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tables/table1.xml" ContentType="application/vnd.openxmlformats-officedocument.spreadsheetml.table+xml"/>
  <Override PartName="/xl/tables/table2.xml" ContentType="application/vnd.openxmlformats-officedocument.spreadsheetml.table+xml"/>
  <Override PartName="/xl/queryTables/queryTable1.xml" ContentType="application/vnd.openxmlformats-officedocument.spreadsheetml.queryTable+xml"/>
  <Override PartName="/xl/tables/table3.xml" ContentType="application/vnd.openxmlformats-officedocument.spreadsheetml.table+xml"/>
  <Override PartName="/xl/queryTables/queryTable2.xml" ContentType="application/vnd.openxmlformats-officedocument.spreadsheetml.query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pivotTables/pivotTable8.xml" ContentType="application/vnd.openxmlformats-officedocument.spreadsheetml.pivotTable+xml"/>
  <Override PartName="/xl/pivotTables/pivotTable9.xml" ContentType="application/vnd.openxmlformats-officedocument.spreadsheetml.pivotTable+xml"/>
  <Override PartName="/xl/drawings/drawing3.xml" ContentType="application/vnd.openxmlformats-officedocument.drawing+xml"/>
  <Override PartName="/xl/tables/table7.xml" ContentType="application/vnd.openxmlformats-officedocument.spreadsheetml.table+xml"/>
  <Override PartName="/xl/slicers/slicer2.xml" ContentType="application/vnd.ms-excel.slicer+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hidePivotFieldList="1" defaultThemeVersion="166925"/>
  <mc:AlternateContent xmlns:mc="http://schemas.openxmlformats.org/markup-compatibility/2006">
    <mc:Choice Requires="x15">
      <x15ac:absPath xmlns:x15ac="http://schemas.microsoft.com/office/spreadsheetml/2010/11/ac" url="C:\Users\ADMIN\Desktop\CLINTON 2025\BACKED DATA\CPA ITEMS\BDA\MAY AUGUST 2025\"/>
    </mc:Choice>
  </mc:AlternateContent>
  <xr:revisionPtr revIDLastSave="0" documentId="13_ncr:1_{7720855D-1F71-47BF-B789-4901EA0C7645}" xr6:coauthVersionLast="47" xr6:coauthVersionMax="47" xr10:uidLastSave="{00000000-0000-0000-0000-000000000000}"/>
  <bookViews>
    <workbookView xWindow="-120" yWindow="-120" windowWidth="19440" windowHeight="10320" firstSheet="4" activeTab="4" xr2:uid="{86B7B241-BEC6-49E3-BFB8-4B668C21A0F9}"/>
  </bookViews>
  <sheets>
    <sheet name="Pivot and summary" sheetId="1" r:id="rId1"/>
    <sheet name="Q1 INCOMPLETE SHEET" sheetId="4" r:id="rId2"/>
    <sheet name="Q1 DATA TABLE" sheetId="5" r:id="rId3"/>
    <sheet name="FMDA AUGUST 2023 Q23" sheetId="13" r:id="rId4"/>
    <sheet name="FMDA AUGUST 2023 Q23 DATA" sheetId="14" r:id="rId5"/>
    <sheet name="BDA AUGUST 2024 Q25" sheetId="2" r:id="rId6"/>
    <sheet name="BDA AUGUST 2024 Q25 DATA" sheetId="3" r:id="rId7"/>
    <sheet name="BDA APRIL 2025 Q25" sheetId="10" r:id="rId8"/>
    <sheet name="BDA APRIL 2025 Q25 DATA" sheetId="11" r:id="rId9"/>
    <sheet name="Workings" sheetId="17" r:id="rId10"/>
    <sheet name="FINANCIAL STATEMENTS" sheetId="16" r:id="rId11"/>
    <sheet name="charts of accounts" sheetId="20" r:id="rId12"/>
  </sheets>
  <definedNames>
    <definedName name="_xlnm._FilterDatabase" localSheetId="11" hidden="1">'charts of accounts'!$A$1:$C$566</definedName>
    <definedName name="_xlnm._FilterDatabase" localSheetId="10" hidden="1">'FINANCIAL STATEMENTS'!$A$1:$O$566</definedName>
    <definedName name="_xlnm._FilterDatabase" localSheetId="0" hidden="1">'Pivot and summary'!$B$2:$I$15120</definedName>
    <definedName name="ExternalData_1" localSheetId="0" hidden="1">'Pivot and summary'!$X$37:$Y$53</definedName>
    <definedName name="ExternalData_2" localSheetId="0" hidden="1">'Pivot and summary'!$X$20:$Y$23</definedName>
    <definedName name="Slicer_Customer_Segment">#N/A</definedName>
    <definedName name="Slicer_Product_Category">#N/A</definedName>
    <definedName name="Slicer_Region">#N/A</definedName>
    <definedName name="Slicer_Region1">#N/A</definedName>
    <definedName name="table_1">'FINANCIAL STATEMENTS'!$A$1:$I$566</definedName>
  </definedNames>
  <calcPr calcId="191029"/>
  <pivotCaches>
    <pivotCache cacheId="1" r:id="rId13"/>
    <pivotCache cacheId="2" r:id="rId14"/>
    <pivotCache cacheId="3" r:id="rId15"/>
    <pivotCache cacheId="4" r:id="rId16"/>
  </pivotCaches>
  <extLst>
    <ext xmlns:x14="http://schemas.microsoft.com/office/spreadsheetml/2009/9/main" uri="{BBE1A952-AA13-448e-AADC-164F8A28A991}">
      <x14:slicerCaches>
        <x14:slicerCache r:id="rId17"/>
        <x14:slicerCache r:id="rId18"/>
        <x14:slicerCache r:id="rId19"/>
      </x14:slicerCaches>
    </ex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20"/>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18" i="16" l="1"/>
  <c r="T15" i="16"/>
  <c r="T14" i="16"/>
  <c r="T13" i="16"/>
  <c r="T12" i="16"/>
  <c r="T10" i="16"/>
  <c r="T9" i="16"/>
  <c r="T8" i="16"/>
  <c r="T5" i="16"/>
  <c r="T4" i="16"/>
  <c r="T3" i="16"/>
  <c r="P27" i="16"/>
  <c r="P25" i="16"/>
  <c r="P23" i="16"/>
  <c r="P22" i="16"/>
  <c r="P21" i="16"/>
  <c r="P20" i="16"/>
  <c r="P19" i="16"/>
  <c r="P18" i="16"/>
  <c r="P17" i="16"/>
  <c r="P3" i="16"/>
  <c r="P4" i="16"/>
  <c r="P5" i="16"/>
  <c r="P6" i="16"/>
  <c r="P7" i="16"/>
  <c r="P8" i="16"/>
  <c r="P9" i="16"/>
  <c r="P10" i="16"/>
  <c r="P11" i="16"/>
  <c r="P2" i="16"/>
  <c r="J3" i="16"/>
  <c r="J4" i="16"/>
  <c r="J5" i="16"/>
  <c r="J6" i="16"/>
  <c r="J7" i="16"/>
  <c r="J8" i="16"/>
  <c r="J9" i="16"/>
  <c r="J10" i="16"/>
  <c r="J11" i="16"/>
  <c r="J12" i="16"/>
  <c r="J13" i="16"/>
  <c r="J14" i="16"/>
  <c r="J15" i="16"/>
  <c r="J16" i="16"/>
  <c r="J17" i="16"/>
  <c r="J18" i="16"/>
  <c r="J19" i="16"/>
  <c r="J20" i="16"/>
  <c r="J21" i="16"/>
  <c r="J22" i="16"/>
  <c r="J23" i="16"/>
  <c r="J24" i="16"/>
  <c r="J25" i="16"/>
  <c r="J26" i="16"/>
  <c r="J27" i="16"/>
  <c r="J28" i="16"/>
  <c r="J29" i="16"/>
  <c r="J30" i="16"/>
  <c r="J31" i="16"/>
  <c r="J32" i="16"/>
  <c r="J33" i="16"/>
  <c r="J34" i="16"/>
  <c r="J35" i="16"/>
  <c r="J36" i="16"/>
  <c r="J37" i="16"/>
  <c r="J38" i="16"/>
  <c r="J39" i="16"/>
  <c r="J40" i="16"/>
  <c r="J41" i="16"/>
  <c r="J42" i="16"/>
  <c r="J43" i="16"/>
  <c r="J44" i="16"/>
  <c r="J45" i="16"/>
  <c r="J46" i="16"/>
  <c r="J47" i="16"/>
  <c r="J48" i="16"/>
  <c r="J49" i="16"/>
  <c r="J50" i="16"/>
  <c r="J51" i="16"/>
  <c r="J52" i="16"/>
  <c r="J53" i="16"/>
  <c r="J54" i="16"/>
  <c r="J55" i="16"/>
  <c r="J56" i="16"/>
  <c r="J57" i="16"/>
  <c r="J58" i="16"/>
  <c r="J59" i="16"/>
  <c r="J60" i="16"/>
  <c r="J61" i="16"/>
  <c r="J62" i="16"/>
  <c r="J63" i="16"/>
  <c r="J64" i="16"/>
  <c r="J65" i="16"/>
  <c r="J66" i="16"/>
  <c r="J67" i="16"/>
  <c r="J68" i="16"/>
  <c r="J69" i="16"/>
  <c r="J70" i="16"/>
  <c r="J71" i="16"/>
  <c r="J72" i="16"/>
  <c r="J73" i="16"/>
  <c r="J74" i="16"/>
  <c r="J75" i="16"/>
  <c r="J76" i="16"/>
  <c r="J77" i="16"/>
  <c r="J78" i="16"/>
  <c r="J79" i="16"/>
  <c r="J80" i="16"/>
  <c r="J81" i="16"/>
  <c r="J82" i="16"/>
  <c r="J83" i="16"/>
  <c r="J84" i="16"/>
  <c r="J85" i="16"/>
  <c r="J86" i="16"/>
  <c r="J87" i="16"/>
  <c r="J88" i="16"/>
  <c r="J89" i="16"/>
  <c r="J90" i="16"/>
  <c r="J91" i="16"/>
  <c r="J92" i="16"/>
  <c r="J93" i="16"/>
  <c r="J94" i="16"/>
  <c r="J95" i="16"/>
  <c r="J96" i="16"/>
  <c r="J97" i="16"/>
  <c r="J98" i="16"/>
  <c r="J99" i="16"/>
  <c r="J100" i="16"/>
  <c r="J101" i="16"/>
  <c r="J102" i="16"/>
  <c r="J103" i="16"/>
  <c r="J104" i="16"/>
  <c r="J105" i="16"/>
  <c r="J106" i="16"/>
  <c r="J107" i="16"/>
  <c r="J108" i="16"/>
  <c r="J109" i="16"/>
  <c r="J110" i="16"/>
  <c r="J111" i="16"/>
  <c r="J112" i="16"/>
  <c r="J113" i="16"/>
  <c r="J114" i="16"/>
  <c r="J115" i="16"/>
  <c r="J116" i="16"/>
  <c r="J117" i="16"/>
  <c r="J118" i="16"/>
  <c r="J119" i="16"/>
  <c r="J120" i="16"/>
  <c r="J121" i="16"/>
  <c r="J122" i="16"/>
  <c r="J123" i="16"/>
  <c r="J124" i="16"/>
  <c r="J125" i="16"/>
  <c r="J126" i="16"/>
  <c r="J127" i="16"/>
  <c r="J128" i="16"/>
  <c r="J129" i="16"/>
  <c r="J130" i="16"/>
  <c r="J131" i="16"/>
  <c r="J132" i="16"/>
  <c r="J133" i="16"/>
  <c r="J134" i="16"/>
  <c r="J135" i="16"/>
  <c r="J136" i="16"/>
  <c r="J137" i="16"/>
  <c r="J138" i="16"/>
  <c r="J139" i="16"/>
  <c r="J140" i="16"/>
  <c r="J141" i="16"/>
  <c r="J142" i="16"/>
  <c r="J143" i="16"/>
  <c r="J144" i="16"/>
  <c r="J145" i="16"/>
  <c r="J146" i="16"/>
  <c r="J147" i="16"/>
  <c r="J148" i="16"/>
  <c r="J149" i="16"/>
  <c r="J150" i="16"/>
  <c r="J151" i="16"/>
  <c r="J152" i="16"/>
  <c r="J153" i="16"/>
  <c r="J154" i="16"/>
  <c r="J155" i="16"/>
  <c r="J156" i="16"/>
  <c r="J157" i="16"/>
  <c r="J158" i="16"/>
  <c r="J159" i="16"/>
  <c r="J160" i="16"/>
  <c r="J161" i="16"/>
  <c r="J162" i="16"/>
  <c r="J163" i="16"/>
  <c r="J164" i="16"/>
  <c r="J165" i="16"/>
  <c r="J166" i="16"/>
  <c r="J167" i="16"/>
  <c r="J168" i="16"/>
  <c r="J169" i="16"/>
  <c r="J170" i="16"/>
  <c r="J171" i="16"/>
  <c r="J172" i="16"/>
  <c r="J173" i="16"/>
  <c r="J174" i="16"/>
  <c r="J175" i="16"/>
  <c r="J176" i="16"/>
  <c r="J177" i="16"/>
  <c r="J178" i="16"/>
  <c r="J179" i="16"/>
  <c r="J180" i="16"/>
  <c r="J181" i="16"/>
  <c r="J182" i="16"/>
  <c r="J183" i="16"/>
  <c r="J184" i="16"/>
  <c r="J185" i="16"/>
  <c r="J186" i="16"/>
  <c r="J187" i="16"/>
  <c r="J188" i="16"/>
  <c r="J189" i="16"/>
  <c r="J190" i="16"/>
  <c r="J191" i="16"/>
  <c r="J192" i="16"/>
  <c r="J193" i="16"/>
  <c r="J194" i="16"/>
  <c r="J195" i="16"/>
  <c r="J196" i="16"/>
  <c r="J197" i="16"/>
  <c r="J198" i="16"/>
  <c r="J199" i="16"/>
  <c r="J200" i="16"/>
  <c r="J201" i="16"/>
  <c r="J202" i="16"/>
  <c r="J203" i="16"/>
  <c r="J204" i="16"/>
  <c r="J205" i="16"/>
  <c r="J206" i="16"/>
  <c r="J207" i="16"/>
  <c r="J208" i="16"/>
  <c r="J209" i="16"/>
  <c r="J210" i="16"/>
  <c r="J211" i="16"/>
  <c r="J212" i="16"/>
  <c r="J213" i="16"/>
  <c r="J214" i="16"/>
  <c r="J215" i="16"/>
  <c r="J216" i="16"/>
  <c r="J217" i="16"/>
  <c r="J218" i="16"/>
  <c r="J219" i="16"/>
  <c r="J220" i="16"/>
  <c r="J221" i="16"/>
  <c r="J222" i="16"/>
  <c r="J223" i="16"/>
  <c r="J224" i="16"/>
  <c r="J225" i="16"/>
  <c r="J226" i="16"/>
  <c r="J227" i="16"/>
  <c r="J228" i="16"/>
  <c r="J229" i="16"/>
  <c r="J230" i="16"/>
  <c r="J231" i="16"/>
  <c r="J232" i="16"/>
  <c r="J233" i="16"/>
  <c r="J234" i="16"/>
  <c r="J235" i="16"/>
  <c r="J236" i="16"/>
  <c r="J237" i="16"/>
  <c r="J238" i="16"/>
  <c r="J239" i="16"/>
  <c r="J240" i="16"/>
  <c r="J241" i="16"/>
  <c r="J242" i="16"/>
  <c r="J243" i="16"/>
  <c r="J244" i="16"/>
  <c r="J245" i="16"/>
  <c r="J246" i="16"/>
  <c r="J247" i="16"/>
  <c r="J248" i="16"/>
  <c r="J249" i="16"/>
  <c r="J250" i="16"/>
  <c r="J251" i="16"/>
  <c r="J252" i="16"/>
  <c r="J253" i="16"/>
  <c r="J254" i="16"/>
  <c r="J255" i="16"/>
  <c r="J256" i="16"/>
  <c r="J257" i="16"/>
  <c r="J258" i="16"/>
  <c r="J259" i="16"/>
  <c r="J260" i="16"/>
  <c r="J261" i="16"/>
  <c r="J262" i="16"/>
  <c r="J263" i="16"/>
  <c r="J264" i="16"/>
  <c r="J265" i="16"/>
  <c r="J266" i="16"/>
  <c r="J267" i="16"/>
  <c r="J268" i="16"/>
  <c r="J269" i="16"/>
  <c r="J270" i="16"/>
  <c r="J271" i="16"/>
  <c r="J272" i="16"/>
  <c r="J273" i="16"/>
  <c r="J274" i="16"/>
  <c r="J275" i="16"/>
  <c r="J276" i="16"/>
  <c r="J277" i="16"/>
  <c r="J278" i="16"/>
  <c r="J279" i="16"/>
  <c r="J280" i="16"/>
  <c r="J281" i="16"/>
  <c r="J282" i="16"/>
  <c r="J283" i="16"/>
  <c r="J284" i="16"/>
  <c r="J285" i="16"/>
  <c r="J286" i="16"/>
  <c r="J287" i="16"/>
  <c r="J288" i="16"/>
  <c r="J289" i="16"/>
  <c r="J290" i="16"/>
  <c r="J291" i="16"/>
  <c r="J292" i="16"/>
  <c r="J293" i="16"/>
  <c r="J294" i="16"/>
  <c r="J295" i="16"/>
  <c r="J296" i="16"/>
  <c r="J297" i="16"/>
  <c r="J298" i="16"/>
  <c r="J299" i="16"/>
  <c r="J300" i="16"/>
  <c r="J301" i="16"/>
  <c r="J302" i="16"/>
  <c r="J303" i="16"/>
  <c r="J304" i="16"/>
  <c r="J305" i="16"/>
  <c r="J306" i="16"/>
  <c r="J307" i="16"/>
  <c r="J308" i="16"/>
  <c r="J309" i="16"/>
  <c r="J310" i="16"/>
  <c r="J311" i="16"/>
  <c r="J312" i="16"/>
  <c r="J313" i="16"/>
  <c r="J314" i="16"/>
  <c r="J315" i="16"/>
  <c r="J316" i="16"/>
  <c r="J317" i="16"/>
  <c r="J318" i="16"/>
  <c r="J319" i="16"/>
  <c r="J320" i="16"/>
  <c r="J321" i="16"/>
  <c r="J322" i="16"/>
  <c r="J323" i="16"/>
  <c r="J324" i="16"/>
  <c r="J325" i="16"/>
  <c r="J326" i="16"/>
  <c r="J327" i="16"/>
  <c r="J328" i="16"/>
  <c r="J329" i="16"/>
  <c r="J330" i="16"/>
  <c r="J331" i="16"/>
  <c r="J332" i="16"/>
  <c r="J333" i="16"/>
  <c r="J334" i="16"/>
  <c r="J335" i="16"/>
  <c r="J336" i="16"/>
  <c r="J337" i="16"/>
  <c r="J338" i="16"/>
  <c r="J339" i="16"/>
  <c r="J340" i="16"/>
  <c r="J341" i="16"/>
  <c r="J342" i="16"/>
  <c r="J343" i="16"/>
  <c r="J344" i="16"/>
  <c r="J345" i="16"/>
  <c r="J346" i="16"/>
  <c r="J347" i="16"/>
  <c r="J348" i="16"/>
  <c r="J349" i="16"/>
  <c r="J350" i="16"/>
  <c r="J351" i="16"/>
  <c r="J352" i="16"/>
  <c r="J353" i="16"/>
  <c r="J354" i="16"/>
  <c r="J355" i="16"/>
  <c r="J356" i="16"/>
  <c r="J357" i="16"/>
  <c r="J358" i="16"/>
  <c r="J359" i="16"/>
  <c r="J360" i="16"/>
  <c r="J361" i="16"/>
  <c r="J362" i="16"/>
  <c r="J363" i="16"/>
  <c r="J364" i="16"/>
  <c r="J365" i="16"/>
  <c r="J366" i="16"/>
  <c r="J367" i="16"/>
  <c r="J368" i="16"/>
  <c r="J369" i="16"/>
  <c r="J370" i="16"/>
  <c r="J371" i="16"/>
  <c r="J372" i="16"/>
  <c r="J373" i="16"/>
  <c r="J374" i="16"/>
  <c r="J375" i="16"/>
  <c r="J376" i="16"/>
  <c r="J377" i="16"/>
  <c r="J378" i="16"/>
  <c r="J379" i="16"/>
  <c r="J380" i="16"/>
  <c r="J381" i="16"/>
  <c r="J382" i="16"/>
  <c r="J383" i="16"/>
  <c r="J384" i="16"/>
  <c r="J385" i="16"/>
  <c r="J386" i="16"/>
  <c r="J387" i="16"/>
  <c r="J388" i="16"/>
  <c r="J389" i="16"/>
  <c r="J390" i="16"/>
  <c r="J391" i="16"/>
  <c r="J392" i="16"/>
  <c r="J393" i="16"/>
  <c r="J394" i="16"/>
  <c r="J395" i="16"/>
  <c r="J396" i="16"/>
  <c r="J397" i="16"/>
  <c r="J398" i="16"/>
  <c r="J399" i="16"/>
  <c r="J400" i="16"/>
  <c r="J401" i="16"/>
  <c r="J402" i="16"/>
  <c r="J403" i="16"/>
  <c r="J404" i="16"/>
  <c r="J405" i="16"/>
  <c r="J406" i="16"/>
  <c r="J407" i="16"/>
  <c r="J408" i="16"/>
  <c r="J409" i="16"/>
  <c r="J410" i="16"/>
  <c r="J411" i="16"/>
  <c r="J412" i="16"/>
  <c r="J413" i="16"/>
  <c r="J414" i="16"/>
  <c r="J415" i="16"/>
  <c r="J416" i="16"/>
  <c r="J417" i="16"/>
  <c r="J418" i="16"/>
  <c r="J419" i="16"/>
  <c r="J420" i="16"/>
  <c r="J421" i="16"/>
  <c r="J422" i="16"/>
  <c r="J423" i="16"/>
  <c r="J424" i="16"/>
  <c r="J425" i="16"/>
  <c r="J426" i="16"/>
  <c r="J427" i="16"/>
  <c r="J428" i="16"/>
  <c r="J429" i="16"/>
  <c r="J430" i="16"/>
  <c r="J431" i="16"/>
  <c r="J432" i="16"/>
  <c r="J433" i="16"/>
  <c r="J434" i="16"/>
  <c r="J435" i="16"/>
  <c r="J436" i="16"/>
  <c r="J437" i="16"/>
  <c r="J438" i="16"/>
  <c r="J439" i="16"/>
  <c r="J440" i="16"/>
  <c r="J441" i="16"/>
  <c r="J442" i="16"/>
  <c r="J443" i="16"/>
  <c r="J444" i="16"/>
  <c r="J445" i="16"/>
  <c r="J446" i="16"/>
  <c r="J447" i="16"/>
  <c r="J448" i="16"/>
  <c r="J449" i="16"/>
  <c r="J450" i="16"/>
  <c r="J451" i="16"/>
  <c r="J452" i="16"/>
  <c r="J453" i="16"/>
  <c r="J454" i="16"/>
  <c r="J455" i="16"/>
  <c r="J456" i="16"/>
  <c r="J457" i="16"/>
  <c r="J458" i="16"/>
  <c r="J459" i="16"/>
  <c r="J460" i="16"/>
  <c r="J461" i="16"/>
  <c r="J462" i="16"/>
  <c r="J463" i="16"/>
  <c r="J464" i="16"/>
  <c r="J465" i="16"/>
  <c r="J466" i="16"/>
  <c r="J467" i="16"/>
  <c r="J468" i="16"/>
  <c r="J469" i="16"/>
  <c r="J470" i="16"/>
  <c r="J471" i="16"/>
  <c r="J472" i="16"/>
  <c r="J473" i="16"/>
  <c r="J474" i="16"/>
  <c r="J475" i="16"/>
  <c r="J476" i="16"/>
  <c r="J477" i="16"/>
  <c r="J478" i="16"/>
  <c r="J479" i="16"/>
  <c r="J480" i="16"/>
  <c r="J481" i="16"/>
  <c r="J482" i="16"/>
  <c r="J483" i="16"/>
  <c r="J484" i="16"/>
  <c r="J485" i="16"/>
  <c r="J486" i="16"/>
  <c r="J487" i="16"/>
  <c r="J488" i="16"/>
  <c r="J489" i="16"/>
  <c r="J490" i="16"/>
  <c r="J491" i="16"/>
  <c r="J492" i="16"/>
  <c r="J493" i="16"/>
  <c r="J494" i="16"/>
  <c r="J495" i="16"/>
  <c r="J496" i="16"/>
  <c r="J497" i="16"/>
  <c r="J498" i="16"/>
  <c r="J499" i="16"/>
  <c r="J500" i="16"/>
  <c r="J501" i="16"/>
  <c r="J502" i="16"/>
  <c r="J503" i="16"/>
  <c r="J504" i="16"/>
  <c r="J505" i="16"/>
  <c r="J506" i="16"/>
  <c r="J507" i="16"/>
  <c r="J508" i="16"/>
  <c r="J509" i="16"/>
  <c r="J510" i="16"/>
  <c r="J511" i="16"/>
  <c r="J512" i="16"/>
  <c r="J513" i="16"/>
  <c r="J514" i="16"/>
  <c r="J515" i="16"/>
  <c r="J516" i="16"/>
  <c r="J517" i="16"/>
  <c r="J518" i="16"/>
  <c r="J519" i="16"/>
  <c r="J520" i="16"/>
  <c r="J521" i="16"/>
  <c r="J522" i="16"/>
  <c r="J523" i="16"/>
  <c r="J524" i="16"/>
  <c r="J525" i="16"/>
  <c r="J526" i="16"/>
  <c r="J527" i="16"/>
  <c r="J528" i="16"/>
  <c r="J529" i="16"/>
  <c r="J530" i="16"/>
  <c r="J531" i="16"/>
  <c r="J532" i="16"/>
  <c r="J533" i="16"/>
  <c r="J534" i="16"/>
  <c r="J535" i="16"/>
  <c r="J536" i="16"/>
  <c r="J537" i="16"/>
  <c r="J538" i="16"/>
  <c r="J539" i="16"/>
  <c r="J540" i="16"/>
  <c r="J541" i="16"/>
  <c r="J542" i="16"/>
  <c r="J543" i="16"/>
  <c r="J544" i="16"/>
  <c r="J545" i="16"/>
  <c r="J546" i="16"/>
  <c r="J547" i="16"/>
  <c r="J548" i="16"/>
  <c r="J549" i="16"/>
  <c r="J550" i="16"/>
  <c r="J551" i="16"/>
  <c r="J552" i="16"/>
  <c r="J553" i="16"/>
  <c r="J554" i="16"/>
  <c r="J555" i="16"/>
  <c r="J556" i="16"/>
  <c r="J557" i="16"/>
  <c r="J558" i="16"/>
  <c r="J559" i="16"/>
  <c r="J560" i="16"/>
  <c r="J561" i="16"/>
  <c r="J562" i="16"/>
  <c r="J563" i="16"/>
  <c r="J564" i="16"/>
  <c r="J565" i="16"/>
  <c r="J566" i="16"/>
  <c r="J2" i="16"/>
  <c r="G3" i="16"/>
  <c r="G4" i="16"/>
  <c r="G5" i="16"/>
  <c r="G6" i="16"/>
  <c r="G7" i="16"/>
  <c r="G8" i="16"/>
  <c r="G9" i="16"/>
  <c r="G10" i="16"/>
  <c r="G11" i="16"/>
  <c r="G12" i="16"/>
  <c r="G13" i="16"/>
  <c r="G14" i="16"/>
  <c r="G15" i="16"/>
  <c r="G16" i="16"/>
  <c r="G17" i="16"/>
  <c r="G18" i="16"/>
  <c r="G19" i="16"/>
  <c r="G20" i="16"/>
  <c r="G21" i="16"/>
  <c r="G22" i="16"/>
  <c r="G23" i="16"/>
  <c r="G24" i="16"/>
  <c r="G25" i="16"/>
  <c r="G26" i="16"/>
  <c r="G27" i="16"/>
  <c r="G28" i="16"/>
  <c r="G29" i="16"/>
  <c r="G30" i="16"/>
  <c r="G31" i="16"/>
  <c r="G32" i="16"/>
  <c r="G33" i="16"/>
  <c r="G34" i="16"/>
  <c r="G35" i="16"/>
  <c r="G36" i="16"/>
  <c r="G37" i="16"/>
  <c r="G38" i="16"/>
  <c r="G39" i="16"/>
  <c r="G40" i="16"/>
  <c r="G41" i="16"/>
  <c r="G42" i="16"/>
  <c r="G43" i="16"/>
  <c r="G44" i="16"/>
  <c r="G45" i="16"/>
  <c r="G46" i="16"/>
  <c r="G47" i="16"/>
  <c r="G48" i="16"/>
  <c r="G49" i="16"/>
  <c r="G50" i="16"/>
  <c r="G51" i="16"/>
  <c r="G52" i="16"/>
  <c r="G53" i="16"/>
  <c r="G54" i="16"/>
  <c r="G55" i="16"/>
  <c r="G56" i="16"/>
  <c r="G57" i="16"/>
  <c r="G58" i="16"/>
  <c r="G59" i="16"/>
  <c r="G60" i="16"/>
  <c r="G61" i="16"/>
  <c r="G62" i="16"/>
  <c r="G63" i="16"/>
  <c r="G64" i="16"/>
  <c r="G65" i="16"/>
  <c r="G66" i="16"/>
  <c r="G67" i="16"/>
  <c r="G68" i="16"/>
  <c r="G69" i="16"/>
  <c r="G70" i="16"/>
  <c r="G71" i="16"/>
  <c r="G72" i="16"/>
  <c r="G73" i="16"/>
  <c r="G74" i="16"/>
  <c r="G75" i="16"/>
  <c r="G76" i="16"/>
  <c r="G77" i="16"/>
  <c r="G78" i="16"/>
  <c r="G79" i="16"/>
  <c r="G80" i="16"/>
  <c r="G81" i="16"/>
  <c r="G82" i="16"/>
  <c r="G83" i="16"/>
  <c r="G84" i="16"/>
  <c r="G85" i="16"/>
  <c r="G86" i="16"/>
  <c r="G87" i="16"/>
  <c r="G88" i="16"/>
  <c r="G89" i="16"/>
  <c r="G90" i="16"/>
  <c r="G91" i="16"/>
  <c r="G92" i="16"/>
  <c r="G93" i="16"/>
  <c r="G94" i="16"/>
  <c r="G95" i="16"/>
  <c r="G96" i="16"/>
  <c r="G97" i="16"/>
  <c r="G98" i="16"/>
  <c r="G99" i="16"/>
  <c r="G100" i="16"/>
  <c r="G101" i="16"/>
  <c r="G102" i="16"/>
  <c r="G103" i="16"/>
  <c r="G104" i="16"/>
  <c r="G105" i="16"/>
  <c r="G106" i="16"/>
  <c r="G107" i="16"/>
  <c r="G108" i="16"/>
  <c r="G109" i="16"/>
  <c r="G110" i="16"/>
  <c r="G111" i="16"/>
  <c r="G112" i="16"/>
  <c r="G113" i="16"/>
  <c r="G114" i="16"/>
  <c r="G115" i="16"/>
  <c r="G116" i="16"/>
  <c r="G117" i="16"/>
  <c r="G118" i="16"/>
  <c r="G119" i="16"/>
  <c r="G120" i="16"/>
  <c r="G121" i="16"/>
  <c r="G122" i="16"/>
  <c r="G123" i="16"/>
  <c r="G124" i="16"/>
  <c r="G125" i="16"/>
  <c r="G126" i="16"/>
  <c r="G127" i="16"/>
  <c r="G128" i="16"/>
  <c r="G129" i="16"/>
  <c r="G130" i="16"/>
  <c r="G131" i="16"/>
  <c r="G132" i="16"/>
  <c r="G133" i="16"/>
  <c r="G134" i="16"/>
  <c r="G135" i="16"/>
  <c r="G136" i="16"/>
  <c r="G137" i="16"/>
  <c r="G138" i="16"/>
  <c r="G139" i="16"/>
  <c r="G140" i="16"/>
  <c r="G141" i="16"/>
  <c r="G142" i="16"/>
  <c r="G143" i="16"/>
  <c r="G144" i="16"/>
  <c r="G145" i="16"/>
  <c r="G146" i="16"/>
  <c r="G147" i="16"/>
  <c r="G148" i="16"/>
  <c r="G149" i="16"/>
  <c r="G150" i="16"/>
  <c r="G151" i="16"/>
  <c r="G152" i="16"/>
  <c r="G153" i="16"/>
  <c r="G154" i="16"/>
  <c r="G155" i="16"/>
  <c r="G156" i="16"/>
  <c r="G157" i="16"/>
  <c r="G158" i="16"/>
  <c r="G159" i="16"/>
  <c r="G160" i="16"/>
  <c r="G161" i="16"/>
  <c r="G162" i="16"/>
  <c r="G163" i="16"/>
  <c r="G164" i="16"/>
  <c r="G165" i="16"/>
  <c r="G166" i="16"/>
  <c r="G167" i="16"/>
  <c r="G168" i="16"/>
  <c r="G169" i="16"/>
  <c r="G170" i="16"/>
  <c r="G171" i="16"/>
  <c r="G172" i="16"/>
  <c r="G173" i="16"/>
  <c r="G174" i="16"/>
  <c r="G175" i="16"/>
  <c r="G176" i="16"/>
  <c r="G177" i="16"/>
  <c r="G178" i="16"/>
  <c r="G179" i="16"/>
  <c r="G180" i="16"/>
  <c r="G181" i="16"/>
  <c r="G182" i="16"/>
  <c r="G183" i="16"/>
  <c r="G184" i="16"/>
  <c r="G185" i="16"/>
  <c r="G186" i="16"/>
  <c r="G187" i="16"/>
  <c r="G188" i="16"/>
  <c r="G189" i="16"/>
  <c r="G190" i="16"/>
  <c r="G191" i="16"/>
  <c r="G192" i="16"/>
  <c r="G193" i="16"/>
  <c r="G194" i="16"/>
  <c r="G195" i="16"/>
  <c r="G196" i="16"/>
  <c r="G197" i="16"/>
  <c r="G198" i="16"/>
  <c r="G199" i="16"/>
  <c r="G200" i="16"/>
  <c r="G201" i="16"/>
  <c r="G202" i="16"/>
  <c r="G203" i="16"/>
  <c r="G204" i="16"/>
  <c r="G205" i="16"/>
  <c r="G206" i="16"/>
  <c r="G207" i="16"/>
  <c r="G208" i="16"/>
  <c r="G209" i="16"/>
  <c r="G210" i="16"/>
  <c r="G211" i="16"/>
  <c r="G212" i="16"/>
  <c r="G213" i="16"/>
  <c r="G214" i="16"/>
  <c r="G215" i="16"/>
  <c r="G216" i="16"/>
  <c r="G217" i="16"/>
  <c r="G218" i="16"/>
  <c r="G219" i="16"/>
  <c r="G220" i="16"/>
  <c r="G221" i="16"/>
  <c r="G222" i="16"/>
  <c r="G223" i="16"/>
  <c r="G224" i="16"/>
  <c r="G225" i="16"/>
  <c r="G226" i="16"/>
  <c r="G227" i="16"/>
  <c r="G228" i="16"/>
  <c r="G229" i="16"/>
  <c r="G230" i="16"/>
  <c r="G231" i="16"/>
  <c r="G232" i="16"/>
  <c r="G233" i="16"/>
  <c r="G234" i="16"/>
  <c r="G235" i="16"/>
  <c r="G236" i="16"/>
  <c r="G237" i="16"/>
  <c r="G238" i="16"/>
  <c r="G239" i="16"/>
  <c r="G240" i="16"/>
  <c r="G241" i="16"/>
  <c r="G242" i="16"/>
  <c r="G243" i="16"/>
  <c r="G244" i="16"/>
  <c r="G245" i="16"/>
  <c r="G246" i="16"/>
  <c r="G247" i="16"/>
  <c r="G248" i="16"/>
  <c r="G249" i="16"/>
  <c r="G250" i="16"/>
  <c r="G251" i="16"/>
  <c r="G252" i="16"/>
  <c r="G253" i="16"/>
  <c r="G254" i="16"/>
  <c r="G255" i="16"/>
  <c r="G256" i="16"/>
  <c r="G257" i="16"/>
  <c r="G258" i="16"/>
  <c r="G259" i="16"/>
  <c r="G260" i="16"/>
  <c r="G261" i="16"/>
  <c r="G262" i="16"/>
  <c r="G263" i="16"/>
  <c r="G264" i="16"/>
  <c r="G265" i="16"/>
  <c r="G266" i="16"/>
  <c r="G267" i="16"/>
  <c r="G268" i="16"/>
  <c r="G269" i="16"/>
  <c r="G270" i="16"/>
  <c r="G271" i="16"/>
  <c r="G272" i="16"/>
  <c r="G273" i="16"/>
  <c r="G274" i="16"/>
  <c r="G275" i="16"/>
  <c r="G276" i="16"/>
  <c r="G277" i="16"/>
  <c r="G278" i="16"/>
  <c r="G279" i="16"/>
  <c r="G280" i="16"/>
  <c r="G281" i="16"/>
  <c r="G282" i="16"/>
  <c r="G283" i="16"/>
  <c r="G284" i="16"/>
  <c r="G285" i="16"/>
  <c r="G286" i="16"/>
  <c r="G287" i="16"/>
  <c r="G288" i="16"/>
  <c r="G289" i="16"/>
  <c r="G290" i="16"/>
  <c r="G291" i="16"/>
  <c r="G292" i="16"/>
  <c r="G293" i="16"/>
  <c r="G294" i="16"/>
  <c r="G295" i="16"/>
  <c r="G296" i="16"/>
  <c r="G297" i="16"/>
  <c r="G298" i="16"/>
  <c r="G299" i="16"/>
  <c r="G300" i="16"/>
  <c r="G301" i="16"/>
  <c r="G302" i="16"/>
  <c r="G303" i="16"/>
  <c r="G304" i="16"/>
  <c r="G305" i="16"/>
  <c r="G306" i="16"/>
  <c r="G307" i="16"/>
  <c r="G308" i="16"/>
  <c r="G309" i="16"/>
  <c r="G310" i="16"/>
  <c r="G311" i="16"/>
  <c r="G312" i="16"/>
  <c r="G313" i="16"/>
  <c r="G314" i="16"/>
  <c r="G315" i="16"/>
  <c r="G316" i="16"/>
  <c r="G317" i="16"/>
  <c r="G318" i="16"/>
  <c r="G319" i="16"/>
  <c r="G320" i="16"/>
  <c r="G321" i="16"/>
  <c r="G322" i="16"/>
  <c r="G323" i="16"/>
  <c r="G324" i="16"/>
  <c r="G325" i="16"/>
  <c r="G326" i="16"/>
  <c r="G327" i="16"/>
  <c r="G328" i="16"/>
  <c r="G329" i="16"/>
  <c r="G330" i="16"/>
  <c r="G331" i="16"/>
  <c r="G332" i="16"/>
  <c r="G333" i="16"/>
  <c r="G334" i="16"/>
  <c r="G335" i="16"/>
  <c r="G336" i="16"/>
  <c r="G337" i="16"/>
  <c r="G338" i="16"/>
  <c r="G339" i="16"/>
  <c r="G340" i="16"/>
  <c r="G341" i="16"/>
  <c r="G342" i="16"/>
  <c r="G343" i="16"/>
  <c r="G344" i="16"/>
  <c r="G345" i="16"/>
  <c r="G346" i="16"/>
  <c r="G347" i="16"/>
  <c r="G348" i="16"/>
  <c r="G349" i="16"/>
  <c r="G350" i="16"/>
  <c r="G351" i="16"/>
  <c r="G352" i="16"/>
  <c r="G353" i="16"/>
  <c r="G354" i="16"/>
  <c r="G355" i="16"/>
  <c r="G356" i="16"/>
  <c r="G357" i="16"/>
  <c r="G358" i="16"/>
  <c r="G359" i="16"/>
  <c r="G360" i="16"/>
  <c r="G361" i="16"/>
  <c r="G362" i="16"/>
  <c r="G363" i="16"/>
  <c r="G364" i="16"/>
  <c r="G365" i="16"/>
  <c r="G366" i="16"/>
  <c r="G367" i="16"/>
  <c r="G368" i="16"/>
  <c r="G369" i="16"/>
  <c r="G370" i="16"/>
  <c r="G371" i="16"/>
  <c r="G372" i="16"/>
  <c r="G373" i="16"/>
  <c r="G374" i="16"/>
  <c r="G375" i="16"/>
  <c r="G376" i="16"/>
  <c r="G377" i="16"/>
  <c r="G378" i="16"/>
  <c r="G379" i="16"/>
  <c r="G380" i="16"/>
  <c r="G381" i="16"/>
  <c r="G382" i="16"/>
  <c r="G383" i="16"/>
  <c r="G384" i="16"/>
  <c r="G385" i="16"/>
  <c r="G386" i="16"/>
  <c r="G387" i="16"/>
  <c r="G388" i="16"/>
  <c r="G389" i="16"/>
  <c r="G390" i="16"/>
  <c r="G391" i="16"/>
  <c r="G392" i="16"/>
  <c r="G393" i="16"/>
  <c r="G394" i="16"/>
  <c r="G395" i="16"/>
  <c r="G396" i="16"/>
  <c r="G397" i="16"/>
  <c r="G398" i="16"/>
  <c r="G399" i="16"/>
  <c r="G400" i="16"/>
  <c r="G401" i="16"/>
  <c r="G402" i="16"/>
  <c r="G403" i="16"/>
  <c r="G404" i="16"/>
  <c r="G405" i="16"/>
  <c r="G406" i="16"/>
  <c r="G407" i="16"/>
  <c r="G408" i="16"/>
  <c r="G409" i="16"/>
  <c r="G410" i="16"/>
  <c r="G411" i="16"/>
  <c r="G412" i="16"/>
  <c r="G413" i="16"/>
  <c r="G414" i="16"/>
  <c r="G415" i="16"/>
  <c r="G416" i="16"/>
  <c r="G417" i="16"/>
  <c r="G418" i="16"/>
  <c r="G419" i="16"/>
  <c r="G420" i="16"/>
  <c r="G421" i="16"/>
  <c r="G422" i="16"/>
  <c r="G423" i="16"/>
  <c r="G424" i="16"/>
  <c r="G425" i="16"/>
  <c r="G426" i="16"/>
  <c r="G427" i="16"/>
  <c r="G428" i="16"/>
  <c r="G429" i="16"/>
  <c r="G430" i="16"/>
  <c r="G431" i="16"/>
  <c r="G432" i="16"/>
  <c r="G433" i="16"/>
  <c r="G434" i="16"/>
  <c r="G435" i="16"/>
  <c r="G436" i="16"/>
  <c r="G437" i="16"/>
  <c r="G438" i="16"/>
  <c r="G439" i="16"/>
  <c r="G440" i="16"/>
  <c r="G441" i="16"/>
  <c r="G442" i="16"/>
  <c r="G443" i="16"/>
  <c r="G444" i="16"/>
  <c r="G445" i="16"/>
  <c r="G446" i="16"/>
  <c r="G447" i="16"/>
  <c r="G448" i="16"/>
  <c r="G449" i="16"/>
  <c r="G450" i="16"/>
  <c r="G451" i="16"/>
  <c r="G452" i="16"/>
  <c r="G453" i="16"/>
  <c r="G454" i="16"/>
  <c r="G455" i="16"/>
  <c r="G456" i="16"/>
  <c r="G457" i="16"/>
  <c r="G458" i="16"/>
  <c r="G459" i="16"/>
  <c r="G460" i="16"/>
  <c r="G461" i="16"/>
  <c r="G462" i="16"/>
  <c r="G463" i="16"/>
  <c r="G464" i="16"/>
  <c r="G465" i="16"/>
  <c r="G466" i="16"/>
  <c r="G467" i="16"/>
  <c r="G468" i="16"/>
  <c r="G469" i="16"/>
  <c r="G470" i="16"/>
  <c r="G471" i="16"/>
  <c r="G472" i="16"/>
  <c r="G473" i="16"/>
  <c r="G474" i="16"/>
  <c r="G475" i="16"/>
  <c r="G476" i="16"/>
  <c r="G477" i="16"/>
  <c r="G478" i="16"/>
  <c r="G479" i="16"/>
  <c r="G480" i="16"/>
  <c r="G481" i="16"/>
  <c r="G482" i="16"/>
  <c r="G483" i="16"/>
  <c r="G484" i="16"/>
  <c r="G485" i="16"/>
  <c r="G486" i="16"/>
  <c r="G487" i="16"/>
  <c r="G488" i="16"/>
  <c r="G489" i="16"/>
  <c r="G490" i="16"/>
  <c r="G491" i="16"/>
  <c r="G492" i="16"/>
  <c r="G493" i="16"/>
  <c r="G494" i="16"/>
  <c r="G495" i="16"/>
  <c r="G496" i="16"/>
  <c r="G497" i="16"/>
  <c r="G498" i="16"/>
  <c r="G499" i="16"/>
  <c r="G500" i="16"/>
  <c r="G501" i="16"/>
  <c r="G502" i="16"/>
  <c r="G503" i="16"/>
  <c r="G504" i="16"/>
  <c r="G505" i="16"/>
  <c r="G506" i="16"/>
  <c r="G507" i="16"/>
  <c r="G508" i="16"/>
  <c r="G509" i="16"/>
  <c r="G510" i="16"/>
  <c r="G511" i="16"/>
  <c r="G512" i="16"/>
  <c r="G513" i="16"/>
  <c r="G514" i="16"/>
  <c r="G515" i="16"/>
  <c r="G516" i="16"/>
  <c r="G517" i="16"/>
  <c r="G518" i="16"/>
  <c r="G519" i="16"/>
  <c r="G520" i="16"/>
  <c r="G521" i="16"/>
  <c r="G522" i="16"/>
  <c r="G523" i="16"/>
  <c r="G524" i="16"/>
  <c r="G525" i="16"/>
  <c r="G526" i="16"/>
  <c r="G527" i="16"/>
  <c r="G528" i="16"/>
  <c r="G529" i="16"/>
  <c r="G530" i="16"/>
  <c r="G531" i="16"/>
  <c r="G532" i="16"/>
  <c r="G533" i="16"/>
  <c r="G534" i="16"/>
  <c r="G535" i="16"/>
  <c r="G536" i="16"/>
  <c r="G537" i="16"/>
  <c r="G538" i="16"/>
  <c r="G539" i="16"/>
  <c r="G540" i="16"/>
  <c r="G541" i="16"/>
  <c r="G542" i="16"/>
  <c r="G543" i="16"/>
  <c r="G544" i="16"/>
  <c r="G545" i="16"/>
  <c r="G546" i="16"/>
  <c r="G547" i="16"/>
  <c r="G548" i="16"/>
  <c r="G549" i="16"/>
  <c r="G550" i="16"/>
  <c r="G551" i="16"/>
  <c r="G552" i="16"/>
  <c r="G553" i="16"/>
  <c r="G554" i="16"/>
  <c r="G555" i="16"/>
  <c r="G556" i="16"/>
  <c r="G557" i="16"/>
  <c r="G558" i="16"/>
  <c r="G559" i="16"/>
  <c r="G560" i="16"/>
  <c r="G561" i="16"/>
  <c r="G562" i="16"/>
  <c r="G563" i="16"/>
  <c r="G564" i="16"/>
  <c r="G565" i="16"/>
  <c r="G566" i="16"/>
  <c r="G2" i="16"/>
  <c r="C7" i="4"/>
  <c r="D7" i="4"/>
  <c r="E7" i="4"/>
  <c r="F7" i="4"/>
  <c r="C8" i="4"/>
  <c r="D8" i="4"/>
  <c r="E8" i="4"/>
  <c r="F8" i="4"/>
  <c r="C9" i="4"/>
  <c r="D9" i="4"/>
  <c r="E9" i="4"/>
  <c r="F9" i="4"/>
  <c r="C10" i="4"/>
  <c r="D10" i="4"/>
  <c r="E10" i="4"/>
  <c r="F10" i="4"/>
  <c r="C11" i="4"/>
  <c r="D11" i="4"/>
  <c r="E11" i="4"/>
  <c r="F11" i="4"/>
  <c r="C12" i="4"/>
  <c r="D12" i="4"/>
  <c r="E12" i="4"/>
  <c r="F12" i="4"/>
  <c r="C13" i="4"/>
  <c r="D13" i="4"/>
  <c r="E13" i="4"/>
  <c r="F13" i="4"/>
  <c r="C14" i="4"/>
  <c r="D14" i="4"/>
  <c r="E14" i="4"/>
  <c r="F14" i="4"/>
  <c r="C15" i="4"/>
  <c r="D15" i="4"/>
  <c r="E15" i="4"/>
  <c r="F15" i="4"/>
  <c r="C16" i="4"/>
  <c r="D16" i="4"/>
  <c r="E16" i="4"/>
  <c r="F16" i="4"/>
  <c r="C17" i="4"/>
  <c r="D17" i="4"/>
  <c r="E17" i="4"/>
  <c r="F17" i="4"/>
  <c r="C18" i="4"/>
  <c r="D18" i="4"/>
  <c r="E18" i="4"/>
  <c r="F18" i="4"/>
  <c r="C19" i="4"/>
  <c r="D19" i="4"/>
  <c r="E19" i="4"/>
  <c r="F19" i="4"/>
  <c r="C20" i="4"/>
  <c r="D20" i="4"/>
  <c r="E20" i="4"/>
  <c r="F20" i="4"/>
  <c r="C21" i="4"/>
  <c r="D21" i="4"/>
  <c r="E21" i="4"/>
  <c r="F21" i="4"/>
  <c r="C22" i="4"/>
  <c r="D22" i="4"/>
  <c r="E22" i="4"/>
  <c r="F22" i="4"/>
  <c r="C23" i="4"/>
  <c r="D23" i="4"/>
  <c r="E23" i="4"/>
  <c r="F23" i="4"/>
  <c r="C24" i="4"/>
  <c r="D24" i="4"/>
  <c r="E24" i="4"/>
  <c r="F24" i="4"/>
  <c r="C25" i="4"/>
  <c r="D25" i="4"/>
  <c r="E25" i="4"/>
  <c r="F25" i="4"/>
  <c r="C26" i="4"/>
  <c r="D26" i="4"/>
  <c r="E26" i="4"/>
  <c r="F26" i="4"/>
  <c r="C27" i="4"/>
  <c r="D27" i="4"/>
  <c r="E27" i="4"/>
  <c r="F27" i="4"/>
  <c r="C28" i="4"/>
  <c r="D28" i="4"/>
  <c r="E28" i="4"/>
  <c r="F28" i="4"/>
  <c r="C29" i="4"/>
  <c r="D29" i="4"/>
  <c r="E29" i="4"/>
  <c r="F29" i="4"/>
  <c r="C30" i="4"/>
  <c r="D30" i="4"/>
  <c r="E30" i="4"/>
  <c r="F30" i="4"/>
  <c r="C31" i="4"/>
  <c r="D31" i="4"/>
  <c r="E31" i="4"/>
  <c r="F31" i="4"/>
  <c r="C32" i="4"/>
  <c r="D32" i="4"/>
  <c r="E32" i="4"/>
  <c r="F32" i="4"/>
  <c r="C33" i="4"/>
  <c r="D33" i="4"/>
  <c r="E33" i="4"/>
  <c r="F33" i="4"/>
  <c r="C34" i="4"/>
  <c r="D34" i="4"/>
  <c r="E34" i="4"/>
  <c r="F34" i="4"/>
  <c r="C35" i="4"/>
  <c r="D35" i="4"/>
  <c r="E35" i="4"/>
  <c r="F35" i="4"/>
  <c r="C36" i="4"/>
  <c r="D36" i="4"/>
  <c r="E36" i="4"/>
  <c r="F36" i="4"/>
  <c r="C37" i="4"/>
  <c r="D37" i="4"/>
  <c r="E37" i="4"/>
  <c r="F37" i="4"/>
  <c r="C38" i="4"/>
  <c r="D38" i="4"/>
  <c r="E38" i="4"/>
  <c r="F38" i="4"/>
  <c r="C39" i="4"/>
  <c r="D39" i="4"/>
  <c r="E39" i="4"/>
  <c r="F39" i="4"/>
  <c r="C40" i="4"/>
  <c r="D40" i="4"/>
  <c r="E40" i="4"/>
  <c r="F40" i="4"/>
  <c r="C41" i="4"/>
  <c r="D41" i="4"/>
  <c r="E41" i="4"/>
  <c r="F41" i="4"/>
  <c r="C42" i="4"/>
  <c r="D42" i="4"/>
  <c r="E42" i="4"/>
  <c r="F42" i="4"/>
  <c r="C43" i="4"/>
  <c r="D43" i="4"/>
  <c r="E43" i="4"/>
  <c r="F43" i="4"/>
  <c r="C44" i="4"/>
  <c r="D44" i="4"/>
  <c r="E44" i="4"/>
  <c r="F44" i="4"/>
  <c r="C45" i="4"/>
  <c r="D45" i="4"/>
  <c r="E45" i="4"/>
  <c r="F45" i="4"/>
  <c r="C46" i="4"/>
  <c r="D46" i="4"/>
  <c r="E46" i="4"/>
  <c r="F46" i="4"/>
  <c r="C47" i="4"/>
  <c r="D47" i="4"/>
  <c r="E47" i="4"/>
  <c r="F47" i="4"/>
  <c r="C48" i="4"/>
  <c r="D48" i="4"/>
  <c r="E48" i="4"/>
  <c r="F48" i="4"/>
  <c r="C49" i="4"/>
  <c r="D49" i="4"/>
  <c r="E49" i="4"/>
  <c r="F49" i="4"/>
  <c r="C50" i="4"/>
  <c r="D50" i="4"/>
  <c r="E50" i="4"/>
  <c r="F50" i="4"/>
  <c r="C51" i="4"/>
  <c r="D51" i="4"/>
  <c r="E51" i="4"/>
  <c r="F51" i="4"/>
  <c r="C52" i="4"/>
  <c r="D52" i="4"/>
  <c r="E52" i="4"/>
  <c r="F52" i="4"/>
  <c r="C53" i="4"/>
  <c r="D53" i="4"/>
  <c r="E53" i="4"/>
  <c r="F53" i="4"/>
  <c r="C54" i="4"/>
  <c r="D54" i="4"/>
  <c r="E54" i="4"/>
  <c r="F54" i="4"/>
  <c r="C55" i="4"/>
  <c r="D55" i="4"/>
  <c r="E55" i="4"/>
  <c r="F55" i="4"/>
  <c r="C56" i="4"/>
  <c r="D56" i="4"/>
  <c r="E56" i="4"/>
  <c r="F56" i="4"/>
  <c r="C57" i="4"/>
  <c r="D57" i="4"/>
  <c r="E57" i="4"/>
  <c r="F57" i="4"/>
  <c r="C58" i="4"/>
  <c r="D58" i="4"/>
  <c r="E58" i="4"/>
  <c r="F58" i="4"/>
  <c r="C59" i="4"/>
  <c r="D59" i="4"/>
  <c r="E59" i="4"/>
  <c r="F59" i="4"/>
  <c r="C60" i="4"/>
  <c r="D60" i="4"/>
  <c r="E60" i="4"/>
  <c r="F60" i="4"/>
  <c r="C61" i="4"/>
  <c r="D61" i="4"/>
  <c r="E61" i="4"/>
  <c r="F61" i="4"/>
  <c r="C62" i="4"/>
  <c r="D62" i="4"/>
  <c r="E62" i="4"/>
  <c r="F62" i="4"/>
  <c r="C63" i="4"/>
  <c r="D63" i="4"/>
  <c r="E63" i="4"/>
  <c r="F63" i="4"/>
  <c r="C64" i="4"/>
  <c r="D64" i="4"/>
  <c r="E64" i="4"/>
  <c r="F64" i="4"/>
  <c r="C65" i="4"/>
  <c r="D65" i="4"/>
  <c r="E65" i="4"/>
  <c r="F65" i="4"/>
  <c r="C66" i="4"/>
  <c r="D66" i="4"/>
  <c r="E66" i="4"/>
  <c r="F66" i="4"/>
  <c r="C67" i="4"/>
  <c r="D67" i="4"/>
  <c r="E67" i="4"/>
  <c r="F67" i="4"/>
  <c r="C68" i="4"/>
  <c r="D68" i="4"/>
  <c r="E68" i="4"/>
  <c r="F68" i="4"/>
  <c r="C69" i="4"/>
  <c r="D69" i="4"/>
  <c r="E69" i="4"/>
  <c r="F69" i="4"/>
  <c r="C70" i="4"/>
  <c r="D70" i="4"/>
  <c r="E70" i="4"/>
  <c r="F70" i="4"/>
  <c r="C71" i="4"/>
  <c r="D71" i="4"/>
  <c r="E71" i="4"/>
  <c r="F71" i="4"/>
  <c r="C72" i="4"/>
  <c r="D72" i="4"/>
  <c r="E72" i="4"/>
  <c r="F72" i="4"/>
  <c r="C73" i="4"/>
  <c r="D73" i="4"/>
  <c r="E73" i="4"/>
  <c r="F73" i="4"/>
  <c r="C74" i="4"/>
  <c r="D74" i="4"/>
  <c r="E74" i="4"/>
  <c r="F74" i="4"/>
  <c r="C75" i="4"/>
  <c r="D75" i="4"/>
  <c r="E75" i="4"/>
  <c r="F75" i="4"/>
  <c r="C76" i="4"/>
  <c r="D76" i="4"/>
  <c r="E76" i="4"/>
  <c r="F76" i="4"/>
  <c r="C77" i="4"/>
  <c r="D77" i="4"/>
  <c r="E77" i="4"/>
  <c r="F77" i="4"/>
  <c r="C78" i="4"/>
  <c r="D78" i="4"/>
  <c r="E78" i="4"/>
  <c r="F78" i="4"/>
  <c r="C79" i="4"/>
  <c r="D79" i="4"/>
  <c r="E79" i="4"/>
  <c r="F79" i="4"/>
  <c r="C80" i="4"/>
  <c r="D80" i="4"/>
  <c r="E80" i="4"/>
  <c r="F80" i="4"/>
  <c r="C81" i="4"/>
  <c r="D81" i="4"/>
  <c r="E81" i="4"/>
  <c r="F81" i="4"/>
  <c r="C82" i="4"/>
  <c r="D82" i="4"/>
  <c r="E82" i="4"/>
  <c r="F82" i="4"/>
  <c r="C83" i="4"/>
  <c r="D83" i="4"/>
  <c r="E83" i="4"/>
  <c r="F83" i="4"/>
  <c r="C84" i="4"/>
  <c r="D84" i="4"/>
  <c r="E84" i="4"/>
  <c r="F84" i="4"/>
  <c r="C85" i="4"/>
  <c r="D85" i="4"/>
  <c r="E85" i="4"/>
  <c r="F85" i="4"/>
  <c r="C86" i="4"/>
  <c r="D86" i="4"/>
  <c r="E86" i="4"/>
  <c r="F86" i="4"/>
  <c r="C87" i="4"/>
  <c r="D87" i="4"/>
  <c r="E87" i="4"/>
  <c r="F87" i="4"/>
  <c r="C88" i="4"/>
  <c r="D88" i="4"/>
  <c r="E88" i="4"/>
  <c r="F88" i="4"/>
  <c r="C89" i="4"/>
  <c r="D89" i="4"/>
  <c r="E89" i="4"/>
  <c r="F89" i="4"/>
  <c r="C90" i="4"/>
  <c r="D90" i="4"/>
  <c r="E90" i="4"/>
  <c r="F90" i="4"/>
  <c r="C91" i="4"/>
  <c r="D91" i="4"/>
  <c r="E91" i="4"/>
  <c r="F91" i="4"/>
  <c r="C92" i="4"/>
  <c r="D92" i="4"/>
  <c r="E92" i="4"/>
  <c r="F92" i="4"/>
  <c r="C93" i="4"/>
  <c r="D93" i="4"/>
  <c r="E93" i="4"/>
  <c r="F93" i="4"/>
  <c r="C94" i="4"/>
  <c r="D94" i="4"/>
  <c r="E94" i="4"/>
  <c r="F94" i="4"/>
  <c r="C95" i="4"/>
  <c r="D95" i="4"/>
  <c r="E95" i="4"/>
  <c r="F95" i="4"/>
  <c r="C96" i="4"/>
  <c r="D96" i="4"/>
  <c r="E96" i="4"/>
  <c r="F96" i="4"/>
  <c r="C97" i="4"/>
  <c r="D97" i="4"/>
  <c r="E97" i="4"/>
  <c r="F97" i="4"/>
  <c r="C98" i="4"/>
  <c r="D98" i="4"/>
  <c r="E98" i="4"/>
  <c r="F98" i="4"/>
  <c r="C99" i="4"/>
  <c r="D99" i="4"/>
  <c r="E99" i="4"/>
  <c r="F99" i="4"/>
  <c r="C100" i="4"/>
  <c r="D100" i="4"/>
  <c r="E100" i="4"/>
  <c r="F100" i="4"/>
  <c r="C101" i="4"/>
  <c r="D101" i="4"/>
  <c r="E101" i="4"/>
  <c r="F101" i="4"/>
  <c r="C102" i="4"/>
  <c r="D102" i="4"/>
  <c r="E102" i="4"/>
  <c r="F102" i="4"/>
  <c r="C103" i="4"/>
  <c r="D103" i="4"/>
  <c r="E103" i="4"/>
  <c r="F103" i="4"/>
  <c r="C104" i="4"/>
  <c r="D104" i="4"/>
  <c r="E104" i="4"/>
  <c r="F104" i="4"/>
  <c r="C105" i="4"/>
  <c r="D105" i="4"/>
  <c r="E105" i="4"/>
  <c r="F105" i="4"/>
  <c r="C106" i="4"/>
  <c r="D106" i="4"/>
  <c r="E106" i="4"/>
  <c r="F106" i="4"/>
  <c r="C107" i="4"/>
  <c r="D107" i="4"/>
  <c r="E107" i="4"/>
  <c r="F107" i="4"/>
  <c r="C108" i="4"/>
  <c r="D108" i="4"/>
  <c r="E108" i="4"/>
  <c r="F108" i="4"/>
  <c r="C109" i="4"/>
  <c r="D109" i="4"/>
  <c r="E109" i="4"/>
  <c r="F109" i="4"/>
  <c r="C110" i="4"/>
  <c r="D110" i="4"/>
  <c r="E110" i="4"/>
  <c r="F110" i="4"/>
  <c r="C111" i="4"/>
  <c r="D111" i="4"/>
  <c r="E111" i="4"/>
  <c r="F111" i="4"/>
  <c r="C112" i="4"/>
  <c r="D112" i="4"/>
  <c r="E112" i="4"/>
  <c r="F112" i="4"/>
  <c r="C113" i="4"/>
  <c r="D113" i="4"/>
  <c r="E113" i="4"/>
  <c r="F113" i="4"/>
  <c r="C114" i="4"/>
  <c r="D114" i="4"/>
  <c r="E114" i="4"/>
  <c r="F114" i="4"/>
  <c r="C115" i="4"/>
  <c r="D115" i="4"/>
  <c r="E115" i="4"/>
  <c r="F115" i="4"/>
  <c r="C116" i="4"/>
  <c r="D116" i="4"/>
  <c r="E116" i="4"/>
  <c r="F116" i="4"/>
  <c r="C117" i="4"/>
  <c r="D117" i="4"/>
  <c r="E117" i="4"/>
  <c r="F117" i="4"/>
  <c r="C118" i="4"/>
  <c r="D118" i="4"/>
  <c r="E118" i="4"/>
  <c r="F118" i="4"/>
  <c r="C119" i="4"/>
  <c r="D119" i="4"/>
  <c r="E119" i="4"/>
  <c r="F119" i="4"/>
  <c r="C120" i="4"/>
  <c r="D120" i="4"/>
  <c r="E120" i="4"/>
  <c r="F120" i="4"/>
  <c r="C121" i="4"/>
  <c r="D121" i="4"/>
  <c r="E121" i="4"/>
  <c r="F121" i="4"/>
  <c r="C122" i="4"/>
  <c r="D122" i="4"/>
  <c r="E122" i="4"/>
  <c r="F122" i="4"/>
  <c r="C123" i="4"/>
  <c r="D123" i="4"/>
  <c r="E123" i="4"/>
  <c r="F123" i="4"/>
  <c r="C124" i="4"/>
  <c r="D124" i="4"/>
  <c r="E124" i="4"/>
  <c r="F124" i="4"/>
  <c r="C125" i="4"/>
  <c r="D125" i="4"/>
  <c r="E125" i="4"/>
  <c r="F125" i="4"/>
  <c r="C126" i="4"/>
  <c r="D126" i="4"/>
  <c r="E126" i="4"/>
  <c r="F126" i="4"/>
  <c r="C127" i="4"/>
  <c r="D127" i="4"/>
  <c r="E127" i="4"/>
  <c r="F127" i="4"/>
  <c r="C128" i="4"/>
  <c r="D128" i="4"/>
  <c r="E128" i="4"/>
  <c r="F128" i="4"/>
  <c r="C129" i="4"/>
  <c r="D129" i="4"/>
  <c r="E129" i="4"/>
  <c r="F129" i="4"/>
  <c r="C130" i="4"/>
  <c r="D130" i="4"/>
  <c r="E130" i="4"/>
  <c r="F130" i="4"/>
  <c r="C131" i="4"/>
  <c r="D131" i="4"/>
  <c r="E131" i="4"/>
  <c r="F131" i="4"/>
  <c r="C132" i="4"/>
  <c r="D132" i="4"/>
  <c r="E132" i="4"/>
  <c r="F132" i="4"/>
  <c r="C133" i="4"/>
  <c r="D133" i="4"/>
  <c r="E133" i="4"/>
  <c r="F133" i="4"/>
  <c r="C134" i="4"/>
  <c r="D134" i="4"/>
  <c r="E134" i="4"/>
  <c r="F134" i="4"/>
  <c r="C135" i="4"/>
  <c r="D135" i="4"/>
  <c r="E135" i="4"/>
  <c r="F135" i="4"/>
  <c r="C136" i="4"/>
  <c r="D136" i="4"/>
  <c r="E136" i="4"/>
  <c r="F136" i="4"/>
  <c r="C137" i="4"/>
  <c r="D137" i="4"/>
  <c r="E137" i="4"/>
  <c r="F137" i="4"/>
  <c r="C138" i="4"/>
  <c r="D138" i="4"/>
  <c r="E138" i="4"/>
  <c r="F138" i="4"/>
  <c r="C139" i="4"/>
  <c r="D139" i="4"/>
  <c r="E139" i="4"/>
  <c r="F139" i="4"/>
  <c r="C140" i="4"/>
  <c r="D140" i="4"/>
  <c r="E140" i="4"/>
  <c r="F140" i="4"/>
  <c r="C141" i="4"/>
  <c r="D141" i="4"/>
  <c r="E141" i="4"/>
  <c r="F141" i="4"/>
  <c r="C142" i="4"/>
  <c r="D142" i="4"/>
  <c r="E142" i="4"/>
  <c r="F142" i="4"/>
  <c r="C143" i="4"/>
  <c r="D143" i="4"/>
  <c r="E143" i="4"/>
  <c r="F143" i="4"/>
  <c r="C144" i="4"/>
  <c r="D144" i="4"/>
  <c r="E144" i="4"/>
  <c r="F144" i="4"/>
  <c r="C145" i="4"/>
  <c r="D145" i="4"/>
  <c r="E145" i="4"/>
  <c r="F145" i="4"/>
  <c r="C146" i="4"/>
  <c r="D146" i="4"/>
  <c r="E146" i="4"/>
  <c r="F146" i="4"/>
  <c r="C147" i="4"/>
  <c r="D147" i="4"/>
  <c r="E147" i="4"/>
  <c r="F147" i="4"/>
  <c r="C148" i="4"/>
  <c r="D148" i="4"/>
  <c r="E148" i="4"/>
  <c r="F148" i="4"/>
  <c r="C149" i="4"/>
  <c r="D149" i="4"/>
  <c r="E149" i="4"/>
  <c r="F149" i="4"/>
  <c r="C150" i="4"/>
  <c r="D150" i="4"/>
  <c r="E150" i="4"/>
  <c r="F150" i="4"/>
  <c r="C151" i="4"/>
  <c r="D151" i="4"/>
  <c r="E151" i="4"/>
  <c r="F151" i="4"/>
  <c r="C152" i="4"/>
  <c r="D152" i="4"/>
  <c r="E152" i="4"/>
  <c r="F152" i="4"/>
  <c r="C153" i="4"/>
  <c r="D153" i="4"/>
  <c r="E153" i="4"/>
  <c r="F153" i="4"/>
  <c r="C154" i="4"/>
  <c r="D154" i="4"/>
  <c r="E154" i="4"/>
  <c r="F154" i="4"/>
  <c r="C155" i="4"/>
  <c r="D155" i="4"/>
  <c r="E155" i="4"/>
  <c r="F155" i="4"/>
  <c r="C156" i="4"/>
  <c r="D156" i="4"/>
  <c r="E156" i="4"/>
  <c r="F156" i="4"/>
  <c r="C157" i="4"/>
  <c r="D157" i="4"/>
  <c r="E157" i="4"/>
  <c r="F157" i="4"/>
  <c r="C158" i="4"/>
  <c r="D158" i="4"/>
  <c r="E158" i="4"/>
  <c r="F158" i="4"/>
  <c r="C159" i="4"/>
  <c r="D159" i="4"/>
  <c r="E159" i="4"/>
  <c r="F159" i="4"/>
  <c r="C160" i="4"/>
  <c r="D160" i="4"/>
  <c r="E160" i="4"/>
  <c r="F160" i="4"/>
  <c r="C161" i="4"/>
  <c r="D161" i="4"/>
  <c r="E161" i="4"/>
  <c r="F161" i="4"/>
  <c r="C162" i="4"/>
  <c r="D162" i="4"/>
  <c r="E162" i="4"/>
  <c r="F162" i="4"/>
  <c r="C163" i="4"/>
  <c r="D163" i="4"/>
  <c r="E163" i="4"/>
  <c r="F163" i="4"/>
  <c r="C164" i="4"/>
  <c r="D164" i="4"/>
  <c r="E164" i="4"/>
  <c r="F164" i="4"/>
  <c r="C165" i="4"/>
  <c r="D165" i="4"/>
  <c r="E165" i="4"/>
  <c r="F165" i="4"/>
  <c r="C166" i="4"/>
  <c r="D166" i="4"/>
  <c r="E166" i="4"/>
  <c r="F166" i="4"/>
  <c r="C167" i="4"/>
  <c r="D167" i="4"/>
  <c r="E167" i="4"/>
  <c r="F167" i="4"/>
  <c r="C168" i="4"/>
  <c r="D168" i="4"/>
  <c r="E168" i="4"/>
  <c r="F168" i="4"/>
  <c r="C169" i="4"/>
  <c r="D169" i="4"/>
  <c r="E169" i="4"/>
  <c r="F169" i="4"/>
  <c r="C170" i="4"/>
  <c r="D170" i="4"/>
  <c r="E170" i="4"/>
  <c r="F170" i="4"/>
  <c r="C171" i="4"/>
  <c r="D171" i="4"/>
  <c r="E171" i="4"/>
  <c r="F171" i="4"/>
  <c r="C172" i="4"/>
  <c r="D172" i="4"/>
  <c r="E172" i="4"/>
  <c r="F172" i="4"/>
  <c r="C173" i="4"/>
  <c r="D173" i="4"/>
  <c r="E173" i="4"/>
  <c r="F173" i="4"/>
  <c r="C174" i="4"/>
  <c r="D174" i="4"/>
  <c r="E174" i="4"/>
  <c r="F174" i="4"/>
  <c r="C175" i="4"/>
  <c r="D175" i="4"/>
  <c r="E175" i="4"/>
  <c r="F175" i="4"/>
  <c r="C176" i="4"/>
  <c r="D176" i="4"/>
  <c r="E176" i="4"/>
  <c r="F176" i="4"/>
  <c r="C177" i="4"/>
  <c r="D177" i="4"/>
  <c r="E177" i="4"/>
  <c r="F177" i="4"/>
  <c r="C178" i="4"/>
  <c r="D178" i="4"/>
  <c r="E178" i="4"/>
  <c r="F178" i="4"/>
  <c r="C179" i="4"/>
  <c r="D179" i="4"/>
  <c r="E179" i="4"/>
  <c r="F179" i="4"/>
  <c r="C180" i="4"/>
  <c r="D180" i="4"/>
  <c r="E180" i="4"/>
  <c r="F180" i="4"/>
  <c r="C181" i="4"/>
  <c r="D181" i="4"/>
  <c r="E181" i="4"/>
  <c r="F181" i="4"/>
  <c r="C182" i="4"/>
  <c r="D182" i="4"/>
  <c r="E182" i="4"/>
  <c r="F182" i="4"/>
  <c r="C183" i="4"/>
  <c r="D183" i="4"/>
  <c r="E183" i="4"/>
  <c r="F183" i="4"/>
  <c r="C184" i="4"/>
  <c r="D184" i="4"/>
  <c r="E184" i="4"/>
  <c r="F184" i="4"/>
  <c r="C185" i="4"/>
  <c r="D185" i="4"/>
  <c r="E185" i="4"/>
  <c r="F185" i="4"/>
  <c r="C186" i="4"/>
  <c r="D186" i="4"/>
  <c r="E186" i="4"/>
  <c r="F186" i="4"/>
  <c r="C187" i="4"/>
  <c r="D187" i="4"/>
  <c r="E187" i="4"/>
  <c r="F187" i="4"/>
  <c r="C188" i="4"/>
  <c r="D188" i="4"/>
  <c r="E188" i="4"/>
  <c r="F188" i="4"/>
  <c r="C189" i="4"/>
  <c r="D189" i="4"/>
  <c r="E189" i="4"/>
  <c r="F189" i="4"/>
  <c r="C190" i="4"/>
  <c r="D190" i="4"/>
  <c r="E190" i="4"/>
  <c r="F190" i="4"/>
  <c r="C191" i="4"/>
  <c r="D191" i="4"/>
  <c r="E191" i="4"/>
  <c r="F191" i="4"/>
  <c r="C192" i="4"/>
  <c r="D192" i="4"/>
  <c r="E192" i="4"/>
  <c r="F192" i="4"/>
  <c r="C193" i="4"/>
  <c r="D193" i="4"/>
  <c r="E193" i="4"/>
  <c r="F193" i="4"/>
  <c r="C194" i="4"/>
  <c r="D194" i="4"/>
  <c r="E194" i="4"/>
  <c r="F194" i="4"/>
  <c r="C195" i="4"/>
  <c r="D195" i="4"/>
  <c r="E195" i="4"/>
  <c r="F195" i="4"/>
  <c r="C196" i="4"/>
  <c r="D196" i="4"/>
  <c r="E196" i="4"/>
  <c r="F196" i="4"/>
  <c r="C197" i="4"/>
  <c r="D197" i="4"/>
  <c r="E197" i="4"/>
  <c r="F197" i="4"/>
  <c r="C198" i="4"/>
  <c r="D198" i="4"/>
  <c r="E198" i="4"/>
  <c r="F198" i="4"/>
  <c r="C199" i="4"/>
  <c r="D199" i="4"/>
  <c r="E199" i="4"/>
  <c r="F199" i="4"/>
  <c r="C200" i="4"/>
  <c r="D200" i="4"/>
  <c r="E200" i="4"/>
  <c r="F200" i="4"/>
  <c r="C201" i="4"/>
  <c r="D201" i="4"/>
  <c r="E201" i="4"/>
  <c r="F201" i="4"/>
  <c r="C202" i="4"/>
  <c r="D202" i="4"/>
  <c r="E202" i="4"/>
  <c r="F202" i="4"/>
  <c r="C203" i="4"/>
  <c r="D203" i="4"/>
  <c r="E203" i="4"/>
  <c r="F203" i="4"/>
  <c r="C204" i="4"/>
  <c r="D204" i="4"/>
  <c r="E204" i="4"/>
  <c r="F204" i="4"/>
  <c r="C205" i="4"/>
  <c r="D205" i="4"/>
  <c r="E205" i="4"/>
  <c r="F205" i="4"/>
  <c r="C206" i="4"/>
  <c r="D206" i="4"/>
  <c r="E206" i="4"/>
  <c r="F206" i="4"/>
  <c r="C207" i="4"/>
  <c r="D207" i="4"/>
  <c r="E207" i="4"/>
  <c r="F207" i="4"/>
  <c r="C208" i="4"/>
  <c r="D208" i="4"/>
  <c r="E208" i="4"/>
  <c r="F208" i="4"/>
  <c r="C209" i="4"/>
  <c r="D209" i="4"/>
  <c r="E209" i="4"/>
  <c r="F209" i="4"/>
  <c r="C210" i="4"/>
  <c r="D210" i="4"/>
  <c r="E210" i="4"/>
  <c r="F210" i="4"/>
  <c r="C211" i="4"/>
  <c r="D211" i="4"/>
  <c r="E211" i="4"/>
  <c r="F211" i="4"/>
  <c r="C212" i="4"/>
  <c r="D212" i="4"/>
  <c r="E212" i="4"/>
  <c r="F212" i="4"/>
  <c r="C213" i="4"/>
  <c r="D213" i="4"/>
  <c r="E213" i="4"/>
  <c r="F213" i="4"/>
  <c r="C214" i="4"/>
  <c r="D214" i="4"/>
  <c r="E214" i="4"/>
  <c r="F214" i="4"/>
  <c r="C215" i="4"/>
  <c r="D215" i="4"/>
  <c r="E215" i="4"/>
  <c r="F215" i="4"/>
  <c r="C216" i="4"/>
  <c r="D216" i="4"/>
  <c r="E216" i="4"/>
  <c r="F216" i="4"/>
  <c r="C217" i="4"/>
  <c r="D217" i="4"/>
  <c r="E217" i="4"/>
  <c r="F217" i="4"/>
  <c r="C218" i="4"/>
  <c r="D218" i="4"/>
  <c r="E218" i="4"/>
  <c r="F218" i="4"/>
  <c r="C219" i="4"/>
  <c r="D219" i="4"/>
  <c r="E219" i="4"/>
  <c r="F219" i="4"/>
  <c r="C220" i="4"/>
  <c r="D220" i="4"/>
  <c r="E220" i="4"/>
  <c r="F220" i="4"/>
  <c r="C221" i="4"/>
  <c r="D221" i="4"/>
  <c r="E221" i="4"/>
  <c r="F221" i="4"/>
  <c r="C222" i="4"/>
  <c r="D222" i="4"/>
  <c r="E222" i="4"/>
  <c r="F222" i="4"/>
  <c r="C223" i="4"/>
  <c r="D223" i="4"/>
  <c r="E223" i="4"/>
  <c r="F223" i="4"/>
  <c r="C224" i="4"/>
  <c r="D224" i="4"/>
  <c r="E224" i="4"/>
  <c r="F224" i="4"/>
  <c r="C225" i="4"/>
  <c r="D225" i="4"/>
  <c r="E225" i="4"/>
  <c r="F225" i="4"/>
  <c r="C226" i="4"/>
  <c r="D226" i="4"/>
  <c r="E226" i="4"/>
  <c r="F226" i="4"/>
  <c r="C227" i="4"/>
  <c r="D227" i="4"/>
  <c r="E227" i="4"/>
  <c r="F227" i="4"/>
  <c r="C228" i="4"/>
  <c r="D228" i="4"/>
  <c r="E228" i="4"/>
  <c r="F228" i="4"/>
  <c r="C229" i="4"/>
  <c r="D229" i="4"/>
  <c r="E229" i="4"/>
  <c r="F229" i="4"/>
  <c r="C230" i="4"/>
  <c r="D230" i="4"/>
  <c r="E230" i="4"/>
  <c r="F230" i="4"/>
  <c r="C231" i="4"/>
  <c r="D231" i="4"/>
  <c r="E231" i="4"/>
  <c r="F231" i="4"/>
  <c r="C232" i="4"/>
  <c r="D232" i="4"/>
  <c r="E232" i="4"/>
  <c r="F232" i="4"/>
  <c r="C233" i="4"/>
  <c r="D233" i="4"/>
  <c r="E233" i="4"/>
  <c r="F233" i="4"/>
  <c r="C234" i="4"/>
  <c r="D234" i="4"/>
  <c r="E234" i="4"/>
  <c r="F234" i="4"/>
  <c r="C235" i="4"/>
  <c r="D235" i="4"/>
  <c r="E235" i="4"/>
  <c r="F235" i="4"/>
  <c r="C236" i="4"/>
  <c r="D236" i="4"/>
  <c r="E236" i="4"/>
  <c r="F236" i="4"/>
  <c r="C237" i="4"/>
  <c r="D237" i="4"/>
  <c r="E237" i="4"/>
  <c r="F237" i="4"/>
  <c r="C238" i="4"/>
  <c r="D238" i="4"/>
  <c r="E238" i="4"/>
  <c r="F238" i="4"/>
  <c r="C239" i="4"/>
  <c r="D239" i="4"/>
  <c r="E239" i="4"/>
  <c r="F239" i="4"/>
  <c r="C240" i="4"/>
  <c r="D240" i="4"/>
  <c r="E240" i="4"/>
  <c r="F240" i="4"/>
  <c r="C241" i="4"/>
  <c r="D241" i="4"/>
  <c r="E241" i="4"/>
  <c r="F241" i="4"/>
  <c r="C242" i="4"/>
  <c r="D242" i="4"/>
  <c r="E242" i="4"/>
  <c r="F242" i="4"/>
  <c r="C243" i="4"/>
  <c r="D243" i="4"/>
  <c r="E243" i="4"/>
  <c r="F243" i="4"/>
  <c r="C244" i="4"/>
  <c r="D244" i="4"/>
  <c r="E244" i="4"/>
  <c r="F244" i="4"/>
  <c r="C245" i="4"/>
  <c r="D245" i="4"/>
  <c r="E245" i="4"/>
  <c r="F245" i="4"/>
  <c r="C246" i="4"/>
  <c r="D246" i="4"/>
  <c r="E246" i="4"/>
  <c r="F246" i="4"/>
  <c r="C247" i="4"/>
  <c r="D247" i="4"/>
  <c r="E247" i="4"/>
  <c r="F247" i="4"/>
  <c r="C248" i="4"/>
  <c r="D248" i="4"/>
  <c r="E248" i="4"/>
  <c r="F248" i="4"/>
  <c r="C249" i="4"/>
  <c r="D249" i="4"/>
  <c r="E249" i="4"/>
  <c r="F249" i="4"/>
  <c r="C250" i="4"/>
  <c r="D250" i="4"/>
  <c r="E250" i="4"/>
  <c r="F250" i="4"/>
  <c r="C251" i="4"/>
  <c r="D251" i="4"/>
  <c r="E251" i="4"/>
  <c r="F251" i="4"/>
  <c r="C252" i="4"/>
  <c r="D252" i="4"/>
  <c r="E252" i="4"/>
  <c r="F252" i="4"/>
  <c r="C253" i="4"/>
  <c r="D253" i="4"/>
  <c r="E253" i="4"/>
  <c r="F253" i="4"/>
  <c r="C254" i="4"/>
  <c r="D254" i="4"/>
  <c r="E254" i="4"/>
  <c r="F254" i="4"/>
  <c r="C255" i="4"/>
  <c r="D255" i="4"/>
  <c r="E255" i="4"/>
  <c r="F255" i="4"/>
  <c r="C256" i="4"/>
  <c r="D256" i="4"/>
  <c r="E256" i="4"/>
  <c r="F256" i="4"/>
  <c r="C257" i="4"/>
  <c r="D257" i="4"/>
  <c r="E257" i="4"/>
  <c r="F257" i="4"/>
  <c r="C258" i="4"/>
  <c r="D258" i="4"/>
  <c r="E258" i="4"/>
  <c r="F258" i="4"/>
  <c r="C259" i="4"/>
  <c r="D259" i="4"/>
  <c r="E259" i="4"/>
  <c r="F259" i="4"/>
  <c r="C260" i="4"/>
  <c r="D260" i="4"/>
  <c r="E260" i="4"/>
  <c r="F260" i="4"/>
  <c r="C261" i="4"/>
  <c r="D261" i="4"/>
  <c r="E261" i="4"/>
  <c r="F261" i="4"/>
  <c r="C262" i="4"/>
  <c r="D262" i="4"/>
  <c r="E262" i="4"/>
  <c r="F262" i="4"/>
  <c r="C263" i="4"/>
  <c r="D263" i="4"/>
  <c r="E263" i="4"/>
  <c r="F263" i="4"/>
  <c r="C264" i="4"/>
  <c r="D264" i="4"/>
  <c r="E264" i="4"/>
  <c r="F264" i="4"/>
  <c r="C265" i="4"/>
  <c r="D265" i="4"/>
  <c r="E265" i="4"/>
  <c r="F265" i="4"/>
  <c r="C266" i="4"/>
  <c r="D266" i="4"/>
  <c r="E266" i="4"/>
  <c r="F266" i="4"/>
  <c r="C267" i="4"/>
  <c r="D267" i="4"/>
  <c r="E267" i="4"/>
  <c r="F267" i="4"/>
  <c r="C268" i="4"/>
  <c r="D268" i="4"/>
  <c r="E268" i="4"/>
  <c r="F268" i="4"/>
  <c r="C269" i="4"/>
  <c r="D269" i="4"/>
  <c r="E269" i="4"/>
  <c r="F269" i="4"/>
  <c r="C270" i="4"/>
  <c r="D270" i="4"/>
  <c r="E270" i="4"/>
  <c r="F270" i="4"/>
  <c r="C271" i="4"/>
  <c r="D271" i="4"/>
  <c r="E271" i="4"/>
  <c r="F271" i="4"/>
  <c r="C272" i="4"/>
  <c r="D272" i="4"/>
  <c r="E272" i="4"/>
  <c r="F272" i="4"/>
  <c r="C273" i="4"/>
  <c r="D273" i="4"/>
  <c r="E273" i="4"/>
  <c r="F273" i="4"/>
  <c r="C274" i="4"/>
  <c r="D274" i="4"/>
  <c r="E274" i="4"/>
  <c r="F274" i="4"/>
  <c r="C275" i="4"/>
  <c r="D275" i="4"/>
  <c r="E275" i="4"/>
  <c r="F275" i="4"/>
  <c r="C276" i="4"/>
  <c r="D276" i="4"/>
  <c r="E276" i="4"/>
  <c r="F276" i="4"/>
  <c r="C277" i="4"/>
  <c r="D277" i="4"/>
  <c r="E277" i="4"/>
  <c r="F277" i="4"/>
  <c r="C278" i="4"/>
  <c r="D278" i="4"/>
  <c r="E278" i="4"/>
  <c r="F278" i="4"/>
  <c r="C279" i="4"/>
  <c r="D279" i="4"/>
  <c r="E279" i="4"/>
  <c r="F279" i="4"/>
  <c r="C280" i="4"/>
  <c r="D280" i="4"/>
  <c r="E280" i="4"/>
  <c r="F280" i="4"/>
  <c r="C281" i="4"/>
  <c r="D281" i="4"/>
  <c r="E281" i="4"/>
  <c r="F281" i="4"/>
  <c r="C282" i="4"/>
  <c r="D282" i="4"/>
  <c r="E282" i="4"/>
  <c r="F282" i="4"/>
  <c r="C283" i="4"/>
  <c r="D283" i="4"/>
  <c r="E283" i="4"/>
  <c r="F283" i="4"/>
  <c r="C284" i="4"/>
  <c r="D284" i="4"/>
  <c r="E284" i="4"/>
  <c r="F284" i="4"/>
  <c r="C285" i="4"/>
  <c r="D285" i="4"/>
  <c r="E285" i="4"/>
  <c r="F285" i="4"/>
  <c r="C286" i="4"/>
  <c r="D286" i="4"/>
  <c r="E286" i="4"/>
  <c r="F286" i="4"/>
  <c r="C287" i="4"/>
  <c r="D287" i="4"/>
  <c r="E287" i="4"/>
  <c r="F287" i="4"/>
  <c r="C288" i="4"/>
  <c r="D288" i="4"/>
  <c r="E288" i="4"/>
  <c r="F288" i="4"/>
  <c r="C289" i="4"/>
  <c r="D289" i="4"/>
  <c r="E289" i="4"/>
  <c r="F289" i="4"/>
  <c r="C290" i="4"/>
  <c r="D290" i="4"/>
  <c r="E290" i="4"/>
  <c r="F290" i="4"/>
  <c r="C291" i="4"/>
  <c r="D291" i="4"/>
  <c r="E291" i="4"/>
  <c r="F291" i="4"/>
  <c r="C292" i="4"/>
  <c r="D292" i="4"/>
  <c r="E292" i="4"/>
  <c r="F292" i="4"/>
  <c r="C293" i="4"/>
  <c r="D293" i="4"/>
  <c r="E293" i="4"/>
  <c r="F293" i="4"/>
  <c r="C294" i="4"/>
  <c r="D294" i="4"/>
  <c r="E294" i="4"/>
  <c r="F294" i="4"/>
  <c r="C295" i="4"/>
  <c r="D295" i="4"/>
  <c r="E295" i="4"/>
  <c r="F295" i="4"/>
  <c r="C296" i="4"/>
  <c r="D296" i="4"/>
  <c r="E296" i="4"/>
  <c r="F296" i="4"/>
  <c r="C297" i="4"/>
  <c r="D297" i="4"/>
  <c r="E297" i="4"/>
  <c r="F297" i="4"/>
  <c r="C298" i="4"/>
  <c r="D298" i="4"/>
  <c r="E298" i="4"/>
  <c r="F298" i="4"/>
  <c r="C299" i="4"/>
  <c r="D299" i="4"/>
  <c r="E299" i="4"/>
  <c r="F299" i="4"/>
  <c r="C300" i="4"/>
  <c r="D300" i="4"/>
  <c r="E300" i="4"/>
  <c r="F300" i="4"/>
  <c r="C301" i="4"/>
  <c r="D301" i="4"/>
  <c r="E301" i="4"/>
  <c r="F301" i="4"/>
  <c r="C302" i="4"/>
  <c r="D302" i="4"/>
  <c r="E302" i="4"/>
  <c r="F302" i="4"/>
  <c r="C303" i="4"/>
  <c r="D303" i="4"/>
  <c r="E303" i="4"/>
  <c r="F303" i="4"/>
  <c r="C304" i="4"/>
  <c r="D304" i="4"/>
  <c r="E304" i="4"/>
  <c r="F304" i="4"/>
  <c r="C305" i="4"/>
  <c r="D305" i="4"/>
  <c r="E305" i="4"/>
  <c r="F305" i="4"/>
  <c r="C306" i="4"/>
  <c r="D306" i="4"/>
  <c r="E306" i="4"/>
  <c r="F306" i="4"/>
  <c r="C307" i="4"/>
  <c r="D307" i="4"/>
  <c r="E307" i="4"/>
  <c r="F307" i="4"/>
  <c r="C308" i="4"/>
  <c r="D308" i="4"/>
  <c r="E308" i="4"/>
  <c r="F308" i="4"/>
  <c r="C309" i="4"/>
  <c r="D309" i="4"/>
  <c r="E309" i="4"/>
  <c r="F309" i="4"/>
  <c r="C310" i="4"/>
  <c r="D310" i="4"/>
  <c r="E310" i="4"/>
  <c r="F310" i="4"/>
  <c r="C311" i="4"/>
  <c r="D311" i="4"/>
  <c r="E311" i="4"/>
  <c r="F311" i="4"/>
  <c r="C312" i="4"/>
  <c r="D312" i="4"/>
  <c r="E312" i="4"/>
  <c r="F312" i="4"/>
  <c r="C313" i="4"/>
  <c r="D313" i="4"/>
  <c r="E313" i="4"/>
  <c r="F313" i="4"/>
  <c r="C314" i="4"/>
  <c r="D314" i="4"/>
  <c r="E314" i="4"/>
  <c r="F314" i="4"/>
  <c r="C315" i="4"/>
  <c r="D315" i="4"/>
  <c r="E315" i="4"/>
  <c r="F315" i="4"/>
  <c r="C316" i="4"/>
  <c r="D316" i="4"/>
  <c r="E316" i="4"/>
  <c r="F316" i="4"/>
  <c r="C317" i="4"/>
  <c r="D317" i="4"/>
  <c r="E317" i="4"/>
  <c r="F317" i="4"/>
  <c r="C318" i="4"/>
  <c r="D318" i="4"/>
  <c r="E318" i="4"/>
  <c r="F318" i="4"/>
  <c r="C319" i="4"/>
  <c r="D319" i="4"/>
  <c r="E319" i="4"/>
  <c r="F319" i="4"/>
  <c r="C320" i="4"/>
  <c r="D320" i="4"/>
  <c r="E320" i="4"/>
  <c r="F320" i="4"/>
  <c r="C321" i="4"/>
  <c r="D321" i="4"/>
  <c r="E321" i="4"/>
  <c r="F321" i="4"/>
  <c r="C322" i="4"/>
  <c r="D322" i="4"/>
  <c r="E322" i="4"/>
  <c r="F322" i="4"/>
  <c r="C323" i="4"/>
  <c r="D323" i="4"/>
  <c r="E323" i="4"/>
  <c r="F323" i="4"/>
  <c r="C324" i="4"/>
  <c r="D324" i="4"/>
  <c r="E324" i="4"/>
  <c r="F324" i="4"/>
  <c r="C325" i="4"/>
  <c r="D325" i="4"/>
  <c r="E325" i="4"/>
  <c r="F325" i="4"/>
  <c r="C326" i="4"/>
  <c r="D326" i="4"/>
  <c r="E326" i="4"/>
  <c r="F326" i="4"/>
  <c r="C327" i="4"/>
  <c r="D327" i="4"/>
  <c r="E327" i="4"/>
  <c r="F327" i="4"/>
  <c r="C328" i="4"/>
  <c r="D328" i="4"/>
  <c r="E328" i="4"/>
  <c r="F328" i="4"/>
  <c r="C329" i="4"/>
  <c r="D329" i="4"/>
  <c r="E329" i="4"/>
  <c r="F329" i="4"/>
  <c r="C330" i="4"/>
  <c r="D330" i="4"/>
  <c r="E330" i="4"/>
  <c r="F330" i="4"/>
  <c r="C331" i="4"/>
  <c r="D331" i="4"/>
  <c r="E331" i="4"/>
  <c r="F331" i="4"/>
  <c r="C332" i="4"/>
  <c r="D332" i="4"/>
  <c r="E332" i="4"/>
  <c r="F332" i="4"/>
  <c r="C333" i="4"/>
  <c r="D333" i="4"/>
  <c r="E333" i="4"/>
  <c r="F333" i="4"/>
  <c r="C334" i="4"/>
  <c r="D334" i="4"/>
  <c r="E334" i="4"/>
  <c r="F334" i="4"/>
  <c r="C335" i="4"/>
  <c r="D335" i="4"/>
  <c r="E335" i="4"/>
  <c r="F335" i="4"/>
  <c r="C336" i="4"/>
  <c r="D336" i="4"/>
  <c r="E336" i="4"/>
  <c r="F336" i="4"/>
  <c r="C337" i="4"/>
  <c r="D337" i="4"/>
  <c r="E337" i="4"/>
  <c r="F337" i="4"/>
  <c r="C338" i="4"/>
  <c r="D338" i="4"/>
  <c r="E338" i="4"/>
  <c r="F338" i="4"/>
  <c r="C339" i="4"/>
  <c r="D339" i="4"/>
  <c r="E339" i="4"/>
  <c r="F339" i="4"/>
  <c r="C340" i="4"/>
  <c r="D340" i="4"/>
  <c r="E340" i="4"/>
  <c r="F340" i="4"/>
  <c r="C341" i="4"/>
  <c r="D341" i="4"/>
  <c r="E341" i="4"/>
  <c r="F341" i="4"/>
  <c r="C342" i="4"/>
  <c r="D342" i="4"/>
  <c r="E342" i="4"/>
  <c r="F342" i="4"/>
  <c r="C343" i="4"/>
  <c r="D343" i="4"/>
  <c r="E343" i="4"/>
  <c r="F343" i="4"/>
  <c r="C344" i="4"/>
  <c r="D344" i="4"/>
  <c r="E344" i="4"/>
  <c r="F344" i="4"/>
  <c r="C345" i="4"/>
  <c r="D345" i="4"/>
  <c r="E345" i="4"/>
  <c r="F345" i="4"/>
  <c r="C346" i="4"/>
  <c r="D346" i="4"/>
  <c r="E346" i="4"/>
  <c r="F346" i="4"/>
  <c r="C347" i="4"/>
  <c r="D347" i="4"/>
  <c r="E347" i="4"/>
  <c r="F347" i="4"/>
  <c r="C348" i="4"/>
  <c r="D348" i="4"/>
  <c r="E348" i="4"/>
  <c r="F348" i="4"/>
  <c r="C349" i="4"/>
  <c r="D349" i="4"/>
  <c r="E349" i="4"/>
  <c r="F349" i="4"/>
  <c r="C350" i="4"/>
  <c r="D350" i="4"/>
  <c r="E350" i="4"/>
  <c r="F350" i="4"/>
  <c r="C351" i="4"/>
  <c r="D351" i="4"/>
  <c r="E351" i="4"/>
  <c r="F351" i="4"/>
  <c r="C352" i="4"/>
  <c r="D352" i="4"/>
  <c r="E352" i="4"/>
  <c r="F352" i="4"/>
  <c r="C353" i="4"/>
  <c r="D353" i="4"/>
  <c r="E353" i="4"/>
  <c r="F353" i="4"/>
  <c r="C354" i="4"/>
  <c r="D354" i="4"/>
  <c r="E354" i="4"/>
  <c r="F354" i="4"/>
  <c r="C355" i="4"/>
  <c r="D355" i="4"/>
  <c r="E355" i="4"/>
  <c r="F355" i="4"/>
  <c r="C356" i="4"/>
  <c r="D356" i="4"/>
  <c r="E356" i="4"/>
  <c r="F356" i="4"/>
  <c r="C357" i="4"/>
  <c r="D357" i="4"/>
  <c r="E357" i="4"/>
  <c r="F357" i="4"/>
  <c r="C358" i="4"/>
  <c r="D358" i="4"/>
  <c r="E358" i="4"/>
  <c r="F358" i="4"/>
  <c r="C359" i="4"/>
  <c r="D359" i="4"/>
  <c r="E359" i="4"/>
  <c r="F359" i="4"/>
  <c r="C360" i="4"/>
  <c r="D360" i="4"/>
  <c r="E360" i="4"/>
  <c r="F360" i="4"/>
  <c r="C361" i="4"/>
  <c r="D361" i="4"/>
  <c r="E361" i="4"/>
  <c r="F361" i="4"/>
  <c r="C362" i="4"/>
  <c r="D362" i="4"/>
  <c r="E362" i="4"/>
  <c r="F362" i="4"/>
  <c r="C363" i="4"/>
  <c r="D363" i="4"/>
  <c r="E363" i="4"/>
  <c r="F363" i="4"/>
  <c r="C364" i="4"/>
  <c r="D364" i="4"/>
  <c r="E364" i="4"/>
  <c r="F364" i="4"/>
  <c r="C365" i="4"/>
  <c r="D365" i="4"/>
  <c r="E365" i="4"/>
  <c r="F365" i="4"/>
  <c r="C366" i="4"/>
  <c r="D366" i="4"/>
  <c r="E366" i="4"/>
  <c r="F366" i="4"/>
  <c r="C367" i="4"/>
  <c r="D367" i="4"/>
  <c r="E367" i="4"/>
  <c r="F367" i="4"/>
  <c r="C368" i="4"/>
  <c r="D368" i="4"/>
  <c r="E368" i="4"/>
  <c r="F368" i="4"/>
  <c r="C369" i="4"/>
  <c r="D369" i="4"/>
  <c r="E369" i="4"/>
  <c r="F369" i="4"/>
  <c r="C370" i="4"/>
  <c r="D370" i="4"/>
  <c r="E370" i="4"/>
  <c r="F370" i="4"/>
  <c r="C371" i="4"/>
  <c r="D371" i="4"/>
  <c r="E371" i="4"/>
  <c r="F371" i="4"/>
  <c r="C372" i="4"/>
  <c r="D372" i="4"/>
  <c r="E372" i="4"/>
  <c r="F372" i="4"/>
  <c r="C373" i="4"/>
  <c r="D373" i="4"/>
  <c r="E373" i="4"/>
  <c r="F373" i="4"/>
  <c r="C374" i="4"/>
  <c r="D374" i="4"/>
  <c r="E374" i="4"/>
  <c r="F374" i="4"/>
  <c r="C375" i="4"/>
  <c r="D375" i="4"/>
  <c r="E375" i="4"/>
  <c r="F375" i="4"/>
  <c r="C376" i="4"/>
  <c r="D376" i="4"/>
  <c r="E376" i="4"/>
  <c r="F376" i="4"/>
  <c r="C377" i="4"/>
  <c r="D377" i="4"/>
  <c r="E377" i="4"/>
  <c r="F377" i="4"/>
  <c r="C378" i="4"/>
  <c r="D378" i="4"/>
  <c r="E378" i="4"/>
  <c r="F378" i="4"/>
  <c r="C379" i="4"/>
  <c r="D379" i="4"/>
  <c r="E379" i="4"/>
  <c r="F379" i="4"/>
  <c r="C380" i="4"/>
  <c r="D380" i="4"/>
  <c r="E380" i="4"/>
  <c r="F380" i="4"/>
  <c r="C381" i="4"/>
  <c r="D381" i="4"/>
  <c r="E381" i="4"/>
  <c r="F381" i="4"/>
  <c r="C382" i="4"/>
  <c r="D382" i="4"/>
  <c r="E382" i="4"/>
  <c r="F382" i="4"/>
  <c r="C383" i="4"/>
  <c r="D383" i="4"/>
  <c r="E383" i="4"/>
  <c r="F383" i="4"/>
  <c r="C384" i="4"/>
  <c r="D384" i="4"/>
  <c r="E384" i="4"/>
  <c r="F384" i="4"/>
  <c r="C385" i="4"/>
  <c r="D385" i="4"/>
  <c r="E385" i="4"/>
  <c r="F385" i="4"/>
  <c r="C386" i="4"/>
  <c r="D386" i="4"/>
  <c r="E386" i="4"/>
  <c r="F386" i="4"/>
  <c r="C387" i="4"/>
  <c r="D387" i="4"/>
  <c r="E387" i="4"/>
  <c r="F387" i="4"/>
  <c r="C388" i="4"/>
  <c r="D388" i="4"/>
  <c r="E388" i="4"/>
  <c r="F388" i="4"/>
  <c r="C389" i="4"/>
  <c r="D389" i="4"/>
  <c r="E389" i="4"/>
  <c r="F389" i="4"/>
  <c r="C390" i="4"/>
  <c r="D390" i="4"/>
  <c r="E390" i="4"/>
  <c r="F390" i="4"/>
  <c r="C391" i="4"/>
  <c r="D391" i="4"/>
  <c r="E391" i="4"/>
  <c r="F391" i="4"/>
  <c r="C392" i="4"/>
  <c r="D392" i="4"/>
  <c r="E392" i="4"/>
  <c r="F392" i="4"/>
  <c r="C393" i="4"/>
  <c r="D393" i="4"/>
  <c r="E393" i="4"/>
  <c r="F393" i="4"/>
  <c r="C394" i="4"/>
  <c r="D394" i="4"/>
  <c r="E394" i="4"/>
  <c r="F394" i="4"/>
  <c r="C395" i="4"/>
  <c r="D395" i="4"/>
  <c r="E395" i="4"/>
  <c r="F395" i="4"/>
  <c r="C396" i="4"/>
  <c r="D396" i="4"/>
  <c r="E396" i="4"/>
  <c r="F396" i="4"/>
  <c r="C397" i="4"/>
  <c r="D397" i="4"/>
  <c r="E397" i="4"/>
  <c r="F397" i="4"/>
  <c r="C398" i="4"/>
  <c r="D398" i="4"/>
  <c r="E398" i="4"/>
  <c r="F398" i="4"/>
  <c r="C399" i="4"/>
  <c r="D399" i="4"/>
  <c r="E399" i="4"/>
  <c r="F399" i="4"/>
  <c r="C400" i="4"/>
  <c r="D400" i="4"/>
  <c r="E400" i="4"/>
  <c r="F400" i="4"/>
  <c r="C401" i="4"/>
  <c r="D401" i="4"/>
  <c r="E401" i="4"/>
  <c r="F401" i="4"/>
  <c r="C402" i="4"/>
  <c r="D402" i="4"/>
  <c r="E402" i="4"/>
  <c r="F402" i="4"/>
  <c r="C403" i="4"/>
  <c r="D403" i="4"/>
  <c r="E403" i="4"/>
  <c r="F403" i="4"/>
  <c r="C404" i="4"/>
  <c r="D404" i="4"/>
  <c r="E404" i="4"/>
  <c r="F404" i="4"/>
  <c r="C405" i="4"/>
  <c r="D405" i="4"/>
  <c r="E405" i="4"/>
  <c r="F405" i="4"/>
  <c r="C406" i="4"/>
  <c r="D406" i="4"/>
  <c r="E406" i="4"/>
  <c r="F406" i="4"/>
  <c r="C407" i="4"/>
  <c r="D407" i="4"/>
  <c r="E407" i="4"/>
  <c r="F407" i="4"/>
  <c r="C408" i="4"/>
  <c r="D408" i="4"/>
  <c r="E408" i="4"/>
  <c r="F408" i="4"/>
  <c r="C409" i="4"/>
  <c r="D409" i="4"/>
  <c r="E409" i="4"/>
  <c r="F409" i="4"/>
  <c r="C410" i="4"/>
  <c r="D410" i="4"/>
  <c r="E410" i="4"/>
  <c r="F410" i="4"/>
  <c r="C411" i="4"/>
  <c r="D411" i="4"/>
  <c r="E411" i="4"/>
  <c r="F411" i="4"/>
  <c r="C412" i="4"/>
  <c r="D412" i="4"/>
  <c r="E412" i="4"/>
  <c r="F412" i="4"/>
  <c r="C413" i="4"/>
  <c r="D413" i="4"/>
  <c r="E413" i="4"/>
  <c r="F413" i="4"/>
  <c r="C414" i="4"/>
  <c r="D414" i="4"/>
  <c r="E414" i="4"/>
  <c r="F414" i="4"/>
  <c r="C415" i="4"/>
  <c r="D415" i="4"/>
  <c r="E415" i="4"/>
  <c r="F415" i="4"/>
  <c r="C416" i="4"/>
  <c r="D416" i="4"/>
  <c r="E416" i="4"/>
  <c r="F416" i="4"/>
  <c r="C417" i="4"/>
  <c r="D417" i="4"/>
  <c r="E417" i="4"/>
  <c r="F417" i="4"/>
  <c r="C418" i="4"/>
  <c r="D418" i="4"/>
  <c r="E418" i="4"/>
  <c r="F418" i="4"/>
  <c r="C419" i="4"/>
  <c r="D419" i="4"/>
  <c r="E419" i="4"/>
  <c r="F419" i="4"/>
  <c r="C420" i="4"/>
  <c r="D420" i="4"/>
  <c r="E420" i="4"/>
  <c r="F420" i="4"/>
  <c r="C421" i="4"/>
  <c r="D421" i="4"/>
  <c r="E421" i="4"/>
  <c r="F421" i="4"/>
  <c r="C422" i="4"/>
  <c r="D422" i="4"/>
  <c r="E422" i="4"/>
  <c r="F422" i="4"/>
  <c r="C423" i="4"/>
  <c r="D423" i="4"/>
  <c r="E423" i="4"/>
  <c r="F423" i="4"/>
  <c r="C424" i="4"/>
  <c r="D424" i="4"/>
  <c r="E424" i="4"/>
  <c r="F424" i="4"/>
  <c r="C425" i="4"/>
  <c r="D425" i="4"/>
  <c r="E425" i="4"/>
  <c r="F425" i="4"/>
  <c r="C426" i="4"/>
  <c r="D426" i="4"/>
  <c r="E426" i="4"/>
  <c r="F426" i="4"/>
  <c r="C427" i="4"/>
  <c r="D427" i="4"/>
  <c r="E427" i="4"/>
  <c r="F427" i="4"/>
  <c r="C428" i="4"/>
  <c r="D428" i="4"/>
  <c r="E428" i="4"/>
  <c r="F428" i="4"/>
  <c r="C429" i="4"/>
  <c r="D429" i="4"/>
  <c r="E429" i="4"/>
  <c r="F429" i="4"/>
  <c r="C430" i="4"/>
  <c r="D430" i="4"/>
  <c r="E430" i="4"/>
  <c r="F430" i="4"/>
  <c r="C431" i="4"/>
  <c r="D431" i="4"/>
  <c r="E431" i="4"/>
  <c r="F431" i="4"/>
  <c r="C432" i="4"/>
  <c r="D432" i="4"/>
  <c r="E432" i="4"/>
  <c r="F432" i="4"/>
  <c r="C433" i="4"/>
  <c r="D433" i="4"/>
  <c r="E433" i="4"/>
  <c r="F433" i="4"/>
  <c r="C434" i="4"/>
  <c r="D434" i="4"/>
  <c r="E434" i="4"/>
  <c r="F434" i="4"/>
  <c r="C435" i="4"/>
  <c r="D435" i="4"/>
  <c r="E435" i="4"/>
  <c r="F435" i="4"/>
  <c r="C436" i="4"/>
  <c r="D436" i="4"/>
  <c r="E436" i="4"/>
  <c r="F436" i="4"/>
  <c r="C437" i="4"/>
  <c r="D437" i="4"/>
  <c r="E437" i="4"/>
  <c r="F437" i="4"/>
  <c r="C438" i="4"/>
  <c r="D438" i="4"/>
  <c r="E438" i="4"/>
  <c r="F438" i="4"/>
  <c r="C439" i="4"/>
  <c r="D439" i="4"/>
  <c r="E439" i="4"/>
  <c r="F439" i="4"/>
  <c r="C440" i="4"/>
  <c r="D440" i="4"/>
  <c r="E440" i="4"/>
  <c r="F440" i="4"/>
  <c r="C441" i="4"/>
  <c r="D441" i="4"/>
  <c r="E441" i="4"/>
  <c r="F441" i="4"/>
  <c r="C442" i="4"/>
  <c r="D442" i="4"/>
  <c r="E442" i="4"/>
  <c r="F442" i="4"/>
  <c r="C443" i="4"/>
  <c r="D443" i="4"/>
  <c r="E443" i="4"/>
  <c r="F443" i="4"/>
  <c r="C444" i="4"/>
  <c r="D444" i="4"/>
  <c r="E444" i="4"/>
  <c r="F444" i="4"/>
  <c r="C445" i="4"/>
  <c r="D445" i="4"/>
  <c r="E445" i="4"/>
  <c r="F445" i="4"/>
  <c r="C446" i="4"/>
  <c r="D446" i="4"/>
  <c r="E446" i="4"/>
  <c r="F446" i="4"/>
  <c r="C447" i="4"/>
  <c r="D447" i="4"/>
  <c r="E447" i="4"/>
  <c r="F447" i="4"/>
  <c r="C448" i="4"/>
  <c r="D448" i="4"/>
  <c r="E448" i="4"/>
  <c r="F448" i="4"/>
  <c r="C449" i="4"/>
  <c r="D449" i="4"/>
  <c r="E449" i="4"/>
  <c r="F449" i="4"/>
  <c r="C450" i="4"/>
  <c r="D450" i="4"/>
  <c r="E450" i="4"/>
  <c r="F450" i="4"/>
  <c r="C451" i="4"/>
  <c r="D451" i="4"/>
  <c r="E451" i="4"/>
  <c r="F451" i="4"/>
  <c r="C452" i="4"/>
  <c r="D452" i="4"/>
  <c r="E452" i="4"/>
  <c r="F452" i="4"/>
  <c r="C453" i="4"/>
  <c r="D453" i="4"/>
  <c r="E453" i="4"/>
  <c r="F453" i="4"/>
  <c r="C454" i="4"/>
  <c r="D454" i="4"/>
  <c r="E454" i="4"/>
  <c r="F454" i="4"/>
  <c r="C455" i="4"/>
  <c r="D455" i="4"/>
  <c r="E455" i="4"/>
  <c r="F455" i="4"/>
  <c r="C456" i="4"/>
  <c r="D456" i="4"/>
  <c r="E456" i="4"/>
  <c r="F456" i="4"/>
  <c r="C457" i="4"/>
  <c r="D457" i="4"/>
  <c r="E457" i="4"/>
  <c r="F457" i="4"/>
  <c r="C458" i="4"/>
  <c r="D458" i="4"/>
  <c r="E458" i="4"/>
  <c r="F458" i="4"/>
  <c r="C459" i="4"/>
  <c r="D459" i="4"/>
  <c r="E459" i="4"/>
  <c r="F459" i="4"/>
  <c r="C460" i="4"/>
  <c r="D460" i="4"/>
  <c r="E460" i="4"/>
  <c r="F460" i="4"/>
  <c r="C461" i="4"/>
  <c r="D461" i="4"/>
  <c r="E461" i="4"/>
  <c r="F461" i="4"/>
  <c r="C462" i="4"/>
  <c r="D462" i="4"/>
  <c r="E462" i="4"/>
  <c r="F462" i="4"/>
  <c r="C463" i="4"/>
  <c r="D463" i="4"/>
  <c r="E463" i="4"/>
  <c r="F463" i="4"/>
  <c r="C464" i="4"/>
  <c r="D464" i="4"/>
  <c r="E464" i="4"/>
  <c r="F464" i="4"/>
  <c r="C465" i="4"/>
  <c r="D465" i="4"/>
  <c r="E465" i="4"/>
  <c r="F465" i="4"/>
  <c r="C466" i="4"/>
  <c r="D466" i="4"/>
  <c r="E466" i="4"/>
  <c r="F466" i="4"/>
  <c r="C467" i="4"/>
  <c r="D467" i="4"/>
  <c r="E467" i="4"/>
  <c r="F467" i="4"/>
  <c r="C468" i="4"/>
  <c r="D468" i="4"/>
  <c r="E468" i="4"/>
  <c r="F468" i="4"/>
  <c r="C469" i="4"/>
  <c r="D469" i="4"/>
  <c r="E469" i="4"/>
  <c r="F469" i="4"/>
  <c r="C470" i="4"/>
  <c r="D470" i="4"/>
  <c r="E470" i="4"/>
  <c r="F470" i="4"/>
  <c r="C471" i="4"/>
  <c r="D471" i="4"/>
  <c r="E471" i="4"/>
  <c r="F471" i="4"/>
  <c r="C472" i="4"/>
  <c r="D472" i="4"/>
  <c r="E472" i="4"/>
  <c r="F472" i="4"/>
  <c r="C473" i="4"/>
  <c r="D473" i="4"/>
  <c r="E473" i="4"/>
  <c r="F473" i="4"/>
  <c r="C474" i="4"/>
  <c r="D474" i="4"/>
  <c r="E474" i="4"/>
  <c r="F474" i="4"/>
  <c r="C475" i="4"/>
  <c r="D475" i="4"/>
  <c r="E475" i="4"/>
  <c r="F475" i="4"/>
  <c r="C476" i="4"/>
  <c r="D476" i="4"/>
  <c r="E476" i="4"/>
  <c r="F476" i="4"/>
  <c r="C477" i="4"/>
  <c r="D477" i="4"/>
  <c r="E477" i="4"/>
  <c r="F477" i="4"/>
  <c r="C478" i="4"/>
  <c r="D478" i="4"/>
  <c r="E478" i="4"/>
  <c r="F478" i="4"/>
  <c r="C479" i="4"/>
  <c r="D479" i="4"/>
  <c r="E479" i="4"/>
  <c r="F479" i="4"/>
  <c r="C480" i="4"/>
  <c r="D480" i="4"/>
  <c r="E480" i="4"/>
  <c r="F480" i="4"/>
  <c r="C481" i="4"/>
  <c r="D481" i="4"/>
  <c r="E481" i="4"/>
  <c r="F481" i="4"/>
  <c r="C482" i="4"/>
  <c r="D482" i="4"/>
  <c r="E482" i="4"/>
  <c r="F482" i="4"/>
  <c r="C483" i="4"/>
  <c r="D483" i="4"/>
  <c r="E483" i="4"/>
  <c r="F483" i="4"/>
  <c r="C484" i="4"/>
  <c r="D484" i="4"/>
  <c r="E484" i="4"/>
  <c r="F484" i="4"/>
  <c r="C485" i="4"/>
  <c r="D485" i="4"/>
  <c r="E485" i="4"/>
  <c r="F485" i="4"/>
  <c r="C486" i="4"/>
  <c r="D486" i="4"/>
  <c r="E486" i="4"/>
  <c r="F486" i="4"/>
  <c r="C487" i="4"/>
  <c r="D487" i="4"/>
  <c r="E487" i="4"/>
  <c r="F487" i="4"/>
  <c r="C488" i="4"/>
  <c r="D488" i="4"/>
  <c r="E488" i="4"/>
  <c r="F488" i="4"/>
  <c r="C489" i="4"/>
  <c r="D489" i="4"/>
  <c r="E489" i="4"/>
  <c r="F489" i="4"/>
  <c r="C490" i="4"/>
  <c r="D490" i="4"/>
  <c r="E490" i="4"/>
  <c r="F490" i="4"/>
  <c r="C491" i="4"/>
  <c r="D491" i="4"/>
  <c r="E491" i="4"/>
  <c r="F491" i="4"/>
  <c r="C492" i="4"/>
  <c r="D492" i="4"/>
  <c r="E492" i="4"/>
  <c r="F492" i="4"/>
  <c r="C493" i="4"/>
  <c r="D493" i="4"/>
  <c r="E493" i="4"/>
  <c r="F493" i="4"/>
  <c r="C494" i="4"/>
  <c r="D494" i="4"/>
  <c r="E494" i="4"/>
  <c r="F494" i="4"/>
  <c r="C495" i="4"/>
  <c r="D495" i="4"/>
  <c r="E495" i="4"/>
  <c r="F495" i="4"/>
  <c r="C496" i="4"/>
  <c r="D496" i="4"/>
  <c r="E496" i="4"/>
  <c r="F496" i="4"/>
  <c r="C497" i="4"/>
  <c r="D497" i="4"/>
  <c r="E497" i="4"/>
  <c r="F497" i="4"/>
  <c r="C498" i="4"/>
  <c r="D498" i="4"/>
  <c r="E498" i="4"/>
  <c r="F498" i="4"/>
  <c r="C499" i="4"/>
  <c r="D499" i="4"/>
  <c r="E499" i="4"/>
  <c r="F499" i="4"/>
  <c r="C500" i="4"/>
  <c r="D500" i="4"/>
  <c r="E500" i="4"/>
  <c r="F500" i="4"/>
  <c r="C501" i="4"/>
  <c r="D501" i="4"/>
  <c r="E501" i="4"/>
  <c r="F501" i="4"/>
  <c r="C502" i="4"/>
  <c r="D502" i="4"/>
  <c r="E502" i="4"/>
  <c r="F502" i="4"/>
  <c r="C503" i="4"/>
  <c r="D503" i="4"/>
  <c r="E503" i="4"/>
  <c r="F503" i="4"/>
  <c r="C504" i="4"/>
  <c r="D504" i="4"/>
  <c r="E504" i="4"/>
  <c r="F504" i="4"/>
  <c r="C505" i="4"/>
  <c r="D505" i="4"/>
  <c r="E505" i="4"/>
  <c r="F505" i="4"/>
  <c r="C506" i="4"/>
  <c r="D506" i="4"/>
  <c r="E506" i="4"/>
  <c r="F506" i="4"/>
  <c r="C507" i="4"/>
  <c r="D507" i="4"/>
  <c r="E507" i="4"/>
  <c r="F507" i="4"/>
  <c r="C508" i="4"/>
  <c r="D508" i="4"/>
  <c r="E508" i="4"/>
  <c r="F508" i="4"/>
  <c r="C509" i="4"/>
  <c r="D509" i="4"/>
  <c r="E509" i="4"/>
  <c r="F509" i="4"/>
  <c r="C510" i="4"/>
  <c r="D510" i="4"/>
  <c r="E510" i="4"/>
  <c r="F510" i="4"/>
  <c r="C511" i="4"/>
  <c r="D511" i="4"/>
  <c r="E511" i="4"/>
  <c r="F511" i="4"/>
  <c r="C512" i="4"/>
  <c r="D512" i="4"/>
  <c r="E512" i="4"/>
  <c r="F512" i="4"/>
  <c r="C513" i="4"/>
  <c r="D513" i="4"/>
  <c r="E513" i="4"/>
  <c r="F513" i="4"/>
  <c r="C514" i="4"/>
  <c r="D514" i="4"/>
  <c r="E514" i="4"/>
  <c r="F514" i="4"/>
  <c r="C515" i="4"/>
  <c r="D515" i="4"/>
  <c r="E515" i="4"/>
  <c r="F515" i="4"/>
  <c r="C516" i="4"/>
  <c r="D516" i="4"/>
  <c r="E516" i="4"/>
  <c r="F516" i="4"/>
  <c r="C517" i="4"/>
  <c r="D517" i="4"/>
  <c r="E517" i="4"/>
  <c r="F517" i="4"/>
  <c r="C518" i="4"/>
  <c r="D518" i="4"/>
  <c r="E518" i="4"/>
  <c r="F518" i="4"/>
  <c r="C519" i="4"/>
  <c r="D519" i="4"/>
  <c r="E519" i="4"/>
  <c r="F519" i="4"/>
  <c r="C520" i="4"/>
  <c r="D520" i="4"/>
  <c r="E520" i="4"/>
  <c r="F520" i="4"/>
  <c r="C521" i="4"/>
  <c r="D521" i="4"/>
  <c r="E521" i="4"/>
  <c r="F521" i="4"/>
  <c r="C522" i="4"/>
  <c r="D522" i="4"/>
  <c r="E522" i="4"/>
  <c r="F522" i="4"/>
  <c r="C523" i="4"/>
  <c r="D523" i="4"/>
  <c r="E523" i="4"/>
  <c r="F523" i="4"/>
  <c r="C524" i="4"/>
  <c r="D524" i="4"/>
  <c r="E524" i="4"/>
  <c r="F524" i="4"/>
  <c r="C525" i="4"/>
  <c r="D525" i="4"/>
  <c r="E525" i="4"/>
  <c r="F525" i="4"/>
  <c r="C526" i="4"/>
  <c r="D526" i="4"/>
  <c r="E526" i="4"/>
  <c r="F526" i="4"/>
  <c r="C527" i="4"/>
  <c r="D527" i="4"/>
  <c r="E527" i="4"/>
  <c r="F527" i="4"/>
  <c r="C528" i="4"/>
  <c r="D528" i="4"/>
  <c r="E528" i="4"/>
  <c r="F528" i="4"/>
  <c r="C529" i="4"/>
  <c r="D529" i="4"/>
  <c r="E529" i="4"/>
  <c r="F529" i="4"/>
  <c r="C530" i="4"/>
  <c r="D530" i="4"/>
  <c r="E530" i="4"/>
  <c r="F530" i="4"/>
  <c r="C531" i="4"/>
  <c r="D531" i="4"/>
  <c r="E531" i="4"/>
  <c r="F531" i="4"/>
  <c r="C532" i="4"/>
  <c r="D532" i="4"/>
  <c r="E532" i="4"/>
  <c r="F532" i="4"/>
  <c r="C533" i="4"/>
  <c r="D533" i="4"/>
  <c r="E533" i="4"/>
  <c r="F533" i="4"/>
  <c r="C534" i="4"/>
  <c r="D534" i="4"/>
  <c r="E534" i="4"/>
  <c r="F534" i="4"/>
  <c r="C535" i="4"/>
  <c r="D535" i="4"/>
  <c r="E535" i="4"/>
  <c r="F535" i="4"/>
  <c r="C536" i="4"/>
  <c r="D536" i="4"/>
  <c r="E536" i="4"/>
  <c r="F536" i="4"/>
  <c r="C537" i="4"/>
  <c r="D537" i="4"/>
  <c r="E537" i="4"/>
  <c r="F537" i="4"/>
  <c r="C538" i="4"/>
  <c r="D538" i="4"/>
  <c r="E538" i="4"/>
  <c r="F538" i="4"/>
  <c r="C539" i="4"/>
  <c r="D539" i="4"/>
  <c r="E539" i="4"/>
  <c r="F539" i="4"/>
  <c r="C540" i="4"/>
  <c r="D540" i="4"/>
  <c r="E540" i="4"/>
  <c r="F540" i="4"/>
  <c r="C541" i="4"/>
  <c r="D541" i="4"/>
  <c r="E541" i="4"/>
  <c r="F541" i="4"/>
  <c r="C542" i="4"/>
  <c r="D542" i="4"/>
  <c r="E542" i="4"/>
  <c r="F542" i="4"/>
  <c r="C543" i="4"/>
  <c r="D543" i="4"/>
  <c r="E543" i="4"/>
  <c r="F543" i="4"/>
  <c r="C544" i="4"/>
  <c r="D544" i="4"/>
  <c r="E544" i="4"/>
  <c r="F544" i="4"/>
  <c r="C545" i="4"/>
  <c r="D545" i="4"/>
  <c r="E545" i="4"/>
  <c r="F545" i="4"/>
  <c r="C546" i="4"/>
  <c r="D546" i="4"/>
  <c r="E546" i="4"/>
  <c r="F546" i="4"/>
  <c r="C547" i="4"/>
  <c r="D547" i="4"/>
  <c r="E547" i="4"/>
  <c r="F547" i="4"/>
  <c r="C548" i="4"/>
  <c r="D548" i="4"/>
  <c r="E548" i="4"/>
  <c r="F548" i="4"/>
  <c r="C549" i="4"/>
  <c r="D549" i="4"/>
  <c r="E549" i="4"/>
  <c r="F549" i="4"/>
  <c r="C550" i="4"/>
  <c r="D550" i="4"/>
  <c r="E550" i="4"/>
  <c r="F550" i="4"/>
  <c r="C551" i="4"/>
  <c r="D551" i="4"/>
  <c r="E551" i="4"/>
  <c r="F551" i="4"/>
  <c r="C552" i="4"/>
  <c r="D552" i="4"/>
  <c r="E552" i="4"/>
  <c r="F552" i="4"/>
  <c r="C553" i="4"/>
  <c r="D553" i="4"/>
  <c r="E553" i="4"/>
  <c r="F553" i="4"/>
  <c r="C554" i="4"/>
  <c r="D554" i="4"/>
  <c r="E554" i="4"/>
  <c r="F554" i="4"/>
  <c r="C555" i="4"/>
  <c r="D555" i="4"/>
  <c r="E555" i="4"/>
  <c r="F555" i="4"/>
  <c r="C556" i="4"/>
  <c r="D556" i="4"/>
  <c r="E556" i="4"/>
  <c r="F556" i="4"/>
  <c r="C557" i="4"/>
  <c r="D557" i="4"/>
  <c r="E557" i="4"/>
  <c r="F557" i="4"/>
  <c r="C558" i="4"/>
  <c r="D558" i="4"/>
  <c r="E558" i="4"/>
  <c r="F558" i="4"/>
  <c r="C559" i="4"/>
  <c r="D559" i="4"/>
  <c r="E559" i="4"/>
  <c r="F559" i="4"/>
  <c r="C560" i="4"/>
  <c r="D560" i="4"/>
  <c r="E560" i="4"/>
  <c r="F560" i="4"/>
  <c r="C561" i="4"/>
  <c r="D561" i="4"/>
  <c r="E561" i="4"/>
  <c r="F561" i="4"/>
  <c r="C562" i="4"/>
  <c r="D562" i="4"/>
  <c r="E562" i="4"/>
  <c r="F562" i="4"/>
  <c r="C563" i="4"/>
  <c r="D563" i="4"/>
  <c r="E563" i="4"/>
  <c r="F563" i="4"/>
  <c r="C564" i="4"/>
  <c r="D564" i="4"/>
  <c r="E564" i="4"/>
  <c r="F564" i="4"/>
  <c r="C565" i="4"/>
  <c r="D565" i="4"/>
  <c r="E565" i="4"/>
  <c r="F565" i="4"/>
  <c r="C566" i="4"/>
  <c r="D566" i="4"/>
  <c r="E566" i="4"/>
  <c r="F566" i="4"/>
  <c r="C567" i="4"/>
  <c r="D567" i="4"/>
  <c r="E567" i="4"/>
  <c r="F567" i="4"/>
  <c r="C568" i="4"/>
  <c r="D568" i="4"/>
  <c r="E568" i="4"/>
  <c r="F568" i="4"/>
  <c r="C569" i="4"/>
  <c r="D569" i="4"/>
  <c r="E569" i="4"/>
  <c r="F569" i="4"/>
  <c r="C570" i="4"/>
  <c r="D570" i="4"/>
  <c r="E570" i="4"/>
  <c r="F570" i="4"/>
  <c r="C571" i="4"/>
  <c r="D571" i="4"/>
  <c r="E571" i="4"/>
  <c r="F571" i="4"/>
  <c r="C572" i="4"/>
  <c r="D572" i="4"/>
  <c r="E572" i="4"/>
  <c r="F572" i="4"/>
  <c r="C573" i="4"/>
  <c r="D573" i="4"/>
  <c r="E573" i="4"/>
  <c r="F573" i="4"/>
  <c r="C574" i="4"/>
  <c r="D574" i="4"/>
  <c r="E574" i="4"/>
  <c r="F574" i="4"/>
  <c r="C575" i="4"/>
  <c r="D575" i="4"/>
  <c r="E575" i="4"/>
  <c r="F575" i="4"/>
  <c r="C576" i="4"/>
  <c r="D576" i="4"/>
  <c r="E576" i="4"/>
  <c r="F576" i="4"/>
  <c r="C577" i="4"/>
  <c r="D577" i="4"/>
  <c r="E577" i="4"/>
  <c r="F577" i="4"/>
  <c r="C578" i="4"/>
  <c r="D578" i="4"/>
  <c r="E578" i="4"/>
  <c r="F578" i="4"/>
  <c r="C579" i="4"/>
  <c r="D579" i="4"/>
  <c r="E579" i="4"/>
  <c r="F579" i="4"/>
  <c r="C580" i="4"/>
  <c r="D580" i="4"/>
  <c r="E580" i="4"/>
  <c r="F580" i="4"/>
  <c r="C581" i="4"/>
  <c r="D581" i="4"/>
  <c r="E581" i="4"/>
  <c r="F581" i="4"/>
  <c r="C582" i="4"/>
  <c r="D582" i="4"/>
  <c r="E582" i="4"/>
  <c r="F582" i="4"/>
  <c r="C583" i="4"/>
  <c r="D583" i="4"/>
  <c r="E583" i="4"/>
  <c r="F583" i="4"/>
  <c r="C584" i="4"/>
  <c r="D584" i="4"/>
  <c r="E584" i="4"/>
  <c r="F584" i="4"/>
  <c r="C585" i="4"/>
  <c r="D585" i="4"/>
  <c r="E585" i="4"/>
  <c r="F585" i="4"/>
  <c r="C586" i="4"/>
  <c r="D586" i="4"/>
  <c r="E586" i="4"/>
  <c r="F586" i="4"/>
  <c r="C587" i="4"/>
  <c r="D587" i="4"/>
  <c r="E587" i="4"/>
  <c r="F587" i="4"/>
  <c r="C588" i="4"/>
  <c r="D588" i="4"/>
  <c r="E588" i="4"/>
  <c r="F588" i="4"/>
  <c r="C589" i="4"/>
  <c r="D589" i="4"/>
  <c r="E589" i="4"/>
  <c r="F589" i="4"/>
  <c r="C590" i="4"/>
  <c r="D590" i="4"/>
  <c r="E590" i="4"/>
  <c r="F590" i="4"/>
  <c r="C591" i="4"/>
  <c r="D591" i="4"/>
  <c r="E591" i="4"/>
  <c r="F591" i="4"/>
  <c r="C592" i="4"/>
  <c r="D592" i="4"/>
  <c r="E592" i="4"/>
  <c r="F592" i="4"/>
  <c r="C593" i="4"/>
  <c r="D593" i="4"/>
  <c r="E593" i="4"/>
  <c r="F593" i="4"/>
  <c r="C594" i="4"/>
  <c r="D594" i="4"/>
  <c r="E594" i="4"/>
  <c r="F594" i="4"/>
  <c r="C595" i="4"/>
  <c r="D595" i="4"/>
  <c r="E595" i="4"/>
  <c r="F595" i="4"/>
  <c r="C596" i="4"/>
  <c r="D596" i="4"/>
  <c r="E596" i="4"/>
  <c r="F596" i="4"/>
  <c r="C597" i="4"/>
  <c r="D597" i="4"/>
  <c r="E597" i="4"/>
  <c r="F597" i="4"/>
  <c r="C598" i="4"/>
  <c r="D598" i="4"/>
  <c r="E598" i="4"/>
  <c r="F598" i="4"/>
  <c r="C599" i="4"/>
  <c r="D599" i="4"/>
  <c r="E599" i="4"/>
  <c r="F599" i="4"/>
  <c r="C600" i="4"/>
  <c r="D600" i="4"/>
  <c r="E600" i="4"/>
  <c r="F600" i="4"/>
  <c r="C601" i="4"/>
  <c r="D601" i="4"/>
  <c r="E601" i="4"/>
  <c r="F601" i="4"/>
  <c r="C602" i="4"/>
  <c r="D602" i="4"/>
  <c r="E602" i="4"/>
  <c r="F602" i="4"/>
  <c r="C603" i="4"/>
  <c r="D603" i="4"/>
  <c r="E603" i="4"/>
  <c r="F603" i="4"/>
  <c r="C604" i="4"/>
  <c r="D604" i="4"/>
  <c r="E604" i="4"/>
  <c r="F604" i="4"/>
  <c r="C605" i="4"/>
  <c r="D605" i="4"/>
  <c r="E605" i="4"/>
  <c r="F605" i="4"/>
  <c r="C606" i="4"/>
  <c r="D606" i="4"/>
  <c r="E606" i="4"/>
  <c r="F606" i="4"/>
  <c r="C607" i="4"/>
  <c r="D607" i="4"/>
  <c r="E607" i="4"/>
  <c r="F607" i="4"/>
  <c r="C608" i="4"/>
  <c r="D608" i="4"/>
  <c r="E608" i="4"/>
  <c r="F608" i="4"/>
  <c r="C609" i="4"/>
  <c r="D609" i="4"/>
  <c r="E609" i="4"/>
  <c r="F609" i="4"/>
  <c r="C610" i="4"/>
  <c r="D610" i="4"/>
  <c r="E610" i="4"/>
  <c r="F610" i="4"/>
  <c r="C611" i="4"/>
  <c r="D611" i="4"/>
  <c r="E611" i="4"/>
  <c r="F611" i="4"/>
  <c r="C612" i="4"/>
  <c r="D612" i="4"/>
  <c r="E612" i="4"/>
  <c r="F612" i="4"/>
  <c r="C613" i="4"/>
  <c r="D613" i="4"/>
  <c r="E613" i="4"/>
  <c r="F613" i="4"/>
  <c r="C614" i="4"/>
  <c r="D614" i="4"/>
  <c r="E614" i="4"/>
  <c r="F614" i="4"/>
  <c r="C615" i="4"/>
  <c r="D615" i="4"/>
  <c r="E615" i="4"/>
  <c r="F615" i="4"/>
  <c r="C616" i="4"/>
  <c r="D616" i="4"/>
  <c r="E616" i="4"/>
  <c r="F616" i="4"/>
  <c r="C617" i="4"/>
  <c r="D617" i="4"/>
  <c r="E617" i="4"/>
  <c r="F617" i="4"/>
  <c r="C618" i="4"/>
  <c r="D618" i="4"/>
  <c r="E618" i="4"/>
  <c r="F618" i="4"/>
  <c r="C619" i="4"/>
  <c r="D619" i="4"/>
  <c r="E619" i="4"/>
  <c r="F619" i="4"/>
  <c r="C620" i="4"/>
  <c r="D620" i="4"/>
  <c r="E620" i="4"/>
  <c r="F620" i="4"/>
  <c r="C621" i="4"/>
  <c r="D621" i="4"/>
  <c r="E621" i="4"/>
  <c r="F621" i="4"/>
  <c r="C622" i="4"/>
  <c r="D622" i="4"/>
  <c r="E622" i="4"/>
  <c r="F622" i="4"/>
  <c r="C623" i="4"/>
  <c r="D623" i="4"/>
  <c r="E623" i="4"/>
  <c r="F623" i="4"/>
  <c r="C624" i="4"/>
  <c r="D624" i="4"/>
  <c r="E624" i="4"/>
  <c r="F624" i="4"/>
  <c r="C625" i="4"/>
  <c r="D625" i="4"/>
  <c r="E625" i="4"/>
  <c r="F625" i="4"/>
  <c r="C626" i="4"/>
  <c r="D626" i="4"/>
  <c r="E626" i="4"/>
  <c r="F626" i="4"/>
  <c r="C627" i="4"/>
  <c r="D627" i="4"/>
  <c r="E627" i="4"/>
  <c r="F627" i="4"/>
  <c r="C628" i="4"/>
  <c r="D628" i="4"/>
  <c r="E628" i="4"/>
  <c r="F628" i="4"/>
  <c r="C629" i="4"/>
  <c r="D629" i="4"/>
  <c r="E629" i="4"/>
  <c r="F629" i="4"/>
  <c r="C630" i="4"/>
  <c r="D630" i="4"/>
  <c r="E630" i="4"/>
  <c r="F630" i="4"/>
  <c r="C631" i="4"/>
  <c r="D631" i="4"/>
  <c r="E631" i="4"/>
  <c r="F631" i="4"/>
  <c r="C632" i="4"/>
  <c r="D632" i="4"/>
  <c r="E632" i="4"/>
  <c r="F632" i="4"/>
  <c r="C633" i="4"/>
  <c r="D633" i="4"/>
  <c r="E633" i="4"/>
  <c r="F633" i="4"/>
  <c r="C634" i="4"/>
  <c r="D634" i="4"/>
  <c r="E634" i="4"/>
  <c r="F634" i="4"/>
  <c r="C635" i="4"/>
  <c r="D635" i="4"/>
  <c r="E635" i="4"/>
  <c r="F635" i="4"/>
  <c r="C636" i="4"/>
  <c r="D636" i="4"/>
  <c r="E636" i="4"/>
  <c r="F636" i="4"/>
  <c r="C637" i="4"/>
  <c r="D637" i="4"/>
  <c r="E637" i="4"/>
  <c r="F637" i="4"/>
  <c r="C638" i="4"/>
  <c r="D638" i="4"/>
  <c r="E638" i="4"/>
  <c r="F638" i="4"/>
  <c r="C639" i="4"/>
  <c r="D639" i="4"/>
  <c r="E639" i="4"/>
  <c r="F639" i="4"/>
  <c r="C640" i="4"/>
  <c r="D640" i="4"/>
  <c r="E640" i="4"/>
  <c r="F640" i="4"/>
  <c r="C641" i="4"/>
  <c r="D641" i="4"/>
  <c r="E641" i="4"/>
  <c r="F641" i="4"/>
  <c r="C642" i="4"/>
  <c r="D642" i="4"/>
  <c r="E642" i="4"/>
  <c r="F642" i="4"/>
  <c r="C643" i="4"/>
  <c r="D643" i="4"/>
  <c r="E643" i="4"/>
  <c r="F643" i="4"/>
  <c r="C644" i="4"/>
  <c r="D644" i="4"/>
  <c r="E644" i="4"/>
  <c r="F644" i="4"/>
  <c r="C645" i="4"/>
  <c r="D645" i="4"/>
  <c r="E645" i="4"/>
  <c r="F645" i="4"/>
  <c r="C646" i="4"/>
  <c r="D646" i="4"/>
  <c r="E646" i="4"/>
  <c r="F646" i="4"/>
  <c r="C647" i="4"/>
  <c r="D647" i="4"/>
  <c r="E647" i="4"/>
  <c r="F647" i="4"/>
  <c r="C648" i="4"/>
  <c r="D648" i="4"/>
  <c r="E648" i="4"/>
  <c r="F648" i="4"/>
  <c r="C649" i="4"/>
  <c r="D649" i="4"/>
  <c r="E649" i="4"/>
  <c r="F649" i="4"/>
  <c r="C650" i="4"/>
  <c r="D650" i="4"/>
  <c r="E650" i="4"/>
  <c r="F650" i="4"/>
  <c r="C651" i="4"/>
  <c r="D651" i="4"/>
  <c r="E651" i="4"/>
  <c r="F651" i="4"/>
  <c r="C652" i="4"/>
  <c r="D652" i="4"/>
  <c r="E652" i="4"/>
  <c r="F652" i="4"/>
  <c r="C653" i="4"/>
  <c r="D653" i="4"/>
  <c r="E653" i="4"/>
  <c r="F653" i="4"/>
  <c r="C654" i="4"/>
  <c r="D654" i="4"/>
  <c r="E654" i="4"/>
  <c r="F654" i="4"/>
  <c r="C655" i="4"/>
  <c r="D655" i="4"/>
  <c r="E655" i="4"/>
  <c r="F655" i="4"/>
  <c r="C656" i="4"/>
  <c r="D656" i="4"/>
  <c r="E656" i="4"/>
  <c r="F656" i="4"/>
  <c r="C657" i="4"/>
  <c r="D657" i="4"/>
  <c r="E657" i="4"/>
  <c r="F657" i="4"/>
  <c r="C658" i="4"/>
  <c r="D658" i="4"/>
  <c r="E658" i="4"/>
  <c r="F658" i="4"/>
  <c r="C659" i="4"/>
  <c r="D659" i="4"/>
  <c r="E659" i="4"/>
  <c r="F659" i="4"/>
  <c r="C660" i="4"/>
  <c r="D660" i="4"/>
  <c r="E660" i="4"/>
  <c r="F660" i="4"/>
  <c r="C661" i="4"/>
  <c r="D661" i="4"/>
  <c r="E661" i="4"/>
  <c r="F661" i="4"/>
  <c r="C662" i="4"/>
  <c r="D662" i="4"/>
  <c r="E662" i="4"/>
  <c r="F662" i="4"/>
  <c r="C663" i="4"/>
  <c r="D663" i="4"/>
  <c r="E663" i="4"/>
  <c r="F663" i="4"/>
  <c r="C664" i="4"/>
  <c r="D664" i="4"/>
  <c r="E664" i="4"/>
  <c r="F664" i="4"/>
  <c r="C665" i="4"/>
  <c r="D665" i="4"/>
  <c r="E665" i="4"/>
  <c r="F665" i="4"/>
  <c r="C666" i="4"/>
  <c r="D666" i="4"/>
  <c r="E666" i="4"/>
  <c r="F666" i="4"/>
  <c r="C667" i="4"/>
  <c r="D667" i="4"/>
  <c r="E667" i="4"/>
  <c r="F667" i="4"/>
  <c r="C668" i="4"/>
  <c r="D668" i="4"/>
  <c r="E668" i="4"/>
  <c r="F668" i="4"/>
  <c r="C669" i="4"/>
  <c r="D669" i="4"/>
  <c r="E669" i="4"/>
  <c r="F669" i="4"/>
  <c r="C670" i="4"/>
  <c r="D670" i="4"/>
  <c r="E670" i="4"/>
  <c r="F670" i="4"/>
  <c r="C671" i="4"/>
  <c r="D671" i="4"/>
  <c r="E671" i="4"/>
  <c r="F671" i="4"/>
  <c r="C672" i="4"/>
  <c r="D672" i="4"/>
  <c r="E672" i="4"/>
  <c r="F672" i="4"/>
  <c r="C673" i="4"/>
  <c r="D673" i="4"/>
  <c r="E673" i="4"/>
  <c r="F673" i="4"/>
  <c r="C674" i="4"/>
  <c r="D674" i="4"/>
  <c r="E674" i="4"/>
  <c r="F674" i="4"/>
  <c r="C675" i="4"/>
  <c r="D675" i="4"/>
  <c r="E675" i="4"/>
  <c r="F675" i="4"/>
  <c r="C676" i="4"/>
  <c r="D676" i="4"/>
  <c r="E676" i="4"/>
  <c r="F676" i="4"/>
  <c r="C677" i="4"/>
  <c r="D677" i="4"/>
  <c r="E677" i="4"/>
  <c r="F677" i="4"/>
  <c r="C678" i="4"/>
  <c r="D678" i="4"/>
  <c r="E678" i="4"/>
  <c r="F678" i="4"/>
  <c r="C679" i="4"/>
  <c r="D679" i="4"/>
  <c r="E679" i="4"/>
  <c r="F679" i="4"/>
  <c r="C680" i="4"/>
  <c r="D680" i="4"/>
  <c r="E680" i="4"/>
  <c r="F680" i="4"/>
  <c r="C681" i="4"/>
  <c r="D681" i="4"/>
  <c r="E681" i="4"/>
  <c r="F681" i="4"/>
  <c r="C682" i="4"/>
  <c r="D682" i="4"/>
  <c r="E682" i="4"/>
  <c r="F682" i="4"/>
  <c r="C683" i="4"/>
  <c r="D683" i="4"/>
  <c r="E683" i="4"/>
  <c r="F683" i="4"/>
  <c r="C684" i="4"/>
  <c r="D684" i="4"/>
  <c r="E684" i="4"/>
  <c r="F684" i="4"/>
  <c r="C685" i="4"/>
  <c r="D685" i="4"/>
  <c r="E685" i="4"/>
  <c r="F685" i="4"/>
  <c r="C686" i="4"/>
  <c r="D686" i="4"/>
  <c r="E686" i="4"/>
  <c r="F686" i="4"/>
  <c r="C687" i="4"/>
  <c r="D687" i="4"/>
  <c r="E687" i="4"/>
  <c r="F687" i="4"/>
  <c r="C688" i="4"/>
  <c r="D688" i="4"/>
  <c r="E688" i="4"/>
  <c r="F688" i="4"/>
  <c r="C689" i="4"/>
  <c r="D689" i="4"/>
  <c r="E689" i="4"/>
  <c r="F689" i="4"/>
  <c r="C690" i="4"/>
  <c r="D690" i="4"/>
  <c r="E690" i="4"/>
  <c r="F690" i="4"/>
  <c r="C691" i="4"/>
  <c r="D691" i="4"/>
  <c r="E691" i="4"/>
  <c r="F691" i="4"/>
  <c r="C692" i="4"/>
  <c r="D692" i="4"/>
  <c r="E692" i="4"/>
  <c r="F692" i="4"/>
  <c r="C693" i="4"/>
  <c r="D693" i="4"/>
  <c r="E693" i="4"/>
  <c r="F693" i="4"/>
  <c r="C694" i="4"/>
  <c r="D694" i="4"/>
  <c r="E694" i="4"/>
  <c r="F694" i="4"/>
  <c r="C695" i="4"/>
  <c r="D695" i="4"/>
  <c r="E695" i="4"/>
  <c r="F695" i="4"/>
  <c r="C696" i="4"/>
  <c r="D696" i="4"/>
  <c r="E696" i="4"/>
  <c r="F696" i="4"/>
  <c r="C697" i="4"/>
  <c r="D697" i="4"/>
  <c r="E697" i="4"/>
  <c r="F697" i="4"/>
  <c r="C698" i="4"/>
  <c r="D698" i="4"/>
  <c r="E698" i="4"/>
  <c r="F698" i="4"/>
  <c r="C699" i="4"/>
  <c r="D699" i="4"/>
  <c r="E699" i="4"/>
  <c r="F699" i="4"/>
  <c r="C700" i="4"/>
  <c r="D700" i="4"/>
  <c r="E700" i="4"/>
  <c r="F700" i="4"/>
  <c r="C701" i="4"/>
  <c r="D701" i="4"/>
  <c r="E701" i="4"/>
  <c r="F701" i="4"/>
  <c r="C702" i="4"/>
  <c r="D702" i="4"/>
  <c r="E702" i="4"/>
  <c r="F702" i="4"/>
  <c r="C703" i="4"/>
  <c r="D703" i="4"/>
  <c r="E703" i="4"/>
  <c r="F703" i="4"/>
  <c r="C704" i="4"/>
  <c r="D704" i="4"/>
  <c r="E704" i="4"/>
  <c r="F704" i="4"/>
  <c r="C705" i="4"/>
  <c r="D705" i="4"/>
  <c r="E705" i="4"/>
  <c r="F705" i="4"/>
  <c r="C706" i="4"/>
  <c r="D706" i="4"/>
  <c r="E706" i="4"/>
  <c r="F706" i="4"/>
  <c r="C707" i="4"/>
  <c r="D707" i="4"/>
  <c r="E707" i="4"/>
  <c r="F707" i="4"/>
  <c r="C708" i="4"/>
  <c r="D708" i="4"/>
  <c r="E708" i="4"/>
  <c r="F708" i="4"/>
  <c r="C709" i="4"/>
  <c r="D709" i="4"/>
  <c r="E709" i="4"/>
  <c r="F709" i="4"/>
  <c r="C710" i="4"/>
  <c r="D710" i="4"/>
  <c r="E710" i="4"/>
  <c r="F710" i="4"/>
  <c r="C711" i="4"/>
  <c r="D711" i="4"/>
  <c r="E711" i="4"/>
  <c r="F711" i="4"/>
  <c r="C712" i="4"/>
  <c r="D712" i="4"/>
  <c r="E712" i="4"/>
  <c r="F712" i="4"/>
  <c r="C713" i="4"/>
  <c r="D713" i="4"/>
  <c r="E713" i="4"/>
  <c r="F713" i="4"/>
  <c r="C714" i="4"/>
  <c r="D714" i="4"/>
  <c r="E714" i="4"/>
  <c r="F714" i="4"/>
  <c r="C715" i="4"/>
  <c r="D715" i="4"/>
  <c r="E715" i="4"/>
  <c r="F715" i="4"/>
  <c r="C716" i="4"/>
  <c r="D716" i="4"/>
  <c r="E716" i="4"/>
  <c r="F716" i="4"/>
  <c r="C717" i="4"/>
  <c r="D717" i="4"/>
  <c r="E717" i="4"/>
  <c r="F717" i="4"/>
  <c r="C718" i="4"/>
  <c r="D718" i="4"/>
  <c r="E718" i="4"/>
  <c r="F718" i="4"/>
  <c r="C719" i="4"/>
  <c r="D719" i="4"/>
  <c r="E719" i="4"/>
  <c r="F719" i="4"/>
  <c r="C720" i="4"/>
  <c r="D720" i="4"/>
  <c r="E720" i="4"/>
  <c r="F720" i="4"/>
  <c r="C721" i="4"/>
  <c r="D721" i="4"/>
  <c r="E721" i="4"/>
  <c r="F721" i="4"/>
  <c r="C722" i="4"/>
  <c r="D722" i="4"/>
  <c r="E722" i="4"/>
  <c r="F722" i="4"/>
  <c r="C723" i="4"/>
  <c r="D723" i="4"/>
  <c r="E723" i="4"/>
  <c r="F723" i="4"/>
  <c r="C724" i="4"/>
  <c r="D724" i="4"/>
  <c r="E724" i="4"/>
  <c r="F724" i="4"/>
  <c r="C725" i="4"/>
  <c r="D725" i="4"/>
  <c r="E725" i="4"/>
  <c r="F725" i="4"/>
  <c r="C726" i="4"/>
  <c r="D726" i="4"/>
  <c r="E726" i="4"/>
  <c r="F726" i="4"/>
  <c r="C727" i="4"/>
  <c r="D727" i="4"/>
  <c r="E727" i="4"/>
  <c r="F727" i="4"/>
  <c r="C728" i="4"/>
  <c r="D728" i="4"/>
  <c r="E728" i="4"/>
  <c r="F728" i="4"/>
  <c r="C729" i="4"/>
  <c r="D729" i="4"/>
  <c r="E729" i="4"/>
  <c r="F729" i="4"/>
  <c r="C730" i="4"/>
  <c r="D730" i="4"/>
  <c r="E730" i="4"/>
  <c r="F730" i="4"/>
  <c r="C731" i="4"/>
  <c r="D731" i="4"/>
  <c r="E731" i="4"/>
  <c r="F731" i="4"/>
  <c r="C732" i="4"/>
  <c r="D732" i="4"/>
  <c r="E732" i="4"/>
  <c r="F732" i="4"/>
  <c r="C733" i="4"/>
  <c r="D733" i="4"/>
  <c r="E733" i="4"/>
  <c r="F733" i="4"/>
  <c r="C734" i="4"/>
  <c r="D734" i="4"/>
  <c r="E734" i="4"/>
  <c r="F734" i="4"/>
  <c r="C735" i="4"/>
  <c r="D735" i="4"/>
  <c r="E735" i="4"/>
  <c r="F735" i="4"/>
  <c r="C736" i="4"/>
  <c r="D736" i="4"/>
  <c r="E736" i="4"/>
  <c r="F736" i="4"/>
  <c r="C737" i="4"/>
  <c r="D737" i="4"/>
  <c r="E737" i="4"/>
  <c r="F737" i="4"/>
  <c r="C738" i="4"/>
  <c r="D738" i="4"/>
  <c r="E738" i="4"/>
  <c r="F738" i="4"/>
  <c r="C739" i="4"/>
  <c r="D739" i="4"/>
  <c r="E739" i="4"/>
  <c r="F739" i="4"/>
  <c r="C740" i="4"/>
  <c r="D740" i="4"/>
  <c r="E740" i="4"/>
  <c r="F740" i="4"/>
  <c r="C741" i="4"/>
  <c r="D741" i="4"/>
  <c r="E741" i="4"/>
  <c r="F741" i="4"/>
  <c r="C742" i="4"/>
  <c r="D742" i="4"/>
  <c r="E742" i="4"/>
  <c r="F742" i="4"/>
  <c r="C743" i="4"/>
  <c r="D743" i="4"/>
  <c r="E743" i="4"/>
  <c r="F743" i="4"/>
  <c r="C744" i="4"/>
  <c r="D744" i="4"/>
  <c r="E744" i="4"/>
  <c r="F744" i="4"/>
  <c r="C745" i="4"/>
  <c r="D745" i="4"/>
  <c r="E745" i="4"/>
  <c r="F745" i="4"/>
  <c r="C746" i="4"/>
  <c r="D746" i="4"/>
  <c r="E746" i="4"/>
  <c r="F746" i="4"/>
  <c r="C747" i="4"/>
  <c r="D747" i="4"/>
  <c r="E747" i="4"/>
  <c r="F747" i="4"/>
  <c r="C748" i="4"/>
  <c r="D748" i="4"/>
  <c r="E748" i="4"/>
  <c r="F748" i="4"/>
  <c r="C749" i="4"/>
  <c r="D749" i="4"/>
  <c r="E749" i="4"/>
  <c r="F749" i="4"/>
  <c r="C750" i="4"/>
  <c r="D750" i="4"/>
  <c r="E750" i="4"/>
  <c r="F750" i="4"/>
  <c r="C751" i="4"/>
  <c r="D751" i="4"/>
  <c r="E751" i="4"/>
  <c r="F751" i="4"/>
  <c r="C752" i="4"/>
  <c r="D752" i="4"/>
  <c r="E752" i="4"/>
  <c r="F752" i="4"/>
  <c r="C753" i="4"/>
  <c r="D753" i="4"/>
  <c r="E753" i="4"/>
  <c r="F753" i="4"/>
  <c r="C754" i="4"/>
  <c r="D754" i="4"/>
  <c r="E754" i="4"/>
  <c r="F754" i="4"/>
  <c r="C755" i="4"/>
  <c r="D755" i="4"/>
  <c r="E755" i="4"/>
  <c r="F755" i="4"/>
  <c r="C756" i="4"/>
  <c r="D756" i="4"/>
  <c r="E756" i="4"/>
  <c r="F756" i="4"/>
  <c r="C757" i="4"/>
  <c r="D757" i="4"/>
  <c r="E757" i="4"/>
  <c r="F757" i="4"/>
  <c r="C758" i="4"/>
  <c r="D758" i="4"/>
  <c r="E758" i="4"/>
  <c r="F758" i="4"/>
  <c r="C759" i="4"/>
  <c r="D759" i="4"/>
  <c r="E759" i="4"/>
  <c r="F759" i="4"/>
  <c r="C760" i="4"/>
  <c r="D760" i="4"/>
  <c r="E760" i="4"/>
  <c r="F760" i="4"/>
  <c r="C761" i="4"/>
  <c r="D761" i="4"/>
  <c r="E761" i="4"/>
  <c r="F761" i="4"/>
  <c r="C762" i="4"/>
  <c r="D762" i="4"/>
  <c r="E762" i="4"/>
  <c r="F762" i="4"/>
  <c r="C763" i="4"/>
  <c r="D763" i="4"/>
  <c r="E763" i="4"/>
  <c r="F763" i="4"/>
  <c r="C764" i="4"/>
  <c r="D764" i="4"/>
  <c r="E764" i="4"/>
  <c r="F764" i="4"/>
  <c r="C765" i="4"/>
  <c r="D765" i="4"/>
  <c r="E765" i="4"/>
  <c r="F765" i="4"/>
  <c r="C766" i="4"/>
  <c r="D766" i="4"/>
  <c r="E766" i="4"/>
  <c r="F766" i="4"/>
  <c r="C767" i="4"/>
  <c r="D767" i="4"/>
  <c r="E767" i="4"/>
  <c r="F767" i="4"/>
  <c r="C768" i="4"/>
  <c r="D768" i="4"/>
  <c r="E768" i="4"/>
  <c r="F768" i="4"/>
  <c r="C769" i="4"/>
  <c r="D769" i="4"/>
  <c r="E769" i="4"/>
  <c r="F769" i="4"/>
  <c r="C770" i="4"/>
  <c r="D770" i="4"/>
  <c r="E770" i="4"/>
  <c r="F770" i="4"/>
  <c r="C771" i="4"/>
  <c r="D771" i="4"/>
  <c r="E771" i="4"/>
  <c r="F771" i="4"/>
  <c r="C772" i="4"/>
  <c r="D772" i="4"/>
  <c r="E772" i="4"/>
  <c r="F772" i="4"/>
  <c r="C773" i="4"/>
  <c r="D773" i="4"/>
  <c r="E773" i="4"/>
  <c r="F773" i="4"/>
  <c r="C774" i="4"/>
  <c r="D774" i="4"/>
  <c r="E774" i="4"/>
  <c r="F774" i="4"/>
  <c r="C775" i="4"/>
  <c r="D775" i="4"/>
  <c r="E775" i="4"/>
  <c r="F775" i="4"/>
  <c r="C776" i="4"/>
  <c r="D776" i="4"/>
  <c r="E776" i="4"/>
  <c r="F776" i="4"/>
  <c r="C777" i="4"/>
  <c r="D777" i="4"/>
  <c r="E777" i="4"/>
  <c r="F777" i="4"/>
  <c r="C778" i="4"/>
  <c r="D778" i="4"/>
  <c r="E778" i="4"/>
  <c r="F778" i="4"/>
  <c r="C779" i="4"/>
  <c r="D779" i="4"/>
  <c r="E779" i="4"/>
  <c r="F779" i="4"/>
  <c r="C780" i="4"/>
  <c r="D780" i="4"/>
  <c r="E780" i="4"/>
  <c r="F780" i="4"/>
  <c r="C781" i="4"/>
  <c r="D781" i="4"/>
  <c r="E781" i="4"/>
  <c r="F781" i="4"/>
  <c r="C782" i="4"/>
  <c r="D782" i="4"/>
  <c r="E782" i="4"/>
  <c r="F782" i="4"/>
  <c r="C783" i="4"/>
  <c r="D783" i="4"/>
  <c r="E783" i="4"/>
  <c r="F783" i="4"/>
  <c r="C784" i="4"/>
  <c r="D784" i="4"/>
  <c r="E784" i="4"/>
  <c r="F784" i="4"/>
  <c r="C785" i="4"/>
  <c r="D785" i="4"/>
  <c r="E785" i="4"/>
  <c r="F785" i="4"/>
  <c r="C786" i="4"/>
  <c r="D786" i="4"/>
  <c r="E786" i="4"/>
  <c r="F786" i="4"/>
  <c r="C787" i="4"/>
  <c r="D787" i="4"/>
  <c r="E787" i="4"/>
  <c r="F787" i="4"/>
  <c r="C788" i="4"/>
  <c r="D788" i="4"/>
  <c r="E788" i="4"/>
  <c r="F788" i="4"/>
  <c r="C789" i="4"/>
  <c r="D789" i="4"/>
  <c r="E789" i="4"/>
  <c r="F789" i="4"/>
  <c r="C790" i="4"/>
  <c r="D790" i="4"/>
  <c r="E790" i="4"/>
  <c r="F790" i="4"/>
  <c r="C791" i="4"/>
  <c r="D791" i="4"/>
  <c r="E791" i="4"/>
  <c r="F791" i="4"/>
  <c r="C792" i="4"/>
  <c r="D792" i="4"/>
  <c r="E792" i="4"/>
  <c r="F792" i="4"/>
  <c r="C793" i="4"/>
  <c r="D793" i="4"/>
  <c r="E793" i="4"/>
  <c r="F793" i="4"/>
  <c r="C794" i="4"/>
  <c r="D794" i="4"/>
  <c r="E794" i="4"/>
  <c r="F794" i="4"/>
  <c r="C795" i="4"/>
  <c r="D795" i="4"/>
  <c r="E795" i="4"/>
  <c r="F795" i="4"/>
  <c r="C796" i="4"/>
  <c r="D796" i="4"/>
  <c r="E796" i="4"/>
  <c r="F796" i="4"/>
  <c r="C797" i="4"/>
  <c r="D797" i="4"/>
  <c r="E797" i="4"/>
  <c r="F797" i="4"/>
  <c r="C798" i="4"/>
  <c r="D798" i="4"/>
  <c r="E798" i="4"/>
  <c r="F798" i="4"/>
  <c r="C799" i="4"/>
  <c r="D799" i="4"/>
  <c r="E799" i="4"/>
  <c r="F799" i="4"/>
  <c r="C800" i="4"/>
  <c r="D800" i="4"/>
  <c r="E800" i="4"/>
  <c r="F800" i="4"/>
  <c r="C801" i="4"/>
  <c r="D801" i="4"/>
  <c r="E801" i="4"/>
  <c r="F801" i="4"/>
  <c r="C802" i="4"/>
  <c r="D802" i="4"/>
  <c r="E802" i="4"/>
  <c r="F802" i="4"/>
  <c r="C803" i="4"/>
  <c r="D803" i="4"/>
  <c r="E803" i="4"/>
  <c r="F803" i="4"/>
  <c r="C804" i="4"/>
  <c r="D804" i="4"/>
  <c r="E804" i="4"/>
  <c r="F804" i="4"/>
  <c r="C805" i="4"/>
  <c r="D805" i="4"/>
  <c r="E805" i="4"/>
  <c r="F805" i="4"/>
  <c r="C806" i="4"/>
  <c r="D806" i="4"/>
  <c r="E806" i="4"/>
  <c r="F806" i="4"/>
  <c r="C807" i="4"/>
  <c r="D807" i="4"/>
  <c r="E807" i="4"/>
  <c r="F807" i="4"/>
  <c r="C808" i="4"/>
  <c r="D808" i="4"/>
  <c r="E808" i="4"/>
  <c r="F808" i="4"/>
  <c r="C809" i="4"/>
  <c r="D809" i="4"/>
  <c r="E809" i="4"/>
  <c r="F809" i="4"/>
  <c r="C810" i="4"/>
  <c r="D810" i="4"/>
  <c r="E810" i="4"/>
  <c r="F810" i="4"/>
  <c r="C811" i="4"/>
  <c r="D811" i="4"/>
  <c r="E811" i="4"/>
  <c r="F811" i="4"/>
  <c r="C812" i="4"/>
  <c r="D812" i="4"/>
  <c r="E812" i="4"/>
  <c r="F812" i="4"/>
  <c r="C813" i="4"/>
  <c r="D813" i="4"/>
  <c r="E813" i="4"/>
  <c r="F813" i="4"/>
  <c r="C814" i="4"/>
  <c r="D814" i="4"/>
  <c r="E814" i="4"/>
  <c r="F814" i="4"/>
  <c r="C815" i="4"/>
  <c r="D815" i="4"/>
  <c r="E815" i="4"/>
  <c r="F815" i="4"/>
  <c r="C816" i="4"/>
  <c r="D816" i="4"/>
  <c r="E816" i="4"/>
  <c r="F816" i="4"/>
  <c r="C817" i="4"/>
  <c r="D817" i="4"/>
  <c r="E817" i="4"/>
  <c r="F817" i="4"/>
  <c r="C818" i="4"/>
  <c r="D818" i="4"/>
  <c r="E818" i="4"/>
  <c r="F818" i="4"/>
  <c r="C819" i="4"/>
  <c r="D819" i="4"/>
  <c r="E819" i="4"/>
  <c r="F819" i="4"/>
  <c r="C820" i="4"/>
  <c r="D820" i="4"/>
  <c r="E820" i="4"/>
  <c r="F820" i="4"/>
  <c r="C821" i="4"/>
  <c r="D821" i="4"/>
  <c r="E821" i="4"/>
  <c r="F821" i="4"/>
  <c r="C822" i="4"/>
  <c r="D822" i="4"/>
  <c r="E822" i="4"/>
  <c r="F822" i="4"/>
  <c r="C823" i="4"/>
  <c r="D823" i="4"/>
  <c r="E823" i="4"/>
  <c r="F823" i="4"/>
  <c r="C824" i="4"/>
  <c r="D824" i="4"/>
  <c r="E824" i="4"/>
  <c r="F824" i="4"/>
  <c r="C825" i="4"/>
  <c r="D825" i="4"/>
  <c r="E825" i="4"/>
  <c r="F825" i="4"/>
  <c r="C826" i="4"/>
  <c r="D826" i="4"/>
  <c r="E826" i="4"/>
  <c r="F826" i="4"/>
  <c r="C827" i="4"/>
  <c r="D827" i="4"/>
  <c r="E827" i="4"/>
  <c r="F827" i="4"/>
  <c r="C828" i="4"/>
  <c r="D828" i="4"/>
  <c r="E828" i="4"/>
  <c r="F828" i="4"/>
  <c r="C829" i="4"/>
  <c r="D829" i="4"/>
  <c r="E829" i="4"/>
  <c r="F829" i="4"/>
  <c r="C830" i="4"/>
  <c r="D830" i="4"/>
  <c r="E830" i="4"/>
  <c r="F830" i="4"/>
  <c r="C831" i="4"/>
  <c r="D831" i="4"/>
  <c r="E831" i="4"/>
  <c r="F831" i="4"/>
  <c r="C832" i="4"/>
  <c r="D832" i="4"/>
  <c r="E832" i="4"/>
  <c r="F832" i="4"/>
  <c r="C833" i="4"/>
  <c r="D833" i="4"/>
  <c r="E833" i="4"/>
  <c r="F833" i="4"/>
  <c r="C834" i="4"/>
  <c r="D834" i="4"/>
  <c r="E834" i="4"/>
  <c r="F834" i="4"/>
  <c r="C835" i="4"/>
  <c r="D835" i="4"/>
  <c r="E835" i="4"/>
  <c r="F835" i="4"/>
  <c r="C836" i="4"/>
  <c r="D836" i="4"/>
  <c r="E836" i="4"/>
  <c r="F836" i="4"/>
  <c r="C837" i="4"/>
  <c r="D837" i="4"/>
  <c r="E837" i="4"/>
  <c r="F837" i="4"/>
  <c r="C838" i="4"/>
  <c r="D838" i="4"/>
  <c r="E838" i="4"/>
  <c r="F838" i="4"/>
  <c r="C839" i="4"/>
  <c r="D839" i="4"/>
  <c r="E839" i="4"/>
  <c r="F839" i="4"/>
  <c r="C840" i="4"/>
  <c r="D840" i="4"/>
  <c r="E840" i="4"/>
  <c r="F840" i="4"/>
  <c r="C841" i="4"/>
  <c r="D841" i="4"/>
  <c r="E841" i="4"/>
  <c r="F841" i="4"/>
  <c r="C842" i="4"/>
  <c r="D842" i="4"/>
  <c r="E842" i="4"/>
  <c r="F842" i="4"/>
  <c r="C843" i="4"/>
  <c r="D843" i="4"/>
  <c r="E843" i="4"/>
  <c r="F843" i="4"/>
  <c r="C844" i="4"/>
  <c r="D844" i="4"/>
  <c r="E844" i="4"/>
  <c r="F844" i="4"/>
  <c r="C845" i="4"/>
  <c r="D845" i="4"/>
  <c r="E845" i="4"/>
  <c r="F845" i="4"/>
  <c r="C846" i="4"/>
  <c r="D846" i="4"/>
  <c r="E846" i="4"/>
  <c r="F846" i="4"/>
  <c r="C847" i="4"/>
  <c r="D847" i="4"/>
  <c r="E847" i="4"/>
  <c r="F847" i="4"/>
  <c r="C848" i="4"/>
  <c r="D848" i="4"/>
  <c r="E848" i="4"/>
  <c r="F848" i="4"/>
  <c r="C849" i="4"/>
  <c r="D849" i="4"/>
  <c r="E849" i="4"/>
  <c r="F849" i="4"/>
  <c r="C850" i="4"/>
  <c r="D850" i="4"/>
  <c r="E850" i="4"/>
  <c r="F850" i="4"/>
  <c r="C851" i="4"/>
  <c r="D851" i="4"/>
  <c r="E851" i="4"/>
  <c r="F851" i="4"/>
  <c r="C852" i="4"/>
  <c r="D852" i="4"/>
  <c r="E852" i="4"/>
  <c r="F852" i="4"/>
  <c r="C853" i="4"/>
  <c r="D853" i="4"/>
  <c r="E853" i="4"/>
  <c r="F853" i="4"/>
  <c r="C854" i="4"/>
  <c r="D854" i="4"/>
  <c r="E854" i="4"/>
  <c r="F854" i="4"/>
  <c r="C855" i="4"/>
  <c r="D855" i="4"/>
  <c r="E855" i="4"/>
  <c r="F855" i="4"/>
  <c r="C856" i="4"/>
  <c r="D856" i="4"/>
  <c r="E856" i="4"/>
  <c r="F856" i="4"/>
  <c r="C857" i="4"/>
  <c r="D857" i="4"/>
  <c r="E857" i="4"/>
  <c r="F857" i="4"/>
  <c r="C858" i="4"/>
  <c r="D858" i="4"/>
  <c r="E858" i="4"/>
  <c r="F858" i="4"/>
  <c r="C859" i="4"/>
  <c r="D859" i="4"/>
  <c r="E859" i="4"/>
  <c r="F859" i="4"/>
  <c r="C860" i="4"/>
  <c r="D860" i="4"/>
  <c r="E860" i="4"/>
  <c r="F860" i="4"/>
  <c r="C861" i="4"/>
  <c r="D861" i="4"/>
  <c r="E861" i="4"/>
  <c r="F861" i="4"/>
  <c r="C862" i="4"/>
  <c r="D862" i="4"/>
  <c r="E862" i="4"/>
  <c r="F862" i="4"/>
  <c r="C863" i="4"/>
  <c r="D863" i="4"/>
  <c r="E863" i="4"/>
  <c r="F863" i="4"/>
  <c r="C864" i="4"/>
  <c r="D864" i="4"/>
  <c r="E864" i="4"/>
  <c r="F864" i="4"/>
  <c r="C865" i="4"/>
  <c r="D865" i="4"/>
  <c r="E865" i="4"/>
  <c r="F865" i="4"/>
  <c r="C866" i="4"/>
  <c r="D866" i="4"/>
  <c r="E866" i="4"/>
  <c r="F866" i="4"/>
  <c r="C867" i="4"/>
  <c r="D867" i="4"/>
  <c r="E867" i="4"/>
  <c r="F867" i="4"/>
  <c r="C868" i="4"/>
  <c r="D868" i="4"/>
  <c r="E868" i="4"/>
  <c r="F868" i="4"/>
  <c r="C869" i="4"/>
  <c r="D869" i="4"/>
  <c r="E869" i="4"/>
  <c r="F869" i="4"/>
  <c r="C870" i="4"/>
  <c r="D870" i="4"/>
  <c r="E870" i="4"/>
  <c r="F870" i="4"/>
  <c r="C871" i="4"/>
  <c r="D871" i="4"/>
  <c r="E871" i="4"/>
  <c r="F871" i="4"/>
  <c r="C872" i="4"/>
  <c r="D872" i="4"/>
  <c r="E872" i="4"/>
  <c r="F872" i="4"/>
  <c r="C873" i="4"/>
  <c r="D873" i="4"/>
  <c r="E873" i="4"/>
  <c r="F873" i="4"/>
  <c r="C874" i="4"/>
  <c r="D874" i="4"/>
  <c r="E874" i="4"/>
  <c r="F874" i="4"/>
  <c r="C875" i="4"/>
  <c r="D875" i="4"/>
  <c r="E875" i="4"/>
  <c r="F875" i="4"/>
  <c r="C876" i="4"/>
  <c r="D876" i="4"/>
  <c r="E876" i="4"/>
  <c r="F876" i="4"/>
  <c r="C877" i="4"/>
  <c r="D877" i="4"/>
  <c r="E877" i="4"/>
  <c r="F877" i="4"/>
  <c r="C878" i="4"/>
  <c r="D878" i="4"/>
  <c r="E878" i="4"/>
  <c r="F878" i="4"/>
  <c r="C879" i="4"/>
  <c r="D879" i="4"/>
  <c r="E879" i="4"/>
  <c r="F879" i="4"/>
  <c r="C880" i="4"/>
  <c r="D880" i="4"/>
  <c r="E880" i="4"/>
  <c r="F880" i="4"/>
  <c r="C881" i="4"/>
  <c r="D881" i="4"/>
  <c r="E881" i="4"/>
  <c r="F881" i="4"/>
  <c r="C882" i="4"/>
  <c r="D882" i="4"/>
  <c r="E882" i="4"/>
  <c r="F882" i="4"/>
  <c r="C883" i="4"/>
  <c r="D883" i="4"/>
  <c r="E883" i="4"/>
  <c r="F883" i="4"/>
  <c r="C884" i="4"/>
  <c r="D884" i="4"/>
  <c r="E884" i="4"/>
  <c r="F884" i="4"/>
  <c r="C885" i="4"/>
  <c r="D885" i="4"/>
  <c r="E885" i="4"/>
  <c r="F885" i="4"/>
  <c r="C886" i="4"/>
  <c r="D886" i="4"/>
  <c r="E886" i="4"/>
  <c r="F886" i="4"/>
  <c r="C887" i="4"/>
  <c r="D887" i="4"/>
  <c r="E887" i="4"/>
  <c r="F887" i="4"/>
  <c r="C888" i="4"/>
  <c r="D888" i="4"/>
  <c r="E888" i="4"/>
  <c r="F888" i="4"/>
  <c r="C889" i="4"/>
  <c r="D889" i="4"/>
  <c r="E889" i="4"/>
  <c r="F889" i="4"/>
  <c r="C890" i="4"/>
  <c r="D890" i="4"/>
  <c r="E890" i="4"/>
  <c r="F890" i="4"/>
  <c r="C891" i="4"/>
  <c r="D891" i="4"/>
  <c r="E891" i="4"/>
  <c r="F891" i="4"/>
  <c r="C892" i="4"/>
  <c r="D892" i="4"/>
  <c r="E892" i="4"/>
  <c r="F892" i="4"/>
  <c r="C893" i="4"/>
  <c r="D893" i="4"/>
  <c r="E893" i="4"/>
  <c r="F893" i="4"/>
  <c r="C894" i="4"/>
  <c r="D894" i="4"/>
  <c r="E894" i="4"/>
  <c r="F894" i="4"/>
  <c r="C895" i="4"/>
  <c r="D895" i="4"/>
  <c r="E895" i="4"/>
  <c r="F895" i="4"/>
  <c r="C896" i="4"/>
  <c r="D896" i="4"/>
  <c r="E896" i="4"/>
  <c r="F896" i="4"/>
  <c r="C897" i="4"/>
  <c r="D897" i="4"/>
  <c r="E897" i="4"/>
  <c r="F897" i="4"/>
  <c r="C898" i="4"/>
  <c r="D898" i="4"/>
  <c r="E898" i="4"/>
  <c r="F898" i="4"/>
  <c r="C899" i="4"/>
  <c r="D899" i="4"/>
  <c r="E899" i="4"/>
  <c r="F899" i="4"/>
  <c r="C900" i="4"/>
  <c r="D900" i="4"/>
  <c r="E900" i="4"/>
  <c r="F900" i="4"/>
  <c r="C901" i="4"/>
  <c r="D901" i="4"/>
  <c r="E901" i="4"/>
  <c r="F901" i="4"/>
  <c r="C902" i="4"/>
  <c r="D902" i="4"/>
  <c r="E902" i="4"/>
  <c r="F902" i="4"/>
  <c r="C903" i="4"/>
  <c r="D903" i="4"/>
  <c r="E903" i="4"/>
  <c r="F903" i="4"/>
  <c r="C904" i="4"/>
  <c r="D904" i="4"/>
  <c r="E904" i="4"/>
  <c r="F904" i="4"/>
  <c r="C905" i="4"/>
  <c r="D905" i="4"/>
  <c r="E905" i="4"/>
  <c r="F905" i="4"/>
  <c r="C906" i="4"/>
  <c r="D906" i="4"/>
  <c r="E906" i="4"/>
  <c r="F906" i="4"/>
  <c r="C907" i="4"/>
  <c r="D907" i="4"/>
  <c r="E907" i="4"/>
  <c r="F907" i="4"/>
  <c r="C908" i="4"/>
  <c r="D908" i="4"/>
  <c r="E908" i="4"/>
  <c r="F908" i="4"/>
  <c r="C909" i="4"/>
  <c r="D909" i="4"/>
  <c r="E909" i="4"/>
  <c r="F909" i="4"/>
  <c r="C910" i="4"/>
  <c r="D910" i="4"/>
  <c r="E910" i="4"/>
  <c r="F910" i="4"/>
  <c r="C911" i="4"/>
  <c r="D911" i="4"/>
  <c r="E911" i="4"/>
  <c r="F911" i="4"/>
  <c r="C912" i="4"/>
  <c r="D912" i="4"/>
  <c r="E912" i="4"/>
  <c r="F912" i="4"/>
  <c r="C913" i="4"/>
  <c r="D913" i="4"/>
  <c r="E913" i="4"/>
  <c r="F913" i="4"/>
  <c r="C914" i="4"/>
  <c r="D914" i="4"/>
  <c r="E914" i="4"/>
  <c r="F914" i="4"/>
  <c r="C915" i="4"/>
  <c r="D915" i="4"/>
  <c r="E915" i="4"/>
  <c r="F915" i="4"/>
  <c r="C916" i="4"/>
  <c r="D916" i="4"/>
  <c r="E916" i="4"/>
  <c r="F916" i="4"/>
  <c r="C917" i="4"/>
  <c r="D917" i="4"/>
  <c r="E917" i="4"/>
  <c r="F917" i="4"/>
  <c r="C918" i="4"/>
  <c r="D918" i="4"/>
  <c r="E918" i="4"/>
  <c r="F918" i="4"/>
  <c r="C919" i="4"/>
  <c r="D919" i="4"/>
  <c r="E919" i="4"/>
  <c r="F919" i="4"/>
  <c r="C920" i="4"/>
  <c r="D920" i="4"/>
  <c r="E920" i="4"/>
  <c r="F920" i="4"/>
  <c r="C921" i="4"/>
  <c r="D921" i="4"/>
  <c r="E921" i="4"/>
  <c r="F921" i="4"/>
  <c r="C922" i="4"/>
  <c r="D922" i="4"/>
  <c r="E922" i="4"/>
  <c r="F922" i="4"/>
  <c r="C923" i="4"/>
  <c r="D923" i="4"/>
  <c r="E923" i="4"/>
  <c r="F923" i="4"/>
  <c r="C924" i="4"/>
  <c r="D924" i="4"/>
  <c r="E924" i="4"/>
  <c r="F924" i="4"/>
  <c r="C925" i="4"/>
  <c r="D925" i="4"/>
  <c r="E925" i="4"/>
  <c r="F925" i="4"/>
  <c r="C926" i="4"/>
  <c r="D926" i="4"/>
  <c r="E926" i="4"/>
  <c r="F926" i="4"/>
  <c r="C927" i="4"/>
  <c r="D927" i="4"/>
  <c r="E927" i="4"/>
  <c r="F927" i="4"/>
  <c r="C928" i="4"/>
  <c r="D928" i="4"/>
  <c r="E928" i="4"/>
  <c r="F928" i="4"/>
  <c r="C929" i="4"/>
  <c r="D929" i="4"/>
  <c r="E929" i="4"/>
  <c r="F929" i="4"/>
  <c r="C930" i="4"/>
  <c r="D930" i="4"/>
  <c r="E930" i="4"/>
  <c r="F930" i="4"/>
  <c r="C931" i="4"/>
  <c r="D931" i="4"/>
  <c r="E931" i="4"/>
  <c r="F931" i="4"/>
  <c r="C932" i="4"/>
  <c r="D932" i="4"/>
  <c r="E932" i="4"/>
  <c r="F932" i="4"/>
  <c r="C933" i="4"/>
  <c r="D933" i="4"/>
  <c r="E933" i="4"/>
  <c r="F933" i="4"/>
  <c r="C934" i="4"/>
  <c r="D934" i="4"/>
  <c r="E934" i="4"/>
  <c r="F934" i="4"/>
  <c r="C935" i="4"/>
  <c r="D935" i="4"/>
  <c r="E935" i="4"/>
  <c r="F935" i="4"/>
  <c r="C936" i="4"/>
  <c r="D936" i="4"/>
  <c r="E936" i="4"/>
  <c r="F936" i="4"/>
  <c r="C937" i="4"/>
  <c r="D937" i="4"/>
  <c r="E937" i="4"/>
  <c r="F937" i="4"/>
  <c r="C938" i="4"/>
  <c r="D938" i="4"/>
  <c r="E938" i="4"/>
  <c r="F938" i="4"/>
  <c r="C939" i="4"/>
  <c r="D939" i="4"/>
  <c r="E939" i="4"/>
  <c r="F939" i="4"/>
  <c r="C940" i="4"/>
  <c r="D940" i="4"/>
  <c r="E940" i="4"/>
  <c r="F940" i="4"/>
  <c r="C941" i="4"/>
  <c r="D941" i="4"/>
  <c r="E941" i="4"/>
  <c r="F941" i="4"/>
  <c r="C942" i="4"/>
  <c r="D942" i="4"/>
  <c r="E942" i="4"/>
  <c r="F942" i="4"/>
  <c r="C943" i="4"/>
  <c r="D943" i="4"/>
  <c r="E943" i="4"/>
  <c r="F943" i="4"/>
  <c r="C944" i="4"/>
  <c r="D944" i="4"/>
  <c r="E944" i="4"/>
  <c r="F944" i="4"/>
  <c r="C945" i="4"/>
  <c r="D945" i="4"/>
  <c r="E945" i="4"/>
  <c r="F945" i="4"/>
  <c r="C946" i="4"/>
  <c r="D946" i="4"/>
  <c r="E946" i="4"/>
  <c r="F946" i="4"/>
  <c r="C947" i="4"/>
  <c r="D947" i="4"/>
  <c r="E947" i="4"/>
  <c r="F947" i="4"/>
  <c r="C948" i="4"/>
  <c r="D948" i="4"/>
  <c r="E948" i="4"/>
  <c r="F948" i="4"/>
  <c r="C949" i="4"/>
  <c r="D949" i="4"/>
  <c r="E949" i="4"/>
  <c r="F949" i="4"/>
  <c r="C950" i="4"/>
  <c r="D950" i="4"/>
  <c r="E950" i="4"/>
  <c r="F950" i="4"/>
  <c r="C951" i="4"/>
  <c r="D951" i="4"/>
  <c r="E951" i="4"/>
  <c r="F951" i="4"/>
  <c r="C952" i="4"/>
  <c r="D952" i="4"/>
  <c r="E952" i="4"/>
  <c r="F952" i="4"/>
  <c r="C953" i="4"/>
  <c r="D953" i="4"/>
  <c r="E953" i="4"/>
  <c r="F953" i="4"/>
  <c r="C954" i="4"/>
  <c r="D954" i="4"/>
  <c r="E954" i="4"/>
  <c r="F954" i="4"/>
  <c r="C955" i="4"/>
  <c r="D955" i="4"/>
  <c r="E955" i="4"/>
  <c r="F955" i="4"/>
  <c r="C956" i="4"/>
  <c r="D956" i="4"/>
  <c r="E956" i="4"/>
  <c r="F956" i="4"/>
  <c r="C957" i="4"/>
  <c r="D957" i="4"/>
  <c r="E957" i="4"/>
  <c r="F957" i="4"/>
  <c r="C958" i="4"/>
  <c r="D958" i="4"/>
  <c r="E958" i="4"/>
  <c r="F958" i="4"/>
  <c r="C959" i="4"/>
  <c r="D959" i="4"/>
  <c r="E959" i="4"/>
  <c r="F959" i="4"/>
  <c r="C960" i="4"/>
  <c r="D960" i="4"/>
  <c r="E960" i="4"/>
  <c r="F960" i="4"/>
  <c r="C961" i="4"/>
  <c r="D961" i="4"/>
  <c r="E961" i="4"/>
  <c r="F961" i="4"/>
  <c r="C962" i="4"/>
  <c r="D962" i="4"/>
  <c r="E962" i="4"/>
  <c r="F962" i="4"/>
  <c r="C963" i="4"/>
  <c r="D963" i="4"/>
  <c r="E963" i="4"/>
  <c r="F963" i="4"/>
  <c r="C964" i="4"/>
  <c r="D964" i="4"/>
  <c r="E964" i="4"/>
  <c r="F964" i="4"/>
  <c r="C965" i="4"/>
  <c r="D965" i="4"/>
  <c r="E965" i="4"/>
  <c r="F965" i="4"/>
  <c r="C966" i="4"/>
  <c r="D966" i="4"/>
  <c r="E966" i="4"/>
  <c r="F966" i="4"/>
  <c r="C967" i="4"/>
  <c r="D967" i="4"/>
  <c r="E967" i="4"/>
  <c r="F967" i="4"/>
  <c r="C968" i="4"/>
  <c r="D968" i="4"/>
  <c r="E968" i="4"/>
  <c r="F968" i="4"/>
  <c r="C969" i="4"/>
  <c r="D969" i="4"/>
  <c r="E969" i="4"/>
  <c r="F969" i="4"/>
  <c r="C970" i="4"/>
  <c r="D970" i="4"/>
  <c r="E970" i="4"/>
  <c r="F970" i="4"/>
  <c r="C971" i="4"/>
  <c r="D971" i="4"/>
  <c r="E971" i="4"/>
  <c r="F971" i="4"/>
  <c r="C972" i="4"/>
  <c r="D972" i="4"/>
  <c r="E972" i="4"/>
  <c r="F972" i="4"/>
  <c r="C973" i="4"/>
  <c r="D973" i="4"/>
  <c r="E973" i="4"/>
  <c r="F973" i="4"/>
  <c r="C974" i="4"/>
  <c r="D974" i="4"/>
  <c r="E974" i="4"/>
  <c r="F974" i="4"/>
  <c r="C975" i="4"/>
  <c r="D975" i="4"/>
  <c r="E975" i="4"/>
  <c r="F975" i="4"/>
  <c r="C976" i="4"/>
  <c r="D976" i="4"/>
  <c r="E976" i="4"/>
  <c r="F976" i="4"/>
  <c r="C977" i="4"/>
  <c r="D977" i="4"/>
  <c r="E977" i="4"/>
  <c r="F977" i="4"/>
  <c r="C978" i="4"/>
  <c r="D978" i="4"/>
  <c r="E978" i="4"/>
  <c r="F978" i="4"/>
  <c r="C979" i="4"/>
  <c r="D979" i="4"/>
  <c r="E979" i="4"/>
  <c r="F979" i="4"/>
  <c r="C980" i="4"/>
  <c r="D980" i="4"/>
  <c r="E980" i="4"/>
  <c r="F980" i="4"/>
  <c r="C981" i="4"/>
  <c r="D981" i="4"/>
  <c r="E981" i="4"/>
  <c r="F981" i="4"/>
  <c r="C982" i="4"/>
  <c r="D982" i="4"/>
  <c r="E982" i="4"/>
  <c r="F982" i="4"/>
  <c r="C983" i="4"/>
  <c r="D983" i="4"/>
  <c r="E983" i="4"/>
  <c r="F983" i="4"/>
  <c r="C984" i="4"/>
  <c r="D984" i="4"/>
  <c r="E984" i="4"/>
  <c r="F984" i="4"/>
  <c r="C985" i="4"/>
  <c r="D985" i="4"/>
  <c r="E985" i="4"/>
  <c r="F985" i="4"/>
  <c r="C986" i="4"/>
  <c r="D986" i="4"/>
  <c r="E986" i="4"/>
  <c r="F986" i="4"/>
  <c r="C987" i="4"/>
  <c r="D987" i="4"/>
  <c r="E987" i="4"/>
  <c r="F987" i="4"/>
  <c r="C988" i="4"/>
  <c r="D988" i="4"/>
  <c r="E988" i="4"/>
  <c r="F988" i="4"/>
  <c r="C989" i="4"/>
  <c r="D989" i="4"/>
  <c r="E989" i="4"/>
  <c r="F989" i="4"/>
  <c r="C990" i="4"/>
  <c r="D990" i="4"/>
  <c r="E990" i="4"/>
  <c r="F990" i="4"/>
  <c r="C991" i="4"/>
  <c r="D991" i="4"/>
  <c r="E991" i="4"/>
  <c r="F991" i="4"/>
  <c r="C992" i="4"/>
  <c r="D992" i="4"/>
  <c r="E992" i="4"/>
  <c r="F992" i="4"/>
  <c r="C993" i="4"/>
  <c r="D993" i="4"/>
  <c r="E993" i="4"/>
  <c r="F993" i="4"/>
  <c r="C994" i="4"/>
  <c r="D994" i="4"/>
  <c r="E994" i="4"/>
  <c r="F994" i="4"/>
  <c r="C995" i="4"/>
  <c r="D995" i="4"/>
  <c r="E995" i="4"/>
  <c r="F995" i="4"/>
  <c r="C996" i="4"/>
  <c r="D996" i="4"/>
  <c r="E996" i="4"/>
  <c r="F996" i="4"/>
  <c r="I3" i="14"/>
  <c r="I4" i="14"/>
  <c r="I5" i="14"/>
  <c r="I6" i="14"/>
  <c r="I7" i="14"/>
  <c r="K7" i="14" s="1"/>
  <c r="I8" i="14"/>
  <c r="K8" i="14" s="1"/>
  <c r="I9" i="14"/>
  <c r="K9" i="14" s="1"/>
  <c r="I10" i="14"/>
  <c r="K10" i="14" s="1"/>
  <c r="I11" i="14"/>
  <c r="I12" i="14"/>
  <c r="I13" i="14"/>
  <c r="I14" i="14"/>
  <c r="I15" i="14"/>
  <c r="K15" i="14" s="1"/>
  <c r="I16" i="14"/>
  <c r="K16" i="14" s="1"/>
  <c r="I17" i="14"/>
  <c r="K17" i="14" s="1"/>
  <c r="I18" i="14"/>
  <c r="K18" i="14" s="1"/>
  <c r="I19" i="14"/>
  <c r="I20" i="14"/>
  <c r="I21" i="14"/>
  <c r="I22" i="14"/>
  <c r="I23" i="14"/>
  <c r="K23" i="14" s="1"/>
  <c r="I24" i="14"/>
  <c r="K24" i="14" s="1"/>
  <c r="I25" i="14"/>
  <c r="K25" i="14" s="1"/>
  <c r="I26" i="14"/>
  <c r="K26" i="14" s="1"/>
  <c r="I27" i="14"/>
  <c r="I28" i="14"/>
  <c r="I29" i="14"/>
  <c r="I30" i="14"/>
  <c r="I31" i="14"/>
  <c r="K31" i="14" s="1"/>
  <c r="I32" i="14"/>
  <c r="K32" i="14" s="1"/>
  <c r="I33" i="14"/>
  <c r="K33" i="14" s="1"/>
  <c r="I34" i="14"/>
  <c r="K34" i="14" s="1"/>
  <c r="I35" i="14"/>
  <c r="I36" i="14"/>
  <c r="I37" i="14"/>
  <c r="I38" i="14"/>
  <c r="I39" i="14"/>
  <c r="K39" i="14" s="1"/>
  <c r="I40" i="14"/>
  <c r="K40" i="14" s="1"/>
  <c r="I41" i="14"/>
  <c r="K41" i="14" s="1"/>
  <c r="I42" i="14"/>
  <c r="K42" i="14" s="1"/>
  <c r="I43" i="14"/>
  <c r="I44" i="14"/>
  <c r="I45" i="14"/>
  <c r="I46" i="14"/>
  <c r="I47" i="14"/>
  <c r="K47" i="14" s="1"/>
  <c r="I48" i="14"/>
  <c r="K48" i="14" s="1"/>
  <c r="I49" i="14"/>
  <c r="K49" i="14" s="1"/>
  <c r="I50" i="14"/>
  <c r="K50" i="14" s="1"/>
  <c r="I51" i="14"/>
  <c r="I52" i="14"/>
  <c r="I53" i="14"/>
  <c r="I54" i="14"/>
  <c r="I55" i="14"/>
  <c r="K55" i="14" s="1"/>
  <c r="I56" i="14"/>
  <c r="K56" i="14" s="1"/>
  <c r="I57" i="14"/>
  <c r="K57" i="14" s="1"/>
  <c r="I58" i="14"/>
  <c r="K58" i="14" s="1"/>
  <c r="I59" i="14"/>
  <c r="I60" i="14"/>
  <c r="I61" i="14"/>
  <c r="I62" i="14"/>
  <c r="I63" i="14"/>
  <c r="K63" i="14" s="1"/>
  <c r="I64" i="14"/>
  <c r="K64" i="14" s="1"/>
  <c r="I65" i="14"/>
  <c r="K65" i="14" s="1"/>
  <c r="I66" i="14"/>
  <c r="K66" i="14" s="1"/>
  <c r="I67" i="14"/>
  <c r="I68" i="14"/>
  <c r="I69" i="14"/>
  <c r="I70" i="14"/>
  <c r="I71" i="14"/>
  <c r="K71" i="14" s="1"/>
  <c r="I72" i="14"/>
  <c r="K72" i="14" s="1"/>
  <c r="I73" i="14"/>
  <c r="K73" i="14" s="1"/>
  <c r="I74" i="14"/>
  <c r="K74" i="14" s="1"/>
  <c r="I75" i="14"/>
  <c r="I76" i="14"/>
  <c r="I77" i="14"/>
  <c r="I78" i="14"/>
  <c r="I79" i="14"/>
  <c r="K79" i="14" s="1"/>
  <c r="I80" i="14"/>
  <c r="K80" i="14" s="1"/>
  <c r="I81" i="14"/>
  <c r="K81" i="14" s="1"/>
  <c r="I82" i="14"/>
  <c r="K82" i="14" s="1"/>
  <c r="I83" i="14"/>
  <c r="I84" i="14"/>
  <c r="I85" i="14"/>
  <c r="I86" i="14"/>
  <c r="I87" i="14"/>
  <c r="K87" i="14" s="1"/>
  <c r="I88" i="14"/>
  <c r="K88" i="14" s="1"/>
  <c r="I89" i="14"/>
  <c r="K89" i="14" s="1"/>
  <c r="I90" i="14"/>
  <c r="K90" i="14" s="1"/>
  <c r="I91" i="14"/>
  <c r="I92" i="14"/>
  <c r="I93" i="14"/>
  <c r="I94" i="14"/>
  <c r="I95" i="14"/>
  <c r="K95" i="14" s="1"/>
  <c r="I96" i="14"/>
  <c r="K96" i="14" s="1"/>
  <c r="I97" i="14"/>
  <c r="K97" i="14" s="1"/>
  <c r="I98" i="14"/>
  <c r="K98" i="14" s="1"/>
  <c r="I99" i="14"/>
  <c r="I100" i="14"/>
  <c r="I101" i="14"/>
  <c r="I2" i="14"/>
  <c r="K3" i="14"/>
  <c r="K4" i="14"/>
  <c r="K5" i="14"/>
  <c r="K6" i="14"/>
  <c r="K11" i="14"/>
  <c r="K12" i="14"/>
  <c r="K13" i="14"/>
  <c r="K14" i="14"/>
  <c r="K19" i="14"/>
  <c r="K20" i="14"/>
  <c r="K21" i="14"/>
  <c r="K22" i="14"/>
  <c r="K27" i="14"/>
  <c r="K28" i="14"/>
  <c r="K29" i="14"/>
  <c r="K30" i="14"/>
  <c r="K35" i="14"/>
  <c r="K36" i="14"/>
  <c r="K37" i="14"/>
  <c r="K38" i="14"/>
  <c r="K43" i="14"/>
  <c r="K44" i="14"/>
  <c r="K45" i="14"/>
  <c r="K46" i="14"/>
  <c r="K51" i="14"/>
  <c r="K52" i="14"/>
  <c r="K53" i="14"/>
  <c r="K54" i="14"/>
  <c r="K59" i="14"/>
  <c r="K60" i="14"/>
  <c r="K61" i="14"/>
  <c r="K62" i="14"/>
  <c r="K67" i="14"/>
  <c r="K68" i="14"/>
  <c r="K69" i="14"/>
  <c r="K70" i="14"/>
  <c r="K75" i="14"/>
  <c r="K76" i="14"/>
  <c r="K77" i="14"/>
  <c r="K78" i="14"/>
  <c r="K83" i="14"/>
  <c r="K84" i="14"/>
  <c r="K85" i="14"/>
  <c r="K86" i="14"/>
  <c r="K91" i="14"/>
  <c r="K92" i="14"/>
  <c r="K93" i="14"/>
  <c r="K94" i="14"/>
  <c r="K99" i="14"/>
  <c r="K100" i="14"/>
  <c r="K101" i="14"/>
  <c r="K2" i="14"/>
  <c r="Z35" i="14"/>
  <c r="Z33" i="14"/>
  <c r="Z32" i="14"/>
  <c r="Z37" i="14" s="1"/>
  <c r="M3" i="17"/>
  <c r="N3" i="17" s="1"/>
  <c r="M4" i="17"/>
  <c r="N4" i="17" s="1"/>
  <c r="M5" i="17"/>
  <c r="N5" i="17" s="1"/>
  <c r="M6" i="17"/>
  <c r="N6" i="17" s="1"/>
  <c r="M7" i="17"/>
  <c r="N7" i="17" s="1"/>
  <c r="M8" i="17"/>
  <c r="N8" i="17" s="1"/>
  <c r="M9" i="17"/>
  <c r="N9" i="17" s="1"/>
  <c r="M10" i="17"/>
  <c r="N10" i="17" s="1"/>
  <c r="M11" i="17"/>
  <c r="N11" i="17" s="1"/>
  <c r="M12" i="17"/>
  <c r="N12" i="17" s="1"/>
  <c r="M13" i="17"/>
  <c r="N13" i="17" s="1"/>
  <c r="M14" i="17"/>
  <c r="N14" i="17" s="1"/>
  <c r="M15" i="17"/>
  <c r="N15" i="17" s="1"/>
  <c r="M16" i="17"/>
  <c r="N16" i="17" s="1"/>
  <c r="M17" i="17"/>
  <c r="N17" i="17" s="1"/>
  <c r="M18" i="17"/>
  <c r="N18" i="17" s="1"/>
  <c r="M19" i="17"/>
  <c r="N19" i="17" s="1"/>
  <c r="M20" i="17"/>
  <c r="N20" i="17" s="1"/>
  <c r="M21" i="17"/>
  <c r="N21" i="17" s="1"/>
  <c r="M22" i="17"/>
  <c r="N22" i="17" s="1"/>
  <c r="M23" i="17"/>
  <c r="N23" i="17" s="1"/>
  <c r="M24" i="17"/>
  <c r="N24" i="17" s="1"/>
  <c r="M25" i="17"/>
  <c r="N25" i="17" s="1"/>
  <c r="M26" i="17"/>
  <c r="N26" i="17" s="1"/>
  <c r="M27" i="17"/>
  <c r="N27" i="17" s="1"/>
  <c r="M28" i="17"/>
  <c r="N28" i="17" s="1"/>
  <c r="M29" i="17"/>
  <c r="N29" i="17" s="1"/>
  <c r="M30" i="17"/>
  <c r="N30" i="17" s="1"/>
  <c r="M31" i="17"/>
  <c r="N31" i="17" s="1"/>
  <c r="M32" i="17"/>
  <c r="N32" i="17" s="1"/>
  <c r="M33" i="17"/>
  <c r="N33" i="17" s="1"/>
  <c r="M34" i="17"/>
  <c r="N34" i="17" s="1"/>
  <c r="M35" i="17"/>
  <c r="N35" i="17" s="1"/>
  <c r="M36" i="17"/>
  <c r="N36" i="17" s="1"/>
  <c r="M37" i="17"/>
  <c r="N37" i="17" s="1"/>
  <c r="M38" i="17"/>
  <c r="N38" i="17" s="1"/>
  <c r="M39" i="17"/>
  <c r="N39" i="17" s="1"/>
  <c r="M40" i="17"/>
  <c r="N40" i="17" s="1"/>
  <c r="M41" i="17"/>
  <c r="N41" i="17" s="1"/>
  <c r="M42" i="17"/>
  <c r="N42" i="17" s="1"/>
  <c r="M43" i="17"/>
  <c r="N43" i="17" s="1"/>
  <c r="M44" i="17"/>
  <c r="N44" i="17" s="1"/>
  <c r="M45" i="17"/>
  <c r="N45" i="17" s="1"/>
  <c r="M46" i="17"/>
  <c r="N46" i="17" s="1"/>
  <c r="M47" i="17"/>
  <c r="N47" i="17" s="1"/>
  <c r="M48" i="17"/>
  <c r="N48" i="17" s="1"/>
  <c r="M49" i="17"/>
  <c r="N49" i="17" s="1"/>
  <c r="M50" i="17"/>
  <c r="N50" i="17" s="1"/>
  <c r="M51" i="17"/>
  <c r="N51" i="17" s="1"/>
  <c r="M52" i="17"/>
  <c r="N52" i="17" s="1"/>
  <c r="M53" i="17"/>
  <c r="N53" i="17" s="1"/>
  <c r="M54" i="17"/>
  <c r="N54" i="17" s="1"/>
  <c r="M55" i="17"/>
  <c r="N55" i="17" s="1"/>
  <c r="M56" i="17"/>
  <c r="N56" i="17" s="1"/>
  <c r="M57" i="17"/>
  <c r="N57" i="17" s="1"/>
  <c r="M58" i="17"/>
  <c r="N58" i="17" s="1"/>
  <c r="M59" i="17"/>
  <c r="N59" i="17" s="1"/>
  <c r="M60" i="17"/>
  <c r="N60" i="17" s="1"/>
  <c r="M61" i="17"/>
  <c r="N61" i="17" s="1"/>
  <c r="M62" i="17"/>
  <c r="N62" i="17" s="1"/>
  <c r="M63" i="17"/>
  <c r="N63" i="17" s="1"/>
  <c r="M64" i="17"/>
  <c r="N64" i="17" s="1"/>
  <c r="M65" i="17"/>
  <c r="N65" i="17" s="1"/>
  <c r="M66" i="17"/>
  <c r="N66" i="17" s="1"/>
  <c r="M67" i="17"/>
  <c r="N67" i="17" s="1"/>
  <c r="M68" i="17"/>
  <c r="N68" i="17" s="1"/>
  <c r="M69" i="17"/>
  <c r="N69" i="17" s="1"/>
  <c r="M70" i="17"/>
  <c r="N70" i="17" s="1"/>
  <c r="M71" i="17"/>
  <c r="N71" i="17" s="1"/>
  <c r="M72" i="17"/>
  <c r="N72" i="17" s="1"/>
  <c r="M73" i="17"/>
  <c r="N73" i="17" s="1"/>
  <c r="M74" i="17"/>
  <c r="N74" i="17" s="1"/>
  <c r="M75" i="17"/>
  <c r="N75" i="17" s="1"/>
  <c r="M76" i="17"/>
  <c r="N76" i="17" s="1"/>
  <c r="M77" i="17"/>
  <c r="N77" i="17" s="1"/>
  <c r="M78" i="17"/>
  <c r="N78" i="17" s="1"/>
  <c r="M79" i="17"/>
  <c r="N79" i="17" s="1"/>
  <c r="M80" i="17"/>
  <c r="N80" i="17" s="1"/>
  <c r="M81" i="17"/>
  <c r="N81" i="17" s="1"/>
  <c r="M82" i="17"/>
  <c r="N82" i="17" s="1"/>
  <c r="M83" i="17"/>
  <c r="N83" i="17" s="1"/>
  <c r="M84" i="17"/>
  <c r="N84" i="17" s="1"/>
  <c r="M85" i="17"/>
  <c r="N85" i="17" s="1"/>
  <c r="M86" i="17"/>
  <c r="N86" i="17" s="1"/>
  <c r="M87" i="17"/>
  <c r="N87" i="17" s="1"/>
  <c r="M88" i="17"/>
  <c r="N88" i="17" s="1"/>
  <c r="M89" i="17"/>
  <c r="N89" i="17" s="1"/>
  <c r="M90" i="17"/>
  <c r="N90" i="17" s="1"/>
  <c r="M91" i="17"/>
  <c r="N91" i="17" s="1"/>
  <c r="M92" i="17"/>
  <c r="N92" i="17" s="1"/>
  <c r="M93" i="17"/>
  <c r="N93" i="17" s="1"/>
  <c r="M94" i="17"/>
  <c r="N94" i="17" s="1"/>
  <c r="M95" i="17"/>
  <c r="N95" i="17" s="1"/>
  <c r="M96" i="17"/>
  <c r="N96" i="17" s="1"/>
  <c r="M97" i="17"/>
  <c r="N97" i="17" s="1"/>
  <c r="M98" i="17"/>
  <c r="N98" i="17" s="1"/>
  <c r="M99" i="17"/>
  <c r="N99" i="17" s="1"/>
  <c r="M100" i="17"/>
  <c r="N100" i="17" s="1"/>
  <c r="M101" i="17"/>
  <c r="N101" i="17" s="1"/>
  <c r="M102" i="17"/>
  <c r="N102" i="17" s="1"/>
  <c r="M103" i="17"/>
  <c r="N103" i="17" s="1"/>
  <c r="M104" i="17"/>
  <c r="N104" i="17" s="1"/>
  <c r="M105" i="17"/>
  <c r="N105" i="17" s="1"/>
  <c r="M106" i="17"/>
  <c r="N106" i="17" s="1"/>
  <c r="M107" i="17"/>
  <c r="N107" i="17" s="1"/>
  <c r="M108" i="17"/>
  <c r="N108" i="17" s="1"/>
  <c r="M109" i="17"/>
  <c r="N109" i="17" s="1"/>
  <c r="M110" i="17"/>
  <c r="N110" i="17" s="1"/>
  <c r="M111" i="17"/>
  <c r="N111" i="17" s="1"/>
  <c r="M112" i="17"/>
  <c r="N112" i="17" s="1"/>
  <c r="M113" i="17"/>
  <c r="N113" i="17" s="1"/>
  <c r="M114" i="17"/>
  <c r="N114" i="17" s="1"/>
  <c r="M115" i="17"/>
  <c r="N115" i="17" s="1"/>
  <c r="M116" i="17"/>
  <c r="N116" i="17" s="1"/>
  <c r="M117" i="17"/>
  <c r="N117" i="17" s="1"/>
  <c r="M118" i="17"/>
  <c r="N118" i="17" s="1"/>
  <c r="M119" i="17"/>
  <c r="N119" i="17" s="1"/>
  <c r="M120" i="17"/>
  <c r="N120" i="17" s="1"/>
  <c r="M121" i="17"/>
  <c r="N121" i="17" s="1"/>
  <c r="M122" i="17"/>
  <c r="N122" i="17" s="1"/>
  <c r="M123" i="17"/>
  <c r="N123" i="17" s="1"/>
  <c r="M124" i="17"/>
  <c r="N124" i="17" s="1"/>
  <c r="M125" i="17"/>
  <c r="N125" i="17" s="1"/>
  <c r="M126" i="17"/>
  <c r="N126" i="17" s="1"/>
  <c r="M127" i="17"/>
  <c r="N127" i="17" s="1"/>
  <c r="M128" i="17"/>
  <c r="N128" i="17" s="1"/>
  <c r="M129" i="17"/>
  <c r="N129" i="17" s="1"/>
  <c r="M130" i="17"/>
  <c r="N130" i="17" s="1"/>
  <c r="M131" i="17"/>
  <c r="N131" i="17" s="1"/>
  <c r="M132" i="17"/>
  <c r="N132" i="17" s="1"/>
  <c r="M133" i="17"/>
  <c r="N133" i="17" s="1"/>
  <c r="M134" i="17"/>
  <c r="N134" i="17" s="1"/>
  <c r="M135" i="17"/>
  <c r="N135" i="17" s="1"/>
  <c r="M136" i="17"/>
  <c r="N136" i="17" s="1"/>
  <c r="M137" i="17"/>
  <c r="N137" i="17" s="1"/>
  <c r="M138" i="17"/>
  <c r="N138" i="17" s="1"/>
  <c r="M139" i="17"/>
  <c r="N139" i="17" s="1"/>
  <c r="M140" i="17"/>
  <c r="N140" i="17" s="1"/>
  <c r="M141" i="17"/>
  <c r="N141" i="17" s="1"/>
  <c r="M142" i="17"/>
  <c r="N142" i="17" s="1"/>
  <c r="M143" i="17"/>
  <c r="N143" i="17" s="1"/>
  <c r="M144" i="17"/>
  <c r="N144" i="17" s="1"/>
  <c r="M145" i="17"/>
  <c r="N145" i="17" s="1"/>
  <c r="M146" i="17"/>
  <c r="N146" i="17" s="1"/>
  <c r="M147" i="17"/>
  <c r="N147" i="17" s="1"/>
  <c r="M148" i="17"/>
  <c r="N148" i="17" s="1"/>
  <c r="M149" i="17"/>
  <c r="N149" i="17" s="1"/>
  <c r="M150" i="17"/>
  <c r="N150" i="17" s="1"/>
  <c r="M151" i="17"/>
  <c r="N151" i="17" s="1"/>
  <c r="M152" i="17"/>
  <c r="N152" i="17" s="1"/>
  <c r="M153" i="17"/>
  <c r="N153" i="17" s="1"/>
  <c r="M154" i="17"/>
  <c r="N154" i="17" s="1"/>
  <c r="M155" i="17"/>
  <c r="N155" i="17" s="1"/>
  <c r="M156" i="17"/>
  <c r="N156" i="17" s="1"/>
  <c r="M157" i="17"/>
  <c r="N157" i="17" s="1"/>
  <c r="M158" i="17"/>
  <c r="N158" i="17" s="1"/>
  <c r="M159" i="17"/>
  <c r="N159" i="17" s="1"/>
  <c r="M160" i="17"/>
  <c r="N160" i="17" s="1"/>
  <c r="M161" i="17"/>
  <c r="N161" i="17" s="1"/>
  <c r="M162" i="17"/>
  <c r="N162" i="17" s="1"/>
  <c r="M163" i="17"/>
  <c r="N163" i="17" s="1"/>
  <c r="M164" i="17"/>
  <c r="N164" i="17" s="1"/>
  <c r="M165" i="17"/>
  <c r="N165" i="17" s="1"/>
  <c r="M166" i="17"/>
  <c r="N166" i="17" s="1"/>
  <c r="M167" i="17"/>
  <c r="N167" i="17" s="1"/>
  <c r="M168" i="17"/>
  <c r="N168" i="17" s="1"/>
  <c r="M169" i="17"/>
  <c r="N169" i="17" s="1"/>
  <c r="M170" i="17"/>
  <c r="N170" i="17" s="1"/>
  <c r="M171" i="17"/>
  <c r="N171" i="17" s="1"/>
  <c r="M172" i="17"/>
  <c r="N172" i="17" s="1"/>
  <c r="M173" i="17"/>
  <c r="N173" i="17" s="1"/>
  <c r="M174" i="17"/>
  <c r="N174" i="17" s="1"/>
  <c r="M175" i="17"/>
  <c r="N175" i="17" s="1"/>
  <c r="M176" i="17"/>
  <c r="N176" i="17" s="1"/>
  <c r="M177" i="17"/>
  <c r="N177" i="17" s="1"/>
  <c r="M178" i="17"/>
  <c r="N178" i="17" s="1"/>
  <c r="M179" i="17"/>
  <c r="N179" i="17" s="1"/>
  <c r="M180" i="17"/>
  <c r="N180" i="17" s="1"/>
  <c r="M181" i="17"/>
  <c r="N181" i="17" s="1"/>
  <c r="M182" i="17"/>
  <c r="N182" i="17" s="1"/>
  <c r="M183" i="17"/>
  <c r="N183" i="17" s="1"/>
  <c r="M184" i="17"/>
  <c r="N184" i="17" s="1"/>
  <c r="M185" i="17"/>
  <c r="N185" i="17" s="1"/>
  <c r="M186" i="17"/>
  <c r="N186" i="17" s="1"/>
  <c r="M187" i="17"/>
  <c r="N187" i="17" s="1"/>
  <c r="M188" i="17"/>
  <c r="N188" i="17" s="1"/>
  <c r="M189" i="17"/>
  <c r="N189" i="17" s="1"/>
  <c r="M190" i="17"/>
  <c r="N190" i="17" s="1"/>
  <c r="M191" i="17"/>
  <c r="N191" i="17" s="1"/>
  <c r="M192" i="17"/>
  <c r="N192" i="17" s="1"/>
  <c r="M193" i="17"/>
  <c r="N193" i="17" s="1"/>
  <c r="M194" i="17"/>
  <c r="N194" i="17" s="1"/>
  <c r="M195" i="17"/>
  <c r="N195" i="17" s="1"/>
  <c r="M196" i="17"/>
  <c r="N196" i="17" s="1"/>
  <c r="M197" i="17"/>
  <c r="N197" i="17" s="1"/>
  <c r="M198" i="17"/>
  <c r="N198" i="17" s="1"/>
  <c r="M199" i="17"/>
  <c r="N199" i="17" s="1"/>
  <c r="M200" i="17"/>
  <c r="N200" i="17" s="1"/>
  <c r="M201" i="17"/>
  <c r="N201" i="17" s="1"/>
  <c r="M202" i="17"/>
  <c r="N202" i="17" s="1"/>
  <c r="M203" i="17"/>
  <c r="N203" i="17" s="1"/>
  <c r="M204" i="17"/>
  <c r="N204" i="17" s="1"/>
  <c r="M205" i="17"/>
  <c r="N205" i="17" s="1"/>
  <c r="M206" i="17"/>
  <c r="N206" i="17" s="1"/>
  <c r="M207" i="17"/>
  <c r="N207" i="17" s="1"/>
  <c r="M208" i="17"/>
  <c r="N208" i="17" s="1"/>
  <c r="M209" i="17"/>
  <c r="N209" i="17" s="1"/>
  <c r="M210" i="17"/>
  <c r="N210" i="17" s="1"/>
  <c r="M211" i="17"/>
  <c r="N211" i="17" s="1"/>
  <c r="M212" i="17"/>
  <c r="N212" i="17" s="1"/>
  <c r="M213" i="17"/>
  <c r="N213" i="17" s="1"/>
  <c r="M214" i="17"/>
  <c r="N214" i="17" s="1"/>
  <c r="M215" i="17"/>
  <c r="N215" i="17" s="1"/>
  <c r="M216" i="17"/>
  <c r="N216" i="17" s="1"/>
  <c r="M217" i="17"/>
  <c r="N217" i="17" s="1"/>
  <c r="M218" i="17"/>
  <c r="N218" i="17" s="1"/>
  <c r="M219" i="17"/>
  <c r="N219" i="17" s="1"/>
  <c r="M220" i="17"/>
  <c r="N220" i="17" s="1"/>
  <c r="M221" i="17"/>
  <c r="N221" i="17" s="1"/>
  <c r="M222" i="17"/>
  <c r="N222" i="17" s="1"/>
  <c r="M223" i="17"/>
  <c r="N223" i="17" s="1"/>
  <c r="M224" i="17"/>
  <c r="N224" i="17" s="1"/>
  <c r="M225" i="17"/>
  <c r="N225" i="17" s="1"/>
  <c r="M226" i="17"/>
  <c r="N226" i="17" s="1"/>
  <c r="M227" i="17"/>
  <c r="N227" i="17" s="1"/>
  <c r="M228" i="17"/>
  <c r="N228" i="17" s="1"/>
  <c r="M2" i="17"/>
  <c r="N2" i="17" s="1"/>
  <c r="L3" i="17"/>
  <c r="L4" i="17"/>
  <c r="L5" i="17"/>
  <c r="L6" i="17"/>
  <c r="L7" i="17"/>
  <c r="L8" i="17"/>
  <c r="L9" i="17"/>
  <c r="L10" i="17"/>
  <c r="L11" i="17"/>
  <c r="L12" i="17"/>
  <c r="L13" i="17"/>
  <c r="L14" i="17"/>
  <c r="L15" i="17"/>
  <c r="L16" i="17"/>
  <c r="L17" i="17"/>
  <c r="L18" i="17"/>
  <c r="L19" i="17"/>
  <c r="L20" i="17"/>
  <c r="L21" i="17"/>
  <c r="L22" i="17"/>
  <c r="L23" i="17"/>
  <c r="L24" i="17"/>
  <c r="L25" i="17"/>
  <c r="L26" i="17"/>
  <c r="L27" i="17"/>
  <c r="L28" i="17"/>
  <c r="L29" i="17"/>
  <c r="L30" i="17"/>
  <c r="L31" i="17"/>
  <c r="L32" i="17"/>
  <c r="L33" i="17"/>
  <c r="L34" i="17"/>
  <c r="L35" i="17"/>
  <c r="L36" i="17"/>
  <c r="L37" i="17"/>
  <c r="L38" i="17"/>
  <c r="L39" i="17"/>
  <c r="L40" i="17"/>
  <c r="L41" i="17"/>
  <c r="L42" i="17"/>
  <c r="L43" i="17"/>
  <c r="L44" i="17"/>
  <c r="L45" i="17"/>
  <c r="L46" i="17"/>
  <c r="L47" i="17"/>
  <c r="L48" i="17"/>
  <c r="L49" i="17"/>
  <c r="L50" i="17"/>
  <c r="L51" i="17"/>
  <c r="L52" i="17"/>
  <c r="L53" i="17"/>
  <c r="L54" i="17"/>
  <c r="L55" i="17"/>
  <c r="L56" i="17"/>
  <c r="L57" i="17"/>
  <c r="L58" i="17"/>
  <c r="L59" i="17"/>
  <c r="L60" i="17"/>
  <c r="L61" i="17"/>
  <c r="L62" i="17"/>
  <c r="L63" i="17"/>
  <c r="L64" i="17"/>
  <c r="L65" i="17"/>
  <c r="L66" i="17"/>
  <c r="L67" i="17"/>
  <c r="L68" i="17"/>
  <c r="L69" i="17"/>
  <c r="L70" i="17"/>
  <c r="L71" i="17"/>
  <c r="L72" i="17"/>
  <c r="L73" i="17"/>
  <c r="L74" i="17"/>
  <c r="L75" i="17"/>
  <c r="L76" i="17"/>
  <c r="L77" i="17"/>
  <c r="L78" i="17"/>
  <c r="L79" i="17"/>
  <c r="L80" i="17"/>
  <c r="L81" i="17"/>
  <c r="L82" i="17"/>
  <c r="L83" i="17"/>
  <c r="L84" i="17"/>
  <c r="L85" i="17"/>
  <c r="L86" i="17"/>
  <c r="L87" i="17"/>
  <c r="L88" i="17"/>
  <c r="L89" i="17"/>
  <c r="L90" i="17"/>
  <c r="L91" i="17"/>
  <c r="L92" i="17"/>
  <c r="L93" i="17"/>
  <c r="L94" i="17"/>
  <c r="L95" i="17"/>
  <c r="L96" i="17"/>
  <c r="L97" i="17"/>
  <c r="L98" i="17"/>
  <c r="L99" i="17"/>
  <c r="L100" i="17"/>
  <c r="L101" i="17"/>
  <c r="L102" i="17"/>
  <c r="L103" i="17"/>
  <c r="L104" i="17"/>
  <c r="L105" i="17"/>
  <c r="L106" i="17"/>
  <c r="L107" i="17"/>
  <c r="L108" i="17"/>
  <c r="L109" i="17"/>
  <c r="L110" i="17"/>
  <c r="L111" i="17"/>
  <c r="L112" i="17"/>
  <c r="L113" i="17"/>
  <c r="L114" i="17"/>
  <c r="L115" i="17"/>
  <c r="L116" i="17"/>
  <c r="L117" i="17"/>
  <c r="L118" i="17"/>
  <c r="L119" i="17"/>
  <c r="L120" i="17"/>
  <c r="L121" i="17"/>
  <c r="L122" i="17"/>
  <c r="L123" i="17"/>
  <c r="L124" i="17"/>
  <c r="L125" i="17"/>
  <c r="L126" i="17"/>
  <c r="L127" i="17"/>
  <c r="L128" i="17"/>
  <c r="L129" i="17"/>
  <c r="L130" i="17"/>
  <c r="L131" i="17"/>
  <c r="L132" i="17"/>
  <c r="L133" i="17"/>
  <c r="L134" i="17"/>
  <c r="L135" i="17"/>
  <c r="L136" i="17"/>
  <c r="L137" i="17"/>
  <c r="L138" i="17"/>
  <c r="L139" i="17"/>
  <c r="L140" i="17"/>
  <c r="L141" i="17"/>
  <c r="L142" i="17"/>
  <c r="L143" i="17"/>
  <c r="L144" i="17"/>
  <c r="L145" i="17"/>
  <c r="L146" i="17"/>
  <c r="L147" i="17"/>
  <c r="L148" i="17"/>
  <c r="L149" i="17"/>
  <c r="L150" i="17"/>
  <c r="L151" i="17"/>
  <c r="L152" i="17"/>
  <c r="L153" i="17"/>
  <c r="L154" i="17"/>
  <c r="L155" i="17"/>
  <c r="L156" i="17"/>
  <c r="L157" i="17"/>
  <c r="L158" i="17"/>
  <c r="L159" i="17"/>
  <c r="L160" i="17"/>
  <c r="L161" i="17"/>
  <c r="L162" i="17"/>
  <c r="L163" i="17"/>
  <c r="L164" i="17"/>
  <c r="L165" i="17"/>
  <c r="L166" i="17"/>
  <c r="L167" i="17"/>
  <c r="L168" i="17"/>
  <c r="L169" i="17"/>
  <c r="L170" i="17"/>
  <c r="L171" i="17"/>
  <c r="L172" i="17"/>
  <c r="L173" i="17"/>
  <c r="L174" i="17"/>
  <c r="L175" i="17"/>
  <c r="L176" i="17"/>
  <c r="L177" i="17"/>
  <c r="L178" i="17"/>
  <c r="L179" i="17"/>
  <c r="L180" i="17"/>
  <c r="L181" i="17"/>
  <c r="L182" i="17"/>
  <c r="L183" i="17"/>
  <c r="L184" i="17"/>
  <c r="L185" i="17"/>
  <c r="L186" i="17"/>
  <c r="L187" i="17"/>
  <c r="L188" i="17"/>
  <c r="L189" i="17"/>
  <c r="L190" i="17"/>
  <c r="L191" i="17"/>
  <c r="L192" i="17"/>
  <c r="L193" i="17"/>
  <c r="L194" i="17"/>
  <c r="L195" i="17"/>
  <c r="L196" i="17"/>
  <c r="L197" i="17"/>
  <c r="L198" i="17"/>
  <c r="L199" i="17"/>
  <c r="L200" i="17"/>
  <c r="L201" i="17"/>
  <c r="L202" i="17"/>
  <c r="L203" i="17"/>
  <c r="L204" i="17"/>
  <c r="L205" i="17"/>
  <c r="L206" i="17"/>
  <c r="L207" i="17"/>
  <c r="L208" i="17"/>
  <c r="L209" i="17"/>
  <c r="L210" i="17"/>
  <c r="L211" i="17"/>
  <c r="L212" i="17"/>
  <c r="L213" i="17"/>
  <c r="L214" i="17"/>
  <c r="L215" i="17"/>
  <c r="L216" i="17"/>
  <c r="L217" i="17"/>
  <c r="L218" i="17"/>
  <c r="L219" i="17"/>
  <c r="L220" i="17"/>
  <c r="L221" i="17"/>
  <c r="L222" i="17"/>
  <c r="L223" i="17"/>
  <c r="L224" i="17"/>
  <c r="L225" i="17"/>
  <c r="L226" i="17"/>
  <c r="L227" i="17"/>
  <c r="L228" i="17"/>
  <c r="L2" i="17"/>
  <c r="AB11" i="3"/>
  <c r="AB8" i="3"/>
  <c r="W3" i="3"/>
  <c r="W4" i="3"/>
  <c r="W5" i="3"/>
  <c r="W6" i="3"/>
  <c r="W7" i="3"/>
  <c r="W8" i="3"/>
  <c r="W9" i="3"/>
  <c r="W10" i="3"/>
  <c r="W11" i="3"/>
  <c r="W12" i="3"/>
  <c r="W13" i="3"/>
  <c r="W14" i="3"/>
  <c r="W15" i="3"/>
  <c r="W16" i="3"/>
  <c r="W17" i="3"/>
  <c r="W18" i="3"/>
  <c r="W19" i="3"/>
  <c r="W20" i="3"/>
  <c r="W21" i="3"/>
  <c r="W22" i="3"/>
  <c r="W23" i="3"/>
  <c r="W24" i="3"/>
  <c r="W25" i="3"/>
  <c r="W26" i="3"/>
  <c r="W27" i="3"/>
  <c r="W28" i="3"/>
  <c r="W29" i="3"/>
  <c r="W30" i="3"/>
  <c r="W31" i="3"/>
  <c r="W32" i="3"/>
  <c r="W33" i="3"/>
  <c r="W34" i="3"/>
  <c r="W35" i="3"/>
  <c r="W36" i="3"/>
  <c r="W37" i="3"/>
  <c r="W38" i="3"/>
  <c r="W39" i="3"/>
  <c r="W40" i="3"/>
  <c r="W41" i="3"/>
  <c r="W42" i="3"/>
  <c r="W43" i="3"/>
  <c r="W44" i="3"/>
  <c r="W45" i="3"/>
  <c r="W46" i="3"/>
  <c r="W47" i="3"/>
  <c r="W48" i="3"/>
  <c r="W49" i="3"/>
  <c r="W50" i="3"/>
  <c r="W51" i="3"/>
  <c r="W52" i="3"/>
  <c r="W53" i="3"/>
  <c r="W54" i="3"/>
  <c r="W55" i="3"/>
  <c r="W56" i="3"/>
  <c r="W57" i="3"/>
  <c r="W58" i="3"/>
  <c r="W59" i="3"/>
  <c r="W60" i="3"/>
  <c r="W61" i="3"/>
  <c r="W62" i="3"/>
  <c r="W63" i="3"/>
  <c r="W64" i="3"/>
  <c r="W65" i="3"/>
  <c r="W66" i="3"/>
  <c r="W67" i="3"/>
  <c r="W68" i="3"/>
  <c r="W69" i="3"/>
  <c r="W70" i="3"/>
  <c r="W71" i="3"/>
  <c r="W72" i="3"/>
  <c r="W73" i="3"/>
  <c r="W74" i="3"/>
  <c r="W75" i="3"/>
  <c r="W76" i="3"/>
  <c r="W77" i="3"/>
  <c r="W78" i="3"/>
  <c r="W79" i="3"/>
  <c r="W80" i="3"/>
  <c r="W81" i="3"/>
  <c r="W82" i="3"/>
  <c r="W83" i="3"/>
  <c r="W84" i="3"/>
  <c r="W85" i="3"/>
  <c r="W86" i="3"/>
  <c r="W87" i="3"/>
  <c r="W88" i="3"/>
  <c r="W89" i="3"/>
  <c r="W90" i="3"/>
  <c r="W91" i="3"/>
  <c r="W92" i="3"/>
  <c r="W93" i="3"/>
  <c r="W94" i="3"/>
  <c r="W95" i="3"/>
  <c r="W96" i="3"/>
  <c r="W97" i="3"/>
  <c r="W98" i="3"/>
  <c r="W99" i="3"/>
  <c r="W100" i="3"/>
  <c r="W101" i="3"/>
  <c r="W102" i="3"/>
  <c r="W103" i="3"/>
  <c r="W104" i="3"/>
  <c r="W105" i="3"/>
  <c r="W106" i="3"/>
  <c r="W107" i="3"/>
  <c r="W108" i="3"/>
  <c r="W109" i="3"/>
  <c r="W110" i="3"/>
  <c r="W111" i="3"/>
  <c r="W112" i="3"/>
  <c r="W113" i="3"/>
  <c r="W114" i="3"/>
  <c r="W115" i="3"/>
  <c r="W116" i="3"/>
  <c r="W117" i="3"/>
  <c r="W118" i="3"/>
  <c r="W119" i="3"/>
  <c r="W120" i="3"/>
  <c r="W121" i="3"/>
  <c r="W122" i="3"/>
  <c r="W123" i="3"/>
  <c r="W124" i="3"/>
  <c r="W125" i="3"/>
  <c r="W126" i="3"/>
  <c r="W127" i="3"/>
  <c r="W128" i="3"/>
  <c r="W129" i="3"/>
  <c r="W130" i="3"/>
  <c r="W131" i="3"/>
  <c r="W132" i="3"/>
  <c r="W133" i="3"/>
  <c r="W134" i="3"/>
  <c r="W135" i="3"/>
  <c r="W136" i="3"/>
  <c r="W137" i="3"/>
  <c r="W138" i="3"/>
  <c r="W139" i="3"/>
  <c r="W140" i="3"/>
  <c r="W141" i="3"/>
  <c r="W142" i="3"/>
  <c r="W143" i="3"/>
  <c r="W144" i="3"/>
  <c r="W145" i="3"/>
  <c r="W146" i="3"/>
  <c r="W147" i="3"/>
  <c r="W148" i="3"/>
  <c r="W149" i="3"/>
  <c r="W150" i="3"/>
  <c r="W151" i="3"/>
  <c r="W152" i="3"/>
  <c r="W153" i="3"/>
  <c r="W154" i="3"/>
  <c r="W155" i="3"/>
  <c r="W156" i="3"/>
  <c r="W157" i="3"/>
  <c r="W158" i="3"/>
  <c r="W159" i="3"/>
  <c r="W160" i="3"/>
  <c r="W161" i="3"/>
  <c r="W162" i="3"/>
  <c r="W163" i="3"/>
  <c r="W164" i="3"/>
  <c r="W165" i="3"/>
  <c r="W166" i="3"/>
  <c r="W167" i="3"/>
  <c r="W168" i="3"/>
  <c r="W169" i="3"/>
  <c r="W170" i="3"/>
  <c r="W171" i="3"/>
  <c r="W172" i="3"/>
  <c r="W173" i="3"/>
  <c r="W174" i="3"/>
  <c r="W175" i="3"/>
  <c r="W176" i="3"/>
  <c r="W177" i="3"/>
  <c r="W178" i="3"/>
  <c r="W179" i="3"/>
  <c r="W180" i="3"/>
  <c r="W181" i="3"/>
  <c r="W182" i="3"/>
  <c r="W183" i="3"/>
  <c r="W184" i="3"/>
  <c r="W185" i="3"/>
  <c r="W186" i="3"/>
  <c r="W187" i="3"/>
  <c r="W188" i="3"/>
  <c r="W189" i="3"/>
  <c r="W190" i="3"/>
  <c r="W191" i="3"/>
  <c r="W192" i="3"/>
  <c r="W193" i="3"/>
  <c r="W194" i="3"/>
  <c r="W195" i="3"/>
  <c r="W196" i="3"/>
  <c r="W197" i="3"/>
  <c r="W198" i="3"/>
  <c r="W199" i="3"/>
  <c r="W200" i="3"/>
  <c r="W201" i="3"/>
  <c r="W202" i="3"/>
  <c r="W203" i="3"/>
  <c r="W204" i="3"/>
  <c r="W205" i="3"/>
  <c r="W206" i="3"/>
  <c r="W207" i="3"/>
  <c r="W208" i="3"/>
  <c r="W209" i="3"/>
  <c r="W210" i="3"/>
  <c r="W211" i="3"/>
  <c r="W212" i="3"/>
  <c r="W213" i="3"/>
  <c r="W214" i="3"/>
  <c r="W215" i="3"/>
  <c r="W216" i="3"/>
  <c r="W217" i="3"/>
  <c r="W218" i="3"/>
  <c r="W219" i="3"/>
  <c r="W220" i="3"/>
  <c r="W221" i="3"/>
  <c r="W222" i="3"/>
  <c r="W223" i="3"/>
  <c r="W224" i="3"/>
  <c r="W225" i="3"/>
  <c r="W226" i="3"/>
  <c r="W227" i="3"/>
  <c r="W228" i="3"/>
  <c r="W229" i="3"/>
  <c r="W230" i="3"/>
  <c r="W231" i="3"/>
  <c r="W232" i="3"/>
  <c r="W233" i="3"/>
  <c r="W234" i="3"/>
  <c r="W235" i="3"/>
  <c r="W236" i="3"/>
  <c r="W237" i="3"/>
  <c r="W238" i="3"/>
  <c r="W239" i="3"/>
  <c r="W240" i="3"/>
  <c r="W241" i="3"/>
  <c r="W242" i="3"/>
  <c r="W243" i="3"/>
  <c r="W244" i="3"/>
  <c r="W245" i="3"/>
  <c r="W246" i="3"/>
  <c r="W247" i="3"/>
  <c r="W248" i="3"/>
  <c r="W249" i="3"/>
  <c r="W250" i="3"/>
  <c r="W251" i="3"/>
  <c r="W252" i="3"/>
  <c r="W253" i="3"/>
  <c r="W254" i="3"/>
  <c r="W255" i="3"/>
  <c r="W256" i="3"/>
  <c r="W257" i="3"/>
  <c r="W258" i="3"/>
  <c r="W259" i="3"/>
  <c r="W260" i="3"/>
  <c r="W261" i="3"/>
  <c r="W262" i="3"/>
  <c r="W263" i="3"/>
  <c r="W264" i="3"/>
  <c r="W265" i="3"/>
  <c r="W266" i="3"/>
  <c r="W267" i="3"/>
  <c r="W268" i="3"/>
  <c r="W269" i="3"/>
  <c r="W270" i="3"/>
  <c r="W271" i="3"/>
  <c r="W272" i="3"/>
  <c r="W273" i="3"/>
  <c r="W274" i="3"/>
  <c r="W275" i="3"/>
  <c r="W276" i="3"/>
  <c r="W277" i="3"/>
  <c r="W278" i="3"/>
  <c r="W279" i="3"/>
  <c r="W280" i="3"/>
  <c r="W281" i="3"/>
  <c r="W282" i="3"/>
  <c r="W283" i="3"/>
  <c r="W284" i="3"/>
  <c r="W285" i="3"/>
  <c r="W286" i="3"/>
  <c r="W287" i="3"/>
  <c r="W288" i="3"/>
  <c r="W289" i="3"/>
  <c r="W290" i="3"/>
  <c r="W291" i="3"/>
  <c r="W292" i="3"/>
  <c r="W293" i="3"/>
  <c r="W294" i="3"/>
  <c r="W295" i="3"/>
  <c r="W296" i="3"/>
  <c r="W297" i="3"/>
  <c r="W298" i="3"/>
  <c r="W299" i="3"/>
  <c r="W300" i="3"/>
  <c r="W301" i="3"/>
  <c r="W302" i="3"/>
  <c r="W303" i="3"/>
  <c r="W304" i="3"/>
  <c r="W305" i="3"/>
  <c r="W306" i="3"/>
  <c r="W307" i="3"/>
  <c r="W308" i="3"/>
  <c r="W309" i="3"/>
  <c r="W310" i="3"/>
  <c r="W311" i="3"/>
  <c r="W312" i="3"/>
  <c r="W313" i="3"/>
  <c r="W314" i="3"/>
  <c r="W315" i="3"/>
  <c r="W316" i="3"/>
  <c r="W317" i="3"/>
  <c r="W318" i="3"/>
  <c r="W319" i="3"/>
  <c r="W320" i="3"/>
  <c r="W321" i="3"/>
  <c r="W322" i="3"/>
  <c r="W323" i="3"/>
  <c r="W324" i="3"/>
  <c r="W325" i="3"/>
  <c r="W326" i="3"/>
  <c r="W327" i="3"/>
  <c r="W328" i="3"/>
  <c r="W329" i="3"/>
  <c r="W330" i="3"/>
  <c r="W331" i="3"/>
  <c r="W332" i="3"/>
  <c r="W333" i="3"/>
  <c r="W334" i="3"/>
  <c r="W335" i="3"/>
  <c r="W336" i="3"/>
  <c r="W337" i="3"/>
  <c r="W338" i="3"/>
  <c r="W339" i="3"/>
  <c r="W340" i="3"/>
  <c r="W341" i="3"/>
  <c r="W342" i="3"/>
  <c r="W343" i="3"/>
  <c r="W344" i="3"/>
  <c r="W345" i="3"/>
  <c r="W346" i="3"/>
  <c r="W347" i="3"/>
  <c r="W348" i="3"/>
  <c r="W349" i="3"/>
  <c r="W350" i="3"/>
  <c r="W351" i="3"/>
  <c r="W352" i="3"/>
  <c r="W353" i="3"/>
  <c r="W354" i="3"/>
  <c r="W355" i="3"/>
  <c r="W356" i="3"/>
  <c r="W357" i="3"/>
  <c r="W358" i="3"/>
  <c r="W359" i="3"/>
  <c r="W360" i="3"/>
  <c r="W361" i="3"/>
  <c r="W362" i="3"/>
  <c r="W363" i="3"/>
  <c r="W364" i="3"/>
  <c r="W365" i="3"/>
  <c r="W366" i="3"/>
  <c r="W367" i="3"/>
  <c r="W368" i="3"/>
  <c r="W369" i="3"/>
  <c r="W370" i="3"/>
  <c r="W371" i="3"/>
  <c r="W372" i="3"/>
  <c r="W373" i="3"/>
  <c r="W374" i="3"/>
  <c r="W375" i="3"/>
  <c r="W376" i="3"/>
  <c r="W377" i="3"/>
  <c r="W378" i="3"/>
  <c r="W379" i="3"/>
  <c r="W380" i="3"/>
  <c r="W381" i="3"/>
  <c r="W382" i="3"/>
  <c r="W383" i="3"/>
  <c r="W384" i="3"/>
  <c r="W385" i="3"/>
  <c r="W386" i="3"/>
  <c r="W387" i="3"/>
  <c r="W388" i="3"/>
  <c r="W389" i="3"/>
  <c r="W390" i="3"/>
  <c r="W391" i="3"/>
  <c r="W392" i="3"/>
  <c r="W393" i="3"/>
  <c r="W394" i="3"/>
  <c r="W395" i="3"/>
  <c r="W396" i="3"/>
  <c r="W397" i="3"/>
  <c r="W398" i="3"/>
  <c r="W399" i="3"/>
  <c r="W400" i="3"/>
  <c r="W401" i="3"/>
  <c r="W402" i="3"/>
  <c r="W403" i="3"/>
  <c r="W404" i="3"/>
  <c r="W405" i="3"/>
  <c r="W406" i="3"/>
  <c r="W407" i="3"/>
  <c r="W408" i="3"/>
  <c r="W409" i="3"/>
  <c r="W410" i="3"/>
  <c r="W411" i="3"/>
  <c r="W412" i="3"/>
  <c r="W413" i="3"/>
  <c r="W414" i="3"/>
  <c r="W415" i="3"/>
  <c r="W416" i="3"/>
  <c r="W417" i="3"/>
  <c r="W418" i="3"/>
  <c r="W419" i="3"/>
  <c r="W420" i="3"/>
  <c r="W421" i="3"/>
  <c r="W422" i="3"/>
  <c r="W423" i="3"/>
  <c r="W424" i="3"/>
  <c r="W425" i="3"/>
  <c r="W426" i="3"/>
  <c r="W427" i="3"/>
  <c r="W428" i="3"/>
  <c r="W429" i="3"/>
  <c r="W430" i="3"/>
  <c r="W431" i="3"/>
  <c r="W432" i="3"/>
  <c r="W433" i="3"/>
  <c r="W434" i="3"/>
  <c r="W435" i="3"/>
  <c r="W436" i="3"/>
  <c r="W437" i="3"/>
  <c r="W438" i="3"/>
  <c r="W439" i="3"/>
  <c r="W440" i="3"/>
  <c r="W441" i="3"/>
  <c r="W442" i="3"/>
  <c r="W443" i="3"/>
  <c r="W444" i="3"/>
  <c r="W445" i="3"/>
  <c r="W446" i="3"/>
  <c r="W447" i="3"/>
  <c r="W448" i="3"/>
  <c r="W449" i="3"/>
  <c r="W450" i="3"/>
  <c r="W451" i="3"/>
  <c r="W452" i="3"/>
  <c r="W453" i="3"/>
  <c r="W454" i="3"/>
  <c r="W455" i="3"/>
  <c r="W456" i="3"/>
  <c r="W457" i="3"/>
  <c r="W458" i="3"/>
  <c r="W459" i="3"/>
  <c r="W460" i="3"/>
  <c r="W461" i="3"/>
  <c r="W462" i="3"/>
  <c r="W463" i="3"/>
  <c r="W464" i="3"/>
  <c r="W465" i="3"/>
  <c r="W466" i="3"/>
  <c r="W467" i="3"/>
  <c r="W468" i="3"/>
  <c r="W469" i="3"/>
  <c r="W470" i="3"/>
  <c r="W471" i="3"/>
  <c r="W472" i="3"/>
  <c r="W473" i="3"/>
  <c r="W474" i="3"/>
  <c r="W475" i="3"/>
  <c r="W476" i="3"/>
  <c r="W477" i="3"/>
  <c r="W478" i="3"/>
  <c r="W479" i="3"/>
  <c r="W480" i="3"/>
  <c r="W481" i="3"/>
  <c r="W482" i="3"/>
  <c r="W483" i="3"/>
  <c r="W484" i="3"/>
  <c r="W485" i="3"/>
  <c r="W486" i="3"/>
  <c r="W487" i="3"/>
  <c r="W488" i="3"/>
  <c r="W489" i="3"/>
  <c r="W490" i="3"/>
  <c r="W491" i="3"/>
  <c r="W492" i="3"/>
  <c r="W493" i="3"/>
  <c r="W494" i="3"/>
  <c r="W495" i="3"/>
  <c r="W496" i="3"/>
  <c r="W497" i="3"/>
  <c r="W498" i="3"/>
  <c r="W499" i="3"/>
  <c r="W500" i="3"/>
  <c r="W501" i="3"/>
  <c r="W502" i="3"/>
  <c r="W503" i="3"/>
  <c r="W504" i="3"/>
  <c r="W505" i="3"/>
  <c r="W506" i="3"/>
  <c r="W507" i="3"/>
  <c r="W508" i="3"/>
  <c r="W509" i="3"/>
  <c r="W510" i="3"/>
  <c r="W511" i="3"/>
  <c r="W512" i="3"/>
  <c r="W513" i="3"/>
  <c r="W514" i="3"/>
  <c r="W515" i="3"/>
  <c r="W516" i="3"/>
  <c r="W517" i="3"/>
  <c r="W518" i="3"/>
  <c r="W519" i="3"/>
  <c r="W520" i="3"/>
  <c r="W521" i="3"/>
  <c r="W522" i="3"/>
  <c r="W523" i="3"/>
  <c r="W524" i="3"/>
  <c r="W525" i="3"/>
  <c r="W526" i="3"/>
  <c r="W527" i="3"/>
  <c r="W528" i="3"/>
  <c r="W529" i="3"/>
  <c r="W530" i="3"/>
  <c r="W531" i="3"/>
  <c r="W532" i="3"/>
  <c r="W533" i="3"/>
  <c r="W534" i="3"/>
  <c r="W535" i="3"/>
  <c r="W536" i="3"/>
  <c r="W537" i="3"/>
  <c r="W538" i="3"/>
  <c r="W539" i="3"/>
  <c r="W540" i="3"/>
  <c r="W541" i="3"/>
  <c r="W542" i="3"/>
  <c r="W543" i="3"/>
  <c r="W544" i="3"/>
  <c r="W545" i="3"/>
  <c r="W546" i="3"/>
  <c r="W547" i="3"/>
  <c r="W548" i="3"/>
  <c r="W549" i="3"/>
  <c r="W550" i="3"/>
  <c r="W551" i="3"/>
  <c r="W552" i="3"/>
  <c r="W553" i="3"/>
  <c r="W554" i="3"/>
  <c r="W555" i="3"/>
  <c r="W556" i="3"/>
  <c r="W557" i="3"/>
  <c r="W558" i="3"/>
  <c r="W559" i="3"/>
  <c r="W560" i="3"/>
  <c r="W561" i="3"/>
  <c r="W562" i="3"/>
  <c r="W563" i="3"/>
  <c r="W564" i="3"/>
  <c r="W565" i="3"/>
  <c r="W566" i="3"/>
  <c r="W567" i="3"/>
  <c r="W568" i="3"/>
  <c r="W569" i="3"/>
  <c r="W570" i="3"/>
  <c r="W571" i="3"/>
  <c r="W572" i="3"/>
  <c r="W573" i="3"/>
  <c r="W574" i="3"/>
  <c r="W575" i="3"/>
  <c r="W576" i="3"/>
  <c r="W577" i="3"/>
  <c r="W578" i="3"/>
  <c r="W579" i="3"/>
  <c r="W580" i="3"/>
  <c r="W581" i="3"/>
  <c r="W582" i="3"/>
  <c r="W583" i="3"/>
  <c r="W584" i="3"/>
  <c r="W585" i="3"/>
  <c r="W586" i="3"/>
  <c r="W587" i="3"/>
  <c r="W588" i="3"/>
  <c r="W589" i="3"/>
  <c r="W590" i="3"/>
  <c r="W591" i="3"/>
  <c r="W592" i="3"/>
  <c r="W593" i="3"/>
  <c r="W594" i="3"/>
  <c r="W595" i="3"/>
  <c r="W596" i="3"/>
  <c r="W597" i="3"/>
  <c r="W598" i="3"/>
  <c r="W599" i="3"/>
  <c r="W600" i="3"/>
  <c r="W601" i="3"/>
  <c r="W602" i="3"/>
  <c r="W603" i="3"/>
  <c r="W604" i="3"/>
  <c r="W605" i="3"/>
  <c r="W606" i="3"/>
  <c r="W607" i="3"/>
  <c r="W608" i="3"/>
  <c r="W609" i="3"/>
  <c r="W610" i="3"/>
  <c r="W611" i="3"/>
  <c r="W612" i="3"/>
  <c r="W613" i="3"/>
  <c r="W614" i="3"/>
  <c r="W615" i="3"/>
  <c r="W616" i="3"/>
  <c r="W617" i="3"/>
  <c r="W618" i="3"/>
  <c r="W619" i="3"/>
  <c r="W620" i="3"/>
  <c r="W621" i="3"/>
  <c r="W622" i="3"/>
  <c r="W623" i="3"/>
  <c r="W624" i="3"/>
  <c r="W625" i="3"/>
  <c r="W626" i="3"/>
  <c r="W627" i="3"/>
  <c r="W628" i="3"/>
  <c r="W629" i="3"/>
  <c r="W630" i="3"/>
  <c r="W631" i="3"/>
  <c r="W632" i="3"/>
  <c r="W633" i="3"/>
  <c r="W634" i="3"/>
  <c r="W635" i="3"/>
  <c r="W636" i="3"/>
  <c r="W637" i="3"/>
  <c r="W638" i="3"/>
  <c r="W639" i="3"/>
  <c r="W640" i="3"/>
  <c r="W641" i="3"/>
  <c r="W642" i="3"/>
  <c r="W643" i="3"/>
  <c r="W644" i="3"/>
  <c r="W645" i="3"/>
  <c r="W646" i="3"/>
  <c r="W647" i="3"/>
  <c r="W648" i="3"/>
  <c r="W649" i="3"/>
  <c r="W650" i="3"/>
  <c r="W651" i="3"/>
  <c r="W652" i="3"/>
  <c r="W653" i="3"/>
  <c r="W654" i="3"/>
  <c r="W655" i="3"/>
  <c r="W656" i="3"/>
  <c r="W657" i="3"/>
  <c r="W658" i="3"/>
  <c r="W659" i="3"/>
  <c r="W660" i="3"/>
  <c r="W661" i="3"/>
  <c r="W662" i="3"/>
  <c r="W663" i="3"/>
  <c r="W664" i="3"/>
  <c r="W665" i="3"/>
  <c r="W666" i="3"/>
  <c r="W667" i="3"/>
  <c r="W668" i="3"/>
  <c r="W669" i="3"/>
  <c r="W670" i="3"/>
  <c r="W671" i="3"/>
  <c r="W672" i="3"/>
  <c r="W673" i="3"/>
  <c r="W674" i="3"/>
  <c r="W675" i="3"/>
  <c r="W676" i="3"/>
  <c r="W677" i="3"/>
  <c r="W678" i="3"/>
  <c r="W679" i="3"/>
  <c r="W680" i="3"/>
  <c r="W681" i="3"/>
  <c r="W682" i="3"/>
  <c r="W683" i="3"/>
  <c r="W684" i="3"/>
  <c r="W685" i="3"/>
  <c r="W686" i="3"/>
  <c r="W687" i="3"/>
  <c r="W688" i="3"/>
  <c r="W689" i="3"/>
  <c r="W690" i="3"/>
  <c r="W691" i="3"/>
  <c r="W692" i="3"/>
  <c r="W693" i="3"/>
  <c r="W694" i="3"/>
  <c r="W695" i="3"/>
  <c r="W696" i="3"/>
  <c r="W697" i="3"/>
  <c r="W698" i="3"/>
  <c r="W699" i="3"/>
  <c r="W700" i="3"/>
  <c r="W701" i="3"/>
  <c r="W702" i="3"/>
  <c r="W703" i="3"/>
  <c r="W704" i="3"/>
  <c r="W705" i="3"/>
  <c r="W706" i="3"/>
  <c r="W707" i="3"/>
  <c r="W708" i="3"/>
  <c r="W709" i="3"/>
  <c r="W710" i="3"/>
  <c r="W711" i="3"/>
  <c r="W712" i="3"/>
  <c r="W713" i="3"/>
  <c r="W714" i="3"/>
  <c r="W715" i="3"/>
  <c r="W716" i="3"/>
  <c r="W717" i="3"/>
  <c r="W718" i="3"/>
  <c r="W719" i="3"/>
  <c r="W720" i="3"/>
  <c r="W721" i="3"/>
  <c r="W722" i="3"/>
  <c r="W723" i="3"/>
  <c r="W724" i="3"/>
  <c r="W725" i="3"/>
  <c r="W726" i="3"/>
  <c r="W727" i="3"/>
  <c r="W728" i="3"/>
  <c r="W729" i="3"/>
  <c r="W730" i="3"/>
  <c r="W731" i="3"/>
  <c r="W732" i="3"/>
  <c r="W733" i="3"/>
  <c r="W734" i="3"/>
  <c r="W735" i="3"/>
  <c r="W736" i="3"/>
  <c r="W737" i="3"/>
  <c r="W738" i="3"/>
  <c r="W739" i="3"/>
  <c r="W740" i="3"/>
  <c r="W741" i="3"/>
  <c r="W742" i="3"/>
  <c r="W743" i="3"/>
  <c r="W744" i="3"/>
  <c r="W745" i="3"/>
  <c r="W746" i="3"/>
  <c r="W747" i="3"/>
  <c r="W748" i="3"/>
  <c r="W749" i="3"/>
  <c r="W750" i="3"/>
  <c r="W751" i="3"/>
  <c r="W752" i="3"/>
  <c r="W753" i="3"/>
  <c r="W754" i="3"/>
  <c r="W755" i="3"/>
  <c r="W756" i="3"/>
  <c r="W757" i="3"/>
  <c r="W758" i="3"/>
  <c r="W759" i="3"/>
  <c r="W760" i="3"/>
  <c r="W761" i="3"/>
  <c r="W762" i="3"/>
  <c r="W763" i="3"/>
  <c r="W764" i="3"/>
  <c r="W765" i="3"/>
  <c r="W766" i="3"/>
  <c r="W767" i="3"/>
  <c r="W768" i="3"/>
  <c r="W769" i="3"/>
  <c r="W770" i="3"/>
  <c r="W771" i="3"/>
  <c r="W772" i="3"/>
  <c r="W773" i="3"/>
  <c r="W774" i="3"/>
  <c r="W775" i="3"/>
  <c r="W776" i="3"/>
  <c r="W777" i="3"/>
  <c r="W778" i="3"/>
  <c r="W779" i="3"/>
  <c r="W780" i="3"/>
  <c r="W781" i="3"/>
  <c r="W782" i="3"/>
  <c r="W783" i="3"/>
  <c r="W784" i="3"/>
  <c r="W785" i="3"/>
  <c r="W786" i="3"/>
  <c r="W787" i="3"/>
  <c r="W788" i="3"/>
  <c r="W789" i="3"/>
  <c r="W790" i="3"/>
  <c r="W791" i="3"/>
  <c r="W792" i="3"/>
  <c r="W793" i="3"/>
  <c r="W794" i="3"/>
  <c r="W795" i="3"/>
  <c r="W796" i="3"/>
  <c r="W797" i="3"/>
  <c r="W798" i="3"/>
  <c r="W799" i="3"/>
  <c r="W800" i="3"/>
  <c r="W801" i="3"/>
  <c r="W802" i="3"/>
  <c r="W803" i="3"/>
  <c r="W804" i="3"/>
  <c r="W805" i="3"/>
  <c r="W806" i="3"/>
  <c r="W807" i="3"/>
  <c r="W808" i="3"/>
  <c r="W809" i="3"/>
  <c r="W810" i="3"/>
  <c r="W811" i="3"/>
  <c r="W812" i="3"/>
  <c r="W813" i="3"/>
  <c r="W814" i="3"/>
  <c r="W815" i="3"/>
  <c r="W816" i="3"/>
  <c r="W817" i="3"/>
  <c r="W818" i="3"/>
  <c r="W819" i="3"/>
  <c r="W820" i="3"/>
  <c r="W821" i="3"/>
  <c r="W822" i="3"/>
  <c r="W823" i="3"/>
  <c r="W824" i="3"/>
  <c r="W825" i="3"/>
  <c r="W826" i="3"/>
  <c r="W827" i="3"/>
  <c r="W828" i="3"/>
  <c r="W829" i="3"/>
  <c r="W830" i="3"/>
  <c r="W831" i="3"/>
  <c r="W832" i="3"/>
  <c r="W833" i="3"/>
  <c r="W834" i="3"/>
  <c r="W835" i="3"/>
  <c r="W836" i="3"/>
  <c r="W837" i="3"/>
  <c r="W838" i="3"/>
  <c r="W839" i="3"/>
  <c r="W840" i="3"/>
  <c r="W841" i="3"/>
  <c r="W842" i="3"/>
  <c r="W843" i="3"/>
  <c r="W844" i="3"/>
  <c r="W845" i="3"/>
  <c r="W846" i="3"/>
  <c r="W847" i="3"/>
  <c r="W848" i="3"/>
  <c r="W849" i="3"/>
  <c r="W850" i="3"/>
  <c r="W851" i="3"/>
  <c r="W852" i="3"/>
  <c r="W853" i="3"/>
  <c r="W854" i="3"/>
  <c r="W855" i="3"/>
  <c r="W856" i="3"/>
  <c r="W857" i="3"/>
  <c r="W858" i="3"/>
  <c r="W859" i="3"/>
  <c r="W860" i="3"/>
  <c r="W861" i="3"/>
  <c r="W862" i="3"/>
  <c r="W863" i="3"/>
  <c r="W864" i="3"/>
  <c r="W865" i="3"/>
  <c r="W866" i="3"/>
  <c r="W867" i="3"/>
  <c r="W868" i="3"/>
  <c r="W869" i="3"/>
  <c r="W870" i="3"/>
  <c r="W871" i="3"/>
  <c r="W872" i="3"/>
  <c r="W873" i="3"/>
  <c r="W874" i="3"/>
  <c r="W875" i="3"/>
  <c r="W876" i="3"/>
  <c r="W877" i="3"/>
  <c r="W878" i="3"/>
  <c r="W879" i="3"/>
  <c r="W880" i="3"/>
  <c r="W881" i="3"/>
  <c r="W882" i="3"/>
  <c r="W883" i="3"/>
  <c r="W884" i="3"/>
  <c r="W885" i="3"/>
  <c r="W886" i="3"/>
  <c r="W887" i="3"/>
  <c r="W888" i="3"/>
  <c r="W889" i="3"/>
  <c r="W890" i="3"/>
  <c r="W891" i="3"/>
  <c r="W892" i="3"/>
  <c r="W893" i="3"/>
  <c r="W894" i="3"/>
  <c r="W895" i="3"/>
  <c r="W896" i="3"/>
  <c r="W897" i="3"/>
  <c r="W898" i="3"/>
  <c r="W899" i="3"/>
  <c r="W900" i="3"/>
  <c r="W901" i="3"/>
  <c r="W902" i="3"/>
  <c r="W903" i="3"/>
  <c r="W904" i="3"/>
  <c r="W905" i="3"/>
  <c r="W906" i="3"/>
  <c r="W907" i="3"/>
  <c r="W908" i="3"/>
  <c r="W909" i="3"/>
  <c r="W910" i="3"/>
  <c r="W911" i="3"/>
  <c r="W912" i="3"/>
  <c r="W913" i="3"/>
  <c r="W914" i="3"/>
  <c r="W915" i="3"/>
  <c r="W916" i="3"/>
  <c r="W917" i="3"/>
  <c r="W918" i="3"/>
  <c r="W919" i="3"/>
  <c r="W920" i="3"/>
  <c r="W921" i="3"/>
  <c r="W922" i="3"/>
  <c r="W923" i="3"/>
  <c r="W924" i="3"/>
  <c r="W925" i="3"/>
  <c r="W926" i="3"/>
  <c r="W927" i="3"/>
  <c r="W928" i="3"/>
  <c r="W929" i="3"/>
  <c r="W930" i="3"/>
  <c r="W931" i="3"/>
  <c r="W932" i="3"/>
  <c r="W933" i="3"/>
  <c r="W934" i="3"/>
  <c r="W935" i="3"/>
  <c r="W936" i="3"/>
  <c r="W937" i="3"/>
  <c r="W938" i="3"/>
  <c r="W939" i="3"/>
  <c r="W940" i="3"/>
  <c r="W941" i="3"/>
  <c r="W942" i="3"/>
  <c r="W943" i="3"/>
  <c r="W944" i="3"/>
  <c r="W945" i="3"/>
  <c r="W946" i="3"/>
  <c r="W947" i="3"/>
  <c r="W948" i="3"/>
  <c r="W949" i="3"/>
  <c r="W950" i="3"/>
  <c r="W951" i="3"/>
  <c r="W952" i="3"/>
  <c r="W953" i="3"/>
  <c r="W954" i="3"/>
  <c r="W955" i="3"/>
  <c r="W956" i="3"/>
  <c r="W957" i="3"/>
  <c r="W958" i="3"/>
  <c r="W959" i="3"/>
  <c r="W960" i="3"/>
  <c r="W961" i="3"/>
  <c r="W962" i="3"/>
  <c r="W963" i="3"/>
  <c r="W964" i="3"/>
  <c r="W965" i="3"/>
  <c r="W966" i="3"/>
  <c r="W967" i="3"/>
  <c r="W968" i="3"/>
  <c r="W969" i="3"/>
  <c r="W970" i="3"/>
  <c r="W971" i="3"/>
  <c r="W972" i="3"/>
  <c r="W973" i="3"/>
  <c r="W974" i="3"/>
  <c r="W975" i="3"/>
  <c r="W976" i="3"/>
  <c r="W977" i="3"/>
  <c r="W978" i="3"/>
  <c r="W979" i="3"/>
  <c r="W980" i="3"/>
  <c r="W981" i="3"/>
  <c r="W982" i="3"/>
  <c r="W983" i="3"/>
  <c r="W984" i="3"/>
  <c r="W985" i="3"/>
  <c r="W986" i="3"/>
  <c r="W987" i="3"/>
  <c r="W988" i="3"/>
  <c r="W989" i="3"/>
  <c r="W990" i="3"/>
  <c r="W991" i="3"/>
  <c r="W992" i="3"/>
  <c r="W993" i="3"/>
  <c r="W994" i="3"/>
  <c r="W995" i="3"/>
  <c r="W996" i="3"/>
  <c r="W997" i="3"/>
  <c r="W998" i="3"/>
  <c r="W999" i="3"/>
  <c r="W1000" i="3"/>
  <c r="W1001" i="3"/>
  <c r="W1002" i="3"/>
  <c r="W1003" i="3"/>
  <c r="W1004" i="3"/>
  <c r="W1005" i="3"/>
  <c r="W1006" i="3"/>
  <c r="W1007" i="3"/>
  <c r="W1008" i="3"/>
  <c r="W1009" i="3"/>
  <c r="W1010" i="3"/>
  <c r="W1011" i="3"/>
  <c r="W1012" i="3"/>
  <c r="W1013" i="3"/>
  <c r="W1014" i="3"/>
  <c r="W1015" i="3"/>
  <c r="W1016" i="3"/>
  <c r="W1017" i="3"/>
  <c r="W1018" i="3"/>
  <c r="W1019" i="3"/>
  <c r="W1020" i="3"/>
  <c r="W1021" i="3"/>
  <c r="W1022" i="3"/>
  <c r="W1023" i="3"/>
  <c r="W1024" i="3"/>
  <c r="W1025" i="3"/>
  <c r="W1026" i="3"/>
  <c r="W1027" i="3"/>
  <c r="W1028" i="3"/>
  <c r="W1029" i="3"/>
  <c r="W1030" i="3"/>
  <c r="W1031" i="3"/>
  <c r="W1032" i="3"/>
  <c r="W1033" i="3"/>
  <c r="W1034" i="3"/>
  <c r="W1035" i="3"/>
  <c r="W1036" i="3"/>
  <c r="W1037" i="3"/>
  <c r="W1038" i="3"/>
  <c r="W1039" i="3"/>
  <c r="W1040" i="3"/>
  <c r="W1041" i="3"/>
  <c r="W1042" i="3"/>
  <c r="W1043" i="3"/>
  <c r="W1044" i="3"/>
  <c r="W1045" i="3"/>
  <c r="W1046" i="3"/>
  <c r="W1047" i="3"/>
  <c r="W1048" i="3"/>
  <c r="W1049" i="3"/>
  <c r="W1050" i="3"/>
  <c r="W1051" i="3"/>
  <c r="W1052" i="3"/>
  <c r="W1053" i="3"/>
  <c r="W1054" i="3"/>
  <c r="W1055" i="3"/>
  <c r="W1056" i="3"/>
  <c r="W1057" i="3"/>
  <c r="W1058" i="3"/>
  <c r="W1059" i="3"/>
  <c r="W1060" i="3"/>
  <c r="W1061" i="3"/>
  <c r="W1062" i="3"/>
  <c r="W1063" i="3"/>
  <c r="W1064" i="3"/>
  <c r="W1065" i="3"/>
  <c r="W1066" i="3"/>
  <c r="W1067" i="3"/>
  <c r="W1068" i="3"/>
  <c r="W1069" i="3"/>
  <c r="W1070" i="3"/>
  <c r="W1071" i="3"/>
  <c r="W1072" i="3"/>
  <c r="W1073" i="3"/>
  <c r="W1074" i="3"/>
  <c r="W1075" i="3"/>
  <c r="W1076" i="3"/>
  <c r="W1077" i="3"/>
  <c r="W1078" i="3"/>
  <c r="W1079" i="3"/>
  <c r="W1080" i="3"/>
  <c r="W1081" i="3"/>
  <c r="W1082" i="3"/>
  <c r="W1083" i="3"/>
  <c r="W1084" i="3"/>
  <c r="W1085" i="3"/>
  <c r="W1086" i="3"/>
  <c r="W1087" i="3"/>
  <c r="W1088" i="3"/>
  <c r="W1089" i="3"/>
  <c r="W1090" i="3"/>
  <c r="W1091" i="3"/>
  <c r="W1092" i="3"/>
  <c r="W1093" i="3"/>
  <c r="W1094" i="3"/>
  <c r="W1095" i="3"/>
  <c r="W1096" i="3"/>
  <c r="W1097" i="3"/>
  <c r="W1098" i="3"/>
  <c r="W1099" i="3"/>
  <c r="W1100" i="3"/>
  <c r="W1101" i="3"/>
  <c r="W1102" i="3"/>
  <c r="W1103" i="3"/>
  <c r="W1104" i="3"/>
  <c r="W1105" i="3"/>
  <c r="W1106" i="3"/>
  <c r="W1107" i="3"/>
  <c r="W1108" i="3"/>
  <c r="W1109" i="3"/>
  <c r="W1110" i="3"/>
  <c r="W1111" i="3"/>
  <c r="W1112" i="3"/>
  <c r="W1113" i="3"/>
  <c r="W1114" i="3"/>
  <c r="W1115" i="3"/>
  <c r="W1116" i="3"/>
  <c r="W1117" i="3"/>
  <c r="W1118" i="3"/>
  <c r="W1119" i="3"/>
  <c r="W1120" i="3"/>
  <c r="W1121" i="3"/>
  <c r="W1122" i="3"/>
  <c r="W1123" i="3"/>
  <c r="W1124" i="3"/>
  <c r="W1125" i="3"/>
  <c r="W1126" i="3"/>
  <c r="W1127" i="3"/>
  <c r="W1128" i="3"/>
  <c r="W1129" i="3"/>
  <c r="W1130" i="3"/>
  <c r="W1131" i="3"/>
  <c r="W1132" i="3"/>
  <c r="W1133" i="3"/>
  <c r="W1134" i="3"/>
  <c r="W1135" i="3"/>
  <c r="W1136" i="3"/>
  <c r="W1137" i="3"/>
  <c r="W1138" i="3"/>
  <c r="W1139" i="3"/>
  <c r="W1140" i="3"/>
  <c r="W1141" i="3"/>
  <c r="W1142" i="3"/>
  <c r="W1143" i="3"/>
  <c r="W1144" i="3"/>
  <c r="W1145" i="3"/>
  <c r="W1146" i="3"/>
  <c r="W1147" i="3"/>
  <c r="W1148" i="3"/>
  <c r="W1149" i="3"/>
  <c r="W1150" i="3"/>
  <c r="W1151" i="3"/>
  <c r="W1152" i="3"/>
  <c r="W1153" i="3"/>
  <c r="W1154" i="3"/>
  <c r="W1155" i="3"/>
  <c r="W1156" i="3"/>
  <c r="W1157" i="3"/>
  <c r="W1158" i="3"/>
  <c r="W1159" i="3"/>
  <c r="W1160" i="3"/>
  <c r="W1161" i="3"/>
  <c r="W1162" i="3"/>
  <c r="W1163" i="3"/>
  <c r="W1164" i="3"/>
  <c r="W1165" i="3"/>
  <c r="W1166" i="3"/>
  <c r="W1167" i="3"/>
  <c r="W1168" i="3"/>
  <c r="W1169" i="3"/>
  <c r="W1170" i="3"/>
  <c r="W1171" i="3"/>
  <c r="W1172" i="3"/>
  <c r="W1173" i="3"/>
  <c r="W1174" i="3"/>
  <c r="W1175" i="3"/>
  <c r="W1176" i="3"/>
  <c r="W1177" i="3"/>
  <c r="W1178" i="3"/>
  <c r="W1179" i="3"/>
  <c r="W1180" i="3"/>
  <c r="W1181" i="3"/>
  <c r="W1182" i="3"/>
  <c r="W1183" i="3"/>
  <c r="W1184" i="3"/>
  <c r="W1185" i="3"/>
  <c r="W1186" i="3"/>
  <c r="W1187" i="3"/>
  <c r="W1188" i="3"/>
  <c r="W1189" i="3"/>
  <c r="W1190" i="3"/>
  <c r="W1191" i="3"/>
  <c r="W1192" i="3"/>
  <c r="W1193" i="3"/>
  <c r="W1194" i="3"/>
  <c r="W1195" i="3"/>
  <c r="W1196" i="3"/>
  <c r="W1197" i="3"/>
  <c r="W1198" i="3"/>
  <c r="W1199" i="3"/>
  <c r="W1200" i="3"/>
  <c r="W1201" i="3"/>
  <c r="W1202" i="3"/>
  <c r="W1203" i="3"/>
  <c r="W1204" i="3"/>
  <c r="W1205" i="3"/>
  <c r="W1206" i="3"/>
  <c r="W1207" i="3"/>
  <c r="W1208" i="3"/>
  <c r="W1209" i="3"/>
  <c r="W1210" i="3"/>
  <c r="W1211" i="3"/>
  <c r="W1212" i="3"/>
  <c r="W1213" i="3"/>
  <c r="W1214" i="3"/>
  <c r="W1215" i="3"/>
  <c r="W1216" i="3"/>
  <c r="W1217" i="3"/>
  <c r="W1218" i="3"/>
  <c r="W1219" i="3"/>
  <c r="W1220" i="3"/>
  <c r="W1221" i="3"/>
  <c r="W1222" i="3"/>
  <c r="W1223" i="3"/>
  <c r="W1224" i="3"/>
  <c r="W1225" i="3"/>
  <c r="W1226" i="3"/>
  <c r="W1227" i="3"/>
  <c r="W1228" i="3"/>
  <c r="W1229" i="3"/>
  <c r="W1230" i="3"/>
  <c r="W1231" i="3"/>
  <c r="W1232" i="3"/>
  <c r="W1233" i="3"/>
  <c r="W1234" i="3"/>
  <c r="W1235" i="3"/>
  <c r="W1236" i="3"/>
  <c r="W1237" i="3"/>
  <c r="W1238" i="3"/>
  <c r="W1239" i="3"/>
  <c r="W1240" i="3"/>
  <c r="W1241" i="3"/>
  <c r="W1242" i="3"/>
  <c r="W1243" i="3"/>
  <c r="W1244" i="3"/>
  <c r="W1245" i="3"/>
  <c r="W1246" i="3"/>
  <c r="W1247" i="3"/>
  <c r="W1248" i="3"/>
  <c r="W1249" i="3"/>
  <c r="W1250" i="3"/>
  <c r="W1251" i="3"/>
  <c r="W1252" i="3"/>
  <c r="W1253" i="3"/>
  <c r="W1254" i="3"/>
  <c r="W1255" i="3"/>
  <c r="W1256" i="3"/>
  <c r="W1257" i="3"/>
  <c r="W1258" i="3"/>
  <c r="W1259" i="3"/>
  <c r="W1260" i="3"/>
  <c r="W1261" i="3"/>
  <c r="W1262" i="3"/>
  <c r="W1263" i="3"/>
  <c r="W1264" i="3"/>
  <c r="W1265" i="3"/>
  <c r="W1266" i="3"/>
  <c r="W1267" i="3"/>
  <c r="W1268" i="3"/>
  <c r="W1269" i="3"/>
  <c r="W1270" i="3"/>
  <c r="W1271" i="3"/>
  <c r="W1272" i="3"/>
  <c r="W1273" i="3"/>
  <c r="W1274" i="3"/>
  <c r="W1275" i="3"/>
  <c r="W1276" i="3"/>
  <c r="W1277" i="3"/>
  <c r="W1278" i="3"/>
  <c r="W1279" i="3"/>
  <c r="W1280" i="3"/>
  <c r="W1281" i="3"/>
  <c r="W1282" i="3"/>
  <c r="W1283" i="3"/>
  <c r="W1284" i="3"/>
  <c r="W1285" i="3"/>
  <c r="W1286" i="3"/>
  <c r="W1287" i="3"/>
  <c r="W1288" i="3"/>
  <c r="W1289" i="3"/>
  <c r="W1290" i="3"/>
  <c r="W1291" i="3"/>
  <c r="W1292" i="3"/>
  <c r="W1293" i="3"/>
  <c r="W1294" i="3"/>
  <c r="W1295" i="3"/>
  <c r="W1296" i="3"/>
  <c r="W1297" i="3"/>
  <c r="W1298" i="3"/>
  <c r="W1299" i="3"/>
  <c r="W1300" i="3"/>
  <c r="W1301" i="3"/>
  <c r="W1302" i="3"/>
  <c r="W1303" i="3"/>
  <c r="W1304" i="3"/>
  <c r="W1305" i="3"/>
  <c r="W1306" i="3"/>
  <c r="W1307" i="3"/>
  <c r="W1308" i="3"/>
  <c r="W1309" i="3"/>
  <c r="W1310" i="3"/>
  <c r="W1311" i="3"/>
  <c r="W1312" i="3"/>
  <c r="W1313" i="3"/>
  <c r="W1314" i="3"/>
  <c r="W1315" i="3"/>
  <c r="W1316" i="3"/>
  <c r="W1317" i="3"/>
  <c r="W1318" i="3"/>
  <c r="W1319" i="3"/>
  <c r="W1320" i="3"/>
  <c r="W1321" i="3"/>
  <c r="W1322" i="3"/>
  <c r="W1323" i="3"/>
  <c r="W1324" i="3"/>
  <c r="W1325" i="3"/>
  <c r="W1326" i="3"/>
  <c r="W1327" i="3"/>
  <c r="W1328" i="3"/>
  <c r="W1329" i="3"/>
  <c r="W1330" i="3"/>
  <c r="W1331" i="3"/>
  <c r="W1332" i="3"/>
  <c r="W1333" i="3"/>
  <c r="W1334" i="3"/>
  <c r="W1335" i="3"/>
  <c r="W1336" i="3"/>
  <c r="W1337" i="3"/>
  <c r="W1338" i="3"/>
  <c r="W1339" i="3"/>
  <c r="W1340" i="3"/>
  <c r="W1341" i="3"/>
  <c r="W1342" i="3"/>
  <c r="W1343" i="3"/>
  <c r="W1344" i="3"/>
  <c r="W1345" i="3"/>
  <c r="W1346" i="3"/>
  <c r="W1347" i="3"/>
  <c r="W1348" i="3"/>
  <c r="W1349" i="3"/>
  <c r="W1350" i="3"/>
  <c r="W1351" i="3"/>
  <c r="W1352" i="3"/>
  <c r="W1353" i="3"/>
  <c r="W1354" i="3"/>
  <c r="W1355" i="3"/>
  <c r="W1356" i="3"/>
  <c r="W1357" i="3"/>
  <c r="W1358" i="3"/>
  <c r="W1359" i="3"/>
  <c r="W1360" i="3"/>
  <c r="W1361" i="3"/>
  <c r="W1362" i="3"/>
  <c r="W1363" i="3"/>
  <c r="W1364" i="3"/>
  <c r="W1365" i="3"/>
  <c r="W1366" i="3"/>
  <c r="W1367" i="3"/>
  <c r="W1368" i="3"/>
  <c r="W1369" i="3"/>
  <c r="W1370" i="3"/>
  <c r="W1371" i="3"/>
  <c r="W1372" i="3"/>
  <c r="W1373" i="3"/>
  <c r="W1374" i="3"/>
  <c r="W1375" i="3"/>
  <c r="W1376" i="3"/>
  <c r="W1377" i="3"/>
  <c r="W1378" i="3"/>
  <c r="W1379" i="3"/>
  <c r="W1380" i="3"/>
  <c r="W1381" i="3"/>
  <c r="W1382" i="3"/>
  <c r="W1383" i="3"/>
  <c r="W1384" i="3"/>
  <c r="W1385" i="3"/>
  <c r="W1386" i="3"/>
  <c r="W1387" i="3"/>
  <c r="W1388" i="3"/>
  <c r="W1389" i="3"/>
  <c r="W1390" i="3"/>
  <c r="W1391" i="3"/>
  <c r="W1392" i="3"/>
  <c r="W1393" i="3"/>
  <c r="W1394" i="3"/>
  <c r="W1395" i="3"/>
  <c r="W1396" i="3"/>
  <c r="W1397" i="3"/>
  <c r="W1398" i="3"/>
  <c r="W1399" i="3"/>
  <c r="W1400" i="3"/>
  <c r="W1401" i="3"/>
  <c r="W1402" i="3"/>
  <c r="W1403" i="3"/>
  <c r="W1404" i="3"/>
  <c r="W1405" i="3"/>
  <c r="W1406" i="3"/>
  <c r="W1407" i="3"/>
  <c r="W1408" i="3"/>
  <c r="W1409" i="3"/>
  <c r="W1410" i="3"/>
  <c r="W1411" i="3"/>
  <c r="W1412" i="3"/>
  <c r="W1413" i="3"/>
  <c r="W1414" i="3"/>
  <c r="W1415" i="3"/>
  <c r="W1416" i="3"/>
  <c r="W1417" i="3"/>
  <c r="W1418" i="3"/>
  <c r="W1419" i="3"/>
  <c r="W1420" i="3"/>
  <c r="W1421" i="3"/>
  <c r="W1422" i="3"/>
  <c r="W1423" i="3"/>
  <c r="W1424" i="3"/>
  <c r="W1425" i="3"/>
  <c r="W1426" i="3"/>
  <c r="W1427" i="3"/>
  <c r="W1428" i="3"/>
  <c r="W1429" i="3"/>
  <c r="W1430" i="3"/>
  <c r="W1431" i="3"/>
  <c r="W1432" i="3"/>
  <c r="W1433" i="3"/>
  <c r="W1434" i="3"/>
  <c r="W1435" i="3"/>
  <c r="W1436" i="3"/>
  <c r="W1437" i="3"/>
  <c r="W1438" i="3"/>
  <c r="W1439" i="3"/>
  <c r="W1440" i="3"/>
  <c r="W1441" i="3"/>
  <c r="W1442" i="3"/>
  <c r="W1443" i="3"/>
  <c r="W1444" i="3"/>
  <c r="W1445" i="3"/>
  <c r="W1446" i="3"/>
  <c r="W1447" i="3"/>
  <c r="W1448" i="3"/>
  <c r="W1449" i="3"/>
  <c r="W1450" i="3"/>
  <c r="W1451" i="3"/>
  <c r="W1452" i="3"/>
  <c r="W1453" i="3"/>
  <c r="W1454" i="3"/>
  <c r="W1455" i="3"/>
  <c r="W1456" i="3"/>
  <c r="W1457" i="3"/>
  <c r="W1458" i="3"/>
  <c r="W1459" i="3"/>
  <c r="W1460" i="3"/>
  <c r="W1461" i="3"/>
  <c r="W1462" i="3"/>
  <c r="W1463" i="3"/>
  <c r="W1464" i="3"/>
  <c r="W1465" i="3"/>
  <c r="W1466" i="3"/>
  <c r="W1467" i="3"/>
  <c r="W1468" i="3"/>
  <c r="W1469" i="3"/>
  <c r="W1470" i="3"/>
  <c r="W1471" i="3"/>
  <c r="W1472" i="3"/>
  <c r="W1473" i="3"/>
  <c r="W1474" i="3"/>
  <c r="W1475" i="3"/>
  <c r="W1476" i="3"/>
  <c r="W1477" i="3"/>
  <c r="W1478" i="3"/>
  <c r="W1479" i="3"/>
  <c r="W1480" i="3"/>
  <c r="W1481" i="3"/>
  <c r="W1482" i="3"/>
  <c r="W1483" i="3"/>
  <c r="W1484" i="3"/>
  <c r="W1485" i="3"/>
  <c r="W1486" i="3"/>
  <c r="W1487" i="3"/>
  <c r="W1488" i="3"/>
  <c r="W1489" i="3"/>
  <c r="W1490" i="3"/>
  <c r="W1491" i="3"/>
  <c r="W1492" i="3"/>
  <c r="W1493" i="3"/>
  <c r="W1494" i="3"/>
  <c r="W1495" i="3"/>
  <c r="W1496" i="3"/>
  <c r="W1497" i="3"/>
  <c r="W1498" i="3"/>
  <c r="W1499" i="3"/>
  <c r="W1500" i="3"/>
  <c r="W1501" i="3"/>
  <c r="W1502" i="3"/>
  <c r="W1503" i="3"/>
  <c r="W1504" i="3"/>
  <c r="W1505" i="3"/>
  <c r="W1506" i="3"/>
  <c r="W1507" i="3"/>
  <c r="W1508" i="3"/>
  <c r="W1509" i="3"/>
  <c r="W1510" i="3"/>
  <c r="W1511" i="3"/>
  <c r="W1512" i="3"/>
  <c r="W1513" i="3"/>
  <c r="W1514" i="3"/>
  <c r="W1515" i="3"/>
  <c r="W1516" i="3"/>
  <c r="W1517" i="3"/>
  <c r="W1518" i="3"/>
  <c r="W1519" i="3"/>
  <c r="W1520" i="3"/>
  <c r="W1521" i="3"/>
  <c r="W1522" i="3"/>
  <c r="W1523" i="3"/>
  <c r="W1524" i="3"/>
  <c r="W1525" i="3"/>
  <c r="W1526" i="3"/>
  <c r="W1527" i="3"/>
  <c r="W1528" i="3"/>
  <c r="W1529" i="3"/>
  <c r="W1530" i="3"/>
  <c r="W1531" i="3"/>
  <c r="W1532" i="3"/>
  <c r="W1533" i="3"/>
  <c r="W1534" i="3"/>
  <c r="W1535" i="3"/>
  <c r="W1536" i="3"/>
  <c r="W1537" i="3"/>
  <c r="W1538" i="3"/>
  <c r="W1539" i="3"/>
  <c r="W1540" i="3"/>
  <c r="W1541" i="3"/>
  <c r="W1542" i="3"/>
  <c r="W1543" i="3"/>
  <c r="W1544" i="3"/>
  <c r="W1545" i="3"/>
  <c r="W1546" i="3"/>
  <c r="W1547" i="3"/>
  <c r="W1548" i="3"/>
  <c r="W1549" i="3"/>
  <c r="W1550" i="3"/>
  <c r="W1551" i="3"/>
  <c r="W1552" i="3"/>
  <c r="W1553" i="3"/>
  <c r="W1554" i="3"/>
  <c r="W1555" i="3"/>
  <c r="W1556" i="3"/>
  <c r="W1557" i="3"/>
  <c r="W1558" i="3"/>
  <c r="W1559" i="3"/>
  <c r="W1560" i="3"/>
  <c r="W1561" i="3"/>
  <c r="W1562" i="3"/>
  <c r="W1563" i="3"/>
  <c r="W1564" i="3"/>
  <c r="W1565" i="3"/>
  <c r="W1566" i="3"/>
  <c r="W1567" i="3"/>
  <c r="W1568" i="3"/>
  <c r="W1569" i="3"/>
  <c r="W1570" i="3"/>
  <c r="W1571" i="3"/>
  <c r="W1572" i="3"/>
  <c r="W1573" i="3"/>
  <c r="W1574" i="3"/>
  <c r="W1575" i="3"/>
  <c r="W1576" i="3"/>
  <c r="W1577" i="3"/>
  <c r="W1578" i="3"/>
  <c r="W1579" i="3"/>
  <c r="W1580" i="3"/>
  <c r="W1581" i="3"/>
  <c r="W1582" i="3"/>
  <c r="W1583" i="3"/>
  <c r="W1584" i="3"/>
  <c r="W1585" i="3"/>
  <c r="W1586" i="3"/>
  <c r="W1587" i="3"/>
  <c r="W1588" i="3"/>
  <c r="W1589" i="3"/>
  <c r="W1590" i="3"/>
  <c r="W1591" i="3"/>
  <c r="W1592" i="3"/>
  <c r="W1593" i="3"/>
  <c r="W1594" i="3"/>
  <c r="W1595" i="3"/>
  <c r="W1596" i="3"/>
  <c r="W1597" i="3"/>
  <c r="W1598" i="3"/>
  <c r="W1599" i="3"/>
  <c r="W1600" i="3"/>
  <c r="W1601" i="3"/>
  <c r="W1602" i="3"/>
  <c r="W1603" i="3"/>
  <c r="W1604" i="3"/>
  <c r="W1605" i="3"/>
  <c r="W1606" i="3"/>
  <c r="W1607" i="3"/>
  <c r="W1608" i="3"/>
  <c r="W1609" i="3"/>
  <c r="W1610" i="3"/>
  <c r="W1611" i="3"/>
  <c r="W1612" i="3"/>
  <c r="W1613" i="3"/>
  <c r="W1614" i="3"/>
  <c r="W1615" i="3"/>
  <c r="W1616" i="3"/>
  <c r="W1617" i="3"/>
  <c r="W1618" i="3"/>
  <c r="W1619" i="3"/>
  <c r="W1620" i="3"/>
  <c r="W1621" i="3"/>
  <c r="W1622" i="3"/>
  <c r="W1623" i="3"/>
  <c r="W1624" i="3"/>
  <c r="W1625" i="3"/>
  <c r="W1626" i="3"/>
  <c r="W1627" i="3"/>
  <c r="W1628" i="3"/>
  <c r="W1629" i="3"/>
  <c r="W1630" i="3"/>
  <c r="W1631" i="3"/>
  <c r="W1632" i="3"/>
  <c r="W1633" i="3"/>
  <c r="W1634" i="3"/>
  <c r="W1635" i="3"/>
  <c r="W1636" i="3"/>
  <c r="W1637" i="3"/>
  <c r="W1638" i="3"/>
  <c r="W1639" i="3"/>
  <c r="W1640" i="3"/>
  <c r="W1641" i="3"/>
  <c r="W1642" i="3"/>
  <c r="W1643" i="3"/>
  <c r="W1644" i="3"/>
  <c r="W1645" i="3"/>
  <c r="W1646" i="3"/>
  <c r="W1647" i="3"/>
  <c r="W1648" i="3"/>
  <c r="W1649" i="3"/>
  <c r="W1650" i="3"/>
  <c r="W1651" i="3"/>
  <c r="W1652" i="3"/>
  <c r="W1653" i="3"/>
  <c r="W1654" i="3"/>
  <c r="W1655" i="3"/>
  <c r="W1656" i="3"/>
  <c r="W1657" i="3"/>
  <c r="W1658" i="3"/>
  <c r="W1659" i="3"/>
  <c r="W1660" i="3"/>
  <c r="W1661" i="3"/>
  <c r="W1662" i="3"/>
  <c r="W1663" i="3"/>
  <c r="W1664" i="3"/>
  <c r="W1665" i="3"/>
  <c r="W1666" i="3"/>
  <c r="W1667" i="3"/>
  <c r="W1668" i="3"/>
  <c r="W1669" i="3"/>
  <c r="W1670" i="3"/>
  <c r="W1671" i="3"/>
  <c r="W1672" i="3"/>
  <c r="W1673" i="3"/>
  <c r="W1674" i="3"/>
  <c r="W1675" i="3"/>
  <c r="W1676" i="3"/>
  <c r="W1677" i="3"/>
  <c r="W1678" i="3"/>
  <c r="W1679" i="3"/>
  <c r="W1680" i="3"/>
  <c r="W1681" i="3"/>
  <c r="W1682" i="3"/>
  <c r="W1683" i="3"/>
  <c r="W1684" i="3"/>
  <c r="W1685" i="3"/>
  <c r="W1686" i="3"/>
  <c r="W1687" i="3"/>
  <c r="W1688" i="3"/>
  <c r="W1689" i="3"/>
  <c r="W1690" i="3"/>
  <c r="W1691" i="3"/>
  <c r="W1692" i="3"/>
  <c r="W1693" i="3"/>
  <c r="W1694" i="3"/>
  <c r="W1695" i="3"/>
  <c r="W1696" i="3"/>
  <c r="W1697" i="3"/>
  <c r="W1698" i="3"/>
  <c r="W1699" i="3"/>
  <c r="W1700" i="3"/>
  <c r="W1701" i="3"/>
  <c r="W1702" i="3"/>
  <c r="W1703" i="3"/>
  <c r="W1704" i="3"/>
  <c r="W1705" i="3"/>
  <c r="W1706" i="3"/>
  <c r="W1707" i="3"/>
  <c r="W1708" i="3"/>
  <c r="W1709" i="3"/>
  <c r="W1710" i="3"/>
  <c r="W1711" i="3"/>
  <c r="W1712" i="3"/>
  <c r="W1713" i="3"/>
  <c r="W1714" i="3"/>
  <c r="W1715" i="3"/>
  <c r="W1716" i="3"/>
  <c r="W1717" i="3"/>
  <c r="W1718" i="3"/>
  <c r="W1719" i="3"/>
  <c r="W1720" i="3"/>
  <c r="W1721" i="3"/>
  <c r="W1722" i="3"/>
  <c r="W1723" i="3"/>
  <c r="W1724" i="3"/>
  <c r="W1725" i="3"/>
  <c r="W1726" i="3"/>
  <c r="W1727" i="3"/>
  <c r="W1728" i="3"/>
  <c r="W1729" i="3"/>
  <c r="W1730" i="3"/>
  <c r="W1731" i="3"/>
  <c r="W1732" i="3"/>
  <c r="W1733" i="3"/>
  <c r="W1734" i="3"/>
  <c r="W1735" i="3"/>
  <c r="W1736" i="3"/>
  <c r="W1737" i="3"/>
  <c r="W1738" i="3"/>
  <c r="W1739" i="3"/>
  <c r="W1740" i="3"/>
  <c r="W1741" i="3"/>
  <c r="W1742" i="3"/>
  <c r="W1743" i="3"/>
  <c r="W1744" i="3"/>
  <c r="W1745" i="3"/>
  <c r="W1746" i="3"/>
  <c r="W1747" i="3"/>
  <c r="W1748" i="3"/>
  <c r="W1749" i="3"/>
  <c r="W1750" i="3"/>
  <c r="W1751" i="3"/>
  <c r="W1752" i="3"/>
  <c r="W1753" i="3"/>
  <c r="W1754" i="3"/>
  <c r="W1755" i="3"/>
  <c r="W1756" i="3"/>
  <c r="W1757" i="3"/>
  <c r="W1758" i="3"/>
  <c r="W1759" i="3"/>
  <c r="W1760" i="3"/>
  <c r="W1761" i="3"/>
  <c r="W1762" i="3"/>
  <c r="W1763" i="3"/>
  <c r="W1764" i="3"/>
  <c r="W1765" i="3"/>
  <c r="W1766" i="3"/>
  <c r="W1767" i="3"/>
  <c r="W1768" i="3"/>
  <c r="W1769" i="3"/>
  <c r="W1770" i="3"/>
  <c r="W1771" i="3"/>
  <c r="W1772" i="3"/>
  <c r="W1773" i="3"/>
  <c r="W1774" i="3"/>
  <c r="W1775" i="3"/>
  <c r="W1776" i="3"/>
  <c r="W1777" i="3"/>
  <c r="W1778" i="3"/>
  <c r="W1779" i="3"/>
  <c r="W1780" i="3"/>
  <c r="W1781" i="3"/>
  <c r="W1782" i="3"/>
  <c r="W1783" i="3"/>
  <c r="W1784" i="3"/>
  <c r="W1785" i="3"/>
  <c r="W1786" i="3"/>
  <c r="W1787" i="3"/>
  <c r="W1788" i="3"/>
  <c r="W1789" i="3"/>
  <c r="W1790" i="3"/>
  <c r="W1791" i="3"/>
  <c r="W1792" i="3"/>
  <c r="W1793" i="3"/>
  <c r="W1794" i="3"/>
  <c r="W1795" i="3"/>
  <c r="W1796" i="3"/>
  <c r="W1797" i="3"/>
  <c r="W1798" i="3"/>
  <c r="W1799" i="3"/>
  <c r="W1800" i="3"/>
  <c r="W1801" i="3"/>
  <c r="W1802" i="3"/>
  <c r="W1803" i="3"/>
  <c r="W1804" i="3"/>
  <c r="W1805" i="3"/>
  <c r="W1806" i="3"/>
  <c r="W1807" i="3"/>
  <c r="W1808" i="3"/>
  <c r="W1809" i="3"/>
  <c r="W1810" i="3"/>
  <c r="W1811" i="3"/>
  <c r="W1812" i="3"/>
  <c r="W1813" i="3"/>
  <c r="W1814" i="3"/>
  <c r="W1815" i="3"/>
  <c r="W1816" i="3"/>
  <c r="W1817" i="3"/>
  <c r="W1818" i="3"/>
  <c r="W1819" i="3"/>
  <c r="W1820" i="3"/>
  <c r="W1821" i="3"/>
  <c r="W1822" i="3"/>
  <c r="W1823" i="3"/>
  <c r="W1824" i="3"/>
  <c r="W1825" i="3"/>
  <c r="W1826" i="3"/>
  <c r="W1827" i="3"/>
  <c r="W1828" i="3"/>
  <c r="W1829" i="3"/>
  <c r="W1830" i="3"/>
  <c r="W1831" i="3"/>
  <c r="W1832" i="3"/>
  <c r="W1833" i="3"/>
  <c r="W1834" i="3"/>
  <c r="W1835" i="3"/>
  <c r="W1836" i="3"/>
  <c r="W1837" i="3"/>
  <c r="W1838" i="3"/>
  <c r="W1839" i="3"/>
  <c r="W1840" i="3"/>
  <c r="W1841" i="3"/>
  <c r="W1842" i="3"/>
  <c r="W1843" i="3"/>
  <c r="W1844" i="3"/>
  <c r="W1845" i="3"/>
  <c r="W1846" i="3"/>
  <c r="W1847" i="3"/>
  <c r="W1848" i="3"/>
  <c r="W1849" i="3"/>
  <c r="W1850" i="3"/>
  <c r="W1851" i="3"/>
  <c r="W1852" i="3"/>
  <c r="W1853" i="3"/>
  <c r="W1854" i="3"/>
  <c r="W1855" i="3"/>
  <c r="W1856" i="3"/>
  <c r="W1857" i="3"/>
  <c r="W1858" i="3"/>
  <c r="W1859" i="3"/>
  <c r="W1860" i="3"/>
  <c r="W1861" i="3"/>
  <c r="W1862" i="3"/>
  <c r="W1863" i="3"/>
  <c r="W1864" i="3"/>
  <c r="W1865" i="3"/>
  <c r="W1866" i="3"/>
  <c r="W1867" i="3"/>
  <c r="W1868" i="3"/>
  <c r="W1869" i="3"/>
  <c r="W1870" i="3"/>
  <c r="W1871" i="3"/>
  <c r="W1872" i="3"/>
  <c r="W1873" i="3"/>
  <c r="W1874" i="3"/>
  <c r="W1875" i="3"/>
  <c r="W1876" i="3"/>
  <c r="W1877" i="3"/>
  <c r="W1878" i="3"/>
  <c r="W1879" i="3"/>
  <c r="W1880" i="3"/>
  <c r="W1881" i="3"/>
  <c r="W1882" i="3"/>
  <c r="W1883" i="3"/>
  <c r="W1884" i="3"/>
  <c r="W1885" i="3"/>
  <c r="W1886" i="3"/>
  <c r="W1887" i="3"/>
  <c r="W1888" i="3"/>
  <c r="W1889" i="3"/>
  <c r="W1890" i="3"/>
  <c r="W1891" i="3"/>
  <c r="W1892" i="3"/>
  <c r="W1893" i="3"/>
  <c r="W1894" i="3"/>
  <c r="W1895" i="3"/>
  <c r="W1896" i="3"/>
  <c r="W1897" i="3"/>
  <c r="W1898" i="3"/>
  <c r="W1899" i="3"/>
  <c r="W1900" i="3"/>
  <c r="W1901" i="3"/>
  <c r="W1902" i="3"/>
  <c r="W1903" i="3"/>
  <c r="W1904" i="3"/>
  <c r="W1905" i="3"/>
  <c r="W1906" i="3"/>
  <c r="W1907" i="3"/>
  <c r="W1908" i="3"/>
  <c r="W1909" i="3"/>
  <c r="W1910" i="3"/>
  <c r="W1911" i="3"/>
  <c r="W1912" i="3"/>
  <c r="W1913" i="3"/>
  <c r="W1914" i="3"/>
  <c r="W1915" i="3"/>
  <c r="W1916" i="3"/>
  <c r="W1917" i="3"/>
  <c r="W1918" i="3"/>
  <c r="W1919" i="3"/>
  <c r="W1920" i="3"/>
  <c r="W1921" i="3"/>
  <c r="W1922" i="3"/>
  <c r="W1923" i="3"/>
  <c r="W1924" i="3"/>
  <c r="W1925" i="3"/>
  <c r="W1926" i="3"/>
  <c r="W1927" i="3"/>
  <c r="W1928" i="3"/>
  <c r="W1929" i="3"/>
  <c r="W1930" i="3"/>
  <c r="W1931" i="3"/>
  <c r="W1932" i="3"/>
  <c r="W1933" i="3"/>
  <c r="W1934" i="3"/>
  <c r="W1935" i="3"/>
  <c r="W1936" i="3"/>
  <c r="W1937" i="3"/>
  <c r="W1938" i="3"/>
  <c r="W1939" i="3"/>
  <c r="W1940" i="3"/>
  <c r="W1941" i="3"/>
  <c r="W1942" i="3"/>
  <c r="W1943" i="3"/>
  <c r="W1944" i="3"/>
  <c r="W1945" i="3"/>
  <c r="W1946" i="3"/>
  <c r="W1947" i="3"/>
  <c r="W1948" i="3"/>
  <c r="W1949" i="3"/>
  <c r="W1950" i="3"/>
  <c r="W1951" i="3"/>
  <c r="W1952" i="3"/>
  <c r="W1953" i="3"/>
  <c r="W1954" i="3"/>
  <c r="W1955" i="3"/>
  <c r="W1956" i="3"/>
  <c r="W1957" i="3"/>
  <c r="W1958" i="3"/>
  <c r="W1959" i="3"/>
  <c r="W1960" i="3"/>
  <c r="W1961" i="3"/>
  <c r="W1962" i="3"/>
  <c r="W1963" i="3"/>
  <c r="W1964" i="3"/>
  <c r="W1965" i="3"/>
  <c r="W1966" i="3"/>
  <c r="W1967" i="3"/>
  <c r="W1968" i="3"/>
  <c r="W1969" i="3"/>
  <c r="W1970" i="3"/>
  <c r="W1971" i="3"/>
  <c r="W1972" i="3"/>
  <c r="W1973" i="3"/>
  <c r="W1974" i="3"/>
  <c r="W1975" i="3"/>
  <c r="W1976" i="3"/>
  <c r="W1977" i="3"/>
  <c r="W1978" i="3"/>
  <c r="W1979" i="3"/>
  <c r="W1980" i="3"/>
  <c r="W1981" i="3"/>
  <c r="W1982" i="3"/>
  <c r="W1983" i="3"/>
  <c r="W1984" i="3"/>
  <c r="W1985" i="3"/>
  <c r="W1986" i="3"/>
  <c r="W1987" i="3"/>
  <c r="W1988" i="3"/>
  <c r="W1989" i="3"/>
  <c r="W1990" i="3"/>
  <c r="W1991" i="3"/>
  <c r="W1992" i="3"/>
  <c r="W1993" i="3"/>
  <c r="W1994" i="3"/>
  <c r="W1995" i="3"/>
  <c r="W1996" i="3"/>
  <c r="W1997" i="3"/>
  <c r="W1998" i="3"/>
  <c r="W1999" i="3"/>
  <c r="W2000" i="3"/>
  <c r="W2001" i="3"/>
  <c r="W2002" i="3"/>
  <c r="W2003" i="3"/>
  <c r="W2004" i="3"/>
  <c r="W2005" i="3"/>
  <c r="W2006" i="3"/>
  <c r="W2007" i="3"/>
  <c r="W2008" i="3"/>
  <c r="W2009" i="3"/>
  <c r="W2010" i="3"/>
  <c r="W2011" i="3"/>
  <c r="W2012" i="3"/>
  <c r="W2013" i="3"/>
  <c r="W2014" i="3"/>
  <c r="W2015" i="3"/>
  <c r="W2016" i="3"/>
  <c r="W2017" i="3"/>
  <c r="W2018" i="3"/>
  <c r="W2019" i="3"/>
  <c r="W2020" i="3"/>
  <c r="W2021" i="3"/>
  <c r="W2022" i="3"/>
  <c r="W2023" i="3"/>
  <c r="W2024" i="3"/>
  <c r="W2025" i="3"/>
  <c r="W2026" i="3"/>
  <c r="W2027" i="3"/>
  <c r="W2028" i="3"/>
  <c r="W2029" i="3"/>
  <c r="W2030" i="3"/>
  <c r="W2031" i="3"/>
  <c r="W2032" i="3"/>
  <c r="W2033" i="3"/>
  <c r="W2034" i="3"/>
  <c r="W2035" i="3"/>
  <c r="W2036" i="3"/>
  <c r="W2037" i="3"/>
  <c r="W2038" i="3"/>
  <c r="W2039" i="3"/>
  <c r="W2040" i="3"/>
  <c r="W2041" i="3"/>
  <c r="W2042" i="3"/>
  <c r="W2043" i="3"/>
  <c r="W2044" i="3"/>
  <c r="W2045" i="3"/>
  <c r="W2046" i="3"/>
  <c r="W2047" i="3"/>
  <c r="W2048" i="3"/>
  <c r="W2049" i="3"/>
  <c r="W2050" i="3"/>
  <c r="W2051" i="3"/>
  <c r="W2052" i="3"/>
  <c r="W2053" i="3"/>
  <c r="W2054" i="3"/>
  <c r="W2055" i="3"/>
  <c r="W2056" i="3"/>
  <c r="W2057" i="3"/>
  <c r="W2058" i="3"/>
  <c r="W2059" i="3"/>
  <c r="W2060" i="3"/>
  <c r="W2061" i="3"/>
  <c r="W2062" i="3"/>
  <c r="W2063" i="3"/>
  <c r="W2064" i="3"/>
  <c r="W2065" i="3"/>
  <c r="W2066" i="3"/>
  <c r="W2067" i="3"/>
  <c r="W2068" i="3"/>
  <c r="W2069" i="3"/>
  <c r="W2070" i="3"/>
  <c r="W2071" i="3"/>
  <c r="W2072" i="3"/>
  <c r="W2073" i="3"/>
  <c r="W2074" i="3"/>
  <c r="W2075" i="3"/>
  <c r="W2076" i="3"/>
  <c r="W2077" i="3"/>
  <c r="W2078" i="3"/>
  <c r="W2079" i="3"/>
  <c r="W2080" i="3"/>
  <c r="W2081" i="3"/>
  <c r="W2082" i="3"/>
  <c r="W2083" i="3"/>
  <c r="W2084" i="3"/>
  <c r="W2085" i="3"/>
  <c r="W2086" i="3"/>
  <c r="W2087" i="3"/>
  <c r="W2088" i="3"/>
  <c r="W2089" i="3"/>
  <c r="W2090" i="3"/>
  <c r="W2091" i="3"/>
  <c r="W2092" i="3"/>
  <c r="W2093" i="3"/>
  <c r="W2094" i="3"/>
  <c r="W2095" i="3"/>
  <c r="W2096" i="3"/>
  <c r="W2097" i="3"/>
  <c r="W2098" i="3"/>
  <c r="W2099" i="3"/>
  <c r="W2100" i="3"/>
  <c r="W2101" i="3"/>
  <c r="W2102" i="3"/>
  <c r="W2103" i="3"/>
  <c r="W2104" i="3"/>
  <c r="W2105" i="3"/>
  <c r="W2106" i="3"/>
  <c r="W2107" i="3"/>
  <c r="W2108" i="3"/>
  <c r="W2109" i="3"/>
  <c r="W2110" i="3"/>
  <c r="W2111" i="3"/>
  <c r="W2112" i="3"/>
  <c r="W2113" i="3"/>
  <c r="W2114" i="3"/>
  <c r="W2115" i="3"/>
  <c r="W2116" i="3"/>
  <c r="W2117" i="3"/>
  <c r="W2118" i="3"/>
  <c r="W2119" i="3"/>
  <c r="W2120" i="3"/>
  <c r="W2121" i="3"/>
  <c r="W2122" i="3"/>
  <c r="W2123" i="3"/>
  <c r="W2124" i="3"/>
  <c r="W2125" i="3"/>
  <c r="W2126" i="3"/>
  <c r="W2127" i="3"/>
  <c r="W2128" i="3"/>
  <c r="W2129" i="3"/>
  <c r="W2130" i="3"/>
  <c r="W2131" i="3"/>
  <c r="W2132" i="3"/>
  <c r="W2133" i="3"/>
  <c r="W2134" i="3"/>
  <c r="W2135" i="3"/>
  <c r="W2136" i="3"/>
  <c r="W2137" i="3"/>
  <c r="W2138" i="3"/>
  <c r="W2139" i="3"/>
  <c r="W2140" i="3"/>
  <c r="W2141" i="3"/>
  <c r="W2142" i="3"/>
  <c r="W2143" i="3"/>
  <c r="W2144" i="3"/>
  <c r="W2145" i="3"/>
  <c r="W2146" i="3"/>
  <c r="W2147" i="3"/>
  <c r="W2148" i="3"/>
  <c r="W2149" i="3"/>
  <c r="W2150" i="3"/>
  <c r="W2151" i="3"/>
  <c r="W2152" i="3"/>
  <c r="W2153" i="3"/>
  <c r="W2154" i="3"/>
  <c r="W2155" i="3"/>
  <c r="W2156" i="3"/>
  <c r="W2157" i="3"/>
  <c r="W2158" i="3"/>
  <c r="W2159" i="3"/>
  <c r="W2160" i="3"/>
  <c r="W2161" i="3"/>
  <c r="W2162" i="3"/>
  <c r="W2163" i="3"/>
  <c r="W2164" i="3"/>
  <c r="W2165" i="3"/>
  <c r="W2166" i="3"/>
  <c r="W2167" i="3"/>
  <c r="W2168" i="3"/>
  <c r="W2169" i="3"/>
  <c r="W2170" i="3"/>
  <c r="W2171" i="3"/>
  <c r="W2172" i="3"/>
  <c r="W2173" i="3"/>
  <c r="W2174" i="3"/>
  <c r="W2175" i="3"/>
  <c r="W2176" i="3"/>
  <c r="W2177" i="3"/>
  <c r="W2178" i="3"/>
  <c r="W2179" i="3"/>
  <c r="W2180" i="3"/>
  <c r="W2181" i="3"/>
  <c r="W2182" i="3"/>
  <c r="W2183" i="3"/>
  <c r="W2184" i="3"/>
  <c r="W2185" i="3"/>
  <c r="W2186" i="3"/>
  <c r="W2187" i="3"/>
  <c r="W2188" i="3"/>
  <c r="W2189" i="3"/>
  <c r="W2190" i="3"/>
  <c r="W2191" i="3"/>
  <c r="W2192" i="3"/>
  <c r="W2193" i="3"/>
  <c r="W2194" i="3"/>
  <c r="W2195" i="3"/>
  <c r="W2196" i="3"/>
  <c r="W2197" i="3"/>
  <c r="W2198" i="3"/>
  <c r="W2199" i="3"/>
  <c r="W2200" i="3"/>
  <c r="W2201" i="3"/>
  <c r="W2202" i="3"/>
  <c r="W2203" i="3"/>
  <c r="W2204" i="3"/>
  <c r="W2205" i="3"/>
  <c r="W2206" i="3"/>
  <c r="W2207" i="3"/>
  <c r="W2208" i="3"/>
  <c r="W2209" i="3"/>
  <c r="W2210" i="3"/>
  <c r="W2211" i="3"/>
  <c r="W2212" i="3"/>
  <c r="W2213" i="3"/>
  <c r="W2214" i="3"/>
  <c r="W2215" i="3"/>
  <c r="W2216" i="3"/>
  <c r="W2217" i="3"/>
  <c r="W2218" i="3"/>
  <c r="W2219" i="3"/>
  <c r="W2220" i="3"/>
  <c r="W2221" i="3"/>
  <c r="W2222" i="3"/>
  <c r="W2223" i="3"/>
  <c r="W2224" i="3"/>
  <c r="W2225" i="3"/>
  <c r="W2226" i="3"/>
  <c r="W2227" i="3"/>
  <c r="W2228" i="3"/>
  <c r="W2229" i="3"/>
  <c r="W2230" i="3"/>
  <c r="W2231" i="3"/>
  <c r="W2232" i="3"/>
  <c r="W2233" i="3"/>
  <c r="W2234" i="3"/>
  <c r="W2235" i="3"/>
  <c r="W2236" i="3"/>
  <c r="W2237" i="3"/>
  <c r="W2238" i="3"/>
  <c r="W2239" i="3"/>
  <c r="W2240" i="3"/>
  <c r="W2241" i="3"/>
  <c r="W2242" i="3"/>
  <c r="W2243" i="3"/>
  <c r="W2244" i="3"/>
  <c r="W2245" i="3"/>
  <c r="W2246" i="3"/>
  <c r="W2247" i="3"/>
  <c r="W2248" i="3"/>
  <c r="W2249" i="3"/>
  <c r="W2250" i="3"/>
  <c r="W2251" i="3"/>
  <c r="W2252" i="3"/>
  <c r="W2253" i="3"/>
  <c r="W2254" i="3"/>
  <c r="W2255" i="3"/>
  <c r="W2256" i="3"/>
  <c r="W2257" i="3"/>
  <c r="W2258" i="3"/>
  <c r="W2259" i="3"/>
  <c r="W2260" i="3"/>
  <c r="W2261" i="3"/>
  <c r="W2262" i="3"/>
  <c r="W2263" i="3"/>
  <c r="W2264" i="3"/>
  <c r="W2265" i="3"/>
  <c r="W2266" i="3"/>
  <c r="W2267" i="3"/>
  <c r="W2268" i="3"/>
  <c r="W2269" i="3"/>
  <c r="W2270" i="3"/>
  <c r="W2271" i="3"/>
  <c r="W2272" i="3"/>
  <c r="W2273" i="3"/>
  <c r="W2274" i="3"/>
  <c r="W2275" i="3"/>
  <c r="W2276" i="3"/>
  <c r="W2277" i="3"/>
  <c r="W2278" i="3"/>
  <c r="W2279" i="3"/>
  <c r="W2280" i="3"/>
  <c r="W2281" i="3"/>
  <c r="W2282" i="3"/>
  <c r="W2283" i="3"/>
  <c r="W2284" i="3"/>
  <c r="W2285" i="3"/>
  <c r="W2286" i="3"/>
  <c r="W2287" i="3"/>
  <c r="W2288" i="3"/>
  <c r="W2289" i="3"/>
  <c r="W2290" i="3"/>
  <c r="W2291" i="3"/>
  <c r="W2292" i="3"/>
  <c r="W2293" i="3"/>
  <c r="W2294" i="3"/>
  <c r="W2295" i="3"/>
  <c r="W2296" i="3"/>
  <c r="W2297" i="3"/>
  <c r="W2298" i="3"/>
  <c r="W2299" i="3"/>
  <c r="W2300" i="3"/>
  <c r="W2301" i="3"/>
  <c r="W2302" i="3"/>
  <c r="W2303" i="3"/>
  <c r="W2304" i="3"/>
  <c r="W2305" i="3"/>
  <c r="W2306" i="3"/>
  <c r="W2307" i="3"/>
  <c r="W2308" i="3"/>
  <c r="W2309" i="3"/>
  <c r="W2310" i="3"/>
  <c r="W2311" i="3"/>
  <c r="W2312" i="3"/>
  <c r="W2313" i="3"/>
  <c r="W2314" i="3"/>
  <c r="W2315" i="3"/>
  <c r="W2316" i="3"/>
  <c r="W2317" i="3"/>
  <c r="W2318" i="3"/>
  <c r="W2319" i="3"/>
  <c r="W2320" i="3"/>
  <c r="W2321" i="3"/>
  <c r="W2322" i="3"/>
  <c r="W2323" i="3"/>
  <c r="W2324" i="3"/>
  <c r="W2325" i="3"/>
  <c r="W2326" i="3"/>
  <c r="W2327" i="3"/>
  <c r="W2328" i="3"/>
  <c r="W2329" i="3"/>
  <c r="W2330" i="3"/>
  <c r="W2331" i="3"/>
  <c r="W2332" i="3"/>
  <c r="W2333" i="3"/>
  <c r="W2334" i="3"/>
  <c r="W2335" i="3"/>
  <c r="W2336" i="3"/>
  <c r="W2337" i="3"/>
  <c r="W2338" i="3"/>
  <c r="W2339" i="3"/>
  <c r="W2340" i="3"/>
  <c r="W2341" i="3"/>
  <c r="W2342" i="3"/>
  <c r="W2343" i="3"/>
  <c r="W2344" i="3"/>
  <c r="W2345" i="3"/>
  <c r="W2346" i="3"/>
  <c r="W2347" i="3"/>
  <c r="W2348" i="3"/>
  <c r="W2349" i="3"/>
  <c r="W2350" i="3"/>
  <c r="W2351" i="3"/>
  <c r="W2352" i="3"/>
  <c r="W2353" i="3"/>
  <c r="W2354" i="3"/>
  <c r="W2355" i="3"/>
  <c r="W2356" i="3"/>
  <c r="W2357" i="3"/>
  <c r="W2358" i="3"/>
  <c r="W2359" i="3"/>
  <c r="W2360" i="3"/>
  <c r="W2361" i="3"/>
  <c r="W2362" i="3"/>
  <c r="W2363" i="3"/>
  <c r="W2364" i="3"/>
  <c r="W2365" i="3"/>
  <c r="W2366" i="3"/>
  <c r="W2367" i="3"/>
  <c r="W2368" i="3"/>
  <c r="W2369" i="3"/>
  <c r="W2370" i="3"/>
  <c r="W2371" i="3"/>
  <c r="W2372" i="3"/>
  <c r="W2373" i="3"/>
  <c r="W2374" i="3"/>
  <c r="W2375" i="3"/>
  <c r="W2376" i="3"/>
  <c r="W2377" i="3"/>
  <c r="W2378" i="3"/>
  <c r="W2379" i="3"/>
  <c r="W2380" i="3"/>
  <c r="W2381" i="3"/>
  <c r="W2382" i="3"/>
  <c r="W2383" i="3"/>
  <c r="W2384" i="3"/>
  <c r="W2385" i="3"/>
  <c r="W2386" i="3"/>
  <c r="W2387" i="3"/>
  <c r="W2388" i="3"/>
  <c r="W2389" i="3"/>
  <c r="W2390" i="3"/>
  <c r="W2391" i="3"/>
  <c r="W2392" i="3"/>
  <c r="W2393" i="3"/>
  <c r="W2394" i="3"/>
  <c r="W2395" i="3"/>
  <c r="W2396" i="3"/>
  <c r="W2397" i="3"/>
  <c r="W2398" i="3"/>
  <c r="W2399" i="3"/>
  <c r="W2400" i="3"/>
  <c r="W2401" i="3"/>
  <c r="W2402" i="3"/>
  <c r="W2403" i="3"/>
  <c r="W2404" i="3"/>
  <c r="W2405" i="3"/>
  <c r="W2406" i="3"/>
  <c r="W2407" i="3"/>
  <c r="W2408" i="3"/>
  <c r="W2409" i="3"/>
  <c r="W2410" i="3"/>
  <c r="W2411" i="3"/>
  <c r="W2412" i="3"/>
  <c r="W2413" i="3"/>
  <c r="W2414" i="3"/>
  <c r="W2415" i="3"/>
  <c r="W2416" i="3"/>
  <c r="W2417" i="3"/>
  <c r="W2418" i="3"/>
  <c r="W2419" i="3"/>
  <c r="W2420" i="3"/>
  <c r="W2421" i="3"/>
  <c r="W2422" i="3"/>
  <c r="W2423" i="3"/>
  <c r="W2424" i="3"/>
  <c r="W2425" i="3"/>
  <c r="W2426" i="3"/>
  <c r="W2427" i="3"/>
  <c r="W2428" i="3"/>
  <c r="W2429" i="3"/>
  <c r="W2430" i="3"/>
  <c r="W2431" i="3"/>
  <c r="W2432" i="3"/>
  <c r="W2433" i="3"/>
  <c r="W2434" i="3"/>
  <c r="W2435" i="3"/>
  <c r="W2436" i="3"/>
  <c r="W2437" i="3"/>
  <c r="W2438" i="3"/>
  <c r="W2439" i="3"/>
  <c r="W2440" i="3"/>
  <c r="W2441" i="3"/>
  <c r="W2442" i="3"/>
  <c r="W2443" i="3"/>
  <c r="W2444" i="3"/>
  <c r="W2445" i="3"/>
  <c r="W2446" i="3"/>
  <c r="W2447" i="3"/>
  <c r="W2448" i="3"/>
  <c r="W2449" i="3"/>
  <c r="W2450" i="3"/>
  <c r="W2451" i="3"/>
  <c r="W2452" i="3"/>
  <c r="W2453" i="3"/>
  <c r="W2454" i="3"/>
  <c r="W2455" i="3"/>
  <c r="W2456" i="3"/>
  <c r="W2457" i="3"/>
  <c r="W2458" i="3"/>
  <c r="W2459" i="3"/>
  <c r="W2460" i="3"/>
  <c r="W2461" i="3"/>
  <c r="W2462" i="3"/>
  <c r="W2463" i="3"/>
  <c r="W2464" i="3"/>
  <c r="W2465" i="3"/>
  <c r="W2466" i="3"/>
  <c r="W2467" i="3"/>
  <c r="W2468" i="3"/>
  <c r="W2469" i="3"/>
  <c r="W2470" i="3"/>
  <c r="W2471" i="3"/>
  <c r="W2472" i="3"/>
  <c r="W2473" i="3"/>
  <c r="W2474" i="3"/>
  <c r="W2475" i="3"/>
  <c r="W2476" i="3"/>
  <c r="W2477" i="3"/>
  <c r="W2478" i="3"/>
  <c r="W2479" i="3"/>
  <c r="W2480" i="3"/>
  <c r="W2481" i="3"/>
  <c r="W2482" i="3"/>
  <c r="W2483" i="3"/>
  <c r="W2484" i="3"/>
  <c r="W2485" i="3"/>
  <c r="W2486" i="3"/>
  <c r="W2487" i="3"/>
  <c r="W2488" i="3"/>
  <c r="W2489" i="3"/>
  <c r="W2490" i="3"/>
  <c r="W2491" i="3"/>
  <c r="W2492" i="3"/>
  <c r="W2493" i="3"/>
  <c r="W2494" i="3"/>
  <c r="W2495" i="3"/>
  <c r="W2496" i="3"/>
  <c r="W2497" i="3"/>
  <c r="W2498" i="3"/>
  <c r="W2499" i="3"/>
  <c r="W2500" i="3"/>
  <c r="W2501" i="3"/>
  <c r="W2502" i="3"/>
  <c r="W2503" i="3"/>
  <c r="W2504" i="3"/>
  <c r="W2505" i="3"/>
  <c r="W2506" i="3"/>
  <c r="W2507" i="3"/>
  <c r="W2508" i="3"/>
  <c r="W2509" i="3"/>
  <c r="W2510" i="3"/>
  <c r="W2511" i="3"/>
  <c r="W2512" i="3"/>
  <c r="W2513" i="3"/>
  <c r="W2514" i="3"/>
  <c r="W2515" i="3"/>
  <c r="W2516" i="3"/>
  <c r="W2517" i="3"/>
  <c r="W2518" i="3"/>
  <c r="W2519" i="3"/>
  <c r="W2520" i="3"/>
  <c r="W2521" i="3"/>
  <c r="W2522" i="3"/>
  <c r="W2523" i="3"/>
  <c r="W2524" i="3"/>
  <c r="W2525" i="3"/>
  <c r="W2526" i="3"/>
  <c r="W2527" i="3"/>
  <c r="W2528" i="3"/>
  <c r="W2529" i="3"/>
  <c r="W2530" i="3"/>
  <c r="W2531" i="3"/>
  <c r="W2532" i="3"/>
  <c r="W2533" i="3"/>
  <c r="W2534" i="3"/>
  <c r="W2535" i="3"/>
  <c r="W2536" i="3"/>
  <c r="W2537" i="3"/>
  <c r="W2538" i="3"/>
  <c r="W2539" i="3"/>
  <c r="W2540" i="3"/>
  <c r="W2541" i="3"/>
  <c r="W2542" i="3"/>
  <c r="W2543" i="3"/>
  <c r="W2544" i="3"/>
  <c r="W2545" i="3"/>
  <c r="W2546" i="3"/>
  <c r="W2547" i="3"/>
  <c r="W2548" i="3"/>
  <c r="W2549" i="3"/>
  <c r="W2550" i="3"/>
  <c r="W2551" i="3"/>
  <c r="W2552" i="3"/>
  <c r="W2553" i="3"/>
  <c r="W2554" i="3"/>
  <c r="W2555" i="3"/>
  <c r="W2556" i="3"/>
  <c r="W2557" i="3"/>
  <c r="W2558" i="3"/>
  <c r="W2559" i="3"/>
  <c r="W2560" i="3"/>
  <c r="W2561" i="3"/>
  <c r="W2562" i="3"/>
  <c r="W2563" i="3"/>
  <c r="W2564" i="3"/>
  <c r="W2565" i="3"/>
  <c r="W2566" i="3"/>
  <c r="W2567" i="3"/>
  <c r="W2568" i="3"/>
  <c r="W2569" i="3"/>
  <c r="W2570" i="3"/>
  <c r="W2571" i="3"/>
  <c r="W2572" i="3"/>
  <c r="W2573" i="3"/>
  <c r="W2574" i="3"/>
  <c r="W2575" i="3"/>
  <c r="W2576" i="3"/>
  <c r="W2577" i="3"/>
  <c r="W2578" i="3"/>
  <c r="W2579" i="3"/>
  <c r="W2580" i="3"/>
  <c r="W2581" i="3"/>
  <c r="W2582" i="3"/>
  <c r="W2583" i="3"/>
  <c r="W2584" i="3"/>
  <c r="W2585" i="3"/>
  <c r="W2586" i="3"/>
  <c r="W2587" i="3"/>
  <c r="W2588" i="3"/>
  <c r="W2589" i="3"/>
  <c r="W2590" i="3"/>
  <c r="W2591" i="3"/>
  <c r="W2592" i="3"/>
  <c r="W2593" i="3"/>
  <c r="W2594" i="3"/>
  <c r="W2595" i="3"/>
  <c r="W2596" i="3"/>
  <c r="W2597" i="3"/>
  <c r="W2598" i="3"/>
  <c r="W2599" i="3"/>
  <c r="W2600" i="3"/>
  <c r="W2601" i="3"/>
  <c r="W2602" i="3"/>
  <c r="W2603" i="3"/>
  <c r="W2604" i="3"/>
  <c r="W2605" i="3"/>
  <c r="W2606" i="3"/>
  <c r="W2607" i="3"/>
  <c r="W2608" i="3"/>
  <c r="W2609" i="3"/>
  <c r="W2610" i="3"/>
  <c r="W2611" i="3"/>
  <c r="W2612" i="3"/>
  <c r="W2613" i="3"/>
  <c r="W2614" i="3"/>
  <c r="W2615" i="3"/>
  <c r="W2616" i="3"/>
  <c r="W2617" i="3"/>
  <c r="W2618" i="3"/>
  <c r="W2619" i="3"/>
  <c r="W2620" i="3"/>
  <c r="W2621" i="3"/>
  <c r="W2622" i="3"/>
  <c r="W2623" i="3"/>
  <c r="W2624" i="3"/>
  <c r="W2625" i="3"/>
  <c r="W2626" i="3"/>
  <c r="W2627" i="3"/>
  <c r="W2628" i="3"/>
  <c r="W2629" i="3"/>
  <c r="W2630" i="3"/>
  <c r="W2631" i="3"/>
  <c r="W2632" i="3"/>
  <c r="W2633" i="3"/>
  <c r="W2634" i="3"/>
  <c r="W2635" i="3"/>
  <c r="W2636" i="3"/>
  <c r="W2637" i="3"/>
  <c r="W2638" i="3"/>
  <c r="W2639" i="3"/>
  <c r="W2640" i="3"/>
  <c r="W2641" i="3"/>
  <c r="W2642" i="3"/>
  <c r="W2643" i="3"/>
  <c r="W2644" i="3"/>
  <c r="W2645" i="3"/>
  <c r="W2646" i="3"/>
  <c r="W2647" i="3"/>
  <c r="W2648" i="3"/>
  <c r="W2649" i="3"/>
  <c r="W2650" i="3"/>
  <c r="W2651" i="3"/>
  <c r="W2652" i="3"/>
  <c r="W2653" i="3"/>
  <c r="W2654" i="3"/>
  <c r="W2655" i="3"/>
  <c r="W2656" i="3"/>
  <c r="W2657" i="3"/>
  <c r="W2658" i="3"/>
  <c r="W2659" i="3"/>
  <c r="W2660" i="3"/>
  <c r="W2661" i="3"/>
  <c r="W2662" i="3"/>
  <c r="W2663" i="3"/>
  <c r="W2664" i="3"/>
  <c r="W2665" i="3"/>
  <c r="W2666" i="3"/>
  <c r="W2667" i="3"/>
  <c r="W2668" i="3"/>
  <c r="W2669" i="3"/>
  <c r="W2670" i="3"/>
  <c r="W2671" i="3"/>
  <c r="W2672" i="3"/>
  <c r="W2673" i="3"/>
  <c r="W2674" i="3"/>
  <c r="W2675" i="3"/>
  <c r="W2676" i="3"/>
  <c r="W2677" i="3"/>
  <c r="W2678" i="3"/>
  <c r="W2679" i="3"/>
  <c r="W2680" i="3"/>
  <c r="W2681" i="3"/>
  <c r="W2682" i="3"/>
  <c r="W2683" i="3"/>
  <c r="W2684" i="3"/>
  <c r="W2685" i="3"/>
  <c r="W2686" i="3"/>
  <c r="W2687" i="3"/>
  <c r="W2688" i="3"/>
  <c r="W2689" i="3"/>
  <c r="W2690" i="3"/>
  <c r="W2691" i="3"/>
  <c r="W2692" i="3"/>
  <c r="W2693" i="3"/>
  <c r="W2694" i="3"/>
  <c r="W2695" i="3"/>
  <c r="W2696" i="3"/>
  <c r="W2697" i="3"/>
  <c r="W2698" i="3"/>
  <c r="W2699" i="3"/>
  <c r="W2700" i="3"/>
  <c r="W2701" i="3"/>
  <c r="W2702" i="3"/>
  <c r="W2703" i="3"/>
  <c r="W2704" i="3"/>
  <c r="W2705" i="3"/>
  <c r="W2706" i="3"/>
  <c r="W2707" i="3"/>
  <c r="W2708" i="3"/>
  <c r="W2709" i="3"/>
  <c r="W2710" i="3"/>
  <c r="W2711" i="3"/>
  <c r="W2712" i="3"/>
  <c r="W2713" i="3"/>
  <c r="W2714" i="3"/>
  <c r="W2715" i="3"/>
  <c r="W2716" i="3"/>
  <c r="W2717" i="3"/>
  <c r="W2718" i="3"/>
  <c r="W2719" i="3"/>
  <c r="W2720" i="3"/>
  <c r="W2721" i="3"/>
  <c r="W2722" i="3"/>
  <c r="W2723" i="3"/>
  <c r="W2724" i="3"/>
  <c r="W2725" i="3"/>
  <c r="W2726" i="3"/>
  <c r="W2727" i="3"/>
  <c r="W2728" i="3"/>
  <c r="W2729" i="3"/>
  <c r="W2730" i="3"/>
  <c r="W2731" i="3"/>
  <c r="W2732" i="3"/>
  <c r="W2733" i="3"/>
  <c r="W2734" i="3"/>
  <c r="W2735" i="3"/>
  <c r="W2736" i="3"/>
  <c r="W2737" i="3"/>
  <c r="W2738" i="3"/>
  <c r="W2739" i="3"/>
  <c r="W2740" i="3"/>
  <c r="W2741" i="3"/>
  <c r="W2742" i="3"/>
  <c r="W2743" i="3"/>
  <c r="W2744" i="3"/>
  <c r="W2745" i="3"/>
  <c r="W2746" i="3"/>
  <c r="W2747" i="3"/>
  <c r="W2748" i="3"/>
  <c r="W2749" i="3"/>
  <c r="W2750" i="3"/>
  <c r="W2751" i="3"/>
  <c r="W2752" i="3"/>
  <c r="W2753" i="3"/>
  <c r="W2754" i="3"/>
  <c r="W2755" i="3"/>
  <c r="W2756" i="3"/>
  <c r="W2757" i="3"/>
  <c r="W2758" i="3"/>
  <c r="W2759" i="3"/>
  <c r="W2760" i="3"/>
  <c r="W2761" i="3"/>
  <c r="W2762" i="3"/>
  <c r="W2763" i="3"/>
  <c r="W2764" i="3"/>
  <c r="W2765" i="3"/>
  <c r="W2766" i="3"/>
  <c r="W2767" i="3"/>
  <c r="W2768" i="3"/>
  <c r="W2769" i="3"/>
  <c r="W2770" i="3"/>
  <c r="W2771" i="3"/>
  <c r="W2772" i="3"/>
  <c r="W2773" i="3"/>
  <c r="W2774" i="3"/>
  <c r="W2775" i="3"/>
  <c r="W2776" i="3"/>
  <c r="W2777" i="3"/>
  <c r="W2778" i="3"/>
  <c r="W2779" i="3"/>
  <c r="W2780" i="3"/>
  <c r="W2781" i="3"/>
  <c r="W2782" i="3"/>
  <c r="W2783" i="3"/>
  <c r="W2784" i="3"/>
  <c r="W2785" i="3"/>
  <c r="W2786" i="3"/>
  <c r="W2787" i="3"/>
  <c r="W2788" i="3"/>
  <c r="W2789" i="3"/>
  <c r="W2790" i="3"/>
  <c r="W2791" i="3"/>
  <c r="W2792" i="3"/>
  <c r="W2793" i="3"/>
  <c r="W2794" i="3"/>
  <c r="W2795" i="3"/>
  <c r="W2796" i="3"/>
  <c r="W2797" i="3"/>
  <c r="W2798" i="3"/>
  <c r="W2799" i="3"/>
  <c r="W2800" i="3"/>
  <c r="W2801" i="3"/>
  <c r="W2802" i="3"/>
  <c r="W2803" i="3"/>
  <c r="W2804" i="3"/>
  <c r="W2805" i="3"/>
  <c r="W2806" i="3"/>
  <c r="W2807" i="3"/>
  <c r="W2808" i="3"/>
  <c r="W2809" i="3"/>
  <c r="W2810" i="3"/>
  <c r="W2811" i="3"/>
  <c r="W2812" i="3"/>
  <c r="W2813" i="3"/>
  <c r="W2814" i="3"/>
  <c r="W2815" i="3"/>
  <c r="W2816" i="3"/>
  <c r="W2817" i="3"/>
  <c r="W2818" i="3"/>
  <c r="W2819" i="3"/>
  <c r="W2820" i="3"/>
  <c r="W2821" i="3"/>
  <c r="W2822" i="3"/>
  <c r="W2823" i="3"/>
  <c r="W2824" i="3"/>
  <c r="W2825" i="3"/>
  <c r="W2826" i="3"/>
  <c r="W2827" i="3"/>
  <c r="W2828" i="3"/>
  <c r="W2829" i="3"/>
  <c r="W2830" i="3"/>
  <c r="W2831" i="3"/>
  <c r="W2832" i="3"/>
  <c r="W2833" i="3"/>
  <c r="W2834" i="3"/>
  <c r="W2835" i="3"/>
  <c r="W2836" i="3"/>
  <c r="W2837" i="3"/>
  <c r="W2838" i="3"/>
  <c r="W2839" i="3"/>
  <c r="W2840" i="3"/>
  <c r="W2841" i="3"/>
  <c r="W2842" i="3"/>
  <c r="W2843" i="3"/>
  <c r="W2844" i="3"/>
  <c r="W2845" i="3"/>
  <c r="W2846" i="3"/>
  <c r="W2847" i="3"/>
  <c r="W2848" i="3"/>
  <c r="W2849" i="3"/>
  <c r="W2850" i="3"/>
  <c r="W2851" i="3"/>
  <c r="W2852" i="3"/>
  <c r="W2853" i="3"/>
  <c r="W2854" i="3"/>
  <c r="W2855" i="3"/>
  <c r="W2856" i="3"/>
  <c r="W2857" i="3"/>
  <c r="W2858" i="3"/>
  <c r="W2859" i="3"/>
  <c r="W2860" i="3"/>
  <c r="W2861" i="3"/>
  <c r="W2862" i="3"/>
  <c r="W2863" i="3"/>
  <c r="W2864" i="3"/>
  <c r="W2865" i="3"/>
  <c r="W2866" i="3"/>
  <c r="W2867" i="3"/>
  <c r="W2868" i="3"/>
  <c r="W2869" i="3"/>
  <c r="W2870" i="3"/>
  <c r="W2871" i="3"/>
  <c r="W2872" i="3"/>
  <c r="W2873" i="3"/>
  <c r="W2874" i="3"/>
  <c r="W2875" i="3"/>
  <c r="W2876" i="3"/>
  <c r="W2877" i="3"/>
  <c r="W2878" i="3"/>
  <c r="W2879" i="3"/>
  <c r="W2880" i="3"/>
  <c r="W2881" i="3"/>
  <c r="W2882" i="3"/>
  <c r="W2883" i="3"/>
  <c r="W2884" i="3"/>
  <c r="W2885" i="3"/>
  <c r="W2886" i="3"/>
  <c r="W2887" i="3"/>
  <c r="W2888" i="3"/>
  <c r="W2889" i="3"/>
  <c r="W2890" i="3"/>
  <c r="W2891" i="3"/>
  <c r="W2892" i="3"/>
  <c r="W2893" i="3"/>
  <c r="W2894" i="3"/>
  <c r="W2895" i="3"/>
  <c r="W2896" i="3"/>
  <c r="W2897" i="3"/>
  <c r="W2898" i="3"/>
  <c r="W2899" i="3"/>
  <c r="W2900" i="3"/>
  <c r="W2901" i="3"/>
  <c r="W2902" i="3"/>
  <c r="W2903" i="3"/>
  <c r="W2904" i="3"/>
  <c r="W2905" i="3"/>
  <c r="W2906" i="3"/>
  <c r="W2907" i="3"/>
  <c r="W2908" i="3"/>
  <c r="W2909" i="3"/>
  <c r="W2910" i="3"/>
  <c r="W2911" i="3"/>
  <c r="W2912" i="3"/>
  <c r="W2913" i="3"/>
  <c r="W2914" i="3"/>
  <c r="W2915" i="3"/>
  <c r="W2916" i="3"/>
  <c r="W2917" i="3"/>
  <c r="W2918" i="3"/>
  <c r="W2919" i="3"/>
  <c r="W2920" i="3"/>
  <c r="W2921" i="3"/>
  <c r="W2922" i="3"/>
  <c r="W2923" i="3"/>
  <c r="W2924" i="3"/>
  <c r="W2925" i="3"/>
  <c r="W2926" i="3"/>
  <c r="W2927" i="3"/>
  <c r="W2928" i="3"/>
  <c r="W2929" i="3"/>
  <c r="W2930" i="3"/>
  <c r="W2931" i="3"/>
  <c r="W2932" i="3"/>
  <c r="W2933" i="3"/>
  <c r="W2934" i="3"/>
  <c r="W2935" i="3"/>
  <c r="W2936" i="3"/>
  <c r="W2937" i="3"/>
  <c r="W2938" i="3"/>
  <c r="W2939" i="3"/>
  <c r="W2940" i="3"/>
  <c r="W2941" i="3"/>
  <c r="W2942" i="3"/>
  <c r="W2943" i="3"/>
  <c r="W2944" i="3"/>
  <c r="W2945" i="3"/>
  <c r="W2946" i="3"/>
  <c r="W2947" i="3"/>
  <c r="W2948" i="3"/>
  <c r="W2949" i="3"/>
  <c r="W2950" i="3"/>
  <c r="W2951" i="3"/>
  <c r="W2952" i="3"/>
  <c r="W2953" i="3"/>
  <c r="W2954" i="3"/>
  <c r="W2955" i="3"/>
  <c r="W2956" i="3"/>
  <c r="W2957" i="3"/>
  <c r="W2958" i="3"/>
  <c r="W2959" i="3"/>
  <c r="W2960" i="3"/>
  <c r="W2961" i="3"/>
  <c r="W2962" i="3"/>
  <c r="W2963" i="3"/>
  <c r="W2964" i="3"/>
  <c r="W2965" i="3"/>
  <c r="W2966" i="3"/>
  <c r="W2967" i="3"/>
  <c r="W2968" i="3"/>
  <c r="W2969" i="3"/>
  <c r="W2970" i="3"/>
  <c r="W2971" i="3"/>
  <c r="W2972" i="3"/>
  <c r="W2973" i="3"/>
  <c r="W2974" i="3"/>
  <c r="W2975" i="3"/>
  <c r="W2976" i="3"/>
  <c r="W2977" i="3"/>
  <c r="W2978" i="3"/>
  <c r="W2979" i="3"/>
  <c r="W2980" i="3"/>
  <c r="W2981" i="3"/>
  <c r="W2982" i="3"/>
  <c r="W2983" i="3"/>
  <c r="W2984" i="3"/>
  <c r="W2985" i="3"/>
  <c r="W2986" i="3"/>
  <c r="W2987" i="3"/>
  <c r="W2988" i="3"/>
  <c r="W2989" i="3"/>
  <c r="W2990" i="3"/>
  <c r="W2991" i="3"/>
  <c r="W2992" i="3"/>
  <c r="W2993" i="3"/>
  <c r="W2994" i="3"/>
  <c r="W2995" i="3"/>
  <c r="W2996" i="3"/>
  <c r="W2997" i="3"/>
  <c r="W2998" i="3"/>
  <c r="W2999" i="3"/>
  <c r="W3000" i="3"/>
  <c r="W3001" i="3"/>
  <c r="W3002" i="3"/>
  <c r="W3003" i="3"/>
  <c r="W3004" i="3"/>
  <c r="W3005" i="3"/>
  <c r="W3006" i="3"/>
  <c r="W3007" i="3"/>
  <c r="W3008" i="3"/>
  <c r="W3009" i="3"/>
  <c r="W3010" i="3"/>
  <c r="W3011" i="3"/>
  <c r="W3012" i="3"/>
  <c r="W3013" i="3"/>
  <c r="W3014" i="3"/>
  <c r="W3015" i="3"/>
  <c r="W3016" i="3"/>
  <c r="W3017" i="3"/>
  <c r="W3018" i="3"/>
  <c r="W3019" i="3"/>
  <c r="W3020" i="3"/>
  <c r="W3021" i="3"/>
  <c r="W3022" i="3"/>
  <c r="W3023" i="3"/>
  <c r="W3024" i="3"/>
  <c r="W3025" i="3"/>
  <c r="W3026" i="3"/>
  <c r="W3027" i="3"/>
  <c r="W3028" i="3"/>
  <c r="W3029" i="3"/>
  <c r="W3030" i="3"/>
  <c r="W3031" i="3"/>
  <c r="W3032" i="3"/>
  <c r="W3033" i="3"/>
  <c r="W3034" i="3"/>
  <c r="W3035" i="3"/>
  <c r="W3036" i="3"/>
  <c r="W3037" i="3"/>
  <c r="W3038" i="3"/>
  <c r="W3039" i="3"/>
  <c r="W3040" i="3"/>
  <c r="W3041" i="3"/>
  <c r="W3042" i="3"/>
  <c r="W3043" i="3"/>
  <c r="W3044" i="3"/>
  <c r="W3045" i="3"/>
  <c r="W3046" i="3"/>
  <c r="W3047" i="3"/>
  <c r="W3048" i="3"/>
  <c r="W3049" i="3"/>
  <c r="W3050" i="3"/>
  <c r="W3051" i="3"/>
  <c r="W3052" i="3"/>
  <c r="W3053" i="3"/>
  <c r="W3054" i="3"/>
  <c r="W3055" i="3"/>
  <c r="W3056" i="3"/>
  <c r="W3057" i="3"/>
  <c r="W3058" i="3"/>
  <c r="W3059" i="3"/>
  <c r="W3060" i="3"/>
  <c r="W3061" i="3"/>
  <c r="W3062" i="3"/>
  <c r="W3063" i="3"/>
  <c r="W3064" i="3"/>
  <c r="W3065" i="3"/>
  <c r="W3066" i="3"/>
  <c r="W3067" i="3"/>
  <c r="W3068" i="3"/>
  <c r="W3069" i="3"/>
  <c r="W3070" i="3"/>
  <c r="W3071" i="3"/>
  <c r="W3072" i="3"/>
  <c r="W3073" i="3"/>
  <c r="W3074" i="3"/>
  <c r="W3075" i="3"/>
  <c r="W3076" i="3"/>
  <c r="W3077" i="3"/>
  <c r="W3078" i="3"/>
  <c r="W3079" i="3"/>
  <c r="W3080" i="3"/>
  <c r="W3081" i="3"/>
  <c r="W3082" i="3"/>
  <c r="W3083" i="3"/>
  <c r="W3084" i="3"/>
  <c r="W3085" i="3"/>
  <c r="W3086" i="3"/>
  <c r="W3087" i="3"/>
  <c r="W3088" i="3"/>
  <c r="W3089" i="3"/>
  <c r="W3090" i="3"/>
  <c r="W3091" i="3"/>
  <c r="W3092" i="3"/>
  <c r="W3093" i="3"/>
  <c r="W3094" i="3"/>
  <c r="W3095" i="3"/>
  <c r="W3096" i="3"/>
  <c r="W3097" i="3"/>
  <c r="W3098" i="3"/>
  <c r="W3099" i="3"/>
  <c r="W3100" i="3"/>
  <c r="W3101" i="3"/>
  <c r="W3102" i="3"/>
  <c r="W3103" i="3"/>
  <c r="W3104" i="3"/>
  <c r="W3105" i="3"/>
  <c r="W3106" i="3"/>
  <c r="W3107" i="3"/>
  <c r="W3108" i="3"/>
  <c r="W3109" i="3"/>
  <c r="W3110" i="3"/>
  <c r="W3111" i="3"/>
  <c r="W3112" i="3"/>
  <c r="W3113" i="3"/>
  <c r="W3114" i="3"/>
  <c r="W3115" i="3"/>
  <c r="W3116" i="3"/>
  <c r="W3117" i="3"/>
  <c r="W3118" i="3"/>
  <c r="W3119" i="3"/>
  <c r="W3120" i="3"/>
  <c r="W3121" i="3"/>
  <c r="W3122" i="3"/>
  <c r="W3123" i="3"/>
  <c r="W3124" i="3"/>
  <c r="W3125" i="3"/>
  <c r="W3126" i="3"/>
  <c r="W3127" i="3"/>
  <c r="W3128" i="3"/>
  <c r="W3129" i="3"/>
  <c r="W3130" i="3"/>
  <c r="W3131" i="3"/>
  <c r="W3132" i="3"/>
  <c r="W3133" i="3"/>
  <c r="W3134" i="3"/>
  <c r="W3135" i="3"/>
  <c r="W3136" i="3"/>
  <c r="W3137" i="3"/>
  <c r="W3138" i="3"/>
  <c r="W3139" i="3"/>
  <c r="W3140" i="3"/>
  <c r="W3141" i="3"/>
  <c r="W3142" i="3"/>
  <c r="W3143" i="3"/>
  <c r="W3144" i="3"/>
  <c r="W3145" i="3"/>
  <c r="W3146" i="3"/>
  <c r="W3147" i="3"/>
  <c r="W3148" i="3"/>
  <c r="W3149" i="3"/>
  <c r="W3150" i="3"/>
  <c r="W3151" i="3"/>
  <c r="W3152" i="3"/>
  <c r="W3153" i="3"/>
  <c r="W3154" i="3"/>
  <c r="W3155" i="3"/>
  <c r="W3156" i="3"/>
  <c r="W3157" i="3"/>
  <c r="W3158" i="3"/>
  <c r="W3159" i="3"/>
  <c r="W3160" i="3"/>
  <c r="W3161" i="3"/>
  <c r="W3162" i="3"/>
  <c r="W3163" i="3"/>
  <c r="W3164" i="3"/>
  <c r="W3165" i="3"/>
  <c r="W3166" i="3"/>
  <c r="W3167" i="3"/>
  <c r="W3168" i="3"/>
  <c r="W3169" i="3"/>
  <c r="W3170" i="3"/>
  <c r="W3171" i="3"/>
  <c r="W3172" i="3"/>
  <c r="W3173" i="3"/>
  <c r="W3174" i="3"/>
  <c r="W3175" i="3"/>
  <c r="W3176" i="3"/>
  <c r="W3177" i="3"/>
  <c r="W3178" i="3"/>
  <c r="W3179" i="3"/>
  <c r="W3180" i="3"/>
  <c r="W3181" i="3"/>
  <c r="W3182" i="3"/>
  <c r="W3183" i="3"/>
  <c r="W3184" i="3"/>
  <c r="W3185" i="3"/>
  <c r="W3186" i="3"/>
  <c r="W3187" i="3"/>
  <c r="W3188" i="3"/>
  <c r="W3189" i="3"/>
  <c r="W3190" i="3"/>
  <c r="W3191" i="3"/>
  <c r="W3192" i="3"/>
  <c r="W3193" i="3"/>
  <c r="W3194" i="3"/>
  <c r="W3195" i="3"/>
  <c r="W3196" i="3"/>
  <c r="W3197" i="3"/>
  <c r="W3198" i="3"/>
  <c r="W3199" i="3"/>
  <c r="W3200" i="3"/>
  <c r="W3201" i="3"/>
  <c r="W3202" i="3"/>
  <c r="W3203" i="3"/>
  <c r="W3204" i="3"/>
  <c r="W3205" i="3"/>
  <c r="W3206" i="3"/>
  <c r="W3207" i="3"/>
  <c r="W3208" i="3"/>
  <c r="W3209" i="3"/>
  <c r="W3210" i="3"/>
  <c r="W3211" i="3"/>
  <c r="W3212" i="3"/>
  <c r="W3213" i="3"/>
  <c r="W3214" i="3"/>
  <c r="W3215" i="3"/>
  <c r="W3216" i="3"/>
  <c r="W3217" i="3"/>
  <c r="W3218" i="3"/>
  <c r="W3219" i="3"/>
  <c r="W3220" i="3"/>
  <c r="W3221" i="3"/>
  <c r="W3222" i="3"/>
  <c r="W3223" i="3"/>
  <c r="W3224" i="3"/>
  <c r="W3225" i="3"/>
  <c r="W3226" i="3"/>
  <c r="W3227" i="3"/>
  <c r="W3228" i="3"/>
  <c r="W3229" i="3"/>
  <c r="W3230" i="3"/>
  <c r="W3231" i="3"/>
  <c r="W3232" i="3"/>
  <c r="W3233" i="3"/>
  <c r="W3234" i="3"/>
  <c r="W3235" i="3"/>
  <c r="W3236" i="3"/>
  <c r="W3237" i="3"/>
  <c r="W3238" i="3"/>
  <c r="W3239" i="3"/>
  <c r="W3240" i="3"/>
  <c r="W3241" i="3"/>
  <c r="W3242" i="3"/>
  <c r="W3243" i="3"/>
  <c r="W3244" i="3"/>
  <c r="W3245" i="3"/>
  <c r="W3246" i="3"/>
  <c r="W3247" i="3"/>
  <c r="W3248" i="3"/>
  <c r="W3249" i="3"/>
  <c r="W3250" i="3"/>
  <c r="W3251" i="3"/>
  <c r="W3252" i="3"/>
  <c r="W3253" i="3"/>
  <c r="W3254" i="3"/>
  <c r="W3255" i="3"/>
  <c r="W3256" i="3"/>
  <c r="W3257" i="3"/>
  <c r="W3258" i="3"/>
  <c r="W3259" i="3"/>
  <c r="W3260" i="3"/>
  <c r="W3261" i="3"/>
  <c r="W3262" i="3"/>
  <c r="W3263" i="3"/>
  <c r="W3264" i="3"/>
  <c r="W3265" i="3"/>
  <c r="W3266" i="3"/>
  <c r="W3267" i="3"/>
  <c r="W3268" i="3"/>
  <c r="W3269" i="3"/>
  <c r="W3270" i="3"/>
  <c r="W3271" i="3"/>
  <c r="W3272" i="3"/>
  <c r="W3273" i="3"/>
  <c r="W3274" i="3"/>
  <c r="W3275" i="3"/>
  <c r="W3276" i="3"/>
  <c r="W3277" i="3"/>
  <c r="W3278" i="3"/>
  <c r="W3279" i="3"/>
  <c r="W3280" i="3"/>
  <c r="W3281" i="3"/>
  <c r="W3282" i="3"/>
  <c r="W3283" i="3"/>
  <c r="W3284" i="3"/>
  <c r="W3285" i="3"/>
  <c r="W3286" i="3"/>
  <c r="W3287" i="3"/>
  <c r="W3288" i="3"/>
  <c r="W3289" i="3"/>
  <c r="W3290" i="3"/>
  <c r="W3291" i="3"/>
  <c r="W3292" i="3"/>
  <c r="W3293" i="3"/>
  <c r="W3294" i="3"/>
  <c r="W3295" i="3"/>
  <c r="W3296" i="3"/>
  <c r="W3297" i="3"/>
  <c r="W3298" i="3"/>
  <c r="W3299" i="3"/>
  <c r="W3300" i="3"/>
  <c r="W3301" i="3"/>
  <c r="W3302" i="3"/>
  <c r="W3303" i="3"/>
  <c r="W3304" i="3"/>
  <c r="W3305" i="3"/>
  <c r="W3306" i="3"/>
  <c r="W3307" i="3"/>
  <c r="W3308" i="3"/>
  <c r="W3309" i="3"/>
  <c r="W3310" i="3"/>
  <c r="W3311" i="3"/>
  <c r="W3312" i="3"/>
  <c r="W3313" i="3"/>
  <c r="W3314" i="3"/>
  <c r="W3315" i="3"/>
  <c r="W3316" i="3"/>
  <c r="W3317" i="3"/>
  <c r="W3318" i="3"/>
  <c r="W3319" i="3"/>
  <c r="W3320" i="3"/>
  <c r="W3321" i="3"/>
  <c r="W3322" i="3"/>
  <c r="W3323" i="3"/>
  <c r="W3324" i="3"/>
  <c r="W3325" i="3"/>
  <c r="W3326" i="3"/>
  <c r="W3327" i="3"/>
  <c r="W3328" i="3"/>
  <c r="W3329" i="3"/>
  <c r="W3330" i="3"/>
  <c r="W3331" i="3"/>
  <c r="W3332" i="3"/>
  <c r="W3333" i="3"/>
  <c r="W3334" i="3"/>
  <c r="W3335" i="3"/>
  <c r="W3336" i="3"/>
  <c r="W3337" i="3"/>
  <c r="W3338" i="3"/>
  <c r="W3339" i="3"/>
  <c r="W3340" i="3"/>
  <c r="W3341" i="3"/>
  <c r="W3342" i="3"/>
  <c r="W3343" i="3"/>
  <c r="W3344" i="3"/>
  <c r="W3345" i="3"/>
  <c r="W3346" i="3"/>
  <c r="W3347" i="3"/>
  <c r="W3348" i="3"/>
  <c r="W3349" i="3"/>
  <c r="W3350" i="3"/>
  <c r="W3351" i="3"/>
  <c r="W3352" i="3"/>
  <c r="W3353" i="3"/>
  <c r="W3354" i="3"/>
  <c r="W3355" i="3"/>
  <c r="W3356" i="3"/>
  <c r="W3357" i="3"/>
  <c r="W3358" i="3"/>
  <c r="W3359" i="3"/>
  <c r="W3360" i="3"/>
  <c r="W3361" i="3"/>
  <c r="W3362" i="3"/>
  <c r="W3363" i="3"/>
  <c r="W3364" i="3"/>
  <c r="W3365" i="3"/>
  <c r="W3366" i="3"/>
  <c r="W3367" i="3"/>
  <c r="W3368" i="3"/>
  <c r="W3369" i="3"/>
  <c r="W3370" i="3"/>
  <c r="W3371" i="3"/>
  <c r="W3372" i="3"/>
  <c r="W3373" i="3"/>
  <c r="W3374" i="3"/>
  <c r="W3375" i="3"/>
  <c r="W3376" i="3"/>
  <c r="W3377" i="3"/>
  <c r="W3378" i="3"/>
  <c r="W3379" i="3"/>
  <c r="W3380" i="3"/>
  <c r="W3381" i="3"/>
  <c r="W3382" i="3"/>
  <c r="W3383" i="3"/>
  <c r="W3384" i="3"/>
  <c r="W3385" i="3"/>
  <c r="W3386" i="3"/>
  <c r="W3387" i="3"/>
  <c r="W3388" i="3"/>
  <c r="W3389" i="3"/>
  <c r="W3390" i="3"/>
  <c r="W3391" i="3"/>
  <c r="W3392" i="3"/>
  <c r="W3393" i="3"/>
  <c r="W3394" i="3"/>
  <c r="W3395" i="3"/>
  <c r="W3396" i="3"/>
  <c r="W3397" i="3"/>
  <c r="W3398" i="3"/>
  <c r="W3399" i="3"/>
  <c r="W3400" i="3"/>
  <c r="W3401" i="3"/>
  <c r="W3402" i="3"/>
  <c r="W3403" i="3"/>
  <c r="W3404" i="3"/>
  <c r="W3405" i="3"/>
  <c r="W3406" i="3"/>
  <c r="W3407" i="3"/>
  <c r="W3408" i="3"/>
  <c r="W3409" i="3"/>
  <c r="W3410" i="3"/>
  <c r="W3411" i="3"/>
  <c r="W3412" i="3"/>
  <c r="W3413" i="3"/>
  <c r="W3414" i="3"/>
  <c r="W3415" i="3"/>
  <c r="W3416" i="3"/>
  <c r="W3417" i="3"/>
  <c r="W3418" i="3"/>
  <c r="W3419" i="3"/>
  <c r="W3420" i="3"/>
  <c r="W3421" i="3"/>
  <c r="W3422" i="3"/>
  <c r="W3423" i="3"/>
  <c r="W3424" i="3"/>
  <c r="W3425" i="3"/>
  <c r="W3426" i="3"/>
  <c r="W3427" i="3"/>
  <c r="W3428" i="3"/>
  <c r="W3429" i="3"/>
  <c r="W3430" i="3"/>
  <c r="W3431" i="3"/>
  <c r="W3432" i="3"/>
  <c r="W3433" i="3"/>
  <c r="W3434" i="3"/>
  <c r="W3435" i="3"/>
  <c r="W3436" i="3"/>
  <c r="W3437" i="3"/>
  <c r="W3438" i="3"/>
  <c r="W3439" i="3"/>
  <c r="W3440" i="3"/>
  <c r="W3441" i="3"/>
  <c r="W3442" i="3"/>
  <c r="W3443" i="3"/>
  <c r="W3444" i="3"/>
  <c r="W3445" i="3"/>
  <c r="W3446" i="3"/>
  <c r="W3447" i="3"/>
  <c r="W3448" i="3"/>
  <c r="W3449" i="3"/>
  <c r="W3450" i="3"/>
  <c r="W3451" i="3"/>
  <c r="W3452" i="3"/>
  <c r="W3453" i="3"/>
  <c r="W3454" i="3"/>
  <c r="W3455" i="3"/>
  <c r="W3456" i="3"/>
  <c r="W3457" i="3"/>
  <c r="W3458" i="3"/>
  <c r="W3459" i="3"/>
  <c r="W3460" i="3"/>
  <c r="W3461" i="3"/>
  <c r="W3462" i="3"/>
  <c r="W3463" i="3"/>
  <c r="W3464" i="3"/>
  <c r="W3465" i="3"/>
  <c r="W3466" i="3"/>
  <c r="W3467" i="3"/>
  <c r="W3468" i="3"/>
  <c r="W3469" i="3"/>
  <c r="W3470" i="3"/>
  <c r="W3471" i="3"/>
  <c r="W3472" i="3"/>
  <c r="W3473" i="3"/>
  <c r="W3474" i="3"/>
  <c r="W3475" i="3"/>
  <c r="W3476" i="3"/>
  <c r="W3477" i="3"/>
  <c r="W3478" i="3"/>
  <c r="W3479" i="3"/>
  <c r="W3480" i="3"/>
  <c r="W3481" i="3"/>
  <c r="W3482" i="3"/>
  <c r="W3483" i="3"/>
  <c r="W3484" i="3"/>
  <c r="W3485" i="3"/>
  <c r="W3486" i="3"/>
  <c r="W3487" i="3"/>
  <c r="W3488" i="3"/>
  <c r="W3489" i="3"/>
  <c r="W3490" i="3"/>
  <c r="W3491" i="3"/>
  <c r="W3492" i="3"/>
  <c r="W3493" i="3"/>
  <c r="W3494" i="3"/>
  <c r="W3495" i="3"/>
  <c r="W3496" i="3"/>
  <c r="W3497" i="3"/>
  <c r="W3498" i="3"/>
  <c r="W3499" i="3"/>
  <c r="W3500" i="3"/>
  <c r="W3501" i="3"/>
  <c r="W3502" i="3"/>
  <c r="W3503" i="3"/>
  <c r="W3504" i="3"/>
  <c r="W3505" i="3"/>
  <c r="W3506" i="3"/>
  <c r="W3507" i="3"/>
  <c r="W3508" i="3"/>
  <c r="W3509" i="3"/>
  <c r="W3510" i="3"/>
  <c r="W3511" i="3"/>
  <c r="W3512" i="3"/>
  <c r="W3513" i="3"/>
  <c r="W3514" i="3"/>
  <c r="W3515" i="3"/>
  <c r="W3516" i="3"/>
  <c r="W3517" i="3"/>
  <c r="W3518" i="3"/>
  <c r="W3519" i="3"/>
  <c r="W3520" i="3"/>
  <c r="W3521" i="3"/>
  <c r="W3522" i="3"/>
  <c r="W3523" i="3"/>
  <c r="W3524" i="3"/>
  <c r="W3525" i="3"/>
  <c r="W3526" i="3"/>
  <c r="W3527" i="3"/>
  <c r="W3528" i="3"/>
  <c r="W3529" i="3"/>
  <c r="W3530" i="3"/>
  <c r="W3531" i="3"/>
  <c r="W3532" i="3"/>
  <c r="W3533" i="3"/>
  <c r="W3534" i="3"/>
  <c r="W3535" i="3"/>
  <c r="W3536" i="3"/>
  <c r="W3537" i="3"/>
  <c r="W3538" i="3"/>
  <c r="W3539" i="3"/>
  <c r="W3540" i="3"/>
  <c r="W3541" i="3"/>
  <c r="W3542" i="3"/>
  <c r="W3543" i="3"/>
  <c r="W3544" i="3"/>
  <c r="W3545" i="3"/>
  <c r="W3546" i="3"/>
  <c r="W3547" i="3"/>
  <c r="W3548" i="3"/>
  <c r="W3549" i="3"/>
  <c r="W3550" i="3"/>
  <c r="W3551" i="3"/>
  <c r="W3552" i="3"/>
  <c r="W3553" i="3"/>
  <c r="W3554" i="3"/>
  <c r="W3555" i="3"/>
  <c r="W3556" i="3"/>
  <c r="W3557" i="3"/>
  <c r="W3558" i="3"/>
  <c r="W3559" i="3"/>
  <c r="W3560" i="3"/>
  <c r="W3561" i="3"/>
  <c r="W3562" i="3"/>
  <c r="W3563" i="3"/>
  <c r="W3564" i="3"/>
  <c r="W3565" i="3"/>
  <c r="W3566" i="3"/>
  <c r="W3567" i="3"/>
  <c r="W3568" i="3"/>
  <c r="W3569" i="3"/>
  <c r="W3570" i="3"/>
  <c r="W3571" i="3"/>
  <c r="W3572" i="3"/>
  <c r="W3573" i="3"/>
  <c r="W3574" i="3"/>
  <c r="W3575" i="3"/>
  <c r="W3576" i="3"/>
  <c r="W3577" i="3"/>
  <c r="W3578" i="3"/>
  <c r="W3579" i="3"/>
  <c r="W3580" i="3"/>
  <c r="W3581" i="3"/>
  <c r="W3582" i="3"/>
  <c r="W3583" i="3"/>
  <c r="W3584" i="3"/>
  <c r="W3585" i="3"/>
  <c r="W3586" i="3"/>
  <c r="W3587" i="3"/>
  <c r="W3588" i="3"/>
  <c r="W3589" i="3"/>
  <c r="W3590" i="3"/>
  <c r="W3591" i="3"/>
  <c r="W3592" i="3"/>
  <c r="W3593" i="3"/>
  <c r="W3594" i="3"/>
  <c r="W3595" i="3"/>
  <c r="W3596" i="3"/>
  <c r="W3597" i="3"/>
  <c r="W3598" i="3"/>
  <c r="W3599" i="3"/>
  <c r="W3600" i="3"/>
  <c r="W3601" i="3"/>
  <c r="W3602" i="3"/>
  <c r="W3603" i="3"/>
  <c r="W3604" i="3"/>
  <c r="W3605" i="3"/>
  <c r="W3606" i="3"/>
  <c r="W3607" i="3"/>
  <c r="W3608" i="3"/>
  <c r="W3609" i="3"/>
  <c r="W3610" i="3"/>
  <c r="W3611" i="3"/>
  <c r="W3612" i="3"/>
  <c r="W3613" i="3"/>
  <c r="W3614" i="3"/>
  <c r="W3615" i="3"/>
  <c r="W3616" i="3"/>
  <c r="W3617" i="3"/>
  <c r="W3618" i="3"/>
  <c r="W3619" i="3"/>
  <c r="W3620" i="3"/>
  <c r="W3621" i="3"/>
  <c r="W3622" i="3"/>
  <c r="W3623" i="3"/>
  <c r="W3624" i="3"/>
  <c r="W3625" i="3"/>
  <c r="W3626" i="3"/>
  <c r="W3627" i="3"/>
  <c r="W3628" i="3"/>
  <c r="W3629" i="3"/>
  <c r="W3630" i="3"/>
  <c r="W3631" i="3"/>
  <c r="W3632" i="3"/>
  <c r="W3633" i="3"/>
  <c r="W3634" i="3"/>
  <c r="W3635" i="3"/>
  <c r="W3636" i="3"/>
  <c r="W3637" i="3"/>
  <c r="W3638" i="3"/>
  <c r="W3639" i="3"/>
  <c r="W3640" i="3"/>
  <c r="W3641" i="3"/>
  <c r="W3642" i="3"/>
  <c r="W3643" i="3"/>
  <c r="W3644" i="3"/>
  <c r="W3645" i="3"/>
  <c r="W3646" i="3"/>
  <c r="W3647" i="3"/>
  <c r="W3648" i="3"/>
  <c r="W3649" i="3"/>
  <c r="W3650" i="3"/>
  <c r="W3651" i="3"/>
  <c r="W3652" i="3"/>
  <c r="W3653" i="3"/>
  <c r="W3654" i="3"/>
  <c r="W3655" i="3"/>
  <c r="W3656" i="3"/>
  <c r="W3657" i="3"/>
  <c r="W3658" i="3"/>
  <c r="W3659" i="3"/>
  <c r="W3660" i="3"/>
  <c r="W3661" i="3"/>
  <c r="W3662" i="3"/>
  <c r="W3663" i="3"/>
  <c r="W3664" i="3"/>
  <c r="W3665" i="3"/>
  <c r="W3666" i="3"/>
  <c r="W3667" i="3"/>
  <c r="W3668" i="3"/>
  <c r="W3669" i="3"/>
  <c r="W3670" i="3"/>
  <c r="W3671" i="3"/>
  <c r="W3672" i="3"/>
  <c r="W3673" i="3"/>
  <c r="W3674" i="3"/>
  <c r="W3675" i="3"/>
  <c r="W3676" i="3"/>
  <c r="W3677" i="3"/>
  <c r="W3678" i="3"/>
  <c r="W3679" i="3"/>
  <c r="W3680" i="3"/>
  <c r="W3681" i="3"/>
  <c r="W3682" i="3"/>
  <c r="W3683" i="3"/>
  <c r="W3684" i="3"/>
  <c r="W3685" i="3"/>
  <c r="W3686" i="3"/>
  <c r="W3687" i="3"/>
  <c r="W3688" i="3"/>
  <c r="W3689" i="3"/>
  <c r="W3690" i="3"/>
  <c r="W3691" i="3"/>
  <c r="W3692" i="3"/>
  <c r="W3693" i="3"/>
  <c r="W3694" i="3"/>
  <c r="W3695" i="3"/>
  <c r="W3696" i="3"/>
  <c r="W3697" i="3"/>
  <c r="W3698" i="3"/>
  <c r="W3699" i="3"/>
  <c r="W3700" i="3"/>
  <c r="W3701" i="3"/>
  <c r="W3702" i="3"/>
  <c r="W3703" i="3"/>
  <c r="W3704" i="3"/>
  <c r="W3705" i="3"/>
  <c r="W3706" i="3"/>
  <c r="W3707" i="3"/>
  <c r="W3708" i="3"/>
  <c r="W3709" i="3"/>
  <c r="W3710" i="3"/>
  <c r="W3711" i="3"/>
  <c r="W3712" i="3"/>
  <c r="W3713" i="3"/>
  <c r="W3714" i="3"/>
  <c r="W3715" i="3"/>
  <c r="W3716" i="3"/>
  <c r="W3717" i="3"/>
  <c r="W3718" i="3"/>
  <c r="W3719" i="3"/>
  <c r="W3720" i="3"/>
  <c r="W3721" i="3"/>
  <c r="W3722" i="3"/>
  <c r="W3723" i="3"/>
  <c r="W3724" i="3"/>
  <c r="W3725" i="3"/>
  <c r="W3726" i="3"/>
  <c r="W3727" i="3"/>
  <c r="W3728" i="3"/>
  <c r="W3729" i="3"/>
  <c r="W3730" i="3"/>
  <c r="W3731" i="3"/>
  <c r="W3732" i="3"/>
  <c r="W3733" i="3"/>
  <c r="W3734" i="3"/>
  <c r="W3735" i="3"/>
  <c r="W3736" i="3"/>
  <c r="W3737" i="3"/>
  <c r="W3738" i="3"/>
  <c r="W3739" i="3"/>
  <c r="W3740" i="3"/>
  <c r="W3741" i="3"/>
  <c r="W3742" i="3"/>
  <c r="W3743" i="3"/>
  <c r="W3744" i="3"/>
  <c r="W3745" i="3"/>
  <c r="W3746" i="3"/>
  <c r="W3747" i="3"/>
  <c r="W3748" i="3"/>
  <c r="W3749" i="3"/>
  <c r="W3750" i="3"/>
  <c r="W3751" i="3"/>
  <c r="W3752" i="3"/>
  <c r="W3753" i="3"/>
  <c r="W3754" i="3"/>
  <c r="W3755" i="3"/>
  <c r="W3756" i="3"/>
  <c r="W3757" i="3"/>
  <c r="W3758" i="3"/>
  <c r="W3759" i="3"/>
  <c r="W3760" i="3"/>
  <c r="W3761" i="3"/>
  <c r="W3762" i="3"/>
  <c r="W3763" i="3"/>
  <c r="W3764" i="3"/>
  <c r="W3765" i="3"/>
  <c r="W3766" i="3"/>
  <c r="W3767" i="3"/>
  <c r="W3768" i="3"/>
  <c r="W3769" i="3"/>
  <c r="W3770" i="3"/>
  <c r="W3771" i="3"/>
  <c r="W3772" i="3"/>
  <c r="W3773" i="3"/>
  <c r="W3774" i="3"/>
  <c r="W3775" i="3"/>
  <c r="W3776" i="3"/>
  <c r="W3777" i="3"/>
  <c r="W3778" i="3"/>
  <c r="W3779" i="3"/>
  <c r="W3780" i="3"/>
  <c r="W3781" i="3"/>
  <c r="W3782" i="3"/>
  <c r="W3783" i="3"/>
  <c r="W3784" i="3"/>
  <c r="W3785" i="3"/>
  <c r="W3786" i="3"/>
  <c r="W3787" i="3"/>
  <c r="W3788" i="3"/>
  <c r="W3789" i="3"/>
  <c r="W3790" i="3"/>
  <c r="W3791" i="3"/>
  <c r="W3792" i="3"/>
  <c r="W3793" i="3"/>
  <c r="W3794" i="3"/>
  <c r="W3795" i="3"/>
  <c r="W3796" i="3"/>
  <c r="W3797" i="3"/>
  <c r="W3798" i="3"/>
  <c r="W3799" i="3"/>
  <c r="W3800" i="3"/>
  <c r="W3801" i="3"/>
  <c r="W3802" i="3"/>
  <c r="W3803" i="3"/>
  <c r="W3804" i="3"/>
  <c r="W3805" i="3"/>
  <c r="W3806" i="3"/>
  <c r="W3807" i="3"/>
  <c r="W3808" i="3"/>
  <c r="W3809" i="3"/>
  <c r="W3810" i="3"/>
  <c r="W3811" i="3"/>
  <c r="W3812" i="3"/>
  <c r="W3813" i="3"/>
  <c r="W3814" i="3"/>
  <c r="W3815" i="3"/>
  <c r="W3816" i="3"/>
  <c r="W3817" i="3"/>
  <c r="W3818" i="3"/>
  <c r="W3819" i="3"/>
  <c r="W3820" i="3"/>
  <c r="W3821" i="3"/>
  <c r="W3822" i="3"/>
  <c r="W3823" i="3"/>
  <c r="W3824" i="3"/>
  <c r="W3825" i="3"/>
  <c r="W3826" i="3"/>
  <c r="W3827" i="3"/>
  <c r="W3828" i="3"/>
  <c r="W3829" i="3"/>
  <c r="W3830" i="3"/>
  <c r="W3831" i="3"/>
  <c r="W3832" i="3"/>
  <c r="W3833" i="3"/>
  <c r="W3834" i="3"/>
  <c r="W3835" i="3"/>
  <c r="W3836" i="3"/>
  <c r="W3837" i="3"/>
  <c r="W3838" i="3"/>
  <c r="W3839" i="3"/>
  <c r="W3840" i="3"/>
  <c r="W3841" i="3"/>
  <c r="W3842" i="3"/>
  <c r="W3843" i="3"/>
  <c r="W3844" i="3"/>
  <c r="W3845" i="3"/>
  <c r="W3846" i="3"/>
  <c r="W3847" i="3"/>
  <c r="W3848" i="3"/>
  <c r="W3849" i="3"/>
  <c r="W3850" i="3"/>
  <c r="W3851" i="3"/>
  <c r="W3852" i="3"/>
  <c r="W3853" i="3"/>
  <c r="W3854" i="3"/>
  <c r="W3855" i="3"/>
  <c r="W3856" i="3"/>
  <c r="W3857" i="3"/>
  <c r="W3858" i="3"/>
  <c r="W3859" i="3"/>
  <c r="W3860" i="3"/>
  <c r="W3861" i="3"/>
  <c r="W3862" i="3"/>
  <c r="W3863" i="3"/>
  <c r="W3864" i="3"/>
  <c r="W3865" i="3"/>
  <c r="W3866" i="3"/>
  <c r="W3867" i="3"/>
  <c r="W3868" i="3"/>
  <c r="W3869" i="3"/>
  <c r="W3870" i="3"/>
  <c r="W3871" i="3"/>
  <c r="W3872" i="3"/>
  <c r="W3873" i="3"/>
  <c r="W3874" i="3"/>
  <c r="W3875" i="3"/>
  <c r="W3876" i="3"/>
  <c r="W3877" i="3"/>
  <c r="W3878" i="3"/>
  <c r="W3879" i="3"/>
  <c r="W3880" i="3"/>
  <c r="W3881" i="3"/>
  <c r="W3882" i="3"/>
  <c r="W3883" i="3"/>
  <c r="W3884" i="3"/>
  <c r="W3885" i="3"/>
  <c r="W3886" i="3"/>
  <c r="W3887" i="3"/>
  <c r="W3888" i="3"/>
  <c r="W3889" i="3"/>
  <c r="W3890" i="3"/>
  <c r="W3891" i="3"/>
  <c r="W3892" i="3"/>
  <c r="W3893" i="3"/>
  <c r="W3894" i="3"/>
  <c r="W3895" i="3"/>
  <c r="W3896" i="3"/>
  <c r="W3897" i="3"/>
  <c r="W3898" i="3"/>
  <c r="W3899" i="3"/>
  <c r="W3900" i="3"/>
  <c r="W3901" i="3"/>
  <c r="W3902" i="3"/>
  <c r="W3903" i="3"/>
  <c r="W3904" i="3"/>
  <c r="W3905" i="3"/>
  <c r="W3906" i="3"/>
  <c r="W3907" i="3"/>
  <c r="W3908" i="3"/>
  <c r="W3909" i="3"/>
  <c r="W3910" i="3"/>
  <c r="W3911" i="3"/>
  <c r="W3912" i="3"/>
  <c r="W3913" i="3"/>
  <c r="W3914" i="3"/>
  <c r="W3915" i="3"/>
  <c r="W3916" i="3"/>
  <c r="W3917" i="3"/>
  <c r="W3918" i="3"/>
  <c r="W3919" i="3"/>
  <c r="W3920" i="3"/>
  <c r="W3921" i="3"/>
  <c r="W3922" i="3"/>
  <c r="W3923" i="3"/>
  <c r="W3924" i="3"/>
  <c r="W3925" i="3"/>
  <c r="W3926" i="3"/>
  <c r="W3927" i="3"/>
  <c r="W3928" i="3"/>
  <c r="W3929" i="3"/>
  <c r="W3930" i="3"/>
  <c r="W3931" i="3"/>
  <c r="W3932" i="3"/>
  <c r="W3933" i="3"/>
  <c r="W3934" i="3"/>
  <c r="W3935" i="3"/>
  <c r="W3936" i="3"/>
  <c r="W3937" i="3"/>
  <c r="W3938" i="3"/>
  <c r="W3939" i="3"/>
  <c r="W3940" i="3"/>
  <c r="W3941" i="3"/>
  <c r="W3942" i="3"/>
  <c r="W3943" i="3"/>
  <c r="W3944" i="3"/>
  <c r="W3945" i="3"/>
  <c r="W3946" i="3"/>
  <c r="W3947" i="3"/>
  <c r="W3948" i="3"/>
  <c r="W3949" i="3"/>
  <c r="W3950" i="3"/>
  <c r="W3951" i="3"/>
  <c r="W3952" i="3"/>
  <c r="W3953" i="3"/>
  <c r="W3954" i="3"/>
  <c r="W3955" i="3"/>
  <c r="W3956" i="3"/>
  <c r="W3957" i="3"/>
  <c r="W3958" i="3"/>
  <c r="W3959" i="3"/>
  <c r="W3960" i="3"/>
  <c r="W3961" i="3"/>
  <c r="W3962" i="3"/>
  <c r="W3963" i="3"/>
  <c r="W3964" i="3"/>
  <c r="W3965" i="3"/>
  <c r="W3966" i="3"/>
  <c r="W3967" i="3"/>
  <c r="W3968" i="3"/>
  <c r="W3969" i="3"/>
  <c r="W3970" i="3"/>
  <c r="W3971" i="3"/>
  <c r="W3972" i="3"/>
  <c r="W3973" i="3"/>
  <c r="W3974" i="3"/>
  <c r="W3975" i="3"/>
  <c r="W3976" i="3"/>
  <c r="W3977" i="3"/>
  <c r="W3978" i="3"/>
  <c r="W3979" i="3"/>
  <c r="W3980" i="3"/>
  <c r="W3981" i="3"/>
  <c r="W3982" i="3"/>
  <c r="W3983" i="3"/>
  <c r="W3984" i="3"/>
  <c r="W3985" i="3"/>
  <c r="W3986" i="3"/>
  <c r="W3987" i="3"/>
  <c r="W3988" i="3"/>
  <c r="W3989" i="3"/>
  <c r="W3990" i="3"/>
  <c r="W3991" i="3"/>
  <c r="W3992" i="3"/>
  <c r="W3993" i="3"/>
  <c r="W3994" i="3"/>
  <c r="W3995" i="3"/>
  <c r="W3996" i="3"/>
  <c r="W3997" i="3"/>
  <c r="W3998" i="3"/>
  <c r="W3999" i="3"/>
  <c r="W4000" i="3"/>
  <c r="W4001" i="3"/>
  <c r="W4002" i="3"/>
  <c r="W4003" i="3"/>
  <c r="W4004" i="3"/>
  <c r="W4005" i="3"/>
  <c r="W4006" i="3"/>
  <c r="W4007" i="3"/>
  <c r="W4008" i="3"/>
  <c r="W4009" i="3"/>
  <c r="W4010" i="3"/>
  <c r="W4011" i="3"/>
  <c r="W4012" i="3"/>
  <c r="W4013" i="3"/>
  <c r="W4014" i="3"/>
  <c r="W4015" i="3"/>
  <c r="W4016" i="3"/>
  <c r="W4017" i="3"/>
  <c r="W4018" i="3"/>
  <c r="W4019" i="3"/>
  <c r="W4020" i="3"/>
  <c r="W4021" i="3"/>
  <c r="W4022" i="3"/>
  <c r="W4023" i="3"/>
  <c r="W4024" i="3"/>
  <c r="W4025" i="3"/>
  <c r="W4026" i="3"/>
  <c r="W4027" i="3"/>
  <c r="W4028" i="3"/>
  <c r="W4029" i="3"/>
  <c r="W4030" i="3"/>
  <c r="W4031" i="3"/>
  <c r="W4032" i="3"/>
  <c r="W4033" i="3"/>
  <c r="W4034" i="3"/>
  <c r="W4035" i="3"/>
  <c r="W4036" i="3"/>
  <c r="W4037" i="3"/>
  <c r="W4038" i="3"/>
  <c r="W4039" i="3"/>
  <c r="W4040" i="3"/>
  <c r="W4041" i="3"/>
  <c r="W4042" i="3"/>
  <c r="W4043" i="3"/>
  <c r="W4044" i="3"/>
  <c r="W4045" i="3"/>
  <c r="W4046" i="3"/>
  <c r="W4047" i="3"/>
  <c r="W4048" i="3"/>
  <c r="W4049" i="3"/>
  <c r="W4050" i="3"/>
  <c r="W4051" i="3"/>
  <c r="W4052" i="3"/>
  <c r="W4053" i="3"/>
  <c r="W4054" i="3"/>
  <c r="W4055" i="3"/>
  <c r="W4056" i="3"/>
  <c r="W4057" i="3"/>
  <c r="W4058" i="3"/>
  <c r="W4059" i="3"/>
  <c r="W4060" i="3"/>
  <c r="W4061" i="3"/>
  <c r="W4062" i="3"/>
  <c r="W4063" i="3"/>
  <c r="W4064" i="3"/>
  <c r="W4065" i="3"/>
  <c r="W4066" i="3"/>
  <c r="W4067" i="3"/>
  <c r="W4068" i="3"/>
  <c r="W4069" i="3"/>
  <c r="W4070" i="3"/>
  <c r="W4071" i="3"/>
  <c r="W4072" i="3"/>
  <c r="W4073" i="3"/>
  <c r="W4074" i="3"/>
  <c r="W4075" i="3"/>
  <c r="W4076" i="3"/>
  <c r="W4077" i="3"/>
  <c r="W4078" i="3"/>
  <c r="W4079" i="3"/>
  <c r="W4080" i="3"/>
  <c r="W4081" i="3"/>
  <c r="W4082" i="3"/>
  <c r="W4083" i="3"/>
  <c r="W4084" i="3"/>
  <c r="W4085" i="3"/>
  <c r="W4086" i="3"/>
  <c r="W4087" i="3"/>
  <c r="W4088" i="3"/>
  <c r="W4089" i="3"/>
  <c r="W4090" i="3"/>
  <c r="W4091" i="3"/>
  <c r="W4092" i="3"/>
  <c r="W4093" i="3"/>
  <c r="W4094" i="3"/>
  <c r="W4095" i="3"/>
  <c r="W4096" i="3"/>
  <c r="W4097" i="3"/>
  <c r="W4098" i="3"/>
  <c r="W4099" i="3"/>
  <c r="W4100" i="3"/>
  <c r="W4101" i="3"/>
  <c r="W4102" i="3"/>
  <c r="W4103" i="3"/>
  <c r="W4104" i="3"/>
  <c r="W4105" i="3"/>
  <c r="W4106" i="3"/>
  <c r="W4107" i="3"/>
  <c r="W4108" i="3"/>
  <c r="W4109" i="3"/>
  <c r="W4110" i="3"/>
  <c r="W4111" i="3"/>
  <c r="W4112" i="3"/>
  <c r="W4113" i="3"/>
  <c r="W4114" i="3"/>
  <c r="W4115" i="3"/>
  <c r="W4116" i="3"/>
  <c r="W4117" i="3"/>
  <c r="W4118" i="3"/>
  <c r="W4119" i="3"/>
  <c r="W4120" i="3"/>
  <c r="W4121" i="3"/>
  <c r="W4122" i="3"/>
  <c r="W4123" i="3"/>
  <c r="W4124" i="3"/>
  <c r="W4125" i="3"/>
  <c r="W4126" i="3"/>
  <c r="W4127" i="3"/>
  <c r="W4128" i="3"/>
  <c r="W4129" i="3"/>
  <c r="W4130" i="3"/>
  <c r="W4131" i="3"/>
  <c r="W4132" i="3"/>
  <c r="W4133" i="3"/>
  <c r="W4134" i="3"/>
  <c r="W4135" i="3"/>
  <c r="W4136" i="3"/>
  <c r="W4137" i="3"/>
  <c r="W4138" i="3"/>
  <c r="W4139" i="3"/>
  <c r="W4140" i="3"/>
  <c r="W4141" i="3"/>
  <c r="W4142" i="3"/>
  <c r="W4143" i="3"/>
  <c r="W4144" i="3"/>
  <c r="W4145" i="3"/>
  <c r="W4146" i="3"/>
  <c r="W4147" i="3"/>
  <c r="W4148" i="3"/>
  <c r="W4149" i="3"/>
  <c r="W4150" i="3"/>
  <c r="W4151" i="3"/>
  <c r="W4152" i="3"/>
  <c r="W4153" i="3"/>
  <c r="W4154" i="3"/>
  <c r="W4155" i="3"/>
  <c r="W4156" i="3"/>
  <c r="W4157" i="3"/>
  <c r="W4158" i="3"/>
  <c r="W4159" i="3"/>
  <c r="W4160" i="3"/>
  <c r="W4161" i="3"/>
  <c r="W4162" i="3"/>
  <c r="W4163" i="3"/>
  <c r="W4164" i="3"/>
  <c r="W4165" i="3"/>
  <c r="W4166" i="3"/>
  <c r="W4167" i="3"/>
  <c r="W4168" i="3"/>
  <c r="W4169" i="3"/>
  <c r="W4170" i="3"/>
  <c r="W4171" i="3"/>
  <c r="W4172" i="3"/>
  <c r="W4173" i="3"/>
  <c r="W4174" i="3"/>
  <c r="W4175" i="3"/>
  <c r="W4176" i="3"/>
  <c r="W4177" i="3"/>
  <c r="W4178" i="3"/>
  <c r="W4179" i="3"/>
  <c r="W4180" i="3"/>
  <c r="W4181" i="3"/>
  <c r="W4182" i="3"/>
  <c r="W4183" i="3"/>
  <c r="W4184" i="3"/>
  <c r="W4185" i="3"/>
  <c r="W4186" i="3"/>
  <c r="W4187" i="3"/>
  <c r="W4188" i="3"/>
  <c r="W4189" i="3"/>
  <c r="W4190" i="3"/>
  <c r="W4191" i="3"/>
  <c r="W4192" i="3"/>
  <c r="W4193" i="3"/>
  <c r="W4194" i="3"/>
  <c r="W4195" i="3"/>
  <c r="W4196" i="3"/>
  <c r="W4197" i="3"/>
  <c r="W4198" i="3"/>
  <c r="W4199" i="3"/>
  <c r="W4200" i="3"/>
  <c r="W4201" i="3"/>
  <c r="W4202" i="3"/>
  <c r="W4203" i="3"/>
  <c r="W4204" i="3"/>
  <c r="W4205" i="3"/>
  <c r="W4206" i="3"/>
  <c r="W4207" i="3"/>
  <c r="W4208" i="3"/>
  <c r="W4209" i="3"/>
  <c r="W4210" i="3"/>
  <c r="W4211" i="3"/>
  <c r="W4212" i="3"/>
  <c r="W4213" i="3"/>
  <c r="W4214" i="3"/>
  <c r="W4215" i="3"/>
  <c r="W4216" i="3"/>
  <c r="W4217" i="3"/>
  <c r="W4218" i="3"/>
  <c r="W4219" i="3"/>
  <c r="W4220" i="3"/>
  <c r="W4221" i="3"/>
  <c r="W4222" i="3"/>
  <c r="W4223" i="3"/>
  <c r="W4224" i="3"/>
  <c r="W4225" i="3"/>
  <c r="W4226" i="3"/>
  <c r="W4227" i="3"/>
  <c r="W4228" i="3"/>
  <c r="W4229" i="3"/>
  <c r="W4230" i="3"/>
  <c r="W4231" i="3"/>
  <c r="W4232" i="3"/>
  <c r="W4233" i="3"/>
  <c r="W4234" i="3"/>
  <c r="W4235" i="3"/>
  <c r="W4236" i="3"/>
  <c r="W4237" i="3"/>
  <c r="W4238" i="3"/>
  <c r="W4239" i="3"/>
  <c r="W4240" i="3"/>
  <c r="W4241" i="3"/>
  <c r="W4242" i="3"/>
  <c r="W4243" i="3"/>
  <c r="W4244" i="3"/>
  <c r="W4245" i="3"/>
  <c r="W4246" i="3"/>
  <c r="W4247" i="3"/>
  <c r="W4248" i="3"/>
  <c r="W4249" i="3"/>
  <c r="W4250" i="3"/>
  <c r="W4251" i="3"/>
  <c r="W4252" i="3"/>
  <c r="W4253" i="3"/>
  <c r="W4254" i="3"/>
  <c r="W4255" i="3"/>
  <c r="W4256" i="3"/>
  <c r="W4257" i="3"/>
  <c r="W4258" i="3"/>
  <c r="W4259" i="3"/>
  <c r="W4260" i="3"/>
  <c r="W4261" i="3"/>
  <c r="W4262" i="3"/>
  <c r="W4263" i="3"/>
  <c r="W4264" i="3"/>
  <c r="W4265" i="3"/>
  <c r="W4266" i="3"/>
  <c r="W4267" i="3"/>
  <c r="W4268" i="3"/>
  <c r="W4269" i="3"/>
  <c r="W4270" i="3"/>
  <c r="W4271" i="3"/>
  <c r="W4272" i="3"/>
  <c r="W4273" i="3"/>
  <c r="W4274" i="3"/>
  <c r="W4275" i="3"/>
  <c r="W4276" i="3"/>
  <c r="W4277" i="3"/>
  <c r="W4278" i="3"/>
  <c r="W4279" i="3"/>
  <c r="W4280" i="3"/>
  <c r="W4281" i="3"/>
  <c r="W4282" i="3"/>
  <c r="W4283" i="3"/>
  <c r="W4284" i="3"/>
  <c r="W4285" i="3"/>
  <c r="W4286" i="3"/>
  <c r="W4287" i="3"/>
  <c r="W4288" i="3"/>
  <c r="W4289" i="3"/>
  <c r="W4290" i="3"/>
  <c r="W4291" i="3"/>
  <c r="W4292" i="3"/>
  <c r="W4293" i="3"/>
  <c r="W4294" i="3"/>
  <c r="W4295" i="3"/>
  <c r="W4296" i="3"/>
  <c r="W4297" i="3"/>
  <c r="W4298" i="3"/>
  <c r="W4299" i="3"/>
  <c r="W4300" i="3"/>
  <c r="W4301" i="3"/>
  <c r="W4302" i="3"/>
  <c r="W4303" i="3"/>
  <c r="W4304" i="3"/>
  <c r="W4305" i="3"/>
  <c r="W4306" i="3"/>
  <c r="W4307" i="3"/>
  <c r="W4308" i="3"/>
  <c r="W4309" i="3"/>
  <c r="W4310" i="3"/>
  <c r="W4311" i="3"/>
  <c r="W4312" i="3"/>
  <c r="W4313" i="3"/>
  <c r="W4314" i="3"/>
  <c r="W4315" i="3"/>
  <c r="W4316" i="3"/>
  <c r="W4317" i="3"/>
  <c r="W4318" i="3"/>
  <c r="W4319" i="3"/>
  <c r="W4320" i="3"/>
  <c r="W4321" i="3"/>
  <c r="W4322" i="3"/>
  <c r="W4323" i="3"/>
  <c r="W4324" i="3"/>
  <c r="W4325" i="3"/>
  <c r="W4326" i="3"/>
  <c r="W4327" i="3"/>
  <c r="W4328" i="3"/>
  <c r="W4329" i="3"/>
  <c r="W4330" i="3"/>
  <c r="W4331" i="3"/>
  <c r="W4332" i="3"/>
  <c r="W4333" i="3"/>
  <c r="W4334" i="3"/>
  <c r="W4335" i="3"/>
  <c r="W4336" i="3"/>
  <c r="W4337" i="3"/>
  <c r="W4338" i="3"/>
  <c r="W4339" i="3"/>
  <c r="W4340" i="3"/>
  <c r="W4341" i="3"/>
  <c r="W4342" i="3"/>
  <c r="W4343" i="3"/>
  <c r="W4344" i="3"/>
  <c r="W4345" i="3"/>
  <c r="W4346" i="3"/>
  <c r="W4347" i="3"/>
  <c r="W4348" i="3"/>
  <c r="W4349" i="3"/>
  <c r="W4350" i="3"/>
  <c r="W4351" i="3"/>
  <c r="W4352" i="3"/>
  <c r="W4353" i="3"/>
  <c r="W4354" i="3"/>
  <c r="W4355" i="3"/>
  <c r="W4356" i="3"/>
  <c r="W4357" i="3"/>
  <c r="W4358" i="3"/>
  <c r="W4359" i="3"/>
  <c r="W4360" i="3"/>
  <c r="W4361" i="3"/>
  <c r="W4362" i="3"/>
  <c r="W4363" i="3"/>
  <c r="W4364" i="3"/>
  <c r="W4365" i="3"/>
  <c r="W4366" i="3"/>
  <c r="W4367" i="3"/>
  <c r="W4368" i="3"/>
  <c r="W4369" i="3"/>
  <c r="W4370" i="3"/>
  <c r="W4371" i="3"/>
  <c r="W4372" i="3"/>
  <c r="W4373" i="3"/>
  <c r="W4374" i="3"/>
  <c r="W4375" i="3"/>
  <c r="W4376" i="3"/>
  <c r="W4377" i="3"/>
  <c r="W4378" i="3"/>
  <c r="W4379" i="3"/>
  <c r="W4380" i="3"/>
  <c r="W4381" i="3"/>
  <c r="W4382" i="3"/>
  <c r="W4383" i="3"/>
  <c r="W4384" i="3"/>
  <c r="W4385" i="3"/>
  <c r="W4386" i="3"/>
  <c r="W4387" i="3"/>
  <c r="W4388" i="3"/>
  <c r="W4389" i="3"/>
  <c r="W4390" i="3"/>
  <c r="W4391" i="3"/>
  <c r="W4392" i="3"/>
  <c r="W4393" i="3"/>
  <c r="W4394" i="3"/>
  <c r="W4395" i="3"/>
  <c r="W4396" i="3"/>
  <c r="W4397" i="3"/>
  <c r="W4398" i="3"/>
  <c r="W4399" i="3"/>
  <c r="W4400" i="3"/>
  <c r="W4401" i="3"/>
  <c r="W4402" i="3"/>
  <c r="W4403" i="3"/>
  <c r="W4404" i="3"/>
  <c r="W4405" i="3"/>
  <c r="W4406" i="3"/>
  <c r="W4407" i="3"/>
  <c r="W4408" i="3"/>
  <c r="W4409" i="3"/>
  <c r="W4410" i="3"/>
  <c r="W4411" i="3"/>
  <c r="W4412" i="3"/>
  <c r="W4413" i="3"/>
  <c r="W4414" i="3"/>
  <c r="W4415" i="3"/>
  <c r="W4416" i="3"/>
  <c r="W4417" i="3"/>
  <c r="W4418" i="3"/>
  <c r="W4419" i="3"/>
  <c r="W4420" i="3"/>
  <c r="W4421" i="3"/>
  <c r="W4422" i="3"/>
  <c r="W4423" i="3"/>
  <c r="W4424" i="3"/>
  <c r="W4425" i="3"/>
  <c r="W4426" i="3"/>
  <c r="W4427" i="3"/>
  <c r="W4428" i="3"/>
  <c r="W4429" i="3"/>
  <c r="W4430" i="3"/>
  <c r="W4431" i="3"/>
  <c r="W4432" i="3"/>
  <c r="W4433" i="3"/>
  <c r="W4434" i="3"/>
  <c r="W4435" i="3"/>
  <c r="W4436" i="3"/>
  <c r="W4437" i="3"/>
  <c r="W4438" i="3"/>
  <c r="W4439" i="3"/>
  <c r="W4440" i="3"/>
  <c r="W4441" i="3"/>
  <c r="W4442" i="3"/>
  <c r="W4443" i="3"/>
  <c r="W4444" i="3"/>
  <c r="W4445" i="3"/>
  <c r="W4446" i="3"/>
  <c r="W4447" i="3"/>
  <c r="W4448" i="3"/>
  <c r="W4449" i="3"/>
  <c r="W4450" i="3"/>
  <c r="W4451" i="3"/>
  <c r="W4452" i="3"/>
  <c r="W4453" i="3"/>
  <c r="W4454" i="3"/>
  <c r="W4455" i="3"/>
  <c r="W4456" i="3"/>
  <c r="W4457" i="3"/>
  <c r="W4458" i="3"/>
  <c r="W4459" i="3"/>
  <c r="W4460" i="3"/>
  <c r="W4461" i="3"/>
  <c r="W4462" i="3"/>
  <c r="W4463" i="3"/>
  <c r="W4464" i="3"/>
  <c r="W4465" i="3"/>
  <c r="W4466" i="3"/>
  <c r="W4467" i="3"/>
  <c r="W4468" i="3"/>
  <c r="W4469" i="3"/>
  <c r="W4470" i="3"/>
  <c r="W4471" i="3"/>
  <c r="W4472" i="3"/>
  <c r="W4473" i="3"/>
  <c r="W4474" i="3"/>
  <c r="W4475" i="3"/>
  <c r="W4476" i="3"/>
  <c r="W4477" i="3"/>
  <c r="W4478" i="3"/>
  <c r="W4479" i="3"/>
  <c r="W4480" i="3"/>
  <c r="W4481" i="3"/>
  <c r="W4482" i="3"/>
  <c r="W4483" i="3"/>
  <c r="W4484" i="3"/>
  <c r="W4485" i="3"/>
  <c r="W4486" i="3"/>
  <c r="W4487" i="3"/>
  <c r="W4488" i="3"/>
  <c r="W4489" i="3"/>
  <c r="W4490" i="3"/>
  <c r="W4491" i="3"/>
  <c r="W4492" i="3"/>
  <c r="W4493" i="3"/>
  <c r="W4494" i="3"/>
  <c r="W4495" i="3"/>
  <c r="W4496" i="3"/>
  <c r="W4497" i="3"/>
  <c r="W4498" i="3"/>
  <c r="W4499" i="3"/>
  <c r="W4500" i="3"/>
  <c r="W4501" i="3"/>
  <c r="W4502" i="3"/>
  <c r="W4503" i="3"/>
  <c r="W4504" i="3"/>
  <c r="W4505" i="3"/>
  <c r="W4506" i="3"/>
  <c r="W4507" i="3"/>
  <c r="W4508" i="3"/>
  <c r="W4509" i="3"/>
  <c r="W4510" i="3"/>
  <c r="W4511" i="3"/>
  <c r="W4512" i="3"/>
  <c r="W4513" i="3"/>
  <c r="W4514" i="3"/>
  <c r="W4515" i="3"/>
  <c r="W4516" i="3"/>
  <c r="W4517" i="3"/>
  <c r="W4518" i="3"/>
  <c r="W4519" i="3"/>
  <c r="W4520" i="3"/>
  <c r="W4521" i="3"/>
  <c r="W4522" i="3"/>
  <c r="W4523" i="3"/>
  <c r="W4524" i="3"/>
  <c r="W4525" i="3"/>
  <c r="W4526" i="3"/>
  <c r="W4527" i="3"/>
  <c r="W4528" i="3"/>
  <c r="W4529" i="3"/>
  <c r="W4530" i="3"/>
  <c r="W4531" i="3"/>
  <c r="W4532" i="3"/>
  <c r="W4533" i="3"/>
  <c r="W4534" i="3"/>
  <c r="W4535" i="3"/>
  <c r="W4536" i="3"/>
  <c r="W4537" i="3"/>
  <c r="W4538" i="3"/>
  <c r="W4539" i="3"/>
  <c r="W4540" i="3"/>
  <c r="W4541" i="3"/>
  <c r="W4542" i="3"/>
  <c r="W4543" i="3"/>
  <c r="W4544" i="3"/>
  <c r="W4545" i="3"/>
  <c r="W4546" i="3"/>
  <c r="W4547" i="3"/>
  <c r="W4548" i="3"/>
  <c r="W4549" i="3"/>
  <c r="W4550" i="3"/>
  <c r="W4551" i="3"/>
  <c r="W4552" i="3"/>
  <c r="W4553" i="3"/>
  <c r="W4554" i="3"/>
  <c r="W4555" i="3"/>
  <c r="W4556" i="3"/>
  <c r="W4557" i="3"/>
  <c r="W4558" i="3"/>
  <c r="W4559" i="3"/>
  <c r="W4560" i="3"/>
  <c r="W4561" i="3"/>
  <c r="W4562" i="3"/>
  <c r="W4563" i="3"/>
  <c r="W4564" i="3"/>
  <c r="W4565" i="3"/>
  <c r="W4566" i="3"/>
  <c r="W4567" i="3"/>
  <c r="W4568" i="3"/>
  <c r="W4569" i="3"/>
  <c r="W4570" i="3"/>
  <c r="W4571" i="3"/>
  <c r="W4572" i="3"/>
  <c r="W4573" i="3"/>
  <c r="W4574" i="3"/>
  <c r="W4575" i="3"/>
  <c r="W4576" i="3"/>
  <c r="W4577" i="3"/>
  <c r="W4578" i="3"/>
  <c r="W4579" i="3"/>
  <c r="W4580" i="3"/>
  <c r="W4581" i="3"/>
  <c r="W4582" i="3"/>
  <c r="W4583" i="3"/>
  <c r="W4584" i="3"/>
  <c r="W4585" i="3"/>
  <c r="W4586" i="3"/>
  <c r="W4587" i="3"/>
  <c r="W4588" i="3"/>
  <c r="W4589" i="3"/>
  <c r="W4590" i="3"/>
  <c r="W4591" i="3"/>
  <c r="W4592" i="3"/>
  <c r="W4593" i="3"/>
  <c r="W4594" i="3"/>
  <c r="W4595" i="3"/>
  <c r="W4596" i="3"/>
  <c r="W4597" i="3"/>
  <c r="W4598" i="3"/>
  <c r="W4599" i="3"/>
  <c r="W4600" i="3"/>
  <c r="W4601" i="3"/>
  <c r="W4602" i="3"/>
  <c r="W4603" i="3"/>
  <c r="W4604" i="3"/>
  <c r="W4605" i="3"/>
  <c r="W4606" i="3"/>
  <c r="W4607" i="3"/>
  <c r="W4608" i="3"/>
  <c r="W4609" i="3"/>
  <c r="W4610" i="3"/>
  <c r="W4611" i="3"/>
  <c r="W4612" i="3"/>
  <c r="W4613" i="3"/>
  <c r="W4614" i="3"/>
  <c r="W4615" i="3"/>
  <c r="W4616" i="3"/>
  <c r="W4617" i="3"/>
  <c r="W4618" i="3"/>
  <c r="W4619" i="3"/>
  <c r="W4620" i="3"/>
  <c r="W4621" i="3"/>
  <c r="W4622" i="3"/>
  <c r="W4623" i="3"/>
  <c r="W4624" i="3"/>
  <c r="W4625" i="3"/>
  <c r="W4626" i="3"/>
  <c r="W4627" i="3"/>
  <c r="W4628" i="3"/>
  <c r="W4629" i="3"/>
  <c r="W4630" i="3"/>
  <c r="W4631" i="3"/>
  <c r="W4632" i="3"/>
  <c r="W4633" i="3"/>
  <c r="W4634" i="3"/>
  <c r="W4635" i="3"/>
  <c r="W4636" i="3"/>
  <c r="W4637" i="3"/>
  <c r="W4638" i="3"/>
  <c r="W4639" i="3"/>
  <c r="W4640" i="3"/>
  <c r="W4641" i="3"/>
  <c r="W4642" i="3"/>
  <c r="W4643" i="3"/>
  <c r="W4644" i="3"/>
  <c r="W4645" i="3"/>
  <c r="W4646" i="3"/>
  <c r="W4647" i="3"/>
  <c r="W4648" i="3"/>
  <c r="W4649" i="3"/>
  <c r="W4650" i="3"/>
  <c r="W4651" i="3"/>
  <c r="W4652" i="3"/>
  <c r="W4653" i="3"/>
  <c r="W4654" i="3"/>
  <c r="W4655" i="3"/>
  <c r="W4656" i="3"/>
  <c r="W4657" i="3"/>
  <c r="W4658" i="3"/>
  <c r="W4659" i="3"/>
  <c r="W4660" i="3"/>
  <c r="W4661" i="3"/>
  <c r="W4662" i="3"/>
  <c r="W4663" i="3"/>
  <c r="W4664" i="3"/>
  <c r="W4665" i="3"/>
  <c r="W4666" i="3"/>
  <c r="W4667" i="3"/>
  <c r="W4668" i="3"/>
  <c r="W4669" i="3"/>
  <c r="W4670" i="3"/>
  <c r="W4671" i="3"/>
  <c r="W4672" i="3"/>
  <c r="W4673" i="3"/>
  <c r="W4674" i="3"/>
  <c r="W4675" i="3"/>
  <c r="W4676" i="3"/>
  <c r="W4677" i="3"/>
  <c r="W4678" i="3"/>
  <c r="W4679" i="3"/>
  <c r="W4680" i="3"/>
  <c r="W4681" i="3"/>
  <c r="W4682" i="3"/>
  <c r="W4683" i="3"/>
  <c r="W4684" i="3"/>
  <c r="W4685" i="3"/>
  <c r="W4686" i="3"/>
  <c r="W4687" i="3"/>
  <c r="W4688" i="3"/>
  <c r="W4689" i="3"/>
  <c r="W4690" i="3"/>
  <c r="W4691" i="3"/>
  <c r="W4692" i="3"/>
  <c r="W4693" i="3"/>
  <c r="W4694" i="3"/>
  <c r="W4695" i="3"/>
  <c r="W4696" i="3"/>
  <c r="W4697" i="3"/>
  <c r="W4698" i="3"/>
  <c r="W4699" i="3"/>
  <c r="W4700" i="3"/>
  <c r="W4701" i="3"/>
  <c r="W4702" i="3"/>
  <c r="W4703" i="3"/>
  <c r="W4704" i="3"/>
  <c r="W4705" i="3"/>
  <c r="W4706" i="3"/>
  <c r="W4707" i="3"/>
  <c r="W4708" i="3"/>
  <c r="W4709" i="3"/>
  <c r="W4710" i="3"/>
  <c r="W4711" i="3"/>
  <c r="W4712" i="3"/>
  <c r="W4713" i="3"/>
  <c r="W4714" i="3"/>
  <c r="W4715" i="3"/>
  <c r="W4716" i="3"/>
  <c r="W4717" i="3"/>
  <c r="W4718" i="3"/>
  <c r="W4719" i="3"/>
  <c r="W4720" i="3"/>
  <c r="W4721" i="3"/>
  <c r="W4722" i="3"/>
  <c r="W4723" i="3"/>
  <c r="W4724" i="3"/>
  <c r="W4725" i="3"/>
  <c r="W4726" i="3"/>
  <c r="W4727" i="3"/>
  <c r="W4728" i="3"/>
  <c r="W4729" i="3"/>
  <c r="W4730" i="3"/>
  <c r="W4731" i="3"/>
  <c r="W4732" i="3"/>
  <c r="W4733" i="3"/>
  <c r="W4734" i="3"/>
  <c r="W4735" i="3"/>
  <c r="W4736" i="3"/>
  <c r="W4737" i="3"/>
  <c r="W4738" i="3"/>
  <c r="W4739" i="3"/>
  <c r="W4740" i="3"/>
  <c r="W4741" i="3"/>
  <c r="W4742" i="3"/>
  <c r="W4743" i="3"/>
  <c r="W4744" i="3"/>
  <c r="W4745" i="3"/>
  <c r="W4746" i="3"/>
  <c r="W4747" i="3"/>
  <c r="W4748" i="3"/>
  <c r="W4749" i="3"/>
  <c r="W4750" i="3"/>
  <c r="W4751" i="3"/>
  <c r="W4752" i="3"/>
  <c r="W4753" i="3"/>
  <c r="W4754" i="3"/>
  <c r="W4755" i="3"/>
  <c r="W4756" i="3"/>
  <c r="W4757" i="3"/>
  <c r="W4758" i="3"/>
  <c r="W4759" i="3"/>
  <c r="W4760" i="3"/>
  <c r="W4761" i="3"/>
  <c r="W4762" i="3"/>
  <c r="W4763" i="3"/>
  <c r="W4764" i="3"/>
  <c r="W4765" i="3"/>
  <c r="W4766" i="3"/>
  <c r="W4767" i="3"/>
  <c r="W4768" i="3"/>
  <c r="W4769" i="3"/>
  <c r="W4770" i="3"/>
  <c r="W4771" i="3"/>
  <c r="W4772" i="3"/>
  <c r="W4773" i="3"/>
  <c r="W4774" i="3"/>
  <c r="W4775" i="3"/>
  <c r="W4776" i="3"/>
  <c r="W4777" i="3"/>
  <c r="W4778" i="3"/>
  <c r="W4779" i="3"/>
  <c r="W4780" i="3"/>
  <c r="W4781" i="3"/>
  <c r="W4782" i="3"/>
  <c r="W4783" i="3"/>
  <c r="W4784" i="3"/>
  <c r="W4785" i="3"/>
  <c r="W4786" i="3"/>
  <c r="W4787" i="3"/>
  <c r="W4788" i="3"/>
  <c r="W4789" i="3"/>
  <c r="W4790" i="3"/>
  <c r="W4791" i="3"/>
  <c r="W4792" i="3"/>
  <c r="W4793" i="3"/>
  <c r="W4794" i="3"/>
  <c r="W4795" i="3"/>
  <c r="W4796" i="3"/>
  <c r="W4797" i="3"/>
  <c r="W4798" i="3"/>
  <c r="W4799" i="3"/>
  <c r="W4800" i="3"/>
  <c r="W4801" i="3"/>
  <c r="W4802" i="3"/>
  <c r="W4803" i="3"/>
  <c r="W4804" i="3"/>
  <c r="W4805" i="3"/>
  <c r="W4806" i="3"/>
  <c r="W4807" i="3"/>
  <c r="W4808" i="3"/>
  <c r="W4809" i="3"/>
  <c r="W4810" i="3"/>
  <c r="W4811" i="3"/>
  <c r="W4812" i="3"/>
  <c r="W4813" i="3"/>
  <c r="W4814" i="3"/>
  <c r="W4815" i="3"/>
  <c r="W4816" i="3"/>
  <c r="W4817" i="3"/>
  <c r="W4818" i="3"/>
  <c r="W4819" i="3"/>
  <c r="W4820" i="3"/>
  <c r="W4821" i="3"/>
  <c r="W4822" i="3"/>
  <c r="W4823" i="3"/>
  <c r="W4824" i="3"/>
  <c r="W4825" i="3"/>
  <c r="W4826" i="3"/>
  <c r="W4827" i="3"/>
  <c r="W4828" i="3"/>
  <c r="W4829" i="3"/>
  <c r="W4830" i="3"/>
  <c r="W4831" i="3"/>
  <c r="W4832" i="3"/>
  <c r="W4833" i="3"/>
  <c r="W4834" i="3"/>
  <c r="W4835" i="3"/>
  <c r="W4836" i="3"/>
  <c r="W4837" i="3"/>
  <c r="W4838" i="3"/>
  <c r="W4839" i="3"/>
  <c r="W4840" i="3"/>
  <c r="W4841" i="3"/>
  <c r="W4842" i="3"/>
  <c r="W4843" i="3"/>
  <c r="W4844" i="3"/>
  <c r="W4845" i="3"/>
  <c r="W4846" i="3"/>
  <c r="W4847" i="3"/>
  <c r="W4848" i="3"/>
  <c r="W4849" i="3"/>
  <c r="W4850" i="3"/>
  <c r="W4851" i="3"/>
  <c r="W4852" i="3"/>
  <c r="W4853" i="3"/>
  <c r="W4854" i="3"/>
  <c r="W4855" i="3"/>
  <c r="W4856" i="3"/>
  <c r="W4857" i="3"/>
  <c r="W4858" i="3"/>
  <c r="W4859" i="3"/>
  <c r="W4860" i="3"/>
  <c r="W4861" i="3"/>
  <c r="W4862" i="3"/>
  <c r="W4863" i="3"/>
  <c r="W4864" i="3"/>
  <c r="W4865" i="3"/>
  <c r="W4866" i="3"/>
  <c r="W4867" i="3"/>
  <c r="W4868" i="3"/>
  <c r="W4869" i="3"/>
  <c r="W4870" i="3"/>
  <c r="W4871" i="3"/>
  <c r="W4872" i="3"/>
  <c r="W4873" i="3"/>
  <c r="W4874" i="3"/>
  <c r="W4875" i="3"/>
  <c r="W4876" i="3"/>
  <c r="W4877" i="3"/>
  <c r="W4878" i="3"/>
  <c r="W4879" i="3"/>
  <c r="W4880" i="3"/>
  <c r="W4881" i="3"/>
  <c r="W4882" i="3"/>
  <c r="W4883" i="3"/>
  <c r="W4884" i="3"/>
  <c r="W4885" i="3"/>
  <c r="W4886" i="3"/>
  <c r="W4887" i="3"/>
  <c r="W4888" i="3"/>
  <c r="W4889" i="3"/>
  <c r="W4890" i="3"/>
  <c r="W4891" i="3"/>
  <c r="W4892" i="3"/>
  <c r="W4893" i="3"/>
  <c r="W4894" i="3"/>
  <c r="W4895" i="3"/>
  <c r="W4896" i="3"/>
  <c r="W4897" i="3"/>
  <c r="W4898" i="3"/>
  <c r="W4899" i="3"/>
  <c r="W4900" i="3"/>
  <c r="W4901" i="3"/>
  <c r="W4902" i="3"/>
  <c r="W4903" i="3"/>
  <c r="W4904" i="3"/>
  <c r="W4905" i="3"/>
  <c r="W4906" i="3"/>
  <c r="W4907" i="3"/>
  <c r="W4908" i="3"/>
  <c r="W4909" i="3"/>
  <c r="W4910" i="3"/>
  <c r="W4911" i="3"/>
  <c r="W4912" i="3"/>
  <c r="W4913" i="3"/>
  <c r="W4914" i="3"/>
  <c r="W4915" i="3"/>
  <c r="W4916" i="3"/>
  <c r="W4917" i="3"/>
  <c r="W4918" i="3"/>
  <c r="W4919" i="3"/>
  <c r="W4920" i="3"/>
  <c r="W4921" i="3"/>
  <c r="W4922" i="3"/>
  <c r="W4923" i="3"/>
  <c r="W4924" i="3"/>
  <c r="W4925" i="3"/>
  <c r="W4926" i="3"/>
  <c r="W4927" i="3"/>
  <c r="W4928" i="3"/>
  <c r="W4929" i="3"/>
  <c r="W4930" i="3"/>
  <c r="W4931" i="3"/>
  <c r="W4932" i="3"/>
  <c r="W4933" i="3"/>
  <c r="W4934" i="3"/>
  <c r="W4935" i="3"/>
  <c r="W4936" i="3"/>
  <c r="W4937" i="3"/>
  <c r="W4938" i="3"/>
  <c r="W4939" i="3"/>
  <c r="W4940" i="3"/>
  <c r="W4941" i="3"/>
  <c r="W4942" i="3"/>
  <c r="W4943" i="3"/>
  <c r="W4944" i="3"/>
  <c r="W4945" i="3"/>
  <c r="W4946" i="3"/>
  <c r="W4947" i="3"/>
  <c r="W4948" i="3"/>
  <c r="W4949" i="3"/>
  <c r="W4950" i="3"/>
  <c r="W4951" i="3"/>
  <c r="W4952" i="3"/>
  <c r="W4953" i="3"/>
  <c r="W4954" i="3"/>
  <c r="W4955" i="3"/>
  <c r="W4956" i="3"/>
  <c r="W4957" i="3"/>
  <c r="W4958" i="3"/>
  <c r="W4959" i="3"/>
  <c r="W4960" i="3"/>
  <c r="W4961" i="3"/>
  <c r="W4962" i="3"/>
  <c r="W4963" i="3"/>
  <c r="W4964" i="3"/>
  <c r="W4965" i="3"/>
  <c r="W4966" i="3"/>
  <c r="W4967" i="3"/>
  <c r="W4968" i="3"/>
  <c r="W4969" i="3"/>
  <c r="W4970" i="3"/>
  <c r="W4971" i="3"/>
  <c r="W4972" i="3"/>
  <c r="W4973" i="3"/>
  <c r="W4974" i="3"/>
  <c r="W4975" i="3"/>
  <c r="W4976" i="3"/>
  <c r="W4977" i="3"/>
  <c r="W4978" i="3"/>
  <c r="W4979" i="3"/>
  <c r="W4980" i="3"/>
  <c r="W4981" i="3"/>
  <c r="W4982" i="3"/>
  <c r="W4983" i="3"/>
  <c r="W4984" i="3"/>
  <c r="W4985" i="3"/>
  <c r="W4986" i="3"/>
  <c r="W4987" i="3"/>
  <c r="W4988" i="3"/>
  <c r="W4989" i="3"/>
  <c r="W4990" i="3"/>
  <c r="W4991" i="3"/>
  <c r="W4992" i="3"/>
  <c r="W4993" i="3"/>
  <c r="W4994" i="3"/>
  <c r="W4995" i="3"/>
  <c r="W4996" i="3"/>
  <c r="W4997" i="3"/>
  <c r="W4998" i="3"/>
  <c r="W4999" i="3"/>
  <c r="W5000" i="3"/>
  <c r="W5001" i="3"/>
  <c r="W5002" i="3"/>
  <c r="W5003" i="3"/>
  <c r="W5004" i="3"/>
  <c r="W5005" i="3"/>
  <c r="W5006" i="3"/>
  <c r="W5007" i="3"/>
  <c r="W5008" i="3"/>
  <c r="W5009" i="3"/>
  <c r="W5010" i="3"/>
  <c r="W5011" i="3"/>
  <c r="W5012" i="3"/>
  <c r="W5013" i="3"/>
  <c r="W5014" i="3"/>
  <c r="W5015" i="3"/>
  <c r="W5016" i="3"/>
  <c r="W5017" i="3"/>
  <c r="W5018" i="3"/>
  <c r="W5019" i="3"/>
  <c r="W5020" i="3"/>
  <c r="W5021" i="3"/>
  <c r="W5022" i="3"/>
  <c r="W5023" i="3"/>
  <c r="W5024" i="3"/>
  <c r="W5025" i="3"/>
  <c r="W5026" i="3"/>
  <c r="W5027" i="3"/>
  <c r="W5028" i="3"/>
  <c r="W5029" i="3"/>
  <c r="W5030" i="3"/>
  <c r="W5031" i="3"/>
  <c r="W5032" i="3"/>
  <c r="W5033" i="3"/>
  <c r="W5034" i="3"/>
  <c r="W5035" i="3"/>
  <c r="W5036" i="3"/>
  <c r="W5037" i="3"/>
  <c r="W5038" i="3"/>
  <c r="W5039" i="3"/>
  <c r="W5040" i="3"/>
  <c r="W5041" i="3"/>
  <c r="W5042" i="3"/>
  <c r="W5043" i="3"/>
  <c r="W5044" i="3"/>
  <c r="W5045" i="3"/>
  <c r="W5046" i="3"/>
  <c r="W5047" i="3"/>
  <c r="W5048" i="3"/>
  <c r="W5049" i="3"/>
  <c r="W5050" i="3"/>
  <c r="W5051" i="3"/>
  <c r="W5052" i="3"/>
  <c r="W5053" i="3"/>
  <c r="W5054" i="3"/>
  <c r="W5055" i="3"/>
  <c r="W5056" i="3"/>
  <c r="W5057" i="3"/>
  <c r="W5058" i="3"/>
  <c r="W5059" i="3"/>
  <c r="W5060" i="3"/>
  <c r="W5061" i="3"/>
  <c r="W5062" i="3"/>
  <c r="W5063" i="3"/>
  <c r="W5064" i="3"/>
  <c r="W5065" i="3"/>
  <c r="W5066" i="3"/>
  <c r="W5067" i="3"/>
  <c r="W5068" i="3"/>
  <c r="W5069" i="3"/>
  <c r="W5070" i="3"/>
  <c r="W5071" i="3"/>
  <c r="W5072" i="3"/>
  <c r="W5073" i="3"/>
  <c r="W5074" i="3"/>
  <c r="W5075" i="3"/>
  <c r="W5076" i="3"/>
  <c r="W5077" i="3"/>
  <c r="W5078" i="3"/>
  <c r="W5079" i="3"/>
  <c r="W5080" i="3"/>
  <c r="W5081" i="3"/>
  <c r="W5082" i="3"/>
  <c r="W5083" i="3"/>
  <c r="W5084" i="3"/>
  <c r="W5085" i="3"/>
  <c r="W5086" i="3"/>
  <c r="W5087" i="3"/>
  <c r="W5088" i="3"/>
  <c r="W5089" i="3"/>
  <c r="W5090" i="3"/>
  <c r="W5091" i="3"/>
  <c r="W5092" i="3"/>
  <c r="W5093" i="3"/>
  <c r="W5094" i="3"/>
  <c r="W5095" i="3"/>
  <c r="W5096" i="3"/>
  <c r="W5097" i="3"/>
  <c r="W5098" i="3"/>
  <c r="W5099" i="3"/>
  <c r="W5100" i="3"/>
  <c r="W5101" i="3"/>
  <c r="W5102" i="3"/>
  <c r="W5103" i="3"/>
  <c r="W5104" i="3"/>
  <c r="W5105" i="3"/>
  <c r="W5106" i="3"/>
  <c r="W5107" i="3"/>
  <c r="W5108" i="3"/>
  <c r="W5109" i="3"/>
  <c r="W5110" i="3"/>
  <c r="W5111" i="3"/>
  <c r="W5112" i="3"/>
  <c r="W5113" i="3"/>
  <c r="W5114" i="3"/>
  <c r="W5115" i="3"/>
  <c r="W5116" i="3"/>
  <c r="W5117" i="3"/>
  <c r="W5118" i="3"/>
  <c r="W5119" i="3"/>
  <c r="W5120" i="3"/>
  <c r="W5121" i="3"/>
  <c r="W5122" i="3"/>
  <c r="W5123" i="3"/>
  <c r="W5124" i="3"/>
  <c r="W5125" i="3"/>
  <c r="W5126" i="3"/>
  <c r="W5127" i="3"/>
  <c r="W5128" i="3"/>
  <c r="W5129" i="3"/>
  <c r="W5130" i="3"/>
  <c r="W5131" i="3"/>
  <c r="W5132" i="3"/>
  <c r="W5133" i="3"/>
  <c r="W5134" i="3"/>
  <c r="W5135" i="3"/>
  <c r="W5136" i="3"/>
  <c r="W5137" i="3"/>
  <c r="W5138" i="3"/>
  <c r="W5139" i="3"/>
  <c r="W5140" i="3"/>
  <c r="W5141" i="3"/>
  <c r="W5142" i="3"/>
  <c r="W5143" i="3"/>
  <c r="W5144" i="3"/>
  <c r="W5145" i="3"/>
  <c r="W5146" i="3"/>
  <c r="W5147" i="3"/>
  <c r="W5148" i="3"/>
  <c r="W5149" i="3"/>
  <c r="W5150" i="3"/>
  <c r="W5151" i="3"/>
  <c r="W5152" i="3"/>
  <c r="W5153" i="3"/>
  <c r="W5154" i="3"/>
  <c r="W5155" i="3"/>
  <c r="W5156" i="3"/>
  <c r="W5157" i="3"/>
  <c r="W5158" i="3"/>
  <c r="W5159" i="3"/>
  <c r="W5160" i="3"/>
  <c r="W5161" i="3"/>
  <c r="W5162" i="3"/>
  <c r="W5163" i="3"/>
  <c r="W5164" i="3"/>
  <c r="W5165" i="3"/>
  <c r="W5166" i="3"/>
  <c r="W5167" i="3"/>
  <c r="W5168" i="3"/>
  <c r="W5169" i="3"/>
  <c r="W5170" i="3"/>
  <c r="W5171" i="3"/>
  <c r="W5172" i="3"/>
  <c r="W5173" i="3"/>
  <c r="W5174" i="3"/>
  <c r="W5175" i="3"/>
  <c r="W5176" i="3"/>
  <c r="W5177" i="3"/>
  <c r="W5178" i="3"/>
  <c r="W5179" i="3"/>
  <c r="W5180" i="3"/>
  <c r="W5181" i="3"/>
  <c r="W5182" i="3"/>
  <c r="W5183" i="3"/>
  <c r="W5184" i="3"/>
  <c r="W5185" i="3"/>
  <c r="W5186" i="3"/>
  <c r="W5187" i="3"/>
  <c r="W5188" i="3"/>
  <c r="W5189" i="3"/>
  <c r="W5190" i="3"/>
  <c r="W5191" i="3"/>
  <c r="W5192" i="3"/>
  <c r="W5193" i="3"/>
  <c r="W5194" i="3"/>
  <c r="W5195" i="3"/>
  <c r="W5196" i="3"/>
  <c r="W5197" i="3"/>
  <c r="W5198" i="3"/>
  <c r="W5199" i="3"/>
  <c r="W5200" i="3"/>
  <c r="W5201" i="3"/>
  <c r="W5202" i="3"/>
  <c r="W5203" i="3"/>
  <c r="W5204" i="3"/>
  <c r="W5205" i="3"/>
  <c r="W5206" i="3"/>
  <c r="W5207" i="3"/>
  <c r="W5208" i="3"/>
  <c r="W5209" i="3"/>
  <c r="W5210" i="3"/>
  <c r="W5211" i="3"/>
  <c r="W5212" i="3"/>
  <c r="W5213" i="3"/>
  <c r="W5214" i="3"/>
  <c r="W5215" i="3"/>
  <c r="W5216" i="3"/>
  <c r="W5217" i="3"/>
  <c r="W5218" i="3"/>
  <c r="W5219" i="3"/>
  <c r="W5220" i="3"/>
  <c r="W5221" i="3"/>
  <c r="W5222" i="3"/>
  <c r="W5223" i="3"/>
  <c r="W5224" i="3"/>
  <c r="W5225" i="3"/>
  <c r="W5226" i="3"/>
  <c r="W5227" i="3"/>
  <c r="W5228" i="3"/>
  <c r="W5229" i="3"/>
  <c r="W5230" i="3"/>
  <c r="W5231" i="3"/>
  <c r="W5232" i="3"/>
  <c r="W5233" i="3"/>
  <c r="W5234" i="3"/>
  <c r="W5235" i="3"/>
  <c r="W5236" i="3"/>
  <c r="W5237" i="3"/>
  <c r="W5238" i="3"/>
  <c r="W5239" i="3"/>
  <c r="W5240" i="3"/>
  <c r="W5241" i="3"/>
  <c r="W5242" i="3"/>
  <c r="W5243" i="3"/>
  <c r="W5244" i="3"/>
  <c r="W5245" i="3"/>
  <c r="W5246" i="3"/>
  <c r="W5247" i="3"/>
  <c r="W5248" i="3"/>
  <c r="W5249" i="3"/>
  <c r="W5250" i="3"/>
  <c r="W5251" i="3"/>
  <c r="W5252" i="3"/>
  <c r="W5253" i="3"/>
  <c r="W5254" i="3"/>
  <c r="W5255" i="3"/>
  <c r="W5256" i="3"/>
  <c r="W5257" i="3"/>
  <c r="W5258" i="3"/>
  <c r="W5259" i="3"/>
  <c r="W5260" i="3"/>
  <c r="W5261" i="3"/>
  <c r="W5262" i="3"/>
  <c r="W5263" i="3"/>
  <c r="W5264" i="3"/>
  <c r="W5265" i="3"/>
  <c r="W5266" i="3"/>
  <c r="W5267" i="3"/>
  <c r="W5268" i="3"/>
  <c r="W5269" i="3"/>
  <c r="W5270" i="3"/>
  <c r="W5271" i="3"/>
  <c r="W5272" i="3"/>
  <c r="W5273" i="3"/>
  <c r="W5274" i="3"/>
  <c r="W5275" i="3"/>
  <c r="W5276" i="3"/>
  <c r="W5277" i="3"/>
  <c r="W5278" i="3"/>
  <c r="W5279" i="3"/>
  <c r="W5280" i="3"/>
  <c r="W5281" i="3"/>
  <c r="W5282" i="3"/>
  <c r="W5283" i="3"/>
  <c r="W5284" i="3"/>
  <c r="W5285" i="3"/>
  <c r="W5286" i="3"/>
  <c r="W5287" i="3"/>
  <c r="W5288" i="3"/>
  <c r="W5289" i="3"/>
  <c r="W5290" i="3"/>
  <c r="W5291" i="3"/>
  <c r="W5292" i="3"/>
  <c r="W5293" i="3"/>
  <c r="W5294" i="3"/>
  <c r="W5295" i="3"/>
  <c r="W5296" i="3"/>
  <c r="W5297" i="3"/>
  <c r="W5298" i="3"/>
  <c r="W5299" i="3"/>
  <c r="W5300" i="3"/>
  <c r="W5301" i="3"/>
  <c r="W5302" i="3"/>
  <c r="W5303" i="3"/>
  <c r="W5304" i="3"/>
  <c r="W5305" i="3"/>
  <c r="W5306" i="3"/>
  <c r="W5307" i="3"/>
  <c r="W5308" i="3"/>
  <c r="W5309" i="3"/>
  <c r="W5310" i="3"/>
  <c r="W5311" i="3"/>
  <c r="W5312" i="3"/>
  <c r="W5313" i="3"/>
  <c r="W5314" i="3"/>
  <c r="W5315" i="3"/>
  <c r="W5316" i="3"/>
  <c r="W5317" i="3"/>
  <c r="W5318" i="3"/>
  <c r="W5319" i="3"/>
  <c r="W5320" i="3"/>
  <c r="W5321" i="3"/>
  <c r="W5322" i="3"/>
  <c r="W5323" i="3"/>
  <c r="W5324" i="3"/>
  <c r="W5325" i="3"/>
  <c r="W5326" i="3"/>
  <c r="W5327" i="3"/>
  <c r="W5328" i="3"/>
  <c r="W5329" i="3"/>
  <c r="W5330" i="3"/>
  <c r="W5331" i="3"/>
  <c r="W5332" i="3"/>
  <c r="W5333" i="3"/>
  <c r="W5334" i="3"/>
  <c r="W5335" i="3"/>
  <c r="W5336" i="3"/>
  <c r="W5337" i="3"/>
  <c r="W5338" i="3"/>
  <c r="W5339" i="3"/>
  <c r="W5340" i="3"/>
  <c r="W5341" i="3"/>
  <c r="W5342" i="3"/>
  <c r="W5343" i="3"/>
  <c r="W5344" i="3"/>
  <c r="W5345" i="3"/>
  <c r="W5346" i="3"/>
  <c r="W5347" i="3"/>
  <c r="W5348" i="3"/>
  <c r="W5349" i="3"/>
  <c r="W5350" i="3"/>
  <c r="W5351" i="3"/>
  <c r="W5352" i="3"/>
  <c r="W5353" i="3"/>
  <c r="W5354" i="3"/>
  <c r="W5355" i="3"/>
  <c r="W5356" i="3"/>
  <c r="W5357" i="3"/>
  <c r="W5358" i="3"/>
  <c r="W5359" i="3"/>
  <c r="W5360" i="3"/>
  <c r="W5361" i="3"/>
  <c r="W5362" i="3"/>
  <c r="W5363" i="3"/>
  <c r="W5364" i="3"/>
  <c r="W5365" i="3"/>
  <c r="W5366" i="3"/>
  <c r="W5367" i="3"/>
  <c r="W5368" i="3"/>
  <c r="W5369" i="3"/>
  <c r="W5370" i="3"/>
  <c r="W5371" i="3"/>
  <c r="W5372" i="3"/>
  <c r="W5373" i="3"/>
  <c r="W5374" i="3"/>
  <c r="W5375" i="3"/>
  <c r="W5376" i="3"/>
  <c r="W5377" i="3"/>
  <c r="W5378" i="3"/>
  <c r="W5379" i="3"/>
  <c r="W5380" i="3"/>
  <c r="W5381" i="3"/>
  <c r="W5382" i="3"/>
  <c r="W5383" i="3"/>
  <c r="W5384" i="3"/>
  <c r="W5385" i="3"/>
  <c r="W5386" i="3"/>
  <c r="W5387" i="3"/>
  <c r="W5388" i="3"/>
  <c r="W5389" i="3"/>
  <c r="W5390" i="3"/>
  <c r="W5391" i="3"/>
  <c r="W5392" i="3"/>
  <c r="W5393" i="3"/>
  <c r="W5394" i="3"/>
  <c r="W5395" i="3"/>
  <c r="W5396" i="3"/>
  <c r="W5397" i="3"/>
  <c r="W5398" i="3"/>
  <c r="W5399" i="3"/>
  <c r="W5400" i="3"/>
  <c r="W5401" i="3"/>
  <c r="W5402" i="3"/>
  <c r="W5403" i="3"/>
  <c r="W5404" i="3"/>
  <c r="W5405" i="3"/>
  <c r="W5406" i="3"/>
  <c r="W5407" i="3"/>
  <c r="W5408" i="3"/>
  <c r="W5409" i="3"/>
  <c r="W5410" i="3"/>
  <c r="W5411" i="3"/>
  <c r="W5412" i="3"/>
  <c r="W5413" i="3"/>
  <c r="W5414" i="3"/>
  <c r="W5415" i="3"/>
  <c r="W5416" i="3"/>
  <c r="W5417" i="3"/>
  <c r="W5418" i="3"/>
  <c r="W5419" i="3"/>
  <c r="W5420" i="3"/>
  <c r="W5421" i="3"/>
  <c r="W5422" i="3"/>
  <c r="W5423" i="3"/>
  <c r="W5424" i="3"/>
  <c r="W5425" i="3"/>
  <c r="W5426" i="3"/>
  <c r="W5427" i="3"/>
  <c r="W5428" i="3"/>
  <c r="W5429" i="3"/>
  <c r="W5430" i="3"/>
  <c r="W5431" i="3"/>
  <c r="W5432" i="3"/>
  <c r="W5433" i="3"/>
  <c r="W5434" i="3"/>
  <c r="W5435" i="3"/>
  <c r="W5436" i="3"/>
  <c r="W5437" i="3"/>
  <c r="W5438" i="3"/>
  <c r="W5439" i="3"/>
  <c r="W5440" i="3"/>
  <c r="W5441" i="3"/>
  <c r="W5442" i="3"/>
  <c r="W5443" i="3"/>
  <c r="W5444" i="3"/>
  <c r="W5445" i="3"/>
  <c r="W5446" i="3"/>
  <c r="W5447" i="3"/>
  <c r="W5448" i="3"/>
  <c r="W5449" i="3"/>
  <c r="W5450" i="3"/>
  <c r="W5451" i="3"/>
  <c r="W5452" i="3"/>
  <c r="W5453" i="3"/>
  <c r="W5454" i="3"/>
  <c r="W5455" i="3"/>
  <c r="W5456" i="3"/>
  <c r="W5457" i="3"/>
  <c r="W5458" i="3"/>
  <c r="W5459" i="3"/>
  <c r="W5460" i="3"/>
  <c r="W5461" i="3"/>
  <c r="W5462" i="3"/>
  <c r="W5463" i="3"/>
  <c r="W5464" i="3"/>
  <c r="W5465" i="3"/>
  <c r="W5466" i="3"/>
  <c r="W5467" i="3"/>
  <c r="W5468" i="3"/>
  <c r="W5469" i="3"/>
  <c r="W5470" i="3"/>
  <c r="W5471" i="3"/>
  <c r="W5472" i="3"/>
  <c r="W5473" i="3"/>
  <c r="W5474" i="3"/>
  <c r="W5475" i="3"/>
  <c r="W5476" i="3"/>
  <c r="W5477" i="3"/>
  <c r="W5478" i="3"/>
  <c r="W5479" i="3"/>
  <c r="W5480" i="3"/>
  <c r="W5481" i="3"/>
  <c r="W5482" i="3"/>
  <c r="W5483" i="3"/>
  <c r="W5484" i="3"/>
  <c r="W5485" i="3"/>
  <c r="W5486" i="3"/>
  <c r="W5487" i="3"/>
  <c r="W5488" i="3"/>
  <c r="W5489" i="3"/>
  <c r="W5490" i="3"/>
  <c r="W5491" i="3"/>
  <c r="W5492" i="3"/>
  <c r="W5493" i="3"/>
  <c r="W5494" i="3"/>
  <c r="W5495" i="3"/>
  <c r="W5496" i="3"/>
  <c r="W5497" i="3"/>
  <c r="W5498" i="3"/>
  <c r="W5499" i="3"/>
  <c r="W5500" i="3"/>
  <c r="W5501" i="3"/>
  <c r="W5502" i="3"/>
  <c r="W5503" i="3"/>
  <c r="W5504" i="3"/>
  <c r="W5505" i="3"/>
  <c r="W5506" i="3"/>
  <c r="W5507" i="3"/>
  <c r="W5508" i="3"/>
  <c r="W5509" i="3"/>
  <c r="W5510" i="3"/>
  <c r="W5511" i="3"/>
  <c r="W5512" i="3"/>
  <c r="W5513" i="3"/>
  <c r="W5514" i="3"/>
  <c r="W5515" i="3"/>
  <c r="W5516" i="3"/>
  <c r="W5517" i="3"/>
  <c r="W5518" i="3"/>
  <c r="W5519" i="3"/>
  <c r="W5520" i="3"/>
  <c r="W5521" i="3"/>
  <c r="W5522" i="3"/>
  <c r="W5523" i="3"/>
  <c r="W5524" i="3"/>
  <c r="W5525" i="3"/>
  <c r="W5526" i="3"/>
  <c r="W5527" i="3"/>
  <c r="W5528" i="3"/>
  <c r="W5529" i="3"/>
  <c r="W5530" i="3"/>
  <c r="W5531" i="3"/>
  <c r="W5532" i="3"/>
  <c r="W5533" i="3"/>
  <c r="W5534" i="3"/>
  <c r="W5535" i="3"/>
  <c r="W5536" i="3"/>
  <c r="W5537" i="3"/>
  <c r="W5538" i="3"/>
  <c r="W5539" i="3"/>
  <c r="W5540" i="3"/>
  <c r="W5541" i="3"/>
  <c r="W5542" i="3"/>
  <c r="W5543" i="3"/>
  <c r="W5544" i="3"/>
  <c r="W5545" i="3"/>
  <c r="W5546" i="3"/>
  <c r="W5547" i="3"/>
  <c r="W5548" i="3"/>
  <c r="W5549" i="3"/>
  <c r="W5550" i="3"/>
  <c r="W5551" i="3"/>
  <c r="W5552" i="3"/>
  <c r="W5553" i="3"/>
  <c r="W5554" i="3"/>
  <c r="W5555" i="3"/>
  <c r="W5556" i="3"/>
  <c r="W5557" i="3"/>
  <c r="W5558" i="3"/>
  <c r="W5559" i="3"/>
  <c r="W5560" i="3"/>
  <c r="W5561" i="3"/>
  <c r="W5562" i="3"/>
  <c r="W5563" i="3"/>
  <c r="W5564" i="3"/>
  <c r="W5565" i="3"/>
  <c r="W5566" i="3"/>
  <c r="W5567" i="3"/>
  <c r="W5568" i="3"/>
  <c r="W5569" i="3"/>
  <c r="W5570" i="3"/>
  <c r="W5571" i="3"/>
  <c r="W5572" i="3"/>
  <c r="W5573" i="3"/>
  <c r="W5574" i="3"/>
  <c r="W5575" i="3"/>
  <c r="W5576" i="3"/>
  <c r="W5577" i="3"/>
  <c r="W5578" i="3"/>
  <c r="W5579" i="3"/>
  <c r="W5580" i="3"/>
  <c r="W5581" i="3"/>
  <c r="W5582" i="3"/>
  <c r="W5583" i="3"/>
  <c r="W5584" i="3"/>
  <c r="W5585" i="3"/>
  <c r="W5586" i="3"/>
  <c r="W5587" i="3"/>
  <c r="W5588" i="3"/>
  <c r="W5589" i="3"/>
  <c r="W5590" i="3"/>
  <c r="W5591" i="3"/>
  <c r="W5592" i="3"/>
  <c r="W5593" i="3"/>
  <c r="W5594" i="3"/>
  <c r="W5595" i="3"/>
  <c r="W5596" i="3"/>
  <c r="W5597" i="3"/>
  <c r="W5598" i="3"/>
  <c r="W5599" i="3"/>
  <c r="W5600" i="3"/>
  <c r="W5601" i="3"/>
  <c r="W5602" i="3"/>
  <c r="W5603" i="3"/>
  <c r="W5604" i="3"/>
  <c r="W5605" i="3"/>
  <c r="W5606" i="3"/>
  <c r="W5607" i="3"/>
  <c r="W5608" i="3"/>
  <c r="W5609" i="3"/>
  <c r="W5610" i="3"/>
  <c r="W5611" i="3"/>
  <c r="W5612" i="3"/>
  <c r="W5613" i="3"/>
  <c r="W5614" i="3"/>
  <c r="W5615" i="3"/>
  <c r="W5616" i="3"/>
  <c r="W5617" i="3"/>
  <c r="W5618" i="3"/>
  <c r="W5619" i="3"/>
  <c r="W5620" i="3"/>
  <c r="W5621" i="3"/>
  <c r="W5622" i="3"/>
  <c r="W5623" i="3"/>
  <c r="W5624" i="3"/>
  <c r="W5625" i="3"/>
  <c r="W5626" i="3"/>
  <c r="W5627" i="3"/>
  <c r="W5628" i="3"/>
  <c r="W5629" i="3"/>
  <c r="W5630" i="3"/>
  <c r="W5631" i="3"/>
  <c r="W5632" i="3"/>
  <c r="W5633" i="3"/>
  <c r="W5634" i="3"/>
  <c r="W5635" i="3"/>
  <c r="W5636" i="3"/>
  <c r="W5637" i="3"/>
  <c r="W5638" i="3"/>
  <c r="W5639" i="3"/>
  <c r="W5640" i="3"/>
  <c r="W5641" i="3"/>
  <c r="W5642" i="3"/>
  <c r="W5643" i="3"/>
  <c r="W5644" i="3"/>
  <c r="W5645" i="3"/>
  <c r="W5646" i="3"/>
  <c r="W5647" i="3"/>
  <c r="W5648" i="3"/>
  <c r="W5649" i="3"/>
  <c r="W5650" i="3"/>
  <c r="W5651" i="3"/>
  <c r="W5652" i="3"/>
  <c r="W5653" i="3"/>
  <c r="W5654" i="3"/>
  <c r="W5655" i="3"/>
  <c r="W5656" i="3"/>
  <c r="W5657" i="3"/>
  <c r="W5658" i="3"/>
  <c r="W5659" i="3"/>
  <c r="W5660" i="3"/>
  <c r="W5661" i="3"/>
  <c r="W5662" i="3"/>
  <c r="W5663" i="3"/>
  <c r="W5664" i="3"/>
  <c r="W5665" i="3"/>
  <c r="W5666" i="3"/>
  <c r="W5667" i="3"/>
  <c r="W5668" i="3"/>
  <c r="W5669" i="3"/>
  <c r="W5670" i="3"/>
  <c r="W5671" i="3"/>
  <c r="W5672" i="3"/>
  <c r="W5673" i="3"/>
  <c r="W5674" i="3"/>
  <c r="W5675" i="3"/>
  <c r="W5676" i="3"/>
  <c r="W5677" i="3"/>
  <c r="W5678" i="3"/>
  <c r="W5679" i="3"/>
  <c r="W5680" i="3"/>
  <c r="W5681" i="3"/>
  <c r="W5682" i="3"/>
  <c r="W5683" i="3"/>
  <c r="W5684" i="3"/>
  <c r="W5685" i="3"/>
  <c r="W5686" i="3"/>
  <c r="W5687" i="3"/>
  <c r="W5688" i="3"/>
  <c r="W5689" i="3"/>
  <c r="W5690" i="3"/>
  <c r="W5691" i="3"/>
  <c r="W5692" i="3"/>
  <c r="W5693" i="3"/>
  <c r="W5694" i="3"/>
  <c r="W5695" i="3"/>
  <c r="W5696" i="3"/>
  <c r="W5697" i="3"/>
  <c r="W5698" i="3"/>
  <c r="W5699" i="3"/>
  <c r="W5700" i="3"/>
  <c r="W5701" i="3"/>
  <c r="W5702" i="3"/>
  <c r="W5703" i="3"/>
  <c r="W5704" i="3"/>
  <c r="W5705" i="3"/>
  <c r="W5706" i="3"/>
  <c r="W5707" i="3"/>
  <c r="W5708" i="3"/>
  <c r="W5709" i="3"/>
  <c r="W5710" i="3"/>
  <c r="W5711" i="3"/>
  <c r="W5712" i="3"/>
  <c r="W5713" i="3"/>
  <c r="W5714" i="3"/>
  <c r="W5715" i="3"/>
  <c r="W5716" i="3"/>
  <c r="W5717" i="3"/>
  <c r="W5718" i="3"/>
  <c r="W5719" i="3"/>
  <c r="W5720" i="3"/>
  <c r="W5721" i="3"/>
  <c r="W5722" i="3"/>
  <c r="W5723" i="3"/>
  <c r="W5724" i="3"/>
  <c r="W5725" i="3"/>
  <c r="W5726" i="3"/>
  <c r="W5727" i="3"/>
  <c r="W5728" i="3"/>
  <c r="W5729" i="3"/>
  <c r="W5730" i="3"/>
  <c r="W5731" i="3"/>
  <c r="W5732" i="3"/>
  <c r="W5733" i="3"/>
  <c r="W5734" i="3"/>
  <c r="W5735" i="3"/>
  <c r="W5736" i="3"/>
  <c r="W5737" i="3"/>
  <c r="W5738" i="3"/>
  <c r="W5739" i="3"/>
  <c r="W5740" i="3"/>
  <c r="W5741" i="3"/>
  <c r="W5742" i="3"/>
  <c r="W5743" i="3"/>
  <c r="W5744" i="3"/>
  <c r="W5745" i="3"/>
  <c r="W5746" i="3"/>
  <c r="W5747" i="3"/>
  <c r="W5748" i="3"/>
  <c r="W5749" i="3"/>
  <c r="W5750" i="3"/>
  <c r="W5751" i="3"/>
  <c r="W5752" i="3"/>
  <c r="W5753" i="3"/>
  <c r="W5754" i="3"/>
  <c r="W5755" i="3"/>
  <c r="W5756" i="3"/>
  <c r="W5757" i="3"/>
  <c r="W5758" i="3"/>
  <c r="W5759" i="3"/>
  <c r="W5760" i="3"/>
  <c r="W5761" i="3"/>
  <c r="W5762" i="3"/>
  <c r="W5763" i="3"/>
  <c r="W5764" i="3"/>
  <c r="W5765" i="3"/>
  <c r="W5766" i="3"/>
  <c r="W5767" i="3"/>
  <c r="W5768" i="3"/>
  <c r="W5769" i="3"/>
  <c r="W5770" i="3"/>
  <c r="W5771" i="3"/>
  <c r="W5772" i="3"/>
  <c r="W5773" i="3"/>
  <c r="W5774" i="3"/>
  <c r="W5775" i="3"/>
  <c r="W5776" i="3"/>
  <c r="W5777" i="3"/>
  <c r="W5778" i="3"/>
  <c r="W5779" i="3"/>
  <c r="W5780" i="3"/>
  <c r="W5781" i="3"/>
  <c r="W5782" i="3"/>
  <c r="W5783" i="3"/>
  <c r="W5784" i="3"/>
  <c r="W5785" i="3"/>
  <c r="W5786" i="3"/>
  <c r="W5787" i="3"/>
  <c r="W5788" i="3"/>
  <c r="W5789" i="3"/>
  <c r="W5790" i="3"/>
  <c r="W5791" i="3"/>
  <c r="W5792" i="3"/>
  <c r="W5793" i="3"/>
  <c r="W5794" i="3"/>
  <c r="W5795" i="3"/>
  <c r="W5796" i="3"/>
  <c r="W5797" i="3"/>
  <c r="W5798" i="3"/>
  <c r="W5799" i="3"/>
  <c r="W5800" i="3"/>
  <c r="W5801" i="3"/>
  <c r="W5802" i="3"/>
  <c r="W5803" i="3"/>
  <c r="W5804" i="3"/>
  <c r="W5805" i="3"/>
  <c r="W5806" i="3"/>
  <c r="W5807" i="3"/>
  <c r="W5808" i="3"/>
  <c r="W5809" i="3"/>
  <c r="W5810" i="3"/>
  <c r="W5811" i="3"/>
  <c r="W5812" i="3"/>
  <c r="W5813" i="3"/>
  <c r="W5814" i="3"/>
  <c r="W5815" i="3"/>
  <c r="W5816" i="3"/>
  <c r="W5817" i="3"/>
  <c r="W5818" i="3"/>
  <c r="W5819" i="3"/>
  <c r="W5820" i="3"/>
  <c r="W5821" i="3"/>
  <c r="W5822" i="3"/>
  <c r="W5823" i="3"/>
  <c r="W5824" i="3"/>
  <c r="W5825" i="3"/>
  <c r="W5826" i="3"/>
  <c r="W5827" i="3"/>
  <c r="W5828" i="3"/>
  <c r="W5829" i="3"/>
  <c r="W5830" i="3"/>
  <c r="W5831" i="3"/>
  <c r="W5832" i="3"/>
  <c r="W5833" i="3"/>
  <c r="W5834" i="3"/>
  <c r="W5835" i="3"/>
  <c r="W5836" i="3"/>
  <c r="W5837" i="3"/>
  <c r="W5838" i="3"/>
  <c r="W5839" i="3"/>
  <c r="W5840" i="3"/>
  <c r="W5841" i="3"/>
  <c r="W5842" i="3"/>
  <c r="W5843" i="3"/>
  <c r="W5844" i="3"/>
  <c r="W5845" i="3"/>
  <c r="W5846" i="3"/>
  <c r="W5847" i="3"/>
  <c r="W5848" i="3"/>
  <c r="W5849" i="3"/>
  <c r="W5850" i="3"/>
  <c r="W5851" i="3"/>
  <c r="W5852" i="3"/>
  <c r="W5853" i="3"/>
  <c r="W5854" i="3"/>
  <c r="W5855" i="3"/>
  <c r="W5856" i="3"/>
  <c r="W5857" i="3"/>
  <c r="W5858" i="3"/>
  <c r="W5859" i="3"/>
  <c r="W5860" i="3"/>
  <c r="W5861" i="3"/>
  <c r="W5862" i="3"/>
  <c r="W5863" i="3"/>
  <c r="W5864" i="3"/>
  <c r="W5865" i="3"/>
  <c r="W5866" i="3"/>
  <c r="W5867" i="3"/>
  <c r="W5868" i="3"/>
  <c r="W5869" i="3"/>
  <c r="W5870" i="3"/>
  <c r="W5871" i="3"/>
  <c r="W5872" i="3"/>
  <c r="W5873" i="3"/>
  <c r="W5874" i="3"/>
  <c r="W5875" i="3"/>
  <c r="W5876" i="3"/>
  <c r="W5877" i="3"/>
  <c r="W5878" i="3"/>
  <c r="W5879" i="3"/>
  <c r="W5880" i="3"/>
  <c r="W5881" i="3"/>
  <c r="W5882" i="3"/>
  <c r="W5883" i="3"/>
  <c r="W5884" i="3"/>
  <c r="W5885" i="3"/>
  <c r="W5886" i="3"/>
  <c r="W5887" i="3"/>
  <c r="W5888" i="3"/>
  <c r="W5889" i="3"/>
  <c r="W5890" i="3"/>
  <c r="W5891" i="3"/>
  <c r="W5892" i="3"/>
  <c r="W5893" i="3"/>
  <c r="W5894" i="3"/>
  <c r="W5895" i="3"/>
  <c r="W5896" i="3"/>
  <c r="W5897" i="3"/>
  <c r="W5898" i="3"/>
  <c r="W5899" i="3"/>
  <c r="W5900" i="3"/>
  <c r="W5901" i="3"/>
  <c r="W5902" i="3"/>
  <c r="W5903" i="3"/>
  <c r="W5904" i="3"/>
  <c r="W5905" i="3"/>
  <c r="W5906" i="3"/>
  <c r="W5907" i="3"/>
  <c r="W5908" i="3"/>
  <c r="W5909" i="3"/>
  <c r="W5910" i="3"/>
  <c r="W5911" i="3"/>
  <c r="W5912" i="3"/>
  <c r="W5913" i="3"/>
  <c r="W5914" i="3"/>
  <c r="W5915" i="3"/>
  <c r="W5916" i="3"/>
  <c r="W5917" i="3"/>
  <c r="W5918" i="3"/>
  <c r="W5919" i="3"/>
  <c r="W5920" i="3"/>
  <c r="W5921" i="3"/>
  <c r="W5922" i="3"/>
  <c r="W5923" i="3"/>
  <c r="W5924" i="3"/>
  <c r="W5925" i="3"/>
  <c r="W5926" i="3"/>
  <c r="W5927" i="3"/>
  <c r="W5928" i="3"/>
  <c r="W5929" i="3"/>
  <c r="W5930" i="3"/>
  <c r="W5931" i="3"/>
  <c r="W5932" i="3"/>
  <c r="W5933" i="3"/>
  <c r="W5934" i="3"/>
  <c r="W5935" i="3"/>
  <c r="W5936" i="3"/>
  <c r="W5937" i="3"/>
  <c r="W5938" i="3"/>
  <c r="W5939" i="3"/>
  <c r="W5940" i="3"/>
  <c r="W5941" i="3"/>
  <c r="W5942" i="3"/>
  <c r="W5943" i="3"/>
  <c r="W5944" i="3"/>
  <c r="W5945" i="3"/>
  <c r="W5946" i="3"/>
  <c r="W5947" i="3"/>
  <c r="W5948" i="3"/>
  <c r="W5949" i="3"/>
  <c r="W5950" i="3"/>
  <c r="W5951" i="3"/>
  <c r="W5952" i="3"/>
  <c r="W5953" i="3"/>
  <c r="W5954" i="3"/>
  <c r="W5955" i="3"/>
  <c r="W5956" i="3"/>
  <c r="W5957" i="3"/>
  <c r="W5958" i="3"/>
  <c r="W5959" i="3"/>
  <c r="W5960" i="3"/>
  <c r="W5961" i="3"/>
  <c r="W5962" i="3"/>
  <c r="W5963" i="3"/>
  <c r="W5964" i="3"/>
  <c r="W5965" i="3"/>
  <c r="W5966" i="3"/>
  <c r="W5967" i="3"/>
  <c r="W5968" i="3"/>
  <c r="W5969" i="3"/>
  <c r="W5970" i="3"/>
  <c r="W5971" i="3"/>
  <c r="W5972" i="3"/>
  <c r="W5973" i="3"/>
  <c r="W5974" i="3"/>
  <c r="W5975" i="3"/>
  <c r="W5976" i="3"/>
  <c r="W5977" i="3"/>
  <c r="W5978" i="3"/>
  <c r="W5979" i="3"/>
  <c r="W5980" i="3"/>
  <c r="W5981" i="3"/>
  <c r="W5982" i="3"/>
  <c r="W5983" i="3"/>
  <c r="W5984" i="3"/>
  <c r="W5985" i="3"/>
  <c r="W5986" i="3"/>
  <c r="W5987" i="3"/>
  <c r="W5988" i="3"/>
  <c r="W5989" i="3"/>
  <c r="W5990" i="3"/>
  <c r="W5991" i="3"/>
  <c r="W5992" i="3"/>
  <c r="W5993" i="3"/>
  <c r="W5994" i="3"/>
  <c r="W5995" i="3"/>
  <c r="W5996" i="3"/>
  <c r="W5997" i="3"/>
  <c r="W5998" i="3"/>
  <c r="W5999" i="3"/>
  <c r="W6000" i="3"/>
  <c r="W6001" i="3"/>
  <c r="W6002" i="3"/>
  <c r="W6003" i="3"/>
  <c r="W6004" i="3"/>
  <c r="W6005" i="3"/>
  <c r="W6006" i="3"/>
  <c r="W6007" i="3"/>
  <c r="W6008" i="3"/>
  <c r="W6009" i="3"/>
  <c r="W6010" i="3"/>
  <c r="W6011" i="3"/>
  <c r="W6012" i="3"/>
  <c r="W6013" i="3"/>
  <c r="W6014" i="3"/>
  <c r="W6015" i="3"/>
  <c r="W6016" i="3"/>
  <c r="W6017" i="3"/>
  <c r="W6018" i="3"/>
  <c r="W6019" i="3"/>
  <c r="W6020" i="3"/>
  <c r="W6021" i="3"/>
  <c r="W6022" i="3"/>
  <c r="W6023" i="3"/>
  <c r="W6024" i="3"/>
  <c r="W6025" i="3"/>
  <c r="W6026" i="3"/>
  <c r="W6027" i="3"/>
  <c r="W6028" i="3"/>
  <c r="W6029" i="3"/>
  <c r="W6030" i="3"/>
  <c r="W6031" i="3"/>
  <c r="W6032" i="3"/>
  <c r="W6033" i="3"/>
  <c r="W6034" i="3"/>
  <c r="W6035" i="3"/>
  <c r="W6036" i="3"/>
  <c r="W6037" i="3"/>
  <c r="W6038" i="3"/>
  <c r="W6039" i="3"/>
  <c r="W6040" i="3"/>
  <c r="W6041" i="3"/>
  <c r="W6042" i="3"/>
  <c r="W6043" i="3"/>
  <c r="W6044" i="3"/>
  <c r="W6045" i="3"/>
  <c r="W6046" i="3"/>
  <c r="W6047" i="3"/>
  <c r="W6048" i="3"/>
  <c r="W6049" i="3"/>
  <c r="W6050" i="3"/>
  <c r="W6051" i="3"/>
  <c r="W6052" i="3"/>
  <c r="W6053" i="3"/>
  <c r="W6054" i="3"/>
  <c r="W6055" i="3"/>
  <c r="W6056" i="3"/>
  <c r="W6057" i="3"/>
  <c r="W6058" i="3"/>
  <c r="W6059" i="3"/>
  <c r="W6060" i="3"/>
  <c r="W6061" i="3"/>
  <c r="W6062" i="3"/>
  <c r="W6063" i="3"/>
  <c r="W6064" i="3"/>
  <c r="W6065" i="3"/>
  <c r="W6066" i="3"/>
  <c r="W6067" i="3"/>
  <c r="W6068" i="3"/>
  <c r="W6069" i="3"/>
  <c r="W6070" i="3"/>
  <c r="W6071" i="3"/>
  <c r="W6072" i="3"/>
  <c r="W6073" i="3"/>
  <c r="W6074" i="3"/>
  <c r="W6075" i="3"/>
  <c r="W6076" i="3"/>
  <c r="W6077" i="3"/>
  <c r="W6078" i="3"/>
  <c r="W6079" i="3"/>
  <c r="W6080" i="3"/>
  <c r="W6081" i="3"/>
  <c r="W6082" i="3"/>
  <c r="W6083" i="3"/>
  <c r="W6084" i="3"/>
  <c r="W6085" i="3"/>
  <c r="W6086" i="3"/>
  <c r="W6087" i="3"/>
  <c r="W6088" i="3"/>
  <c r="W6089" i="3"/>
  <c r="W6090" i="3"/>
  <c r="W6091" i="3"/>
  <c r="W6092" i="3"/>
  <c r="W6093" i="3"/>
  <c r="W6094" i="3"/>
  <c r="W6095" i="3"/>
  <c r="W6096" i="3"/>
  <c r="W6097" i="3"/>
  <c r="W6098" i="3"/>
  <c r="W6099" i="3"/>
  <c r="W6100" i="3"/>
  <c r="W6101" i="3"/>
  <c r="W6102" i="3"/>
  <c r="W6103" i="3"/>
  <c r="W6104" i="3"/>
  <c r="W6105" i="3"/>
  <c r="W6106" i="3"/>
  <c r="W6107" i="3"/>
  <c r="W6108" i="3"/>
  <c r="W6109" i="3"/>
  <c r="W6110" i="3"/>
  <c r="W6111" i="3"/>
  <c r="W6112" i="3"/>
  <c r="W6113" i="3"/>
  <c r="W6114" i="3"/>
  <c r="W6115" i="3"/>
  <c r="W6116" i="3"/>
  <c r="W6117" i="3"/>
  <c r="W6118" i="3"/>
  <c r="W6119" i="3"/>
  <c r="W6120" i="3"/>
  <c r="W6121" i="3"/>
  <c r="W6122" i="3"/>
  <c r="W6123" i="3"/>
  <c r="W6124" i="3"/>
  <c r="W6125" i="3"/>
  <c r="W6126" i="3"/>
  <c r="W6127" i="3"/>
  <c r="W6128" i="3"/>
  <c r="W6129" i="3"/>
  <c r="W6130" i="3"/>
  <c r="W6131" i="3"/>
  <c r="W6132" i="3"/>
  <c r="W6133" i="3"/>
  <c r="W6134" i="3"/>
  <c r="W6135" i="3"/>
  <c r="W6136" i="3"/>
  <c r="W6137" i="3"/>
  <c r="W6138" i="3"/>
  <c r="W6139" i="3"/>
  <c r="W6140" i="3"/>
  <c r="W6141" i="3"/>
  <c r="W6142" i="3"/>
  <c r="W6143" i="3"/>
  <c r="W6144" i="3"/>
  <c r="W6145" i="3"/>
  <c r="W6146" i="3"/>
  <c r="W6147" i="3"/>
  <c r="W6148" i="3"/>
  <c r="W6149" i="3"/>
  <c r="W6150" i="3"/>
  <c r="W6151" i="3"/>
  <c r="W6152" i="3"/>
  <c r="W6153" i="3"/>
  <c r="W6154" i="3"/>
  <c r="W6155" i="3"/>
  <c r="W6156" i="3"/>
  <c r="W6157" i="3"/>
  <c r="W6158" i="3"/>
  <c r="W6159" i="3"/>
  <c r="W6160" i="3"/>
  <c r="W6161" i="3"/>
  <c r="W6162" i="3"/>
  <c r="W6163" i="3"/>
  <c r="W6164" i="3"/>
  <c r="W6165" i="3"/>
  <c r="W6166" i="3"/>
  <c r="W6167" i="3"/>
  <c r="W6168" i="3"/>
  <c r="W6169" i="3"/>
  <c r="W6170" i="3"/>
  <c r="W6171" i="3"/>
  <c r="W6172" i="3"/>
  <c r="W6173" i="3"/>
  <c r="W6174" i="3"/>
  <c r="W6175" i="3"/>
  <c r="W6176" i="3"/>
  <c r="W6177" i="3"/>
  <c r="W6178" i="3"/>
  <c r="W6179" i="3"/>
  <c r="W6180" i="3"/>
  <c r="W6181" i="3"/>
  <c r="W6182" i="3"/>
  <c r="W6183" i="3"/>
  <c r="W6184" i="3"/>
  <c r="W6185" i="3"/>
  <c r="W6186" i="3"/>
  <c r="W6187" i="3"/>
  <c r="W6188" i="3"/>
  <c r="W6189" i="3"/>
  <c r="W6190" i="3"/>
  <c r="W6191" i="3"/>
  <c r="W6192" i="3"/>
  <c r="W6193" i="3"/>
  <c r="W6194" i="3"/>
  <c r="W6195" i="3"/>
  <c r="W6196" i="3"/>
  <c r="W6197" i="3"/>
  <c r="W6198" i="3"/>
  <c r="W6199" i="3"/>
  <c r="W6200" i="3"/>
  <c r="W6201" i="3"/>
  <c r="W6202" i="3"/>
  <c r="W6203" i="3"/>
  <c r="W6204" i="3"/>
  <c r="W6205" i="3"/>
  <c r="W6206" i="3"/>
  <c r="W6207" i="3"/>
  <c r="W6208" i="3"/>
  <c r="W6209" i="3"/>
  <c r="W6210" i="3"/>
  <c r="W6211" i="3"/>
  <c r="W6212" i="3"/>
  <c r="W6213" i="3"/>
  <c r="W6214" i="3"/>
  <c r="W6215" i="3"/>
  <c r="W6216" i="3"/>
  <c r="W6217" i="3"/>
  <c r="W6218" i="3"/>
  <c r="W6219" i="3"/>
  <c r="W6220" i="3"/>
  <c r="W6221" i="3"/>
  <c r="W6222" i="3"/>
  <c r="W6223" i="3"/>
  <c r="W6224" i="3"/>
  <c r="W6225" i="3"/>
  <c r="W6226" i="3"/>
  <c r="W6227" i="3"/>
  <c r="W6228" i="3"/>
  <c r="W6229" i="3"/>
  <c r="W6230" i="3"/>
  <c r="W6231" i="3"/>
  <c r="W6232" i="3"/>
  <c r="W6233" i="3"/>
  <c r="W6234" i="3"/>
  <c r="W6235" i="3"/>
  <c r="W6236" i="3"/>
  <c r="W6237" i="3"/>
  <c r="W6238" i="3"/>
  <c r="W6239" i="3"/>
  <c r="W6240" i="3"/>
  <c r="W6241" i="3"/>
  <c r="W6242" i="3"/>
  <c r="W6243" i="3"/>
  <c r="W6244" i="3"/>
  <c r="W6245" i="3"/>
  <c r="W6246" i="3"/>
  <c r="W6247" i="3"/>
  <c r="W6248" i="3"/>
  <c r="W6249" i="3"/>
  <c r="W6250" i="3"/>
  <c r="W6251" i="3"/>
  <c r="W6252" i="3"/>
  <c r="W6253" i="3"/>
  <c r="W6254" i="3"/>
  <c r="W6255" i="3"/>
  <c r="W6256" i="3"/>
  <c r="W6257" i="3"/>
  <c r="W6258" i="3"/>
  <c r="W6259" i="3"/>
  <c r="W6260" i="3"/>
  <c r="W6261" i="3"/>
  <c r="W6262" i="3"/>
  <c r="W6263" i="3"/>
  <c r="W6264" i="3"/>
  <c r="W6265" i="3"/>
  <c r="W6266" i="3"/>
  <c r="W6267" i="3"/>
  <c r="W6268" i="3"/>
  <c r="W6269" i="3"/>
  <c r="W6270" i="3"/>
  <c r="W6271" i="3"/>
  <c r="W6272" i="3"/>
  <c r="W6273" i="3"/>
  <c r="W6274" i="3"/>
  <c r="W6275" i="3"/>
  <c r="W6276" i="3"/>
  <c r="W6277" i="3"/>
  <c r="W6278" i="3"/>
  <c r="W6279" i="3"/>
  <c r="W6280" i="3"/>
  <c r="W6281" i="3"/>
  <c r="W6282" i="3"/>
  <c r="W6283" i="3"/>
  <c r="W6284" i="3"/>
  <c r="W6285" i="3"/>
  <c r="W6286" i="3"/>
  <c r="W6287" i="3"/>
  <c r="W6288" i="3"/>
  <c r="W6289" i="3"/>
  <c r="W6290" i="3"/>
  <c r="W6291" i="3"/>
  <c r="W6292" i="3"/>
  <c r="W6293" i="3"/>
  <c r="W6294" i="3"/>
  <c r="W6295" i="3"/>
  <c r="W6296" i="3"/>
  <c r="W6297" i="3"/>
  <c r="W6298" i="3"/>
  <c r="W6299" i="3"/>
  <c r="W6300" i="3"/>
  <c r="W6301" i="3"/>
  <c r="W6302" i="3"/>
  <c r="W6303" i="3"/>
  <c r="W6304" i="3"/>
  <c r="W6305" i="3"/>
  <c r="W6306" i="3"/>
  <c r="W6307" i="3"/>
  <c r="W6308" i="3"/>
  <c r="W6309" i="3"/>
  <c r="W6310" i="3"/>
  <c r="W6311" i="3"/>
  <c r="W6312" i="3"/>
  <c r="W6313" i="3"/>
  <c r="W6314" i="3"/>
  <c r="W6315" i="3"/>
  <c r="W6316" i="3"/>
  <c r="W6317" i="3"/>
  <c r="W6318" i="3"/>
  <c r="W6319" i="3"/>
  <c r="W6320" i="3"/>
  <c r="W6321" i="3"/>
  <c r="W6322" i="3"/>
  <c r="W6323" i="3"/>
  <c r="W6324" i="3"/>
  <c r="W6325" i="3"/>
  <c r="W6326" i="3"/>
  <c r="W6327" i="3"/>
  <c r="W6328" i="3"/>
  <c r="W6329" i="3"/>
  <c r="W6330" i="3"/>
  <c r="W6331" i="3"/>
  <c r="W6332" i="3"/>
  <c r="W6333" i="3"/>
  <c r="W6334" i="3"/>
  <c r="W6335" i="3"/>
  <c r="W6336" i="3"/>
  <c r="W6337" i="3"/>
  <c r="W6338" i="3"/>
  <c r="W6339" i="3"/>
  <c r="W6340" i="3"/>
  <c r="W6341" i="3"/>
  <c r="W6342" i="3"/>
  <c r="W6343" i="3"/>
  <c r="W6344" i="3"/>
  <c r="W6345" i="3"/>
  <c r="W6346" i="3"/>
  <c r="W6347" i="3"/>
  <c r="W6348" i="3"/>
  <c r="W6349" i="3"/>
  <c r="W6350" i="3"/>
  <c r="W6351" i="3"/>
  <c r="W6352" i="3"/>
  <c r="W6353" i="3"/>
  <c r="W6354" i="3"/>
  <c r="W6355" i="3"/>
  <c r="W6356" i="3"/>
  <c r="W6357" i="3"/>
  <c r="W6358" i="3"/>
  <c r="W6359" i="3"/>
  <c r="W6360" i="3"/>
  <c r="W6361" i="3"/>
  <c r="W6362" i="3"/>
  <c r="W6363" i="3"/>
  <c r="W6364" i="3"/>
  <c r="W6365" i="3"/>
  <c r="W6366" i="3"/>
  <c r="W6367" i="3"/>
  <c r="W2" i="3"/>
  <c r="V3" i="3"/>
  <c r="V4" i="3"/>
  <c r="V5" i="3"/>
  <c r="V6" i="3"/>
  <c r="V7" i="3"/>
  <c r="V8" i="3"/>
  <c r="V9" i="3"/>
  <c r="V10" i="3"/>
  <c r="V11" i="3"/>
  <c r="V12" i="3"/>
  <c r="V13" i="3"/>
  <c r="V14" i="3"/>
  <c r="V15" i="3"/>
  <c r="V16" i="3"/>
  <c r="V17" i="3"/>
  <c r="V18" i="3"/>
  <c r="V19" i="3"/>
  <c r="V20" i="3"/>
  <c r="V21" i="3"/>
  <c r="V22" i="3"/>
  <c r="V23" i="3"/>
  <c r="V24" i="3"/>
  <c r="V25" i="3"/>
  <c r="V26" i="3"/>
  <c r="V27" i="3"/>
  <c r="V28" i="3"/>
  <c r="V29" i="3"/>
  <c r="V30" i="3"/>
  <c r="V31" i="3"/>
  <c r="V32" i="3"/>
  <c r="V33" i="3"/>
  <c r="V34" i="3"/>
  <c r="V35" i="3"/>
  <c r="V36" i="3"/>
  <c r="V37" i="3"/>
  <c r="V38" i="3"/>
  <c r="V39" i="3"/>
  <c r="V40" i="3"/>
  <c r="V41" i="3"/>
  <c r="V42" i="3"/>
  <c r="V43" i="3"/>
  <c r="V44" i="3"/>
  <c r="V45" i="3"/>
  <c r="V46" i="3"/>
  <c r="V47" i="3"/>
  <c r="V48" i="3"/>
  <c r="V49" i="3"/>
  <c r="V50" i="3"/>
  <c r="V51" i="3"/>
  <c r="V52" i="3"/>
  <c r="V53" i="3"/>
  <c r="V54" i="3"/>
  <c r="V55" i="3"/>
  <c r="V56" i="3"/>
  <c r="V57" i="3"/>
  <c r="V58" i="3"/>
  <c r="V59" i="3"/>
  <c r="V60" i="3"/>
  <c r="V61" i="3"/>
  <c r="V62" i="3"/>
  <c r="V63" i="3"/>
  <c r="V64" i="3"/>
  <c r="V65" i="3"/>
  <c r="V66" i="3"/>
  <c r="V67" i="3"/>
  <c r="V68" i="3"/>
  <c r="V69" i="3"/>
  <c r="V70" i="3"/>
  <c r="V71" i="3"/>
  <c r="V72" i="3"/>
  <c r="V73" i="3"/>
  <c r="V74" i="3"/>
  <c r="V75" i="3"/>
  <c r="V76" i="3"/>
  <c r="V77" i="3"/>
  <c r="V78" i="3"/>
  <c r="V79" i="3"/>
  <c r="V80" i="3"/>
  <c r="V81" i="3"/>
  <c r="V82" i="3"/>
  <c r="V83" i="3"/>
  <c r="V84" i="3"/>
  <c r="V85" i="3"/>
  <c r="V86" i="3"/>
  <c r="V87" i="3"/>
  <c r="V88" i="3"/>
  <c r="V89" i="3"/>
  <c r="V90" i="3"/>
  <c r="V91" i="3"/>
  <c r="V92" i="3"/>
  <c r="V93" i="3"/>
  <c r="V94" i="3"/>
  <c r="V95" i="3"/>
  <c r="V96" i="3"/>
  <c r="V97" i="3"/>
  <c r="V98" i="3"/>
  <c r="V99" i="3"/>
  <c r="V100" i="3"/>
  <c r="V101" i="3"/>
  <c r="V102" i="3"/>
  <c r="V103" i="3"/>
  <c r="V104" i="3"/>
  <c r="V105" i="3"/>
  <c r="V106" i="3"/>
  <c r="V107" i="3"/>
  <c r="V108" i="3"/>
  <c r="V109" i="3"/>
  <c r="V110" i="3"/>
  <c r="V111" i="3"/>
  <c r="V112" i="3"/>
  <c r="V113" i="3"/>
  <c r="V114" i="3"/>
  <c r="V115" i="3"/>
  <c r="V116" i="3"/>
  <c r="V117" i="3"/>
  <c r="V118" i="3"/>
  <c r="V119" i="3"/>
  <c r="V120" i="3"/>
  <c r="V121" i="3"/>
  <c r="V122" i="3"/>
  <c r="V123" i="3"/>
  <c r="V124" i="3"/>
  <c r="V125" i="3"/>
  <c r="V126" i="3"/>
  <c r="V127" i="3"/>
  <c r="V128" i="3"/>
  <c r="V129" i="3"/>
  <c r="V130" i="3"/>
  <c r="V131" i="3"/>
  <c r="V132" i="3"/>
  <c r="V133" i="3"/>
  <c r="V134" i="3"/>
  <c r="V135" i="3"/>
  <c r="V136" i="3"/>
  <c r="V137" i="3"/>
  <c r="V138" i="3"/>
  <c r="V139" i="3"/>
  <c r="V140" i="3"/>
  <c r="V141" i="3"/>
  <c r="V142" i="3"/>
  <c r="V143" i="3"/>
  <c r="V144" i="3"/>
  <c r="V145" i="3"/>
  <c r="V146" i="3"/>
  <c r="V147" i="3"/>
  <c r="V148" i="3"/>
  <c r="V149" i="3"/>
  <c r="V150" i="3"/>
  <c r="V151" i="3"/>
  <c r="V152" i="3"/>
  <c r="V153" i="3"/>
  <c r="V154" i="3"/>
  <c r="V155" i="3"/>
  <c r="V156" i="3"/>
  <c r="V157" i="3"/>
  <c r="V158" i="3"/>
  <c r="V159" i="3"/>
  <c r="V160" i="3"/>
  <c r="V161" i="3"/>
  <c r="V162" i="3"/>
  <c r="V163" i="3"/>
  <c r="V164" i="3"/>
  <c r="V165" i="3"/>
  <c r="V166" i="3"/>
  <c r="V167" i="3"/>
  <c r="V168" i="3"/>
  <c r="V169" i="3"/>
  <c r="V170" i="3"/>
  <c r="V171" i="3"/>
  <c r="V172" i="3"/>
  <c r="V173" i="3"/>
  <c r="V174" i="3"/>
  <c r="V175" i="3"/>
  <c r="V176" i="3"/>
  <c r="V177" i="3"/>
  <c r="V178" i="3"/>
  <c r="V179" i="3"/>
  <c r="V180" i="3"/>
  <c r="V181" i="3"/>
  <c r="V182" i="3"/>
  <c r="V183" i="3"/>
  <c r="V184" i="3"/>
  <c r="V185" i="3"/>
  <c r="V186" i="3"/>
  <c r="V187" i="3"/>
  <c r="V188" i="3"/>
  <c r="V189" i="3"/>
  <c r="V190" i="3"/>
  <c r="V191" i="3"/>
  <c r="V192" i="3"/>
  <c r="V193" i="3"/>
  <c r="V194" i="3"/>
  <c r="V195" i="3"/>
  <c r="V196" i="3"/>
  <c r="V197" i="3"/>
  <c r="V198" i="3"/>
  <c r="V199" i="3"/>
  <c r="V200" i="3"/>
  <c r="V201" i="3"/>
  <c r="V202" i="3"/>
  <c r="V203" i="3"/>
  <c r="V204" i="3"/>
  <c r="V205" i="3"/>
  <c r="V206" i="3"/>
  <c r="V207" i="3"/>
  <c r="V208" i="3"/>
  <c r="V209" i="3"/>
  <c r="V210" i="3"/>
  <c r="V211" i="3"/>
  <c r="V212" i="3"/>
  <c r="V213" i="3"/>
  <c r="V214" i="3"/>
  <c r="V215" i="3"/>
  <c r="V216" i="3"/>
  <c r="V217" i="3"/>
  <c r="V218" i="3"/>
  <c r="V219" i="3"/>
  <c r="V220" i="3"/>
  <c r="V221" i="3"/>
  <c r="V222" i="3"/>
  <c r="V223" i="3"/>
  <c r="V224" i="3"/>
  <c r="V225" i="3"/>
  <c r="V226" i="3"/>
  <c r="V227" i="3"/>
  <c r="V228" i="3"/>
  <c r="V229" i="3"/>
  <c r="V230" i="3"/>
  <c r="V231" i="3"/>
  <c r="V232" i="3"/>
  <c r="V233" i="3"/>
  <c r="V234" i="3"/>
  <c r="V235" i="3"/>
  <c r="V236" i="3"/>
  <c r="V237" i="3"/>
  <c r="V238" i="3"/>
  <c r="V239" i="3"/>
  <c r="V240" i="3"/>
  <c r="V241" i="3"/>
  <c r="V242" i="3"/>
  <c r="V243" i="3"/>
  <c r="V244" i="3"/>
  <c r="V245" i="3"/>
  <c r="V246" i="3"/>
  <c r="V247" i="3"/>
  <c r="V248" i="3"/>
  <c r="V249" i="3"/>
  <c r="V250" i="3"/>
  <c r="V251" i="3"/>
  <c r="V252" i="3"/>
  <c r="V253" i="3"/>
  <c r="V254" i="3"/>
  <c r="V255" i="3"/>
  <c r="V256" i="3"/>
  <c r="V257" i="3"/>
  <c r="V258" i="3"/>
  <c r="V259" i="3"/>
  <c r="V260" i="3"/>
  <c r="V261" i="3"/>
  <c r="V262" i="3"/>
  <c r="V263" i="3"/>
  <c r="V264" i="3"/>
  <c r="V265" i="3"/>
  <c r="V266" i="3"/>
  <c r="V267" i="3"/>
  <c r="V268" i="3"/>
  <c r="V269" i="3"/>
  <c r="V270" i="3"/>
  <c r="V271" i="3"/>
  <c r="V272" i="3"/>
  <c r="V273" i="3"/>
  <c r="V274" i="3"/>
  <c r="V275" i="3"/>
  <c r="V276" i="3"/>
  <c r="V277" i="3"/>
  <c r="V278" i="3"/>
  <c r="V279" i="3"/>
  <c r="V280" i="3"/>
  <c r="V281" i="3"/>
  <c r="V282" i="3"/>
  <c r="V283" i="3"/>
  <c r="V284" i="3"/>
  <c r="V285" i="3"/>
  <c r="V286" i="3"/>
  <c r="V287" i="3"/>
  <c r="V288" i="3"/>
  <c r="V289" i="3"/>
  <c r="V290" i="3"/>
  <c r="V291" i="3"/>
  <c r="V292" i="3"/>
  <c r="V293" i="3"/>
  <c r="V294" i="3"/>
  <c r="V295" i="3"/>
  <c r="V296" i="3"/>
  <c r="V297" i="3"/>
  <c r="V298" i="3"/>
  <c r="V299" i="3"/>
  <c r="V300" i="3"/>
  <c r="V301" i="3"/>
  <c r="V302" i="3"/>
  <c r="V303" i="3"/>
  <c r="V304" i="3"/>
  <c r="V305" i="3"/>
  <c r="V306" i="3"/>
  <c r="V307" i="3"/>
  <c r="V308" i="3"/>
  <c r="V309" i="3"/>
  <c r="V310" i="3"/>
  <c r="V311" i="3"/>
  <c r="V312" i="3"/>
  <c r="V313" i="3"/>
  <c r="V314" i="3"/>
  <c r="V315" i="3"/>
  <c r="V316" i="3"/>
  <c r="V317" i="3"/>
  <c r="V318" i="3"/>
  <c r="V319" i="3"/>
  <c r="V320" i="3"/>
  <c r="V321" i="3"/>
  <c r="V322" i="3"/>
  <c r="V323" i="3"/>
  <c r="V324" i="3"/>
  <c r="V325" i="3"/>
  <c r="V326" i="3"/>
  <c r="V327" i="3"/>
  <c r="V328" i="3"/>
  <c r="V329" i="3"/>
  <c r="V330" i="3"/>
  <c r="V331" i="3"/>
  <c r="V332" i="3"/>
  <c r="V333" i="3"/>
  <c r="V334" i="3"/>
  <c r="V335" i="3"/>
  <c r="V336" i="3"/>
  <c r="V337" i="3"/>
  <c r="V338" i="3"/>
  <c r="V339" i="3"/>
  <c r="V340" i="3"/>
  <c r="V341" i="3"/>
  <c r="V342" i="3"/>
  <c r="V343" i="3"/>
  <c r="V344" i="3"/>
  <c r="V345" i="3"/>
  <c r="V346" i="3"/>
  <c r="V347" i="3"/>
  <c r="V348" i="3"/>
  <c r="V349" i="3"/>
  <c r="V350" i="3"/>
  <c r="V351" i="3"/>
  <c r="V352" i="3"/>
  <c r="V353" i="3"/>
  <c r="V354" i="3"/>
  <c r="V355" i="3"/>
  <c r="V356" i="3"/>
  <c r="V357" i="3"/>
  <c r="V358" i="3"/>
  <c r="V359" i="3"/>
  <c r="V360" i="3"/>
  <c r="V361" i="3"/>
  <c r="V362" i="3"/>
  <c r="V363" i="3"/>
  <c r="V364" i="3"/>
  <c r="V365" i="3"/>
  <c r="V366" i="3"/>
  <c r="V367" i="3"/>
  <c r="V368" i="3"/>
  <c r="V369" i="3"/>
  <c r="V370" i="3"/>
  <c r="V371" i="3"/>
  <c r="V372" i="3"/>
  <c r="V373" i="3"/>
  <c r="V374" i="3"/>
  <c r="V375" i="3"/>
  <c r="V376" i="3"/>
  <c r="V377" i="3"/>
  <c r="V378" i="3"/>
  <c r="V379" i="3"/>
  <c r="V380" i="3"/>
  <c r="V381" i="3"/>
  <c r="V382" i="3"/>
  <c r="V383" i="3"/>
  <c r="V384" i="3"/>
  <c r="V385" i="3"/>
  <c r="V386" i="3"/>
  <c r="V387" i="3"/>
  <c r="V388" i="3"/>
  <c r="V389" i="3"/>
  <c r="V390" i="3"/>
  <c r="V391" i="3"/>
  <c r="V392" i="3"/>
  <c r="V393" i="3"/>
  <c r="V394" i="3"/>
  <c r="V395" i="3"/>
  <c r="V396" i="3"/>
  <c r="V397" i="3"/>
  <c r="V398" i="3"/>
  <c r="V399" i="3"/>
  <c r="V400" i="3"/>
  <c r="V401" i="3"/>
  <c r="V402" i="3"/>
  <c r="V403" i="3"/>
  <c r="V404" i="3"/>
  <c r="V405" i="3"/>
  <c r="V406" i="3"/>
  <c r="V407" i="3"/>
  <c r="V408" i="3"/>
  <c r="V409" i="3"/>
  <c r="V410" i="3"/>
  <c r="V411" i="3"/>
  <c r="V412" i="3"/>
  <c r="V413" i="3"/>
  <c r="V414" i="3"/>
  <c r="V415" i="3"/>
  <c r="V416" i="3"/>
  <c r="V417" i="3"/>
  <c r="V418" i="3"/>
  <c r="V419" i="3"/>
  <c r="V420" i="3"/>
  <c r="V421" i="3"/>
  <c r="V422" i="3"/>
  <c r="V423" i="3"/>
  <c r="V424" i="3"/>
  <c r="V425" i="3"/>
  <c r="V426" i="3"/>
  <c r="V427" i="3"/>
  <c r="V428" i="3"/>
  <c r="V429" i="3"/>
  <c r="V430" i="3"/>
  <c r="V431" i="3"/>
  <c r="V432" i="3"/>
  <c r="V433" i="3"/>
  <c r="V434" i="3"/>
  <c r="V435" i="3"/>
  <c r="V436" i="3"/>
  <c r="V437" i="3"/>
  <c r="V438" i="3"/>
  <c r="V439" i="3"/>
  <c r="V440" i="3"/>
  <c r="V441" i="3"/>
  <c r="V442" i="3"/>
  <c r="V443" i="3"/>
  <c r="V444" i="3"/>
  <c r="V445" i="3"/>
  <c r="V446" i="3"/>
  <c r="V447" i="3"/>
  <c r="V448" i="3"/>
  <c r="V449" i="3"/>
  <c r="V450" i="3"/>
  <c r="V451" i="3"/>
  <c r="V452" i="3"/>
  <c r="V453" i="3"/>
  <c r="V454" i="3"/>
  <c r="V455" i="3"/>
  <c r="V456" i="3"/>
  <c r="V457" i="3"/>
  <c r="V458" i="3"/>
  <c r="V459" i="3"/>
  <c r="V460" i="3"/>
  <c r="V461" i="3"/>
  <c r="V462" i="3"/>
  <c r="V463" i="3"/>
  <c r="V464" i="3"/>
  <c r="V465" i="3"/>
  <c r="V466" i="3"/>
  <c r="V467" i="3"/>
  <c r="V468" i="3"/>
  <c r="V469" i="3"/>
  <c r="V470" i="3"/>
  <c r="V471" i="3"/>
  <c r="V472" i="3"/>
  <c r="V473" i="3"/>
  <c r="V474" i="3"/>
  <c r="V475" i="3"/>
  <c r="V476" i="3"/>
  <c r="V477" i="3"/>
  <c r="V478" i="3"/>
  <c r="V479" i="3"/>
  <c r="V480" i="3"/>
  <c r="V481" i="3"/>
  <c r="V482" i="3"/>
  <c r="V483" i="3"/>
  <c r="V484" i="3"/>
  <c r="V485" i="3"/>
  <c r="V486" i="3"/>
  <c r="V487" i="3"/>
  <c r="V488" i="3"/>
  <c r="V489" i="3"/>
  <c r="V490" i="3"/>
  <c r="V491" i="3"/>
  <c r="V492" i="3"/>
  <c r="V493" i="3"/>
  <c r="V494" i="3"/>
  <c r="V495" i="3"/>
  <c r="V496" i="3"/>
  <c r="V497" i="3"/>
  <c r="V498" i="3"/>
  <c r="V499" i="3"/>
  <c r="V500" i="3"/>
  <c r="V501" i="3"/>
  <c r="V502" i="3"/>
  <c r="V503" i="3"/>
  <c r="V504" i="3"/>
  <c r="V505" i="3"/>
  <c r="V506" i="3"/>
  <c r="V507" i="3"/>
  <c r="V508" i="3"/>
  <c r="V509" i="3"/>
  <c r="V510" i="3"/>
  <c r="V511" i="3"/>
  <c r="V512" i="3"/>
  <c r="V513" i="3"/>
  <c r="V514" i="3"/>
  <c r="V515" i="3"/>
  <c r="V516" i="3"/>
  <c r="V517" i="3"/>
  <c r="V518" i="3"/>
  <c r="V519" i="3"/>
  <c r="V520" i="3"/>
  <c r="V521" i="3"/>
  <c r="V522" i="3"/>
  <c r="V523" i="3"/>
  <c r="V524" i="3"/>
  <c r="V525" i="3"/>
  <c r="V526" i="3"/>
  <c r="V527" i="3"/>
  <c r="V528" i="3"/>
  <c r="V529" i="3"/>
  <c r="V530" i="3"/>
  <c r="V531" i="3"/>
  <c r="V532" i="3"/>
  <c r="V533" i="3"/>
  <c r="V534" i="3"/>
  <c r="V535" i="3"/>
  <c r="V536" i="3"/>
  <c r="V537" i="3"/>
  <c r="V538" i="3"/>
  <c r="V539" i="3"/>
  <c r="V540" i="3"/>
  <c r="V541" i="3"/>
  <c r="V542" i="3"/>
  <c r="V543" i="3"/>
  <c r="V544" i="3"/>
  <c r="V545" i="3"/>
  <c r="V546" i="3"/>
  <c r="V547" i="3"/>
  <c r="V548" i="3"/>
  <c r="V549" i="3"/>
  <c r="V550" i="3"/>
  <c r="V551" i="3"/>
  <c r="V552" i="3"/>
  <c r="V553" i="3"/>
  <c r="V554" i="3"/>
  <c r="V555" i="3"/>
  <c r="V556" i="3"/>
  <c r="V557" i="3"/>
  <c r="V558" i="3"/>
  <c r="V559" i="3"/>
  <c r="V560" i="3"/>
  <c r="V561" i="3"/>
  <c r="V562" i="3"/>
  <c r="V563" i="3"/>
  <c r="V564" i="3"/>
  <c r="V565" i="3"/>
  <c r="V566" i="3"/>
  <c r="V567" i="3"/>
  <c r="V568" i="3"/>
  <c r="V569" i="3"/>
  <c r="V570" i="3"/>
  <c r="V571" i="3"/>
  <c r="V572" i="3"/>
  <c r="V573" i="3"/>
  <c r="V574" i="3"/>
  <c r="V575" i="3"/>
  <c r="V576" i="3"/>
  <c r="V577" i="3"/>
  <c r="V578" i="3"/>
  <c r="V579" i="3"/>
  <c r="V580" i="3"/>
  <c r="V581" i="3"/>
  <c r="V582" i="3"/>
  <c r="V583" i="3"/>
  <c r="V584" i="3"/>
  <c r="V585" i="3"/>
  <c r="V586" i="3"/>
  <c r="V587" i="3"/>
  <c r="V588" i="3"/>
  <c r="V589" i="3"/>
  <c r="V590" i="3"/>
  <c r="V591" i="3"/>
  <c r="V592" i="3"/>
  <c r="V593" i="3"/>
  <c r="V594" i="3"/>
  <c r="V595" i="3"/>
  <c r="V596" i="3"/>
  <c r="V597" i="3"/>
  <c r="V598" i="3"/>
  <c r="V599" i="3"/>
  <c r="V600" i="3"/>
  <c r="V601" i="3"/>
  <c r="V602" i="3"/>
  <c r="V603" i="3"/>
  <c r="V604" i="3"/>
  <c r="V605" i="3"/>
  <c r="V606" i="3"/>
  <c r="V607" i="3"/>
  <c r="V608" i="3"/>
  <c r="V609" i="3"/>
  <c r="V610" i="3"/>
  <c r="V611" i="3"/>
  <c r="V612" i="3"/>
  <c r="V613" i="3"/>
  <c r="V614" i="3"/>
  <c r="V615" i="3"/>
  <c r="V616" i="3"/>
  <c r="V617" i="3"/>
  <c r="V618" i="3"/>
  <c r="V619" i="3"/>
  <c r="V620" i="3"/>
  <c r="V621" i="3"/>
  <c r="V622" i="3"/>
  <c r="V623" i="3"/>
  <c r="V624" i="3"/>
  <c r="V625" i="3"/>
  <c r="V626" i="3"/>
  <c r="V627" i="3"/>
  <c r="V628" i="3"/>
  <c r="V629" i="3"/>
  <c r="V630" i="3"/>
  <c r="V631" i="3"/>
  <c r="V632" i="3"/>
  <c r="V633" i="3"/>
  <c r="V634" i="3"/>
  <c r="V635" i="3"/>
  <c r="V636" i="3"/>
  <c r="V637" i="3"/>
  <c r="V638" i="3"/>
  <c r="V639" i="3"/>
  <c r="V640" i="3"/>
  <c r="V641" i="3"/>
  <c r="V642" i="3"/>
  <c r="V643" i="3"/>
  <c r="V644" i="3"/>
  <c r="V645" i="3"/>
  <c r="V646" i="3"/>
  <c r="V647" i="3"/>
  <c r="V648" i="3"/>
  <c r="V649" i="3"/>
  <c r="V650" i="3"/>
  <c r="V651" i="3"/>
  <c r="V652" i="3"/>
  <c r="V653" i="3"/>
  <c r="V654" i="3"/>
  <c r="V655" i="3"/>
  <c r="V656" i="3"/>
  <c r="V657" i="3"/>
  <c r="V658" i="3"/>
  <c r="V659" i="3"/>
  <c r="V660" i="3"/>
  <c r="V661" i="3"/>
  <c r="V662" i="3"/>
  <c r="V663" i="3"/>
  <c r="V664" i="3"/>
  <c r="V665" i="3"/>
  <c r="V666" i="3"/>
  <c r="V667" i="3"/>
  <c r="V668" i="3"/>
  <c r="V669" i="3"/>
  <c r="V670" i="3"/>
  <c r="V671" i="3"/>
  <c r="V672" i="3"/>
  <c r="V673" i="3"/>
  <c r="V674" i="3"/>
  <c r="V675" i="3"/>
  <c r="V676" i="3"/>
  <c r="V677" i="3"/>
  <c r="V678" i="3"/>
  <c r="V679" i="3"/>
  <c r="V680" i="3"/>
  <c r="V681" i="3"/>
  <c r="V682" i="3"/>
  <c r="V683" i="3"/>
  <c r="V684" i="3"/>
  <c r="V685" i="3"/>
  <c r="V686" i="3"/>
  <c r="V687" i="3"/>
  <c r="V688" i="3"/>
  <c r="V689" i="3"/>
  <c r="V690" i="3"/>
  <c r="V691" i="3"/>
  <c r="V692" i="3"/>
  <c r="V693" i="3"/>
  <c r="V694" i="3"/>
  <c r="V695" i="3"/>
  <c r="V696" i="3"/>
  <c r="V697" i="3"/>
  <c r="V698" i="3"/>
  <c r="V699" i="3"/>
  <c r="V700" i="3"/>
  <c r="V701" i="3"/>
  <c r="V702" i="3"/>
  <c r="V703" i="3"/>
  <c r="V704" i="3"/>
  <c r="V705" i="3"/>
  <c r="V706" i="3"/>
  <c r="V707" i="3"/>
  <c r="V708" i="3"/>
  <c r="V709" i="3"/>
  <c r="V710" i="3"/>
  <c r="V711" i="3"/>
  <c r="V712" i="3"/>
  <c r="V713" i="3"/>
  <c r="V714" i="3"/>
  <c r="V715" i="3"/>
  <c r="V716" i="3"/>
  <c r="V717" i="3"/>
  <c r="V718" i="3"/>
  <c r="V719" i="3"/>
  <c r="V720" i="3"/>
  <c r="V721" i="3"/>
  <c r="V722" i="3"/>
  <c r="V723" i="3"/>
  <c r="V724" i="3"/>
  <c r="V725" i="3"/>
  <c r="V726" i="3"/>
  <c r="V727" i="3"/>
  <c r="V728" i="3"/>
  <c r="V729" i="3"/>
  <c r="V730" i="3"/>
  <c r="V731" i="3"/>
  <c r="V732" i="3"/>
  <c r="V733" i="3"/>
  <c r="V734" i="3"/>
  <c r="V735" i="3"/>
  <c r="V736" i="3"/>
  <c r="V737" i="3"/>
  <c r="V738" i="3"/>
  <c r="V739" i="3"/>
  <c r="V740" i="3"/>
  <c r="V741" i="3"/>
  <c r="V742" i="3"/>
  <c r="V743" i="3"/>
  <c r="V744" i="3"/>
  <c r="V745" i="3"/>
  <c r="V746" i="3"/>
  <c r="V747" i="3"/>
  <c r="V748" i="3"/>
  <c r="V749" i="3"/>
  <c r="V750" i="3"/>
  <c r="V751" i="3"/>
  <c r="V752" i="3"/>
  <c r="V753" i="3"/>
  <c r="V754" i="3"/>
  <c r="V755" i="3"/>
  <c r="V756" i="3"/>
  <c r="V757" i="3"/>
  <c r="V758" i="3"/>
  <c r="V759" i="3"/>
  <c r="V760" i="3"/>
  <c r="V761" i="3"/>
  <c r="V762" i="3"/>
  <c r="V763" i="3"/>
  <c r="V764" i="3"/>
  <c r="V765" i="3"/>
  <c r="V766" i="3"/>
  <c r="V767" i="3"/>
  <c r="V768" i="3"/>
  <c r="V769" i="3"/>
  <c r="V770" i="3"/>
  <c r="V771" i="3"/>
  <c r="V772" i="3"/>
  <c r="V773" i="3"/>
  <c r="V774" i="3"/>
  <c r="V775" i="3"/>
  <c r="V776" i="3"/>
  <c r="V777" i="3"/>
  <c r="V778" i="3"/>
  <c r="V779" i="3"/>
  <c r="V780" i="3"/>
  <c r="V781" i="3"/>
  <c r="V782" i="3"/>
  <c r="V783" i="3"/>
  <c r="V784" i="3"/>
  <c r="V785" i="3"/>
  <c r="V786" i="3"/>
  <c r="V787" i="3"/>
  <c r="V788" i="3"/>
  <c r="V789" i="3"/>
  <c r="V790" i="3"/>
  <c r="V791" i="3"/>
  <c r="V792" i="3"/>
  <c r="V793" i="3"/>
  <c r="V794" i="3"/>
  <c r="V795" i="3"/>
  <c r="V796" i="3"/>
  <c r="V797" i="3"/>
  <c r="V798" i="3"/>
  <c r="V799" i="3"/>
  <c r="V800" i="3"/>
  <c r="V801" i="3"/>
  <c r="V802" i="3"/>
  <c r="V803" i="3"/>
  <c r="V804" i="3"/>
  <c r="V805" i="3"/>
  <c r="V806" i="3"/>
  <c r="V807" i="3"/>
  <c r="V808" i="3"/>
  <c r="V809" i="3"/>
  <c r="V810" i="3"/>
  <c r="V811" i="3"/>
  <c r="V812" i="3"/>
  <c r="V813" i="3"/>
  <c r="V814" i="3"/>
  <c r="V815" i="3"/>
  <c r="V816" i="3"/>
  <c r="V817" i="3"/>
  <c r="V818" i="3"/>
  <c r="V819" i="3"/>
  <c r="V820" i="3"/>
  <c r="V821" i="3"/>
  <c r="V822" i="3"/>
  <c r="V823" i="3"/>
  <c r="V824" i="3"/>
  <c r="V825" i="3"/>
  <c r="V826" i="3"/>
  <c r="V827" i="3"/>
  <c r="V828" i="3"/>
  <c r="V829" i="3"/>
  <c r="V830" i="3"/>
  <c r="V831" i="3"/>
  <c r="V832" i="3"/>
  <c r="V833" i="3"/>
  <c r="V834" i="3"/>
  <c r="V835" i="3"/>
  <c r="V836" i="3"/>
  <c r="V837" i="3"/>
  <c r="V838" i="3"/>
  <c r="V839" i="3"/>
  <c r="V840" i="3"/>
  <c r="V841" i="3"/>
  <c r="V842" i="3"/>
  <c r="V843" i="3"/>
  <c r="V844" i="3"/>
  <c r="V845" i="3"/>
  <c r="V846" i="3"/>
  <c r="V847" i="3"/>
  <c r="V848" i="3"/>
  <c r="V849" i="3"/>
  <c r="V850" i="3"/>
  <c r="V851" i="3"/>
  <c r="V852" i="3"/>
  <c r="V853" i="3"/>
  <c r="V854" i="3"/>
  <c r="V855" i="3"/>
  <c r="V856" i="3"/>
  <c r="V857" i="3"/>
  <c r="V858" i="3"/>
  <c r="V859" i="3"/>
  <c r="V860" i="3"/>
  <c r="V861" i="3"/>
  <c r="V862" i="3"/>
  <c r="V863" i="3"/>
  <c r="V864" i="3"/>
  <c r="V865" i="3"/>
  <c r="V866" i="3"/>
  <c r="V867" i="3"/>
  <c r="V868" i="3"/>
  <c r="V869" i="3"/>
  <c r="V870" i="3"/>
  <c r="V871" i="3"/>
  <c r="V872" i="3"/>
  <c r="V873" i="3"/>
  <c r="V874" i="3"/>
  <c r="V875" i="3"/>
  <c r="V876" i="3"/>
  <c r="V877" i="3"/>
  <c r="V878" i="3"/>
  <c r="V879" i="3"/>
  <c r="V880" i="3"/>
  <c r="V881" i="3"/>
  <c r="V882" i="3"/>
  <c r="V883" i="3"/>
  <c r="V884" i="3"/>
  <c r="V885" i="3"/>
  <c r="V886" i="3"/>
  <c r="V887" i="3"/>
  <c r="V888" i="3"/>
  <c r="V889" i="3"/>
  <c r="V890" i="3"/>
  <c r="V891" i="3"/>
  <c r="V892" i="3"/>
  <c r="V893" i="3"/>
  <c r="V894" i="3"/>
  <c r="V895" i="3"/>
  <c r="V896" i="3"/>
  <c r="V897" i="3"/>
  <c r="V898" i="3"/>
  <c r="V899" i="3"/>
  <c r="V900" i="3"/>
  <c r="V901" i="3"/>
  <c r="V902" i="3"/>
  <c r="V903" i="3"/>
  <c r="V904" i="3"/>
  <c r="V905" i="3"/>
  <c r="V906" i="3"/>
  <c r="V907" i="3"/>
  <c r="V908" i="3"/>
  <c r="V909" i="3"/>
  <c r="V910" i="3"/>
  <c r="V911" i="3"/>
  <c r="V912" i="3"/>
  <c r="V913" i="3"/>
  <c r="V914" i="3"/>
  <c r="V915" i="3"/>
  <c r="V916" i="3"/>
  <c r="V917" i="3"/>
  <c r="V918" i="3"/>
  <c r="V919" i="3"/>
  <c r="V920" i="3"/>
  <c r="V921" i="3"/>
  <c r="V922" i="3"/>
  <c r="V923" i="3"/>
  <c r="V924" i="3"/>
  <c r="V925" i="3"/>
  <c r="V926" i="3"/>
  <c r="V927" i="3"/>
  <c r="V928" i="3"/>
  <c r="V929" i="3"/>
  <c r="V930" i="3"/>
  <c r="V931" i="3"/>
  <c r="V932" i="3"/>
  <c r="V933" i="3"/>
  <c r="V934" i="3"/>
  <c r="V935" i="3"/>
  <c r="V936" i="3"/>
  <c r="V937" i="3"/>
  <c r="V938" i="3"/>
  <c r="V939" i="3"/>
  <c r="V940" i="3"/>
  <c r="V941" i="3"/>
  <c r="V942" i="3"/>
  <c r="V943" i="3"/>
  <c r="V944" i="3"/>
  <c r="V945" i="3"/>
  <c r="V946" i="3"/>
  <c r="V947" i="3"/>
  <c r="V948" i="3"/>
  <c r="V949" i="3"/>
  <c r="V950" i="3"/>
  <c r="V951" i="3"/>
  <c r="V952" i="3"/>
  <c r="V953" i="3"/>
  <c r="V954" i="3"/>
  <c r="V955" i="3"/>
  <c r="V956" i="3"/>
  <c r="V957" i="3"/>
  <c r="V958" i="3"/>
  <c r="V959" i="3"/>
  <c r="V960" i="3"/>
  <c r="V961" i="3"/>
  <c r="V962" i="3"/>
  <c r="V963" i="3"/>
  <c r="V964" i="3"/>
  <c r="V965" i="3"/>
  <c r="V966" i="3"/>
  <c r="V967" i="3"/>
  <c r="V968" i="3"/>
  <c r="V969" i="3"/>
  <c r="V970" i="3"/>
  <c r="V971" i="3"/>
  <c r="V972" i="3"/>
  <c r="V973" i="3"/>
  <c r="V974" i="3"/>
  <c r="V975" i="3"/>
  <c r="V976" i="3"/>
  <c r="V977" i="3"/>
  <c r="V978" i="3"/>
  <c r="V979" i="3"/>
  <c r="V980" i="3"/>
  <c r="V981" i="3"/>
  <c r="V982" i="3"/>
  <c r="V983" i="3"/>
  <c r="V984" i="3"/>
  <c r="V985" i="3"/>
  <c r="V986" i="3"/>
  <c r="V987" i="3"/>
  <c r="V988" i="3"/>
  <c r="V989" i="3"/>
  <c r="V990" i="3"/>
  <c r="V991" i="3"/>
  <c r="V992" i="3"/>
  <c r="V993" i="3"/>
  <c r="V994" i="3"/>
  <c r="V995" i="3"/>
  <c r="V996" i="3"/>
  <c r="V997" i="3"/>
  <c r="V998" i="3"/>
  <c r="V999" i="3"/>
  <c r="V1000" i="3"/>
  <c r="V1001" i="3"/>
  <c r="V1002" i="3"/>
  <c r="V1003" i="3"/>
  <c r="V1004" i="3"/>
  <c r="V1005" i="3"/>
  <c r="V1006" i="3"/>
  <c r="V1007" i="3"/>
  <c r="V1008" i="3"/>
  <c r="V1009" i="3"/>
  <c r="V1010" i="3"/>
  <c r="V1011" i="3"/>
  <c r="V1012" i="3"/>
  <c r="V1013" i="3"/>
  <c r="V1014" i="3"/>
  <c r="V1015" i="3"/>
  <c r="V1016" i="3"/>
  <c r="V1017" i="3"/>
  <c r="V1018" i="3"/>
  <c r="V1019" i="3"/>
  <c r="V1020" i="3"/>
  <c r="V1021" i="3"/>
  <c r="V1022" i="3"/>
  <c r="V1023" i="3"/>
  <c r="V1024" i="3"/>
  <c r="V1025" i="3"/>
  <c r="V1026" i="3"/>
  <c r="V1027" i="3"/>
  <c r="V1028" i="3"/>
  <c r="V1029" i="3"/>
  <c r="V1030" i="3"/>
  <c r="V1031" i="3"/>
  <c r="V1032" i="3"/>
  <c r="V1033" i="3"/>
  <c r="V1034" i="3"/>
  <c r="V1035" i="3"/>
  <c r="V1036" i="3"/>
  <c r="V1037" i="3"/>
  <c r="V1038" i="3"/>
  <c r="V1039" i="3"/>
  <c r="V1040" i="3"/>
  <c r="V1041" i="3"/>
  <c r="V1042" i="3"/>
  <c r="V1043" i="3"/>
  <c r="V1044" i="3"/>
  <c r="V1045" i="3"/>
  <c r="V1046" i="3"/>
  <c r="V1047" i="3"/>
  <c r="V1048" i="3"/>
  <c r="V1049" i="3"/>
  <c r="V1050" i="3"/>
  <c r="V1051" i="3"/>
  <c r="V1052" i="3"/>
  <c r="V1053" i="3"/>
  <c r="V1054" i="3"/>
  <c r="V1055" i="3"/>
  <c r="V1056" i="3"/>
  <c r="V1057" i="3"/>
  <c r="V1058" i="3"/>
  <c r="V1059" i="3"/>
  <c r="V1060" i="3"/>
  <c r="V1061" i="3"/>
  <c r="V1062" i="3"/>
  <c r="V1063" i="3"/>
  <c r="V1064" i="3"/>
  <c r="V1065" i="3"/>
  <c r="V1066" i="3"/>
  <c r="V1067" i="3"/>
  <c r="V1068" i="3"/>
  <c r="V1069" i="3"/>
  <c r="V1070" i="3"/>
  <c r="V1071" i="3"/>
  <c r="V1072" i="3"/>
  <c r="V1073" i="3"/>
  <c r="V1074" i="3"/>
  <c r="V1075" i="3"/>
  <c r="V1076" i="3"/>
  <c r="V1077" i="3"/>
  <c r="V1078" i="3"/>
  <c r="V1079" i="3"/>
  <c r="V1080" i="3"/>
  <c r="V1081" i="3"/>
  <c r="V1082" i="3"/>
  <c r="V1083" i="3"/>
  <c r="V1084" i="3"/>
  <c r="V1085" i="3"/>
  <c r="V1086" i="3"/>
  <c r="V1087" i="3"/>
  <c r="V1088" i="3"/>
  <c r="V1089" i="3"/>
  <c r="V1090" i="3"/>
  <c r="V1091" i="3"/>
  <c r="V1092" i="3"/>
  <c r="V1093" i="3"/>
  <c r="V1094" i="3"/>
  <c r="V1095" i="3"/>
  <c r="V1096" i="3"/>
  <c r="V1097" i="3"/>
  <c r="V1098" i="3"/>
  <c r="V1099" i="3"/>
  <c r="V1100" i="3"/>
  <c r="V1101" i="3"/>
  <c r="V1102" i="3"/>
  <c r="V1103" i="3"/>
  <c r="V1104" i="3"/>
  <c r="V1105" i="3"/>
  <c r="V1106" i="3"/>
  <c r="V1107" i="3"/>
  <c r="V1108" i="3"/>
  <c r="V1109" i="3"/>
  <c r="V1110" i="3"/>
  <c r="V1111" i="3"/>
  <c r="V1112" i="3"/>
  <c r="V1113" i="3"/>
  <c r="V1114" i="3"/>
  <c r="V1115" i="3"/>
  <c r="V1116" i="3"/>
  <c r="V1117" i="3"/>
  <c r="V1118" i="3"/>
  <c r="V1119" i="3"/>
  <c r="V1120" i="3"/>
  <c r="V1121" i="3"/>
  <c r="V1122" i="3"/>
  <c r="V1123" i="3"/>
  <c r="V1124" i="3"/>
  <c r="V1125" i="3"/>
  <c r="V1126" i="3"/>
  <c r="V1127" i="3"/>
  <c r="V1128" i="3"/>
  <c r="V1129" i="3"/>
  <c r="V1130" i="3"/>
  <c r="V1131" i="3"/>
  <c r="V1132" i="3"/>
  <c r="V1133" i="3"/>
  <c r="V1134" i="3"/>
  <c r="V1135" i="3"/>
  <c r="V1136" i="3"/>
  <c r="V1137" i="3"/>
  <c r="V1138" i="3"/>
  <c r="V1139" i="3"/>
  <c r="V1140" i="3"/>
  <c r="V1141" i="3"/>
  <c r="V1142" i="3"/>
  <c r="V1143" i="3"/>
  <c r="V1144" i="3"/>
  <c r="V1145" i="3"/>
  <c r="V1146" i="3"/>
  <c r="V1147" i="3"/>
  <c r="V1148" i="3"/>
  <c r="V1149" i="3"/>
  <c r="V1150" i="3"/>
  <c r="V1151" i="3"/>
  <c r="V1152" i="3"/>
  <c r="V1153" i="3"/>
  <c r="V1154" i="3"/>
  <c r="V1155" i="3"/>
  <c r="V1156" i="3"/>
  <c r="V1157" i="3"/>
  <c r="V1158" i="3"/>
  <c r="V1159" i="3"/>
  <c r="V1160" i="3"/>
  <c r="V1161" i="3"/>
  <c r="V1162" i="3"/>
  <c r="V1163" i="3"/>
  <c r="V1164" i="3"/>
  <c r="V1165" i="3"/>
  <c r="V1166" i="3"/>
  <c r="V1167" i="3"/>
  <c r="V1168" i="3"/>
  <c r="V1169" i="3"/>
  <c r="V1170" i="3"/>
  <c r="V1171" i="3"/>
  <c r="V1172" i="3"/>
  <c r="V1173" i="3"/>
  <c r="V1174" i="3"/>
  <c r="V1175" i="3"/>
  <c r="V1176" i="3"/>
  <c r="V1177" i="3"/>
  <c r="V1178" i="3"/>
  <c r="V1179" i="3"/>
  <c r="V1180" i="3"/>
  <c r="V1181" i="3"/>
  <c r="V1182" i="3"/>
  <c r="V1183" i="3"/>
  <c r="V1184" i="3"/>
  <c r="V1185" i="3"/>
  <c r="V1186" i="3"/>
  <c r="V1187" i="3"/>
  <c r="V1188" i="3"/>
  <c r="V1189" i="3"/>
  <c r="V1190" i="3"/>
  <c r="V1191" i="3"/>
  <c r="V1192" i="3"/>
  <c r="V1193" i="3"/>
  <c r="V1194" i="3"/>
  <c r="V1195" i="3"/>
  <c r="V1196" i="3"/>
  <c r="V1197" i="3"/>
  <c r="V1198" i="3"/>
  <c r="V1199" i="3"/>
  <c r="V1200" i="3"/>
  <c r="V1201" i="3"/>
  <c r="V1202" i="3"/>
  <c r="V1203" i="3"/>
  <c r="V1204" i="3"/>
  <c r="V1205" i="3"/>
  <c r="V1206" i="3"/>
  <c r="V1207" i="3"/>
  <c r="V1208" i="3"/>
  <c r="V1209" i="3"/>
  <c r="V1210" i="3"/>
  <c r="V1211" i="3"/>
  <c r="V1212" i="3"/>
  <c r="V1213" i="3"/>
  <c r="V1214" i="3"/>
  <c r="V1215" i="3"/>
  <c r="V1216" i="3"/>
  <c r="V1217" i="3"/>
  <c r="V1218" i="3"/>
  <c r="V1219" i="3"/>
  <c r="V1220" i="3"/>
  <c r="V1221" i="3"/>
  <c r="V1222" i="3"/>
  <c r="V1223" i="3"/>
  <c r="V1224" i="3"/>
  <c r="V1225" i="3"/>
  <c r="V1226" i="3"/>
  <c r="V1227" i="3"/>
  <c r="V1228" i="3"/>
  <c r="V1229" i="3"/>
  <c r="V1230" i="3"/>
  <c r="V1231" i="3"/>
  <c r="V1232" i="3"/>
  <c r="V1233" i="3"/>
  <c r="V1234" i="3"/>
  <c r="V1235" i="3"/>
  <c r="V1236" i="3"/>
  <c r="V1237" i="3"/>
  <c r="V1238" i="3"/>
  <c r="V1239" i="3"/>
  <c r="V1240" i="3"/>
  <c r="V1241" i="3"/>
  <c r="V1242" i="3"/>
  <c r="V1243" i="3"/>
  <c r="V1244" i="3"/>
  <c r="V1245" i="3"/>
  <c r="V1246" i="3"/>
  <c r="V1247" i="3"/>
  <c r="V1248" i="3"/>
  <c r="V1249" i="3"/>
  <c r="V1250" i="3"/>
  <c r="V1251" i="3"/>
  <c r="V1252" i="3"/>
  <c r="V1253" i="3"/>
  <c r="V1254" i="3"/>
  <c r="V1255" i="3"/>
  <c r="V1256" i="3"/>
  <c r="V1257" i="3"/>
  <c r="V1258" i="3"/>
  <c r="V1259" i="3"/>
  <c r="V1260" i="3"/>
  <c r="V1261" i="3"/>
  <c r="V1262" i="3"/>
  <c r="V1263" i="3"/>
  <c r="V1264" i="3"/>
  <c r="V1265" i="3"/>
  <c r="V1266" i="3"/>
  <c r="V1267" i="3"/>
  <c r="V1268" i="3"/>
  <c r="V1269" i="3"/>
  <c r="V1270" i="3"/>
  <c r="V1271" i="3"/>
  <c r="V1272" i="3"/>
  <c r="V1273" i="3"/>
  <c r="V1274" i="3"/>
  <c r="V1275" i="3"/>
  <c r="V1276" i="3"/>
  <c r="V1277" i="3"/>
  <c r="V1278" i="3"/>
  <c r="V1279" i="3"/>
  <c r="V1280" i="3"/>
  <c r="V1281" i="3"/>
  <c r="V1282" i="3"/>
  <c r="V1283" i="3"/>
  <c r="V1284" i="3"/>
  <c r="V1285" i="3"/>
  <c r="V1286" i="3"/>
  <c r="V1287" i="3"/>
  <c r="V1288" i="3"/>
  <c r="V1289" i="3"/>
  <c r="V1290" i="3"/>
  <c r="V1291" i="3"/>
  <c r="V1292" i="3"/>
  <c r="V1293" i="3"/>
  <c r="V1294" i="3"/>
  <c r="V1295" i="3"/>
  <c r="V1296" i="3"/>
  <c r="V1297" i="3"/>
  <c r="V1298" i="3"/>
  <c r="V1299" i="3"/>
  <c r="V1300" i="3"/>
  <c r="V1301" i="3"/>
  <c r="V1302" i="3"/>
  <c r="V1303" i="3"/>
  <c r="V1304" i="3"/>
  <c r="V1305" i="3"/>
  <c r="V1306" i="3"/>
  <c r="V1307" i="3"/>
  <c r="V1308" i="3"/>
  <c r="V1309" i="3"/>
  <c r="V1310" i="3"/>
  <c r="V1311" i="3"/>
  <c r="V1312" i="3"/>
  <c r="V1313" i="3"/>
  <c r="V1314" i="3"/>
  <c r="V1315" i="3"/>
  <c r="V1316" i="3"/>
  <c r="V1317" i="3"/>
  <c r="V1318" i="3"/>
  <c r="V1319" i="3"/>
  <c r="V1320" i="3"/>
  <c r="V1321" i="3"/>
  <c r="V1322" i="3"/>
  <c r="V1323" i="3"/>
  <c r="V1324" i="3"/>
  <c r="V1325" i="3"/>
  <c r="V1326" i="3"/>
  <c r="V1327" i="3"/>
  <c r="V1328" i="3"/>
  <c r="V1329" i="3"/>
  <c r="V1330" i="3"/>
  <c r="V1331" i="3"/>
  <c r="V1332" i="3"/>
  <c r="V1333" i="3"/>
  <c r="V1334" i="3"/>
  <c r="V1335" i="3"/>
  <c r="V1336" i="3"/>
  <c r="V1337" i="3"/>
  <c r="V1338" i="3"/>
  <c r="V1339" i="3"/>
  <c r="V1340" i="3"/>
  <c r="V1341" i="3"/>
  <c r="V1342" i="3"/>
  <c r="V1343" i="3"/>
  <c r="V1344" i="3"/>
  <c r="V1345" i="3"/>
  <c r="V1346" i="3"/>
  <c r="V1347" i="3"/>
  <c r="V1348" i="3"/>
  <c r="V1349" i="3"/>
  <c r="V1350" i="3"/>
  <c r="V1351" i="3"/>
  <c r="V1352" i="3"/>
  <c r="V1353" i="3"/>
  <c r="V1354" i="3"/>
  <c r="V1355" i="3"/>
  <c r="V1356" i="3"/>
  <c r="V1357" i="3"/>
  <c r="V1358" i="3"/>
  <c r="V1359" i="3"/>
  <c r="V1360" i="3"/>
  <c r="V1361" i="3"/>
  <c r="V1362" i="3"/>
  <c r="V1363" i="3"/>
  <c r="V1364" i="3"/>
  <c r="V1365" i="3"/>
  <c r="V1366" i="3"/>
  <c r="V1367" i="3"/>
  <c r="V1368" i="3"/>
  <c r="V1369" i="3"/>
  <c r="V1370" i="3"/>
  <c r="V1371" i="3"/>
  <c r="V1372" i="3"/>
  <c r="V1373" i="3"/>
  <c r="V1374" i="3"/>
  <c r="V1375" i="3"/>
  <c r="V1376" i="3"/>
  <c r="V1377" i="3"/>
  <c r="V1378" i="3"/>
  <c r="V1379" i="3"/>
  <c r="V1380" i="3"/>
  <c r="V1381" i="3"/>
  <c r="V1382" i="3"/>
  <c r="V1383" i="3"/>
  <c r="V1384" i="3"/>
  <c r="V1385" i="3"/>
  <c r="V1386" i="3"/>
  <c r="V1387" i="3"/>
  <c r="V1388" i="3"/>
  <c r="V1389" i="3"/>
  <c r="V1390" i="3"/>
  <c r="V1391" i="3"/>
  <c r="V1392" i="3"/>
  <c r="V1393" i="3"/>
  <c r="V1394" i="3"/>
  <c r="V1395" i="3"/>
  <c r="V1396" i="3"/>
  <c r="V1397" i="3"/>
  <c r="V1398" i="3"/>
  <c r="V1399" i="3"/>
  <c r="V1400" i="3"/>
  <c r="V1401" i="3"/>
  <c r="V1402" i="3"/>
  <c r="V1403" i="3"/>
  <c r="V1404" i="3"/>
  <c r="V1405" i="3"/>
  <c r="V1406" i="3"/>
  <c r="V1407" i="3"/>
  <c r="V1408" i="3"/>
  <c r="V1409" i="3"/>
  <c r="V1410" i="3"/>
  <c r="V1411" i="3"/>
  <c r="V1412" i="3"/>
  <c r="V1413" i="3"/>
  <c r="V1414" i="3"/>
  <c r="V1415" i="3"/>
  <c r="V1416" i="3"/>
  <c r="V1417" i="3"/>
  <c r="V1418" i="3"/>
  <c r="V1419" i="3"/>
  <c r="V1420" i="3"/>
  <c r="V1421" i="3"/>
  <c r="V1422" i="3"/>
  <c r="V1423" i="3"/>
  <c r="V1424" i="3"/>
  <c r="V1425" i="3"/>
  <c r="V1426" i="3"/>
  <c r="V1427" i="3"/>
  <c r="V1428" i="3"/>
  <c r="V1429" i="3"/>
  <c r="V1430" i="3"/>
  <c r="V1431" i="3"/>
  <c r="V1432" i="3"/>
  <c r="V1433" i="3"/>
  <c r="V1434" i="3"/>
  <c r="V1435" i="3"/>
  <c r="V1436" i="3"/>
  <c r="V1437" i="3"/>
  <c r="V1438" i="3"/>
  <c r="V1439" i="3"/>
  <c r="V1440" i="3"/>
  <c r="V1441" i="3"/>
  <c r="V1442" i="3"/>
  <c r="V1443" i="3"/>
  <c r="V1444" i="3"/>
  <c r="V1445" i="3"/>
  <c r="V1446" i="3"/>
  <c r="V1447" i="3"/>
  <c r="V1448" i="3"/>
  <c r="V1449" i="3"/>
  <c r="V1450" i="3"/>
  <c r="V1451" i="3"/>
  <c r="V1452" i="3"/>
  <c r="V1453" i="3"/>
  <c r="V1454" i="3"/>
  <c r="V1455" i="3"/>
  <c r="V1456" i="3"/>
  <c r="V1457" i="3"/>
  <c r="V1458" i="3"/>
  <c r="V1459" i="3"/>
  <c r="V1460" i="3"/>
  <c r="V1461" i="3"/>
  <c r="V1462" i="3"/>
  <c r="V1463" i="3"/>
  <c r="V1464" i="3"/>
  <c r="V1465" i="3"/>
  <c r="V1466" i="3"/>
  <c r="V1467" i="3"/>
  <c r="V1468" i="3"/>
  <c r="V1469" i="3"/>
  <c r="V1470" i="3"/>
  <c r="V1471" i="3"/>
  <c r="V1472" i="3"/>
  <c r="V1473" i="3"/>
  <c r="V1474" i="3"/>
  <c r="V1475" i="3"/>
  <c r="V1476" i="3"/>
  <c r="V1477" i="3"/>
  <c r="V1478" i="3"/>
  <c r="V1479" i="3"/>
  <c r="V1480" i="3"/>
  <c r="V1481" i="3"/>
  <c r="V1482" i="3"/>
  <c r="V1483" i="3"/>
  <c r="V1484" i="3"/>
  <c r="V1485" i="3"/>
  <c r="V1486" i="3"/>
  <c r="V1487" i="3"/>
  <c r="V1488" i="3"/>
  <c r="V1489" i="3"/>
  <c r="V1490" i="3"/>
  <c r="V1491" i="3"/>
  <c r="V1492" i="3"/>
  <c r="V1493" i="3"/>
  <c r="V1494" i="3"/>
  <c r="V1495" i="3"/>
  <c r="V1496" i="3"/>
  <c r="V1497" i="3"/>
  <c r="V1498" i="3"/>
  <c r="V1499" i="3"/>
  <c r="V1500" i="3"/>
  <c r="V1501" i="3"/>
  <c r="V1502" i="3"/>
  <c r="V1503" i="3"/>
  <c r="V1504" i="3"/>
  <c r="V1505" i="3"/>
  <c r="V1506" i="3"/>
  <c r="V1507" i="3"/>
  <c r="V1508" i="3"/>
  <c r="V1509" i="3"/>
  <c r="V1510" i="3"/>
  <c r="V1511" i="3"/>
  <c r="V1512" i="3"/>
  <c r="V1513" i="3"/>
  <c r="V1514" i="3"/>
  <c r="V1515" i="3"/>
  <c r="V1516" i="3"/>
  <c r="V1517" i="3"/>
  <c r="V1518" i="3"/>
  <c r="V1519" i="3"/>
  <c r="V1520" i="3"/>
  <c r="V1521" i="3"/>
  <c r="V1522" i="3"/>
  <c r="V1523" i="3"/>
  <c r="V1524" i="3"/>
  <c r="V1525" i="3"/>
  <c r="V1526" i="3"/>
  <c r="V1527" i="3"/>
  <c r="V1528" i="3"/>
  <c r="V1529" i="3"/>
  <c r="V1530" i="3"/>
  <c r="V1531" i="3"/>
  <c r="V1532" i="3"/>
  <c r="V1533" i="3"/>
  <c r="V1534" i="3"/>
  <c r="V1535" i="3"/>
  <c r="V1536" i="3"/>
  <c r="V1537" i="3"/>
  <c r="V1538" i="3"/>
  <c r="V1539" i="3"/>
  <c r="V1540" i="3"/>
  <c r="V1541" i="3"/>
  <c r="V1542" i="3"/>
  <c r="V1543" i="3"/>
  <c r="V1544" i="3"/>
  <c r="V1545" i="3"/>
  <c r="V1546" i="3"/>
  <c r="V1547" i="3"/>
  <c r="V1548" i="3"/>
  <c r="V1549" i="3"/>
  <c r="V1550" i="3"/>
  <c r="V1551" i="3"/>
  <c r="V1552" i="3"/>
  <c r="V1553" i="3"/>
  <c r="V1554" i="3"/>
  <c r="V1555" i="3"/>
  <c r="V1556" i="3"/>
  <c r="V1557" i="3"/>
  <c r="V1558" i="3"/>
  <c r="V1559" i="3"/>
  <c r="V1560" i="3"/>
  <c r="V1561" i="3"/>
  <c r="V1562" i="3"/>
  <c r="V1563" i="3"/>
  <c r="V1564" i="3"/>
  <c r="V1565" i="3"/>
  <c r="V1566" i="3"/>
  <c r="V1567" i="3"/>
  <c r="V1568" i="3"/>
  <c r="V1569" i="3"/>
  <c r="V1570" i="3"/>
  <c r="V1571" i="3"/>
  <c r="V1572" i="3"/>
  <c r="V1573" i="3"/>
  <c r="V1574" i="3"/>
  <c r="V1575" i="3"/>
  <c r="V1576" i="3"/>
  <c r="V1577" i="3"/>
  <c r="V1578" i="3"/>
  <c r="V1579" i="3"/>
  <c r="V1580" i="3"/>
  <c r="V1581" i="3"/>
  <c r="V1582" i="3"/>
  <c r="V1583" i="3"/>
  <c r="V1584" i="3"/>
  <c r="V1585" i="3"/>
  <c r="V1586" i="3"/>
  <c r="V1587" i="3"/>
  <c r="V1588" i="3"/>
  <c r="V1589" i="3"/>
  <c r="V1590" i="3"/>
  <c r="V1591" i="3"/>
  <c r="V1592" i="3"/>
  <c r="V1593" i="3"/>
  <c r="V1594" i="3"/>
  <c r="V1595" i="3"/>
  <c r="V1596" i="3"/>
  <c r="V1597" i="3"/>
  <c r="V1598" i="3"/>
  <c r="V1599" i="3"/>
  <c r="V1600" i="3"/>
  <c r="V1601" i="3"/>
  <c r="V1602" i="3"/>
  <c r="V1603" i="3"/>
  <c r="V1604" i="3"/>
  <c r="V1605" i="3"/>
  <c r="V1606" i="3"/>
  <c r="V1607" i="3"/>
  <c r="V1608" i="3"/>
  <c r="V1609" i="3"/>
  <c r="V1610" i="3"/>
  <c r="V1611" i="3"/>
  <c r="V1612" i="3"/>
  <c r="V1613" i="3"/>
  <c r="V1614" i="3"/>
  <c r="V1615" i="3"/>
  <c r="V1616" i="3"/>
  <c r="V1617" i="3"/>
  <c r="V1618" i="3"/>
  <c r="V1619" i="3"/>
  <c r="V1620" i="3"/>
  <c r="V1621" i="3"/>
  <c r="V1622" i="3"/>
  <c r="V1623" i="3"/>
  <c r="V1624" i="3"/>
  <c r="V1625" i="3"/>
  <c r="V1626" i="3"/>
  <c r="V1627" i="3"/>
  <c r="V1628" i="3"/>
  <c r="V1629" i="3"/>
  <c r="V1630" i="3"/>
  <c r="V1631" i="3"/>
  <c r="V1632" i="3"/>
  <c r="V1633" i="3"/>
  <c r="V1634" i="3"/>
  <c r="V1635" i="3"/>
  <c r="V1636" i="3"/>
  <c r="V1637" i="3"/>
  <c r="V1638" i="3"/>
  <c r="V1639" i="3"/>
  <c r="V1640" i="3"/>
  <c r="V1641" i="3"/>
  <c r="V1642" i="3"/>
  <c r="V1643" i="3"/>
  <c r="V1644" i="3"/>
  <c r="V1645" i="3"/>
  <c r="V1646" i="3"/>
  <c r="V1647" i="3"/>
  <c r="V1648" i="3"/>
  <c r="V1649" i="3"/>
  <c r="V1650" i="3"/>
  <c r="V1651" i="3"/>
  <c r="V1652" i="3"/>
  <c r="V1653" i="3"/>
  <c r="V1654" i="3"/>
  <c r="V1655" i="3"/>
  <c r="V1656" i="3"/>
  <c r="V1657" i="3"/>
  <c r="V1658" i="3"/>
  <c r="V1659" i="3"/>
  <c r="V1660" i="3"/>
  <c r="V1661" i="3"/>
  <c r="V1662" i="3"/>
  <c r="V1663" i="3"/>
  <c r="V1664" i="3"/>
  <c r="V1665" i="3"/>
  <c r="V1666" i="3"/>
  <c r="V1667" i="3"/>
  <c r="V1668" i="3"/>
  <c r="V1669" i="3"/>
  <c r="V1670" i="3"/>
  <c r="V1671" i="3"/>
  <c r="V1672" i="3"/>
  <c r="V1673" i="3"/>
  <c r="V1674" i="3"/>
  <c r="V1675" i="3"/>
  <c r="V1676" i="3"/>
  <c r="V1677" i="3"/>
  <c r="V1678" i="3"/>
  <c r="V1679" i="3"/>
  <c r="V1680" i="3"/>
  <c r="V1681" i="3"/>
  <c r="V1682" i="3"/>
  <c r="V1683" i="3"/>
  <c r="V1684" i="3"/>
  <c r="V1685" i="3"/>
  <c r="V1686" i="3"/>
  <c r="V1687" i="3"/>
  <c r="V1688" i="3"/>
  <c r="V1689" i="3"/>
  <c r="V1690" i="3"/>
  <c r="V1691" i="3"/>
  <c r="V1692" i="3"/>
  <c r="V1693" i="3"/>
  <c r="V1694" i="3"/>
  <c r="V1695" i="3"/>
  <c r="V1696" i="3"/>
  <c r="V1697" i="3"/>
  <c r="V1698" i="3"/>
  <c r="V1699" i="3"/>
  <c r="V1700" i="3"/>
  <c r="V1701" i="3"/>
  <c r="V1702" i="3"/>
  <c r="V1703" i="3"/>
  <c r="V1704" i="3"/>
  <c r="V1705" i="3"/>
  <c r="V1706" i="3"/>
  <c r="V1707" i="3"/>
  <c r="V1708" i="3"/>
  <c r="V1709" i="3"/>
  <c r="V1710" i="3"/>
  <c r="V1711" i="3"/>
  <c r="V1712" i="3"/>
  <c r="V1713" i="3"/>
  <c r="V1714" i="3"/>
  <c r="V1715" i="3"/>
  <c r="V1716" i="3"/>
  <c r="V1717" i="3"/>
  <c r="V1718" i="3"/>
  <c r="V1719" i="3"/>
  <c r="V1720" i="3"/>
  <c r="V1721" i="3"/>
  <c r="V1722" i="3"/>
  <c r="V1723" i="3"/>
  <c r="V1724" i="3"/>
  <c r="V1725" i="3"/>
  <c r="V1726" i="3"/>
  <c r="V1727" i="3"/>
  <c r="V1728" i="3"/>
  <c r="V1729" i="3"/>
  <c r="V1730" i="3"/>
  <c r="V1731" i="3"/>
  <c r="V1732" i="3"/>
  <c r="V1733" i="3"/>
  <c r="V1734" i="3"/>
  <c r="V1735" i="3"/>
  <c r="V1736" i="3"/>
  <c r="V1737" i="3"/>
  <c r="V1738" i="3"/>
  <c r="V1739" i="3"/>
  <c r="V1740" i="3"/>
  <c r="V1741" i="3"/>
  <c r="V1742" i="3"/>
  <c r="V1743" i="3"/>
  <c r="V1744" i="3"/>
  <c r="V1745" i="3"/>
  <c r="V1746" i="3"/>
  <c r="V1747" i="3"/>
  <c r="V1748" i="3"/>
  <c r="V1749" i="3"/>
  <c r="V1750" i="3"/>
  <c r="V1751" i="3"/>
  <c r="V1752" i="3"/>
  <c r="V1753" i="3"/>
  <c r="V1754" i="3"/>
  <c r="V1755" i="3"/>
  <c r="V1756" i="3"/>
  <c r="V1757" i="3"/>
  <c r="V1758" i="3"/>
  <c r="V1759" i="3"/>
  <c r="V1760" i="3"/>
  <c r="V1761" i="3"/>
  <c r="V1762" i="3"/>
  <c r="V1763" i="3"/>
  <c r="V1764" i="3"/>
  <c r="V1765" i="3"/>
  <c r="V1766" i="3"/>
  <c r="V1767" i="3"/>
  <c r="V1768" i="3"/>
  <c r="V1769" i="3"/>
  <c r="V1770" i="3"/>
  <c r="V1771" i="3"/>
  <c r="V1772" i="3"/>
  <c r="V1773" i="3"/>
  <c r="V1774" i="3"/>
  <c r="V1775" i="3"/>
  <c r="V1776" i="3"/>
  <c r="V1777" i="3"/>
  <c r="V1778" i="3"/>
  <c r="V1779" i="3"/>
  <c r="V1780" i="3"/>
  <c r="V1781" i="3"/>
  <c r="V1782" i="3"/>
  <c r="V1783" i="3"/>
  <c r="V1784" i="3"/>
  <c r="V1785" i="3"/>
  <c r="V1786" i="3"/>
  <c r="V1787" i="3"/>
  <c r="V1788" i="3"/>
  <c r="V1789" i="3"/>
  <c r="V1790" i="3"/>
  <c r="V1791" i="3"/>
  <c r="V1792" i="3"/>
  <c r="V1793" i="3"/>
  <c r="V1794" i="3"/>
  <c r="V1795" i="3"/>
  <c r="V1796" i="3"/>
  <c r="V1797" i="3"/>
  <c r="V1798" i="3"/>
  <c r="V1799" i="3"/>
  <c r="V1800" i="3"/>
  <c r="V1801" i="3"/>
  <c r="V1802" i="3"/>
  <c r="V1803" i="3"/>
  <c r="V1804" i="3"/>
  <c r="V1805" i="3"/>
  <c r="V1806" i="3"/>
  <c r="V1807" i="3"/>
  <c r="V1808" i="3"/>
  <c r="V1809" i="3"/>
  <c r="V1810" i="3"/>
  <c r="V1811" i="3"/>
  <c r="V1812" i="3"/>
  <c r="V1813" i="3"/>
  <c r="V1814" i="3"/>
  <c r="V1815" i="3"/>
  <c r="V1816" i="3"/>
  <c r="V1817" i="3"/>
  <c r="V1818" i="3"/>
  <c r="V1819" i="3"/>
  <c r="V1820" i="3"/>
  <c r="V1821" i="3"/>
  <c r="V1822" i="3"/>
  <c r="V1823" i="3"/>
  <c r="V1824" i="3"/>
  <c r="V1825" i="3"/>
  <c r="V1826" i="3"/>
  <c r="V1827" i="3"/>
  <c r="V1828" i="3"/>
  <c r="V1829" i="3"/>
  <c r="V1830" i="3"/>
  <c r="V1831" i="3"/>
  <c r="V1832" i="3"/>
  <c r="V1833" i="3"/>
  <c r="V1834" i="3"/>
  <c r="V1835" i="3"/>
  <c r="V1836" i="3"/>
  <c r="V1837" i="3"/>
  <c r="V1838" i="3"/>
  <c r="V1839" i="3"/>
  <c r="V1840" i="3"/>
  <c r="V1841" i="3"/>
  <c r="V1842" i="3"/>
  <c r="V1843" i="3"/>
  <c r="V1844" i="3"/>
  <c r="V1845" i="3"/>
  <c r="V1846" i="3"/>
  <c r="V1847" i="3"/>
  <c r="V1848" i="3"/>
  <c r="V1849" i="3"/>
  <c r="V1850" i="3"/>
  <c r="V1851" i="3"/>
  <c r="V1852" i="3"/>
  <c r="V1853" i="3"/>
  <c r="V1854" i="3"/>
  <c r="V1855" i="3"/>
  <c r="V1856" i="3"/>
  <c r="V1857" i="3"/>
  <c r="V1858" i="3"/>
  <c r="V1859" i="3"/>
  <c r="V1860" i="3"/>
  <c r="V1861" i="3"/>
  <c r="V1862" i="3"/>
  <c r="V1863" i="3"/>
  <c r="V1864" i="3"/>
  <c r="V1865" i="3"/>
  <c r="V1866" i="3"/>
  <c r="V1867" i="3"/>
  <c r="V1868" i="3"/>
  <c r="V1869" i="3"/>
  <c r="V1870" i="3"/>
  <c r="V1871" i="3"/>
  <c r="V1872" i="3"/>
  <c r="V1873" i="3"/>
  <c r="V1874" i="3"/>
  <c r="V1875" i="3"/>
  <c r="V1876" i="3"/>
  <c r="V1877" i="3"/>
  <c r="V1878" i="3"/>
  <c r="V1879" i="3"/>
  <c r="V1880" i="3"/>
  <c r="V1881" i="3"/>
  <c r="V1882" i="3"/>
  <c r="V1883" i="3"/>
  <c r="V1884" i="3"/>
  <c r="V1885" i="3"/>
  <c r="V1886" i="3"/>
  <c r="V1887" i="3"/>
  <c r="V1888" i="3"/>
  <c r="V1889" i="3"/>
  <c r="V1890" i="3"/>
  <c r="V1891" i="3"/>
  <c r="V1892" i="3"/>
  <c r="V1893" i="3"/>
  <c r="V1894" i="3"/>
  <c r="V1895" i="3"/>
  <c r="V1896" i="3"/>
  <c r="V1897" i="3"/>
  <c r="V1898" i="3"/>
  <c r="V1899" i="3"/>
  <c r="V1900" i="3"/>
  <c r="V1901" i="3"/>
  <c r="V1902" i="3"/>
  <c r="V1903" i="3"/>
  <c r="V1904" i="3"/>
  <c r="V1905" i="3"/>
  <c r="V1906" i="3"/>
  <c r="V1907" i="3"/>
  <c r="V1908" i="3"/>
  <c r="V1909" i="3"/>
  <c r="V1910" i="3"/>
  <c r="V1911" i="3"/>
  <c r="V1912" i="3"/>
  <c r="V1913" i="3"/>
  <c r="V1914" i="3"/>
  <c r="V1915" i="3"/>
  <c r="V1916" i="3"/>
  <c r="V1917" i="3"/>
  <c r="V1918" i="3"/>
  <c r="V1919" i="3"/>
  <c r="V1920" i="3"/>
  <c r="V1921" i="3"/>
  <c r="V1922" i="3"/>
  <c r="V1923" i="3"/>
  <c r="V1924" i="3"/>
  <c r="V1925" i="3"/>
  <c r="V1926" i="3"/>
  <c r="V1927" i="3"/>
  <c r="V1928" i="3"/>
  <c r="V1929" i="3"/>
  <c r="V1930" i="3"/>
  <c r="V1931" i="3"/>
  <c r="V1932" i="3"/>
  <c r="V1933" i="3"/>
  <c r="V1934" i="3"/>
  <c r="V1935" i="3"/>
  <c r="V1936" i="3"/>
  <c r="V1937" i="3"/>
  <c r="V1938" i="3"/>
  <c r="V1939" i="3"/>
  <c r="V1940" i="3"/>
  <c r="V1941" i="3"/>
  <c r="V1942" i="3"/>
  <c r="V1943" i="3"/>
  <c r="V1944" i="3"/>
  <c r="V1945" i="3"/>
  <c r="V1946" i="3"/>
  <c r="V1947" i="3"/>
  <c r="V1948" i="3"/>
  <c r="V1949" i="3"/>
  <c r="V1950" i="3"/>
  <c r="V1951" i="3"/>
  <c r="V1952" i="3"/>
  <c r="V1953" i="3"/>
  <c r="V1954" i="3"/>
  <c r="V1955" i="3"/>
  <c r="V1956" i="3"/>
  <c r="V1957" i="3"/>
  <c r="V1958" i="3"/>
  <c r="V1959" i="3"/>
  <c r="V1960" i="3"/>
  <c r="V1961" i="3"/>
  <c r="V1962" i="3"/>
  <c r="V1963" i="3"/>
  <c r="V1964" i="3"/>
  <c r="V1965" i="3"/>
  <c r="V1966" i="3"/>
  <c r="V1967" i="3"/>
  <c r="V1968" i="3"/>
  <c r="V1969" i="3"/>
  <c r="V1970" i="3"/>
  <c r="V1971" i="3"/>
  <c r="V1972" i="3"/>
  <c r="V1973" i="3"/>
  <c r="V1974" i="3"/>
  <c r="V1975" i="3"/>
  <c r="V1976" i="3"/>
  <c r="V1977" i="3"/>
  <c r="V1978" i="3"/>
  <c r="V1979" i="3"/>
  <c r="V1980" i="3"/>
  <c r="V1981" i="3"/>
  <c r="V1982" i="3"/>
  <c r="V1983" i="3"/>
  <c r="V1984" i="3"/>
  <c r="V1985" i="3"/>
  <c r="V1986" i="3"/>
  <c r="V1987" i="3"/>
  <c r="V1988" i="3"/>
  <c r="V1989" i="3"/>
  <c r="V1990" i="3"/>
  <c r="V1991" i="3"/>
  <c r="V1992" i="3"/>
  <c r="V1993" i="3"/>
  <c r="V1994" i="3"/>
  <c r="V1995" i="3"/>
  <c r="V1996" i="3"/>
  <c r="V1997" i="3"/>
  <c r="V1998" i="3"/>
  <c r="V1999" i="3"/>
  <c r="V2000" i="3"/>
  <c r="V2001" i="3"/>
  <c r="V2002" i="3"/>
  <c r="V2003" i="3"/>
  <c r="V2004" i="3"/>
  <c r="V2005" i="3"/>
  <c r="V2006" i="3"/>
  <c r="V2007" i="3"/>
  <c r="V2008" i="3"/>
  <c r="V2009" i="3"/>
  <c r="V2010" i="3"/>
  <c r="V2011" i="3"/>
  <c r="V2012" i="3"/>
  <c r="V2013" i="3"/>
  <c r="V2014" i="3"/>
  <c r="V2015" i="3"/>
  <c r="V2016" i="3"/>
  <c r="V2017" i="3"/>
  <c r="V2018" i="3"/>
  <c r="V2019" i="3"/>
  <c r="V2020" i="3"/>
  <c r="V2021" i="3"/>
  <c r="V2022" i="3"/>
  <c r="V2023" i="3"/>
  <c r="V2024" i="3"/>
  <c r="V2025" i="3"/>
  <c r="V2026" i="3"/>
  <c r="V2027" i="3"/>
  <c r="V2028" i="3"/>
  <c r="V2029" i="3"/>
  <c r="V2030" i="3"/>
  <c r="V2031" i="3"/>
  <c r="V2032" i="3"/>
  <c r="V2033" i="3"/>
  <c r="V2034" i="3"/>
  <c r="V2035" i="3"/>
  <c r="V2036" i="3"/>
  <c r="V2037" i="3"/>
  <c r="V2038" i="3"/>
  <c r="V2039" i="3"/>
  <c r="V2040" i="3"/>
  <c r="V2041" i="3"/>
  <c r="V2042" i="3"/>
  <c r="V2043" i="3"/>
  <c r="V2044" i="3"/>
  <c r="V2045" i="3"/>
  <c r="V2046" i="3"/>
  <c r="V2047" i="3"/>
  <c r="V2048" i="3"/>
  <c r="V2049" i="3"/>
  <c r="V2050" i="3"/>
  <c r="V2051" i="3"/>
  <c r="V2052" i="3"/>
  <c r="V2053" i="3"/>
  <c r="V2054" i="3"/>
  <c r="V2055" i="3"/>
  <c r="V2056" i="3"/>
  <c r="V2057" i="3"/>
  <c r="V2058" i="3"/>
  <c r="V2059" i="3"/>
  <c r="V2060" i="3"/>
  <c r="V2061" i="3"/>
  <c r="V2062" i="3"/>
  <c r="V2063" i="3"/>
  <c r="V2064" i="3"/>
  <c r="V2065" i="3"/>
  <c r="V2066" i="3"/>
  <c r="V2067" i="3"/>
  <c r="V2068" i="3"/>
  <c r="V2069" i="3"/>
  <c r="V2070" i="3"/>
  <c r="V2071" i="3"/>
  <c r="V2072" i="3"/>
  <c r="V2073" i="3"/>
  <c r="V2074" i="3"/>
  <c r="V2075" i="3"/>
  <c r="V2076" i="3"/>
  <c r="V2077" i="3"/>
  <c r="V2078" i="3"/>
  <c r="V2079" i="3"/>
  <c r="V2080" i="3"/>
  <c r="V2081" i="3"/>
  <c r="V2082" i="3"/>
  <c r="V2083" i="3"/>
  <c r="V2084" i="3"/>
  <c r="V2085" i="3"/>
  <c r="V2086" i="3"/>
  <c r="V2087" i="3"/>
  <c r="V2088" i="3"/>
  <c r="V2089" i="3"/>
  <c r="V2090" i="3"/>
  <c r="V2091" i="3"/>
  <c r="V2092" i="3"/>
  <c r="V2093" i="3"/>
  <c r="V2094" i="3"/>
  <c r="V2095" i="3"/>
  <c r="V2096" i="3"/>
  <c r="V2097" i="3"/>
  <c r="V2098" i="3"/>
  <c r="V2099" i="3"/>
  <c r="V2100" i="3"/>
  <c r="V2101" i="3"/>
  <c r="V2102" i="3"/>
  <c r="V2103" i="3"/>
  <c r="V2104" i="3"/>
  <c r="V2105" i="3"/>
  <c r="V2106" i="3"/>
  <c r="V2107" i="3"/>
  <c r="V2108" i="3"/>
  <c r="V2109" i="3"/>
  <c r="V2110" i="3"/>
  <c r="V2111" i="3"/>
  <c r="V2112" i="3"/>
  <c r="V2113" i="3"/>
  <c r="V2114" i="3"/>
  <c r="V2115" i="3"/>
  <c r="V2116" i="3"/>
  <c r="V2117" i="3"/>
  <c r="V2118" i="3"/>
  <c r="V2119" i="3"/>
  <c r="V2120" i="3"/>
  <c r="V2121" i="3"/>
  <c r="V2122" i="3"/>
  <c r="V2123" i="3"/>
  <c r="V2124" i="3"/>
  <c r="V2125" i="3"/>
  <c r="V2126" i="3"/>
  <c r="V2127" i="3"/>
  <c r="V2128" i="3"/>
  <c r="V2129" i="3"/>
  <c r="V2130" i="3"/>
  <c r="V2131" i="3"/>
  <c r="V2132" i="3"/>
  <c r="V2133" i="3"/>
  <c r="V2134" i="3"/>
  <c r="V2135" i="3"/>
  <c r="V2136" i="3"/>
  <c r="V2137" i="3"/>
  <c r="V2138" i="3"/>
  <c r="V2139" i="3"/>
  <c r="V2140" i="3"/>
  <c r="V2141" i="3"/>
  <c r="V2142" i="3"/>
  <c r="V2143" i="3"/>
  <c r="V2144" i="3"/>
  <c r="V2145" i="3"/>
  <c r="V2146" i="3"/>
  <c r="V2147" i="3"/>
  <c r="V2148" i="3"/>
  <c r="V2149" i="3"/>
  <c r="V2150" i="3"/>
  <c r="V2151" i="3"/>
  <c r="V2152" i="3"/>
  <c r="V2153" i="3"/>
  <c r="V2154" i="3"/>
  <c r="V2155" i="3"/>
  <c r="V2156" i="3"/>
  <c r="V2157" i="3"/>
  <c r="V2158" i="3"/>
  <c r="V2159" i="3"/>
  <c r="V2160" i="3"/>
  <c r="V2161" i="3"/>
  <c r="V2162" i="3"/>
  <c r="V2163" i="3"/>
  <c r="V2164" i="3"/>
  <c r="V2165" i="3"/>
  <c r="V2166" i="3"/>
  <c r="V2167" i="3"/>
  <c r="V2168" i="3"/>
  <c r="V2169" i="3"/>
  <c r="V2170" i="3"/>
  <c r="V2171" i="3"/>
  <c r="V2172" i="3"/>
  <c r="V2173" i="3"/>
  <c r="V2174" i="3"/>
  <c r="V2175" i="3"/>
  <c r="V2176" i="3"/>
  <c r="V2177" i="3"/>
  <c r="V2178" i="3"/>
  <c r="V2179" i="3"/>
  <c r="V2180" i="3"/>
  <c r="V2181" i="3"/>
  <c r="V2182" i="3"/>
  <c r="V2183" i="3"/>
  <c r="V2184" i="3"/>
  <c r="V2185" i="3"/>
  <c r="V2186" i="3"/>
  <c r="V2187" i="3"/>
  <c r="V2188" i="3"/>
  <c r="V2189" i="3"/>
  <c r="V2190" i="3"/>
  <c r="V2191" i="3"/>
  <c r="V2192" i="3"/>
  <c r="V2193" i="3"/>
  <c r="V2194" i="3"/>
  <c r="V2195" i="3"/>
  <c r="V2196" i="3"/>
  <c r="V2197" i="3"/>
  <c r="V2198" i="3"/>
  <c r="V2199" i="3"/>
  <c r="V2200" i="3"/>
  <c r="V2201" i="3"/>
  <c r="V2202" i="3"/>
  <c r="V2203" i="3"/>
  <c r="V2204" i="3"/>
  <c r="V2205" i="3"/>
  <c r="V2206" i="3"/>
  <c r="V2207" i="3"/>
  <c r="V2208" i="3"/>
  <c r="V2209" i="3"/>
  <c r="V2210" i="3"/>
  <c r="V2211" i="3"/>
  <c r="V2212" i="3"/>
  <c r="V2213" i="3"/>
  <c r="V2214" i="3"/>
  <c r="V2215" i="3"/>
  <c r="V2216" i="3"/>
  <c r="V2217" i="3"/>
  <c r="V2218" i="3"/>
  <c r="V2219" i="3"/>
  <c r="V2220" i="3"/>
  <c r="V2221" i="3"/>
  <c r="V2222" i="3"/>
  <c r="V2223" i="3"/>
  <c r="V2224" i="3"/>
  <c r="V2225" i="3"/>
  <c r="V2226" i="3"/>
  <c r="V2227" i="3"/>
  <c r="V2228" i="3"/>
  <c r="V2229" i="3"/>
  <c r="V2230" i="3"/>
  <c r="V2231" i="3"/>
  <c r="V2232" i="3"/>
  <c r="V2233" i="3"/>
  <c r="V2234" i="3"/>
  <c r="V2235" i="3"/>
  <c r="V2236" i="3"/>
  <c r="V2237" i="3"/>
  <c r="V2238" i="3"/>
  <c r="V2239" i="3"/>
  <c r="V2240" i="3"/>
  <c r="V2241" i="3"/>
  <c r="V2242" i="3"/>
  <c r="V2243" i="3"/>
  <c r="V2244" i="3"/>
  <c r="V2245" i="3"/>
  <c r="V2246" i="3"/>
  <c r="V2247" i="3"/>
  <c r="V2248" i="3"/>
  <c r="V2249" i="3"/>
  <c r="V2250" i="3"/>
  <c r="V2251" i="3"/>
  <c r="V2252" i="3"/>
  <c r="V2253" i="3"/>
  <c r="V2254" i="3"/>
  <c r="V2255" i="3"/>
  <c r="V2256" i="3"/>
  <c r="V2257" i="3"/>
  <c r="V2258" i="3"/>
  <c r="V2259" i="3"/>
  <c r="V2260" i="3"/>
  <c r="V2261" i="3"/>
  <c r="V2262" i="3"/>
  <c r="V2263" i="3"/>
  <c r="V2264" i="3"/>
  <c r="V2265" i="3"/>
  <c r="V2266" i="3"/>
  <c r="V2267" i="3"/>
  <c r="V2268" i="3"/>
  <c r="V2269" i="3"/>
  <c r="V2270" i="3"/>
  <c r="V2271" i="3"/>
  <c r="V2272" i="3"/>
  <c r="V2273" i="3"/>
  <c r="V2274" i="3"/>
  <c r="V2275" i="3"/>
  <c r="V2276" i="3"/>
  <c r="V2277" i="3"/>
  <c r="V2278" i="3"/>
  <c r="V2279" i="3"/>
  <c r="V2280" i="3"/>
  <c r="V2281" i="3"/>
  <c r="V2282" i="3"/>
  <c r="V2283" i="3"/>
  <c r="V2284" i="3"/>
  <c r="V2285" i="3"/>
  <c r="V2286" i="3"/>
  <c r="V2287" i="3"/>
  <c r="V2288" i="3"/>
  <c r="V2289" i="3"/>
  <c r="V2290" i="3"/>
  <c r="V2291" i="3"/>
  <c r="V2292" i="3"/>
  <c r="V2293" i="3"/>
  <c r="V2294" i="3"/>
  <c r="V2295" i="3"/>
  <c r="V2296" i="3"/>
  <c r="V2297" i="3"/>
  <c r="V2298" i="3"/>
  <c r="V2299" i="3"/>
  <c r="V2300" i="3"/>
  <c r="V2301" i="3"/>
  <c r="V2302" i="3"/>
  <c r="V2303" i="3"/>
  <c r="V2304" i="3"/>
  <c r="V2305" i="3"/>
  <c r="V2306" i="3"/>
  <c r="V2307" i="3"/>
  <c r="V2308" i="3"/>
  <c r="V2309" i="3"/>
  <c r="V2310" i="3"/>
  <c r="V2311" i="3"/>
  <c r="V2312" i="3"/>
  <c r="V2313" i="3"/>
  <c r="V2314" i="3"/>
  <c r="V2315" i="3"/>
  <c r="V2316" i="3"/>
  <c r="V2317" i="3"/>
  <c r="V2318" i="3"/>
  <c r="V2319" i="3"/>
  <c r="V2320" i="3"/>
  <c r="V2321" i="3"/>
  <c r="V2322" i="3"/>
  <c r="V2323" i="3"/>
  <c r="V2324" i="3"/>
  <c r="V2325" i="3"/>
  <c r="V2326" i="3"/>
  <c r="V2327" i="3"/>
  <c r="V2328" i="3"/>
  <c r="V2329" i="3"/>
  <c r="V2330" i="3"/>
  <c r="V2331" i="3"/>
  <c r="V2332" i="3"/>
  <c r="V2333" i="3"/>
  <c r="V2334" i="3"/>
  <c r="V2335" i="3"/>
  <c r="V2336" i="3"/>
  <c r="V2337" i="3"/>
  <c r="V2338" i="3"/>
  <c r="V2339" i="3"/>
  <c r="V2340" i="3"/>
  <c r="V2341" i="3"/>
  <c r="V2342" i="3"/>
  <c r="V2343" i="3"/>
  <c r="V2344" i="3"/>
  <c r="V2345" i="3"/>
  <c r="V2346" i="3"/>
  <c r="V2347" i="3"/>
  <c r="V2348" i="3"/>
  <c r="V2349" i="3"/>
  <c r="V2350" i="3"/>
  <c r="V2351" i="3"/>
  <c r="V2352" i="3"/>
  <c r="V2353" i="3"/>
  <c r="V2354" i="3"/>
  <c r="V2355" i="3"/>
  <c r="V2356" i="3"/>
  <c r="V2357" i="3"/>
  <c r="V2358" i="3"/>
  <c r="V2359" i="3"/>
  <c r="V2360" i="3"/>
  <c r="V2361" i="3"/>
  <c r="V2362" i="3"/>
  <c r="V2363" i="3"/>
  <c r="V2364" i="3"/>
  <c r="V2365" i="3"/>
  <c r="V2366" i="3"/>
  <c r="V2367" i="3"/>
  <c r="V2368" i="3"/>
  <c r="V2369" i="3"/>
  <c r="V2370" i="3"/>
  <c r="V2371" i="3"/>
  <c r="V2372" i="3"/>
  <c r="V2373" i="3"/>
  <c r="V2374" i="3"/>
  <c r="V2375" i="3"/>
  <c r="V2376" i="3"/>
  <c r="V2377" i="3"/>
  <c r="V2378" i="3"/>
  <c r="V2379" i="3"/>
  <c r="V2380" i="3"/>
  <c r="V2381" i="3"/>
  <c r="V2382" i="3"/>
  <c r="V2383" i="3"/>
  <c r="V2384" i="3"/>
  <c r="V2385" i="3"/>
  <c r="V2386" i="3"/>
  <c r="V2387" i="3"/>
  <c r="V2388" i="3"/>
  <c r="V2389" i="3"/>
  <c r="V2390" i="3"/>
  <c r="V2391" i="3"/>
  <c r="V2392" i="3"/>
  <c r="V2393" i="3"/>
  <c r="V2394" i="3"/>
  <c r="V2395" i="3"/>
  <c r="V2396" i="3"/>
  <c r="V2397" i="3"/>
  <c r="V2398" i="3"/>
  <c r="V2399" i="3"/>
  <c r="V2400" i="3"/>
  <c r="V2401" i="3"/>
  <c r="V2402" i="3"/>
  <c r="V2403" i="3"/>
  <c r="V2404" i="3"/>
  <c r="V2405" i="3"/>
  <c r="V2406" i="3"/>
  <c r="V2407" i="3"/>
  <c r="V2408" i="3"/>
  <c r="V2409" i="3"/>
  <c r="V2410" i="3"/>
  <c r="V2411" i="3"/>
  <c r="V2412" i="3"/>
  <c r="V2413" i="3"/>
  <c r="V2414" i="3"/>
  <c r="V2415" i="3"/>
  <c r="V2416" i="3"/>
  <c r="V2417" i="3"/>
  <c r="V2418" i="3"/>
  <c r="V2419" i="3"/>
  <c r="V2420" i="3"/>
  <c r="V2421" i="3"/>
  <c r="V2422" i="3"/>
  <c r="V2423" i="3"/>
  <c r="V2424" i="3"/>
  <c r="V2425" i="3"/>
  <c r="V2426" i="3"/>
  <c r="V2427" i="3"/>
  <c r="V2428" i="3"/>
  <c r="V2429" i="3"/>
  <c r="V2430" i="3"/>
  <c r="V2431" i="3"/>
  <c r="V2432" i="3"/>
  <c r="V2433" i="3"/>
  <c r="V2434" i="3"/>
  <c r="V2435" i="3"/>
  <c r="V2436" i="3"/>
  <c r="V2437" i="3"/>
  <c r="V2438" i="3"/>
  <c r="V2439" i="3"/>
  <c r="V2440" i="3"/>
  <c r="V2441" i="3"/>
  <c r="V2442" i="3"/>
  <c r="V2443" i="3"/>
  <c r="V2444" i="3"/>
  <c r="V2445" i="3"/>
  <c r="V2446" i="3"/>
  <c r="V2447" i="3"/>
  <c r="V2448" i="3"/>
  <c r="V2449" i="3"/>
  <c r="V2450" i="3"/>
  <c r="V2451" i="3"/>
  <c r="V2452" i="3"/>
  <c r="V2453" i="3"/>
  <c r="V2454" i="3"/>
  <c r="V2455" i="3"/>
  <c r="V2456" i="3"/>
  <c r="V2457" i="3"/>
  <c r="V2458" i="3"/>
  <c r="V2459" i="3"/>
  <c r="V2460" i="3"/>
  <c r="V2461" i="3"/>
  <c r="V2462" i="3"/>
  <c r="V2463" i="3"/>
  <c r="V2464" i="3"/>
  <c r="V2465" i="3"/>
  <c r="V2466" i="3"/>
  <c r="V2467" i="3"/>
  <c r="V2468" i="3"/>
  <c r="V2469" i="3"/>
  <c r="V2470" i="3"/>
  <c r="V2471" i="3"/>
  <c r="V2472" i="3"/>
  <c r="V2473" i="3"/>
  <c r="V2474" i="3"/>
  <c r="V2475" i="3"/>
  <c r="V2476" i="3"/>
  <c r="V2477" i="3"/>
  <c r="V2478" i="3"/>
  <c r="V2479" i="3"/>
  <c r="V2480" i="3"/>
  <c r="V2481" i="3"/>
  <c r="V2482" i="3"/>
  <c r="V2483" i="3"/>
  <c r="V2484" i="3"/>
  <c r="V2485" i="3"/>
  <c r="V2486" i="3"/>
  <c r="V2487" i="3"/>
  <c r="V2488" i="3"/>
  <c r="V2489" i="3"/>
  <c r="V2490" i="3"/>
  <c r="V2491" i="3"/>
  <c r="V2492" i="3"/>
  <c r="V2493" i="3"/>
  <c r="V2494" i="3"/>
  <c r="V2495" i="3"/>
  <c r="V2496" i="3"/>
  <c r="V2497" i="3"/>
  <c r="V2498" i="3"/>
  <c r="V2499" i="3"/>
  <c r="V2500" i="3"/>
  <c r="V2501" i="3"/>
  <c r="V2502" i="3"/>
  <c r="V2503" i="3"/>
  <c r="V2504" i="3"/>
  <c r="V2505" i="3"/>
  <c r="V2506" i="3"/>
  <c r="V2507" i="3"/>
  <c r="V2508" i="3"/>
  <c r="V2509" i="3"/>
  <c r="V2510" i="3"/>
  <c r="V2511" i="3"/>
  <c r="V2512" i="3"/>
  <c r="V2513" i="3"/>
  <c r="V2514" i="3"/>
  <c r="V2515" i="3"/>
  <c r="V2516" i="3"/>
  <c r="V2517" i="3"/>
  <c r="V2518" i="3"/>
  <c r="V2519" i="3"/>
  <c r="V2520" i="3"/>
  <c r="V2521" i="3"/>
  <c r="V2522" i="3"/>
  <c r="V2523" i="3"/>
  <c r="V2524" i="3"/>
  <c r="V2525" i="3"/>
  <c r="V2526" i="3"/>
  <c r="V2527" i="3"/>
  <c r="V2528" i="3"/>
  <c r="V2529" i="3"/>
  <c r="V2530" i="3"/>
  <c r="V2531" i="3"/>
  <c r="V2532" i="3"/>
  <c r="V2533" i="3"/>
  <c r="V2534" i="3"/>
  <c r="V2535" i="3"/>
  <c r="V2536" i="3"/>
  <c r="V2537" i="3"/>
  <c r="V2538" i="3"/>
  <c r="V2539" i="3"/>
  <c r="V2540" i="3"/>
  <c r="V2541" i="3"/>
  <c r="V2542" i="3"/>
  <c r="V2543" i="3"/>
  <c r="V2544" i="3"/>
  <c r="V2545" i="3"/>
  <c r="V2546" i="3"/>
  <c r="V2547" i="3"/>
  <c r="V2548" i="3"/>
  <c r="V2549" i="3"/>
  <c r="V2550" i="3"/>
  <c r="V2551" i="3"/>
  <c r="V2552" i="3"/>
  <c r="V2553" i="3"/>
  <c r="V2554" i="3"/>
  <c r="V2555" i="3"/>
  <c r="V2556" i="3"/>
  <c r="V2557" i="3"/>
  <c r="V2558" i="3"/>
  <c r="V2559" i="3"/>
  <c r="V2560" i="3"/>
  <c r="V2561" i="3"/>
  <c r="V2562" i="3"/>
  <c r="V2563" i="3"/>
  <c r="V2564" i="3"/>
  <c r="V2565" i="3"/>
  <c r="V2566" i="3"/>
  <c r="V2567" i="3"/>
  <c r="V2568" i="3"/>
  <c r="V2569" i="3"/>
  <c r="V2570" i="3"/>
  <c r="V2571" i="3"/>
  <c r="V2572" i="3"/>
  <c r="V2573" i="3"/>
  <c r="V2574" i="3"/>
  <c r="V2575" i="3"/>
  <c r="V2576" i="3"/>
  <c r="V2577" i="3"/>
  <c r="V2578" i="3"/>
  <c r="V2579" i="3"/>
  <c r="V2580" i="3"/>
  <c r="V2581" i="3"/>
  <c r="V2582" i="3"/>
  <c r="V2583" i="3"/>
  <c r="V2584" i="3"/>
  <c r="V2585" i="3"/>
  <c r="V2586" i="3"/>
  <c r="V2587" i="3"/>
  <c r="V2588" i="3"/>
  <c r="V2589" i="3"/>
  <c r="V2590" i="3"/>
  <c r="V2591" i="3"/>
  <c r="V2592" i="3"/>
  <c r="V2593" i="3"/>
  <c r="V2594" i="3"/>
  <c r="V2595" i="3"/>
  <c r="V2596" i="3"/>
  <c r="V2597" i="3"/>
  <c r="V2598" i="3"/>
  <c r="V2599" i="3"/>
  <c r="V2600" i="3"/>
  <c r="V2601" i="3"/>
  <c r="V2602" i="3"/>
  <c r="V2603" i="3"/>
  <c r="V2604" i="3"/>
  <c r="V2605" i="3"/>
  <c r="V2606" i="3"/>
  <c r="V2607" i="3"/>
  <c r="V2608" i="3"/>
  <c r="V2609" i="3"/>
  <c r="V2610" i="3"/>
  <c r="V2611" i="3"/>
  <c r="V2612" i="3"/>
  <c r="V2613" i="3"/>
  <c r="V2614" i="3"/>
  <c r="V2615" i="3"/>
  <c r="V2616" i="3"/>
  <c r="V2617" i="3"/>
  <c r="V2618" i="3"/>
  <c r="V2619" i="3"/>
  <c r="V2620" i="3"/>
  <c r="V2621" i="3"/>
  <c r="V2622" i="3"/>
  <c r="V2623" i="3"/>
  <c r="V2624" i="3"/>
  <c r="V2625" i="3"/>
  <c r="V2626" i="3"/>
  <c r="V2627" i="3"/>
  <c r="V2628" i="3"/>
  <c r="V2629" i="3"/>
  <c r="V2630" i="3"/>
  <c r="V2631" i="3"/>
  <c r="V2632" i="3"/>
  <c r="V2633" i="3"/>
  <c r="V2634" i="3"/>
  <c r="V2635" i="3"/>
  <c r="V2636" i="3"/>
  <c r="V2637" i="3"/>
  <c r="V2638" i="3"/>
  <c r="V2639" i="3"/>
  <c r="V2640" i="3"/>
  <c r="V2641" i="3"/>
  <c r="V2642" i="3"/>
  <c r="V2643" i="3"/>
  <c r="V2644" i="3"/>
  <c r="V2645" i="3"/>
  <c r="V2646" i="3"/>
  <c r="V2647" i="3"/>
  <c r="V2648" i="3"/>
  <c r="V2649" i="3"/>
  <c r="V2650" i="3"/>
  <c r="V2651" i="3"/>
  <c r="V2652" i="3"/>
  <c r="V2653" i="3"/>
  <c r="V2654" i="3"/>
  <c r="V2655" i="3"/>
  <c r="V2656" i="3"/>
  <c r="V2657" i="3"/>
  <c r="V2658" i="3"/>
  <c r="V2659" i="3"/>
  <c r="V2660" i="3"/>
  <c r="V2661" i="3"/>
  <c r="V2662" i="3"/>
  <c r="V2663" i="3"/>
  <c r="V2664" i="3"/>
  <c r="V2665" i="3"/>
  <c r="V2666" i="3"/>
  <c r="V2667" i="3"/>
  <c r="V2668" i="3"/>
  <c r="V2669" i="3"/>
  <c r="V2670" i="3"/>
  <c r="V2671" i="3"/>
  <c r="V2672" i="3"/>
  <c r="V2673" i="3"/>
  <c r="V2674" i="3"/>
  <c r="V2675" i="3"/>
  <c r="V2676" i="3"/>
  <c r="V2677" i="3"/>
  <c r="V2678" i="3"/>
  <c r="V2679" i="3"/>
  <c r="V2680" i="3"/>
  <c r="V2681" i="3"/>
  <c r="V2682" i="3"/>
  <c r="V2683" i="3"/>
  <c r="V2684" i="3"/>
  <c r="V2685" i="3"/>
  <c r="V2686" i="3"/>
  <c r="V2687" i="3"/>
  <c r="V2688" i="3"/>
  <c r="V2689" i="3"/>
  <c r="V2690" i="3"/>
  <c r="V2691" i="3"/>
  <c r="V2692" i="3"/>
  <c r="V2693" i="3"/>
  <c r="V2694" i="3"/>
  <c r="V2695" i="3"/>
  <c r="V2696" i="3"/>
  <c r="V2697" i="3"/>
  <c r="V2698" i="3"/>
  <c r="V2699" i="3"/>
  <c r="V2700" i="3"/>
  <c r="V2701" i="3"/>
  <c r="V2702" i="3"/>
  <c r="V2703" i="3"/>
  <c r="V2704" i="3"/>
  <c r="V2705" i="3"/>
  <c r="V2706" i="3"/>
  <c r="V2707" i="3"/>
  <c r="V2708" i="3"/>
  <c r="V2709" i="3"/>
  <c r="V2710" i="3"/>
  <c r="V2711" i="3"/>
  <c r="V2712" i="3"/>
  <c r="V2713" i="3"/>
  <c r="V2714" i="3"/>
  <c r="V2715" i="3"/>
  <c r="V2716" i="3"/>
  <c r="V2717" i="3"/>
  <c r="V2718" i="3"/>
  <c r="V2719" i="3"/>
  <c r="V2720" i="3"/>
  <c r="V2721" i="3"/>
  <c r="V2722" i="3"/>
  <c r="V2723" i="3"/>
  <c r="V2724" i="3"/>
  <c r="V2725" i="3"/>
  <c r="V2726" i="3"/>
  <c r="V2727" i="3"/>
  <c r="V2728" i="3"/>
  <c r="V2729" i="3"/>
  <c r="V2730" i="3"/>
  <c r="V2731" i="3"/>
  <c r="V2732" i="3"/>
  <c r="V2733" i="3"/>
  <c r="V2734" i="3"/>
  <c r="V2735" i="3"/>
  <c r="V2736" i="3"/>
  <c r="V2737" i="3"/>
  <c r="V2738" i="3"/>
  <c r="V2739" i="3"/>
  <c r="V2740" i="3"/>
  <c r="V2741" i="3"/>
  <c r="V2742" i="3"/>
  <c r="V2743" i="3"/>
  <c r="V2744" i="3"/>
  <c r="V2745" i="3"/>
  <c r="V2746" i="3"/>
  <c r="V2747" i="3"/>
  <c r="V2748" i="3"/>
  <c r="V2749" i="3"/>
  <c r="V2750" i="3"/>
  <c r="V2751" i="3"/>
  <c r="V2752" i="3"/>
  <c r="V2753" i="3"/>
  <c r="V2754" i="3"/>
  <c r="V2755" i="3"/>
  <c r="V2756" i="3"/>
  <c r="V2757" i="3"/>
  <c r="V2758" i="3"/>
  <c r="V2759" i="3"/>
  <c r="V2760" i="3"/>
  <c r="V2761" i="3"/>
  <c r="V2762" i="3"/>
  <c r="V2763" i="3"/>
  <c r="V2764" i="3"/>
  <c r="V2765" i="3"/>
  <c r="V2766" i="3"/>
  <c r="V2767" i="3"/>
  <c r="V2768" i="3"/>
  <c r="V2769" i="3"/>
  <c r="V2770" i="3"/>
  <c r="V2771" i="3"/>
  <c r="V2772" i="3"/>
  <c r="V2773" i="3"/>
  <c r="V2774" i="3"/>
  <c r="V2775" i="3"/>
  <c r="V2776" i="3"/>
  <c r="V2777" i="3"/>
  <c r="V2778" i="3"/>
  <c r="V2779" i="3"/>
  <c r="V2780" i="3"/>
  <c r="V2781" i="3"/>
  <c r="V2782" i="3"/>
  <c r="V2783" i="3"/>
  <c r="V2784" i="3"/>
  <c r="V2785" i="3"/>
  <c r="V2786" i="3"/>
  <c r="V2787" i="3"/>
  <c r="V2788" i="3"/>
  <c r="V2789" i="3"/>
  <c r="V2790" i="3"/>
  <c r="V2791" i="3"/>
  <c r="V2792" i="3"/>
  <c r="V2793" i="3"/>
  <c r="V2794" i="3"/>
  <c r="V2795" i="3"/>
  <c r="V2796" i="3"/>
  <c r="V2797" i="3"/>
  <c r="V2798" i="3"/>
  <c r="V2799" i="3"/>
  <c r="V2800" i="3"/>
  <c r="V2801" i="3"/>
  <c r="V2802" i="3"/>
  <c r="V2803" i="3"/>
  <c r="V2804" i="3"/>
  <c r="V2805" i="3"/>
  <c r="V2806" i="3"/>
  <c r="V2807" i="3"/>
  <c r="V2808" i="3"/>
  <c r="V2809" i="3"/>
  <c r="V2810" i="3"/>
  <c r="V2811" i="3"/>
  <c r="V2812" i="3"/>
  <c r="V2813" i="3"/>
  <c r="V2814" i="3"/>
  <c r="V2815" i="3"/>
  <c r="V2816" i="3"/>
  <c r="V2817" i="3"/>
  <c r="V2818" i="3"/>
  <c r="V2819" i="3"/>
  <c r="V2820" i="3"/>
  <c r="V2821" i="3"/>
  <c r="V2822" i="3"/>
  <c r="V2823" i="3"/>
  <c r="V2824" i="3"/>
  <c r="V2825" i="3"/>
  <c r="V2826" i="3"/>
  <c r="V2827" i="3"/>
  <c r="V2828" i="3"/>
  <c r="V2829" i="3"/>
  <c r="V2830" i="3"/>
  <c r="V2831" i="3"/>
  <c r="V2832" i="3"/>
  <c r="V2833" i="3"/>
  <c r="V2834" i="3"/>
  <c r="V2835" i="3"/>
  <c r="V2836" i="3"/>
  <c r="V2837" i="3"/>
  <c r="V2838" i="3"/>
  <c r="V2839" i="3"/>
  <c r="V2840" i="3"/>
  <c r="V2841" i="3"/>
  <c r="V2842" i="3"/>
  <c r="V2843" i="3"/>
  <c r="V2844" i="3"/>
  <c r="V2845" i="3"/>
  <c r="V2846" i="3"/>
  <c r="V2847" i="3"/>
  <c r="V2848" i="3"/>
  <c r="V2849" i="3"/>
  <c r="V2850" i="3"/>
  <c r="V2851" i="3"/>
  <c r="V2852" i="3"/>
  <c r="V2853" i="3"/>
  <c r="V2854" i="3"/>
  <c r="V2855" i="3"/>
  <c r="V2856" i="3"/>
  <c r="V2857" i="3"/>
  <c r="V2858" i="3"/>
  <c r="V2859" i="3"/>
  <c r="V2860" i="3"/>
  <c r="V2861" i="3"/>
  <c r="V2862" i="3"/>
  <c r="V2863" i="3"/>
  <c r="V2864" i="3"/>
  <c r="V2865" i="3"/>
  <c r="V2866" i="3"/>
  <c r="V2867" i="3"/>
  <c r="V2868" i="3"/>
  <c r="V2869" i="3"/>
  <c r="V2870" i="3"/>
  <c r="V2871" i="3"/>
  <c r="V2872" i="3"/>
  <c r="V2873" i="3"/>
  <c r="V2874" i="3"/>
  <c r="V2875" i="3"/>
  <c r="V2876" i="3"/>
  <c r="V2877" i="3"/>
  <c r="V2878" i="3"/>
  <c r="V2879" i="3"/>
  <c r="V2880" i="3"/>
  <c r="V2881" i="3"/>
  <c r="V2882" i="3"/>
  <c r="V2883" i="3"/>
  <c r="V2884" i="3"/>
  <c r="V2885" i="3"/>
  <c r="V2886" i="3"/>
  <c r="V2887" i="3"/>
  <c r="V2888" i="3"/>
  <c r="V2889" i="3"/>
  <c r="V2890" i="3"/>
  <c r="V2891" i="3"/>
  <c r="V2892" i="3"/>
  <c r="V2893" i="3"/>
  <c r="V2894" i="3"/>
  <c r="V2895" i="3"/>
  <c r="V2896" i="3"/>
  <c r="V2897" i="3"/>
  <c r="V2898" i="3"/>
  <c r="V2899" i="3"/>
  <c r="V2900" i="3"/>
  <c r="V2901" i="3"/>
  <c r="V2902" i="3"/>
  <c r="V2903" i="3"/>
  <c r="V2904" i="3"/>
  <c r="V2905" i="3"/>
  <c r="V2906" i="3"/>
  <c r="V2907" i="3"/>
  <c r="V2908" i="3"/>
  <c r="V2909" i="3"/>
  <c r="V2910" i="3"/>
  <c r="V2911" i="3"/>
  <c r="V2912" i="3"/>
  <c r="V2913" i="3"/>
  <c r="V2914" i="3"/>
  <c r="V2915" i="3"/>
  <c r="V2916" i="3"/>
  <c r="V2917" i="3"/>
  <c r="V2918" i="3"/>
  <c r="V2919" i="3"/>
  <c r="V2920" i="3"/>
  <c r="V2921" i="3"/>
  <c r="V2922" i="3"/>
  <c r="V2923" i="3"/>
  <c r="V2924" i="3"/>
  <c r="V2925" i="3"/>
  <c r="V2926" i="3"/>
  <c r="V2927" i="3"/>
  <c r="V2928" i="3"/>
  <c r="V2929" i="3"/>
  <c r="V2930" i="3"/>
  <c r="V2931" i="3"/>
  <c r="V2932" i="3"/>
  <c r="V2933" i="3"/>
  <c r="V2934" i="3"/>
  <c r="V2935" i="3"/>
  <c r="V2936" i="3"/>
  <c r="V2937" i="3"/>
  <c r="V2938" i="3"/>
  <c r="V2939" i="3"/>
  <c r="V2940" i="3"/>
  <c r="V2941" i="3"/>
  <c r="V2942" i="3"/>
  <c r="V2943" i="3"/>
  <c r="V2944" i="3"/>
  <c r="V2945" i="3"/>
  <c r="V2946" i="3"/>
  <c r="V2947" i="3"/>
  <c r="V2948" i="3"/>
  <c r="V2949" i="3"/>
  <c r="V2950" i="3"/>
  <c r="V2951" i="3"/>
  <c r="V2952" i="3"/>
  <c r="V2953" i="3"/>
  <c r="V2954" i="3"/>
  <c r="V2955" i="3"/>
  <c r="V2956" i="3"/>
  <c r="V2957" i="3"/>
  <c r="V2958" i="3"/>
  <c r="V2959" i="3"/>
  <c r="V2960" i="3"/>
  <c r="V2961" i="3"/>
  <c r="V2962" i="3"/>
  <c r="V2963" i="3"/>
  <c r="V2964" i="3"/>
  <c r="V2965" i="3"/>
  <c r="V2966" i="3"/>
  <c r="V2967" i="3"/>
  <c r="V2968" i="3"/>
  <c r="V2969" i="3"/>
  <c r="V2970" i="3"/>
  <c r="V2971" i="3"/>
  <c r="V2972" i="3"/>
  <c r="V2973" i="3"/>
  <c r="V2974" i="3"/>
  <c r="V2975" i="3"/>
  <c r="V2976" i="3"/>
  <c r="V2977" i="3"/>
  <c r="V2978" i="3"/>
  <c r="V2979" i="3"/>
  <c r="V2980" i="3"/>
  <c r="V2981" i="3"/>
  <c r="V2982" i="3"/>
  <c r="V2983" i="3"/>
  <c r="V2984" i="3"/>
  <c r="V2985" i="3"/>
  <c r="V2986" i="3"/>
  <c r="V2987" i="3"/>
  <c r="V2988" i="3"/>
  <c r="V2989" i="3"/>
  <c r="V2990" i="3"/>
  <c r="V2991" i="3"/>
  <c r="V2992" i="3"/>
  <c r="V2993" i="3"/>
  <c r="V2994" i="3"/>
  <c r="V2995" i="3"/>
  <c r="V2996" i="3"/>
  <c r="V2997" i="3"/>
  <c r="V2998" i="3"/>
  <c r="V2999" i="3"/>
  <c r="V3000" i="3"/>
  <c r="V3001" i="3"/>
  <c r="V3002" i="3"/>
  <c r="V3003" i="3"/>
  <c r="V3004" i="3"/>
  <c r="V3005" i="3"/>
  <c r="V3006" i="3"/>
  <c r="V3007" i="3"/>
  <c r="V3008" i="3"/>
  <c r="V3009" i="3"/>
  <c r="V3010" i="3"/>
  <c r="V3011" i="3"/>
  <c r="V3012" i="3"/>
  <c r="V3013" i="3"/>
  <c r="V3014" i="3"/>
  <c r="V3015" i="3"/>
  <c r="V3016" i="3"/>
  <c r="V3017" i="3"/>
  <c r="V3018" i="3"/>
  <c r="V3019" i="3"/>
  <c r="V3020" i="3"/>
  <c r="V3021" i="3"/>
  <c r="V3022" i="3"/>
  <c r="V3023" i="3"/>
  <c r="V3024" i="3"/>
  <c r="V3025" i="3"/>
  <c r="V3026" i="3"/>
  <c r="V3027" i="3"/>
  <c r="V3028" i="3"/>
  <c r="V3029" i="3"/>
  <c r="V3030" i="3"/>
  <c r="V3031" i="3"/>
  <c r="V3032" i="3"/>
  <c r="V3033" i="3"/>
  <c r="V3034" i="3"/>
  <c r="V3035" i="3"/>
  <c r="V3036" i="3"/>
  <c r="V3037" i="3"/>
  <c r="V3038" i="3"/>
  <c r="V3039" i="3"/>
  <c r="V3040" i="3"/>
  <c r="V3041" i="3"/>
  <c r="V3042" i="3"/>
  <c r="V3043" i="3"/>
  <c r="V3044" i="3"/>
  <c r="V3045" i="3"/>
  <c r="V3046" i="3"/>
  <c r="V3047" i="3"/>
  <c r="V3048" i="3"/>
  <c r="V3049" i="3"/>
  <c r="V3050" i="3"/>
  <c r="V3051" i="3"/>
  <c r="V3052" i="3"/>
  <c r="V3053" i="3"/>
  <c r="V3054" i="3"/>
  <c r="V3055" i="3"/>
  <c r="V3056" i="3"/>
  <c r="V3057" i="3"/>
  <c r="V3058" i="3"/>
  <c r="V3059" i="3"/>
  <c r="V3060" i="3"/>
  <c r="V3061" i="3"/>
  <c r="V3062" i="3"/>
  <c r="V3063" i="3"/>
  <c r="V3064" i="3"/>
  <c r="V3065" i="3"/>
  <c r="V3066" i="3"/>
  <c r="V3067" i="3"/>
  <c r="V3068" i="3"/>
  <c r="V3069" i="3"/>
  <c r="V3070" i="3"/>
  <c r="V3071" i="3"/>
  <c r="V3072" i="3"/>
  <c r="V3073" i="3"/>
  <c r="V3074" i="3"/>
  <c r="V3075" i="3"/>
  <c r="V3076" i="3"/>
  <c r="V3077" i="3"/>
  <c r="V3078" i="3"/>
  <c r="V3079" i="3"/>
  <c r="V3080" i="3"/>
  <c r="V3081" i="3"/>
  <c r="V3082" i="3"/>
  <c r="V3083" i="3"/>
  <c r="V3084" i="3"/>
  <c r="V3085" i="3"/>
  <c r="V3086" i="3"/>
  <c r="V3087" i="3"/>
  <c r="V3088" i="3"/>
  <c r="V3089" i="3"/>
  <c r="V3090" i="3"/>
  <c r="V3091" i="3"/>
  <c r="V3092" i="3"/>
  <c r="V3093" i="3"/>
  <c r="V3094" i="3"/>
  <c r="V3095" i="3"/>
  <c r="V3096" i="3"/>
  <c r="V3097" i="3"/>
  <c r="V3098" i="3"/>
  <c r="V3099" i="3"/>
  <c r="V3100" i="3"/>
  <c r="V3101" i="3"/>
  <c r="V3102" i="3"/>
  <c r="V3103" i="3"/>
  <c r="V3104" i="3"/>
  <c r="V3105" i="3"/>
  <c r="V3106" i="3"/>
  <c r="V3107" i="3"/>
  <c r="V3108" i="3"/>
  <c r="V3109" i="3"/>
  <c r="V3110" i="3"/>
  <c r="V3111" i="3"/>
  <c r="V3112" i="3"/>
  <c r="V3113" i="3"/>
  <c r="V3114" i="3"/>
  <c r="V3115" i="3"/>
  <c r="V3116" i="3"/>
  <c r="V3117" i="3"/>
  <c r="V3118" i="3"/>
  <c r="V3119" i="3"/>
  <c r="V3120" i="3"/>
  <c r="V3121" i="3"/>
  <c r="V3122" i="3"/>
  <c r="V3123" i="3"/>
  <c r="V3124" i="3"/>
  <c r="V3125" i="3"/>
  <c r="V3126" i="3"/>
  <c r="V3127" i="3"/>
  <c r="V3128" i="3"/>
  <c r="V3129" i="3"/>
  <c r="V3130" i="3"/>
  <c r="V3131" i="3"/>
  <c r="V3132" i="3"/>
  <c r="V3133" i="3"/>
  <c r="V3134" i="3"/>
  <c r="V3135" i="3"/>
  <c r="V3136" i="3"/>
  <c r="V3137" i="3"/>
  <c r="V3138" i="3"/>
  <c r="V3139" i="3"/>
  <c r="V3140" i="3"/>
  <c r="V3141" i="3"/>
  <c r="V3142" i="3"/>
  <c r="V3143" i="3"/>
  <c r="V3144" i="3"/>
  <c r="V3145" i="3"/>
  <c r="V3146" i="3"/>
  <c r="V3147" i="3"/>
  <c r="V3148" i="3"/>
  <c r="V3149" i="3"/>
  <c r="V3150" i="3"/>
  <c r="V3151" i="3"/>
  <c r="V3152" i="3"/>
  <c r="V3153" i="3"/>
  <c r="V3154" i="3"/>
  <c r="V3155" i="3"/>
  <c r="V3156" i="3"/>
  <c r="V3157" i="3"/>
  <c r="V3158" i="3"/>
  <c r="V3159" i="3"/>
  <c r="V3160" i="3"/>
  <c r="V3161" i="3"/>
  <c r="V3162" i="3"/>
  <c r="V3163" i="3"/>
  <c r="V3164" i="3"/>
  <c r="V3165" i="3"/>
  <c r="V3166" i="3"/>
  <c r="V3167" i="3"/>
  <c r="V3168" i="3"/>
  <c r="V3169" i="3"/>
  <c r="V3170" i="3"/>
  <c r="V3171" i="3"/>
  <c r="V3172" i="3"/>
  <c r="V3173" i="3"/>
  <c r="V3174" i="3"/>
  <c r="V3175" i="3"/>
  <c r="V3176" i="3"/>
  <c r="V3177" i="3"/>
  <c r="V3178" i="3"/>
  <c r="V3179" i="3"/>
  <c r="V3180" i="3"/>
  <c r="V3181" i="3"/>
  <c r="V3182" i="3"/>
  <c r="V3183" i="3"/>
  <c r="V3184" i="3"/>
  <c r="V3185" i="3"/>
  <c r="V3186" i="3"/>
  <c r="V3187" i="3"/>
  <c r="V3188" i="3"/>
  <c r="V3189" i="3"/>
  <c r="V3190" i="3"/>
  <c r="V3191" i="3"/>
  <c r="V3192" i="3"/>
  <c r="V3193" i="3"/>
  <c r="V3194" i="3"/>
  <c r="V3195" i="3"/>
  <c r="V3196" i="3"/>
  <c r="V3197" i="3"/>
  <c r="V3198" i="3"/>
  <c r="V3199" i="3"/>
  <c r="V3200" i="3"/>
  <c r="V3201" i="3"/>
  <c r="V3202" i="3"/>
  <c r="V3203" i="3"/>
  <c r="V3204" i="3"/>
  <c r="V3205" i="3"/>
  <c r="V3206" i="3"/>
  <c r="V3207" i="3"/>
  <c r="V3208" i="3"/>
  <c r="V3209" i="3"/>
  <c r="V3210" i="3"/>
  <c r="V3211" i="3"/>
  <c r="V3212" i="3"/>
  <c r="V3213" i="3"/>
  <c r="V3214" i="3"/>
  <c r="V3215" i="3"/>
  <c r="V3216" i="3"/>
  <c r="V3217" i="3"/>
  <c r="V3218" i="3"/>
  <c r="V3219" i="3"/>
  <c r="V3220" i="3"/>
  <c r="V3221" i="3"/>
  <c r="V3222" i="3"/>
  <c r="V3223" i="3"/>
  <c r="V3224" i="3"/>
  <c r="V3225" i="3"/>
  <c r="V3226" i="3"/>
  <c r="V3227" i="3"/>
  <c r="V3228" i="3"/>
  <c r="V3229" i="3"/>
  <c r="V3230" i="3"/>
  <c r="V3231" i="3"/>
  <c r="V3232" i="3"/>
  <c r="V3233" i="3"/>
  <c r="V3234" i="3"/>
  <c r="V3235" i="3"/>
  <c r="V3236" i="3"/>
  <c r="V3237" i="3"/>
  <c r="V3238" i="3"/>
  <c r="V3239" i="3"/>
  <c r="V3240" i="3"/>
  <c r="V3241" i="3"/>
  <c r="V3242" i="3"/>
  <c r="V3243" i="3"/>
  <c r="V3244" i="3"/>
  <c r="V3245" i="3"/>
  <c r="V3246" i="3"/>
  <c r="V3247" i="3"/>
  <c r="V3248" i="3"/>
  <c r="V3249" i="3"/>
  <c r="V3250" i="3"/>
  <c r="V3251" i="3"/>
  <c r="V3252" i="3"/>
  <c r="V3253" i="3"/>
  <c r="V3254" i="3"/>
  <c r="V3255" i="3"/>
  <c r="V3256" i="3"/>
  <c r="V3257" i="3"/>
  <c r="V3258" i="3"/>
  <c r="V3259" i="3"/>
  <c r="V3260" i="3"/>
  <c r="V3261" i="3"/>
  <c r="V3262" i="3"/>
  <c r="V3263" i="3"/>
  <c r="V3264" i="3"/>
  <c r="V3265" i="3"/>
  <c r="V3266" i="3"/>
  <c r="V3267" i="3"/>
  <c r="V3268" i="3"/>
  <c r="V3269" i="3"/>
  <c r="V3270" i="3"/>
  <c r="V3271" i="3"/>
  <c r="V3272" i="3"/>
  <c r="V3273" i="3"/>
  <c r="V3274" i="3"/>
  <c r="V3275" i="3"/>
  <c r="V3276" i="3"/>
  <c r="V3277" i="3"/>
  <c r="V3278" i="3"/>
  <c r="V3279" i="3"/>
  <c r="V3280" i="3"/>
  <c r="V3281" i="3"/>
  <c r="V3282" i="3"/>
  <c r="V3283" i="3"/>
  <c r="V3284" i="3"/>
  <c r="V3285" i="3"/>
  <c r="V3286" i="3"/>
  <c r="V3287" i="3"/>
  <c r="V3288" i="3"/>
  <c r="V3289" i="3"/>
  <c r="V3290" i="3"/>
  <c r="V3291" i="3"/>
  <c r="V3292" i="3"/>
  <c r="V3293" i="3"/>
  <c r="V3294" i="3"/>
  <c r="V3295" i="3"/>
  <c r="V3296" i="3"/>
  <c r="V3297" i="3"/>
  <c r="V3298" i="3"/>
  <c r="V3299" i="3"/>
  <c r="V3300" i="3"/>
  <c r="V3301" i="3"/>
  <c r="V3302" i="3"/>
  <c r="V3303" i="3"/>
  <c r="V3304" i="3"/>
  <c r="V3305" i="3"/>
  <c r="V3306" i="3"/>
  <c r="V3307" i="3"/>
  <c r="V3308" i="3"/>
  <c r="V3309" i="3"/>
  <c r="V3310" i="3"/>
  <c r="V3311" i="3"/>
  <c r="V3312" i="3"/>
  <c r="V3313" i="3"/>
  <c r="V3314" i="3"/>
  <c r="V3315" i="3"/>
  <c r="V3316" i="3"/>
  <c r="V3317" i="3"/>
  <c r="V3318" i="3"/>
  <c r="V3319" i="3"/>
  <c r="V3320" i="3"/>
  <c r="V3321" i="3"/>
  <c r="V3322" i="3"/>
  <c r="V3323" i="3"/>
  <c r="V3324" i="3"/>
  <c r="V3325" i="3"/>
  <c r="V3326" i="3"/>
  <c r="V3327" i="3"/>
  <c r="V3328" i="3"/>
  <c r="V3329" i="3"/>
  <c r="V3330" i="3"/>
  <c r="V3331" i="3"/>
  <c r="V3332" i="3"/>
  <c r="V3333" i="3"/>
  <c r="V3334" i="3"/>
  <c r="V3335" i="3"/>
  <c r="V3336" i="3"/>
  <c r="V3337" i="3"/>
  <c r="V3338" i="3"/>
  <c r="V3339" i="3"/>
  <c r="V3340" i="3"/>
  <c r="V3341" i="3"/>
  <c r="V3342" i="3"/>
  <c r="V3343" i="3"/>
  <c r="V3344" i="3"/>
  <c r="V3345" i="3"/>
  <c r="V3346" i="3"/>
  <c r="V3347" i="3"/>
  <c r="V3348" i="3"/>
  <c r="V3349" i="3"/>
  <c r="V3350" i="3"/>
  <c r="V3351" i="3"/>
  <c r="V3352" i="3"/>
  <c r="V3353" i="3"/>
  <c r="V3354" i="3"/>
  <c r="V3355" i="3"/>
  <c r="V3356" i="3"/>
  <c r="V3357" i="3"/>
  <c r="V3358" i="3"/>
  <c r="V3359" i="3"/>
  <c r="V3360" i="3"/>
  <c r="V3361" i="3"/>
  <c r="V3362" i="3"/>
  <c r="V3363" i="3"/>
  <c r="V3364" i="3"/>
  <c r="V3365" i="3"/>
  <c r="V3366" i="3"/>
  <c r="V3367" i="3"/>
  <c r="V3368" i="3"/>
  <c r="V3369" i="3"/>
  <c r="V3370" i="3"/>
  <c r="V3371" i="3"/>
  <c r="V3372" i="3"/>
  <c r="V3373" i="3"/>
  <c r="V3374" i="3"/>
  <c r="V3375" i="3"/>
  <c r="V3376" i="3"/>
  <c r="V3377" i="3"/>
  <c r="V3378" i="3"/>
  <c r="V3379" i="3"/>
  <c r="V3380" i="3"/>
  <c r="V3381" i="3"/>
  <c r="V3382" i="3"/>
  <c r="V3383" i="3"/>
  <c r="V3384" i="3"/>
  <c r="V3385" i="3"/>
  <c r="V3386" i="3"/>
  <c r="V3387" i="3"/>
  <c r="V3388" i="3"/>
  <c r="V3389" i="3"/>
  <c r="V3390" i="3"/>
  <c r="V3391" i="3"/>
  <c r="V3392" i="3"/>
  <c r="V3393" i="3"/>
  <c r="V3394" i="3"/>
  <c r="V3395" i="3"/>
  <c r="V3396" i="3"/>
  <c r="V3397" i="3"/>
  <c r="V3398" i="3"/>
  <c r="V3399" i="3"/>
  <c r="V3400" i="3"/>
  <c r="V3401" i="3"/>
  <c r="V3402" i="3"/>
  <c r="V3403" i="3"/>
  <c r="V3404" i="3"/>
  <c r="V3405" i="3"/>
  <c r="V3406" i="3"/>
  <c r="V3407" i="3"/>
  <c r="V3408" i="3"/>
  <c r="V3409" i="3"/>
  <c r="V3410" i="3"/>
  <c r="V3411" i="3"/>
  <c r="V3412" i="3"/>
  <c r="V3413" i="3"/>
  <c r="V3414" i="3"/>
  <c r="V3415" i="3"/>
  <c r="V3416" i="3"/>
  <c r="V3417" i="3"/>
  <c r="V3418" i="3"/>
  <c r="V3419" i="3"/>
  <c r="V3420" i="3"/>
  <c r="V3421" i="3"/>
  <c r="V3422" i="3"/>
  <c r="V3423" i="3"/>
  <c r="V3424" i="3"/>
  <c r="V3425" i="3"/>
  <c r="V3426" i="3"/>
  <c r="V3427" i="3"/>
  <c r="V3428" i="3"/>
  <c r="V3429" i="3"/>
  <c r="V3430" i="3"/>
  <c r="V3431" i="3"/>
  <c r="V3432" i="3"/>
  <c r="V3433" i="3"/>
  <c r="V3434" i="3"/>
  <c r="V3435" i="3"/>
  <c r="V3436" i="3"/>
  <c r="V3437" i="3"/>
  <c r="V3438" i="3"/>
  <c r="V3439" i="3"/>
  <c r="V3440" i="3"/>
  <c r="V3441" i="3"/>
  <c r="V3442" i="3"/>
  <c r="V3443" i="3"/>
  <c r="V3444" i="3"/>
  <c r="V3445" i="3"/>
  <c r="V3446" i="3"/>
  <c r="V3447" i="3"/>
  <c r="V3448" i="3"/>
  <c r="V3449" i="3"/>
  <c r="V3450" i="3"/>
  <c r="V3451" i="3"/>
  <c r="V3452" i="3"/>
  <c r="V3453" i="3"/>
  <c r="V3454" i="3"/>
  <c r="V3455" i="3"/>
  <c r="V3456" i="3"/>
  <c r="V3457" i="3"/>
  <c r="V3458" i="3"/>
  <c r="V3459" i="3"/>
  <c r="V3460" i="3"/>
  <c r="V3461" i="3"/>
  <c r="V3462" i="3"/>
  <c r="V3463" i="3"/>
  <c r="V3464" i="3"/>
  <c r="V3465" i="3"/>
  <c r="V3466" i="3"/>
  <c r="V3467" i="3"/>
  <c r="V3468" i="3"/>
  <c r="V3469" i="3"/>
  <c r="V3470" i="3"/>
  <c r="V3471" i="3"/>
  <c r="V3472" i="3"/>
  <c r="V3473" i="3"/>
  <c r="V3474" i="3"/>
  <c r="V3475" i="3"/>
  <c r="V3476" i="3"/>
  <c r="V3477" i="3"/>
  <c r="V3478" i="3"/>
  <c r="V3479" i="3"/>
  <c r="V3480" i="3"/>
  <c r="V3481" i="3"/>
  <c r="V3482" i="3"/>
  <c r="V3483" i="3"/>
  <c r="V3484" i="3"/>
  <c r="V3485" i="3"/>
  <c r="V3486" i="3"/>
  <c r="V3487" i="3"/>
  <c r="V3488" i="3"/>
  <c r="V3489" i="3"/>
  <c r="V3490" i="3"/>
  <c r="V3491" i="3"/>
  <c r="V3492" i="3"/>
  <c r="V3493" i="3"/>
  <c r="V3494" i="3"/>
  <c r="V3495" i="3"/>
  <c r="V3496" i="3"/>
  <c r="V3497" i="3"/>
  <c r="V3498" i="3"/>
  <c r="V3499" i="3"/>
  <c r="V3500" i="3"/>
  <c r="V3501" i="3"/>
  <c r="V3502" i="3"/>
  <c r="V3503" i="3"/>
  <c r="V3504" i="3"/>
  <c r="V3505" i="3"/>
  <c r="V3506" i="3"/>
  <c r="V3507" i="3"/>
  <c r="V3508" i="3"/>
  <c r="V3509" i="3"/>
  <c r="V3510" i="3"/>
  <c r="V3511" i="3"/>
  <c r="V3512" i="3"/>
  <c r="V3513" i="3"/>
  <c r="V3514" i="3"/>
  <c r="V3515" i="3"/>
  <c r="V3516" i="3"/>
  <c r="V3517" i="3"/>
  <c r="V3518" i="3"/>
  <c r="V3519" i="3"/>
  <c r="V3520" i="3"/>
  <c r="V3521" i="3"/>
  <c r="V3522" i="3"/>
  <c r="V3523" i="3"/>
  <c r="V3524" i="3"/>
  <c r="V3525" i="3"/>
  <c r="V3526" i="3"/>
  <c r="V3527" i="3"/>
  <c r="V3528" i="3"/>
  <c r="V3529" i="3"/>
  <c r="V3530" i="3"/>
  <c r="V3531" i="3"/>
  <c r="V3532" i="3"/>
  <c r="V3533" i="3"/>
  <c r="V3534" i="3"/>
  <c r="V3535" i="3"/>
  <c r="V3536" i="3"/>
  <c r="V3537" i="3"/>
  <c r="V3538" i="3"/>
  <c r="V3539" i="3"/>
  <c r="V3540" i="3"/>
  <c r="V3541" i="3"/>
  <c r="V3542" i="3"/>
  <c r="V3543" i="3"/>
  <c r="V3544" i="3"/>
  <c r="V3545" i="3"/>
  <c r="V3546" i="3"/>
  <c r="V3547" i="3"/>
  <c r="V3548" i="3"/>
  <c r="V3549" i="3"/>
  <c r="V3550" i="3"/>
  <c r="V3551" i="3"/>
  <c r="V3552" i="3"/>
  <c r="V3553" i="3"/>
  <c r="V3554" i="3"/>
  <c r="V3555" i="3"/>
  <c r="V3556" i="3"/>
  <c r="V3557" i="3"/>
  <c r="V3558" i="3"/>
  <c r="V3559" i="3"/>
  <c r="V3560" i="3"/>
  <c r="V3561" i="3"/>
  <c r="V3562" i="3"/>
  <c r="V3563" i="3"/>
  <c r="V3564" i="3"/>
  <c r="V3565" i="3"/>
  <c r="V3566" i="3"/>
  <c r="V3567" i="3"/>
  <c r="V3568" i="3"/>
  <c r="V3569" i="3"/>
  <c r="V3570" i="3"/>
  <c r="V3571" i="3"/>
  <c r="V3572" i="3"/>
  <c r="V3573" i="3"/>
  <c r="V3574" i="3"/>
  <c r="V3575" i="3"/>
  <c r="V3576" i="3"/>
  <c r="V3577" i="3"/>
  <c r="V3578" i="3"/>
  <c r="V3579" i="3"/>
  <c r="V3580" i="3"/>
  <c r="V3581" i="3"/>
  <c r="V3582" i="3"/>
  <c r="V3583" i="3"/>
  <c r="V3584" i="3"/>
  <c r="V3585" i="3"/>
  <c r="V3586" i="3"/>
  <c r="V3587" i="3"/>
  <c r="V3588" i="3"/>
  <c r="V3589" i="3"/>
  <c r="V3590" i="3"/>
  <c r="V3591" i="3"/>
  <c r="V3592" i="3"/>
  <c r="V3593" i="3"/>
  <c r="V3594" i="3"/>
  <c r="V3595" i="3"/>
  <c r="V3596" i="3"/>
  <c r="V3597" i="3"/>
  <c r="V3598" i="3"/>
  <c r="V3599" i="3"/>
  <c r="V3600" i="3"/>
  <c r="V3601" i="3"/>
  <c r="V3602" i="3"/>
  <c r="V3603" i="3"/>
  <c r="V3604" i="3"/>
  <c r="V3605" i="3"/>
  <c r="V3606" i="3"/>
  <c r="V3607" i="3"/>
  <c r="V3608" i="3"/>
  <c r="V3609" i="3"/>
  <c r="V3610" i="3"/>
  <c r="V3611" i="3"/>
  <c r="V3612" i="3"/>
  <c r="V3613" i="3"/>
  <c r="V3614" i="3"/>
  <c r="V3615" i="3"/>
  <c r="V3616" i="3"/>
  <c r="V3617" i="3"/>
  <c r="V3618" i="3"/>
  <c r="V3619" i="3"/>
  <c r="V3620" i="3"/>
  <c r="V3621" i="3"/>
  <c r="V3622" i="3"/>
  <c r="V3623" i="3"/>
  <c r="V3624" i="3"/>
  <c r="V3625" i="3"/>
  <c r="V3626" i="3"/>
  <c r="V3627" i="3"/>
  <c r="V3628" i="3"/>
  <c r="V3629" i="3"/>
  <c r="V3630" i="3"/>
  <c r="V3631" i="3"/>
  <c r="V3632" i="3"/>
  <c r="V3633" i="3"/>
  <c r="V3634" i="3"/>
  <c r="V3635" i="3"/>
  <c r="V3636" i="3"/>
  <c r="V3637" i="3"/>
  <c r="V3638" i="3"/>
  <c r="V3639" i="3"/>
  <c r="V3640" i="3"/>
  <c r="V3641" i="3"/>
  <c r="V3642" i="3"/>
  <c r="V3643" i="3"/>
  <c r="V3644" i="3"/>
  <c r="V3645" i="3"/>
  <c r="V3646" i="3"/>
  <c r="V3647" i="3"/>
  <c r="V3648" i="3"/>
  <c r="V3649" i="3"/>
  <c r="V3650" i="3"/>
  <c r="V3651" i="3"/>
  <c r="V3652" i="3"/>
  <c r="V3653" i="3"/>
  <c r="V3654" i="3"/>
  <c r="V3655" i="3"/>
  <c r="V3656" i="3"/>
  <c r="V3657" i="3"/>
  <c r="V3658" i="3"/>
  <c r="V3659" i="3"/>
  <c r="V3660" i="3"/>
  <c r="V3661" i="3"/>
  <c r="V3662" i="3"/>
  <c r="V3663" i="3"/>
  <c r="V3664" i="3"/>
  <c r="V3665" i="3"/>
  <c r="V3666" i="3"/>
  <c r="V3667" i="3"/>
  <c r="V3668" i="3"/>
  <c r="V3669" i="3"/>
  <c r="V3670" i="3"/>
  <c r="V3671" i="3"/>
  <c r="V3672" i="3"/>
  <c r="V3673" i="3"/>
  <c r="V3674" i="3"/>
  <c r="V3675" i="3"/>
  <c r="V3676" i="3"/>
  <c r="V3677" i="3"/>
  <c r="V3678" i="3"/>
  <c r="V3679" i="3"/>
  <c r="V3680" i="3"/>
  <c r="V3681" i="3"/>
  <c r="V3682" i="3"/>
  <c r="V3683" i="3"/>
  <c r="V3684" i="3"/>
  <c r="V3685" i="3"/>
  <c r="V3686" i="3"/>
  <c r="V3687" i="3"/>
  <c r="V3688" i="3"/>
  <c r="V3689" i="3"/>
  <c r="V3690" i="3"/>
  <c r="V3691" i="3"/>
  <c r="V3692" i="3"/>
  <c r="V3693" i="3"/>
  <c r="V3694" i="3"/>
  <c r="V3695" i="3"/>
  <c r="V3696" i="3"/>
  <c r="V3697" i="3"/>
  <c r="V3698" i="3"/>
  <c r="V3699" i="3"/>
  <c r="V3700" i="3"/>
  <c r="V3701" i="3"/>
  <c r="V3702" i="3"/>
  <c r="V3703" i="3"/>
  <c r="V3704" i="3"/>
  <c r="V3705" i="3"/>
  <c r="V3706" i="3"/>
  <c r="V3707" i="3"/>
  <c r="V3708" i="3"/>
  <c r="V3709" i="3"/>
  <c r="V3710" i="3"/>
  <c r="V3711" i="3"/>
  <c r="V3712" i="3"/>
  <c r="V3713" i="3"/>
  <c r="V3714" i="3"/>
  <c r="V3715" i="3"/>
  <c r="V3716" i="3"/>
  <c r="V3717" i="3"/>
  <c r="V3718" i="3"/>
  <c r="V3719" i="3"/>
  <c r="V3720" i="3"/>
  <c r="V3721" i="3"/>
  <c r="V3722" i="3"/>
  <c r="V3723" i="3"/>
  <c r="V3724" i="3"/>
  <c r="V3725" i="3"/>
  <c r="V3726" i="3"/>
  <c r="V3727" i="3"/>
  <c r="V3728" i="3"/>
  <c r="V3729" i="3"/>
  <c r="V3730" i="3"/>
  <c r="V3731" i="3"/>
  <c r="V3732" i="3"/>
  <c r="V3733" i="3"/>
  <c r="V3734" i="3"/>
  <c r="V3735" i="3"/>
  <c r="V3736" i="3"/>
  <c r="V3737" i="3"/>
  <c r="V3738" i="3"/>
  <c r="V3739" i="3"/>
  <c r="V3740" i="3"/>
  <c r="V3741" i="3"/>
  <c r="V3742" i="3"/>
  <c r="V3743" i="3"/>
  <c r="V3744" i="3"/>
  <c r="V3745" i="3"/>
  <c r="V3746" i="3"/>
  <c r="V3747" i="3"/>
  <c r="V3748" i="3"/>
  <c r="V3749" i="3"/>
  <c r="V3750" i="3"/>
  <c r="V3751" i="3"/>
  <c r="V3752" i="3"/>
  <c r="V3753" i="3"/>
  <c r="V3754" i="3"/>
  <c r="V3755" i="3"/>
  <c r="V3756" i="3"/>
  <c r="V3757" i="3"/>
  <c r="V3758" i="3"/>
  <c r="V3759" i="3"/>
  <c r="V3760" i="3"/>
  <c r="V3761" i="3"/>
  <c r="V3762" i="3"/>
  <c r="V3763" i="3"/>
  <c r="V3764" i="3"/>
  <c r="V3765" i="3"/>
  <c r="V3766" i="3"/>
  <c r="V3767" i="3"/>
  <c r="V3768" i="3"/>
  <c r="V3769" i="3"/>
  <c r="V3770" i="3"/>
  <c r="V3771" i="3"/>
  <c r="V3772" i="3"/>
  <c r="V3773" i="3"/>
  <c r="V3774" i="3"/>
  <c r="V3775" i="3"/>
  <c r="V3776" i="3"/>
  <c r="V3777" i="3"/>
  <c r="V3778" i="3"/>
  <c r="V3779" i="3"/>
  <c r="V3780" i="3"/>
  <c r="V3781" i="3"/>
  <c r="V3782" i="3"/>
  <c r="V3783" i="3"/>
  <c r="V3784" i="3"/>
  <c r="V3785" i="3"/>
  <c r="V3786" i="3"/>
  <c r="V3787" i="3"/>
  <c r="V3788" i="3"/>
  <c r="V3789" i="3"/>
  <c r="V3790" i="3"/>
  <c r="V3791" i="3"/>
  <c r="V3792" i="3"/>
  <c r="V3793" i="3"/>
  <c r="V3794" i="3"/>
  <c r="V3795" i="3"/>
  <c r="V3796" i="3"/>
  <c r="V3797" i="3"/>
  <c r="V3798" i="3"/>
  <c r="V3799" i="3"/>
  <c r="V3800" i="3"/>
  <c r="V3801" i="3"/>
  <c r="V3802" i="3"/>
  <c r="V3803" i="3"/>
  <c r="V3804" i="3"/>
  <c r="V3805" i="3"/>
  <c r="V3806" i="3"/>
  <c r="V3807" i="3"/>
  <c r="V3808" i="3"/>
  <c r="V3809" i="3"/>
  <c r="V3810" i="3"/>
  <c r="V3811" i="3"/>
  <c r="V3812" i="3"/>
  <c r="V3813" i="3"/>
  <c r="V3814" i="3"/>
  <c r="V3815" i="3"/>
  <c r="V3816" i="3"/>
  <c r="V3817" i="3"/>
  <c r="V3818" i="3"/>
  <c r="V3819" i="3"/>
  <c r="V3820" i="3"/>
  <c r="V3821" i="3"/>
  <c r="V3822" i="3"/>
  <c r="V3823" i="3"/>
  <c r="V3824" i="3"/>
  <c r="V3825" i="3"/>
  <c r="V3826" i="3"/>
  <c r="V3827" i="3"/>
  <c r="V3828" i="3"/>
  <c r="V3829" i="3"/>
  <c r="V3830" i="3"/>
  <c r="V3831" i="3"/>
  <c r="V3832" i="3"/>
  <c r="V3833" i="3"/>
  <c r="V3834" i="3"/>
  <c r="V3835" i="3"/>
  <c r="V3836" i="3"/>
  <c r="V3837" i="3"/>
  <c r="V3838" i="3"/>
  <c r="V3839" i="3"/>
  <c r="V3840" i="3"/>
  <c r="V3841" i="3"/>
  <c r="V3842" i="3"/>
  <c r="V3843" i="3"/>
  <c r="V3844" i="3"/>
  <c r="V3845" i="3"/>
  <c r="V3846" i="3"/>
  <c r="V3847" i="3"/>
  <c r="V3848" i="3"/>
  <c r="V3849" i="3"/>
  <c r="V3850" i="3"/>
  <c r="V3851" i="3"/>
  <c r="V3852" i="3"/>
  <c r="V3853" i="3"/>
  <c r="V3854" i="3"/>
  <c r="V3855" i="3"/>
  <c r="V3856" i="3"/>
  <c r="V3857" i="3"/>
  <c r="V3858" i="3"/>
  <c r="V3859" i="3"/>
  <c r="V3860" i="3"/>
  <c r="V3861" i="3"/>
  <c r="V3862" i="3"/>
  <c r="V3863" i="3"/>
  <c r="V3864" i="3"/>
  <c r="V3865" i="3"/>
  <c r="V3866" i="3"/>
  <c r="V3867" i="3"/>
  <c r="V3868" i="3"/>
  <c r="V3869" i="3"/>
  <c r="V3870" i="3"/>
  <c r="V3871" i="3"/>
  <c r="V3872" i="3"/>
  <c r="V3873" i="3"/>
  <c r="V3874" i="3"/>
  <c r="V3875" i="3"/>
  <c r="V3876" i="3"/>
  <c r="V3877" i="3"/>
  <c r="V3878" i="3"/>
  <c r="V3879" i="3"/>
  <c r="V3880" i="3"/>
  <c r="V3881" i="3"/>
  <c r="V3882" i="3"/>
  <c r="V3883" i="3"/>
  <c r="V3884" i="3"/>
  <c r="V3885" i="3"/>
  <c r="V3886" i="3"/>
  <c r="V3887" i="3"/>
  <c r="V3888" i="3"/>
  <c r="V3889" i="3"/>
  <c r="V3890" i="3"/>
  <c r="V3891" i="3"/>
  <c r="V3892" i="3"/>
  <c r="V3893" i="3"/>
  <c r="V3894" i="3"/>
  <c r="V3895" i="3"/>
  <c r="V3896" i="3"/>
  <c r="V3897" i="3"/>
  <c r="V3898" i="3"/>
  <c r="V3899" i="3"/>
  <c r="V3900" i="3"/>
  <c r="V3901" i="3"/>
  <c r="V3902" i="3"/>
  <c r="V3903" i="3"/>
  <c r="V3904" i="3"/>
  <c r="V3905" i="3"/>
  <c r="V3906" i="3"/>
  <c r="V3907" i="3"/>
  <c r="V3908" i="3"/>
  <c r="V3909" i="3"/>
  <c r="V3910" i="3"/>
  <c r="V3911" i="3"/>
  <c r="V3912" i="3"/>
  <c r="V3913" i="3"/>
  <c r="V3914" i="3"/>
  <c r="V3915" i="3"/>
  <c r="V3916" i="3"/>
  <c r="V3917" i="3"/>
  <c r="V3918" i="3"/>
  <c r="V3919" i="3"/>
  <c r="V3920" i="3"/>
  <c r="V3921" i="3"/>
  <c r="V3922" i="3"/>
  <c r="V3923" i="3"/>
  <c r="V3924" i="3"/>
  <c r="V3925" i="3"/>
  <c r="V3926" i="3"/>
  <c r="V3927" i="3"/>
  <c r="V3928" i="3"/>
  <c r="V3929" i="3"/>
  <c r="V3930" i="3"/>
  <c r="V3931" i="3"/>
  <c r="V3932" i="3"/>
  <c r="V3933" i="3"/>
  <c r="V3934" i="3"/>
  <c r="V3935" i="3"/>
  <c r="V3936" i="3"/>
  <c r="V3937" i="3"/>
  <c r="V3938" i="3"/>
  <c r="V3939" i="3"/>
  <c r="V3940" i="3"/>
  <c r="V3941" i="3"/>
  <c r="V3942" i="3"/>
  <c r="V3943" i="3"/>
  <c r="V3944" i="3"/>
  <c r="V3945" i="3"/>
  <c r="V3946" i="3"/>
  <c r="V3947" i="3"/>
  <c r="V3948" i="3"/>
  <c r="V3949" i="3"/>
  <c r="V3950" i="3"/>
  <c r="V3951" i="3"/>
  <c r="V3952" i="3"/>
  <c r="V3953" i="3"/>
  <c r="V3954" i="3"/>
  <c r="V3955" i="3"/>
  <c r="V3956" i="3"/>
  <c r="V3957" i="3"/>
  <c r="V3958" i="3"/>
  <c r="V3959" i="3"/>
  <c r="V3960" i="3"/>
  <c r="V3961" i="3"/>
  <c r="V3962" i="3"/>
  <c r="V3963" i="3"/>
  <c r="V3964" i="3"/>
  <c r="V3965" i="3"/>
  <c r="V3966" i="3"/>
  <c r="V3967" i="3"/>
  <c r="V3968" i="3"/>
  <c r="V3969" i="3"/>
  <c r="V3970" i="3"/>
  <c r="V3971" i="3"/>
  <c r="V3972" i="3"/>
  <c r="V3973" i="3"/>
  <c r="V3974" i="3"/>
  <c r="V3975" i="3"/>
  <c r="V3976" i="3"/>
  <c r="V3977" i="3"/>
  <c r="V3978" i="3"/>
  <c r="V3979" i="3"/>
  <c r="V3980" i="3"/>
  <c r="V3981" i="3"/>
  <c r="V3982" i="3"/>
  <c r="V3983" i="3"/>
  <c r="V3984" i="3"/>
  <c r="V3985" i="3"/>
  <c r="V3986" i="3"/>
  <c r="V3987" i="3"/>
  <c r="V3988" i="3"/>
  <c r="V3989" i="3"/>
  <c r="V3990" i="3"/>
  <c r="V3991" i="3"/>
  <c r="V3992" i="3"/>
  <c r="V3993" i="3"/>
  <c r="V3994" i="3"/>
  <c r="V3995" i="3"/>
  <c r="V3996" i="3"/>
  <c r="V3997" i="3"/>
  <c r="V3998" i="3"/>
  <c r="V3999" i="3"/>
  <c r="V4000" i="3"/>
  <c r="V4001" i="3"/>
  <c r="V4002" i="3"/>
  <c r="V4003" i="3"/>
  <c r="V4004" i="3"/>
  <c r="V4005" i="3"/>
  <c r="V4006" i="3"/>
  <c r="V4007" i="3"/>
  <c r="V4008" i="3"/>
  <c r="V4009" i="3"/>
  <c r="V4010" i="3"/>
  <c r="V4011" i="3"/>
  <c r="V4012" i="3"/>
  <c r="V4013" i="3"/>
  <c r="V4014" i="3"/>
  <c r="V4015" i="3"/>
  <c r="V4016" i="3"/>
  <c r="V4017" i="3"/>
  <c r="V4018" i="3"/>
  <c r="V4019" i="3"/>
  <c r="V4020" i="3"/>
  <c r="V4021" i="3"/>
  <c r="V4022" i="3"/>
  <c r="V4023" i="3"/>
  <c r="V4024" i="3"/>
  <c r="V4025" i="3"/>
  <c r="V4026" i="3"/>
  <c r="V4027" i="3"/>
  <c r="V4028" i="3"/>
  <c r="V4029" i="3"/>
  <c r="V4030" i="3"/>
  <c r="V4031" i="3"/>
  <c r="V4032" i="3"/>
  <c r="V4033" i="3"/>
  <c r="V4034" i="3"/>
  <c r="V4035" i="3"/>
  <c r="V4036" i="3"/>
  <c r="V4037" i="3"/>
  <c r="V4038" i="3"/>
  <c r="V4039" i="3"/>
  <c r="V4040" i="3"/>
  <c r="V4041" i="3"/>
  <c r="V4042" i="3"/>
  <c r="V4043" i="3"/>
  <c r="V4044" i="3"/>
  <c r="V4045" i="3"/>
  <c r="V4046" i="3"/>
  <c r="V4047" i="3"/>
  <c r="V4048" i="3"/>
  <c r="V4049" i="3"/>
  <c r="V4050" i="3"/>
  <c r="V4051" i="3"/>
  <c r="V4052" i="3"/>
  <c r="V4053" i="3"/>
  <c r="V4054" i="3"/>
  <c r="V4055" i="3"/>
  <c r="V4056" i="3"/>
  <c r="V4057" i="3"/>
  <c r="V4058" i="3"/>
  <c r="V4059" i="3"/>
  <c r="V4060" i="3"/>
  <c r="V4061" i="3"/>
  <c r="V4062" i="3"/>
  <c r="V4063" i="3"/>
  <c r="V4064" i="3"/>
  <c r="V4065" i="3"/>
  <c r="V4066" i="3"/>
  <c r="V4067" i="3"/>
  <c r="V4068" i="3"/>
  <c r="V4069" i="3"/>
  <c r="V4070" i="3"/>
  <c r="V4071" i="3"/>
  <c r="V4072" i="3"/>
  <c r="V4073" i="3"/>
  <c r="V4074" i="3"/>
  <c r="V4075" i="3"/>
  <c r="V4076" i="3"/>
  <c r="V4077" i="3"/>
  <c r="V4078" i="3"/>
  <c r="V4079" i="3"/>
  <c r="V4080" i="3"/>
  <c r="V4081" i="3"/>
  <c r="V4082" i="3"/>
  <c r="V4083" i="3"/>
  <c r="V4084" i="3"/>
  <c r="V4085" i="3"/>
  <c r="V4086" i="3"/>
  <c r="V4087" i="3"/>
  <c r="V4088" i="3"/>
  <c r="V4089" i="3"/>
  <c r="V4090" i="3"/>
  <c r="V4091" i="3"/>
  <c r="V4092" i="3"/>
  <c r="V4093" i="3"/>
  <c r="V4094" i="3"/>
  <c r="V4095" i="3"/>
  <c r="V4096" i="3"/>
  <c r="V4097" i="3"/>
  <c r="V4098" i="3"/>
  <c r="V4099" i="3"/>
  <c r="V4100" i="3"/>
  <c r="V4101" i="3"/>
  <c r="V4102" i="3"/>
  <c r="V4103" i="3"/>
  <c r="V4104" i="3"/>
  <c r="V4105" i="3"/>
  <c r="V4106" i="3"/>
  <c r="V4107" i="3"/>
  <c r="V4108" i="3"/>
  <c r="V4109" i="3"/>
  <c r="V4110" i="3"/>
  <c r="V4111" i="3"/>
  <c r="V4112" i="3"/>
  <c r="V4113" i="3"/>
  <c r="V4114" i="3"/>
  <c r="V4115" i="3"/>
  <c r="V4116" i="3"/>
  <c r="V4117" i="3"/>
  <c r="V4118" i="3"/>
  <c r="V4119" i="3"/>
  <c r="V4120" i="3"/>
  <c r="V4121" i="3"/>
  <c r="V4122" i="3"/>
  <c r="V4123" i="3"/>
  <c r="V4124" i="3"/>
  <c r="V4125" i="3"/>
  <c r="V4126" i="3"/>
  <c r="V4127" i="3"/>
  <c r="V4128" i="3"/>
  <c r="V4129" i="3"/>
  <c r="V4130" i="3"/>
  <c r="V4131" i="3"/>
  <c r="V4132" i="3"/>
  <c r="V4133" i="3"/>
  <c r="V4134" i="3"/>
  <c r="V4135" i="3"/>
  <c r="V4136" i="3"/>
  <c r="V4137" i="3"/>
  <c r="V4138" i="3"/>
  <c r="V4139" i="3"/>
  <c r="V4140" i="3"/>
  <c r="V4141" i="3"/>
  <c r="V4142" i="3"/>
  <c r="V4143" i="3"/>
  <c r="V4144" i="3"/>
  <c r="V4145" i="3"/>
  <c r="V4146" i="3"/>
  <c r="V4147" i="3"/>
  <c r="V4148" i="3"/>
  <c r="V4149" i="3"/>
  <c r="V4150" i="3"/>
  <c r="V4151" i="3"/>
  <c r="V4152" i="3"/>
  <c r="V4153" i="3"/>
  <c r="V4154" i="3"/>
  <c r="V4155" i="3"/>
  <c r="V4156" i="3"/>
  <c r="V4157" i="3"/>
  <c r="V4158" i="3"/>
  <c r="V4159" i="3"/>
  <c r="V4160" i="3"/>
  <c r="V4161" i="3"/>
  <c r="V4162" i="3"/>
  <c r="V4163" i="3"/>
  <c r="V4164" i="3"/>
  <c r="V4165" i="3"/>
  <c r="V4166" i="3"/>
  <c r="V4167" i="3"/>
  <c r="V4168" i="3"/>
  <c r="V4169" i="3"/>
  <c r="V4170" i="3"/>
  <c r="V4171" i="3"/>
  <c r="V4172" i="3"/>
  <c r="V4173" i="3"/>
  <c r="V4174" i="3"/>
  <c r="V4175" i="3"/>
  <c r="V4176" i="3"/>
  <c r="V4177" i="3"/>
  <c r="V4178" i="3"/>
  <c r="V4179" i="3"/>
  <c r="V4180" i="3"/>
  <c r="V4181" i="3"/>
  <c r="V4182" i="3"/>
  <c r="V4183" i="3"/>
  <c r="V4184" i="3"/>
  <c r="V4185" i="3"/>
  <c r="V4186" i="3"/>
  <c r="V4187" i="3"/>
  <c r="V4188" i="3"/>
  <c r="V4189" i="3"/>
  <c r="V4190" i="3"/>
  <c r="V4191" i="3"/>
  <c r="V4192" i="3"/>
  <c r="V4193" i="3"/>
  <c r="V4194" i="3"/>
  <c r="V4195" i="3"/>
  <c r="V4196" i="3"/>
  <c r="V4197" i="3"/>
  <c r="V4198" i="3"/>
  <c r="V4199" i="3"/>
  <c r="V4200" i="3"/>
  <c r="V4201" i="3"/>
  <c r="V4202" i="3"/>
  <c r="V4203" i="3"/>
  <c r="V4204" i="3"/>
  <c r="V4205" i="3"/>
  <c r="V4206" i="3"/>
  <c r="V4207" i="3"/>
  <c r="V4208" i="3"/>
  <c r="V4209" i="3"/>
  <c r="V4210" i="3"/>
  <c r="V4211" i="3"/>
  <c r="V4212" i="3"/>
  <c r="V4213" i="3"/>
  <c r="V4214" i="3"/>
  <c r="V4215" i="3"/>
  <c r="V4216" i="3"/>
  <c r="V4217" i="3"/>
  <c r="V4218" i="3"/>
  <c r="V4219" i="3"/>
  <c r="V4220" i="3"/>
  <c r="V4221" i="3"/>
  <c r="V4222" i="3"/>
  <c r="V4223" i="3"/>
  <c r="V4224" i="3"/>
  <c r="V4225" i="3"/>
  <c r="V4226" i="3"/>
  <c r="V4227" i="3"/>
  <c r="V4228" i="3"/>
  <c r="V4229" i="3"/>
  <c r="V4230" i="3"/>
  <c r="V4231" i="3"/>
  <c r="V4232" i="3"/>
  <c r="V4233" i="3"/>
  <c r="V4234" i="3"/>
  <c r="V4235" i="3"/>
  <c r="V4236" i="3"/>
  <c r="V4237" i="3"/>
  <c r="V4238" i="3"/>
  <c r="V4239" i="3"/>
  <c r="V4240" i="3"/>
  <c r="V4241" i="3"/>
  <c r="V4242" i="3"/>
  <c r="V4243" i="3"/>
  <c r="V4244" i="3"/>
  <c r="V4245" i="3"/>
  <c r="V4246" i="3"/>
  <c r="V4247" i="3"/>
  <c r="V4248" i="3"/>
  <c r="V4249" i="3"/>
  <c r="V4250" i="3"/>
  <c r="V4251" i="3"/>
  <c r="V4252" i="3"/>
  <c r="V4253" i="3"/>
  <c r="V4254" i="3"/>
  <c r="V4255" i="3"/>
  <c r="V4256" i="3"/>
  <c r="V4257" i="3"/>
  <c r="V4258" i="3"/>
  <c r="V4259" i="3"/>
  <c r="V4260" i="3"/>
  <c r="V4261" i="3"/>
  <c r="V4262" i="3"/>
  <c r="V4263" i="3"/>
  <c r="V4264" i="3"/>
  <c r="V4265" i="3"/>
  <c r="V4266" i="3"/>
  <c r="V4267" i="3"/>
  <c r="V4268" i="3"/>
  <c r="V4269" i="3"/>
  <c r="V4270" i="3"/>
  <c r="V4271" i="3"/>
  <c r="V4272" i="3"/>
  <c r="V4273" i="3"/>
  <c r="V4274" i="3"/>
  <c r="V4275" i="3"/>
  <c r="V4276" i="3"/>
  <c r="V4277" i="3"/>
  <c r="V4278" i="3"/>
  <c r="V4279" i="3"/>
  <c r="V4280" i="3"/>
  <c r="V4281" i="3"/>
  <c r="V4282" i="3"/>
  <c r="V4283" i="3"/>
  <c r="V4284" i="3"/>
  <c r="V4285" i="3"/>
  <c r="V4286" i="3"/>
  <c r="V4287" i="3"/>
  <c r="V4288" i="3"/>
  <c r="V4289" i="3"/>
  <c r="V4290" i="3"/>
  <c r="V4291" i="3"/>
  <c r="V4292" i="3"/>
  <c r="V4293" i="3"/>
  <c r="V4294" i="3"/>
  <c r="V4295" i="3"/>
  <c r="V4296" i="3"/>
  <c r="V4297" i="3"/>
  <c r="V4298" i="3"/>
  <c r="V4299" i="3"/>
  <c r="V4300" i="3"/>
  <c r="V4301" i="3"/>
  <c r="V4302" i="3"/>
  <c r="V4303" i="3"/>
  <c r="V4304" i="3"/>
  <c r="V4305" i="3"/>
  <c r="V4306" i="3"/>
  <c r="V4307" i="3"/>
  <c r="V4308" i="3"/>
  <c r="V4309" i="3"/>
  <c r="V4310" i="3"/>
  <c r="V4311" i="3"/>
  <c r="V4312" i="3"/>
  <c r="V4313" i="3"/>
  <c r="V4314" i="3"/>
  <c r="V4315" i="3"/>
  <c r="V4316" i="3"/>
  <c r="V4317" i="3"/>
  <c r="V4318" i="3"/>
  <c r="V4319" i="3"/>
  <c r="V4320" i="3"/>
  <c r="V4321" i="3"/>
  <c r="V4322" i="3"/>
  <c r="V4323" i="3"/>
  <c r="V4324" i="3"/>
  <c r="V4325" i="3"/>
  <c r="V4326" i="3"/>
  <c r="V4327" i="3"/>
  <c r="V4328" i="3"/>
  <c r="V4329" i="3"/>
  <c r="V4330" i="3"/>
  <c r="V4331" i="3"/>
  <c r="V4332" i="3"/>
  <c r="V4333" i="3"/>
  <c r="V4334" i="3"/>
  <c r="V4335" i="3"/>
  <c r="V4336" i="3"/>
  <c r="V4337" i="3"/>
  <c r="V4338" i="3"/>
  <c r="V4339" i="3"/>
  <c r="V4340" i="3"/>
  <c r="V4341" i="3"/>
  <c r="V4342" i="3"/>
  <c r="V4343" i="3"/>
  <c r="V4344" i="3"/>
  <c r="V4345" i="3"/>
  <c r="V4346" i="3"/>
  <c r="V4347" i="3"/>
  <c r="V4348" i="3"/>
  <c r="V4349" i="3"/>
  <c r="V4350" i="3"/>
  <c r="V4351" i="3"/>
  <c r="V4352" i="3"/>
  <c r="V4353" i="3"/>
  <c r="V4354" i="3"/>
  <c r="V4355" i="3"/>
  <c r="V4356" i="3"/>
  <c r="V4357" i="3"/>
  <c r="V4358" i="3"/>
  <c r="V4359" i="3"/>
  <c r="V4360" i="3"/>
  <c r="V4361" i="3"/>
  <c r="V4362" i="3"/>
  <c r="V4363" i="3"/>
  <c r="V4364" i="3"/>
  <c r="V4365" i="3"/>
  <c r="V4366" i="3"/>
  <c r="V4367" i="3"/>
  <c r="V4368" i="3"/>
  <c r="V4369" i="3"/>
  <c r="V4370" i="3"/>
  <c r="V4371" i="3"/>
  <c r="V4372" i="3"/>
  <c r="V4373" i="3"/>
  <c r="V4374" i="3"/>
  <c r="V4375" i="3"/>
  <c r="V4376" i="3"/>
  <c r="V4377" i="3"/>
  <c r="V4378" i="3"/>
  <c r="V4379" i="3"/>
  <c r="V4380" i="3"/>
  <c r="V4381" i="3"/>
  <c r="V4382" i="3"/>
  <c r="V4383" i="3"/>
  <c r="V4384" i="3"/>
  <c r="V4385" i="3"/>
  <c r="V4386" i="3"/>
  <c r="V4387" i="3"/>
  <c r="V4388" i="3"/>
  <c r="V4389" i="3"/>
  <c r="V4390" i="3"/>
  <c r="V4391" i="3"/>
  <c r="V4392" i="3"/>
  <c r="V4393" i="3"/>
  <c r="V4394" i="3"/>
  <c r="V4395" i="3"/>
  <c r="V4396" i="3"/>
  <c r="V4397" i="3"/>
  <c r="V4398" i="3"/>
  <c r="V4399" i="3"/>
  <c r="V4400" i="3"/>
  <c r="V4401" i="3"/>
  <c r="V4402" i="3"/>
  <c r="V4403" i="3"/>
  <c r="V4404" i="3"/>
  <c r="V4405" i="3"/>
  <c r="V4406" i="3"/>
  <c r="V4407" i="3"/>
  <c r="V4408" i="3"/>
  <c r="V4409" i="3"/>
  <c r="V4410" i="3"/>
  <c r="V4411" i="3"/>
  <c r="V4412" i="3"/>
  <c r="V4413" i="3"/>
  <c r="V4414" i="3"/>
  <c r="V4415" i="3"/>
  <c r="V4416" i="3"/>
  <c r="V4417" i="3"/>
  <c r="V4418" i="3"/>
  <c r="V4419" i="3"/>
  <c r="V4420" i="3"/>
  <c r="V4421" i="3"/>
  <c r="V4422" i="3"/>
  <c r="V4423" i="3"/>
  <c r="V4424" i="3"/>
  <c r="V4425" i="3"/>
  <c r="V4426" i="3"/>
  <c r="V4427" i="3"/>
  <c r="V4428" i="3"/>
  <c r="V4429" i="3"/>
  <c r="V4430" i="3"/>
  <c r="V4431" i="3"/>
  <c r="V4432" i="3"/>
  <c r="V4433" i="3"/>
  <c r="V4434" i="3"/>
  <c r="V4435" i="3"/>
  <c r="V4436" i="3"/>
  <c r="V4437" i="3"/>
  <c r="V4438" i="3"/>
  <c r="V4439" i="3"/>
  <c r="V4440" i="3"/>
  <c r="V4441" i="3"/>
  <c r="V4442" i="3"/>
  <c r="V4443" i="3"/>
  <c r="V4444" i="3"/>
  <c r="V4445" i="3"/>
  <c r="V4446" i="3"/>
  <c r="V4447" i="3"/>
  <c r="V4448" i="3"/>
  <c r="V4449" i="3"/>
  <c r="V4450" i="3"/>
  <c r="V4451" i="3"/>
  <c r="V4452" i="3"/>
  <c r="V4453" i="3"/>
  <c r="V4454" i="3"/>
  <c r="V4455" i="3"/>
  <c r="V4456" i="3"/>
  <c r="V4457" i="3"/>
  <c r="V4458" i="3"/>
  <c r="V4459" i="3"/>
  <c r="V4460" i="3"/>
  <c r="V4461" i="3"/>
  <c r="V4462" i="3"/>
  <c r="V4463" i="3"/>
  <c r="V4464" i="3"/>
  <c r="V4465" i="3"/>
  <c r="V4466" i="3"/>
  <c r="V4467" i="3"/>
  <c r="V4468" i="3"/>
  <c r="V4469" i="3"/>
  <c r="V4470" i="3"/>
  <c r="V4471" i="3"/>
  <c r="V4472" i="3"/>
  <c r="V4473" i="3"/>
  <c r="V4474" i="3"/>
  <c r="V4475" i="3"/>
  <c r="V4476" i="3"/>
  <c r="V4477" i="3"/>
  <c r="V4478" i="3"/>
  <c r="V4479" i="3"/>
  <c r="V4480" i="3"/>
  <c r="V4481" i="3"/>
  <c r="V4482" i="3"/>
  <c r="V4483" i="3"/>
  <c r="V4484" i="3"/>
  <c r="V4485" i="3"/>
  <c r="V4486" i="3"/>
  <c r="V4487" i="3"/>
  <c r="V4488" i="3"/>
  <c r="V4489" i="3"/>
  <c r="V4490" i="3"/>
  <c r="V4491" i="3"/>
  <c r="V4492" i="3"/>
  <c r="V4493" i="3"/>
  <c r="V4494" i="3"/>
  <c r="V4495" i="3"/>
  <c r="V4496" i="3"/>
  <c r="V4497" i="3"/>
  <c r="V4498" i="3"/>
  <c r="V4499" i="3"/>
  <c r="V4500" i="3"/>
  <c r="V4501" i="3"/>
  <c r="V4502" i="3"/>
  <c r="V4503" i="3"/>
  <c r="V4504" i="3"/>
  <c r="V4505" i="3"/>
  <c r="V4506" i="3"/>
  <c r="V4507" i="3"/>
  <c r="V4508" i="3"/>
  <c r="V4509" i="3"/>
  <c r="V4510" i="3"/>
  <c r="V4511" i="3"/>
  <c r="V4512" i="3"/>
  <c r="V4513" i="3"/>
  <c r="V4514" i="3"/>
  <c r="V4515" i="3"/>
  <c r="V4516" i="3"/>
  <c r="V4517" i="3"/>
  <c r="V4518" i="3"/>
  <c r="V4519" i="3"/>
  <c r="V4520" i="3"/>
  <c r="V4521" i="3"/>
  <c r="V4522" i="3"/>
  <c r="V4523" i="3"/>
  <c r="V4524" i="3"/>
  <c r="V4525" i="3"/>
  <c r="V4526" i="3"/>
  <c r="V4527" i="3"/>
  <c r="V4528" i="3"/>
  <c r="V4529" i="3"/>
  <c r="V4530" i="3"/>
  <c r="V4531" i="3"/>
  <c r="V4532" i="3"/>
  <c r="V4533" i="3"/>
  <c r="V4534" i="3"/>
  <c r="V4535" i="3"/>
  <c r="V4536" i="3"/>
  <c r="V4537" i="3"/>
  <c r="V4538" i="3"/>
  <c r="V4539" i="3"/>
  <c r="V4540" i="3"/>
  <c r="V4541" i="3"/>
  <c r="V4542" i="3"/>
  <c r="V4543" i="3"/>
  <c r="V4544" i="3"/>
  <c r="V4545" i="3"/>
  <c r="V4546" i="3"/>
  <c r="V4547" i="3"/>
  <c r="V4548" i="3"/>
  <c r="V4549" i="3"/>
  <c r="V4550" i="3"/>
  <c r="V4551" i="3"/>
  <c r="V4552" i="3"/>
  <c r="V4553" i="3"/>
  <c r="V4554" i="3"/>
  <c r="V4555" i="3"/>
  <c r="V4556" i="3"/>
  <c r="V4557" i="3"/>
  <c r="V4558" i="3"/>
  <c r="V4559" i="3"/>
  <c r="V4560" i="3"/>
  <c r="V4561" i="3"/>
  <c r="V4562" i="3"/>
  <c r="V4563" i="3"/>
  <c r="V4564" i="3"/>
  <c r="V4565" i="3"/>
  <c r="V4566" i="3"/>
  <c r="V4567" i="3"/>
  <c r="V4568" i="3"/>
  <c r="V4569" i="3"/>
  <c r="V4570" i="3"/>
  <c r="V4571" i="3"/>
  <c r="V4572" i="3"/>
  <c r="V4573" i="3"/>
  <c r="V4574" i="3"/>
  <c r="V4575" i="3"/>
  <c r="V4576" i="3"/>
  <c r="V4577" i="3"/>
  <c r="V4578" i="3"/>
  <c r="V4579" i="3"/>
  <c r="V4580" i="3"/>
  <c r="V4581" i="3"/>
  <c r="V4582" i="3"/>
  <c r="V4583" i="3"/>
  <c r="V4584" i="3"/>
  <c r="V4585" i="3"/>
  <c r="V4586" i="3"/>
  <c r="V4587" i="3"/>
  <c r="V4588" i="3"/>
  <c r="V4589" i="3"/>
  <c r="V4590" i="3"/>
  <c r="V4591" i="3"/>
  <c r="V4592" i="3"/>
  <c r="V4593" i="3"/>
  <c r="V4594" i="3"/>
  <c r="V4595" i="3"/>
  <c r="V4596" i="3"/>
  <c r="V4597" i="3"/>
  <c r="V4598" i="3"/>
  <c r="V4599" i="3"/>
  <c r="V4600" i="3"/>
  <c r="V4601" i="3"/>
  <c r="V4602" i="3"/>
  <c r="V4603" i="3"/>
  <c r="V4604" i="3"/>
  <c r="V4605" i="3"/>
  <c r="V4606" i="3"/>
  <c r="V4607" i="3"/>
  <c r="V4608" i="3"/>
  <c r="V4609" i="3"/>
  <c r="V4610" i="3"/>
  <c r="V4611" i="3"/>
  <c r="V4612" i="3"/>
  <c r="V4613" i="3"/>
  <c r="V4614" i="3"/>
  <c r="V4615" i="3"/>
  <c r="V4616" i="3"/>
  <c r="V4617" i="3"/>
  <c r="V4618" i="3"/>
  <c r="V4619" i="3"/>
  <c r="V4620" i="3"/>
  <c r="V4621" i="3"/>
  <c r="V4622" i="3"/>
  <c r="V4623" i="3"/>
  <c r="V4624" i="3"/>
  <c r="V4625" i="3"/>
  <c r="V4626" i="3"/>
  <c r="V4627" i="3"/>
  <c r="V4628" i="3"/>
  <c r="V4629" i="3"/>
  <c r="V4630" i="3"/>
  <c r="V4631" i="3"/>
  <c r="V4632" i="3"/>
  <c r="V4633" i="3"/>
  <c r="V4634" i="3"/>
  <c r="V4635" i="3"/>
  <c r="V4636" i="3"/>
  <c r="V4637" i="3"/>
  <c r="V4638" i="3"/>
  <c r="V4639" i="3"/>
  <c r="V4640" i="3"/>
  <c r="V4641" i="3"/>
  <c r="V4642" i="3"/>
  <c r="V4643" i="3"/>
  <c r="V4644" i="3"/>
  <c r="V4645" i="3"/>
  <c r="V4646" i="3"/>
  <c r="V4647" i="3"/>
  <c r="V4648" i="3"/>
  <c r="V4649" i="3"/>
  <c r="V4650" i="3"/>
  <c r="V4651" i="3"/>
  <c r="V4652" i="3"/>
  <c r="V4653" i="3"/>
  <c r="V4654" i="3"/>
  <c r="V4655" i="3"/>
  <c r="V4656" i="3"/>
  <c r="V4657" i="3"/>
  <c r="V4658" i="3"/>
  <c r="V4659" i="3"/>
  <c r="V4660" i="3"/>
  <c r="V4661" i="3"/>
  <c r="V4662" i="3"/>
  <c r="V4663" i="3"/>
  <c r="V4664" i="3"/>
  <c r="V4665" i="3"/>
  <c r="V4666" i="3"/>
  <c r="V4667" i="3"/>
  <c r="V4668" i="3"/>
  <c r="V4669" i="3"/>
  <c r="V4670" i="3"/>
  <c r="V4671" i="3"/>
  <c r="V4672" i="3"/>
  <c r="V4673" i="3"/>
  <c r="V4674" i="3"/>
  <c r="V4675" i="3"/>
  <c r="V4676" i="3"/>
  <c r="V4677" i="3"/>
  <c r="V4678" i="3"/>
  <c r="V4679" i="3"/>
  <c r="V4680" i="3"/>
  <c r="V4681" i="3"/>
  <c r="V4682" i="3"/>
  <c r="V4683" i="3"/>
  <c r="V4684" i="3"/>
  <c r="V4685" i="3"/>
  <c r="V4686" i="3"/>
  <c r="V4687" i="3"/>
  <c r="V4688" i="3"/>
  <c r="V4689" i="3"/>
  <c r="V4690" i="3"/>
  <c r="V4691" i="3"/>
  <c r="V4692" i="3"/>
  <c r="V4693" i="3"/>
  <c r="V4694" i="3"/>
  <c r="V4695" i="3"/>
  <c r="V4696" i="3"/>
  <c r="V4697" i="3"/>
  <c r="V4698" i="3"/>
  <c r="V4699" i="3"/>
  <c r="V4700" i="3"/>
  <c r="V4701" i="3"/>
  <c r="V4702" i="3"/>
  <c r="V4703" i="3"/>
  <c r="V4704" i="3"/>
  <c r="V4705" i="3"/>
  <c r="V4706" i="3"/>
  <c r="V4707" i="3"/>
  <c r="V4708" i="3"/>
  <c r="V4709" i="3"/>
  <c r="V4710" i="3"/>
  <c r="V4711" i="3"/>
  <c r="V4712" i="3"/>
  <c r="V4713" i="3"/>
  <c r="V4714" i="3"/>
  <c r="V4715" i="3"/>
  <c r="V4716" i="3"/>
  <c r="V4717" i="3"/>
  <c r="V4718" i="3"/>
  <c r="V4719" i="3"/>
  <c r="V4720" i="3"/>
  <c r="V4721" i="3"/>
  <c r="V4722" i="3"/>
  <c r="V4723" i="3"/>
  <c r="V4724" i="3"/>
  <c r="V4725" i="3"/>
  <c r="V4726" i="3"/>
  <c r="V4727" i="3"/>
  <c r="V4728" i="3"/>
  <c r="V4729" i="3"/>
  <c r="V4730" i="3"/>
  <c r="V4731" i="3"/>
  <c r="V4732" i="3"/>
  <c r="V4733" i="3"/>
  <c r="V4734" i="3"/>
  <c r="V4735" i="3"/>
  <c r="V4736" i="3"/>
  <c r="V4737" i="3"/>
  <c r="V4738" i="3"/>
  <c r="V4739" i="3"/>
  <c r="V4740" i="3"/>
  <c r="V4741" i="3"/>
  <c r="V4742" i="3"/>
  <c r="V4743" i="3"/>
  <c r="V4744" i="3"/>
  <c r="V4745" i="3"/>
  <c r="V4746" i="3"/>
  <c r="V4747" i="3"/>
  <c r="V4748" i="3"/>
  <c r="V4749" i="3"/>
  <c r="V4750" i="3"/>
  <c r="V4751" i="3"/>
  <c r="V4752" i="3"/>
  <c r="V4753" i="3"/>
  <c r="V4754" i="3"/>
  <c r="V4755" i="3"/>
  <c r="V4756" i="3"/>
  <c r="V4757" i="3"/>
  <c r="V4758" i="3"/>
  <c r="V4759" i="3"/>
  <c r="V4760" i="3"/>
  <c r="V4761" i="3"/>
  <c r="V4762" i="3"/>
  <c r="V4763" i="3"/>
  <c r="V4764" i="3"/>
  <c r="V4765" i="3"/>
  <c r="V4766" i="3"/>
  <c r="V4767" i="3"/>
  <c r="V4768" i="3"/>
  <c r="V4769" i="3"/>
  <c r="V4770" i="3"/>
  <c r="V4771" i="3"/>
  <c r="V4772" i="3"/>
  <c r="V4773" i="3"/>
  <c r="V4774" i="3"/>
  <c r="V4775" i="3"/>
  <c r="V4776" i="3"/>
  <c r="V4777" i="3"/>
  <c r="V4778" i="3"/>
  <c r="V4779" i="3"/>
  <c r="V4780" i="3"/>
  <c r="V4781" i="3"/>
  <c r="V4782" i="3"/>
  <c r="V4783" i="3"/>
  <c r="V4784" i="3"/>
  <c r="V4785" i="3"/>
  <c r="V4786" i="3"/>
  <c r="V4787" i="3"/>
  <c r="V4788" i="3"/>
  <c r="V4789" i="3"/>
  <c r="V4790" i="3"/>
  <c r="V4791" i="3"/>
  <c r="V4792" i="3"/>
  <c r="V4793" i="3"/>
  <c r="V4794" i="3"/>
  <c r="V4795" i="3"/>
  <c r="V4796" i="3"/>
  <c r="V4797" i="3"/>
  <c r="V4798" i="3"/>
  <c r="V4799" i="3"/>
  <c r="V4800" i="3"/>
  <c r="V4801" i="3"/>
  <c r="V4802" i="3"/>
  <c r="V4803" i="3"/>
  <c r="V4804" i="3"/>
  <c r="V4805" i="3"/>
  <c r="V4806" i="3"/>
  <c r="V4807" i="3"/>
  <c r="V4808" i="3"/>
  <c r="V4809" i="3"/>
  <c r="V4810" i="3"/>
  <c r="V4811" i="3"/>
  <c r="V4812" i="3"/>
  <c r="V4813" i="3"/>
  <c r="V4814" i="3"/>
  <c r="V4815" i="3"/>
  <c r="V4816" i="3"/>
  <c r="V4817" i="3"/>
  <c r="V4818" i="3"/>
  <c r="V4819" i="3"/>
  <c r="V4820" i="3"/>
  <c r="V4821" i="3"/>
  <c r="V4822" i="3"/>
  <c r="V4823" i="3"/>
  <c r="V4824" i="3"/>
  <c r="V4825" i="3"/>
  <c r="V4826" i="3"/>
  <c r="V4827" i="3"/>
  <c r="V4828" i="3"/>
  <c r="V4829" i="3"/>
  <c r="V4830" i="3"/>
  <c r="V4831" i="3"/>
  <c r="V4832" i="3"/>
  <c r="V4833" i="3"/>
  <c r="V4834" i="3"/>
  <c r="V4835" i="3"/>
  <c r="V4836" i="3"/>
  <c r="V4837" i="3"/>
  <c r="V4838" i="3"/>
  <c r="V4839" i="3"/>
  <c r="V4840" i="3"/>
  <c r="V4841" i="3"/>
  <c r="V4842" i="3"/>
  <c r="V4843" i="3"/>
  <c r="V4844" i="3"/>
  <c r="V4845" i="3"/>
  <c r="V4846" i="3"/>
  <c r="V4847" i="3"/>
  <c r="V4848" i="3"/>
  <c r="V4849" i="3"/>
  <c r="V4850" i="3"/>
  <c r="V4851" i="3"/>
  <c r="V4852" i="3"/>
  <c r="V4853" i="3"/>
  <c r="V4854" i="3"/>
  <c r="V4855" i="3"/>
  <c r="V4856" i="3"/>
  <c r="V4857" i="3"/>
  <c r="V4858" i="3"/>
  <c r="V4859" i="3"/>
  <c r="V4860" i="3"/>
  <c r="V4861" i="3"/>
  <c r="V4862" i="3"/>
  <c r="V4863" i="3"/>
  <c r="V4864" i="3"/>
  <c r="V4865" i="3"/>
  <c r="V4866" i="3"/>
  <c r="V4867" i="3"/>
  <c r="V4868" i="3"/>
  <c r="V4869" i="3"/>
  <c r="V4870" i="3"/>
  <c r="V4871" i="3"/>
  <c r="V4872" i="3"/>
  <c r="V4873" i="3"/>
  <c r="V4874" i="3"/>
  <c r="V4875" i="3"/>
  <c r="V4876" i="3"/>
  <c r="V4877" i="3"/>
  <c r="V4878" i="3"/>
  <c r="V4879" i="3"/>
  <c r="V4880" i="3"/>
  <c r="V4881" i="3"/>
  <c r="V4882" i="3"/>
  <c r="V4883" i="3"/>
  <c r="V4884" i="3"/>
  <c r="V4885" i="3"/>
  <c r="V4886" i="3"/>
  <c r="V4887" i="3"/>
  <c r="V4888" i="3"/>
  <c r="V4889" i="3"/>
  <c r="V4890" i="3"/>
  <c r="V4891" i="3"/>
  <c r="V4892" i="3"/>
  <c r="V4893" i="3"/>
  <c r="V4894" i="3"/>
  <c r="V4895" i="3"/>
  <c r="V4896" i="3"/>
  <c r="V4897" i="3"/>
  <c r="V4898" i="3"/>
  <c r="V4899" i="3"/>
  <c r="V4900" i="3"/>
  <c r="V4901" i="3"/>
  <c r="V4902" i="3"/>
  <c r="V4903" i="3"/>
  <c r="V4904" i="3"/>
  <c r="V4905" i="3"/>
  <c r="V4906" i="3"/>
  <c r="V4907" i="3"/>
  <c r="V4908" i="3"/>
  <c r="V4909" i="3"/>
  <c r="V4910" i="3"/>
  <c r="V4911" i="3"/>
  <c r="V4912" i="3"/>
  <c r="V4913" i="3"/>
  <c r="V4914" i="3"/>
  <c r="V4915" i="3"/>
  <c r="V4916" i="3"/>
  <c r="V4917" i="3"/>
  <c r="V4918" i="3"/>
  <c r="V4919" i="3"/>
  <c r="V4920" i="3"/>
  <c r="V4921" i="3"/>
  <c r="V4922" i="3"/>
  <c r="V4923" i="3"/>
  <c r="V4924" i="3"/>
  <c r="V4925" i="3"/>
  <c r="V4926" i="3"/>
  <c r="V4927" i="3"/>
  <c r="V4928" i="3"/>
  <c r="V4929" i="3"/>
  <c r="V4930" i="3"/>
  <c r="V4931" i="3"/>
  <c r="V4932" i="3"/>
  <c r="V4933" i="3"/>
  <c r="V4934" i="3"/>
  <c r="V4935" i="3"/>
  <c r="V4936" i="3"/>
  <c r="V4937" i="3"/>
  <c r="V4938" i="3"/>
  <c r="V4939" i="3"/>
  <c r="V4940" i="3"/>
  <c r="V4941" i="3"/>
  <c r="V4942" i="3"/>
  <c r="V4943" i="3"/>
  <c r="V4944" i="3"/>
  <c r="V4945" i="3"/>
  <c r="V4946" i="3"/>
  <c r="V4947" i="3"/>
  <c r="V4948" i="3"/>
  <c r="V4949" i="3"/>
  <c r="V4950" i="3"/>
  <c r="V4951" i="3"/>
  <c r="V4952" i="3"/>
  <c r="V4953" i="3"/>
  <c r="V4954" i="3"/>
  <c r="V4955" i="3"/>
  <c r="V4956" i="3"/>
  <c r="V4957" i="3"/>
  <c r="V4958" i="3"/>
  <c r="V4959" i="3"/>
  <c r="V4960" i="3"/>
  <c r="V4961" i="3"/>
  <c r="V4962" i="3"/>
  <c r="V4963" i="3"/>
  <c r="V4964" i="3"/>
  <c r="V4965" i="3"/>
  <c r="V4966" i="3"/>
  <c r="V4967" i="3"/>
  <c r="V4968" i="3"/>
  <c r="V4969" i="3"/>
  <c r="V4970" i="3"/>
  <c r="V4971" i="3"/>
  <c r="V4972" i="3"/>
  <c r="V4973" i="3"/>
  <c r="V4974" i="3"/>
  <c r="V4975" i="3"/>
  <c r="V4976" i="3"/>
  <c r="V4977" i="3"/>
  <c r="V4978" i="3"/>
  <c r="V4979" i="3"/>
  <c r="V4980" i="3"/>
  <c r="V4981" i="3"/>
  <c r="V4982" i="3"/>
  <c r="V4983" i="3"/>
  <c r="V4984" i="3"/>
  <c r="V4985" i="3"/>
  <c r="V4986" i="3"/>
  <c r="V4987" i="3"/>
  <c r="V4988" i="3"/>
  <c r="V4989" i="3"/>
  <c r="V4990" i="3"/>
  <c r="V4991" i="3"/>
  <c r="V4992" i="3"/>
  <c r="V4993" i="3"/>
  <c r="V4994" i="3"/>
  <c r="V4995" i="3"/>
  <c r="V4996" i="3"/>
  <c r="V4997" i="3"/>
  <c r="V4998" i="3"/>
  <c r="V4999" i="3"/>
  <c r="V5000" i="3"/>
  <c r="V5001" i="3"/>
  <c r="V5002" i="3"/>
  <c r="V5003" i="3"/>
  <c r="V5004" i="3"/>
  <c r="V5005" i="3"/>
  <c r="V5006" i="3"/>
  <c r="V5007" i="3"/>
  <c r="V5008" i="3"/>
  <c r="V5009" i="3"/>
  <c r="V5010" i="3"/>
  <c r="V5011" i="3"/>
  <c r="V5012" i="3"/>
  <c r="V5013" i="3"/>
  <c r="V5014" i="3"/>
  <c r="V5015" i="3"/>
  <c r="V5016" i="3"/>
  <c r="V5017" i="3"/>
  <c r="V5018" i="3"/>
  <c r="V5019" i="3"/>
  <c r="V5020" i="3"/>
  <c r="V5021" i="3"/>
  <c r="V5022" i="3"/>
  <c r="V5023" i="3"/>
  <c r="V5024" i="3"/>
  <c r="V5025" i="3"/>
  <c r="V5026" i="3"/>
  <c r="V5027" i="3"/>
  <c r="V5028" i="3"/>
  <c r="V5029" i="3"/>
  <c r="V5030" i="3"/>
  <c r="V5031" i="3"/>
  <c r="V5032" i="3"/>
  <c r="V5033" i="3"/>
  <c r="V5034" i="3"/>
  <c r="V5035" i="3"/>
  <c r="V5036" i="3"/>
  <c r="V5037" i="3"/>
  <c r="V5038" i="3"/>
  <c r="V5039" i="3"/>
  <c r="V5040" i="3"/>
  <c r="V5041" i="3"/>
  <c r="V5042" i="3"/>
  <c r="V5043" i="3"/>
  <c r="V5044" i="3"/>
  <c r="V5045" i="3"/>
  <c r="V5046" i="3"/>
  <c r="V5047" i="3"/>
  <c r="V5048" i="3"/>
  <c r="V5049" i="3"/>
  <c r="V5050" i="3"/>
  <c r="V5051" i="3"/>
  <c r="V5052" i="3"/>
  <c r="V5053" i="3"/>
  <c r="V5054" i="3"/>
  <c r="V5055" i="3"/>
  <c r="V5056" i="3"/>
  <c r="V5057" i="3"/>
  <c r="V5058" i="3"/>
  <c r="V5059" i="3"/>
  <c r="V5060" i="3"/>
  <c r="V5061" i="3"/>
  <c r="V5062" i="3"/>
  <c r="V5063" i="3"/>
  <c r="V5064" i="3"/>
  <c r="V5065" i="3"/>
  <c r="V5066" i="3"/>
  <c r="V5067" i="3"/>
  <c r="V5068" i="3"/>
  <c r="V5069" i="3"/>
  <c r="V5070" i="3"/>
  <c r="V5071" i="3"/>
  <c r="V5072" i="3"/>
  <c r="V5073" i="3"/>
  <c r="V5074" i="3"/>
  <c r="V5075" i="3"/>
  <c r="V5076" i="3"/>
  <c r="V5077" i="3"/>
  <c r="V5078" i="3"/>
  <c r="V5079" i="3"/>
  <c r="V5080" i="3"/>
  <c r="V5081" i="3"/>
  <c r="V5082" i="3"/>
  <c r="V5083" i="3"/>
  <c r="V5084" i="3"/>
  <c r="V5085" i="3"/>
  <c r="V5086" i="3"/>
  <c r="V5087" i="3"/>
  <c r="V5088" i="3"/>
  <c r="V5089" i="3"/>
  <c r="V5090" i="3"/>
  <c r="V5091" i="3"/>
  <c r="V5092" i="3"/>
  <c r="V5093" i="3"/>
  <c r="V5094" i="3"/>
  <c r="V5095" i="3"/>
  <c r="V5096" i="3"/>
  <c r="V5097" i="3"/>
  <c r="V5098" i="3"/>
  <c r="V5099" i="3"/>
  <c r="V5100" i="3"/>
  <c r="V5101" i="3"/>
  <c r="V5102" i="3"/>
  <c r="V5103" i="3"/>
  <c r="V5104" i="3"/>
  <c r="V5105" i="3"/>
  <c r="V5106" i="3"/>
  <c r="V5107" i="3"/>
  <c r="V5108" i="3"/>
  <c r="V5109" i="3"/>
  <c r="V5110" i="3"/>
  <c r="V5111" i="3"/>
  <c r="V5112" i="3"/>
  <c r="V5113" i="3"/>
  <c r="V5114" i="3"/>
  <c r="V5115" i="3"/>
  <c r="V5116" i="3"/>
  <c r="V5117" i="3"/>
  <c r="V5118" i="3"/>
  <c r="V5119" i="3"/>
  <c r="V5120" i="3"/>
  <c r="V5121" i="3"/>
  <c r="V5122" i="3"/>
  <c r="V5123" i="3"/>
  <c r="V5124" i="3"/>
  <c r="V5125" i="3"/>
  <c r="V5126" i="3"/>
  <c r="V5127" i="3"/>
  <c r="V5128" i="3"/>
  <c r="V5129" i="3"/>
  <c r="V5130" i="3"/>
  <c r="V5131" i="3"/>
  <c r="V5132" i="3"/>
  <c r="V5133" i="3"/>
  <c r="V5134" i="3"/>
  <c r="V5135" i="3"/>
  <c r="V5136" i="3"/>
  <c r="V5137" i="3"/>
  <c r="V5138" i="3"/>
  <c r="V5139" i="3"/>
  <c r="V5140" i="3"/>
  <c r="V5141" i="3"/>
  <c r="V5142" i="3"/>
  <c r="V5143" i="3"/>
  <c r="V5144" i="3"/>
  <c r="V5145" i="3"/>
  <c r="V5146" i="3"/>
  <c r="V5147" i="3"/>
  <c r="V5148" i="3"/>
  <c r="V5149" i="3"/>
  <c r="V5150" i="3"/>
  <c r="V5151" i="3"/>
  <c r="V5152" i="3"/>
  <c r="V5153" i="3"/>
  <c r="V5154" i="3"/>
  <c r="V5155" i="3"/>
  <c r="V5156" i="3"/>
  <c r="V5157" i="3"/>
  <c r="V5158" i="3"/>
  <c r="V5159" i="3"/>
  <c r="V5160" i="3"/>
  <c r="V5161" i="3"/>
  <c r="V5162" i="3"/>
  <c r="V5163" i="3"/>
  <c r="V5164" i="3"/>
  <c r="V5165" i="3"/>
  <c r="V5166" i="3"/>
  <c r="V5167" i="3"/>
  <c r="V5168" i="3"/>
  <c r="V5169" i="3"/>
  <c r="V5170" i="3"/>
  <c r="V5171" i="3"/>
  <c r="V5172" i="3"/>
  <c r="V5173" i="3"/>
  <c r="V5174" i="3"/>
  <c r="V5175" i="3"/>
  <c r="V5176" i="3"/>
  <c r="V5177" i="3"/>
  <c r="V5178" i="3"/>
  <c r="V5179" i="3"/>
  <c r="V5180" i="3"/>
  <c r="V5181" i="3"/>
  <c r="V5182" i="3"/>
  <c r="V5183" i="3"/>
  <c r="V5184" i="3"/>
  <c r="V5185" i="3"/>
  <c r="V5186" i="3"/>
  <c r="V5187" i="3"/>
  <c r="V5188" i="3"/>
  <c r="V5189" i="3"/>
  <c r="V5190" i="3"/>
  <c r="V5191" i="3"/>
  <c r="V5192" i="3"/>
  <c r="V5193" i="3"/>
  <c r="V5194" i="3"/>
  <c r="V5195" i="3"/>
  <c r="V5196" i="3"/>
  <c r="V5197" i="3"/>
  <c r="V5198" i="3"/>
  <c r="V5199" i="3"/>
  <c r="V5200" i="3"/>
  <c r="V5201" i="3"/>
  <c r="V5202" i="3"/>
  <c r="V5203" i="3"/>
  <c r="V5204" i="3"/>
  <c r="V5205" i="3"/>
  <c r="V5206" i="3"/>
  <c r="V5207" i="3"/>
  <c r="V5208" i="3"/>
  <c r="V5209" i="3"/>
  <c r="V5210" i="3"/>
  <c r="V5211" i="3"/>
  <c r="V5212" i="3"/>
  <c r="V5213" i="3"/>
  <c r="V5214" i="3"/>
  <c r="V5215" i="3"/>
  <c r="V5216" i="3"/>
  <c r="V5217" i="3"/>
  <c r="V5218" i="3"/>
  <c r="V5219" i="3"/>
  <c r="V5220" i="3"/>
  <c r="V5221" i="3"/>
  <c r="V5222" i="3"/>
  <c r="V5223" i="3"/>
  <c r="V5224" i="3"/>
  <c r="V5225" i="3"/>
  <c r="V5226" i="3"/>
  <c r="V5227" i="3"/>
  <c r="V5228" i="3"/>
  <c r="V5229" i="3"/>
  <c r="V5230" i="3"/>
  <c r="V5231" i="3"/>
  <c r="V5232" i="3"/>
  <c r="V5233" i="3"/>
  <c r="V5234" i="3"/>
  <c r="V5235" i="3"/>
  <c r="V5236" i="3"/>
  <c r="V5237" i="3"/>
  <c r="V5238" i="3"/>
  <c r="V5239" i="3"/>
  <c r="V5240" i="3"/>
  <c r="V5241" i="3"/>
  <c r="V5242" i="3"/>
  <c r="V5243" i="3"/>
  <c r="V5244" i="3"/>
  <c r="V5245" i="3"/>
  <c r="V5246" i="3"/>
  <c r="V5247" i="3"/>
  <c r="V5248" i="3"/>
  <c r="V5249" i="3"/>
  <c r="V5250" i="3"/>
  <c r="V5251" i="3"/>
  <c r="V5252" i="3"/>
  <c r="V5253" i="3"/>
  <c r="V5254" i="3"/>
  <c r="V5255" i="3"/>
  <c r="V5256" i="3"/>
  <c r="V5257" i="3"/>
  <c r="V5258" i="3"/>
  <c r="V5259" i="3"/>
  <c r="V5260" i="3"/>
  <c r="V5261" i="3"/>
  <c r="V5262" i="3"/>
  <c r="V5263" i="3"/>
  <c r="V5264" i="3"/>
  <c r="V5265" i="3"/>
  <c r="V5266" i="3"/>
  <c r="V5267" i="3"/>
  <c r="V5268" i="3"/>
  <c r="V5269" i="3"/>
  <c r="V5270" i="3"/>
  <c r="V5271" i="3"/>
  <c r="V5272" i="3"/>
  <c r="V5273" i="3"/>
  <c r="V5274" i="3"/>
  <c r="V5275" i="3"/>
  <c r="V5276" i="3"/>
  <c r="V5277" i="3"/>
  <c r="V5278" i="3"/>
  <c r="V5279" i="3"/>
  <c r="V5280" i="3"/>
  <c r="V5281" i="3"/>
  <c r="V5282" i="3"/>
  <c r="V5283" i="3"/>
  <c r="V5284" i="3"/>
  <c r="V5285" i="3"/>
  <c r="V5286" i="3"/>
  <c r="V5287" i="3"/>
  <c r="V5288" i="3"/>
  <c r="V5289" i="3"/>
  <c r="V5290" i="3"/>
  <c r="V5291" i="3"/>
  <c r="V5292" i="3"/>
  <c r="V5293" i="3"/>
  <c r="V5294" i="3"/>
  <c r="V5295" i="3"/>
  <c r="V5296" i="3"/>
  <c r="V5297" i="3"/>
  <c r="V5298" i="3"/>
  <c r="V5299" i="3"/>
  <c r="V5300" i="3"/>
  <c r="V5301" i="3"/>
  <c r="V5302" i="3"/>
  <c r="V5303" i="3"/>
  <c r="V5304" i="3"/>
  <c r="V5305" i="3"/>
  <c r="V5306" i="3"/>
  <c r="V5307" i="3"/>
  <c r="V5308" i="3"/>
  <c r="V5309" i="3"/>
  <c r="V5310" i="3"/>
  <c r="V5311" i="3"/>
  <c r="V5312" i="3"/>
  <c r="V5313" i="3"/>
  <c r="V5314" i="3"/>
  <c r="V5315" i="3"/>
  <c r="V5316" i="3"/>
  <c r="V5317" i="3"/>
  <c r="V5318" i="3"/>
  <c r="V5319" i="3"/>
  <c r="V5320" i="3"/>
  <c r="V5321" i="3"/>
  <c r="V5322" i="3"/>
  <c r="V5323" i="3"/>
  <c r="V5324" i="3"/>
  <c r="V5325" i="3"/>
  <c r="V5326" i="3"/>
  <c r="V5327" i="3"/>
  <c r="V5328" i="3"/>
  <c r="V5329" i="3"/>
  <c r="V5330" i="3"/>
  <c r="V5331" i="3"/>
  <c r="V5332" i="3"/>
  <c r="V5333" i="3"/>
  <c r="V5334" i="3"/>
  <c r="V5335" i="3"/>
  <c r="V5336" i="3"/>
  <c r="V5337" i="3"/>
  <c r="V5338" i="3"/>
  <c r="V5339" i="3"/>
  <c r="V5340" i="3"/>
  <c r="V5341" i="3"/>
  <c r="V5342" i="3"/>
  <c r="V5343" i="3"/>
  <c r="V5344" i="3"/>
  <c r="V5345" i="3"/>
  <c r="V5346" i="3"/>
  <c r="V5347" i="3"/>
  <c r="V5348" i="3"/>
  <c r="V5349" i="3"/>
  <c r="V5350" i="3"/>
  <c r="V5351" i="3"/>
  <c r="V5352" i="3"/>
  <c r="V5353" i="3"/>
  <c r="V5354" i="3"/>
  <c r="V5355" i="3"/>
  <c r="V5356" i="3"/>
  <c r="V5357" i="3"/>
  <c r="V5358" i="3"/>
  <c r="V5359" i="3"/>
  <c r="V5360" i="3"/>
  <c r="V5361" i="3"/>
  <c r="V5362" i="3"/>
  <c r="V5363" i="3"/>
  <c r="V5364" i="3"/>
  <c r="V5365" i="3"/>
  <c r="V5366" i="3"/>
  <c r="V5367" i="3"/>
  <c r="V5368" i="3"/>
  <c r="V5369" i="3"/>
  <c r="V5370" i="3"/>
  <c r="V5371" i="3"/>
  <c r="V5372" i="3"/>
  <c r="V5373" i="3"/>
  <c r="V5374" i="3"/>
  <c r="V5375" i="3"/>
  <c r="V5376" i="3"/>
  <c r="V5377" i="3"/>
  <c r="V5378" i="3"/>
  <c r="V5379" i="3"/>
  <c r="V5380" i="3"/>
  <c r="V5381" i="3"/>
  <c r="V5382" i="3"/>
  <c r="V5383" i="3"/>
  <c r="V5384" i="3"/>
  <c r="V5385" i="3"/>
  <c r="V5386" i="3"/>
  <c r="V5387" i="3"/>
  <c r="V5388" i="3"/>
  <c r="V5389" i="3"/>
  <c r="V5390" i="3"/>
  <c r="V5391" i="3"/>
  <c r="V5392" i="3"/>
  <c r="V5393" i="3"/>
  <c r="V5394" i="3"/>
  <c r="V5395" i="3"/>
  <c r="V5396" i="3"/>
  <c r="V5397" i="3"/>
  <c r="V5398" i="3"/>
  <c r="V5399" i="3"/>
  <c r="V5400" i="3"/>
  <c r="V5401" i="3"/>
  <c r="V5402" i="3"/>
  <c r="V5403" i="3"/>
  <c r="V5404" i="3"/>
  <c r="V5405" i="3"/>
  <c r="V5406" i="3"/>
  <c r="V5407" i="3"/>
  <c r="V5408" i="3"/>
  <c r="V5409" i="3"/>
  <c r="V5410" i="3"/>
  <c r="V5411" i="3"/>
  <c r="V5412" i="3"/>
  <c r="V5413" i="3"/>
  <c r="V5414" i="3"/>
  <c r="V5415" i="3"/>
  <c r="V5416" i="3"/>
  <c r="V5417" i="3"/>
  <c r="V5418" i="3"/>
  <c r="V5419" i="3"/>
  <c r="V5420" i="3"/>
  <c r="V5421" i="3"/>
  <c r="V5422" i="3"/>
  <c r="V5423" i="3"/>
  <c r="V5424" i="3"/>
  <c r="V5425" i="3"/>
  <c r="V5426" i="3"/>
  <c r="V5427" i="3"/>
  <c r="V5428" i="3"/>
  <c r="V5429" i="3"/>
  <c r="V5430" i="3"/>
  <c r="V5431" i="3"/>
  <c r="V5432" i="3"/>
  <c r="V5433" i="3"/>
  <c r="V5434" i="3"/>
  <c r="V5435" i="3"/>
  <c r="V5436" i="3"/>
  <c r="V5437" i="3"/>
  <c r="V5438" i="3"/>
  <c r="V5439" i="3"/>
  <c r="V5440" i="3"/>
  <c r="V5441" i="3"/>
  <c r="V5442" i="3"/>
  <c r="V5443" i="3"/>
  <c r="V5444" i="3"/>
  <c r="V5445" i="3"/>
  <c r="V5446" i="3"/>
  <c r="V5447" i="3"/>
  <c r="V5448" i="3"/>
  <c r="V5449" i="3"/>
  <c r="V5450" i="3"/>
  <c r="V5451" i="3"/>
  <c r="V5452" i="3"/>
  <c r="V5453" i="3"/>
  <c r="V5454" i="3"/>
  <c r="V5455" i="3"/>
  <c r="V5456" i="3"/>
  <c r="V5457" i="3"/>
  <c r="V5458" i="3"/>
  <c r="V5459" i="3"/>
  <c r="V5460" i="3"/>
  <c r="V5461" i="3"/>
  <c r="V5462" i="3"/>
  <c r="V5463" i="3"/>
  <c r="V5464" i="3"/>
  <c r="V5465" i="3"/>
  <c r="V5466" i="3"/>
  <c r="V5467" i="3"/>
  <c r="V5468" i="3"/>
  <c r="V5469" i="3"/>
  <c r="V5470" i="3"/>
  <c r="V5471" i="3"/>
  <c r="V5472" i="3"/>
  <c r="V5473" i="3"/>
  <c r="V5474" i="3"/>
  <c r="V5475" i="3"/>
  <c r="V5476" i="3"/>
  <c r="V5477" i="3"/>
  <c r="V5478" i="3"/>
  <c r="V5479" i="3"/>
  <c r="V5480" i="3"/>
  <c r="V5481" i="3"/>
  <c r="V5482" i="3"/>
  <c r="V5483" i="3"/>
  <c r="V5484" i="3"/>
  <c r="V5485" i="3"/>
  <c r="V5486" i="3"/>
  <c r="V5487" i="3"/>
  <c r="V5488" i="3"/>
  <c r="V5489" i="3"/>
  <c r="V5490" i="3"/>
  <c r="V5491" i="3"/>
  <c r="V5492" i="3"/>
  <c r="V5493" i="3"/>
  <c r="V5494" i="3"/>
  <c r="V5495" i="3"/>
  <c r="V5496" i="3"/>
  <c r="V5497" i="3"/>
  <c r="V5498" i="3"/>
  <c r="V5499" i="3"/>
  <c r="V5500" i="3"/>
  <c r="V5501" i="3"/>
  <c r="V5502" i="3"/>
  <c r="V5503" i="3"/>
  <c r="V5504" i="3"/>
  <c r="V5505" i="3"/>
  <c r="V5506" i="3"/>
  <c r="V5507" i="3"/>
  <c r="V5508" i="3"/>
  <c r="V5509" i="3"/>
  <c r="V5510" i="3"/>
  <c r="V5511" i="3"/>
  <c r="V5512" i="3"/>
  <c r="V5513" i="3"/>
  <c r="V5514" i="3"/>
  <c r="V5515" i="3"/>
  <c r="V5516" i="3"/>
  <c r="V5517" i="3"/>
  <c r="V5518" i="3"/>
  <c r="V5519" i="3"/>
  <c r="V5520" i="3"/>
  <c r="V5521" i="3"/>
  <c r="V5522" i="3"/>
  <c r="V5523" i="3"/>
  <c r="V5524" i="3"/>
  <c r="V5525" i="3"/>
  <c r="V5526" i="3"/>
  <c r="V5527" i="3"/>
  <c r="V5528" i="3"/>
  <c r="V5529" i="3"/>
  <c r="V5530" i="3"/>
  <c r="V5531" i="3"/>
  <c r="V5532" i="3"/>
  <c r="V5533" i="3"/>
  <c r="V5534" i="3"/>
  <c r="V5535" i="3"/>
  <c r="V5536" i="3"/>
  <c r="V5537" i="3"/>
  <c r="V5538" i="3"/>
  <c r="V5539" i="3"/>
  <c r="V5540" i="3"/>
  <c r="V5541" i="3"/>
  <c r="V5542" i="3"/>
  <c r="V5543" i="3"/>
  <c r="V5544" i="3"/>
  <c r="V5545" i="3"/>
  <c r="V5546" i="3"/>
  <c r="V5547" i="3"/>
  <c r="V5548" i="3"/>
  <c r="V5549" i="3"/>
  <c r="V5550" i="3"/>
  <c r="V5551" i="3"/>
  <c r="V5552" i="3"/>
  <c r="V5553" i="3"/>
  <c r="V5554" i="3"/>
  <c r="V5555" i="3"/>
  <c r="V5556" i="3"/>
  <c r="V5557" i="3"/>
  <c r="V5558" i="3"/>
  <c r="V5559" i="3"/>
  <c r="V5560" i="3"/>
  <c r="V5561" i="3"/>
  <c r="V5562" i="3"/>
  <c r="V5563" i="3"/>
  <c r="V5564" i="3"/>
  <c r="V5565" i="3"/>
  <c r="V5566" i="3"/>
  <c r="V5567" i="3"/>
  <c r="V5568" i="3"/>
  <c r="V5569" i="3"/>
  <c r="V5570" i="3"/>
  <c r="V5571" i="3"/>
  <c r="V5572" i="3"/>
  <c r="V5573" i="3"/>
  <c r="V5574" i="3"/>
  <c r="V5575" i="3"/>
  <c r="V5576" i="3"/>
  <c r="V5577" i="3"/>
  <c r="V5578" i="3"/>
  <c r="V5579" i="3"/>
  <c r="V5580" i="3"/>
  <c r="V5581" i="3"/>
  <c r="V5582" i="3"/>
  <c r="V5583" i="3"/>
  <c r="V5584" i="3"/>
  <c r="V5585" i="3"/>
  <c r="V5586" i="3"/>
  <c r="V5587" i="3"/>
  <c r="V5588" i="3"/>
  <c r="V5589" i="3"/>
  <c r="V5590" i="3"/>
  <c r="V5591" i="3"/>
  <c r="V5592" i="3"/>
  <c r="V5593" i="3"/>
  <c r="V5594" i="3"/>
  <c r="V5595" i="3"/>
  <c r="V5596" i="3"/>
  <c r="V5597" i="3"/>
  <c r="V5598" i="3"/>
  <c r="V5599" i="3"/>
  <c r="V5600" i="3"/>
  <c r="V5601" i="3"/>
  <c r="V5602" i="3"/>
  <c r="V5603" i="3"/>
  <c r="V5604" i="3"/>
  <c r="V5605" i="3"/>
  <c r="V5606" i="3"/>
  <c r="V5607" i="3"/>
  <c r="V5608" i="3"/>
  <c r="V5609" i="3"/>
  <c r="V5610" i="3"/>
  <c r="V5611" i="3"/>
  <c r="V5612" i="3"/>
  <c r="V5613" i="3"/>
  <c r="V5614" i="3"/>
  <c r="V5615" i="3"/>
  <c r="V5616" i="3"/>
  <c r="V5617" i="3"/>
  <c r="V5618" i="3"/>
  <c r="V5619" i="3"/>
  <c r="V5620" i="3"/>
  <c r="V5621" i="3"/>
  <c r="V5622" i="3"/>
  <c r="V5623" i="3"/>
  <c r="V5624" i="3"/>
  <c r="V5625" i="3"/>
  <c r="V5626" i="3"/>
  <c r="V5627" i="3"/>
  <c r="V5628" i="3"/>
  <c r="V5629" i="3"/>
  <c r="V5630" i="3"/>
  <c r="V5631" i="3"/>
  <c r="V5632" i="3"/>
  <c r="V5633" i="3"/>
  <c r="V5634" i="3"/>
  <c r="V5635" i="3"/>
  <c r="V5636" i="3"/>
  <c r="V5637" i="3"/>
  <c r="V5638" i="3"/>
  <c r="V5639" i="3"/>
  <c r="V5640" i="3"/>
  <c r="V5641" i="3"/>
  <c r="V5642" i="3"/>
  <c r="V5643" i="3"/>
  <c r="V5644" i="3"/>
  <c r="V5645" i="3"/>
  <c r="V5646" i="3"/>
  <c r="V5647" i="3"/>
  <c r="V5648" i="3"/>
  <c r="V5649" i="3"/>
  <c r="V5650" i="3"/>
  <c r="V5651" i="3"/>
  <c r="V5652" i="3"/>
  <c r="V5653" i="3"/>
  <c r="V5654" i="3"/>
  <c r="V5655" i="3"/>
  <c r="V5656" i="3"/>
  <c r="V5657" i="3"/>
  <c r="V5658" i="3"/>
  <c r="V5659" i="3"/>
  <c r="V5660" i="3"/>
  <c r="V5661" i="3"/>
  <c r="V5662" i="3"/>
  <c r="V5663" i="3"/>
  <c r="V5664" i="3"/>
  <c r="V5665" i="3"/>
  <c r="V5666" i="3"/>
  <c r="V5667" i="3"/>
  <c r="V5668" i="3"/>
  <c r="V5669" i="3"/>
  <c r="V5670" i="3"/>
  <c r="V5671" i="3"/>
  <c r="V5672" i="3"/>
  <c r="V5673" i="3"/>
  <c r="V5674" i="3"/>
  <c r="V5675" i="3"/>
  <c r="V5676" i="3"/>
  <c r="V5677" i="3"/>
  <c r="V5678" i="3"/>
  <c r="V5679" i="3"/>
  <c r="V5680" i="3"/>
  <c r="V5681" i="3"/>
  <c r="V5682" i="3"/>
  <c r="V5683" i="3"/>
  <c r="V5684" i="3"/>
  <c r="V5685" i="3"/>
  <c r="V5686" i="3"/>
  <c r="V5687" i="3"/>
  <c r="V5688" i="3"/>
  <c r="V5689" i="3"/>
  <c r="V5690" i="3"/>
  <c r="V5691" i="3"/>
  <c r="V5692" i="3"/>
  <c r="V5693" i="3"/>
  <c r="V5694" i="3"/>
  <c r="V5695" i="3"/>
  <c r="V5696" i="3"/>
  <c r="V5697" i="3"/>
  <c r="V5698" i="3"/>
  <c r="V5699" i="3"/>
  <c r="V5700" i="3"/>
  <c r="V5701" i="3"/>
  <c r="V5702" i="3"/>
  <c r="V5703" i="3"/>
  <c r="V5704" i="3"/>
  <c r="V5705" i="3"/>
  <c r="V5706" i="3"/>
  <c r="V5707" i="3"/>
  <c r="V5708" i="3"/>
  <c r="V5709" i="3"/>
  <c r="V5710" i="3"/>
  <c r="V5711" i="3"/>
  <c r="V5712" i="3"/>
  <c r="V5713" i="3"/>
  <c r="V5714" i="3"/>
  <c r="V5715" i="3"/>
  <c r="V5716" i="3"/>
  <c r="V5717" i="3"/>
  <c r="V5718" i="3"/>
  <c r="V5719" i="3"/>
  <c r="V5720" i="3"/>
  <c r="V5721" i="3"/>
  <c r="V5722" i="3"/>
  <c r="V5723" i="3"/>
  <c r="V5724" i="3"/>
  <c r="V5725" i="3"/>
  <c r="V5726" i="3"/>
  <c r="V5727" i="3"/>
  <c r="V5728" i="3"/>
  <c r="V5729" i="3"/>
  <c r="V5730" i="3"/>
  <c r="V5731" i="3"/>
  <c r="V5732" i="3"/>
  <c r="V5733" i="3"/>
  <c r="V5734" i="3"/>
  <c r="V5735" i="3"/>
  <c r="V5736" i="3"/>
  <c r="V5737" i="3"/>
  <c r="V5738" i="3"/>
  <c r="V5739" i="3"/>
  <c r="V5740" i="3"/>
  <c r="V5741" i="3"/>
  <c r="V5742" i="3"/>
  <c r="V5743" i="3"/>
  <c r="V5744" i="3"/>
  <c r="V5745" i="3"/>
  <c r="V5746" i="3"/>
  <c r="V5747" i="3"/>
  <c r="V5748" i="3"/>
  <c r="V5749" i="3"/>
  <c r="V5750" i="3"/>
  <c r="V5751" i="3"/>
  <c r="V5752" i="3"/>
  <c r="V5753" i="3"/>
  <c r="V5754" i="3"/>
  <c r="V5755" i="3"/>
  <c r="V5756" i="3"/>
  <c r="V5757" i="3"/>
  <c r="V5758" i="3"/>
  <c r="V5759" i="3"/>
  <c r="V5760" i="3"/>
  <c r="V5761" i="3"/>
  <c r="V5762" i="3"/>
  <c r="V5763" i="3"/>
  <c r="V5764" i="3"/>
  <c r="V5765" i="3"/>
  <c r="V5766" i="3"/>
  <c r="V5767" i="3"/>
  <c r="V5768" i="3"/>
  <c r="V5769" i="3"/>
  <c r="V5770" i="3"/>
  <c r="V5771" i="3"/>
  <c r="V5772" i="3"/>
  <c r="V5773" i="3"/>
  <c r="V5774" i="3"/>
  <c r="V5775" i="3"/>
  <c r="V5776" i="3"/>
  <c r="V5777" i="3"/>
  <c r="V5778" i="3"/>
  <c r="V5779" i="3"/>
  <c r="V5780" i="3"/>
  <c r="V5781" i="3"/>
  <c r="V5782" i="3"/>
  <c r="V5783" i="3"/>
  <c r="V5784" i="3"/>
  <c r="V5785" i="3"/>
  <c r="V5786" i="3"/>
  <c r="V5787" i="3"/>
  <c r="V5788" i="3"/>
  <c r="V5789" i="3"/>
  <c r="V5790" i="3"/>
  <c r="V5791" i="3"/>
  <c r="V5792" i="3"/>
  <c r="V5793" i="3"/>
  <c r="V5794" i="3"/>
  <c r="V5795" i="3"/>
  <c r="V5796" i="3"/>
  <c r="V5797" i="3"/>
  <c r="V5798" i="3"/>
  <c r="V5799" i="3"/>
  <c r="V5800" i="3"/>
  <c r="V5801" i="3"/>
  <c r="V5802" i="3"/>
  <c r="V5803" i="3"/>
  <c r="V5804" i="3"/>
  <c r="V5805" i="3"/>
  <c r="V5806" i="3"/>
  <c r="V5807" i="3"/>
  <c r="V5808" i="3"/>
  <c r="V5809" i="3"/>
  <c r="V5810" i="3"/>
  <c r="V5811" i="3"/>
  <c r="V5812" i="3"/>
  <c r="V5813" i="3"/>
  <c r="V5814" i="3"/>
  <c r="V5815" i="3"/>
  <c r="V5816" i="3"/>
  <c r="V5817" i="3"/>
  <c r="V5818" i="3"/>
  <c r="V5819" i="3"/>
  <c r="V5820" i="3"/>
  <c r="V5821" i="3"/>
  <c r="V5822" i="3"/>
  <c r="V5823" i="3"/>
  <c r="V5824" i="3"/>
  <c r="V5825" i="3"/>
  <c r="V5826" i="3"/>
  <c r="V5827" i="3"/>
  <c r="V5828" i="3"/>
  <c r="V5829" i="3"/>
  <c r="V5830" i="3"/>
  <c r="V5831" i="3"/>
  <c r="V5832" i="3"/>
  <c r="V5833" i="3"/>
  <c r="V5834" i="3"/>
  <c r="V5835" i="3"/>
  <c r="V5836" i="3"/>
  <c r="V5837" i="3"/>
  <c r="V5838" i="3"/>
  <c r="V5839" i="3"/>
  <c r="V5840" i="3"/>
  <c r="V5841" i="3"/>
  <c r="V5842" i="3"/>
  <c r="V5843" i="3"/>
  <c r="V5844" i="3"/>
  <c r="V5845" i="3"/>
  <c r="V5846" i="3"/>
  <c r="V5847" i="3"/>
  <c r="V5848" i="3"/>
  <c r="V5849" i="3"/>
  <c r="V5850" i="3"/>
  <c r="V5851" i="3"/>
  <c r="V5852" i="3"/>
  <c r="V5853" i="3"/>
  <c r="V5854" i="3"/>
  <c r="V5855" i="3"/>
  <c r="V5856" i="3"/>
  <c r="V5857" i="3"/>
  <c r="V5858" i="3"/>
  <c r="V5859" i="3"/>
  <c r="V5860" i="3"/>
  <c r="V5861" i="3"/>
  <c r="V5862" i="3"/>
  <c r="V5863" i="3"/>
  <c r="V5864" i="3"/>
  <c r="V5865" i="3"/>
  <c r="V5866" i="3"/>
  <c r="V5867" i="3"/>
  <c r="V5868" i="3"/>
  <c r="V5869" i="3"/>
  <c r="V5870" i="3"/>
  <c r="V5871" i="3"/>
  <c r="V5872" i="3"/>
  <c r="V5873" i="3"/>
  <c r="V5874" i="3"/>
  <c r="V5875" i="3"/>
  <c r="V5876" i="3"/>
  <c r="V5877" i="3"/>
  <c r="V5878" i="3"/>
  <c r="V5879" i="3"/>
  <c r="V5880" i="3"/>
  <c r="V5881" i="3"/>
  <c r="V5882" i="3"/>
  <c r="V5883" i="3"/>
  <c r="V5884" i="3"/>
  <c r="V5885" i="3"/>
  <c r="V5886" i="3"/>
  <c r="V5887" i="3"/>
  <c r="V5888" i="3"/>
  <c r="V5889" i="3"/>
  <c r="V5890" i="3"/>
  <c r="V5891" i="3"/>
  <c r="V5892" i="3"/>
  <c r="V5893" i="3"/>
  <c r="V5894" i="3"/>
  <c r="V5895" i="3"/>
  <c r="V5896" i="3"/>
  <c r="V5897" i="3"/>
  <c r="V5898" i="3"/>
  <c r="V5899" i="3"/>
  <c r="V5900" i="3"/>
  <c r="V5901" i="3"/>
  <c r="V5902" i="3"/>
  <c r="V5903" i="3"/>
  <c r="V5904" i="3"/>
  <c r="V5905" i="3"/>
  <c r="V5906" i="3"/>
  <c r="V5907" i="3"/>
  <c r="V5908" i="3"/>
  <c r="V5909" i="3"/>
  <c r="V5910" i="3"/>
  <c r="V5911" i="3"/>
  <c r="V5912" i="3"/>
  <c r="V5913" i="3"/>
  <c r="V5914" i="3"/>
  <c r="V5915" i="3"/>
  <c r="V5916" i="3"/>
  <c r="V5917" i="3"/>
  <c r="V5918" i="3"/>
  <c r="V5919" i="3"/>
  <c r="V5920" i="3"/>
  <c r="V5921" i="3"/>
  <c r="V5922" i="3"/>
  <c r="V5923" i="3"/>
  <c r="V5924" i="3"/>
  <c r="V5925" i="3"/>
  <c r="V5926" i="3"/>
  <c r="V5927" i="3"/>
  <c r="V5928" i="3"/>
  <c r="V5929" i="3"/>
  <c r="V5930" i="3"/>
  <c r="V5931" i="3"/>
  <c r="V5932" i="3"/>
  <c r="V5933" i="3"/>
  <c r="V5934" i="3"/>
  <c r="V5935" i="3"/>
  <c r="V5936" i="3"/>
  <c r="V5937" i="3"/>
  <c r="V5938" i="3"/>
  <c r="V5939" i="3"/>
  <c r="V5940" i="3"/>
  <c r="V5941" i="3"/>
  <c r="V5942" i="3"/>
  <c r="V5943" i="3"/>
  <c r="V5944" i="3"/>
  <c r="V5945" i="3"/>
  <c r="V5946" i="3"/>
  <c r="V5947" i="3"/>
  <c r="V5948" i="3"/>
  <c r="V5949" i="3"/>
  <c r="V5950" i="3"/>
  <c r="V5951" i="3"/>
  <c r="V5952" i="3"/>
  <c r="V5953" i="3"/>
  <c r="V5954" i="3"/>
  <c r="V5955" i="3"/>
  <c r="V5956" i="3"/>
  <c r="V5957" i="3"/>
  <c r="V5958" i="3"/>
  <c r="V5959" i="3"/>
  <c r="V5960" i="3"/>
  <c r="V5961" i="3"/>
  <c r="V5962" i="3"/>
  <c r="V5963" i="3"/>
  <c r="V5964" i="3"/>
  <c r="V5965" i="3"/>
  <c r="V5966" i="3"/>
  <c r="V5967" i="3"/>
  <c r="V5968" i="3"/>
  <c r="V5969" i="3"/>
  <c r="V5970" i="3"/>
  <c r="V5971" i="3"/>
  <c r="V5972" i="3"/>
  <c r="V5973" i="3"/>
  <c r="V5974" i="3"/>
  <c r="V5975" i="3"/>
  <c r="V5976" i="3"/>
  <c r="V5977" i="3"/>
  <c r="V5978" i="3"/>
  <c r="V5979" i="3"/>
  <c r="V5980" i="3"/>
  <c r="V5981" i="3"/>
  <c r="V5982" i="3"/>
  <c r="V5983" i="3"/>
  <c r="V5984" i="3"/>
  <c r="V5985" i="3"/>
  <c r="V5986" i="3"/>
  <c r="V5987" i="3"/>
  <c r="V5988" i="3"/>
  <c r="V5989" i="3"/>
  <c r="V5990" i="3"/>
  <c r="V5991" i="3"/>
  <c r="V5992" i="3"/>
  <c r="V5993" i="3"/>
  <c r="V5994" i="3"/>
  <c r="V5995" i="3"/>
  <c r="V5996" i="3"/>
  <c r="V5997" i="3"/>
  <c r="V5998" i="3"/>
  <c r="V5999" i="3"/>
  <c r="V6000" i="3"/>
  <c r="V6001" i="3"/>
  <c r="V6002" i="3"/>
  <c r="V6003" i="3"/>
  <c r="V6004" i="3"/>
  <c r="V6005" i="3"/>
  <c r="V6006" i="3"/>
  <c r="V6007" i="3"/>
  <c r="V6008" i="3"/>
  <c r="V6009" i="3"/>
  <c r="V6010" i="3"/>
  <c r="V6011" i="3"/>
  <c r="V6012" i="3"/>
  <c r="V6013" i="3"/>
  <c r="V6014" i="3"/>
  <c r="V6015" i="3"/>
  <c r="V6016" i="3"/>
  <c r="V6017" i="3"/>
  <c r="V6018" i="3"/>
  <c r="V6019" i="3"/>
  <c r="V6020" i="3"/>
  <c r="V6021" i="3"/>
  <c r="V6022" i="3"/>
  <c r="V6023" i="3"/>
  <c r="V6024" i="3"/>
  <c r="V6025" i="3"/>
  <c r="V6026" i="3"/>
  <c r="V6027" i="3"/>
  <c r="V6028" i="3"/>
  <c r="V6029" i="3"/>
  <c r="V6030" i="3"/>
  <c r="V6031" i="3"/>
  <c r="V6032" i="3"/>
  <c r="V6033" i="3"/>
  <c r="V6034" i="3"/>
  <c r="V6035" i="3"/>
  <c r="V6036" i="3"/>
  <c r="V6037" i="3"/>
  <c r="V6038" i="3"/>
  <c r="V6039" i="3"/>
  <c r="V6040" i="3"/>
  <c r="V6041" i="3"/>
  <c r="V6042" i="3"/>
  <c r="V6043" i="3"/>
  <c r="V6044" i="3"/>
  <c r="V6045" i="3"/>
  <c r="V6046" i="3"/>
  <c r="V6047" i="3"/>
  <c r="V6048" i="3"/>
  <c r="V6049" i="3"/>
  <c r="V6050" i="3"/>
  <c r="V6051" i="3"/>
  <c r="V6052" i="3"/>
  <c r="V6053" i="3"/>
  <c r="V6054" i="3"/>
  <c r="V6055" i="3"/>
  <c r="V6056" i="3"/>
  <c r="V6057" i="3"/>
  <c r="V6058" i="3"/>
  <c r="V6059" i="3"/>
  <c r="V6060" i="3"/>
  <c r="V6061" i="3"/>
  <c r="V6062" i="3"/>
  <c r="V6063" i="3"/>
  <c r="V6064" i="3"/>
  <c r="V6065" i="3"/>
  <c r="V6066" i="3"/>
  <c r="V6067" i="3"/>
  <c r="V6068" i="3"/>
  <c r="V6069" i="3"/>
  <c r="V6070" i="3"/>
  <c r="V6071" i="3"/>
  <c r="V6072" i="3"/>
  <c r="V6073" i="3"/>
  <c r="V6074" i="3"/>
  <c r="V6075" i="3"/>
  <c r="V6076" i="3"/>
  <c r="V6077" i="3"/>
  <c r="V6078" i="3"/>
  <c r="V6079" i="3"/>
  <c r="V6080" i="3"/>
  <c r="V6081" i="3"/>
  <c r="V6082" i="3"/>
  <c r="V6083" i="3"/>
  <c r="V6084" i="3"/>
  <c r="V6085" i="3"/>
  <c r="V6086" i="3"/>
  <c r="V6087" i="3"/>
  <c r="V6088" i="3"/>
  <c r="V6089" i="3"/>
  <c r="V6090" i="3"/>
  <c r="V6091" i="3"/>
  <c r="V6092" i="3"/>
  <c r="V6093" i="3"/>
  <c r="V6094" i="3"/>
  <c r="V6095" i="3"/>
  <c r="V6096" i="3"/>
  <c r="V6097" i="3"/>
  <c r="V6098" i="3"/>
  <c r="V6099" i="3"/>
  <c r="V6100" i="3"/>
  <c r="V6101" i="3"/>
  <c r="V6102" i="3"/>
  <c r="V6103" i="3"/>
  <c r="V6104" i="3"/>
  <c r="V6105" i="3"/>
  <c r="V6106" i="3"/>
  <c r="V6107" i="3"/>
  <c r="V6108" i="3"/>
  <c r="V6109" i="3"/>
  <c r="V6110" i="3"/>
  <c r="V6111" i="3"/>
  <c r="V6112" i="3"/>
  <c r="V6113" i="3"/>
  <c r="V6114" i="3"/>
  <c r="V6115" i="3"/>
  <c r="V6116" i="3"/>
  <c r="V6117" i="3"/>
  <c r="V6118" i="3"/>
  <c r="V6119" i="3"/>
  <c r="V6120" i="3"/>
  <c r="V6121" i="3"/>
  <c r="V6122" i="3"/>
  <c r="V6123" i="3"/>
  <c r="V6124" i="3"/>
  <c r="V6125" i="3"/>
  <c r="V6126" i="3"/>
  <c r="V6127" i="3"/>
  <c r="V6128" i="3"/>
  <c r="V6129" i="3"/>
  <c r="V6130" i="3"/>
  <c r="V6131" i="3"/>
  <c r="V6132" i="3"/>
  <c r="V6133" i="3"/>
  <c r="V6134" i="3"/>
  <c r="V6135" i="3"/>
  <c r="V6136" i="3"/>
  <c r="V6137" i="3"/>
  <c r="V6138" i="3"/>
  <c r="V6139" i="3"/>
  <c r="V6140" i="3"/>
  <c r="V6141" i="3"/>
  <c r="V6142" i="3"/>
  <c r="V6143" i="3"/>
  <c r="V6144" i="3"/>
  <c r="V6145" i="3"/>
  <c r="V6146" i="3"/>
  <c r="V6147" i="3"/>
  <c r="V6148" i="3"/>
  <c r="V6149" i="3"/>
  <c r="V6150" i="3"/>
  <c r="V6151" i="3"/>
  <c r="V6152" i="3"/>
  <c r="V6153" i="3"/>
  <c r="V6154" i="3"/>
  <c r="V6155" i="3"/>
  <c r="V6156" i="3"/>
  <c r="V6157" i="3"/>
  <c r="V6158" i="3"/>
  <c r="V6159" i="3"/>
  <c r="V6160" i="3"/>
  <c r="V6161" i="3"/>
  <c r="V6162" i="3"/>
  <c r="V6163" i="3"/>
  <c r="V6164" i="3"/>
  <c r="V6165" i="3"/>
  <c r="V6166" i="3"/>
  <c r="V6167" i="3"/>
  <c r="V6168" i="3"/>
  <c r="V6169" i="3"/>
  <c r="V6170" i="3"/>
  <c r="V6171" i="3"/>
  <c r="V6172" i="3"/>
  <c r="V6173" i="3"/>
  <c r="V6174" i="3"/>
  <c r="V6175" i="3"/>
  <c r="V6176" i="3"/>
  <c r="V6177" i="3"/>
  <c r="V6178" i="3"/>
  <c r="V6179" i="3"/>
  <c r="V6180" i="3"/>
  <c r="V6181" i="3"/>
  <c r="V6182" i="3"/>
  <c r="V6183" i="3"/>
  <c r="V6184" i="3"/>
  <c r="V6185" i="3"/>
  <c r="V6186" i="3"/>
  <c r="V6187" i="3"/>
  <c r="V6188" i="3"/>
  <c r="V6189" i="3"/>
  <c r="V6190" i="3"/>
  <c r="V6191" i="3"/>
  <c r="V6192" i="3"/>
  <c r="V6193" i="3"/>
  <c r="V6194" i="3"/>
  <c r="V6195" i="3"/>
  <c r="V6196" i="3"/>
  <c r="V6197" i="3"/>
  <c r="V6198" i="3"/>
  <c r="V6199" i="3"/>
  <c r="V6200" i="3"/>
  <c r="V6201" i="3"/>
  <c r="V6202" i="3"/>
  <c r="V6203" i="3"/>
  <c r="V6204" i="3"/>
  <c r="V6205" i="3"/>
  <c r="V6206" i="3"/>
  <c r="V6207" i="3"/>
  <c r="V6208" i="3"/>
  <c r="V6209" i="3"/>
  <c r="V6210" i="3"/>
  <c r="V6211" i="3"/>
  <c r="V6212" i="3"/>
  <c r="V6213" i="3"/>
  <c r="V6214" i="3"/>
  <c r="V6215" i="3"/>
  <c r="V6216" i="3"/>
  <c r="V6217" i="3"/>
  <c r="V6218" i="3"/>
  <c r="V6219" i="3"/>
  <c r="V6220" i="3"/>
  <c r="V6221" i="3"/>
  <c r="V6222" i="3"/>
  <c r="V6223" i="3"/>
  <c r="V6224" i="3"/>
  <c r="V6225" i="3"/>
  <c r="V6226" i="3"/>
  <c r="V6227" i="3"/>
  <c r="V6228" i="3"/>
  <c r="V6229" i="3"/>
  <c r="V6230" i="3"/>
  <c r="V6231" i="3"/>
  <c r="V6232" i="3"/>
  <c r="V6233" i="3"/>
  <c r="V6234" i="3"/>
  <c r="V6235" i="3"/>
  <c r="V6236" i="3"/>
  <c r="V6237" i="3"/>
  <c r="V6238" i="3"/>
  <c r="V6239" i="3"/>
  <c r="V6240" i="3"/>
  <c r="V6241" i="3"/>
  <c r="V6242" i="3"/>
  <c r="V6243" i="3"/>
  <c r="V6244" i="3"/>
  <c r="V6245" i="3"/>
  <c r="V6246" i="3"/>
  <c r="V6247" i="3"/>
  <c r="V6248" i="3"/>
  <c r="V6249" i="3"/>
  <c r="V6250" i="3"/>
  <c r="V6251" i="3"/>
  <c r="V6252" i="3"/>
  <c r="V6253" i="3"/>
  <c r="V6254" i="3"/>
  <c r="V6255" i="3"/>
  <c r="V6256" i="3"/>
  <c r="V6257" i="3"/>
  <c r="V6258" i="3"/>
  <c r="V6259" i="3"/>
  <c r="V6260" i="3"/>
  <c r="V6261" i="3"/>
  <c r="V6262" i="3"/>
  <c r="V6263" i="3"/>
  <c r="V6264" i="3"/>
  <c r="V6265" i="3"/>
  <c r="V6266" i="3"/>
  <c r="V6267" i="3"/>
  <c r="V6268" i="3"/>
  <c r="V6269" i="3"/>
  <c r="V6270" i="3"/>
  <c r="V6271" i="3"/>
  <c r="V6272" i="3"/>
  <c r="V6273" i="3"/>
  <c r="V6274" i="3"/>
  <c r="V6275" i="3"/>
  <c r="V6276" i="3"/>
  <c r="V6277" i="3"/>
  <c r="V6278" i="3"/>
  <c r="V6279" i="3"/>
  <c r="V6280" i="3"/>
  <c r="V6281" i="3"/>
  <c r="V6282" i="3"/>
  <c r="V6283" i="3"/>
  <c r="V6284" i="3"/>
  <c r="V6285" i="3"/>
  <c r="V6286" i="3"/>
  <c r="V6287" i="3"/>
  <c r="V6288" i="3"/>
  <c r="V6289" i="3"/>
  <c r="V6290" i="3"/>
  <c r="V6291" i="3"/>
  <c r="V6292" i="3"/>
  <c r="V6293" i="3"/>
  <c r="V6294" i="3"/>
  <c r="V6295" i="3"/>
  <c r="V6296" i="3"/>
  <c r="V6297" i="3"/>
  <c r="V6298" i="3"/>
  <c r="V6299" i="3"/>
  <c r="V6300" i="3"/>
  <c r="V6301" i="3"/>
  <c r="V6302" i="3"/>
  <c r="V6303" i="3"/>
  <c r="V6304" i="3"/>
  <c r="V6305" i="3"/>
  <c r="V6306" i="3"/>
  <c r="V6307" i="3"/>
  <c r="V6308" i="3"/>
  <c r="V6309" i="3"/>
  <c r="V6310" i="3"/>
  <c r="V6311" i="3"/>
  <c r="V6312" i="3"/>
  <c r="V6313" i="3"/>
  <c r="V6314" i="3"/>
  <c r="V6315" i="3"/>
  <c r="V6316" i="3"/>
  <c r="V6317" i="3"/>
  <c r="V6318" i="3"/>
  <c r="V6319" i="3"/>
  <c r="V6320" i="3"/>
  <c r="V6321" i="3"/>
  <c r="V6322" i="3"/>
  <c r="V6323" i="3"/>
  <c r="V6324" i="3"/>
  <c r="V6325" i="3"/>
  <c r="V6326" i="3"/>
  <c r="V6327" i="3"/>
  <c r="V6328" i="3"/>
  <c r="V6329" i="3"/>
  <c r="V6330" i="3"/>
  <c r="V6331" i="3"/>
  <c r="V6332" i="3"/>
  <c r="V6333" i="3"/>
  <c r="V6334" i="3"/>
  <c r="V6335" i="3"/>
  <c r="V6336" i="3"/>
  <c r="V6337" i="3"/>
  <c r="V6338" i="3"/>
  <c r="V6339" i="3"/>
  <c r="V6340" i="3"/>
  <c r="V6341" i="3"/>
  <c r="V6342" i="3"/>
  <c r="V6343" i="3"/>
  <c r="V6344" i="3"/>
  <c r="V6345" i="3"/>
  <c r="V6346" i="3"/>
  <c r="V6347" i="3"/>
  <c r="V6348" i="3"/>
  <c r="V6349" i="3"/>
  <c r="V6350" i="3"/>
  <c r="V6351" i="3"/>
  <c r="V6352" i="3"/>
  <c r="V6353" i="3"/>
  <c r="V6354" i="3"/>
  <c r="V6355" i="3"/>
  <c r="V6356" i="3"/>
  <c r="V6357" i="3"/>
  <c r="V6358" i="3"/>
  <c r="V6359" i="3"/>
  <c r="V6360" i="3"/>
  <c r="V6361" i="3"/>
  <c r="V6362" i="3"/>
  <c r="V6363" i="3"/>
  <c r="V6364" i="3"/>
  <c r="V6365" i="3"/>
  <c r="V6366" i="3"/>
  <c r="V6367" i="3"/>
  <c r="V2" i="3"/>
  <c r="U3" i="3"/>
  <c r="U4" i="3"/>
  <c r="U5" i="3"/>
  <c r="U6" i="3"/>
  <c r="U7" i="3"/>
  <c r="U8" i="3"/>
  <c r="U9" i="3"/>
  <c r="U10" i="3"/>
  <c r="U11" i="3"/>
  <c r="U12" i="3"/>
  <c r="U13" i="3"/>
  <c r="U14" i="3"/>
  <c r="U15" i="3"/>
  <c r="U16" i="3"/>
  <c r="U17" i="3"/>
  <c r="U18" i="3"/>
  <c r="U19" i="3"/>
  <c r="U20" i="3"/>
  <c r="U21" i="3"/>
  <c r="U22" i="3"/>
  <c r="U23" i="3"/>
  <c r="U24" i="3"/>
  <c r="U25" i="3"/>
  <c r="U26" i="3"/>
  <c r="U27" i="3"/>
  <c r="U28" i="3"/>
  <c r="U29" i="3"/>
  <c r="U30" i="3"/>
  <c r="U31" i="3"/>
  <c r="U32" i="3"/>
  <c r="U33" i="3"/>
  <c r="U34" i="3"/>
  <c r="U35" i="3"/>
  <c r="U36" i="3"/>
  <c r="U37" i="3"/>
  <c r="U38" i="3"/>
  <c r="U39" i="3"/>
  <c r="U40" i="3"/>
  <c r="U41" i="3"/>
  <c r="U42" i="3"/>
  <c r="U43" i="3"/>
  <c r="U44" i="3"/>
  <c r="U45" i="3"/>
  <c r="U46" i="3"/>
  <c r="U47" i="3"/>
  <c r="U48" i="3"/>
  <c r="U49" i="3"/>
  <c r="U50" i="3"/>
  <c r="U51" i="3"/>
  <c r="U52" i="3"/>
  <c r="U53" i="3"/>
  <c r="U54" i="3"/>
  <c r="U55" i="3"/>
  <c r="U56" i="3"/>
  <c r="U57" i="3"/>
  <c r="U58" i="3"/>
  <c r="U59" i="3"/>
  <c r="U60" i="3"/>
  <c r="U61" i="3"/>
  <c r="U62" i="3"/>
  <c r="U63" i="3"/>
  <c r="U64" i="3"/>
  <c r="U65" i="3"/>
  <c r="U66" i="3"/>
  <c r="U67" i="3"/>
  <c r="U68" i="3"/>
  <c r="U69" i="3"/>
  <c r="U70" i="3"/>
  <c r="U71" i="3"/>
  <c r="U72" i="3"/>
  <c r="U73" i="3"/>
  <c r="U74" i="3"/>
  <c r="U75" i="3"/>
  <c r="U76" i="3"/>
  <c r="U77" i="3"/>
  <c r="U78" i="3"/>
  <c r="U79" i="3"/>
  <c r="U80" i="3"/>
  <c r="U81" i="3"/>
  <c r="U82" i="3"/>
  <c r="U83" i="3"/>
  <c r="U84" i="3"/>
  <c r="U85" i="3"/>
  <c r="U86" i="3"/>
  <c r="U87" i="3"/>
  <c r="U88" i="3"/>
  <c r="U89" i="3"/>
  <c r="U90" i="3"/>
  <c r="U91" i="3"/>
  <c r="U92" i="3"/>
  <c r="U93" i="3"/>
  <c r="U94" i="3"/>
  <c r="U95" i="3"/>
  <c r="U96" i="3"/>
  <c r="U97" i="3"/>
  <c r="U98" i="3"/>
  <c r="U99" i="3"/>
  <c r="U100" i="3"/>
  <c r="U101" i="3"/>
  <c r="U102" i="3"/>
  <c r="U103" i="3"/>
  <c r="U104" i="3"/>
  <c r="U105" i="3"/>
  <c r="U106" i="3"/>
  <c r="U107" i="3"/>
  <c r="U108" i="3"/>
  <c r="U109" i="3"/>
  <c r="U110" i="3"/>
  <c r="U111" i="3"/>
  <c r="U112" i="3"/>
  <c r="U113" i="3"/>
  <c r="U114" i="3"/>
  <c r="U115" i="3"/>
  <c r="U116" i="3"/>
  <c r="U117" i="3"/>
  <c r="U118" i="3"/>
  <c r="U119" i="3"/>
  <c r="U120" i="3"/>
  <c r="U121" i="3"/>
  <c r="U122" i="3"/>
  <c r="U123" i="3"/>
  <c r="U124" i="3"/>
  <c r="U125" i="3"/>
  <c r="U126" i="3"/>
  <c r="U127" i="3"/>
  <c r="U128" i="3"/>
  <c r="U129" i="3"/>
  <c r="U130" i="3"/>
  <c r="U131" i="3"/>
  <c r="U132" i="3"/>
  <c r="U133" i="3"/>
  <c r="U134" i="3"/>
  <c r="U135" i="3"/>
  <c r="U136" i="3"/>
  <c r="U137" i="3"/>
  <c r="U138" i="3"/>
  <c r="U139" i="3"/>
  <c r="U140" i="3"/>
  <c r="U141" i="3"/>
  <c r="U142" i="3"/>
  <c r="U143" i="3"/>
  <c r="U144" i="3"/>
  <c r="U145" i="3"/>
  <c r="U146" i="3"/>
  <c r="U147" i="3"/>
  <c r="U148" i="3"/>
  <c r="U149" i="3"/>
  <c r="U150" i="3"/>
  <c r="U151" i="3"/>
  <c r="U152" i="3"/>
  <c r="U153" i="3"/>
  <c r="U154" i="3"/>
  <c r="U155" i="3"/>
  <c r="U156" i="3"/>
  <c r="U157" i="3"/>
  <c r="U158" i="3"/>
  <c r="U159" i="3"/>
  <c r="U160" i="3"/>
  <c r="U161" i="3"/>
  <c r="U162" i="3"/>
  <c r="U163" i="3"/>
  <c r="U164" i="3"/>
  <c r="U165" i="3"/>
  <c r="U166" i="3"/>
  <c r="U167" i="3"/>
  <c r="U168" i="3"/>
  <c r="U169" i="3"/>
  <c r="U170" i="3"/>
  <c r="U171" i="3"/>
  <c r="U172" i="3"/>
  <c r="U173" i="3"/>
  <c r="U174" i="3"/>
  <c r="U175" i="3"/>
  <c r="U176" i="3"/>
  <c r="U177" i="3"/>
  <c r="U178" i="3"/>
  <c r="U179" i="3"/>
  <c r="U180" i="3"/>
  <c r="U181" i="3"/>
  <c r="U182" i="3"/>
  <c r="U183" i="3"/>
  <c r="U184" i="3"/>
  <c r="U185" i="3"/>
  <c r="U186" i="3"/>
  <c r="U187" i="3"/>
  <c r="U188" i="3"/>
  <c r="U189" i="3"/>
  <c r="U190" i="3"/>
  <c r="U191" i="3"/>
  <c r="U192" i="3"/>
  <c r="U193" i="3"/>
  <c r="U194" i="3"/>
  <c r="U195" i="3"/>
  <c r="U196" i="3"/>
  <c r="U197" i="3"/>
  <c r="U198" i="3"/>
  <c r="U199" i="3"/>
  <c r="U200" i="3"/>
  <c r="U201" i="3"/>
  <c r="U202" i="3"/>
  <c r="U203" i="3"/>
  <c r="U204" i="3"/>
  <c r="U205" i="3"/>
  <c r="U206" i="3"/>
  <c r="U207" i="3"/>
  <c r="U208" i="3"/>
  <c r="U209" i="3"/>
  <c r="U210" i="3"/>
  <c r="U211" i="3"/>
  <c r="U212" i="3"/>
  <c r="U213" i="3"/>
  <c r="U214" i="3"/>
  <c r="U215" i="3"/>
  <c r="U216" i="3"/>
  <c r="U217" i="3"/>
  <c r="U218" i="3"/>
  <c r="U219" i="3"/>
  <c r="U220" i="3"/>
  <c r="U221" i="3"/>
  <c r="U222" i="3"/>
  <c r="U223" i="3"/>
  <c r="U224" i="3"/>
  <c r="U225" i="3"/>
  <c r="U226" i="3"/>
  <c r="U227" i="3"/>
  <c r="U228" i="3"/>
  <c r="U229" i="3"/>
  <c r="U230" i="3"/>
  <c r="U231" i="3"/>
  <c r="U232" i="3"/>
  <c r="U233" i="3"/>
  <c r="U234" i="3"/>
  <c r="U235" i="3"/>
  <c r="U236" i="3"/>
  <c r="U237" i="3"/>
  <c r="U238" i="3"/>
  <c r="U239" i="3"/>
  <c r="U240" i="3"/>
  <c r="U241" i="3"/>
  <c r="U242" i="3"/>
  <c r="U243" i="3"/>
  <c r="U244" i="3"/>
  <c r="U245" i="3"/>
  <c r="U246" i="3"/>
  <c r="U247" i="3"/>
  <c r="U248" i="3"/>
  <c r="U249" i="3"/>
  <c r="U250" i="3"/>
  <c r="U251" i="3"/>
  <c r="U252" i="3"/>
  <c r="U253" i="3"/>
  <c r="U254" i="3"/>
  <c r="U255" i="3"/>
  <c r="U256" i="3"/>
  <c r="U257" i="3"/>
  <c r="U258" i="3"/>
  <c r="U259" i="3"/>
  <c r="U260" i="3"/>
  <c r="U261" i="3"/>
  <c r="U262" i="3"/>
  <c r="U263" i="3"/>
  <c r="U264" i="3"/>
  <c r="U265" i="3"/>
  <c r="U266" i="3"/>
  <c r="U267" i="3"/>
  <c r="U268" i="3"/>
  <c r="U269" i="3"/>
  <c r="U270" i="3"/>
  <c r="U271" i="3"/>
  <c r="U272" i="3"/>
  <c r="U273" i="3"/>
  <c r="U274" i="3"/>
  <c r="U275" i="3"/>
  <c r="U276" i="3"/>
  <c r="U277" i="3"/>
  <c r="U278" i="3"/>
  <c r="U279" i="3"/>
  <c r="U280" i="3"/>
  <c r="U281" i="3"/>
  <c r="U282" i="3"/>
  <c r="U283" i="3"/>
  <c r="U284" i="3"/>
  <c r="U285" i="3"/>
  <c r="U286" i="3"/>
  <c r="U287" i="3"/>
  <c r="U288" i="3"/>
  <c r="U289" i="3"/>
  <c r="U290" i="3"/>
  <c r="U291" i="3"/>
  <c r="U292" i="3"/>
  <c r="U293" i="3"/>
  <c r="U294" i="3"/>
  <c r="U295" i="3"/>
  <c r="U296" i="3"/>
  <c r="U297" i="3"/>
  <c r="U298" i="3"/>
  <c r="U299" i="3"/>
  <c r="U300" i="3"/>
  <c r="U301" i="3"/>
  <c r="U302" i="3"/>
  <c r="U303" i="3"/>
  <c r="U304" i="3"/>
  <c r="U305" i="3"/>
  <c r="U306" i="3"/>
  <c r="U307" i="3"/>
  <c r="U308" i="3"/>
  <c r="U309" i="3"/>
  <c r="U310" i="3"/>
  <c r="U311" i="3"/>
  <c r="U312" i="3"/>
  <c r="U313" i="3"/>
  <c r="U314" i="3"/>
  <c r="U315" i="3"/>
  <c r="U316" i="3"/>
  <c r="U317" i="3"/>
  <c r="U318" i="3"/>
  <c r="U319" i="3"/>
  <c r="U320" i="3"/>
  <c r="U321" i="3"/>
  <c r="U322" i="3"/>
  <c r="U323" i="3"/>
  <c r="U324" i="3"/>
  <c r="U325" i="3"/>
  <c r="U326" i="3"/>
  <c r="U327" i="3"/>
  <c r="U328" i="3"/>
  <c r="U329" i="3"/>
  <c r="U330" i="3"/>
  <c r="U331" i="3"/>
  <c r="U332" i="3"/>
  <c r="U333" i="3"/>
  <c r="U334" i="3"/>
  <c r="U335" i="3"/>
  <c r="U336" i="3"/>
  <c r="U337" i="3"/>
  <c r="U338" i="3"/>
  <c r="U339" i="3"/>
  <c r="U340" i="3"/>
  <c r="U341" i="3"/>
  <c r="U342" i="3"/>
  <c r="U343" i="3"/>
  <c r="U344" i="3"/>
  <c r="U345" i="3"/>
  <c r="U346" i="3"/>
  <c r="U347" i="3"/>
  <c r="U348" i="3"/>
  <c r="U349" i="3"/>
  <c r="U350" i="3"/>
  <c r="U351" i="3"/>
  <c r="U352" i="3"/>
  <c r="U353" i="3"/>
  <c r="U354" i="3"/>
  <c r="U355" i="3"/>
  <c r="U356" i="3"/>
  <c r="U357" i="3"/>
  <c r="U358" i="3"/>
  <c r="U359" i="3"/>
  <c r="U360" i="3"/>
  <c r="U361" i="3"/>
  <c r="U362" i="3"/>
  <c r="U363" i="3"/>
  <c r="U364" i="3"/>
  <c r="U365" i="3"/>
  <c r="U366" i="3"/>
  <c r="U367" i="3"/>
  <c r="U368" i="3"/>
  <c r="U369" i="3"/>
  <c r="U370" i="3"/>
  <c r="U371" i="3"/>
  <c r="U372" i="3"/>
  <c r="U373" i="3"/>
  <c r="U374" i="3"/>
  <c r="U375" i="3"/>
  <c r="U376" i="3"/>
  <c r="U377" i="3"/>
  <c r="U378" i="3"/>
  <c r="U379" i="3"/>
  <c r="U380" i="3"/>
  <c r="U381" i="3"/>
  <c r="U382" i="3"/>
  <c r="U383" i="3"/>
  <c r="U384" i="3"/>
  <c r="U385" i="3"/>
  <c r="U386" i="3"/>
  <c r="U387" i="3"/>
  <c r="U388" i="3"/>
  <c r="U389" i="3"/>
  <c r="U390" i="3"/>
  <c r="U391" i="3"/>
  <c r="U392" i="3"/>
  <c r="U393" i="3"/>
  <c r="U394" i="3"/>
  <c r="U395" i="3"/>
  <c r="U396" i="3"/>
  <c r="U397" i="3"/>
  <c r="U398" i="3"/>
  <c r="U399" i="3"/>
  <c r="U400" i="3"/>
  <c r="U401" i="3"/>
  <c r="U402" i="3"/>
  <c r="U403" i="3"/>
  <c r="U404" i="3"/>
  <c r="U405" i="3"/>
  <c r="U406" i="3"/>
  <c r="U407" i="3"/>
  <c r="U408" i="3"/>
  <c r="U409" i="3"/>
  <c r="U410" i="3"/>
  <c r="U411" i="3"/>
  <c r="U412" i="3"/>
  <c r="U413" i="3"/>
  <c r="U414" i="3"/>
  <c r="U415" i="3"/>
  <c r="U416" i="3"/>
  <c r="U417" i="3"/>
  <c r="U418" i="3"/>
  <c r="U419" i="3"/>
  <c r="U420" i="3"/>
  <c r="U421" i="3"/>
  <c r="U422" i="3"/>
  <c r="U423" i="3"/>
  <c r="U424" i="3"/>
  <c r="U425" i="3"/>
  <c r="U426" i="3"/>
  <c r="U427" i="3"/>
  <c r="U428" i="3"/>
  <c r="U429" i="3"/>
  <c r="U430" i="3"/>
  <c r="U431" i="3"/>
  <c r="U432" i="3"/>
  <c r="U433" i="3"/>
  <c r="U434" i="3"/>
  <c r="U435" i="3"/>
  <c r="U436" i="3"/>
  <c r="U437" i="3"/>
  <c r="U438" i="3"/>
  <c r="U439" i="3"/>
  <c r="U440" i="3"/>
  <c r="U441" i="3"/>
  <c r="U442" i="3"/>
  <c r="U443" i="3"/>
  <c r="U444" i="3"/>
  <c r="U445" i="3"/>
  <c r="U446" i="3"/>
  <c r="U447" i="3"/>
  <c r="U448" i="3"/>
  <c r="U449" i="3"/>
  <c r="U450" i="3"/>
  <c r="U451" i="3"/>
  <c r="U452" i="3"/>
  <c r="U453" i="3"/>
  <c r="U454" i="3"/>
  <c r="U455" i="3"/>
  <c r="U456" i="3"/>
  <c r="U457" i="3"/>
  <c r="U458" i="3"/>
  <c r="U459" i="3"/>
  <c r="U460" i="3"/>
  <c r="U461" i="3"/>
  <c r="U462" i="3"/>
  <c r="U463" i="3"/>
  <c r="U464" i="3"/>
  <c r="U465" i="3"/>
  <c r="U466" i="3"/>
  <c r="U467" i="3"/>
  <c r="U468" i="3"/>
  <c r="U469" i="3"/>
  <c r="U470" i="3"/>
  <c r="U471" i="3"/>
  <c r="U472" i="3"/>
  <c r="U473" i="3"/>
  <c r="U474" i="3"/>
  <c r="U475" i="3"/>
  <c r="U476" i="3"/>
  <c r="U477" i="3"/>
  <c r="U478" i="3"/>
  <c r="U479" i="3"/>
  <c r="U480" i="3"/>
  <c r="U481" i="3"/>
  <c r="U482" i="3"/>
  <c r="U483" i="3"/>
  <c r="U484" i="3"/>
  <c r="U485" i="3"/>
  <c r="U486" i="3"/>
  <c r="U487" i="3"/>
  <c r="U488" i="3"/>
  <c r="U489" i="3"/>
  <c r="U490" i="3"/>
  <c r="U491" i="3"/>
  <c r="U492" i="3"/>
  <c r="U493" i="3"/>
  <c r="U494" i="3"/>
  <c r="U495" i="3"/>
  <c r="U496" i="3"/>
  <c r="U497" i="3"/>
  <c r="U498" i="3"/>
  <c r="U499" i="3"/>
  <c r="U500" i="3"/>
  <c r="U501" i="3"/>
  <c r="U502" i="3"/>
  <c r="U503" i="3"/>
  <c r="U504" i="3"/>
  <c r="U505" i="3"/>
  <c r="U506" i="3"/>
  <c r="U507" i="3"/>
  <c r="U508" i="3"/>
  <c r="U509" i="3"/>
  <c r="U510" i="3"/>
  <c r="U511" i="3"/>
  <c r="U512" i="3"/>
  <c r="U513" i="3"/>
  <c r="U514" i="3"/>
  <c r="U515" i="3"/>
  <c r="U516" i="3"/>
  <c r="U517" i="3"/>
  <c r="U518" i="3"/>
  <c r="U519" i="3"/>
  <c r="U520" i="3"/>
  <c r="U521" i="3"/>
  <c r="U522" i="3"/>
  <c r="U523" i="3"/>
  <c r="U524" i="3"/>
  <c r="U525" i="3"/>
  <c r="U526" i="3"/>
  <c r="U527" i="3"/>
  <c r="U528" i="3"/>
  <c r="U529" i="3"/>
  <c r="U530" i="3"/>
  <c r="U531" i="3"/>
  <c r="U532" i="3"/>
  <c r="U533" i="3"/>
  <c r="U534" i="3"/>
  <c r="U535" i="3"/>
  <c r="U536" i="3"/>
  <c r="U537" i="3"/>
  <c r="U538" i="3"/>
  <c r="U539" i="3"/>
  <c r="U540" i="3"/>
  <c r="U541" i="3"/>
  <c r="U542" i="3"/>
  <c r="U543" i="3"/>
  <c r="U544" i="3"/>
  <c r="U545" i="3"/>
  <c r="U546" i="3"/>
  <c r="U547" i="3"/>
  <c r="U548" i="3"/>
  <c r="U549" i="3"/>
  <c r="U550" i="3"/>
  <c r="U551" i="3"/>
  <c r="U552" i="3"/>
  <c r="U553" i="3"/>
  <c r="U554" i="3"/>
  <c r="U555" i="3"/>
  <c r="U556" i="3"/>
  <c r="U557" i="3"/>
  <c r="U558" i="3"/>
  <c r="U559" i="3"/>
  <c r="U560" i="3"/>
  <c r="U561" i="3"/>
  <c r="U562" i="3"/>
  <c r="U563" i="3"/>
  <c r="U564" i="3"/>
  <c r="U565" i="3"/>
  <c r="U566" i="3"/>
  <c r="U567" i="3"/>
  <c r="U568" i="3"/>
  <c r="U569" i="3"/>
  <c r="U570" i="3"/>
  <c r="U571" i="3"/>
  <c r="U572" i="3"/>
  <c r="U573" i="3"/>
  <c r="U574" i="3"/>
  <c r="U575" i="3"/>
  <c r="U576" i="3"/>
  <c r="U577" i="3"/>
  <c r="U578" i="3"/>
  <c r="U579" i="3"/>
  <c r="U580" i="3"/>
  <c r="U581" i="3"/>
  <c r="U582" i="3"/>
  <c r="U583" i="3"/>
  <c r="U584" i="3"/>
  <c r="U585" i="3"/>
  <c r="U586" i="3"/>
  <c r="U587" i="3"/>
  <c r="U588" i="3"/>
  <c r="U589" i="3"/>
  <c r="U590" i="3"/>
  <c r="U591" i="3"/>
  <c r="U592" i="3"/>
  <c r="U593" i="3"/>
  <c r="U594" i="3"/>
  <c r="U595" i="3"/>
  <c r="U596" i="3"/>
  <c r="U597" i="3"/>
  <c r="U598" i="3"/>
  <c r="U599" i="3"/>
  <c r="U600" i="3"/>
  <c r="U601" i="3"/>
  <c r="U602" i="3"/>
  <c r="U603" i="3"/>
  <c r="U604" i="3"/>
  <c r="U605" i="3"/>
  <c r="U606" i="3"/>
  <c r="U607" i="3"/>
  <c r="U608" i="3"/>
  <c r="U609" i="3"/>
  <c r="U610" i="3"/>
  <c r="U611" i="3"/>
  <c r="U612" i="3"/>
  <c r="U613" i="3"/>
  <c r="U614" i="3"/>
  <c r="U615" i="3"/>
  <c r="U616" i="3"/>
  <c r="U617" i="3"/>
  <c r="U618" i="3"/>
  <c r="U619" i="3"/>
  <c r="U620" i="3"/>
  <c r="U621" i="3"/>
  <c r="U622" i="3"/>
  <c r="U623" i="3"/>
  <c r="U624" i="3"/>
  <c r="U625" i="3"/>
  <c r="U626" i="3"/>
  <c r="U627" i="3"/>
  <c r="U628" i="3"/>
  <c r="U629" i="3"/>
  <c r="U630" i="3"/>
  <c r="U631" i="3"/>
  <c r="U632" i="3"/>
  <c r="U633" i="3"/>
  <c r="U634" i="3"/>
  <c r="U635" i="3"/>
  <c r="U636" i="3"/>
  <c r="U637" i="3"/>
  <c r="U638" i="3"/>
  <c r="U639" i="3"/>
  <c r="U640" i="3"/>
  <c r="U641" i="3"/>
  <c r="U642" i="3"/>
  <c r="U643" i="3"/>
  <c r="U644" i="3"/>
  <c r="U645" i="3"/>
  <c r="U646" i="3"/>
  <c r="U647" i="3"/>
  <c r="U648" i="3"/>
  <c r="U649" i="3"/>
  <c r="U650" i="3"/>
  <c r="U651" i="3"/>
  <c r="U652" i="3"/>
  <c r="U653" i="3"/>
  <c r="U654" i="3"/>
  <c r="U655" i="3"/>
  <c r="U656" i="3"/>
  <c r="U657" i="3"/>
  <c r="U658" i="3"/>
  <c r="U659" i="3"/>
  <c r="U660" i="3"/>
  <c r="U661" i="3"/>
  <c r="U662" i="3"/>
  <c r="U663" i="3"/>
  <c r="U664" i="3"/>
  <c r="U665" i="3"/>
  <c r="U666" i="3"/>
  <c r="U667" i="3"/>
  <c r="U668" i="3"/>
  <c r="U669" i="3"/>
  <c r="U670" i="3"/>
  <c r="U671" i="3"/>
  <c r="U672" i="3"/>
  <c r="U673" i="3"/>
  <c r="U674" i="3"/>
  <c r="U675" i="3"/>
  <c r="U676" i="3"/>
  <c r="U677" i="3"/>
  <c r="U678" i="3"/>
  <c r="U679" i="3"/>
  <c r="U680" i="3"/>
  <c r="U681" i="3"/>
  <c r="U682" i="3"/>
  <c r="U683" i="3"/>
  <c r="U684" i="3"/>
  <c r="U685" i="3"/>
  <c r="U686" i="3"/>
  <c r="U687" i="3"/>
  <c r="U688" i="3"/>
  <c r="U689" i="3"/>
  <c r="U690" i="3"/>
  <c r="U691" i="3"/>
  <c r="U692" i="3"/>
  <c r="U693" i="3"/>
  <c r="U694" i="3"/>
  <c r="U695" i="3"/>
  <c r="U696" i="3"/>
  <c r="U697" i="3"/>
  <c r="U698" i="3"/>
  <c r="U699" i="3"/>
  <c r="U700" i="3"/>
  <c r="U701" i="3"/>
  <c r="U702" i="3"/>
  <c r="U703" i="3"/>
  <c r="U704" i="3"/>
  <c r="U705" i="3"/>
  <c r="U706" i="3"/>
  <c r="U707" i="3"/>
  <c r="U708" i="3"/>
  <c r="U709" i="3"/>
  <c r="U710" i="3"/>
  <c r="U711" i="3"/>
  <c r="U712" i="3"/>
  <c r="U713" i="3"/>
  <c r="U714" i="3"/>
  <c r="U715" i="3"/>
  <c r="U716" i="3"/>
  <c r="U717" i="3"/>
  <c r="U718" i="3"/>
  <c r="U719" i="3"/>
  <c r="U720" i="3"/>
  <c r="U721" i="3"/>
  <c r="U722" i="3"/>
  <c r="U723" i="3"/>
  <c r="U724" i="3"/>
  <c r="U725" i="3"/>
  <c r="U726" i="3"/>
  <c r="U727" i="3"/>
  <c r="U728" i="3"/>
  <c r="U729" i="3"/>
  <c r="U730" i="3"/>
  <c r="U731" i="3"/>
  <c r="U732" i="3"/>
  <c r="U733" i="3"/>
  <c r="U734" i="3"/>
  <c r="U735" i="3"/>
  <c r="U736" i="3"/>
  <c r="U737" i="3"/>
  <c r="U738" i="3"/>
  <c r="U739" i="3"/>
  <c r="U740" i="3"/>
  <c r="U741" i="3"/>
  <c r="U742" i="3"/>
  <c r="U743" i="3"/>
  <c r="U744" i="3"/>
  <c r="U745" i="3"/>
  <c r="U746" i="3"/>
  <c r="U747" i="3"/>
  <c r="U748" i="3"/>
  <c r="U749" i="3"/>
  <c r="U750" i="3"/>
  <c r="U751" i="3"/>
  <c r="U752" i="3"/>
  <c r="U753" i="3"/>
  <c r="U754" i="3"/>
  <c r="U755" i="3"/>
  <c r="U756" i="3"/>
  <c r="U757" i="3"/>
  <c r="U758" i="3"/>
  <c r="U759" i="3"/>
  <c r="U760" i="3"/>
  <c r="U761" i="3"/>
  <c r="U762" i="3"/>
  <c r="U763" i="3"/>
  <c r="U764" i="3"/>
  <c r="U765" i="3"/>
  <c r="U766" i="3"/>
  <c r="U767" i="3"/>
  <c r="U768" i="3"/>
  <c r="U769" i="3"/>
  <c r="U770" i="3"/>
  <c r="U771" i="3"/>
  <c r="U772" i="3"/>
  <c r="U773" i="3"/>
  <c r="U774" i="3"/>
  <c r="U775" i="3"/>
  <c r="U776" i="3"/>
  <c r="U777" i="3"/>
  <c r="U778" i="3"/>
  <c r="U779" i="3"/>
  <c r="U780" i="3"/>
  <c r="U781" i="3"/>
  <c r="U782" i="3"/>
  <c r="U783" i="3"/>
  <c r="U784" i="3"/>
  <c r="U785" i="3"/>
  <c r="U786" i="3"/>
  <c r="U787" i="3"/>
  <c r="U788" i="3"/>
  <c r="U789" i="3"/>
  <c r="U790" i="3"/>
  <c r="U791" i="3"/>
  <c r="U792" i="3"/>
  <c r="U793" i="3"/>
  <c r="U794" i="3"/>
  <c r="U795" i="3"/>
  <c r="U796" i="3"/>
  <c r="U797" i="3"/>
  <c r="U798" i="3"/>
  <c r="U799" i="3"/>
  <c r="U800" i="3"/>
  <c r="U801" i="3"/>
  <c r="U802" i="3"/>
  <c r="U803" i="3"/>
  <c r="U804" i="3"/>
  <c r="U805" i="3"/>
  <c r="U806" i="3"/>
  <c r="U807" i="3"/>
  <c r="U808" i="3"/>
  <c r="U809" i="3"/>
  <c r="U810" i="3"/>
  <c r="U811" i="3"/>
  <c r="U812" i="3"/>
  <c r="U813" i="3"/>
  <c r="U814" i="3"/>
  <c r="U815" i="3"/>
  <c r="U816" i="3"/>
  <c r="U817" i="3"/>
  <c r="U818" i="3"/>
  <c r="U819" i="3"/>
  <c r="U820" i="3"/>
  <c r="U821" i="3"/>
  <c r="U822" i="3"/>
  <c r="U823" i="3"/>
  <c r="U824" i="3"/>
  <c r="U825" i="3"/>
  <c r="U826" i="3"/>
  <c r="U827" i="3"/>
  <c r="U828" i="3"/>
  <c r="U829" i="3"/>
  <c r="U830" i="3"/>
  <c r="U831" i="3"/>
  <c r="U832" i="3"/>
  <c r="U833" i="3"/>
  <c r="U834" i="3"/>
  <c r="U835" i="3"/>
  <c r="U836" i="3"/>
  <c r="U837" i="3"/>
  <c r="U838" i="3"/>
  <c r="U839" i="3"/>
  <c r="U840" i="3"/>
  <c r="U841" i="3"/>
  <c r="U842" i="3"/>
  <c r="U843" i="3"/>
  <c r="U844" i="3"/>
  <c r="U845" i="3"/>
  <c r="U846" i="3"/>
  <c r="U847" i="3"/>
  <c r="U848" i="3"/>
  <c r="U849" i="3"/>
  <c r="U850" i="3"/>
  <c r="U851" i="3"/>
  <c r="U852" i="3"/>
  <c r="U853" i="3"/>
  <c r="U854" i="3"/>
  <c r="U855" i="3"/>
  <c r="U856" i="3"/>
  <c r="U857" i="3"/>
  <c r="U858" i="3"/>
  <c r="U859" i="3"/>
  <c r="U860" i="3"/>
  <c r="U861" i="3"/>
  <c r="U862" i="3"/>
  <c r="U863" i="3"/>
  <c r="U864" i="3"/>
  <c r="U865" i="3"/>
  <c r="U866" i="3"/>
  <c r="U867" i="3"/>
  <c r="U868" i="3"/>
  <c r="U869" i="3"/>
  <c r="U870" i="3"/>
  <c r="U871" i="3"/>
  <c r="U872" i="3"/>
  <c r="U873" i="3"/>
  <c r="U874" i="3"/>
  <c r="U875" i="3"/>
  <c r="U876" i="3"/>
  <c r="U877" i="3"/>
  <c r="U878" i="3"/>
  <c r="U879" i="3"/>
  <c r="U880" i="3"/>
  <c r="U881" i="3"/>
  <c r="U882" i="3"/>
  <c r="U883" i="3"/>
  <c r="U884" i="3"/>
  <c r="U885" i="3"/>
  <c r="U886" i="3"/>
  <c r="U887" i="3"/>
  <c r="U888" i="3"/>
  <c r="U889" i="3"/>
  <c r="U890" i="3"/>
  <c r="U891" i="3"/>
  <c r="U892" i="3"/>
  <c r="U893" i="3"/>
  <c r="U894" i="3"/>
  <c r="U895" i="3"/>
  <c r="U896" i="3"/>
  <c r="U897" i="3"/>
  <c r="U898" i="3"/>
  <c r="U899" i="3"/>
  <c r="U900" i="3"/>
  <c r="U901" i="3"/>
  <c r="U902" i="3"/>
  <c r="U903" i="3"/>
  <c r="U904" i="3"/>
  <c r="U905" i="3"/>
  <c r="U906" i="3"/>
  <c r="U907" i="3"/>
  <c r="U908" i="3"/>
  <c r="U909" i="3"/>
  <c r="U910" i="3"/>
  <c r="U911" i="3"/>
  <c r="U912" i="3"/>
  <c r="U913" i="3"/>
  <c r="U914" i="3"/>
  <c r="U915" i="3"/>
  <c r="U916" i="3"/>
  <c r="U917" i="3"/>
  <c r="U918" i="3"/>
  <c r="U919" i="3"/>
  <c r="U920" i="3"/>
  <c r="U921" i="3"/>
  <c r="U922" i="3"/>
  <c r="U923" i="3"/>
  <c r="U924" i="3"/>
  <c r="U925" i="3"/>
  <c r="U926" i="3"/>
  <c r="U927" i="3"/>
  <c r="U928" i="3"/>
  <c r="U929" i="3"/>
  <c r="U930" i="3"/>
  <c r="U931" i="3"/>
  <c r="U932" i="3"/>
  <c r="U933" i="3"/>
  <c r="U934" i="3"/>
  <c r="U935" i="3"/>
  <c r="U936" i="3"/>
  <c r="U937" i="3"/>
  <c r="U938" i="3"/>
  <c r="U939" i="3"/>
  <c r="U940" i="3"/>
  <c r="U941" i="3"/>
  <c r="U942" i="3"/>
  <c r="U943" i="3"/>
  <c r="U944" i="3"/>
  <c r="U945" i="3"/>
  <c r="U946" i="3"/>
  <c r="U947" i="3"/>
  <c r="U948" i="3"/>
  <c r="U949" i="3"/>
  <c r="U950" i="3"/>
  <c r="U951" i="3"/>
  <c r="U952" i="3"/>
  <c r="U953" i="3"/>
  <c r="U954" i="3"/>
  <c r="U955" i="3"/>
  <c r="U956" i="3"/>
  <c r="U957" i="3"/>
  <c r="U958" i="3"/>
  <c r="U959" i="3"/>
  <c r="U960" i="3"/>
  <c r="U961" i="3"/>
  <c r="U962" i="3"/>
  <c r="U963" i="3"/>
  <c r="U964" i="3"/>
  <c r="U965" i="3"/>
  <c r="U966" i="3"/>
  <c r="U967" i="3"/>
  <c r="U968" i="3"/>
  <c r="U969" i="3"/>
  <c r="U970" i="3"/>
  <c r="U971" i="3"/>
  <c r="U972" i="3"/>
  <c r="U973" i="3"/>
  <c r="U974" i="3"/>
  <c r="U975" i="3"/>
  <c r="U976" i="3"/>
  <c r="U977" i="3"/>
  <c r="U978" i="3"/>
  <c r="U979" i="3"/>
  <c r="U980" i="3"/>
  <c r="U981" i="3"/>
  <c r="U982" i="3"/>
  <c r="U983" i="3"/>
  <c r="U984" i="3"/>
  <c r="U985" i="3"/>
  <c r="U986" i="3"/>
  <c r="U987" i="3"/>
  <c r="U988" i="3"/>
  <c r="U989" i="3"/>
  <c r="U990" i="3"/>
  <c r="U991" i="3"/>
  <c r="U992" i="3"/>
  <c r="U993" i="3"/>
  <c r="U994" i="3"/>
  <c r="U995" i="3"/>
  <c r="U996" i="3"/>
  <c r="U997" i="3"/>
  <c r="U998" i="3"/>
  <c r="U999" i="3"/>
  <c r="U1000" i="3"/>
  <c r="U1001" i="3"/>
  <c r="U1002" i="3"/>
  <c r="U1003" i="3"/>
  <c r="U1004" i="3"/>
  <c r="U1005" i="3"/>
  <c r="U1006" i="3"/>
  <c r="U1007" i="3"/>
  <c r="U1008" i="3"/>
  <c r="U1009" i="3"/>
  <c r="U1010" i="3"/>
  <c r="U1011" i="3"/>
  <c r="U1012" i="3"/>
  <c r="U1013" i="3"/>
  <c r="U1014" i="3"/>
  <c r="U1015" i="3"/>
  <c r="U1016" i="3"/>
  <c r="U1017" i="3"/>
  <c r="U1018" i="3"/>
  <c r="U1019" i="3"/>
  <c r="U1020" i="3"/>
  <c r="U1021" i="3"/>
  <c r="U1022" i="3"/>
  <c r="U1023" i="3"/>
  <c r="U1024" i="3"/>
  <c r="U1025" i="3"/>
  <c r="U1026" i="3"/>
  <c r="U1027" i="3"/>
  <c r="U1028" i="3"/>
  <c r="U1029" i="3"/>
  <c r="U1030" i="3"/>
  <c r="U1031" i="3"/>
  <c r="U1032" i="3"/>
  <c r="U1033" i="3"/>
  <c r="U1034" i="3"/>
  <c r="U1035" i="3"/>
  <c r="U1036" i="3"/>
  <c r="U1037" i="3"/>
  <c r="U1038" i="3"/>
  <c r="U1039" i="3"/>
  <c r="U1040" i="3"/>
  <c r="U1041" i="3"/>
  <c r="U1042" i="3"/>
  <c r="U1043" i="3"/>
  <c r="U1044" i="3"/>
  <c r="U1045" i="3"/>
  <c r="U1046" i="3"/>
  <c r="U1047" i="3"/>
  <c r="U1048" i="3"/>
  <c r="U1049" i="3"/>
  <c r="U1050" i="3"/>
  <c r="U1051" i="3"/>
  <c r="U1052" i="3"/>
  <c r="U1053" i="3"/>
  <c r="U1054" i="3"/>
  <c r="U1055" i="3"/>
  <c r="U1056" i="3"/>
  <c r="U1057" i="3"/>
  <c r="U1058" i="3"/>
  <c r="U1059" i="3"/>
  <c r="U1060" i="3"/>
  <c r="U1061" i="3"/>
  <c r="U1062" i="3"/>
  <c r="U1063" i="3"/>
  <c r="U1064" i="3"/>
  <c r="U1065" i="3"/>
  <c r="U1066" i="3"/>
  <c r="U1067" i="3"/>
  <c r="U1068" i="3"/>
  <c r="U1069" i="3"/>
  <c r="U1070" i="3"/>
  <c r="U1071" i="3"/>
  <c r="U1072" i="3"/>
  <c r="U1073" i="3"/>
  <c r="U1074" i="3"/>
  <c r="U1075" i="3"/>
  <c r="U1076" i="3"/>
  <c r="U1077" i="3"/>
  <c r="U1078" i="3"/>
  <c r="U1079" i="3"/>
  <c r="U1080" i="3"/>
  <c r="U1081" i="3"/>
  <c r="U1082" i="3"/>
  <c r="U1083" i="3"/>
  <c r="U1084" i="3"/>
  <c r="U1085" i="3"/>
  <c r="U1086" i="3"/>
  <c r="U1087" i="3"/>
  <c r="U1088" i="3"/>
  <c r="U1089" i="3"/>
  <c r="U1090" i="3"/>
  <c r="U1091" i="3"/>
  <c r="U1092" i="3"/>
  <c r="U1093" i="3"/>
  <c r="U1094" i="3"/>
  <c r="U1095" i="3"/>
  <c r="U1096" i="3"/>
  <c r="U1097" i="3"/>
  <c r="U1098" i="3"/>
  <c r="U1099" i="3"/>
  <c r="U1100" i="3"/>
  <c r="U1101" i="3"/>
  <c r="U1102" i="3"/>
  <c r="U1103" i="3"/>
  <c r="U1104" i="3"/>
  <c r="U1105" i="3"/>
  <c r="U1106" i="3"/>
  <c r="U1107" i="3"/>
  <c r="U1108" i="3"/>
  <c r="U1109" i="3"/>
  <c r="U1110" i="3"/>
  <c r="U1111" i="3"/>
  <c r="U1112" i="3"/>
  <c r="U1113" i="3"/>
  <c r="U1114" i="3"/>
  <c r="U1115" i="3"/>
  <c r="U1116" i="3"/>
  <c r="U1117" i="3"/>
  <c r="U1118" i="3"/>
  <c r="U1119" i="3"/>
  <c r="U1120" i="3"/>
  <c r="U1121" i="3"/>
  <c r="U1122" i="3"/>
  <c r="U1123" i="3"/>
  <c r="U1124" i="3"/>
  <c r="U1125" i="3"/>
  <c r="U1126" i="3"/>
  <c r="U1127" i="3"/>
  <c r="U1128" i="3"/>
  <c r="U1129" i="3"/>
  <c r="U1130" i="3"/>
  <c r="U1131" i="3"/>
  <c r="U1132" i="3"/>
  <c r="U1133" i="3"/>
  <c r="U1134" i="3"/>
  <c r="U1135" i="3"/>
  <c r="U1136" i="3"/>
  <c r="U1137" i="3"/>
  <c r="U1138" i="3"/>
  <c r="U1139" i="3"/>
  <c r="U1140" i="3"/>
  <c r="U1141" i="3"/>
  <c r="U1142" i="3"/>
  <c r="U1143" i="3"/>
  <c r="U1144" i="3"/>
  <c r="U1145" i="3"/>
  <c r="U1146" i="3"/>
  <c r="U1147" i="3"/>
  <c r="U1148" i="3"/>
  <c r="U1149" i="3"/>
  <c r="U1150" i="3"/>
  <c r="U1151" i="3"/>
  <c r="U1152" i="3"/>
  <c r="U1153" i="3"/>
  <c r="U1154" i="3"/>
  <c r="U1155" i="3"/>
  <c r="U1156" i="3"/>
  <c r="U1157" i="3"/>
  <c r="U1158" i="3"/>
  <c r="U1159" i="3"/>
  <c r="U1160" i="3"/>
  <c r="U1161" i="3"/>
  <c r="U1162" i="3"/>
  <c r="U1163" i="3"/>
  <c r="U1164" i="3"/>
  <c r="U1165" i="3"/>
  <c r="U1166" i="3"/>
  <c r="U1167" i="3"/>
  <c r="U1168" i="3"/>
  <c r="U1169" i="3"/>
  <c r="U1170" i="3"/>
  <c r="U1171" i="3"/>
  <c r="U1172" i="3"/>
  <c r="U1173" i="3"/>
  <c r="U1174" i="3"/>
  <c r="U1175" i="3"/>
  <c r="U1176" i="3"/>
  <c r="U1177" i="3"/>
  <c r="U1178" i="3"/>
  <c r="U1179" i="3"/>
  <c r="U1180" i="3"/>
  <c r="U1181" i="3"/>
  <c r="U1182" i="3"/>
  <c r="U1183" i="3"/>
  <c r="U1184" i="3"/>
  <c r="U1185" i="3"/>
  <c r="U1186" i="3"/>
  <c r="U1187" i="3"/>
  <c r="U1188" i="3"/>
  <c r="U1189" i="3"/>
  <c r="U1190" i="3"/>
  <c r="U1191" i="3"/>
  <c r="U1192" i="3"/>
  <c r="U1193" i="3"/>
  <c r="U1194" i="3"/>
  <c r="U1195" i="3"/>
  <c r="U1196" i="3"/>
  <c r="U1197" i="3"/>
  <c r="U1198" i="3"/>
  <c r="U1199" i="3"/>
  <c r="U1200" i="3"/>
  <c r="U1201" i="3"/>
  <c r="U1202" i="3"/>
  <c r="U1203" i="3"/>
  <c r="U1204" i="3"/>
  <c r="U1205" i="3"/>
  <c r="U1206" i="3"/>
  <c r="U1207" i="3"/>
  <c r="U1208" i="3"/>
  <c r="U1209" i="3"/>
  <c r="U1210" i="3"/>
  <c r="U1211" i="3"/>
  <c r="U1212" i="3"/>
  <c r="U1213" i="3"/>
  <c r="U1214" i="3"/>
  <c r="U1215" i="3"/>
  <c r="U1216" i="3"/>
  <c r="U1217" i="3"/>
  <c r="U1218" i="3"/>
  <c r="U1219" i="3"/>
  <c r="U1220" i="3"/>
  <c r="U1221" i="3"/>
  <c r="U1222" i="3"/>
  <c r="U1223" i="3"/>
  <c r="U1224" i="3"/>
  <c r="U1225" i="3"/>
  <c r="U1226" i="3"/>
  <c r="U1227" i="3"/>
  <c r="U1228" i="3"/>
  <c r="U1229" i="3"/>
  <c r="U1230" i="3"/>
  <c r="U1231" i="3"/>
  <c r="U1232" i="3"/>
  <c r="U1233" i="3"/>
  <c r="U1234" i="3"/>
  <c r="U1235" i="3"/>
  <c r="U1236" i="3"/>
  <c r="U1237" i="3"/>
  <c r="U1238" i="3"/>
  <c r="U1239" i="3"/>
  <c r="U1240" i="3"/>
  <c r="U1241" i="3"/>
  <c r="U1242" i="3"/>
  <c r="U1243" i="3"/>
  <c r="U1244" i="3"/>
  <c r="U1245" i="3"/>
  <c r="U1246" i="3"/>
  <c r="U1247" i="3"/>
  <c r="U1248" i="3"/>
  <c r="U1249" i="3"/>
  <c r="U1250" i="3"/>
  <c r="U1251" i="3"/>
  <c r="U1252" i="3"/>
  <c r="U1253" i="3"/>
  <c r="U1254" i="3"/>
  <c r="U1255" i="3"/>
  <c r="U1256" i="3"/>
  <c r="U1257" i="3"/>
  <c r="U1258" i="3"/>
  <c r="U1259" i="3"/>
  <c r="U1260" i="3"/>
  <c r="U1261" i="3"/>
  <c r="U1262" i="3"/>
  <c r="U1263" i="3"/>
  <c r="U1264" i="3"/>
  <c r="U1265" i="3"/>
  <c r="U1266" i="3"/>
  <c r="U1267" i="3"/>
  <c r="U1268" i="3"/>
  <c r="U1269" i="3"/>
  <c r="U1270" i="3"/>
  <c r="U1271" i="3"/>
  <c r="U1272" i="3"/>
  <c r="U1273" i="3"/>
  <c r="U1274" i="3"/>
  <c r="U1275" i="3"/>
  <c r="U1276" i="3"/>
  <c r="U1277" i="3"/>
  <c r="U1278" i="3"/>
  <c r="U1279" i="3"/>
  <c r="U1280" i="3"/>
  <c r="U1281" i="3"/>
  <c r="U1282" i="3"/>
  <c r="U1283" i="3"/>
  <c r="U1284" i="3"/>
  <c r="U1285" i="3"/>
  <c r="U1286" i="3"/>
  <c r="U1287" i="3"/>
  <c r="U1288" i="3"/>
  <c r="U1289" i="3"/>
  <c r="U1290" i="3"/>
  <c r="U1291" i="3"/>
  <c r="U1292" i="3"/>
  <c r="U1293" i="3"/>
  <c r="U1294" i="3"/>
  <c r="U1295" i="3"/>
  <c r="U1296" i="3"/>
  <c r="U1297" i="3"/>
  <c r="U1298" i="3"/>
  <c r="U1299" i="3"/>
  <c r="U1300" i="3"/>
  <c r="U1301" i="3"/>
  <c r="U1302" i="3"/>
  <c r="U1303" i="3"/>
  <c r="U1304" i="3"/>
  <c r="U1305" i="3"/>
  <c r="U1306" i="3"/>
  <c r="U1307" i="3"/>
  <c r="U1308" i="3"/>
  <c r="U1309" i="3"/>
  <c r="U1310" i="3"/>
  <c r="U1311" i="3"/>
  <c r="U1312" i="3"/>
  <c r="U1313" i="3"/>
  <c r="U1314" i="3"/>
  <c r="U1315" i="3"/>
  <c r="U1316" i="3"/>
  <c r="U1317" i="3"/>
  <c r="U1318" i="3"/>
  <c r="U1319" i="3"/>
  <c r="U1320" i="3"/>
  <c r="U1321" i="3"/>
  <c r="U1322" i="3"/>
  <c r="U1323" i="3"/>
  <c r="U1324" i="3"/>
  <c r="U1325" i="3"/>
  <c r="U1326" i="3"/>
  <c r="U1327" i="3"/>
  <c r="U1328" i="3"/>
  <c r="U1329" i="3"/>
  <c r="U1330" i="3"/>
  <c r="U1331" i="3"/>
  <c r="U1332" i="3"/>
  <c r="U1333" i="3"/>
  <c r="U1334" i="3"/>
  <c r="U1335" i="3"/>
  <c r="U1336" i="3"/>
  <c r="U1337" i="3"/>
  <c r="U1338" i="3"/>
  <c r="U1339" i="3"/>
  <c r="U1340" i="3"/>
  <c r="U1341" i="3"/>
  <c r="U1342" i="3"/>
  <c r="U1343" i="3"/>
  <c r="U1344" i="3"/>
  <c r="U1345" i="3"/>
  <c r="U1346" i="3"/>
  <c r="U1347" i="3"/>
  <c r="U1348" i="3"/>
  <c r="U1349" i="3"/>
  <c r="U1350" i="3"/>
  <c r="U1351" i="3"/>
  <c r="U1352" i="3"/>
  <c r="U1353" i="3"/>
  <c r="U1354" i="3"/>
  <c r="U1355" i="3"/>
  <c r="U1356" i="3"/>
  <c r="U1357" i="3"/>
  <c r="U1358" i="3"/>
  <c r="U1359" i="3"/>
  <c r="U1360" i="3"/>
  <c r="U1361" i="3"/>
  <c r="U1362" i="3"/>
  <c r="U1363" i="3"/>
  <c r="U1364" i="3"/>
  <c r="U1365" i="3"/>
  <c r="U1366" i="3"/>
  <c r="U1367" i="3"/>
  <c r="U1368" i="3"/>
  <c r="U1369" i="3"/>
  <c r="U1370" i="3"/>
  <c r="U1371" i="3"/>
  <c r="U1372" i="3"/>
  <c r="U1373" i="3"/>
  <c r="U1374" i="3"/>
  <c r="U1375" i="3"/>
  <c r="U1376" i="3"/>
  <c r="U1377" i="3"/>
  <c r="U1378" i="3"/>
  <c r="U1379" i="3"/>
  <c r="U1380" i="3"/>
  <c r="U1381" i="3"/>
  <c r="U1382" i="3"/>
  <c r="U1383" i="3"/>
  <c r="U1384" i="3"/>
  <c r="U1385" i="3"/>
  <c r="U1386" i="3"/>
  <c r="U1387" i="3"/>
  <c r="U1388" i="3"/>
  <c r="U1389" i="3"/>
  <c r="U1390" i="3"/>
  <c r="U1391" i="3"/>
  <c r="U1392" i="3"/>
  <c r="U1393" i="3"/>
  <c r="U1394" i="3"/>
  <c r="U1395" i="3"/>
  <c r="U1396" i="3"/>
  <c r="U1397" i="3"/>
  <c r="U1398" i="3"/>
  <c r="U1399" i="3"/>
  <c r="U1400" i="3"/>
  <c r="U1401" i="3"/>
  <c r="U1402" i="3"/>
  <c r="U1403" i="3"/>
  <c r="U1404" i="3"/>
  <c r="U1405" i="3"/>
  <c r="U1406" i="3"/>
  <c r="U1407" i="3"/>
  <c r="U1408" i="3"/>
  <c r="U1409" i="3"/>
  <c r="U1410" i="3"/>
  <c r="U1411" i="3"/>
  <c r="U1412" i="3"/>
  <c r="U1413" i="3"/>
  <c r="U1414" i="3"/>
  <c r="U1415" i="3"/>
  <c r="U1416" i="3"/>
  <c r="U1417" i="3"/>
  <c r="U1418" i="3"/>
  <c r="U1419" i="3"/>
  <c r="U1420" i="3"/>
  <c r="U1421" i="3"/>
  <c r="U1422" i="3"/>
  <c r="U1423" i="3"/>
  <c r="U1424" i="3"/>
  <c r="U1425" i="3"/>
  <c r="U1426" i="3"/>
  <c r="U1427" i="3"/>
  <c r="U1428" i="3"/>
  <c r="U1429" i="3"/>
  <c r="U1430" i="3"/>
  <c r="U1431" i="3"/>
  <c r="U1432" i="3"/>
  <c r="U1433" i="3"/>
  <c r="U1434" i="3"/>
  <c r="U1435" i="3"/>
  <c r="U1436" i="3"/>
  <c r="U1437" i="3"/>
  <c r="U1438" i="3"/>
  <c r="U1439" i="3"/>
  <c r="U1440" i="3"/>
  <c r="U1441" i="3"/>
  <c r="U1442" i="3"/>
  <c r="U1443" i="3"/>
  <c r="U1444" i="3"/>
  <c r="U1445" i="3"/>
  <c r="U1446" i="3"/>
  <c r="U1447" i="3"/>
  <c r="U1448" i="3"/>
  <c r="U1449" i="3"/>
  <c r="U1450" i="3"/>
  <c r="U1451" i="3"/>
  <c r="U1452" i="3"/>
  <c r="U1453" i="3"/>
  <c r="U1454" i="3"/>
  <c r="U1455" i="3"/>
  <c r="U1456" i="3"/>
  <c r="U1457" i="3"/>
  <c r="U1458" i="3"/>
  <c r="U1459" i="3"/>
  <c r="U1460" i="3"/>
  <c r="U1461" i="3"/>
  <c r="U1462" i="3"/>
  <c r="U1463" i="3"/>
  <c r="U1464" i="3"/>
  <c r="U1465" i="3"/>
  <c r="U1466" i="3"/>
  <c r="U1467" i="3"/>
  <c r="U1468" i="3"/>
  <c r="U1469" i="3"/>
  <c r="U1470" i="3"/>
  <c r="U1471" i="3"/>
  <c r="U1472" i="3"/>
  <c r="U1473" i="3"/>
  <c r="U1474" i="3"/>
  <c r="U1475" i="3"/>
  <c r="U1476" i="3"/>
  <c r="U1477" i="3"/>
  <c r="U1478" i="3"/>
  <c r="U1479" i="3"/>
  <c r="U1480" i="3"/>
  <c r="U1481" i="3"/>
  <c r="U1482" i="3"/>
  <c r="U1483" i="3"/>
  <c r="U1484" i="3"/>
  <c r="U1485" i="3"/>
  <c r="U1486" i="3"/>
  <c r="U1487" i="3"/>
  <c r="U1488" i="3"/>
  <c r="U1489" i="3"/>
  <c r="U1490" i="3"/>
  <c r="U1491" i="3"/>
  <c r="U1492" i="3"/>
  <c r="U1493" i="3"/>
  <c r="U1494" i="3"/>
  <c r="U1495" i="3"/>
  <c r="U1496" i="3"/>
  <c r="U1497" i="3"/>
  <c r="U1498" i="3"/>
  <c r="U1499" i="3"/>
  <c r="U1500" i="3"/>
  <c r="U1501" i="3"/>
  <c r="U1502" i="3"/>
  <c r="U1503" i="3"/>
  <c r="U1504" i="3"/>
  <c r="U1505" i="3"/>
  <c r="U1506" i="3"/>
  <c r="U1507" i="3"/>
  <c r="U1508" i="3"/>
  <c r="U1509" i="3"/>
  <c r="U1510" i="3"/>
  <c r="U1511" i="3"/>
  <c r="U1512" i="3"/>
  <c r="U1513" i="3"/>
  <c r="U1514" i="3"/>
  <c r="U1515" i="3"/>
  <c r="U1516" i="3"/>
  <c r="U1517" i="3"/>
  <c r="U1518" i="3"/>
  <c r="U1519" i="3"/>
  <c r="U1520" i="3"/>
  <c r="U1521" i="3"/>
  <c r="U1522" i="3"/>
  <c r="U1523" i="3"/>
  <c r="U1524" i="3"/>
  <c r="U1525" i="3"/>
  <c r="U1526" i="3"/>
  <c r="U1527" i="3"/>
  <c r="U1528" i="3"/>
  <c r="U1529" i="3"/>
  <c r="U1530" i="3"/>
  <c r="U1531" i="3"/>
  <c r="U1532" i="3"/>
  <c r="U1533" i="3"/>
  <c r="U1534" i="3"/>
  <c r="U1535" i="3"/>
  <c r="U1536" i="3"/>
  <c r="U1537" i="3"/>
  <c r="U1538" i="3"/>
  <c r="U1539" i="3"/>
  <c r="U1540" i="3"/>
  <c r="U1541" i="3"/>
  <c r="U1542" i="3"/>
  <c r="U1543" i="3"/>
  <c r="U1544" i="3"/>
  <c r="U1545" i="3"/>
  <c r="U1546" i="3"/>
  <c r="U1547" i="3"/>
  <c r="U1548" i="3"/>
  <c r="U1549" i="3"/>
  <c r="U1550" i="3"/>
  <c r="U1551" i="3"/>
  <c r="U1552" i="3"/>
  <c r="U1553" i="3"/>
  <c r="U1554" i="3"/>
  <c r="U1555" i="3"/>
  <c r="U1556" i="3"/>
  <c r="U1557" i="3"/>
  <c r="U1558" i="3"/>
  <c r="U1559" i="3"/>
  <c r="U1560" i="3"/>
  <c r="U1561" i="3"/>
  <c r="U1562" i="3"/>
  <c r="U1563" i="3"/>
  <c r="U1564" i="3"/>
  <c r="U1565" i="3"/>
  <c r="U1566" i="3"/>
  <c r="U1567" i="3"/>
  <c r="U1568" i="3"/>
  <c r="U1569" i="3"/>
  <c r="U1570" i="3"/>
  <c r="U1571" i="3"/>
  <c r="U1572" i="3"/>
  <c r="U1573" i="3"/>
  <c r="U1574" i="3"/>
  <c r="U1575" i="3"/>
  <c r="U1576" i="3"/>
  <c r="U1577" i="3"/>
  <c r="U1578" i="3"/>
  <c r="U1579" i="3"/>
  <c r="U1580" i="3"/>
  <c r="U1581" i="3"/>
  <c r="U1582" i="3"/>
  <c r="U1583" i="3"/>
  <c r="U1584" i="3"/>
  <c r="U1585" i="3"/>
  <c r="U1586" i="3"/>
  <c r="U1587" i="3"/>
  <c r="U1588" i="3"/>
  <c r="U1589" i="3"/>
  <c r="U1590" i="3"/>
  <c r="U1591" i="3"/>
  <c r="U1592" i="3"/>
  <c r="U1593" i="3"/>
  <c r="U1594" i="3"/>
  <c r="U1595" i="3"/>
  <c r="U1596" i="3"/>
  <c r="U1597" i="3"/>
  <c r="U1598" i="3"/>
  <c r="U1599" i="3"/>
  <c r="U1600" i="3"/>
  <c r="U1601" i="3"/>
  <c r="U1602" i="3"/>
  <c r="U1603" i="3"/>
  <c r="U1604" i="3"/>
  <c r="U1605" i="3"/>
  <c r="U1606" i="3"/>
  <c r="U1607" i="3"/>
  <c r="U1608" i="3"/>
  <c r="U1609" i="3"/>
  <c r="U1610" i="3"/>
  <c r="U1611" i="3"/>
  <c r="U1612" i="3"/>
  <c r="U1613" i="3"/>
  <c r="U1614" i="3"/>
  <c r="U1615" i="3"/>
  <c r="U1616" i="3"/>
  <c r="U1617" i="3"/>
  <c r="U1618" i="3"/>
  <c r="U1619" i="3"/>
  <c r="U1620" i="3"/>
  <c r="U1621" i="3"/>
  <c r="U1622" i="3"/>
  <c r="U1623" i="3"/>
  <c r="U1624" i="3"/>
  <c r="U1625" i="3"/>
  <c r="U1626" i="3"/>
  <c r="U1627" i="3"/>
  <c r="U1628" i="3"/>
  <c r="U1629" i="3"/>
  <c r="U1630" i="3"/>
  <c r="U1631" i="3"/>
  <c r="U1632" i="3"/>
  <c r="U1633" i="3"/>
  <c r="U1634" i="3"/>
  <c r="U1635" i="3"/>
  <c r="U1636" i="3"/>
  <c r="U1637" i="3"/>
  <c r="U1638" i="3"/>
  <c r="U1639" i="3"/>
  <c r="U1640" i="3"/>
  <c r="U1641" i="3"/>
  <c r="U1642" i="3"/>
  <c r="U1643" i="3"/>
  <c r="U1644" i="3"/>
  <c r="U1645" i="3"/>
  <c r="U1646" i="3"/>
  <c r="U1647" i="3"/>
  <c r="U1648" i="3"/>
  <c r="U1649" i="3"/>
  <c r="U1650" i="3"/>
  <c r="U1651" i="3"/>
  <c r="U1652" i="3"/>
  <c r="U1653" i="3"/>
  <c r="U1654" i="3"/>
  <c r="U1655" i="3"/>
  <c r="U1656" i="3"/>
  <c r="U1657" i="3"/>
  <c r="U1658" i="3"/>
  <c r="U1659" i="3"/>
  <c r="U1660" i="3"/>
  <c r="U1661" i="3"/>
  <c r="U1662" i="3"/>
  <c r="U1663" i="3"/>
  <c r="U1664" i="3"/>
  <c r="U1665" i="3"/>
  <c r="U1666" i="3"/>
  <c r="U1667" i="3"/>
  <c r="U1668" i="3"/>
  <c r="U1669" i="3"/>
  <c r="U1670" i="3"/>
  <c r="U1671" i="3"/>
  <c r="U1672" i="3"/>
  <c r="U1673" i="3"/>
  <c r="U1674" i="3"/>
  <c r="U1675" i="3"/>
  <c r="U1676" i="3"/>
  <c r="U1677" i="3"/>
  <c r="U1678" i="3"/>
  <c r="U1679" i="3"/>
  <c r="U1680" i="3"/>
  <c r="U1681" i="3"/>
  <c r="U1682" i="3"/>
  <c r="U1683" i="3"/>
  <c r="U1684" i="3"/>
  <c r="U1685" i="3"/>
  <c r="U1686" i="3"/>
  <c r="U1687" i="3"/>
  <c r="U1688" i="3"/>
  <c r="U1689" i="3"/>
  <c r="U1690" i="3"/>
  <c r="U1691" i="3"/>
  <c r="U1692" i="3"/>
  <c r="U1693" i="3"/>
  <c r="U1694" i="3"/>
  <c r="U1695" i="3"/>
  <c r="U1696" i="3"/>
  <c r="U1697" i="3"/>
  <c r="U1698" i="3"/>
  <c r="U1699" i="3"/>
  <c r="U1700" i="3"/>
  <c r="U1701" i="3"/>
  <c r="U1702" i="3"/>
  <c r="U1703" i="3"/>
  <c r="U1704" i="3"/>
  <c r="U1705" i="3"/>
  <c r="U1706" i="3"/>
  <c r="U1707" i="3"/>
  <c r="U1708" i="3"/>
  <c r="U1709" i="3"/>
  <c r="U1710" i="3"/>
  <c r="U1711" i="3"/>
  <c r="U1712" i="3"/>
  <c r="U1713" i="3"/>
  <c r="U1714" i="3"/>
  <c r="U1715" i="3"/>
  <c r="U1716" i="3"/>
  <c r="U1717" i="3"/>
  <c r="U1718" i="3"/>
  <c r="U1719" i="3"/>
  <c r="U1720" i="3"/>
  <c r="U1721" i="3"/>
  <c r="U1722" i="3"/>
  <c r="U1723" i="3"/>
  <c r="U1724" i="3"/>
  <c r="U1725" i="3"/>
  <c r="U1726" i="3"/>
  <c r="U1727" i="3"/>
  <c r="U1728" i="3"/>
  <c r="U1729" i="3"/>
  <c r="U1730" i="3"/>
  <c r="U1731" i="3"/>
  <c r="U1732" i="3"/>
  <c r="U1733" i="3"/>
  <c r="U1734" i="3"/>
  <c r="U1735" i="3"/>
  <c r="U1736" i="3"/>
  <c r="U1737" i="3"/>
  <c r="U1738" i="3"/>
  <c r="U1739" i="3"/>
  <c r="U1740" i="3"/>
  <c r="U1741" i="3"/>
  <c r="U1742" i="3"/>
  <c r="U1743" i="3"/>
  <c r="U1744" i="3"/>
  <c r="U1745" i="3"/>
  <c r="U1746" i="3"/>
  <c r="U1747" i="3"/>
  <c r="U1748" i="3"/>
  <c r="U1749" i="3"/>
  <c r="U1750" i="3"/>
  <c r="U1751" i="3"/>
  <c r="U1752" i="3"/>
  <c r="U1753" i="3"/>
  <c r="U1754" i="3"/>
  <c r="U1755" i="3"/>
  <c r="U1756" i="3"/>
  <c r="U1757" i="3"/>
  <c r="U1758" i="3"/>
  <c r="U1759" i="3"/>
  <c r="U1760" i="3"/>
  <c r="U1761" i="3"/>
  <c r="U1762" i="3"/>
  <c r="U1763" i="3"/>
  <c r="U1764" i="3"/>
  <c r="U1765" i="3"/>
  <c r="U1766" i="3"/>
  <c r="U1767" i="3"/>
  <c r="U1768" i="3"/>
  <c r="U1769" i="3"/>
  <c r="U1770" i="3"/>
  <c r="U1771" i="3"/>
  <c r="U1772" i="3"/>
  <c r="U1773" i="3"/>
  <c r="U1774" i="3"/>
  <c r="U1775" i="3"/>
  <c r="U1776" i="3"/>
  <c r="U1777" i="3"/>
  <c r="U1778" i="3"/>
  <c r="U1779" i="3"/>
  <c r="U1780" i="3"/>
  <c r="U1781" i="3"/>
  <c r="U1782" i="3"/>
  <c r="U1783" i="3"/>
  <c r="U1784" i="3"/>
  <c r="U1785" i="3"/>
  <c r="U1786" i="3"/>
  <c r="U1787" i="3"/>
  <c r="U1788" i="3"/>
  <c r="U1789" i="3"/>
  <c r="U1790" i="3"/>
  <c r="U1791" i="3"/>
  <c r="U1792" i="3"/>
  <c r="U1793" i="3"/>
  <c r="U1794" i="3"/>
  <c r="U1795" i="3"/>
  <c r="U1796" i="3"/>
  <c r="U1797" i="3"/>
  <c r="U1798" i="3"/>
  <c r="U1799" i="3"/>
  <c r="U1800" i="3"/>
  <c r="U1801" i="3"/>
  <c r="U1802" i="3"/>
  <c r="U1803" i="3"/>
  <c r="U1804" i="3"/>
  <c r="U1805" i="3"/>
  <c r="U1806" i="3"/>
  <c r="U1807" i="3"/>
  <c r="U1808" i="3"/>
  <c r="U1809" i="3"/>
  <c r="U1810" i="3"/>
  <c r="U1811" i="3"/>
  <c r="U1812" i="3"/>
  <c r="U1813" i="3"/>
  <c r="U1814" i="3"/>
  <c r="U1815" i="3"/>
  <c r="U1816" i="3"/>
  <c r="U1817" i="3"/>
  <c r="U1818" i="3"/>
  <c r="U1819" i="3"/>
  <c r="U1820" i="3"/>
  <c r="U1821" i="3"/>
  <c r="U1822" i="3"/>
  <c r="U1823" i="3"/>
  <c r="U1824" i="3"/>
  <c r="U1825" i="3"/>
  <c r="U1826" i="3"/>
  <c r="U1827" i="3"/>
  <c r="U1828" i="3"/>
  <c r="U1829" i="3"/>
  <c r="U1830" i="3"/>
  <c r="U1831" i="3"/>
  <c r="U1832" i="3"/>
  <c r="U1833" i="3"/>
  <c r="U1834" i="3"/>
  <c r="U1835" i="3"/>
  <c r="U1836" i="3"/>
  <c r="U1837" i="3"/>
  <c r="U1838" i="3"/>
  <c r="U1839" i="3"/>
  <c r="U1840" i="3"/>
  <c r="U1841" i="3"/>
  <c r="U1842" i="3"/>
  <c r="U1843" i="3"/>
  <c r="U1844" i="3"/>
  <c r="U1845" i="3"/>
  <c r="U1846" i="3"/>
  <c r="U1847" i="3"/>
  <c r="U1848" i="3"/>
  <c r="U1849" i="3"/>
  <c r="U1850" i="3"/>
  <c r="U1851" i="3"/>
  <c r="U1852" i="3"/>
  <c r="U1853" i="3"/>
  <c r="U1854" i="3"/>
  <c r="U1855" i="3"/>
  <c r="U1856" i="3"/>
  <c r="U1857" i="3"/>
  <c r="U1858" i="3"/>
  <c r="U1859" i="3"/>
  <c r="U1860" i="3"/>
  <c r="U1861" i="3"/>
  <c r="U1862" i="3"/>
  <c r="U1863" i="3"/>
  <c r="U1864" i="3"/>
  <c r="U1865" i="3"/>
  <c r="U1866" i="3"/>
  <c r="U1867" i="3"/>
  <c r="U1868" i="3"/>
  <c r="U1869" i="3"/>
  <c r="U1870" i="3"/>
  <c r="U1871" i="3"/>
  <c r="U1872" i="3"/>
  <c r="U1873" i="3"/>
  <c r="U1874" i="3"/>
  <c r="U1875" i="3"/>
  <c r="U1876" i="3"/>
  <c r="U1877" i="3"/>
  <c r="U1878" i="3"/>
  <c r="U1879" i="3"/>
  <c r="U1880" i="3"/>
  <c r="U1881" i="3"/>
  <c r="U1882" i="3"/>
  <c r="U1883" i="3"/>
  <c r="U1884" i="3"/>
  <c r="U1885" i="3"/>
  <c r="U1886" i="3"/>
  <c r="U1887" i="3"/>
  <c r="U1888" i="3"/>
  <c r="U1889" i="3"/>
  <c r="U1890" i="3"/>
  <c r="U1891" i="3"/>
  <c r="U1892" i="3"/>
  <c r="U1893" i="3"/>
  <c r="U1894" i="3"/>
  <c r="U1895" i="3"/>
  <c r="U1896" i="3"/>
  <c r="U1897" i="3"/>
  <c r="U1898" i="3"/>
  <c r="U1899" i="3"/>
  <c r="U1900" i="3"/>
  <c r="U1901" i="3"/>
  <c r="U1902" i="3"/>
  <c r="U1903" i="3"/>
  <c r="U1904" i="3"/>
  <c r="U1905" i="3"/>
  <c r="U1906" i="3"/>
  <c r="U1907" i="3"/>
  <c r="U1908" i="3"/>
  <c r="U1909" i="3"/>
  <c r="U1910" i="3"/>
  <c r="U1911" i="3"/>
  <c r="U1912" i="3"/>
  <c r="U1913" i="3"/>
  <c r="U1914" i="3"/>
  <c r="U1915" i="3"/>
  <c r="U1916" i="3"/>
  <c r="U1917" i="3"/>
  <c r="U1918" i="3"/>
  <c r="U1919" i="3"/>
  <c r="U1920" i="3"/>
  <c r="U1921" i="3"/>
  <c r="U1922" i="3"/>
  <c r="U1923" i="3"/>
  <c r="U1924" i="3"/>
  <c r="U1925" i="3"/>
  <c r="U1926" i="3"/>
  <c r="U1927" i="3"/>
  <c r="U1928" i="3"/>
  <c r="U1929" i="3"/>
  <c r="U1930" i="3"/>
  <c r="U1931" i="3"/>
  <c r="U1932" i="3"/>
  <c r="U1933" i="3"/>
  <c r="U1934" i="3"/>
  <c r="U1935" i="3"/>
  <c r="U1936" i="3"/>
  <c r="U1937" i="3"/>
  <c r="U1938" i="3"/>
  <c r="U1939" i="3"/>
  <c r="U1940" i="3"/>
  <c r="U1941" i="3"/>
  <c r="U1942" i="3"/>
  <c r="U1943" i="3"/>
  <c r="U1944" i="3"/>
  <c r="U1945" i="3"/>
  <c r="U1946" i="3"/>
  <c r="U1947" i="3"/>
  <c r="U1948" i="3"/>
  <c r="U1949" i="3"/>
  <c r="U1950" i="3"/>
  <c r="U1951" i="3"/>
  <c r="U1952" i="3"/>
  <c r="U1953" i="3"/>
  <c r="U1954" i="3"/>
  <c r="U1955" i="3"/>
  <c r="U1956" i="3"/>
  <c r="U1957" i="3"/>
  <c r="U1958" i="3"/>
  <c r="U1959" i="3"/>
  <c r="U1960" i="3"/>
  <c r="U1961" i="3"/>
  <c r="U1962" i="3"/>
  <c r="U1963" i="3"/>
  <c r="U1964" i="3"/>
  <c r="U1965" i="3"/>
  <c r="U1966" i="3"/>
  <c r="U1967" i="3"/>
  <c r="U1968" i="3"/>
  <c r="U1969" i="3"/>
  <c r="U1970" i="3"/>
  <c r="U1971" i="3"/>
  <c r="U1972" i="3"/>
  <c r="U1973" i="3"/>
  <c r="U1974" i="3"/>
  <c r="U1975" i="3"/>
  <c r="U1976" i="3"/>
  <c r="U1977" i="3"/>
  <c r="U1978" i="3"/>
  <c r="U1979" i="3"/>
  <c r="U1980" i="3"/>
  <c r="U1981" i="3"/>
  <c r="U1982" i="3"/>
  <c r="U1983" i="3"/>
  <c r="U1984" i="3"/>
  <c r="U1985" i="3"/>
  <c r="U1986" i="3"/>
  <c r="U1987" i="3"/>
  <c r="U1988" i="3"/>
  <c r="U1989" i="3"/>
  <c r="U1990" i="3"/>
  <c r="U1991" i="3"/>
  <c r="U1992" i="3"/>
  <c r="U1993" i="3"/>
  <c r="U1994" i="3"/>
  <c r="U1995" i="3"/>
  <c r="U1996" i="3"/>
  <c r="U1997" i="3"/>
  <c r="U1998" i="3"/>
  <c r="U1999" i="3"/>
  <c r="U2000" i="3"/>
  <c r="U2001" i="3"/>
  <c r="U2002" i="3"/>
  <c r="U2003" i="3"/>
  <c r="U2004" i="3"/>
  <c r="U2005" i="3"/>
  <c r="U2006" i="3"/>
  <c r="U2007" i="3"/>
  <c r="U2008" i="3"/>
  <c r="U2009" i="3"/>
  <c r="U2010" i="3"/>
  <c r="U2011" i="3"/>
  <c r="U2012" i="3"/>
  <c r="U2013" i="3"/>
  <c r="U2014" i="3"/>
  <c r="U2015" i="3"/>
  <c r="U2016" i="3"/>
  <c r="U2017" i="3"/>
  <c r="U2018" i="3"/>
  <c r="U2019" i="3"/>
  <c r="U2020" i="3"/>
  <c r="U2021" i="3"/>
  <c r="U2022" i="3"/>
  <c r="U2023" i="3"/>
  <c r="U2024" i="3"/>
  <c r="U2025" i="3"/>
  <c r="U2026" i="3"/>
  <c r="U2027" i="3"/>
  <c r="U2028" i="3"/>
  <c r="U2029" i="3"/>
  <c r="U2030" i="3"/>
  <c r="U2031" i="3"/>
  <c r="U2032" i="3"/>
  <c r="U2033" i="3"/>
  <c r="U2034" i="3"/>
  <c r="U2035" i="3"/>
  <c r="U2036" i="3"/>
  <c r="U2037" i="3"/>
  <c r="U2038" i="3"/>
  <c r="U2039" i="3"/>
  <c r="U2040" i="3"/>
  <c r="U2041" i="3"/>
  <c r="U2042" i="3"/>
  <c r="U2043" i="3"/>
  <c r="U2044" i="3"/>
  <c r="U2045" i="3"/>
  <c r="U2046" i="3"/>
  <c r="U2047" i="3"/>
  <c r="U2048" i="3"/>
  <c r="U2049" i="3"/>
  <c r="U2050" i="3"/>
  <c r="U2051" i="3"/>
  <c r="U2052" i="3"/>
  <c r="U2053" i="3"/>
  <c r="U2054" i="3"/>
  <c r="U2055" i="3"/>
  <c r="U2056" i="3"/>
  <c r="U2057" i="3"/>
  <c r="U2058" i="3"/>
  <c r="U2059" i="3"/>
  <c r="U2060" i="3"/>
  <c r="U2061" i="3"/>
  <c r="U2062" i="3"/>
  <c r="U2063" i="3"/>
  <c r="U2064" i="3"/>
  <c r="U2065" i="3"/>
  <c r="U2066" i="3"/>
  <c r="U2067" i="3"/>
  <c r="U2068" i="3"/>
  <c r="U2069" i="3"/>
  <c r="U2070" i="3"/>
  <c r="U2071" i="3"/>
  <c r="U2072" i="3"/>
  <c r="U2073" i="3"/>
  <c r="U2074" i="3"/>
  <c r="U2075" i="3"/>
  <c r="U2076" i="3"/>
  <c r="U2077" i="3"/>
  <c r="U2078" i="3"/>
  <c r="U2079" i="3"/>
  <c r="U2080" i="3"/>
  <c r="U2081" i="3"/>
  <c r="U2082" i="3"/>
  <c r="U2083" i="3"/>
  <c r="U2084" i="3"/>
  <c r="U2085" i="3"/>
  <c r="U2086" i="3"/>
  <c r="U2087" i="3"/>
  <c r="U2088" i="3"/>
  <c r="U2089" i="3"/>
  <c r="U2090" i="3"/>
  <c r="U2091" i="3"/>
  <c r="U2092" i="3"/>
  <c r="U2093" i="3"/>
  <c r="U2094" i="3"/>
  <c r="U2095" i="3"/>
  <c r="U2096" i="3"/>
  <c r="U2097" i="3"/>
  <c r="U2098" i="3"/>
  <c r="U2099" i="3"/>
  <c r="U2100" i="3"/>
  <c r="U2101" i="3"/>
  <c r="U2102" i="3"/>
  <c r="U2103" i="3"/>
  <c r="U2104" i="3"/>
  <c r="U2105" i="3"/>
  <c r="U2106" i="3"/>
  <c r="U2107" i="3"/>
  <c r="U2108" i="3"/>
  <c r="U2109" i="3"/>
  <c r="U2110" i="3"/>
  <c r="U2111" i="3"/>
  <c r="U2112" i="3"/>
  <c r="U2113" i="3"/>
  <c r="U2114" i="3"/>
  <c r="U2115" i="3"/>
  <c r="U2116" i="3"/>
  <c r="U2117" i="3"/>
  <c r="U2118" i="3"/>
  <c r="U2119" i="3"/>
  <c r="U2120" i="3"/>
  <c r="U2121" i="3"/>
  <c r="U2122" i="3"/>
  <c r="U2123" i="3"/>
  <c r="U2124" i="3"/>
  <c r="U2125" i="3"/>
  <c r="U2126" i="3"/>
  <c r="U2127" i="3"/>
  <c r="U2128" i="3"/>
  <c r="U2129" i="3"/>
  <c r="U2130" i="3"/>
  <c r="U2131" i="3"/>
  <c r="U2132" i="3"/>
  <c r="U2133" i="3"/>
  <c r="U2134" i="3"/>
  <c r="U2135" i="3"/>
  <c r="U2136" i="3"/>
  <c r="U2137" i="3"/>
  <c r="U2138" i="3"/>
  <c r="U2139" i="3"/>
  <c r="U2140" i="3"/>
  <c r="U2141" i="3"/>
  <c r="U2142" i="3"/>
  <c r="U2143" i="3"/>
  <c r="U2144" i="3"/>
  <c r="U2145" i="3"/>
  <c r="U2146" i="3"/>
  <c r="U2147" i="3"/>
  <c r="U2148" i="3"/>
  <c r="U2149" i="3"/>
  <c r="U2150" i="3"/>
  <c r="U2151" i="3"/>
  <c r="U2152" i="3"/>
  <c r="U2153" i="3"/>
  <c r="U2154" i="3"/>
  <c r="U2155" i="3"/>
  <c r="U2156" i="3"/>
  <c r="U2157" i="3"/>
  <c r="U2158" i="3"/>
  <c r="U2159" i="3"/>
  <c r="U2160" i="3"/>
  <c r="U2161" i="3"/>
  <c r="U2162" i="3"/>
  <c r="U2163" i="3"/>
  <c r="U2164" i="3"/>
  <c r="U2165" i="3"/>
  <c r="U2166" i="3"/>
  <c r="U2167" i="3"/>
  <c r="U2168" i="3"/>
  <c r="U2169" i="3"/>
  <c r="U2170" i="3"/>
  <c r="U2171" i="3"/>
  <c r="U2172" i="3"/>
  <c r="U2173" i="3"/>
  <c r="U2174" i="3"/>
  <c r="U2175" i="3"/>
  <c r="U2176" i="3"/>
  <c r="U2177" i="3"/>
  <c r="U2178" i="3"/>
  <c r="U2179" i="3"/>
  <c r="U2180" i="3"/>
  <c r="U2181" i="3"/>
  <c r="U2182" i="3"/>
  <c r="U2183" i="3"/>
  <c r="U2184" i="3"/>
  <c r="U2185" i="3"/>
  <c r="U2186" i="3"/>
  <c r="U2187" i="3"/>
  <c r="U2188" i="3"/>
  <c r="U2189" i="3"/>
  <c r="U2190" i="3"/>
  <c r="U2191" i="3"/>
  <c r="U2192" i="3"/>
  <c r="U2193" i="3"/>
  <c r="U2194" i="3"/>
  <c r="U2195" i="3"/>
  <c r="U2196" i="3"/>
  <c r="U2197" i="3"/>
  <c r="U2198" i="3"/>
  <c r="U2199" i="3"/>
  <c r="U2200" i="3"/>
  <c r="U2201" i="3"/>
  <c r="U2202" i="3"/>
  <c r="U2203" i="3"/>
  <c r="U2204" i="3"/>
  <c r="U2205" i="3"/>
  <c r="U2206" i="3"/>
  <c r="U2207" i="3"/>
  <c r="U2208" i="3"/>
  <c r="U2209" i="3"/>
  <c r="U2210" i="3"/>
  <c r="U2211" i="3"/>
  <c r="U2212" i="3"/>
  <c r="U2213" i="3"/>
  <c r="U2214" i="3"/>
  <c r="U2215" i="3"/>
  <c r="U2216" i="3"/>
  <c r="U2217" i="3"/>
  <c r="U2218" i="3"/>
  <c r="U2219" i="3"/>
  <c r="U2220" i="3"/>
  <c r="U2221" i="3"/>
  <c r="U2222" i="3"/>
  <c r="U2223" i="3"/>
  <c r="U2224" i="3"/>
  <c r="U2225" i="3"/>
  <c r="U2226" i="3"/>
  <c r="U2227" i="3"/>
  <c r="U2228" i="3"/>
  <c r="U2229" i="3"/>
  <c r="U2230" i="3"/>
  <c r="U2231" i="3"/>
  <c r="U2232" i="3"/>
  <c r="U2233" i="3"/>
  <c r="U2234" i="3"/>
  <c r="U2235" i="3"/>
  <c r="U2236" i="3"/>
  <c r="U2237" i="3"/>
  <c r="U2238" i="3"/>
  <c r="U2239" i="3"/>
  <c r="U2240" i="3"/>
  <c r="U2241" i="3"/>
  <c r="U2242" i="3"/>
  <c r="U2243" i="3"/>
  <c r="U2244" i="3"/>
  <c r="U2245" i="3"/>
  <c r="U2246" i="3"/>
  <c r="U2247" i="3"/>
  <c r="U2248" i="3"/>
  <c r="U2249" i="3"/>
  <c r="U2250" i="3"/>
  <c r="U2251" i="3"/>
  <c r="U2252" i="3"/>
  <c r="U2253" i="3"/>
  <c r="U2254" i="3"/>
  <c r="U2255" i="3"/>
  <c r="U2256" i="3"/>
  <c r="U2257" i="3"/>
  <c r="U2258" i="3"/>
  <c r="U2259" i="3"/>
  <c r="U2260" i="3"/>
  <c r="U2261" i="3"/>
  <c r="U2262" i="3"/>
  <c r="U2263" i="3"/>
  <c r="U2264" i="3"/>
  <c r="U2265" i="3"/>
  <c r="U2266" i="3"/>
  <c r="U2267" i="3"/>
  <c r="U2268" i="3"/>
  <c r="U2269" i="3"/>
  <c r="U2270" i="3"/>
  <c r="U2271" i="3"/>
  <c r="U2272" i="3"/>
  <c r="U2273" i="3"/>
  <c r="U2274" i="3"/>
  <c r="U2275" i="3"/>
  <c r="U2276" i="3"/>
  <c r="U2277" i="3"/>
  <c r="U2278" i="3"/>
  <c r="U2279" i="3"/>
  <c r="U2280" i="3"/>
  <c r="U2281" i="3"/>
  <c r="U2282" i="3"/>
  <c r="U2283" i="3"/>
  <c r="U2284" i="3"/>
  <c r="U2285" i="3"/>
  <c r="U2286" i="3"/>
  <c r="U2287" i="3"/>
  <c r="U2288" i="3"/>
  <c r="U2289" i="3"/>
  <c r="U2290" i="3"/>
  <c r="U2291" i="3"/>
  <c r="U2292" i="3"/>
  <c r="U2293" i="3"/>
  <c r="U2294" i="3"/>
  <c r="U2295" i="3"/>
  <c r="U2296" i="3"/>
  <c r="U2297" i="3"/>
  <c r="U2298" i="3"/>
  <c r="U2299" i="3"/>
  <c r="U2300" i="3"/>
  <c r="U2301" i="3"/>
  <c r="U2302" i="3"/>
  <c r="U2303" i="3"/>
  <c r="U2304" i="3"/>
  <c r="U2305" i="3"/>
  <c r="U2306" i="3"/>
  <c r="U2307" i="3"/>
  <c r="U2308" i="3"/>
  <c r="U2309" i="3"/>
  <c r="U2310" i="3"/>
  <c r="U2311" i="3"/>
  <c r="U2312" i="3"/>
  <c r="U2313" i="3"/>
  <c r="U2314" i="3"/>
  <c r="U2315" i="3"/>
  <c r="U2316" i="3"/>
  <c r="U2317" i="3"/>
  <c r="U2318" i="3"/>
  <c r="U2319" i="3"/>
  <c r="U2320" i="3"/>
  <c r="U2321" i="3"/>
  <c r="U2322" i="3"/>
  <c r="U2323" i="3"/>
  <c r="U2324" i="3"/>
  <c r="U2325" i="3"/>
  <c r="U2326" i="3"/>
  <c r="U2327" i="3"/>
  <c r="U2328" i="3"/>
  <c r="U2329" i="3"/>
  <c r="U2330" i="3"/>
  <c r="U2331" i="3"/>
  <c r="U2332" i="3"/>
  <c r="U2333" i="3"/>
  <c r="U2334" i="3"/>
  <c r="U2335" i="3"/>
  <c r="U2336" i="3"/>
  <c r="U2337" i="3"/>
  <c r="U2338" i="3"/>
  <c r="U2339" i="3"/>
  <c r="U2340" i="3"/>
  <c r="U2341" i="3"/>
  <c r="U2342" i="3"/>
  <c r="U2343" i="3"/>
  <c r="U2344" i="3"/>
  <c r="U2345" i="3"/>
  <c r="U2346" i="3"/>
  <c r="U2347" i="3"/>
  <c r="U2348" i="3"/>
  <c r="U2349" i="3"/>
  <c r="U2350" i="3"/>
  <c r="U2351" i="3"/>
  <c r="U2352" i="3"/>
  <c r="U2353" i="3"/>
  <c r="U2354" i="3"/>
  <c r="U2355" i="3"/>
  <c r="U2356" i="3"/>
  <c r="U2357" i="3"/>
  <c r="U2358" i="3"/>
  <c r="U2359" i="3"/>
  <c r="U2360" i="3"/>
  <c r="U2361" i="3"/>
  <c r="U2362" i="3"/>
  <c r="U2363" i="3"/>
  <c r="U2364" i="3"/>
  <c r="U2365" i="3"/>
  <c r="U2366" i="3"/>
  <c r="U2367" i="3"/>
  <c r="U2368" i="3"/>
  <c r="U2369" i="3"/>
  <c r="U2370" i="3"/>
  <c r="U2371" i="3"/>
  <c r="U2372" i="3"/>
  <c r="U2373" i="3"/>
  <c r="U2374" i="3"/>
  <c r="U2375" i="3"/>
  <c r="U2376" i="3"/>
  <c r="U2377" i="3"/>
  <c r="U2378" i="3"/>
  <c r="U2379" i="3"/>
  <c r="U2380" i="3"/>
  <c r="U2381" i="3"/>
  <c r="U2382" i="3"/>
  <c r="U2383" i="3"/>
  <c r="U2384" i="3"/>
  <c r="U2385" i="3"/>
  <c r="U2386" i="3"/>
  <c r="U2387" i="3"/>
  <c r="U2388" i="3"/>
  <c r="U2389" i="3"/>
  <c r="U2390" i="3"/>
  <c r="U2391" i="3"/>
  <c r="U2392" i="3"/>
  <c r="U2393" i="3"/>
  <c r="U2394" i="3"/>
  <c r="U2395" i="3"/>
  <c r="U2396" i="3"/>
  <c r="U2397" i="3"/>
  <c r="U2398" i="3"/>
  <c r="U2399" i="3"/>
  <c r="U2400" i="3"/>
  <c r="U2401" i="3"/>
  <c r="U2402" i="3"/>
  <c r="U2403" i="3"/>
  <c r="U2404" i="3"/>
  <c r="U2405" i="3"/>
  <c r="U2406" i="3"/>
  <c r="U2407" i="3"/>
  <c r="U2408" i="3"/>
  <c r="U2409" i="3"/>
  <c r="U2410" i="3"/>
  <c r="U2411" i="3"/>
  <c r="U2412" i="3"/>
  <c r="U2413" i="3"/>
  <c r="U2414" i="3"/>
  <c r="U2415" i="3"/>
  <c r="U2416" i="3"/>
  <c r="U2417" i="3"/>
  <c r="U2418" i="3"/>
  <c r="U2419" i="3"/>
  <c r="U2420" i="3"/>
  <c r="U2421" i="3"/>
  <c r="U2422" i="3"/>
  <c r="U2423" i="3"/>
  <c r="U2424" i="3"/>
  <c r="U2425" i="3"/>
  <c r="U2426" i="3"/>
  <c r="U2427" i="3"/>
  <c r="U2428" i="3"/>
  <c r="U2429" i="3"/>
  <c r="U2430" i="3"/>
  <c r="U2431" i="3"/>
  <c r="U2432" i="3"/>
  <c r="U2433" i="3"/>
  <c r="U2434" i="3"/>
  <c r="U2435" i="3"/>
  <c r="U2436" i="3"/>
  <c r="U2437" i="3"/>
  <c r="U2438" i="3"/>
  <c r="U2439" i="3"/>
  <c r="U2440" i="3"/>
  <c r="U2441" i="3"/>
  <c r="U2442" i="3"/>
  <c r="U2443" i="3"/>
  <c r="U2444" i="3"/>
  <c r="U2445" i="3"/>
  <c r="U2446" i="3"/>
  <c r="U2447" i="3"/>
  <c r="U2448" i="3"/>
  <c r="U2449" i="3"/>
  <c r="U2450" i="3"/>
  <c r="U2451" i="3"/>
  <c r="U2452" i="3"/>
  <c r="U2453" i="3"/>
  <c r="U2454" i="3"/>
  <c r="U2455" i="3"/>
  <c r="U2456" i="3"/>
  <c r="U2457" i="3"/>
  <c r="U2458" i="3"/>
  <c r="U2459" i="3"/>
  <c r="U2460" i="3"/>
  <c r="U2461" i="3"/>
  <c r="U2462" i="3"/>
  <c r="U2463" i="3"/>
  <c r="U2464" i="3"/>
  <c r="U2465" i="3"/>
  <c r="U2466" i="3"/>
  <c r="U2467" i="3"/>
  <c r="U2468" i="3"/>
  <c r="U2469" i="3"/>
  <c r="U2470" i="3"/>
  <c r="U2471" i="3"/>
  <c r="U2472" i="3"/>
  <c r="U2473" i="3"/>
  <c r="U2474" i="3"/>
  <c r="U2475" i="3"/>
  <c r="U2476" i="3"/>
  <c r="U2477" i="3"/>
  <c r="U2478" i="3"/>
  <c r="U2479" i="3"/>
  <c r="U2480" i="3"/>
  <c r="U2481" i="3"/>
  <c r="U2482" i="3"/>
  <c r="U2483" i="3"/>
  <c r="U2484" i="3"/>
  <c r="U2485" i="3"/>
  <c r="U2486" i="3"/>
  <c r="U2487" i="3"/>
  <c r="U2488" i="3"/>
  <c r="U2489" i="3"/>
  <c r="U2490" i="3"/>
  <c r="U2491" i="3"/>
  <c r="U2492" i="3"/>
  <c r="U2493" i="3"/>
  <c r="U2494" i="3"/>
  <c r="U2495" i="3"/>
  <c r="U2496" i="3"/>
  <c r="U2497" i="3"/>
  <c r="U2498" i="3"/>
  <c r="U2499" i="3"/>
  <c r="U2500" i="3"/>
  <c r="U2501" i="3"/>
  <c r="U2502" i="3"/>
  <c r="U2503" i="3"/>
  <c r="U2504" i="3"/>
  <c r="U2505" i="3"/>
  <c r="U2506" i="3"/>
  <c r="U2507" i="3"/>
  <c r="U2508" i="3"/>
  <c r="U2509" i="3"/>
  <c r="U2510" i="3"/>
  <c r="U2511" i="3"/>
  <c r="U2512" i="3"/>
  <c r="U2513" i="3"/>
  <c r="U2514" i="3"/>
  <c r="U2515" i="3"/>
  <c r="U2516" i="3"/>
  <c r="U2517" i="3"/>
  <c r="U2518" i="3"/>
  <c r="U2519" i="3"/>
  <c r="U2520" i="3"/>
  <c r="U2521" i="3"/>
  <c r="U2522" i="3"/>
  <c r="U2523" i="3"/>
  <c r="U2524" i="3"/>
  <c r="U2525" i="3"/>
  <c r="U2526" i="3"/>
  <c r="U2527" i="3"/>
  <c r="U2528" i="3"/>
  <c r="U2529" i="3"/>
  <c r="U2530" i="3"/>
  <c r="U2531" i="3"/>
  <c r="U2532" i="3"/>
  <c r="U2533" i="3"/>
  <c r="U2534" i="3"/>
  <c r="U2535" i="3"/>
  <c r="U2536" i="3"/>
  <c r="U2537" i="3"/>
  <c r="U2538" i="3"/>
  <c r="U2539" i="3"/>
  <c r="U2540" i="3"/>
  <c r="U2541" i="3"/>
  <c r="U2542" i="3"/>
  <c r="U2543" i="3"/>
  <c r="U2544" i="3"/>
  <c r="U2545" i="3"/>
  <c r="U2546" i="3"/>
  <c r="U2547" i="3"/>
  <c r="U2548" i="3"/>
  <c r="U2549" i="3"/>
  <c r="U2550" i="3"/>
  <c r="U2551" i="3"/>
  <c r="U2552" i="3"/>
  <c r="U2553" i="3"/>
  <c r="U2554" i="3"/>
  <c r="U2555" i="3"/>
  <c r="U2556" i="3"/>
  <c r="U2557" i="3"/>
  <c r="U2558" i="3"/>
  <c r="U2559" i="3"/>
  <c r="U2560" i="3"/>
  <c r="U2561" i="3"/>
  <c r="U2562" i="3"/>
  <c r="U2563" i="3"/>
  <c r="U2564" i="3"/>
  <c r="U2565" i="3"/>
  <c r="U2566" i="3"/>
  <c r="U2567" i="3"/>
  <c r="U2568" i="3"/>
  <c r="U2569" i="3"/>
  <c r="U2570" i="3"/>
  <c r="U2571" i="3"/>
  <c r="U2572" i="3"/>
  <c r="U2573" i="3"/>
  <c r="U2574" i="3"/>
  <c r="U2575" i="3"/>
  <c r="U2576" i="3"/>
  <c r="U2577" i="3"/>
  <c r="U2578" i="3"/>
  <c r="U2579" i="3"/>
  <c r="U2580" i="3"/>
  <c r="U2581" i="3"/>
  <c r="U2582" i="3"/>
  <c r="U2583" i="3"/>
  <c r="U2584" i="3"/>
  <c r="U2585" i="3"/>
  <c r="U2586" i="3"/>
  <c r="U2587" i="3"/>
  <c r="U2588" i="3"/>
  <c r="U2589" i="3"/>
  <c r="U2590" i="3"/>
  <c r="U2591" i="3"/>
  <c r="U2592" i="3"/>
  <c r="U2593" i="3"/>
  <c r="U2594" i="3"/>
  <c r="U2595" i="3"/>
  <c r="U2596" i="3"/>
  <c r="U2597" i="3"/>
  <c r="U2598" i="3"/>
  <c r="U2599" i="3"/>
  <c r="U2600" i="3"/>
  <c r="U2601" i="3"/>
  <c r="U2602" i="3"/>
  <c r="U2603" i="3"/>
  <c r="U2604" i="3"/>
  <c r="U2605" i="3"/>
  <c r="U2606" i="3"/>
  <c r="U2607" i="3"/>
  <c r="U2608" i="3"/>
  <c r="U2609" i="3"/>
  <c r="U2610" i="3"/>
  <c r="U2611" i="3"/>
  <c r="U2612" i="3"/>
  <c r="U2613" i="3"/>
  <c r="U2614" i="3"/>
  <c r="U2615" i="3"/>
  <c r="U2616" i="3"/>
  <c r="U2617" i="3"/>
  <c r="U2618" i="3"/>
  <c r="U2619" i="3"/>
  <c r="U2620" i="3"/>
  <c r="U2621" i="3"/>
  <c r="U2622" i="3"/>
  <c r="U2623" i="3"/>
  <c r="U2624" i="3"/>
  <c r="U2625" i="3"/>
  <c r="U2626" i="3"/>
  <c r="U2627" i="3"/>
  <c r="U2628" i="3"/>
  <c r="U2629" i="3"/>
  <c r="U2630" i="3"/>
  <c r="U2631" i="3"/>
  <c r="U2632" i="3"/>
  <c r="U2633" i="3"/>
  <c r="U2634" i="3"/>
  <c r="U2635" i="3"/>
  <c r="U2636" i="3"/>
  <c r="U2637" i="3"/>
  <c r="U2638" i="3"/>
  <c r="U2639" i="3"/>
  <c r="U2640" i="3"/>
  <c r="U2641" i="3"/>
  <c r="U2642" i="3"/>
  <c r="U2643" i="3"/>
  <c r="U2644" i="3"/>
  <c r="U2645" i="3"/>
  <c r="U2646" i="3"/>
  <c r="U2647" i="3"/>
  <c r="U2648" i="3"/>
  <c r="U2649" i="3"/>
  <c r="U2650" i="3"/>
  <c r="U2651" i="3"/>
  <c r="U2652" i="3"/>
  <c r="U2653" i="3"/>
  <c r="U2654" i="3"/>
  <c r="U2655" i="3"/>
  <c r="U2656" i="3"/>
  <c r="U2657" i="3"/>
  <c r="U2658" i="3"/>
  <c r="U2659" i="3"/>
  <c r="U2660" i="3"/>
  <c r="U2661" i="3"/>
  <c r="U2662" i="3"/>
  <c r="U2663" i="3"/>
  <c r="U2664" i="3"/>
  <c r="U2665" i="3"/>
  <c r="U2666" i="3"/>
  <c r="U2667" i="3"/>
  <c r="U2668" i="3"/>
  <c r="U2669" i="3"/>
  <c r="U2670" i="3"/>
  <c r="U2671" i="3"/>
  <c r="U2672" i="3"/>
  <c r="U2673" i="3"/>
  <c r="U2674" i="3"/>
  <c r="U2675" i="3"/>
  <c r="U2676" i="3"/>
  <c r="U2677" i="3"/>
  <c r="U2678" i="3"/>
  <c r="U2679" i="3"/>
  <c r="U2680" i="3"/>
  <c r="U2681" i="3"/>
  <c r="U2682" i="3"/>
  <c r="U2683" i="3"/>
  <c r="U2684" i="3"/>
  <c r="U2685" i="3"/>
  <c r="U2686" i="3"/>
  <c r="U2687" i="3"/>
  <c r="U2688" i="3"/>
  <c r="U2689" i="3"/>
  <c r="U2690" i="3"/>
  <c r="U2691" i="3"/>
  <c r="U2692" i="3"/>
  <c r="U2693" i="3"/>
  <c r="U2694" i="3"/>
  <c r="U2695" i="3"/>
  <c r="U2696" i="3"/>
  <c r="U2697" i="3"/>
  <c r="U2698" i="3"/>
  <c r="U2699" i="3"/>
  <c r="U2700" i="3"/>
  <c r="U2701" i="3"/>
  <c r="U2702" i="3"/>
  <c r="U2703" i="3"/>
  <c r="U2704" i="3"/>
  <c r="U2705" i="3"/>
  <c r="U2706" i="3"/>
  <c r="U2707" i="3"/>
  <c r="U2708" i="3"/>
  <c r="U2709" i="3"/>
  <c r="U2710" i="3"/>
  <c r="U2711" i="3"/>
  <c r="U2712" i="3"/>
  <c r="U2713" i="3"/>
  <c r="U2714" i="3"/>
  <c r="U2715" i="3"/>
  <c r="U2716" i="3"/>
  <c r="U2717" i="3"/>
  <c r="U2718" i="3"/>
  <c r="U2719" i="3"/>
  <c r="U2720" i="3"/>
  <c r="U2721" i="3"/>
  <c r="U2722" i="3"/>
  <c r="U2723" i="3"/>
  <c r="U2724" i="3"/>
  <c r="U2725" i="3"/>
  <c r="U2726" i="3"/>
  <c r="U2727" i="3"/>
  <c r="U2728" i="3"/>
  <c r="U2729" i="3"/>
  <c r="U2730" i="3"/>
  <c r="U2731" i="3"/>
  <c r="U2732" i="3"/>
  <c r="U2733" i="3"/>
  <c r="U2734" i="3"/>
  <c r="U2735" i="3"/>
  <c r="U2736" i="3"/>
  <c r="U2737" i="3"/>
  <c r="U2738" i="3"/>
  <c r="U2739" i="3"/>
  <c r="U2740" i="3"/>
  <c r="U2741" i="3"/>
  <c r="U2742" i="3"/>
  <c r="U2743" i="3"/>
  <c r="U2744" i="3"/>
  <c r="U2745" i="3"/>
  <c r="U2746" i="3"/>
  <c r="U2747" i="3"/>
  <c r="U2748" i="3"/>
  <c r="U2749" i="3"/>
  <c r="U2750" i="3"/>
  <c r="U2751" i="3"/>
  <c r="U2752" i="3"/>
  <c r="U2753" i="3"/>
  <c r="U2754" i="3"/>
  <c r="U2755" i="3"/>
  <c r="U2756" i="3"/>
  <c r="U2757" i="3"/>
  <c r="U2758" i="3"/>
  <c r="U2759" i="3"/>
  <c r="U2760" i="3"/>
  <c r="U2761" i="3"/>
  <c r="U2762" i="3"/>
  <c r="U2763" i="3"/>
  <c r="U2764" i="3"/>
  <c r="U2765" i="3"/>
  <c r="U2766" i="3"/>
  <c r="U2767" i="3"/>
  <c r="U2768" i="3"/>
  <c r="U2769" i="3"/>
  <c r="U2770" i="3"/>
  <c r="U2771" i="3"/>
  <c r="U2772" i="3"/>
  <c r="U2773" i="3"/>
  <c r="U2774" i="3"/>
  <c r="U2775" i="3"/>
  <c r="U2776" i="3"/>
  <c r="U2777" i="3"/>
  <c r="U2778" i="3"/>
  <c r="U2779" i="3"/>
  <c r="U2780" i="3"/>
  <c r="U2781" i="3"/>
  <c r="U2782" i="3"/>
  <c r="U2783" i="3"/>
  <c r="U2784" i="3"/>
  <c r="U2785" i="3"/>
  <c r="U2786" i="3"/>
  <c r="U2787" i="3"/>
  <c r="U2788" i="3"/>
  <c r="U2789" i="3"/>
  <c r="U2790" i="3"/>
  <c r="U2791" i="3"/>
  <c r="U2792" i="3"/>
  <c r="U2793" i="3"/>
  <c r="U2794" i="3"/>
  <c r="U2795" i="3"/>
  <c r="U2796" i="3"/>
  <c r="U2797" i="3"/>
  <c r="U2798" i="3"/>
  <c r="U2799" i="3"/>
  <c r="U2800" i="3"/>
  <c r="U2801" i="3"/>
  <c r="U2802" i="3"/>
  <c r="U2803" i="3"/>
  <c r="U2804" i="3"/>
  <c r="U2805" i="3"/>
  <c r="U2806" i="3"/>
  <c r="U2807" i="3"/>
  <c r="U2808" i="3"/>
  <c r="U2809" i="3"/>
  <c r="U2810" i="3"/>
  <c r="U2811" i="3"/>
  <c r="U2812" i="3"/>
  <c r="U2813" i="3"/>
  <c r="U2814" i="3"/>
  <c r="U2815" i="3"/>
  <c r="U2816" i="3"/>
  <c r="U2817" i="3"/>
  <c r="U2818" i="3"/>
  <c r="U2819" i="3"/>
  <c r="U2820" i="3"/>
  <c r="U2821" i="3"/>
  <c r="U2822" i="3"/>
  <c r="U2823" i="3"/>
  <c r="U2824" i="3"/>
  <c r="U2825" i="3"/>
  <c r="U2826" i="3"/>
  <c r="U2827" i="3"/>
  <c r="U2828" i="3"/>
  <c r="U2829" i="3"/>
  <c r="U2830" i="3"/>
  <c r="U2831" i="3"/>
  <c r="U2832" i="3"/>
  <c r="U2833" i="3"/>
  <c r="U2834" i="3"/>
  <c r="U2835" i="3"/>
  <c r="U2836" i="3"/>
  <c r="U2837" i="3"/>
  <c r="U2838" i="3"/>
  <c r="U2839" i="3"/>
  <c r="U2840" i="3"/>
  <c r="U2841" i="3"/>
  <c r="U2842" i="3"/>
  <c r="U2843" i="3"/>
  <c r="U2844" i="3"/>
  <c r="U2845" i="3"/>
  <c r="U2846" i="3"/>
  <c r="U2847" i="3"/>
  <c r="U2848" i="3"/>
  <c r="U2849" i="3"/>
  <c r="U2850" i="3"/>
  <c r="U2851" i="3"/>
  <c r="U2852" i="3"/>
  <c r="U2853" i="3"/>
  <c r="U2854" i="3"/>
  <c r="U2855" i="3"/>
  <c r="U2856" i="3"/>
  <c r="U2857" i="3"/>
  <c r="U2858" i="3"/>
  <c r="U2859" i="3"/>
  <c r="U2860" i="3"/>
  <c r="U2861" i="3"/>
  <c r="U2862" i="3"/>
  <c r="U2863" i="3"/>
  <c r="U2864" i="3"/>
  <c r="U2865" i="3"/>
  <c r="U2866" i="3"/>
  <c r="U2867" i="3"/>
  <c r="U2868" i="3"/>
  <c r="U2869" i="3"/>
  <c r="U2870" i="3"/>
  <c r="U2871" i="3"/>
  <c r="U2872" i="3"/>
  <c r="U2873" i="3"/>
  <c r="U2874" i="3"/>
  <c r="U2875" i="3"/>
  <c r="U2876" i="3"/>
  <c r="U2877" i="3"/>
  <c r="U2878" i="3"/>
  <c r="U2879" i="3"/>
  <c r="U2880" i="3"/>
  <c r="U2881" i="3"/>
  <c r="U2882" i="3"/>
  <c r="U2883" i="3"/>
  <c r="U2884" i="3"/>
  <c r="U2885" i="3"/>
  <c r="U2886" i="3"/>
  <c r="U2887" i="3"/>
  <c r="U2888" i="3"/>
  <c r="U2889" i="3"/>
  <c r="U2890" i="3"/>
  <c r="U2891" i="3"/>
  <c r="U2892" i="3"/>
  <c r="U2893" i="3"/>
  <c r="U2894" i="3"/>
  <c r="U2895" i="3"/>
  <c r="U2896" i="3"/>
  <c r="U2897" i="3"/>
  <c r="U2898" i="3"/>
  <c r="U2899" i="3"/>
  <c r="U2900" i="3"/>
  <c r="U2901" i="3"/>
  <c r="U2902" i="3"/>
  <c r="U2903" i="3"/>
  <c r="U2904" i="3"/>
  <c r="U2905" i="3"/>
  <c r="U2906" i="3"/>
  <c r="U2907" i="3"/>
  <c r="U2908" i="3"/>
  <c r="U2909" i="3"/>
  <c r="U2910" i="3"/>
  <c r="U2911" i="3"/>
  <c r="U2912" i="3"/>
  <c r="U2913" i="3"/>
  <c r="U2914" i="3"/>
  <c r="U2915" i="3"/>
  <c r="U2916" i="3"/>
  <c r="U2917" i="3"/>
  <c r="U2918" i="3"/>
  <c r="U2919" i="3"/>
  <c r="U2920" i="3"/>
  <c r="U2921" i="3"/>
  <c r="U2922" i="3"/>
  <c r="U2923" i="3"/>
  <c r="U2924" i="3"/>
  <c r="U2925" i="3"/>
  <c r="U2926" i="3"/>
  <c r="U2927" i="3"/>
  <c r="U2928" i="3"/>
  <c r="U2929" i="3"/>
  <c r="U2930" i="3"/>
  <c r="U2931" i="3"/>
  <c r="U2932" i="3"/>
  <c r="U2933" i="3"/>
  <c r="U2934" i="3"/>
  <c r="U2935" i="3"/>
  <c r="U2936" i="3"/>
  <c r="U2937" i="3"/>
  <c r="U2938" i="3"/>
  <c r="U2939" i="3"/>
  <c r="U2940" i="3"/>
  <c r="U2941" i="3"/>
  <c r="U2942" i="3"/>
  <c r="U2943" i="3"/>
  <c r="U2944" i="3"/>
  <c r="U2945" i="3"/>
  <c r="U2946" i="3"/>
  <c r="U2947" i="3"/>
  <c r="U2948" i="3"/>
  <c r="U2949" i="3"/>
  <c r="U2950" i="3"/>
  <c r="U2951" i="3"/>
  <c r="U2952" i="3"/>
  <c r="U2953" i="3"/>
  <c r="U2954" i="3"/>
  <c r="U2955" i="3"/>
  <c r="U2956" i="3"/>
  <c r="U2957" i="3"/>
  <c r="U2958" i="3"/>
  <c r="U2959" i="3"/>
  <c r="U2960" i="3"/>
  <c r="U2961" i="3"/>
  <c r="U2962" i="3"/>
  <c r="U2963" i="3"/>
  <c r="U2964" i="3"/>
  <c r="U2965" i="3"/>
  <c r="U2966" i="3"/>
  <c r="U2967" i="3"/>
  <c r="U2968" i="3"/>
  <c r="U2969" i="3"/>
  <c r="U2970" i="3"/>
  <c r="U2971" i="3"/>
  <c r="U2972" i="3"/>
  <c r="U2973" i="3"/>
  <c r="U2974" i="3"/>
  <c r="U2975" i="3"/>
  <c r="U2976" i="3"/>
  <c r="U2977" i="3"/>
  <c r="U2978" i="3"/>
  <c r="U2979" i="3"/>
  <c r="U2980" i="3"/>
  <c r="U2981" i="3"/>
  <c r="U2982" i="3"/>
  <c r="U2983" i="3"/>
  <c r="U2984" i="3"/>
  <c r="U2985" i="3"/>
  <c r="U2986" i="3"/>
  <c r="U2987" i="3"/>
  <c r="U2988" i="3"/>
  <c r="U2989" i="3"/>
  <c r="U2990" i="3"/>
  <c r="U2991" i="3"/>
  <c r="U2992" i="3"/>
  <c r="U2993" i="3"/>
  <c r="U2994" i="3"/>
  <c r="U2995" i="3"/>
  <c r="U2996" i="3"/>
  <c r="U2997" i="3"/>
  <c r="U2998" i="3"/>
  <c r="U2999" i="3"/>
  <c r="U3000" i="3"/>
  <c r="U3001" i="3"/>
  <c r="U3002" i="3"/>
  <c r="U3003" i="3"/>
  <c r="U3004" i="3"/>
  <c r="U3005" i="3"/>
  <c r="U3006" i="3"/>
  <c r="U3007" i="3"/>
  <c r="U3008" i="3"/>
  <c r="U3009" i="3"/>
  <c r="U3010" i="3"/>
  <c r="U3011" i="3"/>
  <c r="U3012" i="3"/>
  <c r="U3013" i="3"/>
  <c r="U3014" i="3"/>
  <c r="U3015" i="3"/>
  <c r="U3016" i="3"/>
  <c r="U3017" i="3"/>
  <c r="U3018" i="3"/>
  <c r="U3019" i="3"/>
  <c r="U3020" i="3"/>
  <c r="U3021" i="3"/>
  <c r="U3022" i="3"/>
  <c r="U3023" i="3"/>
  <c r="U3024" i="3"/>
  <c r="U3025" i="3"/>
  <c r="U3026" i="3"/>
  <c r="U3027" i="3"/>
  <c r="U3028" i="3"/>
  <c r="U3029" i="3"/>
  <c r="U3030" i="3"/>
  <c r="U3031" i="3"/>
  <c r="U3032" i="3"/>
  <c r="U3033" i="3"/>
  <c r="U3034" i="3"/>
  <c r="U3035" i="3"/>
  <c r="U3036" i="3"/>
  <c r="U3037" i="3"/>
  <c r="U3038" i="3"/>
  <c r="U3039" i="3"/>
  <c r="U3040" i="3"/>
  <c r="U3041" i="3"/>
  <c r="U3042" i="3"/>
  <c r="U3043" i="3"/>
  <c r="U3044" i="3"/>
  <c r="U3045" i="3"/>
  <c r="U3046" i="3"/>
  <c r="U3047" i="3"/>
  <c r="U3048" i="3"/>
  <c r="U3049" i="3"/>
  <c r="U3050" i="3"/>
  <c r="U3051" i="3"/>
  <c r="U3052" i="3"/>
  <c r="U3053" i="3"/>
  <c r="U3054" i="3"/>
  <c r="U3055" i="3"/>
  <c r="U3056" i="3"/>
  <c r="U3057" i="3"/>
  <c r="U3058" i="3"/>
  <c r="U3059" i="3"/>
  <c r="U3060" i="3"/>
  <c r="U3061" i="3"/>
  <c r="U3062" i="3"/>
  <c r="U3063" i="3"/>
  <c r="U3064" i="3"/>
  <c r="U3065" i="3"/>
  <c r="U3066" i="3"/>
  <c r="U3067" i="3"/>
  <c r="U3068" i="3"/>
  <c r="U3069" i="3"/>
  <c r="U3070" i="3"/>
  <c r="U3071" i="3"/>
  <c r="U3072" i="3"/>
  <c r="U3073" i="3"/>
  <c r="U3074" i="3"/>
  <c r="U3075" i="3"/>
  <c r="U3076" i="3"/>
  <c r="U3077" i="3"/>
  <c r="U3078" i="3"/>
  <c r="U3079" i="3"/>
  <c r="U3080" i="3"/>
  <c r="U3081" i="3"/>
  <c r="U3082" i="3"/>
  <c r="U3083" i="3"/>
  <c r="U3084" i="3"/>
  <c r="U3085" i="3"/>
  <c r="U3086" i="3"/>
  <c r="U3087" i="3"/>
  <c r="U3088" i="3"/>
  <c r="U3089" i="3"/>
  <c r="U3090" i="3"/>
  <c r="U3091" i="3"/>
  <c r="U3092" i="3"/>
  <c r="U3093" i="3"/>
  <c r="U3094" i="3"/>
  <c r="U3095" i="3"/>
  <c r="U3096" i="3"/>
  <c r="U3097" i="3"/>
  <c r="U3098" i="3"/>
  <c r="U3099" i="3"/>
  <c r="U3100" i="3"/>
  <c r="U3101" i="3"/>
  <c r="U3102" i="3"/>
  <c r="U3103" i="3"/>
  <c r="U3104" i="3"/>
  <c r="U3105" i="3"/>
  <c r="U3106" i="3"/>
  <c r="U3107" i="3"/>
  <c r="U3108" i="3"/>
  <c r="U3109" i="3"/>
  <c r="U3110" i="3"/>
  <c r="U3111" i="3"/>
  <c r="U3112" i="3"/>
  <c r="U3113" i="3"/>
  <c r="U3114" i="3"/>
  <c r="U3115" i="3"/>
  <c r="U3116" i="3"/>
  <c r="U3117" i="3"/>
  <c r="U3118" i="3"/>
  <c r="U3119" i="3"/>
  <c r="U3120" i="3"/>
  <c r="U3121" i="3"/>
  <c r="U3122" i="3"/>
  <c r="U3123" i="3"/>
  <c r="U3124" i="3"/>
  <c r="U3125" i="3"/>
  <c r="U3126" i="3"/>
  <c r="U3127" i="3"/>
  <c r="U3128" i="3"/>
  <c r="U3129" i="3"/>
  <c r="U3130" i="3"/>
  <c r="U3131" i="3"/>
  <c r="U3132" i="3"/>
  <c r="U3133" i="3"/>
  <c r="U3134" i="3"/>
  <c r="U3135" i="3"/>
  <c r="U3136" i="3"/>
  <c r="U3137" i="3"/>
  <c r="U3138" i="3"/>
  <c r="U3139" i="3"/>
  <c r="U3140" i="3"/>
  <c r="U3141" i="3"/>
  <c r="U3142" i="3"/>
  <c r="U3143" i="3"/>
  <c r="U3144" i="3"/>
  <c r="U3145" i="3"/>
  <c r="U3146" i="3"/>
  <c r="U3147" i="3"/>
  <c r="U3148" i="3"/>
  <c r="U3149" i="3"/>
  <c r="U3150" i="3"/>
  <c r="U3151" i="3"/>
  <c r="U3152" i="3"/>
  <c r="U3153" i="3"/>
  <c r="U3154" i="3"/>
  <c r="U3155" i="3"/>
  <c r="U3156" i="3"/>
  <c r="U3157" i="3"/>
  <c r="U3158" i="3"/>
  <c r="U3159" i="3"/>
  <c r="U3160" i="3"/>
  <c r="U3161" i="3"/>
  <c r="U3162" i="3"/>
  <c r="U3163" i="3"/>
  <c r="U3164" i="3"/>
  <c r="U3165" i="3"/>
  <c r="U3166" i="3"/>
  <c r="U3167" i="3"/>
  <c r="U3168" i="3"/>
  <c r="U3169" i="3"/>
  <c r="U3170" i="3"/>
  <c r="U3171" i="3"/>
  <c r="U3172" i="3"/>
  <c r="U3173" i="3"/>
  <c r="U3174" i="3"/>
  <c r="U3175" i="3"/>
  <c r="U3176" i="3"/>
  <c r="U3177" i="3"/>
  <c r="U3178" i="3"/>
  <c r="U3179" i="3"/>
  <c r="U3180" i="3"/>
  <c r="U3181" i="3"/>
  <c r="U3182" i="3"/>
  <c r="U3183" i="3"/>
  <c r="U3184" i="3"/>
  <c r="U3185" i="3"/>
  <c r="U3186" i="3"/>
  <c r="U3187" i="3"/>
  <c r="U3188" i="3"/>
  <c r="U3189" i="3"/>
  <c r="U3190" i="3"/>
  <c r="U3191" i="3"/>
  <c r="U3192" i="3"/>
  <c r="U3193" i="3"/>
  <c r="U3194" i="3"/>
  <c r="U3195" i="3"/>
  <c r="U3196" i="3"/>
  <c r="U3197" i="3"/>
  <c r="U3198" i="3"/>
  <c r="U3199" i="3"/>
  <c r="U3200" i="3"/>
  <c r="U3201" i="3"/>
  <c r="U3202" i="3"/>
  <c r="U3203" i="3"/>
  <c r="U3204" i="3"/>
  <c r="U3205" i="3"/>
  <c r="U3206" i="3"/>
  <c r="U3207" i="3"/>
  <c r="U3208" i="3"/>
  <c r="U3209" i="3"/>
  <c r="U3210" i="3"/>
  <c r="U3211" i="3"/>
  <c r="U3212" i="3"/>
  <c r="U3213" i="3"/>
  <c r="U3214" i="3"/>
  <c r="U3215" i="3"/>
  <c r="U3216" i="3"/>
  <c r="U3217" i="3"/>
  <c r="U3218" i="3"/>
  <c r="U3219" i="3"/>
  <c r="U3220" i="3"/>
  <c r="U3221" i="3"/>
  <c r="U3222" i="3"/>
  <c r="U3223" i="3"/>
  <c r="U3224" i="3"/>
  <c r="U3225" i="3"/>
  <c r="U3226" i="3"/>
  <c r="U3227" i="3"/>
  <c r="U3228" i="3"/>
  <c r="U3229" i="3"/>
  <c r="U3230" i="3"/>
  <c r="U3231" i="3"/>
  <c r="U3232" i="3"/>
  <c r="U3233" i="3"/>
  <c r="U3234" i="3"/>
  <c r="U3235" i="3"/>
  <c r="U3236" i="3"/>
  <c r="U3237" i="3"/>
  <c r="U3238" i="3"/>
  <c r="U3239" i="3"/>
  <c r="U3240" i="3"/>
  <c r="U3241" i="3"/>
  <c r="U3242" i="3"/>
  <c r="U3243" i="3"/>
  <c r="U3244" i="3"/>
  <c r="U3245" i="3"/>
  <c r="U3246" i="3"/>
  <c r="U3247" i="3"/>
  <c r="U3248" i="3"/>
  <c r="U3249" i="3"/>
  <c r="U3250" i="3"/>
  <c r="U3251" i="3"/>
  <c r="U3252" i="3"/>
  <c r="U3253" i="3"/>
  <c r="U3254" i="3"/>
  <c r="U3255" i="3"/>
  <c r="U3256" i="3"/>
  <c r="U3257" i="3"/>
  <c r="U3258" i="3"/>
  <c r="U3259" i="3"/>
  <c r="U3260" i="3"/>
  <c r="U3261" i="3"/>
  <c r="U3262" i="3"/>
  <c r="U3263" i="3"/>
  <c r="U3264" i="3"/>
  <c r="U3265" i="3"/>
  <c r="U3266" i="3"/>
  <c r="U3267" i="3"/>
  <c r="U3268" i="3"/>
  <c r="U3269" i="3"/>
  <c r="U3270" i="3"/>
  <c r="U3271" i="3"/>
  <c r="U3272" i="3"/>
  <c r="U3273" i="3"/>
  <c r="U3274" i="3"/>
  <c r="U3275" i="3"/>
  <c r="U3276" i="3"/>
  <c r="U3277" i="3"/>
  <c r="U3278" i="3"/>
  <c r="U3279" i="3"/>
  <c r="U3280" i="3"/>
  <c r="U3281" i="3"/>
  <c r="U3282" i="3"/>
  <c r="U3283" i="3"/>
  <c r="U3284" i="3"/>
  <c r="U3285" i="3"/>
  <c r="U3286" i="3"/>
  <c r="U3287" i="3"/>
  <c r="U3288" i="3"/>
  <c r="U3289" i="3"/>
  <c r="U3290" i="3"/>
  <c r="U3291" i="3"/>
  <c r="U3292" i="3"/>
  <c r="U3293" i="3"/>
  <c r="U3294" i="3"/>
  <c r="U3295" i="3"/>
  <c r="U3296" i="3"/>
  <c r="U3297" i="3"/>
  <c r="U3298" i="3"/>
  <c r="U3299" i="3"/>
  <c r="U3300" i="3"/>
  <c r="U3301" i="3"/>
  <c r="U3302" i="3"/>
  <c r="U3303" i="3"/>
  <c r="U3304" i="3"/>
  <c r="U3305" i="3"/>
  <c r="U3306" i="3"/>
  <c r="U3307" i="3"/>
  <c r="U3308" i="3"/>
  <c r="U3309" i="3"/>
  <c r="U3310" i="3"/>
  <c r="U3311" i="3"/>
  <c r="U3312" i="3"/>
  <c r="U3313" i="3"/>
  <c r="U3314" i="3"/>
  <c r="U3315" i="3"/>
  <c r="U3316" i="3"/>
  <c r="U3317" i="3"/>
  <c r="U3318" i="3"/>
  <c r="U3319" i="3"/>
  <c r="U3320" i="3"/>
  <c r="U3321" i="3"/>
  <c r="U3322" i="3"/>
  <c r="U3323" i="3"/>
  <c r="U3324" i="3"/>
  <c r="U3325" i="3"/>
  <c r="U3326" i="3"/>
  <c r="U3327" i="3"/>
  <c r="U3328" i="3"/>
  <c r="U3329" i="3"/>
  <c r="U3330" i="3"/>
  <c r="U3331" i="3"/>
  <c r="U3332" i="3"/>
  <c r="U3333" i="3"/>
  <c r="U3334" i="3"/>
  <c r="U3335" i="3"/>
  <c r="U3336" i="3"/>
  <c r="U3337" i="3"/>
  <c r="U3338" i="3"/>
  <c r="U3339" i="3"/>
  <c r="U3340" i="3"/>
  <c r="U3341" i="3"/>
  <c r="U3342" i="3"/>
  <c r="U3343" i="3"/>
  <c r="U3344" i="3"/>
  <c r="U3345" i="3"/>
  <c r="U3346" i="3"/>
  <c r="U3347" i="3"/>
  <c r="U3348" i="3"/>
  <c r="U3349" i="3"/>
  <c r="U3350" i="3"/>
  <c r="U3351" i="3"/>
  <c r="U3352" i="3"/>
  <c r="U3353" i="3"/>
  <c r="U3354" i="3"/>
  <c r="U3355" i="3"/>
  <c r="U3356" i="3"/>
  <c r="U3357" i="3"/>
  <c r="U3358" i="3"/>
  <c r="U3359" i="3"/>
  <c r="U3360" i="3"/>
  <c r="U3361" i="3"/>
  <c r="U3362" i="3"/>
  <c r="U3363" i="3"/>
  <c r="U3364" i="3"/>
  <c r="U3365" i="3"/>
  <c r="U3366" i="3"/>
  <c r="U3367" i="3"/>
  <c r="U3368" i="3"/>
  <c r="U3369" i="3"/>
  <c r="U3370" i="3"/>
  <c r="U3371" i="3"/>
  <c r="U3372" i="3"/>
  <c r="U3373" i="3"/>
  <c r="U3374" i="3"/>
  <c r="U3375" i="3"/>
  <c r="U3376" i="3"/>
  <c r="U3377" i="3"/>
  <c r="U3378" i="3"/>
  <c r="U3379" i="3"/>
  <c r="U3380" i="3"/>
  <c r="U3381" i="3"/>
  <c r="U3382" i="3"/>
  <c r="U3383" i="3"/>
  <c r="U3384" i="3"/>
  <c r="U3385" i="3"/>
  <c r="U3386" i="3"/>
  <c r="U3387" i="3"/>
  <c r="U3388" i="3"/>
  <c r="U3389" i="3"/>
  <c r="U3390" i="3"/>
  <c r="U3391" i="3"/>
  <c r="U3392" i="3"/>
  <c r="U3393" i="3"/>
  <c r="U3394" i="3"/>
  <c r="U3395" i="3"/>
  <c r="U3396" i="3"/>
  <c r="U3397" i="3"/>
  <c r="U3398" i="3"/>
  <c r="U3399" i="3"/>
  <c r="U3400" i="3"/>
  <c r="U3401" i="3"/>
  <c r="U3402" i="3"/>
  <c r="U3403" i="3"/>
  <c r="U3404" i="3"/>
  <c r="U3405" i="3"/>
  <c r="U3406" i="3"/>
  <c r="U3407" i="3"/>
  <c r="U3408" i="3"/>
  <c r="U3409" i="3"/>
  <c r="U3410" i="3"/>
  <c r="U3411" i="3"/>
  <c r="U3412" i="3"/>
  <c r="U3413" i="3"/>
  <c r="U3414" i="3"/>
  <c r="U3415" i="3"/>
  <c r="U3416" i="3"/>
  <c r="U3417" i="3"/>
  <c r="U3418" i="3"/>
  <c r="U3419" i="3"/>
  <c r="U3420" i="3"/>
  <c r="U3421" i="3"/>
  <c r="U3422" i="3"/>
  <c r="U3423" i="3"/>
  <c r="U3424" i="3"/>
  <c r="U3425" i="3"/>
  <c r="U3426" i="3"/>
  <c r="U3427" i="3"/>
  <c r="U3428" i="3"/>
  <c r="U3429" i="3"/>
  <c r="U3430" i="3"/>
  <c r="U3431" i="3"/>
  <c r="U3432" i="3"/>
  <c r="U3433" i="3"/>
  <c r="U3434" i="3"/>
  <c r="U3435" i="3"/>
  <c r="U3436" i="3"/>
  <c r="U3437" i="3"/>
  <c r="U3438" i="3"/>
  <c r="U3439" i="3"/>
  <c r="U3440" i="3"/>
  <c r="U3441" i="3"/>
  <c r="U3442" i="3"/>
  <c r="U3443" i="3"/>
  <c r="U3444" i="3"/>
  <c r="U3445" i="3"/>
  <c r="U3446" i="3"/>
  <c r="U3447" i="3"/>
  <c r="U3448" i="3"/>
  <c r="U3449" i="3"/>
  <c r="U3450" i="3"/>
  <c r="U3451" i="3"/>
  <c r="U3452" i="3"/>
  <c r="U3453" i="3"/>
  <c r="U3454" i="3"/>
  <c r="U3455" i="3"/>
  <c r="U3456" i="3"/>
  <c r="U3457" i="3"/>
  <c r="U3458" i="3"/>
  <c r="U3459" i="3"/>
  <c r="U3460" i="3"/>
  <c r="U3461" i="3"/>
  <c r="U3462" i="3"/>
  <c r="U3463" i="3"/>
  <c r="U3464" i="3"/>
  <c r="U3465" i="3"/>
  <c r="U3466" i="3"/>
  <c r="U3467" i="3"/>
  <c r="U3468" i="3"/>
  <c r="U3469" i="3"/>
  <c r="U3470" i="3"/>
  <c r="U3471" i="3"/>
  <c r="U3472" i="3"/>
  <c r="U3473" i="3"/>
  <c r="U3474" i="3"/>
  <c r="U3475" i="3"/>
  <c r="U3476" i="3"/>
  <c r="U3477" i="3"/>
  <c r="U3478" i="3"/>
  <c r="U3479" i="3"/>
  <c r="U3480" i="3"/>
  <c r="U3481" i="3"/>
  <c r="U3482" i="3"/>
  <c r="U3483" i="3"/>
  <c r="U3484" i="3"/>
  <c r="U3485" i="3"/>
  <c r="U3486" i="3"/>
  <c r="U3487" i="3"/>
  <c r="U3488" i="3"/>
  <c r="U3489" i="3"/>
  <c r="U3490" i="3"/>
  <c r="U3491" i="3"/>
  <c r="U3492" i="3"/>
  <c r="U3493" i="3"/>
  <c r="U3494" i="3"/>
  <c r="U3495" i="3"/>
  <c r="U3496" i="3"/>
  <c r="U3497" i="3"/>
  <c r="U3498" i="3"/>
  <c r="U3499" i="3"/>
  <c r="U3500" i="3"/>
  <c r="U3501" i="3"/>
  <c r="U3502" i="3"/>
  <c r="U3503" i="3"/>
  <c r="U3504" i="3"/>
  <c r="U3505" i="3"/>
  <c r="U3506" i="3"/>
  <c r="U3507" i="3"/>
  <c r="U3508" i="3"/>
  <c r="U3509" i="3"/>
  <c r="U3510" i="3"/>
  <c r="U3511" i="3"/>
  <c r="U3512" i="3"/>
  <c r="U3513" i="3"/>
  <c r="U3514" i="3"/>
  <c r="U3515" i="3"/>
  <c r="U3516" i="3"/>
  <c r="U3517" i="3"/>
  <c r="U3518" i="3"/>
  <c r="U3519" i="3"/>
  <c r="U3520" i="3"/>
  <c r="U3521" i="3"/>
  <c r="U3522" i="3"/>
  <c r="U3523" i="3"/>
  <c r="U3524" i="3"/>
  <c r="U3525" i="3"/>
  <c r="U3526" i="3"/>
  <c r="U3527" i="3"/>
  <c r="U3528" i="3"/>
  <c r="U3529" i="3"/>
  <c r="U3530" i="3"/>
  <c r="U3531" i="3"/>
  <c r="U3532" i="3"/>
  <c r="U3533" i="3"/>
  <c r="U3534" i="3"/>
  <c r="U3535" i="3"/>
  <c r="U3536" i="3"/>
  <c r="U3537" i="3"/>
  <c r="U3538" i="3"/>
  <c r="U3539" i="3"/>
  <c r="U3540" i="3"/>
  <c r="U3541" i="3"/>
  <c r="U3542" i="3"/>
  <c r="U3543" i="3"/>
  <c r="U3544" i="3"/>
  <c r="U3545" i="3"/>
  <c r="U3546" i="3"/>
  <c r="U3547" i="3"/>
  <c r="U3548" i="3"/>
  <c r="U3549" i="3"/>
  <c r="U3550" i="3"/>
  <c r="U3551" i="3"/>
  <c r="U3552" i="3"/>
  <c r="U3553" i="3"/>
  <c r="U3554" i="3"/>
  <c r="U3555" i="3"/>
  <c r="U3556" i="3"/>
  <c r="U3557" i="3"/>
  <c r="U3558" i="3"/>
  <c r="U3559" i="3"/>
  <c r="U3560" i="3"/>
  <c r="U3561" i="3"/>
  <c r="U3562" i="3"/>
  <c r="U3563" i="3"/>
  <c r="U3564" i="3"/>
  <c r="U3565" i="3"/>
  <c r="U3566" i="3"/>
  <c r="U3567" i="3"/>
  <c r="U3568" i="3"/>
  <c r="U3569" i="3"/>
  <c r="U3570" i="3"/>
  <c r="U3571" i="3"/>
  <c r="U3572" i="3"/>
  <c r="U3573" i="3"/>
  <c r="U3574" i="3"/>
  <c r="U3575" i="3"/>
  <c r="U3576" i="3"/>
  <c r="U3577" i="3"/>
  <c r="U3578" i="3"/>
  <c r="U3579" i="3"/>
  <c r="U3580" i="3"/>
  <c r="U3581" i="3"/>
  <c r="U3582" i="3"/>
  <c r="U3583" i="3"/>
  <c r="U3584" i="3"/>
  <c r="U3585" i="3"/>
  <c r="U3586" i="3"/>
  <c r="U3587" i="3"/>
  <c r="U3588" i="3"/>
  <c r="U3589" i="3"/>
  <c r="U3590" i="3"/>
  <c r="U3591" i="3"/>
  <c r="U3592" i="3"/>
  <c r="U3593" i="3"/>
  <c r="U3594" i="3"/>
  <c r="U3595" i="3"/>
  <c r="U3596" i="3"/>
  <c r="U3597" i="3"/>
  <c r="U3598" i="3"/>
  <c r="U3599" i="3"/>
  <c r="U3600" i="3"/>
  <c r="U3601" i="3"/>
  <c r="U3602" i="3"/>
  <c r="U3603" i="3"/>
  <c r="U3604" i="3"/>
  <c r="U3605" i="3"/>
  <c r="U3606" i="3"/>
  <c r="U3607" i="3"/>
  <c r="U3608" i="3"/>
  <c r="U3609" i="3"/>
  <c r="U3610" i="3"/>
  <c r="U3611" i="3"/>
  <c r="U3612" i="3"/>
  <c r="U3613" i="3"/>
  <c r="U3614" i="3"/>
  <c r="U3615" i="3"/>
  <c r="U3616" i="3"/>
  <c r="U3617" i="3"/>
  <c r="U3618" i="3"/>
  <c r="U3619" i="3"/>
  <c r="U3620" i="3"/>
  <c r="U3621" i="3"/>
  <c r="U3622" i="3"/>
  <c r="U3623" i="3"/>
  <c r="U3624" i="3"/>
  <c r="U3625" i="3"/>
  <c r="U3626" i="3"/>
  <c r="U3627" i="3"/>
  <c r="U3628" i="3"/>
  <c r="U3629" i="3"/>
  <c r="U3630" i="3"/>
  <c r="U3631" i="3"/>
  <c r="U3632" i="3"/>
  <c r="U3633" i="3"/>
  <c r="U3634" i="3"/>
  <c r="U3635" i="3"/>
  <c r="U3636" i="3"/>
  <c r="U3637" i="3"/>
  <c r="U3638" i="3"/>
  <c r="U3639" i="3"/>
  <c r="U3640" i="3"/>
  <c r="U3641" i="3"/>
  <c r="U3642" i="3"/>
  <c r="U3643" i="3"/>
  <c r="U3644" i="3"/>
  <c r="U3645" i="3"/>
  <c r="U3646" i="3"/>
  <c r="U3647" i="3"/>
  <c r="U3648" i="3"/>
  <c r="U3649" i="3"/>
  <c r="U3650" i="3"/>
  <c r="U3651" i="3"/>
  <c r="U3652" i="3"/>
  <c r="U3653" i="3"/>
  <c r="U3654" i="3"/>
  <c r="U3655" i="3"/>
  <c r="U3656" i="3"/>
  <c r="U3657" i="3"/>
  <c r="U3658" i="3"/>
  <c r="U3659" i="3"/>
  <c r="U3660" i="3"/>
  <c r="U3661" i="3"/>
  <c r="U3662" i="3"/>
  <c r="U3663" i="3"/>
  <c r="U3664" i="3"/>
  <c r="U3665" i="3"/>
  <c r="U3666" i="3"/>
  <c r="U3667" i="3"/>
  <c r="U3668" i="3"/>
  <c r="U3669" i="3"/>
  <c r="U3670" i="3"/>
  <c r="U3671" i="3"/>
  <c r="U3672" i="3"/>
  <c r="U3673" i="3"/>
  <c r="U3674" i="3"/>
  <c r="U3675" i="3"/>
  <c r="U3676" i="3"/>
  <c r="U3677" i="3"/>
  <c r="U3678" i="3"/>
  <c r="U3679" i="3"/>
  <c r="U3680" i="3"/>
  <c r="U3681" i="3"/>
  <c r="U3682" i="3"/>
  <c r="U3683" i="3"/>
  <c r="U3684" i="3"/>
  <c r="U3685" i="3"/>
  <c r="U3686" i="3"/>
  <c r="U3687" i="3"/>
  <c r="U3688" i="3"/>
  <c r="U3689" i="3"/>
  <c r="U3690" i="3"/>
  <c r="U3691" i="3"/>
  <c r="U3692" i="3"/>
  <c r="U3693" i="3"/>
  <c r="U3694" i="3"/>
  <c r="U3695" i="3"/>
  <c r="U3696" i="3"/>
  <c r="U3697" i="3"/>
  <c r="U3698" i="3"/>
  <c r="U3699" i="3"/>
  <c r="U3700" i="3"/>
  <c r="U3701" i="3"/>
  <c r="U3702" i="3"/>
  <c r="U3703" i="3"/>
  <c r="U3704" i="3"/>
  <c r="U3705" i="3"/>
  <c r="U3706" i="3"/>
  <c r="U3707" i="3"/>
  <c r="U3708" i="3"/>
  <c r="U3709" i="3"/>
  <c r="U3710" i="3"/>
  <c r="U3711" i="3"/>
  <c r="U3712" i="3"/>
  <c r="U3713" i="3"/>
  <c r="U3714" i="3"/>
  <c r="U3715" i="3"/>
  <c r="U3716" i="3"/>
  <c r="U3717" i="3"/>
  <c r="U3718" i="3"/>
  <c r="U3719" i="3"/>
  <c r="U3720" i="3"/>
  <c r="U3721" i="3"/>
  <c r="U3722" i="3"/>
  <c r="U3723" i="3"/>
  <c r="U3724" i="3"/>
  <c r="U3725" i="3"/>
  <c r="U3726" i="3"/>
  <c r="U3727" i="3"/>
  <c r="U3728" i="3"/>
  <c r="U3729" i="3"/>
  <c r="U3730" i="3"/>
  <c r="U3731" i="3"/>
  <c r="U3732" i="3"/>
  <c r="U3733" i="3"/>
  <c r="U3734" i="3"/>
  <c r="U3735" i="3"/>
  <c r="U3736" i="3"/>
  <c r="U3737" i="3"/>
  <c r="U3738" i="3"/>
  <c r="U3739" i="3"/>
  <c r="U3740" i="3"/>
  <c r="U3741" i="3"/>
  <c r="U3742" i="3"/>
  <c r="U3743" i="3"/>
  <c r="U3744" i="3"/>
  <c r="U3745" i="3"/>
  <c r="U3746" i="3"/>
  <c r="U3747" i="3"/>
  <c r="U3748" i="3"/>
  <c r="U3749" i="3"/>
  <c r="U3750" i="3"/>
  <c r="U3751" i="3"/>
  <c r="U3752" i="3"/>
  <c r="U3753" i="3"/>
  <c r="U3754" i="3"/>
  <c r="U3755" i="3"/>
  <c r="U3756" i="3"/>
  <c r="U3757" i="3"/>
  <c r="U3758" i="3"/>
  <c r="U3759" i="3"/>
  <c r="U3760" i="3"/>
  <c r="U3761" i="3"/>
  <c r="U3762" i="3"/>
  <c r="U3763" i="3"/>
  <c r="U3764" i="3"/>
  <c r="U3765" i="3"/>
  <c r="U3766" i="3"/>
  <c r="U3767" i="3"/>
  <c r="U3768" i="3"/>
  <c r="U3769" i="3"/>
  <c r="U3770" i="3"/>
  <c r="U3771" i="3"/>
  <c r="U3772" i="3"/>
  <c r="U3773" i="3"/>
  <c r="U3774" i="3"/>
  <c r="U3775" i="3"/>
  <c r="U3776" i="3"/>
  <c r="U3777" i="3"/>
  <c r="U3778" i="3"/>
  <c r="U3779" i="3"/>
  <c r="U3780" i="3"/>
  <c r="U3781" i="3"/>
  <c r="U3782" i="3"/>
  <c r="U3783" i="3"/>
  <c r="U3784" i="3"/>
  <c r="U3785" i="3"/>
  <c r="U3786" i="3"/>
  <c r="U3787" i="3"/>
  <c r="U3788" i="3"/>
  <c r="U3789" i="3"/>
  <c r="U3790" i="3"/>
  <c r="U3791" i="3"/>
  <c r="U3792" i="3"/>
  <c r="U3793" i="3"/>
  <c r="U3794" i="3"/>
  <c r="U3795" i="3"/>
  <c r="U3796" i="3"/>
  <c r="U3797" i="3"/>
  <c r="U3798" i="3"/>
  <c r="U3799" i="3"/>
  <c r="U3800" i="3"/>
  <c r="U3801" i="3"/>
  <c r="U3802" i="3"/>
  <c r="U3803" i="3"/>
  <c r="U3804" i="3"/>
  <c r="U3805" i="3"/>
  <c r="U3806" i="3"/>
  <c r="U3807" i="3"/>
  <c r="U3808" i="3"/>
  <c r="U3809" i="3"/>
  <c r="U3810" i="3"/>
  <c r="U3811" i="3"/>
  <c r="U3812" i="3"/>
  <c r="U3813" i="3"/>
  <c r="U3814" i="3"/>
  <c r="U3815" i="3"/>
  <c r="U3816" i="3"/>
  <c r="U3817" i="3"/>
  <c r="U3818" i="3"/>
  <c r="U3819" i="3"/>
  <c r="U3820" i="3"/>
  <c r="U3821" i="3"/>
  <c r="U3822" i="3"/>
  <c r="U3823" i="3"/>
  <c r="U3824" i="3"/>
  <c r="U3825" i="3"/>
  <c r="U3826" i="3"/>
  <c r="U3827" i="3"/>
  <c r="U3828" i="3"/>
  <c r="U3829" i="3"/>
  <c r="U3830" i="3"/>
  <c r="U3831" i="3"/>
  <c r="U3832" i="3"/>
  <c r="U3833" i="3"/>
  <c r="U3834" i="3"/>
  <c r="U3835" i="3"/>
  <c r="U3836" i="3"/>
  <c r="U3837" i="3"/>
  <c r="U3838" i="3"/>
  <c r="U3839" i="3"/>
  <c r="U3840" i="3"/>
  <c r="U3841" i="3"/>
  <c r="U3842" i="3"/>
  <c r="U3843" i="3"/>
  <c r="U3844" i="3"/>
  <c r="U3845" i="3"/>
  <c r="U3846" i="3"/>
  <c r="U3847" i="3"/>
  <c r="U3848" i="3"/>
  <c r="U3849" i="3"/>
  <c r="U3850" i="3"/>
  <c r="U3851" i="3"/>
  <c r="U3852" i="3"/>
  <c r="U3853" i="3"/>
  <c r="U3854" i="3"/>
  <c r="U3855" i="3"/>
  <c r="U3856" i="3"/>
  <c r="U3857" i="3"/>
  <c r="U3858" i="3"/>
  <c r="U3859" i="3"/>
  <c r="U3860" i="3"/>
  <c r="U3861" i="3"/>
  <c r="U3862" i="3"/>
  <c r="U3863" i="3"/>
  <c r="U3864" i="3"/>
  <c r="U3865" i="3"/>
  <c r="U3866" i="3"/>
  <c r="U3867" i="3"/>
  <c r="U3868" i="3"/>
  <c r="U3869" i="3"/>
  <c r="U3870" i="3"/>
  <c r="U3871" i="3"/>
  <c r="U3872" i="3"/>
  <c r="U3873" i="3"/>
  <c r="U3874" i="3"/>
  <c r="U3875" i="3"/>
  <c r="U3876" i="3"/>
  <c r="U3877" i="3"/>
  <c r="U3878" i="3"/>
  <c r="U3879" i="3"/>
  <c r="U3880" i="3"/>
  <c r="U3881" i="3"/>
  <c r="U3882" i="3"/>
  <c r="U3883" i="3"/>
  <c r="U3884" i="3"/>
  <c r="U3885" i="3"/>
  <c r="U3886" i="3"/>
  <c r="U3887" i="3"/>
  <c r="U3888" i="3"/>
  <c r="U3889" i="3"/>
  <c r="U3890" i="3"/>
  <c r="U3891" i="3"/>
  <c r="U3892" i="3"/>
  <c r="U3893" i="3"/>
  <c r="U3894" i="3"/>
  <c r="U3895" i="3"/>
  <c r="U3896" i="3"/>
  <c r="U3897" i="3"/>
  <c r="U3898" i="3"/>
  <c r="U3899" i="3"/>
  <c r="U3900" i="3"/>
  <c r="U3901" i="3"/>
  <c r="U3902" i="3"/>
  <c r="U3903" i="3"/>
  <c r="U3904" i="3"/>
  <c r="U3905" i="3"/>
  <c r="U3906" i="3"/>
  <c r="U3907" i="3"/>
  <c r="U3908" i="3"/>
  <c r="U3909" i="3"/>
  <c r="U3910" i="3"/>
  <c r="U3911" i="3"/>
  <c r="U3912" i="3"/>
  <c r="U3913" i="3"/>
  <c r="U3914" i="3"/>
  <c r="U3915" i="3"/>
  <c r="U3916" i="3"/>
  <c r="U3917" i="3"/>
  <c r="U3918" i="3"/>
  <c r="U3919" i="3"/>
  <c r="U3920" i="3"/>
  <c r="U3921" i="3"/>
  <c r="U3922" i="3"/>
  <c r="U3923" i="3"/>
  <c r="U3924" i="3"/>
  <c r="U3925" i="3"/>
  <c r="U3926" i="3"/>
  <c r="U3927" i="3"/>
  <c r="U3928" i="3"/>
  <c r="U3929" i="3"/>
  <c r="U3930" i="3"/>
  <c r="U3931" i="3"/>
  <c r="U3932" i="3"/>
  <c r="U3933" i="3"/>
  <c r="U3934" i="3"/>
  <c r="U3935" i="3"/>
  <c r="U3936" i="3"/>
  <c r="U3937" i="3"/>
  <c r="U3938" i="3"/>
  <c r="U3939" i="3"/>
  <c r="U3940" i="3"/>
  <c r="U3941" i="3"/>
  <c r="U3942" i="3"/>
  <c r="U3943" i="3"/>
  <c r="U3944" i="3"/>
  <c r="U3945" i="3"/>
  <c r="U3946" i="3"/>
  <c r="U3947" i="3"/>
  <c r="U3948" i="3"/>
  <c r="U3949" i="3"/>
  <c r="U3950" i="3"/>
  <c r="U3951" i="3"/>
  <c r="U3952" i="3"/>
  <c r="U3953" i="3"/>
  <c r="U3954" i="3"/>
  <c r="U3955" i="3"/>
  <c r="U3956" i="3"/>
  <c r="U3957" i="3"/>
  <c r="U3958" i="3"/>
  <c r="U3959" i="3"/>
  <c r="U3960" i="3"/>
  <c r="U3961" i="3"/>
  <c r="U3962" i="3"/>
  <c r="U3963" i="3"/>
  <c r="U3964" i="3"/>
  <c r="U3965" i="3"/>
  <c r="U3966" i="3"/>
  <c r="U3967" i="3"/>
  <c r="U3968" i="3"/>
  <c r="U3969" i="3"/>
  <c r="U3970" i="3"/>
  <c r="U3971" i="3"/>
  <c r="U3972" i="3"/>
  <c r="U3973" i="3"/>
  <c r="U3974" i="3"/>
  <c r="U3975" i="3"/>
  <c r="U3976" i="3"/>
  <c r="U3977" i="3"/>
  <c r="U3978" i="3"/>
  <c r="U3979" i="3"/>
  <c r="U3980" i="3"/>
  <c r="U3981" i="3"/>
  <c r="U3982" i="3"/>
  <c r="U3983" i="3"/>
  <c r="U3984" i="3"/>
  <c r="U3985" i="3"/>
  <c r="U3986" i="3"/>
  <c r="U3987" i="3"/>
  <c r="U3988" i="3"/>
  <c r="U3989" i="3"/>
  <c r="U3990" i="3"/>
  <c r="U3991" i="3"/>
  <c r="U3992" i="3"/>
  <c r="U3993" i="3"/>
  <c r="U3994" i="3"/>
  <c r="U3995" i="3"/>
  <c r="U3996" i="3"/>
  <c r="U3997" i="3"/>
  <c r="U3998" i="3"/>
  <c r="U3999" i="3"/>
  <c r="U4000" i="3"/>
  <c r="U4001" i="3"/>
  <c r="U4002" i="3"/>
  <c r="U4003" i="3"/>
  <c r="U4004" i="3"/>
  <c r="U4005" i="3"/>
  <c r="U4006" i="3"/>
  <c r="U4007" i="3"/>
  <c r="U4008" i="3"/>
  <c r="U4009" i="3"/>
  <c r="U4010" i="3"/>
  <c r="U4011" i="3"/>
  <c r="U4012" i="3"/>
  <c r="U4013" i="3"/>
  <c r="U4014" i="3"/>
  <c r="U4015" i="3"/>
  <c r="U4016" i="3"/>
  <c r="U4017" i="3"/>
  <c r="U4018" i="3"/>
  <c r="U4019" i="3"/>
  <c r="U4020" i="3"/>
  <c r="U4021" i="3"/>
  <c r="U4022" i="3"/>
  <c r="U4023" i="3"/>
  <c r="U4024" i="3"/>
  <c r="U4025" i="3"/>
  <c r="U4026" i="3"/>
  <c r="U4027" i="3"/>
  <c r="U4028" i="3"/>
  <c r="U4029" i="3"/>
  <c r="U4030" i="3"/>
  <c r="U4031" i="3"/>
  <c r="U4032" i="3"/>
  <c r="U4033" i="3"/>
  <c r="U4034" i="3"/>
  <c r="U4035" i="3"/>
  <c r="U4036" i="3"/>
  <c r="U4037" i="3"/>
  <c r="U4038" i="3"/>
  <c r="U4039" i="3"/>
  <c r="U4040" i="3"/>
  <c r="U4041" i="3"/>
  <c r="U4042" i="3"/>
  <c r="U4043" i="3"/>
  <c r="U4044" i="3"/>
  <c r="U4045" i="3"/>
  <c r="U4046" i="3"/>
  <c r="U4047" i="3"/>
  <c r="U4048" i="3"/>
  <c r="U4049" i="3"/>
  <c r="U4050" i="3"/>
  <c r="U4051" i="3"/>
  <c r="U4052" i="3"/>
  <c r="U4053" i="3"/>
  <c r="U4054" i="3"/>
  <c r="U4055" i="3"/>
  <c r="U4056" i="3"/>
  <c r="U4057" i="3"/>
  <c r="U4058" i="3"/>
  <c r="U4059" i="3"/>
  <c r="U4060" i="3"/>
  <c r="U4061" i="3"/>
  <c r="U4062" i="3"/>
  <c r="U4063" i="3"/>
  <c r="U4064" i="3"/>
  <c r="U4065" i="3"/>
  <c r="U4066" i="3"/>
  <c r="U4067" i="3"/>
  <c r="U4068" i="3"/>
  <c r="U4069" i="3"/>
  <c r="U4070" i="3"/>
  <c r="U4071" i="3"/>
  <c r="U4072" i="3"/>
  <c r="U4073" i="3"/>
  <c r="U4074" i="3"/>
  <c r="U4075" i="3"/>
  <c r="U4076" i="3"/>
  <c r="U4077" i="3"/>
  <c r="U4078" i="3"/>
  <c r="U4079" i="3"/>
  <c r="U4080" i="3"/>
  <c r="U4081" i="3"/>
  <c r="U4082" i="3"/>
  <c r="U4083" i="3"/>
  <c r="U4084" i="3"/>
  <c r="U4085" i="3"/>
  <c r="U4086" i="3"/>
  <c r="U4087" i="3"/>
  <c r="U4088" i="3"/>
  <c r="U4089" i="3"/>
  <c r="U4090" i="3"/>
  <c r="U4091" i="3"/>
  <c r="U4092" i="3"/>
  <c r="U4093" i="3"/>
  <c r="U4094" i="3"/>
  <c r="U4095" i="3"/>
  <c r="U4096" i="3"/>
  <c r="U4097" i="3"/>
  <c r="U4098" i="3"/>
  <c r="U4099" i="3"/>
  <c r="U4100" i="3"/>
  <c r="U4101" i="3"/>
  <c r="U4102" i="3"/>
  <c r="U4103" i="3"/>
  <c r="U4104" i="3"/>
  <c r="U4105" i="3"/>
  <c r="U4106" i="3"/>
  <c r="U4107" i="3"/>
  <c r="U4108" i="3"/>
  <c r="U4109" i="3"/>
  <c r="U4110" i="3"/>
  <c r="U4111" i="3"/>
  <c r="U4112" i="3"/>
  <c r="U4113" i="3"/>
  <c r="U4114" i="3"/>
  <c r="U4115" i="3"/>
  <c r="U4116" i="3"/>
  <c r="U4117" i="3"/>
  <c r="U4118" i="3"/>
  <c r="U4119" i="3"/>
  <c r="U4120" i="3"/>
  <c r="U4121" i="3"/>
  <c r="U4122" i="3"/>
  <c r="U4123" i="3"/>
  <c r="U4124" i="3"/>
  <c r="U4125" i="3"/>
  <c r="U4126" i="3"/>
  <c r="U4127" i="3"/>
  <c r="U4128" i="3"/>
  <c r="U4129" i="3"/>
  <c r="U4130" i="3"/>
  <c r="U4131" i="3"/>
  <c r="U4132" i="3"/>
  <c r="U4133" i="3"/>
  <c r="U4134" i="3"/>
  <c r="U4135" i="3"/>
  <c r="U4136" i="3"/>
  <c r="U4137" i="3"/>
  <c r="U4138" i="3"/>
  <c r="U4139" i="3"/>
  <c r="U4140" i="3"/>
  <c r="U4141" i="3"/>
  <c r="U4142" i="3"/>
  <c r="U4143" i="3"/>
  <c r="U4144" i="3"/>
  <c r="U4145" i="3"/>
  <c r="U4146" i="3"/>
  <c r="U4147" i="3"/>
  <c r="U4148" i="3"/>
  <c r="U4149" i="3"/>
  <c r="U4150" i="3"/>
  <c r="U4151" i="3"/>
  <c r="U4152" i="3"/>
  <c r="U4153" i="3"/>
  <c r="U4154" i="3"/>
  <c r="U4155" i="3"/>
  <c r="U4156" i="3"/>
  <c r="U4157" i="3"/>
  <c r="U4158" i="3"/>
  <c r="U4159" i="3"/>
  <c r="U4160" i="3"/>
  <c r="U4161" i="3"/>
  <c r="U4162" i="3"/>
  <c r="U4163" i="3"/>
  <c r="U4164" i="3"/>
  <c r="U4165" i="3"/>
  <c r="U4166" i="3"/>
  <c r="U4167" i="3"/>
  <c r="U4168" i="3"/>
  <c r="U4169" i="3"/>
  <c r="U4170" i="3"/>
  <c r="U4171" i="3"/>
  <c r="U4172" i="3"/>
  <c r="U4173" i="3"/>
  <c r="U4174" i="3"/>
  <c r="U4175" i="3"/>
  <c r="U4176" i="3"/>
  <c r="U4177" i="3"/>
  <c r="U4178" i="3"/>
  <c r="U4179" i="3"/>
  <c r="U4180" i="3"/>
  <c r="U4181" i="3"/>
  <c r="U4182" i="3"/>
  <c r="U4183" i="3"/>
  <c r="U4184" i="3"/>
  <c r="U4185" i="3"/>
  <c r="U4186" i="3"/>
  <c r="U4187" i="3"/>
  <c r="U4188" i="3"/>
  <c r="U4189" i="3"/>
  <c r="U4190" i="3"/>
  <c r="U4191" i="3"/>
  <c r="U4192" i="3"/>
  <c r="U4193" i="3"/>
  <c r="U4194" i="3"/>
  <c r="U4195" i="3"/>
  <c r="U4196" i="3"/>
  <c r="U4197" i="3"/>
  <c r="U4198" i="3"/>
  <c r="U4199" i="3"/>
  <c r="U4200" i="3"/>
  <c r="U4201" i="3"/>
  <c r="U4202" i="3"/>
  <c r="U4203" i="3"/>
  <c r="U4204" i="3"/>
  <c r="U4205" i="3"/>
  <c r="U4206" i="3"/>
  <c r="U4207" i="3"/>
  <c r="U4208" i="3"/>
  <c r="U4209" i="3"/>
  <c r="U4210" i="3"/>
  <c r="U4211" i="3"/>
  <c r="U4212" i="3"/>
  <c r="U4213" i="3"/>
  <c r="U4214" i="3"/>
  <c r="U4215" i="3"/>
  <c r="U4216" i="3"/>
  <c r="U4217" i="3"/>
  <c r="U4218" i="3"/>
  <c r="U4219" i="3"/>
  <c r="U4220" i="3"/>
  <c r="U4221" i="3"/>
  <c r="U4222" i="3"/>
  <c r="U4223" i="3"/>
  <c r="U4224" i="3"/>
  <c r="U4225" i="3"/>
  <c r="U4226" i="3"/>
  <c r="U4227" i="3"/>
  <c r="U4228" i="3"/>
  <c r="U4229" i="3"/>
  <c r="U4230" i="3"/>
  <c r="U4231" i="3"/>
  <c r="U4232" i="3"/>
  <c r="U4233" i="3"/>
  <c r="U4234" i="3"/>
  <c r="U4235" i="3"/>
  <c r="U4236" i="3"/>
  <c r="U4237" i="3"/>
  <c r="U4238" i="3"/>
  <c r="U4239" i="3"/>
  <c r="U4240" i="3"/>
  <c r="U4241" i="3"/>
  <c r="U4242" i="3"/>
  <c r="U4243" i="3"/>
  <c r="U4244" i="3"/>
  <c r="U4245" i="3"/>
  <c r="U4246" i="3"/>
  <c r="U4247" i="3"/>
  <c r="U4248" i="3"/>
  <c r="U4249" i="3"/>
  <c r="U4250" i="3"/>
  <c r="U4251" i="3"/>
  <c r="U4252" i="3"/>
  <c r="U4253" i="3"/>
  <c r="U4254" i="3"/>
  <c r="U4255" i="3"/>
  <c r="U4256" i="3"/>
  <c r="U4257" i="3"/>
  <c r="U4258" i="3"/>
  <c r="U4259" i="3"/>
  <c r="U4260" i="3"/>
  <c r="U4261" i="3"/>
  <c r="U4262" i="3"/>
  <c r="U4263" i="3"/>
  <c r="U4264" i="3"/>
  <c r="U4265" i="3"/>
  <c r="U4266" i="3"/>
  <c r="U4267" i="3"/>
  <c r="U4268" i="3"/>
  <c r="U4269" i="3"/>
  <c r="U4270" i="3"/>
  <c r="U4271" i="3"/>
  <c r="U4272" i="3"/>
  <c r="U4273" i="3"/>
  <c r="U4274" i="3"/>
  <c r="U4275" i="3"/>
  <c r="U4276" i="3"/>
  <c r="U4277" i="3"/>
  <c r="U4278" i="3"/>
  <c r="U4279" i="3"/>
  <c r="U4280" i="3"/>
  <c r="U4281" i="3"/>
  <c r="U4282" i="3"/>
  <c r="U4283" i="3"/>
  <c r="U4284" i="3"/>
  <c r="U4285" i="3"/>
  <c r="U4286" i="3"/>
  <c r="U4287" i="3"/>
  <c r="U4288" i="3"/>
  <c r="U4289" i="3"/>
  <c r="U4290" i="3"/>
  <c r="U4291" i="3"/>
  <c r="U4292" i="3"/>
  <c r="U4293" i="3"/>
  <c r="U4294" i="3"/>
  <c r="U4295" i="3"/>
  <c r="U4296" i="3"/>
  <c r="U4297" i="3"/>
  <c r="U4298" i="3"/>
  <c r="U4299" i="3"/>
  <c r="U4300" i="3"/>
  <c r="U4301" i="3"/>
  <c r="U4302" i="3"/>
  <c r="U4303" i="3"/>
  <c r="U4304" i="3"/>
  <c r="U4305" i="3"/>
  <c r="U4306" i="3"/>
  <c r="U4307" i="3"/>
  <c r="U4308" i="3"/>
  <c r="U4309" i="3"/>
  <c r="U4310" i="3"/>
  <c r="U4311" i="3"/>
  <c r="U4312" i="3"/>
  <c r="U4313" i="3"/>
  <c r="U4314" i="3"/>
  <c r="U4315" i="3"/>
  <c r="U4316" i="3"/>
  <c r="U4317" i="3"/>
  <c r="U4318" i="3"/>
  <c r="U4319" i="3"/>
  <c r="U4320" i="3"/>
  <c r="U4321" i="3"/>
  <c r="U4322" i="3"/>
  <c r="U4323" i="3"/>
  <c r="U4324" i="3"/>
  <c r="U4325" i="3"/>
  <c r="U4326" i="3"/>
  <c r="U4327" i="3"/>
  <c r="U4328" i="3"/>
  <c r="U4329" i="3"/>
  <c r="U4330" i="3"/>
  <c r="U4331" i="3"/>
  <c r="U4332" i="3"/>
  <c r="U4333" i="3"/>
  <c r="U4334" i="3"/>
  <c r="U4335" i="3"/>
  <c r="U4336" i="3"/>
  <c r="U4337" i="3"/>
  <c r="U4338" i="3"/>
  <c r="U4339" i="3"/>
  <c r="U4340" i="3"/>
  <c r="U4341" i="3"/>
  <c r="U4342" i="3"/>
  <c r="U4343" i="3"/>
  <c r="U4344" i="3"/>
  <c r="U4345" i="3"/>
  <c r="U4346" i="3"/>
  <c r="U4347" i="3"/>
  <c r="U4348" i="3"/>
  <c r="U4349" i="3"/>
  <c r="U4350" i="3"/>
  <c r="U4351" i="3"/>
  <c r="U4352" i="3"/>
  <c r="U4353" i="3"/>
  <c r="U4354" i="3"/>
  <c r="U4355" i="3"/>
  <c r="U4356" i="3"/>
  <c r="U4357" i="3"/>
  <c r="U4358" i="3"/>
  <c r="U4359" i="3"/>
  <c r="U4360" i="3"/>
  <c r="U4361" i="3"/>
  <c r="U4362" i="3"/>
  <c r="U4363" i="3"/>
  <c r="U4364" i="3"/>
  <c r="U4365" i="3"/>
  <c r="U4366" i="3"/>
  <c r="U4367" i="3"/>
  <c r="U4368" i="3"/>
  <c r="U4369" i="3"/>
  <c r="U4370" i="3"/>
  <c r="U4371" i="3"/>
  <c r="U4372" i="3"/>
  <c r="U4373" i="3"/>
  <c r="U4374" i="3"/>
  <c r="U4375" i="3"/>
  <c r="U4376" i="3"/>
  <c r="U4377" i="3"/>
  <c r="U4378" i="3"/>
  <c r="U4379" i="3"/>
  <c r="U4380" i="3"/>
  <c r="U4381" i="3"/>
  <c r="U4382" i="3"/>
  <c r="U4383" i="3"/>
  <c r="U4384" i="3"/>
  <c r="U4385" i="3"/>
  <c r="U4386" i="3"/>
  <c r="U4387" i="3"/>
  <c r="U4388" i="3"/>
  <c r="U4389" i="3"/>
  <c r="U4390" i="3"/>
  <c r="U4391" i="3"/>
  <c r="U4392" i="3"/>
  <c r="U4393" i="3"/>
  <c r="U4394" i="3"/>
  <c r="U4395" i="3"/>
  <c r="U4396" i="3"/>
  <c r="U4397" i="3"/>
  <c r="U4398" i="3"/>
  <c r="U4399" i="3"/>
  <c r="U4400" i="3"/>
  <c r="U4401" i="3"/>
  <c r="U4402" i="3"/>
  <c r="U4403" i="3"/>
  <c r="U4404" i="3"/>
  <c r="U4405" i="3"/>
  <c r="U4406" i="3"/>
  <c r="U4407" i="3"/>
  <c r="U4408" i="3"/>
  <c r="U4409" i="3"/>
  <c r="U4410" i="3"/>
  <c r="U4411" i="3"/>
  <c r="U4412" i="3"/>
  <c r="U4413" i="3"/>
  <c r="U4414" i="3"/>
  <c r="U4415" i="3"/>
  <c r="U4416" i="3"/>
  <c r="U4417" i="3"/>
  <c r="U4418" i="3"/>
  <c r="U4419" i="3"/>
  <c r="U4420" i="3"/>
  <c r="U4421" i="3"/>
  <c r="U4422" i="3"/>
  <c r="U4423" i="3"/>
  <c r="U4424" i="3"/>
  <c r="U4425" i="3"/>
  <c r="U4426" i="3"/>
  <c r="U4427" i="3"/>
  <c r="U4428" i="3"/>
  <c r="U4429" i="3"/>
  <c r="U4430" i="3"/>
  <c r="U4431" i="3"/>
  <c r="U4432" i="3"/>
  <c r="U4433" i="3"/>
  <c r="U4434" i="3"/>
  <c r="U4435" i="3"/>
  <c r="U4436" i="3"/>
  <c r="U4437" i="3"/>
  <c r="U4438" i="3"/>
  <c r="U4439" i="3"/>
  <c r="U4440" i="3"/>
  <c r="U4441" i="3"/>
  <c r="U4442" i="3"/>
  <c r="U4443" i="3"/>
  <c r="U4444" i="3"/>
  <c r="U4445" i="3"/>
  <c r="U4446" i="3"/>
  <c r="U4447" i="3"/>
  <c r="U4448" i="3"/>
  <c r="U4449" i="3"/>
  <c r="U4450" i="3"/>
  <c r="U4451" i="3"/>
  <c r="U4452" i="3"/>
  <c r="U4453" i="3"/>
  <c r="U4454" i="3"/>
  <c r="U4455" i="3"/>
  <c r="U4456" i="3"/>
  <c r="U4457" i="3"/>
  <c r="U4458" i="3"/>
  <c r="U4459" i="3"/>
  <c r="U4460" i="3"/>
  <c r="U4461" i="3"/>
  <c r="U4462" i="3"/>
  <c r="U4463" i="3"/>
  <c r="U4464" i="3"/>
  <c r="U4465" i="3"/>
  <c r="U4466" i="3"/>
  <c r="U4467" i="3"/>
  <c r="U4468" i="3"/>
  <c r="U4469" i="3"/>
  <c r="U4470" i="3"/>
  <c r="U4471" i="3"/>
  <c r="U4472" i="3"/>
  <c r="U4473" i="3"/>
  <c r="U4474" i="3"/>
  <c r="U4475" i="3"/>
  <c r="U4476" i="3"/>
  <c r="U4477" i="3"/>
  <c r="U4478" i="3"/>
  <c r="U4479" i="3"/>
  <c r="U4480" i="3"/>
  <c r="U4481" i="3"/>
  <c r="U4482" i="3"/>
  <c r="U4483" i="3"/>
  <c r="U4484" i="3"/>
  <c r="U4485" i="3"/>
  <c r="U4486" i="3"/>
  <c r="U4487" i="3"/>
  <c r="U4488" i="3"/>
  <c r="U4489" i="3"/>
  <c r="U4490" i="3"/>
  <c r="U4491" i="3"/>
  <c r="U4492" i="3"/>
  <c r="U4493" i="3"/>
  <c r="U4494" i="3"/>
  <c r="U4495" i="3"/>
  <c r="U4496" i="3"/>
  <c r="U4497" i="3"/>
  <c r="U4498" i="3"/>
  <c r="U4499" i="3"/>
  <c r="U4500" i="3"/>
  <c r="U4501" i="3"/>
  <c r="U4502" i="3"/>
  <c r="U4503" i="3"/>
  <c r="U4504" i="3"/>
  <c r="U4505" i="3"/>
  <c r="U4506" i="3"/>
  <c r="U4507" i="3"/>
  <c r="U4508" i="3"/>
  <c r="U4509" i="3"/>
  <c r="U4510" i="3"/>
  <c r="U4511" i="3"/>
  <c r="U4512" i="3"/>
  <c r="U4513" i="3"/>
  <c r="U4514" i="3"/>
  <c r="U4515" i="3"/>
  <c r="U4516" i="3"/>
  <c r="U4517" i="3"/>
  <c r="U4518" i="3"/>
  <c r="U4519" i="3"/>
  <c r="U4520" i="3"/>
  <c r="U4521" i="3"/>
  <c r="U4522" i="3"/>
  <c r="U4523" i="3"/>
  <c r="U4524" i="3"/>
  <c r="U4525" i="3"/>
  <c r="U4526" i="3"/>
  <c r="U4527" i="3"/>
  <c r="U4528" i="3"/>
  <c r="U4529" i="3"/>
  <c r="U4530" i="3"/>
  <c r="U4531" i="3"/>
  <c r="U4532" i="3"/>
  <c r="U4533" i="3"/>
  <c r="U4534" i="3"/>
  <c r="U4535" i="3"/>
  <c r="U4536" i="3"/>
  <c r="U4537" i="3"/>
  <c r="U4538" i="3"/>
  <c r="U4539" i="3"/>
  <c r="U4540" i="3"/>
  <c r="U4541" i="3"/>
  <c r="U4542" i="3"/>
  <c r="U4543" i="3"/>
  <c r="U4544" i="3"/>
  <c r="U4545" i="3"/>
  <c r="U4546" i="3"/>
  <c r="U4547" i="3"/>
  <c r="U4548" i="3"/>
  <c r="U4549" i="3"/>
  <c r="U4550" i="3"/>
  <c r="U4551" i="3"/>
  <c r="U4552" i="3"/>
  <c r="U4553" i="3"/>
  <c r="U4554" i="3"/>
  <c r="U4555" i="3"/>
  <c r="U4556" i="3"/>
  <c r="U4557" i="3"/>
  <c r="U4558" i="3"/>
  <c r="U4559" i="3"/>
  <c r="U4560" i="3"/>
  <c r="U4561" i="3"/>
  <c r="U4562" i="3"/>
  <c r="U4563" i="3"/>
  <c r="U4564" i="3"/>
  <c r="U4565" i="3"/>
  <c r="U4566" i="3"/>
  <c r="U4567" i="3"/>
  <c r="U4568" i="3"/>
  <c r="U4569" i="3"/>
  <c r="U4570" i="3"/>
  <c r="U4571" i="3"/>
  <c r="U4572" i="3"/>
  <c r="U4573" i="3"/>
  <c r="U4574" i="3"/>
  <c r="U4575" i="3"/>
  <c r="U4576" i="3"/>
  <c r="U4577" i="3"/>
  <c r="U4578" i="3"/>
  <c r="U4579" i="3"/>
  <c r="U4580" i="3"/>
  <c r="U4581" i="3"/>
  <c r="U4582" i="3"/>
  <c r="U4583" i="3"/>
  <c r="U4584" i="3"/>
  <c r="U4585" i="3"/>
  <c r="U4586" i="3"/>
  <c r="U4587" i="3"/>
  <c r="U4588" i="3"/>
  <c r="U4589" i="3"/>
  <c r="U4590" i="3"/>
  <c r="U4591" i="3"/>
  <c r="U4592" i="3"/>
  <c r="U4593" i="3"/>
  <c r="U4594" i="3"/>
  <c r="U4595" i="3"/>
  <c r="U4596" i="3"/>
  <c r="U4597" i="3"/>
  <c r="U4598" i="3"/>
  <c r="U4599" i="3"/>
  <c r="U4600" i="3"/>
  <c r="U4601" i="3"/>
  <c r="U4602" i="3"/>
  <c r="U4603" i="3"/>
  <c r="U4604" i="3"/>
  <c r="U4605" i="3"/>
  <c r="U4606" i="3"/>
  <c r="U4607" i="3"/>
  <c r="U4608" i="3"/>
  <c r="U4609" i="3"/>
  <c r="U4610" i="3"/>
  <c r="U4611" i="3"/>
  <c r="U4612" i="3"/>
  <c r="U4613" i="3"/>
  <c r="U4614" i="3"/>
  <c r="U4615" i="3"/>
  <c r="U4616" i="3"/>
  <c r="U4617" i="3"/>
  <c r="U4618" i="3"/>
  <c r="U4619" i="3"/>
  <c r="U4620" i="3"/>
  <c r="U4621" i="3"/>
  <c r="U4622" i="3"/>
  <c r="U4623" i="3"/>
  <c r="U4624" i="3"/>
  <c r="U4625" i="3"/>
  <c r="U4626" i="3"/>
  <c r="U4627" i="3"/>
  <c r="U4628" i="3"/>
  <c r="U4629" i="3"/>
  <c r="U4630" i="3"/>
  <c r="U4631" i="3"/>
  <c r="U4632" i="3"/>
  <c r="U4633" i="3"/>
  <c r="U4634" i="3"/>
  <c r="U4635" i="3"/>
  <c r="U4636" i="3"/>
  <c r="U4637" i="3"/>
  <c r="U4638" i="3"/>
  <c r="U4639" i="3"/>
  <c r="U4640" i="3"/>
  <c r="U4641" i="3"/>
  <c r="U4642" i="3"/>
  <c r="U4643" i="3"/>
  <c r="U4644" i="3"/>
  <c r="U4645" i="3"/>
  <c r="U4646" i="3"/>
  <c r="U4647" i="3"/>
  <c r="U4648" i="3"/>
  <c r="U4649" i="3"/>
  <c r="U4650" i="3"/>
  <c r="U4651" i="3"/>
  <c r="U4652" i="3"/>
  <c r="U4653" i="3"/>
  <c r="U4654" i="3"/>
  <c r="U4655" i="3"/>
  <c r="U4656" i="3"/>
  <c r="U4657" i="3"/>
  <c r="U4658" i="3"/>
  <c r="U4659" i="3"/>
  <c r="U4660" i="3"/>
  <c r="U4661" i="3"/>
  <c r="U4662" i="3"/>
  <c r="U4663" i="3"/>
  <c r="U4664" i="3"/>
  <c r="U4665" i="3"/>
  <c r="U4666" i="3"/>
  <c r="U4667" i="3"/>
  <c r="U4668" i="3"/>
  <c r="U4669" i="3"/>
  <c r="U4670" i="3"/>
  <c r="U4671" i="3"/>
  <c r="U4672" i="3"/>
  <c r="U4673" i="3"/>
  <c r="U4674" i="3"/>
  <c r="U4675" i="3"/>
  <c r="U4676" i="3"/>
  <c r="U4677" i="3"/>
  <c r="U4678" i="3"/>
  <c r="U4679" i="3"/>
  <c r="U4680" i="3"/>
  <c r="U4681" i="3"/>
  <c r="U4682" i="3"/>
  <c r="U4683" i="3"/>
  <c r="U4684" i="3"/>
  <c r="U4685" i="3"/>
  <c r="U4686" i="3"/>
  <c r="U4687" i="3"/>
  <c r="U4688" i="3"/>
  <c r="U4689" i="3"/>
  <c r="U4690" i="3"/>
  <c r="U4691" i="3"/>
  <c r="U4692" i="3"/>
  <c r="U4693" i="3"/>
  <c r="U4694" i="3"/>
  <c r="U4695" i="3"/>
  <c r="U4696" i="3"/>
  <c r="U4697" i="3"/>
  <c r="U4698" i="3"/>
  <c r="U4699" i="3"/>
  <c r="U4700" i="3"/>
  <c r="U4701" i="3"/>
  <c r="U4702" i="3"/>
  <c r="U4703" i="3"/>
  <c r="U4704" i="3"/>
  <c r="U4705" i="3"/>
  <c r="U4706" i="3"/>
  <c r="U4707" i="3"/>
  <c r="U4708" i="3"/>
  <c r="U4709" i="3"/>
  <c r="U4710" i="3"/>
  <c r="U4711" i="3"/>
  <c r="U4712" i="3"/>
  <c r="U4713" i="3"/>
  <c r="U4714" i="3"/>
  <c r="U4715" i="3"/>
  <c r="U4716" i="3"/>
  <c r="U4717" i="3"/>
  <c r="U4718" i="3"/>
  <c r="U4719" i="3"/>
  <c r="U4720" i="3"/>
  <c r="U4721" i="3"/>
  <c r="U4722" i="3"/>
  <c r="U4723" i="3"/>
  <c r="U4724" i="3"/>
  <c r="U4725" i="3"/>
  <c r="U4726" i="3"/>
  <c r="U4727" i="3"/>
  <c r="U4728" i="3"/>
  <c r="U4729" i="3"/>
  <c r="U4730" i="3"/>
  <c r="U4731" i="3"/>
  <c r="U4732" i="3"/>
  <c r="U4733" i="3"/>
  <c r="U4734" i="3"/>
  <c r="U4735" i="3"/>
  <c r="U4736" i="3"/>
  <c r="U4737" i="3"/>
  <c r="U4738" i="3"/>
  <c r="U4739" i="3"/>
  <c r="U4740" i="3"/>
  <c r="U4741" i="3"/>
  <c r="U4742" i="3"/>
  <c r="U4743" i="3"/>
  <c r="U4744" i="3"/>
  <c r="U4745" i="3"/>
  <c r="U4746" i="3"/>
  <c r="U4747" i="3"/>
  <c r="U4748" i="3"/>
  <c r="U4749" i="3"/>
  <c r="U4750" i="3"/>
  <c r="U4751" i="3"/>
  <c r="U4752" i="3"/>
  <c r="U4753" i="3"/>
  <c r="U4754" i="3"/>
  <c r="U4755" i="3"/>
  <c r="U4756" i="3"/>
  <c r="U4757" i="3"/>
  <c r="U4758" i="3"/>
  <c r="U4759" i="3"/>
  <c r="U4760" i="3"/>
  <c r="U4761" i="3"/>
  <c r="U4762" i="3"/>
  <c r="U4763" i="3"/>
  <c r="U4764" i="3"/>
  <c r="U4765" i="3"/>
  <c r="U4766" i="3"/>
  <c r="U4767" i="3"/>
  <c r="U4768" i="3"/>
  <c r="U4769" i="3"/>
  <c r="U4770" i="3"/>
  <c r="U4771" i="3"/>
  <c r="U4772" i="3"/>
  <c r="U4773" i="3"/>
  <c r="U4774" i="3"/>
  <c r="U4775" i="3"/>
  <c r="U4776" i="3"/>
  <c r="U4777" i="3"/>
  <c r="U4778" i="3"/>
  <c r="U4779" i="3"/>
  <c r="U4780" i="3"/>
  <c r="U4781" i="3"/>
  <c r="U4782" i="3"/>
  <c r="U4783" i="3"/>
  <c r="U4784" i="3"/>
  <c r="U4785" i="3"/>
  <c r="U4786" i="3"/>
  <c r="U4787" i="3"/>
  <c r="U4788" i="3"/>
  <c r="U4789" i="3"/>
  <c r="U4790" i="3"/>
  <c r="U4791" i="3"/>
  <c r="U4792" i="3"/>
  <c r="U4793" i="3"/>
  <c r="U4794" i="3"/>
  <c r="U4795" i="3"/>
  <c r="U4796" i="3"/>
  <c r="U4797" i="3"/>
  <c r="U4798" i="3"/>
  <c r="U4799" i="3"/>
  <c r="U4800" i="3"/>
  <c r="U4801" i="3"/>
  <c r="U4802" i="3"/>
  <c r="U4803" i="3"/>
  <c r="U4804" i="3"/>
  <c r="U4805" i="3"/>
  <c r="U4806" i="3"/>
  <c r="U4807" i="3"/>
  <c r="U4808" i="3"/>
  <c r="U4809" i="3"/>
  <c r="U4810" i="3"/>
  <c r="U4811" i="3"/>
  <c r="U4812" i="3"/>
  <c r="U4813" i="3"/>
  <c r="U4814" i="3"/>
  <c r="U4815" i="3"/>
  <c r="U4816" i="3"/>
  <c r="U4817" i="3"/>
  <c r="U4818" i="3"/>
  <c r="U4819" i="3"/>
  <c r="U4820" i="3"/>
  <c r="U4821" i="3"/>
  <c r="U4822" i="3"/>
  <c r="U4823" i="3"/>
  <c r="U4824" i="3"/>
  <c r="U4825" i="3"/>
  <c r="U4826" i="3"/>
  <c r="U4827" i="3"/>
  <c r="U4828" i="3"/>
  <c r="U4829" i="3"/>
  <c r="U4830" i="3"/>
  <c r="U4831" i="3"/>
  <c r="U4832" i="3"/>
  <c r="U4833" i="3"/>
  <c r="U4834" i="3"/>
  <c r="U4835" i="3"/>
  <c r="U4836" i="3"/>
  <c r="U4837" i="3"/>
  <c r="U4838" i="3"/>
  <c r="U4839" i="3"/>
  <c r="U4840" i="3"/>
  <c r="U4841" i="3"/>
  <c r="U4842" i="3"/>
  <c r="U4843" i="3"/>
  <c r="U4844" i="3"/>
  <c r="U4845" i="3"/>
  <c r="U4846" i="3"/>
  <c r="U4847" i="3"/>
  <c r="U4848" i="3"/>
  <c r="U4849" i="3"/>
  <c r="U4850" i="3"/>
  <c r="U4851" i="3"/>
  <c r="U4852" i="3"/>
  <c r="U4853" i="3"/>
  <c r="U4854" i="3"/>
  <c r="U4855" i="3"/>
  <c r="U4856" i="3"/>
  <c r="U4857" i="3"/>
  <c r="U4858" i="3"/>
  <c r="U4859" i="3"/>
  <c r="U4860" i="3"/>
  <c r="U4861" i="3"/>
  <c r="U4862" i="3"/>
  <c r="U4863" i="3"/>
  <c r="U4864" i="3"/>
  <c r="U4865" i="3"/>
  <c r="U4866" i="3"/>
  <c r="U4867" i="3"/>
  <c r="U4868" i="3"/>
  <c r="U4869" i="3"/>
  <c r="U4870" i="3"/>
  <c r="U4871" i="3"/>
  <c r="U4872" i="3"/>
  <c r="U4873" i="3"/>
  <c r="U4874" i="3"/>
  <c r="U4875" i="3"/>
  <c r="U4876" i="3"/>
  <c r="U4877" i="3"/>
  <c r="U4878" i="3"/>
  <c r="U4879" i="3"/>
  <c r="U4880" i="3"/>
  <c r="U4881" i="3"/>
  <c r="U4882" i="3"/>
  <c r="U4883" i="3"/>
  <c r="U4884" i="3"/>
  <c r="U4885" i="3"/>
  <c r="U4886" i="3"/>
  <c r="U4887" i="3"/>
  <c r="U4888" i="3"/>
  <c r="U4889" i="3"/>
  <c r="U4890" i="3"/>
  <c r="U4891" i="3"/>
  <c r="U4892" i="3"/>
  <c r="U4893" i="3"/>
  <c r="U4894" i="3"/>
  <c r="U4895" i="3"/>
  <c r="U4896" i="3"/>
  <c r="U4897" i="3"/>
  <c r="U4898" i="3"/>
  <c r="U4899" i="3"/>
  <c r="U4900" i="3"/>
  <c r="U4901" i="3"/>
  <c r="U4902" i="3"/>
  <c r="U4903" i="3"/>
  <c r="U4904" i="3"/>
  <c r="U4905" i="3"/>
  <c r="U4906" i="3"/>
  <c r="U4907" i="3"/>
  <c r="U4908" i="3"/>
  <c r="U4909" i="3"/>
  <c r="U4910" i="3"/>
  <c r="U4911" i="3"/>
  <c r="U4912" i="3"/>
  <c r="U4913" i="3"/>
  <c r="U4914" i="3"/>
  <c r="U4915" i="3"/>
  <c r="U4916" i="3"/>
  <c r="U4917" i="3"/>
  <c r="U4918" i="3"/>
  <c r="U4919" i="3"/>
  <c r="U4920" i="3"/>
  <c r="U4921" i="3"/>
  <c r="U4922" i="3"/>
  <c r="U4923" i="3"/>
  <c r="U4924" i="3"/>
  <c r="U4925" i="3"/>
  <c r="U4926" i="3"/>
  <c r="U4927" i="3"/>
  <c r="U4928" i="3"/>
  <c r="U4929" i="3"/>
  <c r="U4930" i="3"/>
  <c r="U4931" i="3"/>
  <c r="U4932" i="3"/>
  <c r="U4933" i="3"/>
  <c r="U4934" i="3"/>
  <c r="U4935" i="3"/>
  <c r="U4936" i="3"/>
  <c r="U4937" i="3"/>
  <c r="U4938" i="3"/>
  <c r="U4939" i="3"/>
  <c r="U4940" i="3"/>
  <c r="U4941" i="3"/>
  <c r="U4942" i="3"/>
  <c r="U4943" i="3"/>
  <c r="U4944" i="3"/>
  <c r="U4945" i="3"/>
  <c r="U4946" i="3"/>
  <c r="U4947" i="3"/>
  <c r="U4948" i="3"/>
  <c r="U4949" i="3"/>
  <c r="U4950" i="3"/>
  <c r="U4951" i="3"/>
  <c r="U4952" i="3"/>
  <c r="U4953" i="3"/>
  <c r="U4954" i="3"/>
  <c r="U4955" i="3"/>
  <c r="U4956" i="3"/>
  <c r="U4957" i="3"/>
  <c r="U4958" i="3"/>
  <c r="U4959" i="3"/>
  <c r="U4960" i="3"/>
  <c r="U4961" i="3"/>
  <c r="U4962" i="3"/>
  <c r="U4963" i="3"/>
  <c r="U4964" i="3"/>
  <c r="U4965" i="3"/>
  <c r="U4966" i="3"/>
  <c r="U4967" i="3"/>
  <c r="U4968" i="3"/>
  <c r="U4969" i="3"/>
  <c r="U4970" i="3"/>
  <c r="U4971" i="3"/>
  <c r="U4972" i="3"/>
  <c r="U4973" i="3"/>
  <c r="U4974" i="3"/>
  <c r="U4975" i="3"/>
  <c r="U4976" i="3"/>
  <c r="U4977" i="3"/>
  <c r="U4978" i="3"/>
  <c r="U4979" i="3"/>
  <c r="U4980" i="3"/>
  <c r="U4981" i="3"/>
  <c r="U4982" i="3"/>
  <c r="U4983" i="3"/>
  <c r="U4984" i="3"/>
  <c r="U4985" i="3"/>
  <c r="U4986" i="3"/>
  <c r="U4987" i="3"/>
  <c r="U4988" i="3"/>
  <c r="U4989" i="3"/>
  <c r="U4990" i="3"/>
  <c r="U4991" i="3"/>
  <c r="U4992" i="3"/>
  <c r="U4993" i="3"/>
  <c r="U4994" i="3"/>
  <c r="U4995" i="3"/>
  <c r="U4996" i="3"/>
  <c r="U4997" i="3"/>
  <c r="U4998" i="3"/>
  <c r="U4999" i="3"/>
  <c r="U5000" i="3"/>
  <c r="U5001" i="3"/>
  <c r="U5002" i="3"/>
  <c r="U5003" i="3"/>
  <c r="U5004" i="3"/>
  <c r="U5005" i="3"/>
  <c r="U5006" i="3"/>
  <c r="U5007" i="3"/>
  <c r="U5008" i="3"/>
  <c r="U5009" i="3"/>
  <c r="U5010" i="3"/>
  <c r="U5011" i="3"/>
  <c r="U5012" i="3"/>
  <c r="U5013" i="3"/>
  <c r="U5014" i="3"/>
  <c r="U5015" i="3"/>
  <c r="U5016" i="3"/>
  <c r="U5017" i="3"/>
  <c r="U5018" i="3"/>
  <c r="U5019" i="3"/>
  <c r="U5020" i="3"/>
  <c r="U5021" i="3"/>
  <c r="U5022" i="3"/>
  <c r="U5023" i="3"/>
  <c r="U5024" i="3"/>
  <c r="U5025" i="3"/>
  <c r="U5026" i="3"/>
  <c r="U5027" i="3"/>
  <c r="U5028" i="3"/>
  <c r="U5029" i="3"/>
  <c r="U5030" i="3"/>
  <c r="U5031" i="3"/>
  <c r="U5032" i="3"/>
  <c r="U5033" i="3"/>
  <c r="U5034" i="3"/>
  <c r="U5035" i="3"/>
  <c r="U5036" i="3"/>
  <c r="U5037" i="3"/>
  <c r="U5038" i="3"/>
  <c r="U5039" i="3"/>
  <c r="U5040" i="3"/>
  <c r="U5041" i="3"/>
  <c r="U5042" i="3"/>
  <c r="U5043" i="3"/>
  <c r="U5044" i="3"/>
  <c r="U5045" i="3"/>
  <c r="U5046" i="3"/>
  <c r="U5047" i="3"/>
  <c r="U5048" i="3"/>
  <c r="U5049" i="3"/>
  <c r="U5050" i="3"/>
  <c r="U5051" i="3"/>
  <c r="U5052" i="3"/>
  <c r="U5053" i="3"/>
  <c r="U5054" i="3"/>
  <c r="U5055" i="3"/>
  <c r="U5056" i="3"/>
  <c r="U5057" i="3"/>
  <c r="U5058" i="3"/>
  <c r="U5059" i="3"/>
  <c r="U5060" i="3"/>
  <c r="U5061" i="3"/>
  <c r="U5062" i="3"/>
  <c r="U5063" i="3"/>
  <c r="U5064" i="3"/>
  <c r="U5065" i="3"/>
  <c r="U5066" i="3"/>
  <c r="U5067" i="3"/>
  <c r="U5068" i="3"/>
  <c r="U5069" i="3"/>
  <c r="U5070" i="3"/>
  <c r="U5071" i="3"/>
  <c r="U5072" i="3"/>
  <c r="U5073" i="3"/>
  <c r="U5074" i="3"/>
  <c r="U5075" i="3"/>
  <c r="U5076" i="3"/>
  <c r="U5077" i="3"/>
  <c r="U5078" i="3"/>
  <c r="U5079" i="3"/>
  <c r="U5080" i="3"/>
  <c r="U5081" i="3"/>
  <c r="U5082" i="3"/>
  <c r="U5083" i="3"/>
  <c r="U5084" i="3"/>
  <c r="U5085" i="3"/>
  <c r="U5086" i="3"/>
  <c r="U5087" i="3"/>
  <c r="U5088" i="3"/>
  <c r="U5089" i="3"/>
  <c r="U5090" i="3"/>
  <c r="U5091" i="3"/>
  <c r="U5092" i="3"/>
  <c r="U5093" i="3"/>
  <c r="U5094" i="3"/>
  <c r="U5095" i="3"/>
  <c r="U5096" i="3"/>
  <c r="U5097" i="3"/>
  <c r="U5098" i="3"/>
  <c r="U5099" i="3"/>
  <c r="U5100" i="3"/>
  <c r="U5101" i="3"/>
  <c r="U5102" i="3"/>
  <c r="U5103" i="3"/>
  <c r="U5104" i="3"/>
  <c r="U5105" i="3"/>
  <c r="U5106" i="3"/>
  <c r="U5107" i="3"/>
  <c r="U5108" i="3"/>
  <c r="U5109" i="3"/>
  <c r="U5110" i="3"/>
  <c r="U5111" i="3"/>
  <c r="U5112" i="3"/>
  <c r="U5113" i="3"/>
  <c r="U5114" i="3"/>
  <c r="U5115" i="3"/>
  <c r="U5116" i="3"/>
  <c r="U5117" i="3"/>
  <c r="U5118" i="3"/>
  <c r="U5119" i="3"/>
  <c r="U5120" i="3"/>
  <c r="U5121" i="3"/>
  <c r="U5122" i="3"/>
  <c r="U5123" i="3"/>
  <c r="U5124" i="3"/>
  <c r="U5125" i="3"/>
  <c r="U5126" i="3"/>
  <c r="U5127" i="3"/>
  <c r="U5128" i="3"/>
  <c r="U5129" i="3"/>
  <c r="U5130" i="3"/>
  <c r="U5131" i="3"/>
  <c r="U5132" i="3"/>
  <c r="U5133" i="3"/>
  <c r="U5134" i="3"/>
  <c r="U5135" i="3"/>
  <c r="U5136" i="3"/>
  <c r="U5137" i="3"/>
  <c r="U5138" i="3"/>
  <c r="U5139" i="3"/>
  <c r="U5140" i="3"/>
  <c r="U5141" i="3"/>
  <c r="U5142" i="3"/>
  <c r="U5143" i="3"/>
  <c r="U5144" i="3"/>
  <c r="U5145" i="3"/>
  <c r="U5146" i="3"/>
  <c r="U5147" i="3"/>
  <c r="U5148" i="3"/>
  <c r="U5149" i="3"/>
  <c r="U5150" i="3"/>
  <c r="U5151" i="3"/>
  <c r="U5152" i="3"/>
  <c r="U5153" i="3"/>
  <c r="U5154" i="3"/>
  <c r="U5155" i="3"/>
  <c r="U5156" i="3"/>
  <c r="U5157" i="3"/>
  <c r="U5158" i="3"/>
  <c r="U5159" i="3"/>
  <c r="U5160" i="3"/>
  <c r="U5161" i="3"/>
  <c r="U5162" i="3"/>
  <c r="U5163" i="3"/>
  <c r="U5164" i="3"/>
  <c r="U5165" i="3"/>
  <c r="U5166" i="3"/>
  <c r="U5167" i="3"/>
  <c r="U5168" i="3"/>
  <c r="U5169" i="3"/>
  <c r="U5170" i="3"/>
  <c r="U5171" i="3"/>
  <c r="U5172" i="3"/>
  <c r="U5173" i="3"/>
  <c r="U5174" i="3"/>
  <c r="U5175" i="3"/>
  <c r="U5176" i="3"/>
  <c r="U5177" i="3"/>
  <c r="U5178" i="3"/>
  <c r="U5179" i="3"/>
  <c r="U5180" i="3"/>
  <c r="U5181" i="3"/>
  <c r="U5182" i="3"/>
  <c r="U5183" i="3"/>
  <c r="U5184" i="3"/>
  <c r="U5185" i="3"/>
  <c r="U5186" i="3"/>
  <c r="U5187" i="3"/>
  <c r="U5188" i="3"/>
  <c r="U5189" i="3"/>
  <c r="U5190" i="3"/>
  <c r="U5191" i="3"/>
  <c r="U5192" i="3"/>
  <c r="U5193" i="3"/>
  <c r="U5194" i="3"/>
  <c r="U5195" i="3"/>
  <c r="U5196" i="3"/>
  <c r="U5197" i="3"/>
  <c r="U5198" i="3"/>
  <c r="U5199" i="3"/>
  <c r="U5200" i="3"/>
  <c r="U5201" i="3"/>
  <c r="U5202" i="3"/>
  <c r="U5203" i="3"/>
  <c r="U5204" i="3"/>
  <c r="U5205" i="3"/>
  <c r="U5206" i="3"/>
  <c r="U5207" i="3"/>
  <c r="U5208" i="3"/>
  <c r="U5209" i="3"/>
  <c r="U5210" i="3"/>
  <c r="U5211" i="3"/>
  <c r="U5212" i="3"/>
  <c r="U5213" i="3"/>
  <c r="U5214" i="3"/>
  <c r="U5215" i="3"/>
  <c r="U5216" i="3"/>
  <c r="U5217" i="3"/>
  <c r="U5218" i="3"/>
  <c r="U5219" i="3"/>
  <c r="U5220" i="3"/>
  <c r="U5221" i="3"/>
  <c r="U5222" i="3"/>
  <c r="U5223" i="3"/>
  <c r="U5224" i="3"/>
  <c r="U5225" i="3"/>
  <c r="U5226" i="3"/>
  <c r="U5227" i="3"/>
  <c r="U5228" i="3"/>
  <c r="U5229" i="3"/>
  <c r="U5230" i="3"/>
  <c r="U5231" i="3"/>
  <c r="U5232" i="3"/>
  <c r="U5233" i="3"/>
  <c r="U5234" i="3"/>
  <c r="U5235" i="3"/>
  <c r="U5236" i="3"/>
  <c r="U5237" i="3"/>
  <c r="U5238" i="3"/>
  <c r="U5239" i="3"/>
  <c r="U5240" i="3"/>
  <c r="U5241" i="3"/>
  <c r="U5242" i="3"/>
  <c r="U5243" i="3"/>
  <c r="U5244" i="3"/>
  <c r="U5245" i="3"/>
  <c r="U5246" i="3"/>
  <c r="U5247" i="3"/>
  <c r="U5248" i="3"/>
  <c r="U5249" i="3"/>
  <c r="U5250" i="3"/>
  <c r="U5251" i="3"/>
  <c r="U5252" i="3"/>
  <c r="U5253" i="3"/>
  <c r="U5254" i="3"/>
  <c r="U5255" i="3"/>
  <c r="U5256" i="3"/>
  <c r="U5257" i="3"/>
  <c r="U5258" i="3"/>
  <c r="U5259" i="3"/>
  <c r="U5260" i="3"/>
  <c r="U5261" i="3"/>
  <c r="U5262" i="3"/>
  <c r="U5263" i="3"/>
  <c r="U5264" i="3"/>
  <c r="U5265" i="3"/>
  <c r="U5266" i="3"/>
  <c r="U5267" i="3"/>
  <c r="U5268" i="3"/>
  <c r="U5269" i="3"/>
  <c r="U5270" i="3"/>
  <c r="U5271" i="3"/>
  <c r="U5272" i="3"/>
  <c r="U5273" i="3"/>
  <c r="U5274" i="3"/>
  <c r="U5275" i="3"/>
  <c r="U5276" i="3"/>
  <c r="U5277" i="3"/>
  <c r="U5278" i="3"/>
  <c r="U5279" i="3"/>
  <c r="U5280" i="3"/>
  <c r="U5281" i="3"/>
  <c r="U5282" i="3"/>
  <c r="U5283" i="3"/>
  <c r="U5284" i="3"/>
  <c r="U5285" i="3"/>
  <c r="U5286" i="3"/>
  <c r="U5287" i="3"/>
  <c r="U5288" i="3"/>
  <c r="U5289" i="3"/>
  <c r="U5290" i="3"/>
  <c r="U5291" i="3"/>
  <c r="U5292" i="3"/>
  <c r="U5293" i="3"/>
  <c r="U5294" i="3"/>
  <c r="U5295" i="3"/>
  <c r="U5296" i="3"/>
  <c r="U5297" i="3"/>
  <c r="U5298" i="3"/>
  <c r="U5299" i="3"/>
  <c r="U5300" i="3"/>
  <c r="U5301" i="3"/>
  <c r="U5302" i="3"/>
  <c r="U5303" i="3"/>
  <c r="U5304" i="3"/>
  <c r="U5305" i="3"/>
  <c r="U5306" i="3"/>
  <c r="U5307" i="3"/>
  <c r="U5308" i="3"/>
  <c r="U5309" i="3"/>
  <c r="U5310" i="3"/>
  <c r="U5311" i="3"/>
  <c r="U5312" i="3"/>
  <c r="U5313" i="3"/>
  <c r="U5314" i="3"/>
  <c r="U5315" i="3"/>
  <c r="U5316" i="3"/>
  <c r="U5317" i="3"/>
  <c r="U5318" i="3"/>
  <c r="U5319" i="3"/>
  <c r="U5320" i="3"/>
  <c r="U5321" i="3"/>
  <c r="U5322" i="3"/>
  <c r="U5323" i="3"/>
  <c r="U5324" i="3"/>
  <c r="U5325" i="3"/>
  <c r="U5326" i="3"/>
  <c r="U5327" i="3"/>
  <c r="U5328" i="3"/>
  <c r="U5329" i="3"/>
  <c r="U5330" i="3"/>
  <c r="U5331" i="3"/>
  <c r="U5332" i="3"/>
  <c r="U5333" i="3"/>
  <c r="U5334" i="3"/>
  <c r="U5335" i="3"/>
  <c r="U5336" i="3"/>
  <c r="U5337" i="3"/>
  <c r="U5338" i="3"/>
  <c r="U5339" i="3"/>
  <c r="U5340" i="3"/>
  <c r="U5341" i="3"/>
  <c r="U5342" i="3"/>
  <c r="U5343" i="3"/>
  <c r="U5344" i="3"/>
  <c r="U5345" i="3"/>
  <c r="U5346" i="3"/>
  <c r="U5347" i="3"/>
  <c r="U5348" i="3"/>
  <c r="U5349" i="3"/>
  <c r="U5350" i="3"/>
  <c r="U5351" i="3"/>
  <c r="U5352" i="3"/>
  <c r="U5353" i="3"/>
  <c r="U5354" i="3"/>
  <c r="U5355" i="3"/>
  <c r="U5356" i="3"/>
  <c r="U5357" i="3"/>
  <c r="U5358" i="3"/>
  <c r="U5359" i="3"/>
  <c r="U5360" i="3"/>
  <c r="U5361" i="3"/>
  <c r="U5362" i="3"/>
  <c r="U5363" i="3"/>
  <c r="U5364" i="3"/>
  <c r="U5365" i="3"/>
  <c r="U5366" i="3"/>
  <c r="U5367" i="3"/>
  <c r="U5368" i="3"/>
  <c r="U5369" i="3"/>
  <c r="U5370" i="3"/>
  <c r="U5371" i="3"/>
  <c r="U5372" i="3"/>
  <c r="U5373" i="3"/>
  <c r="U5374" i="3"/>
  <c r="U5375" i="3"/>
  <c r="U5376" i="3"/>
  <c r="U5377" i="3"/>
  <c r="U5378" i="3"/>
  <c r="U5379" i="3"/>
  <c r="U5380" i="3"/>
  <c r="U5381" i="3"/>
  <c r="U5382" i="3"/>
  <c r="U5383" i="3"/>
  <c r="U5384" i="3"/>
  <c r="U5385" i="3"/>
  <c r="U5386" i="3"/>
  <c r="U5387" i="3"/>
  <c r="U5388" i="3"/>
  <c r="U5389" i="3"/>
  <c r="U5390" i="3"/>
  <c r="U5391" i="3"/>
  <c r="U5392" i="3"/>
  <c r="U5393" i="3"/>
  <c r="U5394" i="3"/>
  <c r="U5395" i="3"/>
  <c r="U5396" i="3"/>
  <c r="U5397" i="3"/>
  <c r="U5398" i="3"/>
  <c r="U5399" i="3"/>
  <c r="U5400" i="3"/>
  <c r="U5401" i="3"/>
  <c r="U5402" i="3"/>
  <c r="U5403" i="3"/>
  <c r="U5404" i="3"/>
  <c r="U5405" i="3"/>
  <c r="U5406" i="3"/>
  <c r="U5407" i="3"/>
  <c r="U5408" i="3"/>
  <c r="U5409" i="3"/>
  <c r="U5410" i="3"/>
  <c r="U5411" i="3"/>
  <c r="U5412" i="3"/>
  <c r="U5413" i="3"/>
  <c r="U5414" i="3"/>
  <c r="U5415" i="3"/>
  <c r="U5416" i="3"/>
  <c r="U5417" i="3"/>
  <c r="U5418" i="3"/>
  <c r="U5419" i="3"/>
  <c r="U5420" i="3"/>
  <c r="U5421" i="3"/>
  <c r="U5422" i="3"/>
  <c r="U5423" i="3"/>
  <c r="U5424" i="3"/>
  <c r="U5425" i="3"/>
  <c r="U5426" i="3"/>
  <c r="U5427" i="3"/>
  <c r="U5428" i="3"/>
  <c r="U5429" i="3"/>
  <c r="U5430" i="3"/>
  <c r="U5431" i="3"/>
  <c r="U5432" i="3"/>
  <c r="U5433" i="3"/>
  <c r="U5434" i="3"/>
  <c r="U5435" i="3"/>
  <c r="U5436" i="3"/>
  <c r="U5437" i="3"/>
  <c r="U5438" i="3"/>
  <c r="U5439" i="3"/>
  <c r="U5440" i="3"/>
  <c r="U5441" i="3"/>
  <c r="U5442" i="3"/>
  <c r="U5443" i="3"/>
  <c r="U5444" i="3"/>
  <c r="U5445" i="3"/>
  <c r="U5446" i="3"/>
  <c r="U5447" i="3"/>
  <c r="U5448" i="3"/>
  <c r="U5449" i="3"/>
  <c r="U5450" i="3"/>
  <c r="U5451" i="3"/>
  <c r="U5452" i="3"/>
  <c r="U5453" i="3"/>
  <c r="U5454" i="3"/>
  <c r="U5455" i="3"/>
  <c r="U5456" i="3"/>
  <c r="U5457" i="3"/>
  <c r="U5458" i="3"/>
  <c r="U5459" i="3"/>
  <c r="U5460" i="3"/>
  <c r="U5461" i="3"/>
  <c r="U5462" i="3"/>
  <c r="U5463" i="3"/>
  <c r="U5464" i="3"/>
  <c r="U5465" i="3"/>
  <c r="U5466" i="3"/>
  <c r="U5467" i="3"/>
  <c r="U5468" i="3"/>
  <c r="U5469" i="3"/>
  <c r="U5470" i="3"/>
  <c r="U5471" i="3"/>
  <c r="U5472" i="3"/>
  <c r="U5473" i="3"/>
  <c r="U5474" i="3"/>
  <c r="U5475" i="3"/>
  <c r="U5476" i="3"/>
  <c r="U5477" i="3"/>
  <c r="U5478" i="3"/>
  <c r="U5479" i="3"/>
  <c r="U5480" i="3"/>
  <c r="U5481" i="3"/>
  <c r="U5482" i="3"/>
  <c r="U5483" i="3"/>
  <c r="U5484" i="3"/>
  <c r="U5485" i="3"/>
  <c r="U5486" i="3"/>
  <c r="U5487" i="3"/>
  <c r="U5488" i="3"/>
  <c r="U5489" i="3"/>
  <c r="U5490" i="3"/>
  <c r="U5491" i="3"/>
  <c r="U5492" i="3"/>
  <c r="U5493" i="3"/>
  <c r="U5494" i="3"/>
  <c r="U5495" i="3"/>
  <c r="U5496" i="3"/>
  <c r="U5497" i="3"/>
  <c r="U5498" i="3"/>
  <c r="U5499" i="3"/>
  <c r="U5500" i="3"/>
  <c r="U5501" i="3"/>
  <c r="U5502" i="3"/>
  <c r="U5503" i="3"/>
  <c r="U5504" i="3"/>
  <c r="U5505" i="3"/>
  <c r="U5506" i="3"/>
  <c r="U5507" i="3"/>
  <c r="U5508" i="3"/>
  <c r="U5509" i="3"/>
  <c r="U5510" i="3"/>
  <c r="U5511" i="3"/>
  <c r="U5512" i="3"/>
  <c r="U5513" i="3"/>
  <c r="U5514" i="3"/>
  <c r="U5515" i="3"/>
  <c r="U5516" i="3"/>
  <c r="U5517" i="3"/>
  <c r="U5518" i="3"/>
  <c r="U5519" i="3"/>
  <c r="U5520" i="3"/>
  <c r="U5521" i="3"/>
  <c r="U5522" i="3"/>
  <c r="U5523" i="3"/>
  <c r="U5524" i="3"/>
  <c r="U5525" i="3"/>
  <c r="U5526" i="3"/>
  <c r="U5527" i="3"/>
  <c r="U5528" i="3"/>
  <c r="U5529" i="3"/>
  <c r="U5530" i="3"/>
  <c r="U5531" i="3"/>
  <c r="U5532" i="3"/>
  <c r="U5533" i="3"/>
  <c r="U5534" i="3"/>
  <c r="U5535" i="3"/>
  <c r="U5536" i="3"/>
  <c r="U5537" i="3"/>
  <c r="U5538" i="3"/>
  <c r="U5539" i="3"/>
  <c r="U5540" i="3"/>
  <c r="U5541" i="3"/>
  <c r="U5542" i="3"/>
  <c r="U5543" i="3"/>
  <c r="U5544" i="3"/>
  <c r="U5545" i="3"/>
  <c r="U5546" i="3"/>
  <c r="U5547" i="3"/>
  <c r="U5548" i="3"/>
  <c r="U5549" i="3"/>
  <c r="U5550" i="3"/>
  <c r="U5551" i="3"/>
  <c r="U5552" i="3"/>
  <c r="U5553" i="3"/>
  <c r="U5554" i="3"/>
  <c r="U5555" i="3"/>
  <c r="U5556" i="3"/>
  <c r="U5557" i="3"/>
  <c r="U5558" i="3"/>
  <c r="U5559" i="3"/>
  <c r="U5560" i="3"/>
  <c r="U5561" i="3"/>
  <c r="U5562" i="3"/>
  <c r="U5563" i="3"/>
  <c r="U5564" i="3"/>
  <c r="U5565" i="3"/>
  <c r="U5566" i="3"/>
  <c r="U5567" i="3"/>
  <c r="U5568" i="3"/>
  <c r="U5569" i="3"/>
  <c r="U5570" i="3"/>
  <c r="U5571" i="3"/>
  <c r="U5572" i="3"/>
  <c r="U5573" i="3"/>
  <c r="U5574" i="3"/>
  <c r="U5575" i="3"/>
  <c r="U5576" i="3"/>
  <c r="U5577" i="3"/>
  <c r="U5578" i="3"/>
  <c r="U5579" i="3"/>
  <c r="U5580" i="3"/>
  <c r="U5581" i="3"/>
  <c r="U5582" i="3"/>
  <c r="U5583" i="3"/>
  <c r="U5584" i="3"/>
  <c r="U5585" i="3"/>
  <c r="U5586" i="3"/>
  <c r="U5587" i="3"/>
  <c r="U5588" i="3"/>
  <c r="U5589" i="3"/>
  <c r="U5590" i="3"/>
  <c r="U5591" i="3"/>
  <c r="U5592" i="3"/>
  <c r="U5593" i="3"/>
  <c r="U5594" i="3"/>
  <c r="U5595" i="3"/>
  <c r="U5596" i="3"/>
  <c r="U5597" i="3"/>
  <c r="U5598" i="3"/>
  <c r="U5599" i="3"/>
  <c r="U5600" i="3"/>
  <c r="U5601" i="3"/>
  <c r="U5602" i="3"/>
  <c r="U5603" i="3"/>
  <c r="U5604" i="3"/>
  <c r="U5605" i="3"/>
  <c r="U5606" i="3"/>
  <c r="U5607" i="3"/>
  <c r="U5608" i="3"/>
  <c r="U5609" i="3"/>
  <c r="U5610" i="3"/>
  <c r="U5611" i="3"/>
  <c r="U5612" i="3"/>
  <c r="U5613" i="3"/>
  <c r="U5614" i="3"/>
  <c r="U5615" i="3"/>
  <c r="U5616" i="3"/>
  <c r="U5617" i="3"/>
  <c r="U5618" i="3"/>
  <c r="U5619" i="3"/>
  <c r="U5620" i="3"/>
  <c r="U5621" i="3"/>
  <c r="U5622" i="3"/>
  <c r="U5623" i="3"/>
  <c r="U5624" i="3"/>
  <c r="U5625" i="3"/>
  <c r="U5626" i="3"/>
  <c r="U5627" i="3"/>
  <c r="U5628" i="3"/>
  <c r="U5629" i="3"/>
  <c r="U5630" i="3"/>
  <c r="U5631" i="3"/>
  <c r="U5632" i="3"/>
  <c r="U5633" i="3"/>
  <c r="U5634" i="3"/>
  <c r="U5635" i="3"/>
  <c r="U5636" i="3"/>
  <c r="U5637" i="3"/>
  <c r="U5638" i="3"/>
  <c r="U5639" i="3"/>
  <c r="U5640" i="3"/>
  <c r="U5641" i="3"/>
  <c r="U5642" i="3"/>
  <c r="U5643" i="3"/>
  <c r="U5644" i="3"/>
  <c r="U5645" i="3"/>
  <c r="U5646" i="3"/>
  <c r="U5647" i="3"/>
  <c r="U5648" i="3"/>
  <c r="U5649" i="3"/>
  <c r="U5650" i="3"/>
  <c r="U5651" i="3"/>
  <c r="U5652" i="3"/>
  <c r="U5653" i="3"/>
  <c r="U5654" i="3"/>
  <c r="U5655" i="3"/>
  <c r="U5656" i="3"/>
  <c r="U5657" i="3"/>
  <c r="U5658" i="3"/>
  <c r="U5659" i="3"/>
  <c r="U5660" i="3"/>
  <c r="U5661" i="3"/>
  <c r="U5662" i="3"/>
  <c r="U5663" i="3"/>
  <c r="U5664" i="3"/>
  <c r="U5665" i="3"/>
  <c r="U5666" i="3"/>
  <c r="U5667" i="3"/>
  <c r="U5668" i="3"/>
  <c r="U5669" i="3"/>
  <c r="U5670" i="3"/>
  <c r="U5671" i="3"/>
  <c r="U5672" i="3"/>
  <c r="U5673" i="3"/>
  <c r="U5674" i="3"/>
  <c r="U5675" i="3"/>
  <c r="U5676" i="3"/>
  <c r="U5677" i="3"/>
  <c r="U5678" i="3"/>
  <c r="U5679" i="3"/>
  <c r="U5680" i="3"/>
  <c r="U5681" i="3"/>
  <c r="U5682" i="3"/>
  <c r="U5683" i="3"/>
  <c r="U5684" i="3"/>
  <c r="U5685" i="3"/>
  <c r="U5686" i="3"/>
  <c r="U5687" i="3"/>
  <c r="U5688" i="3"/>
  <c r="U5689" i="3"/>
  <c r="U5690" i="3"/>
  <c r="U5691" i="3"/>
  <c r="U5692" i="3"/>
  <c r="U5693" i="3"/>
  <c r="U5694" i="3"/>
  <c r="U5695" i="3"/>
  <c r="U5696" i="3"/>
  <c r="U5697" i="3"/>
  <c r="U5698" i="3"/>
  <c r="U5699" i="3"/>
  <c r="U5700" i="3"/>
  <c r="U5701" i="3"/>
  <c r="U5702" i="3"/>
  <c r="U5703" i="3"/>
  <c r="U5704" i="3"/>
  <c r="U5705" i="3"/>
  <c r="U5706" i="3"/>
  <c r="U5707" i="3"/>
  <c r="U5708" i="3"/>
  <c r="U5709" i="3"/>
  <c r="U5710" i="3"/>
  <c r="U5711" i="3"/>
  <c r="U5712" i="3"/>
  <c r="U5713" i="3"/>
  <c r="U5714" i="3"/>
  <c r="U5715" i="3"/>
  <c r="U5716" i="3"/>
  <c r="U5717" i="3"/>
  <c r="U5718" i="3"/>
  <c r="U5719" i="3"/>
  <c r="U5720" i="3"/>
  <c r="U5721" i="3"/>
  <c r="U5722" i="3"/>
  <c r="U5723" i="3"/>
  <c r="U5724" i="3"/>
  <c r="U5725" i="3"/>
  <c r="U5726" i="3"/>
  <c r="U5727" i="3"/>
  <c r="U5728" i="3"/>
  <c r="U5729" i="3"/>
  <c r="U5730" i="3"/>
  <c r="U5731" i="3"/>
  <c r="U5732" i="3"/>
  <c r="U5733" i="3"/>
  <c r="U5734" i="3"/>
  <c r="U5735" i="3"/>
  <c r="U5736" i="3"/>
  <c r="U5737" i="3"/>
  <c r="U5738" i="3"/>
  <c r="U5739" i="3"/>
  <c r="U5740" i="3"/>
  <c r="U5741" i="3"/>
  <c r="U5742" i="3"/>
  <c r="U5743" i="3"/>
  <c r="U5744" i="3"/>
  <c r="U5745" i="3"/>
  <c r="U5746" i="3"/>
  <c r="U5747" i="3"/>
  <c r="U5748" i="3"/>
  <c r="U5749" i="3"/>
  <c r="U5750" i="3"/>
  <c r="U5751" i="3"/>
  <c r="U5752" i="3"/>
  <c r="U5753" i="3"/>
  <c r="U5754" i="3"/>
  <c r="U5755" i="3"/>
  <c r="U5756" i="3"/>
  <c r="U5757" i="3"/>
  <c r="U5758" i="3"/>
  <c r="U5759" i="3"/>
  <c r="U5760" i="3"/>
  <c r="U5761" i="3"/>
  <c r="U5762" i="3"/>
  <c r="U5763" i="3"/>
  <c r="U5764" i="3"/>
  <c r="U5765" i="3"/>
  <c r="U5766" i="3"/>
  <c r="U5767" i="3"/>
  <c r="U5768" i="3"/>
  <c r="U5769" i="3"/>
  <c r="U5770" i="3"/>
  <c r="U5771" i="3"/>
  <c r="U5772" i="3"/>
  <c r="U5773" i="3"/>
  <c r="U5774" i="3"/>
  <c r="U5775" i="3"/>
  <c r="U5776" i="3"/>
  <c r="U5777" i="3"/>
  <c r="U5778" i="3"/>
  <c r="U5779" i="3"/>
  <c r="U5780" i="3"/>
  <c r="U5781" i="3"/>
  <c r="U5782" i="3"/>
  <c r="U5783" i="3"/>
  <c r="U5784" i="3"/>
  <c r="U5785" i="3"/>
  <c r="U5786" i="3"/>
  <c r="U5787" i="3"/>
  <c r="U5788" i="3"/>
  <c r="U5789" i="3"/>
  <c r="U5790" i="3"/>
  <c r="U5791" i="3"/>
  <c r="U5792" i="3"/>
  <c r="U5793" i="3"/>
  <c r="U5794" i="3"/>
  <c r="U5795" i="3"/>
  <c r="U5796" i="3"/>
  <c r="U5797" i="3"/>
  <c r="U5798" i="3"/>
  <c r="U5799" i="3"/>
  <c r="U5800" i="3"/>
  <c r="U5801" i="3"/>
  <c r="U5802" i="3"/>
  <c r="U5803" i="3"/>
  <c r="U5804" i="3"/>
  <c r="U5805" i="3"/>
  <c r="U5806" i="3"/>
  <c r="U5807" i="3"/>
  <c r="U5808" i="3"/>
  <c r="U5809" i="3"/>
  <c r="U5810" i="3"/>
  <c r="U5811" i="3"/>
  <c r="U5812" i="3"/>
  <c r="U5813" i="3"/>
  <c r="U5814" i="3"/>
  <c r="U5815" i="3"/>
  <c r="U5816" i="3"/>
  <c r="U5817" i="3"/>
  <c r="U5818" i="3"/>
  <c r="U5819" i="3"/>
  <c r="U5820" i="3"/>
  <c r="U5821" i="3"/>
  <c r="U5822" i="3"/>
  <c r="U5823" i="3"/>
  <c r="U5824" i="3"/>
  <c r="U5825" i="3"/>
  <c r="U5826" i="3"/>
  <c r="U5827" i="3"/>
  <c r="U5828" i="3"/>
  <c r="U5829" i="3"/>
  <c r="U5830" i="3"/>
  <c r="U5831" i="3"/>
  <c r="U5832" i="3"/>
  <c r="U5833" i="3"/>
  <c r="U5834" i="3"/>
  <c r="U5835" i="3"/>
  <c r="U5836" i="3"/>
  <c r="U5837" i="3"/>
  <c r="U5838" i="3"/>
  <c r="U5839" i="3"/>
  <c r="U5840" i="3"/>
  <c r="U5841" i="3"/>
  <c r="U5842" i="3"/>
  <c r="U5843" i="3"/>
  <c r="U5844" i="3"/>
  <c r="U5845" i="3"/>
  <c r="U5846" i="3"/>
  <c r="U5847" i="3"/>
  <c r="U5848" i="3"/>
  <c r="U5849" i="3"/>
  <c r="U5850" i="3"/>
  <c r="U5851" i="3"/>
  <c r="U5852" i="3"/>
  <c r="U5853" i="3"/>
  <c r="U5854" i="3"/>
  <c r="U5855" i="3"/>
  <c r="U5856" i="3"/>
  <c r="U5857" i="3"/>
  <c r="U5858" i="3"/>
  <c r="U5859" i="3"/>
  <c r="U5860" i="3"/>
  <c r="U5861" i="3"/>
  <c r="U5862" i="3"/>
  <c r="U5863" i="3"/>
  <c r="U5864" i="3"/>
  <c r="U5865" i="3"/>
  <c r="U5866" i="3"/>
  <c r="U5867" i="3"/>
  <c r="U5868" i="3"/>
  <c r="U5869" i="3"/>
  <c r="U5870" i="3"/>
  <c r="U5871" i="3"/>
  <c r="U5872" i="3"/>
  <c r="U5873" i="3"/>
  <c r="U5874" i="3"/>
  <c r="U5875" i="3"/>
  <c r="U5876" i="3"/>
  <c r="U5877" i="3"/>
  <c r="U5878" i="3"/>
  <c r="U5879" i="3"/>
  <c r="U5880" i="3"/>
  <c r="U5881" i="3"/>
  <c r="U5882" i="3"/>
  <c r="U5883" i="3"/>
  <c r="U5884" i="3"/>
  <c r="U5885" i="3"/>
  <c r="U5886" i="3"/>
  <c r="U5887" i="3"/>
  <c r="U5888" i="3"/>
  <c r="U5889" i="3"/>
  <c r="U5890" i="3"/>
  <c r="U5891" i="3"/>
  <c r="U5892" i="3"/>
  <c r="U5893" i="3"/>
  <c r="U5894" i="3"/>
  <c r="U5895" i="3"/>
  <c r="U5896" i="3"/>
  <c r="U5897" i="3"/>
  <c r="U5898" i="3"/>
  <c r="U5899" i="3"/>
  <c r="U5900" i="3"/>
  <c r="U5901" i="3"/>
  <c r="U5902" i="3"/>
  <c r="U5903" i="3"/>
  <c r="U5904" i="3"/>
  <c r="U5905" i="3"/>
  <c r="U5906" i="3"/>
  <c r="U5907" i="3"/>
  <c r="U5908" i="3"/>
  <c r="U5909" i="3"/>
  <c r="U5910" i="3"/>
  <c r="U5911" i="3"/>
  <c r="U5912" i="3"/>
  <c r="U5913" i="3"/>
  <c r="U5914" i="3"/>
  <c r="U5915" i="3"/>
  <c r="U5916" i="3"/>
  <c r="U5917" i="3"/>
  <c r="U5918" i="3"/>
  <c r="U5919" i="3"/>
  <c r="U5920" i="3"/>
  <c r="U5921" i="3"/>
  <c r="U5922" i="3"/>
  <c r="U5923" i="3"/>
  <c r="U5924" i="3"/>
  <c r="U5925" i="3"/>
  <c r="U5926" i="3"/>
  <c r="U5927" i="3"/>
  <c r="U5928" i="3"/>
  <c r="U5929" i="3"/>
  <c r="U5930" i="3"/>
  <c r="U5931" i="3"/>
  <c r="U5932" i="3"/>
  <c r="U5933" i="3"/>
  <c r="U5934" i="3"/>
  <c r="U5935" i="3"/>
  <c r="U5936" i="3"/>
  <c r="U5937" i="3"/>
  <c r="U5938" i="3"/>
  <c r="U5939" i="3"/>
  <c r="U5940" i="3"/>
  <c r="U5941" i="3"/>
  <c r="U5942" i="3"/>
  <c r="U5943" i="3"/>
  <c r="U5944" i="3"/>
  <c r="U5945" i="3"/>
  <c r="U5946" i="3"/>
  <c r="U5947" i="3"/>
  <c r="U5948" i="3"/>
  <c r="U5949" i="3"/>
  <c r="U5950" i="3"/>
  <c r="U5951" i="3"/>
  <c r="U5952" i="3"/>
  <c r="U5953" i="3"/>
  <c r="U5954" i="3"/>
  <c r="U5955" i="3"/>
  <c r="U5956" i="3"/>
  <c r="U5957" i="3"/>
  <c r="U5958" i="3"/>
  <c r="U5959" i="3"/>
  <c r="U5960" i="3"/>
  <c r="U5961" i="3"/>
  <c r="U5962" i="3"/>
  <c r="U5963" i="3"/>
  <c r="U5964" i="3"/>
  <c r="U5965" i="3"/>
  <c r="U5966" i="3"/>
  <c r="U5967" i="3"/>
  <c r="U5968" i="3"/>
  <c r="U5969" i="3"/>
  <c r="U5970" i="3"/>
  <c r="U5971" i="3"/>
  <c r="U5972" i="3"/>
  <c r="U5973" i="3"/>
  <c r="U5974" i="3"/>
  <c r="U5975" i="3"/>
  <c r="U5976" i="3"/>
  <c r="U5977" i="3"/>
  <c r="U5978" i="3"/>
  <c r="U5979" i="3"/>
  <c r="U5980" i="3"/>
  <c r="U5981" i="3"/>
  <c r="U5982" i="3"/>
  <c r="U5983" i="3"/>
  <c r="U5984" i="3"/>
  <c r="U5985" i="3"/>
  <c r="U5986" i="3"/>
  <c r="U5987" i="3"/>
  <c r="U5988" i="3"/>
  <c r="U5989" i="3"/>
  <c r="U5990" i="3"/>
  <c r="U5991" i="3"/>
  <c r="U5992" i="3"/>
  <c r="U5993" i="3"/>
  <c r="U5994" i="3"/>
  <c r="U5995" i="3"/>
  <c r="U5996" i="3"/>
  <c r="U5997" i="3"/>
  <c r="U5998" i="3"/>
  <c r="U5999" i="3"/>
  <c r="U6000" i="3"/>
  <c r="U6001" i="3"/>
  <c r="U6002" i="3"/>
  <c r="U6003" i="3"/>
  <c r="U6004" i="3"/>
  <c r="U6005" i="3"/>
  <c r="U6006" i="3"/>
  <c r="U6007" i="3"/>
  <c r="U6008" i="3"/>
  <c r="U6009" i="3"/>
  <c r="U6010" i="3"/>
  <c r="U6011" i="3"/>
  <c r="U6012" i="3"/>
  <c r="U6013" i="3"/>
  <c r="U6014" i="3"/>
  <c r="U6015" i="3"/>
  <c r="U6016" i="3"/>
  <c r="U6017" i="3"/>
  <c r="U6018" i="3"/>
  <c r="U6019" i="3"/>
  <c r="U6020" i="3"/>
  <c r="U6021" i="3"/>
  <c r="U6022" i="3"/>
  <c r="U6023" i="3"/>
  <c r="U6024" i="3"/>
  <c r="U6025" i="3"/>
  <c r="U6026" i="3"/>
  <c r="U6027" i="3"/>
  <c r="U6028" i="3"/>
  <c r="U6029" i="3"/>
  <c r="U6030" i="3"/>
  <c r="U6031" i="3"/>
  <c r="U6032" i="3"/>
  <c r="U6033" i="3"/>
  <c r="U6034" i="3"/>
  <c r="U6035" i="3"/>
  <c r="U6036" i="3"/>
  <c r="U6037" i="3"/>
  <c r="U6038" i="3"/>
  <c r="U6039" i="3"/>
  <c r="U6040" i="3"/>
  <c r="U6041" i="3"/>
  <c r="U6042" i="3"/>
  <c r="U6043" i="3"/>
  <c r="U6044" i="3"/>
  <c r="U6045" i="3"/>
  <c r="U6046" i="3"/>
  <c r="U6047" i="3"/>
  <c r="U6048" i="3"/>
  <c r="U6049" i="3"/>
  <c r="U6050" i="3"/>
  <c r="U6051" i="3"/>
  <c r="U6052" i="3"/>
  <c r="U6053" i="3"/>
  <c r="U6054" i="3"/>
  <c r="U6055" i="3"/>
  <c r="U6056" i="3"/>
  <c r="U6057" i="3"/>
  <c r="U6058" i="3"/>
  <c r="U6059" i="3"/>
  <c r="U6060" i="3"/>
  <c r="U6061" i="3"/>
  <c r="U6062" i="3"/>
  <c r="U6063" i="3"/>
  <c r="U6064" i="3"/>
  <c r="U6065" i="3"/>
  <c r="U6066" i="3"/>
  <c r="U6067" i="3"/>
  <c r="U6068" i="3"/>
  <c r="U6069" i="3"/>
  <c r="U6070" i="3"/>
  <c r="U6071" i="3"/>
  <c r="U6072" i="3"/>
  <c r="U6073" i="3"/>
  <c r="U6074" i="3"/>
  <c r="U6075" i="3"/>
  <c r="U6076" i="3"/>
  <c r="U6077" i="3"/>
  <c r="U6078" i="3"/>
  <c r="U6079" i="3"/>
  <c r="U6080" i="3"/>
  <c r="U6081" i="3"/>
  <c r="U6082" i="3"/>
  <c r="U6083" i="3"/>
  <c r="U6084" i="3"/>
  <c r="U6085" i="3"/>
  <c r="U6086" i="3"/>
  <c r="U6087" i="3"/>
  <c r="U6088" i="3"/>
  <c r="U6089" i="3"/>
  <c r="U6090" i="3"/>
  <c r="U6091" i="3"/>
  <c r="U6092" i="3"/>
  <c r="U6093" i="3"/>
  <c r="U6094" i="3"/>
  <c r="U6095" i="3"/>
  <c r="U6096" i="3"/>
  <c r="U6097" i="3"/>
  <c r="U6098" i="3"/>
  <c r="U6099" i="3"/>
  <c r="U6100" i="3"/>
  <c r="U6101" i="3"/>
  <c r="U6102" i="3"/>
  <c r="U6103" i="3"/>
  <c r="U6104" i="3"/>
  <c r="U6105" i="3"/>
  <c r="U6106" i="3"/>
  <c r="U6107" i="3"/>
  <c r="U6108" i="3"/>
  <c r="U6109" i="3"/>
  <c r="U6110" i="3"/>
  <c r="U6111" i="3"/>
  <c r="U6112" i="3"/>
  <c r="U6113" i="3"/>
  <c r="U6114" i="3"/>
  <c r="U6115" i="3"/>
  <c r="U6116" i="3"/>
  <c r="U6117" i="3"/>
  <c r="U6118" i="3"/>
  <c r="U6119" i="3"/>
  <c r="U6120" i="3"/>
  <c r="U6121" i="3"/>
  <c r="U6122" i="3"/>
  <c r="U6123" i="3"/>
  <c r="U6124" i="3"/>
  <c r="U6125" i="3"/>
  <c r="U6126" i="3"/>
  <c r="U6127" i="3"/>
  <c r="U6128" i="3"/>
  <c r="U6129" i="3"/>
  <c r="U6130" i="3"/>
  <c r="U6131" i="3"/>
  <c r="U6132" i="3"/>
  <c r="U6133" i="3"/>
  <c r="U6134" i="3"/>
  <c r="U6135" i="3"/>
  <c r="U6136" i="3"/>
  <c r="U6137" i="3"/>
  <c r="U6138" i="3"/>
  <c r="U6139" i="3"/>
  <c r="U6140" i="3"/>
  <c r="U6141" i="3"/>
  <c r="U6142" i="3"/>
  <c r="U6143" i="3"/>
  <c r="U6144" i="3"/>
  <c r="U6145" i="3"/>
  <c r="U6146" i="3"/>
  <c r="U6147" i="3"/>
  <c r="U6148" i="3"/>
  <c r="U6149" i="3"/>
  <c r="U6150" i="3"/>
  <c r="U6151" i="3"/>
  <c r="U6152" i="3"/>
  <c r="U6153" i="3"/>
  <c r="U6154" i="3"/>
  <c r="U6155" i="3"/>
  <c r="U6156" i="3"/>
  <c r="U6157" i="3"/>
  <c r="U6158" i="3"/>
  <c r="U6159" i="3"/>
  <c r="U6160" i="3"/>
  <c r="U6161" i="3"/>
  <c r="U6162" i="3"/>
  <c r="U6163" i="3"/>
  <c r="U6164" i="3"/>
  <c r="U6165" i="3"/>
  <c r="U6166" i="3"/>
  <c r="U6167" i="3"/>
  <c r="U6168" i="3"/>
  <c r="U6169" i="3"/>
  <c r="U6170" i="3"/>
  <c r="U6171" i="3"/>
  <c r="U6172" i="3"/>
  <c r="U6173" i="3"/>
  <c r="U6174" i="3"/>
  <c r="U6175" i="3"/>
  <c r="U6176" i="3"/>
  <c r="U6177" i="3"/>
  <c r="U6178" i="3"/>
  <c r="U6179" i="3"/>
  <c r="U6180" i="3"/>
  <c r="U6181" i="3"/>
  <c r="U6182" i="3"/>
  <c r="U6183" i="3"/>
  <c r="U6184" i="3"/>
  <c r="U6185" i="3"/>
  <c r="U6186" i="3"/>
  <c r="U6187" i="3"/>
  <c r="U6188" i="3"/>
  <c r="U6189" i="3"/>
  <c r="U6190" i="3"/>
  <c r="U6191" i="3"/>
  <c r="U6192" i="3"/>
  <c r="U6193" i="3"/>
  <c r="U6194" i="3"/>
  <c r="U6195" i="3"/>
  <c r="U6196" i="3"/>
  <c r="U6197" i="3"/>
  <c r="U6198" i="3"/>
  <c r="U6199" i="3"/>
  <c r="U6200" i="3"/>
  <c r="U6201" i="3"/>
  <c r="U6202" i="3"/>
  <c r="U6203" i="3"/>
  <c r="U6204" i="3"/>
  <c r="U6205" i="3"/>
  <c r="U6206" i="3"/>
  <c r="U6207" i="3"/>
  <c r="U6208" i="3"/>
  <c r="U6209" i="3"/>
  <c r="U6210" i="3"/>
  <c r="U6211" i="3"/>
  <c r="U6212" i="3"/>
  <c r="U6213" i="3"/>
  <c r="U6214" i="3"/>
  <c r="U6215" i="3"/>
  <c r="U6216" i="3"/>
  <c r="U6217" i="3"/>
  <c r="U6218" i="3"/>
  <c r="U6219" i="3"/>
  <c r="U6220" i="3"/>
  <c r="U6221" i="3"/>
  <c r="U6222" i="3"/>
  <c r="U6223" i="3"/>
  <c r="U6224" i="3"/>
  <c r="U6225" i="3"/>
  <c r="U6226" i="3"/>
  <c r="U6227" i="3"/>
  <c r="U6228" i="3"/>
  <c r="U6229" i="3"/>
  <c r="U6230" i="3"/>
  <c r="U6231" i="3"/>
  <c r="U6232" i="3"/>
  <c r="U6233" i="3"/>
  <c r="U6234" i="3"/>
  <c r="U6235" i="3"/>
  <c r="U6236" i="3"/>
  <c r="U6237" i="3"/>
  <c r="U6238" i="3"/>
  <c r="U6239" i="3"/>
  <c r="U6240" i="3"/>
  <c r="U6241" i="3"/>
  <c r="U6242" i="3"/>
  <c r="U6243" i="3"/>
  <c r="U6244" i="3"/>
  <c r="U6245" i="3"/>
  <c r="U6246" i="3"/>
  <c r="U6247" i="3"/>
  <c r="U6248" i="3"/>
  <c r="U6249" i="3"/>
  <c r="U6250" i="3"/>
  <c r="U6251" i="3"/>
  <c r="U6252" i="3"/>
  <c r="U6253" i="3"/>
  <c r="U6254" i="3"/>
  <c r="U6255" i="3"/>
  <c r="U6256" i="3"/>
  <c r="U6257" i="3"/>
  <c r="U6258" i="3"/>
  <c r="U6259" i="3"/>
  <c r="U6260" i="3"/>
  <c r="U6261" i="3"/>
  <c r="U6262" i="3"/>
  <c r="U6263" i="3"/>
  <c r="U6264" i="3"/>
  <c r="U6265" i="3"/>
  <c r="U6266" i="3"/>
  <c r="U6267" i="3"/>
  <c r="U6268" i="3"/>
  <c r="U6269" i="3"/>
  <c r="U6270" i="3"/>
  <c r="U6271" i="3"/>
  <c r="U6272" i="3"/>
  <c r="U6273" i="3"/>
  <c r="U6274" i="3"/>
  <c r="U6275" i="3"/>
  <c r="U6276" i="3"/>
  <c r="U6277" i="3"/>
  <c r="U6278" i="3"/>
  <c r="U6279" i="3"/>
  <c r="U6280" i="3"/>
  <c r="U6281" i="3"/>
  <c r="U6282" i="3"/>
  <c r="U6283" i="3"/>
  <c r="U6284" i="3"/>
  <c r="U6285" i="3"/>
  <c r="U6286" i="3"/>
  <c r="U6287" i="3"/>
  <c r="U6288" i="3"/>
  <c r="U6289" i="3"/>
  <c r="U6290" i="3"/>
  <c r="U6291" i="3"/>
  <c r="U6292" i="3"/>
  <c r="U6293" i="3"/>
  <c r="U6294" i="3"/>
  <c r="U6295" i="3"/>
  <c r="U6296" i="3"/>
  <c r="U6297" i="3"/>
  <c r="U6298" i="3"/>
  <c r="U6299" i="3"/>
  <c r="U6300" i="3"/>
  <c r="U6301" i="3"/>
  <c r="U6302" i="3"/>
  <c r="U6303" i="3"/>
  <c r="U6304" i="3"/>
  <c r="U6305" i="3"/>
  <c r="U6306" i="3"/>
  <c r="U6307" i="3"/>
  <c r="U6308" i="3"/>
  <c r="U6309" i="3"/>
  <c r="U6310" i="3"/>
  <c r="U6311" i="3"/>
  <c r="U6312" i="3"/>
  <c r="U6313" i="3"/>
  <c r="U6314" i="3"/>
  <c r="U6315" i="3"/>
  <c r="U6316" i="3"/>
  <c r="U6317" i="3"/>
  <c r="U6318" i="3"/>
  <c r="U6319" i="3"/>
  <c r="U6320" i="3"/>
  <c r="U6321" i="3"/>
  <c r="U6322" i="3"/>
  <c r="U6323" i="3"/>
  <c r="U6324" i="3"/>
  <c r="U6325" i="3"/>
  <c r="U6326" i="3"/>
  <c r="U6327" i="3"/>
  <c r="U6328" i="3"/>
  <c r="U6329" i="3"/>
  <c r="U6330" i="3"/>
  <c r="U6331" i="3"/>
  <c r="U6332" i="3"/>
  <c r="U6333" i="3"/>
  <c r="U6334" i="3"/>
  <c r="U6335" i="3"/>
  <c r="U6336" i="3"/>
  <c r="U6337" i="3"/>
  <c r="U6338" i="3"/>
  <c r="U6339" i="3"/>
  <c r="U6340" i="3"/>
  <c r="U6341" i="3"/>
  <c r="U6342" i="3"/>
  <c r="U6343" i="3"/>
  <c r="U6344" i="3"/>
  <c r="U6345" i="3"/>
  <c r="U6346" i="3"/>
  <c r="U6347" i="3"/>
  <c r="U6348" i="3"/>
  <c r="U6349" i="3"/>
  <c r="U6350" i="3"/>
  <c r="U6351" i="3"/>
  <c r="U6352" i="3"/>
  <c r="U6353" i="3"/>
  <c r="U6354" i="3"/>
  <c r="U6355" i="3"/>
  <c r="U6356" i="3"/>
  <c r="U6357" i="3"/>
  <c r="U6358" i="3"/>
  <c r="U6359" i="3"/>
  <c r="U6360" i="3"/>
  <c r="U6361" i="3"/>
  <c r="U6362" i="3"/>
  <c r="U6363" i="3"/>
  <c r="U6364" i="3"/>
  <c r="U6365" i="3"/>
  <c r="U6366" i="3"/>
  <c r="U6367" i="3"/>
  <c r="U2" i="3"/>
  <c r="R11" i="3"/>
  <c r="R12" i="3"/>
  <c r="R13" i="3"/>
  <c r="R14" i="3"/>
  <c r="R15" i="3"/>
  <c r="R16" i="3"/>
  <c r="R17" i="3"/>
  <c r="R18" i="3"/>
  <c r="R19" i="3"/>
  <c r="R20" i="3"/>
  <c r="R21" i="3"/>
  <c r="R22" i="3"/>
  <c r="R23" i="3"/>
  <c r="R24" i="3"/>
  <c r="R25" i="3"/>
  <c r="R26" i="3"/>
  <c r="R27" i="3"/>
  <c r="R28" i="3"/>
  <c r="R29" i="3"/>
  <c r="R30" i="3"/>
  <c r="R31" i="3"/>
  <c r="R32" i="3"/>
  <c r="R33" i="3"/>
  <c r="R34" i="3"/>
  <c r="R35" i="3"/>
  <c r="R36" i="3"/>
  <c r="R37" i="3"/>
  <c r="R38" i="3"/>
  <c r="R39" i="3"/>
  <c r="R40" i="3"/>
  <c r="R41" i="3"/>
  <c r="R42" i="3"/>
  <c r="R43" i="3"/>
  <c r="R44" i="3"/>
  <c r="R45" i="3"/>
  <c r="R46" i="3"/>
  <c r="R47" i="3"/>
  <c r="R48" i="3"/>
  <c r="R49" i="3"/>
  <c r="R50" i="3"/>
  <c r="R51" i="3"/>
  <c r="R52" i="3"/>
  <c r="R53" i="3"/>
  <c r="R54" i="3"/>
  <c r="R55" i="3"/>
  <c r="R56" i="3"/>
  <c r="R57" i="3"/>
  <c r="R58" i="3"/>
  <c r="R59" i="3"/>
  <c r="R60" i="3"/>
  <c r="R61" i="3"/>
  <c r="R62" i="3"/>
  <c r="R63" i="3"/>
  <c r="R64" i="3"/>
  <c r="R65" i="3"/>
  <c r="R66" i="3"/>
  <c r="R67" i="3"/>
  <c r="R68" i="3"/>
  <c r="R69" i="3"/>
  <c r="R70" i="3"/>
  <c r="R71" i="3"/>
  <c r="R72" i="3"/>
  <c r="R73" i="3"/>
  <c r="R74" i="3"/>
  <c r="R75" i="3"/>
  <c r="R76" i="3"/>
  <c r="R77" i="3"/>
  <c r="R78" i="3"/>
  <c r="R79" i="3"/>
  <c r="R80" i="3"/>
  <c r="R81" i="3"/>
  <c r="R82" i="3"/>
  <c r="R83" i="3"/>
  <c r="R84" i="3"/>
  <c r="R85" i="3"/>
  <c r="R86" i="3"/>
  <c r="R87" i="3"/>
  <c r="R88" i="3"/>
  <c r="R89" i="3"/>
  <c r="R90" i="3"/>
  <c r="R91" i="3"/>
  <c r="R92" i="3"/>
  <c r="R93" i="3"/>
  <c r="R94" i="3"/>
  <c r="R95" i="3"/>
  <c r="R96" i="3"/>
  <c r="R97" i="3"/>
  <c r="R98" i="3"/>
  <c r="R99" i="3"/>
  <c r="R100" i="3"/>
  <c r="R101" i="3"/>
  <c r="R102" i="3"/>
  <c r="R103" i="3"/>
  <c r="R104" i="3"/>
  <c r="R105" i="3"/>
  <c r="R106" i="3"/>
  <c r="R107" i="3"/>
  <c r="R108" i="3"/>
  <c r="R109" i="3"/>
  <c r="R110" i="3"/>
  <c r="R111" i="3"/>
  <c r="R112" i="3"/>
  <c r="R113" i="3"/>
  <c r="R114" i="3"/>
  <c r="R115" i="3"/>
  <c r="R116" i="3"/>
  <c r="R117" i="3"/>
  <c r="R118" i="3"/>
  <c r="R119" i="3"/>
  <c r="R120" i="3"/>
  <c r="R121" i="3"/>
  <c r="R122" i="3"/>
  <c r="R123" i="3"/>
  <c r="R124" i="3"/>
  <c r="R125" i="3"/>
  <c r="R126" i="3"/>
  <c r="R127" i="3"/>
  <c r="R128" i="3"/>
  <c r="R129" i="3"/>
  <c r="R130" i="3"/>
  <c r="R131" i="3"/>
  <c r="R132" i="3"/>
  <c r="R133" i="3"/>
  <c r="R134" i="3"/>
  <c r="R135" i="3"/>
  <c r="R136" i="3"/>
  <c r="R137" i="3"/>
  <c r="R138" i="3"/>
  <c r="R139" i="3"/>
  <c r="R140" i="3"/>
  <c r="R141" i="3"/>
  <c r="R142" i="3"/>
  <c r="R143" i="3"/>
  <c r="R144" i="3"/>
  <c r="R145" i="3"/>
  <c r="R146" i="3"/>
  <c r="R147" i="3"/>
  <c r="R148" i="3"/>
  <c r="R149" i="3"/>
  <c r="R150" i="3"/>
  <c r="R151" i="3"/>
  <c r="R152" i="3"/>
  <c r="R153" i="3"/>
  <c r="R154" i="3"/>
  <c r="R155" i="3"/>
  <c r="R156" i="3"/>
  <c r="R157" i="3"/>
  <c r="R158" i="3"/>
  <c r="R159" i="3"/>
  <c r="R160" i="3"/>
  <c r="R161" i="3"/>
  <c r="R162" i="3"/>
  <c r="R163" i="3"/>
  <c r="R164" i="3"/>
  <c r="R165" i="3"/>
  <c r="R166" i="3"/>
  <c r="R167" i="3"/>
  <c r="R168" i="3"/>
  <c r="R169" i="3"/>
  <c r="R170" i="3"/>
  <c r="R171" i="3"/>
  <c r="R172" i="3"/>
  <c r="R173" i="3"/>
  <c r="R174" i="3"/>
  <c r="R175" i="3"/>
  <c r="R176" i="3"/>
  <c r="R177" i="3"/>
  <c r="R178" i="3"/>
  <c r="R179" i="3"/>
  <c r="R180" i="3"/>
  <c r="R181" i="3"/>
  <c r="R182" i="3"/>
  <c r="R183" i="3"/>
  <c r="R184" i="3"/>
  <c r="R185" i="3"/>
  <c r="R186" i="3"/>
  <c r="R187" i="3"/>
  <c r="R188" i="3"/>
  <c r="R189" i="3"/>
  <c r="R190" i="3"/>
  <c r="R191" i="3"/>
  <c r="R192" i="3"/>
  <c r="R193" i="3"/>
  <c r="R194" i="3"/>
  <c r="R195" i="3"/>
  <c r="R196" i="3"/>
  <c r="R197" i="3"/>
  <c r="R198" i="3"/>
  <c r="R199" i="3"/>
  <c r="R200" i="3"/>
  <c r="R201" i="3"/>
  <c r="R202" i="3"/>
  <c r="R203" i="3"/>
  <c r="R204" i="3"/>
  <c r="R205" i="3"/>
  <c r="R206" i="3"/>
  <c r="R207" i="3"/>
  <c r="R208" i="3"/>
  <c r="R209" i="3"/>
  <c r="R210" i="3"/>
  <c r="R211" i="3"/>
  <c r="R212" i="3"/>
  <c r="R213" i="3"/>
  <c r="R214" i="3"/>
  <c r="R215" i="3"/>
  <c r="R216" i="3"/>
  <c r="R217" i="3"/>
  <c r="R218" i="3"/>
  <c r="R219" i="3"/>
  <c r="R220" i="3"/>
  <c r="R221" i="3"/>
  <c r="R222" i="3"/>
  <c r="R223" i="3"/>
  <c r="R224" i="3"/>
  <c r="R225" i="3"/>
  <c r="R226" i="3"/>
  <c r="R227" i="3"/>
  <c r="R228" i="3"/>
  <c r="R229" i="3"/>
  <c r="R230" i="3"/>
  <c r="R231" i="3"/>
  <c r="R232" i="3"/>
  <c r="R233" i="3"/>
  <c r="R234" i="3"/>
  <c r="R235" i="3"/>
  <c r="R236" i="3"/>
  <c r="R237" i="3"/>
  <c r="R238" i="3"/>
  <c r="R239" i="3"/>
  <c r="R240" i="3"/>
  <c r="R241" i="3"/>
  <c r="R242" i="3"/>
  <c r="R243" i="3"/>
  <c r="R244" i="3"/>
  <c r="R245" i="3"/>
  <c r="R246" i="3"/>
  <c r="R247" i="3"/>
  <c r="R248" i="3"/>
  <c r="R249" i="3"/>
  <c r="R250" i="3"/>
  <c r="R251" i="3"/>
  <c r="R252" i="3"/>
  <c r="R253" i="3"/>
  <c r="R254" i="3"/>
  <c r="R255" i="3"/>
  <c r="R256" i="3"/>
  <c r="R257" i="3"/>
  <c r="R258" i="3"/>
  <c r="R259" i="3"/>
  <c r="R260" i="3"/>
  <c r="R261" i="3"/>
  <c r="R262" i="3"/>
  <c r="R263" i="3"/>
  <c r="R264" i="3"/>
  <c r="R265" i="3"/>
  <c r="R266" i="3"/>
  <c r="R267" i="3"/>
  <c r="R268" i="3"/>
  <c r="R269" i="3"/>
  <c r="R270" i="3"/>
  <c r="R271" i="3"/>
  <c r="R272" i="3"/>
  <c r="R273" i="3"/>
  <c r="R274" i="3"/>
  <c r="R275" i="3"/>
  <c r="R276" i="3"/>
  <c r="R277" i="3"/>
  <c r="R278" i="3"/>
  <c r="R279" i="3"/>
  <c r="R280" i="3"/>
  <c r="R281" i="3"/>
  <c r="R282" i="3"/>
  <c r="R283" i="3"/>
  <c r="R284" i="3"/>
  <c r="R285" i="3"/>
  <c r="R286" i="3"/>
  <c r="R287" i="3"/>
  <c r="R288" i="3"/>
  <c r="R289" i="3"/>
  <c r="R290" i="3"/>
  <c r="R291" i="3"/>
  <c r="R292" i="3"/>
  <c r="R293" i="3"/>
  <c r="R294" i="3"/>
  <c r="R295" i="3"/>
  <c r="R296" i="3"/>
  <c r="R297" i="3"/>
  <c r="R298" i="3"/>
  <c r="R299" i="3"/>
  <c r="R300" i="3"/>
  <c r="R301" i="3"/>
  <c r="R302" i="3"/>
  <c r="R303" i="3"/>
  <c r="R304" i="3"/>
  <c r="R305" i="3"/>
  <c r="R306" i="3"/>
  <c r="R307" i="3"/>
  <c r="R308" i="3"/>
  <c r="R309" i="3"/>
  <c r="R310" i="3"/>
  <c r="R311" i="3"/>
  <c r="R312" i="3"/>
  <c r="R313" i="3"/>
  <c r="R314" i="3"/>
  <c r="R315" i="3"/>
  <c r="R316" i="3"/>
  <c r="R317" i="3"/>
  <c r="R318" i="3"/>
  <c r="R319" i="3"/>
  <c r="R320" i="3"/>
  <c r="R321" i="3"/>
  <c r="R322" i="3"/>
  <c r="R323" i="3"/>
  <c r="R324" i="3"/>
  <c r="R325" i="3"/>
  <c r="R326" i="3"/>
  <c r="R327" i="3"/>
  <c r="R328" i="3"/>
  <c r="R329" i="3"/>
  <c r="R330" i="3"/>
  <c r="R331" i="3"/>
  <c r="R332" i="3"/>
  <c r="R333" i="3"/>
  <c r="R334" i="3"/>
  <c r="R335" i="3"/>
  <c r="R336" i="3"/>
  <c r="R337" i="3"/>
  <c r="R338" i="3"/>
  <c r="R339" i="3"/>
  <c r="R340" i="3"/>
  <c r="R341" i="3"/>
  <c r="R342" i="3"/>
  <c r="R343" i="3"/>
  <c r="R344" i="3"/>
  <c r="R345" i="3"/>
  <c r="R346" i="3"/>
  <c r="R347" i="3"/>
  <c r="R348" i="3"/>
  <c r="R349" i="3"/>
  <c r="R350" i="3"/>
  <c r="R351" i="3"/>
  <c r="R352" i="3"/>
  <c r="R353" i="3"/>
  <c r="R354" i="3"/>
  <c r="R355" i="3"/>
  <c r="R356" i="3"/>
  <c r="R357" i="3"/>
  <c r="R358" i="3"/>
  <c r="R359" i="3"/>
  <c r="R360" i="3"/>
  <c r="R361" i="3"/>
  <c r="R362" i="3"/>
  <c r="R363" i="3"/>
  <c r="R364" i="3"/>
  <c r="R365" i="3"/>
  <c r="R366" i="3"/>
  <c r="R367" i="3"/>
  <c r="R368" i="3"/>
  <c r="R369" i="3"/>
  <c r="R370" i="3"/>
  <c r="R371" i="3"/>
  <c r="R372" i="3"/>
  <c r="R373" i="3"/>
  <c r="R374" i="3"/>
  <c r="R375" i="3"/>
  <c r="R376" i="3"/>
  <c r="R377" i="3"/>
  <c r="R378" i="3"/>
  <c r="R379" i="3"/>
  <c r="R380" i="3"/>
  <c r="R381" i="3"/>
  <c r="R382" i="3"/>
  <c r="R383" i="3"/>
  <c r="R384" i="3"/>
  <c r="R385" i="3"/>
  <c r="R386" i="3"/>
  <c r="R387" i="3"/>
  <c r="R388" i="3"/>
  <c r="R389" i="3"/>
  <c r="R390" i="3"/>
  <c r="R391" i="3"/>
  <c r="R392" i="3"/>
  <c r="R393" i="3"/>
  <c r="R394" i="3"/>
  <c r="R395" i="3"/>
  <c r="R396" i="3"/>
  <c r="R397" i="3"/>
  <c r="R398" i="3"/>
  <c r="R399" i="3"/>
  <c r="R400" i="3"/>
  <c r="R401" i="3"/>
  <c r="R402" i="3"/>
  <c r="R403" i="3"/>
  <c r="R404" i="3"/>
  <c r="R405" i="3"/>
  <c r="R406" i="3"/>
  <c r="R407" i="3"/>
  <c r="R408" i="3"/>
  <c r="R409" i="3"/>
  <c r="R410" i="3"/>
  <c r="R411" i="3"/>
  <c r="R412" i="3"/>
  <c r="R413" i="3"/>
  <c r="R414" i="3"/>
  <c r="R415" i="3"/>
  <c r="R416" i="3"/>
  <c r="R417" i="3"/>
  <c r="R418" i="3"/>
  <c r="R419" i="3"/>
  <c r="R420" i="3"/>
  <c r="R421" i="3"/>
  <c r="R422" i="3"/>
  <c r="R423" i="3"/>
  <c r="R424" i="3"/>
  <c r="R425" i="3"/>
  <c r="R426" i="3"/>
  <c r="R427" i="3"/>
  <c r="R428" i="3"/>
  <c r="R429" i="3"/>
  <c r="R430" i="3"/>
  <c r="R431" i="3"/>
  <c r="R432" i="3"/>
  <c r="R433" i="3"/>
  <c r="R434" i="3"/>
  <c r="R435" i="3"/>
  <c r="R436" i="3"/>
  <c r="R437" i="3"/>
  <c r="R438" i="3"/>
  <c r="R439" i="3"/>
  <c r="R440" i="3"/>
  <c r="R441" i="3"/>
  <c r="R442" i="3"/>
  <c r="R443" i="3"/>
  <c r="R444" i="3"/>
  <c r="R445" i="3"/>
  <c r="R446" i="3"/>
  <c r="R447" i="3"/>
  <c r="R448" i="3"/>
  <c r="R449" i="3"/>
  <c r="R450" i="3"/>
  <c r="R451" i="3"/>
  <c r="R452" i="3"/>
  <c r="R453" i="3"/>
  <c r="R454" i="3"/>
  <c r="R455" i="3"/>
  <c r="R456" i="3"/>
  <c r="R457" i="3"/>
  <c r="R458" i="3"/>
  <c r="R459" i="3"/>
  <c r="R460" i="3"/>
  <c r="R461" i="3"/>
  <c r="R462" i="3"/>
  <c r="R463" i="3"/>
  <c r="R464" i="3"/>
  <c r="R465" i="3"/>
  <c r="R466" i="3"/>
  <c r="R467" i="3"/>
  <c r="R468" i="3"/>
  <c r="R469" i="3"/>
  <c r="R470" i="3"/>
  <c r="R471" i="3"/>
  <c r="R472" i="3"/>
  <c r="R473" i="3"/>
  <c r="R474" i="3"/>
  <c r="R475" i="3"/>
  <c r="R476" i="3"/>
  <c r="R477" i="3"/>
  <c r="R478" i="3"/>
  <c r="R479" i="3"/>
  <c r="R480" i="3"/>
  <c r="R481" i="3"/>
  <c r="R482" i="3"/>
  <c r="R483" i="3"/>
  <c r="R484" i="3"/>
  <c r="R485" i="3"/>
  <c r="R486" i="3"/>
  <c r="R487" i="3"/>
  <c r="R488" i="3"/>
  <c r="R489" i="3"/>
  <c r="R490" i="3"/>
  <c r="R491" i="3"/>
  <c r="R492" i="3"/>
  <c r="R493" i="3"/>
  <c r="R494" i="3"/>
  <c r="R495" i="3"/>
  <c r="R496" i="3"/>
  <c r="R497" i="3"/>
  <c r="R498" i="3"/>
  <c r="R499" i="3"/>
  <c r="R500" i="3"/>
  <c r="R501" i="3"/>
  <c r="R502" i="3"/>
  <c r="R503" i="3"/>
  <c r="R504" i="3"/>
  <c r="R505" i="3"/>
  <c r="R506" i="3"/>
  <c r="R507" i="3"/>
  <c r="R508" i="3"/>
  <c r="R509" i="3"/>
  <c r="R510" i="3"/>
  <c r="R511" i="3"/>
  <c r="R512" i="3"/>
  <c r="R513" i="3"/>
  <c r="R514" i="3"/>
  <c r="R515" i="3"/>
  <c r="R516" i="3"/>
  <c r="R517" i="3"/>
  <c r="R518" i="3"/>
  <c r="R519" i="3"/>
  <c r="R520" i="3"/>
  <c r="R521" i="3"/>
  <c r="R522" i="3"/>
  <c r="R523" i="3"/>
  <c r="R524" i="3"/>
  <c r="R525" i="3"/>
  <c r="R526" i="3"/>
  <c r="R527" i="3"/>
  <c r="R528" i="3"/>
  <c r="R529" i="3"/>
  <c r="R530" i="3"/>
  <c r="R531" i="3"/>
  <c r="R532" i="3"/>
  <c r="R533" i="3"/>
  <c r="R534" i="3"/>
  <c r="R535" i="3"/>
  <c r="R536" i="3"/>
  <c r="R537" i="3"/>
  <c r="R538" i="3"/>
  <c r="R539" i="3"/>
  <c r="R540" i="3"/>
  <c r="R541" i="3"/>
  <c r="R542" i="3"/>
  <c r="R543" i="3"/>
  <c r="R544" i="3"/>
  <c r="R545" i="3"/>
  <c r="R546" i="3"/>
  <c r="R547" i="3"/>
  <c r="R548" i="3"/>
  <c r="R549" i="3"/>
  <c r="R550" i="3"/>
  <c r="R551" i="3"/>
  <c r="R552" i="3"/>
  <c r="R553" i="3"/>
  <c r="R554" i="3"/>
  <c r="R555" i="3"/>
  <c r="R556" i="3"/>
  <c r="R557" i="3"/>
  <c r="R558" i="3"/>
  <c r="R559" i="3"/>
  <c r="R560" i="3"/>
  <c r="R561" i="3"/>
  <c r="R562" i="3"/>
  <c r="R563" i="3"/>
  <c r="R564" i="3"/>
  <c r="R565" i="3"/>
  <c r="R566" i="3"/>
  <c r="R567" i="3"/>
  <c r="R568" i="3"/>
  <c r="R569" i="3"/>
  <c r="R570" i="3"/>
  <c r="R571" i="3"/>
  <c r="R572" i="3"/>
  <c r="R573" i="3"/>
  <c r="R574" i="3"/>
  <c r="R575" i="3"/>
  <c r="R576" i="3"/>
  <c r="R577" i="3"/>
  <c r="R578" i="3"/>
  <c r="R579" i="3"/>
  <c r="R580" i="3"/>
  <c r="R581" i="3"/>
  <c r="R582" i="3"/>
  <c r="R583" i="3"/>
  <c r="R584" i="3"/>
  <c r="R585" i="3"/>
  <c r="R586" i="3"/>
  <c r="R587" i="3"/>
  <c r="R588" i="3"/>
  <c r="R589" i="3"/>
  <c r="R590" i="3"/>
  <c r="R591" i="3"/>
  <c r="R592" i="3"/>
  <c r="R593" i="3"/>
  <c r="R594" i="3"/>
  <c r="R595" i="3"/>
  <c r="R596" i="3"/>
  <c r="R597" i="3"/>
  <c r="R598" i="3"/>
  <c r="R599" i="3"/>
  <c r="R600" i="3"/>
  <c r="R601" i="3"/>
  <c r="R602" i="3"/>
  <c r="R603" i="3"/>
  <c r="R604" i="3"/>
  <c r="R605" i="3"/>
  <c r="R606" i="3"/>
  <c r="R607" i="3"/>
  <c r="R608" i="3"/>
  <c r="R609" i="3"/>
  <c r="R610" i="3"/>
  <c r="R611" i="3"/>
  <c r="R612" i="3"/>
  <c r="R613" i="3"/>
  <c r="R614" i="3"/>
  <c r="R615" i="3"/>
  <c r="R616" i="3"/>
  <c r="R617" i="3"/>
  <c r="R618" i="3"/>
  <c r="R619" i="3"/>
  <c r="R620" i="3"/>
  <c r="R621" i="3"/>
  <c r="R622" i="3"/>
  <c r="R623" i="3"/>
  <c r="R624" i="3"/>
  <c r="R625" i="3"/>
  <c r="R626" i="3"/>
  <c r="R627" i="3"/>
  <c r="R628" i="3"/>
  <c r="R629" i="3"/>
  <c r="R630" i="3"/>
  <c r="R631" i="3"/>
  <c r="R632" i="3"/>
  <c r="R633" i="3"/>
  <c r="R634" i="3"/>
  <c r="R635" i="3"/>
  <c r="R636" i="3"/>
  <c r="R637" i="3"/>
  <c r="R638" i="3"/>
  <c r="R639" i="3"/>
  <c r="R640" i="3"/>
  <c r="R641" i="3"/>
  <c r="R642" i="3"/>
  <c r="R643" i="3"/>
  <c r="R644" i="3"/>
  <c r="R645" i="3"/>
  <c r="R646" i="3"/>
  <c r="R647" i="3"/>
  <c r="R648" i="3"/>
  <c r="R649" i="3"/>
  <c r="R650" i="3"/>
  <c r="R651" i="3"/>
  <c r="R652" i="3"/>
  <c r="R653" i="3"/>
  <c r="R654" i="3"/>
  <c r="R655" i="3"/>
  <c r="R656" i="3"/>
  <c r="R657" i="3"/>
  <c r="R658" i="3"/>
  <c r="R659" i="3"/>
  <c r="R660" i="3"/>
  <c r="R661" i="3"/>
  <c r="R662" i="3"/>
  <c r="R663" i="3"/>
  <c r="R664" i="3"/>
  <c r="R665" i="3"/>
  <c r="R666" i="3"/>
  <c r="R667" i="3"/>
  <c r="R668" i="3"/>
  <c r="R669" i="3"/>
  <c r="R670" i="3"/>
  <c r="R671" i="3"/>
  <c r="R672" i="3"/>
  <c r="R673" i="3"/>
  <c r="R674" i="3"/>
  <c r="R675" i="3"/>
  <c r="R676" i="3"/>
  <c r="R677" i="3"/>
  <c r="R678" i="3"/>
  <c r="R679" i="3"/>
  <c r="R680" i="3"/>
  <c r="R681" i="3"/>
  <c r="R682" i="3"/>
  <c r="R683" i="3"/>
  <c r="R684" i="3"/>
  <c r="R685" i="3"/>
  <c r="R686" i="3"/>
  <c r="R687" i="3"/>
  <c r="R688" i="3"/>
  <c r="R689" i="3"/>
  <c r="R690" i="3"/>
  <c r="R691" i="3"/>
  <c r="R692" i="3"/>
  <c r="R693" i="3"/>
  <c r="R694" i="3"/>
  <c r="R695" i="3"/>
  <c r="R696" i="3"/>
  <c r="R697" i="3"/>
  <c r="R698" i="3"/>
  <c r="R699" i="3"/>
  <c r="R700" i="3"/>
  <c r="R701" i="3"/>
  <c r="R702" i="3"/>
  <c r="R703" i="3"/>
  <c r="R704" i="3"/>
  <c r="R705" i="3"/>
  <c r="R706" i="3"/>
  <c r="R707" i="3"/>
  <c r="R708" i="3"/>
  <c r="R709" i="3"/>
  <c r="R710" i="3"/>
  <c r="R711" i="3"/>
  <c r="R712" i="3"/>
  <c r="R713" i="3"/>
  <c r="R714" i="3"/>
  <c r="R715" i="3"/>
  <c r="R716" i="3"/>
  <c r="R717" i="3"/>
  <c r="R718" i="3"/>
  <c r="R719" i="3"/>
  <c r="R720" i="3"/>
  <c r="R721" i="3"/>
  <c r="R722" i="3"/>
  <c r="R723" i="3"/>
  <c r="R724" i="3"/>
  <c r="R725" i="3"/>
  <c r="R726" i="3"/>
  <c r="R727" i="3"/>
  <c r="R728" i="3"/>
  <c r="R729" i="3"/>
  <c r="R730" i="3"/>
  <c r="R731" i="3"/>
  <c r="R732" i="3"/>
  <c r="R733" i="3"/>
  <c r="R734" i="3"/>
  <c r="R735" i="3"/>
  <c r="R736" i="3"/>
  <c r="R737" i="3"/>
  <c r="R738" i="3"/>
  <c r="R739" i="3"/>
  <c r="R740" i="3"/>
  <c r="R741" i="3"/>
  <c r="R742" i="3"/>
  <c r="R743" i="3"/>
  <c r="R744" i="3"/>
  <c r="R745" i="3"/>
  <c r="R746" i="3"/>
  <c r="R747" i="3"/>
  <c r="R748" i="3"/>
  <c r="R749" i="3"/>
  <c r="R750" i="3"/>
  <c r="R751" i="3"/>
  <c r="R752" i="3"/>
  <c r="R753" i="3"/>
  <c r="R754" i="3"/>
  <c r="R755" i="3"/>
  <c r="R756" i="3"/>
  <c r="R757" i="3"/>
  <c r="R758" i="3"/>
  <c r="R759" i="3"/>
  <c r="R760" i="3"/>
  <c r="R761" i="3"/>
  <c r="R762" i="3"/>
  <c r="R763" i="3"/>
  <c r="R764" i="3"/>
  <c r="R765" i="3"/>
  <c r="R766" i="3"/>
  <c r="R767" i="3"/>
  <c r="R768" i="3"/>
  <c r="R769" i="3"/>
  <c r="R770" i="3"/>
  <c r="R771" i="3"/>
  <c r="R772" i="3"/>
  <c r="R773" i="3"/>
  <c r="R774" i="3"/>
  <c r="R775" i="3"/>
  <c r="R776" i="3"/>
  <c r="R777" i="3"/>
  <c r="R778" i="3"/>
  <c r="R779" i="3"/>
  <c r="R780" i="3"/>
  <c r="R781" i="3"/>
  <c r="R782" i="3"/>
  <c r="R783" i="3"/>
  <c r="R784" i="3"/>
  <c r="R785" i="3"/>
  <c r="R786" i="3"/>
  <c r="R787" i="3"/>
  <c r="R788" i="3"/>
  <c r="R789" i="3"/>
  <c r="R790" i="3"/>
  <c r="R791" i="3"/>
  <c r="R792" i="3"/>
  <c r="R793" i="3"/>
  <c r="R794" i="3"/>
  <c r="R795" i="3"/>
  <c r="R796" i="3"/>
  <c r="R797" i="3"/>
  <c r="R798" i="3"/>
  <c r="R799" i="3"/>
  <c r="R800" i="3"/>
  <c r="R801" i="3"/>
  <c r="R802" i="3"/>
  <c r="R803" i="3"/>
  <c r="R804" i="3"/>
  <c r="R805" i="3"/>
  <c r="R806" i="3"/>
  <c r="R807" i="3"/>
  <c r="R808" i="3"/>
  <c r="R809" i="3"/>
  <c r="R810" i="3"/>
  <c r="R811" i="3"/>
  <c r="R812" i="3"/>
  <c r="R813" i="3"/>
  <c r="R814" i="3"/>
  <c r="R815" i="3"/>
  <c r="R816" i="3"/>
  <c r="R817" i="3"/>
  <c r="R818" i="3"/>
  <c r="R819" i="3"/>
  <c r="R820" i="3"/>
  <c r="R821" i="3"/>
  <c r="R822" i="3"/>
  <c r="R823" i="3"/>
  <c r="R824" i="3"/>
  <c r="R825" i="3"/>
  <c r="R826" i="3"/>
  <c r="R827" i="3"/>
  <c r="R828" i="3"/>
  <c r="R829" i="3"/>
  <c r="R830" i="3"/>
  <c r="R831" i="3"/>
  <c r="R832" i="3"/>
  <c r="R833" i="3"/>
  <c r="R834" i="3"/>
  <c r="R835" i="3"/>
  <c r="R836" i="3"/>
  <c r="R837" i="3"/>
  <c r="R838" i="3"/>
  <c r="R839" i="3"/>
  <c r="R840" i="3"/>
  <c r="R841" i="3"/>
  <c r="R842" i="3"/>
  <c r="R843" i="3"/>
  <c r="R844" i="3"/>
  <c r="R845" i="3"/>
  <c r="R846" i="3"/>
  <c r="R847" i="3"/>
  <c r="R848" i="3"/>
  <c r="R849" i="3"/>
  <c r="R850" i="3"/>
  <c r="R851" i="3"/>
  <c r="R852" i="3"/>
  <c r="R853" i="3"/>
  <c r="R854" i="3"/>
  <c r="R855" i="3"/>
  <c r="R856" i="3"/>
  <c r="R857" i="3"/>
  <c r="R858" i="3"/>
  <c r="R859" i="3"/>
  <c r="R860" i="3"/>
  <c r="R861" i="3"/>
  <c r="R862" i="3"/>
  <c r="R863" i="3"/>
  <c r="R864" i="3"/>
  <c r="R865" i="3"/>
  <c r="R866" i="3"/>
  <c r="R867" i="3"/>
  <c r="R868" i="3"/>
  <c r="R869" i="3"/>
  <c r="R870" i="3"/>
  <c r="R871" i="3"/>
  <c r="R872" i="3"/>
  <c r="R873" i="3"/>
  <c r="R874" i="3"/>
  <c r="R875" i="3"/>
  <c r="R876" i="3"/>
  <c r="R877" i="3"/>
  <c r="R878" i="3"/>
  <c r="R879" i="3"/>
  <c r="R880" i="3"/>
  <c r="R881" i="3"/>
  <c r="R882" i="3"/>
  <c r="R883" i="3"/>
  <c r="R884" i="3"/>
  <c r="R885" i="3"/>
  <c r="R886" i="3"/>
  <c r="R887" i="3"/>
  <c r="R888" i="3"/>
  <c r="R889" i="3"/>
  <c r="R890" i="3"/>
  <c r="R891" i="3"/>
  <c r="R892" i="3"/>
  <c r="R893" i="3"/>
  <c r="R894" i="3"/>
  <c r="R895" i="3"/>
  <c r="R896" i="3"/>
  <c r="R897" i="3"/>
  <c r="R898" i="3"/>
  <c r="R899" i="3"/>
  <c r="R900" i="3"/>
  <c r="R901" i="3"/>
  <c r="R902" i="3"/>
  <c r="R903" i="3"/>
  <c r="R904" i="3"/>
  <c r="R905" i="3"/>
  <c r="R906" i="3"/>
  <c r="R907" i="3"/>
  <c r="R908" i="3"/>
  <c r="R909" i="3"/>
  <c r="R910" i="3"/>
  <c r="R911" i="3"/>
  <c r="R912" i="3"/>
  <c r="R913" i="3"/>
  <c r="R914" i="3"/>
  <c r="R915" i="3"/>
  <c r="R916" i="3"/>
  <c r="R917" i="3"/>
  <c r="R918" i="3"/>
  <c r="R919" i="3"/>
  <c r="R920" i="3"/>
  <c r="R921" i="3"/>
  <c r="R922" i="3"/>
  <c r="R923" i="3"/>
  <c r="R924" i="3"/>
  <c r="R925" i="3"/>
  <c r="R926" i="3"/>
  <c r="R927" i="3"/>
  <c r="R928" i="3"/>
  <c r="R929" i="3"/>
  <c r="R930" i="3"/>
  <c r="R931" i="3"/>
  <c r="R932" i="3"/>
  <c r="R933" i="3"/>
  <c r="R934" i="3"/>
  <c r="R935" i="3"/>
  <c r="R936" i="3"/>
  <c r="R937" i="3"/>
  <c r="R938" i="3"/>
  <c r="R939" i="3"/>
  <c r="R940" i="3"/>
  <c r="R941" i="3"/>
  <c r="R942" i="3"/>
  <c r="R943" i="3"/>
  <c r="R944" i="3"/>
  <c r="R945" i="3"/>
  <c r="R946" i="3"/>
  <c r="R947" i="3"/>
  <c r="R948" i="3"/>
  <c r="R949" i="3"/>
  <c r="R950" i="3"/>
  <c r="R951" i="3"/>
  <c r="R952" i="3"/>
  <c r="R953" i="3"/>
  <c r="R954" i="3"/>
  <c r="R955" i="3"/>
  <c r="R956" i="3"/>
  <c r="R957" i="3"/>
  <c r="R958" i="3"/>
  <c r="R959" i="3"/>
  <c r="R960" i="3"/>
  <c r="R961" i="3"/>
  <c r="R962" i="3"/>
  <c r="R963" i="3"/>
  <c r="R964" i="3"/>
  <c r="R965" i="3"/>
  <c r="R966" i="3"/>
  <c r="R967" i="3"/>
  <c r="R968" i="3"/>
  <c r="R969" i="3"/>
  <c r="R970" i="3"/>
  <c r="R971" i="3"/>
  <c r="R972" i="3"/>
  <c r="R973" i="3"/>
  <c r="R974" i="3"/>
  <c r="R975" i="3"/>
  <c r="R976" i="3"/>
  <c r="R977" i="3"/>
  <c r="R978" i="3"/>
  <c r="R979" i="3"/>
  <c r="R980" i="3"/>
  <c r="R981" i="3"/>
  <c r="R982" i="3"/>
  <c r="R983" i="3"/>
  <c r="R984" i="3"/>
  <c r="R985" i="3"/>
  <c r="R986" i="3"/>
  <c r="R987" i="3"/>
  <c r="R988" i="3"/>
  <c r="R989" i="3"/>
  <c r="R990" i="3"/>
  <c r="R991" i="3"/>
  <c r="R992" i="3"/>
  <c r="R993" i="3"/>
  <c r="R994" i="3"/>
  <c r="R995" i="3"/>
  <c r="R996" i="3"/>
  <c r="R997" i="3"/>
  <c r="R998" i="3"/>
  <c r="R999" i="3"/>
  <c r="R1000" i="3"/>
  <c r="R1001" i="3"/>
  <c r="R1002" i="3"/>
  <c r="R1003" i="3"/>
  <c r="R1004" i="3"/>
  <c r="R1005" i="3"/>
  <c r="R1006" i="3"/>
  <c r="R1007" i="3"/>
  <c r="R1008" i="3"/>
  <c r="R1009" i="3"/>
  <c r="R1010" i="3"/>
  <c r="R1011" i="3"/>
  <c r="R1012" i="3"/>
  <c r="R1013" i="3"/>
  <c r="R1014" i="3"/>
  <c r="R1015" i="3"/>
  <c r="R1016" i="3"/>
  <c r="R1017" i="3"/>
  <c r="R1018" i="3"/>
  <c r="R1019" i="3"/>
  <c r="R1020" i="3"/>
  <c r="R1021" i="3"/>
  <c r="R1022" i="3"/>
  <c r="R1023" i="3"/>
  <c r="R1024" i="3"/>
  <c r="R1025" i="3"/>
  <c r="R1026" i="3"/>
  <c r="R1027" i="3"/>
  <c r="R1028" i="3"/>
  <c r="R1029" i="3"/>
  <c r="R1030" i="3"/>
  <c r="R1031" i="3"/>
  <c r="R1032" i="3"/>
  <c r="R1033" i="3"/>
  <c r="R1034" i="3"/>
  <c r="R1035" i="3"/>
  <c r="R1036" i="3"/>
  <c r="R1037" i="3"/>
  <c r="R1038" i="3"/>
  <c r="R1039" i="3"/>
  <c r="R1040" i="3"/>
  <c r="R1041" i="3"/>
  <c r="R1042" i="3"/>
  <c r="R1043" i="3"/>
  <c r="R1044" i="3"/>
  <c r="R1045" i="3"/>
  <c r="R1046" i="3"/>
  <c r="R1047" i="3"/>
  <c r="R1048" i="3"/>
  <c r="R1049" i="3"/>
  <c r="R1050" i="3"/>
  <c r="R1051" i="3"/>
  <c r="R1052" i="3"/>
  <c r="R1053" i="3"/>
  <c r="R1054" i="3"/>
  <c r="R1055" i="3"/>
  <c r="R1056" i="3"/>
  <c r="R1057" i="3"/>
  <c r="R1058" i="3"/>
  <c r="R1059" i="3"/>
  <c r="R1060" i="3"/>
  <c r="R1061" i="3"/>
  <c r="R1062" i="3"/>
  <c r="R1063" i="3"/>
  <c r="R1064" i="3"/>
  <c r="R1065" i="3"/>
  <c r="R1066" i="3"/>
  <c r="R1067" i="3"/>
  <c r="R1068" i="3"/>
  <c r="R1069" i="3"/>
  <c r="R1070" i="3"/>
  <c r="R1071" i="3"/>
  <c r="R1072" i="3"/>
  <c r="R1073" i="3"/>
  <c r="R1074" i="3"/>
  <c r="R1075" i="3"/>
  <c r="R1076" i="3"/>
  <c r="R1077" i="3"/>
  <c r="R1078" i="3"/>
  <c r="R1079" i="3"/>
  <c r="R1080" i="3"/>
  <c r="R1081" i="3"/>
  <c r="R1082" i="3"/>
  <c r="R1083" i="3"/>
  <c r="R1084" i="3"/>
  <c r="R1085" i="3"/>
  <c r="R1086" i="3"/>
  <c r="R1087" i="3"/>
  <c r="R1088" i="3"/>
  <c r="R1089" i="3"/>
  <c r="R1090" i="3"/>
  <c r="R1091" i="3"/>
  <c r="R1092" i="3"/>
  <c r="R1093" i="3"/>
  <c r="R1094" i="3"/>
  <c r="R1095" i="3"/>
  <c r="R1096" i="3"/>
  <c r="R1097" i="3"/>
  <c r="R1098" i="3"/>
  <c r="R1099" i="3"/>
  <c r="R1100" i="3"/>
  <c r="R1101" i="3"/>
  <c r="R1102" i="3"/>
  <c r="R1103" i="3"/>
  <c r="R1104" i="3"/>
  <c r="R1105" i="3"/>
  <c r="R1106" i="3"/>
  <c r="R1107" i="3"/>
  <c r="R1108" i="3"/>
  <c r="R1109" i="3"/>
  <c r="R1110" i="3"/>
  <c r="R1111" i="3"/>
  <c r="R1112" i="3"/>
  <c r="R1113" i="3"/>
  <c r="R1114" i="3"/>
  <c r="R1115" i="3"/>
  <c r="R1116" i="3"/>
  <c r="R1117" i="3"/>
  <c r="R1118" i="3"/>
  <c r="R1119" i="3"/>
  <c r="R1120" i="3"/>
  <c r="R1121" i="3"/>
  <c r="R1122" i="3"/>
  <c r="R1123" i="3"/>
  <c r="R1124" i="3"/>
  <c r="R1125" i="3"/>
  <c r="R1126" i="3"/>
  <c r="R1127" i="3"/>
  <c r="R1128" i="3"/>
  <c r="R1129" i="3"/>
  <c r="R1130" i="3"/>
  <c r="R1131" i="3"/>
  <c r="R1132" i="3"/>
  <c r="R1133" i="3"/>
  <c r="R1134" i="3"/>
  <c r="R1135" i="3"/>
  <c r="R1136" i="3"/>
  <c r="R1137" i="3"/>
  <c r="R1138" i="3"/>
  <c r="R1139" i="3"/>
  <c r="R1140" i="3"/>
  <c r="R1141" i="3"/>
  <c r="R1142" i="3"/>
  <c r="R1143" i="3"/>
  <c r="R1144" i="3"/>
  <c r="R1145" i="3"/>
  <c r="R1146" i="3"/>
  <c r="R1147" i="3"/>
  <c r="R1148" i="3"/>
  <c r="R1149" i="3"/>
  <c r="R1150" i="3"/>
  <c r="R1151" i="3"/>
  <c r="R1152" i="3"/>
  <c r="R1153" i="3"/>
  <c r="R1154" i="3"/>
  <c r="R1155" i="3"/>
  <c r="R1156" i="3"/>
  <c r="R1157" i="3"/>
  <c r="R1158" i="3"/>
  <c r="R1159" i="3"/>
  <c r="R1160" i="3"/>
  <c r="R1161" i="3"/>
  <c r="R1162" i="3"/>
  <c r="R1163" i="3"/>
  <c r="R1164" i="3"/>
  <c r="R1165" i="3"/>
  <c r="R1166" i="3"/>
  <c r="R1167" i="3"/>
  <c r="R1168" i="3"/>
  <c r="R1169" i="3"/>
  <c r="R1170" i="3"/>
  <c r="R1171" i="3"/>
  <c r="R1172" i="3"/>
  <c r="R1173" i="3"/>
  <c r="R1174" i="3"/>
  <c r="R1175" i="3"/>
  <c r="R1176" i="3"/>
  <c r="R1177" i="3"/>
  <c r="R1178" i="3"/>
  <c r="R1179" i="3"/>
  <c r="R1180" i="3"/>
  <c r="R1181" i="3"/>
  <c r="R1182" i="3"/>
  <c r="R1183" i="3"/>
  <c r="R1184" i="3"/>
  <c r="R1185" i="3"/>
  <c r="R1186" i="3"/>
  <c r="R1187" i="3"/>
  <c r="R1188" i="3"/>
  <c r="R1189" i="3"/>
  <c r="R1190" i="3"/>
  <c r="R1191" i="3"/>
  <c r="R1192" i="3"/>
  <c r="R1193" i="3"/>
  <c r="R1194" i="3"/>
  <c r="R1195" i="3"/>
  <c r="R1196" i="3"/>
  <c r="R1197" i="3"/>
  <c r="R1198" i="3"/>
  <c r="R1199" i="3"/>
  <c r="R1200" i="3"/>
  <c r="R1201" i="3"/>
  <c r="R1202" i="3"/>
  <c r="R1203" i="3"/>
  <c r="R1204" i="3"/>
  <c r="R1205" i="3"/>
  <c r="R1206" i="3"/>
  <c r="R1207" i="3"/>
  <c r="R1208" i="3"/>
  <c r="R1209" i="3"/>
  <c r="R1210" i="3"/>
  <c r="R1211" i="3"/>
  <c r="R1212" i="3"/>
  <c r="R1213" i="3"/>
  <c r="R1214" i="3"/>
  <c r="R1215" i="3"/>
  <c r="R1216" i="3"/>
  <c r="R1217" i="3"/>
  <c r="R1218" i="3"/>
  <c r="R1219" i="3"/>
  <c r="R1220" i="3"/>
  <c r="R1221" i="3"/>
  <c r="R1222" i="3"/>
  <c r="R1223" i="3"/>
  <c r="R1224" i="3"/>
  <c r="R1225" i="3"/>
  <c r="R1226" i="3"/>
  <c r="R1227" i="3"/>
  <c r="R1228" i="3"/>
  <c r="R1229" i="3"/>
  <c r="R1230" i="3"/>
  <c r="R1231" i="3"/>
  <c r="R1232" i="3"/>
  <c r="R1233" i="3"/>
  <c r="R1234" i="3"/>
  <c r="R1235" i="3"/>
  <c r="R1236" i="3"/>
  <c r="R1237" i="3"/>
  <c r="R1238" i="3"/>
  <c r="R1239" i="3"/>
  <c r="R1240" i="3"/>
  <c r="R1241" i="3"/>
  <c r="R1242" i="3"/>
  <c r="R1243" i="3"/>
  <c r="R1244" i="3"/>
  <c r="R1245" i="3"/>
  <c r="R1246" i="3"/>
  <c r="R1247" i="3"/>
  <c r="R1248" i="3"/>
  <c r="R1249" i="3"/>
  <c r="R1250" i="3"/>
  <c r="R1251" i="3"/>
  <c r="R1252" i="3"/>
  <c r="R1253" i="3"/>
  <c r="R1254" i="3"/>
  <c r="R1255" i="3"/>
  <c r="R1256" i="3"/>
  <c r="R1257" i="3"/>
  <c r="R1258" i="3"/>
  <c r="R1259" i="3"/>
  <c r="R1260" i="3"/>
  <c r="R1261" i="3"/>
  <c r="R1262" i="3"/>
  <c r="R1263" i="3"/>
  <c r="R1264" i="3"/>
  <c r="R1265" i="3"/>
  <c r="R1266" i="3"/>
  <c r="R1267" i="3"/>
  <c r="R1268" i="3"/>
  <c r="R1269" i="3"/>
  <c r="R1270" i="3"/>
  <c r="R1271" i="3"/>
  <c r="R1272" i="3"/>
  <c r="R1273" i="3"/>
  <c r="R1274" i="3"/>
  <c r="R1275" i="3"/>
  <c r="R1276" i="3"/>
  <c r="R1277" i="3"/>
  <c r="R1278" i="3"/>
  <c r="R1279" i="3"/>
  <c r="R1280" i="3"/>
  <c r="R1281" i="3"/>
  <c r="R1282" i="3"/>
  <c r="R1283" i="3"/>
  <c r="R1284" i="3"/>
  <c r="R1285" i="3"/>
  <c r="R1286" i="3"/>
  <c r="R1287" i="3"/>
  <c r="R1288" i="3"/>
  <c r="R1289" i="3"/>
  <c r="R1290" i="3"/>
  <c r="R1291" i="3"/>
  <c r="R1292" i="3"/>
  <c r="R1293" i="3"/>
  <c r="R1294" i="3"/>
  <c r="R1295" i="3"/>
  <c r="R1296" i="3"/>
  <c r="R1297" i="3"/>
  <c r="R1298" i="3"/>
  <c r="R1299" i="3"/>
  <c r="R1300" i="3"/>
  <c r="R1301" i="3"/>
  <c r="R1302" i="3"/>
  <c r="R1303" i="3"/>
  <c r="R1304" i="3"/>
  <c r="R1305" i="3"/>
  <c r="R1306" i="3"/>
  <c r="R1307" i="3"/>
  <c r="R1308" i="3"/>
  <c r="R1309" i="3"/>
  <c r="R1310" i="3"/>
  <c r="R1311" i="3"/>
  <c r="R1312" i="3"/>
  <c r="R1313" i="3"/>
  <c r="R1314" i="3"/>
  <c r="R1315" i="3"/>
  <c r="R1316" i="3"/>
  <c r="R1317" i="3"/>
  <c r="R1318" i="3"/>
  <c r="R1319" i="3"/>
  <c r="R1320" i="3"/>
  <c r="R1321" i="3"/>
  <c r="R1322" i="3"/>
  <c r="R1323" i="3"/>
  <c r="R1324" i="3"/>
  <c r="R1325" i="3"/>
  <c r="R1326" i="3"/>
  <c r="R1327" i="3"/>
  <c r="R1328" i="3"/>
  <c r="R1329" i="3"/>
  <c r="R1330" i="3"/>
  <c r="R1331" i="3"/>
  <c r="R1332" i="3"/>
  <c r="R1333" i="3"/>
  <c r="R1334" i="3"/>
  <c r="R1335" i="3"/>
  <c r="R1336" i="3"/>
  <c r="R1337" i="3"/>
  <c r="R1338" i="3"/>
  <c r="R1339" i="3"/>
  <c r="R1340" i="3"/>
  <c r="R1341" i="3"/>
  <c r="R1342" i="3"/>
  <c r="R1343" i="3"/>
  <c r="R1344" i="3"/>
  <c r="R1345" i="3"/>
  <c r="R1346" i="3"/>
  <c r="R1347" i="3"/>
  <c r="R1348" i="3"/>
  <c r="R1349" i="3"/>
  <c r="R1350" i="3"/>
  <c r="R1351" i="3"/>
  <c r="R1352" i="3"/>
  <c r="R1353" i="3"/>
  <c r="R1354" i="3"/>
  <c r="R1355" i="3"/>
  <c r="R1356" i="3"/>
  <c r="R1357" i="3"/>
  <c r="R1358" i="3"/>
  <c r="R1359" i="3"/>
  <c r="R1360" i="3"/>
  <c r="R1361" i="3"/>
  <c r="R1362" i="3"/>
  <c r="R1363" i="3"/>
  <c r="R1364" i="3"/>
  <c r="R1365" i="3"/>
  <c r="R1366" i="3"/>
  <c r="R1367" i="3"/>
  <c r="R1368" i="3"/>
  <c r="R1369" i="3"/>
  <c r="R1370" i="3"/>
  <c r="R1371" i="3"/>
  <c r="R1372" i="3"/>
  <c r="R1373" i="3"/>
  <c r="R1374" i="3"/>
  <c r="R1375" i="3"/>
  <c r="R1376" i="3"/>
  <c r="R1377" i="3"/>
  <c r="R1378" i="3"/>
  <c r="R1379" i="3"/>
  <c r="R1380" i="3"/>
  <c r="R1381" i="3"/>
  <c r="R1382" i="3"/>
  <c r="R1383" i="3"/>
  <c r="R1384" i="3"/>
  <c r="R1385" i="3"/>
  <c r="R1386" i="3"/>
  <c r="R1387" i="3"/>
  <c r="R1388" i="3"/>
  <c r="R1389" i="3"/>
  <c r="R1390" i="3"/>
  <c r="R1391" i="3"/>
  <c r="R1392" i="3"/>
  <c r="R1393" i="3"/>
  <c r="R1394" i="3"/>
  <c r="R1395" i="3"/>
  <c r="R1396" i="3"/>
  <c r="R1397" i="3"/>
  <c r="R1398" i="3"/>
  <c r="R1399" i="3"/>
  <c r="R1400" i="3"/>
  <c r="R1401" i="3"/>
  <c r="R1402" i="3"/>
  <c r="R1403" i="3"/>
  <c r="R1404" i="3"/>
  <c r="R1405" i="3"/>
  <c r="R1406" i="3"/>
  <c r="R1407" i="3"/>
  <c r="R1408" i="3"/>
  <c r="R1409" i="3"/>
  <c r="R1410" i="3"/>
  <c r="R1411" i="3"/>
  <c r="R1412" i="3"/>
  <c r="R1413" i="3"/>
  <c r="R1414" i="3"/>
  <c r="R1415" i="3"/>
  <c r="R1416" i="3"/>
  <c r="R1417" i="3"/>
  <c r="R1418" i="3"/>
  <c r="R1419" i="3"/>
  <c r="R1420" i="3"/>
  <c r="R1421" i="3"/>
  <c r="R1422" i="3"/>
  <c r="R1423" i="3"/>
  <c r="R1424" i="3"/>
  <c r="R1425" i="3"/>
  <c r="R1426" i="3"/>
  <c r="R1427" i="3"/>
  <c r="R1428" i="3"/>
  <c r="R1429" i="3"/>
  <c r="R1430" i="3"/>
  <c r="R1431" i="3"/>
  <c r="R1432" i="3"/>
  <c r="R1433" i="3"/>
  <c r="R1434" i="3"/>
  <c r="R1435" i="3"/>
  <c r="R1436" i="3"/>
  <c r="R1437" i="3"/>
  <c r="R1438" i="3"/>
  <c r="R1439" i="3"/>
  <c r="R1440" i="3"/>
  <c r="R1441" i="3"/>
  <c r="R1442" i="3"/>
  <c r="R1443" i="3"/>
  <c r="R1444" i="3"/>
  <c r="R1445" i="3"/>
  <c r="R1446" i="3"/>
  <c r="R1447" i="3"/>
  <c r="R1448" i="3"/>
  <c r="R1449" i="3"/>
  <c r="R1450" i="3"/>
  <c r="R1451" i="3"/>
  <c r="R1452" i="3"/>
  <c r="R1453" i="3"/>
  <c r="R1454" i="3"/>
  <c r="R1455" i="3"/>
  <c r="R1456" i="3"/>
  <c r="R1457" i="3"/>
  <c r="R1458" i="3"/>
  <c r="R1459" i="3"/>
  <c r="R1460" i="3"/>
  <c r="R1461" i="3"/>
  <c r="R1462" i="3"/>
  <c r="R1463" i="3"/>
  <c r="R1464" i="3"/>
  <c r="R1465" i="3"/>
  <c r="R1466" i="3"/>
  <c r="R1467" i="3"/>
  <c r="R1468" i="3"/>
  <c r="R1469" i="3"/>
  <c r="R1470" i="3"/>
  <c r="R1471" i="3"/>
  <c r="R1472" i="3"/>
  <c r="R1473" i="3"/>
  <c r="R1474" i="3"/>
  <c r="R1475" i="3"/>
  <c r="R1476" i="3"/>
  <c r="R1477" i="3"/>
  <c r="R1478" i="3"/>
  <c r="R1479" i="3"/>
  <c r="R1480" i="3"/>
  <c r="R1481" i="3"/>
  <c r="R1482" i="3"/>
  <c r="R1483" i="3"/>
  <c r="R1484" i="3"/>
  <c r="R1485" i="3"/>
  <c r="R1486" i="3"/>
  <c r="R1487" i="3"/>
  <c r="R1488" i="3"/>
  <c r="R1489" i="3"/>
  <c r="R1490" i="3"/>
  <c r="R1491" i="3"/>
  <c r="R1492" i="3"/>
  <c r="R1493" i="3"/>
  <c r="R1494" i="3"/>
  <c r="R1495" i="3"/>
  <c r="R1496" i="3"/>
  <c r="R1497" i="3"/>
  <c r="R1498" i="3"/>
  <c r="R1499" i="3"/>
  <c r="R1500" i="3"/>
  <c r="R1501" i="3"/>
  <c r="R1502" i="3"/>
  <c r="R1503" i="3"/>
  <c r="R1504" i="3"/>
  <c r="R1505" i="3"/>
  <c r="R1506" i="3"/>
  <c r="R1507" i="3"/>
  <c r="R1508" i="3"/>
  <c r="R1509" i="3"/>
  <c r="R1510" i="3"/>
  <c r="R1511" i="3"/>
  <c r="R1512" i="3"/>
  <c r="R1513" i="3"/>
  <c r="R1514" i="3"/>
  <c r="R1515" i="3"/>
  <c r="R1516" i="3"/>
  <c r="R1517" i="3"/>
  <c r="R1518" i="3"/>
  <c r="R1519" i="3"/>
  <c r="R1520" i="3"/>
  <c r="R1521" i="3"/>
  <c r="R1522" i="3"/>
  <c r="R1523" i="3"/>
  <c r="R1524" i="3"/>
  <c r="R1525" i="3"/>
  <c r="R1526" i="3"/>
  <c r="R1527" i="3"/>
  <c r="R1528" i="3"/>
  <c r="R1529" i="3"/>
  <c r="R1530" i="3"/>
  <c r="R1531" i="3"/>
  <c r="R1532" i="3"/>
  <c r="R1533" i="3"/>
  <c r="R1534" i="3"/>
  <c r="R1535" i="3"/>
  <c r="R1536" i="3"/>
  <c r="R1537" i="3"/>
  <c r="R1538" i="3"/>
  <c r="R1539" i="3"/>
  <c r="R1540" i="3"/>
  <c r="R1541" i="3"/>
  <c r="R1542" i="3"/>
  <c r="R1543" i="3"/>
  <c r="R1544" i="3"/>
  <c r="R1545" i="3"/>
  <c r="R1546" i="3"/>
  <c r="R1547" i="3"/>
  <c r="R1548" i="3"/>
  <c r="R1549" i="3"/>
  <c r="R1550" i="3"/>
  <c r="R1551" i="3"/>
  <c r="R1552" i="3"/>
  <c r="R1553" i="3"/>
  <c r="R1554" i="3"/>
  <c r="R1555" i="3"/>
  <c r="R1556" i="3"/>
  <c r="R1557" i="3"/>
  <c r="R1558" i="3"/>
  <c r="R1559" i="3"/>
  <c r="R1560" i="3"/>
  <c r="R1561" i="3"/>
  <c r="R1562" i="3"/>
  <c r="R1563" i="3"/>
  <c r="R1564" i="3"/>
  <c r="R1565" i="3"/>
  <c r="R1566" i="3"/>
  <c r="R1567" i="3"/>
  <c r="R1568" i="3"/>
  <c r="R1569" i="3"/>
  <c r="R1570" i="3"/>
  <c r="R1571" i="3"/>
  <c r="R1572" i="3"/>
  <c r="R1573" i="3"/>
  <c r="R1574" i="3"/>
  <c r="R1575" i="3"/>
  <c r="R1576" i="3"/>
  <c r="R1577" i="3"/>
  <c r="R1578" i="3"/>
  <c r="R1579" i="3"/>
  <c r="R1580" i="3"/>
  <c r="R1581" i="3"/>
  <c r="R1582" i="3"/>
  <c r="R1583" i="3"/>
  <c r="R1584" i="3"/>
  <c r="R1585" i="3"/>
  <c r="R1586" i="3"/>
  <c r="R1587" i="3"/>
  <c r="R1588" i="3"/>
  <c r="R1589" i="3"/>
  <c r="R1590" i="3"/>
  <c r="R1591" i="3"/>
  <c r="R1592" i="3"/>
  <c r="R1593" i="3"/>
  <c r="R1594" i="3"/>
  <c r="R1595" i="3"/>
  <c r="R1596" i="3"/>
  <c r="R1597" i="3"/>
  <c r="R1598" i="3"/>
  <c r="R1599" i="3"/>
  <c r="R1600" i="3"/>
  <c r="R1601" i="3"/>
  <c r="R1602" i="3"/>
  <c r="R1603" i="3"/>
  <c r="R1604" i="3"/>
  <c r="R1605" i="3"/>
  <c r="R1606" i="3"/>
  <c r="R1607" i="3"/>
  <c r="R1608" i="3"/>
  <c r="R1609" i="3"/>
  <c r="R1610" i="3"/>
  <c r="R1611" i="3"/>
  <c r="R1612" i="3"/>
  <c r="R1613" i="3"/>
  <c r="R1614" i="3"/>
  <c r="R1615" i="3"/>
  <c r="R1616" i="3"/>
  <c r="R1617" i="3"/>
  <c r="R1618" i="3"/>
  <c r="R1619" i="3"/>
  <c r="R1620" i="3"/>
  <c r="R1621" i="3"/>
  <c r="R1622" i="3"/>
  <c r="R1623" i="3"/>
  <c r="R1624" i="3"/>
  <c r="R1625" i="3"/>
  <c r="R1626" i="3"/>
  <c r="R1627" i="3"/>
  <c r="R1628" i="3"/>
  <c r="R1629" i="3"/>
  <c r="R1630" i="3"/>
  <c r="R1631" i="3"/>
  <c r="R1632" i="3"/>
  <c r="R1633" i="3"/>
  <c r="R1634" i="3"/>
  <c r="R1635" i="3"/>
  <c r="R1636" i="3"/>
  <c r="R1637" i="3"/>
  <c r="R1638" i="3"/>
  <c r="R1639" i="3"/>
  <c r="R1640" i="3"/>
  <c r="R1641" i="3"/>
  <c r="R1642" i="3"/>
  <c r="R1643" i="3"/>
  <c r="R1644" i="3"/>
  <c r="R1645" i="3"/>
  <c r="R1646" i="3"/>
  <c r="R1647" i="3"/>
  <c r="R1648" i="3"/>
  <c r="R1649" i="3"/>
  <c r="R1650" i="3"/>
  <c r="R1651" i="3"/>
  <c r="R1652" i="3"/>
  <c r="R1653" i="3"/>
  <c r="R1654" i="3"/>
  <c r="R1655" i="3"/>
  <c r="R1656" i="3"/>
  <c r="R1657" i="3"/>
  <c r="R1658" i="3"/>
  <c r="R1659" i="3"/>
  <c r="R1660" i="3"/>
  <c r="R1661" i="3"/>
  <c r="R1662" i="3"/>
  <c r="R1663" i="3"/>
  <c r="R1664" i="3"/>
  <c r="R1665" i="3"/>
  <c r="R1666" i="3"/>
  <c r="R1667" i="3"/>
  <c r="R1668" i="3"/>
  <c r="R1669" i="3"/>
  <c r="R1670" i="3"/>
  <c r="R1671" i="3"/>
  <c r="R1672" i="3"/>
  <c r="R1673" i="3"/>
  <c r="R1674" i="3"/>
  <c r="R1675" i="3"/>
  <c r="R1676" i="3"/>
  <c r="R1677" i="3"/>
  <c r="R1678" i="3"/>
  <c r="R1679" i="3"/>
  <c r="R1680" i="3"/>
  <c r="R1681" i="3"/>
  <c r="R1682" i="3"/>
  <c r="R1683" i="3"/>
  <c r="R1684" i="3"/>
  <c r="R1685" i="3"/>
  <c r="R1686" i="3"/>
  <c r="R1687" i="3"/>
  <c r="R1688" i="3"/>
  <c r="R1689" i="3"/>
  <c r="R1690" i="3"/>
  <c r="R1691" i="3"/>
  <c r="R1692" i="3"/>
  <c r="R1693" i="3"/>
  <c r="R1694" i="3"/>
  <c r="R1695" i="3"/>
  <c r="R1696" i="3"/>
  <c r="R1697" i="3"/>
  <c r="R1698" i="3"/>
  <c r="R1699" i="3"/>
  <c r="R1700" i="3"/>
  <c r="R1701" i="3"/>
  <c r="R1702" i="3"/>
  <c r="R1703" i="3"/>
  <c r="R1704" i="3"/>
  <c r="R1705" i="3"/>
  <c r="R1706" i="3"/>
  <c r="R1707" i="3"/>
  <c r="R1708" i="3"/>
  <c r="R1709" i="3"/>
  <c r="R1710" i="3"/>
  <c r="R1711" i="3"/>
  <c r="R1712" i="3"/>
  <c r="R1713" i="3"/>
  <c r="R1714" i="3"/>
  <c r="R1715" i="3"/>
  <c r="R1716" i="3"/>
  <c r="R1717" i="3"/>
  <c r="R1718" i="3"/>
  <c r="R1719" i="3"/>
  <c r="R1720" i="3"/>
  <c r="R1721" i="3"/>
  <c r="R1722" i="3"/>
  <c r="R1723" i="3"/>
  <c r="R1724" i="3"/>
  <c r="R1725" i="3"/>
  <c r="R1726" i="3"/>
  <c r="R1727" i="3"/>
  <c r="R1728" i="3"/>
  <c r="R1729" i="3"/>
  <c r="R1730" i="3"/>
  <c r="R1731" i="3"/>
  <c r="R1732" i="3"/>
  <c r="R1733" i="3"/>
  <c r="R1734" i="3"/>
  <c r="R1735" i="3"/>
  <c r="R1736" i="3"/>
  <c r="R1737" i="3"/>
  <c r="R1738" i="3"/>
  <c r="R1739" i="3"/>
  <c r="R1740" i="3"/>
  <c r="R1741" i="3"/>
  <c r="R1742" i="3"/>
  <c r="R1743" i="3"/>
  <c r="R1744" i="3"/>
  <c r="R1745" i="3"/>
  <c r="R1746" i="3"/>
  <c r="R1747" i="3"/>
  <c r="R1748" i="3"/>
  <c r="R1749" i="3"/>
  <c r="R1750" i="3"/>
  <c r="R1751" i="3"/>
  <c r="R1752" i="3"/>
  <c r="R1753" i="3"/>
  <c r="R1754" i="3"/>
  <c r="R1755" i="3"/>
  <c r="R1756" i="3"/>
  <c r="R1757" i="3"/>
  <c r="R1758" i="3"/>
  <c r="R1759" i="3"/>
  <c r="R1760" i="3"/>
  <c r="R1761" i="3"/>
  <c r="R1762" i="3"/>
  <c r="R1763" i="3"/>
  <c r="R1764" i="3"/>
  <c r="R1765" i="3"/>
  <c r="R1766" i="3"/>
  <c r="R1767" i="3"/>
  <c r="R1768" i="3"/>
  <c r="R1769" i="3"/>
  <c r="R1770" i="3"/>
  <c r="R1771" i="3"/>
  <c r="R1772" i="3"/>
  <c r="R1773" i="3"/>
  <c r="R1774" i="3"/>
  <c r="R1775" i="3"/>
  <c r="R1776" i="3"/>
  <c r="R1777" i="3"/>
  <c r="R1778" i="3"/>
  <c r="R1779" i="3"/>
  <c r="R1780" i="3"/>
  <c r="R1781" i="3"/>
  <c r="R1782" i="3"/>
  <c r="R1783" i="3"/>
  <c r="R1784" i="3"/>
  <c r="R1785" i="3"/>
  <c r="R1786" i="3"/>
  <c r="R1787" i="3"/>
  <c r="R1788" i="3"/>
  <c r="R1789" i="3"/>
  <c r="R1790" i="3"/>
  <c r="R1791" i="3"/>
  <c r="R1792" i="3"/>
  <c r="R1793" i="3"/>
  <c r="R1794" i="3"/>
  <c r="R1795" i="3"/>
  <c r="R1796" i="3"/>
  <c r="R1797" i="3"/>
  <c r="R1798" i="3"/>
  <c r="R1799" i="3"/>
  <c r="R1800" i="3"/>
  <c r="R1801" i="3"/>
  <c r="R1802" i="3"/>
  <c r="R1803" i="3"/>
  <c r="R1804" i="3"/>
  <c r="R1805" i="3"/>
  <c r="R1806" i="3"/>
  <c r="R1807" i="3"/>
  <c r="R1808" i="3"/>
  <c r="R1809" i="3"/>
  <c r="R1810" i="3"/>
  <c r="R1811" i="3"/>
  <c r="R1812" i="3"/>
  <c r="R1813" i="3"/>
  <c r="R1814" i="3"/>
  <c r="R1815" i="3"/>
  <c r="R1816" i="3"/>
  <c r="R1817" i="3"/>
  <c r="R1818" i="3"/>
  <c r="R1819" i="3"/>
  <c r="R1820" i="3"/>
  <c r="R1821" i="3"/>
  <c r="R1822" i="3"/>
  <c r="R1823" i="3"/>
  <c r="R1824" i="3"/>
  <c r="R1825" i="3"/>
  <c r="R1826" i="3"/>
  <c r="R1827" i="3"/>
  <c r="R1828" i="3"/>
  <c r="R1829" i="3"/>
  <c r="R1830" i="3"/>
  <c r="R1831" i="3"/>
  <c r="R1832" i="3"/>
  <c r="R1833" i="3"/>
  <c r="R1834" i="3"/>
  <c r="R1835" i="3"/>
  <c r="R1836" i="3"/>
  <c r="R1837" i="3"/>
  <c r="R1838" i="3"/>
  <c r="R1839" i="3"/>
  <c r="R1840" i="3"/>
  <c r="R1841" i="3"/>
  <c r="R1842" i="3"/>
  <c r="R1843" i="3"/>
  <c r="R1844" i="3"/>
  <c r="R1845" i="3"/>
  <c r="R1846" i="3"/>
  <c r="R1847" i="3"/>
  <c r="R1848" i="3"/>
  <c r="R1849" i="3"/>
  <c r="R1850" i="3"/>
  <c r="R1851" i="3"/>
  <c r="R1852" i="3"/>
  <c r="R1853" i="3"/>
  <c r="R1854" i="3"/>
  <c r="R1855" i="3"/>
  <c r="R1856" i="3"/>
  <c r="R1857" i="3"/>
  <c r="R1858" i="3"/>
  <c r="R1859" i="3"/>
  <c r="R1860" i="3"/>
  <c r="R1861" i="3"/>
  <c r="R1862" i="3"/>
  <c r="R1863" i="3"/>
  <c r="R1864" i="3"/>
  <c r="R1865" i="3"/>
  <c r="R1866" i="3"/>
  <c r="R1867" i="3"/>
  <c r="R1868" i="3"/>
  <c r="R1869" i="3"/>
  <c r="R1870" i="3"/>
  <c r="R1871" i="3"/>
  <c r="R1872" i="3"/>
  <c r="R1873" i="3"/>
  <c r="R1874" i="3"/>
  <c r="R1875" i="3"/>
  <c r="R1876" i="3"/>
  <c r="R1877" i="3"/>
  <c r="R1878" i="3"/>
  <c r="R1879" i="3"/>
  <c r="R1880" i="3"/>
  <c r="R1881" i="3"/>
  <c r="R1882" i="3"/>
  <c r="R1883" i="3"/>
  <c r="R1884" i="3"/>
  <c r="R1885" i="3"/>
  <c r="R1886" i="3"/>
  <c r="R1887" i="3"/>
  <c r="R1888" i="3"/>
  <c r="R1889" i="3"/>
  <c r="R1890" i="3"/>
  <c r="R1891" i="3"/>
  <c r="R1892" i="3"/>
  <c r="R1893" i="3"/>
  <c r="R1894" i="3"/>
  <c r="R1895" i="3"/>
  <c r="R1896" i="3"/>
  <c r="R1897" i="3"/>
  <c r="R1898" i="3"/>
  <c r="R1899" i="3"/>
  <c r="R1900" i="3"/>
  <c r="R1901" i="3"/>
  <c r="R1902" i="3"/>
  <c r="R1903" i="3"/>
  <c r="R1904" i="3"/>
  <c r="R1905" i="3"/>
  <c r="R1906" i="3"/>
  <c r="R1907" i="3"/>
  <c r="R1908" i="3"/>
  <c r="R1909" i="3"/>
  <c r="R1910" i="3"/>
  <c r="R1911" i="3"/>
  <c r="R1912" i="3"/>
  <c r="R1913" i="3"/>
  <c r="R1914" i="3"/>
  <c r="R1915" i="3"/>
  <c r="R1916" i="3"/>
  <c r="R1917" i="3"/>
  <c r="R1918" i="3"/>
  <c r="R1919" i="3"/>
  <c r="R1920" i="3"/>
  <c r="R1921" i="3"/>
  <c r="R1922" i="3"/>
  <c r="R1923" i="3"/>
  <c r="R1924" i="3"/>
  <c r="R1925" i="3"/>
  <c r="R1926" i="3"/>
  <c r="R1927" i="3"/>
  <c r="R1928" i="3"/>
  <c r="R1929" i="3"/>
  <c r="R1930" i="3"/>
  <c r="R1931" i="3"/>
  <c r="R1932" i="3"/>
  <c r="R1933" i="3"/>
  <c r="R1934" i="3"/>
  <c r="R1935" i="3"/>
  <c r="R1936" i="3"/>
  <c r="R1937" i="3"/>
  <c r="R1938" i="3"/>
  <c r="R1939" i="3"/>
  <c r="R1940" i="3"/>
  <c r="R1941" i="3"/>
  <c r="R1942" i="3"/>
  <c r="R1943" i="3"/>
  <c r="R1944" i="3"/>
  <c r="R1945" i="3"/>
  <c r="R1946" i="3"/>
  <c r="R1947" i="3"/>
  <c r="R1948" i="3"/>
  <c r="R1949" i="3"/>
  <c r="R1950" i="3"/>
  <c r="R1951" i="3"/>
  <c r="R1952" i="3"/>
  <c r="R1953" i="3"/>
  <c r="R1954" i="3"/>
  <c r="R1955" i="3"/>
  <c r="R1956" i="3"/>
  <c r="R1957" i="3"/>
  <c r="R1958" i="3"/>
  <c r="R1959" i="3"/>
  <c r="R1960" i="3"/>
  <c r="R1961" i="3"/>
  <c r="R1962" i="3"/>
  <c r="R1963" i="3"/>
  <c r="R1964" i="3"/>
  <c r="R1965" i="3"/>
  <c r="R1966" i="3"/>
  <c r="R1967" i="3"/>
  <c r="R1968" i="3"/>
  <c r="R1969" i="3"/>
  <c r="R1970" i="3"/>
  <c r="R1971" i="3"/>
  <c r="R1972" i="3"/>
  <c r="R1973" i="3"/>
  <c r="R1974" i="3"/>
  <c r="R1975" i="3"/>
  <c r="R1976" i="3"/>
  <c r="R1977" i="3"/>
  <c r="R1978" i="3"/>
  <c r="R1979" i="3"/>
  <c r="R1980" i="3"/>
  <c r="R1981" i="3"/>
  <c r="R1982" i="3"/>
  <c r="R1983" i="3"/>
  <c r="R1984" i="3"/>
  <c r="R1985" i="3"/>
  <c r="R1986" i="3"/>
  <c r="R1987" i="3"/>
  <c r="R1988" i="3"/>
  <c r="R1989" i="3"/>
  <c r="R1990" i="3"/>
  <c r="R1991" i="3"/>
  <c r="R1992" i="3"/>
  <c r="R1993" i="3"/>
  <c r="R1994" i="3"/>
  <c r="R1995" i="3"/>
  <c r="R1996" i="3"/>
  <c r="R1997" i="3"/>
  <c r="R1998" i="3"/>
  <c r="R1999" i="3"/>
  <c r="R2000" i="3"/>
  <c r="R2001" i="3"/>
  <c r="R2002" i="3"/>
  <c r="R2003" i="3"/>
  <c r="R2004" i="3"/>
  <c r="R2005" i="3"/>
  <c r="R2006" i="3"/>
  <c r="R2007" i="3"/>
  <c r="R2008" i="3"/>
  <c r="R2009" i="3"/>
  <c r="R2010" i="3"/>
  <c r="R2011" i="3"/>
  <c r="R2012" i="3"/>
  <c r="R2013" i="3"/>
  <c r="R2014" i="3"/>
  <c r="R2015" i="3"/>
  <c r="R2016" i="3"/>
  <c r="R2017" i="3"/>
  <c r="R2018" i="3"/>
  <c r="R2019" i="3"/>
  <c r="R2020" i="3"/>
  <c r="R2021" i="3"/>
  <c r="R2022" i="3"/>
  <c r="R2023" i="3"/>
  <c r="R2024" i="3"/>
  <c r="R2025" i="3"/>
  <c r="R2026" i="3"/>
  <c r="R2027" i="3"/>
  <c r="R2028" i="3"/>
  <c r="R2029" i="3"/>
  <c r="R2030" i="3"/>
  <c r="R2031" i="3"/>
  <c r="R2032" i="3"/>
  <c r="R2033" i="3"/>
  <c r="R2034" i="3"/>
  <c r="R2035" i="3"/>
  <c r="R2036" i="3"/>
  <c r="R2037" i="3"/>
  <c r="R2038" i="3"/>
  <c r="R2039" i="3"/>
  <c r="R2040" i="3"/>
  <c r="R2041" i="3"/>
  <c r="R2042" i="3"/>
  <c r="R2043" i="3"/>
  <c r="R2044" i="3"/>
  <c r="R2045" i="3"/>
  <c r="R2046" i="3"/>
  <c r="R2047" i="3"/>
  <c r="R2048" i="3"/>
  <c r="R2049" i="3"/>
  <c r="R2050" i="3"/>
  <c r="R2051" i="3"/>
  <c r="R2052" i="3"/>
  <c r="R2053" i="3"/>
  <c r="R2054" i="3"/>
  <c r="R2055" i="3"/>
  <c r="R2056" i="3"/>
  <c r="R2057" i="3"/>
  <c r="R2058" i="3"/>
  <c r="R2059" i="3"/>
  <c r="R2060" i="3"/>
  <c r="R2061" i="3"/>
  <c r="R2062" i="3"/>
  <c r="R2063" i="3"/>
  <c r="R2064" i="3"/>
  <c r="R2065" i="3"/>
  <c r="R2066" i="3"/>
  <c r="R2067" i="3"/>
  <c r="R2068" i="3"/>
  <c r="R2069" i="3"/>
  <c r="R2070" i="3"/>
  <c r="R2071" i="3"/>
  <c r="R2072" i="3"/>
  <c r="R2073" i="3"/>
  <c r="R2074" i="3"/>
  <c r="R2075" i="3"/>
  <c r="R2076" i="3"/>
  <c r="R2077" i="3"/>
  <c r="R2078" i="3"/>
  <c r="R2079" i="3"/>
  <c r="R2080" i="3"/>
  <c r="R2081" i="3"/>
  <c r="R2082" i="3"/>
  <c r="R2083" i="3"/>
  <c r="R2084" i="3"/>
  <c r="R2085" i="3"/>
  <c r="R2086" i="3"/>
  <c r="R2087" i="3"/>
  <c r="R2088" i="3"/>
  <c r="R2089" i="3"/>
  <c r="R2090" i="3"/>
  <c r="R2091" i="3"/>
  <c r="R2092" i="3"/>
  <c r="R2093" i="3"/>
  <c r="R2094" i="3"/>
  <c r="R2095" i="3"/>
  <c r="R2096" i="3"/>
  <c r="R2097" i="3"/>
  <c r="R2098" i="3"/>
  <c r="R2099" i="3"/>
  <c r="R2100" i="3"/>
  <c r="R2101" i="3"/>
  <c r="R2102" i="3"/>
  <c r="R2103" i="3"/>
  <c r="R2104" i="3"/>
  <c r="R2105" i="3"/>
  <c r="R2106" i="3"/>
  <c r="R2107" i="3"/>
  <c r="R2108" i="3"/>
  <c r="R2109" i="3"/>
  <c r="R2110" i="3"/>
  <c r="R2111" i="3"/>
  <c r="R2112" i="3"/>
  <c r="R2113" i="3"/>
  <c r="R2114" i="3"/>
  <c r="R2115" i="3"/>
  <c r="R2116" i="3"/>
  <c r="R2117" i="3"/>
  <c r="R2118" i="3"/>
  <c r="R2119" i="3"/>
  <c r="R2120" i="3"/>
  <c r="R2121" i="3"/>
  <c r="R2122" i="3"/>
  <c r="R2123" i="3"/>
  <c r="R2124" i="3"/>
  <c r="R2125" i="3"/>
  <c r="R2126" i="3"/>
  <c r="R2127" i="3"/>
  <c r="R2128" i="3"/>
  <c r="R2129" i="3"/>
  <c r="R2130" i="3"/>
  <c r="R2131" i="3"/>
  <c r="R2132" i="3"/>
  <c r="R2133" i="3"/>
  <c r="R2134" i="3"/>
  <c r="R2135" i="3"/>
  <c r="R2136" i="3"/>
  <c r="R2137" i="3"/>
  <c r="R2138" i="3"/>
  <c r="R2139" i="3"/>
  <c r="R2140" i="3"/>
  <c r="R2141" i="3"/>
  <c r="R2142" i="3"/>
  <c r="R2143" i="3"/>
  <c r="R2144" i="3"/>
  <c r="R2145" i="3"/>
  <c r="R2146" i="3"/>
  <c r="R2147" i="3"/>
  <c r="R2148" i="3"/>
  <c r="R2149" i="3"/>
  <c r="R2150" i="3"/>
  <c r="R2151" i="3"/>
  <c r="R2152" i="3"/>
  <c r="R2153" i="3"/>
  <c r="R2154" i="3"/>
  <c r="R2155" i="3"/>
  <c r="R2156" i="3"/>
  <c r="R2157" i="3"/>
  <c r="R2158" i="3"/>
  <c r="R2159" i="3"/>
  <c r="R2160" i="3"/>
  <c r="R2161" i="3"/>
  <c r="R2162" i="3"/>
  <c r="R2163" i="3"/>
  <c r="R2164" i="3"/>
  <c r="R2165" i="3"/>
  <c r="R2166" i="3"/>
  <c r="R2167" i="3"/>
  <c r="R2168" i="3"/>
  <c r="R2169" i="3"/>
  <c r="R2170" i="3"/>
  <c r="R2171" i="3"/>
  <c r="R2172" i="3"/>
  <c r="R2173" i="3"/>
  <c r="R2174" i="3"/>
  <c r="R2175" i="3"/>
  <c r="R2176" i="3"/>
  <c r="R2177" i="3"/>
  <c r="R2178" i="3"/>
  <c r="R2179" i="3"/>
  <c r="R2180" i="3"/>
  <c r="R2181" i="3"/>
  <c r="R2182" i="3"/>
  <c r="R2183" i="3"/>
  <c r="R2184" i="3"/>
  <c r="R2185" i="3"/>
  <c r="R2186" i="3"/>
  <c r="R2187" i="3"/>
  <c r="R2188" i="3"/>
  <c r="R2189" i="3"/>
  <c r="R2190" i="3"/>
  <c r="R2191" i="3"/>
  <c r="R2192" i="3"/>
  <c r="R2193" i="3"/>
  <c r="R2194" i="3"/>
  <c r="R2195" i="3"/>
  <c r="R2196" i="3"/>
  <c r="R2197" i="3"/>
  <c r="R2198" i="3"/>
  <c r="R2199" i="3"/>
  <c r="R2200" i="3"/>
  <c r="R2201" i="3"/>
  <c r="R2202" i="3"/>
  <c r="R2203" i="3"/>
  <c r="R2204" i="3"/>
  <c r="R2205" i="3"/>
  <c r="R2206" i="3"/>
  <c r="R2207" i="3"/>
  <c r="R2208" i="3"/>
  <c r="R2209" i="3"/>
  <c r="R2210" i="3"/>
  <c r="R2211" i="3"/>
  <c r="R2212" i="3"/>
  <c r="R2213" i="3"/>
  <c r="R2214" i="3"/>
  <c r="R2215" i="3"/>
  <c r="R2216" i="3"/>
  <c r="R2217" i="3"/>
  <c r="R2218" i="3"/>
  <c r="R2219" i="3"/>
  <c r="R2220" i="3"/>
  <c r="R2221" i="3"/>
  <c r="R2222" i="3"/>
  <c r="R2223" i="3"/>
  <c r="R2224" i="3"/>
  <c r="R2225" i="3"/>
  <c r="R2226" i="3"/>
  <c r="R2227" i="3"/>
  <c r="R2228" i="3"/>
  <c r="R2229" i="3"/>
  <c r="R2230" i="3"/>
  <c r="R2231" i="3"/>
  <c r="R2232" i="3"/>
  <c r="R2233" i="3"/>
  <c r="R2234" i="3"/>
  <c r="R2235" i="3"/>
  <c r="R2236" i="3"/>
  <c r="R2237" i="3"/>
  <c r="R2238" i="3"/>
  <c r="R2239" i="3"/>
  <c r="R2240" i="3"/>
  <c r="R2241" i="3"/>
  <c r="R2242" i="3"/>
  <c r="R2243" i="3"/>
  <c r="R2244" i="3"/>
  <c r="R2245" i="3"/>
  <c r="R2246" i="3"/>
  <c r="R2247" i="3"/>
  <c r="R2248" i="3"/>
  <c r="R2249" i="3"/>
  <c r="R2250" i="3"/>
  <c r="R2251" i="3"/>
  <c r="R2252" i="3"/>
  <c r="R2253" i="3"/>
  <c r="R2254" i="3"/>
  <c r="R2255" i="3"/>
  <c r="R2256" i="3"/>
  <c r="R2257" i="3"/>
  <c r="R2258" i="3"/>
  <c r="R2259" i="3"/>
  <c r="R2260" i="3"/>
  <c r="R2261" i="3"/>
  <c r="R2262" i="3"/>
  <c r="R2263" i="3"/>
  <c r="R2264" i="3"/>
  <c r="R2265" i="3"/>
  <c r="R2266" i="3"/>
  <c r="R2267" i="3"/>
  <c r="R2268" i="3"/>
  <c r="R2269" i="3"/>
  <c r="R2270" i="3"/>
  <c r="R2271" i="3"/>
  <c r="R2272" i="3"/>
  <c r="R2273" i="3"/>
  <c r="R2274" i="3"/>
  <c r="R2275" i="3"/>
  <c r="R2276" i="3"/>
  <c r="R2277" i="3"/>
  <c r="R2278" i="3"/>
  <c r="R2279" i="3"/>
  <c r="R2280" i="3"/>
  <c r="R2281" i="3"/>
  <c r="R2282" i="3"/>
  <c r="R2283" i="3"/>
  <c r="R2284" i="3"/>
  <c r="R2285" i="3"/>
  <c r="R2286" i="3"/>
  <c r="R2287" i="3"/>
  <c r="R2288" i="3"/>
  <c r="R2289" i="3"/>
  <c r="R2290" i="3"/>
  <c r="R2291" i="3"/>
  <c r="R2292" i="3"/>
  <c r="R2293" i="3"/>
  <c r="R2294" i="3"/>
  <c r="R2295" i="3"/>
  <c r="R2296" i="3"/>
  <c r="R2297" i="3"/>
  <c r="R2298" i="3"/>
  <c r="R2299" i="3"/>
  <c r="R2300" i="3"/>
  <c r="R2301" i="3"/>
  <c r="R2302" i="3"/>
  <c r="R2303" i="3"/>
  <c r="R2304" i="3"/>
  <c r="R2305" i="3"/>
  <c r="R2306" i="3"/>
  <c r="R2307" i="3"/>
  <c r="R2308" i="3"/>
  <c r="R2309" i="3"/>
  <c r="R2310" i="3"/>
  <c r="R2311" i="3"/>
  <c r="R2312" i="3"/>
  <c r="R2313" i="3"/>
  <c r="R2314" i="3"/>
  <c r="R2315" i="3"/>
  <c r="R2316" i="3"/>
  <c r="R2317" i="3"/>
  <c r="R2318" i="3"/>
  <c r="R2319" i="3"/>
  <c r="R2320" i="3"/>
  <c r="R2321" i="3"/>
  <c r="R2322" i="3"/>
  <c r="R2323" i="3"/>
  <c r="R2324" i="3"/>
  <c r="R2325" i="3"/>
  <c r="R2326" i="3"/>
  <c r="R2327" i="3"/>
  <c r="R2328" i="3"/>
  <c r="R2329" i="3"/>
  <c r="R2330" i="3"/>
  <c r="R2331" i="3"/>
  <c r="R2332" i="3"/>
  <c r="R2333" i="3"/>
  <c r="R2334" i="3"/>
  <c r="R2335" i="3"/>
  <c r="R2336" i="3"/>
  <c r="R2337" i="3"/>
  <c r="R2338" i="3"/>
  <c r="R2339" i="3"/>
  <c r="R2340" i="3"/>
  <c r="R2341" i="3"/>
  <c r="R2342" i="3"/>
  <c r="R2343" i="3"/>
  <c r="R2344" i="3"/>
  <c r="R2345" i="3"/>
  <c r="R2346" i="3"/>
  <c r="R2347" i="3"/>
  <c r="R2348" i="3"/>
  <c r="R2349" i="3"/>
  <c r="R2350" i="3"/>
  <c r="R2351" i="3"/>
  <c r="R2352" i="3"/>
  <c r="R2353" i="3"/>
  <c r="R2354" i="3"/>
  <c r="R2355" i="3"/>
  <c r="R2356" i="3"/>
  <c r="R2357" i="3"/>
  <c r="R2358" i="3"/>
  <c r="R2359" i="3"/>
  <c r="R2360" i="3"/>
  <c r="R2361" i="3"/>
  <c r="R2362" i="3"/>
  <c r="R2363" i="3"/>
  <c r="R2364" i="3"/>
  <c r="R2365" i="3"/>
  <c r="R2366" i="3"/>
  <c r="R2367" i="3"/>
  <c r="R2368" i="3"/>
  <c r="R2369" i="3"/>
  <c r="R2370" i="3"/>
  <c r="R2371" i="3"/>
  <c r="R2372" i="3"/>
  <c r="R2373" i="3"/>
  <c r="R2374" i="3"/>
  <c r="R2375" i="3"/>
  <c r="R2376" i="3"/>
  <c r="R2377" i="3"/>
  <c r="R2378" i="3"/>
  <c r="R2379" i="3"/>
  <c r="R2380" i="3"/>
  <c r="R2381" i="3"/>
  <c r="R2382" i="3"/>
  <c r="R2383" i="3"/>
  <c r="R2384" i="3"/>
  <c r="R2385" i="3"/>
  <c r="R2386" i="3"/>
  <c r="R2387" i="3"/>
  <c r="R2388" i="3"/>
  <c r="R2389" i="3"/>
  <c r="R2390" i="3"/>
  <c r="R2391" i="3"/>
  <c r="R2392" i="3"/>
  <c r="R2393" i="3"/>
  <c r="R2394" i="3"/>
  <c r="R2395" i="3"/>
  <c r="R2396" i="3"/>
  <c r="R2397" i="3"/>
  <c r="R2398" i="3"/>
  <c r="R2399" i="3"/>
  <c r="R2400" i="3"/>
  <c r="R2401" i="3"/>
  <c r="R2402" i="3"/>
  <c r="R2403" i="3"/>
  <c r="R2404" i="3"/>
  <c r="R2405" i="3"/>
  <c r="R2406" i="3"/>
  <c r="R2407" i="3"/>
  <c r="R2408" i="3"/>
  <c r="R2409" i="3"/>
  <c r="R2410" i="3"/>
  <c r="R2411" i="3"/>
  <c r="R2412" i="3"/>
  <c r="R2413" i="3"/>
  <c r="R2414" i="3"/>
  <c r="R2415" i="3"/>
  <c r="R2416" i="3"/>
  <c r="R2417" i="3"/>
  <c r="R2418" i="3"/>
  <c r="R2419" i="3"/>
  <c r="R2420" i="3"/>
  <c r="R2421" i="3"/>
  <c r="R2422" i="3"/>
  <c r="R2423" i="3"/>
  <c r="R2424" i="3"/>
  <c r="R2425" i="3"/>
  <c r="R2426" i="3"/>
  <c r="R2427" i="3"/>
  <c r="R2428" i="3"/>
  <c r="R2429" i="3"/>
  <c r="R2430" i="3"/>
  <c r="R2431" i="3"/>
  <c r="R2432" i="3"/>
  <c r="R2433" i="3"/>
  <c r="R2434" i="3"/>
  <c r="R2435" i="3"/>
  <c r="R2436" i="3"/>
  <c r="R2437" i="3"/>
  <c r="R2438" i="3"/>
  <c r="R2439" i="3"/>
  <c r="R2440" i="3"/>
  <c r="R2441" i="3"/>
  <c r="R2442" i="3"/>
  <c r="R2443" i="3"/>
  <c r="R2444" i="3"/>
  <c r="R2445" i="3"/>
  <c r="R2446" i="3"/>
  <c r="R2447" i="3"/>
  <c r="R2448" i="3"/>
  <c r="R2449" i="3"/>
  <c r="R2450" i="3"/>
  <c r="R2451" i="3"/>
  <c r="R2452" i="3"/>
  <c r="R2453" i="3"/>
  <c r="R2454" i="3"/>
  <c r="R2455" i="3"/>
  <c r="R2456" i="3"/>
  <c r="R2457" i="3"/>
  <c r="R2458" i="3"/>
  <c r="R2459" i="3"/>
  <c r="R2460" i="3"/>
  <c r="R2461" i="3"/>
  <c r="R2462" i="3"/>
  <c r="R2463" i="3"/>
  <c r="R2464" i="3"/>
  <c r="R2465" i="3"/>
  <c r="R2466" i="3"/>
  <c r="R2467" i="3"/>
  <c r="R2468" i="3"/>
  <c r="R2469" i="3"/>
  <c r="R2470" i="3"/>
  <c r="R2471" i="3"/>
  <c r="R2472" i="3"/>
  <c r="R2473" i="3"/>
  <c r="R2474" i="3"/>
  <c r="R2475" i="3"/>
  <c r="R2476" i="3"/>
  <c r="R2477" i="3"/>
  <c r="R2478" i="3"/>
  <c r="R2479" i="3"/>
  <c r="R2480" i="3"/>
  <c r="R2481" i="3"/>
  <c r="R2482" i="3"/>
  <c r="R2483" i="3"/>
  <c r="R2484" i="3"/>
  <c r="R2485" i="3"/>
  <c r="R2486" i="3"/>
  <c r="R2487" i="3"/>
  <c r="R2488" i="3"/>
  <c r="R2489" i="3"/>
  <c r="R2490" i="3"/>
  <c r="R2491" i="3"/>
  <c r="R2492" i="3"/>
  <c r="R2493" i="3"/>
  <c r="R2494" i="3"/>
  <c r="R2495" i="3"/>
  <c r="R2496" i="3"/>
  <c r="R2497" i="3"/>
  <c r="R2498" i="3"/>
  <c r="R2499" i="3"/>
  <c r="R2500" i="3"/>
  <c r="R2501" i="3"/>
  <c r="R2502" i="3"/>
  <c r="R2503" i="3"/>
  <c r="R2504" i="3"/>
  <c r="R2505" i="3"/>
  <c r="R2506" i="3"/>
  <c r="R2507" i="3"/>
  <c r="R2508" i="3"/>
  <c r="R2509" i="3"/>
  <c r="R2510" i="3"/>
  <c r="R2511" i="3"/>
  <c r="R2512" i="3"/>
  <c r="R2513" i="3"/>
  <c r="R2514" i="3"/>
  <c r="R2515" i="3"/>
  <c r="R2516" i="3"/>
  <c r="R2517" i="3"/>
  <c r="R2518" i="3"/>
  <c r="R2519" i="3"/>
  <c r="R2520" i="3"/>
  <c r="R2521" i="3"/>
  <c r="R2522" i="3"/>
  <c r="R2523" i="3"/>
  <c r="R2524" i="3"/>
  <c r="R2525" i="3"/>
  <c r="R2526" i="3"/>
  <c r="R2527" i="3"/>
  <c r="R2528" i="3"/>
  <c r="R2529" i="3"/>
  <c r="R2530" i="3"/>
  <c r="R2531" i="3"/>
  <c r="R2532" i="3"/>
  <c r="R2533" i="3"/>
  <c r="R2534" i="3"/>
  <c r="R2535" i="3"/>
  <c r="R2536" i="3"/>
  <c r="R2537" i="3"/>
  <c r="R2538" i="3"/>
  <c r="R2539" i="3"/>
  <c r="R2540" i="3"/>
  <c r="R2541" i="3"/>
  <c r="R2542" i="3"/>
  <c r="R2543" i="3"/>
  <c r="R2544" i="3"/>
  <c r="R2545" i="3"/>
  <c r="R2546" i="3"/>
  <c r="R2547" i="3"/>
  <c r="R2548" i="3"/>
  <c r="R2549" i="3"/>
  <c r="R2550" i="3"/>
  <c r="R2551" i="3"/>
  <c r="R2552" i="3"/>
  <c r="R2553" i="3"/>
  <c r="R2554" i="3"/>
  <c r="R2555" i="3"/>
  <c r="R2556" i="3"/>
  <c r="R2557" i="3"/>
  <c r="R2558" i="3"/>
  <c r="R2559" i="3"/>
  <c r="R2560" i="3"/>
  <c r="R2561" i="3"/>
  <c r="R2562" i="3"/>
  <c r="R2563" i="3"/>
  <c r="R2564" i="3"/>
  <c r="R2565" i="3"/>
  <c r="R2566" i="3"/>
  <c r="R2567" i="3"/>
  <c r="R2568" i="3"/>
  <c r="R2569" i="3"/>
  <c r="R2570" i="3"/>
  <c r="R2571" i="3"/>
  <c r="R2572" i="3"/>
  <c r="R2573" i="3"/>
  <c r="R2574" i="3"/>
  <c r="R2575" i="3"/>
  <c r="R2576" i="3"/>
  <c r="R2577" i="3"/>
  <c r="R2578" i="3"/>
  <c r="R2579" i="3"/>
  <c r="R2580" i="3"/>
  <c r="R2581" i="3"/>
  <c r="R2582" i="3"/>
  <c r="R2583" i="3"/>
  <c r="R2584" i="3"/>
  <c r="R2585" i="3"/>
  <c r="R2586" i="3"/>
  <c r="R2587" i="3"/>
  <c r="R2588" i="3"/>
  <c r="R2589" i="3"/>
  <c r="R2590" i="3"/>
  <c r="R2591" i="3"/>
  <c r="R2592" i="3"/>
  <c r="R2593" i="3"/>
  <c r="R2594" i="3"/>
  <c r="R2595" i="3"/>
  <c r="R2596" i="3"/>
  <c r="R2597" i="3"/>
  <c r="R2598" i="3"/>
  <c r="R2599" i="3"/>
  <c r="R2600" i="3"/>
  <c r="R2601" i="3"/>
  <c r="R2602" i="3"/>
  <c r="R2603" i="3"/>
  <c r="R2604" i="3"/>
  <c r="R2605" i="3"/>
  <c r="R2606" i="3"/>
  <c r="R2607" i="3"/>
  <c r="R2608" i="3"/>
  <c r="R2609" i="3"/>
  <c r="R2610" i="3"/>
  <c r="R2611" i="3"/>
  <c r="R2612" i="3"/>
  <c r="R2613" i="3"/>
  <c r="R2614" i="3"/>
  <c r="R2615" i="3"/>
  <c r="R2616" i="3"/>
  <c r="R2617" i="3"/>
  <c r="R2618" i="3"/>
  <c r="R2619" i="3"/>
  <c r="R2620" i="3"/>
  <c r="R2621" i="3"/>
  <c r="R2622" i="3"/>
  <c r="R2623" i="3"/>
  <c r="R2624" i="3"/>
  <c r="R2625" i="3"/>
  <c r="R2626" i="3"/>
  <c r="R2627" i="3"/>
  <c r="R2628" i="3"/>
  <c r="R2629" i="3"/>
  <c r="R2630" i="3"/>
  <c r="R2631" i="3"/>
  <c r="R2632" i="3"/>
  <c r="R2633" i="3"/>
  <c r="R2634" i="3"/>
  <c r="R2635" i="3"/>
  <c r="R2636" i="3"/>
  <c r="R2637" i="3"/>
  <c r="R2638" i="3"/>
  <c r="R2639" i="3"/>
  <c r="R2640" i="3"/>
  <c r="R2641" i="3"/>
  <c r="R2642" i="3"/>
  <c r="R2643" i="3"/>
  <c r="R2644" i="3"/>
  <c r="R2645" i="3"/>
  <c r="R2646" i="3"/>
  <c r="R2647" i="3"/>
  <c r="R2648" i="3"/>
  <c r="R2649" i="3"/>
  <c r="R2650" i="3"/>
  <c r="R2651" i="3"/>
  <c r="R2652" i="3"/>
  <c r="R2653" i="3"/>
  <c r="R2654" i="3"/>
  <c r="R2655" i="3"/>
  <c r="R2656" i="3"/>
  <c r="R2657" i="3"/>
  <c r="R2658" i="3"/>
  <c r="R2659" i="3"/>
  <c r="R2660" i="3"/>
  <c r="R2661" i="3"/>
  <c r="R2662" i="3"/>
  <c r="R2663" i="3"/>
  <c r="R2664" i="3"/>
  <c r="R2665" i="3"/>
  <c r="R2666" i="3"/>
  <c r="R2667" i="3"/>
  <c r="R2668" i="3"/>
  <c r="R2669" i="3"/>
  <c r="R2670" i="3"/>
  <c r="R2671" i="3"/>
  <c r="R2672" i="3"/>
  <c r="R2673" i="3"/>
  <c r="R2674" i="3"/>
  <c r="R2675" i="3"/>
  <c r="R2676" i="3"/>
  <c r="R2677" i="3"/>
  <c r="R2678" i="3"/>
  <c r="R2679" i="3"/>
  <c r="R2680" i="3"/>
  <c r="R2681" i="3"/>
  <c r="R2682" i="3"/>
  <c r="R2683" i="3"/>
  <c r="R2684" i="3"/>
  <c r="R2685" i="3"/>
  <c r="R2686" i="3"/>
  <c r="R2687" i="3"/>
  <c r="R2688" i="3"/>
  <c r="R2689" i="3"/>
  <c r="R2690" i="3"/>
  <c r="R2691" i="3"/>
  <c r="R2692" i="3"/>
  <c r="R2693" i="3"/>
  <c r="R2694" i="3"/>
  <c r="R2695" i="3"/>
  <c r="R2696" i="3"/>
  <c r="R2697" i="3"/>
  <c r="R2698" i="3"/>
  <c r="R2699" i="3"/>
  <c r="R2700" i="3"/>
  <c r="R2701" i="3"/>
  <c r="R2702" i="3"/>
  <c r="R2703" i="3"/>
  <c r="R2704" i="3"/>
  <c r="R2705" i="3"/>
  <c r="R2706" i="3"/>
  <c r="R2707" i="3"/>
  <c r="R2708" i="3"/>
  <c r="R2709" i="3"/>
  <c r="R2710" i="3"/>
  <c r="R2711" i="3"/>
  <c r="R2712" i="3"/>
  <c r="R2713" i="3"/>
  <c r="R2714" i="3"/>
  <c r="R2715" i="3"/>
  <c r="R2716" i="3"/>
  <c r="R2717" i="3"/>
  <c r="R2718" i="3"/>
  <c r="R2719" i="3"/>
  <c r="R2720" i="3"/>
  <c r="R2721" i="3"/>
  <c r="R2722" i="3"/>
  <c r="R2723" i="3"/>
  <c r="R2724" i="3"/>
  <c r="R2725" i="3"/>
  <c r="R2726" i="3"/>
  <c r="R2727" i="3"/>
  <c r="R2728" i="3"/>
  <c r="R2729" i="3"/>
  <c r="R2730" i="3"/>
  <c r="R2731" i="3"/>
  <c r="R2732" i="3"/>
  <c r="R2733" i="3"/>
  <c r="R2734" i="3"/>
  <c r="R2735" i="3"/>
  <c r="R2736" i="3"/>
  <c r="R2737" i="3"/>
  <c r="R2738" i="3"/>
  <c r="R2739" i="3"/>
  <c r="R2740" i="3"/>
  <c r="R2741" i="3"/>
  <c r="R2742" i="3"/>
  <c r="R2743" i="3"/>
  <c r="R2744" i="3"/>
  <c r="R2745" i="3"/>
  <c r="R2746" i="3"/>
  <c r="R2747" i="3"/>
  <c r="R2748" i="3"/>
  <c r="R2749" i="3"/>
  <c r="R2750" i="3"/>
  <c r="R2751" i="3"/>
  <c r="R2752" i="3"/>
  <c r="R2753" i="3"/>
  <c r="R2754" i="3"/>
  <c r="R2755" i="3"/>
  <c r="R2756" i="3"/>
  <c r="R2757" i="3"/>
  <c r="R2758" i="3"/>
  <c r="R2759" i="3"/>
  <c r="R2760" i="3"/>
  <c r="R2761" i="3"/>
  <c r="R2762" i="3"/>
  <c r="R2763" i="3"/>
  <c r="R2764" i="3"/>
  <c r="R2765" i="3"/>
  <c r="R2766" i="3"/>
  <c r="R2767" i="3"/>
  <c r="R2768" i="3"/>
  <c r="R2769" i="3"/>
  <c r="R2770" i="3"/>
  <c r="R2771" i="3"/>
  <c r="R2772" i="3"/>
  <c r="R2773" i="3"/>
  <c r="R2774" i="3"/>
  <c r="R2775" i="3"/>
  <c r="R2776" i="3"/>
  <c r="R2777" i="3"/>
  <c r="R2778" i="3"/>
  <c r="R2779" i="3"/>
  <c r="R2780" i="3"/>
  <c r="R2781" i="3"/>
  <c r="R2782" i="3"/>
  <c r="R2783" i="3"/>
  <c r="R2784" i="3"/>
  <c r="R2785" i="3"/>
  <c r="R2786" i="3"/>
  <c r="R2787" i="3"/>
  <c r="R2788" i="3"/>
  <c r="R2789" i="3"/>
  <c r="R2790" i="3"/>
  <c r="R2791" i="3"/>
  <c r="R2792" i="3"/>
  <c r="R2793" i="3"/>
  <c r="R2794" i="3"/>
  <c r="R2795" i="3"/>
  <c r="R2796" i="3"/>
  <c r="R2797" i="3"/>
  <c r="R2798" i="3"/>
  <c r="R2799" i="3"/>
  <c r="R2800" i="3"/>
  <c r="R2801" i="3"/>
  <c r="R2802" i="3"/>
  <c r="R2803" i="3"/>
  <c r="R2804" i="3"/>
  <c r="R2805" i="3"/>
  <c r="R2806" i="3"/>
  <c r="R2807" i="3"/>
  <c r="R2808" i="3"/>
  <c r="R2809" i="3"/>
  <c r="R2810" i="3"/>
  <c r="R2811" i="3"/>
  <c r="R2812" i="3"/>
  <c r="R2813" i="3"/>
  <c r="R2814" i="3"/>
  <c r="R2815" i="3"/>
  <c r="R2816" i="3"/>
  <c r="R2817" i="3"/>
  <c r="R2818" i="3"/>
  <c r="R2819" i="3"/>
  <c r="R2820" i="3"/>
  <c r="R2821" i="3"/>
  <c r="R2822" i="3"/>
  <c r="R2823" i="3"/>
  <c r="R2824" i="3"/>
  <c r="R2825" i="3"/>
  <c r="R2826" i="3"/>
  <c r="R2827" i="3"/>
  <c r="R2828" i="3"/>
  <c r="R2829" i="3"/>
  <c r="R2830" i="3"/>
  <c r="R2831" i="3"/>
  <c r="R2832" i="3"/>
  <c r="R2833" i="3"/>
  <c r="R2834" i="3"/>
  <c r="R2835" i="3"/>
  <c r="R2836" i="3"/>
  <c r="R2837" i="3"/>
  <c r="R2838" i="3"/>
  <c r="R2839" i="3"/>
  <c r="R2840" i="3"/>
  <c r="R2841" i="3"/>
  <c r="R2842" i="3"/>
  <c r="R2843" i="3"/>
  <c r="R2844" i="3"/>
  <c r="R2845" i="3"/>
  <c r="R2846" i="3"/>
  <c r="R2847" i="3"/>
  <c r="R2848" i="3"/>
  <c r="R2849" i="3"/>
  <c r="R2850" i="3"/>
  <c r="R2851" i="3"/>
  <c r="R2852" i="3"/>
  <c r="R2853" i="3"/>
  <c r="R2854" i="3"/>
  <c r="R2855" i="3"/>
  <c r="R2856" i="3"/>
  <c r="R2857" i="3"/>
  <c r="R2858" i="3"/>
  <c r="R2859" i="3"/>
  <c r="R2860" i="3"/>
  <c r="R2861" i="3"/>
  <c r="R2862" i="3"/>
  <c r="R2863" i="3"/>
  <c r="R2864" i="3"/>
  <c r="R2865" i="3"/>
  <c r="R2866" i="3"/>
  <c r="R2867" i="3"/>
  <c r="R2868" i="3"/>
  <c r="R2869" i="3"/>
  <c r="R2870" i="3"/>
  <c r="R2871" i="3"/>
  <c r="R2872" i="3"/>
  <c r="R2873" i="3"/>
  <c r="R2874" i="3"/>
  <c r="R2875" i="3"/>
  <c r="R2876" i="3"/>
  <c r="R2877" i="3"/>
  <c r="R2878" i="3"/>
  <c r="R2879" i="3"/>
  <c r="R2880" i="3"/>
  <c r="R2881" i="3"/>
  <c r="R2882" i="3"/>
  <c r="R2883" i="3"/>
  <c r="R2884" i="3"/>
  <c r="R2885" i="3"/>
  <c r="R2886" i="3"/>
  <c r="R2887" i="3"/>
  <c r="R2888" i="3"/>
  <c r="R2889" i="3"/>
  <c r="R2890" i="3"/>
  <c r="R2891" i="3"/>
  <c r="R2892" i="3"/>
  <c r="R2893" i="3"/>
  <c r="R2894" i="3"/>
  <c r="R2895" i="3"/>
  <c r="R2896" i="3"/>
  <c r="R2897" i="3"/>
  <c r="R2898" i="3"/>
  <c r="R2899" i="3"/>
  <c r="R2900" i="3"/>
  <c r="R2901" i="3"/>
  <c r="R2902" i="3"/>
  <c r="R2903" i="3"/>
  <c r="R2904" i="3"/>
  <c r="R2905" i="3"/>
  <c r="R2906" i="3"/>
  <c r="R2907" i="3"/>
  <c r="R2908" i="3"/>
  <c r="R2909" i="3"/>
  <c r="R2910" i="3"/>
  <c r="R2911" i="3"/>
  <c r="R2912" i="3"/>
  <c r="R2913" i="3"/>
  <c r="R2914" i="3"/>
  <c r="R2915" i="3"/>
  <c r="R2916" i="3"/>
  <c r="R2917" i="3"/>
  <c r="R2918" i="3"/>
  <c r="R2919" i="3"/>
  <c r="R2920" i="3"/>
  <c r="R2921" i="3"/>
  <c r="R2922" i="3"/>
  <c r="R2923" i="3"/>
  <c r="R2924" i="3"/>
  <c r="R2925" i="3"/>
  <c r="R2926" i="3"/>
  <c r="R2927" i="3"/>
  <c r="R2928" i="3"/>
  <c r="R2929" i="3"/>
  <c r="R2930" i="3"/>
  <c r="R2931" i="3"/>
  <c r="R2932" i="3"/>
  <c r="R2933" i="3"/>
  <c r="R2934" i="3"/>
  <c r="R2935" i="3"/>
  <c r="R2936" i="3"/>
  <c r="R2937" i="3"/>
  <c r="R2938" i="3"/>
  <c r="R2939" i="3"/>
  <c r="R2940" i="3"/>
  <c r="R2941" i="3"/>
  <c r="R2942" i="3"/>
  <c r="R2943" i="3"/>
  <c r="R2944" i="3"/>
  <c r="R2945" i="3"/>
  <c r="R2946" i="3"/>
  <c r="R2947" i="3"/>
  <c r="R2948" i="3"/>
  <c r="R2949" i="3"/>
  <c r="R2950" i="3"/>
  <c r="R2951" i="3"/>
  <c r="R2952" i="3"/>
  <c r="R2953" i="3"/>
  <c r="R2954" i="3"/>
  <c r="R2955" i="3"/>
  <c r="R2956" i="3"/>
  <c r="R2957" i="3"/>
  <c r="R2958" i="3"/>
  <c r="R2959" i="3"/>
  <c r="R2960" i="3"/>
  <c r="R2961" i="3"/>
  <c r="R2962" i="3"/>
  <c r="R2963" i="3"/>
  <c r="R2964" i="3"/>
  <c r="R2965" i="3"/>
  <c r="R2966" i="3"/>
  <c r="R2967" i="3"/>
  <c r="R2968" i="3"/>
  <c r="R2969" i="3"/>
  <c r="R2970" i="3"/>
  <c r="R2971" i="3"/>
  <c r="R2972" i="3"/>
  <c r="R2973" i="3"/>
  <c r="R2974" i="3"/>
  <c r="R2975" i="3"/>
  <c r="R2976" i="3"/>
  <c r="R2977" i="3"/>
  <c r="R2978" i="3"/>
  <c r="R2979" i="3"/>
  <c r="R2980" i="3"/>
  <c r="R2981" i="3"/>
  <c r="R2982" i="3"/>
  <c r="R2983" i="3"/>
  <c r="R2984" i="3"/>
  <c r="R2985" i="3"/>
  <c r="R2986" i="3"/>
  <c r="R2987" i="3"/>
  <c r="R2988" i="3"/>
  <c r="R2989" i="3"/>
  <c r="R2990" i="3"/>
  <c r="R2991" i="3"/>
  <c r="R2992" i="3"/>
  <c r="R2993" i="3"/>
  <c r="R2994" i="3"/>
  <c r="R2995" i="3"/>
  <c r="R2996" i="3"/>
  <c r="R2997" i="3"/>
  <c r="R2998" i="3"/>
  <c r="R2999" i="3"/>
  <c r="R3000" i="3"/>
  <c r="R3001" i="3"/>
  <c r="R3002" i="3"/>
  <c r="R3003" i="3"/>
  <c r="R3004" i="3"/>
  <c r="R3005" i="3"/>
  <c r="R3006" i="3"/>
  <c r="R3007" i="3"/>
  <c r="R3008" i="3"/>
  <c r="R3009" i="3"/>
  <c r="R3010" i="3"/>
  <c r="R3011" i="3"/>
  <c r="R3012" i="3"/>
  <c r="R3013" i="3"/>
  <c r="R3014" i="3"/>
  <c r="R3015" i="3"/>
  <c r="R3016" i="3"/>
  <c r="R3017" i="3"/>
  <c r="R3018" i="3"/>
  <c r="R3019" i="3"/>
  <c r="R3020" i="3"/>
  <c r="R3021" i="3"/>
  <c r="R3022" i="3"/>
  <c r="R3023" i="3"/>
  <c r="R3024" i="3"/>
  <c r="R3025" i="3"/>
  <c r="R3026" i="3"/>
  <c r="R3027" i="3"/>
  <c r="R3028" i="3"/>
  <c r="R3029" i="3"/>
  <c r="R3030" i="3"/>
  <c r="R3031" i="3"/>
  <c r="R3032" i="3"/>
  <c r="R3033" i="3"/>
  <c r="R3034" i="3"/>
  <c r="R3035" i="3"/>
  <c r="R3036" i="3"/>
  <c r="R3037" i="3"/>
  <c r="R3038" i="3"/>
  <c r="R3039" i="3"/>
  <c r="R3040" i="3"/>
  <c r="R3041" i="3"/>
  <c r="R3042" i="3"/>
  <c r="R3043" i="3"/>
  <c r="R3044" i="3"/>
  <c r="R3045" i="3"/>
  <c r="R3046" i="3"/>
  <c r="R3047" i="3"/>
  <c r="R3048" i="3"/>
  <c r="R3049" i="3"/>
  <c r="R3050" i="3"/>
  <c r="R3051" i="3"/>
  <c r="R3052" i="3"/>
  <c r="R3053" i="3"/>
  <c r="R3054" i="3"/>
  <c r="R3055" i="3"/>
  <c r="R3056" i="3"/>
  <c r="R3057" i="3"/>
  <c r="R3058" i="3"/>
  <c r="R3059" i="3"/>
  <c r="R3060" i="3"/>
  <c r="R3061" i="3"/>
  <c r="R3062" i="3"/>
  <c r="R3063" i="3"/>
  <c r="R3064" i="3"/>
  <c r="R3065" i="3"/>
  <c r="R3066" i="3"/>
  <c r="R3067" i="3"/>
  <c r="R3068" i="3"/>
  <c r="R3069" i="3"/>
  <c r="R3070" i="3"/>
  <c r="R3071" i="3"/>
  <c r="R3072" i="3"/>
  <c r="R3073" i="3"/>
  <c r="R3074" i="3"/>
  <c r="R3075" i="3"/>
  <c r="R3076" i="3"/>
  <c r="R3077" i="3"/>
  <c r="R3078" i="3"/>
  <c r="R3079" i="3"/>
  <c r="R3080" i="3"/>
  <c r="R3081" i="3"/>
  <c r="R3082" i="3"/>
  <c r="R3083" i="3"/>
  <c r="R3084" i="3"/>
  <c r="R3085" i="3"/>
  <c r="R3086" i="3"/>
  <c r="R3087" i="3"/>
  <c r="R3088" i="3"/>
  <c r="R3089" i="3"/>
  <c r="R3090" i="3"/>
  <c r="R3091" i="3"/>
  <c r="R3092" i="3"/>
  <c r="R3093" i="3"/>
  <c r="R3094" i="3"/>
  <c r="R3095" i="3"/>
  <c r="R3096" i="3"/>
  <c r="R3097" i="3"/>
  <c r="R3098" i="3"/>
  <c r="R3099" i="3"/>
  <c r="R3100" i="3"/>
  <c r="R3101" i="3"/>
  <c r="R3102" i="3"/>
  <c r="R3103" i="3"/>
  <c r="R3104" i="3"/>
  <c r="R3105" i="3"/>
  <c r="R3106" i="3"/>
  <c r="R3107" i="3"/>
  <c r="R3108" i="3"/>
  <c r="R3109" i="3"/>
  <c r="R3110" i="3"/>
  <c r="R3111" i="3"/>
  <c r="R3112" i="3"/>
  <c r="R3113" i="3"/>
  <c r="R3114" i="3"/>
  <c r="R3115" i="3"/>
  <c r="R3116" i="3"/>
  <c r="R3117" i="3"/>
  <c r="R3118" i="3"/>
  <c r="R3119" i="3"/>
  <c r="R3120" i="3"/>
  <c r="R3121" i="3"/>
  <c r="R3122" i="3"/>
  <c r="R3123" i="3"/>
  <c r="R3124" i="3"/>
  <c r="R3125" i="3"/>
  <c r="R3126" i="3"/>
  <c r="R3127" i="3"/>
  <c r="R3128" i="3"/>
  <c r="R3129" i="3"/>
  <c r="R3130" i="3"/>
  <c r="R3131" i="3"/>
  <c r="R3132" i="3"/>
  <c r="R3133" i="3"/>
  <c r="R3134" i="3"/>
  <c r="R3135" i="3"/>
  <c r="R3136" i="3"/>
  <c r="R3137" i="3"/>
  <c r="R3138" i="3"/>
  <c r="R3139" i="3"/>
  <c r="R3140" i="3"/>
  <c r="R3141" i="3"/>
  <c r="R3142" i="3"/>
  <c r="R3143" i="3"/>
  <c r="R3144" i="3"/>
  <c r="R3145" i="3"/>
  <c r="R3146" i="3"/>
  <c r="R3147" i="3"/>
  <c r="R3148" i="3"/>
  <c r="R3149" i="3"/>
  <c r="R3150" i="3"/>
  <c r="R3151" i="3"/>
  <c r="R3152" i="3"/>
  <c r="R3153" i="3"/>
  <c r="R3154" i="3"/>
  <c r="R3155" i="3"/>
  <c r="R3156" i="3"/>
  <c r="R3157" i="3"/>
  <c r="R3158" i="3"/>
  <c r="R3159" i="3"/>
  <c r="R3160" i="3"/>
  <c r="R3161" i="3"/>
  <c r="R3162" i="3"/>
  <c r="R3163" i="3"/>
  <c r="R3164" i="3"/>
  <c r="R3165" i="3"/>
  <c r="R3166" i="3"/>
  <c r="R3167" i="3"/>
  <c r="R3168" i="3"/>
  <c r="R3169" i="3"/>
  <c r="R3170" i="3"/>
  <c r="R3171" i="3"/>
  <c r="R3172" i="3"/>
  <c r="R3173" i="3"/>
  <c r="R3174" i="3"/>
  <c r="R3175" i="3"/>
  <c r="R3176" i="3"/>
  <c r="R3177" i="3"/>
  <c r="R3178" i="3"/>
  <c r="R3179" i="3"/>
  <c r="R3180" i="3"/>
  <c r="R3181" i="3"/>
  <c r="R3182" i="3"/>
  <c r="R3183" i="3"/>
  <c r="R3184" i="3"/>
  <c r="R3185" i="3"/>
  <c r="R3186" i="3"/>
  <c r="R3187" i="3"/>
  <c r="R3188" i="3"/>
  <c r="R3189" i="3"/>
  <c r="R3190" i="3"/>
  <c r="R3191" i="3"/>
  <c r="R3192" i="3"/>
  <c r="R3193" i="3"/>
  <c r="R3194" i="3"/>
  <c r="R3195" i="3"/>
  <c r="R3196" i="3"/>
  <c r="R3197" i="3"/>
  <c r="R3198" i="3"/>
  <c r="R3199" i="3"/>
  <c r="R3200" i="3"/>
  <c r="R3201" i="3"/>
  <c r="R3202" i="3"/>
  <c r="R3203" i="3"/>
  <c r="R3204" i="3"/>
  <c r="R3205" i="3"/>
  <c r="R3206" i="3"/>
  <c r="R3207" i="3"/>
  <c r="R3208" i="3"/>
  <c r="R3209" i="3"/>
  <c r="R3210" i="3"/>
  <c r="R3211" i="3"/>
  <c r="R3212" i="3"/>
  <c r="R3213" i="3"/>
  <c r="R3214" i="3"/>
  <c r="R3215" i="3"/>
  <c r="R3216" i="3"/>
  <c r="R3217" i="3"/>
  <c r="R3218" i="3"/>
  <c r="R3219" i="3"/>
  <c r="R3220" i="3"/>
  <c r="R3221" i="3"/>
  <c r="R3222" i="3"/>
  <c r="R3223" i="3"/>
  <c r="R3224" i="3"/>
  <c r="R3225" i="3"/>
  <c r="R3226" i="3"/>
  <c r="R3227" i="3"/>
  <c r="R3228" i="3"/>
  <c r="R3229" i="3"/>
  <c r="R3230" i="3"/>
  <c r="R3231" i="3"/>
  <c r="R3232" i="3"/>
  <c r="R3233" i="3"/>
  <c r="R3234" i="3"/>
  <c r="R3235" i="3"/>
  <c r="R3236" i="3"/>
  <c r="R3237" i="3"/>
  <c r="R3238" i="3"/>
  <c r="R3239" i="3"/>
  <c r="R3240" i="3"/>
  <c r="R3241" i="3"/>
  <c r="R3242" i="3"/>
  <c r="R3243" i="3"/>
  <c r="R3244" i="3"/>
  <c r="R3245" i="3"/>
  <c r="R3246" i="3"/>
  <c r="R3247" i="3"/>
  <c r="R3248" i="3"/>
  <c r="R3249" i="3"/>
  <c r="R3250" i="3"/>
  <c r="R3251" i="3"/>
  <c r="R3252" i="3"/>
  <c r="R3253" i="3"/>
  <c r="R3254" i="3"/>
  <c r="R3255" i="3"/>
  <c r="R3256" i="3"/>
  <c r="R3257" i="3"/>
  <c r="R3258" i="3"/>
  <c r="R3259" i="3"/>
  <c r="R3260" i="3"/>
  <c r="R3261" i="3"/>
  <c r="R3262" i="3"/>
  <c r="R3263" i="3"/>
  <c r="R3264" i="3"/>
  <c r="R3265" i="3"/>
  <c r="R3266" i="3"/>
  <c r="R3267" i="3"/>
  <c r="R3268" i="3"/>
  <c r="R3269" i="3"/>
  <c r="R3270" i="3"/>
  <c r="R3271" i="3"/>
  <c r="R3272" i="3"/>
  <c r="R3273" i="3"/>
  <c r="R3274" i="3"/>
  <c r="R3275" i="3"/>
  <c r="R3276" i="3"/>
  <c r="R3277" i="3"/>
  <c r="R3278" i="3"/>
  <c r="R3279" i="3"/>
  <c r="R3280" i="3"/>
  <c r="R3281" i="3"/>
  <c r="R3282" i="3"/>
  <c r="R3283" i="3"/>
  <c r="R3284" i="3"/>
  <c r="R3285" i="3"/>
  <c r="R3286" i="3"/>
  <c r="R3287" i="3"/>
  <c r="R3288" i="3"/>
  <c r="R3289" i="3"/>
  <c r="R3290" i="3"/>
  <c r="R3291" i="3"/>
  <c r="R3292" i="3"/>
  <c r="R3293" i="3"/>
  <c r="R3294" i="3"/>
  <c r="R3295" i="3"/>
  <c r="R3296" i="3"/>
  <c r="R3297" i="3"/>
  <c r="R3298" i="3"/>
  <c r="R3299" i="3"/>
  <c r="R3300" i="3"/>
  <c r="R3301" i="3"/>
  <c r="R3302" i="3"/>
  <c r="R3303" i="3"/>
  <c r="R3304" i="3"/>
  <c r="R3305" i="3"/>
  <c r="R3306" i="3"/>
  <c r="R3307" i="3"/>
  <c r="R3308" i="3"/>
  <c r="R3309" i="3"/>
  <c r="R3310" i="3"/>
  <c r="R3311" i="3"/>
  <c r="R3312" i="3"/>
  <c r="R3313" i="3"/>
  <c r="R3314" i="3"/>
  <c r="R3315" i="3"/>
  <c r="R3316" i="3"/>
  <c r="R3317" i="3"/>
  <c r="R3318" i="3"/>
  <c r="R3319" i="3"/>
  <c r="R3320" i="3"/>
  <c r="R3321" i="3"/>
  <c r="R3322" i="3"/>
  <c r="R3323" i="3"/>
  <c r="R3324" i="3"/>
  <c r="R3325" i="3"/>
  <c r="R3326" i="3"/>
  <c r="R3327" i="3"/>
  <c r="R3328" i="3"/>
  <c r="R3329" i="3"/>
  <c r="R3330" i="3"/>
  <c r="R3331" i="3"/>
  <c r="R3332" i="3"/>
  <c r="R3333" i="3"/>
  <c r="R3334" i="3"/>
  <c r="R3335" i="3"/>
  <c r="R3336" i="3"/>
  <c r="R3337" i="3"/>
  <c r="R3338" i="3"/>
  <c r="R3339" i="3"/>
  <c r="R3340" i="3"/>
  <c r="R3341" i="3"/>
  <c r="R3342" i="3"/>
  <c r="R3343" i="3"/>
  <c r="R3344" i="3"/>
  <c r="R3345" i="3"/>
  <c r="R3346" i="3"/>
  <c r="R3347" i="3"/>
  <c r="R3348" i="3"/>
  <c r="R3349" i="3"/>
  <c r="R3350" i="3"/>
  <c r="R3351" i="3"/>
  <c r="R3352" i="3"/>
  <c r="R3353" i="3"/>
  <c r="R3354" i="3"/>
  <c r="R3355" i="3"/>
  <c r="R3356" i="3"/>
  <c r="R3357" i="3"/>
  <c r="R3358" i="3"/>
  <c r="R3359" i="3"/>
  <c r="R3360" i="3"/>
  <c r="R3361" i="3"/>
  <c r="R3362" i="3"/>
  <c r="R3363" i="3"/>
  <c r="R3364" i="3"/>
  <c r="R3365" i="3"/>
  <c r="R3366" i="3"/>
  <c r="R3367" i="3"/>
  <c r="R3368" i="3"/>
  <c r="R3369" i="3"/>
  <c r="R3370" i="3"/>
  <c r="R3371" i="3"/>
  <c r="R3372" i="3"/>
  <c r="R3373" i="3"/>
  <c r="R3374" i="3"/>
  <c r="R3375" i="3"/>
  <c r="R3376" i="3"/>
  <c r="R3377" i="3"/>
  <c r="R3378" i="3"/>
  <c r="R3379" i="3"/>
  <c r="R3380" i="3"/>
  <c r="R3381" i="3"/>
  <c r="R3382" i="3"/>
  <c r="R3383" i="3"/>
  <c r="R3384" i="3"/>
  <c r="R3385" i="3"/>
  <c r="R3386" i="3"/>
  <c r="R3387" i="3"/>
  <c r="R3388" i="3"/>
  <c r="R3389" i="3"/>
  <c r="R3390" i="3"/>
  <c r="R3391" i="3"/>
  <c r="R3392" i="3"/>
  <c r="R3393" i="3"/>
  <c r="R3394" i="3"/>
  <c r="R3395" i="3"/>
  <c r="R3396" i="3"/>
  <c r="R3397" i="3"/>
  <c r="R3398" i="3"/>
  <c r="R3399" i="3"/>
  <c r="R3400" i="3"/>
  <c r="R3401" i="3"/>
  <c r="R3402" i="3"/>
  <c r="R3403" i="3"/>
  <c r="R3404" i="3"/>
  <c r="R3405" i="3"/>
  <c r="R3406" i="3"/>
  <c r="R3407" i="3"/>
  <c r="R3408" i="3"/>
  <c r="R3409" i="3"/>
  <c r="R3410" i="3"/>
  <c r="R3411" i="3"/>
  <c r="R3412" i="3"/>
  <c r="R3413" i="3"/>
  <c r="R3414" i="3"/>
  <c r="R3415" i="3"/>
  <c r="R3416" i="3"/>
  <c r="R3417" i="3"/>
  <c r="R3418" i="3"/>
  <c r="R3419" i="3"/>
  <c r="R3420" i="3"/>
  <c r="R3421" i="3"/>
  <c r="R3422" i="3"/>
  <c r="R3423" i="3"/>
  <c r="R3424" i="3"/>
  <c r="R3425" i="3"/>
  <c r="R3426" i="3"/>
  <c r="R3427" i="3"/>
  <c r="R3428" i="3"/>
  <c r="R3429" i="3"/>
  <c r="R3430" i="3"/>
  <c r="R3431" i="3"/>
  <c r="R3432" i="3"/>
  <c r="R3433" i="3"/>
  <c r="R3434" i="3"/>
  <c r="R3435" i="3"/>
  <c r="R3436" i="3"/>
  <c r="R3437" i="3"/>
  <c r="R3438" i="3"/>
  <c r="R3439" i="3"/>
  <c r="R3440" i="3"/>
  <c r="R3441" i="3"/>
  <c r="R3442" i="3"/>
  <c r="R3443" i="3"/>
  <c r="R3444" i="3"/>
  <c r="R3445" i="3"/>
  <c r="R3446" i="3"/>
  <c r="R3447" i="3"/>
  <c r="R3448" i="3"/>
  <c r="R3449" i="3"/>
  <c r="R3450" i="3"/>
  <c r="R3451" i="3"/>
  <c r="R3452" i="3"/>
  <c r="R3453" i="3"/>
  <c r="R3454" i="3"/>
  <c r="R3455" i="3"/>
  <c r="R3456" i="3"/>
  <c r="R3457" i="3"/>
  <c r="R3458" i="3"/>
  <c r="R3459" i="3"/>
  <c r="R3460" i="3"/>
  <c r="R3461" i="3"/>
  <c r="R3462" i="3"/>
  <c r="R3463" i="3"/>
  <c r="R3464" i="3"/>
  <c r="R3465" i="3"/>
  <c r="R3466" i="3"/>
  <c r="R3467" i="3"/>
  <c r="R3468" i="3"/>
  <c r="R3469" i="3"/>
  <c r="R3470" i="3"/>
  <c r="R3471" i="3"/>
  <c r="R3472" i="3"/>
  <c r="R3473" i="3"/>
  <c r="R3474" i="3"/>
  <c r="R3475" i="3"/>
  <c r="R3476" i="3"/>
  <c r="R3477" i="3"/>
  <c r="R3478" i="3"/>
  <c r="R3479" i="3"/>
  <c r="R3480" i="3"/>
  <c r="R3481" i="3"/>
  <c r="R3482" i="3"/>
  <c r="R3483" i="3"/>
  <c r="R3484" i="3"/>
  <c r="R3485" i="3"/>
  <c r="R3486" i="3"/>
  <c r="R3487" i="3"/>
  <c r="R3488" i="3"/>
  <c r="R3489" i="3"/>
  <c r="R3490" i="3"/>
  <c r="R3491" i="3"/>
  <c r="R3492" i="3"/>
  <c r="R3493" i="3"/>
  <c r="R3494" i="3"/>
  <c r="R3495" i="3"/>
  <c r="R3496" i="3"/>
  <c r="R3497" i="3"/>
  <c r="R3498" i="3"/>
  <c r="R3499" i="3"/>
  <c r="R3500" i="3"/>
  <c r="R3501" i="3"/>
  <c r="R3502" i="3"/>
  <c r="R3503" i="3"/>
  <c r="R3504" i="3"/>
  <c r="R3505" i="3"/>
  <c r="R3506" i="3"/>
  <c r="R3507" i="3"/>
  <c r="R3508" i="3"/>
  <c r="R3509" i="3"/>
  <c r="R3510" i="3"/>
  <c r="R3511" i="3"/>
  <c r="R3512" i="3"/>
  <c r="R3513" i="3"/>
  <c r="R3514" i="3"/>
  <c r="R3515" i="3"/>
  <c r="R3516" i="3"/>
  <c r="R3517" i="3"/>
  <c r="R3518" i="3"/>
  <c r="R3519" i="3"/>
  <c r="R3520" i="3"/>
  <c r="R3521" i="3"/>
  <c r="R3522" i="3"/>
  <c r="R3523" i="3"/>
  <c r="R3524" i="3"/>
  <c r="R3525" i="3"/>
  <c r="R3526" i="3"/>
  <c r="R3527" i="3"/>
  <c r="R3528" i="3"/>
  <c r="R3529" i="3"/>
  <c r="R3530" i="3"/>
  <c r="R3531" i="3"/>
  <c r="R3532" i="3"/>
  <c r="R3533" i="3"/>
  <c r="R3534" i="3"/>
  <c r="R3535" i="3"/>
  <c r="R3536" i="3"/>
  <c r="R3537" i="3"/>
  <c r="R3538" i="3"/>
  <c r="R3539" i="3"/>
  <c r="R3540" i="3"/>
  <c r="R3541" i="3"/>
  <c r="R3542" i="3"/>
  <c r="R3543" i="3"/>
  <c r="R3544" i="3"/>
  <c r="R3545" i="3"/>
  <c r="R3546" i="3"/>
  <c r="R3547" i="3"/>
  <c r="R3548" i="3"/>
  <c r="R3549" i="3"/>
  <c r="R3550" i="3"/>
  <c r="R3551" i="3"/>
  <c r="R3552" i="3"/>
  <c r="R3553" i="3"/>
  <c r="R3554" i="3"/>
  <c r="R3555" i="3"/>
  <c r="R3556" i="3"/>
  <c r="R3557" i="3"/>
  <c r="R3558" i="3"/>
  <c r="R3559" i="3"/>
  <c r="R3560" i="3"/>
  <c r="R3561" i="3"/>
  <c r="R3562" i="3"/>
  <c r="R3563" i="3"/>
  <c r="R3564" i="3"/>
  <c r="R3565" i="3"/>
  <c r="R3566" i="3"/>
  <c r="R3567" i="3"/>
  <c r="R3568" i="3"/>
  <c r="R3569" i="3"/>
  <c r="R3570" i="3"/>
  <c r="R3571" i="3"/>
  <c r="R3572" i="3"/>
  <c r="R3573" i="3"/>
  <c r="R3574" i="3"/>
  <c r="R3575" i="3"/>
  <c r="R3576" i="3"/>
  <c r="R3577" i="3"/>
  <c r="R3578" i="3"/>
  <c r="R3579" i="3"/>
  <c r="R3580" i="3"/>
  <c r="R3581" i="3"/>
  <c r="R3582" i="3"/>
  <c r="R3583" i="3"/>
  <c r="R3584" i="3"/>
  <c r="R3585" i="3"/>
  <c r="R3586" i="3"/>
  <c r="R3587" i="3"/>
  <c r="R3588" i="3"/>
  <c r="R3589" i="3"/>
  <c r="R3590" i="3"/>
  <c r="R3591" i="3"/>
  <c r="R3592" i="3"/>
  <c r="R3593" i="3"/>
  <c r="R3594" i="3"/>
  <c r="R3595" i="3"/>
  <c r="R3596" i="3"/>
  <c r="R3597" i="3"/>
  <c r="R3598" i="3"/>
  <c r="R3599" i="3"/>
  <c r="R3600" i="3"/>
  <c r="R3601" i="3"/>
  <c r="R3602" i="3"/>
  <c r="R3603" i="3"/>
  <c r="R3604" i="3"/>
  <c r="R3605" i="3"/>
  <c r="R3606" i="3"/>
  <c r="R3607" i="3"/>
  <c r="R3608" i="3"/>
  <c r="R3609" i="3"/>
  <c r="R3610" i="3"/>
  <c r="R3611" i="3"/>
  <c r="R3612" i="3"/>
  <c r="R3613" i="3"/>
  <c r="R3614" i="3"/>
  <c r="R3615" i="3"/>
  <c r="R3616" i="3"/>
  <c r="R3617" i="3"/>
  <c r="R3618" i="3"/>
  <c r="R3619" i="3"/>
  <c r="R3620" i="3"/>
  <c r="R3621" i="3"/>
  <c r="R3622" i="3"/>
  <c r="R3623" i="3"/>
  <c r="R3624" i="3"/>
  <c r="R3625" i="3"/>
  <c r="R3626" i="3"/>
  <c r="R3627" i="3"/>
  <c r="R3628" i="3"/>
  <c r="R3629" i="3"/>
  <c r="R3630" i="3"/>
  <c r="R3631" i="3"/>
  <c r="R3632" i="3"/>
  <c r="R3633" i="3"/>
  <c r="R3634" i="3"/>
  <c r="R3635" i="3"/>
  <c r="R3636" i="3"/>
  <c r="R3637" i="3"/>
  <c r="R3638" i="3"/>
  <c r="R3639" i="3"/>
  <c r="R3640" i="3"/>
  <c r="R3641" i="3"/>
  <c r="R3642" i="3"/>
  <c r="R3643" i="3"/>
  <c r="R3644" i="3"/>
  <c r="R3645" i="3"/>
  <c r="R3646" i="3"/>
  <c r="R3647" i="3"/>
  <c r="R3648" i="3"/>
  <c r="R3649" i="3"/>
  <c r="R3650" i="3"/>
  <c r="R3651" i="3"/>
  <c r="R3652" i="3"/>
  <c r="R3653" i="3"/>
  <c r="R3654" i="3"/>
  <c r="R3655" i="3"/>
  <c r="R3656" i="3"/>
  <c r="R3657" i="3"/>
  <c r="R3658" i="3"/>
  <c r="R3659" i="3"/>
  <c r="R3660" i="3"/>
  <c r="R3661" i="3"/>
  <c r="R3662" i="3"/>
  <c r="R3663" i="3"/>
  <c r="R3664" i="3"/>
  <c r="R3665" i="3"/>
  <c r="R3666" i="3"/>
  <c r="R3667" i="3"/>
  <c r="R3668" i="3"/>
  <c r="R3669" i="3"/>
  <c r="R3670" i="3"/>
  <c r="R3671" i="3"/>
  <c r="R3672" i="3"/>
  <c r="R3673" i="3"/>
  <c r="R3674" i="3"/>
  <c r="R3675" i="3"/>
  <c r="R3676" i="3"/>
  <c r="R3677" i="3"/>
  <c r="R3678" i="3"/>
  <c r="R3679" i="3"/>
  <c r="R3680" i="3"/>
  <c r="R3681" i="3"/>
  <c r="R3682" i="3"/>
  <c r="R3683" i="3"/>
  <c r="R3684" i="3"/>
  <c r="R3685" i="3"/>
  <c r="R3686" i="3"/>
  <c r="R3687" i="3"/>
  <c r="R3688" i="3"/>
  <c r="R3689" i="3"/>
  <c r="R3690" i="3"/>
  <c r="R3691" i="3"/>
  <c r="R3692" i="3"/>
  <c r="R3693" i="3"/>
  <c r="R3694" i="3"/>
  <c r="R3695" i="3"/>
  <c r="R3696" i="3"/>
  <c r="R3697" i="3"/>
  <c r="R3698" i="3"/>
  <c r="R3699" i="3"/>
  <c r="R3700" i="3"/>
  <c r="R3701" i="3"/>
  <c r="R3702" i="3"/>
  <c r="R3703" i="3"/>
  <c r="R3704" i="3"/>
  <c r="R3705" i="3"/>
  <c r="R3706" i="3"/>
  <c r="R3707" i="3"/>
  <c r="R3708" i="3"/>
  <c r="R3709" i="3"/>
  <c r="R3710" i="3"/>
  <c r="R3711" i="3"/>
  <c r="R3712" i="3"/>
  <c r="R3713" i="3"/>
  <c r="R3714" i="3"/>
  <c r="R3715" i="3"/>
  <c r="R3716" i="3"/>
  <c r="R3717" i="3"/>
  <c r="R3718" i="3"/>
  <c r="R3719" i="3"/>
  <c r="R3720" i="3"/>
  <c r="R3721" i="3"/>
  <c r="R3722" i="3"/>
  <c r="R3723" i="3"/>
  <c r="R3724" i="3"/>
  <c r="R3725" i="3"/>
  <c r="R3726" i="3"/>
  <c r="R3727" i="3"/>
  <c r="R3728" i="3"/>
  <c r="R3729" i="3"/>
  <c r="R3730" i="3"/>
  <c r="R3731" i="3"/>
  <c r="R3732" i="3"/>
  <c r="R3733" i="3"/>
  <c r="R3734" i="3"/>
  <c r="R3735" i="3"/>
  <c r="R3736" i="3"/>
  <c r="R3737" i="3"/>
  <c r="R3738" i="3"/>
  <c r="R3739" i="3"/>
  <c r="R3740" i="3"/>
  <c r="R3741" i="3"/>
  <c r="R3742" i="3"/>
  <c r="R3743" i="3"/>
  <c r="R3744" i="3"/>
  <c r="R3745" i="3"/>
  <c r="R3746" i="3"/>
  <c r="R3747" i="3"/>
  <c r="R3748" i="3"/>
  <c r="R3749" i="3"/>
  <c r="R3750" i="3"/>
  <c r="R3751" i="3"/>
  <c r="R3752" i="3"/>
  <c r="R3753" i="3"/>
  <c r="R3754" i="3"/>
  <c r="R3755" i="3"/>
  <c r="R3756" i="3"/>
  <c r="R3757" i="3"/>
  <c r="R3758" i="3"/>
  <c r="R3759" i="3"/>
  <c r="R3760" i="3"/>
  <c r="R3761" i="3"/>
  <c r="R3762" i="3"/>
  <c r="R3763" i="3"/>
  <c r="R3764" i="3"/>
  <c r="R3765" i="3"/>
  <c r="R3766" i="3"/>
  <c r="R3767" i="3"/>
  <c r="R3768" i="3"/>
  <c r="R3769" i="3"/>
  <c r="R3770" i="3"/>
  <c r="R3771" i="3"/>
  <c r="R3772" i="3"/>
  <c r="R3773" i="3"/>
  <c r="R3774" i="3"/>
  <c r="R3775" i="3"/>
  <c r="R3776" i="3"/>
  <c r="R3777" i="3"/>
  <c r="R3778" i="3"/>
  <c r="R3779" i="3"/>
  <c r="R3780" i="3"/>
  <c r="R3781" i="3"/>
  <c r="R3782" i="3"/>
  <c r="R3783" i="3"/>
  <c r="R3784" i="3"/>
  <c r="R3785" i="3"/>
  <c r="R3786" i="3"/>
  <c r="R3787" i="3"/>
  <c r="R3788" i="3"/>
  <c r="R3789" i="3"/>
  <c r="R3790" i="3"/>
  <c r="R3791" i="3"/>
  <c r="R3792" i="3"/>
  <c r="R3793" i="3"/>
  <c r="R3794" i="3"/>
  <c r="R3795" i="3"/>
  <c r="R3796" i="3"/>
  <c r="R3797" i="3"/>
  <c r="R3798" i="3"/>
  <c r="R3799" i="3"/>
  <c r="R3800" i="3"/>
  <c r="R3801" i="3"/>
  <c r="R3802" i="3"/>
  <c r="R3803" i="3"/>
  <c r="R3804" i="3"/>
  <c r="R3805" i="3"/>
  <c r="R3806" i="3"/>
  <c r="R3807" i="3"/>
  <c r="R3808" i="3"/>
  <c r="R3809" i="3"/>
  <c r="R3810" i="3"/>
  <c r="R3811" i="3"/>
  <c r="R3812" i="3"/>
  <c r="R3813" i="3"/>
  <c r="R3814" i="3"/>
  <c r="R3815" i="3"/>
  <c r="R3816" i="3"/>
  <c r="R3817" i="3"/>
  <c r="R3818" i="3"/>
  <c r="R3819" i="3"/>
  <c r="R3820" i="3"/>
  <c r="R3821" i="3"/>
  <c r="R3822" i="3"/>
  <c r="R3823" i="3"/>
  <c r="R3824" i="3"/>
  <c r="R3825" i="3"/>
  <c r="R3826" i="3"/>
  <c r="R3827" i="3"/>
  <c r="R3828" i="3"/>
  <c r="R3829" i="3"/>
  <c r="R3830" i="3"/>
  <c r="R3831" i="3"/>
  <c r="R3832" i="3"/>
  <c r="R3833" i="3"/>
  <c r="R3834" i="3"/>
  <c r="R3835" i="3"/>
  <c r="R3836" i="3"/>
  <c r="R3837" i="3"/>
  <c r="R3838" i="3"/>
  <c r="R3839" i="3"/>
  <c r="R3840" i="3"/>
  <c r="R3841" i="3"/>
  <c r="R3842" i="3"/>
  <c r="R3843" i="3"/>
  <c r="R3844" i="3"/>
  <c r="R3845" i="3"/>
  <c r="R3846" i="3"/>
  <c r="R3847" i="3"/>
  <c r="R3848" i="3"/>
  <c r="R3849" i="3"/>
  <c r="R3850" i="3"/>
  <c r="R3851" i="3"/>
  <c r="R3852" i="3"/>
  <c r="R3853" i="3"/>
  <c r="R3854" i="3"/>
  <c r="R3855" i="3"/>
  <c r="R3856" i="3"/>
  <c r="R3857" i="3"/>
  <c r="R3858" i="3"/>
  <c r="R3859" i="3"/>
  <c r="R3860" i="3"/>
  <c r="R3861" i="3"/>
  <c r="R3862" i="3"/>
  <c r="R3863" i="3"/>
  <c r="R3864" i="3"/>
  <c r="R3865" i="3"/>
  <c r="R3866" i="3"/>
  <c r="R3867" i="3"/>
  <c r="R3868" i="3"/>
  <c r="R3869" i="3"/>
  <c r="R3870" i="3"/>
  <c r="R3871" i="3"/>
  <c r="R3872" i="3"/>
  <c r="R3873" i="3"/>
  <c r="R3874" i="3"/>
  <c r="R3875" i="3"/>
  <c r="R3876" i="3"/>
  <c r="R3877" i="3"/>
  <c r="R3878" i="3"/>
  <c r="R3879" i="3"/>
  <c r="R3880" i="3"/>
  <c r="R3881" i="3"/>
  <c r="R3882" i="3"/>
  <c r="R3883" i="3"/>
  <c r="R3884" i="3"/>
  <c r="R3885" i="3"/>
  <c r="R3886" i="3"/>
  <c r="R3887" i="3"/>
  <c r="R3888" i="3"/>
  <c r="R3889" i="3"/>
  <c r="R3890" i="3"/>
  <c r="R3891" i="3"/>
  <c r="R3892" i="3"/>
  <c r="R3893" i="3"/>
  <c r="R3894" i="3"/>
  <c r="R3895" i="3"/>
  <c r="R3896" i="3"/>
  <c r="R3897" i="3"/>
  <c r="R3898" i="3"/>
  <c r="R3899" i="3"/>
  <c r="R3900" i="3"/>
  <c r="R3901" i="3"/>
  <c r="R3902" i="3"/>
  <c r="R3903" i="3"/>
  <c r="R3904" i="3"/>
  <c r="R3905" i="3"/>
  <c r="R3906" i="3"/>
  <c r="R3907" i="3"/>
  <c r="R3908" i="3"/>
  <c r="R3909" i="3"/>
  <c r="R3910" i="3"/>
  <c r="R3911" i="3"/>
  <c r="R3912" i="3"/>
  <c r="R3913" i="3"/>
  <c r="R3914" i="3"/>
  <c r="R3915" i="3"/>
  <c r="R3916" i="3"/>
  <c r="R3917" i="3"/>
  <c r="R3918" i="3"/>
  <c r="R3919" i="3"/>
  <c r="R3920" i="3"/>
  <c r="R3921" i="3"/>
  <c r="R3922" i="3"/>
  <c r="R3923" i="3"/>
  <c r="R3924" i="3"/>
  <c r="R3925" i="3"/>
  <c r="R3926" i="3"/>
  <c r="R3927" i="3"/>
  <c r="R3928" i="3"/>
  <c r="R3929" i="3"/>
  <c r="R3930" i="3"/>
  <c r="R3931" i="3"/>
  <c r="R3932" i="3"/>
  <c r="R3933" i="3"/>
  <c r="R3934" i="3"/>
  <c r="R3935" i="3"/>
  <c r="R3936" i="3"/>
  <c r="R3937" i="3"/>
  <c r="R3938" i="3"/>
  <c r="R3939" i="3"/>
  <c r="R3940" i="3"/>
  <c r="R3941" i="3"/>
  <c r="R3942" i="3"/>
  <c r="R3943" i="3"/>
  <c r="R3944" i="3"/>
  <c r="R3945" i="3"/>
  <c r="R3946" i="3"/>
  <c r="R3947" i="3"/>
  <c r="R3948" i="3"/>
  <c r="R3949" i="3"/>
  <c r="R3950" i="3"/>
  <c r="R3951" i="3"/>
  <c r="R3952" i="3"/>
  <c r="R3953" i="3"/>
  <c r="R3954" i="3"/>
  <c r="R3955" i="3"/>
  <c r="R3956" i="3"/>
  <c r="R3957" i="3"/>
  <c r="R3958" i="3"/>
  <c r="R3959" i="3"/>
  <c r="R3960" i="3"/>
  <c r="R3961" i="3"/>
  <c r="R3962" i="3"/>
  <c r="R3963" i="3"/>
  <c r="R3964" i="3"/>
  <c r="R3965" i="3"/>
  <c r="R3966" i="3"/>
  <c r="R3967" i="3"/>
  <c r="R3968" i="3"/>
  <c r="R3969" i="3"/>
  <c r="R3970" i="3"/>
  <c r="R3971" i="3"/>
  <c r="R3972" i="3"/>
  <c r="R3973" i="3"/>
  <c r="R3974" i="3"/>
  <c r="R3975" i="3"/>
  <c r="R3976" i="3"/>
  <c r="R3977" i="3"/>
  <c r="R3978" i="3"/>
  <c r="R3979" i="3"/>
  <c r="R3980" i="3"/>
  <c r="R3981" i="3"/>
  <c r="R3982" i="3"/>
  <c r="R3983" i="3"/>
  <c r="R3984" i="3"/>
  <c r="R3985" i="3"/>
  <c r="R3986" i="3"/>
  <c r="R3987" i="3"/>
  <c r="R3988" i="3"/>
  <c r="R3989" i="3"/>
  <c r="R3990" i="3"/>
  <c r="R3991" i="3"/>
  <c r="R3992" i="3"/>
  <c r="R3993" i="3"/>
  <c r="R3994" i="3"/>
  <c r="R3995" i="3"/>
  <c r="R3996" i="3"/>
  <c r="R3997" i="3"/>
  <c r="R3998" i="3"/>
  <c r="R3999" i="3"/>
  <c r="R4000" i="3"/>
  <c r="R4001" i="3"/>
  <c r="R4002" i="3"/>
  <c r="R4003" i="3"/>
  <c r="R4004" i="3"/>
  <c r="R4005" i="3"/>
  <c r="R4006" i="3"/>
  <c r="R4007" i="3"/>
  <c r="R4008" i="3"/>
  <c r="R4009" i="3"/>
  <c r="R4010" i="3"/>
  <c r="R4011" i="3"/>
  <c r="R4012" i="3"/>
  <c r="R4013" i="3"/>
  <c r="R4014" i="3"/>
  <c r="R4015" i="3"/>
  <c r="R4016" i="3"/>
  <c r="R4017" i="3"/>
  <c r="R4018" i="3"/>
  <c r="R4019" i="3"/>
  <c r="R4020" i="3"/>
  <c r="R4021" i="3"/>
  <c r="R4022" i="3"/>
  <c r="R4023" i="3"/>
  <c r="R4024" i="3"/>
  <c r="R4025" i="3"/>
  <c r="R4026" i="3"/>
  <c r="R4027" i="3"/>
  <c r="R4028" i="3"/>
  <c r="R4029" i="3"/>
  <c r="R4030" i="3"/>
  <c r="R4031" i="3"/>
  <c r="R4032" i="3"/>
  <c r="R4033" i="3"/>
  <c r="R4034" i="3"/>
  <c r="R4035" i="3"/>
  <c r="R4036" i="3"/>
  <c r="R4037" i="3"/>
  <c r="R4038" i="3"/>
  <c r="R4039" i="3"/>
  <c r="R4040" i="3"/>
  <c r="R4041" i="3"/>
  <c r="R4042" i="3"/>
  <c r="R4043" i="3"/>
  <c r="R4044" i="3"/>
  <c r="R4045" i="3"/>
  <c r="R4046" i="3"/>
  <c r="R4047" i="3"/>
  <c r="R4048" i="3"/>
  <c r="R4049" i="3"/>
  <c r="R4050" i="3"/>
  <c r="R4051" i="3"/>
  <c r="R4052" i="3"/>
  <c r="R4053" i="3"/>
  <c r="R4054" i="3"/>
  <c r="R4055" i="3"/>
  <c r="R4056" i="3"/>
  <c r="R4057" i="3"/>
  <c r="R4058" i="3"/>
  <c r="R4059" i="3"/>
  <c r="R4060" i="3"/>
  <c r="R4061" i="3"/>
  <c r="R4062" i="3"/>
  <c r="R4063" i="3"/>
  <c r="R4064" i="3"/>
  <c r="R4065" i="3"/>
  <c r="R4066" i="3"/>
  <c r="R4067" i="3"/>
  <c r="R4068" i="3"/>
  <c r="R4069" i="3"/>
  <c r="R4070" i="3"/>
  <c r="R4071" i="3"/>
  <c r="R4072" i="3"/>
  <c r="R4073" i="3"/>
  <c r="R4074" i="3"/>
  <c r="R4075" i="3"/>
  <c r="R4076" i="3"/>
  <c r="R4077" i="3"/>
  <c r="R4078" i="3"/>
  <c r="R4079" i="3"/>
  <c r="R4080" i="3"/>
  <c r="R4081" i="3"/>
  <c r="R4082" i="3"/>
  <c r="R4083" i="3"/>
  <c r="R4084" i="3"/>
  <c r="R4085" i="3"/>
  <c r="R4086" i="3"/>
  <c r="R4087" i="3"/>
  <c r="R4088" i="3"/>
  <c r="R4089" i="3"/>
  <c r="R4090" i="3"/>
  <c r="R4091" i="3"/>
  <c r="R4092" i="3"/>
  <c r="R4093" i="3"/>
  <c r="R4094" i="3"/>
  <c r="R4095" i="3"/>
  <c r="R4096" i="3"/>
  <c r="R4097" i="3"/>
  <c r="R4098" i="3"/>
  <c r="R4099" i="3"/>
  <c r="R4100" i="3"/>
  <c r="R4101" i="3"/>
  <c r="R4102" i="3"/>
  <c r="R4103" i="3"/>
  <c r="R4104" i="3"/>
  <c r="R4105" i="3"/>
  <c r="R4106" i="3"/>
  <c r="R4107" i="3"/>
  <c r="R4108" i="3"/>
  <c r="R4109" i="3"/>
  <c r="R4110" i="3"/>
  <c r="R4111" i="3"/>
  <c r="R4112" i="3"/>
  <c r="R4113" i="3"/>
  <c r="R4114" i="3"/>
  <c r="R4115" i="3"/>
  <c r="R4116" i="3"/>
  <c r="R4117" i="3"/>
  <c r="R4118" i="3"/>
  <c r="R4119" i="3"/>
  <c r="R4120" i="3"/>
  <c r="R4121" i="3"/>
  <c r="R4122" i="3"/>
  <c r="R4123" i="3"/>
  <c r="R4124" i="3"/>
  <c r="R4125" i="3"/>
  <c r="R4126" i="3"/>
  <c r="R4127" i="3"/>
  <c r="R4128" i="3"/>
  <c r="R4129" i="3"/>
  <c r="R4130" i="3"/>
  <c r="R4131" i="3"/>
  <c r="R4132" i="3"/>
  <c r="R4133" i="3"/>
  <c r="R4134" i="3"/>
  <c r="R4135" i="3"/>
  <c r="R4136" i="3"/>
  <c r="R4137" i="3"/>
  <c r="R4138" i="3"/>
  <c r="R4139" i="3"/>
  <c r="R4140" i="3"/>
  <c r="R4141" i="3"/>
  <c r="R4142" i="3"/>
  <c r="R4143" i="3"/>
  <c r="R4144" i="3"/>
  <c r="R4145" i="3"/>
  <c r="R4146" i="3"/>
  <c r="R4147" i="3"/>
  <c r="R4148" i="3"/>
  <c r="R4149" i="3"/>
  <c r="R4150" i="3"/>
  <c r="R4151" i="3"/>
  <c r="R4152" i="3"/>
  <c r="R4153" i="3"/>
  <c r="R4154" i="3"/>
  <c r="R4155" i="3"/>
  <c r="R4156" i="3"/>
  <c r="R4157" i="3"/>
  <c r="R4158" i="3"/>
  <c r="R4159" i="3"/>
  <c r="R4160" i="3"/>
  <c r="R4161" i="3"/>
  <c r="R4162" i="3"/>
  <c r="R4163" i="3"/>
  <c r="R4164" i="3"/>
  <c r="R4165" i="3"/>
  <c r="R4166" i="3"/>
  <c r="R4167" i="3"/>
  <c r="R4168" i="3"/>
  <c r="R4169" i="3"/>
  <c r="R4170" i="3"/>
  <c r="R4171" i="3"/>
  <c r="R4172" i="3"/>
  <c r="R4173" i="3"/>
  <c r="R4174" i="3"/>
  <c r="R4175" i="3"/>
  <c r="R4176" i="3"/>
  <c r="R4177" i="3"/>
  <c r="R4178" i="3"/>
  <c r="R4179" i="3"/>
  <c r="R4180" i="3"/>
  <c r="R4181" i="3"/>
  <c r="R4182" i="3"/>
  <c r="R4183" i="3"/>
  <c r="R4184" i="3"/>
  <c r="R4185" i="3"/>
  <c r="R4186" i="3"/>
  <c r="R4187" i="3"/>
  <c r="R4188" i="3"/>
  <c r="R4189" i="3"/>
  <c r="R4190" i="3"/>
  <c r="R4191" i="3"/>
  <c r="R4192" i="3"/>
  <c r="R4193" i="3"/>
  <c r="R4194" i="3"/>
  <c r="R4195" i="3"/>
  <c r="R4196" i="3"/>
  <c r="R4197" i="3"/>
  <c r="R4198" i="3"/>
  <c r="R4199" i="3"/>
  <c r="R4200" i="3"/>
  <c r="R4201" i="3"/>
  <c r="R4202" i="3"/>
  <c r="R4203" i="3"/>
  <c r="R4204" i="3"/>
  <c r="R4205" i="3"/>
  <c r="R4206" i="3"/>
  <c r="R4207" i="3"/>
  <c r="R4208" i="3"/>
  <c r="R4209" i="3"/>
  <c r="R4210" i="3"/>
  <c r="R4211" i="3"/>
  <c r="R4212" i="3"/>
  <c r="R4213" i="3"/>
  <c r="R4214" i="3"/>
  <c r="R4215" i="3"/>
  <c r="R4216" i="3"/>
  <c r="R4217" i="3"/>
  <c r="R4218" i="3"/>
  <c r="R4219" i="3"/>
  <c r="R4220" i="3"/>
  <c r="R4221" i="3"/>
  <c r="R4222" i="3"/>
  <c r="R4223" i="3"/>
  <c r="R4224" i="3"/>
  <c r="R4225" i="3"/>
  <c r="R4226" i="3"/>
  <c r="R4227" i="3"/>
  <c r="R4228" i="3"/>
  <c r="R4229" i="3"/>
  <c r="R4230" i="3"/>
  <c r="R4231" i="3"/>
  <c r="R4232" i="3"/>
  <c r="R4233" i="3"/>
  <c r="R4234" i="3"/>
  <c r="R4235" i="3"/>
  <c r="R4236" i="3"/>
  <c r="R4237" i="3"/>
  <c r="R4238" i="3"/>
  <c r="R4239" i="3"/>
  <c r="R4240" i="3"/>
  <c r="R4241" i="3"/>
  <c r="R4242" i="3"/>
  <c r="R4243" i="3"/>
  <c r="R4244" i="3"/>
  <c r="R4245" i="3"/>
  <c r="R4246" i="3"/>
  <c r="R4247" i="3"/>
  <c r="R4248" i="3"/>
  <c r="R4249" i="3"/>
  <c r="R4250" i="3"/>
  <c r="R4251" i="3"/>
  <c r="R4252" i="3"/>
  <c r="R4253" i="3"/>
  <c r="R4254" i="3"/>
  <c r="R4255" i="3"/>
  <c r="R4256" i="3"/>
  <c r="R4257" i="3"/>
  <c r="R4258" i="3"/>
  <c r="R4259" i="3"/>
  <c r="R4260" i="3"/>
  <c r="R4261" i="3"/>
  <c r="R4262" i="3"/>
  <c r="R4263" i="3"/>
  <c r="R4264" i="3"/>
  <c r="R4265" i="3"/>
  <c r="R4266" i="3"/>
  <c r="R4267" i="3"/>
  <c r="R4268" i="3"/>
  <c r="R4269" i="3"/>
  <c r="R4270" i="3"/>
  <c r="R4271" i="3"/>
  <c r="R4272" i="3"/>
  <c r="R4273" i="3"/>
  <c r="R4274" i="3"/>
  <c r="R4275" i="3"/>
  <c r="R4276" i="3"/>
  <c r="R4277" i="3"/>
  <c r="R4278" i="3"/>
  <c r="R4279" i="3"/>
  <c r="R4280" i="3"/>
  <c r="R4281" i="3"/>
  <c r="R4282" i="3"/>
  <c r="R4283" i="3"/>
  <c r="R4284" i="3"/>
  <c r="R4285" i="3"/>
  <c r="R4286" i="3"/>
  <c r="R4287" i="3"/>
  <c r="R4288" i="3"/>
  <c r="R4289" i="3"/>
  <c r="R4290" i="3"/>
  <c r="R4291" i="3"/>
  <c r="R4292" i="3"/>
  <c r="R4293" i="3"/>
  <c r="R4294" i="3"/>
  <c r="R4295" i="3"/>
  <c r="R4296" i="3"/>
  <c r="R4297" i="3"/>
  <c r="R4298" i="3"/>
  <c r="R4299" i="3"/>
  <c r="R4300" i="3"/>
  <c r="R4301" i="3"/>
  <c r="R4302" i="3"/>
  <c r="R4303" i="3"/>
  <c r="R4304" i="3"/>
  <c r="R4305" i="3"/>
  <c r="R4306" i="3"/>
  <c r="R4307" i="3"/>
  <c r="R4308" i="3"/>
  <c r="R4309" i="3"/>
  <c r="R4310" i="3"/>
  <c r="R4311" i="3"/>
  <c r="R4312" i="3"/>
  <c r="R4313" i="3"/>
  <c r="R4314" i="3"/>
  <c r="R4315" i="3"/>
  <c r="R4316" i="3"/>
  <c r="R4317" i="3"/>
  <c r="R4318" i="3"/>
  <c r="R4319" i="3"/>
  <c r="R4320" i="3"/>
  <c r="R4321" i="3"/>
  <c r="R4322" i="3"/>
  <c r="R4323" i="3"/>
  <c r="R4324" i="3"/>
  <c r="R4325" i="3"/>
  <c r="R4326" i="3"/>
  <c r="R4327" i="3"/>
  <c r="R4328" i="3"/>
  <c r="R4329" i="3"/>
  <c r="R4330" i="3"/>
  <c r="R4331" i="3"/>
  <c r="R4332" i="3"/>
  <c r="R4333" i="3"/>
  <c r="R4334" i="3"/>
  <c r="R4335" i="3"/>
  <c r="R4336" i="3"/>
  <c r="R4337" i="3"/>
  <c r="R4338" i="3"/>
  <c r="R4339" i="3"/>
  <c r="R4340" i="3"/>
  <c r="R4341" i="3"/>
  <c r="R4342" i="3"/>
  <c r="R4343" i="3"/>
  <c r="R4344" i="3"/>
  <c r="R4345" i="3"/>
  <c r="R4346" i="3"/>
  <c r="R4347" i="3"/>
  <c r="R4348" i="3"/>
  <c r="R4349" i="3"/>
  <c r="R4350" i="3"/>
  <c r="R4351" i="3"/>
  <c r="R4352" i="3"/>
  <c r="R4353" i="3"/>
  <c r="R4354" i="3"/>
  <c r="R4355" i="3"/>
  <c r="R4356" i="3"/>
  <c r="R4357" i="3"/>
  <c r="R4358" i="3"/>
  <c r="R4359" i="3"/>
  <c r="R4360" i="3"/>
  <c r="R4361" i="3"/>
  <c r="R4362" i="3"/>
  <c r="R4363" i="3"/>
  <c r="R4364" i="3"/>
  <c r="R4365" i="3"/>
  <c r="R4366" i="3"/>
  <c r="R4367" i="3"/>
  <c r="R4368" i="3"/>
  <c r="R4369" i="3"/>
  <c r="R4370" i="3"/>
  <c r="R4371" i="3"/>
  <c r="R4372" i="3"/>
  <c r="R4373" i="3"/>
  <c r="R4374" i="3"/>
  <c r="R4375" i="3"/>
  <c r="R4376" i="3"/>
  <c r="R4377" i="3"/>
  <c r="R4378" i="3"/>
  <c r="R4379" i="3"/>
  <c r="R4380" i="3"/>
  <c r="R4381" i="3"/>
  <c r="R4382" i="3"/>
  <c r="R4383" i="3"/>
  <c r="R4384" i="3"/>
  <c r="R4385" i="3"/>
  <c r="R4386" i="3"/>
  <c r="R4387" i="3"/>
  <c r="R4388" i="3"/>
  <c r="R4389" i="3"/>
  <c r="R4390" i="3"/>
  <c r="R4391" i="3"/>
  <c r="R4392" i="3"/>
  <c r="R4393" i="3"/>
  <c r="R4394" i="3"/>
  <c r="R4395" i="3"/>
  <c r="R4396" i="3"/>
  <c r="R4397" i="3"/>
  <c r="R4398" i="3"/>
  <c r="R4399" i="3"/>
  <c r="R4400" i="3"/>
  <c r="R4401" i="3"/>
  <c r="R4402" i="3"/>
  <c r="R4403" i="3"/>
  <c r="R4404" i="3"/>
  <c r="R4405" i="3"/>
  <c r="R4406" i="3"/>
  <c r="R4407" i="3"/>
  <c r="R4408" i="3"/>
  <c r="R4409" i="3"/>
  <c r="R4410" i="3"/>
  <c r="R4411" i="3"/>
  <c r="R4412" i="3"/>
  <c r="R4413" i="3"/>
  <c r="R4414" i="3"/>
  <c r="R4415" i="3"/>
  <c r="R4416" i="3"/>
  <c r="R4417" i="3"/>
  <c r="R4418" i="3"/>
  <c r="R4419" i="3"/>
  <c r="R4420" i="3"/>
  <c r="R4421" i="3"/>
  <c r="R4422" i="3"/>
  <c r="R4423" i="3"/>
  <c r="R4424" i="3"/>
  <c r="R4425" i="3"/>
  <c r="R4426" i="3"/>
  <c r="R4427" i="3"/>
  <c r="R4428" i="3"/>
  <c r="R4429" i="3"/>
  <c r="R4430" i="3"/>
  <c r="R4431" i="3"/>
  <c r="R4432" i="3"/>
  <c r="R4433" i="3"/>
  <c r="R4434" i="3"/>
  <c r="R4435" i="3"/>
  <c r="R4436" i="3"/>
  <c r="R4437" i="3"/>
  <c r="R4438" i="3"/>
  <c r="R4439" i="3"/>
  <c r="R4440" i="3"/>
  <c r="R4441" i="3"/>
  <c r="R4442" i="3"/>
  <c r="R4443" i="3"/>
  <c r="R4444" i="3"/>
  <c r="R4445" i="3"/>
  <c r="R4446" i="3"/>
  <c r="R4447" i="3"/>
  <c r="R4448" i="3"/>
  <c r="R4449" i="3"/>
  <c r="R4450" i="3"/>
  <c r="R4451" i="3"/>
  <c r="R4452" i="3"/>
  <c r="R4453" i="3"/>
  <c r="R4454" i="3"/>
  <c r="R4455" i="3"/>
  <c r="R4456" i="3"/>
  <c r="R4457" i="3"/>
  <c r="R4458" i="3"/>
  <c r="R4459" i="3"/>
  <c r="R4460" i="3"/>
  <c r="R4461" i="3"/>
  <c r="R4462" i="3"/>
  <c r="R4463" i="3"/>
  <c r="R4464" i="3"/>
  <c r="R4465" i="3"/>
  <c r="R4466" i="3"/>
  <c r="R4467" i="3"/>
  <c r="R4468" i="3"/>
  <c r="R4469" i="3"/>
  <c r="R4470" i="3"/>
  <c r="R4471" i="3"/>
  <c r="R4472" i="3"/>
  <c r="R4473" i="3"/>
  <c r="R4474" i="3"/>
  <c r="R4475" i="3"/>
  <c r="R4476" i="3"/>
  <c r="R4477" i="3"/>
  <c r="R4478" i="3"/>
  <c r="R4479" i="3"/>
  <c r="R4480" i="3"/>
  <c r="R4481" i="3"/>
  <c r="R4482" i="3"/>
  <c r="R4483" i="3"/>
  <c r="R4484" i="3"/>
  <c r="R4485" i="3"/>
  <c r="R4486" i="3"/>
  <c r="R4487" i="3"/>
  <c r="R4488" i="3"/>
  <c r="R4489" i="3"/>
  <c r="R4490" i="3"/>
  <c r="R4491" i="3"/>
  <c r="R4492" i="3"/>
  <c r="R4493" i="3"/>
  <c r="R4494" i="3"/>
  <c r="R4495" i="3"/>
  <c r="R4496" i="3"/>
  <c r="R4497" i="3"/>
  <c r="R4498" i="3"/>
  <c r="R4499" i="3"/>
  <c r="R4500" i="3"/>
  <c r="R4501" i="3"/>
  <c r="R4502" i="3"/>
  <c r="R4503" i="3"/>
  <c r="R4504" i="3"/>
  <c r="R4505" i="3"/>
  <c r="R4506" i="3"/>
  <c r="R4507" i="3"/>
  <c r="R4508" i="3"/>
  <c r="R4509" i="3"/>
  <c r="R4510" i="3"/>
  <c r="R4511" i="3"/>
  <c r="R4512" i="3"/>
  <c r="R4513" i="3"/>
  <c r="R4514" i="3"/>
  <c r="R4515" i="3"/>
  <c r="R4516" i="3"/>
  <c r="R4517" i="3"/>
  <c r="R4518" i="3"/>
  <c r="R4519" i="3"/>
  <c r="R4520" i="3"/>
  <c r="R4521" i="3"/>
  <c r="R4522" i="3"/>
  <c r="R4523" i="3"/>
  <c r="R4524" i="3"/>
  <c r="R4525" i="3"/>
  <c r="R4526" i="3"/>
  <c r="R4527" i="3"/>
  <c r="R4528" i="3"/>
  <c r="R4529" i="3"/>
  <c r="R4530" i="3"/>
  <c r="R4531" i="3"/>
  <c r="R4532" i="3"/>
  <c r="R4533" i="3"/>
  <c r="R4534" i="3"/>
  <c r="R4535" i="3"/>
  <c r="R4536" i="3"/>
  <c r="R4537" i="3"/>
  <c r="R4538" i="3"/>
  <c r="R4539" i="3"/>
  <c r="R4540" i="3"/>
  <c r="R4541" i="3"/>
  <c r="R4542" i="3"/>
  <c r="R4543" i="3"/>
  <c r="R4544" i="3"/>
  <c r="R4545" i="3"/>
  <c r="R4546" i="3"/>
  <c r="R4547" i="3"/>
  <c r="R4548" i="3"/>
  <c r="R4549" i="3"/>
  <c r="R4550" i="3"/>
  <c r="R4551" i="3"/>
  <c r="R4552" i="3"/>
  <c r="R4553" i="3"/>
  <c r="R4554" i="3"/>
  <c r="R4555" i="3"/>
  <c r="R4556" i="3"/>
  <c r="R4557" i="3"/>
  <c r="R4558" i="3"/>
  <c r="R4559" i="3"/>
  <c r="R4560" i="3"/>
  <c r="R4561" i="3"/>
  <c r="R4562" i="3"/>
  <c r="R4563" i="3"/>
  <c r="R4564" i="3"/>
  <c r="R4565" i="3"/>
  <c r="R4566" i="3"/>
  <c r="R4567" i="3"/>
  <c r="R4568" i="3"/>
  <c r="R4569" i="3"/>
  <c r="R4570" i="3"/>
  <c r="R4571" i="3"/>
  <c r="R4572" i="3"/>
  <c r="R4573" i="3"/>
  <c r="R4574" i="3"/>
  <c r="R4575" i="3"/>
  <c r="R4576" i="3"/>
  <c r="R4577" i="3"/>
  <c r="R4578" i="3"/>
  <c r="R4579" i="3"/>
  <c r="R4580" i="3"/>
  <c r="R4581" i="3"/>
  <c r="R4582" i="3"/>
  <c r="R4583" i="3"/>
  <c r="R4584" i="3"/>
  <c r="R4585" i="3"/>
  <c r="R4586" i="3"/>
  <c r="R4587" i="3"/>
  <c r="R4588" i="3"/>
  <c r="R4589" i="3"/>
  <c r="R4590" i="3"/>
  <c r="R4591" i="3"/>
  <c r="R4592" i="3"/>
  <c r="R4593" i="3"/>
  <c r="R4594" i="3"/>
  <c r="R4595" i="3"/>
  <c r="R4596" i="3"/>
  <c r="R4597" i="3"/>
  <c r="R4598" i="3"/>
  <c r="R4599" i="3"/>
  <c r="R4600" i="3"/>
  <c r="R4601" i="3"/>
  <c r="R4602" i="3"/>
  <c r="R4603" i="3"/>
  <c r="R4604" i="3"/>
  <c r="R4605" i="3"/>
  <c r="R4606" i="3"/>
  <c r="R4607" i="3"/>
  <c r="R4608" i="3"/>
  <c r="R4609" i="3"/>
  <c r="R4610" i="3"/>
  <c r="R4611" i="3"/>
  <c r="R4612" i="3"/>
  <c r="R4613" i="3"/>
  <c r="R4614" i="3"/>
  <c r="R4615" i="3"/>
  <c r="R4616" i="3"/>
  <c r="R4617" i="3"/>
  <c r="R4618" i="3"/>
  <c r="R4619" i="3"/>
  <c r="R4620" i="3"/>
  <c r="R4621" i="3"/>
  <c r="R4622" i="3"/>
  <c r="R4623" i="3"/>
  <c r="R4624" i="3"/>
  <c r="R4625" i="3"/>
  <c r="R4626" i="3"/>
  <c r="R4627" i="3"/>
  <c r="R4628" i="3"/>
  <c r="R4629" i="3"/>
  <c r="R4630" i="3"/>
  <c r="R4631" i="3"/>
  <c r="R4632" i="3"/>
  <c r="R4633" i="3"/>
  <c r="R4634" i="3"/>
  <c r="R4635" i="3"/>
  <c r="R4636" i="3"/>
  <c r="R4637" i="3"/>
  <c r="R4638" i="3"/>
  <c r="R4639" i="3"/>
  <c r="R4640" i="3"/>
  <c r="R4641" i="3"/>
  <c r="R4642" i="3"/>
  <c r="R4643" i="3"/>
  <c r="R4644" i="3"/>
  <c r="R4645" i="3"/>
  <c r="R4646" i="3"/>
  <c r="R4647" i="3"/>
  <c r="R4648" i="3"/>
  <c r="R4649" i="3"/>
  <c r="R4650" i="3"/>
  <c r="R4651" i="3"/>
  <c r="R4652" i="3"/>
  <c r="R4653" i="3"/>
  <c r="R4654" i="3"/>
  <c r="R4655" i="3"/>
  <c r="R4656" i="3"/>
  <c r="R4657" i="3"/>
  <c r="R4658" i="3"/>
  <c r="R4659" i="3"/>
  <c r="R4660" i="3"/>
  <c r="R4661" i="3"/>
  <c r="R4662" i="3"/>
  <c r="R4663" i="3"/>
  <c r="R4664" i="3"/>
  <c r="R4665" i="3"/>
  <c r="R4666" i="3"/>
  <c r="R4667" i="3"/>
  <c r="R4668" i="3"/>
  <c r="R4669" i="3"/>
  <c r="R4670" i="3"/>
  <c r="R4671" i="3"/>
  <c r="R4672" i="3"/>
  <c r="R4673" i="3"/>
  <c r="R4674" i="3"/>
  <c r="R4675" i="3"/>
  <c r="R4676" i="3"/>
  <c r="R4677" i="3"/>
  <c r="R4678" i="3"/>
  <c r="R4679" i="3"/>
  <c r="R4680" i="3"/>
  <c r="R4681" i="3"/>
  <c r="R4682" i="3"/>
  <c r="R4683" i="3"/>
  <c r="R4684" i="3"/>
  <c r="R4685" i="3"/>
  <c r="R4686" i="3"/>
  <c r="R4687" i="3"/>
  <c r="R4688" i="3"/>
  <c r="R4689" i="3"/>
  <c r="R4690" i="3"/>
  <c r="R4691" i="3"/>
  <c r="R4692" i="3"/>
  <c r="R4693" i="3"/>
  <c r="R4694" i="3"/>
  <c r="R4695" i="3"/>
  <c r="R4696" i="3"/>
  <c r="R4697" i="3"/>
  <c r="R4698" i="3"/>
  <c r="R4699" i="3"/>
  <c r="R4700" i="3"/>
  <c r="R4701" i="3"/>
  <c r="R4702" i="3"/>
  <c r="R4703" i="3"/>
  <c r="R4704" i="3"/>
  <c r="R4705" i="3"/>
  <c r="R4706" i="3"/>
  <c r="R4707" i="3"/>
  <c r="R4708" i="3"/>
  <c r="R4709" i="3"/>
  <c r="R4710" i="3"/>
  <c r="R4711" i="3"/>
  <c r="R4712" i="3"/>
  <c r="R4713" i="3"/>
  <c r="R4714" i="3"/>
  <c r="R4715" i="3"/>
  <c r="R4716" i="3"/>
  <c r="R4717" i="3"/>
  <c r="R4718" i="3"/>
  <c r="R4719" i="3"/>
  <c r="R4720" i="3"/>
  <c r="R4721" i="3"/>
  <c r="R4722" i="3"/>
  <c r="R4723" i="3"/>
  <c r="R4724" i="3"/>
  <c r="R4725" i="3"/>
  <c r="R4726" i="3"/>
  <c r="R4727" i="3"/>
  <c r="R4728" i="3"/>
  <c r="R4729" i="3"/>
  <c r="R4730" i="3"/>
  <c r="R4731" i="3"/>
  <c r="R4732" i="3"/>
  <c r="R4733" i="3"/>
  <c r="R4734" i="3"/>
  <c r="R4735" i="3"/>
  <c r="R4736" i="3"/>
  <c r="R4737" i="3"/>
  <c r="R4738" i="3"/>
  <c r="R4739" i="3"/>
  <c r="R4740" i="3"/>
  <c r="R4741" i="3"/>
  <c r="R4742" i="3"/>
  <c r="R4743" i="3"/>
  <c r="R4744" i="3"/>
  <c r="R4745" i="3"/>
  <c r="R4746" i="3"/>
  <c r="R4747" i="3"/>
  <c r="R4748" i="3"/>
  <c r="R4749" i="3"/>
  <c r="R4750" i="3"/>
  <c r="R4751" i="3"/>
  <c r="R4752" i="3"/>
  <c r="R4753" i="3"/>
  <c r="R4754" i="3"/>
  <c r="R4755" i="3"/>
  <c r="R4756" i="3"/>
  <c r="R4757" i="3"/>
  <c r="R4758" i="3"/>
  <c r="R4759" i="3"/>
  <c r="R4760" i="3"/>
  <c r="R4761" i="3"/>
  <c r="R4762" i="3"/>
  <c r="R4763" i="3"/>
  <c r="R4764" i="3"/>
  <c r="R4765" i="3"/>
  <c r="R4766" i="3"/>
  <c r="R4767" i="3"/>
  <c r="R4768" i="3"/>
  <c r="R4769" i="3"/>
  <c r="R4770" i="3"/>
  <c r="R4771" i="3"/>
  <c r="R4772" i="3"/>
  <c r="R4773" i="3"/>
  <c r="R4774" i="3"/>
  <c r="R4775" i="3"/>
  <c r="R4776" i="3"/>
  <c r="R4777" i="3"/>
  <c r="R4778" i="3"/>
  <c r="R4779" i="3"/>
  <c r="R4780" i="3"/>
  <c r="R4781" i="3"/>
  <c r="R4782" i="3"/>
  <c r="R4783" i="3"/>
  <c r="R4784" i="3"/>
  <c r="R4785" i="3"/>
  <c r="R4786" i="3"/>
  <c r="R4787" i="3"/>
  <c r="R4788" i="3"/>
  <c r="R4789" i="3"/>
  <c r="R4790" i="3"/>
  <c r="R4791" i="3"/>
  <c r="R4792" i="3"/>
  <c r="R4793" i="3"/>
  <c r="R4794" i="3"/>
  <c r="R4795" i="3"/>
  <c r="R4796" i="3"/>
  <c r="R4797" i="3"/>
  <c r="R4798" i="3"/>
  <c r="R4799" i="3"/>
  <c r="R4800" i="3"/>
  <c r="R4801" i="3"/>
  <c r="R4802" i="3"/>
  <c r="R4803" i="3"/>
  <c r="R4804" i="3"/>
  <c r="R4805" i="3"/>
  <c r="R4806" i="3"/>
  <c r="R4807" i="3"/>
  <c r="R4808" i="3"/>
  <c r="R4809" i="3"/>
  <c r="R4810" i="3"/>
  <c r="R4811" i="3"/>
  <c r="R4812" i="3"/>
  <c r="R4813" i="3"/>
  <c r="R4814" i="3"/>
  <c r="R4815" i="3"/>
  <c r="R4816" i="3"/>
  <c r="R4817" i="3"/>
  <c r="R4818" i="3"/>
  <c r="R4819" i="3"/>
  <c r="R4820" i="3"/>
  <c r="R4821" i="3"/>
  <c r="R4822" i="3"/>
  <c r="R4823" i="3"/>
  <c r="R4824" i="3"/>
  <c r="R4825" i="3"/>
  <c r="R4826" i="3"/>
  <c r="R4827" i="3"/>
  <c r="R4828" i="3"/>
  <c r="R4829" i="3"/>
  <c r="R4830" i="3"/>
  <c r="R4831" i="3"/>
  <c r="R4832" i="3"/>
  <c r="R4833" i="3"/>
  <c r="R4834" i="3"/>
  <c r="R4835" i="3"/>
  <c r="R4836" i="3"/>
  <c r="R4837" i="3"/>
  <c r="R4838" i="3"/>
  <c r="R4839" i="3"/>
  <c r="R4840" i="3"/>
  <c r="R4841" i="3"/>
  <c r="R4842" i="3"/>
  <c r="R4843" i="3"/>
  <c r="R4844" i="3"/>
  <c r="R4845" i="3"/>
  <c r="R4846" i="3"/>
  <c r="R4847" i="3"/>
  <c r="R4848" i="3"/>
  <c r="R4849" i="3"/>
  <c r="R4850" i="3"/>
  <c r="R4851" i="3"/>
  <c r="R4852" i="3"/>
  <c r="R4853" i="3"/>
  <c r="R4854" i="3"/>
  <c r="R4855" i="3"/>
  <c r="R4856" i="3"/>
  <c r="R4857" i="3"/>
  <c r="R4858" i="3"/>
  <c r="R4859" i="3"/>
  <c r="R4860" i="3"/>
  <c r="R4861" i="3"/>
  <c r="R4862" i="3"/>
  <c r="R4863" i="3"/>
  <c r="R4864" i="3"/>
  <c r="R4865" i="3"/>
  <c r="R4866" i="3"/>
  <c r="R4867" i="3"/>
  <c r="R4868" i="3"/>
  <c r="R4869" i="3"/>
  <c r="R4870" i="3"/>
  <c r="R4871" i="3"/>
  <c r="R4872" i="3"/>
  <c r="R4873" i="3"/>
  <c r="R4874" i="3"/>
  <c r="R4875" i="3"/>
  <c r="R4876" i="3"/>
  <c r="R4877" i="3"/>
  <c r="R4878" i="3"/>
  <c r="R4879" i="3"/>
  <c r="R4880" i="3"/>
  <c r="R4881" i="3"/>
  <c r="R4882" i="3"/>
  <c r="R4883" i="3"/>
  <c r="R4884" i="3"/>
  <c r="R4885" i="3"/>
  <c r="R4886" i="3"/>
  <c r="R4887" i="3"/>
  <c r="R4888" i="3"/>
  <c r="R4889" i="3"/>
  <c r="R4890" i="3"/>
  <c r="R4891" i="3"/>
  <c r="R4892" i="3"/>
  <c r="R4893" i="3"/>
  <c r="R4894" i="3"/>
  <c r="R4895" i="3"/>
  <c r="R4896" i="3"/>
  <c r="R4897" i="3"/>
  <c r="R4898" i="3"/>
  <c r="R4899" i="3"/>
  <c r="R4900" i="3"/>
  <c r="R4901" i="3"/>
  <c r="R4902" i="3"/>
  <c r="R4903" i="3"/>
  <c r="R4904" i="3"/>
  <c r="R4905" i="3"/>
  <c r="R4906" i="3"/>
  <c r="R4907" i="3"/>
  <c r="R4908" i="3"/>
  <c r="R4909" i="3"/>
  <c r="R4910" i="3"/>
  <c r="R4911" i="3"/>
  <c r="R4912" i="3"/>
  <c r="R4913" i="3"/>
  <c r="R4914" i="3"/>
  <c r="R4915" i="3"/>
  <c r="R4916" i="3"/>
  <c r="R4917" i="3"/>
  <c r="R4918" i="3"/>
  <c r="R4919" i="3"/>
  <c r="R4920" i="3"/>
  <c r="R4921" i="3"/>
  <c r="R4922" i="3"/>
  <c r="R4923" i="3"/>
  <c r="R4924" i="3"/>
  <c r="R4925" i="3"/>
  <c r="R4926" i="3"/>
  <c r="R4927" i="3"/>
  <c r="R4928" i="3"/>
  <c r="R4929" i="3"/>
  <c r="R4930" i="3"/>
  <c r="R4931" i="3"/>
  <c r="R4932" i="3"/>
  <c r="R4933" i="3"/>
  <c r="R4934" i="3"/>
  <c r="R4935" i="3"/>
  <c r="R4936" i="3"/>
  <c r="R4937" i="3"/>
  <c r="R4938" i="3"/>
  <c r="R4939" i="3"/>
  <c r="R4940" i="3"/>
  <c r="R4941" i="3"/>
  <c r="R4942" i="3"/>
  <c r="R4943" i="3"/>
  <c r="R4944" i="3"/>
  <c r="R4945" i="3"/>
  <c r="R4946" i="3"/>
  <c r="R4947" i="3"/>
  <c r="R4948" i="3"/>
  <c r="R4949" i="3"/>
  <c r="R4950" i="3"/>
  <c r="R4951" i="3"/>
  <c r="R4952" i="3"/>
  <c r="R4953" i="3"/>
  <c r="R4954" i="3"/>
  <c r="R4955" i="3"/>
  <c r="R4956" i="3"/>
  <c r="R4957" i="3"/>
  <c r="R4958" i="3"/>
  <c r="R4959" i="3"/>
  <c r="R4960" i="3"/>
  <c r="R4961" i="3"/>
  <c r="R4962" i="3"/>
  <c r="R4963" i="3"/>
  <c r="R4964" i="3"/>
  <c r="R4965" i="3"/>
  <c r="R4966" i="3"/>
  <c r="R4967" i="3"/>
  <c r="R4968" i="3"/>
  <c r="R4969" i="3"/>
  <c r="R4970" i="3"/>
  <c r="R4971" i="3"/>
  <c r="R4972" i="3"/>
  <c r="R4973" i="3"/>
  <c r="R4974" i="3"/>
  <c r="R4975" i="3"/>
  <c r="R4976" i="3"/>
  <c r="R4977" i="3"/>
  <c r="R4978" i="3"/>
  <c r="R4979" i="3"/>
  <c r="R4980" i="3"/>
  <c r="R4981" i="3"/>
  <c r="R4982" i="3"/>
  <c r="R4983" i="3"/>
  <c r="R4984" i="3"/>
  <c r="R4985" i="3"/>
  <c r="R4986" i="3"/>
  <c r="R4987" i="3"/>
  <c r="R4988" i="3"/>
  <c r="R4989" i="3"/>
  <c r="R4990" i="3"/>
  <c r="R4991" i="3"/>
  <c r="R4992" i="3"/>
  <c r="R4993" i="3"/>
  <c r="R4994" i="3"/>
  <c r="R4995" i="3"/>
  <c r="R4996" i="3"/>
  <c r="R4997" i="3"/>
  <c r="R4998" i="3"/>
  <c r="R4999" i="3"/>
  <c r="R5000" i="3"/>
  <c r="R5001" i="3"/>
  <c r="R5002" i="3"/>
  <c r="R5003" i="3"/>
  <c r="R5004" i="3"/>
  <c r="R5005" i="3"/>
  <c r="R5006" i="3"/>
  <c r="R5007" i="3"/>
  <c r="R5008" i="3"/>
  <c r="R5009" i="3"/>
  <c r="R5010" i="3"/>
  <c r="R5011" i="3"/>
  <c r="R5012" i="3"/>
  <c r="R5013" i="3"/>
  <c r="R5014" i="3"/>
  <c r="R5015" i="3"/>
  <c r="R5016" i="3"/>
  <c r="R5017" i="3"/>
  <c r="R5018" i="3"/>
  <c r="R5019" i="3"/>
  <c r="R5020" i="3"/>
  <c r="R5021" i="3"/>
  <c r="R5022" i="3"/>
  <c r="R5023" i="3"/>
  <c r="R5024" i="3"/>
  <c r="R5025" i="3"/>
  <c r="R5026" i="3"/>
  <c r="R5027" i="3"/>
  <c r="R5028" i="3"/>
  <c r="R5029" i="3"/>
  <c r="R5030" i="3"/>
  <c r="R5031" i="3"/>
  <c r="R5032" i="3"/>
  <c r="R5033" i="3"/>
  <c r="R5034" i="3"/>
  <c r="R5035" i="3"/>
  <c r="R5036" i="3"/>
  <c r="R5037" i="3"/>
  <c r="R5038" i="3"/>
  <c r="R5039" i="3"/>
  <c r="R5040" i="3"/>
  <c r="R5041" i="3"/>
  <c r="R5042" i="3"/>
  <c r="R5043" i="3"/>
  <c r="R5044" i="3"/>
  <c r="R5045" i="3"/>
  <c r="R5046" i="3"/>
  <c r="R5047" i="3"/>
  <c r="R5048" i="3"/>
  <c r="R5049" i="3"/>
  <c r="R5050" i="3"/>
  <c r="R5051" i="3"/>
  <c r="R5052" i="3"/>
  <c r="R5053" i="3"/>
  <c r="R5054" i="3"/>
  <c r="R5055" i="3"/>
  <c r="R5056" i="3"/>
  <c r="R5057" i="3"/>
  <c r="R5058" i="3"/>
  <c r="R5059" i="3"/>
  <c r="R5060" i="3"/>
  <c r="R5061" i="3"/>
  <c r="R5062" i="3"/>
  <c r="R5063" i="3"/>
  <c r="R5064" i="3"/>
  <c r="R5065" i="3"/>
  <c r="R5066" i="3"/>
  <c r="R5067" i="3"/>
  <c r="R5068" i="3"/>
  <c r="R5069" i="3"/>
  <c r="R5070" i="3"/>
  <c r="R5071" i="3"/>
  <c r="R5072" i="3"/>
  <c r="R5073" i="3"/>
  <c r="R5074" i="3"/>
  <c r="R5075" i="3"/>
  <c r="R5076" i="3"/>
  <c r="R5077" i="3"/>
  <c r="R5078" i="3"/>
  <c r="R5079" i="3"/>
  <c r="R5080" i="3"/>
  <c r="R5081" i="3"/>
  <c r="R5082" i="3"/>
  <c r="R5083" i="3"/>
  <c r="R5084" i="3"/>
  <c r="R5085" i="3"/>
  <c r="R5086" i="3"/>
  <c r="R5087" i="3"/>
  <c r="R5088" i="3"/>
  <c r="R5089" i="3"/>
  <c r="R5090" i="3"/>
  <c r="R5091" i="3"/>
  <c r="R5092" i="3"/>
  <c r="R5093" i="3"/>
  <c r="R5094" i="3"/>
  <c r="R5095" i="3"/>
  <c r="R5096" i="3"/>
  <c r="R5097" i="3"/>
  <c r="R5098" i="3"/>
  <c r="R5099" i="3"/>
  <c r="R5100" i="3"/>
  <c r="R5101" i="3"/>
  <c r="R5102" i="3"/>
  <c r="R5103" i="3"/>
  <c r="R5104" i="3"/>
  <c r="R5105" i="3"/>
  <c r="R5106" i="3"/>
  <c r="R5107" i="3"/>
  <c r="R5108" i="3"/>
  <c r="R5109" i="3"/>
  <c r="R5110" i="3"/>
  <c r="R5111" i="3"/>
  <c r="R5112" i="3"/>
  <c r="R5113" i="3"/>
  <c r="R5114" i="3"/>
  <c r="R5115" i="3"/>
  <c r="R5116" i="3"/>
  <c r="R5117" i="3"/>
  <c r="R5118" i="3"/>
  <c r="R5119" i="3"/>
  <c r="R5120" i="3"/>
  <c r="R5121" i="3"/>
  <c r="R5122" i="3"/>
  <c r="R5123" i="3"/>
  <c r="R5124" i="3"/>
  <c r="R5125" i="3"/>
  <c r="R5126" i="3"/>
  <c r="R5127" i="3"/>
  <c r="R5128" i="3"/>
  <c r="R5129" i="3"/>
  <c r="R5130" i="3"/>
  <c r="R5131" i="3"/>
  <c r="R5132" i="3"/>
  <c r="R5133" i="3"/>
  <c r="R5134" i="3"/>
  <c r="R5135" i="3"/>
  <c r="R5136" i="3"/>
  <c r="R5137" i="3"/>
  <c r="R5138" i="3"/>
  <c r="R5139" i="3"/>
  <c r="R5140" i="3"/>
  <c r="R5141" i="3"/>
  <c r="R5142" i="3"/>
  <c r="R5143" i="3"/>
  <c r="R5144" i="3"/>
  <c r="R5145" i="3"/>
  <c r="R5146" i="3"/>
  <c r="R5147" i="3"/>
  <c r="R5148" i="3"/>
  <c r="R5149" i="3"/>
  <c r="R5150" i="3"/>
  <c r="R5151" i="3"/>
  <c r="R5152" i="3"/>
  <c r="R5153" i="3"/>
  <c r="R5154" i="3"/>
  <c r="R5155" i="3"/>
  <c r="R5156" i="3"/>
  <c r="R5157" i="3"/>
  <c r="R5158" i="3"/>
  <c r="R5159" i="3"/>
  <c r="R5160" i="3"/>
  <c r="R5161" i="3"/>
  <c r="R5162" i="3"/>
  <c r="R5163" i="3"/>
  <c r="R5164" i="3"/>
  <c r="R5165" i="3"/>
  <c r="R5166" i="3"/>
  <c r="R5167" i="3"/>
  <c r="R5168" i="3"/>
  <c r="R5169" i="3"/>
  <c r="R5170" i="3"/>
  <c r="R5171" i="3"/>
  <c r="R5172" i="3"/>
  <c r="R5173" i="3"/>
  <c r="R5174" i="3"/>
  <c r="R5175" i="3"/>
  <c r="R5176" i="3"/>
  <c r="R5177" i="3"/>
  <c r="R5178" i="3"/>
  <c r="R5179" i="3"/>
  <c r="R5180" i="3"/>
  <c r="R5181" i="3"/>
  <c r="R5182" i="3"/>
  <c r="R5183" i="3"/>
  <c r="R5184" i="3"/>
  <c r="R5185" i="3"/>
  <c r="R5186" i="3"/>
  <c r="R5187" i="3"/>
  <c r="R5188" i="3"/>
  <c r="R5189" i="3"/>
  <c r="R5190" i="3"/>
  <c r="R5191" i="3"/>
  <c r="R5192" i="3"/>
  <c r="R5193" i="3"/>
  <c r="R5194" i="3"/>
  <c r="R5195" i="3"/>
  <c r="R5196" i="3"/>
  <c r="R5197" i="3"/>
  <c r="R5198" i="3"/>
  <c r="R5199" i="3"/>
  <c r="R5200" i="3"/>
  <c r="R5201" i="3"/>
  <c r="R5202" i="3"/>
  <c r="R5203" i="3"/>
  <c r="R5204" i="3"/>
  <c r="R5205" i="3"/>
  <c r="R5206" i="3"/>
  <c r="R5207" i="3"/>
  <c r="R5208" i="3"/>
  <c r="R5209" i="3"/>
  <c r="R5210" i="3"/>
  <c r="R5211" i="3"/>
  <c r="R5212" i="3"/>
  <c r="R5213" i="3"/>
  <c r="R5214" i="3"/>
  <c r="R5215" i="3"/>
  <c r="R5216" i="3"/>
  <c r="R5217" i="3"/>
  <c r="R5218" i="3"/>
  <c r="R5219" i="3"/>
  <c r="R5220" i="3"/>
  <c r="R5221" i="3"/>
  <c r="R5222" i="3"/>
  <c r="R5223" i="3"/>
  <c r="R5224" i="3"/>
  <c r="R5225" i="3"/>
  <c r="R5226" i="3"/>
  <c r="R5227" i="3"/>
  <c r="R5228" i="3"/>
  <c r="R5229" i="3"/>
  <c r="R5230" i="3"/>
  <c r="R5231" i="3"/>
  <c r="R5232" i="3"/>
  <c r="R5233" i="3"/>
  <c r="R5234" i="3"/>
  <c r="R5235" i="3"/>
  <c r="R5236" i="3"/>
  <c r="R5237" i="3"/>
  <c r="R5238" i="3"/>
  <c r="R5239" i="3"/>
  <c r="R5240" i="3"/>
  <c r="R5241" i="3"/>
  <c r="R5242" i="3"/>
  <c r="R5243" i="3"/>
  <c r="R5244" i="3"/>
  <c r="R5245" i="3"/>
  <c r="R5246" i="3"/>
  <c r="R5247" i="3"/>
  <c r="R5248" i="3"/>
  <c r="R5249" i="3"/>
  <c r="R5250" i="3"/>
  <c r="R5251" i="3"/>
  <c r="R5252" i="3"/>
  <c r="R5253" i="3"/>
  <c r="R5254" i="3"/>
  <c r="R5255" i="3"/>
  <c r="R5256" i="3"/>
  <c r="R5257" i="3"/>
  <c r="R5258" i="3"/>
  <c r="R5259" i="3"/>
  <c r="R5260" i="3"/>
  <c r="R5261" i="3"/>
  <c r="R5262" i="3"/>
  <c r="R5263" i="3"/>
  <c r="R5264" i="3"/>
  <c r="R5265" i="3"/>
  <c r="R5266" i="3"/>
  <c r="R5267" i="3"/>
  <c r="R5268" i="3"/>
  <c r="R5269" i="3"/>
  <c r="R5270" i="3"/>
  <c r="R5271" i="3"/>
  <c r="R5272" i="3"/>
  <c r="R5273" i="3"/>
  <c r="R5274" i="3"/>
  <c r="R5275" i="3"/>
  <c r="R5276" i="3"/>
  <c r="R5277" i="3"/>
  <c r="R5278" i="3"/>
  <c r="R5279" i="3"/>
  <c r="R5280" i="3"/>
  <c r="R5281" i="3"/>
  <c r="R5282" i="3"/>
  <c r="R5283" i="3"/>
  <c r="R5284" i="3"/>
  <c r="R5285" i="3"/>
  <c r="R5286" i="3"/>
  <c r="R5287" i="3"/>
  <c r="R5288" i="3"/>
  <c r="R5289" i="3"/>
  <c r="R5290" i="3"/>
  <c r="R5291" i="3"/>
  <c r="R5292" i="3"/>
  <c r="R5293" i="3"/>
  <c r="R5294" i="3"/>
  <c r="R5295" i="3"/>
  <c r="R5296" i="3"/>
  <c r="R5297" i="3"/>
  <c r="R5298" i="3"/>
  <c r="R5299" i="3"/>
  <c r="R5300" i="3"/>
  <c r="R5301" i="3"/>
  <c r="R5302" i="3"/>
  <c r="R5303" i="3"/>
  <c r="R5304" i="3"/>
  <c r="R5305" i="3"/>
  <c r="R5306" i="3"/>
  <c r="R5307" i="3"/>
  <c r="R5308" i="3"/>
  <c r="R5309" i="3"/>
  <c r="R5310" i="3"/>
  <c r="R5311" i="3"/>
  <c r="R5312" i="3"/>
  <c r="R5313" i="3"/>
  <c r="R5314" i="3"/>
  <c r="R5315" i="3"/>
  <c r="R5316" i="3"/>
  <c r="R5317" i="3"/>
  <c r="R5318" i="3"/>
  <c r="R5319" i="3"/>
  <c r="R5320" i="3"/>
  <c r="R5321" i="3"/>
  <c r="R5322" i="3"/>
  <c r="R5323" i="3"/>
  <c r="R5324" i="3"/>
  <c r="R5325" i="3"/>
  <c r="R5326" i="3"/>
  <c r="R5327" i="3"/>
  <c r="R5328" i="3"/>
  <c r="R5329" i="3"/>
  <c r="R5330" i="3"/>
  <c r="R5331" i="3"/>
  <c r="R5332" i="3"/>
  <c r="R5333" i="3"/>
  <c r="R5334" i="3"/>
  <c r="R5335" i="3"/>
  <c r="R5336" i="3"/>
  <c r="R5337" i="3"/>
  <c r="R5338" i="3"/>
  <c r="R5339" i="3"/>
  <c r="R5340" i="3"/>
  <c r="R5341" i="3"/>
  <c r="R5342" i="3"/>
  <c r="R5343" i="3"/>
  <c r="R5344" i="3"/>
  <c r="R5345" i="3"/>
  <c r="R5346" i="3"/>
  <c r="R5347" i="3"/>
  <c r="R5348" i="3"/>
  <c r="R5349" i="3"/>
  <c r="R5350" i="3"/>
  <c r="R5351" i="3"/>
  <c r="R5352" i="3"/>
  <c r="R5353" i="3"/>
  <c r="R5354" i="3"/>
  <c r="R5355" i="3"/>
  <c r="R5356" i="3"/>
  <c r="R5357" i="3"/>
  <c r="R5358" i="3"/>
  <c r="R5359" i="3"/>
  <c r="R5360" i="3"/>
  <c r="R5361" i="3"/>
  <c r="R5362" i="3"/>
  <c r="R5363" i="3"/>
  <c r="R5364" i="3"/>
  <c r="R5365" i="3"/>
  <c r="R5366" i="3"/>
  <c r="R5367" i="3"/>
  <c r="R5368" i="3"/>
  <c r="R5369" i="3"/>
  <c r="R5370" i="3"/>
  <c r="R5371" i="3"/>
  <c r="R5372" i="3"/>
  <c r="R5373" i="3"/>
  <c r="R5374" i="3"/>
  <c r="R5375" i="3"/>
  <c r="R5376" i="3"/>
  <c r="R5377" i="3"/>
  <c r="R5378" i="3"/>
  <c r="R5379" i="3"/>
  <c r="R5380" i="3"/>
  <c r="R5381" i="3"/>
  <c r="R5382" i="3"/>
  <c r="R5383" i="3"/>
  <c r="R5384" i="3"/>
  <c r="R5385" i="3"/>
  <c r="R5386" i="3"/>
  <c r="R5387" i="3"/>
  <c r="R5388" i="3"/>
  <c r="R5389" i="3"/>
  <c r="R5390" i="3"/>
  <c r="R5391" i="3"/>
  <c r="R5392" i="3"/>
  <c r="R5393" i="3"/>
  <c r="R5394" i="3"/>
  <c r="R5395" i="3"/>
  <c r="R5396" i="3"/>
  <c r="R5397" i="3"/>
  <c r="R5398" i="3"/>
  <c r="R5399" i="3"/>
  <c r="R5400" i="3"/>
  <c r="R5401" i="3"/>
  <c r="R5402" i="3"/>
  <c r="R5403" i="3"/>
  <c r="R5404" i="3"/>
  <c r="R5405" i="3"/>
  <c r="R5406" i="3"/>
  <c r="R5407" i="3"/>
  <c r="R5408" i="3"/>
  <c r="R5409" i="3"/>
  <c r="R5410" i="3"/>
  <c r="R5411" i="3"/>
  <c r="R5412" i="3"/>
  <c r="R5413" i="3"/>
  <c r="R5414" i="3"/>
  <c r="R5415" i="3"/>
  <c r="R5416" i="3"/>
  <c r="R5417" i="3"/>
  <c r="R5418" i="3"/>
  <c r="R5419" i="3"/>
  <c r="R5420" i="3"/>
  <c r="R5421" i="3"/>
  <c r="R5422" i="3"/>
  <c r="R5423" i="3"/>
  <c r="R5424" i="3"/>
  <c r="R5425" i="3"/>
  <c r="R5426" i="3"/>
  <c r="R5427" i="3"/>
  <c r="R5428" i="3"/>
  <c r="R5429" i="3"/>
  <c r="R5430" i="3"/>
  <c r="R5431" i="3"/>
  <c r="R5432" i="3"/>
  <c r="R5433" i="3"/>
  <c r="R5434" i="3"/>
  <c r="R5435" i="3"/>
  <c r="R5436" i="3"/>
  <c r="R5437" i="3"/>
  <c r="R5438" i="3"/>
  <c r="R5439" i="3"/>
  <c r="R5440" i="3"/>
  <c r="R5441" i="3"/>
  <c r="R5442" i="3"/>
  <c r="R5443" i="3"/>
  <c r="R5444" i="3"/>
  <c r="R5445" i="3"/>
  <c r="R5446" i="3"/>
  <c r="R5447" i="3"/>
  <c r="R5448" i="3"/>
  <c r="R5449" i="3"/>
  <c r="R5450" i="3"/>
  <c r="R5451" i="3"/>
  <c r="R5452" i="3"/>
  <c r="R5453" i="3"/>
  <c r="R5454" i="3"/>
  <c r="R5455" i="3"/>
  <c r="R5456" i="3"/>
  <c r="R5457" i="3"/>
  <c r="R5458" i="3"/>
  <c r="R5459" i="3"/>
  <c r="R5460" i="3"/>
  <c r="R5461" i="3"/>
  <c r="R5462" i="3"/>
  <c r="R5463" i="3"/>
  <c r="R5464" i="3"/>
  <c r="R5465" i="3"/>
  <c r="R5466" i="3"/>
  <c r="R5467" i="3"/>
  <c r="R5468" i="3"/>
  <c r="R5469" i="3"/>
  <c r="R5470" i="3"/>
  <c r="R5471" i="3"/>
  <c r="R5472" i="3"/>
  <c r="R5473" i="3"/>
  <c r="R5474" i="3"/>
  <c r="R5475" i="3"/>
  <c r="R5476" i="3"/>
  <c r="R5477" i="3"/>
  <c r="R5478" i="3"/>
  <c r="R5479" i="3"/>
  <c r="R5480" i="3"/>
  <c r="R5481" i="3"/>
  <c r="R5482" i="3"/>
  <c r="R5483" i="3"/>
  <c r="R5484" i="3"/>
  <c r="R5485" i="3"/>
  <c r="R5486" i="3"/>
  <c r="R5487" i="3"/>
  <c r="R5488" i="3"/>
  <c r="R5489" i="3"/>
  <c r="R5490" i="3"/>
  <c r="R5491" i="3"/>
  <c r="R5492" i="3"/>
  <c r="R5493" i="3"/>
  <c r="R5494" i="3"/>
  <c r="R5495" i="3"/>
  <c r="R5496" i="3"/>
  <c r="R5497" i="3"/>
  <c r="R5498" i="3"/>
  <c r="R5499" i="3"/>
  <c r="R5500" i="3"/>
  <c r="R5501" i="3"/>
  <c r="R5502" i="3"/>
  <c r="R5503" i="3"/>
  <c r="R5504" i="3"/>
  <c r="R5505" i="3"/>
  <c r="R5506" i="3"/>
  <c r="R5507" i="3"/>
  <c r="R5508" i="3"/>
  <c r="R5509" i="3"/>
  <c r="R5510" i="3"/>
  <c r="R5511" i="3"/>
  <c r="R5512" i="3"/>
  <c r="R5513" i="3"/>
  <c r="R5514" i="3"/>
  <c r="R5515" i="3"/>
  <c r="R5516" i="3"/>
  <c r="R5517" i="3"/>
  <c r="R5518" i="3"/>
  <c r="R5519" i="3"/>
  <c r="R5520" i="3"/>
  <c r="R5521" i="3"/>
  <c r="R5522" i="3"/>
  <c r="R5523" i="3"/>
  <c r="R5524" i="3"/>
  <c r="R5525" i="3"/>
  <c r="R5526" i="3"/>
  <c r="R5527" i="3"/>
  <c r="R5528" i="3"/>
  <c r="R5529" i="3"/>
  <c r="R5530" i="3"/>
  <c r="R5531" i="3"/>
  <c r="R5532" i="3"/>
  <c r="R5533" i="3"/>
  <c r="R5534" i="3"/>
  <c r="R5535" i="3"/>
  <c r="R5536" i="3"/>
  <c r="R5537" i="3"/>
  <c r="R5538" i="3"/>
  <c r="R5539" i="3"/>
  <c r="R5540" i="3"/>
  <c r="R5541" i="3"/>
  <c r="R5542" i="3"/>
  <c r="R5543" i="3"/>
  <c r="R5544" i="3"/>
  <c r="R5545" i="3"/>
  <c r="R5546" i="3"/>
  <c r="R5547" i="3"/>
  <c r="R5548" i="3"/>
  <c r="R5549" i="3"/>
  <c r="R5550" i="3"/>
  <c r="R5551" i="3"/>
  <c r="R5552" i="3"/>
  <c r="R5553" i="3"/>
  <c r="R5554" i="3"/>
  <c r="R5555" i="3"/>
  <c r="R5556" i="3"/>
  <c r="R5557" i="3"/>
  <c r="R5558" i="3"/>
  <c r="R5559" i="3"/>
  <c r="R5560" i="3"/>
  <c r="R5561" i="3"/>
  <c r="R5562" i="3"/>
  <c r="R5563" i="3"/>
  <c r="R5564" i="3"/>
  <c r="R5565" i="3"/>
  <c r="R5566" i="3"/>
  <c r="R5567" i="3"/>
  <c r="R5568" i="3"/>
  <c r="R5569" i="3"/>
  <c r="R5570" i="3"/>
  <c r="R5571" i="3"/>
  <c r="R5572" i="3"/>
  <c r="R5573" i="3"/>
  <c r="R5574" i="3"/>
  <c r="R5575" i="3"/>
  <c r="R5576" i="3"/>
  <c r="R5577" i="3"/>
  <c r="R5578" i="3"/>
  <c r="R5579" i="3"/>
  <c r="R5580" i="3"/>
  <c r="R5581" i="3"/>
  <c r="R5582" i="3"/>
  <c r="R5583" i="3"/>
  <c r="R5584" i="3"/>
  <c r="R5585" i="3"/>
  <c r="R5586" i="3"/>
  <c r="R5587" i="3"/>
  <c r="R5588" i="3"/>
  <c r="R5589" i="3"/>
  <c r="R5590" i="3"/>
  <c r="R5591" i="3"/>
  <c r="R5592" i="3"/>
  <c r="R5593" i="3"/>
  <c r="R5594" i="3"/>
  <c r="R5595" i="3"/>
  <c r="R5596" i="3"/>
  <c r="R5597" i="3"/>
  <c r="R5598" i="3"/>
  <c r="R5599" i="3"/>
  <c r="R5600" i="3"/>
  <c r="R5601" i="3"/>
  <c r="R5602" i="3"/>
  <c r="R5603" i="3"/>
  <c r="R5604" i="3"/>
  <c r="R5605" i="3"/>
  <c r="R5606" i="3"/>
  <c r="R5607" i="3"/>
  <c r="R5608" i="3"/>
  <c r="R5609" i="3"/>
  <c r="R5610" i="3"/>
  <c r="R5611" i="3"/>
  <c r="R5612" i="3"/>
  <c r="R5613" i="3"/>
  <c r="R5614" i="3"/>
  <c r="R5615" i="3"/>
  <c r="R5616" i="3"/>
  <c r="R5617" i="3"/>
  <c r="R5618" i="3"/>
  <c r="R5619" i="3"/>
  <c r="R5620" i="3"/>
  <c r="R5621" i="3"/>
  <c r="R5622" i="3"/>
  <c r="R5623" i="3"/>
  <c r="R5624" i="3"/>
  <c r="R5625" i="3"/>
  <c r="R5626" i="3"/>
  <c r="R5627" i="3"/>
  <c r="R5628" i="3"/>
  <c r="R5629" i="3"/>
  <c r="R5630" i="3"/>
  <c r="R5631" i="3"/>
  <c r="R5632" i="3"/>
  <c r="R5633" i="3"/>
  <c r="R5634" i="3"/>
  <c r="R5635" i="3"/>
  <c r="R5636" i="3"/>
  <c r="R5637" i="3"/>
  <c r="R5638" i="3"/>
  <c r="R5639" i="3"/>
  <c r="R5640" i="3"/>
  <c r="R5641" i="3"/>
  <c r="R5642" i="3"/>
  <c r="R5643" i="3"/>
  <c r="R5644" i="3"/>
  <c r="R5645" i="3"/>
  <c r="R5646" i="3"/>
  <c r="R5647" i="3"/>
  <c r="R5648" i="3"/>
  <c r="R5649" i="3"/>
  <c r="R5650" i="3"/>
  <c r="R5651" i="3"/>
  <c r="R5652" i="3"/>
  <c r="R5653" i="3"/>
  <c r="R5654" i="3"/>
  <c r="R5655" i="3"/>
  <c r="R5656" i="3"/>
  <c r="R5657" i="3"/>
  <c r="R5658" i="3"/>
  <c r="R5659" i="3"/>
  <c r="R5660" i="3"/>
  <c r="R5661" i="3"/>
  <c r="R5662" i="3"/>
  <c r="R5663" i="3"/>
  <c r="R5664" i="3"/>
  <c r="R5665" i="3"/>
  <c r="R5666" i="3"/>
  <c r="R5667" i="3"/>
  <c r="R5668" i="3"/>
  <c r="R5669" i="3"/>
  <c r="R5670" i="3"/>
  <c r="R5671" i="3"/>
  <c r="R5672" i="3"/>
  <c r="R5673" i="3"/>
  <c r="R5674" i="3"/>
  <c r="R5675" i="3"/>
  <c r="R5676" i="3"/>
  <c r="R5677" i="3"/>
  <c r="R5678" i="3"/>
  <c r="R5679" i="3"/>
  <c r="R5680" i="3"/>
  <c r="R5681" i="3"/>
  <c r="R5682" i="3"/>
  <c r="R5683" i="3"/>
  <c r="R5684" i="3"/>
  <c r="R5685" i="3"/>
  <c r="R5686" i="3"/>
  <c r="R5687" i="3"/>
  <c r="R5688" i="3"/>
  <c r="R5689" i="3"/>
  <c r="R5690" i="3"/>
  <c r="R5691" i="3"/>
  <c r="R5692" i="3"/>
  <c r="R5693" i="3"/>
  <c r="R5694" i="3"/>
  <c r="R5695" i="3"/>
  <c r="R5696" i="3"/>
  <c r="R5697" i="3"/>
  <c r="R5698" i="3"/>
  <c r="R5699" i="3"/>
  <c r="R5700" i="3"/>
  <c r="R5701" i="3"/>
  <c r="R5702" i="3"/>
  <c r="R5703" i="3"/>
  <c r="R5704" i="3"/>
  <c r="R5705" i="3"/>
  <c r="R5706" i="3"/>
  <c r="R5707" i="3"/>
  <c r="R5708" i="3"/>
  <c r="R5709" i="3"/>
  <c r="R5710" i="3"/>
  <c r="R5711" i="3"/>
  <c r="R5712" i="3"/>
  <c r="R5713" i="3"/>
  <c r="R5714" i="3"/>
  <c r="R5715" i="3"/>
  <c r="R5716" i="3"/>
  <c r="R5717" i="3"/>
  <c r="R5718" i="3"/>
  <c r="R5719" i="3"/>
  <c r="R5720" i="3"/>
  <c r="R5721" i="3"/>
  <c r="R5722" i="3"/>
  <c r="R5723" i="3"/>
  <c r="R5724" i="3"/>
  <c r="R5725" i="3"/>
  <c r="R5726" i="3"/>
  <c r="R5727" i="3"/>
  <c r="R5728" i="3"/>
  <c r="R5729" i="3"/>
  <c r="R5730" i="3"/>
  <c r="R5731" i="3"/>
  <c r="R5732" i="3"/>
  <c r="R5733" i="3"/>
  <c r="R5734" i="3"/>
  <c r="R5735" i="3"/>
  <c r="R5736" i="3"/>
  <c r="R5737" i="3"/>
  <c r="R5738" i="3"/>
  <c r="R5739" i="3"/>
  <c r="R5740" i="3"/>
  <c r="R5741" i="3"/>
  <c r="R5742" i="3"/>
  <c r="R5743" i="3"/>
  <c r="R5744" i="3"/>
  <c r="R5745" i="3"/>
  <c r="R5746" i="3"/>
  <c r="R5747" i="3"/>
  <c r="R5748" i="3"/>
  <c r="R5749" i="3"/>
  <c r="R5750" i="3"/>
  <c r="R5751" i="3"/>
  <c r="R5752" i="3"/>
  <c r="R5753" i="3"/>
  <c r="R5754" i="3"/>
  <c r="R5755" i="3"/>
  <c r="R5756" i="3"/>
  <c r="R5757" i="3"/>
  <c r="R5758" i="3"/>
  <c r="R5759" i="3"/>
  <c r="R5760" i="3"/>
  <c r="R5761" i="3"/>
  <c r="R5762" i="3"/>
  <c r="R5763" i="3"/>
  <c r="R5764" i="3"/>
  <c r="R5765" i="3"/>
  <c r="R5766" i="3"/>
  <c r="R5767" i="3"/>
  <c r="R5768" i="3"/>
  <c r="R5769" i="3"/>
  <c r="R5770" i="3"/>
  <c r="R5771" i="3"/>
  <c r="R5772" i="3"/>
  <c r="R5773" i="3"/>
  <c r="R5774" i="3"/>
  <c r="R5775" i="3"/>
  <c r="R5776" i="3"/>
  <c r="R5777" i="3"/>
  <c r="R5778" i="3"/>
  <c r="R5779" i="3"/>
  <c r="R5780" i="3"/>
  <c r="R5781" i="3"/>
  <c r="R5782" i="3"/>
  <c r="R5783" i="3"/>
  <c r="R5784" i="3"/>
  <c r="R5785" i="3"/>
  <c r="R5786" i="3"/>
  <c r="R5787" i="3"/>
  <c r="R5788" i="3"/>
  <c r="R5789" i="3"/>
  <c r="R5790" i="3"/>
  <c r="R5791" i="3"/>
  <c r="R5792" i="3"/>
  <c r="R5793" i="3"/>
  <c r="R5794" i="3"/>
  <c r="R5795" i="3"/>
  <c r="R5796" i="3"/>
  <c r="R5797" i="3"/>
  <c r="R5798" i="3"/>
  <c r="R5799" i="3"/>
  <c r="R5800" i="3"/>
  <c r="R5801" i="3"/>
  <c r="R5802" i="3"/>
  <c r="R5803" i="3"/>
  <c r="R5804" i="3"/>
  <c r="R5805" i="3"/>
  <c r="R5806" i="3"/>
  <c r="R5807" i="3"/>
  <c r="R5808" i="3"/>
  <c r="R5809" i="3"/>
  <c r="R5810" i="3"/>
  <c r="R5811" i="3"/>
  <c r="R5812" i="3"/>
  <c r="R5813" i="3"/>
  <c r="R5814" i="3"/>
  <c r="R5815" i="3"/>
  <c r="R5816" i="3"/>
  <c r="R5817" i="3"/>
  <c r="R5818" i="3"/>
  <c r="R5819" i="3"/>
  <c r="R5820" i="3"/>
  <c r="R5821" i="3"/>
  <c r="R5822" i="3"/>
  <c r="R5823" i="3"/>
  <c r="R5824" i="3"/>
  <c r="R5825" i="3"/>
  <c r="R5826" i="3"/>
  <c r="R5827" i="3"/>
  <c r="R5828" i="3"/>
  <c r="R5829" i="3"/>
  <c r="R5830" i="3"/>
  <c r="R5831" i="3"/>
  <c r="R5832" i="3"/>
  <c r="R5833" i="3"/>
  <c r="R5834" i="3"/>
  <c r="R5835" i="3"/>
  <c r="R5836" i="3"/>
  <c r="R5837" i="3"/>
  <c r="R5838" i="3"/>
  <c r="R5839" i="3"/>
  <c r="R5840" i="3"/>
  <c r="R5841" i="3"/>
  <c r="R5842" i="3"/>
  <c r="R5843" i="3"/>
  <c r="R5844" i="3"/>
  <c r="R5845" i="3"/>
  <c r="R5846" i="3"/>
  <c r="R5847" i="3"/>
  <c r="R5848" i="3"/>
  <c r="R5849" i="3"/>
  <c r="R5850" i="3"/>
  <c r="R5851" i="3"/>
  <c r="R5852" i="3"/>
  <c r="R5853" i="3"/>
  <c r="R5854" i="3"/>
  <c r="R5855" i="3"/>
  <c r="R5856" i="3"/>
  <c r="R5857" i="3"/>
  <c r="R5858" i="3"/>
  <c r="R5859" i="3"/>
  <c r="R5860" i="3"/>
  <c r="R5861" i="3"/>
  <c r="R5862" i="3"/>
  <c r="R5863" i="3"/>
  <c r="R5864" i="3"/>
  <c r="R5865" i="3"/>
  <c r="R5866" i="3"/>
  <c r="R5867" i="3"/>
  <c r="R5868" i="3"/>
  <c r="R5869" i="3"/>
  <c r="R5870" i="3"/>
  <c r="R5871" i="3"/>
  <c r="R5872" i="3"/>
  <c r="R5873" i="3"/>
  <c r="R5874" i="3"/>
  <c r="R5875" i="3"/>
  <c r="R5876" i="3"/>
  <c r="R5877" i="3"/>
  <c r="R5878" i="3"/>
  <c r="R5879" i="3"/>
  <c r="R5880" i="3"/>
  <c r="R5881" i="3"/>
  <c r="R5882" i="3"/>
  <c r="R5883" i="3"/>
  <c r="R5884" i="3"/>
  <c r="R5885" i="3"/>
  <c r="R5886" i="3"/>
  <c r="R5887" i="3"/>
  <c r="R5888" i="3"/>
  <c r="R5889" i="3"/>
  <c r="R5890" i="3"/>
  <c r="R5891" i="3"/>
  <c r="R5892" i="3"/>
  <c r="R5893" i="3"/>
  <c r="R5894" i="3"/>
  <c r="R5895" i="3"/>
  <c r="R5896" i="3"/>
  <c r="R5897" i="3"/>
  <c r="R5898" i="3"/>
  <c r="R5899" i="3"/>
  <c r="R5900" i="3"/>
  <c r="R5901" i="3"/>
  <c r="R5902" i="3"/>
  <c r="R5903" i="3"/>
  <c r="R5904" i="3"/>
  <c r="R5905" i="3"/>
  <c r="R5906" i="3"/>
  <c r="R5907" i="3"/>
  <c r="R5908" i="3"/>
  <c r="R5909" i="3"/>
  <c r="R5910" i="3"/>
  <c r="R5911" i="3"/>
  <c r="R5912" i="3"/>
  <c r="R5913" i="3"/>
  <c r="R5914" i="3"/>
  <c r="R5915" i="3"/>
  <c r="R5916" i="3"/>
  <c r="R5917" i="3"/>
  <c r="R5918" i="3"/>
  <c r="R5919" i="3"/>
  <c r="R5920" i="3"/>
  <c r="R5921" i="3"/>
  <c r="R5922" i="3"/>
  <c r="R5923" i="3"/>
  <c r="R5924" i="3"/>
  <c r="R5925" i="3"/>
  <c r="R5926" i="3"/>
  <c r="R5927" i="3"/>
  <c r="R5928" i="3"/>
  <c r="R5929" i="3"/>
  <c r="R5930" i="3"/>
  <c r="R5931" i="3"/>
  <c r="R5932" i="3"/>
  <c r="R5933" i="3"/>
  <c r="R5934" i="3"/>
  <c r="R5935" i="3"/>
  <c r="R5936" i="3"/>
  <c r="R5937" i="3"/>
  <c r="R5938" i="3"/>
  <c r="R5939" i="3"/>
  <c r="R5940" i="3"/>
  <c r="R5941" i="3"/>
  <c r="R5942" i="3"/>
  <c r="R5943" i="3"/>
  <c r="R5944" i="3"/>
  <c r="R5945" i="3"/>
  <c r="R5946" i="3"/>
  <c r="R5947" i="3"/>
  <c r="R5948" i="3"/>
  <c r="R5949" i="3"/>
  <c r="R5950" i="3"/>
  <c r="R5951" i="3"/>
  <c r="R5952" i="3"/>
  <c r="R5953" i="3"/>
  <c r="R5954" i="3"/>
  <c r="R5955" i="3"/>
  <c r="R5956" i="3"/>
  <c r="R5957" i="3"/>
  <c r="R5958" i="3"/>
  <c r="R5959" i="3"/>
  <c r="R5960" i="3"/>
  <c r="R5961" i="3"/>
  <c r="R5962" i="3"/>
  <c r="R5963" i="3"/>
  <c r="R5964" i="3"/>
  <c r="R5965" i="3"/>
  <c r="R5966" i="3"/>
  <c r="R5967" i="3"/>
  <c r="R5968" i="3"/>
  <c r="R5969" i="3"/>
  <c r="R5970" i="3"/>
  <c r="R5971" i="3"/>
  <c r="R5972" i="3"/>
  <c r="R5973" i="3"/>
  <c r="R5974" i="3"/>
  <c r="R5975" i="3"/>
  <c r="R5976" i="3"/>
  <c r="R5977" i="3"/>
  <c r="R5978" i="3"/>
  <c r="R5979" i="3"/>
  <c r="R5980" i="3"/>
  <c r="R5981" i="3"/>
  <c r="R5982" i="3"/>
  <c r="R5983" i="3"/>
  <c r="R5984" i="3"/>
  <c r="R5985" i="3"/>
  <c r="R5986" i="3"/>
  <c r="R5987" i="3"/>
  <c r="R5988" i="3"/>
  <c r="R5989" i="3"/>
  <c r="R5990" i="3"/>
  <c r="R5991" i="3"/>
  <c r="R5992" i="3"/>
  <c r="R5993" i="3"/>
  <c r="R5994" i="3"/>
  <c r="R5995" i="3"/>
  <c r="R5996" i="3"/>
  <c r="R5997" i="3"/>
  <c r="R5998" i="3"/>
  <c r="R5999" i="3"/>
  <c r="R6000" i="3"/>
  <c r="R6001" i="3"/>
  <c r="R6002" i="3"/>
  <c r="R6003" i="3"/>
  <c r="R6004" i="3"/>
  <c r="R6005" i="3"/>
  <c r="R6006" i="3"/>
  <c r="R6007" i="3"/>
  <c r="R6008" i="3"/>
  <c r="R6009" i="3"/>
  <c r="R6010" i="3"/>
  <c r="R6011" i="3"/>
  <c r="R6012" i="3"/>
  <c r="R6013" i="3"/>
  <c r="R6014" i="3"/>
  <c r="R6015" i="3"/>
  <c r="R6016" i="3"/>
  <c r="R6017" i="3"/>
  <c r="R6018" i="3"/>
  <c r="R6019" i="3"/>
  <c r="R6020" i="3"/>
  <c r="R6021" i="3"/>
  <c r="R6022" i="3"/>
  <c r="R6023" i="3"/>
  <c r="R6024" i="3"/>
  <c r="R6025" i="3"/>
  <c r="R6026" i="3"/>
  <c r="R6027" i="3"/>
  <c r="R6028" i="3"/>
  <c r="R6029" i="3"/>
  <c r="R6030" i="3"/>
  <c r="R6031" i="3"/>
  <c r="R6032" i="3"/>
  <c r="R6033" i="3"/>
  <c r="R6034" i="3"/>
  <c r="R6035" i="3"/>
  <c r="R6036" i="3"/>
  <c r="R6037" i="3"/>
  <c r="R6038" i="3"/>
  <c r="R6039" i="3"/>
  <c r="R6040" i="3"/>
  <c r="R6041" i="3"/>
  <c r="R6042" i="3"/>
  <c r="R6043" i="3"/>
  <c r="R6044" i="3"/>
  <c r="R6045" i="3"/>
  <c r="R6046" i="3"/>
  <c r="R6047" i="3"/>
  <c r="R6048" i="3"/>
  <c r="R6049" i="3"/>
  <c r="R6050" i="3"/>
  <c r="R6051" i="3"/>
  <c r="R6052" i="3"/>
  <c r="R6053" i="3"/>
  <c r="R6054" i="3"/>
  <c r="R6055" i="3"/>
  <c r="R6056" i="3"/>
  <c r="R6057" i="3"/>
  <c r="R6058" i="3"/>
  <c r="R6059" i="3"/>
  <c r="R6060" i="3"/>
  <c r="R6061" i="3"/>
  <c r="R6062" i="3"/>
  <c r="R6063" i="3"/>
  <c r="R6064" i="3"/>
  <c r="R6065" i="3"/>
  <c r="R6066" i="3"/>
  <c r="R6067" i="3"/>
  <c r="R6068" i="3"/>
  <c r="R6069" i="3"/>
  <c r="R6070" i="3"/>
  <c r="R6071" i="3"/>
  <c r="R6072" i="3"/>
  <c r="R6073" i="3"/>
  <c r="R6074" i="3"/>
  <c r="R6075" i="3"/>
  <c r="R6076" i="3"/>
  <c r="R6077" i="3"/>
  <c r="R6078" i="3"/>
  <c r="R6079" i="3"/>
  <c r="R6080" i="3"/>
  <c r="R6081" i="3"/>
  <c r="R6082" i="3"/>
  <c r="R6083" i="3"/>
  <c r="R6084" i="3"/>
  <c r="R6085" i="3"/>
  <c r="R6086" i="3"/>
  <c r="R6087" i="3"/>
  <c r="R6088" i="3"/>
  <c r="R6089" i="3"/>
  <c r="R6090" i="3"/>
  <c r="R6091" i="3"/>
  <c r="R6092" i="3"/>
  <c r="R6093" i="3"/>
  <c r="R6094" i="3"/>
  <c r="R6095" i="3"/>
  <c r="R6096" i="3"/>
  <c r="R6097" i="3"/>
  <c r="R6098" i="3"/>
  <c r="R6099" i="3"/>
  <c r="R6100" i="3"/>
  <c r="R6101" i="3"/>
  <c r="R6102" i="3"/>
  <c r="R6103" i="3"/>
  <c r="R6104" i="3"/>
  <c r="R6105" i="3"/>
  <c r="R6106" i="3"/>
  <c r="R6107" i="3"/>
  <c r="R6108" i="3"/>
  <c r="R6109" i="3"/>
  <c r="R6110" i="3"/>
  <c r="R6111" i="3"/>
  <c r="R6112" i="3"/>
  <c r="R6113" i="3"/>
  <c r="R6114" i="3"/>
  <c r="R6115" i="3"/>
  <c r="R6116" i="3"/>
  <c r="R6117" i="3"/>
  <c r="R6118" i="3"/>
  <c r="R6119" i="3"/>
  <c r="R6120" i="3"/>
  <c r="R6121" i="3"/>
  <c r="R6122" i="3"/>
  <c r="R6123" i="3"/>
  <c r="R6124" i="3"/>
  <c r="R6125" i="3"/>
  <c r="R6126" i="3"/>
  <c r="R6127" i="3"/>
  <c r="R6128" i="3"/>
  <c r="R6129" i="3"/>
  <c r="R6130" i="3"/>
  <c r="R6131" i="3"/>
  <c r="R6132" i="3"/>
  <c r="R6133" i="3"/>
  <c r="R6134" i="3"/>
  <c r="R6135" i="3"/>
  <c r="R6136" i="3"/>
  <c r="R6137" i="3"/>
  <c r="R6138" i="3"/>
  <c r="R6139" i="3"/>
  <c r="R6140" i="3"/>
  <c r="R6141" i="3"/>
  <c r="R6142" i="3"/>
  <c r="R6143" i="3"/>
  <c r="R6144" i="3"/>
  <c r="R6145" i="3"/>
  <c r="R6146" i="3"/>
  <c r="R6147" i="3"/>
  <c r="R6148" i="3"/>
  <c r="R6149" i="3"/>
  <c r="R6150" i="3"/>
  <c r="R6151" i="3"/>
  <c r="R6152" i="3"/>
  <c r="R6153" i="3"/>
  <c r="R6154" i="3"/>
  <c r="R6155" i="3"/>
  <c r="R6156" i="3"/>
  <c r="R6157" i="3"/>
  <c r="R6158" i="3"/>
  <c r="R6159" i="3"/>
  <c r="R6160" i="3"/>
  <c r="R6161" i="3"/>
  <c r="R6162" i="3"/>
  <c r="R6163" i="3"/>
  <c r="R6164" i="3"/>
  <c r="R6165" i="3"/>
  <c r="R6166" i="3"/>
  <c r="R6167" i="3"/>
  <c r="R6168" i="3"/>
  <c r="R6169" i="3"/>
  <c r="R6170" i="3"/>
  <c r="R6171" i="3"/>
  <c r="R6172" i="3"/>
  <c r="R6173" i="3"/>
  <c r="R6174" i="3"/>
  <c r="R6175" i="3"/>
  <c r="R6176" i="3"/>
  <c r="R6177" i="3"/>
  <c r="R6178" i="3"/>
  <c r="R6179" i="3"/>
  <c r="R6180" i="3"/>
  <c r="R6181" i="3"/>
  <c r="R6182" i="3"/>
  <c r="R6183" i="3"/>
  <c r="R6184" i="3"/>
  <c r="R6185" i="3"/>
  <c r="R6186" i="3"/>
  <c r="R6187" i="3"/>
  <c r="R6188" i="3"/>
  <c r="R6189" i="3"/>
  <c r="R6190" i="3"/>
  <c r="R6191" i="3"/>
  <c r="R6192" i="3"/>
  <c r="R6193" i="3"/>
  <c r="R6194" i="3"/>
  <c r="R6195" i="3"/>
  <c r="R6196" i="3"/>
  <c r="R6197" i="3"/>
  <c r="R6198" i="3"/>
  <c r="R6199" i="3"/>
  <c r="R6200" i="3"/>
  <c r="R6201" i="3"/>
  <c r="R6202" i="3"/>
  <c r="R6203" i="3"/>
  <c r="R6204" i="3"/>
  <c r="R6205" i="3"/>
  <c r="R6206" i="3"/>
  <c r="R6207" i="3"/>
  <c r="R6208" i="3"/>
  <c r="R6209" i="3"/>
  <c r="R6210" i="3"/>
  <c r="R6211" i="3"/>
  <c r="R6212" i="3"/>
  <c r="R6213" i="3"/>
  <c r="R6214" i="3"/>
  <c r="R6215" i="3"/>
  <c r="R6216" i="3"/>
  <c r="R6217" i="3"/>
  <c r="R6218" i="3"/>
  <c r="R6219" i="3"/>
  <c r="R6220" i="3"/>
  <c r="R6221" i="3"/>
  <c r="R6222" i="3"/>
  <c r="R6223" i="3"/>
  <c r="R6224" i="3"/>
  <c r="R6225" i="3"/>
  <c r="R6226" i="3"/>
  <c r="R6227" i="3"/>
  <c r="R6228" i="3"/>
  <c r="R6229" i="3"/>
  <c r="R6230" i="3"/>
  <c r="R6231" i="3"/>
  <c r="R6232" i="3"/>
  <c r="R6233" i="3"/>
  <c r="R6234" i="3"/>
  <c r="R6235" i="3"/>
  <c r="R6236" i="3"/>
  <c r="R6237" i="3"/>
  <c r="R6238" i="3"/>
  <c r="R6239" i="3"/>
  <c r="R6240" i="3"/>
  <c r="R6241" i="3"/>
  <c r="R6242" i="3"/>
  <c r="R6243" i="3"/>
  <c r="R6244" i="3"/>
  <c r="R6245" i="3"/>
  <c r="R6246" i="3"/>
  <c r="R6247" i="3"/>
  <c r="R6248" i="3"/>
  <c r="R6249" i="3"/>
  <c r="R6250" i="3"/>
  <c r="R6251" i="3"/>
  <c r="R6252" i="3"/>
  <c r="R6253" i="3"/>
  <c r="R6254" i="3"/>
  <c r="R6255" i="3"/>
  <c r="R6256" i="3"/>
  <c r="R6257" i="3"/>
  <c r="R6258" i="3"/>
  <c r="R6259" i="3"/>
  <c r="R6260" i="3"/>
  <c r="R6261" i="3"/>
  <c r="R6262" i="3"/>
  <c r="R6263" i="3"/>
  <c r="R6264" i="3"/>
  <c r="R6265" i="3"/>
  <c r="R6266" i="3"/>
  <c r="R6267" i="3"/>
  <c r="R6268" i="3"/>
  <c r="R6269" i="3"/>
  <c r="R6270" i="3"/>
  <c r="R6271" i="3"/>
  <c r="R6272" i="3"/>
  <c r="R6273" i="3"/>
  <c r="R6274" i="3"/>
  <c r="R6275" i="3"/>
  <c r="R6276" i="3"/>
  <c r="R6277" i="3"/>
  <c r="R6278" i="3"/>
  <c r="R6279" i="3"/>
  <c r="R6280" i="3"/>
  <c r="R6281" i="3"/>
  <c r="R6282" i="3"/>
  <c r="R6283" i="3"/>
  <c r="R6284" i="3"/>
  <c r="R6285" i="3"/>
  <c r="R6286" i="3"/>
  <c r="R6287" i="3"/>
  <c r="R6288" i="3"/>
  <c r="R6289" i="3"/>
  <c r="R6290" i="3"/>
  <c r="R6291" i="3"/>
  <c r="R6292" i="3"/>
  <c r="R6293" i="3"/>
  <c r="R6294" i="3"/>
  <c r="R6295" i="3"/>
  <c r="R6296" i="3"/>
  <c r="R6297" i="3"/>
  <c r="R6298" i="3"/>
  <c r="R6299" i="3"/>
  <c r="R6300" i="3"/>
  <c r="R6301" i="3"/>
  <c r="R6302" i="3"/>
  <c r="R6303" i="3"/>
  <c r="R6304" i="3"/>
  <c r="R6305" i="3"/>
  <c r="R6306" i="3"/>
  <c r="R6307" i="3"/>
  <c r="R6308" i="3"/>
  <c r="R6309" i="3"/>
  <c r="R6310" i="3"/>
  <c r="R6311" i="3"/>
  <c r="R6312" i="3"/>
  <c r="R6313" i="3"/>
  <c r="R6314" i="3"/>
  <c r="R6315" i="3"/>
  <c r="R6316" i="3"/>
  <c r="R6317" i="3"/>
  <c r="R6318" i="3"/>
  <c r="R6319" i="3"/>
  <c r="R6320" i="3"/>
  <c r="R6321" i="3"/>
  <c r="R6322" i="3"/>
  <c r="R6323" i="3"/>
  <c r="R6324" i="3"/>
  <c r="R6325" i="3"/>
  <c r="R6326" i="3"/>
  <c r="R6327" i="3"/>
  <c r="R6328" i="3"/>
  <c r="R6329" i="3"/>
  <c r="R6330" i="3"/>
  <c r="R6331" i="3"/>
  <c r="R6332" i="3"/>
  <c r="R6333" i="3"/>
  <c r="R6334" i="3"/>
  <c r="R6335" i="3"/>
  <c r="R6336" i="3"/>
  <c r="R6337" i="3"/>
  <c r="R6338" i="3"/>
  <c r="R6339" i="3"/>
  <c r="R6340" i="3"/>
  <c r="R6341" i="3"/>
  <c r="R6342" i="3"/>
  <c r="R6343" i="3"/>
  <c r="R6344" i="3"/>
  <c r="R6345" i="3"/>
  <c r="R6346" i="3"/>
  <c r="R6347" i="3"/>
  <c r="R6348" i="3"/>
  <c r="R6349" i="3"/>
  <c r="R6350" i="3"/>
  <c r="R6351" i="3"/>
  <c r="R6352" i="3"/>
  <c r="R6353" i="3"/>
  <c r="R6354" i="3"/>
  <c r="R6355" i="3"/>
  <c r="R6356" i="3"/>
  <c r="R6357" i="3"/>
  <c r="R6358" i="3"/>
  <c r="R6359" i="3"/>
  <c r="R6360" i="3"/>
  <c r="R6361" i="3"/>
  <c r="R6362" i="3"/>
  <c r="R6363" i="3"/>
  <c r="R6364" i="3"/>
  <c r="R6365" i="3"/>
  <c r="R6366" i="3"/>
  <c r="R6367" i="3"/>
  <c r="R3" i="3"/>
  <c r="R4" i="3"/>
  <c r="R5" i="3"/>
  <c r="R6" i="3"/>
  <c r="R7" i="3"/>
  <c r="R8" i="3"/>
  <c r="R9" i="3"/>
  <c r="R10" i="3"/>
  <c r="R2" i="3"/>
  <c r="M6" i="3"/>
  <c r="M7" i="3"/>
  <c r="M8" i="3"/>
  <c r="M9" i="3"/>
  <c r="M10" i="3"/>
  <c r="M11" i="3"/>
  <c r="M12" i="3"/>
  <c r="M13" i="3"/>
  <c r="M14" i="3"/>
  <c r="M15" i="3"/>
  <c r="M16" i="3"/>
  <c r="M17" i="3"/>
  <c r="M18" i="3"/>
  <c r="M19" i="3"/>
  <c r="M20" i="3"/>
  <c r="M21" i="3"/>
  <c r="M22" i="3"/>
  <c r="M23" i="3"/>
  <c r="M24" i="3"/>
  <c r="M25" i="3"/>
  <c r="M26" i="3"/>
  <c r="M27" i="3"/>
  <c r="M28" i="3"/>
  <c r="M29" i="3"/>
  <c r="M30" i="3"/>
  <c r="M31" i="3"/>
  <c r="M32" i="3"/>
  <c r="M33" i="3"/>
  <c r="M34" i="3"/>
  <c r="M35" i="3"/>
  <c r="M36" i="3"/>
  <c r="M37" i="3"/>
  <c r="M38" i="3"/>
  <c r="M39" i="3"/>
  <c r="M40" i="3"/>
  <c r="M41" i="3"/>
  <c r="M42" i="3"/>
  <c r="M43" i="3"/>
  <c r="M44" i="3"/>
  <c r="M45" i="3"/>
  <c r="M46" i="3"/>
  <c r="M47" i="3"/>
  <c r="M48" i="3"/>
  <c r="M49" i="3"/>
  <c r="M50" i="3"/>
  <c r="M51" i="3"/>
  <c r="M52" i="3"/>
  <c r="M53" i="3"/>
  <c r="M54" i="3"/>
  <c r="M55" i="3"/>
  <c r="M56" i="3"/>
  <c r="M57" i="3"/>
  <c r="M58" i="3"/>
  <c r="M59" i="3"/>
  <c r="M60" i="3"/>
  <c r="M61" i="3"/>
  <c r="M62" i="3"/>
  <c r="M63" i="3"/>
  <c r="M64" i="3"/>
  <c r="M65" i="3"/>
  <c r="M66" i="3"/>
  <c r="M67" i="3"/>
  <c r="M68" i="3"/>
  <c r="M69" i="3"/>
  <c r="M70" i="3"/>
  <c r="M71" i="3"/>
  <c r="M72" i="3"/>
  <c r="M73" i="3"/>
  <c r="M74" i="3"/>
  <c r="M75" i="3"/>
  <c r="M76" i="3"/>
  <c r="M77" i="3"/>
  <c r="M78" i="3"/>
  <c r="M79" i="3"/>
  <c r="M80" i="3"/>
  <c r="M81" i="3"/>
  <c r="M82" i="3"/>
  <c r="M83" i="3"/>
  <c r="M84" i="3"/>
  <c r="M85" i="3"/>
  <c r="M86" i="3"/>
  <c r="M87" i="3"/>
  <c r="M88" i="3"/>
  <c r="M89" i="3"/>
  <c r="M90" i="3"/>
  <c r="M91" i="3"/>
  <c r="M92" i="3"/>
  <c r="M93" i="3"/>
  <c r="M94" i="3"/>
  <c r="M95" i="3"/>
  <c r="M96" i="3"/>
  <c r="M97" i="3"/>
  <c r="M98" i="3"/>
  <c r="M99" i="3"/>
  <c r="M100" i="3"/>
  <c r="M101" i="3"/>
  <c r="M102" i="3"/>
  <c r="M103" i="3"/>
  <c r="M104" i="3"/>
  <c r="M105" i="3"/>
  <c r="M106" i="3"/>
  <c r="M107" i="3"/>
  <c r="M108" i="3"/>
  <c r="M109" i="3"/>
  <c r="M110" i="3"/>
  <c r="M111" i="3"/>
  <c r="M112" i="3"/>
  <c r="M113" i="3"/>
  <c r="M114" i="3"/>
  <c r="M115" i="3"/>
  <c r="M116" i="3"/>
  <c r="M117" i="3"/>
  <c r="M118" i="3"/>
  <c r="M119" i="3"/>
  <c r="M120" i="3"/>
  <c r="M121" i="3"/>
  <c r="M122" i="3"/>
  <c r="M123" i="3"/>
  <c r="M124" i="3"/>
  <c r="M125" i="3"/>
  <c r="M126" i="3"/>
  <c r="M127" i="3"/>
  <c r="M128" i="3"/>
  <c r="M129" i="3"/>
  <c r="M130" i="3"/>
  <c r="M131" i="3"/>
  <c r="M132" i="3"/>
  <c r="M133" i="3"/>
  <c r="M134" i="3"/>
  <c r="M135" i="3"/>
  <c r="M136" i="3"/>
  <c r="M137" i="3"/>
  <c r="M138" i="3"/>
  <c r="M139" i="3"/>
  <c r="M140" i="3"/>
  <c r="M141" i="3"/>
  <c r="M142" i="3"/>
  <c r="M143" i="3"/>
  <c r="M144" i="3"/>
  <c r="M145" i="3"/>
  <c r="M146" i="3"/>
  <c r="M147" i="3"/>
  <c r="M148" i="3"/>
  <c r="M149" i="3"/>
  <c r="M150" i="3"/>
  <c r="M151" i="3"/>
  <c r="M152" i="3"/>
  <c r="M153" i="3"/>
  <c r="M154" i="3"/>
  <c r="M155" i="3"/>
  <c r="M156" i="3"/>
  <c r="M157" i="3"/>
  <c r="M158" i="3"/>
  <c r="M159" i="3"/>
  <c r="M160" i="3"/>
  <c r="M161" i="3"/>
  <c r="M162" i="3"/>
  <c r="M163" i="3"/>
  <c r="M164" i="3"/>
  <c r="M165" i="3"/>
  <c r="M166" i="3"/>
  <c r="M167" i="3"/>
  <c r="M168" i="3"/>
  <c r="M169" i="3"/>
  <c r="M170" i="3"/>
  <c r="M171" i="3"/>
  <c r="M172" i="3"/>
  <c r="M173" i="3"/>
  <c r="M174" i="3"/>
  <c r="M175" i="3"/>
  <c r="M176" i="3"/>
  <c r="M177" i="3"/>
  <c r="M178" i="3"/>
  <c r="M179" i="3"/>
  <c r="M180" i="3"/>
  <c r="M181" i="3"/>
  <c r="M182" i="3"/>
  <c r="M183" i="3"/>
  <c r="M184" i="3"/>
  <c r="M185" i="3"/>
  <c r="M186" i="3"/>
  <c r="M187" i="3"/>
  <c r="M188" i="3"/>
  <c r="M189" i="3"/>
  <c r="M190" i="3"/>
  <c r="M191" i="3"/>
  <c r="M192" i="3"/>
  <c r="M193" i="3"/>
  <c r="M194" i="3"/>
  <c r="M195" i="3"/>
  <c r="M196" i="3"/>
  <c r="M197" i="3"/>
  <c r="M198" i="3"/>
  <c r="M199" i="3"/>
  <c r="M200" i="3"/>
  <c r="M201" i="3"/>
  <c r="M202" i="3"/>
  <c r="M203" i="3"/>
  <c r="M204" i="3"/>
  <c r="M205" i="3"/>
  <c r="M206" i="3"/>
  <c r="M207" i="3"/>
  <c r="M208" i="3"/>
  <c r="M209" i="3"/>
  <c r="M210" i="3"/>
  <c r="M211" i="3"/>
  <c r="M212" i="3"/>
  <c r="M213" i="3"/>
  <c r="M214" i="3"/>
  <c r="M215" i="3"/>
  <c r="M216" i="3"/>
  <c r="M217" i="3"/>
  <c r="M218" i="3"/>
  <c r="M219" i="3"/>
  <c r="M220" i="3"/>
  <c r="M221" i="3"/>
  <c r="M222" i="3"/>
  <c r="M223" i="3"/>
  <c r="M224" i="3"/>
  <c r="M225" i="3"/>
  <c r="M226" i="3"/>
  <c r="M227" i="3"/>
  <c r="M228" i="3"/>
  <c r="M229" i="3"/>
  <c r="M230" i="3"/>
  <c r="M231" i="3"/>
  <c r="M232" i="3"/>
  <c r="M233" i="3"/>
  <c r="M234" i="3"/>
  <c r="M235" i="3"/>
  <c r="M236" i="3"/>
  <c r="M237" i="3"/>
  <c r="M238" i="3"/>
  <c r="M239" i="3"/>
  <c r="M240" i="3"/>
  <c r="M241" i="3"/>
  <c r="M242" i="3"/>
  <c r="M243" i="3"/>
  <c r="M244" i="3"/>
  <c r="M245" i="3"/>
  <c r="M246" i="3"/>
  <c r="M247" i="3"/>
  <c r="M248" i="3"/>
  <c r="M249" i="3"/>
  <c r="M250" i="3"/>
  <c r="M251" i="3"/>
  <c r="M252" i="3"/>
  <c r="M253" i="3"/>
  <c r="M254" i="3"/>
  <c r="M255" i="3"/>
  <c r="M256" i="3"/>
  <c r="M257" i="3"/>
  <c r="M258" i="3"/>
  <c r="M259" i="3"/>
  <c r="M260" i="3"/>
  <c r="M261" i="3"/>
  <c r="M262" i="3"/>
  <c r="M263" i="3"/>
  <c r="M264" i="3"/>
  <c r="M265" i="3"/>
  <c r="M266" i="3"/>
  <c r="M267" i="3"/>
  <c r="M268" i="3"/>
  <c r="M269" i="3"/>
  <c r="M270" i="3"/>
  <c r="M271" i="3"/>
  <c r="M272" i="3"/>
  <c r="M273" i="3"/>
  <c r="M274" i="3"/>
  <c r="M275" i="3"/>
  <c r="M276" i="3"/>
  <c r="M277" i="3"/>
  <c r="M278" i="3"/>
  <c r="M279" i="3"/>
  <c r="M280" i="3"/>
  <c r="M281" i="3"/>
  <c r="M282" i="3"/>
  <c r="M283" i="3"/>
  <c r="M284" i="3"/>
  <c r="M285" i="3"/>
  <c r="M286" i="3"/>
  <c r="M287" i="3"/>
  <c r="M288" i="3"/>
  <c r="M289" i="3"/>
  <c r="M290" i="3"/>
  <c r="M291" i="3"/>
  <c r="M292" i="3"/>
  <c r="M293" i="3"/>
  <c r="M294" i="3"/>
  <c r="M295" i="3"/>
  <c r="M296" i="3"/>
  <c r="M297" i="3"/>
  <c r="M298" i="3"/>
  <c r="M299" i="3"/>
  <c r="M300" i="3"/>
  <c r="M301" i="3"/>
  <c r="M302" i="3"/>
  <c r="M303" i="3"/>
  <c r="M304" i="3"/>
  <c r="M305" i="3"/>
  <c r="M306" i="3"/>
  <c r="M307" i="3"/>
  <c r="M308" i="3"/>
  <c r="M309" i="3"/>
  <c r="M310" i="3"/>
  <c r="M311" i="3"/>
  <c r="M312" i="3"/>
  <c r="M313" i="3"/>
  <c r="M314" i="3"/>
  <c r="M315" i="3"/>
  <c r="M316" i="3"/>
  <c r="M317" i="3"/>
  <c r="M318" i="3"/>
  <c r="M319" i="3"/>
  <c r="M320" i="3"/>
  <c r="M321" i="3"/>
  <c r="M322" i="3"/>
  <c r="M323" i="3"/>
  <c r="M324" i="3"/>
  <c r="M325" i="3"/>
  <c r="M326" i="3"/>
  <c r="M327" i="3"/>
  <c r="M328" i="3"/>
  <c r="M329" i="3"/>
  <c r="M330" i="3"/>
  <c r="M331" i="3"/>
  <c r="M332" i="3"/>
  <c r="M333" i="3"/>
  <c r="M334" i="3"/>
  <c r="M335" i="3"/>
  <c r="M336" i="3"/>
  <c r="M337" i="3"/>
  <c r="M338" i="3"/>
  <c r="M339" i="3"/>
  <c r="M340" i="3"/>
  <c r="M341" i="3"/>
  <c r="M342" i="3"/>
  <c r="M343" i="3"/>
  <c r="M344" i="3"/>
  <c r="M345" i="3"/>
  <c r="M346" i="3"/>
  <c r="M347" i="3"/>
  <c r="M348" i="3"/>
  <c r="M349" i="3"/>
  <c r="M350" i="3"/>
  <c r="M351" i="3"/>
  <c r="M352" i="3"/>
  <c r="M353" i="3"/>
  <c r="M354" i="3"/>
  <c r="M355" i="3"/>
  <c r="M356" i="3"/>
  <c r="M357" i="3"/>
  <c r="M358" i="3"/>
  <c r="M359" i="3"/>
  <c r="M360" i="3"/>
  <c r="M361" i="3"/>
  <c r="M362" i="3"/>
  <c r="M363" i="3"/>
  <c r="M364" i="3"/>
  <c r="M365" i="3"/>
  <c r="M366" i="3"/>
  <c r="M367" i="3"/>
  <c r="M368" i="3"/>
  <c r="M369" i="3"/>
  <c r="M370" i="3"/>
  <c r="M371" i="3"/>
  <c r="M372" i="3"/>
  <c r="M373" i="3"/>
  <c r="M374" i="3"/>
  <c r="M375" i="3"/>
  <c r="M376" i="3"/>
  <c r="M377" i="3"/>
  <c r="M378" i="3"/>
  <c r="M379" i="3"/>
  <c r="M380" i="3"/>
  <c r="M381" i="3"/>
  <c r="M382" i="3"/>
  <c r="M383" i="3"/>
  <c r="M384" i="3"/>
  <c r="M385" i="3"/>
  <c r="M386" i="3"/>
  <c r="M387" i="3"/>
  <c r="M388" i="3"/>
  <c r="M389" i="3"/>
  <c r="M390" i="3"/>
  <c r="M391" i="3"/>
  <c r="M392" i="3"/>
  <c r="M393" i="3"/>
  <c r="M394" i="3"/>
  <c r="M395" i="3"/>
  <c r="M396" i="3"/>
  <c r="M397" i="3"/>
  <c r="M398" i="3"/>
  <c r="M399" i="3"/>
  <c r="M400" i="3"/>
  <c r="M401" i="3"/>
  <c r="M402" i="3"/>
  <c r="M403" i="3"/>
  <c r="M404" i="3"/>
  <c r="M405" i="3"/>
  <c r="M406" i="3"/>
  <c r="M407" i="3"/>
  <c r="M408" i="3"/>
  <c r="M409" i="3"/>
  <c r="M410" i="3"/>
  <c r="M411" i="3"/>
  <c r="M412" i="3"/>
  <c r="M413" i="3"/>
  <c r="M414" i="3"/>
  <c r="M415" i="3"/>
  <c r="M416" i="3"/>
  <c r="M417" i="3"/>
  <c r="M418" i="3"/>
  <c r="M419" i="3"/>
  <c r="M420" i="3"/>
  <c r="M421" i="3"/>
  <c r="M422" i="3"/>
  <c r="M423" i="3"/>
  <c r="M424" i="3"/>
  <c r="M425" i="3"/>
  <c r="M426" i="3"/>
  <c r="M427" i="3"/>
  <c r="M428" i="3"/>
  <c r="M429" i="3"/>
  <c r="M430" i="3"/>
  <c r="M431" i="3"/>
  <c r="M432" i="3"/>
  <c r="M433" i="3"/>
  <c r="M434" i="3"/>
  <c r="M435" i="3"/>
  <c r="M436" i="3"/>
  <c r="M437" i="3"/>
  <c r="M438" i="3"/>
  <c r="M439" i="3"/>
  <c r="M440" i="3"/>
  <c r="M441" i="3"/>
  <c r="M442" i="3"/>
  <c r="M443" i="3"/>
  <c r="M444" i="3"/>
  <c r="M445" i="3"/>
  <c r="M446" i="3"/>
  <c r="M447" i="3"/>
  <c r="M448" i="3"/>
  <c r="M449" i="3"/>
  <c r="M450" i="3"/>
  <c r="M451" i="3"/>
  <c r="M452" i="3"/>
  <c r="M453" i="3"/>
  <c r="M454" i="3"/>
  <c r="M455" i="3"/>
  <c r="M456" i="3"/>
  <c r="M457" i="3"/>
  <c r="M458" i="3"/>
  <c r="M459" i="3"/>
  <c r="M460" i="3"/>
  <c r="M461" i="3"/>
  <c r="M462" i="3"/>
  <c r="M463" i="3"/>
  <c r="M464" i="3"/>
  <c r="M465" i="3"/>
  <c r="M466" i="3"/>
  <c r="M467" i="3"/>
  <c r="M468" i="3"/>
  <c r="M469" i="3"/>
  <c r="M470" i="3"/>
  <c r="M471" i="3"/>
  <c r="M472" i="3"/>
  <c r="M473" i="3"/>
  <c r="M474" i="3"/>
  <c r="M475" i="3"/>
  <c r="M476" i="3"/>
  <c r="M477" i="3"/>
  <c r="M478" i="3"/>
  <c r="M479" i="3"/>
  <c r="M480" i="3"/>
  <c r="M481" i="3"/>
  <c r="M482" i="3"/>
  <c r="M483" i="3"/>
  <c r="M484" i="3"/>
  <c r="M485" i="3"/>
  <c r="M486" i="3"/>
  <c r="M487" i="3"/>
  <c r="M488" i="3"/>
  <c r="M489" i="3"/>
  <c r="M490" i="3"/>
  <c r="M491" i="3"/>
  <c r="M492" i="3"/>
  <c r="M493" i="3"/>
  <c r="M494" i="3"/>
  <c r="M495" i="3"/>
  <c r="M496" i="3"/>
  <c r="M497" i="3"/>
  <c r="M498" i="3"/>
  <c r="M499" i="3"/>
  <c r="M500" i="3"/>
  <c r="M501" i="3"/>
  <c r="M502" i="3"/>
  <c r="M503" i="3"/>
  <c r="M504" i="3"/>
  <c r="M505" i="3"/>
  <c r="M506" i="3"/>
  <c r="M507" i="3"/>
  <c r="M508" i="3"/>
  <c r="M509" i="3"/>
  <c r="M510" i="3"/>
  <c r="M511" i="3"/>
  <c r="M512" i="3"/>
  <c r="M513" i="3"/>
  <c r="M514" i="3"/>
  <c r="M515" i="3"/>
  <c r="M516" i="3"/>
  <c r="M517" i="3"/>
  <c r="M518" i="3"/>
  <c r="M519" i="3"/>
  <c r="M520" i="3"/>
  <c r="M521" i="3"/>
  <c r="M522" i="3"/>
  <c r="M523" i="3"/>
  <c r="M524" i="3"/>
  <c r="M525" i="3"/>
  <c r="M526" i="3"/>
  <c r="M527" i="3"/>
  <c r="M528" i="3"/>
  <c r="M529" i="3"/>
  <c r="M530" i="3"/>
  <c r="M531" i="3"/>
  <c r="M532" i="3"/>
  <c r="M533" i="3"/>
  <c r="M534" i="3"/>
  <c r="M535" i="3"/>
  <c r="M536" i="3"/>
  <c r="M537" i="3"/>
  <c r="M538" i="3"/>
  <c r="M539" i="3"/>
  <c r="M540" i="3"/>
  <c r="M541" i="3"/>
  <c r="M542" i="3"/>
  <c r="M543" i="3"/>
  <c r="M544" i="3"/>
  <c r="M545" i="3"/>
  <c r="M546" i="3"/>
  <c r="M547" i="3"/>
  <c r="M548" i="3"/>
  <c r="M549" i="3"/>
  <c r="M550" i="3"/>
  <c r="M551" i="3"/>
  <c r="M552" i="3"/>
  <c r="M553" i="3"/>
  <c r="M554" i="3"/>
  <c r="M555" i="3"/>
  <c r="M556" i="3"/>
  <c r="M557" i="3"/>
  <c r="M558" i="3"/>
  <c r="M559" i="3"/>
  <c r="M560" i="3"/>
  <c r="M561" i="3"/>
  <c r="M562" i="3"/>
  <c r="M563" i="3"/>
  <c r="M564" i="3"/>
  <c r="M565" i="3"/>
  <c r="M566" i="3"/>
  <c r="M567" i="3"/>
  <c r="M568" i="3"/>
  <c r="M569" i="3"/>
  <c r="M570" i="3"/>
  <c r="M571" i="3"/>
  <c r="M572" i="3"/>
  <c r="M573" i="3"/>
  <c r="M574" i="3"/>
  <c r="M575" i="3"/>
  <c r="M576" i="3"/>
  <c r="M577" i="3"/>
  <c r="M578" i="3"/>
  <c r="M579" i="3"/>
  <c r="M580" i="3"/>
  <c r="M581" i="3"/>
  <c r="M582" i="3"/>
  <c r="M583" i="3"/>
  <c r="M584" i="3"/>
  <c r="M585" i="3"/>
  <c r="M586" i="3"/>
  <c r="M587" i="3"/>
  <c r="M588" i="3"/>
  <c r="M589" i="3"/>
  <c r="M590" i="3"/>
  <c r="M591" i="3"/>
  <c r="M592" i="3"/>
  <c r="M593" i="3"/>
  <c r="M594" i="3"/>
  <c r="M595" i="3"/>
  <c r="M596" i="3"/>
  <c r="M597" i="3"/>
  <c r="M598" i="3"/>
  <c r="M599" i="3"/>
  <c r="M600" i="3"/>
  <c r="M601" i="3"/>
  <c r="M602" i="3"/>
  <c r="M603" i="3"/>
  <c r="M604" i="3"/>
  <c r="M605" i="3"/>
  <c r="M606" i="3"/>
  <c r="M607" i="3"/>
  <c r="M608" i="3"/>
  <c r="M609" i="3"/>
  <c r="M610" i="3"/>
  <c r="M611" i="3"/>
  <c r="M612" i="3"/>
  <c r="M613" i="3"/>
  <c r="M614" i="3"/>
  <c r="M615" i="3"/>
  <c r="M616" i="3"/>
  <c r="M617" i="3"/>
  <c r="M618" i="3"/>
  <c r="M619" i="3"/>
  <c r="M620" i="3"/>
  <c r="M621" i="3"/>
  <c r="M622" i="3"/>
  <c r="M623" i="3"/>
  <c r="M624" i="3"/>
  <c r="M625" i="3"/>
  <c r="M626" i="3"/>
  <c r="M627" i="3"/>
  <c r="M628" i="3"/>
  <c r="M629" i="3"/>
  <c r="M630" i="3"/>
  <c r="M631" i="3"/>
  <c r="M632" i="3"/>
  <c r="M633" i="3"/>
  <c r="M634" i="3"/>
  <c r="M635" i="3"/>
  <c r="M636" i="3"/>
  <c r="M637" i="3"/>
  <c r="M638" i="3"/>
  <c r="M639" i="3"/>
  <c r="M640" i="3"/>
  <c r="M641" i="3"/>
  <c r="M642" i="3"/>
  <c r="M643" i="3"/>
  <c r="M644" i="3"/>
  <c r="M645" i="3"/>
  <c r="M646" i="3"/>
  <c r="M647" i="3"/>
  <c r="M648" i="3"/>
  <c r="M649" i="3"/>
  <c r="M650" i="3"/>
  <c r="M651" i="3"/>
  <c r="M652" i="3"/>
  <c r="M653" i="3"/>
  <c r="M654" i="3"/>
  <c r="M655" i="3"/>
  <c r="M656" i="3"/>
  <c r="M657" i="3"/>
  <c r="M658" i="3"/>
  <c r="M659" i="3"/>
  <c r="M660" i="3"/>
  <c r="M661" i="3"/>
  <c r="M662" i="3"/>
  <c r="M663" i="3"/>
  <c r="M664" i="3"/>
  <c r="M665" i="3"/>
  <c r="M666" i="3"/>
  <c r="M667" i="3"/>
  <c r="M668" i="3"/>
  <c r="M669" i="3"/>
  <c r="M670" i="3"/>
  <c r="M671" i="3"/>
  <c r="M672" i="3"/>
  <c r="M673" i="3"/>
  <c r="M674" i="3"/>
  <c r="M675" i="3"/>
  <c r="M676" i="3"/>
  <c r="M677" i="3"/>
  <c r="M678" i="3"/>
  <c r="M679" i="3"/>
  <c r="M680" i="3"/>
  <c r="M681" i="3"/>
  <c r="M682" i="3"/>
  <c r="M683" i="3"/>
  <c r="M684" i="3"/>
  <c r="M685" i="3"/>
  <c r="M686" i="3"/>
  <c r="M687" i="3"/>
  <c r="M688" i="3"/>
  <c r="M689" i="3"/>
  <c r="M690" i="3"/>
  <c r="M691" i="3"/>
  <c r="M692" i="3"/>
  <c r="M693" i="3"/>
  <c r="M694" i="3"/>
  <c r="M695" i="3"/>
  <c r="M696" i="3"/>
  <c r="M697" i="3"/>
  <c r="M698" i="3"/>
  <c r="M699" i="3"/>
  <c r="M700" i="3"/>
  <c r="M701" i="3"/>
  <c r="M702" i="3"/>
  <c r="M703" i="3"/>
  <c r="M704" i="3"/>
  <c r="M705" i="3"/>
  <c r="M706" i="3"/>
  <c r="M707" i="3"/>
  <c r="M708" i="3"/>
  <c r="M709" i="3"/>
  <c r="M710" i="3"/>
  <c r="M711" i="3"/>
  <c r="M712" i="3"/>
  <c r="M713" i="3"/>
  <c r="M714" i="3"/>
  <c r="M715" i="3"/>
  <c r="M716" i="3"/>
  <c r="M717" i="3"/>
  <c r="M718" i="3"/>
  <c r="M719" i="3"/>
  <c r="M720" i="3"/>
  <c r="M721" i="3"/>
  <c r="M722" i="3"/>
  <c r="M723" i="3"/>
  <c r="M724" i="3"/>
  <c r="M725" i="3"/>
  <c r="M726" i="3"/>
  <c r="M727" i="3"/>
  <c r="M728" i="3"/>
  <c r="M729" i="3"/>
  <c r="M730" i="3"/>
  <c r="M731" i="3"/>
  <c r="M732" i="3"/>
  <c r="M733" i="3"/>
  <c r="M734" i="3"/>
  <c r="M735" i="3"/>
  <c r="M736" i="3"/>
  <c r="M737" i="3"/>
  <c r="M738" i="3"/>
  <c r="M739" i="3"/>
  <c r="M740" i="3"/>
  <c r="M741" i="3"/>
  <c r="M742" i="3"/>
  <c r="M743" i="3"/>
  <c r="M744" i="3"/>
  <c r="M745" i="3"/>
  <c r="M746" i="3"/>
  <c r="M747" i="3"/>
  <c r="M748" i="3"/>
  <c r="M749" i="3"/>
  <c r="M750" i="3"/>
  <c r="M751" i="3"/>
  <c r="M752" i="3"/>
  <c r="M753" i="3"/>
  <c r="M754" i="3"/>
  <c r="M755" i="3"/>
  <c r="M756" i="3"/>
  <c r="M757" i="3"/>
  <c r="M758" i="3"/>
  <c r="M759" i="3"/>
  <c r="M760" i="3"/>
  <c r="M761" i="3"/>
  <c r="M762" i="3"/>
  <c r="M763" i="3"/>
  <c r="M764" i="3"/>
  <c r="M765" i="3"/>
  <c r="M766" i="3"/>
  <c r="M767" i="3"/>
  <c r="M768" i="3"/>
  <c r="M769" i="3"/>
  <c r="M770" i="3"/>
  <c r="M771" i="3"/>
  <c r="M772" i="3"/>
  <c r="M773" i="3"/>
  <c r="M774" i="3"/>
  <c r="M775" i="3"/>
  <c r="M776" i="3"/>
  <c r="M777" i="3"/>
  <c r="M778" i="3"/>
  <c r="M779" i="3"/>
  <c r="M780" i="3"/>
  <c r="M781" i="3"/>
  <c r="M782" i="3"/>
  <c r="M783" i="3"/>
  <c r="M784" i="3"/>
  <c r="M785" i="3"/>
  <c r="M786" i="3"/>
  <c r="M787" i="3"/>
  <c r="M788" i="3"/>
  <c r="M789" i="3"/>
  <c r="M790" i="3"/>
  <c r="M791" i="3"/>
  <c r="M792" i="3"/>
  <c r="M793" i="3"/>
  <c r="M794" i="3"/>
  <c r="M795" i="3"/>
  <c r="M796" i="3"/>
  <c r="M797" i="3"/>
  <c r="M798" i="3"/>
  <c r="M799" i="3"/>
  <c r="M800" i="3"/>
  <c r="M801" i="3"/>
  <c r="M802" i="3"/>
  <c r="M803" i="3"/>
  <c r="M804" i="3"/>
  <c r="M805" i="3"/>
  <c r="M806" i="3"/>
  <c r="M807" i="3"/>
  <c r="M808" i="3"/>
  <c r="M809" i="3"/>
  <c r="M810" i="3"/>
  <c r="M811" i="3"/>
  <c r="M812" i="3"/>
  <c r="M813" i="3"/>
  <c r="M814" i="3"/>
  <c r="M815" i="3"/>
  <c r="M816" i="3"/>
  <c r="M817" i="3"/>
  <c r="M818" i="3"/>
  <c r="M819" i="3"/>
  <c r="M820" i="3"/>
  <c r="M821" i="3"/>
  <c r="M822" i="3"/>
  <c r="M823" i="3"/>
  <c r="M824" i="3"/>
  <c r="M825" i="3"/>
  <c r="M826" i="3"/>
  <c r="M827" i="3"/>
  <c r="M828" i="3"/>
  <c r="M829" i="3"/>
  <c r="M830" i="3"/>
  <c r="M831" i="3"/>
  <c r="M832" i="3"/>
  <c r="M833" i="3"/>
  <c r="M834" i="3"/>
  <c r="M835" i="3"/>
  <c r="M836" i="3"/>
  <c r="M837" i="3"/>
  <c r="M838" i="3"/>
  <c r="M839" i="3"/>
  <c r="M840" i="3"/>
  <c r="M841" i="3"/>
  <c r="M842" i="3"/>
  <c r="M843" i="3"/>
  <c r="M844" i="3"/>
  <c r="M845" i="3"/>
  <c r="M846" i="3"/>
  <c r="M847" i="3"/>
  <c r="M848" i="3"/>
  <c r="M849" i="3"/>
  <c r="M850" i="3"/>
  <c r="M851" i="3"/>
  <c r="M852" i="3"/>
  <c r="M853" i="3"/>
  <c r="M854" i="3"/>
  <c r="M855" i="3"/>
  <c r="M856" i="3"/>
  <c r="M857" i="3"/>
  <c r="M858" i="3"/>
  <c r="M859" i="3"/>
  <c r="M860" i="3"/>
  <c r="M861" i="3"/>
  <c r="M862" i="3"/>
  <c r="M863" i="3"/>
  <c r="M864" i="3"/>
  <c r="M865" i="3"/>
  <c r="M866" i="3"/>
  <c r="M867" i="3"/>
  <c r="M868" i="3"/>
  <c r="M869" i="3"/>
  <c r="M870" i="3"/>
  <c r="M871" i="3"/>
  <c r="M872" i="3"/>
  <c r="M873" i="3"/>
  <c r="M874" i="3"/>
  <c r="M875" i="3"/>
  <c r="M876" i="3"/>
  <c r="M877" i="3"/>
  <c r="M878" i="3"/>
  <c r="M879" i="3"/>
  <c r="M880" i="3"/>
  <c r="M881" i="3"/>
  <c r="M882" i="3"/>
  <c r="M883" i="3"/>
  <c r="M884" i="3"/>
  <c r="M885" i="3"/>
  <c r="M886" i="3"/>
  <c r="M887" i="3"/>
  <c r="M888" i="3"/>
  <c r="M889" i="3"/>
  <c r="M890" i="3"/>
  <c r="M891" i="3"/>
  <c r="M892" i="3"/>
  <c r="M893" i="3"/>
  <c r="M894" i="3"/>
  <c r="M895" i="3"/>
  <c r="M896" i="3"/>
  <c r="M897" i="3"/>
  <c r="M898" i="3"/>
  <c r="M899" i="3"/>
  <c r="M900" i="3"/>
  <c r="M901" i="3"/>
  <c r="M902" i="3"/>
  <c r="M903" i="3"/>
  <c r="M904" i="3"/>
  <c r="M905" i="3"/>
  <c r="M906" i="3"/>
  <c r="M907" i="3"/>
  <c r="M908" i="3"/>
  <c r="M909" i="3"/>
  <c r="M910" i="3"/>
  <c r="M911" i="3"/>
  <c r="M912" i="3"/>
  <c r="M913" i="3"/>
  <c r="M914" i="3"/>
  <c r="M915" i="3"/>
  <c r="M916" i="3"/>
  <c r="M917" i="3"/>
  <c r="M918" i="3"/>
  <c r="M919" i="3"/>
  <c r="M920" i="3"/>
  <c r="M921" i="3"/>
  <c r="M922" i="3"/>
  <c r="M923" i="3"/>
  <c r="M924" i="3"/>
  <c r="M925" i="3"/>
  <c r="M926" i="3"/>
  <c r="M927" i="3"/>
  <c r="M928" i="3"/>
  <c r="M929" i="3"/>
  <c r="M930" i="3"/>
  <c r="M931" i="3"/>
  <c r="M932" i="3"/>
  <c r="M933" i="3"/>
  <c r="M934" i="3"/>
  <c r="M935" i="3"/>
  <c r="M936" i="3"/>
  <c r="M937" i="3"/>
  <c r="M938" i="3"/>
  <c r="M939" i="3"/>
  <c r="M940" i="3"/>
  <c r="M941" i="3"/>
  <c r="M942" i="3"/>
  <c r="M943" i="3"/>
  <c r="M944" i="3"/>
  <c r="M945" i="3"/>
  <c r="M946" i="3"/>
  <c r="M947" i="3"/>
  <c r="M948" i="3"/>
  <c r="M949" i="3"/>
  <c r="M950" i="3"/>
  <c r="M951" i="3"/>
  <c r="M952" i="3"/>
  <c r="M953" i="3"/>
  <c r="M954" i="3"/>
  <c r="M955" i="3"/>
  <c r="M956" i="3"/>
  <c r="M957" i="3"/>
  <c r="M958" i="3"/>
  <c r="M959" i="3"/>
  <c r="M960" i="3"/>
  <c r="M961" i="3"/>
  <c r="M962" i="3"/>
  <c r="M963" i="3"/>
  <c r="M964" i="3"/>
  <c r="M965" i="3"/>
  <c r="M966" i="3"/>
  <c r="M967" i="3"/>
  <c r="M968" i="3"/>
  <c r="M969" i="3"/>
  <c r="M970" i="3"/>
  <c r="M971" i="3"/>
  <c r="M972" i="3"/>
  <c r="M973" i="3"/>
  <c r="M974" i="3"/>
  <c r="M975" i="3"/>
  <c r="M976" i="3"/>
  <c r="M977" i="3"/>
  <c r="M978" i="3"/>
  <c r="M979" i="3"/>
  <c r="M980" i="3"/>
  <c r="M981" i="3"/>
  <c r="M982" i="3"/>
  <c r="M983" i="3"/>
  <c r="M984" i="3"/>
  <c r="M985" i="3"/>
  <c r="M986" i="3"/>
  <c r="M987" i="3"/>
  <c r="M988" i="3"/>
  <c r="M989" i="3"/>
  <c r="M990" i="3"/>
  <c r="M991" i="3"/>
  <c r="M992" i="3"/>
  <c r="M993" i="3"/>
  <c r="M994" i="3"/>
  <c r="M995" i="3"/>
  <c r="M996" i="3"/>
  <c r="M997" i="3"/>
  <c r="M998" i="3"/>
  <c r="M999" i="3"/>
  <c r="M1000" i="3"/>
  <c r="M1001" i="3"/>
  <c r="M1002" i="3"/>
  <c r="M1003" i="3"/>
  <c r="M1004" i="3"/>
  <c r="M1005" i="3"/>
  <c r="M1006" i="3"/>
  <c r="M1007" i="3"/>
  <c r="M1008" i="3"/>
  <c r="M1009" i="3"/>
  <c r="M1010" i="3"/>
  <c r="M1011" i="3"/>
  <c r="M1012" i="3"/>
  <c r="M1013" i="3"/>
  <c r="M1014" i="3"/>
  <c r="M1015" i="3"/>
  <c r="M1016" i="3"/>
  <c r="M1017" i="3"/>
  <c r="M1018" i="3"/>
  <c r="M1019" i="3"/>
  <c r="M1020" i="3"/>
  <c r="M1021" i="3"/>
  <c r="M1022" i="3"/>
  <c r="M1023" i="3"/>
  <c r="M1024" i="3"/>
  <c r="M1025" i="3"/>
  <c r="M1026" i="3"/>
  <c r="M1027" i="3"/>
  <c r="M1028" i="3"/>
  <c r="M1029" i="3"/>
  <c r="M1030" i="3"/>
  <c r="M1031" i="3"/>
  <c r="M1032" i="3"/>
  <c r="M1033" i="3"/>
  <c r="M1034" i="3"/>
  <c r="M1035" i="3"/>
  <c r="M1036" i="3"/>
  <c r="M1037" i="3"/>
  <c r="M1038" i="3"/>
  <c r="M1039" i="3"/>
  <c r="M1040" i="3"/>
  <c r="M1041" i="3"/>
  <c r="M1042" i="3"/>
  <c r="M1043" i="3"/>
  <c r="M1044" i="3"/>
  <c r="M1045" i="3"/>
  <c r="M1046" i="3"/>
  <c r="M1047" i="3"/>
  <c r="M1048" i="3"/>
  <c r="M1049" i="3"/>
  <c r="M1050" i="3"/>
  <c r="M1051" i="3"/>
  <c r="M1052" i="3"/>
  <c r="M1053" i="3"/>
  <c r="M1054" i="3"/>
  <c r="M1055" i="3"/>
  <c r="M1056" i="3"/>
  <c r="M1057" i="3"/>
  <c r="M1058" i="3"/>
  <c r="M1059" i="3"/>
  <c r="M1060" i="3"/>
  <c r="M1061" i="3"/>
  <c r="M1062" i="3"/>
  <c r="M1063" i="3"/>
  <c r="M1064" i="3"/>
  <c r="M1065" i="3"/>
  <c r="M1066" i="3"/>
  <c r="M1067" i="3"/>
  <c r="M1068" i="3"/>
  <c r="M1069" i="3"/>
  <c r="M1070" i="3"/>
  <c r="M1071" i="3"/>
  <c r="M1072" i="3"/>
  <c r="M1073" i="3"/>
  <c r="M1074" i="3"/>
  <c r="M1075" i="3"/>
  <c r="M1076" i="3"/>
  <c r="M1077" i="3"/>
  <c r="M1078" i="3"/>
  <c r="M1079" i="3"/>
  <c r="M1080" i="3"/>
  <c r="M1081" i="3"/>
  <c r="M1082" i="3"/>
  <c r="M1083" i="3"/>
  <c r="M1084" i="3"/>
  <c r="M1085" i="3"/>
  <c r="M1086" i="3"/>
  <c r="M1087" i="3"/>
  <c r="M1088" i="3"/>
  <c r="M1089" i="3"/>
  <c r="M1090" i="3"/>
  <c r="M1091" i="3"/>
  <c r="M1092" i="3"/>
  <c r="M1093" i="3"/>
  <c r="M1094" i="3"/>
  <c r="M1095" i="3"/>
  <c r="M1096" i="3"/>
  <c r="M1097" i="3"/>
  <c r="M1098" i="3"/>
  <c r="M1099" i="3"/>
  <c r="M1100" i="3"/>
  <c r="M1101" i="3"/>
  <c r="M1102" i="3"/>
  <c r="M1103" i="3"/>
  <c r="M1104" i="3"/>
  <c r="M1105" i="3"/>
  <c r="M1106" i="3"/>
  <c r="M1107" i="3"/>
  <c r="M1108" i="3"/>
  <c r="M1109" i="3"/>
  <c r="M1110" i="3"/>
  <c r="M1111" i="3"/>
  <c r="M1112" i="3"/>
  <c r="M1113" i="3"/>
  <c r="M1114" i="3"/>
  <c r="M1115" i="3"/>
  <c r="M1116" i="3"/>
  <c r="M1117" i="3"/>
  <c r="M1118" i="3"/>
  <c r="M1119" i="3"/>
  <c r="M1120" i="3"/>
  <c r="M1121" i="3"/>
  <c r="M1122" i="3"/>
  <c r="M1123" i="3"/>
  <c r="M1124" i="3"/>
  <c r="M1125" i="3"/>
  <c r="M1126" i="3"/>
  <c r="M1127" i="3"/>
  <c r="M1128" i="3"/>
  <c r="M1129" i="3"/>
  <c r="M1130" i="3"/>
  <c r="M1131" i="3"/>
  <c r="M1132" i="3"/>
  <c r="M1133" i="3"/>
  <c r="M1134" i="3"/>
  <c r="M1135" i="3"/>
  <c r="M1136" i="3"/>
  <c r="M1137" i="3"/>
  <c r="M1138" i="3"/>
  <c r="M1139" i="3"/>
  <c r="M1140" i="3"/>
  <c r="M1141" i="3"/>
  <c r="M1142" i="3"/>
  <c r="M1143" i="3"/>
  <c r="M1144" i="3"/>
  <c r="M1145" i="3"/>
  <c r="M1146" i="3"/>
  <c r="M1147" i="3"/>
  <c r="M1148" i="3"/>
  <c r="M1149" i="3"/>
  <c r="M1150" i="3"/>
  <c r="M1151" i="3"/>
  <c r="M1152" i="3"/>
  <c r="M1153" i="3"/>
  <c r="M1154" i="3"/>
  <c r="M1155" i="3"/>
  <c r="M1156" i="3"/>
  <c r="M1157" i="3"/>
  <c r="M1158" i="3"/>
  <c r="M1159" i="3"/>
  <c r="M1160" i="3"/>
  <c r="M1161" i="3"/>
  <c r="M1162" i="3"/>
  <c r="M1163" i="3"/>
  <c r="M1164" i="3"/>
  <c r="M1165" i="3"/>
  <c r="M1166" i="3"/>
  <c r="M1167" i="3"/>
  <c r="M1168" i="3"/>
  <c r="M1169" i="3"/>
  <c r="M1170" i="3"/>
  <c r="M1171" i="3"/>
  <c r="M1172" i="3"/>
  <c r="M1173" i="3"/>
  <c r="M1174" i="3"/>
  <c r="M1175" i="3"/>
  <c r="M1176" i="3"/>
  <c r="M1177" i="3"/>
  <c r="M1178" i="3"/>
  <c r="M1179" i="3"/>
  <c r="M1180" i="3"/>
  <c r="M1181" i="3"/>
  <c r="M1182" i="3"/>
  <c r="M1183" i="3"/>
  <c r="M1184" i="3"/>
  <c r="M1185" i="3"/>
  <c r="M1186" i="3"/>
  <c r="M1187" i="3"/>
  <c r="M1188" i="3"/>
  <c r="M1189" i="3"/>
  <c r="M1190" i="3"/>
  <c r="M1191" i="3"/>
  <c r="M1192" i="3"/>
  <c r="M1193" i="3"/>
  <c r="M1194" i="3"/>
  <c r="M1195" i="3"/>
  <c r="M1196" i="3"/>
  <c r="M1197" i="3"/>
  <c r="M1198" i="3"/>
  <c r="M1199" i="3"/>
  <c r="M1200" i="3"/>
  <c r="M1201" i="3"/>
  <c r="M1202" i="3"/>
  <c r="M1203" i="3"/>
  <c r="M1204" i="3"/>
  <c r="M1205" i="3"/>
  <c r="M1206" i="3"/>
  <c r="M1207" i="3"/>
  <c r="M1208" i="3"/>
  <c r="M1209" i="3"/>
  <c r="M1210" i="3"/>
  <c r="M1211" i="3"/>
  <c r="M1212" i="3"/>
  <c r="M1213" i="3"/>
  <c r="M1214" i="3"/>
  <c r="M1215" i="3"/>
  <c r="M1216" i="3"/>
  <c r="M1217" i="3"/>
  <c r="M1218" i="3"/>
  <c r="M1219" i="3"/>
  <c r="M1220" i="3"/>
  <c r="M1221" i="3"/>
  <c r="M1222" i="3"/>
  <c r="M1223" i="3"/>
  <c r="M1224" i="3"/>
  <c r="M1225" i="3"/>
  <c r="M1226" i="3"/>
  <c r="M1227" i="3"/>
  <c r="M1228" i="3"/>
  <c r="M1229" i="3"/>
  <c r="M1230" i="3"/>
  <c r="M1231" i="3"/>
  <c r="M1232" i="3"/>
  <c r="M1233" i="3"/>
  <c r="M1234" i="3"/>
  <c r="M1235" i="3"/>
  <c r="M1236" i="3"/>
  <c r="M1237" i="3"/>
  <c r="M1238" i="3"/>
  <c r="M1239" i="3"/>
  <c r="M1240" i="3"/>
  <c r="M1241" i="3"/>
  <c r="M1242" i="3"/>
  <c r="M1243" i="3"/>
  <c r="M1244" i="3"/>
  <c r="M1245" i="3"/>
  <c r="M1246" i="3"/>
  <c r="M1247" i="3"/>
  <c r="M1248" i="3"/>
  <c r="M1249" i="3"/>
  <c r="M1250" i="3"/>
  <c r="M1251" i="3"/>
  <c r="M1252" i="3"/>
  <c r="M1253" i="3"/>
  <c r="M1254" i="3"/>
  <c r="M1255" i="3"/>
  <c r="M1256" i="3"/>
  <c r="M1257" i="3"/>
  <c r="M1258" i="3"/>
  <c r="M1259" i="3"/>
  <c r="M1260" i="3"/>
  <c r="M1261" i="3"/>
  <c r="M1262" i="3"/>
  <c r="M1263" i="3"/>
  <c r="M1264" i="3"/>
  <c r="M1265" i="3"/>
  <c r="M1266" i="3"/>
  <c r="M1267" i="3"/>
  <c r="M1268" i="3"/>
  <c r="M1269" i="3"/>
  <c r="M1270" i="3"/>
  <c r="M1271" i="3"/>
  <c r="M1272" i="3"/>
  <c r="M1273" i="3"/>
  <c r="M1274" i="3"/>
  <c r="M1275" i="3"/>
  <c r="M1276" i="3"/>
  <c r="M1277" i="3"/>
  <c r="M1278" i="3"/>
  <c r="M1279" i="3"/>
  <c r="M1280" i="3"/>
  <c r="M1281" i="3"/>
  <c r="M1282" i="3"/>
  <c r="M1283" i="3"/>
  <c r="M1284" i="3"/>
  <c r="M1285" i="3"/>
  <c r="M1286" i="3"/>
  <c r="M1287" i="3"/>
  <c r="M1288" i="3"/>
  <c r="M1289" i="3"/>
  <c r="M1290" i="3"/>
  <c r="M1291" i="3"/>
  <c r="M1292" i="3"/>
  <c r="M1293" i="3"/>
  <c r="M1294" i="3"/>
  <c r="M1295" i="3"/>
  <c r="M1296" i="3"/>
  <c r="M1297" i="3"/>
  <c r="M1298" i="3"/>
  <c r="M1299" i="3"/>
  <c r="M1300" i="3"/>
  <c r="M1301" i="3"/>
  <c r="M1302" i="3"/>
  <c r="M1303" i="3"/>
  <c r="M1304" i="3"/>
  <c r="M1305" i="3"/>
  <c r="M1306" i="3"/>
  <c r="M1307" i="3"/>
  <c r="M1308" i="3"/>
  <c r="M1309" i="3"/>
  <c r="M1310" i="3"/>
  <c r="M1311" i="3"/>
  <c r="M1312" i="3"/>
  <c r="M1313" i="3"/>
  <c r="M1314" i="3"/>
  <c r="M1315" i="3"/>
  <c r="M1316" i="3"/>
  <c r="M1317" i="3"/>
  <c r="M1318" i="3"/>
  <c r="M1319" i="3"/>
  <c r="M1320" i="3"/>
  <c r="M1321" i="3"/>
  <c r="M1322" i="3"/>
  <c r="M1323" i="3"/>
  <c r="M1324" i="3"/>
  <c r="M1325" i="3"/>
  <c r="M1326" i="3"/>
  <c r="M1327" i="3"/>
  <c r="M1328" i="3"/>
  <c r="M1329" i="3"/>
  <c r="M1330" i="3"/>
  <c r="M1331" i="3"/>
  <c r="M1332" i="3"/>
  <c r="M1333" i="3"/>
  <c r="M1334" i="3"/>
  <c r="M1335" i="3"/>
  <c r="M1336" i="3"/>
  <c r="M1337" i="3"/>
  <c r="M1338" i="3"/>
  <c r="M1339" i="3"/>
  <c r="M1340" i="3"/>
  <c r="M1341" i="3"/>
  <c r="M1342" i="3"/>
  <c r="M1343" i="3"/>
  <c r="M1344" i="3"/>
  <c r="M1345" i="3"/>
  <c r="M1346" i="3"/>
  <c r="M1347" i="3"/>
  <c r="M1348" i="3"/>
  <c r="M1349" i="3"/>
  <c r="M1350" i="3"/>
  <c r="M1351" i="3"/>
  <c r="M1352" i="3"/>
  <c r="M1353" i="3"/>
  <c r="M1354" i="3"/>
  <c r="M1355" i="3"/>
  <c r="M1356" i="3"/>
  <c r="M1357" i="3"/>
  <c r="M1358" i="3"/>
  <c r="M1359" i="3"/>
  <c r="M1360" i="3"/>
  <c r="M1361" i="3"/>
  <c r="M1362" i="3"/>
  <c r="M1363" i="3"/>
  <c r="M1364" i="3"/>
  <c r="M1365" i="3"/>
  <c r="M1366" i="3"/>
  <c r="M1367" i="3"/>
  <c r="M1368" i="3"/>
  <c r="M1369" i="3"/>
  <c r="M1370" i="3"/>
  <c r="M1371" i="3"/>
  <c r="M1372" i="3"/>
  <c r="M1373" i="3"/>
  <c r="M1374" i="3"/>
  <c r="M1375" i="3"/>
  <c r="M1376" i="3"/>
  <c r="M1377" i="3"/>
  <c r="M1378" i="3"/>
  <c r="M1379" i="3"/>
  <c r="M1380" i="3"/>
  <c r="M1381" i="3"/>
  <c r="M1382" i="3"/>
  <c r="M1383" i="3"/>
  <c r="M1384" i="3"/>
  <c r="M1385" i="3"/>
  <c r="M1386" i="3"/>
  <c r="M1387" i="3"/>
  <c r="M1388" i="3"/>
  <c r="M1389" i="3"/>
  <c r="M1390" i="3"/>
  <c r="M1391" i="3"/>
  <c r="M1392" i="3"/>
  <c r="M1393" i="3"/>
  <c r="M1394" i="3"/>
  <c r="M1395" i="3"/>
  <c r="M1396" i="3"/>
  <c r="M1397" i="3"/>
  <c r="M1398" i="3"/>
  <c r="M1399" i="3"/>
  <c r="M1400" i="3"/>
  <c r="M1401" i="3"/>
  <c r="M1402" i="3"/>
  <c r="M1403" i="3"/>
  <c r="M1404" i="3"/>
  <c r="M1405" i="3"/>
  <c r="M1406" i="3"/>
  <c r="M1407" i="3"/>
  <c r="M1408" i="3"/>
  <c r="M1409" i="3"/>
  <c r="M1410" i="3"/>
  <c r="M1411" i="3"/>
  <c r="M1412" i="3"/>
  <c r="M1413" i="3"/>
  <c r="M1414" i="3"/>
  <c r="M1415" i="3"/>
  <c r="M1416" i="3"/>
  <c r="M1417" i="3"/>
  <c r="M1418" i="3"/>
  <c r="M1419" i="3"/>
  <c r="M1420" i="3"/>
  <c r="M1421" i="3"/>
  <c r="M1422" i="3"/>
  <c r="M1423" i="3"/>
  <c r="M1424" i="3"/>
  <c r="M1425" i="3"/>
  <c r="M1426" i="3"/>
  <c r="M1427" i="3"/>
  <c r="M1428" i="3"/>
  <c r="M1429" i="3"/>
  <c r="M1430" i="3"/>
  <c r="M1431" i="3"/>
  <c r="M1432" i="3"/>
  <c r="M1433" i="3"/>
  <c r="M1434" i="3"/>
  <c r="M1435" i="3"/>
  <c r="M1436" i="3"/>
  <c r="M1437" i="3"/>
  <c r="M1438" i="3"/>
  <c r="M1439" i="3"/>
  <c r="M1440" i="3"/>
  <c r="M1441" i="3"/>
  <c r="M1442" i="3"/>
  <c r="M1443" i="3"/>
  <c r="M1444" i="3"/>
  <c r="M1445" i="3"/>
  <c r="M1446" i="3"/>
  <c r="M1447" i="3"/>
  <c r="M1448" i="3"/>
  <c r="M1449" i="3"/>
  <c r="M1450" i="3"/>
  <c r="M1451" i="3"/>
  <c r="M1452" i="3"/>
  <c r="M1453" i="3"/>
  <c r="M1454" i="3"/>
  <c r="M1455" i="3"/>
  <c r="M1456" i="3"/>
  <c r="M1457" i="3"/>
  <c r="M1458" i="3"/>
  <c r="M1459" i="3"/>
  <c r="M1460" i="3"/>
  <c r="M1461" i="3"/>
  <c r="M1462" i="3"/>
  <c r="M1463" i="3"/>
  <c r="M1464" i="3"/>
  <c r="M1465" i="3"/>
  <c r="M1466" i="3"/>
  <c r="M1467" i="3"/>
  <c r="M1468" i="3"/>
  <c r="M1469" i="3"/>
  <c r="M1470" i="3"/>
  <c r="M1471" i="3"/>
  <c r="M1472" i="3"/>
  <c r="M1473" i="3"/>
  <c r="M1474" i="3"/>
  <c r="M1475" i="3"/>
  <c r="M1476" i="3"/>
  <c r="M1477" i="3"/>
  <c r="M1478" i="3"/>
  <c r="M1479" i="3"/>
  <c r="M1480" i="3"/>
  <c r="M1481" i="3"/>
  <c r="M1482" i="3"/>
  <c r="M1483" i="3"/>
  <c r="M1484" i="3"/>
  <c r="M1485" i="3"/>
  <c r="M1486" i="3"/>
  <c r="M1487" i="3"/>
  <c r="M1488" i="3"/>
  <c r="M1489" i="3"/>
  <c r="M1490" i="3"/>
  <c r="M1491" i="3"/>
  <c r="M1492" i="3"/>
  <c r="M1493" i="3"/>
  <c r="M1494" i="3"/>
  <c r="M1495" i="3"/>
  <c r="M1496" i="3"/>
  <c r="M1497" i="3"/>
  <c r="M1498" i="3"/>
  <c r="M1499" i="3"/>
  <c r="M1500" i="3"/>
  <c r="M1501" i="3"/>
  <c r="M1502" i="3"/>
  <c r="M1503" i="3"/>
  <c r="M1504" i="3"/>
  <c r="M1505" i="3"/>
  <c r="M1506" i="3"/>
  <c r="M1507" i="3"/>
  <c r="M1508" i="3"/>
  <c r="M1509" i="3"/>
  <c r="M1510" i="3"/>
  <c r="M1511" i="3"/>
  <c r="M1512" i="3"/>
  <c r="M1513" i="3"/>
  <c r="M1514" i="3"/>
  <c r="M1515" i="3"/>
  <c r="M1516" i="3"/>
  <c r="M1517" i="3"/>
  <c r="M1518" i="3"/>
  <c r="M1519" i="3"/>
  <c r="M1520" i="3"/>
  <c r="M1521" i="3"/>
  <c r="M1522" i="3"/>
  <c r="M1523" i="3"/>
  <c r="M1524" i="3"/>
  <c r="M1525" i="3"/>
  <c r="M1526" i="3"/>
  <c r="M1527" i="3"/>
  <c r="M1528" i="3"/>
  <c r="M1529" i="3"/>
  <c r="M1530" i="3"/>
  <c r="M1531" i="3"/>
  <c r="M1532" i="3"/>
  <c r="M1533" i="3"/>
  <c r="M1534" i="3"/>
  <c r="M1535" i="3"/>
  <c r="M1536" i="3"/>
  <c r="M1537" i="3"/>
  <c r="M1538" i="3"/>
  <c r="M1539" i="3"/>
  <c r="M1540" i="3"/>
  <c r="M1541" i="3"/>
  <c r="M1542" i="3"/>
  <c r="M1543" i="3"/>
  <c r="M1544" i="3"/>
  <c r="M1545" i="3"/>
  <c r="M1546" i="3"/>
  <c r="M1547" i="3"/>
  <c r="M1548" i="3"/>
  <c r="M1549" i="3"/>
  <c r="M1550" i="3"/>
  <c r="M1551" i="3"/>
  <c r="M1552" i="3"/>
  <c r="M1553" i="3"/>
  <c r="M1554" i="3"/>
  <c r="M1555" i="3"/>
  <c r="M1556" i="3"/>
  <c r="M1557" i="3"/>
  <c r="M1558" i="3"/>
  <c r="M1559" i="3"/>
  <c r="M1560" i="3"/>
  <c r="M1561" i="3"/>
  <c r="M1562" i="3"/>
  <c r="M1563" i="3"/>
  <c r="M1564" i="3"/>
  <c r="M1565" i="3"/>
  <c r="M1566" i="3"/>
  <c r="M1567" i="3"/>
  <c r="M1568" i="3"/>
  <c r="M1569" i="3"/>
  <c r="M1570" i="3"/>
  <c r="M1571" i="3"/>
  <c r="M1572" i="3"/>
  <c r="M1573" i="3"/>
  <c r="M1574" i="3"/>
  <c r="M1575" i="3"/>
  <c r="M1576" i="3"/>
  <c r="M1577" i="3"/>
  <c r="M1578" i="3"/>
  <c r="M1579" i="3"/>
  <c r="M1580" i="3"/>
  <c r="M1581" i="3"/>
  <c r="M1582" i="3"/>
  <c r="M1583" i="3"/>
  <c r="M1584" i="3"/>
  <c r="M1585" i="3"/>
  <c r="M1586" i="3"/>
  <c r="M1587" i="3"/>
  <c r="M1588" i="3"/>
  <c r="M1589" i="3"/>
  <c r="M1590" i="3"/>
  <c r="M1591" i="3"/>
  <c r="M1592" i="3"/>
  <c r="M1593" i="3"/>
  <c r="M1594" i="3"/>
  <c r="M1595" i="3"/>
  <c r="M1596" i="3"/>
  <c r="M1597" i="3"/>
  <c r="M1598" i="3"/>
  <c r="M1599" i="3"/>
  <c r="M1600" i="3"/>
  <c r="M1601" i="3"/>
  <c r="M1602" i="3"/>
  <c r="M1603" i="3"/>
  <c r="M1604" i="3"/>
  <c r="M1605" i="3"/>
  <c r="M1606" i="3"/>
  <c r="M1607" i="3"/>
  <c r="M1608" i="3"/>
  <c r="M1609" i="3"/>
  <c r="M1610" i="3"/>
  <c r="M1611" i="3"/>
  <c r="M1612" i="3"/>
  <c r="M1613" i="3"/>
  <c r="M1614" i="3"/>
  <c r="M1615" i="3"/>
  <c r="M1616" i="3"/>
  <c r="M1617" i="3"/>
  <c r="M1618" i="3"/>
  <c r="M1619" i="3"/>
  <c r="M1620" i="3"/>
  <c r="M1621" i="3"/>
  <c r="M1622" i="3"/>
  <c r="M1623" i="3"/>
  <c r="M1624" i="3"/>
  <c r="M1625" i="3"/>
  <c r="M1626" i="3"/>
  <c r="M1627" i="3"/>
  <c r="M1628" i="3"/>
  <c r="M1629" i="3"/>
  <c r="M1630" i="3"/>
  <c r="M1631" i="3"/>
  <c r="M1632" i="3"/>
  <c r="M1633" i="3"/>
  <c r="M1634" i="3"/>
  <c r="M1635" i="3"/>
  <c r="M1636" i="3"/>
  <c r="M1637" i="3"/>
  <c r="M1638" i="3"/>
  <c r="M1639" i="3"/>
  <c r="M1640" i="3"/>
  <c r="M1641" i="3"/>
  <c r="M1642" i="3"/>
  <c r="M1643" i="3"/>
  <c r="M1644" i="3"/>
  <c r="M1645" i="3"/>
  <c r="M1646" i="3"/>
  <c r="M1647" i="3"/>
  <c r="M1648" i="3"/>
  <c r="M1649" i="3"/>
  <c r="M1650" i="3"/>
  <c r="M1651" i="3"/>
  <c r="M1652" i="3"/>
  <c r="M1653" i="3"/>
  <c r="M1654" i="3"/>
  <c r="M1655" i="3"/>
  <c r="M1656" i="3"/>
  <c r="M1657" i="3"/>
  <c r="M1658" i="3"/>
  <c r="M1659" i="3"/>
  <c r="M1660" i="3"/>
  <c r="M1661" i="3"/>
  <c r="M1662" i="3"/>
  <c r="M1663" i="3"/>
  <c r="M1664" i="3"/>
  <c r="M1665" i="3"/>
  <c r="M1666" i="3"/>
  <c r="M1667" i="3"/>
  <c r="M1668" i="3"/>
  <c r="M1669" i="3"/>
  <c r="M1670" i="3"/>
  <c r="M1671" i="3"/>
  <c r="M1672" i="3"/>
  <c r="M1673" i="3"/>
  <c r="M1674" i="3"/>
  <c r="M1675" i="3"/>
  <c r="M1676" i="3"/>
  <c r="M1677" i="3"/>
  <c r="M1678" i="3"/>
  <c r="M1679" i="3"/>
  <c r="M1680" i="3"/>
  <c r="M1681" i="3"/>
  <c r="M1682" i="3"/>
  <c r="M1683" i="3"/>
  <c r="M1684" i="3"/>
  <c r="M1685" i="3"/>
  <c r="M1686" i="3"/>
  <c r="M1687" i="3"/>
  <c r="M1688" i="3"/>
  <c r="M1689" i="3"/>
  <c r="M1690" i="3"/>
  <c r="M1691" i="3"/>
  <c r="M1692" i="3"/>
  <c r="M1693" i="3"/>
  <c r="M1694" i="3"/>
  <c r="M1695" i="3"/>
  <c r="M1696" i="3"/>
  <c r="M1697" i="3"/>
  <c r="M1698" i="3"/>
  <c r="M1699" i="3"/>
  <c r="M1700" i="3"/>
  <c r="M1701" i="3"/>
  <c r="M1702" i="3"/>
  <c r="M1703" i="3"/>
  <c r="M1704" i="3"/>
  <c r="M1705" i="3"/>
  <c r="M1706" i="3"/>
  <c r="M1707" i="3"/>
  <c r="M1708" i="3"/>
  <c r="M1709" i="3"/>
  <c r="M1710" i="3"/>
  <c r="M1711" i="3"/>
  <c r="M1712" i="3"/>
  <c r="M1713" i="3"/>
  <c r="M1714" i="3"/>
  <c r="M1715" i="3"/>
  <c r="M1716" i="3"/>
  <c r="M1717" i="3"/>
  <c r="M1718" i="3"/>
  <c r="M1719" i="3"/>
  <c r="M1720" i="3"/>
  <c r="M1721" i="3"/>
  <c r="M1722" i="3"/>
  <c r="M1723" i="3"/>
  <c r="M1724" i="3"/>
  <c r="M1725" i="3"/>
  <c r="M1726" i="3"/>
  <c r="M1727" i="3"/>
  <c r="M1728" i="3"/>
  <c r="M1729" i="3"/>
  <c r="M1730" i="3"/>
  <c r="M1731" i="3"/>
  <c r="M1732" i="3"/>
  <c r="M1733" i="3"/>
  <c r="M1734" i="3"/>
  <c r="M1735" i="3"/>
  <c r="M1736" i="3"/>
  <c r="M1737" i="3"/>
  <c r="M1738" i="3"/>
  <c r="M1739" i="3"/>
  <c r="M1740" i="3"/>
  <c r="M1741" i="3"/>
  <c r="M1742" i="3"/>
  <c r="M1743" i="3"/>
  <c r="M1744" i="3"/>
  <c r="M1745" i="3"/>
  <c r="M1746" i="3"/>
  <c r="M1747" i="3"/>
  <c r="M1748" i="3"/>
  <c r="M1749" i="3"/>
  <c r="M1750" i="3"/>
  <c r="M1751" i="3"/>
  <c r="M1752" i="3"/>
  <c r="M1753" i="3"/>
  <c r="M1754" i="3"/>
  <c r="M1755" i="3"/>
  <c r="M1756" i="3"/>
  <c r="M1757" i="3"/>
  <c r="M1758" i="3"/>
  <c r="M1759" i="3"/>
  <c r="M1760" i="3"/>
  <c r="M1761" i="3"/>
  <c r="M1762" i="3"/>
  <c r="M1763" i="3"/>
  <c r="M1764" i="3"/>
  <c r="M1765" i="3"/>
  <c r="M1766" i="3"/>
  <c r="M1767" i="3"/>
  <c r="M1768" i="3"/>
  <c r="M1769" i="3"/>
  <c r="M1770" i="3"/>
  <c r="M1771" i="3"/>
  <c r="M1772" i="3"/>
  <c r="M1773" i="3"/>
  <c r="M1774" i="3"/>
  <c r="M1775" i="3"/>
  <c r="M1776" i="3"/>
  <c r="M1777" i="3"/>
  <c r="M1778" i="3"/>
  <c r="M1779" i="3"/>
  <c r="M1780" i="3"/>
  <c r="M1781" i="3"/>
  <c r="M1782" i="3"/>
  <c r="M1783" i="3"/>
  <c r="M1784" i="3"/>
  <c r="M1785" i="3"/>
  <c r="M1786" i="3"/>
  <c r="M1787" i="3"/>
  <c r="M1788" i="3"/>
  <c r="M1789" i="3"/>
  <c r="M1790" i="3"/>
  <c r="M1791" i="3"/>
  <c r="M1792" i="3"/>
  <c r="M1793" i="3"/>
  <c r="M1794" i="3"/>
  <c r="M1795" i="3"/>
  <c r="M1796" i="3"/>
  <c r="M1797" i="3"/>
  <c r="M1798" i="3"/>
  <c r="M1799" i="3"/>
  <c r="M1800" i="3"/>
  <c r="M1801" i="3"/>
  <c r="M1802" i="3"/>
  <c r="M1803" i="3"/>
  <c r="M1804" i="3"/>
  <c r="M1805" i="3"/>
  <c r="M1806" i="3"/>
  <c r="M1807" i="3"/>
  <c r="M1808" i="3"/>
  <c r="M1809" i="3"/>
  <c r="M1810" i="3"/>
  <c r="M1811" i="3"/>
  <c r="M1812" i="3"/>
  <c r="M1813" i="3"/>
  <c r="M1814" i="3"/>
  <c r="M1815" i="3"/>
  <c r="M1816" i="3"/>
  <c r="M1817" i="3"/>
  <c r="M1818" i="3"/>
  <c r="M1819" i="3"/>
  <c r="M1820" i="3"/>
  <c r="M1821" i="3"/>
  <c r="M1822" i="3"/>
  <c r="M1823" i="3"/>
  <c r="M1824" i="3"/>
  <c r="M1825" i="3"/>
  <c r="M1826" i="3"/>
  <c r="M1827" i="3"/>
  <c r="M1828" i="3"/>
  <c r="M1829" i="3"/>
  <c r="M1830" i="3"/>
  <c r="M1831" i="3"/>
  <c r="M1832" i="3"/>
  <c r="M1833" i="3"/>
  <c r="M1834" i="3"/>
  <c r="M1835" i="3"/>
  <c r="M1836" i="3"/>
  <c r="M1837" i="3"/>
  <c r="M1838" i="3"/>
  <c r="M1839" i="3"/>
  <c r="M1840" i="3"/>
  <c r="M1841" i="3"/>
  <c r="M1842" i="3"/>
  <c r="M1843" i="3"/>
  <c r="M1844" i="3"/>
  <c r="M1845" i="3"/>
  <c r="M1846" i="3"/>
  <c r="M1847" i="3"/>
  <c r="M1848" i="3"/>
  <c r="M1849" i="3"/>
  <c r="M1850" i="3"/>
  <c r="M1851" i="3"/>
  <c r="M1852" i="3"/>
  <c r="M1853" i="3"/>
  <c r="M1854" i="3"/>
  <c r="M1855" i="3"/>
  <c r="M1856" i="3"/>
  <c r="M1857" i="3"/>
  <c r="M1858" i="3"/>
  <c r="M1859" i="3"/>
  <c r="M1860" i="3"/>
  <c r="M1861" i="3"/>
  <c r="M1862" i="3"/>
  <c r="M1863" i="3"/>
  <c r="M1864" i="3"/>
  <c r="M1865" i="3"/>
  <c r="M1866" i="3"/>
  <c r="M1867" i="3"/>
  <c r="M1868" i="3"/>
  <c r="M1869" i="3"/>
  <c r="M1870" i="3"/>
  <c r="M1871" i="3"/>
  <c r="M1872" i="3"/>
  <c r="M1873" i="3"/>
  <c r="M1874" i="3"/>
  <c r="M1875" i="3"/>
  <c r="M1876" i="3"/>
  <c r="M1877" i="3"/>
  <c r="M1878" i="3"/>
  <c r="M1879" i="3"/>
  <c r="M1880" i="3"/>
  <c r="M1881" i="3"/>
  <c r="M1882" i="3"/>
  <c r="M1883" i="3"/>
  <c r="M1884" i="3"/>
  <c r="M1885" i="3"/>
  <c r="M1886" i="3"/>
  <c r="M1887" i="3"/>
  <c r="M1888" i="3"/>
  <c r="M1889" i="3"/>
  <c r="M1890" i="3"/>
  <c r="M1891" i="3"/>
  <c r="M1892" i="3"/>
  <c r="M1893" i="3"/>
  <c r="M1894" i="3"/>
  <c r="M1895" i="3"/>
  <c r="M1896" i="3"/>
  <c r="M1897" i="3"/>
  <c r="M1898" i="3"/>
  <c r="M1899" i="3"/>
  <c r="M1900" i="3"/>
  <c r="M1901" i="3"/>
  <c r="M1902" i="3"/>
  <c r="M1903" i="3"/>
  <c r="M1904" i="3"/>
  <c r="M1905" i="3"/>
  <c r="M1906" i="3"/>
  <c r="M1907" i="3"/>
  <c r="M1908" i="3"/>
  <c r="M1909" i="3"/>
  <c r="M1910" i="3"/>
  <c r="M1911" i="3"/>
  <c r="M1912" i="3"/>
  <c r="M1913" i="3"/>
  <c r="M1914" i="3"/>
  <c r="M1915" i="3"/>
  <c r="M1916" i="3"/>
  <c r="M1917" i="3"/>
  <c r="M1918" i="3"/>
  <c r="M1919" i="3"/>
  <c r="M1920" i="3"/>
  <c r="M1921" i="3"/>
  <c r="M1922" i="3"/>
  <c r="M1923" i="3"/>
  <c r="M1924" i="3"/>
  <c r="M1925" i="3"/>
  <c r="M1926" i="3"/>
  <c r="M1927" i="3"/>
  <c r="M1928" i="3"/>
  <c r="M1929" i="3"/>
  <c r="M1930" i="3"/>
  <c r="M1931" i="3"/>
  <c r="M1932" i="3"/>
  <c r="M1933" i="3"/>
  <c r="M1934" i="3"/>
  <c r="M1935" i="3"/>
  <c r="M1936" i="3"/>
  <c r="M1937" i="3"/>
  <c r="M1938" i="3"/>
  <c r="M1939" i="3"/>
  <c r="M1940" i="3"/>
  <c r="M1941" i="3"/>
  <c r="M1942" i="3"/>
  <c r="M1943" i="3"/>
  <c r="M1944" i="3"/>
  <c r="M1945" i="3"/>
  <c r="M1946" i="3"/>
  <c r="M1947" i="3"/>
  <c r="M1948" i="3"/>
  <c r="M1949" i="3"/>
  <c r="M1950" i="3"/>
  <c r="M1951" i="3"/>
  <c r="M1952" i="3"/>
  <c r="M1953" i="3"/>
  <c r="M1954" i="3"/>
  <c r="M1955" i="3"/>
  <c r="M1956" i="3"/>
  <c r="M1957" i="3"/>
  <c r="M1958" i="3"/>
  <c r="M1959" i="3"/>
  <c r="M1960" i="3"/>
  <c r="M1961" i="3"/>
  <c r="M1962" i="3"/>
  <c r="M1963" i="3"/>
  <c r="M1964" i="3"/>
  <c r="M1965" i="3"/>
  <c r="M1966" i="3"/>
  <c r="M1967" i="3"/>
  <c r="M1968" i="3"/>
  <c r="M1969" i="3"/>
  <c r="M1970" i="3"/>
  <c r="M1971" i="3"/>
  <c r="M1972" i="3"/>
  <c r="M1973" i="3"/>
  <c r="M1974" i="3"/>
  <c r="M1975" i="3"/>
  <c r="M1976" i="3"/>
  <c r="M1977" i="3"/>
  <c r="M1978" i="3"/>
  <c r="M1979" i="3"/>
  <c r="M1980" i="3"/>
  <c r="M1981" i="3"/>
  <c r="M1982" i="3"/>
  <c r="M1983" i="3"/>
  <c r="M1984" i="3"/>
  <c r="M1985" i="3"/>
  <c r="M1986" i="3"/>
  <c r="M1987" i="3"/>
  <c r="M1988" i="3"/>
  <c r="M1989" i="3"/>
  <c r="M1990" i="3"/>
  <c r="M1991" i="3"/>
  <c r="M1992" i="3"/>
  <c r="M1993" i="3"/>
  <c r="M1994" i="3"/>
  <c r="M1995" i="3"/>
  <c r="M1996" i="3"/>
  <c r="M1997" i="3"/>
  <c r="M1998" i="3"/>
  <c r="M1999" i="3"/>
  <c r="M2000" i="3"/>
  <c r="M2001" i="3"/>
  <c r="M2002" i="3"/>
  <c r="M2003" i="3"/>
  <c r="M2004" i="3"/>
  <c r="M2005" i="3"/>
  <c r="M2006" i="3"/>
  <c r="M2007" i="3"/>
  <c r="M2008" i="3"/>
  <c r="M2009" i="3"/>
  <c r="M2010" i="3"/>
  <c r="M2011" i="3"/>
  <c r="M2012" i="3"/>
  <c r="M2013" i="3"/>
  <c r="M2014" i="3"/>
  <c r="M2015" i="3"/>
  <c r="M2016" i="3"/>
  <c r="M2017" i="3"/>
  <c r="M2018" i="3"/>
  <c r="M2019" i="3"/>
  <c r="M2020" i="3"/>
  <c r="M2021" i="3"/>
  <c r="M2022" i="3"/>
  <c r="M2023" i="3"/>
  <c r="M2024" i="3"/>
  <c r="M2025" i="3"/>
  <c r="M2026" i="3"/>
  <c r="M2027" i="3"/>
  <c r="M2028" i="3"/>
  <c r="M2029" i="3"/>
  <c r="M2030" i="3"/>
  <c r="M2031" i="3"/>
  <c r="M2032" i="3"/>
  <c r="M2033" i="3"/>
  <c r="M2034" i="3"/>
  <c r="M2035" i="3"/>
  <c r="M2036" i="3"/>
  <c r="M2037" i="3"/>
  <c r="M2038" i="3"/>
  <c r="M2039" i="3"/>
  <c r="M2040" i="3"/>
  <c r="M2041" i="3"/>
  <c r="M2042" i="3"/>
  <c r="M2043" i="3"/>
  <c r="M2044" i="3"/>
  <c r="M2045" i="3"/>
  <c r="M2046" i="3"/>
  <c r="M2047" i="3"/>
  <c r="M2048" i="3"/>
  <c r="M2049" i="3"/>
  <c r="M2050" i="3"/>
  <c r="M2051" i="3"/>
  <c r="M2052" i="3"/>
  <c r="M2053" i="3"/>
  <c r="M2054" i="3"/>
  <c r="M2055" i="3"/>
  <c r="M2056" i="3"/>
  <c r="M2057" i="3"/>
  <c r="M2058" i="3"/>
  <c r="M2059" i="3"/>
  <c r="M2060" i="3"/>
  <c r="M2061" i="3"/>
  <c r="M2062" i="3"/>
  <c r="M2063" i="3"/>
  <c r="M2064" i="3"/>
  <c r="M2065" i="3"/>
  <c r="M2066" i="3"/>
  <c r="M2067" i="3"/>
  <c r="M2068" i="3"/>
  <c r="M2069" i="3"/>
  <c r="M2070" i="3"/>
  <c r="M2071" i="3"/>
  <c r="M2072" i="3"/>
  <c r="M2073" i="3"/>
  <c r="M2074" i="3"/>
  <c r="M2075" i="3"/>
  <c r="M2076" i="3"/>
  <c r="M2077" i="3"/>
  <c r="M2078" i="3"/>
  <c r="M2079" i="3"/>
  <c r="M2080" i="3"/>
  <c r="M2081" i="3"/>
  <c r="M2082" i="3"/>
  <c r="M2083" i="3"/>
  <c r="M2084" i="3"/>
  <c r="M2085" i="3"/>
  <c r="M2086" i="3"/>
  <c r="M2087" i="3"/>
  <c r="M2088" i="3"/>
  <c r="M2089" i="3"/>
  <c r="M2090" i="3"/>
  <c r="M2091" i="3"/>
  <c r="M2092" i="3"/>
  <c r="M2093" i="3"/>
  <c r="M2094" i="3"/>
  <c r="M2095" i="3"/>
  <c r="M2096" i="3"/>
  <c r="M2097" i="3"/>
  <c r="M2098" i="3"/>
  <c r="M2099" i="3"/>
  <c r="M2100" i="3"/>
  <c r="M2101" i="3"/>
  <c r="M2102" i="3"/>
  <c r="M2103" i="3"/>
  <c r="M2104" i="3"/>
  <c r="M2105" i="3"/>
  <c r="M2106" i="3"/>
  <c r="M2107" i="3"/>
  <c r="M2108" i="3"/>
  <c r="M2109" i="3"/>
  <c r="M2110" i="3"/>
  <c r="M2111" i="3"/>
  <c r="M2112" i="3"/>
  <c r="M2113" i="3"/>
  <c r="M2114" i="3"/>
  <c r="M2115" i="3"/>
  <c r="M2116" i="3"/>
  <c r="M2117" i="3"/>
  <c r="M2118" i="3"/>
  <c r="M2119" i="3"/>
  <c r="M2120" i="3"/>
  <c r="M2121" i="3"/>
  <c r="M2122" i="3"/>
  <c r="M2123" i="3"/>
  <c r="M2124" i="3"/>
  <c r="M2125" i="3"/>
  <c r="M2126" i="3"/>
  <c r="M2127" i="3"/>
  <c r="M2128" i="3"/>
  <c r="M2129" i="3"/>
  <c r="M2130" i="3"/>
  <c r="M2131" i="3"/>
  <c r="M2132" i="3"/>
  <c r="M2133" i="3"/>
  <c r="M2134" i="3"/>
  <c r="M2135" i="3"/>
  <c r="M2136" i="3"/>
  <c r="M2137" i="3"/>
  <c r="M2138" i="3"/>
  <c r="M2139" i="3"/>
  <c r="M2140" i="3"/>
  <c r="M2141" i="3"/>
  <c r="M2142" i="3"/>
  <c r="M2143" i="3"/>
  <c r="M2144" i="3"/>
  <c r="M2145" i="3"/>
  <c r="M2146" i="3"/>
  <c r="M2147" i="3"/>
  <c r="M2148" i="3"/>
  <c r="M2149" i="3"/>
  <c r="M2150" i="3"/>
  <c r="M2151" i="3"/>
  <c r="M2152" i="3"/>
  <c r="M2153" i="3"/>
  <c r="M2154" i="3"/>
  <c r="M2155" i="3"/>
  <c r="M2156" i="3"/>
  <c r="M2157" i="3"/>
  <c r="M2158" i="3"/>
  <c r="M2159" i="3"/>
  <c r="M2160" i="3"/>
  <c r="M2161" i="3"/>
  <c r="M2162" i="3"/>
  <c r="M2163" i="3"/>
  <c r="M2164" i="3"/>
  <c r="M2165" i="3"/>
  <c r="M2166" i="3"/>
  <c r="M2167" i="3"/>
  <c r="M2168" i="3"/>
  <c r="M2169" i="3"/>
  <c r="M2170" i="3"/>
  <c r="M2171" i="3"/>
  <c r="M2172" i="3"/>
  <c r="M2173" i="3"/>
  <c r="M2174" i="3"/>
  <c r="M2175" i="3"/>
  <c r="M2176" i="3"/>
  <c r="M2177" i="3"/>
  <c r="M2178" i="3"/>
  <c r="M2179" i="3"/>
  <c r="M2180" i="3"/>
  <c r="M2181" i="3"/>
  <c r="M2182" i="3"/>
  <c r="M2183" i="3"/>
  <c r="M2184" i="3"/>
  <c r="M2185" i="3"/>
  <c r="M2186" i="3"/>
  <c r="M2187" i="3"/>
  <c r="M2188" i="3"/>
  <c r="M2189" i="3"/>
  <c r="M2190" i="3"/>
  <c r="M2191" i="3"/>
  <c r="M2192" i="3"/>
  <c r="M2193" i="3"/>
  <c r="M2194" i="3"/>
  <c r="M2195" i="3"/>
  <c r="M2196" i="3"/>
  <c r="M2197" i="3"/>
  <c r="M2198" i="3"/>
  <c r="M2199" i="3"/>
  <c r="M2200" i="3"/>
  <c r="M2201" i="3"/>
  <c r="M2202" i="3"/>
  <c r="M2203" i="3"/>
  <c r="M2204" i="3"/>
  <c r="M2205" i="3"/>
  <c r="M2206" i="3"/>
  <c r="M2207" i="3"/>
  <c r="M2208" i="3"/>
  <c r="M2209" i="3"/>
  <c r="M2210" i="3"/>
  <c r="M2211" i="3"/>
  <c r="M2212" i="3"/>
  <c r="M2213" i="3"/>
  <c r="M2214" i="3"/>
  <c r="M2215" i="3"/>
  <c r="M2216" i="3"/>
  <c r="M2217" i="3"/>
  <c r="M2218" i="3"/>
  <c r="M2219" i="3"/>
  <c r="M2220" i="3"/>
  <c r="M2221" i="3"/>
  <c r="M2222" i="3"/>
  <c r="M2223" i="3"/>
  <c r="M2224" i="3"/>
  <c r="M2225" i="3"/>
  <c r="M2226" i="3"/>
  <c r="M2227" i="3"/>
  <c r="M2228" i="3"/>
  <c r="M2229" i="3"/>
  <c r="M2230" i="3"/>
  <c r="M2231" i="3"/>
  <c r="M2232" i="3"/>
  <c r="M2233" i="3"/>
  <c r="M2234" i="3"/>
  <c r="M2235" i="3"/>
  <c r="M2236" i="3"/>
  <c r="M2237" i="3"/>
  <c r="M2238" i="3"/>
  <c r="M2239" i="3"/>
  <c r="M2240" i="3"/>
  <c r="M2241" i="3"/>
  <c r="M2242" i="3"/>
  <c r="M2243" i="3"/>
  <c r="M2244" i="3"/>
  <c r="M2245" i="3"/>
  <c r="M2246" i="3"/>
  <c r="M2247" i="3"/>
  <c r="M2248" i="3"/>
  <c r="M2249" i="3"/>
  <c r="M2250" i="3"/>
  <c r="M2251" i="3"/>
  <c r="M2252" i="3"/>
  <c r="M2253" i="3"/>
  <c r="M2254" i="3"/>
  <c r="M2255" i="3"/>
  <c r="M2256" i="3"/>
  <c r="M2257" i="3"/>
  <c r="M2258" i="3"/>
  <c r="M2259" i="3"/>
  <c r="M2260" i="3"/>
  <c r="M2261" i="3"/>
  <c r="M2262" i="3"/>
  <c r="M2263" i="3"/>
  <c r="M2264" i="3"/>
  <c r="M2265" i="3"/>
  <c r="M2266" i="3"/>
  <c r="M2267" i="3"/>
  <c r="M2268" i="3"/>
  <c r="M2269" i="3"/>
  <c r="M2270" i="3"/>
  <c r="M2271" i="3"/>
  <c r="M2272" i="3"/>
  <c r="M2273" i="3"/>
  <c r="M2274" i="3"/>
  <c r="M2275" i="3"/>
  <c r="M2276" i="3"/>
  <c r="M2277" i="3"/>
  <c r="M2278" i="3"/>
  <c r="M2279" i="3"/>
  <c r="M2280" i="3"/>
  <c r="M2281" i="3"/>
  <c r="M2282" i="3"/>
  <c r="M2283" i="3"/>
  <c r="M2284" i="3"/>
  <c r="M2285" i="3"/>
  <c r="M2286" i="3"/>
  <c r="M2287" i="3"/>
  <c r="M2288" i="3"/>
  <c r="M2289" i="3"/>
  <c r="M2290" i="3"/>
  <c r="M2291" i="3"/>
  <c r="M2292" i="3"/>
  <c r="M2293" i="3"/>
  <c r="M2294" i="3"/>
  <c r="M2295" i="3"/>
  <c r="M2296" i="3"/>
  <c r="M2297" i="3"/>
  <c r="M2298" i="3"/>
  <c r="M2299" i="3"/>
  <c r="M2300" i="3"/>
  <c r="M2301" i="3"/>
  <c r="M2302" i="3"/>
  <c r="M2303" i="3"/>
  <c r="M2304" i="3"/>
  <c r="M2305" i="3"/>
  <c r="M2306" i="3"/>
  <c r="M2307" i="3"/>
  <c r="M2308" i="3"/>
  <c r="M2309" i="3"/>
  <c r="M2310" i="3"/>
  <c r="M2311" i="3"/>
  <c r="M2312" i="3"/>
  <c r="M2313" i="3"/>
  <c r="M2314" i="3"/>
  <c r="M2315" i="3"/>
  <c r="M2316" i="3"/>
  <c r="M2317" i="3"/>
  <c r="M2318" i="3"/>
  <c r="M2319" i="3"/>
  <c r="M2320" i="3"/>
  <c r="M2321" i="3"/>
  <c r="M2322" i="3"/>
  <c r="M2323" i="3"/>
  <c r="M2324" i="3"/>
  <c r="M2325" i="3"/>
  <c r="M2326" i="3"/>
  <c r="M2327" i="3"/>
  <c r="M2328" i="3"/>
  <c r="M2329" i="3"/>
  <c r="M2330" i="3"/>
  <c r="M2331" i="3"/>
  <c r="M2332" i="3"/>
  <c r="M2333" i="3"/>
  <c r="M2334" i="3"/>
  <c r="M2335" i="3"/>
  <c r="M2336" i="3"/>
  <c r="M2337" i="3"/>
  <c r="M2338" i="3"/>
  <c r="M2339" i="3"/>
  <c r="M2340" i="3"/>
  <c r="M2341" i="3"/>
  <c r="M2342" i="3"/>
  <c r="M2343" i="3"/>
  <c r="M2344" i="3"/>
  <c r="M2345" i="3"/>
  <c r="M2346" i="3"/>
  <c r="M2347" i="3"/>
  <c r="M2348" i="3"/>
  <c r="M2349" i="3"/>
  <c r="M2350" i="3"/>
  <c r="M2351" i="3"/>
  <c r="M2352" i="3"/>
  <c r="M2353" i="3"/>
  <c r="M2354" i="3"/>
  <c r="M2355" i="3"/>
  <c r="M2356" i="3"/>
  <c r="M2357" i="3"/>
  <c r="M2358" i="3"/>
  <c r="M2359" i="3"/>
  <c r="M2360" i="3"/>
  <c r="M2361" i="3"/>
  <c r="M2362" i="3"/>
  <c r="M2363" i="3"/>
  <c r="M2364" i="3"/>
  <c r="M2365" i="3"/>
  <c r="M2366" i="3"/>
  <c r="M2367" i="3"/>
  <c r="M2368" i="3"/>
  <c r="M2369" i="3"/>
  <c r="M2370" i="3"/>
  <c r="M2371" i="3"/>
  <c r="M2372" i="3"/>
  <c r="M2373" i="3"/>
  <c r="M2374" i="3"/>
  <c r="M2375" i="3"/>
  <c r="M2376" i="3"/>
  <c r="M2377" i="3"/>
  <c r="M2378" i="3"/>
  <c r="M2379" i="3"/>
  <c r="M2380" i="3"/>
  <c r="M2381" i="3"/>
  <c r="M2382" i="3"/>
  <c r="M2383" i="3"/>
  <c r="M2384" i="3"/>
  <c r="M2385" i="3"/>
  <c r="M2386" i="3"/>
  <c r="M2387" i="3"/>
  <c r="M2388" i="3"/>
  <c r="M2389" i="3"/>
  <c r="M2390" i="3"/>
  <c r="M2391" i="3"/>
  <c r="M2392" i="3"/>
  <c r="M2393" i="3"/>
  <c r="M2394" i="3"/>
  <c r="M2395" i="3"/>
  <c r="M2396" i="3"/>
  <c r="M2397" i="3"/>
  <c r="M2398" i="3"/>
  <c r="M2399" i="3"/>
  <c r="M2400" i="3"/>
  <c r="M2401" i="3"/>
  <c r="M2402" i="3"/>
  <c r="M2403" i="3"/>
  <c r="M2404" i="3"/>
  <c r="M2405" i="3"/>
  <c r="M2406" i="3"/>
  <c r="M2407" i="3"/>
  <c r="M2408" i="3"/>
  <c r="M2409" i="3"/>
  <c r="M2410" i="3"/>
  <c r="M2411" i="3"/>
  <c r="M2412" i="3"/>
  <c r="M2413" i="3"/>
  <c r="M2414" i="3"/>
  <c r="M2415" i="3"/>
  <c r="M2416" i="3"/>
  <c r="M2417" i="3"/>
  <c r="M2418" i="3"/>
  <c r="M2419" i="3"/>
  <c r="M2420" i="3"/>
  <c r="M2421" i="3"/>
  <c r="M2422" i="3"/>
  <c r="M2423" i="3"/>
  <c r="M2424" i="3"/>
  <c r="M2425" i="3"/>
  <c r="M2426" i="3"/>
  <c r="M2427" i="3"/>
  <c r="M2428" i="3"/>
  <c r="M2429" i="3"/>
  <c r="M2430" i="3"/>
  <c r="M2431" i="3"/>
  <c r="M2432" i="3"/>
  <c r="M2433" i="3"/>
  <c r="M2434" i="3"/>
  <c r="M2435" i="3"/>
  <c r="M2436" i="3"/>
  <c r="M2437" i="3"/>
  <c r="M2438" i="3"/>
  <c r="M2439" i="3"/>
  <c r="M2440" i="3"/>
  <c r="M2441" i="3"/>
  <c r="M2442" i="3"/>
  <c r="M2443" i="3"/>
  <c r="M2444" i="3"/>
  <c r="M2445" i="3"/>
  <c r="M2446" i="3"/>
  <c r="M2447" i="3"/>
  <c r="M2448" i="3"/>
  <c r="M2449" i="3"/>
  <c r="M2450" i="3"/>
  <c r="M2451" i="3"/>
  <c r="M2452" i="3"/>
  <c r="M2453" i="3"/>
  <c r="M2454" i="3"/>
  <c r="M2455" i="3"/>
  <c r="M2456" i="3"/>
  <c r="M2457" i="3"/>
  <c r="M2458" i="3"/>
  <c r="M2459" i="3"/>
  <c r="M2460" i="3"/>
  <c r="M2461" i="3"/>
  <c r="M2462" i="3"/>
  <c r="M2463" i="3"/>
  <c r="M2464" i="3"/>
  <c r="M2465" i="3"/>
  <c r="M2466" i="3"/>
  <c r="M2467" i="3"/>
  <c r="M2468" i="3"/>
  <c r="M2469" i="3"/>
  <c r="M2470" i="3"/>
  <c r="M2471" i="3"/>
  <c r="M2472" i="3"/>
  <c r="M2473" i="3"/>
  <c r="M2474" i="3"/>
  <c r="M2475" i="3"/>
  <c r="M2476" i="3"/>
  <c r="M2477" i="3"/>
  <c r="M2478" i="3"/>
  <c r="M2479" i="3"/>
  <c r="M2480" i="3"/>
  <c r="M2481" i="3"/>
  <c r="M2482" i="3"/>
  <c r="M2483" i="3"/>
  <c r="M2484" i="3"/>
  <c r="M2485" i="3"/>
  <c r="M2486" i="3"/>
  <c r="M2487" i="3"/>
  <c r="M2488" i="3"/>
  <c r="M2489" i="3"/>
  <c r="M2490" i="3"/>
  <c r="M2491" i="3"/>
  <c r="M2492" i="3"/>
  <c r="M2493" i="3"/>
  <c r="M2494" i="3"/>
  <c r="M2495" i="3"/>
  <c r="M2496" i="3"/>
  <c r="M2497" i="3"/>
  <c r="M2498" i="3"/>
  <c r="M2499" i="3"/>
  <c r="M2500" i="3"/>
  <c r="M2501" i="3"/>
  <c r="M2502" i="3"/>
  <c r="M2503" i="3"/>
  <c r="M2504" i="3"/>
  <c r="M2505" i="3"/>
  <c r="M2506" i="3"/>
  <c r="M2507" i="3"/>
  <c r="M2508" i="3"/>
  <c r="M2509" i="3"/>
  <c r="M2510" i="3"/>
  <c r="M2511" i="3"/>
  <c r="M2512" i="3"/>
  <c r="M2513" i="3"/>
  <c r="M2514" i="3"/>
  <c r="M2515" i="3"/>
  <c r="M2516" i="3"/>
  <c r="M2517" i="3"/>
  <c r="M2518" i="3"/>
  <c r="M2519" i="3"/>
  <c r="M2520" i="3"/>
  <c r="M2521" i="3"/>
  <c r="M2522" i="3"/>
  <c r="M2523" i="3"/>
  <c r="M2524" i="3"/>
  <c r="M2525" i="3"/>
  <c r="M2526" i="3"/>
  <c r="M2527" i="3"/>
  <c r="M2528" i="3"/>
  <c r="M2529" i="3"/>
  <c r="M2530" i="3"/>
  <c r="M2531" i="3"/>
  <c r="M2532" i="3"/>
  <c r="M2533" i="3"/>
  <c r="M2534" i="3"/>
  <c r="M2535" i="3"/>
  <c r="M2536" i="3"/>
  <c r="M2537" i="3"/>
  <c r="M2538" i="3"/>
  <c r="M2539" i="3"/>
  <c r="M2540" i="3"/>
  <c r="M2541" i="3"/>
  <c r="M2542" i="3"/>
  <c r="M2543" i="3"/>
  <c r="M2544" i="3"/>
  <c r="M2545" i="3"/>
  <c r="M2546" i="3"/>
  <c r="M2547" i="3"/>
  <c r="M2548" i="3"/>
  <c r="M2549" i="3"/>
  <c r="M2550" i="3"/>
  <c r="M2551" i="3"/>
  <c r="M2552" i="3"/>
  <c r="M2553" i="3"/>
  <c r="M2554" i="3"/>
  <c r="M2555" i="3"/>
  <c r="M2556" i="3"/>
  <c r="M2557" i="3"/>
  <c r="M2558" i="3"/>
  <c r="M2559" i="3"/>
  <c r="M2560" i="3"/>
  <c r="M2561" i="3"/>
  <c r="M2562" i="3"/>
  <c r="M2563" i="3"/>
  <c r="M2564" i="3"/>
  <c r="M2565" i="3"/>
  <c r="M2566" i="3"/>
  <c r="M2567" i="3"/>
  <c r="M2568" i="3"/>
  <c r="M2569" i="3"/>
  <c r="M2570" i="3"/>
  <c r="M2571" i="3"/>
  <c r="M2572" i="3"/>
  <c r="M2573" i="3"/>
  <c r="M2574" i="3"/>
  <c r="M2575" i="3"/>
  <c r="M2576" i="3"/>
  <c r="M2577" i="3"/>
  <c r="M2578" i="3"/>
  <c r="M2579" i="3"/>
  <c r="M2580" i="3"/>
  <c r="M2581" i="3"/>
  <c r="M2582" i="3"/>
  <c r="M2583" i="3"/>
  <c r="M2584" i="3"/>
  <c r="M2585" i="3"/>
  <c r="M2586" i="3"/>
  <c r="M2587" i="3"/>
  <c r="M2588" i="3"/>
  <c r="M2589" i="3"/>
  <c r="M2590" i="3"/>
  <c r="M2591" i="3"/>
  <c r="M2592" i="3"/>
  <c r="M2593" i="3"/>
  <c r="M2594" i="3"/>
  <c r="M2595" i="3"/>
  <c r="M2596" i="3"/>
  <c r="M2597" i="3"/>
  <c r="M2598" i="3"/>
  <c r="M2599" i="3"/>
  <c r="M2600" i="3"/>
  <c r="M2601" i="3"/>
  <c r="M2602" i="3"/>
  <c r="M2603" i="3"/>
  <c r="M2604" i="3"/>
  <c r="M2605" i="3"/>
  <c r="M2606" i="3"/>
  <c r="M2607" i="3"/>
  <c r="M2608" i="3"/>
  <c r="M2609" i="3"/>
  <c r="M2610" i="3"/>
  <c r="M2611" i="3"/>
  <c r="M2612" i="3"/>
  <c r="M2613" i="3"/>
  <c r="M2614" i="3"/>
  <c r="M2615" i="3"/>
  <c r="M2616" i="3"/>
  <c r="M2617" i="3"/>
  <c r="M2618" i="3"/>
  <c r="M2619" i="3"/>
  <c r="M2620" i="3"/>
  <c r="M2621" i="3"/>
  <c r="M2622" i="3"/>
  <c r="M2623" i="3"/>
  <c r="M2624" i="3"/>
  <c r="M2625" i="3"/>
  <c r="M2626" i="3"/>
  <c r="M2627" i="3"/>
  <c r="M2628" i="3"/>
  <c r="M2629" i="3"/>
  <c r="M2630" i="3"/>
  <c r="M2631" i="3"/>
  <c r="M2632" i="3"/>
  <c r="M2633" i="3"/>
  <c r="M2634" i="3"/>
  <c r="M2635" i="3"/>
  <c r="M2636" i="3"/>
  <c r="M2637" i="3"/>
  <c r="M2638" i="3"/>
  <c r="M2639" i="3"/>
  <c r="M2640" i="3"/>
  <c r="M2641" i="3"/>
  <c r="M2642" i="3"/>
  <c r="M2643" i="3"/>
  <c r="M2644" i="3"/>
  <c r="M2645" i="3"/>
  <c r="M2646" i="3"/>
  <c r="M2647" i="3"/>
  <c r="M2648" i="3"/>
  <c r="M2649" i="3"/>
  <c r="M2650" i="3"/>
  <c r="M2651" i="3"/>
  <c r="M2652" i="3"/>
  <c r="M2653" i="3"/>
  <c r="M2654" i="3"/>
  <c r="M2655" i="3"/>
  <c r="M2656" i="3"/>
  <c r="M2657" i="3"/>
  <c r="M2658" i="3"/>
  <c r="M2659" i="3"/>
  <c r="M2660" i="3"/>
  <c r="M2661" i="3"/>
  <c r="M2662" i="3"/>
  <c r="M2663" i="3"/>
  <c r="M2664" i="3"/>
  <c r="M2665" i="3"/>
  <c r="M2666" i="3"/>
  <c r="M2667" i="3"/>
  <c r="M2668" i="3"/>
  <c r="M2669" i="3"/>
  <c r="M2670" i="3"/>
  <c r="M2671" i="3"/>
  <c r="M2672" i="3"/>
  <c r="M2673" i="3"/>
  <c r="M2674" i="3"/>
  <c r="M2675" i="3"/>
  <c r="M2676" i="3"/>
  <c r="M2677" i="3"/>
  <c r="M2678" i="3"/>
  <c r="M2679" i="3"/>
  <c r="M2680" i="3"/>
  <c r="M2681" i="3"/>
  <c r="M2682" i="3"/>
  <c r="M2683" i="3"/>
  <c r="M2684" i="3"/>
  <c r="M2685" i="3"/>
  <c r="M2686" i="3"/>
  <c r="M2687" i="3"/>
  <c r="M2688" i="3"/>
  <c r="M2689" i="3"/>
  <c r="M2690" i="3"/>
  <c r="M2691" i="3"/>
  <c r="M2692" i="3"/>
  <c r="M2693" i="3"/>
  <c r="M2694" i="3"/>
  <c r="M2695" i="3"/>
  <c r="M2696" i="3"/>
  <c r="M2697" i="3"/>
  <c r="M2698" i="3"/>
  <c r="M2699" i="3"/>
  <c r="M2700" i="3"/>
  <c r="M2701" i="3"/>
  <c r="M2702" i="3"/>
  <c r="M2703" i="3"/>
  <c r="M2704" i="3"/>
  <c r="M2705" i="3"/>
  <c r="M2706" i="3"/>
  <c r="M2707" i="3"/>
  <c r="M2708" i="3"/>
  <c r="M2709" i="3"/>
  <c r="M2710" i="3"/>
  <c r="M2711" i="3"/>
  <c r="M2712" i="3"/>
  <c r="M2713" i="3"/>
  <c r="M2714" i="3"/>
  <c r="M2715" i="3"/>
  <c r="M2716" i="3"/>
  <c r="M2717" i="3"/>
  <c r="M2718" i="3"/>
  <c r="M2719" i="3"/>
  <c r="M2720" i="3"/>
  <c r="M2721" i="3"/>
  <c r="M2722" i="3"/>
  <c r="M2723" i="3"/>
  <c r="M2724" i="3"/>
  <c r="M2725" i="3"/>
  <c r="M2726" i="3"/>
  <c r="M2727" i="3"/>
  <c r="M2728" i="3"/>
  <c r="M2729" i="3"/>
  <c r="M2730" i="3"/>
  <c r="M2731" i="3"/>
  <c r="M2732" i="3"/>
  <c r="M2733" i="3"/>
  <c r="M2734" i="3"/>
  <c r="M2735" i="3"/>
  <c r="M2736" i="3"/>
  <c r="M2737" i="3"/>
  <c r="M2738" i="3"/>
  <c r="M2739" i="3"/>
  <c r="M2740" i="3"/>
  <c r="M2741" i="3"/>
  <c r="M2742" i="3"/>
  <c r="M2743" i="3"/>
  <c r="M2744" i="3"/>
  <c r="M2745" i="3"/>
  <c r="M2746" i="3"/>
  <c r="M2747" i="3"/>
  <c r="M2748" i="3"/>
  <c r="M2749" i="3"/>
  <c r="M2750" i="3"/>
  <c r="M2751" i="3"/>
  <c r="M2752" i="3"/>
  <c r="M2753" i="3"/>
  <c r="M2754" i="3"/>
  <c r="M2755" i="3"/>
  <c r="M2756" i="3"/>
  <c r="M2757" i="3"/>
  <c r="M2758" i="3"/>
  <c r="M2759" i="3"/>
  <c r="M2760" i="3"/>
  <c r="M2761" i="3"/>
  <c r="M2762" i="3"/>
  <c r="M2763" i="3"/>
  <c r="M2764" i="3"/>
  <c r="M2765" i="3"/>
  <c r="M2766" i="3"/>
  <c r="M2767" i="3"/>
  <c r="M2768" i="3"/>
  <c r="M2769" i="3"/>
  <c r="M2770" i="3"/>
  <c r="M2771" i="3"/>
  <c r="M2772" i="3"/>
  <c r="M2773" i="3"/>
  <c r="M2774" i="3"/>
  <c r="M2775" i="3"/>
  <c r="M2776" i="3"/>
  <c r="M2777" i="3"/>
  <c r="M2778" i="3"/>
  <c r="M2779" i="3"/>
  <c r="M2780" i="3"/>
  <c r="M2781" i="3"/>
  <c r="M2782" i="3"/>
  <c r="M2783" i="3"/>
  <c r="M2784" i="3"/>
  <c r="M2785" i="3"/>
  <c r="M2786" i="3"/>
  <c r="M2787" i="3"/>
  <c r="M2788" i="3"/>
  <c r="M2789" i="3"/>
  <c r="M2790" i="3"/>
  <c r="M2791" i="3"/>
  <c r="M2792" i="3"/>
  <c r="M2793" i="3"/>
  <c r="M2794" i="3"/>
  <c r="M2795" i="3"/>
  <c r="M2796" i="3"/>
  <c r="M2797" i="3"/>
  <c r="M2798" i="3"/>
  <c r="M2799" i="3"/>
  <c r="M2800" i="3"/>
  <c r="M2801" i="3"/>
  <c r="M2802" i="3"/>
  <c r="M2803" i="3"/>
  <c r="M2804" i="3"/>
  <c r="M2805" i="3"/>
  <c r="M2806" i="3"/>
  <c r="M2807" i="3"/>
  <c r="M2808" i="3"/>
  <c r="M2809" i="3"/>
  <c r="M2810" i="3"/>
  <c r="M2811" i="3"/>
  <c r="M2812" i="3"/>
  <c r="M2813" i="3"/>
  <c r="M2814" i="3"/>
  <c r="M2815" i="3"/>
  <c r="M2816" i="3"/>
  <c r="M2817" i="3"/>
  <c r="M2818" i="3"/>
  <c r="M2819" i="3"/>
  <c r="M2820" i="3"/>
  <c r="M2821" i="3"/>
  <c r="M2822" i="3"/>
  <c r="M2823" i="3"/>
  <c r="M2824" i="3"/>
  <c r="M2825" i="3"/>
  <c r="M2826" i="3"/>
  <c r="M2827" i="3"/>
  <c r="M2828" i="3"/>
  <c r="M2829" i="3"/>
  <c r="M2830" i="3"/>
  <c r="M2831" i="3"/>
  <c r="M2832" i="3"/>
  <c r="M2833" i="3"/>
  <c r="M2834" i="3"/>
  <c r="M2835" i="3"/>
  <c r="M2836" i="3"/>
  <c r="M2837" i="3"/>
  <c r="M2838" i="3"/>
  <c r="M2839" i="3"/>
  <c r="M2840" i="3"/>
  <c r="M2841" i="3"/>
  <c r="M2842" i="3"/>
  <c r="M2843" i="3"/>
  <c r="M2844" i="3"/>
  <c r="M2845" i="3"/>
  <c r="M2846" i="3"/>
  <c r="M2847" i="3"/>
  <c r="M2848" i="3"/>
  <c r="M2849" i="3"/>
  <c r="M2850" i="3"/>
  <c r="M2851" i="3"/>
  <c r="M2852" i="3"/>
  <c r="M2853" i="3"/>
  <c r="M2854" i="3"/>
  <c r="M2855" i="3"/>
  <c r="M2856" i="3"/>
  <c r="M2857" i="3"/>
  <c r="M2858" i="3"/>
  <c r="M2859" i="3"/>
  <c r="M2860" i="3"/>
  <c r="M2861" i="3"/>
  <c r="M2862" i="3"/>
  <c r="M2863" i="3"/>
  <c r="M2864" i="3"/>
  <c r="M2865" i="3"/>
  <c r="M2866" i="3"/>
  <c r="M2867" i="3"/>
  <c r="M2868" i="3"/>
  <c r="M2869" i="3"/>
  <c r="M2870" i="3"/>
  <c r="M2871" i="3"/>
  <c r="M2872" i="3"/>
  <c r="M2873" i="3"/>
  <c r="M2874" i="3"/>
  <c r="M2875" i="3"/>
  <c r="M2876" i="3"/>
  <c r="M2877" i="3"/>
  <c r="M2878" i="3"/>
  <c r="M2879" i="3"/>
  <c r="M2880" i="3"/>
  <c r="M2881" i="3"/>
  <c r="M2882" i="3"/>
  <c r="M2883" i="3"/>
  <c r="M2884" i="3"/>
  <c r="M2885" i="3"/>
  <c r="M2886" i="3"/>
  <c r="M2887" i="3"/>
  <c r="M2888" i="3"/>
  <c r="M2889" i="3"/>
  <c r="M2890" i="3"/>
  <c r="M2891" i="3"/>
  <c r="M2892" i="3"/>
  <c r="M2893" i="3"/>
  <c r="M2894" i="3"/>
  <c r="M2895" i="3"/>
  <c r="M2896" i="3"/>
  <c r="M2897" i="3"/>
  <c r="M2898" i="3"/>
  <c r="M2899" i="3"/>
  <c r="M2900" i="3"/>
  <c r="M2901" i="3"/>
  <c r="M2902" i="3"/>
  <c r="M2903" i="3"/>
  <c r="M2904" i="3"/>
  <c r="M2905" i="3"/>
  <c r="M2906" i="3"/>
  <c r="M2907" i="3"/>
  <c r="M2908" i="3"/>
  <c r="M2909" i="3"/>
  <c r="M2910" i="3"/>
  <c r="M2911" i="3"/>
  <c r="M2912" i="3"/>
  <c r="M2913" i="3"/>
  <c r="M2914" i="3"/>
  <c r="M2915" i="3"/>
  <c r="M2916" i="3"/>
  <c r="M2917" i="3"/>
  <c r="M2918" i="3"/>
  <c r="M2919" i="3"/>
  <c r="M2920" i="3"/>
  <c r="M2921" i="3"/>
  <c r="M2922" i="3"/>
  <c r="M2923" i="3"/>
  <c r="M2924" i="3"/>
  <c r="M2925" i="3"/>
  <c r="M2926" i="3"/>
  <c r="M2927" i="3"/>
  <c r="M2928" i="3"/>
  <c r="M2929" i="3"/>
  <c r="M2930" i="3"/>
  <c r="M2931" i="3"/>
  <c r="M2932" i="3"/>
  <c r="M2933" i="3"/>
  <c r="M2934" i="3"/>
  <c r="M2935" i="3"/>
  <c r="M2936" i="3"/>
  <c r="M2937" i="3"/>
  <c r="M2938" i="3"/>
  <c r="M2939" i="3"/>
  <c r="M2940" i="3"/>
  <c r="M2941" i="3"/>
  <c r="M2942" i="3"/>
  <c r="M2943" i="3"/>
  <c r="M2944" i="3"/>
  <c r="M2945" i="3"/>
  <c r="M2946" i="3"/>
  <c r="M2947" i="3"/>
  <c r="M2948" i="3"/>
  <c r="M2949" i="3"/>
  <c r="M2950" i="3"/>
  <c r="M2951" i="3"/>
  <c r="M2952" i="3"/>
  <c r="M2953" i="3"/>
  <c r="M2954" i="3"/>
  <c r="M2955" i="3"/>
  <c r="M2956" i="3"/>
  <c r="M2957" i="3"/>
  <c r="M2958" i="3"/>
  <c r="M2959" i="3"/>
  <c r="M2960" i="3"/>
  <c r="M2961" i="3"/>
  <c r="M2962" i="3"/>
  <c r="M2963" i="3"/>
  <c r="M2964" i="3"/>
  <c r="M2965" i="3"/>
  <c r="M2966" i="3"/>
  <c r="M2967" i="3"/>
  <c r="M2968" i="3"/>
  <c r="M2969" i="3"/>
  <c r="M2970" i="3"/>
  <c r="M2971" i="3"/>
  <c r="M2972" i="3"/>
  <c r="M2973" i="3"/>
  <c r="M2974" i="3"/>
  <c r="M2975" i="3"/>
  <c r="M2976" i="3"/>
  <c r="M2977" i="3"/>
  <c r="M2978" i="3"/>
  <c r="M2979" i="3"/>
  <c r="M2980" i="3"/>
  <c r="M2981" i="3"/>
  <c r="M2982" i="3"/>
  <c r="M2983" i="3"/>
  <c r="M2984" i="3"/>
  <c r="M2985" i="3"/>
  <c r="M2986" i="3"/>
  <c r="M2987" i="3"/>
  <c r="M2988" i="3"/>
  <c r="M2989" i="3"/>
  <c r="M2990" i="3"/>
  <c r="M2991" i="3"/>
  <c r="M2992" i="3"/>
  <c r="M2993" i="3"/>
  <c r="M2994" i="3"/>
  <c r="M2995" i="3"/>
  <c r="M2996" i="3"/>
  <c r="M2997" i="3"/>
  <c r="M2998" i="3"/>
  <c r="M2999" i="3"/>
  <c r="M3000" i="3"/>
  <c r="M3001" i="3"/>
  <c r="M3002" i="3"/>
  <c r="M3003" i="3"/>
  <c r="M3004" i="3"/>
  <c r="M3005" i="3"/>
  <c r="M3006" i="3"/>
  <c r="M3007" i="3"/>
  <c r="M3008" i="3"/>
  <c r="M3009" i="3"/>
  <c r="M3010" i="3"/>
  <c r="M3011" i="3"/>
  <c r="M3012" i="3"/>
  <c r="M3013" i="3"/>
  <c r="M3014" i="3"/>
  <c r="M3015" i="3"/>
  <c r="M3016" i="3"/>
  <c r="M3017" i="3"/>
  <c r="M3018" i="3"/>
  <c r="M3019" i="3"/>
  <c r="M3020" i="3"/>
  <c r="M3021" i="3"/>
  <c r="M3022" i="3"/>
  <c r="M3023" i="3"/>
  <c r="M3024" i="3"/>
  <c r="M3025" i="3"/>
  <c r="M3026" i="3"/>
  <c r="M3027" i="3"/>
  <c r="M3028" i="3"/>
  <c r="M3029" i="3"/>
  <c r="M3030" i="3"/>
  <c r="M3031" i="3"/>
  <c r="M3032" i="3"/>
  <c r="M3033" i="3"/>
  <c r="M3034" i="3"/>
  <c r="M3035" i="3"/>
  <c r="M3036" i="3"/>
  <c r="M3037" i="3"/>
  <c r="M3038" i="3"/>
  <c r="M3039" i="3"/>
  <c r="M3040" i="3"/>
  <c r="M3041" i="3"/>
  <c r="M3042" i="3"/>
  <c r="M3043" i="3"/>
  <c r="M3044" i="3"/>
  <c r="M3045" i="3"/>
  <c r="M3046" i="3"/>
  <c r="M3047" i="3"/>
  <c r="M3048" i="3"/>
  <c r="M3049" i="3"/>
  <c r="M3050" i="3"/>
  <c r="M3051" i="3"/>
  <c r="M3052" i="3"/>
  <c r="M3053" i="3"/>
  <c r="M3054" i="3"/>
  <c r="M3055" i="3"/>
  <c r="M3056" i="3"/>
  <c r="M3057" i="3"/>
  <c r="M3058" i="3"/>
  <c r="M3059" i="3"/>
  <c r="M3060" i="3"/>
  <c r="M3061" i="3"/>
  <c r="M3062" i="3"/>
  <c r="M3063" i="3"/>
  <c r="M3064" i="3"/>
  <c r="M3065" i="3"/>
  <c r="M3066" i="3"/>
  <c r="M3067" i="3"/>
  <c r="M3068" i="3"/>
  <c r="M3069" i="3"/>
  <c r="M3070" i="3"/>
  <c r="M3071" i="3"/>
  <c r="M3072" i="3"/>
  <c r="M3073" i="3"/>
  <c r="M3074" i="3"/>
  <c r="M3075" i="3"/>
  <c r="M3076" i="3"/>
  <c r="M3077" i="3"/>
  <c r="M3078" i="3"/>
  <c r="M3079" i="3"/>
  <c r="M3080" i="3"/>
  <c r="M3081" i="3"/>
  <c r="M3082" i="3"/>
  <c r="M3083" i="3"/>
  <c r="M3084" i="3"/>
  <c r="M3085" i="3"/>
  <c r="M3086" i="3"/>
  <c r="M3087" i="3"/>
  <c r="M3088" i="3"/>
  <c r="M3089" i="3"/>
  <c r="M3090" i="3"/>
  <c r="M3091" i="3"/>
  <c r="M3092" i="3"/>
  <c r="M3093" i="3"/>
  <c r="M3094" i="3"/>
  <c r="M3095" i="3"/>
  <c r="M3096" i="3"/>
  <c r="M3097" i="3"/>
  <c r="M3098" i="3"/>
  <c r="M3099" i="3"/>
  <c r="M3100" i="3"/>
  <c r="M3101" i="3"/>
  <c r="M3102" i="3"/>
  <c r="M3103" i="3"/>
  <c r="M3104" i="3"/>
  <c r="M3105" i="3"/>
  <c r="M3106" i="3"/>
  <c r="M3107" i="3"/>
  <c r="M3108" i="3"/>
  <c r="M3109" i="3"/>
  <c r="M3110" i="3"/>
  <c r="M3111" i="3"/>
  <c r="M3112" i="3"/>
  <c r="M3113" i="3"/>
  <c r="M3114" i="3"/>
  <c r="M3115" i="3"/>
  <c r="M3116" i="3"/>
  <c r="M3117" i="3"/>
  <c r="M3118" i="3"/>
  <c r="M3119" i="3"/>
  <c r="M3120" i="3"/>
  <c r="M3121" i="3"/>
  <c r="M3122" i="3"/>
  <c r="M3123" i="3"/>
  <c r="M3124" i="3"/>
  <c r="M3125" i="3"/>
  <c r="M3126" i="3"/>
  <c r="M3127" i="3"/>
  <c r="M3128" i="3"/>
  <c r="M3129" i="3"/>
  <c r="M3130" i="3"/>
  <c r="M3131" i="3"/>
  <c r="M3132" i="3"/>
  <c r="M3133" i="3"/>
  <c r="M3134" i="3"/>
  <c r="M3135" i="3"/>
  <c r="M3136" i="3"/>
  <c r="M3137" i="3"/>
  <c r="M3138" i="3"/>
  <c r="M3139" i="3"/>
  <c r="M3140" i="3"/>
  <c r="M3141" i="3"/>
  <c r="M3142" i="3"/>
  <c r="M3143" i="3"/>
  <c r="M3144" i="3"/>
  <c r="M3145" i="3"/>
  <c r="M3146" i="3"/>
  <c r="M3147" i="3"/>
  <c r="M3148" i="3"/>
  <c r="M3149" i="3"/>
  <c r="M3150" i="3"/>
  <c r="M3151" i="3"/>
  <c r="M3152" i="3"/>
  <c r="M3153" i="3"/>
  <c r="M3154" i="3"/>
  <c r="M3155" i="3"/>
  <c r="M3156" i="3"/>
  <c r="M3157" i="3"/>
  <c r="M3158" i="3"/>
  <c r="M3159" i="3"/>
  <c r="M3160" i="3"/>
  <c r="M3161" i="3"/>
  <c r="M3162" i="3"/>
  <c r="M3163" i="3"/>
  <c r="M3164" i="3"/>
  <c r="M3165" i="3"/>
  <c r="M3166" i="3"/>
  <c r="M3167" i="3"/>
  <c r="M3168" i="3"/>
  <c r="M3169" i="3"/>
  <c r="M3170" i="3"/>
  <c r="M3171" i="3"/>
  <c r="M3172" i="3"/>
  <c r="M3173" i="3"/>
  <c r="M3174" i="3"/>
  <c r="M3175" i="3"/>
  <c r="M3176" i="3"/>
  <c r="M3177" i="3"/>
  <c r="M3178" i="3"/>
  <c r="M3179" i="3"/>
  <c r="M3180" i="3"/>
  <c r="M3181" i="3"/>
  <c r="M3182" i="3"/>
  <c r="M3183" i="3"/>
  <c r="M3184" i="3"/>
  <c r="M3185" i="3"/>
  <c r="M3186" i="3"/>
  <c r="M3187" i="3"/>
  <c r="M3188" i="3"/>
  <c r="M3189" i="3"/>
  <c r="M3190" i="3"/>
  <c r="M3191" i="3"/>
  <c r="M3192" i="3"/>
  <c r="M3193" i="3"/>
  <c r="M3194" i="3"/>
  <c r="M3195" i="3"/>
  <c r="M3196" i="3"/>
  <c r="M3197" i="3"/>
  <c r="M3198" i="3"/>
  <c r="M3199" i="3"/>
  <c r="M3200" i="3"/>
  <c r="M3201" i="3"/>
  <c r="M3202" i="3"/>
  <c r="M3203" i="3"/>
  <c r="M3204" i="3"/>
  <c r="M3205" i="3"/>
  <c r="M3206" i="3"/>
  <c r="M3207" i="3"/>
  <c r="M3208" i="3"/>
  <c r="M3209" i="3"/>
  <c r="M3210" i="3"/>
  <c r="M3211" i="3"/>
  <c r="M3212" i="3"/>
  <c r="M3213" i="3"/>
  <c r="M3214" i="3"/>
  <c r="M3215" i="3"/>
  <c r="M3216" i="3"/>
  <c r="M3217" i="3"/>
  <c r="M3218" i="3"/>
  <c r="M3219" i="3"/>
  <c r="M3220" i="3"/>
  <c r="M3221" i="3"/>
  <c r="M3222" i="3"/>
  <c r="M3223" i="3"/>
  <c r="M3224" i="3"/>
  <c r="M3225" i="3"/>
  <c r="M3226" i="3"/>
  <c r="M3227" i="3"/>
  <c r="M3228" i="3"/>
  <c r="M3229" i="3"/>
  <c r="M3230" i="3"/>
  <c r="M3231" i="3"/>
  <c r="M3232" i="3"/>
  <c r="M3233" i="3"/>
  <c r="M3234" i="3"/>
  <c r="M3235" i="3"/>
  <c r="M3236" i="3"/>
  <c r="M3237" i="3"/>
  <c r="M3238" i="3"/>
  <c r="M3239" i="3"/>
  <c r="M3240" i="3"/>
  <c r="M3241" i="3"/>
  <c r="M3242" i="3"/>
  <c r="M3243" i="3"/>
  <c r="M3244" i="3"/>
  <c r="M3245" i="3"/>
  <c r="M3246" i="3"/>
  <c r="M3247" i="3"/>
  <c r="M3248" i="3"/>
  <c r="M3249" i="3"/>
  <c r="M3250" i="3"/>
  <c r="M3251" i="3"/>
  <c r="M3252" i="3"/>
  <c r="M3253" i="3"/>
  <c r="M3254" i="3"/>
  <c r="M3255" i="3"/>
  <c r="M3256" i="3"/>
  <c r="M3257" i="3"/>
  <c r="M3258" i="3"/>
  <c r="M3259" i="3"/>
  <c r="M3260" i="3"/>
  <c r="M3261" i="3"/>
  <c r="M3262" i="3"/>
  <c r="M3263" i="3"/>
  <c r="M3264" i="3"/>
  <c r="M3265" i="3"/>
  <c r="M3266" i="3"/>
  <c r="M3267" i="3"/>
  <c r="M3268" i="3"/>
  <c r="M3269" i="3"/>
  <c r="M3270" i="3"/>
  <c r="M3271" i="3"/>
  <c r="M3272" i="3"/>
  <c r="M3273" i="3"/>
  <c r="M3274" i="3"/>
  <c r="M3275" i="3"/>
  <c r="M3276" i="3"/>
  <c r="M3277" i="3"/>
  <c r="M3278" i="3"/>
  <c r="M3279" i="3"/>
  <c r="M3280" i="3"/>
  <c r="M3281" i="3"/>
  <c r="M3282" i="3"/>
  <c r="M3283" i="3"/>
  <c r="M3284" i="3"/>
  <c r="M3285" i="3"/>
  <c r="M3286" i="3"/>
  <c r="M3287" i="3"/>
  <c r="M3288" i="3"/>
  <c r="M3289" i="3"/>
  <c r="M3290" i="3"/>
  <c r="M3291" i="3"/>
  <c r="M3292" i="3"/>
  <c r="M3293" i="3"/>
  <c r="M3294" i="3"/>
  <c r="M3295" i="3"/>
  <c r="M3296" i="3"/>
  <c r="M3297" i="3"/>
  <c r="M3298" i="3"/>
  <c r="M3299" i="3"/>
  <c r="M3300" i="3"/>
  <c r="M3301" i="3"/>
  <c r="M3302" i="3"/>
  <c r="M3303" i="3"/>
  <c r="M3304" i="3"/>
  <c r="M3305" i="3"/>
  <c r="M3306" i="3"/>
  <c r="M3307" i="3"/>
  <c r="M3308" i="3"/>
  <c r="M3309" i="3"/>
  <c r="M3310" i="3"/>
  <c r="M3311" i="3"/>
  <c r="M3312" i="3"/>
  <c r="M3313" i="3"/>
  <c r="M3314" i="3"/>
  <c r="M3315" i="3"/>
  <c r="M3316" i="3"/>
  <c r="M3317" i="3"/>
  <c r="M3318" i="3"/>
  <c r="M3319" i="3"/>
  <c r="M3320" i="3"/>
  <c r="M3321" i="3"/>
  <c r="M3322" i="3"/>
  <c r="M3323" i="3"/>
  <c r="M3324" i="3"/>
  <c r="M3325" i="3"/>
  <c r="M3326" i="3"/>
  <c r="M3327" i="3"/>
  <c r="M3328" i="3"/>
  <c r="M3329" i="3"/>
  <c r="M3330" i="3"/>
  <c r="M3331" i="3"/>
  <c r="M3332" i="3"/>
  <c r="M3333" i="3"/>
  <c r="M3334" i="3"/>
  <c r="M3335" i="3"/>
  <c r="M3336" i="3"/>
  <c r="M3337" i="3"/>
  <c r="M3338" i="3"/>
  <c r="M3339" i="3"/>
  <c r="M3340" i="3"/>
  <c r="M3341" i="3"/>
  <c r="M3342" i="3"/>
  <c r="M3343" i="3"/>
  <c r="M3344" i="3"/>
  <c r="M3345" i="3"/>
  <c r="M3346" i="3"/>
  <c r="M3347" i="3"/>
  <c r="M3348" i="3"/>
  <c r="M3349" i="3"/>
  <c r="M3350" i="3"/>
  <c r="M3351" i="3"/>
  <c r="M3352" i="3"/>
  <c r="M3353" i="3"/>
  <c r="M3354" i="3"/>
  <c r="M3355" i="3"/>
  <c r="M3356" i="3"/>
  <c r="M3357" i="3"/>
  <c r="M3358" i="3"/>
  <c r="M3359" i="3"/>
  <c r="M3360" i="3"/>
  <c r="M3361" i="3"/>
  <c r="M3362" i="3"/>
  <c r="M3363" i="3"/>
  <c r="M3364" i="3"/>
  <c r="M3365" i="3"/>
  <c r="M3366" i="3"/>
  <c r="M3367" i="3"/>
  <c r="M3368" i="3"/>
  <c r="M3369" i="3"/>
  <c r="M3370" i="3"/>
  <c r="M3371" i="3"/>
  <c r="M3372" i="3"/>
  <c r="M3373" i="3"/>
  <c r="M3374" i="3"/>
  <c r="M3375" i="3"/>
  <c r="M3376" i="3"/>
  <c r="M3377" i="3"/>
  <c r="M3378" i="3"/>
  <c r="M3379" i="3"/>
  <c r="M3380" i="3"/>
  <c r="M3381" i="3"/>
  <c r="M3382" i="3"/>
  <c r="M3383" i="3"/>
  <c r="M3384" i="3"/>
  <c r="M3385" i="3"/>
  <c r="M3386" i="3"/>
  <c r="M3387" i="3"/>
  <c r="M3388" i="3"/>
  <c r="M3389" i="3"/>
  <c r="M3390" i="3"/>
  <c r="M3391" i="3"/>
  <c r="M3392" i="3"/>
  <c r="M3393" i="3"/>
  <c r="M3394" i="3"/>
  <c r="M3395" i="3"/>
  <c r="M3396" i="3"/>
  <c r="M3397" i="3"/>
  <c r="M3398" i="3"/>
  <c r="M3399" i="3"/>
  <c r="M3400" i="3"/>
  <c r="M3401" i="3"/>
  <c r="M3402" i="3"/>
  <c r="M3403" i="3"/>
  <c r="M3404" i="3"/>
  <c r="M3405" i="3"/>
  <c r="M3406" i="3"/>
  <c r="M3407" i="3"/>
  <c r="M3408" i="3"/>
  <c r="M3409" i="3"/>
  <c r="M3410" i="3"/>
  <c r="M3411" i="3"/>
  <c r="M3412" i="3"/>
  <c r="M3413" i="3"/>
  <c r="M3414" i="3"/>
  <c r="M3415" i="3"/>
  <c r="M3416" i="3"/>
  <c r="M3417" i="3"/>
  <c r="M3418" i="3"/>
  <c r="M3419" i="3"/>
  <c r="M3420" i="3"/>
  <c r="M3421" i="3"/>
  <c r="M3422" i="3"/>
  <c r="M3423" i="3"/>
  <c r="M3424" i="3"/>
  <c r="M3425" i="3"/>
  <c r="M3426" i="3"/>
  <c r="M3427" i="3"/>
  <c r="M3428" i="3"/>
  <c r="M3429" i="3"/>
  <c r="M3430" i="3"/>
  <c r="M3431" i="3"/>
  <c r="M3432" i="3"/>
  <c r="M3433" i="3"/>
  <c r="M3434" i="3"/>
  <c r="M3435" i="3"/>
  <c r="M3436" i="3"/>
  <c r="M3437" i="3"/>
  <c r="M3438" i="3"/>
  <c r="M3439" i="3"/>
  <c r="M3440" i="3"/>
  <c r="M3441" i="3"/>
  <c r="M3442" i="3"/>
  <c r="M3443" i="3"/>
  <c r="M3444" i="3"/>
  <c r="M3445" i="3"/>
  <c r="M3446" i="3"/>
  <c r="M3447" i="3"/>
  <c r="M3448" i="3"/>
  <c r="M3449" i="3"/>
  <c r="M3450" i="3"/>
  <c r="M3451" i="3"/>
  <c r="M3452" i="3"/>
  <c r="M3453" i="3"/>
  <c r="M3454" i="3"/>
  <c r="M3455" i="3"/>
  <c r="M3456" i="3"/>
  <c r="M3457" i="3"/>
  <c r="M3458" i="3"/>
  <c r="M3459" i="3"/>
  <c r="M3460" i="3"/>
  <c r="M3461" i="3"/>
  <c r="M3462" i="3"/>
  <c r="M3463" i="3"/>
  <c r="M3464" i="3"/>
  <c r="M3465" i="3"/>
  <c r="M3466" i="3"/>
  <c r="M3467" i="3"/>
  <c r="M3468" i="3"/>
  <c r="M3469" i="3"/>
  <c r="M3470" i="3"/>
  <c r="M3471" i="3"/>
  <c r="M3472" i="3"/>
  <c r="M3473" i="3"/>
  <c r="M3474" i="3"/>
  <c r="M3475" i="3"/>
  <c r="M3476" i="3"/>
  <c r="M3477" i="3"/>
  <c r="M3478" i="3"/>
  <c r="M3479" i="3"/>
  <c r="M3480" i="3"/>
  <c r="M3481" i="3"/>
  <c r="M3482" i="3"/>
  <c r="M3483" i="3"/>
  <c r="M3484" i="3"/>
  <c r="M3485" i="3"/>
  <c r="M3486" i="3"/>
  <c r="M3487" i="3"/>
  <c r="M3488" i="3"/>
  <c r="M3489" i="3"/>
  <c r="M3490" i="3"/>
  <c r="M3491" i="3"/>
  <c r="M3492" i="3"/>
  <c r="M3493" i="3"/>
  <c r="M3494" i="3"/>
  <c r="M3495" i="3"/>
  <c r="M3496" i="3"/>
  <c r="M3497" i="3"/>
  <c r="M3498" i="3"/>
  <c r="M3499" i="3"/>
  <c r="M3500" i="3"/>
  <c r="M3501" i="3"/>
  <c r="M3502" i="3"/>
  <c r="M3503" i="3"/>
  <c r="M3504" i="3"/>
  <c r="M3505" i="3"/>
  <c r="M3506" i="3"/>
  <c r="M3507" i="3"/>
  <c r="M3508" i="3"/>
  <c r="M3509" i="3"/>
  <c r="M3510" i="3"/>
  <c r="M3511" i="3"/>
  <c r="M3512" i="3"/>
  <c r="M3513" i="3"/>
  <c r="M3514" i="3"/>
  <c r="M3515" i="3"/>
  <c r="M3516" i="3"/>
  <c r="M3517" i="3"/>
  <c r="M3518" i="3"/>
  <c r="M3519" i="3"/>
  <c r="M3520" i="3"/>
  <c r="M3521" i="3"/>
  <c r="M3522" i="3"/>
  <c r="M3523" i="3"/>
  <c r="M3524" i="3"/>
  <c r="M3525" i="3"/>
  <c r="M3526" i="3"/>
  <c r="M3527" i="3"/>
  <c r="M3528" i="3"/>
  <c r="M3529" i="3"/>
  <c r="M3530" i="3"/>
  <c r="M3531" i="3"/>
  <c r="M3532" i="3"/>
  <c r="M3533" i="3"/>
  <c r="M3534" i="3"/>
  <c r="M3535" i="3"/>
  <c r="M3536" i="3"/>
  <c r="M3537" i="3"/>
  <c r="M3538" i="3"/>
  <c r="M3539" i="3"/>
  <c r="M3540" i="3"/>
  <c r="M3541" i="3"/>
  <c r="M3542" i="3"/>
  <c r="M3543" i="3"/>
  <c r="M3544" i="3"/>
  <c r="M3545" i="3"/>
  <c r="M3546" i="3"/>
  <c r="M3547" i="3"/>
  <c r="M3548" i="3"/>
  <c r="M3549" i="3"/>
  <c r="M3550" i="3"/>
  <c r="M3551" i="3"/>
  <c r="M3552" i="3"/>
  <c r="M3553" i="3"/>
  <c r="M3554" i="3"/>
  <c r="M3555" i="3"/>
  <c r="M3556" i="3"/>
  <c r="M3557" i="3"/>
  <c r="M3558" i="3"/>
  <c r="M3559" i="3"/>
  <c r="M3560" i="3"/>
  <c r="M3561" i="3"/>
  <c r="M3562" i="3"/>
  <c r="M3563" i="3"/>
  <c r="M3564" i="3"/>
  <c r="M3565" i="3"/>
  <c r="M3566" i="3"/>
  <c r="M3567" i="3"/>
  <c r="M3568" i="3"/>
  <c r="M3569" i="3"/>
  <c r="M3570" i="3"/>
  <c r="M3571" i="3"/>
  <c r="M3572" i="3"/>
  <c r="M3573" i="3"/>
  <c r="M3574" i="3"/>
  <c r="M3575" i="3"/>
  <c r="M3576" i="3"/>
  <c r="M3577" i="3"/>
  <c r="M3578" i="3"/>
  <c r="M3579" i="3"/>
  <c r="M3580" i="3"/>
  <c r="M3581" i="3"/>
  <c r="M3582" i="3"/>
  <c r="M3583" i="3"/>
  <c r="M3584" i="3"/>
  <c r="M3585" i="3"/>
  <c r="M3586" i="3"/>
  <c r="M3587" i="3"/>
  <c r="M3588" i="3"/>
  <c r="M3589" i="3"/>
  <c r="M3590" i="3"/>
  <c r="M3591" i="3"/>
  <c r="M3592" i="3"/>
  <c r="M3593" i="3"/>
  <c r="M3594" i="3"/>
  <c r="M3595" i="3"/>
  <c r="M3596" i="3"/>
  <c r="M3597" i="3"/>
  <c r="M3598" i="3"/>
  <c r="M3599" i="3"/>
  <c r="M3600" i="3"/>
  <c r="M3601" i="3"/>
  <c r="M3602" i="3"/>
  <c r="M3603" i="3"/>
  <c r="M3604" i="3"/>
  <c r="M3605" i="3"/>
  <c r="M3606" i="3"/>
  <c r="M3607" i="3"/>
  <c r="M3608" i="3"/>
  <c r="M3609" i="3"/>
  <c r="M3610" i="3"/>
  <c r="M3611" i="3"/>
  <c r="M3612" i="3"/>
  <c r="M3613" i="3"/>
  <c r="M3614" i="3"/>
  <c r="M3615" i="3"/>
  <c r="M3616" i="3"/>
  <c r="M3617" i="3"/>
  <c r="M3618" i="3"/>
  <c r="M3619" i="3"/>
  <c r="M3620" i="3"/>
  <c r="M3621" i="3"/>
  <c r="M3622" i="3"/>
  <c r="M3623" i="3"/>
  <c r="M3624" i="3"/>
  <c r="M3625" i="3"/>
  <c r="M3626" i="3"/>
  <c r="M3627" i="3"/>
  <c r="M3628" i="3"/>
  <c r="M3629" i="3"/>
  <c r="M3630" i="3"/>
  <c r="M3631" i="3"/>
  <c r="M3632" i="3"/>
  <c r="M3633" i="3"/>
  <c r="M3634" i="3"/>
  <c r="M3635" i="3"/>
  <c r="M3636" i="3"/>
  <c r="M3637" i="3"/>
  <c r="M3638" i="3"/>
  <c r="M3639" i="3"/>
  <c r="M3640" i="3"/>
  <c r="M3641" i="3"/>
  <c r="M3642" i="3"/>
  <c r="M3643" i="3"/>
  <c r="M3644" i="3"/>
  <c r="M3645" i="3"/>
  <c r="M3646" i="3"/>
  <c r="M3647" i="3"/>
  <c r="M3648" i="3"/>
  <c r="M3649" i="3"/>
  <c r="M3650" i="3"/>
  <c r="M3651" i="3"/>
  <c r="M3652" i="3"/>
  <c r="M3653" i="3"/>
  <c r="M3654" i="3"/>
  <c r="M3655" i="3"/>
  <c r="M3656" i="3"/>
  <c r="M3657" i="3"/>
  <c r="M3658" i="3"/>
  <c r="M3659" i="3"/>
  <c r="M3660" i="3"/>
  <c r="M3661" i="3"/>
  <c r="M3662" i="3"/>
  <c r="M3663" i="3"/>
  <c r="M3664" i="3"/>
  <c r="M3665" i="3"/>
  <c r="M3666" i="3"/>
  <c r="M3667" i="3"/>
  <c r="M3668" i="3"/>
  <c r="M3669" i="3"/>
  <c r="M3670" i="3"/>
  <c r="M3671" i="3"/>
  <c r="M3672" i="3"/>
  <c r="M3673" i="3"/>
  <c r="M3674" i="3"/>
  <c r="M3675" i="3"/>
  <c r="M3676" i="3"/>
  <c r="M3677" i="3"/>
  <c r="M3678" i="3"/>
  <c r="M3679" i="3"/>
  <c r="M3680" i="3"/>
  <c r="M3681" i="3"/>
  <c r="M3682" i="3"/>
  <c r="M3683" i="3"/>
  <c r="M3684" i="3"/>
  <c r="M3685" i="3"/>
  <c r="M3686" i="3"/>
  <c r="M3687" i="3"/>
  <c r="M3688" i="3"/>
  <c r="M3689" i="3"/>
  <c r="M3690" i="3"/>
  <c r="M3691" i="3"/>
  <c r="M3692" i="3"/>
  <c r="M3693" i="3"/>
  <c r="M3694" i="3"/>
  <c r="M3695" i="3"/>
  <c r="M3696" i="3"/>
  <c r="M3697" i="3"/>
  <c r="M3698" i="3"/>
  <c r="M3699" i="3"/>
  <c r="M3700" i="3"/>
  <c r="M3701" i="3"/>
  <c r="M3702" i="3"/>
  <c r="M3703" i="3"/>
  <c r="M3704" i="3"/>
  <c r="M3705" i="3"/>
  <c r="M3706" i="3"/>
  <c r="M3707" i="3"/>
  <c r="M3708" i="3"/>
  <c r="M3709" i="3"/>
  <c r="M3710" i="3"/>
  <c r="M3711" i="3"/>
  <c r="M3712" i="3"/>
  <c r="M3713" i="3"/>
  <c r="M3714" i="3"/>
  <c r="M3715" i="3"/>
  <c r="M3716" i="3"/>
  <c r="M3717" i="3"/>
  <c r="M3718" i="3"/>
  <c r="M3719" i="3"/>
  <c r="M3720" i="3"/>
  <c r="M3721" i="3"/>
  <c r="M3722" i="3"/>
  <c r="M3723" i="3"/>
  <c r="M3724" i="3"/>
  <c r="M3725" i="3"/>
  <c r="M3726" i="3"/>
  <c r="M3727" i="3"/>
  <c r="M3728" i="3"/>
  <c r="M3729" i="3"/>
  <c r="M3730" i="3"/>
  <c r="M3731" i="3"/>
  <c r="M3732" i="3"/>
  <c r="M3733" i="3"/>
  <c r="M3734" i="3"/>
  <c r="M3735" i="3"/>
  <c r="M3736" i="3"/>
  <c r="M3737" i="3"/>
  <c r="M3738" i="3"/>
  <c r="M3739" i="3"/>
  <c r="M3740" i="3"/>
  <c r="M3741" i="3"/>
  <c r="M3742" i="3"/>
  <c r="M3743" i="3"/>
  <c r="M3744" i="3"/>
  <c r="M3745" i="3"/>
  <c r="M3746" i="3"/>
  <c r="M3747" i="3"/>
  <c r="M3748" i="3"/>
  <c r="M3749" i="3"/>
  <c r="M3750" i="3"/>
  <c r="M3751" i="3"/>
  <c r="M3752" i="3"/>
  <c r="M3753" i="3"/>
  <c r="M3754" i="3"/>
  <c r="M3755" i="3"/>
  <c r="M3756" i="3"/>
  <c r="M3757" i="3"/>
  <c r="M3758" i="3"/>
  <c r="M3759" i="3"/>
  <c r="M3760" i="3"/>
  <c r="M3761" i="3"/>
  <c r="M3762" i="3"/>
  <c r="M3763" i="3"/>
  <c r="M3764" i="3"/>
  <c r="M3765" i="3"/>
  <c r="M3766" i="3"/>
  <c r="M3767" i="3"/>
  <c r="M3768" i="3"/>
  <c r="M3769" i="3"/>
  <c r="M3770" i="3"/>
  <c r="M3771" i="3"/>
  <c r="M3772" i="3"/>
  <c r="M3773" i="3"/>
  <c r="M3774" i="3"/>
  <c r="M3775" i="3"/>
  <c r="M3776" i="3"/>
  <c r="M3777" i="3"/>
  <c r="M3778" i="3"/>
  <c r="M3779" i="3"/>
  <c r="M3780" i="3"/>
  <c r="M3781" i="3"/>
  <c r="M3782" i="3"/>
  <c r="M3783" i="3"/>
  <c r="M3784" i="3"/>
  <c r="M3785" i="3"/>
  <c r="M3786" i="3"/>
  <c r="M3787" i="3"/>
  <c r="M3788" i="3"/>
  <c r="M3789" i="3"/>
  <c r="M3790" i="3"/>
  <c r="M3791" i="3"/>
  <c r="M3792" i="3"/>
  <c r="M3793" i="3"/>
  <c r="M3794" i="3"/>
  <c r="M3795" i="3"/>
  <c r="M3796" i="3"/>
  <c r="M3797" i="3"/>
  <c r="M3798" i="3"/>
  <c r="M3799" i="3"/>
  <c r="M3800" i="3"/>
  <c r="M3801" i="3"/>
  <c r="M3802" i="3"/>
  <c r="M3803" i="3"/>
  <c r="M3804" i="3"/>
  <c r="M3805" i="3"/>
  <c r="M3806" i="3"/>
  <c r="M3807" i="3"/>
  <c r="M3808" i="3"/>
  <c r="M3809" i="3"/>
  <c r="M3810" i="3"/>
  <c r="M3811" i="3"/>
  <c r="M3812" i="3"/>
  <c r="M3813" i="3"/>
  <c r="M3814" i="3"/>
  <c r="M3815" i="3"/>
  <c r="M3816" i="3"/>
  <c r="M3817" i="3"/>
  <c r="M3818" i="3"/>
  <c r="M3819" i="3"/>
  <c r="M3820" i="3"/>
  <c r="M3821" i="3"/>
  <c r="M3822" i="3"/>
  <c r="M3823" i="3"/>
  <c r="M3824" i="3"/>
  <c r="M3825" i="3"/>
  <c r="M3826" i="3"/>
  <c r="M3827" i="3"/>
  <c r="M3828" i="3"/>
  <c r="M3829" i="3"/>
  <c r="M3830" i="3"/>
  <c r="M3831" i="3"/>
  <c r="M3832" i="3"/>
  <c r="M3833" i="3"/>
  <c r="M3834" i="3"/>
  <c r="M3835" i="3"/>
  <c r="M3836" i="3"/>
  <c r="M3837" i="3"/>
  <c r="M3838" i="3"/>
  <c r="M3839" i="3"/>
  <c r="M3840" i="3"/>
  <c r="M3841" i="3"/>
  <c r="M3842" i="3"/>
  <c r="M3843" i="3"/>
  <c r="M3844" i="3"/>
  <c r="M3845" i="3"/>
  <c r="M3846" i="3"/>
  <c r="M3847" i="3"/>
  <c r="M3848" i="3"/>
  <c r="M3849" i="3"/>
  <c r="M3850" i="3"/>
  <c r="M3851" i="3"/>
  <c r="M3852" i="3"/>
  <c r="M3853" i="3"/>
  <c r="M3854" i="3"/>
  <c r="M3855" i="3"/>
  <c r="M3856" i="3"/>
  <c r="M3857" i="3"/>
  <c r="M3858" i="3"/>
  <c r="M3859" i="3"/>
  <c r="M3860" i="3"/>
  <c r="M3861" i="3"/>
  <c r="M3862" i="3"/>
  <c r="M3863" i="3"/>
  <c r="M3864" i="3"/>
  <c r="M3865" i="3"/>
  <c r="M3866" i="3"/>
  <c r="M3867" i="3"/>
  <c r="M3868" i="3"/>
  <c r="M3869" i="3"/>
  <c r="M3870" i="3"/>
  <c r="M3871" i="3"/>
  <c r="M3872" i="3"/>
  <c r="M3873" i="3"/>
  <c r="M3874" i="3"/>
  <c r="M3875" i="3"/>
  <c r="M3876" i="3"/>
  <c r="M3877" i="3"/>
  <c r="M3878" i="3"/>
  <c r="M3879" i="3"/>
  <c r="M3880" i="3"/>
  <c r="M3881" i="3"/>
  <c r="M3882" i="3"/>
  <c r="M3883" i="3"/>
  <c r="M3884" i="3"/>
  <c r="M3885" i="3"/>
  <c r="M3886" i="3"/>
  <c r="M3887" i="3"/>
  <c r="M3888" i="3"/>
  <c r="M3889" i="3"/>
  <c r="M3890" i="3"/>
  <c r="M3891" i="3"/>
  <c r="M3892" i="3"/>
  <c r="M3893" i="3"/>
  <c r="M3894" i="3"/>
  <c r="M3895" i="3"/>
  <c r="M3896" i="3"/>
  <c r="M3897" i="3"/>
  <c r="M3898" i="3"/>
  <c r="M3899" i="3"/>
  <c r="M3900" i="3"/>
  <c r="M3901" i="3"/>
  <c r="M3902" i="3"/>
  <c r="M3903" i="3"/>
  <c r="M3904" i="3"/>
  <c r="M3905" i="3"/>
  <c r="M3906" i="3"/>
  <c r="M3907" i="3"/>
  <c r="M3908" i="3"/>
  <c r="M3909" i="3"/>
  <c r="M3910" i="3"/>
  <c r="M3911" i="3"/>
  <c r="M3912" i="3"/>
  <c r="M3913" i="3"/>
  <c r="M3914" i="3"/>
  <c r="M3915" i="3"/>
  <c r="M3916" i="3"/>
  <c r="M3917" i="3"/>
  <c r="M3918" i="3"/>
  <c r="M3919" i="3"/>
  <c r="M3920" i="3"/>
  <c r="M3921" i="3"/>
  <c r="M3922" i="3"/>
  <c r="M3923" i="3"/>
  <c r="M3924" i="3"/>
  <c r="M3925" i="3"/>
  <c r="M3926" i="3"/>
  <c r="M3927" i="3"/>
  <c r="M3928" i="3"/>
  <c r="M3929" i="3"/>
  <c r="M3930" i="3"/>
  <c r="M3931" i="3"/>
  <c r="M3932" i="3"/>
  <c r="M3933" i="3"/>
  <c r="M3934" i="3"/>
  <c r="M3935" i="3"/>
  <c r="M3936" i="3"/>
  <c r="M3937" i="3"/>
  <c r="M3938" i="3"/>
  <c r="M3939" i="3"/>
  <c r="M3940" i="3"/>
  <c r="M3941" i="3"/>
  <c r="M3942" i="3"/>
  <c r="M3943" i="3"/>
  <c r="M3944" i="3"/>
  <c r="M3945" i="3"/>
  <c r="M3946" i="3"/>
  <c r="M3947" i="3"/>
  <c r="M3948" i="3"/>
  <c r="M3949" i="3"/>
  <c r="M3950" i="3"/>
  <c r="M3951" i="3"/>
  <c r="M3952" i="3"/>
  <c r="M3953" i="3"/>
  <c r="M3954" i="3"/>
  <c r="M3955" i="3"/>
  <c r="M3956" i="3"/>
  <c r="M3957" i="3"/>
  <c r="M3958" i="3"/>
  <c r="M3959" i="3"/>
  <c r="M3960" i="3"/>
  <c r="M3961" i="3"/>
  <c r="M3962" i="3"/>
  <c r="M3963" i="3"/>
  <c r="M3964" i="3"/>
  <c r="M3965" i="3"/>
  <c r="M3966" i="3"/>
  <c r="M3967" i="3"/>
  <c r="M3968" i="3"/>
  <c r="M3969" i="3"/>
  <c r="M3970" i="3"/>
  <c r="M3971" i="3"/>
  <c r="M3972" i="3"/>
  <c r="M3973" i="3"/>
  <c r="M3974" i="3"/>
  <c r="M3975" i="3"/>
  <c r="M3976" i="3"/>
  <c r="M3977" i="3"/>
  <c r="M3978" i="3"/>
  <c r="M3979" i="3"/>
  <c r="M3980" i="3"/>
  <c r="M3981" i="3"/>
  <c r="M3982" i="3"/>
  <c r="M3983" i="3"/>
  <c r="M3984" i="3"/>
  <c r="M3985" i="3"/>
  <c r="M3986" i="3"/>
  <c r="M3987" i="3"/>
  <c r="M3988" i="3"/>
  <c r="M3989" i="3"/>
  <c r="M3990" i="3"/>
  <c r="M3991" i="3"/>
  <c r="M3992" i="3"/>
  <c r="M3993" i="3"/>
  <c r="M3994" i="3"/>
  <c r="M3995" i="3"/>
  <c r="M3996" i="3"/>
  <c r="M3997" i="3"/>
  <c r="M3998" i="3"/>
  <c r="M3999" i="3"/>
  <c r="M4000" i="3"/>
  <c r="M4001" i="3"/>
  <c r="M4002" i="3"/>
  <c r="M4003" i="3"/>
  <c r="M4004" i="3"/>
  <c r="M4005" i="3"/>
  <c r="M4006" i="3"/>
  <c r="M4007" i="3"/>
  <c r="M4008" i="3"/>
  <c r="M4009" i="3"/>
  <c r="M4010" i="3"/>
  <c r="M4011" i="3"/>
  <c r="M4012" i="3"/>
  <c r="M4013" i="3"/>
  <c r="M4014" i="3"/>
  <c r="M4015" i="3"/>
  <c r="M4016" i="3"/>
  <c r="M4017" i="3"/>
  <c r="M4018" i="3"/>
  <c r="M4019" i="3"/>
  <c r="M4020" i="3"/>
  <c r="M4021" i="3"/>
  <c r="M4022" i="3"/>
  <c r="M4023" i="3"/>
  <c r="M4024" i="3"/>
  <c r="M4025" i="3"/>
  <c r="M4026" i="3"/>
  <c r="M4027" i="3"/>
  <c r="M4028" i="3"/>
  <c r="M4029" i="3"/>
  <c r="M4030" i="3"/>
  <c r="M4031" i="3"/>
  <c r="M4032" i="3"/>
  <c r="M4033" i="3"/>
  <c r="M4034" i="3"/>
  <c r="M4035" i="3"/>
  <c r="M4036" i="3"/>
  <c r="M4037" i="3"/>
  <c r="M4038" i="3"/>
  <c r="M4039" i="3"/>
  <c r="M4040" i="3"/>
  <c r="M4041" i="3"/>
  <c r="M4042" i="3"/>
  <c r="M4043" i="3"/>
  <c r="M4044" i="3"/>
  <c r="M4045" i="3"/>
  <c r="M4046" i="3"/>
  <c r="M4047" i="3"/>
  <c r="M4048" i="3"/>
  <c r="M4049" i="3"/>
  <c r="M4050" i="3"/>
  <c r="M4051" i="3"/>
  <c r="M4052" i="3"/>
  <c r="M4053" i="3"/>
  <c r="M4054" i="3"/>
  <c r="M4055" i="3"/>
  <c r="M4056" i="3"/>
  <c r="M4057" i="3"/>
  <c r="M4058" i="3"/>
  <c r="M4059" i="3"/>
  <c r="M4060" i="3"/>
  <c r="M4061" i="3"/>
  <c r="M4062" i="3"/>
  <c r="M4063" i="3"/>
  <c r="M4064" i="3"/>
  <c r="M4065" i="3"/>
  <c r="M4066" i="3"/>
  <c r="M4067" i="3"/>
  <c r="M4068" i="3"/>
  <c r="M4069" i="3"/>
  <c r="M4070" i="3"/>
  <c r="M4071" i="3"/>
  <c r="M4072" i="3"/>
  <c r="M4073" i="3"/>
  <c r="M4074" i="3"/>
  <c r="M4075" i="3"/>
  <c r="M4076" i="3"/>
  <c r="M4077" i="3"/>
  <c r="M4078" i="3"/>
  <c r="M4079" i="3"/>
  <c r="M4080" i="3"/>
  <c r="M4081" i="3"/>
  <c r="M4082" i="3"/>
  <c r="M4083" i="3"/>
  <c r="M4084" i="3"/>
  <c r="M4085" i="3"/>
  <c r="M4086" i="3"/>
  <c r="M4087" i="3"/>
  <c r="M4088" i="3"/>
  <c r="M4089" i="3"/>
  <c r="M4090" i="3"/>
  <c r="M4091" i="3"/>
  <c r="M4092" i="3"/>
  <c r="M4093" i="3"/>
  <c r="M4094" i="3"/>
  <c r="M4095" i="3"/>
  <c r="M4096" i="3"/>
  <c r="M4097" i="3"/>
  <c r="M4098" i="3"/>
  <c r="M4099" i="3"/>
  <c r="M4100" i="3"/>
  <c r="M4101" i="3"/>
  <c r="M4102" i="3"/>
  <c r="M4103" i="3"/>
  <c r="M4104" i="3"/>
  <c r="M4105" i="3"/>
  <c r="M4106" i="3"/>
  <c r="M4107" i="3"/>
  <c r="M4108" i="3"/>
  <c r="M4109" i="3"/>
  <c r="M4110" i="3"/>
  <c r="M4111" i="3"/>
  <c r="M4112" i="3"/>
  <c r="M4113" i="3"/>
  <c r="M4114" i="3"/>
  <c r="M4115" i="3"/>
  <c r="M4116" i="3"/>
  <c r="M4117" i="3"/>
  <c r="M4118" i="3"/>
  <c r="M4119" i="3"/>
  <c r="M4120" i="3"/>
  <c r="M4121" i="3"/>
  <c r="M4122" i="3"/>
  <c r="M4123" i="3"/>
  <c r="M4124" i="3"/>
  <c r="M4125" i="3"/>
  <c r="M4126" i="3"/>
  <c r="M4127" i="3"/>
  <c r="M4128" i="3"/>
  <c r="M4129" i="3"/>
  <c r="M4130" i="3"/>
  <c r="M4131" i="3"/>
  <c r="M4132" i="3"/>
  <c r="M4133" i="3"/>
  <c r="M4134" i="3"/>
  <c r="M4135" i="3"/>
  <c r="M4136" i="3"/>
  <c r="M4137" i="3"/>
  <c r="M4138" i="3"/>
  <c r="M4139" i="3"/>
  <c r="M4140" i="3"/>
  <c r="M4141" i="3"/>
  <c r="M4142" i="3"/>
  <c r="M4143" i="3"/>
  <c r="M4144" i="3"/>
  <c r="M4145" i="3"/>
  <c r="M4146" i="3"/>
  <c r="M4147" i="3"/>
  <c r="M4148" i="3"/>
  <c r="M4149" i="3"/>
  <c r="M4150" i="3"/>
  <c r="M4151" i="3"/>
  <c r="M4152" i="3"/>
  <c r="M4153" i="3"/>
  <c r="M4154" i="3"/>
  <c r="M4155" i="3"/>
  <c r="M4156" i="3"/>
  <c r="M4157" i="3"/>
  <c r="M4158" i="3"/>
  <c r="M4159" i="3"/>
  <c r="M4160" i="3"/>
  <c r="M4161" i="3"/>
  <c r="M4162" i="3"/>
  <c r="M4163" i="3"/>
  <c r="M4164" i="3"/>
  <c r="M4165" i="3"/>
  <c r="M4166" i="3"/>
  <c r="M4167" i="3"/>
  <c r="M4168" i="3"/>
  <c r="M4169" i="3"/>
  <c r="M4170" i="3"/>
  <c r="M4171" i="3"/>
  <c r="M4172" i="3"/>
  <c r="M4173" i="3"/>
  <c r="M4174" i="3"/>
  <c r="M4175" i="3"/>
  <c r="M4176" i="3"/>
  <c r="M4177" i="3"/>
  <c r="M4178" i="3"/>
  <c r="M4179" i="3"/>
  <c r="M4180" i="3"/>
  <c r="M4181" i="3"/>
  <c r="M4182" i="3"/>
  <c r="M4183" i="3"/>
  <c r="M4184" i="3"/>
  <c r="M4185" i="3"/>
  <c r="M4186" i="3"/>
  <c r="M4187" i="3"/>
  <c r="M4188" i="3"/>
  <c r="M4189" i="3"/>
  <c r="M4190" i="3"/>
  <c r="M4191" i="3"/>
  <c r="M4192" i="3"/>
  <c r="M4193" i="3"/>
  <c r="M4194" i="3"/>
  <c r="M4195" i="3"/>
  <c r="M4196" i="3"/>
  <c r="M4197" i="3"/>
  <c r="M4198" i="3"/>
  <c r="M4199" i="3"/>
  <c r="M4200" i="3"/>
  <c r="M4201" i="3"/>
  <c r="M4202" i="3"/>
  <c r="M4203" i="3"/>
  <c r="M4204" i="3"/>
  <c r="M4205" i="3"/>
  <c r="M4206" i="3"/>
  <c r="M4207" i="3"/>
  <c r="M4208" i="3"/>
  <c r="M4209" i="3"/>
  <c r="M4210" i="3"/>
  <c r="M4211" i="3"/>
  <c r="M4212" i="3"/>
  <c r="M4213" i="3"/>
  <c r="M4214" i="3"/>
  <c r="M4215" i="3"/>
  <c r="M4216" i="3"/>
  <c r="M4217" i="3"/>
  <c r="M4218" i="3"/>
  <c r="M4219" i="3"/>
  <c r="M4220" i="3"/>
  <c r="M4221" i="3"/>
  <c r="M4222" i="3"/>
  <c r="M4223" i="3"/>
  <c r="M4224" i="3"/>
  <c r="M4225" i="3"/>
  <c r="M4226" i="3"/>
  <c r="M4227" i="3"/>
  <c r="M4228" i="3"/>
  <c r="M4229" i="3"/>
  <c r="M4230" i="3"/>
  <c r="M4231" i="3"/>
  <c r="M4232" i="3"/>
  <c r="M4233" i="3"/>
  <c r="M4234" i="3"/>
  <c r="M4235" i="3"/>
  <c r="M4236" i="3"/>
  <c r="M4237" i="3"/>
  <c r="M4238" i="3"/>
  <c r="M4239" i="3"/>
  <c r="M4240" i="3"/>
  <c r="M4241" i="3"/>
  <c r="M4242" i="3"/>
  <c r="M4243" i="3"/>
  <c r="M4244" i="3"/>
  <c r="M4245" i="3"/>
  <c r="M4246" i="3"/>
  <c r="M4247" i="3"/>
  <c r="M4248" i="3"/>
  <c r="M4249" i="3"/>
  <c r="M4250" i="3"/>
  <c r="M4251" i="3"/>
  <c r="M4252" i="3"/>
  <c r="M4253" i="3"/>
  <c r="M4254" i="3"/>
  <c r="M4255" i="3"/>
  <c r="M4256" i="3"/>
  <c r="M4257" i="3"/>
  <c r="M4258" i="3"/>
  <c r="M4259" i="3"/>
  <c r="M4260" i="3"/>
  <c r="M4261" i="3"/>
  <c r="M4262" i="3"/>
  <c r="M4263" i="3"/>
  <c r="M4264" i="3"/>
  <c r="M4265" i="3"/>
  <c r="M4266" i="3"/>
  <c r="M4267" i="3"/>
  <c r="M4268" i="3"/>
  <c r="M4269" i="3"/>
  <c r="M4270" i="3"/>
  <c r="M4271" i="3"/>
  <c r="M4272" i="3"/>
  <c r="M4273" i="3"/>
  <c r="M4274" i="3"/>
  <c r="M4275" i="3"/>
  <c r="M4276" i="3"/>
  <c r="M4277" i="3"/>
  <c r="M4278" i="3"/>
  <c r="M4279" i="3"/>
  <c r="M4280" i="3"/>
  <c r="M4281" i="3"/>
  <c r="M4282" i="3"/>
  <c r="M4283" i="3"/>
  <c r="M4284" i="3"/>
  <c r="M4285" i="3"/>
  <c r="M4286" i="3"/>
  <c r="M4287" i="3"/>
  <c r="M4288" i="3"/>
  <c r="M4289" i="3"/>
  <c r="M4290" i="3"/>
  <c r="M4291" i="3"/>
  <c r="M4292" i="3"/>
  <c r="M4293" i="3"/>
  <c r="M4294" i="3"/>
  <c r="M4295" i="3"/>
  <c r="M4296" i="3"/>
  <c r="M4297" i="3"/>
  <c r="M4298" i="3"/>
  <c r="M4299" i="3"/>
  <c r="M4300" i="3"/>
  <c r="M4301" i="3"/>
  <c r="M4302" i="3"/>
  <c r="M4303" i="3"/>
  <c r="M4304" i="3"/>
  <c r="M4305" i="3"/>
  <c r="M4306" i="3"/>
  <c r="M4307" i="3"/>
  <c r="M4308" i="3"/>
  <c r="M4309" i="3"/>
  <c r="M4310" i="3"/>
  <c r="M4311" i="3"/>
  <c r="M4312" i="3"/>
  <c r="M4313" i="3"/>
  <c r="M4314" i="3"/>
  <c r="M4315" i="3"/>
  <c r="M4316" i="3"/>
  <c r="M4317" i="3"/>
  <c r="M4318" i="3"/>
  <c r="M4319" i="3"/>
  <c r="M4320" i="3"/>
  <c r="M4321" i="3"/>
  <c r="M4322" i="3"/>
  <c r="M4323" i="3"/>
  <c r="M4324" i="3"/>
  <c r="M4325" i="3"/>
  <c r="M4326" i="3"/>
  <c r="M4327" i="3"/>
  <c r="M4328" i="3"/>
  <c r="M4329" i="3"/>
  <c r="M4330" i="3"/>
  <c r="M4331" i="3"/>
  <c r="M4332" i="3"/>
  <c r="M4333" i="3"/>
  <c r="M4334" i="3"/>
  <c r="M4335" i="3"/>
  <c r="M4336" i="3"/>
  <c r="M4337" i="3"/>
  <c r="M4338" i="3"/>
  <c r="M4339" i="3"/>
  <c r="M4340" i="3"/>
  <c r="M4341" i="3"/>
  <c r="M4342" i="3"/>
  <c r="M4343" i="3"/>
  <c r="M4344" i="3"/>
  <c r="M4345" i="3"/>
  <c r="M4346" i="3"/>
  <c r="M4347" i="3"/>
  <c r="M4348" i="3"/>
  <c r="M4349" i="3"/>
  <c r="M4350" i="3"/>
  <c r="M4351" i="3"/>
  <c r="M4352" i="3"/>
  <c r="M4353" i="3"/>
  <c r="M4354" i="3"/>
  <c r="M4355" i="3"/>
  <c r="M4356" i="3"/>
  <c r="M4357" i="3"/>
  <c r="M4358" i="3"/>
  <c r="M4359" i="3"/>
  <c r="M4360" i="3"/>
  <c r="M4361" i="3"/>
  <c r="M4362" i="3"/>
  <c r="M4363" i="3"/>
  <c r="M4364" i="3"/>
  <c r="M4365" i="3"/>
  <c r="M4366" i="3"/>
  <c r="M4367" i="3"/>
  <c r="M4368" i="3"/>
  <c r="M4369" i="3"/>
  <c r="M4370" i="3"/>
  <c r="M4371" i="3"/>
  <c r="M4372" i="3"/>
  <c r="M4373" i="3"/>
  <c r="M4374" i="3"/>
  <c r="M4375" i="3"/>
  <c r="M4376" i="3"/>
  <c r="M4377" i="3"/>
  <c r="M4378" i="3"/>
  <c r="M4379" i="3"/>
  <c r="M4380" i="3"/>
  <c r="M4381" i="3"/>
  <c r="M4382" i="3"/>
  <c r="M4383" i="3"/>
  <c r="M4384" i="3"/>
  <c r="M4385" i="3"/>
  <c r="M4386" i="3"/>
  <c r="M4387" i="3"/>
  <c r="M4388" i="3"/>
  <c r="M4389" i="3"/>
  <c r="M4390" i="3"/>
  <c r="M4391" i="3"/>
  <c r="M4392" i="3"/>
  <c r="M4393" i="3"/>
  <c r="M4394" i="3"/>
  <c r="M4395" i="3"/>
  <c r="M4396" i="3"/>
  <c r="M4397" i="3"/>
  <c r="M4398" i="3"/>
  <c r="M4399" i="3"/>
  <c r="M4400" i="3"/>
  <c r="M4401" i="3"/>
  <c r="M4402" i="3"/>
  <c r="M4403" i="3"/>
  <c r="M4404" i="3"/>
  <c r="M4405" i="3"/>
  <c r="M4406" i="3"/>
  <c r="M4407" i="3"/>
  <c r="M4408" i="3"/>
  <c r="M4409" i="3"/>
  <c r="M4410" i="3"/>
  <c r="M4411" i="3"/>
  <c r="M4412" i="3"/>
  <c r="M4413" i="3"/>
  <c r="M4414" i="3"/>
  <c r="M4415" i="3"/>
  <c r="M4416" i="3"/>
  <c r="M4417" i="3"/>
  <c r="M4418" i="3"/>
  <c r="M4419" i="3"/>
  <c r="M4420" i="3"/>
  <c r="M4421" i="3"/>
  <c r="M4422" i="3"/>
  <c r="M4423" i="3"/>
  <c r="M4424" i="3"/>
  <c r="M4425" i="3"/>
  <c r="M4426" i="3"/>
  <c r="M4427" i="3"/>
  <c r="M4428" i="3"/>
  <c r="M4429" i="3"/>
  <c r="M4430" i="3"/>
  <c r="M4431" i="3"/>
  <c r="M4432" i="3"/>
  <c r="M4433" i="3"/>
  <c r="M4434" i="3"/>
  <c r="M4435" i="3"/>
  <c r="M4436" i="3"/>
  <c r="M4437" i="3"/>
  <c r="M4438" i="3"/>
  <c r="M4439" i="3"/>
  <c r="M4440" i="3"/>
  <c r="M4441" i="3"/>
  <c r="M4442" i="3"/>
  <c r="M4443" i="3"/>
  <c r="M4444" i="3"/>
  <c r="M4445" i="3"/>
  <c r="M4446" i="3"/>
  <c r="M4447" i="3"/>
  <c r="M4448" i="3"/>
  <c r="M4449" i="3"/>
  <c r="M4450" i="3"/>
  <c r="M4451" i="3"/>
  <c r="M4452" i="3"/>
  <c r="M4453" i="3"/>
  <c r="M4454" i="3"/>
  <c r="M4455" i="3"/>
  <c r="M4456" i="3"/>
  <c r="M4457" i="3"/>
  <c r="M4458" i="3"/>
  <c r="M4459" i="3"/>
  <c r="M4460" i="3"/>
  <c r="M4461" i="3"/>
  <c r="M4462" i="3"/>
  <c r="M4463" i="3"/>
  <c r="M4464" i="3"/>
  <c r="M4465" i="3"/>
  <c r="M4466" i="3"/>
  <c r="M4467" i="3"/>
  <c r="M4468" i="3"/>
  <c r="M4469" i="3"/>
  <c r="M4470" i="3"/>
  <c r="M4471" i="3"/>
  <c r="M4472" i="3"/>
  <c r="M4473" i="3"/>
  <c r="M4474" i="3"/>
  <c r="M4475" i="3"/>
  <c r="M4476" i="3"/>
  <c r="M4477" i="3"/>
  <c r="M4478" i="3"/>
  <c r="M4479" i="3"/>
  <c r="M4480" i="3"/>
  <c r="M4481" i="3"/>
  <c r="M4482" i="3"/>
  <c r="M4483" i="3"/>
  <c r="M4484" i="3"/>
  <c r="M4485" i="3"/>
  <c r="M4486" i="3"/>
  <c r="M4487" i="3"/>
  <c r="M4488" i="3"/>
  <c r="M4489" i="3"/>
  <c r="M4490" i="3"/>
  <c r="M4491" i="3"/>
  <c r="M4492" i="3"/>
  <c r="M4493" i="3"/>
  <c r="M4494" i="3"/>
  <c r="M4495" i="3"/>
  <c r="M4496" i="3"/>
  <c r="M4497" i="3"/>
  <c r="M4498" i="3"/>
  <c r="M4499" i="3"/>
  <c r="M4500" i="3"/>
  <c r="M4501" i="3"/>
  <c r="M4502" i="3"/>
  <c r="M4503" i="3"/>
  <c r="M4504" i="3"/>
  <c r="M4505" i="3"/>
  <c r="M4506" i="3"/>
  <c r="M4507" i="3"/>
  <c r="M4508" i="3"/>
  <c r="M4509" i="3"/>
  <c r="M4510" i="3"/>
  <c r="M4511" i="3"/>
  <c r="M4512" i="3"/>
  <c r="M4513" i="3"/>
  <c r="M4514" i="3"/>
  <c r="M4515" i="3"/>
  <c r="M4516" i="3"/>
  <c r="M4517" i="3"/>
  <c r="M4518" i="3"/>
  <c r="M4519" i="3"/>
  <c r="M4520" i="3"/>
  <c r="M4521" i="3"/>
  <c r="M4522" i="3"/>
  <c r="M4523" i="3"/>
  <c r="M4524" i="3"/>
  <c r="M4525" i="3"/>
  <c r="M4526" i="3"/>
  <c r="M4527" i="3"/>
  <c r="M4528" i="3"/>
  <c r="M4529" i="3"/>
  <c r="M4530" i="3"/>
  <c r="M4531" i="3"/>
  <c r="M4532" i="3"/>
  <c r="M4533" i="3"/>
  <c r="M4534" i="3"/>
  <c r="M4535" i="3"/>
  <c r="M4536" i="3"/>
  <c r="M4537" i="3"/>
  <c r="M4538" i="3"/>
  <c r="M4539" i="3"/>
  <c r="M4540" i="3"/>
  <c r="M4541" i="3"/>
  <c r="M4542" i="3"/>
  <c r="M4543" i="3"/>
  <c r="M4544" i="3"/>
  <c r="M4545" i="3"/>
  <c r="M4546" i="3"/>
  <c r="M4547" i="3"/>
  <c r="M4548" i="3"/>
  <c r="M4549" i="3"/>
  <c r="M4550" i="3"/>
  <c r="M4551" i="3"/>
  <c r="M4552" i="3"/>
  <c r="M4553" i="3"/>
  <c r="M4554" i="3"/>
  <c r="M4555" i="3"/>
  <c r="M4556" i="3"/>
  <c r="M4557" i="3"/>
  <c r="M4558" i="3"/>
  <c r="M4559" i="3"/>
  <c r="M4560" i="3"/>
  <c r="M4561" i="3"/>
  <c r="M4562" i="3"/>
  <c r="M4563" i="3"/>
  <c r="M4564" i="3"/>
  <c r="M4565" i="3"/>
  <c r="M4566" i="3"/>
  <c r="M4567" i="3"/>
  <c r="M4568" i="3"/>
  <c r="M4569" i="3"/>
  <c r="M4570" i="3"/>
  <c r="M4571" i="3"/>
  <c r="M4572" i="3"/>
  <c r="M4573" i="3"/>
  <c r="M4574" i="3"/>
  <c r="M4575" i="3"/>
  <c r="M4576" i="3"/>
  <c r="M4577" i="3"/>
  <c r="M4578" i="3"/>
  <c r="M4579" i="3"/>
  <c r="M4580" i="3"/>
  <c r="M4581" i="3"/>
  <c r="M4582" i="3"/>
  <c r="M4583" i="3"/>
  <c r="M4584" i="3"/>
  <c r="M4585" i="3"/>
  <c r="M4586" i="3"/>
  <c r="M4587" i="3"/>
  <c r="M4588" i="3"/>
  <c r="M4589" i="3"/>
  <c r="M4590" i="3"/>
  <c r="M4591" i="3"/>
  <c r="M4592" i="3"/>
  <c r="M4593" i="3"/>
  <c r="M4594" i="3"/>
  <c r="M4595" i="3"/>
  <c r="M4596" i="3"/>
  <c r="M4597" i="3"/>
  <c r="M4598" i="3"/>
  <c r="M4599" i="3"/>
  <c r="M4600" i="3"/>
  <c r="M4601" i="3"/>
  <c r="M4602" i="3"/>
  <c r="M4603" i="3"/>
  <c r="M4604" i="3"/>
  <c r="M4605" i="3"/>
  <c r="M4606" i="3"/>
  <c r="M4607" i="3"/>
  <c r="M4608" i="3"/>
  <c r="M4609" i="3"/>
  <c r="M4610" i="3"/>
  <c r="M4611" i="3"/>
  <c r="M4612" i="3"/>
  <c r="M4613" i="3"/>
  <c r="M4614" i="3"/>
  <c r="M4615" i="3"/>
  <c r="M4616" i="3"/>
  <c r="M4617" i="3"/>
  <c r="M4618" i="3"/>
  <c r="M4619" i="3"/>
  <c r="M4620" i="3"/>
  <c r="M4621" i="3"/>
  <c r="M4622" i="3"/>
  <c r="M4623" i="3"/>
  <c r="M4624" i="3"/>
  <c r="M4625" i="3"/>
  <c r="M4626" i="3"/>
  <c r="M4627" i="3"/>
  <c r="M4628" i="3"/>
  <c r="M4629" i="3"/>
  <c r="M4630" i="3"/>
  <c r="M4631" i="3"/>
  <c r="M4632" i="3"/>
  <c r="M4633" i="3"/>
  <c r="M4634" i="3"/>
  <c r="M4635" i="3"/>
  <c r="M4636" i="3"/>
  <c r="M4637" i="3"/>
  <c r="M4638" i="3"/>
  <c r="M4639" i="3"/>
  <c r="M4640" i="3"/>
  <c r="M4641" i="3"/>
  <c r="M4642" i="3"/>
  <c r="M4643" i="3"/>
  <c r="M4644" i="3"/>
  <c r="M4645" i="3"/>
  <c r="M4646" i="3"/>
  <c r="M4647" i="3"/>
  <c r="M4648" i="3"/>
  <c r="M4649" i="3"/>
  <c r="M4650" i="3"/>
  <c r="M4651" i="3"/>
  <c r="M4652" i="3"/>
  <c r="M4653" i="3"/>
  <c r="M4654" i="3"/>
  <c r="M4655" i="3"/>
  <c r="M4656" i="3"/>
  <c r="M4657" i="3"/>
  <c r="M4658" i="3"/>
  <c r="M4659" i="3"/>
  <c r="M4660" i="3"/>
  <c r="M4661" i="3"/>
  <c r="M4662" i="3"/>
  <c r="M4663" i="3"/>
  <c r="M4664" i="3"/>
  <c r="M4665" i="3"/>
  <c r="M4666" i="3"/>
  <c r="M4667" i="3"/>
  <c r="M4668" i="3"/>
  <c r="M4669" i="3"/>
  <c r="M4670" i="3"/>
  <c r="M4671" i="3"/>
  <c r="M4672" i="3"/>
  <c r="M4673" i="3"/>
  <c r="M4674" i="3"/>
  <c r="M4675" i="3"/>
  <c r="M4676" i="3"/>
  <c r="M4677" i="3"/>
  <c r="M4678" i="3"/>
  <c r="M4679" i="3"/>
  <c r="M4680" i="3"/>
  <c r="M4681" i="3"/>
  <c r="M4682" i="3"/>
  <c r="M4683" i="3"/>
  <c r="M4684" i="3"/>
  <c r="M4685" i="3"/>
  <c r="M4686" i="3"/>
  <c r="M4687" i="3"/>
  <c r="M4688" i="3"/>
  <c r="M4689" i="3"/>
  <c r="M4690" i="3"/>
  <c r="M4691" i="3"/>
  <c r="M4692" i="3"/>
  <c r="M4693" i="3"/>
  <c r="M4694" i="3"/>
  <c r="M4695" i="3"/>
  <c r="M4696" i="3"/>
  <c r="M4697" i="3"/>
  <c r="M4698" i="3"/>
  <c r="M4699" i="3"/>
  <c r="M4700" i="3"/>
  <c r="M4701" i="3"/>
  <c r="M4702" i="3"/>
  <c r="M4703" i="3"/>
  <c r="M4704" i="3"/>
  <c r="M4705" i="3"/>
  <c r="M4706" i="3"/>
  <c r="M4707" i="3"/>
  <c r="M4708" i="3"/>
  <c r="M4709" i="3"/>
  <c r="M4710" i="3"/>
  <c r="M4711" i="3"/>
  <c r="M4712" i="3"/>
  <c r="M4713" i="3"/>
  <c r="M4714" i="3"/>
  <c r="M4715" i="3"/>
  <c r="M4716" i="3"/>
  <c r="M4717" i="3"/>
  <c r="M4718" i="3"/>
  <c r="M4719" i="3"/>
  <c r="M4720" i="3"/>
  <c r="M4721" i="3"/>
  <c r="M4722" i="3"/>
  <c r="M4723" i="3"/>
  <c r="M4724" i="3"/>
  <c r="M4725" i="3"/>
  <c r="M4726" i="3"/>
  <c r="M4727" i="3"/>
  <c r="M4728" i="3"/>
  <c r="M4729" i="3"/>
  <c r="M4730" i="3"/>
  <c r="M4731" i="3"/>
  <c r="M4732" i="3"/>
  <c r="M4733" i="3"/>
  <c r="M4734" i="3"/>
  <c r="M4735" i="3"/>
  <c r="M4736" i="3"/>
  <c r="M4737" i="3"/>
  <c r="M4738" i="3"/>
  <c r="M4739" i="3"/>
  <c r="M4740" i="3"/>
  <c r="M4741" i="3"/>
  <c r="M4742" i="3"/>
  <c r="M4743" i="3"/>
  <c r="M4744" i="3"/>
  <c r="M4745" i="3"/>
  <c r="M4746" i="3"/>
  <c r="M4747" i="3"/>
  <c r="M4748" i="3"/>
  <c r="M4749" i="3"/>
  <c r="M4750" i="3"/>
  <c r="M4751" i="3"/>
  <c r="M4752" i="3"/>
  <c r="M4753" i="3"/>
  <c r="M4754" i="3"/>
  <c r="M4755" i="3"/>
  <c r="M4756" i="3"/>
  <c r="M4757" i="3"/>
  <c r="M4758" i="3"/>
  <c r="M4759" i="3"/>
  <c r="M4760" i="3"/>
  <c r="M4761" i="3"/>
  <c r="M4762" i="3"/>
  <c r="M4763" i="3"/>
  <c r="M4764" i="3"/>
  <c r="M4765" i="3"/>
  <c r="M4766" i="3"/>
  <c r="M4767" i="3"/>
  <c r="M4768" i="3"/>
  <c r="M4769" i="3"/>
  <c r="M4770" i="3"/>
  <c r="M4771" i="3"/>
  <c r="M4772" i="3"/>
  <c r="M4773" i="3"/>
  <c r="M4774" i="3"/>
  <c r="M4775" i="3"/>
  <c r="M4776" i="3"/>
  <c r="M4777" i="3"/>
  <c r="M4778" i="3"/>
  <c r="M4779" i="3"/>
  <c r="M4780" i="3"/>
  <c r="M4781" i="3"/>
  <c r="M4782" i="3"/>
  <c r="M4783" i="3"/>
  <c r="M4784" i="3"/>
  <c r="M4785" i="3"/>
  <c r="M4786" i="3"/>
  <c r="M4787" i="3"/>
  <c r="M4788" i="3"/>
  <c r="M4789" i="3"/>
  <c r="M4790" i="3"/>
  <c r="M4791" i="3"/>
  <c r="M4792" i="3"/>
  <c r="M4793" i="3"/>
  <c r="M4794" i="3"/>
  <c r="M4795" i="3"/>
  <c r="M4796" i="3"/>
  <c r="M4797" i="3"/>
  <c r="M4798" i="3"/>
  <c r="M4799" i="3"/>
  <c r="M4800" i="3"/>
  <c r="M4801" i="3"/>
  <c r="M4802" i="3"/>
  <c r="M4803" i="3"/>
  <c r="M4804" i="3"/>
  <c r="M4805" i="3"/>
  <c r="M4806" i="3"/>
  <c r="M4807" i="3"/>
  <c r="M4808" i="3"/>
  <c r="M4809" i="3"/>
  <c r="M4810" i="3"/>
  <c r="M4811" i="3"/>
  <c r="M4812" i="3"/>
  <c r="M4813" i="3"/>
  <c r="M4814" i="3"/>
  <c r="M4815" i="3"/>
  <c r="M4816" i="3"/>
  <c r="M4817" i="3"/>
  <c r="M4818" i="3"/>
  <c r="M4819" i="3"/>
  <c r="M4820" i="3"/>
  <c r="M4821" i="3"/>
  <c r="M4822" i="3"/>
  <c r="M4823" i="3"/>
  <c r="M4824" i="3"/>
  <c r="M4825" i="3"/>
  <c r="M4826" i="3"/>
  <c r="M4827" i="3"/>
  <c r="M4828" i="3"/>
  <c r="M4829" i="3"/>
  <c r="M4830" i="3"/>
  <c r="M4831" i="3"/>
  <c r="M4832" i="3"/>
  <c r="M4833" i="3"/>
  <c r="M4834" i="3"/>
  <c r="M4835" i="3"/>
  <c r="M4836" i="3"/>
  <c r="M4837" i="3"/>
  <c r="M4838" i="3"/>
  <c r="M4839" i="3"/>
  <c r="M4840" i="3"/>
  <c r="M4841" i="3"/>
  <c r="M4842" i="3"/>
  <c r="M4843" i="3"/>
  <c r="M4844" i="3"/>
  <c r="M4845" i="3"/>
  <c r="M4846" i="3"/>
  <c r="M4847" i="3"/>
  <c r="M4848" i="3"/>
  <c r="M4849" i="3"/>
  <c r="M4850" i="3"/>
  <c r="M4851" i="3"/>
  <c r="M4852" i="3"/>
  <c r="M4853" i="3"/>
  <c r="M4854" i="3"/>
  <c r="M4855" i="3"/>
  <c r="M4856" i="3"/>
  <c r="M4857" i="3"/>
  <c r="M4858" i="3"/>
  <c r="M4859" i="3"/>
  <c r="M4860" i="3"/>
  <c r="M4861" i="3"/>
  <c r="M4862" i="3"/>
  <c r="M4863" i="3"/>
  <c r="M4864" i="3"/>
  <c r="M4865" i="3"/>
  <c r="M4866" i="3"/>
  <c r="M4867" i="3"/>
  <c r="M4868" i="3"/>
  <c r="M4869" i="3"/>
  <c r="M4870" i="3"/>
  <c r="M4871" i="3"/>
  <c r="M4872" i="3"/>
  <c r="M4873" i="3"/>
  <c r="M4874" i="3"/>
  <c r="M4875" i="3"/>
  <c r="M4876" i="3"/>
  <c r="M4877" i="3"/>
  <c r="M4878" i="3"/>
  <c r="M4879" i="3"/>
  <c r="M4880" i="3"/>
  <c r="M4881" i="3"/>
  <c r="M4882" i="3"/>
  <c r="M4883" i="3"/>
  <c r="M4884" i="3"/>
  <c r="M4885" i="3"/>
  <c r="M4886" i="3"/>
  <c r="M4887" i="3"/>
  <c r="M4888" i="3"/>
  <c r="M4889" i="3"/>
  <c r="M4890" i="3"/>
  <c r="M4891" i="3"/>
  <c r="M4892" i="3"/>
  <c r="M4893" i="3"/>
  <c r="M4894" i="3"/>
  <c r="M4895" i="3"/>
  <c r="M4896" i="3"/>
  <c r="M4897" i="3"/>
  <c r="M4898" i="3"/>
  <c r="M4899" i="3"/>
  <c r="M4900" i="3"/>
  <c r="M4901" i="3"/>
  <c r="M4902" i="3"/>
  <c r="M4903" i="3"/>
  <c r="M4904" i="3"/>
  <c r="M4905" i="3"/>
  <c r="M4906" i="3"/>
  <c r="M4907" i="3"/>
  <c r="M4908" i="3"/>
  <c r="M4909" i="3"/>
  <c r="M4910" i="3"/>
  <c r="M4911" i="3"/>
  <c r="M4912" i="3"/>
  <c r="M4913" i="3"/>
  <c r="M4914" i="3"/>
  <c r="M4915" i="3"/>
  <c r="M4916" i="3"/>
  <c r="M4917" i="3"/>
  <c r="M4918" i="3"/>
  <c r="M4919" i="3"/>
  <c r="M4920" i="3"/>
  <c r="M4921" i="3"/>
  <c r="M4922" i="3"/>
  <c r="M4923" i="3"/>
  <c r="M4924" i="3"/>
  <c r="M4925" i="3"/>
  <c r="M4926" i="3"/>
  <c r="M4927" i="3"/>
  <c r="M4928" i="3"/>
  <c r="M4929" i="3"/>
  <c r="M4930" i="3"/>
  <c r="M4931" i="3"/>
  <c r="M4932" i="3"/>
  <c r="M4933" i="3"/>
  <c r="M4934" i="3"/>
  <c r="M4935" i="3"/>
  <c r="M4936" i="3"/>
  <c r="M4937" i="3"/>
  <c r="M4938" i="3"/>
  <c r="M4939" i="3"/>
  <c r="M4940" i="3"/>
  <c r="M4941" i="3"/>
  <c r="M4942" i="3"/>
  <c r="M4943" i="3"/>
  <c r="M4944" i="3"/>
  <c r="M4945" i="3"/>
  <c r="M4946" i="3"/>
  <c r="M4947" i="3"/>
  <c r="M4948" i="3"/>
  <c r="M4949" i="3"/>
  <c r="M4950" i="3"/>
  <c r="M4951" i="3"/>
  <c r="M4952" i="3"/>
  <c r="M4953" i="3"/>
  <c r="M4954" i="3"/>
  <c r="M4955" i="3"/>
  <c r="M4956" i="3"/>
  <c r="M4957" i="3"/>
  <c r="M4958" i="3"/>
  <c r="M4959" i="3"/>
  <c r="M4960" i="3"/>
  <c r="M4961" i="3"/>
  <c r="M4962" i="3"/>
  <c r="M4963" i="3"/>
  <c r="M4964" i="3"/>
  <c r="M4965" i="3"/>
  <c r="M4966" i="3"/>
  <c r="M4967" i="3"/>
  <c r="M4968" i="3"/>
  <c r="M4969" i="3"/>
  <c r="M4970" i="3"/>
  <c r="M4971" i="3"/>
  <c r="M4972" i="3"/>
  <c r="M4973" i="3"/>
  <c r="M4974" i="3"/>
  <c r="M4975" i="3"/>
  <c r="M4976" i="3"/>
  <c r="M4977" i="3"/>
  <c r="M4978" i="3"/>
  <c r="M4979" i="3"/>
  <c r="M4980" i="3"/>
  <c r="M4981" i="3"/>
  <c r="M4982" i="3"/>
  <c r="M4983" i="3"/>
  <c r="M4984" i="3"/>
  <c r="M4985" i="3"/>
  <c r="M4986" i="3"/>
  <c r="M4987" i="3"/>
  <c r="M4988" i="3"/>
  <c r="M4989" i="3"/>
  <c r="M4990" i="3"/>
  <c r="M4991" i="3"/>
  <c r="M4992" i="3"/>
  <c r="M4993" i="3"/>
  <c r="M4994" i="3"/>
  <c r="M4995" i="3"/>
  <c r="M4996" i="3"/>
  <c r="M4997" i="3"/>
  <c r="M4998" i="3"/>
  <c r="M4999" i="3"/>
  <c r="M5000" i="3"/>
  <c r="M5001" i="3"/>
  <c r="M5002" i="3"/>
  <c r="M5003" i="3"/>
  <c r="M5004" i="3"/>
  <c r="M5005" i="3"/>
  <c r="M5006" i="3"/>
  <c r="M5007" i="3"/>
  <c r="M5008" i="3"/>
  <c r="M5009" i="3"/>
  <c r="M5010" i="3"/>
  <c r="M5011" i="3"/>
  <c r="M5012" i="3"/>
  <c r="M5013" i="3"/>
  <c r="M5014" i="3"/>
  <c r="M5015" i="3"/>
  <c r="M5016" i="3"/>
  <c r="M5017" i="3"/>
  <c r="M5018" i="3"/>
  <c r="M5019" i="3"/>
  <c r="M5020" i="3"/>
  <c r="M5021" i="3"/>
  <c r="M5022" i="3"/>
  <c r="M5023" i="3"/>
  <c r="M5024" i="3"/>
  <c r="M5025" i="3"/>
  <c r="M5026" i="3"/>
  <c r="M5027" i="3"/>
  <c r="M5028" i="3"/>
  <c r="M5029" i="3"/>
  <c r="M5030" i="3"/>
  <c r="M5031" i="3"/>
  <c r="M5032" i="3"/>
  <c r="M5033" i="3"/>
  <c r="M5034" i="3"/>
  <c r="M5035" i="3"/>
  <c r="M5036" i="3"/>
  <c r="M5037" i="3"/>
  <c r="M5038" i="3"/>
  <c r="M5039" i="3"/>
  <c r="M5040" i="3"/>
  <c r="M5041" i="3"/>
  <c r="M5042" i="3"/>
  <c r="M5043" i="3"/>
  <c r="M5044" i="3"/>
  <c r="M5045" i="3"/>
  <c r="M5046" i="3"/>
  <c r="M5047" i="3"/>
  <c r="M5048" i="3"/>
  <c r="M5049" i="3"/>
  <c r="M5050" i="3"/>
  <c r="M5051" i="3"/>
  <c r="M5052" i="3"/>
  <c r="M5053" i="3"/>
  <c r="M5054" i="3"/>
  <c r="M5055" i="3"/>
  <c r="M5056" i="3"/>
  <c r="M5057" i="3"/>
  <c r="M5058" i="3"/>
  <c r="M5059" i="3"/>
  <c r="M5060" i="3"/>
  <c r="M5061" i="3"/>
  <c r="M5062" i="3"/>
  <c r="M5063" i="3"/>
  <c r="M5064" i="3"/>
  <c r="M5065" i="3"/>
  <c r="M5066" i="3"/>
  <c r="M5067" i="3"/>
  <c r="M5068" i="3"/>
  <c r="M5069" i="3"/>
  <c r="M5070" i="3"/>
  <c r="M5071" i="3"/>
  <c r="M5072" i="3"/>
  <c r="M5073" i="3"/>
  <c r="M5074" i="3"/>
  <c r="M5075" i="3"/>
  <c r="M5076" i="3"/>
  <c r="M5077" i="3"/>
  <c r="M5078" i="3"/>
  <c r="M5079" i="3"/>
  <c r="M5080" i="3"/>
  <c r="M5081" i="3"/>
  <c r="M5082" i="3"/>
  <c r="M5083" i="3"/>
  <c r="M5084" i="3"/>
  <c r="M5085" i="3"/>
  <c r="M5086" i="3"/>
  <c r="M5087" i="3"/>
  <c r="M5088" i="3"/>
  <c r="M5089" i="3"/>
  <c r="M5090" i="3"/>
  <c r="M5091" i="3"/>
  <c r="M5092" i="3"/>
  <c r="M5093" i="3"/>
  <c r="M5094" i="3"/>
  <c r="M5095" i="3"/>
  <c r="M5096" i="3"/>
  <c r="M5097" i="3"/>
  <c r="M5098" i="3"/>
  <c r="M5099" i="3"/>
  <c r="M5100" i="3"/>
  <c r="M5101" i="3"/>
  <c r="M5102" i="3"/>
  <c r="M5103" i="3"/>
  <c r="M5104" i="3"/>
  <c r="M5105" i="3"/>
  <c r="M5106" i="3"/>
  <c r="M5107" i="3"/>
  <c r="M5108" i="3"/>
  <c r="M5109" i="3"/>
  <c r="M5110" i="3"/>
  <c r="M5111" i="3"/>
  <c r="M5112" i="3"/>
  <c r="M5113" i="3"/>
  <c r="M5114" i="3"/>
  <c r="M5115" i="3"/>
  <c r="M5116" i="3"/>
  <c r="M5117" i="3"/>
  <c r="M5118" i="3"/>
  <c r="M5119" i="3"/>
  <c r="M5120" i="3"/>
  <c r="M5121" i="3"/>
  <c r="M5122" i="3"/>
  <c r="M5123" i="3"/>
  <c r="M5124" i="3"/>
  <c r="M5125" i="3"/>
  <c r="M5126" i="3"/>
  <c r="M5127" i="3"/>
  <c r="M5128" i="3"/>
  <c r="M5129" i="3"/>
  <c r="M5130" i="3"/>
  <c r="M5131" i="3"/>
  <c r="M5132" i="3"/>
  <c r="M5133" i="3"/>
  <c r="M5134" i="3"/>
  <c r="M5135" i="3"/>
  <c r="M5136" i="3"/>
  <c r="M5137" i="3"/>
  <c r="M5138" i="3"/>
  <c r="M5139" i="3"/>
  <c r="M5140" i="3"/>
  <c r="M5141" i="3"/>
  <c r="M5142" i="3"/>
  <c r="M5143" i="3"/>
  <c r="M5144" i="3"/>
  <c r="M5145" i="3"/>
  <c r="M5146" i="3"/>
  <c r="M5147" i="3"/>
  <c r="M5148" i="3"/>
  <c r="M5149" i="3"/>
  <c r="M5150" i="3"/>
  <c r="M5151" i="3"/>
  <c r="M5152" i="3"/>
  <c r="M5153" i="3"/>
  <c r="M5154" i="3"/>
  <c r="M5155" i="3"/>
  <c r="M5156" i="3"/>
  <c r="M5157" i="3"/>
  <c r="M5158" i="3"/>
  <c r="M5159" i="3"/>
  <c r="M5160" i="3"/>
  <c r="M5161" i="3"/>
  <c r="M5162" i="3"/>
  <c r="M5163" i="3"/>
  <c r="M5164" i="3"/>
  <c r="M5165" i="3"/>
  <c r="M5166" i="3"/>
  <c r="M5167" i="3"/>
  <c r="M5168" i="3"/>
  <c r="M5169" i="3"/>
  <c r="M5170" i="3"/>
  <c r="M5171" i="3"/>
  <c r="M5172" i="3"/>
  <c r="M5173" i="3"/>
  <c r="M5174" i="3"/>
  <c r="M5175" i="3"/>
  <c r="M5176" i="3"/>
  <c r="M5177" i="3"/>
  <c r="M5178" i="3"/>
  <c r="M5179" i="3"/>
  <c r="M5180" i="3"/>
  <c r="M5181" i="3"/>
  <c r="M5182" i="3"/>
  <c r="M5183" i="3"/>
  <c r="M5184" i="3"/>
  <c r="M5185" i="3"/>
  <c r="M5186" i="3"/>
  <c r="M5187" i="3"/>
  <c r="M5188" i="3"/>
  <c r="M5189" i="3"/>
  <c r="M5190" i="3"/>
  <c r="M5191" i="3"/>
  <c r="M5192" i="3"/>
  <c r="M5193" i="3"/>
  <c r="M5194" i="3"/>
  <c r="M5195" i="3"/>
  <c r="M5196" i="3"/>
  <c r="M5197" i="3"/>
  <c r="M5198" i="3"/>
  <c r="M5199" i="3"/>
  <c r="M5200" i="3"/>
  <c r="M5201" i="3"/>
  <c r="M5202" i="3"/>
  <c r="M5203" i="3"/>
  <c r="M5204" i="3"/>
  <c r="M5205" i="3"/>
  <c r="M5206" i="3"/>
  <c r="M5207" i="3"/>
  <c r="M5208" i="3"/>
  <c r="M5209" i="3"/>
  <c r="M5210" i="3"/>
  <c r="M5211" i="3"/>
  <c r="M5212" i="3"/>
  <c r="M5213" i="3"/>
  <c r="M5214" i="3"/>
  <c r="M5215" i="3"/>
  <c r="M5216" i="3"/>
  <c r="M5217" i="3"/>
  <c r="M5218" i="3"/>
  <c r="M5219" i="3"/>
  <c r="M5220" i="3"/>
  <c r="M5221" i="3"/>
  <c r="M5222" i="3"/>
  <c r="M5223" i="3"/>
  <c r="M5224" i="3"/>
  <c r="M5225" i="3"/>
  <c r="M5226" i="3"/>
  <c r="M5227" i="3"/>
  <c r="M5228" i="3"/>
  <c r="M5229" i="3"/>
  <c r="M5230" i="3"/>
  <c r="M5231" i="3"/>
  <c r="M5232" i="3"/>
  <c r="M5233" i="3"/>
  <c r="M5234" i="3"/>
  <c r="M5235" i="3"/>
  <c r="M5236" i="3"/>
  <c r="M5237" i="3"/>
  <c r="M5238" i="3"/>
  <c r="M5239" i="3"/>
  <c r="M5240" i="3"/>
  <c r="M5241" i="3"/>
  <c r="M5242" i="3"/>
  <c r="M5243" i="3"/>
  <c r="M5244" i="3"/>
  <c r="M5245" i="3"/>
  <c r="M5246" i="3"/>
  <c r="M5247" i="3"/>
  <c r="M5248" i="3"/>
  <c r="M5249" i="3"/>
  <c r="M5250" i="3"/>
  <c r="M5251" i="3"/>
  <c r="M5252" i="3"/>
  <c r="M5253" i="3"/>
  <c r="M5254" i="3"/>
  <c r="M5255" i="3"/>
  <c r="M5256" i="3"/>
  <c r="M5257" i="3"/>
  <c r="M5258" i="3"/>
  <c r="M5259" i="3"/>
  <c r="M5260" i="3"/>
  <c r="M5261" i="3"/>
  <c r="M5262" i="3"/>
  <c r="M5263" i="3"/>
  <c r="M5264" i="3"/>
  <c r="M5265" i="3"/>
  <c r="M5266" i="3"/>
  <c r="M5267" i="3"/>
  <c r="M5268" i="3"/>
  <c r="M5269" i="3"/>
  <c r="M5270" i="3"/>
  <c r="M5271" i="3"/>
  <c r="M5272" i="3"/>
  <c r="M5273" i="3"/>
  <c r="M5274" i="3"/>
  <c r="M5275" i="3"/>
  <c r="M5276" i="3"/>
  <c r="M5277" i="3"/>
  <c r="M5278" i="3"/>
  <c r="M5279" i="3"/>
  <c r="M5280" i="3"/>
  <c r="M5281" i="3"/>
  <c r="M5282" i="3"/>
  <c r="M5283" i="3"/>
  <c r="M5284" i="3"/>
  <c r="M5285" i="3"/>
  <c r="M5286" i="3"/>
  <c r="M5287" i="3"/>
  <c r="M5288" i="3"/>
  <c r="M5289" i="3"/>
  <c r="M5290" i="3"/>
  <c r="M5291" i="3"/>
  <c r="M5292" i="3"/>
  <c r="M5293" i="3"/>
  <c r="M5294" i="3"/>
  <c r="M5295" i="3"/>
  <c r="M5296" i="3"/>
  <c r="M5297" i="3"/>
  <c r="M5298" i="3"/>
  <c r="M5299" i="3"/>
  <c r="M5300" i="3"/>
  <c r="M5301" i="3"/>
  <c r="M5302" i="3"/>
  <c r="M5303" i="3"/>
  <c r="M5304" i="3"/>
  <c r="M5305" i="3"/>
  <c r="M5306" i="3"/>
  <c r="M5307" i="3"/>
  <c r="M5308" i="3"/>
  <c r="M5309" i="3"/>
  <c r="M5310" i="3"/>
  <c r="M5311" i="3"/>
  <c r="M5312" i="3"/>
  <c r="M5313" i="3"/>
  <c r="M5314" i="3"/>
  <c r="M5315" i="3"/>
  <c r="M5316" i="3"/>
  <c r="M5317" i="3"/>
  <c r="M5318" i="3"/>
  <c r="M5319" i="3"/>
  <c r="M5320" i="3"/>
  <c r="M5321" i="3"/>
  <c r="M5322" i="3"/>
  <c r="M5323" i="3"/>
  <c r="M5324" i="3"/>
  <c r="M5325" i="3"/>
  <c r="M5326" i="3"/>
  <c r="M5327" i="3"/>
  <c r="M5328" i="3"/>
  <c r="M5329" i="3"/>
  <c r="M5330" i="3"/>
  <c r="M5331" i="3"/>
  <c r="M5332" i="3"/>
  <c r="M5333" i="3"/>
  <c r="M5334" i="3"/>
  <c r="M5335" i="3"/>
  <c r="M5336" i="3"/>
  <c r="M5337" i="3"/>
  <c r="M5338" i="3"/>
  <c r="M5339" i="3"/>
  <c r="M5340" i="3"/>
  <c r="M5341" i="3"/>
  <c r="M5342" i="3"/>
  <c r="M5343" i="3"/>
  <c r="M5344" i="3"/>
  <c r="M5345" i="3"/>
  <c r="M5346" i="3"/>
  <c r="M5347" i="3"/>
  <c r="M5348" i="3"/>
  <c r="M5349" i="3"/>
  <c r="M5350" i="3"/>
  <c r="M5351" i="3"/>
  <c r="M5352" i="3"/>
  <c r="M5353" i="3"/>
  <c r="M5354" i="3"/>
  <c r="M5355" i="3"/>
  <c r="M5356" i="3"/>
  <c r="M5357" i="3"/>
  <c r="M5358" i="3"/>
  <c r="M5359" i="3"/>
  <c r="M5360" i="3"/>
  <c r="M5361" i="3"/>
  <c r="M5362" i="3"/>
  <c r="M5363" i="3"/>
  <c r="M5364" i="3"/>
  <c r="M5365" i="3"/>
  <c r="M5366" i="3"/>
  <c r="M5367" i="3"/>
  <c r="M5368" i="3"/>
  <c r="M5369" i="3"/>
  <c r="M5370" i="3"/>
  <c r="M5371" i="3"/>
  <c r="M5372" i="3"/>
  <c r="M5373" i="3"/>
  <c r="M5374" i="3"/>
  <c r="M5375" i="3"/>
  <c r="M5376" i="3"/>
  <c r="M5377" i="3"/>
  <c r="M5378" i="3"/>
  <c r="M5379" i="3"/>
  <c r="M5380" i="3"/>
  <c r="M5381" i="3"/>
  <c r="M5382" i="3"/>
  <c r="M5383" i="3"/>
  <c r="M5384" i="3"/>
  <c r="M5385" i="3"/>
  <c r="M5386" i="3"/>
  <c r="M5387" i="3"/>
  <c r="M5388" i="3"/>
  <c r="M5389" i="3"/>
  <c r="M5390" i="3"/>
  <c r="M5391" i="3"/>
  <c r="M5392" i="3"/>
  <c r="M5393" i="3"/>
  <c r="M5394" i="3"/>
  <c r="M5395" i="3"/>
  <c r="M5396" i="3"/>
  <c r="M5397" i="3"/>
  <c r="M5398" i="3"/>
  <c r="M5399" i="3"/>
  <c r="M5400" i="3"/>
  <c r="M5401" i="3"/>
  <c r="M5402" i="3"/>
  <c r="M5403" i="3"/>
  <c r="M5404" i="3"/>
  <c r="M5405" i="3"/>
  <c r="M5406" i="3"/>
  <c r="M5407" i="3"/>
  <c r="M5408" i="3"/>
  <c r="M5409" i="3"/>
  <c r="M5410" i="3"/>
  <c r="M5411" i="3"/>
  <c r="M5412" i="3"/>
  <c r="M5413" i="3"/>
  <c r="M5414" i="3"/>
  <c r="M5415" i="3"/>
  <c r="M5416" i="3"/>
  <c r="M5417" i="3"/>
  <c r="M5418" i="3"/>
  <c r="M5419" i="3"/>
  <c r="M5420" i="3"/>
  <c r="M5421" i="3"/>
  <c r="M5422" i="3"/>
  <c r="M5423" i="3"/>
  <c r="M5424" i="3"/>
  <c r="M5425" i="3"/>
  <c r="M5426" i="3"/>
  <c r="M5427" i="3"/>
  <c r="M5428" i="3"/>
  <c r="M5429" i="3"/>
  <c r="M5430" i="3"/>
  <c r="M5431" i="3"/>
  <c r="M5432" i="3"/>
  <c r="M5433" i="3"/>
  <c r="M5434" i="3"/>
  <c r="M5435" i="3"/>
  <c r="M5436" i="3"/>
  <c r="M5437" i="3"/>
  <c r="M5438" i="3"/>
  <c r="M5439" i="3"/>
  <c r="M5440" i="3"/>
  <c r="M5441" i="3"/>
  <c r="M5442" i="3"/>
  <c r="M5443" i="3"/>
  <c r="M5444" i="3"/>
  <c r="M5445" i="3"/>
  <c r="M5446" i="3"/>
  <c r="M5447" i="3"/>
  <c r="M5448" i="3"/>
  <c r="M5449" i="3"/>
  <c r="M5450" i="3"/>
  <c r="M5451" i="3"/>
  <c r="M5452" i="3"/>
  <c r="M5453" i="3"/>
  <c r="M5454" i="3"/>
  <c r="M5455" i="3"/>
  <c r="M5456" i="3"/>
  <c r="M5457" i="3"/>
  <c r="M5458" i="3"/>
  <c r="M5459" i="3"/>
  <c r="M5460" i="3"/>
  <c r="M5461" i="3"/>
  <c r="M5462" i="3"/>
  <c r="M5463" i="3"/>
  <c r="M5464" i="3"/>
  <c r="M5465" i="3"/>
  <c r="M5466" i="3"/>
  <c r="M5467" i="3"/>
  <c r="M5468" i="3"/>
  <c r="M5469" i="3"/>
  <c r="M5470" i="3"/>
  <c r="M5471" i="3"/>
  <c r="M5472" i="3"/>
  <c r="M5473" i="3"/>
  <c r="M5474" i="3"/>
  <c r="M5475" i="3"/>
  <c r="M5476" i="3"/>
  <c r="M5477" i="3"/>
  <c r="M5478" i="3"/>
  <c r="M5479" i="3"/>
  <c r="M5480" i="3"/>
  <c r="M5481" i="3"/>
  <c r="M5482" i="3"/>
  <c r="M5483" i="3"/>
  <c r="M5484" i="3"/>
  <c r="M5485" i="3"/>
  <c r="M5486" i="3"/>
  <c r="M5487" i="3"/>
  <c r="M5488" i="3"/>
  <c r="M5489" i="3"/>
  <c r="M5490" i="3"/>
  <c r="M5491" i="3"/>
  <c r="M5492" i="3"/>
  <c r="M5493" i="3"/>
  <c r="M5494" i="3"/>
  <c r="M5495" i="3"/>
  <c r="M5496" i="3"/>
  <c r="M5497" i="3"/>
  <c r="M5498" i="3"/>
  <c r="M5499" i="3"/>
  <c r="M5500" i="3"/>
  <c r="M5501" i="3"/>
  <c r="M5502" i="3"/>
  <c r="M5503" i="3"/>
  <c r="M5504" i="3"/>
  <c r="M5505" i="3"/>
  <c r="M5506" i="3"/>
  <c r="M5507" i="3"/>
  <c r="M5508" i="3"/>
  <c r="M5509" i="3"/>
  <c r="M5510" i="3"/>
  <c r="M5511" i="3"/>
  <c r="M5512" i="3"/>
  <c r="M5513" i="3"/>
  <c r="M5514" i="3"/>
  <c r="M5515" i="3"/>
  <c r="M5516" i="3"/>
  <c r="M5517" i="3"/>
  <c r="M5518" i="3"/>
  <c r="M5519" i="3"/>
  <c r="M5520" i="3"/>
  <c r="M5521" i="3"/>
  <c r="M5522" i="3"/>
  <c r="M5523" i="3"/>
  <c r="M5524" i="3"/>
  <c r="M5525" i="3"/>
  <c r="M5526" i="3"/>
  <c r="M5527" i="3"/>
  <c r="M5528" i="3"/>
  <c r="M5529" i="3"/>
  <c r="M5530" i="3"/>
  <c r="M5531" i="3"/>
  <c r="M5532" i="3"/>
  <c r="M5533" i="3"/>
  <c r="M5534" i="3"/>
  <c r="M5535" i="3"/>
  <c r="M5536" i="3"/>
  <c r="M5537" i="3"/>
  <c r="M5538" i="3"/>
  <c r="M5539" i="3"/>
  <c r="M5540" i="3"/>
  <c r="M5541" i="3"/>
  <c r="M5542" i="3"/>
  <c r="M5543" i="3"/>
  <c r="M5544" i="3"/>
  <c r="M5545" i="3"/>
  <c r="M5546" i="3"/>
  <c r="M5547" i="3"/>
  <c r="M5548" i="3"/>
  <c r="M5549" i="3"/>
  <c r="M5550" i="3"/>
  <c r="M5551" i="3"/>
  <c r="M5552" i="3"/>
  <c r="M5553" i="3"/>
  <c r="M5554" i="3"/>
  <c r="M5555" i="3"/>
  <c r="M5556" i="3"/>
  <c r="M5557" i="3"/>
  <c r="M5558" i="3"/>
  <c r="M5559" i="3"/>
  <c r="M5560" i="3"/>
  <c r="M5561" i="3"/>
  <c r="M5562" i="3"/>
  <c r="M5563" i="3"/>
  <c r="M5564" i="3"/>
  <c r="M5565" i="3"/>
  <c r="M5566" i="3"/>
  <c r="M5567" i="3"/>
  <c r="M5568" i="3"/>
  <c r="M5569" i="3"/>
  <c r="M5570" i="3"/>
  <c r="M5571" i="3"/>
  <c r="M5572" i="3"/>
  <c r="M5573" i="3"/>
  <c r="M5574" i="3"/>
  <c r="M5575" i="3"/>
  <c r="M5576" i="3"/>
  <c r="M5577" i="3"/>
  <c r="M5578" i="3"/>
  <c r="M5579" i="3"/>
  <c r="M5580" i="3"/>
  <c r="M5581" i="3"/>
  <c r="M5582" i="3"/>
  <c r="M5583" i="3"/>
  <c r="M5584" i="3"/>
  <c r="M5585" i="3"/>
  <c r="M5586" i="3"/>
  <c r="M5587" i="3"/>
  <c r="M5588" i="3"/>
  <c r="M5589" i="3"/>
  <c r="M5590" i="3"/>
  <c r="M5591" i="3"/>
  <c r="M5592" i="3"/>
  <c r="M5593" i="3"/>
  <c r="M5594" i="3"/>
  <c r="M5595" i="3"/>
  <c r="M5596" i="3"/>
  <c r="M5597" i="3"/>
  <c r="M5598" i="3"/>
  <c r="M5599" i="3"/>
  <c r="M5600" i="3"/>
  <c r="M5601" i="3"/>
  <c r="M5602" i="3"/>
  <c r="M5603" i="3"/>
  <c r="M5604" i="3"/>
  <c r="M5605" i="3"/>
  <c r="M5606" i="3"/>
  <c r="M5607" i="3"/>
  <c r="M5608" i="3"/>
  <c r="M5609" i="3"/>
  <c r="M5610" i="3"/>
  <c r="M5611" i="3"/>
  <c r="M5612" i="3"/>
  <c r="M5613" i="3"/>
  <c r="M5614" i="3"/>
  <c r="M5615" i="3"/>
  <c r="M5616" i="3"/>
  <c r="M5617" i="3"/>
  <c r="M5618" i="3"/>
  <c r="M5619" i="3"/>
  <c r="M5620" i="3"/>
  <c r="M5621" i="3"/>
  <c r="M5622" i="3"/>
  <c r="M5623" i="3"/>
  <c r="M5624" i="3"/>
  <c r="M5625" i="3"/>
  <c r="M5626" i="3"/>
  <c r="M5627" i="3"/>
  <c r="M5628" i="3"/>
  <c r="M5629" i="3"/>
  <c r="M5630" i="3"/>
  <c r="M5631" i="3"/>
  <c r="M5632" i="3"/>
  <c r="M5633" i="3"/>
  <c r="M5634" i="3"/>
  <c r="M5635" i="3"/>
  <c r="M5636" i="3"/>
  <c r="M5637" i="3"/>
  <c r="M5638" i="3"/>
  <c r="M5639" i="3"/>
  <c r="M5640" i="3"/>
  <c r="M5641" i="3"/>
  <c r="M5642" i="3"/>
  <c r="M5643" i="3"/>
  <c r="M5644" i="3"/>
  <c r="M5645" i="3"/>
  <c r="M5646" i="3"/>
  <c r="M5647" i="3"/>
  <c r="M5648" i="3"/>
  <c r="M5649" i="3"/>
  <c r="M5650" i="3"/>
  <c r="M5651" i="3"/>
  <c r="M5652" i="3"/>
  <c r="M5653" i="3"/>
  <c r="M5654" i="3"/>
  <c r="M5655" i="3"/>
  <c r="M5656" i="3"/>
  <c r="M5657" i="3"/>
  <c r="M5658" i="3"/>
  <c r="M5659" i="3"/>
  <c r="M5660" i="3"/>
  <c r="M5661" i="3"/>
  <c r="M5662" i="3"/>
  <c r="M5663" i="3"/>
  <c r="M5664" i="3"/>
  <c r="M5665" i="3"/>
  <c r="M5666" i="3"/>
  <c r="M5667" i="3"/>
  <c r="M5668" i="3"/>
  <c r="M5669" i="3"/>
  <c r="M5670" i="3"/>
  <c r="M5671" i="3"/>
  <c r="M5672" i="3"/>
  <c r="M5673" i="3"/>
  <c r="M5674" i="3"/>
  <c r="M5675" i="3"/>
  <c r="M5676" i="3"/>
  <c r="M5677" i="3"/>
  <c r="M5678" i="3"/>
  <c r="M5679" i="3"/>
  <c r="M5680" i="3"/>
  <c r="M5681" i="3"/>
  <c r="M5682" i="3"/>
  <c r="M5683" i="3"/>
  <c r="M5684" i="3"/>
  <c r="M5685" i="3"/>
  <c r="M5686" i="3"/>
  <c r="M5687" i="3"/>
  <c r="M5688" i="3"/>
  <c r="M5689" i="3"/>
  <c r="M5690" i="3"/>
  <c r="M5691" i="3"/>
  <c r="M5692" i="3"/>
  <c r="M5693" i="3"/>
  <c r="M5694" i="3"/>
  <c r="M5695" i="3"/>
  <c r="M5696" i="3"/>
  <c r="M5697" i="3"/>
  <c r="M5698" i="3"/>
  <c r="M5699" i="3"/>
  <c r="M5700" i="3"/>
  <c r="M5701" i="3"/>
  <c r="M5702" i="3"/>
  <c r="M5703" i="3"/>
  <c r="M5704" i="3"/>
  <c r="M5705" i="3"/>
  <c r="M5706" i="3"/>
  <c r="M5707" i="3"/>
  <c r="M5708" i="3"/>
  <c r="M5709" i="3"/>
  <c r="M5710" i="3"/>
  <c r="M5711" i="3"/>
  <c r="M5712" i="3"/>
  <c r="M5713" i="3"/>
  <c r="M5714" i="3"/>
  <c r="M5715" i="3"/>
  <c r="M5716" i="3"/>
  <c r="M5717" i="3"/>
  <c r="M5718" i="3"/>
  <c r="M5719" i="3"/>
  <c r="M5720" i="3"/>
  <c r="M5721" i="3"/>
  <c r="M5722" i="3"/>
  <c r="M5723" i="3"/>
  <c r="M5724" i="3"/>
  <c r="M5725" i="3"/>
  <c r="M5726" i="3"/>
  <c r="M5727" i="3"/>
  <c r="M5728" i="3"/>
  <c r="M5729" i="3"/>
  <c r="M5730" i="3"/>
  <c r="M5731" i="3"/>
  <c r="M5732" i="3"/>
  <c r="M5733" i="3"/>
  <c r="M5734" i="3"/>
  <c r="M5735" i="3"/>
  <c r="M5736" i="3"/>
  <c r="M5737" i="3"/>
  <c r="M5738" i="3"/>
  <c r="M5739" i="3"/>
  <c r="M5740" i="3"/>
  <c r="M5741" i="3"/>
  <c r="M5742" i="3"/>
  <c r="M5743" i="3"/>
  <c r="M5744" i="3"/>
  <c r="M5745" i="3"/>
  <c r="M5746" i="3"/>
  <c r="M5747" i="3"/>
  <c r="M5748" i="3"/>
  <c r="M5749" i="3"/>
  <c r="M5750" i="3"/>
  <c r="M5751" i="3"/>
  <c r="M5752" i="3"/>
  <c r="M5753" i="3"/>
  <c r="M5754" i="3"/>
  <c r="M5755" i="3"/>
  <c r="M5756" i="3"/>
  <c r="M5757" i="3"/>
  <c r="M5758" i="3"/>
  <c r="M5759" i="3"/>
  <c r="M5760" i="3"/>
  <c r="M5761" i="3"/>
  <c r="M5762" i="3"/>
  <c r="M5763" i="3"/>
  <c r="M5764" i="3"/>
  <c r="M5765" i="3"/>
  <c r="M5766" i="3"/>
  <c r="M5767" i="3"/>
  <c r="M5768" i="3"/>
  <c r="M5769" i="3"/>
  <c r="M5770" i="3"/>
  <c r="M5771" i="3"/>
  <c r="M5772" i="3"/>
  <c r="M5773" i="3"/>
  <c r="M5774" i="3"/>
  <c r="M5775" i="3"/>
  <c r="M5776" i="3"/>
  <c r="M5777" i="3"/>
  <c r="M5778" i="3"/>
  <c r="M5779" i="3"/>
  <c r="M5780" i="3"/>
  <c r="M5781" i="3"/>
  <c r="M5782" i="3"/>
  <c r="M5783" i="3"/>
  <c r="M5784" i="3"/>
  <c r="M5785" i="3"/>
  <c r="M5786" i="3"/>
  <c r="M5787" i="3"/>
  <c r="M5788" i="3"/>
  <c r="M5789" i="3"/>
  <c r="M5790" i="3"/>
  <c r="M5791" i="3"/>
  <c r="M5792" i="3"/>
  <c r="M5793" i="3"/>
  <c r="M5794" i="3"/>
  <c r="M5795" i="3"/>
  <c r="M5796" i="3"/>
  <c r="M5797" i="3"/>
  <c r="M5798" i="3"/>
  <c r="M5799" i="3"/>
  <c r="M5800" i="3"/>
  <c r="M5801" i="3"/>
  <c r="M5802" i="3"/>
  <c r="M5803" i="3"/>
  <c r="M5804" i="3"/>
  <c r="M5805" i="3"/>
  <c r="M5806" i="3"/>
  <c r="M5807" i="3"/>
  <c r="M5808" i="3"/>
  <c r="M5809" i="3"/>
  <c r="M5810" i="3"/>
  <c r="M5811" i="3"/>
  <c r="M5812" i="3"/>
  <c r="M5813" i="3"/>
  <c r="M5814" i="3"/>
  <c r="M5815" i="3"/>
  <c r="M5816" i="3"/>
  <c r="M5817" i="3"/>
  <c r="M5818" i="3"/>
  <c r="M5819" i="3"/>
  <c r="M5820" i="3"/>
  <c r="M5821" i="3"/>
  <c r="M5822" i="3"/>
  <c r="M5823" i="3"/>
  <c r="M5824" i="3"/>
  <c r="M5825" i="3"/>
  <c r="M5826" i="3"/>
  <c r="M5827" i="3"/>
  <c r="M5828" i="3"/>
  <c r="M5829" i="3"/>
  <c r="M5830" i="3"/>
  <c r="M5831" i="3"/>
  <c r="M5832" i="3"/>
  <c r="M5833" i="3"/>
  <c r="M5834" i="3"/>
  <c r="M5835" i="3"/>
  <c r="M5836" i="3"/>
  <c r="M5837" i="3"/>
  <c r="M5838" i="3"/>
  <c r="M5839" i="3"/>
  <c r="M5840" i="3"/>
  <c r="M5841" i="3"/>
  <c r="M5842" i="3"/>
  <c r="M5843" i="3"/>
  <c r="M5844" i="3"/>
  <c r="M5845" i="3"/>
  <c r="M5846" i="3"/>
  <c r="M5847" i="3"/>
  <c r="M5848" i="3"/>
  <c r="M5849" i="3"/>
  <c r="M5850" i="3"/>
  <c r="M5851" i="3"/>
  <c r="M5852" i="3"/>
  <c r="M5853" i="3"/>
  <c r="M5854" i="3"/>
  <c r="M5855" i="3"/>
  <c r="M5856" i="3"/>
  <c r="M5857" i="3"/>
  <c r="M5858" i="3"/>
  <c r="M5859" i="3"/>
  <c r="M5860" i="3"/>
  <c r="M5861" i="3"/>
  <c r="M5862" i="3"/>
  <c r="M5863" i="3"/>
  <c r="M5864" i="3"/>
  <c r="M5865" i="3"/>
  <c r="M5866" i="3"/>
  <c r="M5867" i="3"/>
  <c r="M5868" i="3"/>
  <c r="M5869" i="3"/>
  <c r="M5870" i="3"/>
  <c r="M5871" i="3"/>
  <c r="M5872" i="3"/>
  <c r="M5873" i="3"/>
  <c r="M5874" i="3"/>
  <c r="M5875" i="3"/>
  <c r="M5876" i="3"/>
  <c r="M5877" i="3"/>
  <c r="M5878" i="3"/>
  <c r="M5879" i="3"/>
  <c r="M5880" i="3"/>
  <c r="M5881" i="3"/>
  <c r="M5882" i="3"/>
  <c r="M5883" i="3"/>
  <c r="M5884" i="3"/>
  <c r="M5885" i="3"/>
  <c r="M5886" i="3"/>
  <c r="M5887" i="3"/>
  <c r="M5888" i="3"/>
  <c r="M5889" i="3"/>
  <c r="M5890" i="3"/>
  <c r="M5891" i="3"/>
  <c r="M5892" i="3"/>
  <c r="M5893" i="3"/>
  <c r="M5894" i="3"/>
  <c r="M5895" i="3"/>
  <c r="M5896" i="3"/>
  <c r="M5897" i="3"/>
  <c r="M5898" i="3"/>
  <c r="M5899" i="3"/>
  <c r="M5900" i="3"/>
  <c r="M5901" i="3"/>
  <c r="M5902" i="3"/>
  <c r="M5903" i="3"/>
  <c r="M5904" i="3"/>
  <c r="M5905" i="3"/>
  <c r="M5906" i="3"/>
  <c r="M5907" i="3"/>
  <c r="M5908" i="3"/>
  <c r="M5909" i="3"/>
  <c r="M5910" i="3"/>
  <c r="M5911" i="3"/>
  <c r="M5912" i="3"/>
  <c r="M5913" i="3"/>
  <c r="M5914" i="3"/>
  <c r="M5915" i="3"/>
  <c r="M5916" i="3"/>
  <c r="M5917" i="3"/>
  <c r="M5918" i="3"/>
  <c r="M5919" i="3"/>
  <c r="M5920" i="3"/>
  <c r="M5921" i="3"/>
  <c r="M5922" i="3"/>
  <c r="M5923" i="3"/>
  <c r="M5924" i="3"/>
  <c r="M5925" i="3"/>
  <c r="M5926" i="3"/>
  <c r="M5927" i="3"/>
  <c r="M5928" i="3"/>
  <c r="M5929" i="3"/>
  <c r="M5930" i="3"/>
  <c r="M5931" i="3"/>
  <c r="M5932" i="3"/>
  <c r="M5933" i="3"/>
  <c r="M5934" i="3"/>
  <c r="M5935" i="3"/>
  <c r="M5936" i="3"/>
  <c r="M5937" i="3"/>
  <c r="M5938" i="3"/>
  <c r="M5939" i="3"/>
  <c r="M5940" i="3"/>
  <c r="M5941" i="3"/>
  <c r="M5942" i="3"/>
  <c r="M5943" i="3"/>
  <c r="M5944" i="3"/>
  <c r="M5945" i="3"/>
  <c r="M5946" i="3"/>
  <c r="M5947" i="3"/>
  <c r="M5948" i="3"/>
  <c r="M5949" i="3"/>
  <c r="M5950" i="3"/>
  <c r="M5951" i="3"/>
  <c r="M5952" i="3"/>
  <c r="M5953" i="3"/>
  <c r="M5954" i="3"/>
  <c r="M5955" i="3"/>
  <c r="M5956" i="3"/>
  <c r="M5957" i="3"/>
  <c r="M5958" i="3"/>
  <c r="M5959" i="3"/>
  <c r="M5960" i="3"/>
  <c r="M5961" i="3"/>
  <c r="M5962" i="3"/>
  <c r="M5963" i="3"/>
  <c r="M5964" i="3"/>
  <c r="M5965" i="3"/>
  <c r="M5966" i="3"/>
  <c r="M5967" i="3"/>
  <c r="M5968" i="3"/>
  <c r="M5969" i="3"/>
  <c r="M5970" i="3"/>
  <c r="M5971" i="3"/>
  <c r="M5972" i="3"/>
  <c r="M5973" i="3"/>
  <c r="M5974" i="3"/>
  <c r="M5975" i="3"/>
  <c r="M5976" i="3"/>
  <c r="M5977" i="3"/>
  <c r="M5978" i="3"/>
  <c r="M5979" i="3"/>
  <c r="M5980" i="3"/>
  <c r="M5981" i="3"/>
  <c r="M5982" i="3"/>
  <c r="M5983" i="3"/>
  <c r="M5984" i="3"/>
  <c r="M5985" i="3"/>
  <c r="M5986" i="3"/>
  <c r="M5987" i="3"/>
  <c r="M5988" i="3"/>
  <c r="M5989" i="3"/>
  <c r="M5990" i="3"/>
  <c r="M5991" i="3"/>
  <c r="M5992" i="3"/>
  <c r="M5993" i="3"/>
  <c r="M5994" i="3"/>
  <c r="M5995" i="3"/>
  <c r="M5996" i="3"/>
  <c r="M5997" i="3"/>
  <c r="M5998" i="3"/>
  <c r="M5999" i="3"/>
  <c r="M6000" i="3"/>
  <c r="M6001" i="3"/>
  <c r="M6002" i="3"/>
  <c r="M6003" i="3"/>
  <c r="M6004" i="3"/>
  <c r="M6005" i="3"/>
  <c r="M6006" i="3"/>
  <c r="M6007" i="3"/>
  <c r="M6008" i="3"/>
  <c r="M6009" i="3"/>
  <c r="M6010" i="3"/>
  <c r="M6011" i="3"/>
  <c r="M6012" i="3"/>
  <c r="M6013" i="3"/>
  <c r="M6014" i="3"/>
  <c r="M6015" i="3"/>
  <c r="M6016" i="3"/>
  <c r="M6017" i="3"/>
  <c r="M6018" i="3"/>
  <c r="M6019" i="3"/>
  <c r="M6020" i="3"/>
  <c r="M6021" i="3"/>
  <c r="M6022" i="3"/>
  <c r="M6023" i="3"/>
  <c r="M6024" i="3"/>
  <c r="M6025" i="3"/>
  <c r="M6026" i="3"/>
  <c r="M6027" i="3"/>
  <c r="M6028" i="3"/>
  <c r="M6029" i="3"/>
  <c r="M6030" i="3"/>
  <c r="M6031" i="3"/>
  <c r="M6032" i="3"/>
  <c r="M6033" i="3"/>
  <c r="M6034" i="3"/>
  <c r="M6035" i="3"/>
  <c r="M6036" i="3"/>
  <c r="M6037" i="3"/>
  <c r="M6038" i="3"/>
  <c r="M6039" i="3"/>
  <c r="M6040" i="3"/>
  <c r="M6041" i="3"/>
  <c r="M6042" i="3"/>
  <c r="M6043" i="3"/>
  <c r="M6044" i="3"/>
  <c r="M6045" i="3"/>
  <c r="M6046" i="3"/>
  <c r="M6047" i="3"/>
  <c r="M6048" i="3"/>
  <c r="M6049" i="3"/>
  <c r="M6050" i="3"/>
  <c r="M6051" i="3"/>
  <c r="M6052" i="3"/>
  <c r="M6053" i="3"/>
  <c r="M6054" i="3"/>
  <c r="M6055" i="3"/>
  <c r="M6056" i="3"/>
  <c r="M6057" i="3"/>
  <c r="M6058" i="3"/>
  <c r="M6059" i="3"/>
  <c r="M6060" i="3"/>
  <c r="M6061" i="3"/>
  <c r="M6062" i="3"/>
  <c r="M6063" i="3"/>
  <c r="M6064" i="3"/>
  <c r="M6065" i="3"/>
  <c r="M6066" i="3"/>
  <c r="M6067" i="3"/>
  <c r="M6068" i="3"/>
  <c r="M6069" i="3"/>
  <c r="M6070" i="3"/>
  <c r="M6071" i="3"/>
  <c r="M6072" i="3"/>
  <c r="M6073" i="3"/>
  <c r="M6074" i="3"/>
  <c r="M6075" i="3"/>
  <c r="M6076" i="3"/>
  <c r="M6077" i="3"/>
  <c r="M6078" i="3"/>
  <c r="M6079" i="3"/>
  <c r="M6080" i="3"/>
  <c r="M6081" i="3"/>
  <c r="M6082" i="3"/>
  <c r="M6083" i="3"/>
  <c r="M6084" i="3"/>
  <c r="M6085" i="3"/>
  <c r="M6086" i="3"/>
  <c r="M6087" i="3"/>
  <c r="M6088" i="3"/>
  <c r="M6089" i="3"/>
  <c r="M6090" i="3"/>
  <c r="M6091" i="3"/>
  <c r="M6092" i="3"/>
  <c r="M6093" i="3"/>
  <c r="M6094" i="3"/>
  <c r="M6095" i="3"/>
  <c r="M6096" i="3"/>
  <c r="M6097" i="3"/>
  <c r="M6098" i="3"/>
  <c r="M6099" i="3"/>
  <c r="M6100" i="3"/>
  <c r="M6101" i="3"/>
  <c r="M6102" i="3"/>
  <c r="M6103" i="3"/>
  <c r="M6104" i="3"/>
  <c r="M6105" i="3"/>
  <c r="M6106" i="3"/>
  <c r="M6107" i="3"/>
  <c r="M6108" i="3"/>
  <c r="M6109" i="3"/>
  <c r="M6110" i="3"/>
  <c r="M6111" i="3"/>
  <c r="M6112" i="3"/>
  <c r="M6113" i="3"/>
  <c r="M6114" i="3"/>
  <c r="M6115" i="3"/>
  <c r="M6116" i="3"/>
  <c r="M6117" i="3"/>
  <c r="M6118" i="3"/>
  <c r="M6119" i="3"/>
  <c r="M6120" i="3"/>
  <c r="M6121" i="3"/>
  <c r="M6122" i="3"/>
  <c r="M6123" i="3"/>
  <c r="M6124" i="3"/>
  <c r="M6125" i="3"/>
  <c r="M6126" i="3"/>
  <c r="M6127" i="3"/>
  <c r="M6128" i="3"/>
  <c r="M6129" i="3"/>
  <c r="M6130" i="3"/>
  <c r="M6131" i="3"/>
  <c r="M6132" i="3"/>
  <c r="M6133" i="3"/>
  <c r="M6134" i="3"/>
  <c r="M6135" i="3"/>
  <c r="M6136" i="3"/>
  <c r="M6137" i="3"/>
  <c r="M6138" i="3"/>
  <c r="M6139" i="3"/>
  <c r="M6140" i="3"/>
  <c r="M6141" i="3"/>
  <c r="M6142" i="3"/>
  <c r="M6143" i="3"/>
  <c r="M6144" i="3"/>
  <c r="M6145" i="3"/>
  <c r="M6146" i="3"/>
  <c r="M6147" i="3"/>
  <c r="M6148" i="3"/>
  <c r="M6149" i="3"/>
  <c r="M6150" i="3"/>
  <c r="M6151" i="3"/>
  <c r="M6152" i="3"/>
  <c r="M6153" i="3"/>
  <c r="M6154" i="3"/>
  <c r="M6155" i="3"/>
  <c r="M6156" i="3"/>
  <c r="M6157" i="3"/>
  <c r="M6158" i="3"/>
  <c r="M6159" i="3"/>
  <c r="M6160" i="3"/>
  <c r="M6161" i="3"/>
  <c r="M6162" i="3"/>
  <c r="M6163" i="3"/>
  <c r="M6164" i="3"/>
  <c r="M6165" i="3"/>
  <c r="M6166" i="3"/>
  <c r="M6167" i="3"/>
  <c r="M6168" i="3"/>
  <c r="M6169" i="3"/>
  <c r="M6170" i="3"/>
  <c r="M6171" i="3"/>
  <c r="M6172" i="3"/>
  <c r="M6173" i="3"/>
  <c r="M6174" i="3"/>
  <c r="M6175" i="3"/>
  <c r="M6176" i="3"/>
  <c r="M6177" i="3"/>
  <c r="M6178" i="3"/>
  <c r="M6179" i="3"/>
  <c r="M6180" i="3"/>
  <c r="M6181" i="3"/>
  <c r="M6182" i="3"/>
  <c r="M6183" i="3"/>
  <c r="M6184" i="3"/>
  <c r="M6185" i="3"/>
  <c r="M6186" i="3"/>
  <c r="M6187" i="3"/>
  <c r="M6188" i="3"/>
  <c r="M6189" i="3"/>
  <c r="M6190" i="3"/>
  <c r="M6191" i="3"/>
  <c r="M6192" i="3"/>
  <c r="M6193" i="3"/>
  <c r="M6194" i="3"/>
  <c r="M6195" i="3"/>
  <c r="M6196" i="3"/>
  <c r="M6197" i="3"/>
  <c r="M6198" i="3"/>
  <c r="M6199" i="3"/>
  <c r="M6200" i="3"/>
  <c r="M6201" i="3"/>
  <c r="M6202" i="3"/>
  <c r="M6203" i="3"/>
  <c r="M6204" i="3"/>
  <c r="M6205" i="3"/>
  <c r="M6206" i="3"/>
  <c r="M6207" i="3"/>
  <c r="M6208" i="3"/>
  <c r="M6209" i="3"/>
  <c r="M6210" i="3"/>
  <c r="M6211" i="3"/>
  <c r="M6212" i="3"/>
  <c r="M6213" i="3"/>
  <c r="M6214" i="3"/>
  <c r="M6215" i="3"/>
  <c r="M6216" i="3"/>
  <c r="M6217" i="3"/>
  <c r="M6218" i="3"/>
  <c r="M6219" i="3"/>
  <c r="M6220" i="3"/>
  <c r="M6221" i="3"/>
  <c r="M6222" i="3"/>
  <c r="M6223" i="3"/>
  <c r="M6224" i="3"/>
  <c r="M6225" i="3"/>
  <c r="M6226" i="3"/>
  <c r="M6227" i="3"/>
  <c r="M6228" i="3"/>
  <c r="M6229" i="3"/>
  <c r="M6230" i="3"/>
  <c r="M6231" i="3"/>
  <c r="M6232" i="3"/>
  <c r="M6233" i="3"/>
  <c r="M6234" i="3"/>
  <c r="M6235" i="3"/>
  <c r="M6236" i="3"/>
  <c r="M6237" i="3"/>
  <c r="M6238" i="3"/>
  <c r="M6239" i="3"/>
  <c r="M6240" i="3"/>
  <c r="M6241" i="3"/>
  <c r="M6242" i="3"/>
  <c r="M6243" i="3"/>
  <c r="M6244" i="3"/>
  <c r="M6245" i="3"/>
  <c r="M6246" i="3"/>
  <c r="M6247" i="3"/>
  <c r="M6248" i="3"/>
  <c r="M6249" i="3"/>
  <c r="M6250" i="3"/>
  <c r="M6251" i="3"/>
  <c r="M6252" i="3"/>
  <c r="M6253" i="3"/>
  <c r="M6254" i="3"/>
  <c r="M6255" i="3"/>
  <c r="M6256" i="3"/>
  <c r="M6257" i="3"/>
  <c r="M6258" i="3"/>
  <c r="M6259" i="3"/>
  <c r="M6260" i="3"/>
  <c r="M6261" i="3"/>
  <c r="M6262" i="3"/>
  <c r="M6263" i="3"/>
  <c r="M6264" i="3"/>
  <c r="M6265" i="3"/>
  <c r="M6266" i="3"/>
  <c r="M6267" i="3"/>
  <c r="M6268" i="3"/>
  <c r="M6269" i="3"/>
  <c r="M6270" i="3"/>
  <c r="M6271" i="3"/>
  <c r="M6272" i="3"/>
  <c r="M6273" i="3"/>
  <c r="M6274" i="3"/>
  <c r="M6275" i="3"/>
  <c r="M6276" i="3"/>
  <c r="M6277" i="3"/>
  <c r="M6278" i="3"/>
  <c r="M6279" i="3"/>
  <c r="M6280" i="3"/>
  <c r="M6281" i="3"/>
  <c r="M6282" i="3"/>
  <c r="M6283" i="3"/>
  <c r="M6284" i="3"/>
  <c r="M6285" i="3"/>
  <c r="M6286" i="3"/>
  <c r="M6287" i="3"/>
  <c r="M6288" i="3"/>
  <c r="M6289" i="3"/>
  <c r="M6290" i="3"/>
  <c r="M6291" i="3"/>
  <c r="M6292" i="3"/>
  <c r="M6293" i="3"/>
  <c r="M6294" i="3"/>
  <c r="M6295" i="3"/>
  <c r="M6296" i="3"/>
  <c r="M6297" i="3"/>
  <c r="M6298" i="3"/>
  <c r="M6299" i="3"/>
  <c r="M6300" i="3"/>
  <c r="M6301" i="3"/>
  <c r="M6302" i="3"/>
  <c r="M6303" i="3"/>
  <c r="M6304" i="3"/>
  <c r="M6305" i="3"/>
  <c r="M6306" i="3"/>
  <c r="M6307" i="3"/>
  <c r="M6308" i="3"/>
  <c r="M6309" i="3"/>
  <c r="M6310" i="3"/>
  <c r="M6311" i="3"/>
  <c r="M6312" i="3"/>
  <c r="M6313" i="3"/>
  <c r="M6314" i="3"/>
  <c r="M6315" i="3"/>
  <c r="M6316" i="3"/>
  <c r="M6317" i="3"/>
  <c r="M6318" i="3"/>
  <c r="M6319" i="3"/>
  <c r="M6320" i="3"/>
  <c r="M6321" i="3"/>
  <c r="M6322" i="3"/>
  <c r="M6323" i="3"/>
  <c r="M6324" i="3"/>
  <c r="M6325" i="3"/>
  <c r="M6326" i="3"/>
  <c r="M6327" i="3"/>
  <c r="M6328" i="3"/>
  <c r="M6329" i="3"/>
  <c r="M6330" i="3"/>
  <c r="M6331" i="3"/>
  <c r="M6332" i="3"/>
  <c r="M6333" i="3"/>
  <c r="M6334" i="3"/>
  <c r="M6335" i="3"/>
  <c r="M6336" i="3"/>
  <c r="M6337" i="3"/>
  <c r="M6338" i="3"/>
  <c r="M6339" i="3"/>
  <c r="M6340" i="3"/>
  <c r="M6341" i="3"/>
  <c r="M6342" i="3"/>
  <c r="M6343" i="3"/>
  <c r="M6344" i="3"/>
  <c r="M6345" i="3"/>
  <c r="M6346" i="3"/>
  <c r="M6347" i="3"/>
  <c r="M6348" i="3"/>
  <c r="M6349" i="3"/>
  <c r="M6350" i="3"/>
  <c r="M6351" i="3"/>
  <c r="M6352" i="3"/>
  <c r="M6353" i="3"/>
  <c r="M6354" i="3"/>
  <c r="M6355" i="3"/>
  <c r="M6356" i="3"/>
  <c r="M6357" i="3"/>
  <c r="M6358" i="3"/>
  <c r="M6359" i="3"/>
  <c r="M6360" i="3"/>
  <c r="M6361" i="3"/>
  <c r="M6362" i="3"/>
  <c r="M6363" i="3"/>
  <c r="M6364" i="3"/>
  <c r="M6365" i="3"/>
  <c r="M6366" i="3"/>
  <c r="M6367" i="3"/>
  <c r="M3" i="3"/>
  <c r="M4" i="3"/>
  <c r="M5" i="3"/>
  <c r="M2" i="3"/>
  <c r="AC16" i="3" s="1"/>
  <c r="Y24" i="1"/>
  <c r="Y54" i="1"/>
  <c r="R4" i="1"/>
  <c r="S4" i="1"/>
  <c r="T4" i="1"/>
  <c r="U4" i="1"/>
  <c r="R5" i="1"/>
  <c r="S5" i="1"/>
  <c r="T5" i="1"/>
  <c r="U5" i="1"/>
  <c r="R6" i="1"/>
  <c r="S6" i="1"/>
  <c r="T6" i="1"/>
  <c r="U6" i="1"/>
  <c r="R7" i="1"/>
  <c r="S7" i="1"/>
  <c r="T7" i="1"/>
  <c r="U7" i="1"/>
  <c r="R8" i="1"/>
  <c r="S8" i="1"/>
  <c r="T8" i="1"/>
  <c r="U8" i="1"/>
  <c r="R9" i="1"/>
  <c r="S9" i="1"/>
  <c r="T9" i="1"/>
  <c r="U9" i="1"/>
  <c r="R10" i="1"/>
  <c r="S10" i="1"/>
  <c r="T10" i="1"/>
  <c r="U10" i="1"/>
  <c r="R11" i="1"/>
  <c r="S11" i="1"/>
  <c r="T11" i="1"/>
  <c r="U11" i="1"/>
  <c r="R12" i="1"/>
  <c r="S12" i="1"/>
  <c r="T12" i="1"/>
  <c r="U12" i="1"/>
  <c r="R13" i="1"/>
  <c r="S13" i="1"/>
  <c r="T13" i="1"/>
  <c r="U13" i="1"/>
  <c r="R14" i="1"/>
  <c r="S14" i="1"/>
  <c r="T14" i="1"/>
  <c r="U14" i="1"/>
  <c r="R15" i="1"/>
  <c r="S15" i="1"/>
  <c r="T15" i="1"/>
  <c r="U15" i="1"/>
  <c r="R16" i="1"/>
  <c r="S16" i="1"/>
  <c r="T16" i="1"/>
  <c r="U16" i="1"/>
  <c r="R17" i="1"/>
  <c r="S17" i="1"/>
  <c r="T17" i="1"/>
  <c r="U17" i="1"/>
  <c r="R18" i="1"/>
  <c r="S18" i="1"/>
  <c r="T18" i="1"/>
  <c r="U18" i="1"/>
  <c r="U3" i="1"/>
  <c r="T3" i="1"/>
  <c r="S3" i="1"/>
  <c r="R3" i="1"/>
  <c r="O4" i="1"/>
  <c r="O5" i="1"/>
  <c r="O6" i="1"/>
  <c r="O3" i="1"/>
  <c r="L5" i="1"/>
  <c r="Q3" i="14" l="1"/>
  <c r="P3" i="14"/>
  <c r="R3" i="14"/>
  <c r="Z39" i="14"/>
  <c r="Z34" i="14"/>
  <c r="Z36" i="14" s="1"/>
  <c r="M10" i="1"/>
  <c r="O7" i="1"/>
  <c r="L230" i="11"/>
  <c r="L229" i="11"/>
  <c r="L228" i="11"/>
  <c r="L227" i="11"/>
  <c r="L226" i="11"/>
  <c r="L225" i="11"/>
  <c r="L224" i="11"/>
  <c r="L223" i="11"/>
  <c r="L222" i="11"/>
  <c r="L221" i="11"/>
  <c r="L220" i="11"/>
  <c r="L219" i="11"/>
  <c r="L218" i="11"/>
  <c r="L217" i="11"/>
  <c r="L216" i="11"/>
  <c r="L215" i="11"/>
  <c r="L214" i="11"/>
  <c r="L213" i="11"/>
  <c r="L212" i="11"/>
  <c r="L211" i="11"/>
  <c r="L210" i="11"/>
  <c r="L209" i="11"/>
  <c r="L208" i="11"/>
  <c r="L207" i="11"/>
  <c r="L206" i="11"/>
  <c r="L205" i="11"/>
  <c r="L204" i="11"/>
  <c r="L203" i="11"/>
  <c r="L202" i="11"/>
  <c r="L201" i="11"/>
  <c r="L200" i="11"/>
  <c r="L199" i="11"/>
  <c r="L198" i="11"/>
  <c r="L197" i="11"/>
  <c r="L196" i="11"/>
  <c r="L195" i="11"/>
  <c r="L194" i="11"/>
  <c r="L193" i="11"/>
  <c r="L192" i="11"/>
  <c r="L191" i="11"/>
  <c r="L190" i="11"/>
  <c r="L189" i="11"/>
  <c r="L188" i="11"/>
  <c r="L187" i="11"/>
  <c r="L186" i="11"/>
  <c r="L185" i="11"/>
  <c r="L184" i="11"/>
  <c r="L183" i="11"/>
  <c r="L182" i="11"/>
  <c r="L181" i="11"/>
  <c r="L180" i="11"/>
  <c r="L179" i="11"/>
  <c r="L178" i="11"/>
  <c r="L177" i="11"/>
  <c r="L176" i="11"/>
  <c r="L175" i="11"/>
  <c r="L174" i="11"/>
  <c r="L173" i="11"/>
  <c r="L172" i="11"/>
  <c r="L171" i="11"/>
  <c r="L170" i="11"/>
  <c r="L169" i="11"/>
  <c r="L168" i="11"/>
  <c r="L167" i="11"/>
  <c r="L166" i="11"/>
  <c r="L165" i="11"/>
  <c r="L164" i="11"/>
  <c r="L163" i="11"/>
  <c r="L162" i="11"/>
  <c r="L161" i="11"/>
  <c r="L160" i="11"/>
  <c r="L159" i="11"/>
  <c r="L158" i="11"/>
  <c r="L157" i="11"/>
  <c r="L156" i="11"/>
  <c r="L155" i="11"/>
  <c r="L154" i="11"/>
  <c r="L153" i="11"/>
  <c r="L152" i="11"/>
  <c r="L151" i="11"/>
  <c r="L150" i="11"/>
  <c r="L149" i="11"/>
  <c r="L148" i="11"/>
  <c r="L147" i="11"/>
  <c r="L146" i="11"/>
  <c r="L145" i="11"/>
  <c r="L144" i="11"/>
  <c r="L143" i="11"/>
  <c r="L142" i="11"/>
  <c r="L141" i="11"/>
  <c r="L140" i="11"/>
  <c r="L139" i="11"/>
  <c r="L138" i="11"/>
  <c r="L137" i="11"/>
  <c r="L136" i="11"/>
  <c r="L135" i="11"/>
  <c r="L134" i="11"/>
  <c r="L133" i="11"/>
  <c r="L132" i="11"/>
  <c r="L131" i="11"/>
  <c r="L130" i="11"/>
  <c r="L129" i="11"/>
  <c r="L128" i="11"/>
  <c r="L127" i="11"/>
  <c r="L126" i="11"/>
  <c r="L125" i="11"/>
  <c r="L124" i="11"/>
  <c r="L123" i="11"/>
  <c r="L122" i="11"/>
  <c r="L121" i="11"/>
  <c r="L120" i="11"/>
  <c r="L119" i="11"/>
  <c r="L118" i="11"/>
  <c r="L117" i="11"/>
  <c r="L116" i="11"/>
  <c r="L115" i="11"/>
  <c r="L114" i="11"/>
  <c r="L113" i="11"/>
  <c r="L112" i="11"/>
  <c r="L111" i="11"/>
  <c r="L110" i="11"/>
  <c r="L109" i="11"/>
  <c r="L108" i="11"/>
  <c r="L107" i="11"/>
  <c r="L106" i="11"/>
  <c r="L105" i="11"/>
  <c r="L104" i="11"/>
  <c r="L103" i="11"/>
  <c r="L102" i="11"/>
  <c r="L101" i="11"/>
  <c r="L100" i="11"/>
  <c r="L99" i="11"/>
  <c r="L98" i="11"/>
  <c r="L97" i="11"/>
  <c r="L96" i="11"/>
  <c r="L95" i="11"/>
  <c r="L94" i="11"/>
  <c r="L93" i="11"/>
  <c r="L92" i="11"/>
  <c r="L91" i="11"/>
  <c r="L90" i="11"/>
  <c r="L89" i="11"/>
  <c r="L88" i="11"/>
  <c r="L87" i="11"/>
  <c r="L86" i="11"/>
  <c r="L85" i="11"/>
  <c r="L84" i="11"/>
  <c r="L83" i="11"/>
  <c r="L82" i="11"/>
  <c r="L81" i="11"/>
  <c r="L80" i="11"/>
  <c r="L79" i="11"/>
  <c r="L78" i="11"/>
  <c r="L77" i="11"/>
  <c r="L76" i="11"/>
  <c r="L75" i="11"/>
  <c r="L74" i="11"/>
  <c r="L73" i="11"/>
  <c r="L72" i="11"/>
  <c r="L71" i="11"/>
  <c r="L70" i="11"/>
  <c r="L69" i="11"/>
  <c r="L68" i="11"/>
  <c r="L67" i="11"/>
  <c r="L66" i="11"/>
  <c r="L65" i="11"/>
  <c r="L64" i="11"/>
  <c r="L63" i="11"/>
  <c r="L62" i="11"/>
  <c r="L61" i="11"/>
  <c r="L60" i="11"/>
  <c r="L59" i="11"/>
  <c r="L58" i="11"/>
  <c r="L57" i="11"/>
  <c r="L56" i="11"/>
  <c r="L55" i="11"/>
  <c r="L54" i="11"/>
  <c r="L53" i="11"/>
  <c r="L52" i="11"/>
  <c r="L51" i="11"/>
  <c r="L50" i="11"/>
  <c r="L49" i="11"/>
  <c r="L48" i="11"/>
  <c r="L47" i="11"/>
  <c r="L46" i="11"/>
  <c r="L45" i="11"/>
  <c r="L44" i="11"/>
  <c r="L43" i="11"/>
  <c r="L42" i="11"/>
  <c r="L41" i="11"/>
  <c r="L40" i="11"/>
  <c r="L39" i="11"/>
  <c r="L38" i="11"/>
  <c r="L37" i="11"/>
  <c r="L36" i="11"/>
  <c r="L35" i="11"/>
  <c r="L34" i="11"/>
  <c r="L33" i="11"/>
  <c r="L32" i="11"/>
  <c r="L31" i="11"/>
  <c r="L30" i="11"/>
  <c r="L29" i="11"/>
  <c r="L28" i="11"/>
  <c r="L27" i="11"/>
  <c r="L26" i="11"/>
  <c r="L25" i="11"/>
  <c r="L24" i="11"/>
  <c r="L23" i="11"/>
  <c r="L22" i="11"/>
  <c r="L21" i="11"/>
  <c r="L20" i="11"/>
  <c r="L19" i="11"/>
  <c r="L18" i="11"/>
  <c r="L17" i="11"/>
  <c r="L16" i="11"/>
  <c r="L15" i="11"/>
  <c r="L14" i="11"/>
  <c r="L13" i="11"/>
  <c r="L12" i="11"/>
  <c r="L11" i="11"/>
  <c r="L10" i="11"/>
  <c r="L9" i="11"/>
  <c r="L8" i="11"/>
  <c r="L7" i="11"/>
  <c r="L6" i="11"/>
  <c r="L5" i="11"/>
  <c r="L4" i="11"/>
  <c r="Z38" i="14" l="1"/>
  <c r="Z40" i="14" l="1"/>
  <c r="Z41" i="14" l="1"/>
  <c r="Z42" i="14" s="1"/>
  <c r="X45" i="14" l="1"/>
  <c r="AA47" i="14"/>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1EFCF063-51CE-4CEA-BBFC-B08CC77A3898}" keepAlive="1" name="Query - Table3" description="Connection to the 'Table3' query in the workbook." type="5" refreshedVersion="7" background="1" saveData="1">
    <dbPr connection="Provider=Microsoft.Mashup.OleDb.1;Data Source=$Workbook$;Location=Table3;Extended Properties=&quot;&quot;" command="SELECT * FROM [Table3]"/>
  </connection>
  <connection id="2" xr16:uid="{DE65F0D2-82CD-4281-9E52-30CB32932868}" keepAlive="1" name="Query - Table3 (2)" description="Connection to the 'Table3 (2)' query in the workbook." type="5" refreshedVersion="7" background="1" saveData="1">
    <dbPr connection="Provider=Microsoft.Mashup.OleDb.1;Data Source=$Workbook$;Location=&quot;Table3 (2)&quot;;Extended Properties=&quot;&quot;" command="SELECT * FROM [Table3 (2)]"/>
  </connection>
</connections>
</file>

<file path=xl/sharedStrings.xml><?xml version="1.0" encoding="utf-8"?>
<sst xmlns="http://schemas.openxmlformats.org/spreadsheetml/2006/main" count="112297" uniqueCount="15774">
  <si>
    <t>Year</t>
  </si>
  <si>
    <t>Type</t>
  </si>
  <si>
    <t>Product group</t>
  </si>
  <si>
    <t>Producer</t>
  </si>
  <si>
    <t>Code</t>
  </si>
  <si>
    <t>Volume</t>
  </si>
  <si>
    <t>Unitary cost</t>
  </si>
  <si>
    <t>Unitary price</t>
  </si>
  <si>
    <t>Convenience stores</t>
  </si>
  <si>
    <t>Drinks</t>
  </si>
  <si>
    <t>San Benedetto</t>
  </si>
  <si>
    <t>|13/01/01|</t>
  </si>
  <si>
    <t>|13/01/01a|</t>
  </si>
  <si>
    <t>|13/01/02|</t>
  </si>
  <si>
    <t>|13/01/03|</t>
  </si>
  <si>
    <t>|13/01/04|</t>
  </si>
  <si>
    <t>|13/01/05|</t>
  </si>
  <si>
    <t>|13/01/06|</t>
  </si>
  <si>
    <t>|13/01/07|</t>
  </si>
  <si>
    <t>|13/01/30|</t>
  </si>
  <si>
    <t>|13/11/01|</t>
  </si>
  <si>
    <t>|13/11/01a|</t>
  </si>
  <si>
    <t>|13/11/02|</t>
  </si>
  <si>
    <t>|13/11/03|</t>
  </si>
  <si>
    <t>|13/11/04|</t>
  </si>
  <si>
    <t>|13/12/01|</t>
  </si>
  <si>
    <t>|13/12/02|</t>
  </si>
  <si>
    <t>|13/12/03|</t>
  </si>
  <si>
    <t>|13/12/04|</t>
  </si>
  <si>
    <t>|13/12/05|</t>
  </si>
  <si>
    <t>|13/12/06|</t>
  </si>
  <si>
    <t>|13/12/07|</t>
  </si>
  <si>
    <t>|13/12/08|</t>
  </si>
  <si>
    <t>|13/12/09|</t>
  </si>
  <si>
    <t>|13/12/10|</t>
  </si>
  <si>
    <t>|13/12/11|</t>
  </si>
  <si>
    <t>|13/12/12|</t>
  </si>
  <si>
    <t>|13/12/13|</t>
  </si>
  <si>
    <t>|13/12/14|</t>
  </si>
  <si>
    <t>|13/12/15|</t>
  </si>
  <si>
    <t>|13/12/16|</t>
  </si>
  <si>
    <t>|13/12/17|</t>
  </si>
  <si>
    <t>|13/12/18|</t>
  </si>
  <si>
    <t>|13/12/19|</t>
  </si>
  <si>
    <t>|13/12/20|</t>
  </si>
  <si>
    <t>|13/12/21|</t>
  </si>
  <si>
    <t>|13/12/22|</t>
  </si>
  <si>
    <t>|13/12/23|</t>
  </si>
  <si>
    <t>|13/12/24|</t>
  </si>
  <si>
    <t>|13/12/25|</t>
  </si>
  <si>
    <t>|13/12/26|</t>
  </si>
  <si>
    <t>|13/12/27|</t>
  </si>
  <si>
    <t>|13/12/28|</t>
  </si>
  <si>
    <t>|13/12/29|</t>
  </si>
  <si>
    <t>|13/12/30|</t>
  </si>
  <si>
    <t>|13/12/31|</t>
  </si>
  <si>
    <t>|13/12/32|</t>
  </si>
  <si>
    <t>|13/12/33|</t>
  </si>
  <si>
    <t>|13/12/34|</t>
  </si>
  <si>
    <t>|13/12/35|</t>
  </si>
  <si>
    <t>|13/12/36|</t>
  </si>
  <si>
    <t>|13/12/37|</t>
  </si>
  <si>
    <t>|13/12/39|</t>
  </si>
  <si>
    <t>|13/12/40|</t>
  </si>
  <si>
    <t>|13/12/41|</t>
  </si>
  <si>
    <t>|13/12/42|</t>
  </si>
  <si>
    <t>|13/12/43|</t>
  </si>
  <si>
    <t>|13/12/44|</t>
  </si>
  <si>
    <t>|13/12/45|</t>
  </si>
  <si>
    <t>|13/12/46|</t>
  </si>
  <si>
    <t>|13/12/47|</t>
  </si>
  <si>
    <t>|13/12/48|</t>
  </si>
  <si>
    <t>|13/12/49|</t>
  </si>
  <si>
    <t>|13/12/51|</t>
  </si>
  <si>
    <t>|13/12/52|</t>
  </si>
  <si>
    <t>|13/12/53|</t>
  </si>
  <si>
    <t>|13/12/54|</t>
  </si>
  <si>
    <t>|13/12/55|</t>
  </si>
  <si>
    <t>|13/12/56|</t>
  </si>
  <si>
    <t>|13/12/57|</t>
  </si>
  <si>
    <t>|13/12/58|</t>
  </si>
  <si>
    <t>|13/12/59|</t>
  </si>
  <si>
    <t>|13/12/60|</t>
  </si>
  <si>
    <t>|13/12/61|</t>
  </si>
  <si>
    <t>|13/12/62|</t>
  </si>
  <si>
    <t>|13/12/63|</t>
  </si>
  <si>
    <t>|13/12/64|</t>
  </si>
  <si>
    <t>|13/12/65|</t>
  </si>
  <si>
    <t>|13/12/66|</t>
  </si>
  <si>
    <t>|13/12/67|</t>
  </si>
  <si>
    <t>Meat</t>
  </si>
  <si>
    <t>|13/12/38|</t>
  </si>
  <si>
    <t>|13/13/98|</t>
  </si>
  <si>
    <t>|13/13/99|</t>
  </si>
  <si>
    <t>Coffee</t>
  </si>
  <si>
    <t>|13/12/68|</t>
  </si>
  <si>
    <t>|13/12/69|</t>
  </si>
  <si>
    <t>|13/12/70|</t>
  </si>
  <si>
    <t>|13/12/71|</t>
  </si>
  <si>
    <t>|13/12/72|</t>
  </si>
  <si>
    <t>|13/12/73|</t>
  </si>
  <si>
    <t>|13/12/74|</t>
  </si>
  <si>
    <t>|13/12/75|</t>
  </si>
  <si>
    <t>|13/12/76|</t>
  </si>
  <si>
    <t>|13/12/77|</t>
  </si>
  <si>
    <t>|13/12/78|</t>
  </si>
  <si>
    <t>|13/12/79|</t>
  </si>
  <si>
    <t>|13/12/80|</t>
  </si>
  <si>
    <t>|13/12/81|</t>
  </si>
  <si>
    <t>|13/12/82|</t>
  </si>
  <si>
    <t>|13/12/83|</t>
  </si>
  <si>
    <t>|13/12/84|</t>
  </si>
  <si>
    <t>|13/12/85|</t>
  </si>
  <si>
    <t>|13/12/86|</t>
  </si>
  <si>
    <t>|13/12/88|</t>
  </si>
  <si>
    <t>|13/12/89|</t>
  </si>
  <si>
    <t>|13/12/90|</t>
  </si>
  <si>
    <t>|13/12/91|</t>
  </si>
  <si>
    <t>|13/12/92|</t>
  </si>
  <si>
    <t>|13/12/93|</t>
  </si>
  <si>
    <t>|13/12/94|</t>
  </si>
  <si>
    <t>|13/12/95|</t>
  </si>
  <si>
    <t>|13/12/96|</t>
  </si>
  <si>
    <t>|13/12/97|</t>
  </si>
  <si>
    <t>|13/12/98|</t>
  </si>
  <si>
    <t>|13/12/99|</t>
  </si>
  <si>
    <t>|13/13/23|</t>
  </si>
  <si>
    <t>|13/13/25|</t>
  </si>
  <si>
    <t>|13/13/26|</t>
  </si>
  <si>
    <t>|13/13/27|</t>
  </si>
  <si>
    <t>|13/13/28|</t>
  </si>
  <si>
    <t>|13/13/29|</t>
  </si>
  <si>
    <t>|13/13/30|</t>
  </si>
  <si>
    <t>|13/13/31|</t>
  </si>
  <si>
    <t>|13/13/32|</t>
  </si>
  <si>
    <t>|13/13/33|</t>
  </si>
  <si>
    <t>|13/13/34|</t>
  </si>
  <si>
    <t>|13/13/35|</t>
  </si>
  <si>
    <t>|13/13/36|</t>
  </si>
  <si>
    <t>|13/13/37|</t>
  </si>
  <si>
    <t>|13/13/38|</t>
  </si>
  <si>
    <t>|13/13/39|</t>
  </si>
  <si>
    <t>|13/13/40|</t>
  </si>
  <si>
    <t>|13/13/41|</t>
  </si>
  <si>
    <t>|13/99/01|</t>
  </si>
  <si>
    <t>|13/99/02|</t>
  </si>
  <si>
    <t>|13/99/03|</t>
  </si>
  <si>
    <t>|13/99/04|</t>
  </si>
  <si>
    <t>|13/99/05|</t>
  </si>
  <si>
    <t>|13/99/06|</t>
  </si>
  <si>
    <t>|13/99/07|</t>
  </si>
  <si>
    <t>|13/99/08|</t>
  </si>
  <si>
    <t>|13/99/09|</t>
  </si>
  <si>
    <t>|13/99/10|</t>
  </si>
  <si>
    <t>|13/99/11|</t>
  </si>
  <si>
    <t>|13/99/14|</t>
  </si>
  <si>
    <t>|13/99/15|</t>
  </si>
  <si>
    <t>|13/99/16|</t>
  </si>
  <si>
    <t>|13/99/17|</t>
  </si>
  <si>
    <t>|13/99/51|</t>
  </si>
  <si>
    <t>Beverages</t>
  </si>
  <si>
    <t>|13/05/01|</t>
  </si>
  <si>
    <t>|13/05/02|</t>
  </si>
  <si>
    <t>|13/05/04|</t>
  </si>
  <si>
    <t>Cosmetics</t>
  </si>
  <si>
    <t>|13/12/87|</t>
  </si>
  <si>
    <t>|13/13/01|</t>
  </si>
  <si>
    <t>|13/13/02|</t>
  </si>
  <si>
    <t>|13/13/03|</t>
  </si>
  <si>
    <t>|13/13/04|</t>
  </si>
  <si>
    <t>|13/13/05|</t>
  </si>
  <si>
    <t>|13/13/06|</t>
  </si>
  <si>
    <t>|13/13/07|</t>
  </si>
  <si>
    <t>|13/13/08|</t>
  </si>
  <si>
    <t>|13/13/09|</t>
  </si>
  <si>
    <t>|13/13/10|</t>
  </si>
  <si>
    <t>|13/13/11|</t>
  </si>
  <si>
    <t>|13/13/12|</t>
  </si>
  <si>
    <t>|13/13/13|</t>
  </si>
  <si>
    <t>|13/13/14|</t>
  </si>
  <si>
    <t>|13/13/15|</t>
  </si>
  <si>
    <t>|13/13/16|</t>
  </si>
  <si>
    <t>|13/13/17|</t>
  </si>
  <si>
    <t>|13/13/18|</t>
  </si>
  <si>
    <t>|13/13/20|</t>
  </si>
  <si>
    <t>|13/13/21|</t>
  </si>
  <si>
    <t>|13/13/22|</t>
  </si>
  <si>
    <t>|13/13/24|</t>
  </si>
  <si>
    <t>|13/13/44|</t>
  </si>
  <si>
    <t>|13/99/13|</t>
  </si>
  <si>
    <t>Beiersdorf</t>
  </si>
  <si>
    <t>|39/01/01|</t>
  </si>
  <si>
    <t>|39/01/02|</t>
  </si>
  <si>
    <t>|39/01/03|</t>
  </si>
  <si>
    <t>|39/01/04|</t>
  </si>
  <si>
    <t>|39/01/05|</t>
  </si>
  <si>
    <t>|39/01/06|</t>
  </si>
  <si>
    <t>|39/01/07|</t>
  </si>
  <si>
    <t>|39/01/30|</t>
  </si>
  <si>
    <t>Famous Grousse</t>
  </si>
  <si>
    <t>|26/01/01|</t>
  </si>
  <si>
    <t>|26/01/02|</t>
  </si>
  <si>
    <t>|26/01/03|</t>
  </si>
  <si>
    <t>Ferrero</t>
  </si>
  <si>
    <t>|48/01/41|</t>
  </si>
  <si>
    <t>Sweets</t>
  </si>
  <si>
    <t>|48/01/01|</t>
  </si>
  <si>
    <t>|48/01/02|</t>
  </si>
  <si>
    <t>|48/01/03|</t>
  </si>
  <si>
    <t>|48/01/04|</t>
  </si>
  <si>
    <t>|48/01/05|</t>
  </si>
  <si>
    <t>|48/01/06|</t>
  </si>
  <si>
    <t>|48/01/07|</t>
  </si>
  <si>
    <t>|48/01/08|</t>
  </si>
  <si>
    <t>|48/01/09|</t>
  </si>
  <si>
    <t>|48/01/10|</t>
  </si>
  <si>
    <t>|48/01/11|</t>
  </si>
  <si>
    <t>|48/01/12|</t>
  </si>
  <si>
    <t>|48/01/13|</t>
  </si>
  <si>
    <t>|48/01/14|</t>
  </si>
  <si>
    <t>|48/01/15|</t>
  </si>
  <si>
    <t>|48/01/16|</t>
  </si>
  <si>
    <t>|48/01/17|</t>
  </si>
  <si>
    <t>|48/01/18|</t>
  </si>
  <si>
    <t>|48/01/19|</t>
  </si>
  <si>
    <t>|48/01/20|</t>
  </si>
  <si>
    <t>|48/01/21|</t>
  </si>
  <si>
    <t>|48/01/22|</t>
  </si>
  <si>
    <t>|48/01/23|</t>
  </si>
  <si>
    <t>|48/01/24|</t>
  </si>
  <si>
    <t>|48/01/25|</t>
  </si>
  <si>
    <t>|48/01/26|</t>
  </si>
  <si>
    <t>|48/01/27|</t>
  </si>
  <si>
    <t>|48/01/28|</t>
  </si>
  <si>
    <t>|48/01/29|</t>
  </si>
  <si>
    <t>|48/01/30|</t>
  </si>
  <si>
    <t>|48/01/31|</t>
  </si>
  <si>
    <t>|48/01/32|</t>
  </si>
  <si>
    <t>|48/01/33|</t>
  </si>
  <si>
    <t>|48/01/34|</t>
  </si>
  <si>
    <t>|48/01/35|</t>
  </si>
  <si>
    <t>|48/01/36|</t>
  </si>
  <si>
    <t>|48/01/37|</t>
  </si>
  <si>
    <t>|48/01/38|</t>
  </si>
  <si>
    <t>|48/01/39|</t>
  </si>
  <si>
    <t>|48/01/40|</t>
  </si>
  <si>
    <t>|48/01/42|</t>
  </si>
  <si>
    <t>|48/01/43|</t>
  </si>
  <si>
    <t>|48/01/44|</t>
  </si>
  <si>
    <t>|48/01/45|</t>
  </si>
  <si>
    <t>|48/01/46|</t>
  </si>
  <si>
    <t>|48/01/47|</t>
  </si>
  <si>
    <t>|48/01/48|</t>
  </si>
  <si>
    <t>|48/01/49|</t>
  </si>
  <si>
    <t>|48/01/50|</t>
  </si>
  <si>
    <t>|48/01/51|</t>
  </si>
  <si>
    <t>|48/01/52|</t>
  </si>
  <si>
    <t>|48/01/53|</t>
  </si>
  <si>
    <t>|48/01/54|</t>
  </si>
  <si>
    <t>|48/01/55|</t>
  </si>
  <si>
    <t>|48/01/56|</t>
  </si>
  <si>
    <t>|48/01/57|</t>
  </si>
  <si>
    <t>|48/01/58|</t>
  </si>
  <si>
    <t>|48/01/59|</t>
  </si>
  <si>
    <t>|48/01/60|</t>
  </si>
  <si>
    <t>|48/01/61|</t>
  </si>
  <si>
    <t>Ice cream</t>
  </si>
  <si>
    <t>Cioccolatti Italiani</t>
  </si>
  <si>
    <t>|63/03/08|</t>
  </si>
  <si>
    <t>|63/03/09|</t>
  </si>
  <si>
    <t>|63/03/10|</t>
  </si>
  <si>
    <t>|63/03/11|</t>
  </si>
  <si>
    <t>|63/03/12|</t>
  </si>
  <si>
    <t>Mindi</t>
  </si>
  <si>
    <t>|79/01/48|</t>
  </si>
  <si>
    <t>|79/01/49|</t>
  </si>
  <si>
    <t>|79/01/79|</t>
  </si>
  <si>
    <t>Fresh salads</t>
  </si>
  <si>
    <t>Spani</t>
  </si>
  <si>
    <t>|99/01/05|</t>
  </si>
  <si>
    <t>|99/01/06|</t>
  </si>
  <si>
    <t>Grom</t>
  </si>
  <si>
    <t>|09/04/11|</t>
  </si>
  <si>
    <t>|09/04/12|</t>
  </si>
  <si>
    <t>|09/04/13|</t>
  </si>
  <si>
    <t>|09/04/14|</t>
  </si>
  <si>
    <t>|09/04/15|</t>
  </si>
  <si>
    <t>Rivareno</t>
  </si>
  <si>
    <t>|99/06/01|</t>
  </si>
  <si>
    <t>L'angolo vicino</t>
  </si>
  <si>
    <t>|06/04/01|</t>
  </si>
  <si>
    <t>|06/04/03|</t>
  </si>
  <si>
    <t>|06/04/11|</t>
  </si>
  <si>
    <t>|06/04/12|</t>
  </si>
  <si>
    <t>|06/04/13|</t>
  </si>
  <si>
    <t>|06/04/20|</t>
  </si>
  <si>
    <t>Sadand</t>
  </si>
  <si>
    <t>|07/07/01|</t>
  </si>
  <si>
    <t>|07/07/02|</t>
  </si>
  <si>
    <t>|07/07/03|</t>
  </si>
  <si>
    <t>|07/07/04|</t>
  </si>
  <si>
    <t>|07/07/05|</t>
  </si>
  <si>
    <t>|07/07/06|</t>
  </si>
  <si>
    <t>|07/07/07|</t>
  </si>
  <si>
    <t>|07/07/08|</t>
  </si>
  <si>
    <t>|07/07/09|</t>
  </si>
  <si>
    <t>|07/07/10|</t>
  </si>
  <si>
    <t>Heineken</t>
  </si>
  <si>
    <t>|33/01/01|</t>
  </si>
  <si>
    <t>|33/01/02|</t>
  </si>
  <si>
    <t>|33/01/03|</t>
  </si>
  <si>
    <t>|33/01/04|</t>
  </si>
  <si>
    <t>|33/01/05|</t>
  </si>
  <si>
    <t>|33/01/06|</t>
  </si>
  <si>
    <t>|33/01/07|</t>
  </si>
  <si>
    <t>|33/01/08|</t>
  </si>
  <si>
    <t>|33/01/09|</t>
  </si>
  <si>
    <t>|33/01/10|</t>
  </si>
  <si>
    <t>|33/01/11|</t>
  </si>
  <si>
    <t>|33/01/12|</t>
  </si>
  <si>
    <t>|33/01/13|</t>
  </si>
  <si>
    <t>|33/01/14|</t>
  </si>
  <si>
    <t>|33/01/15|</t>
  </si>
  <si>
    <t>|33/01/16|</t>
  </si>
  <si>
    <t>|33/01/17|</t>
  </si>
  <si>
    <t>|33/01/18|</t>
  </si>
  <si>
    <t>|33/01/19|</t>
  </si>
  <si>
    <t>|33/01/20|</t>
  </si>
  <si>
    <t>|33/01/21|</t>
  </si>
  <si>
    <t>|33/01/22|</t>
  </si>
  <si>
    <t>|33/01/23|</t>
  </si>
  <si>
    <t>|33/01/24|</t>
  </si>
  <si>
    <t>|33/01/25|</t>
  </si>
  <si>
    <t>|33/01/26|</t>
  </si>
  <si>
    <t>|33/01/30|</t>
  </si>
  <si>
    <t>|33/01/31|</t>
  </si>
  <si>
    <t>|33/01/32|</t>
  </si>
  <si>
    <t>|33/01/33|</t>
  </si>
  <si>
    <t>|33/01/40|</t>
  </si>
  <si>
    <t>|33/01/41|</t>
  </si>
  <si>
    <t>|33/01/42|</t>
  </si>
  <si>
    <t>|33/01/43|</t>
  </si>
  <si>
    <t>|33/01/44|</t>
  </si>
  <si>
    <t>|33/01/45|</t>
  </si>
  <si>
    <t>|33/01/46|</t>
  </si>
  <si>
    <t>|33/01/47|</t>
  </si>
  <si>
    <t>|33/01/48|</t>
  </si>
  <si>
    <t>|33/01/49|</t>
  </si>
  <si>
    <t>|33/01/50|</t>
  </si>
  <si>
    <t>|33/01/51|</t>
  </si>
  <si>
    <t>|33/01/52|</t>
  </si>
  <si>
    <t>|33/01/60|</t>
  </si>
  <si>
    <t>|33/01/61|</t>
  </si>
  <si>
    <t>|33/01/62|</t>
  </si>
  <si>
    <t>|33/01/63|</t>
  </si>
  <si>
    <t>|33/01/64|</t>
  </si>
  <si>
    <t>|33/10/01|</t>
  </si>
  <si>
    <t>|33/99/91|</t>
  </si>
  <si>
    <t>|33/99/92|</t>
  </si>
  <si>
    <t>|33/99/93|</t>
  </si>
  <si>
    <t>|33/99/94|</t>
  </si>
  <si>
    <t>|33/99/95|</t>
  </si>
  <si>
    <t>|33/99/96|</t>
  </si>
  <si>
    <t>|33/99/98|</t>
  </si>
  <si>
    <t>|33/99/99|</t>
  </si>
  <si>
    <t>Tuborg</t>
  </si>
  <si>
    <t>|33/99/97|</t>
  </si>
  <si>
    <t>|97/01/01|</t>
  </si>
  <si>
    <t>|97/01/02|</t>
  </si>
  <si>
    <t>|97/01/03|</t>
  </si>
  <si>
    <t>|97/02/01|</t>
  </si>
  <si>
    <t>|97/02/02|</t>
  </si>
  <si>
    <t>|97/02/03|</t>
  </si>
  <si>
    <t>|97/02/05|</t>
  </si>
  <si>
    <t>Optima</t>
  </si>
  <si>
    <t>|64/01/01|</t>
  </si>
  <si>
    <t>|64/01/02|</t>
  </si>
  <si>
    <t>|64/02/01|</t>
  </si>
  <si>
    <t>|64/02/02|</t>
  </si>
  <si>
    <t>|64/02/03|</t>
  </si>
  <si>
    <t>|64/02/04|</t>
  </si>
  <si>
    <t>|64/02/05|</t>
  </si>
  <si>
    <t>Genco</t>
  </si>
  <si>
    <t>|20/10/02|</t>
  </si>
  <si>
    <t>|20/10/03|</t>
  </si>
  <si>
    <t>|20/10/04|</t>
  </si>
  <si>
    <t>|20/10/05|</t>
  </si>
  <si>
    <t>|20/10/06|</t>
  </si>
  <si>
    <t>|20/10/07|</t>
  </si>
  <si>
    <t>|20/10/08|</t>
  </si>
  <si>
    <t>|20/10/09|</t>
  </si>
  <si>
    <t>|20/10/10|</t>
  </si>
  <si>
    <t>|20/10/11|</t>
  </si>
  <si>
    <t>|20/10/12|</t>
  </si>
  <si>
    <t>|20/13/01|</t>
  </si>
  <si>
    <t>|20/13/02|</t>
  </si>
  <si>
    <t>|20/13/03|</t>
  </si>
  <si>
    <t>|20/13/04|</t>
  </si>
  <si>
    <t>|20/13/05|</t>
  </si>
  <si>
    <t>|20/13/06|</t>
  </si>
  <si>
    <t>|20/13/07|</t>
  </si>
  <si>
    <t>|20/13/08|</t>
  </si>
  <si>
    <t>|20/13/09|</t>
  </si>
  <si>
    <t>|20/13/10|</t>
  </si>
  <si>
    <t>|20/13/11|</t>
  </si>
  <si>
    <t>|20/13/12|</t>
  </si>
  <si>
    <t>|20/13/13|</t>
  </si>
  <si>
    <t>|20/13/14|</t>
  </si>
  <si>
    <t>|20/13/15|</t>
  </si>
  <si>
    <t>|20/13/16|</t>
  </si>
  <si>
    <t>|20/13/17|</t>
  </si>
  <si>
    <t>|20/13/18|</t>
  </si>
  <si>
    <t>|20/13/19|</t>
  </si>
  <si>
    <t>|20/13/20|</t>
  </si>
  <si>
    <t>|20/13/21|</t>
  </si>
  <si>
    <t>|20/13/22|</t>
  </si>
  <si>
    <t>|20/13/23|</t>
  </si>
  <si>
    <t>|20/13/24|</t>
  </si>
  <si>
    <t>|20/13/28|</t>
  </si>
  <si>
    <t>|20/13/29|</t>
  </si>
  <si>
    <t>|20/13/30|</t>
  </si>
  <si>
    <t>|20/13/31|</t>
  </si>
  <si>
    <t>|20/13/32|</t>
  </si>
  <si>
    <t>|20/13/33|</t>
  </si>
  <si>
    <t>|20/13/34|</t>
  </si>
  <si>
    <t>|20/13/35|</t>
  </si>
  <si>
    <t>|20/13/36|</t>
  </si>
  <si>
    <t>|20/13/37|</t>
  </si>
  <si>
    <t>|20/13/38|</t>
  </si>
  <si>
    <t>|20/13/39|</t>
  </si>
  <si>
    <t>|20/13/40|</t>
  </si>
  <si>
    <t>|20/13/42|</t>
  </si>
  <si>
    <t>|20/13/43|</t>
  </si>
  <si>
    <t>|20/13/44|</t>
  </si>
  <si>
    <t>|20/13/45|</t>
  </si>
  <si>
    <t>|20/13/46|</t>
  </si>
  <si>
    <t>|20/13/47|</t>
  </si>
  <si>
    <t>|20/13/48|</t>
  </si>
  <si>
    <t>|20/13/49*|</t>
  </si>
  <si>
    <t>|20/14/01|</t>
  </si>
  <si>
    <t>|20/14/02|</t>
  </si>
  <si>
    <t>|20/14/03|</t>
  </si>
  <si>
    <t>|20/14/04|</t>
  </si>
  <si>
    <t>|20/14/05|</t>
  </si>
  <si>
    <t>|20/14/06|</t>
  </si>
  <si>
    <t>|20/14/08|</t>
  </si>
  <si>
    <t>|20/17/01|</t>
  </si>
  <si>
    <t>|20/17/02|</t>
  </si>
  <si>
    <t>|20/17/03|</t>
  </si>
  <si>
    <t>|20/99/91|</t>
  </si>
  <si>
    <t>Brembo</t>
  </si>
  <si>
    <t>|46/01/01|</t>
  </si>
  <si>
    <t>|46/01/02|</t>
  </si>
  <si>
    <t>|46/01/03|</t>
  </si>
  <si>
    <t>|46/01/04|</t>
  </si>
  <si>
    <t>|46/01/05|</t>
  </si>
  <si>
    <t>|46/01/06|</t>
  </si>
  <si>
    <t>|46/01/07|</t>
  </si>
  <si>
    <t>|46/01/08|</t>
  </si>
  <si>
    <t>|46/01/09|</t>
  </si>
  <si>
    <t>|46/01/10|</t>
  </si>
  <si>
    <t>|46/01/11|</t>
  </si>
  <si>
    <t>|46/01/12|</t>
  </si>
  <si>
    <t>|46/01/13|</t>
  </si>
  <si>
    <t>|46/01/14|</t>
  </si>
  <si>
    <t>|46/01/20|</t>
  </si>
  <si>
    <t>Illy</t>
  </si>
  <si>
    <t>|80/01/01|</t>
  </si>
  <si>
    <t>|80/01/02|</t>
  </si>
  <si>
    <t>|80/01/03|</t>
  </si>
  <si>
    <t>|80/01/04|</t>
  </si>
  <si>
    <t>|80/01/05|</t>
  </si>
  <si>
    <t>|80/01/06|</t>
  </si>
  <si>
    <t>|80/01/07|</t>
  </si>
  <si>
    <t>|80/01/08|</t>
  </si>
  <si>
    <t>|80/01/09|</t>
  </si>
  <si>
    <t>|80/01/10|</t>
  </si>
  <si>
    <t>|80/01/11|</t>
  </si>
  <si>
    <t>|80/01/12|</t>
  </si>
  <si>
    <t>|80/01/13|</t>
  </si>
  <si>
    <t>|80/01/14|</t>
  </si>
  <si>
    <t>|80/01/15|</t>
  </si>
  <si>
    <t>|80/01/16|</t>
  </si>
  <si>
    <t>|80/01/17|</t>
  </si>
  <si>
    <t>|80/01/18|</t>
  </si>
  <si>
    <t>|80/01/19|</t>
  </si>
  <si>
    <t>|80/01/20|</t>
  </si>
  <si>
    <t>|80/01/21|</t>
  </si>
  <si>
    <t>|80/01/22|</t>
  </si>
  <si>
    <t>|80/01/23|</t>
  </si>
  <si>
    <t>|80/01/24|</t>
  </si>
  <si>
    <t>|80/01/25|</t>
  </si>
  <si>
    <t>|80/01/26|</t>
  </si>
  <si>
    <t>|80/01/27|</t>
  </si>
  <si>
    <t>|80/01/28|</t>
  </si>
  <si>
    <t>|80/01/29|</t>
  </si>
  <si>
    <t>|80/01/30|</t>
  </si>
  <si>
    <t>|80/01/31|</t>
  </si>
  <si>
    <t>|80/01/32|</t>
  </si>
  <si>
    <t>|80/01/33|</t>
  </si>
  <si>
    <t>|80/01/34|</t>
  </si>
  <si>
    <t>|80/01/35|</t>
  </si>
  <si>
    <t>|80/01/36|</t>
  </si>
  <si>
    <t>|80/01/37|</t>
  </si>
  <si>
    <t>|80/01/38|</t>
  </si>
  <si>
    <t>Kraus</t>
  </si>
  <si>
    <t>|126/01/01|</t>
  </si>
  <si>
    <t>|126/01/02|</t>
  </si>
  <si>
    <t>|126/01/03|</t>
  </si>
  <si>
    <t>|126/01/04|</t>
  </si>
  <si>
    <t>|126/01/05|</t>
  </si>
  <si>
    <t>|126/01/06|</t>
  </si>
  <si>
    <t>|126/01/07|</t>
  </si>
  <si>
    <t>|126/01/08|</t>
  </si>
  <si>
    <t>|126/02/01|</t>
  </si>
  <si>
    <t>|126/02/02|</t>
  </si>
  <si>
    <t>|126/02/03|</t>
  </si>
  <si>
    <t>|126/02/04|</t>
  </si>
  <si>
    <t>|126/02/05|</t>
  </si>
  <si>
    <t>|126/02/06|</t>
  </si>
  <si>
    <t>|126/02/07|</t>
  </si>
  <si>
    <t>|126/02/08|</t>
  </si>
  <si>
    <t>|126/02/09|</t>
  </si>
  <si>
    <t>|126/02/10|</t>
  </si>
  <si>
    <t>|126/02/11|</t>
  </si>
  <si>
    <t>|126/02/12|</t>
  </si>
  <si>
    <t>|126/02/13|</t>
  </si>
  <si>
    <t>|126/02/14|</t>
  </si>
  <si>
    <t>|126/03/01|</t>
  </si>
  <si>
    <t>|126/03/02|</t>
  </si>
  <si>
    <t>|126/03/03|</t>
  </si>
  <si>
    <t>|126/03/04|</t>
  </si>
  <si>
    <t>|126/03/05|</t>
  </si>
  <si>
    <t>Fast&amp;Easy</t>
  </si>
  <si>
    <t>|125/02/01|</t>
  </si>
  <si>
    <t>|125/02/04|</t>
  </si>
  <si>
    <t>|125/02/06|</t>
  </si>
  <si>
    <t>|125/02/07|</t>
  </si>
  <si>
    <t>|125/02/08|</t>
  </si>
  <si>
    <t>|125/04/01|</t>
  </si>
  <si>
    <t>|125/04/16|</t>
  </si>
  <si>
    <t>|125/04/17|</t>
  </si>
  <si>
    <t>|125/05/02|</t>
  </si>
  <si>
    <t>|125/05/03|</t>
  </si>
  <si>
    <t>|125/05/04|</t>
  </si>
  <si>
    <t>|125/05/06|</t>
  </si>
  <si>
    <t>|125/05/07|</t>
  </si>
  <si>
    <t>|125/05/08|</t>
  </si>
  <si>
    <t>|125/05/09|</t>
  </si>
  <si>
    <t>|125/05/15|</t>
  </si>
  <si>
    <t>|125/05/17|</t>
  </si>
  <si>
    <t>|125/05/18|</t>
  </si>
  <si>
    <t>|125/05/20|</t>
  </si>
  <si>
    <t>|125/05/22|</t>
  </si>
  <si>
    <t>|125/05/23|</t>
  </si>
  <si>
    <t>Ice Allstars</t>
  </si>
  <si>
    <t>|10/01/01|</t>
  </si>
  <si>
    <t>|10/01/02|</t>
  </si>
  <si>
    <t>|10/01/03|</t>
  </si>
  <si>
    <t>|10/01/04|</t>
  </si>
  <si>
    <t>|10/01/05|</t>
  </si>
  <si>
    <t>|10/01/06|</t>
  </si>
  <si>
    <t>|10/01/07|</t>
  </si>
  <si>
    <t>|10/01/08|</t>
  </si>
  <si>
    <t>|10/01/09|</t>
  </si>
  <si>
    <t>Doleo</t>
  </si>
  <si>
    <t>|113/01/01|</t>
  </si>
  <si>
    <t>|113/01/04|</t>
  </si>
  <si>
    <t>|113/01/05|</t>
  </si>
  <si>
    <t>|113/01/09|</t>
  </si>
  <si>
    <t>|113/01/23|</t>
  </si>
  <si>
    <t>|113/01/30|</t>
  </si>
  <si>
    <t>|113/01/33|</t>
  </si>
  <si>
    <t>|113/01/34|</t>
  </si>
  <si>
    <t>|113/01/36|</t>
  </si>
  <si>
    <t>|113/01/59|</t>
  </si>
  <si>
    <t>|113/01/76|</t>
  </si>
  <si>
    <t>Real ice</t>
  </si>
  <si>
    <t>|112/01/01|</t>
  </si>
  <si>
    <t>|112/01/02|</t>
  </si>
  <si>
    <t>|112/01/03|</t>
  </si>
  <si>
    <t>|112/01/05|</t>
  </si>
  <si>
    <t>L'Oreal</t>
  </si>
  <si>
    <t>|116/01/01|</t>
  </si>
  <si>
    <t>|116/01/02|</t>
  </si>
  <si>
    <t>|116/01/03|</t>
  </si>
  <si>
    <t>|116/01/04|</t>
  </si>
  <si>
    <t>Green stars</t>
  </si>
  <si>
    <t>|62/10/01|</t>
  </si>
  <si>
    <t>|62/11/15|</t>
  </si>
  <si>
    <t>|82/01/03|</t>
  </si>
  <si>
    <t>|82/01/04|</t>
  </si>
  <si>
    <t>|82/01/05|</t>
  </si>
  <si>
    <t>|82/01/06|</t>
  </si>
  <si>
    <t>|82/01/07|</t>
  </si>
  <si>
    <t>|82/01/08|</t>
  </si>
  <si>
    <t>|82/01/09|</t>
  </si>
  <si>
    <t>|82/01/11|</t>
  </si>
  <si>
    <t>|82/01/12|</t>
  </si>
  <si>
    <t>|82/01/13|</t>
  </si>
  <si>
    <t>|82/01/16|</t>
  </si>
  <si>
    <t>|82/01/17|</t>
  </si>
  <si>
    <t>|82/01/18|</t>
  </si>
  <si>
    <t>|82/01/19|</t>
  </si>
  <si>
    <t>|82/01/20|</t>
  </si>
  <si>
    <t>|82/01/21|</t>
  </si>
  <si>
    <t>|82/01/22|</t>
  </si>
  <si>
    <t>|82/01/23|</t>
  </si>
  <si>
    <t>|82/01/24|</t>
  </si>
  <si>
    <t>|82/01/25|</t>
  </si>
  <si>
    <t>|82/01/26|</t>
  </si>
  <si>
    <t>|82/01/27|</t>
  </si>
  <si>
    <t>|82/01/28|</t>
  </si>
  <si>
    <t>|82/01/29|</t>
  </si>
  <si>
    <t>|82/01/30|</t>
  </si>
  <si>
    <t>|82/01/31|</t>
  </si>
  <si>
    <t>|82/01/32|</t>
  </si>
  <si>
    <t>|82/01/33|</t>
  </si>
  <si>
    <t>|82/01/34|</t>
  </si>
  <si>
    <t>|82/01/35|</t>
  </si>
  <si>
    <t>|82/01/36|</t>
  </si>
  <si>
    <t>|82/01/37|</t>
  </si>
  <si>
    <t>|82/01/38|</t>
  </si>
  <si>
    <t>|82/01/39|</t>
  </si>
  <si>
    <t>|82/01/40|</t>
  </si>
  <si>
    <t>|82/01/41|</t>
  </si>
  <si>
    <t>|82/01/42|</t>
  </si>
  <si>
    <t>|82/01/43|</t>
  </si>
  <si>
    <t>|82/01/44|</t>
  </si>
  <si>
    <t>|82/01/45|</t>
  </si>
  <si>
    <t>|82/01/46|</t>
  </si>
  <si>
    <t>|82/01/47|</t>
  </si>
  <si>
    <t>|82/01/48|</t>
  </si>
  <si>
    <t>|82/01/49|</t>
  </si>
  <si>
    <t>|82/01/50|</t>
  </si>
  <si>
    <t>|82/01/51|</t>
  </si>
  <si>
    <t>|82/01/52|</t>
  </si>
  <si>
    <t>|82/01/53|</t>
  </si>
  <si>
    <t>|82/01/54|</t>
  </si>
  <si>
    <t>|82/01/55|</t>
  </si>
  <si>
    <t>|82/01/57|</t>
  </si>
  <si>
    <t>|82/02/01|</t>
  </si>
  <si>
    <t>|82/02/02|</t>
  </si>
  <si>
    <t>|82/02/03|</t>
  </si>
  <si>
    <t>|82/02/05|</t>
  </si>
  <si>
    <t>|82/02/06|</t>
  </si>
  <si>
    <t>|82/03/01|</t>
  </si>
  <si>
    <t>Bonduelle</t>
  </si>
  <si>
    <t>|26/04/18|</t>
  </si>
  <si>
    <t>|62/01/01|</t>
  </si>
  <si>
    <t>|62/01/02|</t>
  </si>
  <si>
    <t>|62/01/03|</t>
  </si>
  <si>
    <t>|62/01/04|</t>
  </si>
  <si>
    <t>|62/01/05|</t>
  </si>
  <si>
    <t>|62/01/06|</t>
  </si>
  <si>
    <t>|62/01/07|</t>
  </si>
  <si>
    <t>|62/01/08|</t>
  </si>
  <si>
    <t>|62/01/09|</t>
  </si>
  <si>
    <t>|62/01/10|</t>
  </si>
  <si>
    <t>|62/01/11|</t>
  </si>
  <si>
    <t>|62/01/12|</t>
  </si>
  <si>
    <t>|62/01/13|</t>
  </si>
  <si>
    <t>|62/01/14|</t>
  </si>
  <si>
    <t>|62/01/15|</t>
  </si>
  <si>
    <t>|62/01/16|</t>
  </si>
  <si>
    <t>|62/01/17|</t>
  </si>
  <si>
    <t>|62/01/18|</t>
  </si>
  <si>
    <t>|62/01/19|</t>
  </si>
  <si>
    <t>|62/01/20|</t>
  </si>
  <si>
    <t>|62/01/21|</t>
  </si>
  <si>
    <t>|62/01/22|</t>
  </si>
  <si>
    <t>|62/01/23|</t>
  </si>
  <si>
    <t>|62/01/24|</t>
  </si>
  <si>
    <t>|62/01/25|</t>
  </si>
  <si>
    <t>|62/01/26|</t>
  </si>
  <si>
    <t>|62/01/27|</t>
  </si>
  <si>
    <t>|62/01/28|</t>
  </si>
  <si>
    <t>|62/01/29|</t>
  </si>
  <si>
    <t>|62/01/30|</t>
  </si>
  <si>
    <t>|62/01/31|</t>
  </si>
  <si>
    <t>|62/01/32|</t>
  </si>
  <si>
    <t>|62/01/33|</t>
  </si>
  <si>
    <t>|62/01/34|</t>
  </si>
  <si>
    <t>|62/01/35|</t>
  </si>
  <si>
    <t>|62/01/36|</t>
  </si>
  <si>
    <t>|62/01/37|</t>
  </si>
  <si>
    <t>|62/01/38|</t>
  </si>
  <si>
    <t>|62/01/39|</t>
  </si>
  <si>
    <t>|62/01/40|</t>
  </si>
  <si>
    <t>|62/01/41|</t>
  </si>
  <si>
    <t>|62/01/42|</t>
  </si>
  <si>
    <t>|62/01/43|</t>
  </si>
  <si>
    <t>|62/01/44|</t>
  </si>
  <si>
    <t>|62/01/45|</t>
  </si>
  <si>
    <t>|62/01/46|</t>
  </si>
  <si>
    <t>|62/01/99|</t>
  </si>
  <si>
    <t>|62/02/01|</t>
  </si>
  <si>
    <t>|62/02/02|</t>
  </si>
  <si>
    <t>|62/02/03|</t>
  </si>
  <si>
    <t>|62/02/04|</t>
  </si>
  <si>
    <t>|62/02/05|</t>
  </si>
  <si>
    <t>|62/02/06|</t>
  </si>
  <si>
    <t>|62/02/07|</t>
  </si>
  <si>
    <t>|62/02/08|</t>
  </si>
  <si>
    <t>|62/02/09|</t>
  </si>
  <si>
    <t>|62/02/10|</t>
  </si>
  <si>
    <t>|62/02/11|</t>
  </si>
  <si>
    <t>|62/02/13|</t>
  </si>
  <si>
    <t>|62/02/14|</t>
  </si>
  <si>
    <t>|62/02/15|</t>
  </si>
  <si>
    <t>|62/03/01|</t>
  </si>
  <si>
    <t>|62/03/02|</t>
  </si>
  <si>
    <t>|62/03/03|</t>
  </si>
  <si>
    <t>|62/03/04|</t>
  </si>
  <si>
    <t>|62/03/05|</t>
  </si>
  <si>
    <t>|62/03/06|</t>
  </si>
  <si>
    <t>|62/03/07|</t>
  </si>
  <si>
    <t>|62/03/08|</t>
  </si>
  <si>
    <t>|62/03/09|</t>
  </si>
  <si>
    <t>|62/03/10|</t>
  </si>
  <si>
    <t>|62/03/11|</t>
  </si>
  <si>
    <t>|62/03/12|</t>
  </si>
  <si>
    <t>|62/03/13|</t>
  </si>
  <si>
    <t>|62/03/14|</t>
  </si>
  <si>
    <t>|62/03/15|</t>
  </si>
  <si>
    <t>|62/03/16|</t>
  </si>
  <si>
    <t>|62/03/17|</t>
  </si>
  <si>
    <t>|62/03/18|</t>
  </si>
  <si>
    <t>|62/03/19|</t>
  </si>
  <si>
    <t>|62/03/20|</t>
  </si>
  <si>
    <t>|62/03/21|</t>
  </si>
  <si>
    <t>|62/03/22|</t>
  </si>
  <si>
    <t>|62/03/23|</t>
  </si>
  <si>
    <t>|62/03/24|</t>
  </si>
  <si>
    <t>|62/03/25|</t>
  </si>
  <si>
    <t>|62/03/26|</t>
  </si>
  <si>
    <t>|62/03/27|</t>
  </si>
  <si>
    <t>|62/03/28|</t>
  </si>
  <si>
    <t>|62/03/29|</t>
  </si>
  <si>
    <t>|62/03/30|</t>
  </si>
  <si>
    <t>|62/03/31|</t>
  </si>
  <si>
    <t>|62/03/32|</t>
  </si>
  <si>
    <t>|62/03/33|</t>
  </si>
  <si>
    <t>|62/03/34|</t>
  </si>
  <si>
    <t>|62/03/35|</t>
  </si>
  <si>
    <t>|62/03/36|</t>
  </si>
  <si>
    <t>|62/03/37|</t>
  </si>
  <si>
    <t>|62/03/38|</t>
  </si>
  <si>
    <t>|62/03/39|</t>
  </si>
  <si>
    <t>|62/03/40|</t>
  </si>
  <si>
    <t>|62/03/41|</t>
  </si>
  <si>
    <t>|62/03/42|</t>
  </si>
  <si>
    <t>|62/03/43|</t>
  </si>
  <si>
    <t>|62/03/44|</t>
  </si>
  <si>
    <t>|62/03/45|</t>
  </si>
  <si>
    <t>|62/03/46|</t>
  </si>
  <si>
    <t>|62/03/47|</t>
  </si>
  <si>
    <t>|62/03/48|</t>
  </si>
  <si>
    <t>|62/03/49|</t>
  </si>
  <si>
    <t>|62/03/50|</t>
  </si>
  <si>
    <t>|62/03/51|</t>
  </si>
  <si>
    <t>|62/03/52|</t>
  </si>
  <si>
    <t>|62/03/53|</t>
  </si>
  <si>
    <t>|62/03/54|</t>
  </si>
  <si>
    <t>|62/03/55|</t>
  </si>
  <si>
    <t>|62/03/56|</t>
  </si>
  <si>
    <t>|62/03/57|</t>
  </si>
  <si>
    <t>|62/03/58|</t>
  </si>
  <si>
    <t>|62/03/59|</t>
  </si>
  <si>
    <t>|62/03/60|</t>
  </si>
  <si>
    <t>|62/03/61|</t>
  </si>
  <si>
    <t>|62/03/62|</t>
  </si>
  <si>
    <t>|62/03/63|</t>
  </si>
  <si>
    <t>|62/03/64|</t>
  </si>
  <si>
    <t>|62/03/66|</t>
  </si>
  <si>
    <t>|62/03/68|</t>
  </si>
  <si>
    <t>|62/03/69|</t>
  </si>
  <si>
    <t>|62/03/72|</t>
  </si>
  <si>
    <t>|62/03/73|</t>
  </si>
  <si>
    <t>|62/03/74|</t>
  </si>
  <si>
    <t>|62/03/75|</t>
  </si>
  <si>
    <t>|62/03/76|</t>
  </si>
  <si>
    <t>|62/03/77|</t>
  </si>
  <si>
    <t>|62/03/78|</t>
  </si>
  <si>
    <t>|62/03/79|</t>
  </si>
  <si>
    <t>|62/04/01|</t>
  </si>
  <si>
    <t>|62/04/02|</t>
  </si>
  <si>
    <t>|62/04/03|</t>
  </si>
  <si>
    <t>|62/04/04|</t>
  </si>
  <si>
    <t>|62/04/05|</t>
  </si>
  <si>
    <t>|62/04/06|</t>
  </si>
  <si>
    <t>|62/04/07|</t>
  </si>
  <si>
    <t>|62/04/08|</t>
  </si>
  <si>
    <t>|62/04/09|</t>
  </si>
  <si>
    <t>|62/04/10|</t>
  </si>
  <si>
    <t>|62/04/11|</t>
  </si>
  <si>
    <t>|62/04/13|</t>
  </si>
  <si>
    <t>|62/04/14|</t>
  </si>
  <si>
    <t>|62/04/15|</t>
  </si>
  <si>
    <t>|62/04/16|</t>
  </si>
  <si>
    <t>|62/04/17|</t>
  </si>
  <si>
    <t>|62/04/18|</t>
  </si>
  <si>
    <t>|62/04/19|</t>
  </si>
  <si>
    <t>|62/04/20|</t>
  </si>
  <si>
    <t>|62/04/21|</t>
  </si>
  <si>
    <t>|62/04/23|</t>
  </si>
  <si>
    <t>|62/04/25|</t>
  </si>
  <si>
    <t>|62/04/26|</t>
  </si>
  <si>
    <t>|62/04/27|</t>
  </si>
  <si>
    <t>|62/05/01|</t>
  </si>
  <si>
    <t>|62/05/02|</t>
  </si>
  <si>
    <t>|62/05/03|</t>
  </si>
  <si>
    <t>|62/05/04|</t>
  </si>
  <si>
    <t>|62/05/05|</t>
  </si>
  <si>
    <t>|62/05/06|</t>
  </si>
  <si>
    <t>|62/09/01|</t>
  </si>
  <si>
    <t>Veet</t>
  </si>
  <si>
    <t>|55/01/01|</t>
  </si>
  <si>
    <t>|55/01/02|</t>
  </si>
  <si>
    <t>|55/01/03|</t>
  </si>
  <si>
    <t>|55/01/04|</t>
  </si>
  <si>
    <t>|55/01/05|</t>
  </si>
  <si>
    <t>|55/01/06|</t>
  </si>
  <si>
    <t>|55/01/07|</t>
  </si>
  <si>
    <t>|55/01/08|</t>
  </si>
  <si>
    <t>|55/01/09|</t>
  </si>
  <si>
    <t>|55/01/10|</t>
  </si>
  <si>
    <t>|55/01/11|</t>
  </si>
  <si>
    <t>|55/01/12|</t>
  </si>
  <si>
    <t>|55/01/13|</t>
  </si>
  <si>
    <t>|55/01/14|</t>
  </si>
  <si>
    <t>|55/01/15|</t>
  </si>
  <si>
    <t>|55/01/16|</t>
  </si>
  <si>
    <t>|55/01/17|</t>
  </si>
  <si>
    <t>|55/01/18|</t>
  </si>
  <si>
    <t>|55/01/19|</t>
  </si>
  <si>
    <t>|55/01/20|</t>
  </si>
  <si>
    <t>|55/01/21|</t>
  </si>
  <si>
    <t>|55/01/22|</t>
  </si>
  <si>
    <t>|55/01/23|</t>
  </si>
  <si>
    <t>|55/01/24|</t>
  </si>
  <si>
    <t>|55/01/25|</t>
  </si>
  <si>
    <t>|55/01/26|</t>
  </si>
  <si>
    <t>|55/01/27|</t>
  </si>
  <si>
    <t>|55/01/28|</t>
  </si>
  <si>
    <t>|55/01/29|</t>
  </si>
  <si>
    <t>|55/01/30|</t>
  </si>
  <si>
    <t>|55/01/31|</t>
  </si>
  <si>
    <t>|55/01/32|</t>
  </si>
  <si>
    <t>|55/01/33|</t>
  </si>
  <si>
    <t>|55/01/34|</t>
  </si>
  <si>
    <t>|55/01/35|</t>
  </si>
  <si>
    <t>|55/01/36|</t>
  </si>
  <si>
    <t>|55/01/37|</t>
  </si>
  <si>
    <t>|55/01/38|</t>
  </si>
  <si>
    <t>|55/01/39|</t>
  </si>
  <si>
    <t>|55/01/40|</t>
  </si>
  <si>
    <t>|55/01/41|</t>
  </si>
  <si>
    <t>|55/01/42|</t>
  </si>
  <si>
    <t>|55/01/43|</t>
  </si>
  <si>
    <t>|55/01/44|</t>
  </si>
  <si>
    <t>|55/01/45|</t>
  </si>
  <si>
    <t>|55/01/46|</t>
  </si>
  <si>
    <t>|55/01/47|</t>
  </si>
  <si>
    <t>|55/01/48|</t>
  </si>
  <si>
    <t>|55/01/60|</t>
  </si>
  <si>
    <t>|55/01/61|</t>
  </si>
  <si>
    <t>|55/01/62|</t>
  </si>
  <si>
    <t>|55/01/63|</t>
  </si>
  <si>
    <t>|55/01/64|</t>
  </si>
  <si>
    <t>North Cascade</t>
  </si>
  <si>
    <t>|45/08/01|</t>
  </si>
  <si>
    <t>|45/30/01|</t>
  </si>
  <si>
    <t>|45/50/01|</t>
  </si>
  <si>
    <t>|45/50/02|</t>
  </si>
  <si>
    <t>|45/50/03|</t>
  </si>
  <si>
    <t>|45/50/04|</t>
  </si>
  <si>
    <t>|45/50/05|</t>
  </si>
  <si>
    <t>|45/50/06|</t>
  </si>
  <si>
    <t>|45/50/07|</t>
  </si>
  <si>
    <t>|45/50/08|</t>
  </si>
  <si>
    <t>|45/50/09|</t>
  </si>
  <si>
    <t>|45/50/10|</t>
  </si>
  <si>
    <t>|45/50/11|</t>
  </si>
  <si>
    <t>|45/50/12|</t>
  </si>
  <si>
    <t>|45/50/13|</t>
  </si>
  <si>
    <t>|45/50/14|</t>
  </si>
  <si>
    <t>|45/50/15|</t>
  </si>
  <si>
    <t>|45/50/16|</t>
  </si>
  <si>
    <t>|45/50/17|</t>
  </si>
  <si>
    <t>|45/50/19|</t>
  </si>
  <si>
    <t>|45/50/20|</t>
  </si>
  <si>
    <t>|45/50/21|</t>
  </si>
  <si>
    <t>|45/50/22|</t>
  </si>
  <si>
    <t>|45/50/23|</t>
  </si>
  <si>
    <t>|45/50/24|</t>
  </si>
  <si>
    <t>|45/50/25|</t>
  </si>
  <si>
    <t>|45/50/26|</t>
  </si>
  <si>
    <t>|45/50/27|</t>
  </si>
  <si>
    <t>|45/50/28|</t>
  </si>
  <si>
    <t>|45/50/29|</t>
  </si>
  <si>
    <t>|45/50/30|</t>
  </si>
  <si>
    <t>|45/50/31|</t>
  </si>
  <si>
    <t>|45/50/32|</t>
  </si>
  <si>
    <t>|45/50/33|</t>
  </si>
  <si>
    <t>|45/50/34|</t>
  </si>
  <si>
    <t>|45/50/35|</t>
  </si>
  <si>
    <t>|45/50/36|</t>
  </si>
  <si>
    <t>|45/50/37|</t>
  </si>
  <si>
    <t>|45/50/38|</t>
  </si>
  <si>
    <t>|45/50/39|</t>
  </si>
  <si>
    <t>|45/50/40|</t>
  </si>
  <si>
    <t>|45/50/40a|</t>
  </si>
  <si>
    <t>|45/50/40b|</t>
  </si>
  <si>
    <t>|45/50/40c|</t>
  </si>
  <si>
    <t>|45/50/40d|</t>
  </si>
  <si>
    <t>|45/50/41|</t>
  </si>
  <si>
    <t>|45/50/42|</t>
  </si>
  <si>
    <t>|45/50/98|</t>
  </si>
  <si>
    <t>|45/50/99|</t>
  </si>
  <si>
    <t>Alcohol</t>
  </si>
  <si>
    <t>|45/01/01|</t>
  </si>
  <si>
    <t>|45/01/02|</t>
  </si>
  <si>
    <t>|45/01/03|</t>
  </si>
  <si>
    <t>|45/01/04|</t>
  </si>
  <si>
    <t>|45/01/05|</t>
  </si>
  <si>
    <t>|45/01/11|</t>
  </si>
  <si>
    <t>|45/01/12|</t>
  </si>
  <si>
    <t>|45/01/13|</t>
  </si>
  <si>
    <t>|45/01/14|</t>
  </si>
  <si>
    <t>|45/01/15|</t>
  </si>
  <si>
    <t>|45/01/16|</t>
  </si>
  <si>
    <t>|45/01/20|</t>
  </si>
  <si>
    <t>|45/01/21|</t>
  </si>
  <si>
    <t>|45/01/22|</t>
  </si>
  <si>
    <t>|45/02/01|</t>
  </si>
  <si>
    <t>|45/02/02|</t>
  </si>
  <si>
    <t>|45/02/03|</t>
  </si>
  <si>
    <t>|45/02/04|</t>
  </si>
  <si>
    <t>|45/02/05|</t>
  </si>
  <si>
    <t>|45/02/11|</t>
  </si>
  <si>
    <t>|45/02/12|</t>
  </si>
  <si>
    <t>|45/02/13|</t>
  </si>
  <si>
    <t>|45/02/21|</t>
  </si>
  <si>
    <t>|45/02/22|</t>
  </si>
  <si>
    <t>|45/02/23|</t>
  </si>
  <si>
    <t>|45/02/31|</t>
  </si>
  <si>
    <t>|45/03/01|</t>
  </si>
  <si>
    <t>|45/03/03|</t>
  </si>
  <si>
    <t>|45/03/04|</t>
  </si>
  <si>
    <t>|45/03/05|</t>
  </si>
  <si>
    <t>|45/04/01|</t>
  </si>
  <si>
    <t>|45/04/02|</t>
  </si>
  <si>
    <t>|45/04/03|</t>
  </si>
  <si>
    <t>|45/04/04|</t>
  </si>
  <si>
    <t>|45/04/08|</t>
  </si>
  <si>
    <t>|45/04/09|</t>
  </si>
  <si>
    <t>|45/04/10|</t>
  </si>
  <si>
    <t>|45/04/11|</t>
  </si>
  <si>
    <t>|45/04/12|</t>
  </si>
  <si>
    <t>|45/04/13|</t>
  </si>
  <si>
    <t>|45/04/14|</t>
  </si>
  <si>
    <t>|45/04/21|</t>
  </si>
  <si>
    <t>|45/04/22|</t>
  </si>
  <si>
    <t>|45/04/23|</t>
  </si>
  <si>
    <t>|45/04/31|</t>
  </si>
  <si>
    <t>|45/04/32|</t>
  </si>
  <si>
    <t>|45/04/33|</t>
  </si>
  <si>
    <t>|45/05/01|</t>
  </si>
  <si>
    <t>|45/05/02|</t>
  </si>
  <si>
    <t>|45/05/03|</t>
  </si>
  <si>
    <t>|45/05/04|</t>
  </si>
  <si>
    <t>|45/05/05|</t>
  </si>
  <si>
    <t>|45/05/06|</t>
  </si>
  <si>
    <t>|45/05/07|</t>
  </si>
  <si>
    <t>|45/06/01|</t>
  </si>
  <si>
    <t>|45/06/03|</t>
  </si>
  <si>
    <t>|45/06/04|</t>
  </si>
  <si>
    <t>|45/06/05|</t>
  </si>
  <si>
    <t>|45/07/01|</t>
  </si>
  <si>
    <t>|45/07/02|</t>
  </si>
  <si>
    <t>|45/07/03|</t>
  </si>
  <si>
    <t>|45/07/04|</t>
  </si>
  <si>
    <t>|45/07/05|</t>
  </si>
  <si>
    <t>|45/07/06|</t>
  </si>
  <si>
    <t>|45/07/07|</t>
  </si>
  <si>
    <t>|45/07/08|</t>
  </si>
  <si>
    <t>|45/07/09|</t>
  </si>
  <si>
    <t>|45/07/10|</t>
  </si>
  <si>
    <t>|45/20/01|</t>
  </si>
  <si>
    <t>|45/20/02|</t>
  </si>
  <si>
    <t>|45/20/03|</t>
  </si>
  <si>
    <t>|45/20/04|</t>
  </si>
  <si>
    <t>|45/20/05|</t>
  </si>
  <si>
    <t>|45/20/06|</t>
  </si>
  <si>
    <t>|45/20/07|</t>
  </si>
  <si>
    <t>|45/20/08|</t>
  </si>
  <si>
    <t>|45/20/09|</t>
  </si>
  <si>
    <t>|45/20/10|</t>
  </si>
  <si>
    <t>|45/20/11|</t>
  </si>
  <si>
    <t>|45/20/12|</t>
  </si>
  <si>
    <t>|45/20/13|</t>
  </si>
  <si>
    <t>|45/20/14|</t>
  </si>
  <si>
    <t>|45/20/15|</t>
  </si>
  <si>
    <t>|45/20/16|</t>
  </si>
  <si>
    <t>|45/20/17|</t>
  </si>
  <si>
    <t>|45/20/18|</t>
  </si>
  <si>
    <t>|45/20/19|</t>
  </si>
  <si>
    <t>|45/20/20|</t>
  </si>
  <si>
    <t>|45/20/21|</t>
  </si>
  <si>
    <t>|45/20/22|</t>
  </si>
  <si>
    <t>|45/20/23|</t>
  </si>
  <si>
    <t>|45/20/24|</t>
  </si>
  <si>
    <t>|45/20/25|</t>
  </si>
  <si>
    <t>|45/20/26|</t>
  </si>
  <si>
    <t>|45/20/27|</t>
  </si>
  <si>
    <t>|45/20/28|</t>
  </si>
  <si>
    <t>|45/20/29|</t>
  </si>
  <si>
    <t>|45/20/30|</t>
  </si>
  <si>
    <t>|45/20/31|</t>
  </si>
  <si>
    <t>|45/20/32|</t>
  </si>
  <si>
    <t>|45/20/33|</t>
  </si>
  <si>
    <t>|45/20/34|</t>
  </si>
  <si>
    <t>|45/20/36|</t>
  </si>
  <si>
    <t>|45/20/37|</t>
  </si>
  <si>
    <t>|45/20/38|</t>
  </si>
  <si>
    <t>|45/20/39|</t>
  </si>
  <si>
    <t>|45/20/40|</t>
  </si>
  <si>
    <t>|45/20/41|</t>
  </si>
  <si>
    <t>|45/20/42|</t>
  </si>
  <si>
    <t>|45/20/43|</t>
  </si>
  <si>
    <t>|45/20/45|</t>
  </si>
  <si>
    <t>|45/20/46|</t>
  </si>
  <si>
    <t>|45/20/47|</t>
  </si>
  <si>
    <t>|45/20/48|</t>
  </si>
  <si>
    <t>|45/20/49|</t>
  </si>
  <si>
    <t>|45/20/50|</t>
  </si>
  <si>
    <t>|45/20/51|</t>
  </si>
  <si>
    <t>|45/20/52|</t>
  </si>
  <si>
    <t>|45/20/53|</t>
  </si>
  <si>
    <t>|45/20/54|</t>
  </si>
  <si>
    <t>|45/20/55|</t>
  </si>
  <si>
    <t>|45/20/56|</t>
  </si>
  <si>
    <t>|45/20/57|</t>
  </si>
  <si>
    <t>|45/20/58|</t>
  </si>
  <si>
    <t>|45/20/59|</t>
  </si>
  <si>
    <t>|45/20/60|</t>
  </si>
  <si>
    <t>|45/20/61|</t>
  </si>
  <si>
    <t>|45/20/62|</t>
  </si>
  <si>
    <t>|45/20/63|</t>
  </si>
  <si>
    <t>|45/20/64|</t>
  </si>
  <si>
    <t>|45/20/65|</t>
  </si>
  <si>
    <t>|45/20/66|</t>
  </si>
  <si>
    <t>|45/20/67|</t>
  </si>
  <si>
    <t>|45/20/68|</t>
  </si>
  <si>
    <t>|45/20/69|</t>
  </si>
  <si>
    <t>|45/50/49|</t>
  </si>
  <si>
    <t>Earthbound</t>
  </si>
  <si>
    <t>|99/04/01|</t>
  </si>
  <si>
    <t>|99/04/02|</t>
  </si>
  <si>
    <t>|99/04/03|</t>
  </si>
  <si>
    <t>|99/04/04|</t>
  </si>
  <si>
    <t>|99/04/07|</t>
  </si>
  <si>
    <t>|99/04/08|</t>
  </si>
  <si>
    <t>|99/04/09|</t>
  </si>
  <si>
    <t>Green lamb</t>
  </si>
  <si>
    <t>|70/00/00|</t>
  </si>
  <si>
    <t>|70/00/01|</t>
  </si>
  <si>
    <t>|70/00/02|</t>
  </si>
  <si>
    <t>|70/00/03|</t>
  </si>
  <si>
    <t>|70/00/04|</t>
  </si>
  <si>
    <t>|70/00/05|</t>
  </si>
  <si>
    <t>|70/00/06|</t>
  </si>
  <si>
    <t>|70/00/07|</t>
  </si>
  <si>
    <t>|70/00/08|</t>
  </si>
  <si>
    <t>|70/00/09|</t>
  </si>
  <si>
    <t>|70/00/11|</t>
  </si>
  <si>
    <t>|70/00/12|</t>
  </si>
  <si>
    <t>|70/00/13|</t>
  </si>
  <si>
    <t>|70/00/14|</t>
  </si>
  <si>
    <t>|70/00/15|</t>
  </si>
  <si>
    <t>|70/00/16|</t>
  </si>
  <si>
    <t>|70/00/17|</t>
  </si>
  <si>
    <t>|70/00/18|</t>
  </si>
  <si>
    <t>|70/00/19|</t>
  </si>
  <si>
    <t>|70/00/20|</t>
  </si>
  <si>
    <t>|70/01/01|</t>
  </si>
  <si>
    <t>|70/01/04|</t>
  </si>
  <si>
    <t>|70/01/05|</t>
  </si>
  <si>
    <t>|70/01/12|</t>
  </si>
  <si>
    <t>|70/01/13|</t>
  </si>
  <si>
    <t>|70/01/14|</t>
  </si>
  <si>
    <t>|70/02/01|</t>
  </si>
  <si>
    <t>|70/02/02|</t>
  </si>
  <si>
    <t>|70/02/03|</t>
  </si>
  <si>
    <t>|70/02/04|</t>
  </si>
  <si>
    <t>|70/02/05|</t>
  </si>
  <si>
    <t>|70/02/06|</t>
  </si>
  <si>
    <t>|70/02/07|</t>
  </si>
  <si>
    <t>|70/02/08|</t>
  </si>
  <si>
    <t>|70/02/09|</t>
  </si>
  <si>
    <t>|70/02/10|</t>
  </si>
  <si>
    <t>|70/03/01|</t>
  </si>
  <si>
    <t>|70/03/02|</t>
  </si>
  <si>
    <t>|70/03/03|</t>
  </si>
  <si>
    <t>|70/03/04|</t>
  </si>
  <si>
    <t>|70/03/05|</t>
  </si>
  <si>
    <t>|70/03/06|</t>
  </si>
  <si>
    <t>|70/03/07|</t>
  </si>
  <si>
    <t>|70/03/08|</t>
  </si>
  <si>
    <t>|70/03/09|</t>
  </si>
  <si>
    <t>|70/03/10|</t>
  </si>
  <si>
    <t>|70/03/11|</t>
  </si>
  <si>
    <t>|70/03/12|</t>
  </si>
  <si>
    <t>|70/03/17|</t>
  </si>
  <si>
    <t>|70/04/18|</t>
  </si>
  <si>
    <t>Red Bull</t>
  </si>
  <si>
    <t>|42/01/01|</t>
  </si>
  <si>
    <t>|42/01/02|</t>
  </si>
  <si>
    <t>|42/01/03|</t>
  </si>
  <si>
    <t>|42/01/04|</t>
  </si>
  <si>
    <t>|42/01/05|</t>
  </si>
  <si>
    <t>San Pellegrino</t>
  </si>
  <si>
    <t>|21/00/01|</t>
  </si>
  <si>
    <t>|21/00/02|</t>
  </si>
  <si>
    <t>|21/00/03|</t>
  </si>
  <si>
    <t>|21/00/04|</t>
  </si>
  <si>
    <t>|21/00/11|</t>
  </si>
  <si>
    <t>|21/00/12|</t>
  </si>
  <si>
    <t>|21/00/13|</t>
  </si>
  <si>
    <t>|21/00/14|</t>
  </si>
  <si>
    <t>|21/00/15|</t>
  </si>
  <si>
    <t>|21/00/16|</t>
  </si>
  <si>
    <t>|21/00/17|</t>
  </si>
  <si>
    <t>|21/00/18|</t>
  </si>
  <si>
    <t>|21/00/19|</t>
  </si>
  <si>
    <t>|21/00/20|</t>
  </si>
  <si>
    <t>|21/00/30|</t>
  </si>
  <si>
    <t>|21/00/31|</t>
  </si>
  <si>
    <t>|21/00/32|</t>
  </si>
  <si>
    <t>|21/00/33|</t>
  </si>
  <si>
    <t>|21/00/34|</t>
  </si>
  <si>
    <t>|21/00/40|</t>
  </si>
  <si>
    <t>|21/00/50|</t>
  </si>
  <si>
    <t>|21/00/51|</t>
  </si>
  <si>
    <t>|21/00/52|</t>
  </si>
  <si>
    <t>|21/00/53|</t>
  </si>
  <si>
    <t>|21/00/54|</t>
  </si>
  <si>
    <t>|21/00/55|</t>
  </si>
  <si>
    <t>|21/00/60|</t>
  </si>
  <si>
    <t>|21/00/61|</t>
  </si>
  <si>
    <t>|21/00/62|</t>
  </si>
  <si>
    <t>|21/00/63|</t>
  </si>
  <si>
    <t>|21/00/64|</t>
  </si>
  <si>
    <t>|21/00/65|</t>
  </si>
  <si>
    <t>|21/00/71|</t>
  </si>
  <si>
    <t>|21/00/72|</t>
  </si>
  <si>
    <t>|21/00/73|</t>
  </si>
  <si>
    <t>|21/00/74|</t>
  </si>
  <si>
    <t>|21/00/81|</t>
  </si>
  <si>
    <t>|21/00/82|</t>
  </si>
  <si>
    <t>|21/00/83|</t>
  </si>
  <si>
    <t>|21/00/84|</t>
  </si>
  <si>
    <t>|21/00/85|</t>
  </si>
  <si>
    <t>|21/00/86|</t>
  </si>
  <si>
    <t>|21/00/87|</t>
  </si>
  <si>
    <t>|21/00/88|</t>
  </si>
  <si>
    <t>|21/00/89|</t>
  </si>
  <si>
    <t>|21/00/90|</t>
  </si>
  <si>
    <t>|21/00/91|</t>
  </si>
  <si>
    <t>|21/00/92|</t>
  </si>
  <si>
    <t>|21/00/93|</t>
  </si>
  <si>
    <t>|21/00/94|</t>
  </si>
  <si>
    <t>|21/00/95|</t>
  </si>
  <si>
    <t>|21/00/96|</t>
  </si>
  <si>
    <t>|21/01/01|</t>
  </si>
  <si>
    <t>|21/01/02|</t>
  </si>
  <si>
    <t>|21/01/03|</t>
  </si>
  <si>
    <t>|21/01/04|</t>
  </si>
  <si>
    <t>|21/01/05|</t>
  </si>
  <si>
    <t>|21/01/06|</t>
  </si>
  <si>
    <t>|21/01/07|</t>
  </si>
  <si>
    <t>|21/01/08|</t>
  </si>
  <si>
    <t>|21/01/09|</t>
  </si>
  <si>
    <t>|21/01/10|</t>
  </si>
  <si>
    <t>|21/01/11|</t>
  </si>
  <si>
    <t>|21/01/12|</t>
  </si>
  <si>
    <t>|21/01/13|</t>
  </si>
  <si>
    <t>|21/01/14|</t>
  </si>
  <si>
    <t>|21/01/15|</t>
  </si>
  <si>
    <t>|21/01/16|</t>
  </si>
  <si>
    <t>|21/01/17|</t>
  </si>
  <si>
    <t>|21/01/18|</t>
  </si>
  <si>
    <t>|21/01/19|</t>
  </si>
  <si>
    <t>|21/01/20|</t>
  </si>
  <si>
    <t>|21/01/21|</t>
  </si>
  <si>
    <t>|21/01/22|</t>
  </si>
  <si>
    <t>|21/01/23|</t>
  </si>
  <si>
    <t>|21/01/24|</t>
  </si>
  <si>
    <t>|21/01/25|</t>
  </si>
  <si>
    <t>|21/01/26|</t>
  </si>
  <si>
    <t>|21/01/27|</t>
  </si>
  <si>
    <t>|21/01/28|</t>
  </si>
  <si>
    <t>|21/01/29|</t>
  </si>
  <si>
    <t>|21/01/30|</t>
  </si>
  <si>
    <t>|21/01/31|</t>
  </si>
  <si>
    <t>|21/01/32|</t>
  </si>
  <si>
    <t>|21/01/33|</t>
  </si>
  <si>
    <t>|21/01/34|</t>
  </si>
  <si>
    <t>|21/01/35|</t>
  </si>
  <si>
    <t>|21/01/36|</t>
  </si>
  <si>
    <t>|21/01/37|</t>
  </si>
  <si>
    <t>|21/01/38|</t>
  </si>
  <si>
    <t>|21/01/39|</t>
  </si>
  <si>
    <t>|21/01/40|</t>
  </si>
  <si>
    <t>|21/01/41|</t>
  </si>
  <si>
    <t>|21/01/42|</t>
  </si>
  <si>
    <t>|21/01/43|</t>
  </si>
  <si>
    <t>|21/01/44|</t>
  </si>
  <si>
    <t>|21/01/45|</t>
  </si>
  <si>
    <t>|21/01/46|</t>
  </si>
  <si>
    <t>|21/01/47|</t>
  </si>
  <si>
    <t>|21/01/48|</t>
  </si>
  <si>
    <t>|21/01/49|</t>
  </si>
  <si>
    <t>|21/01/50|</t>
  </si>
  <si>
    <t>|21/01/51|</t>
  </si>
  <si>
    <t>|21/01/52|</t>
  </si>
  <si>
    <t>|21/01/53|</t>
  </si>
  <si>
    <t>|21/01/54|</t>
  </si>
  <si>
    <t>|21/01/55|</t>
  </si>
  <si>
    <t>|21/01/56|</t>
  </si>
  <si>
    <t>|21/01/57|</t>
  </si>
  <si>
    <t>|21/01/58|</t>
  </si>
  <si>
    <t>|21/01/59|</t>
  </si>
  <si>
    <t>|21/01/60|</t>
  </si>
  <si>
    <t>|21/01/61|</t>
  </si>
  <si>
    <t>|21/01/62|</t>
  </si>
  <si>
    <t>|21/01/63|</t>
  </si>
  <si>
    <t>|21/01/64|</t>
  </si>
  <si>
    <t>|21/01/65|</t>
  </si>
  <si>
    <t>|21/01/66|</t>
  </si>
  <si>
    <t>|21/01/67|</t>
  </si>
  <si>
    <t>|21/01/68|</t>
  </si>
  <si>
    <t>|21/01/69|</t>
  </si>
  <si>
    <t>|21/01/70|</t>
  </si>
  <si>
    <t>|21/01/71|</t>
  </si>
  <si>
    <t>|21/01/72|</t>
  </si>
  <si>
    <t>|21/01/73|</t>
  </si>
  <si>
    <t>|21/01/74|</t>
  </si>
  <si>
    <t>|21/01/75|</t>
  </si>
  <si>
    <t>|21/01/76|</t>
  </si>
  <si>
    <t>|21/01/77|</t>
  </si>
  <si>
    <t>|21/01/78|</t>
  </si>
  <si>
    <t>|21/01/79|</t>
  </si>
  <si>
    <t>|21/01/80|</t>
  </si>
  <si>
    <t>|21/01/81|</t>
  </si>
  <si>
    <t>|21/01/82|</t>
  </si>
  <si>
    <t>|21/01/83|</t>
  </si>
  <si>
    <t>|21/01/84|</t>
  </si>
  <si>
    <t>|21/01/85|</t>
  </si>
  <si>
    <t>|21/01/86|</t>
  </si>
  <si>
    <t>|21/01/87|</t>
  </si>
  <si>
    <t>|21/01/90|</t>
  </si>
  <si>
    <t>|21/01/91|</t>
  </si>
  <si>
    <t>|21/10/01|</t>
  </si>
  <si>
    <t>|21/10/10|</t>
  </si>
  <si>
    <t>|21/10/11|</t>
  </si>
  <si>
    <t>|21/10/12|</t>
  </si>
  <si>
    <t>|21/10/13|</t>
  </si>
  <si>
    <t>|21/10/14|</t>
  </si>
  <si>
    <t>|21/10/15|</t>
  </si>
  <si>
    <t>|21/10/16|</t>
  </si>
  <si>
    <t>|21/10/17|</t>
  </si>
  <si>
    <t>|21/10/18|</t>
  </si>
  <si>
    <t>|21/10/19|</t>
  </si>
  <si>
    <t>|21/10/20|</t>
  </si>
  <si>
    <t>|21/10/21|</t>
  </si>
  <si>
    <t>|21/10/22|</t>
  </si>
  <si>
    <t>|21/11/01|</t>
  </si>
  <si>
    <t>|21/11/02|</t>
  </si>
  <si>
    <t>|21/11/03|</t>
  </si>
  <si>
    <t>|21/11/04|</t>
  </si>
  <si>
    <t>|21/11/05|</t>
  </si>
  <si>
    <t>|21/11/06|</t>
  </si>
  <si>
    <t>|21/11/07|</t>
  </si>
  <si>
    <t>|21/11/08|</t>
  </si>
  <si>
    <t>|21/11/09|</t>
  </si>
  <si>
    <t>|21/11/10|</t>
  </si>
  <si>
    <t>|21/11/11|</t>
  </si>
  <si>
    <t>|21/11/13|</t>
  </si>
  <si>
    <t>|21/11/15|</t>
  </si>
  <si>
    <t>Greener salads</t>
  </si>
  <si>
    <t>|131/01/01|</t>
  </si>
  <si>
    <t>|131/01/07|</t>
  </si>
  <si>
    <t>|131/01/14|</t>
  </si>
  <si>
    <t>|131/01/15|</t>
  </si>
  <si>
    <t>|131/01/16|</t>
  </si>
  <si>
    <t>|131/01/17|</t>
  </si>
  <si>
    <t>|131/01/20|</t>
  </si>
  <si>
    <t>|131/01/21|</t>
  </si>
  <si>
    <t>|131/01/24|</t>
  </si>
  <si>
    <t>|131/01/27|</t>
  </si>
  <si>
    <t>|131/01/28|</t>
  </si>
  <si>
    <t>|131/01/29|</t>
  </si>
  <si>
    <t>|131/01/30|</t>
  </si>
  <si>
    <t>|131/01/31|</t>
  </si>
  <si>
    <t>|131/01/34|</t>
  </si>
  <si>
    <t>|131/01/35|</t>
  </si>
  <si>
    <t>|131/01/36|</t>
  </si>
  <si>
    <t>|131/01/37|</t>
  </si>
  <si>
    <t>|131/01/54|</t>
  </si>
  <si>
    <t>|131/01/55|</t>
  </si>
  <si>
    <t>|131/01/57|</t>
  </si>
  <si>
    <t>|131/01/58|</t>
  </si>
  <si>
    <t>|131/01/62|</t>
  </si>
  <si>
    <t>|131/01/63|</t>
  </si>
  <si>
    <t>|131/01/69|</t>
  </si>
  <si>
    <t>|131/01/70|</t>
  </si>
  <si>
    <t>|131/01/72|</t>
  </si>
  <si>
    <t>|131/01/73|</t>
  </si>
  <si>
    <t>|131/01/76|</t>
  </si>
  <si>
    <t>|131/01/80|</t>
  </si>
  <si>
    <t>|131/02/36|</t>
  </si>
  <si>
    <t>|49/01/01|</t>
  </si>
  <si>
    <t>|49/01/02|</t>
  </si>
  <si>
    <t>|49/01/03|</t>
  </si>
  <si>
    <t>|49/01/04|</t>
  </si>
  <si>
    <t>|49/01/05|</t>
  </si>
  <si>
    <t>|49/01/06|</t>
  </si>
  <si>
    <t>|49/01/07|</t>
  </si>
  <si>
    <t>|49/01/08|</t>
  </si>
  <si>
    <t>|49/01/09|</t>
  </si>
  <si>
    <t>|49/01/10|</t>
  </si>
  <si>
    <t>|49/01/11|</t>
  </si>
  <si>
    <t>|49/01/12|</t>
  </si>
  <si>
    <t>|49/01/13|</t>
  </si>
  <si>
    <t>Campari</t>
  </si>
  <si>
    <t>|118/01/01|</t>
  </si>
  <si>
    <t>|118/01/02|</t>
  </si>
  <si>
    <t>|118/01/03|</t>
  </si>
  <si>
    <t>Lavazza</t>
  </si>
  <si>
    <t>|34/01/01|</t>
  </si>
  <si>
    <t>|34/01/02|</t>
  </si>
  <si>
    <t>|34/01/03|</t>
  </si>
  <si>
    <t>|34/01/10|</t>
  </si>
  <si>
    <t>|34/01/11|</t>
  </si>
  <si>
    <t>|34/01/12|</t>
  </si>
  <si>
    <t>Homecare products</t>
  </si>
  <si>
    <t>Garofalo</t>
  </si>
  <si>
    <t>|110/00/20|</t>
  </si>
  <si>
    <t>|110/00/21|</t>
  </si>
  <si>
    <t>J&amp;J</t>
  </si>
  <si>
    <t>|23/23/00|</t>
  </si>
  <si>
    <t>|23/23/01|</t>
  </si>
  <si>
    <t>|23/23/02|</t>
  </si>
  <si>
    <t>|23/23/03|</t>
  </si>
  <si>
    <t>|23/23/04|</t>
  </si>
  <si>
    <t>|23/23/05|</t>
  </si>
  <si>
    <t>|23/23/06|</t>
  </si>
  <si>
    <t>|23/23/07|</t>
  </si>
  <si>
    <t>|23/23/08|</t>
  </si>
  <si>
    <t>|23/23/09|</t>
  </si>
  <si>
    <t>|23/23/10|</t>
  </si>
  <si>
    <t>|23/23/100|</t>
  </si>
  <si>
    <t>|23/23/101|</t>
  </si>
  <si>
    <t>|23/23/103|</t>
  </si>
  <si>
    <t>|23/23/11|</t>
  </si>
  <si>
    <t>|23/23/12|</t>
  </si>
  <si>
    <t>|23/23/13|</t>
  </si>
  <si>
    <t>|23/23/14|</t>
  </si>
  <si>
    <t>|23/23/15|</t>
  </si>
  <si>
    <t>|23/23/16|</t>
  </si>
  <si>
    <t>|23/23/17|</t>
  </si>
  <si>
    <t>|23/23/18|</t>
  </si>
  <si>
    <t>|23/23/19|</t>
  </si>
  <si>
    <t>|23/23/20|</t>
  </si>
  <si>
    <t>|23/23/21|</t>
  </si>
  <si>
    <t>|23/23/22|</t>
  </si>
  <si>
    <t>|23/23/23|</t>
  </si>
  <si>
    <t>|23/23/24|</t>
  </si>
  <si>
    <t>|23/23/25|</t>
  </si>
  <si>
    <t>|23/23/26|</t>
  </si>
  <si>
    <t>|23/23/27|</t>
  </si>
  <si>
    <t>|23/23/28|</t>
  </si>
  <si>
    <t>|23/23/29|</t>
  </si>
  <si>
    <t>|23/23/30|</t>
  </si>
  <si>
    <t>|23/23/31|</t>
  </si>
  <si>
    <t>|23/23/32|</t>
  </si>
  <si>
    <t>|23/23/33|</t>
  </si>
  <si>
    <t>|23/23/34|</t>
  </si>
  <si>
    <t>|23/23/35|</t>
  </si>
  <si>
    <t>|23/23/36|</t>
  </si>
  <si>
    <t>|23/23/37|</t>
  </si>
  <si>
    <t>|23/23/38|</t>
  </si>
  <si>
    <t>|23/23/39|</t>
  </si>
  <si>
    <t>|23/23/40|</t>
  </si>
  <si>
    <t>|23/23/41|</t>
  </si>
  <si>
    <t>|23/23/42|</t>
  </si>
  <si>
    <t>|23/23/43|</t>
  </si>
  <si>
    <t>|23/23/44|</t>
  </si>
  <si>
    <t>|23/23/45|</t>
  </si>
  <si>
    <t>|23/23/46|</t>
  </si>
  <si>
    <t>|23/23/47|</t>
  </si>
  <si>
    <t>|23/23/48|</t>
  </si>
  <si>
    <t>|23/23/49|</t>
  </si>
  <si>
    <t>|23/23/50|</t>
  </si>
  <si>
    <t>|23/23/51|</t>
  </si>
  <si>
    <t>|23/23/53|</t>
  </si>
  <si>
    <t>|23/23/56|</t>
  </si>
  <si>
    <t>|23/23/62|</t>
  </si>
  <si>
    <t>|23/23/63|</t>
  </si>
  <si>
    <t>|23/23/64|</t>
  </si>
  <si>
    <t>|23/23/65|</t>
  </si>
  <si>
    <t>|23/23/68|</t>
  </si>
  <si>
    <t>|23/23/69|</t>
  </si>
  <si>
    <t>|23/23/71|</t>
  </si>
  <si>
    <t>|23/23/72|</t>
  </si>
  <si>
    <t>|23/23/76|</t>
  </si>
  <si>
    <t>|23/23/77|</t>
  </si>
  <si>
    <t>|23/23/78|</t>
  </si>
  <si>
    <t>|23/23/79|</t>
  </si>
  <si>
    <t>|23/23/80|</t>
  </si>
  <si>
    <t>|23/23/81|</t>
  </si>
  <si>
    <t>|23/23/82|</t>
  </si>
  <si>
    <t>|23/23/83|</t>
  </si>
  <si>
    <t>|23/23/84|</t>
  </si>
  <si>
    <t>|23/23/98|</t>
  </si>
  <si>
    <t>|23/23/99|</t>
  </si>
  <si>
    <t>H&amp;I</t>
  </si>
  <si>
    <t>|13/01/11|</t>
  </si>
  <si>
    <t>|13/01/12|</t>
  </si>
  <si>
    <t>|13/01/13|</t>
  </si>
  <si>
    <t>|13/01/14|</t>
  </si>
  <si>
    <t>|13/01/20|</t>
  </si>
  <si>
    <t>|13/02/01|</t>
  </si>
  <si>
    <t>|13/02/02|</t>
  </si>
  <si>
    <t>|13/02/03|</t>
  </si>
  <si>
    <t>|13/02/04|</t>
  </si>
  <si>
    <t>|13/02/10|</t>
  </si>
  <si>
    <t>|13/99/50|</t>
  </si>
  <si>
    <t>|13/99/52|</t>
  </si>
  <si>
    <t>|13/01/21|</t>
  </si>
  <si>
    <t>|13/01/22|</t>
  </si>
  <si>
    <t>|13/01/23|</t>
  </si>
  <si>
    <t>|13/01/24|</t>
  </si>
  <si>
    <t>|13/01/25|</t>
  </si>
  <si>
    <t>|13/01/26|</t>
  </si>
  <si>
    <t>|13/01/27|</t>
  </si>
  <si>
    <t>|13/01/28|</t>
  </si>
  <si>
    <t>|13/01/80|</t>
  </si>
  <si>
    <t>|13/01/81|</t>
  </si>
  <si>
    <t>|13/01/82|</t>
  </si>
  <si>
    <t>|13/01/83|</t>
  </si>
  <si>
    <t>|13/01/84|</t>
  </si>
  <si>
    <t>|13/01/85|</t>
  </si>
  <si>
    <t>|13/02/05|</t>
  </si>
  <si>
    <t>|13/02/06|</t>
  </si>
  <si>
    <t>|13/02/07|</t>
  </si>
  <si>
    <t>|13/02/08|</t>
  </si>
  <si>
    <t>|13/02/09|</t>
  </si>
  <si>
    <t>|13/99/53|</t>
  </si>
  <si>
    <t>Unilever</t>
  </si>
  <si>
    <t>|77/01/01|</t>
  </si>
  <si>
    <t>|77/01/02|</t>
  </si>
  <si>
    <t>|77/01/03|</t>
  </si>
  <si>
    <t>|77/01/04|</t>
  </si>
  <si>
    <t>|77/01/05|</t>
  </si>
  <si>
    <t>|77/01/06|</t>
  </si>
  <si>
    <t>|77/01/07|</t>
  </si>
  <si>
    <t>|77/01/08|</t>
  </si>
  <si>
    <t>M&amp;M</t>
  </si>
  <si>
    <t>|84/02/02|</t>
  </si>
  <si>
    <t>|84/02/03|</t>
  </si>
  <si>
    <t>|84/01/01|</t>
  </si>
  <si>
    <t>|84/01/02|</t>
  </si>
  <si>
    <t>|84/01/03|</t>
  </si>
  <si>
    <t>|84/01/04|</t>
  </si>
  <si>
    <t>|84/01/05|</t>
  </si>
  <si>
    <t>|84/01/06|</t>
  </si>
  <si>
    <t>|84/02/01|</t>
  </si>
  <si>
    <t>Gelati italiani</t>
  </si>
  <si>
    <t>|63/00/00|</t>
  </si>
  <si>
    <t>|63/01/30|</t>
  </si>
  <si>
    <t>|63/01/01**|</t>
  </si>
  <si>
    <t>|63/01/02|</t>
  </si>
  <si>
    <t>|63/01/03|</t>
  </si>
  <si>
    <t>|63/01/04|</t>
  </si>
  <si>
    <t>|63/01/05|</t>
  </si>
  <si>
    <t>|63/01/06|</t>
  </si>
  <si>
    <t>|63/01/07|</t>
  </si>
  <si>
    <t>|63/01/08|</t>
  </si>
  <si>
    <t>|63/01/09|</t>
  </si>
  <si>
    <t>|63/01/10|</t>
  </si>
  <si>
    <t>|63/01/11|</t>
  </si>
  <si>
    <t>|63/01/12|</t>
  </si>
  <si>
    <t>|63/01/13|</t>
  </si>
  <si>
    <t>|63/01/14|</t>
  </si>
  <si>
    <t>|63/01/15|</t>
  </si>
  <si>
    <t>|63/01/16|</t>
  </si>
  <si>
    <t>|63/01/17|</t>
  </si>
  <si>
    <t>|63/01/18|</t>
  </si>
  <si>
    <t>|63/01/19|</t>
  </si>
  <si>
    <t>|63/01/20|</t>
  </si>
  <si>
    <t>|63/01/20a|</t>
  </si>
  <si>
    <t>|63/01/31|</t>
  </si>
  <si>
    <t>|63/05/12|</t>
  </si>
  <si>
    <t>|63/05/15|</t>
  </si>
  <si>
    <t>|63/07/01|</t>
  </si>
  <si>
    <t>|63/07/02|</t>
  </si>
  <si>
    <t>|63/07/03|</t>
  </si>
  <si>
    <t>|63/02/05|</t>
  </si>
  <si>
    <t>|63/02/06|</t>
  </si>
  <si>
    <t>|63/02/07|</t>
  </si>
  <si>
    <t>|63/02/08|</t>
  </si>
  <si>
    <t>|63/04/10|</t>
  </si>
  <si>
    <t>|63/04/11|</t>
  </si>
  <si>
    <t>|63/04/12|</t>
  </si>
  <si>
    <t>|63/04/13|</t>
  </si>
  <si>
    <t>|63/04/14|</t>
  </si>
  <si>
    <t>|63/05/13|</t>
  </si>
  <si>
    <t>|63/05/14|</t>
  </si>
  <si>
    <t>|63/05/16|</t>
  </si>
  <si>
    <t>|63/06/01|</t>
  </si>
  <si>
    <t>|63/06/02|</t>
  </si>
  <si>
    <t>|63/06/03|</t>
  </si>
  <si>
    <t>|63/06/04|</t>
  </si>
  <si>
    <t>|63/08/01|</t>
  </si>
  <si>
    <t>|63/08/02|</t>
  </si>
  <si>
    <t>|63/09/01|</t>
  </si>
  <si>
    <t>|63/09/02|</t>
  </si>
  <si>
    <t>|63/09/03|</t>
  </si>
  <si>
    <t>|63/09/04|</t>
  </si>
  <si>
    <t>|63/10/01|</t>
  </si>
  <si>
    <t>Maybelline</t>
  </si>
  <si>
    <t>|31/01/01|</t>
  </si>
  <si>
    <t>|31/01/02|</t>
  </si>
  <si>
    <t>|31/01/03|</t>
  </si>
  <si>
    <t>|31/01/04|</t>
  </si>
  <si>
    <t>|31/01/05|</t>
  </si>
  <si>
    <t>|31/01/06|</t>
  </si>
  <si>
    <t>|31/01/07|</t>
  </si>
  <si>
    <t>|31/01/08|</t>
  </si>
  <si>
    <t>|31/01/09|</t>
  </si>
  <si>
    <t>|31/01/10|</t>
  </si>
  <si>
    <t>|31/01/11|</t>
  </si>
  <si>
    <t>|31/01/12|</t>
  </si>
  <si>
    <t>|31/01/13|</t>
  </si>
  <si>
    <t>|31/01/14|</t>
  </si>
  <si>
    <t>|31/01/15|</t>
  </si>
  <si>
    <t>|31/01/16|</t>
  </si>
  <si>
    <t>|31/01/17|</t>
  </si>
  <si>
    <t>|31/01/18|</t>
  </si>
  <si>
    <t>|31/01/20|</t>
  </si>
  <si>
    <t>|31/01/21|</t>
  </si>
  <si>
    <t>|31/01/22|</t>
  </si>
  <si>
    <t>|31/01/23|</t>
  </si>
  <si>
    <t>|31/01/24|</t>
  </si>
  <si>
    <t>|31/01/30|</t>
  </si>
  <si>
    <t>|31/01/31|</t>
  </si>
  <si>
    <t>|31/01/32|</t>
  </si>
  <si>
    <t>|31/01/33|</t>
  </si>
  <si>
    <t>|31/01/34|</t>
  </si>
  <si>
    <t>|31/01/35|</t>
  </si>
  <si>
    <t>|31/01/36|</t>
  </si>
  <si>
    <t>|31/01/37|</t>
  </si>
  <si>
    <t>|31/01/38|</t>
  </si>
  <si>
    <t>|31/01/39|</t>
  </si>
  <si>
    <t>|31/01/40|</t>
  </si>
  <si>
    <t>|31/01/41|</t>
  </si>
  <si>
    <t>|31/02/01|</t>
  </si>
  <si>
    <t>|31/02/02|</t>
  </si>
  <si>
    <t>|31/02/03|</t>
  </si>
  <si>
    <t>|31/02/04|</t>
  </si>
  <si>
    <t>Delicatessen</t>
  </si>
  <si>
    <t>Bavarian specialties</t>
  </si>
  <si>
    <t>|86/01/01|</t>
  </si>
  <si>
    <t>|86/01/02|</t>
  </si>
  <si>
    <t>|86/01/03|</t>
  </si>
  <si>
    <t>|86/01/04|</t>
  </si>
  <si>
    <t>|86/01/05|</t>
  </si>
  <si>
    <t>|86/01/06|</t>
  </si>
  <si>
    <t>|86/01/21|</t>
  </si>
  <si>
    <t>|86/01/22|</t>
  </si>
  <si>
    <t>|86/01/23|</t>
  </si>
  <si>
    <t>|86/01/31|</t>
  </si>
  <si>
    <t>|86/01/32|</t>
  </si>
  <si>
    <t>|86/01/33|</t>
  </si>
  <si>
    <t>|86/01/34|</t>
  </si>
  <si>
    <t>|86/01/35|</t>
  </si>
  <si>
    <t>|86/01/41|</t>
  </si>
  <si>
    <t>|86/01/42|</t>
  </si>
  <si>
    <t>|86/01/43|</t>
  </si>
  <si>
    <t>|86/01/44|</t>
  </si>
  <si>
    <t>|86/01/45|</t>
  </si>
  <si>
    <t>|86/01/51|</t>
  </si>
  <si>
    <t>|86/01/52|</t>
  </si>
  <si>
    <t>|86/01/53|</t>
  </si>
  <si>
    <t>|86/01/54|</t>
  </si>
  <si>
    <t>|86/01/55|</t>
  </si>
  <si>
    <t>|86/01/56|</t>
  </si>
  <si>
    <t>|86/01/57|</t>
  </si>
  <si>
    <t>|86/01/58|</t>
  </si>
  <si>
    <t>|86/01/59|</t>
  </si>
  <si>
    <t>|86/01/60|</t>
  </si>
  <si>
    <t>|86/01/70|</t>
  </si>
  <si>
    <t>|86/01/71|</t>
  </si>
  <si>
    <t>Ortalli</t>
  </si>
  <si>
    <t>|92/02/02|</t>
  </si>
  <si>
    <t>|93/01/01|</t>
  </si>
  <si>
    <t>|93/01/02|</t>
  </si>
  <si>
    <t>|93/01/03|</t>
  </si>
  <si>
    <t>|93/01/04|</t>
  </si>
  <si>
    <t>|93/01/05|</t>
  </si>
  <si>
    <t>|93/01/06|</t>
  </si>
  <si>
    <t>|93/01/07|</t>
  </si>
  <si>
    <t>|93/01/08|</t>
  </si>
  <si>
    <t>|93/01/09|</t>
  </si>
  <si>
    <t>|93/01/10|</t>
  </si>
  <si>
    <t>|93/01/11|</t>
  </si>
  <si>
    <t>|93/02/01|</t>
  </si>
  <si>
    <t>The food world</t>
  </si>
  <si>
    <t>|90/00/01|</t>
  </si>
  <si>
    <t>|90/00/02|</t>
  </si>
  <si>
    <t>|90/00/03|</t>
  </si>
  <si>
    <t>|90/00/04|</t>
  </si>
  <si>
    <t>|90/00/05|</t>
  </si>
  <si>
    <t>|90/00/06|</t>
  </si>
  <si>
    <t>|90/00/07|</t>
  </si>
  <si>
    <t>|90/00/08|</t>
  </si>
  <si>
    <t>|90/00/09|</t>
  </si>
  <si>
    <t>|90/00/10|</t>
  </si>
  <si>
    <t>|90/00/11|</t>
  </si>
  <si>
    <t>|90/00/12|</t>
  </si>
  <si>
    <t>|90/00/13|</t>
  </si>
  <si>
    <t>|90/01/01|</t>
  </si>
  <si>
    <t>|90/01/02|</t>
  </si>
  <si>
    <t>|90/01/03|</t>
  </si>
  <si>
    <t>|90/01/04|</t>
  </si>
  <si>
    <t>|90/01/05|</t>
  </si>
  <si>
    <t>|90/01/06|</t>
  </si>
  <si>
    <t>|90/01/07|</t>
  </si>
  <si>
    <t>|90/01/08|</t>
  </si>
  <si>
    <t>|90/01/09|</t>
  </si>
  <si>
    <t>|90/01/10|</t>
  </si>
  <si>
    <t>|90/01/11|</t>
  </si>
  <si>
    <t>|90/01/12|</t>
  </si>
  <si>
    <t>|90/01/13|</t>
  </si>
  <si>
    <t>|90/01/14|</t>
  </si>
  <si>
    <t>|90/01/15|</t>
  </si>
  <si>
    <t>|90/01/16|</t>
  </si>
  <si>
    <t>|90/01/17|</t>
  </si>
  <si>
    <t>|90/01/18|</t>
  </si>
  <si>
    <t>|90/02/01|</t>
  </si>
  <si>
    <t>|90/02/02|</t>
  </si>
  <si>
    <t>|90/02/03|</t>
  </si>
  <si>
    <t>|90/02/04|</t>
  </si>
  <si>
    <t>|90/02/05|</t>
  </si>
  <si>
    <t>Delta</t>
  </si>
  <si>
    <t>|04/00/01|</t>
  </si>
  <si>
    <t>|04/00/02|</t>
  </si>
  <si>
    <t>|04/00/03|</t>
  </si>
  <si>
    <t>|04/00/04|</t>
  </si>
  <si>
    <t>|04/00/05|</t>
  </si>
  <si>
    <t>|04/04/01|</t>
  </si>
  <si>
    <t>|04/04/02|</t>
  </si>
  <si>
    <t>|04/04/03|</t>
  </si>
  <si>
    <t>|04/04/04|</t>
  </si>
  <si>
    <t>|04/04/05|</t>
  </si>
  <si>
    <t>|04/04/06|</t>
  </si>
  <si>
    <t>|04/04/07|</t>
  </si>
  <si>
    <t>|04/04/08|</t>
  </si>
  <si>
    <t>|04/04/09|</t>
  </si>
  <si>
    <t>|04/04/10|</t>
  </si>
  <si>
    <t>|04/04/11|</t>
  </si>
  <si>
    <t>|04/04/12|</t>
  </si>
  <si>
    <t>|04/04/13|</t>
  </si>
  <si>
    <t>|04/04/14|</t>
  </si>
  <si>
    <t>|04/04/15|</t>
  </si>
  <si>
    <t>|04/04/16|</t>
  </si>
  <si>
    <t>|04/04/17|</t>
  </si>
  <si>
    <t>|04/04/18|</t>
  </si>
  <si>
    <t>|04/04/19|</t>
  </si>
  <si>
    <t>|04/04/20|</t>
  </si>
  <si>
    <t>|04/04/21|</t>
  </si>
  <si>
    <t>|04/04/22|</t>
  </si>
  <si>
    <t>|04/04/23|</t>
  </si>
  <si>
    <t>|04/04/24|</t>
  </si>
  <si>
    <t>|04/04/25|</t>
  </si>
  <si>
    <t>|04/04/26|</t>
  </si>
  <si>
    <t>|04/04/27|</t>
  </si>
  <si>
    <t>|04/04/28|</t>
  </si>
  <si>
    <t>|04/04/29|</t>
  </si>
  <si>
    <t>|04/04/30|</t>
  </si>
  <si>
    <t>|04/04/31|</t>
  </si>
  <si>
    <t>|04/04/32|</t>
  </si>
  <si>
    <t>|04/04/33|</t>
  </si>
  <si>
    <t>|04/04/34|</t>
  </si>
  <si>
    <t>|04/04/35|</t>
  </si>
  <si>
    <t>|04/04/36|</t>
  </si>
  <si>
    <t>|04/04/37|</t>
  </si>
  <si>
    <t>|04/04/38|</t>
  </si>
  <si>
    <t>|04/04/39|</t>
  </si>
  <si>
    <t>|04/04/40|</t>
  </si>
  <si>
    <t>|04/04/41|</t>
  </si>
  <si>
    <t>|04/04/42|</t>
  </si>
  <si>
    <t>|04/04/43|</t>
  </si>
  <si>
    <t>|04/04/44|</t>
  </si>
  <si>
    <t>|04/04/45|</t>
  </si>
  <si>
    <t>|04/04/46|</t>
  </si>
  <si>
    <t>|04/04/47|</t>
  </si>
  <si>
    <t>|04/04/48|</t>
  </si>
  <si>
    <t>|04/04/49|</t>
  </si>
  <si>
    <t>|04/04/50|</t>
  </si>
  <si>
    <t>|04/04/51|</t>
  </si>
  <si>
    <t>|04/04/52|</t>
  </si>
  <si>
    <t>|04/04/53|</t>
  </si>
  <si>
    <t>|04/04/54|</t>
  </si>
  <si>
    <t>|04/04/55|</t>
  </si>
  <si>
    <t>|04/04/56|</t>
  </si>
  <si>
    <t>|04/04/57|</t>
  </si>
  <si>
    <t>|04/04/58|</t>
  </si>
  <si>
    <t>|04/04/59|</t>
  </si>
  <si>
    <t>|04/04/60|</t>
  </si>
  <si>
    <t>|04/04/61|</t>
  </si>
  <si>
    <t>|04/04/62|</t>
  </si>
  <si>
    <t>|04/04/63|</t>
  </si>
  <si>
    <t>|04/04/64|</t>
  </si>
  <si>
    <t>|04/04/65|</t>
  </si>
  <si>
    <t>|04/04/66|</t>
  </si>
  <si>
    <t>|04/04/67|</t>
  </si>
  <si>
    <t>|04/04/68|</t>
  </si>
  <si>
    <t>|04/04/69|</t>
  </si>
  <si>
    <t>|04/04/70|</t>
  </si>
  <si>
    <t>|04/04/71|</t>
  </si>
  <si>
    <t>|04/04/72|</t>
  </si>
  <si>
    <t>|04/04/73|</t>
  </si>
  <si>
    <t>|04/04/74|</t>
  </si>
  <si>
    <t>|04/04/75|</t>
  </si>
  <si>
    <t>|04/04/76|</t>
  </si>
  <si>
    <t>|04/04/77|</t>
  </si>
  <si>
    <t>|04/04/78|</t>
  </si>
  <si>
    <t>|04/04/79|</t>
  </si>
  <si>
    <t>|04/04/80|</t>
  </si>
  <si>
    <t>|04/04/81|</t>
  </si>
  <si>
    <t>|04/04/82|</t>
  </si>
  <si>
    <t>|04/04/83|</t>
  </si>
  <si>
    <t>|04/04/84|</t>
  </si>
  <si>
    <t>|04/04/85|</t>
  </si>
  <si>
    <t>|04/04/86|</t>
  </si>
  <si>
    <t>|04/04/87|</t>
  </si>
  <si>
    <t>|04/04/88|</t>
  </si>
  <si>
    <t>|04/04/89|</t>
  </si>
  <si>
    <t>|04/04/90|</t>
  </si>
  <si>
    <t>|04/04/91|</t>
  </si>
  <si>
    <t>|04/04/92|</t>
  </si>
  <si>
    <t>|04/04/93|</t>
  </si>
  <si>
    <t>|04/04/94|</t>
  </si>
  <si>
    <t>|04/04/95|</t>
  </si>
  <si>
    <t>|04/04/96|</t>
  </si>
  <si>
    <t>|04/04/97|</t>
  </si>
  <si>
    <t>|04/04/98|</t>
  </si>
  <si>
    <t>|04/04/99|</t>
  </si>
  <si>
    <t>|04/05/01|</t>
  </si>
  <si>
    <t>|04/05/02|</t>
  </si>
  <si>
    <t>|04/05/03|</t>
  </si>
  <si>
    <t>|04/05/04|</t>
  </si>
  <si>
    <t>|04/05/05|</t>
  </si>
  <si>
    <t>|04/05/06|</t>
  </si>
  <si>
    <t>|04/05/07|</t>
  </si>
  <si>
    <t>|04/05/08|</t>
  </si>
  <si>
    <t>|04/05/09|</t>
  </si>
  <si>
    <t>|04/05/10|</t>
  </si>
  <si>
    <t>|04/05/11|</t>
  </si>
  <si>
    <t>|04/05/12|</t>
  </si>
  <si>
    <t>|04/05/13|</t>
  </si>
  <si>
    <t>|04/05/14|</t>
  </si>
  <si>
    <t>|04/05/15|</t>
  </si>
  <si>
    <t>|04/05/16|</t>
  </si>
  <si>
    <t>|04/06/01|</t>
  </si>
  <si>
    <t>|04/06/02|</t>
  </si>
  <si>
    <t>|04/06/04|</t>
  </si>
  <si>
    <t>|08/04/03|</t>
  </si>
  <si>
    <t>|08/04/05|</t>
  </si>
  <si>
    <t>|08/04/06|</t>
  </si>
  <si>
    <t>Suchard</t>
  </si>
  <si>
    <t>|99/03/01|</t>
  </si>
  <si>
    <t>|99/03/02|</t>
  </si>
  <si>
    <t>|99/03/03|</t>
  </si>
  <si>
    <t>|99/03/04|</t>
  </si>
  <si>
    <t>|99/03/05|</t>
  </si>
  <si>
    <t>|99/03/06|</t>
  </si>
  <si>
    <t>|99/03/07|</t>
  </si>
  <si>
    <t>|99/03/08|</t>
  </si>
  <si>
    <t>|99/03/09|</t>
  </si>
  <si>
    <t>Creamy treat</t>
  </si>
  <si>
    <t>|60/01/01|</t>
  </si>
  <si>
    <t>|60/01/02|</t>
  </si>
  <si>
    <t>|60/01/03|</t>
  </si>
  <si>
    <t>|60/01/04|</t>
  </si>
  <si>
    <t>|60/01/05|</t>
  </si>
  <si>
    <t>|60/01/06|</t>
  </si>
  <si>
    <t>Kimbo</t>
  </si>
  <si>
    <t>|30/01/01|</t>
  </si>
  <si>
    <t>|30/01/02|</t>
  </si>
  <si>
    <t>|30/01/03|</t>
  </si>
  <si>
    <t>|30/01/04|</t>
  </si>
  <si>
    <t>|30/01/05|</t>
  </si>
  <si>
    <t>|30/01/06|</t>
  </si>
  <si>
    <t>|30/01/07|</t>
  </si>
  <si>
    <t>|30/01/08|</t>
  </si>
  <si>
    <t>|30/01/09|</t>
  </si>
  <si>
    <t>|30/01/10|</t>
  </si>
  <si>
    <t>|30/01/11|</t>
  </si>
  <si>
    <t>|30/01/12|</t>
  </si>
  <si>
    <t>|30/01/13|</t>
  </si>
  <si>
    <t>|30/01/14|</t>
  </si>
  <si>
    <t>|30/01/15|</t>
  </si>
  <si>
    <t>|30/01/16|</t>
  </si>
  <si>
    <t>|30/01/17|</t>
  </si>
  <si>
    <t>|30/01/18|</t>
  </si>
  <si>
    <t>|30/01/19|</t>
  </si>
  <si>
    <t>Corn flakes</t>
  </si>
  <si>
    <t>Chocopops</t>
  </si>
  <si>
    <t>|94/00/01|</t>
  </si>
  <si>
    <t>|94/00/02|</t>
  </si>
  <si>
    <t>|94/00/03|</t>
  </si>
  <si>
    <t>|94/00/04|</t>
  </si>
  <si>
    <t>|94/00/05|</t>
  </si>
  <si>
    <t>|94/00/06|</t>
  </si>
  <si>
    <t>|94/00/07|</t>
  </si>
  <si>
    <t>|94/00/08|</t>
  </si>
  <si>
    <t>|94/00/09|</t>
  </si>
  <si>
    <t>|94/00/10|</t>
  </si>
  <si>
    <t>|94/00/11|</t>
  </si>
  <si>
    <t>|94/00/12|</t>
  </si>
  <si>
    <t>|94/00/13|</t>
  </si>
  <si>
    <t>|94/00/14|</t>
  </si>
  <si>
    <t>|94/00/15|</t>
  </si>
  <si>
    <t>|94/00/16|</t>
  </si>
  <si>
    <t>|94/00/17|</t>
  </si>
  <si>
    <t>|94/00/18|</t>
  </si>
  <si>
    <t>|94/00/19|</t>
  </si>
  <si>
    <t>|94/00/20|</t>
  </si>
  <si>
    <t>|94/00/30|</t>
  </si>
  <si>
    <t>|94/00/31|</t>
  </si>
  <si>
    <t>|94/00/32|</t>
  </si>
  <si>
    <t>|94/00/50|</t>
  </si>
  <si>
    <t>|94/00/51|</t>
  </si>
  <si>
    <t>|94/00/52|</t>
  </si>
  <si>
    <t>|94/00/53|</t>
  </si>
  <si>
    <t>|94/01/00|</t>
  </si>
  <si>
    <t>|94/01/01|</t>
  </si>
  <si>
    <t>|94/01/02|</t>
  </si>
  <si>
    <t>|94/02/01|</t>
  </si>
  <si>
    <t>|94/02/02|</t>
  </si>
  <si>
    <t>|94/02/04|</t>
  </si>
  <si>
    <t>|94/02/07|</t>
  </si>
  <si>
    <t>|94/03/01|</t>
  </si>
  <si>
    <t>|94/03/02|</t>
  </si>
  <si>
    <t>|94/03/03|</t>
  </si>
  <si>
    <t>|94/03/04|</t>
  </si>
  <si>
    <t>|94/03/05|</t>
  </si>
  <si>
    <t>|94/03/06|</t>
  </si>
  <si>
    <t>|94/03/07|</t>
  </si>
  <si>
    <t>|94/03/08|</t>
  </si>
  <si>
    <t>|94/03/09|</t>
  </si>
  <si>
    <t>|94/03/10|</t>
  </si>
  <si>
    <t>|94/03/11|</t>
  </si>
  <si>
    <t>|94/03/12|</t>
  </si>
  <si>
    <t>|94/03/14|</t>
  </si>
  <si>
    <t>|94/03/15|</t>
  </si>
  <si>
    <t>|94/03/16|</t>
  </si>
  <si>
    <t>|94/03/17|</t>
  </si>
  <si>
    <t>|94/03/18|</t>
  </si>
  <si>
    <t>|94/04/01|</t>
  </si>
  <si>
    <t>|94/04/02|</t>
  </si>
  <si>
    <t>|94/04/03|</t>
  </si>
  <si>
    <t>|94/04/05|</t>
  </si>
  <si>
    <t>|94/04/06|</t>
  </si>
  <si>
    <t>|94/04/07|</t>
  </si>
  <si>
    <t>|94/04/08|</t>
  </si>
  <si>
    <t>|94/04/09|</t>
  </si>
  <si>
    <t>|94/05/01|</t>
  </si>
  <si>
    <t>|94/05/02|</t>
  </si>
  <si>
    <t>|94/05/03|</t>
  </si>
  <si>
    <t>|94/05/08|</t>
  </si>
  <si>
    <t>|94/05/09|</t>
  </si>
  <si>
    <t>|94/05/10|</t>
  </si>
  <si>
    <t>|94/05/11|</t>
  </si>
  <si>
    <t>|94/05/12|</t>
  </si>
  <si>
    <t>|94/06/01|</t>
  </si>
  <si>
    <t>|94/06/02|</t>
  </si>
  <si>
    <t>|94/06/03|</t>
  </si>
  <si>
    <t>Chocowaff</t>
  </si>
  <si>
    <t>|96/01/01|</t>
  </si>
  <si>
    <t>|96/01/02|</t>
  </si>
  <si>
    <t>|96/01/03|</t>
  </si>
  <si>
    <t>|96/01/04|</t>
  </si>
  <si>
    <t>|96/01/05|</t>
  </si>
  <si>
    <t>|96/01/06a|</t>
  </si>
  <si>
    <t>|96/01/07a|</t>
  </si>
  <si>
    <t>|96/01/08|</t>
  </si>
  <si>
    <t>|96/01/09|</t>
  </si>
  <si>
    <t>|96/01/10|</t>
  </si>
  <si>
    <t>|96/01/11|</t>
  </si>
  <si>
    <t>|96/01/12|</t>
  </si>
  <si>
    <t>Dr Pepper</t>
  </si>
  <si>
    <t>|03/01/01|</t>
  </si>
  <si>
    <t>|03/01/02|</t>
  </si>
  <si>
    <t>Pausa Caffe'</t>
  </si>
  <si>
    <t>|12/12/00|</t>
  </si>
  <si>
    <t>|12/12/01|</t>
  </si>
  <si>
    <t>|12/12/02|</t>
  </si>
  <si>
    <t>|12/12/03|</t>
  </si>
  <si>
    <t>|12/12/04|</t>
  </si>
  <si>
    <t>|12/12/06|</t>
  </si>
  <si>
    <t>|12/12/07|</t>
  </si>
  <si>
    <t>|12/12/105|</t>
  </si>
  <si>
    <t>|12/12/107|</t>
  </si>
  <si>
    <t>|12/12/108|</t>
  </si>
  <si>
    <t>|12/12/110|</t>
  </si>
  <si>
    <t>|12/12/112|</t>
  </si>
  <si>
    <t>|12/12/113|</t>
  </si>
  <si>
    <t>|12/12/13|</t>
  </si>
  <si>
    <t>|12/12/18|</t>
  </si>
  <si>
    <t>|12/12/27|</t>
  </si>
  <si>
    <t>|12/12/36|</t>
  </si>
  <si>
    <t>|12/12/43|</t>
  </si>
  <si>
    <t>|12/12/45|</t>
  </si>
  <si>
    <t>|12/12/47|</t>
  </si>
  <si>
    <t>|12/12/50|</t>
  </si>
  <si>
    <t>|12/12/51|</t>
  </si>
  <si>
    <t>|12/12/53|</t>
  </si>
  <si>
    <t>|12/12/586|</t>
  </si>
  <si>
    <t>|12/12/62|</t>
  </si>
  <si>
    <t>|12/12/67|</t>
  </si>
  <si>
    <t>|12/12/68|</t>
  </si>
  <si>
    <t>|12/12/69|</t>
  </si>
  <si>
    <t>|12/12/71|</t>
  </si>
  <si>
    <t>|12/12/73|</t>
  </si>
  <si>
    <t>|12/12/74|</t>
  </si>
  <si>
    <t>|12/12/75|</t>
  </si>
  <si>
    <t>|12/12/76|</t>
  </si>
  <si>
    <t>|12/12/77|</t>
  </si>
  <si>
    <t>|12/12/78|</t>
  </si>
  <si>
    <t>|12/12/81|</t>
  </si>
  <si>
    <t>|12/12/83|</t>
  </si>
  <si>
    <t>|12/12/86|</t>
  </si>
  <si>
    <t>|12/12/86B|</t>
  </si>
  <si>
    <t>|12/12/876|</t>
  </si>
  <si>
    <t>|12/12/91|</t>
  </si>
  <si>
    <t>|12/12/93|</t>
  </si>
  <si>
    <t>|12/12/95|</t>
  </si>
  <si>
    <t>|12/12/96|</t>
  </si>
  <si>
    <t>|12/12/97|</t>
  </si>
  <si>
    <t>|12/12/98|</t>
  </si>
  <si>
    <t>|12/12/99|</t>
  </si>
  <si>
    <t>|12/12/C 86|</t>
  </si>
  <si>
    <t>|12/12/S|</t>
  </si>
  <si>
    <t>Caffe Italiano</t>
  </si>
  <si>
    <t>|15/15/01|</t>
  </si>
  <si>
    <t>|15/15/02|</t>
  </si>
  <si>
    <t>|15/15/03|</t>
  </si>
  <si>
    <t>|15/15/04|</t>
  </si>
  <si>
    <t>|15/15/05|</t>
  </si>
  <si>
    <t>|15/15/06|</t>
  </si>
  <si>
    <t>|15/15/07|</t>
  </si>
  <si>
    <t>|15/15/08|</t>
  </si>
  <si>
    <t>|15/15/09|</t>
  </si>
  <si>
    <t>|15/15/10|</t>
  </si>
  <si>
    <t>|15/15/11|</t>
  </si>
  <si>
    <t>|15/15/12|</t>
  </si>
  <si>
    <t>|15/15/13|</t>
  </si>
  <si>
    <t>|15/15/14|</t>
  </si>
  <si>
    <t>|15/15/15|</t>
  </si>
  <si>
    <t>|15/15/16|</t>
  </si>
  <si>
    <t>|15/15/17|</t>
  </si>
  <si>
    <t>|15/15/18|</t>
  </si>
  <si>
    <t>|15/15/19|</t>
  </si>
  <si>
    <t>|15/15/20|</t>
  </si>
  <si>
    <t>|15/15/21|</t>
  </si>
  <si>
    <t>|15/15/22|</t>
  </si>
  <si>
    <t>|15/15/23|</t>
  </si>
  <si>
    <t>|15/15/24|</t>
  </si>
  <si>
    <t>|15/15/25|</t>
  </si>
  <si>
    <t>|15/15/26|</t>
  </si>
  <si>
    <t>|15/15/27|</t>
  </si>
  <si>
    <t>|15/15/28|</t>
  </si>
  <si>
    <t>|15/15/29|</t>
  </si>
  <si>
    <t>|15/15/30|</t>
  </si>
  <si>
    <t>|15/15/31|</t>
  </si>
  <si>
    <t>|15/15/32|</t>
  </si>
  <si>
    <t>|15/15/40|</t>
  </si>
  <si>
    <t>|15/15/41|</t>
  </si>
  <si>
    <t>|15/15/42|</t>
  </si>
  <si>
    <t>|15/15/43|</t>
  </si>
  <si>
    <t>|15/15/44|</t>
  </si>
  <si>
    <t>|15/15/45|</t>
  </si>
  <si>
    <t>|15/15/46|</t>
  </si>
  <si>
    <t>|15/15/47|</t>
  </si>
  <si>
    <t>|15/15/48|</t>
  </si>
  <si>
    <t>|15/15/49|</t>
  </si>
  <si>
    <t>|15/15/60|</t>
  </si>
  <si>
    <t>|15/15/61|</t>
  </si>
  <si>
    <t>|15/15/62|</t>
  </si>
  <si>
    <t>|15/15/63|</t>
  </si>
  <si>
    <t>|15/15/64|</t>
  </si>
  <si>
    <t>|15/15/65|</t>
  </si>
  <si>
    <t>|15/15/66|</t>
  </si>
  <si>
    <t>|15/15/67|</t>
  </si>
  <si>
    <t>|15/16/01|</t>
  </si>
  <si>
    <t>|15/16/02|</t>
  </si>
  <si>
    <t>|15/16/03|</t>
  </si>
  <si>
    <t>|15/16/04|</t>
  </si>
  <si>
    <t>|15/16/05|</t>
  </si>
  <si>
    <t>|15/16/06|</t>
  </si>
  <si>
    <t>|15/16/07|</t>
  </si>
  <si>
    <t>|15/16/08|</t>
  </si>
  <si>
    <t>|15/16/09|</t>
  </si>
  <si>
    <t>|15/16/09a|</t>
  </si>
  <si>
    <t>|15/16/10|</t>
  </si>
  <si>
    <t>|15/16/11|</t>
  </si>
  <si>
    <t>Dole</t>
  </si>
  <si>
    <t>|17/01/01|</t>
  </si>
  <si>
    <t>|17/01/02|</t>
  </si>
  <si>
    <t>|17/01/03|</t>
  </si>
  <si>
    <t>|17/01/04|</t>
  </si>
  <si>
    <t>|17/01/05|</t>
  </si>
  <si>
    <t>|17/01/06|</t>
  </si>
  <si>
    <t>|17/01/07|</t>
  </si>
  <si>
    <t>|17/01/08|</t>
  </si>
  <si>
    <t>|17/01/09|</t>
  </si>
  <si>
    <t>|17/01/10|</t>
  </si>
  <si>
    <t>|17/01/11|</t>
  </si>
  <si>
    <t>|17/01/13|</t>
  </si>
  <si>
    <t>|17/01/14|</t>
  </si>
  <si>
    <t>|17/01/15|</t>
  </si>
  <si>
    <t>|17/01/20|</t>
  </si>
  <si>
    <t>Kimberley Clark</t>
  </si>
  <si>
    <t>|61/01/01|</t>
  </si>
  <si>
    <t>|61/01/02|</t>
  </si>
  <si>
    <t>|61/01/03|</t>
  </si>
  <si>
    <t>|61/01/04|</t>
  </si>
  <si>
    <t>|61/01/05|</t>
  </si>
  <si>
    <t>|61/01/06|</t>
  </si>
  <si>
    <t>|61/01/07|</t>
  </si>
  <si>
    <t>|61/01/08|</t>
  </si>
  <si>
    <t>|61/01/09|</t>
  </si>
  <si>
    <t>|61/01/10|</t>
  </si>
  <si>
    <t>|61/01/11|</t>
  </si>
  <si>
    <t>|61/01/12|</t>
  </si>
  <si>
    <t>|61/01/13|</t>
  </si>
  <si>
    <t>|61/01/14|</t>
  </si>
  <si>
    <t>|61/01/15|</t>
  </si>
  <si>
    <t>|61/01/16|</t>
  </si>
  <si>
    <t>|61/01/17|</t>
  </si>
  <si>
    <t>|61/01/18|</t>
  </si>
  <si>
    <t>|61/01/19|</t>
  </si>
  <si>
    <t>|61/01/20|</t>
  </si>
  <si>
    <t>|61/01/21|</t>
  </si>
  <si>
    <t>|61/01/22|</t>
  </si>
  <si>
    <t>|61/01/23|</t>
  </si>
  <si>
    <t>|61/01/24|</t>
  </si>
  <si>
    <t>|61/01/25|</t>
  </si>
  <si>
    <t>|61/01/26|</t>
  </si>
  <si>
    <t>|61/01/27|</t>
  </si>
  <si>
    <t>|61/01/28|</t>
  </si>
  <si>
    <t>|61/01/29|</t>
  </si>
  <si>
    <t>|61/01/30|</t>
  </si>
  <si>
    <t>|61/01/31|</t>
  </si>
  <si>
    <t>|61/01/32|</t>
  </si>
  <si>
    <t>|61/01/33|</t>
  </si>
  <si>
    <t>|61/01/34|</t>
  </si>
  <si>
    <t>|61/01/35|</t>
  </si>
  <si>
    <t>|61/01/36|</t>
  </si>
  <si>
    <t>|61/01/37|</t>
  </si>
  <si>
    <t>|61/01/38|</t>
  </si>
  <si>
    <t>|61/01/39|</t>
  </si>
  <si>
    <t>|61/01/40|</t>
  </si>
  <si>
    <t>|61/01/41|</t>
  </si>
  <si>
    <t>|61/01/42|</t>
  </si>
  <si>
    <t>|61/01/43|</t>
  </si>
  <si>
    <t>|61/01/44|</t>
  </si>
  <si>
    <t>|61/01/45|</t>
  </si>
  <si>
    <t>|61/01/46|</t>
  </si>
  <si>
    <t>|61/01/47|</t>
  </si>
  <si>
    <t>|61/01/48|</t>
  </si>
  <si>
    <t>|61/01/49|</t>
  </si>
  <si>
    <t>|61/01/50|</t>
  </si>
  <si>
    <t>|61/01/51|</t>
  </si>
  <si>
    <t>|61/01/52|</t>
  </si>
  <si>
    <t>|61/01/53|</t>
  </si>
  <si>
    <t>|61/01/54|</t>
  </si>
  <si>
    <t>|61/01/55|</t>
  </si>
  <si>
    <t>|61/01/56|</t>
  </si>
  <si>
    <t>|61/01/57|</t>
  </si>
  <si>
    <t>|61/01/58|</t>
  </si>
  <si>
    <t>|61/01/59|</t>
  </si>
  <si>
    <t>|61/01/60|</t>
  </si>
  <si>
    <t>|61/01/61|</t>
  </si>
  <si>
    <t>|61/01/62|</t>
  </si>
  <si>
    <t>|61/01/63|</t>
  </si>
  <si>
    <t>|61/01/64|</t>
  </si>
  <si>
    <t>|61/01/65|</t>
  </si>
  <si>
    <t>|61/01/66|</t>
  </si>
  <si>
    <t>|61/01/67|</t>
  </si>
  <si>
    <t>|61/01/68|</t>
  </si>
  <si>
    <t>|61/01/69|</t>
  </si>
  <si>
    <t>|61/01/70|</t>
  </si>
  <si>
    <t>|61/01/71|</t>
  </si>
  <si>
    <t>|61/01/72*|</t>
  </si>
  <si>
    <t>Salvadori</t>
  </si>
  <si>
    <t>|26/02/01|</t>
  </si>
  <si>
    <t>|26/02/02|</t>
  </si>
  <si>
    <t>|26/02/03|</t>
  </si>
  <si>
    <t>|26/02/04|</t>
  </si>
  <si>
    <t>|26/02/05|</t>
  </si>
  <si>
    <t>|26/02/06|</t>
  </si>
  <si>
    <t>|26/02/07|</t>
  </si>
  <si>
    <t>|26/02/08|</t>
  </si>
  <si>
    <t>|26/02/09|</t>
  </si>
  <si>
    <t>|26/02/10|</t>
  </si>
  <si>
    <t>|26/02/11|</t>
  </si>
  <si>
    <t>|26/02/12|</t>
  </si>
  <si>
    <t>|26/02/13|</t>
  </si>
  <si>
    <t>|26/02/14|</t>
  </si>
  <si>
    <t>|26/02/15|</t>
  </si>
  <si>
    <t>|26/02/16|</t>
  </si>
  <si>
    <t>|26/02/17|</t>
  </si>
  <si>
    <t>|26/02/18|</t>
  </si>
  <si>
    <t>|26/02/19|</t>
  </si>
  <si>
    <t>|26/02/20|</t>
  </si>
  <si>
    <t>|26/02/21|</t>
  </si>
  <si>
    <t>|26/02/22|</t>
  </si>
  <si>
    <t>|26/02/23|</t>
  </si>
  <si>
    <t>|26/02/24|</t>
  </si>
  <si>
    <t>|26/02/25|</t>
  </si>
  <si>
    <t>|26/02/26|</t>
  </si>
  <si>
    <t>|26/02/27|</t>
  </si>
  <si>
    <t>|26/02/28|</t>
  </si>
  <si>
    <t>|26/02/29|</t>
  </si>
  <si>
    <t>|26/02/30|</t>
  </si>
  <si>
    <t>|26/02/31|</t>
  </si>
  <si>
    <t>|26/02/32|</t>
  </si>
  <si>
    <t>|26/02/33|</t>
  </si>
  <si>
    <t>|26/02/50|</t>
  </si>
  <si>
    <t>|26/02/51|</t>
  </si>
  <si>
    <t>|26/02/52|</t>
  </si>
  <si>
    <t>|26/02/53|</t>
  </si>
  <si>
    <t>|26/02/54|</t>
  </si>
  <si>
    <t>|26/02/55|</t>
  </si>
  <si>
    <t>|26/02/56|</t>
  </si>
  <si>
    <t>|26/02/57|</t>
  </si>
  <si>
    <t>|26/02/58|</t>
  </si>
  <si>
    <t>|26/02/59|</t>
  </si>
  <si>
    <t>|26/02/60|</t>
  </si>
  <si>
    <t>|26/02/61|</t>
  </si>
  <si>
    <t>|26/02/62|</t>
  </si>
  <si>
    <t>|26/02/63|</t>
  </si>
  <si>
    <t>|26/02/64|</t>
  </si>
  <si>
    <t>|26/02/65|</t>
  </si>
  <si>
    <t>|26/02/66|</t>
  </si>
  <si>
    <t>|26/02/67|</t>
  </si>
  <si>
    <t>|26/02/70|</t>
  </si>
  <si>
    <t>|26/02/71|</t>
  </si>
  <si>
    <t>|26/02/72|</t>
  </si>
  <si>
    <t>|26/02/73|</t>
  </si>
  <si>
    <t>|26/02/74|</t>
  </si>
  <si>
    <t>|26/02/75|</t>
  </si>
  <si>
    <t>|26/02/98|</t>
  </si>
  <si>
    <t>|26/02/99|</t>
  </si>
  <si>
    <t>|26/03/01|</t>
  </si>
  <si>
    <t>|26/03/02|</t>
  </si>
  <si>
    <t>|26/03/03|</t>
  </si>
  <si>
    <t>|26/03/04|</t>
  </si>
  <si>
    <t>|26/03/05|</t>
  </si>
  <si>
    <t>|26/99/91|</t>
  </si>
  <si>
    <t>|26/99/92|</t>
  </si>
  <si>
    <t>|26/99/93|</t>
  </si>
  <si>
    <t>|26/99/94|</t>
  </si>
  <si>
    <t>|26/99/95|</t>
  </si>
  <si>
    <t>|26/99/96|</t>
  </si>
  <si>
    <t>|26/99/97|</t>
  </si>
  <si>
    <t>|73/01/01|</t>
  </si>
  <si>
    <t>Momo figli</t>
  </si>
  <si>
    <t>|67/01/01|</t>
  </si>
  <si>
    <t>|67/01/02|</t>
  </si>
  <si>
    <t>|67/01/03|</t>
  </si>
  <si>
    <t>|67/01/04|</t>
  </si>
  <si>
    <t>|67/01/05|</t>
  </si>
  <si>
    <t>|67/01/06|</t>
  </si>
  <si>
    <t>|67/01/07|</t>
  </si>
  <si>
    <t>|67/01/08|</t>
  </si>
  <si>
    <t>|67/01/09|</t>
  </si>
  <si>
    <t>Serwis</t>
  </si>
  <si>
    <t>|99/02/01|</t>
  </si>
  <si>
    <t>|99/02/02|</t>
  </si>
  <si>
    <t>|99/02/03|</t>
  </si>
  <si>
    <t>St.Dalfour</t>
  </si>
  <si>
    <t>|24/28/01|</t>
  </si>
  <si>
    <t>|24/28/02|</t>
  </si>
  <si>
    <t>|24/28/03|</t>
  </si>
  <si>
    <t>|24/28/04|</t>
  </si>
  <si>
    <t>|24/28/05|</t>
  </si>
  <si>
    <t>|24/28/06|</t>
  </si>
  <si>
    <t>|24/28/07|</t>
  </si>
  <si>
    <t>|120/01/13|</t>
  </si>
  <si>
    <t>|24/01/01|</t>
  </si>
  <si>
    <t>|24/01/02|</t>
  </si>
  <si>
    <t>|24/01/03|</t>
  </si>
  <si>
    <t>|24/01/04|</t>
  </si>
  <si>
    <t>|24/01/05|</t>
  </si>
  <si>
    <t>|24/01/06|</t>
  </si>
  <si>
    <t>|24/01/07|</t>
  </si>
  <si>
    <t>|24/01/08|</t>
  </si>
  <si>
    <t>|24/01/09|</t>
  </si>
  <si>
    <t>|24/01/30|</t>
  </si>
  <si>
    <t>|24/01/31|</t>
  </si>
  <si>
    <t>|24/01/32|</t>
  </si>
  <si>
    <t>|24/01/33|</t>
  </si>
  <si>
    <t>|24/01/34|</t>
  </si>
  <si>
    <t>|24/01/35|</t>
  </si>
  <si>
    <t>|24/01/36|</t>
  </si>
  <si>
    <t>|24/01/37|</t>
  </si>
  <si>
    <t>|24/01/38|</t>
  </si>
  <si>
    <t>|24/24/01|</t>
  </si>
  <si>
    <t>|24/24/02|</t>
  </si>
  <si>
    <t>|24/24/03|</t>
  </si>
  <si>
    <t>|24/24/04|</t>
  </si>
  <si>
    <t>|24/24/05|</t>
  </si>
  <si>
    <t>|24/24/06|</t>
  </si>
  <si>
    <t>|24/24/07|</t>
  </si>
  <si>
    <t>|24/24/08|</t>
  </si>
  <si>
    <t>|24/24/09|</t>
  </si>
  <si>
    <t>|24/24/10|</t>
  </si>
  <si>
    <t>|24/24/11|</t>
  </si>
  <si>
    <t>|24/24/12|</t>
  </si>
  <si>
    <t>|24/24/13|</t>
  </si>
  <si>
    <t>|24/24/14|</t>
  </si>
  <si>
    <t>|24/24/15|</t>
  </si>
  <si>
    <t>|24/24/16|</t>
  </si>
  <si>
    <t>|24/24/17|</t>
  </si>
  <si>
    <t>|24/24/18|</t>
  </si>
  <si>
    <t>|24/24/19|</t>
  </si>
  <si>
    <t>|24/24/31|</t>
  </si>
  <si>
    <t>|24/24/32|</t>
  </si>
  <si>
    <t>|24/24/33|</t>
  </si>
  <si>
    <t>|24/24/34|</t>
  </si>
  <si>
    <t>|24/24/35|</t>
  </si>
  <si>
    <t>|24/24/36|</t>
  </si>
  <si>
    <t>|24/24/37|</t>
  </si>
  <si>
    <t>|24/24/38|</t>
  </si>
  <si>
    <t>|24/24/39|</t>
  </si>
  <si>
    <t>|24/24/40|</t>
  </si>
  <si>
    <t>|24/24/41|</t>
  </si>
  <si>
    <t>|24/24/42|</t>
  </si>
  <si>
    <t>|24/24/43|</t>
  </si>
  <si>
    <t>|24/24/44|</t>
  </si>
  <si>
    <t>|24/24/45|</t>
  </si>
  <si>
    <t>|24/24/50|</t>
  </si>
  <si>
    <t>|24/25/01|</t>
  </si>
  <si>
    <t>|24/25/02|</t>
  </si>
  <si>
    <t>|24/26/01|</t>
  </si>
  <si>
    <t>|24/26/02|</t>
  </si>
  <si>
    <t>|24/26/03|</t>
  </si>
  <si>
    <t>|24/26/04|</t>
  </si>
  <si>
    <t>|24/27/01|</t>
  </si>
  <si>
    <t>|24/27/02|</t>
  </si>
  <si>
    <t>|24/27/03|</t>
  </si>
  <si>
    <t>P&amp;G</t>
  </si>
  <si>
    <t>|128/01/01|</t>
  </si>
  <si>
    <t>|128/01/02|</t>
  </si>
  <si>
    <t>|128/01/03|</t>
  </si>
  <si>
    <t>|128/01/04|</t>
  </si>
  <si>
    <t>KBG</t>
  </si>
  <si>
    <t>|117/02/01|</t>
  </si>
  <si>
    <t>|117/02/02|</t>
  </si>
  <si>
    <t>|117/02/03|</t>
  </si>
  <si>
    <t>|117/02/04|</t>
  </si>
  <si>
    <t>|117/02/05|</t>
  </si>
  <si>
    <t>|117/02/06|</t>
  </si>
  <si>
    <t>|117/02/07|</t>
  </si>
  <si>
    <t>|117/02/08|</t>
  </si>
  <si>
    <t>|117/02/12|</t>
  </si>
  <si>
    <t>|117/02/14|</t>
  </si>
  <si>
    <t>|117/01/01|</t>
  </si>
  <si>
    <t>|117/01/02|</t>
  </si>
  <si>
    <t>|117/01/03|</t>
  </si>
  <si>
    <t>|117/01/04|</t>
  </si>
  <si>
    <t>|117/01/05|</t>
  </si>
  <si>
    <t>|117/01/06|</t>
  </si>
  <si>
    <t>|117/01/07|</t>
  </si>
  <si>
    <t>|117/01/08|</t>
  </si>
  <si>
    <t>|117/01/09|</t>
  </si>
  <si>
    <t>|117/01/10|</t>
  </si>
  <si>
    <t>|117/01/11|</t>
  </si>
  <si>
    <t>|117/01/12|</t>
  </si>
  <si>
    <t>|117/01/13|</t>
  </si>
  <si>
    <t>|117/01/14|</t>
  </si>
  <si>
    <t>|117/01/15|</t>
  </si>
  <si>
    <t>|117/01/16|</t>
  </si>
  <si>
    <t>|117/01/17|</t>
  </si>
  <si>
    <t>|117/01/18|</t>
  </si>
  <si>
    <t>|117/01/19|</t>
  </si>
  <si>
    <t>Cherry dreams</t>
  </si>
  <si>
    <t>|47/01/01|</t>
  </si>
  <si>
    <t>|47/01/02|</t>
  </si>
  <si>
    <t>|47/01/03|</t>
  </si>
  <si>
    <t>|47/01/04|</t>
  </si>
  <si>
    <t>|47/01/05|</t>
  </si>
  <si>
    <t>|47/01/06|</t>
  </si>
  <si>
    <t>|47/01/07|</t>
  </si>
  <si>
    <t>|47/01/08|</t>
  </si>
  <si>
    <t>|47/01/09|</t>
  </si>
  <si>
    <t>|47/01/10|</t>
  </si>
  <si>
    <t>|47/01/11|</t>
  </si>
  <si>
    <t>|47/01/12|</t>
  </si>
  <si>
    <t>C&amp;C vegetables</t>
  </si>
  <si>
    <t>|114/01/01|</t>
  </si>
  <si>
    <t>|114/01/02|</t>
  </si>
  <si>
    <t>|114/01/03|</t>
  </si>
  <si>
    <t>|114/01/04|</t>
  </si>
  <si>
    <t>|114/01/05|</t>
  </si>
  <si>
    <t>|114/01/06|</t>
  </si>
  <si>
    <t>|114/01/07|</t>
  </si>
  <si>
    <t>|114/01/08|</t>
  </si>
  <si>
    <t>|114/01/09|</t>
  </si>
  <si>
    <t>|114/01/10|</t>
  </si>
  <si>
    <t>|114/01/11|</t>
  </si>
  <si>
    <t>|114/01/12|</t>
  </si>
  <si>
    <t>|114/01/13|</t>
  </si>
  <si>
    <t>|114/01/14|</t>
  </si>
  <si>
    <t>|114/01/15|</t>
  </si>
  <si>
    <t>|114/01/16|</t>
  </si>
  <si>
    <t>|114/01/17|</t>
  </si>
  <si>
    <t>|114/01/18|</t>
  </si>
  <si>
    <t>|114/01/19|</t>
  </si>
  <si>
    <t>|114/01/20|</t>
  </si>
  <si>
    <t>|114/01/21|</t>
  </si>
  <si>
    <t>Gelati e altro</t>
  </si>
  <si>
    <t>|05/00/01|</t>
  </si>
  <si>
    <t>|05/04/01|</t>
  </si>
  <si>
    <t>|05/04/02|</t>
  </si>
  <si>
    <t>|05/04/03|</t>
  </si>
  <si>
    <t>|05/04/04|</t>
  </si>
  <si>
    <t>|05/04/05|</t>
  </si>
  <si>
    <t>|05/04/06|</t>
  </si>
  <si>
    <t>|05/04/07|</t>
  </si>
  <si>
    <t>|05/04/08|</t>
  </si>
  <si>
    <t>|05/04/09|</t>
  </si>
  <si>
    <t>|05/04/10|</t>
  </si>
  <si>
    <t>|05/04/11|</t>
  </si>
  <si>
    <t>|05/04/12|</t>
  </si>
  <si>
    <t>Valtaro</t>
  </si>
  <si>
    <t>|41/01/01|</t>
  </si>
  <si>
    <t>Buonissimi</t>
  </si>
  <si>
    <t>|53/01/00|</t>
  </si>
  <si>
    <t>|53/01/01|</t>
  </si>
  <si>
    <t>|53/01/02|</t>
  </si>
  <si>
    <t>|53/01/03|</t>
  </si>
  <si>
    <t>|53/01/04|</t>
  </si>
  <si>
    <t>|53/01/05|</t>
  </si>
  <si>
    <t>|53/01/06|</t>
  </si>
  <si>
    <t>|53/01/07|</t>
  </si>
  <si>
    <t>|53/01/08|</t>
  </si>
  <si>
    <t>|53/01/09|</t>
  </si>
  <si>
    <t>|53/01/10|</t>
  </si>
  <si>
    <t>|53/01/11|</t>
  </si>
  <si>
    <t>|53/01/12|</t>
  </si>
  <si>
    <t>|53/01/13|</t>
  </si>
  <si>
    <t>|53/01/14|</t>
  </si>
  <si>
    <t>|53/01/15|</t>
  </si>
  <si>
    <t>|53/01/16|</t>
  </si>
  <si>
    <t>|53/01/17|</t>
  </si>
  <si>
    <t>|53/01/18|</t>
  </si>
  <si>
    <t>|53/01/19|</t>
  </si>
  <si>
    <t>|53/01/20|</t>
  </si>
  <si>
    <t>|53/01/21|</t>
  </si>
  <si>
    <t>|53/01/22|</t>
  </si>
  <si>
    <t>|53/01/23|</t>
  </si>
  <si>
    <t>|53/01/24|</t>
  </si>
  <si>
    <t>|53/01/25|</t>
  </si>
  <si>
    <t>|53/01/26|</t>
  </si>
  <si>
    <t>|53/01/27|</t>
  </si>
  <si>
    <t>|53/01/28|</t>
  </si>
  <si>
    <t>|53/01/29|</t>
  </si>
  <si>
    <t>|53/01/30|</t>
  </si>
  <si>
    <t>|53/01/31|</t>
  </si>
  <si>
    <t>|53/01/32|</t>
  </si>
  <si>
    <t>|53/01/33|</t>
  </si>
  <si>
    <t>|53/01/34|</t>
  </si>
  <si>
    <t>|53/01/35|</t>
  </si>
  <si>
    <t>|53/01/36|</t>
  </si>
  <si>
    <t>|53/01/37|</t>
  </si>
  <si>
    <t>|53/01/38|</t>
  </si>
  <si>
    <t>|53/02/01|</t>
  </si>
  <si>
    <t>|53/02/02|</t>
  </si>
  <si>
    <t>|53/02/03|</t>
  </si>
  <si>
    <t>|53/02/04|</t>
  </si>
  <si>
    <t>|53/02/05|</t>
  </si>
  <si>
    <t>|53/02/06|</t>
  </si>
  <si>
    <t>|53/02/07|</t>
  </si>
  <si>
    <t>|53/02/08|</t>
  </si>
  <si>
    <t>|53/02/09|</t>
  </si>
  <si>
    <t>|53/02/10|</t>
  </si>
  <si>
    <t>|53/02/11|</t>
  </si>
  <si>
    <t>|53/02/12|</t>
  </si>
  <si>
    <t>|53/02/13|</t>
  </si>
  <si>
    <t>|53/02/14|</t>
  </si>
  <si>
    <t>|53/02/15|</t>
  </si>
  <si>
    <t>|53/02/16|</t>
  </si>
  <si>
    <t>|53/02/17|</t>
  </si>
  <si>
    <t>|53/03/01|</t>
  </si>
  <si>
    <t>|53/03/02|</t>
  </si>
  <si>
    <t>|53/03/03|</t>
  </si>
  <si>
    <t>Hypermarkets</t>
  </si>
  <si>
    <t>Sauces</t>
  </si>
  <si>
    <t>Barilla</t>
  </si>
  <si>
    <t>|56/01/01|</t>
  </si>
  <si>
    <t>|56/01/02|</t>
  </si>
  <si>
    <t>|56/01/03|</t>
  </si>
  <si>
    <t>|56/01/04|</t>
  </si>
  <si>
    <t>|56/01/05|</t>
  </si>
  <si>
    <t>|56/01/06|</t>
  </si>
  <si>
    <t>|56/01/07|</t>
  </si>
  <si>
    <t>|56/01/08|</t>
  </si>
  <si>
    <t>|56/01/09|</t>
  </si>
  <si>
    <t>|56/01/10|</t>
  </si>
  <si>
    <t>|56/01/11|</t>
  </si>
  <si>
    <t>|56/01/12|</t>
  </si>
  <si>
    <t>|56/01/13|</t>
  </si>
  <si>
    <t>|56/01/14|</t>
  </si>
  <si>
    <t>|56/01/15|</t>
  </si>
  <si>
    <t>|56/01/16|</t>
  </si>
  <si>
    <t>|56/01/17|</t>
  </si>
  <si>
    <t>|56/01/18|</t>
  </si>
  <si>
    <t>|56/01/19|</t>
  </si>
  <si>
    <t>|56/01/20|</t>
  </si>
  <si>
    <t>|56/01/21|</t>
  </si>
  <si>
    <t>|56/01/22|</t>
  </si>
  <si>
    <t>|56/01/23|</t>
  </si>
  <si>
    <t>|56/01/24|</t>
  </si>
  <si>
    <t>|56/01/25|</t>
  </si>
  <si>
    <t>|56/01/26|</t>
  </si>
  <si>
    <t>|56/01/27|</t>
  </si>
  <si>
    <t>|56/01/28|</t>
  </si>
  <si>
    <t>|56/01/29|</t>
  </si>
  <si>
    <t>|56/01/30|</t>
  </si>
  <si>
    <t>|56/01/31|</t>
  </si>
  <si>
    <t>|56/01/32|</t>
  </si>
  <si>
    <t>|56/01/33|</t>
  </si>
  <si>
    <t>|56/01/34|</t>
  </si>
  <si>
    <t>|56/01/35|</t>
  </si>
  <si>
    <t>|56/01/36|</t>
  </si>
  <si>
    <t>|56/01/37|</t>
  </si>
  <si>
    <t>|56/01/38|</t>
  </si>
  <si>
    <t>|56/01/39|</t>
  </si>
  <si>
    <t>|56/01/40|</t>
  </si>
  <si>
    <t>|56/01/41|</t>
  </si>
  <si>
    <t>|56/01/42|</t>
  </si>
  <si>
    <t>|56/01/43|</t>
  </si>
  <si>
    <t>|56/01/44|</t>
  </si>
  <si>
    <t>|56/01/45|</t>
  </si>
  <si>
    <t>|56/01/46|</t>
  </si>
  <si>
    <t>|56/01/47|</t>
  </si>
  <si>
    <t>|56/01/48|</t>
  </si>
  <si>
    <t>|56/01/49|</t>
  </si>
  <si>
    <t>|56/01/50|</t>
  </si>
  <si>
    <t>|56/01/51|</t>
  </si>
  <si>
    <t>|56/01/52|</t>
  </si>
  <si>
    <t>|56/01/53|</t>
  </si>
  <si>
    <t>|56/01/54|</t>
  </si>
  <si>
    <t>|56/01/55|</t>
  </si>
  <si>
    <t>|56/01/56|</t>
  </si>
  <si>
    <t>|56/01/57|</t>
  </si>
  <si>
    <t>Own label</t>
  </si>
  <si>
    <t>|132/01/02|</t>
  </si>
  <si>
    <t>Cheese products</t>
  </si>
  <si>
    <t>Danone</t>
  </si>
  <si>
    <t>|68/01/01|</t>
  </si>
  <si>
    <t>|68/01/02|</t>
  </si>
  <si>
    <t>|68/01/03|</t>
  </si>
  <si>
    <t>|68/01/04|</t>
  </si>
  <si>
    <t>|68/01/05|</t>
  </si>
  <si>
    <t>|68/01/06|</t>
  </si>
  <si>
    <t>|68/01/07|</t>
  </si>
  <si>
    <t>|68/01/08|</t>
  </si>
  <si>
    <t>|68/01/09|</t>
  </si>
  <si>
    <t>|68/01/10|</t>
  </si>
  <si>
    <t>|68/01/11|</t>
  </si>
  <si>
    <t>|68/01/12|</t>
  </si>
  <si>
    <t>|68/01/13|</t>
  </si>
  <si>
    <t>|68/01/14|</t>
  </si>
  <si>
    <t>|68/01/15|</t>
  </si>
  <si>
    <t>|68/01/16|</t>
  </si>
  <si>
    <t>|68/01/17|</t>
  </si>
  <si>
    <t>Cirio</t>
  </si>
  <si>
    <t>|71/01/01|</t>
  </si>
  <si>
    <t>|71/01/02|</t>
  </si>
  <si>
    <t>|71/01/03|</t>
  </si>
  <si>
    <t>|71/01/04|</t>
  </si>
  <si>
    <t>|71/01/05|</t>
  </si>
  <si>
    <t>|71/01/06|</t>
  </si>
  <si>
    <t>|71/01/07|</t>
  </si>
  <si>
    <t>|71/01/08|</t>
  </si>
  <si>
    <t>|71/01/09|</t>
  </si>
  <si>
    <t>|71/01/10|</t>
  </si>
  <si>
    <t>|71/01/11|</t>
  </si>
  <si>
    <t>|71/02/01|</t>
  </si>
  <si>
    <t>|71/02/02|</t>
  </si>
  <si>
    <t>|71/02/03|</t>
  </si>
  <si>
    <t>Bread products</t>
  </si>
  <si>
    <t>San Benedetto Bread</t>
  </si>
  <si>
    <t>|27/01/01|</t>
  </si>
  <si>
    <t>|27/01/02|</t>
  </si>
  <si>
    <t>|27/01/03|</t>
  </si>
  <si>
    <t>|27/01/04|</t>
  </si>
  <si>
    <t>|27/01/10|</t>
  </si>
  <si>
    <t>|27/01/11|</t>
  </si>
  <si>
    <t>|27/01/12|</t>
  </si>
  <si>
    <t>|27/01/13|</t>
  </si>
  <si>
    <t>|27/01/20|</t>
  </si>
  <si>
    <t>|27/01/21|</t>
  </si>
  <si>
    <t>|27/01/22|</t>
  </si>
  <si>
    <t>|27/01/23|</t>
  </si>
  <si>
    <t>Atkins</t>
  </si>
  <si>
    <t>|80/00/05|</t>
  </si>
  <si>
    <t>|88/00/00|</t>
  </si>
  <si>
    <t>|88/00/01|</t>
  </si>
  <si>
    <t>|88/00/02|</t>
  </si>
  <si>
    <t>|88/00/03|</t>
  </si>
  <si>
    <t>|88/00/04|</t>
  </si>
  <si>
    <t>|88/00/05|</t>
  </si>
  <si>
    <t>|88/00/06|</t>
  </si>
  <si>
    <t>|88/00/07|</t>
  </si>
  <si>
    <t>|88/00/08|</t>
  </si>
  <si>
    <t>|88/00/09|</t>
  </si>
  <si>
    <t>|88/00/10|</t>
  </si>
  <si>
    <t>|88/00/11|</t>
  </si>
  <si>
    <t>|88/00/12|</t>
  </si>
  <si>
    <t>|88/00/13|</t>
  </si>
  <si>
    <t>|88/00/14|</t>
  </si>
  <si>
    <t>|88/00/15|</t>
  </si>
  <si>
    <t>|88/00/16|</t>
  </si>
  <si>
    <t>|88/00/17|</t>
  </si>
  <si>
    <t>|88/00/18|</t>
  </si>
  <si>
    <t>|88/00/19|</t>
  </si>
  <si>
    <t>|88/00/20|</t>
  </si>
  <si>
    <t>|88/00/21|</t>
  </si>
  <si>
    <t>|88/00/22|</t>
  </si>
  <si>
    <t>|88/00/23|</t>
  </si>
  <si>
    <t>|88/00/24|</t>
  </si>
  <si>
    <t>|88/00/25|</t>
  </si>
  <si>
    <t>|88/00/26|</t>
  </si>
  <si>
    <t>|88/00/27|</t>
  </si>
  <si>
    <t>|88/00/28|</t>
  </si>
  <si>
    <t>|88/00/29|</t>
  </si>
  <si>
    <t>|88/00/30|</t>
  </si>
  <si>
    <t>|88/00/31|</t>
  </si>
  <si>
    <t>|88/00/32|</t>
  </si>
  <si>
    <t>|88/00/33|</t>
  </si>
  <si>
    <t>|88/00/34|</t>
  </si>
  <si>
    <t>|88/00/35|</t>
  </si>
  <si>
    <t>|88/00/36|</t>
  </si>
  <si>
    <t>|88/00/37|</t>
  </si>
  <si>
    <t>|88/00/38|</t>
  </si>
  <si>
    <t>|88/00/39|</t>
  </si>
  <si>
    <t>|88/00/40|</t>
  </si>
  <si>
    <t>|88/00/41|</t>
  </si>
  <si>
    <t>|88/00/42|</t>
  </si>
  <si>
    <t>|88/00/43|</t>
  </si>
  <si>
    <t>|88/00/44|</t>
  </si>
  <si>
    <t>|88/00/46|</t>
  </si>
  <si>
    <t>|88/00/47|</t>
  </si>
  <si>
    <t>|88/00/48|</t>
  </si>
  <si>
    <t>|88/00/49|</t>
  </si>
  <si>
    <t>|88/00/50|</t>
  </si>
  <si>
    <t>|88/00/51|</t>
  </si>
  <si>
    <t>|88/00/52|</t>
  </si>
  <si>
    <t>|88/00/53|</t>
  </si>
  <si>
    <t>|88/00/54|</t>
  </si>
  <si>
    <t>|88/00/55|</t>
  </si>
  <si>
    <t>|88/00/56|</t>
  </si>
  <si>
    <t>|88/00/57|</t>
  </si>
  <si>
    <t>|88/00/58|</t>
  </si>
  <si>
    <t>|88/00/59|</t>
  </si>
  <si>
    <t>|88/00/60|</t>
  </si>
  <si>
    <t>|88/00/61|</t>
  </si>
  <si>
    <t>|88/00/62|</t>
  </si>
  <si>
    <t>|88/00/64|</t>
  </si>
  <si>
    <t>|88/00/65|</t>
  </si>
  <si>
    <t>|88/00/67|</t>
  </si>
  <si>
    <t>|88/00/68|</t>
  </si>
  <si>
    <t>|88/00/69|</t>
  </si>
  <si>
    <t>|88/00/70|</t>
  </si>
  <si>
    <t>|88/00/71|</t>
  </si>
  <si>
    <t>|88/00/72|</t>
  </si>
  <si>
    <t>Spicers</t>
  </si>
  <si>
    <t>|127/01/01|</t>
  </si>
  <si>
    <t>|127/01/02|</t>
  </si>
  <si>
    <t>|127/01/03|</t>
  </si>
  <si>
    <t>Parmareggio</t>
  </si>
  <si>
    <t>|101/01/00|</t>
  </si>
  <si>
    <t>|101/01/01|</t>
  </si>
  <si>
    <t>|101/01/02|</t>
  </si>
  <si>
    <t>|101/01/03|</t>
  </si>
  <si>
    <t>|101/01/04|</t>
  </si>
  <si>
    <t>|101/01/05|</t>
  </si>
  <si>
    <t>|101/01/06|</t>
  </si>
  <si>
    <t>|101/01/07|</t>
  </si>
  <si>
    <t>|101/01/08|</t>
  </si>
  <si>
    <t>|101/01/09|</t>
  </si>
  <si>
    <t>|101/01/10|</t>
  </si>
  <si>
    <t>Rana</t>
  </si>
  <si>
    <t>|29/02/01|</t>
  </si>
  <si>
    <t>|29/02/02|</t>
  </si>
  <si>
    <t>|29/02/03|</t>
  </si>
  <si>
    <t>|29/02/04|</t>
  </si>
  <si>
    <t>|29/02/05|</t>
  </si>
  <si>
    <t>|29/02/06|</t>
  </si>
  <si>
    <t>|29/02/07|</t>
  </si>
  <si>
    <t>|29/02/08|</t>
  </si>
  <si>
    <t>|29/02/09|</t>
  </si>
  <si>
    <t>|29/02/10|</t>
  </si>
  <si>
    <t>|29/02/11|</t>
  </si>
  <si>
    <t>|29/02/12|</t>
  </si>
  <si>
    <t>|29/02/13|</t>
  </si>
  <si>
    <t>|29/02/14|</t>
  </si>
  <si>
    <t>|29/02/15|</t>
  </si>
  <si>
    <t>|29/02/16|</t>
  </si>
  <si>
    <t>|29/02/17|</t>
  </si>
  <si>
    <t>|29/02/18|</t>
  </si>
  <si>
    <t>|29/02/19|</t>
  </si>
  <si>
    <t>|29/02/20|</t>
  </si>
  <si>
    <t>|29/02/21|</t>
  </si>
  <si>
    <t>|29/02/22|</t>
  </si>
  <si>
    <t>|29/02/23|</t>
  </si>
  <si>
    <t>|29/02/24|</t>
  </si>
  <si>
    <t>|29/02/25|</t>
  </si>
  <si>
    <t>|29/02/26|</t>
  </si>
  <si>
    <t>|29/02/27|</t>
  </si>
  <si>
    <t>|29/02/30|</t>
  </si>
  <si>
    <t>|29/02/31|</t>
  </si>
  <si>
    <t>|29/02/32|</t>
  </si>
  <si>
    <t>|29/02/33|</t>
  </si>
  <si>
    <t>|29/02/34|</t>
  </si>
  <si>
    <t>|29/02/35|</t>
  </si>
  <si>
    <t>|29/02/36|</t>
  </si>
  <si>
    <t>|29/02/40|</t>
  </si>
  <si>
    <t>|29/02/41|</t>
  </si>
  <si>
    <t>Real quality</t>
  </si>
  <si>
    <t>|132/01/01|</t>
  </si>
  <si>
    <t>Lactalis</t>
  </si>
  <si>
    <t>|54/01/01|</t>
  </si>
  <si>
    <t>|54/01/02|</t>
  </si>
  <si>
    <t>|54/01/03|</t>
  </si>
  <si>
    <t>|54/01/04|</t>
  </si>
  <si>
    <t>|54/01/05|</t>
  </si>
  <si>
    <t>|54/01/06|</t>
  </si>
  <si>
    <t>|54/01/07|</t>
  </si>
  <si>
    <t>|54/01/08|</t>
  </si>
  <si>
    <t>|54/01/09|</t>
  </si>
  <si>
    <t>|54/01/10|</t>
  </si>
  <si>
    <t>|54/01/11|</t>
  </si>
  <si>
    <t>|54/01/12|</t>
  </si>
  <si>
    <t>|54/01/13|</t>
  </si>
  <si>
    <t>|54/01/14|</t>
  </si>
  <si>
    <t>|54/01/15|</t>
  </si>
  <si>
    <t>|54/01/16|</t>
  </si>
  <si>
    <t>|54/01/17|</t>
  </si>
  <si>
    <t>|54/01/18|</t>
  </si>
  <si>
    <t>|54/01/19|</t>
  </si>
  <si>
    <t>|54/01/20|</t>
  </si>
  <si>
    <t>|54/01/21|</t>
  </si>
  <si>
    <t>|54/01/22|</t>
  </si>
  <si>
    <t>|54/01/23|</t>
  </si>
  <si>
    <t>|54/01/24|</t>
  </si>
  <si>
    <t>|54/01/25|</t>
  </si>
  <si>
    <t>|54/01/26|</t>
  </si>
  <si>
    <t>|54/01/27|</t>
  </si>
  <si>
    <t>|54/01/28|</t>
  </si>
  <si>
    <t>|54/01/29|</t>
  </si>
  <si>
    <t>|54/01/30|</t>
  </si>
  <si>
    <t>|54/01/31|</t>
  </si>
  <si>
    <t>|54/01/32|</t>
  </si>
  <si>
    <t>|54/01/33|</t>
  </si>
  <si>
    <t>|54/01/34|</t>
  </si>
  <si>
    <t>|54/01/35|</t>
  </si>
  <si>
    <t>|54/01/36|</t>
  </si>
  <si>
    <t>|54/01/37|</t>
  </si>
  <si>
    <t>|54/01/90|</t>
  </si>
  <si>
    <t>Bella's</t>
  </si>
  <si>
    <t>|35/01/01|</t>
  </si>
  <si>
    <t>|35/01/02|</t>
  </si>
  <si>
    <t>|35/01/03|</t>
  </si>
  <si>
    <t>|35/01/04|</t>
  </si>
  <si>
    <t>|35/01/05|</t>
  </si>
  <si>
    <t>|35/01/06|</t>
  </si>
  <si>
    <t>|35/01/07|</t>
  </si>
  <si>
    <t>|35/01/08|</t>
  </si>
  <si>
    <t>|35/01/09|</t>
  </si>
  <si>
    <t>|35/01/10|</t>
  </si>
  <si>
    <t>|35/01/11|</t>
  </si>
  <si>
    <t>|35/01/12|</t>
  </si>
  <si>
    <t>|35/01/13|</t>
  </si>
  <si>
    <t>|35/01/14|</t>
  </si>
  <si>
    <t>|35/01/20|</t>
  </si>
  <si>
    <t>|35/01/21|</t>
  </si>
  <si>
    <t>|35/01/22|</t>
  </si>
  <si>
    <t>|35/01/23|</t>
  </si>
  <si>
    <t>|35/01/24|</t>
  </si>
  <si>
    <t>|35/01/31|</t>
  </si>
  <si>
    <t>|35/01/32|</t>
  </si>
  <si>
    <t>|35/01/33|</t>
  </si>
  <si>
    <t>|35/01/34|</t>
  </si>
  <si>
    <t>|35/01/35|</t>
  </si>
  <si>
    <t>|35/01/40|</t>
  </si>
  <si>
    <t>|35/01/41|</t>
  </si>
  <si>
    <t>|35/01/42|</t>
  </si>
  <si>
    <t>|35/01/50|</t>
  </si>
  <si>
    <t>|35/01/51|</t>
  </si>
  <si>
    <t>|35/01/52|</t>
  </si>
  <si>
    <t>|35/01/53|</t>
  </si>
  <si>
    <t>|35/01/54|</t>
  </si>
  <si>
    <t>|35/01/60|</t>
  </si>
  <si>
    <t>|35/01/61|</t>
  </si>
  <si>
    <t>|35/01/62|</t>
  </si>
  <si>
    <t>|35/01/63|</t>
  </si>
  <si>
    <t>|35/01/70|</t>
  </si>
  <si>
    <t>|35/01/71|</t>
  </si>
  <si>
    <t>|35/01/72|</t>
  </si>
  <si>
    <t>|35/01/73|</t>
  </si>
  <si>
    <t>|35/01/74|</t>
  </si>
  <si>
    <t>|35/01/75|</t>
  </si>
  <si>
    <t>|35/01/76|</t>
  </si>
  <si>
    <t>|35/01/80|</t>
  </si>
  <si>
    <t>|35/01/81|</t>
  </si>
  <si>
    <t>|35/01/82|</t>
  </si>
  <si>
    <t>|35/01/83|</t>
  </si>
  <si>
    <t>|35/01/84|</t>
  </si>
  <si>
    <t>|35/01/85|</t>
  </si>
  <si>
    <t>|35/01/86|</t>
  </si>
  <si>
    <t>|35/01/87|</t>
  </si>
  <si>
    <t>|35/01/88|</t>
  </si>
  <si>
    <t>|35/01/89|</t>
  </si>
  <si>
    <t>|35/01/90|</t>
  </si>
  <si>
    <t>|35/01/90a|</t>
  </si>
  <si>
    <t>|35/01/91|</t>
  </si>
  <si>
    <t>|35/01/91a|</t>
  </si>
  <si>
    <t>|35/01/92|</t>
  </si>
  <si>
    <t>|35/01/92a|</t>
  </si>
  <si>
    <t>|35/01/93|</t>
  </si>
  <si>
    <t>|35/01/93a|</t>
  </si>
  <si>
    <t>|35/01/94|</t>
  </si>
  <si>
    <t>Supermarkets</t>
  </si>
  <si>
    <t>|106/02/07|</t>
  </si>
  <si>
    <t>Vegetables</t>
  </si>
  <si>
    <t>|79/01/01|</t>
  </si>
  <si>
    <t>|79/01/02|</t>
  </si>
  <si>
    <t>|79/01/03|</t>
  </si>
  <si>
    <t>|79/01/04|</t>
  </si>
  <si>
    <t>|79/01/05|</t>
  </si>
  <si>
    <t>|79/01/06|</t>
  </si>
  <si>
    <t>|79/01/07|</t>
  </si>
  <si>
    <t>|79/01/08|</t>
  </si>
  <si>
    <t>|79/01/09|</t>
  </si>
  <si>
    <t>|79/01/10|</t>
  </si>
  <si>
    <t>|79/01/100|</t>
  </si>
  <si>
    <t>|79/01/102|</t>
  </si>
  <si>
    <t>|79/01/103|</t>
  </si>
  <si>
    <t>|79/01/104|</t>
  </si>
  <si>
    <t>|79/01/105|</t>
  </si>
  <si>
    <t>|79/01/106|</t>
  </si>
  <si>
    <t>|79/01/107|</t>
  </si>
  <si>
    <t>|79/01/108|</t>
  </si>
  <si>
    <t>|79/01/109|</t>
  </si>
  <si>
    <t>|79/01/11|</t>
  </si>
  <si>
    <t>|79/01/110|</t>
  </si>
  <si>
    <t>|79/01/111|</t>
  </si>
  <si>
    <t>|79/01/112|</t>
  </si>
  <si>
    <t>|79/01/113|</t>
  </si>
  <si>
    <t>|79/01/114|</t>
  </si>
  <si>
    <t>|79/01/115|</t>
  </si>
  <si>
    <t>|79/01/116|</t>
  </si>
  <si>
    <t>|79/01/117|</t>
  </si>
  <si>
    <t>|79/01/118|</t>
  </si>
  <si>
    <t>|79/01/119|</t>
  </si>
  <si>
    <t>|79/01/12|</t>
  </si>
  <si>
    <t>|79/01/120|</t>
  </si>
  <si>
    <t>|79/01/13|</t>
  </si>
  <si>
    <t>|79/01/14|</t>
  </si>
  <si>
    <t>|79/01/15|</t>
  </si>
  <si>
    <t>|79/01/16|</t>
  </si>
  <si>
    <t>|79/01/17|</t>
  </si>
  <si>
    <t>|79/01/18|</t>
  </si>
  <si>
    <t>|79/01/19|</t>
  </si>
  <si>
    <t>|79/01/20|</t>
  </si>
  <si>
    <t>|79/01/21|</t>
  </si>
  <si>
    <t>|79/01/22|</t>
  </si>
  <si>
    <t>|79/01/23|</t>
  </si>
  <si>
    <t>|79/01/24|</t>
  </si>
  <si>
    <t>|79/01/25|</t>
  </si>
  <si>
    <t>|79/01/26|</t>
  </si>
  <si>
    <t>|79/01/27|</t>
  </si>
  <si>
    <t>|79/01/28|</t>
  </si>
  <si>
    <t>|79/01/29|</t>
  </si>
  <si>
    <t>|79/01/30|</t>
  </si>
  <si>
    <t>|79/01/31|</t>
  </si>
  <si>
    <t>|79/01/32|</t>
  </si>
  <si>
    <t>|79/01/33|</t>
  </si>
  <si>
    <t>|79/01/34|</t>
  </si>
  <si>
    <t>|79/01/35|</t>
  </si>
  <si>
    <t>|79/01/36|</t>
  </si>
  <si>
    <t>|79/01/37|</t>
  </si>
  <si>
    <t>|79/01/38|</t>
  </si>
  <si>
    <t>|79/01/39|</t>
  </si>
  <si>
    <t>|79/01/40|</t>
  </si>
  <si>
    <t>|79/01/41|</t>
  </si>
  <si>
    <t>|79/01/42|</t>
  </si>
  <si>
    <t>|79/01/43|</t>
  </si>
  <si>
    <t>|79/01/44|</t>
  </si>
  <si>
    <t>|79/01/45|</t>
  </si>
  <si>
    <t>|79/01/46|</t>
  </si>
  <si>
    <t>|79/01/47|</t>
  </si>
  <si>
    <t>|79/01/50|</t>
  </si>
  <si>
    <t>|79/01/51|</t>
  </si>
  <si>
    <t>|79/01/52|</t>
  </si>
  <si>
    <t>|79/01/53|</t>
  </si>
  <si>
    <t>|79/01/54|</t>
  </si>
  <si>
    <t>|79/01/55|</t>
  </si>
  <si>
    <t>|79/01/56|</t>
  </si>
  <si>
    <t>|79/01/57|</t>
  </si>
  <si>
    <t>|79/01/58|</t>
  </si>
  <si>
    <t>|79/01/59|</t>
  </si>
  <si>
    <t>|79/01/60|</t>
  </si>
  <si>
    <t>|79/01/61|</t>
  </si>
  <si>
    <t>|79/01/62|</t>
  </si>
  <si>
    <t>|79/01/63|</t>
  </si>
  <si>
    <t>|79/01/64|</t>
  </si>
  <si>
    <t>|79/01/65|</t>
  </si>
  <si>
    <t>|79/01/66|</t>
  </si>
  <si>
    <t>|79/01/67|</t>
  </si>
  <si>
    <t>|79/01/68|</t>
  </si>
  <si>
    <t>|79/01/69|</t>
  </si>
  <si>
    <t>|79/01/70|</t>
  </si>
  <si>
    <t>|79/01/71|</t>
  </si>
  <si>
    <t>|79/01/72|</t>
  </si>
  <si>
    <t>|79/01/73|</t>
  </si>
  <si>
    <t>|79/01/74|</t>
  </si>
  <si>
    <t>|79/01/75|</t>
  </si>
  <si>
    <t>|79/01/76|</t>
  </si>
  <si>
    <t>|79/01/77|</t>
  </si>
  <si>
    <t>|79/01/78|</t>
  </si>
  <si>
    <t>|79/01/80|</t>
  </si>
  <si>
    <t>|79/01/81|</t>
  </si>
  <si>
    <t>|79/01/82|</t>
  </si>
  <si>
    <t>|79/01/83|</t>
  </si>
  <si>
    <t>|79/01/84|</t>
  </si>
  <si>
    <t>|79/01/85|</t>
  </si>
  <si>
    <t>|79/01/86|</t>
  </si>
  <si>
    <t>|79/01/87|</t>
  </si>
  <si>
    <t>|79/01/88|</t>
  </si>
  <si>
    <t>|79/01/89|</t>
  </si>
  <si>
    <t>|79/01/90|</t>
  </si>
  <si>
    <t>|79/01/91|</t>
  </si>
  <si>
    <t>|79/01/92|</t>
  </si>
  <si>
    <t>|79/01/93|</t>
  </si>
  <si>
    <t>|79/01/94|</t>
  </si>
  <si>
    <t>|79/01/95|</t>
  </si>
  <si>
    <t>|79/01/96|</t>
  </si>
  <si>
    <t>|79/01/97|</t>
  </si>
  <si>
    <t>|79/01/98|</t>
  </si>
  <si>
    <t>|79/02/01|</t>
  </si>
  <si>
    <t>|79/02/02|</t>
  </si>
  <si>
    <t>|79/02/03|</t>
  </si>
  <si>
    <t>|79/02/04|</t>
  </si>
  <si>
    <t>|79/02/05|</t>
  </si>
  <si>
    <t>|79/02/06|</t>
  </si>
  <si>
    <t>|79/02/07|</t>
  </si>
  <si>
    <t>Star foods</t>
  </si>
  <si>
    <t>|108/01/01|</t>
  </si>
  <si>
    <t>|108/01/02|</t>
  </si>
  <si>
    <t>|108/01/03|</t>
  </si>
  <si>
    <t>|108/01/04|</t>
  </si>
  <si>
    <t>|108/01/05|</t>
  </si>
  <si>
    <t>|108/01/06|</t>
  </si>
  <si>
    <t>|108/01/07|</t>
  </si>
  <si>
    <t>|108/01/08|</t>
  </si>
  <si>
    <t>|108/01/09|</t>
  </si>
  <si>
    <t>|108/01/10|</t>
  </si>
  <si>
    <t>Kronos</t>
  </si>
  <si>
    <t>|87/00/01|</t>
  </si>
  <si>
    <t>|87/00/02|</t>
  </si>
  <si>
    <t>|87/00/03|</t>
  </si>
  <si>
    <t>|87/00/04|</t>
  </si>
  <si>
    <t>|87/00/05|</t>
  </si>
  <si>
    <t>|87/00/06|</t>
  </si>
  <si>
    <t>|87/00/07|</t>
  </si>
  <si>
    <t>|87/00/08|</t>
  </si>
  <si>
    <t>|87/00/09|</t>
  </si>
  <si>
    <t>|87/00/10|</t>
  </si>
  <si>
    <t>|87/00/20|</t>
  </si>
  <si>
    <t>|87/00/21|</t>
  </si>
  <si>
    <t>|87/00/22|</t>
  </si>
  <si>
    <t>|87/00/23|</t>
  </si>
  <si>
    <t>|87/00/24|</t>
  </si>
  <si>
    <t>Corosina</t>
  </si>
  <si>
    <t>|115/01/01|</t>
  </si>
  <si>
    <t>|115/01/03|</t>
  </si>
  <si>
    <t>|115/01/04|</t>
  </si>
  <si>
    <t>|115/01/05|</t>
  </si>
  <si>
    <t>|115/01/06|</t>
  </si>
  <si>
    <t>|115/01/07|</t>
  </si>
  <si>
    <t>|115/01/08|</t>
  </si>
  <si>
    <t>|115/01/09|</t>
  </si>
  <si>
    <t>|115/01/10|</t>
  </si>
  <si>
    <t>|115/01/11|</t>
  </si>
  <si>
    <t>|115/01/12|</t>
  </si>
  <si>
    <t>|115/01/13|</t>
  </si>
  <si>
    <t>|115/01/14|</t>
  </si>
  <si>
    <t>|115/01/15|</t>
  </si>
  <si>
    <t>Surgital</t>
  </si>
  <si>
    <t>|03/01/03|</t>
  </si>
  <si>
    <t>|03/01/04|</t>
  </si>
  <si>
    <t>|03/01/05|</t>
  </si>
  <si>
    <t>|03/01/06|</t>
  </si>
  <si>
    <t>|03/01/07|</t>
  </si>
  <si>
    <t>|03/01/08|</t>
  </si>
  <si>
    <t>|03/01/09|</t>
  </si>
  <si>
    <t>|03/01/10|</t>
  </si>
  <si>
    <t>|03/01/11|</t>
  </si>
  <si>
    <t>|03/01/12|</t>
  </si>
  <si>
    <t>|03/01/13|</t>
  </si>
  <si>
    <t>|03/01/14|</t>
  </si>
  <si>
    <t>|03/01/15|</t>
  </si>
  <si>
    <t>|03/01/16|</t>
  </si>
  <si>
    <t>|03/01/17|</t>
  </si>
  <si>
    <t>|03/01/18|</t>
  </si>
  <si>
    <t>|03/01/19|</t>
  </si>
  <si>
    <t>|03/01/20|</t>
  </si>
  <si>
    <t>|03/01/21|</t>
  </si>
  <si>
    <t>|03/01/22|</t>
  </si>
  <si>
    <t>|03/01/23|</t>
  </si>
  <si>
    <t>|03/01/24|</t>
  </si>
  <si>
    <t>|03/01/25|</t>
  </si>
  <si>
    <t>|03/01/26|</t>
  </si>
  <si>
    <t>|03/01/27|</t>
  </si>
  <si>
    <t>|03/01/28|</t>
  </si>
  <si>
    <t>|03/01/29|</t>
  </si>
  <si>
    <t>|03/01/30|</t>
  </si>
  <si>
    <t>|03/01/31|</t>
  </si>
  <si>
    <t>|03/01/32|</t>
  </si>
  <si>
    <t>|03/01/33|</t>
  </si>
  <si>
    <t>|03/01/34|</t>
  </si>
  <si>
    <t>|03/01/35|</t>
  </si>
  <si>
    <t>|03/01/36|</t>
  </si>
  <si>
    <t>|03/01/37|</t>
  </si>
  <si>
    <t>|03/01/38|</t>
  </si>
  <si>
    <t>|03/01/39|</t>
  </si>
  <si>
    <t>|03/01/40|</t>
  </si>
  <si>
    <t>|03/01/41|</t>
  </si>
  <si>
    <t>|03/01/43|</t>
  </si>
  <si>
    <t>|03/01/44|</t>
  </si>
  <si>
    <t>|03/01/45|</t>
  </si>
  <si>
    <t>|03/01/46|</t>
  </si>
  <si>
    <t>|03/01/47|</t>
  </si>
  <si>
    <t>|03/01/48|</t>
  </si>
  <si>
    <t>|03/01/49|</t>
  </si>
  <si>
    <t>|03/01/50|</t>
  </si>
  <si>
    <t>|03/01/51|</t>
  </si>
  <si>
    <t>|03/01/52|</t>
  </si>
  <si>
    <t>|03/01/53|</t>
  </si>
  <si>
    <t>|03/01/54|</t>
  </si>
  <si>
    <t>|03/01/55|</t>
  </si>
  <si>
    <t>|03/01/56|</t>
  </si>
  <si>
    <t>|03/01/57|</t>
  </si>
  <si>
    <t>|03/01/58|</t>
  </si>
  <si>
    <t>|03/01/59|</t>
  </si>
  <si>
    <t>|03/01/60|</t>
  </si>
  <si>
    <t>|03/01/62|</t>
  </si>
  <si>
    <t>|03/01/63|</t>
  </si>
  <si>
    <t>|03/01/64|</t>
  </si>
  <si>
    <t>|03/01/65|</t>
  </si>
  <si>
    <t>|03/01/66|</t>
  </si>
  <si>
    <t>|03/01/67|</t>
  </si>
  <si>
    <t>|03/01/69|</t>
  </si>
  <si>
    <t>|03/01/70|</t>
  </si>
  <si>
    <t>|03/01/71|</t>
  </si>
  <si>
    <t>|03/01/72|</t>
  </si>
  <si>
    <t>|03/01/73|</t>
  </si>
  <si>
    <t>|03/02/01|</t>
  </si>
  <si>
    <t>|03/02/02|</t>
  </si>
  <si>
    <t>|03/02/03|</t>
  </si>
  <si>
    <t>|03/02/04|</t>
  </si>
  <si>
    <t>|03/02/05|</t>
  </si>
  <si>
    <t>Aqua</t>
  </si>
  <si>
    <t>|38/01/01|</t>
  </si>
  <si>
    <t>|38/01/02|</t>
  </si>
  <si>
    <t>|38/01/03|</t>
  </si>
  <si>
    <t>|38/01/04|</t>
  </si>
  <si>
    <t>|38/01/05|</t>
  </si>
  <si>
    <t>|38/01/06|</t>
  </si>
  <si>
    <t>|38/01/07|</t>
  </si>
  <si>
    <t>|38/01/08|</t>
  </si>
  <si>
    <t>|38/01/09|</t>
  </si>
  <si>
    <t>Cibo italiano</t>
  </si>
  <si>
    <t>|59/01/01|</t>
  </si>
  <si>
    <t>|59/01/02|</t>
  </si>
  <si>
    <t>|59/01/03|</t>
  </si>
  <si>
    <t>|59/01/04|</t>
  </si>
  <si>
    <t>|59/01/05|</t>
  </si>
  <si>
    <t>|59/01/06|</t>
  </si>
  <si>
    <t>|59/01/07|</t>
  </si>
  <si>
    <t>|59/01/08|</t>
  </si>
  <si>
    <t>|59/01/09|</t>
  </si>
  <si>
    <t>|59/01/10|</t>
  </si>
  <si>
    <t>|59/01/11|</t>
  </si>
  <si>
    <t>|59/01/12|</t>
  </si>
  <si>
    <t>|59/01/13|</t>
  </si>
  <si>
    <t>|59/01/14|</t>
  </si>
  <si>
    <t>|59/01/15|</t>
  </si>
  <si>
    <t>|59/01/16|</t>
  </si>
  <si>
    <t>|59/01/17|</t>
  </si>
  <si>
    <t>|59/01/18|</t>
  </si>
  <si>
    <t>|59/01/19|</t>
  </si>
  <si>
    <t>|59/01/20|</t>
  </si>
  <si>
    <t>|59/01/21|</t>
  </si>
  <si>
    <t>|59/01/22|</t>
  </si>
  <si>
    <t>|59/01/23|</t>
  </si>
  <si>
    <t>|59/01/24|</t>
  </si>
  <si>
    <t>|59/01/25|</t>
  </si>
  <si>
    <t>|59/01/26|</t>
  </si>
  <si>
    <t>|59/01/27|</t>
  </si>
  <si>
    <t>|59/01/28|</t>
  </si>
  <si>
    <t>|59/01/29|</t>
  </si>
  <si>
    <t>|59/01/30|</t>
  </si>
  <si>
    <t>|59/01/31|</t>
  </si>
  <si>
    <t>|59/01/32|</t>
  </si>
  <si>
    <t>|59/01/33|</t>
  </si>
  <si>
    <t>|59/01/34|</t>
  </si>
  <si>
    <t>|59/01/35|</t>
  </si>
  <si>
    <t>|59/01/36|</t>
  </si>
  <si>
    <t>|59/01/37|</t>
  </si>
  <si>
    <t>|59/01/38|</t>
  </si>
  <si>
    <t>|59/01/39|</t>
  </si>
  <si>
    <t>|59/01/40|</t>
  </si>
  <si>
    <t>|59/01/41|</t>
  </si>
  <si>
    <t>|59/01/42|</t>
  </si>
  <si>
    <t>|59/01/43|</t>
  </si>
  <si>
    <t>|59/01/44|</t>
  </si>
  <si>
    <t>|59/01/45|</t>
  </si>
  <si>
    <t>|59/01/46|</t>
  </si>
  <si>
    <t>|59/01/47|</t>
  </si>
  <si>
    <t>|59/01/48|</t>
  </si>
  <si>
    <t>|59/01/49|</t>
  </si>
  <si>
    <t>|59/01/50|</t>
  </si>
  <si>
    <t>|59/01/51|</t>
  </si>
  <si>
    <t>|59/01/52|</t>
  </si>
  <si>
    <t>|59/01/53|</t>
  </si>
  <si>
    <t>|59/01/54|</t>
  </si>
  <si>
    <t>|59/01/55|</t>
  </si>
  <si>
    <t>|59/01/56|</t>
  </si>
  <si>
    <t>|59/01/57|</t>
  </si>
  <si>
    <t>|59/01/58|</t>
  </si>
  <si>
    <t>|59/01/59|</t>
  </si>
  <si>
    <t>|59/01/60|</t>
  </si>
  <si>
    <t>|59/01/61|</t>
  </si>
  <si>
    <t>|59/01/62|</t>
  </si>
  <si>
    <t>|59/01/63|</t>
  </si>
  <si>
    <t>|59/01/64|</t>
  </si>
  <si>
    <t>|59/01/65|</t>
  </si>
  <si>
    <t>|59/01/66|</t>
  </si>
  <si>
    <t>|59/01/67|</t>
  </si>
  <si>
    <t>|59/01/68|</t>
  </si>
  <si>
    <t>|59/01/69|</t>
  </si>
  <si>
    <t>|59/02/01|</t>
  </si>
  <si>
    <t>|59/02/02|</t>
  </si>
  <si>
    <t>|59/02/03|</t>
  </si>
  <si>
    <t>|59/02/04|</t>
  </si>
  <si>
    <t>|59/02/05|</t>
  </si>
  <si>
    <t>|59/02/06|</t>
  </si>
  <si>
    <t>|59/02/07|</t>
  </si>
  <si>
    <t>|59/02/08|</t>
  </si>
  <si>
    <t>|59/02/09|</t>
  </si>
  <si>
    <t>|59/02/10|</t>
  </si>
  <si>
    <t>|59/02/11|</t>
  </si>
  <si>
    <t>|59/02/12|</t>
  </si>
  <si>
    <t>|59/02/13|</t>
  </si>
  <si>
    <t>|59/02/14|</t>
  </si>
  <si>
    <t>|59/02/15|</t>
  </si>
  <si>
    <t>|59/02/16|</t>
  </si>
  <si>
    <t>|59/02/17|</t>
  </si>
  <si>
    <t>|59/02/18|</t>
  </si>
  <si>
    <t>|59/02/19|</t>
  </si>
  <si>
    <t>|59/02/20|</t>
  </si>
  <si>
    <t>|59/02/21|</t>
  </si>
  <si>
    <t>|59/02/22|</t>
  </si>
  <si>
    <t>|59/02/23|</t>
  </si>
  <si>
    <t>|59/02/24|</t>
  </si>
  <si>
    <t>|59/02/25|</t>
  </si>
  <si>
    <t>|59/02/26|</t>
  </si>
  <si>
    <t>|59/02/27|</t>
  </si>
  <si>
    <t>|59/02/28|</t>
  </si>
  <si>
    <t>|59/02/29|</t>
  </si>
  <si>
    <t>|59/02/30|</t>
  </si>
  <si>
    <t>|59/03/01|</t>
  </si>
  <si>
    <t>|59/03/02|</t>
  </si>
  <si>
    <t>|59/03/03|</t>
  </si>
  <si>
    <t>|59/03/04|</t>
  </si>
  <si>
    <t>|59/03/05|</t>
  </si>
  <si>
    <t>|59/03/06|</t>
  </si>
  <si>
    <t>|59/03/07|</t>
  </si>
  <si>
    <t>|59/03/08|</t>
  </si>
  <si>
    <t>Haribo</t>
  </si>
  <si>
    <t>|121/01/01|</t>
  </si>
  <si>
    <t>|121/01/02|</t>
  </si>
  <si>
    <t>|121/01/03|</t>
  </si>
  <si>
    <t>|121/01/04|</t>
  </si>
  <si>
    <t>|121/01/05|</t>
  </si>
  <si>
    <t>|121/01/06|</t>
  </si>
  <si>
    <t>|121/01/07|</t>
  </si>
  <si>
    <t>|121/01/08|</t>
  </si>
  <si>
    <t>|121/01/09|</t>
  </si>
  <si>
    <t>|121/01/10|</t>
  </si>
  <si>
    <t>|121/01/11|</t>
  </si>
  <si>
    <t>Lindt</t>
  </si>
  <si>
    <t>|74/01/01|</t>
  </si>
  <si>
    <t>|74/01/02|</t>
  </si>
  <si>
    <t>|74/01/03|</t>
  </si>
  <si>
    <t>|74/01/04|</t>
  </si>
  <si>
    <t>|74/01/05|</t>
  </si>
  <si>
    <t>|74/01/06|</t>
  </si>
  <si>
    <t>|74/02/01|</t>
  </si>
  <si>
    <t>|74/02/02|</t>
  </si>
  <si>
    <t>|74/02/03|</t>
  </si>
  <si>
    <t>|74/02/04|</t>
  </si>
  <si>
    <t>|74/02/05|</t>
  </si>
  <si>
    <t>|74/02/06|</t>
  </si>
  <si>
    <t>|74/02/07|</t>
  </si>
  <si>
    <t>|74/02/08|</t>
  </si>
  <si>
    <t>|74/02/09|</t>
  </si>
  <si>
    <t>|74/02/10|</t>
  </si>
  <si>
    <t>|74/02/11|</t>
  </si>
  <si>
    <t>|74/02/12|</t>
  </si>
  <si>
    <t>|74/03/01|</t>
  </si>
  <si>
    <t>|74/03/02|</t>
  </si>
  <si>
    <t>|74/03/03|</t>
  </si>
  <si>
    <t>|74/03/04|</t>
  </si>
  <si>
    <t>|74/04/01|</t>
  </si>
  <si>
    <t>|74/05/01|</t>
  </si>
  <si>
    <t>|74/05/02|</t>
  </si>
  <si>
    <t>|74/06/00|</t>
  </si>
  <si>
    <t>|74/06/01|</t>
  </si>
  <si>
    <t>|74/06/02|</t>
  </si>
  <si>
    <t>|74/06/03|</t>
  </si>
  <si>
    <t>|74/06/04|</t>
  </si>
  <si>
    <t>|74/06/05|</t>
  </si>
  <si>
    <t>|74/06/06|</t>
  </si>
  <si>
    <t>|74/06/07|</t>
  </si>
  <si>
    <t>|74/06/08|</t>
  </si>
  <si>
    <t>|74/06/09|</t>
  </si>
  <si>
    <t>|74/06/10|</t>
  </si>
  <si>
    <t>|74/06/11|</t>
  </si>
  <si>
    <t>|74/06/12|</t>
  </si>
  <si>
    <t>Maxi Fresh</t>
  </si>
  <si>
    <t>|81/01/01|</t>
  </si>
  <si>
    <t>|81/01/02|</t>
  </si>
  <si>
    <t>|81/01/03|</t>
  </si>
  <si>
    <t>|81/01/04|</t>
  </si>
  <si>
    <t>|81/01/05|</t>
  </si>
  <si>
    <t>|81/01/06|</t>
  </si>
  <si>
    <t>|81/01/07|</t>
  </si>
  <si>
    <t>|81/01/08|</t>
  </si>
  <si>
    <t>|81/01/09|</t>
  </si>
  <si>
    <t>|81/01/10|</t>
  </si>
  <si>
    <t>|81/01/11|</t>
  </si>
  <si>
    <t>|81/01/12|</t>
  </si>
  <si>
    <t>|81/01/13|</t>
  </si>
  <si>
    <t>|81/01/14|</t>
  </si>
  <si>
    <t>|81/01/15|</t>
  </si>
  <si>
    <t>|81/01/16|</t>
  </si>
  <si>
    <t>|81/01/17|</t>
  </si>
  <si>
    <t>|81/01/18|</t>
  </si>
  <si>
    <t>|81/01/19|</t>
  </si>
  <si>
    <t>|81/01/20|</t>
  </si>
  <si>
    <t>|81/01/21|</t>
  </si>
  <si>
    <t>|81/01/22|</t>
  </si>
  <si>
    <t>|81/01/23|</t>
  </si>
  <si>
    <t>|81/01/24|</t>
  </si>
  <si>
    <t>|81/01/25|</t>
  </si>
  <si>
    <t>|81/01/26|</t>
  </si>
  <si>
    <t>|81/01/27|</t>
  </si>
  <si>
    <t>|81/01/28|</t>
  </si>
  <si>
    <t>|81/01/29|</t>
  </si>
  <si>
    <t>|81/01/30|</t>
  </si>
  <si>
    <t>|81/01/31|</t>
  </si>
  <si>
    <t>|81/01/32|</t>
  </si>
  <si>
    <t>|81/01/33|</t>
  </si>
  <si>
    <t>|81/01/34|</t>
  </si>
  <si>
    <t>|81/01/35|</t>
  </si>
  <si>
    <t>|81/01/36|</t>
  </si>
  <si>
    <t>|81/01/37|</t>
  </si>
  <si>
    <t>|81/01/38|</t>
  </si>
  <si>
    <t>|81/01/39|</t>
  </si>
  <si>
    <t>|81/01/40|</t>
  </si>
  <si>
    <t>|81/01/41|</t>
  </si>
  <si>
    <t>|81/01/42|</t>
  </si>
  <si>
    <t>|81/01/43|</t>
  </si>
  <si>
    <t>|81/01/44|</t>
  </si>
  <si>
    <t>|81/01/45|</t>
  </si>
  <si>
    <t>|81/01/46|</t>
  </si>
  <si>
    <t>|81/01/47|</t>
  </si>
  <si>
    <t>|81/01/48|</t>
  </si>
  <si>
    <t>|81/01/49|</t>
  </si>
  <si>
    <t>|81/01/80|</t>
  </si>
  <si>
    <t>|81/01/81|</t>
  </si>
  <si>
    <t>|81/01/82|</t>
  </si>
  <si>
    <t>|81/01/83|</t>
  </si>
  <si>
    <t>|81/01/84|</t>
  </si>
  <si>
    <t>|81/01/85|</t>
  </si>
  <si>
    <t>|81/02/01|</t>
  </si>
  <si>
    <t>|81/02/02|</t>
  </si>
  <si>
    <t>|81/02/03|</t>
  </si>
  <si>
    <t>|81/02/04|</t>
  </si>
  <si>
    <t>|81/02/05|</t>
  </si>
  <si>
    <t>|81/02/07|</t>
  </si>
  <si>
    <t>Wild West</t>
  </si>
  <si>
    <t>|30/02/00|</t>
  </si>
  <si>
    <t>|30/02/01|</t>
  </si>
  <si>
    <t>|30/02/02|</t>
  </si>
  <si>
    <t>|30/02/03|</t>
  </si>
  <si>
    <t>|30/02/04|</t>
  </si>
  <si>
    <t>|30/02/05|</t>
  </si>
  <si>
    <t>|30/02/06|</t>
  </si>
  <si>
    <t>|30/02/07|</t>
  </si>
  <si>
    <t>|30/02/09|</t>
  </si>
  <si>
    <t>|30/02/89|</t>
  </si>
  <si>
    <t>|30/02/90|</t>
  </si>
  <si>
    <t>|30/02/91|</t>
  </si>
  <si>
    <t>|30/02/99|</t>
  </si>
  <si>
    <t>|30/03/01|</t>
  </si>
  <si>
    <t>|30/03/02|</t>
  </si>
  <si>
    <t>|30/03/03|</t>
  </si>
  <si>
    <t>|30/03/05|</t>
  </si>
  <si>
    <t>|30/03/06|</t>
  </si>
  <si>
    <t>|30/03/07|</t>
  </si>
  <si>
    <t>|30/03/08|</t>
  </si>
  <si>
    <t>|30/04/01|</t>
  </si>
  <si>
    <t>|30/04/02|</t>
  </si>
  <si>
    <t>|30/05/01|</t>
  </si>
  <si>
    <t>|30/05/02|</t>
  </si>
  <si>
    <t>|30/05/03|</t>
  </si>
  <si>
    <t>|30/05/04|</t>
  </si>
  <si>
    <t>|30/05/06|</t>
  </si>
  <si>
    <t>|30/05/07|</t>
  </si>
  <si>
    <t>|30/06/01|</t>
  </si>
  <si>
    <t>|30/06/02|</t>
  </si>
  <si>
    <t>Capy</t>
  </si>
  <si>
    <t>|98/01/01|</t>
  </si>
  <si>
    <t>Palmera</t>
  </si>
  <si>
    <t>|91/00/01|</t>
  </si>
  <si>
    <t>|91/00/02|</t>
  </si>
  <si>
    <t>|91/00/03|</t>
  </si>
  <si>
    <t>|91/00/04|</t>
  </si>
  <si>
    <t>|91/00/05|</t>
  </si>
  <si>
    <t>|91/00/06|</t>
  </si>
  <si>
    <t>|91/00/07|</t>
  </si>
  <si>
    <t>|91/00/08|</t>
  </si>
  <si>
    <t>|91/00/09|</t>
  </si>
  <si>
    <t>|91/00/10|</t>
  </si>
  <si>
    <t>|91/00/11|</t>
  </si>
  <si>
    <t>|91/00/12|</t>
  </si>
  <si>
    <t>|91/00/13|</t>
  </si>
  <si>
    <t>|91/00/14|</t>
  </si>
  <si>
    <t>|91/00/15|</t>
  </si>
  <si>
    <t>|91/00/16|</t>
  </si>
  <si>
    <t>|91/00/17|</t>
  </si>
  <si>
    <t>|91/00/18|</t>
  </si>
  <si>
    <t>|91/00/19|</t>
  </si>
  <si>
    <t>|91/00/20|</t>
  </si>
  <si>
    <t>President</t>
  </si>
  <si>
    <t>|32/01/01|</t>
  </si>
  <si>
    <t>|32/01/02|</t>
  </si>
  <si>
    <t>|32/01/03|</t>
  </si>
  <si>
    <t>|32/01/04|</t>
  </si>
  <si>
    <t>|32/01/05|</t>
  </si>
  <si>
    <t>|32/01/06|</t>
  </si>
  <si>
    <t>|32/01/07|</t>
  </si>
  <si>
    <t>|32/01/08|</t>
  </si>
  <si>
    <t>|32/01/09|</t>
  </si>
  <si>
    <t>|32/01/10|</t>
  </si>
  <si>
    <t>|32/01/11|</t>
  </si>
  <si>
    <t>|32/01/12|</t>
  </si>
  <si>
    <t>|32/01/13|</t>
  </si>
  <si>
    <t>|32/01/14|</t>
  </si>
  <si>
    <t>|32/01/15|</t>
  </si>
  <si>
    <t>|32/01/16|</t>
  </si>
  <si>
    <t>|32/01/17|</t>
  </si>
  <si>
    <t>|32/01/18|</t>
  </si>
  <si>
    <t>|32/01/19|</t>
  </si>
  <si>
    <t>|32/01/20|</t>
  </si>
  <si>
    <t>|32/01/21|</t>
  </si>
  <si>
    <t>|32/01/22|</t>
  </si>
  <si>
    <t>|32/02/01|</t>
  </si>
  <si>
    <t>Hassett</t>
  </si>
  <si>
    <t>|130/01/01|</t>
  </si>
  <si>
    <t>|130/01/02|</t>
  </si>
  <si>
    <t>|130/01/03|</t>
  </si>
  <si>
    <t>|130/01/04|</t>
  </si>
  <si>
    <t>Southeastern windmill</t>
  </si>
  <si>
    <t>|44/01/10|</t>
  </si>
  <si>
    <t>|44/01/11|</t>
  </si>
  <si>
    <t>|44/01/12|</t>
  </si>
  <si>
    <t>|44/01/13|</t>
  </si>
  <si>
    <t>|44/01/14|</t>
  </si>
  <si>
    <t>|44/01/15|</t>
  </si>
  <si>
    <t>|44/01/16|</t>
  </si>
  <si>
    <t>|44/01/17|</t>
  </si>
  <si>
    <t>|44/01/18|</t>
  </si>
  <si>
    <t>|44/02/01|</t>
  </si>
  <si>
    <t>|44/02/02|</t>
  </si>
  <si>
    <t>|44/02/03|</t>
  </si>
  <si>
    <t>|44/02/04|</t>
  </si>
  <si>
    <t>|44/02/05|</t>
  </si>
  <si>
    <t>|44/02/06|</t>
  </si>
  <si>
    <t>|44/02/07|</t>
  </si>
  <si>
    <t>|44/02/08|</t>
  </si>
  <si>
    <t>|44/02/09|</t>
  </si>
  <si>
    <t>De Cecco</t>
  </si>
  <si>
    <t>|22/22/01|</t>
  </si>
  <si>
    <t>|22/22/02|</t>
  </si>
  <si>
    <t>|22/22/03|</t>
  </si>
  <si>
    <t>|22/22/04|</t>
  </si>
  <si>
    <t>|22/22/05|</t>
  </si>
  <si>
    <t>|22/22/06|</t>
  </si>
  <si>
    <t>|22/22/07|</t>
  </si>
  <si>
    <t>|22/22/08|</t>
  </si>
  <si>
    <t>|22/22/09|</t>
  </si>
  <si>
    <t>|22/22/10|</t>
  </si>
  <si>
    <t>|22/22/11|</t>
  </si>
  <si>
    <t>|22/22/12|</t>
  </si>
  <si>
    <t>|22/22/13|</t>
  </si>
  <si>
    <t>|22/22/14|</t>
  </si>
  <si>
    <t>|22/22/15|</t>
  </si>
  <si>
    <t>|22/22/16|</t>
  </si>
  <si>
    <t>|22/22/17|</t>
  </si>
  <si>
    <t>|22/22/18|</t>
  </si>
  <si>
    <t>|22/22/19|</t>
  </si>
  <si>
    <t>|22/22/20|</t>
  </si>
  <si>
    <t>|22/22/21|</t>
  </si>
  <si>
    <t>|22/22/22|</t>
  </si>
  <si>
    <t>|22/22/23|</t>
  </si>
  <si>
    <t>|22/22/24|</t>
  </si>
  <si>
    <t>|22/22/25|</t>
  </si>
  <si>
    <t>|22/22/26|</t>
  </si>
  <si>
    <t>|22/22/27|</t>
  </si>
  <si>
    <t>|22/22/28|</t>
  </si>
  <si>
    <t>|22/22/29|</t>
  </si>
  <si>
    <t>|22/22/30|</t>
  </si>
  <si>
    <t>|22/22/31|</t>
  </si>
  <si>
    <t>|22/22/32|</t>
  </si>
  <si>
    <t>|22/22/33|</t>
  </si>
  <si>
    <t>|22/22/34|</t>
  </si>
  <si>
    <t>|22/22/35|</t>
  </si>
  <si>
    <t>|22/22/36|</t>
  </si>
  <si>
    <t>|22/22/37|</t>
  </si>
  <si>
    <t>|22/22/38|</t>
  </si>
  <si>
    <t>|22/22/39|</t>
  </si>
  <si>
    <t>|22/22/40|</t>
  </si>
  <si>
    <t>|22/22/41|</t>
  </si>
  <si>
    <t>|22/22/42|</t>
  </si>
  <si>
    <t>|22/22/43|</t>
  </si>
  <si>
    <t>|22/22/44|</t>
  </si>
  <si>
    <t>|22/22/45|</t>
  </si>
  <si>
    <t>|22/22/46|</t>
  </si>
  <si>
    <t>|22/22/47|</t>
  </si>
  <si>
    <t>|22/22/48|</t>
  </si>
  <si>
    <t>|22/22/49|</t>
  </si>
  <si>
    <t>|22/22/50|</t>
  </si>
  <si>
    <t>|22/22/51|</t>
  </si>
  <si>
    <t>|22/22/52|</t>
  </si>
  <si>
    <t>|22/22/53|</t>
  </si>
  <si>
    <t>|22/22/54|</t>
  </si>
  <si>
    <t>|22/22/55|</t>
  </si>
  <si>
    <t>|22/22/56|</t>
  </si>
  <si>
    <t>|22/22/57|</t>
  </si>
  <si>
    <t>|22/22/61|</t>
  </si>
  <si>
    <t>|22/22/62|</t>
  </si>
  <si>
    <t>|22/22/63|</t>
  </si>
  <si>
    <t>|22/22/64|</t>
  </si>
  <si>
    <t>|22/22/65|</t>
  </si>
  <si>
    <t>|22/22/66|</t>
  </si>
  <si>
    <t>|22/22/67|</t>
  </si>
  <si>
    <t>|22/22/68|</t>
  </si>
  <si>
    <t>|22/22/69|</t>
  </si>
  <si>
    <t>|22/22/70|</t>
  </si>
  <si>
    <t>|110/00/00|</t>
  </si>
  <si>
    <t>|110/00/01|</t>
  </si>
  <si>
    <t>|110/00/02|</t>
  </si>
  <si>
    <t>|110/00/03|</t>
  </si>
  <si>
    <t>|110/00/04|</t>
  </si>
  <si>
    <t>|110/00/05|</t>
  </si>
  <si>
    <t>|110/00/06|</t>
  </si>
  <si>
    <t>|110/00/07|</t>
  </si>
  <si>
    <t>|110/00/08|</t>
  </si>
  <si>
    <t>|110/00/09|</t>
  </si>
  <si>
    <t>|110/00/10|</t>
  </si>
  <si>
    <t>|110/00/11|</t>
  </si>
  <si>
    <t>|110/00/13|</t>
  </si>
  <si>
    <t>|110/00/14|</t>
  </si>
  <si>
    <t>|110/00/15|</t>
  </si>
  <si>
    <t>|110/00/17|</t>
  </si>
  <si>
    <t>|110/00/18|</t>
  </si>
  <si>
    <t>|110/00/19|</t>
  </si>
  <si>
    <t>|75/01/01|</t>
  </si>
  <si>
    <t>|75/01/02|</t>
  </si>
  <si>
    <t>|75/01/03|</t>
  </si>
  <si>
    <t>|75/01/04|</t>
  </si>
  <si>
    <t>|75/01/05|</t>
  </si>
  <si>
    <t>|75/01/06|</t>
  </si>
  <si>
    <t>|75/01/07|</t>
  </si>
  <si>
    <t>|75/01/08|</t>
  </si>
  <si>
    <t>|75/01/09|</t>
  </si>
  <si>
    <t>|75/01/10|</t>
  </si>
  <si>
    <t>|75/01/11|</t>
  </si>
  <si>
    <t>|75/01/12|</t>
  </si>
  <si>
    <t>Nestle'</t>
  </si>
  <si>
    <t>|65/01/01|</t>
  </si>
  <si>
    <t>|65/01/02|</t>
  </si>
  <si>
    <t>|65/01/03|</t>
  </si>
  <si>
    <t>|65/01/04|</t>
  </si>
  <si>
    <t>|65/01/05|</t>
  </si>
  <si>
    <t>|65/01/06|</t>
  </si>
  <si>
    <t>|65/01/07|</t>
  </si>
  <si>
    <t>|65/01/08|</t>
  </si>
  <si>
    <t>|65/01/09|</t>
  </si>
  <si>
    <t>|65/01/10|</t>
  </si>
  <si>
    <t>|65/01/11|</t>
  </si>
  <si>
    <t>|65/02/01|</t>
  </si>
  <si>
    <t>Corny</t>
  </si>
  <si>
    <t>|109/01/01|</t>
  </si>
  <si>
    <t>|109/01/02|</t>
  </si>
  <si>
    <t>|109/01/03|</t>
  </si>
  <si>
    <t>|109/01/04|</t>
  </si>
  <si>
    <t>|109/01/05|</t>
  </si>
  <si>
    <t>Grekomila</t>
  </si>
  <si>
    <t>|85/01/01|</t>
  </si>
  <si>
    <t>|85/01/02|</t>
  </si>
  <si>
    <t>|85/01/03|</t>
  </si>
  <si>
    <t>|85/01/04|</t>
  </si>
  <si>
    <t>|85/01/05|</t>
  </si>
  <si>
    <t>|85/01/06|</t>
  </si>
  <si>
    <t>|85/01/07|</t>
  </si>
  <si>
    <t>|85/01/08|</t>
  </si>
  <si>
    <t>|85/01/09|</t>
  </si>
  <si>
    <t>|85/01/10|</t>
  </si>
  <si>
    <t>|85/01/11|</t>
  </si>
  <si>
    <t>|85/01/12|</t>
  </si>
  <si>
    <t>|85/01/13|</t>
  </si>
  <si>
    <t>|85/01/14|</t>
  </si>
  <si>
    <t>|85/01/15|</t>
  </si>
  <si>
    <t>|85/01/16|</t>
  </si>
  <si>
    <t>|85/02/01|</t>
  </si>
  <si>
    <t>|85/02/02|</t>
  </si>
  <si>
    <t>|85/03/01|</t>
  </si>
  <si>
    <t>|85/03/02|</t>
  </si>
  <si>
    <t>|85/03/03|</t>
  </si>
  <si>
    <t>|85/03/04|</t>
  </si>
  <si>
    <t>|85/03/05|</t>
  </si>
  <si>
    <t>|85/03/06|</t>
  </si>
  <si>
    <t>|85/03/07|</t>
  </si>
  <si>
    <t>|85/03/08|</t>
  </si>
  <si>
    <t>|85/03/09|</t>
  </si>
  <si>
    <t>|85/03/10|</t>
  </si>
  <si>
    <t>|85/03/11|</t>
  </si>
  <si>
    <t>|85/03/12|</t>
  </si>
  <si>
    <t>|85/03/13|</t>
  </si>
  <si>
    <t>|85/03/14|</t>
  </si>
  <si>
    <t>|85/03/15|</t>
  </si>
  <si>
    <t>|85/04/01|</t>
  </si>
  <si>
    <t>|85/04/02|</t>
  </si>
  <si>
    <t>|85/04/03|</t>
  </si>
  <si>
    <t>|85/04/04|</t>
  </si>
  <si>
    <t>|85/04/05|</t>
  </si>
  <si>
    <t>|85/04/06|</t>
  </si>
  <si>
    <t>|85/04/07|</t>
  </si>
  <si>
    <t>|85/04/08|</t>
  </si>
  <si>
    <t>|85/04/09|</t>
  </si>
  <si>
    <t>|85/04/10|</t>
  </si>
  <si>
    <t>|85/04/11|</t>
  </si>
  <si>
    <t>|85/04/12|</t>
  </si>
  <si>
    <t>|85/04/13|</t>
  </si>
  <si>
    <t>|85/04/14|</t>
  </si>
  <si>
    <t>|85/04/15|</t>
  </si>
  <si>
    <t>|85/04/16|</t>
  </si>
  <si>
    <t>|85/04/17|</t>
  </si>
  <si>
    <t>|85/04/18|</t>
  </si>
  <si>
    <t>|85/05/01|</t>
  </si>
  <si>
    <t>|85/05/02|</t>
  </si>
  <si>
    <t>|85/05/03|</t>
  </si>
  <si>
    <t>|85/05/04|</t>
  </si>
  <si>
    <t>|85/06/01|</t>
  </si>
  <si>
    <t>|85/06/02|</t>
  </si>
  <si>
    <t>|85/06/03|</t>
  </si>
  <si>
    <t>|85/06/04|</t>
  </si>
  <si>
    <t>|85/06/05|</t>
  </si>
  <si>
    <t>|85/06/06|</t>
  </si>
  <si>
    <t>|85/06/07|</t>
  </si>
  <si>
    <t>|85/07/01|</t>
  </si>
  <si>
    <t>Cif</t>
  </si>
  <si>
    <t>|111/00/00|</t>
  </si>
  <si>
    <t>|111/00/01|</t>
  </si>
  <si>
    <t>|111/00/02|</t>
  </si>
  <si>
    <t>|111/00/03|</t>
  </si>
  <si>
    <t>Mars</t>
  </si>
  <si>
    <t>|66/01/01|</t>
  </si>
  <si>
    <t>|66/01/02|</t>
  </si>
  <si>
    <t>|66/01/03|</t>
  </si>
  <si>
    <t>|66/01/04|</t>
  </si>
  <si>
    <t>|66/01/05|</t>
  </si>
  <si>
    <t>|66/01/06|</t>
  </si>
  <si>
    <t>|66/02/01|</t>
  </si>
  <si>
    <t>|66/02/02|</t>
  </si>
  <si>
    <t>Ulker</t>
  </si>
  <si>
    <t>|96/00/01|</t>
  </si>
  <si>
    <t>|96/00/02|</t>
  </si>
  <si>
    <t>|96/00/03|</t>
  </si>
  <si>
    <t>|96/00/04|</t>
  </si>
  <si>
    <t>|96/00/05|</t>
  </si>
  <si>
    <t>|96/00/06|</t>
  </si>
  <si>
    <t>|96/00/07|</t>
  </si>
  <si>
    <t>|96/00/08|</t>
  </si>
  <si>
    <t>|96/00/09|</t>
  </si>
  <si>
    <t>WC Net</t>
  </si>
  <si>
    <t>|52/01/01|</t>
  </si>
  <si>
    <t>|52/01/02|</t>
  </si>
  <si>
    <t>|52/01/03|</t>
  </si>
  <si>
    <t>|52/01/03a|</t>
  </si>
  <si>
    <t>|52/01/03b|</t>
  </si>
  <si>
    <t>|52/01/03c|</t>
  </si>
  <si>
    <t>|52/01/03e|</t>
  </si>
  <si>
    <t>|52/01/03f|</t>
  </si>
  <si>
    <t>|52/01/03g|</t>
  </si>
  <si>
    <t>|52/01/03h|</t>
  </si>
  <si>
    <t>|52/01/03i|</t>
  </si>
  <si>
    <t>|52/01/03j|</t>
  </si>
  <si>
    <t>|52/01/03m|</t>
  </si>
  <si>
    <t>|52/01/03n|</t>
  </si>
  <si>
    <t>|52/01/03v|</t>
  </si>
  <si>
    <t>|52/01/10|</t>
  </si>
  <si>
    <t>|52/01/11|</t>
  </si>
  <si>
    <t>Mondelez</t>
  </si>
  <si>
    <t>|123/01/01|</t>
  </si>
  <si>
    <t>|123/01/02|</t>
  </si>
  <si>
    <t>|123/01/03|</t>
  </si>
  <si>
    <t>|123/01/05|</t>
  </si>
  <si>
    <t>|123/01/06|</t>
  </si>
  <si>
    <t>Sephora</t>
  </si>
  <si>
    <t>|01/01/01|</t>
  </si>
  <si>
    <t>|01/01/02|</t>
  </si>
  <si>
    <t>|01/01/04|</t>
  </si>
  <si>
    <t>|01/01/05|</t>
  </si>
  <si>
    <t>|01/01/06|</t>
  </si>
  <si>
    <t>|01/01/08|</t>
  </si>
  <si>
    <t>|01/01/10|</t>
  </si>
  <si>
    <t>|01/01/11|</t>
  </si>
  <si>
    <t>|01/01/12|</t>
  </si>
  <si>
    <t>|01/01/13|</t>
  </si>
  <si>
    <t>|01/01/15|</t>
  </si>
  <si>
    <t>|01/01/17|</t>
  </si>
  <si>
    <t>|01/01/18|</t>
  </si>
  <si>
    <t>|01/01/19|</t>
  </si>
  <si>
    <t>|01/01/20|</t>
  </si>
  <si>
    <t>|01/01/21|</t>
  </si>
  <si>
    <t>|01/01/23|</t>
  </si>
  <si>
    <t>|01/01/24|</t>
  </si>
  <si>
    <t>|01/01/25|</t>
  </si>
  <si>
    <t>|01/01/26|</t>
  </si>
  <si>
    <t>|01/01/30|</t>
  </si>
  <si>
    <t>|01/01/31|</t>
  </si>
  <si>
    <t>|01/01/32|</t>
  </si>
  <si>
    <t>|01/01/33|</t>
  </si>
  <si>
    <t>|01/01/34|</t>
  </si>
  <si>
    <t>|01/01/35|</t>
  </si>
  <si>
    <t>|01/01/36|</t>
  </si>
  <si>
    <t>|01/01/37|</t>
  </si>
  <si>
    <t>|01/01/38|</t>
  </si>
  <si>
    <t>|01/01/39|</t>
  </si>
  <si>
    <t>|01/01/40|</t>
  </si>
  <si>
    <t>|01/01/41|</t>
  </si>
  <si>
    <t>|01/01/42|</t>
  </si>
  <si>
    <t>Jacobs</t>
  </si>
  <si>
    <t>|11/01/01|</t>
  </si>
  <si>
    <t>|11/02/01|</t>
  </si>
  <si>
    <t>Sapori di Siena</t>
  </si>
  <si>
    <t>|76/01/01|</t>
  </si>
  <si>
    <t>|76/01/02|</t>
  </si>
  <si>
    <t>|76/01/03|</t>
  </si>
  <si>
    <t>|76/01/04|</t>
  </si>
  <si>
    <t>|76/01/05a|</t>
  </si>
  <si>
    <t>|76/01/06a|</t>
  </si>
  <si>
    <t>TIP</t>
  </si>
  <si>
    <t>|26/01/04|</t>
  </si>
  <si>
    <t>Monzuro</t>
  </si>
  <si>
    <t>|102/01/01|</t>
  </si>
  <si>
    <t>|102/01/02|</t>
  </si>
  <si>
    <t>|102/01/03|</t>
  </si>
  <si>
    <t>|102/01/04|</t>
  </si>
  <si>
    <t>|102/01/05|</t>
  </si>
  <si>
    <t>|102/01/06|</t>
  </si>
  <si>
    <t>|102/01/07|</t>
  </si>
  <si>
    <t>|102/01/08|</t>
  </si>
  <si>
    <t>|13/13/43|</t>
  </si>
  <si>
    <t>|13/99/18|</t>
  </si>
  <si>
    <t>|13/99/19|</t>
  </si>
  <si>
    <t>|13/99/20|</t>
  </si>
  <si>
    <t>|13/99/21|</t>
  </si>
  <si>
    <t>|13/99/22|</t>
  </si>
  <si>
    <t>|13/99/23|</t>
  </si>
  <si>
    <t>|13/99/28|</t>
  </si>
  <si>
    <t>Taylor farms</t>
  </si>
  <si>
    <t>|28/02/01|</t>
  </si>
  <si>
    <t>|28/02/02|</t>
  </si>
  <si>
    <t>|28/02/03|</t>
  </si>
  <si>
    <t>|28/02/04|</t>
  </si>
  <si>
    <t>|28/02/05|</t>
  </si>
  <si>
    <t>|28/02/06|</t>
  </si>
  <si>
    <t>|28/02/07|</t>
  </si>
  <si>
    <t>|48/01/62|</t>
  </si>
  <si>
    <t>|99/01/10|</t>
  </si>
  <si>
    <t>|99/01/11|</t>
  </si>
  <si>
    <t>|99/06/02|</t>
  </si>
  <si>
    <t>|07/07/12|</t>
  </si>
  <si>
    <t>|33/01/65|</t>
  </si>
  <si>
    <t>|33/01/66|</t>
  </si>
  <si>
    <t>|20/13/49a|</t>
  </si>
  <si>
    <t>|20/13/49|</t>
  </si>
  <si>
    <t>|20/13/50|</t>
  </si>
  <si>
    <t>|20/13/51|</t>
  </si>
  <si>
    <t>|20/13/52|</t>
  </si>
  <si>
    <t>|20/13/53|</t>
  </si>
  <si>
    <t>|20/13/54|</t>
  </si>
  <si>
    <t>|20/13/55|</t>
  </si>
  <si>
    <t>|20/13/56|</t>
  </si>
  <si>
    <t>|20/13/57|</t>
  </si>
  <si>
    <t>|20/13/58|</t>
  </si>
  <si>
    <t>|20/13/79|</t>
  </si>
  <si>
    <t>|20/13/80|</t>
  </si>
  <si>
    <t>|20/13/59|</t>
  </si>
  <si>
    <t>|20/13/60|</t>
  </si>
  <si>
    <t>|20/13/61|</t>
  </si>
  <si>
    <t>|20/14/09|</t>
  </si>
  <si>
    <t>|80/01/40|</t>
  </si>
  <si>
    <t>|126/01/09|</t>
  </si>
  <si>
    <t>|82/02/23|</t>
  </si>
  <si>
    <t>|82/02/24|</t>
  </si>
  <si>
    <t>|125/05/28|</t>
  </si>
  <si>
    <t>|125/05/32|</t>
  </si>
  <si>
    <t>|125/05/37|</t>
  </si>
  <si>
    <t>|125/05/42|</t>
  </si>
  <si>
    <t>|125/05/50|</t>
  </si>
  <si>
    <t>|125/05/58|</t>
  </si>
  <si>
    <t>|125/05/59|</t>
  </si>
  <si>
    <t>|10/01/12|</t>
  </si>
  <si>
    <t>|113/01/31|</t>
  </si>
  <si>
    <t>Turgsbro</t>
  </si>
  <si>
    <t>|26/99/99|</t>
  </si>
  <si>
    <t>|62/03/82|</t>
  </si>
  <si>
    <t>|62/05/08|</t>
  </si>
  <si>
    <t>|45/04/88|</t>
  </si>
  <si>
    <t>|45/20/70|</t>
  </si>
  <si>
    <t>|45/20/71|</t>
  </si>
  <si>
    <t>|45/20/72|</t>
  </si>
  <si>
    <t>|45/20/73|</t>
  </si>
  <si>
    <t>|45/20/74|</t>
  </si>
  <si>
    <t>|45/20/75|</t>
  </si>
  <si>
    <t>|45/20/76|</t>
  </si>
  <si>
    <t>|45/20/77|</t>
  </si>
  <si>
    <t>|45/20/78|</t>
  </si>
  <si>
    <t>|45/20/79|</t>
  </si>
  <si>
    <t>|45/20/80|</t>
  </si>
  <si>
    <t>|45/20/81|</t>
  </si>
  <si>
    <t>|45/20/82|</t>
  </si>
  <si>
    <t>|45/01/101|</t>
  </si>
  <si>
    <t>|45/01/102|</t>
  </si>
  <si>
    <t>|45/01/103|</t>
  </si>
  <si>
    <t>|45/02/101|</t>
  </si>
  <si>
    <t>|45/02/102|</t>
  </si>
  <si>
    <t>|45/02/103|</t>
  </si>
  <si>
    <t>|45/03/101|</t>
  </si>
  <si>
    <t>|45/04/101|</t>
  </si>
  <si>
    <t>|45/04/102|</t>
  </si>
  <si>
    <t>|45/04/103|</t>
  </si>
  <si>
    <t>|45/06/101|</t>
  </si>
  <si>
    <t>|45/06/103|</t>
  </si>
  <si>
    <t>|45/07/108|</t>
  </si>
  <si>
    <t>|45/07/110|</t>
  </si>
  <si>
    <t>|45/20/101|</t>
  </si>
  <si>
    <t>|45/20/102|</t>
  </si>
  <si>
    <t>|45/20/103|</t>
  </si>
  <si>
    <t>|45/04/881|</t>
  </si>
  <si>
    <t>|99/04/05|</t>
  </si>
  <si>
    <t>|99/05/58|</t>
  </si>
  <si>
    <t>|99/05/67|</t>
  </si>
  <si>
    <t>|99/05/102|</t>
  </si>
  <si>
    <t>|125/02/02|</t>
  </si>
  <si>
    <t>|70/04/19|</t>
  </si>
  <si>
    <t>|21/11/12|</t>
  </si>
  <si>
    <t>|21/11/14|</t>
  </si>
  <si>
    <t>|21/11/16|</t>
  </si>
  <si>
    <t>|131/01/60|</t>
  </si>
  <si>
    <t>|131/01/64|</t>
  </si>
  <si>
    <t>|131/01/93|</t>
  </si>
  <si>
    <t>|131/01/103|</t>
  </si>
  <si>
    <t>|131/01/111|</t>
  </si>
  <si>
    <t>|131/01/105|</t>
  </si>
  <si>
    <t>|131/01/135|</t>
  </si>
  <si>
    <t>|128/01/130|</t>
  </si>
  <si>
    <t>|128/01/131|</t>
  </si>
  <si>
    <t>|131/02/06|</t>
  </si>
  <si>
    <t>|131/02/09|</t>
  </si>
  <si>
    <t>|131/02/17|</t>
  </si>
  <si>
    <t>|131/02/28|</t>
  </si>
  <si>
    <t>|131/02/41|</t>
  </si>
  <si>
    <t>|131/02/39|</t>
  </si>
  <si>
    <t>|131/02/40|</t>
  </si>
  <si>
    <t>Pepsi</t>
  </si>
  <si>
    <t>|23/23/85|</t>
  </si>
  <si>
    <t>MM</t>
  </si>
  <si>
    <t>|05/01/17|</t>
  </si>
  <si>
    <t>|31/01/42|</t>
  </si>
  <si>
    <t>|86/01/80|</t>
  </si>
  <si>
    <t>|86/01/81|</t>
  </si>
  <si>
    <t>|86/01/82|</t>
  </si>
  <si>
    <t>Freshco</t>
  </si>
  <si>
    <t>|99/05/18|</t>
  </si>
  <si>
    <t>|99/05/10|</t>
  </si>
  <si>
    <t>|99/05/21|</t>
  </si>
  <si>
    <t>|99/05/22|</t>
  </si>
  <si>
    <t>|99/05/23|</t>
  </si>
  <si>
    <t>|99/05/24|</t>
  </si>
  <si>
    <t>|99/05/26|</t>
  </si>
  <si>
    <t>|99/05/28|</t>
  </si>
  <si>
    <t>|99/05/43|</t>
  </si>
  <si>
    <t>|99/05/135|</t>
  </si>
  <si>
    <t>|99/05/48|</t>
  </si>
  <si>
    <t>|99/05/49|</t>
  </si>
  <si>
    <t>|99/05/50|</t>
  </si>
  <si>
    <t>|99/05/52|</t>
  </si>
  <si>
    <t>|99/05/53|</t>
  </si>
  <si>
    <t>|99/05/54|</t>
  </si>
  <si>
    <t>|99/05/57|</t>
  </si>
  <si>
    <t>|99/05/60|</t>
  </si>
  <si>
    <t>|99/05/62|</t>
  </si>
  <si>
    <t>|99/05/68|</t>
  </si>
  <si>
    <t>|99/05/70|</t>
  </si>
  <si>
    <t>|99/05/93|</t>
  </si>
  <si>
    <t>|99/05/94|</t>
  </si>
  <si>
    <t>|99/05/98|</t>
  </si>
  <si>
    <t>|99/05/106|</t>
  </si>
  <si>
    <t>|99/05/107|</t>
  </si>
  <si>
    <t>|99/05/124|</t>
  </si>
  <si>
    <t>|99/05/133|</t>
  </si>
  <si>
    <t>|99/05/136|</t>
  </si>
  <si>
    <t>|99/05/139|</t>
  </si>
  <si>
    <t>|99/05/140|</t>
  </si>
  <si>
    <t>|99/05/141|</t>
  </si>
  <si>
    <t>|128/02/01|</t>
  </si>
  <si>
    <t>|128/02/02|</t>
  </si>
  <si>
    <t>|128/03/01|</t>
  </si>
  <si>
    <t>|128/03/02|</t>
  </si>
  <si>
    <t>|128/03/03|</t>
  </si>
  <si>
    <t>|94/01/03|</t>
  </si>
  <si>
    <t>|94/01/04|</t>
  </si>
  <si>
    <t>|94/05/13|</t>
  </si>
  <si>
    <t>|94/05/14|</t>
  </si>
  <si>
    <t>|94/05/15|</t>
  </si>
  <si>
    <t>|94/05/16|</t>
  </si>
  <si>
    <t>|94/05/17|</t>
  </si>
  <si>
    <t>|94/04/101|</t>
  </si>
  <si>
    <t>|94/04/102|</t>
  </si>
  <si>
    <t>|94/04/103|</t>
  </si>
  <si>
    <t>|94/04/104|</t>
  </si>
  <si>
    <t>|94/04/105|</t>
  </si>
  <si>
    <t>|15/15/69|</t>
  </si>
  <si>
    <t>|17/01/16|</t>
  </si>
  <si>
    <t>|17/01/17|</t>
  </si>
  <si>
    <t>|17/01/19|</t>
  </si>
  <si>
    <t>|17/01/18|</t>
  </si>
  <si>
    <t>|17/01/16s|</t>
  </si>
  <si>
    <t>|17/01/17s|</t>
  </si>
  <si>
    <t>|17/01/18s|</t>
  </si>
  <si>
    <t>|61/01/75|</t>
  </si>
  <si>
    <t>|61/01/76|</t>
  </si>
  <si>
    <t>|61/01/77|</t>
  </si>
  <si>
    <t>|26/99/103|</t>
  </si>
  <si>
    <t>|99/02/04|</t>
  </si>
  <si>
    <t>|99/02/08|</t>
  </si>
  <si>
    <t>|127/02/01|</t>
  </si>
  <si>
    <t>|53/02/25|</t>
  </si>
  <si>
    <t>|71/02/04|</t>
  </si>
  <si>
    <t>|88/00/73|</t>
  </si>
  <si>
    <t>|88/00/74|</t>
  </si>
  <si>
    <t>|88/00/75|</t>
  </si>
  <si>
    <t>|88/00/76|</t>
  </si>
  <si>
    <t>|88/00/77|</t>
  </si>
  <si>
    <t>|88/00/78|</t>
  </si>
  <si>
    <t>|88/00/79|</t>
  </si>
  <si>
    <t>|101/01/11|</t>
  </si>
  <si>
    <t>|29/02/38|</t>
  </si>
  <si>
    <t>|29/02/39|</t>
  </si>
  <si>
    <t>|29/02/42|</t>
  </si>
  <si>
    <t>|54/01/38|</t>
  </si>
  <si>
    <t>|54/01/41|</t>
  </si>
  <si>
    <t>|54/01/42|</t>
  </si>
  <si>
    <t>|54/01/43|</t>
  </si>
  <si>
    <t>|54/01/44|</t>
  </si>
  <si>
    <t>Heinz</t>
  </si>
  <si>
    <t>|79/02/08|</t>
  </si>
  <si>
    <t>|79/02/09|</t>
  </si>
  <si>
    <t>|79/02/10|</t>
  </si>
  <si>
    <t>|79/02/11|</t>
  </si>
  <si>
    <t>|79/02/12|</t>
  </si>
  <si>
    <t>|79/02/13|</t>
  </si>
  <si>
    <t>|79/02/15|</t>
  </si>
  <si>
    <t>|03/01/75|</t>
  </si>
  <si>
    <t>|03/01/76|</t>
  </si>
  <si>
    <t>|03/02/06|</t>
  </si>
  <si>
    <t>|03/02/07|</t>
  </si>
  <si>
    <t>|03/02/08|</t>
  </si>
  <si>
    <t>|03/02/09|</t>
  </si>
  <si>
    <t>|03/02/10|</t>
  </si>
  <si>
    <t>|03/02/11|</t>
  </si>
  <si>
    <t>|03/02/12|</t>
  </si>
  <si>
    <t>|03/02/13|</t>
  </si>
  <si>
    <t>|03/02/14|</t>
  </si>
  <si>
    <t>|03/02/15|</t>
  </si>
  <si>
    <t>|03/02/16|</t>
  </si>
  <si>
    <t>|03/02/17|</t>
  </si>
  <si>
    <t>2014 (6m)</t>
  </si>
  <si>
    <t>|13/99/30|</t>
  </si>
  <si>
    <t>|13/99/31|</t>
  </si>
  <si>
    <t>|13/99/32|</t>
  </si>
  <si>
    <t>|13/99/33|</t>
  </si>
  <si>
    <t>|13/99/34|</t>
  </si>
  <si>
    <t>|48/01/99|</t>
  </si>
  <si>
    <t>|48/01/100|</t>
  </si>
  <si>
    <t>|48/01/101|</t>
  </si>
  <si>
    <t>Bayer</t>
  </si>
  <si>
    <t>|141/01/01|</t>
  </si>
  <si>
    <t>|141/01/02|</t>
  </si>
  <si>
    <t>|141/01/03|</t>
  </si>
  <si>
    <t>|141/01/04|</t>
  </si>
  <si>
    <t>|99/06/10|</t>
  </si>
  <si>
    <t>|99/06/11|</t>
  </si>
  <si>
    <t>|20/13/78|</t>
  </si>
  <si>
    <t>|20/13/91|</t>
  </si>
  <si>
    <t>|20/13/98|</t>
  </si>
  <si>
    <t>|20/13/99|</t>
  </si>
  <si>
    <t>|20/13/100|</t>
  </si>
  <si>
    <t>|20/13/101|</t>
  </si>
  <si>
    <t>|20/13/102|</t>
  </si>
  <si>
    <t>|20/17/05|</t>
  </si>
  <si>
    <t>|80/01/41|</t>
  </si>
  <si>
    <t>|80/01/42|</t>
  </si>
  <si>
    <t>|80/01/43|</t>
  </si>
  <si>
    <t>|80/01/45|</t>
  </si>
  <si>
    <t>Malizia</t>
  </si>
  <si>
    <t>|01/02/01|</t>
  </si>
  <si>
    <t>|01/02/02|</t>
  </si>
  <si>
    <t>|01/02/03|</t>
  </si>
  <si>
    <t>|01/02/04|</t>
  </si>
  <si>
    <t>|01/02/05|</t>
  </si>
  <si>
    <t>|10/01/21|</t>
  </si>
  <si>
    <t>|10/01/22|</t>
  </si>
  <si>
    <t>|10/01/23|</t>
  </si>
  <si>
    <t>|10/01/24|</t>
  </si>
  <si>
    <t>|112/01/20|</t>
  </si>
  <si>
    <t>|112/01/21|</t>
  </si>
  <si>
    <t>|112/01/22|</t>
  </si>
  <si>
    <t>|45/04/41|</t>
  </si>
  <si>
    <t>|45/04/90|</t>
  </si>
  <si>
    <t>|45/04/91|</t>
  </si>
  <si>
    <t>|45/04/92|</t>
  </si>
  <si>
    <t>|45/04/93|</t>
  </si>
  <si>
    <t>|45/04/94|</t>
  </si>
  <si>
    <t>|45/04/95|</t>
  </si>
  <si>
    <t>|45/04/99|</t>
  </si>
  <si>
    <t>|45/21/01|</t>
  </si>
  <si>
    <t>|45/21/40|</t>
  </si>
  <si>
    <t>|50/01/01|</t>
  </si>
  <si>
    <t>|50/01/03|</t>
  </si>
  <si>
    <t>|50/01/05|</t>
  </si>
  <si>
    <t>|50/01/06|</t>
  </si>
  <si>
    <t>|50/01/07|</t>
  </si>
  <si>
    <t>|50/01/08|</t>
  </si>
  <si>
    <t>|45/01/104|</t>
  </si>
  <si>
    <t>|45/03/103|</t>
  </si>
  <si>
    <t>|45/03/104|</t>
  </si>
  <si>
    <t>|45/04/112|</t>
  </si>
  <si>
    <t>|45/20/901|</t>
  </si>
  <si>
    <t>|45/20/911|</t>
  </si>
  <si>
    <t>|45/20/921|</t>
  </si>
  <si>
    <t>|45/20/931|</t>
  </si>
  <si>
    <t>|45/20/932|</t>
  </si>
  <si>
    <t>|45/20/933|</t>
  </si>
  <si>
    <t>|45/20/934|</t>
  </si>
  <si>
    <t>|45/20/941|</t>
  </si>
  <si>
    <t>|45/20/950|</t>
  </si>
  <si>
    <t>|45/20/951|</t>
  </si>
  <si>
    <t>|45/20/952|</t>
  </si>
  <si>
    <t>|45/20/953|</t>
  </si>
  <si>
    <t>|45/20/954|</t>
  </si>
  <si>
    <t>|45/20/955|</t>
  </si>
  <si>
    <t>|45/20/956|</t>
  </si>
  <si>
    <t>|45/20/957|</t>
  </si>
  <si>
    <t>|45/20/958|</t>
  </si>
  <si>
    <t>|99/04/06|</t>
  </si>
  <si>
    <t>|125/05/92|</t>
  </si>
  <si>
    <t>|125/06/01|</t>
  </si>
  <si>
    <t>|125/06/03|</t>
  </si>
  <si>
    <t>Fresh express</t>
  </si>
  <si>
    <t>|52/00/00|</t>
  </si>
  <si>
    <t>|52/00/01|</t>
  </si>
  <si>
    <t>|52/00/02|</t>
  </si>
  <si>
    <t>|52/00/09|</t>
  </si>
  <si>
    <t>|52/00/10|</t>
  </si>
  <si>
    <t>|52/00/13|</t>
  </si>
  <si>
    <t>|52/00/14|</t>
  </si>
  <si>
    <t>|52/00/15|</t>
  </si>
  <si>
    <t>|52/00/16|</t>
  </si>
  <si>
    <t>|52/00/17|</t>
  </si>
  <si>
    <t>|52/00/18|</t>
  </si>
  <si>
    <t>|52/00/19|</t>
  </si>
  <si>
    <t>|52/00/21|</t>
  </si>
  <si>
    <t>|52/00/22|</t>
  </si>
  <si>
    <t>|52/00/23|</t>
  </si>
  <si>
    <t>|52/00/24|</t>
  </si>
  <si>
    <t>|52/00/25|</t>
  </si>
  <si>
    <t>|52/00/27|</t>
  </si>
  <si>
    <t>|52/00/28|</t>
  </si>
  <si>
    <t>|52/00/29|</t>
  </si>
  <si>
    <t>|52/00/30|</t>
  </si>
  <si>
    <t>|52/00/31|</t>
  </si>
  <si>
    <t>|52/00/33|</t>
  </si>
  <si>
    <t>|52/00/34|</t>
  </si>
  <si>
    <t>|52/00/35|</t>
  </si>
  <si>
    <t>|52/00/48|</t>
  </si>
  <si>
    <t>|52/00/51|</t>
  </si>
  <si>
    <t>|52/00/52|</t>
  </si>
  <si>
    <t>|52/00/53|</t>
  </si>
  <si>
    <t>|52/00/60|</t>
  </si>
  <si>
    <t>|52/00/61|</t>
  </si>
  <si>
    <t>|52/00/62|</t>
  </si>
  <si>
    <t>|52/00/63|</t>
  </si>
  <si>
    <t>|52/00/64|</t>
  </si>
  <si>
    <t>|52/00/65|</t>
  </si>
  <si>
    <t>|52/00/80|</t>
  </si>
  <si>
    <t>|52/00/81|</t>
  </si>
  <si>
    <t>|52/00/82|</t>
  </si>
  <si>
    <t>|52/00/83|</t>
  </si>
  <si>
    <t>|52/00/85|</t>
  </si>
  <si>
    <t>|52/00/88|</t>
  </si>
  <si>
    <t>|52/00/89|</t>
  </si>
  <si>
    <t>|52/00/90|</t>
  </si>
  <si>
    <t>|52/00/91|</t>
  </si>
  <si>
    <t>|52/00/92|</t>
  </si>
  <si>
    <t>|52/00/93|</t>
  </si>
  <si>
    <t>|52/00/94|</t>
  </si>
  <si>
    <t>|52/00/95|</t>
  </si>
  <si>
    <t>|131/01/46|</t>
  </si>
  <si>
    <t>|131/01/87|</t>
  </si>
  <si>
    <t>|131/01/97|</t>
  </si>
  <si>
    <t>|131/01/130|</t>
  </si>
  <si>
    <t>|128/01/132|</t>
  </si>
  <si>
    <t>|131/02/03|</t>
  </si>
  <si>
    <t>|131/02/16|</t>
  </si>
  <si>
    <t>|131/02/22|</t>
  </si>
  <si>
    <t>|131/02/24|</t>
  </si>
  <si>
    <t>|131/02/57|</t>
  </si>
  <si>
    <t>Plain Vanilla</t>
  </si>
  <si>
    <t>|99/08/05|</t>
  </si>
  <si>
    <t>|99/08/06|</t>
  </si>
  <si>
    <t>|99/08/15|</t>
  </si>
  <si>
    <t>|99/08/16|</t>
  </si>
  <si>
    <t>|99/08/17|</t>
  </si>
  <si>
    <t>|99/08/20|</t>
  </si>
  <si>
    <t>|99/08/23|</t>
  </si>
  <si>
    <t>|99/08/24|</t>
  </si>
  <si>
    <t>|99/08/28|</t>
  </si>
  <si>
    <t>Pit bull</t>
  </si>
  <si>
    <t>|21/04/01|</t>
  </si>
  <si>
    <t>|21/04/02|</t>
  </si>
  <si>
    <t>|21/04/03|</t>
  </si>
  <si>
    <t>|21/04/04|</t>
  </si>
  <si>
    <t>|21/04/05|</t>
  </si>
  <si>
    <t>|23/23/102|</t>
  </si>
  <si>
    <t>|23/23/105|</t>
  </si>
  <si>
    <t>|23/23/106|</t>
  </si>
  <si>
    <t>|23/23/107|</t>
  </si>
  <si>
    <t>|23/23/108|</t>
  </si>
  <si>
    <t>|13/02/15|</t>
  </si>
  <si>
    <t>|13/02/16|</t>
  </si>
  <si>
    <t>|13/02/17|</t>
  </si>
  <si>
    <t>|13/02/18|</t>
  </si>
  <si>
    <t>|13/02/19|</t>
  </si>
  <si>
    <t>|13/02/20|</t>
  </si>
  <si>
    <t>|13/02/21|</t>
  </si>
  <si>
    <t>|77/01/09|</t>
  </si>
  <si>
    <t>|77/01/10|</t>
  </si>
  <si>
    <t>|84/02/22|</t>
  </si>
  <si>
    <t>|84/02/23|</t>
  </si>
  <si>
    <t>|99/05/02|</t>
  </si>
  <si>
    <t>|99/05/04|</t>
  </si>
  <si>
    <t>|99/05/05|</t>
  </si>
  <si>
    <t>|99/05/09|</t>
  </si>
  <si>
    <t>|99/05/16|</t>
  </si>
  <si>
    <t>|99/05/17|</t>
  </si>
  <si>
    <t>|99/05/20|</t>
  </si>
  <si>
    <t>|99/05/27|</t>
  </si>
  <si>
    <t>|99/05/30|</t>
  </si>
  <si>
    <t>|99/05/31|</t>
  </si>
  <si>
    <t>|99/05/44|</t>
  </si>
  <si>
    <t>|99/05/113|</t>
  </si>
  <si>
    <t>|99/05/125|</t>
  </si>
  <si>
    <t>|99/05/130|</t>
  </si>
  <si>
    <t>|99/05/137|</t>
  </si>
  <si>
    <t>|99/05/138|</t>
  </si>
  <si>
    <t>|99/05/146|</t>
  </si>
  <si>
    <t>|99/05/152|</t>
  </si>
  <si>
    <t>|99/05/159|</t>
  </si>
  <si>
    <t>|99/05/160|</t>
  </si>
  <si>
    <t>|99/05/164|</t>
  </si>
  <si>
    <t>|08/04/04|</t>
  </si>
  <si>
    <t>|08/04/08|</t>
  </si>
  <si>
    <t>|08/04/10|</t>
  </si>
  <si>
    <t>|08/04/20|</t>
  </si>
  <si>
    <t>Milky</t>
  </si>
  <si>
    <t>|05/05/05|</t>
  </si>
  <si>
    <t>|128/03/04|</t>
  </si>
  <si>
    <t>|94/05/21|</t>
  </si>
  <si>
    <t>|94/04/106|</t>
  </si>
  <si>
    <t>|94/04/107|</t>
  </si>
  <si>
    <t>|94/04/108|</t>
  </si>
  <si>
    <t>|94/04/109|</t>
  </si>
  <si>
    <t>|94/04/110|</t>
  </si>
  <si>
    <t>|94/04/111|</t>
  </si>
  <si>
    <t>|94/04/114|</t>
  </si>
  <si>
    <t>|94/04/115|</t>
  </si>
  <si>
    <t>|26/02/76|</t>
  </si>
  <si>
    <t>|26/02/77|</t>
  </si>
  <si>
    <t>|26/02/78|</t>
  </si>
  <si>
    <t>|26/02/79|</t>
  </si>
  <si>
    <t>|26/02/80|</t>
  </si>
  <si>
    <t>|26/02/81|</t>
  </si>
  <si>
    <t>|26/02/82|</t>
  </si>
  <si>
    <t>|24/24/48|</t>
  </si>
  <si>
    <t>|24/24/49|</t>
  </si>
  <si>
    <t>|24/24/51|</t>
  </si>
  <si>
    <t>|128/01/05|</t>
  </si>
  <si>
    <t>|128/01/06|</t>
  </si>
  <si>
    <t>|128/01/07|</t>
  </si>
  <si>
    <t>|128/01/08|</t>
  </si>
  <si>
    <t>|128/01/09|</t>
  </si>
  <si>
    <t>|128/01/10|</t>
  </si>
  <si>
    <t>|128/01/11|</t>
  </si>
  <si>
    <t>|128/01/12|</t>
  </si>
  <si>
    <t>Gelati veri</t>
  </si>
  <si>
    <t>|92/00/01|</t>
  </si>
  <si>
    <t>|92/00/02|</t>
  </si>
  <si>
    <t>|92/00/03|</t>
  </si>
  <si>
    <t>|92/00/04|</t>
  </si>
  <si>
    <t>|92/00/05|</t>
  </si>
  <si>
    <t>|92/00/06|</t>
  </si>
  <si>
    <t>|92/00/07|</t>
  </si>
  <si>
    <t>|92/00/08|</t>
  </si>
  <si>
    <t>|92/00/09|</t>
  </si>
  <si>
    <t>|92/00/10|</t>
  </si>
  <si>
    <t>|92/00/11|</t>
  </si>
  <si>
    <t>|92/02/01|</t>
  </si>
  <si>
    <t>|92/03/01|</t>
  </si>
  <si>
    <t>Green Farm</t>
  </si>
  <si>
    <t>|01/03/01|</t>
  </si>
  <si>
    <t>|01/03/02|</t>
  </si>
  <si>
    <t>|01/03/04|</t>
  </si>
  <si>
    <t>|01/03/05|</t>
  </si>
  <si>
    <t>|01/03/07|</t>
  </si>
  <si>
    <t>|01/03/08|</t>
  </si>
  <si>
    <t>|01/03/09|</t>
  </si>
  <si>
    <t>|01/03/10|</t>
  </si>
  <si>
    <t>|01/03/12|</t>
  </si>
  <si>
    <t>|01/03/14|</t>
  </si>
  <si>
    <t>|01/03/15|</t>
  </si>
  <si>
    <t>|01/03/16|</t>
  </si>
  <si>
    <t>|01/03/17|</t>
  </si>
  <si>
    <t>|01/03/18|</t>
  </si>
  <si>
    <t>|01/03/19|</t>
  </si>
  <si>
    <t>|01/03/21|</t>
  </si>
  <si>
    <t>|01/03/22|</t>
  </si>
  <si>
    <t>|01/03/23|</t>
  </si>
  <si>
    <t>|114/01/23|</t>
  </si>
  <si>
    <t>|114/01/24|</t>
  </si>
  <si>
    <t>|05/04/13|</t>
  </si>
  <si>
    <t>|53/01/41|</t>
  </si>
  <si>
    <t>|56/02/01|</t>
  </si>
  <si>
    <t>|56/02/02|</t>
  </si>
  <si>
    <t>Grana Padano</t>
  </si>
  <si>
    <t>|15/01/01|</t>
  </si>
  <si>
    <t>|15/01/02|</t>
  </si>
  <si>
    <t>Olympus</t>
  </si>
  <si>
    <t>|133/01/01|</t>
  </si>
  <si>
    <t>|133/01/02|</t>
  </si>
  <si>
    <t>|133/01/03|</t>
  </si>
  <si>
    <t>|71/01/12|</t>
  </si>
  <si>
    <t>|71/01/13|</t>
  </si>
  <si>
    <t>|71/01/14|</t>
  </si>
  <si>
    <t>|71/01/15|</t>
  </si>
  <si>
    <t>|71/01/16|</t>
  </si>
  <si>
    <t>|71/01/17|</t>
  </si>
  <si>
    <t>|71/01/18|</t>
  </si>
  <si>
    <t>|71/01/19|</t>
  </si>
  <si>
    <t>|27/01/26|</t>
  </si>
  <si>
    <t>|27/01/27|</t>
  </si>
  <si>
    <t>|27/01/28|</t>
  </si>
  <si>
    <t>|27/01/29|</t>
  </si>
  <si>
    <t>|27/01/30|</t>
  </si>
  <si>
    <t>|27/01/31|</t>
  </si>
  <si>
    <t>|27/01/32|</t>
  </si>
  <si>
    <t>|27/01/33|</t>
  </si>
  <si>
    <t>|27/01/50|</t>
  </si>
  <si>
    <t>|27/01/51|</t>
  </si>
  <si>
    <t>|27/01/52|</t>
  </si>
  <si>
    <t>|127/01/04|</t>
  </si>
  <si>
    <t>|29/02/43|</t>
  </si>
  <si>
    <t>|29/02/50|</t>
  </si>
  <si>
    <t>|29/02/51|</t>
  </si>
  <si>
    <t>|29/02/52|</t>
  </si>
  <si>
    <t>|29/02/53|</t>
  </si>
  <si>
    <t>|29/02/54|</t>
  </si>
  <si>
    <t>|29/02/55|</t>
  </si>
  <si>
    <t>|29/02/56|</t>
  </si>
  <si>
    <t>|29/02/57|</t>
  </si>
  <si>
    <t>|29/02/58|</t>
  </si>
  <si>
    <t>|29/02/59|</t>
  </si>
  <si>
    <t>|29/02/60|</t>
  </si>
  <si>
    <t>|29/02/61|</t>
  </si>
  <si>
    <t>|29/02/62|</t>
  </si>
  <si>
    <t>|29/02/63|</t>
  </si>
  <si>
    <t>|54/01/45|</t>
  </si>
  <si>
    <t>|54/01/46|</t>
  </si>
  <si>
    <t>|54/01/47|</t>
  </si>
  <si>
    <t>|54/01/48|</t>
  </si>
  <si>
    <t>|54/01/49|</t>
  </si>
  <si>
    <t>|54/01/50|</t>
  </si>
  <si>
    <t>|54/01/52|</t>
  </si>
  <si>
    <t>|79/01/122|</t>
  </si>
  <si>
    <t>|79/01/123|</t>
  </si>
  <si>
    <t>|79/01/124|</t>
  </si>
  <si>
    <t>|79/01/125|</t>
  </si>
  <si>
    <t>|79/01/126|</t>
  </si>
  <si>
    <t>|79/01/127|</t>
  </si>
  <si>
    <t>|79/01/128|</t>
  </si>
  <si>
    <t>|79/01/129|</t>
  </si>
  <si>
    <t>|79/01/130|</t>
  </si>
  <si>
    <t>|79/01/186|</t>
  </si>
  <si>
    <t>|79/01/187|</t>
  </si>
  <si>
    <t>|79/01/188|</t>
  </si>
  <si>
    <t>|79/01/189|</t>
  </si>
  <si>
    <t>|79/01/199|</t>
  </si>
  <si>
    <t>|79/02/20|</t>
  </si>
  <si>
    <t>|79/02/50|</t>
  </si>
  <si>
    <t>|79/02/51|</t>
  </si>
  <si>
    <t>|79/02/52|</t>
  </si>
  <si>
    <t>|79/02/54|</t>
  </si>
  <si>
    <t>|87/00/11|</t>
  </si>
  <si>
    <t>|115/01/30|</t>
  </si>
  <si>
    <t>|115/01/31|</t>
  </si>
  <si>
    <t>|03/01/68|</t>
  </si>
  <si>
    <t>|03/02/77|</t>
  </si>
  <si>
    <t>|03/02/78|</t>
  </si>
  <si>
    <t>|03/02/79|</t>
  </si>
  <si>
    <t>|03/02/80|</t>
  </si>
  <si>
    <t>|03/02/81|</t>
  </si>
  <si>
    <t>|03/02/82|</t>
  </si>
  <si>
    <t>Project Focus</t>
  </si>
  <si>
    <t>Projct ID</t>
  </si>
  <si>
    <t>Date</t>
  </si>
  <si>
    <t>Disbursed Amount</t>
  </si>
  <si>
    <t>Project ID</t>
  </si>
  <si>
    <t>Project</t>
  </si>
  <si>
    <t>Financier</t>
  </si>
  <si>
    <t>County</t>
  </si>
  <si>
    <t>Household Impacted</t>
  </si>
  <si>
    <t>Budget</t>
  </si>
  <si>
    <t>Disbursed Amounts</t>
  </si>
  <si>
    <t>Project Cost</t>
  </si>
  <si>
    <t>Admin Costs</t>
  </si>
  <si>
    <t>Disbursment Balance</t>
  </si>
  <si>
    <t>Project variance</t>
  </si>
  <si>
    <t>Var Status</t>
  </si>
  <si>
    <t>Relief Aid</t>
  </si>
  <si>
    <t>Social Services</t>
  </si>
  <si>
    <t>PID1857</t>
  </si>
  <si>
    <t>PID439</t>
  </si>
  <si>
    <t>Higher Learning</t>
  </si>
  <si>
    <t>PPP</t>
  </si>
  <si>
    <t> Lamu</t>
  </si>
  <si>
    <t>Medical</t>
  </si>
  <si>
    <t>PID3131</t>
  </si>
  <si>
    <t>PID762</t>
  </si>
  <si>
    <t>Donor Patners</t>
  </si>
  <si>
    <t> Bungoma</t>
  </si>
  <si>
    <t>Farm Tools and Implements</t>
  </si>
  <si>
    <t>Agricultural Extension</t>
  </si>
  <si>
    <t>PID6191</t>
  </si>
  <si>
    <t>PID2076</t>
  </si>
  <si>
    <t>Seeds and Fertiliser</t>
  </si>
  <si>
    <t> Mandera</t>
  </si>
  <si>
    <t>Power Connectivity</t>
  </si>
  <si>
    <t>Infrastructure</t>
  </si>
  <si>
    <t>PID4630</t>
  </si>
  <si>
    <t>PID2683</t>
  </si>
  <si>
    <t>GoK</t>
  </si>
  <si>
    <t> West Pokot</t>
  </si>
  <si>
    <t>PID5622</t>
  </si>
  <si>
    <t>PID3820</t>
  </si>
  <si>
    <t> Bomet</t>
  </si>
  <si>
    <t>Road Construction</t>
  </si>
  <si>
    <t>PID310</t>
  </si>
  <si>
    <t>PID4450</t>
  </si>
  <si>
    <t>Affordable Housing</t>
  </si>
  <si>
    <t>PID1374</t>
  </si>
  <si>
    <t>PID6447</t>
  </si>
  <si>
    <t> Kericho</t>
  </si>
  <si>
    <t>Education</t>
  </si>
  <si>
    <t>PID5954</t>
  </si>
  <si>
    <t>PID2838</t>
  </si>
  <si>
    <t> Homa Bay</t>
  </si>
  <si>
    <t>Research</t>
  </si>
  <si>
    <t>PID6096</t>
  </si>
  <si>
    <t>PID540</t>
  </si>
  <si>
    <t> Trans-Nzoia</t>
  </si>
  <si>
    <t>PID4937</t>
  </si>
  <si>
    <t>PID3011</t>
  </si>
  <si>
    <t> Migori</t>
  </si>
  <si>
    <t>PID3844</t>
  </si>
  <si>
    <t>PID3226</t>
  </si>
  <si>
    <t> Turkana</t>
  </si>
  <si>
    <t>PID2401</t>
  </si>
  <si>
    <t>PID4364</t>
  </si>
  <si>
    <t> Garissa</t>
  </si>
  <si>
    <t>PID2222</t>
  </si>
  <si>
    <t>PID4610</t>
  </si>
  <si>
    <t> Kilifi</t>
  </si>
  <si>
    <t>PID4853</t>
  </si>
  <si>
    <t>PID4767</t>
  </si>
  <si>
    <t> Uasin Gishu</t>
  </si>
  <si>
    <t>PID902</t>
  </si>
  <si>
    <t>PID4826</t>
  </si>
  <si>
    <t> Nandi</t>
  </si>
  <si>
    <t>PID6109</t>
  </si>
  <si>
    <t>PID6384</t>
  </si>
  <si>
    <t>PID3771</t>
  </si>
  <si>
    <t>PID538</t>
  </si>
  <si>
    <t> Vihiga</t>
  </si>
  <si>
    <t>PID2452</t>
  </si>
  <si>
    <t>PID770</t>
  </si>
  <si>
    <t> Kiambu</t>
  </si>
  <si>
    <t>PID6325</t>
  </si>
  <si>
    <t>PID3707</t>
  </si>
  <si>
    <t> Kisii</t>
  </si>
  <si>
    <t>PID4779</t>
  </si>
  <si>
    <t>PID4053</t>
  </si>
  <si>
    <t> Wajir</t>
  </si>
  <si>
    <t>PID5841</t>
  </si>
  <si>
    <t>PID5133</t>
  </si>
  <si>
    <t> Machakos</t>
  </si>
  <si>
    <t>PID1899</t>
  </si>
  <si>
    <t>PID6401</t>
  </si>
  <si>
    <t> Makueni</t>
  </si>
  <si>
    <t>PID3121</t>
  </si>
  <si>
    <t>PID615</t>
  </si>
  <si>
    <t>PID555</t>
  </si>
  <si>
    <t>PID707</t>
  </si>
  <si>
    <t>PID4386</t>
  </si>
  <si>
    <t>PID4933</t>
  </si>
  <si>
    <t> Busia</t>
  </si>
  <si>
    <t>PID5274</t>
  </si>
  <si>
    <t>PID5426</t>
  </si>
  <si>
    <t> Tharaka-Nithi</t>
  </si>
  <si>
    <t>PID3104</t>
  </si>
  <si>
    <t>PID6318</t>
  </si>
  <si>
    <t> Kwale</t>
  </si>
  <si>
    <t>PID4737</t>
  </si>
  <si>
    <t>PID221</t>
  </si>
  <si>
    <t> Taita–Taveta</t>
  </si>
  <si>
    <t>PID3591</t>
  </si>
  <si>
    <t>PID4446</t>
  </si>
  <si>
    <t> Nyandarua</t>
  </si>
  <si>
    <t>PID6041</t>
  </si>
  <si>
    <t>PID4238</t>
  </si>
  <si>
    <t> Baringo</t>
  </si>
  <si>
    <t>PID2023</t>
  </si>
  <si>
    <t>PID403</t>
  </si>
  <si>
    <t> Embu</t>
  </si>
  <si>
    <t>PID2103</t>
  </si>
  <si>
    <t>PID1235</t>
  </si>
  <si>
    <t>PID5348</t>
  </si>
  <si>
    <t>PID1514</t>
  </si>
  <si>
    <t>PID3228</t>
  </si>
  <si>
    <t>PID1837</t>
  </si>
  <si>
    <t> Elgeyo-Marakwet</t>
  </si>
  <si>
    <t>PID5040</t>
  </si>
  <si>
    <t>PID3660</t>
  </si>
  <si>
    <t> Nairobi</t>
  </si>
  <si>
    <t>PID6164</t>
  </si>
  <si>
    <t>PID506</t>
  </si>
  <si>
    <t>PID2911</t>
  </si>
  <si>
    <t>PID5650</t>
  </si>
  <si>
    <t>PID1946</t>
  </si>
  <si>
    <t>PID1271</t>
  </si>
  <si>
    <t>PID1224</t>
  </si>
  <si>
    <t>PID386</t>
  </si>
  <si>
    <t>PID2056</t>
  </si>
  <si>
    <t>PID5469</t>
  </si>
  <si>
    <t> Meru</t>
  </si>
  <si>
    <t>PID185</t>
  </si>
  <si>
    <t>PID3968</t>
  </si>
  <si>
    <t>PID602</t>
  </si>
  <si>
    <t>PID491</t>
  </si>
  <si>
    <t> Narok</t>
  </si>
  <si>
    <t>PID4914</t>
  </si>
  <si>
    <t>PID5503</t>
  </si>
  <si>
    <t>PID6237</t>
  </si>
  <si>
    <t>PID5551</t>
  </si>
  <si>
    <t> Nyeri</t>
  </si>
  <si>
    <t>PID1262</t>
  </si>
  <si>
    <t>PID832</t>
  </si>
  <si>
    <t> Kakamega</t>
  </si>
  <si>
    <t>PID3537</t>
  </si>
  <si>
    <t>PID750</t>
  </si>
  <si>
    <t>PID5957</t>
  </si>
  <si>
    <t>PID1212</t>
  </si>
  <si>
    <t>PID2652</t>
  </si>
  <si>
    <t>PID1503</t>
  </si>
  <si>
    <t> Kitui</t>
  </si>
  <si>
    <t>PID3490</t>
  </si>
  <si>
    <t>PID5352</t>
  </si>
  <si>
    <t>PID284</t>
  </si>
  <si>
    <t>PID182</t>
  </si>
  <si>
    <t>PID3714</t>
  </si>
  <si>
    <t>PID2587</t>
  </si>
  <si>
    <t>PID2271</t>
  </si>
  <si>
    <t>PID4262</t>
  </si>
  <si>
    <t>PID5568</t>
  </si>
  <si>
    <t>PID4716</t>
  </si>
  <si>
    <t>PID4263</t>
  </si>
  <si>
    <t>PID5241</t>
  </si>
  <si>
    <t> Samburu</t>
  </si>
  <si>
    <t>PID4860</t>
  </si>
  <si>
    <t>PID1117</t>
  </si>
  <si>
    <t> Marsabit</t>
  </si>
  <si>
    <t>PID4430</t>
  </si>
  <si>
    <t>PID1431</t>
  </si>
  <si>
    <t>PID3997</t>
  </si>
  <si>
    <t>PID2004</t>
  </si>
  <si>
    <t>PID5543</t>
  </si>
  <si>
    <t>PID2226</t>
  </si>
  <si>
    <t>PID3583</t>
  </si>
  <si>
    <t>PID2876</t>
  </si>
  <si>
    <t>PID4013</t>
  </si>
  <si>
    <t>PID3828</t>
  </si>
  <si>
    <t>PID642</t>
  </si>
  <si>
    <t>PID4073</t>
  </si>
  <si>
    <t> Laikipia</t>
  </si>
  <si>
    <t>PID6356</t>
  </si>
  <si>
    <t>PID6059</t>
  </si>
  <si>
    <t>PID4506</t>
  </si>
  <si>
    <t>PID2793</t>
  </si>
  <si>
    <t> Tana River</t>
  </si>
  <si>
    <t>PID426</t>
  </si>
  <si>
    <t>PID3359</t>
  </si>
  <si>
    <t>PID1915</t>
  </si>
  <si>
    <t>PID3424</t>
  </si>
  <si>
    <t>PID5963</t>
  </si>
  <si>
    <t>PID1397</t>
  </si>
  <si>
    <t>PID5401</t>
  </si>
  <si>
    <t>PID1399</t>
  </si>
  <si>
    <t> Kisumu</t>
  </si>
  <si>
    <t>PID1952</t>
  </si>
  <si>
    <t>PID1153</t>
  </si>
  <si>
    <t>PID2893</t>
  </si>
  <si>
    <t>PID5202</t>
  </si>
  <si>
    <t>PID3803</t>
  </si>
  <si>
    <t>PID23</t>
  </si>
  <si>
    <t>PID6141</t>
  </si>
  <si>
    <t>PID5477</t>
  </si>
  <si>
    <t>PID1367</t>
  </si>
  <si>
    <t>PID2725</t>
  </si>
  <si>
    <t>PID2626</t>
  </si>
  <si>
    <t>PID911</t>
  </si>
  <si>
    <t>PID2961</t>
  </si>
  <si>
    <t> Kirinyaga</t>
  </si>
  <si>
    <t>PID1264</t>
  </si>
  <si>
    <t>PID2788</t>
  </si>
  <si>
    <t>PID4502</t>
  </si>
  <si>
    <t>PID953</t>
  </si>
  <si>
    <t>PID3466</t>
  </si>
  <si>
    <t>PID5573</t>
  </si>
  <si>
    <t>PID2015</t>
  </si>
  <si>
    <t>PID5755</t>
  </si>
  <si>
    <t>PID419</t>
  </si>
  <si>
    <t>PID6403</t>
  </si>
  <si>
    <t>PID568</t>
  </si>
  <si>
    <t>PID4419</t>
  </si>
  <si>
    <t>PID3892</t>
  </si>
  <si>
    <t>PID4897</t>
  </si>
  <si>
    <t>PID3237</t>
  </si>
  <si>
    <t>PID5631</t>
  </si>
  <si>
    <t>PID5510</t>
  </si>
  <si>
    <t>PID2671</t>
  </si>
  <si>
    <t> Kajiado</t>
  </si>
  <si>
    <t>PID4905</t>
  </si>
  <si>
    <t>PID4257</t>
  </si>
  <si>
    <t>PID5035</t>
  </si>
  <si>
    <t>PID4533</t>
  </si>
  <si>
    <t>PID4872</t>
  </si>
  <si>
    <t>PID2335</t>
  </si>
  <si>
    <t>PID2289</t>
  </si>
  <si>
    <t>PID3398</t>
  </si>
  <si>
    <t>PID4158</t>
  </si>
  <si>
    <t>PID5077</t>
  </si>
  <si>
    <t>PID3826</t>
  </si>
  <si>
    <t>PID5690</t>
  </si>
  <si>
    <t>PID4390</t>
  </si>
  <si>
    <t>PID368</t>
  </si>
  <si>
    <t>PID5027</t>
  </si>
  <si>
    <t>PID4070</t>
  </si>
  <si>
    <t> Mombasa</t>
  </si>
  <si>
    <t>PID5522</t>
  </si>
  <si>
    <t>PID2464</t>
  </si>
  <si>
    <t> Isiolo</t>
  </si>
  <si>
    <t>PID5793</t>
  </si>
  <si>
    <t>PID2939</t>
  </si>
  <si>
    <t>PID2033</t>
  </si>
  <si>
    <t>PID6324</t>
  </si>
  <si>
    <t>PID3428</t>
  </si>
  <si>
    <t>PID4242</t>
  </si>
  <si>
    <t>PID4239</t>
  </si>
  <si>
    <t>PID5830</t>
  </si>
  <si>
    <t>PID1854</t>
  </si>
  <si>
    <t>PID4221</t>
  </si>
  <si>
    <t>PID1611</t>
  </si>
  <si>
    <t>PID4475</t>
  </si>
  <si>
    <t>PID5441</t>
  </si>
  <si>
    <t>PID4426</t>
  </si>
  <si>
    <t>PID1505</t>
  </si>
  <si>
    <t>PID1388</t>
  </si>
  <si>
    <t> Siaya</t>
  </si>
  <si>
    <t>PID1415</t>
  </si>
  <si>
    <t>PID2195</t>
  </si>
  <si>
    <t>PID2539</t>
  </si>
  <si>
    <t>PID5048</t>
  </si>
  <si>
    <t>PID4839</t>
  </si>
  <si>
    <t>PID3238</t>
  </si>
  <si>
    <t>PID3836</t>
  </si>
  <si>
    <t>PID417</t>
  </si>
  <si>
    <t>PID3580</t>
  </si>
  <si>
    <t>PID1840</t>
  </si>
  <si>
    <t>PID5856</t>
  </si>
  <si>
    <t>PID3339</t>
  </si>
  <si>
    <t>PID4287</t>
  </si>
  <si>
    <t>PID3964</t>
  </si>
  <si>
    <t>PID2510</t>
  </si>
  <si>
    <t>PID5864</t>
  </si>
  <si>
    <t>PID3351</t>
  </si>
  <si>
    <t> Murang'a</t>
  </si>
  <si>
    <t>PID1743</t>
  </si>
  <si>
    <t>PID5021</t>
  </si>
  <si>
    <t> Nakuru</t>
  </si>
  <si>
    <t>PID2397</t>
  </si>
  <si>
    <t>PID5689</t>
  </si>
  <si>
    <t>PID1575</t>
  </si>
  <si>
    <t>PID2821</t>
  </si>
  <si>
    <t>PID3476</t>
  </si>
  <si>
    <t>PID4938</t>
  </si>
  <si>
    <t>PID5320</t>
  </si>
  <si>
    <t>PID2864</t>
  </si>
  <si>
    <t>PID2338</t>
  </si>
  <si>
    <t>PID3002</t>
  </si>
  <si>
    <t>PID2974</t>
  </si>
  <si>
    <t>PID3082</t>
  </si>
  <si>
    <t>PID1679</t>
  </si>
  <si>
    <t>PID3682</t>
  </si>
  <si>
    <t>PID481</t>
  </si>
  <si>
    <t>PID753</t>
  </si>
  <si>
    <t> Nyamira</t>
  </si>
  <si>
    <t>PID3524</t>
  </si>
  <si>
    <t>PID2210</t>
  </si>
  <si>
    <t>PID2817</t>
  </si>
  <si>
    <t>PID4599</t>
  </si>
  <si>
    <t>PID1115</t>
  </si>
  <si>
    <t>PID6052</t>
  </si>
  <si>
    <t>PID4203</t>
  </si>
  <si>
    <t>PID4081</t>
  </si>
  <si>
    <t>PID5296</t>
  </si>
  <si>
    <t>PID392</t>
  </si>
  <si>
    <t>PID2046</t>
  </si>
  <si>
    <t>PID2832</t>
  </si>
  <si>
    <t>PID918</t>
  </si>
  <si>
    <t>PID5266</t>
  </si>
  <si>
    <t>PID5493</t>
  </si>
  <si>
    <t>PID6195</t>
  </si>
  <si>
    <t>PID3067</t>
  </si>
  <si>
    <t>PID1408</t>
  </si>
  <si>
    <t>PID4591</t>
  </si>
  <si>
    <t>PID5430</t>
  </si>
  <si>
    <t>PID573</t>
  </si>
  <si>
    <t>PID5559</t>
  </si>
  <si>
    <t>PID4110</t>
  </si>
  <si>
    <t>PID3345</t>
  </si>
  <si>
    <t>PID1285</t>
  </si>
  <si>
    <t>PID5826</t>
  </si>
  <si>
    <t>PID3041</t>
  </si>
  <si>
    <t>PID1091</t>
  </si>
  <si>
    <t>PID4985</t>
  </si>
  <si>
    <t>PID4286</t>
  </si>
  <si>
    <t>PID739</t>
  </si>
  <si>
    <t>PID4652</t>
  </si>
  <si>
    <t>PID2665</t>
  </si>
  <si>
    <t>PID1649</t>
  </si>
  <si>
    <t>PID4751</t>
  </si>
  <si>
    <t>PID384</t>
  </si>
  <si>
    <t>PID1303</t>
  </si>
  <si>
    <t>PID3515</t>
  </si>
  <si>
    <t>PID1742</t>
  </si>
  <si>
    <t>PID4161</t>
  </si>
  <si>
    <t>PID3535</t>
  </si>
  <si>
    <t>PID5925</t>
  </si>
  <si>
    <t>PID2563</t>
  </si>
  <si>
    <t>PID5899</t>
  </si>
  <si>
    <t>PID4871</t>
  </si>
  <si>
    <t>PID5292</t>
  </si>
  <si>
    <t>PID4847</t>
  </si>
  <si>
    <t>PID6465</t>
  </si>
  <si>
    <t>PID5965</t>
  </si>
  <si>
    <t>PID868</t>
  </si>
  <si>
    <t>PID5369</t>
  </si>
  <si>
    <t>PID1249</t>
  </si>
  <si>
    <t>PID1347</t>
  </si>
  <si>
    <t>PID1460</t>
  </si>
  <si>
    <t>PID5045</t>
  </si>
  <si>
    <t>PID1644</t>
  </si>
  <si>
    <t>PID4829</t>
  </si>
  <si>
    <t>PID2598</t>
  </si>
  <si>
    <t>PID2311</t>
  </si>
  <si>
    <t>PID4898</t>
  </si>
  <si>
    <t>PID3651</t>
  </si>
  <si>
    <t>PID968</t>
  </si>
  <si>
    <t>PID4945</t>
  </si>
  <si>
    <t>PID3598</t>
  </si>
  <si>
    <t>PID2245</t>
  </si>
  <si>
    <t>PID4041</t>
  </si>
  <si>
    <t>PID4414</t>
  </si>
  <si>
    <t>PID6175</t>
  </si>
  <si>
    <t>PID5433</t>
  </si>
  <si>
    <t>PID3313</t>
  </si>
  <si>
    <t>PID1335</t>
  </si>
  <si>
    <t>PID5621</t>
  </si>
  <si>
    <t>PID4028</t>
  </si>
  <si>
    <t>PID4604</t>
  </si>
  <si>
    <t>PID2826</t>
  </si>
  <si>
    <t>PID4391</t>
  </si>
  <si>
    <t>PID247</t>
  </si>
  <si>
    <t>PID4816</t>
  </si>
  <si>
    <t>PID1416</t>
  </si>
  <si>
    <t>PID5105</t>
  </si>
  <si>
    <t>PID1795</t>
  </si>
  <si>
    <t>PID1660</t>
  </si>
  <si>
    <t>PID6267</t>
  </si>
  <si>
    <t>PID5792</t>
  </si>
  <si>
    <t>PID4536</t>
  </si>
  <si>
    <t>PID1836</t>
  </si>
  <si>
    <t>PID3772</t>
  </si>
  <si>
    <t>PID2806</t>
  </si>
  <si>
    <t>PID3288</t>
  </si>
  <si>
    <t>PID3119</t>
  </si>
  <si>
    <t>PID6018</t>
  </si>
  <si>
    <t>PID3171</t>
  </si>
  <si>
    <t>PID2144</t>
  </si>
  <si>
    <t>PID1561</t>
  </si>
  <si>
    <t>PID614</t>
  </si>
  <si>
    <t>PID2471</t>
  </si>
  <si>
    <t>PID228</t>
  </si>
  <si>
    <t>PID2543</t>
  </si>
  <si>
    <t>PID1083</t>
  </si>
  <si>
    <t>PID2616</t>
  </si>
  <si>
    <t>PID4128</t>
  </si>
  <si>
    <t>PID2763</t>
  </si>
  <si>
    <t>PID863</t>
  </si>
  <si>
    <t>PID4706</t>
  </si>
  <si>
    <t>PID5683</t>
  </si>
  <si>
    <t>PID4796</t>
  </si>
  <si>
    <t>PID5024</t>
  </si>
  <si>
    <t>PID1396</t>
  </si>
  <si>
    <t>PID395</t>
  </si>
  <si>
    <t>PID1456</t>
  </si>
  <si>
    <t>PID2509</t>
  </si>
  <si>
    <t>PID3413</t>
  </si>
  <si>
    <t>PID3630</t>
  </si>
  <si>
    <t>PID3438</t>
  </si>
  <si>
    <t>PID539</t>
  </si>
  <si>
    <t>PID5023</t>
  </si>
  <si>
    <t>PID5420</t>
  </si>
  <si>
    <t>PID5220</t>
  </si>
  <si>
    <t>PID6226</t>
  </si>
  <si>
    <t>PID5811</t>
  </si>
  <si>
    <t>PID4141</t>
  </si>
  <si>
    <t>PID6216</t>
  </si>
  <si>
    <t>PID6367</t>
  </si>
  <si>
    <t>PID627</t>
  </si>
  <si>
    <t>PID1945</t>
  </si>
  <si>
    <t>PID2819</t>
  </si>
  <si>
    <t>PID5225</t>
  </si>
  <si>
    <t>PID3947</t>
  </si>
  <si>
    <t>PID1116</t>
  </si>
  <si>
    <t>PID4694</t>
  </si>
  <si>
    <t>PID3609</t>
  </si>
  <si>
    <t>PID163</t>
  </si>
  <si>
    <t>PID5643</t>
  </si>
  <si>
    <t>PID2451</t>
  </si>
  <si>
    <t>PID4455</t>
  </si>
  <si>
    <t>PID623</t>
  </si>
  <si>
    <t>PID2896</t>
  </si>
  <si>
    <t>PID474</t>
  </si>
  <si>
    <t>PID5243</t>
  </si>
  <si>
    <t>PID2070</t>
  </si>
  <si>
    <t>PID2165</t>
  </si>
  <si>
    <t>PID2614</t>
  </si>
  <si>
    <t>PID4772</t>
  </si>
  <si>
    <t>PID2306</t>
  </si>
  <si>
    <t>PID889</t>
  </si>
  <si>
    <t>PID4066</t>
  </si>
  <si>
    <t>PID2784</t>
  </si>
  <si>
    <t>PID2268</t>
  </si>
  <si>
    <t>PID2815</t>
  </si>
  <si>
    <t>PID2247</t>
  </si>
  <si>
    <t>PID5034</t>
  </si>
  <si>
    <t>PID3294</t>
  </si>
  <si>
    <t>PID5041</t>
  </si>
  <si>
    <t>PID5481</t>
  </si>
  <si>
    <t>PID283</t>
  </si>
  <si>
    <t>PID186</t>
  </si>
  <si>
    <t>PID1013</t>
  </si>
  <si>
    <t>PID2894</t>
  </si>
  <si>
    <t>PID3602</t>
  </si>
  <si>
    <t>PID2947</t>
  </si>
  <si>
    <t>PID5590</t>
  </si>
  <si>
    <t>PID4010</t>
  </si>
  <si>
    <t>PID5332</t>
  </si>
  <si>
    <t>PID4998</t>
  </si>
  <si>
    <t>PID5008</t>
  </si>
  <si>
    <t>PID6425</t>
  </si>
  <si>
    <t>PID5079</t>
  </si>
  <si>
    <t>PID1391</t>
  </si>
  <si>
    <t>PID6247</t>
  </si>
  <si>
    <t>PID994</t>
  </si>
  <si>
    <t>PID950</t>
  </si>
  <si>
    <t>PID2636</t>
  </si>
  <si>
    <t>PID5809</t>
  </si>
  <si>
    <t>PID2649</t>
  </si>
  <si>
    <t>PID5730</t>
  </si>
  <si>
    <t>PID2762</t>
  </si>
  <si>
    <t>PID5660</t>
  </si>
  <si>
    <t>PID3253</t>
  </si>
  <si>
    <t>PID554</t>
  </si>
  <si>
    <t>PID3688</t>
  </si>
  <si>
    <t>PID2374</t>
  </si>
  <si>
    <t>PID4220</t>
  </si>
  <si>
    <t>PID380</t>
  </si>
  <si>
    <t>PID3045</t>
  </si>
  <si>
    <t>PID4626</t>
  </si>
  <si>
    <t>PID3890</t>
  </si>
  <si>
    <t>PID2674</t>
  </si>
  <si>
    <t>PID4833</t>
  </si>
  <si>
    <t>PID5591</t>
  </si>
  <si>
    <t>PID5006</t>
  </si>
  <si>
    <t>PID3475</t>
  </si>
  <si>
    <t>PID5453</t>
  </si>
  <si>
    <t>PID4171</t>
  </si>
  <si>
    <t>PID559</t>
  </si>
  <si>
    <t>PID5210</t>
  </si>
  <si>
    <t>PID1444</t>
  </si>
  <si>
    <t>PID1318</t>
  </si>
  <si>
    <t>PID5865</t>
  </si>
  <si>
    <t>PID5345</t>
  </si>
  <si>
    <t>PID5869</t>
  </si>
  <si>
    <t>PID3446</t>
  </si>
  <si>
    <t>PID6196</t>
  </si>
  <si>
    <t>PID2390</t>
  </si>
  <si>
    <t>PID929</t>
  </si>
  <si>
    <t>PID1821</t>
  </si>
  <si>
    <t>PID1745</t>
  </si>
  <si>
    <t>PID3639</t>
  </si>
  <si>
    <t>PID5366</t>
  </si>
  <si>
    <t>PID3681</t>
  </si>
  <si>
    <t>PID3285</t>
  </si>
  <si>
    <t>PID5945</t>
  </si>
  <si>
    <t>PID847</t>
  </si>
  <si>
    <t>PID5790</t>
  </si>
  <si>
    <t>PID3130</t>
  </si>
  <si>
    <t>PID5780</t>
  </si>
  <si>
    <t>PID3556</t>
  </si>
  <si>
    <t>PID709</t>
  </si>
  <si>
    <t>PID2782</t>
  </si>
  <si>
    <t>PID3696</t>
  </si>
  <si>
    <t>PID4470</t>
  </si>
  <si>
    <t>PID1418</t>
  </si>
  <si>
    <t>PID6160</t>
  </si>
  <si>
    <t>PID2753</t>
  </si>
  <si>
    <t>PID1291</t>
  </si>
  <si>
    <t>PID4984</t>
  </si>
  <si>
    <t>PID2027</t>
  </si>
  <si>
    <t>PID2492</t>
  </si>
  <si>
    <t>PID5435</t>
  </si>
  <si>
    <t>PID2575</t>
  </si>
  <si>
    <t>PID4114</t>
  </si>
  <si>
    <t>PID3544</t>
  </si>
  <si>
    <t>PID601</t>
  </si>
  <si>
    <t>PID5121</t>
  </si>
  <si>
    <t>PID2691</t>
  </si>
  <si>
    <t>PID5671</t>
  </si>
  <si>
    <t>PID5037</t>
  </si>
  <si>
    <t>PID4291</t>
  </si>
  <si>
    <t>PID5032</t>
  </si>
  <si>
    <t>PID628</t>
  </si>
  <si>
    <t>PID1594</t>
  </si>
  <si>
    <t>PID4218</t>
  </si>
  <si>
    <t>PID3545</t>
  </si>
  <si>
    <t>PID1334</t>
  </si>
  <si>
    <t>PID4500</t>
  </si>
  <si>
    <t>PID4931</t>
  </si>
  <si>
    <t>PID3753</t>
  </si>
  <si>
    <t>PID5279</t>
  </si>
  <si>
    <t>PID4030</t>
  </si>
  <si>
    <t>PID5952</t>
  </si>
  <si>
    <t>PID53</t>
  </si>
  <si>
    <t>PID1002</t>
  </si>
  <si>
    <t>PID1098</t>
  </si>
  <si>
    <t>PID726</t>
  </si>
  <si>
    <t>PID4707</t>
  </si>
  <si>
    <t>PID438</t>
  </si>
  <si>
    <t>PID6131</t>
  </si>
  <si>
    <t>PID2307</t>
  </si>
  <si>
    <t>PID1191</t>
  </si>
  <si>
    <t>PID641</t>
  </si>
  <si>
    <t>PID1932</t>
  </si>
  <si>
    <t>PID1559</t>
  </si>
  <si>
    <t>PID4771</t>
  </si>
  <si>
    <t>PID1306</t>
  </si>
  <si>
    <t>PID4305</t>
  </si>
  <si>
    <t>PID4928</t>
  </si>
  <si>
    <t>PID1739</t>
  </si>
  <si>
    <t>PID2567</t>
  </si>
  <si>
    <t>PID2457</t>
  </si>
  <si>
    <t>PID6221</t>
  </si>
  <si>
    <t>PID5167</t>
  </si>
  <si>
    <t>PID58</t>
  </si>
  <si>
    <t>PID1020</t>
  </si>
  <si>
    <t>PID3507</t>
  </si>
  <si>
    <t>PID2320</t>
  </si>
  <si>
    <t>PID456</t>
  </si>
  <si>
    <t>PID5828</t>
  </si>
  <si>
    <t>PID2456</t>
  </si>
  <si>
    <t>PID5693</t>
  </si>
  <si>
    <t>PID3966</t>
  </si>
  <si>
    <t>PID2531</t>
  </si>
  <si>
    <t>PID493</t>
  </si>
  <si>
    <t>PID6320</t>
  </si>
  <si>
    <t>PID1470</t>
  </si>
  <si>
    <t>PID2294</t>
  </si>
  <si>
    <t>PID2486</t>
  </si>
  <si>
    <t>PID2556</t>
  </si>
  <si>
    <t>PID648</t>
  </si>
  <si>
    <t>PID5488</t>
  </si>
  <si>
    <t>PID242</t>
  </si>
  <si>
    <t>PID6185</t>
  </si>
  <si>
    <t>PID927</t>
  </si>
  <si>
    <t>PID1363</t>
  </si>
  <si>
    <t>PID1101</t>
  </si>
  <si>
    <t>PID3278</t>
  </si>
  <si>
    <t>PID521</t>
  </si>
  <si>
    <t>PID3553</t>
  </si>
  <si>
    <t>PID4547</t>
  </si>
  <si>
    <t>PID1112</t>
  </si>
  <si>
    <t>PID4715</t>
  </si>
  <si>
    <t>PID3697</t>
  </si>
  <si>
    <t>PID5370</t>
  </si>
  <si>
    <t>PID4371</t>
  </si>
  <si>
    <t>PID5736</t>
  </si>
  <si>
    <t>PID3641</t>
  </si>
  <si>
    <t>PID3198</t>
  </si>
  <si>
    <t>PID3759</t>
  </si>
  <si>
    <t>PID1882</t>
  </si>
  <si>
    <t>PID6100</t>
  </si>
  <si>
    <t>PID2204</t>
  </si>
  <si>
    <t>PID2081</t>
  </si>
  <si>
    <t>PID6182</t>
  </si>
  <si>
    <t>PID2938</t>
  </si>
  <si>
    <t>PID113</t>
  </si>
  <si>
    <t>PID2888</t>
  </si>
  <si>
    <t>PID5491</t>
  </si>
  <si>
    <t>PID5890</t>
  </si>
  <si>
    <t>PID5718</t>
  </si>
  <si>
    <t>PID5017</t>
  </si>
  <si>
    <t>PID6042</t>
  </si>
  <si>
    <t>PID5918</t>
  </si>
  <si>
    <t>PID1902</t>
  </si>
  <si>
    <t>PID4165</t>
  </si>
  <si>
    <t>PID2532</t>
  </si>
  <si>
    <t>PID592</t>
  </si>
  <si>
    <t>PID6435</t>
  </si>
  <si>
    <t>PID1231</t>
  </si>
  <si>
    <t>PID6204</t>
  </si>
  <si>
    <t>PID3200</t>
  </si>
  <si>
    <t>PID2952</t>
  </si>
  <si>
    <t>PID3158</t>
  </si>
  <si>
    <t>PID2168</t>
  </si>
  <si>
    <t>PID5134</t>
  </si>
  <si>
    <t>PID2723</t>
  </si>
  <si>
    <t>PID6346</t>
  </si>
  <si>
    <t>PID3785</t>
  </si>
  <si>
    <t>PID2446</t>
  </si>
  <si>
    <t>PID5381</t>
  </si>
  <si>
    <t>PID5593</t>
  </si>
  <si>
    <t>PID5665</t>
  </si>
  <si>
    <t>PID2886</t>
  </si>
  <si>
    <t>PID3316</t>
  </si>
  <si>
    <t>PID7</t>
  </si>
  <si>
    <t>PID183</t>
  </si>
  <si>
    <t>PID6321</t>
  </si>
  <si>
    <t>PID1155</t>
  </si>
  <si>
    <t>PID1528</t>
  </si>
  <si>
    <t>PID1475</t>
  </si>
  <si>
    <t>PID6111</t>
  </si>
  <si>
    <t>PID2534</t>
  </si>
  <si>
    <t>PID2203</t>
  </si>
  <si>
    <t>PID2878</t>
  </si>
  <si>
    <t>PID327</t>
  </si>
  <si>
    <t>PID4190</t>
  </si>
  <si>
    <t>PID3734</t>
  </si>
  <si>
    <t>PID1225</t>
  </si>
  <si>
    <t>PID1246</t>
  </si>
  <si>
    <t>PID4179</t>
  </si>
  <si>
    <t>PID1429</t>
  </si>
  <si>
    <t>PID3430</t>
  </si>
  <si>
    <t>PID466</t>
  </si>
  <si>
    <t>PID5595</t>
  </si>
  <si>
    <t>PID3394</t>
  </si>
  <si>
    <t>PID5781</t>
  </si>
  <si>
    <t>PID3197</t>
  </si>
  <si>
    <t>PID254</t>
  </si>
  <si>
    <t>PID667</t>
  </si>
  <si>
    <t>PID1051</t>
  </si>
  <si>
    <t>PID1331</t>
  </si>
  <si>
    <t>PID2706</t>
  </si>
  <si>
    <t>PID360</t>
  </si>
  <si>
    <t>PID3212</t>
  </si>
  <si>
    <t>PID5318</t>
  </si>
  <si>
    <t>PID3391</t>
  </si>
  <si>
    <t>PID157</t>
  </si>
  <si>
    <t>PID3848</t>
  </si>
  <si>
    <t>PID4167</t>
  </si>
  <si>
    <t>PID1138</t>
  </si>
  <si>
    <t>PID471</t>
  </si>
  <si>
    <t>PID6183</t>
  </si>
  <si>
    <t>PID5973</t>
  </si>
  <si>
    <t>PID4274</t>
  </si>
  <si>
    <t>PID2992</t>
  </si>
  <si>
    <t>PID3616</t>
  </si>
  <si>
    <t>PID5080</t>
  </si>
  <si>
    <t>PID2036</t>
  </si>
  <si>
    <t>PID812</t>
  </si>
  <si>
    <t>PID1749</t>
  </si>
  <si>
    <t>PID6277</t>
  </si>
  <si>
    <t>PID2308</t>
  </si>
  <si>
    <t>PID2538</t>
  </si>
  <si>
    <t>PID5103</t>
  </si>
  <si>
    <t>PID1911</t>
  </si>
  <si>
    <t>PID2443</t>
  </si>
  <si>
    <t>PID3928</t>
  </si>
  <si>
    <t>PID1180</t>
  </si>
  <si>
    <t>PID6299</t>
  </si>
  <si>
    <t>PID209</t>
  </si>
  <si>
    <t>PID3951</t>
  </si>
  <si>
    <t>PID3843</t>
  </si>
  <si>
    <t>PID1346</t>
  </si>
  <si>
    <t>PID5616</t>
  </si>
  <si>
    <t>PID3798</t>
  </si>
  <si>
    <t>PID1767</t>
  </si>
  <si>
    <t>PID5838</t>
  </si>
  <si>
    <t>PID4592</t>
  </si>
  <si>
    <t>PID5418</t>
  </si>
  <si>
    <t>PID1009</t>
  </si>
  <si>
    <t>PID5181</t>
  </si>
  <si>
    <t>PID1895</t>
  </si>
  <si>
    <t>PID1935</t>
  </si>
  <si>
    <t>PID3585</t>
  </si>
  <si>
    <t>PID5058</t>
  </si>
  <si>
    <t>PID306</t>
  </si>
  <si>
    <t>PID4118</t>
  </si>
  <si>
    <t>PID6365</t>
  </si>
  <si>
    <t>PID3878</t>
  </si>
  <si>
    <t>PID5729</t>
  </si>
  <si>
    <t>PID4452</t>
  </si>
  <si>
    <t>PID2541</t>
  </si>
  <si>
    <t>PID261</t>
  </si>
  <si>
    <t>PID3577</t>
  </si>
  <si>
    <t>PID411</t>
  </si>
  <si>
    <t>PID5114</t>
  </si>
  <si>
    <t>PID2024</t>
  </si>
  <si>
    <t>PID1975</t>
  </si>
  <si>
    <t>PID677</t>
  </si>
  <si>
    <t>PID6415</t>
  </si>
  <si>
    <t>PID136</t>
  </si>
  <si>
    <t>PID6410</t>
  </si>
  <si>
    <t>PID313</t>
  </si>
  <si>
    <t>PID224</t>
  </si>
  <si>
    <t>PID1999</t>
  </si>
  <si>
    <t>PID584</t>
  </si>
  <si>
    <t>PID1655</t>
  </si>
  <si>
    <t>PID2463</t>
  </si>
  <si>
    <t>PID900</t>
  </si>
  <si>
    <t>PID2675</t>
  </si>
  <si>
    <t>PID319</t>
  </si>
  <si>
    <t>PID4923</t>
  </si>
  <si>
    <t>PID4029</t>
  </si>
  <si>
    <t>PID1612</t>
  </si>
  <si>
    <t>PID4285</t>
  </si>
  <si>
    <t>PID1295</t>
  </si>
  <si>
    <t>PID4149</t>
  </si>
  <si>
    <t>PID1591</t>
  </si>
  <si>
    <t>PID3177</t>
  </si>
  <si>
    <t>PID11</t>
  </si>
  <si>
    <t>PID4955</t>
  </si>
  <si>
    <t>PID4116</t>
  </si>
  <si>
    <t>PID5692</t>
  </si>
  <si>
    <t>PID5339</t>
  </si>
  <si>
    <t>PID5315</t>
  </si>
  <si>
    <t>PID5083</t>
  </si>
  <si>
    <t>PID3597</t>
  </si>
  <si>
    <t>PID5831</t>
  </si>
  <si>
    <t>PID4340</t>
  </si>
  <si>
    <t>PID789</t>
  </si>
  <si>
    <t>PID5342</t>
  </si>
  <si>
    <t>PID2253</t>
  </si>
  <si>
    <t>PID2305</t>
  </si>
  <si>
    <t>PID5465</t>
  </si>
  <si>
    <t>PID893</t>
  </si>
  <si>
    <t>PID622</t>
  </si>
  <si>
    <t>PID5475</t>
  </si>
  <si>
    <t>PID5538</t>
  </si>
  <si>
    <t>PID1312</t>
  </si>
  <si>
    <t>PID5911</t>
  </si>
  <si>
    <t>PID3742</t>
  </si>
  <si>
    <t>PID251</t>
  </si>
  <si>
    <t>PID2842</t>
  </si>
  <si>
    <t>PID3450</t>
  </si>
  <si>
    <t>PID4920</t>
  </si>
  <si>
    <t>PID4594</t>
  </si>
  <si>
    <t>PID6262</t>
  </si>
  <si>
    <t>PID3569</t>
  </si>
  <si>
    <t>PID3328</t>
  </si>
  <si>
    <t>PID1876</t>
  </si>
  <si>
    <t>PID6448</t>
  </si>
  <si>
    <t>PID3</t>
  </si>
  <si>
    <t>PID125</t>
  </si>
  <si>
    <t>PID1595</t>
  </si>
  <si>
    <t>PID2028</t>
  </si>
  <si>
    <t>PID4884</t>
  </si>
  <si>
    <t>PID2565</t>
  </si>
  <si>
    <t>PID6319</t>
  </si>
  <si>
    <t>PID2840</t>
  </si>
  <si>
    <t>PID3770</t>
  </si>
  <si>
    <t>PID3058</t>
  </si>
  <si>
    <t>PID3009</t>
  </si>
  <si>
    <t>PID3123</t>
  </si>
  <si>
    <t>PID3015</t>
  </si>
  <si>
    <t>PID4971</t>
  </si>
  <si>
    <t>PID1496</t>
  </si>
  <si>
    <t>PID4311</t>
  </si>
  <si>
    <t>PID332</t>
  </si>
  <si>
    <t>PID6353</t>
  </si>
  <si>
    <t>PID1027</t>
  </si>
  <si>
    <t>PID3307</t>
  </si>
  <si>
    <t>PID1152</t>
  </si>
  <si>
    <t>PID5090</t>
  </si>
  <si>
    <t>PID6063</t>
  </si>
  <si>
    <t>PID4019</t>
  </si>
  <si>
    <t>PID5735</t>
  </si>
  <si>
    <t>PID3956</t>
  </si>
  <si>
    <t>PID6080</t>
  </si>
  <si>
    <t>PID3858</t>
  </si>
  <si>
    <t>PID6417</t>
  </si>
  <si>
    <t>PID3640</t>
  </si>
  <si>
    <t>PID1573</t>
  </si>
  <si>
    <t>PID4643</t>
  </si>
  <si>
    <t>PID2926</t>
  </si>
  <si>
    <t>PID1976</t>
  </si>
  <si>
    <t>PID6314</t>
  </si>
  <si>
    <t>PID4431</t>
  </si>
  <si>
    <t>PID5066</t>
  </si>
  <si>
    <t>PID4358</t>
  </si>
  <si>
    <t>PID5300</t>
  </si>
  <si>
    <t>PID2342</t>
  </si>
  <si>
    <t>PID1786</t>
  </si>
  <si>
    <t>PID4507</t>
  </si>
  <si>
    <t>PID1296</t>
  </si>
  <si>
    <t>PID681</t>
  </si>
  <si>
    <t>PID2373</t>
  </si>
  <si>
    <t>PID3168</t>
  </si>
  <si>
    <t>PID2650</t>
  </si>
  <si>
    <t>PID4823</t>
  </si>
  <si>
    <t>PID3301</t>
  </si>
  <si>
    <t>PID3672</t>
  </si>
  <si>
    <t>PID3818</t>
  </si>
  <si>
    <t>PID5059</t>
  </si>
  <si>
    <t>PID3875</t>
  </si>
  <si>
    <t>PID3298</t>
  </si>
  <si>
    <t>PID4057</t>
  </si>
  <si>
    <t>PID4666</t>
  </si>
  <si>
    <t>PID6213</t>
  </si>
  <si>
    <t>PID75</t>
  </si>
  <si>
    <t>PID1640</t>
  </si>
  <si>
    <t>PID4269</t>
  </si>
  <si>
    <t>PID819</t>
  </si>
  <si>
    <t>PID5552</t>
  </si>
  <si>
    <t>PID523</t>
  </si>
  <si>
    <t>PID5649</t>
  </si>
  <si>
    <t>PID1574</t>
  </si>
  <si>
    <t>PID5862</t>
  </si>
  <si>
    <t>PID3916</t>
  </si>
  <si>
    <t>PID4099</t>
  </si>
  <si>
    <t>PID1586</t>
  </si>
  <si>
    <t>PID1321</t>
  </si>
  <si>
    <t>PID5958</t>
  </si>
  <si>
    <t>PID353</t>
  </si>
  <si>
    <t>PID5602</t>
  </si>
  <si>
    <t>PID1727</t>
  </si>
  <si>
    <t>PID5561</t>
  </si>
  <si>
    <t>PID5563</t>
  </si>
  <si>
    <t>PID4330</t>
  </si>
  <si>
    <t>PID571</t>
  </si>
  <si>
    <t>PID2798</t>
  </si>
  <si>
    <t>PID5014</t>
  </si>
  <si>
    <t>PID2069</t>
  </si>
  <si>
    <t>PID6459</t>
  </si>
  <si>
    <t>PID5908</t>
  </si>
  <si>
    <t>PID662</t>
  </si>
  <si>
    <t>PID5969</t>
  </si>
  <si>
    <t>PID690</t>
  </si>
  <si>
    <t>PID1097</t>
  </si>
  <si>
    <t>PID5647</t>
  </si>
  <si>
    <t>PID6335</t>
  </si>
  <si>
    <t>PID390</t>
  </si>
  <si>
    <t>PID3206</t>
  </si>
  <si>
    <t>PID406</t>
  </si>
  <si>
    <t>PID3506</t>
  </si>
  <si>
    <t>PID1506</t>
  </si>
  <si>
    <t>PID3592</t>
  </si>
  <si>
    <t>PID3711</t>
  </si>
  <si>
    <t>PID407</t>
  </si>
  <si>
    <t>PID3548</t>
  </si>
  <si>
    <t>PID2264</t>
  </si>
  <si>
    <t>PID513</t>
  </si>
  <si>
    <t>PID3699</t>
  </si>
  <si>
    <t>PID2159</t>
  </si>
  <si>
    <t>PID4234</t>
  </si>
  <si>
    <t>PID6364</t>
  </si>
  <si>
    <t>PID5280</t>
  </si>
  <si>
    <t>PID1473</t>
  </si>
  <si>
    <t>PID999</t>
  </si>
  <si>
    <t>PID3068</t>
  </si>
  <si>
    <t>PID1563</t>
  </si>
  <si>
    <t>PID5504</t>
  </si>
  <si>
    <t>PID3400</t>
  </si>
  <si>
    <t>PID2843</t>
  </si>
  <si>
    <t>PID5688</t>
  </si>
  <si>
    <t>PID2898</t>
  </si>
  <si>
    <t>PID581</t>
  </si>
  <si>
    <t>PID2513</t>
  </si>
  <si>
    <t>PID1816</t>
  </si>
  <si>
    <t>PID4861</t>
  </si>
  <si>
    <t>PID2839</t>
  </si>
  <si>
    <t>PID4609</t>
  </si>
  <si>
    <t>PID3341</t>
  </si>
  <si>
    <t>PID3036</t>
  </si>
  <si>
    <t>PID5655</t>
  </si>
  <si>
    <t>PID5885</t>
  </si>
  <si>
    <t>PID1189</t>
  </si>
  <si>
    <t>PID2752</t>
  </si>
  <si>
    <t>PID2517</t>
  </si>
  <si>
    <t>PID4243</t>
  </si>
  <si>
    <t>PID2669</t>
  </si>
  <si>
    <t>PID4854</t>
  </si>
  <si>
    <t>PID3838</t>
  </si>
  <si>
    <t>PID5528</t>
  </si>
  <si>
    <t>PID5524</t>
  </si>
  <si>
    <t>PID1893</t>
  </si>
  <si>
    <t>PID192</t>
  </si>
  <si>
    <t>PID3593</t>
  </si>
  <si>
    <t>PID2529</t>
  </si>
  <si>
    <t>PID4050</t>
  </si>
  <si>
    <t>PID3074</t>
  </si>
  <si>
    <t>PID5407</t>
  </si>
  <si>
    <t>PID1169</t>
  </si>
  <si>
    <t>PID345</t>
  </si>
  <si>
    <t>PID3085</t>
  </si>
  <si>
    <t>PID5052</t>
  </si>
  <si>
    <t>PID2099</t>
  </si>
  <si>
    <t>PID1824</t>
  </si>
  <si>
    <t>PID5940</t>
  </si>
  <si>
    <t>PID4517</t>
  </si>
  <si>
    <t>PID6193</t>
  </si>
  <si>
    <t>PID2083</t>
  </si>
  <si>
    <t>PID514</t>
  </si>
  <si>
    <t>PID1465</t>
  </si>
  <si>
    <t>PID774</t>
  </si>
  <si>
    <t>PID5307</t>
  </si>
  <si>
    <t>PID656</t>
  </si>
  <si>
    <t>PID2041</t>
  </si>
  <si>
    <t>PID945</t>
  </si>
  <si>
    <t>PID4774</t>
  </si>
  <si>
    <t>PID2400</t>
  </si>
  <si>
    <t>PID1577</t>
  </si>
  <si>
    <t>PID2975</t>
  </si>
  <si>
    <t>PID5251</t>
  </si>
  <si>
    <t>PID367</t>
  </si>
  <si>
    <t>PID1292</t>
  </si>
  <si>
    <t>PID4267</t>
  </si>
  <si>
    <t>PID3083</t>
  </si>
  <si>
    <t>PID4590</t>
  </si>
  <si>
    <t>PID3369</t>
  </si>
  <si>
    <t>PID4657</t>
  </si>
  <si>
    <t>PID79</t>
  </si>
  <si>
    <t>PID5038</t>
  </si>
  <si>
    <t>PID4008</t>
  </si>
  <si>
    <t>PID6086</t>
  </si>
  <si>
    <t>PID1194</t>
  </si>
  <si>
    <t>PID947</t>
  </si>
  <si>
    <t>PID5222</t>
  </si>
  <si>
    <t>PID2644</t>
  </si>
  <si>
    <t>PID2800</t>
  </si>
  <si>
    <t>PID2089</t>
  </si>
  <si>
    <t>PID6156</t>
  </si>
  <si>
    <t>PID3190</t>
  </si>
  <si>
    <t>PID294</t>
  </si>
  <si>
    <t>PID229</t>
  </si>
  <si>
    <t>PID485</t>
  </si>
  <si>
    <t>PID4805</t>
  </si>
  <si>
    <t>PID489</t>
  </si>
  <si>
    <t>PID3064</t>
  </si>
  <si>
    <t>PID2201</t>
  </si>
  <si>
    <t>PID4684</t>
  </si>
  <si>
    <t>PID4698</t>
  </si>
  <si>
    <t>PID3823</t>
  </si>
  <si>
    <t>PID4607</t>
  </si>
  <si>
    <t>PID2212</t>
  </si>
  <si>
    <t>PID6398</t>
  </si>
  <si>
    <t>PID3906</t>
  </si>
  <si>
    <t>PID4582</t>
  </si>
  <si>
    <t>PID6177</t>
  </si>
  <si>
    <t>PID3199</t>
  </si>
  <si>
    <t>PID933</t>
  </si>
  <si>
    <t>PID3862</t>
  </si>
  <si>
    <t>PID1543</t>
  </si>
  <si>
    <t>PID1307</t>
  </si>
  <si>
    <t>PID1639</t>
  </si>
  <si>
    <t>PID5714</t>
  </si>
  <si>
    <t>PID1676</t>
  </si>
  <si>
    <t>PID424</t>
  </si>
  <si>
    <t>PID5815</t>
  </si>
  <si>
    <t>PID2476</t>
  </si>
  <si>
    <t>PID504</t>
  </si>
  <si>
    <t>PID388</t>
  </si>
  <si>
    <t>PID2277</t>
  </si>
  <si>
    <t>PID3562</t>
  </si>
  <si>
    <t>PID2146</t>
  </si>
  <si>
    <t>PID3057</t>
  </si>
  <si>
    <t>PID5330</t>
  </si>
  <si>
    <t>PID723</t>
  </si>
  <si>
    <t>PID5380</t>
  </si>
  <si>
    <t>PID2685</t>
  </si>
  <si>
    <t>PID6455</t>
  </si>
  <si>
    <t>PID3161</t>
  </si>
  <si>
    <t>PID1809</t>
  </si>
  <si>
    <t>PID4576</t>
  </si>
  <si>
    <t>PID211</t>
  </si>
  <si>
    <t>PID1690</t>
  </si>
  <si>
    <t>PID4038</t>
  </si>
  <si>
    <t>PID4677</t>
  </si>
  <si>
    <t>PID346</t>
  </si>
  <si>
    <t>PID5581</t>
  </si>
  <si>
    <t>PID1631</t>
  </si>
  <si>
    <t>PID5700</t>
  </si>
  <si>
    <t>PID520</t>
  </si>
  <si>
    <t>PID1714</t>
  </si>
  <si>
    <t>PID2512</t>
  </si>
  <si>
    <t>PID4979</t>
  </si>
  <si>
    <t>PID2724</t>
  </si>
  <si>
    <t>PID6143</t>
  </si>
  <si>
    <t>PID3730</t>
  </si>
  <si>
    <t>PID4725</t>
  </si>
  <si>
    <t>PID4061</t>
  </si>
  <si>
    <t>PID5580</t>
  </si>
  <si>
    <t>PID6147</t>
  </si>
  <si>
    <t>PID3492</t>
  </si>
  <si>
    <t>PID2369</t>
  </si>
  <si>
    <t>PID693</t>
  </si>
  <si>
    <t>PID2900</t>
  </si>
  <si>
    <t>PID3776</t>
  </si>
  <si>
    <t>PID5139</t>
  </si>
  <si>
    <t>PID6064</t>
  </si>
  <si>
    <t>PID5956</t>
  </si>
  <si>
    <t>PID212</t>
  </si>
  <si>
    <t>PID335</t>
  </si>
  <si>
    <t>PID2052</t>
  </si>
  <si>
    <t>PID4145</t>
  </si>
  <si>
    <t>PID2171</t>
  </si>
  <si>
    <t>PID3366</t>
  </si>
  <si>
    <t>PID841</t>
  </si>
  <si>
    <t>PID5751</t>
  </si>
  <si>
    <t>PID5197</t>
  </si>
  <si>
    <t>PID1157</t>
  </si>
  <si>
    <t>PID6304</t>
  </si>
  <si>
    <t>PID816</t>
  </si>
  <si>
    <t>PID3607</t>
  </si>
  <si>
    <t>PID4672</t>
  </si>
  <si>
    <t>PID2606</t>
  </si>
  <si>
    <t>PID3978</t>
  </si>
  <si>
    <t>PID5346</t>
  </si>
  <si>
    <t>PID2508</t>
  </si>
  <si>
    <t>PID372</t>
  </si>
  <si>
    <t>PID920</t>
  </si>
  <si>
    <t>PID595</t>
  </si>
  <si>
    <t>PID5367</t>
  </si>
  <si>
    <t>PID78</t>
  </si>
  <si>
    <t>PID4746</t>
  </si>
  <si>
    <t>PID4283</t>
  </si>
  <si>
    <t>PID892</t>
  </si>
  <si>
    <t>PID4580</t>
  </si>
  <si>
    <t>PID2131</t>
  </si>
  <si>
    <t>PID1119</t>
  </si>
  <si>
    <t>PID5341</t>
  </si>
  <si>
    <t>PID3417</t>
  </si>
  <si>
    <t>PID6200</t>
  </si>
  <si>
    <t>PID6119</t>
  </si>
  <si>
    <t>PID751</t>
  </si>
  <si>
    <t>PID5742</t>
  </si>
  <si>
    <t>PID3415</t>
  </si>
  <si>
    <t>PID4664</t>
  </si>
  <si>
    <t>PID2285</t>
  </si>
  <si>
    <t>PID5119</t>
  </si>
  <si>
    <t>PID5509</t>
  </si>
  <si>
    <t>PID652</t>
  </si>
  <si>
    <t>PID2324</t>
  </si>
  <si>
    <t>PID4704</t>
  </si>
  <si>
    <t>PID37</t>
  </si>
  <si>
    <t>PID5030</t>
  </si>
  <si>
    <t>PID1266</t>
  </si>
  <si>
    <t>PID3872</t>
  </si>
  <si>
    <t>PID842</t>
  </si>
  <si>
    <t>PID4157</t>
  </si>
  <si>
    <t>PID4909</t>
  </si>
  <si>
    <t>PID4932</t>
  </si>
  <si>
    <t>PID1734</t>
  </si>
  <si>
    <t>PID659</t>
  </si>
  <si>
    <t>PID4357</t>
  </si>
  <si>
    <t>PID2742</t>
  </si>
  <si>
    <t>PID4060</t>
  </si>
  <si>
    <t>PID3732</t>
  </si>
  <si>
    <t>PID3865</t>
  </si>
  <si>
    <t>PID3914</t>
  </si>
  <si>
    <t>PID4794</t>
  </si>
  <si>
    <t>PID2077</t>
  </si>
  <si>
    <t>PID5466</t>
  </si>
  <si>
    <t>PID5610</t>
  </si>
  <si>
    <t>PID2166</t>
  </si>
  <si>
    <t>PID2693</t>
  </si>
  <si>
    <t>PID4159</t>
  </si>
  <si>
    <t>PID3867</t>
  </si>
  <si>
    <t>PID3005</t>
  </si>
  <si>
    <t>PID3073</t>
  </si>
  <si>
    <t>PID1421</t>
  </si>
  <si>
    <t>PID704</t>
  </si>
  <si>
    <t>PID1832</t>
  </si>
  <si>
    <t>PID3809</t>
  </si>
  <si>
    <t>PID4043</t>
  </si>
  <si>
    <t>PID3842</t>
  </si>
  <si>
    <t>PID3377</t>
  </si>
  <si>
    <t>PID5600</t>
  </si>
  <si>
    <t>PID1350</t>
  </si>
  <si>
    <t>PID591</t>
  </si>
  <si>
    <t>PID1903</t>
  </si>
  <si>
    <t>PID883</t>
  </si>
  <si>
    <t>PID6181</t>
  </si>
  <si>
    <t>PID3052</t>
  </si>
  <si>
    <t>PID4717</t>
  </si>
  <si>
    <t>PID4210</t>
  </si>
  <si>
    <t>PID4412</t>
  </si>
  <si>
    <t>PID5025</t>
  </si>
  <si>
    <t>PID5451</t>
  </si>
  <si>
    <t>PID991</t>
  </si>
  <si>
    <t>PID3661</t>
  </si>
  <si>
    <t>PID3355</t>
  </si>
  <si>
    <t>PID4527</t>
  </si>
  <si>
    <t>PID2836</t>
  </si>
  <si>
    <t>PID6061</t>
  </si>
  <si>
    <t>PID5022</t>
  </si>
  <si>
    <t>PID638</t>
  </si>
  <si>
    <t>PID1214</t>
  </si>
  <si>
    <t>PID2794</t>
  </si>
  <si>
    <t>PID1368</t>
  </si>
  <si>
    <t>PID3941</t>
  </si>
  <si>
    <t>PID1987</t>
  </si>
  <si>
    <t>PID3981</t>
  </si>
  <si>
    <t>PID959</t>
  </si>
  <si>
    <t>PID5578</t>
  </si>
  <si>
    <t>PID4904</t>
  </si>
  <si>
    <t>PID5609</t>
  </si>
  <si>
    <t>PID266</t>
  </si>
  <si>
    <t>PID1759</t>
  </si>
  <si>
    <t>PID440</t>
  </si>
  <si>
    <t>PID5142</t>
  </si>
  <si>
    <t>PID3429</t>
  </si>
  <si>
    <t>PID2907</t>
  </si>
  <si>
    <t>PID1796</t>
  </si>
  <si>
    <t>PID3806</t>
  </si>
  <si>
    <t>PID2673</t>
  </si>
  <si>
    <t>PID784</t>
  </si>
  <si>
    <t>PID3870</t>
  </si>
  <si>
    <t>PID5909</t>
  </si>
  <si>
    <t>PID1569</t>
  </si>
  <si>
    <t>PID4881</t>
  </si>
  <si>
    <t>PID829</t>
  </si>
  <si>
    <t>PID2945</t>
  </si>
  <si>
    <t>PID986</t>
  </si>
  <si>
    <t>PID5982</t>
  </si>
  <si>
    <t>PID1188</t>
  </si>
  <si>
    <t>PID4316</t>
  </si>
  <si>
    <t>PID160</t>
  </si>
  <si>
    <t>PID2485</t>
  </si>
  <si>
    <t>PID760</t>
  </si>
  <si>
    <t>PID3252</t>
  </si>
  <si>
    <t>PID2290</t>
  </si>
  <si>
    <t>PID6017</t>
  </si>
  <si>
    <t>PID2714</t>
  </si>
  <si>
    <t>PID4689</t>
  </si>
  <si>
    <t>PID3578</t>
  </si>
  <si>
    <t>PID4441</t>
  </si>
  <si>
    <t>PID4508</t>
  </si>
  <si>
    <t>PID5942</t>
  </si>
  <si>
    <t>PID2622</t>
  </si>
  <si>
    <t>PID3357</t>
  </si>
  <si>
    <t>PID3922</t>
  </si>
  <si>
    <t>PID1711</t>
  </si>
  <si>
    <t>PID5004</t>
  </si>
  <si>
    <t>PID1403</t>
  </si>
  <si>
    <t>PID5260</t>
  </si>
  <si>
    <t>PID5747</t>
  </si>
  <si>
    <t>PID5480</t>
  </si>
  <si>
    <t>PID4046</t>
  </si>
  <si>
    <t>PID6201</t>
  </si>
  <si>
    <t>PID5486</t>
  </si>
  <si>
    <t>PID1929</t>
  </si>
  <si>
    <t>PID5887</t>
  </si>
  <si>
    <t>PID2505</t>
  </si>
  <si>
    <t>PID1451</t>
  </si>
  <si>
    <t>PID4370</t>
  </si>
  <si>
    <t>PID2387</t>
  </si>
  <si>
    <t>PID1619</t>
  </si>
  <si>
    <t>PID848</t>
  </si>
  <si>
    <t>PID2771</t>
  </si>
  <si>
    <t>PID1000</t>
  </si>
  <si>
    <t>PID2744</t>
  </si>
  <si>
    <t>PID1024</t>
  </si>
  <si>
    <t>PID4569</t>
  </si>
  <si>
    <t>PID4373</t>
  </si>
  <si>
    <t>PID2950</t>
  </si>
  <si>
    <t>PID3636</t>
  </si>
  <si>
    <t>PID112</t>
  </si>
  <si>
    <t>PID4091</t>
  </si>
  <si>
    <t>PID6057</t>
  </si>
  <si>
    <t>PID4766</t>
  </si>
  <si>
    <t>PID6243</t>
  </si>
  <si>
    <t>PID5636</t>
  </si>
  <si>
    <t>PID553</t>
  </si>
  <si>
    <t>PID156</t>
  </si>
  <si>
    <t>PID3740</t>
  </si>
  <si>
    <t>PID6203</t>
  </si>
  <si>
    <t>PID311</t>
  </si>
  <si>
    <t>PID4478</t>
  </si>
  <si>
    <t>PID565</t>
  </si>
  <si>
    <t>PID74</t>
  </si>
  <si>
    <t>PID2242</t>
  </si>
  <si>
    <t>PID2697</t>
  </si>
  <si>
    <t>PID4051</t>
  </si>
  <si>
    <t>PID5853</t>
  </si>
  <si>
    <t>PID1462</t>
  </si>
  <si>
    <t>PID3929</t>
  </si>
  <si>
    <t>PID5567</t>
  </si>
  <si>
    <t>PID2193</t>
  </si>
  <si>
    <t>PID5760</t>
  </si>
  <si>
    <t>PID1622</t>
  </si>
  <si>
    <t>PID6449</t>
  </si>
  <si>
    <t>PID4457</t>
  </si>
  <si>
    <t>PID3652</t>
  </si>
  <si>
    <t>PID3095</t>
  </si>
  <si>
    <t>PID4637</t>
  </si>
  <si>
    <t>PID3786</t>
  </si>
  <si>
    <t>PID3837</t>
  </si>
  <si>
    <t>PID317</t>
  </si>
  <si>
    <t>PID4980</t>
  </si>
  <si>
    <t>PID1371</t>
  </si>
  <si>
    <t>PID2913</t>
  </si>
  <si>
    <t>PID6301</t>
  </si>
  <si>
    <t>PID3076</t>
  </si>
  <si>
    <t>PID2467</t>
  </si>
  <si>
    <t>PID2690</t>
  </si>
  <si>
    <t>PID3859</t>
  </si>
  <si>
    <t>PID2577</t>
  </si>
  <si>
    <t>PID3629</t>
  </si>
  <si>
    <t>PID6268</t>
  </si>
  <si>
    <t>PID5015</t>
  </si>
  <si>
    <t>PID1866</t>
  </si>
  <si>
    <t>PID62</t>
  </si>
  <si>
    <t>PID4858</t>
  </si>
  <si>
    <t>PID6179</t>
  </si>
  <si>
    <t>PID2730</t>
  </si>
  <si>
    <t>PID2260</t>
  </si>
  <si>
    <t>PID5900</t>
  </si>
  <si>
    <t>PID441</t>
  </si>
  <si>
    <t>PID993</t>
  </si>
  <si>
    <t>PID594</t>
  </si>
  <si>
    <t>PID5646</t>
  </si>
  <si>
    <t>PID1620</t>
  </si>
  <si>
    <t>PID1103</t>
  </si>
  <si>
    <t>PID1912</t>
  </si>
  <si>
    <t>PID4993</t>
  </si>
  <si>
    <t>PID5224</t>
  </si>
  <si>
    <t>PID5404</t>
  </si>
  <si>
    <t>PID6125</t>
  </si>
  <si>
    <t>PID4354</t>
  </si>
  <si>
    <t>PID1129</t>
  </si>
  <si>
    <t>PID4917</t>
  </si>
  <si>
    <t>PID1562</t>
  </si>
  <si>
    <t>PID3871</t>
  </si>
  <si>
    <t>PID476</t>
  </si>
  <si>
    <t>PID5800</t>
  </si>
  <si>
    <t>PID1951</t>
  </si>
  <si>
    <t>PID1380</t>
  </si>
  <si>
    <t>PID5814</t>
  </si>
  <si>
    <t>PID5583</t>
  </si>
  <si>
    <t>PID3942</t>
  </si>
  <si>
    <t>PID5176</t>
  </si>
  <si>
    <t>PID5431</t>
  </si>
  <si>
    <t>PID626</t>
  </si>
  <si>
    <t>PID5983</t>
  </si>
  <si>
    <t>PID1150</t>
  </si>
  <si>
    <t>PID6162</t>
  </si>
  <si>
    <t>PID3263</t>
  </si>
  <si>
    <t>PID244</t>
  </si>
  <si>
    <t>PID2180</t>
  </si>
  <si>
    <t>PID1144</t>
  </si>
  <si>
    <t>PID3308</t>
  </si>
  <si>
    <t>PID5812</t>
  </si>
  <si>
    <t>PID1430</t>
  </si>
  <si>
    <t>PID715</t>
  </si>
  <si>
    <t>PID5061</t>
  </si>
  <si>
    <t>PID2638</t>
  </si>
  <si>
    <t>PID985</t>
  </si>
  <si>
    <t>PID3141</t>
  </si>
  <si>
    <t>PID3239</t>
  </si>
  <si>
    <t>PID4724</t>
  </si>
  <si>
    <t>PID4546</t>
  </si>
  <si>
    <t>PID1082</t>
  </si>
  <si>
    <t>PID4570</t>
  </si>
  <si>
    <t>PID3758</t>
  </si>
  <si>
    <t>PID5019</t>
  </si>
  <si>
    <t>PID2635</t>
  </si>
  <si>
    <t>PID430</t>
  </si>
  <si>
    <t>PID3374</t>
  </si>
  <si>
    <t>PID2243</t>
  </si>
  <si>
    <t>PID5585</t>
  </si>
  <si>
    <t>PID3000</t>
  </si>
  <si>
    <t>PID1439</t>
  </si>
  <si>
    <t>PID1578</t>
  </si>
  <si>
    <t>PID1957</t>
  </si>
  <si>
    <t>PID4735</t>
  </si>
  <si>
    <t>PID1551</t>
  </si>
  <si>
    <t>PID4598</t>
  </si>
  <si>
    <t>PID6372</t>
  </si>
  <si>
    <t>PID1493</t>
  </si>
  <si>
    <t>PID3312</t>
  </si>
  <si>
    <t>PID6135</t>
  </si>
  <si>
    <t>PID4092</t>
  </si>
  <si>
    <t>PID5450</t>
  </si>
  <si>
    <t>PID4811</t>
  </si>
  <si>
    <t>PID5049</t>
  </si>
  <si>
    <t>PID501</t>
  </si>
  <si>
    <t>PID1407</t>
  </si>
  <si>
    <t>PID402</t>
  </si>
  <si>
    <t>PID1962</t>
  </si>
  <si>
    <t>PID1471</t>
  </si>
  <si>
    <t>PID5994</t>
  </si>
  <si>
    <t>PID4739</t>
  </si>
  <si>
    <t>PID4750</t>
  </si>
  <si>
    <t>PID5186</t>
  </si>
  <si>
    <t>PID2090</t>
  </si>
  <si>
    <t>PID5582</t>
  </si>
  <si>
    <t>PID172</t>
  </si>
  <si>
    <t>PID1244</t>
  </si>
  <si>
    <t>PID3051</t>
  </si>
  <si>
    <t>PID4056</t>
  </si>
  <si>
    <t>PID2472</t>
  </si>
  <si>
    <t>PID4838</t>
  </si>
  <si>
    <t>PID1604</t>
  </si>
  <si>
    <t>PID1608</t>
  </si>
  <si>
    <t>PID1120</t>
  </si>
  <si>
    <t>PID2357</t>
  </si>
  <si>
    <t>PID5788</t>
  </si>
  <si>
    <t>PID4653</t>
  </si>
  <si>
    <t>PID214</t>
  </si>
  <si>
    <t>PID269</t>
  </si>
  <si>
    <t>PID2630</t>
  </si>
  <si>
    <t>PID1021</t>
  </si>
  <si>
    <t>PID2437</t>
  </si>
  <si>
    <t>PID1219</t>
  </si>
  <si>
    <t>PID5218</t>
  </si>
  <si>
    <t>PID1683</t>
  </si>
  <si>
    <t>PID5126</t>
  </si>
  <si>
    <t>PID6405</t>
  </si>
  <si>
    <t>PID1931</t>
  </si>
  <si>
    <t>PID5145</t>
  </si>
  <si>
    <t>PID2007</t>
  </si>
  <si>
    <t>PID4181</t>
  </si>
  <si>
    <t>PID60</t>
  </si>
  <si>
    <t>PID5322</t>
  </si>
  <si>
    <t>PID1961</t>
  </si>
  <si>
    <t>PID2514</t>
  </si>
  <si>
    <t>PID2304</t>
  </si>
  <si>
    <t>PID5968</t>
  </si>
  <si>
    <t>PID785</t>
  </si>
  <si>
    <t>PID6098</t>
  </si>
  <si>
    <t>PID3670</t>
  </si>
  <si>
    <t>PID795</t>
  </si>
  <si>
    <t>PID5514</t>
  </si>
  <si>
    <t>PID1516</t>
  </si>
  <si>
    <t>PID1658</t>
  </si>
  <si>
    <t>PID3331</t>
  </si>
  <si>
    <t>PID4969</t>
  </si>
  <si>
    <t>PID552</t>
  </si>
  <si>
    <t>PID6362</t>
  </si>
  <si>
    <t>PID3405</t>
  </si>
  <si>
    <t>PID2834</t>
  </si>
  <si>
    <t>PID5039</t>
  </si>
  <si>
    <t>PID5556</t>
  </si>
  <si>
    <t>PID5771</t>
  </si>
  <si>
    <t>PID3299</t>
  </si>
  <si>
    <t>PID2968</t>
  </si>
  <si>
    <t>PID4187</t>
  </si>
  <si>
    <t>PID3619</t>
  </si>
  <si>
    <t>PID1994</t>
  </si>
  <si>
    <t>PID4579</t>
  </si>
  <si>
    <t>PID4913</t>
  </si>
  <si>
    <t>PID148</t>
  </si>
  <si>
    <t>PID613</t>
  </si>
  <si>
    <t>PID3869</t>
  </si>
  <si>
    <t>PID2668</t>
  </si>
  <si>
    <t>PID3300</t>
  </si>
  <si>
    <t>PID382</t>
  </si>
  <si>
    <t>PID4120</t>
  </si>
  <si>
    <t>PID6330</t>
  </si>
  <si>
    <t>PID2610</t>
  </si>
  <si>
    <t>PID2433</t>
  </si>
  <si>
    <t>PID4648</t>
  </si>
  <si>
    <t>PID5891</t>
  </si>
  <si>
    <t>PID453</t>
  </si>
  <si>
    <t>PID5808</t>
  </si>
  <si>
    <t>PID39</t>
  </si>
  <si>
    <t>PID691</t>
  </si>
  <si>
    <t>PID2412</t>
  </si>
  <si>
    <t>PID301</t>
  </si>
  <si>
    <t>PID3994</t>
  </si>
  <si>
    <t>PID1949</t>
  </si>
  <si>
    <t>PID1501</t>
  </si>
  <si>
    <t>PID34</t>
  </si>
  <si>
    <t>PID2100</t>
  </si>
  <si>
    <t>PID2605</t>
  </si>
  <si>
    <t>PID2786</t>
  </si>
  <si>
    <t>PID455</t>
  </si>
  <si>
    <t>PID3889</t>
  </si>
  <si>
    <t>PID2804</t>
  </si>
  <si>
    <t>PID1590</t>
  </si>
  <si>
    <t>PID5245</t>
  </si>
  <si>
    <t>PID1420</t>
  </si>
  <si>
    <t>PID1614</t>
  </si>
  <si>
    <t>PID3235</t>
  </si>
  <si>
    <t>PID2178</t>
  </si>
  <si>
    <t>PID2602</t>
  </si>
  <si>
    <t>PID3243</t>
  </si>
  <si>
    <t>PID5229</t>
  </si>
  <si>
    <t>PID3687</t>
  </si>
  <si>
    <t>PID4559</t>
  </si>
  <si>
    <t>PID4685</t>
  </si>
  <si>
    <t>PID4087</t>
  </si>
  <si>
    <t>PID5803</t>
  </si>
  <si>
    <t>PID1062</t>
  </si>
  <si>
    <t>PID282</t>
  </si>
  <si>
    <t>PID2818</t>
  </si>
  <si>
    <t>PID1263</t>
  </si>
  <si>
    <t>PID3840</t>
  </si>
  <si>
    <t>PID1518</t>
  </si>
  <si>
    <t>PID2925</t>
  </si>
  <si>
    <t>PID3397</t>
  </si>
  <si>
    <t>PID5697</t>
  </si>
  <si>
    <t>PID3204</t>
  </si>
  <si>
    <t>PID776</t>
  </si>
  <si>
    <t>PID5349</t>
  </si>
  <si>
    <t>PID4787</t>
  </si>
  <si>
    <t>PID6230</t>
  </si>
  <si>
    <t>PID6227</t>
  </si>
  <si>
    <t>PID6413</t>
  </si>
  <si>
    <t>PID1817</t>
  </si>
  <si>
    <t>PID1226</t>
  </si>
  <si>
    <t>PID1838</t>
  </si>
  <si>
    <t>PID5859</t>
  </si>
  <si>
    <t>PID1657</t>
  </si>
  <si>
    <t>PID4835</t>
  </si>
  <si>
    <t>PID3655</t>
  </si>
  <si>
    <t>PID2221</t>
  </si>
  <si>
    <t>PID5338</t>
  </si>
  <si>
    <t>PID836</t>
  </si>
  <si>
    <t>PID877</t>
  </si>
  <si>
    <t>PID2820</t>
  </si>
  <si>
    <t>PID3633</t>
  </si>
  <si>
    <t>PID1300</t>
  </si>
  <si>
    <t>PID2413</t>
  </si>
  <si>
    <t>PID6027</t>
  </si>
  <si>
    <t>PID4596</t>
  </si>
  <si>
    <t>PID3927</t>
  </si>
  <si>
    <t>PID5617</t>
  </si>
  <si>
    <t>PID3751</t>
  </si>
  <si>
    <t>PID2187</t>
  </si>
  <si>
    <t>PID4147</t>
  </si>
  <si>
    <t>PID2160</t>
  </si>
  <si>
    <t>PID975</t>
  </si>
  <si>
    <t>PID5669</t>
  </si>
  <si>
    <t>PID3403</t>
  </si>
  <si>
    <t>PID698</t>
  </si>
  <si>
    <t>PID2430</t>
  </si>
  <si>
    <t>PID4554</t>
  </si>
  <si>
    <t>PID3099</t>
  </si>
  <si>
    <t>PID4383</t>
  </si>
  <si>
    <t>PID2343</t>
  </si>
  <si>
    <t>PID5857</t>
  </si>
  <si>
    <t>PID5208</t>
  </si>
  <si>
    <t>PID3062</t>
  </si>
  <si>
    <t>PID5725</t>
  </si>
  <si>
    <t>PID4730</t>
  </si>
  <si>
    <t>PID1133</t>
  </si>
  <si>
    <t>PID2405</t>
  </si>
  <si>
    <t>PID5428</t>
  </si>
  <si>
    <t>PID3971</t>
  </si>
  <si>
    <t>PID6023</t>
  </si>
  <si>
    <t>PID3363</t>
  </si>
  <si>
    <t>PID502</t>
  </si>
  <si>
    <t>PID1232</t>
  </si>
  <si>
    <t>PID4326</t>
  </si>
  <si>
    <t>PID3995</t>
  </si>
  <si>
    <t>PID5523</t>
  </si>
  <si>
    <t>PID2162</t>
  </si>
  <si>
    <t>PID2346</t>
  </si>
  <si>
    <t>PID1587</t>
  </si>
  <si>
    <t>PID3370</t>
  </si>
  <si>
    <t>PID4417</t>
  </si>
  <si>
    <t>PID939</t>
  </si>
  <si>
    <t>PID3710</t>
  </si>
  <si>
    <t>PID457</t>
  </si>
  <si>
    <t>PID2263</t>
  </si>
  <si>
    <t>PID1550</t>
  </si>
  <si>
    <t>PID3596</t>
  </si>
  <si>
    <t>PID4339</t>
  </si>
  <si>
    <t>PID4392</t>
  </si>
  <si>
    <t>PID632</t>
  </si>
  <si>
    <t>PID5095</t>
  </si>
  <si>
    <t>PID1140</t>
  </si>
  <si>
    <t>PID290</t>
  </si>
  <si>
    <t>PID3486</t>
  </si>
  <si>
    <t>PID2018</t>
  </si>
  <si>
    <t>PID2389</t>
  </si>
  <si>
    <t>PID2177</t>
  </si>
  <si>
    <t>PID256</t>
  </si>
  <si>
    <t>PID2643</t>
  </si>
  <si>
    <t>PID1686</t>
  </si>
  <si>
    <t>PID3972</t>
  </si>
  <si>
    <t>PID1545</t>
  </si>
  <si>
    <t>PID1485</t>
  </si>
  <si>
    <t>PID5282</t>
  </si>
  <si>
    <t>PID4186</t>
  </si>
  <si>
    <t>PID5159</t>
  </si>
  <si>
    <t>PID2528</t>
  </si>
  <si>
    <t>PID4943</t>
  </si>
  <si>
    <t>PID4359</t>
  </si>
  <si>
    <t>PID2163</t>
  </si>
  <si>
    <t>PID2058</t>
  </si>
  <si>
    <t>PID4836</t>
  </si>
  <si>
    <t>PID850</t>
  </si>
  <si>
    <t>PID1537</t>
  </si>
  <si>
    <t>PID5456</t>
  </si>
  <si>
    <t>PID3521</t>
  </si>
  <si>
    <t>PID4815</t>
  </si>
  <si>
    <t>PID3666</t>
  </si>
  <si>
    <t>PID6192</t>
  </si>
  <si>
    <t>PID3028</t>
  </si>
  <si>
    <t>PID1813</t>
  </si>
  <si>
    <t>PID4619</t>
  </si>
  <si>
    <t>PID4875</t>
  </si>
  <si>
    <t>PID5971</t>
  </si>
  <si>
    <t>PID115</t>
  </si>
  <si>
    <t>PID3393</t>
  </si>
  <si>
    <t>PID199</t>
  </si>
  <si>
    <t>PID528</t>
  </si>
  <si>
    <t>PID3208</t>
  </si>
  <si>
    <t>PID598</t>
  </si>
  <si>
    <t>PID5624</t>
  </si>
  <si>
    <t>PID4105</t>
  </si>
  <si>
    <t>PID5237</t>
  </si>
  <si>
    <t>PID6212</t>
  </si>
  <si>
    <t>PID4148</t>
  </si>
  <si>
    <t>PID4584</t>
  </si>
  <si>
    <t>PID5209</t>
  </si>
  <si>
    <t>PID396</t>
  </si>
  <si>
    <t>PID3153</t>
  </si>
  <si>
    <t>PID1928</t>
  </si>
  <si>
    <t>PID4814</t>
  </si>
  <si>
    <t>PID1985</t>
  </si>
  <si>
    <t>PID5537</t>
  </si>
  <si>
    <t>PID467</t>
  </si>
  <si>
    <t>PID1758</t>
  </si>
  <si>
    <t>PID3754</t>
  </si>
  <si>
    <t>PID611</t>
  </si>
  <si>
    <t>PID2755</t>
  </si>
  <si>
    <t>PID225</t>
  </si>
  <si>
    <t>PID4973</t>
  </si>
  <si>
    <t>PID5378</t>
  </si>
  <si>
    <t>PID6138</t>
  </si>
  <si>
    <t>PID5379</t>
  </si>
  <si>
    <t>PID6374</t>
  </si>
  <si>
    <t>PID2354</t>
  </si>
  <si>
    <t>PID1565</t>
  </si>
  <si>
    <t>PID1326</t>
  </si>
  <si>
    <t>PID1885</t>
  </si>
  <si>
    <t>PID928</t>
  </si>
  <si>
    <t>PID6288</t>
  </si>
  <si>
    <t>PID1427</t>
  </si>
  <si>
    <t>PID5654</t>
  </si>
  <si>
    <t>PID4017</t>
  </si>
  <si>
    <t>PID6030</t>
  </si>
  <si>
    <t>PID3360</t>
  </si>
  <si>
    <t>PID1607</t>
  </si>
  <si>
    <t>PID2055</t>
  </si>
  <si>
    <t>PID3063</t>
  </si>
  <si>
    <t>PID3996</t>
  </si>
  <si>
    <t>PID2235</t>
  </si>
  <si>
    <t>PID2601</t>
  </si>
  <si>
    <t>PID2963</t>
  </si>
  <si>
    <t>PID4296</t>
  </si>
  <si>
    <t>PID1941</t>
  </si>
  <si>
    <t>PID6169</t>
  </si>
  <si>
    <t>PID1148</t>
  </si>
  <si>
    <t>PID1445</t>
  </si>
  <si>
    <t>PID631</t>
  </si>
  <si>
    <t>PID783</t>
  </si>
  <si>
    <t>PID5276</t>
  </si>
  <si>
    <t>PID5795</t>
  </si>
  <si>
    <t>PID518</t>
  </si>
  <si>
    <t>PID1883</t>
  </si>
  <si>
    <t>PID989</t>
  </si>
  <si>
    <t>PID2483</t>
  </si>
  <si>
    <t>PID1314</t>
  </si>
  <si>
    <t>PID3904</t>
  </si>
  <si>
    <t>PID2183</t>
  </si>
  <si>
    <t>PID967</t>
  </si>
  <si>
    <t>PID3576</t>
  </si>
  <si>
    <t>PID1218</t>
  </si>
  <si>
    <t>PID742</t>
  </si>
  <si>
    <t>PID2000</t>
  </si>
  <si>
    <t>PID2858</t>
  </si>
  <si>
    <t>PID5138</t>
  </si>
  <si>
    <t>PID5385</t>
  </si>
  <si>
    <t>PID3691</t>
  </si>
  <si>
    <t>PID5576</t>
  </si>
  <si>
    <t>PID4803</t>
  </si>
  <si>
    <t>PID5254</t>
  </si>
  <si>
    <t>PID3396</t>
  </si>
  <si>
    <t>PID6038</t>
  </si>
  <si>
    <t>PID830</t>
  </si>
  <si>
    <t>PID1434</t>
  </si>
  <si>
    <t>PID1567</t>
  </si>
  <si>
    <t>PID6170</t>
  </si>
  <si>
    <t>PID1628</t>
  </si>
  <si>
    <t>PID3440</t>
  </si>
  <si>
    <t>PID4361</t>
  </si>
  <si>
    <t>PID5461</t>
  </si>
  <si>
    <t>PID3925</t>
  </si>
  <si>
    <t>PID5281</t>
  </si>
  <si>
    <t>PID1716</t>
  </si>
  <si>
    <t>PID597</t>
  </si>
  <si>
    <t>PID5634</t>
  </si>
  <si>
    <t>PID607</t>
  </si>
  <si>
    <t>PID1712</t>
  </si>
  <si>
    <t>PID2186</t>
  </si>
  <si>
    <t>PID126</t>
  </si>
  <si>
    <t>PID684</t>
  </si>
  <si>
    <t>PID3142</t>
  </si>
  <si>
    <t>PID5895</t>
  </si>
  <si>
    <t>PID278</t>
  </si>
  <si>
    <t>PID1828</t>
  </si>
  <si>
    <t>PID1781</t>
  </si>
  <si>
    <t>PID5337</t>
  </si>
  <si>
    <t>PID2057</t>
  </si>
  <si>
    <t>PID1615</t>
  </si>
  <si>
    <t>PID3498</t>
  </si>
  <si>
    <t>PID978</t>
  </si>
  <si>
    <t>PID5165</t>
  </si>
  <si>
    <t>PID1774</t>
  </si>
  <si>
    <t>PID910</t>
  </si>
  <si>
    <t>PID4144</t>
  </si>
  <si>
    <t>PID1773</t>
  </si>
  <si>
    <t>PID3044</t>
  </si>
  <si>
    <t>PID2031</t>
  </si>
  <si>
    <t>PID2145</t>
  </si>
  <si>
    <t>PID2140</t>
  </si>
  <si>
    <t>PID2672</t>
  </si>
  <si>
    <t>PID2747</t>
  </si>
  <si>
    <t>PID4281</t>
  </si>
  <si>
    <t>PID3910</t>
  </si>
  <si>
    <t>PID2827</t>
  </si>
  <si>
    <t>PID246</t>
  </si>
  <si>
    <t>PID1297</t>
  </si>
  <si>
    <t>PID167</t>
  </si>
  <si>
    <t>PID210</t>
  </si>
  <si>
    <t>PID333</t>
  </si>
  <si>
    <t>PID5547</t>
  </si>
  <si>
    <t>PID880</t>
  </si>
  <si>
    <t>PID3905</t>
  </si>
  <si>
    <t>PID4264</t>
  </si>
  <si>
    <t>PID3494</t>
  </si>
  <si>
    <t>PID4318</t>
  </si>
  <si>
    <t>PID3146</t>
  </si>
  <si>
    <t>PID2205</t>
  </si>
  <si>
    <t>PID2720</t>
  </si>
  <si>
    <t>PID692</t>
  </si>
  <si>
    <t>PID4655</t>
  </si>
  <si>
    <t>PID4818</t>
  </si>
  <si>
    <t>PID1050</t>
  </si>
  <si>
    <t>PID5775</t>
  </si>
  <si>
    <t>PID5438</t>
  </si>
  <si>
    <t>PID2971</t>
  </si>
  <si>
    <t>PID2067</t>
  </si>
  <si>
    <t>PID5479</t>
  </si>
  <si>
    <t>PID5840</t>
  </si>
  <si>
    <t>PID6233</t>
  </si>
  <si>
    <t>PID4152</t>
  </si>
  <si>
    <t>PID3985</t>
  </si>
  <si>
    <t>PID6081</t>
  </si>
  <si>
    <t>PID756</t>
  </si>
  <si>
    <t>PID1269</t>
  </si>
  <si>
    <t>PID427</t>
  </si>
  <si>
    <t>PID3676</t>
  </si>
  <si>
    <t>PID3649</t>
  </si>
  <si>
    <t>PID98</t>
  </si>
  <si>
    <t>PID1450</t>
  </si>
  <si>
    <t>PID3755</t>
  </si>
  <si>
    <t>PID6043</t>
  </si>
  <si>
    <t>PID494</t>
  </si>
  <si>
    <t>PID605</t>
  </si>
  <si>
    <t>PID5062</t>
  </si>
  <si>
    <t>PID3220</t>
  </si>
  <si>
    <t>PID4200</t>
  </si>
  <si>
    <t>PID111</t>
  </si>
  <si>
    <t>PID5389</t>
  </si>
  <si>
    <t>PID5518</t>
  </si>
  <si>
    <t>PID4645</t>
  </si>
  <si>
    <t>PID713</t>
  </si>
  <si>
    <t>PID2846</t>
  </si>
  <si>
    <t>PID2482</t>
  </si>
  <si>
    <t>PID4031</t>
  </si>
  <si>
    <t>PID5777</t>
  </si>
  <si>
    <t>PID5588</t>
  </si>
  <si>
    <t>PID2895</t>
  </si>
  <si>
    <t>PID4174</t>
  </si>
  <si>
    <t>PID1978</t>
  </si>
  <si>
    <t>PID3172</t>
  </si>
  <si>
    <t>PID2712</t>
  </si>
  <si>
    <t>PID6184</t>
  </si>
  <si>
    <t>PID6248</t>
  </si>
  <si>
    <t>PID4184</t>
  </si>
  <si>
    <t>PID6263</t>
  </si>
  <si>
    <t>PID6207</t>
  </si>
  <si>
    <t>PID1167</t>
  </si>
  <si>
    <t>PID2905</t>
  </si>
  <si>
    <t>PID2380</t>
  </si>
  <si>
    <t>PID3282</t>
  </si>
  <si>
    <t>PID5291</t>
  </si>
  <si>
    <t>PID3489</t>
  </si>
  <si>
    <t>PID700</t>
  </si>
  <si>
    <t>PID3620</t>
  </si>
  <si>
    <t>PID5877</t>
  </si>
  <si>
    <t>PID4175</t>
  </si>
  <si>
    <t>PID4911</t>
  </si>
  <si>
    <t>PID1844</t>
  </si>
  <si>
    <t>PID2776</t>
  </si>
  <si>
    <t>PID4297</t>
  </si>
  <si>
    <t>PID2904</t>
  </si>
  <si>
    <t>PID6166</t>
  </si>
  <si>
    <t>PID1086</t>
  </si>
  <si>
    <t>PID6345</t>
  </si>
  <si>
    <t>PID1811</t>
  </si>
  <si>
    <t>PID5829</t>
  </si>
  <si>
    <t>PID5351</t>
  </si>
  <si>
    <t>PID835</t>
  </si>
  <si>
    <t>PID1422</t>
  </si>
  <si>
    <t>PID4800</t>
  </si>
  <si>
    <t>PID3163</t>
  </si>
  <si>
    <t>PID3622</t>
  </si>
  <si>
    <t>PID646</t>
  </si>
  <si>
    <t>PID1353</t>
  </si>
  <si>
    <t>PID1841</t>
  </si>
  <si>
    <t>PID666</t>
  </si>
  <si>
    <t>PID3334</t>
  </si>
  <si>
    <t>PID4566</t>
  </si>
  <si>
    <t>PID4398</t>
  </si>
  <si>
    <t>PID741</t>
  </si>
  <si>
    <t>PID3963</t>
  </si>
  <si>
    <t>PID3003</t>
  </si>
  <si>
    <t>PID2439</t>
  </si>
  <si>
    <t>PID5382</t>
  </si>
  <si>
    <t>PID3129</t>
  </si>
  <si>
    <t>PID4876</t>
  </si>
  <si>
    <t>PID4067</t>
  </si>
  <si>
    <t>PID887</t>
  </si>
  <si>
    <t>PID171</t>
  </si>
  <si>
    <t>PID2050</t>
  </si>
  <si>
    <t>PID1539</t>
  </si>
  <si>
    <t>PID5883</t>
  </si>
  <si>
    <t>PID4362</t>
  </si>
  <si>
    <t>PID2175</t>
  </si>
  <si>
    <t>PID4602</t>
  </si>
  <si>
    <t>PID4986</t>
  </si>
  <si>
    <t>PID1151</t>
  </si>
  <si>
    <t>PID5960</t>
  </si>
  <si>
    <t>PID1322</t>
  </si>
  <si>
    <t>PID4100</t>
  </si>
  <si>
    <t>PID2713</t>
  </si>
  <si>
    <t>PID3718</t>
  </si>
  <si>
    <t>PID1476</t>
  </si>
  <si>
    <t>PID4472</t>
  </si>
  <si>
    <t>PID3882</t>
  </si>
  <si>
    <t>PID5427</t>
  </si>
  <si>
    <t>PID4926</t>
  </si>
  <si>
    <t>PID671</t>
  </si>
  <si>
    <t>PID4976</t>
  </si>
  <si>
    <t>PID2266</t>
  </si>
  <si>
    <t>PID2135</t>
  </si>
  <si>
    <t>PID468</t>
  </si>
  <si>
    <t>PID3673</t>
  </si>
  <si>
    <t>PID813</t>
  </si>
  <si>
    <t>PID4047</t>
  </si>
  <si>
    <t>PID4438</t>
  </si>
  <si>
    <t>PID3338</t>
  </si>
  <si>
    <t>PID4613</t>
  </si>
  <si>
    <t>PID3132</t>
  </si>
  <si>
    <t>PID3183</t>
  </si>
  <si>
    <t>PID1436</t>
  </si>
  <si>
    <t>PID4223</t>
  </si>
  <si>
    <t>PID377</t>
  </si>
  <si>
    <t>PID5698</t>
  </si>
  <si>
    <t>PID4895</t>
  </si>
  <si>
    <t>PID3269</t>
  </si>
  <si>
    <t>PID5323</t>
  </si>
  <si>
    <t>PID4458</t>
  </si>
  <si>
    <t>PID3564</t>
  </si>
  <si>
    <t>PID932</t>
  </si>
  <si>
    <t>PID5549</t>
  </si>
  <si>
    <t>PID3046</t>
  </si>
  <si>
    <t>PID93</t>
  </si>
  <si>
    <t>PID3426</t>
  </si>
  <si>
    <t>PID4308</t>
  </si>
  <si>
    <t>PID4342</t>
  </si>
  <si>
    <t>PID710</t>
  </si>
  <si>
    <t>PID629</t>
  </si>
  <si>
    <t>PID1603</t>
  </si>
  <si>
    <t>PID3447</t>
  </si>
  <si>
    <t>PID2328</t>
  </si>
  <si>
    <t>PID725</t>
  </si>
  <si>
    <t>PID1182</t>
  </si>
  <si>
    <t>PID3484</t>
  </si>
  <si>
    <t>PID5866</t>
  </si>
  <si>
    <t>PID130</t>
  </si>
  <si>
    <t>PID2009</t>
  </si>
  <si>
    <t>PID6290</t>
  </si>
  <si>
    <t>PID4718</t>
  </si>
  <si>
    <t>PID2325</t>
  </si>
  <si>
    <t>PID1555</t>
  </si>
  <si>
    <t>PID5881</t>
  </si>
  <si>
    <t>PID2558</t>
  </si>
  <si>
    <t>PID2703</t>
  </si>
  <si>
    <t>PID2499</t>
  </si>
  <si>
    <t>PID2316</t>
  </si>
  <si>
    <t>PID6272</t>
  </si>
  <si>
    <t>PID2910</t>
  </si>
  <si>
    <t>PID2559</t>
  </si>
  <si>
    <t>PID4334</t>
  </si>
  <si>
    <t>PID2378</t>
  </si>
  <si>
    <t>PID4768</t>
  </si>
  <si>
    <t>PID4272</t>
  </si>
  <si>
    <t>PID134</t>
  </si>
  <si>
    <t>PID3401</t>
  </si>
  <si>
    <t>PID4983</t>
  </si>
  <si>
    <t>PID5277</t>
  </si>
  <si>
    <t>PID3452</t>
  </si>
  <si>
    <t>PID5860</t>
  </si>
  <si>
    <t>PID6326</t>
  </si>
  <si>
    <t>PID2856</t>
  </si>
  <si>
    <t>PID4714</t>
  </si>
  <si>
    <t>PID3254</t>
  </si>
  <si>
    <t>PID3325</t>
  </si>
  <si>
    <t>PID5637</t>
  </si>
  <si>
    <t>PID6295</t>
  </si>
  <si>
    <t>PID2655</t>
  </si>
  <si>
    <t>PID72</t>
  </si>
  <si>
    <t>PID340</t>
  </si>
  <si>
    <t>PID4690</t>
  </si>
  <si>
    <t>PID1682</t>
  </si>
  <si>
    <t>PID2705</t>
  </si>
  <si>
    <t>PID2326</t>
  </si>
  <si>
    <t>PID5118</t>
  </si>
  <si>
    <t>PID767</t>
  </si>
  <si>
    <t>PID5827</t>
  </si>
  <si>
    <t>PID6292</t>
  </si>
  <si>
    <t>PID724</t>
  </si>
  <si>
    <t>PID3634</t>
  </si>
  <si>
    <t>PID857</t>
  </si>
  <si>
    <t>PID1029</t>
  </si>
  <si>
    <t>PID5329</t>
  </si>
  <si>
    <t>PID1089</t>
  </si>
  <si>
    <t>PID798</t>
  </si>
  <si>
    <t>PID1529</t>
  </si>
  <si>
    <t>PID2477</t>
  </si>
  <si>
    <t>PID1584</t>
  </si>
  <si>
    <t>PID619</t>
  </si>
  <si>
    <t>PID6122</t>
  </si>
  <si>
    <t>PID6406</t>
  </si>
  <si>
    <t>PID2885</t>
  </si>
  <si>
    <t>PID755</t>
  </si>
  <si>
    <t>PID5996</t>
  </si>
  <si>
    <t>PID2054</t>
  </si>
  <si>
    <t>PID5248</t>
  </si>
  <si>
    <t>PID949</t>
  </si>
  <si>
    <t>PID5496</t>
  </si>
  <si>
    <t>PID2811</t>
  </si>
  <si>
    <t>PID5256</t>
  </si>
  <si>
    <t>PID4606</t>
  </si>
  <si>
    <t>PID1394</t>
  </si>
  <si>
    <t>PID38</t>
  </si>
  <si>
    <t>PID5101</t>
  </si>
  <si>
    <t>PID5336</t>
  </si>
  <si>
    <t>PID5947</t>
  </si>
  <si>
    <t>PID5759</t>
  </si>
  <si>
    <t>PID3087</t>
  </si>
  <si>
    <t>PID2889</t>
  </si>
  <si>
    <t>PID4282</t>
  </si>
  <si>
    <t>PID3675</t>
  </si>
  <si>
    <t>PID1339</t>
  </si>
  <si>
    <t>PID3896</t>
  </si>
  <si>
    <t>PID4332</t>
  </si>
  <si>
    <t>PID4644</t>
  </si>
  <si>
    <t>PID6271</t>
  </si>
  <si>
    <t>PID2647</t>
  </si>
  <si>
    <t>PID2282</t>
  </si>
  <si>
    <t>PID4790</t>
  </si>
  <si>
    <t>PID680</t>
  </si>
  <si>
    <t>PID1075</t>
  </si>
  <si>
    <t>PID961</t>
  </si>
  <si>
    <t>PID4769</t>
  </si>
  <si>
    <t>PID2395</t>
  </si>
  <si>
    <t>PID1123</t>
  </si>
  <si>
    <t>PID5474</t>
  </si>
  <si>
    <t>PID1284</t>
  </si>
  <si>
    <t>PID5495</t>
  </si>
  <si>
    <t>PID123</t>
  </si>
  <si>
    <t>PID1588</t>
  </si>
  <si>
    <t>PID1171</t>
  </si>
  <si>
    <t>PID3014</t>
  </si>
  <si>
    <t>PID705</t>
  </si>
  <si>
    <t>PID4996</t>
  </si>
  <si>
    <t>PID1085</t>
  </si>
  <si>
    <t>PID2104</t>
  </si>
  <si>
    <t>PID4953</t>
  </si>
  <si>
    <t>PID5175</t>
  </si>
  <si>
    <t>PID633</t>
  </si>
  <si>
    <t>PID4974</t>
  </si>
  <si>
    <t>PID3787</t>
  </si>
  <si>
    <t>PID5520</t>
  </si>
  <si>
    <t>PID2891</t>
  </si>
  <si>
    <t>PID788</t>
  </si>
  <si>
    <t>PID6010</t>
  </si>
  <si>
    <t>PID899</t>
  </si>
  <si>
    <t>PID3274</t>
  </si>
  <si>
    <t>PID4802</t>
  </si>
  <si>
    <t>PID685</t>
  </si>
  <si>
    <t>PID5833</t>
  </si>
  <si>
    <t>PID2053</t>
  </si>
  <si>
    <t>PID5964</t>
  </si>
  <si>
    <t>PID1600</t>
  </si>
  <si>
    <t>PID312</t>
  </si>
  <si>
    <t>PID3069</t>
  </si>
  <si>
    <t>PID4529</t>
  </si>
  <si>
    <t>PID833</t>
  </si>
  <si>
    <t>PID4712</t>
  </si>
  <si>
    <t>PID3496</t>
  </si>
  <si>
    <t>PID6007</t>
  </si>
  <si>
    <t>PID3464</t>
  </si>
  <si>
    <t>PID5264</t>
  </si>
  <si>
    <t>PID114</t>
  </si>
  <si>
    <t>PID1685</t>
  </si>
  <si>
    <t>PID4456</t>
  </si>
  <si>
    <t>PID4885</t>
  </si>
  <si>
    <t>PID672</t>
  </si>
  <si>
    <t>PID745</t>
  </si>
  <si>
    <t>PID2973</t>
  </si>
  <si>
    <t>PID4625</t>
  </si>
  <si>
    <t>PID1982</t>
  </si>
  <si>
    <t>PID4970</t>
  </si>
  <si>
    <t>PID529</t>
  </si>
  <si>
    <t>PID326</t>
  </si>
  <si>
    <t>PID4483</t>
  </si>
  <si>
    <t>PID4007</t>
  </si>
  <si>
    <t>PID517</t>
  </si>
  <si>
    <t>PID5387</t>
  </si>
  <si>
    <t>PID2258</t>
  </si>
  <si>
    <t>PID4261</t>
  </si>
  <si>
    <t>PID780</t>
  </si>
  <si>
    <t>PID5904</t>
  </si>
  <si>
    <t>PID181</t>
  </si>
  <si>
    <t>PID1039</t>
  </si>
  <si>
    <t>PID3800</t>
  </si>
  <si>
    <t>PID6451</t>
  </si>
  <si>
    <t>PID5156</t>
  </si>
  <si>
    <t>PID4360</t>
  </si>
  <si>
    <t>PID2841</t>
  </si>
  <si>
    <t>PID1260</t>
  </si>
  <si>
    <t>PID6220</t>
  </si>
  <si>
    <t>PID1482</t>
  </si>
  <si>
    <t>PID658</t>
  </si>
  <si>
    <t>PID2319</t>
  </si>
  <si>
    <t>PID3092</t>
  </si>
  <si>
    <t>PID3229</t>
  </si>
  <si>
    <t>PID808</t>
  </si>
  <si>
    <t>PID3643</t>
  </si>
  <si>
    <t>PID4461</t>
  </si>
  <si>
    <t>PID817</t>
  </si>
  <si>
    <t>PID4812</t>
  </si>
  <si>
    <t>PID511</t>
  </si>
  <si>
    <t>PID2523</t>
  </si>
  <si>
    <t>PID5242</t>
  </si>
  <si>
    <t>PID3356</t>
  </si>
  <si>
    <t>PID1298</t>
  </si>
  <si>
    <t>PID4562</t>
  </si>
  <si>
    <t>PID2275</t>
  </si>
  <si>
    <t>PID5112</t>
  </si>
  <si>
    <t>PID4808</t>
  </si>
  <si>
    <t>PID6234</t>
  </si>
  <si>
    <t>PID930</t>
  </si>
  <si>
    <t>PID1114</t>
  </si>
  <si>
    <t>PID2570</t>
  </si>
  <si>
    <t>PID794</t>
  </si>
  <si>
    <t>PID1636</t>
  </si>
  <si>
    <t>PID1596</t>
  </si>
  <si>
    <t>PID2129</t>
  </si>
  <si>
    <t>PID2259</t>
  </si>
  <si>
    <t>PID6069</t>
  </si>
  <si>
    <t>PID3336</t>
  </si>
  <si>
    <t>PID665</t>
  </si>
  <si>
    <t>PID5137</t>
  </si>
  <si>
    <t>PID4617</t>
  </si>
  <si>
    <t>PID425</t>
  </si>
  <si>
    <t>PID4075</t>
  </si>
  <si>
    <t>PID1925</t>
  </si>
  <si>
    <t>PID5684</t>
  </si>
  <si>
    <t>PID5786</t>
  </si>
  <si>
    <t>PID4994</t>
  </si>
  <si>
    <t>PID5331</t>
  </si>
  <si>
    <t>PID1125</t>
  </si>
  <si>
    <t>PID3982</t>
  </si>
  <si>
    <t>PID2899</t>
  </si>
  <si>
    <t>PID818</t>
  </si>
  <si>
    <t>PID5076</t>
  </si>
  <si>
    <t>PID1401</t>
  </si>
  <si>
    <t>PID4018</t>
  </si>
  <si>
    <t>PID1222</t>
  </si>
  <si>
    <t>PID4982</t>
  </si>
  <si>
    <t>PID2371</t>
  </si>
  <si>
    <t>PID6322</t>
  </si>
  <si>
    <t>PID2654</t>
  </si>
  <si>
    <t>PID1511</t>
  </si>
  <si>
    <t>PID3335</t>
  </si>
  <si>
    <t>PID6293</t>
  </si>
  <si>
    <t>PID3992</t>
  </si>
  <si>
    <t>PID2113</t>
  </si>
  <si>
    <t>PID324</t>
  </si>
  <si>
    <t>PID6025</t>
  </si>
  <si>
    <t>PID2117</t>
  </si>
  <si>
    <t>PID4229</t>
  </si>
  <si>
    <t>PID4729</t>
  </si>
  <si>
    <t>PID2625</t>
  </si>
  <si>
    <t>PID1937</t>
  </si>
  <si>
    <t>PID5733</t>
  </si>
  <si>
    <t>PID4868</t>
  </si>
  <si>
    <t>PID2237</t>
  </si>
  <si>
    <t>PID5221</t>
  </si>
  <si>
    <t>PID4207</t>
  </si>
  <si>
    <t>PID2396</t>
  </si>
  <si>
    <t>PID5737</t>
  </si>
  <si>
    <t>PID3863</t>
  </si>
  <si>
    <t>PID5183</t>
  </si>
  <si>
    <t>PID1979</t>
  </si>
  <si>
    <t>PID6358</t>
  </si>
  <si>
    <t>PID3089</t>
  </si>
  <si>
    <t>PID5087</t>
  </si>
  <si>
    <t>PID1227</t>
  </si>
  <si>
    <t>PID5970</t>
  </si>
  <si>
    <t>PID48</t>
  </si>
  <si>
    <t>PID6157</t>
  </si>
  <si>
    <t>PID4519</t>
  </si>
  <si>
    <t>PID3120</t>
  </si>
  <si>
    <t>PID1447</t>
  </si>
  <si>
    <t>PID4306</t>
  </si>
  <si>
    <t>PID5570</t>
  </si>
  <si>
    <t>PID3933</t>
  </si>
  <si>
    <t>PID4226</t>
  </si>
  <si>
    <t>PID6306</t>
  </si>
  <si>
    <t>PID5726</t>
  </si>
  <si>
    <t>PID1688</t>
  </si>
  <si>
    <t>PID1035</t>
  </si>
  <si>
    <t>PID3232</t>
  </si>
  <si>
    <t>PID6074</t>
  </si>
  <si>
    <t>PID2921</t>
  </si>
  <si>
    <t>PID846</t>
  </si>
  <si>
    <t>PID2002</t>
  </si>
  <si>
    <t>PID1860</t>
  </si>
  <si>
    <t>PID4551</t>
  </si>
  <si>
    <t>PID2215</t>
  </si>
  <si>
    <t>PID3136</t>
  </si>
  <si>
    <t>PID5347</t>
  </si>
  <si>
    <t>PID3611</t>
  </si>
  <si>
    <t>PID6206</t>
  </si>
  <si>
    <t>PID5070</t>
  </si>
  <si>
    <t>PID1003</t>
  </si>
  <si>
    <t>PID3133</t>
  </si>
  <si>
    <t>PID1943</t>
  </si>
  <si>
    <t>PID3895</t>
  </si>
  <si>
    <t>PID4490</t>
  </si>
  <si>
    <t>PID4675</t>
  </si>
  <si>
    <t>PID6276</t>
  </si>
  <si>
    <t>PID5057</t>
  </si>
  <si>
    <t>PID3686</t>
  </si>
  <si>
    <t>PID6198</t>
  </si>
  <si>
    <t>PID6333</t>
  </si>
  <si>
    <t>PID336</t>
  </si>
  <si>
    <t>PID3861</t>
  </si>
  <si>
    <t>PID3674</t>
  </si>
  <si>
    <t>PID2377</t>
  </si>
  <si>
    <t>PID2790</t>
  </si>
  <si>
    <t>PID6013</t>
  </si>
  <si>
    <t>PID6250</t>
  </si>
  <si>
    <t>PID4453</t>
  </si>
  <si>
    <t>PID2224</t>
  </si>
  <si>
    <t>PID5047</t>
  </si>
  <si>
    <t>PID4499</t>
  </si>
  <si>
    <t>PID3531</t>
  </si>
  <si>
    <t>PID4406</t>
  </si>
  <si>
    <t>PID170</t>
  </si>
  <si>
    <t>PID6334</t>
  </si>
  <si>
    <t>PID4831</t>
  </si>
  <si>
    <t>PID4810</t>
  </si>
  <si>
    <t>PID946</t>
  </si>
  <si>
    <t>PID2098</t>
  </si>
  <si>
    <t>PID984</t>
  </si>
  <si>
    <t>PID3389</t>
  </si>
  <si>
    <t>PID2507</t>
  </si>
  <si>
    <t>PID4733</t>
  </si>
  <si>
    <t>PID3749</t>
  </si>
  <si>
    <t>PID2640</t>
  </si>
  <si>
    <t>PID6284</t>
  </si>
  <si>
    <t>PID2071</t>
  </si>
  <si>
    <t>PID4757</t>
  </si>
  <si>
    <t>PID759</t>
  </si>
  <si>
    <t>PID5754</t>
  </si>
  <si>
    <t>PID1605</t>
  </si>
  <si>
    <t>PID273</t>
  </si>
  <si>
    <t>PID6134</t>
  </si>
  <si>
    <t>PID3008</t>
  </si>
  <si>
    <t>PID2583</t>
  </si>
  <si>
    <t>PID1779</t>
  </si>
  <si>
    <t>PID1585</t>
  </si>
  <si>
    <t>PID5943</t>
  </si>
  <si>
    <t>PID5587</t>
  </si>
  <si>
    <t>PID2830</t>
  </si>
  <si>
    <t>PID3708</t>
  </si>
  <si>
    <t>PID364</t>
  </si>
  <si>
    <t>PID544</t>
  </si>
  <si>
    <t>PID4731</t>
  </si>
  <si>
    <t>PID4032</t>
  </si>
  <si>
    <t>PID5174</t>
  </si>
  <si>
    <t>PID5409</t>
  </si>
  <si>
    <t>PID1519</t>
  </si>
  <si>
    <t>PID6056</t>
  </si>
  <si>
    <t>PID5170</t>
  </si>
  <si>
    <t>PID1385</t>
  </si>
  <si>
    <t>PID2416</t>
  </si>
  <si>
    <t>PID5652</t>
  </si>
  <si>
    <t>PID5763</t>
  </si>
  <si>
    <t>PID5758</t>
  </si>
  <si>
    <t>PID3211</t>
  </si>
  <si>
    <t>PID4542</t>
  </si>
  <si>
    <t>PID996</t>
  </si>
  <si>
    <t>PID562</t>
  </si>
  <si>
    <t>PID2612</t>
  </si>
  <si>
    <t>PID3841</t>
  </si>
  <si>
    <t>PID1632</t>
  </si>
  <si>
    <t>PID3423</t>
  </si>
  <si>
    <t>PID697</t>
  </si>
  <si>
    <t>PID3940</t>
  </si>
  <si>
    <t>PID3485</t>
  </si>
  <si>
    <t>PID3866</t>
  </si>
  <si>
    <t>PID3425</t>
  </si>
  <si>
    <t>PID1697</t>
  </si>
  <si>
    <t>PID4312</t>
  </si>
  <si>
    <t>PID3437</t>
  </si>
  <si>
    <t>PID6379</t>
  </si>
  <si>
    <t>PID149</t>
  </si>
  <si>
    <t>PID4780</t>
  </si>
  <si>
    <t>PID3031</t>
  </si>
  <si>
    <t>PID5384</t>
  </si>
  <si>
    <t>PID3422</t>
  </si>
  <si>
    <t>PID1413</t>
  </si>
  <si>
    <t>PID1060</t>
  </si>
  <si>
    <t>PID1757</t>
  </si>
  <si>
    <t>PID4095</t>
  </si>
  <si>
    <t>PID1343</t>
  </si>
  <si>
    <t>PID2641</t>
  </si>
  <si>
    <t>PID1785</t>
  </si>
  <si>
    <t>PID1661</t>
  </si>
  <si>
    <t>PID558</t>
  </si>
  <si>
    <t>PID4929</t>
  </si>
  <si>
    <t>PID4756</t>
  </si>
  <si>
    <t>PID5744</t>
  </si>
  <si>
    <t>PID4103</t>
  </si>
  <si>
    <t>PID391</t>
  </si>
  <si>
    <t>PID5405</t>
  </si>
  <si>
    <t>PID3746</t>
  </si>
  <si>
    <t>PID5959</t>
  </si>
  <si>
    <t>PID903</t>
  </si>
  <si>
    <t>PID4388</t>
  </si>
  <si>
    <t>PID4679</t>
  </si>
  <si>
    <t>PID2871</t>
  </si>
  <si>
    <t>PID3979</t>
  </si>
  <si>
    <t>PID6436</t>
  </si>
  <si>
    <t>PID5612</t>
  </si>
  <si>
    <t>PID1006</t>
  </si>
  <si>
    <t>PID4322</t>
  </si>
  <si>
    <t>PID1768</t>
  </si>
  <si>
    <t>PID3227</t>
  </si>
  <si>
    <t>PID3766</t>
  </si>
  <si>
    <t>PID1630</t>
  </si>
  <si>
    <t>PID2809</t>
  </si>
  <si>
    <t>PID5713</t>
  </si>
  <si>
    <t>PID4389</t>
  </si>
  <si>
    <t>PID5892</t>
  </si>
  <si>
    <t>PID5894</t>
  </si>
  <si>
    <t>PID1046</t>
  </si>
  <si>
    <t>PID5773</t>
  </si>
  <si>
    <t>PID3287</t>
  </si>
  <si>
    <t>PID4027</t>
  </si>
  <si>
    <t>PID3668</t>
  </si>
  <si>
    <t>PID6105</t>
  </si>
  <si>
    <t>PID919</t>
  </si>
  <si>
    <t>PID5599</t>
  </si>
  <si>
    <t>PID5314</t>
  </si>
  <si>
    <t>PID1087</t>
  </si>
  <si>
    <t>PID3738</t>
  </si>
  <si>
    <t>PID158</t>
  </si>
  <si>
    <t>PID4701</t>
  </si>
  <si>
    <t>PID2524</t>
  </si>
  <si>
    <t>PID5558</t>
  </si>
  <si>
    <t>PID6341</t>
  </si>
  <si>
    <t>PID1239</t>
  </si>
  <si>
    <t>PID1164</t>
  </si>
  <si>
    <t>PID2748</t>
  </si>
  <si>
    <t>PID5710</t>
  </si>
  <si>
    <t>PID356</t>
  </si>
  <si>
    <t>PID1750</t>
  </si>
  <si>
    <t>PID3050</t>
  </si>
  <si>
    <t>PID3773</t>
  </si>
  <si>
    <t>PID1570</t>
  </si>
  <si>
    <t>PID4647</t>
  </si>
  <si>
    <t>PID5995</t>
  </si>
  <si>
    <t>PID4856</t>
  </si>
  <si>
    <t>PID4622</t>
  </si>
  <si>
    <t>PID5926</t>
  </si>
  <si>
    <t>PID3223</t>
  </si>
  <si>
    <t>PID6382</t>
  </si>
  <si>
    <t>PID4454</t>
  </si>
  <si>
    <t>PID3885</t>
  </si>
  <si>
    <t>PID348</t>
  </si>
  <si>
    <t>PID5207</t>
  </si>
  <si>
    <t>PID5335</t>
  </si>
  <si>
    <t>PID3662</t>
  </si>
  <si>
    <t>PID6361</t>
  </si>
  <si>
    <t>PID2432</t>
  </si>
  <si>
    <t>PID1190</t>
  </si>
  <si>
    <t>PID567</t>
  </si>
  <si>
    <t>PID5709</t>
  </si>
  <si>
    <t>PID1121</t>
  </si>
  <si>
    <t>PID1927</t>
  </si>
  <si>
    <t>PID3304</t>
  </si>
  <si>
    <t>PID6077</t>
  </si>
  <si>
    <t>PID1160</t>
  </si>
  <si>
    <t>PID5706</t>
  </si>
  <si>
    <t>PID3893</t>
  </si>
  <si>
    <t>PID1237</t>
  </si>
  <si>
    <t>PID3594</t>
  </si>
  <si>
    <t>PID1079</t>
  </si>
  <si>
    <t>PID4302</t>
  </si>
  <si>
    <t>PID3275</t>
  </si>
  <si>
    <t>PID4879</t>
  </si>
  <si>
    <t>PID6423</t>
  </si>
  <si>
    <t>PID2019</t>
  </si>
  <si>
    <t>PID888</t>
  </si>
  <si>
    <t>PID5640</t>
  </si>
  <si>
    <t>PID1323</t>
  </si>
  <si>
    <t>PID6259</t>
  </si>
  <si>
    <t>PID3614</t>
  </si>
  <si>
    <t>PID1669</t>
  </si>
  <si>
    <t>PID4133</t>
  </si>
  <si>
    <t>PID1392</t>
  </si>
  <si>
    <t>PID4006</t>
  </si>
  <si>
    <t>PID110</t>
  </si>
  <si>
    <t>PID4399</t>
  </si>
  <si>
    <t>PID1489</t>
  </si>
  <si>
    <t>PID4776</t>
  </si>
  <si>
    <t>PID6210</t>
  </si>
  <si>
    <t>PID3920</t>
  </si>
  <si>
    <t>PID4101</t>
  </si>
  <si>
    <t>PID3977</t>
  </si>
  <si>
    <t>PID4736</t>
  </si>
  <si>
    <t>PID1723</t>
  </si>
  <si>
    <t>PID4616</t>
  </si>
  <si>
    <t>PID5529</t>
  </si>
  <si>
    <t>PID1398</t>
  </si>
  <si>
    <t>PID535</t>
  </si>
  <si>
    <t>PID1504</t>
  </si>
  <si>
    <t>PID3743</t>
  </si>
  <si>
    <t>PID5816</t>
  </si>
  <si>
    <t>PID5321</t>
  </si>
  <si>
    <t>PID5985</t>
  </si>
  <si>
    <t>PID5871</t>
  </si>
  <si>
    <t>PID2188</t>
  </si>
  <si>
    <t>PID5306</t>
  </si>
  <si>
    <t>PID3465</t>
  </si>
  <si>
    <t>PID496</t>
  </si>
  <si>
    <t>PID551</t>
  </si>
  <si>
    <t>PID2455</t>
  </si>
  <si>
    <t>PID921</t>
  </si>
  <si>
    <t>PID3946</t>
  </si>
  <si>
    <t>PID4424</t>
  </si>
  <si>
    <t>PID758</t>
  </si>
  <si>
    <t>PID196</t>
  </si>
  <si>
    <t>PID3249</t>
  </si>
  <si>
    <t>PID3965</t>
  </si>
  <si>
    <t>PID3832</t>
  </si>
  <si>
    <t>PID1309</t>
  </si>
  <si>
    <t>PID6260</t>
  </si>
  <si>
    <t>PID6323</t>
  </si>
  <si>
    <t>PID3185</t>
  </si>
  <si>
    <t>PID6315</t>
  </si>
  <si>
    <t>PID5141</t>
  </si>
  <si>
    <t>PID1865</t>
  </si>
  <si>
    <t>PID5766</t>
  </si>
  <si>
    <t>PID4063</t>
  </si>
  <si>
    <t>PID1566</t>
  </si>
  <si>
    <t>PID3886</t>
  </si>
  <si>
    <t>PID2301</t>
  </si>
  <si>
    <t>PID2425</t>
  </si>
  <si>
    <t>PID2533</t>
  </si>
  <si>
    <t>PID169</t>
  </si>
  <si>
    <t>PID105</t>
  </si>
  <si>
    <t>PID5898</t>
  </si>
  <si>
    <t>PID3053</t>
  </si>
  <si>
    <t>PID279</t>
  </si>
  <si>
    <t>PID4002</t>
  </si>
  <si>
    <t>PID5143</t>
  </si>
  <si>
    <t>PID4349</t>
  </si>
  <si>
    <t>PID3113</t>
  </si>
  <si>
    <t>PID4964</t>
  </si>
  <si>
    <t>PID5791</t>
  </si>
  <si>
    <t>PID5343</t>
  </si>
  <si>
    <t>PID778</t>
  </si>
  <si>
    <t>PID5845</t>
  </si>
  <si>
    <t>PID2580</t>
  </si>
  <si>
    <t>PID2489</t>
  </si>
  <si>
    <t>PID5680</t>
  </si>
  <si>
    <t>PID2317</t>
  </si>
  <si>
    <t>PID4722</t>
  </si>
  <si>
    <t>PID3081</t>
  </si>
  <si>
    <t>PID5016</t>
  </si>
  <si>
    <t>PID5979</t>
  </si>
  <si>
    <t>PID2582</t>
  </si>
  <si>
    <t>PID6088</t>
  </si>
  <si>
    <t>PID859</t>
  </si>
  <si>
    <t>PID459</t>
  </si>
  <si>
    <t>PID3055</t>
  </si>
  <si>
    <t>PID1522</t>
  </si>
  <si>
    <t>PID4015</t>
  </si>
  <si>
    <t>PID1789</t>
  </si>
  <si>
    <t>PID4719</t>
  </si>
  <si>
    <t>PID2496</t>
  </si>
  <si>
    <t>PID1370</t>
  </si>
  <si>
    <t>PID1721</t>
  </si>
  <si>
    <t>PID1059</t>
  </si>
  <si>
    <t>PID5734</t>
  </si>
  <si>
    <t>PID616</t>
  </si>
  <si>
    <t>PID5505</t>
  </si>
  <si>
    <t>PID81</t>
  </si>
  <si>
    <t>PID6176</t>
  </si>
  <si>
    <t>PID1181</t>
  </si>
  <si>
    <t>PID6369</t>
  </si>
  <si>
    <t>PID5144</t>
  </si>
  <si>
    <t>PID1372</t>
  </si>
  <si>
    <t>PID1253</t>
  </si>
  <si>
    <t>PID1780</t>
  </si>
  <si>
    <t>PID4745</t>
  </si>
  <si>
    <t>PID958</t>
  </si>
  <si>
    <t>PID428</t>
  </si>
  <si>
    <t>PID5344</t>
  </si>
  <si>
    <t>PID4549</t>
  </si>
  <si>
    <t>PID917</t>
  </si>
  <si>
    <t>PID5746</t>
  </si>
  <si>
    <t>PID2280</t>
  </si>
  <si>
    <t>PID2169</t>
  </si>
  <si>
    <t>PID731</t>
  </si>
  <si>
    <t>PID1178</t>
  </si>
  <si>
    <t>PID1324</t>
  </si>
  <si>
    <t>PID643</t>
  </si>
  <si>
    <t>PID908</t>
  </si>
  <si>
    <t>PID5192</t>
  </si>
  <si>
    <t>PID4443</t>
  </si>
  <si>
    <t>PID1134</t>
  </si>
  <si>
    <t>PID4600</t>
  </si>
  <si>
    <t>PID5232</t>
  </si>
  <si>
    <t>PID4775</t>
  </si>
  <si>
    <t>PID3615</t>
  </si>
  <si>
    <t>PID5286</t>
  </si>
  <si>
    <t>PID3318</t>
  </si>
  <si>
    <t>PID2314</t>
  </si>
  <si>
    <t>PID1532</t>
  </si>
  <si>
    <t>PID4198</t>
  </si>
  <si>
    <t>PID451</t>
  </si>
  <si>
    <t>PID414</t>
  </si>
  <si>
    <t>PID1230</t>
  </si>
  <si>
    <t>PID1404</t>
  </si>
  <si>
    <t>PID2403</t>
  </si>
  <si>
    <t>PID4634</t>
  </si>
  <si>
    <t>PID5554</t>
  </si>
  <si>
    <t>PID564</t>
  </si>
  <si>
    <t>PID4304</t>
  </si>
  <si>
    <t>PID1378</t>
  </si>
  <si>
    <t>PID2551</t>
  </si>
  <si>
    <t>PID1402</t>
  </si>
  <si>
    <t>PID6291</t>
  </si>
  <si>
    <t>PID2142</t>
  </si>
  <si>
    <t>PID5727</t>
  </si>
  <si>
    <t>PID2331</t>
  </si>
  <si>
    <t>PID296</t>
  </si>
  <si>
    <t>PID1414</t>
  </si>
  <si>
    <t>PID5436</t>
  </si>
  <si>
    <t>PID596</t>
  </si>
  <si>
    <t>PID6302</t>
  </si>
  <si>
    <t>PID2495</t>
  </si>
  <si>
    <t>PID3411</t>
  </si>
  <si>
    <t>PID4035</t>
  </si>
  <si>
    <t>PID4481</t>
  </si>
  <si>
    <t>PID1320</t>
  </si>
  <si>
    <t>PID6235</t>
  </si>
  <si>
    <t>PID2810</t>
  </si>
  <si>
    <t>PID1268</t>
  </si>
  <si>
    <t>PID2615</t>
  </si>
  <si>
    <t>PID3017</t>
  </si>
  <si>
    <t>PID302</t>
  </si>
  <si>
    <t>PID4039</t>
  </si>
  <si>
    <t>PID5115</t>
  </si>
  <si>
    <t>PID5305</t>
  </si>
  <si>
    <t>PID5125</t>
  </si>
  <si>
    <t>PID4214</t>
  </si>
  <si>
    <t>PID3230</t>
  </si>
  <si>
    <t>PID2246</t>
  </si>
  <si>
    <t>PID855</t>
  </si>
  <si>
    <t>PID3431</t>
  </si>
  <si>
    <t>PID5239</t>
  </si>
  <si>
    <t>PID362</t>
  </si>
  <si>
    <t>PID2352</t>
  </si>
  <si>
    <t>PID137</t>
  </si>
  <si>
    <t>PID5724</t>
  </si>
  <si>
    <t>PID885</t>
  </si>
  <si>
    <t>PID3829</t>
  </si>
  <si>
    <t>PID2831</t>
  </si>
  <si>
    <t>PID2256</t>
  </si>
  <si>
    <t>PID1874</t>
  </si>
  <si>
    <t>PID4393</t>
  </si>
  <si>
    <t>PID2043</t>
  </si>
  <si>
    <t>PID2555</t>
  </si>
  <si>
    <t>PID2422</t>
  </si>
  <si>
    <t>PID6282</t>
  </si>
  <si>
    <t>PID2908</t>
  </si>
  <si>
    <t>PID4755</t>
  </si>
  <si>
    <t>PID100</t>
  </si>
  <si>
    <t>PID4568</t>
  </si>
  <si>
    <t>PID682</t>
  </si>
  <si>
    <t>PID1073</t>
  </si>
  <si>
    <t>PID5949</t>
  </si>
  <si>
    <t>PID3348</t>
  </si>
  <si>
    <t>PID3605</t>
  </si>
  <si>
    <t>PID6329</t>
  </si>
  <si>
    <t>PID5000</t>
  </si>
  <si>
    <t>PID2240</t>
  </si>
  <si>
    <t>PID331</t>
  </si>
  <si>
    <t>PID3122</t>
  </si>
  <si>
    <t>PID4142</t>
  </si>
  <si>
    <t>PID2448</t>
  </si>
  <si>
    <t>PID1560</t>
  </si>
  <si>
    <t>PID5884</t>
  </si>
  <si>
    <t>PID3747</t>
  </si>
  <si>
    <t>PID6188</t>
  </si>
  <si>
    <t>PID1030</t>
  </si>
  <si>
    <t>PID663</t>
  </si>
  <si>
    <t>PID1104</t>
  </si>
  <si>
    <t>PID2750</t>
  </si>
  <si>
    <t>PID582</t>
  </si>
  <si>
    <t>PID5312</t>
  </si>
  <si>
    <t>PID6073</t>
  </si>
  <si>
    <t>PID6009</t>
  </si>
  <si>
    <t>PID6168</t>
  </si>
  <si>
    <t>PID1019</t>
  </si>
  <si>
    <t>PID1195</t>
  </si>
  <si>
    <t>PID3007</t>
  </si>
  <si>
    <t>PID4351</t>
  </si>
  <si>
    <t>PID5246</t>
  </si>
  <si>
    <t>PID5395</t>
  </si>
  <si>
    <t>PID766</t>
  </si>
  <si>
    <t>PID5896</t>
  </si>
  <si>
    <t>PID790</t>
  </si>
  <si>
    <t>PID6274</t>
  </si>
  <si>
    <t>PID4744</t>
  </si>
  <si>
    <t>PID6400</t>
  </si>
  <si>
    <t>PID4710</t>
  </si>
  <si>
    <t>PID5961</t>
  </si>
  <si>
    <t>PID1916</t>
  </si>
  <si>
    <t>PID4789</t>
  </si>
  <si>
    <t>PID2807</t>
  </si>
  <si>
    <t>PID722</t>
  </si>
  <si>
    <t>PID3072</t>
  </si>
  <si>
    <t>PID4907</t>
  </si>
  <si>
    <t>PID4180</t>
  </si>
  <si>
    <t>PID5240</t>
  </si>
  <si>
    <t>PID1878</t>
  </si>
  <si>
    <t>PID2462</t>
  </si>
  <si>
    <t>PID4785</t>
  </si>
  <si>
    <t>PID2128</t>
  </si>
  <si>
    <t>PID3281</t>
  </si>
  <si>
    <t>PID2283</t>
  </si>
  <si>
    <t>PID5555</t>
  </si>
  <si>
    <t>PID6152</t>
  </si>
  <si>
    <t>PID1879</t>
  </si>
  <si>
    <t>PID1045</t>
  </si>
  <si>
    <t>PID2617</t>
  </si>
  <si>
    <t>PID3408</t>
  </si>
  <si>
    <t>PID3445</t>
  </si>
  <si>
    <t>PID4183</t>
  </si>
  <si>
    <t>PID2785</t>
  </si>
  <si>
    <t>PID2739</t>
  </si>
  <si>
    <t>PID2600</t>
  </si>
  <si>
    <t>PID6065</t>
  </si>
  <si>
    <t>PID4421</t>
  </si>
  <si>
    <t>PID3078</t>
  </si>
  <si>
    <t>PID4137</t>
  </si>
  <si>
    <t>PID6076</t>
  </si>
  <si>
    <t>PID4530</t>
  </si>
  <si>
    <t>PID5824</t>
  </si>
  <si>
    <t>PID5981</t>
  </si>
  <si>
    <t>PID2870</t>
  </si>
  <si>
    <t>PID6377</t>
  </si>
  <si>
    <t>PID2726</t>
  </si>
  <si>
    <t>PID4240</t>
  </si>
  <si>
    <t>PID252</t>
  </si>
  <si>
    <t>PID2150</t>
  </si>
  <si>
    <t>PID5516</t>
  </si>
  <si>
    <t>PID2700</t>
  </si>
  <si>
    <t>PID3209</t>
  </si>
  <si>
    <t>PID6174</t>
  </si>
  <si>
    <t>PID3151</t>
  </si>
  <si>
    <t>PID3954</t>
  </si>
  <si>
    <t>PID3182</t>
  </si>
  <si>
    <t>PID2388</t>
  </si>
  <si>
    <t>PID5113</t>
  </si>
  <si>
    <t>PID2645</t>
  </si>
  <si>
    <t>PID6279</t>
  </si>
  <si>
    <t>PID1490</t>
  </si>
  <si>
    <t>PID1695</t>
  </si>
  <si>
    <t>PID3845</t>
  </si>
  <si>
    <t>PID3523</t>
  </si>
  <si>
    <t>PID2733</t>
  </si>
  <si>
    <t>PID299</t>
  </si>
  <si>
    <t>PID1666</t>
  </si>
  <si>
    <t>PID3797</t>
  </si>
  <si>
    <t>PID6217</t>
  </si>
  <si>
    <t>PID4521</t>
  </si>
  <si>
    <t>PID3124</t>
  </si>
  <si>
    <t>PID951</t>
  </si>
  <si>
    <t>PID5626</t>
  </si>
  <si>
    <t>PID1830</t>
  </si>
  <si>
    <t>PID2857</t>
  </si>
  <si>
    <t>PID3127</t>
  </si>
  <si>
    <t>PID4363</t>
  </si>
  <si>
    <t>PID2322</t>
  </si>
  <si>
    <t>PID6037</t>
  </si>
  <si>
    <t>PID4660</t>
  </si>
  <si>
    <t>PID1678</t>
  </si>
  <si>
    <t>PID6219</t>
  </si>
  <si>
    <t>PID2953</t>
  </si>
  <si>
    <t>PID106</t>
  </si>
  <si>
    <t>PID1524</t>
  </si>
  <si>
    <t>PID1010</t>
  </si>
  <si>
    <t>PID2106</t>
  </si>
  <si>
    <t>PID1557</t>
  </si>
  <si>
    <t>PID1717</t>
  </si>
  <si>
    <t>PID5289</t>
  </si>
  <si>
    <t>PID161</t>
  </si>
  <si>
    <t>PID576</t>
  </si>
  <si>
    <t>PID4742</t>
  </si>
  <si>
    <t>PID1255</t>
  </si>
  <si>
    <t>PID651</t>
  </si>
  <si>
    <t>PID1790</t>
  </si>
  <si>
    <t>PID4941</t>
  </si>
  <si>
    <t>PID1917</t>
  </si>
  <si>
    <t>PID1221</t>
  </si>
  <si>
    <t>PID3247</t>
  </si>
  <si>
    <t>PID1881</t>
  </si>
  <si>
    <t>PID4309</t>
  </si>
  <si>
    <t>PID1141</t>
  </si>
  <si>
    <t>PID487</t>
  </si>
  <si>
    <t>PID5817</t>
  </si>
  <si>
    <t>PID3295</t>
  </si>
  <si>
    <t>PID4673</t>
  </si>
  <si>
    <t>PID308</t>
  </si>
  <si>
    <t>PID2743</t>
  </si>
  <si>
    <t>PID5028</t>
  </si>
  <si>
    <t>PID4235</t>
  </si>
  <si>
    <t>PID1642</t>
  </si>
  <si>
    <t>PID4697</t>
  </si>
  <si>
    <t>PID3821</t>
  </si>
  <si>
    <t>PID5298</t>
  </si>
  <si>
    <t>PID2336</t>
  </si>
  <si>
    <t>PID4514</t>
  </si>
  <si>
    <t>PID1128</t>
  </si>
  <si>
    <t>PID2411</t>
  </si>
  <si>
    <t>PID2920</t>
  </si>
  <si>
    <t>PID4956</t>
  </si>
  <si>
    <t>PID3644</t>
  </si>
  <si>
    <t>PID2729</t>
  </si>
  <si>
    <t>PID4489</t>
  </si>
  <si>
    <t>PID5273</t>
  </si>
  <si>
    <t>PID5589</t>
  </si>
  <si>
    <t>PID3974</t>
  </si>
  <si>
    <t>PID5867</t>
  </si>
  <si>
    <t>PID2751</t>
  </si>
  <si>
    <t>PID6112</t>
  </si>
  <si>
    <t>PID3913</t>
  </si>
  <si>
    <t>PID608</t>
  </si>
  <si>
    <t>PID2701</t>
  </si>
  <si>
    <t>PID2719</t>
  </si>
  <si>
    <t>PID1077</t>
  </si>
  <si>
    <t>PID452</t>
  </si>
  <si>
    <t>PID5761</t>
  </si>
  <si>
    <t>PID1457</t>
  </si>
  <si>
    <t>PID1186</t>
  </si>
  <si>
    <t>PID2989</t>
  </si>
  <si>
    <t>PID4642</t>
  </si>
  <si>
    <t>PID1286</t>
  </si>
  <si>
    <t>PID482</t>
  </si>
  <si>
    <t>PID484</t>
  </si>
  <si>
    <t>PID4646</t>
  </si>
  <si>
    <t>PID1547</t>
  </si>
  <si>
    <t>PID6202</t>
  </si>
  <si>
    <t>PID2802</t>
  </si>
  <si>
    <t>PID579</t>
  </si>
  <si>
    <t>PID6067</t>
  </si>
  <si>
    <t>PID4335</t>
  </si>
  <si>
    <t>PID6339</t>
  </si>
  <si>
    <t>PID5846</t>
  </si>
  <si>
    <t>PID2126</t>
  </si>
  <si>
    <t>PID5359</t>
  </si>
  <si>
    <t>PID2351</t>
  </si>
  <si>
    <t>PID747</t>
  </si>
  <si>
    <t>PID5253</t>
  </si>
  <si>
    <t>PID4168</t>
  </si>
  <si>
    <t>PID4323</t>
  </si>
  <si>
    <t>PID5340</t>
  </si>
  <si>
    <t>PID375</t>
  </si>
  <si>
    <t>PID2708</t>
  </si>
  <si>
    <t>PID3244</t>
  </si>
  <si>
    <t>PID2261</t>
  </si>
  <si>
    <t>PID6</t>
  </si>
  <si>
    <t>PID2241</t>
  </si>
  <si>
    <t>PID2980</t>
  </si>
  <si>
    <t>PID285</t>
  </si>
  <si>
    <t>PID2348</t>
  </si>
  <si>
    <t>PID4886</t>
  </si>
  <si>
    <t>PID6332</t>
  </si>
  <si>
    <t>PID6127</t>
  </si>
  <si>
    <t>PID215</t>
  </si>
  <si>
    <t>PID6439</t>
  </si>
  <si>
    <t>PID2670</t>
  </si>
  <si>
    <t>PID394</t>
  </si>
  <si>
    <t>PID4341</t>
  </si>
  <si>
    <t>PID840</t>
  </si>
  <si>
    <t>PID1308</t>
  </si>
  <si>
    <t>PID2340</t>
  </si>
  <si>
    <t>PID2003</t>
  </si>
  <si>
    <t>PID165</t>
  </si>
  <si>
    <t>PID31</t>
  </si>
  <si>
    <t>PID366</t>
  </si>
  <si>
    <t>PID1288</t>
  </si>
  <si>
    <t>PID1851</t>
  </si>
  <si>
    <t>PID1066</t>
  </si>
  <si>
    <t>PID6033</t>
  </si>
  <si>
    <t>PID4494</t>
  </si>
  <si>
    <t>PID977</t>
  </si>
  <si>
    <t>PID5132</t>
  </si>
  <si>
    <t>PID867</t>
  </si>
  <si>
    <t>PID5530</t>
  </si>
  <si>
    <t>PID2066</t>
  </si>
  <si>
    <t>PID6411</t>
  </si>
  <si>
    <t>PID357</t>
  </si>
  <si>
    <t>PID6452</t>
  </si>
  <si>
    <t>PID1849</t>
  </si>
  <si>
    <t>PID2970</t>
  </si>
  <si>
    <t>PID418</t>
  </si>
  <si>
    <t>PID5408</t>
  </si>
  <si>
    <t>PID5511</t>
  </si>
  <si>
    <t>PID3850</t>
  </si>
  <si>
    <t>PID4108</t>
  </si>
  <si>
    <t>PID1078</t>
  </si>
  <si>
    <t>PID2134</t>
  </si>
  <si>
    <t>PID1084</t>
  </si>
  <si>
    <t>PID2484</t>
  </si>
  <si>
    <t>PID3774</t>
  </si>
  <si>
    <t>PID3511</t>
  </si>
  <si>
    <t>PID4809</t>
  </si>
  <si>
    <t>PID2775</t>
  </si>
  <si>
    <t>PID5106</t>
  </si>
  <si>
    <t>PID4025</t>
  </si>
  <si>
    <t>PID6270</t>
  </si>
  <si>
    <t>PID2796</t>
  </si>
  <si>
    <t>PID1770</t>
  </si>
  <si>
    <t>PID6456</t>
  </si>
  <si>
    <t>PID6003</t>
  </si>
  <si>
    <t>PID1170</t>
  </si>
  <si>
    <t>PID1659</t>
  </si>
  <si>
    <t>PID404</t>
  </si>
  <si>
    <t>PID3700</t>
  </si>
  <si>
    <t>PID6110</t>
  </si>
  <si>
    <t>PID3724</t>
  </si>
  <si>
    <t>PID5579</t>
  </si>
  <si>
    <t>PID4192</t>
  </si>
  <si>
    <t>PID3207</t>
  </si>
  <si>
    <t>PID3468</t>
  </si>
  <si>
    <t>PID5363</t>
  </si>
  <si>
    <t>PID6296</t>
  </si>
  <si>
    <t>PID5368</t>
  </si>
  <si>
    <t>PID1068</t>
  </si>
  <si>
    <t>PID1910</t>
  </si>
  <si>
    <t>PID4303</t>
  </si>
  <si>
    <t>PID1043</t>
  </si>
  <si>
    <t>PID3969</t>
  </si>
  <si>
    <t>PID5150</t>
  </si>
  <si>
    <t>PID6154</t>
  </si>
  <si>
    <t>PID3173</t>
  </si>
  <si>
    <t>PID4249</t>
  </si>
  <si>
    <t>PID2903</t>
  </si>
  <si>
    <t>PID289</t>
  </si>
  <si>
    <t>PID1220</t>
  </si>
  <si>
    <t>PID861</t>
  </si>
  <si>
    <t>PID5354</t>
  </si>
  <si>
    <t>PID5870</t>
  </si>
  <si>
    <t>PID2303</t>
  </si>
  <si>
    <t>PID525</t>
  </si>
  <si>
    <t>PID4236</t>
  </si>
  <si>
    <t>PID4874</t>
  </si>
  <si>
    <t>PID241</t>
  </si>
  <si>
    <t>PID2949</t>
  </si>
  <si>
    <t>PID1527</t>
  </si>
  <si>
    <t>PID2990</t>
  </si>
  <si>
    <t>PID2566</t>
  </si>
  <si>
    <t>PID5</t>
  </si>
  <si>
    <t>PID2919</t>
  </si>
  <si>
    <t>PID292</t>
  </si>
  <si>
    <t>PID3663</t>
  </si>
  <si>
    <t>PID2676</t>
  </si>
  <si>
    <t>PID2199</t>
  </si>
  <si>
    <t>PID5206</t>
  </si>
  <si>
    <t>PID1466</t>
  </si>
  <si>
    <t>PID1118</t>
  </si>
  <si>
    <t>PID1106</t>
  </si>
  <si>
    <t>PID2190</t>
  </si>
  <si>
    <t>PID1762</t>
  </si>
  <si>
    <t>PID3983</t>
  </si>
  <si>
    <t>PID436</t>
  </si>
  <si>
    <t>PID5013</t>
  </si>
  <si>
    <t>PID3441</t>
  </si>
  <si>
    <t>PID2158</t>
  </si>
  <si>
    <t>PID4863</t>
  </si>
  <si>
    <t>PID420</t>
  </si>
  <si>
    <t>PID5532</t>
  </si>
  <si>
    <t>PID460</t>
  </si>
  <si>
    <t>PID891</t>
  </si>
  <si>
    <t>PID1484</t>
  </si>
  <si>
    <t>PID2248</t>
  </si>
  <si>
    <t>PID2339</t>
  </si>
  <si>
    <t>PID3638</t>
  </si>
  <si>
    <t>PID2940</t>
  </si>
  <si>
    <t>PID6083</t>
  </si>
  <si>
    <t>PID145</t>
  </si>
  <si>
    <t>PID2216</t>
  </si>
  <si>
    <t>PID4915</t>
  </si>
  <si>
    <t>PID2634</t>
  </si>
  <si>
    <t>PID5396</t>
  </si>
  <si>
    <t>PID3793</t>
  </si>
  <si>
    <t>PID3934</t>
  </si>
  <si>
    <t>PID3270</t>
  </si>
  <si>
    <t>PID6049</t>
  </si>
  <si>
    <t>PID5975</t>
  </si>
  <si>
    <t>PID5976</t>
  </si>
  <si>
    <t>PID5703</t>
  </si>
  <si>
    <t>PID2394</t>
  </si>
  <si>
    <t>PID1552</t>
  </si>
  <si>
    <t>PID4160</t>
  </si>
  <si>
    <t>PID2440</t>
  </si>
  <si>
    <t>PID1336</t>
  </si>
  <si>
    <t>PID3876</t>
  </si>
  <si>
    <t>PID2933</t>
  </si>
  <si>
    <t>PID5051</t>
  </si>
  <si>
    <t>PID1897</t>
  </si>
  <si>
    <t>PID2603</t>
  </si>
  <si>
    <t>PID4752</t>
  </si>
  <si>
    <t>PID4788</t>
  </si>
  <si>
    <t>PID3563</t>
  </si>
  <si>
    <t>PID878</t>
  </si>
  <si>
    <t>PID4912</t>
  </si>
  <si>
    <t>PID2051</t>
  </si>
  <si>
    <t>PID1965</t>
  </si>
  <si>
    <t>PID743</t>
  </si>
  <si>
    <t>PID1131</t>
  </si>
  <si>
    <t>PID6104</t>
  </si>
  <si>
    <t>PID1238</t>
  </si>
  <si>
    <t>PID2087</t>
  </si>
  <si>
    <t>PID3112</t>
  </si>
  <si>
    <t>PID898</t>
  </si>
  <si>
    <t>PID2984</t>
  </si>
  <si>
    <t>PID4416</t>
  </si>
  <si>
    <t>PID909</t>
  </si>
  <si>
    <t>PID5146</t>
  </si>
  <si>
    <t>PID3006</t>
  </si>
  <si>
    <t>PID2447</t>
  </si>
  <si>
    <t>PID2244</t>
  </si>
  <si>
    <t>PID5398</t>
  </si>
  <si>
    <t>PID275</t>
  </si>
  <si>
    <t>PID2161</t>
  </si>
  <si>
    <t>PID2732</t>
  </si>
  <si>
    <t>PID4307</t>
  </si>
  <si>
    <t>PID5694</t>
  </si>
  <si>
    <t>PID6391</t>
  </si>
  <si>
    <t>PID4477</t>
  </si>
  <si>
    <t>PID2239</t>
  </si>
  <si>
    <t>PID4873</t>
  </si>
  <si>
    <t>PID5107</t>
  </si>
  <si>
    <t>PID3381</t>
  </si>
  <si>
    <t>PID3811</t>
  </si>
  <si>
    <t>PID5681</t>
  </si>
  <si>
    <t>PID4298</t>
  </si>
  <si>
    <t>PID4344</t>
  </si>
  <si>
    <t>PID5701</t>
  </si>
  <si>
    <t>PID3572</t>
  </si>
  <si>
    <t>PID2334</t>
  </si>
  <si>
    <t>PID733</t>
  </si>
  <si>
    <t>PID580</t>
  </si>
  <si>
    <t>PID6016</t>
  </si>
  <si>
    <t>PID3386</t>
  </si>
  <si>
    <t>PID1629</t>
  </si>
  <si>
    <t>PID5719</t>
  </si>
  <si>
    <t>PID50</t>
  </si>
  <si>
    <t>PID6445</t>
  </si>
  <si>
    <t>PID1855</t>
  </si>
  <si>
    <t>PID4042</t>
  </si>
  <si>
    <t>PID5769</t>
  </si>
  <si>
    <t>PID1787</t>
  </si>
  <si>
    <t>PID1344</t>
  </si>
  <si>
    <t>PID2740</t>
  </si>
  <si>
    <t>PID2765</t>
  </si>
  <si>
    <t>PID5011</t>
  </si>
  <si>
    <t>PID1703</t>
  </si>
  <si>
    <t>PID5519</t>
  </si>
  <si>
    <t>PID3669</t>
  </si>
  <si>
    <t>PID108</t>
  </si>
  <si>
    <t>PID6347</t>
  </si>
  <si>
    <t>PID4951</t>
  </si>
  <si>
    <t>PID1942</t>
  </si>
  <si>
    <t>PID4543</t>
  </si>
  <si>
    <t>PID3781</t>
  </si>
  <si>
    <t>PID5219</t>
  </si>
  <si>
    <t>PID3637</t>
  </si>
  <si>
    <t>PID3184</t>
  </si>
  <si>
    <t>PID6133</t>
  </si>
  <si>
    <t>PID3059</t>
  </si>
  <si>
    <t>PID4164</t>
  </si>
  <si>
    <t>PID3736</t>
  </si>
  <si>
    <t>PID4217</t>
  </si>
  <si>
    <t>PID1938</t>
  </si>
  <si>
    <t>PID1970</t>
  </si>
  <si>
    <t>PID974</t>
  </si>
  <si>
    <t>PID4134</t>
  </si>
  <si>
    <t>PID738</t>
  </si>
  <si>
    <t>PID503</t>
  </si>
  <si>
    <t>PID6252</t>
  </si>
  <si>
    <t>PID1653</t>
  </si>
  <si>
    <t>PID3830</t>
  </si>
  <si>
    <t>PID3549</t>
  </si>
  <si>
    <t>PID4797</t>
  </si>
  <si>
    <t>PID4102</t>
  </si>
  <si>
    <t>PID655</t>
  </si>
  <si>
    <t>PID4523</t>
  </si>
  <si>
    <t>PID943</t>
  </si>
  <si>
    <t>PID1637</t>
  </si>
  <si>
    <t>PID938</t>
  </si>
  <si>
    <t>PID5988</t>
  </si>
  <si>
    <t>PID6019</t>
  </si>
  <si>
    <t>PID230</t>
  </si>
  <si>
    <t>PID3702</t>
  </si>
  <si>
    <t>PID4866</t>
  </si>
  <si>
    <t>PID5065</t>
  </si>
  <si>
    <t>PID1040</t>
  </si>
  <si>
    <t>PID6360</t>
  </si>
  <si>
    <t>PID2503</t>
  </si>
  <si>
    <t>PID6404</t>
  </si>
  <si>
    <t>PID2332</t>
  </si>
  <si>
    <t>PID952</t>
  </si>
  <si>
    <t>PID4522</t>
  </si>
  <si>
    <t>PID773</t>
  </si>
  <si>
    <t>PID1448</t>
  </si>
  <si>
    <t>PID5682</t>
  </si>
  <si>
    <t>PID3520</t>
  </si>
  <si>
    <t>PID5819</t>
  </si>
  <si>
    <t>PID896</t>
  </si>
  <si>
    <t>PID852</t>
  </si>
  <si>
    <t>PID4132</t>
  </si>
  <si>
    <t>PID121</t>
  </si>
  <si>
    <t>PID2977</t>
  </si>
  <si>
    <t>PID3367</t>
  </si>
  <si>
    <t>PID2715</t>
  </si>
  <si>
    <t>PID1011</t>
  </si>
  <si>
    <t>PID1667</t>
  </si>
  <si>
    <t>PID4427</t>
  </si>
  <si>
    <t>PID6095</t>
  </si>
  <si>
    <t>PID4246</t>
  </si>
  <si>
    <t>PID1950</t>
  </si>
  <si>
    <t>PID4844</t>
  </si>
  <si>
    <t>PID1634</t>
  </si>
  <si>
    <t>PID2012</t>
  </si>
  <si>
    <t>PID1245</t>
  </si>
  <si>
    <t>PID4628</t>
  </si>
  <si>
    <t>PID4793</t>
  </si>
  <si>
    <t>PID4703</t>
  </si>
  <si>
    <t>PID1022</t>
  </si>
  <si>
    <t>PID5672</t>
  </si>
  <si>
    <t>PID3418</t>
  </si>
  <si>
    <t>PID2490</t>
  </si>
  <si>
    <t>PID827</t>
  </si>
  <si>
    <t>PID4906</t>
  </si>
  <si>
    <t>PID1359</t>
  </si>
  <si>
    <t>PID6370</t>
  </si>
  <si>
    <t>PID3514</t>
  </si>
  <si>
    <t>PID5625</t>
  </si>
  <si>
    <t>PID4107</t>
  </si>
  <si>
    <t>PID6121</t>
  </si>
  <si>
    <t>PID6255</t>
  </si>
  <si>
    <t>PID2255</t>
  </si>
  <si>
    <t>PID1177</t>
  </si>
  <si>
    <t>PID4682</t>
  </si>
  <si>
    <t>PID3467</t>
  </si>
  <si>
    <t>PID2859</t>
  </si>
  <si>
    <t>PID4324</t>
  </si>
  <si>
    <t>PID2102</t>
  </si>
  <si>
    <t>PID4556</t>
  </si>
  <si>
    <t>PID3621</t>
  </si>
  <si>
    <t>PID5863</t>
  </si>
  <si>
    <t>PID2032</t>
  </si>
  <si>
    <t>PID1797</t>
  </si>
  <si>
    <t>PID995</t>
  </si>
  <si>
    <t>PID2379</t>
  </si>
  <si>
    <t>PID2741</t>
  </si>
  <si>
    <t>PID405</t>
  </si>
  <si>
    <t>PID3813</t>
  </si>
  <si>
    <t>PID5912</t>
  </si>
  <si>
    <t>PID479</t>
  </si>
  <si>
    <t>PID5785</t>
  </si>
  <si>
    <t>PID3664</t>
  </si>
  <si>
    <t>PID2123</t>
  </si>
  <si>
    <t>PID4321</t>
  </si>
  <si>
    <t>PID6336</t>
  </si>
  <si>
    <t>PID101</t>
  </si>
  <si>
    <t>PID3856</t>
  </si>
  <si>
    <t>PID1256</t>
  </si>
  <si>
    <t>PID5839</t>
  </si>
  <si>
    <t>PID5424</t>
  </si>
  <si>
    <t>PID3047</t>
  </si>
  <si>
    <t>PID1132</t>
  </si>
  <si>
    <t>PID4773</t>
  </si>
  <si>
    <t>PID5507</t>
  </si>
  <si>
    <t>PID4695</t>
  </si>
  <si>
    <t>PID5855</t>
  </si>
  <si>
    <t>PID3508</t>
  </si>
  <si>
    <t>PID854</t>
  </si>
  <si>
    <t>PID653</t>
  </si>
  <si>
    <t>PID3188</t>
  </si>
  <si>
    <t>PID5471</t>
  </si>
  <si>
    <t>PID3725</t>
  </si>
  <si>
    <t>PID71</t>
  </si>
  <si>
    <t>PID2276</t>
  </si>
  <si>
    <t>PID1251</t>
  </si>
  <si>
    <t>PID1533</t>
  </si>
  <si>
    <t>PID1736</t>
  </si>
  <si>
    <t>PID3105</t>
  </si>
  <si>
    <t>PID1888</t>
  </si>
  <si>
    <t>PID1871</t>
  </si>
  <si>
    <t>PID1709</t>
  </si>
  <si>
    <t>PID4044</t>
  </si>
  <si>
    <t>PID1553</t>
  </si>
  <si>
    <t>PID5018</t>
  </si>
  <si>
    <t>PID793</t>
  </si>
  <si>
    <t>PID1798</t>
  </si>
  <si>
    <t>PID5003</t>
  </si>
  <si>
    <t>PID370</t>
  </si>
  <si>
    <t>PID5708</t>
  </si>
  <si>
    <t>PID1583</t>
  </si>
  <si>
    <t>PID2882</t>
  </si>
  <si>
    <t>PID1920</t>
  </si>
  <si>
    <t>PID3084</t>
  </si>
  <si>
    <t>PID2853</t>
  </si>
  <si>
    <t>PID5355</t>
  </si>
  <si>
    <t>PID4252</t>
  </si>
  <si>
    <t>PID2114</t>
  </si>
  <si>
    <t>PID2866</t>
  </si>
  <si>
    <t>PID4129</t>
  </si>
  <si>
    <t>PID5951</t>
  </si>
  <si>
    <t>PID1252</t>
  </si>
  <si>
    <t>PID3477</t>
  </si>
  <si>
    <t>PID143</t>
  </si>
  <si>
    <t>PID4009</t>
  </si>
  <si>
    <t>PID4754</t>
  </si>
  <si>
    <t>PID3266</t>
  </si>
  <si>
    <t>PID343</t>
  </si>
  <si>
    <t>PID3196</t>
  </si>
  <si>
    <t>PID5648</t>
  </si>
  <si>
    <t>PID5128</t>
  </si>
  <si>
    <t>PID2384</t>
  </si>
  <si>
    <t>PID1839</t>
  </si>
  <si>
    <t>PID2561</t>
  </si>
  <si>
    <t>PID4981</t>
  </si>
  <si>
    <t>PID777</t>
  </si>
  <si>
    <t>PID3434</t>
  </si>
  <si>
    <t>PID5753</t>
  </si>
  <si>
    <t>PID6264</t>
  </si>
  <si>
    <t>PID3764</t>
  </si>
  <si>
    <t>PID3342</t>
  </si>
  <si>
    <t>PID4486</t>
  </si>
  <si>
    <t>PID1812</t>
  </si>
  <si>
    <t>PID5517</t>
  </si>
  <si>
    <t>PID1598</t>
  </si>
  <si>
    <t>PID1395</t>
  </si>
  <si>
    <t>PID2584</t>
  </si>
  <si>
    <t>PID344</t>
  </si>
  <si>
    <t>PID2877</t>
  </si>
  <si>
    <t>PID3552</t>
  </si>
  <si>
    <t>PID4219</t>
  </si>
  <si>
    <t>PID4509</t>
  </si>
  <si>
    <t>PID3497</t>
  </si>
  <si>
    <t>PID1205</t>
  </si>
  <si>
    <t>PID1400</t>
  </si>
  <si>
    <t>PID2844</t>
  </si>
  <si>
    <t>PID2758</t>
  </si>
  <si>
    <t>PID4900</t>
  </si>
  <si>
    <t>PID5171</t>
  </si>
  <si>
    <t>PID5664</t>
  </si>
  <si>
    <t>PID5767</t>
  </si>
  <si>
    <t>PID1972</t>
  </si>
  <si>
    <t>PID4045</t>
  </si>
  <si>
    <t>PID2585</t>
  </si>
  <si>
    <t>PID6342</t>
  </si>
  <si>
    <t>PID3091</t>
  </si>
  <si>
    <t>PID202</t>
  </si>
  <si>
    <t>PID1198</t>
  </si>
  <si>
    <t>PID1699</t>
  </si>
  <si>
    <t>PID1707</t>
  </si>
  <si>
    <t>PID5603</t>
  </si>
  <si>
    <t>PID1801</t>
  </si>
  <si>
    <t>PID719</t>
  </si>
  <si>
    <t>PID220</t>
  </si>
  <si>
    <t>PID4972</t>
  </si>
  <si>
    <t>PID2272</t>
  </si>
  <si>
    <t>PID2315</t>
  </si>
  <si>
    <t>PID4636</t>
  </si>
  <si>
    <t>PID1701</t>
  </si>
  <si>
    <t>PID1729</t>
  </si>
  <si>
    <t>PID1807</t>
  </si>
  <si>
    <t>PID6222</t>
  </si>
  <si>
    <t>PID2749</t>
  </si>
  <si>
    <t>PID3601</t>
  </si>
  <si>
    <t>PID3365</t>
  </si>
  <si>
    <t>PID1478</t>
  </si>
  <si>
    <t>PID3037</t>
  </si>
  <si>
    <t>PID4317</t>
  </si>
  <si>
    <t>PID3265</t>
  </si>
  <si>
    <t>PID3899</t>
  </si>
  <si>
    <t>PID3559</t>
  </si>
  <si>
    <t>PID3126</t>
  </si>
  <si>
    <t>PID3958</t>
  </si>
  <si>
    <t>PID2124</t>
  </si>
  <si>
    <t>PID3030</t>
  </si>
  <si>
    <t>PID1810</t>
  </si>
  <si>
    <t>PID3392</t>
  </si>
  <si>
    <t>PID4345</t>
  </si>
  <si>
    <t>PID4553</t>
  </si>
  <si>
    <t>PID4408</t>
  </si>
  <si>
    <t>PID146</t>
  </si>
  <si>
    <t>PID2728</t>
  </si>
  <si>
    <t>PID3346</t>
  </si>
  <si>
    <t>PID561</t>
  </si>
  <si>
    <t>PID4761</t>
  </si>
  <si>
    <t>PID1056</t>
  </si>
  <si>
    <t>PID873</t>
  </si>
  <si>
    <t>PID2478</t>
  </si>
  <si>
    <t>PID882</t>
  </si>
  <si>
    <t>PID6242</t>
  </si>
  <si>
    <t>PID1752</t>
  </si>
  <si>
    <t>PID1799</t>
  </si>
  <si>
    <t>PID103</t>
  </si>
  <si>
    <t>PID3909</t>
  </si>
  <si>
    <t>PID4665</t>
  </si>
  <si>
    <t>PID3936</t>
  </si>
  <si>
    <t>PID5897</t>
  </si>
  <si>
    <t>PID4842</t>
  </si>
  <si>
    <t>PID4538</t>
  </si>
  <si>
    <t>PID2969</t>
  </si>
  <si>
    <t>PID4575</t>
  </si>
  <si>
    <t>PID4734</t>
  </si>
  <si>
    <t>PID2850</t>
  </si>
  <si>
    <t>PID5284</t>
  </si>
  <si>
    <t>PID1868</t>
  </si>
  <si>
    <t>PID231</t>
  </si>
  <si>
    <t>PID4447</t>
  </si>
  <si>
    <t>PID5482</t>
  </si>
  <si>
    <t>PID4064</t>
  </si>
  <si>
    <t>PID5834</t>
  </si>
  <si>
    <t>PID3677</t>
  </si>
  <si>
    <t>PID807</t>
  </si>
  <si>
    <t>PID1760</t>
  </si>
  <si>
    <t>PID2435</t>
  </si>
  <si>
    <t>PID1872</t>
  </si>
  <si>
    <t>PID4674</t>
  </si>
  <si>
    <t>PID2716</t>
  </si>
  <si>
    <t>PID4130</t>
  </si>
  <si>
    <t>PID3033</t>
  </si>
  <si>
    <t>PID3831</t>
  </si>
  <si>
    <t>PID5849</t>
  </si>
  <si>
    <t>PID1740</t>
  </si>
  <si>
    <t>PID1310</t>
  </si>
  <si>
    <t>PID4659</t>
  </si>
  <si>
    <t>PID4166</t>
  </si>
  <si>
    <t>PID5695</t>
  </si>
  <si>
    <t>PID1905</t>
  </si>
  <si>
    <t>PID2702</t>
  </si>
  <si>
    <t>PID4290</t>
  </si>
  <si>
    <t>PID6079</t>
  </si>
  <si>
    <t>PID4999</t>
  </si>
  <si>
    <t>PID3543</t>
  </si>
  <si>
    <t>PID6089</t>
  </si>
  <si>
    <t>PID478</t>
  </si>
  <si>
    <t>PID2588</t>
  </si>
  <si>
    <t>PID2321</t>
  </si>
  <si>
    <t>PID5716</t>
  </si>
  <si>
    <t>PID3799</t>
  </si>
  <si>
    <t>PID35</t>
  </si>
  <si>
    <t>PID323</t>
  </si>
  <si>
    <t>PID1753</t>
  </si>
  <si>
    <t>PID4201</t>
  </si>
  <si>
    <t>PID4531</t>
  </si>
  <si>
    <t>PID4692</t>
  </si>
  <si>
    <t>PID2978</t>
  </si>
  <si>
    <t>PID4387</t>
  </si>
  <si>
    <t>PID2139</t>
  </si>
  <si>
    <t>PID3383</t>
  </si>
  <si>
    <t>PID2562</t>
  </si>
  <si>
    <t>PID5783</t>
  </si>
  <si>
    <t>PID3729</t>
  </si>
  <si>
    <t>PID5299</t>
  </si>
  <si>
    <t>PID2525</t>
  </si>
  <si>
    <t>PID429</t>
  </si>
  <si>
    <t>PID5005</t>
  </si>
  <si>
    <t>PID2873</t>
  </si>
  <si>
    <t>PID2976</t>
  </si>
  <si>
    <t>PID1032</t>
  </si>
  <si>
    <t>PID2552</t>
  </si>
  <si>
    <t>PID1038</t>
  </si>
  <si>
    <t>PID1508</t>
  </si>
  <si>
    <t>PID3481</t>
  </si>
  <si>
    <t>PID3536</t>
  </si>
  <si>
    <t>PID5946</t>
  </si>
  <si>
    <t>PID2957</t>
  </si>
  <si>
    <t>PID3679</t>
  </si>
  <si>
    <t>PID201</t>
  </si>
  <si>
    <t>PID495</t>
  </si>
  <si>
    <t>PID6269</t>
  </si>
  <si>
    <t>PID4300</t>
  </si>
  <si>
    <t>PID2450</t>
  </si>
  <si>
    <t>PID1208</t>
  </si>
  <si>
    <t>PID4314</t>
  </si>
  <si>
    <t>PID5190</t>
  </si>
  <si>
    <t>PID1526</t>
  </si>
  <si>
    <t>PID5858</t>
  </si>
  <si>
    <t>PID5185</t>
  </si>
  <si>
    <t>PID6190</t>
  </si>
  <si>
    <t>PID1944</t>
  </si>
  <si>
    <t>PID4467</t>
  </si>
  <si>
    <t>PID2736</t>
  </si>
  <si>
    <t>PID5414</t>
  </si>
  <si>
    <t>PID5489</t>
  </si>
  <si>
    <t>PID1074</t>
  </si>
  <si>
    <t>PID2287</t>
  </si>
  <si>
    <t>PID3035</t>
  </si>
  <si>
    <t>PID5033</t>
  </si>
  <si>
    <t>PID5797</t>
  </si>
  <si>
    <t>PID973</t>
  </si>
  <si>
    <t>PID5110</t>
  </si>
  <si>
    <t>PID6021</t>
  </si>
  <si>
    <t>PID2153</t>
  </si>
  <si>
    <t>PID128</t>
  </si>
  <si>
    <t>PID2082</t>
  </si>
  <si>
    <t>PID2906</t>
  </si>
  <si>
    <t>PID2930</t>
  </si>
  <si>
    <t>PID6186</t>
  </si>
  <si>
    <t>PID5823</t>
  </si>
  <si>
    <t>PID5914</t>
  </si>
  <si>
    <t>PID5731</t>
  </si>
  <si>
    <t>PID1425</t>
  </si>
  <si>
    <t>PID2376</t>
  </si>
  <si>
    <t>PID895</t>
  </si>
  <si>
    <t>PID3726</t>
  </si>
  <si>
    <t>PID6060</t>
  </si>
  <si>
    <t>PID1936</t>
  </si>
  <si>
    <t>PID4121</t>
  </si>
  <si>
    <t>PID107</t>
  </si>
  <si>
    <t>PID519</t>
  </si>
  <si>
    <t>PID2680</t>
  </si>
  <si>
    <t>PID600</t>
  </si>
  <si>
    <t>PID4631</t>
  </si>
  <si>
    <t>PID787</t>
  </si>
  <si>
    <t>PID586</t>
  </si>
  <si>
    <t>PID2208</t>
  </si>
  <si>
    <t>PID2038</t>
  </si>
  <si>
    <t>PID3192</t>
  </si>
  <si>
    <t>PID6275</t>
  </si>
  <si>
    <t>PID3503</t>
  </si>
  <si>
    <t>PID4759</t>
  </si>
  <si>
    <t>PID3782</t>
  </si>
  <si>
    <t>PID4870</t>
  </si>
  <si>
    <t>PID2088</t>
  </si>
  <si>
    <t>PID140</t>
  </si>
  <si>
    <t>PID2813</t>
  </si>
  <si>
    <t>PID1702</t>
  </si>
  <si>
    <t>PID1665</t>
  </si>
  <si>
    <t>PID5560</t>
  </si>
  <si>
    <t>PID431</t>
  </si>
  <si>
    <t>PID1602</t>
  </si>
  <si>
    <t>PID67</t>
  </si>
  <si>
    <t>PID3768</t>
  </si>
  <si>
    <t>PID3647</t>
  </si>
  <si>
    <t>PID6300</t>
  </si>
  <si>
    <t>PID5449</t>
  </si>
  <si>
    <t>PID556</t>
  </si>
  <si>
    <t>PID3234</t>
  </si>
  <si>
    <t>PID1823</t>
  </si>
  <si>
    <t>PID4778</t>
  </si>
  <si>
    <t>PID4037</t>
  </si>
  <si>
    <t>PID385</t>
  </si>
  <si>
    <t>PID4804</t>
  </si>
  <si>
    <t>PID3959</t>
  </si>
  <si>
    <t>PID159</t>
  </si>
  <si>
    <t>PID3251</t>
  </si>
  <si>
    <t>PID6285</t>
  </si>
  <si>
    <t>PID1761</t>
  </si>
  <si>
    <t>PID1092</t>
  </si>
  <si>
    <t>PID5069</t>
  </si>
  <si>
    <t>PID1924</t>
  </si>
  <si>
    <t>PID1579</t>
  </si>
  <si>
    <t>PID1861</t>
  </si>
  <si>
    <t>PID49</t>
  </si>
  <si>
    <t>PID5677</t>
  </si>
  <si>
    <t>PID1176</t>
  </si>
  <si>
    <t>PID5063</t>
  </si>
  <si>
    <t>PID4428</t>
  </si>
  <si>
    <t>PID5452</t>
  </si>
  <si>
    <t>PID1815</t>
  </si>
  <si>
    <t>PID4539</t>
  </si>
  <si>
    <t>PID4560</t>
  </si>
  <si>
    <t>PID754</t>
  </si>
  <si>
    <t>PID3807</t>
  </si>
  <si>
    <t>PID329</t>
  </si>
  <si>
    <t>PID6012</t>
  </si>
  <si>
    <t>PID1521</t>
  </si>
  <si>
    <t>PID2227</t>
  </si>
  <si>
    <t>PID6327</t>
  </si>
  <si>
    <t>PID6396</t>
  </si>
  <si>
    <t>PID2493</t>
  </si>
  <si>
    <t>PID132</t>
  </si>
  <si>
    <t>PID358</t>
  </si>
  <si>
    <t>PID1998</t>
  </si>
  <si>
    <t>PID5472</t>
  </si>
  <si>
    <t>PID5967</t>
  </si>
  <si>
    <t>PID5653</t>
  </si>
  <si>
    <t>PID5638</t>
  </si>
  <si>
    <t>PID54</t>
  </si>
  <si>
    <t>PID5670</t>
  </si>
  <si>
    <t>PID2607</t>
  </si>
  <si>
    <t>PID3056</t>
  </si>
  <si>
    <t>PID4197</t>
  </si>
  <si>
    <t>PID3478</t>
  </si>
  <si>
    <t>PID5661</t>
  </si>
  <si>
    <t>PID379</t>
  </si>
  <si>
    <t>PID5324</t>
  </si>
  <si>
    <t>PID587</t>
  </si>
  <si>
    <t>PID4747</t>
  </si>
  <si>
    <t>PID1818</t>
  </si>
  <si>
    <t>PID781</t>
  </si>
  <si>
    <t>PID2116</t>
  </si>
  <si>
    <t>PID2179</t>
  </si>
  <si>
    <t>PID4753</t>
  </si>
  <si>
    <t>PID1172</t>
  </si>
  <si>
    <t>PID5468</t>
  </si>
  <si>
    <t>PID4420</t>
  </si>
  <si>
    <t>PID5372</t>
  </si>
  <si>
    <t>PID6231</t>
  </si>
  <si>
    <t>PID3042</t>
  </si>
  <si>
    <t>PID2194</t>
  </si>
  <si>
    <t>PID4395</t>
  </si>
  <si>
    <t>PID3504</t>
  </si>
  <si>
    <t>PID5875</t>
  </si>
  <si>
    <t>PID3685</t>
  </si>
  <si>
    <t>PID5526</t>
  </si>
  <si>
    <t>PID5613</t>
  </si>
  <si>
    <t>PID716</t>
  </si>
  <si>
    <t>PID2281</t>
  </si>
  <si>
    <t>PID5123</t>
  </si>
  <si>
    <t>PID4054</t>
  </si>
  <si>
    <t>PID19</t>
  </si>
  <si>
    <t>PID4504</t>
  </si>
  <si>
    <t>PID1058</t>
  </si>
  <si>
    <t>PID6253</t>
  </si>
  <si>
    <t>PID2845</t>
  </si>
  <si>
    <t>PID6228</t>
  </si>
  <si>
    <t>PID3390</t>
  </si>
  <si>
    <t>PID4451</t>
  </si>
  <si>
    <t>PID5473</t>
  </si>
  <si>
    <t>PID3402</t>
  </si>
  <si>
    <t>PID5986</t>
  </si>
  <si>
    <t>PID2935</t>
  </si>
  <si>
    <t>PID1026</t>
  </si>
  <si>
    <t>PID546</t>
  </si>
  <si>
    <t>PID4711</t>
  </si>
  <si>
    <t>PID944</t>
  </si>
  <si>
    <t>PID1509</t>
  </si>
  <si>
    <t>PID4894</t>
  </si>
  <si>
    <t>PID4975</t>
  </si>
  <si>
    <t>PID1771</t>
  </si>
  <si>
    <t>PID2347</t>
  </si>
  <si>
    <t>PID4076</t>
  </si>
  <si>
    <t>PID936</t>
  </si>
  <si>
    <t>PID236</t>
  </si>
  <si>
    <t>PID3449</t>
  </si>
  <si>
    <t>PID3010</t>
  </si>
  <si>
    <t>PID5166</t>
  </si>
  <si>
    <t>PID4496</t>
  </si>
  <si>
    <t>PID955</t>
  </si>
  <si>
    <t>PID5487</t>
  </si>
  <si>
    <t>PID5235</t>
  </si>
  <si>
    <t>PID232</t>
  </si>
  <si>
    <t>PID6149</t>
  </si>
  <si>
    <t>PID3149</t>
  </si>
  <si>
    <t>PID5955</t>
  </si>
  <si>
    <t>PID3575</t>
  </si>
  <si>
    <t>PID5055</t>
  </si>
  <si>
    <t>PID4215</t>
  </si>
  <si>
    <t>PID2937</t>
  </si>
  <si>
    <t>PID387</t>
  </si>
  <si>
    <t>PID2833</t>
  </si>
  <si>
    <t>PID2892</t>
  </si>
  <si>
    <t>PID4700</t>
  </si>
  <si>
    <t>PID3502</t>
  </si>
  <si>
    <t>PID133</t>
  </si>
  <si>
    <t>PID5411</t>
  </si>
  <si>
    <t>PID1977</t>
  </si>
  <si>
    <t>PID262</t>
  </si>
  <si>
    <t>PID3460</t>
  </si>
  <si>
    <t>PID4294</t>
  </si>
  <si>
    <t>PID4369</t>
  </si>
  <si>
    <t>PID6031</t>
  </si>
  <si>
    <t>PID4016</t>
  </si>
  <si>
    <t>PID6062</t>
  </si>
  <si>
    <t>PID4343</t>
  </si>
  <si>
    <t>PID3327</t>
  </si>
  <si>
    <t>PID2488</t>
  </si>
  <si>
    <t>PID3178</t>
  </si>
  <si>
    <t>PID1175</t>
  </si>
  <si>
    <t>PID2814</t>
  </si>
  <si>
    <t>PID5989</t>
  </si>
  <si>
    <t>PID3473</t>
  </si>
  <si>
    <t>PID4172</t>
  </si>
  <si>
    <t>PID1234</t>
  </si>
  <si>
    <t>PID2459</t>
  </si>
  <si>
    <t>PID1428</t>
  </si>
  <si>
    <t>PID3210</t>
  </si>
  <si>
    <t>PID6153</t>
  </si>
  <si>
    <t>PID3627</t>
  </si>
  <si>
    <t>PID536</t>
  </si>
  <si>
    <t>PID4310</t>
  </si>
  <si>
    <t>PID4891</t>
  </si>
  <si>
    <t>PID1168</t>
  </si>
  <si>
    <t>PID6054</t>
  </si>
  <si>
    <t>PID2560</t>
  </si>
  <si>
    <t>PID5878</t>
  </si>
  <si>
    <t>PID2270</t>
  </si>
  <si>
    <t>PID4820</t>
  </si>
  <si>
    <t>PID3246</t>
  </si>
  <si>
    <t>PID6416</t>
  </si>
  <si>
    <t>PID5905</t>
  </si>
  <si>
    <t>PID545</t>
  </si>
  <si>
    <t>PID1109</t>
  </si>
  <si>
    <t>PID4049</t>
  </si>
  <si>
    <t>PID4189</t>
  </si>
  <si>
    <t>PID987</t>
  </si>
  <si>
    <t>PID6108</t>
  </si>
  <si>
    <t>PID2189</t>
  </si>
  <si>
    <t>PID1440</t>
  </si>
  <si>
    <t>PID729</t>
  </si>
  <si>
    <t>PID2297</t>
  </si>
  <si>
    <t>PID2734</t>
  </si>
  <si>
    <t>PID3156</t>
  </si>
  <si>
    <t>PID5182</t>
  </si>
  <si>
    <t>PID6167</t>
  </si>
  <si>
    <t>PID4641</t>
  </si>
  <si>
    <t>PID497</t>
  </si>
  <si>
    <t>PID4705</t>
  </si>
  <si>
    <t>PID1052</t>
  </si>
  <si>
    <t>PID609</t>
  </si>
  <si>
    <t>PID2249</t>
  </si>
  <si>
    <t>PID4615</t>
  </si>
  <si>
    <t>PID2333</t>
  </si>
  <si>
    <t>PID3024</t>
  </si>
  <si>
    <t>PID2006</t>
  </si>
  <si>
    <t>PID4632</t>
  </si>
  <si>
    <t>PID2571</t>
  </si>
  <si>
    <t>PID2073</t>
  </si>
  <si>
    <t>PID5822</t>
  </si>
  <si>
    <t>PID6249</t>
  </si>
  <si>
    <t>PID25</t>
  </si>
  <si>
    <t>PID569</t>
  </si>
  <si>
    <t>PID5067</t>
  </si>
  <si>
    <t>PID2080</t>
  </si>
  <si>
    <t>PID3847</t>
  </si>
  <si>
    <t>PID992</t>
  </si>
  <si>
    <t>PID4268</t>
  </si>
  <si>
    <t>PID5036</t>
  </si>
  <si>
    <t>PID5317</t>
  </si>
  <si>
    <t>PID5548</t>
  </si>
  <si>
    <t>PID3733</t>
  </si>
  <si>
    <t>PID647</t>
  </si>
  <si>
    <t>PID2008</t>
  </si>
  <si>
    <t>PID590</t>
  </si>
  <si>
    <t>PID2330</t>
  </si>
  <si>
    <t>PID5073</t>
  </si>
  <si>
    <t>PID2651</t>
  </si>
  <si>
    <t>PID5360</t>
  </si>
  <si>
    <t>PID1358</t>
  </si>
  <si>
    <t>PID1381</t>
  </si>
  <si>
    <t>PID2504</t>
  </si>
  <si>
    <t>PID5929</t>
  </si>
  <si>
    <t>PID2767</t>
  </si>
  <si>
    <t>PID2578</t>
  </si>
  <si>
    <t>PID547</t>
  </si>
  <si>
    <t>PID2498</t>
  </si>
  <si>
    <t>PID721</t>
  </si>
  <si>
    <t>PID1474</t>
  </si>
  <si>
    <t>PID6097</t>
  </si>
  <si>
    <t>PID5211</t>
  </si>
  <si>
    <t>PID2624</t>
  </si>
  <si>
    <t>PID3021</t>
  </si>
  <si>
    <t>PID3723</t>
  </si>
  <si>
    <t>PID3333</t>
  </si>
  <si>
    <t>PID237</t>
  </si>
  <si>
    <t>PID6371</t>
  </si>
  <si>
    <t>PID2441</t>
  </si>
  <si>
    <t>PID625</t>
  </si>
  <si>
    <t>PID3512</t>
  </si>
  <si>
    <t>PID4292</t>
  </si>
  <si>
    <t>PID612</t>
  </si>
  <si>
    <t>PID3250</t>
  </si>
  <si>
    <t>PID3706</t>
  </si>
  <si>
    <t>PID2646</t>
  </si>
  <si>
    <t>PID3420</t>
  </si>
  <si>
    <t>PID2207</t>
  </si>
  <si>
    <t>PID3887</t>
  </si>
  <si>
    <t>PID572</t>
  </si>
  <si>
    <t>PID1963</t>
  </si>
  <si>
    <t>PID2688</t>
  </si>
  <si>
    <t>PID1449</t>
  </si>
  <si>
    <t>PID5212</t>
  </si>
  <si>
    <t>PID3792</t>
  </si>
  <si>
    <t>PID5805</t>
  </si>
  <si>
    <t>PID1209</t>
  </si>
  <si>
    <t>PID2663</t>
  </si>
  <si>
    <t>PID2184</t>
  </si>
  <si>
    <t>PID4022</t>
  </si>
  <si>
    <t>PID1272</t>
  </si>
  <si>
    <t>PID5402</t>
  </si>
  <si>
    <t>PID1113</t>
  </si>
  <si>
    <t>PID3613</t>
  </si>
  <si>
    <t>PID1166</t>
  </si>
  <si>
    <t>PID4671</t>
  </si>
  <si>
    <t>PID4253</t>
  </si>
  <si>
    <t>PID3973</t>
  </si>
  <si>
    <t>PID3320</t>
  </si>
  <si>
    <t>PID3522</t>
  </si>
  <si>
    <t>PID5546</t>
  </si>
  <si>
    <t>PID5633</t>
  </si>
  <si>
    <t>PID5953</t>
  </si>
  <si>
    <t>PID907</t>
  </si>
  <si>
    <t>PID1183</t>
  </si>
  <si>
    <t>PID4544</t>
  </si>
  <si>
    <t>PID2684</t>
  </si>
  <si>
    <t>PID3100</t>
  </si>
  <si>
    <t>PID1530</t>
  </si>
  <si>
    <t>PID4233</t>
  </si>
  <si>
    <t>PID6429</t>
  </si>
  <si>
    <t>PID971</t>
  </si>
  <si>
    <t>PID4741</t>
  </si>
  <si>
    <t>PID2196</t>
  </si>
  <si>
    <t>PID5009</t>
  </si>
  <si>
    <t>PID3741</t>
  </si>
  <si>
    <t>PID4004</t>
  </si>
  <si>
    <t>PID1016</t>
  </si>
  <si>
    <t>PID4852</t>
  </si>
  <si>
    <t>PID1776</t>
  </si>
  <si>
    <t>PID6046</t>
  </si>
  <si>
    <t>PID2738</t>
  </si>
  <si>
    <t>PID6408</t>
  </si>
  <si>
    <t>PID352</t>
  </si>
  <si>
    <t>PID6433</t>
  </si>
  <si>
    <t>PID6145</t>
  </si>
  <si>
    <t>PID5228</t>
  </si>
  <si>
    <t>PID2986</t>
  </si>
  <si>
    <t>PID1453</t>
  </si>
  <si>
    <t>PID2959</t>
  </si>
  <si>
    <t>PID2915</t>
  </si>
  <si>
    <t>PID3303</t>
  </si>
  <si>
    <t>PID1241</t>
  </si>
  <si>
    <t>PID2599</t>
  </si>
  <si>
    <t>PID3213</t>
  </si>
  <si>
    <t>PID997</t>
  </si>
  <si>
    <t>PID2530</t>
  </si>
  <si>
    <t>PID1833</t>
  </si>
  <si>
    <t>PID359</t>
  </si>
  <si>
    <t>PID2295</t>
  </si>
  <si>
    <t>PID46</t>
  </si>
  <si>
    <t>PID3949</t>
  </si>
  <si>
    <t>PID400</t>
  </si>
  <si>
    <t>PID2341</t>
  </si>
  <si>
    <t>PID97</t>
  </si>
  <si>
    <t>PID3107</t>
  </si>
  <si>
    <t>PID2956</t>
  </si>
  <si>
    <t>PID3565</t>
  </si>
  <si>
    <t>PID4661</t>
  </si>
  <si>
    <t>PID862</t>
  </si>
  <si>
    <t>PID5278</t>
  </si>
  <si>
    <t>PID5784</t>
  </si>
  <si>
    <t>PID4224</t>
  </si>
  <si>
    <t>PID470</t>
  </si>
  <si>
    <t>PID1393</t>
  </si>
  <si>
    <t>PID1135</t>
  </si>
  <si>
    <t>PID4445</t>
  </si>
  <si>
    <t>PID2115</t>
  </si>
  <si>
    <t>PID5419</t>
  </si>
  <si>
    <t>PID3618</t>
  </si>
  <si>
    <t>PID1891</t>
  </si>
  <si>
    <t>PID369</t>
  </si>
  <si>
    <t>PID1691</t>
  </si>
  <si>
    <t>PID5191</t>
  </si>
  <si>
    <t>PID2658</t>
  </si>
  <si>
    <t>PID410</t>
  </si>
  <si>
    <t>PID1383</t>
  </si>
  <si>
    <t>PID2791</t>
  </si>
  <si>
    <t>PID2862</t>
  </si>
  <si>
    <t>PID3049</t>
  </si>
  <si>
    <t>PID3657</t>
  </si>
  <si>
    <t>PID5723</t>
  </si>
  <si>
    <t>PID983</t>
  </si>
  <si>
    <t>PID2164</t>
  </si>
  <si>
    <t>PID1479</t>
  </si>
  <si>
    <t>PID4176</t>
  </si>
  <si>
    <t>PID1492</t>
  </si>
  <si>
    <t>PID5728</t>
  </si>
  <si>
    <t>PID2047</t>
  </si>
  <si>
    <t>PID1455</t>
  </si>
  <si>
    <t>PID3547</t>
  </si>
  <si>
    <t>PID4482</t>
  </si>
  <si>
    <t>PID2772</t>
  </si>
  <si>
    <t>PID4112</t>
  </si>
  <si>
    <t>PID2375</t>
  </si>
  <si>
    <t>PID4639</t>
  </si>
  <si>
    <t>PID190</t>
  </si>
  <si>
    <t>PID2093</t>
  </si>
  <si>
    <t>PID1486</t>
  </si>
  <si>
    <t>PID695</t>
  </si>
  <si>
    <t>PID4401</t>
  </si>
  <si>
    <t>PID316</t>
  </si>
  <si>
    <t>PID1025</t>
  </si>
  <si>
    <t>PID2576</t>
  </si>
  <si>
    <t>PID373</t>
  </si>
  <si>
    <t>PID4798</t>
  </si>
  <si>
    <t>PID624</t>
  </si>
  <si>
    <t>PID4380</t>
  </si>
  <si>
    <t>PID5574</t>
  </si>
  <si>
    <t>PID4449</t>
  </si>
  <si>
    <t>PID66</t>
  </si>
  <si>
    <t>PID5564</t>
  </si>
  <si>
    <t>PID135</t>
  </si>
  <si>
    <t>PID416</t>
  </si>
  <si>
    <t>PID5442</t>
  </si>
  <si>
    <t>PID982</t>
  </si>
  <si>
    <t>PID1145</t>
  </si>
  <si>
    <t>PID2542</t>
  </si>
  <si>
    <t>PID469</t>
  </si>
  <si>
    <t>PID194</t>
  </si>
  <si>
    <t>PID5147</t>
  </si>
  <si>
    <t>PID505</t>
  </si>
  <si>
    <t>PID1293</t>
  </si>
  <si>
    <t>PID3762</t>
  </si>
  <si>
    <t>PID2914</t>
  </si>
  <si>
    <t>PID1459</t>
  </si>
  <si>
    <t>PID5611</t>
  </si>
  <si>
    <t>PID1684</t>
  </si>
  <si>
    <t>PID4878</t>
  </si>
  <si>
    <t>PID823</t>
  </si>
  <si>
    <t>PID822</t>
  </si>
  <si>
    <t>PID1041</t>
  </si>
  <si>
    <t>PID5614</t>
  </si>
  <si>
    <t>PID4649</t>
  </si>
  <si>
    <t>PID1741</t>
  </si>
  <si>
    <t>PID3236</t>
  </si>
  <si>
    <t>PID5122</t>
  </si>
  <si>
    <t>PID4795</t>
  </si>
  <si>
    <t>PID280</t>
  </si>
  <si>
    <t>PID42</t>
  </si>
  <si>
    <t>PID560</t>
  </si>
  <si>
    <t>PID746</t>
  </si>
  <si>
    <t>PID5163</t>
  </si>
  <si>
    <t>PID1847</t>
  </si>
  <si>
    <t>PID970</t>
  </si>
  <si>
    <t>PID3216</t>
  </si>
  <si>
    <t>PID2694</t>
  </si>
  <si>
    <t>PID4587</t>
  </si>
  <si>
    <t>PID2948</t>
  </si>
  <si>
    <t>PID3586</t>
  </si>
  <si>
    <t>PID3695</t>
  </si>
  <si>
    <t>PID4284</t>
  </si>
  <si>
    <t>PID3868</t>
  </si>
  <si>
    <t>PID2487</t>
  </si>
  <si>
    <t>PID1705</t>
  </si>
  <si>
    <t>PID6218</t>
  </si>
  <si>
    <t>PID1953</t>
  </si>
  <si>
    <t>PID5157</t>
  </si>
  <si>
    <t>PID5100</t>
  </si>
  <si>
    <t>PID4614</t>
  </si>
  <si>
    <t>PID5889</t>
  </si>
  <si>
    <t>PID2474</t>
  </si>
  <si>
    <t>PID4122</t>
  </si>
  <si>
    <t>PID1507</t>
  </si>
  <si>
    <t>PID2520</t>
  </si>
  <si>
    <t>PID1726</t>
  </si>
  <si>
    <t>PID1279</t>
  </si>
  <si>
    <t>PID3459</t>
  </si>
  <si>
    <t>PID3796</t>
  </si>
  <si>
    <t>PID5308</t>
  </si>
  <si>
    <t>PID1997</t>
  </si>
  <si>
    <t>PID6309</t>
  </si>
  <si>
    <t>PID1751</t>
  </si>
  <si>
    <t>PID4760</t>
  </si>
  <si>
    <t>PID2621</t>
  </si>
  <si>
    <t>PID5454</t>
  </si>
  <si>
    <t>PID960</t>
  </si>
  <si>
    <t>PID1122</t>
  </si>
  <si>
    <t>PID2391</t>
  </si>
  <si>
    <t>PID4402</t>
  </si>
  <si>
    <t>PID272</t>
  </si>
  <si>
    <t>PID139</t>
  </si>
  <si>
    <t>PID6144</t>
  </si>
  <si>
    <t>PID447</t>
  </si>
  <si>
    <t>PID2362</t>
  </si>
  <si>
    <t>PID2039</t>
  </si>
  <si>
    <t>PID815</t>
  </si>
  <si>
    <t>PID1277</t>
  </si>
  <si>
    <t>PID3166</t>
  </si>
  <si>
    <t>PID3286</t>
  </si>
  <si>
    <t>PID3259</t>
  </si>
  <si>
    <t>PID2386</t>
  </si>
  <si>
    <t>PID4603</t>
  </si>
  <si>
    <t>PID678</t>
  </si>
  <si>
    <t>PID3635</t>
  </si>
  <si>
    <t>PID940</t>
  </si>
  <si>
    <t>PID524</t>
  </si>
  <si>
    <t>PID6117</t>
  </si>
  <si>
    <t>PID1364</t>
  </si>
  <si>
    <t>PID2402</t>
  </si>
  <si>
    <t>PID5154</t>
  </si>
  <si>
    <t>PID2987</t>
  </si>
  <si>
    <t>PID3739</t>
  </si>
  <si>
    <t>PID3588</t>
  </si>
  <si>
    <t>PID1088</t>
  </si>
  <si>
    <t>PID116</t>
  </si>
  <si>
    <t>PID1621</t>
  </si>
  <si>
    <t>PID4565</t>
  </si>
  <si>
    <t>PID96</t>
  </si>
  <si>
    <t>PID2590</t>
  </si>
  <si>
    <t>PID6298</t>
  </si>
  <si>
    <t>PID5259</t>
  </si>
  <si>
    <t>PID6256</t>
  </si>
  <si>
    <t>PID3715</t>
  </si>
  <si>
    <t>PID1057</t>
  </si>
  <si>
    <t>PID5148</t>
  </si>
  <si>
    <t>PID1270</t>
  </si>
  <si>
    <t>PID4593</t>
  </si>
  <si>
    <t>PID4627</t>
  </si>
  <si>
    <t>PID4347</t>
  </si>
  <si>
    <t>PID2855</t>
  </si>
  <si>
    <t>PID3421</t>
  </si>
  <si>
    <t>PID287</t>
  </si>
  <si>
    <t>PID4696</t>
  </si>
  <si>
    <t>PID3065</t>
  </si>
  <si>
    <t>PID3555</t>
  </si>
  <si>
    <t>PID5848</t>
  </si>
  <si>
    <t>PID6107</t>
  </si>
  <si>
    <t>PID4375</t>
  </si>
  <si>
    <t>PID2318</t>
  </si>
  <si>
    <t>PID881</t>
  </si>
  <si>
    <t>PID2016</t>
  </si>
  <si>
    <t>PID2233</t>
  </si>
  <si>
    <t>PID3894</t>
  </si>
  <si>
    <t>PID477</t>
  </si>
  <si>
    <t>PID4459</t>
  </si>
  <si>
    <t>PID3116</t>
  </si>
  <si>
    <t>PID1896</t>
  </si>
  <si>
    <t>PID4848</t>
  </si>
  <si>
    <t>PID226</t>
  </si>
  <si>
    <t>PID5657</t>
  </si>
  <si>
    <t>PID6397</t>
  </si>
  <si>
    <t>PID3242</t>
  </si>
  <si>
    <t>PID3988</t>
  </si>
  <si>
    <t>PID1315</t>
  </si>
  <si>
    <t>PID150</t>
  </si>
  <si>
    <t>PID6032</t>
  </si>
  <si>
    <t>PID965</t>
  </si>
  <si>
    <t>PID2777</t>
  </si>
  <si>
    <t>PID102</t>
  </si>
  <si>
    <t>PID2770</t>
  </si>
  <si>
    <t>PID3518</t>
  </si>
  <si>
    <t>PID3443</t>
  </si>
  <si>
    <t>PID3645</t>
  </si>
  <si>
    <t>PID1373</t>
  </si>
  <si>
    <t>PID4083</t>
  </si>
  <si>
    <t>PID1274</t>
  </si>
  <si>
    <t>PID5924</t>
  </si>
  <si>
    <t>PID6349</t>
  </si>
  <si>
    <t>PID1483</t>
  </si>
  <si>
    <t>PID2805</t>
  </si>
  <si>
    <t>PID4882</t>
  </si>
  <si>
    <t>PID488</t>
  </si>
  <si>
    <t>PID5178</t>
  </si>
  <si>
    <t>PID2345</t>
  </si>
  <si>
    <t>PID4732</t>
  </si>
  <si>
    <t>PID3088</t>
  </si>
  <si>
    <t>PID2154</t>
  </si>
  <si>
    <t>PID206</t>
  </si>
  <si>
    <t>PID1067</t>
  </si>
  <si>
    <t>PID6205</t>
  </si>
  <si>
    <t>PID88</t>
  </si>
  <si>
    <t>PID3482</t>
  </si>
  <si>
    <t>PID94</t>
  </si>
  <si>
    <t>PID119</t>
  </si>
  <si>
    <t>PID801</t>
  </si>
  <si>
    <t>PID109</t>
  </si>
  <si>
    <t>PID1018</t>
  </si>
  <si>
    <t>PID2381</t>
  </si>
  <si>
    <t>PID1100</t>
  </si>
  <si>
    <t>PID2781</t>
  </si>
  <si>
    <t>PID1355</t>
  </si>
  <si>
    <t>PID1806</t>
  </si>
  <si>
    <t>PID1377</t>
  </si>
  <si>
    <t>PID1706</t>
  </si>
  <si>
    <t>PID585</t>
  </si>
  <si>
    <t>PID3162</t>
  </si>
  <si>
    <t>PID2936</t>
  </si>
  <si>
    <t>PID3560</t>
  </si>
  <si>
    <t>PID298</t>
  </si>
  <si>
    <t>PID4555</t>
  </si>
  <si>
    <t>PID276</t>
  </si>
  <si>
    <t>PID5406</t>
  </si>
  <si>
    <t>PID3760</t>
  </si>
  <si>
    <t>PID1523</t>
  </si>
  <si>
    <t>PID2191</t>
  </si>
  <si>
    <t>PID2293</t>
  </si>
  <si>
    <t>PID3364</t>
  </si>
  <si>
    <t>PID5275</t>
  </si>
  <si>
    <t>PID3114</t>
  </si>
  <si>
    <t>PID4366</t>
  </si>
  <si>
    <t>PID6090</t>
  </si>
  <si>
    <t>PID1042</t>
  </si>
  <si>
    <t>PID5978</t>
  </si>
  <si>
    <t>PID2079</t>
  </si>
  <si>
    <t>PID1536</t>
  </si>
  <si>
    <t>PID803</t>
  </si>
  <si>
    <t>PID3293</t>
  </si>
  <si>
    <t>PID2754</t>
  </si>
  <si>
    <t>PID449</t>
  </si>
  <si>
    <t>PID2526</t>
  </si>
  <si>
    <t>PID3380</t>
  </si>
  <si>
    <t>PID2545</t>
  </si>
  <si>
    <t>PID3791</t>
  </si>
  <si>
    <t>PID5448</t>
  </si>
  <si>
    <t>PID1834</t>
  </si>
  <si>
    <t>PID757</t>
  </si>
  <si>
    <t>PID2536</t>
  </si>
  <si>
    <t>PID998</t>
  </si>
  <si>
    <t>PID4491</t>
  </si>
  <si>
    <t>PID1930</t>
  </si>
  <si>
    <t>PID4540</t>
  </si>
  <si>
    <t>PID5149</t>
  </si>
  <si>
    <t>PID6266</t>
  </si>
  <si>
    <t>PID6289</t>
  </si>
  <si>
    <t>PID3680</t>
  </si>
  <si>
    <t>PID3368</t>
  </si>
  <si>
    <t>PID464</t>
  </si>
  <si>
    <t>PID1791</t>
  </si>
  <si>
    <t>PID3066</t>
  </si>
  <si>
    <t>PID839</t>
  </si>
  <si>
    <t>PID4036</t>
  </si>
  <si>
    <t>PID845</t>
  </si>
  <si>
    <t>PID3205</t>
  </si>
  <si>
    <t>PID1958</t>
  </si>
  <si>
    <t>PID712</t>
  </si>
  <si>
    <t>PID259</t>
  </si>
  <si>
    <t>PID207</t>
  </si>
  <si>
    <t>PID2568</t>
  </si>
  <si>
    <t>PID6000</t>
  </si>
  <si>
    <t>PID3631</t>
  </si>
  <si>
    <t>PID5962</t>
  </si>
  <si>
    <t>PID5750</t>
  </si>
  <si>
    <t>PID4792</t>
  </si>
  <si>
    <t>PID6337</t>
  </si>
  <si>
    <t>PID1668</t>
  </si>
  <si>
    <t>PID1515</t>
  </si>
  <si>
    <t>PID2901</t>
  </si>
  <si>
    <t>PID5196</t>
  </si>
  <si>
    <t>PID4435</t>
  </si>
  <si>
    <t>PID5050</t>
  </si>
  <si>
    <t>PID4048</t>
  </si>
  <si>
    <t>PID5604</t>
  </si>
  <si>
    <t>PID5876</t>
  </si>
  <si>
    <t>PID6368</t>
  </si>
  <si>
    <t>PID5676</t>
  </si>
  <si>
    <t>PID3839</t>
  </si>
  <si>
    <t>PID5444</t>
  </si>
  <si>
    <t>PID4840</t>
  </si>
  <si>
    <t>PID2527</t>
  </si>
  <si>
    <t>PID4432</t>
  </si>
  <si>
    <t>PID5399</t>
  </si>
  <si>
    <t>PID6024</t>
  </si>
  <si>
    <t>PID2265</t>
  </si>
  <si>
    <t>PID1498</t>
  </si>
  <si>
    <t>PID4581</t>
  </si>
  <si>
    <t>PID3516</t>
  </si>
  <si>
    <t>PID2360</t>
  </si>
  <si>
    <t>PID871</t>
  </si>
  <si>
    <t>PID5772</t>
  </si>
  <si>
    <t>PID2960</t>
  </si>
  <si>
    <t>PID2593</t>
  </si>
  <si>
    <t>PID2761</t>
  </si>
  <si>
    <t>PID4748</t>
  </si>
  <si>
    <t>PID3716</t>
  </si>
  <si>
    <t>PID4433</t>
  </si>
  <si>
    <t>PID1149</t>
  </si>
  <si>
    <t>PID3921</t>
  </si>
  <si>
    <t>PID4423</t>
  </si>
  <si>
    <t>PID5531</t>
  </si>
  <si>
    <t>PID5934</t>
  </si>
  <si>
    <t>PID6317</t>
  </si>
  <si>
    <t>PID1966</t>
  </si>
  <si>
    <t>PID41</t>
  </si>
  <si>
    <t>PID720</t>
  </si>
  <si>
    <t>PID954</t>
  </si>
  <si>
    <t>PID3835</t>
  </si>
  <si>
    <t>PID4407</t>
  </si>
  <si>
    <t>PID2993</t>
  </si>
  <si>
    <t>PID2656</t>
  </si>
  <si>
    <t>PID6026</t>
  </si>
  <si>
    <t>PID1095</t>
  </si>
  <si>
    <t>PID6180</t>
  </si>
  <si>
    <t>PID3261</t>
  </si>
  <si>
    <t>PID6047</t>
  </si>
  <si>
    <t>PID5201</t>
  </si>
  <si>
    <t>PID2035</t>
  </si>
  <si>
    <t>PID4727</t>
  </si>
  <si>
    <t>PID3487</t>
  </si>
  <si>
    <t>PID2849</t>
  </si>
  <si>
    <t>PID3625</t>
  </si>
  <si>
    <t>PID173</t>
  </si>
  <si>
    <t>PID2234</t>
  </si>
  <si>
    <t>PID5365</t>
  </si>
  <si>
    <t>PID3309</t>
  </si>
  <si>
    <t>PID1412</t>
  </si>
  <si>
    <t>PID4111</t>
  </si>
  <si>
    <t>PID5575</t>
  </si>
  <si>
    <t>PID1698</t>
  </si>
  <si>
    <t>PID1357</t>
  </si>
  <si>
    <t>PID1803</t>
  </si>
  <si>
    <t>PID6159</t>
  </si>
  <si>
    <t>PID4348</t>
  </si>
  <si>
    <t>PID5373</t>
  </si>
  <si>
    <t>PID1055</t>
  </si>
  <si>
    <t>PID2628</t>
  </si>
  <si>
    <t>PID2662</t>
  </si>
  <si>
    <t>PID4784</t>
  </si>
  <si>
    <t>PID3864</t>
  </si>
  <si>
    <t>PID5236</t>
  </si>
  <si>
    <t>PID4337</t>
  </si>
  <si>
    <t>PID669</t>
  </si>
  <si>
    <t>PID5457</t>
  </si>
  <si>
    <t>PID5151</t>
  </si>
  <si>
    <t>PID4611</t>
  </si>
  <si>
    <t>PID1409</t>
  </si>
  <si>
    <t>PID4758</t>
  </si>
  <si>
    <t>PID4222</t>
  </si>
  <si>
    <t>PID1049</t>
  </si>
  <si>
    <t>PID3852</t>
  </si>
  <si>
    <t>PID2250</t>
  </si>
  <si>
    <t>PID2419</t>
  </si>
  <si>
    <t>PID3794</t>
  </si>
  <si>
    <t>PID4289</t>
  </si>
  <si>
    <t>PID2825</t>
  </si>
  <si>
    <t>PID5711</t>
  </si>
  <si>
    <t>PID6246</t>
  </si>
  <si>
    <t>PID253</t>
  </si>
  <si>
    <t>PID3698</t>
  </si>
  <si>
    <t>PID4488</t>
  </si>
  <si>
    <t>PID3032</t>
  </si>
  <si>
    <t>PID2020</t>
  </si>
  <si>
    <t>PID1441</t>
  </si>
  <si>
    <t>PID5081</t>
  </si>
  <si>
    <t>PID260</t>
  </si>
  <si>
    <t>PID5226</t>
  </si>
  <si>
    <t>PID4505</t>
  </si>
  <si>
    <t>PID5287</t>
  </si>
  <si>
    <t>PID3310</t>
  </si>
  <si>
    <t>PID187</t>
  </si>
  <si>
    <t>PID483</t>
  </si>
  <si>
    <t>PID2569</t>
  </si>
  <si>
    <t>PID6208</t>
  </si>
  <si>
    <t>PID1001</t>
  </si>
  <si>
    <t>PID2852</t>
  </si>
  <si>
    <t>PID4561</t>
  </si>
  <si>
    <t>PID3291</t>
  </si>
  <si>
    <t>PID5215</t>
  </si>
  <si>
    <t>PID1147</t>
  </si>
  <si>
    <t>PID5459</t>
  </si>
  <si>
    <t>PID4384</t>
  </si>
  <si>
    <t>PID3529</t>
  </si>
  <si>
    <t>PID304</t>
  </si>
  <si>
    <t>PID2232</t>
  </si>
  <si>
    <t>PID4801</t>
  </si>
  <si>
    <t>PID4845</t>
  </si>
  <si>
    <t>PID4869</t>
  </si>
  <si>
    <t>PID4709</t>
  </si>
  <si>
    <t>PID6386</t>
  </si>
  <si>
    <t>PID1680</t>
  </si>
  <si>
    <t>PID769</t>
  </si>
  <si>
    <t>PID5265</t>
  </si>
  <si>
    <t>PID617</t>
  </si>
  <si>
    <t>PID1732</t>
  </si>
  <si>
    <t>PID2983</t>
  </si>
  <si>
    <t>PID3352</t>
  </si>
  <si>
    <t>PID1411</t>
  </si>
  <si>
    <t>PID3323</t>
  </si>
  <si>
    <t>PID2252</t>
  </si>
  <si>
    <t>PID972</t>
  </si>
  <si>
    <t>PID1641</t>
  </si>
  <si>
    <t>PID2941</t>
  </si>
  <si>
    <t>PID4194</t>
  </si>
  <si>
    <t>PID2367</t>
  </si>
  <si>
    <t>PID4208</t>
  </si>
  <si>
    <t>PID32</t>
  </si>
  <si>
    <t>PID5432</t>
  </si>
  <si>
    <t>PID3538</t>
  </si>
  <si>
    <t>PID824</t>
  </si>
  <si>
    <t>PID1804</t>
  </si>
  <si>
    <t>PID4749</t>
  </si>
  <si>
    <t>PID5410</t>
  </si>
  <si>
    <t>PID2101</t>
  </si>
  <si>
    <t>PID5668</t>
  </si>
  <si>
    <t>PID5333</t>
  </si>
  <si>
    <t>PID4096</t>
  </si>
  <si>
    <t>PID2449</t>
  </si>
  <si>
    <t>PID4954</t>
  </si>
  <si>
    <t>PID2792</t>
  </si>
  <si>
    <t>PID1651</t>
  </si>
  <si>
    <t>PID5539</t>
  </si>
  <si>
    <t>PID4425</t>
  </si>
  <si>
    <t>PID2353</t>
  </si>
  <si>
    <t>PID2597</t>
  </si>
  <si>
    <t>PID6171</t>
  </si>
  <si>
    <t>PID533</t>
  </si>
  <si>
    <t>PID5950</t>
  </si>
  <si>
    <t>PID2687</t>
  </si>
  <si>
    <t>PID761</t>
  </si>
  <si>
    <t>PID6140</t>
  </si>
  <si>
    <t>PID5415</t>
  </si>
  <si>
    <t>PID4020</t>
  </si>
  <si>
    <t>PID3499</t>
  </si>
  <si>
    <t>PID2874</t>
  </si>
  <si>
    <t>PID2619</t>
  </si>
  <si>
    <t>PID2773</t>
  </si>
  <si>
    <t>PID1302</t>
  </si>
  <si>
    <t>PID6029</t>
  </si>
  <si>
    <t>PID1805</t>
  </si>
  <si>
    <t>PID3029</t>
  </si>
  <si>
    <t>PID4466</t>
  </si>
  <si>
    <t>PID4678</t>
  </si>
  <si>
    <t>PID141</t>
  </si>
  <si>
    <t>PID1340</t>
  </si>
  <si>
    <t>PID3819</t>
  </si>
  <si>
    <t>PID1989</t>
  </si>
  <si>
    <t>PID5413</t>
  </si>
  <si>
    <t>PID5417</t>
  </si>
  <si>
    <t>PID1618</t>
  </si>
  <si>
    <t>PID527</t>
  </si>
  <si>
    <t>PID1775</t>
  </si>
  <si>
    <t>PID904</t>
  </si>
  <si>
    <t>PID6058</t>
  </si>
  <si>
    <t>PID1477</t>
  </si>
  <si>
    <t>PID1908</t>
  </si>
  <si>
    <t>PID2863</t>
  </si>
  <si>
    <t>PID4865</t>
  </si>
  <si>
    <t>PID2951</t>
  </si>
  <si>
    <t>PID3587</t>
  </si>
  <si>
    <t>PID5194</t>
  </si>
  <si>
    <t>PID68</t>
  </si>
  <si>
    <t>PID6091</t>
  </si>
  <si>
    <t>PID4708</t>
  </si>
  <si>
    <t>PID393</t>
  </si>
  <si>
    <t>PID4573</t>
  </si>
  <si>
    <t>PID3603</t>
  </si>
  <si>
    <t>PID3822</t>
  </si>
  <si>
    <t>PID5124</t>
  </si>
  <si>
    <t>PID4541</t>
  </si>
  <si>
    <t>PID3137</t>
  </si>
  <si>
    <t>PID4278</t>
  </si>
  <si>
    <t>PID363</t>
  </si>
  <si>
    <t>PID2429</t>
  </si>
  <si>
    <t>PID6348</t>
  </si>
  <si>
    <t>PID4612</t>
  </si>
  <si>
    <t>PID3382</t>
  </si>
  <si>
    <t>PID5217</t>
  </si>
  <si>
    <t>PID5353</t>
  </si>
  <si>
    <t>PID5464</t>
  </si>
  <si>
    <t>PID701</t>
  </si>
  <si>
    <t>PID3108</t>
  </si>
  <si>
    <t>PID4966</t>
  </si>
  <si>
    <t>PID1495</t>
  </si>
  <si>
    <t>PID3157</t>
  </si>
  <si>
    <t>PID480</t>
  </si>
  <si>
    <t>PID3347</t>
  </si>
  <si>
    <t>PID1061</t>
  </si>
  <si>
    <t>PID3012</t>
  </si>
  <si>
    <t>PID2092</t>
  </si>
  <si>
    <t>PID152</t>
  </si>
  <si>
    <t>PID2392</t>
  </si>
  <si>
    <t>PID4140</t>
  </si>
  <si>
    <t>PID2465</t>
  </si>
  <si>
    <t>PID2639</t>
  </si>
  <si>
    <t>PID1211</t>
  </si>
  <si>
    <t>PID4205</t>
  </si>
  <si>
    <t>PID4211</t>
  </si>
  <si>
    <t>PID465</t>
  </si>
  <si>
    <t>PID696</t>
  </si>
  <si>
    <t>PID4526</t>
  </si>
  <si>
    <t>PID2466</t>
  </si>
  <si>
    <t>PID378</t>
  </si>
  <si>
    <t>PID223</t>
  </si>
  <si>
    <t>PID3727</t>
  </si>
  <si>
    <t>PID1047</t>
  </si>
  <si>
    <t>PID5901</t>
  </si>
  <si>
    <t>PID5102</t>
  </si>
  <si>
    <t>PID2824</t>
  </si>
  <si>
    <t>PID736</t>
  </si>
  <si>
    <t>PID2958</t>
  </si>
  <si>
    <t>PID1379</t>
  </si>
  <si>
    <t>PID2286</t>
  </si>
  <si>
    <t>PID3991</t>
  </si>
  <si>
    <t>PID1179</t>
  </si>
  <si>
    <t>PID5674</t>
  </si>
  <si>
    <t>PID2026</t>
  </si>
  <si>
    <t>PID5230</t>
  </si>
  <si>
    <t>PID2966</t>
  </si>
  <si>
    <t>PID3931</t>
  </si>
  <si>
    <t>PID5350</t>
  </si>
  <si>
    <t>PID2620</t>
  </si>
  <si>
    <t>PID5540</t>
  </si>
  <si>
    <t>PID5907</t>
  </si>
  <si>
    <t>PID219</t>
  </si>
  <si>
    <t>PID5285</t>
  </si>
  <si>
    <t>PID2223</t>
  </si>
  <si>
    <t>PID702</t>
  </si>
  <si>
    <t>PID2746</t>
  </si>
  <si>
    <t>PID4418</t>
  </si>
  <si>
    <t>PID421</t>
  </si>
  <si>
    <t>PID1610</t>
  </si>
  <si>
    <t>PID990</t>
  </si>
  <si>
    <t>PID1708</t>
  </si>
  <si>
    <t>PID3546</t>
  </si>
  <si>
    <t>PID4691</t>
  </si>
  <si>
    <t>PID1015</t>
  </si>
  <si>
    <t>PID1510</t>
  </si>
  <si>
    <t>PID1328</t>
  </si>
  <si>
    <t>PID122</t>
  </si>
  <si>
    <t>PID1846</t>
  </si>
  <si>
    <t>PID1940</t>
  </si>
  <si>
    <t>PID3174</t>
  </si>
  <si>
    <t>PID6343</t>
  </si>
  <si>
    <t>PID4365</t>
  </si>
  <si>
    <t>PID5257</t>
  </si>
  <si>
    <t>PID3550</t>
  </si>
  <si>
    <t>PID216</t>
  </si>
  <si>
    <t>PID490</t>
  </si>
  <si>
    <t>PID2666</t>
  </si>
  <si>
    <t>PID3290</t>
  </si>
  <si>
    <t>PID3833</t>
  </si>
  <si>
    <t>PID4558</t>
  </si>
  <si>
    <t>PID5515</t>
  </si>
  <si>
    <t>PID1048</t>
  </si>
  <si>
    <t>PID948</t>
  </si>
  <si>
    <t>PID2094</t>
  </si>
  <si>
    <t>PID5882</t>
  </si>
  <si>
    <t>PID3491</t>
  </si>
  <si>
    <t>PID3495</t>
  </si>
  <si>
    <t>PID6194</t>
  </si>
  <si>
    <t>PID2787</t>
  </si>
  <si>
    <t>PID820</t>
  </si>
  <si>
    <t>PID2759</t>
  </si>
  <si>
    <t>PID1325</t>
  </si>
  <si>
    <t>PID2230</t>
  </si>
  <si>
    <t>PID3735</t>
  </si>
  <si>
    <t>PID5172</t>
  </si>
  <si>
    <t>PID4206</t>
  </si>
  <si>
    <t>PID4957</t>
  </si>
  <si>
    <t>PID1635</t>
  </si>
  <si>
    <t>PID3217</t>
  </si>
  <si>
    <t>PID809</t>
  </si>
  <si>
    <t>PID1880</t>
  </si>
  <si>
    <t>PID5072</t>
  </si>
  <si>
    <t>PID1317</t>
  </si>
  <si>
    <t>PID376</t>
  </si>
  <si>
    <t>PID1389</t>
  </si>
  <si>
    <t>PID1275</t>
  </si>
  <si>
    <t>PID4378</t>
  </si>
  <si>
    <t>PID1624</t>
  </si>
  <si>
    <t>PID1722</t>
  </si>
  <si>
    <t>PID828</t>
  </si>
  <si>
    <t>PID117</t>
  </si>
  <si>
    <t>PID3004</t>
  </si>
  <si>
    <t>PID5064</t>
  </si>
  <si>
    <t>PID4961</t>
  </si>
  <si>
    <t>PID191</t>
  </si>
  <si>
    <t>PID979</t>
  </si>
  <si>
    <t>PID563</t>
  </si>
  <si>
    <t>PID2408</t>
  </si>
  <si>
    <t>PID4333</t>
  </si>
  <si>
    <t>PID6316</t>
  </si>
  <si>
    <t>PID4511</t>
  </si>
  <si>
    <t>PID2137</t>
  </si>
  <si>
    <t>PID645</t>
  </si>
  <si>
    <t>PID864</t>
  </si>
  <si>
    <t>PID334</t>
  </si>
  <si>
    <t>PID2515</t>
  </si>
  <si>
    <t>PID5802</t>
  </si>
  <si>
    <t>PID6120</t>
  </si>
  <si>
    <t>PID3379</t>
  </si>
  <si>
    <t>PID4191</t>
  </si>
  <si>
    <t>PID5820</t>
  </si>
  <si>
    <t>PID3358</t>
  </si>
  <si>
    <t>PID4510</t>
  </si>
  <si>
    <t>PID4743</t>
  </si>
  <si>
    <t>PID3999</t>
  </si>
  <si>
    <t>PID4473</t>
  </si>
  <si>
    <t>PID1433</t>
  </si>
  <si>
    <t>PID1904</t>
  </si>
  <si>
    <t>PID1646</t>
  </si>
  <si>
    <t>PID2954</t>
  </si>
  <si>
    <t>PID3350</t>
  </si>
  <si>
    <t>PID274</t>
  </si>
  <si>
    <t>PID4403</t>
  </si>
  <si>
    <t>PID3054</t>
  </si>
  <si>
    <t>PID4479</t>
  </si>
  <si>
    <t>PID2469</t>
  </si>
  <si>
    <t>PID4228</t>
  </si>
  <si>
    <t>PID3606</t>
  </si>
  <si>
    <t>PID5779</t>
  </si>
  <si>
    <t>PID2029</t>
  </si>
  <si>
    <t>PID4143</t>
  </si>
  <si>
    <t>PID1203</t>
  </si>
  <si>
    <t>PID4299</t>
  </si>
  <si>
    <t>PID3406</t>
  </si>
  <si>
    <t>PID6087</t>
  </si>
  <si>
    <t>PID4629</t>
  </si>
  <si>
    <t>PID537</t>
  </si>
  <si>
    <t>PID3337</t>
  </si>
  <si>
    <t>PID4783</t>
  </si>
  <si>
    <t>PID4115</t>
  </si>
  <si>
    <t>PID2370</t>
  </si>
  <si>
    <t>PID5642</t>
  </si>
  <si>
    <t>PID4651</t>
  </si>
  <si>
    <t>PID2764</t>
  </si>
  <si>
    <t>PID4094</t>
  </si>
  <si>
    <t>PID184</t>
  </si>
  <si>
    <t>PID1647</t>
  </si>
  <si>
    <t>PID1031</t>
  </si>
  <si>
    <t>PID1687</t>
  </si>
  <si>
    <t>PID1289</t>
  </si>
  <si>
    <t>PID3817</t>
  </si>
  <si>
    <t>PID2468</t>
  </si>
  <si>
    <t>PID3510</t>
  </si>
  <si>
    <t>PID3435</t>
  </si>
  <si>
    <t>PID5397</t>
  </si>
  <si>
    <t>PID5931</t>
  </si>
  <si>
    <t>PID5440</t>
  </si>
  <si>
    <t>PID2198</t>
  </si>
  <si>
    <t>PID2382</t>
  </si>
  <si>
    <t>PID1783</t>
  </si>
  <si>
    <t>PID4327</t>
  </si>
  <si>
    <t>PID5199</t>
  </si>
  <si>
    <t>PID4462</t>
  </si>
  <si>
    <t>PID6313</t>
  </si>
  <si>
    <t>PID4245</t>
  </si>
  <si>
    <t>PID2768</t>
  </si>
  <si>
    <t>PID1250</t>
  </si>
  <si>
    <t>PID3534</t>
  </si>
  <si>
    <t>PID2329</t>
  </si>
  <si>
    <t>PID5272</t>
  </si>
  <si>
    <t>PID3134</t>
  </si>
  <si>
    <t>PID3343</t>
  </si>
  <si>
    <t>PID3612</t>
  </si>
  <si>
    <t>PID1782</t>
  </si>
  <si>
    <t>PID297</t>
  </si>
  <si>
    <t>PID5628</t>
  </si>
  <si>
    <t>PID2922</t>
  </si>
  <si>
    <t>PID1730</t>
  </si>
  <si>
    <t>PID315</t>
  </si>
  <si>
    <t>PID2109</t>
  </si>
  <si>
    <t>PID1187</t>
  </si>
  <si>
    <t>PID1159</t>
  </si>
  <si>
    <t>PID2760</t>
  </si>
  <si>
    <t>PID6441</t>
  </si>
  <si>
    <t>PID2822</t>
  </si>
  <si>
    <t>PID752</t>
  </si>
  <si>
    <t>PID782</t>
  </si>
  <si>
    <t>PID5460</t>
  </si>
  <si>
    <t>PID4633</t>
  </si>
  <si>
    <t>PID2988</t>
  </si>
  <si>
    <t>PID4849</t>
  </si>
  <si>
    <t>PID6050</t>
  </si>
  <si>
    <t>PID5705</t>
  </si>
  <si>
    <t>PID1093</t>
  </si>
  <si>
    <t>PID3470</t>
  </si>
  <si>
    <t>PID2828</t>
  </si>
  <si>
    <t>PID6240</t>
  </si>
  <si>
    <t>PID1070</t>
  </si>
  <si>
    <t>PID5238</t>
  </si>
  <si>
    <t>PID1918</t>
  </si>
  <si>
    <t>PID2704</t>
  </si>
  <si>
    <t>PID4843</t>
  </si>
  <si>
    <t>PID1808</t>
  </si>
  <si>
    <t>PID5571</t>
  </si>
  <si>
    <t>PID5821</t>
  </si>
  <si>
    <t>PID4062</t>
  </si>
  <si>
    <t>PID3395</t>
  </si>
  <si>
    <t>PID3570</t>
  </si>
  <si>
    <t>PID4930</t>
  </si>
  <si>
    <t>PID644</t>
  </si>
  <si>
    <t>PID3442</t>
  </si>
  <si>
    <t>PID1267</t>
  </si>
  <si>
    <t>PID6085</t>
  </si>
  <si>
    <t>PID5798</t>
  </si>
  <si>
    <t>PID3399</t>
  </si>
  <si>
    <t>PID271</t>
  </si>
  <si>
    <t>PID3135</t>
  </si>
  <si>
    <t>PID2661</t>
  </si>
  <si>
    <t>PID1108</t>
  </si>
  <si>
    <t>PID5807</t>
  </si>
  <si>
    <t>PID548</t>
  </si>
  <si>
    <t>PID3077</t>
  </si>
  <si>
    <t>PID941</t>
  </si>
  <si>
    <t>PID4374</t>
  </si>
  <si>
    <t>PID6244</t>
  </si>
  <si>
    <t>PID4512</t>
  </si>
  <si>
    <t>PID5446</t>
  </si>
  <si>
    <t>PID3385</t>
  </si>
  <si>
    <t>PID1094</t>
  </si>
  <si>
    <t>PID4910</t>
  </si>
  <si>
    <t>PID4439</t>
  </si>
  <si>
    <t>PID670</t>
  </si>
  <si>
    <t>PID4468</t>
  </si>
  <si>
    <t>PID5042</t>
  </si>
  <si>
    <t>PID2997</t>
  </si>
  <si>
    <t>PID866</t>
  </si>
  <si>
    <t>PID3935</t>
  </si>
  <si>
    <t>PID5262</t>
  </si>
  <si>
    <t>PID4888</t>
  </si>
  <si>
    <t>PID3194</t>
  </si>
  <si>
    <t>PID4247</t>
  </si>
  <si>
    <t>PID5439</t>
  </si>
  <si>
    <t>PID2170</t>
  </si>
  <si>
    <t>PID4460</t>
  </si>
  <si>
    <t>PID730</t>
  </si>
  <si>
    <t>PID2383</t>
  </si>
  <si>
    <t>PID1564</t>
  </si>
  <si>
    <t>PID6431</t>
  </si>
  <si>
    <t>PID6020</t>
  </si>
  <si>
    <t>PID475</t>
  </si>
  <si>
    <t>PID4608</t>
  </si>
  <si>
    <t>PID3297</t>
  </si>
  <si>
    <t>PID4089</t>
  </si>
  <si>
    <t>PID144</t>
  </si>
  <si>
    <t>PID6173</t>
  </si>
  <si>
    <t>PID461</t>
  </si>
  <si>
    <t>PID4693</t>
  </si>
  <si>
    <t>PID1375</t>
  </si>
  <si>
    <t>PID5851</t>
  </si>
  <si>
    <t>PID926</t>
  </si>
  <si>
    <t>PID2327</t>
  </si>
  <si>
    <t>PID1593</t>
  </si>
  <si>
    <t>PID4071</t>
  </si>
  <si>
    <t>PID6092</t>
  </si>
  <si>
    <t>PID5498</t>
  </si>
  <si>
    <t>PID265</t>
  </si>
  <si>
    <t>PID1542</t>
  </si>
  <si>
    <t>PID3144</t>
  </si>
  <si>
    <t>PID2572</t>
  </si>
  <si>
    <t>PID124</t>
  </si>
  <si>
    <t>PID869</t>
  </si>
  <si>
    <t>PID962</t>
  </si>
  <si>
    <t>PID1162</t>
  </si>
  <si>
    <t>PID2594</t>
  </si>
  <si>
    <t>PID2011</t>
  </si>
  <si>
    <t>PID1971</t>
  </si>
  <si>
    <t>PID2918</t>
  </si>
  <si>
    <t>PID3140</t>
  </si>
  <si>
    <t>PID5261</t>
  </si>
  <si>
    <t>PID2518</t>
  </si>
  <si>
    <t>PID5458</t>
  </si>
  <si>
    <t>PID542</t>
  </si>
  <si>
    <t>PID1820</t>
  </si>
  <si>
    <t>PID2133</t>
  </si>
  <si>
    <t>PID3769</t>
  </si>
  <si>
    <t>PID1265</t>
  </si>
  <si>
    <t>PID5686</t>
  </si>
  <si>
    <t>PID6102</t>
  </si>
  <si>
    <t>PID4444</t>
  </si>
  <si>
    <t>PID3744</t>
  </si>
  <si>
    <t>PID906</t>
  </si>
  <si>
    <t>PID4950</t>
  </si>
  <si>
    <t>PID5997</t>
  </si>
  <si>
    <t>PID5325</t>
  </si>
  <si>
    <t>PID5111</t>
  </si>
  <si>
    <t>PID233</t>
  </si>
  <si>
    <t>PID1257</t>
  </si>
  <si>
    <t>PID3533</t>
  </si>
  <si>
    <t>PID1064</t>
  </si>
  <si>
    <t>PID1142</t>
  </si>
  <si>
    <t>PID4135</t>
  </si>
  <si>
    <t>PID5584</t>
  </si>
  <si>
    <t>PID3955</t>
  </si>
  <si>
    <t>PID4901</t>
  </si>
  <si>
    <t>PID5557</t>
  </si>
  <si>
    <t>PID4082</t>
  </si>
  <si>
    <t>PID5987</t>
  </si>
  <si>
    <t>PID3816</t>
  </si>
  <si>
    <t>PID1102</t>
  </si>
  <si>
    <t>PID3763</t>
  </si>
  <si>
    <t>PID5852</t>
  </si>
  <si>
    <t>PID3987</t>
  </si>
  <si>
    <t>PID5443</t>
  </si>
  <si>
    <t>PID5659</t>
  </si>
  <si>
    <t>PID4670</t>
  </si>
  <si>
    <t>PID3542</t>
  </si>
  <si>
    <t>PID814</t>
  </si>
  <si>
    <t>PID1788</t>
  </si>
  <si>
    <t>PID636</t>
  </si>
  <si>
    <t>PID2799</t>
  </si>
  <si>
    <t>PID1360</t>
  </si>
  <si>
    <t>PID744</t>
  </si>
  <si>
    <t>PID2025</t>
  </si>
  <si>
    <t>PID5270</t>
  </si>
  <si>
    <t>PID2678</t>
  </si>
  <si>
    <t>PID6199</t>
  </si>
  <si>
    <t>PID6387</t>
  </si>
  <si>
    <t>PID1333</t>
  </si>
  <si>
    <t>PID575</t>
  </si>
  <si>
    <t>PID3372</t>
  </si>
  <si>
    <t>PID2865</t>
  </si>
  <si>
    <t>PID4824</t>
  </si>
  <si>
    <t>PID3103</t>
  </si>
  <si>
    <t>PID2273</t>
  </si>
  <si>
    <t>PID734</t>
  </si>
  <si>
    <t>PID674</t>
  </si>
  <si>
    <t>PID5467</t>
  </si>
  <si>
    <t>PID5619</t>
  </si>
  <si>
    <t>PID4040</t>
  </si>
  <si>
    <t>PID1215</t>
  </si>
  <si>
    <t>PID4545</t>
  </si>
  <si>
    <t>PID3557</t>
  </si>
  <si>
    <t>PID4225</t>
  </si>
  <si>
    <t>PID6421</t>
  </si>
  <si>
    <t>PID5029</t>
  </si>
  <si>
    <t>PID4084</t>
  </si>
  <si>
    <t>PID610</t>
  </si>
  <si>
    <t>PID5810</t>
  </si>
  <si>
    <t>PID5153</t>
  </si>
  <si>
    <t>PID5187</t>
  </si>
  <si>
    <t>PID5088</t>
  </si>
  <si>
    <t>PID1956</t>
  </si>
  <si>
    <t>PID1638</t>
  </si>
  <si>
    <t>PID3642</t>
  </si>
  <si>
    <t>PID3980</t>
  </si>
  <si>
    <t>PID153</t>
  </si>
  <si>
    <t>PID4080</t>
  </si>
  <si>
    <t>PID2803</t>
  </si>
  <si>
    <t>PID4650</t>
  </si>
  <si>
    <t>PID2779</t>
  </si>
  <si>
    <t>PID5303</t>
  </si>
  <si>
    <t>PID5749</t>
  </si>
  <si>
    <t>PID6310</t>
  </si>
  <si>
    <t>PID5888</t>
  </si>
  <si>
    <t>PID2042</t>
  </si>
  <si>
    <t>PID6106</t>
  </si>
  <si>
    <t>PID1831</t>
  </si>
  <si>
    <t>PID85</t>
  </si>
  <si>
    <t>PID1007</t>
  </si>
  <si>
    <t>PID1139</t>
  </si>
  <si>
    <t>PID5371</t>
  </si>
  <si>
    <t>PID5463</t>
  </si>
  <si>
    <t>PID4471</t>
  </si>
  <si>
    <t>PID4942</t>
  </si>
  <si>
    <t>PID5535</t>
  </si>
  <si>
    <t>PID3737</t>
  </si>
  <si>
    <t>PID2912</t>
  </si>
  <si>
    <t>PID3080</t>
  </si>
  <si>
    <t>PID2808</t>
  </si>
  <si>
    <t>PID5483</t>
  </si>
  <si>
    <t>PID5922</t>
  </si>
  <si>
    <t>PID3272</t>
  </si>
  <si>
    <t>PID4003</t>
  </si>
  <si>
    <t>PID2554</t>
  </si>
  <si>
    <t>PID3181</t>
  </si>
  <si>
    <t>PID1201</t>
  </si>
  <si>
    <t>PID3961</t>
  </si>
  <si>
    <t>PID6388</t>
  </si>
  <si>
    <t>PID138</t>
  </si>
  <si>
    <t>PID5116</t>
  </si>
  <si>
    <t>PID397</t>
  </si>
  <si>
    <t>PID5930</t>
  </si>
  <si>
    <t>PID399</t>
  </si>
  <si>
    <t>PID4151</t>
  </si>
  <si>
    <t>PID6071</t>
  </si>
  <si>
    <t>PID2454</t>
  </si>
  <si>
    <t>PID307</t>
  </si>
  <si>
    <t>PID2086</t>
  </si>
  <si>
    <t>PID1435</t>
  </si>
  <si>
    <t>PID963</t>
  </si>
  <si>
    <t>PID1599</t>
  </si>
  <si>
    <t>PID956</t>
  </si>
  <si>
    <t>PID4855</t>
  </si>
  <si>
    <t>PID2300</t>
  </si>
  <si>
    <t>PID4916</t>
  </si>
  <si>
    <t>PID5740</t>
  </si>
  <si>
    <t>PID4279</t>
  </si>
  <si>
    <t>PID5880</t>
  </si>
  <si>
    <t>PID64</t>
  </si>
  <si>
    <t>PID6236</t>
  </si>
  <si>
    <t>PID2127</t>
  </si>
  <si>
    <t>PID1900</t>
  </si>
  <si>
    <t>PID1755</t>
  </si>
  <si>
    <t>PID4077</t>
  </si>
  <si>
    <t>PID3728</t>
  </si>
  <si>
    <t>PID4978</t>
  </si>
  <si>
    <t>PID3180</t>
  </si>
  <si>
    <t>PID3115</t>
  </si>
  <si>
    <t>PID6351</t>
  </si>
  <si>
    <t>PID2001</t>
  </si>
  <si>
    <t>PID2010</t>
  </si>
  <si>
    <t>PID2344</t>
  </si>
  <si>
    <t>PID3683</t>
  </si>
  <si>
    <t>PID5941</t>
  </si>
  <si>
    <t>PID3812</t>
  </si>
  <si>
    <t>PID6354</t>
  </si>
  <si>
    <t>PID1609</t>
  </si>
  <si>
    <t>PID4902</t>
  </si>
  <si>
    <t>PID4967</t>
  </si>
  <si>
    <t>PID4720</t>
  </si>
  <si>
    <t>PID4244</t>
  </si>
  <si>
    <t>PID4770</t>
  </si>
  <si>
    <t>PID5437</t>
  </si>
  <si>
    <t>PID1197</t>
  </si>
  <si>
    <t>PID6155</t>
  </si>
  <si>
    <t>PID6084</t>
  </si>
  <si>
    <t>PID3731</t>
  </si>
  <si>
    <t>PID3416</t>
  </si>
  <si>
    <t>PID3094</t>
  </si>
  <si>
    <t>PID203</t>
  </si>
  <si>
    <t>PID2136</t>
  </si>
  <si>
    <t>PID6197</t>
  </si>
  <si>
    <t>PID2664</t>
  </si>
  <si>
    <t>PID6142</t>
  </si>
  <si>
    <t>PID1329</t>
  </si>
  <si>
    <t>PID3023</t>
  </si>
  <si>
    <t>PID3604</t>
  </si>
  <si>
    <t>PID3267</t>
  </si>
  <si>
    <t>PID3330</t>
  </si>
  <si>
    <t>PID5304</t>
  </si>
  <si>
    <t>PID5376</t>
  </si>
  <si>
    <t>PID1850</t>
  </si>
  <si>
    <t>PID5541</t>
  </si>
  <si>
    <t>PID3362</t>
  </si>
  <si>
    <t>PID1154</t>
  </si>
  <si>
    <t>PID3617</t>
  </si>
  <si>
    <t>PID5093</t>
  </si>
  <si>
    <t>PID4524</t>
  </si>
  <si>
    <t>PID5651</t>
  </si>
  <si>
    <t>PID4552</t>
  </si>
  <si>
    <t>PID2537</t>
  </si>
  <si>
    <t>PID5012</t>
  </si>
  <si>
    <t>PID5200</t>
  </si>
  <si>
    <t>PID6129</t>
  </si>
  <si>
    <t>PID2254</t>
  </si>
  <si>
    <t>PID2372</t>
  </si>
  <si>
    <t>PID4346</t>
  </si>
  <si>
    <t>PID507</t>
  </si>
  <si>
    <t>PID1909</t>
  </si>
  <si>
    <t>PID2774</t>
  </si>
  <si>
    <t>PID4350</t>
  </si>
  <si>
    <t>PID3880</t>
  </si>
  <si>
    <t>PID4497</t>
  </si>
  <si>
    <t>PID180</t>
  </si>
  <si>
    <t>PID1901</t>
  </si>
  <si>
    <t>PID2436</t>
  </si>
  <si>
    <t>PID2415</t>
  </si>
  <si>
    <t>PID4537</t>
  </si>
  <si>
    <t>PID1556</t>
  </si>
  <si>
    <t>PID2034</t>
  </si>
  <si>
    <t>PID3273</t>
  </si>
  <si>
    <t>PID1004</t>
  </si>
  <si>
    <t>PID879</t>
  </si>
  <si>
    <t>PID5223</t>
  </si>
  <si>
    <t>PID2426</t>
  </si>
  <si>
    <t>PID2887</t>
  </si>
  <si>
    <t>PID1747</t>
  </si>
  <si>
    <t>PID4368</t>
  </si>
  <si>
    <t>PID2931</t>
  </si>
  <si>
    <t>PID2735</t>
  </si>
  <si>
    <t>PID4687</t>
  </si>
  <si>
    <t>PID2689</t>
  </si>
  <si>
    <t>PID4465</t>
  </si>
  <si>
    <t>PID1877</t>
  </si>
  <si>
    <t>PID6136</t>
  </si>
  <si>
    <t>PID4918</t>
  </si>
  <si>
    <t>PID1869</t>
  </si>
  <si>
    <t>PID3219</t>
  </si>
  <si>
    <t>PID1894</t>
  </si>
  <si>
    <t>PID5388</t>
  </si>
  <si>
    <t>PID2946</t>
  </si>
  <si>
    <t>PID1718</t>
  </si>
  <si>
    <t>PID4109</t>
  </si>
  <si>
    <t>PID5762</t>
  </si>
  <si>
    <t>PID5164</t>
  </si>
  <si>
    <t>PID4155</t>
  </si>
  <si>
    <t>PID5179</t>
  </si>
  <si>
    <t>PID6430</t>
  </si>
  <si>
    <t>PID2185</t>
  </si>
  <si>
    <t>PID3221</t>
  </si>
  <si>
    <t>PID5393</t>
  </si>
  <si>
    <t>PID905</t>
  </si>
  <si>
    <t>PID1390</t>
  </si>
  <si>
    <t>PID5358</t>
  </si>
  <si>
    <t>PID1692</t>
  </si>
  <si>
    <t>PID3110</t>
  </si>
  <si>
    <t>PID606</t>
  </si>
  <si>
    <t>PID3883</t>
  </si>
  <si>
    <t>PID2393</t>
  </si>
  <si>
    <t>PID6308</t>
  </si>
  <si>
    <t>PID5031</t>
  </si>
  <si>
    <t>PID3834</t>
  </si>
  <si>
    <t>PID4877</t>
  </si>
  <si>
    <t>PID6163</t>
  </si>
  <si>
    <t>PID3215</t>
  </si>
  <si>
    <t>PID1694</t>
  </si>
  <si>
    <t>PID2851</t>
  </si>
  <si>
    <t>PID1410</t>
  </si>
  <si>
    <t>PID5935</t>
  </si>
  <si>
    <t>PID915</t>
  </si>
  <si>
    <t>PID6172</t>
  </si>
  <si>
    <t>PID408</t>
  </si>
  <si>
    <t>PID213</t>
  </si>
  <si>
    <t>PID5074</t>
  </si>
  <si>
    <t>PID5513</t>
  </si>
  <si>
    <t>PID2629</t>
  </si>
  <si>
    <t>PID2200</t>
  </si>
  <si>
    <t>PID5974</t>
  </si>
  <si>
    <t>PID4723</t>
  </si>
  <si>
    <t>PID1192</t>
  </si>
  <si>
    <t>PID2564</t>
  </si>
  <si>
    <t>PID1633</t>
  </si>
  <si>
    <t>PID1964</t>
  </si>
  <si>
    <t>PID3277</t>
  </si>
  <si>
    <t>PID4256</t>
  </si>
  <si>
    <t>PID5500</t>
  </si>
  <si>
    <t>PID1531</t>
  </si>
  <si>
    <t>PID162</t>
  </si>
  <si>
    <t>PID5818</t>
  </si>
  <si>
    <t>PID3090</t>
  </si>
  <si>
    <t>PID3202</t>
  </si>
  <si>
    <t>PID2609</t>
  </si>
  <si>
    <t>PID3658</t>
  </si>
  <si>
    <t>PID52</t>
  </si>
  <si>
    <t>PID21</t>
  </si>
  <si>
    <t>PID4963</t>
  </si>
  <si>
    <t>PID3802</t>
  </si>
  <si>
    <t>PID5131</t>
  </si>
  <si>
    <t>PID1223</t>
  </si>
  <si>
    <t>PID6328</t>
  </si>
  <si>
    <t>PID686</t>
  </si>
  <si>
    <t>PID5933</t>
  </si>
  <si>
    <t>PID1111</t>
  </si>
  <si>
    <t>PID4518</t>
  </si>
  <si>
    <t>PID4713</t>
  </si>
  <si>
    <t>PID6132</t>
  </si>
  <si>
    <t>PID6446</t>
  </si>
  <si>
    <t>PID768</t>
  </si>
  <si>
    <t>PID1713</t>
  </si>
  <si>
    <t>PID2414</t>
  </si>
  <si>
    <t>PID5707</t>
  </si>
  <si>
    <t>PID1012</t>
  </si>
  <si>
    <t>PID3945</t>
  </si>
  <si>
    <t>PID2480</t>
  </si>
  <si>
    <t>PID3824</t>
  </si>
  <si>
    <t>PID6036</t>
  </si>
  <si>
    <t>PID17</t>
  </si>
  <si>
    <t>PID3712</t>
  </si>
  <si>
    <t>PID5776</t>
  </si>
  <si>
    <t>PID1576</t>
  </si>
  <si>
    <t>PID4830</t>
  </si>
  <si>
    <t>PID3118</t>
  </si>
  <si>
    <t>PID3453</t>
  </si>
  <si>
    <t>PID3305</t>
  </si>
  <si>
    <t>PID6280</t>
  </si>
  <si>
    <t>PID3324</t>
  </si>
  <si>
    <t>PID2209</t>
  </si>
  <si>
    <t>PID4097</t>
  </si>
  <si>
    <t>PID3154</t>
  </si>
  <si>
    <t>PID6375</t>
  </si>
  <si>
    <t>PID1921</t>
  </si>
  <si>
    <t>PID1626</t>
  </si>
  <si>
    <t>PID4086</t>
  </si>
  <si>
    <t>PID195</t>
  </si>
  <si>
    <t>PID3388</t>
  </si>
  <si>
    <t>PID6051</t>
  </si>
  <si>
    <t>PID2197</t>
  </si>
  <si>
    <t>PID1548</t>
  </si>
  <si>
    <t>PID2540</t>
  </si>
  <si>
    <t>PID3317</t>
  </si>
  <si>
    <t>PID3469</t>
  </si>
  <si>
    <t>PID4442</t>
  </si>
  <si>
    <t>PID5801</t>
  </si>
  <si>
    <t>PID2470</t>
  </si>
  <si>
    <t>PID1540</t>
  </si>
  <si>
    <t>PID2497</t>
  </si>
  <si>
    <t>PID2868</t>
  </si>
  <si>
    <t>PID3410</t>
  </si>
  <si>
    <t>PID5075</t>
  </si>
  <si>
    <t>PID6048</t>
  </si>
  <si>
    <t>PID1792</t>
  </si>
  <si>
    <t>PID3264</t>
  </si>
  <si>
    <t>PID4485</t>
  </si>
  <si>
    <t>PID63</t>
  </si>
  <si>
    <t>PID5084</t>
  </si>
  <si>
    <t>PID1467</t>
  </si>
  <si>
    <t>PID4825</t>
  </si>
  <si>
    <t>PID3654</t>
  </si>
  <si>
    <t>PID6432</t>
  </si>
  <si>
    <t>PID4921</t>
  </si>
  <si>
    <t>PID5679</t>
  </si>
  <si>
    <t>PID2611</t>
  </si>
  <si>
    <t>PID2361</t>
  </si>
  <si>
    <t>PID435</t>
  </si>
  <si>
    <t>PID1892</t>
  </si>
  <si>
    <t>PID3526</t>
  </si>
  <si>
    <t>PID1081</t>
  </si>
  <si>
    <t>PID2251</t>
  </si>
  <si>
    <t>PID5844</t>
  </si>
  <si>
    <t>PID5158</t>
  </si>
  <si>
    <t>PID4663</t>
  </si>
  <si>
    <t>PID3795</t>
  </si>
  <si>
    <t>PID258</t>
  </si>
  <si>
    <t>PID1311</t>
  </si>
  <si>
    <t>PID557</t>
  </si>
  <si>
    <t>PID6039</t>
  </si>
  <si>
    <t>PID3632</t>
  </si>
  <si>
    <t>PID901</t>
  </si>
  <si>
    <t>PID3701</t>
  </si>
  <si>
    <t>PID6254</t>
  </si>
  <si>
    <t>PID1248</t>
  </si>
  <si>
    <t>PID3145</t>
  </si>
  <si>
    <t>PID3509</t>
  </si>
  <si>
    <t>PID802</t>
  </si>
  <si>
    <t>PID5129</t>
  </si>
  <si>
    <t>PID6338</t>
  </si>
  <si>
    <t>PID5136</t>
  </si>
  <si>
    <t>PID4850</t>
  </si>
  <si>
    <t>PID5606</t>
  </si>
  <si>
    <t>PID454</t>
  </si>
  <si>
    <t>PID1184</t>
  </si>
  <si>
    <t>PID1859</t>
  </si>
  <si>
    <t>PID5850</t>
  </si>
  <si>
    <t>PID2998</t>
  </si>
  <si>
    <t>PID1616</t>
  </si>
  <si>
    <t>PID3517</t>
  </si>
  <si>
    <t>PID512</t>
  </si>
  <si>
    <t>PID5527</t>
  </si>
  <si>
    <t>PID749</t>
  </si>
  <si>
    <t>PID5447</t>
  </si>
  <si>
    <t>PID796</t>
  </si>
  <si>
    <t>PID1481</t>
  </si>
  <si>
    <t>PID2823</t>
  </si>
  <si>
    <t>PID1778</t>
  </si>
  <si>
    <t>PID4125</t>
  </si>
  <si>
    <t>PID5213</t>
  </si>
  <si>
    <t>PID5906</t>
  </si>
  <si>
    <t>PID526</t>
  </si>
  <si>
    <t>PID714</t>
  </si>
  <si>
    <t>PID1719</t>
  </si>
  <si>
    <t>PID2428</t>
  </si>
  <si>
    <t>PID3222</t>
  </si>
  <si>
    <t>PID4381</t>
  </si>
  <si>
    <t>PID6011</t>
  </si>
  <si>
    <t>PID295</t>
  </si>
  <si>
    <t>PID3147</t>
  </si>
  <si>
    <t>PID2045</t>
  </si>
  <si>
    <t>PID4146</t>
  </si>
  <si>
    <t>PID1663</t>
  </si>
  <si>
    <t>PID886</t>
  </si>
  <si>
    <t>PID2151</t>
  </si>
  <si>
    <t>PID3186</t>
  </si>
  <si>
    <t>PID574</t>
  </si>
  <si>
    <t>PID3361</t>
  </si>
  <si>
    <t>PID4127</t>
  </si>
  <si>
    <t>PID2737</t>
  </si>
  <si>
    <t>PID5269</t>
  </si>
  <si>
    <t>PID330</t>
  </si>
  <si>
    <t>PID4962</t>
  </si>
  <si>
    <t>PID1366</t>
  </si>
  <si>
    <t>PID1756</t>
  </si>
  <si>
    <t>PID4893</t>
  </si>
  <si>
    <t>PID988</t>
  </si>
  <si>
    <t>PID2789</t>
  </si>
  <si>
    <t>PID3022</t>
  </si>
  <si>
    <t>PID2795</t>
  </si>
  <si>
    <t>PID3939</t>
  </si>
  <si>
    <t>PID5854</t>
  </si>
  <si>
    <t>PID637</t>
  </si>
  <si>
    <t>PID3439</t>
  </si>
  <si>
    <t>PID4259</t>
  </si>
  <si>
    <t>PID4173</t>
  </si>
  <si>
    <t>PID3462</t>
  </si>
  <si>
    <t>PID5756</t>
  </si>
  <si>
    <t>PID6464</t>
  </si>
  <si>
    <t>PID365</t>
  </si>
  <si>
    <t>PID4074</t>
  </si>
  <si>
    <t>PID5902</t>
  </si>
  <si>
    <t>PID718</t>
  </si>
  <si>
    <t>PID2417</t>
  </si>
  <si>
    <t>PID1405</t>
  </si>
  <si>
    <t>PID748</t>
  </si>
  <si>
    <t>PID791</t>
  </si>
  <si>
    <t>PID5327</t>
  </si>
  <si>
    <t>PID26</t>
  </si>
  <si>
    <t>PID5825</t>
  </si>
  <si>
    <t>PID240</t>
  </si>
  <si>
    <t>PID634</t>
  </si>
  <si>
    <t>PID5383</t>
  </si>
  <si>
    <t>PID6225</t>
  </si>
  <si>
    <t>PID3373</t>
  </si>
  <si>
    <t>PID3143</t>
  </si>
  <si>
    <t>PID1520</t>
  </si>
  <si>
    <t>PID2438</t>
  </si>
  <si>
    <t>PID4669</t>
  </si>
  <si>
    <t>PID5794</t>
  </si>
  <si>
    <t>PID5499</t>
  </si>
  <si>
    <t>PID5745</t>
  </si>
  <si>
    <t>PID4011</t>
  </si>
  <si>
    <t>PID6245</t>
  </si>
  <si>
    <t>PID2511</t>
  </si>
  <si>
    <t>PID660</t>
  </si>
  <si>
    <t>PID1983</t>
  </si>
  <si>
    <t>PID472</t>
  </si>
  <si>
    <t>PID661</t>
  </si>
  <si>
    <t>PID5294</t>
  </si>
  <si>
    <t>PID6359</t>
  </si>
  <si>
    <t>PID6294</t>
  </si>
  <si>
    <t>PID1867</t>
  </si>
  <si>
    <t>PID2627</t>
  </si>
  <si>
    <t>PID2231</t>
  </si>
  <si>
    <t>PID2637</t>
  </si>
  <si>
    <t>PID5542</t>
  </si>
  <si>
    <t>PID4163</t>
  </si>
  <si>
    <t>PID2228</t>
  </si>
  <si>
    <t>PID4908</t>
  </si>
  <si>
    <t>PID4411</t>
  </si>
  <si>
    <t>PID5173</t>
  </si>
  <si>
    <t>PID5699</t>
  </si>
  <si>
    <t>PID2125</t>
  </si>
  <si>
    <t>PID635</t>
  </si>
  <si>
    <t>PID1814</t>
  </si>
  <si>
    <t>PID2368</t>
  </si>
  <si>
    <t>PID4817</t>
  </si>
  <si>
    <t>PID3745</t>
  </si>
  <si>
    <t>PID1827</t>
  </si>
  <si>
    <t>PID1236</t>
  </si>
  <si>
    <t>PID5169</t>
  </si>
  <si>
    <t>PID1259</t>
  </si>
  <si>
    <t>PID6001</t>
  </si>
  <si>
    <t>PID3530</t>
  </si>
  <si>
    <t>PID5412</t>
  </si>
  <si>
    <t>PID3302</t>
  </si>
  <si>
    <t>PID4338</t>
  </si>
  <si>
    <t>PID6283</t>
  </si>
  <si>
    <t>PID924</t>
  </si>
  <si>
    <t>PID4410</t>
  </si>
  <si>
    <t>PID1063</t>
  </si>
  <si>
    <t>PID3214</t>
  </si>
  <si>
    <t>PID205</t>
  </si>
  <si>
    <t>PID6055</t>
  </si>
  <si>
    <t>PID2944</t>
  </si>
  <si>
    <t>PID4001</t>
  </si>
  <si>
    <t>PID5813</t>
  </si>
  <si>
    <t>PID270</t>
  </si>
  <si>
    <t>PID3519</t>
  </si>
  <si>
    <t>PID4474</t>
  </si>
  <si>
    <t>PID811</t>
  </si>
  <si>
    <t>PID243</t>
  </si>
  <si>
    <t>PID3283</t>
  </si>
  <si>
    <t>PID6116</t>
  </si>
  <si>
    <t>PID361</t>
  </si>
  <si>
    <t>PID3722</t>
  </si>
  <si>
    <t>PID1023</t>
  </si>
  <si>
    <t>PID1365</t>
  </si>
  <si>
    <t>PID3150</t>
  </si>
  <si>
    <t>PID1875</t>
  </si>
  <si>
    <t>PID1247</t>
  </si>
  <si>
    <t>PID5618</t>
  </si>
  <si>
    <t>PID5720</t>
  </si>
  <si>
    <t>PID6392</t>
  </si>
  <si>
    <t>PID2091</t>
  </si>
  <si>
    <t>PID147</t>
  </si>
  <si>
    <t>PID3541</t>
  </si>
  <si>
    <t>PID1305</t>
  </si>
  <si>
    <t>PID3231</t>
  </si>
  <si>
    <t>PID4557</t>
  </si>
  <si>
    <t>PID6008</t>
  </si>
  <si>
    <t>PID56</t>
  </si>
  <si>
    <t>PID5601</t>
  </si>
  <si>
    <t>PID4681</t>
  </si>
  <si>
    <t>PID5130</t>
  </si>
  <si>
    <t>PID1217</t>
  </si>
  <si>
    <t>PID381</t>
  </si>
  <si>
    <t>PID2682</t>
  </si>
  <si>
    <t>PID3950</t>
  </si>
  <si>
    <t>PID5089</t>
  </si>
  <si>
    <t>PID166</t>
  </si>
  <si>
    <t>PID2072</t>
  </si>
  <si>
    <t>PID5847</t>
  </si>
  <si>
    <t>PID3784</t>
  </si>
  <si>
    <t>PID522</t>
  </si>
  <si>
    <t>PID510</t>
  </si>
  <si>
    <t>PID5020</t>
  </si>
  <si>
    <t>PID5117</t>
  </si>
  <si>
    <t>PID942</t>
  </si>
  <si>
    <t>PID2364</t>
  </si>
  <si>
    <t>PID1069</t>
  </si>
  <si>
    <t>PID355</t>
  </si>
  <si>
    <t>PID3344</t>
  </si>
  <si>
    <t>PID2801</t>
  </si>
  <si>
    <t>PID800</t>
  </si>
  <si>
    <t>PID4534</t>
  </si>
  <si>
    <t>PID6427</t>
  </si>
  <si>
    <t>PID2288</t>
  </si>
  <si>
    <t>PID1738</t>
  </si>
  <si>
    <t>PID2337</t>
  </si>
  <si>
    <t>PID6257</t>
  </si>
  <si>
    <t>PID4515</t>
  </si>
  <si>
    <t>PID222</t>
  </si>
  <si>
    <t>PID5391</t>
  </si>
  <si>
    <t>PID4640</t>
  </si>
  <si>
    <t>PID6393</t>
  </si>
  <si>
    <t>PID4959</t>
  </si>
  <si>
    <t>PID1210</t>
  </si>
  <si>
    <t>PID3458</t>
  </si>
  <si>
    <t>PID5666</t>
  </si>
  <si>
    <t>PID2040</t>
  </si>
  <si>
    <t>PID5056</t>
  </si>
  <si>
    <t>PID5685</t>
  </si>
  <si>
    <t>PID371</t>
  </si>
  <si>
    <t>PID3387</t>
  </si>
  <si>
    <t>PID4241</t>
  </si>
  <si>
    <t>PID2238</t>
  </si>
  <si>
    <t>PID5247</t>
  </si>
  <si>
    <t>PID2110</t>
  </si>
  <si>
    <t>PID516</t>
  </si>
  <si>
    <t>PID4662</t>
  </si>
  <si>
    <t>PID277</t>
  </si>
  <si>
    <t>PID2176</t>
  </si>
  <si>
    <t>PID1361</t>
  </si>
  <si>
    <t>PID4295</t>
  </si>
  <si>
    <t>PID3719</t>
  </si>
  <si>
    <t>PID5939</t>
  </si>
  <si>
    <t>PID5422</t>
  </si>
  <si>
    <t>PID3568</t>
  </si>
  <si>
    <t>PID4265</t>
  </si>
  <si>
    <t>PID2130</t>
  </si>
  <si>
    <t>PID3218</t>
  </si>
  <si>
    <t>PID6366</t>
  </si>
  <si>
    <t>PID3721</t>
  </si>
  <si>
    <t>PID4315</t>
  </si>
  <si>
    <t>PID2312</t>
  </si>
  <si>
    <t>PID6251</t>
  </si>
  <si>
    <t>PID1463</t>
  </si>
  <si>
    <t>PID5928</t>
  </si>
  <si>
    <t>PID6454</t>
  </si>
  <si>
    <t>PID1099</t>
  </si>
  <si>
    <t>PID2501</t>
  </si>
  <si>
    <t>PID3720</t>
  </si>
  <si>
    <t>PID5205</t>
  </si>
  <si>
    <t>PID5998</t>
  </si>
  <si>
    <t>PID4106</t>
  </si>
  <si>
    <t>PID1597</t>
  </si>
  <si>
    <t>PID935</t>
  </si>
  <si>
    <t>PID1165</t>
  </si>
  <si>
    <t>PID1802</t>
  </si>
  <si>
    <t>PID1948</t>
  </si>
  <si>
    <t>PID2424</t>
  </si>
  <si>
    <t>PID1764</t>
  </si>
  <si>
    <t>PID3877</t>
  </si>
  <si>
    <t>PID4889</t>
  </si>
  <si>
    <t>PID4385</t>
  </si>
  <si>
    <t>PID1772</t>
  </si>
  <si>
    <t>PID5879</t>
  </si>
  <si>
    <t>PID3567</t>
  </si>
  <si>
    <t>PID589</t>
  </si>
  <si>
    <t>PID2996</t>
  </si>
  <si>
    <t>PID6002</t>
  </si>
  <si>
    <t>PID3125</t>
  </si>
  <si>
    <t>PID1107</t>
  </si>
  <si>
    <t>PID5923</t>
  </si>
  <si>
    <t>PID1648</t>
  </si>
  <si>
    <t>PID2421</t>
  </si>
  <si>
    <t>PID322</t>
  </si>
  <si>
    <t>PID1538</t>
  </si>
  <si>
    <t>PID2048</t>
  </si>
  <si>
    <t>PID1053</t>
  </si>
  <si>
    <t>PID1535</t>
  </si>
  <si>
    <t>PID2586</t>
  </si>
  <si>
    <t>PID5310</t>
  </si>
  <si>
    <t>PID934</t>
  </si>
  <si>
    <t>PID1199</t>
  </si>
  <si>
    <t>PID2181</t>
  </si>
  <si>
    <t>PID5082</t>
  </si>
  <si>
    <t>PID1800</t>
  </si>
  <si>
    <t>PID5046</t>
  </si>
  <si>
    <t>PID2837</t>
  </si>
  <si>
    <t>PID4935</t>
  </si>
  <si>
    <t>PID1777</t>
  </si>
  <si>
    <t>PID657</t>
  </si>
  <si>
    <t>PID683</t>
  </si>
  <si>
    <t>PID2213</t>
  </si>
  <si>
    <t>PID4867</t>
  </si>
  <si>
    <t>PID1973</t>
  </si>
  <si>
    <t>PID179</t>
  </si>
  <si>
    <t>PID3296</t>
  </si>
  <si>
    <t>PID5161</t>
  </si>
  <si>
    <t>PID1947</t>
  </si>
  <si>
    <t>PID2829</t>
  </si>
  <si>
    <t>PID3164</t>
  </si>
  <si>
    <t>PID4260</t>
  </si>
  <si>
    <t>PID5068</t>
  </si>
  <si>
    <t>PID4586</t>
  </si>
  <si>
    <t>PID3075</t>
  </si>
  <si>
    <t>PID2182</t>
  </si>
  <si>
    <t>PID409</t>
  </si>
  <si>
    <t>PID4987</t>
  </si>
  <si>
    <t>PID4995</t>
  </si>
  <si>
    <t>PID4947</t>
  </si>
  <si>
    <t>PID834</t>
  </si>
  <si>
    <t>PID2217</t>
  </si>
  <si>
    <t>PID1558</t>
  </si>
  <si>
    <t>PID4654</t>
  </si>
  <si>
    <t>PID654</t>
  </si>
  <si>
    <t>PID1273</t>
  </si>
  <si>
    <t>PID5188</t>
  </si>
  <si>
    <t>PID2502</t>
  </si>
  <si>
    <t>PID2309</t>
  </si>
  <si>
    <t>PID549</t>
  </si>
  <si>
    <t>PID1856</t>
  </si>
  <si>
    <t>PID3879</t>
  </si>
  <si>
    <t>PID5271</t>
  </si>
  <si>
    <t>PID3225</t>
  </si>
  <si>
    <t>PID913</t>
  </si>
  <si>
    <t>PID4355</t>
  </si>
  <si>
    <t>PID5177</t>
  </si>
  <si>
    <t>PID444</t>
  </si>
  <si>
    <t>PID4656</t>
  </si>
  <si>
    <t>PID2460</t>
  </si>
  <si>
    <t>PID2096</t>
  </si>
  <si>
    <t>PID5316</t>
  </si>
  <si>
    <t>PID689</t>
  </si>
  <si>
    <t>PID2546</t>
  </si>
  <si>
    <t>PID3409</t>
  </si>
  <si>
    <t>PID5470</t>
  </si>
  <si>
    <t>PID708</t>
  </si>
  <si>
    <t>PID922</t>
  </si>
  <si>
    <t>PID255</t>
  </si>
  <si>
    <t>PID1352</t>
  </si>
  <si>
    <t>PID4940</t>
  </si>
  <si>
    <t>PID3827</t>
  </si>
  <si>
    <t>PID664</t>
  </si>
  <si>
    <t>PID4903</t>
  </si>
  <si>
    <t>PID4493</t>
  </si>
  <si>
    <t>PID238</t>
  </si>
  <si>
    <t>PID5806</t>
  </si>
  <si>
    <t>PID5227</t>
  </si>
  <si>
    <t>PID2965</t>
  </si>
  <si>
    <t>PID189</t>
  </si>
  <si>
    <t>PID5656</t>
  </si>
  <si>
    <t>PID5078</t>
  </si>
  <si>
    <t>PID6005</t>
  </si>
  <si>
    <t>PID281</t>
  </si>
  <si>
    <t>PID3454</t>
  </si>
  <si>
    <t>PID4480</t>
  </si>
  <si>
    <t>PID3179</t>
  </si>
  <si>
    <t>PID6214</t>
  </si>
  <si>
    <t>PID4936</t>
  </si>
  <si>
    <t>PID1988</t>
  </si>
  <si>
    <t>PID3853</t>
  </si>
  <si>
    <t>PID328</t>
  </si>
  <si>
    <t>PID897</t>
  </si>
  <si>
    <t>PID4528</t>
  </si>
  <si>
    <t>PID5053</t>
  </si>
  <si>
    <t>PID4072</t>
  </si>
  <si>
    <t>PID6286</t>
  </si>
  <si>
    <t>PID6352</t>
  </si>
  <si>
    <t>PID6376</t>
  </si>
  <si>
    <t>PID1442</t>
  </si>
  <si>
    <t>PID6305</t>
  </si>
  <si>
    <t>PID6281</t>
  </si>
  <si>
    <t>PID2141</t>
  </si>
  <si>
    <t>PID5536</t>
  </si>
  <si>
    <t>PID4498</t>
  </si>
  <si>
    <t>PID3775</t>
  </si>
  <si>
    <t>PID6350</t>
  </si>
  <si>
    <t>PID4791</t>
  </si>
  <si>
    <t>PID6378</t>
  </si>
  <si>
    <t>PID1890</t>
  </si>
  <si>
    <t>PID174</t>
  </si>
  <si>
    <t>PID772</t>
  </si>
  <si>
    <t>PID27</t>
  </si>
  <si>
    <t>PID2707</t>
  </si>
  <si>
    <t>PID2149</t>
  </si>
  <si>
    <t>PID245</t>
  </si>
  <si>
    <t>PID797</t>
  </si>
  <si>
    <t>PID1282</t>
  </si>
  <si>
    <t>PID1376</t>
  </si>
  <si>
    <t>PID217</t>
  </si>
  <si>
    <t>PID3561</t>
  </si>
  <si>
    <t>PID2522</t>
  </si>
  <si>
    <t>PID4150</t>
  </si>
  <si>
    <t>PID1784</t>
  </si>
  <si>
    <t>PID4079</t>
  </si>
  <si>
    <t>PID3501</t>
  </si>
  <si>
    <t>PID3595</t>
  </si>
  <si>
    <t>PID2296</t>
  </si>
  <si>
    <t>PID3846</t>
  </si>
  <si>
    <t>PID2423</t>
  </si>
  <si>
    <t>PID1443</t>
  </si>
  <si>
    <t>PID4397</t>
  </si>
  <si>
    <t>PID6128</t>
  </si>
  <si>
    <t>PID3689</t>
  </si>
  <si>
    <t>PID4367</t>
  </si>
  <si>
    <t>PID2985</t>
  </si>
  <si>
    <t>PID5293</t>
  </si>
  <si>
    <t>PID5738</t>
  </si>
  <si>
    <t>PID351</t>
  </si>
  <si>
    <t>PID4638</t>
  </si>
  <si>
    <t>PID4765</t>
  </si>
  <si>
    <t>PID5361</t>
  </si>
  <si>
    <t>PID810</t>
  </si>
  <si>
    <t>PID3258</t>
  </si>
  <si>
    <t>PID3040</t>
  </si>
  <si>
    <t>PID3461</t>
  </si>
  <si>
    <t>PID3505</t>
  </si>
  <si>
    <t>PID2917</t>
  </si>
  <si>
    <t>PID76</t>
  </si>
  <si>
    <t>PID1731</t>
  </si>
  <si>
    <t>PID5992</t>
  </si>
  <si>
    <t>PID3756</t>
  </si>
  <si>
    <t>PID5837</t>
  </si>
  <si>
    <t>PID2955</t>
  </si>
  <si>
    <t>PID3648</t>
  </si>
  <si>
    <t>PID5140</t>
  </si>
  <si>
    <t>PID5903</t>
  </si>
  <si>
    <t>PID1454</t>
  </si>
  <si>
    <t>PID3332</t>
  </si>
  <si>
    <t>PID3667</t>
  </si>
  <si>
    <t>PID1438</t>
  </si>
  <si>
    <t>PID263</t>
  </si>
  <si>
    <t>PID3175</t>
  </si>
  <si>
    <t>PID1143</t>
  </si>
  <si>
    <t>PID3279</t>
  </si>
  <si>
    <t>PID5620</t>
  </si>
  <si>
    <t>PID3311</t>
  </si>
  <si>
    <t>PID1822</t>
  </si>
  <si>
    <t>PID2143</t>
  </si>
  <si>
    <t>PID5416</t>
  </si>
  <si>
    <t>PID3703</t>
  </si>
  <si>
    <t>PID2155</t>
  </si>
  <si>
    <t>PID2854</t>
  </si>
  <si>
    <t>PID5533</t>
  </si>
  <si>
    <t>PID2097</t>
  </si>
  <si>
    <t>PID2927</t>
  </si>
  <si>
    <t>PID413</t>
  </si>
  <si>
    <t>PID3789</t>
  </si>
  <si>
    <t>PID1281</t>
  </si>
  <si>
    <t>PID853</t>
  </si>
  <si>
    <t>PID2420</t>
  </si>
  <si>
    <t>PID4085</t>
  </si>
  <si>
    <t>PID5392</t>
  </si>
  <si>
    <t>PID6075</t>
  </si>
  <si>
    <t>PID2030</t>
  </si>
  <si>
    <t>PID6457</t>
  </si>
  <si>
    <t>PID5704</t>
  </si>
  <si>
    <t>PID599</t>
  </si>
  <si>
    <t>PID3262</t>
  </si>
  <si>
    <t>PID5180</t>
  </si>
  <si>
    <t>PID4026</t>
  </si>
  <si>
    <t>PID1319</t>
  </si>
  <si>
    <t>PID4301</t>
  </si>
  <si>
    <t>PID2399</t>
  </si>
  <si>
    <t>PID43</t>
  </si>
  <si>
    <t>PID3911</t>
  </si>
  <si>
    <t>PID1613</t>
  </si>
  <si>
    <t>PID3001</t>
  </si>
  <si>
    <t>PID5639</t>
  </si>
  <si>
    <t>PID4182</t>
  </si>
  <si>
    <t>PID2475</t>
  </si>
  <si>
    <t>PID4944</t>
  </si>
  <si>
    <t>PID383</t>
  </si>
  <si>
    <t>PID9</t>
  </si>
  <si>
    <t>PID6070</t>
  </si>
  <si>
    <t>PID5658</t>
  </si>
  <si>
    <t>PID5629</t>
  </si>
  <si>
    <t>PID4618</t>
  </si>
  <si>
    <t>PID4436</t>
  </si>
  <si>
    <t>PID1819</t>
  </si>
  <si>
    <t>PID884</t>
  </si>
  <si>
    <t>PID1601</t>
  </si>
  <si>
    <t>PID4501</t>
  </si>
  <si>
    <t>PID4415</t>
  </si>
  <si>
    <t>PID4667</t>
  </si>
  <si>
    <t>PID2274</t>
  </si>
  <si>
    <t>PID821</t>
  </si>
  <si>
    <t>PID2994</t>
  </si>
  <si>
    <t>PID1981</t>
  </si>
  <si>
    <t>PID2897</t>
  </si>
  <si>
    <t>PID4331</t>
  </si>
  <si>
    <t>PID3539</t>
  </si>
  <si>
    <t>PID4535</t>
  </si>
  <si>
    <t>PID6066</t>
  </si>
  <si>
    <t>PID1715</t>
  </si>
  <si>
    <t>PID3111</t>
  </si>
  <si>
    <t>PID3513</t>
  </si>
  <si>
    <t>PID5508</t>
  </si>
  <si>
    <t>PID4548</t>
  </si>
  <si>
    <t>PID4572</t>
  </si>
  <si>
    <t>PID6258</t>
  </si>
  <si>
    <t>PID1382</t>
  </si>
  <si>
    <t>PID2604</t>
  </si>
  <si>
    <t>PID5663</t>
  </si>
  <si>
    <t>PID541</t>
  </si>
  <si>
    <t>PID3193</t>
  </si>
  <si>
    <t>PID1643</t>
  </si>
  <si>
    <t>PID2631</t>
  </si>
  <si>
    <t>PID1258</t>
  </si>
  <si>
    <t>PID737</t>
  </si>
  <si>
    <t>PID3020</t>
  </si>
  <si>
    <t>PID3016</t>
  </si>
  <si>
    <t>PID3384</t>
  </si>
  <si>
    <t>PID5715</t>
  </si>
  <si>
    <t>PID6178</t>
  </si>
  <si>
    <t>PID6462</t>
  </si>
  <si>
    <t>PID4448</t>
  </si>
  <si>
    <t>PID239</t>
  </si>
  <si>
    <t>PID3748</t>
  </si>
  <si>
    <t>PID799</t>
  </si>
  <si>
    <t>PID2677</t>
  </si>
  <si>
    <t>PID412</t>
  </si>
  <si>
    <t>PID5054</t>
  </si>
  <si>
    <t>PID5297</t>
  </si>
  <si>
    <t>PID5927</t>
  </si>
  <si>
    <t>PID2021</t>
  </si>
  <si>
    <t>PID1549</t>
  </si>
  <si>
    <t>PID2279</t>
  </si>
  <si>
    <t>PID2481</t>
  </si>
  <si>
    <t>PID5641</t>
  </si>
  <si>
    <t>PID2147</t>
  </si>
  <si>
    <t>PID3757</t>
  </si>
  <si>
    <t>PID5990</t>
  </si>
  <si>
    <t>PID4250</t>
  </si>
  <si>
    <t>PID4216</t>
  </si>
  <si>
    <t>PID3628</t>
  </si>
  <si>
    <t>PID2923</t>
  </si>
  <si>
    <t>PID1342</t>
  </si>
  <si>
    <t>PID6093</t>
  </si>
  <si>
    <t>PID1544</t>
  </si>
  <si>
    <t>PID6150</t>
  </si>
  <si>
    <t>PID577</t>
  </si>
  <si>
    <t>PID1826</t>
  </si>
  <si>
    <t>PID197</t>
  </si>
  <si>
    <t>PID1254</t>
  </si>
  <si>
    <t>PID1959</t>
  </si>
  <si>
    <t>PID4319</t>
  </si>
  <si>
    <t>PID5249</t>
  </si>
  <si>
    <t>PID4577</t>
  </si>
  <si>
    <t>PID593</t>
  </si>
  <si>
    <t>PID2458</t>
  </si>
  <si>
    <t>PID4193</t>
  </si>
  <si>
    <t>PID1174</t>
  </si>
  <si>
    <t>PID5913</t>
  </si>
  <si>
    <t>PID347</t>
  </si>
  <si>
    <t>PID3280</t>
  </si>
  <si>
    <t>PID3233</t>
  </si>
  <si>
    <t>PID5868</t>
  </si>
  <si>
    <t>PID764</t>
  </si>
  <si>
    <t>PID6082</t>
  </si>
  <si>
    <t>PID1845</t>
  </si>
  <si>
    <t>PID3554</t>
  </si>
  <si>
    <t>PID6381</t>
  </si>
  <si>
    <t>PID2434</t>
  </si>
  <si>
    <t>PID4162</t>
  </si>
  <si>
    <t>PID771</t>
  </si>
  <si>
    <t>PID2167</t>
  </si>
  <si>
    <t>PID1213</t>
  </si>
  <si>
    <t>PID1054</t>
  </si>
  <si>
    <t>PID1233</t>
  </si>
  <si>
    <t>PID618</t>
  </si>
  <si>
    <t>PID1922</t>
  </si>
  <si>
    <t>PID4405</t>
  </si>
  <si>
    <t>PID492</t>
  </si>
  <si>
    <t>PID6261</t>
  </si>
  <si>
    <t>PID4992</t>
  </si>
  <si>
    <t>PID3898</t>
  </si>
  <si>
    <t>PID5796</t>
  </si>
  <si>
    <t>PID4832</t>
  </si>
  <si>
    <t>PID4400</t>
  </si>
  <si>
    <t>PID4396</t>
  </si>
  <si>
    <t>PID1014</t>
  </si>
  <si>
    <t>PID699</t>
  </si>
  <si>
    <t>PID3191</t>
  </si>
  <si>
    <t>PID3436</t>
  </si>
  <si>
    <t>PID4237</t>
  </si>
  <si>
    <t>PID3289</t>
  </si>
  <si>
    <t>PID320</t>
  </si>
  <si>
    <t>PID3957</t>
  </si>
  <si>
    <t>PID5231</t>
  </si>
  <si>
    <t>PID2262</t>
  </si>
  <si>
    <t>PID630</t>
  </si>
  <si>
    <t>PID463</t>
  </si>
  <si>
    <t>PID851</t>
  </si>
  <si>
    <t>PID931</t>
  </si>
  <si>
    <t>PID1992</t>
  </si>
  <si>
    <t>PID1654</t>
  </si>
  <si>
    <t>PID208</t>
  </si>
  <si>
    <t>PID4422</t>
  </si>
  <si>
    <t>PID6123</t>
  </si>
  <si>
    <t>PID4857</t>
  </si>
  <si>
    <t>PID4231</t>
  </si>
  <si>
    <t>PID5193</t>
  </si>
  <si>
    <t>PID4799</t>
  </si>
  <si>
    <t>PID583</t>
  </si>
  <si>
    <t>PID1926</t>
  </si>
  <si>
    <t>PID2932</t>
  </si>
  <si>
    <t>PID2214</t>
  </si>
  <si>
    <t>PID4683</t>
  </si>
  <si>
    <t>PID4777</t>
  </si>
  <si>
    <t>PID2519</t>
  </si>
  <si>
    <t>PID4740</t>
  </si>
  <si>
    <t>PID1887</t>
  </si>
  <si>
    <t>PID5390</t>
  </si>
  <si>
    <t>PID640</t>
  </si>
  <si>
    <t>PID3471</t>
  </si>
  <si>
    <t>PID127</t>
  </si>
  <si>
    <t>PID4376</t>
  </si>
  <si>
    <t>PID422</t>
  </si>
  <si>
    <t>PID1345</t>
  </si>
  <si>
    <t>PID706</t>
  </si>
  <si>
    <t>PID3897</t>
  </si>
  <si>
    <t>PID3071</t>
  </si>
  <si>
    <t>PID6148</t>
  </si>
  <si>
    <t>PID5462</t>
  </si>
  <si>
    <t>PID4313</t>
  </si>
  <si>
    <t>PID5127</t>
  </si>
  <si>
    <t>PID5842</t>
  </si>
  <si>
    <t>PID6239</t>
  </si>
  <si>
    <t>PID5789</t>
  </si>
  <si>
    <t>PID3060</t>
  </si>
  <si>
    <t>PID4255</t>
  </si>
  <si>
    <t>PID1720</t>
  </si>
  <si>
    <t>PID6311</t>
  </si>
  <si>
    <t>PID957</t>
  </si>
  <si>
    <t>PID1728</t>
  </si>
  <si>
    <t>PID6463</t>
  </si>
  <si>
    <t>PID1072</t>
  </si>
  <si>
    <t>PID1228</t>
  </si>
  <si>
    <t>PID1974</t>
  </si>
  <si>
    <t>PID1627</t>
  </si>
  <si>
    <t>PID5250</t>
  </si>
  <si>
    <t>PID4991</t>
  </si>
  <si>
    <t>PID870</t>
  </si>
  <si>
    <t>PID5512</t>
  </si>
  <si>
    <t>PID2553</t>
  </si>
  <si>
    <t>PID5861</t>
  </si>
  <si>
    <t>PID5189</t>
  </si>
  <si>
    <t>PID1980</t>
  </si>
  <si>
    <t>PID5091</t>
  </si>
  <si>
    <t>PID3326</t>
  </si>
  <si>
    <t>PID5268</t>
  </si>
  <si>
    <t>PID4988</t>
  </si>
  <si>
    <t>PID4550</t>
  </si>
  <si>
    <t>PID151</t>
  </si>
  <si>
    <t>PID4595</t>
  </si>
  <si>
    <t>PID2981</t>
  </si>
  <si>
    <t>PID4409</t>
  </si>
  <si>
    <t>PID3960</t>
  </si>
  <si>
    <t>PID1283</t>
  </si>
  <si>
    <t>PID515</t>
  </si>
  <si>
    <t>PID981</t>
  </si>
  <si>
    <t>PID5562</t>
  </si>
  <si>
    <t>PID578</t>
  </si>
  <si>
    <t>PID4934</t>
  </si>
  <si>
    <t>PID2152</t>
  </si>
  <si>
    <t>PID4532</t>
  </si>
  <si>
    <t>PID5043</t>
  </si>
  <si>
    <t>PID6124</t>
  </si>
  <si>
    <t>PID3329</t>
  </si>
  <si>
    <t>PID6113</t>
  </si>
  <si>
    <t>PID894</t>
  </si>
  <si>
    <t>PID6165</t>
  </si>
  <si>
    <t>PID5874</t>
  </si>
  <si>
    <t>PID4503</t>
  </si>
  <si>
    <t>PID82</t>
  </si>
  <si>
    <t>PID1071</t>
  </si>
  <si>
    <t>PID1304</t>
  </si>
  <si>
    <t>PID3650</t>
  </si>
  <si>
    <t>PID826</t>
  </si>
  <si>
    <t>PID3160</t>
  </si>
  <si>
    <t>PID3018</t>
  </si>
  <si>
    <t>PID2657</t>
  </si>
  <si>
    <t>PID5872</t>
  </si>
  <si>
    <t>PID6137</t>
  </si>
  <si>
    <t>PID6390</t>
  </si>
  <si>
    <t>PID458</t>
  </si>
  <si>
    <t>PID1848</t>
  </si>
  <si>
    <t>PID4819</t>
  </si>
  <si>
    <t>PID3048</t>
  </si>
  <si>
    <t>PID5423</t>
  </si>
  <si>
    <t>PID3170</t>
  </si>
  <si>
    <t>PID6307</t>
  </si>
  <si>
    <t>PID4764</t>
  </si>
  <si>
    <t>PID5098</t>
  </si>
  <si>
    <t>PID175</t>
  </si>
  <si>
    <t>PID2220</t>
  </si>
  <si>
    <t>PID4487</t>
  </si>
  <si>
    <t>PID1625</t>
  </si>
  <si>
    <t>PID5764</t>
  </si>
  <si>
    <t>PID4012</t>
  </si>
  <si>
    <t>PID5768</t>
  </si>
  <si>
    <t>PID442</t>
  </si>
  <si>
    <t>PID2404</t>
  </si>
  <si>
    <t>PID588</t>
  </si>
  <si>
    <t>PID4525</t>
  </si>
  <si>
    <t>PID1497</t>
  </si>
  <si>
    <t>PID3152</t>
  </si>
  <si>
    <t>PID1517</t>
  </si>
  <si>
    <t>PID3692</t>
  </si>
  <si>
    <t>PID2902</t>
  </si>
  <si>
    <t>PID1763</t>
  </si>
  <si>
    <t>PID3953</t>
  </si>
  <si>
    <t>PID1348</t>
  </si>
  <si>
    <t>PID2112</t>
  </si>
  <si>
    <t>PID5917</t>
  </si>
  <si>
    <t>PID6045</t>
  </si>
  <si>
    <t>PID1858</t>
  </si>
  <si>
    <t>PID3525</t>
  </si>
  <si>
    <t>PID1933</t>
  </si>
  <si>
    <t>PID3139</t>
  </si>
  <si>
    <t>PID1105</t>
  </si>
  <si>
    <t>PID5071</t>
  </si>
  <si>
    <t>PID234</t>
  </si>
  <si>
    <t>PID4841</t>
  </si>
  <si>
    <t>PID1437</t>
  </si>
  <si>
    <t>PID5334</t>
  </si>
  <si>
    <t>PID1546</t>
  </si>
  <si>
    <t>PID6044</t>
  </si>
  <si>
    <t>PID2595</t>
  </si>
  <si>
    <t>PID5502</t>
  </si>
  <si>
    <t>PID5921</t>
  </si>
  <si>
    <t>PID3944</t>
  </si>
  <si>
    <t>PID2284</t>
  </si>
  <si>
    <t>PID3106</t>
  </si>
  <si>
    <t>PID2982</t>
  </si>
  <si>
    <t>PID5550</t>
  </si>
  <si>
    <t>PID6053</t>
  </si>
  <si>
    <t>PID5662</t>
  </si>
  <si>
    <t>PID1487</t>
  </si>
  <si>
    <t>PID2721</t>
  </si>
  <si>
    <t>PID120</t>
  </si>
  <si>
    <t>PID3260</t>
  </si>
  <si>
    <t>PID5302</t>
  </si>
  <si>
    <t>PID6312</t>
  </si>
  <si>
    <t>PID5233</t>
  </si>
  <si>
    <t>PID980</t>
  </si>
  <si>
    <t>PID3590</t>
  </si>
  <si>
    <t>PID2445</t>
  </si>
  <si>
    <t>PID5364</t>
  </si>
  <si>
    <t>PID6006</t>
  </si>
  <si>
    <t>PID1362</t>
  </si>
  <si>
    <t>PID2107</t>
  </si>
  <si>
    <t>PID4098</t>
  </si>
  <si>
    <t>PID4078</t>
  </si>
  <si>
    <t>PID5936</t>
  </si>
  <si>
    <t>PID6428</t>
  </si>
  <si>
    <t>PID4958</t>
  </si>
  <si>
    <t>PID2659</t>
  </si>
  <si>
    <t>PID3257</t>
  </si>
  <si>
    <t>PID3201</t>
  </si>
  <si>
    <t>PID1870</t>
  </si>
  <si>
    <t>PID4024</t>
  </si>
  <si>
    <t>PID1193</t>
  </si>
  <si>
    <t>PID5572</t>
  </si>
  <si>
    <t>PID4266</t>
  </si>
  <si>
    <t>PID1863</t>
  </si>
  <si>
    <t>PID342</t>
  </si>
  <si>
    <t>PID3321</t>
  </si>
  <si>
    <t>PID1710</t>
  </si>
  <si>
    <t>PID2192</t>
  </si>
  <si>
    <t>PID2398</t>
  </si>
  <si>
    <t>PID2991</t>
  </si>
  <si>
    <t>PID5478</t>
  </si>
  <si>
    <t>PID4658</t>
  </si>
  <si>
    <t>PID4464</t>
  </si>
  <si>
    <t>PID2875</t>
  </si>
  <si>
    <t>PID5216</t>
  </si>
  <si>
    <t>PID3292</t>
  </si>
  <si>
    <t>PID543</t>
  </si>
  <si>
    <t>PID177</t>
  </si>
  <si>
    <t>PID1036</t>
  </si>
  <si>
    <t>PID4846</t>
  </si>
  <si>
    <t>PID5702</t>
  </si>
  <si>
    <t>PID4131</t>
  </si>
  <si>
    <t>PID2302</t>
  </si>
  <si>
    <t>PID3474</t>
  </si>
  <si>
    <t>PID2062</t>
  </si>
  <si>
    <t>PID5972</t>
  </si>
  <si>
    <t>PID3138</t>
  </si>
  <si>
    <t>PID4440</t>
  </si>
  <si>
    <t>PID1301</t>
  </si>
  <si>
    <t>PID4834</t>
  </si>
  <si>
    <t>PID732</t>
  </si>
  <si>
    <t>PID5311</t>
  </si>
  <si>
    <t>PID3902</t>
  </si>
  <si>
    <t>PID4680</t>
  </si>
  <si>
    <t>PID1488</t>
  </si>
  <si>
    <t>PID4434</t>
  </si>
  <si>
    <t>PID4887</t>
  </si>
  <si>
    <t>PID3203</t>
  </si>
  <si>
    <t>PID2681</t>
  </si>
  <si>
    <t>PID6187</t>
  </si>
  <si>
    <t>PID1330</t>
  </si>
  <si>
    <t>PID5162</t>
  </si>
  <si>
    <t>PID2581</t>
  </si>
  <si>
    <t>PID4429</t>
  </si>
  <si>
    <t>PID1</t>
  </si>
  <si>
    <t>PID5607</t>
  </si>
  <si>
    <t>PID1500</t>
  </si>
  <si>
    <t>PID2884</t>
  </si>
  <si>
    <t>PID433</t>
  </si>
  <si>
    <t>PID3926</t>
  </si>
  <si>
    <t>PID6238</t>
  </si>
  <si>
    <t>PID2385</t>
  </si>
  <si>
    <t>PID2473</t>
  </si>
  <si>
    <t>PID4113</t>
  </si>
  <si>
    <t>PID4058</t>
  </si>
  <si>
    <t>PID6355</t>
  </si>
  <si>
    <t>PID3912</t>
  </si>
  <si>
    <t>PID4828</t>
  </si>
  <si>
    <t>PID1494</t>
  </si>
  <si>
    <t>PID1606</t>
  </si>
  <si>
    <t>PID1967</t>
  </si>
  <si>
    <t>PID4977</t>
  </si>
  <si>
    <t>PID5234</t>
  </si>
  <si>
    <t>PID3500</t>
  </si>
  <si>
    <t>PID3456</t>
  </si>
  <si>
    <t>PID2121</t>
  </si>
  <si>
    <t>PID1693</t>
  </si>
  <si>
    <t>PID3155</t>
  </si>
  <si>
    <t>PID1993</t>
  </si>
  <si>
    <t>PID5425</t>
  </si>
  <si>
    <t>PID350</t>
  </si>
  <si>
    <t>PID5152</t>
  </si>
  <si>
    <t>PID2206</t>
  </si>
  <si>
    <t>PID5135</t>
  </si>
  <si>
    <t>PID3825</t>
  </si>
  <si>
    <t>PID6380</t>
  </si>
  <si>
    <t>PID2219</t>
  </si>
  <si>
    <t>PID1502</t>
  </si>
  <si>
    <t>PID1096</t>
  </si>
  <si>
    <t>PID6099</t>
  </si>
  <si>
    <t>PID1864</t>
  </si>
  <si>
    <t>PID2049</t>
  </si>
  <si>
    <t>PID2013</t>
  </si>
  <si>
    <t>PID6383</t>
  </si>
  <si>
    <t>PID2017</t>
  </si>
  <si>
    <t>PID1671</t>
  </si>
  <si>
    <t>PID2579</t>
  </si>
  <si>
    <t>PID1200</t>
  </si>
  <si>
    <t>PID969</t>
  </si>
  <si>
    <t>PID2500</t>
  </si>
  <si>
    <t>PID3404</t>
  </si>
  <si>
    <t>PID3808</t>
  </si>
  <si>
    <t>PID4177</t>
  </si>
  <si>
    <t>PID4124</t>
  </si>
  <si>
    <t>PID5525</t>
  </si>
  <si>
    <t>PID5910</t>
  </si>
  <si>
    <t>PID5774</t>
  </si>
  <si>
    <t>PID1161</t>
  </si>
  <si>
    <t>PID2298</t>
  </si>
  <si>
    <t>PID1261</t>
  </si>
  <si>
    <t>PID1898</t>
  </si>
  <si>
    <t>PID3159</t>
  </si>
  <si>
    <t>PID305</t>
  </si>
  <si>
    <t>PID1464</t>
  </si>
  <si>
    <t>PID1825</t>
  </si>
  <si>
    <t>PID2757</t>
  </si>
  <si>
    <t>PID6229</t>
  </si>
  <si>
    <t>PID2356</t>
  </si>
  <si>
    <t>PID2310</t>
  </si>
  <si>
    <t>PID65</t>
  </si>
  <si>
    <t>PID1216</t>
  </si>
  <si>
    <t>PID2291</t>
  </si>
  <si>
    <t>PID5843</t>
  </si>
  <si>
    <t>PID4394</t>
  </si>
  <si>
    <t>PID6418</t>
  </si>
  <si>
    <t>PID4864</t>
  </si>
  <si>
    <t>PID2299</t>
  </si>
  <si>
    <t>PID5301</t>
  </si>
  <si>
    <t>PID763</t>
  </si>
  <si>
    <t>PID267</t>
  </si>
  <si>
    <t>PID1229</t>
  </si>
  <si>
    <t>PID5644</t>
  </si>
  <si>
    <t>PID4822</t>
  </si>
  <si>
    <t>PID300</t>
  </si>
  <si>
    <t>PID5026</t>
  </si>
  <si>
    <t>PID1185</t>
  </si>
  <si>
    <t>PID5244</t>
  </si>
  <si>
    <t>PID1426</t>
  </si>
  <si>
    <t>PID5086</t>
  </si>
  <si>
    <t>PID5421</t>
  </si>
  <si>
    <t>PID6211</t>
  </si>
  <si>
    <t>PID341</t>
  </si>
  <si>
    <t>PID2596</t>
  </si>
  <si>
    <t>PID1990</t>
  </si>
  <si>
    <t>PID843</t>
  </si>
  <si>
    <t>PID1906</t>
  </si>
  <si>
    <t>PID3167</t>
  </si>
  <si>
    <t>PID4169</t>
  </si>
  <si>
    <t>PID3493</t>
  </si>
  <si>
    <t>PID2711</t>
  </si>
  <si>
    <t>PID4728</t>
  </si>
  <si>
    <t>PID2108</t>
  </si>
  <si>
    <t>PID2506</t>
  </si>
  <si>
    <t>PID104</t>
  </si>
  <si>
    <t>PID2535</t>
  </si>
  <si>
    <t>PID688</t>
  </si>
  <si>
    <t>PID856</t>
  </si>
  <si>
    <t>PID4336</t>
  </si>
  <si>
    <t>PID1991</t>
  </si>
  <si>
    <t>PID2718</t>
  </si>
  <si>
    <t>PID687</t>
  </si>
  <si>
    <t>PID2557</t>
  </si>
  <si>
    <t>PID5678</t>
  </si>
  <si>
    <t>PID1044</t>
  </si>
  <si>
    <t>PID4156</t>
  </si>
  <si>
    <t>PID2119</t>
  </si>
  <si>
    <t>PID5094</t>
  </si>
  <si>
    <t>PID6458</t>
  </si>
  <si>
    <t>PID3455</t>
  </si>
  <si>
    <t>PID1919</t>
  </si>
  <si>
    <t>PID3574</t>
  </si>
  <si>
    <t>PID4258</t>
  </si>
  <si>
    <t>PID3472</t>
  </si>
  <si>
    <t>PID1008</t>
  </si>
  <si>
    <t>PID61</t>
  </si>
  <si>
    <t>PID4621</t>
  </si>
  <si>
    <t>PID620</t>
  </si>
  <si>
    <t>PID5920</t>
  </si>
  <si>
    <t>PID2064</t>
  </si>
  <si>
    <t>PID5097</t>
  </si>
  <si>
    <t>PID5295</t>
  </si>
  <si>
    <t>PID4702</t>
  </si>
  <si>
    <t>PID5155</t>
  </si>
  <si>
    <t>PID5445</t>
  </si>
  <si>
    <t>PID603</t>
  </si>
  <si>
    <t>PID5594</t>
  </si>
  <si>
    <t>PID499</t>
  </si>
  <si>
    <t>PID6357</t>
  </si>
  <si>
    <t>PID2063</t>
  </si>
  <si>
    <t>PID178</t>
  </si>
  <si>
    <t>PID1384</t>
  </si>
  <si>
    <t>PID1793</t>
  </si>
  <si>
    <t>PID3444</t>
  </si>
  <si>
    <t>PID3599</t>
  </si>
  <si>
    <t>PID3684</t>
  </si>
  <si>
    <t>PID1842</t>
  </si>
  <si>
    <t>PID4699</t>
  </si>
  <si>
    <t>PID4589</t>
  </si>
  <si>
    <t>PID1852</t>
  </si>
  <si>
    <t>PID3558</t>
  </si>
  <si>
    <t>PID1955</t>
  </si>
  <si>
    <t>PID2745</t>
  </si>
  <si>
    <t>PID4123</t>
  </si>
  <si>
    <t>PID4188</t>
  </si>
  <si>
    <t>PID2132</t>
  </si>
  <si>
    <t>PID268</t>
  </si>
  <si>
    <t>PID3354</t>
  </si>
  <si>
    <t>PID2548</t>
  </si>
  <si>
    <t>PID5627</t>
  </si>
  <si>
    <t>PID3849</t>
  </si>
  <si>
    <t>PID1592</t>
  </si>
  <si>
    <t>PID168</t>
  </si>
  <si>
    <t>PID2409</t>
  </si>
  <si>
    <t>PID434</t>
  </si>
  <si>
    <t>PID875</t>
  </si>
  <si>
    <t>PID1886</t>
  </si>
  <si>
    <t>PID2544</t>
  </si>
  <si>
    <t>PID4520</t>
  </si>
  <si>
    <t>PID4762</t>
  </si>
  <si>
    <t>PID1724</t>
  </si>
  <si>
    <t>PID1765</t>
  </si>
  <si>
    <t>PID3240</t>
  </si>
  <si>
    <t>PID3623</t>
  </si>
  <si>
    <t>PID1674</t>
  </si>
  <si>
    <t>PID5569</t>
  </si>
  <si>
    <t>PID3717</t>
  </si>
  <si>
    <t>PID4139</t>
  </si>
  <si>
    <t>PID6385</t>
  </si>
  <si>
    <t>PID14</t>
  </si>
  <si>
    <t>PID694</t>
  </si>
  <si>
    <t>PID3026</t>
  </si>
  <si>
    <t>PID5104</t>
  </si>
  <si>
    <t>PID1969</t>
  </si>
  <si>
    <t>PID2257</t>
  </si>
  <si>
    <t>PID1491</t>
  </si>
  <si>
    <t>PID3778</t>
  </si>
  <si>
    <t>PID4138</t>
  </si>
  <si>
    <t>PID1158</t>
  </si>
  <si>
    <t>PID6068</t>
  </si>
  <si>
    <t>PID1417</t>
  </si>
  <si>
    <t>PID374</t>
  </si>
  <si>
    <t>PID1733</t>
  </si>
  <si>
    <t>PID5429</t>
  </si>
  <si>
    <t>PID3610</t>
  </si>
  <si>
    <t>PID837</t>
  </si>
  <si>
    <t>PID6118</t>
  </si>
  <si>
    <t>PID912</t>
  </si>
  <si>
    <t>PID6209</t>
  </si>
  <si>
    <t>PID6443</t>
  </si>
  <si>
    <t>PID937</t>
  </si>
  <si>
    <t>PID4068</t>
  </si>
  <si>
    <t>PID4000</t>
  </si>
  <si>
    <t>PID1472</t>
  </si>
  <si>
    <t>PID5010</t>
  </si>
  <si>
    <t>PID1338</t>
  </si>
  <si>
    <t>PID3117</t>
  </si>
  <si>
    <t>PID1287</t>
  </si>
  <si>
    <t>PID3306</t>
  </si>
  <si>
    <t>PID3319</t>
  </si>
  <si>
    <t>PID2444</t>
  </si>
  <si>
    <t>PID1746</t>
  </si>
  <si>
    <t>PID2061</t>
  </si>
  <si>
    <t>PID2363</t>
  </si>
  <si>
    <t>PID4919</t>
  </si>
  <si>
    <t>PID6363</t>
  </si>
  <si>
    <t>PID3483</t>
  </si>
  <si>
    <t>PID5108</t>
  </si>
  <si>
    <t>PID6460</t>
  </si>
  <si>
    <t>PID5283</t>
  </si>
  <si>
    <t>PID1276</t>
  </si>
  <si>
    <t>PID4813</t>
  </si>
  <si>
    <t>PID2816</t>
  </si>
  <si>
    <t>PID3573</t>
  </si>
  <si>
    <t>PID5605</t>
  </si>
  <si>
    <t>PID5752</t>
  </si>
  <si>
    <t>PID6444</t>
  </si>
  <si>
    <t>PID6450</t>
  </si>
  <si>
    <t>PID3376</t>
  </si>
  <si>
    <t>PID473</t>
  </si>
  <si>
    <t>PID4059</t>
  </si>
  <si>
    <t>PID6101</t>
  </si>
  <si>
    <t>PID2642</t>
  </si>
  <si>
    <t>PID3801</t>
  </si>
  <si>
    <t>PID3479</t>
  </si>
  <si>
    <t>PID2410</t>
  </si>
  <si>
    <t>PID4248</t>
  </si>
  <si>
    <t>PID1829</t>
  </si>
  <si>
    <t>PID6412</t>
  </si>
  <si>
    <t>PID4328</t>
  </si>
  <si>
    <t>PID164</t>
  </si>
  <si>
    <t>PID3322</t>
  </si>
  <si>
    <t>PID2313</t>
  </si>
  <si>
    <t>PID3079</t>
  </si>
  <si>
    <t>PID2633</t>
  </si>
  <si>
    <t>PID73</t>
  </si>
  <si>
    <t>PID5544</t>
  </si>
  <si>
    <t>PID5696</t>
  </si>
  <si>
    <t>PID1446</t>
  </si>
  <si>
    <t>PID4202</t>
  </si>
  <si>
    <t>PID2549</t>
  </si>
  <si>
    <t>PID1853</t>
  </si>
  <si>
    <t>PID3457</t>
  </si>
  <si>
    <t>PID4356</t>
  </si>
  <si>
    <t>PID2648</t>
  </si>
  <si>
    <t>PID5377</t>
  </si>
  <si>
    <t>PID1794</t>
  </si>
  <si>
    <t>PID5993</t>
  </si>
  <si>
    <t>PID1673</t>
  </si>
  <si>
    <t>PID1196</t>
  </si>
  <si>
    <t>PID2778</t>
  </si>
  <si>
    <t>PID3874</t>
  </si>
  <si>
    <t>PID1406</t>
  </si>
  <si>
    <t>PID3600</t>
  </si>
  <si>
    <t>PID1572</t>
  </si>
  <si>
    <t>PID2084</t>
  </si>
  <si>
    <t>PID2105</t>
  </si>
  <si>
    <t>PID5109</t>
  </si>
  <si>
    <t>PID6022</t>
  </si>
  <si>
    <t>PID6278</t>
  </si>
  <si>
    <t>PID1650</t>
  </si>
  <si>
    <t>PID1954</t>
  </si>
  <si>
    <t>PID1568</t>
  </si>
  <si>
    <t>PID2709</t>
  </si>
  <si>
    <t>PID4325</t>
  </si>
  <si>
    <t>PID4574</t>
  </si>
  <si>
    <t>PID675</t>
  </si>
  <si>
    <t>PID1984</t>
  </si>
  <si>
    <t>PID5770</t>
  </si>
  <si>
    <t>PID250</t>
  </si>
  <si>
    <t>PID2783</t>
  </si>
  <si>
    <t>PID1458</t>
  </si>
  <si>
    <t>PID5765</t>
  </si>
  <si>
    <t>PID1677</t>
  </si>
  <si>
    <t>PID3976</t>
  </si>
  <si>
    <t>PID6151</t>
  </si>
  <si>
    <t>PID6395</t>
  </si>
  <si>
    <t>PID29</t>
  </si>
  <si>
    <t>PID1327</t>
  </si>
  <si>
    <t>PID1432</t>
  </si>
  <si>
    <t>PID2867</t>
  </si>
  <si>
    <t>PID4270</t>
  </si>
  <si>
    <t>PID2608</t>
  </si>
  <si>
    <t>PID2267</t>
  </si>
  <si>
    <t>PID872</t>
  </si>
  <si>
    <t>PID3165</t>
  </si>
  <si>
    <t>PID6072</t>
  </si>
  <si>
    <t>PID2453</t>
  </si>
  <si>
    <t>PID6004</t>
  </si>
  <si>
    <t>PID293</t>
  </si>
  <si>
    <t>PID3284</t>
  </si>
  <si>
    <t>PID2667</t>
  </si>
  <si>
    <t>PID4185</t>
  </si>
  <si>
    <t>PID1137</t>
  </si>
  <si>
    <t>PID4195</t>
  </si>
  <si>
    <t>PID5484</t>
  </si>
  <si>
    <t>PID4990</t>
  </si>
  <si>
    <t>PID5799</t>
  </si>
  <si>
    <t>PID1316</t>
  </si>
  <si>
    <t>PID2848</t>
  </si>
  <si>
    <t>PID4069</t>
  </si>
  <si>
    <t>PID3412</t>
  </si>
  <si>
    <t>PID2078</t>
  </si>
  <si>
    <t>PID4404</t>
  </si>
  <si>
    <t>PID914</t>
  </si>
  <si>
    <t>PID2358</t>
  </si>
  <si>
    <t>PID530</t>
  </si>
  <si>
    <t>PID1735</t>
  </si>
  <si>
    <t>PID5886</t>
  </si>
  <si>
    <t>PID874</t>
  </si>
  <si>
    <t>PID86</t>
  </si>
  <si>
    <t>PID1662</t>
  </si>
  <si>
    <t>PID4564</t>
  </si>
  <si>
    <t>PID3659</t>
  </si>
  <si>
    <t>PID5721</t>
  </si>
  <si>
    <t>PID2157</t>
  </si>
  <si>
    <t>PID2964</t>
  </si>
  <si>
    <t>PID6461</t>
  </si>
  <si>
    <t>PID1541</t>
  </si>
  <si>
    <t>PID5787</t>
  </si>
  <si>
    <t>PID200</t>
  </si>
  <si>
    <t>PID4781</t>
  </si>
  <si>
    <t>PID338</t>
  </si>
  <si>
    <t>PID676</t>
  </si>
  <si>
    <t>PID1349</t>
  </si>
  <si>
    <t>PID2229</t>
  </si>
  <si>
    <t>PID2118</t>
  </si>
  <si>
    <t>PID728</t>
  </si>
  <si>
    <t>PID1996</t>
  </si>
  <si>
    <t>PID303</t>
  </si>
  <si>
    <t>PID2916</t>
  </si>
  <si>
    <t>PID4883</t>
  </si>
  <si>
    <t>PID3097</t>
  </si>
  <si>
    <t>PID3579</t>
  </si>
  <si>
    <t>PID4880</t>
  </si>
  <si>
    <t>PID4837</t>
  </si>
  <si>
    <t>PID1156</t>
  </si>
  <si>
    <t>PID2225</t>
  </si>
  <si>
    <t>PID5497</t>
  </si>
  <si>
    <t>PID3814</t>
  </si>
  <si>
    <t>PID5722</t>
  </si>
  <si>
    <t>PID5635</t>
  </si>
  <si>
    <t>PID3248</t>
  </si>
  <si>
    <t>PID3109</t>
  </si>
  <si>
    <t>PID84</t>
  </si>
  <si>
    <t>PID2044</t>
  </si>
  <si>
    <t>PID2869</t>
  </si>
  <si>
    <t>PID5120</t>
  </si>
  <si>
    <t>PID2350</t>
  </si>
  <si>
    <t>PID5553</t>
  </si>
  <si>
    <t>PID1424</t>
  </si>
  <si>
    <t>PID4807</t>
  </si>
  <si>
    <t>PID3986</t>
  </si>
  <si>
    <t>PID4688</t>
  </si>
  <si>
    <t>PID339</t>
  </si>
  <si>
    <t>PID2979</t>
  </si>
  <si>
    <t>PID2068</t>
  </si>
  <si>
    <t>PID6094</t>
  </si>
  <si>
    <t>PID2929</t>
  </si>
  <si>
    <t>PID3938</t>
  </si>
  <si>
    <t>PID3984</t>
  </si>
  <si>
    <t>PID2890</t>
  </si>
  <si>
    <t>PID3704</t>
  </si>
  <si>
    <t>PID2967</t>
  </si>
  <si>
    <t>PID1206</t>
  </si>
  <si>
    <t>PID2278</t>
  </si>
  <si>
    <t>PID2756</t>
  </si>
  <si>
    <t>PID5434</t>
  </si>
  <si>
    <t>PID5804</t>
  </si>
  <si>
    <t>PID3025</t>
  </si>
  <si>
    <t>PID2698</t>
  </si>
  <si>
    <t>PID2962</t>
  </si>
  <si>
    <t>PID2173</t>
  </si>
  <si>
    <t>PID3353</t>
  </si>
  <si>
    <t>PID5980</t>
  </si>
  <si>
    <t>PID155</t>
  </si>
  <si>
    <t>PID4922</t>
  </si>
  <si>
    <t>PID6340</t>
  </si>
  <si>
    <t>PID3891</t>
  </si>
  <si>
    <t>PID5597</t>
  </si>
  <si>
    <t>PID1580</t>
  </si>
  <si>
    <t>PID4329</t>
  </si>
  <si>
    <t>PID1670</t>
  </si>
  <si>
    <t>PID12</t>
  </si>
  <si>
    <t>PID3315</t>
  </si>
  <si>
    <t>PID5623</t>
  </si>
  <si>
    <t>PID1034</t>
  </si>
  <si>
    <t>PID3255</t>
  </si>
  <si>
    <t>PID1337</t>
  </si>
  <si>
    <t>PID4090</t>
  </si>
  <si>
    <t>PID5044</t>
  </si>
  <si>
    <t>PID2653</t>
  </si>
  <si>
    <t>PID5893</t>
  </si>
  <si>
    <t>PID2591</t>
  </si>
  <si>
    <t>PID5501</t>
  </si>
  <si>
    <t>PID4968</t>
  </si>
  <si>
    <t>PID5545</t>
  </si>
  <si>
    <t>PID1202</t>
  </si>
  <si>
    <t>PID4578</t>
  </si>
  <si>
    <t>PID5835</t>
  </si>
  <si>
    <t>PID5732</t>
  </si>
  <si>
    <t>PID3407</t>
  </si>
  <si>
    <t>PID779</t>
  </si>
  <si>
    <t>PID4212</t>
  </si>
  <si>
    <t>PID2722</t>
  </si>
  <si>
    <t>PID4927</t>
  </si>
  <si>
    <t>PID1589</t>
  </si>
  <si>
    <t>PID1243</t>
  </si>
  <si>
    <t>PID5485</t>
  </si>
  <si>
    <t>PID3224</t>
  </si>
  <si>
    <t>PID3804</t>
  </si>
  <si>
    <t>PID1146</t>
  </si>
  <si>
    <t>PID3671</t>
  </si>
  <si>
    <t>PID1968</t>
  </si>
  <si>
    <t>PID639</t>
  </si>
  <si>
    <t>PID4721</t>
  </si>
  <si>
    <t>PID3582</t>
  </si>
  <si>
    <t>PID3779</t>
  </si>
  <si>
    <t>PID4463</t>
  </si>
  <si>
    <t>PID398</t>
  </si>
  <si>
    <t>PID3908</t>
  </si>
  <si>
    <t>PID4005</t>
  </si>
  <si>
    <t>PID3019</t>
  </si>
  <si>
    <t>PID4280</t>
  </si>
  <si>
    <t>PID5778</t>
  </si>
  <si>
    <t>PID3888</t>
  </si>
  <si>
    <t>PID2521</t>
  </si>
  <si>
    <t>PID2909</t>
  </si>
  <si>
    <t>PID5203</t>
  </si>
  <si>
    <t>PID3693</t>
  </si>
  <si>
    <t>PID3268</t>
  </si>
  <si>
    <t>PID4209</t>
  </si>
  <si>
    <t>PID964</t>
  </si>
  <si>
    <t>PID13</t>
  </si>
  <si>
    <t>PID2880</t>
  </si>
  <si>
    <t>PID227</t>
  </si>
  <si>
    <t>PID5195</t>
  </si>
  <si>
    <t>PID1581</t>
  </si>
  <si>
    <t>PID4088</t>
  </si>
  <si>
    <t>PID5667</t>
  </si>
  <si>
    <t>PID3271</t>
  </si>
  <si>
    <t>PID5586</t>
  </si>
  <si>
    <t>PID3480</t>
  </si>
  <si>
    <t>PID1499</t>
  </si>
  <si>
    <t>PID3665</t>
  </si>
  <si>
    <t>PID4484</t>
  </si>
  <si>
    <t>PID4052</t>
  </si>
  <si>
    <t>PID1696</t>
  </si>
  <si>
    <t>PID5092</t>
  </si>
  <si>
    <t>PID5356</t>
  </si>
  <si>
    <t>PID1341</t>
  </si>
  <si>
    <t>PID2883</t>
  </si>
  <si>
    <t>PID6034</t>
  </si>
  <si>
    <t>PID6014</t>
  </si>
  <si>
    <t>PID3488</t>
  </si>
  <si>
    <t>PID5001</t>
  </si>
  <si>
    <t>PID6409</t>
  </si>
  <si>
    <t>PID2085</t>
  </si>
  <si>
    <t>PID1769</t>
  </si>
  <si>
    <t>PID2574</t>
  </si>
  <si>
    <t>PID3027</t>
  </si>
  <si>
    <t>PID925</t>
  </si>
  <si>
    <t>PID3709</t>
  </si>
  <si>
    <t>PID3646</t>
  </si>
  <si>
    <t>PID1017</t>
  </si>
  <si>
    <t>PID6394</t>
  </si>
  <si>
    <t>PID668</t>
  </si>
  <si>
    <t>PID3752</t>
  </si>
  <si>
    <t>PID2431</t>
  </si>
  <si>
    <t>PID890</t>
  </si>
  <si>
    <t>PID2972</t>
  </si>
  <si>
    <t>PID3034</t>
  </si>
  <si>
    <t>PID3566</t>
  </si>
  <si>
    <t>PID570</t>
  </si>
  <si>
    <t>PID5915</t>
  </si>
  <si>
    <t>PID4952</t>
  </si>
  <si>
    <t>PID5490</t>
  </si>
  <si>
    <t>PID2202</t>
  </si>
  <si>
    <t>PID4668</t>
  </si>
  <si>
    <t>PID1934</t>
  </si>
  <si>
    <t>PID1889</t>
  </si>
  <si>
    <t>PID4890</t>
  </si>
  <si>
    <t>PID6402</t>
  </si>
  <si>
    <t>PID849</t>
  </si>
  <si>
    <t>PID876</t>
  </si>
  <si>
    <t>PID1664</t>
  </si>
  <si>
    <t>PID3527</t>
  </si>
  <si>
    <t>PID4726</t>
  </si>
  <si>
    <t>PID4379</t>
  </si>
  <si>
    <t>PID4254</t>
  </si>
  <si>
    <t>PID6158</t>
  </si>
  <si>
    <t>PID188</t>
  </si>
  <si>
    <t>PID825</t>
  </si>
  <si>
    <t>PID1242</t>
  </si>
  <si>
    <t>PID1369</t>
  </si>
  <si>
    <t>PID3340</t>
  </si>
  <si>
    <t>PID3624</t>
  </si>
  <si>
    <t>PID5645</t>
  </si>
  <si>
    <t>PID5258</t>
  </si>
  <si>
    <t>PID6303</t>
  </si>
  <si>
    <t>PID2861</t>
  </si>
  <si>
    <t>PID3777</t>
  </si>
  <si>
    <t>PID3967</t>
  </si>
  <si>
    <t>PID2695</t>
  </si>
  <si>
    <t>PID4782</t>
  </si>
  <si>
    <t>PID5966</t>
  </si>
  <si>
    <t>PID5565</t>
  </si>
  <si>
    <t>PID1744</t>
  </si>
  <si>
    <t>PID2692</t>
  </si>
  <si>
    <t>PID4034</t>
  </si>
  <si>
    <t>PID6015</t>
  </si>
  <si>
    <t>PID4851</t>
  </si>
  <si>
    <t>PID5598</t>
  </si>
  <si>
    <t>PID1923</t>
  </si>
  <si>
    <t>PID3061</t>
  </si>
  <si>
    <t>PID1354</t>
  </si>
  <si>
    <t>PID2780</t>
  </si>
  <si>
    <t>PID4821</t>
  </si>
  <si>
    <t>PID2138</t>
  </si>
  <si>
    <t>PID621</t>
  </si>
  <si>
    <t>PID389</t>
  </si>
  <si>
    <t>PID2122</t>
  </si>
  <si>
    <t>PID4023</t>
  </si>
  <si>
    <t>PID1065</t>
  </si>
  <si>
    <t>PID1737</t>
  </si>
  <si>
    <t>PID6241</t>
  </si>
  <si>
    <t>PID4623</t>
  </si>
  <si>
    <t>PID1689</t>
  </si>
  <si>
    <t>PID3371</t>
  </si>
  <si>
    <t>PID314</t>
  </si>
  <si>
    <t>PID5938</t>
  </si>
  <si>
    <t>PID1386</t>
  </si>
  <si>
    <t>PID679</t>
  </si>
  <si>
    <t>PID5717</t>
  </si>
  <si>
    <t>PID5743</t>
  </si>
  <si>
    <t>PID508</t>
  </si>
  <si>
    <t>PID1332</t>
  </si>
  <si>
    <t>PID6297</t>
  </si>
  <si>
    <t>PID4469</t>
  </si>
  <si>
    <t>PID437</t>
  </si>
  <si>
    <t>PID443</t>
  </si>
  <si>
    <t>PID3148</t>
  </si>
  <si>
    <t>PID1873</t>
  </si>
  <si>
    <t>PID1939</t>
  </si>
  <si>
    <t>PID2679</t>
  </si>
  <si>
    <t>PID1204</t>
  </si>
  <si>
    <t>PID4563</t>
  </si>
  <si>
    <t>PID3851</t>
  </si>
  <si>
    <t>PID4119</t>
  </si>
  <si>
    <t>PID5085</t>
  </si>
  <si>
    <t>PID1278</t>
  </si>
  <si>
    <t>PID2095</t>
  </si>
  <si>
    <t>PID349</t>
  </si>
  <si>
    <t>PID131</t>
  </si>
  <si>
    <t>PID3451</t>
  </si>
  <si>
    <t>PID5184</t>
  </si>
  <si>
    <t>PID4117</t>
  </si>
  <si>
    <t>PID3815</t>
  </si>
  <si>
    <t>PID4567</t>
  </si>
  <si>
    <t>PID3990</t>
  </si>
  <si>
    <t>PID5630</t>
  </si>
  <si>
    <t>PID1351</t>
  </si>
  <si>
    <t>PID6440</t>
  </si>
  <si>
    <t>PID2573</t>
  </si>
  <si>
    <t>PID2359</t>
  </si>
  <si>
    <t>PID2174</t>
  </si>
  <si>
    <t>PID3900</t>
  </si>
  <si>
    <t>PID1299</t>
  </si>
  <si>
    <t>PID3919</t>
  </si>
  <si>
    <t>PID2618</t>
  </si>
  <si>
    <t>PID4676</t>
  </si>
  <si>
    <t>PID4605</t>
  </si>
  <si>
    <t>PID3932</t>
  </si>
  <si>
    <t>PID4413</t>
  </si>
  <si>
    <t>PID727</t>
  </si>
  <si>
    <t>PID3705</t>
  </si>
  <si>
    <t>PID3761</t>
  </si>
  <si>
    <t>PID3930</t>
  </si>
  <si>
    <t>PID1136</t>
  </si>
  <si>
    <t>PID2418</t>
  </si>
  <si>
    <t>PID4763</t>
  </si>
  <si>
    <t>PID6287</t>
  </si>
  <si>
    <t>PID5168</t>
  </si>
  <si>
    <t>PID142</t>
  </si>
  <si>
    <t>PID288</t>
  </si>
  <si>
    <t>PID4377</t>
  </si>
  <si>
    <t>PID4178</t>
  </si>
  <si>
    <t>PID5919</t>
  </si>
  <si>
    <t>PID204</t>
  </si>
  <si>
    <t>PID1076</t>
  </si>
  <si>
    <t>PID5214</t>
  </si>
  <si>
    <t>PID3884</t>
  </si>
  <si>
    <t>PID3540</t>
  </si>
  <si>
    <t>PID1090</t>
  </si>
  <si>
    <t>PID3551</t>
  </si>
  <si>
    <t>PID4276</t>
  </si>
  <si>
    <t>PID5534</t>
  </si>
  <si>
    <t>PID3581</t>
  </si>
  <si>
    <t>PID3860</t>
  </si>
  <si>
    <t>PID4320</t>
  </si>
  <si>
    <t>PID5948</t>
  </si>
  <si>
    <t>PID2766</t>
  </si>
  <si>
    <t>PID2014</t>
  </si>
  <si>
    <t>PID3656</t>
  </si>
  <si>
    <t>PID3903</t>
  </si>
  <si>
    <t>PID4949</t>
  </si>
  <si>
    <t>PID6189</t>
  </si>
  <si>
    <t>PID2211</t>
  </si>
  <si>
    <t>PID4948</t>
  </si>
  <si>
    <t>PID3169</t>
  </si>
  <si>
    <t>PID3245</t>
  </si>
  <si>
    <t>PID5309</t>
  </si>
  <si>
    <t>PID1623</t>
  </si>
  <si>
    <t>PID1725</t>
  </si>
  <si>
    <t>PID4960</t>
  </si>
  <si>
    <t>PID4635</t>
  </si>
  <si>
    <t>PID4738</t>
  </si>
  <si>
    <t>PID1033</t>
  </si>
  <si>
    <t>PID5748</t>
  </si>
  <si>
    <t>PID2366</t>
  </si>
  <si>
    <t>PID4227</t>
  </si>
  <si>
    <t>PID775</t>
  </si>
  <si>
    <t>PID923</t>
  </si>
  <si>
    <t>PID5691</t>
  </si>
  <si>
    <t>PID3923</t>
  </si>
  <si>
    <t>PID5007</t>
  </si>
  <si>
    <t>PID2881</t>
  </si>
  <si>
    <t>PID831</t>
  </si>
  <si>
    <t>PID2924</t>
  </si>
  <si>
    <t>PID5687</t>
  </si>
  <si>
    <t>PID1294</t>
  </si>
  <si>
    <t>PID3432</t>
  </si>
  <si>
    <t>PID534</t>
  </si>
  <si>
    <t>PID3915</t>
  </si>
  <si>
    <t>PID2218</t>
  </si>
  <si>
    <t>PID337</t>
  </si>
  <si>
    <t>PID4293</t>
  </si>
  <si>
    <t>PID5160</t>
  </si>
  <si>
    <t>PID5252</t>
  </si>
  <si>
    <t>PID865</t>
  </si>
  <si>
    <t>PID1080</t>
  </si>
  <si>
    <t>PID2406</t>
  </si>
  <si>
    <t>PID2727</t>
  </si>
  <si>
    <t>PID6424</t>
  </si>
  <si>
    <t>PID1766</t>
  </si>
  <si>
    <t>PID2942</t>
  </si>
  <si>
    <t>PID4251</t>
  </si>
  <si>
    <t>PID1028</t>
  </si>
  <si>
    <t>PID2355</t>
  </si>
  <si>
    <t>PID2516</t>
  </si>
  <si>
    <t>PID2879</t>
  </si>
  <si>
    <t>PID4033</t>
  </si>
  <si>
    <t>PID531</t>
  </si>
  <si>
    <t>PID786</t>
  </si>
  <si>
    <t>PID1645</t>
  </si>
  <si>
    <t>PID4588</t>
  </si>
  <si>
    <t>PID1534</t>
  </si>
  <si>
    <t>PID4583</t>
  </si>
  <si>
    <t>PID4686</t>
  </si>
  <si>
    <t>PID1960</t>
  </si>
  <si>
    <t>PID4925</t>
  </si>
  <si>
    <t>PID3901</t>
  </si>
  <si>
    <t>PID432</t>
  </si>
  <si>
    <t>PID2461</t>
  </si>
  <si>
    <t>PID4104</t>
  </si>
  <si>
    <t>PID4055</t>
  </si>
  <si>
    <t>PID5757</t>
  </si>
  <si>
    <t>PID2769</t>
  </si>
  <si>
    <t>PID3448</t>
  </si>
  <si>
    <t>PID3767</t>
  </si>
  <si>
    <t>PID4495</t>
  </si>
  <si>
    <t>PID2699</t>
  </si>
  <si>
    <t>PID717</t>
  </si>
  <si>
    <t>PID740</t>
  </si>
  <si>
    <t>PID1423</t>
  </si>
  <si>
    <t>PID1554</t>
  </si>
  <si>
    <t>PID6344</t>
  </si>
  <si>
    <t>PID5198</t>
  </si>
  <si>
    <t>PID498</t>
  </si>
  <si>
    <t>PID2365</t>
  </si>
  <si>
    <t>PID844</t>
  </si>
  <si>
    <t>PID5204</t>
  </si>
  <si>
    <t>PID3962</t>
  </si>
  <si>
    <t>PID2349</t>
  </si>
  <si>
    <t>PID1513</t>
  </si>
  <si>
    <t>PID2236</t>
  </si>
  <si>
    <t>PID1907</t>
  </si>
  <si>
    <t>PID3970</t>
  </si>
  <si>
    <t>PID5873</t>
  </si>
  <si>
    <t>PID6040</t>
  </si>
  <si>
    <t>PID3857</t>
  </si>
  <si>
    <t>PID3998</t>
  </si>
  <si>
    <t>PID1525</t>
  </si>
  <si>
    <t>PID5357</t>
  </si>
  <si>
    <t>PID2427</t>
  </si>
  <si>
    <t>PID4353</t>
  </si>
  <si>
    <t>PID3532</t>
  </si>
  <si>
    <t>PID5832</t>
  </si>
  <si>
    <t>PID249</t>
  </si>
  <si>
    <t>PID6273</t>
  </si>
  <si>
    <t>PID604</t>
  </si>
  <si>
    <t>PID6028</t>
  </si>
  <si>
    <t>PID6438</t>
  </si>
  <si>
    <t>PID916</t>
  </si>
  <si>
    <t>PID448</t>
  </si>
  <si>
    <t>PID4065</t>
  </si>
  <si>
    <t>PID6103</t>
  </si>
  <si>
    <t>PID2660</t>
  </si>
  <si>
    <t>PID5944</t>
  </si>
  <si>
    <t>PID3349</t>
  </si>
  <si>
    <t>PID2613</t>
  </si>
  <si>
    <t>PID4196</t>
  </si>
  <si>
    <t>PID2550</t>
  </si>
  <si>
    <t>PID3678</t>
  </si>
  <si>
    <t>PID3765</t>
  </si>
  <si>
    <t>PID1126</t>
  </si>
  <si>
    <t>PID6146</t>
  </si>
  <si>
    <t>PID3086</t>
  </si>
  <si>
    <t>PID1037</t>
  </si>
  <si>
    <t>PID3070</t>
  </si>
  <si>
    <t>PID1652</t>
  </si>
  <si>
    <t>PID3626</t>
  </si>
  <si>
    <t>PID5375</t>
  </si>
  <si>
    <t>PID1240</t>
  </si>
  <si>
    <t>PID3855</t>
  </si>
  <si>
    <t>PID6232</t>
  </si>
  <si>
    <t>PID4862</t>
  </si>
  <si>
    <t>PID4624</t>
  </si>
  <si>
    <t>PID4859</t>
  </si>
  <si>
    <t>PID5096</t>
  </si>
  <si>
    <t>PID1290</t>
  </si>
  <si>
    <t>PID5099</t>
  </si>
  <si>
    <t>PID6130</t>
  </si>
  <si>
    <t>PID235</t>
  </si>
  <si>
    <t>PID3917</t>
  </si>
  <si>
    <t>PID5675</t>
  </si>
  <si>
    <t>PID1110</t>
  </si>
  <si>
    <t>PID257</t>
  </si>
  <si>
    <t>PID423</t>
  </si>
  <si>
    <t>PID5932</t>
  </si>
  <si>
    <t>PID2479</t>
  </si>
  <si>
    <t>PID509</t>
  </si>
  <si>
    <t>PID401</t>
  </si>
  <si>
    <t>PID3750</t>
  </si>
  <si>
    <t>PID2547</t>
  </si>
  <si>
    <t>PID1700</t>
  </si>
  <si>
    <t>PID4437</t>
  </si>
  <si>
    <t>PID5255</t>
  </si>
  <si>
    <t>PID5999</t>
  </si>
  <si>
    <t>PID5290</t>
  </si>
  <si>
    <t>PID2835</t>
  </si>
  <si>
    <t>PID2928</t>
  </si>
  <si>
    <t>PID1704</t>
  </si>
  <si>
    <t>PID805</t>
  </si>
  <si>
    <t>PID6389</t>
  </si>
  <si>
    <t>PID5984</t>
  </si>
  <si>
    <t>PID1452</t>
  </si>
  <si>
    <t>PID3043</t>
  </si>
  <si>
    <t>PID1835</t>
  </si>
  <si>
    <t>PID4372</t>
  </si>
  <si>
    <t>PID1461</t>
  </si>
  <si>
    <t>PID1387</t>
  </si>
  <si>
    <t>PID5596</t>
  </si>
  <si>
    <t>PID2995</t>
  </si>
  <si>
    <t>PID3788</t>
  </si>
  <si>
    <t>PID1313</t>
  </si>
  <si>
    <t>PID5476</t>
  </si>
  <si>
    <t>PID3937</t>
  </si>
  <si>
    <t>PID4806</t>
  </si>
  <si>
    <t>PID4230</t>
  </si>
  <si>
    <t>PID450</t>
  </si>
  <si>
    <t>PID3276</t>
  </si>
  <si>
    <t>PID1127</t>
  </si>
  <si>
    <t>PID2060</t>
  </si>
  <si>
    <t>PID3571</t>
  </si>
  <si>
    <t>PID5400</t>
  </si>
  <si>
    <t>PID6114</t>
  </si>
  <si>
    <t>PID462</t>
  </si>
  <si>
    <t>PID2037</t>
  </si>
  <si>
    <t>PID3195</t>
  </si>
  <si>
    <t>PID4892</t>
  </si>
  <si>
    <t>PID286</t>
  </si>
  <si>
    <t>PID5739</t>
  </si>
  <si>
    <t>PID6420</t>
  </si>
  <si>
    <t>PID4597</t>
  </si>
  <si>
    <t>PID3433</t>
  </si>
  <si>
    <t>PID4585</t>
  </si>
  <si>
    <t>PID4476</t>
  </si>
  <si>
    <t>PID500</t>
  </si>
  <si>
    <t>PID1469</t>
  </si>
  <si>
    <t>PID2120</t>
  </si>
  <si>
    <t>PID6453</t>
  </si>
  <si>
    <t>PID1280</t>
  </si>
  <si>
    <t>PID2943</t>
  </si>
  <si>
    <t>PID5673</t>
  </si>
  <si>
    <t>PID2717</t>
  </si>
  <si>
    <t>PID4093</t>
  </si>
  <si>
    <t>PID3854</t>
  </si>
  <si>
    <t>PID1356</t>
  </si>
  <si>
    <t>PID5362</t>
  </si>
  <si>
    <t>PID6078</t>
  </si>
  <si>
    <t>PID703</t>
  </si>
  <si>
    <t>PID804</t>
  </si>
  <si>
    <t>PID2407</t>
  </si>
  <si>
    <t>PID1207</t>
  </si>
  <si>
    <t>PID129</t>
  </si>
  <si>
    <t>PID6265</t>
  </si>
  <si>
    <t>PID1995</t>
  </si>
  <si>
    <t>PID711</t>
  </si>
  <si>
    <t>PID2074</t>
  </si>
  <si>
    <t>PID2491</t>
  </si>
  <si>
    <t>PID248</t>
  </si>
  <si>
    <t>PID3378</t>
  </si>
  <si>
    <t>PID1130</t>
  </si>
  <si>
    <t>PID3805</t>
  </si>
  <si>
    <t>PID5455</t>
  </si>
  <si>
    <t>PID1571</t>
  </si>
  <si>
    <t>PID3975</t>
  </si>
  <si>
    <t>PID5313</t>
  </si>
  <si>
    <t>PID291</t>
  </si>
  <si>
    <t>PID2696</t>
  </si>
  <si>
    <t>PID532</t>
  </si>
  <si>
    <t>PID2005</t>
  </si>
  <si>
    <t>PID1862</t>
  </si>
  <si>
    <t>PID4136</t>
  </si>
  <si>
    <t>PID309</t>
  </si>
  <si>
    <t>PID806</t>
  </si>
  <si>
    <t>PID2686</t>
  </si>
  <si>
    <t>PID3873</t>
  </si>
  <si>
    <t>PID2075</t>
  </si>
  <si>
    <t>PID6215</t>
  </si>
  <si>
    <t>PID1582</t>
  </si>
  <si>
    <t>PID3881</t>
  </si>
  <si>
    <t>PID2934</t>
  </si>
  <si>
    <t>PID1656</t>
  </si>
  <si>
    <t>PID792</t>
  </si>
  <si>
    <t>PID6126</t>
  </si>
  <si>
    <t>PID4601</t>
  </si>
  <si>
    <t>PID5836</t>
  </si>
  <si>
    <t>PID1681</t>
  </si>
  <si>
    <t>PID4199</t>
  </si>
  <si>
    <t>PID2999</t>
  </si>
  <si>
    <t>PID3189</t>
  </si>
  <si>
    <t>PID6331</t>
  </si>
  <si>
    <t>PID486</t>
  </si>
  <si>
    <t>PID3918</t>
  </si>
  <si>
    <t>PID3241</t>
  </si>
  <si>
    <t>PID966</t>
  </si>
  <si>
    <t>PID2812</t>
  </si>
  <si>
    <t>PID976</t>
  </si>
  <si>
    <t>PID2847</t>
  </si>
  <si>
    <t>PID4014</t>
  </si>
  <si>
    <t>PID4275</t>
  </si>
  <si>
    <t>PID5592</t>
  </si>
  <si>
    <t>PID838</t>
  </si>
  <si>
    <t>PID3952</t>
  </si>
  <si>
    <t>PID4786</t>
  </si>
  <si>
    <t>PID4827</t>
  </si>
  <si>
    <t>PID5267</t>
  </si>
  <si>
    <t>PID4213</t>
  </si>
  <si>
    <t>PID5326</t>
  </si>
  <si>
    <t>PID858</t>
  </si>
  <si>
    <t>PID6442</t>
  </si>
  <si>
    <t>PID2632</t>
  </si>
  <si>
    <t>PID4021</t>
  </si>
  <si>
    <t>PID4899</t>
  </si>
  <si>
    <t>PID6139</t>
  </si>
  <si>
    <t>PID1124</t>
  </si>
  <si>
    <t>PID4352</t>
  </si>
  <si>
    <t>PID3098</t>
  </si>
  <si>
    <t>PID3463</t>
  </si>
  <si>
    <t>PID5782</t>
  </si>
  <si>
    <t>PID5386</t>
  </si>
  <si>
    <t>PID3924</t>
  </si>
  <si>
    <t>PID5741</t>
  </si>
  <si>
    <t>PID118</t>
  </si>
  <si>
    <t>PID2797</t>
  </si>
  <si>
    <t>PID2292</t>
  </si>
  <si>
    <t>PID3096</t>
  </si>
  <si>
    <t>PID3314</t>
  </si>
  <si>
    <t>PID3993</t>
  </si>
  <si>
    <t>PID4896</t>
  </si>
  <si>
    <t>PID4513</t>
  </si>
  <si>
    <t>PID2111</t>
  </si>
  <si>
    <t>PID2872</t>
  </si>
  <si>
    <t>PID264</t>
  </si>
  <si>
    <t>PID5608</t>
  </si>
  <si>
    <t>PID3101</t>
  </si>
  <si>
    <t>PID5494</t>
  </si>
  <si>
    <t>PID3810</t>
  </si>
  <si>
    <t>PID2156</t>
  </si>
  <si>
    <t>PID3690</t>
  </si>
  <si>
    <t>PID673</t>
  </si>
  <si>
    <t>PID218</t>
  </si>
  <si>
    <t>PID3419</t>
  </si>
  <si>
    <t>PID2731</t>
  </si>
  <si>
    <t>PID4989</t>
  </si>
  <si>
    <t>PID354</t>
  </si>
  <si>
    <t>PID1512</t>
  </si>
  <si>
    <t>PID3256</t>
  </si>
  <si>
    <t>PID3780</t>
  </si>
  <si>
    <t>PID3589</t>
  </si>
  <si>
    <t>PID5263</t>
  </si>
  <si>
    <t>PID5288</t>
  </si>
  <si>
    <t>PID5374</t>
  </si>
  <si>
    <t>PID2065</t>
  </si>
  <si>
    <t>PID3038</t>
  </si>
  <si>
    <t>PID318</t>
  </si>
  <si>
    <t>PID3427</t>
  </si>
  <si>
    <t>PID4273</t>
  </si>
  <si>
    <t>PID6373</t>
  </si>
  <si>
    <t>PID860</t>
  </si>
  <si>
    <t>PID4516</t>
  </si>
  <si>
    <t>PID325</t>
  </si>
  <si>
    <t>PID6419</t>
  </si>
  <si>
    <t>PID3176</t>
  </si>
  <si>
    <t>PID3414</t>
  </si>
  <si>
    <t>PID3039</t>
  </si>
  <si>
    <t>PID2592</t>
  </si>
  <si>
    <t>PID1754</t>
  </si>
  <si>
    <t>PID2269</t>
  </si>
  <si>
    <t>PID4620</t>
  </si>
  <si>
    <t>PID6407</t>
  </si>
  <si>
    <t>PID6422</t>
  </si>
  <si>
    <t>PID3375</t>
  </si>
  <si>
    <t>PID4288</t>
  </si>
  <si>
    <t>PID5615</t>
  </si>
  <si>
    <t>PID550</t>
  </si>
  <si>
    <t>PID765</t>
  </si>
  <si>
    <t>PID4492</t>
  </si>
  <si>
    <t>PID4204</t>
  </si>
  <si>
    <t>PID1005</t>
  </si>
  <si>
    <t>PID5521</t>
  </si>
  <si>
    <t>PID2494</t>
  </si>
  <si>
    <t>PID4154</t>
  </si>
  <si>
    <t>PID198</t>
  </si>
  <si>
    <t>PID1675</t>
  </si>
  <si>
    <t>PID3013</t>
  </si>
  <si>
    <t>PID3653</t>
  </si>
  <si>
    <t>PID3187</t>
  </si>
  <si>
    <t>PID6434</t>
  </si>
  <si>
    <t>PID4271</t>
  </si>
  <si>
    <t>PID6399</t>
  </si>
  <si>
    <t>PID2148</t>
  </si>
  <si>
    <t>PID6414</t>
  </si>
  <si>
    <t>PID3783</t>
  </si>
  <si>
    <t>PID6035</t>
  </si>
  <si>
    <t>PID3948</t>
  </si>
  <si>
    <t>PID5002</t>
  </si>
  <si>
    <t>PID5937</t>
  </si>
  <si>
    <t>PID5916</t>
  </si>
  <si>
    <t>PID193</t>
  </si>
  <si>
    <t>PID2172</t>
  </si>
  <si>
    <t>PID3790</t>
  </si>
  <si>
    <t>PID566</t>
  </si>
  <si>
    <t>PID3608</t>
  </si>
  <si>
    <t>PID5632</t>
  </si>
  <si>
    <t>PID2442</t>
  </si>
  <si>
    <t>PID4277</t>
  </si>
  <si>
    <t>PID5328</t>
  </si>
  <si>
    <t>PID3713</t>
  </si>
  <si>
    <t>PID2323</t>
  </si>
  <si>
    <t>PID176</t>
  </si>
  <si>
    <t>PID1617</t>
  </si>
  <si>
    <t>PID1419</t>
  </si>
  <si>
    <t>PID5566</t>
  </si>
  <si>
    <t>PID3989</t>
  </si>
  <si>
    <t>PID5394</t>
  </si>
  <si>
    <t>PID3093</t>
  </si>
  <si>
    <t>PID649</t>
  </si>
  <si>
    <t>PID3943</t>
  </si>
  <si>
    <t>PID4153</t>
  </si>
  <si>
    <t>PID6426</t>
  </si>
  <si>
    <t>PID5319</t>
  </si>
  <si>
    <t>PID5712</t>
  </si>
  <si>
    <t>PID4924</t>
  </si>
  <si>
    <t>PID4997</t>
  </si>
  <si>
    <t>PID1163</t>
  </si>
  <si>
    <t>PID4946</t>
  </si>
  <si>
    <t>PID3528</t>
  </si>
  <si>
    <t>PID6161</t>
  </si>
  <si>
    <t>PID3694</t>
  </si>
  <si>
    <t>PID4170</t>
  </si>
  <si>
    <t>PID321</t>
  </si>
  <si>
    <t>PID2059</t>
  </si>
  <si>
    <t>PID446</t>
  </si>
  <si>
    <t>PID1913</t>
  </si>
  <si>
    <t>PID3128</t>
  </si>
  <si>
    <t>PID4939</t>
  </si>
  <si>
    <t>PID3102</t>
  </si>
  <si>
    <t>PID3584</t>
  </si>
  <si>
    <t>PID5060</t>
  </si>
  <si>
    <t>PID5991</t>
  </si>
  <si>
    <t>PID6437</t>
  </si>
  <si>
    <t>PID2710</t>
  </si>
  <si>
    <t>PID4126</t>
  </si>
  <si>
    <t>PID4382</t>
  </si>
  <si>
    <t>PID1672</t>
  </si>
  <si>
    <t>PID6223</t>
  </si>
  <si>
    <t>PID1986</t>
  </si>
  <si>
    <t>PID5506</t>
  </si>
  <si>
    <t>PID735</t>
  </si>
  <si>
    <t>PID1914</t>
  </si>
  <si>
    <t>PID6115</t>
  </si>
  <si>
    <t>PID3907</t>
  </si>
  <si>
    <t>PID2589</t>
  </si>
  <si>
    <t>PID5977</t>
  </si>
  <si>
    <t>PID1843</t>
  </si>
  <si>
    <t>PID1884</t>
  </si>
  <si>
    <t>PID4571</t>
  </si>
  <si>
    <t>PID1748</t>
  </si>
  <si>
    <t>PID154</t>
  </si>
  <si>
    <t>PID4232</t>
  </si>
  <si>
    <t>PID5403</t>
  </si>
  <si>
    <t>PID415</t>
  </si>
  <si>
    <t>PID1480</t>
  </si>
  <si>
    <t>PID2623</t>
  </si>
  <si>
    <t>PID1173</t>
  </si>
  <si>
    <t>PID4965</t>
  </si>
  <si>
    <t>PID5492</t>
  </si>
  <si>
    <t>PID6224</t>
  </si>
  <si>
    <t>PID650</t>
  </si>
  <si>
    <t>PID5577</t>
  </si>
  <si>
    <t>PID1468</t>
  </si>
  <si>
    <t>PID445</t>
  </si>
  <si>
    <t>PID2022</t>
  </si>
  <si>
    <t>PID2860</t>
  </si>
  <si>
    <t>QUESTION 25:</t>
  </si>
  <si>
    <t>Owing to public outcry on the implementation of various projects across the country, the National Treasury of your country has provided data relating to projects implementation</t>
  </si>
  <si>
    <t>in the past 4 years. The data set comprises Project Focus Areas (Col A:B), Bank Data on Projects (Columns E:G), Projects; detailed  Breakdown (Column J onwards).</t>
  </si>
  <si>
    <t xml:space="preserve">An economic watchdog organisation has approached you to help analyse the data for purposes of making meaningful deliberations on the data provided. The data is in the next </t>
  </si>
  <si>
    <t>Excel sheet labelled Question 25 data.</t>
  </si>
  <si>
    <t>Note</t>
  </si>
  <si>
    <t>The bank statement amounts column shows the disbursement to the project IDs.</t>
  </si>
  <si>
    <t>Required:</t>
  </si>
  <si>
    <t>(a)   Using relevant formulas/functions:</t>
  </si>
  <si>
    <t xml:space="preserve">       (i)      Fill the appropriate data to the blank columns (M,R,U,V and W).</t>
  </si>
  <si>
    <t>(5 marks)</t>
  </si>
  <si>
    <t xml:space="preserve">       (ii)     Calculate:</t>
  </si>
  <si>
    <t>I.   The number of power connectivity projects implemented.</t>
  </si>
  <si>
    <t>(1 mark)</t>
  </si>
  <si>
    <t>II.  The total amount of money disbursed by the National Treasury.</t>
  </si>
  <si>
    <t>III.  The average budget of Social Services projects in Nandi County.</t>
  </si>
  <si>
    <t xml:space="preserve">(b)  Create pivot summaries of: </t>
  </si>
  <si>
    <t xml:space="preserve">        (i)    The budget allocated per project.</t>
  </si>
  <si>
    <t>(2 marks)</t>
  </si>
  <si>
    <t xml:space="preserve">        (ii)   The amounts disbursed per project focus item.</t>
  </si>
  <si>
    <t xml:space="preserve">        (iii)  Project cost and administration cost trend (Showing Years and Months).</t>
  </si>
  <si>
    <t>(c)  With the summaries in (b) above, create appropriate visualisations with the below focus message:</t>
  </si>
  <si>
    <t xml:space="preserve">         (i)   The budget allocated per project - Comparison.</t>
  </si>
  <si>
    <t xml:space="preserve">         (ii)  The amounts disbursed per project focus item - Proportionality.</t>
  </si>
  <si>
    <t xml:space="preserve">         (iii)  Project cost and administration cost trend (Showing Years and Months) - Trend.</t>
  </si>
  <si>
    <t xml:space="preserve">       (Total: 20 marks)</t>
  </si>
  <si>
    <t xml:space="preserve">  </t>
  </si>
  <si>
    <t xml:space="preserve">            CA35P Page 9</t>
  </si>
  <si>
    <t xml:space="preserve">            Out of 9</t>
  </si>
  <si>
    <t>ID</t>
  </si>
  <si>
    <t>MA</t>
  </si>
  <si>
    <t>Dallas</t>
  </si>
  <si>
    <t>TX</t>
  </si>
  <si>
    <t>Chicago</t>
  </si>
  <si>
    <t>IL</t>
  </si>
  <si>
    <t>San Francisco</t>
  </si>
  <si>
    <t>CA</t>
  </si>
  <si>
    <t>Denver</t>
  </si>
  <si>
    <t>CO</t>
  </si>
  <si>
    <t>Complete the challenge below</t>
  </si>
  <si>
    <t>I need to do a lookup for multiple columns of info. Do I need to create multiple formulas or is there a quicker way to do this with a single formula?</t>
  </si>
  <si>
    <t>use that formula to fill city, State Province Code,English Country Region Name,SalesTerritoryKey</t>
  </si>
  <si>
    <t>CustomerKey</t>
  </si>
  <si>
    <t>GeographyKey</t>
  </si>
  <si>
    <t>City</t>
  </si>
  <si>
    <t>StateProvinceCode</t>
  </si>
  <si>
    <t>EnglishCountryRegionName</t>
  </si>
  <si>
    <t>SalesTerritoryKey</t>
  </si>
  <si>
    <t>FirstName</t>
  </si>
  <si>
    <t>MiddleName</t>
  </si>
  <si>
    <t>LastName</t>
  </si>
  <si>
    <t>BirthDate</t>
  </si>
  <si>
    <t>MaritalStatus</t>
  </si>
  <si>
    <t>Gender</t>
  </si>
  <si>
    <t>YearlyIncome</t>
  </si>
  <si>
    <t>TotalChildren</t>
  </si>
  <si>
    <t>EnglishEducation</t>
  </si>
  <si>
    <t>EnglishOccupation</t>
  </si>
  <si>
    <t>HouseOwnerFlag</t>
  </si>
  <si>
    <t>NumberCarsOwned</t>
  </si>
  <si>
    <t>AddressLine1</t>
  </si>
  <si>
    <t>AddressLine2</t>
  </si>
  <si>
    <t>Phone</t>
  </si>
  <si>
    <t>DateFirstPurchase</t>
  </si>
  <si>
    <t>CommuteDistance</t>
  </si>
  <si>
    <t>Rockhampton</t>
  </si>
  <si>
    <t>QLD</t>
  </si>
  <si>
    <t>Australia</t>
  </si>
  <si>
    <t>Jon</t>
  </si>
  <si>
    <t>V</t>
  </si>
  <si>
    <t>Yang</t>
  </si>
  <si>
    <t>M</t>
  </si>
  <si>
    <t>Bachelors</t>
  </si>
  <si>
    <t>Professional</t>
  </si>
  <si>
    <t>3761 N. 14th St</t>
  </si>
  <si>
    <t/>
  </si>
  <si>
    <t>1 (11) 500 555-0162</t>
  </si>
  <si>
    <t>1-2 Miles</t>
  </si>
  <si>
    <t>Seaford</t>
  </si>
  <si>
    <t>VIC</t>
  </si>
  <si>
    <t>Eugene</t>
  </si>
  <si>
    <t>L</t>
  </si>
  <si>
    <t>Huang</t>
  </si>
  <si>
    <t>S</t>
  </si>
  <si>
    <t>2243 W St.</t>
  </si>
  <si>
    <t>1 (11) 500 555-0110</t>
  </si>
  <si>
    <t>0-1 Miles</t>
  </si>
  <si>
    <t>Hobart</t>
  </si>
  <si>
    <t>TAS</t>
  </si>
  <si>
    <t>Ruben</t>
  </si>
  <si>
    <t>Torres</t>
  </si>
  <si>
    <t>5844 Linden Land</t>
  </si>
  <si>
    <t>1 (11) 500 555-0184</t>
  </si>
  <si>
    <t>2-5 Miles</t>
  </si>
  <si>
    <t>North Ryde</t>
  </si>
  <si>
    <t>NSW</t>
  </si>
  <si>
    <t>Christy</t>
  </si>
  <si>
    <t>Zhu</t>
  </si>
  <si>
    <t>F</t>
  </si>
  <si>
    <t>1825 Village Pl.</t>
  </si>
  <si>
    <t>5-10 Miles</t>
  </si>
  <si>
    <t>Wollongong</t>
  </si>
  <si>
    <t>Elizabeth</t>
  </si>
  <si>
    <t>Johnson</t>
  </si>
  <si>
    <t>7553 Harness Circle</t>
  </si>
  <si>
    <t>1 (11) 500 555-0131</t>
  </si>
  <si>
    <t>East Brisbane</t>
  </si>
  <si>
    <t>Julio</t>
  </si>
  <si>
    <t>Ruiz</t>
  </si>
  <si>
    <t>7305 Humphrey Drive</t>
  </si>
  <si>
    <t>1 (11) 500 555-0151</t>
  </si>
  <si>
    <t>Matraville</t>
  </si>
  <si>
    <t>Janet</t>
  </si>
  <si>
    <t>G</t>
  </si>
  <si>
    <t>Alvarez</t>
  </si>
  <si>
    <t>2612 Berry Dr</t>
  </si>
  <si>
    <t>Warrnambool</t>
  </si>
  <si>
    <t>Marco</t>
  </si>
  <si>
    <t>Mehta</t>
  </si>
  <si>
    <t>942 Brook Street</t>
  </si>
  <si>
    <t>1 (11) 500 555-0126</t>
  </si>
  <si>
    <t>Bendigo</t>
  </si>
  <si>
    <t>Rob</t>
  </si>
  <si>
    <t>Verhoff</t>
  </si>
  <si>
    <t>624 Peabody Road</t>
  </si>
  <si>
    <t>1 (11) 500 555-0164</t>
  </si>
  <si>
    <t>10+ Miles</t>
  </si>
  <si>
    <t>Hervey Bay</t>
  </si>
  <si>
    <t>Shannon</t>
  </si>
  <si>
    <t>C</t>
  </si>
  <si>
    <t>Carlson</t>
  </si>
  <si>
    <t>3839 Northgate Road</t>
  </si>
  <si>
    <t>Jacquelyn</t>
  </si>
  <si>
    <t>Suarez</t>
  </si>
  <si>
    <t>7800 Corrinne Court</t>
  </si>
  <si>
    <t>1 (11) 500 555-0169</t>
  </si>
  <si>
    <t>Curtis</t>
  </si>
  <si>
    <t>Lu</t>
  </si>
  <si>
    <t>1224 Shoenic</t>
  </si>
  <si>
    <t>1 (11) 500 555-0117</t>
  </si>
  <si>
    <t>Bremerton</t>
  </si>
  <si>
    <t>WA</t>
  </si>
  <si>
    <t>United States</t>
  </si>
  <si>
    <t>Lauren</t>
  </si>
  <si>
    <t>Walker</t>
  </si>
  <si>
    <t>Management</t>
  </si>
  <si>
    <t>4785 Scott Street</t>
  </si>
  <si>
    <t>717-555-0164</t>
  </si>
  <si>
    <t>Lebanon</t>
  </si>
  <si>
    <t>OR</t>
  </si>
  <si>
    <t>Ian</t>
  </si>
  <si>
    <t>Jenkins</t>
  </si>
  <si>
    <t>7902 Hudson Ave.</t>
  </si>
  <si>
    <t>817-555-0185</t>
  </si>
  <si>
    <t>Redmond</t>
  </si>
  <si>
    <t>Sydney</t>
  </si>
  <si>
    <t>Bennett</t>
  </si>
  <si>
    <t>9011 Tank Drive</t>
  </si>
  <si>
    <t>431-555-0156</t>
  </si>
  <si>
    <t>Burbank</t>
  </si>
  <si>
    <t>Chloe</t>
  </si>
  <si>
    <t>Young</t>
  </si>
  <si>
    <t>Partial College</t>
  </si>
  <si>
    <t>Skilled Manual</t>
  </si>
  <si>
    <t>244 Willow Pass Road</t>
  </si>
  <si>
    <t>208-555-0142</t>
  </si>
  <si>
    <t>Imperial Beach</t>
  </si>
  <si>
    <t>Wyatt</t>
  </si>
  <si>
    <t>Hill</t>
  </si>
  <si>
    <t>9666 Northridge Ct.</t>
  </si>
  <si>
    <t>135-555-0171</t>
  </si>
  <si>
    <t>Sunbury</t>
  </si>
  <si>
    <t>Wang</t>
  </si>
  <si>
    <t>High School</t>
  </si>
  <si>
    <t>7330 Saddlehill Lane</t>
  </si>
  <si>
    <t>1 (11) 500 555-0195</t>
  </si>
  <si>
    <t>Clarence</t>
  </si>
  <si>
    <t>D</t>
  </si>
  <si>
    <t>Rai</t>
  </si>
  <si>
    <t>Clerical</t>
  </si>
  <si>
    <t>244 Rivewview</t>
  </si>
  <si>
    <t>1 (11) 500 555-0137</t>
  </si>
  <si>
    <t>Langley</t>
  </si>
  <si>
    <t>BC</t>
  </si>
  <si>
    <t>Canada</t>
  </si>
  <si>
    <t>Luke</t>
  </si>
  <si>
    <t>Lal</t>
  </si>
  <si>
    <t>7832 Landing Dr</t>
  </si>
  <si>
    <t>262-555-0112</t>
  </si>
  <si>
    <t>Metchosin</t>
  </si>
  <si>
    <t>Jordan</t>
  </si>
  <si>
    <t>King</t>
  </si>
  <si>
    <t>7156 Rose Dr.</t>
  </si>
  <si>
    <t>550-555-0163</t>
  </si>
  <si>
    <t>Beaverton</t>
  </si>
  <si>
    <t>Destiny</t>
  </si>
  <si>
    <t>Wilson</t>
  </si>
  <si>
    <t>8148 W. Lake Dr.</t>
  </si>
  <si>
    <t>622-555-0158</t>
  </si>
  <si>
    <t>Bellingham</t>
  </si>
  <si>
    <t>Ethan</t>
  </si>
  <si>
    <t>Zhang</t>
  </si>
  <si>
    <t>1769 Nicholas Drive</t>
  </si>
  <si>
    <t>589-555-0185</t>
  </si>
  <si>
    <t>Bellflower</t>
  </si>
  <si>
    <t>Seth</t>
  </si>
  <si>
    <t>Edwards</t>
  </si>
  <si>
    <t>4499 Valley Crest</t>
  </si>
  <si>
    <t>452-555-0188</t>
  </si>
  <si>
    <t>Concord</t>
  </si>
  <si>
    <t>Russell</t>
  </si>
  <si>
    <t>Xie</t>
  </si>
  <si>
    <t>8734 Oxford Place</t>
  </si>
  <si>
    <t>746-555-0186</t>
  </si>
  <si>
    <t>Hawthorne</t>
  </si>
  <si>
    <t>Alejandro</t>
  </si>
  <si>
    <t>Beck</t>
  </si>
  <si>
    <t>Partial High School</t>
  </si>
  <si>
    <t>2596 Franklin Canyon Road</t>
  </si>
  <si>
    <t>1 (11) 500 555-0178</t>
  </si>
  <si>
    <t>Goulburn</t>
  </si>
  <si>
    <t>Harold</t>
  </si>
  <si>
    <t>Sai</t>
  </si>
  <si>
    <t>8211 Leeds Ct.</t>
  </si>
  <si>
    <t>Jessie</t>
  </si>
  <si>
    <t>R</t>
  </si>
  <si>
    <t>Zhao</t>
  </si>
  <si>
    <t>213 Valencia Place</t>
  </si>
  <si>
    <t>St. Leonards</t>
  </si>
  <si>
    <t>Jill</t>
  </si>
  <si>
    <t>Jimenez</t>
  </si>
  <si>
    <t>9111 Rose Ann Ave</t>
  </si>
  <si>
    <t>1 (11) 500 555-0116</t>
  </si>
  <si>
    <t>Jimmy</t>
  </si>
  <si>
    <t>Moreno</t>
  </si>
  <si>
    <t>6385 Mark Twain</t>
  </si>
  <si>
    <t>1 (11) 500 555-0146</t>
  </si>
  <si>
    <t>Cloverdale</t>
  </si>
  <si>
    <t>SA</t>
  </si>
  <si>
    <t>Bethany</t>
  </si>
  <si>
    <t>Yuan</t>
  </si>
  <si>
    <t>636 Vine Hill Way</t>
  </si>
  <si>
    <t>1 (11) 500 555-0182</t>
  </si>
  <si>
    <t>Theresa</t>
  </si>
  <si>
    <t>Ramos</t>
  </si>
  <si>
    <t>6465 Detroit Ave.</t>
  </si>
  <si>
    <t>Melbourne</t>
  </si>
  <si>
    <t>Denise</t>
  </si>
  <si>
    <t>Stone</t>
  </si>
  <si>
    <t>626 Bentley Street</t>
  </si>
  <si>
    <t>Milsons Point</t>
  </si>
  <si>
    <t>Jaime</t>
  </si>
  <si>
    <t>Nath</t>
  </si>
  <si>
    <t>5927 Rainbow Dr</t>
  </si>
  <si>
    <t>North Sydney</t>
  </si>
  <si>
    <t>Ebony</t>
  </si>
  <si>
    <t>Gonzalez</t>
  </si>
  <si>
    <t>5167 Condor Place</t>
  </si>
  <si>
    <t>1 (11) 500 555-0136</t>
  </si>
  <si>
    <t>Cranbourne</t>
  </si>
  <si>
    <t>Wendy</t>
  </si>
  <si>
    <t>Dominguez</t>
  </si>
  <si>
    <t>1873 Mt. Whitney Dr</t>
  </si>
  <si>
    <t>1 (11) 500 555-0177</t>
  </si>
  <si>
    <t>National City</t>
  </si>
  <si>
    <t>Jennifer</t>
  </si>
  <si>
    <t>3981 Augustine Drive</t>
  </si>
  <si>
    <t>115-555-0183</t>
  </si>
  <si>
    <t>Cliffside</t>
  </si>
  <si>
    <t>Garcia</t>
  </si>
  <si>
    <t>8915 Woodside Way</t>
  </si>
  <si>
    <t>229-555-0112</t>
  </si>
  <si>
    <t>Lavender Bay</t>
  </si>
  <si>
    <t>Diana</t>
  </si>
  <si>
    <t>Hernandez</t>
  </si>
  <si>
    <t>8357 Sandy Cove Lane</t>
  </si>
  <si>
    <t>1 (11) 500 555-0114</t>
  </si>
  <si>
    <t>Marc</t>
  </si>
  <si>
    <t>J</t>
  </si>
  <si>
    <t>Martin</t>
  </si>
  <si>
    <t>9353 Creekside Dr.</t>
  </si>
  <si>
    <t>1 (11) 500 555-0183</t>
  </si>
  <si>
    <t>Tacoma</t>
  </si>
  <si>
    <t>Jesse</t>
  </si>
  <si>
    <t>Murphy</t>
  </si>
  <si>
    <t>3350 Kingswood Circle</t>
  </si>
  <si>
    <t>961-555-0176</t>
  </si>
  <si>
    <t>Glendale</t>
  </si>
  <si>
    <t>Amanda</t>
  </si>
  <si>
    <t>Carter</t>
  </si>
  <si>
    <t>5826 Escobar</t>
  </si>
  <si>
    <t>295-555-0145</t>
  </si>
  <si>
    <t>Los Angeles</t>
  </si>
  <si>
    <t>Megan</t>
  </si>
  <si>
    <t>Sanchez</t>
  </si>
  <si>
    <t>1397 Paraiso Ct.</t>
  </si>
  <si>
    <t>404-555-0199</t>
  </si>
  <si>
    <t>Nathan</t>
  </si>
  <si>
    <t>Simmons</t>
  </si>
  <si>
    <t>1170 Shaw Rd</t>
  </si>
  <si>
    <t>296-555-0181</t>
  </si>
  <si>
    <t>Adam</t>
  </si>
  <si>
    <t>Flores</t>
  </si>
  <si>
    <t>6935 Candle Dr</t>
  </si>
  <si>
    <t>1 (11) 500 555-0163</t>
  </si>
  <si>
    <t>Leonard</t>
  </si>
  <si>
    <t>Nara</t>
  </si>
  <si>
    <t>7466 La Vista Ave.</t>
  </si>
  <si>
    <t>Christine</t>
  </si>
  <si>
    <t>2356 Orange St</t>
  </si>
  <si>
    <t>1 (11) 500 555-0113</t>
  </si>
  <si>
    <t>Geelong</t>
  </si>
  <si>
    <t>Jaclyn</t>
  </si>
  <si>
    <t>2812 Mazatlan</t>
  </si>
  <si>
    <t>Jeremy</t>
  </si>
  <si>
    <t>Powell</t>
  </si>
  <si>
    <t>1803 Potomac Dr.</t>
  </si>
  <si>
    <t>Chula Vista</t>
  </si>
  <si>
    <t>Carol</t>
  </si>
  <si>
    <t>6064 Madrid</t>
  </si>
  <si>
    <t>654-555-0180</t>
  </si>
  <si>
    <t>Alan</t>
  </si>
  <si>
    <t>Zheng</t>
  </si>
  <si>
    <t>2741 Gainborough Dr.</t>
  </si>
  <si>
    <t>1 (11) 500 555-0135</t>
  </si>
  <si>
    <t>Caloundra</t>
  </si>
  <si>
    <t>Daniel</t>
  </si>
  <si>
    <t>8085 Sunnyvale Avenue</t>
  </si>
  <si>
    <t>1 (11) 500 555-0155</t>
  </si>
  <si>
    <t>Heidi</t>
  </si>
  <si>
    <t>Lopez</t>
  </si>
  <si>
    <t>2514 Via Cordona</t>
  </si>
  <si>
    <t>1 (11) 500 555-0168</t>
  </si>
  <si>
    <t>San Diego</t>
  </si>
  <si>
    <t>Ana</t>
  </si>
  <si>
    <t>E</t>
  </si>
  <si>
    <t>Price</t>
  </si>
  <si>
    <t>1660 Stonyhill Circle</t>
  </si>
  <si>
    <t>859-555-0113</t>
  </si>
  <si>
    <t>Deanna</t>
  </si>
  <si>
    <t>Munoz</t>
  </si>
  <si>
    <t>5825 B Way</t>
  </si>
  <si>
    <t>1 (11) 500 555-0192</t>
  </si>
  <si>
    <t>Gilbert</t>
  </si>
  <si>
    <t>Raje</t>
  </si>
  <si>
    <t>8811 The Trees Dr.</t>
  </si>
  <si>
    <t>1 (11) 500 555-0129</t>
  </si>
  <si>
    <t>Newcastle</t>
  </si>
  <si>
    <t>Michele</t>
  </si>
  <si>
    <t>5464 Janin Pl.</t>
  </si>
  <si>
    <t>Lane Cove</t>
  </si>
  <si>
    <t>Carl</t>
  </si>
  <si>
    <t>Andersen</t>
  </si>
  <si>
    <t>Graduate Degree</t>
  </si>
  <si>
    <t>6930 Lake Nadine Place</t>
  </si>
  <si>
    <t>1 (11) 500 555-0181</t>
  </si>
  <si>
    <t>Findon</t>
  </si>
  <si>
    <t>Diaz</t>
  </si>
  <si>
    <t>6645 Sinaloa</t>
  </si>
  <si>
    <t>1 (11) 500 555-0149</t>
  </si>
  <si>
    <t>Townsville</t>
  </si>
  <si>
    <t>Ashlee</t>
  </si>
  <si>
    <t>8255 Highland Road</t>
  </si>
  <si>
    <t>1 (11) 500 555-0112</t>
  </si>
  <si>
    <t>Zhou</t>
  </si>
  <si>
    <t>6574 Hemlock Ave.</t>
  </si>
  <si>
    <t>1 (11) 500 555-0174</t>
  </si>
  <si>
    <t>Gold Coast</t>
  </si>
  <si>
    <t>Todd</t>
  </si>
  <si>
    <t>Gao</t>
  </si>
  <si>
    <t>8808 Geneva Ave</t>
  </si>
  <si>
    <t>1 (11) 500 555-0191</t>
  </si>
  <si>
    <t>Portland</t>
  </si>
  <si>
    <t>Noah</t>
  </si>
  <si>
    <t>9794 Marion Ct</t>
  </si>
  <si>
    <t>767-555-0113</t>
  </si>
  <si>
    <t>Angela</t>
  </si>
  <si>
    <t>4927 Virgil Street</t>
  </si>
  <si>
    <t># 21</t>
  </si>
  <si>
    <t>451-555-0162</t>
  </si>
  <si>
    <t>Downey</t>
  </si>
  <si>
    <t>Chase</t>
  </si>
  <si>
    <t>Reed</t>
  </si>
  <si>
    <t>2721 Alexander Pl.</t>
  </si>
  <si>
    <t>892-555-0184</t>
  </si>
  <si>
    <t>La Jolla</t>
  </si>
  <si>
    <t>Jessica</t>
  </si>
  <si>
    <t>Henderson</t>
  </si>
  <si>
    <t>9343 Ironwood Way</t>
  </si>
  <si>
    <t>278-555-0186</t>
  </si>
  <si>
    <t>Grace</t>
  </si>
  <si>
    <t>T</t>
  </si>
  <si>
    <t>Butler</t>
  </si>
  <si>
    <t>4739 Garden Ave.</t>
  </si>
  <si>
    <t>712-555-0141</t>
  </si>
  <si>
    <t>Port Orchard</t>
  </si>
  <si>
    <t>Caleb</t>
  </si>
  <si>
    <t>9563 Pennsylvania Blvd.</t>
  </si>
  <si>
    <t>944-555-0167</t>
  </si>
  <si>
    <t>Tiffany</t>
  </si>
  <si>
    <t>Liang</t>
  </si>
  <si>
    <t>3608 Sinclair Avenue</t>
  </si>
  <si>
    <t># 701</t>
  </si>
  <si>
    <t>Carolyn</t>
  </si>
  <si>
    <t>Navarro</t>
  </si>
  <si>
    <t>4606 Springwood Court</t>
  </si>
  <si>
    <t>1 (11) 500 555-0145</t>
  </si>
  <si>
    <t>Willie</t>
  </si>
  <si>
    <t>Raji</t>
  </si>
  <si>
    <t>6260 Vernal Drive</t>
  </si>
  <si>
    <t>Linda</t>
  </si>
  <si>
    <t>Serrano</t>
  </si>
  <si>
    <t>9808 Shaw Rd.</t>
  </si>
  <si>
    <t>1 (11) 500 555-0130</t>
  </si>
  <si>
    <t>Casey</t>
  </si>
  <si>
    <t>Luo</t>
  </si>
  <si>
    <t>9513 Roslyn Drive</t>
  </si>
  <si>
    <t>1 (11) 500 555-0125</t>
  </si>
  <si>
    <t>Springwood</t>
  </si>
  <si>
    <t>Amy</t>
  </si>
  <si>
    <t>Ye</t>
  </si>
  <si>
    <t>2262 Kirkwood Ct.</t>
  </si>
  <si>
    <t>1 (11) 500 555-0185</t>
  </si>
  <si>
    <t>Levi</t>
  </si>
  <si>
    <t>A</t>
  </si>
  <si>
    <t>Arun</t>
  </si>
  <si>
    <t>4661 Bluetail</t>
  </si>
  <si>
    <t>1 (11) 500 555-0127</t>
  </si>
  <si>
    <t>Felicia</t>
  </si>
  <si>
    <t>786 Eastgate Ave</t>
  </si>
  <si>
    <t>1 (11) 500 555-0165</t>
  </si>
  <si>
    <t>Blake</t>
  </si>
  <si>
    <t>Anderson</t>
  </si>
  <si>
    <t>5436 Clear</t>
  </si>
  <si>
    <t># 101</t>
  </si>
  <si>
    <t>Melton</t>
  </si>
  <si>
    <t>Leah</t>
  </si>
  <si>
    <t>1291 Arguello Blvd.</t>
  </si>
  <si>
    <t>1 (11) 500 555-0154</t>
  </si>
  <si>
    <t>Gina</t>
  </si>
  <si>
    <t>1349 Sol St.</t>
  </si>
  <si>
    <t>196-555-0114</t>
  </si>
  <si>
    <t>Donald</t>
  </si>
  <si>
    <t>4236 Malibu Place</t>
  </si>
  <si>
    <t>Perth</t>
  </si>
  <si>
    <t>Damien</t>
  </si>
  <si>
    <t>Chander</t>
  </si>
  <si>
    <t>9941 Stonehedge Dr.</t>
  </si>
  <si>
    <t>1 (11) 500 555-0111</t>
  </si>
  <si>
    <t>Savannah</t>
  </si>
  <si>
    <t>Baker</t>
  </si>
  <si>
    <t>1210 Trafalgar Circle</t>
  </si>
  <si>
    <t>478-555-0117</t>
  </si>
  <si>
    <t>Fremont</t>
  </si>
  <si>
    <t>6040 Listing Ct</t>
  </si>
  <si>
    <t>579-555-0195</t>
  </si>
  <si>
    <t>Lincoln Acres</t>
  </si>
  <si>
    <t>Alyssa</t>
  </si>
  <si>
    <t>Cox</t>
  </si>
  <si>
    <t>867 La Orinda Place</t>
  </si>
  <si>
    <t>561-555-0140</t>
  </si>
  <si>
    <t>Lucas</t>
  </si>
  <si>
    <t>Phillips</t>
  </si>
  <si>
    <t>8668 St. Celestine Court</t>
  </si>
  <si>
    <t>863-555-0172</t>
  </si>
  <si>
    <t>Newport Beach</t>
  </si>
  <si>
    <t>Emily</t>
  </si>
  <si>
    <t>7926 Stephanie Way</t>
  </si>
  <si>
    <t>850-555-0184</t>
  </si>
  <si>
    <t>Santa Monica</t>
  </si>
  <si>
    <t>Ryan</t>
  </si>
  <si>
    <t>Brown</t>
  </si>
  <si>
    <t>2939 Wesley Ct.</t>
  </si>
  <si>
    <t>539-555-0198</t>
  </si>
  <si>
    <t>Tamara</t>
  </si>
  <si>
    <t>3791 Rossmor Parkway</t>
  </si>
  <si>
    <t>178-555-0152</t>
  </si>
  <si>
    <t>Hunter</t>
  </si>
  <si>
    <t>Davis</t>
  </si>
  <si>
    <t>4308 Sand Pointe Lane</t>
  </si>
  <si>
    <t>612-555-0141</t>
  </si>
  <si>
    <t>Long Beach</t>
  </si>
  <si>
    <t>Abigail</t>
  </si>
  <si>
    <t>2685 Blackburn Ct</t>
  </si>
  <si>
    <t>532-555-0117</t>
  </si>
  <si>
    <t>Trevor</t>
  </si>
  <si>
    <t>Bryant</t>
  </si>
  <si>
    <t>5781 Sharon Dr.</t>
  </si>
  <si>
    <t>853-555-0174</t>
  </si>
  <si>
    <t>Haney</t>
  </si>
  <si>
    <t>Dalton</t>
  </si>
  <si>
    <t>Perez</t>
  </si>
  <si>
    <t>6083 San Jose</t>
  </si>
  <si>
    <t>559-555-0115</t>
  </si>
  <si>
    <t>Cheryl</t>
  </si>
  <si>
    <t>7297 Kaywood Drive</t>
  </si>
  <si>
    <t>Aimee</t>
  </si>
  <si>
    <t>He</t>
  </si>
  <si>
    <t>1833 Olympic Drive</t>
  </si>
  <si>
    <t>1 (11) 500 555-0161</t>
  </si>
  <si>
    <t>Cedric</t>
  </si>
  <si>
    <t>W</t>
  </si>
  <si>
    <t>Ma</t>
  </si>
  <si>
    <t>3407 Oak Brook Place</t>
  </si>
  <si>
    <t>1 (11) 500 555-0115</t>
  </si>
  <si>
    <t>Port Macquarie</t>
  </si>
  <si>
    <t>Chad</t>
  </si>
  <si>
    <t>Kumar</t>
  </si>
  <si>
    <t>1681 Lighthouse Way</t>
  </si>
  <si>
    <t>Andrés</t>
  </si>
  <si>
    <t>Anand</t>
  </si>
  <si>
    <t>5423 Los Gatos Ct.</t>
  </si>
  <si>
    <t>Edwin</t>
  </si>
  <si>
    <t>719 William Way</t>
  </si>
  <si>
    <t>Rhodes</t>
  </si>
  <si>
    <t>Mallory</t>
  </si>
  <si>
    <t>Rubio</t>
  </si>
  <si>
    <t>6452 Harris Circle</t>
  </si>
  <si>
    <t>1 (11) 500 555-0157</t>
  </si>
  <si>
    <t>Ross</t>
  </si>
  <si>
    <t>4378 Westminster Place</t>
  </si>
  <si>
    <t>1 (11) 500 555-0186</t>
  </si>
  <si>
    <t>Latasha</t>
  </si>
  <si>
    <t>6954 Ranch Road</t>
  </si>
  <si>
    <t>1 (11) 500 555-0123</t>
  </si>
  <si>
    <t>Abby</t>
  </si>
  <si>
    <t>7074 N. Spoonwood Court</t>
  </si>
  <si>
    <t>Julia</t>
  </si>
  <si>
    <t>Nelson</t>
  </si>
  <si>
    <t>2196 Coat Ct.</t>
  </si>
  <si>
    <t>1 (11) 500 555-0124</t>
  </si>
  <si>
    <t>Darlinghurst</t>
  </si>
  <si>
    <t>Cassie</t>
  </si>
  <si>
    <t>Chande</t>
  </si>
  <si>
    <t>9448 San Marino Ct.</t>
  </si>
  <si>
    <t>1 (11) 500 555-0166</t>
  </si>
  <si>
    <t>Edgar</t>
  </si>
  <si>
    <t>Sara</t>
  </si>
  <si>
    <t>6127 Lilly Lane</t>
  </si>
  <si>
    <t>Candace</t>
  </si>
  <si>
    <t>Fernandez</t>
  </si>
  <si>
    <t>5029 Blue Ridge</t>
  </si>
  <si>
    <t>Liu</t>
  </si>
  <si>
    <t>3063 Blue Jay Drive</t>
  </si>
  <si>
    <t>Bianca</t>
  </si>
  <si>
    <t>Lin</t>
  </si>
  <si>
    <t>7530 Eola</t>
  </si>
  <si>
    <t>1 (11) 500 555-0121</t>
  </si>
  <si>
    <t>Kari</t>
  </si>
  <si>
    <t>9178 Thornhill Place</t>
  </si>
  <si>
    <t>South Melbourne</t>
  </si>
  <si>
    <t>Kapoor</t>
  </si>
  <si>
    <t>1984 Glendale Circle</t>
  </si>
  <si>
    <t>1 (11) 500 555-0132</t>
  </si>
  <si>
    <t>4052 Mt. Wilson Way</t>
  </si>
  <si>
    <t>Meredith</t>
  </si>
  <si>
    <t>Gutierrez</t>
  </si>
  <si>
    <t>7610 Northridge Ct.</t>
  </si>
  <si>
    <t>1 (11) 500 555-0179</t>
  </si>
  <si>
    <t>Crystal</t>
  </si>
  <si>
    <t>2773 Kirkwood Dr</t>
  </si>
  <si>
    <t>1 (11) 500 555-0134</t>
  </si>
  <si>
    <t>Micheal</t>
  </si>
  <si>
    <t>Blanco</t>
  </si>
  <si>
    <t>596 Marfargoa Drive</t>
  </si>
  <si>
    <t>Leslie</t>
  </si>
  <si>
    <t>7941 Cristobal</t>
  </si>
  <si>
    <t>Alvin</t>
  </si>
  <si>
    <t>Cai</t>
  </si>
  <si>
    <t>7759 Azalea Avenue</t>
  </si>
  <si>
    <t>Clinton</t>
  </si>
  <si>
    <t>7943 Cunha Ct.</t>
  </si>
  <si>
    <t>April</t>
  </si>
  <si>
    <t>Deng</t>
  </si>
  <si>
    <t>485 Ash Lane</t>
  </si>
  <si>
    <t>Zeng</t>
  </si>
  <si>
    <t>3853 Wildcat Circle</t>
  </si>
  <si>
    <t>Unit 13c12</t>
  </si>
  <si>
    <t>Evan</t>
  </si>
  <si>
    <t>James</t>
  </si>
  <si>
    <t>4157 Sierra Ridge</t>
  </si>
  <si>
    <t>1 (11) 500 555-0187</t>
  </si>
  <si>
    <t>Beth</t>
  </si>
  <si>
    <t>H</t>
  </si>
  <si>
    <t>Jiménez</t>
  </si>
  <si>
    <t>7401 Las Palmas</t>
  </si>
  <si>
    <t>Orlando</t>
  </si>
  <si>
    <t>7743 Hames Dr</t>
  </si>
  <si>
    <t>1 (11) 500 555-0198</t>
  </si>
  <si>
    <t>Byron</t>
  </si>
  <si>
    <t>Vazquez</t>
  </si>
  <si>
    <t>3187 Hackamore Lane</t>
  </si>
  <si>
    <t>Philip</t>
  </si>
  <si>
    <t>2775 Mt. Olivet Pl.</t>
  </si>
  <si>
    <t>6973 Dublin Court</t>
  </si>
  <si>
    <t>Dana</t>
  </si>
  <si>
    <t>8481 Zartop Street</t>
  </si>
  <si>
    <t>1 (11) 500 555-0172</t>
  </si>
  <si>
    <t>Shaun</t>
  </si>
  <si>
    <t>Carson</t>
  </si>
  <si>
    <t>57 Wolf Way</t>
  </si>
  <si>
    <t>San Gabriel</t>
  </si>
  <si>
    <t>Jan</t>
  </si>
  <si>
    <t>9409 The Alameda</t>
  </si>
  <si>
    <t>111-555-0118</t>
  </si>
  <si>
    <t>Renton</t>
  </si>
  <si>
    <t>Samantha</t>
  </si>
  <si>
    <t>Long</t>
  </si>
  <si>
    <t>1606 Alderwood Lane</t>
  </si>
  <si>
    <t>175-555-0139</t>
  </si>
  <si>
    <t>Sedro Woolley</t>
  </si>
  <si>
    <t>Wright</t>
  </si>
  <si>
    <t>7397 Central Blvd.</t>
  </si>
  <si>
    <t>456-555-0174</t>
  </si>
  <si>
    <t>Caroline</t>
  </si>
  <si>
    <t>3884 Bates Court</t>
  </si>
  <si>
    <t>424-555-0137</t>
  </si>
  <si>
    <t>Rivera</t>
  </si>
  <si>
    <t>9573 Royal Oak Rd.</t>
  </si>
  <si>
    <t>918-555-0126</t>
  </si>
  <si>
    <t>Langford</t>
  </si>
  <si>
    <t>Melissa</t>
  </si>
  <si>
    <t>Richardson</t>
  </si>
  <si>
    <t>6832 Fruitwood Dr</t>
  </si>
  <si>
    <t>928-555-0118</t>
  </si>
  <si>
    <t>Lake Oswego</t>
  </si>
  <si>
    <t>Griffin</t>
  </si>
  <si>
    <t>3828 Baltic Sea Ct</t>
  </si>
  <si>
    <t>598-555-0174</t>
  </si>
  <si>
    <t>Larry</t>
  </si>
  <si>
    <t>Townsend</t>
  </si>
  <si>
    <t>7034 Carson</t>
  </si>
  <si>
    <t>Burlingame</t>
  </si>
  <si>
    <t>Marcus</t>
  </si>
  <si>
    <t>Harris</t>
  </si>
  <si>
    <t>9068 Quiet Place Drive</t>
  </si>
  <si>
    <t>442-555-0119</t>
  </si>
  <si>
    <t>Brianna</t>
  </si>
  <si>
    <t>Morgan</t>
  </si>
  <si>
    <t>9005 Eagle Ct.</t>
  </si>
  <si>
    <t>954-555-0117</t>
  </si>
  <si>
    <t>Spokane</t>
  </si>
  <si>
    <t>Jasmine</t>
  </si>
  <si>
    <t>Taylor</t>
  </si>
  <si>
    <t>2457 Matterhorn Court</t>
  </si>
  <si>
    <t>557-555-0146</t>
  </si>
  <si>
    <t>8105 Pembrook Court</t>
  </si>
  <si>
    <t>832-555-0121</t>
  </si>
  <si>
    <t>Tanya</t>
  </si>
  <si>
    <t>6155 Wilbur Drive</t>
  </si>
  <si>
    <t>Javier</t>
  </si>
  <si>
    <t>8935 Etcheverry Dr.</t>
  </si>
  <si>
    <t>763-555-0134</t>
  </si>
  <si>
    <t>Daly City</t>
  </si>
  <si>
    <t>Nicole</t>
  </si>
  <si>
    <t>Ramirez</t>
  </si>
  <si>
    <t>1101 C Street</t>
  </si>
  <si>
    <t>152-555-0162</t>
  </si>
  <si>
    <t>Eduardo</t>
  </si>
  <si>
    <t>Patterson</t>
  </si>
  <si>
    <t>6255 Macalvey Dr.</t>
  </si>
  <si>
    <t>190-555-0184</t>
  </si>
  <si>
    <t>Lakewood</t>
  </si>
  <si>
    <t>Jonathan</t>
  </si>
  <si>
    <t>165 East Lane Road</t>
  </si>
  <si>
    <t>149-555-0113</t>
  </si>
  <si>
    <t>Ballard</t>
  </si>
  <si>
    <t>Edward</t>
  </si>
  <si>
    <t>7607 Pine Hollow Road</t>
  </si>
  <si>
    <t>178-555-0196</t>
  </si>
  <si>
    <t>Coleman</t>
  </si>
  <si>
    <t>1961 Oak Grove Road</t>
  </si>
  <si>
    <t>857-555-0115</t>
  </si>
  <si>
    <t>Karla</t>
  </si>
  <si>
    <t>Goel</t>
  </si>
  <si>
    <t>3272 Corrie Lane</t>
  </si>
  <si>
    <t>Ernest</t>
  </si>
  <si>
    <t>Wu</t>
  </si>
  <si>
    <t>1832 RiverRock Dr</t>
  </si>
  <si>
    <t>1 (11) 500 555-0139</t>
  </si>
  <si>
    <t>1201 Paso Del Rio Way</t>
  </si>
  <si>
    <t>Theodore</t>
  </si>
  <si>
    <t>Gill</t>
  </si>
  <si>
    <t>9120 Pinewood Court</t>
  </si>
  <si>
    <t>1 (11) 500 555-0194</t>
  </si>
  <si>
    <t>Shen</t>
  </si>
  <si>
    <t>4755 Easley Drive</t>
  </si>
  <si>
    <t>Melinda</t>
  </si>
  <si>
    <t>805 Rainier Dr.</t>
  </si>
  <si>
    <t>Puyallup</t>
  </si>
  <si>
    <t>Williams</t>
  </si>
  <si>
    <t>6827 Seagull Court</t>
  </si>
  <si>
    <t>355-555-0153</t>
  </si>
  <si>
    <t>8877 Weatherly Drive</t>
  </si>
  <si>
    <t>847-555-0111</t>
  </si>
  <si>
    <t>Woodburn</t>
  </si>
  <si>
    <t>6898 Holiday Hills</t>
  </si>
  <si>
    <t>918-555-0186</t>
  </si>
  <si>
    <t>Robinson</t>
  </si>
  <si>
    <t>8356 Mori Court</t>
  </si>
  <si>
    <t>891-555-0125</t>
  </si>
  <si>
    <t>Maria</t>
  </si>
  <si>
    <t>Roberts</t>
  </si>
  <si>
    <t>9452 Mariposa Ct.</t>
  </si>
  <si>
    <t>158-555-0199</t>
  </si>
  <si>
    <t>Hannah</t>
  </si>
  <si>
    <t>1832 Preston Ct.</t>
  </si>
  <si>
    <t>974-555-0177</t>
  </si>
  <si>
    <t>Jason</t>
  </si>
  <si>
    <t>K</t>
  </si>
  <si>
    <t>6771 Bundros Court</t>
  </si>
  <si>
    <t>694-555-0176</t>
  </si>
  <si>
    <t>Woodland Hills</t>
  </si>
  <si>
    <t>Hughes</t>
  </si>
  <si>
    <t>6793 Bonifacio St.</t>
  </si>
  <si>
    <t>319-555-0183</t>
  </si>
  <si>
    <t>Maurice</t>
  </si>
  <si>
    <t>Tang</t>
  </si>
  <si>
    <t>2886 Chaparral Court</t>
  </si>
  <si>
    <t>Space # 45</t>
  </si>
  <si>
    <t>947-555-0172</t>
  </si>
  <si>
    <t>Wood</t>
  </si>
  <si>
    <t>1562 Black Walnut</t>
  </si>
  <si>
    <t>184-555-0114</t>
  </si>
  <si>
    <t>P.O. Box 8070</t>
  </si>
  <si>
    <t>764-555-0116</t>
  </si>
  <si>
    <t>Spring Valley</t>
  </si>
  <si>
    <t>Gabriel</t>
  </si>
  <si>
    <t>8002 Crane Court</t>
  </si>
  <si>
    <t>617-555-0150</t>
  </si>
  <si>
    <t>Torrance</t>
  </si>
  <si>
    <t>Devin</t>
  </si>
  <si>
    <t>Brooks</t>
  </si>
  <si>
    <t>4231 Highland Dr.</t>
  </si>
  <si>
    <t>502-555-0138</t>
  </si>
  <si>
    <t>Oakland</t>
  </si>
  <si>
    <t>Jocelyn</t>
  </si>
  <si>
    <t>Alexander</t>
  </si>
  <si>
    <t>3376 Bank Way</t>
  </si>
  <si>
    <t>354-555-0134</t>
  </si>
  <si>
    <t>Olympia</t>
  </si>
  <si>
    <t>Ashley</t>
  </si>
  <si>
    <t>Martinez</t>
  </si>
  <si>
    <t>6993 Whyte Park Ave.</t>
  </si>
  <si>
    <t>131-555-0194</t>
  </si>
  <si>
    <t>Issaquah</t>
  </si>
  <si>
    <t>Barnes</t>
  </si>
  <si>
    <t>9183 Via Del Sol</t>
  </si>
  <si>
    <t>178-555-0156</t>
  </si>
  <si>
    <t>David</t>
  </si>
  <si>
    <t>Rodriguez</t>
  </si>
  <si>
    <t>38 Shangri-la Rd.</t>
  </si>
  <si>
    <t>730-555-0128</t>
  </si>
  <si>
    <t>Coronado</t>
  </si>
  <si>
    <t>Bryce</t>
  </si>
  <si>
    <t>1841 Blackwood Drive</t>
  </si>
  <si>
    <t>178-555-0176</t>
  </si>
  <si>
    <t>Burien</t>
  </si>
  <si>
    <t>Howard</t>
  </si>
  <si>
    <t>6281 Edward Ave</t>
  </si>
  <si>
    <t>845-555-0127</t>
  </si>
  <si>
    <t>3731 Chinquapin Ct</t>
  </si>
  <si>
    <t>134-555-0196</t>
  </si>
  <si>
    <t>Lynnwood</t>
  </si>
  <si>
    <t>Gabrielle</t>
  </si>
  <si>
    <t>Adams</t>
  </si>
  <si>
    <t>5621 Arcadia Pl.</t>
  </si>
  <si>
    <t>403-555-0152</t>
  </si>
  <si>
    <t>W. Linn</t>
  </si>
  <si>
    <t>Sarah</t>
  </si>
  <si>
    <t>Thomas</t>
  </si>
  <si>
    <t>5636 Mt. Whitney Dr.</t>
  </si>
  <si>
    <t>868-555-0188</t>
  </si>
  <si>
    <t>Nicholas</t>
  </si>
  <si>
    <t>1318 Lasalle Street</t>
  </si>
  <si>
    <t>949-555-0138</t>
  </si>
  <si>
    <t>Beverly Hills</t>
  </si>
  <si>
    <t>Luis</t>
  </si>
  <si>
    <t>6943 Patterson Blvd.</t>
  </si>
  <si>
    <t>418-555-0127</t>
  </si>
  <si>
    <t>Mason</t>
  </si>
  <si>
    <t>5753 Megan Dr.</t>
  </si>
  <si>
    <t>539-555-0162</t>
  </si>
  <si>
    <t>Jose</t>
  </si>
  <si>
    <t>3991 Rambling Rose Drive</t>
  </si>
  <si>
    <t>157-555-0182</t>
  </si>
  <si>
    <t>8927 Daylight Place</t>
  </si>
  <si>
    <t>117-555-0182</t>
  </si>
  <si>
    <t>Molly</t>
  </si>
  <si>
    <t>5556 Riverland Dr.</t>
  </si>
  <si>
    <t>135-555-0185</t>
  </si>
  <si>
    <t>3531 Brookview Drive</t>
  </si>
  <si>
    <t>702-555-0144</t>
  </si>
  <si>
    <t>P</t>
  </si>
  <si>
    <t>1085 Greenbelt Way</t>
  </si>
  <si>
    <t>Unit B-105</t>
  </si>
  <si>
    <t>735-555-0197</t>
  </si>
  <si>
    <t>Stephanie</t>
  </si>
  <si>
    <t>6968 Mildred Ln.</t>
  </si>
  <si>
    <t>567-555-0176</t>
  </si>
  <si>
    <t>Santa Cruz</t>
  </si>
  <si>
    <t>Lee</t>
  </si>
  <si>
    <t>7502 Contuti Avenue</t>
  </si>
  <si>
    <t>147-555-0199</t>
  </si>
  <si>
    <t>Meghan</t>
  </si>
  <si>
    <t>5872 L St.</t>
  </si>
  <si>
    <t>967-555-0188</t>
  </si>
  <si>
    <t>8834 San Jose Ave.</t>
  </si>
  <si>
    <t>173-555-0121</t>
  </si>
  <si>
    <t>Palo Alto</t>
  </si>
  <si>
    <t>4815 Paraiso Ct.</t>
  </si>
  <si>
    <t>180-555-0133</t>
  </si>
  <si>
    <t>Cooper</t>
  </si>
  <si>
    <t>2429 Longview Road</t>
  </si>
  <si>
    <t>857-555-0111</t>
  </si>
  <si>
    <t>Catherine</t>
  </si>
  <si>
    <t>Morris</t>
  </si>
  <si>
    <t>6542 Stonewood Drive</t>
  </si>
  <si>
    <t>795-555-0117</t>
  </si>
  <si>
    <t>Lawrence</t>
  </si>
  <si>
    <t>656-555-0171</t>
  </si>
  <si>
    <t>2995 Youngsdale Dr.</t>
  </si>
  <si>
    <t>240-555-0142</t>
  </si>
  <si>
    <t>Colma</t>
  </si>
  <si>
    <t>Kristi</t>
  </si>
  <si>
    <t>1769 Lislin Ct</t>
  </si>
  <si>
    <t>123-555-0181</t>
  </si>
  <si>
    <t>Seattle</t>
  </si>
  <si>
    <t>673 Old Mountain View Dr.</t>
  </si>
  <si>
    <t>725-555-0117</t>
  </si>
  <si>
    <t>Gray</t>
  </si>
  <si>
    <t>5941 Gill Dr.</t>
  </si>
  <si>
    <t>596-555-0190</t>
  </si>
  <si>
    <t>Jacqueline</t>
  </si>
  <si>
    <t>872 Mark Twain Dr</t>
  </si>
  <si>
    <t>266-555-0112</t>
  </si>
  <si>
    <t>8411 Mt. Olivet Place</t>
  </si>
  <si>
    <t>560-555-0150</t>
  </si>
  <si>
    <t>Alfredo</t>
  </si>
  <si>
    <t>Romero</t>
  </si>
  <si>
    <t>2499 Greendell Pl</t>
  </si>
  <si>
    <t>342-555-0110</t>
  </si>
  <si>
    <t>Andrea</t>
  </si>
  <si>
    <t>1883 Green View Court</t>
  </si>
  <si>
    <t>715-555-0178</t>
  </si>
  <si>
    <t>Brooke</t>
  </si>
  <si>
    <t>Sanders</t>
  </si>
  <si>
    <t>5192 Dumbarton Drive</t>
  </si>
  <si>
    <t>215-555-0156</t>
  </si>
  <si>
    <t>8948 Chinquapin Court</t>
  </si>
  <si>
    <t>413-555-0174</t>
  </si>
  <si>
    <t>Victoria</t>
  </si>
  <si>
    <t>7239 Nicholas Drive</t>
  </si>
  <si>
    <t>232-555-0160</t>
  </si>
  <si>
    <t>Foster</t>
  </si>
  <si>
    <t>3984 San Francisco</t>
  </si>
  <si>
    <t>505-555-0159</t>
  </si>
  <si>
    <t>Alexia</t>
  </si>
  <si>
    <t>2079 Wellington Ct</t>
  </si>
  <si>
    <t>552-555-0118</t>
  </si>
  <si>
    <t>Port Hammond</t>
  </si>
  <si>
    <t>3682 Diablo View Road</t>
  </si>
  <si>
    <t>171-555-0126</t>
  </si>
  <si>
    <t>6965 Appalachian Drive</t>
  </si>
  <si>
    <t>743-555-0111</t>
  </si>
  <si>
    <t>8330 Glenside Court</t>
  </si>
  <si>
    <t>134-555-0119</t>
  </si>
  <si>
    <t>9410 Ferry St.</t>
  </si>
  <si>
    <t>975-555-0163</t>
  </si>
  <si>
    <t>Danielle</t>
  </si>
  <si>
    <t>2346 Wren Ave</t>
  </si>
  <si>
    <t>396-555-0158</t>
  </si>
  <si>
    <t>1413 Bridgeview St</t>
  </si>
  <si>
    <t>156-555-0163</t>
  </si>
  <si>
    <t>Allison</t>
  </si>
  <si>
    <t>Evans</t>
  </si>
  <si>
    <t>3515 Sutton Circle</t>
  </si>
  <si>
    <t>988-555-0151</t>
  </si>
  <si>
    <t>West Covina</t>
  </si>
  <si>
    <t>1039 Adelaide St.</t>
  </si>
  <si>
    <t>229-555-0114</t>
  </si>
  <si>
    <t>9256 Village Oaks Dr.</t>
  </si>
  <si>
    <t>547-555-0121</t>
  </si>
  <si>
    <t>Campbell</t>
  </si>
  <si>
    <t>3562 East Ave.</t>
  </si>
  <si>
    <t># 4</t>
  </si>
  <si>
    <t>205-555-0169</t>
  </si>
  <si>
    <t>Edmonds</t>
  </si>
  <si>
    <t>B</t>
  </si>
  <si>
    <t>5514 Grant Street</t>
  </si>
  <si>
    <t>293-555-0151</t>
  </si>
  <si>
    <t>Milwaukie</t>
  </si>
  <si>
    <t>Charles</t>
  </si>
  <si>
    <t>O</t>
  </si>
  <si>
    <t>Miller</t>
  </si>
  <si>
    <t>2719 Little Dr</t>
  </si>
  <si>
    <t>389-555-0115</t>
  </si>
  <si>
    <t>Royal Oak</t>
  </si>
  <si>
    <t>Perry</t>
  </si>
  <si>
    <t>3114 Arlington Way</t>
  </si>
  <si>
    <t>446-555-0134</t>
  </si>
  <si>
    <t>8328 San Francisco</t>
  </si>
  <si>
    <t>939-555-0130</t>
  </si>
  <si>
    <t>Natalie</t>
  </si>
  <si>
    <t>6592 Bent Tree Lane</t>
  </si>
  <si>
    <t>300-555-0150</t>
  </si>
  <si>
    <t>Olivia</t>
  </si>
  <si>
    <t>3964 Stony Hill Circle</t>
  </si>
  <si>
    <t>414-555-0147</t>
  </si>
  <si>
    <t>Cook</t>
  </si>
  <si>
    <t>6871 Bel Air Dr.</t>
  </si>
  <si>
    <t>755-555-0111</t>
  </si>
  <si>
    <t>Erica</t>
  </si>
  <si>
    <t>9142 All Ways Drive</t>
  </si>
  <si>
    <t>618-555-0157</t>
  </si>
  <si>
    <t>9714 Nicholas Drive</t>
  </si>
  <si>
    <t>271-555-0191</t>
  </si>
  <si>
    <t>Alexandra</t>
  </si>
  <si>
    <t>4999 Corte Segunda</t>
  </si>
  <si>
    <t>488-555-0143</t>
  </si>
  <si>
    <t>Hailey</t>
  </si>
  <si>
    <t>I</t>
  </si>
  <si>
    <t>5045 Vancouver Way</t>
  </si>
  <si>
    <t># 133</t>
  </si>
  <si>
    <t>480-555-0126</t>
  </si>
  <si>
    <t>Li</t>
  </si>
  <si>
    <t>6404 Del Mar Ave</t>
  </si>
  <si>
    <t>197-555-0118</t>
  </si>
  <si>
    <t>Madison</t>
  </si>
  <si>
    <t>5927 Seaview Avenue</t>
  </si>
  <si>
    <t>471-555-0142</t>
  </si>
  <si>
    <t>5252 Santa Fe</t>
  </si>
  <si>
    <t>219-555-0146</t>
  </si>
  <si>
    <t>Marshall</t>
  </si>
  <si>
    <t>Chavez</t>
  </si>
  <si>
    <t>9022 Estudillo Street</t>
  </si>
  <si>
    <t>712-555-0116</t>
  </si>
  <si>
    <t>El Cajon</t>
  </si>
  <si>
    <t>Jones</t>
  </si>
  <si>
    <t>7681 Willow Pass Road</t>
  </si>
  <si>
    <t>996-555-0169</t>
  </si>
  <si>
    <t>Redwood City</t>
  </si>
  <si>
    <t>Adrian</t>
  </si>
  <si>
    <t>Stewart</t>
  </si>
  <si>
    <t>6898 Shaw Rd.</t>
  </si>
  <si>
    <t>812-555-0122</t>
  </si>
  <si>
    <t>Amber</t>
  </si>
  <si>
    <t>Turner</t>
  </si>
  <si>
    <t>6345 Ridge Circle</t>
  </si>
  <si>
    <t>155-555-0131</t>
  </si>
  <si>
    <t>Dennis</t>
  </si>
  <si>
    <t>3951 Calle Verde Drive</t>
  </si>
  <si>
    <t>710-555-0134</t>
  </si>
  <si>
    <t>Everett</t>
  </si>
  <si>
    <t>2828 Rogers Ave.</t>
  </si>
  <si>
    <t>156-555-0195</t>
  </si>
  <si>
    <t>Berkeley</t>
  </si>
  <si>
    <t>5897 Scottsdale Rd.</t>
  </si>
  <si>
    <t>680-555-0147</t>
  </si>
  <si>
    <t>Anna</t>
  </si>
  <si>
    <t>7221 Peachwillow Street</t>
  </si>
  <si>
    <t>965-555-0146</t>
  </si>
  <si>
    <t>Angel</t>
  </si>
  <si>
    <t>2585 La Salle Ct.</t>
  </si>
  <si>
    <t>540-555-0122</t>
  </si>
  <si>
    <t>980-555-0117</t>
  </si>
  <si>
    <t>Solingen</t>
  </si>
  <si>
    <t>NW</t>
  </si>
  <si>
    <t>Germany</t>
  </si>
  <si>
    <t>Welt Platz 6</t>
  </si>
  <si>
    <t>Birmingham</t>
  </si>
  <si>
    <t>ENG</t>
  </si>
  <si>
    <t>United Kingdom</t>
  </si>
  <si>
    <t>Mayra</t>
  </si>
  <si>
    <t>Prasad</t>
  </si>
  <si>
    <t>1119 Elderwood Dr.</t>
  </si>
  <si>
    <t>#3</t>
  </si>
  <si>
    <t>London</t>
  </si>
  <si>
    <t>Latoya</t>
  </si>
  <si>
    <t>8154 Pheasant Circle</t>
  </si>
  <si>
    <t>Watford</t>
  </si>
  <si>
    <t>Anne</t>
  </si>
  <si>
    <t>76 Woodcrest Dr.</t>
  </si>
  <si>
    <t>1 (11) 500 555-0119</t>
  </si>
  <si>
    <t>Les Ulis</t>
  </si>
  <si>
    <t>91</t>
  </si>
  <si>
    <t>France</t>
  </si>
  <si>
    <t>Lisa</t>
  </si>
  <si>
    <t>102, rue de Berri</t>
  </si>
  <si>
    <t>Versailles</t>
  </si>
  <si>
    <t>78</t>
  </si>
  <si>
    <t>Midi-Couleurs</t>
  </si>
  <si>
    <t>1 (11) 500 555-0193</t>
  </si>
  <si>
    <t>Esher-Molesey</t>
  </si>
  <si>
    <t>Robin</t>
  </si>
  <si>
    <t>4086 Emmons Canyon Lane</t>
  </si>
  <si>
    <t>Runcorn</t>
  </si>
  <si>
    <t>Alexis</t>
  </si>
  <si>
    <t>7140 Camelback Road</t>
  </si>
  <si>
    <t>Hamburg</t>
  </si>
  <si>
    <t>HE</t>
  </si>
  <si>
    <t>Ricky</t>
  </si>
  <si>
    <t>Roßstr 9928</t>
  </si>
  <si>
    <t>1 (11) 500 555-0147</t>
  </si>
  <si>
    <t>HH</t>
  </si>
  <si>
    <t>Alderstr 7690</t>
  </si>
  <si>
    <t>Lancaster</t>
  </si>
  <si>
    <t>Claudia</t>
  </si>
  <si>
    <t>6516 Beauer Lane</t>
  </si>
  <si>
    <t>Saint-Denis</t>
  </si>
  <si>
    <t>93</t>
  </si>
  <si>
    <t>Tristan</t>
  </si>
  <si>
    <t>88, avenue des Champs-Elysées</t>
  </si>
  <si>
    <t>Sulzbach Taunus</t>
  </si>
  <si>
    <t>SL</t>
  </si>
  <si>
    <t>Cindy</t>
  </si>
  <si>
    <t>Patel</t>
  </si>
  <si>
    <t>Essener Straße 123</t>
  </si>
  <si>
    <t>Woolston</t>
  </si>
  <si>
    <t>4185 Keywood Ct.</t>
  </si>
  <si>
    <t>Xavier</t>
  </si>
  <si>
    <t>9245 Dantley Way</t>
  </si>
  <si>
    <t>243-555-0114</t>
  </si>
  <si>
    <t>Lemon Grove</t>
  </si>
  <si>
    <t>Thompson</t>
  </si>
  <si>
    <t>504 O St.</t>
  </si>
  <si>
    <t>377-555-0147</t>
  </si>
  <si>
    <t>José</t>
  </si>
  <si>
    <t>5703 Donald Dr.</t>
  </si>
  <si>
    <t>712-555-0130</t>
  </si>
  <si>
    <t>Johnathan</t>
  </si>
  <si>
    <t>Vance</t>
  </si>
  <si>
    <t>9430 Versailles Pl</t>
  </si>
  <si>
    <t>494-555-0166</t>
  </si>
  <si>
    <t>Colin</t>
  </si>
  <si>
    <t>599-555-0132</t>
  </si>
  <si>
    <t>Katelyn</t>
  </si>
  <si>
    <t>7496 Deerfield Dr.</t>
  </si>
  <si>
    <t>249-555-0116</t>
  </si>
  <si>
    <t>4076 Northwood Dr</t>
  </si>
  <si>
    <t>796-555-0111</t>
  </si>
  <si>
    <t>2707 Virgil Street</t>
  </si>
  <si>
    <t>559-555-0149</t>
  </si>
  <si>
    <t>Salem</t>
  </si>
  <si>
    <t>3623 Barquentine Court</t>
  </si>
  <si>
    <t>230-555-0139</t>
  </si>
  <si>
    <t>Kelly</t>
  </si>
  <si>
    <t>7085 Solano Drive</t>
  </si>
  <si>
    <t>507-555-0132</t>
  </si>
  <si>
    <t>Collins</t>
  </si>
  <si>
    <t>2868 Central Avenue</t>
  </si>
  <si>
    <t>209-555-0173</t>
  </si>
  <si>
    <t>7959 Mt. Wilson Way</t>
  </si>
  <si>
    <t>148-555-0115</t>
  </si>
  <si>
    <t>Trinity</t>
  </si>
  <si>
    <t>111-555-0116</t>
  </si>
  <si>
    <t>5137 Pheasant Court</t>
  </si>
  <si>
    <t>342-555-0195</t>
  </si>
  <si>
    <t>Kirkland</t>
  </si>
  <si>
    <t>2253 Firestone Dr.</t>
  </si>
  <si>
    <t>941-555-0110</t>
  </si>
  <si>
    <t>7396 Stratton Circle</t>
  </si>
  <si>
    <t>162-555-0131</t>
  </si>
  <si>
    <t>2075 Browse Ct</t>
  </si>
  <si>
    <t>613-555-0119</t>
  </si>
  <si>
    <t>3050 Monte Cresta Avenue</t>
  </si>
  <si>
    <t>103-555-0195</t>
  </si>
  <si>
    <t>5376 Sahara Drive</t>
  </si>
  <si>
    <t>961-555-0133</t>
  </si>
  <si>
    <t>Robert</t>
  </si>
  <si>
    <t>5461 Camino Verde Ct.</t>
  </si>
  <si>
    <t>447-555-0174</t>
  </si>
  <si>
    <t>6683 Carrick Ct</t>
  </si>
  <si>
    <t>136-555-0114</t>
  </si>
  <si>
    <t>4357 Tosca Way</t>
  </si>
  <si>
    <t>977-555-0117</t>
  </si>
  <si>
    <t>7064 Cypress Ave</t>
  </si>
  <si>
    <t>147-555-0121</t>
  </si>
  <si>
    <t>Kyle</t>
  </si>
  <si>
    <t>5617 Landing Dr</t>
  </si>
  <si>
    <t>846-555-0126</t>
  </si>
  <si>
    <t>Jenny</t>
  </si>
  <si>
    <t>1440 Willow Pass Dr.</t>
  </si>
  <si>
    <t>780-555-0119</t>
  </si>
  <si>
    <t>Nancy</t>
  </si>
  <si>
    <t>Chapman</t>
  </si>
  <si>
    <t>1480 Shoenic</t>
  </si>
  <si>
    <t>909-555-0129</t>
  </si>
  <si>
    <t>Jackson</t>
  </si>
  <si>
    <t>3400 Folson Drive</t>
  </si>
  <si>
    <t>194-555-0175</t>
  </si>
  <si>
    <t>8772 Rock Creek Way</t>
  </si>
  <si>
    <t>967-555-0176</t>
  </si>
  <si>
    <t>9187 Vista Del Sol</t>
  </si>
  <si>
    <t>252-555-0177</t>
  </si>
  <si>
    <t>5271 Sierra Road</t>
  </si>
  <si>
    <t>966-555-0171</t>
  </si>
  <si>
    <t>40 Ellis St.</t>
  </si>
  <si>
    <t>807-555-0156</t>
  </si>
  <si>
    <t>Christian</t>
  </si>
  <si>
    <t>5205 Coralie Drive</t>
  </si>
  <si>
    <t>692-555-0172</t>
  </si>
  <si>
    <t>Arturo</t>
  </si>
  <si>
    <t>4593 Mendouno Dr.</t>
  </si>
  <si>
    <t>638-555-0164</t>
  </si>
  <si>
    <t>9007 S Royal Links Circle</t>
  </si>
  <si>
    <t>777-555-0162</t>
  </si>
  <si>
    <t>7655 Greer Ave</t>
  </si>
  <si>
    <t>940-555-0176</t>
  </si>
  <si>
    <t>4079 Redbird Lane</t>
  </si>
  <si>
    <t>410-555-0148</t>
  </si>
  <si>
    <t>Henry</t>
  </si>
  <si>
    <t>3268 Hazelwood Lane</t>
  </si>
  <si>
    <t>282-555-0185</t>
  </si>
  <si>
    <t>7062 Starflower Drive</t>
  </si>
  <si>
    <t>198-555-0118</t>
  </si>
  <si>
    <t>8603 Elmhurst Lane</t>
  </si>
  <si>
    <t>239-555-0158</t>
  </si>
  <si>
    <t>8869 Climbing Vine Court</t>
  </si>
  <si>
    <t>395-555-0150</t>
  </si>
  <si>
    <t>Jenna</t>
  </si>
  <si>
    <t>232 Pinnacle Drive</t>
  </si>
  <si>
    <t>118-555-0191</t>
  </si>
  <si>
    <t>4361 Loftus Road</t>
  </si>
  <si>
    <t>980-555-0196</t>
  </si>
  <si>
    <t>3177 Dover Way</t>
  </si>
  <si>
    <t>786-555-0117</t>
  </si>
  <si>
    <t>Clark</t>
  </si>
  <si>
    <t>4381 Amazonas</t>
  </si>
  <si>
    <t>388-555-0195</t>
  </si>
  <si>
    <t>Lewis</t>
  </si>
  <si>
    <t>8827 Ward Court</t>
  </si>
  <si>
    <t>291-555-0174</t>
  </si>
  <si>
    <t>Haley</t>
  </si>
  <si>
    <t>6203 Laurel Drive</t>
  </si>
  <si>
    <t>620-555-0129</t>
  </si>
  <si>
    <t>5562 Galindo Street</t>
  </si>
  <si>
    <t>847-555-0167</t>
  </si>
  <si>
    <t>3560 River Rock Lane</t>
  </si>
  <si>
    <t>127-555-0189</t>
  </si>
  <si>
    <t>8547 Catherine Way</t>
  </si>
  <si>
    <t>757-555-0143</t>
  </si>
  <si>
    <t>N. Vancouver</t>
  </si>
  <si>
    <t>Fernando</t>
  </si>
  <si>
    <t>7633 Greenhills Circle</t>
  </si>
  <si>
    <t>469-555-0125</t>
  </si>
  <si>
    <t>Cameron</t>
  </si>
  <si>
    <t>1217 Mariposa</t>
  </si>
  <si>
    <t>727-555-0119</t>
  </si>
  <si>
    <t>Corvallis</t>
  </si>
  <si>
    <t>Spencer</t>
  </si>
  <si>
    <t>2396 Mink Court</t>
  </si>
  <si>
    <t>834-555-0131</t>
  </si>
  <si>
    <t>3128 Ramsey Circle</t>
  </si>
  <si>
    <t>907-555-0170</t>
  </si>
  <si>
    <t>6179 Mt. Hamilton Dr.</t>
  </si>
  <si>
    <t>923-555-0183</t>
  </si>
  <si>
    <t>Sean</t>
  </si>
  <si>
    <t>7118 Elliott Dr.</t>
  </si>
  <si>
    <t>791-555-0174</t>
  </si>
  <si>
    <t>Micah</t>
  </si>
  <si>
    <t>6105 Brownstone Rd</t>
  </si>
  <si>
    <t>497-555-0185</t>
  </si>
  <si>
    <t>4343 Cook Street</t>
  </si>
  <si>
    <t>996-555-0142</t>
  </si>
  <si>
    <t>Oregon City</t>
  </si>
  <si>
    <t>Gonzales</t>
  </si>
  <si>
    <t>7122 Athene Dr.</t>
  </si>
  <si>
    <t>904-555-0153</t>
  </si>
  <si>
    <t>4426 Tanager Road</t>
  </si>
  <si>
    <t>586-555-0191</t>
  </si>
  <si>
    <t>Erin</t>
  </si>
  <si>
    <t>7541 Black Point Pl</t>
  </si>
  <si>
    <t>233-555-0160</t>
  </si>
  <si>
    <t>8619 Parkside Dr.</t>
  </si>
  <si>
    <t>783-555-0174</t>
  </si>
  <si>
    <t>7375 Kipling Court</t>
  </si>
  <si>
    <t>296-555-0174</t>
  </si>
  <si>
    <t>4697 Yosemite Dr.</t>
  </si>
  <si>
    <t>120-555-0129</t>
  </si>
  <si>
    <t>Mya</t>
  </si>
  <si>
    <t>8439 Rio Grande Drive</t>
  </si>
  <si>
    <t>Unit A</t>
  </si>
  <si>
    <t>522-555-0140</t>
  </si>
  <si>
    <t>Ward</t>
  </si>
  <si>
    <t>6321 Maya</t>
  </si>
  <si>
    <t>767-555-0151</t>
  </si>
  <si>
    <t>Allen</t>
  </si>
  <si>
    <t>419 Deermeadow Way</t>
  </si>
  <si>
    <t>786-555-0133</t>
  </si>
  <si>
    <t>9268 Keller Ridge</t>
  </si>
  <si>
    <t>663-555-0197</t>
  </si>
  <si>
    <t>1652 Willcrest Circle</t>
  </si>
  <si>
    <t>702-555-0180</t>
  </si>
  <si>
    <t>Jade</t>
  </si>
  <si>
    <t>Bailey</t>
  </si>
  <si>
    <t>8119 Northridge Ct</t>
  </si>
  <si>
    <t># 1</t>
  </si>
  <si>
    <t>819-555-0160</t>
  </si>
  <si>
    <t>6951 Harmony Way</t>
  </si>
  <si>
    <t>510-555-0120</t>
  </si>
  <si>
    <t>Terrance</t>
  </si>
  <si>
    <t>Raman</t>
  </si>
  <si>
    <t>2297 Via Valencia</t>
  </si>
  <si>
    <t>879-555-0124</t>
  </si>
  <si>
    <t>252 Hemlock Drive</t>
  </si>
  <si>
    <t>783-555-0116</t>
  </si>
  <si>
    <t>648 Newport Drive</t>
  </si>
  <si>
    <t>768-555-0153</t>
  </si>
  <si>
    <t>Zachary</t>
  </si>
  <si>
    <t>2476 Mt. Whitney Way</t>
  </si>
  <si>
    <t>693-555-0118</t>
  </si>
  <si>
    <t>Elijah</t>
  </si>
  <si>
    <t>6679 Cornelius Dr</t>
  </si>
  <si>
    <t>409-555-0142</t>
  </si>
  <si>
    <t>Rafael</t>
  </si>
  <si>
    <t>369 Peabody Road</t>
  </si>
  <si>
    <t>663-555-0137</t>
  </si>
  <si>
    <t>83 Mountain View Blvd</t>
  </si>
  <si>
    <t>457-555-0178</t>
  </si>
  <si>
    <t>Newton</t>
  </si>
  <si>
    <t>Julian</t>
  </si>
  <si>
    <t>7398 Withersed Lane</t>
  </si>
  <si>
    <t>636-555-0197</t>
  </si>
  <si>
    <t>Andy</t>
  </si>
  <si>
    <t>9466 Morning Glory Dr.</t>
  </si>
  <si>
    <t>367-555-0172</t>
  </si>
  <si>
    <t>Oak Bay</t>
  </si>
  <si>
    <t>3407 Pinon Dr.</t>
  </si>
  <si>
    <t>138-555-0142</t>
  </si>
  <si>
    <t>Shawnee</t>
  </si>
  <si>
    <t>1046 Cloverleaf Circle</t>
  </si>
  <si>
    <t>936-555-0152</t>
  </si>
  <si>
    <t>Berlin</t>
  </si>
  <si>
    <t>Manual</t>
  </si>
  <si>
    <t>Roßstr 9938</t>
  </si>
  <si>
    <t>1 (11) 500 555-0138</t>
  </si>
  <si>
    <t>Newcastle upon Tyne</t>
  </si>
  <si>
    <t>9075 Calle Verde</t>
  </si>
  <si>
    <t>Stoke-on-Trent</t>
  </si>
  <si>
    <t>1135 W St.</t>
  </si>
  <si>
    <t>Hof</t>
  </si>
  <si>
    <t>BY</t>
  </si>
  <si>
    <t>Carla</t>
  </si>
  <si>
    <t>Winterfeldtstr 255</t>
  </si>
  <si>
    <t>Paris</t>
  </si>
  <si>
    <t>75</t>
  </si>
  <si>
    <t>44, rue du Départ</t>
  </si>
  <si>
    <t>1 (11) 500 555-0122</t>
  </si>
  <si>
    <t>Jerome</t>
  </si>
  <si>
    <t>7289 Brookview Dr.</t>
  </si>
  <si>
    <t>Bonn</t>
  </si>
  <si>
    <t>Frank</t>
  </si>
  <si>
    <t>Buergermeister-ulrich-str 2987</t>
  </si>
  <si>
    <t>She</t>
  </si>
  <si>
    <t>828, rue de Berri</t>
  </si>
  <si>
    <t>1 (11) 500 555-0141</t>
  </si>
  <si>
    <t>Melody</t>
  </si>
  <si>
    <t>9, avenue Reille</t>
  </si>
  <si>
    <t>Cheltenham</t>
  </si>
  <si>
    <t>Randy</t>
  </si>
  <si>
    <t>2334 Brandywine Way</t>
  </si>
  <si>
    <t>1 (11) 500 555-0144</t>
  </si>
  <si>
    <t>Boulogne-sur-Mer</t>
  </si>
  <si>
    <t>62</t>
  </si>
  <si>
    <t>68062, rue des Grands Champs</t>
  </si>
  <si>
    <t>Oxon</t>
  </si>
  <si>
    <t>Arthur</t>
  </si>
  <si>
    <t>6507 Fieldcrest Dr.</t>
  </si>
  <si>
    <t>Oxford</t>
  </si>
  <si>
    <t>5723 C Wharton Way</t>
  </si>
  <si>
    <t>Tremblay-en-France</t>
  </si>
  <si>
    <t>6, rue de l´Esplanade</t>
  </si>
  <si>
    <t>Attaché de Presse</t>
  </si>
  <si>
    <t>Place d´ Armes</t>
  </si>
  <si>
    <t>Braunschweig</t>
  </si>
  <si>
    <t>Roy</t>
  </si>
  <si>
    <t>Viktoria-Luise-Platz 43</t>
  </si>
  <si>
    <t>Paderborn</t>
  </si>
  <si>
    <t>Shawn</t>
  </si>
  <si>
    <t>Westheimer Straße 7606</t>
  </si>
  <si>
    <t>München</t>
  </si>
  <si>
    <t>Mindy</t>
  </si>
  <si>
    <t>Brunnenstr 7566</t>
  </si>
  <si>
    <t>Verkaufsabteilung</t>
  </si>
  <si>
    <t>Peterborough</t>
  </si>
  <si>
    <t>Cara</t>
  </si>
  <si>
    <t>7280 Greendell Pl</t>
  </si>
  <si>
    <t>1 (11) 500 555-0118</t>
  </si>
  <si>
    <t>7113 Eastgate Ave.</t>
  </si>
  <si>
    <t>1 (11) 500 555-0148</t>
  </si>
  <si>
    <t>Pantin</t>
  </si>
  <si>
    <t>Raymond</t>
  </si>
  <si>
    <t>24, impasse Ste-Madeleine</t>
  </si>
  <si>
    <t>Warrington</t>
  </si>
  <si>
    <t>Carrie</t>
  </si>
  <si>
    <t>Ortega</t>
  </si>
  <si>
    <t>1883 Cowell Rd.</t>
  </si>
  <si>
    <t>Grevenbroich</t>
  </si>
  <si>
    <t>Dunckerstr 22525</t>
  </si>
  <si>
    <t>Wokingham</t>
  </si>
  <si>
    <t>Roberto</t>
  </si>
  <si>
    <t>3545 Chickpea Ct.</t>
  </si>
  <si>
    <t>Terrence</t>
  </si>
  <si>
    <t>6613 Thornhill Place</t>
  </si>
  <si>
    <t>1 (11) 500 555-0189</t>
  </si>
  <si>
    <t>Ramon</t>
  </si>
  <si>
    <t>3245 Vista Oak Dr.</t>
  </si>
  <si>
    <t>1 (11) 500 555-0143</t>
  </si>
  <si>
    <t>Coffs Harbour</t>
  </si>
  <si>
    <t>Cynthia</t>
  </si>
  <si>
    <t>Malhotra</t>
  </si>
  <si>
    <t>6757 Pamplona Ct.</t>
  </si>
  <si>
    <t>Malabar</t>
  </si>
  <si>
    <t>Jarrod</t>
  </si>
  <si>
    <t>7657 H St.</t>
  </si>
  <si>
    <t>Tyrone</t>
  </si>
  <si>
    <t>3767 View Dr.</t>
  </si>
  <si>
    <t>1 (11) 500 555-0176</t>
  </si>
  <si>
    <t>6565 Jamie Way</t>
  </si>
  <si>
    <t>1 (11) 500 555-0173</t>
  </si>
  <si>
    <t>Shan</t>
  </si>
  <si>
    <t>5312 Riverwood Circle</t>
  </si>
  <si>
    <t>1 (11) 500 555-0142</t>
  </si>
  <si>
    <t>3346 Larkwood Ct.</t>
  </si>
  <si>
    <t>4536 Killdeer Court</t>
  </si>
  <si>
    <t>1 (11) 500 555-0196</t>
  </si>
  <si>
    <t>Brittney</t>
  </si>
  <si>
    <t>Sun</t>
  </si>
  <si>
    <t>8856 Mt. Wilson Way</t>
  </si>
  <si>
    <t>Virginia</t>
  </si>
  <si>
    <t>3118 Creekside Drive</t>
  </si>
  <si>
    <t>Calvin</t>
  </si>
  <si>
    <t>5795 Morning Glory Dr.</t>
  </si>
  <si>
    <t>598 Limeridge Drive</t>
  </si>
  <si>
    <t>4111 Vista Diablo</t>
  </si>
  <si>
    <t>Alicia</t>
  </si>
  <si>
    <t>Xu</t>
  </si>
  <si>
    <t>3743 Grenadine Way</t>
  </si>
  <si>
    <t>Lacey</t>
  </si>
  <si>
    <t>Jai</t>
  </si>
  <si>
    <t>6208 Prestwick Dr.</t>
  </si>
  <si>
    <t>Brisbane</t>
  </si>
  <si>
    <t>24 San Vincente Drive</t>
  </si>
  <si>
    <t>Salzgitter</t>
  </si>
  <si>
    <t>Carly</t>
  </si>
  <si>
    <t>Hellweg 4644</t>
  </si>
  <si>
    <t>Werne</t>
  </si>
  <si>
    <t>Postfach 11 11 22</t>
  </si>
  <si>
    <t>High Wycombe</t>
  </si>
  <si>
    <t>Francisco</t>
  </si>
  <si>
    <t>5508 Glenmount Dr.</t>
  </si>
  <si>
    <t>Liverpool</t>
  </si>
  <si>
    <t>Lance</t>
  </si>
  <si>
    <t>9159 Shepberry Court</t>
  </si>
  <si>
    <t>R.</t>
  </si>
  <si>
    <t>Robinett</t>
  </si>
  <si>
    <t>Pappelallee 6667</t>
  </si>
  <si>
    <t>238-555-0100</t>
  </si>
  <si>
    <t>Metz</t>
  </si>
  <si>
    <t>57</t>
  </si>
  <si>
    <t>7445 Meaham Drive</t>
  </si>
  <si>
    <t>1 (11) 500 555-0159</t>
  </si>
  <si>
    <t>Boulogne-Billancourt</t>
  </si>
  <si>
    <t>92</t>
  </si>
  <si>
    <t>Gary</t>
  </si>
  <si>
    <t>5, rue de la Cavalerie</t>
  </si>
  <si>
    <t>Saarlouis</t>
  </si>
  <si>
    <t>Mitchell</t>
  </si>
  <si>
    <t>Husemann Straße 6464</t>
  </si>
  <si>
    <t>6092 Chestnut</t>
  </si>
  <si>
    <t>Roubaix</t>
  </si>
  <si>
    <t>59</t>
  </si>
  <si>
    <t>211, avenue Foch</t>
  </si>
  <si>
    <t>Roissy en Brie</t>
  </si>
  <si>
    <t>77</t>
  </si>
  <si>
    <t>Marie</t>
  </si>
  <si>
    <t>571, rue Malar</t>
  </si>
  <si>
    <t>5, rue Malar</t>
  </si>
  <si>
    <t>York</t>
  </si>
  <si>
    <t>Miguel</t>
  </si>
  <si>
    <t>6834 Violetta</t>
  </si>
  <si>
    <t>1 (11) 500 555-0128</t>
  </si>
  <si>
    <t>Darmstadt</t>
  </si>
  <si>
    <t>Postfach 55 00 00</t>
  </si>
  <si>
    <t>Gateshead</t>
  </si>
  <si>
    <t>507 Sahara Drive</t>
  </si>
  <si>
    <t>Joseph</t>
  </si>
  <si>
    <t>7028 San Gabriel Dr.</t>
  </si>
  <si>
    <t>Duesseldorf</t>
  </si>
  <si>
    <t>Karl</t>
  </si>
  <si>
    <t>Nollendorfplatz 48</t>
  </si>
  <si>
    <t>Saint Germain en Laye</t>
  </si>
  <si>
    <t>11, boulevard Tremblay</t>
  </si>
  <si>
    <t>1 (11) 500 555-0153</t>
  </si>
  <si>
    <t>Lindsay</t>
  </si>
  <si>
    <t>Am Grossen Dern 4624</t>
  </si>
  <si>
    <t>Frankfurt</t>
  </si>
  <si>
    <t>Königstr 282</t>
  </si>
  <si>
    <t>1 (11) 500 555-0120</t>
  </si>
  <si>
    <t>Saint Ouen</t>
  </si>
  <si>
    <t>41</t>
  </si>
  <si>
    <t>Kurt</t>
  </si>
  <si>
    <t>Pal</t>
  </si>
  <si>
    <t>55, avenue de l´ Union Centrale</t>
  </si>
  <si>
    <t>Milton Keynes</t>
  </si>
  <si>
    <t>George</t>
  </si>
  <si>
    <t>McDonald</t>
  </si>
  <si>
    <t>9186 West Boyd Rd.</t>
  </si>
  <si>
    <t>1 (11) 500 555-0150</t>
  </si>
  <si>
    <t>Rehstr 1346</t>
  </si>
  <si>
    <t>Zur Lindung 6</t>
  </si>
  <si>
    <t>N</t>
  </si>
  <si>
    <t>8900 Escobar</t>
  </si>
  <si>
    <t>Brenda</t>
  </si>
  <si>
    <t>11, avenue du Port</t>
  </si>
  <si>
    <t>Franklin</t>
  </si>
  <si>
    <t>3477 Mt. Washington Way</t>
  </si>
  <si>
    <t>1 (11) 500 555-0180</t>
  </si>
  <si>
    <t>6, route de Marseille</t>
  </si>
  <si>
    <t>Orleans</t>
  </si>
  <si>
    <t>45</t>
  </si>
  <si>
    <t>Kelli</t>
  </si>
  <si>
    <t>1216, place de la Concorde</t>
  </si>
  <si>
    <t>17</t>
  </si>
  <si>
    <t>Schmidt</t>
  </si>
  <si>
    <t>340, boulevard d´Albi</t>
  </si>
  <si>
    <t>Kassel</t>
  </si>
  <si>
    <t>Berliner Platz 43</t>
  </si>
  <si>
    <t>Bonnie</t>
  </si>
  <si>
    <t>Carlsplatz 89</t>
  </si>
  <si>
    <t>101, rue de Terre Neuve</t>
  </si>
  <si>
    <t>Münster</t>
  </si>
  <si>
    <t>Mario</t>
  </si>
  <si>
    <t>Conesweg 720</t>
  </si>
  <si>
    <t>1 (11) 500 555-0156</t>
  </si>
  <si>
    <t>Darren</t>
  </si>
  <si>
    <t>8132 Twincreek Ct</t>
  </si>
  <si>
    <t>Hayes</t>
  </si>
  <si>
    <t>33, rue Georges-Clémenceau</t>
  </si>
  <si>
    <t>15, avenue de la Gare</t>
  </si>
  <si>
    <t>Ingolstadt</t>
  </si>
  <si>
    <t>Postenweg 2428</t>
  </si>
  <si>
    <t>Postfach 99 92 92</t>
  </si>
  <si>
    <t>8192 Seagull Court</t>
  </si>
  <si>
    <t>Kirkby</t>
  </si>
  <si>
    <t>726 W. Buchanan Rd.</t>
  </si>
  <si>
    <t>Roßstr 5538</t>
  </si>
  <si>
    <t>Croix</t>
  </si>
  <si>
    <t>Katrina</t>
  </si>
  <si>
    <t>Becker</t>
  </si>
  <si>
    <t>8205, rue Malar</t>
  </si>
  <si>
    <t>4, rue de Linois</t>
  </si>
  <si>
    <t>Hu</t>
  </si>
  <si>
    <t>Zeiter Weg 7765</t>
  </si>
  <si>
    <t>Scott</t>
  </si>
  <si>
    <t>9381 Alpine Rd.</t>
  </si>
  <si>
    <t>100, rue Maillard</t>
  </si>
  <si>
    <t>Offenbach</t>
  </si>
  <si>
    <t>Am Karlshof 2500</t>
  </si>
  <si>
    <t>Dustin</t>
  </si>
  <si>
    <t>8185 Sol Street</t>
  </si>
  <si>
    <t>Heidestieg Straße 8224</t>
  </si>
  <si>
    <t>Pamela</t>
  </si>
  <si>
    <t>Postfach 11 09 99</t>
  </si>
  <si>
    <t>Ariana</t>
  </si>
  <si>
    <t>3675 Palms Dr</t>
  </si>
  <si>
    <t>Kristopher</t>
  </si>
  <si>
    <t>Herzogstr 328</t>
  </si>
  <si>
    <t>Einkaufsabteilung</t>
  </si>
  <si>
    <t>Kiel</t>
  </si>
  <si>
    <t>Desiree</t>
  </si>
  <si>
    <t>Holzstr 4222</t>
  </si>
  <si>
    <t>1 (11) 500 555-0133</t>
  </si>
  <si>
    <t>Poing</t>
  </si>
  <si>
    <t>Marienplatz 56</t>
  </si>
  <si>
    <t>Sèvres</t>
  </si>
  <si>
    <t>313, rue de l'Espace De Schengen</t>
  </si>
  <si>
    <t>Bottrop</t>
  </si>
  <si>
    <t>Hunzinger Allee 153</t>
  </si>
  <si>
    <t>Am Gallberg 94</t>
  </si>
  <si>
    <t>Dominique</t>
  </si>
  <si>
    <t>765, rue Villedo</t>
  </si>
  <si>
    <t>59, rue Montcalm</t>
  </si>
  <si>
    <t>West Sussex</t>
  </si>
  <si>
    <t>Andre</t>
  </si>
  <si>
    <t>638 Shangri-la Rd.</t>
  </si>
  <si>
    <t>Hüttenstr 9995</t>
  </si>
  <si>
    <t>6409 Buckthorn Court</t>
  </si>
  <si>
    <t>Villeneuve-d'Ascq</t>
  </si>
  <si>
    <t>882, rue Villedo</t>
  </si>
  <si>
    <t>Alderstr 8642</t>
  </si>
  <si>
    <t>Paris La Defense</t>
  </si>
  <si>
    <t>61, rue Pierre-Demoulin</t>
  </si>
  <si>
    <t>Lille</t>
  </si>
  <si>
    <t>Sergio</t>
  </si>
  <si>
    <t>Weber</t>
  </si>
  <si>
    <t>6, place de Fontenoy</t>
  </si>
  <si>
    <t>Erika</t>
  </si>
  <si>
    <t>Gomez</t>
  </si>
  <si>
    <t>2, place Beaubernard</t>
  </si>
  <si>
    <t>8, rue des Vendangeurs</t>
  </si>
  <si>
    <t>9825 Mt. Dell Drive</t>
  </si>
  <si>
    <t>1 (11) 500 555-0170</t>
  </si>
  <si>
    <t>Tina</t>
  </si>
  <si>
    <t>5357 Willow Drive</t>
  </si>
  <si>
    <t>Silverwater</t>
  </si>
  <si>
    <t>Kim</t>
  </si>
  <si>
    <t>977 Davona Drive</t>
  </si>
  <si>
    <t>3464 Chilpancingo Park</t>
  </si>
  <si>
    <t>618 Natalie Drive</t>
  </si>
  <si>
    <t>5444 Bohon Circle</t>
  </si>
  <si>
    <t>8468 Clifford Court</t>
  </si>
  <si>
    <t>Brett</t>
  </si>
  <si>
    <t>7411 Crivello Avenue</t>
  </si>
  <si>
    <t>Muñoz</t>
  </si>
  <si>
    <t>3255 Olive Hill</t>
  </si>
  <si>
    <t>5065 Maywood Lane</t>
  </si>
  <si>
    <t>Stanley</t>
  </si>
  <si>
    <t>9218 Old Mt. View Drive</t>
  </si>
  <si>
    <t>Sanz</t>
  </si>
  <si>
    <t>6782 First Ave</t>
  </si>
  <si>
    <t>6455 Garnet Lane</t>
  </si>
  <si>
    <t>6615 Camel Place</t>
  </si>
  <si>
    <t>811 Via Cordona</t>
  </si>
  <si>
    <t>Tasha</t>
  </si>
  <si>
    <t>9627 Kendall Rd</t>
  </si>
  <si>
    <t>1 (11) 500 555-0171</t>
  </si>
  <si>
    <t>Melvin</t>
  </si>
  <si>
    <t>5075 Reading Dr.</t>
  </si>
  <si>
    <t>Victor</t>
  </si>
  <si>
    <t>7201 Elk Dr.</t>
  </si>
  <si>
    <t>Laura</t>
  </si>
  <si>
    <t>3378 Coldwater Drive</t>
  </si>
  <si>
    <t>Alisha</t>
  </si>
  <si>
    <t>1328 Huntleigh Dr.</t>
  </si>
  <si>
    <t>6171 Golf Club Rd</t>
  </si>
  <si>
    <t>Louis</t>
  </si>
  <si>
    <t>4187 Banbury Loop</t>
  </si>
  <si>
    <t>Grant</t>
  </si>
  <si>
    <t>2710 Saddlehill Lane</t>
  </si>
  <si>
    <t>9719 Hamilton Ave</t>
  </si>
  <si>
    <t>8274 Gladstone Drive</t>
  </si>
  <si>
    <t>6045 Nightingale Drive</t>
  </si>
  <si>
    <t>Stuttgart</t>
  </si>
  <si>
    <t>Jay</t>
  </si>
  <si>
    <t>Heidestieg Straße 8664</t>
  </si>
  <si>
    <t>Chatou</t>
  </si>
  <si>
    <t>29, avenue de la Gare</t>
  </si>
  <si>
    <t>Kenneth</t>
  </si>
  <si>
    <t>7815 Driftwood Drive</t>
  </si>
  <si>
    <t>Drancy</t>
  </si>
  <si>
    <t>1039, rue Mazagran</t>
  </si>
  <si>
    <t>4092 Folson Drive</t>
  </si>
  <si>
    <t>Cesar</t>
  </si>
  <si>
    <t>Subram</t>
  </si>
  <si>
    <t>8778 So. Silver Spring</t>
  </si>
  <si>
    <t>37 Amaranth Way</t>
  </si>
  <si>
    <t>Platz des Landtags 33</t>
  </si>
  <si>
    <t>Billy</t>
  </si>
  <si>
    <t>570, avenue des Champs-Elysées</t>
  </si>
  <si>
    <t>Darryl</t>
  </si>
  <si>
    <t>52, rue de Berri</t>
  </si>
  <si>
    <t>Colleen</t>
  </si>
  <si>
    <t>1 (11) 500 555-0160</t>
  </si>
  <si>
    <t>Am Gallberg 46</t>
  </si>
  <si>
    <t>Adrienne</t>
  </si>
  <si>
    <t>9684 La Vista Avenue</t>
  </si>
  <si>
    <t>9, rue de l´Avenir</t>
  </si>
  <si>
    <t>1 (11) 500 555-0197</t>
  </si>
  <si>
    <t>Neunkirchen</t>
  </si>
  <si>
    <t>Erick</t>
  </si>
  <si>
    <t>Hauptstr 6057</t>
  </si>
  <si>
    <t>Chandra</t>
  </si>
  <si>
    <t>1644 Alicante Court</t>
  </si>
  <si>
    <t>Erlangen</t>
  </si>
  <si>
    <t>Rogers</t>
  </si>
  <si>
    <t>Königstr 381</t>
  </si>
  <si>
    <t>Dunkerque</t>
  </si>
  <si>
    <t>55, impasse Notre-Dame</t>
  </si>
  <si>
    <t>Jermaine</t>
  </si>
  <si>
    <t>5456 Old Oak Drive</t>
  </si>
  <si>
    <t>Deborah</t>
  </si>
  <si>
    <t>3670 All Ways Drive</t>
  </si>
  <si>
    <t>Danny</t>
  </si>
  <si>
    <t>5, avenue de la Gare</t>
  </si>
  <si>
    <t>70 Tobi Drive</t>
  </si>
  <si>
    <t>Eilenburg</t>
  </si>
  <si>
    <t>BB</t>
  </si>
  <si>
    <t>Reiherweg 5014</t>
  </si>
  <si>
    <t>Dawn</t>
  </si>
  <si>
    <t>6344 St Paul Way</t>
  </si>
  <si>
    <t>9627 N. Civic Drive</t>
  </si>
  <si>
    <t>Francis</t>
  </si>
  <si>
    <t>Curieweg 3991</t>
  </si>
  <si>
    <t>5009 Grasswood Circle</t>
  </si>
  <si>
    <t>8874 Folson Drive</t>
  </si>
  <si>
    <t>4023 Jasper Court</t>
  </si>
  <si>
    <t>694-555-0114</t>
  </si>
  <si>
    <t>Pedro</t>
  </si>
  <si>
    <t>4438 Chrislend Court</t>
  </si>
  <si>
    <t>149-555-0132</t>
  </si>
  <si>
    <t>1005 Valley Oak Plaza</t>
  </si>
  <si>
    <t>579-555-0169</t>
  </si>
  <si>
    <t>Brandy</t>
  </si>
  <si>
    <t>7089 Monti Circle</t>
  </si>
  <si>
    <t>323-555-0162</t>
  </si>
  <si>
    <t>Jared</t>
  </si>
  <si>
    <t>Peterson</t>
  </si>
  <si>
    <t>6878 Dublin</t>
  </si>
  <si>
    <t>879-555-0159</t>
  </si>
  <si>
    <t>9810 Rishell Ct.</t>
  </si>
  <si>
    <t>724-555-0194</t>
  </si>
  <si>
    <t>3427 B Wildbrook Ct.</t>
  </si>
  <si>
    <t>138-555-0117</t>
  </si>
  <si>
    <t>Burnaby</t>
  </si>
  <si>
    <t>5684 San Marino Ct.</t>
  </si>
  <si>
    <t>847-555-0156</t>
  </si>
  <si>
    <t>2813 Dew Drop Circle</t>
  </si>
  <si>
    <t>883-555-0144</t>
  </si>
  <si>
    <t>Isabella</t>
  </si>
  <si>
    <t>2427 Pastime Dr</t>
  </si>
  <si>
    <t>168-555-0190</t>
  </si>
  <si>
    <t>1144 N. Jackson Way</t>
  </si>
  <si>
    <t>469-555-0110</t>
  </si>
  <si>
    <t>Novato</t>
  </si>
  <si>
    <t>Roger</t>
  </si>
  <si>
    <t>Harui</t>
  </si>
  <si>
    <t>3989 Tice Valley Blvd.</t>
  </si>
  <si>
    <t>731-555-0184</t>
  </si>
  <si>
    <t>5989 Concord Ave</t>
  </si>
  <si>
    <t>199-555-0147</t>
  </si>
  <si>
    <t>2324 Cherry Street</t>
  </si>
  <si>
    <t>786-555-0137</t>
  </si>
  <si>
    <t>3481 Broadmoor Drive</t>
  </si>
  <si>
    <t>178-555-0147</t>
  </si>
  <si>
    <t>5780 Conifer Terrace</t>
  </si>
  <si>
    <t>805-555-0188</t>
  </si>
  <si>
    <t>8033 Danesta Dr.</t>
  </si>
  <si>
    <t>994-555-0158</t>
  </si>
  <si>
    <t>4679 Duke Way</t>
  </si>
  <si>
    <t>458-555-0116</t>
  </si>
  <si>
    <t>8826 Fine Drive</t>
  </si>
  <si>
    <t>211-555-0110</t>
  </si>
  <si>
    <t>Katherine</t>
  </si>
  <si>
    <t>8761 Dancing Court</t>
  </si>
  <si>
    <t>802-555-0135</t>
  </si>
  <si>
    <t>Washington</t>
  </si>
  <si>
    <t>2747 Carmel Dr.</t>
  </si>
  <si>
    <t>446-555-0170</t>
  </si>
  <si>
    <t>9537 Ridgewood Drive</t>
  </si>
  <si>
    <t>934-555-0191</t>
  </si>
  <si>
    <t>Jada</t>
  </si>
  <si>
    <t>8394 Lincoln Drive</t>
  </si>
  <si>
    <t>160-555-0131</t>
  </si>
  <si>
    <t>Walla Walla</t>
  </si>
  <si>
    <t>9052 Blue Ridge Dr</t>
  </si>
  <si>
    <t>298-555-0145</t>
  </si>
  <si>
    <t>3279 W 46th St</t>
  </si>
  <si>
    <t>231-555-0168</t>
  </si>
  <si>
    <t>2328 California Street</t>
  </si>
  <si>
    <t>149-555-0146</t>
  </si>
  <si>
    <t>8752 Greenway Drive</t>
  </si>
  <si>
    <t>398-555-0193</t>
  </si>
  <si>
    <t>869 Aspen Drive</t>
  </si>
  <si>
    <t>160-555-0119</t>
  </si>
  <si>
    <t>Westminster</t>
  </si>
  <si>
    <t>8160 Star Tree Court</t>
  </si>
  <si>
    <t>147-555-0124</t>
  </si>
  <si>
    <t>Green</t>
  </si>
  <si>
    <t>905 Johnson Road</t>
  </si>
  <si>
    <t>961-555-0153</t>
  </si>
  <si>
    <t>Joan</t>
  </si>
  <si>
    <t>2932 Esperanza Dr</t>
  </si>
  <si>
    <t>732-555-0144</t>
  </si>
  <si>
    <t>Austin</t>
  </si>
  <si>
    <t>537-555-0113</t>
  </si>
  <si>
    <t>Andrew</t>
  </si>
  <si>
    <t>3183 Trasher Road</t>
  </si>
  <si>
    <t>226-555-0113</t>
  </si>
  <si>
    <t>Nina</t>
  </si>
  <si>
    <t>4851 Heights Ave.</t>
  </si>
  <si>
    <t>568-555-0198</t>
  </si>
  <si>
    <t>6437 Brookview Dr.</t>
  </si>
  <si>
    <t>827-555-0183</t>
  </si>
  <si>
    <t>AL</t>
  </si>
  <si>
    <t>3235 Mi Casa Court</t>
  </si>
  <si>
    <t>327-555-0157</t>
  </si>
  <si>
    <t>7665 Terrace Road</t>
  </si>
  <si>
    <t>199-555-0180</t>
  </si>
  <si>
    <t>2569 Webster Drive</t>
  </si>
  <si>
    <t>256-555-0111</t>
  </si>
  <si>
    <t>Logan</t>
  </si>
  <si>
    <t>Chow</t>
  </si>
  <si>
    <t>6024 Lacanda</t>
  </si>
  <si>
    <t>545-555-0121</t>
  </si>
  <si>
    <t>Dakota</t>
  </si>
  <si>
    <t>1024 Walnut Blvd.</t>
  </si>
  <si>
    <t>186-555-0170</t>
  </si>
  <si>
    <t>112 Kathleen Drive</t>
  </si>
  <si>
    <t>217-555-0170</t>
  </si>
  <si>
    <t>Justin</t>
  </si>
  <si>
    <t>701-555-0175</t>
  </si>
  <si>
    <t>Alberto</t>
  </si>
  <si>
    <t>7615 Buena Vista</t>
  </si>
  <si>
    <t>535-555-0131</t>
  </si>
  <si>
    <t>Aidan</t>
  </si>
  <si>
    <t>2209 Sequoia Drive</t>
  </si>
  <si>
    <t>154-555-0143</t>
  </si>
  <si>
    <t>5545 Clemson Court</t>
  </si>
  <si>
    <t>Sheena</t>
  </si>
  <si>
    <t>9, rue des Vendangeurs</t>
  </si>
  <si>
    <t>Joel</t>
  </si>
  <si>
    <t>Essener Straße 8</t>
  </si>
  <si>
    <t>Reginald</t>
  </si>
  <si>
    <t>88, rue Georges-Clémenceau</t>
  </si>
  <si>
    <t>522bis, rue des Peupliers</t>
  </si>
  <si>
    <t>88, allée des Princes</t>
  </si>
  <si>
    <t>Berkshire</t>
  </si>
  <si>
    <t>2381 Tupelo Drive</t>
  </si>
  <si>
    <t>5077 Bannock Ct.</t>
  </si>
  <si>
    <t>Deb</t>
  </si>
  <si>
    <t>Colombes</t>
  </si>
  <si>
    <t>268, avenue de l´Europe</t>
  </si>
  <si>
    <t>Eddie</t>
  </si>
  <si>
    <t>Heiderplatz 662</t>
  </si>
  <si>
    <t>Reading</t>
  </si>
  <si>
    <t>Sharon</t>
  </si>
  <si>
    <t>6804 Coldwater Drive</t>
  </si>
  <si>
    <t>88, avenue de l´ Union Centrale</t>
  </si>
  <si>
    <t>Alexandria</t>
  </si>
  <si>
    <t>11, rue de la Cavalerie</t>
  </si>
  <si>
    <t>3663 A St.</t>
  </si>
  <si>
    <t>9557 Steven Circle</t>
  </si>
  <si>
    <t>Ivan</t>
  </si>
  <si>
    <t>5086 Nottingham Place</t>
  </si>
  <si>
    <t>Frederick</t>
  </si>
  <si>
    <t>Rotthäuser Weg 636</t>
  </si>
  <si>
    <t>Whitney</t>
  </si>
  <si>
    <t>Srini</t>
  </si>
  <si>
    <t>7341 Rockne Drive</t>
  </si>
  <si>
    <t>Briana</t>
  </si>
  <si>
    <t>Hüttenstr 7005</t>
  </si>
  <si>
    <t>Leipzig</t>
  </si>
  <si>
    <t>Nonnendamm 22</t>
  </si>
  <si>
    <t>1547 Larkwood Ct.</t>
  </si>
  <si>
    <t>Frankfurt am Main</t>
  </si>
  <si>
    <t>Jorge</t>
  </si>
  <si>
    <t>Heiderweg 4982</t>
  </si>
  <si>
    <t>Berks</t>
  </si>
  <si>
    <t>Erik</t>
  </si>
  <si>
    <t>4408 Trinity Ave.</t>
  </si>
  <si>
    <t>Cergy</t>
  </si>
  <si>
    <t>95</t>
  </si>
  <si>
    <t>401, boulevard du Montparnasse</t>
  </si>
  <si>
    <t>Klara Straße 8463</t>
  </si>
  <si>
    <t>7246 Gloria Terr.</t>
  </si>
  <si>
    <t>Troy</t>
  </si>
  <si>
    <t>1629 Queens Road</t>
  </si>
  <si>
    <t>Kristin</t>
  </si>
  <si>
    <t>Zimmerstr 137</t>
  </si>
  <si>
    <t>1 (11) 500 555-0199</t>
  </si>
  <si>
    <t>99, rue du Puits Dixme</t>
  </si>
  <si>
    <t>8733, rue Basse-du-Rocher</t>
  </si>
  <si>
    <t>Meagan</t>
  </si>
  <si>
    <t>7469 Paradise Ct.</t>
  </si>
  <si>
    <t>7390 Discovery Bay</t>
  </si>
  <si>
    <t>Leeds</t>
  </si>
  <si>
    <t>2109 Mt. Washington</t>
  </si>
  <si>
    <t>68, avenue de l´ Union Centrale</t>
  </si>
  <si>
    <t>6788 Edward Ave</t>
  </si>
  <si>
    <t>Trisha</t>
  </si>
  <si>
    <t>33, place de la République</t>
  </si>
  <si>
    <t>Clayton</t>
  </si>
  <si>
    <t>3626 N Ranchford Court</t>
  </si>
  <si>
    <t>9113 Flamingo Dr.</t>
  </si>
  <si>
    <t>1 (11) 500 555-0167</t>
  </si>
  <si>
    <t>987, rue de la Centenaire</t>
  </si>
  <si>
    <t>222, rue de Cambrai</t>
  </si>
  <si>
    <t>79, rue de la Comédie</t>
  </si>
  <si>
    <t>Buergermeister-ulrich-str 5</t>
  </si>
  <si>
    <t>Billericay</t>
  </si>
  <si>
    <t>6124 Clayton Road</t>
  </si>
  <si>
    <t>2348 Fruitwood</t>
  </si>
  <si>
    <t>Kevin</t>
  </si>
  <si>
    <t>21, rue du Puits Dixme</t>
  </si>
  <si>
    <t>24, rue Royale</t>
  </si>
  <si>
    <t>Stacey</t>
  </si>
  <si>
    <t>67, avenue de l´ Union Centrale</t>
  </si>
  <si>
    <t>Darrell</t>
  </si>
  <si>
    <t>68, impasse Notre-Dame</t>
  </si>
  <si>
    <t>Armando</t>
  </si>
  <si>
    <t>121, rue de Cambrai</t>
  </si>
  <si>
    <t>Verrieres Le Buisson</t>
  </si>
  <si>
    <t>Corey</t>
  </si>
  <si>
    <t>11, rue de l'Espace De Schengen</t>
  </si>
  <si>
    <t>Sebastian</t>
  </si>
  <si>
    <t>Höhenstr 9419</t>
  </si>
  <si>
    <t>9100 Main Street</t>
  </si>
  <si>
    <t>Orly</t>
  </si>
  <si>
    <t>94</t>
  </si>
  <si>
    <t>Janelle</t>
  </si>
  <si>
    <t>25, avenue de la Gare</t>
  </si>
  <si>
    <t>Saarbrücken</t>
  </si>
  <si>
    <t>Holzstr 6444</t>
  </si>
  <si>
    <t>2616, rue de Linois</t>
  </si>
  <si>
    <t>335, rue Basse-du-Rocher</t>
  </si>
  <si>
    <t>Am Gallberg 645</t>
  </si>
  <si>
    <t>Geoffrey</t>
  </si>
  <si>
    <t>1538 Golden Meadow</t>
  </si>
  <si>
    <t>6543 Jacobsen Street</t>
  </si>
  <si>
    <t>Auf den Kuhlen Straße 9</t>
  </si>
  <si>
    <t>Morangis</t>
  </si>
  <si>
    <t>2, rue de la Comédie</t>
  </si>
  <si>
    <t>610, rue des Rosiers</t>
  </si>
  <si>
    <t>1 (11) 500 555-0152</t>
  </si>
  <si>
    <t>Madan</t>
  </si>
  <si>
    <t>774, rue Descartes</t>
  </si>
  <si>
    <t>2877 Bounty Way</t>
  </si>
  <si>
    <t>4519 Lydia Lane</t>
  </si>
  <si>
    <t>1 (11) 500 555-0140</t>
  </si>
  <si>
    <t>65, rue Faubourg St Antoine</t>
  </si>
  <si>
    <t>1 (11) 500 555-0190</t>
  </si>
  <si>
    <t>Keith</t>
  </si>
  <si>
    <t>2411 Clark Creek Lane</t>
  </si>
  <si>
    <t>Hunzinger Allee 292</t>
  </si>
  <si>
    <t>Sharma</t>
  </si>
  <si>
    <t>Nollendorfplatz 62</t>
  </si>
  <si>
    <t>Dwayne</t>
  </si>
  <si>
    <t>5717 Monterey Ave</t>
  </si>
  <si>
    <t>3728 Chinquapin Ct.</t>
  </si>
  <si>
    <t>Grossmont</t>
  </si>
  <si>
    <t>6616 Baird Court</t>
  </si>
  <si>
    <t>294-555-0111</t>
  </si>
  <si>
    <t>Brian</t>
  </si>
  <si>
    <t>9145 Danesta Dr.</t>
  </si>
  <si>
    <t>167-555-0144</t>
  </si>
  <si>
    <t>Sierra</t>
  </si>
  <si>
    <t>3230 Virginia Hills</t>
  </si>
  <si>
    <t>410-555-0125</t>
  </si>
  <si>
    <t>7285 Roanwood Way</t>
  </si>
  <si>
    <t>156-555-0144</t>
  </si>
  <si>
    <t>8120 E Leland</t>
  </si>
  <si>
    <t>787-555-0163</t>
  </si>
  <si>
    <t>8520 Waterview Place</t>
  </si>
  <si>
    <t>787-555-0146</t>
  </si>
  <si>
    <t>4117 Missing Canyon Court</t>
  </si>
  <si>
    <t>198-555-0159</t>
  </si>
  <si>
    <t>Mill Valley</t>
  </si>
  <si>
    <t>Smith</t>
  </si>
  <si>
    <t>5462 El Pintado Rd.</t>
  </si>
  <si>
    <t>394-555-0168</t>
  </si>
  <si>
    <t>Moore</t>
  </si>
  <si>
    <t>9734 Jane Ct.</t>
  </si>
  <si>
    <t>209-555-0118</t>
  </si>
  <si>
    <t>3588 Vancouver Way</t>
  </si>
  <si>
    <t>262-555-0170</t>
  </si>
  <si>
    <t>4833 Nottingham Pl.</t>
  </si>
  <si>
    <t>263-555-0144</t>
  </si>
  <si>
    <t>Mariah</t>
  </si>
  <si>
    <t>4088 Mills Place</t>
  </si>
  <si>
    <t>662-555-0125</t>
  </si>
  <si>
    <t>Isaiah</t>
  </si>
  <si>
    <t>7501 Sandy Cove Lane</t>
  </si>
  <si>
    <t>525-555-0190</t>
  </si>
  <si>
    <t>418 Alfred Avenue</t>
  </si>
  <si>
    <t>200-555-0198</t>
  </si>
  <si>
    <t>Antonio</t>
  </si>
  <si>
    <t>6200 Mt. Pisgah</t>
  </si>
  <si>
    <t>380-555-0192</t>
  </si>
  <si>
    <t>346 Sutcliffe Pl.</t>
  </si>
  <si>
    <t>664-555-0121</t>
  </si>
  <si>
    <t>8307 Monument Blvd.</t>
  </si>
  <si>
    <t>315-555-0121</t>
  </si>
  <si>
    <t>Samuel</t>
  </si>
  <si>
    <t>2240 Inverness Dr.</t>
  </si>
  <si>
    <t>385-555-0179</t>
  </si>
  <si>
    <t>3767 Banana Court</t>
  </si>
  <si>
    <t>455-555-0152</t>
  </si>
  <si>
    <t>Kimberly</t>
  </si>
  <si>
    <t>752 Shuey Ave</t>
  </si>
  <si>
    <t>383-555-0177</t>
  </si>
  <si>
    <t>3767 Benet Court</t>
  </si>
  <si>
    <t>379-555-0153</t>
  </si>
  <si>
    <t>966-555-0128</t>
  </si>
  <si>
    <t>Angelica</t>
  </si>
  <si>
    <t>4059 High Street</t>
  </si>
  <si>
    <t>936-555-0157</t>
  </si>
  <si>
    <t>8885 Alta Vista</t>
  </si>
  <si>
    <t>748-555-0137</t>
  </si>
  <si>
    <t>Chen</t>
  </si>
  <si>
    <t>3797 Baird Court</t>
  </si>
  <si>
    <t>143-555-0119</t>
  </si>
  <si>
    <t>3441 Wellington Ct.</t>
  </si>
  <si>
    <t>165-555-0182</t>
  </si>
  <si>
    <t>Naomi</t>
  </si>
  <si>
    <t>316 Rose Ann Ave</t>
  </si>
  <si>
    <t>293-555-0147</t>
  </si>
  <si>
    <t>7347 Ready Road</t>
  </si>
  <si>
    <t>202-555-0114</t>
  </si>
  <si>
    <t>Gabriella</t>
  </si>
  <si>
    <t>9976 Manila Avenue</t>
  </si>
  <si>
    <t>131-555-0142</t>
  </si>
  <si>
    <t>6580 Poor Ridge Court</t>
  </si>
  <si>
    <t>288-555-0189</t>
  </si>
  <si>
    <t>589 Ashwood Dr.</t>
  </si>
  <si>
    <t>189-555-0124</t>
  </si>
  <si>
    <t>4414 Kendree St.</t>
  </si>
  <si>
    <t>364-555-0111</t>
  </si>
  <si>
    <t>White</t>
  </si>
  <si>
    <t>6289 Duck Horn Court</t>
  </si>
  <si>
    <t>200-555-0138</t>
  </si>
  <si>
    <t>3824 White Dr</t>
  </si>
  <si>
    <t>243-555-0128</t>
  </si>
  <si>
    <t>Patricia</t>
  </si>
  <si>
    <t>2500 Ward Court</t>
  </si>
  <si>
    <t>501-555-0174</t>
  </si>
  <si>
    <t>Vancouver</t>
  </si>
  <si>
    <t>9668 Fieldbrook Pl</t>
  </si>
  <si>
    <t>828-555-0112</t>
  </si>
  <si>
    <t>3152 Woodcrest Drive</t>
  </si>
  <si>
    <t>848-555-0130</t>
  </si>
  <si>
    <t>5278 Mill Road</t>
  </si>
  <si>
    <t>435-555-0160</t>
  </si>
  <si>
    <t>4221 Birch Bark Road</t>
  </si>
  <si>
    <t>164-555-0166</t>
  </si>
  <si>
    <t>7494 Sunset Circle</t>
  </si>
  <si>
    <t>864-555-0116</t>
  </si>
  <si>
    <t>9825 Coralie Drive</t>
  </si>
  <si>
    <t>466-555-0163</t>
  </si>
  <si>
    <t>9350 Mt. Hood Circle</t>
  </si>
  <si>
    <t>132-555-0112</t>
  </si>
  <si>
    <t>Sooke</t>
  </si>
  <si>
    <t>4912 Mellowood Street</t>
  </si>
  <si>
    <t>910-555-0185</t>
  </si>
  <si>
    <t>Miranda</t>
  </si>
  <si>
    <t>2458 Blocking Ct.</t>
  </si>
  <si>
    <t>343-555-0197</t>
  </si>
  <si>
    <t>Jeremiah</t>
  </si>
  <si>
    <t>4909 Vine Lane</t>
  </si>
  <si>
    <t>716-555-0117</t>
  </si>
  <si>
    <t>447 Barberry Court</t>
  </si>
  <si>
    <t>214-555-0118</t>
  </si>
  <si>
    <t>3796 Peachwillow</t>
  </si>
  <si>
    <t>878-555-0119</t>
  </si>
  <si>
    <t>6751 Yosemite Ct.</t>
  </si>
  <si>
    <t>144-555-0113</t>
  </si>
  <si>
    <t>8914 Jam Way</t>
  </si>
  <si>
    <t>142-555-0139</t>
  </si>
  <si>
    <t>7119 Iowa Drive</t>
  </si>
  <si>
    <t>616-555-0161</t>
  </si>
  <si>
    <t>1245 Clay Road</t>
  </si>
  <si>
    <t>485-555-0144</t>
  </si>
  <si>
    <t>1978 Medina Dr.</t>
  </si>
  <si>
    <t>169-555-0194</t>
  </si>
  <si>
    <t>3495 Virginia Lane</t>
  </si>
  <si>
    <t>424-555-0125</t>
  </si>
  <si>
    <t>2326 MountainAire Parkway</t>
  </si>
  <si>
    <t>172-555-0136</t>
  </si>
  <si>
    <t>8874 Dallis Drive</t>
  </si>
  <si>
    <t>895-555-0138</t>
  </si>
  <si>
    <t>1386 Fillet Ave.</t>
  </si>
  <si>
    <t>355-555-0162</t>
  </si>
  <si>
    <t>Susan</t>
  </si>
  <si>
    <t>2093 Dubhe Court</t>
  </si>
  <si>
    <t>268-555-0189</t>
  </si>
  <si>
    <t>1168 Escobar</t>
  </si>
  <si>
    <t>405-555-0116</t>
  </si>
  <si>
    <t>5571 Crawford</t>
  </si>
  <si>
    <t>594-555-0155</t>
  </si>
  <si>
    <t>Branch</t>
  </si>
  <si>
    <t>MN</t>
  </si>
  <si>
    <t>970 Pheasant Circle</t>
  </si>
  <si>
    <t>723-555-0187</t>
  </si>
  <si>
    <t>189 Richview Dr</t>
  </si>
  <si>
    <t>162-555-0110</t>
  </si>
  <si>
    <t>Cheyenne</t>
  </si>
  <si>
    <t>WY</t>
  </si>
  <si>
    <t>Johnny</t>
  </si>
  <si>
    <t>4778 Geary Road</t>
  </si>
  <si>
    <t>895-555-0161</t>
  </si>
  <si>
    <t>6453 Castle Hill Road</t>
  </si>
  <si>
    <t>Kaylee</t>
  </si>
  <si>
    <t>7755 West Road</t>
  </si>
  <si>
    <t>139-555-0186</t>
  </si>
  <si>
    <t>1433 C Mt. Hood Crest</t>
  </si>
  <si>
    <t>889-555-0151</t>
  </si>
  <si>
    <t>Kaitlyn</t>
  </si>
  <si>
    <t>Hall</t>
  </si>
  <si>
    <t>5715 5th Ave.</t>
  </si>
  <si>
    <t>Greg</t>
  </si>
  <si>
    <t>1052 Stanford Street</t>
  </si>
  <si>
    <t>959-555-0135</t>
  </si>
  <si>
    <t>Parker</t>
  </si>
  <si>
    <t>4024 Calhoun Court</t>
  </si>
  <si>
    <t>897-555-0155</t>
  </si>
  <si>
    <t>4769 Book Ct</t>
  </si>
  <si>
    <t>789-555-0114</t>
  </si>
  <si>
    <t>4895 Hickory Drive</t>
  </si>
  <si>
    <t>815-555-0192</t>
  </si>
  <si>
    <t>Cody</t>
  </si>
  <si>
    <t>3889 Castle Hill Road</t>
  </si>
  <si>
    <t>269-555-0120</t>
  </si>
  <si>
    <t>7675 Moss Hollow Court</t>
  </si>
  <si>
    <t>4091 Hill Meadow Pl.</t>
  </si>
  <si>
    <t>136-555-0185</t>
  </si>
  <si>
    <t>5629 Seagull Court</t>
  </si>
  <si>
    <t>101-555-0110</t>
  </si>
  <si>
    <t>24 Roslyn Drive</t>
  </si>
  <si>
    <t>968-555-0196</t>
  </si>
  <si>
    <t>2150 Pershing Dr</t>
  </si>
  <si>
    <t>475-555-0114</t>
  </si>
  <si>
    <t>9063 Vista Aven.</t>
  </si>
  <si>
    <t>835-555-0168</t>
  </si>
  <si>
    <t>Jonathon</t>
  </si>
  <si>
    <t>4453 Bannock Ct.</t>
  </si>
  <si>
    <t>733-555-0157</t>
  </si>
  <si>
    <t>8910 Hilltop Road</t>
  </si>
  <si>
    <t>164-555-0159</t>
  </si>
  <si>
    <t>Mackenzie</t>
  </si>
  <si>
    <t>5905 Hawthorne Dr.</t>
  </si>
  <si>
    <t>786-555-0184</t>
  </si>
  <si>
    <t>265 Jeff Ct</t>
  </si>
  <si>
    <t>993-555-0176</t>
  </si>
  <si>
    <t>7796 Adobe Drive</t>
  </si>
  <si>
    <t>112-555-0181</t>
  </si>
  <si>
    <t>4315 Glenside Ct.</t>
  </si>
  <si>
    <t>369-555-0167</t>
  </si>
  <si>
    <t>3249 E Leland</t>
  </si>
  <si>
    <t>578-555-0132</t>
  </si>
  <si>
    <t>3570 Book Ct</t>
  </si>
  <si>
    <t>872-555-0191</t>
  </si>
  <si>
    <t>2107 Cardinal</t>
  </si>
  <si>
    <t>763-555-0124</t>
  </si>
  <si>
    <t>4668 Chilpancingo Park</t>
  </si>
  <si>
    <t>609-555-0179</t>
  </si>
  <si>
    <t>6337 Margo Drive</t>
  </si>
  <si>
    <t>592-555-0143</t>
  </si>
  <si>
    <t>4171 Miller Avenue</t>
  </si>
  <si>
    <t>752-555-0155</t>
  </si>
  <si>
    <t>3064 Fern Leaf Lane</t>
  </si>
  <si>
    <t>146-555-0191</t>
  </si>
  <si>
    <t>1064 William Way</t>
  </si>
  <si>
    <t>468-555-0193</t>
  </si>
  <si>
    <t>Weisman</t>
  </si>
  <si>
    <t>7085 Valley Run</t>
  </si>
  <si>
    <t>117-555-0118</t>
  </si>
  <si>
    <t>5609 Gary Drive</t>
  </si>
  <si>
    <t>394-555-0185</t>
  </si>
  <si>
    <t>Zoe</t>
  </si>
  <si>
    <t>8085 Grasswood Ct</t>
  </si>
  <si>
    <t>712-555-0144</t>
  </si>
  <si>
    <t>263 La Orinda Pl.</t>
  </si>
  <si>
    <t>217-555-0147</t>
  </si>
  <si>
    <t>Shelby</t>
  </si>
  <si>
    <t>16 White Pl.</t>
  </si>
  <si>
    <t>187-555-0139</t>
  </si>
  <si>
    <t>4417 W. Watson Court</t>
  </si>
  <si>
    <t>793-555-0118</t>
  </si>
  <si>
    <t>5543 Hamilton Ave.</t>
  </si>
  <si>
    <t>676-555-0172</t>
  </si>
  <si>
    <t>6779 Willcrest Circle</t>
  </si>
  <si>
    <t>570-555-0117</t>
  </si>
  <si>
    <t>9531 Lancaster</t>
  </si>
  <si>
    <t>222-555-0139</t>
  </si>
  <si>
    <t>4836 Marina</t>
  </si>
  <si>
    <t>465-555-0162</t>
  </si>
  <si>
    <t>2935 Pine Creek Way</t>
  </si>
  <si>
    <t>585-555-0177</t>
  </si>
  <si>
    <t>2850 D Bel Air Dr</t>
  </si>
  <si>
    <t>397-555-0128</t>
  </si>
  <si>
    <t>9671 Leewood Place</t>
  </si>
  <si>
    <t>178-555-0115</t>
  </si>
  <si>
    <t>4195 San Paolo</t>
  </si>
  <si>
    <t>623-555-0122</t>
  </si>
  <si>
    <t>301-555-0114</t>
  </si>
  <si>
    <t>613 Glen Wood Drive</t>
  </si>
  <si>
    <t>959-555-0119</t>
  </si>
  <si>
    <t>4848 Azalea Ave.</t>
  </si>
  <si>
    <t>234-555-0170</t>
  </si>
  <si>
    <t>2033 Woodbury Place</t>
  </si>
  <si>
    <t>145-555-0188</t>
  </si>
  <si>
    <t>4685 York Dr</t>
  </si>
  <si>
    <t>843-555-0120</t>
  </si>
  <si>
    <t>Benjamin</t>
  </si>
  <si>
    <t>2078 Jennifer Way</t>
  </si>
  <si>
    <t>571-555-0135</t>
  </si>
  <si>
    <t>5087 Bonita Ave.</t>
  </si>
  <si>
    <t>710-555-0132</t>
  </si>
  <si>
    <t>1895 San Carlos Ave.</t>
  </si>
  <si>
    <t>459-555-0187</t>
  </si>
  <si>
    <t>Emma</t>
  </si>
  <si>
    <t>6062 Mota Dr.</t>
  </si>
  <si>
    <t>192-555-0182</t>
  </si>
  <si>
    <t>8850 Thunderbird Drive</t>
  </si>
  <si>
    <t>742-555-0111</t>
  </si>
  <si>
    <t>Cincinnati</t>
  </si>
  <si>
    <t>OH</t>
  </si>
  <si>
    <t>664 Book Pl</t>
  </si>
  <si>
    <t>827-555-0145</t>
  </si>
  <si>
    <t>1536 Camino Verde Ct.</t>
  </si>
  <si>
    <t>995-555-0114</t>
  </si>
  <si>
    <t>Omar</t>
  </si>
  <si>
    <t>3181 Hacienda</t>
  </si>
  <si>
    <t>938-555-0117</t>
  </si>
  <si>
    <t>1229 Apollo Way</t>
  </si>
  <si>
    <t>637-555-0114</t>
  </si>
  <si>
    <t>7706 California St.</t>
  </si>
  <si>
    <t>404-555-0117</t>
  </si>
  <si>
    <t>8243 Gilardy Drive</t>
  </si>
  <si>
    <t>612-555-0171</t>
  </si>
  <si>
    <t>6933 Sutton Circle</t>
  </si>
  <si>
    <t>100-555-0155</t>
  </si>
  <si>
    <t>Aaron</t>
  </si>
  <si>
    <t>600-555-0195</t>
  </si>
  <si>
    <t>5793 West Road</t>
  </si>
  <si>
    <t>118-555-0131</t>
  </si>
  <si>
    <t>6344 Dartmouth Way</t>
  </si>
  <si>
    <t>112-555-0164</t>
  </si>
  <si>
    <t>3508 Canning Road</t>
  </si>
  <si>
    <t>936-555-0189</t>
  </si>
  <si>
    <t>5940 Dleta Road</t>
  </si>
  <si>
    <t>153-555-0118</t>
  </si>
  <si>
    <t>6339 E. 108th Street</t>
  </si>
  <si>
    <t>712-555-0117</t>
  </si>
  <si>
    <t>3345 Macaroon Drive</t>
  </si>
  <si>
    <t>728-555-0144</t>
  </si>
  <si>
    <t>733 Eaker Way</t>
  </si>
  <si>
    <t>771-555-0118</t>
  </si>
  <si>
    <t>7121 Oakleaf Ct.</t>
  </si>
  <si>
    <t>251-555-0153</t>
  </si>
  <si>
    <t>1315 Norse Drive</t>
  </si>
  <si>
    <t>171-555-0174</t>
  </si>
  <si>
    <t>5524 Virgil St</t>
  </si>
  <si>
    <t>2681 Black Walnut Ct.</t>
  </si>
  <si>
    <t>1872 Walnut Avenue</t>
  </si>
  <si>
    <t>7551 Santa Lucia</t>
  </si>
  <si>
    <t>452 Rain Drop Circle</t>
  </si>
  <si>
    <t>4921 Oakwood Circle</t>
  </si>
  <si>
    <t>9893 Hastings Dr</t>
  </si>
  <si>
    <t>3544 Brush Creek Drive</t>
  </si>
  <si>
    <t>Vincent</t>
  </si>
  <si>
    <t>5917 Panoramic Avenue</t>
  </si>
  <si>
    <t>6969 Eaker Way</t>
  </si>
  <si>
    <t>6312 San Ramon Road</t>
  </si>
  <si>
    <t>4173 Willow Pass Road</t>
  </si>
  <si>
    <t>Randall</t>
  </si>
  <si>
    <t>1159 Lacassie Ave</t>
  </si>
  <si>
    <t>8461 Everett Ct</t>
  </si>
  <si>
    <t>5613 Gary Drive</t>
  </si>
  <si>
    <t>1439 N. Michell Canyon Road</t>
  </si>
  <si>
    <t>1060 Mcelroy Court</t>
  </si>
  <si>
    <t>8250 11th Avenue</t>
  </si>
  <si>
    <t>4642 Peabody Road</t>
  </si>
  <si>
    <t>1671 Via Del Verdes</t>
  </si>
  <si>
    <t>120-555-0112</t>
  </si>
  <si>
    <t>Peter</t>
  </si>
  <si>
    <t>6489 Kentucky Drive</t>
  </si>
  <si>
    <t>244-555-0113</t>
  </si>
  <si>
    <t>Marysville</t>
  </si>
  <si>
    <t>Isaac</t>
  </si>
  <si>
    <t>7962 Macalvey Drive</t>
  </si>
  <si>
    <t>750-555-0140</t>
  </si>
  <si>
    <t>5551 Silverado Dr.</t>
  </si>
  <si>
    <t>293-555-0136</t>
  </si>
  <si>
    <t>Gavin</t>
  </si>
  <si>
    <t>6082 Trafalgar Circle</t>
  </si>
  <si>
    <t>726-555-0116</t>
  </si>
  <si>
    <t>4996 Hillview Drive</t>
  </si>
  <si>
    <t>365-555-0125</t>
  </si>
  <si>
    <t>1721 Concord Blvd</t>
  </si>
  <si>
    <t>111-555-0177</t>
  </si>
  <si>
    <t>8125 Westbury Drive</t>
  </si>
  <si>
    <t>171-555-0140</t>
  </si>
  <si>
    <t>8970 Cash Avenue</t>
  </si>
  <si>
    <t>258-555-0111</t>
  </si>
  <si>
    <t>1019 Chance Drive</t>
  </si>
  <si>
    <t>868-555-0128</t>
  </si>
  <si>
    <t>1058 Park Blvd.</t>
  </si>
  <si>
    <t>653-555-0150</t>
  </si>
  <si>
    <t>3459 Tri-state Ave</t>
  </si>
  <si>
    <t>617-555-0146</t>
  </si>
  <si>
    <t>Carlos</t>
  </si>
  <si>
    <t>4239 Water St.</t>
  </si>
  <si>
    <t>252-555-0175</t>
  </si>
  <si>
    <t>Barbara</t>
  </si>
  <si>
    <t>9834 Hamlet</t>
  </si>
  <si>
    <t>361-555-0177</t>
  </si>
  <si>
    <t>9024 Dumbarton Drive</t>
  </si>
  <si>
    <t>537-555-0144</t>
  </si>
  <si>
    <t>6648 Choctaw Court</t>
  </si>
  <si>
    <t>189-555-0195</t>
  </si>
  <si>
    <t>4956 Vista Del Diablo</t>
  </si>
  <si>
    <t>690-555-0189</t>
  </si>
  <si>
    <t>2391 St. Peter Court</t>
  </si>
  <si>
    <t>754-555-0141</t>
  </si>
  <si>
    <t>Jerry</t>
  </si>
  <si>
    <t>6096 Pheasant Circle</t>
  </si>
  <si>
    <t>271-555-0115</t>
  </si>
  <si>
    <t>6538 Camelback Road</t>
  </si>
  <si>
    <t>913-555-0130</t>
  </si>
  <si>
    <t>571 Lafayette Drive</t>
  </si>
  <si>
    <t>474-555-0183</t>
  </si>
  <si>
    <t>Timothy</t>
  </si>
  <si>
    <t>6615 Cambelback Place</t>
  </si>
  <si>
    <t>147-555-0193</t>
  </si>
  <si>
    <t>5446 N. Civic Dr.</t>
  </si>
  <si>
    <t>194-555-0127</t>
  </si>
  <si>
    <t>879 Hillview Ct</t>
  </si>
  <si>
    <t>193-555-0135</t>
  </si>
  <si>
    <t>1480 Oliveria Road</t>
  </si>
  <si>
    <t>457-555-0162</t>
  </si>
  <si>
    <t>5375 Clearland Circle</t>
  </si>
  <si>
    <t>143-555-0123</t>
  </si>
  <si>
    <t>4303 Athene Drive</t>
  </si>
  <si>
    <t>667-555-0136</t>
  </si>
  <si>
    <t>Isabel</t>
  </si>
  <si>
    <t>9348 Notre Dame Ave</t>
  </si>
  <si>
    <t>774-555-0127</t>
  </si>
  <si>
    <t>4143 Heather Pl.</t>
  </si>
  <si>
    <t>792-555-0157</t>
  </si>
  <si>
    <t>Brendan</t>
  </si>
  <si>
    <t>Q</t>
  </si>
  <si>
    <t>1519 Sheffield Place</t>
  </si>
  <si>
    <t>551-555-0157</t>
  </si>
  <si>
    <t>4593 Camino Peral</t>
  </si>
  <si>
    <t>527-555-0124</t>
  </si>
  <si>
    <t>8998 Katharyn Drive</t>
  </si>
  <si>
    <t>506-555-0157</t>
  </si>
  <si>
    <t>4073 Niagara Court</t>
  </si>
  <si>
    <t>500-555-0177</t>
  </si>
  <si>
    <t>627 La Salle Street</t>
  </si>
  <si>
    <t>635-555-0173</t>
  </si>
  <si>
    <t>3553 Grant Street</t>
  </si>
  <si>
    <t>845-555-0160</t>
  </si>
  <si>
    <t>5450 Bellows Ct.</t>
  </si>
  <si>
    <t>489-555-0139</t>
  </si>
  <si>
    <t>Richard</t>
  </si>
  <si>
    <t>5407 Cougar Way</t>
  </si>
  <si>
    <t>142-555-0146</t>
  </si>
  <si>
    <t>1500 Grant Street</t>
  </si>
  <si>
    <t>159-555-0111</t>
  </si>
  <si>
    <t>1086 Ash Lane</t>
  </si>
  <si>
    <t>787-555-0141</t>
  </si>
  <si>
    <t>751 Countrywood Ct.</t>
  </si>
  <si>
    <t>730-555-0125</t>
  </si>
  <si>
    <t>Juan</t>
  </si>
  <si>
    <t>1289 Quigley St.</t>
  </si>
  <si>
    <t>7095 Curletto Dr.</t>
  </si>
  <si>
    <t>373-555-0139</t>
  </si>
  <si>
    <t>1617 Crossbow Way</t>
  </si>
  <si>
    <t>367-555-0138</t>
  </si>
  <si>
    <t>3997 Via De Luna</t>
  </si>
  <si>
    <t>586-555-0118</t>
  </si>
  <si>
    <t>Mary</t>
  </si>
  <si>
    <t>1102 Ravenwood</t>
  </si>
  <si>
    <t>956-555-0136</t>
  </si>
  <si>
    <t>530-555-0182</t>
  </si>
  <si>
    <t>3327 Rockridge Dr.</t>
  </si>
  <si>
    <t>110-555-0136</t>
  </si>
  <si>
    <t>Joe</t>
  </si>
  <si>
    <t>8069 Vine Hill Way</t>
  </si>
  <si>
    <t>450-555-0115</t>
  </si>
  <si>
    <t>5929 William Reed Dr.</t>
  </si>
  <si>
    <t>339-555-0137</t>
  </si>
  <si>
    <t>4010 Willow Pass Road</t>
  </si>
  <si>
    <t>125-555-0145</t>
  </si>
  <si>
    <t>6264 Center Ave</t>
  </si>
  <si>
    <t>152-555-0130</t>
  </si>
  <si>
    <t>8873 Folson Drive</t>
  </si>
  <si>
    <t>316-555-0185</t>
  </si>
  <si>
    <t>6569 Endriss</t>
  </si>
  <si>
    <t>163-555-0134</t>
  </si>
  <si>
    <t>Rohinton</t>
  </si>
  <si>
    <t>Wadia</t>
  </si>
  <si>
    <t>5935 Seawind Dr.</t>
  </si>
  <si>
    <t>792-555-0137</t>
  </si>
  <si>
    <t>6091 Bluefish Lane</t>
  </si>
  <si>
    <t>856-555-0168</t>
  </si>
  <si>
    <t>884-555-0127</t>
  </si>
  <si>
    <t>6752 Covington Court</t>
  </si>
  <si>
    <t>137-555-0149</t>
  </si>
  <si>
    <t>Alonso</t>
  </si>
  <si>
    <t>7342 Dew Drop Circle</t>
  </si>
  <si>
    <t>579-555-0138</t>
  </si>
  <si>
    <t>5269 Mt. Trinity Court</t>
  </si>
  <si>
    <t>256-555-0180</t>
  </si>
  <si>
    <t>3836 Carletto Drive</t>
  </si>
  <si>
    <t>584-555-0118</t>
  </si>
  <si>
    <t>Sophia</t>
  </si>
  <si>
    <t>8122 Mink Court</t>
  </si>
  <si>
    <t>766-555-0146</t>
  </si>
  <si>
    <t>6986 Ida Ave.</t>
  </si>
  <si>
    <t>301-555-0163</t>
  </si>
  <si>
    <t>San Carlos</t>
  </si>
  <si>
    <t>971 Harness Circle</t>
  </si>
  <si>
    <t>123-555-0152</t>
  </si>
  <si>
    <t>3426 Calhoun Court</t>
  </si>
  <si>
    <t>798-555-0157</t>
  </si>
  <si>
    <t>Oscar</t>
  </si>
  <si>
    <t>5049 Teakwood Dr.</t>
  </si>
  <si>
    <t>389-555-0114</t>
  </si>
  <si>
    <t>3789 Linden Lane</t>
  </si>
  <si>
    <t>162-555-0175</t>
  </si>
  <si>
    <t>1592 Working Drive</t>
  </si>
  <si>
    <t>188-555-0159</t>
  </si>
  <si>
    <t>Garrett</t>
  </si>
  <si>
    <t>Travers</t>
  </si>
  <si>
    <t>7947 Stillman Court</t>
  </si>
  <si>
    <t>879-555-0116</t>
  </si>
  <si>
    <t>80 Mozden Lane</t>
  </si>
  <si>
    <t>951-555-0164</t>
  </si>
  <si>
    <t>761 Orchard View Ave.</t>
  </si>
  <si>
    <t>211-555-0112</t>
  </si>
  <si>
    <t>Tyler</t>
  </si>
  <si>
    <t>9271 Prestwick Ave.</t>
  </si>
  <si>
    <t>801-555-0121</t>
  </si>
  <si>
    <t>9240 Limewood Pl.</t>
  </si>
  <si>
    <t>603-555-0169</t>
  </si>
  <si>
    <t>4594 Hill Drive</t>
  </si>
  <si>
    <t>314-555-0153</t>
  </si>
  <si>
    <t>7164 Pinncale Drive</t>
  </si>
  <si>
    <t>585-555-0152</t>
  </si>
  <si>
    <t>4678 Ygnacio Valley Road</t>
  </si>
  <si>
    <t>639-555-0189</t>
  </si>
  <si>
    <t>9249 Martin St</t>
  </si>
  <si>
    <t>103-555-0162</t>
  </si>
  <si>
    <t>1442 Hill Top Rd</t>
  </si>
  <si>
    <t>119-555-0148</t>
  </si>
  <si>
    <t>4080 Pelican Loop</t>
  </si>
  <si>
    <t>503-555-0151</t>
  </si>
  <si>
    <t>Cassidy</t>
  </si>
  <si>
    <t>3797 Concord Royale</t>
  </si>
  <si>
    <t>323-555-0140</t>
  </si>
  <si>
    <t>Yakima</t>
  </si>
  <si>
    <t>Joshua</t>
  </si>
  <si>
    <t>7166 Brock Lane</t>
  </si>
  <si>
    <t>365-555-0198</t>
  </si>
  <si>
    <t>Faith</t>
  </si>
  <si>
    <t>2751 Trail Way</t>
  </si>
  <si>
    <t>Unit B</t>
  </si>
  <si>
    <t>727-555-0162</t>
  </si>
  <si>
    <t>8004 Water Street</t>
  </si>
  <si>
    <t>729-555-0139</t>
  </si>
  <si>
    <t>6848 Calico Way</t>
  </si>
  <si>
    <t>416-555-0196</t>
  </si>
  <si>
    <t>1345 Prospect Street</t>
  </si>
  <si>
    <t>473-555-0199</t>
  </si>
  <si>
    <t>8866 Alpha Way</t>
  </si>
  <si>
    <t>388-555-0168</t>
  </si>
  <si>
    <t>7537 Clark Creek Lane</t>
  </si>
  <si>
    <t>480-555-0139</t>
  </si>
  <si>
    <t>1575 Brown Street</t>
  </si>
  <si>
    <t>531-555-0113</t>
  </si>
  <si>
    <t>4107 St. Raphael Drive</t>
  </si>
  <si>
    <t>195-555-0146</t>
  </si>
  <si>
    <t>9175 Benton Street</t>
  </si>
  <si>
    <t>747-555-0149</t>
  </si>
  <si>
    <t>8005 Ranchhand Court</t>
  </si>
  <si>
    <t>996-555-0179</t>
  </si>
  <si>
    <t>9322 Driving Drive</t>
  </si>
  <si>
    <t>713-555-0128</t>
  </si>
  <si>
    <t>8362 Abbey Court</t>
  </si>
  <si>
    <t>129-555-0165</t>
  </si>
  <si>
    <t>591 Laguna Street</t>
  </si>
  <si>
    <t># 439</t>
  </si>
  <si>
    <t>572-555-0120</t>
  </si>
  <si>
    <t>9212 Tupelo Drive</t>
  </si>
  <si>
    <t>409-555-0135</t>
  </si>
  <si>
    <t>1439 N. Canyon Road</t>
  </si>
  <si>
    <t>130-555-0137</t>
  </si>
  <si>
    <t>2894 Encino Dr.</t>
  </si>
  <si>
    <t>465-555-0154</t>
  </si>
  <si>
    <t>6282 Mcneil Place</t>
  </si>
  <si>
    <t>372-555-0142</t>
  </si>
  <si>
    <t>1218 Woodside Court</t>
  </si>
  <si>
    <t>764-555-0119</t>
  </si>
  <si>
    <t>Nathaniel</t>
  </si>
  <si>
    <t>4268 Weaver Court</t>
  </si>
  <si>
    <t>112-555-0116</t>
  </si>
  <si>
    <t>1613 Santa Maria</t>
  </si>
  <si>
    <t>974-555-0184</t>
  </si>
  <si>
    <t>3815 Berry Dr.</t>
  </si>
  <si>
    <t>512-555-0158</t>
  </si>
  <si>
    <t>Jillian</t>
  </si>
  <si>
    <t>6375 Freda Drive</t>
  </si>
  <si>
    <t>386-555-0159</t>
  </si>
  <si>
    <t>4188 Green Valley Road</t>
  </si>
  <si>
    <t>941-555-0138</t>
  </si>
  <si>
    <t>1141 Rolling Hill Way</t>
  </si>
  <si>
    <t>148-555-0143</t>
  </si>
  <si>
    <t>4176 Cotton Ct</t>
  </si>
  <si>
    <t>295-555-0128</t>
  </si>
  <si>
    <t>Bell</t>
  </si>
  <si>
    <t>302 Briarcliff Ct.</t>
  </si>
  <si>
    <t>254-555-0175</t>
  </si>
  <si>
    <t>5373 Montgomery Ave.</t>
  </si>
  <si>
    <t>108-555-0111</t>
  </si>
  <si>
    <t>27 Athens Circle</t>
  </si>
  <si>
    <t>813-555-0171</t>
  </si>
  <si>
    <t>8541 Summerfield Drive</t>
  </si>
  <si>
    <t>409-555-0139</t>
  </si>
  <si>
    <t>5784 Yeoman Dr.</t>
  </si>
  <si>
    <t>792-555-0139</t>
  </si>
  <si>
    <t>9037 Saddlehill Lane</t>
  </si>
  <si>
    <t>525-555-0117</t>
  </si>
  <si>
    <t>2524 Fish Dr</t>
  </si>
  <si>
    <t>409-555-0153</t>
  </si>
  <si>
    <t>8998 Adobe Drive</t>
  </si>
  <si>
    <t>142-555-0165</t>
  </si>
  <si>
    <t>Patrick</t>
  </si>
  <si>
    <t>2880 Ponderosa Dr.</t>
  </si>
  <si>
    <t>115-555-0181</t>
  </si>
  <si>
    <t>5622 Geary</t>
  </si>
  <si>
    <t>819-555-0146</t>
  </si>
  <si>
    <t>2328 Sand View Way</t>
  </si>
  <si>
    <t>390-555-0186</t>
  </si>
  <si>
    <t>4461 Centennial Way</t>
  </si>
  <si>
    <t>146-555-0179</t>
  </si>
  <si>
    <t>7111 Concord Ct.</t>
  </si>
  <si>
    <t>451-555-0135</t>
  </si>
  <si>
    <t>8656 Lakespring Place</t>
  </si>
  <si>
    <t>149-555-0116</t>
  </si>
  <si>
    <t>2111 Ringing Dr</t>
  </si>
  <si>
    <t>8129 Golden Rain</t>
  </si>
  <si>
    <t>473-555-0194</t>
  </si>
  <si>
    <t>3098 Eastgate Ave</t>
  </si>
  <si>
    <t>307-555-0113</t>
  </si>
  <si>
    <t>Jamie</t>
  </si>
  <si>
    <t>3213 Glenside Dr</t>
  </si>
  <si>
    <t>138-555-0111</t>
  </si>
  <si>
    <t>1681 Via Estrella</t>
  </si>
  <si>
    <t>Ann</t>
  </si>
  <si>
    <t>4166 Deercreek Ln.</t>
  </si>
  <si>
    <t>5553 Cash Avenue</t>
  </si>
  <si>
    <t>8851 Northridge Dr.</t>
  </si>
  <si>
    <t>Ashe</t>
  </si>
  <si>
    <t>9478 Rheem Dr.</t>
  </si>
  <si>
    <t>9377 Ash Lane</t>
  </si>
  <si>
    <t>9935 San Carlos Avenue</t>
  </si>
  <si>
    <t>4002 Fawn Glen Circle</t>
  </si>
  <si>
    <t>Stacy</t>
  </si>
  <si>
    <t>3917 Catalpa Court</t>
  </si>
  <si>
    <t>Drew</t>
  </si>
  <si>
    <t>8991 Olivera</t>
  </si>
  <si>
    <t>Kate</t>
  </si>
  <si>
    <t>1225 Santa Lucia</t>
  </si>
  <si>
    <t>5742 Curtis Drive</t>
  </si>
  <si>
    <t>1 (11) 500 555-0188</t>
  </si>
  <si>
    <t>1069 Central Blvd.</t>
  </si>
  <si>
    <t>4938 Nightingale Drive</t>
  </si>
  <si>
    <t>9481 Laguna Street</t>
  </si>
  <si>
    <t>8839 Leonard Dr</t>
  </si>
  <si>
    <t>Nichole</t>
  </si>
  <si>
    <t>7484 Roundtree Drive</t>
  </si>
  <si>
    <t>7413 Alpine Drive</t>
  </si>
  <si>
    <t>Rachael</t>
  </si>
  <si>
    <t>4159 Bayshore Rd.</t>
  </si>
  <si>
    <t>5108 Heights Avenue</t>
  </si>
  <si>
    <t>Rebecca</t>
  </si>
  <si>
    <t>A.</t>
  </si>
  <si>
    <t>1861 Chinquapin Ct</t>
  </si>
  <si>
    <t>648-555-0100</t>
  </si>
  <si>
    <t>7867 F Mt Hood Circle</t>
  </si>
  <si>
    <t>6672 Mt. Dias Blvd.</t>
  </si>
  <si>
    <t>5087 Valle Vista Avenue</t>
  </si>
  <si>
    <t>8205 Soto St.</t>
  </si>
  <si>
    <t>Warren</t>
  </si>
  <si>
    <t>7783 Limewood Pl</t>
  </si>
  <si>
    <t>4373 Sherry Circle</t>
  </si>
  <si>
    <t>2939 West Ct.</t>
  </si>
  <si>
    <t>3704 Elliott Dr.</t>
  </si>
  <si>
    <t>483-555-0135</t>
  </si>
  <si>
    <t>9855 Norse Ct.</t>
  </si>
  <si>
    <t>2389 E Eagle Peak Rd.</t>
  </si>
  <si>
    <t>212-555-0171</t>
  </si>
  <si>
    <t>6468 Gatewood Court</t>
  </si>
  <si>
    <t>547-555-0176</t>
  </si>
  <si>
    <t>609 Power Ave.</t>
  </si>
  <si>
    <t>522-555-0169</t>
  </si>
  <si>
    <t>7468 Franklin Canyon Road</t>
  </si>
  <si>
    <t>373-555-0118</t>
  </si>
  <si>
    <t>8487 Amador</t>
  </si>
  <si>
    <t>693-555-0146</t>
  </si>
  <si>
    <t>7566 Keller Ridge Dr.</t>
  </si>
  <si>
    <t>2121 Royal Ann Lane</t>
  </si>
  <si>
    <t>9246 Westminster Pl</t>
  </si>
  <si>
    <t>687-555-0170</t>
  </si>
  <si>
    <t>7546 Gonzalez Ct.</t>
  </si>
  <si>
    <t>400-555-0120</t>
  </si>
  <si>
    <t>Mathew</t>
  </si>
  <si>
    <t>9911 Northgate Road</t>
  </si>
  <si>
    <t>430-555-0126</t>
  </si>
  <si>
    <t>9377 Lightwood Drive</t>
  </si>
  <si>
    <t>215-555-0113</t>
  </si>
  <si>
    <t>5843 Mountaire Pkwy.</t>
  </si>
  <si>
    <t>144-555-0123</t>
  </si>
  <si>
    <t>9001 Esperanza</t>
  </si>
  <si>
    <t>121-555-0144</t>
  </si>
  <si>
    <t>8510 G St.</t>
  </si>
  <si>
    <t>500-555-0169</t>
  </si>
  <si>
    <t>3842 Algiers Dr.</t>
  </si>
  <si>
    <t>178-555-0186</t>
  </si>
  <si>
    <t>9105 Jacobsen Street</t>
  </si>
  <si>
    <t>970-555-0114</t>
  </si>
  <si>
    <t>9231 Brook Hollow Ct.</t>
  </si>
  <si>
    <t>456-555-0191</t>
  </si>
  <si>
    <t>626 Redlands Way</t>
  </si>
  <si>
    <t>868-555-0122</t>
  </si>
  <si>
    <t>80 San Remo Ct</t>
  </si>
  <si>
    <t>1318 Ramer Ct.</t>
  </si>
  <si>
    <t>6335 Benita Way</t>
  </si>
  <si>
    <t>1901 Mitchell Canyon Court</t>
  </si>
  <si>
    <t>183-555-0120</t>
  </si>
  <si>
    <t>Saunders</t>
  </si>
  <si>
    <t>3809 Lancelot Dr.</t>
  </si>
  <si>
    <t>8268 Donald Dr</t>
  </si>
  <si>
    <t>2013 Filling Ave.</t>
  </si>
  <si>
    <t>1657 Morengo Ct.</t>
  </si>
  <si>
    <t>845-555-0143</t>
  </si>
  <si>
    <t>1127 Oak Street</t>
  </si>
  <si>
    <t>609-555-0117</t>
  </si>
  <si>
    <t>8762 Terrace</t>
  </si>
  <si>
    <t>Dorothy</t>
  </si>
  <si>
    <t>B.</t>
  </si>
  <si>
    <t>4693 Mills Dr.</t>
  </si>
  <si>
    <t>423-555-0100</t>
  </si>
  <si>
    <t>Courtney</t>
  </si>
  <si>
    <t>445 San Carlos Avenue</t>
  </si>
  <si>
    <t>366-555-0162</t>
  </si>
  <si>
    <t>1220 Bradford Way</t>
  </si>
  <si>
    <t>594-555-0120</t>
  </si>
  <si>
    <t>6991 Gloria Terr.</t>
  </si>
  <si>
    <t>149-555-0162</t>
  </si>
  <si>
    <t>Sandberg</t>
  </si>
  <si>
    <t>844 Sol Street</t>
  </si>
  <si>
    <t>998-555-0194</t>
  </si>
  <si>
    <t>8426 Kendall Rd.</t>
  </si>
  <si>
    <t>424-555-0199</t>
  </si>
  <si>
    <t>Dylan</t>
  </si>
  <si>
    <t>6746 River Ash Court</t>
  </si>
  <si>
    <t>844-555-0156</t>
  </si>
  <si>
    <t>117 Esperanza Dr</t>
  </si>
  <si>
    <t>884-555-0119</t>
  </si>
  <si>
    <t>6612 Concord</t>
  </si>
  <si>
    <t>377-555-0180</t>
  </si>
  <si>
    <t>6318 Merriewood Dr.</t>
  </si>
  <si>
    <t>297-555-0150</t>
  </si>
  <si>
    <t>9024 Grant Street</t>
  </si>
  <si>
    <t>685-555-0149</t>
  </si>
  <si>
    <t>2355 Regina Lane</t>
  </si>
  <si>
    <t>Salavaria</t>
  </si>
  <si>
    <t>5652 East View Place</t>
  </si>
  <si>
    <t>109-555-0100</t>
  </si>
  <si>
    <t>Katie</t>
  </si>
  <si>
    <t>1174 Royal Ann Lane</t>
  </si>
  <si>
    <t>Black</t>
  </si>
  <si>
    <t>1730 D Reliez Valley Ct.</t>
  </si>
  <si>
    <t>4799 Buena Vista</t>
  </si>
  <si>
    <t>Kelsey</t>
  </si>
  <si>
    <t>6577 La Canada</t>
  </si>
  <si>
    <t>2140 Clifford Court</t>
  </si>
  <si>
    <t>2578 Welle Road</t>
  </si>
  <si>
    <t># 118</t>
  </si>
  <si>
    <t>968-555-0128</t>
  </si>
  <si>
    <t>6730 Saddlehill Lane</t>
  </si>
  <si>
    <t>592-555-0166</t>
  </si>
  <si>
    <t>927 Live Oak Ave.</t>
  </si>
  <si>
    <t>351-555-0197</t>
  </si>
  <si>
    <t>112 RaceCt</t>
  </si>
  <si>
    <t>820-555-0119</t>
  </si>
  <si>
    <t>8540 Ravenwood Dr.</t>
  </si>
  <si>
    <t>156-555-0147</t>
  </si>
  <si>
    <t>1993 South Villa Way</t>
  </si>
  <si>
    <t>928-555-0186</t>
  </si>
  <si>
    <t>Audrey</t>
  </si>
  <si>
    <t>598 Merry Drive</t>
  </si>
  <si>
    <t>2544 Ashley Way</t>
  </si>
  <si>
    <t>1374 Queens Road</t>
  </si>
  <si>
    <t>644-555-0115</t>
  </si>
  <si>
    <t>Christopher</t>
  </si>
  <si>
    <t>9234 Carmel Drive</t>
  </si>
  <si>
    <t>130-555-0198</t>
  </si>
  <si>
    <t>7629 Bonanza</t>
  </si>
  <si>
    <t>116-555-0182</t>
  </si>
  <si>
    <t>341 Victory Lane</t>
  </si>
  <si>
    <t>935-555-0120</t>
  </si>
  <si>
    <t>6754 Pampered Ct.</t>
  </si>
  <si>
    <t># 19</t>
  </si>
  <si>
    <t>278-555-0183</t>
  </si>
  <si>
    <t>6501 West Way</t>
  </si>
  <si>
    <t>354-555-0177</t>
  </si>
  <si>
    <t>Alex</t>
  </si>
  <si>
    <t>4164 Kenneth Ct.</t>
  </si>
  <si>
    <t>376-555-0156</t>
  </si>
  <si>
    <t>Melanie</t>
  </si>
  <si>
    <t>2546 Crowe Place</t>
  </si>
  <si>
    <t>909-555-0153</t>
  </si>
  <si>
    <t>Max</t>
  </si>
  <si>
    <t>4594 Rose Dr.</t>
  </si>
  <si>
    <t>Diane</t>
  </si>
  <si>
    <t>6772 Geraldine Dr.</t>
  </si>
  <si>
    <t>Kathryn</t>
  </si>
  <si>
    <t>4095 Minert Rd.</t>
  </si>
  <si>
    <t>Kara</t>
  </si>
  <si>
    <t>1088 Ash Lane</t>
  </si>
  <si>
    <t>StateProvinceName</t>
  </si>
  <si>
    <t>CountryRegionCode</t>
  </si>
  <si>
    <t>PostalCode</t>
  </si>
  <si>
    <t>New South Wales</t>
  </si>
  <si>
    <t>AU</t>
  </si>
  <si>
    <t>2015</t>
  </si>
  <si>
    <t>2450</t>
  </si>
  <si>
    <t>2010</t>
  </si>
  <si>
    <t>2580</t>
  </si>
  <si>
    <t>1597</t>
  </si>
  <si>
    <t>2060</t>
  </si>
  <si>
    <t>2036</t>
  </si>
  <si>
    <t>2061</t>
  </si>
  <si>
    <t>2300</t>
  </si>
  <si>
    <t>2113</t>
  </si>
  <si>
    <t>2055</t>
  </si>
  <si>
    <t>2444</t>
  </si>
  <si>
    <t>2138</t>
  </si>
  <si>
    <t>2264</t>
  </si>
  <si>
    <t>2777</t>
  </si>
  <si>
    <t>2065</t>
  </si>
  <si>
    <t>1002</t>
  </si>
  <si>
    <t>2500</t>
  </si>
  <si>
    <t>Queensland</t>
  </si>
  <si>
    <t>4000</t>
  </si>
  <si>
    <t>4551</t>
  </si>
  <si>
    <t>4169</t>
  </si>
  <si>
    <t>4217</t>
  </si>
  <si>
    <t>4171</t>
  </si>
  <si>
    <t>4655</t>
  </si>
  <si>
    <t>4700</t>
  </si>
  <si>
    <t>4810</t>
  </si>
  <si>
    <t>South Australia</t>
  </si>
  <si>
    <t>6105</t>
  </si>
  <si>
    <t>5023</t>
  </si>
  <si>
    <t>6006</t>
  </si>
  <si>
    <t>Tasmania</t>
  </si>
  <si>
    <t>7001</t>
  </si>
  <si>
    <t>3550</t>
  </si>
  <si>
    <t>3977</t>
  </si>
  <si>
    <t>3220</t>
  </si>
  <si>
    <t>3000</t>
  </si>
  <si>
    <t>3337</t>
  </si>
  <si>
    <t>3198</t>
  </si>
  <si>
    <t>3205</t>
  </si>
  <si>
    <t>3429</t>
  </si>
  <si>
    <t>3280</t>
  </si>
  <si>
    <t>AB</t>
  </si>
  <si>
    <t>Alberta</t>
  </si>
  <si>
    <t>T2P 2G8</t>
  </si>
  <si>
    <t>Calgary</t>
  </si>
  <si>
    <t>T5</t>
  </si>
  <si>
    <t>Edmonton</t>
  </si>
  <si>
    <t>British Columbia</t>
  </si>
  <si>
    <t>V3J 6Z3</t>
  </si>
  <si>
    <t>V5A 3A6</t>
  </si>
  <si>
    <t>V5A 4X1</t>
  </si>
  <si>
    <t>V5G 4S4</t>
  </si>
  <si>
    <t>V5G 4W1</t>
  </si>
  <si>
    <t>V5H 3Z7</t>
  </si>
  <si>
    <t>V8Y 1L1</t>
  </si>
  <si>
    <t>V2W 1W2</t>
  </si>
  <si>
    <t>V9</t>
  </si>
  <si>
    <t>V3A 4R2</t>
  </si>
  <si>
    <t>V7L 4J4</t>
  </si>
  <si>
    <t>V2L3W8</t>
  </si>
  <si>
    <t>V2M1N7</t>
  </si>
  <si>
    <t>V2M1P1</t>
  </si>
  <si>
    <t>V2M1S6</t>
  </si>
  <si>
    <t>V8P</t>
  </si>
  <si>
    <t>V6B 3P7</t>
  </si>
  <si>
    <t>Richmond</t>
  </si>
  <si>
    <t>V8X</t>
  </si>
  <si>
    <t>V8Z 4N5</t>
  </si>
  <si>
    <t>V9B 2C3</t>
  </si>
  <si>
    <t>V9B 5T2</t>
  </si>
  <si>
    <t>V0</t>
  </si>
  <si>
    <t>V3T 4W3</t>
  </si>
  <si>
    <t>Surrey</t>
  </si>
  <si>
    <t>V8V</t>
  </si>
  <si>
    <t>V3L 1E7</t>
  </si>
  <si>
    <t>V3L 1H4</t>
  </si>
  <si>
    <t>MB</t>
  </si>
  <si>
    <t>Manitoba</t>
  </si>
  <si>
    <t>R3</t>
  </si>
  <si>
    <t>Winnipeg</t>
  </si>
  <si>
    <t>NB</t>
  </si>
  <si>
    <t>Brunswick</t>
  </si>
  <si>
    <t>E2P 1E3</t>
  </si>
  <si>
    <t>Saint John</t>
  </si>
  <si>
    <t>ON</t>
  </si>
  <si>
    <t>Ontario</t>
  </si>
  <si>
    <t>L4G 7N6</t>
  </si>
  <si>
    <t>Aurora</t>
  </si>
  <si>
    <t>L4N</t>
  </si>
  <si>
    <t>Barrie</t>
  </si>
  <si>
    <t>L6W 2T7</t>
  </si>
  <si>
    <t>Brampton</t>
  </si>
  <si>
    <t>K0J 1J0</t>
  </si>
  <si>
    <t>Chalk Riber</t>
  </si>
  <si>
    <t>M9W 3P3</t>
  </si>
  <si>
    <t>Etobicoke</t>
  </si>
  <si>
    <t>K2L 1H5</t>
  </si>
  <si>
    <t>Kanata</t>
  </si>
  <si>
    <t>7L</t>
  </si>
  <si>
    <t>Kingston</t>
  </si>
  <si>
    <t>L3S 3K2</t>
  </si>
  <si>
    <t>Markham</t>
  </si>
  <si>
    <t>L4W 5J3</t>
  </si>
  <si>
    <t>Mississauga</t>
  </si>
  <si>
    <t>L5A 1H6</t>
  </si>
  <si>
    <t>L5B 3V4</t>
  </si>
  <si>
    <t>K2J 2W5</t>
  </si>
  <si>
    <t>Nepean</t>
  </si>
  <si>
    <t>M4C 4K6</t>
  </si>
  <si>
    <t>North York</t>
  </si>
  <si>
    <t>K4B 1S1</t>
  </si>
  <si>
    <t>Ottawa</t>
  </si>
  <si>
    <t>K4B 1S2</t>
  </si>
  <si>
    <t>K4B 1S3</t>
  </si>
  <si>
    <t>K4B 1T7</t>
  </si>
  <si>
    <t>L4E 3M5</t>
  </si>
  <si>
    <t>Richmond Hill</t>
  </si>
  <si>
    <t>M1V 4M2</t>
  </si>
  <si>
    <t>Scarborough</t>
  </si>
  <si>
    <t>M4B 1V4</t>
  </si>
  <si>
    <t>Toronto</t>
  </si>
  <si>
    <t>M4B 1V5</t>
  </si>
  <si>
    <t>M4B 1V6</t>
  </si>
  <si>
    <t>M4B 1V7</t>
  </si>
  <si>
    <t>V5T 1Y9</t>
  </si>
  <si>
    <t>N2V</t>
  </si>
  <si>
    <t>Waterloo</t>
  </si>
  <si>
    <t>M9V 4W3</t>
  </si>
  <si>
    <t>Weston</t>
  </si>
  <si>
    <t>QC</t>
  </si>
  <si>
    <t>Quebec</t>
  </si>
  <si>
    <t>J4Z 1C5</t>
  </si>
  <si>
    <t>Brossard</t>
  </si>
  <si>
    <t>J4Z 1R4</t>
  </si>
  <si>
    <t>H9P 1H1</t>
  </si>
  <si>
    <t>Dorval</t>
  </si>
  <si>
    <t>8Y</t>
  </si>
  <si>
    <t>Hull</t>
  </si>
  <si>
    <t>H1Y 2H3</t>
  </si>
  <si>
    <t>Montreal</t>
  </si>
  <si>
    <t>H1Y 2H5</t>
  </si>
  <si>
    <t>H1Y 2H7</t>
  </si>
  <si>
    <t>H1Y 2H8</t>
  </si>
  <si>
    <t>H1Y 2G5</t>
  </si>
  <si>
    <t>Outremont</t>
  </si>
  <si>
    <t>J1E 2T7</t>
  </si>
  <si>
    <t>Pnot-Rouge</t>
  </si>
  <si>
    <t>G1R</t>
  </si>
  <si>
    <t>G1W</t>
  </si>
  <si>
    <t>Sainte-Foy</t>
  </si>
  <si>
    <t>G1T</t>
  </si>
  <si>
    <t>Sillery</t>
  </si>
  <si>
    <t>J1G 2R3</t>
  </si>
  <si>
    <t>Ville De'anjou</t>
  </si>
  <si>
    <t>Brandenburg</t>
  </si>
  <si>
    <t>DE</t>
  </si>
  <si>
    <t>14197</t>
  </si>
  <si>
    <t>04838</t>
  </si>
  <si>
    <t>Bayern</t>
  </si>
  <si>
    <t>86150</t>
  </si>
  <si>
    <t>Augsburg</t>
  </si>
  <si>
    <t>91054</t>
  </si>
  <si>
    <t>91480</t>
  </si>
  <si>
    <t>41485</t>
  </si>
  <si>
    <t>95010</t>
  </si>
  <si>
    <t>85049</t>
  </si>
  <si>
    <t>Hessen</t>
  </si>
  <si>
    <t>65800</t>
  </si>
  <si>
    <t>Bad Soden</t>
  </si>
  <si>
    <t>12171</t>
  </si>
  <si>
    <t>13441</t>
  </si>
  <si>
    <t>14111</t>
  </si>
  <si>
    <t>14129</t>
  </si>
  <si>
    <t>64283</t>
  </si>
  <si>
    <t>01071</t>
  </si>
  <si>
    <t>Dresden</t>
  </si>
  <si>
    <t>40434</t>
  </si>
  <si>
    <t>40605</t>
  </si>
  <si>
    <t>60323</t>
  </si>
  <si>
    <t>22001</t>
  </si>
  <si>
    <t>34117</t>
  </si>
  <si>
    <t>80074</t>
  </si>
  <si>
    <t>38231</t>
  </si>
  <si>
    <t>86171</t>
  </si>
  <si>
    <t>Ascheim</t>
  </si>
  <si>
    <t>10210</t>
  </si>
  <si>
    <t>10791</t>
  </si>
  <si>
    <t>12311</t>
  </si>
  <si>
    <t>53001</t>
  </si>
  <si>
    <t>53131</t>
  </si>
  <si>
    <t>45001</t>
  </si>
  <si>
    <t>Essen</t>
  </si>
  <si>
    <t>60082</t>
  </si>
  <si>
    <t>60355</t>
  </si>
  <si>
    <t>20354</t>
  </si>
  <si>
    <t>63151</t>
  </si>
  <si>
    <t>Muehlheim</t>
  </si>
  <si>
    <t>Mühlheim</t>
  </si>
  <si>
    <t>33041</t>
  </si>
  <si>
    <t>Nordrhein-Westfalen</t>
  </si>
  <si>
    <t>10501</t>
  </si>
  <si>
    <t>46236</t>
  </si>
  <si>
    <t>38001</t>
  </si>
  <si>
    <t>30601</t>
  </si>
  <si>
    <t>Hannover</t>
  </si>
  <si>
    <t>04139</t>
  </si>
  <si>
    <t>33098</t>
  </si>
  <si>
    <t>42651</t>
  </si>
  <si>
    <t>59368</t>
  </si>
  <si>
    <t>Saarland</t>
  </si>
  <si>
    <t>60061</t>
  </si>
  <si>
    <t>60075</t>
  </si>
  <si>
    <t>24044</t>
  </si>
  <si>
    <t>48001</t>
  </si>
  <si>
    <t>66578</t>
  </si>
  <si>
    <t>63009</t>
  </si>
  <si>
    <t>66041</t>
  </si>
  <si>
    <t>66001</t>
  </si>
  <si>
    <t>66740</t>
  </si>
  <si>
    <t>70452</t>
  </si>
  <si>
    <t>70511</t>
  </si>
  <si>
    <t>66272</t>
  </si>
  <si>
    <t>Charente-Maritime</t>
  </si>
  <si>
    <t>FR</t>
  </si>
  <si>
    <t>17490</t>
  </si>
  <si>
    <t>31</t>
  </si>
  <si>
    <t>Garonne (Haute)</t>
  </si>
  <si>
    <t>31770</t>
  </si>
  <si>
    <t>Colomiers</t>
  </si>
  <si>
    <t>32</t>
  </si>
  <si>
    <t>Gers</t>
  </si>
  <si>
    <t>32300</t>
  </si>
  <si>
    <t>Aujan Mournede</t>
  </si>
  <si>
    <t>Loir et Cher</t>
  </si>
  <si>
    <t>41100</t>
  </si>
  <si>
    <t>Loiret</t>
  </si>
  <si>
    <t>45000</t>
  </si>
  <si>
    <t>Moselle</t>
  </si>
  <si>
    <t>57000</t>
  </si>
  <si>
    <t>Nord</t>
  </si>
  <si>
    <t>59170</t>
  </si>
  <si>
    <t>59140</t>
  </si>
  <si>
    <t>59000</t>
  </si>
  <si>
    <t>59223</t>
  </si>
  <si>
    <t>Roncq</t>
  </si>
  <si>
    <t>59100</t>
  </si>
  <si>
    <t>59491</t>
  </si>
  <si>
    <t>Pas de Calais</t>
  </si>
  <si>
    <t>62200</t>
  </si>
  <si>
    <t>Seine (Paris)</t>
  </si>
  <si>
    <t>75002</t>
  </si>
  <si>
    <t>75003</t>
  </si>
  <si>
    <t>75005</t>
  </si>
  <si>
    <t>75006</t>
  </si>
  <si>
    <t>75007</t>
  </si>
  <si>
    <t>75008</t>
  </si>
  <si>
    <t>75009</t>
  </si>
  <si>
    <t>75010</t>
  </si>
  <si>
    <t>75012</t>
  </si>
  <si>
    <t>75013</t>
  </si>
  <si>
    <t>75016</t>
  </si>
  <si>
    <t>75017</t>
  </si>
  <si>
    <t>75019</t>
  </si>
  <si>
    <t>Seine et Marne</t>
  </si>
  <si>
    <t>77127</t>
  </si>
  <si>
    <t>Lieusaint</t>
  </si>
  <si>
    <t>77680</t>
  </si>
  <si>
    <t>Yveline</t>
  </si>
  <si>
    <t>78400</t>
  </si>
  <si>
    <t>78100</t>
  </si>
  <si>
    <t>78000</t>
  </si>
  <si>
    <t>80</t>
  </si>
  <si>
    <t>Somme</t>
  </si>
  <si>
    <t>80610</t>
  </si>
  <si>
    <t>Essonne</t>
  </si>
  <si>
    <t>91940</t>
  </si>
  <si>
    <t>91420</t>
  </si>
  <si>
    <t>91370</t>
  </si>
  <si>
    <t>Hauts de Seine</t>
  </si>
  <si>
    <t>92100</t>
  </si>
  <si>
    <t>92700</t>
  </si>
  <si>
    <t>92400</t>
  </si>
  <si>
    <t>Courbevoie</t>
  </si>
  <si>
    <t>92081</t>
  </si>
  <si>
    <t>92310</t>
  </si>
  <si>
    <t>92150</t>
  </si>
  <si>
    <t>Suresnes</t>
  </si>
  <si>
    <t>Seine Saint Denis</t>
  </si>
  <si>
    <t>93000</t>
  </si>
  <si>
    <t>Bobigny</t>
  </si>
  <si>
    <t>93700</t>
  </si>
  <si>
    <t>93500</t>
  </si>
  <si>
    <t>93400</t>
  </si>
  <si>
    <t>93290</t>
  </si>
  <si>
    <t>Val de Marne</t>
  </si>
  <si>
    <t>94310</t>
  </si>
  <si>
    <t>Val d'Oise</t>
  </si>
  <si>
    <t>95000</t>
  </si>
  <si>
    <t>England</t>
  </si>
  <si>
    <t>GB</t>
  </si>
  <si>
    <t>OX14 4SE</t>
  </si>
  <si>
    <t>Abingdon</t>
  </si>
  <si>
    <t>RG24 8PL</t>
  </si>
  <si>
    <t>Basingstoke Hants</t>
  </si>
  <si>
    <t>SL4 1RH</t>
  </si>
  <si>
    <t>RG11 5TP</t>
  </si>
  <si>
    <t>CM11</t>
  </si>
  <si>
    <t>B29 6SL</t>
  </si>
  <si>
    <t>RG12 8TB</t>
  </si>
  <si>
    <t>Bracknell</t>
  </si>
  <si>
    <t>PE17</t>
  </si>
  <si>
    <t>Bury</t>
  </si>
  <si>
    <t>CB4 4BZ</t>
  </si>
  <si>
    <t>Cambridge</t>
  </si>
  <si>
    <t>GL50</t>
  </si>
  <si>
    <t>EM15</t>
  </si>
  <si>
    <t>GA10</t>
  </si>
  <si>
    <t>GL7 1RY</t>
  </si>
  <si>
    <t>Gloucestershire</t>
  </si>
  <si>
    <t>HP10 9QY</t>
  </si>
  <si>
    <t>KB9</t>
  </si>
  <si>
    <t>LA1 1LN</t>
  </si>
  <si>
    <t>LE18</t>
  </si>
  <si>
    <t>C2H 7AU</t>
  </si>
  <si>
    <t>E17 6JF</t>
  </si>
  <si>
    <t>EC1R 0DU</t>
  </si>
  <si>
    <t>SE1 8HL</t>
  </si>
  <si>
    <t>SW19 3RU</t>
  </si>
  <si>
    <t>SW1P 2NU</t>
  </si>
  <si>
    <t>SW6 SBY</t>
  </si>
  <si>
    <t>SW8 1XD</t>
  </si>
  <si>
    <t>SW8 4BG</t>
  </si>
  <si>
    <t>W10 6BL</t>
  </si>
  <si>
    <t>W1N 9FA</t>
  </si>
  <si>
    <t>W1V 5RN</t>
  </si>
  <si>
    <t>W1X3SE</t>
  </si>
  <si>
    <t>W1Y 3RA</t>
  </si>
  <si>
    <t>SL67RJ</t>
  </si>
  <si>
    <t>Maidenhead</t>
  </si>
  <si>
    <t>MK8 8DF</t>
  </si>
  <si>
    <t>MK8 8ZD</t>
  </si>
  <si>
    <t>NT20</t>
  </si>
  <si>
    <t>OX1</t>
  </si>
  <si>
    <t>OX16 8RS</t>
  </si>
  <si>
    <t>PB12</t>
  </si>
  <si>
    <t>RG7 5H7</t>
  </si>
  <si>
    <t>TY31</t>
  </si>
  <si>
    <t>L4 4HB</t>
  </si>
  <si>
    <t>AS23</t>
  </si>
  <si>
    <t>BD1 4SJ</t>
  </si>
  <si>
    <t>W. York</t>
  </si>
  <si>
    <t>WA1</t>
  </si>
  <si>
    <t>WA3 7BH</t>
  </si>
  <si>
    <t>WA3</t>
  </si>
  <si>
    <t>RH15 9UD</t>
  </si>
  <si>
    <t>RG41 1QW</t>
  </si>
  <si>
    <t>WA1 4SY</t>
  </si>
  <si>
    <t>Y024 1GF</t>
  </si>
  <si>
    <t>Y03 4TN</t>
  </si>
  <si>
    <t>YO15</t>
  </si>
  <si>
    <t>Alabama</t>
  </si>
  <si>
    <t>US</t>
  </si>
  <si>
    <t>35203</t>
  </si>
  <si>
    <t>35630</t>
  </si>
  <si>
    <t>Florence</t>
  </si>
  <si>
    <t>35801</t>
  </si>
  <si>
    <t>Huntsville</t>
  </si>
  <si>
    <t>36602</t>
  </si>
  <si>
    <t>Mobile</t>
  </si>
  <si>
    <t>36104</t>
  </si>
  <si>
    <t>Montgomery</t>
  </si>
  <si>
    <t>AZ</t>
  </si>
  <si>
    <t>Arizona</t>
  </si>
  <si>
    <t>85225</t>
  </si>
  <si>
    <t>Chandler</t>
  </si>
  <si>
    <t>85233</t>
  </si>
  <si>
    <t>85201</t>
  </si>
  <si>
    <t>Mesa</t>
  </si>
  <si>
    <t>85004</t>
  </si>
  <si>
    <t>Phoenix</t>
  </si>
  <si>
    <t>85257</t>
  </si>
  <si>
    <t>Scottsdale</t>
  </si>
  <si>
    <t>85374</t>
  </si>
  <si>
    <t>Surprise</t>
  </si>
  <si>
    <t>85701</t>
  </si>
  <si>
    <t>Tucson</t>
  </si>
  <si>
    <t>California</t>
  </si>
  <si>
    <t>91801</t>
  </si>
  <si>
    <t>Alhambra</t>
  </si>
  <si>
    <t>91901</t>
  </si>
  <si>
    <t>Alpine</t>
  </si>
  <si>
    <t>95603</t>
  </si>
  <si>
    <t>Auburn</t>
  </si>
  <si>
    <t>91706</t>
  </si>
  <si>
    <t>Baldwin Park</t>
  </si>
  <si>
    <t>92311</t>
  </si>
  <si>
    <t>Barstow</t>
  </si>
  <si>
    <t>90201</t>
  </si>
  <si>
    <t>Bell Gardens</t>
  </si>
  <si>
    <t>90706</t>
  </si>
  <si>
    <t>94704</t>
  </si>
  <si>
    <t>90210</t>
  </si>
  <si>
    <t>91502</t>
  </si>
  <si>
    <t>94010</t>
  </si>
  <si>
    <t>93010</t>
  </si>
  <si>
    <t>Camarillo</t>
  </si>
  <si>
    <t>91303</t>
  </si>
  <si>
    <t>Canoga Park</t>
  </si>
  <si>
    <t>90746</t>
  </si>
  <si>
    <t>90703</t>
  </si>
  <si>
    <t>Cerritos</t>
  </si>
  <si>
    <t>91910</t>
  </si>
  <si>
    <t>95610</t>
  </si>
  <si>
    <t>Citrus Heights</t>
  </si>
  <si>
    <t>90040</t>
  </si>
  <si>
    <t>City Of Commerce</t>
  </si>
  <si>
    <t>94014</t>
  </si>
  <si>
    <t>94519</t>
  </si>
  <si>
    <t>92118</t>
  </si>
  <si>
    <t>90232</t>
  </si>
  <si>
    <t>Culver City</t>
  </si>
  <si>
    <t>94015</t>
  </si>
  <si>
    <t>90241</t>
  </si>
  <si>
    <t>92020</t>
  </si>
  <si>
    <t>90245</t>
  </si>
  <si>
    <t>El Segundo</t>
  </si>
  <si>
    <t>95624</t>
  </si>
  <si>
    <t>Elk Grove</t>
  </si>
  <si>
    <t>92025</t>
  </si>
  <si>
    <t>Escondido</t>
  </si>
  <si>
    <t>95501</t>
  </si>
  <si>
    <t>Eureka</t>
  </si>
  <si>
    <t>92335</t>
  </si>
  <si>
    <t>Fontana</t>
  </si>
  <si>
    <t>94536</t>
  </si>
  <si>
    <t>92831</t>
  </si>
  <si>
    <t>Fullerton</t>
  </si>
  <si>
    <t>95020</t>
  </si>
  <si>
    <t>Gilroy</t>
  </si>
  <si>
    <t>91203</t>
  </si>
  <si>
    <t>91941</t>
  </si>
  <si>
    <t>93230</t>
  </si>
  <si>
    <t>Hanford</t>
  </si>
  <si>
    <t>94541</t>
  </si>
  <si>
    <t>Hayward</t>
  </si>
  <si>
    <t>91932</t>
  </si>
  <si>
    <t>92614</t>
  </si>
  <si>
    <t>Irvine</t>
  </si>
  <si>
    <t>92806</t>
  </si>
  <si>
    <t>La Mesa</t>
  </si>
  <si>
    <t>92530</t>
  </si>
  <si>
    <t>Lake Elsinore</t>
  </si>
  <si>
    <t>90712</t>
  </si>
  <si>
    <t>91945</t>
  </si>
  <si>
    <t>91950</t>
  </si>
  <si>
    <t>90802</t>
  </si>
  <si>
    <t>90012</t>
  </si>
  <si>
    <t>94941</t>
  </si>
  <si>
    <t>95035</t>
  </si>
  <si>
    <t>Milpitas</t>
  </si>
  <si>
    <t>95354</t>
  </si>
  <si>
    <t>Modesto</t>
  </si>
  <si>
    <t>91016</t>
  </si>
  <si>
    <t>Monrovia</t>
  </si>
  <si>
    <t>94560</t>
  </si>
  <si>
    <t>Newark</t>
  </si>
  <si>
    <t>92625</t>
  </si>
  <si>
    <t>90650</t>
  </si>
  <si>
    <t>Norwalk</t>
  </si>
  <si>
    <t>94947</t>
  </si>
  <si>
    <t>94611</t>
  </si>
  <si>
    <t>91764</t>
  </si>
  <si>
    <t>92867</t>
  </si>
  <si>
    <t>Orange</t>
  </si>
  <si>
    <t>93030</t>
  </si>
  <si>
    <t>Oxnard</t>
  </si>
  <si>
    <t>94303</t>
  </si>
  <si>
    <t>94566</t>
  </si>
  <si>
    <t>Pleasanton</t>
  </si>
  <si>
    <t>92373</t>
  </si>
  <si>
    <t>Redlands</t>
  </si>
  <si>
    <t>94063</t>
  </si>
  <si>
    <t>95814</t>
  </si>
  <si>
    <t>Sacramento</t>
  </si>
  <si>
    <t>94066</t>
  </si>
  <si>
    <t>San Bruno</t>
  </si>
  <si>
    <t>94070</t>
  </si>
  <si>
    <t>92102</t>
  </si>
  <si>
    <t>94109</t>
  </si>
  <si>
    <t>91776</t>
  </si>
  <si>
    <t>95112</t>
  </si>
  <si>
    <t>San Jose</t>
  </si>
  <si>
    <t>94404</t>
  </si>
  <si>
    <t>San Mateo</t>
  </si>
  <si>
    <t>94583</t>
  </si>
  <si>
    <t>San Ramon</t>
  </si>
  <si>
    <t>92173</t>
  </si>
  <si>
    <t>San Ysidro</t>
  </si>
  <si>
    <t>93955</t>
  </si>
  <si>
    <t>Sand City</t>
  </si>
  <si>
    <t>92701</t>
  </si>
  <si>
    <t>Santa Ana</t>
  </si>
  <si>
    <t>95062</t>
  </si>
  <si>
    <t>90401</t>
  </si>
  <si>
    <t>91403</t>
  </si>
  <si>
    <t>Sherman Oaks</t>
  </si>
  <si>
    <t>93065</t>
  </si>
  <si>
    <t>Simi Valley</t>
  </si>
  <si>
    <t>91977</t>
  </si>
  <si>
    <t>95202</t>
  </si>
  <si>
    <t>Stockton</t>
  </si>
  <si>
    <t>90505</t>
  </si>
  <si>
    <t>92679</t>
  </si>
  <si>
    <t>Trabuco Canyon</t>
  </si>
  <si>
    <t>94587</t>
  </si>
  <si>
    <t>Union City</t>
  </si>
  <si>
    <t>91786</t>
  </si>
  <si>
    <t>Upland</t>
  </si>
  <si>
    <t>95688</t>
  </si>
  <si>
    <t>Vacaville</t>
  </si>
  <si>
    <t>91411</t>
  </si>
  <si>
    <t>Van Nuys</t>
  </si>
  <si>
    <t>93291</t>
  </si>
  <si>
    <t>Visalia</t>
  </si>
  <si>
    <t>92084</t>
  </si>
  <si>
    <t>Vista</t>
  </si>
  <si>
    <t>94596</t>
  </si>
  <si>
    <t>Walnut Creek</t>
  </si>
  <si>
    <t>91791</t>
  </si>
  <si>
    <t>90605</t>
  </si>
  <si>
    <t>Whittier</t>
  </si>
  <si>
    <t>91364</t>
  </si>
  <si>
    <t>Colorado</t>
  </si>
  <si>
    <t>80203</t>
  </si>
  <si>
    <t>80110</t>
  </si>
  <si>
    <t>Englewood</t>
  </si>
  <si>
    <t>80631</t>
  </si>
  <si>
    <t>Greeley</t>
  </si>
  <si>
    <t>80501</t>
  </si>
  <si>
    <t>Longmont</t>
  </si>
  <si>
    <t>80537</t>
  </si>
  <si>
    <t>Loveland</t>
  </si>
  <si>
    <t>80138</t>
  </si>
  <si>
    <t>80030</t>
  </si>
  <si>
    <t>CT</t>
  </si>
  <si>
    <t>Connecticut</t>
  </si>
  <si>
    <t>06512</t>
  </si>
  <si>
    <t>East Haven</t>
  </si>
  <si>
    <t>06032</t>
  </si>
  <si>
    <t>Farmington</t>
  </si>
  <si>
    <t>06518</t>
  </si>
  <si>
    <t>Hamden</t>
  </si>
  <si>
    <t>06460</t>
  </si>
  <si>
    <t>Milford</t>
  </si>
  <si>
    <t>06510</t>
  </si>
  <si>
    <t>New Haven</t>
  </si>
  <si>
    <t>06901</t>
  </si>
  <si>
    <t>Stamford</t>
  </si>
  <si>
    <t>06710</t>
  </si>
  <si>
    <t>Waterbury</t>
  </si>
  <si>
    <t>06880</t>
  </si>
  <si>
    <t>Westport</t>
  </si>
  <si>
    <t>FL</t>
  </si>
  <si>
    <t>Florida</t>
  </si>
  <si>
    <t>32701</t>
  </si>
  <si>
    <t>Altamonte Springs</t>
  </si>
  <si>
    <t>34205</t>
  </si>
  <si>
    <t>Bradenton</t>
  </si>
  <si>
    <t>33755</t>
  </si>
  <si>
    <t>Clearwater</t>
  </si>
  <si>
    <t>32541</t>
  </si>
  <si>
    <t>Destin</t>
  </si>
  <si>
    <t>33021</t>
  </si>
  <si>
    <t>Hollywood</t>
  </si>
  <si>
    <t>33143</t>
  </si>
  <si>
    <t>Kendall</t>
  </si>
  <si>
    <t>33801</t>
  </si>
  <si>
    <t>Lakeland</t>
  </si>
  <si>
    <t>32952</t>
  </si>
  <si>
    <t>Merritt Island</t>
  </si>
  <si>
    <t>33127</t>
  </si>
  <si>
    <t>Miami</t>
  </si>
  <si>
    <t>33162</t>
  </si>
  <si>
    <t>North Miami Beach</t>
  </si>
  <si>
    <t>32804</t>
  </si>
  <si>
    <t>34236</t>
  </si>
  <si>
    <t>Sarasota</t>
  </si>
  <si>
    <t>33322</t>
  </si>
  <si>
    <t>Sunrise</t>
  </si>
  <si>
    <t>33602</t>
  </si>
  <si>
    <t>Tampa</t>
  </si>
  <si>
    <t>32960</t>
  </si>
  <si>
    <t>Vero Beach</t>
  </si>
  <si>
    <t>GA</t>
  </si>
  <si>
    <t>Georgia</t>
  </si>
  <si>
    <t>30308</t>
  </si>
  <si>
    <t>Atlanta</t>
  </si>
  <si>
    <t>30901</t>
  </si>
  <si>
    <t>Augusta</t>
  </si>
  <si>
    <t>30106</t>
  </si>
  <si>
    <t>Austell</t>
  </si>
  <si>
    <t>31008</t>
  </si>
  <si>
    <t>30021</t>
  </si>
  <si>
    <t>Clarkston</t>
  </si>
  <si>
    <t>31901</t>
  </si>
  <si>
    <t>Columbus</t>
  </si>
  <si>
    <t>30030</t>
  </si>
  <si>
    <t>Decatur</t>
  </si>
  <si>
    <t>30240</t>
  </si>
  <si>
    <t>La Grange</t>
  </si>
  <si>
    <t>30060</t>
  </si>
  <si>
    <t>Marietta</t>
  </si>
  <si>
    <t>30253</t>
  </si>
  <si>
    <t>Mcdonough</t>
  </si>
  <si>
    <t>31401</t>
  </si>
  <si>
    <t>30024</t>
  </si>
  <si>
    <t>Suwanee</t>
  </si>
  <si>
    <t>Idaho</t>
  </si>
  <si>
    <t>83402</t>
  </si>
  <si>
    <t>Idaho Falls</t>
  </si>
  <si>
    <t>83501</t>
  </si>
  <si>
    <t>Lewiston</t>
  </si>
  <si>
    <t>83864</t>
  </si>
  <si>
    <t>Sandpoint</t>
  </si>
  <si>
    <t>Illinois</t>
  </si>
  <si>
    <t>60188</t>
  </si>
  <si>
    <t>Carol Stream</t>
  </si>
  <si>
    <t>60610</t>
  </si>
  <si>
    <t>60120</t>
  </si>
  <si>
    <t>Elgin</t>
  </si>
  <si>
    <t>60433</t>
  </si>
  <si>
    <t>Joliet</t>
  </si>
  <si>
    <t>61265</t>
  </si>
  <si>
    <t>Moline</t>
  </si>
  <si>
    <t>60706</t>
  </si>
  <si>
    <t>Norridge</t>
  </si>
  <si>
    <t>61606</t>
  </si>
  <si>
    <t>Peoria</t>
  </si>
  <si>
    <t>61953</t>
  </si>
  <si>
    <t>Tuscola</t>
  </si>
  <si>
    <t>60185</t>
  </si>
  <si>
    <t>West Chicago</t>
  </si>
  <si>
    <t>60191</t>
  </si>
  <si>
    <t>Wood Dale</t>
  </si>
  <si>
    <t>IN</t>
  </si>
  <si>
    <t>Indiana</t>
  </si>
  <si>
    <t>47334</t>
  </si>
  <si>
    <t>Daleville</t>
  </si>
  <si>
    <t>46807</t>
  </si>
  <si>
    <t>Fort Wayne</t>
  </si>
  <si>
    <t>46204</t>
  </si>
  <si>
    <t>Indianapolis</t>
  </si>
  <si>
    <t>46947</t>
  </si>
  <si>
    <t>Logansport</t>
  </si>
  <si>
    <t>46360</t>
  </si>
  <si>
    <t>Michigan City</t>
  </si>
  <si>
    <t>47362</t>
  </si>
  <si>
    <t>New Castle</t>
  </si>
  <si>
    <t>46601</t>
  </si>
  <si>
    <t>South Bend</t>
  </si>
  <si>
    <t>KY</t>
  </si>
  <si>
    <t>Kentucky</t>
  </si>
  <si>
    <t>42718</t>
  </si>
  <si>
    <t>Campbellsville</t>
  </si>
  <si>
    <t>41042</t>
  </si>
  <si>
    <t>41071</t>
  </si>
  <si>
    <t>Newport</t>
  </si>
  <si>
    <t>40207</t>
  </si>
  <si>
    <t>Saint Matthews</t>
  </si>
  <si>
    <t>42501</t>
  </si>
  <si>
    <t>Somerset</t>
  </si>
  <si>
    <t>Massachusetts</t>
  </si>
  <si>
    <t>02184</t>
  </si>
  <si>
    <t>Braintree</t>
  </si>
  <si>
    <t>02062</t>
  </si>
  <si>
    <t>Norwood</t>
  </si>
  <si>
    <t>02368</t>
  </si>
  <si>
    <t>Randolph</t>
  </si>
  <si>
    <t>01906</t>
  </si>
  <si>
    <t>Saugus</t>
  </si>
  <si>
    <t>02093</t>
  </si>
  <si>
    <t>Wrentham</t>
  </si>
  <si>
    <t>MD</t>
  </si>
  <si>
    <t>Maryland</t>
  </si>
  <si>
    <t>21201</t>
  </si>
  <si>
    <t>Baltimore</t>
  </si>
  <si>
    <t>ME</t>
  </si>
  <si>
    <t>Maine</t>
  </si>
  <si>
    <t>03904</t>
  </si>
  <si>
    <t>Kittery</t>
  </si>
  <si>
    <t>MI</t>
  </si>
  <si>
    <t>Michigan</t>
  </si>
  <si>
    <t>48226</t>
  </si>
  <si>
    <t>Detroit</t>
  </si>
  <si>
    <t>49423</t>
  </si>
  <si>
    <t>Holland</t>
  </si>
  <si>
    <t>48843</t>
  </si>
  <si>
    <t>Howell</t>
  </si>
  <si>
    <t>48071</t>
  </si>
  <si>
    <t>Madison Heights</t>
  </si>
  <si>
    <t>48640</t>
  </si>
  <si>
    <t>Midland</t>
  </si>
  <si>
    <t>98272</t>
  </si>
  <si>
    <t>Monroe</t>
  </si>
  <si>
    <t>48375</t>
  </si>
  <si>
    <t>Novi</t>
  </si>
  <si>
    <t>48342</t>
  </si>
  <si>
    <t>Pontiac</t>
  </si>
  <si>
    <t>48060</t>
  </si>
  <si>
    <t>Port Huron</t>
  </si>
  <si>
    <t>48239</t>
  </si>
  <si>
    <t>Redford</t>
  </si>
  <si>
    <t>48601</t>
  </si>
  <si>
    <t>Saginaw</t>
  </si>
  <si>
    <t>48034</t>
  </si>
  <si>
    <t>Southfield</t>
  </si>
  <si>
    <t>48195</t>
  </si>
  <si>
    <t>Southgate</t>
  </si>
  <si>
    <t>48185</t>
  </si>
  <si>
    <t>Westland</t>
  </si>
  <si>
    <t>49464</t>
  </si>
  <si>
    <t>Zeeland</t>
  </si>
  <si>
    <t>Minnesota</t>
  </si>
  <si>
    <t>55056</t>
  </si>
  <si>
    <t>55802</t>
  </si>
  <si>
    <t>Duluth</t>
  </si>
  <si>
    <t>55436</t>
  </si>
  <si>
    <t>Edina</t>
  </si>
  <si>
    <t>55049</t>
  </si>
  <si>
    <t>Medford</t>
  </si>
  <si>
    <t>55402</t>
  </si>
  <si>
    <t>Minneapolis</t>
  </si>
  <si>
    <t>55125</t>
  </si>
  <si>
    <t>Woodbury</t>
  </si>
  <si>
    <t>MO</t>
  </si>
  <si>
    <t>Missouri</t>
  </si>
  <si>
    <t>65616</t>
  </si>
  <si>
    <t>Branson</t>
  </si>
  <si>
    <t>63135</t>
  </si>
  <si>
    <t>Ferguson</t>
  </si>
  <si>
    <t>65101</t>
  </si>
  <si>
    <t>Jefferson City</t>
  </si>
  <si>
    <t>64106</t>
  </si>
  <si>
    <t>Kansas City</t>
  </si>
  <si>
    <t>64076</t>
  </si>
  <si>
    <t>Odessa</t>
  </si>
  <si>
    <t>63074</t>
  </si>
  <si>
    <t>Saint Ann</t>
  </si>
  <si>
    <t>63103</t>
  </si>
  <si>
    <t>Saint Louis</t>
  </si>
  <si>
    <t>MS</t>
  </si>
  <si>
    <t>Mississippi</t>
  </si>
  <si>
    <t>39530</t>
  </si>
  <si>
    <t>Biloxi</t>
  </si>
  <si>
    <t>39501</t>
  </si>
  <si>
    <t>Gulfport</t>
  </si>
  <si>
    <t>38804</t>
  </si>
  <si>
    <t>Tupelo</t>
  </si>
  <si>
    <t>MT</t>
  </si>
  <si>
    <t>Montana</t>
  </si>
  <si>
    <t>59101</t>
  </si>
  <si>
    <t>Billings</t>
  </si>
  <si>
    <t>59401</t>
  </si>
  <si>
    <t>Great Falls</t>
  </si>
  <si>
    <t>59801</t>
  </si>
  <si>
    <t>Missoula</t>
  </si>
  <si>
    <t>NC</t>
  </si>
  <si>
    <t>North Carolina</t>
  </si>
  <si>
    <t>28202</t>
  </si>
  <si>
    <t>Charlotte</t>
  </si>
  <si>
    <t>27412</t>
  </si>
  <si>
    <t>Greensboro</t>
  </si>
  <si>
    <t>28081</t>
  </si>
  <si>
    <t>Kannapolis</t>
  </si>
  <si>
    <t>27603</t>
  </si>
  <si>
    <t>Raleigh</t>
  </si>
  <si>
    <t>27803</t>
  </si>
  <si>
    <t>Rocky Mount</t>
  </si>
  <si>
    <t>27577</t>
  </si>
  <si>
    <t>Smithfield</t>
  </si>
  <si>
    <t>27104</t>
  </si>
  <si>
    <t>Winston-Salem</t>
  </si>
  <si>
    <t>NH</t>
  </si>
  <si>
    <t>New Hampshire</t>
  </si>
  <si>
    <t>03106</t>
  </si>
  <si>
    <t>Hooksett</t>
  </si>
  <si>
    <t>03064</t>
  </si>
  <si>
    <t>Nashua</t>
  </si>
  <si>
    <t>03865</t>
  </si>
  <si>
    <t>Plaistow</t>
  </si>
  <si>
    <t>03276</t>
  </si>
  <si>
    <t>Tilton</t>
  </si>
  <si>
    <t>NM</t>
  </si>
  <si>
    <t>New Mexico</t>
  </si>
  <si>
    <t>88001</t>
  </si>
  <si>
    <t>Las Cruces</t>
  </si>
  <si>
    <t>87124</t>
  </si>
  <si>
    <t>Rio Rancho</t>
  </si>
  <si>
    <t>87501</t>
  </si>
  <si>
    <t>Santa Fe</t>
  </si>
  <si>
    <t>NV</t>
  </si>
  <si>
    <t>Nevada</t>
  </si>
  <si>
    <t>89408</t>
  </si>
  <si>
    <t>Fernley</t>
  </si>
  <si>
    <t>89106</t>
  </si>
  <si>
    <t>Las Vegas</t>
  </si>
  <si>
    <t>89030</t>
  </si>
  <si>
    <t>North Las Vegas</t>
  </si>
  <si>
    <t>89502</t>
  </si>
  <si>
    <t>Reno</t>
  </si>
  <si>
    <t>89431</t>
  </si>
  <si>
    <t>Sparks</t>
  </si>
  <si>
    <t>NY</t>
  </si>
  <si>
    <t>New York</t>
  </si>
  <si>
    <t>10917</t>
  </si>
  <si>
    <t>Central Valley</t>
  </si>
  <si>
    <t>14227</t>
  </si>
  <si>
    <t>Cheektowaga</t>
  </si>
  <si>
    <t>13041</t>
  </si>
  <si>
    <t>Clay</t>
  </si>
  <si>
    <t>13214</t>
  </si>
  <si>
    <t>De Witt</t>
  </si>
  <si>
    <t>13760</t>
  </si>
  <si>
    <t>Endicott</t>
  </si>
  <si>
    <t>14850</t>
  </si>
  <si>
    <t>Ithaca</t>
  </si>
  <si>
    <t>12845</t>
  </si>
  <si>
    <t>Lake George</t>
  </si>
  <si>
    <t>11747</t>
  </si>
  <si>
    <t>Melville</t>
  </si>
  <si>
    <t>13413</t>
  </si>
  <si>
    <t>New Hartford</t>
  </si>
  <si>
    <t>10007</t>
  </si>
  <si>
    <t>11580</t>
  </si>
  <si>
    <t>Valley Stream</t>
  </si>
  <si>
    <t>Ohio</t>
  </si>
  <si>
    <t>44214</t>
  </si>
  <si>
    <t>45202</t>
  </si>
  <si>
    <t>43215</t>
  </si>
  <si>
    <t>44119</t>
  </si>
  <si>
    <t>Euclid</t>
  </si>
  <si>
    <t>43056</t>
  </si>
  <si>
    <t>Heath</t>
  </si>
  <si>
    <t>43528</t>
  </si>
  <si>
    <t>44903</t>
  </si>
  <si>
    <t>Mansfield</t>
  </si>
  <si>
    <t>44060</t>
  </si>
  <si>
    <t>Mentor</t>
  </si>
  <si>
    <t>44128</t>
  </si>
  <si>
    <t>North Randall</t>
  </si>
  <si>
    <t>44074</t>
  </si>
  <si>
    <t>Oberlin</t>
  </si>
  <si>
    <t>45246</t>
  </si>
  <si>
    <t>Springdale</t>
  </si>
  <si>
    <t>Oregon</t>
  </si>
  <si>
    <t>97321</t>
  </si>
  <si>
    <t>Albany</t>
  </si>
  <si>
    <t>97005</t>
  </si>
  <si>
    <t>97015</t>
  </si>
  <si>
    <t>Clackamas</t>
  </si>
  <si>
    <t>97015-6403</t>
  </si>
  <si>
    <t>97330</t>
  </si>
  <si>
    <t>97123</t>
  </si>
  <si>
    <t>Hillsboro</t>
  </si>
  <si>
    <t>97601</t>
  </si>
  <si>
    <t>Klamath Falls</t>
  </si>
  <si>
    <t>97034</t>
  </si>
  <si>
    <t>97355</t>
  </si>
  <si>
    <t>97504</t>
  </si>
  <si>
    <t>97222</t>
  </si>
  <si>
    <t>97045</t>
  </si>
  <si>
    <t>97205</t>
  </si>
  <si>
    <t>97301</t>
  </si>
  <si>
    <t>97477</t>
  </si>
  <si>
    <t>Springfield</t>
  </si>
  <si>
    <t>97223</t>
  </si>
  <si>
    <t>Tigard</t>
  </si>
  <si>
    <t>97060</t>
  </si>
  <si>
    <t>Troutdale</t>
  </si>
  <si>
    <t>97068</t>
  </si>
  <si>
    <t>97071</t>
  </si>
  <si>
    <t>RI</t>
  </si>
  <si>
    <t>Rhode Island</t>
  </si>
  <si>
    <t>02889</t>
  </si>
  <si>
    <t>Warwick</t>
  </si>
  <si>
    <t>02892</t>
  </si>
  <si>
    <t>West Kingston</t>
  </si>
  <si>
    <t>02895</t>
  </si>
  <si>
    <t>Woonsocket</t>
  </si>
  <si>
    <t>SC</t>
  </si>
  <si>
    <t>South Carolina</t>
  </si>
  <si>
    <t>29910</t>
  </si>
  <si>
    <t>Bluffton</t>
  </si>
  <si>
    <t>29340</t>
  </si>
  <si>
    <t>Gaffney</t>
  </si>
  <si>
    <t>29577</t>
  </si>
  <si>
    <t>Myrtle Beach</t>
  </si>
  <si>
    <t>SD</t>
  </si>
  <si>
    <t>South Dakota</t>
  </si>
  <si>
    <t>57716</t>
  </si>
  <si>
    <t>Denby</t>
  </si>
  <si>
    <t>57049</t>
  </si>
  <si>
    <t>North Sioux City</t>
  </si>
  <si>
    <t>TN</t>
  </si>
  <si>
    <t>Tennessee</t>
  </si>
  <si>
    <t>38555</t>
  </si>
  <si>
    <t>Crossville</t>
  </si>
  <si>
    <t>37343</t>
  </si>
  <si>
    <t>Hixson</t>
  </si>
  <si>
    <t>37660</t>
  </si>
  <si>
    <t>Kingsport</t>
  </si>
  <si>
    <t>37086</t>
  </si>
  <si>
    <t>La Vergne</t>
  </si>
  <si>
    <t>37801</t>
  </si>
  <si>
    <t>Maryville</t>
  </si>
  <si>
    <t>38103</t>
  </si>
  <si>
    <t>Memphis</t>
  </si>
  <si>
    <t>38054</t>
  </si>
  <si>
    <t>Millington</t>
  </si>
  <si>
    <t>37203</t>
  </si>
  <si>
    <t>Nashville</t>
  </si>
  <si>
    <t>37863</t>
  </si>
  <si>
    <t>Pigeon Forge</t>
  </si>
  <si>
    <t>Texas</t>
  </si>
  <si>
    <t>76010</t>
  </si>
  <si>
    <t>Arlington</t>
  </si>
  <si>
    <t>78701</t>
  </si>
  <si>
    <t>77520</t>
  </si>
  <si>
    <t>Baytown</t>
  </si>
  <si>
    <t>Carrollton</t>
  </si>
  <si>
    <t>78613</t>
  </si>
  <si>
    <t>Cedar Park</t>
  </si>
  <si>
    <t>77840</t>
  </si>
  <si>
    <t>College Station</t>
  </si>
  <si>
    <t>78404</t>
  </si>
  <si>
    <t>Corpus Christi</t>
  </si>
  <si>
    <t>75201</t>
  </si>
  <si>
    <t>76102</t>
  </si>
  <si>
    <t>Fort Worth</t>
  </si>
  <si>
    <t>75040</t>
  </si>
  <si>
    <t>Garland</t>
  </si>
  <si>
    <t>76645</t>
  </si>
  <si>
    <t>77003</t>
  </si>
  <si>
    <t>Houston</t>
  </si>
  <si>
    <t>77338</t>
  </si>
  <si>
    <t>Humble</t>
  </si>
  <si>
    <t>75061</t>
  </si>
  <si>
    <t>Irving</t>
  </si>
  <si>
    <t>76541</t>
  </si>
  <si>
    <t>Killeen</t>
  </si>
  <si>
    <t>77568</t>
  </si>
  <si>
    <t>La Marque</t>
  </si>
  <si>
    <t>78040</t>
  </si>
  <si>
    <t>Laredo</t>
  </si>
  <si>
    <t>75149</t>
  </si>
  <si>
    <t>Mesquite</t>
  </si>
  <si>
    <t>75074</t>
  </si>
  <si>
    <t>Plano</t>
  </si>
  <si>
    <t>78664</t>
  </si>
  <si>
    <t>Round Rock</t>
  </si>
  <si>
    <t>78204</t>
  </si>
  <si>
    <t>San Antonio</t>
  </si>
  <si>
    <t>77477</t>
  </si>
  <si>
    <t>Stafford</t>
  </si>
  <si>
    <t>77478</t>
  </si>
  <si>
    <t>Sugar Land</t>
  </si>
  <si>
    <t>UT</t>
  </si>
  <si>
    <t>Utah</t>
  </si>
  <si>
    <t>84010</t>
  </si>
  <si>
    <t>Bountiful</t>
  </si>
  <si>
    <t>84720</t>
  </si>
  <si>
    <t>Cedar City</t>
  </si>
  <si>
    <t>84401</t>
  </si>
  <si>
    <t>Ogden</t>
  </si>
  <si>
    <t>84098</t>
  </si>
  <si>
    <t>Park City</t>
  </si>
  <si>
    <t>84065</t>
  </si>
  <si>
    <t>Riverton</t>
  </si>
  <si>
    <t>84101</t>
  </si>
  <si>
    <t>Salt Lake City</t>
  </si>
  <si>
    <t>84070</t>
  </si>
  <si>
    <t>Sandy</t>
  </si>
  <si>
    <t>84074</t>
  </si>
  <si>
    <t>Tooele</t>
  </si>
  <si>
    <t>VA</t>
  </si>
  <si>
    <t>20151</t>
  </si>
  <si>
    <t>Chantilly</t>
  </si>
  <si>
    <t>22046</t>
  </si>
  <si>
    <t>Falls Church</t>
  </si>
  <si>
    <t>20176</t>
  </si>
  <si>
    <t>Leesburg</t>
  </si>
  <si>
    <t>23607</t>
  </si>
  <si>
    <t>Newport News</t>
  </si>
  <si>
    <t>23451</t>
  </si>
  <si>
    <t>Virginia Beach</t>
  </si>
  <si>
    <t>98107</t>
  </si>
  <si>
    <t>98004</t>
  </si>
  <si>
    <t>Bellevue</t>
  </si>
  <si>
    <t>98225</t>
  </si>
  <si>
    <t>98011</t>
  </si>
  <si>
    <t>Bothell</t>
  </si>
  <si>
    <t>98312</t>
  </si>
  <si>
    <t>98168</t>
  </si>
  <si>
    <t>98532</t>
  </si>
  <si>
    <t>Chehalis</t>
  </si>
  <si>
    <t>98020</t>
  </si>
  <si>
    <t>98926</t>
  </si>
  <si>
    <t>Ellensburg</t>
  </si>
  <si>
    <t>98201</t>
  </si>
  <si>
    <t>98003</t>
  </si>
  <si>
    <t>Federal Way</t>
  </si>
  <si>
    <t>98027</t>
  </si>
  <si>
    <t>98626</t>
  </si>
  <si>
    <t>Kelso</t>
  </si>
  <si>
    <t>98028</t>
  </si>
  <si>
    <t>Kenmore</t>
  </si>
  <si>
    <t>99337</t>
  </si>
  <si>
    <t>Kennewick</t>
  </si>
  <si>
    <t>98031</t>
  </si>
  <si>
    <t>Kent</t>
  </si>
  <si>
    <t>98033</t>
  </si>
  <si>
    <t>98503</t>
  </si>
  <si>
    <t>98632</t>
  </si>
  <si>
    <t>Longview</t>
  </si>
  <si>
    <t>98036</t>
  </si>
  <si>
    <t>98270</t>
  </si>
  <si>
    <t>98006</t>
  </si>
  <si>
    <t>Newport Hills</t>
  </si>
  <si>
    <t>98045</t>
  </si>
  <si>
    <t>North Bend</t>
  </si>
  <si>
    <t>98501</t>
  </si>
  <si>
    <t>98366</t>
  </si>
  <si>
    <t>98371</t>
  </si>
  <si>
    <t>98052</t>
  </si>
  <si>
    <t>98055</t>
  </si>
  <si>
    <t>98074</t>
  </si>
  <si>
    <t>Sammamish</t>
  </si>
  <si>
    <t>98104</t>
  </si>
  <si>
    <t>98284</t>
  </si>
  <si>
    <t>98382</t>
  </si>
  <si>
    <t>Sequim</t>
  </si>
  <si>
    <t>98584</t>
  </si>
  <si>
    <t>Shelton</t>
  </si>
  <si>
    <t>99202</t>
  </si>
  <si>
    <t>98403</t>
  </si>
  <si>
    <t>98903</t>
  </si>
  <si>
    <t>Union Gap</t>
  </si>
  <si>
    <t>99362</t>
  </si>
  <si>
    <t>98671</t>
  </si>
  <si>
    <t>Washougal</t>
  </si>
  <si>
    <t>98801</t>
  </si>
  <si>
    <t>Wenatchee</t>
  </si>
  <si>
    <t>98072</t>
  </si>
  <si>
    <t>Woodinville</t>
  </si>
  <si>
    <t>98901</t>
  </si>
  <si>
    <t>WI</t>
  </si>
  <si>
    <t>Wisconsin</t>
  </si>
  <si>
    <t>53038</t>
  </si>
  <si>
    <t>Johnson Creek</t>
  </si>
  <si>
    <t>53202</t>
  </si>
  <si>
    <t>Milwaukee</t>
  </si>
  <si>
    <t>54455</t>
  </si>
  <si>
    <t>Mosinee</t>
  </si>
  <si>
    <t>53182</t>
  </si>
  <si>
    <t>Racine</t>
  </si>
  <si>
    <t>Wyoming</t>
  </si>
  <si>
    <t>82601</t>
  </si>
  <si>
    <t>Casper</t>
  </si>
  <si>
    <t>82001</t>
  </si>
  <si>
    <t>82901</t>
  </si>
  <si>
    <t>Rock Springs</t>
  </si>
  <si>
    <t>Row Labels</t>
  </si>
  <si>
    <t>Grand Total</t>
  </si>
  <si>
    <t>QUESTION 25</t>
  </si>
  <si>
    <t xml:space="preserve">You recently joined the National Treasury as the Financial analyst. You have been furnished with Project data relating to the 47 counties of Kenya  to be </t>
  </si>
  <si>
    <t xml:space="preserve">able to help develop reports that would assist in strategic and data-driven decision making. </t>
  </si>
  <si>
    <t>The Data available in Sheet name "Question 25 Data".</t>
  </si>
  <si>
    <t>(a)        Create a  copy of the entire data  in a separate sheet with only the values so as to do away with the formattings in the original data. Name the  new</t>
  </si>
  <si>
    <t xml:space="preserve"> Sheet 'Workings'.</t>
  </si>
  <si>
    <t>(b)       Data Wrangling - It is important you follow these steps in order.</t>
  </si>
  <si>
    <t>(12 marks)</t>
  </si>
  <si>
    <t xml:space="preserve">           </t>
  </si>
  <si>
    <t>In the new sheet:</t>
  </si>
  <si>
    <t>1.</t>
  </si>
  <si>
    <t>Delete any top rows to ensure the data is affixed to the grid (Starts at Cell A1).</t>
  </si>
  <si>
    <t>2.</t>
  </si>
  <si>
    <t>Delete all blank columns or columns without a header within the data bounds example, Column C.</t>
  </si>
  <si>
    <t>3.</t>
  </si>
  <si>
    <t xml:space="preserve">Using either a formulae or function, create a new row number 3 that will combine the contents of row 1 and 2 per column to create </t>
  </si>
  <si>
    <t xml:space="preserve">                 </t>
  </si>
  <si>
    <t>complete and spaced data headers example cell A3 should read "County Name".</t>
  </si>
  <si>
    <t>4.</t>
  </si>
  <si>
    <t>Copy the formulae in Cell A1 and paste it in Cell P5 preceeded by a single apostrophe (') to avoid the formula executing.</t>
  </si>
  <si>
    <t>5.</t>
  </si>
  <si>
    <t>Delete the original rows 1 and 2 to remain with the combined data headers.</t>
  </si>
  <si>
    <t>6.</t>
  </si>
  <si>
    <t>Explore the data and relevantly fill using a formulae the blank cells in Column A.</t>
  </si>
  <si>
    <t>7.</t>
  </si>
  <si>
    <t xml:space="preserve">Create a new Column after "Transaction ID" column. Split into 2 the "Transaction ID" column at the hyphen (-). Name the text column </t>
  </si>
  <si>
    <t xml:space="preserve">                  </t>
  </si>
  <si>
    <t>"County ID" and Numbers Column "Loan Serial".</t>
  </si>
  <si>
    <t>8.</t>
  </si>
  <si>
    <t>Create 2 blank columns before "Project Start Date". Split the "Sector / Approval_Date / Region" column into 3 maintaining the split names.</t>
  </si>
  <si>
    <t>9.</t>
  </si>
  <si>
    <t>Format the "Project Start_Dates" column appropriately as dates.</t>
  </si>
  <si>
    <t>10.</t>
  </si>
  <si>
    <t xml:space="preserve">Calculate the "Pending Disbursment" (Difference between Approved and Disbused Amounts) and  </t>
  </si>
  <si>
    <t xml:space="preserve">         </t>
  </si>
  <si>
    <t>(Difference between Disbusment amount and Project xpenses) columns.</t>
  </si>
  <si>
    <t>11.</t>
  </si>
  <si>
    <t xml:space="preserve">In the  "Surplus / Deficit" column, create a function that will either return Deficit or Surplus depending on whether the Project expenses have </t>
  </si>
  <si>
    <t xml:space="preserve">                </t>
  </si>
  <si>
    <t>exceeded or fallen short of the approved amounts.</t>
  </si>
  <si>
    <t xml:space="preserve">(c) </t>
  </si>
  <si>
    <t>Data Summarisation and reporting:</t>
  </si>
  <si>
    <t xml:space="preserve">             (i)         In the "workings" sheet,  prepare the following  pivot tables:</t>
  </si>
  <si>
    <t>(6 marks)</t>
  </si>
  <si>
    <t xml:space="preserve">              -        A summary of "disbursed amounts" per "project start dates" (in Year) seperated into Deficit and Surplus. Visualise this summary in </t>
  </si>
  <si>
    <t xml:space="preserve">                        a Trend line.</t>
  </si>
  <si>
    <t xml:space="preserve">              -        A summary of sectoral expenses vs disbursed amounts. Visualise this in a column chart.</t>
  </si>
  <si>
    <t xml:space="preserve">              -        Grid all the above 2 charts together next to each other.</t>
  </si>
  <si>
    <t xml:space="preserve">              (ii)        Insert a slicer for "Region" and connect it to be interactive with the two charts above.</t>
  </si>
  <si>
    <t>(Total: 20 marks)</t>
  </si>
  <si>
    <t xml:space="preserve">          CA35P Page 11</t>
  </si>
  <si>
    <t xml:space="preserve">          Out of 11</t>
  </si>
  <si>
    <t>COUNTY</t>
  </si>
  <si>
    <t>TRANSACTION</t>
  </si>
  <si>
    <t>LOAN</t>
  </si>
  <si>
    <t>SECTOR /</t>
  </si>
  <si>
    <t>PROJECT</t>
  </si>
  <si>
    <t>APPROVED</t>
  </si>
  <si>
    <t>DISBURSED</t>
  </si>
  <si>
    <t xml:space="preserve">PENDING </t>
  </si>
  <si>
    <t>SURPLUS /</t>
  </si>
  <si>
    <t>SPENDING</t>
  </si>
  <si>
    <t>NAME</t>
  </si>
  <si>
    <t>TYPE</t>
  </si>
  <si>
    <t>APPROVAL_DATE / REGION</t>
  </si>
  <si>
    <t>START_DATE</t>
  </si>
  <si>
    <t>AMOUNT</t>
  </si>
  <si>
    <t>EXPENSES</t>
  </si>
  <si>
    <t>DISBURSMENT</t>
  </si>
  <si>
    <t>DEFICIT</t>
  </si>
  <si>
    <t>STATUS</t>
  </si>
  <si>
    <t>KITUI</t>
  </si>
  <si>
    <t>DCIN015-1000</t>
  </si>
  <si>
    <t>NATIONAL TREASURY</t>
  </si>
  <si>
    <t>Construction / 17/1/2017 / West</t>
  </si>
  <si>
    <t>DCIN015-2000</t>
  </si>
  <si>
    <t>DCIN000003-2000</t>
  </si>
  <si>
    <t>Agricultural / 10/2/2017 / South</t>
  </si>
  <si>
    <t>DCIN015-3000</t>
  </si>
  <si>
    <t>DCIN000003-3000</t>
  </si>
  <si>
    <t>Transport / 12/3/2017 / South</t>
  </si>
  <si>
    <t>TURKANA</t>
  </si>
  <si>
    <t>DCIN023-1000</t>
  </si>
  <si>
    <t>DCIN000050-1000</t>
  </si>
  <si>
    <t>Mining / 24/4/2017 / South</t>
  </si>
  <si>
    <t>TRANS-NZOIA</t>
  </si>
  <si>
    <t>DCIN026-2000</t>
  </si>
  <si>
    <t>DCIN000108-2000</t>
  </si>
  <si>
    <t>Construction / 29/7/2017 / South</t>
  </si>
  <si>
    <t>MIGORI</t>
  </si>
  <si>
    <t>DCIN044-1000</t>
  </si>
  <si>
    <t>DCIN000044-1000</t>
  </si>
  <si>
    <t>Construction / 21/4/2017 / East</t>
  </si>
  <si>
    <t>GARISSA</t>
  </si>
  <si>
    <t>DCIN007-2000</t>
  </si>
  <si>
    <t>DCIN000090-2000</t>
  </si>
  <si>
    <t>Construction / 27/7/2017 / West</t>
  </si>
  <si>
    <t>EMBU</t>
  </si>
  <si>
    <t>DCIN014-1000</t>
  </si>
  <si>
    <t>DCIN000087-1000</t>
  </si>
  <si>
    <t>Transport / 17/7/2017 / East</t>
  </si>
  <si>
    <t>DCIN014-4000</t>
  </si>
  <si>
    <t>DCIN000087-4000</t>
  </si>
  <si>
    <t>ISIOLO</t>
  </si>
  <si>
    <t>DCIN011-1000</t>
  </si>
  <si>
    <t>DCIN000059-1000</t>
  </si>
  <si>
    <t>Education / 8/7/2017 / West</t>
  </si>
  <si>
    <t>MACHAKOS</t>
  </si>
  <si>
    <t>DCIN016-1000</t>
  </si>
  <si>
    <t>DCIN000069-1000</t>
  </si>
  <si>
    <t>Education / 20/7/2017 / East</t>
  </si>
  <si>
    <t>DCIN016-2000</t>
  </si>
  <si>
    <t>DCIN000069-2000</t>
  </si>
  <si>
    <t>Education / 19/7/2017 / South</t>
  </si>
  <si>
    <t>VIHIGA</t>
  </si>
  <si>
    <t>DCIN038-1000</t>
  </si>
  <si>
    <t>DCIN000141-1000</t>
  </si>
  <si>
    <t>PUBLIC PRIVATE PATNERSHIPS</t>
  </si>
  <si>
    <t>Mining / 8/7/2017 / West</t>
  </si>
  <si>
    <t>MERU</t>
  </si>
  <si>
    <t>DCIN012-1000</t>
  </si>
  <si>
    <t>DCIN000063-1000</t>
  </si>
  <si>
    <t>Transport / 11/7/2017 / South</t>
  </si>
  <si>
    <t>DCIN012-2000</t>
  </si>
  <si>
    <t>DCIN000063-2000</t>
  </si>
  <si>
    <t>Construction / 2/7/2017 / East</t>
  </si>
  <si>
    <t>KIRINYAGA</t>
  </si>
  <si>
    <t>DCIN020-1000</t>
  </si>
  <si>
    <t>DCIN000065-1000</t>
  </si>
  <si>
    <t>Construction / 17/7/2017 / West</t>
  </si>
  <si>
    <t>DCIN020-2000</t>
  </si>
  <si>
    <t>DCIN000065-2000</t>
  </si>
  <si>
    <t>Mining / 20/8/2017 / West</t>
  </si>
  <si>
    <t>DCIN020-5000</t>
  </si>
  <si>
    <t>DCIN000065-5000</t>
  </si>
  <si>
    <t>Education / 27/11/2017 / South</t>
  </si>
  <si>
    <t>NAIROBI</t>
  </si>
  <si>
    <t>DCIN047-1000</t>
  </si>
  <si>
    <t>DCIN000020-1000</t>
  </si>
  <si>
    <t>Education / 21/2/2017 / East</t>
  </si>
  <si>
    <t>DCIN047-2000</t>
  </si>
  <si>
    <t>DCIN000020-2000</t>
  </si>
  <si>
    <t>Mining / 22/7/2017 / West</t>
  </si>
  <si>
    <t>DCIN047-3000</t>
  </si>
  <si>
    <t>DCIN000020-3000</t>
  </si>
  <si>
    <t>Agricultural / 3/7/2017 / South</t>
  </si>
  <si>
    <t>DCIN047-4000</t>
  </si>
  <si>
    <t>DCIN000020-4000</t>
  </si>
  <si>
    <t>Mining / 11/8/2017 / East</t>
  </si>
  <si>
    <t>DCIN047-5000</t>
  </si>
  <si>
    <t>DCIN000020-5000</t>
  </si>
  <si>
    <t>OWN-SOURCE</t>
  </si>
  <si>
    <t>Construction / 19/11/2017 / East</t>
  </si>
  <si>
    <t>DCIN047-8000</t>
  </si>
  <si>
    <t>DCIN000020-8000</t>
  </si>
  <si>
    <t>DONOR PATNERS</t>
  </si>
  <si>
    <t>Agricultural / 21/7/2017 / West</t>
  </si>
  <si>
    <t>BUSIA</t>
  </si>
  <si>
    <t>DCIN040-3000</t>
  </si>
  <si>
    <t>DCIN000131-3000</t>
  </si>
  <si>
    <t>Agricultural / 8/1/2017 / East</t>
  </si>
  <si>
    <t>DCIN040-1000</t>
  </si>
  <si>
    <t>DCIN000055-1000</t>
  </si>
  <si>
    <t>Agricultural / 4/7/2017 / West</t>
  </si>
  <si>
    <t>UASIN GISHU</t>
  </si>
  <si>
    <t>DCIN027-1000</t>
  </si>
  <si>
    <t>DCIN000008-1000</t>
  </si>
  <si>
    <t>Agricultural / 30/1/2017 / West</t>
  </si>
  <si>
    <t>DCIN027-4000</t>
  </si>
  <si>
    <t>DCIN000008-4000</t>
  </si>
  <si>
    <t>Education / 27/3/2017 / South</t>
  </si>
  <si>
    <t>DCIN000040-1000</t>
  </si>
  <si>
    <t>Transport / 17/4/2017 / East</t>
  </si>
  <si>
    <t>BUNGOMA</t>
  </si>
  <si>
    <t>DCIN039-1000</t>
  </si>
  <si>
    <t>DCIN000086-1000</t>
  </si>
  <si>
    <t>Education / 17/7/2017 / West</t>
  </si>
  <si>
    <t>DCIN039-2000</t>
  </si>
  <si>
    <t>DCIN000086-2000</t>
  </si>
  <si>
    <t>Construction / 17/9/2017 / East</t>
  </si>
  <si>
    <t>KIAMBU</t>
  </si>
  <si>
    <t>DCIN022-1000</t>
  </si>
  <si>
    <t>DCIN000092-1000</t>
  </si>
  <si>
    <t>Transport / 27/7/2017 / South</t>
  </si>
  <si>
    <t>DCIN022-2000</t>
  </si>
  <si>
    <t>DCIN000092-2000</t>
  </si>
  <si>
    <t>Agricultural / 31/8/2017 / South</t>
  </si>
  <si>
    <t>DCIN022-3000</t>
  </si>
  <si>
    <t>DCIN000092-3000</t>
  </si>
  <si>
    <t>Education / 1/12/2017 / West</t>
  </si>
  <si>
    <t>DCIN022-5000</t>
  </si>
  <si>
    <t>DCIN000092-5000</t>
  </si>
  <si>
    <t>Mining / 17/3/2017 / West</t>
  </si>
  <si>
    <t>DCIN022-6000</t>
  </si>
  <si>
    <t>DCIN000092-6000</t>
  </si>
  <si>
    <t>Mining / 10/7/2017 / South</t>
  </si>
  <si>
    <t>DCIN000066-1000</t>
  </si>
  <si>
    <t>Financial / 19/7/2017 / West</t>
  </si>
  <si>
    <t>DCIN000089-1000</t>
  </si>
  <si>
    <t>Education / 27/7/2017 / East</t>
  </si>
  <si>
    <t>DCIN000137-1000</t>
  </si>
  <si>
    <t>Agricultural / 31/3/2017 / West</t>
  </si>
  <si>
    <t>NANDI</t>
  </si>
  <si>
    <t>DCIN029-1000</t>
  </si>
  <si>
    <t>DCIN000034-1000</t>
  </si>
  <si>
    <t>Financial / 4/4/2017 / West</t>
  </si>
  <si>
    <t>DCIN029-2000</t>
  </si>
  <si>
    <t>DCIN000034-2000</t>
  </si>
  <si>
    <t>Transport / 13/7/2017 / South</t>
  </si>
  <si>
    <t>DCIN000112-1000</t>
  </si>
  <si>
    <t>Transport / 21/8/2017 / West</t>
  </si>
  <si>
    <t>NAROK</t>
  </si>
  <si>
    <t>DCIN033-1000</t>
  </si>
  <si>
    <t>DCIN000012-1000</t>
  </si>
  <si>
    <t>Mining / 27/3/2017 / West</t>
  </si>
  <si>
    <t>DCIN033-2000</t>
  </si>
  <si>
    <t>DCIN000012-2000</t>
  </si>
  <si>
    <t>Education / 2/2/2017 / South</t>
  </si>
  <si>
    <t>DCIN000123-1000</t>
  </si>
  <si>
    <t>Financial / 22/10/2017 / West</t>
  </si>
  <si>
    <t>DCIN000081-1000</t>
  </si>
  <si>
    <t>Agricultural / 7/7/2017 / West</t>
  </si>
  <si>
    <t>DCIN000110-1000</t>
  </si>
  <si>
    <t>Education / 8/8/2017 / East</t>
  </si>
  <si>
    <t>DCIN000046-1000</t>
  </si>
  <si>
    <t>Agricultural / 24/4/2017 / East</t>
  </si>
  <si>
    <t>DCIN000114-1000</t>
  </si>
  <si>
    <t>Agricultural / 27/8/2017 / East</t>
  </si>
  <si>
    <t>MOMBASA</t>
  </si>
  <si>
    <t>DCIN001-1000</t>
  </si>
  <si>
    <t>DCIN000132-1000</t>
  </si>
  <si>
    <t>Education / 7/1/2017 / West</t>
  </si>
  <si>
    <t>DCIN001-2000</t>
  </si>
  <si>
    <t>DCIN000132-2000</t>
  </si>
  <si>
    <t>Education / 27/4/2017 / East</t>
  </si>
  <si>
    <t>DCIN000068-1000</t>
  </si>
  <si>
    <t>Education / 19/7/2017 / East</t>
  </si>
  <si>
    <t>DCIN000068-2000</t>
  </si>
  <si>
    <t>Education / 19/8/2017 / South</t>
  </si>
  <si>
    <t>DCIN000138-1000</t>
  </si>
  <si>
    <t>Financial / 27/4/2017 / South</t>
  </si>
  <si>
    <t>NAKURU</t>
  </si>
  <si>
    <t>DCIN032-1000</t>
  </si>
  <si>
    <t>DCIN000084-1000</t>
  </si>
  <si>
    <t>Agricultural / 10/7/2017 / West</t>
  </si>
  <si>
    <t>DCIN032-5000</t>
  </si>
  <si>
    <t>DCIN000084-5000</t>
  </si>
  <si>
    <t>Construction / 14/7/2017 / East</t>
  </si>
  <si>
    <t>DCIN032-6000</t>
  </si>
  <si>
    <t>DCIN000084-6000</t>
  </si>
  <si>
    <t>Education / 14/9/2017 / West</t>
  </si>
  <si>
    <t>DCIN032-7000</t>
  </si>
  <si>
    <t>DCIN000084-7000</t>
  </si>
  <si>
    <t>Agricultural / 12/1/2017 / South</t>
  </si>
  <si>
    <t>DCIN000073-1000</t>
  </si>
  <si>
    <t>Transport / 21/7/2017 / East</t>
  </si>
  <si>
    <t>DCIN000033-1000</t>
  </si>
  <si>
    <t>Agricultural / 27/3/2017 / West</t>
  </si>
  <si>
    <t>DCIN032-2000</t>
  </si>
  <si>
    <t>DCIN000033-2000</t>
  </si>
  <si>
    <t>Mining / 13/4/2017 / South</t>
  </si>
  <si>
    <t>MANDERA</t>
  </si>
  <si>
    <t>DCIN009-1000</t>
  </si>
  <si>
    <t>DCIN000002-1000</t>
  </si>
  <si>
    <t>Mining / 14/1/2017 / East</t>
  </si>
  <si>
    <t>DCIN009-2000</t>
  </si>
  <si>
    <t>DCIN000002-2000</t>
  </si>
  <si>
    <t>Education / 17/7/2017 / South</t>
  </si>
  <si>
    <t>DCIN009-3000</t>
  </si>
  <si>
    <t>DCIN000002-3000</t>
  </si>
  <si>
    <t>Financial / 17/7/2017 / South</t>
  </si>
  <si>
    <t>DCIN009-4000</t>
  </si>
  <si>
    <t>DCIN000002-4000</t>
  </si>
  <si>
    <t>Education / 20/8/2017 / South</t>
  </si>
  <si>
    <t>DCIN009-7000</t>
  </si>
  <si>
    <t>DCIN000002-7000</t>
  </si>
  <si>
    <t>Agricultural / 18/12/2017 / West</t>
  </si>
  <si>
    <t>DCIN009-9000</t>
  </si>
  <si>
    <t>DCIN000005-1000</t>
  </si>
  <si>
    <t>Transport / 22/1/2017 / West</t>
  </si>
  <si>
    <t>DCIN009-8000</t>
  </si>
  <si>
    <t>DCIN000007-1000</t>
  </si>
  <si>
    <t>Transport / 27/1/2017 / East</t>
  </si>
  <si>
    <t>DCIN009-6000</t>
  </si>
  <si>
    <t>DCIN000078-1000</t>
  </si>
  <si>
    <t>DCIN000078-3000</t>
  </si>
  <si>
    <t>Transport / 23/7/2017 / South</t>
  </si>
  <si>
    <t>KISUMU</t>
  </si>
  <si>
    <t>DCIN042-1000</t>
  </si>
  <si>
    <t>DCIN000026-1000</t>
  </si>
  <si>
    <t>Agricultural / 17/3/2017 / East</t>
  </si>
  <si>
    <t>DCIN042-3000</t>
  </si>
  <si>
    <t>DCIN000026-3000</t>
  </si>
  <si>
    <t>Financial / 23/7/2017 / West</t>
  </si>
  <si>
    <t>DCIN042-4000</t>
  </si>
  <si>
    <t>DCIN000026-4000</t>
  </si>
  <si>
    <t>Education / 11/9/2017 / South</t>
  </si>
  <si>
    <t>DCIN042-6000</t>
  </si>
  <si>
    <t>DCIN000026-6000</t>
  </si>
  <si>
    <t>Education / 8/1/2017 / West</t>
  </si>
  <si>
    <t>DCIN042-7000</t>
  </si>
  <si>
    <t>DCIN000026-7000</t>
  </si>
  <si>
    <t>Transport / 19/4/2017 / West</t>
  </si>
  <si>
    <t>HOMABAY</t>
  </si>
  <si>
    <t>DCIN043-1000</t>
  </si>
  <si>
    <t>DCIN000120-1000</t>
  </si>
  <si>
    <t>Agricultural / 8/7/2017 / West</t>
  </si>
  <si>
    <t>Education / 27/9/2017 / East</t>
  </si>
  <si>
    <t>DCIN043-2000</t>
  </si>
  <si>
    <t>DCIN000120-2000</t>
  </si>
  <si>
    <t>Agricultural / 19/11/2017 / West</t>
  </si>
  <si>
    <t>DCIN000031-1000</t>
  </si>
  <si>
    <t>Construction / 21/3/2017 / East</t>
  </si>
  <si>
    <t>DCIN000031-2000</t>
  </si>
  <si>
    <t>Education / 20/7/2017 / West</t>
  </si>
  <si>
    <t>DCIN043-3000</t>
  </si>
  <si>
    <t>DCIN000031-3000</t>
  </si>
  <si>
    <t>Mining / 24/9/2017 / South</t>
  </si>
  <si>
    <t>DCIN000011-1000</t>
  </si>
  <si>
    <t>Transport / 2/2/2017 / South</t>
  </si>
  <si>
    <t>DCIN000041-1000</t>
  </si>
  <si>
    <t>Education / 22/4/2017 / West</t>
  </si>
  <si>
    <t>DCIN000075-1000</t>
  </si>
  <si>
    <t>Agricultural / 2/7/2017 / West</t>
  </si>
  <si>
    <t>DCIN000067-1000</t>
  </si>
  <si>
    <t>Financial / 19/7/2017 / East</t>
  </si>
  <si>
    <t>THARAKA-NITHI</t>
  </si>
  <si>
    <t>DCIN013-2000</t>
  </si>
  <si>
    <t>DCIN000122-2000</t>
  </si>
  <si>
    <t>Financial / 17/10/2017 / East</t>
  </si>
  <si>
    <t>DCIN013-6000</t>
  </si>
  <si>
    <t>DCIN000122-6000</t>
  </si>
  <si>
    <t>Financial / 17/2/2017 / South</t>
  </si>
  <si>
    <t>DCIN013-1000</t>
  </si>
  <si>
    <t>DCIN000064-1000</t>
  </si>
  <si>
    <t>Mining / 11/7/2017 / South</t>
  </si>
  <si>
    <t>ELGEYO MARAKWET</t>
  </si>
  <si>
    <t>DCIN028-1000</t>
  </si>
  <si>
    <t>DCIN000085-1000</t>
  </si>
  <si>
    <t>Agricultural / 10/7/2017 / South</t>
  </si>
  <si>
    <t>DCIN028-2000</t>
  </si>
  <si>
    <t>DCIN000085-2000</t>
  </si>
  <si>
    <t>Mining / 13/7/2017 / East</t>
  </si>
  <si>
    <t>DCIN000127-2000</t>
  </si>
  <si>
    <t>Transport / 10/12/2017 / East</t>
  </si>
  <si>
    <t>TANA RIVER</t>
  </si>
  <si>
    <t>DCIN004-1000</t>
  </si>
  <si>
    <t>DCIN000014-1000</t>
  </si>
  <si>
    <t>Construction / 4/2/2017 / South</t>
  </si>
  <si>
    <t>DCIN004-2000</t>
  </si>
  <si>
    <t>DCIN000014-2000</t>
  </si>
  <si>
    <t>Construction / 14/1/2017 / East</t>
  </si>
  <si>
    <t>DCIN000058-1000</t>
  </si>
  <si>
    <t>Construction / 7/7/2017 / East</t>
  </si>
  <si>
    <t>DCIN000052-1000</t>
  </si>
  <si>
    <t>Transport / 29/4/2017 / South</t>
  </si>
  <si>
    <t>DCIN000052-2000</t>
  </si>
  <si>
    <t>Financial / 3/7/2017 / West</t>
  </si>
  <si>
    <t>DCIN004-3000</t>
  </si>
  <si>
    <t>DCIN000052-3000</t>
  </si>
  <si>
    <t>Mining / 28/7/2017 / East</t>
  </si>
  <si>
    <t>DCIN000140-1000</t>
  </si>
  <si>
    <t>Transport / 28/7/2017 / East</t>
  </si>
  <si>
    <t>DCIN000036-1000</t>
  </si>
  <si>
    <t>Construction / 13/4/2017 / South</t>
  </si>
  <si>
    <t>LAIKIPIA</t>
  </si>
  <si>
    <t>DCIN031-1000</t>
  </si>
  <si>
    <t>DCIN000117-1000</t>
  </si>
  <si>
    <t>Transport / 17/9/2017 / West</t>
  </si>
  <si>
    <t>DCIN031-2000</t>
  </si>
  <si>
    <t>DCIN000117-2000</t>
  </si>
  <si>
    <t>Financial / 21/1/2017 / West</t>
  </si>
  <si>
    <t>DCIN000104-1000</t>
  </si>
  <si>
    <t>Transport / 21/7/2017 / West</t>
  </si>
  <si>
    <t>DCIN031-3000</t>
  </si>
  <si>
    <t>DCIN000104-3000</t>
  </si>
  <si>
    <t>Education / 27/10/2017 / East</t>
  </si>
  <si>
    <t>DCIN000103-1000</t>
  </si>
  <si>
    <t>Mining / 21/7/2017 / West</t>
  </si>
  <si>
    <t>DCIN000103-2000</t>
  </si>
  <si>
    <t>Financial / 1/9/2017 / South</t>
  </si>
  <si>
    <t>DCIN000038-2000</t>
  </si>
  <si>
    <t>Financial / 17/4/2017 / East</t>
  </si>
  <si>
    <t>DCIN000043-1000</t>
  </si>
  <si>
    <t>Construction / 20/4/2017 / East</t>
  </si>
  <si>
    <t>SAMBURU</t>
  </si>
  <si>
    <t>DCIN025-1000</t>
  </si>
  <si>
    <t>DCIN000035-1000</t>
  </si>
  <si>
    <t>Agricultural / 10/4/2017 / East</t>
  </si>
  <si>
    <t>DCIN025-2000</t>
  </si>
  <si>
    <t>DCIN000035-2000</t>
  </si>
  <si>
    <t>Education / 13/7/2017 / South</t>
  </si>
  <si>
    <t>DCIN000030-1000</t>
  </si>
  <si>
    <t>Education / 21/3/2017 / East</t>
  </si>
  <si>
    <t>DCIN000025-1000</t>
  </si>
  <si>
    <t>Transport / 7/3/2017 / West</t>
  </si>
  <si>
    <t>DCIN000060-1000</t>
  </si>
  <si>
    <t>Financial / 8/7/2017 / South</t>
  </si>
  <si>
    <t>DCIN000060-2000</t>
  </si>
  <si>
    <t>Financial / 17/7/2017 / East</t>
  </si>
  <si>
    <t>DCIN000021-1000</t>
  </si>
  <si>
    <t>Financial / 27/2/2017 / West</t>
  </si>
  <si>
    <t>DCIN000021-2000</t>
  </si>
  <si>
    <t>Financial / 27/4/2017 / West</t>
  </si>
  <si>
    <t>WEST POKOT</t>
  </si>
  <si>
    <t>DCIN024-1000</t>
  </si>
  <si>
    <t>DCIN000077-1000</t>
  </si>
  <si>
    <t>Agricultural / 20/7/2017 / South</t>
  </si>
  <si>
    <t>DCIN024-7000</t>
  </si>
  <si>
    <t>DCIN000077-7000</t>
  </si>
  <si>
    <t>Transport / 7/10/2017 / West</t>
  </si>
  <si>
    <t>DCIN024-8000</t>
  </si>
  <si>
    <t>DCIN000077-8000</t>
  </si>
  <si>
    <t>Construction / 27/10/2017 / East</t>
  </si>
  <si>
    <t>DCIN000061-1000</t>
  </si>
  <si>
    <t>Construction / 12/7/2017 / East</t>
  </si>
  <si>
    <t>DCIN024-2000</t>
  </si>
  <si>
    <t>DCIN000061-2000</t>
  </si>
  <si>
    <t>NYANDARUA</t>
  </si>
  <si>
    <t>DCIN018-1000</t>
  </si>
  <si>
    <t>DCIN000109-1000</t>
  </si>
  <si>
    <t>Construction / 3/8/2017 / East</t>
  </si>
  <si>
    <t>DCIN018-2000</t>
  </si>
  <si>
    <t>DCIN000109-2000</t>
  </si>
  <si>
    <t>Mining / 11/3/2017 / East</t>
  </si>
  <si>
    <t>DCIN018-3000</t>
  </si>
  <si>
    <t>DCIN000109-3000</t>
  </si>
  <si>
    <t>Agricultural / 7/4/2017 / West</t>
  </si>
  <si>
    <t>DCIN018-4000</t>
  </si>
  <si>
    <t>DCIN000109-4000</t>
  </si>
  <si>
    <t>Construction / 7/7/2017 / South</t>
  </si>
  <si>
    <t>DCIN000095-1000</t>
  </si>
  <si>
    <t>Mining / 2/7/2017 / West</t>
  </si>
  <si>
    <t>DCIN000095-2000</t>
  </si>
  <si>
    <t>Mining / 21/10/2017 / South</t>
  </si>
  <si>
    <t>NYAMIRA</t>
  </si>
  <si>
    <t>DCIN046-1000</t>
  </si>
  <si>
    <t>DCIN000024-1000</t>
  </si>
  <si>
    <t>Financial / 4/3/2017 / East</t>
  </si>
  <si>
    <t>DCIN046-2000</t>
  </si>
  <si>
    <t>DCIN000024-2000</t>
  </si>
  <si>
    <t>Mining / 8/4/2017 / East</t>
  </si>
  <si>
    <t>DCIN046-3000</t>
  </si>
  <si>
    <t>DCIN000024-3000</t>
  </si>
  <si>
    <t>Education / 11/7/2017 / West</t>
  </si>
  <si>
    <t>DCIN046-4000</t>
  </si>
  <si>
    <t>DCIN000024-4000</t>
  </si>
  <si>
    <t>DCIN046-5000</t>
  </si>
  <si>
    <t>DCIN000024-5000</t>
  </si>
  <si>
    <t>Construction / 17/7/2017 / East</t>
  </si>
  <si>
    <t>DCIN046-6000</t>
  </si>
  <si>
    <t>DCIN000024-6000</t>
  </si>
  <si>
    <t>Education / 20/8/2017 / West</t>
  </si>
  <si>
    <t>DCIN046-7000</t>
  </si>
  <si>
    <t>DCIN000024-7000</t>
  </si>
  <si>
    <t>Construction / 22/9/2017 / East</t>
  </si>
  <si>
    <t>DCIN046-9000</t>
  </si>
  <si>
    <t>DCIN000024-9000</t>
  </si>
  <si>
    <t>Construction / 21/10/2017 / West</t>
  </si>
  <si>
    <t>SIAYA</t>
  </si>
  <si>
    <t>DCIN041-1000</t>
  </si>
  <si>
    <t>DCIN000009-1000</t>
  </si>
  <si>
    <t>Mining / 30/1/2017 / West</t>
  </si>
  <si>
    <t>DCIN041-2000</t>
  </si>
  <si>
    <t>DCIN000009-2000</t>
  </si>
  <si>
    <t>Agricultural / 13/3/2017 / East</t>
  </si>
  <si>
    <t>DCIN041-3000</t>
  </si>
  <si>
    <t>DCIN000009-3000</t>
  </si>
  <si>
    <t>Construction / 18/7/2017 / East</t>
  </si>
  <si>
    <t>DCIN000093-1000</t>
  </si>
  <si>
    <t>Agricultural / 29/7/2017 / South</t>
  </si>
  <si>
    <t>DCIN000042-1000</t>
  </si>
  <si>
    <t>Transport / 20/4/2017 / East</t>
  </si>
  <si>
    <t>DCIN000013-1000</t>
  </si>
  <si>
    <t>Agricultural / 4/2/2017 / West</t>
  </si>
  <si>
    <t>DCIN000028-2000</t>
  </si>
  <si>
    <t>Education / 18/3/2017 / South</t>
  </si>
  <si>
    <t>DCIN000135-1000</t>
  </si>
  <si>
    <t>Agricultural / 19/2/2017 / East</t>
  </si>
  <si>
    <t>DCIN000019-1000</t>
  </si>
  <si>
    <t>Mining / 13/2/2017 / South</t>
  </si>
  <si>
    <t>DCIN000019-2000</t>
  </si>
  <si>
    <t>Education / 17/3/2017 / West</t>
  </si>
  <si>
    <t>DCIN000019-3000</t>
  </si>
  <si>
    <t>KWALE</t>
  </si>
  <si>
    <t>DCIN002-1000</t>
  </si>
  <si>
    <t>DCIN000045-1000</t>
  </si>
  <si>
    <t>Financial / 30/4/2017 / South</t>
  </si>
  <si>
    <t>DCIN002-2000</t>
  </si>
  <si>
    <t>DCIN000045-2000</t>
  </si>
  <si>
    <t>Financial / 20/7/2017 / South</t>
  </si>
  <si>
    <t>DCIN000088-2000</t>
  </si>
  <si>
    <t>Financial / 22/7/2017 / South</t>
  </si>
  <si>
    <t>DCIN002-4000</t>
  </si>
  <si>
    <t>DCIN000088-4000</t>
  </si>
  <si>
    <t>Transport / 27/7/2017 / East</t>
  </si>
  <si>
    <t>DCIN002-6000</t>
  </si>
  <si>
    <t>DCIN000088-6000</t>
  </si>
  <si>
    <t>Financial / 11/8/2017 / South</t>
  </si>
  <si>
    <t>TAITA-TAVETA</t>
  </si>
  <si>
    <t>DCIN006-1000</t>
  </si>
  <si>
    <t>DCIN000097-1000</t>
  </si>
  <si>
    <t>DCIN006-2000</t>
  </si>
  <si>
    <t>DCIN000097-2000</t>
  </si>
  <si>
    <t>Agricultural / 22/7/2017 / East</t>
  </si>
  <si>
    <t>DCIN006-3000</t>
  </si>
  <si>
    <t>DCIN000097-3000</t>
  </si>
  <si>
    <t>Agricultural / 7/10/2017 / West</t>
  </si>
  <si>
    <t>DCIN006-4000</t>
  </si>
  <si>
    <t>DCIN000097-4000</t>
  </si>
  <si>
    <t>Transport / 9/11/2017 / East</t>
  </si>
  <si>
    <t>DCIN006-5000</t>
  </si>
  <si>
    <t>DCIN000097-5000</t>
  </si>
  <si>
    <t>Education / 18/4/2017 / West</t>
  </si>
  <si>
    <t>MURANGA</t>
  </si>
  <si>
    <t>DCIN021-1000</t>
  </si>
  <si>
    <t>DCIN000124-1000</t>
  </si>
  <si>
    <t>Mining / 30/10/2017 / South</t>
  </si>
  <si>
    <t>DCIN000101-1000</t>
  </si>
  <si>
    <t>Construction / 10/7/2017 / South</t>
  </si>
  <si>
    <t>DCIN021-2000</t>
  </si>
  <si>
    <t>DCIN000101-2000</t>
  </si>
  <si>
    <t>Transport / 12/8/2017 / South</t>
  </si>
  <si>
    <t>DCIN021-3000</t>
  </si>
  <si>
    <t>DCIN000101-3000</t>
  </si>
  <si>
    <t>Mining / 18/9/2017 / East</t>
  </si>
  <si>
    <t>DCIN021-4000</t>
  </si>
  <si>
    <t>DCIN000101-4000</t>
  </si>
  <si>
    <t>Education / 20/1/2017 / South</t>
  </si>
  <si>
    <t>MAKUENI</t>
  </si>
  <si>
    <t>DCIN017-1000</t>
  </si>
  <si>
    <t>DCIN000079-1000</t>
  </si>
  <si>
    <t>Financial / 27/7/2017 / West</t>
  </si>
  <si>
    <t>DCIN017-2000</t>
  </si>
  <si>
    <t>DCIN000079-2000</t>
  </si>
  <si>
    <t>Education / 29/9/2017 / East</t>
  </si>
  <si>
    <t>DCIN017-3000</t>
  </si>
  <si>
    <t>DCIN000079-3000</t>
  </si>
  <si>
    <t>Construction / 29/3/2017 / East</t>
  </si>
  <si>
    <t>DCIN017-4000</t>
  </si>
  <si>
    <t>DCIN000096-4000</t>
  </si>
  <si>
    <t>Agricultural / 8/10/2017 / West</t>
  </si>
  <si>
    <t>DCIN017-5000</t>
  </si>
  <si>
    <t>DCIN000096-5000</t>
  </si>
  <si>
    <t>Mining / 7/4/2017 / East</t>
  </si>
  <si>
    <t>WAJIR</t>
  </si>
  <si>
    <t>DCIN008-1000</t>
  </si>
  <si>
    <t>DCIN000006-1000</t>
  </si>
  <si>
    <t>Agricultural / 21/1/2017 / West</t>
  </si>
  <si>
    <t>DCIN008-2000</t>
  </si>
  <si>
    <t>DCIN000006-2000</t>
  </si>
  <si>
    <t>Agricultural / 14/10/2017 / West</t>
  </si>
  <si>
    <t>DCIN000129-1000</t>
  </si>
  <si>
    <t>Financial / 21/12/2017 / West</t>
  </si>
  <si>
    <t>BOMET</t>
  </si>
  <si>
    <t>DCIN036-1000</t>
  </si>
  <si>
    <t>DCIN000001-1000</t>
  </si>
  <si>
    <t>Construction / 17/1/2017 / East</t>
  </si>
  <si>
    <t>DCIN036-2000</t>
  </si>
  <si>
    <t>DCIN000001-2000</t>
  </si>
  <si>
    <t>Transport / 17/2/2017 / East</t>
  </si>
  <si>
    <t>DCIN036-3000</t>
  </si>
  <si>
    <t>DCIN000001-3000</t>
  </si>
  <si>
    <t>Agricultural / 24/3/2017 / East</t>
  </si>
  <si>
    <t>DCIN036-4000</t>
  </si>
  <si>
    <t>DCIN000001-4000</t>
  </si>
  <si>
    <t>Mining / 27/4/2017 / South</t>
  </si>
  <si>
    <t>DCIN036-5000</t>
  </si>
  <si>
    <t>DCIN000001-5000</t>
  </si>
  <si>
    <t>Education / 29/7/2017 / East</t>
  </si>
  <si>
    <t>DCIN036-6000</t>
  </si>
  <si>
    <t>DCIN000001-6000</t>
  </si>
  <si>
    <t>Education / 29/7/2017 / West</t>
  </si>
  <si>
    <t>DCIN036-7000</t>
  </si>
  <si>
    <t>DCIN000001-7000</t>
  </si>
  <si>
    <t>Financial / 17/7/2017 / West</t>
  </si>
  <si>
    <t>DCIN036-8000</t>
  </si>
  <si>
    <t>DCIN000001-8000</t>
  </si>
  <si>
    <t>Mining / 24/11/2017 / East</t>
  </si>
  <si>
    <t>DCIN036-9000</t>
  </si>
  <si>
    <t>DCIN000001-9000</t>
  </si>
  <si>
    <t>Financial / 19/1/2017 / South</t>
  </si>
  <si>
    <t>KISII</t>
  </si>
  <si>
    <t>DCIN045-2000</t>
  </si>
  <si>
    <t>DCIN000072-2000</t>
  </si>
  <si>
    <t>Transport / 20/7/2017 / West</t>
  </si>
  <si>
    <t>Education / 18/7/2017 / West</t>
  </si>
  <si>
    <t>DCIN045-1000</t>
  </si>
  <si>
    <t>DCIN000126-1000</t>
  </si>
  <si>
    <t>Education / 12/11/2017 / East</t>
  </si>
  <si>
    <t>DCIN000074-1000</t>
  </si>
  <si>
    <t>Education / 22/7/2017 / East</t>
  </si>
  <si>
    <t>DCIN000118-1000</t>
  </si>
  <si>
    <t>Education / 18/9/2017 / West</t>
  </si>
  <si>
    <t>NYERI</t>
  </si>
  <si>
    <t>DCIN019-1000</t>
  </si>
  <si>
    <t>DCIN000015-1000</t>
  </si>
  <si>
    <t>Agricultural / 4/2/2017 / South</t>
  </si>
  <si>
    <t>DCIN019-2000</t>
  </si>
  <si>
    <t>DCIN000015-2000</t>
  </si>
  <si>
    <t>Construction / 14/4/2017 / South</t>
  </si>
  <si>
    <t>DCIN019-3000</t>
  </si>
  <si>
    <t>DCIN000015-3000</t>
  </si>
  <si>
    <t>Agricultural / 13/7/2017 / South</t>
  </si>
  <si>
    <t>DCIN000099-1000</t>
  </si>
  <si>
    <t>DCIN019-11000</t>
  </si>
  <si>
    <t>DCIN000099-11000</t>
  </si>
  <si>
    <t>Agricultural / 30/10/2017 / West</t>
  </si>
  <si>
    <t>DCIN019-8000</t>
  </si>
  <si>
    <t>DCIN000099-8000</t>
  </si>
  <si>
    <t>Transport / 27/11/2017 / South</t>
  </si>
  <si>
    <t>DCIN019-9000</t>
  </si>
  <si>
    <t>DCIN000099-9000</t>
  </si>
  <si>
    <t>Mining / 27/9/2017 / West</t>
  </si>
  <si>
    <t>DCIN000116-1000</t>
  </si>
  <si>
    <t>Agricultural / 11/9/2017 / South</t>
  </si>
  <si>
    <t>KERICHO</t>
  </si>
  <si>
    <t>DCIN035-10000</t>
  </si>
  <si>
    <t>DCIN000010-10000</t>
  </si>
  <si>
    <t>Agricultural / 7/10/2017 / South</t>
  </si>
  <si>
    <t>DCIN035-15000</t>
  </si>
  <si>
    <t>DCIN000010-15000</t>
  </si>
  <si>
    <t>Mining / 7/11/2017 / South</t>
  </si>
  <si>
    <t>DCIN035-16000</t>
  </si>
  <si>
    <t>DCIN000010-16000</t>
  </si>
  <si>
    <t>Transport / 8/12/2017 / East</t>
  </si>
  <si>
    <t>DCIN035-17000</t>
  </si>
  <si>
    <t>DCIN000010-17000</t>
  </si>
  <si>
    <t>Construction / 22/1/2017 / West</t>
  </si>
  <si>
    <t>DCIN035-18000</t>
  </si>
  <si>
    <t>DCIN000010-18000</t>
  </si>
  <si>
    <t>Financial / 28/7/2017 / West</t>
  </si>
  <si>
    <t>DCIN035-2000</t>
  </si>
  <si>
    <t>DCIN000010-2000</t>
  </si>
  <si>
    <t>Financial / 7/4/2017 / West</t>
  </si>
  <si>
    <t>DCIN035-3000</t>
  </si>
  <si>
    <t>DCIN000010-3000</t>
  </si>
  <si>
    <t>Agricultural / 8/7/2017 / East</t>
  </si>
  <si>
    <t>DCIN035-5000</t>
  </si>
  <si>
    <t>DCIN000010-5000</t>
  </si>
  <si>
    <t>DCIN035-6000</t>
  </si>
  <si>
    <t>DCIN000010-6000</t>
  </si>
  <si>
    <t>Education / 3/3/2017 / West</t>
  </si>
  <si>
    <t>DCIN035-7000</t>
  </si>
  <si>
    <t>DCIN000010-7000</t>
  </si>
  <si>
    <t>Mining / 17/7/2017 / South</t>
  </si>
  <si>
    <t>DCIN035-8000</t>
  </si>
  <si>
    <t>DCIN000010-8000</t>
  </si>
  <si>
    <t>Construction / 1/9/2017 / West</t>
  </si>
  <si>
    <t>DCIN035-9000</t>
  </si>
  <si>
    <t>DCIN000010-9000</t>
  </si>
  <si>
    <t>Mining / 30/1/2017 / South</t>
  </si>
  <si>
    <t>KILIFI</t>
  </si>
  <si>
    <t>DCIN003-1000</t>
  </si>
  <si>
    <t>DCIN000080-1000</t>
  </si>
  <si>
    <t>Financial / 27/7/2017 / South</t>
  </si>
  <si>
    <t>DCIN003-5000</t>
  </si>
  <si>
    <t>DCIN000080-5000</t>
  </si>
  <si>
    <t>Transport / 14/7/2017 / West</t>
  </si>
  <si>
    <t>DCIN003-6000</t>
  </si>
  <si>
    <t>DCIN000080-6000</t>
  </si>
  <si>
    <t>Agricultural / 30/9/2017 / East</t>
  </si>
  <si>
    <t>DCIN003-7000</t>
  </si>
  <si>
    <t>DCIN000080-7000</t>
  </si>
  <si>
    <t>Financial / 7/7/2017 / South</t>
  </si>
  <si>
    <t>MARSABIT</t>
  </si>
  <si>
    <t>DCIN010-1000</t>
  </si>
  <si>
    <t>DCIN000111-1000</t>
  </si>
  <si>
    <t>Mining / 17/8/2017 / West</t>
  </si>
  <si>
    <t>DCIN000018-1000</t>
  </si>
  <si>
    <t>Agricultural / 13/2/2017 / South</t>
  </si>
  <si>
    <t>DCIN010-2000</t>
  </si>
  <si>
    <t>DCIN000018-2000</t>
  </si>
  <si>
    <t>Construction / 10/3/2017 / East</t>
  </si>
  <si>
    <t>DCIN000053-2000</t>
  </si>
  <si>
    <t>Agricultural / 30/4/2017 / West</t>
  </si>
  <si>
    <t>DCIN000049-1000</t>
  </si>
  <si>
    <t>Financial / 24/4/2017 / East</t>
  </si>
  <si>
    <t>DCIN000100-1000</t>
  </si>
  <si>
    <t>Financial / 10/7/2017 / South</t>
  </si>
  <si>
    <t>DCIN000100-2000</t>
  </si>
  <si>
    <t>Construction / 17/8/2017 / South</t>
  </si>
  <si>
    <t>DCIN010-6000</t>
  </si>
  <si>
    <t>DCIN000100-6000</t>
  </si>
  <si>
    <t>Transport / 7/10/2017 / South</t>
  </si>
  <si>
    <t>KAKAMEGA</t>
  </si>
  <si>
    <t>DCIN037-1000</t>
  </si>
  <si>
    <t>DCIN000082-1000</t>
  </si>
  <si>
    <t>Agricultural / 9/7/2017 / East</t>
  </si>
  <si>
    <t>DCIN000029-1000</t>
  </si>
  <si>
    <t>Financial / 21/3/2017 / West</t>
  </si>
  <si>
    <t>DCIN000076-1000</t>
  </si>
  <si>
    <t>Financial / 3/7/2017 / East</t>
  </si>
  <si>
    <t>DCIN037-2000</t>
  </si>
  <si>
    <t>DCIN000076-2000</t>
  </si>
  <si>
    <t>Agricultural / 8/8/2017 / South</t>
  </si>
  <si>
    <t>DCIN037-3000</t>
  </si>
  <si>
    <t>DCIN000076-3000</t>
  </si>
  <si>
    <t>Agricultural / 10/12/2017 / East</t>
  </si>
  <si>
    <t>DCIN037-4000</t>
  </si>
  <si>
    <t>DCIN000076-4000</t>
  </si>
  <si>
    <t>DCIN037-5000</t>
  </si>
  <si>
    <t>DCIN000076-5000</t>
  </si>
  <si>
    <t>LAMU</t>
  </si>
  <si>
    <t>DCIN005-1000</t>
  </si>
  <si>
    <t>DCIN000054-1000</t>
  </si>
  <si>
    <t>Agricultural / 4/7/2017 / South</t>
  </si>
  <si>
    <t>DCIN005-2000</t>
  </si>
  <si>
    <t>DCIN000054-2000</t>
  </si>
  <si>
    <t>Education / 9/7/2017 / West</t>
  </si>
  <si>
    <t>DCIN000094-1000</t>
  </si>
  <si>
    <t>Financial / 2/7/2017 / South</t>
  </si>
  <si>
    <t>DCIN000083-1000</t>
  </si>
  <si>
    <t>Education / 10/7/2017 / West</t>
  </si>
  <si>
    <t>KAJIADO</t>
  </si>
  <si>
    <t>DCIN034-1000</t>
  </si>
  <si>
    <t>DCIN000057-1000</t>
  </si>
  <si>
    <t>Mining / 7/7/2017 / West</t>
  </si>
  <si>
    <t>DCIN034-4000</t>
  </si>
  <si>
    <t>DCIN000057-4000</t>
  </si>
  <si>
    <t>Education / 21/7/2017 / South</t>
  </si>
  <si>
    <t>Region</t>
  </si>
  <si>
    <t>Customer Segment</t>
  </si>
  <si>
    <t>Product Category</t>
  </si>
  <si>
    <t>Product Name</t>
  </si>
  <si>
    <t>Quantity Sold</t>
  </si>
  <si>
    <t>Unit Price</t>
  </si>
  <si>
    <t>Discount</t>
  </si>
  <si>
    <t>Sales Revenue</t>
  </si>
  <si>
    <t>North America</t>
  </si>
  <si>
    <t>Individual</t>
  </si>
  <si>
    <t>Electronics</t>
  </si>
  <si>
    <t>Smartphone</t>
  </si>
  <si>
    <t>Small Business</t>
  </si>
  <si>
    <t>Apparel</t>
  </si>
  <si>
    <t>T-Shirt</t>
  </si>
  <si>
    <t>Europe</t>
  </si>
  <si>
    <t>Enterprise</t>
  </si>
  <si>
    <t>Home &amp; Garden</t>
  </si>
  <si>
    <t>Sofa</t>
  </si>
  <si>
    <t>Laptop</t>
  </si>
  <si>
    <t>Asia-Pacific</t>
  </si>
  <si>
    <t>Table</t>
  </si>
  <si>
    <t>Suit</t>
  </si>
  <si>
    <t>Lamp</t>
  </si>
  <si>
    <t>Camera</t>
  </si>
  <si>
    <t>Dress</t>
  </si>
  <si>
    <t>Tablet</t>
  </si>
  <si>
    <t>Chair</t>
  </si>
  <si>
    <t>Headphones</t>
  </si>
  <si>
    <t>Shoes</t>
  </si>
  <si>
    <t>Desk</t>
  </si>
  <si>
    <t>TV</t>
  </si>
  <si>
    <t>Sum of Sales Revenue</t>
  </si>
  <si>
    <t>Column Labels</t>
  </si>
  <si>
    <t>Pants</t>
  </si>
  <si>
    <t>Pillow</t>
  </si>
  <si>
    <t>Smart Speaker</t>
  </si>
  <si>
    <t>Speakers</t>
  </si>
  <si>
    <t>Sweater</t>
  </si>
  <si>
    <t>Vacuum Cleaner</t>
  </si>
  <si>
    <t>Jacket</t>
  </si>
  <si>
    <t>Monitor</t>
  </si>
  <si>
    <t>Blender</t>
  </si>
  <si>
    <t>Shirt</t>
  </si>
  <si>
    <t>Printer</t>
  </si>
  <si>
    <t>Picture Frame</t>
  </si>
  <si>
    <t>Keyboard</t>
  </si>
  <si>
    <t>Bed</t>
  </si>
  <si>
    <t>Flowerpot</t>
  </si>
  <si>
    <t>Mirror</t>
  </si>
  <si>
    <t>Armchair</t>
  </si>
  <si>
    <t>Smartwatch</t>
  </si>
  <si>
    <t>Vase</t>
  </si>
  <si>
    <t>Blouse</t>
  </si>
  <si>
    <t>Rug</t>
  </si>
  <si>
    <t>Smart speaker</t>
  </si>
  <si>
    <t>Clock</t>
  </si>
  <si>
    <t>Hat</t>
  </si>
  <si>
    <t>Mattress</t>
  </si>
  <si>
    <t>Wireless Mouse</t>
  </si>
  <si>
    <t>Plant</t>
  </si>
  <si>
    <t>Wireless Charger</t>
  </si>
  <si>
    <t>Coat</t>
  </si>
  <si>
    <t>Sofa Bed</t>
  </si>
  <si>
    <t>Gaming Mouse</t>
  </si>
  <si>
    <t>Ottoman</t>
  </si>
  <si>
    <t>Desk Lamp</t>
  </si>
  <si>
    <t>Bluetooth Speaker</t>
  </si>
  <si>
    <t>Curtain</t>
  </si>
  <si>
    <t>Smart Watch</t>
  </si>
  <si>
    <t>Wall Clock</t>
  </si>
  <si>
    <t>Skirt</t>
  </si>
  <si>
    <t>Webcam</t>
  </si>
  <si>
    <t>Throw Pillow</t>
  </si>
  <si>
    <t>FMDA AUGUST 2023 Q23</t>
  </si>
  <si>
    <t>Section III comprises Question 23 and 24. Answer ONE question in this section.</t>
  </si>
  <si>
    <t>QUESTION TWENTY THREE</t>
  </si>
  <si>
    <t>A retail company wants to analyse the sales performance of their products across different regions and</t>
  </si>
  <si>
    <t>customer segments. The company has provided you with a dataset in the worksheet named</t>
  </si>
  <si>
    <r>
      <t>“</t>
    </r>
    <r>
      <rPr>
        <b/>
        <sz val="13"/>
        <color theme="1"/>
        <rFont val="Times New Roman"/>
        <family val="1"/>
      </rPr>
      <t>Question Twenty Three data</t>
    </r>
    <r>
      <rPr>
        <sz val="13"/>
        <color theme="1"/>
        <rFont val="Times New Roman"/>
        <family val="1"/>
      </rPr>
      <t xml:space="preserve">” in the downloaded workbook that includes sales data for the past three </t>
    </r>
  </si>
  <si>
    <t>years, broken down by region and customer segment. The company would like to identify the top-selling</t>
  </si>
  <si>
    <t>products in each region and segment, and understand the drivers of sales performance.</t>
  </si>
  <si>
    <t>Create an Excel worksheet that performs the following tasks:</t>
  </si>
  <si>
    <t>(a)    Use Excel's PivotTable feature to summarise the sales data by region and customer segment.</t>
  </si>
  <si>
    <t xml:space="preserve">     (6 marks)</t>
  </si>
  <si>
    <t xml:space="preserve">(b)    Create a dashboard visualising sales performance by region and segment. The dashboard should </t>
  </si>
  <si>
    <t xml:space="preserve">         include interactive features that allow the user to filter the data by region, segment, and product.</t>
  </si>
  <si>
    <t xml:space="preserve">     (7 marks)</t>
  </si>
  <si>
    <t xml:space="preserve">(c)    Perform a sensitivity analysis to determine the impact of changes in price by 25%,10%, -10% and </t>
  </si>
  <si>
    <t xml:space="preserve">        -25% on total sales in each of the three regions using a data table. </t>
  </si>
  <si>
    <t>Save and upload your Ms Excel workbook.</t>
  </si>
  <si>
    <t>volume</t>
  </si>
  <si>
    <t>total volume</t>
  </si>
  <si>
    <t>SUMIFS</t>
  </si>
  <si>
    <t>Sum of Volume</t>
  </si>
  <si>
    <t>Total</t>
  </si>
  <si>
    <t>INDEX AND MATCH</t>
  </si>
  <si>
    <t>VLOOKUP &amp; MATCH</t>
  </si>
  <si>
    <t>XLOOKUP</t>
  </si>
  <si>
    <t>COUNTIFS</t>
  </si>
  <si>
    <t>AVERAGEIFS</t>
  </si>
  <si>
    <t>Sum of Disbursed Amounts</t>
  </si>
  <si>
    <t>Sum of Budget</t>
  </si>
  <si>
    <t xml:space="preserve"> The budget allocated per project.</t>
  </si>
  <si>
    <t xml:space="preserve"> (ii)   The amounts disbursed per project focus item.</t>
  </si>
  <si>
    <t>Sum of Project Cost</t>
  </si>
  <si>
    <t>Sum of Admin Costs</t>
  </si>
  <si>
    <t>2020</t>
  </si>
  <si>
    <t>Feb</t>
  </si>
  <si>
    <t>Mar</t>
  </si>
  <si>
    <t>Apr</t>
  </si>
  <si>
    <t>May</t>
  </si>
  <si>
    <t>Jun</t>
  </si>
  <si>
    <t>Jul</t>
  </si>
  <si>
    <t>Aug</t>
  </si>
  <si>
    <t>Sep</t>
  </si>
  <si>
    <t>Oct</t>
  </si>
  <si>
    <t>Nov</t>
  </si>
  <si>
    <t>Dec</t>
  </si>
  <si>
    <t>2021</t>
  </si>
  <si>
    <t>2022</t>
  </si>
  <si>
    <t>2023</t>
  </si>
  <si>
    <t>2024</t>
  </si>
  <si>
    <t>County Name</t>
  </si>
  <si>
    <t>Loan Type</t>
  </si>
  <si>
    <t>Project Start_Date</t>
  </si>
  <si>
    <t>Approved Amount</t>
  </si>
  <si>
    <t>Project Expenses</t>
  </si>
  <si>
    <t>Pending  Disbursment</t>
  </si>
  <si>
    <t>Surplus / Deficit</t>
  </si>
  <si>
    <t>Spending Status</t>
  </si>
  <si>
    <t>=PROPER(CONCATENATE(A1," ",A2))</t>
  </si>
  <si>
    <t>DCIN015</t>
  </si>
  <si>
    <t>DCIN023</t>
  </si>
  <si>
    <t>DCIN026</t>
  </si>
  <si>
    <t>DCIN044</t>
  </si>
  <si>
    <t>DCIN007</t>
  </si>
  <si>
    <t>DCIN014</t>
  </si>
  <si>
    <t>DCIN011</t>
  </si>
  <si>
    <t>DCIN016</t>
  </si>
  <si>
    <t>DCIN038</t>
  </si>
  <si>
    <t>DCIN012</t>
  </si>
  <si>
    <t>DCIN020</t>
  </si>
  <si>
    <t>DCIN047</t>
  </si>
  <si>
    <t>DCIN040</t>
  </si>
  <si>
    <t>DCIN027</t>
  </si>
  <si>
    <t>DCIN039</t>
  </si>
  <si>
    <t>DCIN022</t>
  </si>
  <si>
    <t>DCIN029</t>
  </si>
  <si>
    <t>DCIN033</t>
  </si>
  <si>
    <t>DCIN001</t>
  </si>
  <si>
    <t>DCIN032</t>
  </si>
  <si>
    <t>DCIN009</t>
  </si>
  <si>
    <t>DCIN042</t>
  </si>
  <si>
    <t>DCIN043</t>
  </si>
  <si>
    <t>DCIN013</t>
  </si>
  <si>
    <t>DCIN028</t>
  </si>
  <si>
    <t>DCIN004</t>
  </si>
  <si>
    <t>DCIN031</t>
  </si>
  <si>
    <t>DCIN025</t>
  </si>
  <si>
    <t>DCIN024</t>
  </si>
  <si>
    <t>DCIN018</t>
  </si>
  <si>
    <t>DCIN046</t>
  </si>
  <si>
    <t>DCIN041</t>
  </si>
  <si>
    <t>DCIN002</t>
  </si>
  <si>
    <t>DCIN006</t>
  </si>
  <si>
    <t>DCIN021</t>
  </si>
  <si>
    <t>DCIN017</t>
  </si>
  <si>
    <t>DCIN008</t>
  </si>
  <si>
    <t>DCIN036</t>
  </si>
  <si>
    <t>DCIN045</t>
  </si>
  <si>
    <t>DCIN019</t>
  </si>
  <si>
    <t>DCIN035</t>
  </si>
  <si>
    <t>DCIN003</t>
  </si>
  <si>
    <t>DCIN010</t>
  </si>
  <si>
    <t>DCIN037</t>
  </si>
  <si>
    <t>DCIN005</t>
  </si>
  <si>
    <t>DCIN034</t>
  </si>
  <si>
    <t>County Id</t>
  </si>
  <si>
    <t>Loan Serial</t>
  </si>
  <si>
    <t xml:space="preserve">Sector </t>
  </si>
  <si>
    <t xml:space="preserve"> Approval_Date </t>
  </si>
  <si>
    <t xml:space="preserve"> Region</t>
  </si>
  <si>
    <t xml:space="preserve">Construction </t>
  </si>
  <si>
    <t xml:space="preserve"> West</t>
  </si>
  <si>
    <t xml:space="preserve">Agricultural </t>
  </si>
  <si>
    <t xml:space="preserve"> South</t>
  </si>
  <si>
    <t xml:space="preserve">Transport </t>
  </si>
  <si>
    <t xml:space="preserve">Mining </t>
  </si>
  <si>
    <t xml:space="preserve"> East</t>
  </si>
  <si>
    <t xml:space="preserve">Education </t>
  </si>
  <si>
    <t xml:space="preserve">Financial </t>
  </si>
  <si>
    <t>2017</t>
  </si>
  <si>
    <t>2018</t>
  </si>
  <si>
    <t>2019</t>
  </si>
  <si>
    <t>2025</t>
  </si>
  <si>
    <t>Sum of Disbursed Amount</t>
  </si>
  <si>
    <t>Sum of Project Expenses</t>
  </si>
  <si>
    <t>units produced and  sold</t>
  </si>
  <si>
    <t>selling price per unit</t>
  </si>
  <si>
    <t>variable cost per unit</t>
  </si>
  <si>
    <t>fixed operating expenses</t>
  </si>
  <si>
    <t>tax rate</t>
  </si>
  <si>
    <t>Finance cost</t>
  </si>
  <si>
    <t>Depreciation % of revenue</t>
  </si>
  <si>
    <t>Finance cost % of revenue</t>
  </si>
  <si>
    <t>Income statement</t>
  </si>
  <si>
    <t>Revenue</t>
  </si>
  <si>
    <t>less variable cost</t>
  </si>
  <si>
    <t>Net contribution</t>
  </si>
  <si>
    <t>Fixed operating cost</t>
  </si>
  <si>
    <t>EBITDA</t>
  </si>
  <si>
    <t>Depreciation</t>
  </si>
  <si>
    <t>EBIT</t>
  </si>
  <si>
    <t>EBT</t>
  </si>
  <si>
    <t>Tax expense</t>
  </si>
  <si>
    <t>Assumptions</t>
  </si>
  <si>
    <t>PAT</t>
  </si>
  <si>
    <t>Target PAT</t>
  </si>
  <si>
    <t>UNITS PRODUCED</t>
  </si>
  <si>
    <t>TAX RATE</t>
  </si>
  <si>
    <t>VARIABLE COST</t>
  </si>
  <si>
    <t>Adjusted unit price</t>
  </si>
  <si>
    <t>% CHANGE IN UNIT PRICE</t>
  </si>
  <si>
    <t>UNIT PRICE</t>
  </si>
  <si>
    <t xml:space="preserve">Account Number                                        </t>
  </si>
  <si>
    <t xml:space="preserve">Description                                                         </t>
  </si>
  <si>
    <t>Debits</t>
  </si>
  <si>
    <t>Credits</t>
  </si>
  <si>
    <t>Debit</t>
  </si>
  <si>
    <t>Credit</t>
  </si>
  <si>
    <t xml:space="preserve"> closing Balance</t>
  </si>
  <si>
    <t>Groupings</t>
  </si>
  <si>
    <t>FS Groupings</t>
  </si>
  <si>
    <t>GENERAL CASHIER'S FLOAT</t>
  </si>
  <si>
    <t>Cash and bank</t>
  </si>
  <si>
    <t>GENERAL CASHIER'S IMPREST</t>
  </si>
  <si>
    <t>GENERAL CASHIER'S FOREX</t>
  </si>
  <si>
    <t>PROSHOP FLOAT</t>
  </si>
  <si>
    <t>PETTY CASHIER'S FLOAT</t>
  </si>
  <si>
    <t>PETTY CASH GENERAL</t>
  </si>
  <si>
    <t>BBK RUARAKA - CURRENT ACCOUNT</t>
  </si>
  <si>
    <t>BANKINGS CONTROL</t>
  </si>
  <si>
    <t>BBK PLAZA -UK POUNDS A/C</t>
  </si>
  <si>
    <t>PLAZA MEMBERSHIP A/C</t>
  </si>
  <si>
    <t>BBK PLAZA EURO A/C</t>
  </si>
  <si>
    <t>BBK PLAZA DOLLAR A/C</t>
  </si>
  <si>
    <t>BBK VISA CARD BANK</t>
  </si>
  <si>
    <t>KCB VISA CARD BANK</t>
  </si>
  <si>
    <t>DINER'S INTERNATIONAL CARD BANK</t>
  </si>
  <si>
    <t>EQUITY VISA CARD BANK</t>
  </si>
  <si>
    <t>Bank overdraft</t>
  </si>
  <si>
    <t>Trade and other receivables</t>
  </si>
  <si>
    <t>INTER BANK TRANSFERS</t>
  </si>
  <si>
    <t>Trade receivables</t>
  </si>
  <si>
    <t>AP/ AR HOLDING ACCOUNT</t>
  </si>
  <si>
    <t>ENCASHED CHEQUE S</t>
  </si>
  <si>
    <t>CITY LEDGER CONTROL</t>
  </si>
  <si>
    <t>GUEST LEDGER CONTROL</t>
  </si>
  <si>
    <t>OUTLETSALES TRANSFER TO ROOMS  CLEARING A/C</t>
  </si>
  <si>
    <t>SALES TRANSFER FROM ROOM TO ROOM  CLEARING A/C</t>
  </si>
  <si>
    <t>Other payables</t>
  </si>
  <si>
    <t>Trade and other payables</t>
  </si>
  <si>
    <t>PROVISION FOR BAD DEBTS</t>
  </si>
  <si>
    <t>STAFF ADVANCES CONTROL</t>
  </si>
  <si>
    <t>STAFF CITY LEDGER RECOVERY</t>
  </si>
  <si>
    <t>OTHER DEBTORS</t>
  </si>
  <si>
    <t>Inventories</t>
  </si>
  <si>
    <t>FOOD STOCK - WET STORES</t>
  </si>
  <si>
    <t>Foods</t>
  </si>
  <si>
    <t>FOOD STOCK - DRY STORES</t>
  </si>
  <si>
    <t>FOOD CHEF'S LADDER</t>
  </si>
  <si>
    <t>BEVERAGES STOCK - CELLER</t>
  </si>
  <si>
    <t>Beverage</t>
  </si>
  <si>
    <t>BEVERAGES STOCK - BARS</t>
  </si>
  <si>
    <t>BEVERAGE EMPTIES/ CONTAINERS</t>
  </si>
  <si>
    <t>CIGARRETES -CELLER STOCK</t>
  </si>
  <si>
    <t>Cigarretes</t>
  </si>
  <si>
    <t>CIGARRETES -BARS</t>
  </si>
  <si>
    <t>STAFF CANTEEN COSTS SUSPENSE</t>
  </si>
  <si>
    <t>FUEL STOCKS- HEAVY DIESEL</t>
  </si>
  <si>
    <t>Fuel and oils</t>
  </si>
  <si>
    <t>FUEL STOCKS- BUTTANE GAS</t>
  </si>
  <si>
    <t>HOUSE KEEPING/ CLEANING STORES</t>
  </si>
  <si>
    <t>House Hold</t>
  </si>
  <si>
    <t>STOCKS - GUEST SUPPLIES</t>
  </si>
  <si>
    <t>STOCKS - NON GUEST STATIONERY</t>
  </si>
  <si>
    <t>STOCKS - PROPERTY MAINTENANCE</t>
  </si>
  <si>
    <t>Engineering</t>
  </si>
  <si>
    <t>GIFT SHOP</t>
  </si>
  <si>
    <t>GIFT SHOP - GOODS ON CONSIGMENT- PRO SHOP</t>
  </si>
  <si>
    <t>MEDICINE STOCK</t>
  </si>
  <si>
    <t>Clinic</t>
  </si>
  <si>
    <t>CLINIC MEDICINE</t>
  </si>
  <si>
    <t>PREPAID PROPERTY RENT / RATES</t>
  </si>
  <si>
    <t>PREPAID PROPERTY INSURANCES</t>
  </si>
  <si>
    <t>Deposits and prepayments</t>
  </si>
  <si>
    <t>OTHER OFFICE PREPAYMENTS</t>
  </si>
  <si>
    <t>HOTEL DEPOSITS -UTILITY &amp; OTHER</t>
  </si>
  <si>
    <t>COURT DEPOSITS</t>
  </si>
  <si>
    <t>PPE</t>
  </si>
  <si>
    <t>HOTEL FURNITURE &amp; EQUIP COST</t>
  </si>
  <si>
    <t>Furniture and equipment</t>
  </si>
  <si>
    <t>HOTEL LAUNDRY EQUIPMENT COST</t>
  </si>
  <si>
    <t>LAND &amp; BUILDINGS</t>
  </si>
  <si>
    <t>Leasehold land &amp; Buildings</t>
  </si>
  <si>
    <t>ACCUM DEPN FURNITURE/ EQUIP HOTEL</t>
  </si>
  <si>
    <t>Accumulated depreciation</t>
  </si>
  <si>
    <t>ACCUM DEPN - BUILDINGS</t>
  </si>
  <si>
    <t>Buildings</t>
  </si>
  <si>
    <t>HALF WAY HOUSE ( BAR)</t>
  </si>
  <si>
    <t>OPERATING EQUIPMENT</t>
  </si>
  <si>
    <t>Operating equipments</t>
  </si>
  <si>
    <t>OPERATING EQUIPMENT STORES</t>
  </si>
  <si>
    <t>COMPUTER EQUIP</t>
  </si>
  <si>
    <t>Computer equipment</t>
  </si>
  <si>
    <t>ACC DEPN COMPUTER</t>
  </si>
  <si>
    <t>TRACTORS &amp; TRAILERS</t>
  </si>
  <si>
    <t>Tractor and trailors</t>
  </si>
  <si>
    <t>MERCEDES BENZ</t>
  </si>
  <si>
    <t>Motor Vehicle</t>
  </si>
  <si>
    <t>ACC DEPN TRACTORS AND TRAILERS</t>
  </si>
  <si>
    <t>MOTOR VEHICLES</t>
  </si>
  <si>
    <t>ACC DEPN OFFICE VEHICLES</t>
  </si>
  <si>
    <t>INTANGIBLE ASSETS</t>
  </si>
  <si>
    <t>ACCUMULATED AMORTIZATION</t>
  </si>
  <si>
    <t>TENTS,CANVAS,MINOR EXTENTION</t>
  </si>
  <si>
    <t>LINEN AT COST</t>
  </si>
  <si>
    <t>Other</t>
  </si>
  <si>
    <t>Cost of sales</t>
  </si>
  <si>
    <t>TRADE CREDITORS CONTROL</t>
  </si>
  <si>
    <t>Trade payables</t>
  </si>
  <si>
    <t>ACCRUED CREDITORS</t>
  </si>
  <si>
    <t>Accrurals</t>
  </si>
  <si>
    <t>ACCRUED TRANSFER  TRANSPORT</t>
  </si>
  <si>
    <t>ACCRUED PROFFESIONAL CHARGES</t>
  </si>
  <si>
    <t>ACCRUED AUDIT FEES</t>
  </si>
  <si>
    <t>ACCRUED INTEREST ON SHAREHOLDERS LOAN</t>
  </si>
  <si>
    <t>ACCRUED UTILITY BILLS</t>
  </si>
  <si>
    <t>ACCRUED TELECOMMUNICATION BILLS</t>
  </si>
  <si>
    <t>KGU FEE</t>
  </si>
  <si>
    <t>KLGU FEES</t>
  </si>
  <si>
    <t>ACCRUED RENTALS &amp; RATES</t>
  </si>
  <si>
    <t>ACCRUED MARKETING EXPENSES</t>
  </si>
  <si>
    <t>ACCRUED GIFTSHOP  EXPENSES ( CONSINGMENT SALES NOT INVOICED)</t>
  </si>
  <si>
    <t>GOLF COMPETITION A/C</t>
  </si>
  <si>
    <t>Other receivables</t>
  </si>
  <si>
    <t>CADDY WELFARE FUND</t>
  </si>
  <si>
    <t>WINDSOR LADIES GOLF SECTION  A/C</t>
  </si>
  <si>
    <t>BALL POOL   A/C</t>
  </si>
  <si>
    <t>MUSIC &amp; ENTERTAINMENT</t>
  </si>
  <si>
    <t>NET PAYROLL CLEARING CONTROL</t>
  </si>
  <si>
    <t>PAYE CLEARING CONTROL</t>
  </si>
  <si>
    <t>NSSF CLEARING CONTROL</t>
  </si>
  <si>
    <t>NHIF CLEARING CONTROL</t>
  </si>
  <si>
    <t>WITHHOLDING TAX CLEARING</t>
  </si>
  <si>
    <t>WITHHOLDING  VAT  CLEARING</t>
  </si>
  <si>
    <t>UNION DUES CLEARING CONTROL</t>
  </si>
  <si>
    <t>OTHER PAYROLL CHECK OFF</t>
  </si>
  <si>
    <t>NEW WINDSOR SACCO-2004</t>
  </si>
  <si>
    <t>RE-BANKED SAL./SERV.CHARGE</t>
  </si>
  <si>
    <t>MADISON INSURANCE LTD</t>
  </si>
  <si>
    <t>AAR MEDICAL COVER RECOVERY</t>
  </si>
  <si>
    <t>BRITAM</t>
  </si>
  <si>
    <t>METROPOLITAN SACCO</t>
  </si>
  <si>
    <t>MADISON PROVIDENT FUND</t>
  </si>
  <si>
    <t>BARCLAYS BANK STAFF CHECK-OFFS</t>
  </si>
  <si>
    <t>PAYROLL CLEARING HLB</t>
  </si>
  <si>
    <t>WINDSOR HOUSING SOCIETY</t>
  </si>
  <si>
    <t>ACCRUED SALARIES/WAGES</t>
  </si>
  <si>
    <t>ACCRUED BONUS/GRATUITIES</t>
  </si>
  <si>
    <t>ACCRUED PASSAGES</t>
  </si>
  <si>
    <t>ACCRUED RETIREMENT GRATUITY</t>
  </si>
  <si>
    <t>ACCRUED OPERATING LEASE EXPENSE</t>
  </si>
  <si>
    <t>CATERING LEVY CLEARING CONTROL</t>
  </si>
  <si>
    <t>SERVICE CHARGES CLEARING CONTROL</t>
  </si>
  <si>
    <t>SERVICE RETENTION 10% ADMIN.</t>
  </si>
  <si>
    <t>PAID OUT CONTROLS</t>
  </si>
  <si>
    <t>PAID OUT (TO REFUND AT BACK OFFICE)</t>
  </si>
  <si>
    <t>ROOM OVERFLOW REVENUE OWED TO OTHER INSTITUTIONS</t>
  </si>
  <si>
    <t>VALUE ADDED TAX (VAT) CONTROL</t>
  </si>
  <si>
    <t>VAT Payable</t>
  </si>
  <si>
    <t>VAT RECOVERABLE</t>
  </si>
  <si>
    <t>VAT PROVSN FOR COMPS</t>
  </si>
  <si>
    <t>VALUE ADDED TAX (VAT)  PRIOR YEARS</t>
  </si>
  <si>
    <t>TIPS &amp; SERVICE GRATITUTES</t>
  </si>
  <si>
    <t>CLOTHING/UNIFORMS COST EQUALSN</t>
  </si>
  <si>
    <t>REPLACEMENT PROV.</t>
  </si>
  <si>
    <t>GUEST ADVANCE DEPOSITS CONTROL</t>
  </si>
  <si>
    <t>UNEARNED SUBSCRIPTION 2021  GOLFER</t>
  </si>
  <si>
    <t>UNEARNED SUBSCRIPTION 2021 SOCIAL</t>
  </si>
  <si>
    <t>UNEARNED SUBSCRIPTION 2019</t>
  </si>
  <si>
    <t>UNEARNED SUBSCRIPTION 2020</t>
  </si>
  <si>
    <t>UNEARNED SUBSCRIPTION 2022  -  GOLFER</t>
  </si>
  <si>
    <t>UNEARNED SUBSCRIPTION 2022  -  SOCIAL</t>
  </si>
  <si>
    <t>INTER-CO TRANSFERS MIKA HOLDINGS</t>
  </si>
  <si>
    <t>RETENTIONS</t>
  </si>
  <si>
    <t>Borrowings</t>
  </si>
  <si>
    <t>HP CREDITORS</t>
  </si>
  <si>
    <t>Bank Loans</t>
  </si>
  <si>
    <t>INSURANCE PREMIUM FINANCED BY NIC  A/C</t>
  </si>
  <si>
    <t>DEFERRED TAXATION</t>
  </si>
  <si>
    <t>Deffered tax</t>
  </si>
  <si>
    <t>Deffered tax Asset</t>
  </si>
  <si>
    <t>CORPORATE TAXATION</t>
  </si>
  <si>
    <t>Corporation tax</t>
  </si>
  <si>
    <t>Tax recoverable</t>
  </si>
  <si>
    <t>F.A.REVALUATION RESERVE</t>
  </si>
  <si>
    <t>Revaluation reserve</t>
  </si>
  <si>
    <t>SOCE</t>
  </si>
  <si>
    <t>SHARE CAPITAL</t>
  </si>
  <si>
    <t>Share capital</t>
  </si>
  <si>
    <t>LOAN RENTCO EAST AFRICA LTD</t>
  </si>
  <si>
    <t>BARCLAYS BANK- TERM LOAN  28/05/2021   36MONTHS</t>
  </si>
  <si>
    <t>FAIRVIEW INVESTMENT LOAN</t>
  </si>
  <si>
    <t>Related partys loans</t>
  </si>
  <si>
    <t>FAIRVIEW INVESTMENT LOAN- Furniture kettal</t>
  </si>
  <si>
    <t>WINDSOR  INVESTMENT</t>
  </si>
  <si>
    <t>WINDSOR INV. LOAN</t>
  </si>
  <si>
    <t>RETAINED EARNINGS BROUGHT FWD</t>
  </si>
  <si>
    <t>Retained earnings</t>
  </si>
  <si>
    <t>PRIOR YEARS KRA AUDIT PAYMENTS</t>
  </si>
  <si>
    <t>PETTY CASH GENERAL CLEARING A/C</t>
  </si>
  <si>
    <t>BBK RUARAKA - CURRENT CLEARING ACCOUNT</t>
  </si>
  <si>
    <t>PLAZA MEMBERSHIP CLEARING ACCOUNT</t>
  </si>
  <si>
    <t>BBK PLAZA DOLLAR CLEARING ACCOUNT</t>
  </si>
  <si>
    <t>VISA CARDS CLEARING ACCOUNT</t>
  </si>
  <si>
    <t>DINERS CLEARING ACCOUNT</t>
  </si>
  <si>
    <t>PAYABLES CLEARING</t>
  </si>
  <si>
    <t>NON STOCK CLEARING</t>
  </si>
  <si>
    <t>TRANSFER CLEARING</t>
  </si>
  <si>
    <t>GUEST ROOM SALES</t>
  </si>
  <si>
    <t>Rooms</t>
  </si>
  <si>
    <t>OTHER ROOMS REVENUE</t>
  </si>
  <si>
    <t>FOOD SALES</t>
  </si>
  <si>
    <t>Food and Beverage</t>
  </si>
  <si>
    <t>BEVERAGE SALES</t>
  </si>
  <si>
    <t>CIGARRETTE SALES</t>
  </si>
  <si>
    <t>BANQUETING RENTALS</t>
  </si>
  <si>
    <t>CYBER AND INTERNET SERVICES</t>
  </si>
  <si>
    <t>Others</t>
  </si>
  <si>
    <t>GUEST LAUNDRY SALES</t>
  </si>
  <si>
    <t>OTHER  LAUNDRY SALES</t>
  </si>
  <si>
    <t>COSTS DISTRIBUTION CONTROL</t>
  </si>
  <si>
    <t>SECURITY COSTS ALLOCATED</t>
  </si>
  <si>
    <t>FPR EXPENSES ALLOCATED</t>
  </si>
  <si>
    <t>HIRE OF LOCKER</t>
  </si>
  <si>
    <t>Miscellaneous income</t>
  </si>
  <si>
    <t>MEMBER SUBSCRIPTION - GOLFING</t>
  </si>
  <si>
    <t>Golf Course Revenue</t>
  </si>
  <si>
    <t>MEMBERS ENTRY FEES</t>
  </si>
  <si>
    <t>GREEN FEES</t>
  </si>
  <si>
    <t>COMPETITION REVENUE</t>
  </si>
  <si>
    <t>GOLF CARTS HIRE</t>
  </si>
  <si>
    <t>PRO GOLF TUITION</t>
  </si>
  <si>
    <t>CLUB HIRE &amp; GOLF BALLS COMM</t>
  </si>
  <si>
    <t>CAPTAIN KITTY YEAR 2022  COLLECTIONS MINIMASTERS /CLUB NIGHT</t>
  </si>
  <si>
    <t>GOLF BALL HIRE</t>
  </si>
  <si>
    <t>RANGE FEE</t>
  </si>
  <si>
    <t>MEMBER SUBSCRIPTION - SOCIAL</t>
  </si>
  <si>
    <t>TENNIS COURT FEE</t>
  </si>
  <si>
    <t>SQUASH FEES</t>
  </si>
  <si>
    <t>SWIMMING POOL - FEES</t>
  </si>
  <si>
    <t>MOUNTAIN BIKE HIRE</t>
  </si>
  <si>
    <t>HEALTH  CLUB  INCOME</t>
  </si>
  <si>
    <t>BEAUTY AND HAIRDRESSING SALON</t>
  </si>
  <si>
    <t>HEALTH\ FITNESS LESSONS REVENUE</t>
  </si>
  <si>
    <t>MASSAGE REVENUE</t>
  </si>
  <si>
    <t>MEMBERSHIP ENTRY FEE - SOCIAL</t>
  </si>
  <si>
    <t>JOGGING &amp; HORSE RIDING</t>
  </si>
  <si>
    <t>HIRE OF VEHICLES</t>
  </si>
  <si>
    <t>GIFT SHOP SALES</t>
  </si>
  <si>
    <t>GROUND CHARGES</t>
  </si>
  <si>
    <t>HIRE OF FUNCTION TENTS</t>
  </si>
  <si>
    <t>RENTALS INCOME - SHOPS</t>
  </si>
  <si>
    <t>RENTALS INCOME -OFFICES</t>
  </si>
  <si>
    <t>OTHER F&amp; B REVENUE / NEEMA</t>
  </si>
  <si>
    <t>OTHERS FOOD AND BEVERAGE INCOME</t>
  </si>
  <si>
    <t>EXCHANGE GAINS (LOSSES )</t>
  </si>
  <si>
    <t>MISCALLENEOUS INCOME</t>
  </si>
  <si>
    <t>FOOD COST OF SALES</t>
  </si>
  <si>
    <t>Food and beverage</t>
  </si>
  <si>
    <t>BEVERAGE COST OF SALES</t>
  </si>
  <si>
    <t>CIGARETTE COST OF SALES</t>
  </si>
  <si>
    <t>CYBER &amp; INTERNET COST OF SALES</t>
  </si>
  <si>
    <t>REPAIRS AND MAINTENANCE</t>
  </si>
  <si>
    <t>VEHICLE LICENCES</t>
  </si>
  <si>
    <t>FUEL AND LUBRICANTS</t>
  </si>
  <si>
    <t>VEHICLE REPAIR AND MAINTENANCE</t>
  </si>
  <si>
    <t>TAXI EXPENSES</t>
  </si>
  <si>
    <t>STOCK ADJUSTMENTS</t>
  </si>
  <si>
    <t>Other administration expenses</t>
  </si>
  <si>
    <t>SALARIES AND WAGES</t>
  </si>
  <si>
    <t>Salaries and wages</t>
  </si>
  <si>
    <t>Cost of services for golf facility</t>
  </si>
  <si>
    <t>Selling and marketing expenses</t>
  </si>
  <si>
    <t>STAFF MEDICAL WELFARE &amp; TRANS</t>
  </si>
  <si>
    <t xml:space="preserve">Staff medical and welfare </t>
  </si>
  <si>
    <t>STAFF TRANSPORT EXPENSE</t>
  </si>
  <si>
    <t>Transport and travelling</t>
  </si>
  <si>
    <t>OTHER STAFF WELFARE EXPENSE</t>
  </si>
  <si>
    <t>STAFF MEALS</t>
  </si>
  <si>
    <t>STAFFMEALS</t>
  </si>
  <si>
    <t>STAFF HOUSE RENT /ALLOWANCES</t>
  </si>
  <si>
    <t>STAFF HOUSE RENT/ ALLOWANCE</t>
  </si>
  <si>
    <t>STAFF CLOTHING &amp; UNIFORMS</t>
  </si>
  <si>
    <t>Staff medical and welfare</t>
  </si>
  <si>
    <t>RETIREMENT / GRATUITY</t>
  </si>
  <si>
    <t xml:space="preserve">Gratuity </t>
  </si>
  <si>
    <t>RETIREMENT GRATUITY</t>
  </si>
  <si>
    <t>HOUSEHOLD EXPENSES</t>
  </si>
  <si>
    <t xml:space="preserve">Household expenses </t>
  </si>
  <si>
    <t>CONTRACTED OUT LAUNDRY</t>
  </si>
  <si>
    <t xml:space="preserve">Laundry  </t>
  </si>
  <si>
    <t>HEALTH CLUB EXPENSES</t>
  </si>
  <si>
    <t>GUEST SUPPLIES</t>
  </si>
  <si>
    <t>PRINTING AND STATIONERY - DIRECT</t>
  </si>
  <si>
    <t xml:space="preserve">Printing and stationery </t>
  </si>
  <si>
    <t>LAUNDRY</t>
  </si>
  <si>
    <t>AIR CONDITIONING</t>
  </si>
  <si>
    <t>TELEPHONE EXPENSES -  DIRECT</t>
  </si>
  <si>
    <t>Postages and telephones</t>
  </si>
  <si>
    <t>General expenses</t>
  </si>
  <si>
    <t>OPERATING EXPENSES / EQUIPMENT</t>
  </si>
  <si>
    <t>OUTLET OPERATING EQUIPMENT</t>
  </si>
  <si>
    <t>GENERAL EXPENSES</t>
  </si>
  <si>
    <t>MUSIC AND ENTERTAINMENT</t>
  </si>
  <si>
    <t>FLOWER ARRANGEMENTS</t>
  </si>
  <si>
    <t>DECORATIONS</t>
  </si>
  <si>
    <t>HALF WAY  FOOD &amp; BEV GRATIS</t>
  </si>
  <si>
    <t>AV EQUIPMENT HIRE</t>
  </si>
  <si>
    <t>SPOILAGE AND LOSSES</t>
  </si>
  <si>
    <t>SPOILAGE &amp; LOSSES</t>
  </si>
  <si>
    <t>TRACTOR AND LUBRICANTS</t>
  </si>
  <si>
    <t>TOURNAMENT EXPENSES</t>
  </si>
  <si>
    <t>GOLF TUITION EXPENSES</t>
  </si>
  <si>
    <t>BEAUTY AND HAIRDRESSING EXP</t>
  </si>
  <si>
    <t>Other RCN Expenses / mountain bike/ bird walk exp.</t>
  </si>
  <si>
    <t>FERT, INSECTSIDES &amp; CHEMICALS</t>
  </si>
  <si>
    <t>TRACTOR FUEL &amp; LUBRICANTS</t>
  </si>
  <si>
    <t>MACHINERY &amp; EQUIP. R&amp;M - GOLF</t>
  </si>
  <si>
    <t>POOL REPAIRS &amp; MAINTENANCE</t>
  </si>
  <si>
    <t>ROOMS SAFES  REPAIRS &amp; MAINTENANCE</t>
  </si>
  <si>
    <t>SAND, MANURE &amp; REDSOIL</t>
  </si>
  <si>
    <t>SEED FLOWERS &amp; SUPPLY</t>
  </si>
  <si>
    <t>IRRIGATION PUMP POWER SUPPLY</t>
  </si>
  <si>
    <t>POOL CHLORIDE &amp; OTHER SUPPLIES</t>
  </si>
  <si>
    <t>GOLF COURSE TOOLS</t>
  </si>
  <si>
    <t>SETTLEMENT EXCHANGE LOSS</t>
  </si>
  <si>
    <t>Realised exchange gain</t>
  </si>
  <si>
    <t>COMPUTER RENTAL EXPENSE</t>
  </si>
  <si>
    <t>COMPUTER  STATIONERY &amp;  ACCESSORIES</t>
  </si>
  <si>
    <t>Establishment expenses</t>
  </si>
  <si>
    <t>COMPUTER SOFTWARE EXPENSE</t>
  </si>
  <si>
    <t>Licences and permits</t>
  </si>
  <si>
    <t>TELEPHONE EXPENSE</t>
  </si>
  <si>
    <t>Postage and telephone</t>
  </si>
  <si>
    <t>INTER-NET ACCESS CHARGES</t>
  </si>
  <si>
    <t>POSTAGE  ANDTELEPHONE EXPENSE</t>
  </si>
  <si>
    <t>AUDIT FEES</t>
  </si>
  <si>
    <t>Audit fees</t>
  </si>
  <si>
    <t>CONSULTANTS FEES &amp; EXPENSE</t>
  </si>
  <si>
    <t xml:space="preserve">Legal and proffesional </t>
  </si>
  <si>
    <t>CASH IN TRANSIT</t>
  </si>
  <si>
    <t>Security expenses</t>
  </si>
  <si>
    <t>FIRE/SECURITY SERVICES</t>
  </si>
  <si>
    <t>LEGAL FEES</t>
  </si>
  <si>
    <t>SECRETARIAL &amp; TAX ADVICE FEES ( PROFESSION FEES )</t>
  </si>
  <si>
    <t>BANK CHARGES</t>
  </si>
  <si>
    <t>Bank charges</t>
  </si>
  <si>
    <t>BANK OVERDRAFT INTEREST</t>
  </si>
  <si>
    <t>Interest expenses</t>
  </si>
  <si>
    <t>CREDIT CARD COMMISSION PAYABLE</t>
  </si>
  <si>
    <t>BAD &amp; DOUBTFUL DEBT EXPENSE</t>
  </si>
  <si>
    <t>Bad debts</t>
  </si>
  <si>
    <t>PENALTIES EXPENSE</t>
  </si>
  <si>
    <t>Penalties</t>
  </si>
  <si>
    <t>MOTOR VEHICLES RUNNING EXPENSES</t>
  </si>
  <si>
    <t>Vehicle running and maintenance</t>
  </si>
  <si>
    <t>FLEET CLEANING EXPENSES</t>
  </si>
  <si>
    <t>HIRED ARMED SECURITY</t>
  </si>
  <si>
    <t>INSURANCE BOILER</t>
  </si>
  <si>
    <t>Insurance</t>
  </si>
  <si>
    <t>INSURANCE -EMPLOYER LIABILITY</t>
  </si>
  <si>
    <t>PUBLIC LIABILITY INSURANCE</t>
  </si>
  <si>
    <t>Motor / Cycle/tractors/commerciail vehicles insurance</t>
  </si>
  <si>
    <t>FIDELITY INSURANCE</t>
  </si>
  <si>
    <t>INSURANCE MONEY</t>
  </si>
  <si>
    <t>TERRORISM &amp; SABOTAGE</t>
  </si>
  <si>
    <t>GROUP LIFE COVER INSURANCE</t>
  </si>
  <si>
    <t>MACHINERY BREAK DOWN</t>
  </si>
  <si>
    <t>COMPUTER INSURANCE</t>
  </si>
  <si>
    <t xml:space="preserve"> INDUSTRIAL ALL RISKS-INSURANCE</t>
  </si>
  <si>
    <t>INSURANCE GROUP PERSONAL ACCIDENT</t>
  </si>
  <si>
    <t>OPERATING LICENCES</t>
  </si>
  <si>
    <t>DOG EXPENSES</t>
  </si>
  <si>
    <t>DONATIONS</t>
  </si>
  <si>
    <t>Donations</t>
  </si>
  <si>
    <t>ELECTRICITY</t>
  </si>
  <si>
    <t>Water and electricity</t>
  </si>
  <si>
    <t>ELECTRICITY ALLOCATION TO LAUNDRY</t>
  </si>
  <si>
    <t>GENERATOR DIESEL</t>
  </si>
  <si>
    <t>Fuel boiler</t>
  </si>
  <si>
    <t>Fuel (STEAM) allocation to Laundry</t>
  </si>
  <si>
    <t>GAS</t>
  </si>
  <si>
    <t xml:space="preserve">Gas </t>
  </si>
  <si>
    <t>FUEL AND CHARCOALS</t>
  </si>
  <si>
    <t>WATER SUPPLY &amp; TREATMENT</t>
  </si>
  <si>
    <t>WATER ALLOCATION TO LAUNDRY</t>
  </si>
  <si>
    <t>GENERATOR REPAIRS</t>
  </si>
  <si>
    <t>Generator and boiler repairs</t>
  </si>
  <si>
    <t>BOILER REPAIRS</t>
  </si>
  <si>
    <t>REPAIR &amp; MAINT. -BUILDING</t>
  </si>
  <si>
    <t>Repairs and maintenance</t>
  </si>
  <si>
    <t>R &amp; M - KITCHEN EQUI[</t>
  </si>
  <si>
    <t>R &amp; M - LAUNDRY EQUIP</t>
  </si>
  <si>
    <t>R &amp; M - GENERAL ELECT./MECH'CAL</t>
  </si>
  <si>
    <t>ENGINEERING SUPPLIES</t>
  </si>
  <si>
    <t>FURNITURE &amp; EQUIPMENTS REPAIRS RAM</t>
  </si>
  <si>
    <t>GROUNDS AND LANDSCAPING</t>
  </si>
  <si>
    <t>GOLF CART MAINTENANCE</t>
  </si>
  <si>
    <t>IRRIGATION EXPENSES</t>
  </si>
  <si>
    <t>R &amp; M PAINTING / DECORATING</t>
  </si>
  <si>
    <t>R &amp; M PLUMBING</t>
  </si>
  <si>
    <t>REMOVAL OF WASTE MATTER</t>
  </si>
  <si>
    <t>R &amp; M SWIMMING POOL</t>
  </si>
  <si>
    <t>OTHER REPAIRS &amp; MAINTENANCE</t>
  </si>
  <si>
    <t>COMPUTER HARDWARE MAINTENANCE</t>
  </si>
  <si>
    <t>HIRE OF COURTESY VEHICLES</t>
  </si>
  <si>
    <t>LAUNDRY TRANSPORT COST</t>
  </si>
  <si>
    <t>OWN TRUCKS FUEL &amp; OIL</t>
  </si>
  <si>
    <t>OWN TRUCKS REPAIRS &amp; MAINT</t>
  </si>
  <si>
    <t>INTERNET ACCESS FEES -MKTING</t>
  </si>
  <si>
    <t>FUEL COSTING - SALES TEAM VEHILCES</t>
  </si>
  <si>
    <t>Advertising and promotion</t>
  </si>
  <si>
    <t>BROCHURES &amp; MAGAZINES</t>
  </si>
  <si>
    <t>ADVERTISING -OUTSIDE SERVICE</t>
  </si>
  <si>
    <t>COMPLIMENTARY ROOMS</t>
  </si>
  <si>
    <t>FESTIVE PROMOTIONS- X-MAS, VALENTINE AND NEW YEAR.</t>
  </si>
  <si>
    <t>ENTERTAINMENT BY MANAGEMENT</t>
  </si>
  <si>
    <t>TRAVEL AGENCY COMMISIONS EXP</t>
  </si>
  <si>
    <t>RATES PROPERTY</t>
  </si>
  <si>
    <t>Insurance expenses</t>
  </si>
  <si>
    <t>REPLACEMENT PROV- ROOMS</t>
  </si>
  <si>
    <t>REPLACEMENT PROV- F &amp; B</t>
  </si>
  <si>
    <t>REPLACEMENT PROV- TELEPHONE</t>
  </si>
  <si>
    <t>REPLAVEMENT PROV- LAUNDRY</t>
  </si>
  <si>
    <t>REPLACEMENT PROV- TRANSPORT</t>
  </si>
  <si>
    <t>REPLACEMENT PROV - OTHER OPER</t>
  </si>
  <si>
    <t>PROV FOR REPLACEMENT - RENTALS</t>
  </si>
  <si>
    <t>BANK LOAN INTEREST</t>
  </si>
  <si>
    <t>OPERATING LEASE EXPENSE</t>
  </si>
  <si>
    <t>lease operating expenses</t>
  </si>
  <si>
    <t>INTEREST ON  HIRE PURCHASES</t>
  </si>
  <si>
    <t>DEPRN FOR THE YEAR</t>
  </si>
  <si>
    <t>BN</t>
  </si>
  <si>
    <t>PFS  Groupings</t>
  </si>
  <si>
    <t>MAPPING</t>
  </si>
  <si>
    <t>current assets</t>
  </si>
  <si>
    <t>Current liabilities</t>
  </si>
  <si>
    <t>Non current liabilities</t>
  </si>
  <si>
    <t>Non current assets</t>
  </si>
  <si>
    <t>Sales</t>
  </si>
  <si>
    <t>Selling and distribution costs</t>
  </si>
  <si>
    <t>Administration costs</t>
  </si>
  <si>
    <t>Finance costs</t>
  </si>
  <si>
    <t>Shareholders Equity</t>
  </si>
  <si>
    <t>IS</t>
  </si>
  <si>
    <t>revenue</t>
  </si>
  <si>
    <t>cost of sales</t>
  </si>
  <si>
    <t>gross profit</t>
  </si>
  <si>
    <t>tax expense</t>
  </si>
  <si>
    <t>SOFP</t>
  </si>
  <si>
    <t>TOAL ASSETS</t>
  </si>
  <si>
    <t>EQUITY AND LIABILITIES</t>
  </si>
  <si>
    <t>EQUITY</t>
  </si>
  <si>
    <t>LIABILITIES</t>
  </si>
  <si>
    <t>TOTAL LIABILITIES</t>
  </si>
  <si>
    <t>TOTAL EQUITY &amp;  LIABILITIES</t>
  </si>
  <si>
    <t>retained earnings</t>
  </si>
  <si>
    <t>TOTAL EQUITY</t>
  </si>
  <si>
    <t>CHECK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</si>
</sst>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_-* #,##0.00_-;\-* #,##0.00_-;_-* &quot;-&quot;??_-;_-@_-"/>
    <numFmt numFmtId="165" formatCode="_(* #,##0_);_(* \(#,##0\);_(* &quot;-&quot;??_);_(@_)"/>
    <numFmt numFmtId="166" formatCode="&quot;$&quot;#,##0.00;\(&quot;$&quot;#,##0.00\)"/>
    <numFmt numFmtId="167" formatCode="_ * #,##0.00_ ;_ * \-#,##0.00_ ;_ * &quot;-&quot;??_ ;_ @_ "/>
  </numFmts>
  <fonts count="48" x14ac:knownFonts="1">
    <font>
      <sz val="11"/>
      <color theme="1"/>
      <name val="Calibri"/>
      <family val="2"/>
      <scheme val="minor"/>
    </font>
    <font>
      <sz val="11"/>
      <color theme="1"/>
      <name val="Calibri"/>
      <family val="2"/>
      <scheme val="minor"/>
    </font>
    <font>
      <b/>
      <sz val="11"/>
      <color rgb="FF3F3F3F"/>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2"/>
      <color theme="1"/>
      <name val="Times New Roman"/>
      <family val="1"/>
    </font>
    <font>
      <sz val="12"/>
      <color theme="1"/>
      <name val="Calibri"/>
      <family val="2"/>
      <scheme val="minor"/>
    </font>
    <font>
      <b/>
      <sz val="12"/>
      <color theme="1"/>
      <name val="Times New Roman"/>
      <family val="1"/>
    </font>
    <font>
      <sz val="11"/>
      <color theme="1"/>
      <name val="Times New Roman"/>
      <family val="1"/>
    </font>
    <font>
      <b/>
      <sz val="16"/>
      <color theme="1"/>
      <name val="Times New Roman"/>
      <family val="1"/>
    </font>
    <font>
      <b/>
      <sz val="12"/>
      <color rgb="FF000000"/>
      <name val="Times New Roman"/>
      <family val="1"/>
    </font>
    <font>
      <b/>
      <sz val="10"/>
      <color rgb="FF000000"/>
      <name val="Times New Roman"/>
      <family val="1"/>
    </font>
    <font>
      <sz val="8"/>
      <color theme="1"/>
      <name val="arial"/>
      <family val="2"/>
    </font>
    <font>
      <b/>
      <sz val="8"/>
      <color rgb="FF3F3F3F"/>
      <name val="arial"/>
      <family val="2"/>
    </font>
    <font>
      <sz val="10"/>
      <color indexed="8"/>
      <name val="Arial"/>
      <family val="2"/>
    </font>
    <font>
      <sz val="11"/>
      <color indexed="8"/>
      <name val="Calibri"/>
      <family val="2"/>
    </font>
    <font>
      <sz val="11"/>
      <name val="Calibri"/>
      <family val="2"/>
      <scheme val="minor"/>
    </font>
    <font>
      <i/>
      <sz val="16"/>
      <color rgb="FF7F7F7F"/>
      <name val="Calibri"/>
      <family val="2"/>
      <scheme val="minor"/>
    </font>
    <font>
      <sz val="8"/>
      <name val="Calibri"/>
      <family val="2"/>
      <scheme val="minor"/>
    </font>
    <font>
      <b/>
      <sz val="11"/>
      <color theme="1"/>
      <name val="Calibri"/>
      <family val="2"/>
      <scheme val="minor"/>
    </font>
    <font>
      <sz val="12"/>
      <color rgb="FF000000"/>
      <name val="Times New Roman"/>
      <family val="1"/>
    </font>
    <font>
      <b/>
      <sz val="12"/>
      <color theme="1"/>
      <name val="Calibri"/>
      <family val="2"/>
      <scheme val="minor"/>
    </font>
    <font>
      <b/>
      <sz val="9"/>
      <color rgb="FF000000"/>
      <name val="Palatino Linotype"/>
      <family val="1"/>
    </font>
    <font>
      <sz val="11"/>
      <name val="Palatino Linotype"/>
      <family val="1"/>
    </font>
    <font>
      <b/>
      <sz val="9"/>
      <name val="Palatino Linotype"/>
      <family val="1"/>
    </font>
    <font>
      <sz val="11"/>
      <color theme="0"/>
      <name val="Palatino Linotype"/>
      <family val="1"/>
    </font>
    <font>
      <sz val="8"/>
      <color rgb="FF000000"/>
      <name val="Palatino Linotype"/>
      <family val="1"/>
    </font>
    <font>
      <sz val="8"/>
      <color theme="1"/>
      <name val="Palatino Linotype"/>
      <family val="1"/>
    </font>
    <font>
      <sz val="8"/>
      <name val="Palatino Linotype"/>
      <family val="1"/>
    </font>
    <font>
      <sz val="11"/>
      <color rgb="FFFF0000"/>
      <name val="Palatino Linotype"/>
      <family val="1"/>
    </font>
    <font>
      <b/>
      <sz val="13"/>
      <color theme="1"/>
      <name val="Times New Roman"/>
      <family val="1"/>
    </font>
    <font>
      <b/>
      <sz val="20"/>
      <color theme="1"/>
      <name val="Times New Roman"/>
      <family val="1"/>
    </font>
    <font>
      <sz val="13"/>
      <color theme="1"/>
      <name val="Times New Roman"/>
      <family val="1"/>
    </font>
    <font>
      <sz val="12"/>
      <color rgb="FFFF0000"/>
      <name val="Times New Roman"/>
      <family val="1"/>
    </font>
    <font>
      <sz val="12"/>
      <color theme="0"/>
      <name val="Segoe UI"/>
      <family val="2"/>
    </font>
    <font>
      <b/>
      <sz val="12"/>
      <color theme="0"/>
      <name val="Segoe UI"/>
      <family val="2"/>
    </font>
    <font>
      <sz val="12"/>
      <color theme="1"/>
      <name val="Segoe UI"/>
      <family val="2"/>
    </font>
    <font>
      <sz val="12"/>
      <color rgb="FF374151"/>
      <name val="Segoe UI"/>
      <family val="2"/>
    </font>
    <font>
      <b/>
      <sz val="10"/>
      <color theme="1"/>
      <name val="Calibri"/>
      <family val="2"/>
      <scheme val="minor"/>
    </font>
    <font>
      <b/>
      <i/>
      <sz val="10"/>
      <color theme="1"/>
      <name val="Calibri"/>
      <family val="2"/>
      <scheme val="minor"/>
    </font>
    <font>
      <i/>
      <sz val="10"/>
      <name val="Calibri"/>
      <family val="2"/>
      <scheme val="minor"/>
    </font>
    <font>
      <b/>
      <i/>
      <sz val="10"/>
      <color rgb="FF000000"/>
      <name val="Calibri"/>
      <family val="2"/>
      <scheme val="minor"/>
    </font>
    <font>
      <sz val="10"/>
      <color indexed="8"/>
      <name val="Calibri"/>
      <family val="2"/>
      <scheme val="minor"/>
    </font>
    <font>
      <sz val="10"/>
      <name val="Calibri"/>
      <family val="2"/>
      <scheme val="minor"/>
    </font>
    <font>
      <i/>
      <sz val="12"/>
      <name val="Times New Roman"/>
      <family val="1"/>
    </font>
    <font>
      <sz val="10"/>
      <name val="Arial"/>
      <family val="2"/>
    </font>
    <font>
      <i/>
      <sz val="10"/>
      <name val="Times New Roman"/>
      <family val="1"/>
    </font>
  </fonts>
  <fills count="20">
    <fill>
      <patternFill patternType="none"/>
    </fill>
    <fill>
      <patternFill patternType="gray125"/>
    </fill>
    <fill>
      <patternFill patternType="solid">
        <fgColor rgb="FFF2F2F2"/>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theme="4" tint="0.79998168889431442"/>
        <bgColor theme="4" tint="0.79998168889431442"/>
      </patternFill>
    </fill>
    <fill>
      <patternFill patternType="solid">
        <fgColor theme="8" tint="0.59999389629810485"/>
        <bgColor indexed="64"/>
      </patternFill>
    </fill>
    <fill>
      <patternFill patternType="solid">
        <fgColor indexed="22"/>
        <bgColor indexed="0"/>
      </patternFill>
    </fill>
    <fill>
      <patternFill patternType="solid">
        <fgColor rgb="FF24A9DF"/>
        <bgColor indexed="64"/>
      </patternFill>
    </fill>
    <fill>
      <patternFill patternType="solid">
        <fgColor rgb="FF00B0F0"/>
        <bgColor indexed="64"/>
      </patternFill>
    </fill>
    <fill>
      <patternFill patternType="solid">
        <fgColor theme="4" tint="0.59999389629810485"/>
        <bgColor indexed="64"/>
      </patternFill>
    </fill>
    <fill>
      <patternFill patternType="solid">
        <fgColor rgb="FF0070C0"/>
        <bgColor rgb="FF6495ED"/>
      </patternFill>
    </fill>
    <fill>
      <patternFill patternType="solid">
        <fgColor rgb="FF0070C0"/>
        <bgColor indexed="64"/>
      </patternFill>
    </fill>
    <fill>
      <patternFill patternType="solid">
        <fgColor theme="0"/>
        <bgColor indexed="64"/>
      </patternFill>
    </fill>
    <fill>
      <patternFill patternType="solid">
        <fgColor theme="5" tint="-0.249977111117893"/>
        <bgColor indexed="64"/>
      </patternFill>
    </fill>
    <fill>
      <patternFill patternType="solid">
        <fgColor theme="9" tint="0.39997558519241921"/>
        <bgColor indexed="64"/>
      </patternFill>
    </fill>
  </fills>
  <borders count="16">
    <border>
      <left/>
      <right/>
      <top/>
      <bottom/>
      <diagonal/>
    </border>
    <border>
      <left style="thin">
        <color rgb="FF3F3F3F"/>
      </left>
      <right style="thin">
        <color rgb="FF3F3F3F"/>
      </right>
      <top style="thin">
        <color rgb="FF3F3F3F"/>
      </top>
      <bottom style="thin">
        <color rgb="FF3F3F3F"/>
      </bottom>
      <diagonal/>
    </border>
    <border>
      <left/>
      <right style="thin">
        <color theme="4" tint="0.39997558519241921"/>
      </right>
      <top style="thin">
        <color theme="4" tint="0.39997558519241921"/>
      </top>
      <bottom style="thin">
        <color theme="4" tint="0.39997558519241921"/>
      </bottom>
      <diagonal/>
    </border>
    <border>
      <left/>
      <right/>
      <top style="thin">
        <color theme="4" tint="0.39997558519241921"/>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right/>
      <top/>
      <bottom style="thin">
        <color rgb="FFD3D3D3"/>
      </bottom>
      <diagonal/>
    </border>
    <border>
      <left/>
      <right/>
      <top style="thin">
        <color rgb="FFD3D3D3"/>
      </top>
      <bottom style="thin">
        <color rgb="FFD3D3D3"/>
      </bottom>
      <diagonal/>
    </border>
    <border>
      <left/>
      <right/>
      <top style="thin">
        <color rgb="FFD3D3D3"/>
      </top>
      <bottom/>
      <diagonal/>
    </border>
    <border>
      <left/>
      <right style="thin">
        <color rgb="FF8EA9DB"/>
      </right>
      <top style="thin">
        <color theme="4" tint="0.39997558519241921"/>
      </top>
      <bottom style="thin">
        <color theme="4" tint="0.3999755851924192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s>
  <cellStyleXfs count="21">
    <xf numFmtId="0" fontId="0" fillId="0" borderId="0"/>
    <xf numFmtId="43" fontId="1" fillId="0" borderId="0" applyFont="0" applyFill="0" applyBorder="0" applyAlignment="0" applyProtection="0"/>
    <xf numFmtId="0" fontId="2" fillId="2" borderId="1" applyNumberFormat="0" applyAlignment="0" applyProtection="0"/>
    <xf numFmtId="0" fontId="4" fillId="0" borderId="0" applyNumberFormat="0" applyFill="0" applyBorder="0" applyAlignment="0" applyProtection="0"/>
    <xf numFmtId="0" fontId="1" fillId="0" borderId="0"/>
    <xf numFmtId="43" fontId="7" fillId="0" borderId="0" applyFont="0" applyFill="0" applyBorder="0" applyAlignment="0" applyProtection="0"/>
    <xf numFmtId="0" fontId="1" fillId="0" borderId="0"/>
    <xf numFmtId="0" fontId="5" fillId="6" borderId="0" applyNumberFormat="0" applyBorder="0" applyProtection="0">
      <alignment horizontal="centerContinuous"/>
    </xf>
    <xf numFmtId="3" fontId="13" fillId="0" borderId="0"/>
    <xf numFmtId="0" fontId="5" fillId="3" borderId="0" applyNumberFormat="0" applyBorder="0" applyProtection="0">
      <alignment horizontal="centerContinuous"/>
    </xf>
    <xf numFmtId="0" fontId="14" fillId="10" borderId="1">
      <alignment horizontal="centerContinuous"/>
    </xf>
    <xf numFmtId="0" fontId="5" fillId="4" borderId="0" applyNumberFormat="0" applyBorder="0" applyProtection="0">
      <alignment horizontal="centerContinuous"/>
    </xf>
    <xf numFmtId="0" fontId="5" fillId="5" borderId="0" applyNumberFormat="0" applyBorder="0" applyProtection="0">
      <alignment horizontal="centerContinuous"/>
    </xf>
    <xf numFmtId="0" fontId="5" fillId="7" borderId="0" applyNumberFormat="0" applyBorder="0" applyProtection="0">
      <alignment horizontal="centerContinuous"/>
    </xf>
    <xf numFmtId="0" fontId="5" fillId="8" borderId="0" applyNumberFormat="0" applyBorder="0" applyProtection="0">
      <alignment horizontal="centerContinuous"/>
    </xf>
    <xf numFmtId="0" fontId="15" fillId="0" borderId="0"/>
    <xf numFmtId="0" fontId="15" fillId="0" borderId="0"/>
    <xf numFmtId="44" fontId="1" fillId="0" borderId="0" applyFont="0" applyFill="0" applyBorder="0" applyAlignment="0" applyProtection="0"/>
    <xf numFmtId="167" fontId="1" fillId="0" borderId="0" applyFont="0" applyFill="0" applyBorder="0" applyAlignment="0" applyProtection="0"/>
    <xf numFmtId="9" fontId="1" fillId="0" borderId="0" applyFont="0" applyFill="0" applyBorder="0" applyAlignment="0" applyProtection="0"/>
    <xf numFmtId="0" fontId="46" fillId="0" borderId="0"/>
  </cellStyleXfs>
  <cellXfs count="168">
    <xf numFmtId="0" fontId="0" fillId="0" borderId="0" xfId="0"/>
    <xf numFmtId="0" fontId="6" fillId="0" borderId="0" xfId="4" applyFont="1"/>
    <xf numFmtId="14" fontId="6" fillId="0" borderId="0" xfId="4" applyNumberFormat="1" applyFont="1"/>
    <xf numFmtId="43" fontId="6" fillId="0" borderId="0" xfId="5" applyFont="1"/>
    <xf numFmtId="1" fontId="6" fillId="0" borderId="0" xfId="4" applyNumberFormat="1" applyFont="1"/>
    <xf numFmtId="0" fontId="6" fillId="0" borderId="2" xfId="4" applyFont="1" applyBorder="1"/>
    <xf numFmtId="0" fontId="6" fillId="9" borderId="2" xfId="4" applyFont="1" applyFill="1" applyBorder="1"/>
    <xf numFmtId="0" fontId="6" fillId="9" borderId="3" xfId="4" applyFont="1" applyFill="1" applyBorder="1"/>
    <xf numFmtId="0" fontId="6" fillId="0" borderId="0" xfId="0" applyFont="1"/>
    <xf numFmtId="0" fontId="8" fillId="0" borderId="0" xfId="0" applyFont="1"/>
    <xf numFmtId="0" fontId="9" fillId="0" borderId="0" xfId="0" applyFont="1"/>
    <xf numFmtId="0" fontId="8" fillId="0" borderId="0" xfId="0" applyFont="1" applyAlignment="1">
      <alignment horizontal="center"/>
    </xf>
    <xf numFmtId="3" fontId="6" fillId="0" borderId="0" xfId="0" applyNumberFormat="1" applyFont="1"/>
    <xf numFmtId="0" fontId="10" fillId="0" borderId="0" xfId="0" applyFont="1" applyAlignment="1">
      <alignment horizontal="right"/>
    </xf>
    <xf numFmtId="164" fontId="9" fillId="0" borderId="0" xfId="0" applyNumberFormat="1" applyFont="1"/>
    <xf numFmtId="0" fontId="8" fillId="0" borderId="0" xfId="0" applyFont="1" applyAlignment="1">
      <alignment horizontal="left"/>
    </xf>
    <xf numFmtId="0" fontId="11" fillId="0" borderId="0" xfId="0" applyFont="1"/>
    <xf numFmtId="0" fontId="12" fillId="0" borderId="0" xfId="0" applyFont="1"/>
    <xf numFmtId="0" fontId="0" fillId="0" borderId="0" xfId="0"/>
    <xf numFmtId="0" fontId="0" fillId="0" borderId="0" xfId="0" applyProtection="1">
      <protection locked="0"/>
    </xf>
    <xf numFmtId="0" fontId="16" fillId="11" borderId="4" xfId="15" applyFont="1" applyFill="1" applyBorder="1" applyAlignment="1">
      <alignment horizontal="center" wrapText="1"/>
    </xf>
    <xf numFmtId="0" fontId="16" fillId="0" borderId="5" xfId="15" applyFont="1" applyFill="1" applyBorder="1" applyAlignment="1">
      <alignment horizontal="right"/>
    </xf>
    <xf numFmtId="0" fontId="16" fillId="0" borderId="5" xfId="15" applyFont="1" applyFill="1" applyBorder="1" applyAlignment="1"/>
    <xf numFmtId="15" fontId="16" fillId="0" borderId="5" xfId="15" applyNumberFormat="1" applyFont="1" applyFill="1" applyBorder="1" applyAlignment="1">
      <alignment horizontal="right"/>
    </xf>
    <xf numFmtId="166" fontId="16" fillId="0" borderId="5" xfId="15" applyNumberFormat="1" applyFont="1" applyFill="1" applyBorder="1" applyAlignment="1">
      <alignment horizontal="right"/>
    </xf>
    <xf numFmtId="0" fontId="3" fillId="12" borderId="0" xfId="9" applyFont="1" applyFill="1" applyAlignment="1" applyProtection="1">
      <alignment horizontal="centerContinuous" vertical="center"/>
      <protection locked="0"/>
    </xf>
    <xf numFmtId="0" fontId="5" fillId="12" borderId="0" xfId="9" applyFill="1" applyAlignment="1" applyProtection="1">
      <alignment horizontal="centerContinuous"/>
      <protection locked="0"/>
    </xf>
    <xf numFmtId="0" fontId="17" fillId="6" borderId="4" xfId="7" applyFont="1" applyBorder="1" applyAlignment="1">
      <alignment horizontal="centerContinuous" vertical="center"/>
    </xf>
    <xf numFmtId="0" fontId="18" fillId="0" borderId="0" xfId="3" applyFont="1"/>
    <xf numFmtId="0" fontId="16" fillId="11" borderId="4" xfId="16" applyFont="1" applyFill="1" applyBorder="1" applyAlignment="1">
      <alignment horizontal="center"/>
    </xf>
    <xf numFmtId="0" fontId="16" fillId="0" borderId="5" xfId="16" applyFont="1" applyFill="1" applyBorder="1" applyAlignment="1">
      <alignment horizontal="right"/>
    </xf>
    <xf numFmtId="0" fontId="16" fillId="0" borderId="5" xfId="16" applyFont="1" applyFill="1" applyBorder="1" applyAlignment="1"/>
    <xf numFmtId="0" fontId="0" fillId="0" borderId="0" xfId="0" applyAlignment="1">
      <alignment horizontal="left"/>
    </xf>
    <xf numFmtId="0" fontId="0" fillId="0" borderId="0" xfId="0" pivotButton="1"/>
    <xf numFmtId="14" fontId="6" fillId="0" borderId="0" xfId="0" applyNumberFormat="1" applyFont="1"/>
    <xf numFmtId="0" fontId="6" fillId="13" borderId="0" xfId="4" applyFont="1" applyFill="1"/>
    <xf numFmtId="0" fontId="2" fillId="14" borderId="1" xfId="2" applyFill="1" applyAlignment="1">
      <alignment horizontal="right"/>
    </xf>
    <xf numFmtId="0" fontId="6" fillId="0" borderId="0" xfId="0" applyFont="1" applyAlignment="1">
      <alignment horizontal="right"/>
    </xf>
    <xf numFmtId="0" fontId="6" fillId="0" borderId="0" xfId="0" applyFont="1" applyAlignment="1">
      <alignment horizontal="left"/>
    </xf>
    <xf numFmtId="0" fontId="6" fillId="0" borderId="0" xfId="4" applyFont="1" applyAlignment="1">
      <alignment horizontal="center"/>
    </xf>
    <xf numFmtId="14" fontId="21" fillId="0" borderId="0" xfId="4" applyNumberFormat="1" applyFont="1" applyAlignment="1">
      <alignment horizontal="center"/>
    </xf>
    <xf numFmtId="0" fontId="22" fillId="0" borderId="0" xfId="4" applyFont="1"/>
    <xf numFmtId="0" fontId="6" fillId="0" borderId="0" xfId="4" applyFont="1" applyAlignment="1">
      <alignment horizontal="right"/>
    </xf>
    <xf numFmtId="0" fontId="7" fillId="0" borderId="0" xfId="4" applyFont="1"/>
    <xf numFmtId="0" fontId="21" fillId="0" borderId="0" xfId="4" applyFont="1"/>
    <xf numFmtId="14" fontId="21" fillId="0" borderId="0" xfId="4" applyNumberFormat="1" applyFont="1" applyAlignment="1">
      <alignment horizontal="left"/>
    </xf>
    <xf numFmtId="3" fontId="21" fillId="0" borderId="0" xfId="4" applyNumberFormat="1" applyFont="1" applyAlignment="1">
      <alignment horizontal="center"/>
    </xf>
    <xf numFmtId="0" fontId="21" fillId="0" borderId="0" xfId="4" applyFont="1" applyAlignment="1">
      <alignment horizontal="center"/>
    </xf>
    <xf numFmtId="0" fontId="8" fillId="0" borderId="0" xfId="4" applyFont="1"/>
    <xf numFmtId="49" fontId="6" fillId="0" borderId="0" xfId="4" applyNumberFormat="1" applyFont="1" applyAlignment="1">
      <alignment horizontal="left"/>
    </xf>
    <xf numFmtId="49" fontId="6" fillId="0" borderId="0" xfId="4" applyNumberFormat="1" applyFont="1" applyAlignment="1">
      <alignment horizontal="right"/>
    </xf>
    <xf numFmtId="49" fontId="6" fillId="0" borderId="0" xfId="0" applyNumberFormat="1" applyFont="1" applyAlignment="1">
      <alignment horizontal="left"/>
    </xf>
    <xf numFmtId="49" fontId="6" fillId="0" borderId="0" xfId="0" applyNumberFormat="1" applyFont="1" applyAlignment="1">
      <alignment horizontal="right"/>
    </xf>
    <xf numFmtId="0" fontId="7" fillId="0" borderId="0" xfId="4" applyFont="1" applyAlignment="1">
      <alignment horizontal="right"/>
    </xf>
    <xf numFmtId="0" fontId="21" fillId="0" borderId="0" xfId="0" applyFont="1"/>
    <xf numFmtId="3" fontId="23" fillId="15" borderId="6" xfId="8" applyFont="1" applyFill="1" applyBorder="1" applyAlignment="1">
      <alignment vertical="top" wrapText="1" readingOrder="1"/>
    </xf>
    <xf numFmtId="3" fontId="25" fillId="16" borderId="7" xfId="8" applyFont="1" applyFill="1" applyBorder="1" applyAlignment="1">
      <alignment vertical="top" wrapText="1"/>
    </xf>
    <xf numFmtId="1" fontId="23" fillId="15" borderId="7" xfId="8" applyNumberFormat="1" applyFont="1" applyFill="1" applyBorder="1" applyAlignment="1">
      <alignment vertical="top" wrapText="1" readingOrder="1"/>
    </xf>
    <xf numFmtId="167" fontId="23" fillId="15" borderId="7" xfId="18" applyFont="1" applyFill="1" applyBorder="1" applyAlignment="1">
      <alignment horizontal="center" vertical="top" wrapText="1" readingOrder="1"/>
    </xf>
    <xf numFmtId="3" fontId="24" fillId="16" borderId="0" xfId="8" applyFont="1" applyFill="1"/>
    <xf numFmtId="3" fontId="26" fillId="16" borderId="0" xfId="8" applyFont="1" applyFill="1"/>
    <xf numFmtId="3" fontId="23" fillId="15" borderId="8" xfId="8" applyFont="1" applyFill="1" applyBorder="1" applyAlignment="1">
      <alignment vertical="top" wrapText="1" readingOrder="1"/>
    </xf>
    <xf numFmtId="3" fontId="23" fillId="15" borderId="0" xfId="8" applyFont="1" applyFill="1" applyAlignment="1">
      <alignment vertical="top" wrapText="1" readingOrder="1"/>
    </xf>
    <xf numFmtId="3" fontId="24" fillId="16" borderId="0" xfId="8" applyFont="1" applyFill="1" applyAlignment="1">
      <alignment vertical="top" wrapText="1"/>
    </xf>
    <xf numFmtId="3" fontId="25" fillId="16" borderId="0" xfId="8" applyFont="1" applyFill="1" applyAlignment="1">
      <alignment vertical="top" wrapText="1"/>
    </xf>
    <xf numFmtId="1" fontId="23" fillId="15" borderId="0" xfId="8" applyNumberFormat="1" applyFont="1" applyFill="1" applyAlignment="1">
      <alignment vertical="top" wrapText="1" readingOrder="1"/>
    </xf>
    <xf numFmtId="167" fontId="23" fillId="15" borderId="0" xfId="18" applyFont="1" applyFill="1" applyBorder="1" applyAlignment="1">
      <alignment horizontal="center" vertical="top" wrapText="1" readingOrder="1"/>
    </xf>
    <xf numFmtId="3" fontId="28" fillId="0" borderId="0" xfId="8" applyFont="1"/>
    <xf numFmtId="1" fontId="28" fillId="0" borderId="0" xfId="8" applyNumberFormat="1" applyFont="1"/>
    <xf numFmtId="3" fontId="29" fillId="0" borderId="0" xfId="8" applyFont="1"/>
    <xf numFmtId="3" fontId="24" fillId="0" borderId="0" xfId="8" applyFont="1"/>
    <xf numFmtId="3" fontId="26" fillId="0" borderId="0" xfId="8" applyFont="1"/>
    <xf numFmtId="167" fontId="24" fillId="0" borderId="0" xfId="18" applyFont="1"/>
    <xf numFmtId="2" fontId="30" fillId="0" borderId="0" xfId="8" applyNumberFormat="1" applyFont="1"/>
    <xf numFmtId="3" fontId="27" fillId="0" borderId="9" xfId="8" applyFont="1" applyBorder="1" applyAlignment="1">
      <alignment vertical="top" wrapText="1" readingOrder="1"/>
    </xf>
    <xf numFmtId="1" fontId="24" fillId="0" borderId="0" xfId="8" applyNumberFormat="1" applyFont="1"/>
    <xf numFmtId="0" fontId="0" fillId="0" borderId="0" xfId="0" quotePrefix="1"/>
    <xf numFmtId="0" fontId="31" fillId="0" borderId="0" xfId="0" applyFont="1" applyAlignment="1">
      <alignment horizontal="center"/>
    </xf>
    <xf numFmtId="0" fontId="33" fillId="0" borderId="0" xfId="0" applyFont="1" applyAlignment="1">
      <alignment horizontal="center"/>
    </xf>
    <xf numFmtId="0" fontId="31" fillId="0" borderId="0" xfId="0" applyFont="1" applyAlignment="1">
      <alignment vertical="center"/>
    </xf>
    <xf numFmtId="0" fontId="33" fillId="0" borderId="0" xfId="0" applyFont="1"/>
    <xf numFmtId="0" fontId="33" fillId="0" borderId="0" xfId="0" applyFont="1" applyAlignment="1">
      <alignment horizontal="left"/>
    </xf>
    <xf numFmtId="49" fontId="0" fillId="0" borderId="0" xfId="0" applyNumberFormat="1"/>
    <xf numFmtId="0" fontId="31" fillId="0" borderId="0" xfId="0" applyFont="1"/>
    <xf numFmtId="0" fontId="33" fillId="0" borderId="0" xfId="0" applyFont="1" applyAlignment="1">
      <alignment vertical="center"/>
    </xf>
    <xf numFmtId="0" fontId="33" fillId="0" borderId="0" xfId="0" applyFont="1" applyAlignment="1">
      <alignment horizontal="left" vertical="center" indent="5"/>
    </xf>
    <xf numFmtId="0" fontId="0" fillId="0" borderId="0" xfId="0" applyNumberFormat="1"/>
    <xf numFmtId="0" fontId="6" fillId="0" borderId="12" xfId="4" applyNumberFormat="1" applyFont="1" applyBorder="1" applyAlignment="1"/>
    <xf numFmtId="43" fontId="0" fillId="0" borderId="0" xfId="1" applyFont="1"/>
    <xf numFmtId="165" fontId="0" fillId="0" borderId="0" xfId="1" applyNumberFormat="1" applyFont="1"/>
    <xf numFmtId="165" fontId="0" fillId="0" borderId="0" xfId="0" applyNumberFormat="1"/>
    <xf numFmtId="14" fontId="0" fillId="0" borderId="0" xfId="0" applyNumberFormat="1" applyAlignment="1">
      <alignment horizontal="left" indent="1"/>
    </xf>
    <xf numFmtId="0" fontId="20" fillId="0" borderId="0" xfId="0" applyFont="1"/>
    <xf numFmtId="0" fontId="34" fillId="0" borderId="0" xfId="0" applyFont="1"/>
    <xf numFmtId="14" fontId="0" fillId="0" borderId="0" xfId="0" applyNumberFormat="1"/>
    <xf numFmtId="14" fontId="20" fillId="0" borderId="0" xfId="0" applyNumberFormat="1" applyFont="1"/>
    <xf numFmtId="0" fontId="35" fillId="17" borderId="0" xfId="0" applyFont="1" applyFill="1"/>
    <xf numFmtId="0" fontId="36" fillId="18" borderId="0" xfId="0" applyFont="1" applyFill="1" applyAlignment="1">
      <alignment horizontal="center" wrapText="1"/>
    </xf>
    <xf numFmtId="44" fontId="36" fillId="18" borderId="0" xfId="17" applyFont="1" applyFill="1" applyBorder="1" applyAlignment="1">
      <alignment horizontal="center" wrapText="1"/>
    </xf>
    <xf numFmtId="0" fontId="7" fillId="0" borderId="0" xfId="0" applyFont="1"/>
    <xf numFmtId="0" fontId="7" fillId="0" borderId="0" xfId="0" pivotButton="1" applyFont="1"/>
    <xf numFmtId="0" fontId="37" fillId="17" borderId="0" xfId="0" applyFont="1" applyFill="1"/>
    <xf numFmtId="14" fontId="38" fillId="17" borderId="0" xfId="0" applyNumberFormat="1" applyFont="1" applyFill="1" applyAlignment="1">
      <alignment vertical="center" wrapText="1"/>
    </xf>
    <xf numFmtId="0" fontId="38" fillId="17" borderId="0" xfId="0" applyFont="1" applyFill="1" applyAlignment="1">
      <alignment horizontal="center" vertical="center" wrapText="1"/>
    </xf>
    <xf numFmtId="165" fontId="38" fillId="17" borderId="0" xfId="1" applyNumberFormat="1" applyFont="1" applyFill="1" applyAlignment="1">
      <alignment horizontal="center" vertical="center" wrapText="1"/>
    </xf>
    <xf numFmtId="0" fontId="7" fillId="0" borderId="0" xfId="0" applyFont="1" applyAlignment="1">
      <alignment horizontal="left"/>
    </xf>
    <xf numFmtId="0" fontId="7" fillId="0" borderId="0" xfId="0" applyNumberFormat="1" applyFont="1"/>
    <xf numFmtId="0" fontId="7" fillId="0" borderId="0" xfId="0" applyFont="1" applyAlignment="1">
      <alignment horizontal="left" indent="1"/>
    </xf>
    <xf numFmtId="0" fontId="37" fillId="17" borderId="0" xfId="0" applyFont="1" applyFill="1" applyAlignment="1">
      <alignment horizontal="center"/>
    </xf>
    <xf numFmtId="44" fontId="37" fillId="17" borderId="0" xfId="17" applyFont="1" applyFill="1" applyBorder="1" applyAlignment="1">
      <alignment horizontal="center"/>
    </xf>
    <xf numFmtId="9" fontId="7" fillId="0" borderId="0" xfId="0" applyNumberFormat="1" applyFont="1"/>
    <xf numFmtId="165" fontId="7" fillId="0" borderId="0" xfId="1" applyNumberFormat="1" applyFont="1"/>
    <xf numFmtId="0" fontId="22" fillId="0" borderId="0" xfId="0" applyFont="1"/>
    <xf numFmtId="165" fontId="22" fillId="0" borderId="0" xfId="1" applyNumberFormat="1" applyFont="1"/>
    <xf numFmtId="165" fontId="7" fillId="0" borderId="0" xfId="0" applyNumberFormat="1" applyFont="1"/>
    <xf numFmtId="9" fontId="7" fillId="0" borderId="0" xfId="19" applyFont="1"/>
    <xf numFmtId="165" fontId="22" fillId="0" borderId="0" xfId="0" applyNumberFormat="1" applyFont="1"/>
    <xf numFmtId="9" fontId="22" fillId="0" borderId="0" xfId="19" applyFont="1"/>
    <xf numFmtId="9" fontId="7" fillId="19" borderId="0" xfId="0" applyNumberFormat="1" applyFont="1" applyFill="1"/>
    <xf numFmtId="0" fontId="32" fillId="0" borderId="0" xfId="0" applyFont="1" applyAlignment="1">
      <alignment horizontal="center"/>
    </xf>
    <xf numFmtId="0" fontId="33" fillId="0" borderId="0" xfId="0" applyFont="1" applyAlignment="1">
      <alignment horizontal="center"/>
    </xf>
    <xf numFmtId="0" fontId="22" fillId="0" borderId="0" xfId="0" applyFont="1" applyAlignment="1">
      <alignment horizontal="center"/>
    </xf>
    <xf numFmtId="0" fontId="6" fillId="0" borderId="0" xfId="0" applyFont="1" applyAlignment="1">
      <alignment horizontal="right"/>
    </xf>
    <xf numFmtId="0" fontId="8" fillId="0" borderId="0" xfId="4" applyFont="1" applyAlignment="1">
      <alignment horizontal="right"/>
    </xf>
    <xf numFmtId="3" fontId="29" fillId="0" borderId="0" xfId="8" applyFont="1" applyAlignment="1">
      <alignment horizontal="right"/>
    </xf>
    <xf numFmtId="3" fontId="27" fillId="0" borderId="9" xfId="8" applyFont="1" applyBorder="1" applyAlignment="1">
      <alignment vertical="top" wrapText="1" readingOrder="1"/>
    </xf>
    <xf numFmtId="3" fontId="24" fillId="0" borderId="9" xfId="8" applyFont="1" applyBorder="1" applyAlignment="1">
      <alignment vertical="top" wrapText="1"/>
    </xf>
    <xf numFmtId="3" fontId="27" fillId="0" borderId="9" xfId="8" applyFont="1" applyBorder="1" applyAlignment="1">
      <alignment horizontal="left" vertical="top" wrapText="1" readingOrder="1"/>
    </xf>
    <xf numFmtId="167" fontId="27" fillId="0" borderId="10" xfId="18" applyFont="1" applyBorder="1" applyAlignment="1">
      <alignment vertical="top" wrapText="1" readingOrder="1"/>
    </xf>
    <xf numFmtId="167" fontId="27" fillId="0" borderId="11" xfId="18" applyFont="1" applyBorder="1" applyAlignment="1">
      <alignment vertical="top" wrapText="1" readingOrder="1"/>
    </xf>
    <xf numFmtId="3" fontId="27" fillId="0" borderId="11" xfId="8" applyFont="1" applyBorder="1" applyAlignment="1">
      <alignment vertical="top" wrapText="1" readingOrder="1"/>
    </xf>
    <xf numFmtId="3" fontId="27" fillId="0" borderId="0" xfId="8" applyFont="1" applyAlignment="1">
      <alignment vertical="top" wrapText="1" readingOrder="1"/>
    </xf>
    <xf numFmtId="3" fontId="24" fillId="0" borderId="0" xfId="8" applyFont="1"/>
    <xf numFmtId="3" fontId="27" fillId="0" borderId="8" xfId="8" applyFont="1" applyBorder="1" applyAlignment="1">
      <alignment vertical="top" wrapText="1" readingOrder="1"/>
    </xf>
    <xf numFmtId="167" fontId="27" fillId="0" borderId="9" xfId="18" applyFont="1" applyBorder="1" applyAlignment="1">
      <alignment vertical="top" wrapText="1" readingOrder="1"/>
    </xf>
    <xf numFmtId="3" fontId="23" fillId="15" borderId="7" xfId="8" applyFont="1" applyFill="1" applyBorder="1" applyAlignment="1">
      <alignment vertical="top" wrapText="1" readingOrder="1"/>
    </xf>
    <xf numFmtId="3" fontId="24" fillId="16" borderId="7" xfId="8" applyFont="1" applyFill="1" applyBorder="1" applyAlignment="1">
      <alignment vertical="top" wrapText="1"/>
    </xf>
    <xf numFmtId="167" fontId="23" fillId="15" borderId="7" xfId="18" applyFont="1" applyFill="1" applyBorder="1" applyAlignment="1">
      <alignment horizontal="center" vertical="top" wrapText="1" readingOrder="1"/>
    </xf>
    <xf numFmtId="167" fontId="24" fillId="16" borderId="7" xfId="18" applyFont="1" applyFill="1" applyBorder="1" applyAlignment="1">
      <alignment vertical="top" wrapText="1"/>
    </xf>
    <xf numFmtId="3" fontId="23" fillId="15" borderId="8" xfId="8" applyFont="1" applyFill="1" applyBorder="1" applyAlignment="1">
      <alignment horizontal="left" vertical="top" wrapText="1" readingOrder="1"/>
    </xf>
    <xf numFmtId="167" fontId="23" fillId="15" borderId="8" xfId="18" applyFont="1" applyFill="1" applyBorder="1" applyAlignment="1">
      <alignment horizontal="center" vertical="top" wrapText="1" readingOrder="1"/>
    </xf>
    <xf numFmtId="1" fontId="39" fillId="0" borderId="13" xfId="0" applyNumberFormat="1" applyFont="1" applyBorder="1"/>
    <xf numFmtId="165" fontId="39" fillId="0" borderId="13" xfId="1" applyNumberFormat="1" applyFont="1" applyBorder="1"/>
    <xf numFmtId="165" fontId="39" fillId="0" borderId="14" xfId="1" applyNumberFormat="1" applyFont="1" applyBorder="1"/>
    <xf numFmtId="165" fontId="40" fillId="0" borderId="13" xfId="1" applyNumberFormat="1" applyFont="1" applyFill="1" applyBorder="1" applyAlignment="1">
      <alignment horizontal="center" vertical="top"/>
    </xf>
    <xf numFmtId="165" fontId="41" fillId="0" borderId="13" xfId="1" applyNumberFormat="1" applyFont="1" applyBorder="1"/>
    <xf numFmtId="1" fontId="42" fillId="0" borderId="13" xfId="1" applyNumberFormat="1" applyFont="1" applyFill="1" applyBorder="1" applyAlignment="1">
      <alignment horizontal="center"/>
    </xf>
    <xf numFmtId="1" fontId="43" fillId="0" borderId="13" xfId="0" applyNumberFormat="1" applyFont="1" applyBorder="1" applyAlignment="1">
      <alignment horizontal="left" vertical="top"/>
    </xf>
    <xf numFmtId="165" fontId="43" fillId="0" borderId="13" xfId="1" applyNumberFormat="1" applyFont="1" applyBorder="1" applyAlignment="1">
      <alignment horizontal="right" vertical="top"/>
    </xf>
    <xf numFmtId="165" fontId="44" fillId="0" borderId="13" xfId="1" applyNumberFormat="1" applyFont="1" applyBorder="1" applyAlignment="1">
      <alignment vertical="top"/>
    </xf>
    <xf numFmtId="1" fontId="45" fillId="0" borderId="13" xfId="0" applyNumberFormat="1" applyFont="1" applyBorder="1"/>
    <xf numFmtId="1" fontId="41" fillId="0" borderId="13" xfId="0" applyNumberFormat="1" applyFont="1" applyBorder="1"/>
    <xf numFmtId="1" fontId="45" fillId="0" borderId="14" xfId="0" applyNumberFormat="1" applyFont="1" applyBorder="1"/>
    <xf numFmtId="1" fontId="41" fillId="0" borderId="14" xfId="0" applyNumberFormat="1" applyFont="1" applyBorder="1"/>
    <xf numFmtId="1" fontId="43" fillId="0" borderId="13" xfId="5" applyNumberFormat="1" applyFont="1" applyFill="1" applyBorder="1" applyAlignment="1">
      <alignment horizontal="left" vertical="top"/>
    </xf>
    <xf numFmtId="1" fontId="45" fillId="0" borderId="13" xfId="5" applyNumberFormat="1" applyFont="1" applyFill="1" applyBorder="1"/>
    <xf numFmtId="1" fontId="41" fillId="0" borderId="13" xfId="20" applyNumberFormat="1" applyFont="1" applyBorder="1"/>
    <xf numFmtId="1" fontId="44" fillId="0" borderId="13" xfId="0" applyNumberFormat="1" applyFont="1" applyBorder="1" applyAlignment="1">
      <alignment vertical="top"/>
    </xf>
    <xf numFmtId="1" fontId="41" fillId="0" borderId="14" xfId="1" applyNumberFormat="1" applyFont="1" applyFill="1" applyBorder="1"/>
    <xf numFmtId="1" fontId="47" fillId="0" borderId="13" xfId="0" applyNumberFormat="1" applyFont="1" applyBorder="1"/>
    <xf numFmtId="1" fontId="44" fillId="0" borderId="0" xfId="0" applyNumberFormat="1" applyFont="1"/>
    <xf numFmtId="165" fontId="44" fillId="0" borderId="0" xfId="1" applyNumberFormat="1" applyFont="1"/>
    <xf numFmtId="1" fontId="44" fillId="0" borderId="15" xfId="0" applyNumberFormat="1" applyFont="1" applyBorder="1"/>
    <xf numFmtId="165" fontId="44" fillId="0" borderId="0" xfId="1" applyNumberFormat="1" applyFont="1" applyBorder="1"/>
    <xf numFmtId="165" fontId="41" fillId="0" borderId="0" xfId="1" applyNumberFormat="1" applyFont="1" applyBorder="1"/>
    <xf numFmtId="1" fontId="41" fillId="0" borderId="0" xfId="0" applyNumberFormat="1" applyFont="1"/>
    <xf numFmtId="1" fontId="41" fillId="0" borderId="15" xfId="0" applyNumberFormat="1" applyFont="1" applyBorder="1"/>
    <xf numFmtId="165" fontId="20" fillId="0" borderId="0" xfId="1" applyNumberFormat="1" applyFont="1"/>
  </cellXfs>
  <cellStyles count="21">
    <cellStyle name="Accent1 2" xfId="9" xr:uid="{4855854C-CEF4-42C5-BC8B-FE4AA6370D91}"/>
    <cellStyle name="Accent2 2" xfId="11" xr:uid="{F7F7DEDD-02FE-4B24-BBE3-2A9B498BB80E}"/>
    <cellStyle name="Accent3 2" xfId="12" xr:uid="{02CBA00C-F7B6-42AE-BE81-2F063E89BD19}"/>
    <cellStyle name="Accent4 2" xfId="7" xr:uid="{3E96C76A-B7F3-45EC-A54F-22325E13DE76}"/>
    <cellStyle name="Accent5 2" xfId="13" xr:uid="{5AE04935-A4D4-4131-A540-60E9C719B8D2}"/>
    <cellStyle name="Accent6 2" xfId="14" xr:uid="{922B3449-113B-49AA-9078-DD931D7F1C2F}"/>
    <cellStyle name="Comma" xfId="1" builtinId="3"/>
    <cellStyle name="Comma 2" xfId="5" xr:uid="{F952DD7B-F39A-4244-B47B-74D59F1FBFE5}"/>
    <cellStyle name="Comma 2 2" xfId="18" xr:uid="{F6A34491-D2F1-44F7-8823-C30E401EE047}"/>
    <cellStyle name="Currency" xfId="17" builtinId="4"/>
    <cellStyle name="Explanatory Text" xfId="3" builtinId="53"/>
    <cellStyle name="KeyboardShortcuts" xfId="10" xr:uid="{A3BB20C4-691D-4F88-A932-CA7DA9F3181A}"/>
    <cellStyle name="Normal" xfId="0" builtinId="0"/>
    <cellStyle name="Normal 2" xfId="4" xr:uid="{937071C0-BB9C-4615-B155-9ECDAA4934DD}"/>
    <cellStyle name="Normal 2 2" xfId="8" xr:uid="{65F5B96B-AE79-4B1A-BD2C-F96E43CB36AB}"/>
    <cellStyle name="Normal 5" xfId="6" xr:uid="{AA4C8732-1B2F-4F80-AFB9-7D83324C4F02}"/>
    <cellStyle name="Normal_Challenge" xfId="15" xr:uid="{73EC95DB-7BDC-4418-9F27-276AF88A8F02}"/>
    <cellStyle name="Normal_missing p&amp;l schedules" xfId="20" xr:uid="{E23E7275-D260-4F89-B5BF-B8F6BA1A3430}"/>
    <cellStyle name="Normal_Source" xfId="16" xr:uid="{4DBBBF74-D48F-48BA-AAA7-1888886A07C3}"/>
    <cellStyle name="Output" xfId="2" builtinId="21"/>
    <cellStyle name="Percent" xfId="19" builtinId="5"/>
  </cellStyles>
  <dxfs count="5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numFmt numFmtId="19" formatCode="m/d/yyyy"/>
    </dxf>
    <dxf>
      <numFmt numFmtId="19" formatCode="m/d/yyyy"/>
    </dxf>
    <dxf>
      <font>
        <b/>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2"/>
        <color theme="1"/>
        <name val="Times New Roman"/>
        <family val="1"/>
        <scheme val="none"/>
      </font>
    </dxf>
    <dxf>
      <font>
        <b val="0"/>
        <i val="0"/>
        <strike val="0"/>
        <condense val="0"/>
        <extend val="0"/>
        <outline val="0"/>
        <shadow val="0"/>
        <u val="none"/>
        <vertAlign val="baseline"/>
        <sz val="12"/>
        <color theme="1"/>
        <name val="Times New Roman"/>
        <family val="1"/>
        <scheme val="none"/>
      </font>
      <numFmt numFmtId="1" formatCode="0"/>
    </dxf>
    <dxf>
      <font>
        <b val="0"/>
        <i val="0"/>
        <strike val="0"/>
        <condense val="0"/>
        <extend val="0"/>
        <outline val="0"/>
        <shadow val="0"/>
        <u val="none"/>
        <vertAlign val="baseline"/>
        <sz val="12"/>
        <color theme="1"/>
        <name val="Times New Roman"/>
        <family val="1"/>
        <scheme val="none"/>
      </font>
    </dxf>
    <dxf>
      <font>
        <b val="0"/>
        <i val="0"/>
        <strike val="0"/>
        <condense val="0"/>
        <extend val="0"/>
        <outline val="0"/>
        <shadow val="0"/>
        <u val="none"/>
        <vertAlign val="baseline"/>
        <sz val="12"/>
        <color theme="1"/>
        <name val="Times New Roman"/>
        <family val="1"/>
        <scheme val="none"/>
      </font>
      <numFmt numFmtId="1" formatCode="0"/>
    </dxf>
    <dxf>
      <font>
        <b val="0"/>
        <i val="0"/>
        <strike val="0"/>
        <condense val="0"/>
        <extend val="0"/>
        <outline val="0"/>
        <shadow val="0"/>
        <u val="none"/>
        <vertAlign val="baseline"/>
        <sz val="12"/>
        <color theme="1"/>
        <name val="Times New Roman"/>
        <family val="1"/>
        <scheme val="none"/>
      </font>
      <numFmt numFmtId="1" formatCode="0"/>
    </dxf>
    <dxf>
      <font>
        <b val="0"/>
        <i val="0"/>
        <strike val="0"/>
        <condense val="0"/>
        <extend val="0"/>
        <outline val="0"/>
        <shadow val="0"/>
        <u val="none"/>
        <vertAlign val="baseline"/>
        <sz val="12"/>
        <color theme="1"/>
        <name val="Times New Roman"/>
        <family val="1"/>
        <scheme val="none"/>
      </font>
    </dxf>
    <dxf>
      <font>
        <b val="0"/>
        <i val="0"/>
        <strike val="0"/>
        <condense val="0"/>
        <extend val="0"/>
        <outline val="0"/>
        <shadow val="0"/>
        <u val="none"/>
        <vertAlign val="baseline"/>
        <sz val="12"/>
        <color theme="1"/>
        <name val="Times New Roman"/>
        <family val="1"/>
        <scheme val="none"/>
      </font>
    </dxf>
    <dxf>
      <font>
        <b val="0"/>
        <i val="0"/>
        <strike val="0"/>
        <condense val="0"/>
        <extend val="0"/>
        <outline val="0"/>
        <shadow val="0"/>
        <u val="none"/>
        <vertAlign val="baseline"/>
        <sz val="12"/>
        <color theme="1"/>
        <name val="Times New Roman"/>
        <family val="1"/>
        <scheme val="none"/>
      </font>
    </dxf>
    <dxf>
      <font>
        <b val="0"/>
        <i val="0"/>
        <strike val="0"/>
        <condense val="0"/>
        <extend val="0"/>
        <outline val="0"/>
        <shadow val="0"/>
        <u val="none"/>
        <vertAlign val="baseline"/>
        <sz val="12"/>
        <color theme="1"/>
        <name val="Times New Roman"/>
        <family val="1"/>
        <scheme val="none"/>
      </font>
    </dxf>
    <dxf>
      <font>
        <b val="0"/>
        <i val="0"/>
        <strike val="0"/>
        <condense val="0"/>
        <extend val="0"/>
        <outline val="0"/>
        <shadow val="0"/>
        <u val="none"/>
        <vertAlign val="baseline"/>
        <sz val="12"/>
        <color theme="1"/>
        <name val="Times New Roman"/>
        <family val="1"/>
        <scheme val="none"/>
      </font>
    </dxf>
    <dxf>
      <font>
        <b val="0"/>
        <i val="0"/>
        <strike val="0"/>
        <condense val="0"/>
        <extend val="0"/>
        <outline val="0"/>
        <shadow val="0"/>
        <u val="none"/>
        <vertAlign val="baseline"/>
        <sz val="12"/>
        <color theme="1"/>
        <name val="Times New Roman"/>
        <family val="1"/>
        <scheme val="none"/>
      </font>
    </dxf>
    <dxf>
      <font>
        <b val="0"/>
        <i val="0"/>
        <strike val="0"/>
        <condense val="0"/>
        <extend val="0"/>
        <outline val="0"/>
        <shadow val="0"/>
        <u val="none"/>
        <vertAlign val="baseline"/>
        <sz val="12"/>
        <color theme="1"/>
        <name val="Times New Roman"/>
        <family val="1"/>
        <scheme val="none"/>
      </font>
    </dxf>
    <dxf>
      <font>
        <b val="0"/>
        <i val="0"/>
        <strike val="0"/>
        <condense val="0"/>
        <extend val="0"/>
        <outline val="0"/>
        <shadow val="0"/>
        <u val="none"/>
        <vertAlign val="baseline"/>
        <sz val="12"/>
        <color theme="1"/>
        <name val="Times New Roman"/>
        <family val="1"/>
        <scheme val="none"/>
      </font>
      <numFmt numFmtId="19" formatCode="m/d/yyyy"/>
    </dxf>
    <dxf>
      <font>
        <b val="0"/>
        <i val="0"/>
        <strike val="0"/>
        <condense val="0"/>
        <extend val="0"/>
        <outline val="0"/>
        <shadow val="0"/>
        <u val="none"/>
        <vertAlign val="baseline"/>
        <sz val="12"/>
        <color theme="1"/>
        <name val="Times New Roman"/>
        <family val="1"/>
        <scheme val="none"/>
      </font>
    </dxf>
    <dxf>
      <font>
        <b val="0"/>
        <i val="0"/>
        <strike val="0"/>
        <condense val="0"/>
        <extend val="0"/>
        <outline val="0"/>
        <shadow val="0"/>
        <u val="none"/>
        <vertAlign val="baseline"/>
        <sz val="12"/>
        <color theme="1"/>
        <name val="Times New Roman"/>
        <family val="1"/>
        <scheme val="none"/>
      </font>
    </dxf>
    <dxf>
      <font>
        <b val="0"/>
        <i val="0"/>
        <strike val="0"/>
        <condense val="0"/>
        <extend val="0"/>
        <outline val="0"/>
        <shadow val="0"/>
        <u val="none"/>
        <vertAlign val="baseline"/>
        <sz val="12"/>
        <color theme="1"/>
        <name val="Times New Roman"/>
        <family val="1"/>
        <scheme val="none"/>
      </font>
      <fill>
        <patternFill patternType="solid">
          <fgColor indexed="64"/>
          <bgColor rgb="FF00B0F0"/>
        </patternFill>
      </fill>
    </dxf>
    <dxf>
      <font>
        <b val="0"/>
        <i val="0"/>
        <strike val="0"/>
        <condense val="0"/>
        <extend val="0"/>
        <outline val="0"/>
        <shadow val="0"/>
        <u val="none"/>
        <vertAlign val="baseline"/>
        <sz val="12"/>
        <color theme="1"/>
        <name val="Times New Roman"/>
        <scheme val="none"/>
      </font>
    </dxf>
    <dxf>
      <font>
        <strike val="0"/>
        <outline val="0"/>
        <shadow val="0"/>
        <u val="none"/>
        <vertAlign val="baseline"/>
        <sz val="12"/>
        <color theme="1"/>
        <name val="Times New Roman"/>
        <scheme val="none"/>
      </font>
      <numFmt numFmtId="168" formatCode="m/d/yy"/>
    </dxf>
    <dxf>
      <font>
        <strike val="0"/>
        <outline val="0"/>
        <shadow val="0"/>
        <u val="none"/>
        <vertAlign val="baseline"/>
        <sz val="12"/>
        <color theme="1"/>
        <name val="Times New Roman"/>
        <scheme val="none"/>
      </font>
    </dxf>
    <dxf>
      <font>
        <strike val="0"/>
        <outline val="0"/>
        <shadow val="0"/>
        <u val="none"/>
        <vertAlign val="baseline"/>
        <sz val="12"/>
        <color theme="1"/>
        <name val="Times New Roman"/>
        <scheme val="none"/>
      </font>
    </dxf>
    <dxf>
      <font>
        <strike val="0"/>
        <outline val="0"/>
        <shadow val="0"/>
        <u val="none"/>
        <vertAlign val="baseline"/>
        <sz val="12"/>
        <color theme="1"/>
        <name val="Times New Roman"/>
        <scheme val="none"/>
      </font>
    </dxf>
    <dxf>
      <font>
        <b val="0"/>
        <i val="0"/>
        <strike val="0"/>
        <condense val="0"/>
        <extend val="0"/>
        <outline val="0"/>
        <shadow val="0"/>
        <u val="none"/>
        <vertAlign val="baseline"/>
        <sz val="12"/>
        <color theme="1"/>
        <name val="Times New Roman"/>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b val="0"/>
        <i val="0"/>
        <strike val="0"/>
        <condense val="0"/>
        <extend val="0"/>
        <outline val="0"/>
        <shadow val="0"/>
        <u val="none"/>
        <vertAlign val="baseline"/>
        <sz val="12"/>
        <color theme="1"/>
        <name val="Times New Roman"/>
        <scheme val="none"/>
      </font>
      <numFmt numFmtId="0" formatCode="General"/>
      <fill>
        <patternFill patternType="solid">
          <fgColor theme="4" tint="0.79998168889431442"/>
          <bgColor theme="4" tint="0.79998168889431442"/>
        </patternFill>
      </fill>
      <alignment horizontal="general" vertical="bottom" textRotation="0" wrapText="0" indent="0" justifyLastLine="0" shrinkToFit="0" readingOrder="0"/>
      <border diagonalUp="0" diagonalDown="0" outline="0">
        <left/>
        <right/>
        <top style="thin">
          <color theme="4" tint="0.39997558519241921"/>
        </top>
        <bottom style="thin">
          <color theme="4" tint="0.39997558519241921"/>
        </bottom>
      </border>
    </dxf>
    <dxf>
      <border outline="0">
        <left style="thin">
          <color rgb="FF8EA9DB"/>
        </left>
        <right style="thin">
          <color rgb="FF8EA9DB"/>
        </right>
        <top style="thin">
          <color rgb="FF8EA9DB"/>
        </top>
        <bottom style="thin">
          <color rgb="FF8EA9DB"/>
        </bottom>
      </border>
    </dxf>
    <dxf>
      <font>
        <b val="0"/>
        <i val="0"/>
        <strike val="0"/>
        <condense val="0"/>
        <extend val="0"/>
        <outline val="0"/>
        <shadow val="0"/>
        <u val="none"/>
        <vertAlign val="baseline"/>
        <sz val="12"/>
        <color theme="1"/>
        <name val="Times New Roman"/>
        <scheme val="none"/>
      </font>
      <fill>
        <patternFill patternType="solid">
          <fgColor rgb="FFD9E1F2"/>
          <bgColor rgb="FFD9E1F2"/>
        </patternFill>
      </fill>
    </dxf>
    <dxf>
      <font>
        <strike val="0"/>
        <outline val="0"/>
        <shadow val="0"/>
        <u val="none"/>
        <vertAlign val="baseline"/>
        <sz val="12"/>
        <color theme="1"/>
        <name val="Times New Roman"/>
        <scheme val="none"/>
      </font>
    </dxf>
    <dxf>
      <numFmt numFmtId="165" formatCode="_(* #,##0_);_(* \(#,##0\);_(* &quot;-&quot;??_);_(@_)"/>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1.xml"/><Relationship Id="rId18" Type="http://schemas.microsoft.com/office/2007/relationships/slicerCache" Target="slicerCaches/slicerCache2.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07/relationships/slicerCache" Target="slicerCaches/slicerCache1.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pivotCacheDefinition" Target="pivotCache/pivotCacheDefinition4.xml"/><Relationship Id="rId20" Type="http://schemas.microsoft.com/office/2007/relationships/slicerCache" Target="slicerCaches/slicerCache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pivotCacheDefinition" Target="pivotCache/pivotCacheDefinition3.xml"/><Relationship Id="rId23" Type="http://schemas.openxmlformats.org/officeDocument/2006/relationships/styles" Target="styles.xml"/><Relationship Id="rId10" Type="http://schemas.openxmlformats.org/officeDocument/2006/relationships/worksheet" Target="worksheets/sheet10.xml"/><Relationship Id="rId19" Type="http://schemas.microsoft.com/office/2007/relationships/slicerCache" Target="slicerCaches/slicerCache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2.xml"/><Relationship Id="rId22" Type="http://schemas.openxmlformats.org/officeDocument/2006/relationships/connections" Target="connection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[INTRODUCTION TO EXCEL FUNTIONS AND FORMULAS CLASS SOLUTION.xlsx]FMDA AUGUST 2023 Q23 DATA!PivotTable2</c:name>
    <c:fmtId val="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 c;ustered cplumn showing</a:t>
            </a:r>
            <a:r>
              <a:rPr lang="en-US" baseline="0"/>
              <a:t> sales revenue as pae customer segment and region</a:t>
            </a:r>
            <a:endParaRPr lang="en-US"/>
          </a:p>
        </c:rich>
      </c:tx>
      <c:layout>
        <c:manualLayout>
          <c:xMode val="edge"/>
          <c:yMode val="edge"/>
          <c:x val="0.12666666666666668"/>
          <c:y val="8.591996583396864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'FMDA AUGUST 2023 Q23 DATA'!$U$10</c:f>
              <c:strCache>
                <c:ptCount val="1"/>
                <c:pt idx="0">
                  <c:v>Total</c:v>
                </c:pt>
              </c:strCache>
            </c:strRef>
          </c:tx>
          <c:spPr>
            <a:solidFill>
              <a:schemeClr val="accent1"/>
            </a:solidFill>
            <a:ln>
              <a:noFill/>
            </a:ln>
            <a:effectLst/>
          </c:spPr>
          <c:invertIfNegative val="0"/>
          <c:cat>
            <c:multiLvlStrRef>
              <c:f>'FMDA AUGUST 2023 Q23 DATA'!$T$11:$T$22</c:f>
              <c:multiLvlStrCache>
                <c:ptCount val="8"/>
                <c:lvl>
                  <c:pt idx="0">
                    <c:v>Enterprise</c:v>
                  </c:pt>
                  <c:pt idx="1">
                    <c:v>Individual</c:v>
                  </c:pt>
                  <c:pt idx="2">
                    <c:v>Small Business</c:v>
                  </c:pt>
                  <c:pt idx="3">
                    <c:v>Enterprise</c:v>
                  </c:pt>
                  <c:pt idx="4">
                    <c:v>Individual</c:v>
                  </c:pt>
                  <c:pt idx="5">
                    <c:v>Small Business</c:v>
                  </c:pt>
                  <c:pt idx="6">
                    <c:v>Individual</c:v>
                  </c:pt>
                  <c:pt idx="7">
                    <c:v>Small Business</c:v>
                  </c:pt>
                </c:lvl>
                <c:lvl>
                  <c:pt idx="0">
                    <c:v>Asia-Pacific</c:v>
                  </c:pt>
                  <c:pt idx="3">
                    <c:v>Europe</c:v>
                  </c:pt>
                  <c:pt idx="6">
                    <c:v>North America</c:v>
                  </c:pt>
                </c:lvl>
              </c:multiLvlStrCache>
            </c:multiLvlStrRef>
          </c:cat>
          <c:val>
            <c:numRef>
              <c:f>'FMDA AUGUST 2023 Q23 DATA'!$U$11:$U$22</c:f>
              <c:numCache>
                <c:formatCode>General</c:formatCode>
                <c:ptCount val="8"/>
                <c:pt idx="0">
                  <c:v>4035</c:v>
                </c:pt>
                <c:pt idx="1">
                  <c:v>5985</c:v>
                </c:pt>
                <c:pt idx="2">
                  <c:v>900</c:v>
                </c:pt>
                <c:pt idx="3">
                  <c:v>9960</c:v>
                </c:pt>
                <c:pt idx="4">
                  <c:v>1200</c:v>
                </c:pt>
                <c:pt idx="5">
                  <c:v>2805</c:v>
                </c:pt>
                <c:pt idx="6">
                  <c:v>2805</c:v>
                </c:pt>
                <c:pt idx="7">
                  <c:v>3170</c:v>
                </c:pt>
              </c:numCache>
            </c:numRef>
          </c:val>
          <c:extLst>
            <c:ext xmlns:c16="http://schemas.microsoft.com/office/drawing/2014/chart" uri="{C3380CC4-5D6E-409C-BE32-E72D297353CC}">
              <c16:uniqueId val="{00000001-A60A-4549-873D-E537323560DF}"/>
            </c:ext>
          </c:extLst>
        </c:ser>
        <c:dLbls>
          <c:showLegendKey val="0"/>
          <c:showVal val="0"/>
          <c:showCatName val="0"/>
          <c:showSerName val="0"/>
          <c:showPercent val="0"/>
          <c:showBubbleSize val="0"/>
        </c:dLbls>
        <c:gapWidth val="219"/>
        <c:overlap val="-27"/>
        <c:axId val="1449579071"/>
        <c:axId val="1449581151"/>
      </c:barChart>
      <c:catAx>
        <c:axId val="1449579071"/>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region and customer segment</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49581151"/>
        <c:crosses val="autoZero"/>
        <c:auto val="1"/>
        <c:lblAlgn val="ctr"/>
        <c:lblOffset val="100"/>
        <c:noMultiLvlLbl val="0"/>
      </c:catAx>
      <c:valAx>
        <c:axId val="144958115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sales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49579071"/>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[INTRODUCTION TO EXCEL FUNTIONS AND FORMULAS CLASS SOLUTION.xlsx]BDA AUGUST 2024 Q25 DATA!PivotTable1</c:name>
    <c:fmtId val="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Clusterd</a:t>
            </a:r>
            <a:r>
              <a:rPr lang="en-US" baseline="0"/>
              <a:t> column chart showing The budget allocated per project.</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'BDA AUGUST 2024 Q25 DATA'!$AG$17</c:f>
              <c:strCache>
                <c:ptCount val="1"/>
                <c:pt idx="0">
                  <c:v>Total</c:v>
                </c:pt>
              </c:strCache>
            </c:strRef>
          </c:tx>
          <c:spPr>
            <a:solidFill>
              <a:schemeClr val="accent1"/>
            </a:solidFill>
            <a:ln>
              <a:noFill/>
            </a:ln>
            <a:effectLst/>
          </c:spPr>
          <c:invertIfNegative val="0"/>
          <c:cat>
            <c:strRef>
              <c:f>'BDA AUGUST 2024 Q25 DATA'!$AF$18:$AF$26</c:f>
              <c:strCache>
                <c:ptCount val="8"/>
                <c:pt idx="0">
                  <c:v>Farm Tools and Implements</c:v>
                </c:pt>
                <c:pt idx="1">
                  <c:v>Higher Learning</c:v>
                </c:pt>
                <c:pt idx="2">
                  <c:v>Medical</c:v>
                </c:pt>
                <c:pt idx="3">
                  <c:v>Power Connectivity</c:v>
                </c:pt>
                <c:pt idx="4">
                  <c:v>Relief Aid</c:v>
                </c:pt>
                <c:pt idx="5">
                  <c:v>Research</c:v>
                </c:pt>
                <c:pt idx="6">
                  <c:v>Road Construction</c:v>
                </c:pt>
                <c:pt idx="7">
                  <c:v>Seeds and Fertiliser</c:v>
                </c:pt>
              </c:strCache>
            </c:strRef>
          </c:cat>
          <c:val>
            <c:numRef>
              <c:f>'BDA AUGUST 2024 Q25 DATA'!$AG$18:$AG$26</c:f>
              <c:numCache>
                <c:formatCode>_(* #,##0_);_(* \(#,##0\);_(* "-"??_);_(@_)</c:formatCode>
                <c:ptCount val="8"/>
                <c:pt idx="0">
                  <c:v>1022052680</c:v>
                </c:pt>
                <c:pt idx="1">
                  <c:v>1503043169</c:v>
                </c:pt>
                <c:pt idx="2">
                  <c:v>1717597300</c:v>
                </c:pt>
                <c:pt idx="3">
                  <c:v>888196157</c:v>
                </c:pt>
                <c:pt idx="4">
                  <c:v>1188896145</c:v>
                </c:pt>
                <c:pt idx="5">
                  <c:v>984215334</c:v>
                </c:pt>
                <c:pt idx="6">
                  <c:v>756902192</c:v>
                </c:pt>
                <c:pt idx="7">
                  <c:v>725282559</c:v>
                </c:pt>
              </c:numCache>
            </c:numRef>
          </c:val>
          <c:extLst>
            <c:ext xmlns:c16="http://schemas.microsoft.com/office/drawing/2014/chart" uri="{C3380CC4-5D6E-409C-BE32-E72D297353CC}">
              <c16:uniqueId val="{00000000-E7BB-46EB-90D5-BB9F9C36C23C}"/>
            </c:ext>
          </c:extLst>
        </c:ser>
        <c:dLbls>
          <c:showLegendKey val="0"/>
          <c:showVal val="0"/>
          <c:showCatName val="0"/>
          <c:showSerName val="0"/>
          <c:showPercent val="0"/>
          <c:showBubbleSize val="0"/>
        </c:dLbls>
        <c:gapWidth val="219"/>
        <c:overlap val="-27"/>
        <c:axId val="1277540848"/>
        <c:axId val="1277541264"/>
      </c:barChart>
      <c:catAx>
        <c:axId val="1277540848"/>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project</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77541264"/>
        <c:crosses val="autoZero"/>
        <c:auto val="1"/>
        <c:lblAlgn val="ctr"/>
        <c:lblOffset val="100"/>
        <c:noMultiLvlLbl val="0"/>
      </c:catAx>
      <c:valAx>
        <c:axId val="12775412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project amounts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7754084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[INTRODUCTION TO EXCEL FUNTIONS AND FORMULAS CLASS SOLUTION.xlsx]BDA AUGUST 2024 Q25 DATA!PivotTable2</c:name>
    <c:fmtId val="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 pie chart showing The amounts disbursed per project focus item.</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extLst>
        </c:dLbl>
      </c:pivotFmt>
      <c:pivotFmt>
        <c:idx val="1"/>
        <c:spPr>
          <a:solidFill>
            <a:schemeClr val="accent1"/>
          </a:solidFill>
          <a:ln w="19050">
            <a:solidFill>
              <a:schemeClr val="lt1"/>
            </a:solidFill>
          </a:ln>
          <a:effectLst/>
        </c:spPr>
      </c:pivotFmt>
      <c:pivotFmt>
        <c:idx val="2"/>
        <c:spPr>
          <a:solidFill>
            <a:schemeClr val="accent1"/>
          </a:solidFill>
          <a:ln w="19050">
            <a:solidFill>
              <a:schemeClr val="lt1"/>
            </a:solidFill>
          </a:ln>
          <a:effectLst/>
        </c:spPr>
      </c:pivotFmt>
      <c:pivotFmt>
        <c:idx val="3"/>
        <c:spPr>
          <a:solidFill>
            <a:schemeClr val="accent1"/>
          </a:solidFill>
          <a:ln w="19050">
            <a:solidFill>
              <a:schemeClr val="lt1"/>
            </a:solidFill>
          </a:ln>
          <a:effectLst/>
        </c:spPr>
      </c:pivotFmt>
      <c:pivotFmt>
        <c:idx val="4"/>
        <c:spPr>
          <a:solidFill>
            <a:schemeClr val="accent1"/>
          </a:solidFill>
          <a:ln w="19050">
            <a:solidFill>
              <a:schemeClr val="lt1"/>
            </a:solidFill>
          </a:ln>
          <a:effectLst/>
        </c:spPr>
      </c:pivotFmt>
    </c:pivotFmts>
    <c:plotArea>
      <c:layout/>
      <c:pieChart>
        <c:varyColors val="1"/>
        <c:ser>
          <c:idx val="0"/>
          <c:order val="0"/>
          <c:tx>
            <c:strRef>
              <c:f>'BDA AUGUST 2024 Q25 DATA'!$AG$29</c:f>
              <c:strCache>
                <c:ptCount val="1"/>
                <c:pt idx="0">
                  <c:v>Total</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47D2-4780-A048-884017B0254D}"/>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47D2-4780-A048-884017B0254D}"/>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47D2-4780-A048-884017B0254D}"/>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47D2-4780-A048-884017B0254D}"/>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'BDA AUGUST 2024 Q25 DATA'!$AF$30:$AF$34</c:f>
              <c:strCache>
                <c:ptCount val="4"/>
                <c:pt idx="0">
                  <c:v>Agricultural Extension</c:v>
                </c:pt>
                <c:pt idx="1">
                  <c:v>Education</c:v>
                </c:pt>
                <c:pt idx="2">
                  <c:v>Infrastructure</c:v>
                </c:pt>
                <c:pt idx="3">
                  <c:v>Social Services</c:v>
                </c:pt>
              </c:strCache>
            </c:strRef>
          </c:cat>
          <c:val>
            <c:numRef>
              <c:f>'BDA AUGUST 2024 Q25 DATA'!$AG$30:$AG$34</c:f>
              <c:numCache>
                <c:formatCode>General</c:formatCode>
                <c:ptCount val="4"/>
                <c:pt idx="0">
                  <c:v>35726331</c:v>
                </c:pt>
                <c:pt idx="1">
                  <c:v>49897173</c:v>
                </c:pt>
                <c:pt idx="2">
                  <c:v>32336160</c:v>
                </c:pt>
                <c:pt idx="3">
                  <c:v>58001479</c:v>
                </c:pt>
              </c:numCache>
            </c:numRef>
          </c:val>
          <c:extLst>
            <c:ext xmlns:c16="http://schemas.microsoft.com/office/drawing/2014/chart" uri="{C3380CC4-5D6E-409C-BE32-E72D297353CC}">
              <c16:uniqueId val="{00000000-2E2D-4CB1-8C31-36C270DDBF28}"/>
            </c:ext>
          </c:extLst>
        </c:ser>
        <c:dLbls>
          <c:showLegendKey val="0"/>
          <c:showVal val="1"/>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[INTRODUCTION TO EXCEL FUNTIONS AND FORMULAS CLASS SOLUTION.xlsx]BDA AUGUST 2024 Q25 DATA!PivotTable3</c:name>
    <c:fmtId val="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 Aline graph showing Project cost and administration cost trend</a:t>
            </a:r>
          </a:p>
        </c:rich>
      </c:tx>
      <c:layout>
        <c:manualLayout>
          <c:xMode val="edge"/>
          <c:yMode val="edge"/>
          <c:x val="0.36182038156415969"/>
          <c:y val="8.734445384409593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'BDA AUGUST 2024 Q25 DATA'!$AG$38</c:f>
              <c:strCache>
                <c:ptCount val="1"/>
                <c:pt idx="0">
                  <c:v>Sum of Admin Costs</c:v>
                </c:pt>
              </c:strCache>
            </c:strRef>
          </c:tx>
          <c:spPr>
            <a:ln w="28575" cap="rnd">
              <a:solidFill>
                <a:schemeClr val="accent1"/>
              </a:solidFill>
              <a:round/>
            </a:ln>
            <a:effectLst/>
          </c:spPr>
          <c:marker>
            <c:symbol val="none"/>
          </c:marker>
          <c:cat>
            <c:multiLvlStrRef>
              <c:f>'BDA AUGUST 2024 Q25 DATA'!$AF$39:$AF$97</c:f>
              <c:multiLvlStrCache>
                <c:ptCount val="53"/>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pt idx="16">
                    <c:v>May</c:v>
                  </c:pt>
                  <c:pt idx="17">
                    <c:v>Jun</c:v>
                  </c:pt>
                  <c:pt idx="18">
                    <c:v>Jul</c:v>
                  </c:pt>
                  <c:pt idx="19">
                    <c:v>Aug</c:v>
                  </c:pt>
                  <c:pt idx="20">
                    <c:v>Sep</c:v>
                  </c:pt>
                  <c:pt idx="21">
                    <c:v>Oct</c:v>
                  </c:pt>
                  <c:pt idx="22">
                    <c:v>Nov</c:v>
                  </c:pt>
                  <c:pt idx="23">
                    <c:v>Dec</c:v>
                  </c:pt>
                  <c:pt idx="24">
                    <c:v>Jan</c:v>
                  </c:pt>
                  <c:pt idx="25">
                    <c:v>Feb</c:v>
                  </c:pt>
                  <c:pt idx="26">
                    <c:v>Mar</c:v>
                  </c:pt>
                  <c:pt idx="27">
                    <c:v>Apr</c:v>
                  </c:pt>
                  <c:pt idx="28">
                    <c:v>May</c:v>
                  </c:pt>
                  <c:pt idx="29">
                    <c:v>Jun</c:v>
                  </c:pt>
                  <c:pt idx="30">
                    <c:v>Jul</c:v>
                  </c:pt>
                  <c:pt idx="31">
                    <c:v>Aug</c:v>
                  </c:pt>
                  <c:pt idx="32">
                    <c:v>Sep</c:v>
                  </c:pt>
                  <c:pt idx="33">
                    <c:v>Oct</c:v>
                  </c:pt>
                  <c:pt idx="34">
                    <c:v>Nov</c:v>
                  </c:pt>
                  <c:pt idx="35">
                    <c:v>Dec</c:v>
                  </c:pt>
                  <c:pt idx="36">
                    <c:v>Jan</c:v>
                  </c:pt>
                  <c:pt idx="37">
                    <c:v>Feb</c:v>
                  </c:pt>
                  <c:pt idx="38">
                    <c:v>Mar</c:v>
                  </c:pt>
                  <c:pt idx="39">
                    <c:v>Apr</c:v>
                  </c:pt>
                  <c:pt idx="40">
                    <c:v>May</c:v>
                  </c:pt>
                  <c:pt idx="41">
                    <c:v>Jun</c:v>
                  </c:pt>
                  <c:pt idx="42">
                    <c:v>Jul</c:v>
                  </c:pt>
                  <c:pt idx="43">
                    <c:v>Aug</c:v>
                  </c:pt>
                  <c:pt idx="44">
                    <c:v>Sep</c:v>
                  </c:pt>
                  <c:pt idx="45">
                    <c:v>Oct</c:v>
                  </c:pt>
                  <c:pt idx="46">
                    <c:v>Nov</c:v>
                  </c:pt>
                  <c:pt idx="47">
                    <c:v>Dec</c:v>
                  </c:pt>
                  <c:pt idx="48">
                    <c:v>Jan</c:v>
                  </c:pt>
                  <c:pt idx="49">
                    <c:v>Feb</c:v>
                  </c:pt>
                  <c:pt idx="50">
                    <c:v>Mar</c:v>
                  </c:pt>
                  <c:pt idx="51">
                    <c:v>Apr</c:v>
                  </c:pt>
                  <c:pt idx="52">
                    <c:v>May</c:v>
                  </c:pt>
                </c:lvl>
                <c:lvl>
                  <c:pt idx="0">
                    <c:v>2020</c:v>
                  </c:pt>
                  <c:pt idx="12">
                    <c:v>2021</c:v>
                  </c:pt>
                  <c:pt idx="24">
                    <c:v>2022</c:v>
                  </c:pt>
                  <c:pt idx="36">
                    <c:v>2023</c:v>
                  </c:pt>
                  <c:pt idx="48">
                    <c:v>2024</c:v>
                  </c:pt>
                </c:lvl>
              </c:multiLvlStrCache>
            </c:multiLvlStrRef>
          </c:cat>
          <c:val>
            <c:numRef>
              <c:f>'BDA AUGUST 2024 Q25 DATA'!$AG$39:$AG$97</c:f>
              <c:numCache>
                <c:formatCode>General</c:formatCode>
                <c:ptCount val="53"/>
                <c:pt idx="0">
                  <c:v>27339716.336934928</c:v>
                </c:pt>
                <c:pt idx="1">
                  <c:v>29312385.715596959</c:v>
                </c:pt>
                <c:pt idx="2">
                  <c:v>31851420.616395473</c:v>
                </c:pt>
                <c:pt idx="3">
                  <c:v>26090511.288369354</c:v>
                </c:pt>
                <c:pt idx="4">
                  <c:v>28333714.841246199</c:v>
                </c:pt>
                <c:pt idx="5">
                  <c:v>20979412.696910214</c:v>
                </c:pt>
                <c:pt idx="6">
                  <c:v>32470175.110361759</c:v>
                </c:pt>
                <c:pt idx="7">
                  <c:v>34544900.875261717</c:v>
                </c:pt>
                <c:pt idx="8">
                  <c:v>27539044.414941158</c:v>
                </c:pt>
                <c:pt idx="9">
                  <c:v>31687017.14029371</c:v>
                </c:pt>
                <c:pt idx="10">
                  <c:v>25256288.439978767</c:v>
                </c:pt>
                <c:pt idx="11">
                  <c:v>28538664.896911938</c:v>
                </c:pt>
                <c:pt idx="12">
                  <c:v>30611224.79323959</c:v>
                </c:pt>
                <c:pt idx="13">
                  <c:v>22761669.037641473</c:v>
                </c:pt>
                <c:pt idx="14">
                  <c:v>26943366.520208165</c:v>
                </c:pt>
                <c:pt idx="15">
                  <c:v>23561069.616660625</c:v>
                </c:pt>
                <c:pt idx="16">
                  <c:v>31822550.841606203</c:v>
                </c:pt>
                <c:pt idx="17">
                  <c:v>27252183.282993171</c:v>
                </c:pt>
                <c:pt idx="18">
                  <c:v>28076549.452294081</c:v>
                </c:pt>
                <c:pt idx="19">
                  <c:v>25889742.303694408</c:v>
                </c:pt>
                <c:pt idx="20">
                  <c:v>24805363.784117166</c:v>
                </c:pt>
                <c:pt idx="21">
                  <c:v>26554155.735180572</c:v>
                </c:pt>
                <c:pt idx="22">
                  <c:v>26043492.362556975</c:v>
                </c:pt>
                <c:pt idx="23">
                  <c:v>25935281.144047637</c:v>
                </c:pt>
                <c:pt idx="24">
                  <c:v>27785974.248535927</c:v>
                </c:pt>
                <c:pt idx="25">
                  <c:v>28745015.483214565</c:v>
                </c:pt>
                <c:pt idx="26">
                  <c:v>27473480.118581329</c:v>
                </c:pt>
                <c:pt idx="27">
                  <c:v>24632379.858746786</c:v>
                </c:pt>
                <c:pt idx="28">
                  <c:v>23172390.471068233</c:v>
                </c:pt>
                <c:pt idx="29">
                  <c:v>22575412.555958133</c:v>
                </c:pt>
                <c:pt idx="30">
                  <c:v>25416433.588748697</c:v>
                </c:pt>
                <c:pt idx="31">
                  <c:v>30158637.099952165</c:v>
                </c:pt>
                <c:pt idx="32">
                  <c:v>29606656.172535948</c:v>
                </c:pt>
                <c:pt idx="33">
                  <c:v>34711210.202876292</c:v>
                </c:pt>
                <c:pt idx="34">
                  <c:v>25864865.989029612</c:v>
                </c:pt>
                <c:pt idx="35">
                  <c:v>32966249.390233703</c:v>
                </c:pt>
                <c:pt idx="36">
                  <c:v>27267286.885977745</c:v>
                </c:pt>
                <c:pt idx="37">
                  <c:v>24455019.823459771</c:v>
                </c:pt>
                <c:pt idx="38">
                  <c:v>27236714.682035509</c:v>
                </c:pt>
                <c:pt idx="39">
                  <c:v>27967090.717293944</c:v>
                </c:pt>
                <c:pt idx="40">
                  <c:v>29585884.672887228</c:v>
                </c:pt>
                <c:pt idx="41">
                  <c:v>24398498.30854838</c:v>
                </c:pt>
                <c:pt idx="42">
                  <c:v>21630497.277778801</c:v>
                </c:pt>
                <c:pt idx="43">
                  <c:v>30161369.355004173</c:v>
                </c:pt>
                <c:pt idx="44">
                  <c:v>30656402.044803713</c:v>
                </c:pt>
                <c:pt idx="45">
                  <c:v>30750977.964644253</c:v>
                </c:pt>
                <c:pt idx="46">
                  <c:v>31239363.523162507</c:v>
                </c:pt>
                <c:pt idx="47">
                  <c:v>26283503.129220262</c:v>
                </c:pt>
                <c:pt idx="48">
                  <c:v>31817806.29092158</c:v>
                </c:pt>
                <c:pt idx="49">
                  <c:v>29517721.24286155</c:v>
                </c:pt>
                <c:pt idx="50">
                  <c:v>27220886.643262994</c:v>
                </c:pt>
                <c:pt idx="51">
                  <c:v>29678833.924147915</c:v>
                </c:pt>
                <c:pt idx="52">
                  <c:v>5333083.2202147478</c:v>
                </c:pt>
              </c:numCache>
            </c:numRef>
          </c:val>
          <c:smooth val="0"/>
          <c:extLst>
            <c:ext xmlns:c16="http://schemas.microsoft.com/office/drawing/2014/chart" uri="{C3380CC4-5D6E-409C-BE32-E72D297353CC}">
              <c16:uniqueId val="{00000000-62D9-4375-8D4F-7AE2B89041E6}"/>
            </c:ext>
          </c:extLst>
        </c:ser>
        <c:ser>
          <c:idx val="1"/>
          <c:order val="1"/>
          <c:tx>
            <c:strRef>
              <c:f>'BDA AUGUST 2024 Q25 DATA'!$AH$38</c:f>
              <c:strCache>
                <c:ptCount val="1"/>
                <c:pt idx="0">
                  <c:v>Sum of Project Cost</c:v>
                </c:pt>
              </c:strCache>
            </c:strRef>
          </c:tx>
          <c:spPr>
            <a:ln w="28575" cap="rnd">
              <a:solidFill>
                <a:schemeClr val="accent2"/>
              </a:solidFill>
              <a:round/>
            </a:ln>
            <a:effectLst/>
          </c:spPr>
          <c:marker>
            <c:symbol val="none"/>
          </c:marker>
          <c:cat>
            <c:multiLvlStrRef>
              <c:f>'BDA AUGUST 2024 Q25 DATA'!$AF$39:$AF$97</c:f>
              <c:multiLvlStrCache>
                <c:ptCount val="53"/>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pt idx="16">
                    <c:v>May</c:v>
                  </c:pt>
                  <c:pt idx="17">
                    <c:v>Jun</c:v>
                  </c:pt>
                  <c:pt idx="18">
                    <c:v>Jul</c:v>
                  </c:pt>
                  <c:pt idx="19">
                    <c:v>Aug</c:v>
                  </c:pt>
                  <c:pt idx="20">
                    <c:v>Sep</c:v>
                  </c:pt>
                  <c:pt idx="21">
                    <c:v>Oct</c:v>
                  </c:pt>
                  <c:pt idx="22">
                    <c:v>Nov</c:v>
                  </c:pt>
                  <c:pt idx="23">
                    <c:v>Dec</c:v>
                  </c:pt>
                  <c:pt idx="24">
                    <c:v>Jan</c:v>
                  </c:pt>
                  <c:pt idx="25">
                    <c:v>Feb</c:v>
                  </c:pt>
                  <c:pt idx="26">
                    <c:v>Mar</c:v>
                  </c:pt>
                  <c:pt idx="27">
                    <c:v>Apr</c:v>
                  </c:pt>
                  <c:pt idx="28">
                    <c:v>May</c:v>
                  </c:pt>
                  <c:pt idx="29">
                    <c:v>Jun</c:v>
                  </c:pt>
                  <c:pt idx="30">
                    <c:v>Jul</c:v>
                  </c:pt>
                  <c:pt idx="31">
                    <c:v>Aug</c:v>
                  </c:pt>
                  <c:pt idx="32">
                    <c:v>Sep</c:v>
                  </c:pt>
                  <c:pt idx="33">
                    <c:v>Oct</c:v>
                  </c:pt>
                  <c:pt idx="34">
                    <c:v>Nov</c:v>
                  </c:pt>
                  <c:pt idx="35">
                    <c:v>Dec</c:v>
                  </c:pt>
                  <c:pt idx="36">
                    <c:v>Jan</c:v>
                  </c:pt>
                  <c:pt idx="37">
                    <c:v>Feb</c:v>
                  </c:pt>
                  <c:pt idx="38">
                    <c:v>Mar</c:v>
                  </c:pt>
                  <c:pt idx="39">
                    <c:v>Apr</c:v>
                  </c:pt>
                  <c:pt idx="40">
                    <c:v>May</c:v>
                  </c:pt>
                  <c:pt idx="41">
                    <c:v>Jun</c:v>
                  </c:pt>
                  <c:pt idx="42">
                    <c:v>Jul</c:v>
                  </c:pt>
                  <c:pt idx="43">
                    <c:v>Aug</c:v>
                  </c:pt>
                  <c:pt idx="44">
                    <c:v>Sep</c:v>
                  </c:pt>
                  <c:pt idx="45">
                    <c:v>Oct</c:v>
                  </c:pt>
                  <c:pt idx="46">
                    <c:v>Nov</c:v>
                  </c:pt>
                  <c:pt idx="47">
                    <c:v>Dec</c:v>
                  </c:pt>
                  <c:pt idx="48">
                    <c:v>Jan</c:v>
                  </c:pt>
                  <c:pt idx="49">
                    <c:v>Feb</c:v>
                  </c:pt>
                  <c:pt idx="50">
                    <c:v>Mar</c:v>
                  </c:pt>
                  <c:pt idx="51">
                    <c:v>Apr</c:v>
                  </c:pt>
                  <c:pt idx="52">
                    <c:v>May</c:v>
                  </c:pt>
                </c:lvl>
                <c:lvl>
                  <c:pt idx="0">
                    <c:v>2020</c:v>
                  </c:pt>
                  <c:pt idx="12">
                    <c:v>2021</c:v>
                  </c:pt>
                  <c:pt idx="24">
                    <c:v>2022</c:v>
                  </c:pt>
                  <c:pt idx="36">
                    <c:v>2023</c:v>
                  </c:pt>
                  <c:pt idx="48">
                    <c:v>2024</c:v>
                  </c:pt>
                </c:lvl>
              </c:multiLvlStrCache>
            </c:multiLvlStrRef>
          </c:cat>
          <c:val>
            <c:numRef>
              <c:f>'BDA AUGUST 2024 Q25 DATA'!$AH$39:$AH$97</c:f>
              <c:numCache>
                <c:formatCode>General</c:formatCode>
                <c:ptCount val="53"/>
                <c:pt idx="0">
                  <c:v>79578969.009168237</c:v>
                </c:pt>
                <c:pt idx="1">
                  <c:v>78756249.400458887</c:v>
                </c:pt>
                <c:pt idx="2">
                  <c:v>94041239.306350514</c:v>
                </c:pt>
                <c:pt idx="3">
                  <c:v>78608131.769325599</c:v>
                </c:pt>
                <c:pt idx="4">
                  <c:v>83000265.32079944</c:v>
                </c:pt>
                <c:pt idx="5">
                  <c:v>79928989.664315477</c:v>
                </c:pt>
                <c:pt idx="6">
                  <c:v>91556071.067694172</c:v>
                </c:pt>
                <c:pt idx="7">
                  <c:v>98190409.060756803</c:v>
                </c:pt>
                <c:pt idx="8">
                  <c:v>72592097.592180833</c:v>
                </c:pt>
                <c:pt idx="9">
                  <c:v>97126079.351955563</c:v>
                </c:pt>
                <c:pt idx="10">
                  <c:v>86631793.207265317</c:v>
                </c:pt>
                <c:pt idx="11">
                  <c:v>87295146.004049033</c:v>
                </c:pt>
                <c:pt idx="12">
                  <c:v>97217919.860204458</c:v>
                </c:pt>
                <c:pt idx="13">
                  <c:v>74227687.60851495</c:v>
                </c:pt>
                <c:pt idx="14">
                  <c:v>79247612.109914765</c:v>
                </c:pt>
                <c:pt idx="15">
                  <c:v>68395494.811476752</c:v>
                </c:pt>
                <c:pt idx="16">
                  <c:v>85626045.436975867</c:v>
                </c:pt>
                <c:pt idx="17">
                  <c:v>85183250.630623505</c:v>
                </c:pt>
                <c:pt idx="18">
                  <c:v>82727162.343736038</c:v>
                </c:pt>
                <c:pt idx="19">
                  <c:v>75562139.371455446</c:v>
                </c:pt>
                <c:pt idx="20">
                  <c:v>87346559.735346183</c:v>
                </c:pt>
                <c:pt idx="21">
                  <c:v>71540722.530702576</c:v>
                </c:pt>
                <c:pt idx="22">
                  <c:v>76444628.69978337</c:v>
                </c:pt>
                <c:pt idx="23">
                  <c:v>78897163.154589295</c:v>
                </c:pt>
                <c:pt idx="24">
                  <c:v>78418247.426402777</c:v>
                </c:pt>
                <c:pt idx="25">
                  <c:v>87648338.750550315</c:v>
                </c:pt>
                <c:pt idx="26">
                  <c:v>84341009.799926862</c:v>
                </c:pt>
                <c:pt idx="27">
                  <c:v>70252470.524419427</c:v>
                </c:pt>
                <c:pt idx="28">
                  <c:v>75131592.021676421</c:v>
                </c:pt>
                <c:pt idx="29">
                  <c:v>65213149.249067806</c:v>
                </c:pt>
                <c:pt idx="30">
                  <c:v>91331422.449551001</c:v>
                </c:pt>
                <c:pt idx="31">
                  <c:v>96150415.403478041</c:v>
                </c:pt>
                <c:pt idx="32">
                  <c:v>84187525.472622082</c:v>
                </c:pt>
                <c:pt idx="33">
                  <c:v>98874846.475706771</c:v>
                </c:pt>
                <c:pt idx="34">
                  <c:v>77224714.283889428</c:v>
                </c:pt>
                <c:pt idx="35">
                  <c:v>94258420.768447712</c:v>
                </c:pt>
                <c:pt idx="36">
                  <c:v>83727480.488170207</c:v>
                </c:pt>
                <c:pt idx="37">
                  <c:v>70123408.450625107</c:v>
                </c:pt>
                <c:pt idx="38">
                  <c:v>83077062.048698604</c:v>
                </c:pt>
                <c:pt idx="39">
                  <c:v>83554348.599360749</c:v>
                </c:pt>
                <c:pt idx="40">
                  <c:v>87057535.221367508</c:v>
                </c:pt>
                <c:pt idx="41">
                  <c:v>76001270.004672095</c:v>
                </c:pt>
                <c:pt idx="42">
                  <c:v>69813643.102104783</c:v>
                </c:pt>
                <c:pt idx="43">
                  <c:v>91746690.431969568</c:v>
                </c:pt>
                <c:pt idx="44">
                  <c:v>91845504.739199087</c:v>
                </c:pt>
                <c:pt idx="45">
                  <c:v>92319221.510939717</c:v>
                </c:pt>
                <c:pt idx="46">
                  <c:v>96099082.6102283</c:v>
                </c:pt>
                <c:pt idx="47">
                  <c:v>68276601.20446533</c:v>
                </c:pt>
                <c:pt idx="48">
                  <c:v>92976376.208940342</c:v>
                </c:pt>
                <c:pt idx="49">
                  <c:v>89233321.372851446</c:v>
                </c:pt>
                <c:pt idx="50">
                  <c:v>81784024.326074958</c:v>
                </c:pt>
                <c:pt idx="51">
                  <c:v>89702240.876258403</c:v>
                </c:pt>
                <c:pt idx="52">
                  <c:v>17576770.568306856</c:v>
                </c:pt>
              </c:numCache>
            </c:numRef>
          </c:val>
          <c:smooth val="0"/>
          <c:extLst>
            <c:ext xmlns:c16="http://schemas.microsoft.com/office/drawing/2014/chart" uri="{C3380CC4-5D6E-409C-BE32-E72D297353CC}">
              <c16:uniqueId val="{00000001-62D9-4375-8D4F-7AE2B89041E6}"/>
            </c:ext>
          </c:extLst>
        </c:ser>
        <c:dLbls>
          <c:showLegendKey val="0"/>
          <c:showVal val="0"/>
          <c:showCatName val="0"/>
          <c:showSerName val="0"/>
          <c:showPercent val="0"/>
          <c:showBubbleSize val="0"/>
        </c:dLbls>
        <c:smooth val="0"/>
        <c:axId val="500975264"/>
        <c:axId val="500966112"/>
      </c:lineChart>
      <c:catAx>
        <c:axId val="50097526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years and months</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00966112"/>
        <c:crosses val="autoZero"/>
        <c:auto val="1"/>
        <c:lblAlgn val="ctr"/>
        <c:lblOffset val="100"/>
        <c:noMultiLvlLbl val="0"/>
      </c:catAx>
      <c:valAx>
        <c:axId val="50096611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costs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0097526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[INTRODUCTION TO EXCEL FUNTIONS AND FORMULAS CLASS SOLUTION.xlsx]Workings!PivotTable2</c:name>
    <c:fmtId val="0"/>
  </c:pivotSource>
  <c:chart>
    <c:title>
      <c:tx>
        <c:rich>
          <a:bodyPr rot="0" spcFirstLastPara="1" vertOverflow="ellipsis" vert="horz" wrap="square" anchor="ctr" anchorCtr="1"/>
          <a:lstStyle/>
          <a:p>
            <a:pPr>
              <a:defRPr sz="2000" b="0" i="0" u="none" strike="noStrike" kern="1200" cap="none" spc="0" normalizeH="0" baseline="0">
                <a:solidFill>
                  <a:schemeClr val="tx1">
                    <a:lumMod val="65000"/>
                    <a:lumOff val="35000"/>
                  </a:schemeClr>
                </a:solidFill>
                <a:latin typeface="+mj-lt"/>
                <a:ea typeface="+mj-ea"/>
                <a:cs typeface="+mj-cs"/>
              </a:defRPr>
            </a:pPr>
            <a:r>
              <a:rPr lang="en-US"/>
              <a:t>A column chart showing Disbursed amounts and Expenses</a:t>
            </a:r>
          </a:p>
        </c:rich>
      </c:tx>
      <c:overlay val="0"/>
      <c:spPr>
        <a:noFill/>
        <a:ln>
          <a:noFill/>
        </a:ln>
        <a:effectLst/>
      </c:spPr>
      <c:txPr>
        <a:bodyPr rot="0" spcFirstLastPara="1" vertOverflow="ellipsis" vert="horz" wrap="square" anchor="ctr" anchorCtr="1"/>
        <a:lstStyle/>
        <a:p>
          <a:pPr>
            <a:defRPr sz="2000" b="0" i="0" u="none" strike="noStrike" kern="1200" cap="none" spc="0" normalizeH="0" baseline="0">
              <a:solidFill>
                <a:schemeClr val="tx1">
                  <a:lumMod val="65000"/>
                  <a:lumOff val="35000"/>
                </a:schemeClr>
              </a:solidFill>
              <a:latin typeface="+mj-lt"/>
              <a:ea typeface="+mj-ea"/>
              <a:cs typeface="+mj-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Workings!$Q$31</c:f>
              <c:strCache>
                <c:ptCount val="1"/>
                <c:pt idx="0">
                  <c:v>Sum of Disbursed Amount</c:v>
                </c:pt>
              </c:strCache>
            </c:strRef>
          </c:tx>
          <c:spPr>
            <a:solidFill>
              <a:schemeClr val="accent1"/>
            </a:solidFill>
            <a:ln>
              <a:noFill/>
            </a:ln>
            <a:effectLst/>
          </c:spPr>
          <c:invertIfNegative val="0"/>
          <c:cat>
            <c:strRef>
              <c:f>Workings!$P$32:$P$38</c:f>
              <c:strCache>
                <c:ptCount val="6"/>
                <c:pt idx="0">
                  <c:v>Agricultural </c:v>
                </c:pt>
                <c:pt idx="1">
                  <c:v>Construction </c:v>
                </c:pt>
                <c:pt idx="2">
                  <c:v>Education </c:v>
                </c:pt>
                <c:pt idx="3">
                  <c:v>Financial </c:v>
                </c:pt>
                <c:pt idx="4">
                  <c:v>Mining </c:v>
                </c:pt>
                <c:pt idx="5">
                  <c:v>Transport </c:v>
                </c:pt>
              </c:strCache>
            </c:strRef>
          </c:cat>
          <c:val>
            <c:numRef>
              <c:f>Workings!$Q$32:$Q$38</c:f>
              <c:numCache>
                <c:formatCode>General</c:formatCode>
                <c:ptCount val="6"/>
                <c:pt idx="0">
                  <c:v>5580752</c:v>
                </c:pt>
                <c:pt idx="1">
                  <c:v>3160000</c:v>
                </c:pt>
                <c:pt idx="2">
                  <c:v>3931894</c:v>
                </c:pt>
                <c:pt idx="3">
                  <c:v>4960000</c:v>
                </c:pt>
                <c:pt idx="4">
                  <c:v>3085000</c:v>
                </c:pt>
                <c:pt idx="5">
                  <c:v>3520000</c:v>
                </c:pt>
              </c:numCache>
            </c:numRef>
          </c:val>
          <c:extLst>
            <c:ext xmlns:c16="http://schemas.microsoft.com/office/drawing/2014/chart" uri="{C3380CC4-5D6E-409C-BE32-E72D297353CC}">
              <c16:uniqueId val="{00000000-B4F1-4958-B1A2-BFC068EFCD65}"/>
            </c:ext>
          </c:extLst>
        </c:ser>
        <c:ser>
          <c:idx val="1"/>
          <c:order val="1"/>
          <c:tx>
            <c:strRef>
              <c:f>Workings!$R$31</c:f>
              <c:strCache>
                <c:ptCount val="1"/>
                <c:pt idx="0">
                  <c:v>Sum of Project Expenses</c:v>
                </c:pt>
              </c:strCache>
            </c:strRef>
          </c:tx>
          <c:spPr>
            <a:solidFill>
              <a:schemeClr val="accent2"/>
            </a:solidFill>
            <a:ln>
              <a:noFill/>
            </a:ln>
            <a:effectLst/>
          </c:spPr>
          <c:invertIfNegative val="0"/>
          <c:cat>
            <c:strRef>
              <c:f>Workings!$P$32:$P$38</c:f>
              <c:strCache>
                <c:ptCount val="6"/>
                <c:pt idx="0">
                  <c:v>Agricultural </c:v>
                </c:pt>
                <c:pt idx="1">
                  <c:v>Construction </c:v>
                </c:pt>
                <c:pt idx="2">
                  <c:v>Education </c:v>
                </c:pt>
                <c:pt idx="3">
                  <c:v>Financial </c:v>
                </c:pt>
                <c:pt idx="4">
                  <c:v>Mining </c:v>
                </c:pt>
                <c:pt idx="5">
                  <c:v>Transport </c:v>
                </c:pt>
              </c:strCache>
            </c:strRef>
          </c:cat>
          <c:val>
            <c:numRef>
              <c:f>Workings!$R$32:$R$38</c:f>
              <c:numCache>
                <c:formatCode>General</c:formatCode>
                <c:ptCount val="6"/>
                <c:pt idx="0">
                  <c:v>3184762</c:v>
                </c:pt>
                <c:pt idx="1">
                  <c:v>2134247</c:v>
                </c:pt>
                <c:pt idx="2">
                  <c:v>3053880</c:v>
                </c:pt>
                <c:pt idx="3">
                  <c:v>2221633</c:v>
                </c:pt>
                <c:pt idx="4">
                  <c:v>2089076</c:v>
                </c:pt>
                <c:pt idx="5">
                  <c:v>1750279</c:v>
                </c:pt>
              </c:numCache>
            </c:numRef>
          </c:val>
          <c:extLst>
            <c:ext xmlns:c16="http://schemas.microsoft.com/office/drawing/2014/chart" uri="{C3380CC4-5D6E-409C-BE32-E72D297353CC}">
              <c16:uniqueId val="{00000001-B4F1-4958-B1A2-BFC068EFCD65}"/>
            </c:ext>
          </c:extLst>
        </c:ser>
        <c:dLbls>
          <c:showLegendKey val="0"/>
          <c:showVal val="0"/>
          <c:showCatName val="0"/>
          <c:showSerName val="0"/>
          <c:showPercent val="0"/>
          <c:showBubbleSize val="0"/>
        </c:dLbls>
        <c:gapWidth val="199"/>
        <c:axId val="957544703"/>
        <c:axId val="957548031"/>
      </c:barChart>
      <c:catAx>
        <c:axId val="957544703"/>
        <c:scaling>
          <c:orientation val="minMax"/>
        </c:scaling>
        <c:delete val="0"/>
        <c:axPos val="b"/>
        <c:title>
          <c:tx>
            <c:rich>
              <a:bodyPr rot="0" spcFirstLastPara="1" vertOverflow="ellipsis" vert="horz" wrap="square" anchor="ctr" anchorCtr="1"/>
              <a:lstStyle/>
              <a:p>
                <a:pPr>
                  <a:defRPr sz="900" b="0" i="0" u="none" strike="noStrike" kern="1200" cap="all" baseline="0">
                    <a:solidFill>
                      <a:schemeClr val="tx1">
                        <a:lumMod val="65000"/>
                        <a:lumOff val="35000"/>
                      </a:schemeClr>
                    </a:solidFill>
                    <a:latin typeface="+mn-lt"/>
                    <a:ea typeface="+mn-ea"/>
                    <a:cs typeface="+mn-cs"/>
                  </a:defRPr>
                </a:pPr>
                <a:r>
                  <a:rPr lang="en-US"/>
                  <a:t>Sectors</a:t>
                </a:r>
              </a:p>
            </c:rich>
          </c:tx>
          <c:overlay val="0"/>
          <c:spPr>
            <a:noFill/>
            <a:ln>
              <a:noFill/>
            </a:ln>
            <a:effectLst/>
          </c:spPr>
          <c:txPr>
            <a:bodyPr rot="0" spcFirstLastPara="1" vertOverflow="ellipsis" vert="horz" wrap="square" anchor="ctr" anchorCtr="1"/>
            <a:lstStyle/>
            <a:p>
              <a:pPr>
                <a:defRPr sz="900" b="0" i="0" u="none" strike="noStrike" kern="1200" cap="all"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tx1">
                    <a:lumMod val="65000"/>
                    <a:lumOff val="35000"/>
                  </a:schemeClr>
                </a:solidFill>
                <a:latin typeface="+mn-lt"/>
                <a:ea typeface="+mn-ea"/>
                <a:cs typeface="+mn-cs"/>
              </a:defRPr>
            </a:pPr>
            <a:endParaRPr lang="en-US"/>
          </a:p>
        </c:txPr>
        <c:crossAx val="957548031"/>
        <c:crosses val="autoZero"/>
        <c:auto val="1"/>
        <c:lblAlgn val="ctr"/>
        <c:lblOffset val="100"/>
        <c:noMultiLvlLbl val="0"/>
      </c:catAx>
      <c:valAx>
        <c:axId val="957548031"/>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900" b="0" i="0" u="none" strike="noStrike" kern="1200" cap="all" baseline="0">
                    <a:solidFill>
                      <a:schemeClr val="tx1">
                        <a:lumMod val="65000"/>
                        <a:lumOff val="35000"/>
                      </a:schemeClr>
                    </a:solidFill>
                    <a:latin typeface="+mn-lt"/>
                    <a:ea typeface="+mn-ea"/>
                    <a:cs typeface="+mn-cs"/>
                  </a:defRPr>
                </a:pPr>
                <a:r>
                  <a:rPr lang="en-US"/>
                  <a:t>amounts kes</a:t>
                </a:r>
              </a:p>
            </c:rich>
          </c:tx>
          <c:layout>
            <c:manualLayout>
              <c:xMode val="edge"/>
              <c:yMode val="edge"/>
              <c:x val="2.7878783766605287E-2"/>
              <c:y val="0.41770711048257547"/>
            </c:manualLayout>
          </c:layout>
          <c:overlay val="0"/>
          <c:spPr>
            <a:noFill/>
            <a:ln>
              <a:noFill/>
            </a:ln>
            <a:effectLst/>
          </c:spPr>
          <c:txPr>
            <a:bodyPr rot="-5400000" spcFirstLastPara="1" vertOverflow="ellipsis" vert="horz" wrap="square" anchor="ctr" anchorCtr="1"/>
            <a:lstStyle/>
            <a:p>
              <a:pPr>
                <a:defRPr sz="900" b="0" i="0" u="none" strike="noStrike" kern="1200" cap="all"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57544703"/>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[INTRODUCTION TO EXCEL FUNTIONS AND FORMULAS CLASS SOLUTION.xlsx]Workings!PivotTable1</c:name>
    <c:fmtId val="6"/>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Aline graph showing start date and disbursed amounts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Workings!$Q$11</c:f>
              <c:strCache>
                <c:ptCount val="1"/>
                <c:pt idx="0">
                  <c:v>Total</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Workings!$P$12:$P$21</c:f>
              <c:strCache>
                <c:ptCount val="9"/>
                <c:pt idx="0">
                  <c:v>2017</c:v>
                </c:pt>
                <c:pt idx="1">
                  <c:v>2018</c:v>
                </c:pt>
                <c:pt idx="2">
                  <c:v>2019</c:v>
                </c:pt>
                <c:pt idx="3">
                  <c:v>2020</c:v>
                </c:pt>
                <c:pt idx="4">
                  <c:v>2021</c:v>
                </c:pt>
                <c:pt idx="5">
                  <c:v>2022</c:v>
                </c:pt>
                <c:pt idx="6">
                  <c:v>2023</c:v>
                </c:pt>
                <c:pt idx="7">
                  <c:v>2024</c:v>
                </c:pt>
                <c:pt idx="8">
                  <c:v>2025</c:v>
                </c:pt>
              </c:strCache>
            </c:strRef>
          </c:cat>
          <c:val>
            <c:numRef>
              <c:f>Workings!$Q$12:$Q$21</c:f>
              <c:numCache>
                <c:formatCode>General</c:formatCode>
                <c:ptCount val="9"/>
                <c:pt idx="0">
                  <c:v>2345000</c:v>
                </c:pt>
                <c:pt idx="1">
                  <c:v>2956960</c:v>
                </c:pt>
                <c:pt idx="2">
                  <c:v>2874894</c:v>
                </c:pt>
                <c:pt idx="3">
                  <c:v>3135792</c:v>
                </c:pt>
                <c:pt idx="4">
                  <c:v>3220000</c:v>
                </c:pt>
                <c:pt idx="5">
                  <c:v>2630000</c:v>
                </c:pt>
                <c:pt idx="6">
                  <c:v>4410000</c:v>
                </c:pt>
                <c:pt idx="7">
                  <c:v>2485000</c:v>
                </c:pt>
                <c:pt idx="8">
                  <c:v>180000</c:v>
                </c:pt>
              </c:numCache>
            </c:numRef>
          </c:val>
          <c:smooth val="0"/>
          <c:extLst>
            <c:ext xmlns:c16="http://schemas.microsoft.com/office/drawing/2014/chart" uri="{C3380CC4-5D6E-409C-BE32-E72D297353CC}">
              <c16:uniqueId val="{00000000-F1DB-4027-8765-A95979A25EB9}"/>
            </c:ext>
          </c:extLst>
        </c:ser>
        <c:dLbls>
          <c:showLegendKey val="0"/>
          <c:showVal val="0"/>
          <c:showCatName val="0"/>
          <c:showSerName val="0"/>
          <c:showPercent val="0"/>
          <c:showBubbleSize val="0"/>
        </c:dLbls>
        <c:marker val="1"/>
        <c:smooth val="0"/>
        <c:axId val="1045697535"/>
        <c:axId val="1045690463"/>
      </c:lineChart>
      <c:catAx>
        <c:axId val="1045697535"/>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years</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45690463"/>
        <c:crosses val="autoZero"/>
        <c:auto val="1"/>
        <c:lblAlgn val="ctr"/>
        <c:lblOffset val="100"/>
        <c:noMultiLvlLbl val="0"/>
      </c:catAx>
      <c:valAx>
        <c:axId val="1045690463"/>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Amounts kes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45697535"/>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2">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21</xdr:col>
      <xdr:colOff>180976</xdr:colOff>
      <xdr:row>6</xdr:row>
      <xdr:rowOff>38099</xdr:rowOff>
    </xdr:from>
    <xdr:to>
      <xdr:col>29</xdr:col>
      <xdr:colOff>419101</xdr:colOff>
      <xdr:row>23</xdr:row>
      <xdr:rowOff>166686</xdr:rowOff>
    </xdr:to>
    <xdr:graphicFrame macro="">
      <xdr:nvGraphicFramePr>
        <xdr:cNvPr id="7" name="Chart 6">
          <a:extLst>
            <a:ext uri="{FF2B5EF4-FFF2-40B4-BE49-F238E27FC236}">
              <a16:creationId xmlns:a16="http://schemas.microsoft.com/office/drawing/2014/main" id="{C1CAD390-3E71-4759-8CCF-45418471D19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29</xdr:col>
      <xdr:colOff>504825</xdr:colOff>
      <xdr:row>7</xdr:row>
      <xdr:rowOff>85725</xdr:rowOff>
    </xdr:from>
    <xdr:to>
      <xdr:col>31</xdr:col>
      <xdr:colOff>9525</xdr:colOff>
      <xdr:row>12</xdr:row>
      <xdr:rowOff>79561</xdr:rowOff>
    </xdr:to>
    <mc:AlternateContent xmlns:mc="http://schemas.openxmlformats.org/markup-compatibility/2006" xmlns:a14="http://schemas.microsoft.com/office/drawing/2010/main">
      <mc:Choice Requires="a14">
        <xdr:graphicFrame macro="">
          <xdr:nvGraphicFramePr>
            <xdr:cNvPr id="11" name="Region">
              <a:extLst>
                <a:ext uri="{FF2B5EF4-FFF2-40B4-BE49-F238E27FC236}">
                  <a16:creationId xmlns:a16="http://schemas.microsoft.com/office/drawing/2014/main" id="{39D22097-6A96-4E53-9801-8DED796E7476}"/>
                </a:ext>
              </a:extLst>
            </xdr:cNvPr>
            <xdr:cNvGraphicFramePr/>
          </xdr:nvGraphicFramePr>
          <xdr:xfrm>
            <a:off x="0" y="0"/>
            <a:ext cx="0" cy="0"/>
          </xdr:xfrm>
          <a:graphic>
            <a:graphicData uri="http://schemas.microsoft.com/office/drawing/2010/slicer">
              <sle:slicer xmlns:sle="http://schemas.microsoft.com/office/drawing/2010/slicer" name="Region"/>
            </a:graphicData>
          </a:graphic>
        </xdr:graphicFrame>
      </mc:Choice>
      <mc:Fallback xmlns="">
        <xdr:sp macro="" textlink="">
          <xdr:nvSpPr>
            <xdr:cNvPr id="0" name=""/>
            <xdr:cNvSpPr>
              <a:spLocks noTextEdit="1"/>
            </xdr:cNvSpPr>
          </xdr:nvSpPr>
          <xdr:spPr>
            <a:xfrm>
              <a:off x="38881050" y="1838325"/>
              <a:ext cx="1828800" cy="10892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31</xdr:col>
      <xdr:colOff>85725</xdr:colOff>
      <xdr:row>7</xdr:row>
      <xdr:rowOff>104775</xdr:rowOff>
    </xdr:from>
    <xdr:to>
      <xdr:col>32</xdr:col>
      <xdr:colOff>819150</xdr:colOff>
      <xdr:row>12</xdr:row>
      <xdr:rowOff>136711</xdr:rowOff>
    </xdr:to>
    <mc:AlternateContent xmlns:mc="http://schemas.openxmlformats.org/markup-compatibility/2006" xmlns:a14="http://schemas.microsoft.com/office/drawing/2010/main">
      <mc:Choice Requires="a14">
        <xdr:graphicFrame macro="">
          <xdr:nvGraphicFramePr>
            <xdr:cNvPr id="12" name="Customer Segment">
              <a:extLst>
                <a:ext uri="{FF2B5EF4-FFF2-40B4-BE49-F238E27FC236}">
                  <a16:creationId xmlns:a16="http://schemas.microsoft.com/office/drawing/2014/main" id="{CF4A1F8D-A395-4F22-B6FC-46AB13CAD85F}"/>
                </a:ext>
              </a:extLst>
            </xdr:cNvPr>
            <xdr:cNvGraphicFramePr/>
          </xdr:nvGraphicFramePr>
          <xdr:xfrm>
            <a:off x="0" y="0"/>
            <a:ext cx="0" cy="0"/>
          </xdr:xfrm>
          <a:graphic>
            <a:graphicData uri="http://schemas.microsoft.com/office/drawing/2010/slicer">
              <sle:slicer xmlns:sle="http://schemas.microsoft.com/office/drawing/2010/slicer" name="Customer Segment"/>
            </a:graphicData>
          </a:graphic>
        </xdr:graphicFrame>
      </mc:Choice>
      <mc:Fallback xmlns="">
        <xdr:sp macro="" textlink="">
          <xdr:nvSpPr>
            <xdr:cNvPr id="0" name=""/>
            <xdr:cNvSpPr>
              <a:spLocks noTextEdit="1"/>
            </xdr:cNvSpPr>
          </xdr:nvSpPr>
          <xdr:spPr>
            <a:xfrm>
              <a:off x="40786050" y="1857375"/>
              <a:ext cx="1828800" cy="11273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33</xdr:col>
      <xdr:colOff>581025</xdr:colOff>
      <xdr:row>7</xdr:row>
      <xdr:rowOff>19051</xdr:rowOff>
    </xdr:from>
    <xdr:to>
      <xdr:col>36</xdr:col>
      <xdr:colOff>95250</xdr:colOff>
      <xdr:row>12</xdr:row>
      <xdr:rowOff>60512</xdr:rowOff>
    </xdr:to>
    <mc:AlternateContent xmlns:mc="http://schemas.openxmlformats.org/markup-compatibility/2006" xmlns:a14="http://schemas.microsoft.com/office/drawing/2010/main">
      <mc:Choice Requires="a14">
        <xdr:graphicFrame macro="">
          <xdr:nvGraphicFramePr>
            <xdr:cNvPr id="14" name="Product Category">
              <a:extLst>
                <a:ext uri="{FF2B5EF4-FFF2-40B4-BE49-F238E27FC236}">
                  <a16:creationId xmlns:a16="http://schemas.microsoft.com/office/drawing/2014/main" id="{6A83D246-D497-4C5A-A6B9-7740C7FFC17B}"/>
                </a:ext>
              </a:extLst>
            </xdr:cNvPr>
            <xdr:cNvGraphicFramePr/>
          </xdr:nvGraphicFramePr>
          <xdr:xfrm>
            <a:off x="0" y="0"/>
            <a:ext cx="0" cy="0"/>
          </xdr:xfrm>
          <a:graphic>
            <a:graphicData uri="http://schemas.microsoft.com/office/drawing/2010/slicer">
              <sle:slicer xmlns:sle="http://schemas.microsoft.com/office/drawing/2010/slicer" name="Product Category"/>
            </a:graphicData>
          </a:graphic>
        </xdr:graphicFrame>
      </mc:Choice>
      <mc:Fallback xmlns="">
        <xdr:sp macro="" textlink="">
          <xdr:nvSpPr>
            <xdr:cNvPr id="0" name=""/>
            <xdr:cNvSpPr>
              <a:spLocks noTextEdit="1"/>
            </xdr:cNvSpPr>
          </xdr:nvSpPr>
          <xdr:spPr>
            <a:xfrm>
              <a:off x="43472100" y="1771651"/>
              <a:ext cx="1828800" cy="113683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2.xml><?xml version="1.0" encoding="utf-8"?>
<xdr:wsDr xmlns:xdr="http://schemas.openxmlformats.org/drawingml/2006/spreadsheetDrawing" xmlns:a="http://schemas.openxmlformats.org/drawingml/2006/main">
  <xdr:twoCellAnchor>
    <xdr:from>
      <xdr:col>33</xdr:col>
      <xdr:colOff>990599</xdr:colOff>
      <xdr:row>10</xdr:row>
      <xdr:rowOff>52387</xdr:rowOff>
    </xdr:from>
    <xdr:to>
      <xdr:col>40</xdr:col>
      <xdr:colOff>47624</xdr:colOff>
      <xdr:row>23</xdr:row>
      <xdr:rowOff>195262</xdr:rowOff>
    </xdr:to>
    <xdr:graphicFrame macro="">
      <xdr:nvGraphicFramePr>
        <xdr:cNvPr id="2" name="Chart 1">
          <a:extLst>
            <a:ext uri="{FF2B5EF4-FFF2-40B4-BE49-F238E27FC236}">
              <a16:creationId xmlns:a16="http://schemas.microsoft.com/office/drawing/2014/main" id="{125E11B4-529E-40A5-A614-AFEAE601776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34</xdr:col>
      <xdr:colOff>228599</xdr:colOff>
      <xdr:row>25</xdr:row>
      <xdr:rowOff>95250</xdr:rowOff>
    </xdr:from>
    <xdr:to>
      <xdr:col>41</xdr:col>
      <xdr:colOff>590549</xdr:colOff>
      <xdr:row>36</xdr:row>
      <xdr:rowOff>114300</xdr:rowOff>
    </xdr:to>
    <xdr:graphicFrame macro="">
      <xdr:nvGraphicFramePr>
        <xdr:cNvPr id="3" name="Chart 2">
          <a:extLst>
            <a:ext uri="{FF2B5EF4-FFF2-40B4-BE49-F238E27FC236}">
              <a16:creationId xmlns:a16="http://schemas.microsoft.com/office/drawing/2014/main" id="{E52B3CA4-EFBB-4E2B-8843-FB3E02D315E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34</xdr:col>
      <xdr:colOff>723899</xdr:colOff>
      <xdr:row>37</xdr:row>
      <xdr:rowOff>47625</xdr:rowOff>
    </xdr:from>
    <xdr:to>
      <xdr:col>46</xdr:col>
      <xdr:colOff>152400</xdr:colOff>
      <xdr:row>54</xdr:row>
      <xdr:rowOff>104775</xdr:rowOff>
    </xdr:to>
    <xdr:graphicFrame macro="">
      <xdr:nvGraphicFramePr>
        <xdr:cNvPr id="4" name="Chart 3">
          <a:extLst>
            <a:ext uri="{FF2B5EF4-FFF2-40B4-BE49-F238E27FC236}">
              <a16:creationId xmlns:a16="http://schemas.microsoft.com/office/drawing/2014/main" id="{16FB3BF6-7237-46BD-B7A3-3A82649E30B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22</xdr:col>
      <xdr:colOff>537184</xdr:colOff>
      <xdr:row>8</xdr:row>
      <xdr:rowOff>68036</xdr:rowOff>
    </xdr:from>
    <xdr:to>
      <xdr:col>32</xdr:col>
      <xdr:colOff>122464</xdr:colOff>
      <xdr:row>26</xdr:row>
      <xdr:rowOff>95249</xdr:rowOff>
    </xdr:to>
    <xdr:graphicFrame macro="">
      <xdr:nvGraphicFramePr>
        <xdr:cNvPr id="3" name="Chart 2">
          <a:extLst>
            <a:ext uri="{FF2B5EF4-FFF2-40B4-BE49-F238E27FC236}">
              <a16:creationId xmlns:a16="http://schemas.microsoft.com/office/drawing/2014/main" id="{C4023B05-3D01-4D6B-9A45-CF4082BD015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895350</xdr:colOff>
      <xdr:row>8</xdr:row>
      <xdr:rowOff>40821</xdr:rowOff>
    </xdr:from>
    <xdr:to>
      <xdr:col>22</xdr:col>
      <xdr:colOff>533400</xdr:colOff>
      <xdr:row>26</xdr:row>
      <xdr:rowOff>81642</xdr:rowOff>
    </xdr:to>
    <xdr:graphicFrame macro="">
      <xdr:nvGraphicFramePr>
        <xdr:cNvPr id="5" name="Chart 4">
          <a:extLst>
            <a:ext uri="{FF2B5EF4-FFF2-40B4-BE49-F238E27FC236}">
              <a16:creationId xmlns:a16="http://schemas.microsoft.com/office/drawing/2014/main" id="{2D50265D-4085-4ED7-8C56-55119D13C76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20</xdr:col>
      <xdr:colOff>408215</xdr:colOff>
      <xdr:row>27</xdr:row>
      <xdr:rowOff>68036</xdr:rowOff>
    </xdr:from>
    <xdr:to>
      <xdr:col>23</xdr:col>
      <xdr:colOff>400050</xdr:colOff>
      <xdr:row>33</xdr:row>
      <xdr:rowOff>149679</xdr:rowOff>
    </xdr:to>
    <mc:AlternateContent xmlns:mc="http://schemas.openxmlformats.org/markup-compatibility/2006" xmlns:sle15="http://schemas.microsoft.com/office/drawing/2012/slicer">
      <mc:Choice Requires="sle15">
        <xdr:graphicFrame macro="">
          <xdr:nvGraphicFramePr>
            <xdr:cNvPr id="9" name=" Region">
              <a:extLst>
                <a:ext uri="{FF2B5EF4-FFF2-40B4-BE49-F238E27FC236}">
                  <a16:creationId xmlns:a16="http://schemas.microsoft.com/office/drawing/2014/main" id="{9A2EB5AE-59FB-45B5-9DAE-E1B6E07F027B}"/>
                </a:ext>
              </a:extLst>
            </xdr:cNvPr>
            <xdr:cNvGraphicFramePr/>
          </xdr:nvGraphicFramePr>
          <xdr:xfrm>
            <a:off x="0" y="0"/>
            <a:ext cx="0" cy="0"/>
          </xdr:xfrm>
          <a:graphic>
            <a:graphicData uri="http://schemas.microsoft.com/office/drawing/2010/slicer">
              <sle:slicer xmlns:sle="http://schemas.microsoft.com/office/drawing/2010/slicer" name=" Region"/>
            </a:graphicData>
          </a:graphic>
        </xdr:graphicFrame>
      </mc:Choice>
      <mc:Fallback xmlns="">
        <xdr:sp macro="" textlink="">
          <xdr:nvSpPr>
            <xdr:cNvPr id="0" name=""/>
            <xdr:cNvSpPr>
              <a:spLocks noTextEdit="1"/>
            </xdr:cNvSpPr>
          </xdr:nvSpPr>
          <xdr:spPr>
            <a:xfrm>
              <a:off x="28643036" y="5211536"/>
              <a:ext cx="1828800" cy="1224643"/>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PA CLINTON" refreshedDate="45783.894814236111" createdVersion="7" refreshedVersion="7" minRefreshableVersion="3" recordCount="15118" xr:uid="{6B4D3D1E-6FFC-48E5-B843-75FBB099634C}">
  <cacheSource type="worksheet">
    <worksheetSource ref="B2:I15120" sheet="Pivot and summary"/>
  </cacheSource>
  <cacheFields count="8">
    <cacheField name="Year" numFmtId="0">
      <sharedItems containsMixedTypes="1" containsNumber="1" containsInteger="1" minValue="2011" maxValue="2013" count="4">
        <n v="2011"/>
        <n v="2012"/>
        <s v="2014 (6m)"/>
        <n v="2013"/>
      </sharedItems>
    </cacheField>
    <cacheField name="Type" numFmtId="0">
      <sharedItems count="3">
        <s v="Convenience stores"/>
        <s v="Hypermarkets"/>
        <s v="Supermarkets"/>
      </sharedItems>
    </cacheField>
    <cacheField name="Product group" numFmtId="0">
      <sharedItems count="16">
        <s v="Drinks"/>
        <s v="Meat"/>
        <s v="Coffee"/>
        <s v="Beverages"/>
        <s v="Cosmetics"/>
        <s v="Sweets"/>
        <s v="Ice cream"/>
        <s v="Fresh salads"/>
        <s v="Alcohol"/>
        <s v="Homecare products"/>
        <s v="Delicatessen"/>
        <s v="Corn flakes"/>
        <s v="Sauces"/>
        <s v="Cheese products"/>
        <s v="Bread products"/>
        <s v="Vegetables"/>
      </sharedItems>
    </cacheField>
    <cacheField name="Producer" numFmtId="0">
      <sharedItems/>
    </cacheField>
    <cacheField name="Code" numFmtId="0">
      <sharedItems/>
    </cacheField>
    <cacheField name="Volume" numFmtId="0">
      <sharedItems containsSemiMixedTypes="0" containsString="0" containsNumber="1" containsInteger="1" minValue="48" maxValue="9600"/>
    </cacheField>
    <cacheField name="Unitary cost" numFmtId="0">
      <sharedItems containsSemiMixedTypes="0" containsString="0" containsNumber="1" minValue="0.4" maxValue="6.666666666666667"/>
    </cacheField>
    <cacheField name="Unitary price" numFmtId="0">
      <sharedItems containsSemiMixedTypes="0" containsString="0" containsNumber="1" minValue="0.9" maxValue="8.666666666666666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PA CLINTON" refreshedDate="45789.879161689816" createdVersion="7" refreshedVersion="7" minRefreshableVersion="3" recordCount="6366" xr:uid="{8ED75291-84E7-4747-8C90-9685DCF30632}">
  <cacheSource type="worksheet">
    <worksheetSource name="GK_PROJECTS"/>
  </cacheSource>
  <cacheFields count="16">
    <cacheField name="Project ID" numFmtId="0">
      <sharedItems/>
    </cacheField>
    <cacheField name="Date" numFmtId="14">
      <sharedItems containsSemiMixedTypes="0" containsNonDate="0" containsDate="1" containsString="0" minDate="2020-01-01T00:00:00" maxDate="2024-05-10T00:00:00" count="1562">
        <d v="2023-12-21T00:00:00"/>
        <d v="2021-11-30T00:00:00"/>
        <d v="2021-08-17T00:00:00"/>
        <d v="2020-10-28T00:00:00"/>
        <d v="2020-01-12T00:00:00"/>
        <d v="2020-04-22T00:00:00"/>
        <d v="2022-01-16T00:00:00"/>
        <d v="2023-03-14T00:00:00"/>
        <d v="2023-05-06T00:00:00"/>
        <d v="2021-08-23T00:00:00"/>
        <d v="2021-03-17T00:00:00"/>
        <d v="2021-04-16T00:00:00"/>
        <d v="2023-09-22T00:00:00"/>
        <d v="2020-08-30T00:00:00"/>
        <d v="2023-08-09T00:00:00"/>
        <d v="2020-01-27T00:00:00"/>
        <d v="2021-05-21T00:00:00"/>
        <d v="2023-12-22T00:00:00"/>
        <d v="2021-01-29T00:00:00"/>
        <d v="2022-03-05T00:00:00"/>
        <d v="2020-03-01T00:00:00"/>
        <d v="2023-05-08T00:00:00"/>
        <d v="2023-09-29T00:00:00"/>
        <d v="2021-12-12T00:00:00"/>
        <d v="2022-08-23T00:00:00"/>
        <d v="2022-12-06T00:00:00"/>
        <d v="2021-02-23T00:00:00"/>
        <d v="2022-10-28T00:00:00"/>
        <d v="2023-07-25T00:00:00"/>
        <d v="2021-05-14T00:00:00"/>
        <d v="2021-03-22T00:00:00"/>
        <d v="2024-04-21T00:00:00"/>
        <d v="2023-05-03T00:00:00"/>
        <d v="2023-10-02T00:00:00"/>
        <d v="2023-05-07T00:00:00"/>
        <d v="2022-06-30T00:00:00"/>
        <d v="2020-12-15T00:00:00"/>
        <d v="2023-01-04T00:00:00"/>
        <d v="2022-12-30T00:00:00"/>
        <d v="2022-07-04T00:00:00"/>
        <d v="2020-01-14T00:00:00"/>
        <d v="2023-04-24T00:00:00"/>
        <d v="2021-09-29T00:00:00"/>
        <d v="2024-02-07T00:00:00"/>
        <d v="2022-11-06T00:00:00"/>
        <d v="2024-04-30T00:00:00"/>
        <d v="2021-02-21T00:00:00"/>
        <d v="2020-12-22T00:00:00"/>
        <d v="2022-09-08T00:00:00"/>
        <d v="2023-03-10T00:00:00"/>
        <d v="2020-04-27T00:00:00"/>
        <d v="2021-03-20T00:00:00"/>
        <d v="2020-04-18T00:00:00"/>
        <d v="2022-12-23T00:00:00"/>
        <d v="2021-12-13T00:00:00"/>
        <d v="2023-10-15T00:00:00"/>
        <d v="2020-11-08T00:00:00"/>
        <d v="2024-04-16T00:00:00"/>
        <d v="2022-07-14T00:00:00"/>
        <d v="2023-09-15T00:00:00"/>
        <d v="2022-09-21T00:00:00"/>
        <d v="2023-03-11T00:00:00"/>
        <d v="2022-05-06T00:00:00"/>
        <d v="2022-11-03T00:00:00"/>
        <d v="2022-02-06T00:00:00"/>
        <d v="2023-07-07T00:00:00"/>
        <d v="2021-09-21T00:00:00"/>
        <d v="2022-04-19T00:00:00"/>
        <d v="2023-04-01T00:00:00"/>
        <d v="2023-10-03T00:00:00"/>
        <d v="2023-09-07T00:00:00"/>
        <d v="2023-11-18T00:00:00"/>
        <d v="2021-09-08T00:00:00"/>
        <d v="2022-07-07T00:00:00"/>
        <d v="2024-03-13T00:00:00"/>
        <d v="2023-05-01T00:00:00"/>
        <d v="2020-05-11T00:00:00"/>
        <d v="2022-09-19T00:00:00"/>
        <d v="2021-04-22T00:00:00"/>
        <d v="2020-05-18T00:00:00"/>
        <d v="2020-02-01T00:00:00"/>
        <d v="2021-05-13T00:00:00"/>
        <d v="2022-10-27T00:00:00"/>
        <d v="2022-12-13T00:00:00"/>
        <d v="2021-03-11T00:00:00"/>
        <d v="2023-08-24T00:00:00"/>
        <d v="2021-12-28T00:00:00"/>
        <d v="2021-01-30T00:00:00"/>
        <d v="2021-12-11T00:00:00"/>
        <d v="2024-04-04T00:00:00"/>
        <d v="2021-06-18T00:00:00"/>
        <d v="2021-10-29T00:00:00"/>
        <d v="2024-02-21T00:00:00"/>
        <d v="2022-04-01T00:00:00"/>
        <d v="2023-05-16T00:00:00"/>
        <d v="2021-07-11T00:00:00"/>
        <d v="2020-06-13T00:00:00"/>
        <d v="2020-02-25T00:00:00"/>
        <d v="2022-08-24T00:00:00"/>
        <d v="2020-09-26T00:00:00"/>
        <d v="2020-12-29T00:00:00"/>
        <d v="2023-02-27T00:00:00"/>
        <d v="2020-03-25T00:00:00"/>
        <d v="2020-06-06T00:00:00"/>
        <d v="2023-05-24T00:00:00"/>
        <d v="2022-10-30T00:00:00"/>
        <d v="2022-03-31T00:00:00"/>
        <d v="2020-08-02T00:00:00"/>
        <d v="2023-01-08T00:00:00"/>
        <d v="2022-04-23T00:00:00"/>
        <d v="2022-03-07T00:00:00"/>
        <d v="2020-08-31T00:00:00"/>
        <d v="2023-06-25T00:00:00"/>
        <d v="2022-05-20T00:00:00"/>
        <d v="2022-02-13T00:00:00"/>
        <d v="2022-11-17T00:00:00"/>
        <d v="2024-04-19T00:00:00"/>
        <d v="2020-05-08T00:00:00"/>
        <d v="2020-10-03T00:00:00"/>
        <d v="2021-06-04T00:00:00"/>
        <d v="2021-01-18T00:00:00"/>
        <d v="2022-03-19T00:00:00"/>
        <d v="2023-01-10T00:00:00"/>
        <d v="2020-12-30T00:00:00"/>
        <d v="2022-10-21T00:00:00"/>
        <d v="2023-01-18T00:00:00"/>
        <d v="2021-03-05T00:00:00"/>
        <d v="2021-11-14T00:00:00"/>
        <d v="2020-12-19T00:00:00"/>
        <d v="2021-06-24T00:00:00"/>
        <d v="2023-09-21T00:00:00"/>
        <d v="2023-03-13T00:00:00"/>
        <d v="2022-04-15T00:00:00"/>
        <d v="2023-05-09T00:00:00"/>
        <d v="2023-09-06T00:00:00"/>
        <d v="2023-05-27T00:00:00"/>
        <d v="2024-01-15T00:00:00"/>
        <d v="2024-02-24T00:00:00"/>
        <d v="2022-01-05T00:00:00"/>
        <d v="2020-04-13T00:00:00"/>
        <d v="2022-09-20T00:00:00"/>
        <d v="2020-12-28T00:00:00"/>
        <d v="2021-10-20T00:00:00"/>
        <d v="2024-05-05T00:00:00"/>
        <d v="2022-08-15T00:00:00"/>
        <d v="2022-04-21T00:00:00"/>
        <d v="2022-01-19T00:00:00"/>
        <d v="2022-11-27T00:00:00"/>
        <d v="2020-05-03T00:00:00"/>
        <d v="2020-04-04T00:00:00"/>
        <d v="2022-07-17T00:00:00"/>
        <d v="2022-12-17T00:00:00"/>
        <d v="2021-03-23T00:00:00"/>
        <d v="2020-01-16T00:00:00"/>
        <d v="2023-01-05T00:00:00"/>
        <d v="2020-01-24T00:00:00"/>
        <d v="2020-02-28T00:00:00"/>
        <d v="2023-08-14T00:00:00"/>
        <d v="2021-04-18T00:00:00"/>
        <d v="2020-09-17T00:00:00"/>
        <d v="2022-07-01T00:00:00"/>
        <d v="2021-03-24T00:00:00"/>
        <d v="2020-11-13T00:00:00"/>
        <d v="2024-03-02T00:00:00"/>
        <d v="2023-04-26T00:00:00"/>
        <d v="2023-06-11T00:00:00"/>
        <d v="2021-12-05T00:00:00"/>
        <d v="2020-03-30T00:00:00"/>
        <d v="2021-10-04T00:00:00"/>
        <d v="2020-07-07T00:00:00"/>
        <d v="2020-12-01T00:00:00"/>
        <d v="2021-02-07T00:00:00"/>
        <d v="2023-03-03T00:00:00"/>
        <d v="2020-12-11T00:00:00"/>
        <d v="2020-02-22T00:00:00"/>
        <d v="2021-11-23T00:00:00"/>
        <d v="2022-09-27T00:00:00"/>
        <d v="2021-03-19T00:00:00"/>
        <d v="2023-11-14T00:00:00"/>
        <d v="2020-11-29T00:00:00"/>
        <d v="2024-04-01T00:00:00"/>
        <d v="2020-01-30T00:00:00"/>
        <d v="2023-10-21T00:00:00"/>
        <d v="2022-05-14T00:00:00"/>
        <d v="2023-07-18T00:00:00"/>
        <d v="2021-07-30T00:00:00"/>
        <d v="2023-11-21T00:00:00"/>
        <d v="2022-11-28T00:00:00"/>
        <d v="2022-02-17T00:00:00"/>
        <d v="2023-09-19T00:00:00"/>
        <d v="2022-09-16T00:00:00"/>
        <d v="2024-01-19T00:00:00"/>
        <d v="2023-03-22T00:00:00"/>
        <d v="2024-04-20T00:00:00"/>
        <d v="2023-12-25T00:00:00"/>
        <d v="2023-07-23T00:00:00"/>
        <d v="2023-02-11T00:00:00"/>
        <d v="2021-07-15T00:00:00"/>
        <d v="2022-08-21T00:00:00"/>
        <d v="2020-10-05T00:00:00"/>
        <d v="2024-03-11T00:00:00"/>
        <d v="2022-02-08T00:00:00"/>
        <d v="2023-04-25T00:00:00"/>
        <d v="2023-02-07T00:00:00"/>
        <d v="2023-05-14T00:00:00"/>
        <d v="2023-02-28T00:00:00"/>
        <d v="2020-03-13T00:00:00"/>
        <d v="2022-02-04T00:00:00"/>
        <d v="2020-04-29T00:00:00"/>
        <d v="2022-07-31T00:00:00"/>
        <d v="2023-03-20T00:00:00"/>
        <d v="2023-06-01T00:00:00"/>
        <d v="2022-05-29T00:00:00"/>
        <d v="2024-04-27T00:00:00"/>
        <d v="2020-05-21T00:00:00"/>
        <d v="2020-02-21T00:00:00"/>
        <d v="2020-07-18T00:00:00"/>
        <d v="2022-10-07T00:00:00"/>
        <d v="2021-06-02T00:00:00"/>
        <d v="2020-07-02T00:00:00"/>
        <d v="2023-05-26T00:00:00"/>
        <d v="2020-02-04T00:00:00"/>
        <d v="2020-05-23T00:00:00"/>
        <d v="2023-09-08T00:00:00"/>
        <d v="2024-04-29T00:00:00"/>
        <d v="2021-01-03T00:00:00"/>
        <d v="2022-06-21T00:00:00"/>
        <d v="2021-02-13T00:00:00"/>
        <d v="2022-02-05T00:00:00"/>
        <d v="2023-01-23T00:00:00"/>
        <d v="2023-11-15T00:00:00"/>
        <d v="2020-01-09T00:00:00"/>
        <d v="2022-09-18T00:00:00"/>
        <d v="2020-05-24T00:00:00"/>
        <d v="2022-05-26T00:00:00"/>
        <d v="2024-01-02T00:00:00"/>
        <d v="2021-08-13T00:00:00"/>
        <d v="2023-11-01T00:00:00"/>
        <d v="2022-03-03T00:00:00"/>
        <d v="2023-02-13T00:00:00"/>
        <d v="2020-07-03T00:00:00"/>
        <d v="2023-07-10T00:00:00"/>
        <d v="2022-07-22T00:00:00"/>
        <d v="2021-01-16T00:00:00"/>
        <d v="2024-02-26T00:00:00"/>
        <d v="2023-08-18T00:00:00"/>
        <d v="2023-03-08T00:00:00"/>
        <d v="2024-02-06T00:00:00"/>
        <d v="2024-04-12T00:00:00"/>
        <d v="2021-04-28T00:00:00"/>
        <d v="2021-11-11T00:00:00"/>
        <d v="2020-01-25T00:00:00"/>
        <d v="2023-12-04T00:00:00"/>
        <d v="2021-08-16T00:00:00"/>
        <d v="2022-06-24T00:00:00"/>
        <d v="2022-12-02T00:00:00"/>
        <d v="2020-07-19T00:00:00"/>
        <d v="2021-04-27T00:00:00"/>
        <d v="2022-07-27T00:00:00"/>
        <d v="2023-09-23T00:00:00"/>
        <d v="2021-05-28T00:00:00"/>
        <d v="2023-09-04T00:00:00"/>
        <d v="2021-08-01T00:00:00"/>
        <d v="2020-09-30T00:00:00"/>
        <d v="2022-09-29T00:00:00"/>
        <d v="2022-01-28T00:00:00"/>
        <d v="2020-09-07T00:00:00"/>
        <d v="2024-03-05T00:00:00"/>
        <d v="2022-11-01T00:00:00"/>
        <d v="2024-03-07T00:00:00"/>
        <d v="2022-08-14T00:00:00"/>
        <d v="2020-03-07T00:00:00"/>
        <d v="2024-03-16T00:00:00"/>
        <d v="2021-02-15T00:00:00"/>
        <d v="2020-10-31T00:00:00"/>
        <d v="2023-03-18T00:00:00"/>
        <d v="2020-04-17T00:00:00"/>
        <d v="2023-06-17T00:00:00"/>
        <d v="2023-06-24T00:00:00"/>
        <d v="2023-01-21T00:00:00"/>
        <d v="2023-02-08T00:00:00"/>
        <d v="2021-02-03T00:00:00"/>
        <d v="2023-11-17T00:00:00"/>
        <d v="2021-11-25T00:00:00"/>
        <d v="2021-05-26T00:00:00"/>
        <d v="2021-03-28T00:00:00"/>
        <d v="2021-10-31T00:00:00"/>
        <d v="2022-03-09T00:00:00"/>
        <d v="2022-12-31T00:00:00"/>
        <d v="2024-01-10T00:00:00"/>
        <d v="2022-08-17T00:00:00"/>
        <d v="2022-04-13T00:00:00"/>
        <d v="2022-10-05T00:00:00"/>
        <d v="2020-08-05T00:00:00"/>
        <d v="2021-01-11T00:00:00"/>
        <d v="2021-01-01T00:00:00"/>
        <d v="2024-05-03T00:00:00"/>
        <d v="2021-06-14T00:00:00"/>
        <d v="2024-02-08T00:00:00"/>
        <d v="2020-11-22T00:00:00"/>
        <d v="2023-09-12T00:00:00"/>
        <d v="2020-12-04T00:00:00"/>
        <d v="2022-05-19T00:00:00"/>
        <d v="2020-07-25T00:00:00"/>
        <d v="2024-04-22T00:00:00"/>
        <d v="2021-07-04T00:00:00"/>
        <d v="2020-08-01T00:00:00"/>
        <d v="2022-12-20T00:00:00"/>
        <d v="2022-11-02T00:00:00"/>
        <d v="2020-07-30T00:00:00"/>
        <d v="2023-04-08T00:00:00"/>
        <d v="2020-02-12T00:00:00"/>
        <d v="2021-03-01T00:00:00"/>
        <d v="2020-06-24T00:00:00"/>
        <d v="2020-03-27T00:00:00"/>
        <d v="2020-02-02T00:00:00"/>
        <d v="2021-11-03T00:00:00"/>
        <d v="2020-03-22T00:00:00"/>
        <d v="2022-02-11T00:00:00"/>
        <d v="2023-08-30T00:00:00"/>
        <d v="2021-03-26T00:00:00"/>
        <d v="2021-02-09T00:00:00"/>
        <d v="2021-06-27T00:00:00"/>
        <d v="2022-06-28T00:00:00"/>
        <d v="2022-08-09T00:00:00"/>
        <d v="2024-04-02T00:00:00"/>
        <d v="2021-09-01T00:00:00"/>
        <d v="2024-04-08T00:00:00"/>
        <d v="2023-10-20T00:00:00"/>
        <d v="2022-05-08T00:00:00"/>
        <d v="2020-08-20T00:00:00"/>
        <d v="2023-03-27T00:00:00"/>
        <d v="2022-05-09T00:00:00"/>
        <d v="2023-02-19T00:00:00"/>
        <d v="2020-08-09T00:00:00"/>
        <d v="2022-12-22T00:00:00"/>
        <d v="2020-08-16T00:00:00"/>
        <d v="2022-12-29T00:00:00"/>
        <d v="2023-04-11T00:00:00"/>
        <d v="2021-07-23T00:00:00"/>
        <d v="2022-09-26T00:00:00"/>
        <d v="2023-04-30T00:00:00"/>
        <d v="2021-12-27T00:00:00"/>
        <d v="2022-12-21T00:00:00"/>
        <d v="2020-06-02T00:00:00"/>
        <d v="2022-07-25T00:00:00"/>
        <d v="2022-08-26T00:00:00"/>
        <d v="2022-05-13T00:00:00"/>
        <d v="2024-04-05T00:00:00"/>
        <d v="2023-08-08T00:00:00"/>
        <d v="2023-01-24T00:00:00"/>
        <d v="2020-03-09T00:00:00"/>
        <d v="2022-01-15T00:00:00"/>
        <d v="2023-06-30T00:00:00"/>
        <d v="2022-01-23T00:00:00"/>
        <d v="2022-08-25T00:00:00"/>
        <d v="2020-09-08T00:00:00"/>
        <d v="2020-10-18T00:00:00"/>
        <d v="2022-11-20T00:00:00"/>
        <d v="2020-07-21T00:00:00"/>
        <d v="2020-06-20T00:00:00"/>
        <d v="2024-03-08T00:00:00"/>
        <d v="2023-04-17T00:00:00"/>
        <d v="2023-07-16T00:00:00"/>
        <d v="2022-08-20T00:00:00"/>
        <d v="2023-12-20T00:00:00"/>
        <d v="2021-10-15T00:00:00"/>
        <d v="2021-12-31T00:00:00"/>
        <d v="2020-04-16T00:00:00"/>
        <d v="2021-03-27T00:00:00"/>
        <d v="2021-10-25T00:00:00"/>
        <d v="2020-11-28T00:00:00"/>
        <d v="2020-06-25T00:00:00"/>
        <d v="2020-02-24T00:00:00"/>
        <d v="2020-11-03T00:00:00"/>
        <d v="2022-06-08T00:00:00"/>
        <d v="2021-11-10T00:00:00"/>
        <d v="2020-12-21T00:00:00"/>
        <d v="2023-02-05T00:00:00"/>
        <d v="2022-03-29T00:00:00"/>
        <d v="2023-01-26T00:00:00"/>
        <d v="2024-03-10T00:00:00"/>
        <d v="2022-03-13T00:00:00"/>
        <d v="2021-07-09T00:00:00"/>
        <d v="2020-07-09T00:00:00"/>
        <d v="2022-04-20T00:00:00"/>
        <d v="2022-10-10T00:00:00"/>
        <d v="2023-01-06T00:00:00"/>
        <d v="2022-06-19T00:00:00"/>
        <d v="2020-09-20T00:00:00"/>
        <d v="2020-10-02T00:00:00"/>
        <d v="2024-04-15T00:00:00"/>
        <d v="2021-12-26T00:00:00"/>
        <d v="2024-04-11T00:00:00"/>
        <d v="2023-06-08T00:00:00"/>
        <d v="2021-06-28T00:00:00"/>
        <d v="2023-04-14T00:00:00"/>
        <d v="2020-08-14T00:00:00"/>
        <d v="2024-04-14T00:00:00"/>
        <d v="2023-11-09T00:00:00"/>
        <d v="2020-08-27T00:00:00"/>
        <d v="2023-01-29T00:00:00"/>
        <d v="2021-06-08T00:00:00"/>
        <d v="2021-03-03T00:00:00"/>
        <d v="2021-08-28T00:00:00"/>
        <d v="2020-09-14T00:00:00"/>
        <d v="2021-07-18T00:00:00"/>
        <d v="2022-05-02T00:00:00"/>
        <d v="2022-02-20T00:00:00"/>
        <d v="2022-12-28T00:00:00"/>
        <d v="2023-06-05T00:00:00"/>
        <d v="2021-04-30T00:00:00"/>
        <d v="2020-07-26T00:00:00"/>
        <d v="2021-11-24T00:00:00"/>
        <d v="2022-08-11T00:00:00"/>
        <d v="2023-03-28T00:00:00"/>
        <d v="2020-05-30T00:00:00"/>
        <d v="2021-11-21T00:00:00"/>
        <d v="2023-09-26T00:00:00"/>
        <d v="2020-09-25T00:00:00"/>
        <d v="2023-03-12T00:00:00"/>
        <d v="2021-11-02T00:00:00"/>
        <d v="2020-11-07T00:00:00"/>
        <d v="2022-09-02T00:00:00"/>
        <d v="2023-08-23T00:00:00"/>
        <d v="2022-07-15T00:00:00"/>
        <d v="2020-04-28T00:00:00"/>
        <d v="2020-12-08T00:00:00"/>
        <d v="2024-03-20T00:00:00"/>
        <d v="2020-10-14T00:00:00"/>
        <d v="2020-04-06T00:00:00"/>
        <d v="2021-10-13T00:00:00"/>
        <d v="2023-01-12T00:00:00"/>
        <d v="2021-04-15T00:00:00"/>
        <d v="2022-02-07T00:00:00"/>
        <d v="2023-09-11T00:00:00"/>
        <d v="2022-06-05T00:00:00"/>
        <d v="2021-02-28T00:00:00"/>
        <d v="2022-08-18T00:00:00"/>
        <d v="2024-01-11T00:00:00"/>
        <d v="2022-12-19T00:00:00"/>
        <d v="2022-09-13T00:00:00"/>
        <d v="2022-01-25T00:00:00"/>
        <d v="2022-01-12T00:00:00"/>
        <d v="2021-07-02T00:00:00"/>
        <d v="2023-01-25T00:00:00"/>
        <d v="2023-05-17T00:00:00"/>
        <d v="2020-07-13T00:00:00"/>
        <d v="2022-12-05T00:00:00"/>
        <d v="2024-02-11T00:00:00"/>
        <d v="2023-04-04T00:00:00"/>
        <d v="2021-06-19T00:00:00"/>
        <d v="2023-03-15T00:00:00"/>
        <d v="2023-04-27T00:00:00"/>
        <d v="2020-10-24T00:00:00"/>
        <d v="2024-05-09T00:00:00"/>
        <d v="2021-02-01T00:00:00"/>
        <d v="2022-06-09T00:00:00"/>
        <d v="2021-08-30T00:00:00"/>
        <d v="2024-02-09T00:00:00"/>
        <d v="2022-11-29T00:00:00"/>
        <d v="2023-08-12T00:00:00"/>
        <d v="2024-04-25T00:00:00"/>
        <d v="2022-10-22T00:00:00"/>
        <d v="2022-07-26T00:00:00"/>
        <d v="2023-09-28T00:00:00"/>
        <d v="2021-06-15T00:00:00"/>
        <d v="2022-03-21T00:00:00"/>
        <d v="2021-05-08T00:00:00"/>
        <d v="2021-06-17T00:00:00"/>
        <d v="2023-06-18T00:00:00"/>
        <d v="2022-04-24T00:00:00"/>
        <d v="2023-05-28T00:00:00"/>
        <d v="2020-12-03T00:00:00"/>
        <d v="2022-05-16T00:00:00"/>
        <d v="2022-04-03T00:00:00"/>
        <d v="2021-06-16T00:00:00"/>
        <d v="2022-03-27T00:00:00"/>
        <d v="2020-02-17T00:00:00"/>
        <d v="2023-12-06T00:00:00"/>
        <d v="2021-10-17T00:00:00"/>
        <d v="2023-12-17T00:00:00"/>
        <d v="2022-03-16T00:00:00"/>
        <d v="2022-05-15T00:00:00"/>
        <d v="2023-10-17T00:00:00"/>
        <d v="2021-06-26T00:00:00"/>
        <d v="2024-02-23T00:00:00"/>
        <d v="2021-07-05T00:00:00"/>
        <d v="2021-10-18T00:00:00"/>
        <d v="2024-03-12T00:00:00"/>
        <d v="2020-07-20T00:00:00"/>
        <d v="2020-05-19T00:00:00"/>
        <d v="2022-10-04T00:00:00"/>
        <d v="2022-08-07T00:00:00"/>
        <d v="2023-03-05T00:00:00"/>
        <d v="2021-08-18T00:00:00"/>
        <d v="2024-02-27T00:00:00"/>
        <d v="2021-09-22T00:00:00"/>
        <d v="2022-11-08T00:00:00"/>
        <d v="2021-05-01T00:00:00"/>
        <d v="2023-08-28T00:00:00"/>
        <d v="2020-01-21T00:00:00"/>
        <d v="2023-12-03T00:00:00"/>
        <d v="2024-01-07T00:00:00"/>
        <d v="2024-01-31T00:00:00"/>
        <d v="2022-10-17T00:00:00"/>
        <d v="2020-12-18T00:00:00"/>
        <d v="2021-11-12T00:00:00"/>
        <d v="2024-02-19T00:00:00"/>
        <d v="2023-04-05T00:00:00"/>
        <d v="2023-04-13T00:00:00"/>
        <d v="2024-02-20T00:00:00"/>
        <d v="2020-10-17T00:00:00"/>
        <d v="2023-06-19T00:00:00"/>
        <d v="2021-02-27T00:00:00"/>
        <d v="2022-09-09T00:00:00"/>
        <d v="2020-08-07T00:00:00"/>
        <d v="2020-04-25T00:00:00"/>
        <d v="2023-08-19T00:00:00"/>
        <d v="2022-09-07T00:00:00"/>
        <d v="2020-04-24T00:00:00"/>
        <d v="2022-07-02T00:00:00"/>
        <d v="2020-06-12T00:00:00"/>
        <d v="2022-06-15T00:00:00"/>
        <d v="2022-11-13T00:00:00"/>
        <d v="2021-05-10T00:00:00"/>
        <d v="2024-02-03T00:00:00"/>
        <d v="2020-01-17T00:00:00"/>
        <d v="2024-03-21T00:00:00"/>
        <d v="2022-06-02T00:00:00"/>
        <d v="2022-03-06T00:00:00"/>
        <d v="2021-01-25T00:00:00"/>
        <d v="2022-10-02T00:00:00"/>
        <d v="2022-10-15T00:00:00"/>
        <d v="2022-03-26T00:00:00"/>
        <d v="2023-01-02T00:00:00"/>
        <d v="2023-06-04T00:00:00"/>
        <d v="2020-06-14T00:00:00"/>
        <d v="2020-02-10T00:00:00"/>
        <d v="2022-09-04T00:00:00"/>
        <d v="2023-06-22T00:00:00"/>
        <d v="2021-07-17T00:00:00"/>
        <d v="2021-08-02T00:00:00"/>
        <d v="2020-05-14T00:00:00"/>
        <d v="2020-06-09T00:00:00"/>
        <d v="2022-08-31T00:00:00"/>
        <d v="2020-05-10T00:00:00"/>
        <d v="2020-02-05T00:00:00"/>
        <d v="2022-02-21T00:00:00"/>
        <d v="2020-07-11T00:00:00"/>
        <d v="2021-09-09T00:00:00"/>
        <d v="2023-11-03T00:00:00"/>
        <d v="2020-02-20T00:00:00"/>
        <d v="2021-08-09T00:00:00"/>
        <d v="2020-11-14T00:00:00"/>
        <d v="2022-05-30T00:00:00"/>
        <d v="2020-09-03T00:00:00"/>
        <d v="2023-07-01T00:00:00"/>
        <d v="2020-10-08T00:00:00"/>
        <d v="2023-08-10T00:00:00"/>
        <d v="2022-03-12T00:00:00"/>
        <d v="2021-09-10T00:00:00"/>
        <d v="2021-07-16T00:00:00"/>
        <d v="2022-10-03T00:00:00"/>
        <d v="2023-02-26T00:00:00"/>
        <d v="2022-01-21T00:00:00"/>
        <d v="2023-11-24T00:00:00"/>
        <d v="2024-04-06T00:00:00"/>
        <d v="2022-01-13T00:00:00"/>
        <d v="2021-08-20T00:00:00"/>
        <d v="2023-10-26T00:00:00"/>
        <d v="2020-03-05T00:00:00"/>
        <d v="2021-10-02T00:00:00"/>
        <d v="2021-11-08T00:00:00"/>
        <d v="2020-04-01T00:00:00"/>
        <d v="2023-11-07T00:00:00"/>
        <d v="2023-08-16T00:00:00"/>
        <d v="2024-02-02T00:00:00"/>
        <d v="2021-05-15T00:00:00"/>
        <d v="2023-10-06T00:00:00"/>
        <d v="2024-03-22T00:00:00"/>
        <d v="2021-10-01T00:00:00"/>
        <d v="2022-01-29T00:00:00"/>
        <d v="2023-06-28T00:00:00"/>
        <d v="2021-07-13T00:00:00"/>
        <d v="2021-09-30T00:00:00"/>
        <d v="2020-05-27T00:00:00"/>
        <d v="2021-03-15T00:00:00"/>
        <d v="2023-06-03T00:00:00"/>
        <d v="2021-05-16T00:00:00"/>
        <d v="2020-09-06T00:00:00"/>
        <d v="2021-12-14T00:00:00"/>
        <d v="2021-05-11T00:00:00"/>
        <d v="2020-08-23T00:00:00"/>
        <d v="2023-02-04T00:00:00"/>
        <d v="2024-03-01T00:00:00"/>
        <d v="2023-03-16T00:00:00"/>
        <d v="2021-09-18T00:00:00"/>
        <d v="2020-12-20T00:00:00"/>
        <d v="2023-09-13T00:00:00"/>
        <d v="2020-09-24T00:00:00"/>
        <d v="2023-07-20T00:00:00"/>
        <d v="2021-04-05T00:00:00"/>
        <d v="2023-08-15T00:00:00"/>
        <d v="2023-12-27T00:00:00"/>
        <d v="2021-10-08T00:00:00"/>
        <d v="2021-06-25T00:00:00"/>
        <d v="2024-01-25T00:00:00"/>
        <d v="2022-08-05T00:00:00"/>
        <d v="2020-05-09T00:00:00"/>
        <d v="2020-02-27T00:00:00"/>
        <d v="2020-05-13T00:00:00"/>
        <d v="2021-01-14T00:00:00"/>
        <d v="2021-05-22T00:00:00"/>
        <d v="2022-01-09T00:00:00"/>
        <d v="2021-03-06T00:00:00"/>
        <d v="2022-12-01T00:00:00"/>
        <d v="2021-06-12T00:00:00"/>
        <d v="2023-10-14T00:00:00"/>
        <d v="2021-06-21T00:00:00"/>
        <d v="2023-03-17T00:00:00"/>
        <d v="2024-03-25T00:00:00"/>
        <d v="2024-02-18T00:00:00"/>
        <d v="2023-05-04T00:00:00"/>
        <d v="2022-07-28T00:00:00"/>
        <d v="2021-09-12T00:00:00"/>
        <d v="2024-01-24T00:00:00"/>
        <d v="2022-07-24T00:00:00"/>
        <d v="2021-01-07T00:00:00"/>
        <d v="2020-06-16T00:00:00"/>
        <d v="2023-09-24T00:00:00"/>
        <d v="2023-03-29T00:00:00"/>
        <d v="2022-10-06T00:00:00"/>
        <d v="2020-05-25T00:00:00"/>
        <d v="2022-06-25T00:00:00"/>
        <d v="2020-10-11T00:00:00"/>
        <d v="2022-04-12T00:00:00"/>
        <d v="2023-11-19T00:00:00"/>
        <d v="2024-01-26T00:00:00"/>
        <d v="2022-05-21T00:00:00"/>
        <d v="2022-12-10T00:00:00"/>
        <d v="2022-02-23T00:00:00"/>
        <d v="2023-11-08T00:00:00"/>
        <d v="2020-11-09T00:00:00"/>
        <d v="2024-03-09T00:00:00"/>
        <d v="2020-05-05T00:00:00"/>
        <d v="2021-08-04T00:00:00"/>
        <d v="2024-03-29T00:00:00"/>
        <d v="2020-10-16T00:00:00"/>
        <d v="2024-01-14T00:00:00"/>
        <d v="2024-02-14T00:00:00"/>
        <d v="2022-01-04T00:00:00"/>
        <d v="2023-08-26T00:00:00"/>
        <d v="2023-02-10T00:00:00"/>
        <d v="2020-12-26T00:00:00"/>
        <d v="2020-09-18T00:00:00"/>
        <d v="2020-06-15T00:00:00"/>
        <d v="2020-01-31T00:00:00"/>
        <d v="2023-03-26T00:00:00"/>
        <d v="2023-02-14T00:00:00"/>
        <d v="2020-01-23T00:00:00"/>
        <d v="2021-05-31T00:00:00"/>
        <d v="2021-05-25T00:00:00"/>
        <d v="2022-01-01T00:00:00"/>
        <d v="2022-09-23T00:00:00"/>
        <d v="2022-08-10T00:00:00"/>
        <d v="2022-01-02T00:00:00"/>
        <d v="2024-02-16T00:00:00"/>
        <d v="2023-12-07T00:00:00"/>
        <d v="2020-06-29T00:00:00"/>
        <d v="2023-04-12T00:00:00"/>
        <d v="2021-01-09T00:00:00"/>
        <d v="2022-08-19T00:00:00"/>
        <d v="2021-08-31T00:00:00"/>
        <d v="2022-03-14T00:00:00"/>
        <d v="2021-05-02T00:00:00"/>
        <d v="2021-10-11T00:00:00"/>
        <d v="2020-10-01T00:00:00"/>
        <d v="2021-12-30T00:00:00"/>
        <d v="2024-01-01T00:00:00"/>
        <d v="2022-01-17T00:00:00"/>
        <d v="2021-03-02T00:00:00"/>
        <d v="2023-07-17T00:00:00"/>
        <d v="2022-06-07T00:00:00"/>
        <d v="2020-11-06T00:00:00"/>
        <d v="2021-05-19T00:00:00"/>
        <d v="2020-04-07T00:00:00"/>
        <d v="2022-07-30T00:00:00"/>
        <d v="2021-09-17T00:00:00"/>
        <d v="2021-08-14T00:00:00"/>
        <d v="2023-11-30T00:00:00"/>
        <d v="2021-09-23T00:00:00"/>
        <d v="2023-02-09T00:00:00"/>
        <d v="2023-06-12T00:00:00"/>
        <d v="2021-12-18T00:00:00"/>
        <d v="2021-12-15T00:00:00"/>
        <d v="2024-05-06T00:00:00"/>
        <d v="2020-05-15T00:00:00"/>
        <d v="2024-04-28T00:00:00"/>
        <d v="2023-02-12T00:00:00"/>
        <d v="2020-09-05T00:00:00"/>
        <d v="2020-02-15T00:00:00"/>
        <d v="2021-04-06T00:00:00"/>
        <d v="2023-05-11T00:00:00"/>
        <d v="2021-08-26T00:00:00"/>
        <d v="2020-06-08T00:00:00"/>
        <d v="2023-10-09T00:00:00"/>
        <d v="2021-10-05T00:00:00"/>
        <d v="2023-04-09T00:00:00"/>
        <d v="2024-01-13T00:00:00"/>
        <d v="2022-07-09T00:00:00"/>
        <d v="2020-04-30T00:00:00"/>
        <d v="2022-02-14T00:00:00"/>
        <d v="2020-06-30T00:00:00"/>
        <d v="2024-05-04T00:00:00"/>
        <d v="2022-11-04T00:00:00"/>
        <d v="2021-11-01T00:00:00"/>
        <d v="2021-05-06T00:00:00"/>
        <d v="2023-12-16T00:00:00"/>
        <d v="2020-08-29T00:00:00"/>
        <d v="2020-09-23T00:00:00"/>
        <d v="2023-02-01T00:00:00"/>
        <d v="2020-12-07T00:00:00"/>
        <d v="2022-10-29T00:00:00"/>
        <d v="2021-01-20T00:00:00"/>
        <d v="2022-11-19T00:00:00"/>
        <d v="2021-02-24T00:00:00"/>
        <d v="2022-02-01T00:00:00"/>
        <d v="2022-05-25T00:00:00"/>
        <d v="2020-12-24T00:00:00"/>
        <d v="2021-01-19T00:00:00"/>
        <d v="2020-10-22T00:00:00"/>
        <d v="2020-12-09T00:00:00"/>
        <d v="2021-12-02T00:00:00"/>
        <d v="2020-12-17T00:00:00"/>
        <d v="2022-03-02T00:00:00"/>
        <d v="2022-01-03T00:00:00"/>
        <d v="2023-12-08T00:00:00"/>
        <d v="2022-11-15T00:00:00"/>
        <d v="2023-09-27T00:00:00"/>
        <d v="2023-05-13T00:00:00"/>
        <d v="2021-02-11T00:00:00"/>
        <d v="2021-07-24T00:00:00"/>
        <d v="2020-12-10T00:00:00"/>
        <d v="2021-07-28T00:00:00"/>
        <d v="2022-02-02T00:00:00"/>
        <d v="2021-02-06T00:00:00"/>
        <d v="2021-01-05T00:00:00"/>
        <d v="2020-03-21T00:00:00"/>
        <d v="2024-02-29T00:00:00"/>
        <d v="2020-08-06T00:00:00"/>
        <d v="2020-02-07T00:00:00"/>
        <d v="2022-12-15T00:00:00"/>
        <d v="2021-06-06T00:00:00"/>
        <d v="2022-02-09T00:00:00"/>
        <d v="2023-06-23T00:00:00"/>
        <d v="2022-03-11T00:00:00"/>
        <d v="2020-03-24T00:00:00"/>
        <d v="2021-04-29T00:00:00"/>
        <d v="2021-09-24T00:00:00"/>
        <d v="2024-02-05T00:00:00"/>
        <d v="2023-12-11T00:00:00"/>
        <d v="2020-10-20T00:00:00"/>
        <d v="2023-03-30T00:00:00"/>
        <d v="2021-07-29T00:00:00"/>
        <d v="2020-07-01T00:00:00"/>
        <d v="2021-01-04T00:00:00"/>
        <d v="2022-02-19T00:00:00"/>
        <d v="2022-03-01T00:00:00"/>
        <d v="2021-11-27T00:00:00"/>
        <d v="2021-07-14T00:00:00"/>
        <d v="2021-04-03T00:00:00"/>
        <d v="2021-10-24T00:00:00"/>
        <d v="2023-04-22T00:00:00"/>
        <d v="2022-08-08T00:00:00"/>
        <d v="2022-07-23T00:00:00"/>
        <d v="2022-05-03T00:00:00"/>
        <d v="2021-08-29T00:00:00"/>
        <d v="2022-07-03T00:00:00"/>
        <d v="2024-03-15T00:00:00"/>
        <d v="2023-05-02T00:00:00"/>
        <d v="2022-01-18T00:00:00"/>
        <d v="2021-08-19T00:00:00"/>
        <d v="2021-03-30T00:00:00"/>
        <d v="2023-01-28T00:00:00"/>
        <d v="2021-02-19T00:00:00"/>
        <d v="2023-02-24T00:00:00"/>
        <d v="2024-02-15T00:00:00"/>
        <d v="2023-11-28T00:00:00"/>
        <d v="2024-05-02T00:00:00"/>
        <d v="2023-12-13T00:00:00"/>
        <d v="2022-11-16T00:00:00"/>
        <d v="2023-09-03T00:00:00"/>
        <d v="2021-12-01T00:00:00"/>
        <d v="2020-12-12T00:00:00"/>
        <d v="2024-03-27T00:00:00"/>
        <d v="2021-10-21T00:00:00"/>
        <d v="2023-08-25T00:00:00"/>
        <d v="2023-06-06T00:00:00"/>
        <d v="2020-01-01T00:00:00"/>
        <d v="2021-08-25T00:00:00"/>
        <d v="2021-08-06T00:00:00"/>
        <d v="2022-12-04T00:00:00"/>
        <d v="2020-11-10T00:00:00"/>
        <d v="2024-04-03T00:00:00"/>
        <d v="2023-08-17T00:00:00"/>
        <d v="2021-06-05T00:00:00"/>
        <d v="2020-09-04T00:00:00"/>
        <d v="2021-10-07T00:00:00"/>
        <d v="2022-10-12T00:00:00"/>
        <d v="2022-05-22T00:00:00"/>
        <d v="2020-01-26T00:00:00"/>
        <d v="2022-09-14T00:00:00"/>
        <d v="2021-06-22T00:00:00"/>
        <d v="2022-09-03T00:00:00"/>
        <d v="2021-01-15T00:00:00"/>
        <d v="2020-12-31T00:00:00"/>
        <d v="2020-02-14T00:00:00"/>
        <d v="2022-01-14T00:00:00"/>
        <d v="2021-01-17T00:00:00"/>
        <d v="2023-11-23T00:00:00"/>
        <d v="2020-05-07T00:00:00"/>
        <d v="2020-07-16T00:00:00"/>
        <d v="2022-03-23T00:00:00"/>
        <d v="2020-08-22T00:00:00"/>
        <d v="2024-01-09T00:00:00"/>
        <d v="2022-11-23T00:00:00"/>
        <d v="2020-05-20T00:00:00"/>
        <d v="2021-05-04T00:00:00"/>
        <d v="2021-04-14T00:00:00"/>
        <d v="2020-10-26T00:00:00"/>
        <d v="2024-05-07T00:00:00"/>
        <d v="2020-03-02T00:00:00"/>
        <d v="2022-02-12T00:00:00"/>
        <d v="2024-02-13T00:00:00"/>
        <d v="2020-08-26T00:00:00"/>
        <d v="2023-05-15T00:00:00"/>
        <d v="2023-08-06T00:00:00"/>
        <d v="2021-04-17T00:00:00"/>
        <d v="2020-10-10T00:00:00"/>
        <d v="2021-01-13T00:00:00"/>
        <d v="2021-09-26T00:00:00"/>
        <d v="2023-01-07T00:00:00"/>
        <d v="2021-12-07T00:00:00"/>
        <d v="2020-01-08T00:00:00"/>
        <d v="2020-03-28T00:00:00"/>
        <d v="2020-06-27T00:00:00"/>
        <d v="2020-04-10T00:00:00"/>
        <d v="2022-10-20T00:00:00"/>
        <d v="2023-11-06T00:00:00"/>
        <d v="2020-06-26T00:00:00"/>
        <d v="2022-06-29T00:00:00"/>
        <d v="2020-11-04T00:00:00"/>
        <d v="2024-01-06T00:00:00"/>
        <d v="2021-04-23T00:00:00"/>
        <d v="2021-03-12T00:00:00"/>
        <d v="2021-09-28T00:00:00"/>
        <d v="2022-07-20T00:00:00"/>
        <d v="2022-07-05T00:00:00"/>
        <d v="2022-06-26T00:00:00"/>
        <d v="2024-03-24T00:00:00"/>
        <d v="2023-11-26T00:00:00"/>
        <d v="2021-01-12T00:00:00"/>
        <d v="2023-06-09T00:00:00"/>
        <d v="2020-03-11T00:00:00"/>
        <d v="2021-01-28T00:00:00"/>
        <d v="2020-12-05T00:00:00"/>
        <d v="2020-07-10T00:00:00"/>
        <d v="2022-05-23T00:00:00"/>
        <d v="2022-10-19T00:00:00"/>
        <d v="2024-04-09T00:00:00"/>
        <d v="2023-01-31T00:00:00"/>
        <d v="2020-04-11T00:00:00"/>
        <d v="2021-06-07T00:00:00"/>
        <d v="2023-08-02T00:00:00"/>
        <d v="2024-04-07T00:00:00"/>
        <d v="2024-04-18T00:00:00"/>
        <d v="2023-06-07T00:00:00"/>
        <d v="2022-10-16T00:00:00"/>
        <d v="2021-06-20T00:00:00"/>
        <d v="2023-09-25T00:00:00"/>
        <d v="2022-07-19T00:00:00"/>
        <d v="2023-04-28T00:00:00"/>
        <d v="2022-03-30T00:00:00"/>
        <d v="2023-07-28T00:00:00"/>
        <d v="2024-01-16T00:00:00"/>
        <d v="2023-10-04T00:00:00"/>
        <d v="2021-09-13T00:00:00"/>
        <d v="2021-05-18T00:00:00"/>
        <d v="2021-11-07T00:00:00"/>
        <d v="2021-07-12T00:00:00"/>
        <d v="2024-04-23T00:00:00"/>
        <d v="2022-02-24T00:00:00"/>
        <d v="2022-04-16T00:00:00"/>
        <d v="2022-10-25T00:00:00"/>
        <d v="2022-12-26T00:00:00"/>
        <d v="2020-10-04T00:00:00"/>
        <d v="2021-04-13T00:00:00"/>
        <d v="2023-04-29T00:00:00"/>
        <d v="2022-04-30T00:00:00"/>
        <d v="2024-01-08T00:00:00"/>
        <d v="2023-01-01T00:00:00"/>
        <d v="2020-12-25T00:00:00"/>
        <d v="2021-06-10T00:00:00"/>
        <d v="2023-10-13T00:00:00"/>
        <d v="2023-09-30T00:00:00"/>
        <d v="2024-04-17T00:00:00"/>
        <d v="2020-11-16T00:00:00"/>
        <d v="2023-12-26T00:00:00"/>
        <d v="2023-09-05T00:00:00"/>
        <d v="2022-07-21T00:00:00"/>
        <d v="2022-08-02T00:00:00"/>
        <d v="2022-01-10T00:00:00"/>
        <d v="2023-03-31T00:00:00"/>
        <d v="2023-04-06T00:00:00"/>
        <d v="2022-05-07T00:00:00"/>
        <d v="2021-03-04T00:00:00"/>
        <d v="2022-12-12T00:00:00"/>
        <d v="2023-01-17T00:00:00"/>
        <d v="2020-11-26T00:00:00"/>
        <d v="2022-08-13T00:00:00"/>
        <d v="2022-02-28T00:00:00"/>
        <d v="2021-12-21T00:00:00"/>
        <d v="2022-08-29T00:00:00"/>
        <d v="2022-10-13T00:00:00"/>
        <d v="2023-04-20T00:00:00"/>
        <d v="2021-09-06T00:00:00"/>
        <d v="2020-06-18T00:00:00"/>
        <d v="2020-04-08T00:00:00"/>
        <d v="2020-06-19T00:00:00"/>
        <d v="2021-09-03T00:00:00"/>
        <d v="2023-01-20T00:00:00"/>
        <d v="2024-03-28T00:00:00"/>
        <d v="2024-04-13T00:00:00"/>
        <d v="2021-03-21T00:00:00"/>
        <d v="2023-02-03T00:00:00"/>
        <d v="2020-05-29T00:00:00"/>
        <d v="2020-08-24T00:00:00"/>
        <d v="2020-01-28T00:00:00"/>
        <d v="2022-01-27T00:00:00"/>
        <d v="2022-11-11T00:00:00"/>
        <d v="2020-02-06T00:00:00"/>
        <d v="2023-05-19T00:00:00"/>
        <d v="2022-05-24T00:00:00"/>
        <d v="2023-06-02T00:00:00"/>
        <d v="2022-05-28T00:00:00"/>
        <d v="2021-09-27T00:00:00"/>
        <d v="2021-07-06T00:00:00"/>
        <d v="2022-12-24T00:00:00"/>
        <d v="2020-01-06T00:00:00"/>
        <d v="2022-11-05T00:00:00"/>
        <d v="2021-01-24T00:00:00"/>
        <d v="2022-09-22T00:00:00"/>
        <d v="2023-04-19T00:00:00"/>
        <d v="2020-07-28T00:00:00"/>
        <d v="2022-01-26T00:00:00"/>
        <d v="2022-05-05T00:00:00"/>
        <d v="2022-12-16T00:00:00"/>
        <d v="2020-01-04T00:00:00"/>
        <d v="2024-02-10T00:00:00"/>
        <d v="2022-07-13T00:00:00"/>
        <d v="2020-03-20T00:00:00"/>
        <d v="2022-03-18T00:00:00"/>
        <d v="2022-01-30T00:00:00"/>
        <d v="2020-05-04T00:00:00"/>
        <d v="2020-11-17T00:00:00"/>
        <d v="2023-10-12T00:00:00"/>
        <d v="2021-06-23T00:00:00"/>
        <d v="2021-05-07T00:00:00"/>
        <d v="2021-04-04T00:00:00"/>
        <d v="2020-11-18T00:00:00"/>
        <d v="2023-05-31T00:00:00"/>
        <d v="2021-07-10T00:00:00"/>
        <d v="2022-11-22T00:00:00"/>
        <d v="2020-05-26T00:00:00"/>
        <d v="2020-03-31T00:00:00"/>
        <d v="2022-10-31T00:00:00"/>
        <d v="2021-10-14T00:00:00"/>
        <d v="2022-08-01T00:00:00"/>
        <d v="2021-06-03T00:00:00"/>
        <d v="2020-11-05T00:00:00"/>
        <d v="2020-09-10T00:00:00"/>
        <d v="2020-06-04T00:00:00"/>
        <d v="2022-11-25T00:00:00"/>
        <d v="2020-01-15T00:00:00"/>
        <d v="2022-08-12T00:00:00"/>
        <d v="2024-01-12T00:00:00"/>
        <d v="2022-12-14T00:00:00"/>
        <d v="2024-02-04T00:00:00"/>
        <d v="2020-10-27T00:00:00"/>
        <d v="2024-03-17T00:00:00"/>
        <d v="2023-09-14T00:00:00"/>
        <d v="2021-01-02T00:00:00"/>
        <d v="2024-03-31T00:00:00"/>
        <d v="2021-10-27T00:00:00"/>
        <d v="2023-02-15T00:00:00"/>
        <d v="2020-03-10T00:00:00"/>
        <d v="2020-03-04T00:00:00"/>
        <d v="2022-08-16T00:00:00"/>
        <d v="2022-09-15T00:00:00"/>
        <d v="2020-04-19T00:00:00"/>
        <d v="2024-03-06T00:00:00"/>
        <d v="2022-12-08T00:00:00"/>
        <d v="2021-07-22T00:00:00"/>
        <d v="2020-04-26T00:00:00"/>
        <d v="2022-04-25T00:00:00"/>
        <d v="2020-09-09T00:00:00"/>
        <d v="2020-02-03T00:00:00"/>
        <d v="2024-01-29T00:00:00"/>
        <d v="2020-01-20T00:00:00"/>
        <d v="2023-11-29T00:00:00"/>
        <d v="2023-08-11T00:00:00"/>
        <d v="2023-07-24T00:00:00"/>
        <d v="2023-07-06T00:00:00"/>
        <d v="2022-04-05T00:00:00"/>
        <d v="2020-11-01T00:00:00"/>
        <d v="2023-01-16T00:00:00"/>
        <d v="2020-01-13T00:00:00"/>
        <d v="2022-05-17T00:00:00"/>
        <d v="2022-09-24T00:00:00"/>
        <d v="2021-12-10T00:00:00"/>
        <d v="2023-07-02T00:00:00"/>
        <d v="2024-03-04T00:00:00"/>
        <d v="2022-11-07T00:00:00"/>
        <d v="2021-02-16T00:00:00"/>
        <d v="2020-06-01T00:00:00"/>
        <d v="2021-03-25T00:00:00"/>
        <d v="2022-06-20T00:00:00"/>
        <d v="2020-09-22T00:00:00"/>
        <d v="2020-09-02T00:00:00"/>
        <d v="2024-04-26T00:00:00"/>
        <d v="2023-07-26T00:00:00"/>
        <d v="2023-08-20T00:00:00"/>
        <d v="2020-04-14T00:00:00"/>
        <d v="2020-01-11T00:00:00"/>
        <d v="2021-08-05T00:00:00"/>
        <d v="2020-07-15T00:00:00"/>
        <d v="2020-05-31T00:00:00"/>
        <d v="2022-10-14T00:00:00"/>
        <d v="2020-12-27T00:00:00"/>
        <d v="2022-04-27T00:00:00"/>
        <d v="2022-05-10T00:00:00"/>
        <d v="2023-01-27T00:00:00"/>
        <d v="2020-08-28T00:00:00"/>
        <d v="2020-06-07T00:00:00"/>
        <d v="2020-06-11T00:00:00"/>
        <d v="2022-07-10T00:00:00"/>
        <d v="2021-02-14T00:00:00"/>
        <d v="2020-07-12T00:00:00"/>
        <d v="2023-01-30T00:00:00"/>
        <d v="2021-02-05T00:00:00"/>
        <d v="2020-09-16T00:00:00"/>
        <d v="2023-09-20T00:00:00"/>
        <d v="2020-02-19T00:00:00"/>
        <d v="2022-10-08T00:00:00"/>
        <d v="2020-04-05T00:00:00"/>
        <d v="2020-11-25T00:00:00"/>
        <d v="2021-06-11T00:00:00"/>
        <d v="2020-12-16T00:00:00"/>
        <d v="2020-04-15T00:00:00"/>
        <d v="2021-04-25T00:00:00"/>
        <d v="2022-09-30T00:00:00"/>
        <d v="2023-12-28T00:00:00"/>
        <d v="2022-02-22T00:00:00"/>
        <d v="2021-05-09T00:00:00"/>
        <d v="2023-11-11T00:00:00"/>
        <d v="2023-04-18T00:00:00"/>
        <d v="2022-04-29T00:00:00"/>
        <d v="2020-03-03T00:00:00"/>
        <d v="2020-07-14T00:00:00"/>
        <d v="2021-04-07T00:00:00"/>
        <d v="2022-11-18T00:00:00"/>
        <d v="2022-11-14T00:00:00"/>
        <d v="2021-01-21T00:00:00"/>
        <d v="2022-06-16T00:00:00"/>
        <d v="2023-12-31T00:00:00"/>
        <d v="2023-07-21T00:00:00"/>
        <d v="2022-06-17T00:00:00"/>
        <d v="2021-08-12T00:00:00"/>
        <d v="2023-12-24T00:00:00"/>
        <d v="2020-07-29T00:00:00"/>
        <d v="2023-04-23T00:00:00"/>
        <d v="2021-09-11T00:00:00"/>
        <d v="2022-04-08T00:00:00"/>
        <d v="2022-01-06T00:00:00"/>
        <d v="2020-02-23T00:00:00"/>
        <d v="2021-05-12T00:00:00"/>
        <d v="2021-11-04T00:00:00"/>
        <d v="2020-03-26T00:00:00"/>
        <d v="2023-10-22T00:00:00"/>
        <d v="2023-11-16T00:00:00"/>
        <d v="2021-08-11T00:00:00"/>
        <d v="2020-09-11T00:00:00"/>
        <d v="2022-02-18T00:00:00"/>
        <d v="2021-04-11T00:00:00"/>
        <d v="2024-02-12T00:00:00"/>
        <d v="2024-03-14T00:00:00"/>
        <d v="2020-04-20T00:00:00"/>
        <d v="2023-03-21T00:00:00"/>
        <d v="2023-07-11T00:00:00"/>
        <d v="2021-01-06T00:00:00"/>
        <d v="2020-11-23T00:00:00"/>
        <d v="2022-07-06T00:00:00"/>
        <d v="2024-03-23T00:00:00"/>
        <d v="2020-10-25T00:00:00"/>
        <d v="2023-11-22T00:00:00"/>
        <d v="2022-12-11T00:00:00"/>
        <d v="2022-03-10T00:00:00"/>
        <d v="2023-08-22T00:00:00"/>
        <d v="2023-06-16T00:00:00"/>
        <d v="2020-11-12T00:00:00"/>
        <d v="2023-03-04T00:00:00"/>
        <d v="2022-11-30T00:00:00"/>
        <d v="2023-05-23T00:00:00"/>
        <d v="2023-04-21T00:00:00"/>
        <d v="2022-04-26T00:00:00"/>
        <d v="2022-05-27T00:00:00"/>
        <d v="2024-03-26T00:00:00"/>
        <d v="2022-06-14T00:00:00"/>
        <d v="2023-05-05T00:00:00"/>
        <d v="2023-02-02T00:00:00"/>
        <d v="2023-11-12T00:00:00"/>
        <d v="2023-08-03T00:00:00"/>
        <d v="2021-10-28T00:00:00"/>
        <d v="2021-07-27T00:00:00"/>
        <d v="2022-02-27T00:00:00"/>
        <d v="2023-07-05T00:00:00"/>
        <d v="2023-04-02T00:00:00"/>
        <d v="2023-12-23T00:00:00"/>
        <d v="2021-10-12T00:00:00"/>
        <d v="2020-11-02T00:00:00"/>
        <d v="2021-04-12T00:00:00"/>
        <d v="2023-10-07T00:00:00"/>
        <d v="2023-07-15T00:00:00"/>
        <d v="2023-03-25T00:00:00"/>
        <d v="2024-02-25T00:00:00"/>
        <d v="2022-11-21T00:00:00"/>
        <d v="2023-10-01T00:00:00"/>
        <d v="2020-07-31T00:00:00"/>
        <d v="2024-03-18T00:00:00"/>
        <d v="2021-02-08T00:00:00"/>
        <d v="2021-02-04T00:00:00"/>
        <d v="2023-10-23T00:00:00"/>
        <d v="2023-10-31T00:00:00"/>
        <d v="2021-07-31T00:00:00"/>
        <d v="2022-01-11T00:00:00"/>
        <d v="2024-02-17T00:00:00"/>
        <d v="2020-05-22T00:00:00"/>
        <d v="2021-01-22T00:00:00"/>
        <d v="2020-12-13T00:00:00"/>
        <d v="2020-07-04T00:00:00"/>
        <d v="2022-02-25T00:00:00"/>
        <d v="2022-06-01T00:00:00"/>
        <d v="2023-01-11T00:00:00"/>
        <d v="2021-09-02T00:00:00"/>
        <d v="2022-09-10T00:00:00"/>
        <d v="2021-09-16T00:00:00"/>
        <d v="2020-03-14T00:00:00"/>
        <d v="2020-10-13T00:00:00"/>
        <d v="2024-01-05T00:00:00"/>
        <d v="2022-06-11T00:00:00"/>
        <d v="2020-12-06T00:00:00"/>
        <d v="2024-01-20T00:00:00"/>
        <d v="2020-09-15T00:00:00"/>
        <d v="2021-04-26T00:00:00"/>
        <d v="2020-11-27T00:00:00"/>
        <d v="2022-12-18T00:00:00"/>
        <d v="2023-08-05T00:00:00"/>
        <d v="2023-07-19T00:00:00"/>
        <d v="2024-05-08T00:00:00"/>
        <d v="2024-01-04T00:00:00"/>
        <d v="2023-02-16T00:00:00"/>
        <d v="2022-12-07T00:00:00"/>
        <d v="2023-02-20T00:00:00"/>
        <d v="2021-11-20T00:00:00"/>
        <d v="2022-02-16T00:00:00"/>
        <d v="2020-11-11T00:00:00"/>
        <d v="2021-02-10T00:00:00"/>
        <d v="2023-12-01T00:00:00"/>
        <d v="2022-09-11T00:00:00"/>
        <d v="2023-06-29T00:00:00"/>
        <d v="2020-10-07T00:00:00"/>
        <d v="2020-05-01T00:00:00"/>
        <d v="2021-07-26T00:00:00"/>
        <d v="2023-08-21T00:00:00"/>
        <d v="2020-04-02T00:00:00"/>
        <d v="2021-08-07T00:00:00"/>
        <d v="2024-01-17T00:00:00"/>
        <d v="2020-01-07T00:00:00"/>
        <d v="2023-04-10T00:00:00"/>
        <d v="2024-01-30T00:00:00"/>
        <d v="2022-04-11T00:00:00"/>
        <d v="2023-10-18T00:00:00"/>
        <d v="2023-12-10T00:00:00"/>
        <d v="2021-09-20T00:00:00"/>
        <d v="2020-04-09T00:00:00"/>
        <d v="2021-11-05T00:00:00"/>
        <d v="2022-09-28T00:00:00"/>
        <d v="2020-11-19T00:00:00"/>
        <d v="2021-11-17T00:00:00"/>
        <d v="2022-08-28T00:00:00"/>
        <d v="2023-08-27T00:00:00"/>
        <d v="2022-11-12T00:00:00"/>
        <d v="2020-02-26T00:00:00"/>
        <d v="2020-10-23T00:00:00"/>
        <d v="2022-06-27T00:00:00"/>
        <d v="2020-07-23T00:00:00"/>
        <d v="2021-01-08T00:00:00"/>
        <d v="2021-09-14T00:00:00"/>
        <d v="2020-08-18T00:00:00"/>
        <d v="2021-10-22T00:00:00"/>
        <d v="2022-01-07T00:00:00"/>
        <d v="2021-04-08T00:00:00"/>
        <d v="2020-08-19T00:00:00"/>
        <d v="2022-03-28T00:00:00"/>
        <d v="2023-05-22T00:00:00"/>
        <d v="2020-08-11T00:00:00"/>
        <d v="2023-01-09T00:00:00"/>
        <d v="2021-11-26T00:00:00"/>
        <d v="2023-12-12T00:00:00"/>
        <d v="2023-08-04T00:00:00"/>
        <d v="2021-03-13T00:00:00"/>
        <d v="2024-01-22T00:00:00"/>
        <d v="2022-03-24T00:00:00"/>
        <d v="2020-08-03T00:00:00"/>
        <d v="2020-03-17T00:00:00"/>
        <d v="2023-09-17T00:00:00"/>
        <d v="2022-03-08T00:00:00"/>
        <d v="2020-08-10T00:00:00"/>
        <d v="2020-05-17T00:00:00"/>
        <d v="2023-05-18T00:00:00"/>
        <d v="2023-07-29T00:00:00"/>
        <d v="2023-02-21T00:00:00"/>
        <d v="2022-04-22T00:00:00"/>
        <d v="2023-12-19T00:00:00"/>
        <d v="2023-10-24T00:00:00"/>
        <d v="2021-04-20T00:00:00"/>
        <d v="2020-09-28T00:00:00"/>
        <d v="2021-07-01T00:00:00"/>
        <d v="2020-04-03T00:00:00"/>
        <d v="2020-08-13T00:00:00"/>
        <d v="2021-03-07T00:00:00"/>
        <d v="2021-11-13T00:00:00"/>
        <d v="2023-03-19T00:00:00"/>
        <d v="2021-08-15T00:00:00"/>
        <d v="2022-03-22T00:00:00"/>
        <d v="2021-09-15T00:00:00"/>
        <d v="2024-01-28T00:00:00"/>
        <d v="2022-12-09T00:00:00"/>
        <d v="2023-07-04T00:00:00"/>
        <d v="2020-08-21T00:00:00"/>
        <d v="2021-02-26T00:00:00"/>
        <d v="2023-07-13T00:00:00"/>
        <d v="2022-04-04T00:00:00"/>
        <d v="2021-10-09T00:00:00"/>
        <d v="2021-10-16T00:00:00"/>
        <d v="2020-02-09T00:00:00"/>
        <d v="2020-07-22T00:00:00"/>
        <d v="2024-05-01T00:00:00"/>
        <d v="2021-06-09T00:00:00"/>
        <d v="2021-05-27T00:00:00"/>
        <d v="2022-12-25T00:00:00"/>
        <d v="2021-08-22T00:00:00"/>
        <d v="2023-10-05T00:00:00"/>
        <d v="2023-10-29T00:00:00"/>
        <d v="2023-10-08T00:00:00"/>
        <d v="2022-04-09T00:00:00"/>
        <d v="2022-05-11T00:00:00"/>
        <d v="2022-10-09T00:00:00"/>
        <d v="2021-11-16T00:00:00"/>
        <d v="2020-09-13T00:00:00"/>
        <d v="2023-07-30T00:00:00"/>
        <d v="2021-05-23T00:00:00"/>
        <d v="2021-12-24T00:00:00"/>
        <d v="2023-01-22T00:00:00"/>
        <d v="2021-10-23T00:00:00"/>
        <d v="2020-06-21T00:00:00"/>
        <d v="2023-01-19T00:00:00"/>
        <d v="2022-12-03T00:00:00"/>
        <d v="2023-06-10T00:00:00"/>
        <d v="2023-03-07T00:00:00"/>
        <d v="2023-05-29T00:00:00"/>
        <d v="2022-08-30T00:00:00"/>
        <d v="2023-05-25T00:00:00"/>
        <d v="2024-01-23T00:00:00"/>
        <d v="2023-10-11T00:00:00"/>
        <d v="2023-03-02T00:00:00"/>
        <d v="2020-09-27T00:00:00"/>
        <d v="2023-08-13T00:00:00"/>
        <d v="2022-10-11T00:00:00"/>
        <d v="2021-02-12T00:00:00"/>
        <d v="2024-01-03T00:00:00"/>
        <d v="2021-01-23T00:00:00"/>
        <d v="2023-12-29T00:00:00"/>
        <d v="2021-12-19T00:00:00"/>
        <d v="2023-11-02T00:00:00"/>
        <d v="2022-08-27T00:00:00"/>
        <d v="2024-04-24T00:00:00"/>
        <d v="2022-05-18T00:00:00"/>
        <d v="2023-01-14T00:00:00"/>
        <d v="2020-11-30T00:00:00"/>
        <d v="2023-01-13T00:00:00"/>
        <d v="2023-05-10T00:00:00"/>
        <d v="2023-02-23T00:00:00"/>
        <d v="2023-08-07T00:00:00"/>
        <d v="2020-10-30T00:00:00"/>
        <d v="2021-10-03T00:00:00"/>
        <d v="2021-12-22T00:00:00"/>
        <d v="2020-05-12T00:00:00"/>
        <d v="2023-11-04T00:00:00"/>
        <d v="2021-11-09T00:00:00"/>
        <d v="2023-12-30T00:00:00"/>
        <d v="2024-03-30T00:00:00"/>
        <d v="2022-05-31T00:00:00"/>
        <d v="2020-02-13T00:00:00"/>
        <d v="2022-11-26T00:00:00"/>
        <d v="2023-06-27T00:00:00"/>
        <d v="2023-09-01T00:00:00"/>
        <d v="2022-01-24T00:00:00"/>
        <d v="2022-01-20T00:00:00"/>
        <d v="2020-09-29T00:00:00"/>
        <d v="2022-06-12T00:00:00"/>
        <d v="2021-11-15T00:00:00"/>
        <d v="2021-12-29T00:00:00"/>
        <d v="2020-08-12T00:00:00"/>
        <d v="2021-06-13T00:00:00"/>
        <d v="2021-08-27T00:00:00"/>
        <d v="2022-07-16T00:00:00"/>
        <d v="2022-06-13T00:00:00"/>
        <d v="2020-11-20T00:00:00"/>
        <d v="2023-07-12T00:00:00"/>
        <d v="2023-01-15T00:00:00"/>
        <d v="2023-11-13T00:00:00"/>
        <d v="2021-04-24T00:00:00"/>
        <d v="2020-03-16T00:00:00"/>
        <d v="2022-09-05T00:00:00"/>
        <d v="2022-08-03T00:00:00"/>
        <d v="2020-02-08T00:00:00"/>
        <d v="2023-10-19T00:00:00"/>
        <d v="2024-01-18T00:00:00"/>
        <d v="2021-05-20T00:00:00"/>
        <d v="2022-03-25T00:00:00"/>
        <d v="2022-01-08T00:00:00"/>
        <d v="2020-10-19T00:00:00"/>
        <d v="2023-11-25T00:00:00"/>
        <d v="2021-04-09T00:00:00"/>
        <d v="2024-04-10T00:00:00"/>
        <d v="2020-08-17T00:00:00"/>
        <d v="2023-10-30T00:00:00"/>
        <d v="2023-04-15T00:00:00"/>
        <d v="2021-10-06T00:00:00"/>
        <d v="2020-01-03T00:00:00"/>
        <d v="2020-06-22T00:00:00"/>
        <d v="2021-02-18T00:00:00"/>
        <d v="2021-05-29T00:00:00"/>
        <d v="2021-04-01T00:00:00"/>
        <d v="2023-12-09T00:00:00"/>
        <d v="2021-03-09T00:00:00"/>
        <d v="2021-07-21T00:00:00"/>
        <d v="2020-02-29T00:00:00"/>
        <d v="2022-03-15T00:00:00"/>
        <d v="2022-09-01T00:00:00"/>
        <d v="2022-02-15T00:00:00"/>
        <d v="2023-03-06T00:00:00"/>
        <d v="2022-03-17T00:00:00"/>
        <d v="2022-03-04T00:00:00"/>
        <d v="2021-11-18T00:00:00"/>
        <d v="2023-02-18T00:00:00"/>
        <d v="2022-04-17T00:00:00"/>
        <d v="2020-10-21T00:00:00"/>
        <d v="2020-08-25T00:00:00"/>
        <d v="2022-11-24T00:00:00"/>
        <d v="2021-12-08T00:00:00"/>
        <d v="2022-03-20T00:00:00"/>
        <d v="2021-03-10T00:00:00"/>
        <d v="2022-06-04T00:00:00"/>
        <d v="2021-03-31T00:00:00"/>
        <d v="2020-03-23T00:00:00"/>
        <d v="2020-06-28T00:00:00"/>
        <d v="2022-07-29T00:00:00"/>
        <d v="2020-08-04T00:00:00"/>
        <d v="2023-06-14T00:00:00"/>
        <d v="2021-11-19T00:00:00"/>
        <d v="2022-10-26T00:00:00"/>
        <d v="2023-12-15T00:00:00"/>
        <d v="2022-04-14T00:00:00"/>
        <d v="2021-12-25T00:00:00"/>
        <d v="2023-07-03T00:00:00"/>
        <d v="2021-05-05T00:00:00"/>
        <d v="2020-12-23T00:00:00"/>
        <d v="2023-02-17T00:00:00"/>
        <d v="2020-07-08T00:00:00"/>
        <d v="2023-08-29T00:00:00"/>
        <d v="2020-07-24T00:00:00"/>
        <d v="2021-12-23T00:00:00"/>
        <d v="2021-09-19T00:00:00"/>
        <d v="2021-10-30T00:00:00"/>
        <d v="2020-03-06T00:00:00"/>
        <d v="2023-05-21T00:00:00"/>
        <d v="2023-10-10T00:00:00"/>
        <d v="2021-01-31T00:00:00"/>
        <d v="2021-01-27T00:00:00"/>
        <d v="2022-04-10T00:00:00"/>
        <d v="2022-05-12T00:00:00"/>
        <d v="2020-02-18T00:00:00"/>
        <d v="2021-02-22T00:00:00"/>
        <d v="2020-01-05T00:00:00"/>
        <d v="2021-12-17T00:00:00"/>
        <d v="2020-11-15T00:00:00"/>
        <d v="2023-02-25T00:00:00"/>
        <d v="2021-08-21T00:00:00"/>
        <d v="2021-05-17T00:00:00"/>
        <d v="2023-09-18T00:00:00"/>
        <d v="2023-04-03T00:00:00"/>
        <d v="2020-05-28T00:00:00"/>
        <d v="2022-04-02T00:00:00"/>
        <d v="2020-10-12T00:00:00"/>
        <d v="2020-03-19T00:00:00"/>
        <d v="2023-04-16T00:00:00"/>
        <d v="2021-07-03T00:00:00"/>
        <d v="2023-07-27T00:00:00"/>
        <d v="2021-09-05T00:00:00"/>
        <d v="2021-11-06T00:00:00"/>
        <d v="2023-11-10T00:00:00"/>
        <d v="2021-07-20T00:00:00"/>
        <d v="2020-07-06T00:00:00"/>
        <d v="2021-10-26T00:00:00"/>
        <d v="2023-11-05T00:00:00"/>
        <d v="2020-01-29T00:00:00"/>
        <d v="2020-07-27T00:00:00"/>
        <d v="2022-09-12T00:00:00"/>
        <d v="2020-12-02T00:00:00"/>
        <d v="2020-10-15T00:00:00"/>
        <d v="2022-09-06T00:00:00"/>
        <d v="2020-03-29T00:00:00"/>
        <d v="2020-07-17T00:00:00"/>
        <d v="2022-09-17T00:00:00"/>
        <d v="2021-08-08T00:00:00"/>
        <d v="2023-10-27T00:00:00"/>
        <d v="2020-02-16T00:00:00"/>
        <d v="2021-12-03T00:00:00"/>
        <d v="2021-03-29T00:00:00"/>
        <d v="2023-11-27T00:00:00"/>
        <d v="2023-03-09T00:00:00"/>
        <d v="2021-05-24T00:00:00"/>
        <d v="2022-06-10T00:00:00"/>
        <d v="2022-08-22T00:00:00"/>
        <d v="2020-10-09T00:00:00"/>
        <d v="2022-11-10T00:00:00"/>
        <d v="2023-07-09T00:00:00"/>
        <d v="2023-08-31T00:00:00"/>
        <d v="2021-06-29T00:00:00"/>
        <d v="2021-06-01T00:00:00"/>
        <d v="2021-04-02T00:00:00"/>
        <d v="2022-02-10T00:00:00"/>
        <d v="2020-01-02T00:00:00"/>
        <d v="2022-10-23T00:00:00"/>
        <d v="2022-02-26T00:00:00"/>
        <d v="2023-06-21T00:00:00"/>
        <d v="2021-12-20T00:00:00"/>
        <d v="2023-10-25T00:00:00"/>
        <d v="2020-04-21T00:00:00"/>
        <d v="2024-01-27T00:00:00"/>
        <d v="2023-12-18T00:00:00"/>
        <d v="2020-08-15T00:00:00"/>
        <d v="2023-07-14T00:00:00"/>
        <d v="2021-04-19T00:00:00"/>
        <d v="2021-09-04T00:00:00"/>
        <d v="2024-02-28T00:00:00"/>
        <d v="2024-01-21T00:00:00"/>
        <d v="2021-11-29T00:00:00"/>
        <d v="2020-04-23T00:00:00"/>
        <d v="2022-04-28T00:00:00"/>
        <d v="2021-08-03T00:00:00"/>
        <d v="2020-10-06T00:00:00"/>
        <d v="2023-12-14T00:00:00"/>
        <d v="2021-09-25T00:00:00"/>
        <d v="2022-05-01T00:00:00"/>
        <d v="2023-12-05T00:00:00"/>
        <d v="2023-06-20T00:00:00"/>
        <d v="2020-03-08T00:00:00"/>
        <d v="2021-07-19T00:00:00"/>
        <d v="2024-02-22T00:00:00"/>
        <d v="2023-10-28T00:00:00"/>
        <d v="2022-06-22T00:00:00"/>
        <d v="2023-08-01T00:00:00"/>
        <d v="2020-03-12T00:00:00"/>
        <d v="2022-04-06T00:00:00"/>
        <d v="2022-04-18T00:00:00"/>
        <d v="2024-02-01T00:00:00"/>
        <d v="2022-06-06T00:00:00"/>
        <d v="2021-03-14T00:00:00"/>
        <d v="2020-06-03T00:00:00"/>
        <d v="2024-03-19T00:00:00"/>
        <d v="2021-07-25T00:00:00"/>
        <d v="2023-09-02T00:00:00"/>
        <d v="2024-03-03T00:00:00"/>
        <d v="2022-06-18T00:00:00"/>
        <d v="2021-11-22T00:00:00"/>
        <d v="2020-01-19T00:00:00"/>
        <d v="2023-07-31T00:00:00"/>
        <d v="2021-04-10T00:00:00"/>
        <d v="2022-10-01T00:00:00"/>
        <d v="2023-09-16T00:00:00"/>
        <d v="2021-12-16T00:00:00"/>
        <d v="2021-01-26T00:00:00"/>
        <d v="2022-07-08T00:00:00"/>
        <d v="2023-01-03T00:00:00"/>
        <d v="2021-03-18T00:00:00"/>
        <d v="2021-10-10T00:00:00"/>
        <d v="2020-06-17T00:00:00"/>
        <d v="2020-02-11T00:00:00"/>
        <d v="2021-09-07T00:00:00"/>
        <d v="2023-05-12T00:00:00"/>
        <d v="2021-08-10T00:00:00"/>
        <d v="2020-05-02T00:00:00"/>
        <d v="2021-08-24T00:00:00"/>
        <d v="2020-06-23T00:00:00"/>
        <d v="2020-06-10T00:00:00"/>
        <d v="2020-03-15T00:00:00"/>
        <d v="2023-07-22T00:00:00"/>
        <d v="2021-06-30T00:00:00"/>
        <d v="2023-04-07T00:00:00"/>
        <d v="2022-11-09T00:00:00"/>
        <d v="2022-06-03T00:00:00"/>
        <d v="2021-12-09T00:00:00"/>
        <d v="2020-09-01T00:00:00"/>
        <d v="2020-11-21T00:00:00"/>
        <d v="2020-09-19T00:00:00"/>
        <d v="2021-01-10T00:00:00"/>
        <d v="2020-08-08T00:00:00"/>
        <d v="2022-05-04T00:00:00"/>
        <d v="2023-12-02T00:00:00"/>
        <d v="2023-05-20T00:00:00"/>
        <d v="2020-01-10T00:00:00"/>
        <d v="2020-09-12T00:00:00"/>
        <d v="2020-10-29T00:00:00"/>
        <d v="2023-02-22T00:00:00"/>
        <d v="2023-10-16T00:00:00"/>
        <d v="2021-05-30T00:00:00"/>
        <d v="2022-07-12T00:00:00"/>
        <d v="2022-10-24T00:00:00"/>
        <d v="2023-07-08T00:00:00"/>
        <d v="2022-10-18T00:00:00"/>
        <d v="2020-01-22T00:00:00"/>
        <d v="2021-12-04T00:00:00"/>
        <d v="2020-01-18T00:00:00"/>
        <d v="2020-05-06T00:00:00"/>
        <d v="2023-06-13T00:00:00"/>
        <d v="2022-07-18T00:00:00"/>
        <d v="2022-02-03T00:00:00"/>
        <d v="2023-03-23T00:00:00"/>
        <d v="2021-07-08T00:00:00"/>
        <d v="2020-12-14T00:00:00"/>
        <d v="2020-09-21T00:00:00"/>
        <d v="2023-05-30T00:00:00"/>
        <d v="2020-04-12T00:00:00"/>
        <d v="2021-02-02T00:00:00"/>
        <d v="2021-07-07T00:00:00"/>
        <d v="2020-07-05T00:00:00"/>
        <d v="2023-06-26T00:00:00"/>
        <d v="2022-04-07T00:00:00"/>
      </sharedItems>
      <fieldGroup par="15" base="1">
        <rangePr groupBy="months" startDate="2020-01-01T00:00:00" endDate="2024-05-10T00:00:00"/>
        <groupItems count="14">
          <s v="&lt;1/1/2020"/>
          <s v="Jan"/>
          <s v="Feb"/>
          <s v="Mar"/>
          <s v="Apr"/>
          <s v="May"/>
          <s v="Jun"/>
          <s v="Jul"/>
          <s v="Aug"/>
          <s v="Sep"/>
          <s v="Oct"/>
          <s v="Nov"/>
          <s v="Dec"/>
          <s v="&gt;5/10/2024"/>
        </groupItems>
      </fieldGroup>
    </cacheField>
    <cacheField name="Project" numFmtId="0">
      <sharedItems count="8">
        <s v="Higher Learning"/>
        <s v="Seeds and Fertiliser"/>
        <s v="Relief Aid"/>
        <s v="Farm Tools and Implements"/>
        <s v="Power Connectivity"/>
        <s v="Road Construction"/>
        <s v="Medical"/>
        <s v="Research"/>
      </sharedItems>
    </cacheField>
    <cacheField name="Project Focus" numFmtId="0">
      <sharedItems count="4">
        <s v="Education"/>
        <s v="Agricultural Extension"/>
        <s v="Social Services"/>
        <s v="Infrastructure"/>
      </sharedItems>
    </cacheField>
    <cacheField name="Financier" numFmtId="0">
      <sharedItems count="3">
        <s v="PPP"/>
        <s v="Donor Patners"/>
        <s v="GoK"/>
      </sharedItems>
    </cacheField>
    <cacheField name="County" numFmtId="0">
      <sharedItems count="47">
        <s v=" Lamu"/>
        <s v=" Bungoma"/>
        <s v=" Mandera"/>
        <s v=" West Pokot"/>
        <s v=" Bomet"/>
        <s v=" Kericho"/>
        <s v=" Homa Bay"/>
        <s v=" Trans-Nzoia"/>
        <s v=" Migori"/>
        <s v=" Turkana"/>
        <s v=" Garissa"/>
        <s v=" Kilifi"/>
        <s v=" Uasin Gishu"/>
        <s v=" Nandi"/>
        <s v=" Vihiga"/>
        <s v=" Kiambu"/>
        <s v=" Kisii"/>
        <s v=" Wajir"/>
        <s v=" Machakos"/>
        <s v=" Makueni"/>
        <s v=" Busia"/>
        <s v=" Tharaka-Nithi"/>
        <s v=" Kwale"/>
        <s v=" Taita–Taveta"/>
        <s v=" Nyandarua"/>
        <s v=" Baringo"/>
        <s v=" Embu"/>
        <s v=" Elgeyo-Marakwet"/>
        <s v=" Nairobi"/>
        <s v=" Meru"/>
        <s v=" Narok"/>
        <s v=" Nyeri"/>
        <s v=" Kakamega"/>
        <s v=" Kitui"/>
        <s v=" Samburu"/>
        <s v=" Marsabit"/>
        <s v=" Laikipia"/>
        <s v=" Tana River"/>
        <s v=" Kisumu"/>
        <s v=" Kirinyaga"/>
        <s v=" Kajiado"/>
        <s v=" Mombasa"/>
        <s v=" Isiolo"/>
        <s v=" Siaya"/>
        <s v=" Murang'a"/>
        <s v=" Nakuru"/>
        <s v=" Nyamira"/>
      </sharedItems>
    </cacheField>
    <cacheField name="Household Impacted" numFmtId="0">
      <sharedItems containsSemiMixedTypes="0" containsString="0" containsNumber="1" containsInteger="1" minValue="5500" maxValue="9500"/>
    </cacheField>
    <cacheField name="Budget" numFmtId="0">
      <sharedItems containsSemiMixedTypes="0" containsString="0" containsNumber="1" containsInteger="1" minValue="250281" maxValue="2499927"/>
    </cacheField>
    <cacheField name="Disbursed Amounts" numFmtId="0">
      <sharedItems containsSemiMixedTypes="0" containsString="0" containsNumber="1" containsInteger="1" minValue="0" maxValue="100000"/>
    </cacheField>
    <cacheField name="Project Cost" numFmtId="1">
      <sharedItems containsSemiMixedTypes="0" containsString="0" containsNumber="1" minValue="113.07466348916225" maxValue="2471290.7680340195"/>
    </cacheField>
    <cacheField name="Admin Costs" numFmtId="1">
      <sharedItems containsSemiMixedTypes="0" containsString="0" containsNumber="1" minValue="25.651391002988195" maxValue="817517.25721109484"/>
    </cacheField>
    <cacheField name="Disbursment Balance" numFmtId="0">
      <sharedItems containsSemiMixedTypes="0" containsString="0" containsNumber="1" containsInteger="1" minValue="166315" maxValue="2499628"/>
    </cacheField>
    <cacheField name="Project variance" numFmtId="1">
      <sharedItems containsSemiMixedTypes="0" containsString="0" containsNumber="1" minValue="-802544.10111326817" maxValue="2265570.6224962608"/>
    </cacheField>
    <cacheField name="Var Status" numFmtId="0">
      <sharedItems/>
    </cacheField>
    <cacheField name="Quarters" numFmtId="0" databaseField="0">
      <fieldGroup base="1">
        <rangePr groupBy="quarters" startDate="2020-01-01T00:00:00" endDate="2024-05-10T00:00:00"/>
        <groupItems count="6">
          <s v="&lt;1/1/2020"/>
          <s v="Qtr1"/>
          <s v="Qtr2"/>
          <s v="Qtr3"/>
          <s v="Qtr4"/>
          <s v="&gt;5/10/2024"/>
        </groupItems>
      </fieldGroup>
    </cacheField>
    <cacheField name="Years" numFmtId="0" databaseField="0">
      <fieldGroup base="1">
        <rangePr groupBy="years" startDate="2020-01-01T00:00:00" endDate="2024-05-10T00:00:00"/>
        <groupItems count="7">
          <s v="&lt;1/1/2020"/>
          <s v="2020"/>
          <s v="2021"/>
          <s v="2022"/>
          <s v="2023"/>
          <s v="2024"/>
          <s v="&gt;5/10/2024"/>
        </groupItems>
      </fieldGroup>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PA CLINTON" refreshedDate="45790.895584143516" createdVersion="7" refreshedVersion="7" minRefreshableVersion="3" recordCount="227" xr:uid="{05FEA5F0-7283-4D01-84E4-0510887A1234}">
  <cacheSource type="worksheet">
    <worksheetSource ref="A1:N228" sheet="Workings"/>
  </cacheSource>
  <cacheFields count="16">
    <cacheField name="County Name" numFmtId="0">
      <sharedItems/>
    </cacheField>
    <cacheField name="County Id" numFmtId="0">
      <sharedItems/>
    </cacheField>
    <cacheField name="Loan Serial" numFmtId="0">
      <sharedItems containsSemiMixedTypes="0" containsString="0" containsNumber="1" containsInteger="1" minValue="1000" maxValue="18000"/>
    </cacheField>
    <cacheField name="Loan Type" numFmtId="0">
      <sharedItems/>
    </cacheField>
    <cacheField name="Sector " numFmtId="0">
      <sharedItems count="6">
        <s v="Construction "/>
        <s v="Agricultural "/>
        <s v="Transport "/>
        <s v="Mining "/>
        <s v="Education "/>
        <s v="Financial "/>
      </sharedItems>
    </cacheField>
    <cacheField name=" Approval_Date " numFmtId="14">
      <sharedItems containsSemiMixedTypes="0" containsNonDate="0" containsDate="1" containsString="0" minDate="2017-01-07T00:00:00" maxDate="2017-12-22T00:00:00"/>
    </cacheField>
    <cacheField name=" Region" numFmtId="0">
      <sharedItems count="3">
        <s v=" West"/>
        <s v=" South"/>
        <s v=" East"/>
      </sharedItems>
    </cacheField>
    <cacheField name="Project Start_Date" numFmtId="14">
      <sharedItems containsSemiMixedTypes="0" containsNonDate="0" containsDate="1" containsString="0" minDate="2017-07-19T00:00:00" maxDate="2025-01-18T00:00:00" count="217">
        <d v="2022-09-26T00:00:00"/>
        <d v="2017-10-31T00:00:00"/>
        <d v="2021-03-02T00:00:00"/>
        <d v="2023-06-08T00:00:00"/>
        <d v="2024-12-31T00:00:00"/>
        <d v="2022-10-24T00:00:00"/>
        <d v="2022-05-30T00:00:00"/>
        <d v="2024-09-01T00:00:00"/>
        <d v="2018-02-19T00:00:00"/>
        <d v="2024-03-30T00:00:00"/>
        <d v="2021-10-06T00:00:00"/>
        <d v="2019-08-31T00:00:00"/>
        <d v="2019-04-28T00:00:00"/>
        <d v="2018-10-31T00:00:00"/>
        <d v="2018-06-15T00:00:00"/>
        <d v="2025-01-17T00:00:00"/>
        <d v="2018-03-03T00:00:00"/>
        <d v="2018-02-15T00:00:00"/>
        <d v="2020-11-02T00:00:00"/>
        <d v="2023-04-20T00:00:00"/>
        <d v="2021-05-20T00:00:00"/>
        <d v="2018-04-20T00:00:00"/>
        <d v="2021-02-05T00:00:00"/>
        <d v="2023-09-25T00:00:00"/>
        <d v="2019-02-12T00:00:00"/>
        <d v="2019-05-26T00:00:00"/>
        <d v="2024-01-15T00:00:00"/>
        <d v="2020-07-14T00:00:00"/>
        <d v="2021-02-26T00:00:00"/>
        <d v="2023-01-10T00:00:00"/>
        <d v="2022-04-21T00:00:00"/>
        <d v="2021-03-07T00:00:00"/>
        <d v="2021-07-25T00:00:00"/>
        <d v="2024-08-23T00:00:00"/>
        <d v="2019-02-18T00:00:00"/>
        <d v="2023-11-14T00:00:00"/>
        <d v="2022-04-05T00:00:00"/>
        <d v="2021-11-07T00:00:00"/>
        <d v="2024-03-29T00:00:00"/>
        <d v="2022-07-20T00:00:00"/>
        <d v="2023-03-16T00:00:00"/>
        <d v="2019-05-04T00:00:00"/>
        <d v="2024-08-21T00:00:00"/>
        <d v="2020-12-28T00:00:00"/>
        <d v="2023-01-04T00:00:00"/>
        <d v="2019-01-25T00:00:00"/>
        <d v="2022-11-07T00:00:00"/>
        <d v="2017-07-24T00:00:00"/>
        <d v="2022-02-23T00:00:00"/>
        <d v="2018-01-13T00:00:00"/>
        <d v="2017-07-25T00:00:00"/>
        <d v="2022-06-01T00:00:00"/>
        <d v="2021-04-07T00:00:00"/>
        <d v="2020-11-03T00:00:00"/>
        <d v="2017-07-30T00:00:00"/>
        <d v="2018-02-07T00:00:00"/>
        <d v="2022-12-14T00:00:00"/>
        <d v="2019-05-27T00:00:00"/>
        <d v="2020-02-06T00:00:00"/>
        <d v="2024-02-05T00:00:00"/>
        <d v="2024-01-04T00:00:00"/>
        <d v="2021-12-29T00:00:00"/>
        <d v="2018-07-12T00:00:00"/>
        <d v="2023-02-13T00:00:00"/>
        <d v="2024-01-27T00:00:00"/>
        <d v="2018-06-08T00:00:00"/>
        <d v="2018-10-20T00:00:00"/>
        <d v="2023-04-05T00:00:00"/>
        <d v="2019-10-27T00:00:00"/>
        <d v="2023-10-23T00:00:00"/>
        <d v="2019-01-08T00:00:00"/>
        <d v="2023-02-11T00:00:00"/>
        <d v="2024-07-20T00:00:00"/>
        <d v="2017-10-26T00:00:00"/>
        <d v="2017-08-26T00:00:00"/>
        <d v="2021-11-06T00:00:00"/>
        <d v="2024-08-20T00:00:00"/>
        <d v="2020-05-18T00:00:00"/>
        <d v="2020-01-08T00:00:00"/>
        <d v="2021-02-18T00:00:00"/>
        <d v="2022-07-07T00:00:00"/>
        <d v="2021-04-23T00:00:00"/>
        <d v="2023-07-09T00:00:00"/>
        <d v="2020-01-24T00:00:00"/>
        <d v="2023-06-28T00:00:00"/>
        <d v="2023-09-29T00:00:00"/>
        <d v="2023-07-31T00:00:00"/>
        <d v="2021-12-27T00:00:00"/>
        <d v="2018-12-06T00:00:00"/>
        <d v="2019-03-30T00:00:00"/>
        <d v="2017-08-27T00:00:00"/>
        <d v="2021-08-28T00:00:00"/>
        <d v="2017-10-14T00:00:00"/>
        <d v="2020-08-31T00:00:00"/>
        <d v="2017-10-07T00:00:00"/>
        <d v="2024-03-24T00:00:00"/>
        <d v="2022-05-24T00:00:00"/>
        <d v="2020-06-24T00:00:00"/>
        <d v="2021-07-19T00:00:00"/>
        <d v="2018-01-31T00:00:00"/>
        <d v="2020-07-01T00:00:00"/>
        <d v="2024-10-07T00:00:00"/>
        <d v="2024-04-11T00:00:00"/>
        <d v="2022-06-17T00:00:00"/>
        <d v="2022-12-11T00:00:00"/>
        <d v="2017-09-24T00:00:00"/>
        <d v="2017-07-19T00:00:00"/>
        <d v="2018-12-03T00:00:00"/>
        <d v="2022-07-26T00:00:00"/>
        <d v="2023-03-19T00:00:00"/>
        <d v="2018-10-05T00:00:00"/>
        <d v="2023-05-31T00:00:00"/>
        <d v="2018-05-25T00:00:00"/>
        <d v="2020-09-17T00:00:00"/>
        <d v="2019-03-21T00:00:00"/>
        <d v="2021-06-12T00:00:00"/>
        <d v="2020-10-16T00:00:00"/>
        <d v="2024-06-30T00:00:00"/>
        <d v="2019-03-17T00:00:00"/>
        <d v="2024-07-08T00:00:00"/>
        <d v="2020-11-26T00:00:00"/>
        <d v="2022-11-26T00:00:00"/>
        <d v="2019-02-21T00:00:00"/>
        <d v="2019-01-28T00:00:00"/>
        <d v="2022-03-21T00:00:00"/>
        <d v="2024-12-04T00:00:00"/>
        <d v="2021-06-08T00:00:00"/>
        <d v="2020-01-07T00:00:00"/>
        <d v="2018-05-04T00:00:00"/>
        <d v="2020-12-17T00:00:00"/>
        <d v="2023-05-10T00:00:00"/>
        <d v="2017-08-04T00:00:00"/>
        <d v="2018-10-26T00:00:00"/>
        <d v="2021-11-11T00:00:00"/>
        <d v="2019-03-12T00:00:00"/>
        <d v="2021-02-11T00:00:00"/>
        <d v="2021-10-04T00:00:00"/>
        <d v="2023-12-10T00:00:00"/>
        <d v="2019-12-15T00:00:00"/>
        <d v="2018-01-12T00:00:00"/>
        <d v="2019-11-05T00:00:00"/>
        <d v="2021-08-19T00:00:00"/>
        <d v="2017-07-26T00:00:00"/>
        <d v="2022-11-14T00:00:00"/>
        <d v="2022-05-29T00:00:00"/>
        <d v="2019-03-04T00:00:00"/>
        <d v="2018-10-07T00:00:00"/>
        <d v="2024-06-17T00:00:00"/>
        <d v="2018-08-31T00:00:00"/>
        <d v="2018-09-29T00:00:00"/>
        <d v="2022-05-20T00:00:00"/>
        <d v="2018-12-09T00:00:00"/>
        <d v="2019-08-13T00:00:00"/>
        <d v="2021-09-14T00:00:00"/>
        <d v="2024-04-29T00:00:00"/>
        <d v="2021-11-29T00:00:00"/>
        <d v="2017-11-24T00:00:00"/>
        <d v="2019-04-16T00:00:00"/>
        <d v="2022-05-23T00:00:00"/>
        <d v="2023-11-20T00:00:00"/>
        <d v="2020-07-16T00:00:00"/>
        <d v="2024-05-03T00:00:00"/>
        <d v="2018-08-25T00:00:00"/>
        <d v="2018-07-21T00:00:00"/>
        <d v="2024-08-13T00:00:00"/>
        <d v="2021-07-15T00:00:00"/>
        <d v="2021-12-02T00:00:00"/>
        <d v="2019-04-24T00:00:00"/>
        <d v="2020-01-29T00:00:00"/>
        <d v="2020-02-29T00:00:00"/>
        <d v="2018-12-22T00:00:00"/>
        <d v="2022-01-07T00:00:00"/>
        <d v="2022-06-03T00:00:00"/>
        <d v="2018-05-10T00:00:00"/>
        <d v="2019-07-26T00:00:00"/>
        <d v="2023-09-17T00:00:00"/>
        <d v="2020-02-11T00:00:00"/>
        <d v="2024-09-15T00:00:00"/>
        <d v="2022-02-11T00:00:00"/>
        <d v="2024-11-22T00:00:00"/>
        <d v="2018-07-10T00:00:00"/>
        <d v="2020-11-27T00:00:00"/>
        <d v="2022-06-15T00:00:00"/>
        <d v="2020-07-08T00:00:00"/>
        <d v="2020-04-04T00:00:00"/>
        <d v="2023-02-14T00:00:00"/>
        <d v="2022-06-23T00:00:00"/>
        <d v="2021-09-20T00:00:00"/>
        <d v="2019-04-22T00:00:00"/>
        <d v="2021-04-22T00:00:00"/>
        <d v="2017-12-30T00:00:00"/>
        <d v="2018-09-15T00:00:00"/>
        <d v="2021-03-25T00:00:00"/>
        <d v="2020-06-20T00:00:00"/>
        <d v="2020-03-12T00:00:00"/>
        <d v="2020-03-22T00:00:00"/>
        <d v="2019-02-20T00:00:00"/>
        <d v="2017-10-29T00:00:00"/>
        <d v="2022-10-23T00:00:00"/>
        <d v="2023-03-30T00:00:00"/>
        <d v="2020-04-01T00:00:00"/>
        <d v="2018-04-10T00:00:00"/>
        <d v="2017-07-21T00:00:00"/>
        <d v="2023-05-01T00:00:00"/>
        <d v="2023-12-08T00:00:00"/>
        <d v="2024-07-12T00:00:00"/>
        <d v="2022-10-31T00:00:00"/>
        <d v="2022-11-08T00:00:00"/>
        <d v="2023-01-22T00:00:00"/>
        <d v="2022-02-14T00:00:00"/>
        <d v="2025-01-09T00:00:00"/>
        <d v="2022-07-10T00:00:00"/>
        <d v="2018-12-27T00:00:00"/>
        <d v="2017-10-25T00:00:00"/>
        <d v="2023-11-01T00:00:00"/>
        <d v="2022-12-13T00:00:00"/>
        <d v="2024-05-14T00:00:00"/>
      </sharedItems>
      <fieldGroup par="15" base="7">
        <rangePr groupBy="months" startDate="2017-07-19T00:00:00" endDate="2025-01-18T00:00:00"/>
        <groupItems count="14">
          <s v="&lt;7/19/2017"/>
          <s v="Jan"/>
          <s v="Feb"/>
          <s v="Mar"/>
          <s v="Apr"/>
          <s v="May"/>
          <s v="Jun"/>
          <s v="Jul"/>
          <s v="Aug"/>
          <s v="Sep"/>
          <s v="Oct"/>
          <s v="Nov"/>
          <s v="Dec"/>
          <s v="&gt;1/18/2025"/>
        </groupItems>
      </fieldGroup>
    </cacheField>
    <cacheField name="Approved Amount" numFmtId="0">
      <sharedItems containsSemiMixedTypes="0" containsString="0" containsNumber="1" containsInteger="1" minValue="5000" maxValue="500000"/>
    </cacheField>
    <cacheField name="Disbursed Amount" numFmtId="0">
      <sharedItems containsSemiMixedTypes="0" containsString="0" containsNumber="1" containsInteger="1" minValue="5000" maxValue="500000"/>
    </cacheField>
    <cacheField name="Project Expenses" numFmtId="0">
      <sharedItems containsSemiMixedTypes="0" containsString="0" containsNumber="1" containsInteger="1" minValue="25074" maxValue="99897"/>
    </cacheField>
    <cacheField name="Pending  Disbursment" numFmtId="0">
      <sharedItems containsSemiMixedTypes="0" containsString="0" containsNumber="1" containsInteger="1" minValue="-350000" maxValue="300000"/>
    </cacheField>
    <cacheField name="Surplus / Deficit" numFmtId="0">
      <sharedItems containsSemiMixedTypes="0" containsString="0" containsNumber="1" containsInteger="1" minValue="-87294" maxValue="441257"/>
    </cacheField>
    <cacheField name="Spending Status" numFmtId="0">
      <sharedItems/>
    </cacheField>
    <cacheField name="Quarters" numFmtId="0" databaseField="0">
      <fieldGroup base="7">
        <rangePr groupBy="quarters" startDate="2017-07-19T00:00:00" endDate="2025-01-18T00:00:00"/>
        <groupItems count="6">
          <s v="&lt;7/19/2017"/>
          <s v="Qtr1"/>
          <s v="Qtr2"/>
          <s v="Qtr3"/>
          <s v="Qtr4"/>
          <s v="&gt;1/18/2025"/>
        </groupItems>
      </fieldGroup>
    </cacheField>
    <cacheField name="Years" numFmtId="0" databaseField="0">
      <fieldGroup base="7">
        <rangePr groupBy="years" startDate="2017-07-19T00:00:00" endDate="2025-01-18T00:00:00"/>
        <groupItems count="11">
          <s v="&lt;7/19/2017"/>
          <s v="2017"/>
          <s v="2018"/>
          <s v="2019"/>
          <s v="2020"/>
          <s v="2021"/>
          <s v="2022"/>
          <s v="2023"/>
          <s v="2024"/>
          <s v="2025"/>
          <s v="&gt;1/18/2025"/>
        </groupItems>
      </fieldGroup>
    </cacheField>
  </cacheFields>
  <extLst>
    <ext xmlns:x14="http://schemas.microsoft.com/office/spreadsheetml/2009/9/main" uri="{725AE2AE-9491-48be-B2B4-4EB974FC3084}">
      <x14:pivotCacheDefinition pivotCacheId="706650889"/>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PA CLINTON" refreshedDate="45791.858258680557" createdVersion="7" refreshedVersion="7" minRefreshableVersion="3" recordCount="100" xr:uid="{B78344BE-503C-4CE7-B07A-070E23226980}">
  <cacheSource type="worksheet">
    <worksheetSource ref="B1:K101" sheet="FMDA AUGUST 2023 Q23 DATA"/>
  </cacheSource>
  <cacheFields count="9">
    <cacheField name="Date" numFmtId="14">
      <sharedItems containsSemiMixedTypes="0" containsNonDate="0" containsDate="1" containsString="0" minDate="2020-01-01T00:00:00" maxDate="2020-02-21T00:00:00"/>
    </cacheField>
    <cacheField name="Region" numFmtId="0">
      <sharedItems count="3">
        <s v="North America"/>
        <s v="Europe"/>
        <s v="Asia-Pacific"/>
      </sharedItems>
    </cacheField>
    <cacheField name="Customer Segment" numFmtId="0">
      <sharedItems count="3">
        <s v="Individual"/>
        <s v="Small Business"/>
        <s v="Enterprise"/>
      </sharedItems>
    </cacheField>
    <cacheField name="Product Category" numFmtId="0">
      <sharedItems count="3">
        <s v="Electronics"/>
        <s v="Apparel"/>
        <s v="Home &amp; Garden"/>
      </sharedItems>
    </cacheField>
    <cacheField name="Product Name" numFmtId="0">
      <sharedItems count="54">
        <s v="Smartphone"/>
        <s v="T-Shirt"/>
        <s v="Sofa"/>
        <s v="Laptop"/>
        <s v="Table"/>
        <s v="Suit"/>
        <s v="Lamp"/>
        <s v="Camera"/>
        <s v="Dress"/>
        <s v="Tablet"/>
        <s v="Chair"/>
        <s v="Headphones"/>
        <s v="Shoes"/>
        <s v="Desk"/>
        <s v="TV"/>
        <s v="Pants"/>
        <s v="Pillow"/>
        <s v="Smart Speaker"/>
        <s v="Speakers"/>
        <s v="Sweater"/>
        <s v="Vacuum Cleaner"/>
        <s v="Jacket"/>
        <s v="Monitor"/>
        <s v="Blender"/>
        <s v="Shirt"/>
        <s v="Printer"/>
        <s v="Picture Frame"/>
        <s v="Keyboard"/>
        <s v="Bed"/>
        <s v="Flowerpot"/>
        <s v="Mirror"/>
        <s v="Armchair"/>
        <s v="Smartwatch"/>
        <s v="Vase"/>
        <s v="Blouse"/>
        <s v="Rug"/>
        <s v="Clock"/>
        <s v="Hat"/>
        <s v="Mattress"/>
        <s v="Wireless Mouse"/>
        <s v="Plant"/>
        <s v="Wireless Charger"/>
        <s v="Coat"/>
        <s v="Sofa Bed"/>
        <s v="Gaming Mouse"/>
        <s v="Ottoman"/>
        <s v="Desk Lamp"/>
        <s v="Bluetooth Speaker"/>
        <s v="Curtain"/>
        <s v="Smart Watch"/>
        <s v="Wall Clock"/>
        <s v="Skirt"/>
        <s v="Webcam"/>
        <s v="Throw Pillow"/>
      </sharedItems>
    </cacheField>
    <cacheField name="Quantity Sold" numFmtId="0">
      <sharedItems containsSemiMixedTypes="0" containsString="0" containsNumber="1" containsInteger="1" minValue="1" maxValue="10"/>
    </cacheField>
    <cacheField name="Unit Price" numFmtId="165">
      <sharedItems containsSemiMixedTypes="0" containsString="0" containsNumber="1" containsInteger="1" minValue="10" maxValue="1200"/>
    </cacheField>
    <cacheField name="Discount" numFmtId="165">
      <sharedItems containsSemiMixedTypes="0" containsString="0" containsNumber="1" containsInteger="1" minValue="0" maxValue="100"/>
    </cacheField>
    <cacheField name="Sales Revenue" numFmtId="165">
      <sharedItems containsSemiMixedTypes="0" containsString="0" containsNumber="1" containsInteger="1" minValue="25" maxValue="1200"/>
    </cacheField>
  </cacheFields>
  <extLst>
    <ext xmlns:x14="http://schemas.microsoft.com/office/spreadsheetml/2009/9/main" uri="{725AE2AE-9491-48be-B2B4-4EB974FC3084}">
      <x14:pivotCacheDefinition pivotCacheId="719842465"/>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5118">
  <r>
    <x v="0"/>
    <x v="0"/>
    <x v="0"/>
    <s v="San Benedetto"/>
    <s v="|13/01/01|"/>
    <n v="4836"/>
    <n v="0.74"/>
    <n v="0.96"/>
  </r>
  <r>
    <x v="0"/>
    <x v="0"/>
    <x v="0"/>
    <s v="San Benedetto"/>
    <s v="|13/01/01a|"/>
    <n v="5928"/>
    <n v="0.95"/>
    <n v="0.99"/>
  </r>
  <r>
    <x v="0"/>
    <x v="0"/>
    <x v="0"/>
    <s v="San Benedetto"/>
    <s v="|13/01/02|"/>
    <n v="5712"/>
    <n v="0.89"/>
    <n v="0.97"/>
  </r>
  <r>
    <x v="0"/>
    <x v="0"/>
    <x v="0"/>
    <s v="San Benedetto"/>
    <s v="|13/01/03|"/>
    <n v="4872"/>
    <n v="0.62"/>
    <n v="0.9"/>
  </r>
  <r>
    <x v="0"/>
    <x v="0"/>
    <x v="0"/>
    <s v="San Benedetto"/>
    <s v="|13/01/04|"/>
    <n v="6228"/>
    <n v="0.65"/>
    <n v="1.07"/>
  </r>
  <r>
    <x v="0"/>
    <x v="0"/>
    <x v="0"/>
    <s v="San Benedetto"/>
    <s v="|13/01/05|"/>
    <n v="9588"/>
    <n v="0.92"/>
    <n v="1.01"/>
  </r>
  <r>
    <x v="0"/>
    <x v="0"/>
    <x v="0"/>
    <s v="San Benedetto"/>
    <s v="|13/01/06|"/>
    <n v="7836"/>
    <n v="1.19"/>
    <n v="0.96"/>
  </r>
  <r>
    <x v="0"/>
    <x v="0"/>
    <x v="0"/>
    <s v="San Benedetto"/>
    <s v="|13/01/07|"/>
    <n v="7560"/>
    <n v="1.02"/>
    <n v="1.0900000000000001"/>
  </r>
  <r>
    <x v="0"/>
    <x v="0"/>
    <x v="0"/>
    <s v="San Benedetto"/>
    <s v="|13/01/30|"/>
    <n v="8556"/>
    <n v="0.99"/>
    <n v="1.1000000000000001"/>
  </r>
  <r>
    <x v="0"/>
    <x v="0"/>
    <x v="0"/>
    <s v="San Benedetto"/>
    <s v="|13/11/01|"/>
    <n v="9024"/>
    <n v="0.51"/>
    <n v="1.1499999999999999"/>
  </r>
  <r>
    <x v="0"/>
    <x v="0"/>
    <x v="0"/>
    <s v="San Benedetto"/>
    <s v="|13/11/01a|"/>
    <n v="7260"/>
    <n v="1.04"/>
    <n v="0.98"/>
  </r>
  <r>
    <x v="0"/>
    <x v="0"/>
    <x v="0"/>
    <s v="San Benedetto"/>
    <s v="|13/11/02|"/>
    <n v="9456"/>
    <n v="0.85"/>
    <n v="1.17"/>
  </r>
  <r>
    <x v="0"/>
    <x v="0"/>
    <x v="0"/>
    <s v="San Benedetto"/>
    <s v="|13/11/03|"/>
    <n v="7488"/>
    <n v="1.19"/>
    <n v="0.91"/>
  </r>
  <r>
    <x v="0"/>
    <x v="0"/>
    <x v="0"/>
    <s v="San Benedetto"/>
    <s v="|13/11/04|"/>
    <n v="7176"/>
    <n v="0.56000000000000005"/>
    <n v="1.1299999999999999"/>
  </r>
  <r>
    <x v="0"/>
    <x v="0"/>
    <x v="0"/>
    <s v="San Benedetto"/>
    <s v="|13/12/01|"/>
    <n v="7140"/>
    <n v="0.72"/>
    <n v="0.91"/>
  </r>
  <r>
    <x v="0"/>
    <x v="0"/>
    <x v="0"/>
    <s v="San Benedetto"/>
    <s v="|13/12/02|"/>
    <n v="6996"/>
    <n v="1.2"/>
    <n v="0.94"/>
  </r>
  <r>
    <x v="0"/>
    <x v="0"/>
    <x v="0"/>
    <s v="San Benedetto"/>
    <s v="|13/12/03|"/>
    <n v="4836"/>
    <n v="1.18"/>
    <n v="0.96"/>
  </r>
  <r>
    <x v="0"/>
    <x v="0"/>
    <x v="0"/>
    <s v="San Benedetto"/>
    <s v="|13/12/04|"/>
    <n v="8868"/>
    <n v="0.5"/>
    <n v="1.01"/>
  </r>
  <r>
    <x v="0"/>
    <x v="0"/>
    <x v="0"/>
    <s v="San Benedetto"/>
    <s v="|13/12/05|"/>
    <n v="5424"/>
    <n v="0.82"/>
    <n v="1.1100000000000001"/>
  </r>
  <r>
    <x v="0"/>
    <x v="0"/>
    <x v="0"/>
    <s v="San Benedetto"/>
    <s v="|13/12/06|"/>
    <n v="6864"/>
    <n v="0.86"/>
    <n v="0.95"/>
  </r>
  <r>
    <x v="0"/>
    <x v="0"/>
    <x v="0"/>
    <s v="San Benedetto"/>
    <s v="|13/12/07|"/>
    <n v="8784"/>
    <n v="1.05"/>
    <n v="0.99"/>
  </r>
  <r>
    <x v="0"/>
    <x v="0"/>
    <x v="0"/>
    <s v="San Benedetto"/>
    <s v="|13/12/08|"/>
    <n v="6780"/>
    <n v="0.55000000000000004"/>
    <n v="1.02"/>
  </r>
  <r>
    <x v="0"/>
    <x v="0"/>
    <x v="0"/>
    <s v="San Benedetto"/>
    <s v="|13/12/09|"/>
    <n v="5292"/>
    <n v="0.51"/>
    <n v="1.1299999999999999"/>
  </r>
  <r>
    <x v="0"/>
    <x v="0"/>
    <x v="0"/>
    <s v="San Benedetto"/>
    <s v="|13/12/10|"/>
    <n v="6768"/>
    <n v="1.1200000000000001"/>
    <n v="0.94"/>
  </r>
  <r>
    <x v="0"/>
    <x v="0"/>
    <x v="0"/>
    <s v="San Benedetto"/>
    <s v="|13/12/11|"/>
    <n v="5940"/>
    <n v="0.84"/>
    <n v="1.18"/>
  </r>
  <r>
    <x v="0"/>
    <x v="0"/>
    <x v="0"/>
    <s v="San Benedetto"/>
    <s v="|13/12/12|"/>
    <n v="4932"/>
    <n v="0.48"/>
    <n v="1.1499999999999999"/>
  </r>
  <r>
    <x v="0"/>
    <x v="0"/>
    <x v="0"/>
    <s v="San Benedetto"/>
    <s v="|13/12/13|"/>
    <n v="9084"/>
    <n v="0.44"/>
    <n v="0.9"/>
  </r>
  <r>
    <x v="0"/>
    <x v="0"/>
    <x v="0"/>
    <s v="San Benedetto"/>
    <s v="|13/12/14|"/>
    <n v="5580"/>
    <n v="0.63"/>
    <n v="1"/>
  </r>
  <r>
    <x v="0"/>
    <x v="0"/>
    <x v="0"/>
    <s v="San Benedetto"/>
    <s v="|13/12/15|"/>
    <n v="5460"/>
    <n v="0.71"/>
    <n v="0.95"/>
  </r>
  <r>
    <x v="0"/>
    <x v="0"/>
    <x v="0"/>
    <s v="San Benedetto"/>
    <s v="|13/12/16|"/>
    <n v="6480"/>
    <n v="0.53"/>
    <n v="1.1399999999999999"/>
  </r>
  <r>
    <x v="0"/>
    <x v="0"/>
    <x v="0"/>
    <s v="San Benedetto"/>
    <s v="|13/12/17|"/>
    <n v="6660"/>
    <n v="0.74"/>
    <n v="1.08"/>
  </r>
  <r>
    <x v="0"/>
    <x v="0"/>
    <x v="0"/>
    <s v="San Benedetto"/>
    <s v="|13/12/18|"/>
    <n v="7332"/>
    <n v="0.78"/>
    <n v="1.2"/>
  </r>
  <r>
    <x v="0"/>
    <x v="0"/>
    <x v="0"/>
    <s v="San Benedetto"/>
    <s v="|13/12/19|"/>
    <n v="6480"/>
    <n v="0.68"/>
    <n v="1.07"/>
  </r>
  <r>
    <x v="0"/>
    <x v="0"/>
    <x v="0"/>
    <s v="San Benedetto"/>
    <s v="|13/12/20|"/>
    <n v="7908"/>
    <n v="0.46"/>
    <n v="0.99"/>
  </r>
  <r>
    <x v="0"/>
    <x v="0"/>
    <x v="0"/>
    <s v="San Benedetto"/>
    <s v="|13/12/21|"/>
    <n v="9348"/>
    <n v="0.5"/>
    <n v="0.98"/>
  </r>
  <r>
    <x v="0"/>
    <x v="0"/>
    <x v="0"/>
    <s v="San Benedetto"/>
    <s v="|13/12/22|"/>
    <n v="4992"/>
    <n v="0.64"/>
    <n v="0.98"/>
  </r>
  <r>
    <x v="0"/>
    <x v="0"/>
    <x v="0"/>
    <s v="San Benedetto"/>
    <s v="|13/12/23|"/>
    <n v="7956"/>
    <n v="0.88"/>
    <n v="0.94"/>
  </r>
  <r>
    <x v="0"/>
    <x v="0"/>
    <x v="0"/>
    <s v="San Benedetto"/>
    <s v="|13/12/24|"/>
    <n v="6348"/>
    <n v="0.56000000000000005"/>
    <n v="1.1599999999999999"/>
  </r>
  <r>
    <x v="0"/>
    <x v="0"/>
    <x v="0"/>
    <s v="San Benedetto"/>
    <s v="|13/12/25|"/>
    <n v="6456"/>
    <n v="0.67"/>
    <n v="1.19"/>
  </r>
  <r>
    <x v="0"/>
    <x v="0"/>
    <x v="0"/>
    <s v="San Benedetto"/>
    <s v="|13/12/26|"/>
    <n v="9288"/>
    <n v="1.17"/>
    <n v="1.1200000000000001"/>
  </r>
  <r>
    <x v="0"/>
    <x v="0"/>
    <x v="0"/>
    <s v="San Benedetto"/>
    <s v="|13/12/27|"/>
    <n v="5352"/>
    <n v="0.51"/>
    <n v="1.2"/>
  </r>
  <r>
    <x v="0"/>
    <x v="0"/>
    <x v="0"/>
    <s v="San Benedetto"/>
    <s v="|13/12/28|"/>
    <n v="4836"/>
    <n v="0.77"/>
    <n v="1"/>
  </r>
  <r>
    <x v="0"/>
    <x v="0"/>
    <x v="0"/>
    <s v="San Benedetto"/>
    <s v="|13/12/29|"/>
    <n v="9384"/>
    <n v="1.05"/>
    <n v="1.1299999999999999"/>
  </r>
  <r>
    <x v="0"/>
    <x v="0"/>
    <x v="0"/>
    <s v="San Benedetto"/>
    <s v="|13/12/30|"/>
    <n v="9264"/>
    <n v="1.1299999999999999"/>
    <n v="0.99"/>
  </r>
  <r>
    <x v="0"/>
    <x v="0"/>
    <x v="0"/>
    <s v="San Benedetto"/>
    <s v="|13/12/31|"/>
    <n v="9204"/>
    <n v="1.02"/>
    <n v="1.1100000000000001"/>
  </r>
  <r>
    <x v="0"/>
    <x v="0"/>
    <x v="0"/>
    <s v="San Benedetto"/>
    <s v="|13/12/32|"/>
    <n v="6396"/>
    <n v="0.44"/>
    <n v="1.05"/>
  </r>
  <r>
    <x v="0"/>
    <x v="0"/>
    <x v="0"/>
    <s v="San Benedetto"/>
    <s v="|13/12/33|"/>
    <n v="6396"/>
    <n v="0.59"/>
    <n v="1.0900000000000001"/>
  </r>
  <r>
    <x v="0"/>
    <x v="0"/>
    <x v="0"/>
    <s v="San Benedetto"/>
    <s v="|13/12/34|"/>
    <n v="7116"/>
    <n v="0.42"/>
    <n v="1.1200000000000001"/>
  </r>
  <r>
    <x v="0"/>
    <x v="0"/>
    <x v="0"/>
    <s v="San Benedetto"/>
    <s v="|13/12/35|"/>
    <n v="8616"/>
    <n v="0.78"/>
    <n v="0.95"/>
  </r>
  <r>
    <x v="0"/>
    <x v="0"/>
    <x v="0"/>
    <s v="San Benedetto"/>
    <s v="|13/12/36|"/>
    <n v="6768"/>
    <n v="0.9"/>
    <n v="1.08"/>
  </r>
  <r>
    <x v="0"/>
    <x v="0"/>
    <x v="0"/>
    <s v="San Benedetto"/>
    <s v="|13/12/37|"/>
    <n v="9552"/>
    <n v="1.03"/>
    <n v="1.18"/>
  </r>
  <r>
    <x v="0"/>
    <x v="0"/>
    <x v="0"/>
    <s v="San Benedetto"/>
    <s v="|13/12/39|"/>
    <n v="6612"/>
    <n v="0.63"/>
    <n v="1.1200000000000001"/>
  </r>
  <r>
    <x v="0"/>
    <x v="0"/>
    <x v="0"/>
    <s v="San Benedetto"/>
    <s v="|13/12/40|"/>
    <n v="7056"/>
    <n v="0.8"/>
    <n v="1.06"/>
  </r>
  <r>
    <x v="0"/>
    <x v="0"/>
    <x v="0"/>
    <s v="San Benedetto"/>
    <s v="|13/12/41|"/>
    <n v="6108"/>
    <n v="1.17"/>
    <n v="0.99"/>
  </r>
  <r>
    <x v="0"/>
    <x v="0"/>
    <x v="0"/>
    <s v="San Benedetto"/>
    <s v="|13/12/42|"/>
    <n v="7152"/>
    <n v="0.93"/>
    <n v="1.18"/>
  </r>
  <r>
    <x v="0"/>
    <x v="0"/>
    <x v="0"/>
    <s v="San Benedetto"/>
    <s v="|13/12/43|"/>
    <n v="8988"/>
    <n v="1.1200000000000001"/>
    <n v="1.01"/>
  </r>
  <r>
    <x v="0"/>
    <x v="0"/>
    <x v="0"/>
    <s v="San Benedetto"/>
    <s v="|13/12/44|"/>
    <n v="6588"/>
    <n v="1.1000000000000001"/>
    <n v="1.1299999999999999"/>
  </r>
  <r>
    <x v="0"/>
    <x v="0"/>
    <x v="0"/>
    <s v="San Benedetto"/>
    <s v="|13/12/45|"/>
    <n v="8280"/>
    <n v="0.85"/>
    <n v="1.03"/>
  </r>
  <r>
    <x v="0"/>
    <x v="0"/>
    <x v="0"/>
    <s v="San Benedetto"/>
    <s v="|13/12/46|"/>
    <n v="7104"/>
    <n v="0.77"/>
    <n v="1.05"/>
  </r>
  <r>
    <x v="0"/>
    <x v="0"/>
    <x v="0"/>
    <s v="San Benedetto"/>
    <s v="|13/12/47|"/>
    <n v="7920"/>
    <n v="0.46"/>
    <n v="1.07"/>
  </r>
  <r>
    <x v="0"/>
    <x v="0"/>
    <x v="0"/>
    <s v="San Benedetto"/>
    <s v="|13/12/48|"/>
    <n v="9492"/>
    <n v="1.06"/>
    <n v="0.92"/>
  </r>
  <r>
    <x v="0"/>
    <x v="0"/>
    <x v="0"/>
    <s v="San Benedetto"/>
    <s v="|13/12/49|"/>
    <n v="9288"/>
    <n v="1.19"/>
    <n v="1.18"/>
  </r>
  <r>
    <x v="0"/>
    <x v="0"/>
    <x v="0"/>
    <s v="San Benedetto"/>
    <s v="|13/12/51|"/>
    <n v="6660"/>
    <n v="1.1499999999999999"/>
    <n v="1"/>
  </r>
  <r>
    <x v="0"/>
    <x v="0"/>
    <x v="0"/>
    <s v="San Benedetto"/>
    <s v="|13/12/52|"/>
    <n v="6372"/>
    <n v="0.51"/>
    <n v="1.1200000000000001"/>
  </r>
  <r>
    <x v="0"/>
    <x v="0"/>
    <x v="0"/>
    <s v="San Benedetto"/>
    <s v="|13/12/53|"/>
    <n v="5508"/>
    <n v="1.17"/>
    <n v="1.19"/>
  </r>
  <r>
    <x v="0"/>
    <x v="0"/>
    <x v="0"/>
    <s v="San Benedetto"/>
    <s v="|13/12/54|"/>
    <n v="5916"/>
    <n v="0.96"/>
    <n v="1.05"/>
  </r>
  <r>
    <x v="0"/>
    <x v="0"/>
    <x v="0"/>
    <s v="San Benedetto"/>
    <s v="|13/12/55|"/>
    <n v="6228"/>
    <n v="0.85"/>
    <n v="1.03"/>
  </r>
  <r>
    <x v="0"/>
    <x v="0"/>
    <x v="0"/>
    <s v="San Benedetto"/>
    <s v="|13/12/56|"/>
    <n v="9564"/>
    <n v="0.67"/>
    <n v="1.1000000000000001"/>
  </r>
  <r>
    <x v="0"/>
    <x v="0"/>
    <x v="0"/>
    <s v="San Benedetto"/>
    <s v="|13/12/57|"/>
    <n v="9264"/>
    <n v="0.78"/>
    <n v="1.1299999999999999"/>
  </r>
  <r>
    <x v="0"/>
    <x v="0"/>
    <x v="0"/>
    <s v="San Benedetto"/>
    <s v="|13/12/58|"/>
    <n v="8280"/>
    <n v="0.48"/>
    <n v="0.99"/>
  </r>
  <r>
    <x v="0"/>
    <x v="0"/>
    <x v="0"/>
    <s v="San Benedetto"/>
    <s v="|13/12/59|"/>
    <n v="5172"/>
    <n v="0.61"/>
    <n v="1.05"/>
  </r>
  <r>
    <x v="0"/>
    <x v="0"/>
    <x v="0"/>
    <s v="San Benedetto"/>
    <s v="|13/12/60|"/>
    <n v="6180"/>
    <n v="0.55000000000000004"/>
    <n v="1.04"/>
  </r>
  <r>
    <x v="0"/>
    <x v="0"/>
    <x v="0"/>
    <s v="San Benedetto"/>
    <s v="|13/12/61|"/>
    <n v="6072"/>
    <n v="0.93"/>
    <n v="1.1599999999999999"/>
  </r>
  <r>
    <x v="0"/>
    <x v="0"/>
    <x v="0"/>
    <s v="San Benedetto"/>
    <s v="|13/12/62|"/>
    <n v="6744"/>
    <n v="1.1299999999999999"/>
    <n v="1.03"/>
  </r>
  <r>
    <x v="0"/>
    <x v="0"/>
    <x v="0"/>
    <s v="San Benedetto"/>
    <s v="|13/12/63|"/>
    <n v="6540"/>
    <n v="0.74"/>
    <n v="1.1299999999999999"/>
  </r>
  <r>
    <x v="0"/>
    <x v="0"/>
    <x v="0"/>
    <s v="San Benedetto"/>
    <s v="|13/12/64|"/>
    <n v="6468"/>
    <n v="0.48"/>
    <n v="1.1299999999999999"/>
  </r>
  <r>
    <x v="0"/>
    <x v="0"/>
    <x v="0"/>
    <s v="San Benedetto"/>
    <s v="|13/12/65|"/>
    <n v="4824"/>
    <n v="0.57999999999999996"/>
    <n v="0.99"/>
  </r>
  <r>
    <x v="0"/>
    <x v="0"/>
    <x v="0"/>
    <s v="San Benedetto"/>
    <s v="|13/12/66|"/>
    <n v="5772"/>
    <n v="0.93"/>
    <n v="1.07"/>
  </r>
  <r>
    <x v="0"/>
    <x v="0"/>
    <x v="0"/>
    <s v="San Benedetto"/>
    <s v="|13/12/67|"/>
    <n v="8340"/>
    <n v="0.82"/>
    <n v="1.01"/>
  </r>
  <r>
    <x v="0"/>
    <x v="0"/>
    <x v="1"/>
    <s v="San Benedetto"/>
    <s v="|13/12/38|"/>
    <n v="420"/>
    <n v="6.02"/>
    <n v="8.4333333333333336"/>
  </r>
  <r>
    <x v="0"/>
    <x v="0"/>
    <x v="1"/>
    <s v="San Benedetto"/>
    <s v="|13/13/98|"/>
    <n v="480"/>
    <n v="6.14"/>
    <n v="7.4133333333333331"/>
  </r>
  <r>
    <x v="0"/>
    <x v="0"/>
    <x v="1"/>
    <s v="San Benedetto"/>
    <s v="|13/13/99|"/>
    <n v="528"/>
    <n v="5.3733333333333331"/>
    <n v="7.6133333333333333"/>
  </r>
  <r>
    <x v="0"/>
    <x v="0"/>
    <x v="2"/>
    <s v="San Benedetto"/>
    <s v="|13/12/68|"/>
    <n v="7932"/>
    <n v="0.9"/>
    <n v="0.9"/>
  </r>
  <r>
    <x v="0"/>
    <x v="0"/>
    <x v="2"/>
    <s v="San Benedetto"/>
    <s v="|13/12/69|"/>
    <n v="7992"/>
    <n v="0.75"/>
    <n v="1.19"/>
  </r>
  <r>
    <x v="0"/>
    <x v="0"/>
    <x v="2"/>
    <s v="San Benedetto"/>
    <s v="|13/12/70|"/>
    <n v="8316"/>
    <n v="0.97"/>
    <n v="1.1499999999999999"/>
  </r>
  <r>
    <x v="0"/>
    <x v="0"/>
    <x v="2"/>
    <s v="San Benedetto"/>
    <s v="|13/12/71|"/>
    <n v="7332"/>
    <n v="0.92"/>
    <n v="1.1399999999999999"/>
  </r>
  <r>
    <x v="0"/>
    <x v="0"/>
    <x v="2"/>
    <s v="San Benedetto"/>
    <s v="|13/12/72|"/>
    <n v="9348"/>
    <n v="1.0900000000000001"/>
    <n v="0.95"/>
  </r>
  <r>
    <x v="0"/>
    <x v="0"/>
    <x v="2"/>
    <s v="San Benedetto"/>
    <s v="|13/12/73|"/>
    <n v="6288"/>
    <n v="0.52"/>
    <n v="1.1399999999999999"/>
  </r>
  <r>
    <x v="0"/>
    <x v="0"/>
    <x v="2"/>
    <s v="San Benedetto"/>
    <s v="|13/12/74|"/>
    <n v="6360"/>
    <n v="0.76"/>
    <n v="0.91"/>
  </r>
  <r>
    <x v="0"/>
    <x v="0"/>
    <x v="2"/>
    <s v="San Benedetto"/>
    <s v="|13/12/75|"/>
    <n v="9492"/>
    <n v="0.49"/>
    <n v="1.18"/>
  </r>
  <r>
    <x v="0"/>
    <x v="0"/>
    <x v="2"/>
    <s v="San Benedetto"/>
    <s v="|13/12/76|"/>
    <n v="7488"/>
    <n v="0.52"/>
    <n v="0.95"/>
  </r>
  <r>
    <x v="0"/>
    <x v="0"/>
    <x v="2"/>
    <s v="San Benedetto"/>
    <s v="|13/12/77|"/>
    <n v="9264"/>
    <n v="0.95"/>
    <n v="1.1599999999999999"/>
  </r>
  <r>
    <x v="0"/>
    <x v="0"/>
    <x v="2"/>
    <s v="San Benedetto"/>
    <s v="|13/12/78|"/>
    <n v="8220"/>
    <n v="0.74"/>
    <n v="1.01"/>
  </r>
  <r>
    <x v="0"/>
    <x v="0"/>
    <x v="2"/>
    <s v="San Benedetto"/>
    <s v="|13/12/79|"/>
    <n v="9156"/>
    <n v="1.03"/>
    <n v="1.02"/>
  </r>
  <r>
    <x v="0"/>
    <x v="0"/>
    <x v="2"/>
    <s v="San Benedetto"/>
    <s v="|13/12/80|"/>
    <n v="9144"/>
    <n v="0.59"/>
    <n v="1.02"/>
  </r>
  <r>
    <x v="0"/>
    <x v="0"/>
    <x v="2"/>
    <s v="San Benedetto"/>
    <s v="|13/12/81|"/>
    <n v="5724"/>
    <n v="0.93"/>
    <n v="0.93"/>
  </r>
  <r>
    <x v="0"/>
    <x v="0"/>
    <x v="2"/>
    <s v="San Benedetto"/>
    <s v="|13/12/82|"/>
    <n v="9120"/>
    <n v="1.0900000000000001"/>
    <n v="1.1000000000000001"/>
  </r>
  <r>
    <x v="0"/>
    <x v="0"/>
    <x v="2"/>
    <s v="San Benedetto"/>
    <s v="|13/12/83|"/>
    <n v="6096"/>
    <n v="0.42"/>
    <n v="1.2"/>
  </r>
  <r>
    <x v="0"/>
    <x v="0"/>
    <x v="2"/>
    <s v="San Benedetto"/>
    <s v="|13/12/84|"/>
    <n v="5340"/>
    <n v="1.07"/>
    <n v="1.1399999999999999"/>
  </r>
  <r>
    <x v="0"/>
    <x v="0"/>
    <x v="2"/>
    <s v="San Benedetto"/>
    <s v="|13/12/85|"/>
    <n v="7152"/>
    <n v="0.59"/>
    <n v="0.99"/>
  </r>
  <r>
    <x v="0"/>
    <x v="0"/>
    <x v="2"/>
    <s v="San Benedetto"/>
    <s v="|13/12/86|"/>
    <n v="7224"/>
    <n v="0.76"/>
    <n v="0.98"/>
  </r>
  <r>
    <x v="0"/>
    <x v="0"/>
    <x v="2"/>
    <s v="San Benedetto"/>
    <s v="|13/12/88|"/>
    <n v="5640"/>
    <n v="1.07"/>
    <n v="1.04"/>
  </r>
  <r>
    <x v="0"/>
    <x v="0"/>
    <x v="2"/>
    <s v="San Benedetto"/>
    <s v="|13/12/89|"/>
    <n v="9144"/>
    <n v="0.86"/>
    <n v="1.02"/>
  </r>
  <r>
    <x v="0"/>
    <x v="0"/>
    <x v="2"/>
    <s v="San Benedetto"/>
    <s v="|13/12/90|"/>
    <n v="7188"/>
    <n v="0.74"/>
    <n v="0.97"/>
  </r>
  <r>
    <x v="0"/>
    <x v="0"/>
    <x v="2"/>
    <s v="San Benedetto"/>
    <s v="|13/12/91|"/>
    <n v="7200"/>
    <n v="0.62"/>
    <n v="1"/>
  </r>
  <r>
    <x v="0"/>
    <x v="0"/>
    <x v="2"/>
    <s v="San Benedetto"/>
    <s v="|13/12/92|"/>
    <n v="8208"/>
    <n v="1.0900000000000001"/>
    <n v="1.18"/>
  </r>
  <r>
    <x v="0"/>
    <x v="0"/>
    <x v="2"/>
    <s v="San Benedetto"/>
    <s v="|13/12/93|"/>
    <n v="7812"/>
    <n v="0.95"/>
    <n v="0.98"/>
  </r>
  <r>
    <x v="0"/>
    <x v="0"/>
    <x v="2"/>
    <s v="San Benedetto"/>
    <s v="|13/12/94|"/>
    <n v="9516"/>
    <n v="0.51"/>
    <n v="0.94"/>
  </r>
  <r>
    <x v="0"/>
    <x v="0"/>
    <x v="2"/>
    <s v="San Benedetto"/>
    <s v="|13/12/95|"/>
    <n v="6060"/>
    <n v="0.52"/>
    <n v="0.92"/>
  </r>
  <r>
    <x v="0"/>
    <x v="0"/>
    <x v="2"/>
    <s v="San Benedetto"/>
    <s v="|13/12/96|"/>
    <n v="5472"/>
    <n v="0.43"/>
    <n v="0.98"/>
  </r>
  <r>
    <x v="0"/>
    <x v="0"/>
    <x v="2"/>
    <s v="San Benedetto"/>
    <s v="|13/12/97|"/>
    <n v="8376"/>
    <n v="1.17"/>
    <n v="1.18"/>
  </r>
  <r>
    <x v="0"/>
    <x v="0"/>
    <x v="2"/>
    <s v="San Benedetto"/>
    <s v="|13/12/98|"/>
    <n v="5796"/>
    <n v="0.44"/>
    <n v="1.05"/>
  </r>
  <r>
    <x v="0"/>
    <x v="0"/>
    <x v="2"/>
    <s v="San Benedetto"/>
    <s v="|13/12/99|"/>
    <n v="7320"/>
    <n v="0.52"/>
    <n v="1.05"/>
  </r>
  <r>
    <x v="0"/>
    <x v="0"/>
    <x v="2"/>
    <s v="San Benedetto"/>
    <s v="|13/13/23|"/>
    <n v="9576"/>
    <n v="0.46"/>
    <n v="0.96"/>
  </r>
  <r>
    <x v="0"/>
    <x v="0"/>
    <x v="2"/>
    <s v="San Benedetto"/>
    <s v="|13/13/25|"/>
    <n v="8688"/>
    <n v="1.1599999999999999"/>
    <n v="0.99"/>
  </r>
  <r>
    <x v="0"/>
    <x v="0"/>
    <x v="2"/>
    <s v="San Benedetto"/>
    <s v="|13/13/26|"/>
    <n v="4920"/>
    <n v="0.96"/>
    <n v="0.93"/>
  </r>
  <r>
    <x v="0"/>
    <x v="0"/>
    <x v="2"/>
    <s v="San Benedetto"/>
    <s v="|13/13/27|"/>
    <n v="6072"/>
    <n v="1.08"/>
    <n v="0.95"/>
  </r>
  <r>
    <x v="0"/>
    <x v="0"/>
    <x v="2"/>
    <s v="San Benedetto"/>
    <s v="|13/13/28|"/>
    <n v="5460"/>
    <n v="1.07"/>
    <n v="0.91"/>
  </r>
  <r>
    <x v="0"/>
    <x v="0"/>
    <x v="2"/>
    <s v="San Benedetto"/>
    <s v="|13/13/29|"/>
    <n v="5268"/>
    <n v="0.4"/>
    <n v="1.06"/>
  </r>
  <r>
    <x v="0"/>
    <x v="0"/>
    <x v="2"/>
    <s v="San Benedetto"/>
    <s v="|13/13/30|"/>
    <n v="7164"/>
    <n v="0.72"/>
    <n v="1.1599999999999999"/>
  </r>
  <r>
    <x v="0"/>
    <x v="0"/>
    <x v="2"/>
    <s v="San Benedetto"/>
    <s v="|13/13/31|"/>
    <n v="7020"/>
    <n v="0.98"/>
    <n v="0.96"/>
  </r>
  <r>
    <x v="0"/>
    <x v="0"/>
    <x v="2"/>
    <s v="San Benedetto"/>
    <s v="|13/13/32|"/>
    <n v="8028"/>
    <n v="1.17"/>
    <n v="1.1599999999999999"/>
  </r>
  <r>
    <x v="0"/>
    <x v="0"/>
    <x v="2"/>
    <s v="San Benedetto"/>
    <s v="|13/13/33|"/>
    <n v="7680"/>
    <n v="0.44"/>
    <n v="1.07"/>
  </r>
  <r>
    <x v="0"/>
    <x v="0"/>
    <x v="2"/>
    <s v="San Benedetto"/>
    <s v="|13/13/34|"/>
    <n v="8916"/>
    <n v="1.1299999999999999"/>
    <n v="0.94"/>
  </r>
  <r>
    <x v="0"/>
    <x v="0"/>
    <x v="2"/>
    <s v="San Benedetto"/>
    <s v="|13/13/35|"/>
    <n v="7392"/>
    <n v="0.66"/>
    <n v="1.1399999999999999"/>
  </r>
  <r>
    <x v="0"/>
    <x v="0"/>
    <x v="2"/>
    <s v="San Benedetto"/>
    <s v="|13/13/36|"/>
    <n v="8472"/>
    <n v="1.04"/>
    <n v="1"/>
  </r>
  <r>
    <x v="0"/>
    <x v="0"/>
    <x v="2"/>
    <s v="San Benedetto"/>
    <s v="|13/13/37|"/>
    <n v="6852"/>
    <n v="1.02"/>
    <n v="1.1100000000000001"/>
  </r>
  <r>
    <x v="0"/>
    <x v="0"/>
    <x v="2"/>
    <s v="San Benedetto"/>
    <s v="|13/13/38|"/>
    <n v="5724"/>
    <n v="1.01"/>
    <n v="1.1499999999999999"/>
  </r>
  <r>
    <x v="0"/>
    <x v="0"/>
    <x v="2"/>
    <s v="San Benedetto"/>
    <s v="|13/13/39|"/>
    <n v="8100"/>
    <n v="0.43"/>
    <n v="0.95"/>
  </r>
  <r>
    <x v="0"/>
    <x v="0"/>
    <x v="2"/>
    <s v="San Benedetto"/>
    <s v="|13/13/40|"/>
    <n v="6936"/>
    <n v="0.44"/>
    <n v="1.19"/>
  </r>
  <r>
    <x v="0"/>
    <x v="0"/>
    <x v="2"/>
    <s v="San Benedetto"/>
    <s v="|13/13/41|"/>
    <n v="5964"/>
    <n v="0.99"/>
    <n v="0.95"/>
  </r>
  <r>
    <x v="0"/>
    <x v="0"/>
    <x v="2"/>
    <s v="San Benedetto"/>
    <s v="|13/99/01|"/>
    <n v="5808"/>
    <n v="1.0900000000000001"/>
    <n v="1.17"/>
  </r>
  <r>
    <x v="0"/>
    <x v="0"/>
    <x v="2"/>
    <s v="San Benedetto"/>
    <s v="|13/99/02|"/>
    <n v="5844"/>
    <n v="0.87"/>
    <n v="0.9"/>
  </r>
  <r>
    <x v="0"/>
    <x v="0"/>
    <x v="2"/>
    <s v="San Benedetto"/>
    <s v="|13/99/03|"/>
    <n v="5292"/>
    <n v="0.74"/>
    <n v="0.94"/>
  </r>
  <r>
    <x v="0"/>
    <x v="0"/>
    <x v="2"/>
    <s v="San Benedetto"/>
    <s v="|13/99/04|"/>
    <n v="6228"/>
    <n v="1.1599999999999999"/>
    <n v="0.92"/>
  </r>
  <r>
    <x v="0"/>
    <x v="0"/>
    <x v="2"/>
    <s v="San Benedetto"/>
    <s v="|13/99/05|"/>
    <n v="7944"/>
    <n v="0.86"/>
    <n v="1.04"/>
  </r>
  <r>
    <x v="0"/>
    <x v="0"/>
    <x v="2"/>
    <s v="San Benedetto"/>
    <s v="|13/99/06|"/>
    <n v="4944"/>
    <n v="1.07"/>
    <n v="0.99"/>
  </r>
  <r>
    <x v="0"/>
    <x v="0"/>
    <x v="2"/>
    <s v="San Benedetto"/>
    <s v="|13/99/07|"/>
    <n v="5028"/>
    <n v="0.84"/>
    <n v="1.1299999999999999"/>
  </r>
  <r>
    <x v="0"/>
    <x v="0"/>
    <x v="2"/>
    <s v="San Benedetto"/>
    <s v="|13/99/08|"/>
    <n v="8076"/>
    <n v="1.02"/>
    <n v="1.17"/>
  </r>
  <r>
    <x v="0"/>
    <x v="0"/>
    <x v="2"/>
    <s v="San Benedetto"/>
    <s v="|13/99/09|"/>
    <n v="7248"/>
    <n v="1.04"/>
    <n v="1.07"/>
  </r>
  <r>
    <x v="0"/>
    <x v="0"/>
    <x v="2"/>
    <s v="San Benedetto"/>
    <s v="|13/99/10|"/>
    <n v="6720"/>
    <n v="0.98"/>
    <n v="0.99"/>
  </r>
  <r>
    <x v="0"/>
    <x v="0"/>
    <x v="2"/>
    <s v="San Benedetto"/>
    <s v="|13/99/11|"/>
    <n v="9156"/>
    <n v="0.56000000000000005"/>
    <n v="1.1100000000000001"/>
  </r>
  <r>
    <x v="0"/>
    <x v="0"/>
    <x v="2"/>
    <s v="San Benedetto"/>
    <s v="|13/99/14|"/>
    <n v="7932"/>
    <n v="1.17"/>
    <n v="1.05"/>
  </r>
  <r>
    <x v="0"/>
    <x v="0"/>
    <x v="2"/>
    <s v="San Benedetto"/>
    <s v="|13/99/15|"/>
    <n v="5448"/>
    <n v="0.71"/>
    <n v="0.9"/>
  </r>
  <r>
    <x v="0"/>
    <x v="0"/>
    <x v="2"/>
    <s v="San Benedetto"/>
    <s v="|13/99/16|"/>
    <n v="5412"/>
    <n v="0.64"/>
    <n v="1.1100000000000001"/>
  </r>
  <r>
    <x v="0"/>
    <x v="0"/>
    <x v="2"/>
    <s v="San Benedetto"/>
    <s v="|13/99/17|"/>
    <n v="7956"/>
    <n v="1.17"/>
    <n v="1.19"/>
  </r>
  <r>
    <x v="0"/>
    <x v="0"/>
    <x v="2"/>
    <s v="San Benedetto"/>
    <s v="|13/99/51|"/>
    <n v="5772"/>
    <n v="0.55000000000000004"/>
    <n v="1.1299999999999999"/>
  </r>
  <r>
    <x v="0"/>
    <x v="0"/>
    <x v="3"/>
    <s v="San Benedetto"/>
    <s v="|13/05/01|"/>
    <n v="96"/>
    <n v="1.1399999999999999"/>
    <n v="1.23"/>
  </r>
  <r>
    <x v="0"/>
    <x v="0"/>
    <x v="3"/>
    <s v="San Benedetto"/>
    <s v="|13/05/02|"/>
    <n v="144"/>
    <n v="1.08"/>
    <n v="1.26"/>
  </r>
  <r>
    <x v="0"/>
    <x v="0"/>
    <x v="3"/>
    <s v="San Benedetto"/>
    <s v="|13/05/04|"/>
    <n v="72"/>
    <n v="1.1599999999999999"/>
    <n v="1.23"/>
  </r>
  <r>
    <x v="0"/>
    <x v="0"/>
    <x v="4"/>
    <s v="San Benedetto"/>
    <s v="|13/12/87|"/>
    <n v="336"/>
    <n v="4.17"/>
    <n v="5.0199999999999996"/>
  </r>
  <r>
    <x v="0"/>
    <x v="0"/>
    <x v="4"/>
    <s v="San Benedetto"/>
    <s v="|13/13/01|"/>
    <n v="468"/>
    <n v="4.8600000000000003"/>
    <n v="5.4"/>
  </r>
  <r>
    <x v="0"/>
    <x v="0"/>
    <x v="4"/>
    <s v="San Benedetto"/>
    <s v="|13/13/02|"/>
    <n v="396"/>
    <n v="4.42"/>
    <n v="5.2"/>
  </r>
  <r>
    <x v="0"/>
    <x v="0"/>
    <x v="4"/>
    <s v="San Benedetto"/>
    <s v="|13/13/03|"/>
    <n v="264"/>
    <n v="4.0999999999999996"/>
    <n v="5.1100000000000003"/>
  </r>
  <r>
    <x v="0"/>
    <x v="0"/>
    <x v="4"/>
    <s v="San Benedetto"/>
    <s v="|13/13/04|"/>
    <n v="648"/>
    <n v="4.46"/>
    <n v="5.22"/>
  </r>
  <r>
    <x v="0"/>
    <x v="0"/>
    <x v="4"/>
    <s v="San Benedetto"/>
    <s v="|13/13/05|"/>
    <n v="444"/>
    <n v="4.03"/>
    <n v="5.35"/>
  </r>
  <r>
    <x v="0"/>
    <x v="0"/>
    <x v="4"/>
    <s v="San Benedetto"/>
    <s v="|13/13/06|"/>
    <n v="336"/>
    <n v="4.09"/>
    <n v="5.25"/>
  </r>
  <r>
    <x v="0"/>
    <x v="0"/>
    <x v="4"/>
    <s v="San Benedetto"/>
    <s v="|13/13/07|"/>
    <n v="696"/>
    <n v="4.21"/>
    <n v="5.01"/>
  </r>
  <r>
    <x v="0"/>
    <x v="0"/>
    <x v="4"/>
    <s v="San Benedetto"/>
    <s v="|13/13/08|"/>
    <n v="456"/>
    <n v="4.07"/>
    <n v="5.09"/>
  </r>
  <r>
    <x v="0"/>
    <x v="0"/>
    <x v="4"/>
    <s v="San Benedetto"/>
    <s v="|13/13/09|"/>
    <n v="696"/>
    <n v="4.1100000000000003"/>
    <n v="5.2"/>
  </r>
  <r>
    <x v="0"/>
    <x v="0"/>
    <x v="4"/>
    <s v="San Benedetto"/>
    <s v="|13/13/10|"/>
    <n v="444"/>
    <n v="4.22"/>
    <n v="5.0999999999999996"/>
  </r>
  <r>
    <x v="0"/>
    <x v="0"/>
    <x v="4"/>
    <s v="San Benedetto"/>
    <s v="|13/13/11|"/>
    <n v="252"/>
    <n v="4.78"/>
    <n v="5.0599999999999996"/>
  </r>
  <r>
    <x v="0"/>
    <x v="0"/>
    <x v="4"/>
    <s v="San Benedetto"/>
    <s v="|13/13/12|"/>
    <n v="600"/>
    <n v="4.34"/>
    <n v="5.03"/>
  </r>
  <r>
    <x v="0"/>
    <x v="0"/>
    <x v="4"/>
    <s v="San Benedetto"/>
    <s v="|13/13/13|"/>
    <n v="456"/>
    <n v="4.4800000000000004"/>
    <n v="5.34"/>
  </r>
  <r>
    <x v="0"/>
    <x v="0"/>
    <x v="4"/>
    <s v="San Benedetto"/>
    <s v="|13/13/14|"/>
    <n v="336"/>
    <n v="4.26"/>
    <n v="5.21"/>
  </r>
  <r>
    <x v="0"/>
    <x v="0"/>
    <x v="4"/>
    <s v="San Benedetto"/>
    <s v="|13/13/15|"/>
    <n v="612"/>
    <n v="4.63"/>
    <n v="5.2"/>
  </r>
  <r>
    <x v="0"/>
    <x v="0"/>
    <x v="4"/>
    <s v="San Benedetto"/>
    <s v="|13/13/16|"/>
    <n v="660"/>
    <n v="4.4000000000000004"/>
    <n v="5.37"/>
  </r>
  <r>
    <x v="0"/>
    <x v="0"/>
    <x v="4"/>
    <s v="San Benedetto"/>
    <s v="|13/13/17|"/>
    <n v="348"/>
    <n v="4.72"/>
    <n v="5.14"/>
  </r>
  <r>
    <x v="0"/>
    <x v="0"/>
    <x v="4"/>
    <s v="San Benedetto"/>
    <s v="|13/13/18|"/>
    <n v="372"/>
    <n v="4.25"/>
    <n v="5.3"/>
  </r>
  <r>
    <x v="0"/>
    <x v="0"/>
    <x v="4"/>
    <s v="San Benedetto"/>
    <s v="|13/13/20|"/>
    <n v="636"/>
    <n v="4.76"/>
    <n v="5.3"/>
  </r>
  <r>
    <x v="0"/>
    <x v="0"/>
    <x v="4"/>
    <s v="San Benedetto"/>
    <s v="|13/13/21|"/>
    <n v="636"/>
    <n v="4.1399999999999997"/>
    <n v="5.37"/>
  </r>
  <r>
    <x v="0"/>
    <x v="0"/>
    <x v="4"/>
    <s v="San Benedetto"/>
    <s v="|13/13/22|"/>
    <n v="300"/>
    <n v="4.7300000000000004"/>
    <n v="5.37"/>
  </r>
  <r>
    <x v="0"/>
    <x v="0"/>
    <x v="4"/>
    <s v="San Benedetto"/>
    <s v="|13/13/24|"/>
    <n v="276"/>
    <n v="4.3499999999999996"/>
    <n v="5.03"/>
  </r>
  <r>
    <x v="0"/>
    <x v="0"/>
    <x v="4"/>
    <s v="San Benedetto"/>
    <s v="|13/13/44|"/>
    <n v="420"/>
    <n v="4.09"/>
    <n v="5.1100000000000003"/>
  </r>
  <r>
    <x v="0"/>
    <x v="0"/>
    <x v="4"/>
    <s v="San Benedetto"/>
    <s v="|13/99/13|"/>
    <n v="456"/>
    <n v="4"/>
    <n v="5.16"/>
  </r>
  <r>
    <x v="0"/>
    <x v="0"/>
    <x v="4"/>
    <s v="Beiersdorf"/>
    <s v="|39/01/01|"/>
    <n v="456"/>
    <n v="4.5599999999999996"/>
    <n v="5.12"/>
  </r>
  <r>
    <x v="0"/>
    <x v="0"/>
    <x v="4"/>
    <s v="Beiersdorf"/>
    <s v="|39/01/02|"/>
    <n v="492"/>
    <n v="4.79"/>
    <n v="5.4"/>
  </r>
  <r>
    <x v="0"/>
    <x v="0"/>
    <x v="4"/>
    <s v="Beiersdorf"/>
    <s v="|39/01/03|"/>
    <n v="336"/>
    <n v="4.75"/>
    <n v="5.2"/>
  </r>
  <r>
    <x v="0"/>
    <x v="0"/>
    <x v="4"/>
    <s v="Beiersdorf"/>
    <s v="|39/01/04|"/>
    <n v="612"/>
    <n v="4.8499999999999996"/>
    <n v="5.38"/>
  </r>
  <r>
    <x v="0"/>
    <x v="0"/>
    <x v="4"/>
    <s v="Beiersdorf"/>
    <s v="|39/01/05|"/>
    <n v="552"/>
    <n v="4.6100000000000003"/>
    <n v="5.19"/>
  </r>
  <r>
    <x v="0"/>
    <x v="0"/>
    <x v="4"/>
    <s v="Beiersdorf"/>
    <s v="|39/01/06|"/>
    <n v="516"/>
    <n v="4.5199999999999996"/>
    <n v="5.13"/>
  </r>
  <r>
    <x v="0"/>
    <x v="0"/>
    <x v="4"/>
    <s v="Beiersdorf"/>
    <s v="|39/01/07|"/>
    <n v="408"/>
    <n v="4.22"/>
    <n v="5.17"/>
  </r>
  <r>
    <x v="0"/>
    <x v="0"/>
    <x v="4"/>
    <s v="Beiersdorf"/>
    <s v="|39/01/30|"/>
    <n v="708"/>
    <n v="4.8899999999999997"/>
    <n v="5.4"/>
  </r>
  <r>
    <x v="0"/>
    <x v="0"/>
    <x v="3"/>
    <s v="Famous Grousse"/>
    <s v="|26/01/01|"/>
    <n v="144"/>
    <n v="1.1399999999999999"/>
    <n v="1.38"/>
  </r>
  <r>
    <x v="0"/>
    <x v="0"/>
    <x v="3"/>
    <s v="Famous Grousse"/>
    <s v="|26/01/02|"/>
    <n v="156"/>
    <n v="1.1299999999999999"/>
    <n v="1.35"/>
  </r>
  <r>
    <x v="0"/>
    <x v="0"/>
    <x v="3"/>
    <s v="Famous Grousse"/>
    <s v="|26/01/03|"/>
    <n v="108"/>
    <n v="1.19"/>
    <n v="1.23"/>
  </r>
  <r>
    <x v="0"/>
    <x v="0"/>
    <x v="1"/>
    <s v="Ferrero"/>
    <s v="|48/01/41|"/>
    <n v="480"/>
    <n v="5.3533333333333335"/>
    <n v="8.5466666666666669"/>
  </r>
  <r>
    <x v="0"/>
    <x v="0"/>
    <x v="5"/>
    <s v="Ferrero"/>
    <s v="|48/01/01|"/>
    <n v="1224"/>
    <n v="1.2"/>
    <n v="1.79"/>
  </r>
  <r>
    <x v="0"/>
    <x v="0"/>
    <x v="5"/>
    <s v="Ferrero"/>
    <s v="|48/01/02|"/>
    <n v="888"/>
    <n v="1.41"/>
    <n v="1.79"/>
  </r>
  <r>
    <x v="0"/>
    <x v="0"/>
    <x v="5"/>
    <s v="Ferrero"/>
    <s v="|48/01/03|"/>
    <n v="912"/>
    <n v="1.1499999999999999"/>
    <n v="1.6"/>
  </r>
  <r>
    <x v="0"/>
    <x v="0"/>
    <x v="5"/>
    <s v="Ferrero"/>
    <s v="|48/01/04|"/>
    <n v="888"/>
    <n v="1.1499999999999999"/>
    <n v="1.79"/>
  </r>
  <r>
    <x v="0"/>
    <x v="0"/>
    <x v="5"/>
    <s v="Ferrero"/>
    <s v="|48/01/05|"/>
    <n v="852"/>
    <n v="1.1599999999999999"/>
    <n v="1.75"/>
  </r>
  <r>
    <x v="0"/>
    <x v="0"/>
    <x v="5"/>
    <s v="Ferrero"/>
    <s v="|48/01/06|"/>
    <n v="792"/>
    <n v="1.41"/>
    <n v="1.72"/>
  </r>
  <r>
    <x v="0"/>
    <x v="0"/>
    <x v="5"/>
    <s v="Ferrero"/>
    <s v="|48/01/07|"/>
    <n v="744"/>
    <n v="1.46"/>
    <n v="1.79"/>
  </r>
  <r>
    <x v="0"/>
    <x v="0"/>
    <x v="5"/>
    <s v="Ferrero"/>
    <s v="|48/01/08|"/>
    <n v="1128"/>
    <n v="1.22"/>
    <n v="1.69"/>
  </r>
  <r>
    <x v="0"/>
    <x v="0"/>
    <x v="5"/>
    <s v="Ferrero"/>
    <s v="|48/01/09|"/>
    <n v="624"/>
    <n v="1.44"/>
    <n v="1.67"/>
  </r>
  <r>
    <x v="0"/>
    <x v="0"/>
    <x v="5"/>
    <s v="Ferrero"/>
    <s v="|48/01/10|"/>
    <n v="1140"/>
    <n v="1.18"/>
    <n v="1.66"/>
  </r>
  <r>
    <x v="0"/>
    <x v="0"/>
    <x v="5"/>
    <s v="Ferrero"/>
    <s v="|48/01/11|"/>
    <n v="876"/>
    <n v="1.1499999999999999"/>
    <n v="1.69"/>
  </r>
  <r>
    <x v="0"/>
    <x v="0"/>
    <x v="5"/>
    <s v="Ferrero"/>
    <s v="|48/01/12|"/>
    <n v="924"/>
    <n v="1.36"/>
    <n v="1.63"/>
  </r>
  <r>
    <x v="0"/>
    <x v="0"/>
    <x v="5"/>
    <s v="Ferrero"/>
    <s v="|48/01/13|"/>
    <n v="792"/>
    <n v="1.37"/>
    <n v="1.87"/>
  </r>
  <r>
    <x v="0"/>
    <x v="0"/>
    <x v="5"/>
    <s v="Ferrero"/>
    <s v="|48/01/14|"/>
    <n v="900"/>
    <n v="1.22"/>
    <n v="1.69"/>
  </r>
  <r>
    <x v="0"/>
    <x v="0"/>
    <x v="5"/>
    <s v="Ferrero"/>
    <s v="|48/01/15|"/>
    <n v="816"/>
    <n v="1.39"/>
    <n v="1.65"/>
  </r>
  <r>
    <x v="0"/>
    <x v="0"/>
    <x v="5"/>
    <s v="Ferrero"/>
    <s v="|48/01/16|"/>
    <n v="624"/>
    <n v="1.49"/>
    <n v="1.73"/>
  </r>
  <r>
    <x v="0"/>
    <x v="0"/>
    <x v="5"/>
    <s v="Ferrero"/>
    <s v="|48/01/17|"/>
    <n v="1272"/>
    <n v="1.42"/>
    <n v="1.76"/>
  </r>
  <r>
    <x v="0"/>
    <x v="0"/>
    <x v="5"/>
    <s v="Ferrero"/>
    <s v="|48/01/18|"/>
    <n v="624"/>
    <n v="1.46"/>
    <n v="1.82"/>
  </r>
  <r>
    <x v="0"/>
    <x v="0"/>
    <x v="5"/>
    <s v="Ferrero"/>
    <s v="|48/01/19|"/>
    <n v="780"/>
    <n v="1.29"/>
    <n v="1.75"/>
  </r>
  <r>
    <x v="0"/>
    <x v="0"/>
    <x v="5"/>
    <s v="Ferrero"/>
    <s v="|48/01/20|"/>
    <n v="1020"/>
    <n v="1.27"/>
    <n v="1.8"/>
  </r>
  <r>
    <x v="0"/>
    <x v="0"/>
    <x v="5"/>
    <s v="Ferrero"/>
    <s v="|48/01/21|"/>
    <n v="912"/>
    <n v="1.48"/>
    <n v="1.9"/>
  </r>
  <r>
    <x v="0"/>
    <x v="0"/>
    <x v="5"/>
    <s v="Ferrero"/>
    <s v="|48/01/22|"/>
    <n v="912"/>
    <n v="1.4"/>
    <n v="1.68"/>
  </r>
  <r>
    <x v="0"/>
    <x v="0"/>
    <x v="5"/>
    <s v="Ferrero"/>
    <s v="|48/01/23|"/>
    <n v="1212"/>
    <n v="1.5"/>
    <n v="1.63"/>
  </r>
  <r>
    <x v="0"/>
    <x v="0"/>
    <x v="5"/>
    <s v="Ferrero"/>
    <s v="|48/01/24|"/>
    <n v="1212"/>
    <n v="1.32"/>
    <n v="1.81"/>
  </r>
  <r>
    <x v="0"/>
    <x v="0"/>
    <x v="5"/>
    <s v="Ferrero"/>
    <s v="|48/01/25|"/>
    <n v="1104"/>
    <n v="1.24"/>
    <n v="1.73"/>
  </r>
  <r>
    <x v="0"/>
    <x v="0"/>
    <x v="5"/>
    <s v="Ferrero"/>
    <s v="|48/01/26|"/>
    <n v="684"/>
    <n v="1.1599999999999999"/>
    <n v="1.71"/>
  </r>
  <r>
    <x v="0"/>
    <x v="0"/>
    <x v="5"/>
    <s v="Ferrero"/>
    <s v="|48/01/27|"/>
    <n v="864"/>
    <n v="1.23"/>
    <n v="1.6"/>
  </r>
  <r>
    <x v="0"/>
    <x v="0"/>
    <x v="5"/>
    <s v="Ferrero"/>
    <s v="|48/01/28|"/>
    <n v="696"/>
    <n v="1.48"/>
    <n v="1.69"/>
  </r>
  <r>
    <x v="0"/>
    <x v="0"/>
    <x v="5"/>
    <s v="Ferrero"/>
    <s v="|48/01/29|"/>
    <n v="1308"/>
    <n v="1.5"/>
    <n v="1.63"/>
  </r>
  <r>
    <x v="0"/>
    <x v="0"/>
    <x v="5"/>
    <s v="Ferrero"/>
    <s v="|48/01/30|"/>
    <n v="672"/>
    <n v="1.1299999999999999"/>
    <n v="1.89"/>
  </r>
  <r>
    <x v="0"/>
    <x v="0"/>
    <x v="5"/>
    <s v="Ferrero"/>
    <s v="|48/01/31|"/>
    <n v="684"/>
    <n v="1.24"/>
    <n v="1.82"/>
  </r>
  <r>
    <x v="0"/>
    <x v="0"/>
    <x v="5"/>
    <s v="Ferrero"/>
    <s v="|48/01/32|"/>
    <n v="972"/>
    <n v="1.38"/>
    <n v="1.89"/>
  </r>
  <r>
    <x v="0"/>
    <x v="0"/>
    <x v="5"/>
    <s v="Ferrero"/>
    <s v="|48/01/33|"/>
    <n v="1044"/>
    <n v="1.45"/>
    <n v="1.77"/>
  </r>
  <r>
    <x v="0"/>
    <x v="0"/>
    <x v="5"/>
    <s v="Ferrero"/>
    <s v="|48/01/34|"/>
    <n v="780"/>
    <n v="1.46"/>
    <n v="1.74"/>
  </r>
  <r>
    <x v="0"/>
    <x v="0"/>
    <x v="5"/>
    <s v="Ferrero"/>
    <s v="|48/01/35|"/>
    <n v="732"/>
    <n v="1.28"/>
    <n v="1.81"/>
  </r>
  <r>
    <x v="0"/>
    <x v="0"/>
    <x v="5"/>
    <s v="Ferrero"/>
    <s v="|48/01/36|"/>
    <n v="804"/>
    <n v="1.48"/>
    <n v="1.81"/>
  </r>
  <r>
    <x v="0"/>
    <x v="0"/>
    <x v="5"/>
    <s v="Ferrero"/>
    <s v="|48/01/37|"/>
    <n v="1128"/>
    <n v="1.29"/>
    <n v="1.88"/>
  </r>
  <r>
    <x v="0"/>
    <x v="0"/>
    <x v="5"/>
    <s v="Ferrero"/>
    <s v="|48/01/38|"/>
    <n v="1116"/>
    <n v="1.2"/>
    <n v="1.84"/>
  </r>
  <r>
    <x v="0"/>
    <x v="0"/>
    <x v="5"/>
    <s v="Ferrero"/>
    <s v="|48/01/39|"/>
    <n v="1200"/>
    <n v="1.19"/>
    <n v="1.74"/>
  </r>
  <r>
    <x v="0"/>
    <x v="0"/>
    <x v="5"/>
    <s v="Ferrero"/>
    <s v="|48/01/40|"/>
    <n v="1032"/>
    <n v="1.47"/>
    <n v="1.89"/>
  </r>
  <r>
    <x v="0"/>
    <x v="0"/>
    <x v="5"/>
    <s v="Ferrero"/>
    <s v="|48/01/42|"/>
    <n v="756"/>
    <n v="1.21"/>
    <n v="1.6"/>
  </r>
  <r>
    <x v="0"/>
    <x v="0"/>
    <x v="5"/>
    <s v="Ferrero"/>
    <s v="|48/01/43|"/>
    <n v="912"/>
    <n v="1.1299999999999999"/>
    <n v="1.71"/>
  </r>
  <r>
    <x v="0"/>
    <x v="0"/>
    <x v="5"/>
    <s v="Ferrero"/>
    <s v="|48/01/44|"/>
    <n v="1140"/>
    <n v="1.35"/>
    <n v="1.62"/>
  </r>
  <r>
    <x v="0"/>
    <x v="0"/>
    <x v="5"/>
    <s v="Ferrero"/>
    <s v="|48/01/45|"/>
    <n v="876"/>
    <n v="1.31"/>
    <n v="1.67"/>
  </r>
  <r>
    <x v="0"/>
    <x v="0"/>
    <x v="5"/>
    <s v="Ferrero"/>
    <s v="|48/01/46|"/>
    <n v="1140"/>
    <n v="1.41"/>
    <n v="1.79"/>
  </r>
  <r>
    <x v="0"/>
    <x v="0"/>
    <x v="5"/>
    <s v="Ferrero"/>
    <s v="|48/01/47|"/>
    <n v="924"/>
    <n v="1.39"/>
    <n v="1.64"/>
  </r>
  <r>
    <x v="0"/>
    <x v="0"/>
    <x v="5"/>
    <s v="Ferrero"/>
    <s v="|48/01/48|"/>
    <n v="996"/>
    <n v="1.41"/>
    <n v="1.84"/>
  </r>
  <r>
    <x v="0"/>
    <x v="0"/>
    <x v="5"/>
    <s v="Ferrero"/>
    <s v="|48/01/49|"/>
    <n v="1224"/>
    <n v="1.1599999999999999"/>
    <n v="1.79"/>
  </r>
  <r>
    <x v="0"/>
    <x v="0"/>
    <x v="5"/>
    <s v="Ferrero"/>
    <s v="|48/01/50|"/>
    <n v="1296"/>
    <n v="1.18"/>
    <n v="1.76"/>
  </r>
  <r>
    <x v="0"/>
    <x v="0"/>
    <x v="5"/>
    <s v="Ferrero"/>
    <s v="|48/01/51|"/>
    <n v="624"/>
    <n v="1.1200000000000001"/>
    <n v="1.79"/>
  </r>
  <r>
    <x v="0"/>
    <x v="0"/>
    <x v="5"/>
    <s v="Ferrero"/>
    <s v="|48/01/52|"/>
    <n v="576"/>
    <n v="1.26"/>
    <n v="1.73"/>
  </r>
  <r>
    <x v="0"/>
    <x v="0"/>
    <x v="5"/>
    <s v="Ferrero"/>
    <s v="|48/01/53|"/>
    <n v="588"/>
    <n v="1.1599999999999999"/>
    <n v="1.6"/>
  </r>
  <r>
    <x v="0"/>
    <x v="0"/>
    <x v="5"/>
    <s v="Ferrero"/>
    <s v="|48/01/54|"/>
    <n v="804"/>
    <n v="1.32"/>
    <n v="1.68"/>
  </r>
  <r>
    <x v="0"/>
    <x v="0"/>
    <x v="5"/>
    <s v="Ferrero"/>
    <s v="|48/01/55|"/>
    <n v="1248"/>
    <n v="1.17"/>
    <n v="1.86"/>
  </r>
  <r>
    <x v="0"/>
    <x v="0"/>
    <x v="5"/>
    <s v="Ferrero"/>
    <s v="|48/01/56|"/>
    <n v="1212"/>
    <n v="1.4"/>
    <n v="1.79"/>
  </r>
  <r>
    <x v="0"/>
    <x v="0"/>
    <x v="5"/>
    <s v="Ferrero"/>
    <s v="|48/01/57|"/>
    <n v="696"/>
    <n v="1.38"/>
    <n v="1.69"/>
  </r>
  <r>
    <x v="0"/>
    <x v="0"/>
    <x v="5"/>
    <s v="Ferrero"/>
    <s v="|48/01/58|"/>
    <n v="576"/>
    <n v="1.1299999999999999"/>
    <n v="1.8"/>
  </r>
  <r>
    <x v="0"/>
    <x v="0"/>
    <x v="5"/>
    <s v="Ferrero"/>
    <s v="|48/01/59|"/>
    <n v="732"/>
    <n v="1.29"/>
    <n v="1.88"/>
  </r>
  <r>
    <x v="0"/>
    <x v="0"/>
    <x v="5"/>
    <s v="Ferrero"/>
    <s v="|48/01/60|"/>
    <n v="1152"/>
    <n v="1.24"/>
    <n v="1.74"/>
  </r>
  <r>
    <x v="0"/>
    <x v="0"/>
    <x v="5"/>
    <s v="Ferrero"/>
    <s v="|48/01/61|"/>
    <n v="1272"/>
    <n v="1.39"/>
    <n v="1.6"/>
  </r>
  <r>
    <x v="0"/>
    <x v="0"/>
    <x v="6"/>
    <s v="Cioccolatti Italiani"/>
    <s v="|63/03/08|"/>
    <n v="1908"/>
    <n v="2.4300000000000002"/>
    <n v="3.43"/>
  </r>
  <r>
    <x v="0"/>
    <x v="0"/>
    <x v="6"/>
    <s v="Cioccolatti Italiani"/>
    <s v="|63/03/09|"/>
    <n v="2220"/>
    <n v="2.5299999999999998"/>
    <n v="3.5"/>
  </r>
  <r>
    <x v="0"/>
    <x v="0"/>
    <x v="6"/>
    <s v="Cioccolatti Italiani"/>
    <s v="|63/03/10|"/>
    <n v="2112"/>
    <n v="2.88"/>
    <n v="3.58"/>
  </r>
  <r>
    <x v="0"/>
    <x v="0"/>
    <x v="6"/>
    <s v="Cioccolatti Italiani"/>
    <s v="|63/03/11|"/>
    <n v="2736"/>
    <n v="2.35"/>
    <n v="3.94"/>
  </r>
  <r>
    <x v="0"/>
    <x v="0"/>
    <x v="6"/>
    <s v="Cioccolatti Italiani"/>
    <s v="|63/03/12|"/>
    <n v="1428"/>
    <n v="2.68"/>
    <n v="3.68"/>
  </r>
  <r>
    <x v="0"/>
    <x v="0"/>
    <x v="1"/>
    <s v="Mindi"/>
    <s v="|79/01/48|"/>
    <n v="456"/>
    <n v="6.6466666666666665"/>
    <n v="7.5666666666666664"/>
  </r>
  <r>
    <x v="0"/>
    <x v="0"/>
    <x v="1"/>
    <s v="Mindi"/>
    <s v="|79/01/49|"/>
    <n v="564"/>
    <n v="6.4266666666666667"/>
    <n v="7.4"/>
  </r>
  <r>
    <x v="0"/>
    <x v="0"/>
    <x v="1"/>
    <s v="Mindi"/>
    <s v="|79/01/79|"/>
    <n v="468"/>
    <n v="5.8666666666666663"/>
    <n v="8.4066666666666663"/>
  </r>
  <r>
    <x v="0"/>
    <x v="0"/>
    <x v="7"/>
    <s v="Spani"/>
    <s v="|99/01/05|"/>
    <n v="780"/>
    <n v="2.73"/>
    <n v="3.49"/>
  </r>
  <r>
    <x v="0"/>
    <x v="0"/>
    <x v="7"/>
    <s v="Spani"/>
    <s v="|99/01/06|"/>
    <n v="912"/>
    <n v="2.06"/>
    <n v="3.35"/>
  </r>
  <r>
    <x v="0"/>
    <x v="0"/>
    <x v="6"/>
    <s v="Grom"/>
    <s v="|09/04/11|"/>
    <n v="1656"/>
    <n v="2.63"/>
    <n v="3.48"/>
  </r>
  <r>
    <x v="0"/>
    <x v="0"/>
    <x v="6"/>
    <s v="Grom"/>
    <s v="|09/04/12|"/>
    <n v="1344"/>
    <n v="2.36"/>
    <n v="4"/>
  </r>
  <r>
    <x v="0"/>
    <x v="0"/>
    <x v="6"/>
    <s v="Grom"/>
    <s v="|09/04/13|"/>
    <n v="1752"/>
    <n v="2.89"/>
    <n v="3.77"/>
  </r>
  <r>
    <x v="0"/>
    <x v="0"/>
    <x v="6"/>
    <s v="Grom"/>
    <s v="|09/04/14|"/>
    <n v="2388"/>
    <n v="2.5299999999999998"/>
    <n v="3.56"/>
  </r>
  <r>
    <x v="0"/>
    <x v="0"/>
    <x v="6"/>
    <s v="Grom"/>
    <s v="|09/04/15|"/>
    <n v="2628"/>
    <n v="2.66"/>
    <n v="3.98"/>
  </r>
  <r>
    <x v="0"/>
    <x v="0"/>
    <x v="6"/>
    <s v="Rivareno"/>
    <s v="|99/06/01|"/>
    <n v="2064"/>
    <n v="2.78"/>
    <n v="3.62"/>
  </r>
  <r>
    <x v="0"/>
    <x v="0"/>
    <x v="6"/>
    <s v="L'angolo vicino"/>
    <s v="|06/04/01|"/>
    <n v="1752"/>
    <n v="2.96"/>
    <n v="3.97"/>
  </r>
  <r>
    <x v="0"/>
    <x v="0"/>
    <x v="6"/>
    <s v="L'angolo vicino"/>
    <s v="|06/04/03|"/>
    <n v="1260"/>
    <n v="2.57"/>
    <n v="3.69"/>
  </r>
  <r>
    <x v="0"/>
    <x v="0"/>
    <x v="6"/>
    <s v="L'angolo vicino"/>
    <s v="|06/04/11|"/>
    <n v="1524"/>
    <n v="2.57"/>
    <n v="3.99"/>
  </r>
  <r>
    <x v="0"/>
    <x v="0"/>
    <x v="6"/>
    <s v="L'angolo vicino"/>
    <s v="|06/04/12|"/>
    <n v="1356"/>
    <n v="2.62"/>
    <n v="3.93"/>
  </r>
  <r>
    <x v="0"/>
    <x v="0"/>
    <x v="6"/>
    <s v="L'angolo vicino"/>
    <s v="|06/04/13|"/>
    <n v="2220"/>
    <n v="2.2999999999999998"/>
    <n v="3.91"/>
  </r>
  <r>
    <x v="0"/>
    <x v="0"/>
    <x v="6"/>
    <s v="L'angolo vicino"/>
    <s v="|06/04/20|"/>
    <n v="1224"/>
    <n v="2.63"/>
    <n v="3.77"/>
  </r>
  <r>
    <x v="0"/>
    <x v="0"/>
    <x v="6"/>
    <s v="Sadand"/>
    <s v="|07/07/01|"/>
    <n v="1968"/>
    <n v="2.3199999999999998"/>
    <n v="3.62"/>
  </r>
  <r>
    <x v="0"/>
    <x v="0"/>
    <x v="6"/>
    <s v="Sadand"/>
    <s v="|07/07/02|"/>
    <n v="1980"/>
    <n v="2.65"/>
    <n v="3.44"/>
  </r>
  <r>
    <x v="0"/>
    <x v="0"/>
    <x v="6"/>
    <s v="Sadand"/>
    <s v="|07/07/03|"/>
    <n v="1596"/>
    <n v="2.52"/>
    <n v="4"/>
  </r>
  <r>
    <x v="0"/>
    <x v="0"/>
    <x v="6"/>
    <s v="Sadand"/>
    <s v="|07/07/04|"/>
    <n v="1644"/>
    <n v="3"/>
    <n v="3.5"/>
  </r>
  <r>
    <x v="0"/>
    <x v="0"/>
    <x v="6"/>
    <s v="Sadand"/>
    <s v="|07/07/05|"/>
    <n v="1524"/>
    <n v="2.33"/>
    <n v="3.94"/>
  </r>
  <r>
    <x v="0"/>
    <x v="0"/>
    <x v="6"/>
    <s v="Sadand"/>
    <s v="|07/07/06|"/>
    <n v="2664"/>
    <n v="2.61"/>
    <n v="3.98"/>
  </r>
  <r>
    <x v="0"/>
    <x v="0"/>
    <x v="6"/>
    <s v="Sadand"/>
    <s v="|07/07/07|"/>
    <n v="2412"/>
    <n v="2.56"/>
    <n v="3.89"/>
  </r>
  <r>
    <x v="0"/>
    <x v="0"/>
    <x v="6"/>
    <s v="Sadand"/>
    <s v="|07/07/08|"/>
    <n v="1584"/>
    <n v="2.69"/>
    <n v="3.67"/>
  </r>
  <r>
    <x v="0"/>
    <x v="0"/>
    <x v="6"/>
    <s v="Sadand"/>
    <s v="|07/07/09|"/>
    <n v="1692"/>
    <n v="3"/>
    <n v="3.79"/>
  </r>
  <r>
    <x v="0"/>
    <x v="0"/>
    <x v="6"/>
    <s v="Sadand"/>
    <s v="|07/07/10|"/>
    <n v="1404"/>
    <n v="2.34"/>
    <n v="3.72"/>
  </r>
  <r>
    <x v="0"/>
    <x v="0"/>
    <x v="3"/>
    <s v="Heineken"/>
    <s v="|33/01/01|"/>
    <n v="108"/>
    <n v="1.2"/>
    <n v="1.37"/>
  </r>
  <r>
    <x v="0"/>
    <x v="0"/>
    <x v="3"/>
    <s v="Heineken"/>
    <s v="|33/01/02|"/>
    <n v="144"/>
    <n v="1.05"/>
    <n v="1.26"/>
  </r>
  <r>
    <x v="0"/>
    <x v="0"/>
    <x v="3"/>
    <s v="Heineken"/>
    <s v="|33/01/03|"/>
    <n v="96"/>
    <n v="1.19"/>
    <n v="1.38"/>
  </r>
  <r>
    <x v="0"/>
    <x v="0"/>
    <x v="3"/>
    <s v="Heineken"/>
    <s v="|33/01/04|"/>
    <n v="96"/>
    <n v="1.05"/>
    <n v="1.29"/>
  </r>
  <r>
    <x v="0"/>
    <x v="0"/>
    <x v="3"/>
    <s v="Heineken"/>
    <s v="|33/01/05|"/>
    <n v="108"/>
    <n v="1.1299999999999999"/>
    <n v="1.29"/>
  </r>
  <r>
    <x v="0"/>
    <x v="0"/>
    <x v="3"/>
    <s v="Heineken"/>
    <s v="|33/01/06|"/>
    <n v="108"/>
    <n v="1.18"/>
    <n v="1.32"/>
  </r>
  <r>
    <x v="0"/>
    <x v="0"/>
    <x v="3"/>
    <s v="Heineken"/>
    <s v="|33/01/07|"/>
    <n v="120"/>
    <n v="1.08"/>
    <n v="1.23"/>
  </r>
  <r>
    <x v="0"/>
    <x v="0"/>
    <x v="3"/>
    <s v="Heineken"/>
    <s v="|33/01/08|"/>
    <n v="120"/>
    <n v="1.04"/>
    <n v="1.35"/>
  </r>
  <r>
    <x v="0"/>
    <x v="0"/>
    <x v="3"/>
    <s v="Heineken"/>
    <s v="|33/01/09|"/>
    <n v="72"/>
    <n v="1.0900000000000001"/>
    <n v="1.3"/>
  </r>
  <r>
    <x v="0"/>
    <x v="0"/>
    <x v="3"/>
    <s v="Heineken"/>
    <s v="|33/01/10|"/>
    <n v="60"/>
    <n v="1.1499999999999999"/>
    <n v="1.36"/>
  </r>
  <r>
    <x v="0"/>
    <x v="0"/>
    <x v="3"/>
    <s v="Heineken"/>
    <s v="|33/01/11|"/>
    <n v="48"/>
    <n v="1.1599999999999999"/>
    <n v="1.2"/>
  </r>
  <r>
    <x v="0"/>
    <x v="0"/>
    <x v="3"/>
    <s v="Heineken"/>
    <s v="|33/01/12|"/>
    <n v="84"/>
    <n v="1.03"/>
    <n v="1.26"/>
  </r>
  <r>
    <x v="0"/>
    <x v="0"/>
    <x v="3"/>
    <s v="Heineken"/>
    <s v="|33/01/13|"/>
    <n v="84"/>
    <n v="1.0900000000000001"/>
    <n v="1.3"/>
  </r>
  <r>
    <x v="0"/>
    <x v="0"/>
    <x v="3"/>
    <s v="Heineken"/>
    <s v="|33/01/14|"/>
    <n v="120"/>
    <n v="1.19"/>
    <n v="1.21"/>
  </r>
  <r>
    <x v="0"/>
    <x v="0"/>
    <x v="3"/>
    <s v="Heineken"/>
    <s v="|33/01/15|"/>
    <n v="48"/>
    <n v="1.01"/>
    <n v="1.22"/>
  </r>
  <r>
    <x v="0"/>
    <x v="0"/>
    <x v="3"/>
    <s v="Heineken"/>
    <s v="|33/01/16|"/>
    <n v="168"/>
    <n v="1.1100000000000001"/>
    <n v="1.33"/>
  </r>
  <r>
    <x v="0"/>
    <x v="0"/>
    <x v="3"/>
    <s v="Heineken"/>
    <s v="|33/01/17|"/>
    <n v="144"/>
    <n v="1"/>
    <n v="1.34"/>
  </r>
  <r>
    <x v="0"/>
    <x v="0"/>
    <x v="3"/>
    <s v="Heineken"/>
    <s v="|33/01/18|"/>
    <n v="144"/>
    <n v="1.19"/>
    <n v="1.34"/>
  </r>
  <r>
    <x v="0"/>
    <x v="0"/>
    <x v="3"/>
    <s v="Heineken"/>
    <s v="|33/01/19|"/>
    <n v="156"/>
    <n v="1.0900000000000001"/>
    <n v="1.31"/>
  </r>
  <r>
    <x v="0"/>
    <x v="0"/>
    <x v="3"/>
    <s v="Heineken"/>
    <s v="|33/01/20|"/>
    <n v="120"/>
    <n v="1"/>
    <n v="1.27"/>
  </r>
  <r>
    <x v="0"/>
    <x v="0"/>
    <x v="3"/>
    <s v="Heineken"/>
    <s v="|33/01/21|"/>
    <n v="108"/>
    <n v="1.1000000000000001"/>
    <n v="1.33"/>
  </r>
  <r>
    <x v="0"/>
    <x v="0"/>
    <x v="3"/>
    <s v="Heineken"/>
    <s v="|33/01/22|"/>
    <n v="108"/>
    <n v="1.1499999999999999"/>
    <n v="1.37"/>
  </r>
  <r>
    <x v="0"/>
    <x v="0"/>
    <x v="3"/>
    <s v="Heineken"/>
    <s v="|33/01/23|"/>
    <n v="108"/>
    <n v="1.0900000000000001"/>
    <n v="1.37"/>
  </r>
  <r>
    <x v="0"/>
    <x v="0"/>
    <x v="3"/>
    <s v="Heineken"/>
    <s v="|33/01/24|"/>
    <n v="168"/>
    <n v="1.0900000000000001"/>
    <n v="1.23"/>
  </r>
  <r>
    <x v="0"/>
    <x v="0"/>
    <x v="3"/>
    <s v="Heineken"/>
    <s v="|33/01/25|"/>
    <n v="144"/>
    <n v="1.05"/>
    <n v="1.3"/>
  </r>
  <r>
    <x v="0"/>
    <x v="0"/>
    <x v="3"/>
    <s v="Heineken"/>
    <s v="|33/01/26|"/>
    <n v="108"/>
    <n v="1.1599999999999999"/>
    <n v="1.3"/>
  </r>
  <r>
    <x v="0"/>
    <x v="0"/>
    <x v="3"/>
    <s v="Heineken"/>
    <s v="|33/01/30|"/>
    <n v="168"/>
    <n v="1.19"/>
    <n v="1.28"/>
  </r>
  <r>
    <x v="0"/>
    <x v="0"/>
    <x v="3"/>
    <s v="Heineken"/>
    <s v="|33/01/31|"/>
    <n v="132"/>
    <n v="1.08"/>
    <n v="1.4"/>
  </r>
  <r>
    <x v="0"/>
    <x v="0"/>
    <x v="3"/>
    <s v="Heineken"/>
    <s v="|33/01/32|"/>
    <n v="132"/>
    <n v="1.17"/>
    <n v="1.23"/>
  </r>
  <r>
    <x v="0"/>
    <x v="0"/>
    <x v="3"/>
    <s v="Heineken"/>
    <s v="|33/01/33|"/>
    <n v="132"/>
    <n v="1.0900000000000001"/>
    <n v="1.21"/>
  </r>
  <r>
    <x v="0"/>
    <x v="0"/>
    <x v="3"/>
    <s v="Heineken"/>
    <s v="|33/01/40|"/>
    <n v="48"/>
    <n v="1.1499999999999999"/>
    <n v="1.36"/>
  </r>
  <r>
    <x v="0"/>
    <x v="0"/>
    <x v="3"/>
    <s v="Heineken"/>
    <s v="|33/01/41|"/>
    <n v="96"/>
    <n v="1.02"/>
    <n v="1.32"/>
  </r>
  <r>
    <x v="0"/>
    <x v="0"/>
    <x v="3"/>
    <s v="Heineken"/>
    <s v="|33/01/42|"/>
    <n v="156"/>
    <n v="1.18"/>
    <n v="1.23"/>
  </r>
  <r>
    <x v="0"/>
    <x v="0"/>
    <x v="3"/>
    <s v="Heineken"/>
    <s v="|33/01/43|"/>
    <n v="108"/>
    <n v="1.17"/>
    <n v="1.25"/>
  </r>
  <r>
    <x v="0"/>
    <x v="0"/>
    <x v="3"/>
    <s v="Heineken"/>
    <s v="|33/01/44|"/>
    <n v="108"/>
    <n v="1.1399999999999999"/>
    <n v="1.3"/>
  </r>
  <r>
    <x v="0"/>
    <x v="0"/>
    <x v="3"/>
    <s v="Heineken"/>
    <s v="|33/01/45|"/>
    <n v="132"/>
    <n v="1.01"/>
    <n v="1.27"/>
  </r>
  <r>
    <x v="0"/>
    <x v="0"/>
    <x v="3"/>
    <s v="Heineken"/>
    <s v="|33/01/46|"/>
    <n v="48"/>
    <n v="1.05"/>
    <n v="1.25"/>
  </r>
  <r>
    <x v="0"/>
    <x v="0"/>
    <x v="3"/>
    <s v="Heineken"/>
    <s v="|33/01/47|"/>
    <n v="60"/>
    <n v="1.06"/>
    <n v="1.27"/>
  </r>
  <r>
    <x v="0"/>
    <x v="0"/>
    <x v="3"/>
    <s v="Heineken"/>
    <s v="|33/01/48|"/>
    <n v="48"/>
    <n v="1.1499999999999999"/>
    <n v="1.36"/>
  </r>
  <r>
    <x v="0"/>
    <x v="0"/>
    <x v="3"/>
    <s v="Heineken"/>
    <s v="|33/01/49|"/>
    <n v="144"/>
    <n v="1"/>
    <n v="1.36"/>
  </r>
  <r>
    <x v="0"/>
    <x v="0"/>
    <x v="3"/>
    <s v="Heineken"/>
    <s v="|33/01/50|"/>
    <n v="96"/>
    <n v="1.07"/>
    <n v="1.38"/>
  </r>
  <r>
    <x v="0"/>
    <x v="0"/>
    <x v="3"/>
    <s v="Heineken"/>
    <s v="|33/01/51|"/>
    <n v="168"/>
    <n v="1.18"/>
    <n v="1.23"/>
  </r>
  <r>
    <x v="0"/>
    <x v="0"/>
    <x v="3"/>
    <s v="Heineken"/>
    <s v="|33/01/52|"/>
    <n v="60"/>
    <n v="1.1100000000000001"/>
    <n v="1.2"/>
  </r>
  <r>
    <x v="0"/>
    <x v="0"/>
    <x v="3"/>
    <s v="Heineken"/>
    <s v="|33/01/60|"/>
    <n v="48"/>
    <n v="1.08"/>
    <n v="1.27"/>
  </r>
  <r>
    <x v="0"/>
    <x v="0"/>
    <x v="3"/>
    <s v="Heineken"/>
    <s v="|33/01/61|"/>
    <n v="120"/>
    <n v="1.08"/>
    <n v="1.25"/>
  </r>
  <r>
    <x v="0"/>
    <x v="0"/>
    <x v="3"/>
    <s v="Heineken"/>
    <s v="|33/01/62|"/>
    <n v="48"/>
    <n v="1.1399999999999999"/>
    <n v="1.35"/>
  </r>
  <r>
    <x v="0"/>
    <x v="0"/>
    <x v="3"/>
    <s v="Heineken"/>
    <s v="|33/01/63|"/>
    <n v="60"/>
    <n v="1.1299999999999999"/>
    <n v="1.37"/>
  </r>
  <r>
    <x v="0"/>
    <x v="0"/>
    <x v="3"/>
    <s v="Heineken"/>
    <s v="|33/01/64|"/>
    <n v="156"/>
    <n v="1.06"/>
    <n v="1.21"/>
  </r>
  <r>
    <x v="0"/>
    <x v="0"/>
    <x v="3"/>
    <s v="Heineken"/>
    <s v="|33/10/01|"/>
    <n v="168"/>
    <n v="1.18"/>
    <n v="1.39"/>
  </r>
  <r>
    <x v="0"/>
    <x v="0"/>
    <x v="3"/>
    <s v="Heineken"/>
    <s v="|33/99/91|"/>
    <n v="132"/>
    <n v="1.1299999999999999"/>
    <n v="1.39"/>
  </r>
  <r>
    <x v="0"/>
    <x v="0"/>
    <x v="3"/>
    <s v="Heineken"/>
    <s v="|33/99/92|"/>
    <n v="60"/>
    <n v="1.04"/>
    <n v="1.28"/>
  </r>
  <r>
    <x v="0"/>
    <x v="0"/>
    <x v="3"/>
    <s v="Heineken"/>
    <s v="|33/99/93|"/>
    <n v="96"/>
    <n v="1.1200000000000001"/>
    <n v="1.32"/>
  </r>
  <r>
    <x v="0"/>
    <x v="0"/>
    <x v="3"/>
    <s v="Heineken"/>
    <s v="|33/99/94|"/>
    <n v="120"/>
    <n v="1.18"/>
    <n v="1.36"/>
  </r>
  <r>
    <x v="0"/>
    <x v="0"/>
    <x v="3"/>
    <s v="Heineken"/>
    <s v="|33/99/95|"/>
    <n v="96"/>
    <n v="1.03"/>
    <n v="1.21"/>
  </r>
  <r>
    <x v="0"/>
    <x v="0"/>
    <x v="3"/>
    <s v="Heineken"/>
    <s v="|33/99/96|"/>
    <n v="120"/>
    <n v="1.1000000000000001"/>
    <n v="1.34"/>
  </r>
  <r>
    <x v="0"/>
    <x v="0"/>
    <x v="3"/>
    <s v="Heineken"/>
    <s v="|33/99/98|"/>
    <n v="168"/>
    <n v="1.05"/>
    <n v="1.36"/>
  </r>
  <r>
    <x v="0"/>
    <x v="0"/>
    <x v="3"/>
    <s v="Heineken"/>
    <s v="|33/99/99|"/>
    <n v="84"/>
    <n v="1.1599999999999999"/>
    <n v="1.26"/>
  </r>
  <r>
    <x v="0"/>
    <x v="0"/>
    <x v="3"/>
    <s v="Tuborg"/>
    <s v="|33/99/97|"/>
    <n v="60"/>
    <n v="1.0900000000000001"/>
    <n v="1.33"/>
  </r>
  <r>
    <x v="0"/>
    <x v="0"/>
    <x v="3"/>
    <s v="Tuborg"/>
    <s v="|97/01/01|"/>
    <n v="72"/>
    <n v="1"/>
    <n v="1.22"/>
  </r>
  <r>
    <x v="0"/>
    <x v="0"/>
    <x v="3"/>
    <s v="Tuborg"/>
    <s v="|97/01/02|"/>
    <n v="96"/>
    <n v="1.0900000000000001"/>
    <n v="1.31"/>
  </r>
  <r>
    <x v="0"/>
    <x v="0"/>
    <x v="3"/>
    <s v="Tuborg"/>
    <s v="|97/01/03|"/>
    <n v="96"/>
    <n v="1.19"/>
    <n v="1.26"/>
  </r>
  <r>
    <x v="0"/>
    <x v="0"/>
    <x v="3"/>
    <s v="Tuborg"/>
    <s v="|97/02/01|"/>
    <n v="60"/>
    <n v="1.07"/>
    <n v="1.23"/>
  </r>
  <r>
    <x v="0"/>
    <x v="0"/>
    <x v="3"/>
    <s v="Tuborg"/>
    <s v="|97/02/02|"/>
    <n v="84"/>
    <n v="1.08"/>
    <n v="1.25"/>
  </r>
  <r>
    <x v="0"/>
    <x v="0"/>
    <x v="3"/>
    <s v="Tuborg"/>
    <s v="|97/02/03|"/>
    <n v="156"/>
    <n v="1.01"/>
    <n v="1.32"/>
  </r>
  <r>
    <x v="0"/>
    <x v="0"/>
    <x v="3"/>
    <s v="Tuborg"/>
    <s v="|97/02/05|"/>
    <n v="72"/>
    <n v="1.1499999999999999"/>
    <n v="1.29"/>
  </r>
  <r>
    <x v="0"/>
    <x v="0"/>
    <x v="6"/>
    <s v="Optima"/>
    <s v="|64/01/01|"/>
    <n v="2256"/>
    <n v="2.4900000000000002"/>
    <n v="3.85"/>
  </r>
  <r>
    <x v="0"/>
    <x v="0"/>
    <x v="6"/>
    <s v="Optima"/>
    <s v="|64/01/02|"/>
    <n v="2088"/>
    <n v="2.99"/>
    <n v="3.62"/>
  </r>
  <r>
    <x v="0"/>
    <x v="0"/>
    <x v="6"/>
    <s v="Optima"/>
    <s v="|64/02/01|"/>
    <n v="1584"/>
    <n v="2.97"/>
    <n v="3.39"/>
  </r>
  <r>
    <x v="0"/>
    <x v="0"/>
    <x v="6"/>
    <s v="Optima"/>
    <s v="|64/02/02|"/>
    <n v="2088"/>
    <n v="2.8"/>
    <n v="3.35"/>
  </r>
  <r>
    <x v="0"/>
    <x v="0"/>
    <x v="6"/>
    <s v="Optima"/>
    <s v="|64/02/03|"/>
    <n v="2664"/>
    <n v="2.76"/>
    <n v="3.51"/>
  </r>
  <r>
    <x v="0"/>
    <x v="0"/>
    <x v="6"/>
    <s v="Optima"/>
    <s v="|64/02/04|"/>
    <n v="2712"/>
    <n v="2.77"/>
    <n v="3.51"/>
  </r>
  <r>
    <x v="0"/>
    <x v="0"/>
    <x v="6"/>
    <s v="Optima"/>
    <s v="|64/02/05|"/>
    <n v="1896"/>
    <n v="2.61"/>
    <n v="3.67"/>
  </r>
  <r>
    <x v="0"/>
    <x v="0"/>
    <x v="4"/>
    <s v="Genco"/>
    <s v="|20/10/02|"/>
    <n v="588"/>
    <n v="4.63"/>
    <n v="5.12"/>
  </r>
  <r>
    <x v="0"/>
    <x v="0"/>
    <x v="4"/>
    <s v="Genco"/>
    <s v="|20/10/03|"/>
    <n v="348"/>
    <n v="4.6500000000000004"/>
    <n v="5.28"/>
  </r>
  <r>
    <x v="0"/>
    <x v="0"/>
    <x v="4"/>
    <s v="Genco"/>
    <s v="|20/10/04|"/>
    <n v="408"/>
    <n v="4.8899999999999997"/>
    <n v="5.01"/>
  </r>
  <r>
    <x v="0"/>
    <x v="0"/>
    <x v="4"/>
    <s v="Genco"/>
    <s v="|20/10/05|"/>
    <n v="276"/>
    <n v="4.82"/>
    <n v="5.05"/>
  </r>
  <r>
    <x v="0"/>
    <x v="0"/>
    <x v="4"/>
    <s v="Genco"/>
    <s v="|20/10/06|"/>
    <n v="624"/>
    <n v="4.37"/>
    <n v="5.09"/>
  </r>
  <r>
    <x v="0"/>
    <x v="0"/>
    <x v="4"/>
    <s v="Genco"/>
    <s v="|20/10/07|"/>
    <n v="720"/>
    <n v="4.63"/>
    <n v="5.25"/>
  </r>
  <r>
    <x v="0"/>
    <x v="0"/>
    <x v="4"/>
    <s v="Genco"/>
    <s v="|20/10/08|"/>
    <n v="492"/>
    <n v="4.9000000000000004"/>
    <n v="5.09"/>
  </r>
  <r>
    <x v="0"/>
    <x v="0"/>
    <x v="4"/>
    <s v="Genco"/>
    <s v="|20/10/09|"/>
    <n v="504"/>
    <n v="4.43"/>
    <n v="5.29"/>
  </r>
  <r>
    <x v="0"/>
    <x v="0"/>
    <x v="4"/>
    <s v="Genco"/>
    <s v="|20/10/10|"/>
    <n v="492"/>
    <n v="4.49"/>
    <n v="5.34"/>
  </r>
  <r>
    <x v="0"/>
    <x v="0"/>
    <x v="4"/>
    <s v="Genco"/>
    <s v="|20/10/11|"/>
    <n v="456"/>
    <n v="4.87"/>
    <n v="5.15"/>
  </r>
  <r>
    <x v="0"/>
    <x v="0"/>
    <x v="4"/>
    <s v="Genco"/>
    <s v="|20/10/12|"/>
    <n v="624"/>
    <n v="4.58"/>
    <n v="5.4"/>
  </r>
  <r>
    <x v="0"/>
    <x v="0"/>
    <x v="4"/>
    <s v="Genco"/>
    <s v="|20/13/01|"/>
    <n v="648"/>
    <n v="4.28"/>
    <n v="5.13"/>
  </r>
  <r>
    <x v="0"/>
    <x v="0"/>
    <x v="4"/>
    <s v="Genco"/>
    <s v="|20/13/02|"/>
    <n v="276"/>
    <n v="4.09"/>
    <n v="5.16"/>
  </r>
  <r>
    <x v="0"/>
    <x v="0"/>
    <x v="4"/>
    <s v="Genco"/>
    <s v="|20/13/03|"/>
    <n v="684"/>
    <n v="4.8600000000000003"/>
    <n v="5.22"/>
  </r>
  <r>
    <x v="0"/>
    <x v="0"/>
    <x v="4"/>
    <s v="Genco"/>
    <s v="|20/13/04|"/>
    <n v="612"/>
    <n v="4.3899999999999997"/>
    <n v="5.4"/>
  </r>
  <r>
    <x v="0"/>
    <x v="0"/>
    <x v="4"/>
    <s v="Genco"/>
    <s v="|20/13/05|"/>
    <n v="312"/>
    <n v="4.79"/>
    <n v="5.19"/>
  </r>
  <r>
    <x v="0"/>
    <x v="0"/>
    <x v="4"/>
    <s v="Genco"/>
    <s v="|20/13/06|"/>
    <n v="252"/>
    <n v="4.05"/>
    <n v="5.22"/>
  </r>
  <r>
    <x v="0"/>
    <x v="0"/>
    <x v="4"/>
    <s v="Genco"/>
    <s v="|20/13/07|"/>
    <n v="600"/>
    <n v="4.55"/>
    <n v="5.33"/>
  </r>
  <r>
    <x v="0"/>
    <x v="0"/>
    <x v="4"/>
    <s v="Genco"/>
    <s v="|20/13/08|"/>
    <n v="360"/>
    <n v="4.0199999999999996"/>
    <n v="5.34"/>
  </r>
  <r>
    <x v="0"/>
    <x v="0"/>
    <x v="4"/>
    <s v="Genco"/>
    <s v="|20/13/09|"/>
    <n v="420"/>
    <n v="4.66"/>
    <n v="5.37"/>
  </r>
  <r>
    <x v="0"/>
    <x v="0"/>
    <x v="4"/>
    <s v="Genco"/>
    <s v="|20/13/10|"/>
    <n v="276"/>
    <n v="4.4800000000000004"/>
    <n v="5.38"/>
  </r>
  <r>
    <x v="0"/>
    <x v="0"/>
    <x v="4"/>
    <s v="Genco"/>
    <s v="|20/13/11|"/>
    <n v="456"/>
    <n v="4.3499999999999996"/>
    <n v="5.19"/>
  </r>
  <r>
    <x v="0"/>
    <x v="0"/>
    <x v="4"/>
    <s v="Genco"/>
    <s v="|20/13/12|"/>
    <n v="408"/>
    <n v="4.6100000000000003"/>
    <n v="5.2"/>
  </r>
  <r>
    <x v="0"/>
    <x v="0"/>
    <x v="4"/>
    <s v="Genco"/>
    <s v="|20/13/13|"/>
    <n v="444"/>
    <n v="4.21"/>
    <n v="5.0199999999999996"/>
  </r>
  <r>
    <x v="0"/>
    <x v="0"/>
    <x v="4"/>
    <s v="Genco"/>
    <s v="|20/13/14|"/>
    <n v="540"/>
    <n v="4.75"/>
    <n v="5.18"/>
  </r>
  <r>
    <x v="0"/>
    <x v="0"/>
    <x v="4"/>
    <s v="Genco"/>
    <s v="|20/13/15|"/>
    <n v="252"/>
    <n v="4.3"/>
    <n v="5.08"/>
  </r>
  <r>
    <x v="0"/>
    <x v="0"/>
    <x v="4"/>
    <s v="Genco"/>
    <s v="|20/13/16|"/>
    <n v="276"/>
    <n v="4.84"/>
    <n v="5.27"/>
  </r>
  <r>
    <x v="0"/>
    <x v="0"/>
    <x v="4"/>
    <s v="Genco"/>
    <s v="|20/13/17|"/>
    <n v="468"/>
    <n v="4.4400000000000004"/>
    <n v="5.36"/>
  </r>
  <r>
    <x v="0"/>
    <x v="0"/>
    <x v="4"/>
    <s v="Genco"/>
    <s v="|20/13/18|"/>
    <n v="408"/>
    <n v="4.8099999999999996"/>
    <n v="5.1100000000000003"/>
  </r>
  <r>
    <x v="0"/>
    <x v="0"/>
    <x v="4"/>
    <s v="Genco"/>
    <s v="|20/13/19|"/>
    <n v="360"/>
    <n v="4.88"/>
    <n v="5.0599999999999996"/>
  </r>
  <r>
    <x v="0"/>
    <x v="0"/>
    <x v="4"/>
    <s v="Genco"/>
    <s v="|20/13/20|"/>
    <n v="276"/>
    <n v="4.2300000000000004"/>
    <n v="5.22"/>
  </r>
  <r>
    <x v="0"/>
    <x v="0"/>
    <x v="4"/>
    <s v="Genco"/>
    <s v="|20/13/21|"/>
    <n v="720"/>
    <n v="4.6500000000000004"/>
    <n v="5.0599999999999996"/>
  </r>
  <r>
    <x v="0"/>
    <x v="0"/>
    <x v="4"/>
    <s v="Genco"/>
    <s v="|20/13/22|"/>
    <n v="600"/>
    <n v="4.5"/>
    <n v="5.15"/>
  </r>
  <r>
    <x v="0"/>
    <x v="0"/>
    <x v="4"/>
    <s v="Genco"/>
    <s v="|20/13/23|"/>
    <n v="336"/>
    <n v="4.66"/>
    <n v="5.27"/>
  </r>
  <r>
    <x v="0"/>
    <x v="0"/>
    <x v="4"/>
    <s v="Genco"/>
    <s v="|20/13/24|"/>
    <n v="384"/>
    <n v="4.01"/>
    <n v="5.22"/>
  </r>
  <r>
    <x v="0"/>
    <x v="0"/>
    <x v="4"/>
    <s v="Genco"/>
    <s v="|20/13/28|"/>
    <n v="348"/>
    <n v="4.24"/>
    <n v="5.16"/>
  </r>
  <r>
    <x v="0"/>
    <x v="0"/>
    <x v="4"/>
    <s v="Genco"/>
    <s v="|20/13/29|"/>
    <n v="564"/>
    <n v="4.6399999999999997"/>
    <n v="5.31"/>
  </r>
  <r>
    <x v="0"/>
    <x v="0"/>
    <x v="4"/>
    <s v="Genco"/>
    <s v="|20/13/30|"/>
    <n v="348"/>
    <n v="4.47"/>
    <n v="5.4"/>
  </r>
  <r>
    <x v="0"/>
    <x v="0"/>
    <x v="4"/>
    <s v="Genco"/>
    <s v="|20/13/31|"/>
    <n v="408"/>
    <n v="4.2699999999999996"/>
    <n v="5.16"/>
  </r>
  <r>
    <x v="0"/>
    <x v="0"/>
    <x v="4"/>
    <s v="Genco"/>
    <s v="|20/13/32|"/>
    <n v="648"/>
    <n v="4.53"/>
    <n v="5.04"/>
  </r>
  <r>
    <x v="0"/>
    <x v="0"/>
    <x v="4"/>
    <s v="Genco"/>
    <s v="|20/13/33|"/>
    <n v="312"/>
    <n v="4.3"/>
    <n v="5.1100000000000003"/>
  </r>
  <r>
    <x v="0"/>
    <x v="0"/>
    <x v="4"/>
    <s v="Genco"/>
    <s v="|20/13/34|"/>
    <n v="264"/>
    <n v="4.46"/>
    <n v="5.01"/>
  </r>
  <r>
    <x v="0"/>
    <x v="0"/>
    <x v="4"/>
    <s v="Genco"/>
    <s v="|20/13/35|"/>
    <n v="240"/>
    <n v="4.2699999999999996"/>
    <n v="5.21"/>
  </r>
  <r>
    <x v="0"/>
    <x v="0"/>
    <x v="4"/>
    <s v="Genco"/>
    <s v="|20/13/36|"/>
    <n v="516"/>
    <n v="4.99"/>
    <n v="5.22"/>
  </r>
  <r>
    <x v="0"/>
    <x v="0"/>
    <x v="4"/>
    <s v="Genco"/>
    <s v="|20/13/37|"/>
    <n v="468"/>
    <n v="4.25"/>
    <n v="5.05"/>
  </r>
  <r>
    <x v="0"/>
    <x v="0"/>
    <x v="4"/>
    <s v="Genco"/>
    <s v="|20/13/38|"/>
    <n v="372"/>
    <n v="4.3"/>
    <n v="5.0199999999999996"/>
  </r>
  <r>
    <x v="0"/>
    <x v="0"/>
    <x v="4"/>
    <s v="Genco"/>
    <s v="|20/13/39|"/>
    <n v="708"/>
    <n v="4.18"/>
    <n v="5.2"/>
  </r>
  <r>
    <x v="0"/>
    <x v="0"/>
    <x v="4"/>
    <s v="Genco"/>
    <s v="|20/13/40|"/>
    <n v="684"/>
    <n v="4.4400000000000004"/>
    <n v="5.14"/>
  </r>
  <r>
    <x v="0"/>
    <x v="0"/>
    <x v="4"/>
    <s v="Genco"/>
    <s v="|20/13/42|"/>
    <n v="660"/>
    <n v="4.47"/>
    <n v="5.33"/>
  </r>
  <r>
    <x v="0"/>
    <x v="0"/>
    <x v="4"/>
    <s v="Genco"/>
    <s v="|20/13/43|"/>
    <n v="336"/>
    <n v="4.4000000000000004"/>
    <n v="5.33"/>
  </r>
  <r>
    <x v="0"/>
    <x v="0"/>
    <x v="4"/>
    <s v="Genco"/>
    <s v="|20/13/44|"/>
    <n v="456"/>
    <n v="4.2699999999999996"/>
    <n v="5.01"/>
  </r>
  <r>
    <x v="0"/>
    <x v="0"/>
    <x v="4"/>
    <s v="Genco"/>
    <s v="|20/13/45|"/>
    <n v="300"/>
    <n v="4.26"/>
    <n v="5.33"/>
  </r>
  <r>
    <x v="0"/>
    <x v="0"/>
    <x v="4"/>
    <s v="Genco"/>
    <s v="|20/13/46|"/>
    <n v="312"/>
    <n v="4.43"/>
    <n v="5.3"/>
  </r>
  <r>
    <x v="0"/>
    <x v="0"/>
    <x v="4"/>
    <s v="Genco"/>
    <s v="|20/13/47|"/>
    <n v="552"/>
    <n v="4"/>
    <n v="5.01"/>
  </r>
  <r>
    <x v="0"/>
    <x v="0"/>
    <x v="4"/>
    <s v="Genco"/>
    <s v="|20/13/48|"/>
    <n v="612"/>
    <n v="4.91"/>
    <n v="5.33"/>
  </r>
  <r>
    <x v="0"/>
    <x v="0"/>
    <x v="4"/>
    <s v="Genco"/>
    <s v="|20/13/49*|"/>
    <n v="696"/>
    <n v="4.0199999999999996"/>
    <n v="5.35"/>
  </r>
  <r>
    <x v="0"/>
    <x v="0"/>
    <x v="3"/>
    <s v="Genco"/>
    <s v="|20/14/01|"/>
    <n v="132"/>
    <n v="1.1000000000000001"/>
    <n v="1.31"/>
  </r>
  <r>
    <x v="0"/>
    <x v="0"/>
    <x v="3"/>
    <s v="Genco"/>
    <s v="|20/14/02|"/>
    <n v="120"/>
    <n v="1.1399999999999999"/>
    <n v="1.22"/>
  </r>
  <r>
    <x v="0"/>
    <x v="0"/>
    <x v="3"/>
    <s v="Genco"/>
    <s v="|20/14/03|"/>
    <n v="48"/>
    <n v="1.19"/>
    <n v="1.4"/>
  </r>
  <r>
    <x v="0"/>
    <x v="0"/>
    <x v="3"/>
    <s v="Genco"/>
    <s v="|20/14/04|"/>
    <n v="108"/>
    <n v="1.19"/>
    <n v="1.33"/>
  </r>
  <r>
    <x v="0"/>
    <x v="0"/>
    <x v="3"/>
    <s v="Genco"/>
    <s v="|20/14/05|"/>
    <n v="144"/>
    <n v="1.1399999999999999"/>
    <n v="1.31"/>
  </r>
  <r>
    <x v="0"/>
    <x v="0"/>
    <x v="3"/>
    <s v="Genco"/>
    <s v="|20/14/06|"/>
    <n v="84"/>
    <n v="1"/>
    <n v="1.35"/>
  </r>
  <r>
    <x v="0"/>
    <x v="0"/>
    <x v="3"/>
    <s v="Genco"/>
    <s v="|20/14/08|"/>
    <n v="168"/>
    <n v="1"/>
    <n v="1.28"/>
  </r>
  <r>
    <x v="0"/>
    <x v="0"/>
    <x v="3"/>
    <s v="Genco"/>
    <s v="|20/17/01|"/>
    <n v="108"/>
    <n v="1.1399999999999999"/>
    <n v="1.38"/>
  </r>
  <r>
    <x v="0"/>
    <x v="0"/>
    <x v="3"/>
    <s v="Genco"/>
    <s v="|20/17/02|"/>
    <n v="168"/>
    <n v="1.04"/>
    <n v="1.25"/>
  </r>
  <r>
    <x v="0"/>
    <x v="0"/>
    <x v="3"/>
    <s v="Genco"/>
    <s v="|20/17/03|"/>
    <n v="72"/>
    <n v="1.18"/>
    <n v="1.33"/>
  </r>
  <r>
    <x v="0"/>
    <x v="0"/>
    <x v="3"/>
    <s v="Genco"/>
    <s v="|20/99/91|"/>
    <n v="168"/>
    <n v="1.2"/>
    <n v="1.23"/>
  </r>
  <r>
    <x v="0"/>
    <x v="0"/>
    <x v="6"/>
    <s v="Brembo"/>
    <s v="|46/01/01|"/>
    <n v="2220"/>
    <n v="2.4"/>
    <n v="3.94"/>
  </r>
  <r>
    <x v="0"/>
    <x v="0"/>
    <x v="6"/>
    <s v="Brembo"/>
    <s v="|46/01/02|"/>
    <n v="1500"/>
    <n v="2.62"/>
    <n v="3.42"/>
  </r>
  <r>
    <x v="0"/>
    <x v="0"/>
    <x v="6"/>
    <s v="Brembo"/>
    <s v="|46/01/03|"/>
    <n v="2160"/>
    <n v="2.9"/>
    <n v="3.34"/>
  </r>
  <r>
    <x v="0"/>
    <x v="0"/>
    <x v="6"/>
    <s v="Brembo"/>
    <s v="|46/01/04|"/>
    <n v="1644"/>
    <n v="2.58"/>
    <n v="3.57"/>
  </r>
  <r>
    <x v="0"/>
    <x v="0"/>
    <x v="6"/>
    <s v="Brembo"/>
    <s v="|46/01/05|"/>
    <n v="2616"/>
    <n v="2.92"/>
    <n v="3.93"/>
  </r>
  <r>
    <x v="0"/>
    <x v="0"/>
    <x v="6"/>
    <s v="Brembo"/>
    <s v="|46/01/06|"/>
    <n v="2232"/>
    <n v="2.9"/>
    <n v="3.43"/>
  </r>
  <r>
    <x v="0"/>
    <x v="0"/>
    <x v="6"/>
    <s v="Brembo"/>
    <s v="|46/01/07|"/>
    <n v="2100"/>
    <n v="2.5"/>
    <n v="3.5"/>
  </r>
  <r>
    <x v="0"/>
    <x v="0"/>
    <x v="6"/>
    <s v="Brembo"/>
    <s v="|46/01/08|"/>
    <n v="1344"/>
    <n v="2.63"/>
    <n v="3.3"/>
  </r>
  <r>
    <x v="0"/>
    <x v="0"/>
    <x v="6"/>
    <s v="Brembo"/>
    <s v="|46/01/09|"/>
    <n v="1344"/>
    <n v="2.83"/>
    <n v="3.99"/>
  </r>
  <r>
    <x v="0"/>
    <x v="0"/>
    <x v="6"/>
    <s v="Brembo"/>
    <s v="|46/01/10|"/>
    <n v="1248"/>
    <n v="2.95"/>
    <n v="3.6"/>
  </r>
  <r>
    <x v="0"/>
    <x v="0"/>
    <x v="6"/>
    <s v="Brembo"/>
    <s v="|46/01/11|"/>
    <n v="2592"/>
    <n v="2.59"/>
    <n v="3.45"/>
  </r>
  <r>
    <x v="0"/>
    <x v="0"/>
    <x v="6"/>
    <s v="Brembo"/>
    <s v="|46/01/12|"/>
    <n v="1968"/>
    <n v="2.63"/>
    <n v="3.76"/>
  </r>
  <r>
    <x v="0"/>
    <x v="0"/>
    <x v="6"/>
    <s v="Brembo"/>
    <s v="|46/01/13|"/>
    <n v="2088"/>
    <n v="2.94"/>
    <n v="3.95"/>
  </r>
  <r>
    <x v="0"/>
    <x v="0"/>
    <x v="6"/>
    <s v="Brembo"/>
    <s v="|46/01/14|"/>
    <n v="2484"/>
    <n v="2.73"/>
    <n v="3.3"/>
  </r>
  <r>
    <x v="0"/>
    <x v="0"/>
    <x v="6"/>
    <s v="Brembo"/>
    <s v="|46/01/20|"/>
    <n v="2340"/>
    <n v="2.95"/>
    <n v="3.44"/>
  </r>
  <r>
    <x v="0"/>
    <x v="0"/>
    <x v="2"/>
    <s v="Illy"/>
    <s v="|80/01/01|"/>
    <n v="7896"/>
    <n v="0.61"/>
    <n v="0.94"/>
  </r>
  <r>
    <x v="0"/>
    <x v="0"/>
    <x v="2"/>
    <s v="Illy"/>
    <s v="|80/01/02|"/>
    <n v="9168"/>
    <n v="0.72"/>
    <n v="1.05"/>
  </r>
  <r>
    <x v="0"/>
    <x v="0"/>
    <x v="2"/>
    <s v="Illy"/>
    <s v="|80/01/03|"/>
    <n v="5712"/>
    <n v="0.48"/>
    <n v="0.95"/>
  </r>
  <r>
    <x v="0"/>
    <x v="0"/>
    <x v="2"/>
    <s v="Illy"/>
    <s v="|80/01/04|"/>
    <n v="5448"/>
    <n v="0.55000000000000004"/>
    <n v="1.18"/>
  </r>
  <r>
    <x v="0"/>
    <x v="0"/>
    <x v="2"/>
    <s v="Illy"/>
    <s v="|80/01/05|"/>
    <n v="8040"/>
    <n v="0.94"/>
    <n v="1"/>
  </r>
  <r>
    <x v="0"/>
    <x v="0"/>
    <x v="2"/>
    <s v="Illy"/>
    <s v="|80/01/06|"/>
    <n v="6336"/>
    <n v="1.1499999999999999"/>
    <n v="1.1200000000000001"/>
  </r>
  <r>
    <x v="0"/>
    <x v="0"/>
    <x v="2"/>
    <s v="Illy"/>
    <s v="|80/01/07|"/>
    <n v="5508"/>
    <n v="1.2"/>
    <n v="0.94"/>
  </r>
  <r>
    <x v="0"/>
    <x v="0"/>
    <x v="2"/>
    <s v="Illy"/>
    <s v="|80/01/08|"/>
    <n v="8772"/>
    <n v="0.69"/>
    <n v="1.1499999999999999"/>
  </r>
  <r>
    <x v="0"/>
    <x v="0"/>
    <x v="2"/>
    <s v="Illy"/>
    <s v="|80/01/09|"/>
    <n v="4884"/>
    <n v="0.83"/>
    <n v="1.06"/>
  </r>
  <r>
    <x v="0"/>
    <x v="0"/>
    <x v="2"/>
    <s v="Illy"/>
    <s v="|80/01/10|"/>
    <n v="9312"/>
    <n v="0.69"/>
    <n v="0.94"/>
  </r>
  <r>
    <x v="0"/>
    <x v="0"/>
    <x v="2"/>
    <s v="Illy"/>
    <s v="|80/01/11|"/>
    <n v="5508"/>
    <n v="0.64"/>
    <n v="1.18"/>
  </r>
  <r>
    <x v="0"/>
    <x v="0"/>
    <x v="2"/>
    <s v="Illy"/>
    <s v="|80/01/12|"/>
    <n v="8784"/>
    <n v="0.47"/>
    <n v="0.92"/>
  </r>
  <r>
    <x v="0"/>
    <x v="0"/>
    <x v="2"/>
    <s v="Illy"/>
    <s v="|80/01/13|"/>
    <n v="6480"/>
    <n v="0.92"/>
    <n v="1.1299999999999999"/>
  </r>
  <r>
    <x v="0"/>
    <x v="0"/>
    <x v="2"/>
    <s v="Illy"/>
    <s v="|80/01/14|"/>
    <n v="6348"/>
    <n v="0.55000000000000004"/>
    <n v="0.96"/>
  </r>
  <r>
    <x v="0"/>
    <x v="0"/>
    <x v="2"/>
    <s v="Illy"/>
    <s v="|80/01/15|"/>
    <n v="6528"/>
    <n v="0.54"/>
    <n v="0.94"/>
  </r>
  <r>
    <x v="0"/>
    <x v="0"/>
    <x v="2"/>
    <s v="Illy"/>
    <s v="|80/01/16|"/>
    <n v="5676"/>
    <n v="0.57999999999999996"/>
    <n v="0.95"/>
  </r>
  <r>
    <x v="0"/>
    <x v="0"/>
    <x v="2"/>
    <s v="Illy"/>
    <s v="|80/01/17|"/>
    <n v="5340"/>
    <n v="0.72"/>
    <n v="0.94"/>
  </r>
  <r>
    <x v="0"/>
    <x v="0"/>
    <x v="2"/>
    <s v="Illy"/>
    <s v="|80/01/18|"/>
    <n v="9540"/>
    <n v="0.81"/>
    <n v="1.2"/>
  </r>
  <r>
    <x v="0"/>
    <x v="0"/>
    <x v="2"/>
    <s v="Illy"/>
    <s v="|80/01/19|"/>
    <n v="9180"/>
    <n v="0.44"/>
    <n v="1.1599999999999999"/>
  </r>
  <r>
    <x v="0"/>
    <x v="0"/>
    <x v="2"/>
    <s v="Illy"/>
    <s v="|80/01/20|"/>
    <n v="5340"/>
    <n v="0.87"/>
    <n v="1.1200000000000001"/>
  </r>
  <r>
    <x v="0"/>
    <x v="0"/>
    <x v="2"/>
    <s v="Illy"/>
    <s v="|80/01/21|"/>
    <n v="9444"/>
    <n v="1.1599999999999999"/>
    <n v="0.91"/>
  </r>
  <r>
    <x v="0"/>
    <x v="0"/>
    <x v="2"/>
    <s v="Illy"/>
    <s v="|80/01/22|"/>
    <n v="5748"/>
    <n v="0.5"/>
    <n v="1"/>
  </r>
  <r>
    <x v="0"/>
    <x v="0"/>
    <x v="2"/>
    <s v="Illy"/>
    <s v="|80/01/23|"/>
    <n v="5880"/>
    <n v="0.57999999999999996"/>
    <n v="0.96"/>
  </r>
  <r>
    <x v="0"/>
    <x v="0"/>
    <x v="2"/>
    <s v="Illy"/>
    <s v="|80/01/24|"/>
    <n v="5520"/>
    <n v="0.8"/>
    <n v="0.91"/>
  </r>
  <r>
    <x v="0"/>
    <x v="0"/>
    <x v="2"/>
    <s v="Illy"/>
    <s v="|80/01/25|"/>
    <n v="5796"/>
    <n v="0.95"/>
    <n v="1.1599999999999999"/>
  </r>
  <r>
    <x v="0"/>
    <x v="0"/>
    <x v="2"/>
    <s v="Illy"/>
    <s v="|80/01/26|"/>
    <n v="5652"/>
    <n v="1.18"/>
    <n v="0.9"/>
  </r>
  <r>
    <x v="0"/>
    <x v="0"/>
    <x v="2"/>
    <s v="Illy"/>
    <s v="|80/01/27|"/>
    <n v="5460"/>
    <n v="0.86"/>
    <n v="0.93"/>
  </r>
  <r>
    <x v="0"/>
    <x v="0"/>
    <x v="2"/>
    <s v="Illy"/>
    <s v="|80/01/28|"/>
    <n v="6180"/>
    <n v="0.42"/>
    <n v="0.95"/>
  </r>
  <r>
    <x v="0"/>
    <x v="0"/>
    <x v="2"/>
    <s v="Illy"/>
    <s v="|80/01/29|"/>
    <n v="9240"/>
    <n v="0.63"/>
    <n v="1.1100000000000001"/>
  </r>
  <r>
    <x v="0"/>
    <x v="0"/>
    <x v="2"/>
    <s v="Illy"/>
    <s v="|80/01/30|"/>
    <n v="5952"/>
    <n v="0.73"/>
    <n v="1.1399999999999999"/>
  </r>
  <r>
    <x v="0"/>
    <x v="0"/>
    <x v="2"/>
    <s v="Illy"/>
    <s v="|80/01/31|"/>
    <n v="4980"/>
    <n v="1.1499999999999999"/>
    <n v="1.1100000000000001"/>
  </r>
  <r>
    <x v="0"/>
    <x v="0"/>
    <x v="2"/>
    <s v="Illy"/>
    <s v="|80/01/32|"/>
    <n v="5496"/>
    <n v="0.75"/>
    <n v="1.04"/>
  </r>
  <r>
    <x v="0"/>
    <x v="0"/>
    <x v="2"/>
    <s v="Illy"/>
    <s v="|80/01/33|"/>
    <n v="6624"/>
    <n v="0.75"/>
    <n v="1"/>
  </r>
  <r>
    <x v="0"/>
    <x v="0"/>
    <x v="2"/>
    <s v="Illy"/>
    <s v="|80/01/34|"/>
    <n v="5964"/>
    <n v="0.49"/>
    <n v="0.97"/>
  </r>
  <r>
    <x v="0"/>
    <x v="0"/>
    <x v="2"/>
    <s v="Illy"/>
    <s v="|80/01/35|"/>
    <n v="9036"/>
    <n v="0.66"/>
    <n v="0.98"/>
  </r>
  <r>
    <x v="0"/>
    <x v="0"/>
    <x v="2"/>
    <s v="Illy"/>
    <s v="|80/01/36|"/>
    <n v="5436"/>
    <n v="0.56999999999999995"/>
    <n v="1.1200000000000001"/>
  </r>
  <r>
    <x v="0"/>
    <x v="0"/>
    <x v="2"/>
    <s v="Illy"/>
    <s v="|80/01/37|"/>
    <n v="6648"/>
    <n v="0.72"/>
    <n v="1.18"/>
  </r>
  <r>
    <x v="0"/>
    <x v="0"/>
    <x v="2"/>
    <s v="Illy"/>
    <s v="|80/01/38|"/>
    <n v="5100"/>
    <n v="0.93"/>
    <n v="1"/>
  </r>
  <r>
    <x v="0"/>
    <x v="0"/>
    <x v="7"/>
    <s v="Kraus"/>
    <s v="|126/01/01|"/>
    <n v="756"/>
    <n v="2.87"/>
    <n v="3.89"/>
  </r>
  <r>
    <x v="0"/>
    <x v="0"/>
    <x v="7"/>
    <s v="Kraus"/>
    <s v="|126/01/02|"/>
    <n v="1080"/>
    <n v="2.27"/>
    <n v="3.96"/>
  </r>
  <r>
    <x v="0"/>
    <x v="0"/>
    <x v="7"/>
    <s v="Kraus"/>
    <s v="|126/01/03|"/>
    <n v="1176"/>
    <n v="2.96"/>
    <n v="3.85"/>
  </r>
  <r>
    <x v="0"/>
    <x v="0"/>
    <x v="7"/>
    <s v="Kraus"/>
    <s v="|126/01/04|"/>
    <n v="876"/>
    <n v="2.04"/>
    <n v="3.51"/>
  </r>
  <r>
    <x v="0"/>
    <x v="0"/>
    <x v="7"/>
    <s v="Kraus"/>
    <s v="|126/01/05|"/>
    <n v="708"/>
    <n v="2.5499999999999998"/>
    <n v="3.72"/>
  </r>
  <r>
    <x v="0"/>
    <x v="0"/>
    <x v="7"/>
    <s v="Kraus"/>
    <s v="|126/01/06|"/>
    <n v="1128"/>
    <n v="2.25"/>
    <n v="3.73"/>
  </r>
  <r>
    <x v="0"/>
    <x v="0"/>
    <x v="7"/>
    <s v="Kraus"/>
    <s v="|126/01/07|"/>
    <n v="672"/>
    <n v="2.2599999999999998"/>
    <n v="3.79"/>
  </r>
  <r>
    <x v="0"/>
    <x v="0"/>
    <x v="7"/>
    <s v="Kraus"/>
    <s v="|126/01/08|"/>
    <n v="1032"/>
    <n v="2.5299999999999998"/>
    <n v="3.56"/>
  </r>
  <r>
    <x v="0"/>
    <x v="0"/>
    <x v="7"/>
    <s v="Kraus"/>
    <s v="|126/02/01|"/>
    <n v="756"/>
    <n v="2.1"/>
    <n v="3.93"/>
  </r>
  <r>
    <x v="0"/>
    <x v="0"/>
    <x v="7"/>
    <s v="Kraus"/>
    <s v="|126/02/02|"/>
    <n v="696"/>
    <n v="2.5299999999999998"/>
    <n v="3.47"/>
  </r>
  <r>
    <x v="0"/>
    <x v="0"/>
    <x v="7"/>
    <s v="Kraus"/>
    <s v="|126/02/03|"/>
    <n v="756"/>
    <n v="2.85"/>
    <n v="3.47"/>
  </r>
  <r>
    <x v="0"/>
    <x v="0"/>
    <x v="7"/>
    <s v="Kraus"/>
    <s v="|126/02/04|"/>
    <n v="828"/>
    <n v="2.66"/>
    <n v="3.22"/>
  </r>
  <r>
    <x v="0"/>
    <x v="0"/>
    <x v="7"/>
    <s v="Kraus"/>
    <s v="|126/02/05|"/>
    <n v="816"/>
    <n v="2.0499999999999998"/>
    <n v="4"/>
  </r>
  <r>
    <x v="0"/>
    <x v="0"/>
    <x v="7"/>
    <s v="Kraus"/>
    <s v="|126/02/06|"/>
    <n v="1008"/>
    <n v="2.76"/>
    <n v="3.27"/>
  </r>
  <r>
    <x v="0"/>
    <x v="0"/>
    <x v="7"/>
    <s v="Kraus"/>
    <s v="|126/02/07|"/>
    <n v="852"/>
    <n v="2.68"/>
    <n v="3.94"/>
  </r>
  <r>
    <x v="0"/>
    <x v="0"/>
    <x v="7"/>
    <s v="Kraus"/>
    <s v="|126/02/08|"/>
    <n v="780"/>
    <n v="2.85"/>
    <n v="3.99"/>
  </r>
  <r>
    <x v="0"/>
    <x v="0"/>
    <x v="7"/>
    <s v="Kraus"/>
    <s v="|126/02/09|"/>
    <n v="600"/>
    <n v="2.0699999999999998"/>
    <n v="4"/>
  </r>
  <r>
    <x v="0"/>
    <x v="0"/>
    <x v="7"/>
    <s v="Kraus"/>
    <s v="|126/02/10|"/>
    <n v="732"/>
    <n v="2.2400000000000002"/>
    <n v="3.77"/>
  </r>
  <r>
    <x v="0"/>
    <x v="0"/>
    <x v="7"/>
    <s v="Kraus"/>
    <s v="|126/02/11|"/>
    <n v="936"/>
    <n v="2.4300000000000002"/>
    <n v="3.36"/>
  </r>
  <r>
    <x v="0"/>
    <x v="0"/>
    <x v="7"/>
    <s v="Kraus"/>
    <s v="|126/02/12|"/>
    <n v="1080"/>
    <n v="2.52"/>
    <n v="3.5"/>
  </r>
  <r>
    <x v="0"/>
    <x v="0"/>
    <x v="7"/>
    <s v="Kraus"/>
    <s v="|126/02/13|"/>
    <n v="684"/>
    <n v="2.82"/>
    <n v="3.25"/>
  </r>
  <r>
    <x v="0"/>
    <x v="0"/>
    <x v="7"/>
    <s v="Kraus"/>
    <s v="|126/02/14|"/>
    <n v="972"/>
    <n v="2.38"/>
    <n v="3.87"/>
  </r>
  <r>
    <x v="0"/>
    <x v="0"/>
    <x v="7"/>
    <s v="Kraus"/>
    <s v="|126/03/01|"/>
    <n v="1128"/>
    <n v="2"/>
    <n v="3.39"/>
  </r>
  <r>
    <x v="0"/>
    <x v="0"/>
    <x v="7"/>
    <s v="Kraus"/>
    <s v="|126/03/02|"/>
    <n v="804"/>
    <n v="2.69"/>
    <n v="3.61"/>
  </r>
  <r>
    <x v="0"/>
    <x v="0"/>
    <x v="7"/>
    <s v="Kraus"/>
    <s v="|126/03/03|"/>
    <n v="1128"/>
    <n v="2.46"/>
    <n v="3.52"/>
  </r>
  <r>
    <x v="0"/>
    <x v="0"/>
    <x v="7"/>
    <s v="Kraus"/>
    <s v="|126/03/04|"/>
    <n v="816"/>
    <n v="2.25"/>
    <n v="3.55"/>
  </r>
  <r>
    <x v="0"/>
    <x v="0"/>
    <x v="7"/>
    <s v="Kraus"/>
    <s v="|126/03/05|"/>
    <n v="1056"/>
    <n v="2.25"/>
    <n v="3.87"/>
  </r>
  <r>
    <x v="0"/>
    <x v="0"/>
    <x v="7"/>
    <s v="Fast&amp;Easy"/>
    <s v="|125/02/01|"/>
    <n v="672"/>
    <n v="2.04"/>
    <n v="3.92"/>
  </r>
  <r>
    <x v="0"/>
    <x v="0"/>
    <x v="7"/>
    <s v="Fast&amp;Easy"/>
    <s v="|125/02/04|"/>
    <n v="984"/>
    <n v="2.31"/>
    <n v="3.38"/>
  </r>
  <r>
    <x v="0"/>
    <x v="0"/>
    <x v="7"/>
    <s v="Fast&amp;Easy"/>
    <s v="|125/02/06|"/>
    <n v="660"/>
    <n v="2.35"/>
    <n v="3.38"/>
  </r>
  <r>
    <x v="0"/>
    <x v="0"/>
    <x v="7"/>
    <s v="Fast&amp;Easy"/>
    <s v="|125/02/07|"/>
    <n v="948"/>
    <n v="2.4"/>
    <n v="3.9"/>
  </r>
  <r>
    <x v="0"/>
    <x v="0"/>
    <x v="7"/>
    <s v="Fast&amp;Easy"/>
    <s v="|125/02/08|"/>
    <n v="984"/>
    <n v="2.59"/>
    <n v="3.28"/>
  </r>
  <r>
    <x v="0"/>
    <x v="0"/>
    <x v="7"/>
    <s v="Fast&amp;Easy"/>
    <s v="|125/04/01|"/>
    <n v="1080"/>
    <n v="2.67"/>
    <n v="3.64"/>
  </r>
  <r>
    <x v="0"/>
    <x v="0"/>
    <x v="7"/>
    <s v="Fast&amp;Easy"/>
    <s v="|125/04/16|"/>
    <n v="948"/>
    <n v="2.02"/>
    <n v="3.21"/>
  </r>
  <r>
    <x v="0"/>
    <x v="0"/>
    <x v="7"/>
    <s v="Fast&amp;Easy"/>
    <s v="|125/04/17|"/>
    <n v="1104"/>
    <n v="2.85"/>
    <n v="3.43"/>
  </r>
  <r>
    <x v="0"/>
    <x v="0"/>
    <x v="7"/>
    <s v="Fast&amp;Easy"/>
    <s v="|125/05/02|"/>
    <n v="756"/>
    <n v="2.97"/>
    <n v="3.81"/>
  </r>
  <r>
    <x v="0"/>
    <x v="0"/>
    <x v="7"/>
    <s v="Fast&amp;Easy"/>
    <s v="|125/05/03|"/>
    <n v="624"/>
    <n v="2.0299999999999998"/>
    <n v="3.42"/>
  </r>
  <r>
    <x v="0"/>
    <x v="0"/>
    <x v="7"/>
    <s v="Fast&amp;Easy"/>
    <s v="|125/05/04|"/>
    <n v="936"/>
    <n v="2.0699999999999998"/>
    <n v="3.45"/>
  </r>
  <r>
    <x v="0"/>
    <x v="0"/>
    <x v="7"/>
    <s v="Fast&amp;Easy"/>
    <s v="|125/05/06|"/>
    <n v="1068"/>
    <n v="2.42"/>
    <n v="3.25"/>
  </r>
  <r>
    <x v="0"/>
    <x v="0"/>
    <x v="7"/>
    <s v="Fast&amp;Easy"/>
    <s v="|125/05/07|"/>
    <n v="840"/>
    <n v="2.96"/>
    <n v="3.5"/>
  </r>
  <r>
    <x v="0"/>
    <x v="0"/>
    <x v="7"/>
    <s v="Fast&amp;Easy"/>
    <s v="|125/05/08|"/>
    <n v="960"/>
    <n v="2.74"/>
    <n v="3.39"/>
  </r>
  <r>
    <x v="0"/>
    <x v="0"/>
    <x v="7"/>
    <s v="Fast&amp;Easy"/>
    <s v="|125/05/09|"/>
    <n v="744"/>
    <n v="2.41"/>
    <n v="3.24"/>
  </r>
  <r>
    <x v="0"/>
    <x v="0"/>
    <x v="7"/>
    <s v="Fast&amp;Easy"/>
    <s v="|125/05/15|"/>
    <n v="1044"/>
    <n v="2.79"/>
    <n v="3.83"/>
  </r>
  <r>
    <x v="0"/>
    <x v="0"/>
    <x v="7"/>
    <s v="Fast&amp;Easy"/>
    <s v="|125/05/17|"/>
    <n v="1068"/>
    <n v="2.72"/>
    <n v="3.28"/>
  </r>
  <r>
    <x v="0"/>
    <x v="0"/>
    <x v="7"/>
    <s v="Fast&amp;Easy"/>
    <s v="|125/05/18|"/>
    <n v="924"/>
    <n v="2.38"/>
    <n v="3.49"/>
  </r>
  <r>
    <x v="0"/>
    <x v="0"/>
    <x v="7"/>
    <s v="Fast&amp;Easy"/>
    <s v="|125/05/20|"/>
    <n v="936"/>
    <n v="2.8"/>
    <n v="3.8"/>
  </r>
  <r>
    <x v="0"/>
    <x v="0"/>
    <x v="7"/>
    <s v="Fast&amp;Easy"/>
    <s v="|125/05/22|"/>
    <n v="1056"/>
    <n v="2.6"/>
    <n v="3.75"/>
  </r>
  <r>
    <x v="0"/>
    <x v="0"/>
    <x v="7"/>
    <s v="Fast&amp;Easy"/>
    <s v="|125/05/23|"/>
    <n v="948"/>
    <n v="2.59"/>
    <n v="3.83"/>
  </r>
  <r>
    <x v="0"/>
    <x v="0"/>
    <x v="6"/>
    <s v="Ice Allstars"/>
    <s v="|10/01/01|"/>
    <n v="2760"/>
    <n v="2.84"/>
    <n v="3.67"/>
  </r>
  <r>
    <x v="0"/>
    <x v="0"/>
    <x v="6"/>
    <s v="Ice Allstars"/>
    <s v="|10/01/02|"/>
    <n v="1980"/>
    <n v="2.57"/>
    <n v="3.43"/>
  </r>
  <r>
    <x v="0"/>
    <x v="0"/>
    <x v="6"/>
    <s v="Ice Allstars"/>
    <s v="|10/01/03|"/>
    <n v="2664"/>
    <n v="2.64"/>
    <n v="3.41"/>
  </r>
  <r>
    <x v="0"/>
    <x v="0"/>
    <x v="6"/>
    <s v="Ice Allstars"/>
    <s v="|10/01/04|"/>
    <n v="2136"/>
    <n v="2.38"/>
    <n v="3.66"/>
  </r>
  <r>
    <x v="0"/>
    <x v="0"/>
    <x v="6"/>
    <s v="Ice Allstars"/>
    <s v="|10/01/05|"/>
    <n v="2592"/>
    <n v="2.67"/>
    <n v="3.47"/>
  </r>
  <r>
    <x v="0"/>
    <x v="0"/>
    <x v="6"/>
    <s v="Ice Allstars"/>
    <s v="|10/01/06|"/>
    <n v="2556"/>
    <n v="2.87"/>
    <n v="4"/>
  </r>
  <r>
    <x v="0"/>
    <x v="0"/>
    <x v="6"/>
    <s v="Ice Allstars"/>
    <s v="|10/01/07|"/>
    <n v="2616"/>
    <n v="2.89"/>
    <n v="3.85"/>
  </r>
  <r>
    <x v="0"/>
    <x v="0"/>
    <x v="6"/>
    <s v="Ice Allstars"/>
    <s v="|10/01/08|"/>
    <n v="2640"/>
    <n v="2.85"/>
    <n v="3.57"/>
  </r>
  <r>
    <x v="0"/>
    <x v="0"/>
    <x v="6"/>
    <s v="Ice Allstars"/>
    <s v="|10/01/09|"/>
    <n v="1428"/>
    <n v="2.42"/>
    <n v="3.52"/>
  </r>
  <r>
    <x v="0"/>
    <x v="0"/>
    <x v="7"/>
    <s v="Doleo"/>
    <s v="|113/01/01|"/>
    <n v="936"/>
    <n v="2.63"/>
    <n v="3.22"/>
  </r>
  <r>
    <x v="0"/>
    <x v="0"/>
    <x v="7"/>
    <s v="Doleo"/>
    <s v="|113/01/04|"/>
    <n v="744"/>
    <n v="2.08"/>
    <n v="3.64"/>
  </r>
  <r>
    <x v="0"/>
    <x v="0"/>
    <x v="7"/>
    <s v="Doleo"/>
    <s v="|113/01/05|"/>
    <n v="1200"/>
    <n v="2.29"/>
    <n v="3.64"/>
  </r>
  <r>
    <x v="0"/>
    <x v="0"/>
    <x v="7"/>
    <s v="Doleo"/>
    <s v="|113/01/09|"/>
    <n v="672"/>
    <n v="2.63"/>
    <n v="3.71"/>
  </r>
  <r>
    <x v="0"/>
    <x v="0"/>
    <x v="7"/>
    <s v="Doleo"/>
    <s v="|113/01/23|"/>
    <n v="996"/>
    <n v="2.15"/>
    <n v="3.91"/>
  </r>
  <r>
    <x v="0"/>
    <x v="0"/>
    <x v="7"/>
    <s v="Doleo"/>
    <s v="|113/01/30|"/>
    <n v="876"/>
    <n v="2.79"/>
    <n v="3.6"/>
  </r>
  <r>
    <x v="0"/>
    <x v="0"/>
    <x v="7"/>
    <s v="Doleo"/>
    <s v="|113/01/33|"/>
    <n v="612"/>
    <n v="2.71"/>
    <n v="3.39"/>
  </r>
  <r>
    <x v="0"/>
    <x v="0"/>
    <x v="7"/>
    <s v="Doleo"/>
    <s v="|113/01/34|"/>
    <n v="1104"/>
    <n v="2.65"/>
    <n v="3.55"/>
  </r>
  <r>
    <x v="0"/>
    <x v="0"/>
    <x v="7"/>
    <s v="Doleo"/>
    <s v="|113/01/36|"/>
    <n v="624"/>
    <n v="2.2200000000000002"/>
    <n v="3.58"/>
  </r>
  <r>
    <x v="0"/>
    <x v="0"/>
    <x v="7"/>
    <s v="Doleo"/>
    <s v="|113/01/59|"/>
    <n v="708"/>
    <n v="2.5499999999999998"/>
    <n v="3.41"/>
  </r>
  <r>
    <x v="0"/>
    <x v="0"/>
    <x v="7"/>
    <s v="Doleo"/>
    <s v="|113/01/76|"/>
    <n v="924"/>
    <n v="2.48"/>
    <n v="3.47"/>
  </r>
  <r>
    <x v="0"/>
    <x v="0"/>
    <x v="6"/>
    <s v="Real ice"/>
    <s v="|112/01/01|"/>
    <n v="1440"/>
    <n v="2.75"/>
    <n v="3.38"/>
  </r>
  <r>
    <x v="0"/>
    <x v="0"/>
    <x v="6"/>
    <s v="Real ice"/>
    <s v="|112/01/02|"/>
    <n v="2124"/>
    <n v="2.89"/>
    <n v="3.94"/>
  </r>
  <r>
    <x v="0"/>
    <x v="0"/>
    <x v="6"/>
    <s v="Real ice"/>
    <s v="|112/01/03|"/>
    <n v="1812"/>
    <n v="2.5099999999999998"/>
    <n v="3.35"/>
  </r>
  <r>
    <x v="0"/>
    <x v="0"/>
    <x v="6"/>
    <s v="Real ice"/>
    <s v="|112/01/05|"/>
    <n v="1356"/>
    <n v="2.39"/>
    <n v="3.69"/>
  </r>
  <r>
    <x v="0"/>
    <x v="0"/>
    <x v="4"/>
    <s v="L'Oreal"/>
    <s v="|116/01/01|"/>
    <n v="708"/>
    <n v="4.51"/>
    <n v="5.32"/>
  </r>
  <r>
    <x v="0"/>
    <x v="0"/>
    <x v="4"/>
    <s v="L'Oreal"/>
    <s v="|116/01/02|"/>
    <n v="288"/>
    <n v="4.57"/>
    <n v="5.36"/>
  </r>
  <r>
    <x v="0"/>
    <x v="0"/>
    <x v="4"/>
    <s v="L'Oreal"/>
    <s v="|116/01/03|"/>
    <n v="636"/>
    <n v="4.7"/>
    <n v="5.19"/>
  </r>
  <r>
    <x v="0"/>
    <x v="0"/>
    <x v="4"/>
    <s v="L'Oreal"/>
    <s v="|116/01/04|"/>
    <n v="240"/>
    <n v="4"/>
    <n v="5.18"/>
  </r>
  <r>
    <x v="0"/>
    <x v="0"/>
    <x v="7"/>
    <s v="Green stars"/>
    <s v="|62/10/01|"/>
    <n v="672"/>
    <n v="2.12"/>
    <n v="3.91"/>
  </r>
  <r>
    <x v="0"/>
    <x v="0"/>
    <x v="7"/>
    <s v="Green stars"/>
    <s v="|62/11/15|"/>
    <n v="600"/>
    <n v="2.72"/>
    <n v="3.52"/>
  </r>
  <r>
    <x v="0"/>
    <x v="0"/>
    <x v="7"/>
    <s v="Green stars"/>
    <s v="|82/01/03|"/>
    <n v="1080"/>
    <n v="2.44"/>
    <n v="3.55"/>
  </r>
  <r>
    <x v="0"/>
    <x v="0"/>
    <x v="7"/>
    <s v="Green stars"/>
    <s v="|82/01/04|"/>
    <n v="900"/>
    <n v="2.39"/>
    <n v="3.32"/>
  </r>
  <r>
    <x v="0"/>
    <x v="0"/>
    <x v="7"/>
    <s v="Green stars"/>
    <s v="|82/01/05|"/>
    <n v="636"/>
    <n v="2.61"/>
    <n v="3.97"/>
  </r>
  <r>
    <x v="0"/>
    <x v="0"/>
    <x v="7"/>
    <s v="Green stars"/>
    <s v="|82/01/06|"/>
    <n v="996"/>
    <n v="2.17"/>
    <n v="3.56"/>
  </r>
  <r>
    <x v="0"/>
    <x v="0"/>
    <x v="7"/>
    <s v="Green stars"/>
    <s v="|82/01/07|"/>
    <n v="1080"/>
    <n v="2.56"/>
    <n v="3.74"/>
  </r>
  <r>
    <x v="0"/>
    <x v="0"/>
    <x v="7"/>
    <s v="Green stars"/>
    <s v="|82/01/08|"/>
    <n v="804"/>
    <n v="2.14"/>
    <n v="3.29"/>
  </r>
  <r>
    <x v="0"/>
    <x v="0"/>
    <x v="7"/>
    <s v="Green stars"/>
    <s v="|82/01/09|"/>
    <n v="828"/>
    <n v="2.42"/>
    <n v="3.84"/>
  </r>
  <r>
    <x v="0"/>
    <x v="0"/>
    <x v="7"/>
    <s v="Green stars"/>
    <s v="|82/01/11|"/>
    <n v="840"/>
    <n v="2.56"/>
    <n v="3.42"/>
  </r>
  <r>
    <x v="0"/>
    <x v="0"/>
    <x v="7"/>
    <s v="Green stars"/>
    <s v="|82/01/12|"/>
    <n v="1200"/>
    <n v="2.44"/>
    <n v="3.75"/>
  </r>
  <r>
    <x v="0"/>
    <x v="0"/>
    <x v="7"/>
    <s v="Green stars"/>
    <s v="|82/01/13|"/>
    <n v="888"/>
    <n v="2.98"/>
    <n v="3.2"/>
  </r>
  <r>
    <x v="0"/>
    <x v="0"/>
    <x v="7"/>
    <s v="Green stars"/>
    <s v="|82/01/16|"/>
    <n v="1056"/>
    <n v="2.77"/>
    <n v="3.72"/>
  </r>
  <r>
    <x v="0"/>
    <x v="0"/>
    <x v="7"/>
    <s v="Green stars"/>
    <s v="|82/01/17|"/>
    <n v="1008"/>
    <n v="2.2200000000000002"/>
    <n v="3.62"/>
  </r>
  <r>
    <x v="0"/>
    <x v="0"/>
    <x v="7"/>
    <s v="Green stars"/>
    <s v="|82/01/18|"/>
    <n v="888"/>
    <n v="2.5299999999999998"/>
    <n v="3.94"/>
  </r>
  <r>
    <x v="0"/>
    <x v="0"/>
    <x v="7"/>
    <s v="Green stars"/>
    <s v="|82/01/19|"/>
    <n v="1104"/>
    <n v="2.15"/>
    <n v="3.24"/>
  </r>
  <r>
    <x v="0"/>
    <x v="0"/>
    <x v="7"/>
    <s v="Green stars"/>
    <s v="|82/01/20|"/>
    <n v="1080"/>
    <n v="2.4700000000000002"/>
    <n v="3.96"/>
  </r>
  <r>
    <x v="0"/>
    <x v="0"/>
    <x v="7"/>
    <s v="Green stars"/>
    <s v="|82/01/21|"/>
    <n v="936"/>
    <n v="2.0299999999999998"/>
    <n v="3.92"/>
  </r>
  <r>
    <x v="0"/>
    <x v="0"/>
    <x v="7"/>
    <s v="Green stars"/>
    <s v="|82/01/22|"/>
    <n v="1104"/>
    <n v="2.65"/>
    <n v="3.56"/>
  </r>
  <r>
    <x v="0"/>
    <x v="0"/>
    <x v="7"/>
    <s v="Green stars"/>
    <s v="|82/01/23|"/>
    <n v="1176"/>
    <n v="2.86"/>
    <n v="3.64"/>
  </r>
  <r>
    <x v="0"/>
    <x v="0"/>
    <x v="7"/>
    <s v="Green stars"/>
    <s v="|82/01/24|"/>
    <n v="1032"/>
    <n v="2.96"/>
    <n v="3.98"/>
  </r>
  <r>
    <x v="0"/>
    <x v="0"/>
    <x v="7"/>
    <s v="Green stars"/>
    <s v="|82/01/25|"/>
    <n v="924"/>
    <n v="2.29"/>
    <n v="3.33"/>
  </r>
  <r>
    <x v="0"/>
    <x v="0"/>
    <x v="7"/>
    <s v="Green stars"/>
    <s v="|82/01/26|"/>
    <n v="1164"/>
    <n v="2.73"/>
    <n v="3.79"/>
  </r>
  <r>
    <x v="0"/>
    <x v="0"/>
    <x v="7"/>
    <s v="Green stars"/>
    <s v="|82/01/27|"/>
    <n v="1044"/>
    <n v="2.69"/>
    <n v="3.27"/>
  </r>
  <r>
    <x v="0"/>
    <x v="0"/>
    <x v="7"/>
    <s v="Green stars"/>
    <s v="|82/01/28|"/>
    <n v="792"/>
    <n v="2.54"/>
    <n v="3.85"/>
  </r>
  <r>
    <x v="0"/>
    <x v="0"/>
    <x v="7"/>
    <s v="Green stars"/>
    <s v="|82/01/29|"/>
    <n v="1068"/>
    <n v="2.27"/>
    <n v="3.71"/>
  </r>
  <r>
    <x v="0"/>
    <x v="0"/>
    <x v="7"/>
    <s v="Green stars"/>
    <s v="|82/01/30|"/>
    <n v="1176"/>
    <n v="2.36"/>
    <n v="3.58"/>
  </r>
  <r>
    <x v="0"/>
    <x v="0"/>
    <x v="7"/>
    <s v="Green stars"/>
    <s v="|82/01/31|"/>
    <n v="1104"/>
    <n v="2.68"/>
    <n v="3.93"/>
  </r>
  <r>
    <x v="0"/>
    <x v="0"/>
    <x v="7"/>
    <s v="Green stars"/>
    <s v="|82/01/32|"/>
    <n v="1020"/>
    <n v="2.2599999999999998"/>
    <n v="3.98"/>
  </r>
  <r>
    <x v="0"/>
    <x v="0"/>
    <x v="7"/>
    <s v="Green stars"/>
    <s v="|82/01/33|"/>
    <n v="876"/>
    <n v="2.5"/>
    <n v="3.83"/>
  </r>
  <r>
    <x v="0"/>
    <x v="0"/>
    <x v="7"/>
    <s v="Green stars"/>
    <s v="|82/01/34|"/>
    <n v="1104"/>
    <n v="2.48"/>
    <n v="3.63"/>
  </r>
  <r>
    <x v="0"/>
    <x v="0"/>
    <x v="7"/>
    <s v="Green stars"/>
    <s v="|82/01/35|"/>
    <n v="792"/>
    <n v="2.69"/>
    <n v="3.62"/>
  </r>
  <r>
    <x v="0"/>
    <x v="0"/>
    <x v="7"/>
    <s v="Green stars"/>
    <s v="|82/01/36|"/>
    <n v="1044"/>
    <n v="2.15"/>
    <n v="3.54"/>
  </r>
  <r>
    <x v="0"/>
    <x v="0"/>
    <x v="7"/>
    <s v="Green stars"/>
    <s v="|82/01/37|"/>
    <n v="780"/>
    <n v="2.0099999999999998"/>
    <n v="3.6"/>
  </r>
  <r>
    <x v="0"/>
    <x v="0"/>
    <x v="7"/>
    <s v="Green stars"/>
    <s v="|82/01/38|"/>
    <n v="732"/>
    <n v="2.15"/>
    <n v="3.43"/>
  </r>
  <r>
    <x v="0"/>
    <x v="0"/>
    <x v="7"/>
    <s v="Green stars"/>
    <s v="|82/01/39|"/>
    <n v="804"/>
    <n v="2.06"/>
    <n v="3.25"/>
  </r>
  <r>
    <x v="0"/>
    <x v="0"/>
    <x v="7"/>
    <s v="Green stars"/>
    <s v="|82/01/40|"/>
    <n v="936"/>
    <n v="2.33"/>
    <n v="3.43"/>
  </r>
  <r>
    <x v="0"/>
    <x v="0"/>
    <x v="7"/>
    <s v="Green stars"/>
    <s v="|82/01/41|"/>
    <n v="696"/>
    <n v="2.23"/>
    <n v="3.56"/>
  </r>
  <r>
    <x v="0"/>
    <x v="0"/>
    <x v="7"/>
    <s v="Green stars"/>
    <s v="|82/01/42|"/>
    <n v="1092"/>
    <n v="2.17"/>
    <n v="3.29"/>
  </r>
  <r>
    <x v="0"/>
    <x v="0"/>
    <x v="7"/>
    <s v="Green stars"/>
    <s v="|82/01/43|"/>
    <n v="660"/>
    <n v="2.97"/>
    <n v="3.4"/>
  </r>
  <r>
    <x v="0"/>
    <x v="0"/>
    <x v="7"/>
    <s v="Green stars"/>
    <s v="|82/01/44|"/>
    <n v="864"/>
    <n v="2.15"/>
    <n v="3.24"/>
  </r>
  <r>
    <x v="0"/>
    <x v="0"/>
    <x v="7"/>
    <s v="Green stars"/>
    <s v="|82/01/45|"/>
    <n v="600"/>
    <n v="2.63"/>
    <n v="3.83"/>
  </r>
  <r>
    <x v="0"/>
    <x v="0"/>
    <x v="7"/>
    <s v="Green stars"/>
    <s v="|82/01/46|"/>
    <n v="948"/>
    <n v="2.91"/>
    <n v="3.22"/>
  </r>
  <r>
    <x v="0"/>
    <x v="0"/>
    <x v="7"/>
    <s v="Green stars"/>
    <s v="|82/01/47|"/>
    <n v="876"/>
    <n v="2.38"/>
    <n v="3.83"/>
  </r>
  <r>
    <x v="0"/>
    <x v="0"/>
    <x v="7"/>
    <s v="Green stars"/>
    <s v="|82/01/48|"/>
    <n v="660"/>
    <n v="2.99"/>
    <n v="3.98"/>
  </r>
  <r>
    <x v="0"/>
    <x v="0"/>
    <x v="7"/>
    <s v="Green stars"/>
    <s v="|82/01/49|"/>
    <n v="684"/>
    <n v="2.79"/>
    <n v="3.22"/>
  </r>
  <r>
    <x v="0"/>
    <x v="0"/>
    <x v="7"/>
    <s v="Green stars"/>
    <s v="|82/01/50|"/>
    <n v="600"/>
    <n v="2.19"/>
    <n v="3.53"/>
  </r>
  <r>
    <x v="0"/>
    <x v="0"/>
    <x v="7"/>
    <s v="Green stars"/>
    <s v="|82/01/51|"/>
    <n v="1080"/>
    <n v="2.5"/>
    <n v="3.44"/>
  </r>
  <r>
    <x v="0"/>
    <x v="0"/>
    <x v="7"/>
    <s v="Green stars"/>
    <s v="|82/01/52|"/>
    <n v="924"/>
    <n v="2.92"/>
    <n v="3.96"/>
  </r>
  <r>
    <x v="0"/>
    <x v="0"/>
    <x v="7"/>
    <s v="Green stars"/>
    <s v="|82/01/53|"/>
    <n v="1200"/>
    <n v="2.76"/>
    <n v="3.89"/>
  </r>
  <r>
    <x v="0"/>
    <x v="0"/>
    <x v="7"/>
    <s v="Green stars"/>
    <s v="|82/01/54|"/>
    <n v="888"/>
    <n v="2.2200000000000002"/>
    <n v="3.4"/>
  </r>
  <r>
    <x v="0"/>
    <x v="0"/>
    <x v="7"/>
    <s v="Green stars"/>
    <s v="|82/01/55|"/>
    <n v="1164"/>
    <n v="2.2599999999999998"/>
    <n v="3.45"/>
  </r>
  <r>
    <x v="0"/>
    <x v="0"/>
    <x v="7"/>
    <s v="Green stars"/>
    <s v="|82/01/57|"/>
    <n v="972"/>
    <n v="2.23"/>
    <n v="3.29"/>
  </r>
  <r>
    <x v="0"/>
    <x v="0"/>
    <x v="7"/>
    <s v="Green stars"/>
    <s v="|82/02/01|"/>
    <n v="1176"/>
    <n v="2.2400000000000002"/>
    <n v="3.7"/>
  </r>
  <r>
    <x v="0"/>
    <x v="0"/>
    <x v="7"/>
    <s v="Green stars"/>
    <s v="|82/02/02|"/>
    <n v="1140"/>
    <n v="2.29"/>
    <n v="3.41"/>
  </r>
  <r>
    <x v="0"/>
    <x v="0"/>
    <x v="7"/>
    <s v="Green stars"/>
    <s v="|82/02/03|"/>
    <n v="660"/>
    <n v="2.2000000000000002"/>
    <n v="3.81"/>
  </r>
  <r>
    <x v="0"/>
    <x v="0"/>
    <x v="7"/>
    <s v="Green stars"/>
    <s v="|82/02/05|"/>
    <n v="792"/>
    <n v="2.37"/>
    <n v="3.72"/>
  </r>
  <r>
    <x v="0"/>
    <x v="0"/>
    <x v="7"/>
    <s v="Green stars"/>
    <s v="|82/02/06|"/>
    <n v="768"/>
    <n v="2.1800000000000002"/>
    <n v="3.94"/>
  </r>
  <r>
    <x v="0"/>
    <x v="0"/>
    <x v="7"/>
    <s v="Green stars"/>
    <s v="|82/03/01|"/>
    <n v="744"/>
    <n v="2.75"/>
    <n v="3.63"/>
  </r>
  <r>
    <x v="0"/>
    <x v="0"/>
    <x v="7"/>
    <s v="Bonduelle"/>
    <s v="|26/04/18|"/>
    <n v="648"/>
    <n v="2.99"/>
    <n v="3.33"/>
  </r>
  <r>
    <x v="0"/>
    <x v="0"/>
    <x v="7"/>
    <s v="Bonduelle"/>
    <s v="|62/01/01|"/>
    <n v="780"/>
    <n v="2.36"/>
    <n v="3.77"/>
  </r>
  <r>
    <x v="0"/>
    <x v="0"/>
    <x v="7"/>
    <s v="Bonduelle"/>
    <s v="|62/01/02|"/>
    <n v="1080"/>
    <n v="2.83"/>
    <n v="3.59"/>
  </r>
  <r>
    <x v="0"/>
    <x v="0"/>
    <x v="7"/>
    <s v="Bonduelle"/>
    <s v="|62/01/03|"/>
    <n v="1056"/>
    <n v="2.11"/>
    <n v="3.61"/>
  </r>
  <r>
    <x v="0"/>
    <x v="0"/>
    <x v="7"/>
    <s v="Bonduelle"/>
    <s v="|62/01/04|"/>
    <n v="624"/>
    <n v="2.86"/>
    <n v="3.36"/>
  </r>
  <r>
    <x v="0"/>
    <x v="0"/>
    <x v="7"/>
    <s v="Bonduelle"/>
    <s v="|62/01/05|"/>
    <n v="1104"/>
    <n v="2.44"/>
    <n v="3.33"/>
  </r>
  <r>
    <x v="0"/>
    <x v="0"/>
    <x v="7"/>
    <s v="Bonduelle"/>
    <s v="|62/01/06|"/>
    <n v="924"/>
    <n v="2.11"/>
    <n v="3.55"/>
  </r>
  <r>
    <x v="0"/>
    <x v="0"/>
    <x v="7"/>
    <s v="Bonduelle"/>
    <s v="|62/01/07|"/>
    <n v="900"/>
    <n v="2.5499999999999998"/>
    <n v="3.9"/>
  </r>
  <r>
    <x v="0"/>
    <x v="0"/>
    <x v="7"/>
    <s v="Bonduelle"/>
    <s v="|62/01/08|"/>
    <n v="1080"/>
    <n v="2.37"/>
    <n v="4"/>
  </r>
  <r>
    <x v="0"/>
    <x v="0"/>
    <x v="7"/>
    <s v="Bonduelle"/>
    <s v="|62/01/09|"/>
    <n v="684"/>
    <n v="2.85"/>
    <n v="3.5"/>
  </r>
  <r>
    <x v="0"/>
    <x v="0"/>
    <x v="7"/>
    <s v="Bonduelle"/>
    <s v="|62/01/10|"/>
    <n v="972"/>
    <n v="2.46"/>
    <n v="3.43"/>
  </r>
  <r>
    <x v="0"/>
    <x v="0"/>
    <x v="7"/>
    <s v="Bonduelle"/>
    <s v="|62/01/11|"/>
    <n v="1044"/>
    <n v="2.57"/>
    <n v="3.47"/>
  </r>
  <r>
    <x v="0"/>
    <x v="0"/>
    <x v="7"/>
    <s v="Bonduelle"/>
    <s v="|62/01/12|"/>
    <n v="720"/>
    <n v="2.44"/>
    <n v="3.96"/>
  </r>
  <r>
    <x v="0"/>
    <x v="0"/>
    <x v="7"/>
    <s v="Bonduelle"/>
    <s v="|62/01/13|"/>
    <n v="1188"/>
    <n v="2.17"/>
    <n v="3.98"/>
  </r>
  <r>
    <x v="0"/>
    <x v="0"/>
    <x v="7"/>
    <s v="Bonduelle"/>
    <s v="|62/01/14|"/>
    <n v="1092"/>
    <n v="2.94"/>
    <n v="3.21"/>
  </r>
  <r>
    <x v="0"/>
    <x v="0"/>
    <x v="7"/>
    <s v="Bonduelle"/>
    <s v="|62/01/15|"/>
    <n v="936"/>
    <n v="2.7"/>
    <n v="3.85"/>
  </r>
  <r>
    <x v="0"/>
    <x v="0"/>
    <x v="7"/>
    <s v="Bonduelle"/>
    <s v="|62/01/16|"/>
    <n v="1008"/>
    <n v="2.1"/>
    <n v="3.24"/>
  </r>
  <r>
    <x v="0"/>
    <x v="0"/>
    <x v="7"/>
    <s v="Bonduelle"/>
    <s v="|62/01/17|"/>
    <n v="708"/>
    <n v="2.5299999999999998"/>
    <n v="3.91"/>
  </r>
  <r>
    <x v="0"/>
    <x v="0"/>
    <x v="7"/>
    <s v="Bonduelle"/>
    <s v="|62/01/18|"/>
    <n v="744"/>
    <n v="2.2000000000000002"/>
    <n v="3.29"/>
  </r>
  <r>
    <x v="0"/>
    <x v="0"/>
    <x v="7"/>
    <s v="Bonduelle"/>
    <s v="|62/01/19|"/>
    <n v="1068"/>
    <n v="2.81"/>
    <n v="3.24"/>
  </r>
  <r>
    <x v="0"/>
    <x v="0"/>
    <x v="7"/>
    <s v="Bonduelle"/>
    <s v="|62/01/20|"/>
    <n v="768"/>
    <n v="2.25"/>
    <n v="3.37"/>
  </r>
  <r>
    <x v="0"/>
    <x v="0"/>
    <x v="7"/>
    <s v="Bonduelle"/>
    <s v="|62/01/21|"/>
    <n v="684"/>
    <n v="2.81"/>
    <n v="3.68"/>
  </r>
  <r>
    <x v="0"/>
    <x v="0"/>
    <x v="7"/>
    <s v="Bonduelle"/>
    <s v="|62/01/22|"/>
    <n v="900"/>
    <n v="2.5"/>
    <n v="3.28"/>
  </r>
  <r>
    <x v="0"/>
    <x v="0"/>
    <x v="7"/>
    <s v="Bonduelle"/>
    <s v="|62/01/23|"/>
    <n v="672"/>
    <n v="2.88"/>
    <n v="3.8"/>
  </r>
  <r>
    <x v="0"/>
    <x v="0"/>
    <x v="7"/>
    <s v="Bonduelle"/>
    <s v="|62/01/24|"/>
    <n v="720"/>
    <n v="2.4900000000000002"/>
    <n v="3.49"/>
  </r>
  <r>
    <x v="0"/>
    <x v="0"/>
    <x v="7"/>
    <s v="Bonduelle"/>
    <s v="|62/01/25|"/>
    <n v="696"/>
    <n v="2.94"/>
    <n v="3.83"/>
  </r>
  <r>
    <x v="0"/>
    <x v="0"/>
    <x v="7"/>
    <s v="Bonduelle"/>
    <s v="|62/01/26|"/>
    <n v="768"/>
    <n v="2.4500000000000002"/>
    <n v="3.25"/>
  </r>
  <r>
    <x v="0"/>
    <x v="0"/>
    <x v="7"/>
    <s v="Bonduelle"/>
    <s v="|62/01/27|"/>
    <n v="792"/>
    <n v="2.37"/>
    <n v="3.39"/>
  </r>
  <r>
    <x v="0"/>
    <x v="0"/>
    <x v="7"/>
    <s v="Bonduelle"/>
    <s v="|62/01/28|"/>
    <n v="768"/>
    <n v="2.66"/>
    <n v="3.74"/>
  </r>
  <r>
    <x v="0"/>
    <x v="0"/>
    <x v="7"/>
    <s v="Bonduelle"/>
    <s v="|62/01/29|"/>
    <n v="804"/>
    <n v="2.63"/>
    <n v="3.91"/>
  </r>
  <r>
    <x v="0"/>
    <x v="0"/>
    <x v="7"/>
    <s v="Bonduelle"/>
    <s v="|62/01/30|"/>
    <n v="1092"/>
    <n v="2.04"/>
    <n v="3.84"/>
  </r>
  <r>
    <x v="0"/>
    <x v="0"/>
    <x v="7"/>
    <s v="Bonduelle"/>
    <s v="|62/01/31|"/>
    <n v="1044"/>
    <n v="2.57"/>
    <n v="3.42"/>
  </r>
  <r>
    <x v="0"/>
    <x v="0"/>
    <x v="7"/>
    <s v="Bonduelle"/>
    <s v="|62/01/32|"/>
    <n v="864"/>
    <n v="2.82"/>
    <n v="3.68"/>
  </r>
  <r>
    <x v="0"/>
    <x v="0"/>
    <x v="7"/>
    <s v="Bonduelle"/>
    <s v="|62/01/33|"/>
    <n v="612"/>
    <n v="2.06"/>
    <n v="3.36"/>
  </r>
  <r>
    <x v="0"/>
    <x v="0"/>
    <x v="7"/>
    <s v="Bonduelle"/>
    <s v="|62/01/34|"/>
    <n v="780"/>
    <n v="2.8"/>
    <n v="3.36"/>
  </r>
  <r>
    <x v="0"/>
    <x v="0"/>
    <x v="7"/>
    <s v="Bonduelle"/>
    <s v="|62/01/35|"/>
    <n v="732"/>
    <n v="2.2000000000000002"/>
    <n v="3.65"/>
  </r>
  <r>
    <x v="0"/>
    <x v="0"/>
    <x v="7"/>
    <s v="Bonduelle"/>
    <s v="|62/01/36|"/>
    <n v="1032"/>
    <n v="2.38"/>
    <n v="3.52"/>
  </r>
  <r>
    <x v="0"/>
    <x v="0"/>
    <x v="7"/>
    <s v="Bonduelle"/>
    <s v="|62/01/37|"/>
    <n v="888"/>
    <n v="2.5299999999999998"/>
    <n v="3.31"/>
  </r>
  <r>
    <x v="0"/>
    <x v="0"/>
    <x v="7"/>
    <s v="Bonduelle"/>
    <s v="|62/01/38|"/>
    <n v="720"/>
    <n v="2.39"/>
    <n v="3.51"/>
  </r>
  <r>
    <x v="0"/>
    <x v="0"/>
    <x v="7"/>
    <s v="Bonduelle"/>
    <s v="|62/01/39|"/>
    <n v="648"/>
    <n v="2.33"/>
    <n v="3.3"/>
  </r>
  <r>
    <x v="0"/>
    <x v="0"/>
    <x v="7"/>
    <s v="Bonduelle"/>
    <s v="|62/01/40|"/>
    <n v="768"/>
    <n v="2.75"/>
    <n v="3.4"/>
  </r>
  <r>
    <x v="0"/>
    <x v="0"/>
    <x v="7"/>
    <s v="Bonduelle"/>
    <s v="|62/01/41|"/>
    <n v="864"/>
    <n v="2.65"/>
    <n v="3.34"/>
  </r>
  <r>
    <x v="0"/>
    <x v="0"/>
    <x v="7"/>
    <s v="Bonduelle"/>
    <s v="|62/01/42|"/>
    <n v="1104"/>
    <n v="2.5099999999999998"/>
    <n v="3.4"/>
  </r>
  <r>
    <x v="0"/>
    <x v="0"/>
    <x v="7"/>
    <s v="Bonduelle"/>
    <s v="|62/01/43|"/>
    <n v="972"/>
    <n v="2"/>
    <n v="3.86"/>
  </r>
  <r>
    <x v="0"/>
    <x v="0"/>
    <x v="7"/>
    <s v="Bonduelle"/>
    <s v="|62/01/44|"/>
    <n v="1032"/>
    <n v="2.85"/>
    <n v="3.92"/>
  </r>
  <r>
    <x v="0"/>
    <x v="0"/>
    <x v="7"/>
    <s v="Bonduelle"/>
    <s v="|62/01/45|"/>
    <n v="1104"/>
    <n v="2.06"/>
    <n v="3.63"/>
  </r>
  <r>
    <x v="0"/>
    <x v="0"/>
    <x v="7"/>
    <s v="Bonduelle"/>
    <s v="|62/01/46|"/>
    <n v="1080"/>
    <n v="2.85"/>
    <n v="3.55"/>
  </r>
  <r>
    <x v="0"/>
    <x v="0"/>
    <x v="7"/>
    <s v="Bonduelle"/>
    <s v="|62/01/99|"/>
    <n v="1128"/>
    <n v="2.86"/>
    <n v="3.54"/>
  </r>
  <r>
    <x v="0"/>
    <x v="0"/>
    <x v="7"/>
    <s v="Bonduelle"/>
    <s v="|62/02/01|"/>
    <n v="816"/>
    <n v="2.61"/>
    <n v="3.83"/>
  </r>
  <r>
    <x v="0"/>
    <x v="0"/>
    <x v="7"/>
    <s v="Bonduelle"/>
    <s v="|62/02/02|"/>
    <n v="1164"/>
    <n v="2.69"/>
    <n v="3.41"/>
  </r>
  <r>
    <x v="0"/>
    <x v="0"/>
    <x v="7"/>
    <s v="Bonduelle"/>
    <s v="|62/02/03|"/>
    <n v="960"/>
    <n v="2.84"/>
    <n v="3.77"/>
  </r>
  <r>
    <x v="0"/>
    <x v="0"/>
    <x v="7"/>
    <s v="Bonduelle"/>
    <s v="|62/02/04|"/>
    <n v="1068"/>
    <n v="2.08"/>
    <n v="3.54"/>
  </r>
  <r>
    <x v="0"/>
    <x v="0"/>
    <x v="7"/>
    <s v="Bonduelle"/>
    <s v="|62/02/05|"/>
    <n v="1032"/>
    <n v="2.08"/>
    <n v="3.39"/>
  </r>
  <r>
    <x v="0"/>
    <x v="0"/>
    <x v="7"/>
    <s v="Bonduelle"/>
    <s v="|62/02/06|"/>
    <n v="600"/>
    <n v="2.4900000000000002"/>
    <n v="3.44"/>
  </r>
  <r>
    <x v="0"/>
    <x v="0"/>
    <x v="7"/>
    <s v="Bonduelle"/>
    <s v="|62/02/07|"/>
    <n v="828"/>
    <n v="2.97"/>
    <n v="3.45"/>
  </r>
  <r>
    <x v="0"/>
    <x v="0"/>
    <x v="7"/>
    <s v="Bonduelle"/>
    <s v="|62/02/08|"/>
    <n v="1068"/>
    <n v="2.46"/>
    <n v="3.34"/>
  </r>
  <r>
    <x v="0"/>
    <x v="0"/>
    <x v="7"/>
    <s v="Bonduelle"/>
    <s v="|62/02/09|"/>
    <n v="984"/>
    <n v="2.29"/>
    <n v="3.37"/>
  </r>
  <r>
    <x v="0"/>
    <x v="0"/>
    <x v="7"/>
    <s v="Bonduelle"/>
    <s v="|62/02/10|"/>
    <n v="1080"/>
    <n v="2.54"/>
    <n v="3.48"/>
  </r>
  <r>
    <x v="0"/>
    <x v="0"/>
    <x v="7"/>
    <s v="Bonduelle"/>
    <s v="|62/02/11|"/>
    <n v="1176"/>
    <n v="2.72"/>
    <n v="3.88"/>
  </r>
  <r>
    <x v="0"/>
    <x v="0"/>
    <x v="7"/>
    <s v="Bonduelle"/>
    <s v="|62/02/13|"/>
    <n v="1152"/>
    <n v="2.42"/>
    <n v="3.69"/>
  </r>
  <r>
    <x v="0"/>
    <x v="0"/>
    <x v="7"/>
    <s v="Bonduelle"/>
    <s v="|62/02/14|"/>
    <n v="1176"/>
    <n v="2.87"/>
    <n v="3.5"/>
  </r>
  <r>
    <x v="0"/>
    <x v="0"/>
    <x v="7"/>
    <s v="Bonduelle"/>
    <s v="|62/02/15|"/>
    <n v="648"/>
    <n v="2.35"/>
    <n v="3.2"/>
  </r>
  <r>
    <x v="0"/>
    <x v="0"/>
    <x v="7"/>
    <s v="Bonduelle"/>
    <s v="|62/03/01|"/>
    <n v="984"/>
    <n v="2.34"/>
    <n v="3.48"/>
  </r>
  <r>
    <x v="0"/>
    <x v="0"/>
    <x v="7"/>
    <s v="Bonduelle"/>
    <s v="|62/03/02|"/>
    <n v="600"/>
    <n v="2.92"/>
    <n v="3.9"/>
  </r>
  <r>
    <x v="0"/>
    <x v="0"/>
    <x v="7"/>
    <s v="Bonduelle"/>
    <s v="|62/03/03|"/>
    <n v="672"/>
    <n v="2.31"/>
    <n v="3.48"/>
  </r>
  <r>
    <x v="0"/>
    <x v="0"/>
    <x v="7"/>
    <s v="Bonduelle"/>
    <s v="|62/03/04|"/>
    <n v="936"/>
    <n v="2.09"/>
    <n v="3.77"/>
  </r>
  <r>
    <x v="0"/>
    <x v="0"/>
    <x v="7"/>
    <s v="Bonduelle"/>
    <s v="|62/03/05|"/>
    <n v="1020"/>
    <n v="2.76"/>
    <n v="3.58"/>
  </r>
  <r>
    <x v="0"/>
    <x v="0"/>
    <x v="7"/>
    <s v="Bonduelle"/>
    <s v="|62/03/06|"/>
    <n v="924"/>
    <n v="2.5499999999999998"/>
    <n v="3.57"/>
  </r>
  <r>
    <x v="0"/>
    <x v="0"/>
    <x v="7"/>
    <s v="Bonduelle"/>
    <s v="|62/03/07|"/>
    <n v="1104"/>
    <n v="2.56"/>
    <n v="3.75"/>
  </r>
  <r>
    <x v="0"/>
    <x v="0"/>
    <x v="7"/>
    <s v="Bonduelle"/>
    <s v="|62/03/08|"/>
    <n v="636"/>
    <n v="2.14"/>
    <n v="3.77"/>
  </r>
  <r>
    <x v="0"/>
    <x v="0"/>
    <x v="7"/>
    <s v="Bonduelle"/>
    <s v="|62/03/09|"/>
    <n v="1104"/>
    <n v="2.85"/>
    <n v="3.23"/>
  </r>
  <r>
    <x v="0"/>
    <x v="0"/>
    <x v="7"/>
    <s v="Bonduelle"/>
    <s v="|62/03/10|"/>
    <n v="684"/>
    <n v="2.37"/>
    <n v="3.95"/>
  </r>
  <r>
    <x v="0"/>
    <x v="0"/>
    <x v="7"/>
    <s v="Bonduelle"/>
    <s v="|62/03/11|"/>
    <n v="948"/>
    <n v="2.6"/>
    <n v="3.34"/>
  </r>
  <r>
    <x v="0"/>
    <x v="0"/>
    <x v="7"/>
    <s v="Bonduelle"/>
    <s v="|62/03/12|"/>
    <n v="1200"/>
    <n v="2.56"/>
    <n v="3.86"/>
  </r>
  <r>
    <x v="0"/>
    <x v="0"/>
    <x v="7"/>
    <s v="Bonduelle"/>
    <s v="|62/03/13|"/>
    <n v="972"/>
    <n v="2.57"/>
    <n v="3.46"/>
  </r>
  <r>
    <x v="0"/>
    <x v="0"/>
    <x v="7"/>
    <s v="Bonduelle"/>
    <s v="|62/03/14|"/>
    <n v="852"/>
    <n v="2.3199999999999998"/>
    <n v="3.42"/>
  </r>
  <r>
    <x v="0"/>
    <x v="0"/>
    <x v="7"/>
    <s v="Bonduelle"/>
    <s v="|62/03/15|"/>
    <n v="1128"/>
    <n v="2.11"/>
    <n v="3.86"/>
  </r>
  <r>
    <x v="0"/>
    <x v="0"/>
    <x v="7"/>
    <s v="Bonduelle"/>
    <s v="|62/03/16|"/>
    <n v="732"/>
    <n v="2.6"/>
    <n v="3.91"/>
  </r>
  <r>
    <x v="0"/>
    <x v="0"/>
    <x v="7"/>
    <s v="Bonduelle"/>
    <s v="|62/03/17|"/>
    <n v="876"/>
    <n v="2.46"/>
    <n v="3.94"/>
  </r>
  <r>
    <x v="0"/>
    <x v="0"/>
    <x v="7"/>
    <s v="Bonduelle"/>
    <s v="|62/03/18|"/>
    <n v="744"/>
    <n v="2.8"/>
    <n v="3.81"/>
  </r>
  <r>
    <x v="0"/>
    <x v="0"/>
    <x v="7"/>
    <s v="Bonduelle"/>
    <s v="|62/03/19|"/>
    <n v="1092"/>
    <n v="2.82"/>
    <n v="3.21"/>
  </r>
  <r>
    <x v="0"/>
    <x v="0"/>
    <x v="7"/>
    <s v="Bonduelle"/>
    <s v="|62/03/20|"/>
    <n v="1164"/>
    <n v="2.4300000000000002"/>
    <n v="3.52"/>
  </r>
  <r>
    <x v="0"/>
    <x v="0"/>
    <x v="7"/>
    <s v="Bonduelle"/>
    <s v="|62/03/21|"/>
    <n v="1200"/>
    <n v="2.86"/>
    <n v="4"/>
  </r>
  <r>
    <x v="0"/>
    <x v="0"/>
    <x v="7"/>
    <s v="Bonduelle"/>
    <s v="|62/03/22|"/>
    <n v="1044"/>
    <n v="2.17"/>
    <n v="3.72"/>
  </r>
  <r>
    <x v="0"/>
    <x v="0"/>
    <x v="7"/>
    <s v="Bonduelle"/>
    <s v="|62/03/23|"/>
    <n v="1188"/>
    <n v="2.99"/>
    <n v="3.34"/>
  </r>
  <r>
    <x v="0"/>
    <x v="0"/>
    <x v="7"/>
    <s v="Bonduelle"/>
    <s v="|62/03/24|"/>
    <n v="1164"/>
    <n v="2.98"/>
    <n v="3.89"/>
  </r>
  <r>
    <x v="0"/>
    <x v="0"/>
    <x v="7"/>
    <s v="Bonduelle"/>
    <s v="|62/03/25|"/>
    <n v="1188"/>
    <n v="2"/>
    <n v="3.69"/>
  </r>
  <r>
    <x v="0"/>
    <x v="0"/>
    <x v="7"/>
    <s v="Bonduelle"/>
    <s v="|62/03/26|"/>
    <n v="840"/>
    <n v="2.77"/>
    <n v="3.99"/>
  </r>
  <r>
    <x v="0"/>
    <x v="0"/>
    <x v="7"/>
    <s v="Bonduelle"/>
    <s v="|62/03/27|"/>
    <n v="732"/>
    <n v="2.96"/>
    <n v="3.46"/>
  </r>
  <r>
    <x v="0"/>
    <x v="0"/>
    <x v="7"/>
    <s v="Bonduelle"/>
    <s v="|62/03/28|"/>
    <n v="840"/>
    <n v="2.34"/>
    <n v="3.25"/>
  </r>
  <r>
    <x v="0"/>
    <x v="0"/>
    <x v="7"/>
    <s v="Bonduelle"/>
    <s v="|62/03/29|"/>
    <n v="1152"/>
    <n v="2.4500000000000002"/>
    <n v="3.96"/>
  </r>
  <r>
    <x v="0"/>
    <x v="0"/>
    <x v="7"/>
    <s v="Bonduelle"/>
    <s v="|62/03/30|"/>
    <n v="984"/>
    <n v="2.66"/>
    <n v="3.28"/>
  </r>
  <r>
    <x v="0"/>
    <x v="0"/>
    <x v="7"/>
    <s v="Bonduelle"/>
    <s v="|62/03/31|"/>
    <n v="864"/>
    <n v="2.2799999999999998"/>
    <n v="3.85"/>
  </r>
  <r>
    <x v="0"/>
    <x v="0"/>
    <x v="7"/>
    <s v="Bonduelle"/>
    <s v="|62/03/32|"/>
    <n v="852"/>
    <n v="2.0299999999999998"/>
    <n v="3.86"/>
  </r>
  <r>
    <x v="0"/>
    <x v="0"/>
    <x v="7"/>
    <s v="Bonduelle"/>
    <s v="|62/03/33|"/>
    <n v="1116"/>
    <n v="2.2799999999999998"/>
    <n v="3.76"/>
  </r>
  <r>
    <x v="0"/>
    <x v="0"/>
    <x v="7"/>
    <s v="Bonduelle"/>
    <s v="|62/03/34|"/>
    <n v="1080"/>
    <n v="2.02"/>
    <n v="3.59"/>
  </r>
  <r>
    <x v="0"/>
    <x v="0"/>
    <x v="7"/>
    <s v="Bonduelle"/>
    <s v="|62/03/35|"/>
    <n v="804"/>
    <n v="2.34"/>
    <n v="3.88"/>
  </r>
  <r>
    <x v="0"/>
    <x v="0"/>
    <x v="7"/>
    <s v="Bonduelle"/>
    <s v="|62/03/36|"/>
    <n v="660"/>
    <n v="2.59"/>
    <n v="3.97"/>
  </r>
  <r>
    <x v="0"/>
    <x v="0"/>
    <x v="7"/>
    <s v="Bonduelle"/>
    <s v="|62/03/37|"/>
    <n v="1128"/>
    <n v="2.83"/>
    <n v="3.38"/>
  </r>
  <r>
    <x v="0"/>
    <x v="0"/>
    <x v="7"/>
    <s v="Bonduelle"/>
    <s v="|62/03/38|"/>
    <n v="708"/>
    <n v="2.66"/>
    <n v="3.41"/>
  </r>
  <r>
    <x v="0"/>
    <x v="0"/>
    <x v="7"/>
    <s v="Bonduelle"/>
    <s v="|62/03/39|"/>
    <n v="696"/>
    <n v="2.16"/>
    <n v="3.78"/>
  </r>
  <r>
    <x v="0"/>
    <x v="0"/>
    <x v="7"/>
    <s v="Bonduelle"/>
    <s v="|62/03/40|"/>
    <n v="672"/>
    <n v="2.91"/>
    <n v="3.27"/>
  </r>
  <r>
    <x v="0"/>
    <x v="0"/>
    <x v="7"/>
    <s v="Bonduelle"/>
    <s v="|62/03/41|"/>
    <n v="636"/>
    <n v="2.27"/>
    <n v="3.68"/>
  </r>
  <r>
    <x v="0"/>
    <x v="0"/>
    <x v="7"/>
    <s v="Bonduelle"/>
    <s v="|62/03/42|"/>
    <n v="1020"/>
    <n v="2.66"/>
    <n v="3.97"/>
  </r>
  <r>
    <x v="0"/>
    <x v="0"/>
    <x v="7"/>
    <s v="Bonduelle"/>
    <s v="|62/03/43|"/>
    <n v="1128"/>
    <n v="2.4"/>
    <n v="3.32"/>
  </r>
  <r>
    <x v="0"/>
    <x v="0"/>
    <x v="7"/>
    <s v="Bonduelle"/>
    <s v="|62/03/44|"/>
    <n v="1188"/>
    <n v="2.0099999999999998"/>
    <n v="3.89"/>
  </r>
  <r>
    <x v="0"/>
    <x v="0"/>
    <x v="7"/>
    <s v="Bonduelle"/>
    <s v="|62/03/45|"/>
    <n v="948"/>
    <n v="2.44"/>
    <n v="3.31"/>
  </r>
  <r>
    <x v="0"/>
    <x v="0"/>
    <x v="7"/>
    <s v="Bonduelle"/>
    <s v="|62/03/46|"/>
    <n v="948"/>
    <n v="2.29"/>
    <n v="3.74"/>
  </r>
  <r>
    <x v="0"/>
    <x v="0"/>
    <x v="7"/>
    <s v="Bonduelle"/>
    <s v="|62/03/47|"/>
    <n v="624"/>
    <n v="2.67"/>
    <n v="3.51"/>
  </r>
  <r>
    <x v="0"/>
    <x v="0"/>
    <x v="7"/>
    <s v="Bonduelle"/>
    <s v="|62/03/48|"/>
    <n v="1152"/>
    <n v="2.99"/>
    <n v="3.92"/>
  </r>
  <r>
    <x v="0"/>
    <x v="0"/>
    <x v="7"/>
    <s v="Bonduelle"/>
    <s v="|62/03/49|"/>
    <n v="1140"/>
    <n v="2.98"/>
    <n v="3.8"/>
  </r>
  <r>
    <x v="0"/>
    <x v="0"/>
    <x v="7"/>
    <s v="Bonduelle"/>
    <s v="|62/03/50|"/>
    <n v="1152"/>
    <n v="2.89"/>
    <n v="3.98"/>
  </r>
  <r>
    <x v="0"/>
    <x v="0"/>
    <x v="7"/>
    <s v="Bonduelle"/>
    <s v="|62/03/51|"/>
    <n v="1152"/>
    <n v="2.42"/>
    <n v="3.77"/>
  </r>
  <r>
    <x v="0"/>
    <x v="0"/>
    <x v="7"/>
    <s v="Bonduelle"/>
    <s v="|62/03/52|"/>
    <n v="1104"/>
    <n v="2.68"/>
    <n v="3.29"/>
  </r>
  <r>
    <x v="0"/>
    <x v="0"/>
    <x v="7"/>
    <s v="Bonduelle"/>
    <s v="|62/03/53|"/>
    <n v="1092"/>
    <n v="2.23"/>
    <n v="3.34"/>
  </r>
  <r>
    <x v="0"/>
    <x v="0"/>
    <x v="7"/>
    <s v="Bonduelle"/>
    <s v="|62/03/54|"/>
    <n v="816"/>
    <n v="2.73"/>
    <n v="3.81"/>
  </r>
  <r>
    <x v="0"/>
    <x v="0"/>
    <x v="7"/>
    <s v="Bonduelle"/>
    <s v="|62/03/55|"/>
    <n v="612"/>
    <n v="2.1"/>
    <n v="3.53"/>
  </r>
  <r>
    <x v="0"/>
    <x v="0"/>
    <x v="7"/>
    <s v="Bonduelle"/>
    <s v="|62/03/56|"/>
    <n v="792"/>
    <n v="2.91"/>
    <n v="3.77"/>
  </r>
  <r>
    <x v="0"/>
    <x v="0"/>
    <x v="7"/>
    <s v="Bonduelle"/>
    <s v="|62/03/57|"/>
    <n v="816"/>
    <n v="2.35"/>
    <n v="3.93"/>
  </r>
  <r>
    <x v="0"/>
    <x v="0"/>
    <x v="7"/>
    <s v="Bonduelle"/>
    <s v="|62/03/58|"/>
    <n v="948"/>
    <n v="2.2200000000000002"/>
    <n v="3.75"/>
  </r>
  <r>
    <x v="0"/>
    <x v="0"/>
    <x v="7"/>
    <s v="Bonduelle"/>
    <s v="|62/03/59|"/>
    <n v="1068"/>
    <n v="2.58"/>
    <n v="3.86"/>
  </r>
  <r>
    <x v="0"/>
    <x v="0"/>
    <x v="7"/>
    <s v="Bonduelle"/>
    <s v="|62/03/60|"/>
    <n v="1152"/>
    <n v="2.2400000000000002"/>
    <n v="3.2"/>
  </r>
  <r>
    <x v="0"/>
    <x v="0"/>
    <x v="7"/>
    <s v="Bonduelle"/>
    <s v="|62/03/61|"/>
    <n v="972"/>
    <n v="2.4300000000000002"/>
    <n v="3.3"/>
  </r>
  <r>
    <x v="0"/>
    <x v="0"/>
    <x v="7"/>
    <s v="Bonduelle"/>
    <s v="|62/03/62|"/>
    <n v="792"/>
    <n v="2.4700000000000002"/>
    <n v="3.35"/>
  </r>
  <r>
    <x v="0"/>
    <x v="0"/>
    <x v="7"/>
    <s v="Bonduelle"/>
    <s v="|62/03/63|"/>
    <n v="1020"/>
    <n v="2.97"/>
    <n v="3.57"/>
  </r>
  <r>
    <x v="0"/>
    <x v="0"/>
    <x v="7"/>
    <s v="Bonduelle"/>
    <s v="|62/03/64|"/>
    <n v="1080"/>
    <n v="2.34"/>
    <n v="3.4"/>
  </r>
  <r>
    <x v="0"/>
    <x v="0"/>
    <x v="7"/>
    <s v="Bonduelle"/>
    <s v="|62/03/66|"/>
    <n v="600"/>
    <n v="2.65"/>
    <n v="3.6"/>
  </r>
  <r>
    <x v="0"/>
    <x v="0"/>
    <x v="7"/>
    <s v="Bonduelle"/>
    <s v="|62/03/68|"/>
    <n v="684"/>
    <n v="2.78"/>
    <n v="3.95"/>
  </r>
  <r>
    <x v="0"/>
    <x v="0"/>
    <x v="7"/>
    <s v="Bonduelle"/>
    <s v="|62/03/69|"/>
    <n v="912"/>
    <n v="2.76"/>
    <n v="3.81"/>
  </r>
  <r>
    <x v="0"/>
    <x v="0"/>
    <x v="7"/>
    <s v="Bonduelle"/>
    <s v="|62/03/72|"/>
    <n v="1008"/>
    <n v="2.66"/>
    <n v="3.22"/>
  </r>
  <r>
    <x v="0"/>
    <x v="0"/>
    <x v="7"/>
    <s v="Bonduelle"/>
    <s v="|62/03/73|"/>
    <n v="672"/>
    <n v="2.0099999999999998"/>
    <n v="3.58"/>
  </r>
  <r>
    <x v="0"/>
    <x v="0"/>
    <x v="7"/>
    <s v="Bonduelle"/>
    <s v="|62/03/74|"/>
    <n v="636"/>
    <n v="2.38"/>
    <n v="3.8"/>
  </r>
  <r>
    <x v="0"/>
    <x v="0"/>
    <x v="7"/>
    <s v="Bonduelle"/>
    <s v="|62/03/75|"/>
    <n v="1116"/>
    <n v="2.08"/>
    <n v="3.24"/>
  </r>
  <r>
    <x v="0"/>
    <x v="0"/>
    <x v="7"/>
    <s v="Bonduelle"/>
    <s v="|62/03/76|"/>
    <n v="1056"/>
    <n v="2.02"/>
    <n v="3.51"/>
  </r>
  <r>
    <x v="0"/>
    <x v="0"/>
    <x v="7"/>
    <s v="Bonduelle"/>
    <s v="|62/03/77|"/>
    <n v="936"/>
    <n v="2.5099999999999998"/>
    <n v="3.4"/>
  </r>
  <r>
    <x v="0"/>
    <x v="0"/>
    <x v="7"/>
    <s v="Bonduelle"/>
    <s v="|62/03/78|"/>
    <n v="828"/>
    <n v="2.2000000000000002"/>
    <n v="3.83"/>
  </r>
  <r>
    <x v="0"/>
    <x v="0"/>
    <x v="7"/>
    <s v="Bonduelle"/>
    <s v="|62/03/79|"/>
    <n v="1032"/>
    <n v="2.12"/>
    <n v="3.69"/>
  </r>
  <r>
    <x v="0"/>
    <x v="0"/>
    <x v="7"/>
    <s v="Bonduelle"/>
    <s v="|62/04/01|"/>
    <n v="840"/>
    <n v="2.88"/>
    <n v="3.3"/>
  </r>
  <r>
    <x v="0"/>
    <x v="0"/>
    <x v="7"/>
    <s v="Bonduelle"/>
    <s v="|62/04/02|"/>
    <n v="732"/>
    <n v="2.0699999999999998"/>
    <n v="3.9"/>
  </r>
  <r>
    <x v="0"/>
    <x v="0"/>
    <x v="7"/>
    <s v="Bonduelle"/>
    <s v="|62/04/03|"/>
    <n v="792"/>
    <n v="2.8"/>
    <n v="3.86"/>
  </r>
  <r>
    <x v="0"/>
    <x v="0"/>
    <x v="7"/>
    <s v="Bonduelle"/>
    <s v="|62/04/04|"/>
    <n v="1140"/>
    <n v="2.81"/>
    <n v="3.45"/>
  </r>
  <r>
    <x v="0"/>
    <x v="0"/>
    <x v="7"/>
    <s v="Bonduelle"/>
    <s v="|62/04/05|"/>
    <n v="636"/>
    <n v="2.25"/>
    <n v="3.4"/>
  </r>
  <r>
    <x v="0"/>
    <x v="0"/>
    <x v="7"/>
    <s v="Bonduelle"/>
    <s v="|62/04/06|"/>
    <n v="888"/>
    <n v="2.44"/>
    <n v="3.52"/>
  </r>
  <r>
    <x v="0"/>
    <x v="0"/>
    <x v="7"/>
    <s v="Bonduelle"/>
    <s v="|62/04/07|"/>
    <n v="780"/>
    <n v="2.48"/>
    <n v="3.26"/>
  </r>
  <r>
    <x v="0"/>
    <x v="0"/>
    <x v="7"/>
    <s v="Bonduelle"/>
    <s v="|62/04/08|"/>
    <n v="624"/>
    <n v="2.83"/>
    <n v="3.62"/>
  </r>
  <r>
    <x v="0"/>
    <x v="0"/>
    <x v="7"/>
    <s v="Bonduelle"/>
    <s v="|62/04/09|"/>
    <n v="624"/>
    <n v="2.8"/>
    <n v="3.4"/>
  </r>
  <r>
    <x v="0"/>
    <x v="0"/>
    <x v="7"/>
    <s v="Bonduelle"/>
    <s v="|62/04/10|"/>
    <n v="1068"/>
    <n v="2.65"/>
    <n v="3.79"/>
  </r>
  <r>
    <x v="0"/>
    <x v="0"/>
    <x v="7"/>
    <s v="Bonduelle"/>
    <s v="|62/04/11|"/>
    <n v="924"/>
    <n v="2.96"/>
    <n v="3.61"/>
  </r>
  <r>
    <x v="0"/>
    <x v="0"/>
    <x v="7"/>
    <s v="Bonduelle"/>
    <s v="|62/04/13|"/>
    <n v="1104"/>
    <n v="2.72"/>
    <n v="3.2"/>
  </r>
  <r>
    <x v="0"/>
    <x v="0"/>
    <x v="7"/>
    <s v="Bonduelle"/>
    <s v="|62/04/14|"/>
    <n v="1128"/>
    <n v="2.21"/>
    <n v="3.27"/>
  </r>
  <r>
    <x v="0"/>
    <x v="0"/>
    <x v="7"/>
    <s v="Bonduelle"/>
    <s v="|62/04/15|"/>
    <n v="828"/>
    <n v="2.04"/>
    <n v="3.8"/>
  </r>
  <r>
    <x v="0"/>
    <x v="0"/>
    <x v="7"/>
    <s v="Bonduelle"/>
    <s v="|62/04/16|"/>
    <n v="840"/>
    <n v="2.96"/>
    <n v="3.74"/>
  </r>
  <r>
    <x v="0"/>
    <x v="0"/>
    <x v="7"/>
    <s v="Bonduelle"/>
    <s v="|62/04/17|"/>
    <n v="816"/>
    <n v="2.6"/>
    <n v="3.71"/>
  </r>
  <r>
    <x v="0"/>
    <x v="0"/>
    <x v="7"/>
    <s v="Bonduelle"/>
    <s v="|62/04/18|"/>
    <n v="1116"/>
    <n v="2.0699999999999998"/>
    <n v="3.96"/>
  </r>
  <r>
    <x v="0"/>
    <x v="0"/>
    <x v="7"/>
    <s v="Bonduelle"/>
    <s v="|62/04/19|"/>
    <n v="1032"/>
    <n v="2.15"/>
    <n v="3.92"/>
  </r>
  <r>
    <x v="0"/>
    <x v="0"/>
    <x v="7"/>
    <s v="Bonduelle"/>
    <s v="|62/04/20|"/>
    <n v="1188"/>
    <n v="2.16"/>
    <n v="3.48"/>
  </r>
  <r>
    <x v="0"/>
    <x v="0"/>
    <x v="7"/>
    <s v="Bonduelle"/>
    <s v="|62/04/21|"/>
    <n v="1116"/>
    <n v="2.25"/>
    <n v="3.24"/>
  </r>
  <r>
    <x v="0"/>
    <x v="0"/>
    <x v="7"/>
    <s v="Bonduelle"/>
    <s v="|62/04/23|"/>
    <n v="948"/>
    <n v="2.94"/>
    <n v="3.24"/>
  </r>
  <r>
    <x v="0"/>
    <x v="0"/>
    <x v="7"/>
    <s v="Bonduelle"/>
    <s v="|62/04/25|"/>
    <n v="1032"/>
    <n v="2.93"/>
    <n v="3.44"/>
  </r>
  <r>
    <x v="0"/>
    <x v="0"/>
    <x v="7"/>
    <s v="Bonduelle"/>
    <s v="|62/04/26|"/>
    <n v="840"/>
    <n v="2.84"/>
    <n v="3.59"/>
  </r>
  <r>
    <x v="0"/>
    <x v="0"/>
    <x v="7"/>
    <s v="Bonduelle"/>
    <s v="|62/04/27|"/>
    <n v="1020"/>
    <n v="2.14"/>
    <n v="3.31"/>
  </r>
  <r>
    <x v="0"/>
    <x v="0"/>
    <x v="7"/>
    <s v="Bonduelle"/>
    <s v="|62/05/01|"/>
    <n v="972"/>
    <n v="2.83"/>
    <n v="3.23"/>
  </r>
  <r>
    <x v="0"/>
    <x v="0"/>
    <x v="7"/>
    <s v="Bonduelle"/>
    <s v="|62/05/02|"/>
    <n v="792"/>
    <n v="2.99"/>
    <n v="3.8"/>
  </r>
  <r>
    <x v="0"/>
    <x v="0"/>
    <x v="7"/>
    <s v="Bonduelle"/>
    <s v="|62/05/03|"/>
    <n v="1152"/>
    <n v="2.23"/>
    <n v="3.49"/>
  </r>
  <r>
    <x v="0"/>
    <x v="0"/>
    <x v="7"/>
    <s v="Bonduelle"/>
    <s v="|62/05/04|"/>
    <n v="1020"/>
    <n v="2.64"/>
    <n v="3.75"/>
  </r>
  <r>
    <x v="0"/>
    <x v="0"/>
    <x v="7"/>
    <s v="Bonduelle"/>
    <s v="|62/05/05|"/>
    <n v="840"/>
    <n v="2.85"/>
    <n v="3.27"/>
  </r>
  <r>
    <x v="0"/>
    <x v="0"/>
    <x v="7"/>
    <s v="Bonduelle"/>
    <s v="|62/05/06|"/>
    <n v="1068"/>
    <n v="2.33"/>
    <n v="3.84"/>
  </r>
  <r>
    <x v="0"/>
    <x v="0"/>
    <x v="7"/>
    <s v="Bonduelle"/>
    <s v="|62/09/01|"/>
    <n v="744"/>
    <n v="2.4900000000000002"/>
    <n v="3.83"/>
  </r>
  <r>
    <x v="0"/>
    <x v="0"/>
    <x v="4"/>
    <s v="Veet"/>
    <s v="|55/01/01|"/>
    <n v="708"/>
    <n v="4.1900000000000004"/>
    <n v="5.08"/>
  </r>
  <r>
    <x v="0"/>
    <x v="0"/>
    <x v="4"/>
    <s v="Veet"/>
    <s v="|55/01/02|"/>
    <n v="588"/>
    <n v="4.78"/>
    <n v="5.38"/>
  </r>
  <r>
    <x v="0"/>
    <x v="0"/>
    <x v="4"/>
    <s v="Veet"/>
    <s v="|55/01/03|"/>
    <n v="624"/>
    <n v="4.0599999999999996"/>
    <n v="5.12"/>
  </r>
  <r>
    <x v="0"/>
    <x v="0"/>
    <x v="4"/>
    <s v="Veet"/>
    <s v="|55/01/04|"/>
    <n v="648"/>
    <n v="4.25"/>
    <n v="5.22"/>
  </r>
  <r>
    <x v="0"/>
    <x v="0"/>
    <x v="4"/>
    <s v="Veet"/>
    <s v="|55/01/05|"/>
    <n v="432"/>
    <n v="4.13"/>
    <n v="5.36"/>
  </r>
  <r>
    <x v="0"/>
    <x v="0"/>
    <x v="4"/>
    <s v="Veet"/>
    <s v="|55/01/06|"/>
    <n v="624"/>
    <n v="4.55"/>
    <n v="5.0599999999999996"/>
  </r>
  <r>
    <x v="0"/>
    <x v="0"/>
    <x v="4"/>
    <s v="Veet"/>
    <s v="|55/01/07|"/>
    <n v="660"/>
    <n v="4.92"/>
    <n v="5.31"/>
  </r>
  <r>
    <x v="0"/>
    <x v="0"/>
    <x v="4"/>
    <s v="Veet"/>
    <s v="|55/01/08|"/>
    <n v="672"/>
    <n v="4.03"/>
    <n v="5.33"/>
  </r>
  <r>
    <x v="0"/>
    <x v="0"/>
    <x v="4"/>
    <s v="Veet"/>
    <s v="|55/01/09|"/>
    <n v="288"/>
    <n v="4.74"/>
    <n v="5.08"/>
  </r>
  <r>
    <x v="0"/>
    <x v="0"/>
    <x v="4"/>
    <s v="Veet"/>
    <s v="|55/01/10|"/>
    <n v="444"/>
    <n v="4.45"/>
    <n v="5.27"/>
  </r>
  <r>
    <x v="0"/>
    <x v="0"/>
    <x v="4"/>
    <s v="Veet"/>
    <s v="|55/01/11|"/>
    <n v="576"/>
    <n v="4.54"/>
    <n v="5.29"/>
  </r>
  <r>
    <x v="0"/>
    <x v="0"/>
    <x v="4"/>
    <s v="Veet"/>
    <s v="|55/01/12|"/>
    <n v="576"/>
    <n v="4.91"/>
    <n v="5.32"/>
  </r>
  <r>
    <x v="0"/>
    <x v="0"/>
    <x v="4"/>
    <s v="Veet"/>
    <s v="|55/01/13|"/>
    <n v="468"/>
    <n v="4.8099999999999996"/>
    <n v="5.18"/>
  </r>
  <r>
    <x v="0"/>
    <x v="0"/>
    <x v="4"/>
    <s v="Veet"/>
    <s v="|55/01/14|"/>
    <n v="612"/>
    <n v="4.1100000000000003"/>
    <n v="5.08"/>
  </r>
  <r>
    <x v="0"/>
    <x v="0"/>
    <x v="4"/>
    <s v="Veet"/>
    <s v="|55/01/15|"/>
    <n v="480"/>
    <n v="4.3499999999999996"/>
    <n v="5.34"/>
  </r>
  <r>
    <x v="0"/>
    <x v="0"/>
    <x v="4"/>
    <s v="Veet"/>
    <s v="|55/01/16|"/>
    <n v="696"/>
    <n v="4.8499999999999996"/>
    <n v="5.18"/>
  </r>
  <r>
    <x v="0"/>
    <x v="0"/>
    <x v="4"/>
    <s v="Veet"/>
    <s v="|55/01/17|"/>
    <n v="360"/>
    <n v="4.09"/>
    <n v="5.3"/>
  </r>
  <r>
    <x v="0"/>
    <x v="0"/>
    <x v="4"/>
    <s v="Veet"/>
    <s v="|55/01/18|"/>
    <n v="684"/>
    <n v="4.6100000000000003"/>
    <n v="5.15"/>
  </r>
  <r>
    <x v="0"/>
    <x v="0"/>
    <x v="4"/>
    <s v="Veet"/>
    <s v="|55/01/19|"/>
    <n v="660"/>
    <n v="4.12"/>
    <n v="5.18"/>
  </r>
  <r>
    <x v="0"/>
    <x v="0"/>
    <x v="4"/>
    <s v="Veet"/>
    <s v="|55/01/20|"/>
    <n v="696"/>
    <n v="4.9000000000000004"/>
    <n v="5.0199999999999996"/>
  </r>
  <r>
    <x v="0"/>
    <x v="0"/>
    <x v="4"/>
    <s v="Veet"/>
    <s v="|55/01/21|"/>
    <n v="372"/>
    <n v="4.5199999999999996"/>
    <n v="5.37"/>
  </r>
  <r>
    <x v="0"/>
    <x v="0"/>
    <x v="4"/>
    <s v="Veet"/>
    <s v="|55/01/22|"/>
    <n v="408"/>
    <n v="4.4800000000000004"/>
    <n v="5.01"/>
  </r>
  <r>
    <x v="0"/>
    <x v="0"/>
    <x v="4"/>
    <s v="Veet"/>
    <s v="|55/01/23|"/>
    <n v="324"/>
    <n v="4.76"/>
    <n v="5.22"/>
  </r>
  <r>
    <x v="0"/>
    <x v="0"/>
    <x v="4"/>
    <s v="Veet"/>
    <s v="|55/01/24|"/>
    <n v="492"/>
    <n v="4.54"/>
    <n v="5.0599999999999996"/>
  </r>
  <r>
    <x v="0"/>
    <x v="0"/>
    <x v="4"/>
    <s v="Veet"/>
    <s v="|55/01/25|"/>
    <n v="696"/>
    <n v="4.96"/>
    <n v="5.12"/>
  </r>
  <r>
    <x v="0"/>
    <x v="0"/>
    <x v="4"/>
    <s v="Veet"/>
    <s v="|55/01/26|"/>
    <n v="636"/>
    <n v="4.72"/>
    <n v="5.24"/>
  </r>
  <r>
    <x v="0"/>
    <x v="0"/>
    <x v="4"/>
    <s v="Veet"/>
    <s v="|55/01/27|"/>
    <n v="660"/>
    <n v="4.47"/>
    <n v="5.13"/>
  </r>
  <r>
    <x v="0"/>
    <x v="0"/>
    <x v="4"/>
    <s v="Veet"/>
    <s v="|55/01/28|"/>
    <n v="420"/>
    <n v="4.37"/>
    <n v="5.34"/>
  </r>
  <r>
    <x v="0"/>
    <x v="0"/>
    <x v="4"/>
    <s v="Veet"/>
    <s v="|55/01/29|"/>
    <n v="600"/>
    <n v="4.95"/>
    <n v="5.23"/>
  </r>
  <r>
    <x v="0"/>
    <x v="0"/>
    <x v="4"/>
    <s v="Veet"/>
    <s v="|55/01/30|"/>
    <n v="264"/>
    <n v="4.9800000000000004"/>
    <n v="5.21"/>
  </r>
  <r>
    <x v="0"/>
    <x v="0"/>
    <x v="4"/>
    <s v="Veet"/>
    <s v="|55/01/31|"/>
    <n v="300"/>
    <n v="4.67"/>
    <n v="5.29"/>
  </r>
  <r>
    <x v="0"/>
    <x v="0"/>
    <x v="4"/>
    <s v="Veet"/>
    <s v="|55/01/32|"/>
    <n v="552"/>
    <n v="4.12"/>
    <n v="5.05"/>
  </r>
  <r>
    <x v="0"/>
    <x v="0"/>
    <x v="4"/>
    <s v="Veet"/>
    <s v="|55/01/33|"/>
    <n v="264"/>
    <n v="4.2699999999999996"/>
    <n v="5.34"/>
  </r>
  <r>
    <x v="0"/>
    <x v="0"/>
    <x v="4"/>
    <s v="Veet"/>
    <s v="|55/01/34|"/>
    <n v="384"/>
    <n v="4.18"/>
    <n v="5.39"/>
  </r>
  <r>
    <x v="0"/>
    <x v="0"/>
    <x v="4"/>
    <s v="Veet"/>
    <s v="|55/01/35|"/>
    <n v="432"/>
    <n v="4.51"/>
    <n v="5.31"/>
  </r>
  <r>
    <x v="0"/>
    <x v="0"/>
    <x v="4"/>
    <s v="Veet"/>
    <s v="|55/01/36|"/>
    <n v="348"/>
    <n v="4"/>
    <n v="5.08"/>
  </r>
  <r>
    <x v="0"/>
    <x v="0"/>
    <x v="4"/>
    <s v="Veet"/>
    <s v="|55/01/37|"/>
    <n v="552"/>
    <n v="4.9800000000000004"/>
    <n v="5.03"/>
  </r>
  <r>
    <x v="0"/>
    <x v="0"/>
    <x v="4"/>
    <s v="Veet"/>
    <s v="|55/01/38|"/>
    <n v="264"/>
    <n v="4.8899999999999997"/>
    <n v="5.39"/>
  </r>
  <r>
    <x v="0"/>
    <x v="0"/>
    <x v="4"/>
    <s v="Veet"/>
    <s v="|55/01/39|"/>
    <n v="540"/>
    <n v="4.75"/>
    <n v="5.1100000000000003"/>
  </r>
  <r>
    <x v="0"/>
    <x v="0"/>
    <x v="4"/>
    <s v="Veet"/>
    <s v="|55/01/40|"/>
    <n v="648"/>
    <n v="4.71"/>
    <n v="5.23"/>
  </r>
  <r>
    <x v="0"/>
    <x v="0"/>
    <x v="4"/>
    <s v="Veet"/>
    <s v="|55/01/41|"/>
    <n v="336"/>
    <n v="4.82"/>
    <n v="5.16"/>
  </r>
  <r>
    <x v="0"/>
    <x v="0"/>
    <x v="4"/>
    <s v="Veet"/>
    <s v="|55/01/42|"/>
    <n v="396"/>
    <n v="4.41"/>
    <n v="5.27"/>
  </r>
  <r>
    <x v="0"/>
    <x v="0"/>
    <x v="4"/>
    <s v="Veet"/>
    <s v="|55/01/43|"/>
    <n v="456"/>
    <n v="4.01"/>
    <n v="5.36"/>
  </r>
  <r>
    <x v="0"/>
    <x v="0"/>
    <x v="4"/>
    <s v="Veet"/>
    <s v="|55/01/44|"/>
    <n v="324"/>
    <n v="4.93"/>
    <n v="5.36"/>
  </r>
  <r>
    <x v="0"/>
    <x v="0"/>
    <x v="4"/>
    <s v="Veet"/>
    <s v="|55/01/45|"/>
    <n v="432"/>
    <n v="4.1100000000000003"/>
    <n v="5.0999999999999996"/>
  </r>
  <r>
    <x v="0"/>
    <x v="0"/>
    <x v="4"/>
    <s v="Veet"/>
    <s v="|55/01/46|"/>
    <n v="288"/>
    <n v="4.59"/>
    <n v="5.26"/>
  </r>
  <r>
    <x v="0"/>
    <x v="0"/>
    <x v="4"/>
    <s v="Veet"/>
    <s v="|55/01/47|"/>
    <n v="684"/>
    <n v="4.38"/>
    <n v="5.28"/>
  </r>
  <r>
    <x v="0"/>
    <x v="0"/>
    <x v="4"/>
    <s v="Veet"/>
    <s v="|55/01/48|"/>
    <n v="336"/>
    <n v="4.96"/>
    <n v="5.08"/>
  </r>
  <r>
    <x v="0"/>
    <x v="0"/>
    <x v="4"/>
    <s v="Veet"/>
    <s v="|55/01/60|"/>
    <n v="312"/>
    <n v="4.3499999999999996"/>
    <n v="5.13"/>
  </r>
  <r>
    <x v="0"/>
    <x v="0"/>
    <x v="4"/>
    <s v="Veet"/>
    <s v="|55/01/61|"/>
    <n v="684"/>
    <n v="4.8899999999999997"/>
    <n v="5.07"/>
  </r>
  <r>
    <x v="0"/>
    <x v="0"/>
    <x v="4"/>
    <s v="Veet"/>
    <s v="|55/01/62|"/>
    <n v="408"/>
    <n v="4.37"/>
    <n v="5.18"/>
  </r>
  <r>
    <x v="0"/>
    <x v="0"/>
    <x v="4"/>
    <s v="Veet"/>
    <s v="|55/01/63|"/>
    <n v="564"/>
    <n v="4.32"/>
    <n v="5.08"/>
  </r>
  <r>
    <x v="0"/>
    <x v="0"/>
    <x v="4"/>
    <s v="Veet"/>
    <s v="|55/01/64|"/>
    <n v="480"/>
    <n v="4.57"/>
    <n v="5.25"/>
  </r>
  <r>
    <x v="0"/>
    <x v="0"/>
    <x v="1"/>
    <s v="North Cascade"/>
    <s v="|45/08/01|"/>
    <n v="576"/>
    <n v="5.4266666666666667"/>
    <n v="7.8866666666666667"/>
  </r>
  <r>
    <x v="0"/>
    <x v="0"/>
    <x v="1"/>
    <s v="North Cascade"/>
    <s v="|45/30/01|"/>
    <n v="432"/>
    <n v="6.26"/>
    <n v="7.6866666666666665"/>
  </r>
  <r>
    <x v="0"/>
    <x v="0"/>
    <x v="1"/>
    <s v="North Cascade"/>
    <s v="|45/50/01|"/>
    <n v="480"/>
    <n v="5.6933333333333334"/>
    <n v="7.8066666666666666"/>
  </r>
  <r>
    <x v="0"/>
    <x v="0"/>
    <x v="1"/>
    <s v="North Cascade"/>
    <s v="|45/50/02|"/>
    <n v="612"/>
    <n v="5.7733333333333334"/>
    <n v="7.7733333333333334"/>
  </r>
  <r>
    <x v="0"/>
    <x v="0"/>
    <x v="1"/>
    <s v="North Cascade"/>
    <s v="|45/50/03|"/>
    <n v="456"/>
    <n v="6.6333333333333337"/>
    <n v="7.5533333333333337"/>
  </r>
  <r>
    <x v="0"/>
    <x v="0"/>
    <x v="1"/>
    <s v="North Cascade"/>
    <s v="|45/50/04|"/>
    <n v="492"/>
    <n v="5.753333333333333"/>
    <n v="8.413333333333334"/>
  </r>
  <r>
    <x v="0"/>
    <x v="0"/>
    <x v="1"/>
    <s v="North Cascade"/>
    <s v="|45/50/05|"/>
    <n v="492"/>
    <n v="5.6133333333333333"/>
    <n v="8.26"/>
  </r>
  <r>
    <x v="0"/>
    <x v="0"/>
    <x v="1"/>
    <s v="North Cascade"/>
    <s v="|45/50/06|"/>
    <n v="504"/>
    <n v="6.54"/>
    <n v="8.0933333333333337"/>
  </r>
  <r>
    <x v="0"/>
    <x v="0"/>
    <x v="1"/>
    <s v="North Cascade"/>
    <s v="|45/50/07|"/>
    <n v="564"/>
    <n v="6.1733333333333329"/>
    <n v="7.4466666666666663"/>
  </r>
  <r>
    <x v="0"/>
    <x v="0"/>
    <x v="1"/>
    <s v="North Cascade"/>
    <s v="|45/50/08|"/>
    <n v="600"/>
    <n v="6.36"/>
    <n v="8.6"/>
  </r>
  <r>
    <x v="0"/>
    <x v="0"/>
    <x v="1"/>
    <s v="North Cascade"/>
    <s v="|45/50/09|"/>
    <n v="420"/>
    <n v="5.42"/>
    <n v="7.8666666666666663"/>
  </r>
  <r>
    <x v="0"/>
    <x v="0"/>
    <x v="1"/>
    <s v="North Cascade"/>
    <s v="|45/50/10|"/>
    <n v="504"/>
    <n v="5.3733333333333331"/>
    <n v="8.0333333333333332"/>
  </r>
  <r>
    <x v="0"/>
    <x v="0"/>
    <x v="1"/>
    <s v="North Cascade"/>
    <s v="|45/50/11|"/>
    <n v="444"/>
    <n v="6.0066666666666668"/>
    <n v="8.5933333333333337"/>
  </r>
  <r>
    <x v="0"/>
    <x v="0"/>
    <x v="1"/>
    <s v="North Cascade"/>
    <s v="|45/50/12|"/>
    <n v="636"/>
    <n v="6.5733333333333333"/>
    <n v="7.96"/>
  </r>
  <r>
    <x v="0"/>
    <x v="0"/>
    <x v="1"/>
    <s v="North Cascade"/>
    <s v="|45/50/13|"/>
    <n v="408"/>
    <n v="5.9266666666666667"/>
    <n v="8.4666666666666668"/>
  </r>
  <r>
    <x v="0"/>
    <x v="0"/>
    <x v="1"/>
    <s v="North Cascade"/>
    <s v="|45/50/14|"/>
    <n v="588"/>
    <n v="6.4133333333333331"/>
    <n v="8.08"/>
  </r>
  <r>
    <x v="0"/>
    <x v="0"/>
    <x v="1"/>
    <s v="North Cascade"/>
    <s v="|45/50/15|"/>
    <n v="480"/>
    <n v="6.0333333333333332"/>
    <n v="7.96"/>
  </r>
  <r>
    <x v="0"/>
    <x v="0"/>
    <x v="1"/>
    <s v="North Cascade"/>
    <s v="|45/50/16|"/>
    <n v="600"/>
    <n v="6.34"/>
    <n v="7.44"/>
  </r>
  <r>
    <x v="0"/>
    <x v="0"/>
    <x v="1"/>
    <s v="North Cascade"/>
    <s v="|45/50/17|"/>
    <n v="480"/>
    <n v="6.26"/>
    <n v="7.3866666666666667"/>
  </r>
  <r>
    <x v="0"/>
    <x v="0"/>
    <x v="1"/>
    <s v="North Cascade"/>
    <s v="|45/50/19|"/>
    <n v="444"/>
    <n v="5.6"/>
    <n v="8.3266666666666662"/>
  </r>
  <r>
    <x v="0"/>
    <x v="0"/>
    <x v="1"/>
    <s v="North Cascade"/>
    <s v="|45/50/20|"/>
    <n v="432"/>
    <n v="5.76"/>
    <n v="8.3800000000000008"/>
  </r>
  <r>
    <x v="0"/>
    <x v="0"/>
    <x v="1"/>
    <s v="North Cascade"/>
    <s v="|45/50/21|"/>
    <n v="480"/>
    <n v="5.38"/>
    <n v="7.8066666666666666"/>
  </r>
  <r>
    <x v="0"/>
    <x v="0"/>
    <x v="1"/>
    <s v="North Cascade"/>
    <s v="|45/50/22|"/>
    <n v="444"/>
    <n v="5.48"/>
    <n v="8.26"/>
  </r>
  <r>
    <x v="0"/>
    <x v="0"/>
    <x v="1"/>
    <s v="North Cascade"/>
    <s v="|45/50/23|"/>
    <n v="588"/>
    <n v="6.2333333333333334"/>
    <n v="8.6666666666666661"/>
  </r>
  <r>
    <x v="0"/>
    <x v="0"/>
    <x v="1"/>
    <s v="North Cascade"/>
    <s v="|45/50/24|"/>
    <n v="432"/>
    <n v="5.2666666666666666"/>
    <n v="7.54"/>
  </r>
  <r>
    <x v="0"/>
    <x v="0"/>
    <x v="1"/>
    <s v="North Cascade"/>
    <s v="|45/50/25|"/>
    <n v="408"/>
    <n v="5.5266666666666664"/>
    <n v="7.72"/>
  </r>
  <r>
    <x v="0"/>
    <x v="0"/>
    <x v="1"/>
    <s v="North Cascade"/>
    <s v="|45/50/26|"/>
    <n v="600"/>
    <n v="5.333333333333333"/>
    <n v="7.9066666666666663"/>
  </r>
  <r>
    <x v="0"/>
    <x v="0"/>
    <x v="1"/>
    <s v="North Cascade"/>
    <s v="|45/50/27|"/>
    <n v="600"/>
    <n v="6.3533333333333335"/>
    <n v="8.5666666666666664"/>
  </r>
  <r>
    <x v="0"/>
    <x v="0"/>
    <x v="1"/>
    <s v="North Cascade"/>
    <s v="|45/50/28|"/>
    <n v="588"/>
    <n v="5.6333333333333337"/>
    <n v="7.56"/>
  </r>
  <r>
    <x v="0"/>
    <x v="0"/>
    <x v="1"/>
    <s v="North Cascade"/>
    <s v="|45/50/29|"/>
    <n v="480"/>
    <n v="5.833333333333333"/>
    <n v="7.6"/>
  </r>
  <r>
    <x v="0"/>
    <x v="0"/>
    <x v="1"/>
    <s v="North Cascade"/>
    <s v="|45/50/30|"/>
    <n v="432"/>
    <n v="6.166666666666667"/>
    <n v="8.1999999999999993"/>
  </r>
  <r>
    <x v="0"/>
    <x v="0"/>
    <x v="1"/>
    <s v="North Cascade"/>
    <s v="|45/50/31|"/>
    <n v="492"/>
    <n v="5.8733333333333331"/>
    <n v="8.2799999999999994"/>
  </r>
  <r>
    <x v="0"/>
    <x v="0"/>
    <x v="1"/>
    <s v="North Cascade"/>
    <s v="|45/50/32|"/>
    <n v="468"/>
    <n v="5.58"/>
    <n v="8.2466666666666661"/>
  </r>
  <r>
    <x v="0"/>
    <x v="0"/>
    <x v="1"/>
    <s v="North Cascade"/>
    <s v="|45/50/33|"/>
    <n v="504"/>
    <n v="5.3266666666666671"/>
    <n v="7.9066666666666663"/>
  </r>
  <r>
    <x v="0"/>
    <x v="0"/>
    <x v="1"/>
    <s v="North Cascade"/>
    <s v="|45/50/34|"/>
    <n v="468"/>
    <n v="5.4733333333333336"/>
    <n v="8.5666666666666664"/>
  </r>
  <r>
    <x v="0"/>
    <x v="0"/>
    <x v="1"/>
    <s v="North Cascade"/>
    <s v="|45/50/35|"/>
    <n v="420"/>
    <n v="5.793333333333333"/>
    <n v="7.5466666666666669"/>
  </r>
  <r>
    <x v="0"/>
    <x v="0"/>
    <x v="1"/>
    <s v="North Cascade"/>
    <s v="|45/50/36|"/>
    <n v="444"/>
    <n v="6.3533333333333335"/>
    <n v="7.8733333333333331"/>
  </r>
  <r>
    <x v="0"/>
    <x v="0"/>
    <x v="1"/>
    <s v="North Cascade"/>
    <s v="|45/50/37|"/>
    <n v="444"/>
    <n v="5.54"/>
    <n v="8.48"/>
  </r>
  <r>
    <x v="0"/>
    <x v="0"/>
    <x v="1"/>
    <s v="North Cascade"/>
    <s v="|45/50/38|"/>
    <n v="624"/>
    <n v="5.4266666666666667"/>
    <n v="7.8866666666666667"/>
  </r>
  <r>
    <x v="0"/>
    <x v="0"/>
    <x v="1"/>
    <s v="North Cascade"/>
    <s v="|45/50/39|"/>
    <n v="420"/>
    <n v="5.4733333333333336"/>
    <n v="7.9133333333333331"/>
  </r>
  <r>
    <x v="0"/>
    <x v="0"/>
    <x v="1"/>
    <s v="North Cascade"/>
    <s v="|45/50/40|"/>
    <n v="492"/>
    <n v="5.7333333333333334"/>
    <n v="7.8133333333333335"/>
  </r>
  <r>
    <x v="0"/>
    <x v="0"/>
    <x v="1"/>
    <s v="North Cascade"/>
    <s v="|45/50/40a|"/>
    <n v="516"/>
    <n v="6.54"/>
    <n v="7.3466666666666667"/>
  </r>
  <r>
    <x v="0"/>
    <x v="0"/>
    <x v="1"/>
    <s v="North Cascade"/>
    <s v="|45/50/40b|"/>
    <n v="492"/>
    <n v="5.2733333333333334"/>
    <n v="7.8133333333333335"/>
  </r>
  <r>
    <x v="0"/>
    <x v="0"/>
    <x v="1"/>
    <s v="North Cascade"/>
    <s v="|45/50/40c|"/>
    <n v="480"/>
    <n v="5.7666666666666666"/>
    <n v="8.02"/>
  </r>
  <r>
    <x v="0"/>
    <x v="0"/>
    <x v="1"/>
    <s v="North Cascade"/>
    <s v="|45/50/40d|"/>
    <n v="564"/>
    <n v="6.2866666666666671"/>
    <n v="8.5"/>
  </r>
  <r>
    <x v="0"/>
    <x v="0"/>
    <x v="1"/>
    <s v="North Cascade"/>
    <s v="|45/50/41|"/>
    <n v="600"/>
    <n v="5.7333333333333334"/>
    <n v="7.6533333333333333"/>
  </r>
  <r>
    <x v="0"/>
    <x v="0"/>
    <x v="1"/>
    <s v="North Cascade"/>
    <s v="|45/50/42|"/>
    <n v="612"/>
    <n v="5.6466666666666665"/>
    <n v="7.62"/>
  </r>
  <r>
    <x v="0"/>
    <x v="0"/>
    <x v="1"/>
    <s v="North Cascade"/>
    <s v="|45/50/98|"/>
    <n v="528"/>
    <n v="6.4333333333333336"/>
    <n v="8.1533333333333342"/>
  </r>
  <r>
    <x v="0"/>
    <x v="0"/>
    <x v="1"/>
    <s v="North Cascade"/>
    <s v="|45/50/99|"/>
    <n v="576"/>
    <n v="5.6733333333333329"/>
    <n v="7.9733333333333336"/>
  </r>
  <r>
    <x v="0"/>
    <x v="0"/>
    <x v="8"/>
    <s v="North Cascade"/>
    <s v="|45/01/01|"/>
    <n v="1692"/>
    <n v="5"/>
    <n v="6"/>
  </r>
  <r>
    <x v="0"/>
    <x v="0"/>
    <x v="8"/>
    <s v="North Cascade"/>
    <s v="|45/01/02|"/>
    <n v="1512"/>
    <n v="4"/>
    <n v="6"/>
  </r>
  <r>
    <x v="0"/>
    <x v="0"/>
    <x v="8"/>
    <s v="North Cascade"/>
    <s v="|45/01/03|"/>
    <n v="1560"/>
    <n v="5"/>
    <n v="6"/>
  </r>
  <r>
    <x v="0"/>
    <x v="0"/>
    <x v="8"/>
    <s v="North Cascade"/>
    <s v="|45/01/04|"/>
    <n v="1512"/>
    <n v="4"/>
    <n v="7"/>
  </r>
  <r>
    <x v="0"/>
    <x v="0"/>
    <x v="8"/>
    <s v="North Cascade"/>
    <s v="|45/01/05|"/>
    <n v="1800"/>
    <n v="5"/>
    <n v="7"/>
  </r>
  <r>
    <x v="0"/>
    <x v="0"/>
    <x v="8"/>
    <s v="North Cascade"/>
    <s v="|45/01/11|"/>
    <n v="1788"/>
    <n v="5"/>
    <n v="6"/>
  </r>
  <r>
    <x v="0"/>
    <x v="0"/>
    <x v="8"/>
    <s v="North Cascade"/>
    <s v="|45/01/12|"/>
    <n v="1728"/>
    <n v="4"/>
    <n v="6"/>
  </r>
  <r>
    <x v="0"/>
    <x v="0"/>
    <x v="8"/>
    <s v="North Cascade"/>
    <s v="|45/01/13|"/>
    <n v="1644"/>
    <n v="5"/>
    <n v="6"/>
  </r>
  <r>
    <x v="0"/>
    <x v="0"/>
    <x v="8"/>
    <s v="North Cascade"/>
    <s v="|45/01/14|"/>
    <n v="1728"/>
    <n v="5"/>
    <n v="6"/>
  </r>
  <r>
    <x v="0"/>
    <x v="0"/>
    <x v="8"/>
    <s v="North Cascade"/>
    <s v="|45/01/15|"/>
    <n v="1524"/>
    <n v="5"/>
    <n v="6"/>
  </r>
  <r>
    <x v="0"/>
    <x v="0"/>
    <x v="8"/>
    <s v="North Cascade"/>
    <s v="|45/01/16|"/>
    <n v="1632"/>
    <n v="4"/>
    <n v="7"/>
  </r>
  <r>
    <x v="0"/>
    <x v="0"/>
    <x v="8"/>
    <s v="North Cascade"/>
    <s v="|45/01/20|"/>
    <n v="1680"/>
    <n v="5"/>
    <n v="6"/>
  </r>
  <r>
    <x v="0"/>
    <x v="0"/>
    <x v="8"/>
    <s v="North Cascade"/>
    <s v="|45/01/21|"/>
    <n v="1512"/>
    <n v="4"/>
    <n v="6"/>
  </r>
  <r>
    <x v="0"/>
    <x v="0"/>
    <x v="8"/>
    <s v="North Cascade"/>
    <s v="|45/01/22|"/>
    <n v="1788"/>
    <n v="5"/>
    <n v="7"/>
  </r>
  <r>
    <x v="0"/>
    <x v="0"/>
    <x v="8"/>
    <s v="North Cascade"/>
    <s v="|45/02/01|"/>
    <n v="1620"/>
    <n v="5"/>
    <n v="6"/>
  </r>
  <r>
    <x v="0"/>
    <x v="0"/>
    <x v="8"/>
    <s v="North Cascade"/>
    <s v="|45/02/02|"/>
    <n v="1512"/>
    <n v="4"/>
    <n v="6"/>
  </r>
  <r>
    <x v="0"/>
    <x v="0"/>
    <x v="8"/>
    <s v="North Cascade"/>
    <s v="|45/02/03|"/>
    <n v="1524"/>
    <n v="5"/>
    <n v="6"/>
  </r>
  <r>
    <x v="0"/>
    <x v="0"/>
    <x v="8"/>
    <s v="North Cascade"/>
    <s v="|45/02/04|"/>
    <n v="1632"/>
    <n v="4"/>
    <n v="6"/>
  </r>
  <r>
    <x v="0"/>
    <x v="0"/>
    <x v="8"/>
    <s v="North Cascade"/>
    <s v="|45/02/05|"/>
    <n v="1668"/>
    <n v="4"/>
    <n v="7"/>
  </r>
  <r>
    <x v="0"/>
    <x v="0"/>
    <x v="8"/>
    <s v="North Cascade"/>
    <s v="|45/02/11|"/>
    <n v="1584"/>
    <n v="4"/>
    <n v="6"/>
  </r>
  <r>
    <x v="0"/>
    <x v="0"/>
    <x v="8"/>
    <s v="North Cascade"/>
    <s v="|45/02/12|"/>
    <n v="1608"/>
    <n v="5"/>
    <n v="6"/>
  </r>
  <r>
    <x v="0"/>
    <x v="0"/>
    <x v="8"/>
    <s v="North Cascade"/>
    <s v="|45/02/13|"/>
    <n v="1536"/>
    <n v="5"/>
    <n v="6"/>
  </r>
  <r>
    <x v="0"/>
    <x v="0"/>
    <x v="8"/>
    <s v="North Cascade"/>
    <s v="|45/02/21|"/>
    <n v="1572"/>
    <n v="4"/>
    <n v="7"/>
  </r>
  <r>
    <x v="0"/>
    <x v="0"/>
    <x v="8"/>
    <s v="North Cascade"/>
    <s v="|45/02/22|"/>
    <n v="1800"/>
    <n v="4"/>
    <n v="6"/>
  </r>
  <r>
    <x v="0"/>
    <x v="0"/>
    <x v="8"/>
    <s v="North Cascade"/>
    <s v="|45/02/23|"/>
    <n v="1692"/>
    <n v="4"/>
    <n v="7"/>
  </r>
  <r>
    <x v="0"/>
    <x v="0"/>
    <x v="8"/>
    <s v="North Cascade"/>
    <s v="|45/02/31|"/>
    <n v="1500"/>
    <n v="4"/>
    <n v="6"/>
  </r>
  <r>
    <x v="0"/>
    <x v="0"/>
    <x v="8"/>
    <s v="North Cascade"/>
    <s v="|45/03/01|"/>
    <n v="1608"/>
    <n v="4"/>
    <n v="7"/>
  </r>
  <r>
    <x v="0"/>
    <x v="0"/>
    <x v="8"/>
    <s v="North Cascade"/>
    <s v="|45/03/03|"/>
    <n v="1728"/>
    <n v="4"/>
    <n v="7"/>
  </r>
  <r>
    <x v="0"/>
    <x v="0"/>
    <x v="8"/>
    <s v="North Cascade"/>
    <s v="|45/03/04|"/>
    <n v="1800"/>
    <n v="5"/>
    <n v="7"/>
  </r>
  <r>
    <x v="0"/>
    <x v="0"/>
    <x v="8"/>
    <s v="North Cascade"/>
    <s v="|45/03/05|"/>
    <n v="1500"/>
    <n v="4"/>
    <n v="6"/>
  </r>
  <r>
    <x v="0"/>
    <x v="0"/>
    <x v="8"/>
    <s v="North Cascade"/>
    <s v="|45/04/01|"/>
    <n v="1728"/>
    <n v="5"/>
    <n v="6"/>
  </r>
  <r>
    <x v="0"/>
    <x v="0"/>
    <x v="8"/>
    <s v="North Cascade"/>
    <s v="|45/04/02|"/>
    <n v="1596"/>
    <n v="5"/>
    <n v="7"/>
  </r>
  <r>
    <x v="0"/>
    <x v="0"/>
    <x v="8"/>
    <s v="North Cascade"/>
    <s v="|45/04/03|"/>
    <n v="1572"/>
    <n v="4"/>
    <n v="7"/>
  </r>
  <r>
    <x v="0"/>
    <x v="0"/>
    <x v="8"/>
    <s v="North Cascade"/>
    <s v="|45/04/04|"/>
    <n v="1608"/>
    <n v="5"/>
    <n v="6"/>
  </r>
  <r>
    <x v="0"/>
    <x v="0"/>
    <x v="8"/>
    <s v="North Cascade"/>
    <s v="|45/04/08|"/>
    <n v="1608"/>
    <n v="5"/>
    <n v="6"/>
  </r>
  <r>
    <x v="0"/>
    <x v="0"/>
    <x v="8"/>
    <s v="North Cascade"/>
    <s v="|45/04/09|"/>
    <n v="1596"/>
    <n v="5"/>
    <n v="6"/>
  </r>
  <r>
    <x v="0"/>
    <x v="0"/>
    <x v="8"/>
    <s v="North Cascade"/>
    <s v="|45/04/10|"/>
    <n v="1560"/>
    <n v="4"/>
    <n v="7"/>
  </r>
  <r>
    <x v="0"/>
    <x v="0"/>
    <x v="8"/>
    <s v="North Cascade"/>
    <s v="|45/04/11|"/>
    <n v="1668"/>
    <n v="4"/>
    <n v="7"/>
  </r>
  <r>
    <x v="0"/>
    <x v="0"/>
    <x v="8"/>
    <s v="North Cascade"/>
    <s v="|45/04/12|"/>
    <n v="1704"/>
    <n v="5"/>
    <n v="6"/>
  </r>
  <r>
    <x v="0"/>
    <x v="0"/>
    <x v="8"/>
    <s v="North Cascade"/>
    <s v="|45/04/13|"/>
    <n v="1584"/>
    <n v="4"/>
    <n v="7"/>
  </r>
  <r>
    <x v="0"/>
    <x v="0"/>
    <x v="8"/>
    <s v="North Cascade"/>
    <s v="|45/04/14|"/>
    <n v="1632"/>
    <n v="4"/>
    <n v="7"/>
  </r>
  <r>
    <x v="0"/>
    <x v="0"/>
    <x v="8"/>
    <s v="North Cascade"/>
    <s v="|45/04/21|"/>
    <n v="1704"/>
    <n v="4"/>
    <n v="6"/>
  </r>
  <r>
    <x v="0"/>
    <x v="0"/>
    <x v="8"/>
    <s v="North Cascade"/>
    <s v="|45/04/22|"/>
    <n v="1608"/>
    <n v="4"/>
    <n v="7"/>
  </r>
  <r>
    <x v="0"/>
    <x v="0"/>
    <x v="8"/>
    <s v="North Cascade"/>
    <s v="|45/04/23|"/>
    <n v="1656"/>
    <n v="4"/>
    <n v="7"/>
  </r>
  <r>
    <x v="0"/>
    <x v="0"/>
    <x v="8"/>
    <s v="North Cascade"/>
    <s v="|45/04/31|"/>
    <n v="1752"/>
    <n v="5"/>
    <n v="7"/>
  </r>
  <r>
    <x v="0"/>
    <x v="0"/>
    <x v="8"/>
    <s v="North Cascade"/>
    <s v="|45/04/32|"/>
    <n v="1632"/>
    <n v="4"/>
    <n v="7"/>
  </r>
  <r>
    <x v="0"/>
    <x v="0"/>
    <x v="8"/>
    <s v="North Cascade"/>
    <s v="|45/04/33|"/>
    <n v="1512"/>
    <n v="4"/>
    <n v="7"/>
  </r>
  <r>
    <x v="0"/>
    <x v="0"/>
    <x v="8"/>
    <s v="North Cascade"/>
    <s v="|45/05/01|"/>
    <n v="1524"/>
    <n v="5"/>
    <n v="7"/>
  </r>
  <r>
    <x v="0"/>
    <x v="0"/>
    <x v="8"/>
    <s v="North Cascade"/>
    <s v="|45/05/02|"/>
    <n v="1632"/>
    <n v="4"/>
    <n v="7"/>
  </r>
  <r>
    <x v="0"/>
    <x v="0"/>
    <x v="8"/>
    <s v="North Cascade"/>
    <s v="|45/05/03|"/>
    <n v="1560"/>
    <n v="4"/>
    <n v="7"/>
  </r>
  <r>
    <x v="0"/>
    <x v="0"/>
    <x v="8"/>
    <s v="North Cascade"/>
    <s v="|45/05/04|"/>
    <n v="1572"/>
    <n v="4"/>
    <n v="6"/>
  </r>
  <r>
    <x v="0"/>
    <x v="0"/>
    <x v="8"/>
    <s v="North Cascade"/>
    <s v="|45/05/05|"/>
    <n v="1656"/>
    <n v="5"/>
    <n v="7"/>
  </r>
  <r>
    <x v="0"/>
    <x v="0"/>
    <x v="8"/>
    <s v="North Cascade"/>
    <s v="|45/05/06|"/>
    <n v="1680"/>
    <n v="5"/>
    <n v="6"/>
  </r>
  <r>
    <x v="0"/>
    <x v="0"/>
    <x v="8"/>
    <s v="North Cascade"/>
    <s v="|45/05/07|"/>
    <n v="1716"/>
    <n v="4"/>
    <n v="7"/>
  </r>
  <r>
    <x v="0"/>
    <x v="0"/>
    <x v="8"/>
    <s v="North Cascade"/>
    <s v="|45/06/01|"/>
    <n v="1644"/>
    <n v="5"/>
    <n v="7"/>
  </r>
  <r>
    <x v="0"/>
    <x v="0"/>
    <x v="8"/>
    <s v="North Cascade"/>
    <s v="|45/06/03|"/>
    <n v="1800"/>
    <n v="4"/>
    <n v="6"/>
  </r>
  <r>
    <x v="0"/>
    <x v="0"/>
    <x v="8"/>
    <s v="North Cascade"/>
    <s v="|45/06/04|"/>
    <n v="1740"/>
    <n v="5"/>
    <n v="7"/>
  </r>
  <r>
    <x v="0"/>
    <x v="0"/>
    <x v="8"/>
    <s v="North Cascade"/>
    <s v="|45/06/05|"/>
    <n v="1596"/>
    <n v="4"/>
    <n v="6"/>
  </r>
  <r>
    <x v="0"/>
    <x v="0"/>
    <x v="8"/>
    <s v="North Cascade"/>
    <s v="|45/07/01|"/>
    <n v="1668"/>
    <n v="5"/>
    <n v="7"/>
  </r>
  <r>
    <x v="0"/>
    <x v="0"/>
    <x v="8"/>
    <s v="North Cascade"/>
    <s v="|45/07/02|"/>
    <n v="1572"/>
    <n v="5"/>
    <n v="7"/>
  </r>
  <r>
    <x v="0"/>
    <x v="0"/>
    <x v="8"/>
    <s v="North Cascade"/>
    <s v="|45/07/03|"/>
    <n v="1632"/>
    <n v="4"/>
    <n v="6"/>
  </r>
  <r>
    <x v="0"/>
    <x v="0"/>
    <x v="8"/>
    <s v="North Cascade"/>
    <s v="|45/07/04|"/>
    <n v="1596"/>
    <n v="5"/>
    <n v="6"/>
  </r>
  <r>
    <x v="0"/>
    <x v="0"/>
    <x v="8"/>
    <s v="North Cascade"/>
    <s v="|45/07/05|"/>
    <n v="1764"/>
    <n v="5"/>
    <n v="6"/>
  </r>
  <r>
    <x v="0"/>
    <x v="0"/>
    <x v="8"/>
    <s v="North Cascade"/>
    <s v="|45/07/06|"/>
    <n v="1512"/>
    <n v="5"/>
    <n v="7"/>
  </r>
  <r>
    <x v="0"/>
    <x v="0"/>
    <x v="8"/>
    <s v="North Cascade"/>
    <s v="|45/07/07|"/>
    <n v="1572"/>
    <n v="5"/>
    <n v="6"/>
  </r>
  <r>
    <x v="0"/>
    <x v="0"/>
    <x v="8"/>
    <s v="North Cascade"/>
    <s v="|45/07/08|"/>
    <n v="1776"/>
    <n v="4"/>
    <n v="6"/>
  </r>
  <r>
    <x v="0"/>
    <x v="0"/>
    <x v="8"/>
    <s v="North Cascade"/>
    <s v="|45/07/09|"/>
    <n v="1644"/>
    <n v="5"/>
    <n v="6"/>
  </r>
  <r>
    <x v="0"/>
    <x v="0"/>
    <x v="8"/>
    <s v="North Cascade"/>
    <s v="|45/07/10|"/>
    <n v="1512"/>
    <n v="4"/>
    <n v="7"/>
  </r>
  <r>
    <x v="0"/>
    <x v="0"/>
    <x v="8"/>
    <s v="North Cascade"/>
    <s v="|45/20/01|"/>
    <n v="1596"/>
    <n v="5"/>
    <n v="6"/>
  </r>
  <r>
    <x v="0"/>
    <x v="0"/>
    <x v="8"/>
    <s v="North Cascade"/>
    <s v="|45/20/02|"/>
    <n v="1608"/>
    <n v="5"/>
    <n v="6"/>
  </r>
  <r>
    <x v="0"/>
    <x v="0"/>
    <x v="8"/>
    <s v="North Cascade"/>
    <s v="|45/20/03|"/>
    <n v="1536"/>
    <n v="5"/>
    <n v="7"/>
  </r>
  <r>
    <x v="0"/>
    <x v="0"/>
    <x v="8"/>
    <s v="North Cascade"/>
    <s v="|45/20/04|"/>
    <n v="1548"/>
    <n v="5"/>
    <n v="7"/>
  </r>
  <r>
    <x v="0"/>
    <x v="0"/>
    <x v="8"/>
    <s v="North Cascade"/>
    <s v="|45/20/05|"/>
    <n v="1716"/>
    <n v="4"/>
    <n v="7"/>
  </r>
  <r>
    <x v="0"/>
    <x v="0"/>
    <x v="8"/>
    <s v="North Cascade"/>
    <s v="|45/20/06|"/>
    <n v="1512"/>
    <n v="4"/>
    <n v="7"/>
  </r>
  <r>
    <x v="0"/>
    <x v="0"/>
    <x v="8"/>
    <s v="North Cascade"/>
    <s v="|45/20/07|"/>
    <n v="1524"/>
    <n v="5"/>
    <n v="7"/>
  </r>
  <r>
    <x v="0"/>
    <x v="0"/>
    <x v="8"/>
    <s v="North Cascade"/>
    <s v="|45/20/08|"/>
    <n v="1704"/>
    <n v="5"/>
    <n v="7"/>
  </r>
  <r>
    <x v="0"/>
    <x v="0"/>
    <x v="8"/>
    <s v="North Cascade"/>
    <s v="|45/20/09|"/>
    <n v="1548"/>
    <n v="4"/>
    <n v="7"/>
  </r>
  <r>
    <x v="0"/>
    <x v="0"/>
    <x v="8"/>
    <s v="North Cascade"/>
    <s v="|45/20/10|"/>
    <n v="1644"/>
    <n v="4"/>
    <n v="6"/>
  </r>
  <r>
    <x v="0"/>
    <x v="0"/>
    <x v="8"/>
    <s v="North Cascade"/>
    <s v="|45/20/11|"/>
    <n v="1692"/>
    <n v="4"/>
    <n v="7"/>
  </r>
  <r>
    <x v="0"/>
    <x v="0"/>
    <x v="8"/>
    <s v="North Cascade"/>
    <s v="|45/20/12|"/>
    <n v="1716"/>
    <n v="4"/>
    <n v="7"/>
  </r>
  <r>
    <x v="0"/>
    <x v="0"/>
    <x v="8"/>
    <s v="North Cascade"/>
    <s v="|45/20/13|"/>
    <n v="1620"/>
    <n v="5"/>
    <n v="7"/>
  </r>
  <r>
    <x v="0"/>
    <x v="0"/>
    <x v="8"/>
    <s v="North Cascade"/>
    <s v="|45/20/14|"/>
    <n v="1668"/>
    <n v="4"/>
    <n v="7"/>
  </r>
  <r>
    <x v="0"/>
    <x v="0"/>
    <x v="8"/>
    <s v="North Cascade"/>
    <s v="|45/20/15|"/>
    <n v="1524"/>
    <n v="4"/>
    <n v="6"/>
  </r>
  <r>
    <x v="0"/>
    <x v="0"/>
    <x v="8"/>
    <s v="North Cascade"/>
    <s v="|45/20/16|"/>
    <n v="1644"/>
    <n v="5"/>
    <n v="6"/>
  </r>
  <r>
    <x v="0"/>
    <x v="0"/>
    <x v="8"/>
    <s v="North Cascade"/>
    <s v="|45/20/17|"/>
    <n v="1656"/>
    <n v="4"/>
    <n v="7"/>
  </r>
  <r>
    <x v="0"/>
    <x v="0"/>
    <x v="8"/>
    <s v="North Cascade"/>
    <s v="|45/20/18|"/>
    <n v="1716"/>
    <n v="4"/>
    <n v="7"/>
  </r>
  <r>
    <x v="0"/>
    <x v="0"/>
    <x v="8"/>
    <s v="North Cascade"/>
    <s v="|45/20/19|"/>
    <n v="1788"/>
    <n v="4"/>
    <n v="7"/>
  </r>
  <r>
    <x v="0"/>
    <x v="0"/>
    <x v="8"/>
    <s v="North Cascade"/>
    <s v="|45/20/20|"/>
    <n v="1620"/>
    <n v="5"/>
    <n v="7"/>
  </r>
  <r>
    <x v="0"/>
    <x v="0"/>
    <x v="8"/>
    <s v="North Cascade"/>
    <s v="|45/20/21|"/>
    <n v="1536"/>
    <n v="5"/>
    <n v="6"/>
  </r>
  <r>
    <x v="0"/>
    <x v="0"/>
    <x v="8"/>
    <s v="North Cascade"/>
    <s v="|45/20/22|"/>
    <n v="1740"/>
    <n v="5"/>
    <n v="7"/>
  </r>
  <r>
    <x v="0"/>
    <x v="0"/>
    <x v="8"/>
    <s v="North Cascade"/>
    <s v="|45/20/23|"/>
    <n v="1776"/>
    <n v="5"/>
    <n v="7"/>
  </r>
  <r>
    <x v="0"/>
    <x v="0"/>
    <x v="8"/>
    <s v="North Cascade"/>
    <s v="|45/20/24|"/>
    <n v="1716"/>
    <n v="5"/>
    <n v="7"/>
  </r>
  <r>
    <x v="0"/>
    <x v="0"/>
    <x v="8"/>
    <s v="North Cascade"/>
    <s v="|45/20/25|"/>
    <n v="1572"/>
    <n v="5"/>
    <n v="6"/>
  </r>
  <r>
    <x v="0"/>
    <x v="0"/>
    <x v="8"/>
    <s v="North Cascade"/>
    <s v="|45/20/26|"/>
    <n v="1560"/>
    <n v="5"/>
    <n v="7"/>
  </r>
  <r>
    <x v="0"/>
    <x v="0"/>
    <x v="8"/>
    <s v="North Cascade"/>
    <s v="|45/20/27|"/>
    <n v="1512"/>
    <n v="4"/>
    <n v="7"/>
  </r>
  <r>
    <x v="0"/>
    <x v="0"/>
    <x v="8"/>
    <s v="North Cascade"/>
    <s v="|45/20/28|"/>
    <n v="1512"/>
    <n v="4"/>
    <n v="7"/>
  </r>
  <r>
    <x v="0"/>
    <x v="0"/>
    <x v="8"/>
    <s v="North Cascade"/>
    <s v="|45/20/29|"/>
    <n v="1668"/>
    <n v="4"/>
    <n v="6"/>
  </r>
  <r>
    <x v="0"/>
    <x v="0"/>
    <x v="8"/>
    <s v="North Cascade"/>
    <s v="|45/20/30|"/>
    <n v="1776"/>
    <n v="5"/>
    <n v="6"/>
  </r>
  <r>
    <x v="0"/>
    <x v="0"/>
    <x v="8"/>
    <s v="North Cascade"/>
    <s v="|45/20/31|"/>
    <n v="1620"/>
    <n v="4"/>
    <n v="7"/>
  </r>
  <r>
    <x v="0"/>
    <x v="0"/>
    <x v="8"/>
    <s v="North Cascade"/>
    <s v="|45/20/32|"/>
    <n v="1788"/>
    <n v="4"/>
    <n v="7"/>
  </r>
  <r>
    <x v="0"/>
    <x v="0"/>
    <x v="8"/>
    <s v="North Cascade"/>
    <s v="|45/20/33|"/>
    <n v="1668"/>
    <n v="4"/>
    <n v="7"/>
  </r>
  <r>
    <x v="0"/>
    <x v="0"/>
    <x v="8"/>
    <s v="North Cascade"/>
    <s v="|45/20/34|"/>
    <n v="1692"/>
    <n v="5"/>
    <n v="7"/>
  </r>
  <r>
    <x v="0"/>
    <x v="0"/>
    <x v="8"/>
    <s v="North Cascade"/>
    <s v="|45/20/36|"/>
    <n v="1716"/>
    <n v="4"/>
    <n v="7"/>
  </r>
  <r>
    <x v="0"/>
    <x v="0"/>
    <x v="8"/>
    <s v="North Cascade"/>
    <s v="|45/20/37|"/>
    <n v="1512"/>
    <n v="5"/>
    <n v="6"/>
  </r>
  <r>
    <x v="0"/>
    <x v="0"/>
    <x v="8"/>
    <s v="North Cascade"/>
    <s v="|45/20/38|"/>
    <n v="1800"/>
    <n v="5"/>
    <n v="7"/>
  </r>
  <r>
    <x v="0"/>
    <x v="0"/>
    <x v="8"/>
    <s v="North Cascade"/>
    <s v="|45/20/39|"/>
    <n v="1752"/>
    <n v="4"/>
    <n v="7"/>
  </r>
  <r>
    <x v="0"/>
    <x v="0"/>
    <x v="8"/>
    <s v="North Cascade"/>
    <s v="|45/20/40|"/>
    <n v="1560"/>
    <n v="5"/>
    <n v="7"/>
  </r>
  <r>
    <x v="0"/>
    <x v="0"/>
    <x v="8"/>
    <s v="North Cascade"/>
    <s v="|45/20/41|"/>
    <n v="1524"/>
    <n v="4"/>
    <n v="7"/>
  </r>
  <r>
    <x v="0"/>
    <x v="0"/>
    <x v="8"/>
    <s v="North Cascade"/>
    <s v="|45/20/42|"/>
    <n v="1500"/>
    <n v="5"/>
    <n v="7"/>
  </r>
  <r>
    <x v="0"/>
    <x v="0"/>
    <x v="8"/>
    <s v="North Cascade"/>
    <s v="|45/20/43|"/>
    <n v="1716"/>
    <n v="4"/>
    <n v="7"/>
  </r>
  <r>
    <x v="0"/>
    <x v="0"/>
    <x v="8"/>
    <s v="North Cascade"/>
    <s v="|45/20/45|"/>
    <n v="1728"/>
    <n v="5"/>
    <n v="7"/>
  </r>
  <r>
    <x v="0"/>
    <x v="0"/>
    <x v="8"/>
    <s v="North Cascade"/>
    <s v="|45/20/46|"/>
    <n v="1632"/>
    <n v="5"/>
    <n v="6"/>
  </r>
  <r>
    <x v="0"/>
    <x v="0"/>
    <x v="8"/>
    <s v="North Cascade"/>
    <s v="|45/20/47|"/>
    <n v="1668"/>
    <n v="4"/>
    <n v="7"/>
  </r>
  <r>
    <x v="0"/>
    <x v="0"/>
    <x v="8"/>
    <s v="North Cascade"/>
    <s v="|45/20/48|"/>
    <n v="1524"/>
    <n v="4"/>
    <n v="7"/>
  </r>
  <r>
    <x v="0"/>
    <x v="0"/>
    <x v="8"/>
    <s v="North Cascade"/>
    <s v="|45/20/49|"/>
    <n v="1548"/>
    <n v="5"/>
    <n v="6"/>
  </r>
  <r>
    <x v="0"/>
    <x v="0"/>
    <x v="8"/>
    <s v="North Cascade"/>
    <s v="|45/20/50|"/>
    <n v="1560"/>
    <n v="4"/>
    <n v="7"/>
  </r>
  <r>
    <x v="0"/>
    <x v="0"/>
    <x v="8"/>
    <s v="North Cascade"/>
    <s v="|45/20/51|"/>
    <n v="1776"/>
    <n v="4"/>
    <n v="7"/>
  </r>
  <r>
    <x v="0"/>
    <x v="0"/>
    <x v="8"/>
    <s v="North Cascade"/>
    <s v="|45/20/52|"/>
    <n v="1500"/>
    <n v="5"/>
    <n v="6"/>
  </r>
  <r>
    <x v="0"/>
    <x v="0"/>
    <x v="8"/>
    <s v="North Cascade"/>
    <s v="|45/20/53|"/>
    <n v="1716"/>
    <n v="5"/>
    <n v="6"/>
  </r>
  <r>
    <x v="0"/>
    <x v="0"/>
    <x v="8"/>
    <s v="North Cascade"/>
    <s v="|45/20/54|"/>
    <n v="1512"/>
    <n v="5"/>
    <n v="6"/>
  </r>
  <r>
    <x v="0"/>
    <x v="0"/>
    <x v="8"/>
    <s v="North Cascade"/>
    <s v="|45/20/55|"/>
    <n v="1704"/>
    <n v="5"/>
    <n v="7"/>
  </r>
  <r>
    <x v="0"/>
    <x v="0"/>
    <x v="8"/>
    <s v="North Cascade"/>
    <s v="|45/20/56|"/>
    <n v="1512"/>
    <n v="4"/>
    <n v="7"/>
  </r>
  <r>
    <x v="0"/>
    <x v="0"/>
    <x v="8"/>
    <s v="North Cascade"/>
    <s v="|45/20/57|"/>
    <n v="1572"/>
    <n v="5"/>
    <n v="7"/>
  </r>
  <r>
    <x v="0"/>
    <x v="0"/>
    <x v="8"/>
    <s v="North Cascade"/>
    <s v="|45/20/58|"/>
    <n v="1788"/>
    <n v="5"/>
    <n v="6"/>
  </r>
  <r>
    <x v="0"/>
    <x v="0"/>
    <x v="8"/>
    <s v="North Cascade"/>
    <s v="|45/20/59|"/>
    <n v="1704"/>
    <n v="5"/>
    <n v="7"/>
  </r>
  <r>
    <x v="0"/>
    <x v="0"/>
    <x v="8"/>
    <s v="North Cascade"/>
    <s v="|45/20/60|"/>
    <n v="1788"/>
    <n v="4"/>
    <n v="6"/>
  </r>
  <r>
    <x v="0"/>
    <x v="0"/>
    <x v="8"/>
    <s v="North Cascade"/>
    <s v="|45/20/61|"/>
    <n v="1512"/>
    <n v="4"/>
    <n v="7"/>
  </r>
  <r>
    <x v="0"/>
    <x v="0"/>
    <x v="8"/>
    <s v="North Cascade"/>
    <s v="|45/20/62|"/>
    <n v="1740"/>
    <n v="4"/>
    <n v="6"/>
  </r>
  <r>
    <x v="0"/>
    <x v="0"/>
    <x v="8"/>
    <s v="North Cascade"/>
    <s v="|45/20/63|"/>
    <n v="1572"/>
    <n v="5"/>
    <n v="7"/>
  </r>
  <r>
    <x v="0"/>
    <x v="0"/>
    <x v="8"/>
    <s v="North Cascade"/>
    <s v="|45/20/64|"/>
    <n v="1752"/>
    <n v="5"/>
    <n v="7"/>
  </r>
  <r>
    <x v="0"/>
    <x v="0"/>
    <x v="8"/>
    <s v="North Cascade"/>
    <s v="|45/20/65|"/>
    <n v="1776"/>
    <n v="4"/>
    <n v="6"/>
  </r>
  <r>
    <x v="0"/>
    <x v="0"/>
    <x v="8"/>
    <s v="North Cascade"/>
    <s v="|45/20/66|"/>
    <n v="1680"/>
    <n v="5"/>
    <n v="7"/>
  </r>
  <r>
    <x v="0"/>
    <x v="0"/>
    <x v="8"/>
    <s v="North Cascade"/>
    <s v="|45/20/67|"/>
    <n v="1656"/>
    <n v="4"/>
    <n v="7"/>
  </r>
  <r>
    <x v="0"/>
    <x v="0"/>
    <x v="8"/>
    <s v="North Cascade"/>
    <s v="|45/20/68|"/>
    <n v="1584"/>
    <n v="4"/>
    <n v="7"/>
  </r>
  <r>
    <x v="0"/>
    <x v="0"/>
    <x v="8"/>
    <s v="North Cascade"/>
    <s v="|45/20/69|"/>
    <n v="1704"/>
    <n v="4"/>
    <n v="6"/>
  </r>
  <r>
    <x v="0"/>
    <x v="0"/>
    <x v="8"/>
    <s v="North Cascade"/>
    <s v="|45/50/49|"/>
    <n v="1536"/>
    <n v="4"/>
    <n v="6"/>
  </r>
  <r>
    <x v="0"/>
    <x v="0"/>
    <x v="7"/>
    <s v="Earthbound"/>
    <s v="|99/04/01|"/>
    <n v="1164"/>
    <n v="2.77"/>
    <n v="3.23"/>
  </r>
  <r>
    <x v="0"/>
    <x v="0"/>
    <x v="7"/>
    <s v="Earthbound"/>
    <s v="|99/04/02|"/>
    <n v="1188"/>
    <n v="2.61"/>
    <n v="3.91"/>
  </r>
  <r>
    <x v="0"/>
    <x v="0"/>
    <x v="7"/>
    <s v="Earthbound"/>
    <s v="|99/04/03|"/>
    <n v="612"/>
    <n v="2.99"/>
    <n v="3.24"/>
  </r>
  <r>
    <x v="0"/>
    <x v="0"/>
    <x v="7"/>
    <s v="Earthbound"/>
    <s v="|99/04/04|"/>
    <n v="912"/>
    <n v="2.3199999999999998"/>
    <n v="3.89"/>
  </r>
  <r>
    <x v="0"/>
    <x v="0"/>
    <x v="7"/>
    <s v="Earthbound"/>
    <s v="|99/04/07|"/>
    <n v="744"/>
    <n v="2.8"/>
    <n v="3.24"/>
  </r>
  <r>
    <x v="0"/>
    <x v="0"/>
    <x v="7"/>
    <s v="Earthbound"/>
    <s v="|99/04/08|"/>
    <n v="1020"/>
    <n v="2.4500000000000002"/>
    <n v="3.22"/>
  </r>
  <r>
    <x v="0"/>
    <x v="0"/>
    <x v="7"/>
    <s v="Earthbound"/>
    <s v="|99/04/09|"/>
    <n v="1056"/>
    <n v="2.13"/>
    <n v="3.94"/>
  </r>
  <r>
    <x v="0"/>
    <x v="0"/>
    <x v="1"/>
    <s v="Green lamb"/>
    <s v="|70/00/00|"/>
    <n v="588"/>
    <n v="5.7"/>
    <n v="8.2333333333333325"/>
  </r>
  <r>
    <x v="0"/>
    <x v="0"/>
    <x v="1"/>
    <s v="Green lamb"/>
    <s v="|70/00/01|"/>
    <n v="456"/>
    <n v="6.12"/>
    <n v="8.6333333333333329"/>
  </r>
  <r>
    <x v="0"/>
    <x v="0"/>
    <x v="1"/>
    <s v="Green lamb"/>
    <s v="|70/00/02|"/>
    <n v="480"/>
    <n v="5.2666666666666666"/>
    <n v="7.36"/>
  </r>
  <r>
    <x v="0"/>
    <x v="0"/>
    <x v="1"/>
    <s v="Green lamb"/>
    <s v="|70/00/03|"/>
    <n v="504"/>
    <n v="5.2666666666666666"/>
    <n v="7.4066666666666663"/>
  </r>
  <r>
    <x v="0"/>
    <x v="0"/>
    <x v="1"/>
    <s v="Green lamb"/>
    <s v="|70/00/04|"/>
    <n v="480"/>
    <n v="5.88"/>
    <n v="7.4666666666666668"/>
  </r>
  <r>
    <x v="0"/>
    <x v="0"/>
    <x v="1"/>
    <s v="Green lamb"/>
    <s v="|70/00/05|"/>
    <n v="564"/>
    <n v="6.3266666666666671"/>
    <n v="7.66"/>
  </r>
  <r>
    <x v="0"/>
    <x v="0"/>
    <x v="1"/>
    <s v="Green lamb"/>
    <s v="|70/00/06|"/>
    <n v="600"/>
    <n v="5.4533333333333331"/>
    <n v="8.26"/>
  </r>
  <r>
    <x v="0"/>
    <x v="0"/>
    <x v="1"/>
    <s v="Green lamb"/>
    <s v="|70/00/07|"/>
    <n v="480"/>
    <n v="5.4133333333333331"/>
    <n v="7.74"/>
  </r>
  <r>
    <x v="0"/>
    <x v="0"/>
    <x v="1"/>
    <s v="Green lamb"/>
    <s v="|70/00/08|"/>
    <n v="552"/>
    <n v="5.9866666666666664"/>
    <n v="7.34"/>
  </r>
  <r>
    <x v="0"/>
    <x v="0"/>
    <x v="1"/>
    <s v="Green lamb"/>
    <s v="|70/00/09|"/>
    <n v="468"/>
    <n v="5.86"/>
    <n v="7.58"/>
  </r>
  <r>
    <x v="0"/>
    <x v="0"/>
    <x v="1"/>
    <s v="Green lamb"/>
    <s v="|70/00/11|"/>
    <n v="624"/>
    <n v="6.0333333333333332"/>
    <n v="8.206666666666667"/>
  </r>
  <r>
    <x v="0"/>
    <x v="0"/>
    <x v="1"/>
    <s v="Green lamb"/>
    <s v="|70/00/12|"/>
    <n v="612"/>
    <n v="6.4333333333333336"/>
    <n v="8.1999999999999993"/>
  </r>
  <r>
    <x v="0"/>
    <x v="0"/>
    <x v="1"/>
    <s v="Green lamb"/>
    <s v="|70/00/13|"/>
    <n v="564"/>
    <n v="5.68"/>
    <n v="7.5066666666666668"/>
  </r>
  <r>
    <x v="0"/>
    <x v="0"/>
    <x v="1"/>
    <s v="Green lamb"/>
    <s v="|70/00/14|"/>
    <n v="624"/>
    <n v="6.36"/>
    <n v="8.0266666666666673"/>
  </r>
  <r>
    <x v="0"/>
    <x v="0"/>
    <x v="1"/>
    <s v="Green lamb"/>
    <s v="|70/00/15|"/>
    <n v="408"/>
    <n v="6.5"/>
    <n v="8.6333333333333329"/>
  </r>
  <r>
    <x v="0"/>
    <x v="0"/>
    <x v="1"/>
    <s v="Green lamb"/>
    <s v="|70/00/16|"/>
    <n v="468"/>
    <n v="6.6533333333333333"/>
    <n v="8.48"/>
  </r>
  <r>
    <x v="0"/>
    <x v="0"/>
    <x v="1"/>
    <s v="Green lamb"/>
    <s v="|70/00/17|"/>
    <n v="408"/>
    <n v="6.3933333333333335"/>
    <n v="8.06"/>
  </r>
  <r>
    <x v="0"/>
    <x v="0"/>
    <x v="1"/>
    <s v="Green lamb"/>
    <s v="|70/00/18|"/>
    <n v="492"/>
    <n v="6.0933333333333337"/>
    <n v="7.746666666666667"/>
  </r>
  <r>
    <x v="0"/>
    <x v="0"/>
    <x v="1"/>
    <s v="Green lamb"/>
    <s v="|70/00/19|"/>
    <n v="516"/>
    <n v="5.8933333333333335"/>
    <n v="7.8866666666666667"/>
  </r>
  <r>
    <x v="0"/>
    <x v="0"/>
    <x v="1"/>
    <s v="Green lamb"/>
    <s v="|70/00/20|"/>
    <n v="480"/>
    <n v="5.7333333333333334"/>
    <n v="8.1999999999999993"/>
  </r>
  <r>
    <x v="0"/>
    <x v="0"/>
    <x v="1"/>
    <s v="Green lamb"/>
    <s v="|70/01/01|"/>
    <n v="468"/>
    <n v="6.06"/>
    <n v="8.4266666666666659"/>
  </r>
  <r>
    <x v="0"/>
    <x v="0"/>
    <x v="1"/>
    <s v="Green lamb"/>
    <s v="|70/01/04|"/>
    <n v="456"/>
    <n v="6.1"/>
    <n v="8.08"/>
  </r>
  <r>
    <x v="0"/>
    <x v="0"/>
    <x v="1"/>
    <s v="Green lamb"/>
    <s v="|70/01/05|"/>
    <n v="420"/>
    <n v="5.7333333333333334"/>
    <n v="7.6333333333333337"/>
  </r>
  <r>
    <x v="0"/>
    <x v="0"/>
    <x v="1"/>
    <s v="Green lamb"/>
    <s v="|70/01/12|"/>
    <n v="600"/>
    <n v="6.24"/>
    <n v="8.34"/>
  </r>
  <r>
    <x v="0"/>
    <x v="0"/>
    <x v="1"/>
    <s v="Green lamb"/>
    <s v="|70/01/13|"/>
    <n v="576"/>
    <n v="5.7333333333333334"/>
    <n v="8.1266666666666669"/>
  </r>
  <r>
    <x v="0"/>
    <x v="0"/>
    <x v="1"/>
    <s v="Green lamb"/>
    <s v="|70/01/14|"/>
    <n v="636"/>
    <n v="6.4066666666666663"/>
    <n v="7.5066666666666668"/>
  </r>
  <r>
    <x v="0"/>
    <x v="0"/>
    <x v="1"/>
    <s v="Green lamb"/>
    <s v="|70/02/01|"/>
    <n v="456"/>
    <n v="5.7133333333333329"/>
    <n v="8.4733333333333327"/>
  </r>
  <r>
    <x v="0"/>
    <x v="0"/>
    <x v="1"/>
    <s v="Green lamb"/>
    <s v="|70/02/02|"/>
    <n v="600"/>
    <n v="6.6333333333333337"/>
    <n v="8.3666666666666671"/>
  </r>
  <r>
    <x v="0"/>
    <x v="0"/>
    <x v="1"/>
    <s v="Green lamb"/>
    <s v="|70/02/03|"/>
    <n v="444"/>
    <n v="5.9733333333333336"/>
    <n v="8.5466666666666669"/>
  </r>
  <r>
    <x v="0"/>
    <x v="0"/>
    <x v="1"/>
    <s v="Green lamb"/>
    <s v="|70/02/04|"/>
    <n v="552"/>
    <n v="5.4066666666666663"/>
    <n v="8.58"/>
  </r>
  <r>
    <x v="0"/>
    <x v="0"/>
    <x v="1"/>
    <s v="Green lamb"/>
    <s v="|70/02/05|"/>
    <n v="612"/>
    <n v="6.56"/>
    <n v="8.0066666666666659"/>
  </r>
  <r>
    <x v="0"/>
    <x v="0"/>
    <x v="1"/>
    <s v="Green lamb"/>
    <s v="|70/02/06|"/>
    <n v="552"/>
    <n v="6.44"/>
    <n v="8.6666666666666661"/>
  </r>
  <r>
    <x v="0"/>
    <x v="0"/>
    <x v="1"/>
    <s v="Green lamb"/>
    <s v="|70/02/07|"/>
    <n v="624"/>
    <n v="6.6"/>
    <n v="7.4933333333333332"/>
  </r>
  <r>
    <x v="0"/>
    <x v="0"/>
    <x v="1"/>
    <s v="Green lamb"/>
    <s v="|70/02/08|"/>
    <n v="480"/>
    <n v="6.66"/>
    <n v="8.1933333333333334"/>
  </r>
  <r>
    <x v="0"/>
    <x v="0"/>
    <x v="1"/>
    <s v="Green lamb"/>
    <s v="|70/02/09|"/>
    <n v="588"/>
    <n v="5.7866666666666671"/>
    <n v="7.8"/>
  </r>
  <r>
    <x v="0"/>
    <x v="0"/>
    <x v="1"/>
    <s v="Green lamb"/>
    <s v="|70/02/10|"/>
    <n v="528"/>
    <n v="6.12"/>
    <n v="7.5266666666666664"/>
  </r>
  <r>
    <x v="0"/>
    <x v="0"/>
    <x v="1"/>
    <s v="Green lamb"/>
    <s v="|70/03/01|"/>
    <n v="636"/>
    <n v="5.5533333333333337"/>
    <n v="8.52"/>
  </r>
  <r>
    <x v="0"/>
    <x v="0"/>
    <x v="1"/>
    <s v="Green lamb"/>
    <s v="|70/03/02|"/>
    <n v="600"/>
    <n v="5.4733333333333336"/>
    <n v="8.56"/>
  </r>
  <r>
    <x v="0"/>
    <x v="0"/>
    <x v="1"/>
    <s v="Green lamb"/>
    <s v="|70/03/03|"/>
    <n v="576"/>
    <n v="6.4866666666666664"/>
    <n v="7.6866666666666665"/>
  </r>
  <r>
    <x v="0"/>
    <x v="0"/>
    <x v="1"/>
    <s v="Green lamb"/>
    <s v="|70/03/04|"/>
    <n v="588"/>
    <n v="5.78"/>
    <n v="8.34"/>
  </r>
  <r>
    <x v="0"/>
    <x v="0"/>
    <x v="1"/>
    <s v="Green lamb"/>
    <s v="|70/03/05|"/>
    <n v="636"/>
    <n v="5.833333333333333"/>
    <n v="8.1"/>
  </r>
  <r>
    <x v="0"/>
    <x v="0"/>
    <x v="1"/>
    <s v="Green lamb"/>
    <s v="|70/03/06|"/>
    <n v="612"/>
    <n v="6.1333333333333337"/>
    <n v="8.32"/>
  </r>
  <r>
    <x v="0"/>
    <x v="0"/>
    <x v="1"/>
    <s v="Green lamb"/>
    <s v="|70/03/07|"/>
    <n v="504"/>
    <n v="5.7866666666666671"/>
    <n v="7.98"/>
  </r>
  <r>
    <x v="0"/>
    <x v="0"/>
    <x v="1"/>
    <s v="Green lamb"/>
    <s v="|70/03/08|"/>
    <n v="468"/>
    <n v="6.1866666666666665"/>
    <n v="7.78"/>
  </r>
  <r>
    <x v="0"/>
    <x v="0"/>
    <x v="1"/>
    <s v="Green lamb"/>
    <s v="|70/03/09|"/>
    <n v="624"/>
    <n v="6.0133333333333336"/>
    <n v="8.5399999999999991"/>
  </r>
  <r>
    <x v="0"/>
    <x v="0"/>
    <x v="1"/>
    <s v="Green lamb"/>
    <s v="|70/03/10|"/>
    <n v="588"/>
    <n v="5.833333333333333"/>
    <n v="7.8466666666666667"/>
  </r>
  <r>
    <x v="0"/>
    <x v="0"/>
    <x v="1"/>
    <s v="Green lamb"/>
    <s v="|70/03/11|"/>
    <n v="504"/>
    <n v="6.5066666666666668"/>
    <n v="7.4066666666666663"/>
  </r>
  <r>
    <x v="0"/>
    <x v="0"/>
    <x v="1"/>
    <s v="Green lamb"/>
    <s v="|70/03/12|"/>
    <n v="444"/>
    <n v="6.0066666666666668"/>
    <n v="8.5133333333333336"/>
  </r>
  <r>
    <x v="0"/>
    <x v="0"/>
    <x v="1"/>
    <s v="Green lamb"/>
    <s v="|70/03/17|"/>
    <n v="612"/>
    <n v="5.793333333333333"/>
    <n v="7.88"/>
  </r>
  <r>
    <x v="0"/>
    <x v="0"/>
    <x v="1"/>
    <s v="Green lamb"/>
    <s v="|70/04/18|"/>
    <n v="528"/>
    <n v="5.293333333333333"/>
    <n v="7.5666666666666664"/>
  </r>
  <r>
    <x v="0"/>
    <x v="0"/>
    <x v="3"/>
    <s v="Red Bull"/>
    <s v="|42/01/01|"/>
    <n v="168"/>
    <n v="1.1000000000000001"/>
    <n v="1.32"/>
  </r>
  <r>
    <x v="0"/>
    <x v="0"/>
    <x v="3"/>
    <s v="Red Bull"/>
    <s v="|42/01/02|"/>
    <n v="108"/>
    <n v="1"/>
    <n v="1.23"/>
  </r>
  <r>
    <x v="0"/>
    <x v="0"/>
    <x v="3"/>
    <s v="Red Bull"/>
    <s v="|42/01/03|"/>
    <n v="156"/>
    <n v="1.0900000000000001"/>
    <n v="1.34"/>
  </r>
  <r>
    <x v="0"/>
    <x v="0"/>
    <x v="3"/>
    <s v="Red Bull"/>
    <s v="|42/01/04|"/>
    <n v="108"/>
    <n v="1.01"/>
    <n v="1.27"/>
  </r>
  <r>
    <x v="0"/>
    <x v="0"/>
    <x v="3"/>
    <s v="Red Bull"/>
    <s v="|42/01/05|"/>
    <n v="120"/>
    <n v="1.1499999999999999"/>
    <n v="1.27"/>
  </r>
  <r>
    <x v="0"/>
    <x v="0"/>
    <x v="3"/>
    <s v="San Pellegrino"/>
    <s v="|21/00/01|"/>
    <n v="120"/>
    <n v="1.2"/>
    <n v="1.34"/>
  </r>
  <r>
    <x v="0"/>
    <x v="0"/>
    <x v="3"/>
    <s v="San Pellegrino"/>
    <s v="|21/00/02|"/>
    <n v="120"/>
    <n v="1.1299999999999999"/>
    <n v="1.23"/>
  </r>
  <r>
    <x v="0"/>
    <x v="0"/>
    <x v="3"/>
    <s v="San Pellegrino"/>
    <s v="|21/00/03|"/>
    <n v="96"/>
    <n v="1.05"/>
    <n v="1.36"/>
  </r>
  <r>
    <x v="0"/>
    <x v="0"/>
    <x v="3"/>
    <s v="San Pellegrino"/>
    <s v="|21/00/04|"/>
    <n v="120"/>
    <n v="1.1200000000000001"/>
    <n v="1.36"/>
  </r>
  <r>
    <x v="0"/>
    <x v="0"/>
    <x v="3"/>
    <s v="San Pellegrino"/>
    <s v="|21/00/11|"/>
    <n v="72"/>
    <n v="1.18"/>
    <n v="1.37"/>
  </r>
  <r>
    <x v="0"/>
    <x v="0"/>
    <x v="3"/>
    <s v="San Pellegrino"/>
    <s v="|21/00/12|"/>
    <n v="168"/>
    <n v="1.1299999999999999"/>
    <n v="1.27"/>
  </r>
  <r>
    <x v="0"/>
    <x v="0"/>
    <x v="3"/>
    <s v="San Pellegrino"/>
    <s v="|21/00/13|"/>
    <n v="60"/>
    <n v="1.03"/>
    <n v="1.29"/>
  </r>
  <r>
    <x v="0"/>
    <x v="0"/>
    <x v="3"/>
    <s v="San Pellegrino"/>
    <s v="|21/00/14|"/>
    <n v="96"/>
    <n v="1.07"/>
    <n v="1.2"/>
  </r>
  <r>
    <x v="0"/>
    <x v="0"/>
    <x v="3"/>
    <s v="San Pellegrino"/>
    <s v="|21/00/15|"/>
    <n v="96"/>
    <n v="1.1599999999999999"/>
    <n v="1.23"/>
  </r>
  <r>
    <x v="0"/>
    <x v="0"/>
    <x v="3"/>
    <s v="San Pellegrino"/>
    <s v="|21/00/16|"/>
    <n v="48"/>
    <n v="1.1499999999999999"/>
    <n v="1.3"/>
  </r>
  <r>
    <x v="0"/>
    <x v="0"/>
    <x v="3"/>
    <s v="San Pellegrino"/>
    <s v="|21/00/17|"/>
    <n v="144"/>
    <n v="1.18"/>
    <n v="1.34"/>
  </r>
  <r>
    <x v="0"/>
    <x v="0"/>
    <x v="3"/>
    <s v="San Pellegrino"/>
    <s v="|21/00/18|"/>
    <n v="72"/>
    <n v="1.02"/>
    <n v="1.27"/>
  </r>
  <r>
    <x v="0"/>
    <x v="0"/>
    <x v="3"/>
    <s v="San Pellegrino"/>
    <s v="|21/00/19|"/>
    <n v="72"/>
    <n v="1.1399999999999999"/>
    <n v="1.2"/>
  </r>
  <r>
    <x v="0"/>
    <x v="0"/>
    <x v="3"/>
    <s v="San Pellegrino"/>
    <s v="|21/00/20|"/>
    <n v="132"/>
    <n v="1.1100000000000001"/>
    <n v="1.2"/>
  </r>
  <r>
    <x v="0"/>
    <x v="0"/>
    <x v="3"/>
    <s v="San Pellegrino"/>
    <s v="|21/00/30|"/>
    <n v="132"/>
    <n v="1.05"/>
    <n v="1.36"/>
  </r>
  <r>
    <x v="0"/>
    <x v="0"/>
    <x v="3"/>
    <s v="San Pellegrino"/>
    <s v="|21/00/31|"/>
    <n v="48"/>
    <n v="1.01"/>
    <n v="1.3"/>
  </r>
  <r>
    <x v="0"/>
    <x v="0"/>
    <x v="3"/>
    <s v="San Pellegrino"/>
    <s v="|21/00/32|"/>
    <n v="120"/>
    <n v="1.01"/>
    <n v="1.3"/>
  </r>
  <r>
    <x v="0"/>
    <x v="0"/>
    <x v="3"/>
    <s v="San Pellegrino"/>
    <s v="|21/00/33|"/>
    <n v="84"/>
    <n v="1.03"/>
    <n v="1.24"/>
  </r>
  <r>
    <x v="0"/>
    <x v="0"/>
    <x v="3"/>
    <s v="San Pellegrino"/>
    <s v="|21/00/34|"/>
    <n v="132"/>
    <n v="1.08"/>
    <n v="1.38"/>
  </r>
  <r>
    <x v="0"/>
    <x v="0"/>
    <x v="3"/>
    <s v="San Pellegrino"/>
    <s v="|21/00/40|"/>
    <n v="168"/>
    <n v="1.1100000000000001"/>
    <n v="1.24"/>
  </r>
  <r>
    <x v="0"/>
    <x v="0"/>
    <x v="3"/>
    <s v="San Pellegrino"/>
    <s v="|21/00/50|"/>
    <n v="108"/>
    <n v="1"/>
    <n v="1.36"/>
  </r>
  <r>
    <x v="0"/>
    <x v="0"/>
    <x v="3"/>
    <s v="San Pellegrino"/>
    <s v="|21/00/51|"/>
    <n v="120"/>
    <n v="1.04"/>
    <n v="1.2"/>
  </r>
  <r>
    <x v="0"/>
    <x v="0"/>
    <x v="3"/>
    <s v="San Pellegrino"/>
    <s v="|21/00/52|"/>
    <n v="144"/>
    <n v="1.06"/>
    <n v="1.2"/>
  </r>
  <r>
    <x v="0"/>
    <x v="0"/>
    <x v="3"/>
    <s v="San Pellegrino"/>
    <s v="|21/00/53|"/>
    <n v="72"/>
    <n v="1.17"/>
    <n v="1.37"/>
  </r>
  <r>
    <x v="0"/>
    <x v="0"/>
    <x v="3"/>
    <s v="San Pellegrino"/>
    <s v="|21/00/54|"/>
    <n v="156"/>
    <n v="1.03"/>
    <n v="1.36"/>
  </r>
  <r>
    <x v="0"/>
    <x v="0"/>
    <x v="3"/>
    <s v="San Pellegrino"/>
    <s v="|21/00/55|"/>
    <n v="144"/>
    <n v="1.1100000000000001"/>
    <n v="1.4"/>
  </r>
  <r>
    <x v="0"/>
    <x v="0"/>
    <x v="3"/>
    <s v="San Pellegrino"/>
    <s v="|21/00/60|"/>
    <n v="144"/>
    <n v="1.0900000000000001"/>
    <n v="1.4"/>
  </r>
  <r>
    <x v="0"/>
    <x v="0"/>
    <x v="3"/>
    <s v="San Pellegrino"/>
    <s v="|21/00/61|"/>
    <n v="156"/>
    <n v="1.0900000000000001"/>
    <n v="1.4"/>
  </r>
  <r>
    <x v="0"/>
    <x v="0"/>
    <x v="3"/>
    <s v="San Pellegrino"/>
    <s v="|21/00/62|"/>
    <n v="144"/>
    <n v="1.1200000000000001"/>
    <n v="1.2"/>
  </r>
  <r>
    <x v="0"/>
    <x v="0"/>
    <x v="3"/>
    <s v="San Pellegrino"/>
    <s v="|21/00/63|"/>
    <n v="108"/>
    <n v="1.1100000000000001"/>
    <n v="1.23"/>
  </r>
  <r>
    <x v="0"/>
    <x v="0"/>
    <x v="3"/>
    <s v="San Pellegrino"/>
    <s v="|21/00/64|"/>
    <n v="120"/>
    <n v="1.19"/>
    <n v="1.32"/>
  </r>
  <r>
    <x v="0"/>
    <x v="0"/>
    <x v="3"/>
    <s v="San Pellegrino"/>
    <s v="|21/00/65|"/>
    <n v="132"/>
    <n v="1.08"/>
    <n v="1.38"/>
  </r>
  <r>
    <x v="0"/>
    <x v="0"/>
    <x v="3"/>
    <s v="San Pellegrino"/>
    <s v="|21/00/71|"/>
    <n v="156"/>
    <n v="1.1399999999999999"/>
    <n v="1.31"/>
  </r>
  <r>
    <x v="0"/>
    <x v="0"/>
    <x v="3"/>
    <s v="San Pellegrino"/>
    <s v="|21/00/72|"/>
    <n v="144"/>
    <n v="1.07"/>
    <n v="1.32"/>
  </r>
  <r>
    <x v="0"/>
    <x v="0"/>
    <x v="3"/>
    <s v="San Pellegrino"/>
    <s v="|21/00/73|"/>
    <n v="108"/>
    <n v="1.17"/>
    <n v="1.29"/>
  </r>
  <r>
    <x v="0"/>
    <x v="0"/>
    <x v="3"/>
    <s v="San Pellegrino"/>
    <s v="|21/00/74|"/>
    <n v="168"/>
    <n v="1.03"/>
    <n v="1.27"/>
  </r>
  <r>
    <x v="0"/>
    <x v="0"/>
    <x v="3"/>
    <s v="San Pellegrino"/>
    <s v="|21/00/81|"/>
    <n v="72"/>
    <n v="1.1299999999999999"/>
    <n v="1.22"/>
  </r>
  <r>
    <x v="0"/>
    <x v="0"/>
    <x v="3"/>
    <s v="San Pellegrino"/>
    <s v="|21/00/82|"/>
    <n v="48"/>
    <n v="1.1299999999999999"/>
    <n v="1.31"/>
  </r>
  <r>
    <x v="0"/>
    <x v="0"/>
    <x v="3"/>
    <s v="San Pellegrino"/>
    <s v="|21/00/83|"/>
    <n v="108"/>
    <n v="1"/>
    <n v="1.36"/>
  </r>
  <r>
    <x v="0"/>
    <x v="0"/>
    <x v="3"/>
    <s v="San Pellegrino"/>
    <s v="|21/00/84|"/>
    <n v="156"/>
    <n v="1.1100000000000001"/>
    <n v="1.23"/>
  </r>
  <r>
    <x v="0"/>
    <x v="0"/>
    <x v="3"/>
    <s v="San Pellegrino"/>
    <s v="|21/00/85|"/>
    <n v="156"/>
    <n v="1.02"/>
    <n v="1.36"/>
  </r>
  <r>
    <x v="0"/>
    <x v="0"/>
    <x v="3"/>
    <s v="San Pellegrino"/>
    <s v="|21/00/86|"/>
    <n v="60"/>
    <n v="1.1000000000000001"/>
    <n v="1.32"/>
  </r>
  <r>
    <x v="0"/>
    <x v="0"/>
    <x v="3"/>
    <s v="San Pellegrino"/>
    <s v="|21/00/87|"/>
    <n v="60"/>
    <n v="1.1100000000000001"/>
    <n v="1.2"/>
  </r>
  <r>
    <x v="0"/>
    <x v="0"/>
    <x v="3"/>
    <s v="San Pellegrino"/>
    <s v="|21/00/88|"/>
    <n v="168"/>
    <n v="1.03"/>
    <n v="1.27"/>
  </r>
  <r>
    <x v="0"/>
    <x v="0"/>
    <x v="3"/>
    <s v="San Pellegrino"/>
    <s v="|21/00/89|"/>
    <n v="120"/>
    <n v="1.0900000000000001"/>
    <n v="1.36"/>
  </r>
  <r>
    <x v="0"/>
    <x v="0"/>
    <x v="3"/>
    <s v="San Pellegrino"/>
    <s v="|21/00/90|"/>
    <n v="72"/>
    <n v="1.1200000000000001"/>
    <n v="1.26"/>
  </r>
  <r>
    <x v="0"/>
    <x v="0"/>
    <x v="3"/>
    <s v="San Pellegrino"/>
    <s v="|21/00/91|"/>
    <n v="132"/>
    <n v="1.03"/>
    <n v="1.33"/>
  </r>
  <r>
    <x v="0"/>
    <x v="0"/>
    <x v="3"/>
    <s v="San Pellegrino"/>
    <s v="|21/00/92|"/>
    <n v="168"/>
    <n v="1.1200000000000001"/>
    <n v="1.3"/>
  </r>
  <r>
    <x v="0"/>
    <x v="0"/>
    <x v="3"/>
    <s v="San Pellegrino"/>
    <s v="|21/00/93|"/>
    <n v="144"/>
    <n v="1.02"/>
    <n v="1.36"/>
  </r>
  <r>
    <x v="0"/>
    <x v="0"/>
    <x v="3"/>
    <s v="San Pellegrino"/>
    <s v="|21/00/94|"/>
    <n v="132"/>
    <n v="1.06"/>
    <n v="1.25"/>
  </r>
  <r>
    <x v="0"/>
    <x v="0"/>
    <x v="3"/>
    <s v="San Pellegrino"/>
    <s v="|21/00/95|"/>
    <n v="144"/>
    <n v="1.2"/>
    <n v="1.33"/>
  </r>
  <r>
    <x v="0"/>
    <x v="0"/>
    <x v="3"/>
    <s v="San Pellegrino"/>
    <s v="|21/00/96|"/>
    <n v="96"/>
    <n v="1.01"/>
    <n v="1.21"/>
  </r>
  <r>
    <x v="0"/>
    <x v="0"/>
    <x v="3"/>
    <s v="San Pellegrino"/>
    <s v="|21/01/01|"/>
    <n v="48"/>
    <n v="1.05"/>
    <n v="1.32"/>
  </r>
  <r>
    <x v="0"/>
    <x v="0"/>
    <x v="3"/>
    <s v="San Pellegrino"/>
    <s v="|21/01/02|"/>
    <n v="48"/>
    <n v="1.1499999999999999"/>
    <n v="1.4"/>
  </r>
  <r>
    <x v="0"/>
    <x v="0"/>
    <x v="3"/>
    <s v="San Pellegrino"/>
    <s v="|21/01/03|"/>
    <n v="120"/>
    <n v="1.07"/>
    <n v="1.38"/>
  </r>
  <r>
    <x v="0"/>
    <x v="0"/>
    <x v="3"/>
    <s v="San Pellegrino"/>
    <s v="|21/01/04|"/>
    <n v="120"/>
    <n v="1.1399999999999999"/>
    <n v="1.31"/>
  </r>
  <r>
    <x v="0"/>
    <x v="0"/>
    <x v="3"/>
    <s v="San Pellegrino"/>
    <s v="|21/01/05|"/>
    <n v="120"/>
    <n v="1.17"/>
    <n v="1.2"/>
  </r>
  <r>
    <x v="0"/>
    <x v="0"/>
    <x v="3"/>
    <s v="San Pellegrino"/>
    <s v="|21/01/06|"/>
    <n v="132"/>
    <n v="1.1100000000000001"/>
    <n v="1.3"/>
  </r>
  <r>
    <x v="0"/>
    <x v="0"/>
    <x v="3"/>
    <s v="San Pellegrino"/>
    <s v="|21/01/07|"/>
    <n v="48"/>
    <n v="1.19"/>
    <n v="1.37"/>
  </r>
  <r>
    <x v="0"/>
    <x v="0"/>
    <x v="3"/>
    <s v="San Pellegrino"/>
    <s v="|21/01/08|"/>
    <n v="84"/>
    <n v="1.2"/>
    <n v="1.4"/>
  </r>
  <r>
    <x v="0"/>
    <x v="0"/>
    <x v="3"/>
    <s v="San Pellegrino"/>
    <s v="|21/01/09|"/>
    <n v="168"/>
    <n v="1.06"/>
    <n v="1.22"/>
  </r>
  <r>
    <x v="0"/>
    <x v="0"/>
    <x v="3"/>
    <s v="San Pellegrino"/>
    <s v="|21/01/10|"/>
    <n v="60"/>
    <n v="1"/>
    <n v="1.3"/>
  </r>
  <r>
    <x v="0"/>
    <x v="0"/>
    <x v="3"/>
    <s v="San Pellegrino"/>
    <s v="|21/01/11|"/>
    <n v="156"/>
    <n v="1.1100000000000001"/>
    <n v="1.37"/>
  </r>
  <r>
    <x v="0"/>
    <x v="0"/>
    <x v="3"/>
    <s v="San Pellegrino"/>
    <s v="|21/01/12|"/>
    <n v="84"/>
    <n v="1.06"/>
    <n v="1.39"/>
  </r>
  <r>
    <x v="0"/>
    <x v="0"/>
    <x v="3"/>
    <s v="San Pellegrino"/>
    <s v="|21/01/13|"/>
    <n v="108"/>
    <n v="1.01"/>
    <n v="1.4"/>
  </r>
  <r>
    <x v="0"/>
    <x v="0"/>
    <x v="3"/>
    <s v="San Pellegrino"/>
    <s v="|21/01/14|"/>
    <n v="96"/>
    <n v="1.2"/>
    <n v="1.27"/>
  </r>
  <r>
    <x v="0"/>
    <x v="0"/>
    <x v="3"/>
    <s v="San Pellegrino"/>
    <s v="|21/01/15|"/>
    <n v="84"/>
    <n v="1.02"/>
    <n v="1.4"/>
  </r>
  <r>
    <x v="0"/>
    <x v="0"/>
    <x v="3"/>
    <s v="San Pellegrino"/>
    <s v="|21/01/16|"/>
    <n v="72"/>
    <n v="1.1599999999999999"/>
    <n v="1.35"/>
  </r>
  <r>
    <x v="0"/>
    <x v="0"/>
    <x v="3"/>
    <s v="San Pellegrino"/>
    <s v="|21/01/17|"/>
    <n v="60"/>
    <n v="1.05"/>
    <n v="1.28"/>
  </r>
  <r>
    <x v="0"/>
    <x v="0"/>
    <x v="3"/>
    <s v="San Pellegrino"/>
    <s v="|21/01/18|"/>
    <n v="60"/>
    <n v="1.1100000000000001"/>
    <n v="1.25"/>
  </r>
  <r>
    <x v="0"/>
    <x v="0"/>
    <x v="3"/>
    <s v="San Pellegrino"/>
    <s v="|21/01/19|"/>
    <n v="84"/>
    <n v="1.2"/>
    <n v="1.3"/>
  </r>
  <r>
    <x v="0"/>
    <x v="0"/>
    <x v="3"/>
    <s v="San Pellegrino"/>
    <s v="|21/01/20|"/>
    <n v="144"/>
    <n v="1.1399999999999999"/>
    <n v="1.28"/>
  </r>
  <r>
    <x v="0"/>
    <x v="0"/>
    <x v="3"/>
    <s v="San Pellegrino"/>
    <s v="|21/01/21|"/>
    <n v="168"/>
    <n v="1.07"/>
    <n v="1.36"/>
  </r>
  <r>
    <x v="0"/>
    <x v="0"/>
    <x v="3"/>
    <s v="San Pellegrino"/>
    <s v="|21/01/22|"/>
    <n v="96"/>
    <n v="1.17"/>
    <n v="1.33"/>
  </r>
  <r>
    <x v="0"/>
    <x v="0"/>
    <x v="3"/>
    <s v="San Pellegrino"/>
    <s v="|21/01/23|"/>
    <n v="108"/>
    <n v="1.1299999999999999"/>
    <n v="1.28"/>
  </r>
  <r>
    <x v="0"/>
    <x v="0"/>
    <x v="3"/>
    <s v="San Pellegrino"/>
    <s v="|21/01/24|"/>
    <n v="168"/>
    <n v="1.03"/>
    <n v="1.24"/>
  </r>
  <r>
    <x v="0"/>
    <x v="0"/>
    <x v="3"/>
    <s v="San Pellegrino"/>
    <s v="|21/01/25|"/>
    <n v="156"/>
    <n v="1.08"/>
    <n v="1.26"/>
  </r>
  <r>
    <x v="0"/>
    <x v="0"/>
    <x v="3"/>
    <s v="San Pellegrino"/>
    <s v="|21/01/26|"/>
    <n v="144"/>
    <n v="1"/>
    <n v="1.26"/>
  </r>
  <r>
    <x v="0"/>
    <x v="0"/>
    <x v="3"/>
    <s v="San Pellegrino"/>
    <s v="|21/01/27|"/>
    <n v="144"/>
    <n v="1.1299999999999999"/>
    <n v="1.2"/>
  </r>
  <r>
    <x v="0"/>
    <x v="0"/>
    <x v="3"/>
    <s v="San Pellegrino"/>
    <s v="|21/01/28|"/>
    <n v="132"/>
    <n v="1.1000000000000001"/>
    <n v="1.39"/>
  </r>
  <r>
    <x v="0"/>
    <x v="0"/>
    <x v="3"/>
    <s v="San Pellegrino"/>
    <s v="|21/01/29|"/>
    <n v="144"/>
    <n v="1.1599999999999999"/>
    <n v="1.38"/>
  </r>
  <r>
    <x v="0"/>
    <x v="0"/>
    <x v="3"/>
    <s v="San Pellegrino"/>
    <s v="|21/01/30|"/>
    <n v="108"/>
    <n v="1.05"/>
    <n v="1.26"/>
  </r>
  <r>
    <x v="0"/>
    <x v="0"/>
    <x v="3"/>
    <s v="San Pellegrino"/>
    <s v="|21/01/31|"/>
    <n v="144"/>
    <n v="1.06"/>
    <n v="1.38"/>
  </r>
  <r>
    <x v="0"/>
    <x v="0"/>
    <x v="3"/>
    <s v="San Pellegrino"/>
    <s v="|21/01/32|"/>
    <n v="120"/>
    <n v="1.1100000000000001"/>
    <n v="1.27"/>
  </r>
  <r>
    <x v="0"/>
    <x v="0"/>
    <x v="3"/>
    <s v="San Pellegrino"/>
    <s v="|21/01/33|"/>
    <n v="96"/>
    <n v="1.08"/>
    <n v="1.23"/>
  </r>
  <r>
    <x v="0"/>
    <x v="0"/>
    <x v="3"/>
    <s v="San Pellegrino"/>
    <s v="|21/01/34|"/>
    <n v="72"/>
    <n v="1"/>
    <n v="1.21"/>
  </r>
  <r>
    <x v="0"/>
    <x v="0"/>
    <x v="3"/>
    <s v="San Pellegrino"/>
    <s v="|21/01/35|"/>
    <n v="156"/>
    <n v="1.0900000000000001"/>
    <n v="1.36"/>
  </r>
  <r>
    <x v="0"/>
    <x v="0"/>
    <x v="3"/>
    <s v="San Pellegrino"/>
    <s v="|21/01/36|"/>
    <n v="156"/>
    <n v="1.05"/>
    <n v="1.37"/>
  </r>
  <r>
    <x v="0"/>
    <x v="0"/>
    <x v="3"/>
    <s v="San Pellegrino"/>
    <s v="|21/01/37|"/>
    <n v="108"/>
    <n v="1.04"/>
    <n v="1.23"/>
  </r>
  <r>
    <x v="0"/>
    <x v="0"/>
    <x v="3"/>
    <s v="San Pellegrino"/>
    <s v="|21/01/38|"/>
    <n v="132"/>
    <n v="1.1000000000000001"/>
    <n v="1.4"/>
  </r>
  <r>
    <x v="0"/>
    <x v="0"/>
    <x v="3"/>
    <s v="San Pellegrino"/>
    <s v="|21/01/39|"/>
    <n v="144"/>
    <n v="1.02"/>
    <n v="1.24"/>
  </r>
  <r>
    <x v="0"/>
    <x v="0"/>
    <x v="3"/>
    <s v="San Pellegrino"/>
    <s v="|21/01/40|"/>
    <n v="156"/>
    <n v="1"/>
    <n v="1.38"/>
  </r>
  <r>
    <x v="0"/>
    <x v="0"/>
    <x v="3"/>
    <s v="San Pellegrino"/>
    <s v="|21/01/41|"/>
    <n v="84"/>
    <n v="1.01"/>
    <n v="1.2"/>
  </r>
  <r>
    <x v="0"/>
    <x v="0"/>
    <x v="3"/>
    <s v="San Pellegrino"/>
    <s v="|21/01/42|"/>
    <n v="144"/>
    <n v="1.1299999999999999"/>
    <n v="1.38"/>
  </r>
  <r>
    <x v="0"/>
    <x v="0"/>
    <x v="3"/>
    <s v="San Pellegrino"/>
    <s v="|21/01/43|"/>
    <n v="120"/>
    <n v="1.1100000000000001"/>
    <n v="1.38"/>
  </r>
  <r>
    <x v="0"/>
    <x v="0"/>
    <x v="3"/>
    <s v="San Pellegrino"/>
    <s v="|21/01/44|"/>
    <n v="48"/>
    <n v="1.04"/>
    <n v="1.23"/>
  </r>
  <r>
    <x v="0"/>
    <x v="0"/>
    <x v="3"/>
    <s v="San Pellegrino"/>
    <s v="|21/01/45|"/>
    <n v="168"/>
    <n v="1.01"/>
    <n v="1.34"/>
  </r>
  <r>
    <x v="0"/>
    <x v="0"/>
    <x v="3"/>
    <s v="San Pellegrino"/>
    <s v="|21/01/46|"/>
    <n v="108"/>
    <n v="1.1399999999999999"/>
    <n v="1.32"/>
  </r>
  <r>
    <x v="0"/>
    <x v="0"/>
    <x v="3"/>
    <s v="San Pellegrino"/>
    <s v="|21/01/47|"/>
    <n v="48"/>
    <n v="1.0900000000000001"/>
    <n v="1.24"/>
  </r>
  <r>
    <x v="0"/>
    <x v="0"/>
    <x v="3"/>
    <s v="San Pellegrino"/>
    <s v="|21/01/48|"/>
    <n v="168"/>
    <n v="1.02"/>
    <n v="1.32"/>
  </r>
  <r>
    <x v="0"/>
    <x v="0"/>
    <x v="3"/>
    <s v="San Pellegrino"/>
    <s v="|21/01/49|"/>
    <n v="72"/>
    <n v="1.2"/>
    <n v="1.22"/>
  </r>
  <r>
    <x v="0"/>
    <x v="0"/>
    <x v="3"/>
    <s v="San Pellegrino"/>
    <s v="|21/01/50|"/>
    <n v="96"/>
    <n v="1.1299999999999999"/>
    <n v="1.2"/>
  </r>
  <r>
    <x v="0"/>
    <x v="0"/>
    <x v="3"/>
    <s v="San Pellegrino"/>
    <s v="|21/01/51|"/>
    <n v="84"/>
    <n v="1.08"/>
    <n v="1.22"/>
  </r>
  <r>
    <x v="0"/>
    <x v="0"/>
    <x v="3"/>
    <s v="San Pellegrino"/>
    <s v="|21/01/52|"/>
    <n v="168"/>
    <n v="1.18"/>
    <n v="1.21"/>
  </r>
  <r>
    <x v="0"/>
    <x v="0"/>
    <x v="3"/>
    <s v="San Pellegrino"/>
    <s v="|21/01/53|"/>
    <n v="48"/>
    <n v="1.05"/>
    <n v="1.4"/>
  </r>
  <r>
    <x v="0"/>
    <x v="0"/>
    <x v="3"/>
    <s v="San Pellegrino"/>
    <s v="|21/01/54|"/>
    <n v="132"/>
    <n v="1.06"/>
    <n v="1.34"/>
  </r>
  <r>
    <x v="0"/>
    <x v="0"/>
    <x v="3"/>
    <s v="San Pellegrino"/>
    <s v="|21/01/55|"/>
    <n v="84"/>
    <n v="1.18"/>
    <n v="1.28"/>
  </r>
  <r>
    <x v="0"/>
    <x v="0"/>
    <x v="3"/>
    <s v="San Pellegrino"/>
    <s v="|21/01/56|"/>
    <n v="48"/>
    <n v="1.08"/>
    <n v="1.33"/>
  </r>
  <r>
    <x v="0"/>
    <x v="0"/>
    <x v="3"/>
    <s v="San Pellegrino"/>
    <s v="|21/01/57|"/>
    <n v="168"/>
    <n v="1.18"/>
    <n v="1.29"/>
  </r>
  <r>
    <x v="0"/>
    <x v="0"/>
    <x v="3"/>
    <s v="San Pellegrino"/>
    <s v="|21/01/58|"/>
    <n v="96"/>
    <n v="1.19"/>
    <n v="1.36"/>
  </r>
  <r>
    <x v="0"/>
    <x v="0"/>
    <x v="3"/>
    <s v="San Pellegrino"/>
    <s v="|21/01/59|"/>
    <n v="84"/>
    <n v="1.06"/>
    <n v="1.38"/>
  </r>
  <r>
    <x v="0"/>
    <x v="0"/>
    <x v="3"/>
    <s v="San Pellegrino"/>
    <s v="|21/01/60|"/>
    <n v="60"/>
    <n v="1.05"/>
    <n v="1.32"/>
  </r>
  <r>
    <x v="0"/>
    <x v="0"/>
    <x v="3"/>
    <s v="San Pellegrino"/>
    <s v="|21/01/61|"/>
    <n v="168"/>
    <n v="1.03"/>
    <n v="1.33"/>
  </r>
  <r>
    <x v="0"/>
    <x v="0"/>
    <x v="3"/>
    <s v="San Pellegrino"/>
    <s v="|21/01/62|"/>
    <n v="132"/>
    <n v="1.01"/>
    <n v="1.35"/>
  </r>
  <r>
    <x v="0"/>
    <x v="0"/>
    <x v="3"/>
    <s v="San Pellegrino"/>
    <s v="|21/01/63|"/>
    <n v="60"/>
    <n v="1.0900000000000001"/>
    <n v="1.27"/>
  </r>
  <r>
    <x v="0"/>
    <x v="0"/>
    <x v="3"/>
    <s v="San Pellegrino"/>
    <s v="|21/01/64|"/>
    <n v="84"/>
    <n v="1.1599999999999999"/>
    <n v="1.32"/>
  </r>
  <r>
    <x v="0"/>
    <x v="0"/>
    <x v="3"/>
    <s v="San Pellegrino"/>
    <s v="|21/01/65|"/>
    <n v="60"/>
    <n v="1.18"/>
    <n v="1.2"/>
  </r>
  <r>
    <x v="0"/>
    <x v="0"/>
    <x v="3"/>
    <s v="San Pellegrino"/>
    <s v="|21/01/66|"/>
    <n v="108"/>
    <n v="1.18"/>
    <n v="1.33"/>
  </r>
  <r>
    <x v="0"/>
    <x v="0"/>
    <x v="3"/>
    <s v="San Pellegrino"/>
    <s v="|21/01/67|"/>
    <n v="48"/>
    <n v="1.1100000000000001"/>
    <n v="1.28"/>
  </r>
  <r>
    <x v="0"/>
    <x v="0"/>
    <x v="3"/>
    <s v="San Pellegrino"/>
    <s v="|21/01/68|"/>
    <n v="84"/>
    <n v="1.01"/>
    <n v="1.24"/>
  </r>
  <r>
    <x v="0"/>
    <x v="0"/>
    <x v="3"/>
    <s v="San Pellegrino"/>
    <s v="|21/01/69|"/>
    <n v="120"/>
    <n v="1.1200000000000001"/>
    <n v="1.4"/>
  </r>
  <r>
    <x v="0"/>
    <x v="0"/>
    <x v="3"/>
    <s v="San Pellegrino"/>
    <s v="|21/01/70|"/>
    <n v="120"/>
    <n v="1.2"/>
    <n v="1.21"/>
  </r>
  <r>
    <x v="0"/>
    <x v="0"/>
    <x v="3"/>
    <s v="San Pellegrino"/>
    <s v="|21/01/71|"/>
    <n v="168"/>
    <n v="1.01"/>
    <n v="1.28"/>
  </r>
  <r>
    <x v="0"/>
    <x v="0"/>
    <x v="3"/>
    <s v="San Pellegrino"/>
    <s v="|21/01/72|"/>
    <n v="60"/>
    <n v="1.1200000000000001"/>
    <n v="1.28"/>
  </r>
  <r>
    <x v="0"/>
    <x v="0"/>
    <x v="3"/>
    <s v="San Pellegrino"/>
    <s v="|21/01/73|"/>
    <n v="84"/>
    <n v="1.06"/>
    <n v="1.33"/>
  </r>
  <r>
    <x v="0"/>
    <x v="0"/>
    <x v="3"/>
    <s v="San Pellegrino"/>
    <s v="|21/01/74|"/>
    <n v="132"/>
    <n v="1.1499999999999999"/>
    <n v="1.26"/>
  </r>
  <r>
    <x v="0"/>
    <x v="0"/>
    <x v="3"/>
    <s v="San Pellegrino"/>
    <s v="|21/01/75|"/>
    <n v="72"/>
    <n v="1.06"/>
    <n v="1.37"/>
  </r>
  <r>
    <x v="0"/>
    <x v="0"/>
    <x v="3"/>
    <s v="San Pellegrino"/>
    <s v="|21/01/76|"/>
    <n v="60"/>
    <n v="1.08"/>
    <n v="1.36"/>
  </r>
  <r>
    <x v="0"/>
    <x v="0"/>
    <x v="3"/>
    <s v="San Pellegrino"/>
    <s v="|21/01/77|"/>
    <n v="156"/>
    <n v="1.19"/>
    <n v="1.32"/>
  </r>
  <r>
    <x v="0"/>
    <x v="0"/>
    <x v="3"/>
    <s v="San Pellegrino"/>
    <s v="|21/01/78|"/>
    <n v="108"/>
    <n v="1.1399999999999999"/>
    <n v="1.26"/>
  </r>
  <r>
    <x v="0"/>
    <x v="0"/>
    <x v="3"/>
    <s v="San Pellegrino"/>
    <s v="|21/01/79|"/>
    <n v="144"/>
    <n v="1.1399999999999999"/>
    <n v="1.34"/>
  </r>
  <r>
    <x v="0"/>
    <x v="0"/>
    <x v="3"/>
    <s v="San Pellegrino"/>
    <s v="|21/01/80|"/>
    <n v="72"/>
    <n v="1.07"/>
    <n v="1.29"/>
  </r>
  <r>
    <x v="0"/>
    <x v="0"/>
    <x v="3"/>
    <s v="San Pellegrino"/>
    <s v="|21/01/81|"/>
    <n v="48"/>
    <n v="1.18"/>
    <n v="1.32"/>
  </r>
  <r>
    <x v="0"/>
    <x v="0"/>
    <x v="3"/>
    <s v="San Pellegrino"/>
    <s v="|21/01/82|"/>
    <n v="60"/>
    <n v="1.1599999999999999"/>
    <n v="1.3"/>
  </r>
  <r>
    <x v="0"/>
    <x v="0"/>
    <x v="3"/>
    <s v="San Pellegrino"/>
    <s v="|21/01/83|"/>
    <n v="96"/>
    <n v="1.07"/>
    <n v="1.2"/>
  </r>
  <r>
    <x v="0"/>
    <x v="0"/>
    <x v="3"/>
    <s v="San Pellegrino"/>
    <s v="|21/01/84|"/>
    <n v="72"/>
    <n v="1.07"/>
    <n v="1.39"/>
  </r>
  <r>
    <x v="0"/>
    <x v="0"/>
    <x v="3"/>
    <s v="San Pellegrino"/>
    <s v="|21/01/85|"/>
    <n v="156"/>
    <n v="1.03"/>
    <n v="1.28"/>
  </r>
  <r>
    <x v="0"/>
    <x v="0"/>
    <x v="3"/>
    <s v="San Pellegrino"/>
    <s v="|21/01/86|"/>
    <n v="132"/>
    <n v="1.05"/>
    <n v="1.21"/>
  </r>
  <r>
    <x v="0"/>
    <x v="0"/>
    <x v="3"/>
    <s v="San Pellegrino"/>
    <s v="|21/01/87|"/>
    <n v="72"/>
    <n v="1.1599999999999999"/>
    <n v="1.23"/>
  </r>
  <r>
    <x v="0"/>
    <x v="0"/>
    <x v="3"/>
    <s v="San Pellegrino"/>
    <s v="|21/01/90|"/>
    <n v="84"/>
    <n v="1.1100000000000001"/>
    <n v="1.38"/>
  </r>
  <r>
    <x v="0"/>
    <x v="0"/>
    <x v="3"/>
    <s v="San Pellegrino"/>
    <s v="|21/01/91|"/>
    <n v="48"/>
    <n v="1.07"/>
    <n v="1.4"/>
  </r>
  <r>
    <x v="0"/>
    <x v="0"/>
    <x v="3"/>
    <s v="San Pellegrino"/>
    <s v="|21/10/01|"/>
    <n v="168"/>
    <n v="1.05"/>
    <n v="1.35"/>
  </r>
  <r>
    <x v="0"/>
    <x v="0"/>
    <x v="3"/>
    <s v="San Pellegrino"/>
    <s v="|21/10/10|"/>
    <n v="60"/>
    <n v="1.04"/>
    <n v="1.34"/>
  </r>
  <r>
    <x v="0"/>
    <x v="0"/>
    <x v="3"/>
    <s v="San Pellegrino"/>
    <s v="|21/10/11|"/>
    <n v="84"/>
    <n v="1.2"/>
    <n v="1.27"/>
  </r>
  <r>
    <x v="0"/>
    <x v="0"/>
    <x v="3"/>
    <s v="San Pellegrino"/>
    <s v="|21/10/12|"/>
    <n v="72"/>
    <n v="1.03"/>
    <n v="1.35"/>
  </r>
  <r>
    <x v="0"/>
    <x v="0"/>
    <x v="3"/>
    <s v="San Pellegrino"/>
    <s v="|21/10/13|"/>
    <n v="108"/>
    <n v="1.07"/>
    <n v="1.39"/>
  </r>
  <r>
    <x v="0"/>
    <x v="0"/>
    <x v="3"/>
    <s v="San Pellegrino"/>
    <s v="|21/10/14|"/>
    <n v="144"/>
    <n v="1.1200000000000001"/>
    <n v="1.32"/>
  </r>
  <r>
    <x v="0"/>
    <x v="0"/>
    <x v="3"/>
    <s v="San Pellegrino"/>
    <s v="|21/10/15|"/>
    <n v="132"/>
    <n v="1.1299999999999999"/>
    <n v="1.29"/>
  </r>
  <r>
    <x v="0"/>
    <x v="0"/>
    <x v="3"/>
    <s v="San Pellegrino"/>
    <s v="|21/10/16|"/>
    <n v="84"/>
    <n v="1.06"/>
    <n v="1.23"/>
  </r>
  <r>
    <x v="0"/>
    <x v="0"/>
    <x v="3"/>
    <s v="San Pellegrino"/>
    <s v="|21/10/17|"/>
    <n v="168"/>
    <n v="1.05"/>
    <n v="1.37"/>
  </r>
  <r>
    <x v="0"/>
    <x v="0"/>
    <x v="3"/>
    <s v="San Pellegrino"/>
    <s v="|21/10/18|"/>
    <n v="96"/>
    <n v="1.1399999999999999"/>
    <n v="1.32"/>
  </r>
  <r>
    <x v="0"/>
    <x v="0"/>
    <x v="3"/>
    <s v="San Pellegrino"/>
    <s v="|21/10/19|"/>
    <n v="84"/>
    <n v="1.17"/>
    <n v="1.3"/>
  </r>
  <r>
    <x v="0"/>
    <x v="0"/>
    <x v="3"/>
    <s v="San Pellegrino"/>
    <s v="|21/10/20|"/>
    <n v="108"/>
    <n v="1.0900000000000001"/>
    <n v="1.3"/>
  </r>
  <r>
    <x v="0"/>
    <x v="0"/>
    <x v="3"/>
    <s v="San Pellegrino"/>
    <s v="|21/10/21|"/>
    <n v="108"/>
    <n v="1.1399999999999999"/>
    <n v="1.39"/>
  </r>
  <r>
    <x v="0"/>
    <x v="0"/>
    <x v="3"/>
    <s v="San Pellegrino"/>
    <s v="|21/10/22|"/>
    <n v="96"/>
    <n v="1.03"/>
    <n v="1.29"/>
  </r>
  <r>
    <x v="0"/>
    <x v="0"/>
    <x v="3"/>
    <s v="San Pellegrino"/>
    <s v="|21/11/01|"/>
    <n v="156"/>
    <n v="1.17"/>
    <n v="1.38"/>
  </r>
  <r>
    <x v="0"/>
    <x v="0"/>
    <x v="3"/>
    <s v="San Pellegrino"/>
    <s v="|21/11/02|"/>
    <n v="132"/>
    <n v="1.1599999999999999"/>
    <n v="1.4"/>
  </r>
  <r>
    <x v="0"/>
    <x v="0"/>
    <x v="3"/>
    <s v="San Pellegrino"/>
    <s v="|21/11/03|"/>
    <n v="60"/>
    <n v="1.1599999999999999"/>
    <n v="1.28"/>
  </r>
  <r>
    <x v="0"/>
    <x v="0"/>
    <x v="3"/>
    <s v="San Pellegrino"/>
    <s v="|21/11/04|"/>
    <n v="144"/>
    <n v="1.1200000000000001"/>
    <n v="1.39"/>
  </r>
  <r>
    <x v="0"/>
    <x v="0"/>
    <x v="3"/>
    <s v="San Pellegrino"/>
    <s v="|21/11/05|"/>
    <n v="84"/>
    <n v="1.1200000000000001"/>
    <n v="1.2"/>
  </r>
  <r>
    <x v="0"/>
    <x v="0"/>
    <x v="3"/>
    <s v="San Pellegrino"/>
    <s v="|21/11/06|"/>
    <n v="72"/>
    <n v="1.18"/>
    <n v="1.38"/>
  </r>
  <r>
    <x v="0"/>
    <x v="0"/>
    <x v="3"/>
    <s v="San Pellegrino"/>
    <s v="|21/11/07|"/>
    <n v="120"/>
    <n v="1.17"/>
    <n v="1.23"/>
  </r>
  <r>
    <x v="0"/>
    <x v="0"/>
    <x v="3"/>
    <s v="San Pellegrino"/>
    <s v="|21/11/08|"/>
    <n v="84"/>
    <n v="1.1299999999999999"/>
    <n v="1.38"/>
  </r>
  <r>
    <x v="0"/>
    <x v="0"/>
    <x v="3"/>
    <s v="San Pellegrino"/>
    <s v="|21/11/09|"/>
    <n v="48"/>
    <n v="1.2"/>
    <n v="1.25"/>
  </r>
  <r>
    <x v="0"/>
    <x v="0"/>
    <x v="3"/>
    <s v="San Pellegrino"/>
    <s v="|21/11/10|"/>
    <n v="60"/>
    <n v="1.01"/>
    <n v="1.33"/>
  </r>
  <r>
    <x v="0"/>
    <x v="0"/>
    <x v="3"/>
    <s v="San Pellegrino"/>
    <s v="|21/11/11|"/>
    <n v="156"/>
    <n v="1.01"/>
    <n v="1.21"/>
  </r>
  <r>
    <x v="0"/>
    <x v="0"/>
    <x v="3"/>
    <s v="San Pellegrino"/>
    <s v="|21/11/13|"/>
    <n v="96"/>
    <n v="1.03"/>
    <n v="1.38"/>
  </r>
  <r>
    <x v="0"/>
    <x v="0"/>
    <x v="3"/>
    <s v="San Pellegrino"/>
    <s v="|21/11/15|"/>
    <n v="144"/>
    <n v="1.02"/>
    <n v="1.29"/>
  </r>
  <r>
    <x v="0"/>
    <x v="0"/>
    <x v="7"/>
    <s v="Greener salads"/>
    <s v="|131/01/01|"/>
    <n v="1068"/>
    <n v="2.77"/>
    <n v="3.65"/>
  </r>
  <r>
    <x v="0"/>
    <x v="0"/>
    <x v="7"/>
    <s v="Greener salads"/>
    <s v="|131/01/07|"/>
    <n v="996"/>
    <n v="2.52"/>
    <n v="3.3"/>
  </r>
  <r>
    <x v="0"/>
    <x v="0"/>
    <x v="7"/>
    <s v="Greener salads"/>
    <s v="|131/01/14|"/>
    <n v="840"/>
    <n v="2.68"/>
    <n v="3.95"/>
  </r>
  <r>
    <x v="0"/>
    <x v="0"/>
    <x v="7"/>
    <s v="Greener salads"/>
    <s v="|131/01/15|"/>
    <n v="960"/>
    <n v="2.19"/>
    <n v="3.24"/>
  </r>
  <r>
    <x v="0"/>
    <x v="0"/>
    <x v="7"/>
    <s v="Greener salads"/>
    <s v="|131/01/16|"/>
    <n v="696"/>
    <n v="2.87"/>
    <n v="3.67"/>
  </r>
  <r>
    <x v="0"/>
    <x v="0"/>
    <x v="7"/>
    <s v="Greener salads"/>
    <s v="|131/01/17|"/>
    <n v="720"/>
    <n v="2.0099999999999998"/>
    <n v="3.8"/>
  </r>
  <r>
    <x v="0"/>
    <x v="0"/>
    <x v="7"/>
    <s v="Greener salads"/>
    <s v="|131/01/20|"/>
    <n v="732"/>
    <n v="2.4500000000000002"/>
    <n v="3.91"/>
  </r>
  <r>
    <x v="0"/>
    <x v="0"/>
    <x v="7"/>
    <s v="Greener salads"/>
    <s v="|131/01/21|"/>
    <n v="696"/>
    <n v="2.94"/>
    <n v="3.67"/>
  </r>
  <r>
    <x v="0"/>
    <x v="0"/>
    <x v="7"/>
    <s v="Greener salads"/>
    <s v="|131/01/24|"/>
    <n v="1092"/>
    <n v="2.48"/>
    <n v="3.27"/>
  </r>
  <r>
    <x v="0"/>
    <x v="0"/>
    <x v="7"/>
    <s v="Greener salads"/>
    <s v="|131/01/27|"/>
    <n v="756"/>
    <n v="2.84"/>
    <n v="3.93"/>
  </r>
  <r>
    <x v="0"/>
    <x v="0"/>
    <x v="7"/>
    <s v="Greener salads"/>
    <s v="|131/01/28|"/>
    <n v="900"/>
    <n v="2.0499999999999998"/>
    <n v="3.51"/>
  </r>
  <r>
    <x v="0"/>
    <x v="0"/>
    <x v="7"/>
    <s v="Greener salads"/>
    <s v="|131/01/29|"/>
    <n v="1080"/>
    <n v="2.96"/>
    <n v="3.63"/>
  </r>
  <r>
    <x v="0"/>
    <x v="0"/>
    <x v="7"/>
    <s v="Greener salads"/>
    <s v="|131/01/30|"/>
    <n v="744"/>
    <n v="2.86"/>
    <n v="3.38"/>
  </r>
  <r>
    <x v="0"/>
    <x v="0"/>
    <x v="7"/>
    <s v="Greener salads"/>
    <s v="|131/01/31|"/>
    <n v="1188"/>
    <n v="2.5"/>
    <n v="3.75"/>
  </r>
  <r>
    <x v="0"/>
    <x v="0"/>
    <x v="7"/>
    <s v="Greener salads"/>
    <s v="|131/01/34|"/>
    <n v="1140"/>
    <n v="2.81"/>
    <n v="3.73"/>
  </r>
  <r>
    <x v="0"/>
    <x v="0"/>
    <x v="7"/>
    <s v="Greener salads"/>
    <s v="|131/01/35|"/>
    <n v="924"/>
    <n v="2.2599999999999998"/>
    <n v="3.82"/>
  </r>
  <r>
    <x v="0"/>
    <x v="0"/>
    <x v="7"/>
    <s v="Greener salads"/>
    <s v="|131/01/36|"/>
    <n v="1056"/>
    <n v="2.08"/>
    <n v="3.78"/>
  </r>
  <r>
    <x v="0"/>
    <x v="0"/>
    <x v="7"/>
    <s v="Greener salads"/>
    <s v="|131/01/37|"/>
    <n v="624"/>
    <n v="2.97"/>
    <n v="3.59"/>
  </r>
  <r>
    <x v="0"/>
    <x v="0"/>
    <x v="7"/>
    <s v="Greener salads"/>
    <s v="|131/01/54|"/>
    <n v="744"/>
    <n v="2.86"/>
    <n v="3.96"/>
  </r>
  <r>
    <x v="0"/>
    <x v="0"/>
    <x v="7"/>
    <s v="Greener salads"/>
    <s v="|131/01/55|"/>
    <n v="1188"/>
    <n v="2.37"/>
    <n v="3.99"/>
  </r>
  <r>
    <x v="0"/>
    <x v="0"/>
    <x v="7"/>
    <s v="Greener salads"/>
    <s v="|131/01/57|"/>
    <n v="732"/>
    <n v="2.06"/>
    <n v="3.81"/>
  </r>
  <r>
    <x v="0"/>
    <x v="0"/>
    <x v="7"/>
    <s v="Greener salads"/>
    <s v="|131/01/58|"/>
    <n v="1068"/>
    <n v="2.41"/>
    <n v="3.44"/>
  </r>
  <r>
    <x v="0"/>
    <x v="0"/>
    <x v="7"/>
    <s v="Greener salads"/>
    <s v="|131/01/62|"/>
    <n v="1176"/>
    <n v="2.5"/>
    <n v="3.36"/>
  </r>
  <r>
    <x v="0"/>
    <x v="0"/>
    <x v="7"/>
    <s v="Greener salads"/>
    <s v="|131/01/63|"/>
    <n v="852"/>
    <n v="2.97"/>
    <n v="3.32"/>
  </r>
  <r>
    <x v="0"/>
    <x v="0"/>
    <x v="7"/>
    <s v="Greener salads"/>
    <s v="|131/01/69|"/>
    <n v="924"/>
    <n v="2.42"/>
    <n v="3.28"/>
  </r>
  <r>
    <x v="0"/>
    <x v="0"/>
    <x v="7"/>
    <s v="Greener salads"/>
    <s v="|131/01/70|"/>
    <n v="660"/>
    <n v="2.56"/>
    <n v="3.93"/>
  </r>
  <r>
    <x v="0"/>
    <x v="0"/>
    <x v="7"/>
    <s v="Greener salads"/>
    <s v="|131/01/72|"/>
    <n v="1008"/>
    <n v="2.56"/>
    <n v="3.7"/>
  </r>
  <r>
    <x v="0"/>
    <x v="0"/>
    <x v="7"/>
    <s v="Greener salads"/>
    <s v="|131/01/73|"/>
    <n v="600"/>
    <n v="2.8"/>
    <n v="3.96"/>
  </r>
  <r>
    <x v="0"/>
    <x v="0"/>
    <x v="7"/>
    <s v="Greener salads"/>
    <s v="|131/01/76|"/>
    <n v="852"/>
    <n v="2.04"/>
    <n v="3.93"/>
  </r>
  <r>
    <x v="0"/>
    <x v="0"/>
    <x v="7"/>
    <s v="Greener salads"/>
    <s v="|131/01/80|"/>
    <n v="1080"/>
    <n v="2.57"/>
    <n v="3.86"/>
  </r>
  <r>
    <x v="0"/>
    <x v="0"/>
    <x v="7"/>
    <s v="Greener salads"/>
    <s v="|131/02/36|"/>
    <n v="636"/>
    <n v="2.5"/>
    <n v="3.24"/>
  </r>
  <r>
    <x v="0"/>
    <x v="0"/>
    <x v="3"/>
    <s v="San Benedetto"/>
    <s v="|49/01/01|"/>
    <n v="156"/>
    <n v="1.19"/>
    <n v="1.2"/>
  </r>
  <r>
    <x v="0"/>
    <x v="0"/>
    <x v="3"/>
    <s v="San Benedetto"/>
    <s v="|49/01/02|"/>
    <n v="132"/>
    <n v="1.1100000000000001"/>
    <n v="1.28"/>
  </r>
  <r>
    <x v="0"/>
    <x v="0"/>
    <x v="3"/>
    <s v="San Benedetto"/>
    <s v="|49/01/03|"/>
    <n v="144"/>
    <n v="1.0900000000000001"/>
    <n v="1.34"/>
  </r>
  <r>
    <x v="0"/>
    <x v="0"/>
    <x v="3"/>
    <s v="San Benedetto"/>
    <s v="|49/01/04|"/>
    <n v="48"/>
    <n v="1.1399999999999999"/>
    <n v="1.35"/>
  </r>
  <r>
    <x v="0"/>
    <x v="0"/>
    <x v="3"/>
    <s v="San Benedetto"/>
    <s v="|49/01/05|"/>
    <n v="96"/>
    <n v="1.1599999999999999"/>
    <n v="1.3"/>
  </r>
  <r>
    <x v="0"/>
    <x v="0"/>
    <x v="3"/>
    <s v="San Benedetto"/>
    <s v="|49/01/06|"/>
    <n v="156"/>
    <n v="1.1000000000000001"/>
    <n v="1.32"/>
  </r>
  <r>
    <x v="0"/>
    <x v="0"/>
    <x v="3"/>
    <s v="San Benedetto"/>
    <s v="|49/01/07|"/>
    <n v="60"/>
    <n v="1.01"/>
    <n v="1.39"/>
  </r>
  <r>
    <x v="0"/>
    <x v="0"/>
    <x v="3"/>
    <s v="San Benedetto"/>
    <s v="|49/01/08|"/>
    <n v="60"/>
    <n v="1.2"/>
    <n v="1.35"/>
  </r>
  <r>
    <x v="0"/>
    <x v="0"/>
    <x v="3"/>
    <s v="San Benedetto"/>
    <s v="|49/01/09|"/>
    <n v="84"/>
    <n v="1.1299999999999999"/>
    <n v="1.38"/>
  </r>
  <r>
    <x v="0"/>
    <x v="0"/>
    <x v="3"/>
    <s v="San Benedetto"/>
    <s v="|49/01/10|"/>
    <n v="168"/>
    <n v="1.18"/>
    <n v="1.36"/>
  </r>
  <r>
    <x v="0"/>
    <x v="0"/>
    <x v="3"/>
    <s v="San Benedetto"/>
    <s v="|49/01/11|"/>
    <n v="108"/>
    <n v="1.05"/>
    <n v="1.35"/>
  </r>
  <r>
    <x v="0"/>
    <x v="0"/>
    <x v="3"/>
    <s v="San Benedetto"/>
    <s v="|49/01/12|"/>
    <n v="60"/>
    <n v="1"/>
    <n v="1.38"/>
  </r>
  <r>
    <x v="0"/>
    <x v="0"/>
    <x v="3"/>
    <s v="San Benedetto"/>
    <s v="|49/01/13|"/>
    <n v="168"/>
    <n v="1.03"/>
    <n v="1.37"/>
  </r>
  <r>
    <x v="0"/>
    <x v="0"/>
    <x v="3"/>
    <s v="Campari"/>
    <s v="|118/01/01|"/>
    <n v="120"/>
    <n v="1.1499999999999999"/>
    <n v="1.36"/>
  </r>
  <r>
    <x v="0"/>
    <x v="0"/>
    <x v="3"/>
    <s v="Campari"/>
    <s v="|118/01/02|"/>
    <n v="72"/>
    <n v="1.07"/>
    <n v="1.31"/>
  </r>
  <r>
    <x v="0"/>
    <x v="0"/>
    <x v="3"/>
    <s v="Campari"/>
    <s v="|118/01/03|"/>
    <n v="120"/>
    <n v="1.19"/>
    <n v="1.4"/>
  </r>
  <r>
    <x v="0"/>
    <x v="0"/>
    <x v="2"/>
    <s v="Lavazza"/>
    <s v="|34/01/01|"/>
    <n v="8892"/>
    <n v="1"/>
    <n v="0.9"/>
  </r>
  <r>
    <x v="0"/>
    <x v="0"/>
    <x v="2"/>
    <s v="Lavazza"/>
    <s v="|34/01/02|"/>
    <n v="5148"/>
    <n v="0.79"/>
    <n v="1.1499999999999999"/>
  </r>
  <r>
    <x v="0"/>
    <x v="0"/>
    <x v="2"/>
    <s v="Lavazza"/>
    <s v="|34/01/03|"/>
    <n v="8616"/>
    <n v="0.51"/>
    <n v="1.1100000000000001"/>
  </r>
  <r>
    <x v="0"/>
    <x v="0"/>
    <x v="2"/>
    <s v="Lavazza"/>
    <s v="|34/01/10|"/>
    <n v="6372"/>
    <n v="1.1200000000000001"/>
    <n v="1.01"/>
  </r>
  <r>
    <x v="0"/>
    <x v="0"/>
    <x v="2"/>
    <s v="Lavazza"/>
    <s v="|34/01/11|"/>
    <n v="8124"/>
    <n v="0.98"/>
    <n v="0.91"/>
  </r>
  <r>
    <x v="0"/>
    <x v="0"/>
    <x v="2"/>
    <s v="Lavazza"/>
    <s v="|34/01/12|"/>
    <n v="7068"/>
    <n v="1.03"/>
    <n v="1.18"/>
  </r>
  <r>
    <x v="0"/>
    <x v="0"/>
    <x v="9"/>
    <s v="Garofalo"/>
    <s v="|110/00/20|"/>
    <n v="540"/>
    <n v="2.44"/>
    <n v="2.95"/>
  </r>
  <r>
    <x v="0"/>
    <x v="0"/>
    <x v="9"/>
    <s v="Garofalo"/>
    <s v="|110/00/21|"/>
    <n v="1152"/>
    <n v="1.57"/>
    <n v="3.25"/>
  </r>
  <r>
    <x v="0"/>
    <x v="0"/>
    <x v="9"/>
    <s v="J&amp;J"/>
    <s v="|23/23/00|"/>
    <n v="1032"/>
    <n v="1.81"/>
    <n v="2.15"/>
  </r>
  <r>
    <x v="0"/>
    <x v="0"/>
    <x v="9"/>
    <s v="J&amp;J"/>
    <s v="|23/23/01|"/>
    <n v="912"/>
    <n v="2.14"/>
    <n v="2.81"/>
  </r>
  <r>
    <x v="0"/>
    <x v="0"/>
    <x v="9"/>
    <s v="J&amp;J"/>
    <s v="|23/23/02|"/>
    <n v="624"/>
    <n v="2.02"/>
    <n v="2.97"/>
  </r>
  <r>
    <x v="0"/>
    <x v="0"/>
    <x v="9"/>
    <s v="J&amp;J"/>
    <s v="|23/23/03|"/>
    <n v="444"/>
    <n v="2.11"/>
    <n v="3.47"/>
  </r>
  <r>
    <x v="0"/>
    <x v="0"/>
    <x v="9"/>
    <s v="J&amp;J"/>
    <s v="|23/23/04|"/>
    <n v="1152"/>
    <n v="1.49"/>
    <n v="2.14"/>
  </r>
  <r>
    <x v="0"/>
    <x v="0"/>
    <x v="9"/>
    <s v="J&amp;J"/>
    <s v="|23/23/05|"/>
    <n v="612"/>
    <n v="1.46"/>
    <n v="3.3"/>
  </r>
  <r>
    <x v="0"/>
    <x v="0"/>
    <x v="9"/>
    <s v="J&amp;J"/>
    <s v="|23/23/06|"/>
    <n v="996"/>
    <n v="2.34"/>
    <n v="3.36"/>
  </r>
  <r>
    <x v="0"/>
    <x v="0"/>
    <x v="9"/>
    <s v="J&amp;J"/>
    <s v="|23/23/07|"/>
    <n v="792"/>
    <n v="1.5"/>
    <n v="2.17"/>
  </r>
  <r>
    <x v="0"/>
    <x v="0"/>
    <x v="9"/>
    <s v="J&amp;J"/>
    <s v="|23/23/08|"/>
    <n v="480"/>
    <n v="1.63"/>
    <n v="2.23"/>
  </r>
  <r>
    <x v="0"/>
    <x v="0"/>
    <x v="9"/>
    <s v="J&amp;J"/>
    <s v="|23/23/09|"/>
    <n v="1116"/>
    <n v="1.53"/>
    <n v="2.62"/>
  </r>
  <r>
    <x v="0"/>
    <x v="0"/>
    <x v="9"/>
    <s v="J&amp;J"/>
    <s v="|23/23/10|"/>
    <n v="384"/>
    <n v="1.77"/>
    <n v="2.44"/>
  </r>
  <r>
    <x v="0"/>
    <x v="0"/>
    <x v="9"/>
    <s v="J&amp;J"/>
    <s v="|23/23/100|"/>
    <n v="960"/>
    <n v="1.69"/>
    <n v="2.86"/>
  </r>
  <r>
    <x v="0"/>
    <x v="0"/>
    <x v="9"/>
    <s v="J&amp;J"/>
    <s v="|23/23/101|"/>
    <n v="540"/>
    <n v="2.4300000000000002"/>
    <n v="3.08"/>
  </r>
  <r>
    <x v="0"/>
    <x v="0"/>
    <x v="9"/>
    <s v="J&amp;J"/>
    <s v="|23/23/103|"/>
    <n v="468"/>
    <n v="1.59"/>
    <n v="2.2999999999999998"/>
  </r>
  <r>
    <x v="0"/>
    <x v="0"/>
    <x v="9"/>
    <s v="J&amp;J"/>
    <s v="|23/23/11|"/>
    <n v="384"/>
    <n v="2.17"/>
    <n v="2.85"/>
  </r>
  <r>
    <x v="0"/>
    <x v="0"/>
    <x v="9"/>
    <s v="J&amp;J"/>
    <s v="|23/23/12|"/>
    <n v="792"/>
    <n v="1.78"/>
    <n v="3.36"/>
  </r>
  <r>
    <x v="0"/>
    <x v="0"/>
    <x v="9"/>
    <s v="J&amp;J"/>
    <s v="|23/23/13|"/>
    <n v="960"/>
    <n v="2.1"/>
    <n v="3.31"/>
  </r>
  <r>
    <x v="0"/>
    <x v="0"/>
    <x v="9"/>
    <s v="J&amp;J"/>
    <s v="|23/23/14|"/>
    <n v="396"/>
    <n v="1.28"/>
    <n v="3.33"/>
  </r>
  <r>
    <x v="0"/>
    <x v="0"/>
    <x v="9"/>
    <s v="J&amp;J"/>
    <s v="|23/23/15|"/>
    <n v="636"/>
    <n v="2.15"/>
    <n v="2.15"/>
  </r>
  <r>
    <x v="0"/>
    <x v="0"/>
    <x v="9"/>
    <s v="J&amp;J"/>
    <s v="|23/23/16|"/>
    <n v="696"/>
    <n v="1.39"/>
    <n v="2.4900000000000002"/>
  </r>
  <r>
    <x v="0"/>
    <x v="0"/>
    <x v="9"/>
    <s v="J&amp;J"/>
    <s v="|23/23/17|"/>
    <n v="408"/>
    <n v="1.68"/>
    <n v="3.5"/>
  </r>
  <r>
    <x v="0"/>
    <x v="0"/>
    <x v="9"/>
    <s v="J&amp;J"/>
    <s v="|23/23/18|"/>
    <n v="924"/>
    <n v="1.57"/>
    <n v="2.0299999999999998"/>
  </r>
  <r>
    <x v="0"/>
    <x v="0"/>
    <x v="9"/>
    <s v="J&amp;J"/>
    <s v="|23/23/19|"/>
    <n v="1140"/>
    <n v="2.29"/>
    <n v="2.16"/>
  </r>
  <r>
    <x v="0"/>
    <x v="0"/>
    <x v="9"/>
    <s v="J&amp;J"/>
    <s v="|23/23/20|"/>
    <n v="564"/>
    <n v="1.74"/>
    <n v="3.11"/>
  </r>
  <r>
    <x v="0"/>
    <x v="0"/>
    <x v="9"/>
    <s v="J&amp;J"/>
    <s v="|23/23/21|"/>
    <n v="840"/>
    <n v="2.2999999999999998"/>
    <n v="2.2400000000000002"/>
  </r>
  <r>
    <x v="0"/>
    <x v="0"/>
    <x v="9"/>
    <s v="J&amp;J"/>
    <s v="|23/23/22|"/>
    <n v="432"/>
    <n v="1.55"/>
    <n v="2.2599999999999998"/>
  </r>
  <r>
    <x v="0"/>
    <x v="0"/>
    <x v="9"/>
    <s v="J&amp;J"/>
    <s v="|23/23/23|"/>
    <n v="552"/>
    <n v="1.42"/>
    <n v="2.99"/>
  </r>
  <r>
    <x v="0"/>
    <x v="0"/>
    <x v="9"/>
    <s v="J&amp;J"/>
    <s v="|23/23/24|"/>
    <n v="600"/>
    <n v="1.94"/>
    <n v="2.5499999999999998"/>
  </r>
  <r>
    <x v="0"/>
    <x v="0"/>
    <x v="9"/>
    <s v="J&amp;J"/>
    <s v="|23/23/25|"/>
    <n v="864"/>
    <n v="1.29"/>
    <n v="2.0499999999999998"/>
  </r>
  <r>
    <x v="0"/>
    <x v="0"/>
    <x v="9"/>
    <s v="J&amp;J"/>
    <s v="|23/23/26|"/>
    <n v="576"/>
    <n v="1.98"/>
    <n v="3.27"/>
  </r>
  <r>
    <x v="0"/>
    <x v="0"/>
    <x v="9"/>
    <s v="J&amp;J"/>
    <s v="|23/23/27|"/>
    <n v="588"/>
    <n v="2.19"/>
    <n v="2.57"/>
  </r>
  <r>
    <x v="0"/>
    <x v="0"/>
    <x v="9"/>
    <s v="J&amp;J"/>
    <s v="|23/23/28|"/>
    <n v="768"/>
    <n v="1.97"/>
    <n v="2.81"/>
  </r>
  <r>
    <x v="0"/>
    <x v="0"/>
    <x v="9"/>
    <s v="J&amp;J"/>
    <s v="|23/23/29|"/>
    <n v="1152"/>
    <n v="1.48"/>
    <n v="3.15"/>
  </r>
  <r>
    <x v="0"/>
    <x v="0"/>
    <x v="9"/>
    <s v="J&amp;J"/>
    <s v="|23/23/30|"/>
    <n v="612"/>
    <n v="1.81"/>
    <n v="3.17"/>
  </r>
  <r>
    <x v="0"/>
    <x v="0"/>
    <x v="9"/>
    <s v="J&amp;J"/>
    <s v="|23/23/31|"/>
    <n v="1044"/>
    <n v="1.85"/>
    <n v="3.31"/>
  </r>
  <r>
    <x v="0"/>
    <x v="0"/>
    <x v="9"/>
    <s v="J&amp;J"/>
    <s v="|23/23/32|"/>
    <n v="1008"/>
    <n v="1.82"/>
    <n v="2.41"/>
  </r>
  <r>
    <x v="0"/>
    <x v="0"/>
    <x v="9"/>
    <s v="J&amp;J"/>
    <s v="|23/23/33|"/>
    <n v="360"/>
    <n v="1.66"/>
    <n v="3.11"/>
  </r>
  <r>
    <x v="0"/>
    <x v="0"/>
    <x v="9"/>
    <s v="J&amp;J"/>
    <s v="|23/23/34|"/>
    <n v="708"/>
    <n v="1.46"/>
    <n v="2.56"/>
  </r>
  <r>
    <x v="0"/>
    <x v="0"/>
    <x v="9"/>
    <s v="J&amp;J"/>
    <s v="|23/23/35|"/>
    <n v="624"/>
    <n v="2.15"/>
    <n v="3.47"/>
  </r>
  <r>
    <x v="0"/>
    <x v="0"/>
    <x v="9"/>
    <s v="J&amp;J"/>
    <s v="|23/23/36|"/>
    <n v="396"/>
    <n v="2.12"/>
    <n v="3.03"/>
  </r>
  <r>
    <x v="0"/>
    <x v="0"/>
    <x v="9"/>
    <s v="J&amp;J"/>
    <s v="|23/23/37|"/>
    <n v="720"/>
    <n v="1.74"/>
    <n v="3.33"/>
  </r>
  <r>
    <x v="0"/>
    <x v="0"/>
    <x v="9"/>
    <s v="J&amp;J"/>
    <s v="|23/23/38|"/>
    <n v="1080"/>
    <n v="2"/>
    <n v="2.4500000000000002"/>
  </r>
  <r>
    <x v="0"/>
    <x v="0"/>
    <x v="9"/>
    <s v="J&amp;J"/>
    <s v="|23/23/39|"/>
    <n v="852"/>
    <n v="1.29"/>
    <n v="2.4300000000000002"/>
  </r>
  <r>
    <x v="0"/>
    <x v="0"/>
    <x v="9"/>
    <s v="J&amp;J"/>
    <s v="|23/23/40|"/>
    <n v="1116"/>
    <n v="2"/>
    <n v="2.08"/>
  </r>
  <r>
    <x v="0"/>
    <x v="0"/>
    <x v="9"/>
    <s v="J&amp;J"/>
    <s v="|23/23/41|"/>
    <n v="816"/>
    <n v="2.0499999999999998"/>
    <n v="2.12"/>
  </r>
  <r>
    <x v="0"/>
    <x v="0"/>
    <x v="9"/>
    <s v="J&amp;J"/>
    <s v="|23/23/42|"/>
    <n v="1008"/>
    <n v="1.78"/>
    <n v="3.39"/>
  </r>
  <r>
    <x v="0"/>
    <x v="0"/>
    <x v="9"/>
    <s v="J&amp;J"/>
    <s v="|23/23/43|"/>
    <n v="420"/>
    <n v="2.1800000000000002"/>
    <n v="2.11"/>
  </r>
  <r>
    <x v="0"/>
    <x v="0"/>
    <x v="9"/>
    <s v="J&amp;J"/>
    <s v="|23/23/44|"/>
    <n v="1128"/>
    <n v="1.2"/>
    <n v="3.27"/>
  </r>
  <r>
    <x v="0"/>
    <x v="0"/>
    <x v="9"/>
    <s v="J&amp;J"/>
    <s v="|23/23/45|"/>
    <n v="1140"/>
    <n v="2.41"/>
    <n v="2.27"/>
  </r>
  <r>
    <x v="0"/>
    <x v="0"/>
    <x v="9"/>
    <s v="J&amp;J"/>
    <s v="|23/23/46|"/>
    <n v="984"/>
    <n v="1.67"/>
    <n v="2.64"/>
  </r>
  <r>
    <x v="0"/>
    <x v="0"/>
    <x v="9"/>
    <s v="J&amp;J"/>
    <s v="|23/23/47|"/>
    <n v="1104"/>
    <n v="1.69"/>
    <n v="3.37"/>
  </r>
  <r>
    <x v="0"/>
    <x v="0"/>
    <x v="9"/>
    <s v="J&amp;J"/>
    <s v="|23/23/48|"/>
    <n v="828"/>
    <n v="2.39"/>
    <n v="3.3"/>
  </r>
  <r>
    <x v="0"/>
    <x v="0"/>
    <x v="9"/>
    <s v="J&amp;J"/>
    <s v="|23/23/49|"/>
    <n v="576"/>
    <n v="2.2200000000000002"/>
    <n v="3.18"/>
  </r>
  <r>
    <x v="0"/>
    <x v="0"/>
    <x v="9"/>
    <s v="J&amp;J"/>
    <s v="|23/23/50|"/>
    <n v="1164"/>
    <n v="2.44"/>
    <n v="3.36"/>
  </r>
  <r>
    <x v="0"/>
    <x v="0"/>
    <x v="9"/>
    <s v="J&amp;J"/>
    <s v="|23/23/51|"/>
    <n v="1128"/>
    <n v="2.4"/>
    <n v="2.2599999999999998"/>
  </r>
  <r>
    <x v="0"/>
    <x v="0"/>
    <x v="9"/>
    <s v="J&amp;J"/>
    <s v="|23/23/53|"/>
    <n v="1068"/>
    <n v="1.53"/>
    <n v="2.41"/>
  </r>
  <r>
    <x v="0"/>
    <x v="0"/>
    <x v="9"/>
    <s v="J&amp;J"/>
    <s v="|23/23/56|"/>
    <n v="792"/>
    <n v="1.74"/>
    <n v="2.95"/>
  </r>
  <r>
    <x v="0"/>
    <x v="0"/>
    <x v="9"/>
    <s v="J&amp;J"/>
    <s v="|23/23/62|"/>
    <n v="1044"/>
    <n v="1.46"/>
    <n v="2.6"/>
  </r>
  <r>
    <x v="0"/>
    <x v="0"/>
    <x v="9"/>
    <s v="J&amp;J"/>
    <s v="|23/23/63|"/>
    <n v="600"/>
    <n v="1.73"/>
    <n v="2.0499999999999998"/>
  </r>
  <r>
    <x v="0"/>
    <x v="0"/>
    <x v="9"/>
    <s v="J&amp;J"/>
    <s v="|23/23/64|"/>
    <n v="696"/>
    <n v="2.4300000000000002"/>
    <n v="2.52"/>
  </r>
  <r>
    <x v="0"/>
    <x v="0"/>
    <x v="9"/>
    <s v="J&amp;J"/>
    <s v="|23/23/65|"/>
    <n v="372"/>
    <n v="1.61"/>
    <n v="2.2000000000000002"/>
  </r>
  <r>
    <x v="0"/>
    <x v="0"/>
    <x v="9"/>
    <s v="J&amp;J"/>
    <s v="|23/23/68|"/>
    <n v="768"/>
    <n v="1.88"/>
    <n v="2.56"/>
  </r>
  <r>
    <x v="0"/>
    <x v="0"/>
    <x v="9"/>
    <s v="J&amp;J"/>
    <s v="|23/23/69|"/>
    <n v="780"/>
    <n v="1.85"/>
    <n v="2.98"/>
  </r>
  <r>
    <x v="0"/>
    <x v="0"/>
    <x v="9"/>
    <s v="J&amp;J"/>
    <s v="|23/23/71|"/>
    <n v="576"/>
    <n v="1.96"/>
    <n v="2.91"/>
  </r>
  <r>
    <x v="0"/>
    <x v="0"/>
    <x v="9"/>
    <s v="J&amp;J"/>
    <s v="|23/23/72|"/>
    <n v="528"/>
    <n v="1.86"/>
    <n v="2.99"/>
  </r>
  <r>
    <x v="0"/>
    <x v="0"/>
    <x v="9"/>
    <s v="J&amp;J"/>
    <s v="|23/23/76|"/>
    <n v="1092"/>
    <n v="1.96"/>
    <n v="2.88"/>
  </r>
  <r>
    <x v="0"/>
    <x v="0"/>
    <x v="9"/>
    <s v="J&amp;J"/>
    <s v="|23/23/77|"/>
    <n v="1068"/>
    <n v="1.6"/>
    <n v="3.42"/>
  </r>
  <r>
    <x v="0"/>
    <x v="0"/>
    <x v="9"/>
    <s v="J&amp;J"/>
    <s v="|23/23/78|"/>
    <n v="1176"/>
    <n v="2.0299999999999998"/>
    <n v="3.48"/>
  </r>
  <r>
    <x v="0"/>
    <x v="0"/>
    <x v="9"/>
    <s v="J&amp;J"/>
    <s v="|23/23/79|"/>
    <n v="816"/>
    <n v="2.37"/>
    <n v="3.31"/>
  </r>
  <r>
    <x v="0"/>
    <x v="0"/>
    <x v="9"/>
    <s v="J&amp;J"/>
    <s v="|23/23/80|"/>
    <n v="1044"/>
    <n v="1.78"/>
    <n v="2.52"/>
  </r>
  <r>
    <x v="0"/>
    <x v="0"/>
    <x v="9"/>
    <s v="J&amp;J"/>
    <s v="|23/23/81|"/>
    <n v="972"/>
    <n v="1.38"/>
    <n v="2.38"/>
  </r>
  <r>
    <x v="0"/>
    <x v="0"/>
    <x v="9"/>
    <s v="J&amp;J"/>
    <s v="|23/23/82|"/>
    <n v="492"/>
    <n v="2.14"/>
    <n v="3.41"/>
  </r>
  <r>
    <x v="0"/>
    <x v="0"/>
    <x v="9"/>
    <s v="J&amp;J"/>
    <s v="|23/23/83|"/>
    <n v="972"/>
    <n v="1.92"/>
    <n v="2.0099999999999998"/>
  </r>
  <r>
    <x v="0"/>
    <x v="0"/>
    <x v="9"/>
    <s v="J&amp;J"/>
    <s v="|23/23/84|"/>
    <n v="780"/>
    <n v="1.35"/>
    <n v="3.46"/>
  </r>
  <r>
    <x v="0"/>
    <x v="0"/>
    <x v="9"/>
    <s v="J&amp;J"/>
    <s v="|23/23/98|"/>
    <n v="1104"/>
    <n v="1.61"/>
    <n v="2.59"/>
  </r>
  <r>
    <x v="0"/>
    <x v="0"/>
    <x v="9"/>
    <s v="J&amp;J"/>
    <s v="|23/23/99|"/>
    <n v="936"/>
    <n v="2.04"/>
    <n v="3.26"/>
  </r>
  <r>
    <x v="0"/>
    <x v="0"/>
    <x v="2"/>
    <s v="H&amp;I"/>
    <s v="|13/01/11|"/>
    <n v="5928"/>
    <n v="0.44"/>
    <n v="0.95"/>
  </r>
  <r>
    <x v="0"/>
    <x v="0"/>
    <x v="2"/>
    <s v="H&amp;I"/>
    <s v="|13/01/12|"/>
    <n v="8232"/>
    <n v="0.52"/>
    <n v="0.93"/>
  </r>
  <r>
    <x v="0"/>
    <x v="0"/>
    <x v="2"/>
    <s v="H&amp;I"/>
    <s v="|13/01/13|"/>
    <n v="5088"/>
    <n v="0.77"/>
    <n v="1.04"/>
  </r>
  <r>
    <x v="0"/>
    <x v="0"/>
    <x v="2"/>
    <s v="H&amp;I"/>
    <s v="|13/01/14|"/>
    <n v="8916"/>
    <n v="1.19"/>
    <n v="0.94"/>
  </r>
  <r>
    <x v="0"/>
    <x v="0"/>
    <x v="2"/>
    <s v="H&amp;I"/>
    <s v="|13/01/20|"/>
    <n v="4884"/>
    <n v="0.92"/>
    <n v="1.1100000000000001"/>
  </r>
  <r>
    <x v="0"/>
    <x v="0"/>
    <x v="2"/>
    <s v="H&amp;I"/>
    <s v="|13/02/01|"/>
    <n v="6468"/>
    <n v="0.91"/>
    <n v="1.01"/>
  </r>
  <r>
    <x v="0"/>
    <x v="0"/>
    <x v="2"/>
    <s v="H&amp;I"/>
    <s v="|13/02/02|"/>
    <n v="5160"/>
    <n v="1.05"/>
    <n v="0.95"/>
  </r>
  <r>
    <x v="0"/>
    <x v="0"/>
    <x v="2"/>
    <s v="H&amp;I"/>
    <s v="|13/02/03|"/>
    <n v="7560"/>
    <n v="0.64"/>
    <n v="0.96"/>
  </r>
  <r>
    <x v="0"/>
    <x v="0"/>
    <x v="2"/>
    <s v="H&amp;I"/>
    <s v="|13/02/04|"/>
    <n v="6132"/>
    <n v="0.86"/>
    <n v="1.1000000000000001"/>
  </r>
  <r>
    <x v="0"/>
    <x v="0"/>
    <x v="2"/>
    <s v="H&amp;I"/>
    <s v="|13/02/10|"/>
    <n v="7932"/>
    <n v="0.97"/>
    <n v="1"/>
  </r>
  <r>
    <x v="0"/>
    <x v="0"/>
    <x v="2"/>
    <s v="H&amp;I"/>
    <s v="|13/99/50|"/>
    <n v="4812"/>
    <n v="0.62"/>
    <n v="0.94"/>
  </r>
  <r>
    <x v="0"/>
    <x v="0"/>
    <x v="2"/>
    <s v="H&amp;I"/>
    <s v="|13/99/52|"/>
    <n v="8124"/>
    <n v="0.48"/>
    <n v="1.05"/>
  </r>
  <r>
    <x v="0"/>
    <x v="0"/>
    <x v="5"/>
    <s v="H&amp;I"/>
    <s v="|13/01/21|"/>
    <n v="852"/>
    <n v="1.33"/>
    <n v="1.77"/>
  </r>
  <r>
    <x v="0"/>
    <x v="0"/>
    <x v="5"/>
    <s v="H&amp;I"/>
    <s v="|13/01/22|"/>
    <n v="672"/>
    <n v="1.1299999999999999"/>
    <n v="1.88"/>
  </r>
  <r>
    <x v="0"/>
    <x v="0"/>
    <x v="5"/>
    <s v="H&amp;I"/>
    <s v="|13/01/23|"/>
    <n v="1188"/>
    <n v="1.41"/>
    <n v="1.78"/>
  </r>
  <r>
    <x v="0"/>
    <x v="0"/>
    <x v="5"/>
    <s v="H&amp;I"/>
    <s v="|13/01/24|"/>
    <n v="708"/>
    <n v="1.23"/>
    <n v="1.73"/>
  </r>
  <r>
    <x v="0"/>
    <x v="0"/>
    <x v="5"/>
    <s v="H&amp;I"/>
    <s v="|13/01/25|"/>
    <n v="852"/>
    <n v="1.17"/>
    <n v="1.86"/>
  </r>
  <r>
    <x v="0"/>
    <x v="0"/>
    <x v="5"/>
    <s v="H&amp;I"/>
    <s v="|13/01/26|"/>
    <n v="960"/>
    <n v="1.18"/>
    <n v="1.73"/>
  </r>
  <r>
    <x v="0"/>
    <x v="0"/>
    <x v="5"/>
    <s v="H&amp;I"/>
    <s v="|13/01/27|"/>
    <n v="828"/>
    <n v="1.39"/>
    <n v="1.78"/>
  </r>
  <r>
    <x v="0"/>
    <x v="0"/>
    <x v="5"/>
    <s v="H&amp;I"/>
    <s v="|13/01/28|"/>
    <n v="696"/>
    <n v="1.1599999999999999"/>
    <n v="1.68"/>
  </r>
  <r>
    <x v="0"/>
    <x v="0"/>
    <x v="5"/>
    <s v="H&amp;I"/>
    <s v="|13/01/80|"/>
    <n v="1104"/>
    <n v="1.48"/>
    <n v="1.67"/>
  </r>
  <r>
    <x v="0"/>
    <x v="0"/>
    <x v="5"/>
    <s v="H&amp;I"/>
    <s v="|13/01/81|"/>
    <n v="792"/>
    <n v="1.27"/>
    <n v="1.9"/>
  </r>
  <r>
    <x v="0"/>
    <x v="0"/>
    <x v="5"/>
    <s v="H&amp;I"/>
    <s v="|13/01/82|"/>
    <n v="1308"/>
    <n v="1.5"/>
    <n v="1.89"/>
  </r>
  <r>
    <x v="0"/>
    <x v="0"/>
    <x v="5"/>
    <s v="H&amp;I"/>
    <s v="|13/01/83|"/>
    <n v="972"/>
    <n v="1.41"/>
    <n v="1.76"/>
  </r>
  <r>
    <x v="0"/>
    <x v="0"/>
    <x v="5"/>
    <s v="H&amp;I"/>
    <s v="|13/01/84|"/>
    <n v="1308"/>
    <n v="1.1200000000000001"/>
    <n v="1.82"/>
  </r>
  <r>
    <x v="0"/>
    <x v="0"/>
    <x v="5"/>
    <s v="H&amp;I"/>
    <s v="|13/01/85|"/>
    <n v="696"/>
    <n v="1.28"/>
    <n v="1.85"/>
  </r>
  <r>
    <x v="0"/>
    <x v="0"/>
    <x v="5"/>
    <s v="H&amp;I"/>
    <s v="|13/02/05|"/>
    <n v="948"/>
    <n v="1.1599999999999999"/>
    <n v="1.76"/>
  </r>
  <r>
    <x v="0"/>
    <x v="0"/>
    <x v="5"/>
    <s v="H&amp;I"/>
    <s v="|13/02/06|"/>
    <n v="1248"/>
    <n v="1.34"/>
    <n v="1.82"/>
  </r>
  <r>
    <x v="0"/>
    <x v="0"/>
    <x v="5"/>
    <s v="H&amp;I"/>
    <s v="|13/02/07|"/>
    <n v="756"/>
    <n v="1.1399999999999999"/>
    <n v="1.71"/>
  </r>
  <r>
    <x v="0"/>
    <x v="0"/>
    <x v="5"/>
    <s v="H&amp;I"/>
    <s v="|13/02/08|"/>
    <n v="972"/>
    <n v="1.17"/>
    <n v="1.65"/>
  </r>
  <r>
    <x v="0"/>
    <x v="0"/>
    <x v="5"/>
    <s v="H&amp;I"/>
    <s v="|13/02/09|"/>
    <n v="1308"/>
    <n v="1.45"/>
    <n v="1.82"/>
  </r>
  <r>
    <x v="0"/>
    <x v="0"/>
    <x v="5"/>
    <s v="H&amp;I"/>
    <s v="|13/99/53|"/>
    <n v="1224"/>
    <n v="1.27"/>
    <n v="1.89"/>
  </r>
  <r>
    <x v="0"/>
    <x v="0"/>
    <x v="9"/>
    <s v="Unilever"/>
    <s v="|77/01/01|"/>
    <n v="744"/>
    <n v="2.06"/>
    <n v="3.11"/>
  </r>
  <r>
    <x v="0"/>
    <x v="0"/>
    <x v="9"/>
    <s v="Unilever"/>
    <s v="|77/01/02|"/>
    <n v="972"/>
    <n v="2.31"/>
    <n v="3.27"/>
  </r>
  <r>
    <x v="0"/>
    <x v="0"/>
    <x v="9"/>
    <s v="Unilever"/>
    <s v="|77/01/03|"/>
    <n v="540"/>
    <n v="1.99"/>
    <n v="2.66"/>
  </r>
  <r>
    <x v="0"/>
    <x v="0"/>
    <x v="9"/>
    <s v="Unilever"/>
    <s v="|77/01/04|"/>
    <n v="456"/>
    <n v="1.67"/>
    <n v="2.4700000000000002"/>
  </r>
  <r>
    <x v="0"/>
    <x v="0"/>
    <x v="9"/>
    <s v="Unilever"/>
    <s v="|77/01/05|"/>
    <n v="684"/>
    <n v="1.26"/>
    <n v="3.24"/>
  </r>
  <r>
    <x v="0"/>
    <x v="0"/>
    <x v="9"/>
    <s v="Unilever"/>
    <s v="|77/01/06|"/>
    <n v="1116"/>
    <n v="1.72"/>
    <n v="2.66"/>
  </r>
  <r>
    <x v="0"/>
    <x v="0"/>
    <x v="9"/>
    <s v="Unilever"/>
    <s v="|77/01/07|"/>
    <n v="972"/>
    <n v="2.27"/>
    <n v="2.21"/>
  </r>
  <r>
    <x v="0"/>
    <x v="0"/>
    <x v="9"/>
    <s v="Unilever"/>
    <s v="|77/01/08|"/>
    <n v="708"/>
    <n v="2.2999999999999998"/>
    <n v="3.14"/>
  </r>
  <r>
    <x v="0"/>
    <x v="0"/>
    <x v="1"/>
    <s v="M&amp;M"/>
    <s v="|84/02/02|"/>
    <n v="636"/>
    <n v="5.5733333333333333"/>
    <n v="7.4"/>
  </r>
  <r>
    <x v="0"/>
    <x v="0"/>
    <x v="1"/>
    <s v="M&amp;M"/>
    <s v="|84/02/03|"/>
    <n v="468"/>
    <n v="5.6533333333333333"/>
    <n v="8.293333333333333"/>
  </r>
  <r>
    <x v="0"/>
    <x v="0"/>
    <x v="6"/>
    <s v="M&amp;M"/>
    <s v="|84/01/01|"/>
    <n v="1476"/>
    <n v="2.41"/>
    <n v="3.45"/>
  </r>
  <r>
    <x v="0"/>
    <x v="0"/>
    <x v="6"/>
    <s v="M&amp;M"/>
    <s v="|84/01/02|"/>
    <n v="2316"/>
    <n v="2.36"/>
    <n v="3.6"/>
  </r>
  <r>
    <x v="0"/>
    <x v="0"/>
    <x v="6"/>
    <s v="M&amp;M"/>
    <s v="|84/01/03|"/>
    <n v="1992"/>
    <n v="2.41"/>
    <n v="3.59"/>
  </r>
  <r>
    <x v="0"/>
    <x v="0"/>
    <x v="6"/>
    <s v="M&amp;M"/>
    <s v="|84/01/04|"/>
    <n v="2472"/>
    <n v="3"/>
    <n v="3.56"/>
  </r>
  <r>
    <x v="0"/>
    <x v="0"/>
    <x v="6"/>
    <s v="M&amp;M"/>
    <s v="|84/01/05|"/>
    <n v="2544"/>
    <n v="2.31"/>
    <n v="3.98"/>
  </r>
  <r>
    <x v="0"/>
    <x v="0"/>
    <x v="6"/>
    <s v="M&amp;M"/>
    <s v="|84/01/06|"/>
    <n v="1812"/>
    <n v="2.44"/>
    <n v="3.54"/>
  </r>
  <r>
    <x v="0"/>
    <x v="0"/>
    <x v="6"/>
    <s v="M&amp;M"/>
    <s v="|84/02/01|"/>
    <n v="2016"/>
    <n v="3"/>
    <n v="3.5"/>
  </r>
  <r>
    <x v="0"/>
    <x v="0"/>
    <x v="1"/>
    <s v="Gelati italiani"/>
    <s v="|63/00/00|"/>
    <n v="624"/>
    <n v="5.5266666666666664"/>
    <n v="7.4333333333333336"/>
  </r>
  <r>
    <x v="0"/>
    <x v="0"/>
    <x v="1"/>
    <s v="Gelati italiani"/>
    <s v="|63/01/30|"/>
    <n v="480"/>
    <n v="6.2"/>
    <n v="7.7266666666666666"/>
  </r>
  <r>
    <x v="0"/>
    <x v="0"/>
    <x v="6"/>
    <s v="Gelati italiani"/>
    <s v="|63/01/01**|"/>
    <n v="1344"/>
    <n v="2.98"/>
    <n v="3.44"/>
  </r>
  <r>
    <x v="0"/>
    <x v="0"/>
    <x v="6"/>
    <s v="Gelati italiani"/>
    <s v="|63/01/02|"/>
    <n v="1884"/>
    <n v="2.54"/>
    <n v="3.55"/>
  </r>
  <r>
    <x v="0"/>
    <x v="0"/>
    <x v="6"/>
    <s v="Gelati italiani"/>
    <s v="|63/01/03|"/>
    <n v="1812"/>
    <n v="2.38"/>
    <n v="3.77"/>
  </r>
  <r>
    <x v="0"/>
    <x v="0"/>
    <x v="6"/>
    <s v="Gelati italiani"/>
    <s v="|63/01/04|"/>
    <n v="2172"/>
    <n v="2.98"/>
    <n v="3.61"/>
  </r>
  <r>
    <x v="0"/>
    <x v="0"/>
    <x v="6"/>
    <s v="Gelati italiani"/>
    <s v="|63/01/05|"/>
    <n v="1332"/>
    <n v="2.68"/>
    <n v="3.92"/>
  </r>
  <r>
    <x v="0"/>
    <x v="0"/>
    <x v="6"/>
    <s v="Gelati italiani"/>
    <s v="|63/01/06|"/>
    <n v="2112"/>
    <n v="2.36"/>
    <n v="3.36"/>
  </r>
  <r>
    <x v="0"/>
    <x v="0"/>
    <x v="6"/>
    <s v="Gelati italiani"/>
    <s v="|63/01/07|"/>
    <n v="2496"/>
    <n v="2.52"/>
    <n v="3.56"/>
  </r>
  <r>
    <x v="0"/>
    <x v="0"/>
    <x v="6"/>
    <s v="Gelati italiani"/>
    <s v="|63/01/08|"/>
    <n v="1884"/>
    <n v="2.78"/>
    <n v="3.46"/>
  </r>
  <r>
    <x v="0"/>
    <x v="0"/>
    <x v="6"/>
    <s v="Gelati italiani"/>
    <s v="|63/01/09|"/>
    <n v="1740"/>
    <n v="2.39"/>
    <n v="3.6"/>
  </r>
  <r>
    <x v="0"/>
    <x v="0"/>
    <x v="6"/>
    <s v="Gelati italiani"/>
    <s v="|63/01/10|"/>
    <n v="2232"/>
    <n v="2.4300000000000002"/>
    <n v="3.99"/>
  </r>
  <r>
    <x v="0"/>
    <x v="0"/>
    <x v="6"/>
    <s v="Gelati italiani"/>
    <s v="|63/01/11|"/>
    <n v="2508"/>
    <n v="2.89"/>
    <n v="3.69"/>
  </r>
  <r>
    <x v="0"/>
    <x v="0"/>
    <x v="6"/>
    <s v="Gelati italiani"/>
    <s v="|63/01/12|"/>
    <n v="1320"/>
    <n v="2.64"/>
    <n v="3.85"/>
  </r>
  <r>
    <x v="0"/>
    <x v="0"/>
    <x v="6"/>
    <s v="Gelati italiani"/>
    <s v="|63/01/13|"/>
    <n v="2256"/>
    <n v="2.78"/>
    <n v="3.91"/>
  </r>
  <r>
    <x v="0"/>
    <x v="0"/>
    <x v="6"/>
    <s v="Gelati italiani"/>
    <s v="|63/01/14|"/>
    <n v="2208"/>
    <n v="2.63"/>
    <n v="3.38"/>
  </r>
  <r>
    <x v="0"/>
    <x v="0"/>
    <x v="6"/>
    <s v="Gelati italiani"/>
    <s v="|63/01/15|"/>
    <n v="1260"/>
    <n v="2.94"/>
    <n v="3.35"/>
  </r>
  <r>
    <x v="0"/>
    <x v="0"/>
    <x v="6"/>
    <s v="Gelati italiani"/>
    <s v="|63/01/16|"/>
    <n v="2220"/>
    <n v="2.9"/>
    <n v="3.82"/>
  </r>
  <r>
    <x v="0"/>
    <x v="0"/>
    <x v="6"/>
    <s v="Gelati italiani"/>
    <s v="|63/01/17|"/>
    <n v="2724"/>
    <n v="2.4300000000000002"/>
    <n v="3.79"/>
  </r>
  <r>
    <x v="0"/>
    <x v="0"/>
    <x v="6"/>
    <s v="Gelati italiani"/>
    <s v="|63/01/18|"/>
    <n v="1944"/>
    <n v="2.93"/>
    <n v="3.92"/>
  </r>
  <r>
    <x v="0"/>
    <x v="0"/>
    <x v="6"/>
    <s v="Gelati italiani"/>
    <s v="|63/01/19|"/>
    <n v="1464"/>
    <n v="2.42"/>
    <n v="3.87"/>
  </r>
  <r>
    <x v="0"/>
    <x v="0"/>
    <x v="6"/>
    <s v="Gelati italiani"/>
    <s v="|63/01/20|"/>
    <n v="1920"/>
    <n v="2.97"/>
    <n v="3.65"/>
  </r>
  <r>
    <x v="0"/>
    <x v="0"/>
    <x v="6"/>
    <s v="Gelati italiani"/>
    <s v="|63/01/20a|"/>
    <n v="2496"/>
    <n v="2.79"/>
    <n v="3.52"/>
  </r>
  <r>
    <x v="0"/>
    <x v="0"/>
    <x v="6"/>
    <s v="Gelati italiani"/>
    <s v="|63/01/31|"/>
    <n v="1860"/>
    <n v="2.31"/>
    <n v="3.34"/>
  </r>
  <r>
    <x v="0"/>
    <x v="0"/>
    <x v="6"/>
    <s v="Gelati italiani"/>
    <s v="|63/05/12|"/>
    <n v="2352"/>
    <n v="2.86"/>
    <n v="3.89"/>
  </r>
  <r>
    <x v="0"/>
    <x v="0"/>
    <x v="6"/>
    <s v="Gelati italiani"/>
    <s v="|63/05/15|"/>
    <n v="2472"/>
    <n v="2.71"/>
    <n v="3.55"/>
  </r>
  <r>
    <x v="0"/>
    <x v="0"/>
    <x v="6"/>
    <s v="Gelati italiani"/>
    <s v="|63/07/01|"/>
    <n v="1944"/>
    <n v="2.89"/>
    <n v="3.47"/>
  </r>
  <r>
    <x v="0"/>
    <x v="0"/>
    <x v="6"/>
    <s v="Gelati italiani"/>
    <s v="|63/07/02|"/>
    <n v="2088"/>
    <n v="2.5099999999999998"/>
    <n v="3.49"/>
  </r>
  <r>
    <x v="0"/>
    <x v="0"/>
    <x v="6"/>
    <s v="Gelati italiani"/>
    <s v="|63/07/03|"/>
    <n v="1248"/>
    <n v="2.71"/>
    <n v="3.68"/>
  </r>
  <r>
    <x v="0"/>
    <x v="0"/>
    <x v="6"/>
    <s v="Gelati italiani"/>
    <s v="|63/02/05|"/>
    <n v="1668"/>
    <n v="2.35"/>
    <n v="3.78"/>
  </r>
  <r>
    <x v="0"/>
    <x v="0"/>
    <x v="6"/>
    <s v="Gelati italiani"/>
    <s v="|63/02/06|"/>
    <n v="1512"/>
    <n v="2.68"/>
    <n v="3.98"/>
  </r>
  <r>
    <x v="0"/>
    <x v="0"/>
    <x v="6"/>
    <s v="Gelati italiani"/>
    <s v="|63/02/07|"/>
    <n v="1656"/>
    <n v="2.5499999999999998"/>
    <n v="3.56"/>
  </r>
  <r>
    <x v="0"/>
    <x v="0"/>
    <x v="6"/>
    <s v="Gelati italiani"/>
    <s v="|63/02/08|"/>
    <n v="2160"/>
    <n v="2.6"/>
    <n v="3.8"/>
  </r>
  <r>
    <x v="0"/>
    <x v="0"/>
    <x v="6"/>
    <s v="Gelati italiani"/>
    <s v="|63/04/10|"/>
    <n v="2580"/>
    <n v="2.8"/>
    <n v="3.32"/>
  </r>
  <r>
    <x v="0"/>
    <x v="0"/>
    <x v="6"/>
    <s v="Gelati italiani"/>
    <s v="|63/04/11|"/>
    <n v="1452"/>
    <n v="2.3199999999999998"/>
    <n v="3.81"/>
  </r>
  <r>
    <x v="0"/>
    <x v="0"/>
    <x v="6"/>
    <s v="Gelati italiani"/>
    <s v="|63/04/12|"/>
    <n v="1212"/>
    <n v="2.37"/>
    <n v="3.78"/>
  </r>
  <r>
    <x v="0"/>
    <x v="0"/>
    <x v="6"/>
    <s v="Gelati italiani"/>
    <s v="|63/04/13|"/>
    <n v="1308"/>
    <n v="2.64"/>
    <n v="3.54"/>
  </r>
  <r>
    <x v="0"/>
    <x v="0"/>
    <x v="6"/>
    <s v="Gelati italiani"/>
    <s v="|63/04/14|"/>
    <n v="1788"/>
    <n v="2.96"/>
    <n v="3.53"/>
  </r>
  <r>
    <x v="0"/>
    <x v="0"/>
    <x v="6"/>
    <s v="Gelati italiani"/>
    <s v="|63/05/13|"/>
    <n v="2280"/>
    <n v="2.77"/>
    <n v="3.45"/>
  </r>
  <r>
    <x v="0"/>
    <x v="0"/>
    <x v="6"/>
    <s v="Gelati italiani"/>
    <s v="|63/05/14|"/>
    <n v="1260"/>
    <n v="2.82"/>
    <n v="3.35"/>
  </r>
  <r>
    <x v="0"/>
    <x v="0"/>
    <x v="6"/>
    <s v="Gelati italiani"/>
    <s v="|63/05/16|"/>
    <n v="1872"/>
    <n v="2.97"/>
    <n v="3.94"/>
  </r>
  <r>
    <x v="0"/>
    <x v="0"/>
    <x v="6"/>
    <s v="Gelati italiani"/>
    <s v="|63/06/01|"/>
    <n v="2196"/>
    <n v="2.83"/>
    <n v="3.32"/>
  </r>
  <r>
    <x v="0"/>
    <x v="0"/>
    <x v="6"/>
    <s v="Gelati italiani"/>
    <s v="|63/06/02|"/>
    <n v="2760"/>
    <n v="2.5499999999999998"/>
    <n v="3.67"/>
  </r>
  <r>
    <x v="0"/>
    <x v="0"/>
    <x v="6"/>
    <s v="Gelati italiani"/>
    <s v="|63/06/03|"/>
    <n v="2520"/>
    <n v="2.39"/>
    <n v="3.6"/>
  </r>
  <r>
    <x v="0"/>
    <x v="0"/>
    <x v="6"/>
    <s v="Gelati italiani"/>
    <s v="|63/06/04|"/>
    <n v="1668"/>
    <n v="2.88"/>
    <n v="3.33"/>
  </r>
  <r>
    <x v="0"/>
    <x v="0"/>
    <x v="6"/>
    <s v="Gelati italiani"/>
    <s v="|63/08/01|"/>
    <n v="1872"/>
    <n v="2.86"/>
    <n v="3.76"/>
  </r>
  <r>
    <x v="0"/>
    <x v="0"/>
    <x v="6"/>
    <s v="Gelati italiani"/>
    <s v="|63/08/02|"/>
    <n v="1944"/>
    <n v="2.34"/>
    <n v="3.91"/>
  </r>
  <r>
    <x v="0"/>
    <x v="0"/>
    <x v="6"/>
    <s v="Gelati italiani"/>
    <s v="|63/09/01|"/>
    <n v="1740"/>
    <n v="2.72"/>
    <n v="3.46"/>
  </r>
  <r>
    <x v="0"/>
    <x v="0"/>
    <x v="6"/>
    <s v="Gelati italiani"/>
    <s v="|63/09/02|"/>
    <n v="1524"/>
    <n v="2.88"/>
    <n v="3.31"/>
  </r>
  <r>
    <x v="0"/>
    <x v="0"/>
    <x v="6"/>
    <s v="Gelati italiani"/>
    <s v="|63/09/03|"/>
    <n v="1992"/>
    <n v="2.44"/>
    <n v="3.4"/>
  </r>
  <r>
    <x v="0"/>
    <x v="0"/>
    <x v="6"/>
    <s v="Gelati italiani"/>
    <s v="|63/09/04|"/>
    <n v="1608"/>
    <n v="2.75"/>
    <n v="3.41"/>
  </r>
  <r>
    <x v="0"/>
    <x v="0"/>
    <x v="6"/>
    <s v="Gelati italiani"/>
    <s v="|63/10/01|"/>
    <n v="1968"/>
    <n v="2.64"/>
    <n v="3.44"/>
  </r>
  <r>
    <x v="0"/>
    <x v="0"/>
    <x v="4"/>
    <s v="Maybelline"/>
    <s v="|31/01/01|"/>
    <n v="336"/>
    <n v="4.32"/>
    <n v="5.19"/>
  </r>
  <r>
    <x v="0"/>
    <x v="0"/>
    <x v="4"/>
    <s v="Maybelline"/>
    <s v="|31/01/02|"/>
    <n v="408"/>
    <n v="4.04"/>
    <n v="5.01"/>
  </r>
  <r>
    <x v="0"/>
    <x v="0"/>
    <x v="4"/>
    <s v="Maybelline"/>
    <s v="|31/01/03|"/>
    <n v="432"/>
    <n v="4.46"/>
    <n v="5.1100000000000003"/>
  </r>
  <r>
    <x v="0"/>
    <x v="0"/>
    <x v="4"/>
    <s v="Maybelline"/>
    <s v="|31/01/04|"/>
    <n v="264"/>
    <n v="4.37"/>
    <n v="5.07"/>
  </r>
  <r>
    <x v="0"/>
    <x v="0"/>
    <x v="4"/>
    <s v="Maybelline"/>
    <s v="|31/01/05|"/>
    <n v="360"/>
    <n v="5"/>
    <n v="5.31"/>
  </r>
  <r>
    <x v="0"/>
    <x v="0"/>
    <x v="4"/>
    <s v="Maybelline"/>
    <s v="|31/01/06|"/>
    <n v="252"/>
    <n v="4.6500000000000004"/>
    <n v="5.09"/>
  </r>
  <r>
    <x v="0"/>
    <x v="0"/>
    <x v="4"/>
    <s v="Maybelline"/>
    <s v="|31/01/07|"/>
    <n v="720"/>
    <n v="4.72"/>
    <n v="5.33"/>
  </r>
  <r>
    <x v="0"/>
    <x v="0"/>
    <x v="4"/>
    <s v="Maybelline"/>
    <s v="|31/01/08|"/>
    <n v="432"/>
    <n v="4.3600000000000003"/>
    <n v="5.12"/>
  </r>
  <r>
    <x v="0"/>
    <x v="0"/>
    <x v="4"/>
    <s v="Maybelline"/>
    <s v="|31/01/09|"/>
    <n v="432"/>
    <n v="4.0199999999999996"/>
    <n v="5.21"/>
  </r>
  <r>
    <x v="0"/>
    <x v="0"/>
    <x v="4"/>
    <s v="Maybelline"/>
    <s v="|31/01/10|"/>
    <n v="408"/>
    <n v="4.34"/>
    <n v="5.25"/>
  </r>
  <r>
    <x v="0"/>
    <x v="0"/>
    <x v="4"/>
    <s v="Maybelline"/>
    <s v="|31/01/11|"/>
    <n v="552"/>
    <n v="4.95"/>
    <n v="5.16"/>
  </r>
  <r>
    <x v="0"/>
    <x v="0"/>
    <x v="4"/>
    <s v="Maybelline"/>
    <s v="|31/01/12|"/>
    <n v="408"/>
    <n v="4.5999999999999996"/>
    <n v="5.16"/>
  </r>
  <r>
    <x v="0"/>
    <x v="0"/>
    <x v="4"/>
    <s v="Maybelline"/>
    <s v="|31/01/13|"/>
    <n v="600"/>
    <n v="4.46"/>
    <n v="5.12"/>
  </r>
  <r>
    <x v="0"/>
    <x v="0"/>
    <x v="4"/>
    <s v="Maybelline"/>
    <s v="|31/01/14|"/>
    <n v="564"/>
    <n v="4.5999999999999996"/>
    <n v="5.31"/>
  </r>
  <r>
    <x v="0"/>
    <x v="0"/>
    <x v="4"/>
    <s v="Maybelline"/>
    <s v="|31/01/15|"/>
    <n v="324"/>
    <n v="4.0999999999999996"/>
    <n v="5.15"/>
  </r>
  <r>
    <x v="0"/>
    <x v="0"/>
    <x v="4"/>
    <s v="Maybelline"/>
    <s v="|31/01/16|"/>
    <n v="336"/>
    <n v="4.92"/>
    <n v="5.36"/>
  </r>
  <r>
    <x v="0"/>
    <x v="0"/>
    <x v="4"/>
    <s v="Maybelline"/>
    <s v="|31/01/17|"/>
    <n v="456"/>
    <n v="4.07"/>
    <n v="5.09"/>
  </r>
  <r>
    <x v="0"/>
    <x v="0"/>
    <x v="4"/>
    <s v="Maybelline"/>
    <s v="|31/01/18|"/>
    <n v="636"/>
    <n v="4.09"/>
    <n v="5.38"/>
  </r>
  <r>
    <x v="0"/>
    <x v="0"/>
    <x v="4"/>
    <s v="Maybelline"/>
    <s v="|31/01/20|"/>
    <n v="600"/>
    <n v="4.59"/>
    <n v="5.38"/>
  </r>
  <r>
    <x v="0"/>
    <x v="0"/>
    <x v="4"/>
    <s v="Maybelline"/>
    <s v="|31/01/21|"/>
    <n v="528"/>
    <n v="4.91"/>
    <n v="5.0599999999999996"/>
  </r>
  <r>
    <x v="0"/>
    <x v="0"/>
    <x v="4"/>
    <s v="Maybelline"/>
    <s v="|31/01/22|"/>
    <n v="684"/>
    <n v="4.83"/>
    <n v="5.19"/>
  </r>
  <r>
    <x v="0"/>
    <x v="0"/>
    <x v="4"/>
    <s v="Maybelline"/>
    <s v="|31/01/23|"/>
    <n v="240"/>
    <n v="4.12"/>
    <n v="5.01"/>
  </r>
  <r>
    <x v="0"/>
    <x v="0"/>
    <x v="4"/>
    <s v="Maybelline"/>
    <s v="|31/01/24|"/>
    <n v="396"/>
    <n v="4.8"/>
    <n v="5.37"/>
  </r>
  <r>
    <x v="0"/>
    <x v="0"/>
    <x v="4"/>
    <s v="Maybelline"/>
    <s v="|31/01/30|"/>
    <n v="492"/>
    <n v="4.26"/>
    <n v="5.23"/>
  </r>
  <r>
    <x v="0"/>
    <x v="0"/>
    <x v="4"/>
    <s v="Maybelline"/>
    <s v="|31/01/31|"/>
    <n v="276"/>
    <n v="4.5199999999999996"/>
    <n v="5.16"/>
  </r>
  <r>
    <x v="0"/>
    <x v="0"/>
    <x v="4"/>
    <s v="Maybelline"/>
    <s v="|31/01/32|"/>
    <n v="444"/>
    <n v="4.8"/>
    <n v="5.1100000000000003"/>
  </r>
  <r>
    <x v="0"/>
    <x v="0"/>
    <x v="4"/>
    <s v="Maybelline"/>
    <s v="|31/01/33|"/>
    <n v="444"/>
    <n v="4.0199999999999996"/>
    <n v="5.04"/>
  </r>
  <r>
    <x v="0"/>
    <x v="0"/>
    <x v="4"/>
    <s v="Maybelline"/>
    <s v="|31/01/34|"/>
    <n v="492"/>
    <n v="4.3499999999999996"/>
    <n v="5.33"/>
  </r>
  <r>
    <x v="0"/>
    <x v="0"/>
    <x v="4"/>
    <s v="Maybelline"/>
    <s v="|31/01/35|"/>
    <n v="432"/>
    <n v="5"/>
    <n v="5.13"/>
  </r>
  <r>
    <x v="0"/>
    <x v="0"/>
    <x v="4"/>
    <s v="Maybelline"/>
    <s v="|31/01/36|"/>
    <n v="480"/>
    <n v="4.25"/>
    <n v="5.4"/>
  </r>
  <r>
    <x v="0"/>
    <x v="0"/>
    <x v="4"/>
    <s v="Maybelline"/>
    <s v="|31/01/37|"/>
    <n v="492"/>
    <n v="4.53"/>
    <n v="5.14"/>
  </r>
  <r>
    <x v="0"/>
    <x v="0"/>
    <x v="4"/>
    <s v="Maybelline"/>
    <s v="|31/01/38|"/>
    <n v="612"/>
    <n v="4.87"/>
    <n v="5.22"/>
  </r>
  <r>
    <x v="0"/>
    <x v="0"/>
    <x v="4"/>
    <s v="Maybelline"/>
    <s v="|31/01/39|"/>
    <n v="492"/>
    <n v="4.3"/>
    <n v="5.17"/>
  </r>
  <r>
    <x v="0"/>
    <x v="0"/>
    <x v="4"/>
    <s v="Maybelline"/>
    <s v="|31/01/40|"/>
    <n v="384"/>
    <n v="4.25"/>
    <n v="5.31"/>
  </r>
  <r>
    <x v="0"/>
    <x v="0"/>
    <x v="4"/>
    <s v="Maybelline"/>
    <s v="|31/01/41|"/>
    <n v="720"/>
    <n v="4.8099999999999996"/>
    <n v="5.2"/>
  </r>
  <r>
    <x v="0"/>
    <x v="0"/>
    <x v="4"/>
    <s v="Maybelline"/>
    <s v="|31/02/01|"/>
    <n v="564"/>
    <n v="4.12"/>
    <n v="5.18"/>
  </r>
  <r>
    <x v="0"/>
    <x v="0"/>
    <x v="4"/>
    <s v="Maybelline"/>
    <s v="|31/02/02|"/>
    <n v="312"/>
    <n v="4.29"/>
    <n v="5.09"/>
  </r>
  <r>
    <x v="0"/>
    <x v="0"/>
    <x v="4"/>
    <s v="Maybelline"/>
    <s v="|31/02/03|"/>
    <n v="612"/>
    <n v="4.74"/>
    <n v="5.01"/>
  </r>
  <r>
    <x v="0"/>
    <x v="0"/>
    <x v="4"/>
    <s v="Maybelline"/>
    <s v="|31/02/04|"/>
    <n v="624"/>
    <n v="4.1500000000000004"/>
    <n v="5.17"/>
  </r>
  <r>
    <x v="0"/>
    <x v="0"/>
    <x v="10"/>
    <s v="Bavarian specialties"/>
    <s v="|86/01/01|"/>
    <n v="432"/>
    <n v="3.59"/>
    <n v="6.15"/>
  </r>
  <r>
    <x v="0"/>
    <x v="0"/>
    <x v="10"/>
    <s v="Bavarian specialties"/>
    <s v="|86/01/02|"/>
    <n v="420"/>
    <n v="4.92"/>
    <n v="6.72"/>
  </r>
  <r>
    <x v="0"/>
    <x v="0"/>
    <x v="10"/>
    <s v="Bavarian specialties"/>
    <s v="|86/01/03|"/>
    <n v="372"/>
    <n v="3.37"/>
    <n v="6.37"/>
  </r>
  <r>
    <x v="0"/>
    <x v="0"/>
    <x v="10"/>
    <s v="Bavarian specialties"/>
    <s v="|86/01/04|"/>
    <n v="516"/>
    <n v="4.34"/>
    <n v="5.87"/>
  </r>
  <r>
    <x v="0"/>
    <x v="0"/>
    <x v="10"/>
    <s v="Bavarian specialties"/>
    <s v="|86/01/05|"/>
    <n v="492"/>
    <n v="4.7"/>
    <n v="6.33"/>
  </r>
  <r>
    <x v="0"/>
    <x v="0"/>
    <x v="10"/>
    <s v="Bavarian specialties"/>
    <s v="|86/01/06|"/>
    <n v="528"/>
    <n v="3.15"/>
    <n v="5.09"/>
  </r>
  <r>
    <x v="0"/>
    <x v="0"/>
    <x v="10"/>
    <s v="Bavarian specialties"/>
    <s v="|86/01/21|"/>
    <n v="372"/>
    <n v="3.52"/>
    <n v="6.5"/>
  </r>
  <r>
    <x v="0"/>
    <x v="0"/>
    <x v="10"/>
    <s v="Bavarian specialties"/>
    <s v="|86/01/22|"/>
    <n v="432"/>
    <n v="4.99"/>
    <n v="6.35"/>
  </r>
  <r>
    <x v="0"/>
    <x v="0"/>
    <x v="10"/>
    <s v="Bavarian specialties"/>
    <s v="|86/01/23|"/>
    <n v="420"/>
    <n v="4.57"/>
    <n v="6.55"/>
  </r>
  <r>
    <x v="0"/>
    <x v="0"/>
    <x v="10"/>
    <s v="Bavarian specialties"/>
    <s v="|86/01/31|"/>
    <n v="540"/>
    <n v="4.63"/>
    <n v="5.14"/>
  </r>
  <r>
    <x v="0"/>
    <x v="0"/>
    <x v="10"/>
    <s v="Bavarian specialties"/>
    <s v="|86/01/32|"/>
    <n v="456"/>
    <n v="4.67"/>
    <n v="6.24"/>
  </r>
  <r>
    <x v="0"/>
    <x v="0"/>
    <x v="10"/>
    <s v="Bavarian specialties"/>
    <s v="|86/01/33|"/>
    <n v="396"/>
    <n v="4.9800000000000004"/>
    <n v="6.04"/>
  </r>
  <r>
    <x v="0"/>
    <x v="0"/>
    <x v="10"/>
    <s v="Bavarian specialties"/>
    <s v="|86/01/34|"/>
    <n v="444"/>
    <n v="3.21"/>
    <n v="5.14"/>
  </r>
  <r>
    <x v="0"/>
    <x v="0"/>
    <x v="10"/>
    <s v="Bavarian specialties"/>
    <s v="|86/01/35|"/>
    <n v="456"/>
    <n v="3.07"/>
    <n v="6.99"/>
  </r>
  <r>
    <x v="0"/>
    <x v="0"/>
    <x v="10"/>
    <s v="Bavarian specialties"/>
    <s v="|86/01/41|"/>
    <n v="540"/>
    <n v="3.76"/>
    <n v="5.45"/>
  </r>
  <r>
    <x v="0"/>
    <x v="0"/>
    <x v="10"/>
    <s v="Bavarian specialties"/>
    <s v="|86/01/42|"/>
    <n v="504"/>
    <n v="4.46"/>
    <n v="5.22"/>
  </r>
  <r>
    <x v="0"/>
    <x v="0"/>
    <x v="10"/>
    <s v="Bavarian specialties"/>
    <s v="|86/01/43|"/>
    <n v="492"/>
    <n v="3.36"/>
    <n v="5.66"/>
  </r>
  <r>
    <x v="0"/>
    <x v="0"/>
    <x v="10"/>
    <s v="Bavarian specialties"/>
    <s v="|86/01/44|"/>
    <n v="480"/>
    <n v="3.44"/>
    <n v="5.72"/>
  </r>
  <r>
    <x v="0"/>
    <x v="0"/>
    <x v="10"/>
    <s v="Bavarian specialties"/>
    <s v="|86/01/45|"/>
    <n v="396"/>
    <n v="3.68"/>
    <n v="5.93"/>
  </r>
  <r>
    <x v="0"/>
    <x v="0"/>
    <x v="10"/>
    <s v="Bavarian specialties"/>
    <s v="|86/01/51|"/>
    <n v="480"/>
    <n v="4.57"/>
    <n v="6.21"/>
  </r>
  <r>
    <x v="0"/>
    <x v="0"/>
    <x v="10"/>
    <s v="Bavarian specialties"/>
    <s v="|86/01/52|"/>
    <n v="480"/>
    <n v="3.56"/>
    <n v="6.74"/>
  </r>
  <r>
    <x v="0"/>
    <x v="0"/>
    <x v="10"/>
    <s v="Bavarian specialties"/>
    <s v="|86/01/53|"/>
    <n v="456"/>
    <n v="4.2300000000000004"/>
    <n v="5.98"/>
  </r>
  <r>
    <x v="0"/>
    <x v="0"/>
    <x v="10"/>
    <s v="Bavarian specialties"/>
    <s v="|86/01/54|"/>
    <n v="420"/>
    <n v="4.0599999999999996"/>
    <n v="5.46"/>
  </r>
  <r>
    <x v="0"/>
    <x v="0"/>
    <x v="10"/>
    <s v="Bavarian specialties"/>
    <s v="|86/01/55|"/>
    <n v="420"/>
    <n v="3.04"/>
    <n v="6.89"/>
  </r>
  <r>
    <x v="0"/>
    <x v="0"/>
    <x v="10"/>
    <s v="Bavarian specialties"/>
    <s v="|86/01/56|"/>
    <n v="480"/>
    <n v="4.59"/>
    <n v="6.4"/>
  </r>
  <r>
    <x v="0"/>
    <x v="0"/>
    <x v="10"/>
    <s v="Bavarian specialties"/>
    <s v="|86/01/57|"/>
    <n v="468"/>
    <n v="3.83"/>
    <n v="6.33"/>
  </r>
  <r>
    <x v="0"/>
    <x v="0"/>
    <x v="10"/>
    <s v="Bavarian specialties"/>
    <s v="|86/01/58|"/>
    <n v="372"/>
    <n v="3.93"/>
    <n v="5.44"/>
  </r>
  <r>
    <x v="0"/>
    <x v="0"/>
    <x v="10"/>
    <s v="Bavarian specialties"/>
    <s v="|86/01/59|"/>
    <n v="432"/>
    <n v="3.5"/>
    <n v="6.29"/>
  </r>
  <r>
    <x v="0"/>
    <x v="0"/>
    <x v="10"/>
    <s v="Bavarian specialties"/>
    <s v="|86/01/60|"/>
    <n v="456"/>
    <n v="4.49"/>
    <n v="5.17"/>
  </r>
  <r>
    <x v="0"/>
    <x v="0"/>
    <x v="10"/>
    <s v="Bavarian specialties"/>
    <s v="|86/01/70|"/>
    <n v="360"/>
    <n v="3.02"/>
    <n v="6.46"/>
  </r>
  <r>
    <x v="0"/>
    <x v="0"/>
    <x v="10"/>
    <s v="Bavarian specialties"/>
    <s v="|86/01/71|"/>
    <n v="420"/>
    <n v="3.37"/>
    <n v="6.77"/>
  </r>
  <r>
    <x v="0"/>
    <x v="0"/>
    <x v="3"/>
    <s v="Ortalli"/>
    <s v="|92/02/02|"/>
    <n v="96"/>
    <n v="1.1399999999999999"/>
    <n v="1.34"/>
  </r>
  <r>
    <x v="0"/>
    <x v="0"/>
    <x v="3"/>
    <s v="Ortalli"/>
    <s v="|93/01/01|"/>
    <n v="96"/>
    <n v="1.18"/>
    <n v="1.39"/>
  </r>
  <r>
    <x v="0"/>
    <x v="0"/>
    <x v="3"/>
    <s v="Ortalli"/>
    <s v="|93/01/02|"/>
    <n v="96"/>
    <n v="1.05"/>
    <n v="1.39"/>
  </r>
  <r>
    <x v="0"/>
    <x v="0"/>
    <x v="3"/>
    <s v="Ortalli"/>
    <s v="|93/01/03|"/>
    <n v="84"/>
    <n v="1.02"/>
    <n v="1.31"/>
  </r>
  <r>
    <x v="0"/>
    <x v="0"/>
    <x v="3"/>
    <s v="Ortalli"/>
    <s v="|93/01/04|"/>
    <n v="120"/>
    <n v="1"/>
    <n v="1.23"/>
  </r>
  <r>
    <x v="0"/>
    <x v="0"/>
    <x v="3"/>
    <s v="Ortalli"/>
    <s v="|93/01/05|"/>
    <n v="144"/>
    <n v="1.1100000000000001"/>
    <n v="1.38"/>
  </r>
  <r>
    <x v="0"/>
    <x v="0"/>
    <x v="3"/>
    <s v="Ortalli"/>
    <s v="|93/01/06|"/>
    <n v="48"/>
    <n v="1"/>
    <n v="1.23"/>
  </r>
  <r>
    <x v="0"/>
    <x v="0"/>
    <x v="3"/>
    <s v="Ortalli"/>
    <s v="|93/01/07|"/>
    <n v="108"/>
    <n v="1.05"/>
    <n v="1.33"/>
  </r>
  <r>
    <x v="0"/>
    <x v="0"/>
    <x v="3"/>
    <s v="Ortalli"/>
    <s v="|93/01/08|"/>
    <n v="72"/>
    <n v="1.1399999999999999"/>
    <n v="1.37"/>
  </r>
  <r>
    <x v="0"/>
    <x v="0"/>
    <x v="3"/>
    <s v="Ortalli"/>
    <s v="|93/01/09|"/>
    <n v="72"/>
    <n v="1.1299999999999999"/>
    <n v="1.23"/>
  </r>
  <r>
    <x v="0"/>
    <x v="0"/>
    <x v="3"/>
    <s v="Ortalli"/>
    <s v="|93/01/10|"/>
    <n v="168"/>
    <n v="1.1599999999999999"/>
    <n v="1.3"/>
  </r>
  <r>
    <x v="0"/>
    <x v="0"/>
    <x v="3"/>
    <s v="Ortalli"/>
    <s v="|93/01/11|"/>
    <n v="84"/>
    <n v="1.1599999999999999"/>
    <n v="1.24"/>
  </r>
  <r>
    <x v="0"/>
    <x v="0"/>
    <x v="3"/>
    <s v="Ortalli"/>
    <s v="|93/02/01|"/>
    <n v="132"/>
    <n v="1.01"/>
    <n v="1.2"/>
  </r>
  <r>
    <x v="0"/>
    <x v="0"/>
    <x v="10"/>
    <s v="The food world"/>
    <s v="|90/00/01|"/>
    <n v="384"/>
    <n v="4.8"/>
    <n v="5.56"/>
  </r>
  <r>
    <x v="0"/>
    <x v="0"/>
    <x v="10"/>
    <s v="The food world"/>
    <s v="|90/00/02|"/>
    <n v="420"/>
    <n v="3.84"/>
    <n v="6.5"/>
  </r>
  <r>
    <x v="0"/>
    <x v="0"/>
    <x v="10"/>
    <s v="The food world"/>
    <s v="|90/00/03|"/>
    <n v="480"/>
    <n v="3.36"/>
    <n v="5.22"/>
  </r>
  <r>
    <x v="0"/>
    <x v="0"/>
    <x v="10"/>
    <s v="The food world"/>
    <s v="|90/00/04|"/>
    <n v="432"/>
    <n v="3.88"/>
    <n v="5.4"/>
  </r>
  <r>
    <x v="0"/>
    <x v="0"/>
    <x v="10"/>
    <s v="The food world"/>
    <s v="|90/00/05|"/>
    <n v="432"/>
    <n v="3.11"/>
    <n v="5.3"/>
  </r>
  <r>
    <x v="0"/>
    <x v="0"/>
    <x v="10"/>
    <s v="The food world"/>
    <s v="|90/00/06|"/>
    <n v="444"/>
    <n v="4.1900000000000004"/>
    <n v="5.0999999999999996"/>
  </r>
  <r>
    <x v="0"/>
    <x v="0"/>
    <x v="10"/>
    <s v="The food world"/>
    <s v="|90/00/07|"/>
    <n v="492"/>
    <n v="3.43"/>
    <n v="6.38"/>
  </r>
  <r>
    <x v="0"/>
    <x v="0"/>
    <x v="10"/>
    <s v="The food world"/>
    <s v="|90/00/08|"/>
    <n v="432"/>
    <n v="4.47"/>
    <n v="5.32"/>
  </r>
  <r>
    <x v="0"/>
    <x v="0"/>
    <x v="10"/>
    <s v="The food world"/>
    <s v="|90/00/09|"/>
    <n v="456"/>
    <n v="4.74"/>
    <n v="6.59"/>
  </r>
  <r>
    <x v="0"/>
    <x v="0"/>
    <x v="10"/>
    <s v="The food world"/>
    <s v="|90/00/10|"/>
    <n v="492"/>
    <n v="3.12"/>
    <n v="6.03"/>
  </r>
  <r>
    <x v="0"/>
    <x v="0"/>
    <x v="10"/>
    <s v="The food world"/>
    <s v="|90/00/11|"/>
    <n v="528"/>
    <n v="3.37"/>
    <n v="6.77"/>
  </r>
  <r>
    <x v="0"/>
    <x v="0"/>
    <x v="10"/>
    <s v="The food world"/>
    <s v="|90/00/12|"/>
    <n v="516"/>
    <n v="4.95"/>
    <n v="5.78"/>
  </r>
  <r>
    <x v="0"/>
    <x v="0"/>
    <x v="10"/>
    <s v="The food world"/>
    <s v="|90/00/13|"/>
    <n v="504"/>
    <n v="3.53"/>
    <n v="6.83"/>
  </r>
  <r>
    <x v="0"/>
    <x v="0"/>
    <x v="10"/>
    <s v="The food world"/>
    <s v="|90/01/01|"/>
    <n v="360"/>
    <n v="3.64"/>
    <n v="5.2"/>
  </r>
  <r>
    <x v="0"/>
    <x v="0"/>
    <x v="10"/>
    <s v="The food world"/>
    <s v="|90/01/02|"/>
    <n v="444"/>
    <n v="3.65"/>
    <n v="5.69"/>
  </r>
  <r>
    <x v="0"/>
    <x v="0"/>
    <x v="10"/>
    <s v="The food world"/>
    <s v="|90/01/03|"/>
    <n v="528"/>
    <n v="3.43"/>
    <n v="5.51"/>
  </r>
  <r>
    <x v="0"/>
    <x v="0"/>
    <x v="10"/>
    <s v="The food world"/>
    <s v="|90/01/04|"/>
    <n v="528"/>
    <n v="3.12"/>
    <n v="5.55"/>
  </r>
  <r>
    <x v="0"/>
    <x v="0"/>
    <x v="10"/>
    <s v="The food world"/>
    <s v="|90/01/05|"/>
    <n v="408"/>
    <n v="4.58"/>
    <n v="6.87"/>
  </r>
  <r>
    <x v="0"/>
    <x v="0"/>
    <x v="10"/>
    <s v="The food world"/>
    <s v="|90/01/06|"/>
    <n v="408"/>
    <n v="4.18"/>
    <n v="5.01"/>
  </r>
  <r>
    <x v="0"/>
    <x v="0"/>
    <x v="10"/>
    <s v="The food world"/>
    <s v="|90/01/07|"/>
    <n v="516"/>
    <n v="3.34"/>
    <n v="5.6"/>
  </r>
  <r>
    <x v="0"/>
    <x v="0"/>
    <x v="10"/>
    <s v="The food world"/>
    <s v="|90/01/08|"/>
    <n v="360"/>
    <n v="3.46"/>
    <n v="6.55"/>
  </r>
  <r>
    <x v="0"/>
    <x v="0"/>
    <x v="10"/>
    <s v="The food world"/>
    <s v="|90/01/09|"/>
    <n v="360"/>
    <n v="3.45"/>
    <n v="6.34"/>
  </r>
  <r>
    <x v="0"/>
    <x v="0"/>
    <x v="10"/>
    <s v="The food world"/>
    <s v="|90/01/10|"/>
    <n v="480"/>
    <n v="3.35"/>
    <n v="5.31"/>
  </r>
  <r>
    <x v="0"/>
    <x v="0"/>
    <x v="10"/>
    <s v="The food world"/>
    <s v="|90/01/11|"/>
    <n v="480"/>
    <n v="3.26"/>
    <n v="5.58"/>
  </r>
  <r>
    <x v="0"/>
    <x v="0"/>
    <x v="10"/>
    <s v="The food world"/>
    <s v="|90/01/12|"/>
    <n v="408"/>
    <n v="4.68"/>
    <n v="6.65"/>
  </r>
  <r>
    <x v="0"/>
    <x v="0"/>
    <x v="10"/>
    <s v="The food world"/>
    <s v="|90/01/13|"/>
    <n v="528"/>
    <n v="4.25"/>
    <n v="6.49"/>
  </r>
  <r>
    <x v="0"/>
    <x v="0"/>
    <x v="10"/>
    <s v="The food world"/>
    <s v="|90/01/14|"/>
    <n v="504"/>
    <n v="3.62"/>
    <n v="6.92"/>
  </r>
  <r>
    <x v="0"/>
    <x v="0"/>
    <x v="10"/>
    <s v="The food world"/>
    <s v="|90/01/15|"/>
    <n v="516"/>
    <n v="3.36"/>
    <n v="6.5"/>
  </r>
  <r>
    <x v="0"/>
    <x v="0"/>
    <x v="10"/>
    <s v="The food world"/>
    <s v="|90/01/16|"/>
    <n v="372"/>
    <n v="4.82"/>
    <n v="5.82"/>
  </r>
  <r>
    <x v="0"/>
    <x v="0"/>
    <x v="10"/>
    <s v="The food world"/>
    <s v="|90/01/17|"/>
    <n v="444"/>
    <n v="3.29"/>
    <n v="7"/>
  </r>
  <r>
    <x v="0"/>
    <x v="0"/>
    <x v="10"/>
    <s v="The food world"/>
    <s v="|90/01/18|"/>
    <n v="468"/>
    <n v="3.33"/>
    <n v="6.95"/>
  </r>
  <r>
    <x v="0"/>
    <x v="0"/>
    <x v="10"/>
    <s v="The food world"/>
    <s v="|90/02/01|"/>
    <n v="408"/>
    <n v="4.47"/>
    <n v="6.74"/>
  </r>
  <r>
    <x v="0"/>
    <x v="0"/>
    <x v="10"/>
    <s v="The food world"/>
    <s v="|90/02/02|"/>
    <n v="456"/>
    <n v="3.36"/>
    <n v="6.67"/>
  </r>
  <r>
    <x v="0"/>
    <x v="0"/>
    <x v="10"/>
    <s v="The food world"/>
    <s v="|90/02/03|"/>
    <n v="456"/>
    <n v="4.9400000000000004"/>
    <n v="5.24"/>
  </r>
  <r>
    <x v="0"/>
    <x v="0"/>
    <x v="10"/>
    <s v="The food world"/>
    <s v="|90/02/04|"/>
    <n v="444"/>
    <n v="3.51"/>
    <n v="5.45"/>
  </r>
  <r>
    <x v="0"/>
    <x v="0"/>
    <x v="10"/>
    <s v="The food world"/>
    <s v="|90/02/05|"/>
    <n v="504"/>
    <n v="3.12"/>
    <n v="5.91"/>
  </r>
  <r>
    <x v="0"/>
    <x v="0"/>
    <x v="1"/>
    <s v="Delta"/>
    <s v="|04/00/01|"/>
    <n v="540"/>
    <n v="5.8933333333333335"/>
    <n v="8.58"/>
  </r>
  <r>
    <x v="0"/>
    <x v="0"/>
    <x v="1"/>
    <s v="Delta"/>
    <s v="|04/00/02|"/>
    <n v="492"/>
    <n v="6.5533333333333337"/>
    <n v="8.4333333333333336"/>
  </r>
  <r>
    <x v="0"/>
    <x v="0"/>
    <x v="1"/>
    <s v="Delta"/>
    <s v="|04/00/03|"/>
    <n v="636"/>
    <n v="5.54"/>
    <n v="7.5133333333333336"/>
  </r>
  <r>
    <x v="0"/>
    <x v="0"/>
    <x v="1"/>
    <s v="Delta"/>
    <s v="|04/00/04|"/>
    <n v="564"/>
    <n v="6.04"/>
    <n v="8.413333333333334"/>
  </r>
  <r>
    <x v="0"/>
    <x v="0"/>
    <x v="1"/>
    <s v="Delta"/>
    <s v="|04/00/05|"/>
    <n v="420"/>
    <n v="5.36"/>
    <n v="8.1266666666666669"/>
  </r>
  <r>
    <x v="0"/>
    <x v="0"/>
    <x v="6"/>
    <s v="Delta"/>
    <s v="|04/04/01|"/>
    <n v="2712"/>
    <n v="2.92"/>
    <n v="3.46"/>
  </r>
  <r>
    <x v="0"/>
    <x v="0"/>
    <x v="6"/>
    <s v="Delta"/>
    <s v="|04/04/02|"/>
    <n v="1308"/>
    <n v="2.33"/>
    <n v="3.52"/>
  </r>
  <r>
    <x v="0"/>
    <x v="0"/>
    <x v="6"/>
    <s v="Delta"/>
    <s v="|04/04/03|"/>
    <n v="1848"/>
    <n v="2.72"/>
    <n v="3.44"/>
  </r>
  <r>
    <x v="0"/>
    <x v="0"/>
    <x v="6"/>
    <s v="Delta"/>
    <s v="|04/04/04|"/>
    <n v="1356"/>
    <n v="2.6"/>
    <n v="3.48"/>
  </r>
  <r>
    <x v="0"/>
    <x v="0"/>
    <x v="6"/>
    <s v="Delta"/>
    <s v="|04/04/05|"/>
    <n v="2256"/>
    <n v="2.5099999999999998"/>
    <n v="3.97"/>
  </r>
  <r>
    <x v="0"/>
    <x v="0"/>
    <x v="6"/>
    <s v="Delta"/>
    <s v="|04/04/06|"/>
    <n v="1740"/>
    <n v="2.35"/>
    <n v="3.48"/>
  </r>
  <r>
    <x v="0"/>
    <x v="0"/>
    <x v="6"/>
    <s v="Delta"/>
    <s v="|04/04/07|"/>
    <n v="2304"/>
    <n v="2.66"/>
    <n v="3.41"/>
  </r>
  <r>
    <x v="0"/>
    <x v="0"/>
    <x v="6"/>
    <s v="Delta"/>
    <s v="|04/04/08|"/>
    <n v="2232"/>
    <n v="2.7"/>
    <n v="3.49"/>
  </r>
  <r>
    <x v="0"/>
    <x v="0"/>
    <x v="6"/>
    <s v="Delta"/>
    <s v="|04/04/09|"/>
    <n v="2268"/>
    <n v="2.8"/>
    <n v="3.52"/>
  </r>
  <r>
    <x v="0"/>
    <x v="0"/>
    <x v="6"/>
    <s v="Delta"/>
    <s v="|04/04/10|"/>
    <n v="2040"/>
    <n v="2.59"/>
    <n v="3.99"/>
  </r>
  <r>
    <x v="0"/>
    <x v="0"/>
    <x v="6"/>
    <s v="Delta"/>
    <s v="|04/04/11|"/>
    <n v="2508"/>
    <n v="2.93"/>
    <n v="3.35"/>
  </r>
  <r>
    <x v="0"/>
    <x v="0"/>
    <x v="6"/>
    <s v="Delta"/>
    <s v="|04/04/12|"/>
    <n v="2100"/>
    <n v="2.98"/>
    <n v="3.41"/>
  </r>
  <r>
    <x v="0"/>
    <x v="0"/>
    <x v="6"/>
    <s v="Delta"/>
    <s v="|04/04/13|"/>
    <n v="1692"/>
    <n v="2.66"/>
    <n v="3.87"/>
  </r>
  <r>
    <x v="0"/>
    <x v="0"/>
    <x v="6"/>
    <s v="Delta"/>
    <s v="|04/04/14|"/>
    <n v="2400"/>
    <n v="2.62"/>
    <n v="3.93"/>
  </r>
  <r>
    <x v="0"/>
    <x v="0"/>
    <x v="6"/>
    <s v="Delta"/>
    <s v="|04/04/15|"/>
    <n v="1284"/>
    <n v="2.63"/>
    <n v="3.51"/>
  </r>
  <r>
    <x v="0"/>
    <x v="0"/>
    <x v="6"/>
    <s v="Delta"/>
    <s v="|04/04/16|"/>
    <n v="2064"/>
    <n v="2.82"/>
    <n v="3.95"/>
  </r>
  <r>
    <x v="0"/>
    <x v="0"/>
    <x v="6"/>
    <s v="Delta"/>
    <s v="|04/04/17|"/>
    <n v="2604"/>
    <n v="2.62"/>
    <n v="3.95"/>
  </r>
  <r>
    <x v="0"/>
    <x v="0"/>
    <x v="6"/>
    <s v="Delta"/>
    <s v="|04/04/18|"/>
    <n v="2592"/>
    <n v="2.8"/>
    <n v="3.66"/>
  </r>
  <r>
    <x v="0"/>
    <x v="0"/>
    <x v="6"/>
    <s v="Delta"/>
    <s v="|04/04/19|"/>
    <n v="1440"/>
    <n v="2.35"/>
    <n v="3.61"/>
  </r>
  <r>
    <x v="0"/>
    <x v="0"/>
    <x v="6"/>
    <s v="Delta"/>
    <s v="|04/04/20|"/>
    <n v="1632"/>
    <n v="2.9"/>
    <n v="3.58"/>
  </r>
  <r>
    <x v="0"/>
    <x v="0"/>
    <x v="6"/>
    <s v="Delta"/>
    <s v="|04/04/21|"/>
    <n v="1272"/>
    <n v="2.34"/>
    <n v="3.87"/>
  </r>
  <r>
    <x v="0"/>
    <x v="0"/>
    <x v="6"/>
    <s v="Delta"/>
    <s v="|04/04/22|"/>
    <n v="1428"/>
    <n v="2.79"/>
    <n v="3.35"/>
  </r>
  <r>
    <x v="0"/>
    <x v="0"/>
    <x v="6"/>
    <s v="Delta"/>
    <s v="|04/04/23|"/>
    <n v="1500"/>
    <n v="2.63"/>
    <n v="3.69"/>
  </r>
  <r>
    <x v="0"/>
    <x v="0"/>
    <x v="6"/>
    <s v="Delta"/>
    <s v="|04/04/24|"/>
    <n v="1560"/>
    <n v="2.79"/>
    <n v="3.35"/>
  </r>
  <r>
    <x v="0"/>
    <x v="0"/>
    <x v="6"/>
    <s v="Delta"/>
    <s v="|04/04/25|"/>
    <n v="1812"/>
    <n v="2.36"/>
    <n v="3.46"/>
  </r>
  <r>
    <x v="0"/>
    <x v="0"/>
    <x v="6"/>
    <s v="Delta"/>
    <s v="|04/04/26|"/>
    <n v="2040"/>
    <n v="2.4300000000000002"/>
    <n v="3.44"/>
  </r>
  <r>
    <x v="0"/>
    <x v="0"/>
    <x v="6"/>
    <s v="Delta"/>
    <s v="|04/04/27|"/>
    <n v="1752"/>
    <n v="2.4"/>
    <n v="3.78"/>
  </r>
  <r>
    <x v="0"/>
    <x v="0"/>
    <x v="6"/>
    <s v="Delta"/>
    <s v="|04/04/28|"/>
    <n v="2304"/>
    <n v="2.42"/>
    <n v="3.36"/>
  </r>
  <r>
    <x v="0"/>
    <x v="0"/>
    <x v="6"/>
    <s v="Delta"/>
    <s v="|04/04/29|"/>
    <n v="1776"/>
    <n v="2.2999999999999998"/>
    <n v="3.34"/>
  </r>
  <r>
    <x v="0"/>
    <x v="0"/>
    <x v="6"/>
    <s v="Delta"/>
    <s v="|04/04/30|"/>
    <n v="1224"/>
    <n v="2.38"/>
    <n v="3.69"/>
  </r>
  <r>
    <x v="0"/>
    <x v="0"/>
    <x v="6"/>
    <s v="Delta"/>
    <s v="|04/04/31|"/>
    <n v="2736"/>
    <n v="2.8"/>
    <n v="3.52"/>
  </r>
  <r>
    <x v="0"/>
    <x v="0"/>
    <x v="6"/>
    <s v="Delta"/>
    <s v="|04/04/32|"/>
    <n v="1860"/>
    <n v="2.57"/>
    <n v="3.84"/>
  </r>
  <r>
    <x v="0"/>
    <x v="0"/>
    <x v="6"/>
    <s v="Delta"/>
    <s v="|04/04/33|"/>
    <n v="1428"/>
    <n v="2.33"/>
    <n v="3.73"/>
  </r>
  <r>
    <x v="0"/>
    <x v="0"/>
    <x v="6"/>
    <s v="Delta"/>
    <s v="|04/04/34|"/>
    <n v="1272"/>
    <n v="2.58"/>
    <n v="3.75"/>
  </r>
  <r>
    <x v="0"/>
    <x v="0"/>
    <x v="6"/>
    <s v="Delta"/>
    <s v="|04/04/35|"/>
    <n v="2112"/>
    <n v="2.8"/>
    <n v="3.82"/>
  </r>
  <r>
    <x v="0"/>
    <x v="0"/>
    <x v="6"/>
    <s v="Delta"/>
    <s v="|04/04/36|"/>
    <n v="1368"/>
    <n v="2.35"/>
    <n v="3.76"/>
  </r>
  <r>
    <x v="0"/>
    <x v="0"/>
    <x v="6"/>
    <s v="Delta"/>
    <s v="|04/04/37|"/>
    <n v="1764"/>
    <n v="2.44"/>
    <n v="3.77"/>
  </r>
  <r>
    <x v="0"/>
    <x v="0"/>
    <x v="6"/>
    <s v="Delta"/>
    <s v="|04/04/38|"/>
    <n v="2016"/>
    <n v="2.31"/>
    <n v="3.45"/>
  </r>
  <r>
    <x v="0"/>
    <x v="0"/>
    <x v="6"/>
    <s v="Delta"/>
    <s v="|04/04/39|"/>
    <n v="2364"/>
    <n v="2.79"/>
    <n v="3.41"/>
  </r>
  <r>
    <x v="0"/>
    <x v="0"/>
    <x v="6"/>
    <s v="Delta"/>
    <s v="|04/04/40|"/>
    <n v="2064"/>
    <n v="2.8"/>
    <n v="3.56"/>
  </r>
  <r>
    <x v="0"/>
    <x v="0"/>
    <x v="6"/>
    <s v="Delta"/>
    <s v="|04/04/41|"/>
    <n v="1284"/>
    <n v="2.38"/>
    <n v="3.76"/>
  </r>
  <r>
    <x v="0"/>
    <x v="0"/>
    <x v="6"/>
    <s v="Delta"/>
    <s v="|04/04/42|"/>
    <n v="1716"/>
    <n v="2.42"/>
    <n v="3.49"/>
  </r>
  <r>
    <x v="0"/>
    <x v="0"/>
    <x v="6"/>
    <s v="Delta"/>
    <s v="|04/04/43|"/>
    <n v="2040"/>
    <n v="2.72"/>
    <n v="3.55"/>
  </r>
  <r>
    <x v="0"/>
    <x v="0"/>
    <x v="6"/>
    <s v="Delta"/>
    <s v="|04/04/44|"/>
    <n v="2148"/>
    <n v="2.3199999999999998"/>
    <n v="3.93"/>
  </r>
  <r>
    <x v="0"/>
    <x v="0"/>
    <x v="6"/>
    <s v="Delta"/>
    <s v="|04/04/45|"/>
    <n v="1224"/>
    <n v="2.73"/>
    <n v="3.4"/>
  </r>
  <r>
    <x v="0"/>
    <x v="0"/>
    <x v="6"/>
    <s v="Delta"/>
    <s v="|04/04/46|"/>
    <n v="2256"/>
    <n v="2.9"/>
    <n v="3.89"/>
  </r>
  <r>
    <x v="0"/>
    <x v="0"/>
    <x v="6"/>
    <s v="Delta"/>
    <s v="|04/04/47|"/>
    <n v="2436"/>
    <n v="2.2999999999999998"/>
    <n v="3.34"/>
  </r>
  <r>
    <x v="0"/>
    <x v="0"/>
    <x v="6"/>
    <s v="Delta"/>
    <s v="|04/04/48|"/>
    <n v="1284"/>
    <n v="2.84"/>
    <n v="3.92"/>
  </r>
  <r>
    <x v="0"/>
    <x v="0"/>
    <x v="6"/>
    <s v="Delta"/>
    <s v="|04/04/49|"/>
    <n v="1752"/>
    <n v="2.52"/>
    <n v="3.33"/>
  </r>
  <r>
    <x v="0"/>
    <x v="0"/>
    <x v="6"/>
    <s v="Delta"/>
    <s v="|04/04/50|"/>
    <n v="1524"/>
    <n v="2.7"/>
    <n v="3.91"/>
  </r>
  <r>
    <x v="0"/>
    <x v="0"/>
    <x v="6"/>
    <s v="Delta"/>
    <s v="|04/04/51|"/>
    <n v="2712"/>
    <n v="2.5099999999999998"/>
    <n v="3.72"/>
  </r>
  <r>
    <x v="0"/>
    <x v="0"/>
    <x v="6"/>
    <s v="Delta"/>
    <s v="|04/04/52|"/>
    <n v="1272"/>
    <n v="2.42"/>
    <n v="3.63"/>
  </r>
  <r>
    <x v="0"/>
    <x v="0"/>
    <x v="6"/>
    <s v="Delta"/>
    <s v="|04/04/53|"/>
    <n v="2040"/>
    <n v="2.73"/>
    <n v="3.87"/>
  </r>
  <r>
    <x v="0"/>
    <x v="0"/>
    <x v="6"/>
    <s v="Delta"/>
    <s v="|04/04/54|"/>
    <n v="1776"/>
    <n v="2.62"/>
    <n v="3.3"/>
  </r>
  <r>
    <x v="0"/>
    <x v="0"/>
    <x v="6"/>
    <s v="Delta"/>
    <s v="|04/04/55|"/>
    <n v="1428"/>
    <n v="3"/>
    <n v="3.62"/>
  </r>
  <r>
    <x v="0"/>
    <x v="0"/>
    <x v="6"/>
    <s v="Delta"/>
    <s v="|04/04/56|"/>
    <n v="2616"/>
    <n v="2.67"/>
    <n v="3.33"/>
  </r>
  <r>
    <x v="0"/>
    <x v="0"/>
    <x v="6"/>
    <s v="Delta"/>
    <s v="|04/04/57|"/>
    <n v="1932"/>
    <n v="2.52"/>
    <n v="3.41"/>
  </r>
  <r>
    <x v="0"/>
    <x v="0"/>
    <x v="6"/>
    <s v="Delta"/>
    <s v="|04/04/58|"/>
    <n v="1872"/>
    <n v="2.97"/>
    <n v="3.72"/>
  </r>
  <r>
    <x v="0"/>
    <x v="0"/>
    <x v="6"/>
    <s v="Delta"/>
    <s v="|04/04/59|"/>
    <n v="1548"/>
    <n v="2.41"/>
    <n v="3.46"/>
  </r>
  <r>
    <x v="0"/>
    <x v="0"/>
    <x v="6"/>
    <s v="Delta"/>
    <s v="|04/04/60|"/>
    <n v="2580"/>
    <n v="2.98"/>
    <n v="3.93"/>
  </r>
  <r>
    <x v="0"/>
    <x v="0"/>
    <x v="6"/>
    <s v="Delta"/>
    <s v="|04/04/61|"/>
    <n v="1308"/>
    <n v="2.61"/>
    <n v="3.45"/>
  </r>
  <r>
    <x v="0"/>
    <x v="0"/>
    <x v="6"/>
    <s v="Delta"/>
    <s v="|04/04/62|"/>
    <n v="2244"/>
    <n v="2.83"/>
    <n v="3.96"/>
  </r>
  <r>
    <x v="0"/>
    <x v="0"/>
    <x v="6"/>
    <s v="Delta"/>
    <s v="|04/04/63|"/>
    <n v="1332"/>
    <n v="2.4"/>
    <n v="3.33"/>
  </r>
  <r>
    <x v="0"/>
    <x v="0"/>
    <x v="6"/>
    <s v="Delta"/>
    <s v="|04/04/64|"/>
    <n v="2568"/>
    <n v="2.83"/>
    <n v="3.44"/>
  </r>
  <r>
    <x v="0"/>
    <x v="0"/>
    <x v="6"/>
    <s v="Delta"/>
    <s v="|04/04/65|"/>
    <n v="2184"/>
    <n v="2.87"/>
    <n v="3.72"/>
  </r>
  <r>
    <x v="0"/>
    <x v="0"/>
    <x v="6"/>
    <s v="Delta"/>
    <s v="|04/04/66|"/>
    <n v="2436"/>
    <n v="2.95"/>
    <n v="3.97"/>
  </r>
  <r>
    <x v="0"/>
    <x v="0"/>
    <x v="6"/>
    <s v="Delta"/>
    <s v="|04/04/67|"/>
    <n v="1548"/>
    <n v="2.92"/>
    <n v="3.53"/>
  </r>
  <r>
    <x v="0"/>
    <x v="0"/>
    <x v="6"/>
    <s v="Delta"/>
    <s v="|04/04/68|"/>
    <n v="1608"/>
    <n v="2.89"/>
    <n v="3.55"/>
  </r>
  <r>
    <x v="0"/>
    <x v="0"/>
    <x v="6"/>
    <s v="Delta"/>
    <s v="|04/04/69|"/>
    <n v="2748"/>
    <n v="2.4500000000000002"/>
    <n v="3.47"/>
  </r>
  <r>
    <x v="0"/>
    <x v="0"/>
    <x v="6"/>
    <s v="Delta"/>
    <s v="|04/04/70|"/>
    <n v="2484"/>
    <n v="2.37"/>
    <n v="3.55"/>
  </r>
  <r>
    <x v="0"/>
    <x v="0"/>
    <x v="6"/>
    <s v="Delta"/>
    <s v="|04/04/71|"/>
    <n v="1716"/>
    <n v="2.3199999999999998"/>
    <n v="3.53"/>
  </r>
  <r>
    <x v="0"/>
    <x v="0"/>
    <x v="6"/>
    <s v="Delta"/>
    <s v="|04/04/72|"/>
    <n v="2400"/>
    <n v="2.85"/>
    <n v="3.77"/>
  </r>
  <r>
    <x v="0"/>
    <x v="0"/>
    <x v="6"/>
    <s v="Delta"/>
    <s v="|04/04/73|"/>
    <n v="2256"/>
    <n v="2.82"/>
    <n v="3.81"/>
  </r>
  <r>
    <x v="0"/>
    <x v="0"/>
    <x v="6"/>
    <s v="Delta"/>
    <s v="|04/04/74|"/>
    <n v="1848"/>
    <n v="2.99"/>
    <n v="3.74"/>
  </r>
  <r>
    <x v="0"/>
    <x v="0"/>
    <x v="6"/>
    <s v="Delta"/>
    <s v="|04/04/75|"/>
    <n v="2592"/>
    <n v="2.4700000000000002"/>
    <n v="3.39"/>
  </r>
  <r>
    <x v="0"/>
    <x v="0"/>
    <x v="6"/>
    <s v="Delta"/>
    <s v="|04/04/76|"/>
    <n v="2124"/>
    <n v="2.82"/>
    <n v="3.38"/>
  </r>
  <r>
    <x v="0"/>
    <x v="0"/>
    <x v="6"/>
    <s v="Delta"/>
    <s v="|04/04/77|"/>
    <n v="1428"/>
    <n v="2.4700000000000002"/>
    <n v="3.63"/>
  </r>
  <r>
    <x v="0"/>
    <x v="0"/>
    <x v="6"/>
    <s v="Delta"/>
    <s v="|04/04/78|"/>
    <n v="2568"/>
    <n v="2.67"/>
    <n v="3.96"/>
  </r>
  <r>
    <x v="0"/>
    <x v="0"/>
    <x v="6"/>
    <s v="Delta"/>
    <s v="|04/04/79|"/>
    <n v="2328"/>
    <n v="2.67"/>
    <n v="3.49"/>
  </r>
  <r>
    <x v="0"/>
    <x v="0"/>
    <x v="6"/>
    <s v="Delta"/>
    <s v="|04/04/80|"/>
    <n v="1764"/>
    <n v="2.68"/>
    <n v="3.89"/>
  </r>
  <r>
    <x v="0"/>
    <x v="0"/>
    <x v="6"/>
    <s v="Delta"/>
    <s v="|04/04/81|"/>
    <n v="2076"/>
    <n v="2.83"/>
    <n v="3.39"/>
  </r>
  <r>
    <x v="0"/>
    <x v="0"/>
    <x v="6"/>
    <s v="Delta"/>
    <s v="|04/04/82|"/>
    <n v="2652"/>
    <n v="2.37"/>
    <n v="3.92"/>
  </r>
  <r>
    <x v="0"/>
    <x v="0"/>
    <x v="6"/>
    <s v="Delta"/>
    <s v="|04/04/83|"/>
    <n v="1416"/>
    <n v="2.38"/>
    <n v="3.68"/>
  </r>
  <r>
    <x v="0"/>
    <x v="0"/>
    <x v="6"/>
    <s v="Delta"/>
    <s v="|04/04/84|"/>
    <n v="2400"/>
    <n v="2.57"/>
    <n v="3.85"/>
  </r>
  <r>
    <x v="0"/>
    <x v="0"/>
    <x v="6"/>
    <s v="Delta"/>
    <s v="|04/04/85|"/>
    <n v="2196"/>
    <n v="2.94"/>
    <n v="3.99"/>
  </r>
  <r>
    <x v="0"/>
    <x v="0"/>
    <x v="6"/>
    <s v="Delta"/>
    <s v="|04/04/86|"/>
    <n v="2640"/>
    <n v="2.33"/>
    <n v="3.81"/>
  </r>
  <r>
    <x v="0"/>
    <x v="0"/>
    <x v="6"/>
    <s v="Delta"/>
    <s v="|04/04/87|"/>
    <n v="2136"/>
    <n v="2.64"/>
    <n v="3.58"/>
  </r>
  <r>
    <x v="0"/>
    <x v="0"/>
    <x v="6"/>
    <s v="Delta"/>
    <s v="|04/04/88|"/>
    <n v="2568"/>
    <n v="2.79"/>
    <n v="3.31"/>
  </r>
  <r>
    <x v="0"/>
    <x v="0"/>
    <x v="6"/>
    <s v="Delta"/>
    <s v="|04/04/89|"/>
    <n v="1872"/>
    <n v="2.65"/>
    <n v="3.86"/>
  </r>
  <r>
    <x v="0"/>
    <x v="0"/>
    <x v="6"/>
    <s v="Delta"/>
    <s v="|04/04/90|"/>
    <n v="1224"/>
    <n v="2.65"/>
    <n v="3.57"/>
  </r>
  <r>
    <x v="0"/>
    <x v="0"/>
    <x v="6"/>
    <s v="Delta"/>
    <s v="|04/04/91|"/>
    <n v="1764"/>
    <n v="2.83"/>
    <n v="3.86"/>
  </r>
  <r>
    <x v="0"/>
    <x v="0"/>
    <x v="6"/>
    <s v="Delta"/>
    <s v="|04/04/92|"/>
    <n v="1476"/>
    <n v="2.58"/>
    <n v="3.31"/>
  </r>
  <r>
    <x v="0"/>
    <x v="0"/>
    <x v="6"/>
    <s v="Delta"/>
    <s v="|04/04/93|"/>
    <n v="1308"/>
    <n v="2.8"/>
    <n v="3.98"/>
  </r>
  <r>
    <x v="0"/>
    <x v="0"/>
    <x v="6"/>
    <s v="Delta"/>
    <s v="|04/04/94|"/>
    <n v="1728"/>
    <n v="2.38"/>
    <n v="3.96"/>
  </r>
  <r>
    <x v="0"/>
    <x v="0"/>
    <x v="6"/>
    <s v="Delta"/>
    <s v="|04/04/95|"/>
    <n v="1368"/>
    <n v="2.4"/>
    <n v="3.41"/>
  </r>
  <r>
    <x v="0"/>
    <x v="0"/>
    <x v="6"/>
    <s v="Delta"/>
    <s v="|04/04/96|"/>
    <n v="2172"/>
    <n v="2.67"/>
    <n v="3.54"/>
  </r>
  <r>
    <x v="0"/>
    <x v="0"/>
    <x v="6"/>
    <s v="Delta"/>
    <s v="|04/04/97|"/>
    <n v="2016"/>
    <n v="2.86"/>
    <n v="3.84"/>
  </r>
  <r>
    <x v="0"/>
    <x v="0"/>
    <x v="6"/>
    <s v="Delta"/>
    <s v="|04/04/98|"/>
    <n v="1356"/>
    <n v="2.88"/>
    <n v="3.59"/>
  </r>
  <r>
    <x v="0"/>
    <x v="0"/>
    <x v="6"/>
    <s v="Delta"/>
    <s v="|04/04/99|"/>
    <n v="2340"/>
    <n v="2.69"/>
    <n v="3.46"/>
  </r>
  <r>
    <x v="0"/>
    <x v="0"/>
    <x v="6"/>
    <s v="Delta"/>
    <s v="|04/05/01|"/>
    <n v="1872"/>
    <n v="2.94"/>
    <n v="3.57"/>
  </r>
  <r>
    <x v="0"/>
    <x v="0"/>
    <x v="6"/>
    <s v="Delta"/>
    <s v="|04/05/02|"/>
    <n v="2232"/>
    <n v="2.39"/>
    <n v="3.58"/>
  </r>
  <r>
    <x v="0"/>
    <x v="0"/>
    <x v="6"/>
    <s v="Delta"/>
    <s v="|04/05/03|"/>
    <n v="1476"/>
    <n v="2.88"/>
    <n v="3.53"/>
  </r>
  <r>
    <x v="0"/>
    <x v="0"/>
    <x v="6"/>
    <s v="Delta"/>
    <s v="|04/05/04|"/>
    <n v="2196"/>
    <n v="2.37"/>
    <n v="3.87"/>
  </r>
  <r>
    <x v="0"/>
    <x v="0"/>
    <x v="6"/>
    <s v="Delta"/>
    <s v="|04/05/05|"/>
    <n v="1740"/>
    <n v="2.81"/>
    <n v="3.95"/>
  </r>
  <r>
    <x v="0"/>
    <x v="0"/>
    <x v="6"/>
    <s v="Delta"/>
    <s v="|04/05/06|"/>
    <n v="2388"/>
    <n v="2.46"/>
    <n v="3.38"/>
  </r>
  <r>
    <x v="0"/>
    <x v="0"/>
    <x v="6"/>
    <s v="Delta"/>
    <s v="|04/05/07|"/>
    <n v="2136"/>
    <n v="2.41"/>
    <n v="3.71"/>
  </r>
  <r>
    <x v="0"/>
    <x v="0"/>
    <x v="6"/>
    <s v="Delta"/>
    <s v="|04/05/08|"/>
    <n v="2700"/>
    <n v="2.97"/>
    <n v="3.3"/>
  </r>
  <r>
    <x v="0"/>
    <x v="0"/>
    <x v="6"/>
    <s v="Delta"/>
    <s v="|04/05/09|"/>
    <n v="1488"/>
    <n v="2.9"/>
    <n v="3.53"/>
  </r>
  <r>
    <x v="0"/>
    <x v="0"/>
    <x v="6"/>
    <s v="Delta"/>
    <s v="|04/05/10|"/>
    <n v="1632"/>
    <n v="2.75"/>
    <n v="3.53"/>
  </r>
  <r>
    <x v="0"/>
    <x v="0"/>
    <x v="6"/>
    <s v="Delta"/>
    <s v="|04/05/11|"/>
    <n v="1620"/>
    <n v="2.94"/>
    <n v="3.7"/>
  </r>
  <r>
    <x v="0"/>
    <x v="0"/>
    <x v="6"/>
    <s v="Delta"/>
    <s v="|04/05/12|"/>
    <n v="1452"/>
    <n v="2.4"/>
    <n v="3.94"/>
  </r>
  <r>
    <x v="0"/>
    <x v="0"/>
    <x v="6"/>
    <s v="Delta"/>
    <s v="|04/05/13|"/>
    <n v="1788"/>
    <n v="2.4500000000000002"/>
    <n v="3.44"/>
  </r>
  <r>
    <x v="0"/>
    <x v="0"/>
    <x v="6"/>
    <s v="Delta"/>
    <s v="|04/05/14|"/>
    <n v="1524"/>
    <n v="2.96"/>
    <n v="3.7"/>
  </r>
  <r>
    <x v="0"/>
    <x v="0"/>
    <x v="6"/>
    <s v="Delta"/>
    <s v="|04/05/15|"/>
    <n v="1560"/>
    <n v="2.71"/>
    <n v="3.58"/>
  </r>
  <r>
    <x v="0"/>
    <x v="0"/>
    <x v="6"/>
    <s v="Delta"/>
    <s v="|04/05/16|"/>
    <n v="2304"/>
    <n v="2.8"/>
    <n v="3.71"/>
  </r>
  <r>
    <x v="0"/>
    <x v="0"/>
    <x v="6"/>
    <s v="Delta"/>
    <s v="|04/06/01|"/>
    <n v="1272"/>
    <n v="2.66"/>
    <n v="3.31"/>
  </r>
  <r>
    <x v="0"/>
    <x v="0"/>
    <x v="6"/>
    <s v="Delta"/>
    <s v="|04/06/02|"/>
    <n v="1248"/>
    <n v="2.71"/>
    <n v="3.64"/>
  </r>
  <r>
    <x v="0"/>
    <x v="0"/>
    <x v="6"/>
    <s v="Delta"/>
    <s v="|04/06/04|"/>
    <n v="2544"/>
    <n v="2.59"/>
    <n v="3.89"/>
  </r>
  <r>
    <x v="0"/>
    <x v="0"/>
    <x v="6"/>
    <s v="Delta"/>
    <s v="|08/04/03|"/>
    <n v="1932"/>
    <n v="2.59"/>
    <n v="3.89"/>
  </r>
  <r>
    <x v="0"/>
    <x v="0"/>
    <x v="6"/>
    <s v="Delta"/>
    <s v="|08/04/05|"/>
    <n v="1704"/>
    <n v="2.58"/>
    <n v="3.31"/>
  </r>
  <r>
    <x v="0"/>
    <x v="0"/>
    <x v="6"/>
    <s v="Delta"/>
    <s v="|08/04/06|"/>
    <n v="2688"/>
    <n v="2.93"/>
    <n v="3.7"/>
  </r>
  <r>
    <x v="0"/>
    <x v="0"/>
    <x v="5"/>
    <s v="Suchard"/>
    <s v="|99/03/01|"/>
    <n v="1164"/>
    <n v="1.31"/>
    <n v="1.87"/>
  </r>
  <r>
    <x v="0"/>
    <x v="0"/>
    <x v="5"/>
    <s v="Suchard"/>
    <s v="|99/03/02|"/>
    <n v="852"/>
    <n v="1.1399999999999999"/>
    <n v="1.72"/>
  </r>
  <r>
    <x v="0"/>
    <x v="0"/>
    <x v="5"/>
    <s v="Suchard"/>
    <s v="|99/03/03|"/>
    <n v="1032"/>
    <n v="1.44"/>
    <n v="1.64"/>
  </r>
  <r>
    <x v="0"/>
    <x v="0"/>
    <x v="5"/>
    <s v="Suchard"/>
    <s v="|99/03/04|"/>
    <n v="780"/>
    <n v="1.32"/>
    <n v="1.79"/>
  </r>
  <r>
    <x v="0"/>
    <x v="0"/>
    <x v="5"/>
    <s v="Suchard"/>
    <s v="|99/03/05|"/>
    <n v="1224"/>
    <n v="1.48"/>
    <n v="1.78"/>
  </r>
  <r>
    <x v="0"/>
    <x v="0"/>
    <x v="5"/>
    <s v="Suchard"/>
    <s v="|99/03/06|"/>
    <n v="600"/>
    <n v="1.36"/>
    <n v="1.74"/>
  </r>
  <r>
    <x v="0"/>
    <x v="0"/>
    <x v="5"/>
    <s v="Suchard"/>
    <s v="|99/03/07|"/>
    <n v="1176"/>
    <n v="1.4"/>
    <n v="1.8"/>
  </r>
  <r>
    <x v="0"/>
    <x v="0"/>
    <x v="5"/>
    <s v="Suchard"/>
    <s v="|99/03/08|"/>
    <n v="1068"/>
    <n v="1.49"/>
    <n v="1.65"/>
  </r>
  <r>
    <x v="0"/>
    <x v="0"/>
    <x v="5"/>
    <s v="Suchard"/>
    <s v="|99/03/09|"/>
    <n v="1176"/>
    <n v="1.35"/>
    <n v="1.76"/>
  </r>
  <r>
    <x v="0"/>
    <x v="0"/>
    <x v="6"/>
    <s v="Creamy treat"/>
    <s v="|60/01/01|"/>
    <n v="2292"/>
    <n v="2.64"/>
    <n v="3.86"/>
  </r>
  <r>
    <x v="0"/>
    <x v="0"/>
    <x v="6"/>
    <s v="Creamy treat"/>
    <s v="|60/01/02|"/>
    <n v="1404"/>
    <n v="2.68"/>
    <n v="3.43"/>
  </r>
  <r>
    <x v="0"/>
    <x v="0"/>
    <x v="6"/>
    <s v="Creamy treat"/>
    <s v="|60/01/03|"/>
    <n v="1344"/>
    <n v="2.75"/>
    <n v="3.48"/>
  </r>
  <r>
    <x v="0"/>
    <x v="0"/>
    <x v="6"/>
    <s v="Creamy treat"/>
    <s v="|60/01/04|"/>
    <n v="1896"/>
    <n v="2.5099999999999998"/>
    <n v="3.42"/>
  </r>
  <r>
    <x v="0"/>
    <x v="0"/>
    <x v="6"/>
    <s v="Creamy treat"/>
    <s v="|60/01/05|"/>
    <n v="1332"/>
    <n v="2.99"/>
    <n v="3.31"/>
  </r>
  <r>
    <x v="0"/>
    <x v="0"/>
    <x v="6"/>
    <s v="Creamy treat"/>
    <s v="|60/01/06|"/>
    <n v="1560"/>
    <n v="2.86"/>
    <n v="3.73"/>
  </r>
  <r>
    <x v="0"/>
    <x v="0"/>
    <x v="2"/>
    <s v="Kimbo"/>
    <s v="|30/01/01|"/>
    <n v="9108"/>
    <n v="0.52"/>
    <n v="1.02"/>
  </r>
  <r>
    <x v="0"/>
    <x v="0"/>
    <x v="2"/>
    <s v="Kimbo"/>
    <s v="|30/01/02|"/>
    <n v="6120"/>
    <n v="1.1299999999999999"/>
    <n v="1.06"/>
  </r>
  <r>
    <x v="0"/>
    <x v="0"/>
    <x v="2"/>
    <s v="Kimbo"/>
    <s v="|30/01/03|"/>
    <n v="8436"/>
    <n v="0.78"/>
    <n v="1.04"/>
  </r>
  <r>
    <x v="0"/>
    <x v="0"/>
    <x v="2"/>
    <s v="Kimbo"/>
    <s v="|30/01/04|"/>
    <n v="6228"/>
    <n v="0.52"/>
    <n v="1.1000000000000001"/>
  </r>
  <r>
    <x v="0"/>
    <x v="0"/>
    <x v="2"/>
    <s v="Kimbo"/>
    <s v="|30/01/05|"/>
    <n v="8880"/>
    <n v="0.93"/>
    <n v="1.01"/>
  </r>
  <r>
    <x v="0"/>
    <x v="0"/>
    <x v="2"/>
    <s v="Kimbo"/>
    <s v="|30/01/06|"/>
    <n v="7188"/>
    <n v="0.52"/>
    <n v="0.96"/>
  </r>
  <r>
    <x v="0"/>
    <x v="0"/>
    <x v="2"/>
    <s v="Kimbo"/>
    <s v="|30/01/07|"/>
    <n v="5772"/>
    <n v="0.68"/>
    <n v="0.98"/>
  </r>
  <r>
    <x v="0"/>
    <x v="0"/>
    <x v="2"/>
    <s v="Kimbo"/>
    <s v="|30/01/08|"/>
    <n v="6372"/>
    <n v="1.1200000000000001"/>
    <n v="0.9"/>
  </r>
  <r>
    <x v="0"/>
    <x v="0"/>
    <x v="2"/>
    <s v="Kimbo"/>
    <s v="|30/01/09|"/>
    <n v="6540"/>
    <n v="1.05"/>
    <n v="1.01"/>
  </r>
  <r>
    <x v="0"/>
    <x v="0"/>
    <x v="2"/>
    <s v="Kimbo"/>
    <s v="|30/01/10|"/>
    <n v="5028"/>
    <n v="1.1399999999999999"/>
    <n v="1.04"/>
  </r>
  <r>
    <x v="0"/>
    <x v="0"/>
    <x v="2"/>
    <s v="Kimbo"/>
    <s v="|30/01/11|"/>
    <n v="6840"/>
    <n v="1.19"/>
    <n v="1.1399999999999999"/>
  </r>
  <r>
    <x v="0"/>
    <x v="0"/>
    <x v="2"/>
    <s v="Kimbo"/>
    <s v="|30/01/12|"/>
    <n v="8160"/>
    <n v="0.94"/>
    <n v="1.1299999999999999"/>
  </r>
  <r>
    <x v="0"/>
    <x v="0"/>
    <x v="2"/>
    <s v="Kimbo"/>
    <s v="|30/01/13|"/>
    <n v="7608"/>
    <n v="0.51"/>
    <n v="1.19"/>
  </r>
  <r>
    <x v="0"/>
    <x v="0"/>
    <x v="2"/>
    <s v="Kimbo"/>
    <s v="|30/01/14|"/>
    <n v="7992"/>
    <n v="0.51"/>
    <n v="1.02"/>
  </r>
  <r>
    <x v="0"/>
    <x v="0"/>
    <x v="2"/>
    <s v="Kimbo"/>
    <s v="|30/01/15|"/>
    <n v="8916"/>
    <n v="0.52"/>
    <n v="1.1200000000000001"/>
  </r>
  <r>
    <x v="0"/>
    <x v="0"/>
    <x v="2"/>
    <s v="Kimbo"/>
    <s v="|30/01/16|"/>
    <n v="5136"/>
    <n v="0.84"/>
    <n v="0.93"/>
  </r>
  <r>
    <x v="0"/>
    <x v="0"/>
    <x v="2"/>
    <s v="Kimbo"/>
    <s v="|30/01/17|"/>
    <n v="5232"/>
    <n v="0.46"/>
    <n v="1.1200000000000001"/>
  </r>
  <r>
    <x v="0"/>
    <x v="0"/>
    <x v="2"/>
    <s v="Kimbo"/>
    <s v="|30/01/18|"/>
    <n v="6576"/>
    <n v="0.94"/>
    <n v="0.96"/>
  </r>
  <r>
    <x v="0"/>
    <x v="0"/>
    <x v="2"/>
    <s v="Kimbo"/>
    <s v="|30/01/19|"/>
    <n v="6684"/>
    <n v="0.68"/>
    <n v="1.1299999999999999"/>
  </r>
  <r>
    <x v="0"/>
    <x v="0"/>
    <x v="11"/>
    <s v="Chocopops"/>
    <s v="|94/00/01|"/>
    <n v="264"/>
    <n v="1.45"/>
    <n v="1.7"/>
  </r>
  <r>
    <x v="0"/>
    <x v="0"/>
    <x v="11"/>
    <s v="Chocopops"/>
    <s v="|94/00/02|"/>
    <n v="624"/>
    <n v="1.59"/>
    <n v="1.72"/>
  </r>
  <r>
    <x v="0"/>
    <x v="0"/>
    <x v="11"/>
    <s v="Chocopops"/>
    <s v="|94/00/03|"/>
    <n v="300"/>
    <n v="1.49"/>
    <n v="1.79"/>
  </r>
  <r>
    <x v="0"/>
    <x v="0"/>
    <x v="11"/>
    <s v="Chocopops"/>
    <s v="|94/00/04|"/>
    <n v="516"/>
    <n v="1.44"/>
    <n v="1.75"/>
  </r>
  <r>
    <x v="0"/>
    <x v="0"/>
    <x v="11"/>
    <s v="Chocopops"/>
    <s v="|94/00/05|"/>
    <n v="588"/>
    <n v="1.51"/>
    <n v="1.9"/>
  </r>
  <r>
    <x v="0"/>
    <x v="0"/>
    <x v="11"/>
    <s v="Chocopops"/>
    <s v="|94/00/06|"/>
    <n v="612"/>
    <n v="1.47"/>
    <n v="1.9"/>
  </r>
  <r>
    <x v="0"/>
    <x v="0"/>
    <x v="11"/>
    <s v="Chocopops"/>
    <s v="|94/00/07|"/>
    <n v="516"/>
    <n v="1.49"/>
    <n v="1.73"/>
  </r>
  <r>
    <x v="0"/>
    <x v="0"/>
    <x v="11"/>
    <s v="Chocopops"/>
    <s v="|94/00/08|"/>
    <n v="408"/>
    <n v="1.56"/>
    <n v="1.8"/>
  </r>
  <r>
    <x v="0"/>
    <x v="0"/>
    <x v="11"/>
    <s v="Chocopops"/>
    <s v="|94/00/09|"/>
    <n v="264"/>
    <n v="1.42"/>
    <n v="1.86"/>
  </r>
  <r>
    <x v="0"/>
    <x v="0"/>
    <x v="11"/>
    <s v="Chocopops"/>
    <s v="|94/00/10|"/>
    <n v="708"/>
    <n v="1.48"/>
    <n v="1.71"/>
  </r>
  <r>
    <x v="0"/>
    <x v="0"/>
    <x v="11"/>
    <s v="Chocopops"/>
    <s v="|94/00/11|"/>
    <n v="240"/>
    <n v="1.48"/>
    <n v="1.83"/>
  </r>
  <r>
    <x v="0"/>
    <x v="0"/>
    <x v="11"/>
    <s v="Chocopops"/>
    <s v="|94/00/12|"/>
    <n v="420"/>
    <n v="1.53"/>
    <n v="1.79"/>
  </r>
  <r>
    <x v="0"/>
    <x v="0"/>
    <x v="11"/>
    <s v="Chocopops"/>
    <s v="|94/00/13|"/>
    <n v="684"/>
    <n v="1.48"/>
    <n v="1.86"/>
  </r>
  <r>
    <x v="0"/>
    <x v="0"/>
    <x v="11"/>
    <s v="Chocopops"/>
    <s v="|94/00/14|"/>
    <n v="336"/>
    <n v="1.53"/>
    <n v="1.75"/>
  </r>
  <r>
    <x v="0"/>
    <x v="0"/>
    <x v="11"/>
    <s v="Chocopops"/>
    <s v="|94/00/15|"/>
    <n v="324"/>
    <n v="1.51"/>
    <n v="1.83"/>
  </r>
  <r>
    <x v="0"/>
    <x v="0"/>
    <x v="11"/>
    <s v="Chocopops"/>
    <s v="|94/00/16|"/>
    <n v="444"/>
    <n v="1.52"/>
    <n v="1.81"/>
  </r>
  <r>
    <x v="0"/>
    <x v="0"/>
    <x v="11"/>
    <s v="Chocopops"/>
    <s v="|94/00/17|"/>
    <n v="324"/>
    <n v="1.4"/>
    <n v="1.79"/>
  </r>
  <r>
    <x v="0"/>
    <x v="0"/>
    <x v="11"/>
    <s v="Chocopops"/>
    <s v="|94/00/18|"/>
    <n v="552"/>
    <n v="1.41"/>
    <n v="1.83"/>
  </r>
  <r>
    <x v="0"/>
    <x v="0"/>
    <x v="11"/>
    <s v="Chocopops"/>
    <s v="|94/00/19|"/>
    <n v="552"/>
    <n v="1.49"/>
    <n v="1.82"/>
  </r>
  <r>
    <x v="0"/>
    <x v="0"/>
    <x v="11"/>
    <s v="Chocopops"/>
    <s v="|94/00/20|"/>
    <n v="672"/>
    <n v="1.48"/>
    <n v="1.83"/>
  </r>
  <r>
    <x v="0"/>
    <x v="0"/>
    <x v="11"/>
    <s v="Chocopops"/>
    <s v="|94/00/30|"/>
    <n v="480"/>
    <n v="1.49"/>
    <n v="1.76"/>
  </r>
  <r>
    <x v="0"/>
    <x v="0"/>
    <x v="11"/>
    <s v="Chocopops"/>
    <s v="|94/00/31|"/>
    <n v="252"/>
    <n v="1.41"/>
    <n v="1.77"/>
  </r>
  <r>
    <x v="0"/>
    <x v="0"/>
    <x v="11"/>
    <s v="Chocopops"/>
    <s v="|94/00/32|"/>
    <n v="612"/>
    <n v="1.55"/>
    <n v="1.88"/>
  </r>
  <r>
    <x v="0"/>
    <x v="0"/>
    <x v="11"/>
    <s v="Chocopops"/>
    <s v="|94/00/50|"/>
    <n v="468"/>
    <n v="1.49"/>
    <n v="1.79"/>
  </r>
  <r>
    <x v="0"/>
    <x v="0"/>
    <x v="11"/>
    <s v="Chocopops"/>
    <s v="|94/00/51|"/>
    <n v="348"/>
    <n v="1.41"/>
    <n v="1.79"/>
  </r>
  <r>
    <x v="0"/>
    <x v="0"/>
    <x v="11"/>
    <s v="Chocopops"/>
    <s v="|94/00/52|"/>
    <n v="420"/>
    <n v="1.58"/>
    <n v="1.7"/>
  </r>
  <r>
    <x v="0"/>
    <x v="0"/>
    <x v="11"/>
    <s v="Chocopops"/>
    <s v="|94/00/53|"/>
    <n v="264"/>
    <n v="1.58"/>
    <n v="1.87"/>
  </r>
  <r>
    <x v="0"/>
    <x v="0"/>
    <x v="11"/>
    <s v="Chocopops"/>
    <s v="|94/01/00|"/>
    <n v="720"/>
    <n v="1.4"/>
    <n v="1.81"/>
  </r>
  <r>
    <x v="0"/>
    <x v="0"/>
    <x v="11"/>
    <s v="Chocopops"/>
    <s v="|94/01/01|"/>
    <n v="276"/>
    <n v="1.49"/>
    <n v="1.75"/>
  </r>
  <r>
    <x v="0"/>
    <x v="0"/>
    <x v="11"/>
    <s v="Chocopops"/>
    <s v="|94/01/02|"/>
    <n v="420"/>
    <n v="1.48"/>
    <n v="1.8"/>
  </r>
  <r>
    <x v="0"/>
    <x v="0"/>
    <x v="11"/>
    <s v="Chocopops"/>
    <s v="|94/02/01|"/>
    <n v="600"/>
    <n v="1.56"/>
    <n v="1.85"/>
  </r>
  <r>
    <x v="0"/>
    <x v="0"/>
    <x v="11"/>
    <s v="Chocopops"/>
    <s v="|94/02/02|"/>
    <n v="720"/>
    <n v="1.46"/>
    <n v="1.9"/>
  </r>
  <r>
    <x v="0"/>
    <x v="0"/>
    <x v="11"/>
    <s v="Chocopops"/>
    <s v="|94/02/04|"/>
    <n v="612"/>
    <n v="1.44"/>
    <n v="1.76"/>
  </r>
  <r>
    <x v="0"/>
    <x v="0"/>
    <x v="11"/>
    <s v="Chocopops"/>
    <s v="|94/02/07|"/>
    <n v="276"/>
    <n v="1.51"/>
    <n v="1.85"/>
  </r>
  <r>
    <x v="0"/>
    <x v="0"/>
    <x v="11"/>
    <s v="Chocopops"/>
    <s v="|94/03/01|"/>
    <n v="720"/>
    <n v="1.4"/>
    <n v="1.86"/>
  </r>
  <r>
    <x v="0"/>
    <x v="0"/>
    <x v="11"/>
    <s v="Chocopops"/>
    <s v="|94/03/02|"/>
    <n v="444"/>
    <n v="1.49"/>
    <n v="1.9"/>
  </r>
  <r>
    <x v="0"/>
    <x v="0"/>
    <x v="11"/>
    <s v="Chocopops"/>
    <s v="|94/03/03|"/>
    <n v="624"/>
    <n v="1.52"/>
    <n v="1.78"/>
  </r>
  <r>
    <x v="0"/>
    <x v="0"/>
    <x v="11"/>
    <s v="Chocopops"/>
    <s v="|94/03/04|"/>
    <n v="504"/>
    <n v="1.41"/>
    <n v="1.87"/>
  </r>
  <r>
    <x v="0"/>
    <x v="0"/>
    <x v="11"/>
    <s v="Chocopops"/>
    <s v="|94/03/05|"/>
    <n v="576"/>
    <n v="1.43"/>
    <n v="1.88"/>
  </r>
  <r>
    <x v="0"/>
    <x v="0"/>
    <x v="11"/>
    <s v="Chocopops"/>
    <s v="|94/03/06|"/>
    <n v="696"/>
    <n v="1.56"/>
    <n v="1.84"/>
  </r>
  <r>
    <x v="0"/>
    <x v="0"/>
    <x v="11"/>
    <s v="Chocopops"/>
    <s v="|94/03/07|"/>
    <n v="312"/>
    <n v="1.52"/>
    <n v="1.71"/>
  </r>
  <r>
    <x v="0"/>
    <x v="0"/>
    <x v="11"/>
    <s v="Chocopops"/>
    <s v="|94/03/08|"/>
    <n v="612"/>
    <n v="1.41"/>
    <n v="1.81"/>
  </r>
  <r>
    <x v="0"/>
    <x v="0"/>
    <x v="11"/>
    <s v="Chocopops"/>
    <s v="|94/03/09|"/>
    <n v="720"/>
    <n v="1.53"/>
    <n v="1.7"/>
  </r>
  <r>
    <x v="0"/>
    <x v="0"/>
    <x v="11"/>
    <s v="Chocopops"/>
    <s v="|94/03/10|"/>
    <n v="252"/>
    <n v="1.4"/>
    <n v="1.89"/>
  </r>
  <r>
    <x v="0"/>
    <x v="0"/>
    <x v="11"/>
    <s v="Chocopops"/>
    <s v="|94/03/11|"/>
    <n v="492"/>
    <n v="1.51"/>
    <n v="1.76"/>
  </r>
  <r>
    <x v="0"/>
    <x v="0"/>
    <x v="11"/>
    <s v="Chocopops"/>
    <s v="|94/03/12|"/>
    <n v="456"/>
    <n v="1.53"/>
    <n v="1.76"/>
  </r>
  <r>
    <x v="0"/>
    <x v="0"/>
    <x v="11"/>
    <s v="Chocopops"/>
    <s v="|94/03/14|"/>
    <n v="636"/>
    <n v="1.46"/>
    <n v="1.88"/>
  </r>
  <r>
    <x v="0"/>
    <x v="0"/>
    <x v="11"/>
    <s v="Chocopops"/>
    <s v="|94/03/15|"/>
    <n v="384"/>
    <n v="1.59"/>
    <n v="1.78"/>
  </r>
  <r>
    <x v="0"/>
    <x v="0"/>
    <x v="11"/>
    <s v="Chocopops"/>
    <s v="|94/03/16|"/>
    <n v="468"/>
    <n v="1.42"/>
    <n v="1.89"/>
  </r>
  <r>
    <x v="0"/>
    <x v="0"/>
    <x v="11"/>
    <s v="Chocopops"/>
    <s v="|94/03/17|"/>
    <n v="528"/>
    <n v="1.49"/>
    <n v="1.75"/>
  </r>
  <r>
    <x v="0"/>
    <x v="0"/>
    <x v="11"/>
    <s v="Chocopops"/>
    <s v="|94/03/18|"/>
    <n v="252"/>
    <n v="1.56"/>
    <n v="1.79"/>
  </r>
  <r>
    <x v="0"/>
    <x v="0"/>
    <x v="11"/>
    <s v="Chocopops"/>
    <s v="|94/04/01|"/>
    <n v="444"/>
    <n v="1.46"/>
    <n v="1.74"/>
  </r>
  <r>
    <x v="0"/>
    <x v="0"/>
    <x v="11"/>
    <s v="Chocopops"/>
    <s v="|94/04/02|"/>
    <n v="240"/>
    <n v="1.46"/>
    <n v="1.84"/>
  </r>
  <r>
    <x v="0"/>
    <x v="0"/>
    <x v="11"/>
    <s v="Chocopops"/>
    <s v="|94/04/03|"/>
    <n v="480"/>
    <n v="1.58"/>
    <n v="1.85"/>
  </r>
  <r>
    <x v="0"/>
    <x v="0"/>
    <x v="11"/>
    <s v="Chocopops"/>
    <s v="|94/04/05|"/>
    <n v="396"/>
    <n v="1.41"/>
    <n v="1.71"/>
  </r>
  <r>
    <x v="0"/>
    <x v="0"/>
    <x v="11"/>
    <s v="Chocopops"/>
    <s v="|94/04/06|"/>
    <n v="372"/>
    <n v="1.57"/>
    <n v="1.78"/>
  </r>
  <r>
    <x v="0"/>
    <x v="0"/>
    <x v="11"/>
    <s v="Chocopops"/>
    <s v="|94/04/07|"/>
    <n v="396"/>
    <n v="1.52"/>
    <n v="1.76"/>
  </r>
  <r>
    <x v="0"/>
    <x v="0"/>
    <x v="11"/>
    <s v="Chocopops"/>
    <s v="|94/04/08|"/>
    <n v="552"/>
    <n v="1.45"/>
    <n v="1.72"/>
  </r>
  <r>
    <x v="0"/>
    <x v="0"/>
    <x v="11"/>
    <s v="Chocopops"/>
    <s v="|94/04/09|"/>
    <n v="612"/>
    <n v="1.58"/>
    <n v="1.88"/>
  </r>
  <r>
    <x v="0"/>
    <x v="0"/>
    <x v="11"/>
    <s v="Chocopops"/>
    <s v="|94/05/01|"/>
    <n v="276"/>
    <n v="1.57"/>
    <n v="1.83"/>
  </r>
  <r>
    <x v="0"/>
    <x v="0"/>
    <x v="11"/>
    <s v="Chocopops"/>
    <s v="|94/05/02|"/>
    <n v="264"/>
    <n v="1.42"/>
    <n v="1.74"/>
  </r>
  <r>
    <x v="0"/>
    <x v="0"/>
    <x v="11"/>
    <s v="Chocopops"/>
    <s v="|94/05/03|"/>
    <n v="660"/>
    <n v="1.56"/>
    <n v="1.86"/>
  </r>
  <r>
    <x v="0"/>
    <x v="0"/>
    <x v="11"/>
    <s v="Chocopops"/>
    <s v="|94/05/08|"/>
    <n v="300"/>
    <n v="1.48"/>
    <n v="1.84"/>
  </r>
  <r>
    <x v="0"/>
    <x v="0"/>
    <x v="11"/>
    <s v="Chocopops"/>
    <s v="|94/05/09|"/>
    <n v="492"/>
    <n v="1.59"/>
    <n v="1.85"/>
  </r>
  <r>
    <x v="0"/>
    <x v="0"/>
    <x v="11"/>
    <s v="Chocopops"/>
    <s v="|94/05/10|"/>
    <n v="588"/>
    <n v="1.52"/>
    <n v="1.72"/>
  </r>
  <r>
    <x v="0"/>
    <x v="0"/>
    <x v="11"/>
    <s v="Chocopops"/>
    <s v="|94/05/11|"/>
    <n v="588"/>
    <n v="1.41"/>
    <n v="1.78"/>
  </r>
  <r>
    <x v="0"/>
    <x v="0"/>
    <x v="11"/>
    <s v="Chocopops"/>
    <s v="|94/05/12|"/>
    <n v="648"/>
    <n v="1.46"/>
    <n v="1.72"/>
  </r>
  <r>
    <x v="0"/>
    <x v="0"/>
    <x v="11"/>
    <s v="Chocopops"/>
    <s v="|94/06/01|"/>
    <n v="384"/>
    <n v="1.53"/>
    <n v="1.79"/>
  </r>
  <r>
    <x v="0"/>
    <x v="0"/>
    <x v="11"/>
    <s v="Chocopops"/>
    <s v="|94/06/02|"/>
    <n v="708"/>
    <n v="1.48"/>
    <n v="1.76"/>
  </r>
  <r>
    <x v="0"/>
    <x v="0"/>
    <x v="11"/>
    <s v="Chocopops"/>
    <s v="|94/06/03|"/>
    <n v="564"/>
    <n v="1.6"/>
    <n v="1.85"/>
  </r>
  <r>
    <x v="0"/>
    <x v="0"/>
    <x v="5"/>
    <s v="Chocowaff"/>
    <s v="|96/01/01|"/>
    <n v="756"/>
    <n v="1.45"/>
    <n v="1.7"/>
  </r>
  <r>
    <x v="0"/>
    <x v="0"/>
    <x v="5"/>
    <s v="Chocowaff"/>
    <s v="|96/01/02|"/>
    <n v="720"/>
    <n v="1.46"/>
    <n v="1.64"/>
  </r>
  <r>
    <x v="0"/>
    <x v="0"/>
    <x v="5"/>
    <s v="Chocowaff"/>
    <s v="|96/01/03|"/>
    <n v="636"/>
    <n v="1.3"/>
    <n v="1.76"/>
  </r>
  <r>
    <x v="0"/>
    <x v="0"/>
    <x v="5"/>
    <s v="Chocowaff"/>
    <s v="|96/01/04|"/>
    <n v="648"/>
    <n v="1.1599999999999999"/>
    <n v="1.77"/>
  </r>
  <r>
    <x v="0"/>
    <x v="0"/>
    <x v="5"/>
    <s v="Chocowaff"/>
    <s v="|96/01/05|"/>
    <n v="768"/>
    <n v="1.17"/>
    <n v="1.75"/>
  </r>
  <r>
    <x v="0"/>
    <x v="0"/>
    <x v="5"/>
    <s v="Chocowaff"/>
    <s v="|96/01/06a|"/>
    <n v="900"/>
    <n v="1.1000000000000001"/>
    <n v="1.84"/>
  </r>
  <r>
    <x v="0"/>
    <x v="0"/>
    <x v="5"/>
    <s v="Chocowaff"/>
    <s v="|96/01/07a|"/>
    <n v="888"/>
    <n v="1.27"/>
    <n v="1.89"/>
  </r>
  <r>
    <x v="0"/>
    <x v="0"/>
    <x v="5"/>
    <s v="Chocowaff"/>
    <s v="|96/01/08|"/>
    <n v="888"/>
    <n v="1.35"/>
    <n v="1.64"/>
  </r>
  <r>
    <x v="0"/>
    <x v="0"/>
    <x v="5"/>
    <s v="Chocowaff"/>
    <s v="|96/01/09|"/>
    <n v="1152"/>
    <n v="1.21"/>
    <n v="1.74"/>
  </r>
  <r>
    <x v="0"/>
    <x v="0"/>
    <x v="5"/>
    <s v="Chocowaff"/>
    <s v="|96/01/10|"/>
    <n v="732"/>
    <n v="1.24"/>
    <n v="1.64"/>
  </r>
  <r>
    <x v="0"/>
    <x v="0"/>
    <x v="5"/>
    <s v="Chocowaff"/>
    <s v="|96/01/11|"/>
    <n v="1128"/>
    <n v="1.36"/>
    <n v="1.7"/>
  </r>
  <r>
    <x v="0"/>
    <x v="0"/>
    <x v="5"/>
    <s v="Chocowaff"/>
    <s v="|96/01/12|"/>
    <n v="1308"/>
    <n v="1.43"/>
    <n v="1.65"/>
  </r>
  <r>
    <x v="0"/>
    <x v="0"/>
    <x v="3"/>
    <s v="Dr Pepper"/>
    <s v="|03/01/01|"/>
    <n v="120"/>
    <n v="1.18"/>
    <n v="1.32"/>
  </r>
  <r>
    <x v="0"/>
    <x v="0"/>
    <x v="3"/>
    <s v="Dr Pepper"/>
    <s v="|03/01/02|"/>
    <n v="60"/>
    <n v="1.19"/>
    <n v="1.27"/>
  </r>
  <r>
    <x v="0"/>
    <x v="0"/>
    <x v="2"/>
    <s v="Pausa Caffe'"/>
    <s v="|12/12/00|"/>
    <n v="8088"/>
    <n v="0.98"/>
    <n v="1.01"/>
  </r>
  <r>
    <x v="0"/>
    <x v="0"/>
    <x v="2"/>
    <s v="Pausa Caffe'"/>
    <s v="|12/12/01|"/>
    <n v="8388"/>
    <n v="0.88"/>
    <n v="0.93"/>
  </r>
  <r>
    <x v="0"/>
    <x v="0"/>
    <x v="2"/>
    <s v="Pausa Caffe'"/>
    <s v="|12/12/02|"/>
    <n v="6300"/>
    <n v="0.81"/>
    <n v="1.1299999999999999"/>
  </r>
  <r>
    <x v="0"/>
    <x v="0"/>
    <x v="2"/>
    <s v="Pausa Caffe'"/>
    <s v="|12/12/03|"/>
    <n v="9240"/>
    <n v="0.53"/>
    <n v="1.18"/>
  </r>
  <r>
    <x v="0"/>
    <x v="0"/>
    <x v="2"/>
    <s v="Pausa Caffe'"/>
    <s v="|12/12/04|"/>
    <n v="5616"/>
    <n v="0.82"/>
    <n v="1.06"/>
  </r>
  <r>
    <x v="0"/>
    <x v="0"/>
    <x v="2"/>
    <s v="Pausa Caffe'"/>
    <s v="|12/12/06|"/>
    <n v="5736"/>
    <n v="0.79"/>
    <n v="1.1499999999999999"/>
  </r>
  <r>
    <x v="0"/>
    <x v="0"/>
    <x v="2"/>
    <s v="Pausa Caffe'"/>
    <s v="|12/12/07|"/>
    <n v="8196"/>
    <n v="0.84"/>
    <n v="0.94"/>
  </r>
  <r>
    <x v="0"/>
    <x v="0"/>
    <x v="2"/>
    <s v="Pausa Caffe'"/>
    <s v="|12/12/105|"/>
    <n v="5148"/>
    <n v="0.44"/>
    <n v="1.03"/>
  </r>
  <r>
    <x v="0"/>
    <x v="0"/>
    <x v="2"/>
    <s v="Pausa Caffe'"/>
    <s v="|12/12/107|"/>
    <n v="9396"/>
    <n v="0.76"/>
    <n v="1.04"/>
  </r>
  <r>
    <x v="0"/>
    <x v="0"/>
    <x v="2"/>
    <s v="Pausa Caffe'"/>
    <s v="|12/12/108|"/>
    <n v="6696"/>
    <n v="0.98"/>
    <n v="1.1200000000000001"/>
  </r>
  <r>
    <x v="0"/>
    <x v="0"/>
    <x v="2"/>
    <s v="Pausa Caffe'"/>
    <s v="|12/12/110|"/>
    <n v="5784"/>
    <n v="0.6"/>
    <n v="1.1299999999999999"/>
  </r>
  <r>
    <x v="0"/>
    <x v="0"/>
    <x v="2"/>
    <s v="Pausa Caffe'"/>
    <s v="|12/12/112|"/>
    <n v="6060"/>
    <n v="0.67"/>
    <n v="1.01"/>
  </r>
  <r>
    <x v="0"/>
    <x v="0"/>
    <x v="2"/>
    <s v="Pausa Caffe'"/>
    <s v="|12/12/113|"/>
    <n v="7512"/>
    <n v="1.0900000000000001"/>
    <n v="1.18"/>
  </r>
  <r>
    <x v="0"/>
    <x v="0"/>
    <x v="2"/>
    <s v="Pausa Caffe'"/>
    <s v="|12/12/13|"/>
    <n v="8472"/>
    <n v="0.99"/>
    <n v="1.1000000000000001"/>
  </r>
  <r>
    <x v="0"/>
    <x v="0"/>
    <x v="2"/>
    <s v="Pausa Caffe'"/>
    <s v="|12/12/18|"/>
    <n v="6228"/>
    <n v="0.99"/>
    <n v="1.07"/>
  </r>
  <r>
    <x v="0"/>
    <x v="0"/>
    <x v="2"/>
    <s v="Pausa Caffe'"/>
    <s v="|12/12/27|"/>
    <n v="7944"/>
    <n v="0.62"/>
    <n v="1.05"/>
  </r>
  <r>
    <x v="0"/>
    <x v="0"/>
    <x v="2"/>
    <s v="Pausa Caffe'"/>
    <s v="|12/12/36|"/>
    <n v="7956"/>
    <n v="0.82"/>
    <n v="1.1499999999999999"/>
  </r>
  <r>
    <x v="0"/>
    <x v="0"/>
    <x v="2"/>
    <s v="Pausa Caffe'"/>
    <s v="|12/12/43|"/>
    <n v="6036"/>
    <n v="0.76"/>
    <n v="1.1399999999999999"/>
  </r>
  <r>
    <x v="0"/>
    <x v="0"/>
    <x v="2"/>
    <s v="Pausa Caffe'"/>
    <s v="|12/12/45|"/>
    <n v="8532"/>
    <n v="0.54"/>
    <n v="1.0900000000000001"/>
  </r>
  <r>
    <x v="0"/>
    <x v="0"/>
    <x v="2"/>
    <s v="Pausa Caffe'"/>
    <s v="|12/12/47|"/>
    <n v="7296"/>
    <n v="0.61"/>
    <n v="1.04"/>
  </r>
  <r>
    <x v="0"/>
    <x v="0"/>
    <x v="2"/>
    <s v="Pausa Caffe'"/>
    <s v="|12/12/50|"/>
    <n v="8712"/>
    <n v="0.89"/>
    <n v="1.07"/>
  </r>
  <r>
    <x v="0"/>
    <x v="0"/>
    <x v="2"/>
    <s v="Pausa Caffe'"/>
    <s v="|12/12/51|"/>
    <n v="7644"/>
    <n v="0.79"/>
    <n v="1.04"/>
  </r>
  <r>
    <x v="0"/>
    <x v="0"/>
    <x v="2"/>
    <s v="Pausa Caffe'"/>
    <s v="|12/12/53|"/>
    <n v="8268"/>
    <n v="1.03"/>
    <n v="1.2"/>
  </r>
  <r>
    <x v="0"/>
    <x v="0"/>
    <x v="2"/>
    <s v="Pausa Caffe'"/>
    <s v="|12/12/586|"/>
    <n v="7824"/>
    <n v="0.63"/>
    <n v="1.1599999999999999"/>
  </r>
  <r>
    <x v="0"/>
    <x v="0"/>
    <x v="2"/>
    <s v="Pausa Caffe'"/>
    <s v="|12/12/62|"/>
    <n v="7908"/>
    <n v="0.47"/>
    <n v="0.9"/>
  </r>
  <r>
    <x v="0"/>
    <x v="0"/>
    <x v="2"/>
    <s v="Pausa Caffe'"/>
    <s v="|12/12/67|"/>
    <n v="6072"/>
    <n v="0.91"/>
    <n v="1.1299999999999999"/>
  </r>
  <r>
    <x v="0"/>
    <x v="0"/>
    <x v="2"/>
    <s v="Pausa Caffe'"/>
    <s v="|12/12/68|"/>
    <n v="9048"/>
    <n v="1.0900000000000001"/>
    <n v="1.01"/>
  </r>
  <r>
    <x v="0"/>
    <x v="0"/>
    <x v="2"/>
    <s v="Pausa Caffe'"/>
    <s v="|12/12/69|"/>
    <n v="5280"/>
    <n v="0.59"/>
    <n v="1.0900000000000001"/>
  </r>
  <r>
    <x v="0"/>
    <x v="0"/>
    <x v="2"/>
    <s v="Pausa Caffe'"/>
    <s v="|12/12/71|"/>
    <n v="7284"/>
    <n v="0.52"/>
    <n v="1.07"/>
  </r>
  <r>
    <x v="0"/>
    <x v="0"/>
    <x v="2"/>
    <s v="Pausa Caffe'"/>
    <s v="|12/12/73|"/>
    <n v="5460"/>
    <n v="0.5"/>
    <n v="0.92"/>
  </r>
  <r>
    <x v="0"/>
    <x v="0"/>
    <x v="2"/>
    <s v="Pausa Caffe'"/>
    <s v="|12/12/74|"/>
    <n v="9144"/>
    <n v="1.2"/>
    <n v="0.99"/>
  </r>
  <r>
    <x v="0"/>
    <x v="0"/>
    <x v="2"/>
    <s v="Pausa Caffe'"/>
    <s v="|12/12/75|"/>
    <n v="9336"/>
    <n v="0.7"/>
    <n v="1.0900000000000001"/>
  </r>
  <r>
    <x v="0"/>
    <x v="0"/>
    <x v="2"/>
    <s v="Pausa Caffe'"/>
    <s v="|12/12/76|"/>
    <n v="7332"/>
    <n v="0.83"/>
    <n v="1.06"/>
  </r>
  <r>
    <x v="0"/>
    <x v="0"/>
    <x v="2"/>
    <s v="Pausa Caffe'"/>
    <s v="|12/12/77|"/>
    <n v="8388"/>
    <n v="1.06"/>
    <n v="0.96"/>
  </r>
  <r>
    <x v="0"/>
    <x v="0"/>
    <x v="2"/>
    <s v="Pausa Caffe'"/>
    <s v="|12/12/78|"/>
    <n v="8748"/>
    <n v="0.68"/>
    <n v="1.1399999999999999"/>
  </r>
  <r>
    <x v="0"/>
    <x v="0"/>
    <x v="2"/>
    <s v="Pausa Caffe'"/>
    <s v="|12/12/81|"/>
    <n v="7992"/>
    <n v="0.69"/>
    <n v="1.07"/>
  </r>
  <r>
    <x v="0"/>
    <x v="0"/>
    <x v="2"/>
    <s v="Pausa Caffe'"/>
    <s v="|12/12/83|"/>
    <n v="9552"/>
    <n v="0.78"/>
    <n v="1.1100000000000001"/>
  </r>
  <r>
    <x v="0"/>
    <x v="0"/>
    <x v="2"/>
    <s v="Pausa Caffe'"/>
    <s v="|12/12/86|"/>
    <n v="7392"/>
    <n v="0.86"/>
    <n v="1.1100000000000001"/>
  </r>
  <r>
    <x v="0"/>
    <x v="0"/>
    <x v="2"/>
    <s v="Pausa Caffe'"/>
    <s v="|12/12/86B|"/>
    <n v="4860"/>
    <n v="0.86"/>
    <n v="1.1000000000000001"/>
  </r>
  <r>
    <x v="0"/>
    <x v="0"/>
    <x v="2"/>
    <s v="Pausa Caffe'"/>
    <s v="|12/12/876|"/>
    <n v="4992"/>
    <n v="0.81"/>
    <n v="1.1399999999999999"/>
  </r>
  <r>
    <x v="0"/>
    <x v="0"/>
    <x v="2"/>
    <s v="Pausa Caffe'"/>
    <s v="|12/12/91|"/>
    <n v="9096"/>
    <n v="0.47"/>
    <n v="1.17"/>
  </r>
  <r>
    <x v="0"/>
    <x v="0"/>
    <x v="2"/>
    <s v="Pausa Caffe'"/>
    <s v="|12/12/93|"/>
    <n v="6912"/>
    <n v="0.46"/>
    <n v="1.17"/>
  </r>
  <r>
    <x v="0"/>
    <x v="0"/>
    <x v="2"/>
    <s v="Pausa Caffe'"/>
    <s v="|12/12/95|"/>
    <n v="6348"/>
    <n v="0.9"/>
    <n v="1.07"/>
  </r>
  <r>
    <x v="0"/>
    <x v="0"/>
    <x v="2"/>
    <s v="Pausa Caffe'"/>
    <s v="|12/12/96|"/>
    <n v="6840"/>
    <n v="0.98"/>
    <n v="1.19"/>
  </r>
  <r>
    <x v="0"/>
    <x v="0"/>
    <x v="2"/>
    <s v="Pausa Caffe'"/>
    <s v="|12/12/97|"/>
    <n v="8652"/>
    <n v="0.72"/>
    <n v="0.98"/>
  </r>
  <r>
    <x v="0"/>
    <x v="0"/>
    <x v="2"/>
    <s v="Pausa Caffe'"/>
    <s v="|12/12/98|"/>
    <n v="6312"/>
    <n v="1.04"/>
    <n v="1.02"/>
  </r>
  <r>
    <x v="0"/>
    <x v="0"/>
    <x v="2"/>
    <s v="Pausa Caffe'"/>
    <s v="|12/12/99|"/>
    <n v="6936"/>
    <n v="1.2"/>
    <n v="1.1399999999999999"/>
  </r>
  <r>
    <x v="0"/>
    <x v="0"/>
    <x v="2"/>
    <s v="Pausa Caffe'"/>
    <s v="|12/12/C 86|"/>
    <n v="5340"/>
    <n v="0.91"/>
    <n v="0.99"/>
  </r>
  <r>
    <x v="0"/>
    <x v="0"/>
    <x v="2"/>
    <s v="Pausa Caffe'"/>
    <s v="|12/12/S|"/>
    <n v="5736"/>
    <n v="1.02"/>
    <n v="1"/>
  </r>
  <r>
    <x v="0"/>
    <x v="0"/>
    <x v="2"/>
    <s v="Caffe Italiano"/>
    <s v="|15/15/01|"/>
    <n v="7332"/>
    <n v="0.96"/>
    <n v="1.2"/>
  </r>
  <r>
    <x v="0"/>
    <x v="0"/>
    <x v="2"/>
    <s v="Caffe Italiano"/>
    <s v="|15/15/02|"/>
    <n v="8520"/>
    <n v="0.71"/>
    <n v="1.07"/>
  </r>
  <r>
    <x v="0"/>
    <x v="0"/>
    <x v="2"/>
    <s v="Caffe Italiano"/>
    <s v="|15/15/03|"/>
    <n v="6504"/>
    <n v="1.2"/>
    <n v="1.1000000000000001"/>
  </r>
  <r>
    <x v="0"/>
    <x v="0"/>
    <x v="2"/>
    <s v="Caffe Italiano"/>
    <s v="|15/15/04|"/>
    <n v="8184"/>
    <n v="1.1599999999999999"/>
    <n v="1.19"/>
  </r>
  <r>
    <x v="0"/>
    <x v="0"/>
    <x v="2"/>
    <s v="Caffe Italiano"/>
    <s v="|15/15/05|"/>
    <n v="7308"/>
    <n v="0.44"/>
    <n v="0.93"/>
  </r>
  <r>
    <x v="0"/>
    <x v="0"/>
    <x v="2"/>
    <s v="Caffe Italiano"/>
    <s v="|15/15/06|"/>
    <n v="8088"/>
    <n v="0.57999999999999996"/>
    <n v="0.97"/>
  </r>
  <r>
    <x v="0"/>
    <x v="0"/>
    <x v="2"/>
    <s v="Caffe Italiano"/>
    <s v="|15/15/07|"/>
    <n v="8496"/>
    <n v="0.71"/>
    <n v="0.93"/>
  </r>
  <r>
    <x v="0"/>
    <x v="0"/>
    <x v="2"/>
    <s v="Caffe Italiano"/>
    <s v="|15/15/08|"/>
    <n v="9456"/>
    <n v="0.72"/>
    <n v="1.1599999999999999"/>
  </r>
  <r>
    <x v="0"/>
    <x v="0"/>
    <x v="2"/>
    <s v="Caffe Italiano"/>
    <s v="|15/15/09|"/>
    <n v="5952"/>
    <n v="1.17"/>
    <n v="1.18"/>
  </r>
  <r>
    <x v="0"/>
    <x v="0"/>
    <x v="2"/>
    <s v="Caffe Italiano"/>
    <s v="|15/15/10|"/>
    <n v="8472"/>
    <n v="0.62"/>
    <n v="0.97"/>
  </r>
  <r>
    <x v="0"/>
    <x v="0"/>
    <x v="2"/>
    <s v="Caffe Italiano"/>
    <s v="|15/15/11|"/>
    <n v="6132"/>
    <n v="0.72"/>
    <n v="1.1399999999999999"/>
  </r>
  <r>
    <x v="0"/>
    <x v="0"/>
    <x v="2"/>
    <s v="Caffe Italiano"/>
    <s v="|15/15/12|"/>
    <n v="7416"/>
    <n v="1.17"/>
    <n v="1.1000000000000001"/>
  </r>
  <r>
    <x v="0"/>
    <x v="0"/>
    <x v="2"/>
    <s v="Caffe Italiano"/>
    <s v="|15/15/13|"/>
    <n v="5784"/>
    <n v="1.01"/>
    <n v="1.1100000000000001"/>
  </r>
  <r>
    <x v="0"/>
    <x v="0"/>
    <x v="2"/>
    <s v="Caffe Italiano"/>
    <s v="|15/15/14|"/>
    <n v="5712"/>
    <n v="0.82"/>
    <n v="0.96"/>
  </r>
  <r>
    <x v="0"/>
    <x v="0"/>
    <x v="2"/>
    <s v="Caffe Italiano"/>
    <s v="|15/15/15|"/>
    <n v="9384"/>
    <n v="0.4"/>
    <n v="1.1599999999999999"/>
  </r>
  <r>
    <x v="0"/>
    <x v="0"/>
    <x v="2"/>
    <s v="Caffe Italiano"/>
    <s v="|15/15/16|"/>
    <n v="6528"/>
    <n v="0.43"/>
    <n v="1.1499999999999999"/>
  </r>
  <r>
    <x v="0"/>
    <x v="0"/>
    <x v="2"/>
    <s v="Caffe Italiano"/>
    <s v="|15/15/17|"/>
    <n v="7056"/>
    <n v="0.69"/>
    <n v="1.1200000000000001"/>
  </r>
  <r>
    <x v="0"/>
    <x v="0"/>
    <x v="2"/>
    <s v="Caffe Italiano"/>
    <s v="|15/15/18|"/>
    <n v="9216"/>
    <n v="0.8"/>
    <n v="1"/>
  </r>
  <r>
    <x v="0"/>
    <x v="0"/>
    <x v="2"/>
    <s v="Caffe Italiano"/>
    <s v="|15/15/19|"/>
    <n v="5580"/>
    <n v="0.81"/>
    <n v="1.01"/>
  </r>
  <r>
    <x v="0"/>
    <x v="0"/>
    <x v="2"/>
    <s v="Caffe Italiano"/>
    <s v="|15/15/20|"/>
    <n v="5604"/>
    <n v="0.94"/>
    <n v="1.17"/>
  </r>
  <r>
    <x v="0"/>
    <x v="0"/>
    <x v="2"/>
    <s v="Caffe Italiano"/>
    <s v="|15/15/21|"/>
    <n v="7716"/>
    <n v="1.01"/>
    <n v="1.19"/>
  </r>
  <r>
    <x v="0"/>
    <x v="0"/>
    <x v="2"/>
    <s v="Caffe Italiano"/>
    <s v="|15/15/22|"/>
    <n v="6756"/>
    <n v="0.56000000000000005"/>
    <n v="1.1100000000000001"/>
  </r>
  <r>
    <x v="0"/>
    <x v="0"/>
    <x v="2"/>
    <s v="Caffe Italiano"/>
    <s v="|15/15/23|"/>
    <n v="9360"/>
    <n v="0.62"/>
    <n v="1.0900000000000001"/>
  </r>
  <r>
    <x v="0"/>
    <x v="0"/>
    <x v="2"/>
    <s v="Caffe Italiano"/>
    <s v="|15/15/24|"/>
    <n v="5496"/>
    <n v="1.1299999999999999"/>
    <n v="1.05"/>
  </r>
  <r>
    <x v="0"/>
    <x v="0"/>
    <x v="2"/>
    <s v="Caffe Italiano"/>
    <s v="|15/15/25|"/>
    <n v="6816"/>
    <n v="1.01"/>
    <n v="1.07"/>
  </r>
  <r>
    <x v="0"/>
    <x v="0"/>
    <x v="2"/>
    <s v="Caffe Italiano"/>
    <s v="|15/15/26|"/>
    <n v="5424"/>
    <n v="0.73"/>
    <n v="0.96"/>
  </r>
  <r>
    <x v="0"/>
    <x v="0"/>
    <x v="2"/>
    <s v="Caffe Italiano"/>
    <s v="|15/15/27|"/>
    <n v="7164"/>
    <n v="0.94"/>
    <n v="1.08"/>
  </r>
  <r>
    <x v="0"/>
    <x v="0"/>
    <x v="2"/>
    <s v="Caffe Italiano"/>
    <s v="|15/15/28|"/>
    <n v="9540"/>
    <n v="0.95"/>
    <n v="1.1200000000000001"/>
  </r>
  <r>
    <x v="0"/>
    <x v="0"/>
    <x v="2"/>
    <s v="Caffe Italiano"/>
    <s v="|15/15/29|"/>
    <n v="7704"/>
    <n v="0.91"/>
    <n v="0.93"/>
  </r>
  <r>
    <x v="0"/>
    <x v="0"/>
    <x v="2"/>
    <s v="Caffe Italiano"/>
    <s v="|15/15/30|"/>
    <n v="9444"/>
    <n v="1.17"/>
    <n v="1.17"/>
  </r>
  <r>
    <x v="0"/>
    <x v="0"/>
    <x v="2"/>
    <s v="Caffe Italiano"/>
    <s v="|15/15/31|"/>
    <n v="5172"/>
    <n v="0.96"/>
    <n v="1.1399999999999999"/>
  </r>
  <r>
    <x v="0"/>
    <x v="0"/>
    <x v="2"/>
    <s v="Caffe Italiano"/>
    <s v="|15/15/32|"/>
    <n v="9276"/>
    <n v="1.1000000000000001"/>
    <n v="1.17"/>
  </r>
  <r>
    <x v="0"/>
    <x v="0"/>
    <x v="2"/>
    <s v="Caffe Italiano"/>
    <s v="|15/15/40|"/>
    <n v="8004"/>
    <n v="0.89"/>
    <n v="0.97"/>
  </r>
  <r>
    <x v="0"/>
    <x v="0"/>
    <x v="2"/>
    <s v="Caffe Italiano"/>
    <s v="|15/15/41|"/>
    <n v="7608"/>
    <n v="1.18"/>
    <n v="1.07"/>
  </r>
  <r>
    <x v="0"/>
    <x v="0"/>
    <x v="2"/>
    <s v="Caffe Italiano"/>
    <s v="|15/15/42|"/>
    <n v="7536"/>
    <n v="0.7"/>
    <n v="1"/>
  </r>
  <r>
    <x v="0"/>
    <x v="0"/>
    <x v="2"/>
    <s v="Caffe Italiano"/>
    <s v="|15/15/43|"/>
    <n v="6240"/>
    <n v="1.03"/>
    <n v="1.02"/>
  </r>
  <r>
    <x v="0"/>
    <x v="0"/>
    <x v="2"/>
    <s v="Caffe Italiano"/>
    <s v="|15/15/44|"/>
    <n v="8448"/>
    <n v="1.1100000000000001"/>
    <n v="1.04"/>
  </r>
  <r>
    <x v="0"/>
    <x v="0"/>
    <x v="2"/>
    <s v="Caffe Italiano"/>
    <s v="|15/15/45|"/>
    <n v="6900"/>
    <n v="1.03"/>
    <n v="1.04"/>
  </r>
  <r>
    <x v="0"/>
    <x v="0"/>
    <x v="2"/>
    <s v="Caffe Italiano"/>
    <s v="|15/15/46|"/>
    <n v="9024"/>
    <n v="0.44"/>
    <n v="0.93"/>
  </r>
  <r>
    <x v="0"/>
    <x v="0"/>
    <x v="2"/>
    <s v="Caffe Italiano"/>
    <s v="|15/15/47|"/>
    <n v="7608"/>
    <n v="1.0900000000000001"/>
    <n v="1.1000000000000001"/>
  </r>
  <r>
    <x v="0"/>
    <x v="0"/>
    <x v="2"/>
    <s v="Caffe Italiano"/>
    <s v="|15/15/48|"/>
    <n v="7260"/>
    <n v="0.67"/>
    <n v="1.19"/>
  </r>
  <r>
    <x v="0"/>
    <x v="0"/>
    <x v="2"/>
    <s v="Caffe Italiano"/>
    <s v="|15/15/49|"/>
    <n v="7560"/>
    <n v="0.74"/>
    <n v="1.1000000000000001"/>
  </r>
  <r>
    <x v="0"/>
    <x v="0"/>
    <x v="2"/>
    <s v="Caffe Italiano"/>
    <s v="|15/15/60|"/>
    <n v="4860"/>
    <n v="0.83"/>
    <n v="1.03"/>
  </r>
  <r>
    <x v="0"/>
    <x v="0"/>
    <x v="2"/>
    <s v="Caffe Italiano"/>
    <s v="|15/15/61|"/>
    <n v="6540"/>
    <n v="1.02"/>
    <n v="1.05"/>
  </r>
  <r>
    <x v="0"/>
    <x v="0"/>
    <x v="2"/>
    <s v="Caffe Italiano"/>
    <s v="|15/15/62|"/>
    <n v="6168"/>
    <n v="0.99"/>
    <n v="1.07"/>
  </r>
  <r>
    <x v="0"/>
    <x v="0"/>
    <x v="2"/>
    <s v="Caffe Italiano"/>
    <s v="|15/15/63|"/>
    <n v="5412"/>
    <n v="0.54"/>
    <n v="0.95"/>
  </r>
  <r>
    <x v="0"/>
    <x v="0"/>
    <x v="2"/>
    <s v="Caffe Italiano"/>
    <s v="|15/15/64|"/>
    <n v="9600"/>
    <n v="0.59"/>
    <n v="1.1299999999999999"/>
  </r>
  <r>
    <x v="0"/>
    <x v="0"/>
    <x v="2"/>
    <s v="Caffe Italiano"/>
    <s v="|15/15/65|"/>
    <n v="4992"/>
    <n v="1.07"/>
    <n v="0.94"/>
  </r>
  <r>
    <x v="0"/>
    <x v="0"/>
    <x v="2"/>
    <s v="Caffe Italiano"/>
    <s v="|15/15/66|"/>
    <n v="7284"/>
    <n v="0.5"/>
    <n v="1"/>
  </r>
  <r>
    <x v="0"/>
    <x v="0"/>
    <x v="2"/>
    <s v="Caffe Italiano"/>
    <s v="|15/15/67|"/>
    <n v="9564"/>
    <n v="1.2"/>
    <n v="1.1000000000000001"/>
  </r>
  <r>
    <x v="0"/>
    <x v="0"/>
    <x v="2"/>
    <s v="Caffe Italiano"/>
    <s v="|15/16/01|"/>
    <n v="7032"/>
    <n v="0.71"/>
    <n v="1.05"/>
  </r>
  <r>
    <x v="0"/>
    <x v="0"/>
    <x v="2"/>
    <s v="Caffe Italiano"/>
    <s v="|15/16/02|"/>
    <n v="9564"/>
    <n v="1.1399999999999999"/>
    <n v="1.17"/>
  </r>
  <r>
    <x v="0"/>
    <x v="0"/>
    <x v="2"/>
    <s v="Caffe Italiano"/>
    <s v="|15/16/03|"/>
    <n v="6624"/>
    <n v="0.71"/>
    <n v="0.94"/>
  </r>
  <r>
    <x v="0"/>
    <x v="0"/>
    <x v="2"/>
    <s v="Caffe Italiano"/>
    <s v="|15/16/04|"/>
    <n v="7704"/>
    <n v="0.54"/>
    <n v="1.1399999999999999"/>
  </r>
  <r>
    <x v="0"/>
    <x v="0"/>
    <x v="2"/>
    <s v="Caffe Italiano"/>
    <s v="|15/16/05|"/>
    <n v="5076"/>
    <n v="0.6"/>
    <n v="1.2"/>
  </r>
  <r>
    <x v="0"/>
    <x v="0"/>
    <x v="2"/>
    <s v="Caffe Italiano"/>
    <s v="|15/16/06|"/>
    <n v="7224"/>
    <n v="0.82"/>
    <n v="1.1299999999999999"/>
  </r>
  <r>
    <x v="0"/>
    <x v="0"/>
    <x v="2"/>
    <s v="Caffe Italiano"/>
    <s v="|15/16/07|"/>
    <n v="8136"/>
    <n v="0.8"/>
    <n v="1"/>
  </r>
  <r>
    <x v="0"/>
    <x v="0"/>
    <x v="2"/>
    <s v="Caffe Italiano"/>
    <s v="|15/16/08|"/>
    <n v="4812"/>
    <n v="0.86"/>
    <n v="1.07"/>
  </r>
  <r>
    <x v="0"/>
    <x v="0"/>
    <x v="2"/>
    <s v="Caffe Italiano"/>
    <s v="|15/16/09|"/>
    <n v="7200"/>
    <n v="0.71"/>
    <n v="1.08"/>
  </r>
  <r>
    <x v="0"/>
    <x v="0"/>
    <x v="2"/>
    <s v="Caffe Italiano"/>
    <s v="|15/16/09a|"/>
    <n v="4968"/>
    <n v="1.1399999999999999"/>
    <n v="1.1299999999999999"/>
  </r>
  <r>
    <x v="0"/>
    <x v="0"/>
    <x v="2"/>
    <s v="Caffe Italiano"/>
    <s v="|15/16/10|"/>
    <n v="5196"/>
    <n v="0.89"/>
    <n v="1.06"/>
  </r>
  <r>
    <x v="0"/>
    <x v="0"/>
    <x v="2"/>
    <s v="Caffe Italiano"/>
    <s v="|15/16/11|"/>
    <n v="7560"/>
    <n v="0.45"/>
    <n v="1.1599999999999999"/>
  </r>
  <r>
    <x v="0"/>
    <x v="0"/>
    <x v="5"/>
    <s v="Dole"/>
    <s v="|17/01/01|"/>
    <n v="1236"/>
    <n v="1.49"/>
    <n v="1.86"/>
  </r>
  <r>
    <x v="0"/>
    <x v="0"/>
    <x v="5"/>
    <s v="Dole"/>
    <s v="|17/01/02|"/>
    <n v="1008"/>
    <n v="1.46"/>
    <n v="1.69"/>
  </r>
  <r>
    <x v="0"/>
    <x v="0"/>
    <x v="5"/>
    <s v="Dole"/>
    <s v="|17/01/03|"/>
    <n v="1008"/>
    <n v="1.18"/>
    <n v="1.88"/>
  </r>
  <r>
    <x v="0"/>
    <x v="0"/>
    <x v="5"/>
    <s v="Dole"/>
    <s v="|17/01/04|"/>
    <n v="1068"/>
    <n v="1.33"/>
    <n v="1.87"/>
  </r>
  <r>
    <x v="0"/>
    <x v="0"/>
    <x v="5"/>
    <s v="Dole"/>
    <s v="|17/01/05|"/>
    <n v="1068"/>
    <n v="1.1399999999999999"/>
    <n v="1.88"/>
  </r>
  <r>
    <x v="0"/>
    <x v="0"/>
    <x v="5"/>
    <s v="Dole"/>
    <s v="|17/01/06|"/>
    <n v="936"/>
    <n v="1.36"/>
    <n v="1.78"/>
  </r>
  <r>
    <x v="0"/>
    <x v="0"/>
    <x v="5"/>
    <s v="Dole"/>
    <s v="|17/01/07|"/>
    <n v="672"/>
    <n v="1.1200000000000001"/>
    <n v="1.88"/>
  </r>
  <r>
    <x v="0"/>
    <x v="0"/>
    <x v="5"/>
    <s v="Dole"/>
    <s v="|17/01/08|"/>
    <n v="828"/>
    <n v="1.48"/>
    <n v="1.72"/>
  </r>
  <r>
    <x v="0"/>
    <x v="0"/>
    <x v="5"/>
    <s v="Dole"/>
    <s v="|17/01/09|"/>
    <n v="624"/>
    <n v="1.31"/>
    <n v="1.89"/>
  </r>
  <r>
    <x v="0"/>
    <x v="0"/>
    <x v="5"/>
    <s v="Dole"/>
    <s v="|17/01/10|"/>
    <n v="924"/>
    <n v="1.49"/>
    <n v="1.76"/>
  </r>
  <r>
    <x v="0"/>
    <x v="0"/>
    <x v="5"/>
    <s v="Dole"/>
    <s v="|17/01/11|"/>
    <n v="720"/>
    <n v="1.31"/>
    <n v="1.64"/>
  </r>
  <r>
    <x v="0"/>
    <x v="0"/>
    <x v="5"/>
    <s v="Dole"/>
    <s v="|17/01/13|"/>
    <n v="960"/>
    <n v="1.29"/>
    <n v="1.87"/>
  </r>
  <r>
    <x v="0"/>
    <x v="0"/>
    <x v="5"/>
    <s v="Dole"/>
    <s v="|17/01/14|"/>
    <n v="696"/>
    <n v="1.46"/>
    <n v="1.64"/>
  </r>
  <r>
    <x v="0"/>
    <x v="0"/>
    <x v="5"/>
    <s v="Dole"/>
    <s v="|17/01/15|"/>
    <n v="852"/>
    <n v="1.4"/>
    <n v="1.67"/>
  </r>
  <r>
    <x v="0"/>
    <x v="0"/>
    <x v="5"/>
    <s v="Dole"/>
    <s v="|17/01/20|"/>
    <n v="924"/>
    <n v="1.5"/>
    <n v="1.62"/>
  </r>
  <r>
    <x v="0"/>
    <x v="0"/>
    <x v="4"/>
    <s v="Kimberley Clark"/>
    <s v="|61/01/01|"/>
    <n v="696"/>
    <n v="4.57"/>
    <n v="5.0199999999999996"/>
  </r>
  <r>
    <x v="0"/>
    <x v="0"/>
    <x v="4"/>
    <s v="Kimberley Clark"/>
    <s v="|61/01/02|"/>
    <n v="720"/>
    <n v="4.26"/>
    <n v="5.29"/>
  </r>
  <r>
    <x v="0"/>
    <x v="0"/>
    <x v="4"/>
    <s v="Kimberley Clark"/>
    <s v="|61/01/03|"/>
    <n v="372"/>
    <n v="4.82"/>
    <n v="5.3"/>
  </r>
  <r>
    <x v="0"/>
    <x v="0"/>
    <x v="4"/>
    <s v="Kimberley Clark"/>
    <s v="|61/01/04|"/>
    <n v="240"/>
    <n v="4.45"/>
    <n v="5.0199999999999996"/>
  </r>
  <r>
    <x v="0"/>
    <x v="0"/>
    <x v="4"/>
    <s v="Kimberley Clark"/>
    <s v="|61/01/05|"/>
    <n v="252"/>
    <n v="4.08"/>
    <n v="5.27"/>
  </r>
  <r>
    <x v="0"/>
    <x v="0"/>
    <x v="4"/>
    <s v="Kimberley Clark"/>
    <s v="|61/01/06|"/>
    <n v="252"/>
    <n v="4.79"/>
    <n v="5.16"/>
  </r>
  <r>
    <x v="0"/>
    <x v="0"/>
    <x v="4"/>
    <s v="Kimberley Clark"/>
    <s v="|61/01/07|"/>
    <n v="456"/>
    <n v="4.25"/>
    <n v="5.03"/>
  </r>
  <r>
    <x v="0"/>
    <x v="0"/>
    <x v="4"/>
    <s v="Kimberley Clark"/>
    <s v="|61/01/08|"/>
    <n v="468"/>
    <n v="4.8600000000000003"/>
    <n v="5.0599999999999996"/>
  </r>
  <r>
    <x v="0"/>
    <x v="0"/>
    <x v="4"/>
    <s v="Kimberley Clark"/>
    <s v="|61/01/09|"/>
    <n v="408"/>
    <n v="4.43"/>
    <n v="5.34"/>
  </r>
  <r>
    <x v="0"/>
    <x v="0"/>
    <x v="4"/>
    <s v="Kimberley Clark"/>
    <s v="|61/01/10|"/>
    <n v="720"/>
    <n v="4.71"/>
    <n v="5.15"/>
  </r>
  <r>
    <x v="0"/>
    <x v="0"/>
    <x v="4"/>
    <s v="Kimberley Clark"/>
    <s v="|61/01/11|"/>
    <n v="636"/>
    <n v="4.0199999999999996"/>
    <n v="5.2"/>
  </r>
  <r>
    <x v="0"/>
    <x v="0"/>
    <x v="4"/>
    <s v="Kimberley Clark"/>
    <s v="|61/01/12|"/>
    <n v="504"/>
    <n v="4.79"/>
    <n v="5.3"/>
  </r>
  <r>
    <x v="0"/>
    <x v="0"/>
    <x v="4"/>
    <s v="Kimberley Clark"/>
    <s v="|61/01/13|"/>
    <n v="600"/>
    <n v="4.97"/>
    <n v="5.18"/>
  </r>
  <r>
    <x v="0"/>
    <x v="0"/>
    <x v="4"/>
    <s v="Kimberley Clark"/>
    <s v="|61/01/14|"/>
    <n v="312"/>
    <n v="4.96"/>
    <n v="5.16"/>
  </r>
  <r>
    <x v="0"/>
    <x v="0"/>
    <x v="4"/>
    <s v="Kimberley Clark"/>
    <s v="|61/01/15|"/>
    <n v="600"/>
    <n v="4.79"/>
    <n v="5.15"/>
  </r>
  <r>
    <x v="0"/>
    <x v="0"/>
    <x v="4"/>
    <s v="Kimberley Clark"/>
    <s v="|61/01/16|"/>
    <n v="696"/>
    <n v="4.8"/>
    <n v="5.35"/>
  </r>
  <r>
    <x v="0"/>
    <x v="0"/>
    <x v="4"/>
    <s v="Kimberley Clark"/>
    <s v="|61/01/17|"/>
    <n v="540"/>
    <n v="4.32"/>
    <n v="5.16"/>
  </r>
  <r>
    <x v="0"/>
    <x v="0"/>
    <x v="4"/>
    <s v="Kimberley Clark"/>
    <s v="|61/01/18|"/>
    <n v="672"/>
    <n v="4.28"/>
    <n v="5.25"/>
  </r>
  <r>
    <x v="0"/>
    <x v="0"/>
    <x v="4"/>
    <s v="Kimberley Clark"/>
    <s v="|61/01/19|"/>
    <n v="624"/>
    <n v="4.87"/>
    <n v="5.37"/>
  </r>
  <r>
    <x v="0"/>
    <x v="0"/>
    <x v="4"/>
    <s v="Kimberley Clark"/>
    <s v="|61/01/20|"/>
    <n v="528"/>
    <n v="4.9000000000000004"/>
    <n v="5.18"/>
  </r>
  <r>
    <x v="0"/>
    <x v="0"/>
    <x v="4"/>
    <s v="Kimberley Clark"/>
    <s v="|61/01/21|"/>
    <n v="276"/>
    <n v="4.82"/>
    <n v="5.04"/>
  </r>
  <r>
    <x v="0"/>
    <x v="0"/>
    <x v="4"/>
    <s v="Kimberley Clark"/>
    <s v="|61/01/22|"/>
    <n v="528"/>
    <n v="4.57"/>
    <n v="5.07"/>
  </r>
  <r>
    <x v="0"/>
    <x v="0"/>
    <x v="4"/>
    <s v="Kimberley Clark"/>
    <s v="|61/01/23|"/>
    <n v="240"/>
    <n v="4.7699999999999996"/>
    <n v="5"/>
  </r>
  <r>
    <x v="0"/>
    <x v="0"/>
    <x v="4"/>
    <s v="Kimberley Clark"/>
    <s v="|61/01/24|"/>
    <n v="300"/>
    <n v="4"/>
    <n v="5"/>
  </r>
  <r>
    <x v="0"/>
    <x v="0"/>
    <x v="4"/>
    <s v="Kimberley Clark"/>
    <s v="|61/01/25|"/>
    <n v="408"/>
    <n v="4.5599999999999996"/>
    <n v="5.33"/>
  </r>
  <r>
    <x v="0"/>
    <x v="0"/>
    <x v="4"/>
    <s v="Kimberley Clark"/>
    <s v="|61/01/26|"/>
    <n v="648"/>
    <n v="4.88"/>
    <n v="5.2"/>
  </r>
  <r>
    <x v="0"/>
    <x v="0"/>
    <x v="4"/>
    <s v="Kimberley Clark"/>
    <s v="|61/01/27|"/>
    <n v="408"/>
    <n v="4.3499999999999996"/>
    <n v="5.31"/>
  </r>
  <r>
    <x v="0"/>
    <x v="0"/>
    <x v="4"/>
    <s v="Kimberley Clark"/>
    <s v="|61/01/28|"/>
    <n v="648"/>
    <n v="4.24"/>
    <n v="5.28"/>
  </r>
  <r>
    <x v="0"/>
    <x v="0"/>
    <x v="4"/>
    <s v="Kimberley Clark"/>
    <s v="|61/01/29|"/>
    <n v="456"/>
    <n v="4.3099999999999996"/>
    <n v="5.18"/>
  </r>
  <r>
    <x v="0"/>
    <x v="0"/>
    <x v="4"/>
    <s v="Kimberley Clark"/>
    <s v="|61/01/30|"/>
    <n v="372"/>
    <n v="4.6900000000000004"/>
    <n v="5.04"/>
  </r>
  <r>
    <x v="0"/>
    <x v="0"/>
    <x v="4"/>
    <s v="Kimberley Clark"/>
    <s v="|61/01/31|"/>
    <n v="372"/>
    <n v="4.09"/>
    <n v="5.1100000000000003"/>
  </r>
  <r>
    <x v="0"/>
    <x v="0"/>
    <x v="4"/>
    <s v="Kimberley Clark"/>
    <s v="|61/01/32|"/>
    <n v="636"/>
    <n v="4.93"/>
    <n v="5.0599999999999996"/>
  </r>
  <r>
    <x v="0"/>
    <x v="0"/>
    <x v="4"/>
    <s v="Kimberley Clark"/>
    <s v="|61/01/33|"/>
    <n v="588"/>
    <n v="4.72"/>
    <n v="5"/>
  </r>
  <r>
    <x v="0"/>
    <x v="0"/>
    <x v="4"/>
    <s v="Kimberley Clark"/>
    <s v="|61/01/34|"/>
    <n v="672"/>
    <n v="4.9000000000000004"/>
    <n v="5.29"/>
  </r>
  <r>
    <x v="0"/>
    <x v="0"/>
    <x v="4"/>
    <s v="Kimberley Clark"/>
    <s v="|61/01/35|"/>
    <n v="612"/>
    <n v="4.9800000000000004"/>
    <n v="5.3"/>
  </r>
  <r>
    <x v="0"/>
    <x v="0"/>
    <x v="4"/>
    <s v="Kimberley Clark"/>
    <s v="|61/01/36|"/>
    <n v="624"/>
    <n v="4.55"/>
    <n v="5.35"/>
  </r>
  <r>
    <x v="0"/>
    <x v="0"/>
    <x v="4"/>
    <s v="Kimberley Clark"/>
    <s v="|61/01/37|"/>
    <n v="264"/>
    <n v="4.01"/>
    <n v="5.26"/>
  </r>
  <r>
    <x v="0"/>
    <x v="0"/>
    <x v="4"/>
    <s v="Kimberley Clark"/>
    <s v="|61/01/38|"/>
    <n v="600"/>
    <n v="4.95"/>
    <n v="5.16"/>
  </r>
  <r>
    <x v="0"/>
    <x v="0"/>
    <x v="4"/>
    <s v="Kimberley Clark"/>
    <s v="|61/01/39|"/>
    <n v="372"/>
    <n v="4.1900000000000004"/>
    <n v="5.4"/>
  </r>
  <r>
    <x v="0"/>
    <x v="0"/>
    <x v="4"/>
    <s v="Kimberley Clark"/>
    <s v="|61/01/40|"/>
    <n v="648"/>
    <n v="4.99"/>
    <n v="5.08"/>
  </r>
  <r>
    <x v="0"/>
    <x v="0"/>
    <x v="4"/>
    <s v="Kimberley Clark"/>
    <s v="|61/01/41|"/>
    <n v="624"/>
    <n v="4.1900000000000004"/>
    <n v="5.13"/>
  </r>
  <r>
    <x v="0"/>
    <x v="0"/>
    <x v="4"/>
    <s v="Kimberley Clark"/>
    <s v="|61/01/42|"/>
    <n v="396"/>
    <n v="4.07"/>
    <n v="5.12"/>
  </r>
  <r>
    <x v="0"/>
    <x v="0"/>
    <x v="4"/>
    <s v="Kimberley Clark"/>
    <s v="|61/01/43|"/>
    <n v="396"/>
    <n v="4.25"/>
    <n v="5.0199999999999996"/>
  </r>
  <r>
    <x v="0"/>
    <x v="0"/>
    <x v="4"/>
    <s v="Kimberley Clark"/>
    <s v="|61/01/44|"/>
    <n v="384"/>
    <n v="4.59"/>
    <n v="5.05"/>
  </r>
  <r>
    <x v="0"/>
    <x v="0"/>
    <x v="4"/>
    <s v="Kimberley Clark"/>
    <s v="|61/01/45|"/>
    <n v="492"/>
    <n v="4.28"/>
    <n v="5.09"/>
  </r>
  <r>
    <x v="0"/>
    <x v="0"/>
    <x v="4"/>
    <s v="Kimberley Clark"/>
    <s v="|61/01/46|"/>
    <n v="504"/>
    <n v="4.93"/>
    <n v="5.0999999999999996"/>
  </r>
  <r>
    <x v="0"/>
    <x v="0"/>
    <x v="4"/>
    <s v="Kimberley Clark"/>
    <s v="|61/01/47|"/>
    <n v="360"/>
    <n v="4.58"/>
    <n v="5.26"/>
  </r>
  <r>
    <x v="0"/>
    <x v="0"/>
    <x v="4"/>
    <s v="Kimberley Clark"/>
    <s v="|61/01/48|"/>
    <n v="672"/>
    <n v="4.2"/>
    <n v="5.39"/>
  </r>
  <r>
    <x v="0"/>
    <x v="0"/>
    <x v="4"/>
    <s v="Kimberley Clark"/>
    <s v="|61/01/49|"/>
    <n v="684"/>
    <n v="4.79"/>
    <n v="5.13"/>
  </r>
  <r>
    <x v="0"/>
    <x v="0"/>
    <x v="4"/>
    <s v="Kimberley Clark"/>
    <s v="|61/01/50|"/>
    <n v="576"/>
    <n v="4.0199999999999996"/>
    <n v="5.15"/>
  </r>
  <r>
    <x v="0"/>
    <x v="0"/>
    <x v="4"/>
    <s v="Kimberley Clark"/>
    <s v="|61/01/51|"/>
    <n v="528"/>
    <n v="4.96"/>
    <n v="5"/>
  </r>
  <r>
    <x v="0"/>
    <x v="0"/>
    <x v="4"/>
    <s v="Kimberley Clark"/>
    <s v="|61/01/52|"/>
    <n v="648"/>
    <n v="4.78"/>
    <n v="5.23"/>
  </r>
  <r>
    <x v="0"/>
    <x v="0"/>
    <x v="4"/>
    <s v="Kimberley Clark"/>
    <s v="|61/01/53|"/>
    <n v="432"/>
    <n v="4.72"/>
    <n v="5.18"/>
  </r>
  <r>
    <x v="0"/>
    <x v="0"/>
    <x v="4"/>
    <s v="Kimberley Clark"/>
    <s v="|61/01/54|"/>
    <n v="660"/>
    <n v="4.72"/>
    <n v="5.22"/>
  </r>
  <r>
    <x v="0"/>
    <x v="0"/>
    <x v="4"/>
    <s v="Kimberley Clark"/>
    <s v="|61/01/55|"/>
    <n v="432"/>
    <n v="4.93"/>
    <n v="5.31"/>
  </r>
  <r>
    <x v="0"/>
    <x v="0"/>
    <x v="4"/>
    <s v="Kimberley Clark"/>
    <s v="|61/01/56|"/>
    <n v="336"/>
    <n v="4.28"/>
    <n v="5.0999999999999996"/>
  </r>
  <r>
    <x v="0"/>
    <x v="0"/>
    <x v="4"/>
    <s v="Kimberley Clark"/>
    <s v="|61/01/57|"/>
    <n v="396"/>
    <n v="4.7300000000000004"/>
    <n v="5.08"/>
  </r>
  <r>
    <x v="0"/>
    <x v="0"/>
    <x v="4"/>
    <s v="Kimberley Clark"/>
    <s v="|61/01/58|"/>
    <n v="552"/>
    <n v="4.12"/>
    <n v="5.33"/>
  </r>
  <r>
    <x v="0"/>
    <x v="0"/>
    <x v="4"/>
    <s v="Kimberley Clark"/>
    <s v="|61/01/59|"/>
    <n v="408"/>
    <n v="4.09"/>
    <n v="5.33"/>
  </r>
  <r>
    <x v="0"/>
    <x v="0"/>
    <x v="4"/>
    <s v="Kimberley Clark"/>
    <s v="|61/01/60|"/>
    <n v="564"/>
    <n v="5"/>
    <n v="5.22"/>
  </r>
  <r>
    <x v="0"/>
    <x v="0"/>
    <x v="4"/>
    <s v="Kimberley Clark"/>
    <s v="|61/01/61|"/>
    <n v="456"/>
    <n v="4.5599999999999996"/>
    <n v="5.26"/>
  </r>
  <r>
    <x v="0"/>
    <x v="0"/>
    <x v="4"/>
    <s v="Kimberley Clark"/>
    <s v="|61/01/62|"/>
    <n v="360"/>
    <n v="4.66"/>
    <n v="5.24"/>
  </r>
  <r>
    <x v="0"/>
    <x v="0"/>
    <x v="4"/>
    <s v="Kimberley Clark"/>
    <s v="|61/01/63|"/>
    <n v="720"/>
    <n v="4.18"/>
    <n v="5.14"/>
  </r>
  <r>
    <x v="0"/>
    <x v="0"/>
    <x v="4"/>
    <s v="Kimberley Clark"/>
    <s v="|61/01/64|"/>
    <n v="600"/>
    <n v="4.6900000000000004"/>
    <n v="5.13"/>
  </r>
  <r>
    <x v="0"/>
    <x v="0"/>
    <x v="4"/>
    <s v="Kimberley Clark"/>
    <s v="|61/01/65|"/>
    <n v="264"/>
    <n v="4.37"/>
    <n v="5.27"/>
  </r>
  <r>
    <x v="0"/>
    <x v="0"/>
    <x v="4"/>
    <s v="Kimberley Clark"/>
    <s v="|61/01/66|"/>
    <n v="564"/>
    <n v="4.92"/>
    <n v="5.33"/>
  </r>
  <r>
    <x v="0"/>
    <x v="0"/>
    <x v="4"/>
    <s v="Kimberley Clark"/>
    <s v="|61/01/67|"/>
    <n v="720"/>
    <n v="4.54"/>
    <n v="5.05"/>
  </r>
  <r>
    <x v="0"/>
    <x v="0"/>
    <x v="4"/>
    <s v="Kimberley Clark"/>
    <s v="|61/01/68|"/>
    <n v="444"/>
    <n v="4.91"/>
    <n v="5.33"/>
  </r>
  <r>
    <x v="0"/>
    <x v="0"/>
    <x v="4"/>
    <s v="Kimberley Clark"/>
    <s v="|61/01/69|"/>
    <n v="636"/>
    <n v="4.18"/>
    <n v="5.21"/>
  </r>
  <r>
    <x v="0"/>
    <x v="0"/>
    <x v="4"/>
    <s v="Kimberley Clark"/>
    <s v="|61/01/70|"/>
    <n v="456"/>
    <n v="4.29"/>
    <n v="5.1100000000000003"/>
  </r>
  <r>
    <x v="0"/>
    <x v="0"/>
    <x v="4"/>
    <s v="Kimberley Clark"/>
    <s v="|61/01/71|"/>
    <n v="540"/>
    <n v="4.55"/>
    <n v="5.36"/>
  </r>
  <r>
    <x v="0"/>
    <x v="0"/>
    <x v="4"/>
    <s v="Kimberley Clark"/>
    <s v="|61/01/72*|"/>
    <n v="672"/>
    <n v="4.33"/>
    <n v="5.12"/>
  </r>
  <r>
    <x v="0"/>
    <x v="0"/>
    <x v="3"/>
    <s v="Salvadori"/>
    <s v="|26/02/01|"/>
    <n v="144"/>
    <n v="1.1599999999999999"/>
    <n v="1.31"/>
  </r>
  <r>
    <x v="0"/>
    <x v="0"/>
    <x v="3"/>
    <s v="Salvadori"/>
    <s v="|26/02/02|"/>
    <n v="84"/>
    <n v="1.1499999999999999"/>
    <n v="1.21"/>
  </r>
  <r>
    <x v="0"/>
    <x v="0"/>
    <x v="3"/>
    <s v="Salvadori"/>
    <s v="|26/02/03|"/>
    <n v="96"/>
    <n v="1"/>
    <n v="1.21"/>
  </r>
  <r>
    <x v="0"/>
    <x v="0"/>
    <x v="3"/>
    <s v="Salvadori"/>
    <s v="|26/02/04|"/>
    <n v="156"/>
    <n v="1.01"/>
    <n v="1.4"/>
  </r>
  <r>
    <x v="0"/>
    <x v="0"/>
    <x v="3"/>
    <s v="Salvadori"/>
    <s v="|26/02/05|"/>
    <n v="96"/>
    <n v="1.1100000000000001"/>
    <n v="1.38"/>
  </r>
  <r>
    <x v="0"/>
    <x v="0"/>
    <x v="3"/>
    <s v="Salvadori"/>
    <s v="|26/02/06|"/>
    <n v="168"/>
    <n v="1.1599999999999999"/>
    <n v="1.29"/>
  </r>
  <r>
    <x v="0"/>
    <x v="0"/>
    <x v="3"/>
    <s v="Salvadori"/>
    <s v="|26/02/07|"/>
    <n v="96"/>
    <n v="1.1100000000000001"/>
    <n v="1.31"/>
  </r>
  <r>
    <x v="0"/>
    <x v="0"/>
    <x v="3"/>
    <s v="Salvadori"/>
    <s v="|26/02/08|"/>
    <n v="96"/>
    <n v="1.2"/>
    <n v="1.4"/>
  </r>
  <r>
    <x v="0"/>
    <x v="0"/>
    <x v="3"/>
    <s v="Salvadori"/>
    <s v="|26/02/09|"/>
    <n v="108"/>
    <n v="1.06"/>
    <n v="1.25"/>
  </r>
  <r>
    <x v="0"/>
    <x v="0"/>
    <x v="3"/>
    <s v="Salvadori"/>
    <s v="|26/02/10|"/>
    <n v="72"/>
    <n v="1.19"/>
    <n v="1.2"/>
  </r>
  <r>
    <x v="0"/>
    <x v="0"/>
    <x v="3"/>
    <s v="Salvadori"/>
    <s v="|26/02/11|"/>
    <n v="84"/>
    <n v="1"/>
    <n v="1.29"/>
  </r>
  <r>
    <x v="0"/>
    <x v="0"/>
    <x v="3"/>
    <s v="Salvadori"/>
    <s v="|26/02/12|"/>
    <n v="48"/>
    <n v="1"/>
    <n v="1.4"/>
  </r>
  <r>
    <x v="0"/>
    <x v="0"/>
    <x v="3"/>
    <s v="Salvadori"/>
    <s v="|26/02/13|"/>
    <n v="144"/>
    <n v="1.08"/>
    <n v="1.21"/>
  </r>
  <r>
    <x v="0"/>
    <x v="0"/>
    <x v="3"/>
    <s v="Salvadori"/>
    <s v="|26/02/14|"/>
    <n v="120"/>
    <n v="1.1200000000000001"/>
    <n v="1.26"/>
  </r>
  <r>
    <x v="0"/>
    <x v="0"/>
    <x v="3"/>
    <s v="Salvadori"/>
    <s v="|26/02/15|"/>
    <n v="168"/>
    <n v="1.01"/>
    <n v="1.3"/>
  </r>
  <r>
    <x v="0"/>
    <x v="0"/>
    <x v="3"/>
    <s v="Salvadori"/>
    <s v="|26/02/16|"/>
    <n v="48"/>
    <n v="1.1499999999999999"/>
    <n v="1.27"/>
  </r>
  <r>
    <x v="0"/>
    <x v="0"/>
    <x v="3"/>
    <s v="Salvadori"/>
    <s v="|26/02/17|"/>
    <n v="144"/>
    <n v="1.06"/>
    <n v="1.21"/>
  </r>
  <r>
    <x v="0"/>
    <x v="0"/>
    <x v="3"/>
    <s v="Salvadori"/>
    <s v="|26/02/18|"/>
    <n v="96"/>
    <n v="1.1100000000000001"/>
    <n v="1.27"/>
  </r>
  <r>
    <x v="0"/>
    <x v="0"/>
    <x v="3"/>
    <s v="Salvadori"/>
    <s v="|26/02/19|"/>
    <n v="132"/>
    <n v="1.18"/>
    <n v="1.26"/>
  </r>
  <r>
    <x v="0"/>
    <x v="0"/>
    <x v="3"/>
    <s v="Salvadori"/>
    <s v="|26/02/20|"/>
    <n v="84"/>
    <n v="1.03"/>
    <n v="1.33"/>
  </r>
  <r>
    <x v="0"/>
    <x v="0"/>
    <x v="3"/>
    <s v="Salvadori"/>
    <s v="|26/02/21|"/>
    <n v="168"/>
    <n v="1.1499999999999999"/>
    <n v="1.39"/>
  </r>
  <r>
    <x v="0"/>
    <x v="0"/>
    <x v="3"/>
    <s v="Salvadori"/>
    <s v="|26/02/22|"/>
    <n v="168"/>
    <n v="1.1000000000000001"/>
    <n v="1.27"/>
  </r>
  <r>
    <x v="0"/>
    <x v="0"/>
    <x v="3"/>
    <s v="Salvadori"/>
    <s v="|26/02/23|"/>
    <n v="84"/>
    <n v="1.1200000000000001"/>
    <n v="1.34"/>
  </r>
  <r>
    <x v="0"/>
    <x v="0"/>
    <x v="3"/>
    <s v="Salvadori"/>
    <s v="|26/02/24|"/>
    <n v="144"/>
    <n v="1.1599999999999999"/>
    <n v="1.23"/>
  </r>
  <r>
    <x v="0"/>
    <x v="0"/>
    <x v="3"/>
    <s v="Salvadori"/>
    <s v="|26/02/25|"/>
    <n v="168"/>
    <n v="1"/>
    <n v="1.36"/>
  </r>
  <r>
    <x v="0"/>
    <x v="0"/>
    <x v="3"/>
    <s v="Salvadori"/>
    <s v="|26/02/26|"/>
    <n v="144"/>
    <n v="1.18"/>
    <n v="1.37"/>
  </r>
  <r>
    <x v="0"/>
    <x v="0"/>
    <x v="3"/>
    <s v="Salvadori"/>
    <s v="|26/02/27|"/>
    <n v="168"/>
    <n v="1.03"/>
    <n v="1.24"/>
  </r>
  <r>
    <x v="0"/>
    <x v="0"/>
    <x v="3"/>
    <s v="Salvadori"/>
    <s v="|26/02/28|"/>
    <n v="84"/>
    <n v="1.1100000000000001"/>
    <n v="1.2"/>
  </r>
  <r>
    <x v="0"/>
    <x v="0"/>
    <x v="3"/>
    <s v="Salvadori"/>
    <s v="|26/02/29|"/>
    <n v="96"/>
    <n v="1.04"/>
    <n v="1.4"/>
  </r>
  <r>
    <x v="0"/>
    <x v="0"/>
    <x v="3"/>
    <s v="Salvadori"/>
    <s v="|26/02/30|"/>
    <n v="96"/>
    <n v="1.08"/>
    <n v="1.21"/>
  </r>
  <r>
    <x v="0"/>
    <x v="0"/>
    <x v="3"/>
    <s v="Salvadori"/>
    <s v="|26/02/31|"/>
    <n v="168"/>
    <n v="1.1399999999999999"/>
    <n v="1.29"/>
  </r>
  <r>
    <x v="0"/>
    <x v="0"/>
    <x v="3"/>
    <s v="Salvadori"/>
    <s v="|26/02/32|"/>
    <n v="96"/>
    <n v="1.06"/>
    <n v="1.23"/>
  </r>
  <r>
    <x v="0"/>
    <x v="0"/>
    <x v="3"/>
    <s v="Salvadori"/>
    <s v="|26/02/33|"/>
    <n v="60"/>
    <n v="1.1399999999999999"/>
    <n v="1.26"/>
  </r>
  <r>
    <x v="0"/>
    <x v="0"/>
    <x v="3"/>
    <s v="Salvadori"/>
    <s v="|26/02/50|"/>
    <n v="156"/>
    <n v="1.19"/>
    <n v="1.27"/>
  </r>
  <r>
    <x v="0"/>
    <x v="0"/>
    <x v="3"/>
    <s v="Salvadori"/>
    <s v="|26/02/51|"/>
    <n v="108"/>
    <n v="1.02"/>
    <n v="1.27"/>
  </r>
  <r>
    <x v="0"/>
    <x v="0"/>
    <x v="3"/>
    <s v="Salvadori"/>
    <s v="|26/02/52|"/>
    <n v="60"/>
    <n v="1.2"/>
    <n v="1.2"/>
  </r>
  <r>
    <x v="0"/>
    <x v="0"/>
    <x v="3"/>
    <s v="Salvadori"/>
    <s v="|26/02/53|"/>
    <n v="120"/>
    <n v="1.0900000000000001"/>
    <n v="1.34"/>
  </r>
  <r>
    <x v="0"/>
    <x v="0"/>
    <x v="3"/>
    <s v="Salvadori"/>
    <s v="|26/02/54|"/>
    <n v="48"/>
    <n v="1.1000000000000001"/>
    <n v="1.27"/>
  </r>
  <r>
    <x v="0"/>
    <x v="0"/>
    <x v="3"/>
    <s v="Salvadori"/>
    <s v="|26/02/55|"/>
    <n v="96"/>
    <n v="1.2"/>
    <n v="1.22"/>
  </r>
  <r>
    <x v="0"/>
    <x v="0"/>
    <x v="3"/>
    <s v="Salvadori"/>
    <s v="|26/02/56|"/>
    <n v="96"/>
    <n v="1.01"/>
    <n v="1.28"/>
  </r>
  <r>
    <x v="0"/>
    <x v="0"/>
    <x v="3"/>
    <s v="Salvadori"/>
    <s v="|26/02/57|"/>
    <n v="120"/>
    <n v="1.06"/>
    <n v="1.26"/>
  </r>
  <r>
    <x v="0"/>
    <x v="0"/>
    <x v="3"/>
    <s v="Salvadori"/>
    <s v="|26/02/58|"/>
    <n v="156"/>
    <n v="1.1599999999999999"/>
    <n v="1.26"/>
  </r>
  <r>
    <x v="0"/>
    <x v="0"/>
    <x v="3"/>
    <s v="Salvadori"/>
    <s v="|26/02/59|"/>
    <n v="96"/>
    <n v="1.1499999999999999"/>
    <n v="1.25"/>
  </r>
  <r>
    <x v="0"/>
    <x v="0"/>
    <x v="3"/>
    <s v="Salvadori"/>
    <s v="|26/02/60|"/>
    <n v="120"/>
    <n v="1"/>
    <n v="1.29"/>
  </r>
  <r>
    <x v="0"/>
    <x v="0"/>
    <x v="3"/>
    <s v="Salvadori"/>
    <s v="|26/02/61|"/>
    <n v="60"/>
    <n v="1.2"/>
    <n v="1.32"/>
  </r>
  <r>
    <x v="0"/>
    <x v="0"/>
    <x v="3"/>
    <s v="Salvadori"/>
    <s v="|26/02/62|"/>
    <n v="48"/>
    <n v="1"/>
    <n v="1.36"/>
  </r>
  <r>
    <x v="0"/>
    <x v="0"/>
    <x v="3"/>
    <s v="Salvadori"/>
    <s v="|26/02/63|"/>
    <n v="108"/>
    <n v="1.06"/>
    <n v="1.31"/>
  </r>
  <r>
    <x v="0"/>
    <x v="0"/>
    <x v="3"/>
    <s v="Salvadori"/>
    <s v="|26/02/64|"/>
    <n v="108"/>
    <n v="1.1000000000000001"/>
    <n v="1.21"/>
  </r>
  <r>
    <x v="0"/>
    <x v="0"/>
    <x v="3"/>
    <s v="Salvadori"/>
    <s v="|26/02/65|"/>
    <n v="48"/>
    <n v="1.04"/>
    <n v="1.38"/>
  </r>
  <r>
    <x v="0"/>
    <x v="0"/>
    <x v="3"/>
    <s v="Salvadori"/>
    <s v="|26/02/66|"/>
    <n v="60"/>
    <n v="1.1399999999999999"/>
    <n v="1.38"/>
  </r>
  <r>
    <x v="0"/>
    <x v="0"/>
    <x v="3"/>
    <s v="Salvadori"/>
    <s v="|26/02/67|"/>
    <n v="156"/>
    <n v="1.1499999999999999"/>
    <n v="1.26"/>
  </r>
  <r>
    <x v="0"/>
    <x v="0"/>
    <x v="3"/>
    <s v="Salvadori"/>
    <s v="|26/02/70|"/>
    <n v="84"/>
    <n v="1.1399999999999999"/>
    <n v="1.21"/>
  </r>
  <r>
    <x v="0"/>
    <x v="0"/>
    <x v="3"/>
    <s v="Salvadori"/>
    <s v="|26/02/71|"/>
    <n v="72"/>
    <n v="1.0900000000000001"/>
    <n v="1.28"/>
  </r>
  <r>
    <x v="0"/>
    <x v="0"/>
    <x v="3"/>
    <s v="Salvadori"/>
    <s v="|26/02/72|"/>
    <n v="132"/>
    <n v="1.1299999999999999"/>
    <n v="1.3"/>
  </r>
  <r>
    <x v="0"/>
    <x v="0"/>
    <x v="3"/>
    <s v="Salvadori"/>
    <s v="|26/02/73|"/>
    <n v="144"/>
    <n v="1.1100000000000001"/>
    <n v="1.4"/>
  </r>
  <r>
    <x v="0"/>
    <x v="0"/>
    <x v="3"/>
    <s v="Salvadori"/>
    <s v="|26/02/74|"/>
    <n v="156"/>
    <n v="1.1399999999999999"/>
    <n v="1.23"/>
  </r>
  <r>
    <x v="0"/>
    <x v="0"/>
    <x v="3"/>
    <s v="Salvadori"/>
    <s v="|26/02/75|"/>
    <n v="168"/>
    <n v="1.02"/>
    <n v="1.29"/>
  </r>
  <r>
    <x v="0"/>
    <x v="0"/>
    <x v="3"/>
    <s v="Salvadori"/>
    <s v="|26/02/98|"/>
    <n v="156"/>
    <n v="1.19"/>
    <n v="1.23"/>
  </r>
  <r>
    <x v="0"/>
    <x v="0"/>
    <x v="3"/>
    <s v="Salvadori"/>
    <s v="|26/02/99|"/>
    <n v="108"/>
    <n v="1.04"/>
    <n v="1.36"/>
  </r>
  <r>
    <x v="0"/>
    <x v="0"/>
    <x v="3"/>
    <s v="Salvadori"/>
    <s v="|26/03/01|"/>
    <n v="168"/>
    <n v="1.2"/>
    <n v="1.26"/>
  </r>
  <r>
    <x v="0"/>
    <x v="0"/>
    <x v="3"/>
    <s v="Salvadori"/>
    <s v="|26/03/02|"/>
    <n v="84"/>
    <n v="1.07"/>
    <n v="1.22"/>
  </r>
  <r>
    <x v="0"/>
    <x v="0"/>
    <x v="3"/>
    <s v="Salvadori"/>
    <s v="|26/03/03|"/>
    <n v="120"/>
    <n v="1.04"/>
    <n v="1.34"/>
  </r>
  <r>
    <x v="0"/>
    <x v="0"/>
    <x v="3"/>
    <s v="Salvadori"/>
    <s v="|26/03/04|"/>
    <n v="48"/>
    <n v="1.1499999999999999"/>
    <n v="1.28"/>
  </r>
  <r>
    <x v="0"/>
    <x v="0"/>
    <x v="3"/>
    <s v="Salvadori"/>
    <s v="|26/03/05|"/>
    <n v="144"/>
    <n v="1.07"/>
    <n v="1.26"/>
  </r>
  <r>
    <x v="0"/>
    <x v="0"/>
    <x v="3"/>
    <s v="Salvadori"/>
    <s v="|26/99/91|"/>
    <n v="72"/>
    <n v="1.07"/>
    <n v="1.29"/>
  </r>
  <r>
    <x v="0"/>
    <x v="0"/>
    <x v="3"/>
    <s v="Salvadori"/>
    <s v="|26/99/92|"/>
    <n v="156"/>
    <n v="1.06"/>
    <n v="1.22"/>
  </r>
  <r>
    <x v="0"/>
    <x v="0"/>
    <x v="3"/>
    <s v="Salvadori"/>
    <s v="|26/99/93|"/>
    <n v="96"/>
    <n v="1.2"/>
    <n v="1.21"/>
  </r>
  <r>
    <x v="0"/>
    <x v="0"/>
    <x v="3"/>
    <s v="Salvadori"/>
    <s v="|26/99/94|"/>
    <n v="132"/>
    <n v="1.02"/>
    <n v="1.24"/>
  </r>
  <r>
    <x v="0"/>
    <x v="0"/>
    <x v="3"/>
    <s v="Salvadori"/>
    <s v="|26/99/95|"/>
    <n v="108"/>
    <n v="1.1599999999999999"/>
    <n v="1.25"/>
  </r>
  <r>
    <x v="0"/>
    <x v="0"/>
    <x v="3"/>
    <s v="Salvadori"/>
    <s v="|26/99/96|"/>
    <n v="60"/>
    <n v="1.17"/>
    <n v="1.26"/>
  </r>
  <r>
    <x v="0"/>
    <x v="0"/>
    <x v="3"/>
    <s v="Salvadori"/>
    <s v="|26/99/97|"/>
    <n v="108"/>
    <n v="1.03"/>
    <n v="1.35"/>
  </r>
  <r>
    <x v="0"/>
    <x v="0"/>
    <x v="3"/>
    <s v="Salvadori"/>
    <s v="|73/01/01|"/>
    <n v="144"/>
    <n v="1.1100000000000001"/>
    <n v="1.28"/>
  </r>
  <r>
    <x v="0"/>
    <x v="0"/>
    <x v="6"/>
    <s v="Momo figli"/>
    <s v="|67/01/01|"/>
    <n v="2388"/>
    <n v="2.83"/>
    <n v="3.57"/>
  </r>
  <r>
    <x v="0"/>
    <x v="0"/>
    <x v="6"/>
    <s v="Momo figli"/>
    <s v="|67/01/02|"/>
    <n v="2688"/>
    <n v="2.78"/>
    <n v="3.72"/>
  </r>
  <r>
    <x v="0"/>
    <x v="0"/>
    <x v="6"/>
    <s v="Momo figli"/>
    <s v="|67/01/03|"/>
    <n v="1248"/>
    <n v="2.98"/>
    <n v="3.36"/>
  </r>
  <r>
    <x v="0"/>
    <x v="0"/>
    <x v="6"/>
    <s v="Momo figli"/>
    <s v="|67/01/04|"/>
    <n v="2196"/>
    <n v="2.2999999999999998"/>
    <n v="3.64"/>
  </r>
  <r>
    <x v="0"/>
    <x v="0"/>
    <x v="6"/>
    <s v="Momo figli"/>
    <s v="|67/01/05|"/>
    <n v="1740"/>
    <n v="2.69"/>
    <n v="3.57"/>
  </r>
  <r>
    <x v="0"/>
    <x v="0"/>
    <x v="6"/>
    <s v="Momo figli"/>
    <s v="|67/01/06|"/>
    <n v="1212"/>
    <n v="2.52"/>
    <n v="3.84"/>
  </r>
  <r>
    <x v="0"/>
    <x v="0"/>
    <x v="6"/>
    <s v="Momo figli"/>
    <s v="|67/01/07|"/>
    <n v="2136"/>
    <n v="2.65"/>
    <n v="3.68"/>
  </r>
  <r>
    <x v="0"/>
    <x v="0"/>
    <x v="6"/>
    <s v="Momo figli"/>
    <s v="|67/01/08|"/>
    <n v="2460"/>
    <n v="2.69"/>
    <n v="3.47"/>
  </r>
  <r>
    <x v="0"/>
    <x v="0"/>
    <x v="6"/>
    <s v="Momo figli"/>
    <s v="|67/01/09|"/>
    <n v="2244"/>
    <n v="2.97"/>
    <n v="3.47"/>
  </r>
  <r>
    <x v="0"/>
    <x v="0"/>
    <x v="1"/>
    <s v="Serwis"/>
    <s v="|99/02/01|"/>
    <n v="624"/>
    <n v="6.6533333333333333"/>
    <n v="7.4066666666666663"/>
  </r>
  <r>
    <x v="0"/>
    <x v="0"/>
    <x v="1"/>
    <s v="Serwis"/>
    <s v="|99/02/02|"/>
    <n v="444"/>
    <n v="6.5"/>
    <n v="7.34"/>
  </r>
  <r>
    <x v="0"/>
    <x v="0"/>
    <x v="1"/>
    <s v="Serwis"/>
    <s v="|99/02/03|"/>
    <n v="624"/>
    <n v="5.86"/>
    <n v="7.3866666666666667"/>
  </r>
  <r>
    <x v="0"/>
    <x v="0"/>
    <x v="4"/>
    <s v="St.Dalfour"/>
    <s v="|24/28/01|"/>
    <n v="276"/>
    <n v="4.83"/>
    <n v="5.4"/>
  </r>
  <r>
    <x v="0"/>
    <x v="0"/>
    <x v="4"/>
    <s v="St.Dalfour"/>
    <s v="|24/28/02|"/>
    <n v="504"/>
    <n v="4.6500000000000004"/>
    <n v="5.1100000000000003"/>
  </r>
  <r>
    <x v="0"/>
    <x v="0"/>
    <x v="4"/>
    <s v="St.Dalfour"/>
    <s v="|24/28/03|"/>
    <n v="672"/>
    <n v="4.6900000000000004"/>
    <n v="5.23"/>
  </r>
  <r>
    <x v="0"/>
    <x v="0"/>
    <x v="4"/>
    <s v="St.Dalfour"/>
    <s v="|24/28/04|"/>
    <n v="492"/>
    <n v="4.4400000000000004"/>
    <n v="5.01"/>
  </r>
  <r>
    <x v="0"/>
    <x v="0"/>
    <x v="4"/>
    <s v="St.Dalfour"/>
    <s v="|24/28/05|"/>
    <n v="660"/>
    <n v="4.3499999999999996"/>
    <n v="5.07"/>
  </r>
  <r>
    <x v="0"/>
    <x v="0"/>
    <x v="4"/>
    <s v="St.Dalfour"/>
    <s v="|24/28/06|"/>
    <n v="612"/>
    <n v="4.88"/>
    <n v="5.2"/>
  </r>
  <r>
    <x v="0"/>
    <x v="0"/>
    <x v="4"/>
    <s v="St.Dalfour"/>
    <s v="|24/28/07|"/>
    <n v="264"/>
    <n v="4.26"/>
    <n v="5.01"/>
  </r>
  <r>
    <x v="0"/>
    <x v="0"/>
    <x v="10"/>
    <s v="St.Dalfour"/>
    <s v="|120/01/13|"/>
    <n v="528"/>
    <n v="4.74"/>
    <n v="6.4"/>
  </r>
  <r>
    <x v="0"/>
    <x v="0"/>
    <x v="10"/>
    <s v="St.Dalfour"/>
    <s v="|24/01/01|"/>
    <n v="540"/>
    <n v="3.35"/>
    <n v="5.46"/>
  </r>
  <r>
    <x v="0"/>
    <x v="0"/>
    <x v="10"/>
    <s v="St.Dalfour"/>
    <s v="|24/01/02|"/>
    <n v="504"/>
    <n v="3.78"/>
    <n v="7"/>
  </r>
  <r>
    <x v="0"/>
    <x v="0"/>
    <x v="10"/>
    <s v="St.Dalfour"/>
    <s v="|24/01/03|"/>
    <n v="396"/>
    <n v="4.7699999999999996"/>
    <n v="5.25"/>
  </r>
  <r>
    <x v="0"/>
    <x v="0"/>
    <x v="10"/>
    <s v="St.Dalfour"/>
    <s v="|24/01/04|"/>
    <n v="396"/>
    <n v="3.04"/>
    <n v="5.65"/>
  </r>
  <r>
    <x v="0"/>
    <x v="0"/>
    <x v="10"/>
    <s v="St.Dalfour"/>
    <s v="|24/01/05|"/>
    <n v="516"/>
    <n v="4.9000000000000004"/>
    <n v="6.75"/>
  </r>
  <r>
    <x v="0"/>
    <x v="0"/>
    <x v="10"/>
    <s v="St.Dalfour"/>
    <s v="|24/01/06|"/>
    <n v="480"/>
    <n v="4.9800000000000004"/>
    <n v="5.44"/>
  </r>
  <r>
    <x v="0"/>
    <x v="0"/>
    <x v="10"/>
    <s v="St.Dalfour"/>
    <s v="|24/01/07|"/>
    <n v="540"/>
    <n v="3.91"/>
    <n v="6.7"/>
  </r>
  <r>
    <x v="0"/>
    <x v="0"/>
    <x v="10"/>
    <s v="St.Dalfour"/>
    <s v="|24/01/08|"/>
    <n v="432"/>
    <n v="4.53"/>
    <n v="5.54"/>
  </r>
  <r>
    <x v="0"/>
    <x v="0"/>
    <x v="10"/>
    <s v="St.Dalfour"/>
    <s v="|24/01/09|"/>
    <n v="480"/>
    <n v="3.24"/>
    <n v="6.42"/>
  </r>
  <r>
    <x v="0"/>
    <x v="0"/>
    <x v="10"/>
    <s v="St.Dalfour"/>
    <s v="|24/01/30|"/>
    <n v="456"/>
    <n v="4.0199999999999996"/>
    <n v="6.07"/>
  </r>
  <r>
    <x v="0"/>
    <x v="0"/>
    <x v="10"/>
    <s v="St.Dalfour"/>
    <s v="|24/01/31|"/>
    <n v="468"/>
    <n v="3.12"/>
    <n v="5.0999999999999996"/>
  </r>
  <r>
    <x v="0"/>
    <x v="0"/>
    <x v="10"/>
    <s v="St.Dalfour"/>
    <s v="|24/01/32|"/>
    <n v="516"/>
    <n v="4.75"/>
    <n v="5.15"/>
  </r>
  <r>
    <x v="0"/>
    <x v="0"/>
    <x v="10"/>
    <s v="St.Dalfour"/>
    <s v="|24/01/33|"/>
    <n v="504"/>
    <n v="4.5"/>
    <n v="6.58"/>
  </r>
  <r>
    <x v="0"/>
    <x v="0"/>
    <x v="10"/>
    <s v="St.Dalfour"/>
    <s v="|24/01/34|"/>
    <n v="528"/>
    <n v="3.74"/>
    <n v="5.22"/>
  </r>
  <r>
    <x v="0"/>
    <x v="0"/>
    <x v="10"/>
    <s v="St.Dalfour"/>
    <s v="|24/01/35|"/>
    <n v="516"/>
    <n v="3.73"/>
    <n v="6.7"/>
  </r>
  <r>
    <x v="0"/>
    <x v="0"/>
    <x v="10"/>
    <s v="St.Dalfour"/>
    <s v="|24/01/36|"/>
    <n v="444"/>
    <n v="4.3"/>
    <n v="6.45"/>
  </r>
  <r>
    <x v="0"/>
    <x v="0"/>
    <x v="10"/>
    <s v="St.Dalfour"/>
    <s v="|24/01/37|"/>
    <n v="420"/>
    <n v="3.71"/>
    <n v="5.66"/>
  </r>
  <r>
    <x v="0"/>
    <x v="0"/>
    <x v="10"/>
    <s v="St.Dalfour"/>
    <s v="|24/01/38|"/>
    <n v="360"/>
    <n v="4.59"/>
    <n v="6.82"/>
  </r>
  <r>
    <x v="0"/>
    <x v="0"/>
    <x v="10"/>
    <s v="St.Dalfour"/>
    <s v="|24/24/01|"/>
    <n v="456"/>
    <n v="4.66"/>
    <n v="5.41"/>
  </r>
  <r>
    <x v="0"/>
    <x v="0"/>
    <x v="10"/>
    <s v="St.Dalfour"/>
    <s v="|24/24/02|"/>
    <n v="456"/>
    <n v="4.3600000000000003"/>
    <n v="5.27"/>
  </r>
  <r>
    <x v="0"/>
    <x v="0"/>
    <x v="10"/>
    <s v="St.Dalfour"/>
    <s v="|24/24/03|"/>
    <n v="372"/>
    <n v="4.3600000000000003"/>
    <n v="5.79"/>
  </r>
  <r>
    <x v="0"/>
    <x v="0"/>
    <x v="10"/>
    <s v="St.Dalfour"/>
    <s v="|24/24/04|"/>
    <n v="540"/>
    <n v="3.28"/>
    <n v="5.66"/>
  </r>
  <r>
    <x v="0"/>
    <x v="0"/>
    <x v="10"/>
    <s v="St.Dalfour"/>
    <s v="|24/24/05|"/>
    <n v="504"/>
    <n v="3.76"/>
    <n v="6.62"/>
  </r>
  <r>
    <x v="0"/>
    <x v="0"/>
    <x v="10"/>
    <s v="St.Dalfour"/>
    <s v="|24/24/06|"/>
    <n v="528"/>
    <n v="4.68"/>
    <n v="6.07"/>
  </r>
  <r>
    <x v="0"/>
    <x v="0"/>
    <x v="10"/>
    <s v="St.Dalfour"/>
    <s v="|24/24/07|"/>
    <n v="540"/>
    <n v="4.0599999999999996"/>
    <n v="5.3"/>
  </r>
  <r>
    <x v="0"/>
    <x v="0"/>
    <x v="10"/>
    <s v="St.Dalfour"/>
    <s v="|24/24/08|"/>
    <n v="504"/>
    <n v="3.44"/>
    <n v="5.85"/>
  </r>
  <r>
    <x v="0"/>
    <x v="0"/>
    <x v="10"/>
    <s v="St.Dalfour"/>
    <s v="|24/24/09|"/>
    <n v="468"/>
    <n v="3.59"/>
    <n v="5.17"/>
  </r>
  <r>
    <x v="0"/>
    <x v="0"/>
    <x v="10"/>
    <s v="St.Dalfour"/>
    <s v="|24/24/10|"/>
    <n v="408"/>
    <n v="4.67"/>
    <n v="6.18"/>
  </r>
  <r>
    <x v="0"/>
    <x v="0"/>
    <x v="10"/>
    <s v="St.Dalfour"/>
    <s v="|24/24/11|"/>
    <n v="540"/>
    <n v="3.17"/>
    <n v="6.95"/>
  </r>
  <r>
    <x v="0"/>
    <x v="0"/>
    <x v="10"/>
    <s v="St.Dalfour"/>
    <s v="|24/24/12|"/>
    <n v="456"/>
    <n v="4.21"/>
    <n v="5.89"/>
  </r>
  <r>
    <x v="0"/>
    <x v="0"/>
    <x v="10"/>
    <s v="St.Dalfour"/>
    <s v="|24/24/13|"/>
    <n v="384"/>
    <n v="4.59"/>
    <n v="6.32"/>
  </r>
  <r>
    <x v="0"/>
    <x v="0"/>
    <x v="10"/>
    <s v="St.Dalfour"/>
    <s v="|24/24/14|"/>
    <n v="516"/>
    <n v="4.66"/>
    <n v="6.3"/>
  </r>
  <r>
    <x v="0"/>
    <x v="0"/>
    <x v="10"/>
    <s v="St.Dalfour"/>
    <s v="|24/24/15|"/>
    <n v="396"/>
    <n v="3.28"/>
    <n v="5.78"/>
  </r>
  <r>
    <x v="0"/>
    <x v="0"/>
    <x v="10"/>
    <s v="St.Dalfour"/>
    <s v="|24/24/16|"/>
    <n v="456"/>
    <n v="3.12"/>
    <n v="6.48"/>
  </r>
  <r>
    <x v="0"/>
    <x v="0"/>
    <x v="10"/>
    <s v="St.Dalfour"/>
    <s v="|24/24/17|"/>
    <n v="480"/>
    <n v="4.4000000000000004"/>
    <n v="5.97"/>
  </r>
  <r>
    <x v="0"/>
    <x v="0"/>
    <x v="10"/>
    <s v="St.Dalfour"/>
    <s v="|24/24/18|"/>
    <n v="468"/>
    <n v="4.93"/>
    <n v="6.46"/>
  </r>
  <r>
    <x v="0"/>
    <x v="0"/>
    <x v="10"/>
    <s v="St.Dalfour"/>
    <s v="|24/24/19|"/>
    <n v="492"/>
    <n v="4.26"/>
    <n v="6.68"/>
  </r>
  <r>
    <x v="0"/>
    <x v="0"/>
    <x v="10"/>
    <s v="St.Dalfour"/>
    <s v="|24/24/31|"/>
    <n v="360"/>
    <n v="5"/>
    <n v="6.15"/>
  </r>
  <r>
    <x v="0"/>
    <x v="0"/>
    <x v="10"/>
    <s v="St.Dalfour"/>
    <s v="|24/24/32|"/>
    <n v="540"/>
    <n v="4.78"/>
    <n v="6"/>
  </r>
  <r>
    <x v="0"/>
    <x v="0"/>
    <x v="10"/>
    <s v="St.Dalfour"/>
    <s v="|24/24/33|"/>
    <n v="444"/>
    <n v="3.7"/>
    <n v="5.6"/>
  </r>
  <r>
    <x v="0"/>
    <x v="0"/>
    <x v="10"/>
    <s v="St.Dalfour"/>
    <s v="|24/24/34|"/>
    <n v="468"/>
    <n v="4.09"/>
    <n v="5.78"/>
  </r>
  <r>
    <x v="0"/>
    <x v="0"/>
    <x v="10"/>
    <s v="St.Dalfour"/>
    <s v="|24/24/35|"/>
    <n v="528"/>
    <n v="3.87"/>
    <n v="6.11"/>
  </r>
  <r>
    <x v="0"/>
    <x v="0"/>
    <x v="10"/>
    <s v="St.Dalfour"/>
    <s v="|24/24/36|"/>
    <n v="372"/>
    <n v="4.08"/>
    <n v="6.86"/>
  </r>
  <r>
    <x v="0"/>
    <x v="0"/>
    <x v="10"/>
    <s v="St.Dalfour"/>
    <s v="|24/24/37|"/>
    <n v="492"/>
    <n v="3.41"/>
    <n v="5.88"/>
  </r>
  <r>
    <x v="0"/>
    <x v="0"/>
    <x v="10"/>
    <s v="St.Dalfour"/>
    <s v="|24/24/38|"/>
    <n v="468"/>
    <n v="3.62"/>
    <n v="6.71"/>
  </r>
  <r>
    <x v="0"/>
    <x v="0"/>
    <x v="10"/>
    <s v="St.Dalfour"/>
    <s v="|24/24/39|"/>
    <n v="372"/>
    <n v="3.48"/>
    <n v="5.91"/>
  </r>
  <r>
    <x v="0"/>
    <x v="0"/>
    <x v="10"/>
    <s v="St.Dalfour"/>
    <s v="|24/24/40|"/>
    <n v="432"/>
    <n v="4.5599999999999996"/>
    <n v="5.25"/>
  </r>
  <r>
    <x v="0"/>
    <x v="0"/>
    <x v="10"/>
    <s v="St.Dalfour"/>
    <s v="|24/24/41|"/>
    <n v="360"/>
    <n v="3.55"/>
    <n v="5.69"/>
  </r>
  <r>
    <x v="0"/>
    <x v="0"/>
    <x v="10"/>
    <s v="St.Dalfour"/>
    <s v="|24/24/42|"/>
    <n v="516"/>
    <n v="3.52"/>
    <n v="6.24"/>
  </r>
  <r>
    <x v="0"/>
    <x v="0"/>
    <x v="10"/>
    <s v="St.Dalfour"/>
    <s v="|24/24/43|"/>
    <n v="384"/>
    <n v="3.68"/>
    <n v="6.57"/>
  </r>
  <r>
    <x v="0"/>
    <x v="0"/>
    <x v="10"/>
    <s v="St.Dalfour"/>
    <s v="|24/24/44|"/>
    <n v="504"/>
    <n v="3.18"/>
    <n v="6.55"/>
  </r>
  <r>
    <x v="0"/>
    <x v="0"/>
    <x v="10"/>
    <s v="St.Dalfour"/>
    <s v="|24/24/45|"/>
    <n v="372"/>
    <n v="3.96"/>
    <n v="6.07"/>
  </r>
  <r>
    <x v="0"/>
    <x v="0"/>
    <x v="10"/>
    <s v="St.Dalfour"/>
    <s v="|24/24/50|"/>
    <n v="420"/>
    <n v="4.5199999999999996"/>
    <n v="5.46"/>
  </r>
  <r>
    <x v="0"/>
    <x v="0"/>
    <x v="10"/>
    <s v="St.Dalfour"/>
    <s v="|24/25/01|"/>
    <n v="480"/>
    <n v="3.04"/>
    <n v="5.76"/>
  </r>
  <r>
    <x v="0"/>
    <x v="0"/>
    <x v="10"/>
    <s v="St.Dalfour"/>
    <s v="|24/25/02|"/>
    <n v="372"/>
    <n v="3.39"/>
    <n v="6.68"/>
  </r>
  <r>
    <x v="0"/>
    <x v="0"/>
    <x v="10"/>
    <s v="St.Dalfour"/>
    <s v="|24/26/01|"/>
    <n v="432"/>
    <n v="4.8899999999999997"/>
    <n v="5.62"/>
  </r>
  <r>
    <x v="0"/>
    <x v="0"/>
    <x v="10"/>
    <s v="St.Dalfour"/>
    <s v="|24/26/02|"/>
    <n v="444"/>
    <n v="3.87"/>
    <n v="6.04"/>
  </r>
  <r>
    <x v="0"/>
    <x v="0"/>
    <x v="10"/>
    <s v="St.Dalfour"/>
    <s v="|24/26/03|"/>
    <n v="360"/>
    <n v="4.28"/>
    <n v="6.59"/>
  </r>
  <r>
    <x v="0"/>
    <x v="0"/>
    <x v="10"/>
    <s v="St.Dalfour"/>
    <s v="|24/26/04|"/>
    <n v="444"/>
    <n v="4.5199999999999996"/>
    <n v="5.03"/>
  </r>
  <r>
    <x v="0"/>
    <x v="0"/>
    <x v="10"/>
    <s v="St.Dalfour"/>
    <s v="|24/27/01|"/>
    <n v="384"/>
    <n v="4.49"/>
    <n v="6.99"/>
  </r>
  <r>
    <x v="0"/>
    <x v="0"/>
    <x v="10"/>
    <s v="St.Dalfour"/>
    <s v="|24/27/02|"/>
    <n v="456"/>
    <n v="4.17"/>
    <n v="5.0599999999999996"/>
  </r>
  <r>
    <x v="0"/>
    <x v="0"/>
    <x v="10"/>
    <s v="St.Dalfour"/>
    <s v="|24/27/03|"/>
    <n v="408"/>
    <n v="4.29"/>
    <n v="6.11"/>
  </r>
  <r>
    <x v="0"/>
    <x v="0"/>
    <x v="9"/>
    <s v="P&amp;G"/>
    <s v="|128/01/01|"/>
    <n v="852"/>
    <n v="1.56"/>
    <n v="2.09"/>
  </r>
  <r>
    <x v="0"/>
    <x v="0"/>
    <x v="9"/>
    <s v="P&amp;G"/>
    <s v="|128/01/02|"/>
    <n v="1080"/>
    <n v="1.99"/>
    <n v="3.29"/>
  </r>
  <r>
    <x v="0"/>
    <x v="0"/>
    <x v="9"/>
    <s v="P&amp;G"/>
    <s v="|128/01/03|"/>
    <n v="744"/>
    <n v="1.68"/>
    <n v="3.42"/>
  </r>
  <r>
    <x v="0"/>
    <x v="0"/>
    <x v="9"/>
    <s v="P&amp;G"/>
    <s v="|128/01/04|"/>
    <n v="720"/>
    <n v="2.44"/>
    <n v="3.34"/>
  </r>
  <r>
    <x v="0"/>
    <x v="0"/>
    <x v="1"/>
    <s v="KBG"/>
    <s v="|117/02/01|"/>
    <n v="552"/>
    <n v="5.746666666666667"/>
    <n v="7.5333333333333332"/>
  </r>
  <r>
    <x v="0"/>
    <x v="0"/>
    <x v="1"/>
    <s v="KBG"/>
    <s v="|117/02/02|"/>
    <n v="456"/>
    <n v="6.4733333333333336"/>
    <n v="8.2133333333333329"/>
  </r>
  <r>
    <x v="0"/>
    <x v="0"/>
    <x v="1"/>
    <s v="KBG"/>
    <s v="|117/02/03|"/>
    <n v="480"/>
    <n v="5.6"/>
    <n v="7.94"/>
  </r>
  <r>
    <x v="0"/>
    <x v="0"/>
    <x v="1"/>
    <s v="KBG"/>
    <s v="|117/02/04|"/>
    <n v="456"/>
    <n v="5.9933333333333332"/>
    <n v="8.6333333333333329"/>
  </r>
  <r>
    <x v="0"/>
    <x v="0"/>
    <x v="1"/>
    <s v="KBG"/>
    <s v="|117/02/05|"/>
    <n v="480"/>
    <n v="6.4133333333333331"/>
    <n v="7.74"/>
  </r>
  <r>
    <x v="0"/>
    <x v="0"/>
    <x v="1"/>
    <s v="KBG"/>
    <s v="|117/02/06|"/>
    <n v="588"/>
    <n v="5.72"/>
    <n v="7.9666666666666668"/>
  </r>
  <r>
    <x v="0"/>
    <x v="0"/>
    <x v="1"/>
    <s v="KBG"/>
    <s v="|117/02/07|"/>
    <n v="444"/>
    <n v="6.54"/>
    <n v="8.6133333333333333"/>
  </r>
  <r>
    <x v="0"/>
    <x v="0"/>
    <x v="1"/>
    <s v="KBG"/>
    <s v="|117/02/08|"/>
    <n v="636"/>
    <n v="6.24"/>
    <n v="7.8933333333333335"/>
  </r>
  <r>
    <x v="0"/>
    <x v="0"/>
    <x v="1"/>
    <s v="KBG"/>
    <s v="|117/02/12|"/>
    <n v="516"/>
    <n v="6.16"/>
    <n v="8.4933333333333341"/>
  </r>
  <r>
    <x v="0"/>
    <x v="0"/>
    <x v="1"/>
    <s v="KBG"/>
    <s v="|117/02/14|"/>
    <n v="564"/>
    <n v="5.5333333333333332"/>
    <n v="7.3866666666666667"/>
  </r>
  <r>
    <x v="0"/>
    <x v="0"/>
    <x v="7"/>
    <s v="KBG"/>
    <s v="|117/01/01|"/>
    <n v="1176"/>
    <n v="2.3199999999999998"/>
    <n v="3.33"/>
  </r>
  <r>
    <x v="0"/>
    <x v="0"/>
    <x v="7"/>
    <s v="KBG"/>
    <s v="|117/01/02|"/>
    <n v="1056"/>
    <n v="2.2200000000000002"/>
    <n v="3.58"/>
  </r>
  <r>
    <x v="0"/>
    <x v="0"/>
    <x v="7"/>
    <s v="KBG"/>
    <s v="|117/01/03|"/>
    <n v="816"/>
    <n v="2.4900000000000002"/>
    <n v="3.25"/>
  </r>
  <r>
    <x v="0"/>
    <x v="0"/>
    <x v="7"/>
    <s v="KBG"/>
    <s v="|117/01/04|"/>
    <n v="1188"/>
    <n v="2.2999999999999998"/>
    <n v="3.35"/>
  </r>
  <r>
    <x v="0"/>
    <x v="0"/>
    <x v="7"/>
    <s v="KBG"/>
    <s v="|117/01/05|"/>
    <n v="768"/>
    <n v="2.81"/>
    <n v="3.3"/>
  </r>
  <r>
    <x v="0"/>
    <x v="0"/>
    <x v="7"/>
    <s v="KBG"/>
    <s v="|117/01/06|"/>
    <n v="756"/>
    <n v="2.44"/>
    <n v="3.77"/>
  </r>
  <r>
    <x v="0"/>
    <x v="0"/>
    <x v="7"/>
    <s v="KBG"/>
    <s v="|117/01/07|"/>
    <n v="960"/>
    <n v="2.2799999999999998"/>
    <n v="3.46"/>
  </r>
  <r>
    <x v="0"/>
    <x v="0"/>
    <x v="7"/>
    <s v="KBG"/>
    <s v="|117/01/08|"/>
    <n v="780"/>
    <n v="2.68"/>
    <n v="3.57"/>
  </r>
  <r>
    <x v="0"/>
    <x v="0"/>
    <x v="7"/>
    <s v="KBG"/>
    <s v="|117/01/09|"/>
    <n v="816"/>
    <n v="2.25"/>
    <n v="3.53"/>
  </r>
  <r>
    <x v="0"/>
    <x v="0"/>
    <x v="7"/>
    <s v="KBG"/>
    <s v="|117/01/10|"/>
    <n v="840"/>
    <n v="2.56"/>
    <n v="3.52"/>
  </r>
  <r>
    <x v="0"/>
    <x v="0"/>
    <x v="7"/>
    <s v="KBG"/>
    <s v="|117/01/11|"/>
    <n v="924"/>
    <n v="2.73"/>
    <n v="3.38"/>
  </r>
  <r>
    <x v="0"/>
    <x v="0"/>
    <x v="7"/>
    <s v="KBG"/>
    <s v="|117/01/12|"/>
    <n v="960"/>
    <n v="2.29"/>
    <n v="3.54"/>
  </r>
  <r>
    <x v="0"/>
    <x v="0"/>
    <x v="7"/>
    <s v="KBG"/>
    <s v="|117/01/13|"/>
    <n v="936"/>
    <n v="2.0099999999999998"/>
    <n v="3.37"/>
  </r>
  <r>
    <x v="0"/>
    <x v="0"/>
    <x v="7"/>
    <s v="KBG"/>
    <s v="|117/01/14|"/>
    <n v="948"/>
    <n v="2.61"/>
    <n v="3.44"/>
  </r>
  <r>
    <x v="0"/>
    <x v="0"/>
    <x v="7"/>
    <s v="KBG"/>
    <s v="|117/01/15|"/>
    <n v="960"/>
    <n v="2.48"/>
    <n v="3.63"/>
  </r>
  <r>
    <x v="0"/>
    <x v="0"/>
    <x v="7"/>
    <s v="KBG"/>
    <s v="|117/01/16|"/>
    <n v="636"/>
    <n v="2.37"/>
    <n v="3.27"/>
  </r>
  <r>
    <x v="0"/>
    <x v="0"/>
    <x v="7"/>
    <s v="KBG"/>
    <s v="|117/01/17|"/>
    <n v="732"/>
    <n v="2.54"/>
    <n v="3.4"/>
  </r>
  <r>
    <x v="0"/>
    <x v="0"/>
    <x v="7"/>
    <s v="KBG"/>
    <s v="|117/01/18|"/>
    <n v="1008"/>
    <n v="2.14"/>
    <n v="3.8"/>
  </r>
  <r>
    <x v="0"/>
    <x v="0"/>
    <x v="7"/>
    <s v="KBG"/>
    <s v="|117/01/19|"/>
    <n v="648"/>
    <n v="2.62"/>
    <n v="3.3"/>
  </r>
  <r>
    <x v="0"/>
    <x v="0"/>
    <x v="6"/>
    <s v="Cherry dreams"/>
    <s v="|47/01/01|"/>
    <n v="2112"/>
    <n v="2.86"/>
    <n v="3.77"/>
  </r>
  <r>
    <x v="0"/>
    <x v="0"/>
    <x v="6"/>
    <s v="Cherry dreams"/>
    <s v="|47/01/02|"/>
    <n v="2616"/>
    <n v="2.56"/>
    <n v="3.61"/>
  </r>
  <r>
    <x v="0"/>
    <x v="0"/>
    <x v="6"/>
    <s v="Cherry dreams"/>
    <s v="|47/01/03|"/>
    <n v="1548"/>
    <n v="2.87"/>
    <n v="3.65"/>
  </r>
  <r>
    <x v="0"/>
    <x v="0"/>
    <x v="6"/>
    <s v="Cherry dreams"/>
    <s v="|47/01/04|"/>
    <n v="1680"/>
    <n v="2.31"/>
    <n v="3.82"/>
  </r>
  <r>
    <x v="0"/>
    <x v="0"/>
    <x v="6"/>
    <s v="Cherry dreams"/>
    <s v="|47/01/05|"/>
    <n v="2316"/>
    <n v="2.5099999999999998"/>
    <n v="3.79"/>
  </r>
  <r>
    <x v="0"/>
    <x v="0"/>
    <x v="6"/>
    <s v="Cherry dreams"/>
    <s v="|47/01/06|"/>
    <n v="1572"/>
    <n v="2.33"/>
    <n v="3.38"/>
  </r>
  <r>
    <x v="0"/>
    <x v="0"/>
    <x v="6"/>
    <s v="Cherry dreams"/>
    <s v="|47/01/07|"/>
    <n v="2664"/>
    <n v="2.6"/>
    <n v="3.99"/>
  </r>
  <r>
    <x v="0"/>
    <x v="0"/>
    <x v="6"/>
    <s v="Cherry dreams"/>
    <s v="|47/01/08|"/>
    <n v="1368"/>
    <n v="2.99"/>
    <n v="3.93"/>
  </r>
  <r>
    <x v="0"/>
    <x v="0"/>
    <x v="6"/>
    <s v="Cherry dreams"/>
    <s v="|47/01/09|"/>
    <n v="1224"/>
    <n v="2.5299999999999998"/>
    <n v="3.53"/>
  </r>
  <r>
    <x v="0"/>
    <x v="0"/>
    <x v="6"/>
    <s v="Cherry dreams"/>
    <s v="|47/01/10|"/>
    <n v="2484"/>
    <n v="2.63"/>
    <n v="3.84"/>
  </r>
  <r>
    <x v="0"/>
    <x v="0"/>
    <x v="6"/>
    <s v="Cherry dreams"/>
    <s v="|47/01/11|"/>
    <n v="2628"/>
    <n v="2.81"/>
    <n v="3.69"/>
  </r>
  <r>
    <x v="0"/>
    <x v="0"/>
    <x v="6"/>
    <s v="Cherry dreams"/>
    <s v="|47/01/12|"/>
    <n v="2616"/>
    <n v="2.4900000000000002"/>
    <n v="3.83"/>
  </r>
  <r>
    <x v="0"/>
    <x v="0"/>
    <x v="7"/>
    <s v="C&amp;C vegetables"/>
    <s v="|114/01/01|"/>
    <n v="1008"/>
    <n v="2.91"/>
    <n v="3.47"/>
  </r>
  <r>
    <x v="0"/>
    <x v="0"/>
    <x v="7"/>
    <s v="C&amp;C vegetables"/>
    <s v="|114/01/02|"/>
    <n v="1140"/>
    <n v="2.94"/>
    <n v="3.54"/>
  </r>
  <r>
    <x v="0"/>
    <x v="0"/>
    <x v="7"/>
    <s v="C&amp;C vegetables"/>
    <s v="|114/01/03|"/>
    <n v="636"/>
    <n v="2.65"/>
    <n v="3.73"/>
  </r>
  <r>
    <x v="0"/>
    <x v="0"/>
    <x v="7"/>
    <s v="C&amp;C vegetables"/>
    <s v="|114/01/04|"/>
    <n v="996"/>
    <n v="2.04"/>
    <n v="3.45"/>
  </r>
  <r>
    <x v="0"/>
    <x v="0"/>
    <x v="7"/>
    <s v="C&amp;C vegetables"/>
    <s v="|114/01/05|"/>
    <n v="708"/>
    <n v="2.79"/>
    <n v="3.31"/>
  </r>
  <r>
    <x v="0"/>
    <x v="0"/>
    <x v="7"/>
    <s v="C&amp;C vegetables"/>
    <s v="|114/01/06|"/>
    <n v="840"/>
    <n v="2.76"/>
    <n v="3.26"/>
  </r>
  <r>
    <x v="0"/>
    <x v="0"/>
    <x v="7"/>
    <s v="C&amp;C vegetables"/>
    <s v="|114/01/07|"/>
    <n v="1140"/>
    <n v="2.64"/>
    <n v="3.5"/>
  </r>
  <r>
    <x v="0"/>
    <x v="0"/>
    <x v="7"/>
    <s v="C&amp;C vegetables"/>
    <s v="|114/01/08|"/>
    <n v="972"/>
    <n v="2.4700000000000002"/>
    <n v="3.3"/>
  </r>
  <r>
    <x v="0"/>
    <x v="0"/>
    <x v="7"/>
    <s v="C&amp;C vegetables"/>
    <s v="|114/01/09|"/>
    <n v="636"/>
    <n v="2.94"/>
    <n v="3.67"/>
  </r>
  <r>
    <x v="0"/>
    <x v="0"/>
    <x v="7"/>
    <s v="C&amp;C vegetables"/>
    <s v="|114/01/10|"/>
    <n v="1152"/>
    <n v="2.77"/>
    <n v="3.36"/>
  </r>
  <r>
    <x v="0"/>
    <x v="0"/>
    <x v="7"/>
    <s v="C&amp;C vegetables"/>
    <s v="|114/01/11|"/>
    <n v="876"/>
    <n v="2.17"/>
    <n v="3.8"/>
  </r>
  <r>
    <x v="0"/>
    <x v="0"/>
    <x v="7"/>
    <s v="C&amp;C vegetables"/>
    <s v="|114/01/12|"/>
    <n v="852"/>
    <n v="2.61"/>
    <n v="3.43"/>
  </r>
  <r>
    <x v="0"/>
    <x v="0"/>
    <x v="7"/>
    <s v="C&amp;C vegetables"/>
    <s v="|114/01/13|"/>
    <n v="852"/>
    <n v="2.04"/>
    <n v="3.53"/>
  </r>
  <r>
    <x v="0"/>
    <x v="0"/>
    <x v="7"/>
    <s v="C&amp;C vegetables"/>
    <s v="|114/01/14|"/>
    <n v="996"/>
    <n v="2.2400000000000002"/>
    <n v="3.22"/>
  </r>
  <r>
    <x v="0"/>
    <x v="0"/>
    <x v="7"/>
    <s v="C&amp;C vegetables"/>
    <s v="|114/01/15|"/>
    <n v="1200"/>
    <n v="2.79"/>
    <n v="3.22"/>
  </r>
  <r>
    <x v="0"/>
    <x v="0"/>
    <x v="7"/>
    <s v="C&amp;C vegetables"/>
    <s v="|114/01/16|"/>
    <n v="696"/>
    <n v="2.91"/>
    <n v="3.59"/>
  </r>
  <r>
    <x v="0"/>
    <x v="0"/>
    <x v="7"/>
    <s v="C&amp;C vegetables"/>
    <s v="|114/01/17|"/>
    <n v="864"/>
    <n v="2.8"/>
    <n v="3.49"/>
  </r>
  <r>
    <x v="0"/>
    <x v="0"/>
    <x v="7"/>
    <s v="C&amp;C vegetables"/>
    <s v="|114/01/18|"/>
    <n v="1056"/>
    <n v="2.29"/>
    <n v="3.51"/>
  </r>
  <r>
    <x v="0"/>
    <x v="0"/>
    <x v="7"/>
    <s v="C&amp;C vegetables"/>
    <s v="|114/01/19|"/>
    <n v="1068"/>
    <n v="2.78"/>
    <n v="3.4"/>
  </r>
  <r>
    <x v="0"/>
    <x v="0"/>
    <x v="7"/>
    <s v="C&amp;C vegetables"/>
    <s v="|114/01/20|"/>
    <n v="1116"/>
    <n v="2.33"/>
    <n v="3.88"/>
  </r>
  <r>
    <x v="0"/>
    <x v="0"/>
    <x v="7"/>
    <s v="C&amp;C vegetables"/>
    <s v="|114/01/21|"/>
    <n v="864"/>
    <n v="2.92"/>
    <n v="3.37"/>
  </r>
  <r>
    <x v="0"/>
    <x v="0"/>
    <x v="1"/>
    <s v="Gelati e altro"/>
    <s v="|05/00/01|"/>
    <n v="600"/>
    <n v="6.3733333333333331"/>
    <n v="7.4133333333333331"/>
  </r>
  <r>
    <x v="0"/>
    <x v="0"/>
    <x v="6"/>
    <s v="Gelati e altro"/>
    <s v="|05/04/01|"/>
    <n v="2532"/>
    <n v="2.59"/>
    <n v="3.62"/>
  </r>
  <r>
    <x v="0"/>
    <x v="0"/>
    <x v="6"/>
    <s v="Gelati e altro"/>
    <s v="|05/04/02|"/>
    <n v="2580"/>
    <n v="2.99"/>
    <n v="3.37"/>
  </r>
  <r>
    <x v="0"/>
    <x v="0"/>
    <x v="6"/>
    <s v="Gelati e altro"/>
    <s v="|05/04/03|"/>
    <n v="1608"/>
    <n v="2.58"/>
    <n v="3.75"/>
  </r>
  <r>
    <x v="0"/>
    <x v="0"/>
    <x v="6"/>
    <s v="Gelati e altro"/>
    <s v="|05/04/04|"/>
    <n v="2760"/>
    <n v="2.3199999999999998"/>
    <n v="3.39"/>
  </r>
  <r>
    <x v="0"/>
    <x v="0"/>
    <x v="6"/>
    <s v="Gelati e altro"/>
    <s v="|05/04/05|"/>
    <n v="2304"/>
    <n v="2.4300000000000002"/>
    <n v="3.53"/>
  </r>
  <r>
    <x v="0"/>
    <x v="0"/>
    <x v="6"/>
    <s v="Gelati e altro"/>
    <s v="|05/04/06|"/>
    <n v="1452"/>
    <n v="2.87"/>
    <n v="3.8"/>
  </r>
  <r>
    <x v="0"/>
    <x v="0"/>
    <x v="6"/>
    <s v="Gelati e altro"/>
    <s v="|05/04/07|"/>
    <n v="1428"/>
    <n v="2.64"/>
    <n v="3.31"/>
  </r>
  <r>
    <x v="0"/>
    <x v="0"/>
    <x v="6"/>
    <s v="Gelati e altro"/>
    <s v="|05/04/08|"/>
    <n v="1272"/>
    <n v="2.59"/>
    <n v="3.39"/>
  </r>
  <r>
    <x v="0"/>
    <x v="0"/>
    <x v="6"/>
    <s v="Gelati e altro"/>
    <s v="|05/04/09|"/>
    <n v="1572"/>
    <n v="2.57"/>
    <n v="3.73"/>
  </r>
  <r>
    <x v="0"/>
    <x v="0"/>
    <x v="6"/>
    <s v="Gelati e altro"/>
    <s v="|05/04/10|"/>
    <n v="2424"/>
    <n v="2.84"/>
    <n v="3.9"/>
  </r>
  <r>
    <x v="0"/>
    <x v="0"/>
    <x v="6"/>
    <s v="Gelati e altro"/>
    <s v="|05/04/11|"/>
    <n v="1500"/>
    <n v="2.63"/>
    <n v="3.38"/>
  </r>
  <r>
    <x v="0"/>
    <x v="0"/>
    <x v="6"/>
    <s v="Gelati e altro"/>
    <s v="|05/04/12|"/>
    <n v="2256"/>
    <n v="2.93"/>
    <n v="3.96"/>
  </r>
  <r>
    <x v="0"/>
    <x v="0"/>
    <x v="4"/>
    <s v="Valtaro"/>
    <s v="|41/01/01|"/>
    <n v="324"/>
    <n v="4.37"/>
    <n v="5.38"/>
  </r>
  <r>
    <x v="0"/>
    <x v="0"/>
    <x v="5"/>
    <s v="Buonissimi"/>
    <s v="|53/01/00|"/>
    <n v="588"/>
    <n v="1.2"/>
    <n v="1.79"/>
  </r>
  <r>
    <x v="0"/>
    <x v="0"/>
    <x v="5"/>
    <s v="Buonissimi"/>
    <s v="|53/01/01|"/>
    <n v="648"/>
    <n v="1.1399999999999999"/>
    <n v="1.68"/>
  </r>
  <r>
    <x v="0"/>
    <x v="0"/>
    <x v="5"/>
    <s v="Buonissimi"/>
    <s v="|53/01/02|"/>
    <n v="792"/>
    <n v="1.2"/>
    <n v="1.82"/>
  </r>
  <r>
    <x v="0"/>
    <x v="0"/>
    <x v="5"/>
    <s v="Buonissimi"/>
    <s v="|53/01/03|"/>
    <n v="888"/>
    <n v="1.34"/>
    <n v="1.86"/>
  </r>
  <r>
    <x v="0"/>
    <x v="0"/>
    <x v="5"/>
    <s v="Buonissimi"/>
    <s v="|53/01/04|"/>
    <n v="744"/>
    <n v="1.46"/>
    <n v="1.74"/>
  </r>
  <r>
    <x v="0"/>
    <x v="0"/>
    <x v="5"/>
    <s v="Buonissimi"/>
    <s v="|53/01/05|"/>
    <n v="1020"/>
    <n v="1.5"/>
    <n v="1.84"/>
  </r>
  <r>
    <x v="0"/>
    <x v="0"/>
    <x v="5"/>
    <s v="Buonissimi"/>
    <s v="|53/01/06|"/>
    <n v="792"/>
    <n v="1.42"/>
    <n v="1.73"/>
  </r>
  <r>
    <x v="0"/>
    <x v="0"/>
    <x v="5"/>
    <s v="Buonissimi"/>
    <s v="|53/01/07|"/>
    <n v="1128"/>
    <n v="1.43"/>
    <n v="1.8"/>
  </r>
  <r>
    <x v="0"/>
    <x v="0"/>
    <x v="5"/>
    <s v="Buonissimi"/>
    <s v="|53/01/08|"/>
    <n v="1188"/>
    <n v="1.44"/>
    <n v="1.86"/>
  </r>
  <r>
    <x v="0"/>
    <x v="0"/>
    <x v="5"/>
    <s v="Buonissimi"/>
    <s v="|53/01/09|"/>
    <n v="624"/>
    <n v="1.17"/>
    <n v="1.75"/>
  </r>
  <r>
    <x v="0"/>
    <x v="0"/>
    <x v="5"/>
    <s v="Buonissimi"/>
    <s v="|53/01/10|"/>
    <n v="1080"/>
    <n v="1.1599999999999999"/>
    <n v="1.78"/>
  </r>
  <r>
    <x v="0"/>
    <x v="0"/>
    <x v="5"/>
    <s v="Buonissimi"/>
    <s v="|53/01/11|"/>
    <n v="1200"/>
    <n v="1.1599999999999999"/>
    <n v="1.75"/>
  </r>
  <r>
    <x v="0"/>
    <x v="0"/>
    <x v="5"/>
    <s v="Buonissimi"/>
    <s v="|53/01/12|"/>
    <n v="912"/>
    <n v="1.22"/>
    <n v="1.77"/>
  </r>
  <r>
    <x v="0"/>
    <x v="0"/>
    <x v="5"/>
    <s v="Buonissimi"/>
    <s v="|53/01/13|"/>
    <n v="900"/>
    <n v="1.46"/>
    <n v="1.73"/>
  </r>
  <r>
    <x v="0"/>
    <x v="0"/>
    <x v="5"/>
    <s v="Buonissimi"/>
    <s v="|53/01/14|"/>
    <n v="576"/>
    <n v="1.33"/>
    <n v="1.63"/>
  </r>
  <r>
    <x v="0"/>
    <x v="0"/>
    <x v="5"/>
    <s v="Buonissimi"/>
    <s v="|53/01/15|"/>
    <n v="1296"/>
    <n v="1.46"/>
    <n v="1.84"/>
  </r>
  <r>
    <x v="0"/>
    <x v="0"/>
    <x v="5"/>
    <s v="Buonissimi"/>
    <s v="|53/01/16|"/>
    <n v="924"/>
    <n v="1.3"/>
    <n v="1.86"/>
  </r>
  <r>
    <x v="0"/>
    <x v="0"/>
    <x v="5"/>
    <s v="Buonissimi"/>
    <s v="|53/01/17|"/>
    <n v="612"/>
    <n v="1.5"/>
    <n v="1.84"/>
  </r>
  <r>
    <x v="0"/>
    <x v="0"/>
    <x v="5"/>
    <s v="Buonissimi"/>
    <s v="|53/01/18|"/>
    <n v="1164"/>
    <n v="1.48"/>
    <n v="1.72"/>
  </r>
  <r>
    <x v="0"/>
    <x v="0"/>
    <x v="5"/>
    <s v="Buonissimi"/>
    <s v="|53/01/19|"/>
    <n v="840"/>
    <n v="1.39"/>
    <n v="1.75"/>
  </r>
  <r>
    <x v="0"/>
    <x v="0"/>
    <x v="5"/>
    <s v="Buonissimi"/>
    <s v="|53/01/20|"/>
    <n v="1152"/>
    <n v="1.17"/>
    <n v="1.67"/>
  </r>
  <r>
    <x v="0"/>
    <x v="0"/>
    <x v="5"/>
    <s v="Buonissimi"/>
    <s v="|53/01/21|"/>
    <n v="660"/>
    <n v="1.33"/>
    <n v="1.62"/>
  </r>
  <r>
    <x v="0"/>
    <x v="0"/>
    <x v="5"/>
    <s v="Buonissimi"/>
    <s v="|53/01/22|"/>
    <n v="720"/>
    <n v="1.17"/>
    <n v="1.85"/>
  </r>
  <r>
    <x v="0"/>
    <x v="0"/>
    <x v="5"/>
    <s v="Buonissimi"/>
    <s v="|53/01/23|"/>
    <n v="588"/>
    <n v="1.41"/>
    <n v="1.71"/>
  </r>
  <r>
    <x v="0"/>
    <x v="0"/>
    <x v="5"/>
    <s v="Buonissimi"/>
    <s v="|53/01/24|"/>
    <n v="900"/>
    <n v="1.36"/>
    <n v="1.89"/>
  </r>
  <r>
    <x v="0"/>
    <x v="0"/>
    <x v="5"/>
    <s v="Buonissimi"/>
    <s v="|53/01/25|"/>
    <n v="780"/>
    <n v="1.17"/>
    <n v="1.77"/>
  </r>
  <r>
    <x v="0"/>
    <x v="0"/>
    <x v="5"/>
    <s v="Buonissimi"/>
    <s v="|53/01/26|"/>
    <n v="984"/>
    <n v="1.49"/>
    <n v="1.67"/>
  </r>
  <r>
    <x v="0"/>
    <x v="0"/>
    <x v="5"/>
    <s v="Buonissimi"/>
    <s v="|53/01/27|"/>
    <n v="624"/>
    <n v="1.44"/>
    <n v="1.76"/>
  </r>
  <r>
    <x v="0"/>
    <x v="0"/>
    <x v="5"/>
    <s v="Buonissimi"/>
    <s v="|53/01/28|"/>
    <n v="684"/>
    <n v="1.33"/>
    <n v="1.89"/>
  </r>
  <r>
    <x v="0"/>
    <x v="0"/>
    <x v="5"/>
    <s v="Buonissimi"/>
    <s v="|53/01/29|"/>
    <n v="1128"/>
    <n v="1.29"/>
    <n v="1.6"/>
  </r>
  <r>
    <x v="0"/>
    <x v="0"/>
    <x v="5"/>
    <s v="Buonissimi"/>
    <s v="|53/01/30|"/>
    <n v="1224"/>
    <n v="1.39"/>
    <n v="1.61"/>
  </r>
  <r>
    <x v="0"/>
    <x v="0"/>
    <x v="5"/>
    <s v="Buonissimi"/>
    <s v="|53/01/31|"/>
    <n v="828"/>
    <n v="1.23"/>
    <n v="1.79"/>
  </r>
  <r>
    <x v="0"/>
    <x v="0"/>
    <x v="5"/>
    <s v="Buonissimi"/>
    <s v="|53/01/32|"/>
    <n v="996"/>
    <n v="1.5"/>
    <n v="1.79"/>
  </r>
  <r>
    <x v="0"/>
    <x v="0"/>
    <x v="5"/>
    <s v="Buonissimi"/>
    <s v="|53/01/33|"/>
    <n v="588"/>
    <n v="1.1299999999999999"/>
    <n v="1.89"/>
  </r>
  <r>
    <x v="0"/>
    <x v="0"/>
    <x v="5"/>
    <s v="Buonissimi"/>
    <s v="|53/01/34|"/>
    <n v="660"/>
    <n v="1.21"/>
    <n v="1.75"/>
  </r>
  <r>
    <x v="0"/>
    <x v="0"/>
    <x v="5"/>
    <s v="Buonissimi"/>
    <s v="|53/01/35|"/>
    <n v="660"/>
    <n v="1.22"/>
    <n v="1.86"/>
  </r>
  <r>
    <x v="0"/>
    <x v="0"/>
    <x v="5"/>
    <s v="Buonissimi"/>
    <s v="|53/01/36|"/>
    <n v="1044"/>
    <n v="1.32"/>
    <n v="1.6"/>
  </r>
  <r>
    <x v="0"/>
    <x v="0"/>
    <x v="5"/>
    <s v="Buonissimi"/>
    <s v="|53/01/37|"/>
    <n v="924"/>
    <n v="1.28"/>
    <n v="1.89"/>
  </r>
  <r>
    <x v="0"/>
    <x v="0"/>
    <x v="5"/>
    <s v="Buonissimi"/>
    <s v="|53/01/38|"/>
    <n v="1308"/>
    <n v="1.17"/>
    <n v="1.9"/>
  </r>
  <r>
    <x v="0"/>
    <x v="0"/>
    <x v="5"/>
    <s v="Buonissimi"/>
    <s v="|53/02/01|"/>
    <n v="1284"/>
    <n v="1.29"/>
    <n v="1.61"/>
  </r>
  <r>
    <x v="0"/>
    <x v="0"/>
    <x v="5"/>
    <s v="Buonissimi"/>
    <s v="|53/02/02|"/>
    <n v="744"/>
    <n v="1.47"/>
    <n v="1.89"/>
  </r>
  <r>
    <x v="0"/>
    <x v="0"/>
    <x v="5"/>
    <s v="Buonissimi"/>
    <s v="|53/02/03|"/>
    <n v="744"/>
    <n v="1.44"/>
    <n v="1.81"/>
  </r>
  <r>
    <x v="0"/>
    <x v="0"/>
    <x v="5"/>
    <s v="Buonissimi"/>
    <s v="|53/02/04|"/>
    <n v="792"/>
    <n v="1.28"/>
    <n v="1.78"/>
  </r>
  <r>
    <x v="0"/>
    <x v="0"/>
    <x v="5"/>
    <s v="Buonissimi"/>
    <s v="|53/02/05|"/>
    <n v="588"/>
    <n v="1.23"/>
    <n v="1.7"/>
  </r>
  <r>
    <x v="0"/>
    <x v="0"/>
    <x v="5"/>
    <s v="Buonissimi"/>
    <s v="|53/02/06|"/>
    <n v="756"/>
    <n v="1.25"/>
    <n v="1.72"/>
  </r>
  <r>
    <x v="0"/>
    <x v="0"/>
    <x v="5"/>
    <s v="Buonissimi"/>
    <s v="|53/02/07|"/>
    <n v="708"/>
    <n v="1.46"/>
    <n v="1.71"/>
  </r>
  <r>
    <x v="0"/>
    <x v="0"/>
    <x v="5"/>
    <s v="Buonissimi"/>
    <s v="|53/02/08|"/>
    <n v="996"/>
    <n v="1.22"/>
    <n v="1.87"/>
  </r>
  <r>
    <x v="0"/>
    <x v="0"/>
    <x v="5"/>
    <s v="Buonissimi"/>
    <s v="|53/02/09|"/>
    <n v="948"/>
    <n v="1.43"/>
    <n v="1.72"/>
  </r>
  <r>
    <x v="0"/>
    <x v="0"/>
    <x v="5"/>
    <s v="Buonissimi"/>
    <s v="|53/02/10|"/>
    <n v="1248"/>
    <n v="1.43"/>
    <n v="1.6"/>
  </r>
  <r>
    <x v="0"/>
    <x v="0"/>
    <x v="5"/>
    <s v="Buonissimi"/>
    <s v="|53/02/11|"/>
    <n v="624"/>
    <n v="1.39"/>
    <n v="1.84"/>
  </r>
  <r>
    <x v="0"/>
    <x v="0"/>
    <x v="5"/>
    <s v="Buonissimi"/>
    <s v="|53/02/12|"/>
    <n v="1176"/>
    <n v="1.45"/>
    <n v="1.71"/>
  </r>
  <r>
    <x v="0"/>
    <x v="0"/>
    <x v="5"/>
    <s v="Buonissimi"/>
    <s v="|53/02/13|"/>
    <n v="948"/>
    <n v="1.1200000000000001"/>
    <n v="1.71"/>
  </r>
  <r>
    <x v="0"/>
    <x v="0"/>
    <x v="5"/>
    <s v="Buonissimi"/>
    <s v="|53/02/14|"/>
    <n v="1248"/>
    <n v="1.47"/>
    <n v="1.88"/>
  </r>
  <r>
    <x v="0"/>
    <x v="0"/>
    <x v="5"/>
    <s v="Buonissimi"/>
    <s v="|53/02/15|"/>
    <n v="1260"/>
    <n v="1.1499999999999999"/>
    <n v="1.71"/>
  </r>
  <r>
    <x v="0"/>
    <x v="0"/>
    <x v="5"/>
    <s v="Buonissimi"/>
    <s v="|53/02/16|"/>
    <n v="1068"/>
    <n v="1.37"/>
    <n v="1.79"/>
  </r>
  <r>
    <x v="0"/>
    <x v="0"/>
    <x v="5"/>
    <s v="Buonissimi"/>
    <s v="|53/02/17|"/>
    <n v="1152"/>
    <n v="1.27"/>
    <n v="1.69"/>
  </r>
  <r>
    <x v="0"/>
    <x v="0"/>
    <x v="5"/>
    <s v="Buonissimi"/>
    <s v="|53/03/01|"/>
    <n v="1284"/>
    <n v="1.25"/>
    <n v="1.65"/>
  </r>
  <r>
    <x v="0"/>
    <x v="0"/>
    <x v="5"/>
    <s v="Buonissimi"/>
    <s v="|53/03/02|"/>
    <n v="1080"/>
    <n v="1.28"/>
    <n v="1.78"/>
  </r>
  <r>
    <x v="0"/>
    <x v="0"/>
    <x v="5"/>
    <s v="Buonissimi"/>
    <s v="|53/03/03|"/>
    <n v="936"/>
    <n v="1.19"/>
    <n v="1.83"/>
  </r>
  <r>
    <x v="0"/>
    <x v="1"/>
    <x v="12"/>
    <s v="Barilla"/>
    <s v="|56/01/01|"/>
    <n v="156"/>
    <n v="2.7266666666666666"/>
    <n v="2.9666666666666668"/>
  </r>
  <r>
    <x v="0"/>
    <x v="1"/>
    <x v="12"/>
    <s v="Barilla"/>
    <s v="|56/01/02|"/>
    <n v="156"/>
    <n v="2.8"/>
    <n v="2.9"/>
  </r>
  <r>
    <x v="0"/>
    <x v="1"/>
    <x v="12"/>
    <s v="Barilla"/>
    <s v="|56/01/03|"/>
    <n v="180"/>
    <n v="2.5666666666666669"/>
    <n v="2.98"/>
  </r>
  <r>
    <x v="0"/>
    <x v="1"/>
    <x v="12"/>
    <s v="Barilla"/>
    <s v="|56/01/04|"/>
    <n v="180"/>
    <n v="2.6133333333333333"/>
    <n v="2.9266666666666667"/>
  </r>
  <r>
    <x v="0"/>
    <x v="1"/>
    <x v="12"/>
    <s v="Barilla"/>
    <s v="|56/01/05|"/>
    <n v="180"/>
    <n v="2.44"/>
    <n v="2.9133333333333336"/>
  </r>
  <r>
    <x v="0"/>
    <x v="1"/>
    <x v="12"/>
    <s v="Barilla"/>
    <s v="|56/01/06|"/>
    <n v="144"/>
    <n v="2.46"/>
    <n v="2.92"/>
  </r>
  <r>
    <x v="0"/>
    <x v="1"/>
    <x v="12"/>
    <s v="Barilla"/>
    <s v="|56/01/07|"/>
    <n v="132"/>
    <n v="2.56"/>
    <n v="2.9"/>
  </r>
  <r>
    <x v="0"/>
    <x v="1"/>
    <x v="12"/>
    <s v="Barilla"/>
    <s v="|56/01/08|"/>
    <n v="156"/>
    <n v="2.6133333333333333"/>
    <n v="2.94"/>
  </r>
  <r>
    <x v="0"/>
    <x v="1"/>
    <x v="12"/>
    <s v="Barilla"/>
    <s v="|56/01/09|"/>
    <n v="144"/>
    <n v="2.44"/>
    <n v="2.9066666666666667"/>
  </r>
  <r>
    <x v="0"/>
    <x v="1"/>
    <x v="12"/>
    <s v="Barilla"/>
    <s v="|56/01/10|"/>
    <n v="168"/>
    <n v="2.6933333333333334"/>
    <n v="2.8733333333333335"/>
  </r>
  <r>
    <x v="0"/>
    <x v="1"/>
    <x v="12"/>
    <s v="Barilla"/>
    <s v="|56/01/11|"/>
    <n v="144"/>
    <n v="2.5333333333333332"/>
    <n v="2.9"/>
  </r>
  <r>
    <x v="0"/>
    <x v="1"/>
    <x v="12"/>
    <s v="Barilla"/>
    <s v="|56/01/12|"/>
    <n v="120"/>
    <n v="2.3466666666666667"/>
    <n v="2.92"/>
  </r>
  <r>
    <x v="0"/>
    <x v="1"/>
    <x v="12"/>
    <s v="Barilla"/>
    <s v="|56/01/13|"/>
    <n v="156"/>
    <n v="2.6666666666666665"/>
    <n v="2.9"/>
  </r>
  <r>
    <x v="0"/>
    <x v="1"/>
    <x v="12"/>
    <s v="Barilla"/>
    <s v="|56/01/14|"/>
    <n v="168"/>
    <n v="2.7866666666666666"/>
    <n v="2.9666666666666668"/>
  </r>
  <r>
    <x v="0"/>
    <x v="1"/>
    <x v="12"/>
    <s v="Barilla"/>
    <s v="|56/01/15|"/>
    <n v="120"/>
    <n v="2.52"/>
    <n v="2.9133333333333336"/>
  </r>
  <r>
    <x v="0"/>
    <x v="1"/>
    <x v="12"/>
    <s v="Barilla"/>
    <s v="|56/01/16|"/>
    <n v="180"/>
    <n v="2.7266666666666666"/>
    <n v="2.9333333333333331"/>
  </r>
  <r>
    <x v="0"/>
    <x v="1"/>
    <x v="12"/>
    <s v="Barilla"/>
    <s v="|56/01/17|"/>
    <n v="180"/>
    <n v="2.3666666666666667"/>
    <n v="2.8933333333333335"/>
  </r>
  <r>
    <x v="0"/>
    <x v="1"/>
    <x v="12"/>
    <s v="Barilla"/>
    <s v="|56/01/18|"/>
    <n v="132"/>
    <n v="2.2666666666666666"/>
    <n v="2.94"/>
  </r>
  <r>
    <x v="0"/>
    <x v="1"/>
    <x v="12"/>
    <s v="Barilla"/>
    <s v="|56/01/19|"/>
    <n v="132"/>
    <n v="2.3866666666666667"/>
    <n v="2.9133333333333336"/>
  </r>
  <r>
    <x v="0"/>
    <x v="1"/>
    <x v="12"/>
    <s v="Barilla"/>
    <s v="|56/01/20|"/>
    <n v="144"/>
    <n v="2.5866666666666664"/>
    <n v="2.9533333333333331"/>
  </r>
  <r>
    <x v="0"/>
    <x v="1"/>
    <x v="12"/>
    <s v="Barilla"/>
    <s v="|56/01/21|"/>
    <n v="132"/>
    <n v="2.7666666666666666"/>
    <n v="2.9733333333333332"/>
  </r>
  <r>
    <x v="0"/>
    <x v="1"/>
    <x v="12"/>
    <s v="Barilla"/>
    <s v="|56/01/22|"/>
    <n v="156"/>
    <n v="2.34"/>
    <n v="2.8866666666666667"/>
  </r>
  <r>
    <x v="0"/>
    <x v="1"/>
    <x v="12"/>
    <s v="Barilla"/>
    <s v="|56/01/23|"/>
    <n v="120"/>
    <n v="2.3533333333333335"/>
    <n v="2.9066666666666667"/>
  </r>
  <r>
    <x v="0"/>
    <x v="1"/>
    <x v="12"/>
    <s v="Barilla"/>
    <s v="|56/01/24|"/>
    <n v="144"/>
    <n v="2.68"/>
    <n v="2.9"/>
  </r>
  <r>
    <x v="0"/>
    <x v="1"/>
    <x v="12"/>
    <s v="Barilla"/>
    <s v="|56/01/25|"/>
    <n v="120"/>
    <n v="2.3333333333333335"/>
    <n v="2.8933333333333335"/>
  </r>
  <r>
    <x v="0"/>
    <x v="1"/>
    <x v="12"/>
    <s v="Barilla"/>
    <s v="|56/01/26|"/>
    <n v="168"/>
    <n v="2.3666666666666667"/>
    <n v="2.9733333333333332"/>
  </r>
  <r>
    <x v="0"/>
    <x v="1"/>
    <x v="12"/>
    <s v="Barilla"/>
    <s v="|56/01/27|"/>
    <n v="144"/>
    <n v="2.7666666666666666"/>
    <n v="2.8666666666666667"/>
  </r>
  <r>
    <x v="0"/>
    <x v="1"/>
    <x v="12"/>
    <s v="Barilla"/>
    <s v="|56/01/28|"/>
    <n v="180"/>
    <n v="2.7066666666666666"/>
    <n v="3"/>
  </r>
  <r>
    <x v="0"/>
    <x v="1"/>
    <x v="12"/>
    <s v="Barilla"/>
    <s v="|56/01/29|"/>
    <n v="144"/>
    <n v="2.6933333333333334"/>
    <n v="2.98"/>
  </r>
  <r>
    <x v="0"/>
    <x v="1"/>
    <x v="12"/>
    <s v="Barilla"/>
    <s v="|56/01/30|"/>
    <n v="180"/>
    <n v="2.6466666666666665"/>
    <n v="2.96"/>
  </r>
  <r>
    <x v="0"/>
    <x v="1"/>
    <x v="12"/>
    <s v="Barilla"/>
    <s v="|56/01/31|"/>
    <n v="168"/>
    <n v="2.62"/>
    <n v="2.9266666666666667"/>
  </r>
  <r>
    <x v="0"/>
    <x v="1"/>
    <x v="12"/>
    <s v="Barilla"/>
    <s v="|56/01/32|"/>
    <n v="156"/>
    <n v="2.3933333333333335"/>
    <n v="2.9266666666666667"/>
  </r>
  <r>
    <x v="0"/>
    <x v="1"/>
    <x v="12"/>
    <s v="Barilla"/>
    <s v="|56/01/33|"/>
    <n v="168"/>
    <n v="2.3133333333333335"/>
    <n v="2.9"/>
  </r>
  <r>
    <x v="0"/>
    <x v="1"/>
    <x v="12"/>
    <s v="Barilla"/>
    <s v="|56/01/34|"/>
    <n v="156"/>
    <n v="2.2733333333333334"/>
    <n v="2.96"/>
  </r>
  <r>
    <x v="0"/>
    <x v="1"/>
    <x v="12"/>
    <s v="Barilla"/>
    <s v="|56/01/35|"/>
    <n v="168"/>
    <n v="2.3333333333333335"/>
    <n v="2.8933333333333335"/>
  </r>
  <r>
    <x v="0"/>
    <x v="1"/>
    <x v="12"/>
    <s v="Barilla"/>
    <s v="|56/01/36|"/>
    <n v="132"/>
    <n v="2.3866666666666667"/>
    <n v="2.9866666666666668"/>
  </r>
  <r>
    <x v="0"/>
    <x v="1"/>
    <x v="12"/>
    <s v="Barilla"/>
    <s v="|56/01/37|"/>
    <n v="168"/>
    <n v="2.7733333333333334"/>
    <n v="2.9866666666666668"/>
  </r>
  <r>
    <x v="0"/>
    <x v="1"/>
    <x v="12"/>
    <s v="Barilla"/>
    <s v="|56/01/38|"/>
    <n v="156"/>
    <n v="2.36"/>
    <n v="2.9933333333333332"/>
  </r>
  <r>
    <x v="0"/>
    <x v="1"/>
    <x v="12"/>
    <s v="Barilla"/>
    <s v="|56/01/39|"/>
    <n v="168"/>
    <n v="2.46"/>
    <n v="2.9866666666666668"/>
  </r>
  <r>
    <x v="0"/>
    <x v="1"/>
    <x v="12"/>
    <s v="Barilla"/>
    <s v="|56/01/40|"/>
    <n v="132"/>
    <n v="2.72"/>
    <n v="2.92"/>
  </r>
  <r>
    <x v="0"/>
    <x v="1"/>
    <x v="12"/>
    <s v="Barilla"/>
    <s v="|56/01/41|"/>
    <n v="156"/>
    <n v="2.3733333333333335"/>
    <n v="2.9933333333333332"/>
  </r>
  <r>
    <x v="0"/>
    <x v="1"/>
    <x v="12"/>
    <s v="Barilla"/>
    <s v="|56/01/42|"/>
    <n v="168"/>
    <n v="2.48"/>
    <n v="2.9466666666666668"/>
  </r>
  <r>
    <x v="0"/>
    <x v="1"/>
    <x v="12"/>
    <s v="Barilla"/>
    <s v="|56/01/43|"/>
    <n v="144"/>
    <n v="2.7866666666666666"/>
    <n v="2.94"/>
  </r>
  <r>
    <x v="0"/>
    <x v="1"/>
    <x v="12"/>
    <s v="Barilla"/>
    <s v="|56/01/44|"/>
    <n v="156"/>
    <n v="2.5866666666666664"/>
    <n v="2.9"/>
  </r>
  <r>
    <x v="0"/>
    <x v="1"/>
    <x v="12"/>
    <s v="Barilla"/>
    <s v="|56/01/45|"/>
    <n v="156"/>
    <n v="2.3466666666666667"/>
    <n v="2.8733333333333335"/>
  </r>
  <r>
    <x v="0"/>
    <x v="1"/>
    <x v="12"/>
    <s v="Barilla"/>
    <s v="|56/01/46|"/>
    <n v="168"/>
    <n v="2.6066666666666665"/>
    <n v="2.9066666666666667"/>
  </r>
  <r>
    <x v="0"/>
    <x v="1"/>
    <x v="12"/>
    <s v="Barilla"/>
    <s v="|56/01/47|"/>
    <n v="144"/>
    <n v="2.62"/>
    <n v="2.9533333333333331"/>
  </r>
  <r>
    <x v="0"/>
    <x v="1"/>
    <x v="12"/>
    <s v="Barilla"/>
    <s v="|56/01/48|"/>
    <n v="120"/>
    <n v="2.3199999999999998"/>
    <n v="2.9066666666666667"/>
  </r>
  <r>
    <x v="0"/>
    <x v="1"/>
    <x v="12"/>
    <s v="Barilla"/>
    <s v="|56/01/49|"/>
    <n v="120"/>
    <n v="2.4066666666666667"/>
    <n v="2.8866666666666667"/>
  </r>
  <r>
    <x v="0"/>
    <x v="1"/>
    <x v="12"/>
    <s v="Barilla"/>
    <s v="|56/01/50|"/>
    <n v="168"/>
    <n v="2.7866666666666666"/>
    <n v="2.9066666666666667"/>
  </r>
  <r>
    <x v="0"/>
    <x v="1"/>
    <x v="12"/>
    <s v="Barilla"/>
    <s v="|56/01/51|"/>
    <n v="132"/>
    <n v="2.46"/>
    <n v="2.9266666666666667"/>
  </r>
  <r>
    <x v="0"/>
    <x v="1"/>
    <x v="12"/>
    <s v="Barilla"/>
    <s v="|56/01/52|"/>
    <n v="168"/>
    <n v="2.5733333333333333"/>
    <n v="2.88"/>
  </r>
  <r>
    <x v="0"/>
    <x v="1"/>
    <x v="12"/>
    <s v="Barilla"/>
    <s v="|56/01/53|"/>
    <n v="180"/>
    <n v="2.62"/>
    <n v="2.9466666666666668"/>
  </r>
  <r>
    <x v="0"/>
    <x v="1"/>
    <x v="12"/>
    <s v="Barilla"/>
    <s v="|56/01/54|"/>
    <n v="168"/>
    <n v="2.46"/>
    <n v="2.9466666666666668"/>
  </r>
  <r>
    <x v="0"/>
    <x v="1"/>
    <x v="12"/>
    <s v="Barilla"/>
    <s v="|56/01/55|"/>
    <n v="156"/>
    <n v="2.6066666666666665"/>
    <n v="2.9666666666666668"/>
  </r>
  <r>
    <x v="0"/>
    <x v="1"/>
    <x v="12"/>
    <s v="Barilla"/>
    <s v="|56/01/56|"/>
    <n v="156"/>
    <n v="2.5666666666666669"/>
    <n v="2.9066666666666667"/>
  </r>
  <r>
    <x v="0"/>
    <x v="1"/>
    <x v="12"/>
    <s v="Barilla"/>
    <s v="|56/01/57|"/>
    <n v="132"/>
    <n v="2.6933333333333334"/>
    <n v="3"/>
  </r>
  <r>
    <x v="0"/>
    <x v="1"/>
    <x v="12"/>
    <s v="Own label"/>
    <s v="|132/01/02|"/>
    <n v="156"/>
    <n v="2.52"/>
    <n v="2.9466666666666668"/>
  </r>
  <r>
    <x v="0"/>
    <x v="1"/>
    <x v="13"/>
    <s v="Danone"/>
    <s v="|68/01/01|"/>
    <n v="132"/>
    <n v="2.6"/>
    <n v="3.23"/>
  </r>
  <r>
    <x v="0"/>
    <x v="1"/>
    <x v="13"/>
    <s v="Danone"/>
    <s v="|68/01/02|"/>
    <n v="576"/>
    <n v="2.76"/>
    <n v="3.33"/>
  </r>
  <r>
    <x v="0"/>
    <x v="1"/>
    <x v="13"/>
    <s v="Danone"/>
    <s v="|68/01/03|"/>
    <n v="204"/>
    <n v="2.2799999999999998"/>
    <n v="3.43"/>
  </r>
  <r>
    <x v="0"/>
    <x v="1"/>
    <x v="13"/>
    <s v="Danone"/>
    <s v="|68/01/04|"/>
    <n v="312"/>
    <n v="2.2799999999999998"/>
    <n v="3.09"/>
  </r>
  <r>
    <x v="0"/>
    <x v="1"/>
    <x v="13"/>
    <s v="Danone"/>
    <s v="|68/01/05|"/>
    <n v="396"/>
    <n v="2.72"/>
    <n v="3.7"/>
  </r>
  <r>
    <x v="0"/>
    <x v="1"/>
    <x v="13"/>
    <s v="Danone"/>
    <s v="|68/01/06|"/>
    <n v="300"/>
    <n v="2.48"/>
    <n v="3.31"/>
  </r>
  <r>
    <x v="0"/>
    <x v="1"/>
    <x v="13"/>
    <s v="Danone"/>
    <s v="|68/01/07|"/>
    <n v="144"/>
    <n v="2.4500000000000002"/>
    <n v="3.15"/>
  </r>
  <r>
    <x v="0"/>
    <x v="1"/>
    <x v="13"/>
    <s v="Danone"/>
    <s v="|68/01/08|"/>
    <n v="204"/>
    <n v="2.54"/>
    <n v="3.29"/>
  </r>
  <r>
    <x v="0"/>
    <x v="1"/>
    <x v="13"/>
    <s v="Danone"/>
    <s v="|68/01/09|"/>
    <n v="468"/>
    <n v="2.3199999999999998"/>
    <n v="3.02"/>
  </r>
  <r>
    <x v="0"/>
    <x v="1"/>
    <x v="13"/>
    <s v="Danone"/>
    <s v="|68/01/10|"/>
    <n v="240"/>
    <n v="2.52"/>
    <n v="3.36"/>
  </r>
  <r>
    <x v="0"/>
    <x v="1"/>
    <x v="13"/>
    <s v="Danone"/>
    <s v="|68/01/11|"/>
    <n v="516"/>
    <n v="2.25"/>
    <n v="3.22"/>
  </r>
  <r>
    <x v="0"/>
    <x v="1"/>
    <x v="13"/>
    <s v="Danone"/>
    <s v="|68/01/12|"/>
    <n v="432"/>
    <n v="2.2000000000000002"/>
    <n v="3.13"/>
  </r>
  <r>
    <x v="0"/>
    <x v="1"/>
    <x v="13"/>
    <s v="Danone"/>
    <s v="|68/01/13|"/>
    <n v="528"/>
    <n v="2.46"/>
    <n v="3.02"/>
  </r>
  <r>
    <x v="0"/>
    <x v="1"/>
    <x v="13"/>
    <s v="Danone"/>
    <s v="|68/01/14|"/>
    <n v="564"/>
    <n v="2.64"/>
    <n v="3"/>
  </r>
  <r>
    <x v="0"/>
    <x v="1"/>
    <x v="13"/>
    <s v="Danone"/>
    <s v="|68/01/15|"/>
    <n v="408"/>
    <n v="2.3199999999999998"/>
    <n v="3.55"/>
  </r>
  <r>
    <x v="0"/>
    <x v="1"/>
    <x v="13"/>
    <s v="Danone"/>
    <s v="|68/01/16|"/>
    <n v="480"/>
    <n v="2.59"/>
    <n v="3.06"/>
  </r>
  <r>
    <x v="0"/>
    <x v="1"/>
    <x v="13"/>
    <s v="Danone"/>
    <s v="|68/01/17|"/>
    <n v="564"/>
    <n v="2.36"/>
    <n v="3.63"/>
  </r>
  <r>
    <x v="0"/>
    <x v="1"/>
    <x v="12"/>
    <s v="Cirio"/>
    <s v="|71/01/01|"/>
    <n v="132"/>
    <n v="2.66"/>
    <n v="2.9733333333333332"/>
  </r>
  <r>
    <x v="0"/>
    <x v="1"/>
    <x v="12"/>
    <s v="Cirio"/>
    <s v="|71/01/02|"/>
    <n v="120"/>
    <n v="2.3933333333333335"/>
    <n v="2.9466666666666668"/>
  </r>
  <r>
    <x v="0"/>
    <x v="1"/>
    <x v="12"/>
    <s v="Cirio"/>
    <s v="|71/01/03|"/>
    <n v="120"/>
    <n v="2.2733333333333334"/>
    <n v="2.8733333333333335"/>
  </r>
  <r>
    <x v="0"/>
    <x v="1"/>
    <x v="12"/>
    <s v="Cirio"/>
    <s v="|71/01/04|"/>
    <n v="132"/>
    <n v="2.2733333333333334"/>
    <n v="2.9"/>
  </r>
  <r>
    <x v="0"/>
    <x v="1"/>
    <x v="12"/>
    <s v="Cirio"/>
    <s v="|71/01/05|"/>
    <n v="168"/>
    <n v="2.68"/>
    <n v="2.94"/>
  </r>
  <r>
    <x v="0"/>
    <x v="1"/>
    <x v="12"/>
    <s v="Cirio"/>
    <s v="|71/01/06|"/>
    <n v="180"/>
    <n v="2.2733333333333334"/>
    <n v="2.9266666666666667"/>
  </r>
  <r>
    <x v="0"/>
    <x v="1"/>
    <x v="12"/>
    <s v="Cirio"/>
    <s v="|71/01/07|"/>
    <n v="120"/>
    <n v="2.7933333333333334"/>
    <n v="2.92"/>
  </r>
  <r>
    <x v="0"/>
    <x v="1"/>
    <x v="12"/>
    <s v="Cirio"/>
    <s v="|71/01/08|"/>
    <n v="132"/>
    <n v="2.6666666666666665"/>
    <n v="2.92"/>
  </r>
  <r>
    <x v="0"/>
    <x v="1"/>
    <x v="12"/>
    <s v="Cirio"/>
    <s v="|71/01/09|"/>
    <n v="180"/>
    <n v="2.5133333333333332"/>
    <n v="2.9733333333333332"/>
  </r>
  <r>
    <x v="0"/>
    <x v="1"/>
    <x v="12"/>
    <s v="Cirio"/>
    <s v="|71/01/10|"/>
    <n v="168"/>
    <n v="2.66"/>
    <n v="2.8666666666666667"/>
  </r>
  <r>
    <x v="0"/>
    <x v="1"/>
    <x v="12"/>
    <s v="Cirio"/>
    <s v="|71/01/11|"/>
    <n v="132"/>
    <n v="2.38"/>
    <n v="2.8933333333333335"/>
  </r>
  <r>
    <x v="0"/>
    <x v="1"/>
    <x v="12"/>
    <s v="Cirio"/>
    <s v="|71/02/01|"/>
    <n v="120"/>
    <n v="2.3066666666666666"/>
    <n v="2.9066666666666667"/>
  </r>
  <r>
    <x v="0"/>
    <x v="1"/>
    <x v="12"/>
    <s v="Cirio"/>
    <s v="|71/02/02|"/>
    <n v="156"/>
    <n v="2.3933333333333335"/>
    <n v="2.9866666666666668"/>
  </r>
  <r>
    <x v="0"/>
    <x v="1"/>
    <x v="12"/>
    <s v="Cirio"/>
    <s v="|71/02/03|"/>
    <n v="132"/>
    <n v="2.62"/>
    <n v="2.9666666666666668"/>
  </r>
  <r>
    <x v="0"/>
    <x v="1"/>
    <x v="14"/>
    <s v="San Benedetto Bread"/>
    <s v="|27/01/01|"/>
    <n v="1560"/>
    <n v="0.85"/>
    <n v="0.93"/>
  </r>
  <r>
    <x v="0"/>
    <x v="1"/>
    <x v="14"/>
    <s v="San Benedetto Bread"/>
    <s v="|27/01/02|"/>
    <n v="2040"/>
    <n v="0.88"/>
    <n v="0.95"/>
  </r>
  <r>
    <x v="0"/>
    <x v="1"/>
    <x v="14"/>
    <s v="San Benedetto Bread"/>
    <s v="|27/01/03|"/>
    <n v="1908"/>
    <n v="0.79"/>
    <n v="0.97"/>
  </r>
  <r>
    <x v="0"/>
    <x v="1"/>
    <x v="14"/>
    <s v="San Benedetto Bread"/>
    <s v="|27/01/04|"/>
    <n v="1920"/>
    <n v="0.73"/>
    <n v="0.94"/>
  </r>
  <r>
    <x v="0"/>
    <x v="1"/>
    <x v="14"/>
    <s v="San Benedetto Bread"/>
    <s v="|27/01/10|"/>
    <n v="1812"/>
    <n v="0.86"/>
    <n v="0.92"/>
  </r>
  <r>
    <x v="0"/>
    <x v="1"/>
    <x v="14"/>
    <s v="San Benedetto Bread"/>
    <s v="|27/01/11|"/>
    <n v="2340"/>
    <n v="0.81"/>
    <n v="0.99"/>
  </r>
  <r>
    <x v="0"/>
    <x v="1"/>
    <x v="14"/>
    <s v="San Benedetto Bread"/>
    <s v="|27/01/12|"/>
    <n v="1440"/>
    <n v="0.87"/>
    <n v="0.97"/>
  </r>
  <r>
    <x v="0"/>
    <x v="1"/>
    <x v="14"/>
    <s v="San Benedetto Bread"/>
    <s v="|27/01/13|"/>
    <n v="2376"/>
    <n v="0.8"/>
    <n v="0.94"/>
  </r>
  <r>
    <x v="0"/>
    <x v="1"/>
    <x v="14"/>
    <s v="San Benedetto Bread"/>
    <s v="|27/01/20|"/>
    <n v="2088"/>
    <n v="0.71"/>
    <n v="0.96"/>
  </r>
  <r>
    <x v="0"/>
    <x v="1"/>
    <x v="14"/>
    <s v="San Benedetto Bread"/>
    <s v="|27/01/21|"/>
    <n v="1992"/>
    <n v="0.76"/>
    <n v="0.99"/>
  </r>
  <r>
    <x v="0"/>
    <x v="1"/>
    <x v="14"/>
    <s v="San Benedetto Bread"/>
    <s v="|27/01/22|"/>
    <n v="1332"/>
    <n v="0.87"/>
    <n v="0.96"/>
  </r>
  <r>
    <x v="0"/>
    <x v="1"/>
    <x v="14"/>
    <s v="San Benedetto Bread"/>
    <s v="|27/01/23|"/>
    <n v="1704"/>
    <n v="0.79"/>
    <n v="0.9"/>
  </r>
  <r>
    <x v="0"/>
    <x v="1"/>
    <x v="12"/>
    <s v="Atkins"/>
    <s v="|80/00/05|"/>
    <n v="168"/>
    <n v="2.5666666666666669"/>
    <n v="2.8933333333333335"/>
  </r>
  <r>
    <x v="0"/>
    <x v="1"/>
    <x v="12"/>
    <s v="Atkins"/>
    <s v="|88/00/00|"/>
    <n v="144"/>
    <n v="2.54"/>
    <n v="2.9466666666666668"/>
  </r>
  <r>
    <x v="0"/>
    <x v="1"/>
    <x v="12"/>
    <s v="Atkins"/>
    <s v="|88/00/01|"/>
    <n v="132"/>
    <n v="2.7466666666666666"/>
    <n v="2.8933333333333335"/>
  </r>
  <r>
    <x v="0"/>
    <x v="1"/>
    <x v="12"/>
    <s v="Atkins"/>
    <s v="|88/00/02|"/>
    <n v="180"/>
    <n v="2.7666666666666666"/>
    <n v="2.94"/>
  </r>
  <r>
    <x v="0"/>
    <x v="1"/>
    <x v="12"/>
    <s v="Atkins"/>
    <s v="|88/00/03|"/>
    <n v="132"/>
    <n v="2.2733333333333334"/>
    <n v="2.9933333333333332"/>
  </r>
  <r>
    <x v="0"/>
    <x v="1"/>
    <x v="12"/>
    <s v="Atkins"/>
    <s v="|88/00/04|"/>
    <n v="168"/>
    <n v="2.3266666666666667"/>
    <n v="2.9533333333333331"/>
  </r>
  <r>
    <x v="0"/>
    <x v="1"/>
    <x v="12"/>
    <s v="Atkins"/>
    <s v="|88/00/05|"/>
    <n v="144"/>
    <n v="2.5466666666666669"/>
    <n v="2.9333333333333331"/>
  </r>
  <r>
    <x v="0"/>
    <x v="1"/>
    <x v="12"/>
    <s v="Atkins"/>
    <s v="|88/00/06|"/>
    <n v="156"/>
    <n v="2.4466666666666668"/>
    <n v="2.8866666666666667"/>
  </r>
  <r>
    <x v="0"/>
    <x v="1"/>
    <x v="12"/>
    <s v="Atkins"/>
    <s v="|88/00/07|"/>
    <n v="168"/>
    <n v="2.42"/>
    <n v="2.96"/>
  </r>
  <r>
    <x v="0"/>
    <x v="1"/>
    <x v="12"/>
    <s v="Atkins"/>
    <s v="|88/00/08|"/>
    <n v="156"/>
    <n v="2.5333333333333332"/>
    <n v="2.8933333333333335"/>
  </r>
  <r>
    <x v="0"/>
    <x v="1"/>
    <x v="12"/>
    <s v="Atkins"/>
    <s v="|88/00/09|"/>
    <n v="132"/>
    <n v="2.7133333333333334"/>
    <n v="2.88"/>
  </r>
  <r>
    <x v="0"/>
    <x v="1"/>
    <x v="12"/>
    <s v="Atkins"/>
    <s v="|88/00/10|"/>
    <n v="120"/>
    <n v="2.4866666666666668"/>
    <n v="2.9466666666666668"/>
  </r>
  <r>
    <x v="0"/>
    <x v="1"/>
    <x v="12"/>
    <s v="Atkins"/>
    <s v="|88/00/11|"/>
    <n v="168"/>
    <n v="2.7733333333333334"/>
    <n v="2.9666666666666668"/>
  </r>
  <r>
    <x v="0"/>
    <x v="1"/>
    <x v="12"/>
    <s v="Atkins"/>
    <s v="|88/00/12|"/>
    <n v="168"/>
    <n v="2.3066666666666666"/>
    <n v="2.9466666666666668"/>
  </r>
  <r>
    <x v="0"/>
    <x v="1"/>
    <x v="12"/>
    <s v="Atkins"/>
    <s v="|88/00/13|"/>
    <n v="144"/>
    <n v="2.3066666666666666"/>
    <n v="2.9533333333333331"/>
  </r>
  <r>
    <x v="0"/>
    <x v="1"/>
    <x v="12"/>
    <s v="Atkins"/>
    <s v="|88/00/14|"/>
    <n v="180"/>
    <n v="2.34"/>
    <n v="2.9933333333333332"/>
  </r>
  <r>
    <x v="0"/>
    <x v="1"/>
    <x v="12"/>
    <s v="Atkins"/>
    <s v="|88/00/15|"/>
    <n v="132"/>
    <n v="2.6733333333333333"/>
    <n v="2.9733333333333332"/>
  </r>
  <r>
    <x v="0"/>
    <x v="1"/>
    <x v="12"/>
    <s v="Atkins"/>
    <s v="|88/00/16|"/>
    <n v="132"/>
    <n v="2.4"/>
    <n v="2.9666666666666668"/>
  </r>
  <r>
    <x v="0"/>
    <x v="1"/>
    <x v="12"/>
    <s v="Atkins"/>
    <s v="|88/00/17|"/>
    <n v="144"/>
    <n v="2.3266666666666667"/>
    <n v="2.9133333333333336"/>
  </r>
  <r>
    <x v="0"/>
    <x v="1"/>
    <x v="12"/>
    <s v="Atkins"/>
    <s v="|88/00/18|"/>
    <n v="168"/>
    <n v="2.56"/>
    <n v="2.94"/>
  </r>
  <r>
    <x v="0"/>
    <x v="1"/>
    <x v="12"/>
    <s v="Atkins"/>
    <s v="|88/00/19|"/>
    <n v="144"/>
    <n v="2.2666666666666666"/>
    <n v="2.9333333333333331"/>
  </r>
  <r>
    <x v="0"/>
    <x v="1"/>
    <x v="12"/>
    <s v="Atkins"/>
    <s v="|88/00/20|"/>
    <n v="180"/>
    <n v="2.46"/>
    <n v="2.9333333333333331"/>
  </r>
  <r>
    <x v="0"/>
    <x v="1"/>
    <x v="12"/>
    <s v="Atkins"/>
    <s v="|88/00/21|"/>
    <n v="168"/>
    <n v="2.64"/>
    <n v="2.9333333333333331"/>
  </r>
  <r>
    <x v="0"/>
    <x v="1"/>
    <x v="12"/>
    <s v="Atkins"/>
    <s v="|88/00/22|"/>
    <n v="180"/>
    <n v="2.5066666666666668"/>
    <n v="2.9133333333333336"/>
  </r>
  <r>
    <x v="0"/>
    <x v="1"/>
    <x v="12"/>
    <s v="Atkins"/>
    <s v="|88/00/23|"/>
    <n v="168"/>
    <n v="2.5"/>
    <n v="2.9"/>
  </r>
  <r>
    <x v="0"/>
    <x v="1"/>
    <x v="12"/>
    <s v="Atkins"/>
    <s v="|88/00/24|"/>
    <n v="144"/>
    <n v="2.7533333333333334"/>
    <n v="2.9733333333333332"/>
  </r>
  <r>
    <x v="0"/>
    <x v="1"/>
    <x v="12"/>
    <s v="Atkins"/>
    <s v="|88/00/25|"/>
    <n v="132"/>
    <n v="2.2933333333333334"/>
    <n v="2.92"/>
  </r>
  <r>
    <x v="0"/>
    <x v="1"/>
    <x v="12"/>
    <s v="Atkins"/>
    <s v="|88/00/26|"/>
    <n v="120"/>
    <n v="2.5"/>
    <n v="2.8733333333333335"/>
  </r>
  <r>
    <x v="0"/>
    <x v="1"/>
    <x v="12"/>
    <s v="Atkins"/>
    <s v="|88/00/27|"/>
    <n v="132"/>
    <n v="2.4333333333333331"/>
    <n v="2.9466666666666668"/>
  </r>
  <r>
    <x v="0"/>
    <x v="1"/>
    <x v="12"/>
    <s v="Atkins"/>
    <s v="|88/00/28|"/>
    <n v="120"/>
    <n v="2.42"/>
    <n v="2.8866666666666667"/>
  </r>
  <r>
    <x v="0"/>
    <x v="1"/>
    <x v="12"/>
    <s v="Atkins"/>
    <s v="|88/00/29|"/>
    <n v="132"/>
    <n v="2.6866666666666665"/>
    <n v="2.98"/>
  </r>
  <r>
    <x v="0"/>
    <x v="1"/>
    <x v="12"/>
    <s v="Atkins"/>
    <s v="|88/00/30|"/>
    <n v="156"/>
    <n v="2.64"/>
    <n v="2.8666666666666667"/>
  </r>
  <r>
    <x v="0"/>
    <x v="1"/>
    <x v="12"/>
    <s v="Atkins"/>
    <s v="|88/00/31|"/>
    <n v="120"/>
    <n v="2.3933333333333335"/>
    <n v="2.98"/>
  </r>
  <r>
    <x v="0"/>
    <x v="1"/>
    <x v="12"/>
    <s v="Atkins"/>
    <s v="|88/00/32|"/>
    <n v="144"/>
    <n v="2.7"/>
    <n v="2.9533333333333331"/>
  </r>
  <r>
    <x v="0"/>
    <x v="1"/>
    <x v="12"/>
    <s v="Atkins"/>
    <s v="|88/00/33|"/>
    <n v="120"/>
    <n v="2.38"/>
    <n v="2.96"/>
  </r>
  <r>
    <x v="0"/>
    <x v="1"/>
    <x v="12"/>
    <s v="Atkins"/>
    <s v="|88/00/34|"/>
    <n v="120"/>
    <n v="2.6266666666666665"/>
    <n v="2.9066666666666667"/>
  </r>
  <r>
    <x v="0"/>
    <x v="1"/>
    <x v="12"/>
    <s v="Atkins"/>
    <s v="|88/00/35|"/>
    <n v="132"/>
    <n v="2.3666666666666667"/>
    <n v="2.9533333333333331"/>
  </r>
  <r>
    <x v="0"/>
    <x v="1"/>
    <x v="12"/>
    <s v="Atkins"/>
    <s v="|88/00/36|"/>
    <n v="156"/>
    <n v="2.3733333333333335"/>
    <n v="2.9"/>
  </r>
  <r>
    <x v="0"/>
    <x v="1"/>
    <x v="12"/>
    <s v="Atkins"/>
    <s v="|88/00/37|"/>
    <n v="156"/>
    <n v="2.6133333333333333"/>
    <n v="2.98"/>
  </r>
  <r>
    <x v="0"/>
    <x v="1"/>
    <x v="12"/>
    <s v="Atkins"/>
    <s v="|88/00/38|"/>
    <n v="156"/>
    <n v="2.5066666666666668"/>
    <n v="3"/>
  </r>
  <r>
    <x v="0"/>
    <x v="1"/>
    <x v="12"/>
    <s v="Atkins"/>
    <s v="|88/00/39|"/>
    <n v="168"/>
    <n v="2.4133333333333336"/>
    <n v="2.8866666666666667"/>
  </r>
  <r>
    <x v="0"/>
    <x v="1"/>
    <x v="12"/>
    <s v="Atkins"/>
    <s v="|88/00/40|"/>
    <n v="144"/>
    <n v="2.6933333333333334"/>
    <n v="2.8733333333333335"/>
  </r>
  <r>
    <x v="0"/>
    <x v="1"/>
    <x v="12"/>
    <s v="Atkins"/>
    <s v="|88/00/41|"/>
    <n v="156"/>
    <n v="2.2733333333333334"/>
    <n v="2.9733333333333332"/>
  </r>
  <r>
    <x v="0"/>
    <x v="1"/>
    <x v="12"/>
    <s v="Atkins"/>
    <s v="|88/00/42|"/>
    <n v="180"/>
    <n v="2.58"/>
    <n v="2.94"/>
  </r>
  <r>
    <x v="0"/>
    <x v="1"/>
    <x v="12"/>
    <s v="Atkins"/>
    <s v="|88/00/43|"/>
    <n v="156"/>
    <n v="2.5733333333333333"/>
    <n v="2.96"/>
  </r>
  <r>
    <x v="0"/>
    <x v="1"/>
    <x v="12"/>
    <s v="Atkins"/>
    <s v="|88/00/44|"/>
    <n v="144"/>
    <n v="2.3266666666666667"/>
    <n v="2.8666666666666667"/>
  </r>
  <r>
    <x v="0"/>
    <x v="1"/>
    <x v="12"/>
    <s v="Atkins"/>
    <s v="|88/00/46|"/>
    <n v="132"/>
    <n v="2.5266666666666668"/>
    <n v="2.9066666666666667"/>
  </r>
  <r>
    <x v="0"/>
    <x v="1"/>
    <x v="12"/>
    <s v="Atkins"/>
    <s v="|88/00/47|"/>
    <n v="168"/>
    <n v="2.4133333333333336"/>
    <n v="3"/>
  </r>
  <r>
    <x v="0"/>
    <x v="1"/>
    <x v="12"/>
    <s v="Atkins"/>
    <s v="|88/00/48|"/>
    <n v="180"/>
    <n v="2.58"/>
    <n v="2.9666666666666668"/>
  </r>
  <r>
    <x v="0"/>
    <x v="1"/>
    <x v="12"/>
    <s v="Atkins"/>
    <s v="|88/00/49|"/>
    <n v="168"/>
    <n v="2.7466666666666666"/>
    <n v="2.9933333333333332"/>
  </r>
  <r>
    <x v="0"/>
    <x v="1"/>
    <x v="12"/>
    <s v="Atkins"/>
    <s v="|88/00/50|"/>
    <n v="180"/>
    <n v="2.5133333333333332"/>
    <n v="2.9"/>
  </r>
  <r>
    <x v="0"/>
    <x v="1"/>
    <x v="12"/>
    <s v="Atkins"/>
    <s v="|88/00/51|"/>
    <n v="132"/>
    <n v="2.6133333333333333"/>
    <n v="2.9533333333333331"/>
  </r>
  <r>
    <x v="0"/>
    <x v="1"/>
    <x v="12"/>
    <s v="Atkins"/>
    <s v="|88/00/52|"/>
    <n v="144"/>
    <n v="2.5733333333333333"/>
    <n v="2.9933333333333332"/>
  </r>
  <r>
    <x v="0"/>
    <x v="1"/>
    <x v="12"/>
    <s v="Atkins"/>
    <s v="|88/00/53|"/>
    <n v="144"/>
    <n v="2.3066666666666666"/>
    <n v="2.8733333333333335"/>
  </r>
  <r>
    <x v="0"/>
    <x v="1"/>
    <x v="12"/>
    <s v="Atkins"/>
    <s v="|88/00/54|"/>
    <n v="132"/>
    <n v="2.5133333333333332"/>
    <n v="2.9"/>
  </r>
  <r>
    <x v="0"/>
    <x v="1"/>
    <x v="12"/>
    <s v="Atkins"/>
    <s v="|88/00/55|"/>
    <n v="180"/>
    <n v="2.4933333333333332"/>
    <n v="2.9866666666666668"/>
  </r>
  <r>
    <x v="0"/>
    <x v="1"/>
    <x v="12"/>
    <s v="Atkins"/>
    <s v="|88/00/56|"/>
    <n v="168"/>
    <n v="2.5266666666666668"/>
    <n v="2.9733333333333332"/>
  </r>
  <r>
    <x v="0"/>
    <x v="1"/>
    <x v="12"/>
    <s v="Atkins"/>
    <s v="|88/00/57|"/>
    <n v="144"/>
    <n v="2.5466666666666669"/>
    <n v="2.9333333333333331"/>
  </r>
  <r>
    <x v="0"/>
    <x v="1"/>
    <x v="12"/>
    <s v="Atkins"/>
    <s v="|88/00/58|"/>
    <n v="180"/>
    <n v="2.6266666666666665"/>
    <n v="2.9466666666666668"/>
  </r>
  <r>
    <x v="0"/>
    <x v="1"/>
    <x v="12"/>
    <s v="Atkins"/>
    <s v="|88/00/59|"/>
    <n v="168"/>
    <n v="2.68"/>
    <n v="2.88"/>
  </r>
  <r>
    <x v="0"/>
    <x v="1"/>
    <x v="12"/>
    <s v="Atkins"/>
    <s v="|88/00/60|"/>
    <n v="180"/>
    <n v="2.6066666666666665"/>
    <n v="2.9333333333333331"/>
  </r>
  <r>
    <x v="0"/>
    <x v="1"/>
    <x v="12"/>
    <s v="Atkins"/>
    <s v="|88/00/61|"/>
    <n v="120"/>
    <n v="2.6733333333333333"/>
    <n v="2.8933333333333335"/>
  </r>
  <r>
    <x v="0"/>
    <x v="1"/>
    <x v="12"/>
    <s v="Atkins"/>
    <s v="|88/00/62|"/>
    <n v="144"/>
    <n v="2.6"/>
    <n v="2.9266666666666667"/>
  </r>
  <r>
    <x v="0"/>
    <x v="1"/>
    <x v="12"/>
    <s v="Atkins"/>
    <s v="|88/00/64|"/>
    <n v="120"/>
    <n v="2.6066666666666665"/>
    <n v="2.9"/>
  </r>
  <r>
    <x v="0"/>
    <x v="1"/>
    <x v="12"/>
    <s v="Atkins"/>
    <s v="|88/00/65|"/>
    <n v="156"/>
    <n v="2.5866666666666664"/>
    <n v="2.88"/>
  </r>
  <r>
    <x v="0"/>
    <x v="1"/>
    <x v="12"/>
    <s v="Atkins"/>
    <s v="|88/00/67|"/>
    <n v="168"/>
    <n v="2.4666666666666668"/>
    <n v="2.9466666666666668"/>
  </r>
  <r>
    <x v="0"/>
    <x v="1"/>
    <x v="12"/>
    <s v="Atkins"/>
    <s v="|88/00/68|"/>
    <n v="156"/>
    <n v="2.5733333333333333"/>
    <n v="2.9533333333333331"/>
  </r>
  <r>
    <x v="0"/>
    <x v="1"/>
    <x v="12"/>
    <s v="Atkins"/>
    <s v="|88/00/69|"/>
    <n v="168"/>
    <n v="2.5"/>
    <n v="3"/>
  </r>
  <r>
    <x v="0"/>
    <x v="1"/>
    <x v="12"/>
    <s v="Atkins"/>
    <s v="|88/00/70|"/>
    <n v="156"/>
    <n v="2.58"/>
    <n v="2.9733333333333332"/>
  </r>
  <r>
    <x v="0"/>
    <x v="1"/>
    <x v="12"/>
    <s v="Atkins"/>
    <s v="|88/00/71|"/>
    <n v="120"/>
    <n v="2.34"/>
    <n v="2.8933333333333335"/>
  </r>
  <r>
    <x v="0"/>
    <x v="1"/>
    <x v="12"/>
    <s v="Atkins"/>
    <s v="|88/00/72|"/>
    <n v="120"/>
    <n v="2.4133333333333336"/>
    <n v="2.9"/>
  </r>
  <r>
    <x v="0"/>
    <x v="1"/>
    <x v="12"/>
    <s v="Spicers"/>
    <s v="|127/01/01|"/>
    <n v="132"/>
    <n v="2.4133333333333336"/>
    <n v="2.96"/>
  </r>
  <r>
    <x v="0"/>
    <x v="1"/>
    <x v="12"/>
    <s v="Spicers"/>
    <s v="|127/01/02|"/>
    <n v="132"/>
    <n v="2.78"/>
    <n v="2.88"/>
  </r>
  <r>
    <x v="0"/>
    <x v="1"/>
    <x v="12"/>
    <s v="Spicers"/>
    <s v="|127/01/03|"/>
    <n v="144"/>
    <n v="2.46"/>
    <n v="2.9533333333333331"/>
  </r>
  <r>
    <x v="0"/>
    <x v="1"/>
    <x v="12"/>
    <s v="Parmareggio"/>
    <s v="|101/01/00|"/>
    <n v="180"/>
    <n v="2.6666666666666665"/>
    <n v="2.9"/>
  </r>
  <r>
    <x v="0"/>
    <x v="1"/>
    <x v="12"/>
    <s v="Parmareggio"/>
    <s v="|101/01/01|"/>
    <n v="120"/>
    <n v="2.4866666666666668"/>
    <n v="2.9266666666666667"/>
  </r>
  <r>
    <x v="0"/>
    <x v="1"/>
    <x v="12"/>
    <s v="Parmareggio"/>
    <s v="|101/01/02|"/>
    <n v="132"/>
    <n v="2.52"/>
    <n v="2.9066666666666667"/>
  </r>
  <r>
    <x v="0"/>
    <x v="1"/>
    <x v="12"/>
    <s v="Parmareggio"/>
    <s v="|101/01/03|"/>
    <n v="156"/>
    <n v="2.4666666666666668"/>
    <n v="2.88"/>
  </r>
  <r>
    <x v="0"/>
    <x v="1"/>
    <x v="12"/>
    <s v="Parmareggio"/>
    <s v="|101/01/04|"/>
    <n v="168"/>
    <n v="2.3066666666666666"/>
    <n v="2.96"/>
  </r>
  <r>
    <x v="0"/>
    <x v="1"/>
    <x v="12"/>
    <s v="Parmareggio"/>
    <s v="|101/01/05|"/>
    <n v="156"/>
    <n v="2.7333333333333334"/>
    <n v="2.9733333333333332"/>
  </r>
  <r>
    <x v="0"/>
    <x v="1"/>
    <x v="12"/>
    <s v="Parmareggio"/>
    <s v="|101/01/06|"/>
    <n v="120"/>
    <n v="2.74"/>
    <n v="2.9"/>
  </r>
  <r>
    <x v="0"/>
    <x v="1"/>
    <x v="12"/>
    <s v="Parmareggio"/>
    <s v="|101/01/07|"/>
    <n v="144"/>
    <n v="2.58"/>
    <n v="2.8933333333333335"/>
  </r>
  <r>
    <x v="0"/>
    <x v="1"/>
    <x v="12"/>
    <s v="Parmareggio"/>
    <s v="|101/01/08|"/>
    <n v="156"/>
    <n v="2.34"/>
    <n v="2.9933333333333332"/>
  </r>
  <r>
    <x v="0"/>
    <x v="1"/>
    <x v="12"/>
    <s v="Parmareggio"/>
    <s v="|101/01/09|"/>
    <n v="180"/>
    <n v="2.4066666666666667"/>
    <n v="2.98"/>
  </r>
  <r>
    <x v="0"/>
    <x v="1"/>
    <x v="12"/>
    <s v="Parmareggio"/>
    <s v="|101/01/10|"/>
    <n v="180"/>
    <n v="2.38"/>
    <n v="2.96"/>
  </r>
  <r>
    <x v="0"/>
    <x v="1"/>
    <x v="14"/>
    <s v="Rana"/>
    <s v="|29/02/01|"/>
    <n v="2016"/>
    <n v="0.89"/>
    <n v="0.99"/>
  </r>
  <r>
    <x v="0"/>
    <x v="1"/>
    <x v="14"/>
    <s v="Rana"/>
    <s v="|29/02/02|"/>
    <n v="1284"/>
    <n v="0.73"/>
    <n v="0.96"/>
  </r>
  <r>
    <x v="0"/>
    <x v="1"/>
    <x v="14"/>
    <s v="Rana"/>
    <s v="|29/02/03|"/>
    <n v="1992"/>
    <n v="0.81"/>
    <n v="0.91"/>
  </r>
  <r>
    <x v="0"/>
    <x v="1"/>
    <x v="14"/>
    <s v="Rana"/>
    <s v="|29/02/04|"/>
    <n v="2232"/>
    <n v="0.72"/>
    <n v="0.95"/>
  </r>
  <r>
    <x v="0"/>
    <x v="1"/>
    <x v="14"/>
    <s v="Rana"/>
    <s v="|29/02/05|"/>
    <n v="1548"/>
    <n v="0.74"/>
    <n v="0.93"/>
  </r>
  <r>
    <x v="0"/>
    <x v="1"/>
    <x v="14"/>
    <s v="Rana"/>
    <s v="|29/02/06|"/>
    <n v="1812"/>
    <n v="0.7"/>
    <n v="0.98"/>
  </r>
  <r>
    <x v="0"/>
    <x v="1"/>
    <x v="14"/>
    <s v="Rana"/>
    <s v="|29/02/07|"/>
    <n v="2160"/>
    <n v="0.82"/>
    <n v="0.96"/>
  </r>
  <r>
    <x v="0"/>
    <x v="1"/>
    <x v="14"/>
    <s v="Rana"/>
    <s v="|29/02/08|"/>
    <n v="1428"/>
    <n v="0.84"/>
    <n v="0.91"/>
  </r>
  <r>
    <x v="0"/>
    <x v="1"/>
    <x v="14"/>
    <s v="Rana"/>
    <s v="|29/02/09|"/>
    <n v="1284"/>
    <n v="0.7"/>
    <n v="0.99"/>
  </r>
  <r>
    <x v="0"/>
    <x v="1"/>
    <x v="14"/>
    <s v="Rana"/>
    <s v="|29/02/10|"/>
    <n v="1848"/>
    <n v="0.84"/>
    <n v="1"/>
  </r>
  <r>
    <x v="0"/>
    <x v="1"/>
    <x v="14"/>
    <s v="Rana"/>
    <s v="|29/02/11|"/>
    <n v="2052"/>
    <n v="0.79"/>
    <n v="0.98"/>
  </r>
  <r>
    <x v="0"/>
    <x v="1"/>
    <x v="14"/>
    <s v="Rana"/>
    <s v="|29/02/12|"/>
    <n v="1344"/>
    <n v="0.89"/>
    <n v="0.92"/>
  </r>
  <r>
    <x v="0"/>
    <x v="1"/>
    <x v="14"/>
    <s v="Rana"/>
    <s v="|29/02/13|"/>
    <n v="1824"/>
    <n v="0.76"/>
    <n v="0.98"/>
  </r>
  <r>
    <x v="0"/>
    <x v="1"/>
    <x v="14"/>
    <s v="Rana"/>
    <s v="|29/02/14|"/>
    <n v="1800"/>
    <n v="0.85"/>
    <n v="0.91"/>
  </r>
  <r>
    <x v="0"/>
    <x v="1"/>
    <x v="14"/>
    <s v="Rana"/>
    <s v="|29/02/15|"/>
    <n v="2004"/>
    <n v="0.7"/>
    <n v="0.9"/>
  </r>
  <r>
    <x v="0"/>
    <x v="1"/>
    <x v="14"/>
    <s v="Rana"/>
    <s v="|29/02/16|"/>
    <n v="1500"/>
    <n v="0.83"/>
    <n v="0.93"/>
  </r>
  <r>
    <x v="0"/>
    <x v="1"/>
    <x v="14"/>
    <s v="Rana"/>
    <s v="|29/02/17|"/>
    <n v="1656"/>
    <n v="0.83"/>
    <n v="1"/>
  </r>
  <r>
    <x v="0"/>
    <x v="1"/>
    <x v="14"/>
    <s v="Rana"/>
    <s v="|29/02/18|"/>
    <n v="2016"/>
    <n v="0.81"/>
    <n v="1"/>
  </r>
  <r>
    <x v="0"/>
    <x v="1"/>
    <x v="14"/>
    <s v="Rana"/>
    <s v="|29/02/19|"/>
    <n v="1404"/>
    <n v="0.84"/>
    <n v="0.92"/>
  </r>
  <r>
    <x v="0"/>
    <x v="1"/>
    <x v="14"/>
    <s v="Rana"/>
    <s v="|29/02/20|"/>
    <n v="2268"/>
    <n v="0.77"/>
    <n v="0.95"/>
  </r>
  <r>
    <x v="0"/>
    <x v="1"/>
    <x v="14"/>
    <s v="Rana"/>
    <s v="|29/02/21|"/>
    <n v="2232"/>
    <n v="0.82"/>
    <n v="0.94"/>
  </r>
  <r>
    <x v="0"/>
    <x v="1"/>
    <x v="14"/>
    <s v="Rana"/>
    <s v="|29/02/22|"/>
    <n v="2184"/>
    <n v="0.88"/>
    <n v="0.99"/>
  </r>
  <r>
    <x v="0"/>
    <x v="1"/>
    <x v="14"/>
    <s v="Rana"/>
    <s v="|29/02/23|"/>
    <n v="2268"/>
    <n v="0.88"/>
    <n v="0.95"/>
  </r>
  <r>
    <x v="0"/>
    <x v="1"/>
    <x v="14"/>
    <s v="Rana"/>
    <s v="|29/02/24|"/>
    <n v="1524"/>
    <n v="0.71"/>
    <n v="0.94"/>
  </r>
  <r>
    <x v="0"/>
    <x v="1"/>
    <x v="14"/>
    <s v="Rana"/>
    <s v="|29/02/25|"/>
    <n v="1728"/>
    <n v="0.9"/>
    <n v="0.98"/>
  </r>
  <r>
    <x v="0"/>
    <x v="1"/>
    <x v="14"/>
    <s v="Rana"/>
    <s v="|29/02/26|"/>
    <n v="1224"/>
    <n v="0.72"/>
    <n v="0.9"/>
  </r>
  <r>
    <x v="0"/>
    <x v="1"/>
    <x v="14"/>
    <s v="Rana"/>
    <s v="|29/02/27|"/>
    <n v="1944"/>
    <n v="0.89"/>
    <n v="1"/>
  </r>
  <r>
    <x v="0"/>
    <x v="1"/>
    <x v="14"/>
    <s v="Rana"/>
    <s v="|29/02/30|"/>
    <n v="1404"/>
    <n v="0.83"/>
    <n v="0.96"/>
  </r>
  <r>
    <x v="0"/>
    <x v="1"/>
    <x v="14"/>
    <s v="Rana"/>
    <s v="|29/02/31|"/>
    <n v="2052"/>
    <n v="0.7"/>
    <n v="1"/>
  </r>
  <r>
    <x v="0"/>
    <x v="1"/>
    <x v="14"/>
    <s v="Rana"/>
    <s v="|29/02/32|"/>
    <n v="1368"/>
    <n v="0.75"/>
    <n v="0.99"/>
  </r>
  <r>
    <x v="0"/>
    <x v="1"/>
    <x v="14"/>
    <s v="Rana"/>
    <s v="|29/02/33|"/>
    <n v="2232"/>
    <n v="0.82"/>
    <n v="1"/>
  </r>
  <r>
    <x v="0"/>
    <x v="1"/>
    <x v="14"/>
    <s v="Rana"/>
    <s v="|29/02/34|"/>
    <n v="2328"/>
    <n v="0.8"/>
    <n v="0.98"/>
  </r>
  <r>
    <x v="0"/>
    <x v="1"/>
    <x v="14"/>
    <s v="Rana"/>
    <s v="|29/02/35|"/>
    <n v="2028"/>
    <n v="0.82"/>
    <n v="0.99"/>
  </r>
  <r>
    <x v="0"/>
    <x v="1"/>
    <x v="14"/>
    <s v="Rana"/>
    <s v="|29/02/36|"/>
    <n v="1704"/>
    <n v="0.86"/>
    <n v="0.9"/>
  </r>
  <r>
    <x v="0"/>
    <x v="1"/>
    <x v="14"/>
    <s v="Rana"/>
    <s v="|29/02/40|"/>
    <n v="1668"/>
    <n v="0.8"/>
    <n v="0.94"/>
  </r>
  <r>
    <x v="0"/>
    <x v="1"/>
    <x v="14"/>
    <s v="Rana"/>
    <s v="|29/02/41|"/>
    <n v="1932"/>
    <n v="0.7"/>
    <n v="0.92"/>
  </r>
  <r>
    <x v="0"/>
    <x v="1"/>
    <x v="12"/>
    <s v="Real quality"/>
    <s v="|132/01/01|"/>
    <n v="168"/>
    <n v="2.3866666666666667"/>
    <n v="2.9"/>
  </r>
  <r>
    <x v="0"/>
    <x v="1"/>
    <x v="13"/>
    <s v="Lactalis"/>
    <s v="|54/01/01|"/>
    <n v="552"/>
    <n v="2.12"/>
    <n v="3.74"/>
  </r>
  <r>
    <x v="0"/>
    <x v="1"/>
    <x v="13"/>
    <s v="Lactalis"/>
    <s v="|54/01/02|"/>
    <n v="156"/>
    <n v="2.34"/>
    <n v="3.02"/>
  </r>
  <r>
    <x v="0"/>
    <x v="1"/>
    <x v="13"/>
    <s v="Lactalis"/>
    <s v="|54/01/03|"/>
    <n v="444"/>
    <n v="2.38"/>
    <n v="3.04"/>
  </r>
  <r>
    <x v="0"/>
    <x v="1"/>
    <x v="13"/>
    <s v="Lactalis"/>
    <s v="|54/01/04|"/>
    <n v="384"/>
    <n v="2.46"/>
    <n v="3.72"/>
  </r>
  <r>
    <x v="0"/>
    <x v="1"/>
    <x v="13"/>
    <s v="Lactalis"/>
    <s v="|54/01/05|"/>
    <n v="228"/>
    <n v="2.4500000000000002"/>
    <n v="3.05"/>
  </r>
  <r>
    <x v="0"/>
    <x v="1"/>
    <x v="13"/>
    <s v="Lactalis"/>
    <s v="|54/01/06|"/>
    <n v="336"/>
    <n v="2.3199999999999998"/>
    <n v="3.04"/>
  </r>
  <r>
    <x v="0"/>
    <x v="1"/>
    <x v="13"/>
    <s v="Lactalis"/>
    <s v="|54/01/07|"/>
    <n v="300"/>
    <n v="2.61"/>
    <n v="3.5"/>
  </r>
  <r>
    <x v="0"/>
    <x v="1"/>
    <x v="13"/>
    <s v="Lactalis"/>
    <s v="|54/01/08|"/>
    <n v="156"/>
    <n v="2.71"/>
    <n v="3.42"/>
  </r>
  <r>
    <x v="0"/>
    <x v="1"/>
    <x v="13"/>
    <s v="Lactalis"/>
    <s v="|54/01/09|"/>
    <n v="588"/>
    <n v="2.69"/>
    <n v="3.41"/>
  </r>
  <r>
    <x v="0"/>
    <x v="1"/>
    <x v="13"/>
    <s v="Lactalis"/>
    <s v="|54/01/10|"/>
    <n v="576"/>
    <n v="2.71"/>
    <n v="3.14"/>
  </r>
  <r>
    <x v="0"/>
    <x v="1"/>
    <x v="13"/>
    <s v="Lactalis"/>
    <s v="|54/01/11|"/>
    <n v="156"/>
    <n v="2.66"/>
    <n v="3.47"/>
  </r>
  <r>
    <x v="0"/>
    <x v="1"/>
    <x v="13"/>
    <s v="Lactalis"/>
    <s v="|54/01/12|"/>
    <n v="564"/>
    <n v="2.04"/>
    <n v="3.66"/>
  </r>
  <r>
    <x v="0"/>
    <x v="1"/>
    <x v="13"/>
    <s v="Lactalis"/>
    <s v="|54/01/13|"/>
    <n v="312"/>
    <n v="2.63"/>
    <n v="3.19"/>
  </r>
  <r>
    <x v="0"/>
    <x v="1"/>
    <x v="13"/>
    <s v="Lactalis"/>
    <s v="|54/01/14|"/>
    <n v="240"/>
    <n v="2.21"/>
    <n v="3.1"/>
  </r>
  <r>
    <x v="0"/>
    <x v="1"/>
    <x v="13"/>
    <s v="Lactalis"/>
    <s v="|54/01/15|"/>
    <n v="480"/>
    <n v="2.0099999999999998"/>
    <n v="3.64"/>
  </r>
  <r>
    <x v="0"/>
    <x v="1"/>
    <x v="13"/>
    <s v="Lactalis"/>
    <s v="|54/01/16|"/>
    <n v="192"/>
    <n v="2.79"/>
    <n v="3.11"/>
  </r>
  <r>
    <x v="0"/>
    <x v="1"/>
    <x v="13"/>
    <s v="Lactalis"/>
    <s v="|54/01/17|"/>
    <n v="300"/>
    <n v="2.19"/>
    <n v="3.51"/>
  </r>
  <r>
    <x v="0"/>
    <x v="1"/>
    <x v="13"/>
    <s v="Lactalis"/>
    <s v="|54/01/18|"/>
    <n v="348"/>
    <n v="2.4900000000000002"/>
    <n v="3.7"/>
  </r>
  <r>
    <x v="0"/>
    <x v="1"/>
    <x v="13"/>
    <s v="Lactalis"/>
    <s v="|54/01/19|"/>
    <n v="384"/>
    <n v="2.13"/>
    <n v="3.48"/>
  </r>
  <r>
    <x v="0"/>
    <x v="1"/>
    <x v="13"/>
    <s v="Lactalis"/>
    <s v="|54/01/20|"/>
    <n v="216"/>
    <n v="2.1"/>
    <n v="3.21"/>
  </r>
  <r>
    <x v="0"/>
    <x v="1"/>
    <x v="13"/>
    <s v="Lactalis"/>
    <s v="|54/01/21|"/>
    <n v="516"/>
    <n v="2"/>
    <n v="3.67"/>
  </r>
  <r>
    <x v="0"/>
    <x v="1"/>
    <x v="13"/>
    <s v="Lactalis"/>
    <s v="|54/01/22|"/>
    <n v="600"/>
    <n v="2.08"/>
    <n v="3"/>
  </r>
  <r>
    <x v="0"/>
    <x v="1"/>
    <x v="13"/>
    <s v="Lactalis"/>
    <s v="|54/01/23|"/>
    <n v="180"/>
    <n v="2.71"/>
    <n v="3.11"/>
  </r>
  <r>
    <x v="0"/>
    <x v="1"/>
    <x v="13"/>
    <s v="Lactalis"/>
    <s v="|54/01/24|"/>
    <n v="420"/>
    <n v="2.1800000000000002"/>
    <n v="3.33"/>
  </r>
  <r>
    <x v="0"/>
    <x v="1"/>
    <x v="13"/>
    <s v="Lactalis"/>
    <s v="|54/01/25|"/>
    <n v="432"/>
    <n v="2.77"/>
    <n v="3.74"/>
  </r>
  <r>
    <x v="0"/>
    <x v="1"/>
    <x v="13"/>
    <s v="Lactalis"/>
    <s v="|54/01/26|"/>
    <n v="516"/>
    <n v="2.8"/>
    <n v="3.19"/>
  </r>
  <r>
    <x v="0"/>
    <x v="1"/>
    <x v="13"/>
    <s v="Lactalis"/>
    <s v="|54/01/27|"/>
    <n v="600"/>
    <n v="2.4"/>
    <n v="3.05"/>
  </r>
  <r>
    <x v="0"/>
    <x v="1"/>
    <x v="13"/>
    <s v="Lactalis"/>
    <s v="|54/01/28|"/>
    <n v="180"/>
    <n v="2.34"/>
    <n v="3.52"/>
  </r>
  <r>
    <x v="0"/>
    <x v="1"/>
    <x v="13"/>
    <s v="Lactalis"/>
    <s v="|54/01/29|"/>
    <n v="492"/>
    <n v="2.39"/>
    <n v="3.38"/>
  </r>
  <r>
    <x v="0"/>
    <x v="1"/>
    <x v="13"/>
    <s v="Lactalis"/>
    <s v="|54/01/30|"/>
    <n v="300"/>
    <n v="2.41"/>
    <n v="3.23"/>
  </r>
  <r>
    <x v="0"/>
    <x v="1"/>
    <x v="13"/>
    <s v="Lactalis"/>
    <s v="|54/01/31|"/>
    <n v="276"/>
    <n v="2"/>
    <n v="3.78"/>
  </r>
  <r>
    <x v="0"/>
    <x v="1"/>
    <x v="13"/>
    <s v="Lactalis"/>
    <s v="|54/01/32|"/>
    <n v="588"/>
    <n v="2.8"/>
    <n v="3.7"/>
  </r>
  <r>
    <x v="0"/>
    <x v="1"/>
    <x v="13"/>
    <s v="Lactalis"/>
    <s v="|54/01/33|"/>
    <n v="336"/>
    <n v="2.1"/>
    <n v="3.18"/>
  </r>
  <r>
    <x v="0"/>
    <x v="1"/>
    <x v="13"/>
    <s v="Lactalis"/>
    <s v="|54/01/34|"/>
    <n v="252"/>
    <n v="2.65"/>
    <n v="3.1"/>
  </r>
  <r>
    <x v="0"/>
    <x v="1"/>
    <x v="13"/>
    <s v="Lactalis"/>
    <s v="|54/01/35|"/>
    <n v="396"/>
    <n v="2.25"/>
    <n v="3.7"/>
  </r>
  <r>
    <x v="0"/>
    <x v="1"/>
    <x v="13"/>
    <s v="Lactalis"/>
    <s v="|54/01/36|"/>
    <n v="456"/>
    <n v="2.2799999999999998"/>
    <n v="3.66"/>
  </r>
  <r>
    <x v="0"/>
    <x v="1"/>
    <x v="13"/>
    <s v="Lactalis"/>
    <s v="|54/01/37|"/>
    <n v="216"/>
    <n v="2.19"/>
    <n v="3.63"/>
  </r>
  <r>
    <x v="0"/>
    <x v="1"/>
    <x v="13"/>
    <s v="Lactalis"/>
    <s v="|54/01/90|"/>
    <n v="120"/>
    <n v="2.79"/>
    <n v="3.6"/>
  </r>
  <r>
    <x v="0"/>
    <x v="1"/>
    <x v="12"/>
    <s v="Bella's"/>
    <s v="|35/01/01|"/>
    <n v="132"/>
    <n v="2.7"/>
    <n v="2.9866666666666668"/>
  </r>
  <r>
    <x v="0"/>
    <x v="1"/>
    <x v="12"/>
    <s v="Bella's"/>
    <s v="|35/01/02|"/>
    <n v="156"/>
    <n v="2.38"/>
    <n v="2.9466666666666668"/>
  </r>
  <r>
    <x v="0"/>
    <x v="1"/>
    <x v="12"/>
    <s v="Bella's"/>
    <s v="|35/01/03|"/>
    <n v="132"/>
    <n v="2.6066666666666665"/>
    <n v="2.88"/>
  </r>
  <r>
    <x v="0"/>
    <x v="1"/>
    <x v="12"/>
    <s v="Bella's"/>
    <s v="|35/01/04|"/>
    <n v="144"/>
    <n v="2.3533333333333335"/>
    <n v="2.9733333333333332"/>
  </r>
  <r>
    <x v="0"/>
    <x v="1"/>
    <x v="12"/>
    <s v="Bella's"/>
    <s v="|35/01/05|"/>
    <n v="156"/>
    <n v="2.5266666666666668"/>
    <n v="2.9533333333333331"/>
  </r>
  <r>
    <x v="0"/>
    <x v="1"/>
    <x v="12"/>
    <s v="Bella's"/>
    <s v="|35/01/06|"/>
    <n v="144"/>
    <n v="2.4466666666666668"/>
    <n v="2.9866666666666668"/>
  </r>
  <r>
    <x v="0"/>
    <x v="1"/>
    <x v="12"/>
    <s v="Bella's"/>
    <s v="|35/01/07|"/>
    <n v="144"/>
    <n v="2.2733333333333334"/>
    <n v="2.9066666666666667"/>
  </r>
  <r>
    <x v="0"/>
    <x v="1"/>
    <x v="12"/>
    <s v="Bella's"/>
    <s v="|35/01/08|"/>
    <n v="168"/>
    <n v="2.56"/>
    <n v="2.9266666666666667"/>
  </r>
  <r>
    <x v="0"/>
    <x v="1"/>
    <x v="12"/>
    <s v="Bella's"/>
    <s v="|35/01/09|"/>
    <n v="132"/>
    <n v="2.2866666666666666"/>
    <n v="2.9266666666666667"/>
  </r>
  <r>
    <x v="0"/>
    <x v="1"/>
    <x v="12"/>
    <s v="Bella's"/>
    <s v="|35/01/10|"/>
    <n v="144"/>
    <n v="2.4933333333333332"/>
    <n v="2.9266666666666667"/>
  </r>
  <r>
    <x v="0"/>
    <x v="1"/>
    <x v="12"/>
    <s v="Bella's"/>
    <s v="|35/01/11|"/>
    <n v="156"/>
    <n v="2.4666666666666668"/>
    <n v="2.9933333333333332"/>
  </r>
  <r>
    <x v="0"/>
    <x v="1"/>
    <x v="12"/>
    <s v="Bella's"/>
    <s v="|35/01/12|"/>
    <n v="144"/>
    <n v="2.2733333333333334"/>
    <n v="2.8666666666666667"/>
  </r>
  <r>
    <x v="0"/>
    <x v="1"/>
    <x v="12"/>
    <s v="Bella's"/>
    <s v="|35/01/13|"/>
    <n v="120"/>
    <n v="2.66"/>
    <n v="2.9333333333333331"/>
  </r>
  <r>
    <x v="0"/>
    <x v="1"/>
    <x v="12"/>
    <s v="Bella's"/>
    <s v="|35/01/14|"/>
    <n v="156"/>
    <n v="2.3199999999999998"/>
    <n v="2.8866666666666667"/>
  </r>
  <r>
    <x v="0"/>
    <x v="1"/>
    <x v="12"/>
    <s v="Bella's"/>
    <s v="|35/01/20|"/>
    <n v="120"/>
    <n v="2.7533333333333334"/>
    <n v="2.8666666666666667"/>
  </r>
  <r>
    <x v="0"/>
    <x v="1"/>
    <x v="12"/>
    <s v="Bella's"/>
    <s v="|35/01/21|"/>
    <n v="120"/>
    <n v="2.4666666666666668"/>
    <n v="2.92"/>
  </r>
  <r>
    <x v="0"/>
    <x v="1"/>
    <x v="12"/>
    <s v="Bella's"/>
    <s v="|35/01/22|"/>
    <n v="144"/>
    <n v="2.4666666666666668"/>
    <n v="2.8933333333333335"/>
  </r>
  <r>
    <x v="0"/>
    <x v="1"/>
    <x v="12"/>
    <s v="Bella's"/>
    <s v="|35/01/23|"/>
    <n v="180"/>
    <n v="2.3266666666666667"/>
    <n v="2.8866666666666667"/>
  </r>
  <r>
    <x v="0"/>
    <x v="1"/>
    <x v="12"/>
    <s v="Bella's"/>
    <s v="|35/01/24|"/>
    <n v="144"/>
    <n v="2.6866666666666665"/>
    <n v="2.9066666666666667"/>
  </r>
  <r>
    <x v="0"/>
    <x v="1"/>
    <x v="12"/>
    <s v="Bella's"/>
    <s v="|35/01/31|"/>
    <n v="180"/>
    <n v="2.46"/>
    <n v="2.9"/>
  </r>
  <r>
    <x v="0"/>
    <x v="1"/>
    <x v="12"/>
    <s v="Bella's"/>
    <s v="|35/01/32|"/>
    <n v="156"/>
    <n v="2.6066666666666665"/>
    <n v="2.8666666666666667"/>
  </r>
  <r>
    <x v="0"/>
    <x v="1"/>
    <x v="12"/>
    <s v="Bella's"/>
    <s v="|35/01/33|"/>
    <n v="180"/>
    <n v="2.42"/>
    <n v="2.9266666666666667"/>
  </r>
  <r>
    <x v="0"/>
    <x v="1"/>
    <x v="12"/>
    <s v="Bella's"/>
    <s v="|35/01/34|"/>
    <n v="156"/>
    <n v="2.2999999999999998"/>
    <n v="2.8733333333333335"/>
  </r>
  <r>
    <x v="0"/>
    <x v="1"/>
    <x v="12"/>
    <s v="Bella's"/>
    <s v="|35/01/35|"/>
    <n v="168"/>
    <n v="2.7666666666666666"/>
    <n v="2.8733333333333335"/>
  </r>
  <r>
    <x v="0"/>
    <x v="1"/>
    <x v="12"/>
    <s v="Bella's"/>
    <s v="|35/01/40|"/>
    <n v="120"/>
    <n v="2.7733333333333334"/>
    <n v="2.9933333333333332"/>
  </r>
  <r>
    <x v="0"/>
    <x v="1"/>
    <x v="12"/>
    <s v="Bella's"/>
    <s v="|35/01/41|"/>
    <n v="120"/>
    <n v="2.4333333333333331"/>
    <n v="2.9466666666666668"/>
  </r>
  <r>
    <x v="0"/>
    <x v="1"/>
    <x v="12"/>
    <s v="Bella's"/>
    <s v="|35/01/42|"/>
    <n v="144"/>
    <n v="2.7066666666666666"/>
    <n v="2.92"/>
  </r>
  <r>
    <x v="0"/>
    <x v="1"/>
    <x v="12"/>
    <s v="Bella's"/>
    <s v="|35/01/50|"/>
    <n v="144"/>
    <n v="2.3466666666666667"/>
    <n v="2.96"/>
  </r>
  <r>
    <x v="0"/>
    <x v="1"/>
    <x v="12"/>
    <s v="Bella's"/>
    <s v="|35/01/51|"/>
    <n v="156"/>
    <n v="2.2666666666666666"/>
    <n v="3"/>
  </r>
  <r>
    <x v="0"/>
    <x v="1"/>
    <x v="12"/>
    <s v="Bella's"/>
    <s v="|35/01/52|"/>
    <n v="168"/>
    <n v="2.4333333333333331"/>
    <n v="2.9133333333333336"/>
  </r>
  <r>
    <x v="0"/>
    <x v="1"/>
    <x v="12"/>
    <s v="Bella's"/>
    <s v="|35/01/53|"/>
    <n v="156"/>
    <n v="2.2733333333333334"/>
    <n v="2.8933333333333335"/>
  </r>
  <r>
    <x v="0"/>
    <x v="1"/>
    <x v="12"/>
    <s v="Bella's"/>
    <s v="|35/01/54|"/>
    <n v="180"/>
    <n v="2.62"/>
    <n v="2.8866666666666667"/>
  </r>
  <r>
    <x v="0"/>
    <x v="1"/>
    <x v="12"/>
    <s v="Bella's"/>
    <s v="|35/01/60|"/>
    <n v="132"/>
    <n v="2.78"/>
    <n v="2.9333333333333331"/>
  </r>
  <r>
    <x v="0"/>
    <x v="1"/>
    <x v="12"/>
    <s v="Bella's"/>
    <s v="|35/01/61|"/>
    <n v="168"/>
    <n v="2.7333333333333334"/>
    <n v="2.8866666666666667"/>
  </r>
  <r>
    <x v="0"/>
    <x v="1"/>
    <x v="12"/>
    <s v="Bella's"/>
    <s v="|35/01/62|"/>
    <n v="156"/>
    <n v="2.3266666666666667"/>
    <n v="2.9066666666666667"/>
  </r>
  <r>
    <x v="0"/>
    <x v="1"/>
    <x v="12"/>
    <s v="Bella's"/>
    <s v="|35/01/63|"/>
    <n v="144"/>
    <n v="2.52"/>
    <n v="2.9133333333333336"/>
  </r>
  <r>
    <x v="0"/>
    <x v="1"/>
    <x v="12"/>
    <s v="Bella's"/>
    <s v="|35/01/70|"/>
    <n v="120"/>
    <n v="2.7733333333333334"/>
    <n v="2.9733333333333332"/>
  </r>
  <r>
    <x v="0"/>
    <x v="1"/>
    <x v="12"/>
    <s v="Bella's"/>
    <s v="|35/01/71|"/>
    <n v="144"/>
    <n v="2.4266666666666667"/>
    <n v="2.94"/>
  </r>
  <r>
    <x v="0"/>
    <x v="1"/>
    <x v="12"/>
    <s v="Bella's"/>
    <s v="|35/01/72|"/>
    <n v="132"/>
    <n v="2.6933333333333334"/>
    <n v="2.9866666666666668"/>
  </r>
  <r>
    <x v="0"/>
    <x v="1"/>
    <x v="12"/>
    <s v="Bella's"/>
    <s v="|35/01/73|"/>
    <n v="156"/>
    <n v="2.4733333333333332"/>
    <n v="2.9933333333333332"/>
  </r>
  <r>
    <x v="0"/>
    <x v="1"/>
    <x v="12"/>
    <s v="Bella's"/>
    <s v="|35/01/74|"/>
    <n v="180"/>
    <n v="2.7866666666666666"/>
    <n v="2.9333333333333331"/>
  </r>
  <r>
    <x v="0"/>
    <x v="1"/>
    <x v="12"/>
    <s v="Bella's"/>
    <s v="|35/01/75|"/>
    <n v="132"/>
    <n v="2.36"/>
    <n v="2.9"/>
  </r>
  <r>
    <x v="0"/>
    <x v="1"/>
    <x v="12"/>
    <s v="Bella's"/>
    <s v="|35/01/76|"/>
    <n v="144"/>
    <n v="2.7533333333333334"/>
    <n v="2.94"/>
  </r>
  <r>
    <x v="0"/>
    <x v="1"/>
    <x v="12"/>
    <s v="Bella's"/>
    <s v="|35/01/80|"/>
    <n v="156"/>
    <n v="2.64"/>
    <n v="2.9266666666666667"/>
  </r>
  <r>
    <x v="0"/>
    <x v="1"/>
    <x v="12"/>
    <s v="Bella's"/>
    <s v="|35/01/81|"/>
    <n v="180"/>
    <n v="2.52"/>
    <n v="2.9666666666666668"/>
  </r>
  <r>
    <x v="0"/>
    <x v="1"/>
    <x v="12"/>
    <s v="Bella's"/>
    <s v="|35/01/82|"/>
    <n v="144"/>
    <n v="2.7266666666666666"/>
    <n v="2.98"/>
  </r>
  <r>
    <x v="0"/>
    <x v="1"/>
    <x v="12"/>
    <s v="Bella's"/>
    <s v="|35/01/83|"/>
    <n v="156"/>
    <n v="2.42"/>
    <n v="2.8933333333333335"/>
  </r>
  <r>
    <x v="0"/>
    <x v="1"/>
    <x v="12"/>
    <s v="Bella's"/>
    <s v="|35/01/84|"/>
    <n v="144"/>
    <n v="2.3533333333333335"/>
    <n v="2.9066666666666667"/>
  </r>
  <r>
    <x v="0"/>
    <x v="1"/>
    <x v="12"/>
    <s v="Bella's"/>
    <s v="|35/01/85|"/>
    <n v="132"/>
    <n v="2.4866666666666668"/>
    <n v="2.9466666666666668"/>
  </r>
  <r>
    <x v="0"/>
    <x v="1"/>
    <x v="12"/>
    <s v="Bella's"/>
    <s v="|35/01/86|"/>
    <n v="180"/>
    <n v="2.4866666666666668"/>
    <n v="2.8933333333333335"/>
  </r>
  <r>
    <x v="0"/>
    <x v="1"/>
    <x v="12"/>
    <s v="Bella's"/>
    <s v="|35/01/87|"/>
    <n v="120"/>
    <n v="2.6266666666666665"/>
    <n v="2.92"/>
  </r>
  <r>
    <x v="0"/>
    <x v="1"/>
    <x v="12"/>
    <s v="Bella's"/>
    <s v="|35/01/88|"/>
    <n v="180"/>
    <n v="2.66"/>
    <n v="2.8866666666666667"/>
  </r>
  <r>
    <x v="0"/>
    <x v="1"/>
    <x v="12"/>
    <s v="Bella's"/>
    <s v="|35/01/89|"/>
    <n v="168"/>
    <n v="2.58"/>
    <n v="2.96"/>
  </r>
  <r>
    <x v="0"/>
    <x v="1"/>
    <x v="12"/>
    <s v="Bella's"/>
    <s v="|35/01/90|"/>
    <n v="132"/>
    <n v="2.54"/>
    <n v="2.9066666666666667"/>
  </r>
  <r>
    <x v="0"/>
    <x v="1"/>
    <x v="12"/>
    <s v="Bella's"/>
    <s v="|35/01/90a|"/>
    <n v="156"/>
    <n v="2.4266666666666667"/>
    <n v="2.9066666666666667"/>
  </r>
  <r>
    <x v="0"/>
    <x v="1"/>
    <x v="12"/>
    <s v="Bella's"/>
    <s v="|35/01/91|"/>
    <n v="144"/>
    <n v="2.7066666666666666"/>
    <n v="2.9266666666666667"/>
  </r>
  <r>
    <x v="0"/>
    <x v="1"/>
    <x v="12"/>
    <s v="Bella's"/>
    <s v="|35/01/91a|"/>
    <n v="156"/>
    <n v="2.44"/>
    <n v="2.9"/>
  </r>
  <r>
    <x v="0"/>
    <x v="1"/>
    <x v="12"/>
    <s v="Bella's"/>
    <s v="|35/01/92|"/>
    <n v="168"/>
    <n v="2.46"/>
    <n v="2.9933333333333332"/>
  </r>
  <r>
    <x v="0"/>
    <x v="1"/>
    <x v="12"/>
    <s v="Bella's"/>
    <s v="|35/01/92a|"/>
    <n v="144"/>
    <n v="2.2933333333333334"/>
    <n v="2.9733333333333332"/>
  </r>
  <r>
    <x v="0"/>
    <x v="1"/>
    <x v="12"/>
    <s v="Bella's"/>
    <s v="|35/01/93|"/>
    <n v="132"/>
    <n v="2.7"/>
    <n v="2.9533333333333331"/>
  </r>
  <r>
    <x v="0"/>
    <x v="1"/>
    <x v="12"/>
    <s v="Bella's"/>
    <s v="|35/01/93a|"/>
    <n v="168"/>
    <n v="2.3533333333333335"/>
    <n v="2.8733333333333335"/>
  </r>
  <r>
    <x v="0"/>
    <x v="1"/>
    <x v="12"/>
    <s v="Bella's"/>
    <s v="|35/01/94|"/>
    <n v="144"/>
    <n v="2.7066666666666666"/>
    <n v="2.9266666666666667"/>
  </r>
  <r>
    <x v="0"/>
    <x v="2"/>
    <x v="1"/>
    <s v="Mindi"/>
    <s v="|106/02/07|"/>
    <n v="552"/>
    <n v="6.4533333333333331"/>
    <n v="7.96"/>
  </r>
  <r>
    <x v="0"/>
    <x v="2"/>
    <x v="15"/>
    <s v="Mindi"/>
    <s v="|79/01/01|"/>
    <n v="1356"/>
    <n v="0.65"/>
    <n v="0.95"/>
  </r>
  <r>
    <x v="0"/>
    <x v="2"/>
    <x v="15"/>
    <s v="Mindi"/>
    <s v="|79/01/02|"/>
    <n v="1572"/>
    <n v="0.75"/>
    <n v="0.96"/>
  </r>
  <r>
    <x v="0"/>
    <x v="2"/>
    <x v="15"/>
    <s v="Mindi"/>
    <s v="|79/01/03|"/>
    <n v="1416"/>
    <n v="0.81"/>
    <n v="0.93"/>
  </r>
  <r>
    <x v="0"/>
    <x v="2"/>
    <x v="15"/>
    <s v="Mindi"/>
    <s v="|79/01/04|"/>
    <n v="1308"/>
    <n v="0.79"/>
    <n v="1.01"/>
  </r>
  <r>
    <x v="0"/>
    <x v="2"/>
    <x v="15"/>
    <s v="Mindi"/>
    <s v="|79/01/05|"/>
    <n v="1200"/>
    <n v="0.73"/>
    <n v="0.97"/>
  </r>
  <r>
    <x v="0"/>
    <x v="2"/>
    <x v="15"/>
    <s v="Mindi"/>
    <s v="|79/01/06|"/>
    <n v="1656"/>
    <n v="0.89"/>
    <n v="1.1100000000000001"/>
  </r>
  <r>
    <x v="0"/>
    <x v="2"/>
    <x v="15"/>
    <s v="Mindi"/>
    <s v="|79/01/07|"/>
    <n v="1428"/>
    <n v="0.82"/>
    <n v="1.01"/>
  </r>
  <r>
    <x v="0"/>
    <x v="2"/>
    <x v="15"/>
    <s v="Mindi"/>
    <s v="|79/01/08|"/>
    <n v="1500"/>
    <n v="0.6"/>
    <n v="0.97"/>
  </r>
  <r>
    <x v="0"/>
    <x v="2"/>
    <x v="15"/>
    <s v="Mindi"/>
    <s v="|79/01/09|"/>
    <n v="1272"/>
    <n v="0.88"/>
    <n v="1.03"/>
  </r>
  <r>
    <x v="0"/>
    <x v="2"/>
    <x v="15"/>
    <s v="Mindi"/>
    <s v="|79/01/10|"/>
    <n v="1392"/>
    <n v="0.72"/>
    <n v="0.91"/>
  </r>
  <r>
    <x v="0"/>
    <x v="2"/>
    <x v="15"/>
    <s v="Mindi"/>
    <s v="|79/01/100|"/>
    <n v="1464"/>
    <n v="0.67"/>
    <n v="0.97"/>
  </r>
  <r>
    <x v="0"/>
    <x v="2"/>
    <x v="15"/>
    <s v="Mindi"/>
    <s v="|79/01/102|"/>
    <n v="1308"/>
    <n v="0.88"/>
    <n v="1.2"/>
  </r>
  <r>
    <x v="0"/>
    <x v="2"/>
    <x v="15"/>
    <s v="Mindi"/>
    <s v="|79/01/103|"/>
    <n v="1320"/>
    <n v="0.6"/>
    <n v="1.17"/>
  </r>
  <r>
    <x v="0"/>
    <x v="2"/>
    <x v="15"/>
    <s v="Mindi"/>
    <s v="|79/01/104|"/>
    <n v="1392"/>
    <n v="0.77"/>
    <n v="0.93"/>
  </r>
  <r>
    <x v="0"/>
    <x v="2"/>
    <x v="15"/>
    <s v="Mindi"/>
    <s v="|79/01/105|"/>
    <n v="1560"/>
    <n v="0.81"/>
    <n v="0.94"/>
  </r>
  <r>
    <x v="0"/>
    <x v="2"/>
    <x v="15"/>
    <s v="Mindi"/>
    <s v="|79/01/106|"/>
    <n v="1560"/>
    <n v="0.69"/>
    <n v="0.94"/>
  </r>
  <r>
    <x v="0"/>
    <x v="2"/>
    <x v="15"/>
    <s v="Mindi"/>
    <s v="|79/01/107|"/>
    <n v="1464"/>
    <n v="0.79"/>
    <n v="1.0900000000000001"/>
  </r>
  <r>
    <x v="0"/>
    <x v="2"/>
    <x v="15"/>
    <s v="Mindi"/>
    <s v="|79/01/108|"/>
    <n v="1488"/>
    <n v="0.83"/>
    <n v="1.06"/>
  </r>
  <r>
    <x v="0"/>
    <x v="2"/>
    <x v="15"/>
    <s v="Mindi"/>
    <s v="|79/01/109|"/>
    <n v="1392"/>
    <n v="0.79"/>
    <n v="1.1299999999999999"/>
  </r>
  <r>
    <x v="0"/>
    <x v="2"/>
    <x v="15"/>
    <s v="Mindi"/>
    <s v="|79/01/11|"/>
    <n v="1632"/>
    <n v="0.83"/>
    <n v="1.1100000000000001"/>
  </r>
  <r>
    <x v="0"/>
    <x v="2"/>
    <x v="15"/>
    <s v="Mindi"/>
    <s v="|79/01/110|"/>
    <n v="1404"/>
    <n v="0.67"/>
    <n v="1.1200000000000001"/>
  </r>
  <r>
    <x v="0"/>
    <x v="2"/>
    <x v="15"/>
    <s v="Mindi"/>
    <s v="|79/01/111|"/>
    <n v="1440"/>
    <n v="0.84"/>
    <n v="1.07"/>
  </r>
  <r>
    <x v="0"/>
    <x v="2"/>
    <x v="15"/>
    <s v="Mindi"/>
    <s v="|79/01/112|"/>
    <n v="1236"/>
    <n v="0.72"/>
    <n v="1.17"/>
  </r>
  <r>
    <x v="0"/>
    <x v="2"/>
    <x v="15"/>
    <s v="Mindi"/>
    <s v="|79/01/113|"/>
    <n v="1428"/>
    <n v="0.85"/>
    <n v="1.1200000000000001"/>
  </r>
  <r>
    <x v="0"/>
    <x v="2"/>
    <x v="15"/>
    <s v="Mindi"/>
    <s v="|79/01/114|"/>
    <n v="1224"/>
    <n v="0.87"/>
    <n v="1.1599999999999999"/>
  </r>
  <r>
    <x v="0"/>
    <x v="2"/>
    <x v="15"/>
    <s v="Mindi"/>
    <s v="|79/01/115|"/>
    <n v="1224"/>
    <n v="0.8"/>
    <n v="0.93"/>
  </r>
  <r>
    <x v="0"/>
    <x v="2"/>
    <x v="15"/>
    <s v="Mindi"/>
    <s v="|79/01/116|"/>
    <n v="1320"/>
    <n v="0.82"/>
    <n v="0.96"/>
  </r>
  <r>
    <x v="0"/>
    <x v="2"/>
    <x v="15"/>
    <s v="Mindi"/>
    <s v="|79/01/117|"/>
    <n v="1224"/>
    <n v="0.76"/>
    <n v="0.92"/>
  </r>
  <r>
    <x v="0"/>
    <x v="2"/>
    <x v="15"/>
    <s v="Mindi"/>
    <s v="|79/01/118|"/>
    <n v="1596"/>
    <n v="0.69"/>
    <n v="1.17"/>
  </r>
  <r>
    <x v="0"/>
    <x v="2"/>
    <x v="15"/>
    <s v="Mindi"/>
    <s v="|79/01/119|"/>
    <n v="1548"/>
    <n v="0.85"/>
    <n v="1.1399999999999999"/>
  </r>
  <r>
    <x v="0"/>
    <x v="2"/>
    <x v="15"/>
    <s v="Mindi"/>
    <s v="|79/01/12|"/>
    <n v="1416"/>
    <n v="0.82"/>
    <n v="1.18"/>
  </r>
  <r>
    <x v="0"/>
    <x v="2"/>
    <x v="15"/>
    <s v="Mindi"/>
    <s v="|79/01/120|"/>
    <n v="1416"/>
    <n v="0.7"/>
    <n v="0.92"/>
  </r>
  <r>
    <x v="0"/>
    <x v="2"/>
    <x v="15"/>
    <s v="Mindi"/>
    <s v="|79/01/13|"/>
    <n v="1608"/>
    <n v="0.62"/>
    <n v="0.98"/>
  </r>
  <r>
    <x v="0"/>
    <x v="2"/>
    <x v="15"/>
    <s v="Mindi"/>
    <s v="|79/01/14|"/>
    <n v="1212"/>
    <n v="0.81"/>
    <n v="1"/>
  </r>
  <r>
    <x v="0"/>
    <x v="2"/>
    <x v="15"/>
    <s v="Mindi"/>
    <s v="|79/01/15|"/>
    <n v="1452"/>
    <n v="0.8"/>
    <n v="0.93"/>
  </r>
  <r>
    <x v="0"/>
    <x v="2"/>
    <x v="15"/>
    <s v="Mindi"/>
    <s v="|79/01/16|"/>
    <n v="1572"/>
    <n v="0.77"/>
    <n v="1.04"/>
  </r>
  <r>
    <x v="0"/>
    <x v="2"/>
    <x v="15"/>
    <s v="Mindi"/>
    <s v="|79/01/17|"/>
    <n v="1200"/>
    <n v="0.84"/>
    <n v="1.1100000000000001"/>
  </r>
  <r>
    <x v="0"/>
    <x v="2"/>
    <x v="15"/>
    <s v="Mindi"/>
    <s v="|79/01/18|"/>
    <n v="1428"/>
    <n v="0.75"/>
    <n v="1.18"/>
  </r>
  <r>
    <x v="0"/>
    <x v="2"/>
    <x v="15"/>
    <s v="Mindi"/>
    <s v="|79/01/19|"/>
    <n v="1224"/>
    <n v="0.86"/>
    <n v="1.17"/>
  </r>
  <r>
    <x v="0"/>
    <x v="2"/>
    <x v="15"/>
    <s v="Mindi"/>
    <s v="|79/01/20|"/>
    <n v="1236"/>
    <n v="0.67"/>
    <n v="1"/>
  </r>
  <r>
    <x v="0"/>
    <x v="2"/>
    <x v="15"/>
    <s v="Mindi"/>
    <s v="|79/01/21|"/>
    <n v="1500"/>
    <n v="0.61"/>
    <n v="0.95"/>
  </r>
  <r>
    <x v="0"/>
    <x v="2"/>
    <x v="15"/>
    <s v="Mindi"/>
    <s v="|79/01/22|"/>
    <n v="1512"/>
    <n v="0.68"/>
    <n v="0.95"/>
  </r>
  <r>
    <x v="0"/>
    <x v="2"/>
    <x v="15"/>
    <s v="Mindi"/>
    <s v="|79/01/23|"/>
    <n v="1368"/>
    <n v="0.86"/>
    <n v="1.18"/>
  </r>
  <r>
    <x v="0"/>
    <x v="2"/>
    <x v="15"/>
    <s v="Mindi"/>
    <s v="|79/01/24|"/>
    <n v="1452"/>
    <n v="0.65"/>
    <n v="1.19"/>
  </r>
  <r>
    <x v="0"/>
    <x v="2"/>
    <x v="15"/>
    <s v="Mindi"/>
    <s v="|79/01/25|"/>
    <n v="1488"/>
    <n v="0.83"/>
    <n v="1.1299999999999999"/>
  </r>
  <r>
    <x v="0"/>
    <x v="2"/>
    <x v="15"/>
    <s v="Mindi"/>
    <s v="|79/01/26|"/>
    <n v="1272"/>
    <n v="0.67"/>
    <n v="1.03"/>
  </r>
  <r>
    <x v="0"/>
    <x v="2"/>
    <x v="15"/>
    <s v="Mindi"/>
    <s v="|79/01/27|"/>
    <n v="1428"/>
    <n v="0.67"/>
    <n v="0.94"/>
  </r>
  <r>
    <x v="0"/>
    <x v="2"/>
    <x v="15"/>
    <s v="Mindi"/>
    <s v="|79/01/28|"/>
    <n v="1620"/>
    <n v="0.73"/>
    <n v="1"/>
  </r>
  <r>
    <x v="0"/>
    <x v="2"/>
    <x v="15"/>
    <s v="Mindi"/>
    <s v="|79/01/29|"/>
    <n v="1200"/>
    <n v="0.62"/>
    <n v="1.04"/>
  </r>
  <r>
    <x v="0"/>
    <x v="2"/>
    <x v="15"/>
    <s v="Mindi"/>
    <s v="|79/01/30|"/>
    <n v="1344"/>
    <n v="0.62"/>
    <n v="1.04"/>
  </r>
  <r>
    <x v="0"/>
    <x v="2"/>
    <x v="15"/>
    <s v="Mindi"/>
    <s v="|79/01/31|"/>
    <n v="1260"/>
    <n v="0.77"/>
    <n v="1.0900000000000001"/>
  </r>
  <r>
    <x v="0"/>
    <x v="2"/>
    <x v="15"/>
    <s v="Mindi"/>
    <s v="|79/01/32|"/>
    <n v="1644"/>
    <n v="0.76"/>
    <n v="1.07"/>
  </r>
  <r>
    <x v="0"/>
    <x v="2"/>
    <x v="15"/>
    <s v="Mindi"/>
    <s v="|79/01/33|"/>
    <n v="1464"/>
    <n v="0.72"/>
    <n v="0.99"/>
  </r>
  <r>
    <x v="0"/>
    <x v="2"/>
    <x v="15"/>
    <s v="Mindi"/>
    <s v="|79/01/34|"/>
    <n v="1632"/>
    <n v="0.78"/>
    <n v="1"/>
  </r>
  <r>
    <x v="0"/>
    <x v="2"/>
    <x v="15"/>
    <s v="Mindi"/>
    <s v="|79/01/35|"/>
    <n v="1512"/>
    <n v="0.62"/>
    <n v="1.1399999999999999"/>
  </r>
  <r>
    <x v="0"/>
    <x v="2"/>
    <x v="15"/>
    <s v="Mindi"/>
    <s v="|79/01/36|"/>
    <n v="1404"/>
    <n v="0.85"/>
    <n v="1.2"/>
  </r>
  <r>
    <x v="0"/>
    <x v="2"/>
    <x v="15"/>
    <s v="Mindi"/>
    <s v="|79/01/37|"/>
    <n v="1404"/>
    <n v="0.78"/>
    <n v="1.05"/>
  </r>
  <r>
    <x v="0"/>
    <x v="2"/>
    <x v="15"/>
    <s v="Mindi"/>
    <s v="|79/01/38|"/>
    <n v="1572"/>
    <n v="0.71"/>
    <n v="1.1299999999999999"/>
  </r>
  <r>
    <x v="0"/>
    <x v="2"/>
    <x v="15"/>
    <s v="Mindi"/>
    <s v="|79/01/39|"/>
    <n v="1416"/>
    <n v="0.72"/>
    <n v="0.92"/>
  </r>
  <r>
    <x v="0"/>
    <x v="2"/>
    <x v="15"/>
    <s v="Mindi"/>
    <s v="|79/01/40|"/>
    <n v="1572"/>
    <n v="0.71"/>
    <n v="0.93"/>
  </r>
  <r>
    <x v="0"/>
    <x v="2"/>
    <x v="15"/>
    <s v="Mindi"/>
    <s v="|79/01/41|"/>
    <n v="1236"/>
    <n v="0.75"/>
    <n v="0.91"/>
  </r>
  <r>
    <x v="0"/>
    <x v="2"/>
    <x v="15"/>
    <s v="Mindi"/>
    <s v="|79/01/42|"/>
    <n v="1668"/>
    <n v="0.82"/>
    <n v="0.92"/>
  </r>
  <r>
    <x v="0"/>
    <x v="2"/>
    <x v="15"/>
    <s v="Mindi"/>
    <s v="|79/01/43|"/>
    <n v="1572"/>
    <n v="0.65"/>
    <n v="1.05"/>
  </r>
  <r>
    <x v="0"/>
    <x v="2"/>
    <x v="15"/>
    <s v="Mindi"/>
    <s v="|79/01/44|"/>
    <n v="1464"/>
    <n v="0.71"/>
    <n v="1.05"/>
  </r>
  <r>
    <x v="0"/>
    <x v="2"/>
    <x v="15"/>
    <s v="Mindi"/>
    <s v="|79/01/45|"/>
    <n v="1428"/>
    <n v="0.61"/>
    <n v="1.06"/>
  </r>
  <r>
    <x v="0"/>
    <x v="2"/>
    <x v="15"/>
    <s v="Mindi"/>
    <s v="|79/01/46|"/>
    <n v="1596"/>
    <n v="0.73"/>
    <n v="0.99"/>
  </r>
  <r>
    <x v="0"/>
    <x v="2"/>
    <x v="15"/>
    <s v="Mindi"/>
    <s v="|79/01/47|"/>
    <n v="1632"/>
    <n v="0.6"/>
    <n v="0.92"/>
  </r>
  <r>
    <x v="0"/>
    <x v="2"/>
    <x v="15"/>
    <s v="Mindi"/>
    <s v="|79/01/50|"/>
    <n v="1632"/>
    <n v="0.81"/>
    <n v="1.1000000000000001"/>
  </r>
  <r>
    <x v="0"/>
    <x v="2"/>
    <x v="15"/>
    <s v="Mindi"/>
    <s v="|79/01/51|"/>
    <n v="1344"/>
    <n v="0.7"/>
    <n v="1.2"/>
  </r>
  <r>
    <x v="0"/>
    <x v="2"/>
    <x v="15"/>
    <s v="Mindi"/>
    <s v="|79/01/52|"/>
    <n v="1272"/>
    <n v="0.85"/>
    <n v="1.2"/>
  </r>
  <r>
    <x v="0"/>
    <x v="2"/>
    <x v="15"/>
    <s v="Mindi"/>
    <s v="|79/01/53|"/>
    <n v="1476"/>
    <n v="0.84"/>
    <n v="0.99"/>
  </r>
  <r>
    <x v="0"/>
    <x v="2"/>
    <x v="15"/>
    <s v="Mindi"/>
    <s v="|79/01/54|"/>
    <n v="1296"/>
    <n v="0.75"/>
    <n v="0.96"/>
  </r>
  <r>
    <x v="0"/>
    <x v="2"/>
    <x v="15"/>
    <s v="Mindi"/>
    <s v="|79/01/55|"/>
    <n v="1404"/>
    <n v="0.77"/>
    <n v="0.96"/>
  </r>
  <r>
    <x v="0"/>
    <x v="2"/>
    <x v="15"/>
    <s v="Mindi"/>
    <s v="|79/01/56|"/>
    <n v="1392"/>
    <n v="0.83"/>
    <n v="1.1599999999999999"/>
  </r>
  <r>
    <x v="0"/>
    <x v="2"/>
    <x v="15"/>
    <s v="Mindi"/>
    <s v="|79/01/57|"/>
    <n v="1548"/>
    <n v="0.76"/>
    <n v="1.02"/>
  </r>
  <r>
    <x v="0"/>
    <x v="2"/>
    <x v="15"/>
    <s v="Mindi"/>
    <s v="|79/01/58|"/>
    <n v="1644"/>
    <n v="0.69"/>
    <n v="0.96"/>
  </r>
  <r>
    <x v="0"/>
    <x v="2"/>
    <x v="15"/>
    <s v="Mindi"/>
    <s v="|79/01/59|"/>
    <n v="1236"/>
    <n v="0.86"/>
    <n v="1.1299999999999999"/>
  </r>
  <r>
    <x v="0"/>
    <x v="2"/>
    <x v="15"/>
    <s v="Mindi"/>
    <s v="|79/01/60|"/>
    <n v="1212"/>
    <n v="0.81"/>
    <n v="1.1200000000000001"/>
  </r>
  <r>
    <x v="0"/>
    <x v="2"/>
    <x v="15"/>
    <s v="Mindi"/>
    <s v="|79/01/61|"/>
    <n v="1632"/>
    <n v="0.86"/>
    <n v="1.18"/>
  </r>
  <r>
    <x v="0"/>
    <x v="2"/>
    <x v="15"/>
    <s v="Mindi"/>
    <s v="|79/01/62|"/>
    <n v="1464"/>
    <n v="0.61"/>
    <n v="1.18"/>
  </r>
  <r>
    <x v="0"/>
    <x v="2"/>
    <x v="15"/>
    <s v="Mindi"/>
    <s v="|79/01/63|"/>
    <n v="1512"/>
    <n v="0.89"/>
    <n v="1.1399999999999999"/>
  </r>
  <r>
    <x v="0"/>
    <x v="2"/>
    <x v="15"/>
    <s v="Mindi"/>
    <s v="|79/01/64|"/>
    <n v="1272"/>
    <n v="0.63"/>
    <n v="0.99"/>
  </r>
  <r>
    <x v="0"/>
    <x v="2"/>
    <x v="15"/>
    <s v="Mindi"/>
    <s v="|79/01/65|"/>
    <n v="1536"/>
    <n v="0.73"/>
    <n v="0.98"/>
  </r>
  <r>
    <x v="0"/>
    <x v="2"/>
    <x v="15"/>
    <s v="Mindi"/>
    <s v="|79/01/66|"/>
    <n v="1632"/>
    <n v="0.73"/>
    <n v="1.1000000000000001"/>
  </r>
  <r>
    <x v="0"/>
    <x v="2"/>
    <x v="15"/>
    <s v="Mindi"/>
    <s v="|79/01/67|"/>
    <n v="1488"/>
    <n v="0.9"/>
    <n v="1.1299999999999999"/>
  </r>
  <r>
    <x v="0"/>
    <x v="2"/>
    <x v="15"/>
    <s v="Mindi"/>
    <s v="|79/01/68|"/>
    <n v="1632"/>
    <n v="0.9"/>
    <n v="0.99"/>
  </r>
  <r>
    <x v="0"/>
    <x v="2"/>
    <x v="15"/>
    <s v="Mindi"/>
    <s v="|79/01/69|"/>
    <n v="1548"/>
    <n v="0.61"/>
    <n v="1.01"/>
  </r>
  <r>
    <x v="0"/>
    <x v="2"/>
    <x v="15"/>
    <s v="Mindi"/>
    <s v="|79/01/70|"/>
    <n v="1248"/>
    <n v="0.69"/>
    <n v="0.95"/>
  </r>
  <r>
    <x v="0"/>
    <x v="2"/>
    <x v="15"/>
    <s v="Mindi"/>
    <s v="|79/01/71|"/>
    <n v="1572"/>
    <n v="0.66"/>
    <n v="1.17"/>
  </r>
  <r>
    <x v="0"/>
    <x v="2"/>
    <x v="15"/>
    <s v="Mindi"/>
    <s v="|79/01/72|"/>
    <n v="1668"/>
    <n v="0.79"/>
    <n v="1.1299999999999999"/>
  </r>
  <r>
    <x v="0"/>
    <x v="2"/>
    <x v="15"/>
    <s v="Mindi"/>
    <s v="|79/01/73|"/>
    <n v="1356"/>
    <n v="0.77"/>
    <n v="1.1499999999999999"/>
  </r>
  <r>
    <x v="0"/>
    <x v="2"/>
    <x v="15"/>
    <s v="Mindi"/>
    <s v="|79/01/74|"/>
    <n v="1668"/>
    <n v="0.75"/>
    <n v="1.19"/>
  </r>
  <r>
    <x v="0"/>
    <x v="2"/>
    <x v="15"/>
    <s v="Mindi"/>
    <s v="|79/01/75|"/>
    <n v="1524"/>
    <n v="0.89"/>
    <n v="0.94"/>
  </r>
  <r>
    <x v="0"/>
    <x v="2"/>
    <x v="15"/>
    <s v="Mindi"/>
    <s v="|79/01/76|"/>
    <n v="1620"/>
    <n v="0.68"/>
    <n v="0.97"/>
  </r>
  <r>
    <x v="0"/>
    <x v="2"/>
    <x v="15"/>
    <s v="Mindi"/>
    <s v="|79/01/77|"/>
    <n v="1500"/>
    <n v="0.83"/>
    <n v="1.1000000000000001"/>
  </r>
  <r>
    <x v="0"/>
    <x v="2"/>
    <x v="15"/>
    <s v="Mindi"/>
    <s v="|79/01/78|"/>
    <n v="1248"/>
    <n v="0.66"/>
    <n v="1.07"/>
  </r>
  <r>
    <x v="0"/>
    <x v="2"/>
    <x v="15"/>
    <s v="Mindi"/>
    <s v="|79/01/80|"/>
    <n v="1320"/>
    <n v="0.81"/>
    <n v="1.1499999999999999"/>
  </r>
  <r>
    <x v="0"/>
    <x v="2"/>
    <x v="15"/>
    <s v="Mindi"/>
    <s v="|79/01/81|"/>
    <n v="1404"/>
    <n v="0.62"/>
    <n v="1.19"/>
  </r>
  <r>
    <x v="0"/>
    <x v="2"/>
    <x v="15"/>
    <s v="Mindi"/>
    <s v="|79/01/82|"/>
    <n v="1416"/>
    <n v="0.9"/>
    <n v="1.1000000000000001"/>
  </r>
  <r>
    <x v="0"/>
    <x v="2"/>
    <x v="15"/>
    <s v="Mindi"/>
    <s v="|79/01/83|"/>
    <n v="1320"/>
    <n v="0.61"/>
    <n v="1.07"/>
  </r>
  <r>
    <x v="0"/>
    <x v="2"/>
    <x v="15"/>
    <s v="Mindi"/>
    <s v="|79/01/84|"/>
    <n v="1344"/>
    <n v="0.9"/>
    <n v="1.19"/>
  </r>
  <r>
    <x v="0"/>
    <x v="2"/>
    <x v="15"/>
    <s v="Mindi"/>
    <s v="|79/01/85|"/>
    <n v="1524"/>
    <n v="0.65"/>
    <n v="1.08"/>
  </r>
  <r>
    <x v="0"/>
    <x v="2"/>
    <x v="15"/>
    <s v="Mindi"/>
    <s v="|79/01/86|"/>
    <n v="1440"/>
    <n v="0.72"/>
    <n v="0.91"/>
  </r>
  <r>
    <x v="0"/>
    <x v="2"/>
    <x v="15"/>
    <s v="Mindi"/>
    <s v="|79/01/87|"/>
    <n v="1296"/>
    <n v="0.72"/>
    <n v="1.08"/>
  </r>
  <r>
    <x v="0"/>
    <x v="2"/>
    <x v="15"/>
    <s v="Mindi"/>
    <s v="|79/01/88|"/>
    <n v="1440"/>
    <n v="0.74"/>
    <n v="0.91"/>
  </r>
  <r>
    <x v="0"/>
    <x v="2"/>
    <x v="15"/>
    <s v="Mindi"/>
    <s v="|79/01/89|"/>
    <n v="1296"/>
    <n v="0.63"/>
    <n v="1.18"/>
  </r>
  <r>
    <x v="0"/>
    <x v="2"/>
    <x v="15"/>
    <s v="Mindi"/>
    <s v="|79/01/90|"/>
    <n v="1644"/>
    <n v="0.74"/>
    <n v="1.02"/>
  </r>
  <r>
    <x v="0"/>
    <x v="2"/>
    <x v="15"/>
    <s v="Mindi"/>
    <s v="|79/01/91|"/>
    <n v="1284"/>
    <n v="0.84"/>
    <n v="0.96"/>
  </r>
  <r>
    <x v="0"/>
    <x v="2"/>
    <x v="15"/>
    <s v="Mindi"/>
    <s v="|79/01/92|"/>
    <n v="1440"/>
    <n v="0.85"/>
    <n v="0.97"/>
  </r>
  <r>
    <x v="0"/>
    <x v="2"/>
    <x v="15"/>
    <s v="Mindi"/>
    <s v="|79/01/93|"/>
    <n v="1332"/>
    <n v="0.67"/>
    <n v="1.01"/>
  </r>
  <r>
    <x v="0"/>
    <x v="2"/>
    <x v="15"/>
    <s v="Mindi"/>
    <s v="|79/01/94|"/>
    <n v="1248"/>
    <n v="0.7"/>
    <n v="1.18"/>
  </r>
  <r>
    <x v="0"/>
    <x v="2"/>
    <x v="15"/>
    <s v="Mindi"/>
    <s v="|79/01/95|"/>
    <n v="1548"/>
    <n v="0.72"/>
    <n v="1.1100000000000001"/>
  </r>
  <r>
    <x v="0"/>
    <x v="2"/>
    <x v="15"/>
    <s v="Mindi"/>
    <s v="|79/01/96|"/>
    <n v="1452"/>
    <n v="0.9"/>
    <n v="1.03"/>
  </r>
  <r>
    <x v="0"/>
    <x v="2"/>
    <x v="15"/>
    <s v="Mindi"/>
    <s v="|79/01/97|"/>
    <n v="1464"/>
    <n v="0.9"/>
    <n v="1.07"/>
  </r>
  <r>
    <x v="0"/>
    <x v="2"/>
    <x v="15"/>
    <s v="Mindi"/>
    <s v="|79/01/98|"/>
    <n v="1668"/>
    <n v="0.67"/>
    <n v="1.02"/>
  </r>
  <r>
    <x v="0"/>
    <x v="2"/>
    <x v="15"/>
    <s v="Mindi"/>
    <s v="|79/02/01|"/>
    <n v="1620"/>
    <n v="0.72"/>
    <n v="0.94"/>
  </r>
  <r>
    <x v="0"/>
    <x v="2"/>
    <x v="15"/>
    <s v="Mindi"/>
    <s v="|79/02/02|"/>
    <n v="1548"/>
    <n v="0.9"/>
    <n v="1.1299999999999999"/>
  </r>
  <r>
    <x v="0"/>
    <x v="2"/>
    <x v="15"/>
    <s v="Mindi"/>
    <s v="|79/02/03|"/>
    <n v="1212"/>
    <n v="0.63"/>
    <n v="1.01"/>
  </r>
  <r>
    <x v="0"/>
    <x v="2"/>
    <x v="15"/>
    <s v="Mindi"/>
    <s v="|79/02/04|"/>
    <n v="1476"/>
    <n v="0.72"/>
    <n v="1.1299999999999999"/>
  </r>
  <r>
    <x v="0"/>
    <x v="2"/>
    <x v="15"/>
    <s v="Mindi"/>
    <s v="|79/02/05|"/>
    <n v="1452"/>
    <n v="0.74"/>
    <n v="1.1100000000000001"/>
  </r>
  <r>
    <x v="0"/>
    <x v="2"/>
    <x v="15"/>
    <s v="Mindi"/>
    <s v="|79/02/06|"/>
    <n v="1308"/>
    <n v="0.62"/>
    <n v="1.04"/>
  </r>
  <r>
    <x v="0"/>
    <x v="2"/>
    <x v="15"/>
    <s v="Mindi"/>
    <s v="|79/02/07|"/>
    <n v="1380"/>
    <n v="0.89"/>
    <n v="0.98"/>
  </r>
  <r>
    <x v="0"/>
    <x v="2"/>
    <x v="15"/>
    <s v="Star foods"/>
    <s v="|108/01/01|"/>
    <n v="1464"/>
    <n v="0.73"/>
    <n v="1.17"/>
  </r>
  <r>
    <x v="0"/>
    <x v="2"/>
    <x v="15"/>
    <s v="Star foods"/>
    <s v="|108/01/02|"/>
    <n v="1284"/>
    <n v="0.61"/>
    <n v="1.1599999999999999"/>
  </r>
  <r>
    <x v="0"/>
    <x v="2"/>
    <x v="15"/>
    <s v="Star foods"/>
    <s v="|108/01/03|"/>
    <n v="1332"/>
    <n v="0.62"/>
    <n v="1.07"/>
  </r>
  <r>
    <x v="0"/>
    <x v="2"/>
    <x v="15"/>
    <s v="Star foods"/>
    <s v="|108/01/04|"/>
    <n v="1596"/>
    <n v="0.83"/>
    <n v="0.95"/>
  </r>
  <r>
    <x v="0"/>
    <x v="2"/>
    <x v="15"/>
    <s v="Star foods"/>
    <s v="|108/01/05|"/>
    <n v="1236"/>
    <n v="0.66"/>
    <n v="1.04"/>
  </r>
  <r>
    <x v="0"/>
    <x v="2"/>
    <x v="15"/>
    <s v="Star foods"/>
    <s v="|108/01/06|"/>
    <n v="1644"/>
    <n v="0.9"/>
    <n v="0.91"/>
  </r>
  <r>
    <x v="0"/>
    <x v="2"/>
    <x v="15"/>
    <s v="Star foods"/>
    <s v="|108/01/07|"/>
    <n v="1416"/>
    <n v="0.76"/>
    <n v="0.94"/>
  </r>
  <r>
    <x v="0"/>
    <x v="2"/>
    <x v="15"/>
    <s v="Star foods"/>
    <s v="|108/01/08|"/>
    <n v="1656"/>
    <n v="0.61"/>
    <n v="1.19"/>
  </r>
  <r>
    <x v="0"/>
    <x v="2"/>
    <x v="15"/>
    <s v="Star foods"/>
    <s v="|108/01/09|"/>
    <n v="1524"/>
    <n v="0.79"/>
    <n v="1.1000000000000001"/>
  </r>
  <r>
    <x v="0"/>
    <x v="2"/>
    <x v="15"/>
    <s v="Star foods"/>
    <s v="|108/01/10|"/>
    <n v="1668"/>
    <n v="0.69"/>
    <n v="1.17"/>
  </r>
  <r>
    <x v="0"/>
    <x v="2"/>
    <x v="15"/>
    <s v="Kronos"/>
    <s v="|87/00/01|"/>
    <n v="1224"/>
    <n v="0.74"/>
    <n v="1.02"/>
  </r>
  <r>
    <x v="0"/>
    <x v="2"/>
    <x v="15"/>
    <s v="Kronos"/>
    <s v="|87/00/02|"/>
    <n v="1620"/>
    <n v="0.84"/>
    <n v="1.1100000000000001"/>
  </r>
  <r>
    <x v="0"/>
    <x v="2"/>
    <x v="15"/>
    <s v="Kronos"/>
    <s v="|87/00/03|"/>
    <n v="1560"/>
    <n v="0.67"/>
    <n v="1.1200000000000001"/>
  </r>
  <r>
    <x v="0"/>
    <x v="2"/>
    <x v="15"/>
    <s v="Kronos"/>
    <s v="|87/00/04|"/>
    <n v="1500"/>
    <n v="0.83"/>
    <n v="0.93"/>
  </r>
  <r>
    <x v="0"/>
    <x v="2"/>
    <x v="15"/>
    <s v="Kronos"/>
    <s v="|87/00/05|"/>
    <n v="1644"/>
    <n v="0.81"/>
    <n v="1.07"/>
  </r>
  <r>
    <x v="0"/>
    <x v="2"/>
    <x v="15"/>
    <s v="Kronos"/>
    <s v="|87/00/06|"/>
    <n v="1392"/>
    <n v="0.69"/>
    <n v="1.19"/>
  </r>
  <r>
    <x v="0"/>
    <x v="2"/>
    <x v="15"/>
    <s v="Kronos"/>
    <s v="|87/00/07|"/>
    <n v="1320"/>
    <n v="0.6"/>
    <n v="1.17"/>
  </r>
  <r>
    <x v="0"/>
    <x v="2"/>
    <x v="15"/>
    <s v="Kronos"/>
    <s v="|87/00/08|"/>
    <n v="1668"/>
    <n v="0.71"/>
    <n v="0.96"/>
  </r>
  <r>
    <x v="0"/>
    <x v="2"/>
    <x v="15"/>
    <s v="Kronos"/>
    <s v="|87/00/09|"/>
    <n v="1272"/>
    <n v="0.79"/>
    <n v="1.04"/>
  </r>
  <r>
    <x v="0"/>
    <x v="2"/>
    <x v="15"/>
    <s v="Kronos"/>
    <s v="|87/00/10|"/>
    <n v="1572"/>
    <n v="0.65"/>
    <n v="0.99"/>
  </r>
  <r>
    <x v="0"/>
    <x v="2"/>
    <x v="15"/>
    <s v="Kronos"/>
    <s v="|87/00/20|"/>
    <n v="1632"/>
    <n v="0.63"/>
    <n v="1.1299999999999999"/>
  </r>
  <r>
    <x v="0"/>
    <x v="2"/>
    <x v="15"/>
    <s v="Kronos"/>
    <s v="|87/00/21|"/>
    <n v="1344"/>
    <n v="0.76"/>
    <n v="1.18"/>
  </r>
  <r>
    <x v="0"/>
    <x v="2"/>
    <x v="15"/>
    <s v="Kronos"/>
    <s v="|87/00/22|"/>
    <n v="1608"/>
    <n v="0.84"/>
    <n v="1.04"/>
  </r>
  <r>
    <x v="0"/>
    <x v="2"/>
    <x v="15"/>
    <s v="Kronos"/>
    <s v="|87/00/23|"/>
    <n v="1632"/>
    <n v="0.82"/>
    <n v="0.91"/>
  </r>
  <r>
    <x v="0"/>
    <x v="2"/>
    <x v="15"/>
    <s v="Kronos"/>
    <s v="|87/00/24|"/>
    <n v="1644"/>
    <n v="0.68"/>
    <n v="0.99"/>
  </r>
  <r>
    <x v="0"/>
    <x v="2"/>
    <x v="15"/>
    <s v="Corosina"/>
    <s v="|115/01/01|"/>
    <n v="1416"/>
    <n v="0.65"/>
    <n v="0.96"/>
  </r>
  <r>
    <x v="0"/>
    <x v="2"/>
    <x v="15"/>
    <s v="Corosina"/>
    <s v="|115/01/03|"/>
    <n v="1584"/>
    <n v="0.79"/>
    <n v="0.92"/>
  </r>
  <r>
    <x v="0"/>
    <x v="2"/>
    <x v="15"/>
    <s v="Corosina"/>
    <s v="|115/01/04|"/>
    <n v="1236"/>
    <n v="0.83"/>
    <n v="1.1299999999999999"/>
  </r>
  <r>
    <x v="0"/>
    <x v="2"/>
    <x v="15"/>
    <s v="Corosina"/>
    <s v="|115/01/05|"/>
    <n v="1440"/>
    <n v="0.78"/>
    <n v="0.98"/>
  </r>
  <r>
    <x v="0"/>
    <x v="2"/>
    <x v="15"/>
    <s v="Corosina"/>
    <s v="|115/01/06|"/>
    <n v="1380"/>
    <n v="0.71"/>
    <n v="1.03"/>
  </r>
  <r>
    <x v="0"/>
    <x v="2"/>
    <x v="15"/>
    <s v="Corosina"/>
    <s v="|115/01/07|"/>
    <n v="1476"/>
    <n v="0.71"/>
    <n v="1.06"/>
  </r>
  <r>
    <x v="0"/>
    <x v="2"/>
    <x v="15"/>
    <s v="Corosina"/>
    <s v="|115/01/08|"/>
    <n v="1308"/>
    <n v="0.72"/>
    <n v="0.99"/>
  </r>
  <r>
    <x v="0"/>
    <x v="2"/>
    <x v="15"/>
    <s v="Corosina"/>
    <s v="|115/01/09|"/>
    <n v="1392"/>
    <n v="0.63"/>
    <n v="1.18"/>
  </r>
  <r>
    <x v="0"/>
    <x v="2"/>
    <x v="15"/>
    <s v="Corosina"/>
    <s v="|115/01/10|"/>
    <n v="1380"/>
    <n v="0.73"/>
    <n v="1.18"/>
  </r>
  <r>
    <x v="0"/>
    <x v="2"/>
    <x v="15"/>
    <s v="Corosina"/>
    <s v="|115/01/11|"/>
    <n v="1464"/>
    <n v="0.71"/>
    <n v="1.1299999999999999"/>
  </r>
  <r>
    <x v="0"/>
    <x v="2"/>
    <x v="15"/>
    <s v="Corosina"/>
    <s v="|115/01/12|"/>
    <n v="1428"/>
    <n v="0.76"/>
    <n v="0.95"/>
  </r>
  <r>
    <x v="0"/>
    <x v="2"/>
    <x v="15"/>
    <s v="Corosina"/>
    <s v="|115/01/13|"/>
    <n v="1668"/>
    <n v="0.72"/>
    <n v="0.94"/>
  </r>
  <r>
    <x v="0"/>
    <x v="2"/>
    <x v="15"/>
    <s v="Corosina"/>
    <s v="|115/01/14|"/>
    <n v="1272"/>
    <n v="0.85"/>
    <n v="1.1100000000000001"/>
  </r>
  <r>
    <x v="0"/>
    <x v="2"/>
    <x v="15"/>
    <s v="Corosina"/>
    <s v="|115/01/15|"/>
    <n v="1512"/>
    <n v="0.76"/>
    <n v="0.99"/>
  </r>
  <r>
    <x v="0"/>
    <x v="2"/>
    <x v="15"/>
    <s v="Surgital"/>
    <s v="|03/01/03|"/>
    <n v="1608"/>
    <n v="0.73"/>
    <n v="1.05"/>
  </r>
  <r>
    <x v="0"/>
    <x v="2"/>
    <x v="15"/>
    <s v="Surgital"/>
    <s v="|03/01/04|"/>
    <n v="1224"/>
    <n v="0.68"/>
    <n v="1.01"/>
  </r>
  <r>
    <x v="0"/>
    <x v="2"/>
    <x v="15"/>
    <s v="Surgital"/>
    <s v="|03/01/05|"/>
    <n v="1320"/>
    <n v="0.69"/>
    <n v="0.91"/>
  </r>
  <r>
    <x v="0"/>
    <x v="2"/>
    <x v="15"/>
    <s v="Surgital"/>
    <s v="|03/01/06|"/>
    <n v="1284"/>
    <n v="0.88"/>
    <n v="1.1100000000000001"/>
  </r>
  <r>
    <x v="0"/>
    <x v="2"/>
    <x v="15"/>
    <s v="Surgital"/>
    <s v="|03/01/07|"/>
    <n v="1212"/>
    <n v="0.68"/>
    <n v="0.94"/>
  </r>
  <r>
    <x v="0"/>
    <x v="2"/>
    <x v="15"/>
    <s v="Surgital"/>
    <s v="|03/01/08|"/>
    <n v="1464"/>
    <n v="0.72"/>
    <n v="1.17"/>
  </r>
  <r>
    <x v="0"/>
    <x v="2"/>
    <x v="15"/>
    <s v="Surgital"/>
    <s v="|03/01/09|"/>
    <n v="1308"/>
    <n v="0.65"/>
    <n v="1.02"/>
  </r>
  <r>
    <x v="0"/>
    <x v="2"/>
    <x v="15"/>
    <s v="Surgital"/>
    <s v="|03/01/10|"/>
    <n v="1332"/>
    <n v="0.78"/>
    <n v="1.1599999999999999"/>
  </r>
  <r>
    <x v="0"/>
    <x v="2"/>
    <x v="15"/>
    <s v="Surgital"/>
    <s v="|03/01/11|"/>
    <n v="1428"/>
    <n v="0.7"/>
    <n v="0.99"/>
  </r>
  <r>
    <x v="0"/>
    <x v="2"/>
    <x v="15"/>
    <s v="Surgital"/>
    <s v="|03/01/12|"/>
    <n v="1224"/>
    <n v="0.76"/>
    <n v="0.91"/>
  </r>
  <r>
    <x v="0"/>
    <x v="2"/>
    <x v="15"/>
    <s v="Surgital"/>
    <s v="|03/01/13|"/>
    <n v="1464"/>
    <n v="0.9"/>
    <n v="1.04"/>
  </r>
  <r>
    <x v="0"/>
    <x v="2"/>
    <x v="15"/>
    <s v="Surgital"/>
    <s v="|03/01/14|"/>
    <n v="1620"/>
    <n v="0.73"/>
    <n v="1.07"/>
  </r>
  <r>
    <x v="0"/>
    <x v="2"/>
    <x v="15"/>
    <s v="Surgital"/>
    <s v="|03/01/15|"/>
    <n v="1524"/>
    <n v="0.6"/>
    <n v="1.1599999999999999"/>
  </r>
  <r>
    <x v="0"/>
    <x v="2"/>
    <x v="15"/>
    <s v="Surgital"/>
    <s v="|03/01/16|"/>
    <n v="1212"/>
    <n v="0.77"/>
    <n v="0.95"/>
  </r>
  <r>
    <x v="0"/>
    <x v="2"/>
    <x v="15"/>
    <s v="Surgital"/>
    <s v="|03/01/17|"/>
    <n v="1236"/>
    <n v="0.84"/>
    <n v="1.2"/>
  </r>
  <r>
    <x v="0"/>
    <x v="2"/>
    <x v="15"/>
    <s v="Surgital"/>
    <s v="|03/01/18|"/>
    <n v="1272"/>
    <n v="0.68"/>
    <n v="1.1100000000000001"/>
  </r>
  <r>
    <x v="0"/>
    <x v="2"/>
    <x v="15"/>
    <s v="Surgital"/>
    <s v="|03/01/19|"/>
    <n v="1536"/>
    <n v="0.89"/>
    <n v="0.99"/>
  </r>
  <r>
    <x v="0"/>
    <x v="2"/>
    <x v="15"/>
    <s v="Surgital"/>
    <s v="|03/01/20|"/>
    <n v="1644"/>
    <n v="0.9"/>
    <n v="0.97"/>
  </r>
  <r>
    <x v="0"/>
    <x v="2"/>
    <x v="15"/>
    <s v="Surgital"/>
    <s v="|03/01/21|"/>
    <n v="1248"/>
    <n v="0.7"/>
    <n v="1.1499999999999999"/>
  </r>
  <r>
    <x v="0"/>
    <x v="2"/>
    <x v="15"/>
    <s v="Surgital"/>
    <s v="|03/01/22|"/>
    <n v="1452"/>
    <n v="0.71"/>
    <n v="1.18"/>
  </r>
  <r>
    <x v="0"/>
    <x v="2"/>
    <x v="15"/>
    <s v="Surgital"/>
    <s v="|03/01/23|"/>
    <n v="1356"/>
    <n v="0.64"/>
    <n v="1.06"/>
  </r>
  <r>
    <x v="0"/>
    <x v="2"/>
    <x v="15"/>
    <s v="Surgital"/>
    <s v="|03/01/24|"/>
    <n v="1368"/>
    <n v="0.67"/>
    <n v="1.1399999999999999"/>
  </r>
  <r>
    <x v="0"/>
    <x v="2"/>
    <x v="15"/>
    <s v="Surgital"/>
    <s v="|03/01/25|"/>
    <n v="1368"/>
    <n v="0.81"/>
    <n v="1.07"/>
  </r>
  <r>
    <x v="0"/>
    <x v="2"/>
    <x v="15"/>
    <s v="Surgital"/>
    <s v="|03/01/26|"/>
    <n v="1296"/>
    <n v="0.8"/>
    <n v="0.97"/>
  </r>
  <r>
    <x v="0"/>
    <x v="2"/>
    <x v="15"/>
    <s v="Surgital"/>
    <s v="|03/01/27|"/>
    <n v="1212"/>
    <n v="0.71"/>
    <n v="0.96"/>
  </r>
  <r>
    <x v="0"/>
    <x v="2"/>
    <x v="15"/>
    <s v="Surgital"/>
    <s v="|03/01/28|"/>
    <n v="1488"/>
    <n v="0.75"/>
    <n v="0.93"/>
  </r>
  <r>
    <x v="0"/>
    <x v="2"/>
    <x v="15"/>
    <s v="Surgital"/>
    <s v="|03/01/29|"/>
    <n v="1248"/>
    <n v="0.75"/>
    <n v="1.1299999999999999"/>
  </r>
  <r>
    <x v="0"/>
    <x v="2"/>
    <x v="15"/>
    <s v="Surgital"/>
    <s v="|03/01/30|"/>
    <n v="1392"/>
    <n v="0.74"/>
    <n v="1.02"/>
  </r>
  <r>
    <x v="0"/>
    <x v="2"/>
    <x v="15"/>
    <s v="Surgital"/>
    <s v="|03/01/31|"/>
    <n v="1296"/>
    <n v="0.6"/>
    <n v="0.93"/>
  </r>
  <r>
    <x v="0"/>
    <x v="2"/>
    <x v="15"/>
    <s v="Surgital"/>
    <s v="|03/01/32|"/>
    <n v="1584"/>
    <n v="0.8"/>
    <n v="1.1299999999999999"/>
  </r>
  <r>
    <x v="0"/>
    <x v="2"/>
    <x v="15"/>
    <s v="Surgital"/>
    <s v="|03/01/33|"/>
    <n v="1512"/>
    <n v="0.8"/>
    <n v="1"/>
  </r>
  <r>
    <x v="0"/>
    <x v="2"/>
    <x v="15"/>
    <s v="Surgital"/>
    <s v="|03/01/34|"/>
    <n v="1200"/>
    <n v="0.78"/>
    <n v="1.1399999999999999"/>
  </r>
  <r>
    <x v="0"/>
    <x v="2"/>
    <x v="15"/>
    <s v="Surgital"/>
    <s v="|03/01/35|"/>
    <n v="1224"/>
    <n v="0.7"/>
    <n v="1.06"/>
  </r>
  <r>
    <x v="0"/>
    <x v="2"/>
    <x v="15"/>
    <s v="Surgital"/>
    <s v="|03/01/36|"/>
    <n v="1524"/>
    <n v="0.89"/>
    <n v="1.1499999999999999"/>
  </r>
  <r>
    <x v="0"/>
    <x v="2"/>
    <x v="15"/>
    <s v="Surgital"/>
    <s v="|03/01/37|"/>
    <n v="1212"/>
    <n v="0.67"/>
    <n v="1.1399999999999999"/>
  </r>
  <r>
    <x v="0"/>
    <x v="2"/>
    <x v="15"/>
    <s v="Surgital"/>
    <s v="|03/01/38|"/>
    <n v="1536"/>
    <n v="0.68"/>
    <n v="0.92"/>
  </r>
  <r>
    <x v="0"/>
    <x v="2"/>
    <x v="15"/>
    <s v="Surgital"/>
    <s v="|03/01/39|"/>
    <n v="1344"/>
    <n v="0.69"/>
    <n v="1.18"/>
  </r>
  <r>
    <x v="0"/>
    <x v="2"/>
    <x v="15"/>
    <s v="Surgital"/>
    <s v="|03/01/40|"/>
    <n v="1344"/>
    <n v="0.76"/>
    <n v="1.19"/>
  </r>
  <r>
    <x v="0"/>
    <x v="2"/>
    <x v="15"/>
    <s v="Surgital"/>
    <s v="|03/01/41|"/>
    <n v="1632"/>
    <n v="0.83"/>
    <n v="1.17"/>
  </r>
  <r>
    <x v="0"/>
    <x v="2"/>
    <x v="15"/>
    <s v="Surgital"/>
    <s v="|03/01/43|"/>
    <n v="1212"/>
    <n v="0.85"/>
    <n v="1.18"/>
  </r>
  <r>
    <x v="0"/>
    <x v="2"/>
    <x v="15"/>
    <s v="Surgital"/>
    <s v="|03/01/44|"/>
    <n v="1500"/>
    <n v="0.84"/>
    <n v="1.19"/>
  </r>
  <r>
    <x v="0"/>
    <x v="2"/>
    <x v="15"/>
    <s v="Surgital"/>
    <s v="|03/01/45|"/>
    <n v="1416"/>
    <n v="0.76"/>
    <n v="1.06"/>
  </r>
  <r>
    <x v="0"/>
    <x v="2"/>
    <x v="15"/>
    <s v="Surgital"/>
    <s v="|03/01/46|"/>
    <n v="1632"/>
    <n v="0.79"/>
    <n v="1.1499999999999999"/>
  </r>
  <r>
    <x v="0"/>
    <x v="2"/>
    <x v="15"/>
    <s v="Surgital"/>
    <s v="|03/01/47|"/>
    <n v="1224"/>
    <n v="0.79"/>
    <n v="0.91"/>
  </r>
  <r>
    <x v="0"/>
    <x v="2"/>
    <x v="15"/>
    <s v="Surgital"/>
    <s v="|03/01/48|"/>
    <n v="1584"/>
    <n v="0.82"/>
    <n v="1.1000000000000001"/>
  </r>
  <r>
    <x v="0"/>
    <x v="2"/>
    <x v="15"/>
    <s v="Surgital"/>
    <s v="|03/01/49|"/>
    <n v="1572"/>
    <n v="0.77"/>
    <n v="1.19"/>
  </r>
  <r>
    <x v="0"/>
    <x v="2"/>
    <x v="15"/>
    <s v="Surgital"/>
    <s v="|03/01/50|"/>
    <n v="1476"/>
    <n v="0.78"/>
    <n v="0.94"/>
  </r>
  <r>
    <x v="0"/>
    <x v="2"/>
    <x v="15"/>
    <s v="Surgital"/>
    <s v="|03/01/51|"/>
    <n v="1620"/>
    <n v="0.64"/>
    <n v="1.1499999999999999"/>
  </r>
  <r>
    <x v="0"/>
    <x v="2"/>
    <x v="15"/>
    <s v="Surgital"/>
    <s v="|03/01/52|"/>
    <n v="1572"/>
    <n v="0.74"/>
    <n v="0.94"/>
  </r>
  <r>
    <x v="0"/>
    <x v="2"/>
    <x v="15"/>
    <s v="Surgital"/>
    <s v="|03/01/53|"/>
    <n v="1224"/>
    <n v="0.86"/>
    <n v="0.95"/>
  </r>
  <r>
    <x v="0"/>
    <x v="2"/>
    <x v="15"/>
    <s v="Surgital"/>
    <s v="|03/01/54|"/>
    <n v="1668"/>
    <n v="0.78"/>
    <n v="1.1399999999999999"/>
  </r>
  <r>
    <x v="0"/>
    <x v="2"/>
    <x v="15"/>
    <s v="Surgital"/>
    <s v="|03/01/55|"/>
    <n v="1344"/>
    <n v="0.78"/>
    <n v="1.0900000000000001"/>
  </r>
  <r>
    <x v="0"/>
    <x v="2"/>
    <x v="15"/>
    <s v="Surgital"/>
    <s v="|03/01/56|"/>
    <n v="1656"/>
    <n v="0.72"/>
    <n v="1.1200000000000001"/>
  </r>
  <r>
    <x v="0"/>
    <x v="2"/>
    <x v="15"/>
    <s v="Surgital"/>
    <s v="|03/01/57|"/>
    <n v="1224"/>
    <n v="0.82"/>
    <n v="1.1200000000000001"/>
  </r>
  <r>
    <x v="0"/>
    <x v="2"/>
    <x v="15"/>
    <s v="Surgital"/>
    <s v="|03/01/58|"/>
    <n v="1224"/>
    <n v="0.82"/>
    <n v="1.1200000000000001"/>
  </r>
  <r>
    <x v="0"/>
    <x v="2"/>
    <x v="15"/>
    <s v="Surgital"/>
    <s v="|03/01/59|"/>
    <n v="1416"/>
    <n v="0.61"/>
    <n v="1.18"/>
  </r>
  <r>
    <x v="0"/>
    <x v="2"/>
    <x v="15"/>
    <s v="Surgital"/>
    <s v="|03/01/60|"/>
    <n v="1320"/>
    <n v="0.74"/>
    <n v="1.1000000000000001"/>
  </r>
  <r>
    <x v="0"/>
    <x v="2"/>
    <x v="15"/>
    <s v="Surgital"/>
    <s v="|03/01/62|"/>
    <n v="1236"/>
    <n v="0.77"/>
    <n v="0.91"/>
  </r>
  <r>
    <x v="0"/>
    <x v="2"/>
    <x v="15"/>
    <s v="Surgital"/>
    <s v="|03/01/63|"/>
    <n v="1356"/>
    <n v="0.83"/>
    <n v="0.97"/>
  </r>
  <r>
    <x v="0"/>
    <x v="2"/>
    <x v="15"/>
    <s v="Surgital"/>
    <s v="|03/01/64|"/>
    <n v="1452"/>
    <n v="0.9"/>
    <n v="1.02"/>
  </r>
  <r>
    <x v="0"/>
    <x v="2"/>
    <x v="15"/>
    <s v="Surgital"/>
    <s v="|03/01/65|"/>
    <n v="1464"/>
    <n v="0.73"/>
    <n v="1.19"/>
  </r>
  <r>
    <x v="0"/>
    <x v="2"/>
    <x v="15"/>
    <s v="Surgital"/>
    <s v="|03/01/66|"/>
    <n v="1392"/>
    <n v="0.6"/>
    <n v="1.1100000000000001"/>
  </r>
  <r>
    <x v="0"/>
    <x v="2"/>
    <x v="15"/>
    <s v="Surgital"/>
    <s v="|03/01/67|"/>
    <n v="1248"/>
    <n v="0.68"/>
    <n v="1.1599999999999999"/>
  </r>
  <r>
    <x v="0"/>
    <x v="2"/>
    <x v="15"/>
    <s v="Surgital"/>
    <s v="|03/01/69|"/>
    <n v="1464"/>
    <n v="0.62"/>
    <n v="0.98"/>
  </r>
  <r>
    <x v="0"/>
    <x v="2"/>
    <x v="15"/>
    <s v="Surgital"/>
    <s v="|03/01/70|"/>
    <n v="1536"/>
    <n v="0.76"/>
    <n v="1.1200000000000001"/>
  </r>
  <r>
    <x v="0"/>
    <x v="2"/>
    <x v="15"/>
    <s v="Surgital"/>
    <s v="|03/01/71|"/>
    <n v="1284"/>
    <n v="0.69"/>
    <n v="0.97"/>
  </r>
  <r>
    <x v="0"/>
    <x v="2"/>
    <x v="15"/>
    <s v="Surgital"/>
    <s v="|03/01/72|"/>
    <n v="1488"/>
    <n v="0.78"/>
    <n v="1.1299999999999999"/>
  </r>
  <r>
    <x v="0"/>
    <x v="2"/>
    <x v="15"/>
    <s v="Surgital"/>
    <s v="|03/01/73|"/>
    <n v="1332"/>
    <n v="0.78"/>
    <n v="0.99"/>
  </r>
  <r>
    <x v="0"/>
    <x v="2"/>
    <x v="15"/>
    <s v="Surgital"/>
    <s v="|03/02/01|"/>
    <n v="1320"/>
    <n v="0.62"/>
    <n v="1.18"/>
  </r>
  <r>
    <x v="0"/>
    <x v="2"/>
    <x v="15"/>
    <s v="Surgital"/>
    <s v="|03/02/02|"/>
    <n v="1248"/>
    <n v="0.78"/>
    <n v="1.1200000000000001"/>
  </r>
  <r>
    <x v="0"/>
    <x v="2"/>
    <x v="15"/>
    <s v="Surgital"/>
    <s v="|03/02/03|"/>
    <n v="1404"/>
    <n v="0.68"/>
    <n v="1.05"/>
  </r>
  <r>
    <x v="0"/>
    <x v="2"/>
    <x v="15"/>
    <s v="Surgital"/>
    <s v="|03/02/04|"/>
    <n v="1248"/>
    <n v="0.63"/>
    <n v="0.96"/>
  </r>
  <r>
    <x v="0"/>
    <x v="2"/>
    <x v="15"/>
    <s v="Surgital"/>
    <s v="|03/02/05|"/>
    <n v="1404"/>
    <n v="0.66"/>
    <n v="0.97"/>
  </r>
  <r>
    <x v="0"/>
    <x v="0"/>
    <x v="10"/>
    <s v="Aqua"/>
    <s v="|38/01/01|"/>
    <n v="384"/>
    <n v="3.58"/>
    <n v="6.31"/>
  </r>
  <r>
    <x v="0"/>
    <x v="0"/>
    <x v="10"/>
    <s v="Aqua"/>
    <s v="|38/01/02|"/>
    <n v="528"/>
    <n v="4.49"/>
    <n v="5.21"/>
  </r>
  <r>
    <x v="0"/>
    <x v="0"/>
    <x v="10"/>
    <s v="Aqua"/>
    <s v="|38/01/03|"/>
    <n v="444"/>
    <n v="3.38"/>
    <n v="5.74"/>
  </r>
  <r>
    <x v="0"/>
    <x v="0"/>
    <x v="10"/>
    <s v="Aqua"/>
    <s v="|38/01/04|"/>
    <n v="396"/>
    <n v="4.88"/>
    <n v="6.89"/>
  </r>
  <r>
    <x v="0"/>
    <x v="0"/>
    <x v="10"/>
    <s v="Aqua"/>
    <s v="|38/01/05|"/>
    <n v="408"/>
    <n v="4.17"/>
    <n v="5.27"/>
  </r>
  <r>
    <x v="0"/>
    <x v="0"/>
    <x v="10"/>
    <s v="Aqua"/>
    <s v="|38/01/06|"/>
    <n v="408"/>
    <n v="3.17"/>
    <n v="5.24"/>
  </r>
  <r>
    <x v="0"/>
    <x v="0"/>
    <x v="10"/>
    <s v="Aqua"/>
    <s v="|38/01/07|"/>
    <n v="540"/>
    <n v="4.8600000000000003"/>
    <n v="6.74"/>
  </r>
  <r>
    <x v="0"/>
    <x v="0"/>
    <x v="10"/>
    <s v="Aqua"/>
    <s v="|38/01/08|"/>
    <n v="384"/>
    <n v="4.68"/>
    <n v="6.55"/>
  </r>
  <r>
    <x v="0"/>
    <x v="0"/>
    <x v="10"/>
    <s v="Aqua"/>
    <s v="|38/01/09|"/>
    <n v="492"/>
    <n v="3.26"/>
    <n v="5.88"/>
  </r>
  <r>
    <x v="0"/>
    <x v="0"/>
    <x v="7"/>
    <s v="Cibo italiano"/>
    <s v="|59/01/01|"/>
    <n v="1152"/>
    <n v="2.9"/>
    <n v="3.69"/>
  </r>
  <r>
    <x v="0"/>
    <x v="0"/>
    <x v="7"/>
    <s v="Cibo italiano"/>
    <s v="|59/01/02|"/>
    <n v="672"/>
    <n v="2.08"/>
    <n v="3.28"/>
  </r>
  <r>
    <x v="0"/>
    <x v="0"/>
    <x v="7"/>
    <s v="Cibo italiano"/>
    <s v="|59/01/03|"/>
    <n v="792"/>
    <n v="2.96"/>
    <n v="3.53"/>
  </r>
  <r>
    <x v="0"/>
    <x v="0"/>
    <x v="7"/>
    <s v="Cibo italiano"/>
    <s v="|59/01/04|"/>
    <n v="972"/>
    <n v="2.69"/>
    <n v="3.85"/>
  </r>
  <r>
    <x v="0"/>
    <x v="0"/>
    <x v="7"/>
    <s v="Cibo italiano"/>
    <s v="|59/01/05|"/>
    <n v="768"/>
    <n v="2.88"/>
    <n v="3.63"/>
  </r>
  <r>
    <x v="0"/>
    <x v="0"/>
    <x v="7"/>
    <s v="Cibo italiano"/>
    <s v="|59/01/06|"/>
    <n v="960"/>
    <n v="2.65"/>
    <n v="3.31"/>
  </r>
  <r>
    <x v="0"/>
    <x v="0"/>
    <x v="7"/>
    <s v="Cibo italiano"/>
    <s v="|59/01/07|"/>
    <n v="900"/>
    <n v="2.2400000000000002"/>
    <n v="3.85"/>
  </r>
  <r>
    <x v="0"/>
    <x v="0"/>
    <x v="7"/>
    <s v="Cibo italiano"/>
    <s v="|59/01/08|"/>
    <n v="1164"/>
    <n v="2.02"/>
    <n v="3.21"/>
  </r>
  <r>
    <x v="0"/>
    <x v="0"/>
    <x v="7"/>
    <s v="Cibo italiano"/>
    <s v="|59/01/09|"/>
    <n v="816"/>
    <n v="2.27"/>
    <n v="3.88"/>
  </r>
  <r>
    <x v="0"/>
    <x v="0"/>
    <x v="7"/>
    <s v="Cibo italiano"/>
    <s v="|59/01/10|"/>
    <n v="660"/>
    <n v="2.57"/>
    <n v="3.66"/>
  </r>
  <r>
    <x v="0"/>
    <x v="0"/>
    <x v="7"/>
    <s v="Cibo italiano"/>
    <s v="|59/01/11|"/>
    <n v="852"/>
    <n v="2.21"/>
    <n v="3.43"/>
  </r>
  <r>
    <x v="0"/>
    <x v="0"/>
    <x v="7"/>
    <s v="Cibo italiano"/>
    <s v="|59/01/12|"/>
    <n v="1080"/>
    <n v="2.5099999999999998"/>
    <n v="3.63"/>
  </r>
  <r>
    <x v="0"/>
    <x v="0"/>
    <x v="7"/>
    <s v="Cibo italiano"/>
    <s v="|59/01/13|"/>
    <n v="828"/>
    <n v="2.0299999999999998"/>
    <n v="3.52"/>
  </r>
  <r>
    <x v="0"/>
    <x v="0"/>
    <x v="7"/>
    <s v="Cibo italiano"/>
    <s v="|59/01/14|"/>
    <n v="1056"/>
    <n v="2.65"/>
    <n v="3.2"/>
  </r>
  <r>
    <x v="0"/>
    <x v="0"/>
    <x v="7"/>
    <s v="Cibo italiano"/>
    <s v="|59/01/15|"/>
    <n v="840"/>
    <n v="2.0499999999999998"/>
    <n v="3.73"/>
  </r>
  <r>
    <x v="0"/>
    <x v="0"/>
    <x v="7"/>
    <s v="Cibo italiano"/>
    <s v="|59/01/16|"/>
    <n v="696"/>
    <n v="2.2599999999999998"/>
    <n v="3.86"/>
  </r>
  <r>
    <x v="0"/>
    <x v="0"/>
    <x v="7"/>
    <s v="Cibo italiano"/>
    <s v="|59/01/17|"/>
    <n v="768"/>
    <n v="2.06"/>
    <n v="3.5"/>
  </r>
  <r>
    <x v="0"/>
    <x v="0"/>
    <x v="7"/>
    <s v="Cibo italiano"/>
    <s v="|59/01/18|"/>
    <n v="888"/>
    <n v="2.0499999999999998"/>
    <n v="3.32"/>
  </r>
  <r>
    <x v="0"/>
    <x v="0"/>
    <x v="7"/>
    <s v="Cibo italiano"/>
    <s v="|59/01/19|"/>
    <n v="684"/>
    <n v="2.97"/>
    <n v="3.82"/>
  </r>
  <r>
    <x v="0"/>
    <x v="0"/>
    <x v="7"/>
    <s v="Cibo italiano"/>
    <s v="|59/01/20|"/>
    <n v="864"/>
    <n v="2.0099999999999998"/>
    <n v="3.2"/>
  </r>
  <r>
    <x v="0"/>
    <x v="0"/>
    <x v="7"/>
    <s v="Cibo italiano"/>
    <s v="|59/01/21|"/>
    <n v="684"/>
    <n v="2.92"/>
    <n v="3.78"/>
  </r>
  <r>
    <x v="0"/>
    <x v="0"/>
    <x v="7"/>
    <s v="Cibo italiano"/>
    <s v="|59/01/22|"/>
    <n v="1092"/>
    <n v="2.96"/>
    <n v="3.23"/>
  </r>
  <r>
    <x v="0"/>
    <x v="0"/>
    <x v="7"/>
    <s v="Cibo italiano"/>
    <s v="|59/01/23|"/>
    <n v="876"/>
    <n v="2.91"/>
    <n v="3.98"/>
  </r>
  <r>
    <x v="0"/>
    <x v="0"/>
    <x v="7"/>
    <s v="Cibo italiano"/>
    <s v="|59/01/24|"/>
    <n v="912"/>
    <n v="2.1"/>
    <n v="3.99"/>
  </r>
  <r>
    <x v="0"/>
    <x v="0"/>
    <x v="7"/>
    <s v="Cibo italiano"/>
    <s v="|59/01/25|"/>
    <n v="600"/>
    <n v="2.3199999999999998"/>
    <n v="3.67"/>
  </r>
  <r>
    <x v="0"/>
    <x v="0"/>
    <x v="7"/>
    <s v="Cibo italiano"/>
    <s v="|59/01/26|"/>
    <n v="900"/>
    <n v="2.66"/>
    <n v="3.55"/>
  </r>
  <r>
    <x v="0"/>
    <x v="0"/>
    <x v="7"/>
    <s v="Cibo italiano"/>
    <s v="|59/01/27|"/>
    <n v="1044"/>
    <n v="2.7"/>
    <n v="3.81"/>
  </r>
  <r>
    <x v="0"/>
    <x v="0"/>
    <x v="7"/>
    <s v="Cibo italiano"/>
    <s v="|59/01/28|"/>
    <n v="1116"/>
    <n v="2.36"/>
    <n v="3.36"/>
  </r>
  <r>
    <x v="0"/>
    <x v="0"/>
    <x v="7"/>
    <s v="Cibo italiano"/>
    <s v="|59/01/29|"/>
    <n v="1140"/>
    <n v="2.78"/>
    <n v="3.38"/>
  </r>
  <r>
    <x v="0"/>
    <x v="0"/>
    <x v="7"/>
    <s v="Cibo italiano"/>
    <s v="|59/01/30|"/>
    <n v="744"/>
    <n v="2.16"/>
    <n v="3.31"/>
  </r>
  <r>
    <x v="0"/>
    <x v="0"/>
    <x v="7"/>
    <s v="Cibo italiano"/>
    <s v="|59/01/31|"/>
    <n v="852"/>
    <n v="2.0299999999999998"/>
    <n v="3.5"/>
  </r>
  <r>
    <x v="0"/>
    <x v="0"/>
    <x v="7"/>
    <s v="Cibo italiano"/>
    <s v="|59/01/32|"/>
    <n v="744"/>
    <n v="2.94"/>
    <n v="3.45"/>
  </r>
  <r>
    <x v="0"/>
    <x v="0"/>
    <x v="7"/>
    <s v="Cibo italiano"/>
    <s v="|59/01/33|"/>
    <n v="756"/>
    <n v="2.39"/>
    <n v="3.28"/>
  </r>
  <r>
    <x v="0"/>
    <x v="0"/>
    <x v="7"/>
    <s v="Cibo italiano"/>
    <s v="|59/01/34|"/>
    <n v="672"/>
    <n v="2.5299999999999998"/>
    <n v="3.67"/>
  </r>
  <r>
    <x v="0"/>
    <x v="0"/>
    <x v="7"/>
    <s v="Cibo italiano"/>
    <s v="|59/01/35|"/>
    <n v="852"/>
    <n v="2.15"/>
    <n v="3.56"/>
  </r>
  <r>
    <x v="0"/>
    <x v="0"/>
    <x v="7"/>
    <s v="Cibo italiano"/>
    <s v="|59/01/36|"/>
    <n v="828"/>
    <n v="2.2200000000000002"/>
    <n v="3.3"/>
  </r>
  <r>
    <x v="0"/>
    <x v="0"/>
    <x v="7"/>
    <s v="Cibo italiano"/>
    <s v="|59/01/37|"/>
    <n v="912"/>
    <n v="2.2599999999999998"/>
    <n v="3.77"/>
  </r>
  <r>
    <x v="0"/>
    <x v="0"/>
    <x v="7"/>
    <s v="Cibo italiano"/>
    <s v="|59/01/38|"/>
    <n v="1104"/>
    <n v="2.1"/>
    <n v="3.33"/>
  </r>
  <r>
    <x v="0"/>
    <x v="0"/>
    <x v="7"/>
    <s v="Cibo italiano"/>
    <s v="|59/01/39|"/>
    <n v="1128"/>
    <n v="2.88"/>
    <n v="3.36"/>
  </r>
  <r>
    <x v="0"/>
    <x v="0"/>
    <x v="7"/>
    <s v="Cibo italiano"/>
    <s v="|59/01/40|"/>
    <n v="600"/>
    <n v="2.94"/>
    <n v="3.69"/>
  </r>
  <r>
    <x v="0"/>
    <x v="0"/>
    <x v="7"/>
    <s v="Cibo italiano"/>
    <s v="|59/01/41|"/>
    <n v="660"/>
    <n v="2.06"/>
    <n v="3.87"/>
  </r>
  <r>
    <x v="0"/>
    <x v="0"/>
    <x v="7"/>
    <s v="Cibo italiano"/>
    <s v="|59/01/42|"/>
    <n v="948"/>
    <n v="2.56"/>
    <n v="3.93"/>
  </r>
  <r>
    <x v="0"/>
    <x v="0"/>
    <x v="7"/>
    <s v="Cibo italiano"/>
    <s v="|59/01/43|"/>
    <n v="1200"/>
    <n v="2.04"/>
    <n v="3.65"/>
  </r>
  <r>
    <x v="0"/>
    <x v="0"/>
    <x v="7"/>
    <s v="Cibo italiano"/>
    <s v="|59/01/44|"/>
    <n v="708"/>
    <n v="2.92"/>
    <n v="3.8"/>
  </r>
  <r>
    <x v="0"/>
    <x v="0"/>
    <x v="7"/>
    <s v="Cibo italiano"/>
    <s v="|59/01/45|"/>
    <n v="708"/>
    <n v="2.29"/>
    <n v="3.43"/>
  </r>
  <r>
    <x v="0"/>
    <x v="0"/>
    <x v="7"/>
    <s v="Cibo italiano"/>
    <s v="|59/01/46|"/>
    <n v="1080"/>
    <n v="2.62"/>
    <n v="3.95"/>
  </r>
  <r>
    <x v="0"/>
    <x v="0"/>
    <x v="7"/>
    <s v="Cibo italiano"/>
    <s v="|59/01/47|"/>
    <n v="1032"/>
    <n v="2.75"/>
    <n v="3.54"/>
  </r>
  <r>
    <x v="0"/>
    <x v="0"/>
    <x v="7"/>
    <s v="Cibo italiano"/>
    <s v="|59/01/48|"/>
    <n v="996"/>
    <n v="2.17"/>
    <n v="3.83"/>
  </r>
  <r>
    <x v="0"/>
    <x v="0"/>
    <x v="7"/>
    <s v="Cibo italiano"/>
    <s v="|59/01/49|"/>
    <n v="984"/>
    <n v="2.95"/>
    <n v="3.49"/>
  </r>
  <r>
    <x v="0"/>
    <x v="0"/>
    <x v="7"/>
    <s v="Cibo italiano"/>
    <s v="|59/01/50|"/>
    <n v="936"/>
    <n v="2.2799999999999998"/>
    <n v="3.47"/>
  </r>
  <r>
    <x v="0"/>
    <x v="0"/>
    <x v="7"/>
    <s v="Cibo italiano"/>
    <s v="|59/01/51|"/>
    <n v="672"/>
    <n v="2.41"/>
    <n v="3.36"/>
  </r>
  <r>
    <x v="0"/>
    <x v="0"/>
    <x v="7"/>
    <s v="Cibo italiano"/>
    <s v="|59/01/52|"/>
    <n v="1092"/>
    <n v="2.09"/>
    <n v="3.44"/>
  </r>
  <r>
    <x v="0"/>
    <x v="0"/>
    <x v="7"/>
    <s v="Cibo italiano"/>
    <s v="|59/01/53|"/>
    <n v="828"/>
    <n v="2.61"/>
    <n v="3.64"/>
  </r>
  <r>
    <x v="0"/>
    <x v="0"/>
    <x v="7"/>
    <s v="Cibo italiano"/>
    <s v="|59/01/54|"/>
    <n v="624"/>
    <n v="2.31"/>
    <n v="3.65"/>
  </r>
  <r>
    <x v="0"/>
    <x v="0"/>
    <x v="7"/>
    <s v="Cibo italiano"/>
    <s v="|59/01/55|"/>
    <n v="888"/>
    <n v="2.98"/>
    <n v="3.72"/>
  </r>
  <r>
    <x v="0"/>
    <x v="0"/>
    <x v="7"/>
    <s v="Cibo italiano"/>
    <s v="|59/01/56|"/>
    <n v="1116"/>
    <n v="2.83"/>
    <n v="3.37"/>
  </r>
  <r>
    <x v="0"/>
    <x v="0"/>
    <x v="7"/>
    <s v="Cibo italiano"/>
    <s v="|59/01/57|"/>
    <n v="1056"/>
    <n v="2.66"/>
    <n v="3.93"/>
  </r>
  <r>
    <x v="0"/>
    <x v="0"/>
    <x v="7"/>
    <s v="Cibo italiano"/>
    <s v="|59/01/58|"/>
    <n v="1164"/>
    <n v="2.42"/>
    <n v="3.31"/>
  </r>
  <r>
    <x v="0"/>
    <x v="0"/>
    <x v="7"/>
    <s v="Cibo italiano"/>
    <s v="|59/01/59|"/>
    <n v="1128"/>
    <n v="2.2400000000000002"/>
    <n v="3.93"/>
  </r>
  <r>
    <x v="0"/>
    <x v="0"/>
    <x v="7"/>
    <s v="Cibo italiano"/>
    <s v="|59/01/60|"/>
    <n v="636"/>
    <n v="2.4900000000000002"/>
    <n v="3.53"/>
  </r>
  <r>
    <x v="0"/>
    <x v="0"/>
    <x v="7"/>
    <s v="Cibo italiano"/>
    <s v="|59/01/61|"/>
    <n v="1008"/>
    <n v="2.1800000000000002"/>
    <n v="3.85"/>
  </r>
  <r>
    <x v="0"/>
    <x v="0"/>
    <x v="7"/>
    <s v="Cibo italiano"/>
    <s v="|59/01/62|"/>
    <n v="780"/>
    <n v="2.27"/>
    <n v="3.48"/>
  </r>
  <r>
    <x v="0"/>
    <x v="0"/>
    <x v="7"/>
    <s v="Cibo italiano"/>
    <s v="|59/01/63|"/>
    <n v="864"/>
    <n v="2.82"/>
    <n v="3.33"/>
  </r>
  <r>
    <x v="0"/>
    <x v="0"/>
    <x v="7"/>
    <s v="Cibo italiano"/>
    <s v="|59/01/64|"/>
    <n v="780"/>
    <n v="2.56"/>
    <n v="3.77"/>
  </r>
  <r>
    <x v="0"/>
    <x v="0"/>
    <x v="7"/>
    <s v="Cibo italiano"/>
    <s v="|59/01/65|"/>
    <n v="1008"/>
    <n v="2.99"/>
    <n v="3.81"/>
  </r>
  <r>
    <x v="0"/>
    <x v="0"/>
    <x v="7"/>
    <s v="Cibo italiano"/>
    <s v="|59/01/66|"/>
    <n v="876"/>
    <n v="2.84"/>
    <n v="4"/>
  </r>
  <r>
    <x v="0"/>
    <x v="0"/>
    <x v="7"/>
    <s v="Cibo italiano"/>
    <s v="|59/01/67|"/>
    <n v="780"/>
    <n v="2.14"/>
    <n v="3.31"/>
  </r>
  <r>
    <x v="0"/>
    <x v="0"/>
    <x v="7"/>
    <s v="Cibo italiano"/>
    <s v="|59/01/68|"/>
    <n v="1008"/>
    <n v="2.09"/>
    <n v="3.98"/>
  </r>
  <r>
    <x v="0"/>
    <x v="0"/>
    <x v="7"/>
    <s v="Cibo italiano"/>
    <s v="|59/01/69|"/>
    <n v="708"/>
    <n v="2.5299999999999998"/>
    <n v="3.32"/>
  </r>
  <r>
    <x v="0"/>
    <x v="0"/>
    <x v="7"/>
    <s v="Cibo italiano"/>
    <s v="|59/02/01|"/>
    <n v="816"/>
    <n v="2.6"/>
    <n v="3.84"/>
  </r>
  <r>
    <x v="0"/>
    <x v="0"/>
    <x v="7"/>
    <s v="Cibo italiano"/>
    <s v="|59/02/02|"/>
    <n v="972"/>
    <n v="2.0499999999999998"/>
    <n v="3.52"/>
  </r>
  <r>
    <x v="0"/>
    <x v="0"/>
    <x v="7"/>
    <s v="Cibo italiano"/>
    <s v="|59/02/03|"/>
    <n v="852"/>
    <n v="2.77"/>
    <n v="3.37"/>
  </r>
  <r>
    <x v="0"/>
    <x v="0"/>
    <x v="7"/>
    <s v="Cibo italiano"/>
    <s v="|59/02/04|"/>
    <n v="840"/>
    <n v="2.72"/>
    <n v="3.95"/>
  </r>
  <r>
    <x v="0"/>
    <x v="0"/>
    <x v="7"/>
    <s v="Cibo italiano"/>
    <s v="|59/02/05|"/>
    <n v="1056"/>
    <n v="2.85"/>
    <n v="3.96"/>
  </r>
  <r>
    <x v="0"/>
    <x v="0"/>
    <x v="7"/>
    <s v="Cibo italiano"/>
    <s v="|59/02/06|"/>
    <n v="792"/>
    <n v="2.23"/>
    <n v="3.82"/>
  </r>
  <r>
    <x v="0"/>
    <x v="0"/>
    <x v="7"/>
    <s v="Cibo italiano"/>
    <s v="|59/02/07|"/>
    <n v="1188"/>
    <n v="2.4300000000000002"/>
    <n v="3.39"/>
  </r>
  <r>
    <x v="0"/>
    <x v="0"/>
    <x v="7"/>
    <s v="Cibo italiano"/>
    <s v="|59/02/08|"/>
    <n v="1068"/>
    <n v="2.33"/>
    <n v="3.88"/>
  </r>
  <r>
    <x v="0"/>
    <x v="0"/>
    <x v="7"/>
    <s v="Cibo italiano"/>
    <s v="|59/02/09|"/>
    <n v="624"/>
    <n v="2.56"/>
    <n v="3.45"/>
  </r>
  <r>
    <x v="0"/>
    <x v="0"/>
    <x v="7"/>
    <s v="Cibo italiano"/>
    <s v="|59/02/10|"/>
    <n v="1164"/>
    <n v="2.64"/>
    <n v="3.22"/>
  </r>
  <r>
    <x v="0"/>
    <x v="0"/>
    <x v="7"/>
    <s v="Cibo italiano"/>
    <s v="|59/02/11|"/>
    <n v="984"/>
    <n v="2.61"/>
    <n v="3.84"/>
  </r>
  <r>
    <x v="0"/>
    <x v="0"/>
    <x v="7"/>
    <s v="Cibo italiano"/>
    <s v="|59/02/12|"/>
    <n v="1152"/>
    <n v="2.5099999999999998"/>
    <n v="3.49"/>
  </r>
  <r>
    <x v="0"/>
    <x v="0"/>
    <x v="7"/>
    <s v="Cibo italiano"/>
    <s v="|59/02/13|"/>
    <n v="900"/>
    <n v="2.23"/>
    <n v="3.53"/>
  </r>
  <r>
    <x v="0"/>
    <x v="0"/>
    <x v="7"/>
    <s v="Cibo italiano"/>
    <s v="|59/02/14|"/>
    <n v="768"/>
    <n v="2.84"/>
    <n v="3.45"/>
  </r>
  <r>
    <x v="0"/>
    <x v="0"/>
    <x v="7"/>
    <s v="Cibo italiano"/>
    <s v="|59/02/15|"/>
    <n v="984"/>
    <n v="2.2400000000000002"/>
    <n v="3.46"/>
  </r>
  <r>
    <x v="0"/>
    <x v="0"/>
    <x v="7"/>
    <s v="Cibo italiano"/>
    <s v="|59/02/16|"/>
    <n v="852"/>
    <n v="2.09"/>
    <n v="4"/>
  </r>
  <r>
    <x v="0"/>
    <x v="0"/>
    <x v="7"/>
    <s v="Cibo italiano"/>
    <s v="|59/02/17|"/>
    <n v="1092"/>
    <n v="2.65"/>
    <n v="3.34"/>
  </r>
  <r>
    <x v="0"/>
    <x v="0"/>
    <x v="7"/>
    <s v="Cibo italiano"/>
    <s v="|59/02/18|"/>
    <n v="1092"/>
    <n v="2.62"/>
    <n v="3.26"/>
  </r>
  <r>
    <x v="0"/>
    <x v="0"/>
    <x v="7"/>
    <s v="Cibo italiano"/>
    <s v="|59/02/19|"/>
    <n v="708"/>
    <n v="2.02"/>
    <n v="3.89"/>
  </r>
  <r>
    <x v="0"/>
    <x v="0"/>
    <x v="7"/>
    <s v="Cibo italiano"/>
    <s v="|59/02/20|"/>
    <n v="996"/>
    <n v="2.66"/>
    <n v="3.5"/>
  </r>
  <r>
    <x v="0"/>
    <x v="0"/>
    <x v="7"/>
    <s v="Cibo italiano"/>
    <s v="|59/02/21|"/>
    <n v="732"/>
    <n v="2.57"/>
    <n v="3.47"/>
  </r>
  <r>
    <x v="0"/>
    <x v="0"/>
    <x v="7"/>
    <s v="Cibo italiano"/>
    <s v="|59/02/22|"/>
    <n v="1188"/>
    <n v="2.2400000000000002"/>
    <n v="3.58"/>
  </r>
  <r>
    <x v="0"/>
    <x v="0"/>
    <x v="7"/>
    <s v="Cibo italiano"/>
    <s v="|59/02/23|"/>
    <n v="936"/>
    <n v="2.67"/>
    <n v="3.31"/>
  </r>
  <r>
    <x v="0"/>
    <x v="0"/>
    <x v="7"/>
    <s v="Cibo italiano"/>
    <s v="|59/02/24|"/>
    <n v="996"/>
    <n v="2.34"/>
    <n v="3.87"/>
  </r>
  <r>
    <x v="0"/>
    <x v="0"/>
    <x v="7"/>
    <s v="Cibo italiano"/>
    <s v="|59/02/25|"/>
    <n v="1164"/>
    <n v="2.98"/>
    <n v="3.2"/>
  </r>
  <r>
    <x v="0"/>
    <x v="0"/>
    <x v="7"/>
    <s v="Cibo italiano"/>
    <s v="|59/02/26|"/>
    <n v="756"/>
    <n v="2.95"/>
    <n v="3.95"/>
  </r>
  <r>
    <x v="0"/>
    <x v="0"/>
    <x v="7"/>
    <s v="Cibo italiano"/>
    <s v="|59/02/27|"/>
    <n v="816"/>
    <n v="2.0699999999999998"/>
    <n v="3.33"/>
  </r>
  <r>
    <x v="0"/>
    <x v="0"/>
    <x v="7"/>
    <s v="Cibo italiano"/>
    <s v="|59/02/28|"/>
    <n v="1128"/>
    <n v="2.42"/>
    <n v="3.7"/>
  </r>
  <r>
    <x v="0"/>
    <x v="0"/>
    <x v="7"/>
    <s v="Cibo italiano"/>
    <s v="|59/02/29|"/>
    <n v="600"/>
    <n v="2.19"/>
    <n v="3.34"/>
  </r>
  <r>
    <x v="0"/>
    <x v="0"/>
    <x v="7"/>
    <s v="Cibo italiano"/>
    <s v="|59/02/30|"/>
    <n v="984"/>
    <n v="2.17"/>
    <n v="3.37"/>
  </r>
  <r>
    <x v="0"/>
    <x v="0"/>
    <x v="7"/>
    <s v="Cibo italiano"/>
    <s v="|59/03/01|"/>
    <n v="1152"/>
    <n v="2.1"/>
    <n v="3.47"/>
  </r>
  <r>
    <x v="0"/>
    <x v="0"/>
    <x v="7"/>
    <s v="Cibo italiano"/>
    <s v="|59/03/02|"/>
    <n v="696"/>
    <n v="2.2599999999999998"/>
    <n v="3.89"/>
  </r>
  <r>
    <x v="0"/>
    <x v="0"/>
    <x v="7"/>
    <s v="Cibo italiano"/>
    <s v="|59/03/03|"/>
    <n v="756"/>
    <n v="2.37"/>
    <n v="3.4"/>
  </r>
  <r>
    <x v="0"/>
    <x v="0"/>
    <x v="7"/>
    <s v="Cibo italiano"/>
    <s v="|59/03/04|"/>
    <n v="756"/>
    <n v="2.4500000000000002"/>
    <n v="3.45"/>
  </r>
  <r>
    <x v="0"/>
    <x v="0"/>
    <x v="7"/>
    <s v="Cibo italiano"/>
    <s v="|59/03/05|"/>
    <n v="1068"/>
    <n v="2.82"/>
    <n v="3.87"/>
  </r>
  <r>
    <x v="0"/>
    <x v="0"/>
    <x v="7"/>
    <s v="Cibo italiano"/>
    <s v="|59/03/06|"/>
    <n v="1020"/>
    <n v="2.76"/>
    <n v="3.87"/>
  </r>
  <r>
    <x v="0"/>
    <x v="0"/>
    <x v="7"/>
    <s v="Cibo italiano"/>
    <s v="|59/03/07|"/>
    <n v="600"/>
    <n v="2.2599999999999998"/>
    <n v="3.34"/>
  </r>
  <r>
    <x v="0"/>
    <x v="0"/>
    <x v="7"/>
    <s v="Cibo italiano"/>
    <s v="|59/03/08|"/>
    <n v="1176"/>
    <n v="2.0699999999999998"/>
    <n v="3.82"/>
  </r>
  <r>
    <x v="0"/>
    <x v="0"/>
    <x v="5"/>
    <s v="Haribo"/>
    <s v="|121/01/01|"/>
    <n v="636"/>
    <n v="1.18"/>
    <n v="1.78"/>
  </r>
  <r>
    <x v="0"/>
    <x v="0"/>
    <x v="5"/>
    <s v="Haribo"/>
    <s v="|121/01/02|"/>
    <n v="1032"/>
    <n v="1.21"/>
    <n v="1.87"/>
  </r>
  <r>
    <x v="0"/>
    <x v="0"/>
    <x v="5"/>
    <s v="Haribo"/>
    <s v="|121/01/03|"/>
    <n v="1080"/>
    <n v="1.2"/>
    <n v="1.81"/>
  </r>
  <r>
    <x v="0"/>
    <x v="0"/>
    <x v="5"/>
    <s v="Haribo"/>
    <s v="|121/01/04|"/>
    <n v="588"/>
    <n v="1.37"/>
    <n v="1.63"/>
  </r>
  <r>
    <x v="0"/>
    <x v="0"/>
    <x v="5"/>
    <s v="Haribo"/>
    <s v="|121/01/05|"/>
    <n v="672"/>
    <n v="1.46"/>
    <n v="1.71"/>
  </r>
  <r>
    <x v="0"/>
    <x v="0"/>
    <x v="5"/>
    <s v="Haribo"/>
    <s v="|121/01/06|"/>
    <n v="960"/>
    <n v="1.28"/>
    <n v="1.61"/>
  </r>
  <r>
    <x v="0"/>
    <x v="0"/>
    <x v="5"/>
    <s v="Haribo"/>
    <s v="|121/01/07|"/>
    <n v="972"/>
    <n v="1.43"/>
    <n v="1.86"/>
  </r>
  <r>
    <x v="0"/>
    <x v="0"/>
    <x v="5"/>
    <s v="Haribo"/>
    <s v="|121/01/08|"/>
    <n v="732"/>
    <n v="1.18"/>
    <n v="1.86"/>
  </r>
  <r>
    <x v="0"/>
    <x v="0"/>
    <x v="5"/>
    <s v="Haribo"/>
    <s v="|121/01/09|"/>
    <n v="840"/>
    <n v="1.4"/>
    <n v="1.65"/>
  </r>
  <r>
    <x v="0"/>
    <x v="0"/>
    <x v="5"/>
    <s v="Haribo"/>
    <s v="|121/01/10|"/>
    <n v="684"/>
    <n v="1.34"/>
    <n v="1.85"/>
  </r>
  <r>
    <x v="0"/>
    <x v="0"/>
    <x v="5"/>
    <s v="Haribo"/>
    <s v="|121/01/11|"/>
    <n v="1308"/>
    <n v="1.3"/>
    <n v="1.83"/>
  </r>
  <r>
    <x v="0"/>
    <x v="0"/>
    <x v="5"/>
    <s v="Lindt"/>
    <s v="|74/01/01|"/>
    <n v="660"/>
    <n v="1.28"/>
    <n v="1.6"/>
  </r>
  <r>
    <x v="0"/>
    <x v="0"/>
    <x v="5"/>
    <s v="Lindt"/>
    <s v="|74/01/02|"/>
    <n v="768"/>
    <n v="1.5"/>
    <n v="1.83"/>
  </r>
  <r>
    <x v="0"/>
    <x v="0"/>
    <x v="5"/>
    <s v="Lindt"/>
    <s v="|74/01/03|"/>
    <n v="828"/>
    <n v="1.22"/>
    <n v="1.86"/>
  </r>
  <r>
    <x v="0"/>
    <x v="0"/>
    <x v="5"/>
    <s v="Lindt"/>
    <s v="|74/01/04|"/>
    <n v="1200"/>
    <n v="1.48"/>
    <n v="1.67"/>
  </r>
  <r>
    <x v="0"/>
    <x v="0"/>
    <x v="5"/>
    <s v="Lindt"/>
    <s v="|74/01/05|"/>
    <n v="660"/>
    <n v="1.18"/>
    <n v="1.81"/>
  </r>
  <r>
    <x v="0"/>
    <x v="0"/>
    <x v="5"/>
    <s v="Lindt"/>
    <s v="|74/01/06|"/>
    <n v="1020"/>
    <n v="1.24"/>
    <n v="1.88"/>
  </r>
  <r>
    <x v="0"/>
    <x v="0"/>
    <x v="5"/>
    <s v="Lindt"/>
    <s v="|74/02/01|"/>
    <n v="1164"/>
    <n v="1.4"/>
    <n v="1.71"/>
  </r>
  <r>
    <x v="0"/>
    <x v="0"/>
    <x v="5"/>
    <s v="Lindt"/>
    <s v="|74/02/02|"/>
    <n v="816"/>
    <n v="1.47"/>
    <n v="1.9"/>
  </r>
  <r>
    <x v="0"/>
    <x v="0"/>
    <x v="5"/>
    <s v="Lindt"/>
    <s v="|74/02/03|"/>
    <n v="1224"/>
    <n v="1.1499999999999999"/>
    <n v="1.63"/>
  </r>
  <r>
    <x v="0"/>
    <x v="0"/>
    <x v="5"/>
    <s v="Lindt"/>
    <s v="|74/02/04|"/>
    <n v="1308"/>
    <n v="1.1599999999999999"/>
    <n v="1.62"/>
  </r>
  <r>
    <x v="0"/>
    <x v="0"/>
    <x v="5"/>
    <s v="Lindt"/>
    <s v="|74/02/05|"/>
    <n v="1284"/>
    <n v="1.39"/>
    <n v="1.73"/>
  </r>
  <r>
    <x v="0"/>
    <x v="0"/>
    <x v="5"/>
    <s v="Lindt"/>
    <s v="|74/02/06|"/>
    <n v="816"/>
    <n v="1.33"/>
    <n v="1.63"/>
  </r>
  <r>
    <x v="0"/>
    <x v="0"/>
    <x v="5"/>
    <s v="Lindt"/>
    <s v="|74/02/07|"/>
    <n v="852"/>
    <n v="1.21"/>
    <n v="1.73"/>
  </r>
  <r>
    <x v="0"/>
    <x v="0"/>
    <x v="5"/>
    <s v="Lindt"/>
    <s v="|74/02/08|"/>
    <n v="1104"/>
    <n v="1.1200000000000001"/>
    <n v="1.75"/>
  </r>
  <r>
    <x v="0"/>
    <x v="0"/>
    <x v="5"/>
    <s v="Lindt"/>
    <s v="|74/02/09|"/>
    <n v="1140"/>
    <n v="1.19"/>
    <n v="1.83"/>
  </r>
  <r>
    <x v="0"/>
    <x v="0"/>
    <x v="5"/>
    <s v="Lindt"/>
    <s v="|74/02/10|"/>
    <n v="708"/>
    <n v="1.35"/>
    <n v="1.7"/>
  </r>
  <r>
    <x v="0"/>
    <x v="0"/>
    <x v="5"/>
    <s v="Lindt"/>
    <s v="|74/02/11|"/>
    <n v="900"/>
    <n v="1.29"/>
    <n v="1.81"/>
  </r>
  <r>
    <x v="0"/>
    <x v="0"/>
    <x v="5"/>
    <s v="Lindt"/>
    <s v="|74/02/12|"/>
    <n v="1212"/>
    <n v="1.49"/>
    <n v="1.77"/>
  </r>
  <r>
    <x v="0"/>
    <x v="0"/>
    <x v="5"/>
    <s v="Lindt"/>
    <s v="|74/03/01|"/>
    <n v="756"/>
    <n v="1.32"/>
    <n v="1.6"/>
  </r>
  <r>
    <x v="0"/>
    <x v="0"/>
    <x v="5"/>
    <s v="Lindt"/>
    <s v="|74/03/02|"/>
    <n v="1140"/>
    <n v="1.22"/>
    <n v="1.8"/>
  </r>
  <r>
    <x v="0"/>
    <x v="0"/>
    <x v="5"/>
    <s v="Lindt"/>
    <s v="|74/03/03|"/>
    <n v="804"/>
    <n v="1.34"/>
    <n v="1.63"/>
  </r>
  <r>
    <x v="0"/>
    <x v="0"/>
    <x v="5"/>
    <s v="Lindt"/>
    <s v="|74/03/04|"/>
    <n v="756"/>
    <n v="1.26"/>
    <n v="1.62"/>
  </r>
  <r>
    <x v="0"/>
    <x v="0"/>
    <x v="5"/>
    <s v="Lindt"/>
    <s v="|74/04/01|"/>
    <n v="1296"/>
    <n v="1.18"/>
    <n v="1.63"/>
  </r>
  <r>
    <x v="0"/>
    <x v="0"/>
    <x v="5"/>
    <s v="Lindt"/>
    <s v="|74/05/01|"/>
    <n v="660"/>
    <n v="1.42"/>
    <n v="1.63"/>
  </r>
  <r>
    <x v="0"/>
    <x v="0"/>
    <x v="5"/>
    <s v="Lindt"/>
    <s v="|74/05/02|"/>
    <n v="900"/>
    <n v="1.45"/>
    <n v="1.73"/>
  </r>
  <r>
    <x v="0"/>
    <x v="0"/>
    <x v="5"/>
    <s v="Lindt"/>
    <s v="|74/06/00|"/>
    <n v="1308"/>
    <n v="1.1200000000000001"/>
    <n v="1.76"/>
  </r>
  <r>
    <x v="0"/>
    <x v="0"/>
    <x v="5"/>
    <s v="Lindt"/>
    <s v="|74/06/01|"/>
    <n v="1152"/>
    <n v="1.49"/>
    <n v="1.75"/>
  </r>
  <r>
    <x v="0"/>
    <x v="0"/>
    <x v="5"/>
    <s v="Lindt"/>
    <s v="|74/06/02|"/>
    <n v="1008"/>
    <n v="1.46"/>
    <n v="1.83"/>
  </r>
  <r>
    <x v="0"/>
    <x v="0"/>
    <x v="5"/>
    <s v="Lindt"/>
    <s v="|74/06/03|"/>
    <n v="960"/>
    <n v="1.24"/>
    <n v="1.79"/>
  </r>
  <r>
    <x v="0"/>
    <x v="0"/>
    <x v="5"/>
    <s v="Lindt"/>
    <s v="|74/06/04|"/>
    <n v="684"/>
    <n v="1.44"/>
    <n v="1.68"/>
  </r>
  <r>
    <x v="0"/>
    <x v="0"/>
    <x v="5"/>
    <s v="Lindt"/>
    <s v="|74/06/05|"/>
    <n v="828"/>
    <n v="1.43"/>
    <n v="1.85"/>
  </r>
  <r>
    <x v="0"/>
    <x v="0"/>
    <x v="5"/>
    <s v="Lindt"/>
    <s v="|74/06/06|"/>
    <n v="1164"/>
    <n v="1.49"/>
    <n v="1.63"/>
  </r>
  <r>
    <x v="0"/>
    <x v="0"/>
    <x v="5"/>
    <s v="Lindt"/>
    <s v="|74/06/07|"/>
    <n v="948"/>
    <n v="1.31"/>
    <n v="1.62"/>
  </r>
  <r>
    <x v="0"/>
    <x v="0"/>
    <x v="5"/>
    <s v="Lindt"/>
    <s v="|74/06/08|"/>
    <n v="804"/>
    <n v="1.1200000000000001"/>
    <n v="1.9"/>
  </r>
  <r>
    <x v="0"/>
    <x v="0"/>
    <x v="5"/>
    <s v="Lindt"/>
    <s v="|74/06/09|"/>
    <n v="804"/>
    <n v="1.24"/>
    <n v="1.7"/>
  </r>
  <r>
    <x v="0"/>
    <x v="0"/>
    <x v="5"/>
    <s v="Lindt"/>
    <s v="|74/06/10|"/>
    <n v="948"/>
    <n v="1.22"/>
    <n v="1.83"/>
  </r>
  <r>
    <x v="0"/>
    <x v="0"/>
    <x v="5"/>
    <s v="Lindt"/>
    <s v="|74/06/11|"/>
    <n v="1200"/>
    <n v="1.1399999999999999"/>
    <n v="1.83"/>
  </r>
  <r>
    <x v="0"/>
    <x v="0"/>
    <x v="5"/>
    <s v="Lindt"/>
    <s v="|74/06/12|"/>
    <n v="576"/>
    <n v="1.37"/>
    <n v="1.65"/>
  </r>
  <r>
    <x v="0"/>
    <x v="0"/>
    <x v="7"/>
    <s v="Maxi Fresh"/>
    <s v="|81/01/01|"/>
    <n v="612"/>
    <n v="2.16"/>
    <n v="3.63"/>
  </r>
  <r>
    <x v="0"/>
    <x v="0"/>
    <x v="7"/>
    <s v="Maxi Fresh"/>
    <s v="|81/01/02|"/>
    <n v="840"/>
    <n v="2.27"/>
    <n v="3.37"/>
  </r>
  <r>
    <x v="0"/>
    <x v="0"/>
    <x v="7"/>
    <s v="Maxi Fresh"/>
    <s v="|81/01/03|"/>
    <n v="672"/>
    <n v="2.5099999999999998"/>
    <n v="3.3"/>
  </r>
  <r>
    <x v="0"/>
    <x v="0"/>
    <x v="7"/>
    <s v="Maxi Fresh"/>
    <s v="|81/01/04|"/>
    <n v="1068"/>
    <n v="2.2999999999999998"/>
    <n v="3.23"/>
  </r>
  <r>
    <x v="0"/>
    <x v="0"/>
    <x v="7"/>
    <s v="Maxi Fresh"/>
    <s v="|81/01/05|"/>
    <n v="720"/>
    <n v="2.4300000000000002"/>
    <n v="3.2"/>
  </r>
  <r>
    <x v="0"/>
    <x v="0"/>
    <x v="7"/>
    <s v="Maxi Fresh"/>
    <s v="|81/01/06|"/>
    <n v="1104"/>
    <n v="2.17"/>
    <n v="3.58"/>
  </r>
  <r>
    <x v="0"/>
    <x v="0"/>
    <x v="7"/>
    <s v="Maxi Fresh"/>
    <s v="|81/01/07|"/>
    <n v="720"/>
    <n v="2.71"/>
    <n v="3.95"/>
  </r>
  <r>
    <x v="0"/>
    <x v="0"/>
    <x v="7"/>
    <s v="Maxi Fresh"/>
    <s v="|81/01/08|"/>
    <n v="828"/>
    <n v="2.5299999999999998"/>
    <n v="3.97"/>
  </r>
  <r>
    <x v="0"/>
    <x v="0"/>
    <x v="7"/>
    <s v="Maxi Fresh"/>
    <s v="|81/01/09|"/>
    <n v="948"/>
    <n v="2"/>
    <n v="3.99"/>
  </r>
  <r>
    <x v="0"/>
    <x v="0"/>
    <x v="7"/>
    <s v="Maxi Fresh"/>
    <s v="|81/01/10|"/>
    <n v="600"/>
    <n v="2.61"/>
    <n v="3.39"/>
  </r>
  <r>
    <x v="0"/>
    <x v="0"/>
    <x v="7"/>
    <s v="Maxi Fresh"/>
    <s v="|81/01/11|"/>
    <n v="660"/>
    <n v="2.62"/>
    <n v="3.95"/>
  </r>
  <r>
    <x v="0"/>
    <x v="0"/>
    <x v="7"/>
    <s v="Maxi Fresh"/>
    <s v="|81/01/12|"/>
    <n v="636"/>
    <n v="2.77"/>
    <n v="3.22"/>
  </r>
  <r>
    <x v="0"/>
    <x v="0"/>
    <x v="7"/>
    <s v="Maxi Fresh"/>
    <s v="|81/01/13|"/>
    <n v="900"/>
    <n v="2.04"/>
    <n v="3.21"/>
  </r>
  <r>
    <x v="0"/>
    <x v="0"/>
    <x v="7"/>
    <s v="Maxi Fresh"/>
    <s v="|81/01/14|"/>
    <n v="900"/>
    <n v="2.34"/>
    <n v="3.3"/>
  </r>
  <r>
    <x v="0"/>
    <x v="0"/>
    <x v="7"/>
    <s v="Maxi Fresh"/>
    <s v="|81/01/15|"/>
    <n v="852"/>
    <n v="2.4"/>
    <n v="3.93"/>
  </r>
  <r>
    <x v="0"/>
    <x v="0"/>
    <x v="7"/>
    <s v="Maxi Fresh"/>
    <s v="|81/01/16|"/>
    <n v="732"/>
    <n v="2.25"/>
    <n v="3.76"/>
  </r>
  <r>
    <x v="0"/>
    <x v="0"/>
    <x v="7"/>
    <s v="Maxi Fresh"/>
    <s v="|81/01/17|"/>
    <n v="1140"/>
    <n v="2.59"/>
    <n v="3.91"/>
  </r>
  <r>
    <x v="0"/>
    <x v="0"/>
    <x v="7"/>
    <s v="Maxi Fresh"/>
    <s v="|81/01/18|"/>
    <n v="996"/>
    <n v="2.4900000000000002"/>
    <n v="3.64"/>
  </r>
  <r>
    <x v="0"/>
    <x v="0"/>
    <x v="7"/>
    <s v="Maxi Fresh"/>
    <s v="|81/01/19|"/>
    <n v="900"/>
    <n v="2.64"/>
    <n v="3.22"/>
  </r>
  <r>
    <x v="0"/>
    <x v="0"/>
    <x v="7"/>
    <s v="Maxi Fresh"/>
    <s v="|81/01/20|"/>
    <n v="1032"/>
    <n v="2.41"/>
    <n v="3.85"/>
  </r>
  <r>
    <x v="0"/>
    <x v="0"/>
    <x v="7"/>
    <s v="Maxi Fresh"/>
    <s v="|81/01/21|"/>
    <n v="708"/>
    <n v="2.83"/>
    <n v="3.52"/>
  </r>
  <r>
    <x v="0"/>
    <x v="0"/>
    <x v="7"/>
    <s v="Maxi Fresh"/>
    <s v="|81/01/22|"/>
    <n v="684"/>
    <n v="2.21"/>
    <n v="3.8"/>
  </r>
  <r>
    <x v="0"/>
    <x v="0"/>
    <x v="7"/>
    <s v="Maxi Fresh"/>
    <s v="|81/01/23|"/>
    <n v="1200"/>
    <n v="2.37"/>
    <n v="3.83"/>
  </r>
  <r>
    <x v="0"/>
    <x v="0"/>
    <x v="7"/>
    <s v="Maxi Fresh"/>
    <s v="|81/01/24|"/>
    <n v="684"/>
    <n v="2.75"/>
    <n v="3.53"/>
  </r>
  <r>
    <x v="0"/>
    <x v="0"/>
    <x v="7"/>
    <s v="Maxi Fresh"/>
    <s v="|81/01/25|"/>
    <n v="744"/>
    <n v="2.19"/>
    <n v="3.66"/>
  </r>
  <r>
    <x v="0"/>
    <x v="0"/>
    <x v="7"/>
    <s v="Maxi Fresh"/>
    <s v="|81/01/26|"/>
    <n v="648"/>
    <n v="2.94"/>
    <n v="3.71"/>
  </r>
  <r>
    <x v="0"/>
    <x v="0"/>
    <x v="7"/>
    <s v="Maxi Fresh"/>
    <s v="|81/01/27|"/>
    <n v="648"/>
    <n v="2.68"/>
    <n v="3.77"/>
  </r>
  <r>
    <x v="0"/>
    <x v="0"/>
    <x v="7"/>
    <s v="Maxi Fresh"/>
    <s v="|81/01/28|"/>
    <n v="612"/>
    <n v="2.4900000000000002"/>
    <n v="3.61"/>
  </r>
  <r>
    <x v="0"/>
    <x v="0"/>
    <x v="7"/>
    <s v="Maxi Fresh"/>
    <s v="|81/01/29|"/>
    <n v="1200"/>
    <n v="2.56"/>
    <n v="3.62"/>
  </r>
  <r>
    <x v="0"/>
    <x v="0"/>
    <x v="7"/>
    <s v="Maxi Fresh"/>
    <s v="|81/01/30|"/>
    <n v="672"/>
    <n v="2.15"/>
    <n v="3.69"/>
  </r>
  <r>
    <x v="0"/>
    <x v="0"/>
    <x v="7"/>
    <s v="Maxi Fresh"/>
    <s v="|81/01/31|"/>
    <n v="984"/>
    <n v="2.85"/>
    <n v="3.89"/>
  </r>
  <r>
    <x v="0"/>
    <x v="0"/>
    <x v="7"/>
    <s v="Maxi Fresh"/>
    <s v="|81/01/32|"/>
    <n v="996"/>
    <n v="2.64"/>
    <n v="3.24"/>
  </r>
  <r>
    <x v="0"/>
    <x v="0"/>
    <x v="7"/>
    <s v="Maxi Fresh"/>
    <s v="|81/01/33|"/>
    <n v="1008"/>
    <n v="2.27"/>
    <n v="3.73"/>
  </r>
  <r>
    <x v="0"/>
    <x v="0"/>
    <x v="7"/>
    <s v="Maxi Fresh"/>
    <s v="|81/01/34|"/>
    <n v="720"/>
    <n v="2.68"/>
    <n v="3.75"/>
  </r>
  <r>
    <x v="0"/>
    <x v="0"/>
    <x v="7"/>
    <s v="Maxi Fresh"/>
    <s v="|81/01/35|"/>
    <n v="636"/>
    <n v="2.23"/>
    <n v="3.65"/>
  </r>
  <r>
    <x v="0"/>
    <x v="0"/>
    <x v="7"/>
    <s v="Maxi Fresh"/>
    <s v="|81/01/36|"/>
    <n v="792"/>
    <n v="2.4900000000000002"/>
    <n v="3.91"/>
  </r>
  <r>
    <x v="0"/>
    <x v="0"/>
    <x v="7"/>
    <s v="Maxi Fresh"/>
    <s v="|81/01/37|"/>
    <n v="744"/>
    <n v="2.39"/>
    <n v="3.96"/>
  </r>
  <r>
    <x v="0"/>
    <x v="0"/>
    <x v="7"/>
    <s v="Maxi Fresh"/>
    <s v="|81/01/38|"/>
    <n v="1008"/>
    <n v="2.23"/>
    <n v="3.87"/>
  </r>
  <r>
    <x v="0"/>
    <x v="0"/>
    <x v="7"/>
    <s v="Maxi Fresh"/>
    <s v="|81/01/39|"/>
    <n v="684"/>
    <n v="2.15"/>
    <n v="3.28"/>
  </r>
  <r>
    <x v="0"/>
    <x v="0"/>
    <x v="7"/>
    <s v="Maxi Fresh"/>
    <s v="|81/01/40|"/>
    <n v="744"/>
    <n v="2.21"/>
    <n v="3.91"/>
  </r>
  <r>
    <x v="0"/>
    <x v="0"/>
    <x v="7"/>
    <s v="Maxi Fresh"/>
    <s v="|81/01/41|"/>
    <n v="876"/>
    <n v="2.59"/>
    <n v="3.5"/>
  </r>
  <r>
    <x v="0"/>
    <x v="0"/>
    <x v="7"/>
    <s v="Maxi Fresh"/>
    <s v="|81/01/42|"/>
    <n v="732"/>
    <n v="2.4500000000000002"/>
    <n v="3.66"/>
  </r>
  <r>
    <x v="0"/>
    <x v="0"/>
    <x v="7"/>
    <s v="Maxi Fresh"/>
    <s v="|81/01/43|"/>
    <n v="1104"/>
    <n v="2.74"/>
    <n v="3.69"/>
  </r>
  <r>
    <x v="0"/>
    <x v="0"/>
    <x v="7"/>
    <s v="Maxi Fresh"/>
    <s v="|81/01/44|"/>
    <n v="960"/>
    <n v="2.4"/>
    <n v="3.8"/>
  </r>
  <r>
    <x v="0"/>
    <x v="0"/>
    <x v="7"/>
    <s v="Maxi Fresh"/>
    <s v="|81/01/45|"/>
    <n v="696"/>
    <n v="2.2999999999999998"/>
    <n v="3.88"/>
  </r>
  <r>
    <x v="0"/>
    <x v="0"/>
    <x v="7"/>
    <s v="Maxi Fresh"/>
    <s v="|81/01/46|"/>
    <n v="660"/>
    <n v="2.23"/>
    <n v="3.81"/>
  </r>
  <r>
    <x v="0"/>
    <x v="0"/>
    <x v="7"/>
    <s v="Maxi Fresh"/>
    <s v="|81/01/47|"/>
    <n v="1200"/>
    <n v="2.08"/>
    <n v="3.5"/>
  </r>
  <r>
    <x v="0"/>
    <x v="0"/>
    <x v="7"/>
    <s v="Maxi Fresh"/>
    <s v="|81/01/48|"/>
    <n v="1044"/>
    <n v="2.48"/>
    <n v="3.73"/>
  </r>
  <r>
    <x v="0"/>
    <x v="0"/>
    <x v="7"/>
    <s v="Maxi Fresh"/>
    <s v="|81/01/49|"/>
    <n v="648"/>
    <n v="2.62"/>
    <n v="3.98"/>
  </r>
  <r>
    <x v="0"/>
    <x v="0"/>
    <x v="7"/>
    <s v="Maxi Fresh"/>
    <s v="|81/01/80|"/>
    <n v="876"/>
    <n v="2.42"/>
    <n v="3.64"/>
  </r>
  <r>
    <x v="0"/>
    <x v="0"/>
    <x v="7"/>
    <s v="Maxi Fresh"/>
    <s v="|81/01/81|"/>
    <n v="972"/>
    <n v="2.78"/>
    <n v="3.77"/>
  </r>
  <r>
    <x v="0"/>
    <x v="0"/>
    <x v="7"/>
    <s v="Maxi Fresh"/>
    <s v="|81/01/82|"/>
    <n v="1176"/>
    <n v="2.1"/>
    <n v="3.22"/>
  </r>
  <r>
    <x v="0"/>
    <x v="0"/>
    <x v="7"/>
    <s v="Maxi Fresh"/>
    <s v="|81/01/83|"/>
    <n v="684"/>
    <n v="2.36"/>
    <n v="3.34"/>
  </r>
  <r>
    <x v="0"/>
    <x v="0"/>
    <x v="7"/>
    <s v="Maxi Fresh"/>
    <s v="|81/01/84|"/>
    <n v="852"/>
    <n v="2.2000000000000002"/>
    <n v="3.41"/>
  </r>
  <r>
    <x v="0"/>
    <x v="0"/>
    <x v="7"/>
    <s v="Maxi Fresh"/>
    <s v="|81/01/85|"/>
    <n v="1152"/>
    <n v="2.12"/>
    <n v="3.44"/>
  </r>
  <r>
    <x v="0"/>
    <x v="0"/>
    <x v="7"/>
    <s v="Maxi Fresh"/>
    <s v="|81/02/01|"/>
    <n v="900"/>
    <n v="2.27"/>
    <n v="3.2"/>
  </r>
  <r>
    <x v="0"/>
    <x v="0"/>
    <x v="7"/>
    <s v="Maxi Fresh"/>
    <s v="|81/02/02|"/>
    <n v="936"/>
    <n v="2.97"/>
    <n v="3.71"/>
  </r>
  <r>
    <x v="0"/>
    <x v="0"/>
    <x v="7"/>
    <s v="Maxi Fresh"/>
    <s v="|81/02/03|"/>
    <n v="732"/>
    <n v="2.99"/>
    <n v="3.81"/>
  </r>
  <r>
    <x v="0"/>
    <x v="0"/>
    <x v="7"/>
    <s v="Maxi Fresh"/>
    <s v="|81/02/04|"/>
    <n v="912"/>
    <n v="2.84"/>
    <n v="3.55"/>
  </r>
  <r>
    <x v="0"/>
    <x v="0"/>
    <x v="7"/>
    <s v="Maxi Fresh"/>
    <s v="|81/02/05|"/>
    <n v="1104"/>
    <n v="2.12"/>
    <n v="3.5"/>
  </r>
  <r>
    <x v="0"/>
    <x v="0"/>
    <x v="7"/>
    <s v="Maxi Fresh"/>
    <s v="|81/02/07|"/>
    <n v="1056"/>
    <n v="2.98"/>
    <n v="3.6"/>
  </r>
  <r>
    <x v="0"/>
    <x v="0"/>
    <x v="10"/>
    <s v="Wild West"/>
    <s v="|30/02/00|"/>
    <n v="516"/>
    <n v="4.1399999999999997"/>
    <n v="6.68"/>
  </r>
  <r>
    <x v="0"/>
    <x v="0"/>
    <x v="10"/>
    <s v="Wild West"/>
    <s v="|30/02/01|"/>
    <n v="516"/>
    <n v="3.06"/>
    <n v="5.07"/>
  </r>
  <r>
    <x v="0"/>
    <x v="0"/>
    <x v="10"/>
    <s v="Wild West"/>
    <s v="|30/02/02|"/>
    <n v="384"/>
    <n v="4.0599999999999996"/>
    <n v="6.06"/>
  </r>
  <r>
    <x v="0"/>
    <x v="0"/>
    <x v="10"/>
    <s v="Wild West"/>
    <s v="|30/02/03|"/>
    <n v="528"/>
    <n v="4.55"/>
    <n v="6.84"/>
  </r>
  <r>
    <x v="0"/>
    <x v="0"/>
    <x v="10"/>
    <s v="Wild West"/>
    <s v="|30/02/04|"/>
    <n v="408"/>
    <n v="3.23"/>
    <n v="6.26"/>
  </r>
  <r>
    <x v="0"/>
    <x v="0"/>
    <x v="10"/>
    <s v="Wild West"/>
    <s v="|30/02/05|"/>
    <n v="420"/>
    <n v="4.7699999999999996"/>
    <n v="5.23"/>
  </r>
  <r>
    <x v="0"/>
    <x v="0"/>
    <x v="10"/>
    <s v="Wild West"/>
    <s v="|30/02/06|"/>
    <n v="492"/>
    <n v="3.84"/>
    <n v="5.25"/>
  </r>
  <r>
    <x v="0"/>
    <x v="0"/>
    <x v="10"/>
    <s v="Wild West"/>
    <s v="|30/02/07|"/>
    <n v="516"/>
    <n v="3.86"/>
    <n v="6.8"/>
  </r>
  <r>
    <x v="0"/>
    <x v="0"/>
    <x v="10"/>
    <s v="Wild West"/>
    <s v="|30/02/09|"/>
    <n v="468"/>
    <n v="3.14"/>
    <n v="5.37"/>
  </r>
  <r>
    <x v="0"/>
    <x v="0"/>
    <x v="10"/>
    <s v="Wild West"/>
    <s v="|30/02/89|"/>
    <n v="360"/>
    <n v="3.92"/>
    <n v="6.99"/>
  </r>
  <r>
    <x v="0"/>
    <x v="0"/>
    <x v="10"/>
    <s v="Wild West"/>
    <s v="|30/02/90|"/>
    <n v="444"/>
    <n v="4.08"/>
    <n v="6.22"/>
  </r>
  <r>
    <x v="0"/>
    <x v="0"/>
    <x v="10"/>
    <s v="Wild West"/>
    <s v="|30/02/91|"/>
    <n v="492"/>
    <n v="3.34"/>
    <n v="5.16"/>
  </r>
  <r>
    <x v="0"/>
    <x v="0"/>
    <x v="10"/>
    <s v="Wild West"/>
    <s v="|30/02/99|"/>
    <n v="504"/>
    <n v="3.24"/>
    <n v="5.74"/>
  </r>
  <r>
    <x v="0"/>
    <x v="0"/>
    <x v="10"/>
    <s v="Wild West"/>
    <s v="|30/03/01|"/>
    <n v="480"/>
    <n v="3.52"/>
    <n v="5.99"/>
  </r>
  <r>
    <x v="0"/>
    <x v="0"/>
    <x v="10"/>
    <s v="Wild West"/>
    <s v="|30/03/02|"/>
    <n v="420"/>
    <n v="4.49"/>
    <n v="5.0199999999999996"/>
  </r>
  <r>
    <x v="0"/>
    <x v="0"/>
    <x v="10"/>
    <s v="Wild West"/>
    <s v="|30/03/03|"/>
    <n v="360"/>
    <n v="4.75"/>
    <n v="6.67"/>
  </r>
  <r>
    <x v="0"/>
    <x v="0"/>
    <x v="10"/>
    <s v="Wild West"/>
    <s v="|30/03/05|"/>
    <n v="456"/>
    <n v="3.79"/>
    <n v="5.21"/>
  </r>
  <r>
    <x v="0"/>
    <x v="0"/>
    <x v="10"/>
    <s v="Wild West"/>
    <s v="|30/03/06|"/>
    <n v="372"/>
    <n v="4.5599999999999996"/>
    <n v="6.19"/>
  </r>
  <r>
    <x v="0"/>
    <x v="0"/>
    <x v="10"/>
    <s v="Wild West"/>
    <s v="|30/03/07|"/>
    <n v="444"/>
    <n v="3.01"/>
    <n v="6.85"/>
  </r>
  <r>
    <x v="0"/>
    <x v="0"/>
    <x v="10"/>
    <s v="Wild West"/>
    <s v="|30/03/08|"/>
    <n v="444"/>
    <n v="4.29"/>
    <n v="5.41"/>
  </r>
  <r>
    <x v="0"/>
    <x v="0"/>
    <x v="10"/>
    <s v="Wild West"/>
    <s v="|30/04/01|"/>
    <n v="504"/>
    <n v="4.63"/>
    <n v="5.36"/>
  </r>
  <r>
    <x v="0"/>
    <x v="0"/>
    <x v="10"/>
    <s v="Wild West"/>
    <s v="|30/04/02|"/>
    <n v="504"/>
    <n v="3.7"/>
    <n v="5.24"/>
  </r>
  <r>
    <x v="0"/>
    <x v="0"/>
    <x v="10"/>
    <s v="Wild West"/>
    <s v="|30/05/01|"/>
    <n v="504"/>
    <n v="3.63"/>
    <n v="6.35"/>
  </r>
  <r>
    <x v="0"/>
    <x v="0"/>
    <x v="10"/>
    <s v="Wild West"/>
    <s v="|30/05/02|"/>
    <n v="408"/>
    <n v="4.26"/>
    <n v="5.56"/>
  </r>
  <r>
    <x v="0"/>
    <x v="0"/>
    <x v="10"/>
    <s v="Wild West"/>
    <s v="|30/05/03|"/>
    <n v="384"/>
    <n v="3.83"/>
    <n v="6.36"/>
  </r>
  <r>
    <x v="0"/>
    <x v="0"/>
    <x v="10"/>
    <s v="Wild West"/>
    <s v="|30/05/04|"/>
    <n v="444"/>
    <n v="4.82"/>
    <n v="6.65"/>
  </r>
  <r>
    <x v="0"/>
    <x v="0"/>
    <x v="10"/>
    <s v="Wild West"/>
    <s v="|30/05/06|"/>
    <n v="480"/>
    <n v="4.45"/>
    <n v="6.46"/>
  </r>
  <r>
    <x v="0"/>
    <x v="0"/>
    <x v="10"/>
    <s v="Wild West"/>
    <s v="|30/05/07|"/>
    <n v="456"/>
    <n v="3.46"/>
    <n v="6.27"/>
  </r>
  <r>
    <x v="0"/>
    <x v="0"/>
    <x v="10"/>
    <s v="Wild West"/>
    <s v="|30/06/01|"/>
    <n v="408"/>
    <n v="4.3600000000000003"/>
    <n v="6.59"/>
  </r>
  <r>
    <x v="0"/>
    <x v="0"/>
    <x v="10"/>
    <s v="Wild West"/>
    <s v="|30/06/02|"/>
    <n v="480"/>
    <n v="4.32"/>
    <n v="6.77"/>
  </r>
  <r>
    <x v="0"/>
    <x v="0"/>
    <x v="3"/>
    <s v="Capy"/>
    <s v="|98/01/01|"/>
    <n v="96"/>
    <n v="1.2"/>
    <n v="1.37"/>
  </r>
  <r>
    <x v="0"/>
    <x v="0"/>
    <x v="10"/>
    <s v="Palmera"/>
    <s v="|91/00/01|"/>
    <n v="468"/>
    <n v="4.08"/>
    <n v="5.83"/>
  </r>
  <r>
    <x v="0"/>
    <x v="0"/>
    <x v="10"/>
    <s v="Palmera"/>
    <s v="|91/00/02|"/>
    <n v="504"/>
    <n v="3.06"/>
    <n v="5.41"/>
  </r>
  <r>
    <x v="0"/>
    <x v="0"/>
    <x v="10"/>
    <s v="Palmera"/>
    <s v="|91/00/03|"/>
    <n v="444"/>
    <n v="3.18"/>
    <n v="5.56"/>
  </r>
  <r>
    <x v="0"/>
    <x v="0"/>
    <x v="10"/>
    <s v="Palmera"/>
    <s v="|91/00/04|"/>
    <n v="384"/>
    <n v="3.24"/>
    <n v="5.77"/>
  </r>
  <r>
    <x v="0"/>
    <x v="0"/>
    <x v="10"/>
    <s v="Palmera"/>
    <s v="|91/00/05|"/>
    <n v="468"/>
    <n v="3.47"/>
    <n v="5.12"/>
  </r>
  <r>
    <x v="0"/>
    <x v="0"/>
    <x v="10"/>
    <s v="Palmera"/>
    <s v="|91/00/06|"/>
    <n v="384"/>
    <n v="3.64"/>
    <n v="5.87"/>
  </r>
  <r>
    <x v="0"/>
    <x v="0"/>
    <x v="10"/>
    <s v="Palmera"/>
    <s v="|91/00/07|"/>
    <n v="384"/>
    <n v="3.59"/>
    <n v="6.88"/>
  </r>
  <r>
    <x v="0"/>
    <x v="0"/>
    <x v="10"/>
    <s v="Palmera"/>
    <s v="|91/00/08|"/>
    <n v="528"/>
    <n v="3.8"/>
    <n v="6.41"/>
  </r>
  <r>
    <x v="0"/>
    <x v="0"/>
    <x v="10"/>
    <s v="Palmera"/>
    <s v="|91/00/09|"/>
    <n v="492"/>
    <n v="4.08"/>
    <n v="6.02"/>
  </r>
  <r>
    <x v="0"/>
    <x v="0"/>
    <x v="10"/>
    <s v="Palmera"/>
    <s v="|91/00/10|"/>
    <n v="516"/>
    <n v="4.5999999999999996"/>
    <n v="6.06"/>
  </r>
  <r>
    <x v="0"/>
    <x v="0"/>
    <x v="10"/>
    <s v="Palmera"/>
    <s v="|91/00/11|"/>
    <n v="384"/>
    <n v="4.2300000000000004"/>
    <n v="5.53"/>
  </r>
  <r>
    <x v="0"/>
    <x v="0"/>
    <x v="10"/>
    <s v="Palmera"/>
    <s v="|91/00/12|"/>
    <n v="432"/>
    <n v="3.67"/>
    <n v="5.45"/>
  </r>
  <r>
    <x v="0"/>
    <x v="0"/>
    <x v="10"/>
    <s v="Palmera"/>
    <s v="|91/00/13|"/>
    <n v="492"/>
    <n v="3.41"/>
    <n v="5.15"/>
  </r>
  <r>
    <x v="0"/>
    <x v="0"/>
    <x v="10"/>
    <s v="Palmera"/>
    <s v="|91/00/14|"/>
    <n v="468"/>
    <n v="4.99"/>
    <n v="5.21"/>
  </r>
  <r>
    <x v="0"/>
    <x v="0"/>
    <x v="10"/>
    <s v="Palmera"/>
    <s v="|91/00/15|"/>
    <n v="396"/>
    <n v="4.84"/>
    <n v="5.39"/>
  </r>
  <r>
    <x v="0"/>
    <x v="0"/>
    <x v="10"/>
    <s v="Palmera"/>
    <s v="|91/00/16|"/>
    <n v="408"/>
    <n v="3.74"/>
    <n v="6.58"/>
  </r>
  <r>
    <x v="0"/>
    <x v="0"/>
    <x v="10"/>
    <s v="Palmera"/>
    <s v="|91/00/17|"/>
    <n v="540"/>
    <n v="4.58"/>
    <n v="6.75"/>
  </r>
  <r>
    <x v="0"/>
    <x v="0"/>
    <x v="10"/>
    <s v="Palmera"/>
    <s v="|91/00/18|"/>
    <n v="528"/>
    <n v="4.28"/>
    <n v="6.93"/>
  </r>
  <r>
    <x v="0"/>
    <x v="0"/>
    <x v="10"/>
    <s v="Palmera"/>
    <s v="|91/00/19|"/>
    <n v="408"/>
    <n v="4.46"/>
    <n v="5.73"/>
  </r>
  <r>
    <x v="0"/>
    <x v="0"/>
    <x v="10"/>
    <s v="Palmera"/>
    <s v="|91/00/20|"/>
    <n v="360"/>
    <n v="3.51"/>
    <n v="5.21"/>
  </r>
  <r>
    <x v="0"/>
    <x v="1"/>
    <x v="13"/>
    <s v="President"/>
    <s v="|32/01/01|"/>
    <n v="336"/>
    <n v="2.35"/>
    <n v="3.19"/>
  </r>
  <r>
    <x v="0"/>
    <x v="1"/>
    <x v="13"/>
    <s v="President"/>
    <s v="|32/01/02|"/>
    <n v="252"/>
    <n v="2.21"/>
    <n v="3.71"/>
  </r>
  <r>
    <x v="0"/>
    <x v="1"/>
    <x v="13"/>
    <s v="President"/>
    <s v="|32/01/03|"/>
    <n v="240"/>
    <n v="2.73"/>
    <n v="3.57"/>
  </r>
  <r>
    <x v="0"/>
    <x v="1"/>
    <x v="13"/>
    <s v="President"/>
    <s v="|32/01/04|"/>
    <n v="564"/>
    <n v="2.0099999999999998"/>
    <n v="3.57"/>
  </r>
  <r>
    <x v="0"/>
    <x v="1"/>
    <x v="13"/>
    <s v="President"/>
    <s v="|32/01/05|"/>
    <n v="264"/>
    <n v="2.4900000000000002"/>
    <n v="3.1"/>
  </r>
  <r>
    <x v="0"/>
    <x v="1"/>
    <x v="13"/>
    <s v="President"/>
    <s v="|32/01/06|"/>
    <n v="240"/>
    <n v="2.2799999999999998"/>
    <n v="3.05"/>
  </r>
  <r>
    <x v="0"/>
    <x v="1"/>
    <x v="13"/>
    <s v="President"/>
    <s v="|32/01/07|"/>
    <n v="588"/>
    <n v="2.11"/>
    <n v="3.65"/>
  </r>
  <r>
    <x v="0"/>
    <x v="1"/>
    <x v="13"/>
    <s v="President"/>
    <s v="|32/01/08|"/>
    <n v="336"/>
    <n v="2.12"/>
    <n v="3.05"/>
  </r>
  <r>
    <x v="0"/>
    <x v="1"/>
    <x v="13"/>
    <s v="President"/>
    <s v="|32/01/09|"/>
    <n v="420"/>
    <n v="2.17"/>
    <n v="3.57"/>
  </r>
  <r>
    <x v="0"/>
    <x v="1"/>
    <x v="13"/>
    <s v="President"/>
    <s v="|32/01/10|"/>
    <n v="228"/>
    <n v="2.42"/>
    <n v="3.13"/>
  </r>
  <r>
    <x v="0"/>
    <x v="1"/>
    <x v="13"/>
    <s v="President"/>
    <s v="|32/01/11|"/>
    <n v="504"/>
    <n v="2.4900000000000002"/>
    <n v="3"/>
  </r>
  <r>
    <x v="0"/>
    <x v="1"/>
    <x v="13"/>
    <s v="President"/>
    <s v="|32/01/12|"/>
    <n v="504"/>
    <n v="2.41"/>
    <n v="3.75"/>
  </r>
  <r>
    <x v="0"/>
    <x v="1"/>
    <x v="13"/>
    <s v="President"/>
    <s v="|32/01/13|"/>
    <n v="492"/>
    <n v="2.15"/>
    <n v="3.41"/>
  </r>
  <r>
    <x v="0"/>
    <x v="1"/>
    <x v="13"/>
    <s v="President"/>
    <s v="|32/01/14|"/>
    <n v="528"/>
    <n v="2.0499999999999998"/>
    <n v="3.43"/>
  </r>
  <r>
    <x v="0"/>
    <x v="1"/>
    <x v="13"/>
    <s v="President"/>
    <s v="|32/01/15|"/>
    <n v="588"/>
    <n v="2.4900000000000002"/>
    <n v="3.79"/>
  </r>
  <r>
    <x v="0"/>
    <x v="1"/>
    <x v="13"/>
    <s v="President"/>
    <s v="|32/01/16|"/>
    <n v="336"/>
    <n v="2"/>
    <n v="3.4"/>
  </r>
  <r>
    <x v="0"/>
    <x v="1"/>
    <x v="13"/>
    <s v="President"/>
    <s v="|32/01/17|"/>
    <n v="420"/>
    <n v="2.2799999999999998"/>
    <n v="3.76"/>
  </r>
  <r>
    <x v="0"/>
    <x v="1"/>
    <x v="13"/>
    <s v="President"/>
    <s v="|32/01/18|"/>
    <n v="564"/>
    <n v="2.1800000000000002"/>
    <n v="3.04"/>
  </r>
  <r>
    <x v="0"/>
    <x v="1"/>
    <x v="13"/>
    <s v="President"/>
    <s v="|32/01/19|"/>
    <n v="444"/>
    <n v="2.63"/>
    <n v="3.36"/>
  </r>
  <r>
    <x v="0"/>
    <x v="1"/>
    <x v="13"/>
    <s v="President"/>
    <s v="|32/01/20|"/>
    <n v="564"/>
    <n v="2.65"/>
    <n v="3.72"/>
  </r>
  <r>
    <x v="0"/>
    <x v="1"/>
    <x v="13"/>
    <s v="President"/>
    <s v="|32/01/21|"/>
    <n v="120"/>
    <n v="2.17"/>
    <n v="3.33"/>
  </r>
  <r>
    <x v="0"/>
    <x v="1"/>
    <x v="13"/>
    <s v="President"/>
    <s v="|32/01/22|"/>
    <n v="252"/>
    <n v="2.68"/>
    <n v="3.03"/>
  </r>
  <r>
    <x v="0"/>
    <x v="1"/>
    <x v="13"/>
    <s v="President"/>
    <s v="|32/02/01|"/>
    <n v="384"/>
    <n v="2.2599999999999998"/>
    <n v="3.07"/>
  </r>
  <r>
    <x v="0"/>
    <x v="1"/>
    <x v="14"/>
    <s v="Hassett"/>
    <s v="|130/01/01|"/>
    <n v="2172"/>
    <n v="0.7"/>
    <n v="0.95"/>
  </r>
  <r>
    <x v="0"/>
    <x v="1"/>
    <x v="14"/>
    <s v="Hassett"/>
    <s v="|130/01/02|"/>
    <n v="1752"/>
    <n v="0.87"/>
    <n v="0.98"/>
  </r>
  <r>
    <x v="0"/>
    <x v="1"/>
    <x v="14"/>
    <s v="Hassett"/>
    <s v="|130/01/03|"/>
    <n v="1260"/>
    <n v="0.81"/>
    <n v="0.98"/>
  </r>
  <r>
    <x v="0"/>
    <x v="1"/>
    <x v="14"/>
    <s v="Hassett"/>
    <s v="|130/01/04|"/>
    <n v="1752"/>
    <n v="0.85"/>
    <n v="0.96"/>
  </r>
  <r>
    <x v="0"/>
    <x v="1"/>
    <x v="14"/>
    <s v="Southeastern windmill"/>
    <s v="|44/01/10|"/>
    <n v="1224"/>
    <n v="0.83"/>
    <n v="0.9"/>
  </r>
  <r>
    <x v="0"/>
    <x v="1"/>
    <x v="14"/>
    <s v="Southeastern windmill"/>
    <s v="|44/01/11|"/>
    <n v="1344"/>
    <n v="0.81"/>
    <n v="0.97"/>
  </r>
  <r>
    <x v="0"/>
    <x v="1"/>
    <x v="14"/>
    <s v="Southeastern windmill"/>
    <s v="|44/01/12|"/>
    <n v="2100"/>
    <n v="0.73"/>
    <n v="0.94"/>
  </r>
  <r>
    <x v="0"/>
    <x v="1"/>
    <x v="14"/>
    <s v="Southeastern windmill"/>
    <s v="|44/01/13|"/>
    <n v="1584"/>
    <n v="0.83"/>
    <n v="0.93"/>
  </r>
  <r>
    <x v="0"/>
    <x v="1"/>
    <x v="14"/>
    <s v="Southeastern windmill"/>
    <s v="|44/01/14|"/>
    <n v="1620"/>
    <n v="0.87"/>
    <n v="0.93"/>
  </r>
  <r>
    <x v="0"/>
    <x v="1"/>
    <x v="14"/>
    <s v="Southeastern windmill"/>
    <s v="|44/01/15|"/>
    <n v="1320"/>
    <n v="0.78"/>
    <n v="0.93"/>
  </r>
  <r>
    <x v="0"/>
    <x v="1"/>
    <x v="14"/>
    <s v="Southeastern windmill"/>
    <s v="|44/01/16|"/>
    <n v="1632"/>
    <n v="0.9"/>
    <n v="1"/>
  </r>
  <r>
    <x v="0"/>
    <x v="1"/>
    <x v="14"/>
    <s v="Southeastern windmill"/>
    <s v="|44/01/17|"/>
    <n v="2292"/>
    <n v="0.78"/>
    <n v="0.94"/>
  </r>
  <r>
    <x v="0"/>
    <x v="1"/>
    <x v="14"/>
    <s v="Southeastern windmill"/>
    <s v="|44/01/18|"/>
    <n v="1644"/>
    <n v="0.77"/>
    <n v="0.98"/>
  </r>
  <r>
    <x v="0"/>
    <x v="1"/>
    <x v="14"/>
    <s v="Southeastern windmill"/>
    <s v="|44/02/01|"/>
    <n v="1428"/>
    <n v="0.88"/>
    <n v="0.92"/>
  </r>
  <r>
    <x v="0"/>
    <x v="1"/>
    <x v="14"/>
    <s v="Southeastern windmill"/>
    <s v="|44/02/02|"/>
    <n v="1572"/>
    <n v="0.81"/>
    <n v="0.98"/>
  </r>
  <r>
    <x v="0"/>
    <x v="1"/>
    <x v="14"/>
    <s v="Southeastern windmill"/>
    <s v="|44/02/03|"/>
    <n v="2304"/>
    <n v="0.83"/>
    <n v="0.93"/>
  </r>
  <r>
    <x v="0"/>
    <x v="1"/>
    <x v="14"/>
    <s v="Southeastern windmill"/>
    <s v="|44/02/04|"/>
    <n v="1704"/>
    <n v="0.85"/>
    <n v="0.98"/>
  </r>
  <r>
    <x v="0"/>
    <x v="1"/>
    <x v="14"/>
    <s v="Southeastern windmill"/>
    <s v="|44/02/05|"/>
    <n v="2208"/>
    <n v="0.77"/>
    <n v="0.96"/>
  </r>
  <r>
    <x v="0"/>
    <x v="1"/>
    <x v="14"/>
    <s v="Southeastern windmill"/>
    <s v="|44/02/06|"/>
    <n v="1584"/>
    <n v="0.75"/>
    <n v="0.9"/>
  </r>
  <r>
    <x v="0"/>
    <x v="1"/>
    <x v="14"/>
    <s v="Southeastern windmill"/>
    <s v="|44/02/07|"/>
    <n v="1872"/>
    <n v="0.75"/>
    <n v="0.99"/>
  </r>
  <r>
    <x v="0"/>
    <x v="1"/>
    <x v="14"/>
    <s v="Southeastern windmill"/>
    <s v="|44/02/08|"/>
    <n v="1500"/>
    <n v="0.83"/>
    <n v="1"/>
  </r>
  <r>
    <x v="0"/>
    <x v="1"/>
    <x v="14"/>
    <s v="Southeastern windmill"/>
    <s v="|44/02/09|"/>
    <n v="2028"/>
    <n v="0.74"/>
    <n v="0.92"/>
  </r>
  <r>
    <x v="0"/>
    <x v="1"/>
    <x v="12"/>
    <s v="De Cecco"/>
    <s v="|22/22/01|"/>
    <n v="132"/>
    <n v="2.5466666666666669"/>
    <n v="2.98"/>
  </r>
  <r>
    <x v="0"/>
    <x v="1"/>
    <x v="12"/>
    <s v="De Cecco"/>
    <s v="|22/22/02|"/>
    <n v="132"/>
    <n v="2.3866666666666667"/>
    <n v="2.9733333333333332"/>
  </r>
  <r>
    <x v="0"/>
    <x v="1"/>
    <x v="12"/>
    <s v="De Cecco"/>
    <s v="|22/22/03|"/>
    <n v="120"/>
    <n v="2.5733333333333333"/>
    <n v="2.9066666666666667"/>
  </r>
  <r>
    <x v="0"/>
    <x v="1"/>
    <x v="12"/>
    <s v="De Cecco"/>
    <s v="|22/22/04|"/>
    <n v="180"/>
    <n v="2.5466666666666669"/>
    <n v="2.9733333333333332"/>
  </r>
  <r>
    <x v="0"/>
    <x v="1"/>
    <x v="12"/>
    <s v="De Cecco"/>
    <s v="|22/22/05|"/>
    <n v="144"/>
    <n v="2.3933333333333335"/>
    <n v="2.98"/>
  </r>
  <r>
    <x v="0"/>
    <x v="1"/>
    <x v="12"/>
    <s v="De Cecco"/>
    <s v="|22/22/06|"/>
    <n v="156"/>
    <n v="2.3199999999999998"/>
    <n v="2.94"/>
  </r>
  <r>
    <x v="0"/>
    <x v="1"/>
    <x v="12"/>
    <s v="De Cecco"/>
    <s v="|22/22/07|"/>
    <n v="144"/>
    <n v="2.36"/>
    <n v="2.8733333333333335"/>
  </r>
  <r>
    <x v="0"/>
    <x v="1"/>
    <x v="12"/>
    <s v="De Cecco"/>
    <s v="|22/22/08|"/>
    <n v="180"/>
    <n v="2.7466666666666666"/>
    <n v="2.8866666666666667"/>
  </r>
  <r>
    <x v="0"/>
    <x v="1"/>
    <x v="12"/>
    <s v="De Cecco"/>
    <s v="|22/22/09|"/>
    <n v="144"/>
    <n v="2.6066666666666665"/>
    <n v="2.8666666666666667"/>
  </r>
  <r>
    <x v="0"/>
    <x v="1"/>
    <x v="12"/>
    <s v="De Cecco"/>
    <s v="|22/22/10|"/>
    <n v="156"/>
    <n v="2.6533333333333333"/>
    <n v="2.98"/>
  </r>
  <r>
    <x v="0"/>
    <x v="1"/>
    <x v="12"/>
    <s v="De Cecco"/>
    <s v="|22/22/11|"/>
    <n v="120"/>
    <n v="2.6933333333333334"/>
    <n v="2.9133333333333336"/>
  </r>
  <r>
    <x v="0"/>
    <x v="1"/>
    <x v="12"/>
    <s v="De Cecco"/>
    <s v="|22/22/12|"/>
    <n v="168"/>
    <n v="2.2933333333333334"/>
    <n v="2.8733333333333335"/>
  </r>
  <r>
    <x v="0"/>
    <x v="1"/>
    <x v="12"/>
    <s v="De Cecco"/>
    <s v="|22/22/13|"/>
    <n v="132"/>
    <n v="2.5333333333333332"/>
    <n v="2.88"/>
  </r>
  <r>
    <x v="0"/>
    <x v="1"/>
    <x v="12"/>
    <s v="De Cecco"/>
    <s v="|22/22/14|"/>
    <n v="180"/>
    <n v="2.54"/>
    <n v="2.96"/>
  </r>
  <r>
    <x v="0"/>
    <x v="1"/>
    <x v="12"/>
    <s v="De Cecco"/>
    <s v="|22/22/15|"/>
    <n v="120"/>
    <n v="2.5666666666666669"/>
    <n v="2.92"/>
  </r>
  <r>
    <x v="0"/>
    <x v="1"/>
    <x v="12"/>
    <s v="De Cecco"/>
    <s v="|22/22/16|"/>
    <n v="132"/>
    <n v="2.38"/>
    <n v="2.9"/>
  </r>
  <r>
    <x v="0"/>
    <x v="1"/>
    <x v="12"/>
    <s v="De Cecco"/>
    <s v="|22/22/17|"/>
    <n v="132"/>
    <n v="2.4066666666666667"/>
    <n v="2.9066666666666667"/>
  </r>
  <r>
    <x v="0"/>
    <x v="1"/>
    <x v="12"/>
    <s v="De Cecco"/>
    <s v="|22/22/18|"/>
    <n v="132"/>
    <n v="2.5933333333333333"/>
    <n v="2.8733333333333335"/>
  </r>
  <r>
    <x v="0"/>
    <x v="1"/>
    <x v="12"/>
    <s v="De Cecco"/>
    <s v="|22/22/19|"/>
    <n v="144"/>
    <n v="2.7666666666666666"/>
    <n v="2.8866666666666667"/>
  </r>
  <r>
    <x v="0"/>
    <x v="1"/>
    <x v="12"/>
    <s v="De Cecco"/>
    <s v="|22/22/20|"/>
    <n v="156"/>
    <n v="2.6933333333333334"/>
    <n v="2.9733333333333332"/>
  </r>
  <r>
    <x v="0"/>
    <x v="1"/>
    <x v="12"/>
    <s v="De Cecco"/>
    <s v="|22/22/21|"/>
    <n v="168"/>
    <n v="2.74"/>
    <n v="2.9533333333333331"/>
  </r>
  <r>
    <x v="0"/>
    <x v="1"/>
    <x v="12"/>
    <s v="De Cecco"/>
    <s v="|22/22/22|"/>
    <n v="120"/>
    <n v="2.7266666666666666"/>
    <n v="2.9933333333333332"/>
  </r>
  <r>
    <x v="0"/>
    <x v="1"/>
    <x v="12"/>
    <s v="De Cecco"/>
    <s v="|22/22/23|"/>
    <n v="120"/>
    <n v="2.3733333333333335"/>
    <n v="2.9866666666666668"/>
  </r>
  <r>
    <x v="0"/>
    <x v="1"/>
    <x v="12"/>
    <s v="De Cecco"/>
    <s v="|22/22/24|"/>
    <n v="156"/>
    <n v="2.3133333333333335"/>
    <n v="2.96"/>
  </r>
  <r>
    <x v="0"/>
    <x v="1"/>
    <x v="12"/>
    <s v="De Cecco"/>
    <s v="|22/22/25|"/>
    <n v="156"/>
    <n v="2.6466666666666665"/>
    <n v="2.9866666666666668"/>
  </r>
  <r>
    <x v="0"/>
    <x v="1"/>
    <x v="12"/>
    <s v="De Cecco"/>
    <s v="|22/22/26|"/>
    <n v="144"/>
    <n v="2.4"/>
    <n v="2.98"/>
  </r>
  <r>
    <x v="0"/>
    <x v="1"/>
    <x v="12"/>
    <s v="De Cecco"/>
    <s v="|22/22/27|"/>
    <n v="132"/>
    <n v="2.5133333333333332"/>
    <n v="2.9733333333333332"/>
  </r>
  <r>
    <x v="0"/>
    <x v="1"/>
    <x v="12"/>
    <s v="De Cecco"/>
    <s v="|22/22/28|"/>
    <n v="168"/>
    <n v="2.74"/>
    <n v="2.8866666666666667"/>
  </r>
  <r>
    <x v="0"/>
    <x v="1"/>
    <x v="12"/>
    <s v="De Cecco"/>
    <s v="|22/22/29|"/>
    <n v="168"/>
    <n v="2.5133333333333332"/>
    <n v="3"/>
  </r>
  <r>
    <x v="0"/>
    <x v="1"/>
    <x v="12"/>
    <s v="De Cecco"/>
    <s v="|22/22/30|"/>
    <n v="180"/>
    <n v="2.62"/>
    <n v="2.9866666666666668"/>
  </r>
  <r>
    <x v="0"/>
    <x v="1"/>
    <x v="12"/>
    <s v="De Cecco"/>
    <s v="|22/22/31|"/>
    <n v="132"/>
    <n v="2.7866666666666666"/>
    <n v="2.8866666666666667"/>
  </r>
  <r>
    <x v="0"/>
    <x v="1"/>
    <x v="12"/>
    <s v="De Cecco"/>
    <s v="|22/22/32|"/>
    <n v="156"/>
    <n v="2.5933333333333333"/>
    <n v="2.9533333333333331"/>
  </r>
  <r>
    <x v="0"/>
    <x v="1"/>
    <x v="12"/>
    <s v="De Cecco"/>
    <s v="|22/22/33|"/>
    <n v="156"/>
    <n v="2.6933333333333334"/>
    <n v="2.98"/>
  </r>
  <r>
    <x v="0"/>
    <x v="1"/>
    <x v="12"/>
    <s v="De Cecco"/>
    <s v="|22/22/34|"/>
    <n v="144"/>
    <n v="2.44"/>
    <n v="2.88"/>
  </r>
  <r>
    <x v="0"/>
    <x v="1"/>
    <x v="12"/>
    <s v="De Cecco"/>
    <s v="|22/22/35|"/>
    <n v="120"/>
    <n v="2.2933333333333334"/>
    <n v="3"/>
  </r>
  <r>
    <x v="0"/>
    <x v="1"/>
    <x v="12"/>
    <s v="De Cecco"/>
    <s v="|22/22/36|"/>
    <n v="180"/>
    <n v="2.6533333333333333"/>
    <n v="2.94"/>
  </r>
  <r>
    <x v="0"/>
    <x v="1"/>
    <x v="12"/>
    <s v="De Cecco"/>
    <s v="|22/22/37|"/>
    <n v="120"/>
    <n v="2.5533333333333332"/>
    <n v="2.8666666666666667"/>
  </r>
  <r>
    <x v="0"/>
    <x v="1"/>
    <x v="12"/>
    <s v="De Cecco"/>
    <s v="|22/22/38|"/>
    <n v="120"/>
    <n v="2.78"/>
    <n v="2.8733333333333335"/>
  </r>
  <r>
    <x v="0"/>
    <x v="1"/>
    <x v="12"/>
    <s v="De Cecco"/>
    <s v="|22/22/39|"/>
    <n v="156"/>
    <n v="2.56"/>
    <n v="2.8733333333333335"/>
  </r>
  <r>
    <x v="0"/>
    <x v="1"/>
    <x v="12"/>
    <s v="De Cecco"/>
    <s v="|22/22/40|"/>
    <n v="156"/>
    <n v="2.6066666666666665"/>
    <n v="2.9933333333333332"/>
  </r>
  <r>
    <x v="0"/>
    <x v="1"/>
    <x v="12"/>
    <s v="De Cecco"/>
    <s v="|22/22/41|"/>
    <n v="132"/>
    <n v="2.5733333333333333"/>
    <n v="2.88"/>
  </r>
  <r>
    <x v="0"/>
    <x v="1"/>
    <x v="12"/>
    <s v="De Cecco"/>
    <s v="|22/22/42|"/>
    <n v="168"/>
    <n v="2.5466666666666669"/>
    <n v="3"/>
  </r>
  <r>
    <x v="0"/>
    <x v="1"/>
    <x v="12"/>
    <s v="De Cecco"/>
    <s v="|22/22/43|"/>
    <n v="120"/>
    <n v="2.5"/>
    <n v="2.9"/>
  </r>
  <r>
    <x v="0"/>
    <x v="1"/>
    <x v="12"/>
    <s v="De Cecco"/>
    <s v="|22/22/44|"/>
    <n v="132"/>
    <n v="2.5266666666666668"/>
    <n v="2.9466666666666668"/>
  </r>
  <r>
    <x v="0"/>
    <x v="1"/>
    <x v="12"/>
    <s v="De Cecco"/>
    <s v="|22/22/45|"/>
    <n v="132"/>
    <n v="2.66"/>
    <n v="2.9266666666666667"/>
  </r>
  <r>
    <x v="0"/>
    <x v="1"/>
    <x v="12"/>
    <s v="De Cecco"/>
    <s v="|22/22/46|"/>
    <n v="120"/>
    <n v="2.3199999999999998"/>
    <n v="2.88"/>
  </r>
  <r>
    <x v="0"/>
    <x v="1"/>
    <x v="12"/>
    <s v="De Cecco"/>
    <s v="|22/22/47|"/>
    <n v="120"/>
    <n v="2.7"/>
    <n v="2.9866666666666668"/>
  </r>
  <r>
    <x v="0"/>
    <x v="1"/>
    <x v="12"/>
    <s v="De Cecco"/>
    <s v="|22/22/48|"/>
    <n v="132"/>
    <n v="2.6333333333333333"/>
    <n v="2.8933333333333335"/>
  </r>
  <r>
    <x v="0"/>
    <x v="1"/>
    <x v="12"/>
    <s v="De Cecco"/>
    <s v="|22/22/49|"/>
    <n v="168"/>
    <n v="2.4266666666666667"/>
    <n v="2.9066666666666667"/>
  </r>
  <r>
    <x v="0"/>
    <x v="1"/>
    <x v="12"/>
    <s v="De Cecco"/>
    <s v="|22/22/50|"/>
    <n v="120"/>
    <n v="2.7466666666666666"/>
    <n v="2.9066666666666667"/>
  </r>
  <r>
    <x v="0"/>
    <x v="1"/>
    <x v="12"/>
    <s v="De Cecco"/>
    <s v="|22/22/51|"/>
    <n v="144"/>
    <n v="2.2999999999999998"/>
    <n v="2.9333333333333331"/>
  </r>
  <r>
    <x v="0"/>
    <x v="1"/>
    <x v="12"/>
    <s v="De Cecco"/>
    <s v="|22/22/52|"/>
    <n v="144"/>
    <n v="2.36"/>
    <n v="2.96"/>
  </r>
  <r>
    <x v="0"/>
    <x v="1"/>
    <x v="12"/>
    <s v="De Cecco"/>
    <s v="|22/22/53|"/>
    <n v="180"/>
    <n v="2.3933333333333335"/>
    <n v="2.88"/>
  </r>
  <r>
    <x v="0"/>
    <x v="1"/>
    <x v="12"/>
    <s v="De Cecco"/>
    <s v="|22/22/54|"/>
    <n v="156"/>
    <n v="2.2799999999999998"/>
    <n v="2.9733333333333332"/>
  </r>
  <r>
    <x v="0"/>
    <x v="1"/>
    <x v="12"/>
    <s v="De Cecco"/>
    <s v="|22/22/55|"/>
    <n v="144"/>
    <n v="2.4666666666666668"/>
    <n v="2.8733333333333335"/>
  </r>
  <r>
    <x v="0"/>
    <x v="1"/>
    <x v="12"/>
    <s v="De Cecco"/>
    <s v="|22/22/56|"/>
    <n v="180"/>
    <n v="2.6266666666666665"/>
    <n v="2.92"/>
  </r>
  <r>
    <x v="0"/>
    <x v="1"/>
    <x v="12"/>
    <s v="De Cecco"/>
    <s v="|22/22/57|"/>
    <n v="120"/>
    <n v="2.4533333333333331"/>
    <n v="2.9733333333333332"/>
  </r>
  <r>
    <x v="0"/>
    <x v="1"/>
    <x v="12"/>
    <s v="De Cecco"/>
    <s v="|22/22/61|"/>
    <n v="156"/>
    <n v="2.8"/>
    <n v="2.9666666666666668"/>
  </r>
  <r>
    <x v="0"/>
    <x v="1"/>
    <x v="12"/>
    <s v="De Cecco"/>
    <s v="|22/22/62|"/>
    <n v="132"/>
    <n v="2.3133333333333335"/>
    <n v="2.9733333333333332"/>
  </r>
  <r>
    <x v="0"/>
    <x v="1"/>
    <x v="12"/>
    <s v="De Cecco"/>
    <s v="|22/22/63|"/>
    <n v="156"/>
    <n v="2.54"/>
    <n v="2.9"/>
  </r>
  <r>
    <x v="0"/>
    <x v="1"/>
    <x v="12"/>
    <s v="De Cecco"/>
    <s v="|22/22/64|"/>
    <n v="132"/>
    <n v="2.6933333333333334"/>
    <n v="2.9533333333333331"/>
  </r>
  <r>
    <x v="0"/>
    <x v="1"/>
    <x v="12"/>
    <s v="De Cecco"/>
    <s v="|22/22/65|"/>
    <n v="168"/>
    <n v="2.6133333333333333"/>
    <n v="2.8933333333333335"/>
  </r>
  <r>
    <x v="0"/>
    <x v="1"/>
    <x v="12"/>
    <s v="De Cecco"/>
    <s v="|22/22/66|"/>
    <n v="132"/>
    <n v="2.3533333333333335"/>
    <n v="2.9933333333333332"/>
  </r>
  <r>
    <x v="0"/>
    <x v="1"/>
    <x v="12"/>
    <s v="De Cecco"/>
    <s v="|22/22/67|"/>
    <n v="132"/>
    <n v="2.3266666666666667"/>
    <n v="2.98"/>
  </r>
  <r>
    <x v="0"/>
    <x v="1"/>
    <x v="12"/>
    <s v="De Cecco"/>
    <s v="|22/22/68|"/>
    <n v="120"/>
    <n v="2.5733333333333333"/>
    <n v="2.9333333333333331"/>
  </r>
  <r>
    <x v="0"/>
    <x v="1"/>
    <x v="12"/>
    <s v="De Cecco"/>
    <s v="|22/22/69|"/>
    <n v="132"/>
    <n v="2.5066666666666668"/>
    <n v="2.9533333333333331"/>
  </r>
  <r>
    <x v="0"/>
    <x v="1"/>
    <x v="12"/>
    <s v="De Cecco"/>
    <s v="|22/22/70|"/>
    <n v="120"/>
    <n v="2.4733333333333332"/>
    <n v="2.9466666666666668"/>
  </r>
  <r>
    <x v="0"/>
    <x v="1"/>
    <x v="13"/>
    <s v="Garofalo"/>
    <s v="|110/00/00|"/>
    <n v="468"/>
    <n v="2.14"/>
    <n v="3.18"/>
  </r>
  <r>
    <x v="0"/>
    <x v="1"/>
    <x v="13"/>
    <s v="Garofalo"/>
    <s v="|110/00/01|"/>
    <n v="492"/>
    <n v="2.39"/>
    <n v="3.2"/>
  </r>
  <r>
    <x v="0"/>
    <x v="1"/>
    <x v="13"/>
    <s v="Garofalo"/>
    <s v="|110/00/02|"/>
    <n v="324"/>
    <n v="2.5499999999999998"/>
    <n v="3.27"/>
  </r>
  <r>
    <x v="0"/>
    <x v="1"/>
    <x v="13"/>
    <s v="Garofalo"/>
    <s v="|110/00/03|"/>
    <n v="600"/>
    <n v="2.75"/>
    <n v="3.64"/>
  </r>
  <r>
    <x v="0"/>
    <x v="1"/>
    <x v="13"/>
    <s v="Garofalo"/>
    <s v="|110/00/04|"/>
    <n v="396"/>
    <n v="2.72"/>
    <n v="3.43"/>
  </r>
  <r>
    <x v="0"/>
    <x v="1"/>
    <x v="13"/>
    <s v="Garofalo"/>
    <s v="|110/00/05|"/>
    <n v="336"/>
    <n v="2.54"/>
    <n v="3.01"/>
  </r>
  <r>
    <x v="0"/>
    <x v="1"/>
    <x v="13"/>
    <s v="Garofalo"/>
    <s v="|110/00/06|"/>
    <n v="120"/>
    <n v="2.48"/>
    <n v="3.13"/>
  </r>
  <r>
    <x v="0"/>
    <x v="1"/>
    <x v="13"/>
    <s v="Garofalo"/>
    <s v="|110/00/07|"/>
    <n v="456"/>
    <n v="2.2200000000000002"/>
    <n v="3.43"/>
  </r>
  <r>
    <x v="0"/>
    <x v="1"/>
    <x v="13"/>
    <s v="Garofalo"/>
    <s v="|110/00/08|"/>
    <n v="576"/>
    <n v="2.0299999999999998"/>
    <n v="3.48"/>
  </r>
  <r>
    <x v="0"/>
    <x v="1"/>
    <x v="13"/>
    <s v="Garofalo"/>
    <s v="|110/00/09|"/>
    <n v="288"/>
    <n v="2.0699999999999998"/>
    <n v="3.02"/>
  </r>
  <r>
    <x v="0"/>
    <x v="1"/>
    <x v="13"/>
    <s v="Garofalo"/>
    <s v="|110/00/10|"/>
    <n v="456"/>
    <n v="2.11"/>
    <n v="3.01"/>
  </r>
  <r>
    <x v="0"/>
    <x v="1"/>
    <x v="13"/>
    <s v="Garofalo"/>
    <s v="|110/00/11|"/>
    <n v="204"/>
    <n v="2.6"/>
    <n v="3.48"/>
  </r>
  <r>
    <x v="0"/>
    <x v="1"/>
    <x v="13"/>
    <s v="Garofalo"/>
    <s v="|110/00/13|"/>
    <n v="432"/>
    <n v="2.25"/>
    <n v="3"/>
  </r>
  <r>
    <x v="0"/>
    <x v="1"/>
    <x v="13"/>
    <s v="Garofalo"/>
    <s v="|110/00/14|"/>
    <n v="600"/>
    <n v="2.7"/>
    <n v="3.16"/>
  </r>
  <r>
    <x v="0"/>
    <x v="1"/>
    <x v="13"/>
    <s v="Garofalo"/>
    <s v="|110/00/15|"/>
    <n v="144"/>
    <n v="2.54"/>
    <n v="3.11"/>
  </r>
  <r>
    <x v="0"/>
    <x v="1"/>
    <x v="13"/>
    <s v="Garofalo"/>
    <s v="|110/00/17|"/>
    <n v="516"/>
    <n v="2.14"/>
    <n v="3.02"/>
  </r>
  <r>
    <x v="0"/>
    <x v="1"/>
    <x v="13"/>
    <s v="Garofalo"/>
    <s v="|110/00/18|"/>
    <n v="516"/>
    <n v="2.13"/>
    <n v="3.52"/>
  </r>
  <r>
    <x v="0"/>
    <x v="1"/>
    <x v="13"/>
    <s v="Garofalo"/>
    <s v="|110/00/19|"/>
    <n v="540"/>
    <n v="2.0699999999999998"/>
    <n v="3.2"/>
  </r>
  <r>
    <x v="0"/>
    <x v="1"/>
    <x v="13"/>
    <s v="President"/>
    <s v="|75/01/01|"/>
    <n v="492"/>
    <n v="2.39"/>
    <n v="3.43"/>
  </r>
  <r>
    <x v="0"/>
    <x v="1"/>
    <x v="13"/>
    <s v="President"/>
    <s v="|75/01/02|"/>
    <n v="276"/>
    <n v="2.4500000000000002"/>
    <n v="3.43"/>
  </r>
  <r>
    <x v="0"/>
    <x v="1"/>
    <x v="13"/>
    <s v="President"/>
    <s v="|75/01/03|"/>
    <n v="168"/>
    <n v="2.74"/>
    <n v="3.39"/>
  </r>
  <r>
    <x v="0"/>
    <x v="1"/>
    <x v="13"/>
    <s v="President"/>
    <s v="|75/01/04|"/>
    <n v="168"/>
    <n v="2.08"/>
    <n v="3.12"/>
  </r>
  <r>
    <x v="0"/>
    <x v="1"/>
    <x v="13"/>
    <s v="President"/>
    <s v="|75/01/05|"/>
    <n v="312"/>
    <n v="2.77"/>
    <n v="3.53"/>
  </r>
  <r>
    <x v="0"/>
    <x v="1"/>
    <x v="13"/>
    <s v="President"/>
    <s v="|75/01/06|"/>
    <n v="540"/>
    <n v="2.77"/>
    <n v="3.37"/>
  </r>
  <r>
    <x v="0"/>
    <x v="1"/>
    <x v="13"/>
    <s v="President"/>
    <s v="|75/01/07|"/>
    <n v="228"/>
    <n v="2.31"/>
    <n v="3.42"/>
  </r>
  <r>
    <x v="0"/>
    <x v="1"/>
    <x v="13"/>
    <s v="President"/>
    <s v="|75/01/08|"/>
    <n v="408"/>
    <n v="2.4700000000000002"/>
    <n v="3.01"/>
  </r>
  <r>
    <x v="0"/>
    <x v="1"/>
    <x v="13"/>
    <s v="President"/>
    <s v="|75/01/09|"/>
    <n v="252"/>
    <n v="2.16"/>
    <n v="3.16"/>
  </r>
  <r>
    <x v="0"/>
    <x v="1"/>
    <x v="13"/>
    <s v="President"/>
    <s v="|75/01/10|"/>
    <n v="216"/>
    <n v="2.76"/>
    <n v="3.32"/>
  </r>
  <r>
    <x v="0"/>
    <x v="1"/>
    <x v="13"/>
    <s v="President"/>
    <s v="|75/01/11|"/>
    <n v="396"/>
    <n v="2.7"/>
    <n v="3.34"/>
  </r>
  <r>
    <x v="0"/>
    <x v="1"/>
    <x v="13"/>
    <s v="President"/>
    <s v="|75/01/12|"/>
    <n v="312"/>
    <n v="2.4500000000000002"/>
    <n v="3.11"/>
  </r>
  <r>
    <x v="0"/>
    <x v="0"/>
    <x v="2"/>
    <s v="Nestle'"/>
    <s v="|65/01/01|"/>
    <n v="6048"/>
    <n v="0.82"/>
    <n v="1.1000000000000001"/>
  </r>
  <r>
    <x v="0"/>
    <x v="0"/>
    <x v="2"/>
    <s v="Nestle'"/>
    <s v="|65/01/02|"/>
    <n v="7080"/>
    <n v="1.0900000000000001"/>
    <n v="1.1599999999999999"/>
  </r>
  <r>
    <x v="0"/>
    <x v="0"/>
    <x v="2"/>
    <s v="Nestle'"/>
    <s v="|65/01/03|"/>
    <n v="6072"/>
    <n v="0.55000000000000004"/>
    <n v="1.19"/>
  </r>
  <r>
    <x v="0"/>
    <x v="0"/>
    <x v="2"/>
    <s v="Nestle'"/>
    <s v="|65/01/04|"/>
    <n v="5892"/>
    <n v="0.67"/>
    <n v="0.93"/>
  </r>
  <r>
    <x v="0"/>
    <x v="0"/>
    <x v="2"/>
    <s v="Nestle'"/>
    <s v="|65/01/05|"/>
    <n v="8388"/>
    <n v="1.1200000000000001"/>
    <n v="1.01"/>
  </r>
  <r>
    <x v="0"/>
    <x v="0"/>
    <x v="2"/>
    <s v="Nestle'"/>
    <s v="|65/01/06|"/>
    <n v="9084"/>
    <n v="0.77"/>
    <n v="1.0900000000000001"/>
  </r>
  <r>
    <x v="0"/>
    <x v="0"/>
    <x v="2"/>
    <s v="Nestle'"/>
    <s v="|65/01/07|"/>
    <n v="8508"/>
    <n v="0.98"/>
    <n v="1.1499999999999999"/>
  </r>
  <r>
    <x v="0"/>
    <x v="0"/>
    <x v="2"/>
    <s v="Nestle'"/>
    <s v="|65/01/08|"/>
    <n v="5412"/>
    <n v="1.01"/>
    <n v="1.08"/>
  </r>
  <r>
    <x v="0"/>
    <x v="0"/>
    <x v="2"/>
    <s v="Nestle'"/>
    <s v="|65/01/09|"/>
    <n v="8976"/>
    <n v="0.56000000000000005"/>
    <n v="1.02"/>
  </r>
  <r>
    <x v="0"/>
    <x v="0"/>
    <x v="2"/>
    <s v="Nestle'"/>
    <s v="|65/01/10|"/>
    <n v="4896"/>
    <n v="0.76"/>
    <n v="1.06"/>
  </r>
  <r>
    <x v="0"/>
    <x v="0"/>
    <x v="2"/>
    <s v="Nestle'"/>
    <s v="|65/01/11|"/>
    <n v="8280"/>
    <n v="0.41"/>
    <n v="1.06"/>
  </r>
  <r>
    <x v="0"/>
    <x v="0"/>
    <x v="3"/>
    <s v="Nestle'"/>
    <s v="|65/02/01|"/>
    <n v="156"/>
    <n v="1.1000000000000001"/>
    <n v="1.21"/>
  </r>
  <r>
    <x v="0"/>
    <x v="0"/>
    <x v="5"/>
    <s v="Corny"/>
    <s v="|109/01/01|"/>
    <n v="588"/>
    <n v="1.25"/>
    <n v="1.87"/>
  </r>
  <r>
    <x v="0"/>
    <x v="0"/>
    <x v="5"/>
    <s v="Corny"/>
    <s v="|109/01/02|"/>
    <n v="684"/>
    <n v="1.1599999999999999"/>
    <n v="1.9"/>
  </r>
  <r>
    <x v="0"/>
    <x v="0"/>
    <x v="5"/>
    <s v="Corny"/>
    <s v="|109/01/03|"/>
    <n v="888"/>
    <n v="1.1499999999999999"/>
    <n v="1.84"/>
  </r>
  <r>
    <x v="0"/>
    <x v="0"/>
    <x v="5"/>
    <s v="Corny"/>
    <s v="|109/01/04|"/>
    <n v="900"/>
    <n v="1.41"/>
    <n v="1.83"/>
  </r>
  <r>
    <x v="0"/>
    <x v="0"/>
    <x v="5"/>
    <s v="Corny"/>
    <s v="|109/01/05|"/>
    <n v="816"/>
    <n v="1.4"/>
    <n v="1.74"/>
  </r>
  <r>
    <x v="0"/>
    <x v="0"/>
    <x v="7"/>
    <s v="Grekomila"/>
    <s v="|85/01/01|"/>
    <n v="624"/>
    <n v="2.74"/>
    <n v="3.69"/>
  </r>
  <r>
    <x v="0"/>
    <x v="0"/>
    <x v="7"/>
    <s v="Grekomila"/>
    <s v="|85/01/02|"/>
    <n v="600"/>
    <n v="2.21"/>
    <n v="3.77"/>
  </r>
  <r>
    <x v="0"/>
    <x v="0"/>
    <x v="7"/>
    <s v="Grekomila"/>
    <s v="|85/01/03|"/>
    <n v="1008"/>
    <n v="2.08"/>
    <n v="3.56"/>
  </r>
  <r>
    <x v="0"/>
    <x v="0"/>
    <x v="7"/>
    <s v="Grekomila"/>
    <s v="|85/01/04|"/>
    <n v="840"/>
    <n v="2.81"/>
    <n v="3.38"/>
  </r>
  <r>
    <x v="0"/>
    <x v="0"/>
    <x v="7"/>
    <s v="Grekomila"/>
    <s v="|85/01/05|"/>
    <n v="600"/>
    <n v="2.78"/>
    <n v="3.3"/>
  </r>
  <r>
    <x v="0"/>
    <x v="0"/>
    <x v="7"/>
    <s v="Grekomila"/>
    <s v="|85/01/06|"/>
    <n v="780"/>
    <n v="2.81"/>
    <n v="3.93"/>
  </r>
  <r>
    <x v="0"/>
    <x v="0"/>
    <x v="7"/>
    <s v="Grekomila"/>
    <s v="|85/01/07|"/>
    <n v="972"/>
    <n v="2.65"/>
    <n v="3.92"/>
  </r>
  <r>
    <x v="0"/>
    <x v="0"/>
    <x v="7"/>
    <s v="Grekomila"/>
    <s v="|85/01/08|"/>
    <n v="1032"/>
    <n v="2.87"/>
    <n v="3.86"/>
  </r>
  <r>
    <x v="0"/>
    <x v="0"/>
    <x v="7"/>
    <s v="Grekomila"/>
    <s v="|85/01/09|"/>
    <n v="1152"/>
    <n v="2.77"/>
    <n v="3.8"/>
  </r>
  <r>
    <x v="0"/>
    <x v="0"/>
    <x v="7"/>
    <s v="Grekomila"/>
    <s v="|85/01/10|"/>
    <n v="1164"/>
    <n v="2.17"/>
    <n v="3.46"/>
  </r>
  <r>
    <x v="0"/>
    <x v="0"/>
    <x v="7"/>
    <s v="Grekomila"/>
    <s v="|85/01/11|"/>
    <n v="1116"/>
    <n v="2.08"/>
    <n v="3.69"/>
  </r>
  <r>
    <x v="0"/>
    <x v="0"/>
    <x v="7"/>
    <s v="Grekomila"/>
    <s v="|85/01/12|"/>
    <n v="624"/>
    <n v="2.1"/>
    <n v="3.3"/>
  </r>
  <r>
    <x v="0"/>
    <x v="0"/>
    <x v="7"/>
    <s v="Grekomila"/>
    <s v="|85/01/13|"/>
    <n v="984"/>
    <n v="2.36"/>
    <n v="3.71"/>
  </r>
  <r>
    <x v="0"/>
    <x v="0"/>
    <x v="7"/>
    <s v="Grekomila"/>
    <s v="|85/01/14|"/>
    <n v="840"/>
    <n v="2.56"/>
    <n v="3.69"/>
  </r>
  <r>
    <x v="0"/>
    <x v="0"/>
    <x v="7"/>
    <s v="Grekomila"/>
    <s v="|85/01/15|"/>
    <n v="1116"/>
    <n v="2.36"/>
    <n v="3.84"/>
  </r>
  <r>
    <x v="0"/>
    <x v="0"/>
    <x v="7"/>
    <s v="Grekomila"/>
    <s v="|85/01/16|"/>
    <n v="768"/>
    <n v="2.85"/>
    <n v="3.32"/>
  </r>
  <r>
    <x v="0"/>
    <x v="0"/>
    <x v="7"/>
    <s v="Grekomila"/>
    <s v="|85/02/01|"/>
    <n v="816"/>
    <n v="2.76"/>
    <n v="3.86"/>
  </r>
  <r>
    <x v="0"/>
    <x v="0"/>
    <x v="7"/>
    <s v="Grekomila"/>
    <s v="|85/02/02|"/>
    <n v="744"/>
    <n v="2"/>
    <n v="3.4"/>
  </r>
  <r>
    <x v="0"/>
    <x v="0"/>
    <x v="7"/>
    <s v="Grekomila"/>
    <s v="|85/03/01|"/>
    <n v="744"/>
    <n v="2.66"/>
    <n v="3.72"/>
  </r>
  <r>
    <x v="0"/>
    <x v="0"/>
    <x v="7"/>
    <s v="Grekomila"/>
    <s v="|85/03/02|"/>
    <n v="1092"/>
    <n v="2.75"/>
    <n v="3.28"/>
  </r>
  <r>
    <x v="0"/>
    <x v="0"/>
    <x v="7"/>
    <s v="Grekomila"/>
    <s v="|85/03/03|"/>
    <n v="1020"/>
    <n v="2.98"/>
    <n v="3.56"/>
  </r>
  <r>
    <x v="0"/>
    <x v="0"/>
    <x v="7"/>
    <s v="Grekomila"/>
    <s v="|85/03/04|"/>
    <n v="1200"/>
    <n v="2.5299999999999998"/>
    <n v="3.7"/>
  </r>
  <r>
    <x v="0"/>
    <x v="0"/>
    <x v="7"/>
    <s v="Grekomila"/>
    <s v="|85/03/05|"/>
    <n v="912"/>
    <n v="2.89"/>
    <n v="3.41"/>
  </r>
  <r>
    <x v="0"/>
    <x v="0"/>
    <x v="7"/>
    <s v="Grekomila"/>
    <s v="|85/03/06|"/>
    <n v="1020"/>
    <n v="2.15"/>
    <n v="3.76"/>
  </r>
  <r>
    <x v="0"/>
    <x v="0"/>
    <x v="7"/>
    <s v="Grekomila"/>
    <s v="|85/03/07|"/>
    <n v="948"/>
    <n v="2.41"/>
    <n v="3.41"/>
  </r>
  <r>
    <x v="0"/>
    <x v="0"/>
    <x v="7"/>
    <s v="Grekomila"/>
    <s v="|85/03/08|"/>
    <n v="744"/>
    <n v="3"/>
    <n v="3.2"/>
  </r>
  <r>
    <x v="0"/>
    <x v="0"/>
    <x v="7"/>
    <s v="Grekomila"/>
    <s v="|85/03/09|"/>
    <n v="924"/>
    <n v="2.29"/>
    <n v="3.54"/>
  </r>
  <r>
    <x v="0"/>
    <x v="0"/>
    <x v="7"/>
    <s v="Grekomila"/>
    <s v="|85/03/10|"/>
    <n v="840"/>
    <n v="2.08"/>
    <n v="3.82"/>
  </r>
  <r>
    <x v="0"/>
    <x v="0"/>
    <x v="7"/>
    <s v="Grekomila"/>
    <s v="|85/03/11|"/>
    <n v="1020"/>
    <n v="2.38"/>
    <n v="3.49"/>
  </r>
  <r>
    <x v="0"/>
    <x v="0"/>
    <x v="7"/>
    <s v="Grekomila"/>
    <s v="|85/03/12|"/>
    <n v="708"/>
    <n v="2.86"/>
    <n v="3.37"/>
  </r>
  <r>
    <x v="0"/>
    <x v="0"/>
    <x v="7"/>
    <s v="Grekomila"/>
    <s v="|85/03/13|"/>
    <n v="1188"/>
    <n v="2.82"/>
    <n v="3.48"/>
  </r>
  <r>
    <x v="0"/>
    <x v="0"/>
    <x v="7"/>
    <s v="Grekomila"/>
    <s v="|85/03/14|"/>
    <n v="1140"/>
    <n v="2.4700000000000002"/>
    <n v="3.96"/>
  </r>
  <r>
    <x v="0"/>
    <x v="0"/>
    <x v="7"/>
    <s v="Grekomila"/>
    <s v="|85/03/15|"/>
    <n v="768"/>
    <n v="2.88"/>
    <n v="3.92"/>
  </r>
  <r>
    <x v="0"/>
    <x v="0"/>
    <x v="7"/>
    <s v="Grekomila"/>
    <s v="|85/04/01|"/>
    <n v="1164"/>
    <n v="2.97"/>
    <n v="3.36"/>
  </r>
  <r>
    <x v="0"/>
    <x v="0"/>
    <x v="7"/>
    <s v="Grekomila"/>
    <s v="|85/04/02|"/>
    <n v="1032"/>
    <n v="2.69"/>
    <n v="3.43"/>
  </r>
  <r>
    <x v="0"/>
    <x v="0"/>
    <x v="7"/>
    <s v="Grekomila"/>
    <s v="|85/04/03|"/>
    <n v="1140"/>
    <n v="2.16"/>
    <n v="3.84"/>
  </r>
  <r>
    <x v="0"/>
    <x v="0"/>
    <x v="7"/>
    <s v="Grekomila"/>
    <s v="|85/04/04|"/>
    <n v="1020"/>
    <n v="2.7"/>
    <n v="3.99"/>
  </r>
  <r>
    <x v="0"/>
    <x v="0"/>
    <x v="7"/>
    <s v="Grekomila"/>
    <s v="|85/04/05|"/>
    <n v="1164"/>
    <n v="2.56"/>
    <n v="3.67"/>
  </r>
  <r>
    <x v="0"/>
    <x v="0"/>
    <x v="7"/>
    <s v="Grekomila"/>
    <s v="|85/04/06|"/>
    <n v="1104"/>
    <n v="2.0499999999999998"/>
    <n v="3.26"/>
  </r>
  <r>
    <x v="0"/>
    <x v="0"/>
    <x v="7"/>
    <s v="Grekomila"/>
    <s v="|85/04/07|"/>
    <n v="708"/>
    <n v="2.96"/>
    <n v="3.76"/>
  </r>
  <r>
    <x v="0"/>
    <x v="0"/>
    <x v="7"/>
    <s v="Grekomila"/>
    <s v="|85/04/08|"/>
    <n v="744"/>
    <n v="2.76"/>
    <n v="3.47"/>
  </r>
  <r>
    <x v="0"/>
    <x v="0"/>
    <x v="7"/>
    <s v="Grekomila"/>
    <s v="|85/04/09|"/>
    <n v="1128"/>
    <n v="2.33"/>
    <n v="3.8"/>
  </r>
  <r>
    <x v="0"/>
    <x v="0"/>
    <x v="7"/>
    <s v="Grekomila"/>
    <s v="|85/04/10|"/>
    <n v="1104"/>
    <n v="2.67"/>
    <n v="3.21"/>
  </r>
  <r>
    <x v="0"/>
    <x v="0"/>
    <x v="7"/>
    <s v="Grekomila"/>
    <s v="|85/04/11|"/>
    <n v="1188"/>
    <n v="2.7"/>
    <n v="3.53"/>
  </r>
  <r>
    <x v="0"/>
    <x v="0"/>
    <x v="7"/>
    <s v="Grekomila"/>
    <s v="|85/04/12|"/>
    <n v="852"/>
    <n v="2.91"/>
    <n v="3.47"/>
  </r>
  <r>
    <x v="0"/>
    <x v="0"/>
    <x v="7"/>
    <s v="Grekomila"/>
    <s v="|85/04/13|"/>
    <n v="1128"/>
    <n v="2.57"/>
    <n v="3.82"/>
  </r>
  <r>
    <x v="0"/>
    <x v="0"/>
    <x v="7"/>
    <s v="Grekomila"/>
    <s v="|85/04/14|"/>
    <n v="720"/>
    <n v="2.93"/>
    <n v="3.49"/>
  </r>
  <r>
    <x v="0"/>
    <x v="0"/>
    <x v="7"/>
    <s v="Grekomila"/>
    <s v="|85/04/15|"/>
    <n v="744"/>
    <n v="2.2999999999999998"/>
    <n v="3.5"/>
  </r>
  <r>
    <x v="0"/>
    <x v="0"/>
    <x v="7"/>
    <s v="Grekomila"/>
    <s v="|85/04/16|"/>
    <n v="1104"/>
    <n v="2.54"/>
    <n v="3.35"/>
  </r>
  <r>
    <x v="0"/>
    <x v="0"/>
    <x v="7"/>
    <s v="Grekomila"/>
    <s v="|85/04/17|"/>
    <n v="600"/>
    <n v="2.48"/>
    <n v="3.37"/>
  </r>
  <r>
    <x v="0"/>
    <x v="0"/>
    <x v="7"/>
    <s v="Grekomila"/>
    <s v="|85/04/18|"/>
    <n v="780"/>
    <n v="2.56"/>
    <n v="3.49"/>
  </r>
  <r>
    <x v="0"/>
    <x v="0"/>
    <x v="7"/>
    <s v="Grekomila"/>
    <s v="|85/05/01|"/>
    <n v="744"/>
    <n v="2.37"/>
    <n v="3.79"/>
  </r>
  <r>
    <x v="0"/>
    <x v="0"/>
    <x v="7"/>
    <s v="Grekomila"/>
    <s v="|85/05/02|"/>
    <n v="852"/>
    <n v="2.36"/>
    <n v="3.32"/>
  </r>
  <r>
    <x v="0"/>
    <x v="0"/>
    <x v="7"/>
    <s v="Grekomila"/>
    <s v="|85/05/03|"/>
    <n v="900"/>
    <n v="2.21"/>
    <n v="3.24"/>
  </r>
  <r>
    <x v="0"/>
    <x v="0"/>
    <x v="7"/>
    <s v="Grekomila"/>
    <s v="|85/05/04|"/>
    <n v="1104"/>
    <n v="2.5499999999999998"/>
    <n v="3.83"/>
  </r>
  <r>
    <x v="0"/>
    <x v="0"/>
    <x v="7"/>
    <s v="Grekomila"/>
    <s v="|85/06/01|"/>
    <n v="1092"/>
    <n v="2.88"/>
    <n v="3.39"/>
  </r>
  <r>
    <x v="0"/>
    <x v="0"/>
    <x v="7"/>
    <s v="Grekomila"/>
    <s v="|85/06/02|"/>
    <n v="1092"/>
    <n v="2.19"/>
    <n v="4"/>
  </r>
  <r>
    <x v="0"/>
    <x v="0"/>
    <x v="7"/>
    <s v="Grekomila"/>
    <s v="|85/06/03|"/>
    <n v="744"/>
    <n v="2.2999999999999998"/>
    <n v="3.86"/>
  </r>
  <r>
    <x v="0"/>
    <x v="0"/>
    <x v="7"/>
    <s v="Grekomila"/>
    <s v="|85/06/04|"/>
    <n v="600"/>
    <n v="2.89"/>
    <n v="3.82"/>
  </r>
  <r>
    <x v="0"/>
    <x v="0"/>
    <x v="7"/>
    <s v="Grekomila"/>
    <s v="|85/06/05|"/>
    <n v="852"/>
    <n v="2.0699999999999998"/>
    <n v="3.81"/>
  </r>
  <r>
    <x v="0"/>
    <x v="0"/>
    <x v="7"/>
    <s v="Grekomila"/>
    <s v="|85/06/06|"/>
    <n v="960"/>
    <n v="2.2000000000000002"/>
    <n v="3.54"/>
  </r>
  <r>
    <x v="0"/>
    <x v="0"/>
    <x v="7"/>
    <s v="Grekomila"/>
    <s v="|85/06/07|"/>
    <n v="1104"/>
    <n v="2.09"/>
    <n v="3.46"/>
  </r>
  <r>
    <x v="0"/>
    <x v="0"/>
    <x v="7"/>
    <s v="Grekomila"/>
    <s v="|85/07/01|"/>
    <n v="912"/>
    <n v="2.65"/>
    <n v="3.42"/>
  </r>
  <r>
    <x v="0"/>
    <x v="0"/>
    <x v="9"/>
    <s v="Cif"/>
    <s v="|111/00/00|"/>
    <n v="672"/>
    <n v="2.19"/>
    <n v="2.67"/>
  </r>
  <r>
    <x v="0"/>
    <x v="0"/>
    <x v="9"/>
    <s v="Cif"/>
    <s v="|111/00/01|"/>
    <n v="1092"/>
    <n v="2.0699999999999998"/>
    <n v="2.1"/>
  </r>
  <r>
    <x v="0"/>
    <x v="0"/>
    <x v="9"/>
    <s v="Cif"/>
    <s v="|111/00/02|"/>
    <n v="576"/>
    <n v="2.23"/>
    <n v="2.72"/>
  </r>
  <r>
    <x v="0"/>
    <x v="0"/>
    <x v="9"/>
    <s v="Cif"/>
    <s v="|111/00/03|"/>
    <n v="732"/>
    <n v="2.06"/>
    <n v="3.4"/>
  </r>
  <r>
    <x v="0"/>
    <x v="0"/>
    <x v="6"/>
    <s v="Mars"/>
    <s v="|66/01/01|"/>
    <n v="1656"/>
    <n v="2.44"/>
    <n v="3.95"/>
  </r>
  <r>
    <x v="0"/>
    <x v="0"/>
    <x v="6"/>
    <s v="Mars"/>
    <s v="|66/01/02|"/>
    <n v="2208"/>
    <n v="2.76"/>
    <n v="3.83"/>
  </r>
  <r>
    <x v="0"/>
    <x v="0"/>
    <x v="6"/>
    <s v="Mars"/>
    <s v="|66/01/03|"/>
    <n v="2640"/>
    <n v="2.35"/>
    <n v="3.51"/>
  </r>
  <r>
    <x v="0"/>
    <x v="0"/>
    <x v="6"/>
    <s v="Mars"/>
    <s v="|66/01/04|"/>
    <n v="2652"/>
    <n v="2.5099999999999998"/>
    <n v="3.66"/>
  </r>
  <r>
    <x v="0"/>
    <x v="0"/>
    <x v="6"/>
    <s v="Mars"/>
    <s v="|66/01/05|"/>
    <n v="2460"/>
    <n v="2.98"/>
    <n v="3.68"/>
  </r>
  <r>
    <x v="0"/>
    <x v="0"/>
    <x v="6"/>
    <s v="Mars"/>
    <s v="|66/01/06|"/>
    <n v="2520"/>
    <n v="2.54"/>
    <n v="3.77"/>
  </r>
  <r>
    <x v="0"/>
    <x v="0"/>
    <x v="6"/>
    <s v="Mars"/>
    <s v="|66/02/01|"/>
    <n v="2760"/>
    <n v="2.71"/>
    <n v="3.36"/>
  </r>
  <r>
    <x v="0"/>
    <x v="0"/>
    <x v="6"/>
    <s v="Mars"/>
    <s v="|66/02/02|"/>
    <n v="1560"/>
    <n v="2.42"/>
    <n v="3.38"/>
  </r>
  <r>
    <x v="0"/>
    <x v="0"/>
    <x v="5"/>
    <s v="Ulker"/>
    <s v="|96/00/01|"/>
    <n v="612"/>
    <n v="1.1100000000000001"/>
    <n v="1.8"/>
  </r>
  <r>
    <x v="0"/>
    <x v="0"/>
    <x v="5"/>
    <s v="Ulker"/>
    <s v="|96/00/02|"/>
    <n v="864"/>
    <n v="1.3"/>
    <n v="1.84"/>
  </r>
  <r>
    <x v="0"/>
    <x v="0"/>
    <x v="5"/>
    <s v="Ulker"/>
    <s v="|96/00/03|"/>
    <n v="1152"/>
    <n v="1.33"/>
    <n v="1.89"/>
  </r>
  <r>
    <x v="0"/>
    <x v="0"/>
    <x v="5"/>
    <s v="Ulker"/>
    <s v="|96/00/04|"/>
    <n v="624"/>
    <n v="1.29"/>
    <n v="1.83"/>
  </r>
  <r>
    <x v="0"/>
    <x v="0"/>
    <x v="5"/>
    <s v="Ulker"/>
    <s v="|96/00/05|"/>
    <n v="732"/>
    <n v="1.23"/>
    <n v="1.86"/>
  </r>
  <r>
    <x v="0"/>
    <x v="0"/>
    <x v="5"/>
    <s v="Ulker"/>
    <s v="|96/00/06|"/>
    <n v="912"/>
    <n v="1.22"/>
    <n v="1.62"/>
  </r>
  <r>
    <x v="0"/>
    <x v="0"/>
    <x v="5"/>
    <s v="Ulker"/>
    <s v="|96/00/07|"/>
    <n v="1176"/>
    <n v="1.35"/>
    <n v="1.65"/>
  </r>
  <r>
    <x v="0"/>
    <x v="0"/>
    <x v="5"/>
    <s v="Ulker"/>
    <s v="|96/00/08|"/>
    <n v="1080"/>
    <n v="1.28"/>
    <n v="1.72"/>
  </r>
  <r>
    <x v="0"/>
    <x v="0"/>
    <x v="5"/>
    <s v="Ulker"/>
    <s v="|96/00/09|"/>
    <n v="876"/>
    <n v="1.36"/>
    <n v="1.71"/>
  </r>
  <r>
    <x v="0"/>
    <x v="0"/>
    <x v="9"/>
    <s v="WC Net"/>
    <s v="|52/01/01|"/>
    <n v="1056"/>
    <n v="1.64"/>
    <n v="3.01"/>
  </r>
  <r>
    <x v="0"/>
    <x v="0"/>
    <x v="9"/>
    <s v="WC Net"/>
    <s v="|52/01/02|"/>
    <n v="852"/>
    <n v="2.04"/>
    <n v="2.2000000000000002"/>
  </r>
  <r>
    <x v="0"/>
    <x v="0"/>
    <x v="9"/>
    <s v="WC Net"/>
    <s v="|52/01/03|"/>
    <n v="444"/>
    <n v="1.56"/>
    <n v="2.54"/>
  </r>
  <r>
    <x v="0"/>
    <x v="0"/>
    <x v="9"/>
    <s v="WC Net"/>
    <s v="|52/01/03a|"/>
    <n v="564"/>
    <n v="2.33"/>
    <n v="2.46"/>
  </r>
  <r>
    <x v="0"/>
    <x v="0"/>
    <x v="9"/>
    <s v="WC Net"/>
    <s v="|52/01/03b|"/>
    <n v="732"/>
    <n v="2.25"/>
    <n v="3.05"/>
  </r>
  <r>
    <x v="0"/>
    <x v="0"/>
    <x v="9"/>
    <s v="WC Net"/>
    <s v="|52/01/03c|"/>
    <n v="804"/>
    <n v="2.06"/>
    <n v="2.57"/>
  </r>
  <r>
    <x v="0"/>
    <x v="0"/>
    <x v="9"/>
    <s v="WC Net"/>
    <s v="|52/01/03e|"/>
    <n v="684"/>
    <n v="1.32"/>
    <n v="2.3199999999999998"/>
  </r>
  <r>
    <x v="0"/>
    <x v="0"/>
    <x v="9"/>
    <s v="WC Net"/>
    <s v="|52/01/03f|"/>
    <n v="792"/>
    <n v="2.25"/>
    <n v="2.83"/>
  </r>
  <r>
    <x v="0"/>
    <x v="0"/>
    <x v="9"/>
    <s v="WC Net"/>
    <s v="|52/01/03g|"/>
    <n v="756"/>
    <n v="1.83"/>
    <n v="3.21"/>
  </r>
  <r>
    <x v="0"/>
    <x v="0"/>
    <x v="9"/>
    <s v="WC Net"/>
    <s v="|52/01/03h|"/>
    <n v="792"/>
    <n v="2.15"/>
    <n v="3.06"/>
  </r>
  <r>
    <x v="0"/>
    <x v="0"/>
    <x v="9"/>
    <s v="WC Net"/>
    <s v="|52/01/03i|"/>
    <n v="540"/>
    <n v="2.09"/>
    <n v="2.21"/>
  </r>
  <r>
    <x v="0"/>
    <x v="0"/>
    <x v="9"/>
    <s v="WC Net"/>
    <s v="|52/01/03j|"/>
    <n v="588"/>
    <n v="1.36"/>
    <n v="2.7"/>
  </r>
  <r>
    <x v="0"/>
    <x v="0"/>
    <x v="9"/>
    <s v="WC Net"/>
    <s v="|52/01/03m|"/>
    <n v="924"/>
    <n v="1.58"/>
    <n v="2.1800000000000002"/>
  </r>
  <r>
    <x v="0"/>
    <x v="0"/>
    <x v="9"/>
    <s v="WC Net"/>
    <s v="|52/01/03n|"/>
    <n v="1020"/>
    <n v="1.4"/>
    <n v="2.08"/>
  </r>
  <r>
    <x v="0"/>
    <x v="0"/>
    <x v="9"/>
    <s v="WC Net"/>
    <s v="|52/01/03v|"/>
    <n v="1044"/>
    <n v="1.93"/>
    <n v="2.63"/>
  </r>
  <r>
    <x v="0"/>
    <x v="0"/>
    <x v="9"/>
    <s v="WC Net"/>
    <s v="|52/01/10|"/>
    <n v="660"/>
    <n v="1.52"/>
    <n v="2.0699999999999998"/>
  </r>
  <r>
    <x v="0"/>
    <x v="0"/>
    <x v="9"/>
    <s v="WC Net"/>
    <s v="|52/01/11|"/>
    <n v="1200"/>
    <n v="1.29"/>
    <n v="2.97"/>
  </r>
  <r>
    <x v="0"/>
    <x v="0"/>
    <x v="5"/>
    <s v="Mondelez"/>
    <s v="|123/01/01|"/>
    <n v="1008"/>
    <n v="1.24"/>
    <n v="1.89"/>
  </r>
  <r>
    <x v="0"/>
    <x v="0"/>
    <x v="5"/>
    <s v="Mondelez"/>
    <s v="|123/01/02|"/>
    <n v="648"/>
    <n v="1.3"/>
    <n v="1.87"/>
  </r>
  <r>
    <x v="0"/>
    <x v="0"/>
    <x v="5"/>
    <s v="Mondelez"/>
    <s v="|123/01/03|"/>
    <n v="1248"/>
    <n v="1.1499999999999999"/>
    <n v="1.64"/>
  </r>
  <r>
    <x v="0"/>
    <x v="0"/>
    <x v="5"/>
    <s v="Mondelez"/>
    <s v="|123/01/05|"/>
    <n v="1296"/>
    <n v="1.22"/>
    <n v="1.7"/>
  </r>
  <r>
    <x v="0"/>
    <x v="0"/>
    <x v="5"/>
    <s v="Mondelez"/>
    <s v="|123/01/06|"/>
    <n v="576"/>
    <n v="1.43"/>
    <n v="1.78"/>
  </r>
  <r>
    <x v="0"/>
    <x v="0"/>
    <x v="4"/>
    <s v="Sephora"/>
    <s v="|01/01/01|"/>
    <n v="528"/>
    <n v="4"/>
    <n v="5.24"/>
  </r>
  <r>
    <x v="0"/>
    <x v="0"/>
    <x v="4"/>
    <s v="Sephora"/>
    <s v="|01/01/02|"/>
    <n v="384"/>
    <n v="4.45"/>
    <n v="5.05"/>
  </r>
  <r>
    <x v="0"/>
    <x v="0"/>
    <x v="4"/>
    <s v="Sephora"/>
    <s v="|01/01/04|"/>
    <n v="324"/>
    <n v="4.8899999999999997"/>
    <n v="5.24"/>
  </r>
  <r>
    <x v="0"/>
    <x v="0"/>
    <x v="4"/>
    <s v="Sephora"/>
    <s v="|01/01/05|"/>
    <n v="408"/>
    <n v="4.5"/>
    <n v="5.39"/>
  </r>
  <r>
    <x v="0"/>
    <x v="0"/>
    <x v="4"/>
    <s v="Sephora"/>
    <s v="|01/01/06|"/>
    <n v="420"/>
    <n v="4.6900000000000004"/>
    <n v="5.04"/>
  </r>
  <r>
    <x v="0"/>
    <x v="0"/>
    <x v="4"/>
    <s v="Sephora"/>
    <s v="|01/01/08|"/>
    <n v="408"/>
    <n v="4.8"/>
    <n v="5.16"/>
  </r>
  <r>
    <x v="0"/>
    <x v="0"/>
    <x v="4"/>
    <s v="Sephora"/>
    <s v="|01/01/10|"/>
    <n v="540"/>
    <n v="4.9800000000000004"/>
    <n v="5.22"/>
  </r>
  <r>
    <x v="0"/>
    <x v="0"/>
    <x v="4"/>
    <s v="Sephora"/>
    <s v="|01/01/11|"/>
    <n v="480"/>
    <n v="4.9800000000000004"/>
    <n v="5.33"/>
  </r>
  <r>
    <x v="0"/>
    <x v="0"/>
    <x v="4"/>
    <s v="Sephora"/>
    <s v="|01/01/12|"/>
    <n v="456"/>
    <n v="4.92"/>
    <n v="5"/>
  </r>
  <r>
    <x v="0"/>
    <x v="0"/>
    <x v="4"/>
    <s v="Sephora"/>
    <s v="|01/01/13|"/>
    <n v="468"/>
    <n v="4.5599999999999996"/>
    <n v="5.26"/>
  </r>
  <r>
    <x v="0"/>
    <x v="0"/>
    <x v="4"/>
    <s v="Sephora"/>
    <s v="|01/01/15|"/>
    <n v="516"/>
    <n v="4.43"/>
    <n v="5.14"/>
  </r>
  <r>
    <x v="0"/>
    <x v="0"/>
    <x v="4"/>
    <s v="Sephora"/>
    <s v="|01/01/17|"/>
    <n v="696"/>
    <n v="4.57"/>
    <n v="5.1100000000000003"/>
  </r>
  <r>
    <x v="0"/>
    <x v="0"/>
    <x v="4"/>
    <s v="Sephora"/>
    <s v="|01/01/18|"/>
    <n v="612"/>
    <n v="4.12"/>
    <n v="5.2"/>
  </r>
  <r>
    <x v="0"/>
    <x v="0"/>
    <x v="4"/>
    <s v="Sephora"/>
    <s v="|01/01/19|"/>
    <n v="396"/>
    <n v="4.43"/>
    <n v="5.27"/>
  </r>
  <r>
    <x v="0"/>
    <x v="0"/>
    <x v="4"/>
    <s v="Sephora"/>
    <s v="|01/01/20|"/>
    <n v="324"/>
    <n v="4.2699999999999996"/>
    <n v="5.01"/>
  </r>
  <r>
    <x v="0"/>
    <x v="0"/>
    <x v="4"/>
    <s v="Sephora"/>
    <s v="|01/01/21|"/>
    <n v="288"/>
    <n v="4.6900000000000004"/>
    <n v="5.24"/>
  </r>
  <r>
    <x v="0"/>
    <x v="0"/>
    <x v="4"/>
    <s v="Sephora"/>
    <s v="|01/01/23|"/>
    <n v="360"/>
    <n v="4.26"/>
    <n v="5.37"/>
  </r>
  <r>
    <x v="0"/>
    <x v="0"/>
    <x v="4"/>
    <s v="Sephora"/>
    <s v="|01/01/24|"/>
    <n v="336"/>
    <n v="4.67"/>
    <n v="5.24"/>
  </r>
  <r>
    <x v="0"/>
    <x v="0"/>
    <x v="4"/>
    <s v="Sephora"/>
    <s v="|01/01/25|"/>
    <n v="660"/>
    <n v="4.6900000000000004"/>
    <n v="5.2"/>
  </r>
  <r>
    <x v="0"/>
    <x v="0"/>
    <x v="4"/>
    <s v="Sephora"/>
    <s v="|01/01/26|"/>
    <n v="444"/>
    <n v="4.66"/>
    <n v="5.32"/>
  </r>
  <r>
    <x v="0"/>
    <x v="0"/>
    <x v="4"/>
    <s v="Sephora"/>
    <s v="|01/01/30|"/>
    <n v="612"/>
    <n v="4.01"/>
    <n v="5.16"/>
  </r>
  <r>
    <x v="0"/>
    <x v="0"/>
    <x v="4"/>
    <s v="Sephora"/>
    <s v="|01/01/31|"/>
    <n v="252"/>
    <n v="4.26"/>
    <n v="5.12"/>
  </r>
  <r>
    <x v="0"/>
    <x v="0"/>
    <x v="4"/>
    <s v="Sephora"/>
    <s v="|01/01/32|"/>
    <n v="552"/>
    <n v="4.4800000000000004"/>
    <n v="5.1100000000000003"/>
  </r>
  <r>
    <x v="0"/>
    <x v="0"/>
    <x v="4"/>
    <s v="Sephora"/>
    <s v="|01/01/33|"/>
    <n v="444"/>
    <n v="4.45"/>
    <n v="5.39"/>
  </r>
  <r>
    <x v="0"/>
    <x v="0"/>
    <x v="4"/>
    <s v="Sephora"/>
    <s v="|01/01/34|"/>
    <n v="252"/>
    <n v="4.07"/>
    <n v="5.0999999999999996"/>
  </r>
  <r>
    <x v="0"/>
    <x v="0"/>
    <x v="4"/>
    <s v="Sephora"/>
    <s v="|01/01/35|"/>
    <n v="420"/>
    <n v="4.84"/>
    <n v="5.36"/>
  </r>
  <r>
    <x v="0"/>
    <x v="0"/>
    <x v="4"/>
    <s v="Sephora"/>
    <s v="|01/01/36|"/>
    <n v="444"/>
    <n v="4.07"/>
    <n v="5.0199999999999996"/>
  </r>
  <r>
    <x v="0"/>
    <x v="0"/>
    <x v="4"/>
    <s v="Sephora"/>
    <s v="|01/01/37|"/>
    <n v="480"/>
    <n v="4.41"/>
    <n v="5.2"/>
  </r>
  <r>
    <x v="0"/>
    <x v="0"/>
    <x v="4"/>
    <s v="Sephora"/>
    <s v="|01/01/38|"/>
    <n v="300"/>
    <n v="4.2699999999999996"/>
    <n v="5.01"/>
  </r>
  <r>
    <x v="0"/>
    <x v="0"/>
    <x v="4"/>
    <s v="Sephora"/>
    <s v="|01/01/39|"/>
    <n v="348"/>
    <n v="4.54"/>
    <n v="5.27"/>
  </r>
  <r>
    <x v="0"/>
    <x v="0"/>
    <x v="4"/>
    <s v="Sephora"/>
    <s v="|01/01/40|"/>
    <n v="624"/>
    <n v="4.45"/>
    <n v="5.28"/>
  </r>
  <r>
    <x v="0"/>
    <x v="0"/>
    <x v="4"/>
    <s v="Sephora"/>
    <s v="|01/01/41|"/>
    <n v="576"/>
    <n v="4.12"/>
    <n v="5.14"/>
  </r>
  <r>
    <x v="0"/>
    <x v="0"/>
    <x v="4"/>
    <s v="Sephora"/>
    <s v="|01/01/42|"/>
    <n v="660"/>
    <n v="4.47"/>
    <n v="5.34"/>
  </r>
  <r>
    <x v="0"/>
    <x v="0"/>
    <x v="2"/>
    <s v="Jacobs"/>
    <s v="|11/01/01|"/>
    <n v="7188"/>
    <n v="1.08"/>
    <n v="1.04"/>
  </r>
  <r>
    <x v="0"/>
    <x v="0"/>
    <x v="2"/>
    <s v="Jacobs"/>
    <s v="|11/02/01|"/>
    <n v="8016"/>
    <n v="0.65"/>
    <n v="1.1100000000000001"/>
  </r>
  <r>
    <x v="0"/>
    <x v="0"/>
    <x v="5"/>
    <s v="Sapori di Siena"/>
    <s v="|76/01/01|"/>
    <n v="1212"/>
    <n v="1.42"/>
    <n v="1.86"/>
  </r>
  <r>
    <x v="0"/>
    <x v="0"/>
    <x v="5"/>
    <s v="Sapori di Siena"/>
    <s v="|76/01/02|"/>
    <n v="1176"/>
    <n v="1.31"/>
    <n v="1.77"/>
  </r>
  <r>
    <x v="0"/>
    <x v="0"/>
    <x v="5"/>
    <s v="Sapori di Siena"/>
    <s v="|76/01/03|"/>
    <n v="1068"/>
    <n v="1.42"/>
    <n v="1.74"/>
  </r>
  <r>
    <x v="0"/>
    <x v="0"/>
    <x v="5"/>
    <s v="Sapori di Siena"/>
    <s v="|76/01/04|"/>
    <n v="648"/>
    <n v="1.4"/>
    <n v="1.62"/>
  </r>
  <r>
    <x v="0"/>
    <x v="0"/>
    <x v="5"/>
    <s v="Sapori di Siena"/>
    <s v="|76/01/05a|"/>
    <n v="852"/>
    <n v="1.32"/>
    <n v="1.84"/>
  </r>
  <r>
    <x v="0"/>
    <x v="0"/>
    <x v="5"/>
    <s v="Sapori di Siena"/>
    <s v="|76/01/06a|"/>
    <n v="720"/>
    <n v="1.34"/>
    <n v="1.86"/>
  </r>
  <r>
    <x v="0"/>
    <x v="0"/>
    <x v="3"/>
    <s v="TIP"/>
    <s v="|26/01/04|"/>
    <n v="156"/>
    <n v="1.1100000000000001"/>
    <n v="1.27"/>
  </r>
  <r>
    <x v="0"/>
    <x v="2"/>
    <x v="15"/>
    <s v="Monzuro"/>
    <s v="|102/01/01|"/>
    <n v="1320"/>
    <n v="0.68"/>
    <n v="1.1499999999999999"/>
  </r>
  <r>
    <x v="0"/>
    <x v="2"/>
    <x v="15"/>
    <s v="Monzuro"/>
    <s v="|102/01/02|"/>
    <n v="1272"/>
    <n v="0.9"/>
    <n v="1.1200000000000001"/>
  </r>
  <r>
    <x v="0"/>
    <x v="2"/>
    <x v="15"/>
    <s v="Monzuro"/>
    <s v="|102/01/03|"/>
    <n v="1620"/>
    <n v="0.66"/>
    <n v="1.19"/>
  </r>
  <r>
    <x v="0"/>
    <x v="2"/>
    <x v="15"/>
    <s v="Monzuro"/>
    <s v="|102/01/04|"/>
    <n v="1368"/>
    <n v="0.85"/>
    <n v="1.01"/>
  </r>
  <r>
    <x v="0"/>
    <x v="2"/>
    <x v="15"/>
    <s v="Monzuro"/>
    <s v="|102/01/05|"/>
    <n v="1368"/>
    <n v="0.79"/>
    <n v="1.17"/>
  </r>
  <r>
    <x v="0"/>
    <x v="2"/>
    <x v="15"/>
    <s v="Monzuro"/>
    <s v="|102/01/06|"/>
    <n v="1368"/>
    <n v="0.8"/>
    <n v="1.05"/>
  </r>
  <r>
    <x v="0"/>
    <x v="2"/>
    <x v="15"/>
    <s v="Monzuro"/>
    <s v="|102/01/07|"/>
    <n v="1356"/>
    <n v="0.9"/>
    <n v="0.93"/>
  </r>
  <r>
    <x v="0"/>
    <x v="2"/>
    <x v="15"/>
    <s v="Monzuro"/>
    <s v="|102/01/08|"/>
    <n v="1416"/>
    <n v="0.83"/>
    <n v="1.2"/>
  </r>
  <r>
    <x v="1"/>
    <x v="0"/>
    <x v="1"/>
    <s v="San Benedetto"/>
    <s v="|13/12/38|"/>
    <n v="636"/>
    <n v="6.206666666666667"/>
    <n v="7.5533333333333337"/>
  </r>
  <r>
    <x v="1"/>
    <x v="0"/>
    <x v="1"/>
    <s v="San Benedetto"/>
    <s v="|13/13/98|"/>
    <n v="588"/>
    <n v="5.5933333333333337"/>
    <n v="7.9466666666666663"/>
  </r>
  <r>
    <x v="1"/>
    <x v="0"/>
    <x v="1"/>
    <s v="San Benedetto"/>
    <s v="|13/13/99|"/>
    <n v="420"/>
    <n v="6.5266666666666664"/>
    <n v="7.5533333333333337"/>
  </r>
  <r>
    <x v="1"/>
    <x v="0"/>
    <x v="2"/>
    <s v="San Benedetto"/>
    <s v="|13/01/01|"/>
    <n v="8304"/>
    <n v="0.7"/>
    <n v="1.05"/>
  </r>
  <r>
    <x v="1"/>
    <x v="0"/>
    <x v="2"/>
    <s v="San Benedetto"/>
    <s v="|13/01/01a|"/>
    <n v="6732"/>
    <n v="0.52"/>
    <n v="1.19"/>
  </r>
  <r>
    <x v="1"/>
    <x v="0"/>
    <x v="2"/>
    <s v="San Benedetto"/>
    <s v="|13/01/02|"/>
    <n v="9504"/>
    <n v="1.03"/>
    <n v="0.94"/>
  </r>
  <r>
    <x v="1"/>
    <x v="0"/>
    <x v="2"/>
    <s v="San Benedetto"/>
    <s v="|13/01/03|"/>
    <n v="5496"/>
    <n v="1.1000000000000001"/>
    <n v="1.05"/>
  </r>
  <r>
    <x v="1"/>
    <x v="0"/>
    <x v="2"/>
    <s v="San Benedetto"/>
    <s v="|13/01/04|"/>
    <n v="8916"/>
    <n v="0.74"/>
    <n v="0.91"/>
  </r>
  <r>
    <x v="1"/>
    <x v="0"/>
    <x v="2"/>
    <s v="San Benedetto"/>
    <s v="|13/01/05|"/>
    <n v="7260"/>
    <n v="0.73"/>
    <n v="1.05"/>
  </r>
  <r>
    <x v="1"/>
    <x v="0"/>
    <x v="2"/>
    <s v="San Benedetto"/>
    <s v="|13/01/06|"/>
    <n v="8604"/>
    <n v="0.46"/>
    <n v="1.0900000000000001"/>
  </r>
  <r>
    <x v="1"/>
    <x v="0"/>
    <x v="2"/>
    <s v="San Benedetto"/>
    <s v="|13/01/07|"/>
    <n v="5964"/>
    <n v="0.55000000000000004"/>
    <n v="1.1499999999999999"/>
  </r>
  <r>
    <x v="1"/>
    <x v="0"/>
    <x v="2"/>
    <s v="San Benedetto"/>
    <s v="|13/01/30|"/>
    <n v="8340"/>
    <n v="0.79"/>
    <n v="1.1200000000000001"/>
  </r>
  <r>
    <x v="1"/>
    <x v="0"/>
    <x v="2"/>
    <s v="San Benedetto"/>
    <s v="|13/11/01|"/>
    <n v="7956"/>
    <n v="0.82"/>
    <n v="1.1200000000000001"/>
  </r>
  <r>
    <x v="1"/>
    <x v="0"/>
    <x v="2"/>
    <s v="San Benedetto"/>
    <s v="|13/11/01a|"/>
    <n v="8256"/>
    <n v="0.83"/>
    <n v="1.1200000000000001"/>
  </r>
  <r>
    <x v="1"/>
    <x v="0"/>
    <x v="2"/>
    <s v="San Benedetto"/>
    <s v="|13/11/02|"/>
    <n v="8484"/>
    <n v="0.92"/>
    <n v="0.96"/>
  </r>
  <r>
    <x v="1"/>
    <x v="0"/>
    <x v="2"/>
    <s v="San Benedetto"/>
    <s v="|13/11/03|"/>
    <n v="8064"/>
    <n v="1.1299999999999999"/>
    <n v="0.97"/>
  </r>
  <r>
    <x v="1"/>
    <x v="0"/>
    <x v="2"/>
    <s v="San Benedetto"/>
    <s v="|13/11/04|"/>
    <n v="5556"/>
    <n v="1.2"/>
    <n v="0.98"/>
  </r>
  <r>
    <x v="1"/>
    <x v="0"/>
    <x v="2"/>
    <s v="San Benedetto"/>
    <s v="|13/12/01|"/>
    <n v="5208"/>
    <n v="0.88"/>
    <n v="1.04"/>
  </r>
  <r>
    <x v="1"/>
    <x v="0"/>
    <x v="2"/>
    <s v="San Benedetto"/>
    <s v="|13/12/02|"/>
    <n v="6552"/>
    <n v="0.65"/>
    <n v="1.18"/>
  </r>
  <r>
    <x v="1"/>
    <x v="0"/>
    <x v="2"/>
    <s v="San Benedetto"/>
    <s v="|13/12/03|"/>
    <n v="8760"/>
    <n v="0.7"/>
    <n v="0.97"/>
  </r>
  <r>
    <x v="1"/>
    <x v="0"/>
    <x v="2"/>
    <s v="San Benedetto"/>
    <s v="|13/12/04|"/>
    <n v="5748"/>
    <n v="1.07"/>
    <n v="1.1200000000000001"/>
  </r>
  <r>
    <x v="1"/>
    <x v="0"/>
    <x v="2"/>
    <s v="San Benedetto"/>
    <s v="|13/12/05|"/>
    <n v="7860"/>
    <n v="1.1399999999999999"/>
    <n v="1.0900000000000001"/>
  </r>
  <r>
    <x v="1"/>
    <x v="0"/>
    <x v="2"/>
    <s v="San Benedetto"/>
    <s v="|13/12/06|"/>
    <n v="7248"/>
    <n v="0.52"/>
    <n v="1.18"/>
  </r>
  <r>
    <x v="1"/>
    <x v="0"/>
    <x v="2"/>
    <s v="San Benedetto"/>
    <s v="|13/12/07|"/>
    <n v="7272"/>
    <n v="0.97"/>
    <n v="0.92"/>
  </r>
  <r>
    <x v="1"/>
    <x v="0"/>
    <x v="2"/>
    <s v="San Benedetto"/>
    <s v="|13/12/08|"/>
    <n v="9396"/>
    <n v="0.92"/>
    <n v="0.92"/>
  </r>
  <r>
    <x v="1"/>
    <x v="0"/>
    <x v="2"/>
    <s v="San Benedetto"/>
    <s v="|13/12/09|"/>
    <n v="7776"/>
    <n v="0.97"/>
    <n v="0.91"/>
  </r>
  <r>
    <x v="1"/>
    <x v="0"/>
    <x v="2"/>
    <s v="San Benedetto"/>
    <s v="|13/12/10|"/>
    <n v="8184"/>
    <n v="1.2"/>
    <n v="1.17"/>
  </r>
  <r>
    <x v="1"/>
    <x v="0"/>
    <x v="2"/>
    <s v="San Benedetto"/>
    <s v="|13/12/11|"/>
    <n v="6900"/>
    <n v="0.41"/>
    <n v="1.1299999999999999"/>
  </r>
  <r>
    <x v="1"/>
    <x v="0"/>
    <x v="2"/>
    <s v="San Benedetto"/>
    <s v="|13/12/12|"/>
    <n v="7752"/>
    <n v="0.45"/>
    <n v="1.0900000000000001"/>
  </r>
  <r>
    <x v="1"/>
    <x v="0"/>
    <x v="2"/>
    <s v="San Benedetto"/>
    <s v="|13/12/13|"/>
    <n v="6864"/>
    <n v="1.04"/>
    <n v="1.1599999999999999"/>
  </r>
  <r>
    <x v="1"/>
    <x v="0"/>
    <x v="2"/>
    <s v="San Benedetto"/>
    <s v="|13/12/14|"/>
    <n v="9012"/>
    <n v="0.95"/>
    <n v="0.98"/>
  </r>
  <r>
    <x v="1"/>
    <x v="0"/>
    <x v="2"/>
    <s v="San Benedetto"/>
    <s v="|13/12/15|"/>
    <n v="8328"/>
    <n v="0.94"/>
    <n v="1.03"/>
  </r>
  <r>
    <x v="1"/>
    <x v="0"/>
    <x v="2"/>
    <s v="San Benedetto"/>
    <s v="|13/12/16|"/>
    <n v="6816"/>
    <n v="0.99"/>
    <n v="0.97"/>
  </r>
  <r>
    <x v="1"/>
    <x v="0"/>
    <x v="2"/>
    <s v="San Benedetto"/>
    <s v="|13/12/17|"/>
    <n v="8688"/>
    <n v="0.66"/>
    <n v="1.1100000000000001"/>
  </r>
  <r>
    <x v="1"/>
    <x v="0"/>
    <x v="2"/>
    <s v="San Benedetto"/>
    <s v="|13/12/18|"/>
    <n v="8928"/>
    <n v="0.4"/>
    <n v="0.94"/>
  </r>
  <r>
    <x v="1"/>
    <x v="0"/>
    <x v="2"/>
    <s v="San Benedetto"/>
    <s v="|13/12/19|"/>
    <n v="8736"/>
    <n v="0.54"/>
    <n v="1.1399999999999999"/>
  </r>
  <r>
    <x v="1"/>
    <x v="0"/>
    <x v="2"/>
    <s v="San Benedetto"/>
    <s v="|13/12/20|"/>
    <n v="7488"/>
    <n v="0.96"/>
    <n v="1.18"/>
  </r>
  <r>
    <x v="1"/>
    <x v="0"/>
    <x v="2"/>
    <s v="San Benedetto"/>
    <s v="|13/12/21|"/>
    <n v="8484"/>
    <n v="0.68"/>
    <n v="0.95"/>
  </r>
  <r>
    <x v="1"/>
    <x v="0"/>
    <x v="2"/>
    <s v="San Benedetto"/>
    <s v="|13/12/22|"/>
    <n v="5892"/>
    <n v="0.72"/>
    <n v="1.07"/>
  </r>
  <r>
    <x v="1"/>
    <x v="0"/>
    <x v="2"/>
    <s v="San Benedetto"/>
    <s v="|13/12/23|"/>
    <n v="5352"/>
    <n v="0.92"/>
    <n v="1.0900000000000001"/>
  </r>
  <r>
    <x v="1"/>
    <x v="0"/>
    <x v="2"/>
    <s v="San Benedetto"/>
    <s v="|13/12/24|"/>
    <n v="7536"/>
    <n v="0.85"/>
    <n v="1.08"/>
  </r>
  <r>
    <x v="1"/>
    <x v="0"/>
    <x v="2"/>
    <s v="San Benedetto"/>
    <s v="|13/12/25|"/>
    <n v="5424"/>
    <n v="0.68"/>
    <n v="1.1399999999999999"/>
  </r>
  <r>
    <x v="1"/>
    <x v="0"/>
    <x v="2"/>
    <s v="San Benedetto"/>
    <s v="|13/12/26|"/>
    <n v="9324"/>
    <n v="0.54"/>
    <n v="1.01"/>
  </r>
  <r>
    <x v="1"/>
    <x v="0"/>
    <x v="2"/>
    <s v="San Benedetto"/>
    <s v="|13/12/27|"/>
    <n v="7116"/>
    <n v="0.68"/>
    <n v="1.1100000000000001"/>
  </r>
  <r>
    <x v="1"/>
    <x v="0"/>
    <x v="2"/>
    <s v="San Benedetto"/>
    <s v="|13/12/28|"/>
    <n v="7032"/>
    <n v="0.42"/>
    <n v="1.1399999999999999"/>
  </r>
  <r>
    <x v="1"/>
    <x v="0"/>
    <x v="2"/>
    <s v="San Benedetto"/>
    <s v="|13/12/29|"/>
    <n v="6936"/>
    <n v="1.17"/>
    <n v="1.1100000000000001"/>
  </r>
  <r>
    <x v="1"/>
    <x v="0"/>
    <x v="2"/>
    <s v="San Benedetto"/>
    <s v="|13/12/30|"/>
    <n v="5364"/>
    <n v="1.1100000000000001"/>
    <n v="1.05"/>
  </r>
  <r>
    <x v="1"/>
    <x v="0"/>
    <x v="2"/>
    <s v="San Benedetto"/>
    <s v="|13/12/31|"/>
    <n v="7464"/>
    <n v="0.51"/>
    <n v="1.06"/>
  </r>
  <r>
    <x v="1"/>
    <x v="0"/>
    <x v="2"/>
    <s v="San Benedetto"/>
    <s v="|13/12/32|"/>
    <n v="8376"/>
    <n v="0.63"/>
    <n v="1.01"/>
  </r>
  <r>
    <x v="1"/>
    <x v="0"/>
    <x v="2"/>
    <s v="San Benedetto"/>
    <s v="|13/12/33|"/>
    <n v="8712"/>
    <n v="0.86"/>
    <n v="1.1399999999999999"/>
  </r>
  <r>
    <x v="1"/>
    <x v="0"/>
    <x v="2"/>
    <s v="San Benedetto"/>
    <s v="|13/12/34|"/>
    <n v="6648"/>
    <n v="1.04"/>
    <n v="1.1000000000000001"/>
  </r>
  <r>
    <x v="1"/>
    <x v="0"/>
    <x v="2"/>
    <s v="San Benedetto"/>
    <s v="|13/12/35|"/>
    <n v="8304"/>
    <n v="1"/>
    <n v="0.96"/>
  </r>
  <r>
    <x v="1"/>
    <x v="0"/>
    <x v="2"/>
    <s v="San Benedetto"/>
    <s v="|13/12/36|"/>
    <n v="8760"/>
    <n v="0.79"/>
    <n v="1.17"/>
  </r>
  <r>
    <x v="1"/>
    <x v="0"/>
    <x v="2"/>
    <s v="San Benedetto"/>
    <s v="|13/12/37|"/>
    <n v="6864"/>
    <n v="0.62"/>
    <n v="1.0900000000000001"/>
  </r>
  <r>
    <x v="1"/>
    <x v="0"/>
    <x v="2"/>
    <s v="San Benedetto"/>
    <s v="|13/12/39|"/>
    <n v="8736"/>
    <n v="0.57999999999999996"/>
    <n v="1.19"/>
  </r>
  <r>
    <x v="1"/>
    <x v="0"/>
    <x v="2"/>
    <s v="San Benedetto"/>
    <s v="|13/12/40|"/>
    <n v="8736"/>
    <n v="0.75"/>
    <n v="0.91"/>
  </r>
  <r>
    <x v="1"/>
    <x v="0"/>
    <x v="2"/>
    <s v="San Benedetto"/>
    <s v="|13/12/41|"/>
    <n v="7596"/>
    <n v="1.2"/>
    <n v="1.19"/>
  </r>
  <r>
    <x v="1"/>
    <x v="0"/>
    <x v="2"/>
    <s v="San Benedetto"/>
    <s v="|13/12/42|"/>
    <n v="5904"/>
    <n v="0.41"/>
    <n v="1.1399999999999999"/>
  </r>
  <r>
    <x v="1"/>
    <x v="0"/>
    <x v="2"/>
    <s v="San Benedetto"/>
    <s v="|13/12/43|"/>
    <n v="5844"/>
    <n v="0.94"/>
    <n v="1.1100000000000001"/>
  </r>
  <r>
    <x v="1"/>
    <x v="0"/>
    <x v="2"/>
    <s v="San Benedetto"/>
    <s v="|13/12/44|"/>
    <n v="8952"/>
    <n v="0.56999999999999995"/>
    <n v="0.94"/>
  </r>
  <r>
    <x v="1"/>
    <x v="0"/>
    <x v="2"/>
    <s v="San Benedetto"/>
    <s v="|13/12/45|"/>
    <n v="7728"/>
    <n v="1.2"/>
    <n v="1.1200000000000001"/>
  </r>
  <r>
    <x v="1"/>
    <x v="0"/>
    <x v="2"/>
    <s v="San Benedetto"/>
    <s v="|13/12/46|"/>
    <n v="8316"/>
    <n v="0.5"/>
    <n v="1.04"/>
  </r>
  <r>
    <x v="1"/>
    <x v="0"/>
    <x v="2"/>
    <s v="San Benedetto"/>
    <s v="|13/12/47|"/>
    <n v="7920"/>
    <n v="1.1000000000000001"/>
    <n v="0.92"/>
  </r>
  <r>
    <x v="1"/>
    <x v="0"/>
    <x v="2"/>
    <s v="San Benedetto"/>
    <s v="|13/12/48|"/>
    <n v="7308"/>
    <n v="0.48"/>
    <n v="0.99"/>
  </r>
  <r>
    <x v="1"/>
    <x v="0"/>
    <x v="2"/>
    <s v="San Benedetto"/>
    <s v="|13/12/49|"/>
    <n v="8592"/>
    <n v="0.93"/>
    <n v="1.1599999999999999"/>
  </r>
  <r>
    <x v="1"/>
    <x v="0"/>
    <x v="2"/>
    <s v="San Benedetto"/>
    <s v="|13/12/51|"/>
    <n v="5724"/>
    <n v="0.53"/>
    <n v="1.03"/>
  </r>
  <r>
    <x v="1"/>
    <x v="0"/>
    <x v="2"/>
    <s v="San Benedetto"/>
    <s v="|13/12/52|"/>
    <n v="6384"/>
    <n v="0.62"/>
    <n v="1.1599999999999999"/>
  </r>
  <r>
    <x v="1"/>
    <x v="0"/>
    <x v="2"/>
    <s v="San Benedetto"/>
    <s v="|13/12/53|"/>
    <n v="6156"/>
    <n v="0.59"/>
    <n v="1.17"/>
  </r>
  <r>
    <x v="1"/>
    <x v="0"/>
    <x v="2"/>
    <s v="San Benedetto"/>
    <s v="|13/12/54|"/>
    <n v="8568"/>
    <n v="1.02"/>
    <n v="0.93"/>
  </r>
  <r>
    <x v="1"/>
    <x v="0"/>
    <x v="2"/>
    <s v="San Benedetto"/>
    <s v="|13/12/55|"/>
    <n v="6336"/>
    <n v="0.94"/>
    <n v="1.04"/>
  </r>
  <r>
    <x v="1"/>
    <x v="0"/>
    <x v="2"/>
    <s v="San Benedetto"/>
    <s v="|13/12/56|"/>
    <n v="4992"/>
    <n v="0.51"/>
    <n v="1.1100000000000001"/>
  </r>
  <r>
    <x v="1"/>
    <x v="0"/>
    <x v="2"/>
    <s v="San Benedetto"/>
    <s v="|13/12/57|"/>
    <n v="5436"/>
    <n v="0.9"/>
    <n v="0.96"/>
  </r>
  <r>
    <x v="1"/>
    <x v="0"/>
    <x v="2"/>
    <s v="San Benedetto"/>
    <s v="|13/12/58|"/>
    <n v="8088"/>
    <n v="1.01"/>
    <n v="1.04"/>
  </r>
  <r>
    <x v="1"/>
    <x v="0"/>
    <x v="2"/>
    <s v="San Benedetto"/>
    <s v="|13/12/59|"/>
    <n v="5064"/>
    <n v="0.47"/>
    <n v="1.1599999999999999"/>
  </r>
  <r>
    <x v="1"/>
    <x v="0"/>
    <x v="2"/>
    <s v="San Benedetto"/>
    <s v="|13/12/60|"/>
    <n v="9588"/>
    <n v="1.17"/>
    <n v="1.06"/>
  </r>
  <r>
    <x v="1"/>
    <x v="0"/>
    <x v="2"/>
    <s v="San Benedetto"/>
    <s v="|13/12/61|"/>
    <n v="5628"/>
    <n v="0.88"/>
    <n v="1.1100000000000001"/>
  </r>
  <r>
    <x v="1"/>
    <x v="0"/>
    <x v="2"/>
    <s v="San Benedetto"/>
    <s v="|13/12/62|"/>
    <n v="6804"/>
    <n v="0.46"/>
    <n v="1.04"/>
  </r>
  <r>
    <x v="1"/>
    <x v="0"/>
    <x v="2"/>
    <s v="San Benedetto"/>
    <s v="|13/12/63|"/>
    <n v="9120"/>
    <n v="0.87"/>
    <n v="1.03"/>
  </r>
  <r>
    <x v="1"/>
    <x v="0"/>
    <x v="2"/>
    <s v="San Benedetto"/>
    <s v="|13/12/64|"/>
    <n v="6840"/>
    <n v="0.82"/>
    <n v="0.92"/>
  </r>
  <r>
    <x v="1"/>
    <x v="0"/>
    <x v="2"/>
    <s v="San Benedetto"/>
    <s v="|13/12/65|"/>
    <n v="5232"/>
    <n v="1.0900000000000001"/>
    <n v="1"/>
  </r>
  <r>
    <x v="1"/>
    <x v="0"/>
    <x v="2"/>
    <s v="San Benedetto"/>
    <s v="|13/12/66|"/>
    <n v="6312"/>
    <n v="0.85"/>
    <n v="1.1100000000000001"/>
  </r>
  <r>
    <x v="1"/>
    <x v="0"/>
    <x v="2"/>
    <s v="San Benedetto"/>
    <s v="|13/12/67|"/>
    <n v="8280"/>
    <n v="0.42"/>
    <n v="1"/>
  </r>
  <r>
    <x v="1"/>
    <x v="0"/>
    <x v="2"/>
    <s v="San Benedetto"/>
    <s v="|13/12/68|"/>
    <n v="6540"/>
    <n v="0.6"/>
    <n v="1.1399999999999999"/>
  </r>
  <r>
    <x v="1"/>
    <x v="0"/>
    <x v="2"/>
    <s v="San Benedetto"/>
    <s v="|13/12/69|"/>
    <n v="6660"/>
    <n v="1.08"/>
    <n v="1.1299999999999999"/>
  </r>
  <r>
    <x v="1"/>
    <x v="0"/>
    <x v="2"/>
    <s v="San Benedetto"/>
    <s v="|13/12/70|"/>
    <n v="7620"/>
    <n v="0.95"/>
    <n v="0.92"/>
  </r>
  <r>
    <x v="1"/>
    <x v="0"/>
    <x v="2"/>
    <s v="San Benedetto"/>
    <s v="|13/12/71|"/>
    <n v="7020"/>
    <n v="0.55000000000000004"/>
    <n v="1.17"/>
  </r>
  <r>
    <x v="1"/>
    <x v="0"/>
    <x v="2"/>
    <s v="San Benedetto"/>
    <s v="|13/12/72|"/>
    <n v="5700"/>
    <n v="0.65"/>
    <n v="0.98"/>
  </r>
  <r>
    <x v="1"/>
    <x v="0"/>
    <x v="2"/>
    <s v="San Benedetto"/>
    <s v="|13/12/73|"/>
    <n v="9204"/>
    <n v="0.64"/>
    <n v="1.1499999999999999"/>
  </r>
  <r>
    <x v="1"/>
    <x v="0"/>
    <x v="2"/>
    <s v="San Benedetto"/>
    <s v="|13/12/74|"/>
    <n v="6108"/>
    <n v="0.65"/>
    <n v="1.04"/>
  </r>
  <r>
    <x v="1"/>
    <x v="0"/>
    <x v="2"/>
    <s v="San Benedetto"/>
    <s v="|13/12/75|"/>
    <n v="7764"/>
    <n v="0.74"/>
    <n v="0.92"/>
  </r>
  <r>
    <x v="1"/>
    <x v="0"/>
    <x v="2"/>
    <s v="San Benedetto"/>
    <s v="|13/12/76|"/>
    <n v="8508"/>
    <n v="0.9"/>
    <n v="1.1000000000000001"/>
  </r>
  <r>
    <x v="1"/>
    <x v="0"/>
    <x v="2"/>
    <s v="San Benedetto"/>
    <s v="|13/12/77|"/>
    <n v="9096"/>
    <n v="0.96"/>
    <n v="1.03"/>
  </r>
  <r>
    <x v="1"/>
    <x v="0"/>
    <x v="2"/>
    <s v="San Benedetto"/>
    <s v="|13/12/78|"/>
    <n v="6096"/>
    <n v="0.62"/>
    <n v="0.9"/>
  </r>
  <r>
    <x v="1"/>
    <x v="0"/>
    <x v="2"/>
    <s v="San Benedetto"/>
    <s v="|13/12/79|"/>
    <n v="6492"/>
    <n v="0.61"/>
    <n v="1.17"/>
  </r>
  <r>
    <x v="1"/>
    <x v="0"/>
    <x v="2"/>
    <s v="San Benedetto"/>
    <s v="|13/12/80|"/>
    <n v="6768"/>
    <n v="0.53"/>
    <n v="1.17"/>
  </r>
  <r>
    <x v="1"/>
    <x v="0"/>
    <x v="2"/>
    <s v="San Benedetto"/>
    <s v="|13/12/81|"/>
    <n v="8952"/>
    <n v="1.06"/>
    <n v="1.19"/>
  </r>
  <r>
    <x v="1"/>
    <x v="0"/>
    <x v="2"/>
    <s v="San Benedetto"/>
    <s v="|13/12/82|"/>
    <n v="6744"/>
    <n v="0.56999999999999995"/>
    <n v="1"/>
  </r>
  <r>
    <x v="1"/>
    <x v="0"/>
    <x v="2"/>
    <s v="San Benedetto"/>
    <s v="|13/12/83|"/>
    <n v="8916"/>
    <n v="1.1499999999999999"/>
    <n v="1.1299999999999999"/>
  </r>
  <r>
    <x v="1"/>
    <x v="0"/>
    <x v="2"/>
    <s v="San Benedetto"/>
    <s v="|13/12/84|"/>
    <n v="8088"/>
    <n v="0.5"/>
    <n v="1.17"/>
  </r>
  <r>
    <x v="1"/>
    <x v="0"/>
    <x v="2"/>
    <s v="San Benedetto"/>
    <s v="|13/12/85|"/>
    <n v="5004"/>
    <n v="0.65"/>
    <n v="1.07"/>
  </r>
  <r>
    <x v="1"/>
    <x v="0"/>
    <x v="2"/>
    <s v="San Benedetto"/>
    <s v="|13/12/86|"/>
    <n v="5724"/>
    <n v="0.55000000000000004"/>
    <n v="0.94"/>
  </r>
  <r>
    <x v="1"/>
    <x v="0"/>
    <x v="2"/>
    <s v="San Benedetto"/>
    <s v="|13/12/88|"/>
    <n v="5940"/>
    <n v="0.69"/>
    <n v="1.08"/>
  </r>
  <r>
    <x v="1"/>
    <x v="0"/>
    <x v="2"/>
    <s v="San Benedetto"/>
    <s v="|13/12/89|"/>
    <n v="4884"/>
    <n v="0.4"/>
    <n v="1.04"/>
  </r>
  <r>
    <x v="1"/>
    <x v="0"/>
    <x v="2"/>
    <s v="San Benedetto"/>
    <s v="|13/12/90|"/>
    <n v="8436"/>
    <n v="1.1499999999999999"/>
    <n v="1.07"/>
  </r>
  <r>
    <x v="1"/>
    <x v="0"/>
    <x v="2"/>
    <s v="San Benedetto"/>
    <s v="|13/12/91|"/>
    <n v="5208"/>
    <n v="0.86"/>
    <n v="1.01"/>
  </r>
  <r>
    <x v="1"/>
    <x v="0"/>
    <x v="2"/>
    <s v="San Benedetto"/>
    <s v="|13/12/92|"/>
    <n v="6540"/>
    <n v="0.7"/>
    <n v="1.08"/>
  </r>
  <r>
    <x v="1"/>
    <x v="0"/>
    <x v="2"/>
    <s v="San Benedetto"/>
    <s v="|13/12/93|"/>
    <n v="9252"/>
    <n v="1.1000000000000001"/>
    <n v="1.04"/>
  </r>
  <r>
    <x v="1"/>
    <x v="0"/>
    <x v="2"/>
    <s v="San Benedetto"/>
    <s v="|13/12/94|"/>
    <n v="6024"/>
    <n v="1.1000000000000001"/>
    <n v="1.17"/>
  </r>
  <r>
    <x v="1"/>
    <x v="0"/>
    <x v="2"/>
    <s v="San Benedetto"/>
    <s v="|13/12/95|"/>
    <n v="7740"/>
    <n v="1.06"/>
    <n v="1.17"/>
  </r>
  <r>
    <x v="1"/>
    <x v="0"/>
    <x v="2"/>
    <s v="San Benedetto"/>
    <s v="|13/12/96|"/>
    <n v="8820"/>
    <n v="0.72"/>
    <n v="1.04"/>
  </r>
  <r>
    <x v="1"/>
    <x v="0"/>
    <x v="2"/>
    <s v="San Benedetto"/>
    <s v="|13/12/97|"/>
    <n v="6288"/>
    <n v="0.48"/>
    <n v="1.01"/>
  </r>
  <r>
    <x v="1"/>
    <x v="0"/>
    <x v="2"/>
    <s v="San Benedetto"/>
    <s v="|13/12/98|"/>
    <n v="6768"/>
    <n v="1.2"/>
    <n v="1.03"/>
  </r>
  <r>
    <x v="1"/>
    <x v="0"/>
    <x v="2"/>
    <s v="San Benedetto"/>
    <s v="|13/12/99|"/>
    <n v="6948"/>
    <n v="0.86"/>
    <n v="1.18"/>
  </r>
  <r>
    <x v="1"/>
    <x v="0"/>
    <x v="2"/>
    <s v="San Benedetto"/>
    <s v="|13/13/23|"/>
    <n v="5304"/>
    <n v="0.72"/>
    <n v="1.19"/>
  </r>
  <r>
    <x v="1"/>
    <x v="0"/>
    <x v="2"/>
    <s v="San Benedetto"/>
    <s v="|13/13/25|"/>
    <n v="6288"/>
    <n v="0.55000000000000004"/>
    <n v="1"/>
  </r>
  <r>
    <x v="1"/>
    <x v="0"/>
    <x v="2"/>
    <s v="San Benedetto"/>
    <s v="|13/13/26|"/>
    <n v="5916"/>
    <n v="0.7"/>
    <n v="1.01"/>
  </r>
  <r>
    <x v="1"/>
    <x v="0"/>
    <x v="2"/>
    <s v="San Benedetto"/>
    <s v="|13/13/27|"/>
    <n v="7020"/>
    <n v="0.72"/>
    <n v="1.05"/>
  </r>
  <r>
    <x v="1"/>
    <x v="0"/>
    <x v="2"/>
    <s v="San Benedetto"/>
    <s v="|13/13/28|"/>
    <n v="6444"/>
    <n v="1.18"/>
    <n v="1.02"/>
  </r>
  <r>
    <x v="1"/>
    <x v="0"/>
    <x v="2"/>
    <s v="San Benedetto"/>
    <s v="|13/13/29|"/>
    <n v="5100"/>
    <n v="0.73"/>
    <n v="1.02"/>
  </r>
  <r>
    <x v="1"/>
    <x v="0"/>
    <x v="2"/>
    <s v="San Benedetto"/>
    <s v="|13/13/30|"/>
    <n v="6324"/>
    <n v="0.51"/>
    <n v="1.17"/>
  </r>
  <r>
    <x v="1"/>
    <x v="0"/>
    <x v="2"/>
    <s v="San Benedetto"/>
    <s v="|13/13/31|"/>
    <n v="8952"/>
    <n v="0.91"/>
    <n v="0.99"/>
  </r>
  <r>
    <x v="1"/>
    <x v="0"/>
    <x v="2"/>
    <s v="San Benedetto"/>
    <s v="|13/13/32|"/>
    <n v="9252"/>
    <n v="0.65"/>
    <n v="1.17"/>
  </r>
  <r>
    <x v="1"/>
    <x v="0"/>
    <x v="2"/>
    <s v="San Benedetto"/>
    <s v="|13/13/33|"/>
    <n v="8016"/>
    <n v="0.71"/>
    <n v="1.02"/>
  </r>
  <r>
    <x v="1"/>
    <x v="0"/>
    <x v="2"/>
    <s v="San Benedetto"/>
    <s v="|13/13/34|"/>
    <n v="9036"/>
    <n v="0.82"/>
    <n v="0.96"/>
  </r>
  <r>
    <x v="1"/>
    <x v="0"/>
    <x v="2"/>
    <s v="San Benedetto"/>
    <s v="|13/13/35|"/>
    <n v="6288"/>
    <n v="0.81"/>
    <n v="0.99"/>
  </r>
  <r>
    <x v="1"/>
    <x v="0"/>
    <x v="2"/>
    <s v="San Benedetto"/>
    <s v="|13/13/36|"/>
    <n v="8808"/>
    <n v="1.1200000000000001"/>
    <n v="0.94"/>
  </r>
  <r>
    <x v="1"/>
    <x v="0"/>
    <x v="2"/>
    <s v="San Benedetto"/>
    <s v="|13/13/37|"/>
    <n v="5532"/>
    <n v="0.68"/>
    <n v="1.06"/>
  </r>
  <r>
    <x v="1"/>
    <x v="0"/>
    <x v="2"/>
    <s v="San Benedetto"/>
    <s v="|13/13/38|"/>
    <n v="6588"/>
    <n v="1.1299999999999999"/>
    <n v="1.18"/>
  </r>
  <r>
    <x v="1"/>
    <x v="0"/>
    <x v="2"/>
    <s v="San Benedetto"/>
    <s v="|13/13/39|"/>
    <n v="5460"/>
    <n v="0.66"/>
    <n v="1.01"/>
  </r>
  <r>
    <x v="1"/>
    <x v="0"/>
    <x v="2"/>
    <s v="San Benedetto"/>
    <s v="|13/13/40|"/>
    <n v="7812"/>
    <n v="0.49"/>
    <n v="0.91"/>
  </r>
  <r>
    <x v="1"/>
    <x v="0"/>
    <x v="2"/>
    <s v="San Benedetto"/>
    <s v="|13/13/41|"/>
    <n v="4896"/>
    <n v="1.1100000000000001"/>
    <n v="1.01"/>
  </r>
  <r>
    <x v="1"/>
    <x v="0"/>
    <x v="2"/>
    <s v="San Benedetto"/>
    <s v="|13/13/43|"/>
    <n v="6252"/>
    <n v="1.08"/>
    <n v="0.95"/>
  </r>
  <r>
    <x v="1"/>
    <x v="0"/>
    <x v="2"/>
    <s v="San Benedetto"/>
    <s v="|13/99/01|"/>
    <n v="8136"/>
    <n v="0.6"/>
    <n v="0.99"/>
  </r>
  <r>
    <x v="1"/>
    <x v="0"/>
    <x v="2"/>
    <s v="San Benedetto"/>
    <s v="|13/99/02|"/>
    <n v="5988"/>
    <n v="0.89"/>
    <n v="1.05"/>
  </r>
  <r>
    <x v="1"/>
    <x v="0"/>
    <x v="2"/>
    <s v="San Benedetto"/>
    <s v="|13/99/03|"/>
    <n v="5280"/>
    <n v="1.19"/>
    <n v="1.03"/>
  </r>
  <r>
    <x v="1"/>
    <x v="0"/>
    <x v="2"/>
    <s v="San Benedetto"/>
    <s v="|13/99/04|"/>
    <n v="7020"/>
    <n v="0.59"/>
    <n v="1.01"/>
  </r>
  <r>
    <x v="1"/>
    <x v="0"/>
    <x v="2"/>
    <s v="San Benedetto"/>
    <s v="|13/99/05|"/>
    <n v="5640"/>
    <n v="0.81"/>
    <n v="0.96"/>
  </r>
  <r>
    <x v="1"/>
    <x v="0"/>
    <x v="2"/>
    <s v="San Benedetto"/>
    <s v="|13/99/06|"/>
    <n v="5544"/>
    <n v="0.47"/>
    <n v="0.93"/>
  </r>
  <r>
    <x v="1"/>
    <x v="0"/>
    <x v="2"/>
    <s v="San Benedetto"/>
    <s v="|13/99/07|"/>
    <n v="5052"/>
    <n v="0.61"/>
    <n v="0.98"/>
  </r>
  <r>
    <x v="1"/>
    <x v="0"/>
    <x v="2"/>
    <s v="San Benedetto"/>
    <s v="|13/99/08|"/>
    <n v="7884"/>
    <n v="0.93"/>
    <n v="0.96"/>
  </r>
  <r>
    <x v="1"/>
    <x v="0"/>
    <x v="2"/>
    <s v="San Benedetto"/>
    <s v="|13/99/09|"/>
    <n v="7992"/>
    <n v="1.2"/>
    <n v="1.07"/>
  </r>
  <r>
    <x v="1"/>
    <x v="0"/>
    <x v="2"/>
    <s v="San Benedetto"/>
    <s v="|13/99/10|"/>
    <n v="4896"/>
    <n v="0.9"/>
    <n v="0.9"/>
  </r>
  <r>
    <x v="1"/>
    <x v="0"/>
    <x v="2"/>
    <s v="San Benedetto"/>
    <s v="|13/99/11|"/>
    <n v="5292"/>
    <n v="0.43"/>
    <n v="1.06"/>
  </r>
  <r>
    <x v="1"/>
    <x v="0"/>
    <x v="2"/>
    <s v="San Benedetto"/>
    <s v="|13/99/14|"/>
    <n v="9300"/>
    <n v="1.1100000000000001"/>
    <n v="0.95"/>
  </r>
  <r>
    <x v="1"/>
    <x v="0"/>
    <x v="2"/>
    <s v="San Benedetto"/>
    <s v="|13/99/15|"/>
    <n v="7296"/>
    <n v="1.17"/>
    <n v="0.93"/>
  </r>
  <r>
    <x v="1"/>
    <x v="0"/>
    <x v="2"/>
    <s v="San Benedetto"/>
    <s v="|13/99/16|"/>
    <n v="8364"/>
    <n v="0.86"/>
    <n v="1.1200000000000001"/>
  </r>
  <r>
    <x v="1"/>
    <x v="0"/>
    <x v="2"/>
    <s v="San Benedetto"/>
    <s v="|13/99/17|"/>
    <n v="8232"/>
    <n v="1.2"/>
    <n v="1.03"/>
  </r>
  <r>
    <x v="1"/>
    <x v="0"/>
    <x v="2"/>
    <s v="San Benedetto"/>
    <s v="|13/99/18|"/>
    <n v="5868"/>
    <n v="1.1399999999999999"/>
    <n v="0.97"/>
  </r>
  <r>
    <x v="1"/>
    <x v="0"/>
    <x v="2"/>
    <s v="San Benedetto"/>
    <s v="|13/99/19|"/>
    <n v="7020"/>
    <n v="0.51"/>
    <n v="1.1100000000000001"/>
  </r>
  <r>
    <x v="1"/>
    <x v="0"/>
    <x v="2"/>
    <s v="San Benedetto"/>
    <s v="|13/99/20|"/>
    <n v="7608"/>
    <n v="0.77"/>
    <n v="0.9"/>
  </r>
  <r>
    <x v="1"/>
    <x v="0"/>
    <x v="2"/>
    <s v="San Benedetto"/>
    <s v="|13/99/21|"/>
    <n v="7704"/>
    <n v="1.07"/>
    <n v="0.91"/>
  </r>
  <r>
    <x v="1"/>
    <x v="0"/>
    <x v="2"/>
    <s v="San Benedetto"/>
    <s v="|13/99/51|"/>
    <n v="5316"/>
    <n v="0.62"/>
    <n v="1.03"/>
  </r>
  <r>
    <x v="1"/>
    <x v="0"/>
    <x v="3"/>
    <s v="San Benedetto"/>
    <s v="|13/05/01|"/>
    <n v="72"/>
    <n v="1.1100000000000001"/>
    <n v="1.23"/>
  </r>
  <r>
    <x v="1"/>
    <x v="0"/>
    <x v="3"/>
    <s v="San Benedetto"/>
    <s v="|13/05/02|"/>
    <n v="4000"/>
    <n v="1.1599999999999999"/>
    <n v="1.24"/>
  </r>
  <r>
    <x v="1"/>
    <x v="0"/>
    <x v="3"/>
    <s v="San Benedetto"/>
    <s v="|13/05/04|"/>
    <n v="132"/>
    <n v="1.2"/>
    <n v="1.37"/>
  </r>
  <r>
    <x v="1"/>
    <x v="0"/>
    <x v="4"/>
    <s v="San Benedetto"/>
    <s v="|13/12/87|"/>
    <n v="540"/>
    <n v="4.95"/>
    <n v="5.21"/>
  </r>
  <r>
    <x v="1"/>
    <x v="0"/>
    <x v="4"/>
    <s v="San Benedetto"/>
    <s v="|13/13/01|"/>
    <n v="432"/>
    <n v="4.99"/>
    <n v="5.18"/>
  </r>
  <r>
    <x v="1"/>
    <x v="0"/>
    <x v="4"/>
    <s v="San Benedetto"/>
    <s v="|13/13/02|"/>
    <n v="312"/>
    <n v="4.1500000000000004"/>
    <n v="5.12"/>
  </r>
  <r>
    <x v="1"/>
    <x v="0"/>
    <x v="4"/>
    <s v="San Benedetto"/>
    <s v="|13/13/03|"/>
    <n v="624"/>
    <n v="4.92"/>
    <n v="5.24"/>
  </r>
  <r>
    <x v="1"/>
    <x v="0"/>
    <x v="4"/>
    <s v="San Benedetto"/>
    <s v="|13/13/04|"/>
    <n v="672"/>
    <n v="4.03"/>
    <n v="5.1100000000000003"/>
  </r>
  <r>
    <x v="1"/>
    <x v="0"/>
    <x v="4"/>
    <s v="San Benedetto"/>
    <s v="|13/13/05|"/>
    <n v="492"/>
    <n v="4.9800000000000004"/>
    <n v="5.13"/>
  </r>
  <r>
    <x v="1"/>
    <x v="0"/>
    <x v="4"/>
    <s v="San Benedetto"/>
    <s v="|13/13/06|"/>
    <n v="684"/>
    <n v="4.3"/>
    <n v="5.14"/>
  </r>
  <r>
    <x v="1"/>
    <x v="0"/>
    <x v="4"/>
    <s v="San Benedetto"/>
    <s v="|13/13/07|"/>
    <n v="264"/>
    <n v="4.01"/>
    <n v="5.36"/>
  </r>
  <r>
    <x v="1"/>
    <x v="0"/>
    <x v="4"/>
    <s v="San Benedetto"/>
    <s v="|13/13/08|"/>
    <n v="372"/>
    <n v="4.95"/>
    <n v="5.26"/>
  </r>
  <r>
    <x v="1"/>
    <x v="0"/>
    <x v="4"/>
    <s v="San Benedetto"/>
    <s v="|13/13/09|"/>
    <n v="456"/>
    <n v="4.72"/>
    <n v="5.25"/>
  </r>
  <r>
    <x v="1"/>
    <x v="0"/>
    <x v="4"/>
    <s v="San Benedetto"/>
    <s v="|13/13/10|"/>
    <n v="564"/>
    <n v="4.25"/>
    <n v="5.35"/>
  </r>
  <r>
    <x v="1"/>
    <x v="0"/>
    <x v="4"/>
    <s v="San Benedetto"/>
    <s v="|13/13/11|"/>
    <n v="312"/>
    <n v="4.5"/>
    <n v="5.31"/>
  </r>
  <r>
    <x v="1"/>
    <x v="0"/>
    <x v="4"/>
    <s v="San Benedetto"/>
    <s v="|13/13/12|"/>
    <n v="384"/>
    <n v="4.68"/>
    <n v="5.05"/>
  </r>
  <r>
    <x v="1"/>
    <x v="0"/>
    <x v="4"/>
    <s v="San Benedetto"/>
    <s v="|13/13/13|"/>
    <n v="564"/>
    <n v="4.47"/>
    <n v="5.15"/>
  </r>
  <r>
    <x v="1"/>
    <x v="0"/>
    <x v="4"/>
    <s v="San Benedetto"/>
    <s v="|13/13/14|"/>
    <n v="252"/>
    <n v="4.8600000000000003"/>
    <n v="5.1100000000000003"/>
  </r>
  <r>
    <x v="1"/>
    <x v="0"/>
    <x v="4"/>
    <s v="San Benedetto"/>
    <s v="|13/13/15|"/>
    <n v="504"/>
    <n v="4.66"/>
    <n v="5.3"/>
  </r>
  <r>
    <x v="1"/>
    <x v="0"/>
    <x v="4"/>
    <s v="San Benedetto"/>
    <s v="|13/13/16|"/>
    <n v="324"/>
    <n v="4.3"/>
    <n v="5.13"/>
  </r>
  <r>
    <x v="1"/>
    <x v="0"/>
    <x v="4"/>
    <s v="San Benedetto"/>
    <s v="|13/13/17|"/>
    <n v="552"/>
    <n v="4.78"/>
    <n v="5.38"/>
  </r>
  <r>
    <x v="1"/>
    <x v="0"/>
    <x v="4"/>
    <s v="San Benedetto"/>
    <s v="|13/13/18|"/>
    <n v="444"/>
    <n v="4.42"/>
    <n v="5.19"/>
  </r>
  <r>
    <x v="1"/>
    <x v="0"/>
    <x v="4"/>
    <s v="San Benedetto"/>
    <s v="|13/13/20|"/>
    <n v="708"/>
    <n v="4.1399999999999997"/>
    <n v="5.13"/>
  </r>
  <r>
    <x v="1"/>
    <x v="0"/>
    <x v="4"/>
    <s v="San Benedetto"/>
    <s v="|13/13/21|"/>
    <n v="504"/>
    <n v="4.97"/>
    <n v="5.29"/>
  </r>
  <r>
    <x v="1"/>
    <x v="0"/>
    <x v="4"/>
    <s v="San Benedetto"/>
    <s v="|13/13/22|"/>
    <n v="468"/>
    <n v="4.54"/>
    <n v="5.34"/>
  </r>
  <r>
    <x v="1"/>
    <x v="0"/>
    <x v="4"/>
    <s v="San Benedetto"/>
    <s v="|13/13/24|"/>
    <n v="252"/>
    <n v="4"/>
    <n v="5.33"/>
  </r>
  <r>
    <x v="1"/>
    <x v="0"/>
    <x v="4"/>
    <s v="San Benedetto"/>
    <s v="|13/13/44|"/>
    <n v="648"/>
    <n v="4.4000000000000004"/>
    <n v="5.0599999999999996"/>
  </r>
  <r>
    <x v="1"/>
    <x v="0"/>
    <x v="4"/>
    <s v="San Benedetto"/>
    <s v="|13/99/13|"/>
    <n v="432"/>
    <n v="4.92"/>
    <n v="5.05"/>
  </r>
  <r>
    <x v="1"/>
    <x v="0"/>
    <x v="4"/>
    <s v="San Benedetto"/>
    <s v="|13/99/22|"/>
    <n v="444"/>
    <n v="4.6399999999999997"/>
    <n v="5.37"/>
  </r>
  <r>
    <x v="1"/>
    <x v="0"/>
    <x v="4"/>
    <s v="San Benedetto"/>
    <s v="|13/99/23|"/>
    <n v="576"/>
    <n v="4.88"/>
    <n v="5.38"/>
  </r>
  <r>
    <x v="1"/>
    <x v="0"/>
    <x v="4"/>
    <s v="San Benedetto"/>
    <s v="|13/99/28|"/>
    <n v="408"/>
    <n v="4.43"/>
    <n v="5.03"/>
  </r>
  <r>
    <x v="1"/>
    <x v="0"/>
    <x v="7"/>
    <s v="Taylor farms"/>
    <s v="|28/02/01|"/>
    <n v="768"/>
    <n v="2.5499999999999998"/>
    <n v="3.87"/>
  </r>
  <r>
    <x v="1"/>
    <x v="0"/>
    <x v="7"/>
    <s v="Taylor farms"/>
    <s v="|28/02/02|"/>
    <n v="768"/>
    <n v="2.4900000000000002"/>
    <n v="3.8"/>
  </r>
  <r>
    <x v="1"/>
    <x v="0"/>
    <x v="7"/>
    <s v="Taylor farms"/>
    <s v="|28/02/03|"/>
    <n v="864"/>
    <n v="2.7"/>
    <n v="3.62"/>
  </r>
  <r>
    <x v="1"/>
    <x v="0"/>
    <x v="7"/>
    <s v="Taylor farms"/>
    <s v="|28/02/04|"/>
    <n v="804"/>
    <n v="2.99"/>
    <n v="3.7"/>
  </r>
  <r>
    <x v="1"/>
    <x v="0"/>
    <x v="7"/>
    <s v="Taylor farms"/>
    <s v="|28/02/05|"/>
    <n v="1176"/>
    <n v="2.64"/>
    <n v="3.33"/>
  </r>
  <r>
    <x v="1"/>
    <x v="0"/>
    <x v="7"/>
    <s v="Taylor farms"/>
    <s v="|28/02/06|"/>
    <n v="960"/>
    <n v="2.92"/>
    <n v="3.84"/>
  </r>
  <r>
    <x v="1"/>
    <x v="0"/>
    <x v="7"/>
    <s v="Taylor farms"/>
    <s v="|28/02/07|"/>
    <n v="612"/>
    <n v="2.59"/>
    <n v="3.46"/>
  </r>
  <r>
    <x v="1"/>
    <x v="0"/>
    <x v="4"/>
    <s v="Beiersdorf"/>
    <s v="|39/01/01|"/>
    <n v="264"/>
    <n v="4.49"/>
    <n v="5.19"/>
  </r>
  <r>
    <x v="1"/>
    <x v="0"/>
    <x v="4"/>
    <s v="Beiersdorf"/>
    <s v="|39/01/02|"/>
    <n v="528"/>
    <n v="4.68"/>
    <n v="5.09"/>
  </r>
  <r>
    <x v="1"/>
    <x v="0"/>
    <x v="4"/>
    <s v="Beiersdorf"/>
    <s v="|39/01/03|"/>
    <n v="504"/>
    <n v="4.1399999999999997"/>
    <n v="5.35"/>
  </r>
  <r>
    <x v="1"/>
    <x v="0"/>
    <x v="4"/>
    <s v="Beiersdorf"/>
    <s v="|39/01/04|"/>
    <n v="648"/>
    <n v="4.05"/>
    <n v="5.2"/>
  </r>
  <r>
    <x v="1"/>
    <x v="0"/>
    <x v="4"/>
    <s v="Beiersdorf"/>
    <s v="|39/01/05|"/>
    <n v="432"/>
    <n v="4.93"/>
    <n v="5.36"/>
  </r>
  <r>
    <x v="1"/>
    <x v="0"/>
    <x v="4"/>
    <s v="Beiersdorf"/>
    <s v="|39/01/06|"/>
    <n v="360"/>
    <n v="4.58"/>
    <n v="5.24"/>
  </r>
  <r>
    <x v="1"/>
    <x v="0"/>
    <x v="4"/>
    <s v="Beiersdorf"/>
    <s v="|39/01/07|"/>
    <n v="576"/>
    <n v="4.5"/>
    <n v="5.4"/>
  </r>
  <r>
    <x v="1"/>
    <x v="0"/>
    <x v="4"/>
    <s v="Beiersdorf"/>
    <s v="|39/01/30|"/>
    <n v="588"/>
    <n v="4.21"/>
    <n v="5.0199999999999996"/>
  </r>
  <r>
    <x v="1"/>
    <x v="0"/>
    <x v="3"/>
    <s v="Famous Grousse"/>
    <s v="|26/01/01|"/>
    <n v="96"/>
    <n v="1.04"/>
    <n v="1.3"/>
  </r>
  <r>
    <x v="1"/>
    <x v="0"/>
    <x v="3"/>
    <s v="Famous Grousse"/>
    <s v="|26/01/02|"/>
    <n v="132"/>
    <n v="1.07"/>
    <n v="1.36"/>
  </r>
  <r>
    <x v="1"/>
    <x v="0"/>
    <x v="3"/>
    <s v="Famous Grousse"/>
    <s v="|26/01/03|"/>
    <n v="168"/>
    <n v="1.0900000000000001"/>
    <n v="1.3"/>
  </r>
  <r>
    <x v="1"/>
    <x v="0"/>
    <x v="1"/>
    <s v="Ferrero"/>
    <s v="|48/01/41|"/>
    <n v="480"/>
    <n v="5.8666666666666663"/>
    <n v="7.62"/>
  </r>
  <r>
    <x v="1"/>
    <x v="0"/>
    <x v="5"/>
    <s v="Ferrero"/>
    <s v="|48/01/01|"/>
    <n v="816"/>
    <n v="1.23"/>
    <n v="1.66"/>
  </r>
  <r>
    <x v="1"/>
    <x v="0"/>
    <x v="5"/>
    <s v="Ferrero"/>
    <s v="|48/01/02|"/>
    <n v="1008"/>
    <n v="1.28"/>
    <n v="1.61"/>
  </r>
  <r>
    <x v="1"/>
    <x v="0"/>
    <x v="5"/>
    <s v="Ferrero"/>
    <s v="|48/01/03|"/>
    <n v="672"/>
    <n v="1.4"/>
    <n v="1.79"/>
  </r>
  <r>
    <x v="1"/>
    <x v="0"/>
    <x v="5"/>
    <s v="Ferrero"/>
    <s v="|48/01/04|"/>
    <n v="864"/>
    <n v="1.17"/>
    <n v="1.65"/>
  </r>
  <r>
    <x v="1"/>
    <x v="0"/>
    <x v="5"/>
    <s v="Ferrero"/>
    <s v="|48/01/05|"/>
    <n v="912"/>
    <n v="1.45"/>
    <n v="1.71"/>
  </r>
  <r>
    <x v="1"/>
    <x v="0"/>
    <x v="5"/>
    <s v="Ferrero"/>
    <s v="|48/01/06|"/>
    <n v="1212"/>
    <n v="1.28"/>
    <n v="1.84"/>
  </r>
  <r>
    <x v="1"/>
    <x v="0"/>
    <x v="5"/>
    <s v="Ferrero"/>
    <s v="|48/01/07|"/>
    <n v="576"/>
    <n v="1.38"/>
    <n v="1.73"/>
  </r>
  <r>
    <x v="1"/>
    <x v="0"/>
    <x v="5"/>
    <s v="Ferrero"/>
    <s v="|48/01/08|"/>
    <n v="696"/>
    <n v="1.37"/>
    <n v="1.79"/>
  </r>
  <r>
    <x v="1"/>
    <x v="0"/>
    <x v="5"/>
    <s v="Ferrero"/>
    <s v="|48/01/09|"/>
    <n v="900"/>
    <n v="1.41"/>
    <n v="1.61"/>
  </r>
  <r>
    <x v="1"/>
    <x v="0"/>
    <x v="5"/>
    <s v="Ferrero"/>
    <s v="|48/01/10|"/>
    <n v="984"/>
    <n v="1.43"/>
    <n v="1.76"/>
  </r>
  <r>
    <x v="1"/>
    <x v="0"/>
    <x v="5"/>
    <s v="Ferrero"/>
    <s v="|48/01/11|"/>
    <n v="960"/>
    <n v="1.1499999999999999"/>
    <n v="1.63"/>
  </r>
  <r>
    <x v="1"/>
    <x v="0"/>
    <x v="5"/>
    <s v="Ferrero"/>
    <s v="|48/01/12|"/>
    <n v="636"/>
    <n v="1.1100000000000001"/>
    <n v="1.85"/>
  </r>
  <r>
    <x v="1"/>
    <x v="0"/>
    <x v="5"/>
    <s v="Ferrero"/>
    <s v="|48/01/13|"/>
    <n v="948"/>
    <n v="1.48"/>
    <n v="1.82"/>
  </r>
  <r>
    <x v="1"/>
    <x v="0"/>
    <x v="5"/>
    <s v="Ferrero"/>
    <s v="|48/01/14|"/>
    <n v="1248"/>
    <n v="1.42"/>
    <n v="1.78"/>
  </r>
  <r>
    <x v="1"/>
    <x v="0"/>
    <x v="5"/>
    <s v="Ferrero"/>
    <s v="|48/01/15|"/>
    <n v="816"/>
    <n v="1.1200000000000001"/>
    <n v="1.77"/>
  </r>
  <r>
    <x v="1"/>
    <x v="0"/>
    <x v="5"/>
    <s v="Ferrero"/>
    <s v="|48/01/16|"/>
    <n v="804"/>
    <n v="1.27"/>
    <n v="1.7"/>
  </r>
  <r>
    <x v="1"/>
    <x v="0"/>
    <x v="5"/>
    <s v="Ferrero"/>
    <s v="|48/01/17|"/>
    <n v="1008"/>
    <n v="1.25"/>
    <n v="1.76"/>
  </r>
  <r>
    <x v="1"/>
    <x v="0"/>
    <x v="5"/>
    <s v="Ferrero"/>
    <s v="|48/01/18|"/>
    <n v="972"/>
    <n v="1.43"/>
    <n v="1.74"/>
  </r>
  <r>
    <x v="1"/>
    <x v="0"/>
    <x v="5"/>
    <s v="Ferrero"/>
    <s v="|48/01/19|"/>
    <n v="1140"/>
    <n v="1.27"/>
    <n v="1.71"/>
  </r>
  <r>
    <x v="1"/>
    <x v="0"/>
    <x v="5"/>
    <s v="Ferrero"/>
    <s v="|48/01/20|"/>
    <n v="804"/>
    <n v="1.24"/>
    <n v="1.64"/>
  </r>
  <r>
    <x v="1"/>
    <x v="0"/>
    <x v="5"/>
    <s v="Ferrero"/>
    <s v="|48/01/21|"/>
    <n v="984"/>
    <n v="1.36"/>
    <n v="1.75"/>
  </r>
  <r>
    <x v="1"/>
    <x v="0"/>
    <x v="5"/>
    <s v="Ferrero"/>
    <s v="|48/01/22|"/>
    <n v="780"/>
    <n v="1.48"/>
    <n v="1.84"/>
  </r>
  <r>
    <x v="1"/>
    <x v="0"/>
    <x v="5"/>
    <s v="Ferrero"/>
    <s v="|48/01/23|"/>
    <n v="672"/>
    <n v="1.36"/>
    <n v="1.8"/>
  </r>
  <r>
    <x v="1"/>
    <x v="0"/>
    <x v="5"/>
    <s v="Ferrero"/>
    <s v="|48/01/24|"/>
    <n v="684"/>
    <n v="1.1599999999999999"/>
    <n v="1.77"/>
  </r>
  <r>
    <x v="1"/>
    <x v="0"/>
    <x v="5"/>
    <s v="Ferrero"/>
    <s v="|48/01/25|"/>
    <n v="1140"/>
    <n v="1.1599999999999999"/>
    <n v="1.69"/>
  </r>
  <r>
    <x v="1"/>
    <x v="0"/>
    <x v="5"/>
    <s v="Ferrero"/>
    <s v="|48/01/26|"/>
    <n v="984"/>
    <n v="1.36"/>
    <n v="1.74"/>
  </r>
  <r>
    <x v="1"/>
    <x v="0"/>
    <x v="5"/>
    <s v="Ferrero"/>
    <s v="|48/01/27|"/>
    <n v="900"/>
    <n v="1.34"/>
    <n v="1.87"/>
  </r>
  <r>
    <x v="1"/>
    <x v="0"/>
    <x v="5"/>
    <s v="Ferrero"/>
    <s v="|48/01/28|"/>
    <n v="1140"/>
    <n v="1.36"/>
    <n v="1.78"/>
  </r>
  <r>
    <x v="1"/>
    <x v="0"/>
    <x v="5"/>
    <s v="Ferrero"/>
    <s v="|48/01/29|"/>
    <n v="684"/>
    <n v="1.34"/>
    <n v="1.6"/>
  </r>
  <r>
    <x v="1"/>
    <x v="0"/>
    <x v="5"/>
    <s v="Ferrero"/>
    <s v="|48/01/30|"/>
    <n v="1008"/>
    <n v="1.36"/>
    <n v="1.65"/>
  </r>
  <r>
    <x v="1"/>
    <x v="0"/>
    <x v="5"/>
    <s v="Ferrero"/>
    <s v="|48/01/31|"/>
    <n v="1032"/>
    <n v="1.31"/>
    <n v="1.89"/>
  </r>
  <r>
    <x v="1"/>
    <x v="0"/>
    <x v="5"/>
    <s v="Ferrero"/>
    <s v="|48/01/32|"/>
    <n v="660"/>
    <n v="1.3"/>
    <n v="1.83"/>
  </r>
  <r>
    <x v="1"/>
    <x v="0"/>
    <x v="5"/>
    <s v="Ferrero"/>
    <s v="|48/01/33|"/>
    <n v="996"/>
    <n v="1.47"/>
    <n v="1.74"/>
  </r>
  <r>
    <x v="1"/>
    <x v="0"/>
    <x v="5"/>
    <s v="Ferrero"/>
    <s v="|48/01/34|"/>
    <n v="972"/>
    <n v="1.5"/>
    <n v="1.85"/>
  </r>
  <r>
    <x v="1"/>
    <x v="0"/>
    <x v="5"/>
    <s v="Ferrero"/>
    <s v="|48/01/35|"/>
    <n v="1092"/>
    <n v="1.37"/>
    <n v="1.72"/>
  </r>
  <r>
    <x v="1"/>
    <x v="0"/>
    <x v="5"/>
    <s v="Ferrero"/>
    <s v="|48/01/36|"/>
    <n v="708"/>
    <n v="1.17"/>
    <n v="1.82"/>
  </r>
  <r>
    <x v="1"/>
    <x v="0"/>
    <x v="5"/>
    <s v="Ferrero"/>
    <s v="|48/01/37|"/>
    <n v="768"/>
    <n v="1.2"/>
    <n v="1.82"/>
  </r>
  <r>
    <x v="1"/>
    <x v="0"/>
    <x v="5"/>
    <s v="Ferrero"/>
    <s v="|48/01/38|"/>
    <n v="996"/>
    <n v="1.27"/>
    <n v="1.61"/>
  </r>
  <r>
    <x v="1"/>
    <x v="0"/>
    <x v="5"/>
    <s v="Ferrero"/>
    <s v="|48/01/39|"/>
    <n v="960"/>
    <n v="1.49"/>
    <n v="1.64"/>
  </r>
  <r>
    <x v="1"/>
    <x v="0"/>
    <x v="5"/>
    <s v="Ferrero"/>
    <s v="|48/01/40|"/>
    <n v="1008"/>
    <n v="1.4"/>
    <n v="1.76"/>
  </r>
  <r>
    <x v="1"/>
    <x v="0"/>
    <x v="5"/>
    <s v="Ferrero"/>
    <s v="|48/01/42|"/>
    <n v="1092"/>
    <n v="1.1200000000000001"/>
    <n v="1.65"/>
  </r>
  <r>
    <x v="1"/>
    <x v="0"/>
    <x v="5"/>
    <s v="Ferrero"/>
    <s v="|48/01/43|"/>
    <n v="1188"/>
    <n v="1.5"/>
    <n v="1.7"/>
  </r>
  <r>
    <x v="1"/>
    <x v="0"/>
    <x v="5"/>
    <s v="Ferrero"/>
    <s v="|48/01/44|"/>
    <n v="612"/>
    <n v="1.1100000000000001"/>
    <n v="1.78"/>
  </r>
  <r>
    <x v="1"/>
    <x v="0"/>
    <x v="5"/>
    <s v="Ferrero"/>
    <s v="|48/01/45|"/>
    <n v="936"/>
    <n v="1.22"/>
    <n v="1.78"/>
  </r>
  <r>
    <x v="1"/>
    <x v="0"/>
    <x v="5"/>
    <s v="Ferrero"/>
    <s v="|48/01/46|"/>
    <n v="912"/>
    <n v="1.21"/>
    <n v="1.8"/>
  </r>
  <r>
    <x v="1"/>
    <x v="0"/>
    <x v="5"/>
    <s v="Ferrero"/>
    <s v="|48/01/47|"/>
    <n v="972"/>
    <n v="1.25"/>
    <n v="1.86"/>
  </r>
  <r>
    <x v="1"/>
    <x v="0"/>
    <x v="5"/>
    <s v="Ferrero"/>
    <s v="|48/01/48|"/>
    <n v="876"/>
    <n v="1.21"/>
    <n v="1.62"/>
  </r>
  <r>
    <x v="1"/>
    <x v="0"/>
    <x v="5"/>
    <s v="Ferrero"/>
    <s v="|48/01/49|"/>
    <n v="1152"/>
    <n v="1.27"/>
    <n v="1.78"/>
  </r>
  <r>
    <x v="1"/>
    <x v="0"/>
    <x v="5"/>
    <s v="Ferrero"/>
    <s v="|48/01/50|"/>
    <n v="936"/>
    <n v="1.48"/>
    <n v="1.89"/>
  </r>
  <r>
    <x v="1"/>
    <x v="0"/>
    <x v="5"/>
    <s v="Ferrero"/>
    <s v="|48/01/51|"/>
    <n v="1092"/>
    <n v="1.47"/>
    <n v="1.73"/>
  </r>
  <r>
    <x v="1"/>
    <x v="0"/>
    <x v="5"/>
    <s v="Ferrero"/>
    <s v="|48/01/52|"/>
    <n v="1320"/>
    <n v="1.38"/>
    <n v="1.69"/>
  </r>
  <r>
    <x v="1"/>
    <x v="0"/>
    <x v="5"/>
    <s v="Ferrero"/>
    <s v="|48/01/53|"/>
    <n v="696"/>
    <n v="1.49"/>
    <n v="1.67"/>
  </r>
  <r>
    <x v="1"/>
    <x v="0"/>
    <x v="5"/>
    <s v="Ferrero"/>
    <s v="|48/01/54|"/>
    <n v="1068"/>
    <n v="1.35"/>
    <n v="1.82"/>
  </r>
  <r>
    <x v="1"/>
    <x v="0"/>
    <x v="5"/>
    <s v="Ferrero"/>
    <s v="|48/01/55|"/>
    <n v="684"/>
    <n v="1.5"/>
    <n v="1.85"/>
  </r>
  <r>
    <x v="1"/>
    <x v="0"/>
    <x v="5"/>
    <s v="Ferrero"/>
    <s v="|48/01/56|"/>
    <n v="900"/>
    <n v="1.17"/>
    <n v="1.84"/>
  </r>
  <r>
    <x v="1"/>
    <x v="0"/>
    <x v="5"/>
    <s v="Ferrero"/>
    <s v="|48/01/57|"/>
    <n v="864"/>
    <n v="1.1299999999999999"/>
    <n v="1.89"/>
  </r>
  <r>
    <x v="1"/>
    <x v="0"/>
    <x v="5"/>
    <s v="Ferrero"/>
    <s v="|48/01/58|"/>
    <n v="1032"/>
    <n v="1.22"/>
    <n v="1.89"/>
  </r>
  <r>
    <x v="1"/>
    <x v="0"/>
    <x v="5"/>
    <s v="Ferrero"/>
    <s v="|48/01/59|"/>
    <n v="1080"/>
    <n v="1.49"/>
    <n v="1.66"/>
  </r>
  <r>
    <x v="1"/>
    <x v="0"/>
    <x v="5"/>
    <s v="Ferrero"/>
    <s v="|48/01/60|"/>
    <n v="1176"/>
    <n v="1.2"/>
    <n v="1.74"/>
  </r>
  <r>
    <x v="1"/>
    <x v="0"/>
    <x v="5"/>
    <s v="Ferrero"/>
    <s v="|48/01/61|"/>
    <n v="1020"/>
    <n v="1.42"/>
    <n v="1.73"/>
  </r>
  <r>
    <x v="1"/>
    <x v="0"/>
    <x v="5"/>
    <s v="Ferrero"/>
    <s v="|48/01/62|"/>
    <n v="1164"/>
    <n v="1.2"/>
    <n v="1.7"/>
  </r>
  <r>
    <x v="1"/>
    <x v="0"/>
    <x v="6"/>
    <s v="Cioccolatti Italiani"/>
    <s v="|63/03/08|"/>
    <n v="1224"/>
    <n v="2.48"/>
    <n v="3.43"/>
  </r>
  <r>
    <x v="1"/>
    <x v="0"/>
    <x v="6"/>
    <s v="Cioccolatti Italiani"/>
    <s v="|63/03/09|"/>
    <n v="1296"/>
    <n v="2.56"/>
    <n v="3.8"/>
  </r>
  <r>
    <x v="1"/>
    <x v="0"/>
    <x v="6"/>
    <s v="Cioccolatti Italiani"/>
    <s v="|63/03/10|"/>
    <n v="1296"/>
    <n v="2.83"/>
    <n v="3.37"/>
  </r>
  <r>
    <x v="1"/>
    <x v="0"/>
    <x v="6"/>
    <s v="Cioccolatti Italiani"/>
    <s v="|63/03/11|"/>
    <n v="1464"/>
    <n v="2.91"/>
    <n v="3.81"/>
  </r>
  <r>
    <x v="1"/>
    <x v="0"/>
    <x v="6"/>
    <s v="Cioccolatti Italiani"/>
    <s v="|63/03/12|"/>
    <n v="2124"/>
    <n v="2.86"/>
    <n v="3.87"/>
  </r>
  <r>
    <x v="1"/>
    <x v="0"/>
    <x v="1"/>
    <s v="Mindi"/>
    <s v="|79/01/48|"/>
    <n v="444"/>
    <n v="5.6133333333333333"/>
    <n v="8.0399999999999991"/>
  </r>
  <r>
    <x v="1"/>
    <x v="0"/>
    <x v="1"/>
    <s v="Mindi"/>
    <s v="|79/01/49|"/>
    <n v="420"/>
    <n v="6.4866666666666664"/>
    <n v="8.4666666666666668"/>
  </r>
  <r>
    <x v="1"/>
    <x v="0"/>
    <x v="1"/>
    <s v="Mindi"/>
    <s v="|79/01/79|"/>
    <n v="612"/>
    <n v="6.3466666666666667"/>
    <n v="7.7266666666666666"/>
  </r>
  <r>
    <x v="1"/>
    <x v="0"/>
    <x v="7"/>
    <s v="Spani"/>
    <s v="|99/01/05|"/>
    <n v="984"/>
    <n v="2.5"/>
    <n v="3.79"/>
  </r>
  <r>
    <x v="1"/>
    <x v="0"/>
    <x v="7"/>
    <s v="Spani"/>
    <s v="|99/01/06|"/>
    <n v="1092"/>
    <n v="2.4700000000000002"/>
    <n v="3.4"/>
  </r>
  <r>
    <x v="1"/>
    <x v="0"/>
    <x v="7"/>
    <s v="Spani"/>
    <s v="|99/01/10|"/>
    <n v="672"/>
    <n v="2.4500000000000002"/>
    <n v="3.31"/>
  </r>
  <r>
    <x v="1"/>
    <x v="0"/>
    <x v="7"/>
    <s v="Spani"/>
    <s v="|99/01/11|"/>
    <n v="960"/>
    <n v="2.94"/>
    <n v="3.32"/>
  </r>
  <r>
    <x v="1"/>
    <x v="0"/>
    <x v="6"/>
    <s v="Grom"/>
    <s v="|09/04/11|"/>
    <n v="2616"/>
    <n v="2.93"/>
    <n v="3.67"/>
  </r>
  <r>
    <x v="1"/>
    <x v="0"/>
    <x v="6"/>
    <s v="Grom"/>
    <s v="|09/04/12|"/>
    <n v="2160"/>
    <n v="2.3199999999999998"/>
    <n v="3.35"/>
  </r>
  <r>
    <x v="1"/>
    <x v="0"/>
    <x v="6"/>
    <s v="Grom"/>
    <s v="|09/04/13|"/>
    <n v="1344"/>
    <n v="2.95"/>
    <n v="3.7"/>
  </r>
  <r>
    <x v="1"/>
    <x v="0"/>
    <x v="6"/>
    <s v="Grom"/>
    <s v="|09/04/14|"/>
    <n v="1536"/>
    <n v="2.84"/>
    <n v="3.63"/>
  </r>
  <r>
    <x v="1"/>
    <x v="0"/>
    <x v="6"/>
    <s v="Grom"/>
    <s v="|09/04/15|"/>
    <n v="2220"/>
    <n v="2.59"/>
    <n v="3.6"/>
  </r>
  <r>
    <x v="1"/>
    <x v="0"/>
    <x v="6"/>
    <s v="Rivareno"/>
    <s v="|99/06/01|"/>
    <n v="2136"/>
    <n v="2.88"/>
    <n v="3.89"/>
  </r>
  <r>
    <x v="1"/>
    <x v="0"/>
    <x v="6"/>
    <s v="Rivareno"/>
    <s v="|99/06/02|"/>
    <n v="2028"/>
    <n v="2.83"/>
    <n v="3.72"/>
  </r>
  <r>
    <x v="1"/>
    <x v="0"/>
    <x v="6"/>
    <s v="L'angolo vicino"/>
    <s v="|06/04/01|"/>
    <n v="2028"/>
    <n v="2.75"/>
    <n v="3.47"/>
  </r>
  <r>
    <x v="1"/>
    <x v="0"/>
    <x v="6"/>
    <s v="L'angolo vicino"/>
    <s v="|06/04/03|"/>
    <n v="2580"/>
    <n v="2.4"/>
    <n v="3.47"/>
  </r>
  <r>
    <x v="1"/>
    <x v="0"/>
    <x v="6"/>
    <s v="L'angolo vicino"/>
    <s v="|06/04/11|"/>
    <n v="1812"/>
    <n v="2.54"/>
    <n v="3.77"/>
  </r>
  <r>
    <x v="1"/>
    <x v="0"/>
    <x v="6"/>
    <s v="L'angolo vicino"/>
    <s v="|06/04/12|"/>
    <n v="2724"/>
    <n v="2.5499999999999998"/>
    <n v="3.67"/>
  </r>
  <r>
    <x v="1"/>
    <x v="0"/>
    <x v="6"/>
    <s v="L'angolo vicino"/>
    <s v="|06/04/13|"/>
    <n v="2568"/>
    <n v="2.81"/>
    <n v="3.8"/>
  </r>
  <r>
    <x v="1"/>
    <x v="0"/>
    <x v="6"/>
    <s v="L'angolo vicino"/>
    <s v="|06/04/20|"/>
    <n v="1452"/>
    <n v="2.4700000000000002"/>
    <n v="3.9"/>
  </r>
  <r>
    <x v="1"/>
    <x v="0"/>
    <x v="6"/>
    <s v="Sadand"/>
    <s v="|07/07/01|"/>
    <n v="1656"/>
    <n v="2.37"/>
    <n v="3.42"/>
  </r>
  <r>
    <x v="1"/>
    <x v="0"/>
    <x v="6"/>
    <s v="Sadand"/>
    <s v="|07/07/02|"/>
    <n v="2508"/>
    <n v="2.79"/>
    <n v="3.81"/>
  </r>
  <r>
    <x v="1"/>
    <x v="0"/>
    <x v="6"/>
    <s v="Sadand"/>
    <s v="|07/07/03|"/>
    <n v="2328"/>
    <n v="2.93"/>
    <n v="3.53"/>
  </r>
  <r>
    <x v="1"/>
    <x v="0"/>
    <x v="6"/>
    <s v="Sadand"/>
    <s v="|07/07/04|"/>
    <n v="2172"/>
    <n v="2.9"/>
    <n v="3.93"/>
  </r>
  <r>
    <x v="1"/>
    <x v="0"/>
    <x v="6"/>
    <s v="Sadand"/>
    <s v="|07/07/05|"/>
    <n v="2400"/>
    <n v="2.57"/>
    <n v="3.39"/>
  </r>
  <r>
    <x v="1"/>
    <x v="0"/>
    <x v="6"/>
    <s v="Sadand"/>
    <s v="|07/07/06|"/>
    <n v="1308"/>
    <n v="2.79"/>
    <n v="3.79"/>
  </r>
  <r>
    <x v="1"/>
    <x v="0"/>
    <x v="6"/>
    <s v="Sadand"/>
    <s v="|07/07/07|"/>
    <n v="2520"/>
    <n v="2.5499999999999998"/>
    <n v="3.78"/>
  </r>
  <r>
    <x v="1"/>
    <x v="0"/>
    <x v="6"/>
    <s v="Sadand"/>
    <s v="|07/07/08|"/>
    <n v="2628"/>
    <n v="2.83"/>
    <n v="3.43"/>
  </r>
  <r>
    <x v="1"/>
    <x v="0"/>
    <x v="6"/>
    <s v="Sadand"/>
    <s v="|07/07/09|"/>
    <n v="1272"/>
    <n v="2.39"/>
    <n v="3.32"/>
  </r>
  <r>
    <x v="1"/>
    <x v="0"/>
    <x v="6"/>
    <s v="Sadand"/>
    <s v="|07/07/10|"/>
    <n v="2700"/>
    <n v="2.68"/>
    <n v="3.37"/>
  </r>
  <r>
    <x v="1"/>
    <x v="0"/>
    <x v="6"/>
    <s v="Sadand"/>
    <s v="|07/07/12|"/>
    <n v="2220"/>
    <n v="2.38"/>
    <n v="3.8"/>
  </r>
  <r>
    <x v="1"/>
    <x v="0"/>
    <x v="3"/>
    <s v="Heineken"/>
    <s v="|33/01/01|"/>
    <n v="60"/>
    <n v="1.1100000000000001"/>
    <n v="1.33"/>
  </r>
  <r>
    <x v="1"/>
    <x v="0"/>
    <x v="3"/>
    <s v="Heineken"/>
    <s v="|33/01/02|"/>
    <n v="60"/>
    <n v="1.1299999999999999"/>
    <n v="1.33"/>
  </r>
  <r>
    <x v="1"/>
    <x v="0"/>
    <x v="3"/>
    <s v="Heineken"/>
    <s v="|33/01/03|"/>
    <n v="60"/>
    <n v="1.1000000000000001"/>
    <n v="1.26"/>
  </r>
  <r>
    <x v="1"/>
    <x v="0"/>
    <x v="3"/>
    <s v="Heineken"/>
    <s v="|33/01/04|"/>
    <n v="84"/>
    <n v="1.2"/>
    <n v="1.29"/>
  </r>
  <r>
    <x v="1"/>
    <x v="0"/>
    <x v="3"/>
    <s v="Heineken"/>
    <s v="|33/01/05|"/>
    <n v="156"/>
    <n v="1.19"/>
    <n v="1.22"/>
  </r>
  <r>
    <x v="1"/>
    <x v="0"/>
    <x v="3"/>
    <s v="Heineken"/>
    <s v="|33/01/06|"/>
    <n v="84"/>
    <n v="1.06"/>
    <n v="1.25"/>
  </r>
  <r>
    <x v="1"/>
    <x v="0"/>
    <x v="3"/>
    <s v="Heineken"/>
    <s v="|33/01/07|"/>
    <n v="144"/>
    <n v="1.08"/>
    <n v="1.3"/>
  </r>
  <r>
    <x v="1"/>
    <x v="0"/>
    <x v="3"/>
    <s v="Heineken"/>
    <s v="|33/01/08|"/>
    <n v="204"/>
    <n v="1.1100000000000001"/>
    <n v="1.22"/>
  </r>
  <r>
    <x v="1"/>
    <x v="0"/>
    <x v="3"/>
    <s v="Heineken"/>
    <s v="|33/01/09|"/>
    <n v="144"/>
    <n v="1.17"/>
    <n v="1.22"/>
  </r>
  <r>
    <x v="1"/>
    <x v="0"/>
    <x v="3"/>
    <s v="Heineken"/>
    <s v="|33/01/10|"/>
    <n v="132"/>
    <n v="1.17"/>
    <n v="1.24"/>
  </r>
  <r>
    <x v="1"/>
    <x v="0"/>
    <x v="3"/>
    <s v="Heineken"/>
    <s v="|33/01/11|"/>
    <n v="192"/>
    <n v="1.18"/>
    <n v="1.34"/>
  </r>
  <r>
    <x v="1"/>
    <x v="0"/>
    <x v="3"/>
    <s v="Heineken"/>
    <s v="|33/01/12|"/>
    <n v="144"/>
    <n v="1.02"/>
    <n v="1.38"/>
  </r>
  <r>
    <x v="1"/>
    <x v="0"/>
    <x v="3"/>
    <s v="Heineken"/>
    <s v="|33/01/13|"/>
    <n v="204"/>
    <n v="1.18"/>
    <n v="1.35"/>
  </r>
  <r>
    <x v="1"/>
    <x v="0"/>
    <x v="3"/>
    <s v="Heineken"/>
    <s v="|33/01/14|"/>
    <n v="108"/>
    <n v="1.07"/>
    <n v="1.37"/>
  </r>
  <r>
    <x v="1"/>
    <x v="0"/>
    <x v="3"/>
    <s v="Heineken"/>
    <s v="|33/01/15|"/>
    <n v="144"/>
    <n v="1.02"/>
    <n v="1.2"/>
  </r>
  <r>
    <x v="1"/>
    <x v="0"/>
    <x v="3"/>
    <s v="Heineken"/>
    <s v="|33/01/16|"/>
    <n v="84"/>
    <n v="1.07"/>
    <n v="1.31"/>
  </r>
  <r>
    <x v="1"/>
    <x v="0"/>
    <x v="3"/>
    <s v="Heineken"/>
    <s v="|33/01/17|"/>
    <n v="108"/>
    <n v="1"/>
    <n v="1.2"/>
  </r>
  <r>
    <x v="1"/>
    <x v="0"/>
    <x v="3"/>
    <s v="Heineken"/>
    <s v="|33/01/18|"/>
    <n v="144"/>
    <n v="1.1299999999999999"/>
    <n v="1.33"/>
  </r>
  <r>
    <x v="1"/>
    <x v="0"/>
    <x v="3"/>
    <s v="Heineken"/>
    <s v="|33/01/19|"/>
    <n v="120"/>
    <n v="1.03"/>
    <n v="1.23"/>
  </r>
  <r>
    <x v="1"/>
    <x v="0"/>
    <x v="3"/>
    <s v="Heineken"/>
    <s v="|33/01/20|"/>
    <n v="144"/>
    <n v="1.01"/>
    <n v="1.31"/>
  </r>
  <r>
    <x v="1"/>
    <x v="0"/>
    <x v="3"/>
    <s v="Heineken"/>
    <s v="|33/01/21|"/>
    <n v="144"/>
    <n v="1.2"/>
    <n v="1.31"/>
  </r>
  <r>
    <x v="1"/>
    <x v="0"/>
    <x v="3"/>
    <s v="Heineken"/>
    <s v="|33/01/22|"/>
    <n v="132"/>
    <n v="1.18"/>
    <n v="1.32"/>
  </r>
  <r>
    <x v="1"/>
    <x v="0"/>
    <x v="3"/>
    <s v="Heineken"/>
    <s v="|33/01/23|"/>
    <n v="180"/>
    <n v="1.1100000000000001"/>
    <n v="1.2"/>
  </r>
  <r>
    <x v="1"/>
    <x v="0"/>
    <x v="3"/>
    <s v="Heineken"/>
    <s v="|33/01/24|"/>
    <n v="60"/>
    <n v="1.19"/>
    <n v="1.38"/>
  </r>
  <r>
    <x v="1"/>
    <x v="0"/>
    <x v="3"/>
    <s v="Heineken"/>
    <s v="|33/01/25|"/>
    <n v="192"/>
    <n v="1.1499999999999999"/>
    <n v="1.27"/>
  </r>
  <r>
    <x v="1"/>
    <x v="0"/>
    <x v="3"/>
    <s v="Heineken"/>
    <s v="|33/01/26|"/>
    <n v="180"/>
    <n v="1.0900000000000001"/>
    <n v="1.24"/>
  </r>
  <r>
    <x v="1"/>
    <x v="0"/>
    <x v="3"/>
    <s v="Heineken"/>
    <s v="|33/01/30|"/>
    <n v="144"/>
    <n v="1.01"/>
    <n v="1.4"/>
  </r>
  <r>
    <x v="1"/>
    <x v="0"/>
    <x v="3"/>
    <s v="Heineken"/>
    <s v="|33/01/31|"/>
    <n v="84"/>
    <n v="1.03"/>
    <n v="1.23"/>
  </r>
  <r>
    <x v="1"/>
    <x v="0"/>
    <x v="3"/>
    <s v="Heineken"/>
    <s v="|33/01/32|"/>
    <n v="108"/>
    <n v="1.19"/>
    <n v="1.31"/>
  </r>
  <r>
    <x v="1"/>
    <x v="0"/>
    <x v="3"/>
    <s v="Heineken"/>
    <s v="|33/01/33|"/>
    <n v="144"/>
    <n v="1"/>
    <n v="1.25"/>
  </r>
  <r>
    <x v="1"/>
    <x v="0"/>
    <x v="3"/>
    <s v="Heineken"/>
    <s v="|33/01/40|"/>
    <n v="120"/>
    <n v="1.07"/>
    <n v="1.25"/>
  </r>
  <r>
    <x v="1"/>
    <x v="0"/>
    <x v="3"/>
    <s v="Heineken"/>
    <s v="|33/01/41|"/>
    <n v="84"/>
    <n v="1.1499999999999999"/>
    <n v="1.22"/>
  </r>
  <r>
    <x v="1"/>
    <x v="0"/>
    <x v="3"/>
    <s v="Heineken"/>
    <s v="|33/01/42|"/>
    <n v="132"/>
    <n v="1.01"/>
    <n v="1.37"/>
  </r>
  <r>
    <x v="1"/>
    <x v="0"/>
    <x v="3"/>
    <s v="Heineken"/>
    <s v="|33/01/43|"/>
    <n v="132"/>
    <n v="1.04"/>
    <n v="1.28"/>
  </r>
  <r>
    <x v="1"/>
    <x v="0"/>
    <x v="3"/>
    <s v="Heineken"/>
    <s v="|33/01/44|"/>
    <n v="168"/>
    <n v="1.03"/>
    <n v="1.22"/>
  </r>
  <r>
    <x v="1"/>
    <x v="0"/>
    <x v="3"/>
    <s v="Heineken"/>
    <s v="|33/01/45|"/>
    <n v="144"/>
    <n v="1.1599999999999999"/>
    <n v="1.21"/>
  </r>
  <r>
    <x v="1"/>
    <x v="0"/>
    <x v="3"/>
    <s v="Heineken"/>
    <s v="|33/01/46|"/>
    <n v="72"/>
    <n v="1.1599999999999999"/>
    <n v="1.36"/>
  </r>
  <r>
    <x v="1"/>
    <x v="0"/>
    <x v="3"/>
    <s v="Heineken"/>
    <s v="|33/01/47|"/>
    <n v="120"/>
    <n v="1.1399999999999999"/>
    <n v="1.29"/>
  </r>
  <r>
    <x v="1"/>
    <x v="0"/>
    <x v="3"/>
    <s v="Heineken"/>
    <s v="|33/01/48|"/>
    <n v="180"/>
    <n v="1.05"/>
    <n v="1.21"/>
  </r>
  <r>
    <x v="1"/>
    <x v="0"/>
    <x v="3"/>
    <s v="Heineken"/>
    <s v="|33/01/49|"/>
    <n v="108"/>
    <n v="1.0900000000000001"/>
    <n v="1.27"/>
  </r>
  <r>
    <x v="1"/>
    <x v="0"/>
    <x v="3"/>
    <s v="Heineken"/>
    <s v="|33/01/50|"/>
    <n v="204"/>
    <n v="1.2"/>
    <n v="1.27"/>
  </r>
  <r>
    <x v="1"/>
    <x v="0"/>
    <x v="3"/>
    <s v="Heineken"/>
    <s v="|33/01/51|"/>
    <n v="84"/>
    <n v="1.08"/>
    <n v="1.25"/>
  </r>
  <r>
    <x v="1"/>
    <x v="0"/>
    <x v="3"/>
    <s v="Heineken"/>
    <s v="|33/01/52|"/>
    <n v="72"/>
    <n v="1.02"/>
    <n v="1.32"/>
  </r>
  <r>
    <x v="1"/>
    <x v="0"/>
    <x v="3"/>
    <s v="Heineken"/>
    <s v="|33/01/60|"/>
    <n v="108"/>
    <n v="1"/>
    <n v="1.39"/>
  </r>
  <r>
    <x v="1"/>
    <x v="0"/>
    <x v="3"/>
    <s v="Heineken"/>
    <s v="|33/01/61|"/>
    <n v="144"/>
    <n v="1.17"/>
    <n v="1.36"/>
  </r>
  <r>
    <x v="1"/>
    <x v="0"/>
    <x v="3"/>
    <s v="Heineken"/>
    <s v="|33/01/62|"/>
    <n v="108"/>
    <n v="1.02"/>
    <n v="1.2"/>
  </r>
  <r>
    <x v="1"/>
    <x v="0"/>
    <x v="3"/>
    <s v="Heineken"/>
    <s v="|33/01/63|"/>
    <n v="192"/>
    <n v="1"/>
    <n v="1.22"/>
  </r>
  <r>
    <x v="1"/>
    <x v="0"/>
    <x v="3"/>
    <s v="Heineken"/>
    <s v="|33/01/64|"/>
    <n v="108"/>
    <n v="1.06"/>
    <n v="1.25"/>
  </r>
  <r>
    <x v="1"/>
    <x v="0"/>
    <x v="3"/>
    <s v="Heineken"/>
    <s v="|33/01/65|"/>
    <n v="204"/>
    <n v="1.02"/>
    <n v="1.28"/>
  </r>
  <r>
    <x v="1"/>
    <x v="0"/>
    <x v="3"/>
    <s v="Heineken"/>
    <s v="|33/01/66|"/>
    <n v="156"/>
    <n v="1.18"/>
    <n v="1.39"/>
  </r>
  <r>
    <x v="1"/>
    <x v="0"/>
    <x v="3"/>
    <s v="Heineken"/>
    <s v="|33/10/01|"/>
    <n v="120"/>
    <n v="1.01"/>
    <n v="1.36"/>
  </r>
  <r>
    <x v="1"/>
    <x v="0"/>
    <x v="3"/>
    <s v="Heineken"/>
    <s v="|33/99/91|"/>
    <n v="156"/>
    <n v="1.19"/>
    <n v="1.26"/>
  </r>
  <r>
    <x v="1"/>
    <x v="0"/>
    <x v="3"/>
    <s v="Heineken"/>
    <s v="|33/99/92|"/>
    <n v="168"/>
    <n v="1.18"/>
    <n v="1.28"/>
  </r>
  <r>
    <x v="1"/>
    <x v="0"/>
    <x v="3"/>
    <s v="Heineken"/>
    <s v="|33/99/93|"/>
    <n v="108"/>
    <n v="1.01"/>
    <n v="1.33"/>
  </r>
  <r>
    <x v="1"/>
    <x v="0"/>
    <x v="3"/>
    <s v="Heineken"/>
    <s v="|33/99/94|"/>
    <n v="156"/>
    <n v="1.01"/>
    <n v="1.32"/>
  </r>
  <r>
    <x v="1"/>
    <x v="0"/>
    <x v="3"/>
    <s v="Heineken"/>
    <s v="|33/99/95|"/>
    <n v="108"/>
    <n v="1.07"/>
    <n v="1.23"/>
  </r>
  <r>
    <x v="1"/>
    <x v="0"/>
    <x v="3"/>
    <s v="Heineken"/>
    <s v="|33/99/96|"/>
    <n v="144"/>
    <n v="1.07"/>
    <n v="1.36"/>
  </r>
  <r>
    <x v="1"/>
    <x v="0"/>
    <x v="3"/>
    <s v="Heineken"/>
    <s v="|33/99/98|"/>
    <n v="180"/>
    <n v="1.18"/>
    <n v="1.29"/>
  </r>
  <r>
    <x v="1"/>
    <x v="0"/>
    <x v="3"/>
    <s v="Heineken"/>
    <s v="|33/99/99|"/>
    <n v="132"/>
    <n v="1.1000000000000001"/>
    <n v="1.33"/>
  </r>
  <r>
    <x v="1"/>
    <x v="0"/>
    <x v="3"/>
    <s v="Tuborg"/>
    <s v="|33/99/97|"/>
    <n v="168"/>
    <n v="1.1599999999999999"/>
    <n v="1.34"/>
  </r>
  <r>
    <x v="1"/>
    <x v="0"/>
    <x v="3"/>
    <s v="Tuborg"/>
    <s v="|97/01/01|"/>
    <n v="84"/>
    <n v="1.03"/>
    <n v="1.3"/>
  </r>
  <r>
    <x v="1"/>
    <x v="0"/>
    <x v="3"/>
    <s v="Tuborg"/>
    <s v="|97/01/02|"/>
    <n v="96"/>
    <n v="1.08"/>
    <n v="1.26"/>
  </r>
  <r>
    <x v="1"/>
    <x v="0"/>
    <x v="3"/>
    <s v="Tuborg"/>
    <s v="|97/01/03|"/>
    <n v="72"/>
    <n v="1.1000000000000001"/>
    <n v="1.31"/>
  </r>
  <r>
    <x v="1"/>
    <x v="0"/>
    <x v="3"/>
    <s v="Tuborg"/>
    <s v="|97/02/01|"/>
    <n v="84"/>
    <n v="1.17"/>
    <n v="1.2"/>
  </r>
  <r>
    <x v="1"/>
    <x v="0"/>
    <x v="3"/>
    <s v="Tuborg"/>
    <s v="|97/02/02|"/>
    <n v="60"/>
    <n v="1.19"/>
    <n v="1.33"/>
  </r>
  <r>
    <x v="1"/>
    <x v="0"/>
    <x v="3"/>
    <s v="Tuborg"/>
    <s v="|97/02/03|"/>
    <n v="156"/>
    <n v="1"/>
    <n v="1.39"/>
  </r>
  <r>
    <x v="1"/>
    <x v="0"/>
    <x v="3"/>
    <s v="Tuborg"/>
    <s v="|97/02/05|"/>
    <n v="96"/>
    <n v="1.1399999999999999"/>
    <n v="1.33"/>
  </r>
  <r>
    <x v="1"/>
    <x v="0"/>
    <x v="6"/>
    <s v="Optima"/>
    <s v="|64/01/01|"/>
    <n v="2112"/>
    <n v="2.73"/>
    <n v="3.85"/>
  </r>
  <r>
    <x v="1"/>
    <x v="0"/>
    <x v="6"/>
    <s v="Optima"/>
    <s v="|64/01/02|"/>
    <n v="2736"/>
    <n v="2.59"/>
    <n v="3.57"/>
  </r>
  <r>
    <x v="1"/>
    <x v="0"/>
    <x v="6"/>
    <s v="Optima"/>
    <s v="|64/02/01|"/>
    <n v="1524"/>
    <n v="2.52"/>
    <n v="3.55"/>
  </r>
  <r>
    <x v="1"/>
    <x v="0"/>
    <x v="6"/>
    <s v="Optima"/>
    <s v="|64/02/02|"/>
    <n v="2652"/>
    <n v="2.41"/>
    <n v="3.86"/>
  </r>
  <r>
    <x v="1"/>
    <x v="0"/>
    <x v="6"/>
    <s v="Optima"/>
    <s v="|64/02/03|"/>
    <n v="2304"/>
    <n v="2.82"/>
    <n v="3.88"/>
  </r>
  <r>
    <x v="1"/>
    <x v="0"/>
    <x v="6"/>
    <s v="Optima"/>
    <s v="|64/02/04|"/>
    <n v="2052"/>
    <n v="2.92"/>
    <n v="3.97"/>
  </r>
  <r>
    <x v="1"/>
    <x v="0"/>
    <x v="6"/>
    <s v="Optima"/>
    <s v="|64/02/05|"/>
    <n v="1404"/>
    <n v="2.63"/>
    <n v="3.32"/>
  </r>
  <r>
    <x v="1"/>
    <x v="0"/>
    <x v="4"/>
    <s v="Genco"/>
    <s v="|20/10/02|"/>
    <n v="288"/>
    <n v="4.8600000000000003"/>
    <n v="5.35"/>
  </r>
  <r>
    <x v="1"/>
    <x v="0"/>
    <x v="4"/>
    <s v="Genco"/>
    <s v="|20/10/03|"/>
    <n v="336"/>
    <n v="4.2300000000000004"/>
    <n v="5.19"/>
  </r>
  <r>
    <x v="1"/>
    <x v="0"/>
    <x v="4"/>
    <s v="Genco"/>
    <s v="|20/10/04|"/>
    <n v="600"/>
    <n v="4.03"/>
    <n v="5.13"/>
  </r>
  <r>
    <x v="1"/>
    <x v="0"/>
    <x v="4"/>
    <s v="Genco"/>
    <s v="|20/10/05|"/>
    <n v="516"/>
    <n v="4.5"/>
    <n v="5.39"/>
  </r>
  <r>
    <x v="1"/>
    <x v="0"/>
    <x v="4"/>
    <s v="Genco"/>
    <s v="|20/10/06|"/>
    <n v="612"/>
    <n v="4.71"/>
    <n v="5.31"/>
  </r>
  <r>
    <x v="1"/>
    <x v="0"/>
    <x v="4"/>
    <s v="Genco"/>
    <s v="|20/10/07|"/>
    <n v="408"/>
    <n v="4.0199999999999996"/>
    <n v="5.24"/>
  </r>
  <r>
    <x v="1"/>
    <x v="0"/>
    <x v="4"/>
    <s v="Genco"/>
    <s v="|20/10/08|"/>
    <n v="312"/>
    <n v="4.37"/>
    <n v="5.03"/>
  </r>
  <r>
    <x v="1"/>
    <x v="0"/>
    <x v="4"/>
    <s v="Genco"/>
    <s v="|20/10/09|"/>
    <n v="360"/>
    <n v="4.8099999999999996"/>
    <n v="5.18"/>
  </r>
  <r>
    <x v="1"/>
    <x v="0"/>
    <x v="4"/>
    <s v="Genco"/>
    <s v="|20/10/10|"/>
    <n v="240"/>
    <n v="4.51"/>
    <n v="5.27"/>
  </r>
  <r>
    <x v="1"/>
    <x v="0"/>
    <x v="4"/>
    <s v="Genco"/>
    <s v="|20/10/11|"/>
    <n v="540"/>
    <n v="4.0999999999999996"/>
    <n v="5.33"/>
  </r>
  <r>
    <x v="1"/>
    <x v="0"/>
    <x v="4"/>
    <s v="Genco"/>
    <s v="|20/10/12|"/>
    <n v="336"/>
    <n v="4.79"/>
    <n v="5.16"/>
  </r>
  <r>
    <x v="1"/>
    <x v="0"/>
    <x v="4"/>
    <s v="Genco"/>
    <s v="|20/13/01|"/>
    <n v="564"/>
    <n v="4.25"/>
    <n v="5.0599999999999996"/>
  </r>
  <r>
    <x v="1"/>
    <x v="0"/>
    <x v="4"/>
    <s v="Genco"/>
    <s v="|20/13/02|"/>
    <n v="480"/>
    <n v="4.99"/>
    <n v="5.23"/>
  </r>
  <r>
    <x v="1"/>
    <x v="0"/>
    <x v="4"/>
    <s v="Genco"/>
    <s v="|20/13/03|"/>
    <n v="324"/>
    <n v="4.3"/>
    <n v="5.17"/>
  </r>
  <r>
    <x v="1"/>
    <x v="0"/>
    <x v="4"/>
    <s v="Genco"/>
    <s v="|20/13/04|"/>
    <n v="696"/>
    <n v="4.18"/>
    <n v="5.01"/>
  </r>
  <r>
    <x v="1"/>
    <x v="0"/>
    <x v="4"/>
    <s v="Genco"/>
    <s v="|20/13/05|"/>
    <n v="576"/>
    <n v="4.01"/>
    <n v="5.09"/>
  </r>
  <r>
    <x v="1"/>
    <x v="0"/>
    <x v="4"/>
    <s v="Genco"/>
    <s v="|20/13/06|"/>
    <n v="516"/>
    <n v="4.55"/>
    <n v="5.05"/>
  </r>
  <r>
    <x v="1"/>
    <x v="0"/>
    <x v="4"/>
    <s v="Genco"/>
    <s v="|20/13/07|"/>
    <n v="396"/>
    <n v="4.25"/>
    <n v="5.19"/>
  </r>
  <r>
    <x v="1"/>
    <x v="0"/>
    <x v="4"/>
    <s v="Genco"/>
    <s v="|20/13/08|"/>
    <n v="708"/>
    <n v="4.32"/>
    <n v="5.01"/>
  </r>
  <r>
    <x v="1"/>
    <x v="0"/>
    <x v="4"/>
    <s v="Genco"/>
    <s v="|20/13/09|"/>
    <n v="348"/>
    <n v="4.33"/>
    <n v="5.3"/>
  </r>
  <r>
    <x v="1"/>
    <x v="0"/>
    <x v="4"/>
    <s v="Genco"/>
    <s v="|20/13/10|"/>
    <n v="684"/>
    <n v="4.5999999999999996"/>
    <n v="5.01"/>
  </r>
  <r>
    <x v="1"/>
    <x v="0"/>
    <x v="4"/>
    <s v="Genco"/>
    <s v="|20/13/11|"/>
    <n v="324"/>
    <n v="4.33"/>
    <n v="5.35"/>
  </r>
  <r>
    <x v="1"/>
    <x v="0"/>
    <x v="4"/>
    <s v="Genco"/>
    <s v="|20/13/12|"/>
    <n v="432"/>
    <n v="4.47"/>
    <n v="5.07"/>
  </r>
  <r>
    <x v="1"/>
    <x v="0"/>
    <x v="4"/>
    <s v="Genco"/>
    <s v="|20/13/13|"/>
    <n v="516"/>
    <n v="4.82"/>
    <n v="5.34"/>
  </r>
  <r>
    <x v="1"/>
    <x v="0"/>
    <x v="4"/>
    <s v="Genco"/>
    <s v="|20/13/14|"/>
    <n v="564"/>
    <n v="4.16"/>
    <n v="5.17"/>
  </r>
  <r>
    <x v="1"/>
    <x v="0"/>
    <x v="4"/>
    <s v="Genco"/>
    <s v="|20/13/15|"/>
    <n v="444"/>
    <n v="4.1100000000000003"/>
    <n v="5.14"/>
  </r>
  <r>
    <x v="1"/>
    <x v="0"/>
    <x v="4"/>
    <s v="Genco"/>
    <s v="|20/13/16|"/>
    <n v="492"/>
    <n v="4.83"/>
    <n v="5.38"/>
  </r>
  <r>
    <x v="1"/>
    <x v="0"/>
    <x v="4"/>
    <s v="Genco"/>
    <s v="|20/13/17|"/>
    <n v="504"/>
    <n v="4"/>
    <n v="5.04"/>
  </r>
  <r>
    <x v="1"/>
    <x v="0"/>
    <x v="4"/>
    <s v="Genco"/>
    <s v="|20/13/18|"/>
    <n v="348"/>
    <n v="4.32"/>
    <n v="5.15"/>
  </r>
  <r>
    <x v="1"/>
    <x v="0"/>
    <x v="4"/>
    <s v="Genco"/>
    <s v="|20/13/19|"/>
    <n v="468"/>
    <n v="4.84"/>
    <n v="5.22"/>
  </r>
  <r>
    <x v="1"/>
    <x v="0"/>
    <x v="4"/>
    <s v="Genco"/>
    <s v="|20/13/20|"/>
    <n v="516"/>
    <n v="4.84"/>
    <n v="5.35"/>
  </r>
  <r>
    <x v="1"/>
    <x v="0"/>
    <x v="4"/>
    <s v="Genco"/>
    <s v="|20/13/21|"/>
    <n v="264"/>
    <n v="4.04"/>
    <n v="5.33"/>
  </r>
  <r>
    <x v="1"/>
    <x v="0"/>
    <x v="4"/>
    <s v="Genco"/>
    <s v="|20/13/22|"/>
    <n v="492"/>
    <n v="4.09"/>
    <n v="5.18"/>
  </r>
  <r>
    <x v="1"/>
    <x v="0"/>
    <x v="4"/>
    <s v="Genco"/>
    <s v="|20/13/23|"/>
    <n v="672"/>
    <n v="4.25"/>
    <n v="5.39"/>
  </r>
  <r>
    <x v="1"/>
    <x v="0"/>
    <x v="4"/>
    <s v="Genco"/>
    <s v="|20/13/24|"/>
    <n v="480"/>
    <n v="4.58"/>
    <n v="5.0999999999999996"/>
  </r>
  <r>
    <x v="1"/>
    <x v="0"/>
    <x v="4"/>
    <s v="Genco"/>
    <s v="|20/13/28|"/>
    <n v="540"/>
    <n v="4.83"/>
    <n v="5.0199999999999996"/>
  </r>
  <r>
    <x v="1"/>
    <x v="0"/>
    <x v="4"/>
    <s v="Genco"/>
    <s v="|20/13/29|"/>
    <n v="336"/>
    <n v="4.62"/>
    <n v="5.09"/>
  </r>
  <r>
    <x v="1"/>
    <x v="0"/>
    <x v="4"/>
    <s v="Genco"/>
    <s v="|20/13/30|"/>
    <n v="468"/>
    <n v="4.79"/>
    <n v="5.0999999999999996"/>
  </r>
  <r>
    <x v="1"/>
    <x v="0"/>
    <x v="4"/>
    <s v="Genco"/>
    <s v="|20/13/31|"/>
    <n v="696"/>
    <n v="4.0599999999999996"/>
    <n v="5.29"/>
  </r>
  <r>
    <x v="1"/>
    <x v="0"/>
    <x v="4"/>
    <s v="Genco"/>
    <s v="|20/13/32|"/>
    <n v="312"/>
    <n v="4.49"/>
    <n v="5.27"/>
  </r>
  <r>
    <x v="1"/>
    <x v="0"/>
    <x v="4"/>
    <s v="Genco"/>
    <s v="|20/13/33|"/>
    <n v="540"/>
    <n v="4.7"/>
    <n v="5.16"/>
  </r>
  <r>
    <x v="1"/>
    <x v="0"/>
    <x v="4"/>
    <s v="Genco"/>
    <s v="|20/13/34|"/>
    <n v="708"/>
    <n v="4.8499999999999996"/>
    <n v="5.19"/>
  </r>
  <r>
    <x v="1"/>
    <x v="0"/>
    <x v="4"/>
    <s v="Genco"/>
    <s v="|20/13/35|"/>
    <n v="396"/>
    <n v="4.17"/>
    <n v="5.31"/>
  </r>
  <r>
    <x v="1"/>
    <x v="0"/>
    <x v="4"/>
    <s v="Genco"/>
    <s v="|20/13/36|"/>
    <n v="504"/>
    <n v="4.62"/>
    <n v="5.24"/>
  </r>
  <r>
    <x v="1"/>
    <x v="0"/>
    <x v="4"/>
    <s v="Genco"/>
    <s v="|20/13/37|"/>
    <n v="684"/>
    <n v="4.6900000000000004"/>
    <n v="5.0999999999999996"/>
  </r>
  <r>
    <x v="1"/>
    <x v="0"/>
    <x v="4"/>
    <s v="Genco"/>
    <s v="|20/13/38|"/>
    <n v="300"/>
    <n v="4.8099999999999996"/>
    <n v="5"/>
  </r>
  <r>
    <x v="1"/>
    <x v="0"/>
    <x v="4"/>
    <s v="Genco"/>
    <s v="|20/13/39|"/>
    <n v="240"/>
    <n v="4.0999999999999996"/>
    <n v="5.24"/>
  </r>
  <r>
    <x v="1"/>
    <x v="0"/>
    <x v="4"/>
    <s v="Genco"/>
    <s v="|20/13/40|"/>
    <n v="360"/>
    <n v="4.04"/>
    <n v="5.03"/>
  </r>
  <r>
    <x v="1"/>
    <x v="0"/>
    <x v="4"/>
    <s v="Genco"/>
    <s v="|20/13/42|"/>
    <n v="396"/>
    <n v="4.22"/>
    <n v="5.16"/>
  </r>
  <r>
    <x v="1"/>
    <x v="0"/>
    <x v="4"/>
    <s v="Genco"/>
    <s v="|20/13/43|"/>
    <n v="648"/>
    <n v="4.04"/>
    <n v="5.21"/>
  </r>
  <r>
    <x v="1"/>
    <x v="0"/>
    <x v="4"/>
    <s v="Genco"/>
    <s v="|20/13/44|"/>
    <n v="312"/>
    <n v="4.5599999999999996"/>
    <n v="5.25"/>
  </r>
  <r>
    <x v="1"/>
    <x v="0"/>
    <x v="4"/>
    <s v="Genco"/>
    <s v="|20/13/45|"/>
    <n v="504"/>
    <n v="4.63"/>
    <n v="5.04"/>
  </r>
  <r>
    <x v="1"/>
    <x v="0"/>
    <x v="4"/>
    <s v="Genco"/>
    <s v="|20/13/46|"/>
    <n v="420"/>
    <n v="4.26"/>
    <n v="5.29"/>
  </r>
  <r>
    <x v="1"/>
    <x v="0"/>
    <x v="4"/>
    <s v="Genco"/>
    <s v="|20/13/47|"/>
    <n v="612"/>
    <n v="4.9800000000000004"/>
    <n v="5.03"/>
  </r>
  <r>
    <x v="1"/>
    <x v="0"/>
    <x v="4"/>
    <s v="Genco"/>
    <s v="|20/13/48|"/>
    <n v="444"/>
    <n v="4.4400000000000004"/>
    <n v="5.33"/>
  </r>
  <r>
    <x v="1"/>
    <x v="0"/>
    <x v="4"/>
    <s v="Genco"/>
    <s v="|20/13/49a|"/>
    <n v="492"/>
    <n v="4.08"/>
    <n v="5.4"/>
  </r>
  <r>
    <x v="1"/>
    <x v="0"/>
    <x v="4"/>
    <s v="Genco"/>
    <s v="|20/13/49|"/>
    <n v="648"/>
    <n v="4.4400000000000004"/>
    <n v="5.21"/>
  </r>
  <r>
    <x v="1"/>
    <x v="0"/>
    <x v="4"/>
    <s v="Genco"/>
    <s v="|20/13/50|"/>
    <n v="264"/>
    <n v="4.01"/>
    <n v="5.14"/>
  </r>
  <r>
    <x v="1"/>
    <x v="0"/>
    <x v="4"/>
    <s v="Genco"/>
    <s v="|20/13/51|"/>
    <n v="684"/>
    <n v="4.79"/>
    <n v="5.18"/>
  </r>
  <r>
    <x v="1"/>
    <x v="0"/>
    <x v="4"/>
    <s v="Genco"/>
    <s v="|20/13/52|"/>
    <n v="276"/>
    <n v="4.68"/>
    <n v="5.25"/>
  </r>
  <r>
    <x v="1"/>
    <x v="0"/>
    <x v="4"/>
    <s v="Genco"/>
    <s v="|20/13/53|"/>
    <n v="348"/>
    <n v="4.5999999999999996"/>
    <n v="5.13"/>
  </r>
  <r>
    <x v="1"/>
    <x v="0"/>
    <x v="4"/>
    <s v="Genco"/>
    <s v="|20/13/54|"/>
    <n v="396"/>
    <n v="4.1100000000000003"/>
    <n v="5.28"/>
  </r>
  <r>
    <x v="1"/>
    <x v="0"/>
    <x v="4"/>
    <s v="Genco"/>
    <s v="|20/13/55|"/>
    <n v="672"/>
    <n v="4.4000000000000004"/>
    <n v="5.17"/>
  </r>
  <r>
    <x v="1"/>
    <x v="0"/>
    <x v="4"/>
    <s v="Genco"/>
    <s v="|20/13/56|"/>
    <n v="396"/>
    <n v="4.91"/>
    <n v="5.0999999999999996"/>
  </r>
  <r>
    <x v="1"/>
    <x v="0"/>
    <x v="4"/>
    <s v="Genco"/>
    <s v="|20/13/57|"/>
    <n v="576"/>
    <n v="4.04"/>
    <n v="5.35"/>
  </r>
  <r>
    <x v="1"/>
    <x v="0"/>
    <x v="4"/>
    <s v="Genco"/>
    <s v="|20/13/58|"/>
    <n v="576"/>
    <n v="4.91"/>
    <n v="5.0999999999999996"/>
  </r>
  <r>
    <x v="1"/>
    <x v="0"/>
    <x v="4"/>
    <s v="Genco"/>
    <s v="|20/13/79|"/>
    <n v="528"/>
    <n v="4.88"/>
    <n v="5.04"/>
  </r>
  <r>
    <x v="1"/>
    <x v="0"/>
    <x v="4"/>
    <s v="Genco"/>
    <s v="|20/13/80|"/>
    <n v="372"/>
    <n v="4.63"/>
    <n v="5.3"/>
  </r>
  <r>
    <x v="1"/>
    <x v="0"/>
    <x v="4"/>
    <s v="Genco"/>
    <s v="|20/13/59|"/>
    <n v="384"/>
    <n v="5"/>
    <n v="5.13"/>
  </r>
  <r>
    <x v="1"/>
    <x v="0"/>
    <x v="4"/>
    <s v="Genco"/>
    <s v="|20/13/60|"/>
    <n v="276"/>
    <n v="4.51"/>
    <n v="5.04"/>
  </r>
  <r>
    <x v="1"/>
    <x v="0"/>
    <x v="3"/>
    <s v="Genco"/>
    <s v="|20/13/61|"/>
    <n v="216"/>
    <n v="1.08"/>
    <n v="1.35"/>
  </r>
  <r>
    <x v="1"/>
    <x v="0"/>
    <x v="3"/>
    <s v="Genco"/>
    <s v="|20/14/01|"/>
    <n v="144"/>
    <n v="1.1499999999999999"/>
    <n v="1.26"/>
  </r>
  <r>
    <x v="1"/>
    <x v="0"/>
    <x v="3"/>
    <s v="Genco"/>
    <s v="|20/14/02|"/>
    <n v="204"/>
    <n v="1.19"/>
    <n v="1.32"/>
  </r>
  <r>
    <x v="1"/>
    <x v="0"/>
    <x v="3"/>
    <s v="Genco"/>
    <s v="|20/14/03|"/>
    <n v="204"/>
    <n v="1.08"/>
    <n v="1.21"/>
  </r>
  <r>
    <x v="1"/>
    <x v="0"/>
    <x v="3"/>
    <s v="Genco"/>
    <s v="|20/14/04|"/>
    <n v="84"/>
    <n v="1.19"/>
    <n v="1.24"/>
  </r>
  <r>
    <x v="1"/>
    <x v="0"/>
    <x v="3"/>
    <s v="Genco"/>
    <s v="|20/14/05|"/>
    <n v="204"/>
    <n v="1.2"/>
    <n v="1.34"/>
  </r>
  <r>
    <x v="1"/>
    <x v="0"/>
    <x v="3"/>
    <s v="Genco"/>
    <s v="|20/14/06|"/>
    <n v="156"/>
    <n v="1.02"/>
    <n v="1.37"/>
  </r>
  <r>
    <x v="1"/>
    <x v="0"/>
    <x v="3"/>
    <s v="Genco"/>
    <s v="|20/14/08|"/>
    <n v="108"/>
    <n v="1.1100000000000001"/>
    <n v="1.26"/>
  </r>
  <r>
    <x v="1"/>
    <x v="0"/>
    <x v="3"/>
    <s v="Genco"/>
    <s v="|20/14/09|"/>
    <n v="144"/>
    <n v="1.05"/>
    <n v="1.4"/>
  </r>
  <r>
    <x v="1"/>
    <x v="0"/>
    <x v="3"/>
    <s v="Genco"/>
    <s v="|20/17/01|"/>
    <n v="204"/>
    <n v="1.1000000000000001"/>
    <n v="1.22"/>
  </r>
  <r>
    <x v="1"/>
    <x v="0"/>
    <x v="3"/>
    <s v="Genco"/>
    <s v="|20/17/02|"/>
    <n v="96"/>
    <n v="1.17"/>
    <n v="1.35"/>
  </r>
  <r>
    <x v="1"/>
    <x v="0"/>
    <x v="3"/>
    <s v="Genco"/>
    <s v="|20/17/03|"/>
    <n v="96"/>
    <n v="1.18"/>
    <n v="1.3"/>
  </r>
  <r>
    <x v="1"/>
    <x v="0"/>
    <x v="3"/>
    <s v="Genco"/>
    <s v="|20/99/91|"/>
    <n v="72"/>
    <n v="1.1599999999999999"/>
    <n v="1.21"/>
  </r>
  <r>
    <x v="1"/>
    <x v="0"/>
    <x v="6"/>
    <s v="Brembo"/>
    <s v="|46/01/01|"/>
    <n v="2496"/>
    <n v="2.7"/>
    <n v="3.73"/>
  </r>
  <r>
    <x v="1"/>
    <x v="0"/>
    <x v="6"/>
    <s v="Brembo"/>
    <s v="|46/01/02|"/>
    <n v="2004"/>
    <n v="2.59"/>
    <n v="3.77"/>
  </r>
  <r>
    <x v="1"/>
    <x v="0"/>
    <x v="6"/>
    <s v="Brembo"/>
    <s v="|46/01/03|"/>
    <n v="2136"/>
    <n v="2.71"/>
    <n v="3.42"/>
  </r>
  <r>
    <x v="1"/>
    <x v="0"/>
    <x v="6"/>
    <s v="Brembo"/>
    <s v="|46/01/04|"/>
    <n v="1404"/>
    <n v="2.95"/>
    <n v="3.59"/>
  </r>
  <r>
    <x v="1"/>
    <x v="0"/>
    <x v="6"/>
    <s v="Brembo"/>
    <s v="|46/01/05|"/>
    <n v="2496"/>
    <n v="2.75"/>
    <n v="3.61"/>
  </r>
  <r>
    <x v="1"/>
    <x v="0"/>
    <x v="6"/>
    <s v="Brembo"/>
    <s v="|46/01/06|"/>
    <n v="1968"/>
    <n v="2.8"/>
    <n v="3.38"/>
  </r>
  <r>
    <x v="1"/>
    <x v="0"/>
    <x v="6"/>
    <s v="Brembo"/>
    <s v="|46/01/07|"/>
    <n v="2160"/>
    <n v="2.52"/>
    <n v="3.8"/>
  </r>
  <r>
    <x v="1"/>
    <x v="0"/>
    <x v="6"/>
    <s v="Brembo"/>
    <s v="|46/01/08|"/>
    <n v="2172"/>
    <n v="2.81"/>
    <n v="3.65"/>
  </r>
  <r>
    <x v="1"/>
    <x v="0"/>
    <x v="6"/>
    <s v="Brembo"/>
    <s v="|46/01/09|"/>
    <n v="2292"/>
    <n v="2.67"/>
    <n v="3.62"/>
  </r>
  <r>
    <x v="1"/>
    <x v="0"/>
    <x v="6"/>
    <s v="Brembo"/>
    <s v="|46/01/10|"/>
    <n v="2460"/>
    <n v="2.86"/>
    <n v="3.43"/>
  </r>
  <r>
    <x v="1"/>
    <x v="0"/>
    <x v="6"/>
    <s v="Brembo"/>
    <s v="|46/01/11|"/>
    <n v="2124"/>
    <n v="2.37"/>
    <n v="3.69"/>
  </r>
  <r>
    <x v="1"/>
    <x v="0"/>
    <x v="6"/>
    <s v="Brembo"/>
    <s v="|46/01/12|"/>
    <n v="2736"/>
    <n v="2.56"/>
    <n v="3.69"/>
  </r>
  <r>
    <x v="1"/>
    <x v="0"/>
    <x v="6"/>
    <s v="Brembo"/>
    <s v="|46/01/13|"/>
    <n v="1704"/>
    <n v="2.6"/>
    <n v="3.74"/>
  </r>
  <r>
    <x v="1"/>
    <x v="0"/>
    <x v="6"/>
    <s v="Brembo"/>
    <s v="|46/01/14|"/>
    <n v="1260"/>
    <n v="2.34"/>
    <n v="3.97"/>
  </r>
  <r>
    <x v="1"/>
    <x v="0"/>
    <x v="6"/>
    <s v="Brembo"/>
    <s v="|46/01/20|"/>
    <n v="1680"/>
    <n v="2.81"/>
    <n v="3.85"/>
  </r>
  <r>
    <x v="1"/>
    <x v="0"/>
    <x v="2"/>
    <s v="Illy"/>
    <s v="|80/01/01|"/>
    <n v="9324"/>
    <n v="0.63"/>
    <n v="1.1200000000000001"/>
  </r>
  <r>
    <x v="1"/>
    <x v="0"/>
    <x v="2"/>
    <s v="Illy"/>
    <s v="|80/01/02|"/>
    <n v="8784"/>
    <n v="1.2"/>
    <n v="1.1399999999999999"/>
  </r>
  <r>
    <x v="1"/>
    <x v="0"/>
    <x v="2"/>
    <s v="Illy"/>
    <s v="|80/01/03|"/>
    <n v="6264"/>
    <n v="0.6"/>
    <n v="1.04"/>
  </r>
  <r>
    <x v="1"/>
    <x v="0"/>
    <x v="2"/>
    <s v="Illy"/>
    <s v="|80/01/04|"/>
    <n v="8628"/>
    <n v="0.92"/>
    <n v="1"/>
  </r>
  <r>
    <x v="1"/>
    <x v="0"/>
    <x v="2"/>
    <s v="Illy"/>
    <s v="|80/01/05|"/>
    <n v="5004"/>
    <n v="1.0900000000000001"/>
    <n v="1.2"/>
  </r>
  <r>
    <x v="1"/>
    <x v="0"/>
    <x v="2"/>
    <s v="Illy"/>
    <s v="|80/01/06|"/>
    <n v="7608"/>
    <n v="0.46"/>
    <n v="0.91"/>
  </r>
  <r>
    <x v="1"/>
    <x v="0"/>
    <x v="2"/>
    <s v="Illy"/>
    <s v="|80/01/07|"/>
    <n v="6876"/>
    <n v="0.72"/>
    <n v="1.01"/>
  </r>
  <r>
    <x v="1"/>
    <x v="0"/>
    <x v="2"/>
    <s v="Illy"/>
    <s v="|80/01/08|"/>
    <n v="6732"/>
    <n v="0.77"/>
    <n v="1.06"/>
  </r>
  <r>
    <x v="1"/>
    <x v="0"/>
    <x v="2"/>
    <s v="Illy"/>
    <s v="|80/01/09|"/>
    <n v="9528"/>
    <n v="0.98"/>
    <n v="1.1499999999999999"/>
  </r>
  <r>
    <x v="1"/>
    <x v="0"/>
    <x v="2"/>
    <s v="Illy"/>
    <s v="|80/01/10|"/>
    <n v="7008"/>
    <n v="0.98"/>
    <n v="1.05"/>
  </r>
  <r>
    <x v="1"/>
    <x v="0"/>
    <x v="2"/>
    <s v="Illy"/>
    <s v="|80/01/11|"/>
    <n v="5856"/>
    <n v="1.1100000000000001"/>
    <n v="1.02"/>
  </r>
  <r>
    <x v="1"/>
    <x v="0"/>
    <x v="2"/>
    <s v="Illy"/>
    <s v="|80/01/12|"/>
    <n v="5136"/>
    <n v="1.03"/>
    <n v="0.96"/>
  </r>
  <r>
    <x v="1"/>
    <x v="0"/>
    <x v="2"/>
    <s v="Illy"/>
    <s v="|80/01/13|"/>
    <n v="6468"/>
    <n v="0.85"/>
    <n v="1.19"/>
  </r>
  <r>
    <x v="1"/>
    <x v="0"/>
    <x v="2"/>
    <s v="Illy"/>
    <s v="|80/01/14|"/>
    <n v="6204"/>
    <n v="1.1299999999999999"/>
    <n v="0.94"/>
  </r>
  <r>
    <x v="1"/>
    <x v="0"/>
    <x v="2"/>
    <s v="Illy"/>
    <s v="|80/01/15|"/>
    <n v="5904"/>
    <n v="1.08"/>
    <n v="1.06"/>
  </r>
  <r>
    <x v="1"/>
    <x v="0"/>
    <x v="2"/>
    <s v="Illy"/>
    <s v="|80/01/16|"/>
    <n v="9204"/>
    <n v="0.76"/>
    <n v="1.03"/>
  </r>
  <r>
    <x v="1"/>
    <x v="0"/>
    <x v="2"/>
    <s v="Illy"/>
    <s v="|80/01/17|"/>
    <n v="7908"/>
    <n v="0.61"/>
    <n v="0.97"/>
  </r>
  <r>
    <x v="1"/>
    <x v="0"/>
    <x v="2"/>
    <s v="Illy"/>
    <s v="|80/01/18|"/>
    <n v="8604"/>
    <n v="0.64"/>
    <n v="1.2"/>
  </r>
  <r>
    <x v="1"/>
    <x v="0"/>
    <x v="2"/>
    <s v="Illy"/>
    <s v="|80/01/19|"/>
    <n v="6180"/>
    <n v="0.77"/>
    <n v="1.07"/>
  </r>
  <r>
    <x v="1"/>
    <x v="0"/>
    <x v="2"/>
    <s v="Illy"/>
    <s v="|80/01/20|"/>
    <n v="7968"/>
    <n v="0.8"/>
    <n v="0.92"/>
  </r>
  <r>
    <x v="1"/>
    <x v="0"/>
    <x v="2"/>
    <s v="Illy"/>
    <s v="|80/01/21|"/>
    <n v="7500"/>
    <n v="0.94"/>
    <n v="1.02"/>
  </r>
  <r>
    <x v="1"/>
    <x v="0"/>
    <x v="2"/>
    <s v="Illy"/>
    <s v="|80/01/22|"/>
    <n v="6024"/>
    <n v="1.04"/>
    <n v="0.99"/>
  </r>
  <r>
    <x v="1"/>
    <x v="0"/>
    <x v="2"/>
    <s v="Illy"/>
    <s v="|80/01/23|"/>
    <n v="6948"/>
    <n v="0.79"/>
    <n v="0.92"/>
  </r>
  <r>
    <x v="1"/>
    <x v="0"/>
    <x v="2"/>
    <s v="Illy"/>
    <s v="|80/01/24|"/>
    <n v="7944"/>
    <n v="0.83"/>
    <n v="1.2"/>
  </r>
  <r>
    <x v="1"/>
    <x v="0"/>
    <x v="2"/>
    <s v="Illy"/>
    <s v="|80/01/25|"/>
    <n v="6324"/>
    <n v="0.53"/>
    <n v="0.9"/>
  </r>
  <r>
    <x v="1"/>
    <x v="0"/>
    <x v="2"/>
    <s v="Illy"/>
    <s v="|80/01/26|"/>
    <n v="6612"/>
    <n v="1.07"/>
    <n v="1.03"/>
  </r>
  <r>
    <x v="1"/>
    <x v="0"/>
    <x v="2"/>
    <s v="Illy"/>
    <s v="|80/01/27|"/>
    <n v="5376"/>
    <n v="1.07"/>
    <n v="1.04"/>
  </r>
  <r>
    <x v="1"/>
    <x v="0"/>
    <x v="2"/>
    <s v="Illy"/>
    <s v="|80/01/28|"/>
    <n v="5592"/>
    <n v="0.42"/>
    <n v="1.07"/>
  </r>
  <r>
    <x v="1"/>
    <x v="0"/>
    <x v="2"/>
    <s v="Illy"/>
    <s v="|80/01/29|"/>
    <n v="6204"/>
    <n v="1.1299999999999999"/>
    <n v="0.99"/>
  </r>
  <r>
    <x v="1"/>
    <x v="0"/>
    <x v="2"/>
    <s v="Illy"/>
    <s v="|80/01/30|"/>
    <n v="7128"/>
    <n v="0.51"/>
    <n v="0.92"/>
  </r>
  <r>
    <x v="1"/>
    <x v="0"/>
    <x v="2"/>
    <s v="Illy"/>
    <s v="|80/01/31|"/>
    <n v="5076"/>
    <n v="0.49"/>
    <n v="1.05"/>
  </r>
  <r>
    <x v="1"/>
    <x v="0"/>
    <x v="2"/>
    <s v="Illy"/>
    <s v="|80/01/32|"/>
    <n v="7872"/>
    <n v="0.61"/>
    <n v="1.1200000000000001"/>
  </r>
  <r>
    <x v="1"/>
    <x v="0"/>
    <x v="2"/>
    <s v="Illy"/>
    <s v="|80/01/33|"/>
    <n v="7140"/>
    <n v="0.93"/>
    <n v="1.19"/>
  </r>
  <r>
    <x v="1"/>
    <x v="0"/>
    <x v="2"/>
    <s v="Illy"/>
    <s v="|80/01/34|"/>
    <n v="8988"/>
    <n v="1.1599999999999999"/>
    <n v="0.95"/>
  </r>
  <r>
    <x v="1"/>
    <x v="0"/>
    <x v="2"/>
    <s v="Illy"/>
    <s v="|80/01/35|"/>
    <n v="8652"/>
    <n v="0.68"/>
    <n v="1.1299999999999999"/>
  </r>
  <r>
    <x v="1"/>
    <x v="0"/>
    <x v="2"/>
    <s v="Illy"/>
    <s v="|80/01/36|"/>
    <n v="6312"/>
    <n v="0.82"/>
    <n v="0.91"/>
  </r>
  <r>
    <x v="1"/>
    <x v="0"/>
    <x v="2"/>
    <s v="Illy"/>
    <s v="|80/01/37|"/>
    <n v="6552"/>
    <n v="0.91"/>
    <n v="1.1000000000000001"/>
  </r>
  <r>
    <x v="1"/>
    <x v="0"/>
    <x v="2"/>
    <s v="Illy"/>
    <s v="|80/01/38|"/>
    <n v="5304"/>
    <n v="0.8"/>
    <n v="0.93"/>
  </r>
  <r>
    <x v="1"/>
    <x v="0"/>
    <x v="2"/>
    <s v="Illy"/>
    <s v="|80/01/40|"/>
    <n v="8952"/>
    <n v="0.52"/>
    <n v="1.06"/>
  </r>
  <r>
    <x v="1"/>
    <x v="0"/>
    <x v="7"/>
    <s v="Kraus"/>
    <s v="|126/01/01|"/>
    <n v="1164"/>
    <n v="2.17"/>
    <n v="3.76"/>
  </r>
  <r>
    <x v="1"/>
    <x v="0"/>
    <x v="7"/>
    <s v="Kraus"/>
    <s v="|126/01/02|"/>
    <n v="684"/>
    <n v="2.89"/>
    <n v="3.41"/>
  </r>
  <r>
    <x v="1"/>
    <x v="0"/>
    <x v="7"/>
    <s v="Kraus"/>
    <s v="|126/01/03|"/>
    <n v="1068"/>
    <n v="2.63"/>
    <n v="3.69"/>
  </r>
  <r>
    <x v="1"/>
    <x v="0"/>
    <x v="7"/>
    <s v="Kraus"/>
    <s v="|126/01/04|"/>
    <n v="972"/>
    <n v="2.66"/>
    <n v="3.2"/>
  </r>
  <r>
    <x v="1"/>
    <x v="0"/>
    <x v="7"/>
    <s v="Kraus"/>
    <s v="|126/01/05|"/>
    <n v="924"/>
    <n v="2.0699999999999998"/>
    <n v="3.53"/>
  </r>
  <r>
    <x v="1"/>
    <x v="0"/>
    <x v="7"/>
    <s v="Kraus"/>
    <s v="|126/01/06|"/>
    <n v="684"/>
    <n v="2.06"/>
    <n v="3.88"/>
  </r>
  <r>
    <x v="1"/>
    <x v="0"/>
    <x v="7"/>
    <s v="Kraus"/>
    <s v="|126/01/07|"/>
    <n v="780"/>
    <n v="2.5"/>
    <n v="3.36"/>
  </r>
  <r>
    <x v="1"/>
    <x v="0"/>
    <x v="7"/>
    <s v="Kraus"/>
    <s v="|126/01/08|"/>
    <n v="996"/>
    <n v="2.19"/>
    <n v="3.31"/>
  </r>
  <r>
    <x v="1"/>
    <x v="0"/>
    <x v="7"/>
    <s v="Kraus"/>
    <s v="|126/01/09|"/>
    <n v="1116"/>
    <n v="2.0499999999999998"/>
    <n v="3.31"/>
  </r>
  <r>
    <x v="1"/>
    <x v="0"/>
    <x v="7"/>
    <s v="Kraus"/>
    <s v="|126/02/01|"/>
    <n v="1032"/>
    <n v="2.42"/>
    <n v="3.63"/>
  </r>
  <r>
    <x v="1"/>
    <x v="0"/>
    <x v="7"/>
    <s v="Kraus"/>
    <s v="|126/02/02|"/>
    <n v="1152"/>
    <n v="2.38"/>
    <n v="3.66"/>
  </r>
  <r>
    <x v="1"/>
    <x v="0"/>
    <x v="7"/>
    <s v="Kraus"/>
    <s v="|126/02/03|"/>
    <n v="768"/>
    <n v="2.11"/>
    <n v="3.97"/>
  </r>
  <r>
    <x v="1"/>
    <x v="0"/>
    <x v="7"/>
    <s v="Kraus"/>
    <s v="|126/02/04|"/>
    <n v="624"/>
    <n v="2.5099999999999998"/>
    <n v="4"/>
  </r>
  <r>
    <x v="1"/>
    <x v="0"/>
    <x v="7"/>
    <s v="Kraus"/>
    <s v="|126/02/05|"/>
    <n v="636"/>
    <n v="3"/>
    <n v="3.92"/>
  </r>
  <r>
    <x v="1"/>
    <x v="0"/>
    <x v="7"/>
    <s v="Kraus"/>
    <s v="|126/02/06|"/>
    <n v="1068"/>
    <n v="2.95"/>
    <n v="3.51"/>
  </r>
  <r>
    <x v="1"/>
    <x v="0"/>
    <x v="7"/>
    <s v="Kraus"/>
    <s v="|126/02/07|"/>
    <n v="864"/>
    <n v="3"/>
    <n v="3.77"/>
  </r>
  <r>
    <x v="1"/>
    <x v="0"/>
    <x v="7"/>
    <s v="Kraus"/>
    <s v="|126/02/08|"/>
    <n v="612"/>
    <n v="2.85"/>
    <n v="3.89"/>
  </r>
  <r>
    <x v="1"/>
    <x v="0"/>
    <x v="7"/>
    <s v="Kraus"/>
    <s v="|126/02/09|"/>
    <n v="816"/>
    <n v="2.8"/>
    <n v="4"/>
  </r>
  <r>
    <x v="1"/>
    <x v="0"/>
    <x v="7"/>
    <s v="Kraus"/>
    <s v="|126/02/10|"/>
    <n v="1020"/>
    <n v="2.89"/>
    <n v="3.58"/>
  </r>
  <r>
    <x v="1"/>
    <x v="0"/>
    <x v="7"/>
    <s v="Kraus"/>
    <s v="|126/02/11|"/>
    <n v="756"/>
    <n v="2.25"/>
    <n v="3.29"/>
  </r>
  <r>
    <x v="1"/>
    <x v="0"/>
    <x v="7"/>
    <s v="Kraus"/>
    <s v="|126/02/12|"/>
    <n v="996"/>
    <n v="2.4900000000000002"/>
    <n v="3.41"/>
  </r>
  <r>
    <x v="1"/>
    <x v="0"/>
    <x v="7"/>
    <s v="Kraus"/>
    <s v="|126/02/13|"/>
    <n v="756"/>
    <n v="2.44"/>
    <n v="3.68"/>
  </r>
  <r>
    <x v="1"/>
    <x v="0"/>
    <x v="7"/>
    <s v="Kraus"/>
    <s v="|126/02/14|"/>
    <n v="780"/>
    <n v="2.8"/>
    <n v="3.47"/>
  </r>
  <r>
    <x v="1"/>
    <x v="0"/>
    <x v="7"/>
    <s v="Kraus"/>
    <s v="|126/03/01|"/>
    <n v="876"/>
    <n v="2.4"/>
    <n v="3.55"/>
  </r>
  <r>
    <x v="1"/>
    <x v="0"/>
    <x v="7"/>
    <s v="Kraus"/>
    <s v="|126/03/02|"/>
    <n v="768"/>
    <n v="2.78"/>
    <n v="3.35"/>
  </r>
  <r>
    <x v="1"/>
    <x v="0"/>
    <x v="7"/>
    <s v="Kraus"/>
    <s v="|126/03/03|"/>
    <n v="624"/>
    <n v="2.95"/>
    <n v="3.46"/>
  </r>
  <r>
    <x v="1"/>
    <x v="0"/>
    <x v="7"/>
    <s v="Kraus"/>
    <s v="|126/03/04|"/>
    <n v="756"/>
    <n v="2.85"/>
    <n v="3.33"/>
  </r>
  <r>
    <x v="1"/>
    <x v="0"/>
    <x v="7"/>
    <s v="Kraus"/>
    <s v="|126/03/05|"/>
    <n v="864"/>
    <n v="2.75"/>
    <n v="3.79"/>
  </r>
  <r>
    <x v="1"/>
    <x v="0"/>
    <x v="7"/>
    <s v="Fast&amp;Easy"/>
    <s v="|82/02/23|"/>
    <n v="732"/>
    <n v="2.58"/>
    <n v="3.7"/>
  </r>
  <r>
    <x v="1"/>
    <x v="0"/>
    <x v="7"/>
    <s v="Fast&amp;Easy"/>
    <s v="|82/02/24|"/>
    <n v="924"/>
    <n v="2.57"/>
    <n v="3.67"/>
  </r>
  <r>
    <x v="1"/>
    <x v="0"/>
    <x v="7"/>
    <s v="Fast&amp;Easy"/>
    <s v="|125/02/01|"/>
    <n v="636"/>
    <n v="2.0499999999999998"/>
    <n v="3.87"/>
  </r>
  <r>
    <x v="1"/>
    <x v="0"/>
    <x v="7"/>
    <s v="Fast&amp;Easy"/>
    <s v="|125/02/04|"/>
    <n v="984"/>
    <n v="2.11"/>
    <n v="3.54"/>
  </r>
  <r>
    <x v="1"/>
    <x v="0"/>
    <x v="7"/>
    <s v="Fast&amp;Easy"/>
    <s v="|125/02/06|"/>
    <n v="1188"/>
    <n v="2.58"/>
    <n v="3.2"/>
  </r>
  <r>
    <x v="1"/>
    <x v="0"/>
    <x v="7"/>
    <s v="Fast&amp;Easy"/>
    <s v="|125/02/07|"/>
    <n v="972"/>
    <n v="2.93"/>
    <n v="3.89"/>
  </r>
  <r>
    <x v="1"/>
    <x v="0"/>
    <x v="7"/>
    <s v="Fast&amp;Easy"/>
    <s v="|125/02/08|"/>
    <n v="1032"/>
    <n v="2.88"/>
    <n v="3.8"/>
  </r>
  <r>
    <x v="1"/>
    <x v="0"/>
    <x v="7"/>
    <s v="Fast&amp;Easy"/>
    <s v="|125/04/01|"/>
    <n v="996"/>
    <n v="2.97"/>
    <n v="3.86"/>
  </r>
  <r>
    <x v="1"/>
    <x v="0"/>
    <x v="7"/>
    <s v="Fast&amp;Easy"/>
    <s v="|125/04/16|"/>
    <n v="624"/>
    <n v="2.88"/>
    <n v="3.3"/>
  </r>
  <r>
    <x v="1"/>
    <x v="0"/>
    <x v="7"/>
    <s v="Fast&amp;Easy"/>
    <s v="|125/04/17|"/>
    <n v="780"/>
    <n v="2.41"/>
    <n v="3.46"/>
  </r>
  <r>
    <x v="1"/>
    <x v="0"/>
    <x v="7"/>
    <s v="Fast&amp;Easy"/>
    <s v="|125/05/02|"/>
    <n v="1152"/>
    <n v="2.48"/>
    <n v="3.24"/>
  </r>
  <r>
    <x v="1"/>
    <x v="0"/>
    <x v="7"/>
    <s v="Fast&amp;Easy"/>
    <s v="|125/05/03|"/>
    <n v="1176"/>
    <n v="2.0699999999999998"/>
    <n v="3.58"/>
  </r>
  <r>
    <x v="1"/>
    <x v="0"/>
    <x v="7"/>
    <s v="Fast&amp;Easy"/>
    <s v="|125/05/04|"/>
    <n v="1080"/>
    <n v="2.0499999999999998"/>
    <n v="3.56"/>
  </r>
  <r>
    <x v="1"/>
    <x v="0"/>
    <x v="7"/>
    <s v="Fast&amp;Easy"/>
    <s v="|125/05/06|"/>
    <n v="648"/>
    <n v="2.77"/>
    <n v="3.49"/>
  </r>
  <r>
    <x v="1"/>
    <x v="0"/>
    <x v="7"/>
    <s v="Fast&amp;Easy"/>
    <s v="|125/05/07|"/>
    <n v="876"/>
    <n v="2.95"/>
    <n v="3.39"/>
  </r>
  <r>
    <x v="1"/>
    <x v="0"/>
    <x v="7"/>
    <s v="Fast&amp;Easy"/>
    <s v="|125/05/08|"/>
    <n v="960"/>
    <n v="2.16"/>
    <n v="3.35"/>
  </r>
  <r>
    <x v="1"/>
    <x v="0"/>
    <x v="7"/>
    <s v="Fast&amp;Easy"/>
    <s v="|125/05/09|"/>
    <n v="768"/>
    <n v="2.46"/>
    <n v="3.21"/>
  </r>
  <r>
    <x v="1"/>
    <x v="0"/>
    <x v="7"/>
    <s v="Fast&amp;Easy"/>
    <s v="|125/05/15|"/>
    <n v="1128"/>
    <n v="2.81"/>
    <n v="3.6"/>
  </r>
  <r>
    <x v="1"/>
    <x v="0"/>
    <x v="7"/>
    <s v="Fast&amp;Easy"/>
    <s v="|125/05/17|"/>
    <n v="1020"/>
    <n v="2.3199999999999998"/>
    <n v="3.53"/>
  </r>
  <r>
    <x v="1"/>
    <x v="0"/>
    <x v="7"/>
    <s v="Fast&amp;Easy"/>
    <s v="|125/05/18|"/>
    <n v="1116"/>
    <n v="2.99"/>
    <n v="3.51"/>
  </r>
  <r>
    <x v="1"/>
    <x v="0"/>
    <x v="7"/>
    <s v="Fast&amp;Easy"/>
    <s v="|125/05/20|"/>
    <n v="804"/>
    <n v="2.57"/>
    <n v="3.67"/>
  </r>
  <r>
    <x v="1"/>
    <x v="0"/>
    <x v="7"/>
    <s v="Fast&amp;Easy"/>
    <s v="|125/05/22|"/>
    <n v="840"/>
    <n v="2.63"/>
    <n v="3.41"/>
  </r>
  <r>
    <x v="1"/>
    <x v="0"/>
    <x v="7"/>
    <s v="Fast&amp;Easy"/>
    <s v="|125/05/23|"/>
    <n v="816"/>
    <n v="2.48"/>
    <n v="3.9"/>
  </r>
  <r>
    <x v="1"/>
    <x v="0"/>
    <x v="7"/>
    <s v="Fast&amp;Easy"/>
    <s v="|125/05/28|"/>
    <n v="900"/>
    <n v="2.5299999999999998"/>
    <n v="3.34"/>
  </r>
  <r>
    <x v="1"/>
    <x v="0"/>
    <x v="7"/>
    <s v="Fast&amp;Easy"/>
    <s v="|125/05/32|"/>
    <n v="888"/>
    <n v="2.19"/>
    <n v="3.73"/>
  </r>
  <r>
    <x v="1"/>
    <x v="0"/>
    <x v="7"/>
    <s v="Fast&amp;Easy"/>
    <s v="|125/05/37|"/>
    <n v="792"/>
    <n v="2.69"/>
    <n v="3.69"/>
  </r>
  <r>
    <x v="1"/>
    <x v="0"/>
    <x v="7"/>
    <s v="Fast&amp;Easy"/>
    <s v="|125/05/42|"/>
    <n v="792"/>
    <n v="2.71"/>
    <n v="3.92"/>
  </r>
  <r>
    <x v="1"/>
    <x v="0"/>
    <x v="7"/>
    <s v="Fast&amp;Easy"/>
    <s v="|125/05/50|"/>
    <n v="864"/>
    <n v="2.64"/>
    <n v="3.78"/>
  </r>
  <r>
    <x v="1"/>
    <x v="0"/>
    <x v="7"/>
    <s v="Fast&amp;Easy"/>
    <s v="|125/05/58|"/>
    <n v="828"/>
    <n v="2.61"/>
    <n v="3.6"/>
  </r>
  <r>
    <x v="1"/>
    <x v="0"/>
    <x v="7"/>
    <s v="Fast&amp;Easy"/>
    <s v="|125/05/59|"/>
    <n v="840"/>
    <n v="2.37"/>
    <n v="3.78"/>
  </r>
  <r>
    <x v="1"/>
    <x v="0"/>
    <x v="6"/>
    <s v="Ice Allstars"/>
    <s v="|10/01/01|"/>
    <n v="2400"/>
    <n v="2.9"/>
    <n v="3.87"/>
  </r>
  <r>
    <x v="1"/>
    <x v="0"/>
    <x v="6"/>
    <s v="Ice Allstars"/>
    <s v="|10/01/02|"/>
    <n v="2484"/>
    <n v="2.4900000000000002"/>
    <n v="3.81"/>
  </r>
  <r>
    <x v="1"/>
    <x v="0"/>
    <x v="6"/>
    <s v="Ice Allstars"/>
    <s v="|10/01/03|"/>
    <n v="1452"/>
    <n v="2.64"/>
    <n v="3.49"/>
  </r>
  <r>
    <x v="1"/>
    <x v="0"/>
    <x v="6"/>
    <s v="Ice Allstars"/>
    <s v="|10/01/04|"/>
    <n v="1416"/>
    <n v="2.8"/>
    <n v="3.57"/>
  </r>
  <r>
    <x v="1"/>
    <x v="0"/>
    <x v="6"/>
    <s v="Ice Allstars"/>
    <s v="|10/01/05|"/>
    <n v="2376"/>
    <n v="2.67"/>
    <n v="3.47"/>
  </r>
  <r>
    <x v="1"/>
    <x v="0"/>
    <x v="6"/>
    <s v="Ice Allstars"/>
    <s v="|10/01/06|"/>
    <n v="2712"/>
    <n v="2.74"/>
    <n v="3.95"/>
  </r>
  <r>
    <x v="1"/>
    <x v="0"/>
    <x v="6"/>
    <s v="Ice Allstars"/>
    <s v="|10/01/07|"/>
    <n v="2436"/>
    <n v="2.5499999999999998"/>
    <n v="3.43"/>
  </r>
  <r>
    <x v="1"/>
    <x v="0"/>
    <x v="6"/>
    <s v="Ice Allstars"/>
    <s v="|10/01/08|"/>
    <n v="1332"/>
    <n v="2.48"/>
    <n v="3.67"/>
  </r>
  <r>
    <x v="1"/>
    <x v="0"/>
    <x v="6"/>
    <s v="Ice Allstars"/>
    <s v="|10/01/09|"/>
    <n v="1644"/>
    <n v="2.2999999999999998"/>
    <n v="3.89"/>
  </r>
  <r>
    <x v="1"/>
    <x v="0"/>
    <x v="6"/>
    <s v="Ice Allstars"/>
    <s v="|10/01/12|"/>
    <n v="1836"/>
    <n v="2.6"/>
    <n v="3.94"/>
  </r>
  <r>
    <x v="1"/>
    <x v="0"/>
    <x v="7"/>
    <s v="Doleo"/>
    <s v="|113/01/01|"/>
    <n v="1044"/>
    <n v="2.62"/>
    <n v="3.22"/>
  </r>
  <r>
    <x v="1"/>
    <x v="0"/>
    <x v="7"/>
    <s v="Doleo"/>
    <s v="|113/01/04|"/>
    <n v="696"/>
    <n v="2.02"/>
    <n v="3.74"/>
  </r>
  <r>
    <x v="1"/>
    <x v="0"/>
    <x v="7"/>
    <s v="Doleo"/>
    <s v="|113/01/05|"/>
    <n v="744"/>
    <n v="2.41"/>
    <n v="3.84"/>
  </r>
  <r>
    <x v="1"/>
    <x v="0"/>
    <x v="7"/>
    <s v="Doleo"/>
    <s v="|113/01/09|"/>
    <n v="696"/>
    <n v="2.61"/>
    <n v="3.72"/>
  </r>
  <r>
    <x v="1"/>
    <x v="0"/>
    <x v="7"/>
    <s v="Doleo"/>
    <s v="|113/01/23|"/>
    <n v="1140"/>
    <n v="2.2999999999999998"/>
    <n v="3.4"/>
  </r>
  <r>
    <x v="1"/>
    <x v="0"/>
    <x v="7"/>
    <s v="Doleo"/>
    <s v="|113/01/30|"/>
    <n v="912"/>
    <n v="2.96"/>
    <n v="3.72"/>
  </r>
  <r>
    <x v="1"/>
    <x v="0"/>
    <x v="7"/>
    <s v="Doleo"/>
    <s v="|113/01/31|"/>
    <n v="1140"/>
    <n v="2.58"/>
    <n v="3.87"/>
  </r>
  <r>
    <x v="1"/>
    <x v="0"/>
    <x v="7"/>
    <s v="Doleo"/>
    <s v="|113/01/33|"/>
    <n v="708"/>
    <n v="2.8"/>
    <n v="3.68"/>
  </r>
  <r>
    <x v="1"/>
    <x v="0"/>
    <x v="7"/>
    <s v="Doleo"/>
    <s v="|113/01/34|"/>
    <n v="1176"/>
    <n v="2.23"/>
    <n v="3.5"/>
  </r>
  <r>
    <x v="1"/>
    <x v="0"/>
    <x v="7"/>
    <s v="Doleo"/>
    <s v="|113/01/36|"/>
    <n v="912"/>
    <n v="2.69"/>
    <n v="3.4"/>
  </r>
  <r>
    <x v="1"/>
    <x v="0"/>
    <x v="7"/>
    <s v="Doleo"/>
    <s v="|113/01/59|"/>
    <n v="1152"/>
    <n v="2.8"/>
    <n v="3.51"/>
  </r>
  <r>
    <x v="1"/>
    <x v="0"/>
    <x v="7"/>
    <s v="Doleo"/>
    <s v="|113/01/76|"/>
    <n v="672"/>
    <n v="2.2400000000000002"/>
    <n v="3.26"/>
  </r>
  <r>
    <x v="1"/>
    <x v="0"/>
    <x v="6"/>
    <s v="Real ice"/>
    <s v="|112/01/01|"/>
    <n v="1848"/>
    <n v="2.31"/>
    <n v="3.49"/>
  </r>
  <r>
    <x v="1"/>
    <x v="0"/>
    <x v="6"/>
    <s v="Real ice"/>
    <s v="|112/01/02|"/>
    <n v="1308"/>
    <n v="2.81"/>
    <n v="3.92"/>
  </r>
  <r>
    <x v="1"/>
    <x v="0"/>
    <x v="6"/>
    <s v="Real ice"/>
    <s v="|112/01/03|"/>
    <n v="2640"/>
    <n v="2.4500000000000002"/>
    <n v="3.36"/>
  </r>
  <r>
    <x v="1"/>
    <x v="0"/>
    <x v="6"/>
    <s v="Real ice"/>
    <s v="|112/01/05|"/>
    <n v="2400"/>
    <n v="2.73"/>
    <n v="3.32"/>
  </r>
  <r>
    <x v="1"/>
    <x v="0"/>
    <x v="4"/>
    <s v="L'Oreal"/>
    <s v="|116/01/01|"/>
    <n v="408"/>
    <n v="4.72"/>
    <n v="5.32"/>
  </r>
  <r>
    <x v="1"/>
    <x v="0"/>
    <x v="4"/>
    <s v="L'Oreal"/>
    <s v="|116/01/02|"/>
    <n v="660"/>
    <n v="4.42"/>
    <n v="5.07"/>
  </r>
  <r>
    <x v="1"/>
    <x v="0"/>
    <x v="4"/>
    <s v="L'Oreal"/>
    <s v="|116/01/03|"/>
    <n v="300"/>
    <n v="4.17"/>
    <n v="5.24"/>
  </r>
  <r>
    <x v="1"/>
    <x v="0"/>
    <x v="4"/>
    <s v="L'Oreal"/>
    <s v="|116/01/04|"/>
    <n v="432"/>
    <n v="4.3600000000000003"/>
    <n v="5.04"/>
  </r>
  <r>
    <x v="1"/>
    <x v="0"/>
    <x v="7"/>
    <s v="Green stars"/>
    <s v="|62/10/01|"/>
    <n v="648"/>
    <n v="2.79"/>
    <n v="3.59"/>
  </r>
  <r>
    <x v="1"/>
    <x v="0"/>
    <x v="7"/>
    <s v="Green stars"/>
    <s v="|62/11/15|"/>
    <n v="1044"/>
    <n v="2.2999999999999998"/>
    <n v="3.68"/>
  </r>
  <r>
    <x v="1"/>
    <x v="0"/>
    <x v="7"/>
    <s v="Green stars"/>
    <s v="|82/01/03|"/>
    <n v="696"/>
    <n v="2.5499999999999998"/>
    <n v="3.43"/>
  </r>
  <r>
    <x v="1"/>
    <x v="0"/>
    <x v="7"/>
    <s v="Green stars"/>
    <s v="|82/01/04|"/>
    <n v="624"/>
    <n v="2.82"/>
    <n v="3.95"/>
  </r>
  <r>
    <x v="1"/>
    <x v="0"/>
    <x v="7"/>
    <s v="Green stars"/>
    <s v="|82/01/05|"/>
    <n v="1020"/>
    <n v="2.38"/>
    <n v="3.8"/>
  </r>
  <r>
    <x v="1"/>
    <x v="0"/>
    <x v="7"/>
    <s v="Green stars"/>
    <s v="|82/01/06|"/>
    <n v="960"/>
    <n v="2.46"/>
    <n v="3.45"/>
  </r>
  <r>
    <x v="1"/>
    <x v="0"/>
    <x v="7"/>
    <s v="Green stars"/>
    <s v="|82/01/07|"/>
    <n v="1200"/>
    <n v="2.57"/>
    <n v="3.83"/>
  </r>
  <r>
    <x v="1"/>
    <x v="0"/>
    <x v="7"/>
    <s v="Green stars"/>
    <s v="|82/01/08|"/>
    <n v="852"/>
    <n v="2.98"/>
    <n v="3.75"/>
  </r>
  <r>
    <x v="1"/>
    <x v="0"/>
    <x v="7"/>
    <s v="Green stars"/>
    <s v="|82/01/09|"/>
    <n v="660"/>
    <n v="2.5099999999999998"/>
    <n v="3.32"/>
  </r>
  <r>
    <x v="1"/>
    <x v="0"/>
    <x v="7"/>
    <s v="Green stars"/>
    <s v="|82/01/11|"/>
    <n v="1068"/>
    <n v="2.44"/>
    <n v="3.4"/>
  </r>
  <r>
    <x v="1"/>
    <x v="0"/>
    <x v="7"/>
    <s v="Green stars"/>
    <s v="|82/01/12|"/>
    <n v="1176"/>
    <n v="2.35"/>
    <n v="3.53"/>
  </r>
  <r>
    <x v="1"/>
    <x v="0"/>
    <x v="7"/>
    <s v="Green stars"/>
    <s v="|82/01/13|"/>
    <n v="1164"/>
    <n v="2.78"/>
    <n v="3.6"/>
  </r>
  <r>
    <x v="1"/>
    <x v="0"/>
    <x v="7"/>
    <s v="Green stars"/>
    <s v="|82/01/16|"/>
    <n v="648"/>
    <n v="2.4700000000000002"/>
    <n v="3.4"/>
  </r>
  <r>
    <x v="1"/>
    <x v="0"/>
    <x v="7"/>
    <s v="Green stars"/>
    <s v="|82/01/17|"/>
    <n v="912"/>
    <n v="2.1800000000000002"/>
    <n v="3.36"/>
  </r>
  <r>
    <x v="1"/>
    <x v="0"/>
    <x v="7"/>
    <s v="Green stars"/>
    <s v="|82/01/18|"/>
    <n v="1008"/>
    <n v="2.84"/>
    <n v="3.2"/>
  </r>
  <r>
    <x v="1"/>
    <x v="0"/>
    <x v="7"/>
    <s v="Green stars"/>
    <s v="|82/01/19|"/>
    <n v="600"/>
    <n v="2.5499999999999998"/>
    <n v="3.7"/>
  </r>
  <r>
    <x v="1"/>
    <x v="0"/>
    <x v="7"/>
    <s v="Green stars"/>
    <s v="|82/01/20|"/>
    <n v="792"/>
    <n v="2.59"/>
    <n v="3.88"/>
  </r>
  <r>
    <x v="1"/>
    <x v="0"/>
    <x v="7"/>
    <s v="Green stars"/>
    <s v="|82/01/21|"/>
    <n v="1140"/>
    <n v="2.95"/>
    <n v="3.41"/>
  </r>
  <r>
    <x v="1"/>
    <x v="0"/>
    <x v="7"/>
    <s v="Green stars"/>
    <s v="|82/01/22|"/>
    <n v="660"/>
    <n v="2.67"/>
    <n v="3.98"/>
  </r>
  <r>
    <x v="1"/>
    <x v="0"/>
    <x v="7"/>
    <s v="Green stars"/>
    <s v="|82/01/23|"/>
    <n v="744"/>
    <n v="2.2799999999999998"/>
    <n v="3.22"/>
  </r>
  <r>
    <x v="1"/>
    <x v="0"/>
    <x v="7"/>
    <s v="Green stars"/>
    <s v="|82/01/24|"/>
    <n v="624"/>
    <n v="2.44"/>
    <n v="3.24"/>
  </r>
  <r>
    <x v="1"/>
    <x v="0"/>
    <x v="7"/>
    <s v="Green stars"/>
    <s v="|82/01/25|"/>
    <n v="660"/>
    <n v="2.0299999999999998"/>
    <n v="3.7"/>
  </r>
  <r>
    <x v="1"/>
    <x v="0"/>
    <x v="7"/>
    <s v="Green stars"/>
    <s v="|82/01/26|"/>
    <n v="804"/>
    <n v="2.38"/>
    <n v="3.66"/>
  </r>
  <r>
    <x v="1"/>
    <x v="0"/>
    <x v="7"/>
    <s v="Green stars"/>
    <s v="|82/01/27|"/>
    <n v="864"/>
    <n v="2.46"/>
    <n v="3.84"/>
  </r>
  <r>
    <x v="1"/>
    <x v="0"/>
    <x v="7"/>
    <s v="Green stars"/>
    <s v="|82/01/28|"/>
    <n v="960"/>
    <n v="2.81"/>
    <n v="3.66"/>
  </r>
  <r>
    <x v="1"/>
    <x v="0"/>
    <x v="7"/>
    <s v="Green stars"/>
    <s v="|82/01/29|"/>
    <n v="624"/>
    <n v="2.83"/>
    <n v="3.25"/>
  </r>
  <r>
    <x v="1"/>
    <x v="0"/>
    <x v="7"/>
    <s v="Green stars"/>
    <s v="|82/01/30|"/>
    <n v="876"/>
    <n v="2.33"/>
    <n v="3.83"/>
  </r>
  <r>
    <x v="1"/>
    <x v="0"/>
    <x v="7"/>
    <s v="Green stars"/>
    <s v="|82/01/31|"/>
    <n v="1140"/>
    <n v="2.76"/>
    <n v="3.78"/>
  </r>
  <r>
    <x v="1"/>
    <x v="0"/>
    <x v="7"/>
    <s v="Green stars"/>
    <s v="|82/01/32|"/>
    <n v="864"/>
    <n v="2.54"/>
    <n v="3.33"/>
  </r>
  <r>
    <x v="1"/>
    <x v="0"/>
    <x v="7"/>
    <s v="Green stars"/>
    <s v="|82/01/33|"/>
    <n v="1068"/>
    <n v="2.42"/>
    <n v="3.4"/>
  </r>
  <r>
    <x v="1"/>
    <x v="0"/>
    <x v="7"/>
    <s v="Green stars"/>
    <s v="|82/01/34|"/>
    <n v="780"/>
    <n v="2.4900000000000002"/>
    <n v="3.35"/>
  </r>
  <r>
    <x v="1"/>
    <x v="0"/>
    <x v="7"/>
    <s v="Green stars"/>
    <s v="|82/01/35|"/>
    <n v="708"/>
    <n v="2.06"/>
    <n v="3.55"/>
  </r>
  <r>
    <x v="1"/>
    <x v="0"/>
    <x v="7"/>
    <s v="Green stars"/>
    <s v="|82/01/36|"/>
    <n v="960"/>
    <n v="2.17"/>
    <n v="3.36"/>
  </r>
  <r>
    <x v="1"/>
    <x v="0"/>
    <x v="7"/>
    <s v="Green stars"/>
    <s v="|82/01/37|"/>
    <n v="1164"/>
    <n v="2.0499999999999998"/>
    <n v="3.22"/>
  </r>
  <r>
    <x v="1"/>
    <x v="0"/>
    <x v="7"/>
    <s v="Green stars"/>
    <s v="|82/01/38|"/>
    <n v="972"/>
    <n v="2.5099999999999998"/>
    <n v="3.87"/>
  </r>
  <r>
    <x v="1"/>
    <x v="0"/>
    <x v="7"/>
    <s v="Green stars"/>
    <s v="|82/01/39|"/>
    <n v="960"/>
    <n v="2.74"/>
    <n v="3.88"/>
  </r>
  <r>
    <x v="1"/>
    <x v="0"/>
    <x v="7"/>
    <s v="Green stars"/>
    <s v="|82/01/40|"/>
    <n v="684"/>
    <n v="2.56"/>
    <n v="3.32"/>
  </r>
  <r>
    <x v="1"/>
    <x v="0"/>
    <x v="7"/>
    <s v="Green stars"/>
    <s v="|82/01/41|"/>
    <n v="684"/>
    <n v="2.04"/>
    <n v="3.77"/>
  </r>
  <r>
    <x v="1"/>
    <x v="0"/>
    <x v="7"/>
    <s v="Green stars"/>
    <s v="|82/01/42|"/>
    <n v="636"/>
    <n v="2.46"/>
    <n v="3.9"/>
  </r>
  <r>
    <x v="1"/>
    <x v="0"/>
    <x v="7"/>
    <s v="Green stars"/>
    <s v="|82/01/43|"/>
    <n v="1164"/>
    <n v="2.37"/>
    <n v="3.61"/>
  </r>
  <r>
    <x v="1"/>
    <x v="0"/>
    <x v="7"/>
    <s v="Green stars"/>
    <s v="|82/01/44|"/>
    <n v="612"/>
    <n v="2.37"/>
    <n v="3.84"/>
  </r>
  <r>
    <x v="1"/>
    <x v="0"/>
    <x v="7"/>
    <s v="Green stars"/>
    <s v="|82/01/45|"/>
    <n v="1104"/>
    <n v="2.13"/>
    <n v="3.48"/>
  </r>
  <r>
    <x v="1"/>
    <x v="0"/>
    <x v="7"/>
    <s v="Green stars"/>
    <s v="|82/01/46|"/>
    <n v="1152"/>
    <n v="2.02"/>
    <n v="3.9"/>
  </r>
  <r>
    <x v="1"/>
    <x v="0"/>
    <x v="7"/>
    <s v="Green stars"/>
    <s v="|82/01/47|"/>
    <n v="1008"/>
    <n v="2.27"/>
    <n v="3.82"/>
  </r>
  <r>
    <x v="1"/>
    <x v="0"/>
    <x v="7"/>
    <s v="Green stars"/>
    <s v="|82/01/48|"/>
    <n v="996"/>
    <n v="2.67"/>
    <n v="3.76"/>
  </r>
  <r>
    <x v="1"/>
    <x v="0"/>
    <x v="7"/>
    <s v="Green stars"/>
    <s v="|82/01/49|"/>
    <n v="744"/>
    <n v="2.87"/>
    <n v="3.36"/>
  </r>
  <r>
    <x v="1"/>
    <x v="0"/>
    <x v="7"/>
    <s v="Green stars"/>
    <s v="|82/01/50|"/>
    <n v="996"/>
    <n v="2.64"/>
    <n v="3.34"/>
  </r>
  <r>
    <x v="1"/>
    <x v="0"/>
    <x v="7"/>
    <s v="Green stars"/>
    <s v="|82/01/51|"/>
    <n v="612"/>
    <n v="2.39"/>
    <n v="3.29"/>
  </r>
  <r>
    <x v="1"/>
    <x v="0"/>
    <x v="7"/>
    <s v="Green stars"/>
    <s v="|82/01/52|"/>
    <n v="876"/>
    <n v="2.2999999999999998"/>
    <n v="3.58"/>
  </r>
  <r>
    <x v="1"/>
    <x v="0"/>
    <x v="7"/>
    <s v="Green stars"/>
    <s v="|82/01/53|"/>
    <n v="1188"/>
    <n v="2.1800000000000002"/>
    <n v="3.2"/>
  </r>
  <r>
    <x v="1"/>
    <x v="0"/>
    <x v="7"/>
    <s v="Green stars"/>
    <s v="|82/01/54|"/>
    <n v="1032"/>
    <n v="2.1800000000000002"/>
    <n v="3.83"/>
  </r>
  <r>
    <x v="1"/>
    <x v="0"/>
    <x v="7"/>
    <s v="Green stars"/>
    <s v="|82/01/55|"/>
    <n v="624"/>
    <n v="2.73"/>
    <n v="3.64"/>
  </r>
  <r>
    <x v="1"/>
    <x v="0"/>
    <x v="7"/>
    <s v="Green stars"/>
    <s v="|82/01/57|"/>
    <n v="936"/>
    <n v="2.39"/>
    <n v="3.48"/>
  </r>
  <r>
    <x v="1"/>
    <x v="0"/>
    <x v="7"/>
    <s v="Green stars"/>
    <s v="|82/02/01|"/>
    <n v="864"/>
    <n v="2.69"/>
    <n v="3.7"/>
  </r>
  <r>
    <x v="1"/>
    <x v="0"/>
    <x v="7"/>
    <s v="Green stars"/>
    <s v="|82/02/02|"/>
    <n v="660"/>
    <n v="2.11"/>
    <n v="3.67"/>
  </r>
  <r>
    <x v="1"/>
    <x v="0"/>
    <x v="7"/>
    <s v="Green stars"/>
    <s v="|82/02/03|"/>
    <n v="816"/>
    <n v="2.83"/>
    <n v="3.87"/>
  </r>
  <r>
    <x v="1"/>
    <x v="0"/>
    <x v="7"/>
    <s v="Green stars"/>
    <s v="|82/02/05|"/>
    <n v="1116"/>
    <n v="2.34"/>
    <n v="3.5"/>
  </r>
  <r>
    <x v="1"/>
    <x v="0"/>
    <x v="7"/>
    <s v="Green stars"/>
    <s v="|82/02/06|"/>
    <n v="1164"/>
    <n v="2.69"/>
    <n v="3.8"/>
  </r>
  <r>
    <x v="1"/>
    <x v="0"/>
    <x v="7"/>
    <s v="Green stars"/>
    <s v="|82/03/01|"/>
    <n v="804"/>
    <n v="2.0299999999999998"/>
    <n v="3.92"/>
  </r>
  <r>
    <x v="1"/>
    <x v="0"/>
    <x v="3"/>
    <s v="Turgsbro"/>
    <s v="|26/99/99|"/>
    <n v="192"/>
    <n v="1.08"/>
    <n v="1.33"/>
  </r>
  <r>
    <x v="1"/>
    <x v="0"/>
    <x v="7"/>
    <s v="Bonduelle"/>
    <s v="|26/04/18|"/>
    <n v="948"/>
    <n v="2.77"/>
    <n v="3.98"/>
  </r>
  <r>
    <x v="1"/>
    <x v="0"/>
    <x v="7"/>
    <s v="Bonduelle"/>
    <s v="|62/01/01|"/>
    <n v="984"/>
    <n v="2.2400000000000002"/>
    <n v="3.8"/>
  </r>
  <r>
    <x v="1"/>
    <x v="0"/>
    <x v="7"/>
    <s v="Bonduelle"/>
    <s v="|62/01/02|"/>
    <n v="684"/>
    <n v="2.54"/>
    <n v="3.63"/>
  </r>
  <r>
    <x v="1"/>
    <x v="0"/>
    <x v="7"/>
    <s v="Bonduelle"/>
    <s v="|62/01/03|"/>
    <n v="1080"/>
    <n v="2.08"/>
    <n v="3.67"/>
  </r>
  <r>
    <x v="1"/>
    <x v="0"/>
    <x v="7"/>
    <s v="Bonduelle"/>
    <s v="|62/01/04|"/>
    <n v="600"/>
    <n v="2.37"/>
    <n v="3.88"/>
  </r>
  <r>
    <x v="1"/>
    <x v="0"/>
    <x v="7"/>
    <s v="Bonduelle"/>
    <s v="|62/01/05|"/>
    <n v="1068"/>
    <n v="2.62"/>
    <n v="3.96"/>
  </r>
  <r>
    <x v="1"/>
    <x v="0"/>
    <x v="7"/>
    <s v="Bonduelle"/>
    <s v="|62/01/06|"/>
    <n v="888"/>
    <n v="2.82"/>
    <n v="3.42"/>
  </r>
  <r>
    <x v="1"/>
    <x v="0"/>
    <x v="7"/>
    <s v="Bonduelle"/>
    <s v="|62/01/07|"/>
    <n v="1128"/>
    <n v="2.83"/>
    <n v="3.25"/>
  </r>
  <r>
    <x v="1"/>
    <x v="0"/>
    <x v="7"/>
    <s v="Bonduelle"/>
    <s v="|62/01/08|"/>
    <n v="888"/>
    <n v="2.83"/>
    <n v="3.29"/>
  </r>
  <r>
    <x v="1"/>
    <x v="0"/>
    <x v="7"/>
    <s v="Bonduelle"/>
    <s v="|62/01/09|"/>
    <n v="684"/>
    <n v="2.87"/>
    <n v="3.75"/>
  </r>
  <r>
    <x v="1"/>
    <x v="0"/>
    <x v="7"/>
    <s v="Bonduelle"/>
    <s v="|62/01/10|"/>
    <n v="612"/>
    <n v="2.4300000000000002"/>
    <n v="3.75"/>
  </r>
  <r>
    <x v="1"/>
    <x v="0"/>
    <x v="7"/>
    <s v="Bonduelle"/>
    <s v="|62/01/11|"/>
    <n v="1068"/>
    <n v="2.25"/>
    <n v="3.63"/>
  </r>
  <r>
    <x v="1"/>
    <x v="0"/>
    <x v="7"/>
    <s v="Bonduelle"/>
    <s v="|62/01/12|"/>
    <n v="1128"/>
    <n v="2.78"/>
    <n v="3.2"/>
  </r>
  <r>
    <x v="1"/>
    <x v="0"/>
    <x v="7"/>
    <s v="Bonduelle"/>
    <s v="|62/01/13|"/>
    <n v="624"/>
    <n v="2.42"/>
    <n v="3.31"/>
  </r>
  <r>
    <x v="1"/>
    <x v="0"/>
    <x v="7"/>
    <s v="Bonduelle"/>
    <s v="|62/01/14|"/>
    <n v="852"/>
    <n v="2.1800000000000002"/>
    <n v="3.35"/>
  </r>
  <r>
    <x v="1"/>
    <x v="0"/>
    <x v="7"/>
    <s v="Bonduelle"/>
    <s v="|62/01/15|"/>
    <n v="948"/>
    <n v="2.4700000000000002"/>
    <n v="3.91"/>
  </r>
  <r>
    <x v="1"/>
    <x v="0"/>
    <x v="7"/>
    <s v="Bonduelle"/>
    <s v="|62/01/16|"/>
    <n v="1032"/>
    <n v="2.38"/>
    <n v="3.96"/>
  </r>
  <r>
    <x v="1"/>
    <x v="0"/>
    <x v="7"/>
    <s v="Bonduelle"/>
    <s v="|62/01/17|"/>
    <n v="888"/>
    <n v="2.69"/>
    <n v="3.76"/>
  </r>
  <r>
    <x v="1"/>
    <x v="0"/>
    <x v="7"/>
    <s v="Bonduelle"/>
    <s v="|62/01/18|"/>
    <n v="1092"/>
    <n v="2.8"/>
    <n v="3.71"/>
  </r>
  <r>
    <x v="1"/>
    <x v="0"/>
    <x v="7"/>
    <s v="Bonduelle"/>
    <s v="|62/01/19|"/>
    <n v="1104"/>
    <n v="2.38"/>
    <n v="3.21"/>
  </r>
  <r>
    <x v="1"/>
    <x v="0"/>
    <x v="7"/>
    <s v="Bonduelle"/>
    <s v="|62/01/20|"/>
    <n v="936"/>
    <n v="2.02"/>
    <n v="3.61"/>
  </r>
  <r>
    <x v="1"/>
    <x v="0"/>
    <x v="7"/>
    <s v="Bonduelle"/>
    <s v="|62/01/21|"/>
    <n v="864"/>
    <n v="2.4500000000000002"/>
    <n v="3.81"/>
  </r>
  <r>
    <x v="1"/>
    <x v="0"/>
    <x v="7"/>
    <s v="Bonduelle"/>
    <s v="|62/01/22|"/>
    <n v="1056"/>
    <n v="2.68"/>
    <n v="3.32"/>
  </r>
  <r>
    <x v="1"/>
    <x v="0"/>
    <x v="7"/>
    <s v="Bonduelle"/>
    <s v="|62/01/23|"/>
    <n v="1044"/>
    <n v="2.15"/>
    <n v="3.97"/>
  </r>
  <r>
    <x v="1"/>
    <x v="0"/>
    <x v="7"/>
    <s v="Bonduelle"/>
    <s v="|62/01/24|"/>
    <n v="708"/>
    <n v="2.37"/>
    <n v="3.41"/>
  </r>
  <r>
    <x v="1"/>
    <x v="0"/>
    <x v="7"/>
    <s v="Bonduelle"/>
    <s v="|62/01/25|"/>
    <n v="696"/>
    <n v="2.19"/>
    <n v="3.28"/>
  </r>
  <r>
    <x v="1"/>
    <x v="0"/>
    <x v="7"/>
    <s v="Bonduelle"/>
    <s v="|62/01/26|"/>
    <n v="828"/>
    <n v="2.38"/>
    <n v="3.43"/>
  </r>
  <r>
    <x v="1"/>
    <x v="0"/>
    <x v="7"/>
    <s v="Bonduelle"/>
    <s v="|62/01/27|"/>
    <n v="672"/>
    <n v="2.97"/>
    <n v="3.27"/>
  </r>
  <r>
    <x v="1"/>
    <x v="0"/>
    <x v="7"/>
    <s v="Bonduelle"/>
    <s v="|62/01/28|"/>
    <n v="1068"/>
    <n v="2.99"/>
    <n v="3.39"/>
  </r>
  <r>
    <x v="1"/>
    <x v="0"/>
    <x v="7"/>
    <s v="Bonduelle"/>
    <s v="|62/01/29|"/>
    <n v="1188"/>
    <n v="2.09"/>
    <n v="3.45"/>
  </r>
  <r>
    <x v="1"/>
    <x v="0"/>
    <x v="7"/>
    <s v="Bonduelle"/>
    <s v="|62/01/30|"/>
    <n v="672"/>
    <n v="2.0099999999999998"/>
    <n v="3.71"/>
  </r>
  <r>
    <x v="1"/>
    <x v="0"/>
    <x v="7"/>
    <s v="Bonduelle"/>
    <s v="|62/01/31|"/>
    <n v="1140"/>
    <n v="2.82"/>
    <n v="3.24"/>
  </r>
  <r>
    <x v="1"/>
    <x v="0"/>
    <x v="7"/>
    <s v="Bonduelle"/>
    <s v="|62/01/32|"/>
    <n v="876"/>
    <n v="2.23"/>
    <n v="3.61"/>
  </r>
  <r>
    <x v="1"/>
    <x v="0"/>
    <x v="7"/>
    <s v="Bonduelle"/>
    <s v="|62/01/33|"/>
    <n v="864"/>
    <n v="2.68"/>
    <n v="3.97"/>
  </r>
  <r>
    <x v="1"/>
    <x v="0"/>
    <x v="7"/>
    <s v="Bonduelle"/>
    <s v="|62/01/34|"/>
    <n v="1200"/>
    <n v="2.57"/>
    <n v="3.41"/>
  </r>
  <r>
    <x v="1"/>
    <x v="0"/>
    <x v="7"/>
    <s v="Bonduelle"/>
    <s v="|62/01/35|"/>
    <n v="1056"/>
    <n v="2.4500000000000002"/>
    <n v="3.35"/>
  </r>
  <r>
    <x v="1"/>
    <x v="0"/>
    <x v="7"/>
    <s v="Bonduelle"/>
    <s v="|62/01/36|"/>
    <n v="636"/>
    <n v="2.71"/>
    <n v="3.35"/>
  </r>
  <r>
    <x v="1"/>
    <x v="0"/>
    <x v="7"/>
    <s v="Bonduelle"/>
    <s v="|62/01/37|"/>
    <n v="1164"/>
    <n v="2.66"/>
    <n v="3.2"/>
  </r>
  <r>
    <x v="1"/>
    <x v="0"/>
    <x v="7"/>
    <s v="Bonduelle"/>
    <s v="|62/01/38|"/>
    <n v="960"/>
    <n v="2.58"/>
    <n v="3.88"/>
  </r>
  <r>
    <x v="1"/>
    <x v="0"/>
    <x v="7"/>
    <s v="Bonduelle"/>
    <s v="|62/01/39|"/>
    <n v="696"/>
    <n v="3"/>
    <n v="3.8"/>
  </r>
  <r>
    <x v="1"/>
    <x v="0"/>
    <x v="7"/>
    <s v="Bonduelle"/>
    <s v="|62/01/40|"/>
    <n v="984"/>
    <n v="2.15"/>
    <n v="3.96"/>
  </r>
  <r>
    <x v="1"/>
    <x v="0"/>
    <x v="7"/>
    <s v="Bonduelle"/>
    <s v="|62/01/41|"/>
    <n v="1068"/>
    <n v="2.14"/>
    <n v="3.39"/>
  </r>
  <r>
    <x v="1"/>
    <x v="0"/>
    <x v="7"/>
    <s v="Bonduelle"/>
    <s v="|62/01/42|"/>
    <n v="600"/>
    <n v="2.93"/>
    <n v="3.67"/>
  </r>
  <r>
    <x v="1"/>
    <x v="0"/>
    <x v="7"/>
    <s v="Bonduelle"/>
    <s v="|62/01/43|"/>
    <n v="1176"/>
    <n v="2.71"/>
    <n v="3.57"/>
  </r>
  <r>
    <x v="1"/>
    <x v="0"/>
    <x v="7"/>
    <s v="Bonduelle"/>
    <s v="|62/01/44|"/>
    <n v="600"/>
    <n v="2.29"/>
    <n v="3.83"/>
  </r>
  <r>
    <x v="1"/>
    <x v="0"/>
    <x v="7"/>
    <s v="Bonduelle"/>
    <s v="|62/01/45|"/>
    <n v="888"/>
    <n v="2.7"/>
    <n v="3.81"/>
  </r>
  <r>
    <x v="1"/>
    <x v="0"/>
    <x v="7"/>
    <s v="Bonduelle"/>
    <s v="|62/01/46|"/>
    <n v="888"/>
    <n v="2.38"/>
    <n v="3.95"/>
  </r>
  <r>
    <x v="1"/>
    <x v="0"/>
    <x v="7"/>
    <s v="Bonduelle"/>
    <s v="|62/01/99|"/>
    <n v="732"/>
    <n v="2.14"/>
    <n v="3.99"/>
  </r>
  <r>
    <x v="1"/>
    <x v="0"/>
    <x v="7"/>
    <s v="Bonduelle"/>
    <s v="|62/02/01|"/>
    <n v="792"/>
    <n v="2.13"/>
    <n v="3.64"/>
  </r>
  <r>
    <x v="1"/>
    <x v="0"/>
    <x v="7"/>
    <s v="Bonduelle"/>
    <s v="|62/02/02|"/>
    <n v="912"/>
    <n v="2.2599999999999998"/>
    <n v="3.7"/>
  </r>
  <r>
    <x v="1"/>
    <x v="0"/>
    <x v="7"/>
    <s v="Bonduelle"/>
    <s v="|62/02/03|"/>
    <n v="1080"/>
    <n v="2.5499999999999998"/>
    <n v="3.83"/>
  </r>
  <r>
    <x v="1"/>
    <x v="0"/>
    <x v="7"/>
    <s v="Bonduelle"/>
    <s v="|62/02/04|"/>
    <n v="1176"/>
    <n v="2.27"/>
    <n v="3.75"/>
  </r>
  <r>
    <x v="1"/>
    <x v="0"/>
    <x v="7"/>
    <s v="Bonduelle"/>
    <s v="|62/02/05|"/>
    <n v="804"/>
    <n v="2.0299999999999998"/>
    <n v="3.66"/>
  </r>
  <r>
    <x v="1"/>
    <x v="0"/>
    <x v="7"/>
    <s v="Bonduelle"/>
    <s v="|62/02/06|"/>
    <n v="780"/>
    <n v="2.2799999999999998"/>
    <n v="3.56"/>
  </r>
  <r>
    <x v="1"/>
    <x v="0"/>
    <x v="7"/>
    <s v="Bonduelle"/>
    <s v="|62/02/07|"/>
    <n v="888"/>
    <n v="2.0299999999999998"/>
    <n v="3.52"/>
  </r>
  <r>
    <x v="1"/>
    <x v="0"/>
    <x v="7"/>
    <s v="Bonduelle"/>
    <s v="|62/02/08|"/>
    <n v="756"/>
    <n v="2.09"/>
    <n v="3.76"/>
  </r>
  <r>
    <x v="1"/>
    <x v="0"/>
    <x v="7"/>
    <s v="Bonduelle"/>
    <s v="|62/02/09|"/>
    <n v="1128"/>
    <n v="2.39"/>
    <n v="3.57"/>
  </r>
  <r>
    <x v="1"/>
    <x v="0"/>
    <x v="7"/>
    <s v="Bonduelle"/>
    <s v="|62/02/10|"/>
    <n v="1080"/>
    <n v="2.16"/>
    <n v="3.95"/>
  </r>
  <r>
    <x v="1"/>
    <x v="0"/>
    <x v="7"/>
    <s v="Bonduelle"/>
    <s v="|62/02/11|"/>
    <n v="792"/>
    <n v="2.6"/>
    <n v="3.87"/>
  </r>
  <r>
    <x v="1"/>
    <x v="0"/>
    <x v="7"/>
    <s v="Bonduelle"/>
    <s v="|62/02/13|"/>
    <n v="888"/>
    <n v="2.77"/>
    <n v="3.55"/>
  </r>
  <r>
    <x v="1"/>
    <x v="0"/>
    <x v="7"/>
    <s v="Bonduelle"/>
    <s v="|62/02/14|"/>
    <n v="732"/>
    <n v="2.06"/>
    <n v="3.84"/>
  </r>
  <r>
    <x v="1"/>
    <x v="0"/>
    <x v="7"/>
    <s v="Bonduelle"/>
    <s v="|62/02/15|"/>
    <n v="1200"/>
    <n v="2.33"/>
    <n v="3.98"/>
  </r>
  <r>
    <x v="1"/>
    <x v="0"/>
    <x v="7"/>
    <s v="Bonduelle"/>
    <s v="|62/03/01|"/>
    <n v="876"/>
    <n v="2.98"/>
    <n v="3.92"/>
  </r>
  <r>
    <x v="1"/>
    <x v="0"/>
    <x v="7"/>
    <s v="Bonduelle"/>
    <s v="|62/03/02|"/>
    <n v="816"/>
    <n v="2.83"/>
    <n v="3.22"/>
  </r>
  <r>
    <x v="1"/>
    <x v="0"/>
    <x v="7"/>
    <s v="Bonduelle"/>
    <s v="|62/03/03|"/>
    <n v="828"/>
    <n v="2.2999999999999998"/>
    <n v="3.87"/>
  </r>
  <r>
    <x v="1"/>
    <x v="0"/>
    <x v="7"/>
    <s v="Bonduelle"/>
    <s v="|62/03/04|"/>
    <n v="624"/>
    <n v="2.4"/>
    <n v="3.82"/>
  </r>
  <r>
    <x v="1"/>
    <x v="0"/>
    <x v="7"/>
    <s v="Bonduelle"/>
    <s v="|62/03/05|"/>
    <n v="660"/>
    <n v="2.39"/>
    <n v="3.32"/>
  </r>
  <r>
    <x v="1"/>
    <x v="0"/>
    <x v="7"/>
    <s v="Bonduelle"/>
    <s v="|62/03/06|"/>
    <n v="1008"/>
    <n v="2.82"/>
    <n v="3.98"/>
  </r>
  <r>
    <x v="1"/>
    <x v="0"/>
    <x v="7"/>
    <s v="Bonduelle"/>
    <s v="|62/03/07|"/>
    <n v="660"/>
    <n v="2.35"/>
    <n v="3.67"/>
  </r>
  <r>
    <x v="1"/>
    <x v="0"/>
    <x v="7"/>
    <s v="Bonduelle"/>
    <s v="|62/03/08|"/>
    <n v="864"/>
    <n v="2.4300000000000002"/>
    <n v="3.72"/>
  </r>
  <r>
    <x v="1"/>
    <x v="0"/>
    <x v="7"/>
    <s v="Bonduelle"/>
    <s v="|62/03/09|"/>
    <n v="1116"/>
    <n v="2.91"/>
    <n v="3.23"/>
  </r>
  <r>
    <x v="1"/>
    <x v="0"/>
    <x v="7"/>
    <s v="Bonduelle"/>
    <s v="|62/03/10|"/>
    <n v="1128"/>
    <n v="2.42"/>
    <n v="3.96"/>
  </r>
  <r>
    <x v="1"/>
    <x v="0"/>
    <x v="7"/>
    <s v="Bonduelle"/>
    <s v="|62/03/11|"/>
    <n v="948"/>
    <n v="2.93"/>
    <n v="3.91"/>
  </r>
  <r>
    <x v="1"/>
    <x v="0"/>
    <x v="7"/>
    <s v="Bonduelle"/>
    <s v="|62/03/12|"/>
    <n v="1104"/>
    <n v="2.2000000000000002"/>
    <n v="3.65"/>
  </r>
  <r>
    <x v="1"/>
    <x v="0"/>
    <x v="7"/>
    <s v="Bonduelle"/>
    <s v="|62/03/13|"/>
    <n v="1176"/>
    <n v="2.36"/>
    <n v="3.64"/>
  </r>
  <r>
    <x v="1"/>
    <x v="0"/>
    <x v="7"/>
    <s v="Bonduelle"/>
    <s v="|62/03/14|"/>
    <n v="972"/>
    <n v="2.3199999999999998"/>
    <n v="3.95"/>
  </r>
  <r>
    <x v="1"/>
    <x v="0"/>
    <x v="7"/>
    <s v="Bonduelle"/>
    <s v="|62/03/15|"/>
    <n v="960"/>
    <n v="2.5"/>
    <n v="3.78"/>
  </r>
  <r>
    <x v="1"/>
    <x v="0"/>
    <x v="7"/>
    <s v="Bonduelle"/>
    <s v="|62/03/16|"/>
    <n v="972"/>
    <n v="2.87"/>
    <n v="3.96"/>
  </r>
  <r>
    <x v="1"/>
    <x v="0"/>
    <x v="7"/>
    <s v="Bonduelle"/>
    <s v="|62/03/17|"/>
    <n v="720"/>
    <n v="2.12"/>
    <n v="3.82"/>
  </r>
  <r>
    <x v="1"/>
    <x v="0"/>
    <x v="7"/>
    <s v="Bonduelle"/>
    <s v="|62/03/18|"/>
    <n v="684"/>
    <n v="2.4900000000000002"/>
    <n v="3.47"/>
  </r>
  <r>
    <x v="1"/>
    <x v="0"/>
    <x v="7"/>
    <s v="Bonduelle"/>
    <s v="|62/03/19|"/>
    <n v="768"/>
    <n v="2.0299999999999998"/>
    <n v="3.77"/>
  </r>
  <r>
    <x v="1"/>
    <x v="0"/>
    <x v="7"/>
    <s v="Bonduelle"/>
    <s v="|62/03/20|"/>
    <n v="1020"/>
    <n v="2.83"/>
    <n v="3.77"/>
  </r>
  <r>
    <x v="1"/>
    <x v="0"/>
    <x v="7"/>
    <s v="Bonduelle"/>
    <s v="|62/03/21|"/>
    <n v="924"/>
    <n v="2.91"/>
    <n v="3.65"/>
  </r>
  <r>
    <x v="1"/>
    <x v="0"/>
    <x v="7"/>
    <s v="Bonduelle"/>
    <s v="|62/03/22|"/>
    <n v="1140"/>
    <n v="2.11"/>
    <n v="3.73"/>
  </r>
  <r>
    <x v="1"/>
    <x v="0"/>
    <x v="7"/>
    <s v="Bonduelle"/>
    <s v="|62/03/23|"/>
    <n v="1032"/>
    <n v="2.56"/>
    <n v="3.93"/>
  </r>
  <r>
    <x v="1"/>
    <x v="0"/>
    <x v="7"/>
    <s v="Bonduelle"/>
    <s v="|62/03/24|"/>
    <n v="936"/>
    <n v="2.94"/>
    <n v="3.45"/>
  </r>
  <r>
    <x v="1"/>
    <x v="0"/>
    <x v="7"/>
    <s v="Bonduelle"/>
    <s v="|62/03/25|"/>
    <n v="612"/>
    <n v="2.98"/>
    <n v="3.57"/>
  </r>
  <r>
    <x v="1"/>
    <x v="0"/>
    <x v="7"/>
    <s v="Bonduelle"/>
    <s v="|62/03/26|"/>
    <n v="792"/>
    <n v="2.5"/>
    <n v="3.71"/>
  </r>
  <r>
    <x v="1"/>
    <x v="0"/>
    <x v="7"/>
    <s v="Bonduelle"/>
    <s v="|62/03/27|"/>
    <n v="792"/>
    <n v="2.4500000000000002"/>
    <n v="4"/>
  </r>
  <r>
    <x v="1"/>
    <x v="0"/>
    <x v="7"/>
    <s v="Bonduelle"/>
    <s v="|62/03/28|"/>
    <n v="816"/>
    <n v="2.42"/>
    <n v="3.9"/>
  </r>
  <r>
    <x v="1"/>
    <x v="0"/>
    <x v="7"/>
    <s v="Bonduelle"/>
    <s v="|62/03/29|"/>
    <n v="804"/>
    <n v="2.75"/>
    <n v="3.34"/>
  </r>
  <r>
    <x v="1"/>
    <x v="0"/>
    <x v="7"/>
    <s v="Bonduelle"/>
    <s v="|62/03/30|"/>
    <n v="1104"/>
    <n v="2.08"/>
    <n v="3.22"/>
  </r>
  <r>
    <x v="1"/>
    <x v="0"/>
    <x v="7"/>
    <s v="Bonduelle"/>
    <s v="|62/03/31|"/>
    <n v="816"/>
    <n v="2.72"/>
    <n v="3.24"/>
  </r>
  <r>
    <x v="1"/>
    <x v="0"/>
    <x v="7"/>
    <s v="Bonduelle"/>
    <s v="|62/03/32|"/>
    <n v="840"/>
    <n v="2.4900000000000002"/>
    <n v="3.25"/>
  </r>
  <r>
    <x v="1"/>
    <x v="0"/>
    <x v="7"/>
    <s v="Bonduelle"/>
    <s v="|62/03/33|"/>
    <n v="1080"/>
    <n v="2.21"/>
    <n v="3.57"/>
  </r>
  <r>
    <x v="1"/>
    <x v="0"/>
    <x v="7"/>
    <s v="Bonduelle"/>
    <s v="|62/03/34|"/>
    <n v="1116"/>
    <n v="2.86"/>
    <n v="3.85"/>
  </r>
  <r>
    <x v="1"/>
    <x v="0"/>
    <x v="7"/>
    <s v="Bonduelle"/>
    <s v="|62/03/35|"/>
    <n v="840"/>
    <n v="2.66"/>
    <n v="3.26"/>
  </r>
  <r>
    <x v="1"/>
    <x v="0"/>
    <x v="7"/>
    <s v="Bonduelle"/>
    <s v="|62/03/36|"/>
    <n v="1140"/>
    <n v="2.5299999999999998"/>
    <n v="3.62"/>
  </r>
  <r>
    <x v="1"/>
    <x v="0"/>
    <x v="7"/>
    <s v="Bonduelle"/>
    <s v="|62/03/37|"/>
    <n v="1044"/>
    <n v="2.99"/>
    <n v="3.23"/>
  </r>
  <r>
    <x v="1"/>
    <x v="0"/>
    <x v="7"/>
    <s v="Bonduelle"/>
    <s v="|62/03/38|"/>
    <n v="600"/>
    <n v="2.9"/>
    <n v="3.63"/>
  </r>
  <r>
    <x v="1"/>
    <x v="0"/>
    <x v="7"/>
    <s v="Bonduelle"/>
    <s v="|62/03/39|"/>
    <n v="1020"/>
    <n v="2.27"/>
    <n v="3.61"/>
  </r>
  <r>
    <x v="1"/>
    <x v="0"/>
    <x v="7"/>
    <s v="Bonduelle"/>
    <s v="|62/03/40|"/>
    <n v="1032"/>
    <n v="2.25"/>
    <n v="3.8"/>
  </r>
  <r>
    <x v="1"/>
    <x v="0"/>
    <x v="7"/>
    <s v="Bonduelle"/>
    <s v="|62/03/41|"/>
    <n v="1080"/>
    <n v="2.77"/>
    <n v="3.91"/>
  </r>
  <r>
    <x v="1"/>
    <x v="0"/>
    <x v="7"/>
    <s v="Bonduelle"/>
    <s v="|62/03/42|"/>
    <n v="1044"/>
    <n v="2.2000000000000002"/>
    <n v="3.59"/>
  </r>
  <r>
    <x v="1"/>
    <x v="0"/>
    <x v="7"/>
    <s v="Bonduelle"/>
    <s v="|62/03/43|"/>
    <n v="1008"/>
    <n v="2.34"/>
    <n v="3.55"/>
  </r>
  <r>
    <x v="1"/>
    <x v="0"/>
    <x v="7"/>
    <s v="Bonduelle"/>
    <s v="|62/03/44|"/>
    <n v="828"/>
    <n v="2.1"/>
    <n v="3.84"/>
  </r>
  <r>
    <x v="1"/>
    <x v="0"/>
    <x v="7"/>
    <s v="Bonduelle"/>
    <s v="|62/03/45|"/>
    <n v="996"/>
    <n v="2.2400000000000002"/>
    <n v="3.5"/>
  </r>
  <r>
    <x v="1"/>
    <x v="0"/>
    <x v="7"/>
    <s v="Bonduelle"/>
    <s v="|62/03/46|"/>
    <n v="624"/>
    <n v="2.86"/>
    <n v="3.39"/>
  </r>
  <r>
    <x v="1"/>
    <x v="0"/>
    <x v="7"/>
    <s v="Bonduelle"/>
    <s v="|62/03/47|"/>
    <n v="888"/>
    <n v="2.2000000000000002"/>
    <n v="3.48"/>
  </r>
  <r>
    <x v="1"/>
    <x v="0"/>
    <x v="7"/>
    <s v="Bonduelle"/>
    <s v="|62/03/48|"/>
    <n v="696"/>
    <n v="2.29"/>
    <n v="3.25"/>
  </r>
  <r>
    <x v="1"/>
    <x v="0"/>
    <x v="7"/>
    <s v="Bonduelle"/>
    <s v="|62/03/49|"/>
    <n v="936"/>
    <n v="2.89"/>
    <n v="3.78"/>
  </r>
  <r>
    <x v="1"/>
    <x v="0"/>
    <x v="7"/>
    <s v="Bonduelle"/>
    <s v="|62/03/50|"/>
    <n v="624"/>
    <n v="2.94"/>
    <n v="3.99"/>
  </r>
  <r>
    <x v="1"/>
    <x v="0"/>
    <x v="7"/>
    <s v="Bonduelle"/>
    <s v="|62/03/51|"/>
    <n v="624"/>
    <n v="2.87"/>
    <n v="3.72"/>
  </r>
  <r>
    <x v="1"/>
    <x v="0"/>
    <x v="7"/>
    <s v="Bonduelle"/>
    <s v="|62/03/52|"/>
    <n v="1032"/>
    <n v="2.62"/>
    <n v="3.83"/>
  </r>
  <r>
    <x v="1"/>
    <x v="0"/>
    <x v="7"/>
    <s v="Bonduelle"/>
    <s v="|62/03/53|"/>
    <n v="1092"/>
    <n v="2.44"/>
    <n v="3.66"/>
  </r>
  <r>
    <x v="1"/>
    <x v="0"/>
    <x v="7"/>
    <s v="Bonduelle"/>
    <s v="|62/03/54|"/>
    <n v="1044"/>
    <n v="2.38"/>
    <n v="3.62"/>
  </r>
  <r>
    <x v="1"/>
    <x v="0"/>
    <x v="7"/>
    <s v="Bonduelle"/>
    <s v="|62/03/55|"/>
    <n v="660"/>
    <n v="2.72"/>
    <n v="3.89"/>
  </r>
  <r>
    <x v="1"/>
    <x v="0"/>
    <x v="7"/>
    <s v="Bonduelle"/>
    <s v="|62/03/56|"/>
    <n v="732"/>
    <n v="2.99"/>
    <n v="3.47"/>
  </r>
  <r>
    <x v="1"/>
    <x v="0"/>
    <x v="7"/>
    <s v="Bonduelle"/>
    <s v="|62/03/57|"/>
    <n v="948"/>
    <n v="2.94"/>
    <n v="3.49"/>
  </r>
  <r>
    <x v="1"/>
    <x v="0"/>
    <x v="7"/>
    <s v="Bonduelle"/>
    <s v="|62/03/58|"/>
    <n v="1068"/>
    <n v="2.71"/>
    <n v="3.89"/>
  </r>
  <r>
    <x v="1"/>
    <x v="0"/>
    <x v="7"/>
    <s v="Bonduelle"/>
    <s v="|62/03/59|"/>
    <n v="1092"/>
    <n v="2.69"/>
    <n v="3.6"/>
  </r>
  <r>
    <x v="1"/>
    <x v="0"/>
    <x v="7"/>
    <s v="Bonduelle"/>
    <s v="|62/03/60|"/>
    <n v="876"/>
    <n v="2.2200000000000002"/>
    <n v="3.31"/>
  </r>
  <r>
    <x v="1"/>
    <x v="0"/>
    <x v="7"/>
    <s v="Bonduelle"/>
    <s v="|62/03/61|"/>
    <n v="792"/>
    <n v="2.34"/>
    <n v="3.67"/>
  </r>
  <r>
    <x v="1"/>
    <x v="0"/>
    <x v="7"/>
    <s v="Bonduelle"/>
    <s v="|62/03/62|"/>
    <n v="624"/>
    <n v="2.97"/>
    <n v="3.67"/>
  </r>
  <r>
    <x v="1"/>
    <x v="0"/>
    <x v="7"/>
    <s v="Bonduelle"/>
    <s v="|62/03/63|"/>
    <n v="1080"/>
    <n v="2.1800000000000002"/>
    <n v="3.71"/>
  </r>
  <r>
    <x v="1"/>
    <x v="0"/>
    <x v="7"/>
    <s v="Bonduelle"/>
    <s v="|62/03/64|"/>
    <n v="1200"/>
    <n v="2.95"/>
    <n v="3.56"/>
  </r>
  <r>
    <x v="1"/>
    <x v="0"/>
    <x v="7"/>
    <s v="Bonduelle"/>
    <s v="|62/03/66|"/>
    <n v="1116"/>
    <n v="2.85"/>
    <n v="3.76"/>
  </r>
  <r>
    <x v="1"/>
    <x v="0"/>
    <x v="7"/>
    <s v="Bonduelle"/>
    <s v="|62/03/68|"/>
    <n v="768"/>
    <n v="2.76"/>
    <n v="3.52"/>
  </r>
  <r>
    <x v="1"/>
    <x v="0"/>
    <x v="7"/>
    <s v="Bonduelle"/>
    <s v="|62/03/69|"/>
    <n v="1080"/>
    <n v="2.46"/>
    <n v="3.84"/>
  </r>
  <r>
    <x v="1"/>
    <x v="0"/>
    <x v="7"/>
    <s v="Bonduelle"/>
    <s v="|62/03/72|"/>
    <n v="816"/>
    <n v="2.56"/>
    <n v="3.73"/>
  </r>
  <r>
    <x v="1"/>
    <x v="0"/>
    <x v="7"/>
    <s v="Bonduelle"/>
    <s v="|62/03/73|"/>
    <n v="732"/>
    <n v="2.2999999999999998"/>
    <n v="3.64"/>
  </r>
  <r>
    <x v="1"/>
    <x v="0"/>
    <x v="7"/>
    <s v="Bonduelle"/>
    <s v="|62/03/74|"/>
    <n v="876"/>
    <n v="2.2400000000000002"/>
    <n v="3.22"/>
  </r>
  <r>
    <x v="1"/>
    <x v="0"/>
    <x v="7"/>
    <s v="Bonduelle"/>
    <s v="|62/03/75|"/>
    <n v="1152"/>
    <n v="2.16"/>
    <n v="3.98"/>
  </r>
  <r>
    <x v="1"/>
    <x v="0"/>
    <x v="7"/>
    <s v="Bonduelle"/>
    <s v="|62/03/76|"/>
    <n v="864"/>
    <n v="2.96"/>
    <n v="3.86"/>
  </r>
  <r>
    <x v="1"/>
    <x v="0"/>
    <x v="7"/>
    <s v="Bonduelle"/>
    <s v="|62/03/77|"/>
    <n v="924"/>
    <n v="2.82"/>
    <n v="3.24"/>
  </r>
  <r>
    <x v="1"/>
    <x v="0"/>
    <x v="7"/>
    <s v="Bonduelle"/>
    <s v="|62/03/78|"/>
    <n v="636"/>
    <n v="2.11"/>
    <n v="3.49"/>
  </r>
  <r>
    <x v="1"/>
    <x v="0"/>
    <x v="7"/>
    <s v="Bonduelle"/>
    <s v="|62/03/79|"/>
    <n v="792"/>
    <n v="2.44"/>
    <n v="3.43"/>
  </r>
  <r>
    <x v="1"/>
    <x v="0"/>
    <x v="7"/>
    <s v="Bonduelle"/>
    <s v="|62/03/82|"/>
    <n v="1056"/>
    <n v="2.21"/>
    <n v="3.25"/>
  </r>
  <r>
    <x v="1"/>
    <x v="0"/>
    <x v="7"/>
    <s v="Bonduelle"/>
    <s v="|62/04/01|"/>
    <n v="1068"/>
    <n v="2.95"/>
    <n v="3.96"/>
  </r>
  <r>
    <x v="1"/>
    <x v="0"/>
    <x v="7"/>
    <s v="Bonduelle"/>
    <s v="|62/04/02|"/>
    <n v="816"/>
    <n v="2.12"/>
    <n v="3.77"/>
  </r>
  <r>
    <x v="1"/>
    <x v="0"/>
    <x v="7"/>
    <s v="Bonduelle"/>
    <s v="|62/04/03|"/>
    <n v="1020"/>
    <n v="2.5099999999999998"/>
    <n v="3.65"/>
  </r>
  <r>
    <x v="1"/>
    <x v="0"/>
    <x v="7"/>
    <s v="Bonduelle"/>
    <s v="|62/04/04|"/>
    <n v="1200"/>
    <n v="2.44"/>
    <n v="3.48"/>
  </r>
  <r>
    <x v="1"/>
    <x v="0"/>
    <x v="7"/>
    <s v="Bonduelle"/>
    <s v="|62/04/05|"/>
    <n v="1200"/>
    <n v="2.0299999999999998"/>
    <n v="3.69"/>
  </r>
  <r>
    <x v="1"/>
    <x v="0"/>
    <x v="7"/>
    <s v="Bonduelle"/>
    <s v="|62/04/06|"/>
    <n v="1044"/>
    <n v="2.73"/>
    <n v="3.3"/>
  </r>
  <r>
    <x v="1"/>
    <x v="0"/>
    <x v="7"/>
    <s v="Bonduelle"/>
    <s v="|62/04/07|"/>
    <n v="708"/>
    <n v="2.3199999999999998"/>
    <n v="3.79"/>
  </r>
  <r>
    <x v="1"/>
    <x v="0"/>
    <x v="7"/>
    <s v="Bonduelle"/>
    <s v="|62/04/08|"/>
    <n v="1128"/>
    <n v="2.44"/>
    <n v="3.57"/>
  </r>
  <r>
    <x v="1"/>
    <x v="0"/>
    <x v="7"/>
    <s v="Bonduelle"/>
    <s v="|62/04/09|"/>
    <n v="600"/>
    <n v="2.2999999999999998"/>
    <n v="3.56"/>
  </r>
  <r>
    <x v="1"/>
    <x v="0"/>
    <x v="7"/>
    <s v="Bonduelle"/>
    <s v="|62/04/10|"/>
    <n v="900"/>
    <n v="2.5099999999999998"/>
    <n v="3.79"/>
  </r>
  <r>
    <x v="1"/>
    <x v="0"/>
    <x v="7"/>
    <s v="Bonduelle"/>
    <s v="|62/04/11|"/>
    <n v="1032"/>
    <n v="2.68"/>
    <n v="3.32"/>
  </r>
  <r>
    <x v="1"/>
    <x v="0"/>
    <x v="7"/>
    <s v="Bonduelle"/>
    <s v="|62/04/13|"/>
    <n v="1020"/>
    <n v="2.04"/>
    <n v="3.66"/>
  </r>
  <r>
    <x v="1"/>
    <x v="0"/>
    <x v="7"/>
    <s v="Bonduelle"/>
    <s v="|62/04/14|"/>
    <n v="600"/>
    <n v="2.88"/>
    <n v="3.37"/>
  </r>
  <r>
    <x v="1"/>
    <x v="0"/>
    <x v="7"/>
    <s v="Bonduelle"/>
    <s v="|62/04/15|"/>
    <n v="1128"/>
    <n v="2.14"/>
    <n v="3.77"/>
  </r>
  <r>
    <x v="1"/>
    <x v="0"/>
    <x v="7"/>
    <s v="Bonduelle"/>
    <s v="|62/04/16|"/>
    <n v="708"/>
    <n v="2.91"/>
    <n v="3.99"/>
  </r>
  <r>
    <x v="1"/>
    <x v="0"/>
    <x v="7"/>
    <s v="Bonduelle"/>
    <s v="|62/04/17|"/>
    <n v="1008"/>
    <n v="2.31"/>
    <n v="3.76"/>
  </r>
  <r>
    <x v="1"/>
    <x v="0"/>
    <x v="7"/>
    <s v="Bonduelle"/>
    <s v="|62/04/18|"/>
    <n v="1092"/>
    <n v="2.0299999999999998"/>
    <n v="3.27"/>
  </r>
  <r>
    <x v="1"/>
    <x v="0"/>
    <x v="7"/>
    <s v="Bonduelle"/>
    <s v="|62/04/19|"/>
    <n v="732"/>
    <n v="2.94"/>
    <n v="3.77"/>
  </r>
  <r>
    <x v="1"/>
    <x v="0"/>
    <x v="7"/>
    <s v="Bonduelle"/>
    <s v="|62/04/20|"/>
    <n v="1128"/>
    <n v="2.31"/>
    <n v="3.48"/>
  </r>
  <r>
    <x v="1"/>
    <x v="0"/>
    <x v="7"/>
    <s v="Bonduelle"/>
    <s v="|62/04/21|"/>
    <n v="756"/>
    <n v="2.74"/>
    <n v="3.71"/>
  </r>
  <r>
    <x v="1"/>
    <x v="0"/>
    <x v="7"/>
    <s v="Bonduelle"/>
    <s v="|62/04/23|"/>
    <n v="612"/>
    <n v="2.68"/>
    <n v="3.39"/>
  </r>
  <r>
    <x v="1"/>
    <x v="0"/>
    <x v="7"/>
    <s v="Bonduelle"/>
    <s v="|62/04/25|"/>
    <n v="1128"/>
    <n v="2.5"/>
    <n v="3.51"/>
  </r>
  <r>
    <x v="1"/>
    <x v="0"/>
    <x v="7"/>
    <s v="Bonduelle"/>
    <s v="|62/04/26|"/>
    <n v="1044"/>
    <n v="2.1"/>
    <n v="3.29"/>
  </r>
  <r>
    <x v="1"/>
    <x v="0"/>
    <x v="7"/>
    <s v="Bonduelle"/>
    <s v="|62/04/27|"/>
    <n v="1032"/>
    <n v="2.94"/>
    <n v="3.99"/>
  </r>
  <r>
    <x v="1"/>
    <x v="0"/>
    <x v="7"/>
    <s v="Bonduelle"/>
    <s v="|62/05/01|"/>
    <n v="1068"/>
    <n v="2.7"/>
    <n v="3.73"/>
  </r>
  <r>
    <x v="1"/>
    <x v="0"/>
    <x v="7"/>
    <s v="Bonduelle"/>
    <s v="|62/05/02|"/>
    <n v="1044"/>
    <n v="2.06"/>
    <n v="3.83"/>
  </r>
  <r>
    <x v="1"/>
    <x v="0"/>
    <x v="7"/>
    <s v="Bonduelle"/>
    <s v="|62/05/03|"/>
    <n v="792"/>
    <n v="2.0699999999999998"/>
    <n v="3.67"/>
  </r>
  <r>
    <x v="1"/>
    <x v="0"/>
    <x v="7"/>
    <s v="Bonduelle"/>
    <s v="|62/05/04|"/>
    <n v="1056"/>
    <n v="2.57"/>
    <n v="3.97"/>
  </r>
  <r>
    <x v="1"/>
    <x v="0"/>
    <x v="7"/>
    <s v="Bonduelle"/>
    <s v="|62/05/05|"/>
    <n v="792"/>
    <n v="2.41"/>
    <n v="3.82"/>
  </r>
  <r>
    <x v="1"/>
    <x v="0"/>
    <x v="7"/>
    <s v="Bonduelle"/>
    <s v="|62/05/06|"/>
    <n v="828"/>
    <n v="2.08"/>
    <n v="3.22"/>
  </r>
  <r>
    <x v="1"/>
    <x v="0"/>
    <x v="7"/>
    <s v="Bonduelle"/>
    <s v="|62/05/08|"/>
    <n v="936"/>
    <n v="2.34"/>
    <n v="3.29"/>
  </r>
  <r>
    <x v="1"/>
    <x v="0"/>
    <x v="7"/>
    <s v="Bonduelle"/>
    <s v="|62/09/01|"/>
    <n v="1056"/>
    <n v="2.5"/>
    <n v="3.41"/>
  </r>
  <r>
    <x v="1"/>
    <x v="0"/>
    <x v="4"/>
    <s v="Veet"/>
    <s v="|55/01/01|"/>
    <n v="588"/>
    <n v="4.16"/>
    <n v="5.31"/>
  </r>
  <r>
    <x v="1"/>
    <x v="0"/>
    <x v="4"/>
    <s v="Veet"/>
    <s v="|55/01/02|"/>
    <n v="432"/>
    <n v="4.1399999999999997"/>
    <n v="5.32"/>
  </r>
  <r>
    <x v="1"/>
    <x v="0"/>
    <x v="4"/>
    <s v="Veet"/>
    <s v="|55/01/03|"/>
    <n v="684"/>
    <n v="4.88"/>
    <n v="5.24"/>
  </r>
  <r>
    <x v="1"/>
    <x v="0"/>
    <x v="4"/>
    <s v="Veet"/>
    <s v="|55/01/04|"/>
    <n v="396"/>
    <n v="4.72"/>
    <n v="5.04"/>
  </r>
  <r>
    <x v="1"/>
    <x v="0"/>
    <x v="4"/>
    <s v="Veet"/>
    <s v="|55/01/05|"/>
    <n v="456"/>
    <n v="4.0999999999999996"/>
    <n v="5.0199999999999996"/>
  </r>
  <r>
    <x v="1"/>
    <x v="0"/>
    <x v="4"/>
    <s v="Veet"/>
    <s v="|55/01/06|"/>
    <n v="336"/>
    <n v="4.9400000000000004"/>
    <n v="5.28"/>
  </r>
  <r>
    <x v="1"/>
    <x v="0"/>
    <x v="4"/>
    <s v="Veet"/>
    <s v="|55/01/07|"/>
    <n v="636"/>
    <n v="4.1399999999999997"/>
    <n v="5.27"/>
  </r>
  <r>
    <x v="1"/>
    <x v="0"/>
    <x v="4"/>
    <s v="Veet"/>
    <s v="|55/01/08|"/>
    <n v="552"/>
    <n v="4.54"/>
    <n v="5.33"/>
  </r>
  <r>
    <x v="1"/>
    <x v="0"/>
    <x v="4"/>
    <s v="Veet"/>
    <s v="|55/01/09|"/>
    <n v="348"/>
    <n v="4.8099999999999996"/>
    <n v="5.13"/>
  </r>
  <r>
    <x v="1"/>
    <x v="0"/>
    <x v="4"/>
    <s v="Veet"/>
    <s v="|55/01/10|"/>
    <n v="528"/>
    <n v="4.05"/>
    <n v="5.25"/>
  </r>
  <r>
    <x v="1"/>
    <x v="0"/>
    <x v="4"/>
    <s v="Veet"/>
    <s v="|55/01/11|"/>
    <n v="288"/>
    <n v="4.1500000000000004"/>
    <n v="5.04"/>
  </r>
  <r>
    <x v="1"/>
    <x v="0"/>
    <x v="4"/>
    <s v="Veet"/>
    <s v="|55/01/12|"/>
    <n v="504"/>
    <n v="4.25"/>
    <n v="5.1100000000000003"/>
  </r>
  <r>
    <x v="1"/>
    <x v="0"/>
    <x v="4"/>
    <s v="Veet"/>
    <s v="|55/01/13|"/>
    <n v="660"/>
    <n v="4.55"/>
    <n v="5.05"/>
  </r>
  <r>
    <x v="1"/>
    <x v="0"/>
    <x v="4"/>
    <s v="Veet"/>
    <s v="|55/01/14|"/>
    <n v="300"/>
    <n v="4.0999999999999996"/>
    <n v="5.21"/>
  </r>
  <r>
    <x v="1"/>
    <x v="0"/>
    <x v="4"/>
    <s v="Veet"/>
    <s v="|55/01/15|"/>
    <n v="384"/>
    <n v="4.5199999999999996"/>
    <n v="5.0999999999999996"/>
  </r>
  <r>
    <x v="1"/>
    <x v="0"/>
    <x v="4"/>
    <s v="Veet"/>
    <s v="|55/01/16|"/>
    <n v="360"/>
    <n v="4.2300000000000004"/>
    <n v="5.05"/>
  </r>
  <r>
    <x v="1"/>
    <x v="0"/>
    <x v="4"/>
    <s v="Veet"/>
    <s v="|55/01/17|"/>
    <n v="288"/>
    <n v="4.42"/>
    <n v="5.08"/>
  </r>
  <r>
    <x v="1"/>
    <x v="0"/>
    <x v="4"/>
    <s v="Veet"/>
    <s v="|55/01/18|"/>
    <n v="504"/>
    <n v="4.62"/>
    <n v="5.21"/>
  </r>
  <r>
    <x v="1"/>
    <x v="0"/>
    <x v="4"/>
    <s v="Veet"/>
    <s v="|55/01/19|"/>
    <n v="264"/>
    <n v="4.47"/>
    <n v="5.23"/>
  </r>
  <r>
    <x v="1"/>
    <x v="0"/>
    <x v="4"/>
    <s v="Veet"/>
    <s v="|55/01/20|"/>
    <n v="408"/>
    <n v="4.32"/>
    <n v="5.38"/>
  </r>
  <r>
    <x v="1"/>
    <x v="0"/>
    <x v="4"/>
    <s v="Veet"/>
    <s v="|55/01/21|"/>
    <n v="456"/>
    <n v="4.6100000000000003"/>
    <n v="5.13"/>
  </r>
  <r>
    <x v="1"/>
    <x v="0"/>
    <x v="4"/>
    <s v="Veet"/>
    <s v="|55/01/22|"/>
    <n v="240"/>
    <n v="4.6399999999999997"/>
    <n v="5.15"/>
  </r>
  <r>
    <x v="1"/>
    <x v="0"/>
    <x v="4"/>
    <s v="Veet"/>
    <s v="|55/01/23|"/>
    <n v="324"/>
    <n v="4.3099999999999996"/>
    <n v="5.05"/>
  </r>
  <r>
    <x v="1"/>
    <x v="0"/>
    <x v="4"/>
    <s v="Veet"/>
    <s v="|55/01/24|"/>
    <n v="240"/>
    <n v="4.8099999999999996"/>
    <n v="5.2"/>
  </r>
  <r>
    <x v="1"/>
    <x v="0"/>
    <x v="4"/>
    <s v="Veet"/>
    <s v="|55/01/25|"/>
    <n v="540"/>
    <n v="4.1500000000000004"/>
    <n v="5.19"/>
  </r>
  <r>
    <x v="1"/>
    <x v="0"/>
    <x v="4"/>
    <s v="Veet"/>
    <s v="|55/01/26|"/>
    <n v="480"/>
    <n v="4.25"/>
    <n v="5.21"/>
  </r>
  <r>
    <x v="1"/>
    <x v="0"/>
    <x v="4"/>
    <s v="Veet"/>
    <s v="|55/01/27|"/>
    <n v="360"/>
    <n v="4.87"/>
    <n v="5.37"/>
  </r>
  <r>
    <x v="1"/>
    <x v="0"/>
    <x v="4"/>
    <s v="Veet"/>
    <s v="|55/01/28|"/>
    <n v="384"/>
    <n v="4.8099999999999996"/>
    <n v="5.35"/>
  </r>
  <r>
    <x v="1"/>
    <x v="0"/>
    <x v="4"/>
    <s v="Veet"/>
    <s v="|55/01/29|"/>
    <n v="648"/>
    <n v="4.67"/>
    <n v="5.0599999999999996"/>
  </r>
  <r>
    <x v="1"/>
    <x v="0"/>
    <x v="4"/>
    <s v="Veet"/>
    <s v="|55/01/30|"/>
    <n v="276"/>
    <n v="4.87"/>
    <n v="5.1100000000000003"/>
  </r>
  <r>
    <x v="1"/>
    <x v="0"/>
    <x v="4"/>
    <s v="Veet"/>
    <s v="|55/01/31|"/>
    <n v="564"/>
    <n v="4.1399999999999997"/>
    <n v="5.31"/>
  </r>
  <r>
    <x v="1"/>
    <x v="0"/>
    <x v="4"/>
    <s v="Veet"/>
    <s v="|55/01/32|"/>
    <n v="300"/>
    <n v="4.51"/>
    <n v="5.08"/>
  </r>
  <r>
    <x v="1"/>
    <x v="0"/>
    <x v="4"/>
    <s v="Veet"/>
    <s v="|55/01/33|"/>
    <n v="492"/>
    <n v="4.1900000000000004"/>
    <n v="5.24"/>
  </r>
  <r>
    <x v="1"/>
    <x v="0"/>
    <x v="4"/>
    <s v="Veet"/>
    <s v="|55/01/34|"/>
    <n v="612"/>
    <n v="4.24"/>
    <n v="5.21"/>
  </r>
  <r>
    <x v="1"/>
    <x v="0"/>
    <x v="4"/>
    <s v="Veet"/>
    <s v="|55/01/35|"/>
    <n v="516"/>
    <n v="4.37"/>
    <n v="5.32"/>
  </r>
  <r>
    <x v="1"/>
    <x v="0"/>
    <x v="4"/>
    <s v="Veet"/>
    <s v="|55/01/36|"/>
    <n v="492"/>
    <n v="4.67"/>
    <n v="5.29"/>
  </r>
  <r>
    <x v="1"/>
    <x v="0"/>
    <x v="4"/>
    <s v="Veet"/>
    <s v="|55/01/37|"/>
    <n v="432"/>
    <n v="4.01"/>
    <n v="5.18"/>
  </r>
  <r>
    <x v="1"/>
    <x v="0"/>
    <x v="4"/>
    <s v="Veet"/>
    <s v="|55/01/38|"/>
    <n v="528"/>
    <n v="4.1100000000000003"/>
    <n v="5.34"/>
  </r>
  <r>
    <x v="1"/>
    <x v="0"/>
    <x v="4"/>
    <s v="Veet"/>
    <s v="|55/01/39|"/>
    <n v="624"/>
    <n v="4.6399999999999997"/>
    <n v="5.0199999999999996"/>
  </r>
  <r>
    <x v="1"/>
    <x v="0"/>
    <x v="4"/>
    <s v="Veet"/>
    <s v="|55/01/40|"/>
    <n v="372"/>
    <n v="4.87"/>
    <n v="5.19"/>
  </r>
  <r>
    <x v="1"/>
    <x v="0"/>
    <x v="4"/>
    <s v="Veet"/>
    <s v="|55/01/41|"/>
    <n v="372"/>
    <n v="4.3"/>
    <n v="5.12"/>
  </r>
  <r>
    <x v="1"/>
    <x v="0"/>
    <x v="4"/>
    <s v="Veet"/>
    <s v="|55/01/42|"/>
    <n v="348"/>
    <n v="4.8499999999999996"/>
    <n v="5.09"/>
  </r>
  <r>
    <x v="1"/>
    <x v="0"/>
    <x v="4"/>
    <s v="Veet"/>
    <s v="|55/01/43|"/>
    <n v="288"/>
    <n v="4.8600000000000003"/>
    <n v="5.24"/>
  </r>
  <r>
    <x v="1"/>
    <x v="0"/>
    <x v="4"/>
    <s v="Veet"/>
    <s v="|55/01/44|"/>
    <n v="516"/>
    <n v="4.5199999999999996"/>
    <n v="5.26"/>
  </r>
  <r>
    <x v="1"/>
    <x v="0"/>
    <x v="4"/>
    <s v="Veet"/>
    <s v="|55/01/45|"/>
    <n v="720"/>
    <n v="4.82"/>
    <n v="5.23"/>
  </r>
  <r>
    <x v="1"/>
    <x v="0"/>
    <x v="4"/>
    <s v="Veet"/>
    <s v="|55/01/46|"/>
    <n v="564"/>
    <n v="4.38"/>
    <n v="5.23"/>
  </r>
  <r>
    <x v="1"/>
    <x v="0"/>
    <x v="4"/>
    <s v="Veet"/>
    <s v="|55/01/47|"/>
    <n v="684"/>
    <n v="4.76"/>
    <n v="5"/>
  </r>
  <r>
    <x v="1"/>
    <x v="0"/>
    <x v="4"/>
    <s v="Veet"/>
    <s v="|55/01/48|"/>
    <n v="492"/>
    <n v="4.28"/>
    <n v="5.09"/>
  </r>
  <r>
    <x v="1"/>
    <x v="0"/>
    <x v="4"/>
    <s v="Veet"/>
    <s v="|55/01/60|"/>
    <n v="312"/>
    <n v="4.1100000000000003"/>
    <n v="5.36"/>
  </r>
  <r>
    <x v="1"/>
    <x v="0"/>
    <x v="4"/>
    <s v="Veet"/>
    <s v="|55/01/61|"/>
    <n v="324"/>
    <n v="4.7300000000000004"/>
    <n v="5.04"/>
  </r>
  <r>
    <x v="1"/>
    <x v="0"/>
    <x v="4"/>
    <s v="Veet"/>
    <s v="|55/01/62|"/>
    <n v="372"/>
    <n v="4.53"/>
    <n v="5.19"/>
  </r>
  <r>
    <x v="1"/>
    <x v="0"/>
    <x v="4"/>
    <s v="Veet"/>
    <s v="|55/01/63|"/>
    <n v="288"/>
    <n v="4.3499999999999996"/>
    <n v="5.16"/>
  </r>
  <r>
    <x v="1"/>
    <x v="0"/>
    <x v="4"/>
    <s v="Veet"/>
    <s v="|55/01/64|"/>
    <n v="360"/>
    <n v="4.75"/>
    <n v="5.21"/>
  </r>
  <r>
    <x v="1"/>
    <x v="0"/>
    <x v="1"/>
    <s v="North Cascade"/>
    <s v="|45/08/01|"/>
    <n v="468"/>
    <n v="6.293333333333333"/>
    <n v="7.9666666666666668"/>
  </r>
  <r>
    <x v="1"/>
    <x v="0"/>
    <x v="1"/>
    <s v="North Cascade"/>
    <s v="|45/30/01|"/>
    <n v="516"/>
    <n v="6.64"/>
    <n v="7.6333333333333337"/>
  </r>
  <r>
    <x v="1"/>
    <x v="0"/>
    <x v="1"/>
    <s v="North Cascade"/>
    <s v="|45/50/01|"/>
    <n v="600"/>
    <n v="5.4533333333333331"/>
    <n v="7.8533333333333335"/>
  </r>
  <r>
    <x v="1"/>
    <x v="0"/>
    <x v="1"/>
    <s v="North Cascade"/>
    <s v="|45/50/02|"/>
    <n v="492"/>
    <n v="5.58"/>
    <n v="8.6"/>
  </r>
  <r>
    <x v="1"/>
    <x v="0"/>
    <x v="1"/>
    <s v="North Cascade"/>
    <s v="|45/50/03|"/>
    <n v="504"/>
    <n v="5.3933333333333335"/>
    <n v="8.4333333333333336"/>
  </r>
  <r>
    <x v="1"/>
    <x v="0"/>
    <x v="1"/>
    <s v="North Cascade"/>
    <s v="|45/50/04|"/>
    <n v="564"/>
    <n v="6.46"/>
    <n v="8.293333333333333"/>
  </r>
  <r>
    <x v="1"/>
    <x v="0"/>
    <x v="1"/>
    <s v="North Cascade"/>
    <s v="|45/50/05|"/>
    <n v="468"/>
    <n v="6.54"/>
    <n v="8.5"/>
  </r>
  <r>
    <x v="1"/>
    <x v="0"/>
    <x v="1"/>
    <s v="North Cascade"/>
    <s v="|45/50/06|"/>
    <n v="624"/>
    <n v="5.4"/>
    <n v="8.2466666666666661"/>
  </r>
  <r>
    <x v="1"/>
    <x v="0"/>
    <x v="1"/>
    <s v="North Cascade"/>
    <s v="|45/50/07|"/>
    <n v="624"/>
    <n v="5.6066666666666665"/>
    <n v="8.02"/>
  </r>
  <r>
    <x v="1"/>
    <x v="0"/>
    <x v="1"/>
    <s v="North Cascade"/>
    <s v="|45/50/08|"/>
    <n v="624"/>
    <n v="6.4533333333333331"/>
    <n v="7.8933333333333335"/>
  </r>
  <r>
    <x v="1"/>
    <x v="0"/>
    <x v="1"/>
    <s v="North Cascade"/>
    <s v="|45/50/09|"/>
    <n v="408"/>
    <n v="5.9066666666666663"/>
    <n v="8.4466666666666672"/>
  </r>
  <r>
    <x v="1"/>
    <x v="0"/>
    <x v="1"/>
    <s v="North Cascade"/>
    <s v="|45/50/10|"/>
    <n v="564"/>
    <n v="5.44"/>
    <n v="7.92"/>
  </r>
  <r>
    <x v="1"/>
    <x v="0"/>
    <x v="1"/>
    <s v="North Cascade"/>
    <s v="|45/50/11|"/>
    <n v="528"/>
    <n v="5.9066666666666663"/>
    <n v="7.5666666666666664"/>
  </r>
  <r>
    <x v="1"/>
    <x v="0"/>
    <x v="1"/>
    <s v="North Cascade"/>
    <s v="|45/50/12|"/>
    <n v="456"/>
    <n v="6.3066666666666666"/>
    <n v="7.6333333333333337"/>
  </r>
  <r>
    <x v="1"/>
    <x v="0"/>
    <x v="1"/>
    <s v="North Cascade"/>
    <s v="|45/50/13|"/>
    <n v="516"/>
    <n v="5.2733333333333334"/>
    <n v="7.8866666666666667"/>
  </r>
  <r>
    <x v="1"/>
    <x v="0"/>
    <x v="1"/>
    <s v="North Cascade"/>
    <s v="|45/50/14|"/>
    <n v="492"/>
    <n v="5.54"/>
    <n v="8.52"/>
  </r>
  <r>
    <x v="1"/>
    <x v="0"/>
    <x v="1"/>
    <s v="North Cascade"/>
    <s v="|45/50/15|"/>
    <n v="432"/>
    <n v="6.0266666666666664"/>
    <n v="8.6066666666666674"/>
  </r>
  <r>
    <x v="1"/>
    <x v="0"/>
    <x v="1"/>
    <s v="North Cascade"/>
    <s v="|45/50/16|"/>
    <n v="456"/>
    <n v="5.4533333333333331"/>
    <n v="7.7"/>
  </r>
  <r>
    <x v="1"/>
    <x v="0"/>
    <x v="1"/>
    <s v="North Cascade"/>
    <s v="|45/50/17|"/>
    <n v="588"/>
    <n v="6.4266666666666667"/>
    <n v="8.413333333333334"/>
  </r>
  <r>
    <x v="1"/>
    <x v="0"/>
    <x v="1"/>
    <s v="North Cascade"/>
    <s v="|45/50/19|"/>
    <n v="420"/>
    <n v="5.8266666666666671"/>
    <n v="8.3933333333333326"/>
  </r>
  <r>
    <x v="1"/>
    <x v="0"/>
    <x v="1"/>
    <s v="North Cascade"/>
    <s v="|45/50/20|"/>
    <n v="636"/>
    <n v="5.6466666666666665"/>
    <n v="8.4066666666666663"/>
  </r>
  <r>
    <x v="1"/>
    <x v="0"/>
    <x v="1"/>
    <s v="North Cascade"/>
    <s v="|45/50/21|"/>
    <n v="492"/>
    <n v="5.793333333333333"/>
    <n v="8.3133333333333326"/>
  </r>
  <r>
    <x v="1"/>
    <x v="0"/>
    <x v="1"/>
    <s v="North Cascade"/>
    <s v="|45/50/22|"/>
    <n v="456"/>
    <n v="5.4866666666666664"/>
    <n v="7.74"/>
  </r>
  <r>
    <x v="1"/>
    <x v="0"/>
    <x v="1"/>
    <s v="North Cascade"/>
    <s v="|45/50/23|"/>
    <n v="468"/>
    <n v="6.2266666666666666"/>
    <n v="7.4333333333333336"/>
  </r>
  <r>
    <x v="1"/>
    <x v="0"/>
    <x v="1"/>
    <s v="North Cascade"/>
    <s v="|45/50/24|"/>
    <n v="540"/>
    <n v="5.88"/>
    <n v="7.52"/>
  </r>
  <r>
    <x v="1"/>
    <x v="0"/>
    <x v="1"/>
    <s v="North Cascade"/>
    <s v="|45/50/25|"/>
    <n v="564"/>
    <n v="5.6933333333333334"/>
    <n v="8.3133333333333326"/>
  </r>
  <r>
    <x v="1"/>
    <x v="0"/>
    <x v="1"/>
    <s v="North Cascade"/>
    <s v="|45/50/26|"/>
    <n v="432"/>
    <n v="6.5466666666666669"/>
    <n v="7.7266666666666666"/>
  </r>
  <r>
    <x v="1"/>
    <x v="0"/>
    <x v="1"/>
    <s v="North Cascade"/>
    <s v="|45/50/27|"/>
    <n v="420"/>
    <n v="5.8266666666666671"/>
    <n v="8.586666666666666"/>
  </r>
  <r>
    <x v="1"/>
    <x v="0"/>
    <x v="1"/>
    <s v="North Cascade"/>
    <s v="|45/50/28|"/>
    <n v="408"/>
    <n v="6"/>
    <n v="8.4733333333333327"/>
  </r>
  <r>
    <x v="1"/>
    <x v="0"/>
    <x v="1"/>
    <s v="North Cascade"/>
    <s v="|45/50/29|"/>
    <n v="588"/>
    <n v="6.2866666666666671"/>
    <n v="8.4600000000000009"/>
  </r>
  <r>
    <x v="1"/>
    <x v="0"/>
    <x v="1"/>
    <s v="North Cascade"/>
    <s v="|45/50/30|"/>
    <n v="552"/>
    <n v="5.7666666666666666"/>
    <n v="8.6133333333333333"/>
  </r>
  <r>
    <x v="1"/>
    <x v="0"/>
    <x v="1"/>
    <s v="North Cascade"/>
    <s v="|45/50/31|"/>
    <n v="576"/>
    <n v="5.4533333333333331"/>
    <n v="7.68"/>
  </r>
  <r>
    <x v="1"/>
    <x v="0"/>
    <x v="1"/>
    <s v="North Cascade"/>
    <s v="|45/50/32|"/>
    <n v="408"/>
    <n v="6.4866666666666664"/>
    <n v="8.0933333333333337"/>
  </r>
  <r>
    <x v="1"/>
    <x v="0"/>
    <x v="1"/>
    <s v="North Cascade"/>
    <s v="|45/50/33|"/>
    <n v="420"/>
    <n v="5.9466666666666663"/>
    <n v="8.64"/>
  </r>
  <r>
    <x v="1"/>
    <x v="0"/>
    <x v="1"/>
    <s v="North Cascade"/>
    <s v="|45/50/34|"/>
    <n v="636"/>
    <n v="5.32"/>
    <n v="8.2666666666666675"/>
  </r>
  <r>
    <x v="1"/>
    <x v="0"/>
    <x v="1"/>
    <s v="North Cascade"/>
    <s v="|45/50/35|"/>
    <n v="480"/>
    <n v="6.5333333333333332"/>
    <n v="7.9733333333333336"/>
  </r>
  <r>
    <x v="1"/>
    <x v="0"/>
    <x v="1"/>
    <s v="North Cascade"/>
    <s v="|45/50/36|"/>
    <n v="468"/>
    <n v="5.2733333333333334"/>
    <n v="8.5"/>
  </r>
  <r>
    <x v="1"/>
    <x v="0"/>
    <x v="1"/>
    <s v="North Cascade"/>
    <s v="|45/50/37|"/>
    <n v="456"/>
    <n v="5.82"/>
    <n v="7.5"/>
  </r>
  <r>
    <x v="1"/>
    <x v="0"/>
    <x v="1"/>
    <s v="North Cascade"/>
    <s v="|45/50/38|"/>
    <n v="456"/>
    <n v="5.3733333333333331"/>
    <n v="7.4733333333333336"/>
  </r>
  <r>
    <x v="1"/>
    <x v="0"/>
    <x v="1"/>
    <s v="North Cascade"/>
    <s v="|45/50/39|"/>
    <n v="576"/>
    <n v="6.48"/>
    <n v="8.0733333333333341"/>
  </r>
  <r>
    <x v="1"/>
    <x v="0"/>
    <x v="1"/>
    <s v="North Cascade"/>
    <s v="|45/50/40|"/>
    <n v="456"/>
    <n v="6.3533333333333335"/>
    <n v="8.1866666666666674"/>
  </r>
  <r>
    <x v="1"/>
    <x v="0"/>
    <x v="1"/>
    <s v="North Cascade"/>
    <s v="|45/50/40a|"/>
    <n v="492"/>
    <n v="5.333333333333333"/>
    <n v="8.24"/>
  </r>
  <r>
    <x v="1"/>
    <x v="0"/>
    <x v="1"/>
    <s v="North Cascade"/>
    <s v="|45/50/40b|"/>
    <n v="564"/>
    <n v="6.206666666666667"/>
    <n v="8.5266666666666673"/>
  </r>
  <r>
    <x v="1"/>
    <x v="0"/>
    <x v="1"/>
    <s v="North Cascade"/>
    <s v="|45/50/40c|"/>
    <n v="612"/>
    <n v="6.5"/>
    <n v="8.1266666666666669"/>
  </r>
  <r>
    <x v="1"/>
    <x v="0"/>
    <x v="1"/>
    <s v="North Cascade"/>
    <s v="|45/50/40d|"/>
    <n v="576"/>
    <n v="5.706666666666667"/>
    <n v="7.36"/>
  </r>
  <r>
    <x v="1"/>
    <x v="0"/>
    <x v="1"/>
    <s v="North Cascade"/>
    <s v="|45/50/41|"/>
    <n v="612"/>
    <n v="6.5066666666666668"/>
    <n v="7.3933333333333335"/>
  </r>
  <r>
    <x v="1"/>
    <x v="0"/>
    <x v="1"/>
    <s v="North Cascade"/>
    <s v="|45/50/42|"/>
    <n v="576"/>
    <n v="5.72"/>
    <n v="7.5533333333333337"/>
  </r>
  <r>
    <x v="1"/>
    <x v="0"/>
    <x v="1"/>
    <s v="North Cascade"/>
    <s v="|45/50/98|"/>
    <n v="456"/>
    <n v="5.78"/>
    <n v="7.4533333333333331"/>
  </r>
  <r>
    <x v="1"/>
    <x v="0"/>
    <x v="1"/>
    <s v="North Cascade"/>
    <s v="|45/50/99|"/>
    <n v="636"/>
    <n v="5.28"/>
    <n v="8.6666666666666661"/>
  </r>
  <r>
    <x v="1"/>
    <x v="0"/>
    <x v="8"/>
    <s v="North Cascade"/>
    <s v="|45/01/01|"/>
    <n v="1860"/>
    <n v="5"/>
    <n v="7"/>
  </r>
  <r>
    <x v="1"/>
    <x v="0"/>
    <x v="8"/>
    <s v="North Cascade"/>
    <s v="|45/01/02|"/>
    <n v="1836"/>
    <n v="4"/>
    <n v="7"/>
  </r>
  <r>
    <x v="1"/>
    <x v="0"/>
    <x v="8"/>
    <s v="North Cascade"/>
    <s v="|45/01/03|"/>
    <n v="1824"/>
    <n v="5"/>
    <n v="6"/>
  </r>
  <r>
    <x v="1"/>
    <x v="0"/>
    <x v="8"/>
    <s v="North Cascade"/>
    <s v="|45/01/04|"/>
    <n v="1764"/>
    <n v="4"/>
    <n v="7"/>
  </r>
  <r>
    <x v="1"/>
    <x v="0"/>
    <x v="8"/>
    <s v="North Cascade"/>
    <s v="|45/01/05|"/>
    <n v="1740"/>
    <n v="4"/>
    <n v="6"/>
  </r>
  <r>
    <x v="1"/>
    <x v="0"/>
    <x v="8"/>
    <s v="North Cascade"/>
    <s v="|45/01/11|"/>
    <n v="1836"/>
    <n v="4"/>
    <n v="6"/>
  </r>
  <r>
    <x v="1"/>
    <x v="0"/>
    <x v="8"/>
    <s v="North Cascade"/>
    <s v="|45/01/12|"/>
    <n v="1848"/>
    <n v="5"/>
    <n v="7"/>
  </r>
  <r>
    <x v="1"/>
    <x v="0"/>
    <x v="8"/>
    <s v="North Cascade"/>
    <s v="|45/01/13|"/>
    <n v="1956"/>
    <n v="5"/>
    <n v="7"/>
  </r>
  <r>
    <x v="1"/>
    <x v="0"/>
    <x v="8"/>
    <s v="North Cascade"/>
    <s v="|45/01/14|"/>
    <n v="1776"/>
    <n v="4"/>
    <n v="6"/>
  </r>
  <r>
    <x v="1"/>
    <x v="0"/>
    <x v="8"/>
    <s v="North Cascade"/>
    <s v="|45/01/15|"/>
    <n v="1740"/>
    <n v="5"/>
    <n v="6"/>
  </r>
  <r>
    <x v="1"/>
    <x v="0"/>
    <x v="8"/>
    <s v="North Cascade"/>
    <s v="|45/01/16|"/>
    <n v="1980"/>
    <n v="5"/>
    <n v="6"/>
  </r>
  <r>
    <x v="1"/>
    <x v="0"/>
    <x v="8"/>
    <s v="North Cascade"/>
    <s v="|45/01/20|"/>
    <n v="2004"/>
    <n v="5"/>
    <n v="7"/>
  </r>
  <r>
    <x v="1"/>
    <x v="0"/>
    <x v="8"/>
    <s v="North Cascade"/>
    <s v="|45/01/21|"/>
    <n v="1932"/>
    <n v="5"/>
    <n v="7"/>
  </r>
  <r>
    <x v="1"/>
    <x v="0"/>
    <x v="8"/>
    <s v="North Cascade"/>
    <s v="|45/01/22|"/>
    <n v="1800"/>
    <n v="5"/>
    <n v="7"/>
  </r>
  <r>
    <x v="1"/>
    <x v="0"/>
    <x v="8"/>
    <s v="North Cascade"/>
    <s v="|45/02/01|"/>
    <n v="1956"/>
    <n v="4"/>
    <n v="7"/>
  </r>
  <r>
    <x v="1"/>
    <x v="0"/>
    <x v="8"/>
    <s v="North Cascade"/>
    <s v="|45/02/02|"/>
    <n v="1824"/>
    <n v="5"/>
    <n v="7"/>
  </r>
  <r>
    <x v="1"/>
    <x v="0"/>
    <x v="8"/>
    <s v="North Cascade"/>
    <s v="|45/02/03|"/>
    <n v="1764"/>
    <n v="4"/>
    <n v="6"/>
  </r>
  <r>
    <x v="1"/>
    <x v="0"/>
    <x v="8"/>
    <s v="North Cascade"/>
    <s v="|45/02/04|"/>
    <n v="1776"/>
    <n v="4"/>
    <n v="6"/>
  </r>
  <r>
    <x v="1"/>
    <x v="0"/>
    <x v="8"/>
    <s v="North Cascade"/>
    <s v="|45/02/05|"/>
    <n v="1824"/>
    <n v="4"/>
    <n v="7"/>
  </r>
  <r>
    <x v="1"/>
    <x v="0"/>
    <x v="8"/>
    <s v="North Cascade"/>
    <s v="|45/02/11|"/>
    <n v="1920"/>
    <n v="4"/>
    <n v="6"/>
  </r>
  <r>
    <x v="1"/>
    <x v="0"/>
    <x v="8"/>
    <s v="North Cascade"/>
    <s v="|45/02/12|"/>
    <n v="1932"/>
    <n v="4"/>
    <n v="6"/>
  </r>
  <r>
    <x v="1"/>
    <x v="0"/>
    <x v="8"/>
    <s v="North Cascade"/>
    <s v="|45/02/13|"/>
    <n v="1980"/>
    <n v="5"/>
    <n v="7"/>
  </r>
  <r>
    <x v="1"/>
    <x v="0"/>
    <x v="8"/>
    <s v="North Cascade"/>
    <s v="|45/02/21|"/>
    <n v="2028"/>
    <n v="5"/>
    <n v="6"/>
  </r>
  <r>
    <x v="1"/>
    <x v="0"/>
    <x v="8"/>
    <s v="North Cascade"/>
    <s v="|45/02/22|"/>
    <n v="1776"/>
    <n v="4"/>
    <n v="6"/>
  </r>
  <r>
    <x v="1"/>
    <x v="0"/>
    <x v="8"/>
    <s v="North Cascade"/>
    <s v="|45/02/23|"/>
    <n v="1812"/>
    <n v="5"/>
    <n v="6"/>
  </r>
  <r>
    <x v="1"/>
    <x v="0"/>
    <x v="8"/>
    <s v="North Cascade"/>
    <s v="|45/02/31|"/>
    <n v="1920"/>
    <n v="4"/>
    <n v="6"/>
  </r>
  <r>
    <x v="1"/>
    <x v="0"/>
    <x v="8"/>
    <s v="North Cascade"/>
    <s v="|45/03/01|"/>
    <n v="1932"/>
    <n v="4"/>
    <n v="6"/>
  </r>
  <r>
    <x v="1"/>
    <x v="0"/>
    <x v="8"/>
    <s v="North Cascade"/>
    <s v="|45/03/03|"/>
    <n v="1764"/>
    <n v="5"/>
    <n v="7"/>
  </r>
  <r>
    <x v="1"/>
    <x v="0"/>
    <x v="8"/>
    <s v="North Cascade"/>
    <s v="|45/03/04|"/>
    <n v="2004"/>
    <n v="5"/>
    <n v="6"/>
  </r>
  <r>
    <x v="1"/>
    <x v="0"/>
    <x v="8"/>
    <s v="North Cascade"/>
    <s v="|45/03/05|"/>
    <n v="1836"/>
    <n v="4"/>
    <n v="7"/>
  </r>
  <r>
    <x v="1"/>
    <x v="0"/>
    <x v="8"/>
    <s v="North Cascade"/>
    <s v="|45/04/01|"/>
    <n v="1776"/>
    <n v="4"/>
    <n v="6"/>
  </r>
  <r>
    <x v="1"/>
    <x v="0"/>
    <x v="8"/>
    <s v="North Cascade"/>
    <s v="|45/04/02|"/>
    <n v="1872"/>
    <n v="5"/>
    <n v="6"/>
  </r>
  <r>
    <x v="1"/>
    <x v="0"/>
    <x v="8"/>
    <s v="North Cascade"/>
    <s v="|45/04/03|"/>
    <n v="1812"/>
    <n v="5"/>
    <n v="7"/>
  </r>
  <r>
    <x v="1"/>
    <x v="0"/>
    <x v="8"/>
    <s v="North Cascade"/>
    <s v="|45/04/04|"/>
    <n v="1872"/>
    <n v="4"/>
    <n v="7"/>
  </r>
  <r>
    <x v="1"/>
    <x v="0"/>
    <x v="8"/>
    <s v="North Cascade"/>
    <s v="|45/04/08|"/>
    <n v="1836"/>
    <n v="5"/>
    <n v="7"/>
  </r>
  <r>
    <x v="1"/>
    <x v="0"/>
    <x v="8"/>
    <s v="North Cascade"/>
    <s v="|45/04/09|"/>
    <n v="1860"/>
    <n v="4"/>
    <n v="6"/>
  </r>
  <r>
    <x v="1"/>
    <x v="0"/>
    <x v="8"/>
    <s v="North Cascade"/>
    <s v="|45/04/10|"/>
    <n v="1776"/>
    <n v="4"/>
    <n v="6"/>
  </r>
  <r>
    <x v="1"/>
    <x v="0"/>
    <x v="8"/>
    <s v="North Cascade"/>
    <s v="|45/04/11|"/>
    <n v="2016"/>
    <n v="5"/>
    <n v="6"/>
  </r>
  <r>
    <x v="1"/>
    <x v="0"/>
    <x v="8"/>
    <s v="North Cascade"/>
    <s v="|45/04/12|"/>
    <n v="1752"/>
    <n v="4"/>
    <n v="7"/>
  </r>
  <r>
    <x v="1"/>
    <x v="0"/>
    <x v="8"/>
    <s v="North Cascade"/>
    <s v="|45/04/13|"/>
    <n v="1812"/>
    <n v="4"/>
    <n v="6"/>
  </r>
  <r>
    <x v="1"/>
    <x v="0"/>
    <x v="8"/>
    <s v="North Cascade"/>
    <s v="|45/04/14|"/>
    <n v="1896"/>
    <n v="5"/>
    <n v="7"/>
  </r>
  <r>
    <x v="1"/>
    <x v="0"/>
    <x v="8"/>
    <s v="North Cascade"/>
    <s v="|45/04/21|"/>
    <n v="1812"/>
    <n v="4"/>
    <n v="6"/>
  </r>
  <r>
    <x v="1"/>
    <x v="0"/>
    <x v="8"/>
    <s v="North Cascade"/>
    <s v="|45/04/22|"/>
    <n v="1800"/>
    <n v="4"/>
    <n v="6"/>
  </r>
  <r>
    <x v="1"/>
    <x v="0"/>
    <x v="8"/>
    <s v="North Cascade"/>
    <s v="|45/04/23|"/>
    <n v="1776"/>
    <n v="4"/>
    <n v="6"/>
  </r>
  <r>
    <x v="1"/>
    <x v="0"/>
    <x v="8"/>
    <s v="North Cascade"/>
    <s v="|45/04/31|"/>
    <n v="1788"/>
    <n v="5"/>
    <n v="6"/>
  </r>
  <r>
    <x v="1"/>
    <x v="0"/>
    <x v="8"/>
    <s v="North Cascade"/>
    <s v="|45/04/32|"/>
    <n v="2004"/>
    <n v="4"/>
    <n v="6"/>
  </r>
  <r>
    <x v="1"/>
    <x v="0"/>
    <x v="8"/>
    <s v="North Cascade"/>
    <s v="|45/04/33|"/>
    <n v="1872"/>
    <n v="5"/>
    <n v="6"/>
  </r>
  <r>
    <x v="1"/>
    <x v="0"/>
    <x v="8"/>
    <s v="North Cascade"/>
    <s v="|45/04/88|"/>
    <n v="2028"/>
    <n v="5"/>
    <n v="7"/>
  </r>
  <r>
    <x v="1"/>
    <x v="0"/>
    <x v="8"/>
    <s v="North Cascade"/>
    <s v="|45/05/01|"/>
    <n v="1908"/>
    <n v="5"/>
    <n v="7"/>
  </r>
  <r>
    <x v="1"/>
    <x v="0"/>
    <x v="8"/>
    <s v="North Cascade"/>
    <s v="|45/05/02|"/>
    <n v="2004"/>
    <n v="5"/>
    <n v="6"/>
  </r>
  <r>
    <x v="1"/>
    <x v="0"/>
    <x v="8"/>
    <s v="North Cascade"/>
    <s v="|45/05/03|"/>
    <n v="1836"/>
    <n v="4"/>
    <n v="7"/>
  </r>
  <r>
    <x v="1"/>
    <x v="0"/>
    <x v="8"/>
    <s v="North Cascade"/>
    <s v="|45/05/04|"/>
    <n v="1800"/>
    <n v="5"/>
    <n v="7"/>
  </r>
  <r>
    <x v="1"/>
    <x v="0"/>
    <x v="8"/>
    <s v="North Cascade"/>
    <s v="|45/05/05|"/>
    <n v="1812"/>
    <n v="5"/>
    <n v="7"/>
  </r>
  <r>
    <x v="1"/>
    <x v="0"/>
    <x v="8"/>
    <s v="North Cascade"/>
    <s v="|45/05/06|"/>
    <n v="2004"/>
    <n v="5"/>
    <n v="7"/>
  </r>
  <r>
    <x v="1"/>
    <x v="0"/>
    <x v="8"/>
    <s v="North Cascade"/>
    <s v="|45/05/07|"/>
    <n v="1992"/>
    <n v="4"/>
    <n v="6"/>
  </r>
  <r>
    <x v="1"/>
    <x v="0"/>
    <x v="8"/>
    <s v="North Cascade"/>
    <s v="|45/06/01|"/>
    <n v="1776"/>
    <n v="5"/>
    <n v="6"/>
  </r>
  <r>
    <x v="1"/>
    <x v="0"/>
    <x v="8"/>
    <s v="North Cascade"/>
    <s v="|45/06/03|"/>
    <n v="1872"/>
    <n v="5"/>
    <n v="7"/>
  </r>
  <r>
    <x v="1"/>
    <x v="0"/>
    <x v="8"/>
    <s v="North Cascade"/>
    <s v="|45/06/04|"/>
    <n v="1932"/>
    <n v="5"/>
    <n v="6"/>
  </r>
  <r>
    <x v="1"/>
    <x v="0"/>
    <x v="8"/>
    <s v="North Cascade"/>
    <s v="|45/06/05|"/>
    <n v="2004"/>
    <n v="5"/>
    <n v="6"/>
  </r>
  <r>
    <x v="1"/>
    <x v="0"/>
    <x v="8"/>
    <s v="North Cascade"/>
    <s v="|45/07/01|"/>
    <n v="2016"/>
    <n v="4"/>
    <n v="7"/>
  </r>
  <r>
    <x v="1"/>
    <x v="0"/>
    <x v="8"/>
    <s v="North Cascade"/>
    <s v="|45/07/02|"/>
    <n v="1752"/>
    <n v="5"/>
    <n v="7"/>
  </r>
  <r>
    <x v="1"/>
    <x v="0"/>
    <x v="8"/>
    <s v="North Cascade"/>
    <s v="|45/07/03|"/>
    <n v="1896"/>
    <n v="4"/>
    <n v="7"/>
  </r>
  <r>
    <x v="1"/>
    <x v="0"/>
    <x v="8"/>
    <s v="North Cascade"/>
    <s v="|45/07/04|"/>
    <n v="1992"/>
    <n v="4"/>
    <n v="7"/>
  </r>
  <r>
    <x v="1"/>
    <x v="0"/>
    <x v="8"/>
    <s v="North Cascade"/>
    <s v="|45/07/05|"/>
    <n v="2040"/>
    <n v="4"/>
    <n v="6"/>
  </r>
  <r>
    <x v="1"/>
    <x v="0"/>
    <x v="8"/>
    <s v="North Cascade"/>
    <s v="|45/07/06|"/>
    <n v="1884"/>
    <n v="5"/>
    <n v="6"/>
  </r>
  <r>
    <x v="1"/>
    <x v="0"/>
    <x v="8"/>
    <s v="North Cascade"/>
    <s v="|45/07/07|"/>
    <n v="1980"/>
    <n v="5"/>
    <n v="7"/>
  </r>
  <r>
    <x v="1"/>
    <x v="0"/>
    <x v="8"/>
    <s v="North Cascade"/>
    <s v="|45/07/08|"/>
    <n v="1980"/>
    <n v="4"/>
    <n v="7"/>
  </r>
  <r>
    <x v="1"/>
    <x v="0"/>
    <x v="8"/>
    <s v="North Cascade"/>
    <s v="|45/07/09|"/>
    <n v="1824"/>
    <n v="4"/>
    <n v="6"/>
  </r>
  <r>
    <x v="1"/>
    <x v="0"/>
    <x v="8"/>
    <s v="North Cascade"/>
    <s v="|45/07/10|"/>
    <n v="2016"/>
    <n v="5"/>
    <n v="7"/>
  </r>
  <r>
    <x v="1"/>
    <x v="0"/>
    <x v="8"/>
    <s v="North Cascade"/>
    <s v="|45/20/01|"/>
    <n v="1956"/>
    <n v="4"/>
    <n v="7"/>
  </r>
  <r>
    <x v="1"/>
    <x v="0"/>
    <x v="8"/>
    <s v="North Cascade"/>
    <s v="|45/20/02|"/>
    <n v="1812"/>
    <n v="5"/>
    <n v="7"/>
  </r>
  <r>
    <x v="1"/>
    <x v="0"/>
    <x v="8"/>
    <s v="North Cascade"/>
    <s v="|45/20/03|"/>
    <n v="1800"/>
    <n v="4"/>
    <n v="7"/>
  </r>
  <r>
    <x v="1"/>
    <x v="0"/>
    <x v="8"/>
    <s v="North Cascade"/>
    <s v="|45/20/04|"/>
    <n v="1980"/>
    <n v="5"/>
    <n v="6"/>
  </r>
  <r>
    <x v="1"/>
    <x v="0"/>
    <x v="8"/>
    <s v="North Cascade"/>
    <s v="|45/20/05|"/>
    <n v="1776"/>
    <n v="5"/>
    <n v="6"/>
  </r>
  <r>
    <x v="1"/>
    <x v="0"/>
    <x v="8"/>
    <s v="North Cascade"/>
    <s v="|45/20/06|"/>
    <n v="1764"/>
    <n v="4"/>
    <n v="6"/>
  </r>
  <r>
    <x v="1"/>
    <x v="0"/>
    <x v="8"/>
    <s v="North Cascade"/>
    <s v="|45/20/07|"/>
    <n v="1992"/>
    <n v="5"/>
    <n v="6"/>
  </r>
  <r>
    <x v="1"/>
    <x v="0"/>
    <x v="8"/>
    <s v="North Cascade"/>
    <s v="|45/20/08|"/>
    <n v="1740"/>
    <n v="5"/>
    <n v="7"/>
  </r>
  <r>
    <x v="1"/>
    <x v="0"/>
    <x v="8"/>
    <s v="North Cascade"/>
    <s v="|45/20/09|"/>
    <n v="1884"/>
    <n v="5"/>
    <n v="6"/>
  </r>
  <r>
    <x v="1"/>
    <x v="0"/>
    <x v="8"/>
    <s v="North Cascade"/>
    <s v="|45/20/10|"/>
    <n v="2040"/>
    <n v="5"/>
    <n v="6"/>
  </r>
  <r>
    <x v="1"/>
    <x v="0"/>
    <x v="8"/>
    <s v="North Cascade"/>
    <s v="|45/20/11|"/>
    <n v="1908"/>
    <n v="4"/>
    <n v="7"/>
  </r>
  <r>
    <x v="1"/>
    <x v="0"/>
    <x v="8"/>
    <s v="North Cascade"/>
    <s v="|45/20/12|"/>
    <n v="1812"/>
    <n v="5"/>
    <n v="6"/>
  </r>
  <r>
    <x v="1"/>
    <x v="0"/>
    <x v="8"/>
    <s v="North Cascade"/>
    <s v="|45/20/13|"/>
    <n v="1812"/>
    <n v="5"/>
    <n v="7"/>
  </r>
  <r>
    <x v="1"/>
    <x v="0"/>
    <x v="8"/>
    <s v="North Cascade"/>
    <s v="|45/20/14|"/>
    <n v="1836"/>
    <n v="4"/>
    <n v="7"/>
  </r>
  <r>
    <x v="1"/>
    <x v="0"/>
    <x v="8"/>
    <s v="North Cascade"/>
    <s v="|45/20/15|"/>
    <n v="2040"/>
    <n v="4"/>
    <n v="6"/>
  </r>
  <r>
    <x v="1"/>
    <x v="0"/>
    <x v="8"/>
    <s v="North Cascade"/>
    <s v="|45/20/16|"/>
    <n v="1956"/>
    <n v="5"/>
    <n v="7"/>
  </r>
  <r>
    <x v="1"/>
    <x v="0"/>
    <x v="8"/>
    <s v="North Cascade"/>
    <s v="|45/20/17|"/>
    <n v="1848"/>
    <n v="4"/>
    <n v="7"/>
  </r>
  <r>
    <x v="1"/>
    <x v="0"/>
    <x v="8"/>
    <s v="North Cascade"/>
    <s v="|45/20/18|"/>
    <n v="1944"/>
    <n v="5"/>
    <n v="7"/>
  </r>
  <r>
    <x v="1"/>
    <x v="0"/>
    <x v="8"/>
    <s v="North Cascade"/>
    <s v="|45/20/19|"/>
    <n v="1872"/>
    <n v="5"/>
    <n v="7"/>
  </r>
  <r>
    <x v="1"/>
    <x v="0"/>
    <x v="8"/>
    <s v="North Cascade"/>
    <s v="|45/20/20|"/>
    <n v="1740"/>
    <n v="4"/>
    <n v="6"/>
  </r>
  <r>
    <x v="1"/>
    <x v="0"/>
    <x v="8"/>
    <s v="North Cascade"/>
    <s v="|45/20/21|"/>
    <n v="1932"/>
    <n v="4"/>
    <n v="6"/>
  </r>
  <r>
    <x v="1"/>
    <x v="0"/>
    <x v="8"/>
    <s v="North Cascade"/>
    <s v="|45/20/22|"/>
    <n v="1752"/>
    <n v="5"/>
    <n v="6"/>
  </r>
  <r>
    <x v="1"/>
    <x v="0"/>
    <x v="8"/>
    <s v="North Cascade"/>
    <s v="|45/20/23|"/>
    <n v="1920"/>
    <n v="5"/>
    <n v="6"/>
  </r>
  <r>
    <x v="1"/>
    <x v="0"/>
    <x v="8"/>
    <s v="North Cascade"/>
    <s v="|45/20/24|"/>
    <n v="1752"/>
    <n v="4"/>
    <n v="7"/>
  </r>
  <r>
    <x v="1"/>
    <x v="0"/>
    <x v="8"/>
    <s v="North Cascade"/>
    <s v="|45/20/25|"/>
    <n v="2004"/>
    <n v="5"/>
    <n v="6"/>
  </r>
  <r>
    <x v="1"/>
    <x v="0"/>
    <x v="8"/>
    <s v="North Cascade"/>
    <s v="|45/20/26|"/>
    <n v="1980"/>
    <n v="4"/>
    <n v="6"/>
  </r>
  <r>
    <x v="1"/>
    <x v="0"/>
    <x v="8"/>
    <s v="North Cascade"/>
    <s v="|45/20/27|"/>
    <n v="1848"/>
    <n v="5"/>
    <n v="7"/>
  </r>
  <r>
    <x v="1"/>
    <x v="0"/>
    <x v="8"/>
    <s v="North Cascade"/>
    <s v="|45/20/28|"/>
    <n v="1956"/>
    <n v="4"/>
    <n v="7"/>
  </r>
  <r>
    <x v="1"/>
    <x v="0"/>
    <x v="8"/>
    <s v="North Cascade"/>
    <s v="|45/20/29|"/>
    <n v="1764"/>
    <n v="4"/>
    <n v="7"/>
  </r>
  <r>
    <x v="1"/>
    <x v="0"/>
    <x v="8"/>
    <s v="North Cascade"/>
    <s v="|45/20/30|"/>
    <n v="1812"/>
    <n v="4"/>
    <n v="6"/>
  </r>
  <r>
    <x v="1"/>
    <x v="0"/>
    <x v="8"/>
    <s v="North Cascade"/>
    <s v="|45/20/31|"/>
    <n v="1932"/>
    <n v="5"/>
    <n v="6"/>
  </r>
  <r>
    <x v="1"/>
    <x v="0"/>
    <x v="8"/>
    <s v="North Cascade"/>
    <s v="|45/20/32|"/>
    <n v="1872"/>
    <n v="5"/>
    <n v="6"/>
  </r>
  <r>
    <x v="1"/>
    <x v="0"/>
    <x v="8"/>
    <s v="North Cascade"/>
    <s v="|45/20/33|"/>
    <n v="1992"/>
    <n v="4"/>
    <n v="6"/>
  </r>
  <r>
    <x v="1"/>
    <x v="0"/>
    <x v="8"/>
    <s v="North Cascade"/>
    <s v="|45/20/34|"/>
    <n v="1764"/>
    <n v="5"/>
    <n v="7"/>
  </r>
  <r>
    <x v="1"/>
    <x v="0"/>
    <x v="8"/>
    <s v="North Cascade"/>
    <s v="|45/20/36|"/>
    <n v="2004"/>
    <n v="5"/>
    <n v="7"/>
  </r>
  <r>
    <x v="1"/>
    <x v="0"/>
    <x v="8"/>
    <s v="North Cascade"/>
    <s v="|45/20/37|"/>
    <n v="1968"/>
    <n v="4"/>
    <n v="6"/>
  </r>
  <r>
    <x v="1"/>
    <x v="0"/>
    <x v="8"/>
    <s v="North Cascade"/>
    <s v="|45/20/38|"/>
    <n v="2028"/>
    <n v="5"/>
    <n v="6"/>
  </r>
  <r>
    <x v="1"/>
    <x v="0"/>
    <x v="8"/>
    <s v="North Cascade"/>
    <s v="|45/20/39|"/>
    <n v="1980"/>
    <n v="4"/>
    <n v="6"/>
  </r>
  <r>
    <x v="1"/>
    <x v="0"/>
    <x v="8"/>
    <s v="North Cascade"/>
    <s v="|45/20/40|"/>
    <n v="1848"/>
    <n v="4"/>
    <n v="7"/>
  </r>
  <r>
    <x v="1"/>
    <x v="0"/>
    <x v="8"/>
    <s v="North Cascade"/>
    <s v="|45/20/41|"/>
    <n v="1800"/>
    <n v="5"/>
    <n v="6"/>
  </r>
  <r>
    <x v="1"/>
    <x v="0"/>
    <x v="8"/>
    <s v="North Cascade"/>
    <s v="|45/20/42|"/>
    <n v="1992"/>
    <n v="5"/>
    <n v="7"/>
  </r>
  <r>
    <x v="1"/>
    <x v="0"/>
    <x v="8"/>
    <s v="North Cascade"/>
    <s v="|45/20/43|"/>
    <n v="2004"/>
    <n v="5"/>
    <n v="7"/>
  </r>
  <r>
    <x v="1"/>
    <x v="0"/>
    <x v="8"/>
    <s v="North Cascade"/>
    <s v="|45/20/45|"/>
    <n v="1932"/>
    <n v="4"/>
    <n v="7"/>
  </r>
  <r>
    <x v="1"/>
    <x v="0"/>
    <x v="8"/>
    <s v="North Cascade"/>
    <s v="|45/20/46|"/>
    <n v="1920"/>
    <n v="4"/>
    <n v="6"/>
  </r>
  <r>
    <x v="1"/>
    <x v="0"/>
    <x v="8"/>
    <s v="North Cascade"/>
    <s v="|45/20/47|"/>
    <n v="1836"/>
    <n v="4"/>
    <n v="6"/>
  </r>
  <r>
    <x v="1"/>
    <x v="0"/>
    <x v="8"/>
    <s v="North Cascade"/>
    <s v="|45/20/48|"/>
    <n v="1908"/>
    <n v="4"/>
    <n v="7"/>
  </r>
  <r>
    <x v="1"/>
    <x v="0"/>
    <x v="8"/>
    <s v="North Cascade"/>
    <s v="|45/20/49|"/>
    <n v="1824"/>
    <n v="5"/>
    <n v="6"/>
  </r>
  <r>
    <x v="1"/>
    <x v="0"/>
    <x v="8"/>
    <s v="North Cascade"/>
    <s v="|45/20/50|"/>
    <n v="2004"/>
    <n v="5"/>
    <n v="6"/>
  </r>
  <r>
    <x v="1"/>
    <x v="0"/>
    <x v="8"/>
    <s v="North Cascade"/>
    <s v="|45/20/51|"/>
    <n v="1896"/>
    <n v="5"/>
    <n v="7"/>
  </r>
  <r>
    <x v="1"/>
    <x v="0"/>
    <x v="8"/>
    <s v="North Cascade"/>
    <s v="|45/20/52|"/>
    <n v="1824"/>
    <n v="5"/>
    <n v="7"/>
  </r>
  <r>
    <x v="1"/>
    <x v="0"/>
    <x v="8"/>
    <s v="North Cascade"/>
    <s v="|45/20/53|"/>
    <n v="1776"/>
    <n v="5"/>
    <n v="6"/>
  </r>
  <r>
    <x v="1"/>
    <x v="0"/>
    <x v="8"/>
    <s v="North Cascade"/>
    <s v="|45/20/54|"/>
    <n v="1752"/>
    <n v="5"/>
    <n v="6"/>
  </r>
  <r>
    <x v="1"/>
    <x v="0"/>
    <x v="8"/>
    <s v="North Cascade"/>
    <s v="|45/20/55|"/>
    <n v="1860"/>
    <n v="5"/>
    <n v="6"/>
  </r>
  <r>
    <x v="1"/>
    <x v="0"/>
    <x v="8"/>
    <s v="North Cascade"/>
    <s v="|45/20/56|"/>
    <n v="1812"/>
    <n v="4"/>
    <n v="7"/>
  </r>
  <r>
    <x v="1"/>
    <x v="0"/>
    <x v="8"/>
    <s v="North Cascade"/>
    <s v="|45/20/57|"/>
    <n v="1824"/>
    <n v="4"/>
    <n v="6"/>
  </r>
  <r>
    <x v="1"/>
    <x v="0"/>
    <x v="8"/>
    <s v="North Cascade"/>
    <s v="|45/20/58|"/>
    <n v="1776"/>
    <n v="5"/>
    <n v="7"/>
  </r>
  <r>
    <x v="1"/>
    <x v="0"/>
    <x v="8"/>
    <s v="North Cascade"/>
    <s v="|45/20/59|"/>
    <n v="1980"/>
    <n v="5"/>
    <n v="7"/>
  </r>
  <r>
    <x v="1"/>
    <x v="0"/>
    <x v="8"/>
    <s v="North Cascade"/>
    <s v="|45/20/60|"/>
    <n v="1956"/>
    <n v="5"/>
    <n v="7"/>
  </r>
  <r>
    <x v="1"/>
    <x v="0"/>
    <x v="8"/>
    <s v="North Cascade"/>
    <s v="|45/20/61|"/>
    <n v="1764"/>
    <n v="4"/>
    <n v="7"/>
  </r>
  <r>
    <x v="1"/>
    <x v="0"/>
    <x v="8"/>
    <s v="North Cascade"/>
    <s v="|45/20/62|"/>
    <n v="1812"/>
    <n v="4"/>
    <n v="7"/>
  </r>
  <r>
    <x v="1"/>
    <x v="0"/>
    <x v="8"/>
    <s v="North Cascade"/>
    <s v="|45/20/63|"/>
    <n v="1884"/>
    <n v="5"/>
    <n v="7"/>
  </r>
  <r>
    <x v="1"/>
    <x v="0"/>
    <x v="8"/>
    <s v="North Cascade"/>
    <s v="|45/20/64|"/>
    <n v="1836"/>
    <n v="5"/>
    <n v="7"/>
  </r>
  <r>
    <x v="1"/>
    <x v="0"/>
    <x v="8"/>
    <s v="North Cascade"/>
    <s v="|45/20/65|"/>
    <n v="1872"/>
    <n v="5"/>
    <n v="6"/>
  </r>
  <r>
    <x v="1"/>
    <x v="0"/>
    <x v="8"/>
    <s v="North Cascade"/>
    <s v="|45/20/66|"/>
    <n v="2016"/>
    <n v="5"/>
    <n v="6"/>
  </r>
  <r>
    <x v="1"/>
    <x v="0"/>
    <x v="8"/>
    <s v="North Cascade"/>
    <s v="|45/20/67|"/>
    <n v="1836"/>
    <n v="4"/>
    <n v="6"/>
  </r>
  <r>
    <x v="1"/>
    <x v="0"/>
    <x v="8"/>
    <s v="North Cascade"/>
    <s v="|45/20/68|"/>
    <n v="1992"/>
    <n v="5"/>
    <n v="7"/>
  </r>
  <r>
    <x v="1"/>
    <x v="0"/>
    <x v="8"/>
    <s v="North Cascade"/>
    <s v="|45/20/69|"/>
    <n v="2004"/>
    <n v="4"/>
    <n v="7"/>
  </r>
  <r>
    <x v="1"/>
    <x v="0"/>
    <x v="8"/>
    <s v="North Cascade"/>
    <s v="|45/20/70|"/>
    <n v="1788"/>
    <n v="4"/>
    <n v="7"/>
  </r>
  <r>
    <x v="1"/>
    <x v="0"/>
    <x v="8"/>
    <s v="North Cascade"/>
    <s v="|45/20/71|"/>
    <n v="1848"/>
    <n v="5"/>
    <n v="7"/>
  </r>
  <r>
    <x v="1"/>
    <x v="0"/>
    <x v="8"/>
    <s v="North Cascade"/>
    <s v="|45/20/72|"/>
    <n v="1860"/>
    <n v="4"/>
    <n v="6"/>
  </r>
  <r>
    <x v="1"/>
    <x v="0"/>
    <x v="8"/>
    <s v="North Cascade"/>
    <s v="|45/20/73|"/>
    <n v="1752"/>
    <n v="4"/>
    <n v="6"/>
  </r>
  <r>
    <x v="1"/>
    <x v="0"/>
    <x v="8"/>
    <s v="North Cascade"/>
    <s v="|45/20/74|"/>
    <n v="1764"/>
    <n v="4"/>
    <n v="6"/>
  </r>
  <r>
    <x v="1"/>
    <x v="0"/>
    <x v="8"/>
    <s v="North Cascade"/>
    <s v="|45/20/75|"/>
    <n v="1812"/>
    <n v="4"/>
    <n v="7"/>
  </r>
  <r>
    <x v="1"/>
    <x v="0"/>
    <x v="8"/>
    <s v="North Cascade"/>
    <s v="|45/20/76|"/>
    <n v="1932"/>
    <n v="5"/>
    <n v="7"/>
  </r>
  <r>
    <x v="1"/>
    <x v="0"/>
    <x v="8"/>
    <s v="North Cascade"/>
    <s v="|45/20/77|"/>
    <n v="2040"/>
    <n v="4"/>
    <n v="6"/>
  </r>
  <r>
    <x v="1"/>
    <x v="0"/>
    <x v="8"/>
    <s v="North Cascade"/>
    <s v="|45/20/78|"/>
    <n v="1824"/>
    <n v="5"/>
    <n v="6"/>
  </r>
  <r>
    <x v="1"/>
    <x v="0"/>
    <x v="8"/>
    <s v="North Cascade"/>
    <s v="|45/20/79|"/>
    <n v="2040"/>
    <n v="4"/>
    <n v="6"/>
  </r>
  <r>
    <x v="1"/>
    <x v="0"/>
    <x v="8"/>
    <s v="North Cascade"/>
    <s v="|45/20/80|"/>
    <n v="1824"/>
    <n v="4"/>
    <n v="6"/>
  </r>
  <r>
    <x v="1"/>
    <x v="0"/>
    <x v="8"/>
    <s v="North Cascade"/>
    <s v="|45/20/81|"/>
    <n v="1752"/>
    <n v="5"/>
    <n v="7"/>
  </r>
  <r>
    <x v="1"/>
    <x v="0"/>
    <x v="8"/>
    <s v="North Cascade"/>
    <s v="|45/20/82|"/>
    <n v="1836"/>
    <n v="4"/>
    <n v="7"/>
  </r>
  <r>
    <x v="1"/>
    <x v="0"/>
    <x v="8"/>
    <s v="North Cascade"/>
    <s v="|45/50/49|"/>
    <n v="1776"/>
    <n v="5"/>
    <n v="7"/>
  </r>
  <r>
    <x v="1"/>
    <x v="0"/>
    <x v="8"/>
    <s v="North Cascade"/>
    <s v="|45/01/101|"/>
    <n v="1848"/>
    <n v="5"/>
    <n v="6"/>
  </r>
  <r>
    <x v="1"/>
    <x v="0"/>
    <x v="8"/>
    <s v="North Cascade"/>
    <s v="|45/01/102|"/>
    <n v="1944"/>
    <n v="5"/>
    <n v="6"/>
  </r>
  <r>
    <x v="1"/>
    <x v="0"/>
    <x v="8"/>
    <s v="North Cascade"/>
    <s v="|45/01/103|"/>
    <n v="2004"/>
    <n v="5"/>
    <n v="7"/>
  </r>
  <r>
    <x v="1"/>
    <x v="0"/>
    <x v="8"/>
    <s v="North Cascade"/>
    <s v="|45/02/101|"/>
    <n v="1956"/>
    <n v="5"/>
    <n v="7"/>
  </r>
  <r>
    <x v="1"/>
    <x v="0"/>
    <x v="8"/>
    <s v="North Cascade"/>
    <s v="|45/02/102|"/>
    <n v="1776"/>
    <n v="5"/>
    <n v="6"/>
  </r>
  <r>
    <x v="1"/>
    <x v="0"/>
    <x v="8"/>
    <s v="North Cascade"/>
    <s v="|45/02/103|"/>
    <n v="1992"/>
    <n v="5"/>
    <n v="6"/>
  </r>
  <r>
    <x v="1"/>
    <x v="0"/>
    <x v="8"/>
    <s v="North Cascade"/>
    <s v="|45/03/101|"/>
    <n v="1824"/>
    <n v="4"/>
    <n v="7"/>
  </r>
  <r>
    <x v="1"/>
    <x v="0"/>
    <x v="8"/>
    <s v="North Cascade"/>
    <s v="|45/04/101|"/>
    <n v="1824"/>
    <n v="5"/>
    <n v="6"/>
  </r>
  <r>
    <x v="1"/>
    <x v="0"/>
    <x v="8"/>
    <s v="North Cascade"/>
    <s v="|45/04/102|"/>
    <n v="1800"/>
    <n v="5"/>
    <n v="6"/>
  </r>
  <r>
    <x v="1"/>
    <x v="0"/>
    <x v="8"/>
    <s v="North Cascade"/>
    <s v="|45/04/103|"/>
    <n v="1944"/>
    <n v="4"/>
    <n v="7"/>
  </r>
  <r>
    <x v="1"/>
    <x v="0"/>
    <x v="8"/>
    <s v="North Cascade"/>
    <s v="|45/06/101|"/>
    <n v="1848"/>
    <n v="5"/>
    <n v="6"/>
  </r>
  <r>
    <x v="1"/>
    <x v="0"/>
    <x v="8"/>
    <s v="North Cascade"/>
    <s v="|45/06/103|"/>
    <n v="1908"/>
    <n v="5"/>
    <n v="7"/>
  </r>
  <r>
    <x v="1"/>
    <x v="0"/>
    <x v="8"/>
    <s v="North Cascade"/>
    <s v="|45/07/108|"/>
    <n v="1860"/>
    <n v="4"/>
    <n v="6"/>
  </r>
  <r>
    <x v="1"/>
    <x v="0"/>
    <x v="8"/>
    <s v="North Cascade"/>
    <s v="|45/07/110|"/>
    <n v="1824"/>
    <n v="4"/>
    <n v="6"/>
  </r>
  <r>
    <x v="1"/>
    <x v="0"/>
    <x v="8"/>
    <s v="North Cascade"/>
    <s v="|45/20/101|"/>
    <n v="1896"/>
    <n v="4"/>
    <n v="7"/>
  </r>
  <r>
    <x v="1"/>
    <x v="0"/>
    <x v="8"/>
    <s v="North Cascade"/>
    <s v="|45/20/102|"/>
    <n v="1908"/>
    <n v="4"/>
    <n v="7"/>
  </r>
  <r>
    <x v="1"/>
    <x v="0"/>
    <x v="8"/>
    <s v="North Cascade"/>
    <s v="|45/20/103|"/>
    <n v="1932"/>
    <n v="4"/>
    <n v="7"/>
  </r>
  <r>
    <x v="1"/>
    <x v="0"/>
    <x v="8"/>
    <s v="North Cascade"/>
    <s v="|45/04/881|"/>
    <n v="1884"/>
    <n v="4"/>
    <n v="6"/>
  </r>
  <r>
    <x v="1"/>
    <x v="0"/>
    <x v="7"/>
    <s v="Earthbound"/>
    <s v="|99/04/01|"/>
    <n v="1056"/>
    <n v="2.79"/>
    <n v="3.53"/>
  </r>
  <r>
    <x v="1"/>
    <x v="0"/>
    <x v="7"/>
    <s v="Earthbound"/>
    <s v="|99/04/02|"/>
    <n v="948"/>
    <n v="2.76"/>
    <n v="3.74"/>
  </r>
  <r>
    <x v="1"/>
    <x v="0"/>
    <x v="7"/>
    <s v="Earthbound"/>
    <s v="|99/04/03|"/>
    <n v="636"/>
    <n v="2.66"/>
    <n v="3.42"/>
  </r>
  <r>
    <x v="1"/>
    <x v="0"/>
    <x v="7"/>
    <s v="Earthbound"/>
    <s v="|99/04/04|"/>
    <n v="696"/>
    <n v="2.2000000000000002"/>
    <n v="3.64"/>
  </r>
  <r>
    <x v="1"/>
    <x v="0"/>
    <x v="7"/>
    <s v="Earthbound"/>
    <s v="|99/04/05|"/>
    <n v="1152"/>
    <n v="2.2400000000000002"/>
    <n v="3.91"/>
  </r>
  <r>
    <x v="1"/>
    <x v="0"/>
    <x v="7"/>
    <s v="Earthbound"/>
    <s v="|99/04/07|"/>
    <n v="636"/>
    <n v="2.21"/>
    <n v="3.86"/>
  </r>
  <r>
    <x v="1"/>
    <x v="0"/>
    <x v="7"/>
    <s v="Earthbound"/>
    <s v="|99/04/08|"/>
    <n v="1116"/>
    <n v="2.56"/>
    <n v="3.41"/>
  </r>
  <r>
    <x v="1"/>
    <x v="0"/>
    <x v="7"/>
    <s v="Earthbound"/>
    <s v="|99/04/09|"/>
    <n v="768"/>
    <n v="2.56"/>
    <n v="3.56"/>
  </r>
  <r>
    <x v="1"/>
    <x v="0"/>
    <x v="7"/>
    <s v="Earthbound"/>
    <s v="|99/05/58|"/>
    <n v="624"/>
    <n v="2.37"/>
    <n v="3.59"/>
  </r>
  <r>
    <x v="1"/>
    <x v="0"/>
    <x v="7"/>
    <s v="Earthbound"/>
    <s v="|99/05/67|"/>
    <n v="1020"/>
    <n v="2.85"/>
    <n v="3.6"/>
  </r>
  <r>
    <x v="1"/>
    <x v="0"/>
    <x v="7"/>
    <s v="Earthbound"/>
    <s v="|99/05/102|"/>
    <n v="936"/>
    <n v="2.98"/>
    <n v="3.89"/>
  </r>
  <r>
    <x v="1"/>
    <x v="0"/>
    <x v="7"/>
    <s v="Earthbound"/>
    <s v="|125/02/02|"/>
    <n v="1128"/>
    <n v="2.35"/>
    <n v="3.43"/>
  </r>
  <r>
    <x v="1"/>
    <x v="0"/>
    <x v="1"/>
    <s v="Green lamb"/>
    <s v="|70/00/00|"/>
    <n v="624"/>
    <n v="5.7"/>
    <n v="7.36"/>
  </r>
  <r>
    <x v="1"/>
    <x v="0"/>
    <x v="1"/>
    <s v="Green lamb"/>
    <s v="|70/00/01|"/>
    <n v="564"/>
    <n v="5.64"/>
    <n v="8.5266666666666673"/>
  </r>
  <r>
    <x v="1"/>
    <x v="0"/>
    <x v="1"/>
    <s v="Green lamb"/>
    <s v="|70/00/02|"/>
    <n v="576"/>
    <n v="6.0466666666666669"/>
    <n v="8.2866666666666671"/>
  </r>
  <r>
    <x v="1"/>
    <x v="0"/>
    <x v="1"/>
    <s v="Green lamb"/>
    <s v="|70/00/03|"/>
    <n v="492"/>
    <n v="6.1133333333333333"/>
    <n v="8.2266666666666666"/>
  </r>
  <r>
    <x v="1"/>
    <x v="0"/>
    <x v="1"/>
    <s v="Green lamb"/>
    <s v="|70/00/04|"/>
    <n v="468"/>
    <n v="5.6533333333333333"/>
    <n v="7.92"/>
  </r>
  <r>
    <x v="1"/>
    <x v="0"/>
    <x v="1"/>
    <s v="Green lamb"/>
    <s v="|70/00/05|"/>
    <n v="540"/>
    <n v="5.5066666666666668"/>
    <n v="8.02"/>
  </r>
  <r>
    <x v="1"/>
    <x v="0"/>
    <x v="1"/>
    <s v="Green lamb"/>
    <s v="|70/00/06|"/>
    <n v="444"/>
    <n v="6.18"/>
    <n v="7.9533333333333331"/>
  </r>
  <r>
    <x v="1"/>
    <x v="0"/>
    <x v="1"/>
    <s v="Green lamb"/>
    <s v="|70/00/07|"/>
    <n v="624"/>
    <n v="6.3133333333333335"/>
    <n v="8.6133333333333333"/>
  </r>
  <r>
    <x v="1"/>
    <x v="0"/>
    <x v="1"/>
    <s v="Green lamb"/>
    <s v="|70/00/08|"/>
    <n v="636"/>
    <n v="5.42"/>
    <n v="7.9866666666666664"/>
  </r>
  <r>
    <x v="1"/>
    <x v="0"/>
    <x v="1"/>
    <s v="Green lamb"/>
    <s v="|70/00/09|"/>
    <n v="588"/>
    <n v="5.52"/>
    <n v="8.4600000000000009"/>
  </r>
  <r>
    <x v="1"/>
    <x v="0"/>
    <x v="1"/>
    <s v="Green lamb"/>
    <s v="|70/00/11|"/>
    <n v="468"/>
    <n v="6.12"/>
    <n v="7.9866666666666664"/>
  </r>
  <r>
    <x v="1"/>
    <x v="0"/>
    <x v="1"/>
    <s v="Green lamb"/>
    <s v="|70/00/12|"/>
    <n v="588"/>
    <n v="5.5"/>
    <n v="7.52"/>
  </r>
  <r>
    <x v="1"/>
    <x v="0"/>
    <x v="1"/>
    <s v="Green lamb"/>
    <s v="|70/00/13|"/>
    <n v="636"/>
    <n v="6.6"/>
    <n v="8.4333333333333336"/>
  </r>
  <r>
    <x v="1"/>
    <x v="0"/>
    <x v="1"/>
    <s v="Green lamb"/>
    <s v="|70/00/14|"/>
    <n v="552"/>
    <n v="6.0133333333333336"/>
    <n v="8.1866666666666674"/>
  </r>
  <r>
    <x v="1"/>
    <x v="0"/>
    <x v="1"/>
    <s v="Green lamb"/>
    <s v="|70/00/15|"/>
    <n v="408"/>
    <n v="6.4533333333333331"/>
    <n v="7.54"/>
  </r>
  <r>
    <x v="1"/>
    <x v="0"/>
    <x v="1"/>
    <s v="Green lamb"/>
    <s v="|70/00/16|"/>
    <n v="444"/>
    <n v="5.793333333333333"/>
    <n v="8.3000000000000007"/>
  </r>
  <r>
    <x v="1"/>
    <x v="0"/>
    <x v="1"/>
    <s v="Green lamb"/>
    <s v="|70/00/17|"/>
    <n v="540"/>
    <n v="6.1733333333333329"/>
    <n v="8.586666666666666"/>
  </r>
  <r>
    <x v="1"/>
    <x v="0"/>
    <x v="1"/>
    <s v="Green lamb"/>
    <s v="|70/00/18|"/>
    <n v="576"/>
    <n v="6.6533333333333333"/>
    <n v="7.46"/>
  </r>
  <r>
    <x v="1"/>
    <x v="0"/>
    <x v="1"/>
    <s v="Green lamb"/>
    <s v="|70/00/19|"/>
    <n v="516"/>
    <n v="6.2333333333333334"/>
    <n v="7.6466666666666665"/>
  </r>
  <r>
    <x v="1"/>
    <x v="0"/>
    <x v="1"/>
    <s v="Green lamb"/>
    <s v="|70/00/20|"/>
    <n v="444"/>
    <n v="6.52"/>
    <n v="8.2133333333333329"/>
  </r>
  <r>
    <x v="1"/>
    <x v="0"/>
    <x v="1"/>
    <s v="Green lamb"/>
    <s v="|70/01/01|"/>
    <n v="456"/>
    <n v="5.5933333333333337"/>
    <n v="8.3133333333333326"/>
  </r>
  <r>
    <x v="1"/>
    <x v="0"/>
    <x v="1"/>
    <s v="Green lamb"/>
    <s v="|70/01/04|"/>
    <n v="612"/>
    <n v="5.5933333333333337"/>
    <n v="7.5"/>
  </r>
  <r>
    <x v="1"/>
    <x v="0"/>
    <x v="1"/>
    <s v="Green lamb"/>
    <s v="|70/01/05|"/>
    <n v="420"/>
    <n v="5.3733333333333331"/>
    <n v="8.1333333333333329"/>
  </r>
  <r>
    <x v="1"/>
    <x v="0"/>
    <x v="1"/>
    <s v="Green lamb"/>
    <s v="|70/01/12|"/>
    <n v="432"/>
    <n v="5.706666666666667"/>
    <n v="7.6533333333333333"/>
  </r>
  <r>
    <x v="1"/>
    <x v="0"/>
    <x v="1"/>
    <s v="Green lamb"/>
    <s v="|70/01/13|"/>
    <n v="480"/>
    <n v="5.58"/>
    <n v="7.36"/>
  </r>
  <r>
    <x v="1"/>
    <x v="0"/>
    <x v="1"/>
    <s v="Green lamb"/>
    <s v="|70/01/14|"/>
    <n v="492"/>
    <n v="6.3533333333333335"/>
    <n v="8.1466666666666665"/>
  </r>
  <r>
    <x v="1"/>
    <x v="0"/>
    <x v="1"/>
    <s v="Green lamb"/>
    <s v="|70/02/01|"/>
    <n v="528"/>
    <n v="6.66"/>
    <n v="8.1533333333333342"/>
  </r>
  <r>
    <x v="1"/>
    <x v="0"/>
    <x v="1"/>
    <s v="Green lamb"/>
    <s v="|70/02/02|"/>
    <n v="480"/>
    <n v="6.08"/>
    <n v="8.4266666666666659"/>
  </r>
  <r>
    <x v="1"/>
    <x v="0"/>
    <x v="1"/>
    <s v="Green lamb"/>
    <s v="|70/02/03|"/>
    <n v="456"/>
    <n v="6.66"/>
    <n v="8.0933333333333337"/>
  </r>
  <r>
    <x v="1"/>
    <x v="0"/>
    <x v="1"/>
    <s v="Green lamb"/>
    <s v="|70/02/04|"/>
    <n v="468"/>
    <n v="5.7266666666666666"/>
    <n v="7.8866666666666667"/>
  </r>
  <r>
    <x v="1"/>
    <x v="0"/>
    <x v="1"/>
    <s v="Green lamb"/>
    <s v="|70/02/05|"/>
    <n v="612"/>
    <n v="6.3266666666666671"/>
    <n v="7.7"/>
  </r>
  <r>
    <x v="1"/>
    <x v="0"/>
    <x v="1"/>
    <s v="Green lamb"/>
    <s v="|70/02/06|"/>
    <n v="552"/>
    <n v="6.0733333333333333"/>
    <n v="8.5266666666666673"/>
  </r>
  <r>
    <x v="1"/>
    <x v="0"/>
    <x v="1"/>
    <s v="Green lamb"/>
    <s v="|70/02/07|"/>
    <n v="456"/>
    <n v="5.8733333333333331"/>
    <n v="8.6266666666666669"/>
  </r>
  <r>
    <x v="1"/>
    <x v="0"/>
    <x v="1"/>
    <s v="Green lamb"/>
    <s v="|70/02/08|"/>
    <n v="468"/>
    <n v="6.333333333333333"/>
    <n v="7.84"/>
  </r>
  <r>
    <x v="1"/>
    <x v="0"/>
    <x v="1"/>
    <s v="Green lamb"/>
    <s v="|70/02/09|"/>
    <n v="456"/>
    <n v="5.44"/>
    <n v="8.5133333333333336"/>
  </r>
  <r>
    <x v="1"/>
    <x v="0"/>
    <x v="1"/>
    <s v="Green lamb"/>
    <s v="|70/02/10|"/>
    <n v="480"/>
    <n v="6.56"/>
    <n v="7.333333333333333"/>
  </r>
  <r>
    <x v="1"/>
    <x v="0"/>
    <x v="1"/>
    <s v="Green lamb"/>
    <s v="|70/03/01|"/>
    <n v="420"/>
    <n v="5.4066666666666663"/>
    <n v="8.1933333333333334"/>
  </r>
  <r>
    <x v="1"/>
    <x v="0"/>
    <x v="1"/>
    <s v="Green lamb"/>
    <s v="|70/03/02|"/>
    <n v="480"/>
    <n v="5.3"/>
    <n v="8.4933333333333341"/>
  </r>
  <r>
    <x v="1"/>
    <x v="0"/>
    <x v="1"/>
    <s v="Green lamb"/>
    <s v="|70/03/03|"/>
    <n v="552"/>
    <n v="6.206666666666667"/>
    <n v="8.3933333333333326"/>
  </r>
  <r>
    <x v="1"/>
    <x v="0"/>
    <x v="1"/>
    <s v="Green lamb"/>
    <s v="|70/03/04|"/>
    <n v="588"/>
    <n v="6.1866666666666665"/>
    <n v="8.3000000000000007"/>
  </r>
  <r>
    <x v="1"/>
    <x v="0"/>
    <x v="1"/>
    <s v="Green lamb"/>
    <s v="|70/03/05|"/>
    <n v="444"/>
    <n v="6.3"/>
    <n v="7.3866666666666667"/>
  </r>
  <r>
    <x v="1"/>
    <x v="0"/>
    <x v="1"/>
    <s v="Green lamb"/>
    <s v="|70/03/06|"/>
    <n v="528"/>
    <n v="6.62"/>
    <n v="8.4"/>
  </r>
  <r>
    <x v="1"/>
    <x v="0"/>
    <x v="1"/>
    <s v="Green lamb"/>
    <s v="|70/03/07|"/>
    <n v="456"/>
    <n v="5.4666666666666668"/>
    <n v="8.1933333333333334"/>
  </r>
  <r>
    <x v="1"/>
    <x v="0"/>
    <x v="1"/>
    <s v="Green lamb"/>
    <s v="|70/03/08|"/>
    <n v="480"/>
    <n v="6.66"/>
    <n v="8.5533333333333328"/>
  </r>
  <r>
    <x v="1"/>
    <x v="0"/>
    <x v="1"/>
    <s v="Green lamb"/>
    <s v="|70/03/09|"/>
    <n v="540"/>
    <n v="5.94"/>
    <n v="8"/>
  </r>
  <r>
    <x v="1"/>
    <x v="0"/>
    <x v="1"/>
    <s v="Green lamb"/>
    <s v="|70/03/10|"/>
    <n v="480"/>
    <n v="5.746666666666667"/>
    <n v="8.4266666666666659"/>
  </r>
  <r>
    <x v="1"/>
    <x v="0"/>
    <x v="1"/>
    <s v="Green lamb"/>
    <s v="|70/03/11|"/>
    <n v="468"/>
    <n v="6.4733333333333336"/>
    <n v="7.4"/>
  </r>
  <r>
    <x v="1"/>
    <x v="0"/>
    <x v="1"/>
    <s v="Green lamb"/>
    <s v="|70/03/12|"/>
    <n v="636"/>
    <n v="6.4333333333333336"/>
    <n v="7.82"/>
  </r>
  <r>
    <x v="1"/>
    <x v="0"/>
    <x v="1"/>
    <s v="Green lamb"/>
    <s v="|70/03/17|"/>
    <n v="624"/>
    <n v="5.6533333333333333"/>
    <n v="8.64"/>
  </r>
  <r>
    <x v="1"/>
    <x v="0"/>
    <x v="1"/>
    <s v="Green lamb"/>
    <s v="|70/04/18|"/>
    <n v="612"/>
    <n v="5.5133333333333336"/>
    <n v="8.6333333333333329"/>
  </r>
  <r>
    <x v="1"/>
    <x v="0"/>
    <x v="1"/>
    <s v="Green lamb"/>
    <s v="|70/04/19|"/>
    <n v="432"/>
    <n v="5.9133333333333331"/>
    <n v="8.4466666666666672"/>
  </r>
  <r>
    <x v="1"/>
    <x v="0"/>
    <x v="3"/>
    <s v="Red Bull"/>
    <s v="|42/01/01|"/>
    <n v="96"/>
    <n v="1.18"/>
    <n v="1.35"/>
  </r>
  <r>
    <x v="1"/>
    <x v="0"/>
    <x v="3"/>
    <s v="Red Bull"/>
    <s v="|42/01/02|"/>
    <n v="204"/>
    <n v="1"/>
    <n v="1.34"/>
  </r>
  <r>
    <x v="1"/>
    <x v="0"/>
    <x v="3"/>
    <s v="Red Bull"/>
    <s v="|42/01/03|"/>
    <n v="156"/>
    <n v="1.1499999999999999"/>
    <n v="1.28"/>
  </r>
  <r>
    <x v="1"/>
    <x v="0"/>
    <x v="3"/>
    <s v="Red Bull"/>
    <s v="|42/01/04|"/>
    <n v="192"/>
    <n v="1.06"/>
    <n v="1.29"/>
  </r>
  <r>
    <x v="1"/>
    <x v="0"/>
    <x v="3"/>
    <s v="Red Bull"/>
    <s v="|42/01/05|"/>
    <n v="192"/>
    <n v="1.0900000000000001"/>
    <n v="1.24"/>
  </r>
  <r>
    <x v="1"/>
    <x v="0"/>
    <x v="3"/>
    <s v="San Pellegrino"/>
    <s v="|21/00/01|"/>
    <n v="108"/>
    <n v="1.08"/>
    <n v="1.21"/>
  </r>
  <r>
    <x v="1"/>
    <x v="0"/>
    <x v="3"/>
    <s v="San Pellegrino"/>
    <s v="|21/00/02|"/>
    <n v="192"/>
    <n v="1.06"/>
    <n v="1.28"/>
  </r>
  <r>
    <x v="1"/>
    <x v="0"/>
    <x v="3"/>
    <s v="San Pellegrino"/>
    <s v="|21/00/03|"/>
    <n v="144"/>
    <n v="1.04"/>
    <n v="1.29"/>
  </r>
  <r>
    <x v="1"/>
    <x v="0"/>
    <x v="3"/>
    <s v="San Pellegrino"/>
    <s v="|21/00/04|"/>
    <n v="60"/>
    <n v="1"/>
    <n v="1.26"/>
  </r>
  <r>
    <x v="1"/>
    <x v="0"/>
    <x v="3"/>
    <s v="San Pellegrino"/>
    <s v="|21/00/11|"/>
    <n v="120"/>
    <n v="1.1200000000000001"/>
    <n v="1.27"/>
  </r>
  <r>
    <x v="1"/>
    <x v="0"/>
    <x v="3"/>
    <s v="San Pellegrino"/>
    <s v="|21/00/12|"/>
    <n v="60"/>
    <n v="1.05"/>
    <n v="1.27"/>
  </r>
  <r>
    <x v="1"/>
    <x v="0"/>
    <x v="3"/>
    <s v="San Pellegrino"/>
    <s v="|21/00/13|"/>
    <n v="108"/>
    <n v="1.1499999999999999"/>
    <n v="1.39"/>
  </r>
  <r>
    <x v="1"/>
    <x v="0"/>
    <x v="3"/>
    <s v="San Pellegrino"/>
    <s v="|21/00/14|"/>
    <n v="204"/>
    <n v="1"/>
    <n v="1.27"/>
  </r>
  <r>
    <x v="1"/>
    <x v="0"/>
    <x v="3"/>
    <s v="San Pellegrino"/>
    <s v="|21/00/15|"/>
    <n v="84"/>
    <n v="1.18"/>
    <n v="1.36"/>
  </r>
  <r>
    <x v="1"/>
    <x v="0"/>
    <x v="3"/>
    <s v="San Pellegrino"/>
    <s v="|21/00/16|"/>
    <n v="120"/>
    <n v="1.01"/>
    <n v="1.29"/>
  </r>
  <r>
    <x v="1"/>
    <x v="0"/>
    <x v="3"/>
    <s v="San Pellegrino"/>
    <s v="|21/00/17|"/>
    <n v="72"/>
    <n v="1.1200000000000001"/>
    <n v="1.27"/>
  </r>
  <r>
    <x v="1"/>
    <x v="0"/>
    <x v="3"/>
    <s v="San Pellegrino"/>
    <s v="|21/00/18|"/>
    <n v="108"/>
    <n v="1.1299999999999999"/>
    <n v="1.33"/>
  </r>
  <r>
    <x v="1"/>
    <x v="0"/>
    <x v="3"/>
    <s v="San Pellegrino"/>
    <s v="|21/00/19|"/>
    <n v="84"/>
    <n v="1.17"/>
    <n v="1.36"/>
  </r>
  <r>
    <x v="1"/>
    <x v="0"/>
    <x v="3"/>
    <s v="San Pellegrino"/>
    <s v="|21/00/20|"/>
    <n v="156"/>
    <n v="1.1000000000000001"/>
    <n v="1.26"/>
  </r>
  <r>
    <x v="1"/>
    <x v="0"/>
    <x v="3"/>
    <s v="San Pellegrino"/>
    <s v="|21/00/30|"/>
    <n v="168"/>
    <n v="1.19"/>
    <n v="1.38"/>
  </r>
  <r>
    <x v="1"/>
    <x v="0"/>
    <x v="3"/>
    <s v="San Pellegrino"/>
    <s v="|21/00/31|"/>
    <n v="108"/>
    <n v="1.1200000000000001"/>
    <n v="1.31"/>
  </r>
  <r>
    <x v="1"/>
    <x v="0"/>
    <x v="3"/>
    <s v="San Pellegrino"/>
    <s v="|21/00/32|"/>
    <n v="168"/>
    <n v="1.04"/>
    <n v="1.37"/>
  </r>
  <r>
    <x v="1"/>
    <x v="0"/>
    <x v="3"/>
    <s v="San Pellegrino"/>
    <s v="|21/00/33|"/>
    <n v="108"/>
    <n v="1.1000000000000001"/>
    <n v="1.3"/>
  </r>
  <r>
    <x v="1"/>
    <x v="0"/>
    <x v="3"/>
    <s v="San Pellegrino"/>
    <s v="|21/00/34|"/>
    <n v="192"/>
    <n v="1.1299999999999999"/>
    <n v="1.33"/>
  </r>
  <r>
    <x v="1"/>
    <x v="0"/>
    <x v="3"/>
    <s v="San Pellegrino"/>
    <s v="|21/00/40|"/>
    <n v="60"/>
    <n v="1.02"/>
    <n v="1.37"/>
  </r>
  <r>
    <x v="1"/>
    <x v="0"/>
    <x v="3"/>
    <s v="San Pellegrino"/>
    <s v="|21/00/50|"/>
    <n v="192"/>
    <n v="1.1499999999999999"/>
    <n v="1.36"/>
  </r>
  <r>
    <x v="1"/>
    <x v="0"/>
    <x v="3"/>
    <s v="San Pellegrino"/>
    <s v="|21/00/51|"/>
    <n v="120"/>
    <n v="1.1599999999999999"/>
    <n v="1.2"/>
  </r>
  <r>
    <x v="1"/>
    <x v="0"/>
    <x v="3"/>
    <s v="San Pellegrino"/>
    <s v="|21/00/52|"/>
    <n v="72"/>
    <n v="1.1599999999999999"/>
    <n v="1.33"/>
  </r>
  <r>
    <x v="1"/>
    <x v="0"/>
    <x v="3"/>
    <s v="San Pellegrino"/>
    <s v="|21/00/53|"/>
    <n v="180"/>
    <n v="1.18"/>
    <n v="1.36"/>
  </r>
  <r>
    <x v="1"/>
    <x v="0"/>
    <x v="3"/>
    <s v="San Pellegrino"/>
    <s v="|21/00/54|"/>
    <n v="144"/>
    <n v="1.05"/>
    <n v="1.36"/>
  </r>
  <r>
    <x v="1"/>
    <x v="0"/>
    <x v="3"/>
    <s v="San Pellegrino"/>
    <s v="|21/00/55|"/>
    <n v="108"/>
    <n v="1.06"/>
    <n v="1.25"/>
  </r>
  <r>
    <x v="1"/>
    <x v="0"/>
    <x v="3"/>
    <s v="San Pellegrino"/>
    <s v="|21/00/60|"/>
    <n v="120"/>
    <n v="1.2"/>
    <n v="1.37"/>
  </r>
  <r>
    <x v="1"/>
    <x v="0"/>
    <x v="3"/>
    <s v="San Pellegrino"/>
    <s v="|21/00/61|"/>
    <n v="120"/>
    <n v="1.05"/>
    <n v="1.3"/>
  </r>
  <r>
    <x v="1"/>
    <x v="0"/>
    <x v="3"/>
    <s v="San Pellegrino"/>
    <s v="|21/00/62|"/>
    <n v="108"/>
    <n v="1.08"/>
    <n v="1.33"/>
  </r>
  <r>
    <x v="1"/>
    <x v="0"/>
    <x v="3"/>
    <s v="San Pellegrino"/>
    <s v="|21/00/63|"/>
    <n v="168"/>
    <n v="1.07"/>
    <n v="1.37"/>
  </r>
  <r>
    <x v="1"/>
    <x v="0"/>
    <x v="3"/>
    <s v="San Pellegrino"/>
    <s v="|21/00/64|"/>
    <n v="156"/>
    <n v="1.1000000000000001"/>
    <n v="1.36"/>
  </r>
  <r>
    <x v="1"/>
    <x v="0"/>
    <x v="3"/>
    <s v="San Pellegrino"/>
    <s v="|21/00/65|"/>
    <n v="108"/>
    <n v="1.18"/>
    <n v="1.24"/>
  </r>
  <r>
    <x v="1"/>
    <x v="0"/>
    <x v="3"/>
    <s v="San Pellegrino"/>
    <s v="|21/00/71|"/>
    <n v="192"/>
    <n v="1.2"/>
    <n v="1.4"/>
  </r>
  <r>
    <x v="1"/>
    <x v="0"/>
    <x v="3"/>
    <s v="San Pellegrino"/>
    <s v="|21/00/72|"/>
    <n v="108"/>
    <n v="1.07"/>
    <n v="1.36"/>
  </r>
  <r>
    <x v="1"/>
    <x v="0"/>
    <x v="3"/>
    <s v="San Pellegrino"/>
    <s v="|21/00/73|"/>
    <n v="132"/>
    <n v="1.03"/>
    <n v="1.28"/>
  </r>
  <r>
    <x v="1"/>
    <x v="0"/>
    <x v="3"/>
    <s v="San Pellegrino"/>
    <s v="|21/00/74|"/>
    <n v="192"/>
    <n v="1"/>
    <n v="1.32"/>
  </r>
  <r>
    <x v="1"/>
    <x v="0"/>
    <x v="3"/>
    <s v="San Pellegrino"/>
    <s v="|21/00/81|"/>
    <n v="120"/>
    <n v="1.07"/>
    <n v="1.39"/>
  </r>
  <r>
    <x v="1"/>
    <x v="0"/>
    <x v="3"/>
    <s v="San Pellegrino"/>
    <s v="|21/00/82|"/>
    <n v="60"/>
    <n v="1.1100000000000001"/>
    <n v="1.27"/>
  </r>
  <r>
    <x v="1"/>
    <x v="0"/>
    <x v="3"/>
    <s v="San Pellegrino"/>
    <s v="|21/00/83|"/>
    <n v="132"/>
    <n v="1.02"/>
    <n v="1.2"/>
  </r>
  <r>
    <x v="1"/>
    <x v="0"/>
    <x v="3"/>
    <s v="San Pellegrino"/>
    <s v="|21/00/84|"/>
    <n v="180"/>
    <n v="1.1200000000000001"/>
    <n v="1.37"/>
  </r>
  <r>
    <x v="1"/>
    <x v="0"/>
    <x v="3"/>
    <s v="San Pellegrino"/>
    <s v="|21/00/85|"/>
    <n v="96"/>
    <n v="1.06"/>
    <n v="1.27"/>
  </r>
  <r>
    <x v="1"/>
    <x v="0"/>
    <x v="3"/>
    <s v="San Pellegrino"/>
    <s v="|21/00/86|"/>
    <n v="72"/>
    <n v="1.17"/>
    <n v="1.39"/>
  </r>
  <r>
    <x v="1"/>
    <x v="0"/>
    <x v="3"/>
    <s v="San Pellegrino"/>
    <s v="|21/00/87|"/>
    <n v="132"/>
    <n v="1.1399999999999999"/>
    <n v="1.4"/>
  </r>
  <r>
    <x v="1"/>
    <x v="0"/>
    <x v="3"/>
    <s v="San Pellegrino"/>
    <s v="|21/00/88|"/>
    <n v="132"/>
    <n v="1.05"/>
    <n v="1.36"/>
  </r>
  <r>
    <x v="1"/>
    <x v="0"/>
    <x v="3"/>
    <s v="San Pellegrino"/>
    <s v="|21/00/89|"/>
    <n v="204"/>
    <n v="1.1399999999999999"/>
    <n v="1.36"/>
  </r>
  <r>
    <x v="1"/>
    <x v="0"/>
    <x v="3"/>
    <s v="San Pellegrino"/>
    <s v="|21/00/90|"/>
    <n v="72"/>
    <n v="1.0900000000000001"/>
    <n v="1.21"/>
  </r>
  <r>
    <x v="1"/>
    <x v="0"/>
    <x v="3"/>
    <s v="San Pellegrino"/>
    <s v="|21/00/91|"/>
    <n v="216"/>
    <n v="1.1000000000000001"/>
    <n v="1.28"/>
  </r>
  <r>
    <x v="1"/>
    <x v="0"/>
    <x v="3"/>
    <s v="San Pellegrino"/>
    <s v="|21/00/92|"/>
    <n v="60"/>
    <n v="1.1499999999999999"/>
    <n v="1.35"/>
  </r>
  <r>
    <x v="1"/>
    <x v="0"/>
    <x v="3"/>
    <s v="San Pellegrino"/>
    <s v="|21/00/93|"/>
    <n v="72"/>
    <n v="1.17"/>
    <n v="1.23"/>
  </r>
  <r>
    <x v="1"/>
    <x v="0"/>
    <x v="3"/>
    <s v="San Pellegrino"/>
    <s v="|21/00/94|"/>
    <n v="204"/>
    <n v="1.18"/>
    <n v="1.29"/>
  </r>
  <r>
    <x v="1"/>
    <x v="0"/>
    <x v="3"/>
    <s v="San Pellegrino"/>
    <s v="|21/00/95|"/>
    <n v="216"/>
    <n v="1.03"/>
    <n v="1.25"/>
  </r>
  <r>
    <x v="1"/>
    <x v="0"/>
    <x v="3"/>
    <s v="San Pellegrino"/>
    <s v="|21/00/96|"/>
    <n v="72"/>
    <n v="1.1200000000000001"/>
    <n v="1.3"/>
  </r>
  <r>
    <x v="1"/>
    <x v="0"/>
    <x v="3"/>
    <s v="San Pellegrino"/>
    <s v="|21/01/01|"/>
    <n v="168"/>
    <n v="1.19"/>
    <n v="1.29"/>
  </r>
  <r>
    <x v="1"/>
    <x v="0"/>
    <x v="3"/>
    <s v="San Pellegrino"/>
    <s v="|21/01/02|"/>
    <n v="144"/>
    <n v="1.1299999999999999"/>
    <n v="1.4"/>
  </r>
  <r>
    <x v="1"/>
    <x v="0"/>
    <x v="3"/>
    <s v="San Pellegrino"/>
    <s v="|21/01/03|"/>
    <n v="108"/>
    <n v="1.06"/>
    <n v="1.29"/>
  </r>
  <r>
    <x v="1"/>
    <x v="0"/>
    <x v="3"/>
    <s v="San Pellegrino"/>
    <s v="|21/01/04|"/>
    <n v="96"/>
    <n v="1.1200000000000001"/>
    <n v="1.34"/>
  </r>
  <r>
    <x v="1"/>
    <x v="0"/>
    <x v="3"/>
    <s v="San Pellegrino"/>
    <s v="|21/01/05|"/>
    <n v="156"/>
    <n v="1.1399999999999999"/>
    <n v="1.26"/>
  </r>
  <r>
    <x v="1"/>
    <x v="0"/>
    <x v="3"/>
    <s v="San Pellegrino"/>
    <s v="|21/01/06|"/>
    <n v="180"/>
    <n v="1.03"/>
    <n v="1.35"/>
  </r>
  <r>
    <x v="1"/>
    <x v="0"/>
    <x v="3"/>
    <s v="San Pellegrino"/>
    <s v="|21/01/07|"/>
    <n v="72"/>
    <n v="1.04"/>
    <n v="1.26"/>
  </r>
  <r>
    <x v="1"/>
    <x v="0"/>
    <x v="3"/>
    <s v="San Pellegrino"/>
    <s v="|21/01/08|"/>
    <n v="84"/>
    <n v="1.06"/>
    <n v="1.22"/>
  </r>
  <r>
    <x v="1"/>
    <x v="0"/>
    <x v="3"/>
    <s v="San Pellegrino"/>
    <s v="|21/01/09|"/>
    <n v="120"/>
    <n v="1.1499999999999999"/>
    <n v="1.31"/>
  </r>
  <r>
    <x v="1"/>
    <x v="0"/>
    <x v="3"/>
    <s v="San Pellegrino"/>
    <s v="|21/01/10|"/>
    <n v="96"/>
    <n v="1.17"/>
    <n v="1.28"/>
  </r>
  <r>
    <x v="1"/>
    <x v="0"/>
    <x v="3"/>
    <s v="San Pellegrino"/>
    <s v="|21/01/11|"/>
    <n v="132"/>
    <n v="1.18"/>
    <n v="1.31"/>
  </r>
  <r>
    <x v="1"/>
    <x v="0"/>
    <x v="3"/>
    <s v="San Pellegrino"/>
    <s v="|21/01/12|"/>
    <n v="120"/>
    <n v="1.1299999999999999"/>
    <n v="1.39"/>
  </r>
  <r>
    <x v="1"/>
    <x v="0"/>
    <x v="3"/>
    <s v="San Pellegrino"/>
    <s v="|21/01/13|"/>
    <n v="84"/>
    <n v="1.1000000000000001"/>
    <n v="1.26"/>
  </r>
  <r>
    <x v="1"/>
    <x v="0"/>
    <x v="3"/>
    <s v="San Pellegrino"/>
    <s v="|21/01/14|"/>
    <n v="144"/>
    <n v="1.1200000000000001"/>
    <n v="1.36"/>
  </r>
  <r>
    <x v="1"/>
    <x v="0"/>
    <x v="3"/>
    <s v="San Pellegrino"/>
    <s v="|21/01/15|"/>
    <n v="108"/>
    <n v="1.05"/>
    <n v="1.24"/>
  </r>
  <r>
    <x v="1"/>
    <x v="0"/>
    <x v="3"/>
    <s v="San Pellegrino"/>
    <s v="|21/01/16|"/>
    <n v="144"/>
    <n v="1.05"/>
    <n v="1.28"/>
  </r>
  <r>
    <x v="1"/>
    <x v="0"/>
    <x v="3"/>
    <s v="San Pellegrino"/>
    <s v="|21/01/17|"/>
    <n v="156"/>
    <n v="1.17"/>
    <n v="1.38"/>
  </r>
  <r>
    <x v="1"/>
    <x v="0"/>
    <x v="3"/>
    <s v="San Pellegrino"/>
    <s v="|21/01/18|"/>
    <n v="84"/>
    <n v="1.08"/>
    <n v="1.22"/>
  </r>
  <r>
    <x v="1"/>
    <x v="0"/>
    <x v="3"/>
    <s v="San Pellegrino"/>
    <s v="|21/01/19|"/>
    <n v="144"/>
    <n v="1.05"/>
    <n v="1.31"/>
  </r>
  <r>
    <x v="1"/>
    <x v="0"/>
    <x v="3"/>
    <s v="San Pellegrino"/>
    <s v="|21/01/20|"/>
    <n v="108"/>
    <n v="1.0900000000000001"/>
    <n v="1.3"/>
  </r>
  <r>
    <x v="1"/>
    <x v="0"/>
    <x v="3"/>
    <s v="San Pellegrino"/>
    <s v="|21/01/21|"/>
    <n v="156"/>
    <n v="1.1200000000000001"/>
    <n v="1.3"/>
  </r>
  <r>
    <x v="1"/>
    <x v="0"/>
    <x v="3"/>
    <s v="San Pellegrino"/>
    <s v="|21/01/22|"/>
    <n v="60"/>
    <n v="1.1200000000000001"/>
    <n v="1.35"/>
  </r>
  <r>
    <x v="1"/>
    <x v="0"/>
    <x v="3"/>
    <s v="San Pellegrino"/>
    <s v="|21/01/23|"/>
    <n v="96"/>
    <n v="1.05"/>
    <n v="1.28"/>
  </r>
  <r>
    <x v="1"/>
    <x v="0"/>
    <x v="3"/>
    <s v="San Pellegrino"/>
    <s v="|21/01/24|"/>
    <n v="192"/>
    <n v="1.0900000000000001"/>
    <n v="1.4"/>
  </r>
  <r>
    <x v="1"/>
    <x v="0"/>
    <x v="3"/>
    <s v="San Pellegrino"/>
    <s v="|21/01/25|"/>
    <n v="216"/>
    <n v="1.18"/>
    <n v="1.33"/>
  </r>
  <r>
    <x v="1"/>
    <x v="0"/>
    <x v="3"/>
    <s v="San Pellegrino"/>
    <s v="|21/01/26|"/>
    <n v="144"/>
    <n v="1.02"/>
    <n v="1.32"/>
  </r>
  <r>
    <x v="1"/>
    <x v="0"/>
    <x v="3"/>
    <s v="San Pellegrino"/>
    <s v="|21/01/27|"/>
    <n v="204"/>
    <n v="1.1000000000000001"/>
    <n v="1.2"/>
  </r>
  <r>
    <x v="1"/>
    <x v="0"/>
    <x v="3"/>
    <s v="San Pellegrino"/>
    <s v="|21/01/28|"/>
    <n v="168"/>
    <n v="1.04"/>
    <n v="1.36"/>
  </r>
  <r>
    <x v="1"/>
    <x v="0"/>
    <x v="3"/>
    <s v="San Pellegrino"/>
    <s v="|21/01/29|"/>
    <n v="84"/>
    <n v="1.1599999999999999"/>
    <n v="1.4"/>
  </r>
  <r>
    <x v="1"/>
    <x v="0"/>
    <x v="3"/>
    <s v="San Pellegrino"/>
    <s v="|21/01/30|"/>
    <n v="192"/>
    <n v="1.17"/>
    <n v="1.27"/>
  </r>
  <r>
    <x v="1"/>
    <x v="0"/>
    <x v="3"/>
    <s v="San Pellegrino"/>
    <s v="|21/01/31|"/>
    <n v="216"/>
    <n v="1.1200000000000001"/>
    <n v="1.39"/>
  </r>
  <r>
    <x v="1"/>
    <x v="0"/>
    <x v="3"/>
    <s v="San Pellegrino"/>
    <s v="|21/01/32|"/>
    <n v="192"/>
    <n v="1.05"/>
    <n v="1.27"/>
  </r>
  <r>
    <x v="1"/>
    <x v="0"/>
    <x v="3"/>
    <s v="San Pellegrino"/>
    <s v="|21/01/33|"/>
    <n v="108"/>
    <n v="1.01"/>
    <n v="1.34"/>
  </r>
  <r>
    <x v="1"/>
    <x v="0"/>
    <x v="3"/>
    <s v="San Pellegrino"/>
    <s v="|21/01/34|"/>
    <n v="60"/>
    <n v="1.02"/>
    <n v="1.24"/>
  </r>
  <r>
    <x v="1"/>
    <x v="0"/>
    <x v="3"/>
    <s v="San Pellegrino"/>
    <s v="|21/01/35|"/>
    <n v="84"/>
    <n v="1.1399999999999999"/>
    <n v="1.31"/>
  </r>
  <r>
    <x v="1"/>
    <x v="0"/>
    <x v="3"/>
    <s v="San Pellegrino"/>
    <s v="|21/01/36|"/>
    <n v="108"/>
    <n v="1.2"/>
    <n v="1.28"/>
  </r>
  <r>
    <x v="1"/>
    <x v="0"/>
    <x v="3"/>
    <s v="San Pellegrino"/>
    <s v="|21/01/37|"/>
    <n v="72"/>
    <n v="1.18"/>
    <n v="1.39"/>
  </r>
  <r>
    <x v="1"/>
    <x v="0"/>
    <x v="3"/>
    <s v="San Pellegrino"/>
    <s v="|21/01/38|"/>
    <n v="120"/>
    <n v="1.03"/>
    <n v="1.35"/>
  </r>
  <r>
    <x v="1"/>
    <x v="0"/>
    <x v="3"/>
    <s v="San Pellegrino"/>
    <s v="|21/01/39|"/>
    <n v="72"/>
    <n v="1.1399999999999999"/>
    <n v="1.36"/>
  </r>
  <r>
    <x v="1"/>
    <x v="0"/>
    <x v="3"/>
    <s v="San Pellegrino"/>
    <s v="|21/01/40|"/>
    <n v="60"/>
    <n v="1"/>
    <n v="1.29"/>
  </r>
  <r>
    <x v="1"/>
    <x v="0"/>
    <x v="3"/>
    <s v="San Pellegrino"/>
    <s v="|21/01/41|"/>
    <n v="120"/>
    <n v="1.1399999999999999"/>
    <n v="1.38"/>
  </r>
  <r>
    <x v="1"/>
    <x v="0"/>
    <x v="3"/>
    <s v="San Pellegrino"/>
    <s v="|21/01/42|"/>
    <n v="96"/>
    <n v="1.02"/>
    <n v="1.29"/>
  </r>
  <r>
    <x v="1"/>
    <x v="0"/>
    <x v="3"/>
    <s v="San Pellegrino"/>
    <s v="|21/01/43|"/>
    <n v="96"/>
    <n v="1.1499999999999999"/>
    <n v="1.29"/>
  </r>
  <r>
    <x v="1"/>
    <x v="0"/>
    <x v="3"/>
    <s v="San Pellegrino"/>
    <s v="|21/01/44|"/>
    <n v="72"/>
    <n v="1.1599999999999999"/>
    <n v="1.25"/>
  </r>
  <r>
    <x v="1"/>
    <x v="0"/>
    <x v="3"/>
    <s v="San Pellegrino"/>
    <s v="|21/01/45|"/>
    <n v="156"/>
    <n v="1.02"/>
    <n v="1.36"/>
  </r>
  <r>
    <x v="1"/>
    <x v="0"/>
    <x v="3"/>
    <s v="San Pellegrino"/>
    <s v="|21/01/46|"/>
    <n v="192"/>
    <n v="1.07"/>
    <n v="1.4"/>
  </r>
  <r>
    <x v="1"/>
    <x v="0"/>
    <x v="3"/>
    <s v="San Pellegrino"/>
    <s v="|21/01/47|"/>
    <n v="216"/>
    <n v="1.1399999999999999"/>
    <n v="1.28"/>
  </r>
  <r>
    <x v="1"/>
    <x v="0"/>
    <x v="3"/>
    <s v="San Pellegrino"/>
    <s v="|21/01/48|"/>
    <n v="180"/>
    <n v="1.06"/>
    <n v="1.25"/>
  </r>
  <r>
    <x v="1"/>
    <x v="0"/>
    <x v="3"/>
    <s v="San Pellegrino"/>
    <s v="|21/01/49|"/>
    <n v="108"/>
    <n v="1.1299999999999999"/>
    <n v="1.2"/>
  </r>
  <r>
    <x v="1"/>
    <x v="0"/>
    <x v="3"/>
    <s v="San Pellegrino"/>
    <s v="|21/01/50|"/>
    <n v="72"/>
    <n v="1.03"/>
    <n v="1.4"/>
  </r>
  <r>
    <x v="1"/>
    <x v="0"/>
    <x v="3"/>
    <s v="San Pellegrino"/>
    <s v="|21/01/51|"/>
    <n v="96"/>
    <n v="1.1299999999999999"/>
    <n v="1.24"/>
  </r>
  <r>
    <x v="1"/>
    <x v="0"/>
    <x v="3"/>
    <s v="San Pellegrino"/>
    <s v="|21/01/52|"/>
    <n v="120"/>
    <n v="1.18"/>
    <n v="1.37"/>
  </r>
  <r>
    <x v="1"/>
    <x v="0"/>
    <x v="3"/>
    <s v="San Pellegrino"/>
    <s v="|21/01/53|"/>
    <n v="60"/>
    <n v="1.17"/>
    <n v="1.38"/>
  </r>
  <r>
    <x v="1"/>
    <x v="0"/>
    <x v="3"/>
    <s v="San Pellegrino"/>
    <s v="|21/01/54|"/>
    <n v="168"/>
    <n v="1.02"/>
    <n v="1.23"/>
  </r>
  <r>
    <x v="1"/>
    <x v="0"/>
    <x v="3"/>
    <s v="San Pellegrino"/>
    <s v="|21/01/55|"/>
    <n v="132"/>
    <n v="1.18"/>
    <n v="1.34"/>
  </r>
  <r>
    <x v="1"/>
    <x v="0"/>
    <x v="3"/>
    <s v="San Pellegrino"/>
    <s v="|21/01/56|"/>
    <n v="156"/>
    <n v="1.06"/>
    <n v="1.36"/>
  </r>
  <r>
    <x v="1"/>
    <x v="0"/>
    <x v="3"/>
    <s v="San Pellegrino"/>
    <s v="|21/01/57|"/>
    <n v="144"/>
    <n v="1.02"/>
    <n v="1.31"/>
  </r>
  <r>
    <x v="1"/>
    <x v="0"/>
    <x v="3"/>
    <s v="San Pellegrino"/>
    <s v="|21/01/58|"/>
    <n v="204"/>
    <n v="1.04"/>
    <n v="1.35"/>
  </r>
  <r>
    <x v="1"/>
    <x v="0"/>
    <x v="3"/>
    <s v="San Pellegrino"/>
    <s v="|21/01/59|"/>
    <n v="204"/>
    <n v="1.1100000000000001"/>
    <n v="1.21"/>
  </r>
  <r>
    <x v="1"/>
    <x v="0"/>
    <x v="3"/>
    <s v="San Pellegrino"/>
    <s v="|21/01/60|"/>
    <n v="192"/>
    <n v="1.1299999999999999"/>
    <n v="1.29"/>
  </r>
  <r>
    <x v="1"/>
    <x v="0"/>
    <x v="3"/>
    <s v="San Pellegrino"/>
    <s v="|21/01/61|"/>
    <n v="132"/>
    <n v="1.05"/>
    <n v="1.28"/>
  </r>
  <r>
    <x v="1"/>
    <x v="0"/>
    <x v="3"/>
    <s v="San Pellegrino"/>
    <s v="|21/01/62|"/>
    <n v="168"/>
    <n v="1.1200000000000001"/>
    <n v="1.21"/>
  </r>
  <r>
    <x v="1"/>
    <x v="0"/>
    <x v="3"/>
    <s v="San Pellegrino"/>
    <s v="|21/01/63|"/>
    <n v="156"/>
    <n v="1.2"/>
    <n v="1.38"/>
  </r>
  <r>
    <x v="1"/>
    <x v="0"/>
    <x v="3"/>
    <s v="San Pellegrino"/>
    <s v="|21/01/64|"/>
    <n v="204"/>
    <n v="1"/>
    <n v="1.32"/>
  </r>
  <r>
    <x v="1"/>
    <x v="0"/>
    <x v="3"/>
    <s v="San Pellegrino"/>
    <s v="|21/01/65|"/>
    <n v="204"/>
    <n v="1.18"/>
    <n v="1.21"/>
  </r>
  <r>
    <x v="1"/>
    <x v="0"/>
    <x v="3"/>
    <s v="San Pellegrino"/>
    <s v="|21/01/66|"/>
    <n v="132"/>
    <n v="1"/>
    <n v="1.29"/>
  </r>
  <r>
    <x v="1"/>
    <x v="0"/>
    <x v="3"/>
    <s v="San Pellegrino"/>
    <s v="|21/01/67|"/>
    <n v="180"/>
    <n v="1.05"/>
    <n v="1.21"/>
  </r>
  <r>
    <x v="1"/>
    <x v="0"/>
    <x v="3"/>
    <s v="San Pellegrino"/>
    <s v="|21/01/68|"/>
    <n v="72"/>
    <n v="1"/>
    <n v="1.3"/>
  </r>
  <r>
    <x v="1"/>
    <x v="0"/>
    <x v="3"/>
    <s v="San Pellegrino"/>
    <s v="|21/01/69|"/>
    <n v="72"/>
    <n v="1.0900000000000001"/>
    <n v="1.39"/>
  </r>
  <r>
    <x v="1"/>
    <x v="0"/>
    <x v="3"/>
    <s v="San Pellegrino"/>
    <s v="|21/01/70|"/>
    <n v="96"/>
    <n v="1.1200000000000001"/>
    <n v="1.24"/>
  </r>
  <r>
    <x v="1"/>
    <x v="0"/>
    <x v="3"/>
    <s v="San Pellegrino"/>
    <s v="|21/01/71|"/>
    <n v="180"/>
    <n v="1.1399999999999999"/>
    <n v="1.39"/>
  </r>
  <r>
    <x v="1"/>
    <x v="0"/>
    <x v="3"/>
    <s v="San Pellegrino"/>
    <s v="|21/01/72|"/>
    <n v="132"/>
    <n v="1.1399999999999999"/>
    <n v="1.29"/>
  </r>
  <r>
    <x v="1"/>
    <x v="0"/>
    <x v="3"/>
    <s v="San Pellegrino"/>
    <s v="|21/01/73|"/>
    <n v="96"/>
    <n v="1.1200000000000001"/>
    <n v="1.25"/>
  </r>
  <r>
    <x v="1"/>
    <x v="0"/>
    <x v="3"/>
    <s v="San Pellegrino"/>
    <s v="|21/01/74|"/>
    <n v="60"/>
    <n v="1.1399999999999999"/>
    <n v="1.21"/>
  </r>
  <r>
    <x v="1"/>
    <x v="0"/>
    <x v="3"/>
    <s v="San Pellegrino"/>
    <s v="|21/01/75|"/>
    <n v="144"/>
    <n v="1.04"/>
    <n v="1.33"/>
  </r>
  <r>
    <x v="1"/>
    <x v="0"/>
    <x v="3"/>
    <s v="San Pellegrino"/>
    <s v="|21/01/76|"/>
    <n v="96"/>
    <n v="1.19"/>
    <n v="1.21"/>
  </r>
  <r>
    <x v="1"/>
    <x v="0"/>
    <x v="3"/>
    <s v="San Pellegrino"/>
    <s v="|21/01/77|"/>
    <n v="180"/>
    <n v="1.17"/>
    <n v="1.31"/>
  </r>
  <r>
    <x v="1"/>
    <x v="0"/>
    <x v="3"/>
    <s v="San Pellegrino"/>
    <s v="|21/01/78|"/>
    <n v="168"/>
    <n v="1.1200000000000001"/>
    <n v="1.22"/>
  </r>
  <r>
    <x v="1"/>
    <x v="0"/>
    <x v="3"/>
    <s v="San Pellegrino"/>
    <s v="|21/01/79|"/>
    <n v="96"/>
    <n v="1.06"/>
    <n v="1.26"/>
  </r>
  <r>
    <x v="1"/>
    <x v="0"/>
    <x v="3"/>
    <s v="San Pellegrino"/>
    <s v="|21/01/80|"/>
    <n v="216"/>
    <n v="1.0900000000000001"/>
    <n v="1.31"/>
  </r>
  <r>
    <x v="1"/>
    <x v="0"/>
    <x v="3"/>
    <s v="San Pellegrino"/>
    <s v="|21/01/81|"/>
    <n v="132"/>
    <n v="1.05"/>
    <n v="1.33"/>
  </r>
  <r>
    <x v="1"/>
    <x v="0"/>
    <x v="3"/>
    <s v="San Pellegrino"/>
    <s v="|21/01/82|"/>
    <n v="156"/>
    <n v="1.19"/>
    <n v="1.29"/>
  </r>
  <r>
    <x v="1"/>
    <x v="0"/>
    <x v="3"/>
    <s v="San Pellegrino"/>
    <s v="|21/01/83|"/>
    <n v="60"/>
    <n v="1.1399999999999999"/>
    <n v="1.39"/>
  </r>
  <r>
    <x v="1"/>
    <x v="0"/>
    <x v="3"/>
    <s v="San Pellegrino"/>
    <s v="|21/01/84|"/>
    <n v="132"/>
    <n v="1.04"/>
    <n v="1.22"/>
  </r>
  <r>
    <x v="1"/>
    <x v="0"/>
    <x v="3"/>
    <s v="San Pellegrino"/>
    <s v="|21/01/85|"/>
    <n v="204"/>
    <n v="1.1200000000000001"/>
    <n v="1.31"/>
  </r>
  <r>
    <x v="1"/>
    <x v="0"/>
    <x v="3"/>
    <s v="San Pellegrino"/>
    <s v="|21/01/86|"/>
    <n v="204"/>
    <n v="1.07"/>
    <n v="1.22"/>
  </r>
  <r>
    <x v="1"/>
    <x v="0"/>
    <x v="3"/>
    <s v="San Pellegrino"/>
    <s v="|21/01/87|"/>
    <n v="120"/>
    <n v="1.1399999999999999"/>
    <n v="1.39"/>
  </r>
  <r>
    <x v="1"/>
    <x v="0"/>
    <x v="3"/>
    <s v="San Pellegrino"/>
    <s v="|21/01/90|"/>
    <n v="180"/>
    <n v="1.19"/>
    <n v="1.37"/>
  </r>
  <r>
    <x v="1"/>
    <x v="0"/>
    <x v="3"/>
    <s v="San Pellegrino"/>
    <s v="|21/01/91|"/>
    <n v="60"/>
    <n v="1.1399999999999999"/>
    <n v="1.34"/>
  </r>
  <r>
    <x v="1"/>
    <x v="0"/>
    <x v="3"/>
    <s v="San Pellegrino"/>
    <s v="|21/10/01|"/>
    <n v="144"/>
    <n v="1.1299999999999999"/>
    <n v="1.38"/>
  </r>
  <r>
    <x v="1"/>
    <x v="0"/>
    <x v="3"/>
    <s v="San Pellegrino"/>
    <s v="|21/10/10|"/>
    <n v="216"/>
    <n v="1.01"/>
    <n v="1.4"/>
  </r>
  <r>
    <x v="1"/>
    <x v="0"/>
    <x v="3"/>
    <s v="San Pellegrino"/>
    <s v="|21/10/11|"/>
    <n v="144"/>
    <n v="1"/>
    <n v="1.27"/>
  </r>
  <r>
    <x v="1"/>
    <x v="0"/>
    <x v="3"/>
    <s v="San Pellegrino"/>
    <s v="|21/10/12|"/>
    <n v="60"/>
    <n v="1.1599999999999999"/>
    <n v="1.31"/>
  </r>
  <r>
    <x v="1"/>
    <x v="0"/>
    <x v="3"/>
    <s v="San Pellegrino"/>
    <s v="|21/10/13|"/>
    <n v="108"/>
    <n v="1.06"/>
    <n v="1.27"/>
  </r>
  <r>
    <x v="1"/>
    <x v="0"/>
    <x v="3"/>
    <s v="San Pellegrino"/>
    <s v="|21/10/14|"/>
    <n v="216"/>
    <n v="1.05"/>
    <n v="1.4"/>
  </r>
  <r>
    <x v="1"/>
    <x v="0"/>
    <x v="3"/>
    <s v="San Pellegrino"/>
    <s v="|21/10/15|"/>
    <n v="132"/>
    <n v="1.1000000000000001"/>
    <n v="1.26"/>
  </r>
  <r>
    <x v="1"/>
    <x v="0"/>
    <x v="3"/>
    <s v="San Pellegrino"/>
    <s v="|21/10/16|"/>
    <n v="60"/>
    <n v="1.17"/>
    <n v="1.29"/>
  </r>
  <r>
    <x v="1"/>
    <x v="0"/>
    <x v="3"/>
    <s v="San Pellegrino"/>
    <s v="|21/10/17|"/>
    <n v="132"/>
    <n v="1.07"/>
    <n v="1.38"/>
  </r>
  <r>
    <x v="1"/>
    <x v="0"/>
    <x v="3"/>
    <s v="San Pellegrino"/>
    <s v="|21/10/18|"/>
    <n v="216"/>
    <n v="1.08"/>
    <n v="1.34"/>
  </r>
  <r>
    <x v="1"/>
    <x v="0"/>
    <x v="3"/>
    <s v="San Pellegrino"/>
    <s v="|21/10/19|"/>
    <n v="84"/>
    <n v="1.04"/>
    <n v="1.24"/>
  </r>
  <r>
    <x v="1"/>
    <x v="0"/>
    <x v="3"/>
    <s v="San Pellegrino"/>
    <s v="|21/10/20|"/>
    <n v="156"/>
    <n v="1.04"/>
    <n v="1.25"/>
  </r>
  <r>
    <x v="1"/>
    <x v="0"/>
    <x v="3"/>
    <s v="San Pellegrino"/>
    <s v="|21/10/21|"/>
    <n v="204"/>
    <n v="1.18"/>
    <n v="1.23"/>
  </r>
  <r>
    <x v="1"/>
    <x v="0"/>
    <x v="3"/>
    <s v="San Pellegrino"/>
    <s v="|21/10/22|"/>
    <n v="144"/>
    <n v="1.1200000000000001"/>
    <n v="1.29"/>
  </r>
  <r>
    <x v="1"/>
    <x v="0"/>
    <x v="3"/>
    <s v="San Pellegrino"/>
    <s v="|21/11/01|"/>
    <n v="168"/>
    <n v="1.19"/>
    <n v="1.23"/>
  </r>
  <r>
    <x v="1"/>
    <x v="0"/>
    <x v="3"/>
    <s v="San Pellegrino"/>
    <s v="|21/11/02|"/>
    <n v="132"/>
    <n v="1.01"/>
    <n v="1.24"/>
  </r>
  <r>
    <x v="1"/>
    <x v="0"/>
    <x v="3"/>
    <s v="San Pellegrino"/>
    <s v="|21/11/03|"/>
    <n v="108"/>
    <n v="1.1000000000000001"/>
    <n v="1.29"/>
  </r>
  <r>
    <x v="1"/>
    <x v="0"/>
    <x v="3"/>
    <s v="San Pellegrino"/>
    <s v="|21/11/04|"/>
    <n v="108"/>
    <n v="1.0900000000000001"/>
    <n v="1.26"/>
  </r>
  <r>
    <x v="1"/>
    <x v="0"/>
    <x v="3"/>
    <s v="San Pellegrino"/>
    <s v="|21/11/05|"/>
    <n v="60"/>
    <n v="1.0900000000000001"/>
    <n v="1.32"/>
  </r>
  <r>
    <x v="1"/>
    <x v="0"/>
    <x v="3"/>
    <s v="San Pellegrino"/>
    <s v="|21/11/06|"/>
    <n v="132"/>
    <n v="1.03"/>
    <n v="1.29"/>
  </r>
  <r>
    <x v="1"/>
    <x v="0"/>
    <x v="3"/>
    <s v="San Pellegrino"/>
    <s v="|21/11/07|"/>
    <n v="216"/>
    <n v="1.01"/>
    <n v="1.39"/>
  </r>
  <r>
    <x v="1"/>
    <x v="0"/>
    <x v="3"/>
    <s v="San Pellegrino"/>
    <s v="|21/11/08|"/>
    <n v="132"/>
    <n v="1.07"/>
    <n v="1.37"/>
  </r>
  <r>
    <x v="1"/>
    <x v="0"/>
    <x v="3"/>
    <s v="San Pellegrino"/>
    <s v="|21/11/09|"/>
    <n v="192"/>
    <n v="1.1200000000000001"/>
    <n v="1.29"/>
  </r>
  <r>
    <x v="1"/>
    <x v="0"/>
    <x v="3"/>
    <s v="San Pellegrino"/>
    <s v="|21/11/10|"/>
    <n v="192"/>
    <n v="1.17"/>
    <n v="1.39"/>
  </r>
  <r>
    <x v="1"/>
    <x v="0"/>
    <x v="3"/>
    <s v="San Pellegrino"/>
    <s v="|21/11/11|"/>
    <n v="60"/>
    <n v="1.1100000000000001"/>
    <n v="1.26"/>
  </r>
  <r>
    <x v="1"/>
    <x v="0"/>
    <x v="3"/>
    <s v="San Pellegrino"/>
    <s v="|21/11/12|"/>
    <n v="192"/>
    <n v="1.04"/>
    <n v="1.36"/>
  </r>
  <r>
    <x v="1"/>
    <x v="0"/>
    <x v="3"/>
    <s v="San Pellegrino"/>
    <s v="|21/11/13|"/>
    <n v="204"/>
    <n v="1.1599999999999999"/>
    <n v="1.39"/>
  </r>
  <r>
    <x v="1"/>
    <x v="0"/>
    <x v="3"/>
    <s v="San Pellegrino"/>
    <s v="|21/11/14|"/>
    <n v="156"/>
    <n v="1.1599999999999999"/>
    <n v="1.34"/>
  </r>
  <r>
    <x v="1"/>
    <x v="0"/>
    <x v="3"/>
    <s v="San Pellegrino"/>
    <s v="|21/11/15|"/>
    <n v="72"/>
    <n v="1.17"/>
    <n v="1.25"/>
  </r>
  <r>
    <x v="1"/>
    <x v="0"/>
    <x v="3"/>
    <s v="San Pellegrino"/>
    <s v="|21/11/16|"/>
    <n v="120"/>
    <n v="1.1499999999999999"/>
    <n v="1.23"/>
  </r>
  <r>
    <x v="1"/>
    <x v="0"/>
    <x v="7"/>
    <s v="Greener salads"/>
    <s v="|131/01/01|"/>
    <n v="1068"/>
    <n v="2.87"/>
    <n v="3.26"/>
  </r>
  <r>
    <x v="1"/>
    <x v="0"/>
    <x v="7"/>
    <s v="Greener salads"/>
    <s v="|131/01/07|"/>
    <n v="972"/>
    <n v="2.66"/>
    <n v="3.54"/>
  </r>
  <r>
    <x v="1"/>
    <x v="0"/>
    <x v="7"/>
    <s v="Greener salads"/>
    <s v="|131/01/14|"/>
    <n v="888"/>
    <n v="2.85"/>
    <n v="3.79"/>
  </r>
  <r>
    <x v="1"/>
    <x v="0"/>
    <x v="7"/>
    <s v="Greener salads"/>
    <s v="|131/01/15|"/>
    <n v="744"/>
    <n v="2.25"/>
    <n v="3.59"/>
  </r>
  <r>
    <x v="1"/>
    <x v="0"/>
    <x v="7"/>
    <s v="Greener salads"/>
    <s v="|131/01/16|"/>
    <n v="1008"/>
    <n v="2.14"/>
    <n v="3.83"/>
  </r>
  <r>
    <x v="1"/>
    <x v="0"/>
    <x v="7"/>
    <s v="Greener salads"/>
    <s v="|131/01/17|"/>
    <n v="972"/>
    <n v="2.44"/>
    <n v="3.75"/>
  </r>
  <r>
    <x v="1"/>
    <x v="0"/>
    <x v="7"/>
    <s v="Greener salads"/>
    <s v="|131/01/20|"/>
    <n v="876"/>
    <n v="2.64"/>
    <n v="4"/>
  </r>
  <r>
    <x v="1"/>
    <x v="0"/>
    <x v="7"/>
    <s v="Greener salads"/>
    <s v="|131/01/21|"/>
    <n v="852"/>
    <n v="2.2000000000000002"/>
    <n v="3.89"/>
  </r>
  <r>
    <x v="1"/>
    <x v="0"/>
    <x v="7"/>
    <s v="Greener salads"/>
    <s v="|131/01/24|"/>
    <n v="708"/>
    <n v="2.02"/>
    <n v="3.53"/>
  </r>
  <r>
    <x v="1"/>
    <x v="0"/>
    <x v="7"/>
    <s v="Greener salads"/>
    <s v="|131/01/27|"/>
    <n v="972"/>
    <n v="2.2200000000000002"/>
    <n v="3.4"/>
  </r>
  <r>
    <x v="1"/>
    <x v="0"/>
    <x v="7"/>
    <s v="Greener salads"/>
    <s v="|131/01/28|"/>
    <n v="1104"/>
    <n v="2.2000000000000002"/>
    <n v="3.92"/>
  </r>
  <r>
    <x v="1"/>
    <x v="0"/>
    <x v="7"/>
    <s v="Greener salads"/>
    <s v="|131/01/29|"/>
    <n v="1176"/>
    <n v="2.2400000000000002"/>
    <n v="3.28"/>
  </r>
  <r>
    <x v="1"/>
    <x v="0"/>
    <x v="7"/>
    <s v="Greener salads"/>
    <s v="|131/01/30|"/>
    <n v="1032"/>
    <n v="2.0299999999999998"/>
    <n v="3.94"/>
  </r>
  <r>
    <x v="1"/>
    <x v="0"/>
    <x v="7"/>
    <s v="Greener salads"/>
    <s v="|131/01/31|"/>
    <n v="876"/>
    <n v="2.0099999999999998"/>
    <n v="3.85"/>
  </r>
  <r>
    <x v="1"/>
    <x v="0"/>
    <x v="7"/>
    <s v="Greener salads"/>
    <s v="|131/01/34|"/>
    <n v="732"/>
    <n v="2.2200000000000002"/>
    <n v="3.65"/>
  </r>
  <r>
    <x v="1"/>
    <x v="0"/>
    <x v="7"/>
    <s v="Greener salads"/>
    <s v="|131/01/35|"/>
    <n v="660"/>
    <n v="2.5"/>
    <n v="3.82"/>
  </r>
  <r>
    <x v="1"/>
    <x v="0"/>
    <x v="7"/>
    <s v="Greener salads"/>
    <s v="|131/01/36|"/>
    <n v="1092"/>
    <n v="2.93"/>
    <n v="3.79"/>
  </r>
  <r>
    <x v="1"/>
    <x v="0"/>
    <x v="7"/>
    <s v="Greener salads"/>
    <s v="|131/01/37|"/>
    <n v="948"/>
    <n v="2.29"/>
    <n v="3.6"/>
  </r>
  <r>
    <x v="1"/>
    <x v="0"/>
    <x v="7"/>
    <s v="Greener salads"/>
    <s v="|131/01/54|"/>
    <n v="1116"/>
    <n v="2.62"/>
    <n v="3.54"/>
  </r>
  <r>
    <x v="1"/>
    <x v="0"/>
    <x v="7"/>
    <s v="Greener salads"/>
    <s v="|131/01/55|"/>
    <n v="936"/>
    <n v="2.35"/>
    <n v="3.94"/>
  </r>
  <r>
    <x v="1"/>
    <x v="0"/>
    <x v="7"/>
    <s v="Greener salads"/>
    <s v="|131/01/57|"/>
    <n v="612"/>
    <n v="2.75"/>
    <n v="3.92"/>
  </r>
  <r>
    <x v="1"/>
    <x v="0"/>
    <x v="7"/>
    <s v="Greener salads"/>
    <s v="|131/01/58|"/>
    <n v="1128"/>
    <n v="2.08"/>
    <n v="3.77"/>
  </r>
  <r>
    <x v="1"/>
    <x v="0"/>
    <x v="7"/>
    <s v="Greener salads"/>
    <s v="|131/01/60|"/>
    <n v="1056"/>
    <n v="2.5299999999999998"/>
    <n v="3.65"/>
  </r>
  <r>
    <x v="1"/>
    <x v="0"/>
    <x v="7"/>
    <s v="Greener salads"/>
    <s v="|131/01/64|"/>
    <n v="1032"/>
    <n v="2.2599999999999998"/>
    <n v="3.72"/>
  </r>
  <r>
    <x v="1"/>
    <x v="0"/>
    <x v="7"/>
    <s v="Greener salads"/>
    <s v="|131/01/62|"/>
    <n v="1188"/>
    <n v="2.97"/>
    <n v="3.62"/>
  </r>
  <r>
    <x v="1"/>
    <x v="0"/>
    <x v="7"/>
    <s v="Greener salads"/>
    <s v="|131/01/63|"/>
    <n v="972"/>
    <n v="2.46"/>
    <n v="3.3"/>
  </r>
  <r>
    <x v="1"/>
    <x v="0"/>
    <x v="7"/>
    <s v="Greener salads"/>
    <s v="|131/01/69|"/>
    <n v="1092"/>
    <n v="2.97"/>
    <n v="3.66"/>
  </r>
  <r>
    <x v="1"/>
    <x v="0"/>
    <x v="7"/>
    <s v="Greener salads"/>
    <s v="|131/01/70|"/>
    <n v="1200"/>
    <n v="2.9"/>
    <n v="3.72"/>
  </r>
  <r>
    <x v="1"/>
    <x v="0"/>
    <x v="7"/>
    <s v="Greener salads"/>
    <s v="|131/01/72|"/>
    <n v="708"/>
    <n v="2.44"/>
    <n v="3.7"/>
  </r>
  <r>
    <x v="1"/>
    <x v="0"/>
    <x v="7"/>
    <s v="Greener salads"/>
    <s v="|131/01/73|"/>
    <n v="924"/>
    <n v="2.1800000000000002"/>
    <n v="3.67"/>
  </r>
  <r>
    <x v="1"/>
    <x v="0"/>
    <x v="7"/>
    <s v="Greener salads"/>
    <s v="|131/01/76|"/>
    <n v="696"/>
    <n v="2.82"/>
    <n v="3.48"/>
  </r>
  <r>
    <x v="1"/>
    <x v="0"/>
    <x v="7"/>
    <s v="Greener salads"/>
    <s v="|131/01/80|"/>
    <n v="1092"/>
    <n v="2.06"/>
    <n v="3.3"/>
  </r>
  <r>
    <x v="1"/>
    <x v="0"/>
    <x v="7"/>
    <s v="Greener salads"/>
    <s v="|131/01/93|"/>
    <n v="636"/>
    <n v="2.37"/>
    <n v="3.74"/>
  </r>
  <r>
    <x v="1"/>
    <x v="0"/>
    <x v="7"/>
    <s v="Greener salads"/>
    <s v="|131/01/103|"/>
    <n v="924"/>
    <n v="2.73"/>
    <n v="3.48"/>
  </r>
  <r>
    <x v="1"/>
    <x v="0"/>
    <x v="7"/>
    <s v="Greener salads"/>
    <s v="|131/01/111|"/>
    <n v="828"/>
    <n v="2.68"/>
    <n v="3.89"/>
  </r>
  <r>
    <x v="1"/>
    <x v="0"/>
    <x v="7"/>
    <s v="Greener salads"/>
    <s v="|131/01/105|"/>
    <n v="636"/>
    <n v="2.38"/>
    <n v="3.76"/>
  </r>
  <r>
    <x v="1"/>
    <x v="0"/>
    <x v="7"/>
    <s v="Greener salads"/>
    <s v="|131/01/135|"/>
    <n v="672"/>
    <n v="2.78"/>
    <n v="3.46"/>
  </r>
  <r>
    <x v="1"/>
    <x v="0"/>
    <x v="7"/>
    <s v="Greener salads"/>
    <s v="|128/01/130|"/>
    <n v="1044"/>
    <n v="2.4700000000000002"/>
    <n v="3.4"/>
  </r>
  <r>
    <x v="1"/>
    <x v="0"/>
    <x v="7"/>
    <s v="Greener salads"/>
    <s v="|128/01/131|"/>
    <n v="672"/>
    <n v="2.99"/>
    <n v="3.76"/>
  </r>
  <r>
    <x v="1"/>
    <x v="0"/>
    <x v="7"/>
    <s v="Greener salads"/>
    <s v="|131/02/06|"/>
    <n v="960"/>
    <n v="2.93"/>
    <n v="3.59"/>
  </r>
  <r>
    <x v="1"/>
    <x v="0"/>
    <x v="7"/>
    <s v="Greener salads"/>
    <s v="|131/02/09|"/>
    <n v="840"/>
    <n v="2.75"/>
    <n v="3.57"/>
  </r>
  <r>
    <x v="1"/>
    <x v="0"/>
    <x v="7"/>
    <s v="Greener salads"/>
    <s v="|131/02/17|"/>
    <n v="972"/>
    <n v="2.13"/>
    <n v="3.54"/>
  </r>
  <r>
    <x v="1"/>
    <x v="0"/>
    <x v="7"/>
    <s v="Greener salads"/>
    <s v="|131/02/28|"/>
    <n v="1056"/>
    <n v="2.12"/>
    <n v="3.32"/>
  </r>
  <r>
    <x v="1"/>
    <x v="0"/>
    <x v="7"/>
    <s v="Greener salads"/>
    <s v="|131/02/41|"/>
    <n v="756"/>
    <n v="2.85"/>
    <n v="3.87"/>
  </r>
  <r>
    <x v="1"/>
    <x v="0"/>
    <x v="7"/>
    <s v="Greener salads"/>
    <s v="|131/02/36|"/>
    <n v="1032"/>
    <n v="2.72"/>
    <n v="3.6"/>
  </r>
  <r>
    <x v="1"/>
    <x v="0"/>
    <x v="7"/>
    <s v="Greener salads"/>
    <s v="|131/02/39|"/>
    <n v="672"/>
    <n v="2.83"/>
    <n v="3.8"/>
  </r>
  <r>
    <x v="1"/>
    <x v="0"/>
    <x v="7"/>
    <s v="Greener salads"/>
    <s v="|131/02/40|"/>
    <n v="1164"/>
    <n v="2.31"/>
    <n v="3.85"/>
  </r>
  <r>
    <x v="1"/>
    <x v="0"/>
    <x v="3"/>
    <s v="Pepsi"/>
    <s v="|49/01/01|"/>
    <n v="120"/>
    <n v="1.17"/>
    <n v="1.26"/>
  </r>
  <r>
    <x v="1"/>
    <x v="0"/>
    <x v="3"/>
    <s v="San Benedetto"/>
    <s v="|49/01/02|"/>
    <n v="168"/>
    <n v="1.1399999999999999"/>
    <n v="1.4"/>
  </r>
  <r>
    <x v="1"/>
    <x v="0"/>
    <x v="3"/>
    <s v="San Benedetto"/>
    <s v="|49/01/03|"/>
    <n v="84"/>
    <n v="1.18"/>
    <n v="1.39"/>
  </r>
  <r>
    <x v="1"/>
    <x v="0"/>
    <x v="3"/>
    <s v="San Benedetto"/>
    <s v="|49/01/04|"/>
    <n v="84"/>
    <n v="1.18"/>
    <n v="1.32"/>
  </r>
  <r>
    <x v="1"/>
    <x v="0"/>
    <x v="3"/>
    <s v="San Benedetto"/>
    <s v="|49/01/05|"/>
    <n v="84"/>
    <n v="1.05"/>
    <n v="1.39"/>
  </r>
  <r>
    <x v="1"/>
    <x v="0"/>
    <x v="3"/>
    <s v="San Benedetto"/>
    <s v="|49/01/06|"/>
    <n v="168"/>
    <n v="1.08"/>
    <n v="1.3"/>
  </r>
  <r>
    <x v="1"/>
    <x v="0"/>
    <x v="3"/>
    <s v="San Benedetto"/>
    <s v="|49/01/07|"/>
    <n v="60"/>
    <n v="1.17"/>
    <n v="1.4"/>
  </r>
  <r>
    <x v="1"/>
    <x v="0"/>
    <x v="3"/>
    <s v="San Benedetto"/>
    <s v="|49/01/08|"/>
    <n v="132"/>
    <n v="1.1200000000000001"/>
    <n v="1.4"/>
  </r>
  <r>
    <x v="1"/>
    <x v="0"/>
    <x v="3"/>
    <s v="San Benedetto"/>
    <s v="|49/01/09|"/>
    <n v="132"/>
    <n v="1.1399999999999999"/>
    <n v="1.24"/>
  </r>
  <r>
    <x v="1"/>
    <x v="0"/>
    <x v="3"/>
    <s v="Pepsi"/>
    <s v="|49/01/10|"/>
    <n v="108"/>
    <n v="1.02"/>
    <n v="1.32"/>
  </r>
  <r>
    <x v="1"/>
    <x v="0"/>
    <x v="3"/>
    <s v="San Benedetto"/>
    <s v="|49/01/11|"/>
    <n v="216"/>
    <n v="1.1499999999999999"/>
    <n v="1.21"/>
  </r>
  <r>
    <x v="1"/>
    <x v="0"/>
    <x v="3"/>
    <s v="San Benedetto"/>
    <s v="|49/01/12|"/>
    <n v="180"/>
    <n v="1.05"/>
    <n v="1.35"/>
  </r>
  <r>
    <x v="1"/>
    <x v="0"/>
    <x v="3"/>
    <s v="San Benedetto"/>
    <s v="|49/01/13|"/>
    <n v="72"/>
    <n v="1.1399999999999999"/>
    <n v="1.31"/>
  </r>
  <r>
    <x v="1"/>
    <x v="0"/>
    <x v="3"/>
    <s v="Campari"/>
    <s v="|118/01/01|"/>
    <n v="84"/>
    <n v="1.0900000000000001"/>
    <n v="1.38"/>
  </r>
  <r>
    <x v="1"/>
    <x v="0"/>
    <x v="3"/>
    <s v="Campari"/>
    <s v="|118/01/02|"/>
    <n v="204"/>
    <n v="1.1200000000000001"/>
    <n v="1.23"/>
  </r>
  <r>
    <x v="1"/>
    <x v="0"/>
    <x v="3"/>
    <s v="Campari"/>
    <s v="|118/01/03|"/>
    <n v="108"/>
    <n v="1.0900000000000001"/>
    <n v="1.33"/>
  </r>
  <r>
    <x v="1"/>
    <x v="0"/>
    <x v="2"/>
    <s v="Lavazza"/>
    <s v="|34/01/01|"/>
    <n v="6588"/>
    <n v="1.08"/>
    <n v="0.96"/>
  </r>
  <r>
    <x v="1"/>
    <x v="0"/>
    <x v="2"/>
    <s v="Lavazza"/>
    <s v="|34/01/02|"/>
    <n v="7884"/>
    <n v="0.45"/>
    <n v="1.04"/>
  </r>
  <r>
    <x v="1"/>
    <x v="0"/>
    <x v="2"/>
    <s v="Lavazza"/>
    <s v="|34/01/03|"/>
    <n v="5196"/>
    <n v="0.51"/>
    <n v="1.1399999999999999"/>
  </r>
  <r>
    <x v="1"/>
    <x v="0"/>
    <x v="2"/>
    <s v="Lavazza"/>
    <s v="|34/01/10|"/>
    <n v="4800"/>
    <n v="0.49"/>
    <n v="1.19"/>
  </r>
  <r>
    <x v="1"/>
    <x v="0"/>
    <x v="2"/>
    <s v="Lavazza"/>
    <s v="|34/01/11|"/>
    <n v="5952"/>
    <n v="0.72"/>
    <n v="1.1200000000000001"/>
  </r>
  <r>
    <x v="1"/>
    <x v="0"/>
    <x v="2"/>
    <s v="Lavazza"/>
    <s v="|34/01/12|"/>
    <n v="8664"/>
    <n v="1.01"/>
    <n v="1.03"/>
  </r>
  <r>
    <x v="1"/>
    <x v="0"/>
    <x v="9"/>
    <s v="Garofalo"/>
    <s v="|110/00/20|"/>
    <n v="708"/>
    <n v="1.82"/>
    <n v="2.85"/>
  </r>
  <r>
    <x v="1"/>
    <x v="0"/>
    <x v="9"/>
    <s v="Garofalo"/>
    <s v="|110/00/21|"/>
    <n v="912"/>
    <n v="1.39"/>
    <n v="3.01"/>
  </r>
  <r>
    <x v="1"/>
    <x v="0"/>
    <x v="9"/>
    <s v="J&amp;J"/>
    <s v="|23/23/00|"/>
    <n v="996"/>
    <n v="2.08"/>
    <n v="3.38"/>
  </r>
  <r>
    <x v="1"/>
    <x v="0"/>
    <x v="9"/>
    <s v="J&amp;J"/>
    <s v="|23/23/01|"/>
    <n v="480"/>
    <n v="1.65"/>
    <n v="2.88"/>
  </r>
  <r>
    <x v="1"/>
    <x v="0"/>
    <x v="9"/>
    <s v="J&amp;J"/>
    <s v="|23/23/02|"/>
    <n v="828"/>
    <n v="1.23"/>
    <n v="3.21"/>
  </r>
  <r>
    <x v="1"/>
    <x v="0"/>
    <x v="9"/>
    <s v="J&amp;J"/>
    <s v="|23/23/03|"/>
    <n v="1080"/>
    <n v="1.78"/>
    <n v="2.02"/>
  </r>
  <r>
    <x v="1"/>
    <x v="0"/>
    <x v="9"/>
    <s v="J&amp;J"/>
    <s v="|23/23/04|"/>
    <n v="1152"/>
    <n v="2.48"/>
    <n v="3.1"/>
  </r>
  <r>
    <x v="1"/>
    <x v="0"/>
    <x v="9"/>
    <s v="J&amp;J"/>
    <s v="|23/23/05|"/>
    <n v="744"/>
    <n v="1.91"/>
    <n v="2.84"/>
  </r>
  <r>
    <x v="1"/>
    <x v="0"/>
    <x v="9"/>
    <s v="J&amp;J"/>
    <s v="|23/23/06|"/>
    <n v="756"/>
    <n v="1.41"/>
    <n v="2.84"/>
  </r>
  <r>
    <x v="1"/>
    <x v="0"/>
    <x v="9"/>
    <s v="J&amp;J"/>
    <s v="|23/23/07|"/>
    <n v="384"/>
    <n v="2.5"/>
    <n v="3.41"/>
  </r>
  <r>
    <x v="1"/>
    <x v="0"/>
    <x v="9"/>
    <s v="J&amp;J"/>
    <s v="|23/23/08|"/>
    <n v="876"/>
    <n v="2.09"/>
    <n v="2.25"/>
  </r>
  <r>
    <x v="1"/>
    <x v="0"/>
    <x v="9"/>
    <s v="J&amp;J"/>
    <s v="|23/23/09|"/>
    <n v="900"/>
    <n v="1.26"/>
    <n v="3"/>
  </r>
  <r>
    <x v="1"/>
    <x v="0"/>
    <x v="9"/>
    <s v="J&amp;J"/>
    <s v="|23/23/10|"/>
    <n v="384"/>
    <n v="1.54"/>
    <n v="2.69"/>
  </r>
  <r>
    <x v="1"/>
    <x v="0"/>
    <x v="9"/>
    <s v="J&amp;J"/>
    <s v="|23/23/100|"/>
    <n v="1068"/>
    <n v="1.35"/>
    <n v="2.4900000000000002"/>
  </r>
  <r>
    <x v="1"/>
    <x v="0"/>
    <x v="9"/>
    <s v="J&amp;J"/>
    <s v="|23/23/101|"/>
    <n v="936"/>
    <n v="2.0699999999999998"/>
    <n v="3.23"/>
  </r>
  <r>
    <x v="1"/>
    <x v="0"/>
    <x v="9"/>
    <s v="J&amp;J"/>
    <s v="|23/23/103|"/>
    <n v="576"/>
    <n v="1.72"/>
    <n v="3.32"/>
  </r>
  <r>
    <x v="1"/>
    <x v="0"/>
    <x v="9"/>
    <s v="J&amp;J"/>
    <s v="|23/23/11|"/>
    <n v="1092"/>
    <n v="1.5"/>
    <n v="3.3"/>
  </r>
  <r>
    <x v="1"/>
    <x v="0"/>
    <x v="9"/>
    <s v="J&amp;J"/>
    <s v="|23/23/12|"/>
    <n v="1164"/>
    <n v="2.4500000000000002"/>
    <n v="2.89"/>
  </r>
  <r>
    <x v="1"/>
    <x v="0"/>
    <x v="9"/>
    <s v="J&amp;J"/>
    <s v="|23/23/13|"/>
    <n v="840"/>
    <n v="1.81"/>
    <n v="3.11"/>
  </r>
  <r>
    <x v="1"/>
    <x v="0"/>
    <x v="9"/>
    <s v="J&amp;J"/>
    <s v="|23/23/14|"/>
    <n v="1128"/>
    <n v="1.87"/>
    <n v="2.5499999999999998"/>
  </r>
  <r>
    <x v="1"/>
    <x v="0"/>
    <x v="9"/>
    <s v="J&amp;J"/>
    <s v="|23/23/15|"/>
    <n v="720"/>
    <n v="1.45"/>
    <n v="3.3"/>
  </r>
  <r>
    <x v="1"/>
    <x v="0"/>
    <x v="9"/>
    <s v="J&amp;J"/>
    <s v="|23/23/16|"/>
    <n v="936"/>
    <n v="2.21"/>
    <n v="2.19"/>
  </r>
  <r>
    <x v="1"/>
    <x v="0"/>
    <x v="9"/>
    <s v="J&amp;J"/>
    <s v="|23/23/17|"/>
    <n v="1164"/>
    <n v="1.74"/>
    <n v="2.56"/>
  </r>
  <r>
    <x v="1"/>
    <x v="0"/>
    <x v="9"/>
    <s v="J&amp;J"/>
    <s v="|23/23/18|"/>
    <n v="792"/>
    <n v="1.99"/>
    <n v="2.21"/>
  </r>
  <r>
    <x v="1"/>
    <x v="0"/>
    <x v="9"/>
    <s v="J&amp;J"/>
    <s v="|23/23/19|"/>
    <n v="816"/>
    <n v="1.4"/>
    <n v="2.23"/>
  </r>
  <r>
    <x v="1"/>
    <x v="0"/>
    <x v="9"/>
    <s v="J&amp;J"/>
    <s v="|23/23/20|"/>
    <n v="720"/>
    <n v="2.3199999999999998"/>
    <n v="2.62"/>
  </r>
  <r>
    <x v="1"/>
    <x v="0"/>
    <x v="9"/>
    <s v="J&amp;J"/>
    <s v="|23/23/21|"/>
    <n v="444"/>
    <n v="2.1800000000000002"/>
    <n v="3.09"/>
  </r>
  <r>
    <x v="1"/>
    <x v="0"/>
    <x v="9"/>
    <s v="J&amp;J"/>
    <s v="|23/23/22|"/>
    <n v="396"/>
    <n v="1.45"/>
    <n v="3.44"/>
  </r>
  <r>
    <x v="1"/>
    <x v="0"/>
    <x v="9"/>
    <s v="J&amp;J"/>
    <s v="|23/23/23|"/>
    <n v="408"/>
    <n v="1.93"/>
    <n v="2.6"/>
  </r>
  <r>
    <x v="1"/>
    <x v="0"/>
    <x v="9"/>
    <s v="J&amp;J"/>
    <s v="|23/23/24|"/>
    <n v="480"/>
    <n v="2.4"/>
    <n v="3.44"/>
  </r>
  <r>
    <x v="1"/>
    <x v="0"/>
    <x v="9"/>
    <s v="J&amp;J"/>
    <s v="|23/23/25|"/>
    <n v="696"/>
    <n v="1.27"/>
    <n v="3.28"/>
  </r>
  <r>
    <x v="1"/>
    <x v="0"/>
    <x v="9"/>
    <s v="J&amp;J"/>
    <s v="|23/23/26|"/>
    <n v="960"/>
    <n v="1.37"/>
    <n v="3.2"/>
  </r>
  <r>
    <x v="1"/>
    <x v="0"/>
    <x v="9"/>
    <s v="J&amp;J"/>
    <s v="|23/23/27|"/>
    <n v="1176"/>
    <n v="1.34"/>
    <n v="3.02"/>
  </r>
  <r>
    <x v="1"/>
    <x v="0"/>
    <x v="9"/>
    <s v="J&amp;J"/>
    <s v="|23/23/28|"/>
    <n v="1128"/>
    <n v="1.95"/>
    <n v="2.89"/>
  </r>
  <r>
    <x v="1"/>
    <x v="0"/>
    <x v="9"/>
    <s v="J&amp;J"/>
    <s v="|23/23/29|"/>
    <n v="396"/>
    <n v="2.19"/>
    <n v="3.43"/>
  </r>
  <r>
    <x v="1"/>
    <x v="0"/>
    <x v="9"/>
    <s v="J&amp;J"/>
    <s v="|23/23/30|"/>
    <n v="420"/>
    <n v="2.0699999999999998"/>
    <n v="2.27"/>
  </r>
  <r>
    <x v="1"/>
    <x v="0"/>
    <x v="9"/>
    <s v="J&amp;J"/>
    <s v="|23/23/31|"/>
    <n v="636"/>
    <n v="2.33"/>
    <n v="3.1"/>
  </r>
  <r>
    <x v="1"/>
    <x v="0"/>
    <x v="9"/>
    <s v="J&amp;J"/>
    <s v="|23/23/32|"/>
    <n v="900"/>
    <n v="2.17"/>
    <n v="2.23"/>
  </r>
  <r>
    <x v="1"/>
    <x v="0"/>
    <x v="9"/>
    <s v="J&amp;J"/>
    <s v="|23/23/33|"/>
    <n v="936"/>
    <n v="1.64"/>
    <n v="3.27"/>
  </r>
  <r>
    <x v="1"/>
    <x v="0"/>
    <x v="9"/>
    <s v="J&amp;J"/>
    <s v="|23/23/34|"/>
    <n v="756"/>
    <n v="1.49"/>
    <n v="2.59"/>
  </r>
  <r>
    <x v="1"/>
    <x v="0"/>
    <x v="9"/>
    <s v="J&amp;J"/>
    <s v="|23/23/35|"/>
    <n v="708"/>
    <n v="1.74"/>
    <n v="3.35"/>
  </r>
  <r>
    <x v="1"/>
    <x v="0"/>
    <x v="9"/>
    <s v="J&amp;J"/>
    <s v="|23/23/36|"/>
    <n v="1176"/>
    <n v="2.17"/>
    <n v="2.58"/>
  </r>
  <r>
    <x v="1"/>
    <x v="0"/>
    <x v="9"/>
    <s v="J&amp;J"/>
    <s v="|23/23/37|"/>
    <n v="1080"/>
    <n v="1.93"/>
    <n v="3.21"/>
  </r>
  <r>
    <x v="1"/>
    <x v="0"/>
    <x v="9"/>
    <s v="J&amp;J"/>
    <s v="|23/23/38|"/>
    <n v="1164"/>
    <n v="1.84"/>
    <n v="2.82"/>
  </r>
  <r>
    <x v="1"/>
    <x v="0"/>
    <x v="9"/>
    <s v="J&amp;J"/>
    <s v="|23/23/39|"/>
    <n v="768"/>
    <n v="1.79"/>
    <n v="3.47"/>
  </r>
  <r>
    <x v="1"/>
    <x v="0"/>
    <x v="9"/>
    <s v="J&amp;J"/>
    <s v="|23/23/40|"/>
    <n v="708"/>
    <n v="2.25"/>
    <n v="3.04"/>
  </r>
  <r>
    <x v="1"/>
    <x v="0"/>
    <x v="9"/>
    <s v="J&amp;J"/>
    <s v="|23/23/41|"/>
    <n v="564"/>
    <n v="1.41"/>
    <n v="2.19"/>
  </r>
  <r>
    <x v="1"/>
    <x v="0"/>
    <x v="9"/>
    <s v="J&amp;J"/>
    <s v="|23/23/42|"/>
    <n v="840"/>
    <n v="1.69"/>
    <n v="2.25"/>
  </r>
  <r>
    <x v="1"/>
    <x v="0"/>
    <x v="9"/>
    <s v="J&amp;J"/>
    <s v="|23/23/43|"/>
    <n v="948"/>
    <n v="2.16"/>
    <n v="3.31"/>
  </r>
  <r>
    <x v="1"/>
    <x v="0"/>
    <x v="9"/>
    <s v="J&amp;J"/>
    <s v="|23/23/44|"/>
    <n v="816"/>
    <n v="1.25"/>
    <n v="2.4300000000000002"/>
  </r>
  <r>
    <x v="1"/>
    <x v="0"/>
    <x v="9"/>
    <s v="J&amp;J"/>
    <s v="|23/23/45|"/>
    <n v="444"/>
    <n v="1.58"/>
    <n v="2.29"/>
  </r>
  <r>
    <x v="1"/>
    <x v="0"/>
    <x v="9"/>
    <s v="J&amp;J"/>
    <s v="|23/23/46|"/>
    <n v="684"/>
    <n v="1.35"/>
    <n v="3.27"/>
  </r>
  <r>
    <x v="1"/>
    <x v="0"/>
    <x v="9"/>
    <s v="J&amp;J"/>
    <s v="|23/23/47|"/>
    <n v="1056"/>
    <n v="2.44"/>
    <n v="2.89"/>
  </r>
  <r>
    <x v="1"/>
    <x v="0"/>
    <x v="9"/>
    <s v="J&amp;J"/>
    <s v="|23/23/48|"/>
    <n v="1128"/>
    <n v="1.49"/>
    <n v="2.48"/>
  </r>
  <r>
    <x v="1"/>
    <x v="0"/>
    <x v="9"/>
    <s v="J&amp;J"/>
    <s v="|23/23/49|"/>
    <n v="1188"/>
    <n v="2.2799999999999998"/>
    <n v="2.33"/>
  </r>
  <r>
    <x v="1"/>
    <x v="0"/>
    <x v="9"/>
    <s v="J&amp;J"/>
    <s v="|23/23/50|"/>
    <n v="552"/>
    <n v="1.59"/>
    <n v="2.46"/>
  </r>
  <r>
    <x v="1"/>
    <x v="0"/>
    <x v="9"/>
    <s v="J&amp;J"/>
    <s v="|23/23/51|"/>
    <n v="1140"/>
    <n v="1.91"/>
    <n v="2.69"/>
  </r>
  <r>
    <x v="1"/>
    <x v="0"/>
    <x v="9"/>
    <s v="J&amp;J"/>
    <s v="|23/23/53|"/>
    <n v="732"/>
    <n v="2.39"/>
    <n v="2.35"/>
  </r>
  <r>
    <x v="1"/>
    <x v="0"/>
    <x v="9"/>
    <s v="J&amp;J"/>
    <s v="|23/23/56|"/>
    <n v="1044"/>
    <n v="1.89"/>
    <n v="2.78"/>
  </r>
  <r>
    <x v="1"/>
    <x v="0"/>
    <x v="9"/>
    <s v="J&amp;J"/>
    <s v="|23/23/62|"/>
    <n v="1080"/>
    <n v="1.33"/>
    <n v="2.86"/>
  </r>
  <r>
    <x v="1"/>
    <x v="0"/>
    <x v="9"/>
    <s v="J&amp;J"/>
    <s v="|23/23/63|"/>
    <n v="564"/>
    <n v="1.34"/>
    <n v="3.45"/>
  </r>
  <r>
    <x v="1"/>
    <x v="0"/>
    <x v="9"/>
    <s v="J&amp;J"/>
    <s v="|23/23/64|"/>
    <n v="1176"/>
    <n v="1.66"/>
    <n v="3.44"/>
  </r>
  <r>
    <x v="1"/>
    <x v="0"/>
    <x v="9"/>
    <s v="J&amp;J"/>
    <s v="|23/23/65|"/>
    <n v="1032"/>
    <n v="1.44"/>
    <n v="2.37"/>
  </r>
  <r>
    <x v="1"/>
    <x v="0"/>
    <x v="9"/>
    <s v="J&amp;J"/>
    <s v="|23/23/68|"/>
    <n v="936"/>
    <n v="1.74"/>
    <n v="2.2400000000000002"/>
  </r>
  <r>
    <x v="1"/>
    <x v="0"/>
    <x v="9"/>
    <s v="J&amp;J"/>
    <s v="|23/23/69|"/>
    <n v="936"/>
    <n v="2.13"/>
    <n v="2.61"/>
  </r>
  <r>
    <x v="1"/>
    <x v="0"/>
    <x v="9"/>
    <s v="J&amp;J"/>
    <s v="|23/23/71|"/>
    <n v="588"/>
    <n v="1.67"/>
    <n v="2.7"/>
  </r>
  <r>
    <x v="1"/>
    <x v="0"/>
    <x v="9"/>
    <s v="J&amp;J"/>
    <s v="|23/23/72|"/>
    <n v="516"/>
    <n v="1.82"/>
    <n v="3.46"/>
  </r>
  <r>
    <x v="1"/>
    <x v="0"/>
    <x v="9"/>
    <s v="J&amp;J"/>
    <s v="|23/23/76|"/>
    <n v="1128"/>
    <n v="1.51"/>
    <n v="2.78"/>
  </r>
  <r>
    <x v="1"/>
    <x v="0"/>
    <x v="9"/>
    <s v="J&amp;J"/>
    <s v="|23/23/77|"/>
    <n v="564"/>
    <n v="1.63"/>
    <n v="2.66"/>
  </r>
  <r>
    <x v="1"/>
    <x v="0"/>
    <x v="9"/>
    <s v="J&amp;J"/>
    <s v="|23/23/78|"/>
    <n v="1044"/>
    <n v="2.0299999999999998"/>
    <n v="2.57"/>
  </r>
  <r>
    <x v="1"/>
    <x v="0"/>
    <x v="9"/>
    <s v="J&amp;J"/>
    <s v="|23/23/79|"/>
    <n v="624"/>
    <n v="2.41"/>
    <n v="2.4700000000000002"/>
  </r>
  <r>
    <x v="1"/>
    <x v="0"/>
    <x v="9"/>
    <s v="J&amp;J"/>
    <s v="|23/23/80|"/>
    <n v="1092"/>
    <n v="1.73"/>
    <n v="2.98"/>
  </r>
  <r>
    <x v="1"/>
    <x v="0"/>
    <x v="9"/>
    <s v="J&amp;J"/>
    <s v="|23/23/81|"/>
    <n v="1068"/>
    <n v="1.65"/>
    <n v="2.64"/>
  </r>
  <r>
    <x v="1"/>
    <x v="0"/>
    <x v="9"/>
    <s v="J&amp;J"/>
    <s v="|23/23/82|"/>
    <n v="660"/>
    <n v="2.34"/>
    <n v="3.01"/>
  </r>
  <r>
    <x v="1"/>
    <x v="0"/>
    <x v="9"/>
    <s v="J&amp;J"/>
    <s v="|23/23/83|"/>
    <n v="636"/>
    <n v="1.53"/>
    <n v="2.2400000000000002"/>
  </r>
  <r>
    <x v="1"/>
    <x v="0"/>
    <x v="9"/>
    <s v="J&amp;J"/>
    <s v="|23/23/84|"/>
    <n v="996"/>
    <n v="2.1800000000000002"/>
    <n v="2.42"/>
  </r>
  <r>
    <x v="1"/>
    <x v="0"/>
    <x v="9"/>
    <s v="J&amp;J"/>
    <s v="|23/23/85|"/>
    <n v="1128"/>
    <n v="2.27"/>
    <n v="3.39"/>
  </r>
  <r>
    <x v="1"/>
    <x v="0"/>
    <x v="9"/>
    <s v="J&amp;J"/>
    <s v="|23/23/98|"/>
    <n v="504"/>
    <n v="2.5"/>
    <n v="2.6"/>
  </r>
  <r>
    <x v="1"/>
    <x v="0"/>
    <x v="9"/>
    <s v="J&amp;J"/>
    <s v="|23/23/99|"/>
    <n v="756"/>
    <n v="1.94"/>
    <n v="3.14"/>
  </r>
  <r>
    <x v="1"/>
    <x v="0"/>
    <x v="2"/>
    <s v="H&amp;I"/>
    <s v="|13/01/11|"/>
    <n v="7008"/>
    <n v="0.42"/>
    <n v="1.08"/>
  </r>
  <r>
    <x v="1"/>
    <x v="0"/>
    <x v="2"/>
    <s v="H&amp;I"/>
    <s v="|13/01/12|"/>
    <n v="6996"/>
    <n v="0.56000000000000005"/>
    <n v="1"/>
  </r>
  <r>
    <x v="1"/>
    <x v="0"/>
    <x v="2"/>
    <s v="H&amp;I"/>
    <s v="|13/01/13|"/>
    <n v="8016"/>
    <n v="0.42"/>
    <n v="0.96"/>
  </r>
  <r>
    <x v="1"/>
    <x v="0"/>
    <x v="2"/>
    <s v="H&amp;I"/>
    <s v="|13/01/14|"/>
    <n v="7668"/>
    <n v="1.2"/>
    <n v="0.96"/>
  </r>
  <r>
    <x v="1"/>
    <x v="0"/>
    <x v="2"/>
    <s v="H&amp;I"/>
    <s v="|13/01/20|"/>
    <n v="7548"/>
    <n v="0.94"/>
    <n v="1.1399999999999999"/>
  </r>
  <r>
    <x v="1"/>
    <x v="0"/>
    <x v="2"/>
    <s v="H&amp;I"/>
    <s v="|13/02/01|"/>
    <n v="5604"/>
    <n v="0.82"/>
    <n v="1.04"/>
  </r>
  <r>
    <x v="1"/>
    <x v="0"/>
    <x v="2"/>
    <s v="H&amp;I"/>
    <s v="|13/02/02|"/>
    <n v="8928"/>
    <n v="1.07"/>
    <n v="1.18"/>
  </r>
  <r>
    <x v="1"/>
    <x v="0"/>
    <x v="2"/>
    <s v="H&amp;I"/>
    <s v="|13/02/03|"/>
    <n v="6456"/>
    <n v="0.73"/>
    <n v="1.0900000000000001"/>
  </r>
  <r>
    <x v="1"/>
    <x v="0"/>
    <x v="2"/>
    <s v="H&amp;I"/>
    <s v="|13/02/04|"/>
    <n v="4992"/>
    <n v="1.17"/>
    <n v="1.1100000000000001"/>
  </r>
  <r>
    <x v="1"/>
    <x v="0"/>
    <x v="2"/>
    <s v="H&amp;I"/>
    <s v="|13/02/10|"/>
    <n v="5364"/>
    <n v="1.05"/>
    <n v="1.0900000000000001"/>
  </r>
  <r>
    <x v="1"/>
    <x v="0"/>
    <x v="2"/>
    <s v="H&amp;I"/>
    <s v="|13/99/50|"/>
    <n v="8280"/>
    <n v="1.1299999999999999"/>
    <n v="1.01"/>
  </r>
  <r>
    <x v="1"/>
    <x v="0"/>
    <x v="2"/>
    <s v="H&amp;I"/>
    <s v="|13/99/52|"/>
    <n v="8316"/>
    <n v="0.88"/>
    <n v="1.03"/>
  </r>
  <r>
    <x v="1"/>
    <x v="0"/>
    <x v="5"/>
    <s v="H&amp;I"/>
    <s v="|13/01/21|"/>
    <n v="900"/>
    <n v="1.24"/>
    <n v="1.67"/>
  </r>
  <r>
    <x v="1"/>
    <x v="0"/>
    <x v="5"/>
    <s v="H&amp;I"/>
    <s v="|13/01/22|"/>
    <n v="816"/>
    <n v="1.5"/>
    <n v="1.76"/>
  </r>
  <r>
    <x v="1"/>
    <x v="0"/>
    <x v="5"/>
    <s v="H&amp;I"/>
    <s v="|13/01/23|"/>
    <n v="672"/>
    <n v="1.2"/>
    <n v="1.66"/>
  </r>
  <r>
    <x v="1"/>
    <x v="0"/>
    <x v="5"/>
    <s v="H&amp;I"/>
    <s v="|13/01/24|"/>
    <n v="612"/>
    <n v="1.29"/>
    <n v="1.75"/>
  </r>
  <r>
    <x v="1"/>
    <x v="0"/>
    <x v="5"/>
    <s v="H&amp;I"/>
    <s v="|13/01/25|"/>
    <n v="948"/>
    <n v="1.4"/>
    <n v="1.73"/>
  </r>
  <r>
    <x v="1"/>
    <x v="0"/>
    <x v="5"/>
    <s v="H&amp;I"/>
    <s v="|13/01/26|"/>
    <n v="1044"/>
    <n v="1.18"/>
    <n v="1.74"/>
  </r>
  <r>
    <x v="1"/>
    <x v="0"/>
    <x v="5"/>
    <s v="H&amp;I"/>
    <s v="|13/01/27|"/>
    <n v="1032"/>
    <n v="1.46"/>
    <n v="1.72"/>
  </r>
  <r>
    <x v="1"/>
    <x v="0"/>
    <x v="5"/>
    <s v="H&amp;I"/>
    <s v="|13/01/28|"/>
    <n v="1200"/>
    <n v="1.29"/>
    <n v="1.79"/>
  </r>
  <r>
    <x v="1"/>
    <x v="0"/>
    <x v="5"/>
    <s v="H&amp;I"/>
    <s v="|13/01/80|"/>
    <n v="660"/>
    <n v="1.3"/>
    <n v="1.75"/>
  </r>
  <r>
    <x v="1"/>
    <x v="0"/>
    <x v="5"/>
    <s v="H&amp;I"/>
    <s v="|13/01/81|"/>
    <n v="1092"/>
    <n v="1.2"/>
    <n v="1.61"/>
  </r>
  <r>
    <x v="1"/>
    <x v="0"/>
    <x v="5"/>
    <s v="H&amp;I"/>
    <s v="|13/01/82|"/>
    <n v="624"/>
    <n v="1.43"/>
    <n v="1.89"/>
  </r>
  <r>
    <x v="1"/>
    <x v="0"/>
    <x v="5"/>
    <s v="H&amp;I"/>
    <s v="|13/01/83|"/>
    <n v="1104"/>
    <n v="1.42"/>
    <n v="1.66"/>
  </r>
  <r>
    <x v="1"/>
    <x v="0"/>
    <x v="5"/>
    <s v="H&amp;I"/>
    <s v="|13/01/84|"/>
    <n v="936"/>
    <n v="1.24"/>
    <n v="1.71"/>
  </r>
  <r>
    <x v="1"/>
    <x v="0"/>
    <x v="5"/>
    <s v="H&amp;I"/>
    <s v="|13/01/85|"/>
    <n v="1248"/>
    <n v="1.4"/>
    <n v="1.65"/>
  </r>
  <r>
    <x v="1"/>
    <x v="0"/>
    <x v="5"/>
    <s v="H&amp;I"/>
    <s v="|13/02/05|"/>
    <n v="852"/>
    <n v="1.32"/>
    <n v="1.65"/>
  </r>
  <r>
    <x v="1"/>
    <x v="0"/>
    <x v="5"/>
    <s v="H&amp;I"/>
    <s v="|13/02/06|"/>
    <n v="636"/>
    <n v="1.47"/>
    <n v="1.78"/>
  </r>
  <r>
    <x v="1"/>
    <x v="0"/>
    <x v="5"/>
    <s v="H&amp;I"/>
    <s v="|13/02/07|"/>
    <n v="804"/>
    <n v="1.31"/>
    <n v="1.83"/>
  </r>
  <r>
    <x v="1"/>
    <x v="0"/>
    <x v="5"/>
    <s v="H&amp;I"/>
    <s v="|13/02/08|"/>
    <n v="636"/>
    <n v="1.1599999999999999"/>
    <n v="1.63"/>
  </r>
  <r>
    <x v="1"/>
    <x v="0"/>
    <x v="5"/>
    <s v="H&amp;I"/>
    <s v="|13/02/09|"/>
    <n v="1032"/>
    <n v="1.36"/>
    <n v="1.82"/>
  </r>
  <r>
    <x v="1"/>
    <x v="0"/>
    <x v="5"/>
    <s v="H&amp;I"/>
    <s v="|13/99/53|"/>
    <n v="828"/>
    <n v="1.48"/>
    <n v="1.67"/>
  </r>
  <r>
    <x v="1"/>
    <x v="0"/>
    <x v="7"/>
    <s v="MM"/>
    <s v="|05/01/17|"/>
    <n v="912"/>
    <n v="2.72"/>
    <n v="3.81"/>
  </r>
  <r>
    <x v="1"/>
    <x v="0"/>
    <x v="9"/>
    <s v="Unilever"/>
    <s v="|77/01/01|"/>
    <n v="744"/>
    <n v="1.96"/>
    <n v="2.19"/>
  </r>
  <r>
    <x v="1"/>
    <x v="0"/>
    <x v="9"/>
    <s v="Unilever"/>
    <s v="|77/01/02|"/>
    <n v="732"/>
    <n v="1.78"/>
    <n v="2.67"/>
  </r>
  <r>
    <x v="1"/>
    <x v="0"/>
    <x v="9"/>
    <s v="Unilever"/>
    <s v="|77/01/03|"/>
    <n v="1020"/>
    <n v="1.81"/>
    <n v="2.84"/>
  </r>
  <r>
    <x v="1"/>
    <x v="0"/>
    <x v="9"/>
    <s v="Unilever"/>
    <s v="|77/01/04|"/>
    <n v="600"/>
    <n v="1.23"/>
    <n v="2.39"/>
  </r>
  <r>
    <x v="1"/>
    <x v="0"/>
    <x v="9"/>
    <s v="Unilever"/>
    <s v="|77/01/05|"/>
    <n v="948"/>
    <n v="2.0499999999999998"/>
    <n v="2.11"/>
  </r>
  <r>
    <x v="1"/>
    <x v="0"/>
    <x v="9"/>
    <s v="Unilever"/>
    <s v="|77/01/06|"/>
    <n v="720"/>
    <n v="1.23"/>
    <n v="2.38"/>
  </r>
  <r>
    <x v="1"/>
    <x v="0"/>
    <x v="9"/>
    <s v="Unilever"/>
    <s v="|77/01/07|"/>
    <n v="1092"/>
    <n v="1.76"/>
    <n v="2.61"/>
  </r>
  <r>
    <x v="1"/>
    <x v="0"/>
    <x v="9"/>
    <s v="Unilever"/>
    <s v="|77/01/08|"/>
    <n v="360"/>
    <n v="1.62"/>
    <n v="2.79"/>
  </r>
  <r>
    <x v="1"/>
    <x v="0"/>
    <x v="1"/>
    <s v="M&amp;M"/>
    <s v="|84/02/02|"/>
    <n v="432"/>
    <n v="6.62"/>
    <n v="7.5466666666666669"/>
  </r>
  <r>
    <x v="1"/>
    <x v="0"/>
    <x v="1"/>
    <s v="M&amp;M"/>
    <s v="|84/02/03|"/>
    <n v="492"/>
    <n v="6.4733333333333336"/>
    <n v="7.6466666666666665"/>
  </r>
  <r>
    <x v="1"/>
    <x v="0"/>
    <x v="6"/>
    <s v="M&amp;M"/>
    <s v="|84/01/01|"/>
    <n v="1356"/>
    <n v="2.63"/>
    <n v="3.4"/>
  </r>
  <r>
    <x v="1"/>
    <x v="0"/>
    <x v="6"/>
    <s v="M&amp;M"/>
    <s v="|84/01/02|"/>
    <n v="2160"/>
    <n v="2.31"/>
    <n v="3.57"/>
  </r>
  <r>
    <x v="1"/>
    <x v="0"/>
    <x v="6"/>
    <s v="M&amp;M"/>
    <s v="|84/01/03|"/>
    <n v="2292"/>
    <n v="2.34"/>
    <n v="3.8"/>
  </r>
  <r>
    <x v="1"/>
    <x v="0"/>
    <x v="6"/>
    <s v="M&amp;M"/>
    <s v="|84/01/04|"/>
    <n v="1512"/>
    <n v="2.37"/>
    <n v="3.94"/>
  </r>
  <r>
    <x v="1"/>
    <x v="0"/>
    <x v="6"/>
    <s v="M&amp;M"/>
    <s v="|84/01/05|"/>
    <n v="2340"/>
    <n v="2.59"/>
    <n v="3.86"/>
  </r>
  <r>
    <x v="1"/>
    <x v="0"/>
    <x v="6"/>
    <s v="M&amp;M"/>
    <s v="|84/01/06|"/>
    <n v="1452"/>
    <n v="2.9"/>
    <n v="3.95"/>
  </r>
  <r>
    <x v="1"/>
    <x v="0"/>
    <x v="6"/>
    <s v="M&amp;M"/>
    <s v="|84/02/01|"/>
    <n v="1752"/>
    <n v="2.68"/>
    <n v="3.63"/>
  </r>
  <r>
    <x v="1"/>
    <x v="0"/>
    <x v="1"/>
    <s v="Gelati italiani"/>
    <s v="|63/00/00|"/>
    <n v="516"/>
    <n v="6.6466666666666665"/>
    <n v="8.18"/>
  </r>
  <r>
    <x v="1"/>
    <x v="0"/>
    <x v="1"/>
    <s v="Gelati italiani"/>
    <s v="|63/01/30|"/>
    <n v="468"/>
    <n v="5.4333333333333336"/>
    <n v="8.08"/>
  </r>
  <r>
    <x v="1"/>
    <x v="0"/>
    <x v="6"/>
    <s v="Gelati italiani"/>
    <s v="|63/01/01**|"/>
    <n v="2688"/>
    <n v="2.37"/>
    <n v="3.9"/>
  </r>
  <r>
    <x v="1"/>
    <x v="0"/>
    <x v="6"/>
    <s v="Gelati italiani"/>
    <s v="|63/01/02|"/>
    <n v="1368"/>
    <n v="2.36"/>
    <n v="3.97"/>
  </r>
  <r>
    <x v="1"/>
    <x v="0"/>
    <x v="6"/>
    <s v="Gelati italiani"/>
    <s v="|63/01/03|"/>
    <n v="2040"/>
    <n v="2.89"/>
    <n v="3.67"/>
  </r>
  <r>
    <x v="1"/>
    <x v="0"/>
    <x v="6"/>
    <s v="Gelati italiani"/>
    <s v="|63/01/04|"/>
    <n v="1920"/>
    <n v="2.5499999999999998"/>
    <n v="3.92"/>
  </r>
  <r>
    <x v="1"/>
    <x v="0"/>
    <x v="6"/>
    <s v="Gelati italiani"/>
    <s v="|63/01/05|"/>
    <n v="1260"/>
    <n v="2.75"/>
    <n v="3.35"/>
  </r>
  <r>
    <x v="1"/>
    <x v="0"/>
    <x v="6"/>
    <s v="Gelati italiani"/>
    <s v="|63/01/06|"/>
    <n v="2640"/>
    <n v="2.41"/>
    <n v="3.32"/>
  </r>
  <r>
    <x v="1"/>
    <x v="0"/>
    <x v="6"/>
    <s v="Gelati italiani"/>
    <s v="|63/01/07|"/>
    <n v="2112"/>
    <n v="2.72"/>
    <n v="3.49"/>
  </r>
  <r>
    <x v="1"/>
    <x v="0"/>
    <x v="6"/>
    <s v="Gelati italiani"/>
    <s v="|63/01/08|"/>
    <n v="1224"/>
    <n v="2.59"/>
    <n v="3.88"/>
  </r>
  <r>
    <x v="1"/>
    <x v="0"/>
    <x v="6"/>
    <s v="Gelati italiani"/>
    <s v="|63/01/09|"/>
    <n v="1764"/>
    <n v="2.4500000000000002"/>
    <n v="3.83"/>
  </r>
  <r>
    <x v="1"/>
    <x v="0"/>
    <x v="6"/>
    <s v="Gelati italiani"/>
    <s v="|63/01/10|"/>
    <n v="1560"/>
    <n v="2.4900000000000002"/>
    <n v="3.85"/>
  </r>
  <r>
    <x v="1"/>
    <x v="0"/>
    <x v="6"/>
    <s v="Gelati italiani"/>
    <s v="|63/01/11|"/>
    <n v="2628"/>
    <n v="2.89"/>
    <n v="3.62"/>
  </r>
  <r>
    <x v="1"/>
    <x v="0"/>
    <x v="6"/>
    <s v="Gelati italiani"/>
    <s v="|63/01/12|"/>
    <n v="1596"/>
    <n v="2.87"/>
    <n v="3.55"/>
  </r>
  <r>
    <x v="1"/>
    <x v="0"/>
    <x v="6"/>
    <s v="Gelati italiani"/>
    <s v="|63/01/13|"/>
    <n v="1608"/>
    <n v="2.82"/>
    <n v="3.77"/>
  </r>
  <r>
    <x v="1"/>
    <x v="0"/>
    <x v="6"/>
    <s v="Gelati italiani"/>
    <s v="|63/01/14|"/>
    <n v="1212"/>
    <n v="2.58"/>
    <n v="3.47"/>
  </r>
  <r>
    <x v="1"/>
    <x v="0"/>
    <x v="6"/>
    <s v="Gelati italiani"/>
    <s v="|63/01/15|"/>
    <n v="1632"/>
    <n v="2.3199999999999998"/>
    <n v="3.82"/>
  </r>
  <r>
    <x v="1"/>
    <x v="0"/>
    <x v="6"/>
    <s v="Gelati italiani"/>
    <s v="|63/01/16|"/>
    <n v="2424"/>
    <n v="2.4300000000000002"/>
    <n v="3.96"/>
  </r>
  <r>
    <x v="1"/>
    <x v="0"/>
    <x v="6"/>
    <s v="Gelati italiani"/>
    <s v="|63/01/17|"/>
    <n v="1836"/>
    <n v="2.92"/>
    <n v="3.57"/>
  </r>
  <r>
    <x v="1"/>
    <x v="0"/>
    <x v="6"/>
    <s v="Gelati italiani"/>
    <s v="|63/01/18|"/>
    <n v="2364"/>
    <n v="2.5499999999999998"/>
    <n v="3.55"/>
  </r>
  <r>
    <x v="1"/>
    <x v="0"/>
    <x v="6"/>
    <s v="Gelati italiani"/>
    <s v="|63/01/19|"/>
    <n v="2220"/>
    <n v="2.93"/>
    <n v="3.65"/>
  </r>
  <r>
    <x v="1"/>
    <x v="0"/>
    <x v="6"/>
    <s v="Gelati italiani"/>
    <s v="|63/01/20|"/>
    <n v="2400"/>
    <n v="2.58"/>
    <n v="3.74"/>
  </r>
  <r>
    <x v="1"/>
    <x v="0"/>
    <x v="6"/>
    <s v="Gelati italiani"/>
    <s v="|63/01/20a|"/>
    <n v="1224"/>
    <n v="2.87"/>
    <n v="3.97"/>
  </r>
  <r>
    <x v="1"/>
    <x v="0"/>
    <x v="6"/>
    <s v="Gelati italiani"/>
    <s v="|63/01/31|"/>
    <n v="1236"/>
    <n v="2.94"/>
    <n v="3.81"/>
  </r>
  <r>
    <x v="1"/>
    <x v="0"/>
    <x v="6"/>
    <s v="Gelati italiani"/>
    <s v="|63/05/12|"/>
    <n v="2688"/>
    <n v="2.98"/>
    <n v="3.77"/>
  </r>
  <r>
    <x v="1"/>
    <x v="0"/>
    <x v="6"/>
    <s v="Gelati italiani"/>
    <s v="|63/05/15|"/>
    <n v="1740"/>
    <n v="2.87"/>
    <n v="3.48"/>
  </r>
  <r>
    <x v="1"/>
    <x v="0"/>
    <x v="6"/>
    <s v="Gelati italiani"/>
    <s v="|63/07/01|"/>
    <n v="1788"/>
    <n v="2.63"/>
    <n v="3.49"/>
  </r>
  <r>
    <x v="1"/>
    <x v="0"/>
    <x v="6"/>
    <s v="Gelati italiani"/>
    <s v="|63/07/02|"/>
    <n v="2184"/>
    <n v="2.4500000000000002"/>
    <n v="3.38"/>
  </r>
  <r>
    <x v="1"/>
    <x v="0"/>
    <x v="6"/>
    <s v="Gelati italiani"/>
    <s v="|63/07/03|"/>
    <n v="1668"/>
    <n v="2.69"/>
    <n v="3.95"/>
  </r>
  <r>
    <x v="1"/>
    <x v="0"/>
    <x v="6"/>
    <s v="Gelati italiani"/>
    <s v="|63/02/05|"/>
    <n v="1680"/>
    <n v="2.87"/>
    <n v="3.33"/>
  </r>
  <r>
    <x v="1"/>
    <x v="0"/>
    <x v="6"/>
    <s v="Gelati italiani"/>
    <s v="|63/02/06|"/>
    <n v="1764"/>
    <n v="2.5"/>
    <n v="3.61"/>
  </r>
  <r>
    <x v="1"/>
    <x v="0"/>
    <x v="6"/>
    <s v="Gelati italiani"/>
    <s v="|63/02/07|"/>
    <n v="2472"/>
    <n v="2.58"/>
    <n v="3.51"/>
  </r>
  <r>
    <x v="1"/>
    <x v="0"/>
    <x v="6"/>
    <s v="Gelati italiani"/>
    <s v="|63/02/08|"/>
    <n v="1332"/>
    <n v="2.4500000000000002"/>
    <n v="3.3"/>
  </r>
  <r>
    <x v="1"/>
    <x v="0"/>
    <x v="6"/>
    <s v="Gelati italiani"/>
    <s v="|63/04/10|"/>
    <n v="2568"/>
    <n v="2.97"/>
    <n v="3.98"/>
  </r>
  <r>
    <x v="1"/>
    <x v="0"/>
    <x v="6"/>
    <s v="Gelati italiani"/>
    <s v="|63/04/11|"/>
    <n v="2100"/>
    <n v="2.97"/>
    <n v="3.99"/>
  </r>
  <r>
    <x v="1"/>
    <x v="0"/>
    <x v="6"/>
    <s v="Gelati italiani"/>
    <s v="|63/04/12|"/>
    <n v="2388"/>
    <n v="2.54"/>
    <n v="3.46"/>
  </r>
  <r>
    <x v="1"/>
    <x v="0"/>
    <x v="6"/>
    <s v="Gelati italiani"/>
    <s v="|63/04/13|"/>
    <n v="2532"/>
    <n v="2.41"/>
    <n v="3.81"/>
  </r>
  <r>
    <x v="1"/>
    <x v="0"/>
    <x v="6"/>
    <s v="Gelati italiani"/>
    <s v="|63/04/14|"/>
    <n v="1524"/>
    <n v="2.9"/>
    <n v="3.61"/>
  </r>
  <r>
    <x v="1"/>
    <x v="0"/>
    <x v="6"/>
    <s v="Gelati italiani"/>
    <s v="|63/05/13|"/>
    <n v="2412"/>
    <n v="2.88"/>
    <n v="3.88"/>
  </r>
  <r>
    <x v="1"/>
    <x v="0"/>
    <x v="6"/>
    <s v="Gelati italiani"/>
    <s v="|63/05/14|"/>
    <n v="2292"/>
    <n v="2.87"/>
    <n v="3.67"/>
  </r>
  <r>
    <x v="1"/>
    <x v="0"/>
    <x v="6"/>
    <s v="Gelati italiani"/>
    <s v="|63/05/16|"/>
    <n v="1560"/>
    <n v="2.6"/>
    <n v="3.53"/>
  </r>
  <r>
    <x v="1"/>
    <x v="0"/>
    <x v="6"/>
    <s v="Gelati italiani"/>
    <s v="|63/06/01|"/>
    <n v="2652"/>
    <n v="2.37"/>
    <n v="3.37"/>
  </r>
  <r>
    <x v="1"/>
    <x v="0"/>
    <x v="6"/>
    <s v="Gelati italiani"/>
    <s v="|63/06/02|"/>
    <n v="2400"/>
    <n v="2.82"/>
    <n v="3.87"/>
  </r>
  <r>
    <x v="1"/>
    <x v="0"/>
    <x v="6"/>
    <s v="Gelati italiani"/>
    <s v="|63/06/03|"/>
    <n v="2628"/>
    <n v="2.66"/>
    <n v="3.88"/>
  </r>
  <r>
    <x v="1"/>
    <x v="0"/>
    <x v="6"/>
    <s v="Gelati italiani"/>
    <s v="|63/06/04|"/>
    <n v="1260"/>
    <n v="2.68"/>
    <n v="3.8"/>
  </r>
  <r>
    <x v="1"/>
    <x v="0"/>
    <x v="6"/>
    <s v="Gelati italiani"/>
    <s v="|63/08/01|"/>
    <n v="2412"/>
    <n v="2.92"/>
    <n v="3.31"/>
  </r>
  <r>
    <x v="1"/>
    <x v="0"/>
    <x v="6"/>
    <s v="Gelati italiani"/>
    <s v="|63/08/02|"/>
    <n v="1824"/>
    <n v="2.41"/>
    <n v="3.36"/>
  </r>
  <r>
    <x v="1"/>
    <x v="0"/>
    <x v="6"/>
    <s v="Gelati italiani"/>
    <s v="|63/09/01|"/>
    <n v="2064"/>
    <n v="2.5499999999999998"/>
    <n v="3.95"/>
  </r>
  <r>
    <x v="1"/>
    <x v="0"/>
    <x v="6"/>
    <s v="Gelati italiani"/>
    <s v="|63/09/02|"/>
    <n v="1308"/>
    <n v="2.78"/>
    <n v="3.5"/>
  </r>
  <r>
    <x v="1"/>
    <x v="0"/>
    <x v="6"/>
    <s v="Gelati italiani"/>
    <s v="|63/09/03|"/>
    <n v="1896"/>
    <n v="2.34"/>
    <n v="3.97"/>
  </r>
  <r>
    <x v="1"/>
    <x v="0"/>
    <x v="6"/>
    <s v="Gelati italiani"/>
    <s v="|63/09/04|"/>
    <n v="1848"/>
    <n v="2.83"/>
    <n v="3.67"/>
  </r>
  <r>
    <x v="1"/>
    <x v="0"/>
    <x v="6"/>
    <s v="Gelati italiani"/>
    <s v="|63/10/01|"/>
    <n v="1920"/>
    <n v="2.33"/>
    <n v="3.58"/>
  </r>
  <r>
    <x v="1"/>
    <x v="0"/>
    <x v="4"/>
    <s v="Maybelline"/>
    <s v="|31/01/01|"/>
    <n v="312"/>
    <n v="4.38"/>
    <n v="5.33"/>
  </r>
  <r>
    <x v="1"/>
    <x v="0"/>
    <x v="4"/>
    <s v="Maybelline"/>
    <s v="|31/01/02|"/>
    <n v="612"/>
    <n v="5"/>
    <n v="5.33"/>
  </r>
  <r>
    <x v="1"/>
    <x v="0"/>
    <x v="4"/>
    <s v="Maybelline"/>
    <s v="|31/01/03|"/>
    <n v="600"/>
    <n v="4.8"/>
    <n v="5"/>
  </r>
  <r>
    <x v="1"/>
    <x v="0"/>
    <x v="4"/>
    <s v="Maybelline"/>
    <s v="|31/01/04|"/>
    <n v="504"/>
    <n v="4.8"/>
    <n v="5.08"/>
  </r>
  <r>
    <x v="1"/>
    <x v="0"/>
    <x v="4"/>
    <s v="Maybelline"/>
    <s v="|31/01/05|"/>
    <n v="480"/>
    <n v="4.43"/>
    <n v="5"/>
  </r>
  <r>
    <x v="1"/>
    <x v="0"/>
    <x v="4"/>
    <s v="Maybelline"/>
    <s v="|31/01/06|"/>
    <n v="396"/>
    <n v="4.7"/>
    <n v="5.34"/>
  </r>
  <r>
    <x v="1"/>
    <x v="0"/>
    <x v="4"/>
    <s v="Maybelline"/>
    <s v="|31/01/07|"/>
    <n v="240"/>
    <n v="4.3"/>
    <n v="5.13"/>
  </r>
  <r>
    <x v="1"/>
    <x v="0"/>
    <x v="4"/>
    <s v="Maybelline"/>
    <s v="|31/01/08|"/>
    <n v="420"/>
    <n v="4.28"/>
    <n v="5.3"/>
  </r>
  <r>
    <x v="1"/>
    <x v="0"/>
    <x v="4"/>
    <s v="Maybelline"/>
    <s v="|31/01/09|"/>
    <n v="276"/>
    <n v="4.74"/>
    <n v="5.28"/>
  </r>
  <r>
    <x v="1"/>
    <x v="0"/>
    <x v="4"/>
    <s v="Maybelline"/>
    <s v="|31/01/10|"/>
    <n v="684"/>
    <n v="4.22"/>
    <n v="5.4"/>
  </r>
  <r>
    <x v="1"/>
    <x v="0"/>
    <x v="4"/>
    <s v="Maybelline"/>
    <s v="|31/01/11|"/>
    <n v="252"/>
    <n v="4.1900000000000004"/>
    <n v="5.24"/>
  </r>
  <r>
    <x v="1"/>
    <x v="0"/>
    <x v="4"/>
    <s v="Maybelline"/>
    <s v="|31/01/12|"/>
    <n v="672"/>
    <n v="4.71"/>
    <n v="5.32"/>
  </r>
  <r>
    <x v="1"/>
    <x v="0"/>
    <x v="4"/>
    <s v="Maybelline"/>
    <s v="|31/01/13|"/>
    <n v="384"/>
    <n v="4.92"/>
    <n v="5.3"/>
  </r>
  <r>
    <x v="1"/>
    <x v="0"/>
    <x v="4"/>
    <s v="Maybelline"/>
    <s v="|31/01/14|"/>
    <n v="312"/>
    <n v="4.01"/>
    <n v="5.33"/>
  </r>
  <r>
    <x v="1"/>
    <x v="0"/>
    <x v="4"/>
    <s v="Maybelline"/>
    <s v="|31/01/15|"/>
    <n v="648"/>
    <n v="4.6500000000000004"/>
    <n v="5.36"/>
  </r>
  <r>
    <x v="1"/>
    <x v="0"/>
    <x v="4"/>
    <s v="Maybelline"/>
    <s v="|31/01/16|"/>
    <n v="240"/>
    <n v="4.9400000000000004"/>
    <n v="5.3"/>
  </r>
  <r>
    <x v="1"/>
    <x v="0"/>
    <x v="4"/>
    <s v="Maybelline"/>
    <s v="|31/01/17|"/>
    <n v="492"/>
    <n v="4.5599999999999996"/>
    <n v="5.19"/>
  </r>
  <r>
    <x v="1"/>
    <x v="0"/>
    <x v="4"/>
    <s v="Maybelline"/>
    <s v="|31/01/18|"/>
    <n v="264"/>
    <n v="4.74"/>
    <n v="5.35"/>
  </r>
  <r>
    <x v="1"/>
    <x v="0"/>
    <x v="4"/>
    <s v="Maybelline"/>
    <s v="|31/01/20|"/>
    <n v="300"/>
    <n v="4.93"/>
    <n v="5.14"/>
  </r>
  <r>
    <x v="1"/>
    <x v="0"/>
    <x v="4"/>
    <s v="Maybelline"/>
    <s v="|31/01/21|"/>
    <n v="264"/>
    <n v="4.51"/>
    <n v="5.21"/>
  </r>
  <r>
    <x v="1"/>
    <x v="0"/>
    <x v="4"/>
    <s v="Maybelline"/>
    <s v="|31/01/22|"/>
    <n v="636"/>
    <n v="4.88"/>
    <n v="5.23"/>
  </r>
  <r>
    <x v="1"/>
    <x v="0"/>
    <x v="4"/>
    <s v="Maybelline"/>
    <s v="|31/01/23|"/>
    <n v="480"/>
    <n v="4.2300000000000004"/>
    <n v="5.21"/>
  </r>
  <r>
    <x v="1"/>
    <x v="0"/>
    <x v="4"/>
    <s v="Maybelline"/>
    <s v="|31/01/24|"/>
    <n v="588"/>
    <n v="4.43"/>
    <n v="5.38"/>
  </r>
  <r>
    <x v="1"/>
    <x v="0"/>
    <x v="4"/>
    <s v="Maybelline"/>
    <s v="|31/01/30|"/>
    <n v="408"/>
    <n v="4.33"/>
    <n v="5.31"/>
  </r>
  <r>
    <x v="1"/>
    <x v="0"/>
    <x v="4"/>
    <s v="Maybelline"/>
    <s v="|31/01/31|"/>
    <n v="708"/>
    <n v="4.1100000000000003"/>
    <n v="5.05"/>
  </r>
  <r>
    <x v="1"/>
    <x v="0"/>
    <x v="4"/>
    <s v="Maybelline"/>
    <s v="|31/01/32|"/>
    <n v="408"/>
    <n v="4.7300000000000004"/>
    <n v="5.37"/>
  </r>
  <r>
    <x v="1"/>
    <x v="0"/>
    <x v="4"/>
    <s v="Maybelline"/>
    <s v="|31/01/33|"/>
    <n v="324"/>
    <n v="4.01"/>
    <n v="5.1100000000000003"/>
  </r>
  <r>
    <x v="1"/>
    <x v="0"/>
    <x v="4"/>
    <s v="Maybelline"/>
    <s v="|31/01/34|"/>
    <n v="516"/>
    <n v="4.4000000000000004"/>
    <n v="5.04"/>
  </r>
  <r>
    <x v="1"/>
    <x v="0"/>
    <x v="4"/>
    <s v="Maybelline"/>
    <s v="|31/01/35|"/>
    <n v="540"/>
    <n v="4.24"/>
    <n v="5.35"/>
  </r>
  <r>
    <x v="1"/>
    <x v="0"/>
    <x v="4"/>
    <s v="Maybelline"/>
    <s v="|31/01/36|"/>
    <n v="300"/>
    <n v="4.9400000000000004"/>
    <n v="5.2"/>
  </r>
  <r>
    <x v="1"/>
    <x v="0"/>
    <x v="4"/>
    <s v="Maybelline"/>
    <s v="|31/01/37|"/>
    <n v="408"/>
    <n v="4.25"/>
    <n v="5"/>
  </r>
  <r>
    <x v="1"/>
    <x v="0"/>
    <x v="4"/>
    <s v="Maybelline"/>
    <s v="|31/01/38|"/>
    <n v="300"/>
    <n v="4.0599999999999996"/>
    <n v="5.35"/>
  </r>
  <r>
    <x v="1"/>
    <x v="0"/>
    <x v="4"/>
    <s v="Maybelline"/>
    <s v="|31/01/39|"/>
    <n v="336"/>
    <n v="4.8600000000000003"/>
    <n v="5.36"/>
  </r>
  <r>
    <x v="1"/>
    <x v="0"/>
    <x v="4"/>
    <s v="Maybelline"/>
    <s v="|31/01/40|"/>
    <n v="360"/>
    <n v="4.4400000000000004"/>
    <n v="5.23"/>
  </r>
  <r>
    <x v="1"/>
    <x v="0"/>
    <x v="4"/>
    <s v="Maybelline"/>
    <s v="|31/01/41|"/>
    <n v="516"/>
    <n v="4.72"/>
    <n v="5.2"/>
  </r>
  <r>
    <x v="1"/>
    <x v="0"/>
    <x v="4"/>
    <s v="Maybelline"/>
    <s v="|31/01/42|"/>
    <n v="300"/>
    <n v="4.46"/>
    <n v="5.23"/>
  </r>
  <r>
    <x v="1"/>
    <x v="0"/>
    <x v="4"/>
    <s v="Maybelline"/>
    <s v="|31/02/01|"/>
    <n v="684"/>
    <n v="4.6399999999999997"/>
    <n v="5.1100000000000003"/>
  </r>
  <r>
    <x v="1"/>
    <x v="0"/>
    <x v="4"/>
    <s v="Maybelline"/>
    <s v="|31/02/02|"/>
    <n v="300"/>
    <n v="4.93"/>
    <n v="5.12"/>
  </r>
  <r>
    <x v="1"/>
    <x v="0"/>
    <x v="4"/>
    <s v="Maybelline"/>
    <s v="|31/02/03|"/>
    <n v="480"/>
    <n v="4.9000000000000004"/>
    <n v="5.4"/>
  </r>
  <r>
    <x v="1"/>
    <x v="0"/>
    <x v="4"/>
    <s v="Maybelline"/>
    <s v="|31/02/04|"/>
    <n v="720"/>
    <n v="4.84"/>
    <n v="5.25"/>
  </r>
  <r>
    <x v="1"/>
    <x v="0"/>
    <x v="10"/>
    <s v="Bavarian specialties"/>
    <s v="|86/01/01|"/>
    <n v="516"/>
    <n v="3.64"/>
    <n v="6.76"/>
  </r>
  <r>
    <x v="1"/>
    <x v="0"/>
    <x v="10"/>
    <s v="Bavarian specialties"/>
    <s v="|86/01/02|"/>
    <n v="468"/>
    <n v="4.75"/>
    <n v="5.93"/>
  </r>
  <r>
    <x v="1"/>
    <x v="0"/>
    <x v="10"/>
    <s v="Bavarian specialties"/>
    <s v="|86/01/03|"/>
    <n v="384"/>
    <n v="4.13"/>
    <n v="5.46"/>
  </r>
  <r>
    <x v="1"/>
    <x v="0"/>
    <x v="10"/>
    <s v="Bavarian specialties"/>
    <s v="|86/01/04|"/>
    <n v="504"/>
    <n v="3.68"/>
    <n v="6.82"/>
  </r>
  <r>
    <x v="1"/>
    <x v="0"/>
    <x v="10"/>
    <s v="Bavarian specialties"/>
    <s v="|86/01/05|"/>
    <n v="432"/>
    <n v="4.2300000000000004"/>
    <n v="5.53"/>
  </r>
  <r>
    <x v="1"/>
    <x v="0"/>
    <x v="10"/>
    <s v="Bavarian specialties"/>
    <s v="|86/01/06|"/>
    <n v="408"/>
    <n v="4.5999999999999996"/>
    <n v="5.15"/>
  </r>
  <r>
    <x v="1"/>
    <x v="0"/>
    <x v="10"/>
    <s v="Bavarian specialties"/>
    <s v="|86/01/21|"/>
    <n v="396"/>
    <n v="3.08"/>
    <n v="6.51"/>
  </r>
  <r>
    <x v="1"/>
    <x v="0"/>
    <x v="10"/>
    <s v="Bavarian specialties"/>
    <s v="|86/01/22|"/>
    <n v="396"/>
    <n v="4.57"/>
    <n v="6.53"/>
  </r>
  <r>
    <x v="1"/>
    <x v="0"/>
    <x v="10"/>
    <s v="Bavarian specialties"/>
    <s v="|86/01/23|"/>
    <n v="408"/>
    <n v="3.85"/>
    <n v="6.09"/>
  </r>
  <r>
    <x v="1"/>
    <x v="0"/>
    <x v="10"/>
    <s v="Bavarian specialties"/>
    <s v="|86/01/31|"/>
    <n v="396"/>
    <n v="3.51"/>
    <n v="6.85"/>
  </r>
  <r>
    <x v="1"/>
    <x v="0"/>
    <x v="10"/>
    <s v="Bavarian specialties"/>
    <s v="|86/01/32|"/>
    <n v="372"/>
    <n v="3.19"/>
    <n v="6.13"/>
  </r>
  <r>
    <x v="1"/>
    <x v="0"/>
    <x v="10"/>
    <s v="Bavarian specialties"/>
    <s v="|86/01/33|"/>
    <n v="384"/>
    <n v="3.68"/>
    <n v="5.05"/>
  </r>
  <r>
    <x v="1"/>
    <x v="0"/>
    <x v="10"/>
    <s v="Bavarian specialties"/>
    <s v="|86/01/34|"/>
    <n v="492"/>
    <n v="3.85"/>
    <n v="5.17"/>
  </r>
  <r>
    <x v="1"/>
    <x v="0"/>
    <x v="10"/>
    <s v="Bavarian specialties"/>
    <s v="|86/01/35|"/>
    <n v="384"/>
    <n v="4.05"/>
    <n v="5.0199999999999996"/>
  </r>
  <r>
    <x v="1"/>
    <x v="0"/>
    <x v="10"/>
    <s v="Bavarian specialties"/>
    <s v="|86/01/41|"/>
    <n v="384"/>
    <n v="4.7699999999999996"/>
    <n v="6.91"/>
  </r>
  <r>
    <x v="1"/>
    <x v="0"/>
    <x v="10"/>
    <s v="Bavarian specialties"/>
    <s v="|86/01/42|"/>
    <n v="384"/>
    <n v="4.4000000000000004"/>
    <n v="6.25"/>
  </r>
  <r>
    <x v="1"/>
    <x v="0"/>
    <x v="10"/>
    <s v="Bavarian specialties"/>
    <s v="|86/01/43|"/>
    <n v="384"/>
    <n v="4.13"/>
    <n v="6.48"/>
  </r>
  <r>
    <x v="1"/>
    <x v="0"/>
    <x v="10"/>
    <s v="Bavarian specialties"/>
    <s v="|86/01/44|"/>
    <n v="408"/>
    <n v="3.74"/>
    <n v="6.04"/>
  </r>
  <r>
    <x v="1"/>
    <x v="0"/>
    <x v="10"/>
    <s v="Bavarian specialties"/>
    <s v="|86/01/45|"/>
    <n v="516"/>
    <n v="4.43"/>
    <n v="6.5"/>
  </r>
  <r>
    <x v="1"/>
    <x v="0"/>
    <x v="10"/>
    <s v="Bavarian specialties"/>
    <s v="|86/01/51|"/>
    <n v="504"/>
    <n v="3.1"/>
    <n v="6.18"/>
  </r>
  <r>
    <x v="1"/>
    <x v="0"/>
    <x v="10"/>
    <s v="Bavarian specialties"/>
    <s v="|86/01/52|"/>
    <n v="360"/>
    <n v="4.74"/>
    <n v="6.98"/>
  </r>
  <r>
    <x v="1"/>
    <x v="0"/>
    <x v="10"/>
    <s v="Bavarian specialties"/>
    <s v="|86/01/53|"/>
    <n v="396"/>
    <n v="3.66"/>
    <n v="6.12"/>
  </r>
  <r>
    <x v="1"/>
    <x v="0"/>
    <x v="10"/>
    <s v="Bavarian specialties"/>
    <s v="|86/01/54|"/>
    <n v="432"/>
    <n v="3.3"/>
    <n v="6.11"/>
  </r>
  <r>
    <x v="1"/>
    <x v="0"/>
    <x v="10"/>
    <s v="Bavarian specialties"/>
    <s v="|86/01/55|"/>
    <n v="408"/>
    <n v="3.46"/>
    <n v="5.53"/>
  </r>
  <r>
    <x v="1"/>
    <x v="0"/>
    <x v="10"/>
    <s v="Bavarian specialties"/>
    <s v="|86/01/56|"/>
    <n v="360"/>
    <n v="4.5"/>
    <n v="5.8"/>
  </r>
  <r>
    <x v="1"/>
    <x v="0"/>
    <x v="10"/>
    <s v="Bavarian specialties"/>
    <s v="|86/01/57|"/>
    <n v="528"/>
    <n v="3.37"/>
    <n v="5.8"/>
  </r>
  <r>
    <x v="1"/>
    <x v="0"/>
    <x v="10"/>
    <s v="Bavarian specialties"/>
    <s v="|86/01/58|"/>
    <n v="516"/>
    <n v="4.47"/>
    <n v="5.94"/>
  </r>
  <r>
    <x v="1"/>
    <x v="0"/>
    <x v="10"/>
    <s v="Bavarian specialties"/>
    <s v="|86/01/59|"/>
    <n v="408"/>
    <n v="4.93"/>
    <n v="5.55"/>
  </r>
  <r>
    <x v="1"/>
    <x v="0"/>
    <x v="10"/>
    <s v="Bavarian specialties"/>
    <s v="|86/01/60|"/>
    <n v="396"/>
    <n v="3.36"/>
    <n v="5.82"/>
  </r>
  <r>
    <x v="1"/>
    <x v="0"/>
    <x v="10"/>
    <s v="Bavarian specialties"/>
    <s v="|86/01/70|"/>
    <n v="432"/>
    <n v="4.5999999999999996"/>
    <n v="6.69"/>
  </r>
  <r>
    <x v="1"/>
    <x v="0"/>
    <x v="10"/>
    <s v="Bavarian specialties"/>
    <s v="|86/01/71|"/>
    <n v="528"/>
    <n v="4.55"/>
    <n v="5.0999999999999996"/>
  </r>
  <r>
    <x v="1"/>
    <x v="0"/>
    <x v="10"/>
    <s v="Bavarian specialties"/>
    <s v="|86/01/80|"/>
    <n v="420"/>
    <n v="3.23"/>
    <n v="5.77"/>
  </r>
  <r>
    <x v="1"/>
    <x v="0"/>
    <x v="10"/>
    <s v="Bavarian specialties"/>
    <s v="|86/01/81|"/>
    <n v="396"/>
    <n v="3"/>
    <n v="6.49"/>
  </r>
  <r>
    <x v="1"/>
    <x v="0"/>
    <x v="10"/>
    <s v="Bavarian specialties"/>
    <s v="|86/01/82|"/>
    <n v="444"/>
    <n v="4.6100000000000003"/>
    <n v="5.28"/>
  </r>
  <r>
    <x v="1"/>
    <x v="0"/>
    <x v="7"/>
    <s v="Freshco"/>
    <s v="|99/05/18|"/>
    <n v="696"/>
    <n v="2.79"/>
    <n v="3.51"/>
  </r>
  <r>
    <x v="1"/>
    <x v="0"/>
    <x v="7"/>
    <s v="Freshco"/>
    <s v="|99/05/10|"/>
    <n v="1176"/>
    <n v="2.21"/>
    <n v="3.2"/>
  </r>
  <r>
    <x v="1"/>
    <x v="0"/>
    <x v="7"/>
    <s v="Freshco"/>
    <s v="|99/05/21|"/>
    <n v="672"/>
    <n v="2.82"/>
    <n v="3.38"/>
  </r>
  <r>
    <x v="1"/>
    <x v="0"/>
    <x v="7"/>
    <s v="Freshco"/>
    <s v="|99/05/22|"/>
    <n v="612"/>
    <n v="2.82"/>
    <n v="3.69"/>
  </r>
  <r>
    <x v="1"/>
    <x v="0"/>
    <x v="7"/>
    <s v="Freshco"/>
    <s v="|99/05/23|"/>
    <n v="1080"/>
    <n v="2.76"/>
    <n v="3.22"/>
  </r>
  <r>
    <x v="1"/>
    <x v="0"/>
    <x v="7"/>
    <s v="Freshco"/>
    <s v="|99/05/24|"/>
    <n v="960"/>
    <n v="2.4500000000000002"/>
    <n v="3.3"/>
  </r>
  <r>
    <x v="1"/>
    <x v="0"/>
    <x v="7"/>
    <s v="Freshco"/>
    <s v="|99/05/26|"/>
    <n v="840"/>
    <n v="2.99"/>
    <n v="3.88"/>
  </r>
  <r>
    <x v="1"/>
    <x v="0"/>
    <x v="7"/>
    <s v="Freshco"/>
    <s v="|99/05/28|"/>
    <n v="672"/>
    <n v="2.27"/>
    <n v="3.99"/>
  </r>
  <r>
    <x v="1"/>
    <x v="0"/>
    <x v="7"/>
    <s v="Freshco"/>
    <s v="|99/05/43|"/>
    <n v="888"/>
    <n v="2.82"/>
    <n v="3.42"/>
  </r>
  <r>
    <x v="1"/>
    <x v="0"/>
    <x v="7"/>
    <s v="Freshco"/>
    <s v="|99/05/135|"/>
    <n v="1008"/>
    <n v="2.65"/>
    <n v="3.56"/>
  </r>
  <r>
    <x v="1"/>
    <x v="0"/>
    <x v="7"/>
    <s v="Freshco"/>
    <s v="|99/05/48|"/>
    <n v="768"/>
    <n v="2.1"/>
    <n v="3.91"/>
  </r>
  <r>
    <x v="1"/>
    <x v="0"/>
    <x v="7"/>
    <s v="Freshco"/>
    <s v="|99/05/49|"/>
    <n v="672"/>
    <n v="2.09"/>
    <n v="3.93"/>
  </r>
  <r>
    <x v="1"/>
    <x v="0"/>
    <x v="7"/>
    <s v="Freshco"/>
    <s v="|99/05/50|"/>
    <n v="1104"/>
    <n v="2.19"/>
    <n v="3.56"/>
  </r>
  <r>
    <x v="1"/>
    <x v="0"/>
    <x v="7"/>
    <s v="Freshco"/>
    <s v="|99/05/52|"/>
    <n v="1008"/>
    <n v="2"/>
    <n v="3.66"/>
  </r>
  <r>
    <x v="1"/>
    <x v="0"/>
    <x v="7"/>
    <s v="Freshco"/>
    <s v="|99/05/53|"/>
    <n v="732"/>
    <n v="2.68"/>
    <n v="3.98"/>
  </r>
  <r>
    <x v="1"/>
    <x v="0"/>
    <x v="7"/>
    <s v="Freshco"/>
    <s v="|99/05/54|"/>
    <n v="1176"/>
    <n v="2.6"/>
    <n v="3.44"/>
  </r>
  <r>
    <x v="1"/>
    <x v="0"/>
    <x v="7"/>
    <s v="Freshco"/>
    <s v="|99/05/57|"/>
    <n v="1116"/>
    <n v="2.91"/>
    <n v="3.52"/>
  </r>
  <r>
    <x v="1"/>
    <x v="0"/>
    <x v="7"/>
    <s v="Freshco"/>
    <s v="|99/05/60|"/>
    <n v="648"/>
    <n v="2.36"/>
    <n v="3.5"/>
  </r>
  <r>
    <x v="1"/>
    <x v="0"/>
    <x v="7"/>
    <s v="Freshco"/>
    <s v="|99/05/62|"/>
    <n v="948"/>
    <n v="2.98"/>
    <n v="3.87"/>
  </r>
  <r>
    <x v="1"/>
    <x v="0"/>
    <x v="7"/>
    <s v="Freshco"/>
    <s v="|99/05/68|"/>
    <n v="612"/>
    <n v="2.69"/>
    <n v="3.43"/>
  </r>
  <r>
    <x v="1"/>
    <x v="0"/>
    <x v="7"/>
    <s v="Freshco"/>
    <s v="|99/05/70|"/>
    <n v="840"/>
    <n v="2.88"/>
    <n v="3.63"/>
  </r>
  <r>
    <x v="1"/>
    <x v="0"/>
    <x v="7"/>
    <s v="Freshco"/>
    <s v="|99/05/93|"/>
    <n v="1080"/>
    <n v="2.66"/>
    <n v="3.89"/>
  </r>
  <r>
    <x v="1"/>
    <x v="0"/>
    <x v="7"/>
    <s v="Freshco"/>
    <s v="|99/05/94|"/>
    <n v="1080"/>
    <n v="2.68"/>
    <n v="3.7"/>
  </r>
  <r>
    <x v="1"/>
    <x v="0"/>
    <x v="7"/>
    <s v="Freshco"/>
    <s v="|99/05/98|"/>
    <n v="1092"/>
    <n v="2.3199999999999998"/>
    <n v="3.38"/>
  </r>
  <r>
    <x v="1"/>
    <x v="0"/>
    <x v="7"/>
    <s v="Freshco"/>
    <s v="|99/05/106|"/>
    <n v="1044"/>
    <n v="2.5"/>
    <n v="3.66"/>
  </r>
  <r>
    <x v="1"/>
    <x v="0"/>
    <x v="7"/>
    <s v="Freshco"/>
    <s v="|99/05/107|"/>
    <n v="960"/>
    <n v="2.66"/>
    <n v="3.95"/>
  </r>
  <r>
    <x v="1"/>
    <x v="0"/>
    <x v="7"/>
    <s v="Freshco"/>
    <s v="|99/05/124|"/>
    <n v="972"/>
    <n v="2.39"/>
    <n v="3.93"/>
  </r>
  <r>
    <x v="1"/>
    <x v="0"/>
    <x v="7"/>
    <s v="Freshco"/>
    <s v="|99/05/133|"/>
    <n v="840"/>
    <n v="2.74"/>
    <n v="3.3"/>
  </r>
  <r>
    <x v="1"/>
    <x v="0"/>
    <x v="7"/>
    <s v="Freshco"/>
    <s v="|99/05/136|"/>
    <n v="1008"/>
    <n v="2.35"/>
    <n v="3.87"/>
  </r>
  <r>
    <x v="1"/>
    <x v="0"/>
    <x v="7"/>
    <s v="Freshco"/>
    <s v="|99/05/139|"/>
    <n v="672"/>
    <n v="2.4900000000000002"/>
    <n v="3.84"/>
  </r>
  <r>
    <x v="1"/>
    <x v="0"/>
    <x v="7"/>
    <s v="Freshco"/>
    <s v="|99/05/140|"/>
    <n v="960"/>
    <n v="2.63"/>
    <n v="3.64"/>
  </r>
  <r>
    <x v="1"/>
    <x v="0"/>
    <x v="7"/>
    <s v="Freshco"/>
    <s v="|99/05/141|"/>
    <n v="1152"/>
    <n v="2.77"/>
    <n v="3.77"/>
  </r>
  <r>
    <x v="1"/>
    <x v="0"/>
    <x v="3"/>
    <s v="Ortalli"/>
    <s v="|92/02/02|"/>
    <n v="96"/>
    <n v="1"/>
    <n v="1.21"/>
  </r>
  <r>
    <x v="1"/>
    <x v="0"/>
    <x v="3"/>
    <s v="Ortalli"/>
    <s v="|93/01/01|"/>
    <n v="72"/>
    <n v="1.1499999999999999"/>
    <n v="1.29"/>
  </r>
  <r>
    <x v="1"/>
    <x v="0"/>
    <x v="3"/>
    <s v="Ortalli"/>
    <s v="|93/01/02|"/>
    <n v="144"/>
    <n v="1.03"/>
    <n v="1.34"/>
  </r>
  <r>
    <x v="1"/>
    <x v="0"/>
    <x v="3"/>
    <s v="Ortalli"/>
    <s v="|93/01/03|"/>
    <n v="204"/>
    <n v="1.07"/>
    <n v="1.22"/>
  </r>
  <r>
    <x v="1"/>
    <x v="0"/>
    <x v="3"/>
    <s v="Ortalli"/>
    <s v="|93/01/04|"/>
    <n v="192"/>
    <n v="1"/>
    <n v="1.2"/>
  </r>
  <r>
    <x v="1"/>
    <x v="0"/>
    <x v="3"/>
    <s v="Ortalli"/>
    <s v="|93/01/05|"/>
    <n v="72"/>
    <n v="1.2"/>
    <n v="1.24"/>
  </r>
  <r>
    <x v="1"/>
    <x v="0"/>
    <x v="3"/>
    <s v="Ortalli"/>
    <s v="|93/01/06|"/>
    <n v="96"/>
    <n v="1.1399999999999999"/>
    <n v="1.26"/>
  </r>
  <r>
    <x v="1"/>
    <x v="0"/>
    <x v="3"/>
    <s v="Ortalli"/>
    <s v="|93/01/07|"/>
    <n v="180"/>
    <n v="1.07"/>
    <n v="1.34"/>
  </r>
  <r>
    <x v="1"/>
    <x v="0"/>
    <x v="3"/>
    <s v="Ortalli"/>
    <s v="|93/01/08|"/>
    <n v="168"/>
    <n v="1.06"/>
    <n v="1.33"/>
  </r>
  <r>
    <x v="1"/>
    <x v="0"/>
    <x v="3"/>
    <s v="Ortalli"/>
    <s v="|93/01/09|"/>
    <n v="84"/>
    <n v="1.1599999999999999"/>
    <n v="1.32"/>
  </r>
  <r>
    <x v="1"/>
    <x v="0"/>
    <x v="3"/>
    <s v="Ortalli"/>
    <s v="|93/01/10|"/>
    <n v="180"/>
    <n v="1.1299999999999999"/>
    <n v="1.33"/>
  </r>
  <r>
    <x v="1"/>
    <x v="0"/>
    <x v="3"/>
    <s v="Ortalli"/>
    <s v="|93/01/11|"/>
    <n v="72"/>
    <n v="1.1499999999999999"/>
    <n v="1.33"/>
  </r>
  <r>
    <x v="1"/>
    <x v="0"/>
    <x v="3"/>
    <s v="Ortalli"/>
    <s v="|93/02/01|"/>
    <n v="96"/>
    <n v="1.05"/>
    <n v="1.25"/>
  </r>
  <r>
    <x v="1"/>
    <x v="0"/>
    <x v="10"/>
    <s v="The food world"/>
    <s v="|90/00/01|"/>
    <n v="444"/>
    <n v="3.08"/>
    <n v="5.9"/>
  </r>
  <r>
    <x v="1"/>
    <x v="0"/>
    <x v="10"/>
    <s v="The food world"/>
    <s v="|90/00/02|"/>
    <n v="360"/>
    <n v="3.96"/>
    <n v="5.13"/>
  </r>
  <r>
    <x v="1"/>
    <x v="0"/>
    <x v="10"/>
    <s v="The food world"/>
    <s v="|90/00/03|"/>
    <n v="396"/>
    <n v="3.02"/>
    <n v="6.08"/>
  </r>
  <r>
    <x v="1"/>
    <x v="0"/>
    <x v="10"/>
    <s v="The food world"/>
    <s v="|90/00/04|"/>
    <n v="516"/>
    <n v="3.81"/>
    <n v="5.95"/>
  </r>
  <r>
    <x v="1"/>
    <x v="0"/>
    <x v="10"/>
    <s v="The food world"/>
    <s v="|90/00/05|"/>
    <n v="456"/>
    <n v="3.83"/>
    <n v="6.81"/>
  </r>
  <r>
    <x v="1"/>
    <x v="0"/>
    <x v="10"/>
    <s v="The food world"/>
    <s v="|90/00/06|"/>
    <n v="468"/>
    <n v="3.29"/>
    <n v="5.05"/>
  </r>
  <r>
    <x v="1"/>
    <x v="0"/>
    <x v="10"/>
    <s v="The food world"/>
    <s v="|90/00/07|"/>
    <n v="492"/>
    <n v="4.5999999999999996"/>
    <n v="5.45"/>
  </r>
  <r>
    <x v="1"/>
    <x v="0"/>
    <x v="10"/>
    <s v="The food world"/>
    <s v="|90/00/08|"/>
    <n v="528"/>
    <n v="4"/>
    <n v="6.01"/>
  </r>
  <r>
    <x v="1"/>
    <x v="0"/>
    <x v="10"/>
    <s v="The food world"/>
    <s v="|90/00/09|"/>
    <n v="492"/>
    <n v="4.03"/>
    <n v="5.79"/>
  </r>
  <r>
    <x v="1"/>
    <x v="0"/>
    <x v="10"/>
    <s v="The food world"/>
    <s v="|90/00/10|"/>
    <n v="480"/>
    <n v="3.07"/>
    <n v="6.69"/>
  </r>
  <r>
    <x v="1"/>
    <x v="0"/>
    <x v="10"/>
    <s v="The food world"/>
    <s v="|90/00/11|"/>
    <n v="480"/>
    <n v="4.66"/>
    <n v="6.67"/>
  </r>
  <r>
    <x v="1"/>
    <x v="0"/>
    <x v="10"/>
    <s v="The food world"/>
    <s v="|90/00/12|"/>
    <n v="384"/>
    <n v="3.86"/>
    <n v="5.53"/>
  </r>
  <r>
    <x v="1"/>
    <x v="0"/>
    <x v="10"/>
    <s v="The food world"/>
    <s v="|90/00/13|"/>
    <n v="444"/>
    <n v="4.6100000000000003"/>
    <n v="5.9"/>
  </r>
  <r>
    <x v="1"/>
    <x v="0"/>
    <x v="10"/>
    <s v="The food world"/>
    <s v="|90/01/01|"/>
    <n v="492"/>
    <n v="3.03"/>
    <n v="6.66"/>
  </r>
  <r>
    <x v="1"/>
    <x v="0"/>
    <x v="10"/>
    <s v="The food world"/>
    <s v="|90/01/02|"/>
    <n v="504"/>
    <n v="4.6399999999999997"/>
    <n v="6.21"/>
  </r>
  <r>
    <x v="1"/>
    <x v="0"/>
    <x v="10"/>
    <s v="The food world"/>
    <s v="|90/01/03|"/>
    <n v="444"/>
    <n v="3.06"/>
    <n v="6.35"/>
  </r>
  <r>
    <x v="1"/>
    <x v="0"/>
    <x v="10"/>
    <s v="The food world"/>
    <s v="|90/01/04|"/>
    <n v="420"/>
    <n v="3.68"/>
    <n v="5.1100000000000003"/>
  </r>
  <r>
    <x v="1"/>
    <x v="0"/>
    <x v="10"/>
    <s v="The food world"/>
    <s v="|90/01/05|"/>
    <n v="468"/>
    <n v="3.31"/>
    <n v="5.46"/>
  </r>
  <r>
    <x v="1"/>
    <x v="0"/>
    <x v="10"/>
    <s v="The food world"/>
    <s v="|90/01/06|"/>
    <n v="372"/>
    <n v="3.14"/>
    <n v="6.55"/>
  </r>
  <r>
    <x v="1"/>
    <x v="0"/>
    <x v="10"/>
    <s v="The food world"/>
    <s v="|90/01/07|"/>
    <n v="528"/>
    <n v="3.38"/>
    <n v="5.79"/>
  </r>
  <r>
    <x v="1"/>
    <x v="0"/>
    <x v="10"/>
    <s v="The food world"/>
    <s v="|90/01/08|"/>
    <n v="372"/>
    <n v="4.4000000000000004"/>
    <n v="6.85"/>
  </r>
  <r>
    <x v="1"/>
    <x v="0"/>
    <x v="10"/>
    <s v="The food world"/>
    <s v="|90/01/09|"/>
    <n v="456"/>
    <n v="3.15"/>
    <n v="6.19"/>
  </r>
  <r>
    <x v="1"/>
    <x v="0"/>
    <x v="10"/>
    <s v="The food world"/>
    <s v="|90/01/10|"/>
    <n v="444"/>
    <n v="3.84"/>
    <n v="5.32"/>
  </r>
  <r>
    <x v="1"/>
    <x v="0"/>
    <x v="10"/>
    <s v="The food world"/>
    <s v="|90/01/11|"/>
    <n v="468"/>
    <n v="3.76"/>
    <n v="6.46"/>
  </r>
  <r>
    <x v="1"/>
    <x v="0"/>
    <x v="10"/>
    <s v="The food world"/>
    <s v="|90/01/12|"/>
    <n v="480"/>
    <n v="3.38"/>
    <n v="6.25"/>
  </r>
  <r>
    <x v="1"/>
    <x v="0"/>
    <x v="10"/>
    <s v="The food world"/>
    <s v="|90/01/13|"/>
    <n v="384"/>
    <n v="4.46"/>
    <n v="6.29"/>
  </r>
  <r>
    <x v="1"/>
    <x v="0"/>
    <x v="10"/>
    <s v="The food world"/>
    <s v="|90/01/14|"/>
    <n v="432"/>
    <n v="4.87"/>
    <n v="5.26"/>
  </r>
  <r>
    <x v="1"/>
    <x v="0"/>
    <x v="10"/>
    <s v="The food world"/>
    <s v="|90/01/15|"/>
    <n v="468"/>
    <n v="3.11"/>
    <n v="5.53"/>
  </r>
  <r>
    <x v="1"/>
    <x v="0"/>
    <x v="10"/>
    <s v="The food world"/>
    <s v="|90/01/16|"/>
    <n v="372"/>
    <n v="3.99"/>
    <n v="5.29"/>
  </r>
  <r>
    <x v="1"/>
    <x v="0"/>
    <x v="10"/>
    <s v="The food world"/>
    <s v="|90/01/17|"/>
    <n v="504"/>
    <n v="4.08"/>
    <n v="5.29"/>
  </r>
  <r>
    <x v="1"/>
    <x v="0"/>
    <x v="10"/>
    <s v="The food world"/>
    <s v="|90/01/18|"/>
    <n v="468"/>
    <n v="3.72"/>
    <n v="6.31"/>
  </r>
  <r>
    <x v="1"/>
    <x v="0"/>
    <x v="10"/>
    <s v="The food world"/>
    <s v="|90/02/01|"/>
    <n v="420"/>
    <n v="3.36"/>
    <n v="5.56"/>
  </r>
  <r>
    <x v="1"/>
    <x v="0"/>
    <x v="10"/>
    <s v="The food world"/>
    <s v="|90/02/02|"/>
    <n v="360"/>
    <n v="3.49"/>
    <n v="5.1100000000000003"/>
  </r>
  <r>
    <x v="1"/>
    <x v="0"/>
    <x v="10"/>
    <s v="The food world"/>
    <s v="|90/02/03|"/>
    <n v="492"/>
    <n v="3.53"/>
    <n v="5.93"/>
  </r>
  <r>
    <x v="1"/>
    <x v="0"/>
    <x v="10"/>
    <s v="The food world"/>
    <s v="|90/02/04|"/>
    <n v="372"/>
    <n v="3.74"/>
    <n v="6.24"/>
  </r>
  <r>
    <x v="1"/>
    <x v="0"/>
    <x v="10"/>
    <s v="The food world"/>
    <s v="|90/02/05|"/>
    <n v="516"/>
    <n v="3.32"/>
    <n v="5.66"/>
  </r>
  <r>
    <x v="1"/>
    <x v="0"/>
    <x v="1"/>
    <s v="Delta"/>
    <s v="|04/00/01|"/>
    <n v="576"/>
    <n v="6.0266666666666664"/>
    <n v="8.4333333333333336"/>
  </r>
  <r>
    <x v="1"/>
    <x v="0"/>
    <x v="1"/>
    <s v="Delta"/>
    <s v="|04/00/02|"/>
    <n v="600"/>
    <n v="6.1"/>
    <n v="8.4733333333333327"/>
  </r>
  <r>
    <x v="1"/>
    <x v="0"/>
    <x v="1"/>
    <s v="Delta"/>
    <s v="|04/00/03|"/>
    <n v="588"/>
    <n v="6.5333333333333332"/>
    <n v="7.706666666666667"/>
  </r>
  <r>
    <x v="1"/>
    <x v="0"/>
    <x v="1"/>
    <s v="Delta"/>
    <s v="|04/00/04|"/>
    <n v="612"/>
    <n v="5.6"/>
    <n v="7.9"/>
  </r>
  <r>
    <x v="1"/>
    <x v="0"/>
    <x v="1"/>
    <s v="Delta"/>
    <s v="|04/00/05|"/>
    <n v="600"/>
    <n v="5.4666666666666668"/>
    <n v="7.5133333333333336"/>
  </r>
  <r>
    <x v="1"/>
    <x v="0"/>
    <x v="6"/>
    <s v="Delta"/>
    <s v="|04/04/01|"/>
    <n v="1392"/>
    <n v="2.77"/>
    <n v="3.78"/>
  </r>
  <r>
    <x v="1"/>
    <x v="0"/>
    <x v="6"/>
    <s v="Delta"/>
    <s v="|04/04/02|"/>
    <n v="1908"/>
    <n v="2.89"/>
    <n v="3.6"/>
  </r>
  <r>
    <x v="1"/>
    <x v="0"/>
    <x v="6"/>
    <s v="Delta"/>
    <s v="|04/04/03|"/>
    <n v="1224"/>
    <n v="2.93"/>
    <n v="3.68"/>
  </r>
  <r>
    <x v="1"/>
    <x v="0"/>
    <x v="6"/>
    <s v="Delta"/>
    <s v="|04/04/04|"/>
    <n v="2724"/>
    <n v="2.59"/>
    <n v="3.94"/>
  </r>
  <r>
    <x v="1"/>
    <x v="0"/>
    <x v="6"/>
    <s v="Delta"/>
    <s v="|04/04/05|"/>
    <n v="1284"/>
    <n v="2.33"/>
    <n v="3.33"/>
  </r>
  <r>
    <x v="1"/>
    <x v="0"/>
    <x v="6"/>
    <s v="Delta"/>
    <s v="|04/04/06|"/>
    <n v="1368"/>
    <n v="2.73"/>
    <n v="3.56"/>
  </r>
  <r>
    <x v="1"/>
    <x v="0"/>
    <x v="6"/>
    <s v="Delta"/>
    <s v="|04/04/07|"/>
    <n v="1416"/>
    <n v="2.76"/>
    <n v="3.64"/>
  </r>
  <r>
    <x v="1"/>
    <x v="0"/>
    <x v="6"/>
    <s v="Delta"/>
    <s v="|04/04/08|"/>
    <n v="1644"/>
    <n v="2.75"/>
    <n v="3.62"/>
  </r>
  <r>
    <x v="1"/>
    <x v="0"/>
    <x v="6"/>
    <s v="Delta"/>
    <s v="|04/04/09|"/>
    <n v="2220"/>
    <n v="2.65"/>
    <n v="3.37"/>
  </r>
  <r>
    <x v="1"/>
    <x v="0"/>
    <x v="6"/>
    <s v="Delta"/>
    <s v="|04/04/10|"/>
    <n v="1272"/>
    <n v="2.92"/>
    <n v="3.98"/>
  </r>
  <r>
    <x v="1"/>
    <x v="0"/>
    <x v="6"/>
    <s v="Delta"/>
    <s v="|04/04/11|"/>
    <n v="2664"/>
    <n v="2.3199999999999998"/>
    <n v="3.79"/>
  </r>
  <r>
    <x v="1"/>
    <x v="0"/>
    <x v="6"/>
    <s v="Delta"/>
    <s v="|04/04/12|"/>
    <n v="2172"/>
    <n v="2.88"/>
    <n v="3.82"/>
  </r>
  <r>
    <x v="1"/>
    <x v="0"/>
    <x v="6"/>
    <s v="Delta"/>
    <s v="|04/04/13|"/>
    <n v="1956"/>
    <n v="2.73"/>
    <n v="3.6"/>
  </r>
  <r>
    <x v="1"/>
    <x v="0"/>
    <x v="6"/>
    <s v="Delta"/>
    <s v="|04/04/14|"/>
    <n v="2316"/>
    <n v="2.63"/>
    <n v="3.3"/>
  </r>
  <r>
    <x v="1"/>
    <x v="0"/>
    <x v="6"/>
    <s v="Delta"/>
    <s v="|04/04/15|"/>
    <n v="1716"/>
    <n v="2.56"/>
    <n v="3.97"/>
  </r>
  <r>
    <x v="1"/>
    <x v="0"/>
    <x v="6"/>
    <s v="Delta"/>
    <s v="|04/04/16|"/>
    <n v="2748"/>
    <n v="2.59"/>
    <n v="3.38"/>
  </r>
  <r>
    <x v="1"/>
    <x v="0"/>
    <x v="6"/>
    <s v="Delta"/>
    <s v="|04/04/17|"/>
    <n v="1956"/>
    <n v="2.4300000000000002"/>
    <n v="3.65"/>
  </r>
  <r>
    <x v="1"/>
    <x v="0"/>
    <x v="6"/>
    <s v="Delta"/>
    <s v="|04/04/18|"/>
    <n v="2340"/>
    <n v="2.91"/>
    <n v="3.49"/>
  </r>
  <r>
    <x v="1"/>
    <x v="0"/>
    <x v="6"/>
    <s v="Delta"/>
    <s v="|04/04/19|"/>
    <n v="2220"/>
    <n v="2.5"/>
    <n v="3.59"/>
  </r>
  <r>
    <x v="1"/>
    <x v="0"/>
    <x v="6"/>
    <s v="Delta"/>
    <s v="|04/04/20|"/>
    <n v="1464"/>
    <n v="2.94"/>
    <n v="3.57"/>
  </r>
  <r>
    <x v="1"/>
    <x v="0"/>
    <x v="6"/>
    <s v="Delta"/>
    <s v="|04/04/21|"/>
    <n v="1956"/>
    <n v="2.95"/>
    <n v="3.72"/>
  </r>
  <r>
    <x v="1"/>
    <x v="0"/>
    <x v="6"/>
    <s v="Delta"/>
    <s v="|04/04/22|"/>
    <n v="1356"/>
    <n v="2.83"/>
    <n v="3.76"/>
  </r>
  <r>
    <x v="1"/>
    <x v="0"/>
    <x v="6"/>
    <s v="Delta"/>
    <s v="|04/04/23|"/>
    <n v="2328"/>
    <n v="2.95"/>
    <n v="3.53"/>
  </r>
  <r>
    <x v="1"/>
    <x v="0"/>
    <x v="6"/>
    <s v="Delta"/>
    <s v="|04/04/24|"/>
    <n v="2604"/>
    <n v="2.59"/>
    <n v="3.91"/>
  </r>
  <r>
    <x v="1"/>
    <x v="0"/>
    <x v="6"/>
    <s v="Delta"/>
    <s v="|04/04/25|"/>
    <n v="1992"/>
    <n v="2.89"/>
    <n v="3.54"/>
  </r>
  <r>
    <x v="1"/>
    <x v="0"/>
    <x v="6"/>
    <s v="Delta"/>
    <s v="|04/04/26|"/>
    <n v="1272"/>
    <n v="2.85"/>
    <n v="3.96"/>
  </r>
  <r>
    <x v="1"/>
    <x v="0"/>
    <x v="6"/>
    <s v="Delta"/>
    <s v="|04/04/27|"/>
    <n v="1968"/>
    <n v="2.4500000000000002"/>
    <n v="3.31"/>
  </r>
  <r>
    <x v="1"/>
    <x v="0"/>
    <x v="6"/>
    <s v="Delta"/>
    <s v="|04/04/28|"/>
    <n v="2700"/>
    <n v="2.76"/>
    <n v="3.56"/>
  </r>
  <r>
    <x v="1"/>
    <x v="0"/>
    <x v="6"/>
    <s v="Delta"/>
    <s v="|04/04/29|"/>
    <n v="1500"/>
    <n v="2.33"/>
    <n v="3.89"/>
  </r>
  <r>
    <x v="1"/>
    <x v="0"/>
    <x v="6"/>
    <s v="Delta"/>
    <s v="|04/04/30|"/>
    <n v="1248"/>
    <n v="2.9"/>
    <n v="3.83"/>
  </r>
  <r>
    <x v="1"/>
    <x v="0"/>
    <x v="6"/>
    <s v="Delta"/>
    <s v="|04/04/31|"/>
    <n v="2232"/>
    <n v="2.95"/>
    <n v="3.91"/>
  </r>
  <r>
    <x v="1"/>
    <x v="0"/>
    <x v="6"/>
    <s v="Delta"/>
    <s v="|04/04/32|"/>
    <n v="1368"/>
    <n v="2.73"/>
    <n v="3.75"/>
  </r>
  <r>
    <x v="1"/>
    <x v="0"/>
    <x v="6"/>
    <s v="Delta"/>
    <s v="|04/04/33|"/>
    <n v="2028"/>
    <n v="2.5499999999999998"/>
    <n v="3.68"/>
  </r>
  <r>
    <x v="1"/>
    <x v="0"/>
    <x v="6"/>
    <s v="Delta"/>
    <s v="|04/04/34|"/>
    <n v="2268"/>
    <n v="2.88"/>
    <n v="3.71"/>
  </r>
  <r>
    <x v="1"/>
    <x v="0"/>
    <x v="6"/>
    <s v="Delta"/>
    <s v="|04/04/35|"/>
    <n v="1476"/>
    <n v="3"/>
    <n v="3.83"/>
  </r>
  <r>
    <x v="1"/>
    <x v="0"/>
    <x v="6"/>
    <s v="Delta"/>
    <s v="|04/04/36|"/>
    <n v="1608"/>
    <n v="2.67"/>
    <n v="3.75"/>
  </r>
  <r>
    <x v="1"/>
    <x v="0"/>
    <x v="6"/>
    <s v="Delta"/>
    <s v="|04/04/37|"/>
    <n v="1668"/>
    <n v="2.3199999999999998"/>
    <n v="3.42"/>
  </r>
  <r>
    <x v="1"/>
    <x v="0"/>
    <x v="6"/>
    <s v="Delta"/>
    <s v="|04/04/38|"/>
    <n v="2640"/>
    <n v="2.85"/>
    <n v="3.57"/>
  </r>
  <r>
    <x v="1"/>
    <x v="0"/>
    <x v="6"/>
    <s v="Delta"/>
    <s v="|04/04/39|"/>
    <n v="1356"/>
    <n v="2.4900000000000002"/>
    <n v="3.69"/>
  </r>
  <r>
    <x v="1"/>
    <x v="0"/>
    <x v="6"/>
    <s v="Delta"/>
    <s v="|04/04/40|"/>
    <n v="2712"/>
    <n v="2.4300000000000002"/>
    <n v="3.59"/>
  </r>
  <r>
    <x v="1"/>
    <x v="0"/>
    <x v="6"/>
    <s v="Delta"/>
    <s v="|04/04/41|"/>
    <n v="1212"/>
    <n v="2.99"/>
    <n v="3.82"/>
  </r>
  <r>
    <x v="1"/>
    <x v="0"/>
    <x v="6"/>
    <s v="Delta"/>
    <s v="|04/04/42|"/>
    <n v="2700"/>
    <n v="2.64"/>
    <n v="3.93"/>
  </r>
  <r>
    <x v="1"/>
    <x v="0"/>
    <x v="6"/>
    <s v="Delta"/>
    <s v="|04/04/43|"/>
    <n v="1740"/>
    <n v="2.54"/>
    <n v="3.78"/>
  </r>
  <r>
    <x v="1"/>
    <x v="0"/>
    <x v="6"/>
    <s v="Delta"/>
    <s v="|04/04/44|"/>
    <n v="2124"/>
    <n v="2.76"/>
    <n v="3.89"/>
  </r>
  <r>
    <x v="1"/>
    <x v="0"/>
    <x v="6"/>
    <s v="Delta"/>
    <s v="|04/04/45|"/>
    <n v="1260"/>
    <n v="2.64"/>
    <n v="3.75"/>
  </r>
  <r>
    <x v="1"/>
    <x v="0"/>
    <x v="6"/>
    <s v="Delta"/>
    <s v="|04/04/46|"/>
    <n v="1680"/>
    <n v="2.78"/>
    <n v="3.98"/>
  </r>
  <r>
    <x v="1"/>
    <x v="0"/>
    <x v="6"/>
    <s v="Delta"/>
    <s v="|04/04/47|"/>
    <n v="1224"/>
    <n v="2.9"/>
    <n v="3.53"/>
  </r>
  <r>
    <x v="1"/>
    <x v="0"/>
    <x v="6"/>
    <s v="Delta"/>
    <s v="|04/04/48|"/>
    <n v="1248"/>
    <n v="2.94"/>
    <n v="3.42"/>
  </r>
  <r>
    <x v="1"/>
    <x v="0"/>
    <x v="6"/>
    <s v="Delta"/>
    <s v="|04/04/49|"/>
    <n v="1728"/>
    <n v="2.5499999999999998"/>
    <n v="3.61"/>
  </r>
  <r>
    <x v="1"/>
    <x v="0"/>
    <x v="6"/>
    <s v="Delta"/>
    <s v="|04/04/50|"/>
    <n v="1428"/>
    <n v="2.4700000000000002"/>
    <n v="3.9"/>
  </r>
  <r>
    <x v="1"/>
    <x v="0"/>
    <x v="6"/>
    <s v="Delta"/>
    <s v="|04/04/51|"/>
    <n v="1728"/>
    <n v="2.72"/>
    <n v="3.36"/>
  </r>
  <r>
    <x v="1"/>
    <x v="0"/>
    <x v="6"/>
    <s v="Delta"/>
    <s v="|04/04/52|"/>
    <n v="2508"/>
    <n v="2.95"/>
    <n v="3.4"/>
  </r>
  <r>
    <x v="1"/>
    <x v="0"/>
    <x v="6"/>
    <s v="Delta"/>
    <s v="|04/04/53|"/>
    <n v="1788"/>
    <n v="2.68"/>
    <n v="3.73"/>
  </r>
  <r>
    <x v="1"/>
    <x v="0"/>
    <x v="6"/>
    <s v="Delta"/>
    <s v="|04/04/54|"/>
    <n v="2112"/>
    <n v="2.85"/>
    <n v="3.62"/>
  </r>
  <r>
    <x v="1"/>
    <x v="0"/>
    <x v="6"/>
    <s v="Delta"/>
    <s v="|04/04/55|"/>
    <n v="2244"/>
    <n v="2.36"/>
    <n v="4"/>
  </r>
  <r>
    <x v="1"/>
    <x v="0"/>
    <x v="6"/>
    <s v="Delta"/>
    <s v="|04/04/56|"/>
    <n v="2016"/>
    <n v="2.56"/>
    <n v="3.51"/>
  </r>
  <r>
    <x v="1"/>
    <x v="0"/>
    <x v="6"/>
    <s v="Delta"/>
    <s v="|04/04/57|"/>
    <n v="2736"/>
    <n v="2.86"/>
    <n v="3.49"/>
  </r>
  <r>
    <x v="1"/>
    <x v="0"/>
    <x v="6"/>
    <s v="Delta"/>
    <s v="|04/04/58|"/>
    <n v="2304"/>
    <n v="2.94"/>
    <n v="3.78"/>
  </r>
  <r>
    <x v="1"/>
    <x v="0"/>
    <x v="6"/>
    <s v="Delta"/>
    <s v="|04/04/59|"/>
    <n v="1944"/>
    <n v="2.85"/>
    <n v="3.7"/>
  </r>
  <r>
    <x v="1"/>
    <x v="0"/>
    <x v="6"/>
    <s v="Delta"/>
    <s v="|04/04/60|"/>
    <n v="2292"/>
    <n v="2.35"/>
    <n v="3.37"/>
  </r>
  <r>
    <x v="1"/>
    <x v="0"/>
    <x v="6"/>
    <s v="Delta"/>
    <s v="|04/04/61|"/>
    <n v="2112"/>
    <n v="2.88"/>
    <n v="3.42"/>
  </r>
  <r>
    <x v="1"/>
    <x v="0"/>
    <x v="6"/>
    <s v="Delta"/>
    <s v="|04/04/62|"/>
    <n v="1344"/>
    <n v="2.59"/>
    <n v="3.59"/>
  </r>
  <r>
    <x v="1"/>
    <x v="0"/>
    <x v="6"/>
    <s v="Delta"/>
    <s v="|04/04/63|"/>
    <n v="2052"/>
    <n v="2.65"/>
    <n v="3.44"/>
  </r>
  <r>
    <x v="1"/>
    <x v="0"/>
    <x v="6"/>
    <s v="Delta"/>
    <s v="|04/04/64|"/>
    <n v="2016"/>
    <n v="2.77"/>
    <n v="3.77"/>
  </r>
  <r>
    <x v="1"/>
    <x v="0"/>
    <x v="6"/>
    <s v="Delta"/>
    <s v="|04/04/65|"/>
    <n v="2424"/>
    <n v="2.42"/>
    <n v="3.4"/>
  </r>
  <r>
    <x v="1"/>
    <x v="0"/>
    <x v="6"/>
    <s v="Delta"/>
    <s v="|04/04/66|"/>
    <n v="2028"/>
    <n v="2.41"/>
    <n v="3.42"/>
  </r>
  <r>
    <x v="1"/>
    <x v="0"/>
    <x v="6"/>
    <s v="Delta"/>
    <s v="|04/04/67|"/>
    <n v="2700"/>
    <n v="2.98"/>
    <n v="3.9"/>
  </r>
  <r>
    <x v="1"/>
    <x v="0"/>
    <x v="6"/>
    <s v="Delta"/>
    <s v="|04/04/68|"/>
    <n v="1272"/>
    <n v="2.5"/>
    <n v="3.92"/>
  </r>
  <r>
    <x v="1"/>
    <x v="0"/>
    <x v="6"/>
    <s v="Delta"/>
    <s v="|04/04/69|"/>
    <n v="2556"/>
    <n v="2.98"/>
    <n v="3.94"/>
  </r>
  <r>
    <x v="1"/>
    <x v="0"/>
    <x v="6"/>
    <s v="Delta"/>
    <s v="|04/04/70|"/>
    <n v="2376"/>
    <n v="2.84"/>
    <n v="3.92"/>
  </r>
  <r>
    <x v="1"/>
    <x v="0"/>
    <x v="6"/>
    <s v="Delta"/>
    <s v="|04/04/71|"/>
    <n v="2280"/>
    <n v="2.2999999999999998"/>
    <n v="3.92"/>
  </r>
  <r>
    <x v="1"/>
    <x v="0"/>
    <x v="6"/>
    <s v="Delta"/>
    <s v="|04/04/72|"/>
    <n v="1920"/>
    <n v="2.5099999999999998"/>
    <n v="3.95"/>
  </r>
  <r>
    <x v="1"/>
    <x v="0"/>
    <x v="6"/>
    <s v="Delta"/>
    <s v="|04/04/73|"/>
    <n v="1572"/>
    <n v="2.4300000000000002"/>
    <n v="3.79"/>
  </r>
  <r>
    <x v="1"/>
    <x v="0"/>
    <x v="6"/>
    <s v="Delta"/>
    <s v="|04/04/74|"/>
    <n v="2388"/>
    <n v="2.93"/>
    <n v="3.98"/>
  </r>
  <r>
    <x v="1"/>
    <x v="0"/>
    <x v="6"/>
    <s v="Delta"/>
    <s v="|04/04/75|"/>
    <n v="1572"/>
    <n v="2.63"/>
    <n v="3.45"/>
  </r>
  <r>
    <x v="1"/>
    <x v="0"/>
    <x v="6"/>
    <s v="Delta"/>
    <s v="|04/04/76|"/>
    <n v="2388"/>
    <n v="2.48"/>
    <n v="3.41"/>
  </r>
  <r>
    <x v="1"/>
    <x v="0"/>
    <x v="6"/>
    <s v="Delta"/>
    <s v="|04/04/77|"/>
    <n v="2556"/>
    <n v="2.68"/>
    <n v="3.83"/>
  </r>
  <r>
    <x v="1"/>
    <x v="0"/>
    <x v="6"/>
    <s v="Delta"/>
    <s v="|04/04/78|"/>
    <n v="1956"/>
    <n v="2.9"/>
    <n v="3.53"/>
  </r>
  <r>
    <x v="1"/>
    <x v="0"/>
    <x v="6"/>
    <s v="Delta"/>
    <s v="|04/04/79|"/>
    <n v="1824"/>
    <n v="2.44"/>
    <n v="3.7"/>
  </r>
  <r>
    <x v="1"/>
    <x v="0"/>
    <x v="6"/>
    <s v="Delta"/>
    <s v="|04/04/80|"/>
    <n v="1812"/>
    <n v="2.56"/>
    <n v="3.35"/>
  </r>
  <r>
    <x v="1"/>
    <x v="0"/>
    <x v="6"/>
    <s v="Delta"/>
    <s v="|04/04/81|"/>
    <n v="2184"/>
    <n v="2.63"/>
    <n v="3.64"/>
  </r>
  <r>
    <x v="1"/>
    <x v="0"/>
    <x v="6"/>
    <s v="Delta"/>
    <s v="|04/04/82|"/>
    <n v="1428"/>
    <n v="2.62"/>
    <n v="3.44"/>
  </r>
  <r>
    <x v="1"/>
    <x v="0"/>
    <x v="6"/>
    <s v="Delta"/>
    <s v="|04/04/83|"/>
    <n v="2424"/>
    <n v="2.89"/>
    <n v="3.79"/>
  </r>
  <r>
    <x v="1"/>
    <x v="0"/>
    <x v="6"/>
    <s v="Delta"/>
    <s v="|04/04/84|"/>
    <n v="2304"/>
    <n v="2.39"/>
    <n v="3.78"/>
  </r>
  <r>
    <x v="1"/>
    <x v="0"/>
    <x v="6"/>
    <s v="Delta"/>
    <s v="|04/04/85|"/>
    <n v="1284"/>
    <n v="2.4"/>
    <n v="3.89"/>
  </r>
  <r>
    <x v="1"/>
    <x v="0"/>
    <x v="6"/>
    <s v="Delta"/>
    <s v="|04/04/86|"/>
    <n v="1944"/>
    <n v="2.56"/>
    <n v="3.81"/>
  </r>
  <r>
    <x v="1"/>
    <x v="0"/>
    <x v="6"/>
    <s v="Delta"/>
    <s v="|04/04/87|"/>
    <n v="2220"/>
    <n v="2.63"/>
    <n v="3.75"/>
  </r>
  <r>
    <x v="1"/>
    <x v="0"/>
    <x v="6"/>
    <s v="Delta"/>
    <s v="|04/04/88|"/>
    <n v="2688"/>
    <n v="2.94"/>
    <n v="3.51"/>
  </r>
  <r>
    <x v="1"/>
    <x v="0"/>
    <x v="6"/>
    <s v="Delta"/>
    <s v="|04/04/89|"/>
    <n v="1212"/>
    <n v="2.4700000000000002"/>
    <n v="3.84"/>
  </r>
  <r>
    <x v="1"/>
    <x v="0"/>
    <x v="6"/>
    <s v="Delta"/>
    <s v="|04/04/90|"/>
    <n v="1848"/>
    <n v="2.5"/>
    <n v="3.3"/>
  </r>
  <r>
    <x v="1"/>
    <x v="0"/>
    <x v="6"/>
    <s v="Delta"/>
    <s v="|04/04/91|"/>
    <n v="2652"/>
    <n v="2.5299999999999998"/>
    <n v="3.95"/>
  </r>
  <r>
    <x v="1"/>
    <x v="0"/>
    <x v="6"/>
    <s v="Delta"/>
    <s v="|04/04/92|"/>
    <n v="1284"/>
    <n v="2.98"/>
    <n v="3.46"/>
  </r>
  <r>
    <x v="1"/>
    <x v="0"/>
    <x v="6"/>
    <s v="Delta"/>
    <s v="|04/04/93|"/>
    <n v="1920"/>
    <n v="2.46"/>
    <n v="3.4"/>
  </r>
  <r>
    <x v="1"/>
    <x v="0"/>
    <x v="6"/>
    <s v="Delta"/>
    <s v="|04/04/94|"/>
    <n v="2136"/>
    <n v="2.75"/>
    <n v="3.37"/>
  </r>
  <r>
    <x v="1"/>
    <x v="0"/>
    <x v="6"/>
    <s v="Delta"/>
    <s v="|04/04/95|"/>
    <n v="2676"/>
    <n v="2.64"/>
    <n v="3.4"/>
  </r>
  <r>
    <x v="1"/>
    <x v="0"/>
    <x v="6"/>
    <s v="Delta"/>
    <s v="|04/04/96|"/>
    <n v="1800"/>
    <n v="2.5299999999999998"/>
    <n v="3.8"/>
  </r>
  <r>
    <x v="1"/>
    <x v="0"/>
    <x v="6"/>
    <s v="Delta"/>
    <s v="|04/04/97|"/>
    <n v="2196"/>
    <n v="2.97"/>
    <n v="3.44"/>
  </r>
  <r>
    <x v="1"/>
    <x v="0"/>
    <x v="6"/>
    <s v="Delta"/>
    <s v="|04/04/98|"/>
    <n v="1908"/>
    <n v="2.34"/>
    <n v="3.96"/>
  </r>
  <r>
    <x v="1"/>
    <x v="0"/>
    <x v="6"/>
    <s v="Delta"/>
    <s v="|04/04/99|"/>
    <n v="1692"/>
    <n v="2.54"/>
    <n v="3.97"/>
  </r>
  <r>
    <x v="1"/>
    <x v="0"/>
    <x v="6"/>
    <s v="Delta"/>
    <s v="|04/05/01|"/>
    <n v="2748"/>
    <n v="2.63"/>
    <n v="3.71"/>
  </r>
  <r>
    <x v="1"/>
    <x v="0"/>
    <x v="6"/>
    <s v="Delta"/>
    <s v="|04/05/02|"/>
    <n v="1464"/>
    <n v="2.58"/>
    <n v="3.36"/>
  </r>
  <r>
    <x v="1"/>
    <x v="0"/>
    <x v="6"/>
    <s v="Delta"/>
    <s v="|04/05/03|"/>
    <n v="1260"/>
    <n v="2.76"/>
    <n v="3.69"/>
  </r>
  <r>
    <x v="1"/>
    <x v="0"/>
    <x v="6"/>
    <s v="Delta"/>
    <s v="|04/05/04|"/>
    <n v="1680"/>
    <n v="2.86"/>
    <n v="3.93"/>
  </r>
  <r>
    <x v="1"/>
    <x v="0"/>
    <x v="6"/>
    <s v="Delta"/>
    <s v="|04/05/05|"/>
    <n v="2172"/>
    <n v="2.97"/>
    <n v="3.47"/>
  </r>
  <r>
    <x v="1"/>
    <x v="0"/>
    <x v="6"/>
    <s v="Delta"/>
    <s v="|04/05/06|"/>
    <n v="2436"/>
    <n v="2.87"/>
    <n v="3.74"/>
  </r>
  <r>
    <x v="1"/>
    <x v="0"/>
    <x v="6"/>
    <s v="Delta"/>
    <s v="|04/05/07|"/>
    <n v="2628"/>
    <n v="2.5299999999999998"/>
    <n v="3.45"/>
  </r>
  <r>
    <x v="1"/>
    <x v="0"/>
    <x v="6"/>
    <s v="Delta"/>
    <s v="|04/05/08|"/>
    <n v="2484"/>
    <n v="2.36"/>
    <n v="3.47"/>
  </r>
  <r>
    <x v="1"/>
    <x v="0"/>
    <x v="6"/>
    <s v="Delta"/>
    <s v="|04/05/09|"/>
    <n v="2484"/>
    <n v="2.56"/>
    <n v="3.75"/>
  </r>
  <r>
    <x v="1"/>
    <x v="0"/>
    <x v="6"/>
    <s v="Delta"/>
    <s v="|04/05/10|"/>
    <n v="2016"/>
    <n v="2.69"/>
    <n v="3.39"/>
  </r>
  <r>
    <x v="1"/>
    <x v="0"/>
    <x v="6"/>
    <s v="Delta"/>
    <s v="|04/05/11|"/>
    <n v="1896"/>
    <n v="2.57"/>
    <n v="3.93"/>
  </r>
  <r>
    <x v="1"/>
    <x v="0"/>
    <x v="6"/>
    <s v="Delta"/>
    <s v="|04/05/12|"/>
    <n v="2280"/>
    <n v="2.37"/>
    <n v="3.59"/>
  </r>
  <r>
    <x v="1"/>
    <x v="0"/>
    <x v="6"/>
    <s v="Delta"/>
    <s v="|04/05/13|"/>
    <n v="1932"/>
    <n v="2.74"/>
    <n v="3.66"/>
  </r>
  <r>
    <x v="1"/>
    <x v="0"/>
    <x v="6"/>
    <s v="Delta"/>
    <s v="|04/05/14|"/>
    <n v="1716"/>
    <n v="2.44"/>
    <n v="3.36"/>
  </r>
  <r>
    <x v="1"/>
    <x v="0"/>
    <x v="6"/>
    <s v="Delta"/>
    <s v="|04/05/15|"/>
    <n v="2316"/>
    <n v="2.61"/>
    <n v="3.61"/>
  </r>
  <r>
    <x v="1"/>
    <x v="0"/>
    <x v="6"/>
    <s v="Delta"/>
    <s v="|04/05/16|"/>
    <n v="1656"/>
    <n v="2.66"/>
    <n v="3.98"/>
  </r>
  <r>
    <x v="1"/>
    <x v="0"/>
    <x v="6"/>
    <s v="Delta"/>
    <s v="|04/06/01|"/>
    <n v="1740"/>
    <n v="2.93"/>
    <n v="3.49"/>
  </r>
  <r>
    <x v="1"/>
    <x v="0"/>
    <x v="6"/>
    <s v="Delta"/>
    <s v="|04/06/02|"/>
    <n v="2040"/>
    <n v="2.83"/>
    <n v="3.74"/>
  </r>
  <r>
    <x v="1"/>
    <x v="0"/>
    <x v="6"/>
    <s v="Delta"/>
    <s v="|04/06/04|"/>
    <n v="1380"/>
    <n v="2.3199999999999998"/>
    <n v="3.44"/>
  </r>
  <r>
    <x v="1"/>
    <x v="0"/>
    <x v="6"/>
    <s v="Delta"/>
    <s v="|08/04/03|"/>
    <n v="1884"/>
    <n v="2.72"/>
    <n v="3.91"/>
  </r>
  <r>
    <x v="1"/>
    <x v="0"/>
    <x v="6"/>
    <s v="Delta"/>
    <s v="|08/04/05|"/>
    <n v="1932"/>
    <n v="2.84"/>
    <n v="3.73"/>
  </r>
  <r>
    <x v="1"/>
    <x v="0"/>
    <x v="6"/>
    <s v="Delta"/>
    <s v="|08/04/06|"/>
    <n v="1788"/>
    <n v="2.85"/>
    <n v="3.71"/>
  </r>
  <r>
    <x v="1"/>
    <x v="0"/>
    <x v="5"/>
    <s v="Suchard"/>
    <s v="|99/03/01|"/>
    <n v="1320"/>
    <n v="1.35"/>
    <n v="1.85"/>
  </r>
  <r>
    <x v="1"/>
    <x v="0"/>
    <x v="5"/>
    <s v="Suchard"/>
    <s v="|99/03/02|"/>
    <n v="828"/>
    <n v="1.43"/>
    <n v="1.78"/>
  </r>
  <r>
    <x v="1"/>
    <x v="0"/>
    <x v="5"/>
    <s v="Suchard"/>
    <s v="|99/03/03|"/>
    <n v="876"/>
    <n v="1.1000000000000001"/>
    <n v="1.85"/>
  </r>
  <r>
    <x v="1"/>
    <x v="0"/>
    <x v="5"/>
    <s v="Suchard"/>
    <s v="|99/03/04|"/>
    <n v="828"/>
    <n v="1.45"/>
    <n v="1.61"/>
  </r>
  <r>
    <x v="1"/>
    <x v="0"/>
    <x v="5"/>
    <s v="Suchard"/>
    <s v="|99/03/05|"/>
    <n v="1140"/>
    <n v="1.45"/>
    <n v="1.64"/>
  </r>
  <r>
    <x v="1"/>
    <x v="0"/>
    <x v="5"/>
    <s v="Suchard"/>
    <s v="|99/03/06|"/>
    <n v="1116"/>
    <n v="1.1399999999999999"/>
    <n v="1.89"/>
  </r>
  <r>
    <x v="1"/>
    <x v="0"/>
    <x v="5"/>
    <s v="Suchard"/>
    <s v="|99/03/07|"/>
    <n v="672"/>
    <n v="1.39"/>
    <n v="1.6"/>
  </r>
  <r>
    <x v="1"/>
    <x v="0"/>
    <x v="5"/>
    <s v="Suchard"/>
    <s v="|99/03/08|"/>
    <n v="996"/>
    <n v="1.31"/>
    <n v="1.76"/>
  </r>
  <r>
    <x v="1"/>
    <x v="0"/>
    <x v="5"/>
    <s v="Suchard"/>
    <s v="|99/03/09|"/>
    <n v="624"/>
    <n v="1.45"/>
    <n v="1.62"/>
  </r>
  <r>
    <x v="1"/>
    <x v="0"/>
    <x v="5"/>
    <s v="Suchard"/>
    <s v="|128/02/01|"/>
    <n v="684"/>
    <n v="1.24"/>
    <n v="1.71"/>
  </r>
  <r>
    <x v="1"/>
    <x v="0"/>
    <x v="5"/>
    <s v="Suchard"/>
    <s v="|128/02/02|"/>
    <n v="756"/>
    <n v="1.1100000000000001"/>
    <n v="1.84"/>
  </r>
  <r>
    <x v="1"/>
    <x v="0"/>
    <x v="5"/>
    <s v="Suchard"/>
    <s v="|128/03/01|"/>
    <n v="1284"/>
    <n v="1.33"/>
    <n v="1.62"/>
  </r>
  <r>
    <x v="1"/>
    <x v="0"/>
    <x v="5"/>
    <s v="Suchard"/>
    <s v="|128/03/02|"/>
    <n v="948"/>
    <n v="1.5"/>
    <n v="1.81"/>
  </r>
  <r>
    <x v="1"/>
    <x v="0"/>
    <x v="5"/>
    <s v="Suchard"/>
    <s v="|128/03/03|"/>
    <n v="1248"/>
    <n v="1.22"/>
    <n v="1.74"/>
  </r>
  <r>
    <x v="1"/>
    <x v="0"/>
    <x v="6"/>
    <s v="Creamy treat"/>
    <s v="|60/01/01|"/>
    <n v="2460"/>
    <n v="2.73"/>
    <n v="3.33"/>
  </r>
  <r>
    <x v="1"/>
    <x v="0"/>
    <x v="6"/>
    <s v="Creamy treat"/>
    <s v="|60/01/02|"/>
    <n v="1992"/>
    <n v="2.63"/>
    <n v="3.81"/>
  </r>
  <r>
    <x v="1"/>
    <x v="0"/>
    <x v="6"/>
    <s v="Creamy treat"/>
    <s v="|60/01/03|"/>
    <n v="1800"/>
    <n v="2.37"/>
    <n v="3.7"/>
  </r>
  <r>
    <x v="1"/>
    <x v="0"/>
    <x v="6"/>
    <s v="Creamy treat"/>
    <s v="|60/01/04|"/>
    <n v="1752"/>
    <n v="2.99"/>
    <n v="3.55"/>
  </r>
  <r>
    <x v="1"/>
    <x v="0"/>
    <x v="6"/>
    <s v="Creamy treat"/>
    <s v="|60/01/05|"/>
    <n v="1272"/>
    <n v="2.64"/>
    <n v="3.94"/>
  </r>
  <r>
    <x v="1"/>
    <x v="0"/>
    <x v="6"/>
    <s v="Creamy treat"/>
    <s v="|60/01/06|"/>
    <n v="1368"/>
    <n v="2.4300000000000002"/>
    <n v="3.45"/>
  </r>
  <r>
    <x v="1"/>
    <x v="0"/>
    <x v="2"/>
    <s v="Kimbo"/>
    <s v="|30/01/01|"/>
    <n v="6504"/>
    <n v="0.55000000000000004"/>
    <n v="1.1399999999999999"/>
  </r>
  <r>
    <x v="1"/>
    <x v="0"/>
    <x v="2"/>
    <s v="Kimbo"/>
    <s v="|30/01/02|"/>
    <n v="6216"/>
    <n v="1.1499999999999999"/>
    <n v="1.1499999999999999"/>
  </r>
  <r>
    <x v="1"/>
    <x v="0"/>
    <x v="2"/>
    <s v="Kimbo"/>
    <s v="|30/01/03|"/>
    <n v="8940"/>
    <n v="0.49"/>
    <n v="1.19"/>
  </r>
  <r>
    <x v="1"/>
    <x v="0"/>
    <x v="2"/>
    <s v="Kimbo"/>
    <s v="|30/01/04|"/>
    <n v="6600"/>
    <n v="0.45"/>
    <n v="1.04"/>
  </r>
  <r>
    <x v="1"/>
    <x v="0"/>
    <x v="2"/>
    <s v="Kimbo"/>
    <s v="|30/01/05|"/>
    <n v="5124"/>
    <n v="0.74"/>
    <n v="1.07"/>
  </r>
  <r>
    <x v="1"/>
    <x v="0"/>
    <x v="2"/>
    <s v="Kimbo"/>
    <s v="|30/01/06|"/>
    <n v="7512"/>
    <n v="0.9"/>
    <n v="1.1000000000000001"/>
  </r>
  <r>
    <x v="1"/>
    <x v="0"/>
    <x v="2"/>
    <s v="Kimbo"/>
    <s v="|30/01/07|"/>
    <n v="6960"/>
    <n v="0.61"/>
    <n v="0.97"/>
  </r>
  <r>
    <x v="1"/>
    <x v="0"/>
    <x v="2"/>
    <s v="Kimbo"/>
    <s v="|30/01/08|"/>
    <n v="7392"/>
    <n v="0.6"/>
    <n v="1.1499999999999999"/>
  </r>
  <r>
    <x v="1"/>
    <x v="0"/>
    <x v="2"/>
    <s v="Kimbo"/>
    <s v="|30/01/09|"/>
    <n v="8724"/>
    <n v="0.74"/>
    <n v="1.2"/>
  </r>
  <r>
    <x v="1"/>
    <x v="0"/>
    <x v="2"/>
    <s v="Kimbo"/>
    <s v="|30/01/10|"/>
    <n v="7092"/>
    <n v="0.84"/>
    <n v="1.05"/>
  </r>
  <r>
    <x v="1"/>
    <x v="0"/>
    <x v="2"/>
    <s v="Kimbo"/>
    <s v="|30/01/11|"/>
    <n v="7440"/>
    <n v="1.03"/>
    <n v="1.1200000000000001"/>
  </r>
  <r>
    <x v="1"/>
    <x v="0"/>
    <x v="2"/>
    <s v="Kimbo"/>
    <s v="|30/01/12|"/>
    <n v="7224"/>
    <n v="0.76"/>
    <n v="0.92"/>
  </r>
  <r>
    <x v="1"/>
    <x v="0"/>
    <x v="2"/>
    <s v="Kimbo"/>
    <s v="|30/01/13|"/>
    <n v="6168"/>
    <n v="1.1299999999999999"/>
    <n v="0.98"/>
  </r>
  <r>
    <x v="1"/>
    <x v="0"/>
    <x v="2"/>
    <s v="Kimbo"/>
    <s v="|30/01/14|"/>
    <n v="5376"/>
    <n v="1.1000000000000001"/>
    <n v="1.0900000000000001"/>
  </r>
  <r>
    <x v="1"/>
    <x v="0"/>
    <x v="2"/>
    <s v="Kimbo"/>
    <s v="|30/01/15|"/>
    <n v="9456"/>
    <n v="0.62"/>
    <n v="0.93"/>
  </r>
  <r>
    <x v="1"/>
    <x v="0"/>
    <x v="2"/>
    <s v="Kimbo"/>
    <s v="|30/01/16|"/>
    <n v="7584"/>
    <n v="0.53"/>
    <n v="1.06"/>
  </r>
  <r>
    <x v="1"/>
    <x v="0"/>
    <x v="2"/>
    <s v="Kimbo"/>
    <s v="|30/01/17|"/>
    <n v="5904"/>
    <n v="1.18"/>
    <n v="1.1599999999999999"/>
  </r>
  <r>
    <x v="1"/>
    <x v="0"/>
    <x v="2"/>
    <s v="Kimbo"/>
    <s v="|30/01/18|"/>
    <n v="9552"/>
    <n v="1.05"/>
    <n v="1.1100000000000001"/>
  </r>
  <r>
    <x v="1"/>
    <x v="0"/>
    <x v="2"/>
    <s v="Kimbo"/>
    <s v="|30/01/19|"/>
    <n v="8556"/>
    <n v="0.94"/>
    <n v="1.04"/>
  </r>
  <r>
    <x v="1"/>
    <x v="0"/>
    <x v="11"/>
    <s v="Chocopops"/>
    <s v="|94/00/01|"/>
    <n v="276"/>
    <n v="1.52"/>
    <n v="1.88"/>
  </r>
  <r>
    <x v="1"/>
    <x v="0"/>
    <x v="11"/>
    <s v="Chocopops"/>
    <s v="|94/00/02|"/>
    <n v="456"/>
    <n v="1.51"/>
    <n v="1.72"/>
  </r>
  <r>
    <x v="1"/>
    <x v="0"/>
    <x v="11"/>
    <s v="Chocopops"/>
    <s v="|94/00/03|"/>
    <n v="648"/>
    <n v="1.4"/>
    <n v="1.78"/>
  </r>
  <r>
    <x v="1"/>
    <x v="0"/>
    <x v="11"/>
    <s v="Chocopops"/>
    <s v="|94/00/04|"/>
    <n v="504"/>
    <n v="1.43"/>
    <n v="1.72"/>
  </r>
  <r>
    <x v="1"/>
    <x v="0"/>
    <x v="11"/>
    <s v="Chocopops"/>
    <s v="|94/00/05|"/>
    <n v="372"/>
    <n v="1.48"/>
    <n v="1.77"/>
  </r>
  <r>
    <x v="1"/>
    <x v="0"/>
    <x v="11"/>
    <s v="Chocopops"/>
    <s v="|94/00/06|"/>
    <n v="300"/>
    <n v="1.41"/>
    <n v="1.85"/>
  </r>
  <r>
    <x v="1"/>
    <x v="0"/>
    <x v="11"/>
    <s v="Chocopops"/>
    <s v="|94/00/07|"/>
    <n v="276"/>
    <n v="1.6"/>
    <n v="1.81"/>
  </r>
  <r>
    <x v="1"/>
    <x v="0"/>
    <x v="11"/>
    <s v="Chocopops"/>
    <s v="|94/00/08|"/>
    <n v="552"/>
    <n v="1.56"/>
    <n v="1.76"/>
  </r>
  <r>
    <x v="1"/>
    <x v="0"/>
    <x v="11"/>
    <s v="Chocopops"/>
    <s v="|94/00/09|"/>
    <n v="348"/>
    <n v="1.49"/>
    <n v="1.71"/>
  </r>
  <r>
    <x v="1"/>
    <x v="0"/>
    <x v="11"/>
    <s v="Chocopops"/>
    <s v="|94/00/10|"/>
    <n v="396"/>
    <n v="1.59"/>
    <n v="1.7"/>
  </r>
  <r>
    <x v="1"/>
    <x v="0"/>
    <x v="11"/>
    <s v="Chocopops"/>
    <s v="|94/00/11|"/>
    <n v="480"/>
    <n v="1.42"/>
    <n v="1.81"/>
  </r>
  <r>
    <x v="1"/>
    <x v="0"/>
    <x v="11"/>
    <s v="Chocopops"/>
    <s v="|94/00/12|"/>
    <n v="336"/>
    <n v="1.51"/>
    <n v="1.71"/>
  </r>
  <r>
    <x v="1"/>
    <x v="0"/>
    <x v="11"/>
    <s v="Chocopops"/>
    <s v="|94/00/13|"/>
    <n v="276"/>
    <n v="1.46"/>
    <n v="1.7"/>
  </r>
  <r>
    <x v="1"/>
    <x v="0"/>
    <x v="11"/>
    <s v="Chocopops"/>
    <s v="|94/00/14|"/>
    <n v="324"/>
    <n v="1.57"/>
    <n v="1.8"/>
  </r>
  <r>
    <x v="1"/>
    <x v="0"/>
    <x v="11"/>
    <s v="Chocopops"/>
    <s v="|94/00/15|"/>
    <n v="624"/>
    <n v="1.58"/>
    <n v="1.84"/>
  </r>
  <r>
    <x v="1"/>
    <x v="0"/>
    <x v="11"/>
    <s v="Chocopops"/>
    <s v="|94/00/16|"/>
    <n v="576"/>
    <n v="1.42"/>
    <n v="1.85"/>
  </r>
  <r>
    <x v="1"/>
    <x v="0"/>
    <x v="11"/>
    <s v="Chocopops"/>
    <s v="|94/00/17|"/>
    <n v="540"/>
    <n v="1.53"/>
    <n v="1.77"/>
  </r>
  <r>
    <x v="1"/>
    <x v="0"/>
    <x v="11"/>
    <s v="Chocopops"/>
    <s v="|94/00/18|"/>
    <n v="612"/>
    <n v="1.55"/>
    <n v="1.86"/>
  </r>
  <r>
    <x v="1"/>
    <x v="0"/>
    <x v="11"/>
    <s v="Chocopops"/>
    <s v="|94/00/19|"/>
    <n v="492"/>
    <n v="1.52"/>
    <n v="1.72"/>
  </r>
  <r>
    <x v="1"/>
    <x v="0"/>
    <x v="11"/>
    <s v="Chocopops"/>
    <s v="|94/00/20|"/>
    <n v="276"/>
    <n v="1.59"/>
    <n v="1.71"/>
  </r>
  <r>
    <x v="1"/>
    <x v="0"/>
    <x v="11"/>
    <s v="Chocopops"/>
    <s v="|94/00/30|"/>
    <n v="672"/>
    <n v="1.53"/>
    <n v="1.76"/>
  </r>
  <r>
    <x v="1"/>
    <x v="0"/>
    <x v="11"/>
    <s v="Chocopops"/>
    <s v="|94/00/31|"/>
    <n v="396"/>
    <n v="1.43"/>
    <n v="1.8"/>
  </r>
  <r>
    <x v="1"/>
    <x v="0"/>
    <x v="11"/>
    <s v="Chocopops"/>
    <s v="|94/00/32|"/>
    <n v="600"/>
    <n v="1.47"/>
    <n v="1.76"/>
  </r>
  <r>
    <x v="1"/>
    <x v="0"/>
    <x v="11"/>
    <s v="Chocopops"/>
    <s v="|94/00/50|"/>
    <n v="276"/>
    <n v="1.5"/>
    <n v="1.75"/>
  </r>
  <r>
    <x v="1"/>
    <x v="0"/>
    <x v="11"/>
    <s v="Chocopops"/>
    <s v="|94/00/51|"/>
    <n v="480"/>
    <n v="1.59"/>
    <n v="1.79"/>
  </r>
  <r>
    <x v="1"/>
    <x v="0"/>
    <x v="11"/>
    <s v="Chocopops"/>
    <s v="|94/00/52|"/>
    <n v="624"/>
    <n v="1.49"/>
    <n v="1.78"/>
  </r>
  <r>
    <x v="1"/>
    <x v="0"/>
    <x v="11"/>
    <s v="Chocopops"/>
    <s v="|94/00/53|"/>
    <n v="300"/>
    <n v="1.49"/>
    <n v="1.78"/>
  </r>
  <r>
    <x v="1"/>
    <x v="0"/>
    <x v="11"/>
    <s v="Chocopops"/>
    <s v="|94/01/00|"/>
    <n v="552"/>
    <n v="1.5"/>
    <n v="1.87"/>
  </r>
  <r>
    <x v="1"/>
    <x v="0"/>
    <x v="11"/>
    <s v="Chocopops"/>
    <s v="|94/01/01|"/>
    <n v="444"/>
    <n v="1.51"/>
    <n v="1.74"/>
  </r>
  <r>
    <x v="1"/>
    <x v="0"/>
    <x v="11"/>
    <s v="Chocopops"/>
    <s v="|94/01/02|"/>
    <n v="408"/>
    <n v="1.54"/>
    <n v="1.86"/>
  </r>
  <r>
    <x v="1"/>
    <x v="0"/>
    <x v="11"/>
    <s v="Chocopops"/>
    <s v="|94/01/03|"/>
    <n v="720"/>
    <n v="1.46"/>
    <n v="1.9"/>
  </r>
  <r>
    <x v="1"/>
    <x v="0"/>
    <x v="11"/>
    <s v="Chocopops"/>
    <s v="|94/01/04|"/>
    <n v="492"/>
    <n v="1.58"/>
    <n v="1.88"/>
  </r>
  <r>
    <x v="1"/>
    <x v="0"/>
    <x v="11"/>
    <s v="Chocopops"/>
    <s v="|94/02/01|"/>
    <n v="600"/>
    <n v="1.53"/>
    <n v="1.88"/>
  </r>
  <r>
    <x v="1"/>
    <x v="0"/>
    <x v="11"/>
    <s v="Chocopops"/>
    <s v="|94/02/02|"/>
    <n v="684"/>
    <n v="1.5"/>
    <n v="1.8"/>
  </r>
  <r>
    <x v="1"/>
    <x v="0"/>
    <x v="11"/>
    <s v="Chocopops"/>
    <s v="|94/02/04|"/>
    <n v="384"/>
    <n v="1.41"/>
    <n v="1.71"/>
  </r>
  <r>
    <x v="1"/>
    <x v="0"/>
    <x v="11"/>
    <s v="Chocopops"/>
    <s v="|94/02/07|"/>
    <n v="408"/>
    <n v="1.49"/>
    <n v="1.87"/>
  </r>
  <r>
    <x v="1"/>
    <x v="0"/>
    <x v="11"/>
    <s v="Chocopops"/>
    <s v="|94/03/01|"/>
    <n v="600"/>
    <n v="1.52"/>
    <n v="1.74"/>
  </r>
  <r>
    <x v="1"/>
    <x v="0"/>
    <x v="11"/>
    <s v="Chocopops"/>
    <s v="|94/03/02|"/>
    <n v="240"/>
    <n v="1.52"/>
    <n v="1.7"/>
  </r>
  <r>
    <x v="1"/>
    <x v="0"/>
    <x v="11"/>
    <s v="Chocopops"/>
    <s v="|94/03/03|"/>
    <n v="432"/>
    <n v="1.45"/>
    <n v="1.87"/>
  </r>
  <r>
    <x v="1"/>
    <x v="0"/>
    <x v="11"/>
    <s v="Chocopops"/>
    <s v="|94/03/04|"/>
    <n v="516"/>
    <n v="1.42"/>
    <n v="1.78"/>
  </r>
  <r>
    <x v="1"/>
    <x v="0"/>
    <x v="11"/>
    <s v="Chocopops"/>
    <s v="|94/03/05|"/>
    <n v="420"/>
    <n v="1.52"/>
    <n v="1.89"/>
  </r>
  <r>
    <x v="1"/>
    <x v="0"/>
    <x v="11"/>
    <s v="Chocopops"/>
    <s v="|94/03/06|"/>
    <n v="720"/>
    <n v="1.58"/>
    <n v="1.82"/>
  </r>
  <r>
    <x v="1"/>
    <x v="0"/>
    <x v="11"/>
    <s v="Chocopops"/>
    <s v="|94/03/07|"/>
    <n v="360"/>
    <n v="1.59"/>
    <n v="1.79"/>
  </r>
  <r>
    <x v="1"/>
    <x v="0"/>
    <x v="11"/>
    <s v="Chocopops"/>
    <s v="|94/03/08|"/>
    <n v="396"/>
    <n v="1.41"/>
    <n v="1.81"/>
  </r>
  <r>
    <x v="1"/>
    <x v="0"/>
    <x v="11"/>
    <s v="Chocopops"/>
    <s v="|94/03/09|"/>
    <n v="684"/>
    <n v="1.48"/>
    <n v="1.82"/>
  </r>
  <r>
    <x v="1"/>
    <x v="0"/>
    <x v="11"/>
    <s v="Chocopops"/>
    <s v="|94/03/10|"/>
    <n v="252"/>
    <n v="1.57"/>
    <n v="1.87"/>
  </r>
  <r>
    <x v="1"/>
    <x v="0"/>
    <x v="11"/>
    <s v="Chocopops"/>
    <s v="|94/03/11|"/>
    <n v="240"/>
    <n v="1.59"/>
    <n v="1.77"/>
  </r>
  <r>
    <x v="1"/>
    <x v="0"/>
    <x v="11"/>
    <s v="Chocopops"/>
    <s v="|94/03/12|"/>
    <n v="504"/>
    <n v="1.53"/>
    <n v="1.76"/>
  </r>
  <r>
    <x v="1"/>
    <x v="0"/>
    <x v="11"/>
    <s v="Chocopops"/>
    <s v="|94/03/14|"/>
    <n v="576"/>
    <n v="1.53"/>
    <n v="1.86"/>
  </r>
  <r>
    <x v="1"/>
    <x v="0"/>
    <x v="11"/>
    <s v="Chocopops"/>
    <s v="|94/03/15|"/>
    <n v="552"/>
    <n v="1.53"/>
    <n v="1.84"/>
  </r>
  <r>
    <x v="1"/>
    <x v="0"/>
    <x v="11"/>
    <s v="Chocopops"/>
    <s v="|94/03/16|"/>
    <n v="384"/>
    <n v="1.48"/>
    <n v="1.87"/>
  </r>
  <r>
    <x v="1"/>
    <x v="0"/>
    <x v="11"/>
    <s v="Chocopops"/>
    <s v="|94/03/17|"/>
    <n v="396"/>
    <n v="1.48"/>
    <n v="1.71"/>
  </r>
  <r>
    <x v="1"/>
    <x v="0"/>
    <x v="11"/>
    <s v="Chocopops"/>
    <s v="|94/03/18|"/>
    <n v="276"/>
    <n v="1.41"/>
    <n v="1.86"/>
  </r>
  <r>
    <x v="1"/>
    <x v="0"/>
    <x v="11"/>
    <s v="Chocopops"/>
    <s v="|94/04/01|"/>
    <n v="660"/>
    <n v="1.48"/>
    <n v="1.89"/>
  </r>
  <r>
    <x v="1"/>
    <x v="0"/>
    <x v="11"/>
    <s v="Chocopops"/>
    <s v="|94/04/02|"/>
    <n v="336"/>
    <n v="1.51"/>
    <n v="1.79"/>
  </r>
  <r>
    <x v="1"/>
    <x v="0"/>
    <x v="11"/>
    <s v="Chocopops"/>
    <s v="|94/04/03|"/>
    <n v="552"/>
    <n v="1.53"/>
    <n v="1.79"/>
  </r>
  <r>
    <x v="1"/>
    <x v="0"/>
    <x v="11"/>
    <s v="Chocopops"/>
    <s v="|94/04/05|"/>
    <n v="432"/>
    <n v="1.48"/>
    <n v="1.81"/>
  </r>
  <r>
    <x v="1"/>
    <x v="0"/>
    <x v="11"/>
    <s v="Chocopops"/>
    <s v="|94/04/06|"/>
    <n v="360"/>
    <n v="1.44"/>
    <n v="1.76"/>
  </r>
  <r>
    <x v="1"/>
    <x v="0"/>
    <x v="11"/>
    <s v="Chocopops"/>
    <s v="|94/04/07|"/>
    <n v="396"/>
    <n v="1.41"/>
    <n v="1.75"/>
  </r>
  <r>
    <x v="1"/>
    <x v="0"/>
    <x v="11"/>
    <s v="Chocopops"/>
    <s v="|94/04/08|"/>
    <n v="720"/>
    <n v="1.55"/>
    <n v="1.7"/>
  </r>
  <r>
    <x v="1"/>
    <x v="0"/>
    <x v="11"/>
    <s v="Chocopops"/>
    <s v="|94/04/09|"/>
    <n v="720"/>
    <n v="1.6"/>
    <n v="1.82"/>
  </r>
  <r>
    <x v="1"/>
    <x v="0"/>
    <x v="11"/>
    <s v="Chocopops"/>
    <s v="|94/05/01|"/>
    <n v="660"/>
    <n v="1.42"/>
    <n v="1.81"/>
  </r>
  <r>
    <x v="1"/>
    <x v="0"/>
    <x v="11"/>
    <s v="Chocopops"/>
    <s v="|94/05/02|"/>
    <n v="504"/>
    <n v="1.47"/>
    <n v="1.9"/>
  </r>
  <r>
    <x v="1"/>
    <x v="0"/>
    <x v="11"/>
    <s v="Chocopops"/>
    <s v="|94/05/03|"/>
    <n v="696"/>
    <n v="1.6"/>
    <n v="1.7"/>
  </r>
  <r>
    <x v="1"/>
    <x v="0"/>
    <x v="11"/>
    <s v="Chocopops"/>
    <s v="|94/05/08|"/>
    <n v="696"/>
    <n v="1.55"/>
    <n v="1.87"/>
  </r>
  <r>
    <x v="1"/>
    <x v="0"/>
    <x v="11"/>
    <s v="Chocopops"/>
    <s v="|94/05/09|"/>
    <n v="336"/>
    <n v="1.48"/>
    <n v="1.86"/>
  </r>
  <r>
    <x v="1"/>
    <x v="0"/>
    <x v="11"/>
    <s v="Chocopops"/>
    <s v="|94/05/10|"/>
    <n v="660"/>
    <n v="1.56"/>
    <n v="1.75"/>
  </r>
  <r>
    <x v="1"/>
    <x v="0"/>
    <x v="11"/>
    <s v="Chocopops"/>
    <s v="|94/05/11|"/>
    <n v="660"/>
    <n v="1.44"/>
    <n v="1.82"/>
  </r>
  <r>
    <x v="1"/>
    <x v="0"/>
    <x v="11"/>
    <s v="Chocopops"/>
    <s v="|94/05/12|"/>
    <n v="612"/>
    <n v="1.44"/>
    <n v="1.85"/>
  </r>
  <r>
    <x v="1"/>
    <x v="0"/>
    <x v="11"/>
    <s v="Chocopops"/>
    <s v="|94/05/13|"/>
    <n v="636"/>
    <n v="1.59"/>
    <n v="1.88"/>
  </r>
  <r>
    <x v="1"/>
    <x v="0"/>
    <x v="11"/>
    <s v="Chocopops"/>
    <s v="|94/05/14|"/>
    <n v="324"/>
    <n v="1.51"/>
    <n v="1.74"/>
  </r>
  <r>
    <x v="1"/>
    <x v="0"/>
    <x v="11"/>
    <s v="Chocopops"/>
    <s v="|94/05/15|"/>
    <n v="660"/>
    <n v="1.41"/>
    <n v="1.82"/>
  </r>
  <r>
    <x v="1"/>
    <x v="0"/>
    <x v="11"/>
    <s v="Chocopops"/>
    <s v="|94/05/16|"/>
    <n v="720"/>
    <n v="1.49"/>
    <n v="1.82"/>
  </r>
  <r>
    <x v="1"/>
    <x v="0"/>
    <x v="11"/>
    <s v="Chocopops"/>
    <s v="|94/05/17|"/>
    <n v="264"/>
    <n v="1.45"/>
    <n v="1.73"/>
  </r>
  <r>
    <x v="1"/>
    <x v="0"/>
    <x v="11"/>
    <s v="Chocopops"/>
    <s v="|94/06/01|"/>
    <n v="492"/>
    <n v="1.41"/>
    <n v="1.74"/>
  </r>
  <r>
    <x v="1"/>
    <x v="0"/>
    <x v="11"/>
    <s v="Chocopops"/>
    <s v="|94/06/02|"/>
    <n v="312"/>
    <n v="1.49"/>
    <n v="1.75"/>
  </r>
  <r>
    <x v="1"/>
    <x v="0"/>
    <x v="11"/>
    <s v="Chocopops"/>
    <s v="|94/04/101|"/>
    <n v="648"/>
    <n v="1.4"/>
    <n v="1.89"/>
  </r>
  <r>
    <x v="1"/>
    <x v="0"/>
    <x v="11"/>
    <s v="Chocopops"/>
    <s v="|94/04/102|"/>
    <n v="420"/>
    <n v="1.54"/>
    <n v="1.77"/>
  </r>
  <r>
    <x v="1"/>
    <x v="0"/>
    <x v="11"/>
    <s v="Chocopops"/>
    <s v="|94/04/103|"/>
    <n v="300"/>
    <n v="1.51"/>
    <n v="1.88"/>
  </r>
  <r>
    <x v="1"/>
    <x v="0"/>
    <x v="11"/>
    <s v="Chocopops"/>
    <s v="|94/04/104|"/>
    <n v="564"/>
    <n v="1.56"/>
    <n v="1.75"/>
  </r>
  <r>
    <x v="1"/>
    <x v="0"/>
    <x v="11"/>
    <s v="Chocopops"/>
    <s v="|94/04/105|"/>
    <n v="684"/>
    <n v="1.6"/>
    <n v="1.81"/>
  </r>
  <r>
    <x v="1"/>
    <x v="0"/>
    <x v="11"/>
    <s v="Chocopops"/>
    <s v="|94/06/03|"/>
    <n v="276"/>
    <n v="1.49"/>
    <n v="1.83"/>
  </r>
  <r>
    <x v="1"/>
    <x v="0"/>
    <x v="5"/>
    <s v="Chocowaff"/>
    <s v="|96/01/01|"/>
    <n v="1188"/>
    <n v="1.3"/>
    <n v="1.74"/>
  </r>
  <r>
    <x v="1"/>
    <x v="0"/>
    <x v="5"/>
    <s v="Chocowaff"/>
    <s v="|96/01/02|"/>
    <n v="876"/>
    <n v="1.1399999999999999"/>
    <n v="1.84"/>
  </r>
  <r>
    <x v="1"/>
    <x v="0"/>
    <x v="5"/>
    <s v="Chocowaff"/>
    <s v="|96/01/03|"/>
    <n v="1020"/>
    <n v="1.33"/>
    <n v="1.87"/>
  </r>
  <r>
    <x v="1"/>
    <x v="0"/>
    <x v="5"/>
    <s v="Chocowaff"/>
    <s v="|96/01/04|"/>
    <n v="768"/>
    <n v="1.2"/>
    <n v="1.79"/>
  </r>
  <r>
    <x v="1"/>
    <x v="0"/>
    <x v="5"/>
    <s v="Chocowaff"/>
    <s v="|96/01/05|"/>
    <n v="864"/>
    <n v="1.29"/>
    <n v="1.64"/>
  </r>
  <r>
    <x v="1"/>
    <x v="0"/>
    <x v="5"/>
    <s v="Chocowaff"/>
    <s v="|96/01/06a|"/>
    <n v="864"/>
    <n v="1.41"/>
    <n v="1.88"/>
  </r>
  <r>
    <x v="1"/>
    <x v="0"/>
    <x v="5"/>
    <s v="Chocowaff"/>
    <s v="|96/01/07a|"/>
    <n v="588"/>
    <n v="1.25"/>
    <n v="1.86"/>
  </r>
  <r>
    <x v="1"/>
    <x v="0"/>
    <x v="5"/>
    <s v="Chocowaff"/>
    <s v="|96/01/08|"/>
    <n v="780"/>
    <n v="1.22"/>
    <n v="1.79"/>
  </r>
  <r>
    <x v="1"/>
    <x v="0"/>
    <x v="5"/>
    <s v="Chocowaff"/>
    <s v="|96/01/09|"/>
    <n v="1308"/>
    <n v="1.34"/>
    <n v="1.61"/>
  </r>
  <r>
    <x v="1"/>
    <x v="0"/>
    <x v="5"/>
    <s v="Chocowaff"/>
    <s v="|96/01/10|"/>
    <n v="1176"/>
    <n v="1.18"/>
    <n v="1.73"/>
  </r>
  <r>
    <x v="1"/>
    <x v="0"/>
    <x v="5"/>
    <s v="Chocowaff"/>
    <s v="|96/01/11|"/>
    <n v="1104"/>
    <n v="1.25"/>
    <n v="1.61"/>
  </r>
  <r>
    <x v="1"/>
    <x v="0"/>
    <x v="5"/>
    <s v="Chocowaff"/>
    <s v="|96/01/12|"/>
    <n v="984"/>
    <n v="1.4"/>
    <n v="1.74"/>
  </r>
  <r>
    <x v="1"/>
    <x v="0"/>
    <x v="3"/>
    <s v="Dr Pepper"/>
    <s v="|03/01/01|"/>
    <n v="156"/>
    <n v="1.04"/>
    <n v="1.34"/>
  </r>
  <r>
    <x v="1"/>
    <x v="0"/>
    <x v="3"/>
    <s v="Dr Pepper"/>
    <s v="|03/01/02|"/>
    <n v="108"/>
    <n v="1.1399999999999999"/>
    <n v="1.31"/>
  </r>
  <r>
    <x v="1"/>
    <x v="0"/>
    <x v="2"/>
    <s v="Pausa Caffe'"/>
    <s v="|12/12/00|"/>
    <n v="8220"/>
    <n v="0.4"/>
    <n v="1.18"/>
  </r>
  <r>
    <x v="1"/>
    <x v="0"/>
    <x v="2"/>
    <s v="Pausa Caffe'"/>
    <s v="|12/12/01|"/>
    <n v="7512"/>
    <n v="0.95"/>
    <n v="1.19"/>
  </r>
  <r>
    <x v="1"/>
    <x v="0"/>
    <x v="2"/>
    <s v="Pausa Caffe'"/>
    <s v="|12/12/02|"/>
    <n v="6876"/>
    <n v="0.49"/>
    <n v="1.05"/>
  </r>
  <r>
    <x v="1"/>
    <x v="0"/>
    <x v="2"/>
    <s v="Pausa Caffe'"/>
    <s v="|12/12/03|"/>
    <n v="4908"/>
    <n v="0.62"/>
    <n v="1.0900000000000001"/>
  </r>
  <r>
    <x v="1"/>
    <x v="0"/>
    <x v="2"/>
    <s v="Pausa Caffe'"/>
    <s v="|12/12/04|"/>
    <n v="8292"/>
    <n v="0.97"/>
    <n v="1.2"/>
  </r>
  <r>
    <x v="1"/>
    <x v="0"/>
    <x v="2"/>
    <s v="Pausa Caffe'"/>
    <s v="|12/12/06|"/>
    <n v="8028"/>
    <n v="1.1100000000000001"/>
    <n v="1.07"/>
  </r>
  <r>
    <x v="1"/>
    <x v="0"/>
    <x v="2"/>
    <s v="Pausa Caffe'"/>
    <s v="|12/12/07|"/>
    <n v="6372"/>
    <n v="0.57999999999999996"/>
    <n v="1.06"/>
  </r>
  <r>
    <x v="1"/>
    <x v="0"/>
    <x v="2"/>
    <s v="Pausa Caffe'"/>
    <s v="|12/12/105|"/>
    <n v="7632"/>
    <n v="0.55000000000000004"/>
    <n v="1.1100000000000001"/>
  </r>
  <r>
    <x v="1"/>
    <x v="0"/>
    <x v="2"/>
    <s v="Pausa Caffe'"/>
    <s v="|12/12/107|"/>
    <n v="8820"/>
    <n v="0.57999999999999996"/>
    <n v="1.17"/>
  </r>
  <r>
    <x v="1"/>
    <x v="0"/>
    <x v="2"/>
    <s v="Pausa Caffe'"/>
    <s v="|12/12/108|"/>
    <n v="5256"/>
    <n v="0.83"/>
    <n v="1.18"/>
  </r>
  <r>
    <x v="1"/>
    <x v="0"/>
    <x v="2"/>
    <s v="Pausa Caffe'"/>
    <s v="|12/12/110|"/>
    <n v="8784"/>
    <n v="0.56000000000000005"/>
    <n v="1.1499999999999999"/>
  </r>
  <r>
    <x v="1"/>
    <x v="0"/>
    <x v="2"/>
    <s v="Pausa Caffe'"/>
    <s v="|12/12/112|"/>
    <n v="9528"/>
    <n v="0.9"/>
    <n v="0.98"/>
  </r>
  <r>
    <x v="1"/>
    <x v="0"/>
    <x v="2"/>
    <s v="Pausa Caffe'"/>
    <s v="|12/12/113|"/>
    <n v="5196"/>
    <n v="0.86"/>
    <n v="1.1399999999999999"/>
  </r>
  <r>
    <x v="1"/>
    <x v="0"/>
    <x v="2"/>
    <s v="Pausa Caffe'"/>
    <s v="|12/12/13|"/>
    <n v="6432"/>
    <n v="0.74"/>
    <n v="1.07"/>
  </r>
  <r>
    <x v="1"/>
    <x v="0"/>
    <x v="2"/>
    <s v="Pausa Caffe'"/>
    <s v="|12/12/18|"/>
    <n v="9108"/>
    <n v="1.01"/>
    <n v="0.99"/>
  </r>
  <r>
    <x v="1"/>
    <x v="0"/>
    <x v="2"/>
    <s v="Pausa Caffe'"/>
    <s v="|12/12/27|"/>
    <n v="6624"/>
    <n v="0.54"/>
    <n v="0.9"/>
  </r>
  <r>
    <x v="1"/>
    <x v="0"/>
    <x v="2"/>
    <s v="Pausa Caffe'"/>
    <s v="|12/12/36|"/>
    <n v="6288"/>
    <n v="0.92"/>
    <n v="1.18"/>
  </r>
  <r>
    <x v="1"/>
    <x v="0"/>
    <x v="2"/>
    <s v="Pausa Caffe'"/>
    <s v="|12/12/43|"/>
    <n v="9132"/>
    <n v="1.19"/>
    <n v="0.92"/>
  </r>
  <r>
    <x v="1"/>
    <x v="0"/>
    <x v="2"/>
    <s v="Pausa Caffe'"/>
    <s v="|12/12/45|"/>
    <n v="7728"/>
    <n v="0.81"/>
    <n v="0.93"/>
  </r>
  <r>
    <x v="1"/>
    <x v="0"/>
    <x v="2"/>
    <s v="Pausa Caffe'"/>
    <s v="|12/12/47|"/>
    <n v="6792"/>
    <n v="0.95"/>
    <n v="1.17"/>
  </r>
  <r>
    <x v="1"/>
    <x v="0"/>
    <x v="2"/>
    <s v="Pausa Caffe'"/>
    <s v="|12/12/50|"/>
    <n v="5640"/>
    <n v="1.1299999999999999"/>
    <n v="0.94"/>
  </r>
  <r>
    <x v="1"/>
    <x v="0"/>
    <x v="2"/>
    <s v="Pausa Caffe'"/>
    <s v="|12/12/51|"/>
    <n v="4992"/>
    <n v="1.1000000000000001"/>
    <n v="0.96"/>
  </r>
  <r>
    <x v="1"/>
    <x v="0"/>
    <x v="2"/>
    <s v="Pausa Caffe'"/>
    <s v="|12/12/53|"/>
    <n v="5376"/>
    <n v="0.7"/>
    <n v="1.19"/>
  </r>
  <r>
    <x v="1"/>
    <x v="0"/>
    <x v="2"/>
    <s v="Pausa Caffe'"/>
    <s v="|12/12/586|"/>
    <n v="5352"/>
    <n v="0.81"/>
    <n v="1.1200000000000001"/>
  </r>
  <r>
    <x v="1"/>
    <x v="0"/>
    <x v="2"/>
    <s v="Pausa Caffe'"/>
    <s v="|12/12/62|"/>
    <n v="8772"/>
    <n v="0.87"/>
    <n v="1.18"/>
  </r>
  <r>
    <x v="1"/>
    <x v="0"/>
    <x v="2"/>
    <s v="Pausa Caffe'"/>
    <s v="|12/12/67|"/>
    <n v="5316"/>
    <n v="0.62"/>
    <n v="0.9"/>
  </r>
  <r>
    <x v="1"/>
    <x v="0"/>
    <x v="2"/>
    <s v="Pausa Caffe'"/>
    <s v="|12/12/68|"/>
    <n v="8124"/>
    <n v="0.91"/>
    <n v="1.1599999999999999"/>
  </r>
  <r>
    <x v="1"/>
    <x v="0"/>
    <x v="2"/>
    <s v="Pausa Caffe'"/>
    <s v="|12/12/69|"/>
    <n v="5880"/>
    <n v="0.41"/>
    <n v="1.05"/>
  </r>
  <r>
    <x v="1"/>
    <x v="0"/>
    <x v="2"/>
    <s v="Pausa Caffe'"/>
    <s v="|12/12/71|"/>
    <n v="5580"/>
    <n v="0.53"/>
    <n v="0.94"/>
  </r>
  <r>
    <x v="1"/>
    <x v="0"/>
    <x v="2"/>
    <s v="Pausa Caffe'"/>
    <s v="|12/12/73|"/>
    <n v="7092"/>
    <n v="0.64"/>
    <n v="0.94"/>
  </r>
  <r>
    <x v="1"/>
    <x v="0"/>
    <x v="2"/>
    <s v="Pausa Caffe'"/>
    <s v="|12/12/74|"/>
    <n v="7560"/>
    <n v="1.01"/>
    <n v="0.99"/>
  </r>
  <r>
    <x v="1"/>
    <x v="0"/>
    <x v="2"/>
    <s v="Pausa Caffe'"/>
    <s v="|12/12/75|"/>
    <n v="8844"/>
    <n v="1.1100000000000001"/>
    <n v="1.1499999999999999"/>
  </r>
  <r>
    <x v="1"/>
    <x v="0"/>
    <x v="2"/>
    <s v="Pausa Caffe'"/>
    <s v="|12/12/76|"/>
    <n v="9480"/>
    <n v="1.03"/>
    <n v="0.97"/>
  </r>
  <r>
    <x v="1"/>
    <x v="0"/>
    <x v="2"/>
    <s v="Pausa Caffe'"/>
    <s v="|12/12/77|"/>
    <n v="6756"/>
    <n v="1.2"/>
    <n v="1.05"/>
  </r>
  <r>
    <x v="1"/>
    <x v="0"/>
    <x v="2"/>
    <s v="Pausa Caffe'"/>
    <s v="|12/12/78|"/>
    <n v="8988"/>
    <n v="0.9"/>
    <n v="1.06"/>
  </r>
  <r>
    <x v="1"/>
    <x v="0"/>
    <x v="2"/>
    <s v="Pausa Caffe'"/>
    <s v="|12/12/81|"/>
    <n v="7740"/>
    <n v="0.92"/>
    <n v="0.93"/>
  </r>
  <r>
    <x v="1"/>
    <x v="0"/>
    <x v="2"/>
    <s v="Pausa Caffe'"/>
    <s v="|12/12/83|"/>
    <n v="6900"/>
    <n v="1.07"/>
    <n v="0.99"/>
  </r>
  <r>
    <x v="1"/>
    <x v="0"/>
    <x v="2"/>
    <s v="Pausa Caffe'"/>
    <s v="|12/12/86|"/>
    <n v="8388"/>
    <n v="0.83"/>
    <n v="1.1299999999999999"/>
  </r>
  <r>
    <x v="1"/>
    <x v="0"/>
    <x v="2"/>
    <s v="Pausa Caffe'"/>
    <s v="|12/12/86B|"/>
    <n v="6264"/>
    <n v="1.1000000000000001"/>
    <n v="1.17"/>
  </r>
  <r>
    <x v="1"/>
    <x v="0"/>
    <x v="2"/>
    <s v="Pausa Caffe'"/>
    <s v="|12/12/876|"/>
    <n v="8940"/>
    <n v="1.1200000000000001"/>
    <n v="1.1200000000000001"/>
  </r>
  <r>
    <x v="1"/>
    <x v="0"/>
    <x v="2"/>
    <s v="Pausa Caffe'"/>
    <s v="|12/12/91|"/>
    <n v="5736"/>
    <n v="1.03"/>
    <n v="0.9"/>
  </r>
  <r>
    <x v="1"/>
    <x v="0"/>
    <x v="2"/>
    <s v="Pausa Caffe'"/>
    <s v="|12/12/93|"/>
    <n v="5028"/>
    <n v="0.79"/>
    <n v="1.05"/>
  </r>
  <r>
    <x v="1"/>
    <x v="0"/>
    <x v="2"/>
    <s v="Pausa Caffe'"/>
    <s v="|12/12/95|"/>
    <n v="8952"/>
    <n v="0.71"/>
    <n v="1.1399999999999999"/>
  </r>
  <r>
    <x v="1"/>
    <x v="0"/>
    <x v="2"/>
    <s v="Pausa Caffe'"/>
    <s v="|12/12/96|"/>
    <n v="7704"/>
    <n v="0.86"/>
    <n v="1.1200000000000001"/>
  </r>
  <r>
    <x v="1"/>
    <x v="0"/>
    <x v="2"/>
    <s v="Pausa Caffe'"/>
    <s v="|12/12/97|"/>
    <n v="7152"/>
    <n v="0.47"/>
    <n v="0.93"/>
  </r>
  <r>
    <x v="1"/>
    <x v="0"/>
    <x v="2"/>
    <s v="Pausa Caffe'"/>
    <s v="|12/12/98|"/>
    <n v="6432"/>
    <n v="0.52"/>
    <n v="0.95"/>
  </r>
  <r>
    <x v="1"/>
    <x v="0"/>
    <x v="2"/>
    <s v="Pausa Caffe'"/>
    <s v="|12/12/99|"/>
    <n v="9468"/>
    <n v="0.54"/>
    <n v="1.19"/>
  </r>
  <r>
    <x v="1"/>
    <x v="0"/>
    <x v="2"/>
    <s v="Pausa Caffe'"/>
    <s v="|12/12/C 86|"/>
    <n v="5400"/>
    <n v="0.98"/>
    <n v="1.1599999999999999"/>
  </r>
  <r>
    <x v="1"/>
    <x v="0"/>
    <x v="2"/>
    <s v="Pausa Caffe'"/>
    <s v="|12/12/S|"/>
    <n v="5304"/>
    <n v="1.17"/>
    <n v="1.18"/>
  </r>
  <r>
    <x v="1"/>
    <x v="0"/>
    <x v="2"/>
    <s v="Caffe Italiano"/>
    <s v="|15/15/01|"/>
    <n v="7932"/>
    <n v="0.56000000000000005"/>
    <n v="1.03"/>
  </r>
  <r>
    <x v="1"/>
    <x v="0"/>
    <x v="2"/>
    <s v="Caffe Italiano"/>
    <s v="|15/15/02|"/>
    <n v="9300"/>
    <n v="0.62"/>
    <n v="1.2"/>
  </r>
  <r>
    <x v="1"/>
    <x v="0"/>
    <x v="2"/>
    <s v="Caffe Italiano"/>
    <s v="|15/15/03|"/>
    <n v="9000"/>
    <n v="0.94"/>
    <n v="1.19"/>
  </r>
  <r>
    <x v="1"/>
    <x v="0"/>
    <x v="2"/>
    <s v="Caffe Italiano"/>
    <s v="|15/15/04|"/>
    <n v="5232"/>
    <n v="0.63"/>
    <n v="1.1000000000000001"/>
  </r>
  <r>
    <x v="1"/>
    <x v="0"/>
    <x v="2"/>
    <s v="Caffe Italiano"/>
    <s v="|15/15/05|"/>
    <n v="9252"/>
    <n v="0.68"/>
    <n v="0.99"/>
  </r>
  <r>
    <x v="1"/>
    <x v="0"/>
    <x v="2"/>
    <s v="Caffe Italiano"/>
    <s v="|15/15/06|"/>
    <n v="6348"/>
    <n v="1.1499999999999999"/>
    <n v="1.1299999999999999"/>
  </r>
  <r>
    <x v="1"/>
    <x v="0"/>
    <x v="2"/>
    <s v="Caffe Italiano"/>
    <s v="|15/15/07|"/>
    <n v="6192"/>
    <n v="0.62"/>
    <n v="1.1000000000000001"/>
  </r>
  <r>
    <x v="1"/>
    <x v="0"/>
    <x v="2"/>
    <s v="Caffe Italiano"/>
    <s v="|15/15/08|"/>
    <n v="6612"/>
    <n v="0.62"/>
    <n v="1.04"/>
  </r>
  <r>
    <x v="1"/>
    <x v="0"/>
    <x v="2"/>
    <s v="Caffe Italiano"/>
    <s v="|15/15/09|"/>
    <n v="8880"/>
    <n v="1.1299999999999999"/>
    <n v="1.1599999999999999"/>
  </r>
  <r>
    <x v="1"/>
    <x v="0"/>
    <x v="2"/>
    <s v="Caffe Italiano"/>
    <s v="|15/15/10|"/>
    <n v="5880"/>
    <n v="1.1399999999999999"/>
    <n v="1.07"/>
  </r>
  <r>
    <x v="1"/>
    <x v="0"/>
    <x v="2"/>
    <s v="Caffe Italiano"/>
    <s v="|15/15/11|"/>
    <n v="7092"/>
    <n v="0.57999999999999996"/>
    <n v="0.91"/>
  </r>
  <r>
    <x v="1"/>
    <x v="0"/>
    <x v="2"/>
    <s v="Caffe Italiano"/>
    <s v="|15/15/12|"/>
    <n v="9492"/>
    <n v="0.43"/>
    <n v="1.0900000000000001"/>
  </r>
  <r>
    <x v="1"/>
    <x v="0"/>
    <x v="2"/>
    <s v="Caffe Italiano"/>
    <s v="|15/15/13|"/>
    <n v="7260"/>
    <n v="0.46"/>
    <n v="1.08"/>
  </r>
  <r>
    <x v="1"/>
    <x v="0"/>
    <x v="2"/>
    <s v="Caffe Italiano"/>
    <s v="|15/15/14|"/>
    <n v="7812"/>
    <n v="0.8"/>
    <n v="0.98"/>
  </r>
  <r>
    <x v="1"/>
    <x v="0"/>
    <x v="2"/>
    <s v="Caffe Italiano"/>
    <s v="|15/15/15|"/>
    <n v="8220"/>
    <n v="0.71"/>
    <n v="1.17"/>
  </r>
  <r>
    <x v="1"/>
    <x v="0"/>
    <x v="2"/>
    <s v="Caffe Italiano"/>
    <s v="|15/15/16|"/>
    <n v="9096"/>
    <n v="0.7"/>
    <n v="1.02"/>
  </r>
  <r>
    <x v="1"/>
    <x v="0"/>
    <x v="2"/>
    <s v="Caffe Italiano"/>
    <s v="|15/15/17|"/>
    <n v="7560"/>
    <n v="0.76"/>
    <n v="0.91"/>
  </r>
  <r>
    <x v="1"/>
    <x v="0"/>
    <x v="2"/>
    <s v="Caffe Italiano"/>
    <s v="|15/15/18|"/>
    <n v="6720"/>
    <n v="0.68"/>
    <n v="1.1299999999999999"/>
  </r>
  <r>
    <x v="1"/>
    <x v="0"/>
    <x v="2"/>
    <s v="Caffe Italiano"/>
    <s v="|15/15/19|"/>
    <n v="8016"/>
    <n v="0.92"/>
    <n v="1.02"/>
  </r>
  <r>
    <x v="1"/>
    <x v="0"/>
    <x v="2"/>
    <s v="Caffe Italiano"/>
    <s v="|15/15/20|"/>
    <n v="9252"/>
    <n v="0.92"/>
    <n v="1.2"/>
  </r>
  <r>
    <x v="1"/>
    <x v="0"/>
    <x v="2"/>
    <s v="Caffe Italiano"/>
    <s v="|15/15/21|"/>
    <n v="5016"/>
    <n v="0.9"/>
    <n v="1.0900000000000001"/>
  </r>
  <r>
    <x v="1"/>
    <x v="0"/>
    <x v="2"/>
    <s v="Caffe Italiano"/>
    <s v="|15/15/22|"/>
    <n v="9168"/>
    <n v="0.79"/>
    <n v="1.03"/>
  </r>
  <r>
    <x v="1"/>
    <x v="0"/>
    <x v="2"/>
    <s v="Caffe Italiano"/>
    <s v="|15/15/23|"/>
    <n v="5220"/>
    <n v="0.64"/>
    <n v="1.19"/>
  </r>
  <r>
    <x v="1"/>
    <x v="0"/>
    <x v="2"/>
    <s v="Caffe Italiano"/>
    <s v="|15/15/24|"/>
    <n v="9012"/>
    <n v="0.7"/>
    <n v="0.95"/>
  </r>
  <r>
    <x v="1"/>
    <x v="0"/>
    <x v="2"/>
    <s v="Caffe Italiano"/>
    <s v="|15/15/25|"/>
    <n v="6192"/>
    <n v="1.19"/>
    <n v="1.1599999999999999"/>
  </r>
  <r>
    <x v="1"/>
    <x v="0"/>
    <x v="2"/>
    <s v="Caffe Italiano"/>
    <s v="|15/15/26|"/>
    <n v="6636"/>
    <n v="0.43"/>
    <n v="0.92"/>
  </r>
  <r>
    <x v="1"/>
    <x v="0"/>
    <x v="2"/>
    <s v="Caffe Italiano"/>
    <s v="|15/15/27|"/>
    <n v="8676"/>
    <n v="0.69"/>
    <n v="1.0900000000000001"/>
  </r>
  <r>
    <x v="1"/>
    <x v="0"/>
    <x v="2"/>
    <s v="Caffe Italiano"/>
    <s v="|15/15/28|"/>
    <n v="7476"/>
    <n v="1.03"/>
    <n v="1.0900000000000001"/>
  </r>
  <r>
    <x v="1"/>
    <x v="0"/>
    <x v="2"/>
    <s v="Caffe Italiano"/>
    <s v="|15/15/29|"/>
    <n v="5688"/>
    <n v="0.91"/>
    <n v="0.92"/>
  </r>
  <r>
    <x v="1"/>
    <x v="0"/>
    <x v="2"/>
    <s v="Caffe Italiano"/>
    <s v="|15/15/30|"/>
    <n v="6504"/>
    <n v="0.82"/>
    <n v="0.93"/>
  </r>
  <r>
    <x v="1"/>
    <x v="0"/>
    <x v="2"/>
    <s v="Caffe Italiano"/>
    <s v="|15/15/31|"/>
    <n v="7164"/>
    <n v="0.45"/>
    <n v="1.19"/>
  </r>
  <r>
    <x v="1"/>
    <x v="0"/>
    <x v="2"/>
    <s v="Caffe Italiano"/>
    <s v="|15/15/32|"/>
    <n v="5772"/>
    <n v="1.07"/>
    <n v="1.07"/>
  </r>
  <r>
    <x v="1"/>
    <x v="0"/>
    <x v="2"/>
    <s v="Caffe Italiano"/>
    <s v="|15/15/40|"/>
    <n v="7224"/>
    <n v="0.43"/>
    <n v="1.17"/>
  </r>
  <r>
    <x v="1"/>
    <x v="0"/>
    <x v="2"/>
    <s v="Caffe Italiano"/>
    <s v="|15/15/41|"/>
    <n v="6684"/>
    <n v="0.43"/>
    <n v="0.99"/>
  </r>
  <r>
    <x v="1"/>
    <x v="0"/>
    <x v="2"/>
    <s v="Caffe Italiano"/>
    <s v="|15/15/42|"/>
    <n v="4956"/>
    <n v="0.73"/>
    <n v="1.01"/>
  </r>
  <r>
    <x v="1"/>
    <x v="0"/>
    <x v="2"/>
    <s v="Caffe Italiano"/>
    <s v="|15/15/43|"/>
    <n v="9516"/>
    <n v="0.89"/>
    <n v="0.93"/>
  </r>
  <r>
    <x v="1"/>
    <x v="0"/>
    <x v="2"/>
    <s v="Caffe Italiano"/>
    <s v="|15/15/44|"/>
    <n v="6768"/>
    <n v="0.92"/>
    <n v="1.1100000000000001"/>
  </r>
  <r>
    <x v="1"/>
    <x v="0"/>
    <x v="2"/>
    <s v="Caffe Italiano"/>
    <s v="|15/15/45|"/>
    <n v="8316"/>
    <n v="0.98"/>
    <n v="0.93"/>
  </r>
  <r>
    <x v="1"/>
    <x v="0"/>
    <x v="2"/>
    <s v="Caffe Italiano"/>
    <s v="|15/15/46|"/>
    <n v="8772"/>
    <n v="1.04"/>
    <n v="0.92"/>
  </r>
  <r>
    <x v="1"/>
    <x v="0"/>
    <x v="2"/>
    <s v="Caffe Italiano"/>
    <s v="|15/15/47|"/>
    <n v="5136"/>
    <n v="0.52"/>
    <n v="1.04"/>
  </r>
  <r>
    <x v="1"/>
    <x v="0"/>
    <x v="2"/>
    <s v="Caffe Italiano"/>
    <s v="|15/15/48|"/>
    <n v="5568"/>
    <n v="1.1499999999999999"/>
    <n v="1.08"/>
  </r>
  <r>
    <x v="1"/>
    <x v="0"/>
    <x v="2"/>
    <s v="Caffe Italiano"/>
    <s v="|15/15/49|"/>
    <n v="6624"/>
    <n v="0.54"/>
    <n v="1.0900000000000001"/>
  </r>
  <r>
    <x v="1"/>
    <x v="0"/>
    <x v="2"/>
    <s v="Caffe Italiano"/>
    <s v="|15/15/60|"/>
    <n v="6660"/>
    <n v="0.64"/>
    <n v="0.98"/>
  </r>
  <r>
    <x v="1"/>
    <x v="0"/>
    <x v="2"/>
    <s v="Caffe Italiano"/>
    <s v="|15/15/61|"/>
    <n v="8880"/>
    <n v="1.17"/>
    <n v="0.91"/>
  </r>
  <r>
    <x v="1"/>
    <x v="0"/>
    <x v="2"/>
    <s v="Caffe Italiano"/>
    <s v="|15/15/62|"/>
    <n v="7020"/>
    <n v="1.06"/>
    <n v="1.0900000000000001"/>
  </r>
  <r>
    <x v="1"/>
    <x v="0"/>
    <x v="2"/>
    <s v="Caffe Italiano"/>
    <s v="|15/15/63|"/>
    <n v="7752"/>
    <n v="1.07"/>
    <n v="1.06"/>
  </r>
  <r>
    <x v="1"/>
    <x v="0"/>
    <x v="2"/>
    <s v="Caffe Italiano"/>
    <s v="|15/15/64|"/>
    <n v="8004"/>
    <n v="1.1200000000000001"/>
    <n v="1.03"/>
  </r>
  <r>
    <x v="1"/>
    <x v="0"/>
    <x v="2"/>
    <s v="Caffe Italiano"/>
    <s v="|15/15/65|"/>
    <n v="4992"/>
    <n v="0.42"/>
    <n v="0.98"/>
  </r>
  <r>
    <x v="1"/>
    <x v="0"/>
    <x v="2"/>
    <s v="Caffe Italiano"/>
    <s v="|15/15/66|"/>
    <n v="5640"/>
    <n v="1.19"/>
    <n v="1.18"/>
  </r>
  <r>
    <x v="1"/>
    <x v="0"/>
    <x v="2"/>
    <s v="Caffe Italiano"/>
    <s v="|15/15/67|"/>
    <n v="5364"/>
    <n v="0.88"/>
    <n v="1.01"/>
  </r>
  <r>
    <x v="1"/>
    <x v="0"/>
    <x v="2"/>
    <s v="Caffe Italiano"/>
    <s v="|15/15/69|"/>
    <n v="9492"/>
    <n v="0.41"/>
    <n v="1.0900000000000001"/>
  </r>
  <r>
    <x v="1"/>
    <x v="0"/>
    <x v="2"/>
    <s v="Caffe Italiano"/>
    <s v="|15/16/01|"/>
    <n v="5484"/>
    <n v="0.45"/>
    <n v="1.19"/>
  </r>
  <r>
    <x v="1"/>
    <x v="0"/>
    <x v="2"/>
    <s v="Caffe Italiano"/>
    <s v="|15/16/02|"/>
    <n v="5916"/>
    <n v="1.05"/>
    <n v="1"/>
  </r>
  <r>
    <x v="1"/>
    <x v="0"/>
    <x v="2"/>
    <s v="Caffe Italiano"/>
    <s v="|15/16/03|"/>
    <n v="7692"/>
    <n v="0.88"/>
    <n v="1.17"/>
  </r>
  <r>
    <x v="1"/>
    <x v="0"/>
    <x v="2"/>
    <s v="Caffe Italiano"/>
    <s v="|15/16/04|"/>
    <n v="4968"/>
    <n v="0.92"/>
    <n v="1.02"/>
  </r>
  <r>
    <x v="1"/>
    <x v="0"/>
    <x v="2"/>
    <s v="Caffe Italiano"/>
    <s v="|15/16/05|"/>
    <n v="8748"/>
    <n v="0.5"/>
    <n v="1.08"/>
  </r>
  <r>
    <x v="1"/>
    <x v="0"/>
    <x v="2"/>
    <s v="Caffe Italiano"/>
    <s v="|15/16/06|"/>
    <n v="6708"/>
    <n v="0.53"/>
    <n v="1.1100000000000001"/>
  </r>
  <r>
    <x v="1"/>
    <x v="0"/>
    <x v="2"/>
    <s v="Caffe Italiano"/>
    <s v="|15/16/07|"/>
    <n v="8448"/>
    <n v="0.53"/>
    <n v="1.05"/>
  </r>
  <r>
    <x v="1"/>
    <x v="0"/>
    <x v="2"/>
    <s v="Caffe Italiano"/>
    <s v="|15/16/08|"/>
    <n v="4932"/>
    <n v="0.47"/>
    <n v="0.97"/>
  </r>
  <r>
    <x v="1"/>
    <x v="0"/>
    <x v="2"/>
    <s v="Caffe Italiano"/>
    <s v="|15/16/09|"/>
    <n v="9528"/>
    <n v="0.79"/>
    <n v="1.1200000000000001"/>
  </r>
  <r>
    <x v="1"/>
    <x v="0"/>
    <x v="2"/>
    <s v="Caffe Italiano"/>
    <s v="|15/16/09a|"/>
    <n v="6516"/>
    <n v="1.05"/>
    <n v="1.1599999999999999"/>
  </r>
  <r>
    <x v="1"/>
    <x v="0"/>
    <x v="2"/>
    <s v="Caffe Italiano"/>
    <s v="|15/16/10|"/>
    <n v="5664"/>
    <n v="0.7"/>
    <n v="1.18"/>
  </r>
  <r>
    <x v="1"/>
    <x v="0"/>
    <x v="2"/>
    <s v="Caffe Italiano"/>
    <s v="|15/16/11|"/>
    <n v="8808"/>
    <n v="0.55000000000000004"/>
    <n v="1.1000000000000001"/>
  </r>
  <r>
    <x v="1"/>
    <x v="0"/>
    <x v="5"/>
    <s v="Dole"/>
    <s v="|17/01/01|"/>
    <n v="1284"/>
    <n v="1.22"/>
    <n v="1.69"/>
  </r>
  <r>
    <x v="1"/>
    <x v="0"/>
    <x v="5"/>
    <s v="Dole"/>
    <s v="|17/01/02|"/>
    <n v="780"/>
    <n v="1.2"/>
    <n v="1.62"/>
  </r>
  <r>
    <x v="1"/>
    <x v="0"/>
    <x v="5"/>
    <s v="Dole"/>
    <s v="|17/01/03|"/>
    <n v="732"/>
    <n v="1.29"/>
    <n v="1.6"/>
  </r>
  <r>
    <x v="1"/>
    <x v="0"/>
    <x v="5"/>
    <s v="Dole"/>
    <s v="|17/01/04|"/>
    <n v="1092"/>
    <n v="1.28"/>
    <n v="1.87"/>
  </r>
  <r>
    <x v="1"/>
    <x v="0"/>
    <x v="5"/>
    <s v="Dole"/>
    <s v="|17/01/05|"/>
    <n v="648"/>
    <n v="1.28"/>
    <n v="1.78"/>
  </r>
  <r>
    <x v="1"/>
    <x v="0"/>
    <x v="5"/>
    <s v="Dole"/>
    <s v="|17/01/06|"/>
    <n v="1152"/>
    <n v="1.21"/>
    <n v="1.68"/>
  </r>
  <r>
    <x v="1"/>
    <x v="0"/>
    <x v="5"/>
    <s v="Dole"/>
    <s v="|17/01/07|"/>
    <n v="948"/>
    <n v="1.4"/>
    <n v="1.83"/>
  </r>
  <r>
    <x v="1"/>
    <x v="0"/>
    <x v="5"/>
    <s v="Dole"/>
    <s v="|17/01/08|"/>
    <n v="804"/>
    <n v="1.45"/>
    <n v="1.68"/>
  </r>
  <r>
    <x v="1"/>
    <x v="0"/>
    <x v="5"/>
    <s v="Dole"/>
    <s v="|17/01/09|"/>
    <n v="1224"/>
    <n v="1.35"/>
    <n v="1.63"/>
  </r>
  <r>
    <x v="1"/>
    <x v="0"/>
    <x v="5"/>
    <s v="Dole"/>
    <s v="|17/01/10|"/>
    <n v="984"/>
    <n v="1.37"/>
    <n v="1.6"/>
  </r>
  <r>
    <x v="1"/>
    <x v="0"/>
    <x v="5"/>
    <s v="Dole"/>
    <s v="|17/01/11|"/>
    <n v="576"/>
    <n v="1.39"/>
    <n v="1.62"/>
  </r>
  <r>
    <x v="1"/>
    <x v="0"/>
    <x v="5"/>
    <s v="Dole"/>
    <s v="|17/01/13|"/>
    <n v="1320"/>
    <n v="1.48"/>
    <n v="1.61"/>
  </r>
  <r>
    <x v="1"/>
    <x v="0"/>
    <x v="5"/>
    <s v="Dole"/>
    <s v="|17/01/14|"/>
    <n v="744"/>
    <n v="1.37"/>
    <n v="1.6"/>
  </r>
  <r>
    <x v="1"/>
    <x v="0"/>
    <x v="5"/>
    <s v="Dole"/>
    <s v="|17/01/15|"/>
    <n v="708"/>
    <n v="1.1399999999999999"/>
    <n v="1.79"/>
  </r>
  <r>
    <x v="1"/>
    <x v="0"/>
    <x v="10"/>
    <s v="Dole"/>
    <s v="|17/01/16|"/>
    <n v="516"/>
    <n v="4.21"/>
    <n v="5.7"/>
  </r>
  <r>
    <x v="1"/>
    <x v="0"/>
    <x v="10"/>
    <s v="Dole"/>
    <s v="|17/01/17|"/>
    <n v="384"/>
    <n v="4"/>
    <n v="6.48"/>
  </r>
  <r>
    <x v="1"/>
    <x v="0"/>
    <x v="10"/>
    <s v="Dole"/>
    <s v="|17/01/19|"/>
    <n v="408"/>
    <n v="4.4000000000000004"/>
    <n v="5.41"/>
  </r>
  <r>
    <x v="1"/>
    <x v="0"/>
    <x v="10"/>
    <s v="Dole"/>
    <s v="|17/01/18|"/>
    <n v="384"/>
    <n v="3.92"/>
    <n v="5.0999999999999996"/>
  </r>
  <r>
    <x v="1"/>
    <x v="0"/>
    <x v="10"/>
    <s v="Dole"/>
    <s v="|17/01/16s|"/>
    <n v="468"/>
    <n v="3.77"/>
    <n v="5.67"/>
  </r>
  <r>
    <x v="1"/>
    <x v="0"/>
    <x v="10"/>
    <s v="Dole"/>
    <s v="|17/01/17s|"/>
    <n v="504"/>
    <n v="4.84"/>
    <n v="5.46"/>
  </r>
  <r>
    <x v="1"/>
    <x v="0"/>
    <x v="10"/>
    <s v="Dole"/>
    <s v="|17/01/18s|"/>
    <n v="372"/>
    <n v="4"/>
    <n v="5.95"/>
  </r>
  <r>
    <x v="1"/>
    <x v="0"/>
    <x v="5"/>
    <s v="Dole"/>
    <s v="|17/01/20|"/>
    <n v="1032"/>
    <n v="1.36"/>
    <n v="1.64"/>
  </r>
  <r>
    <x v="1"/>
    <x v="0"/>
    <x v="4"/>
    <s v="Kimberley Clark"/>
    <s v="|61/01/01|"/>
    <n v="336"/>
    <n v="4.6900000000000004"/>
    <n v="5.12"/>
  </r>
  <r>
    <x v="1"/>
    <x v="0"/>
    <x v="4"/>
    <s v="Kimberley Clark"/>
    <s v="|61/01/02|"/>
    <n v="336"/>
    <n v="4.05"/>
    <n v="5.26"/>
  </r>
  <r>
    <x v="1"/>
    <x v="0"/>
    <x v="4"/>
    <s v="Kimberley Clark"/>
    <s v="|61/01/03|"/>
    <n v="624"/>
    <n v="4.0999999999999996"/>
    <n v="5.05"/>
  </r>
  <r>
    <x v="1"/>
    <x v="0"/>
    <x v="4"/>
    <s v="Kimberley Clark"/>
    <s v="|61/01/04|"/>
    <n v="324"/>
    <n v="4.7300000000000004"/>
    <n v="5.38"/>
  </r>
  <r>
    <x v="1"/>
    <x v="0"/>
    <x v="4"/>
    <s v="Kimberley Clark"/>
    <s v="|61/01/05|"/>
    <n v="528"/>
    <n v="5"/>
    <n v="5.26"/>
  </r>
  <r>
    <x v="1"/>
    <x v="0"/>
    <x v="4"/>
    <s v="Kimberley Clark"/>
    <s v="|61/01/06|"/>
    <n v="276"/>
    <n v="4.29"/>
    <n v="5.39"/>
  </r>
  <r>
    <x v="1"/>
    <x v="0"/>
    <x v="4"/>
    <s v="Kimberley Clark"/>
    <s v="|61/01/07|"/>
    <n v="336"/>
    <n v="4.17"/>
    <n v="5.28"/>
  </r>
  <r>
    <x v="1"/>
    <x v="0"/>
    <x v="4"/>
    <s v="Kimberley Clark"/>
    <s v="|61/01/08|"/>
    <n v="384"/>
    <n v="4.18"/>
    <n v="5.21"/>
  </r>
  <r>
    <x v="1"/>
    <x v="0"/>
    <x v="4"/>
    <s v="Kimberley Clark"/>
    <s v="|61/01/09|"/>
    <n v="684"/>
    <n v="4.67"/>
    <n v="5.28"/>
  </r>
  <r>
    <x v="1"/>
    <x v="0"/>
    <x v="4"/>
    <s v="Kimberley Clark"/>
    <s v="|61/01/10|"/>
    <n v="720"/>
    <n v="4.78"/>
    <n v="5.05"/>
  </r>
  <r>
    <x v="1"/>
    <x v="0"/>
    <x v="4"/>
    <s v="Kimberley Clark"/>
    <s v="|61/01/11|"/>
    <n v="432"/>
    <n v="4.79"/>
    <n v="5.05"/>
  </r>
  <r>
    <x v="1"/>
    <x v="0"/>
    <x v="4"/>
    <s v="Kimberley Clark"/>
    <s v="|61/01/12|"/>
    <n v="276"/>
    <n v="4.82"/>
    <n v="5.28"/>
  </r>
  <r>
    <x v="1"/>
    <x v="0"/>
    <x v="4"/>
    <s v="Kimberley Clark"/>
    <s v="|61/01/13|"/>
    <n v="252"/>
    <n v="4.9000000000000004"/>
    <n v="5"/>
  </r>
  <r>
    <x v="1"/>
    <x v="0"/>
    <x v="4"/>
    <s v="Kimberley Clark"/>
    <s v="|61/01/14|"/>
    <n v="276"/>
    <n v="4.47"/>
    <n v="5.25"/>
  </r>
  <r>
    <x v="1"/>
    <x v="0"/>
    <x v="4"/>
    <s v="Kimberley Clark"/>
    <s v="|61/01/15|"/>
    <n v="312"/>
    <n v="4.24"/>
    <n v="5.32"/>
  </r>
  <r>
    <x v="1"/>
    <x v="0"/>
    <x v="4"/>
    <s v="Kimberley Clark"/>
    <s v="|61/01/16|"/>
    <n v="384"/>
    <n v="4.88"/>
    <n v="5.31"/>
  </r>
  <r>
    <x v="1"/>
    <x v="0"/>
    <x v="4"/>
    <s v="Kimberley Clark"/>
    <s v="|61/01/17|"/>
    <n v="372"/>
    <n v="4.9000000000000004"/>
    <n v="5.23"/>
  </r>
  <r>
    <x v="1"/>
    <x v="0"/>
    <x v="4"/>
    <s v="Kimberley Clark"/>
    <s v="|61/01/18|"/>
    <n v="324"/>
    <n v="4.6399999999999997"/>
    <n v="5.35"/>
  </r>
  <r>
    <x v="1"/>
    <x v="0"/>
    <x v="4"/>
    <s v="Kimberley Clark"/>
    <s v="|61/01/19|"/>
    <n v="552"/>
    <n v="4.68"/>
    <n v="5.1100000000000003"/>
  </r>
  <r>
    <x v="1"/>
    <x v="0"/>
    <x v="4"/>
    <s v="Kimberley Clark"/>
    <s v="|61/01/20|"/>
    <n v="720"/>
    <n v="4.9400000000000004"/>
    <n v="5.15"/>
  </r>
  <r>
    <x v="1"/>
    <x v="0"/>
    <x v="4"/>
    <s v="Kimberley Clark"/>
    <s v="|61/01/21|"/>
    <n v="300"/>
    <n v="4.1900000000000004"/>
    <n v="5.3"/>
  </r>
  <r>
    <x v="1"/>
    <x v="0"/>
    <x v="4"/>
    <s v="Kimberley Clark"/>
    <s v="|61/01/22|"/>
    <n v="432"/>
    <n v="4.83"/>
    <n v="5.14"/>
  </r>
  <r>
    <x v="1"/>
    <x v="0"/>
    <x v="4"/>
    <s v="Kimberley Clark"/>
    <s v="|61/01/23|"/>
    <n v="336"/>
    <n v="4.66"/>
    <n v="5.13"/>
  </r>
  <r>
    <x v="1"/>
    <x v="0"/>
    <x v="4"/>
    <s v="Kimberley Clark"/>
    <s v="|61/01/24|"/>
    <n v="552"/>
    <n v="4.32"/>
    <n v="5.38"/>
  </r>
  <r>
    <x v="1"/>
    <x v="0"/>
    <x v="4"/>
    <s v="Kimberley Clark"/>
    <s v="|61/01/25|"/>
    <n v="612"/>
    <n v="4.53"/>
    <n v="5.3"/>
  </r>
  <r>
    <x v="1"/>
    <x v="0"/>
    <x v="4"/>
    <s v="Kimberley Clark"/>
    <s v="|61/01/26|"/>
    <n v="264"/>
    <n v="4.16"/>
    <n v="5.29"/>
  </r>
  <r>
    <x v="1"/>
    <x v="0"/>
    <x v="4"/>
    <s v="Kimberley Clark"/>
    <s v="|61/01/27|"/>
    <n v="432"/>
    <n v="4.83"/>
    <n v="5.08"/>
  </r>
  <r>
    <x v="1"/>
    <x v="0"/>
    <x v="4"/>
    <s v="Kimberley Clark"/>
    <s v="|61/01/28|"/>
    <n v="624"/>
    <n v="4.0599999999999996"/>
    <n v="5"/>
  </r>
  <r>
    <x v="1"/>
    <x v="0"/>
    <x v="4"/>
    <s v="Kimberley Clark"/>
    <s v="|61/01/29|"/>
    <n v="288"/>
    <n v="4.93"/>
    <n v="5.3"/>
  </r>
  <r>
    <x v="1"/>
    <x v="0"/>
    <x v="4"/>
    <s v="Kimberley Clark"/>
    <s v="|61/01/30|"/>
    <n v="636"/>
    <n v="4.53"/>
    <n v="5.01"/>
  </r>
  <r>
    <x v="1"/>
    <x v="0"/>
    <x v="4"/>
    <s v="Kimberley Clark"/>
    <s v="|61/01/31|"/>
    <n v="420"/>
    <n v="4.42"/>
    <n v="5.21"/>
  </r>
  <r>
    <x v="1"/>
    <x v="0"/>
    <x v="4"/>
    <s v="Kimberley Clark"/>
    <s v="|61/01/32|"/>
    <n v="528"/>
    <n v="4.97"/>
    <n v="5.19"/>
  </r>
  <r>
    <x v="1"/>
    <x v="0"/>
    <x v="4"/>
    <s v="Kimberley Clark"/>
    <s v="|61/01/33|"/>
    <n v="420"/>
    <n v="4.34"/>
    <n v="5.4"/>
  </r>
  <r>
    <x v="1"/>
    <x v="0"/>
    <x v="4"/>
    <s v="Kimberley Clark"/>
    <s v="|61/01/34|"/>
    <n v="252"/>
    <n v="4.41"/>
    <n v="5.33"/>
  </r>
  <r>
    <x v="1"/>
    <x v="0"/>
    <x v="4"/>
    <s v="Kimberley Clark"/>
    <s v="|61/01/35|"/>
    <n v="672"/>
    <n v="4.3899999999999997"/>
    <n v="5.03"/>
  </r>
  <r>
    <x v="1"/>
    <x v="0"/>
    <x v="4"/>
    <s v="Kimberley Clark"/>
    <s v="|61/01/36|"/>
    <n v="396"/>
    <n v="4.82"/>
    <n v="5.14"/>
  </r>
  <r>
    <x v="1"/>
    <x v="0"/>
    <x v="4"/>
    <s v="Kimberley Clark"/>
    <s v="|61/01/37|"/>
    <n v="420"/>
    <n v="4.45"/>
    <n v="5.0999999999999996"/>
  </r>
  <r>
    <x v="1"/>
    <x v="0"/>
    <x v="4"/>
    <s v="Kimberley Clark"/>
    <s v="|61/01/38|"/>
    <n v="276"/>
    <n v="4.63"/>
    <n v="5.1100000000000003"/>
  </r>
  <r>
    <x v="1"/>
    <x v="0"/>
    <x v="4"/>
    <s v="Kimberley Clark"/>
    <s v="|61/01/39|"/>
    <n v="456"/>
    <n v="4.07"/>
    <n v="5.37"/>
  </r>
  <r>
    <x v="1"/>
    <x v="0"/>
    <x v="4"/>
    <s v="Kimberley Clark"/>
    <s v="|61/01/40|"/>
    <n v="372"/>
    <n v="4.13"/>
    <n v="5.08"/>
  </r>
  <r>
    <x v="1"/>
    <x v="0"/>
    <x v="4"/>
    <s v="Kimberley Clark"/>
    <s v="|61/01/41|"/>
    <n v="264"/>
    <n v="4.5199999999999996"/>
    <n v="5.01"/>
  </r>
  <r>
    <x v="1"/>
    <x v="0"/>
    <x v="4"/>
    <s v="Kimberley Clark"/>
    <s v="|61/01/42|"/>
    <n v="612"/>
    <n v="4.43"/>
    <n v="5.31"/>
  </r>
  <r>
    <x v="1"/>
    <x v="0"/>
    <x v="4"/>
    <s v="Kimberley Clark"/>
    <s v="|61/01/43|"/>
    <n v="708"/>
    <n v="4.7"/>
    <n v="5.1100000000000003"/>
  </r>
  <r>
    <x v="1"/>
    <x v="0"/>
    <x v="4"/>
    <s v="Kimberley Clark"/>
    <s v="|61/01/44|"/>
    <n v="516"/>
    <n v="4.55"/>
    <n v="5.4"/>
  </r>
  <r>
    <x v="1"/>
    <x v="0"/>
    <x v="4"/>
    <s v="Kimberley Clark"/>
    <s v="|61/01/45|"/>
    <n v="648"/>
    <n v="4.28"/>
    <n v="5.14"/>
  </r>
  <r>
    <x v="1"/>
    <x v="0"/>
    <x v="4"/>
    <s v="Kimberley Clark"/>
    <s v="|61/01/46|"/>
    <n v="396"/>
    <n v="4.88"/>
    <n v="5.36"/>
  </r>
  <r>
    <x v="1"/>
    <x v="0"/>
    <x v="4"/>
    <s v="Kimberley Clark"/>
    <s v="|61/01/47|"/>
    <n v="708"/>
    <n v="4.0599999999999996"/>
    <n v="5.32"/>
  </r>
  <r>
    <x v="1"/>
    <x v="0"/>
    <x v="4"/>
    <s v="Kimberley Clark"/>
    <s v="|61/01/48|"/>
    <n v="504"/>
    <n v="4.9800000000000004"/>
    <n v="5.37"/>
  </r>
  <r>
    <x v="1"/>
    <x v="0"/>
    <x v="4"/>
    <s v="Kimberley Clark"/>
    <s v="|61/01/49|"/>
    <n v="552"/>
    <n v="4.99"/>
    <n v="5.03"/>
  </r>
  <r>
    <x v="1"/>
    <x v="0"/>
    <x v="4"/>
    <s v="Kimberley Clark"/>
    <s v="|61/01/50|"/>
    <n v="264"/>
    <n v="4.0199999999999996"/>
    <n v="5.0999999999999996"/>
  </r>
  <r>
    <x v="1"/>
    <x v="0"/>
    <x v="4"/>
    <s v="Kimberley Clark"/>
    <s v="|61/01/51|"/>
    <n v="276"/>
    <n v="4.32"/>
    <n v="5.25"/>
  </r>
  <r>
    <x v="1"/>
    <x v="0"/>
    <x v="4"/>
    <s v="Kimberley Clark"/>
    <s v="|61/01/52|"/>
    <n v="504"/>
    <n v="4.24"/>
    <n v="5.25"/>
  </r>
  <r>
    <x v="1"/>
    <x v="0"/>
    <x v="4"/>
    <s v="Kimberley Clark"/>
    <s v="|61/01/53|"/>
    <n v="516"/>
    <n v="4.34"/>
    <n v="5.26"/>
  </r>
  <r>
    <x v="1"/>
    <x v="0"/>
    <x v="4"/>
    <s v="Kimberley Clark"/>
    <s v="|61/01/54|"/>
    <n v="372"/>
    <n v="4.4400000000000004"/>
    <n v="5.31"/>
  </r>
  <r>
    <x v="1"/>
    <x v="0"/>
    <x v="4"/>
    <s v="Kimberley Clark"/>
    <s v="|61/01/55|"/>
    <n v="636"/>
    <n v="4.95"/>
    <n v="5.27"/>
  </r>
  <r>
    <x v="1"/>
    <x v="0"/>
    <x v="4"/>
    <s v="Kimberley Clark"/>
    <s v="|61/01/56|"/>
    <n v="480"/>
    <n v="4.71"/>
    <n v="5.21"/>
  </r>
  <r>
    <x v="1"/>
    <x v="0"/>
    <x v="4"/>
    <s v="Kimberley Clark"/>
    <s v="|61/01/57|"/>
    <n v="492"/>
    <n v="4.08"/>
    <n v="5.38"/>
  </r>
  <r>
    <x v="1"/>
    <x v="0"/>
    <x v="4"/>
    <s v="Kimberley Clark"/>
    <s v="|61/01/58|"/>
    <n v="516"/>
    <n v="4.25"/>
    <n v="5.05"/>
  </r>
  <r>
    <x v="1"/>
    <x v="0"/>
    <x v="4"/>
    <s v="Kimberley Clark"/>
    <s v="|61/01/59|"/>
    <n v="432"/>
    <n v="4.07"/>
    <n v="5.34"/>
  </r>
  <r>
    <x v="1"/>
    <x v="0"/>
    <x v="4"/>
    <s v="Kimberley Clark"/>
    <s v="|61/01/60|"/>
    <n v="336"/>
    <n v="4.21"/>
    <n v="5.29"/>
  </r>
  <r>
    <x v="1"/>
    <x v="0"/>
    <x v="4"/>
    <s v="Kimberley Clark"/>
    <s v="|61/01/61|"/>
    <n v="360"/>
    <n v="4.74"/>
    <n v="5.17"/>
  </r>
  <r>
    <x v="1"/>
    <x v="0"/>
    <x v="4"/>
    <s v="Kimberley Clark"/>
    <s v="|61/01/62|"/>
    <n v="336"/>
    <n v="4.1399999999999997"/>
    <n v="5.19"/>
  </r>
  <r>
    <x v="1"/>
    <x v="0"/>
    <x v="4"/>
    <s v="Kimberley Clark"/>
    <s v="|61/01/63|"/>
    <n v="348"/>
    <n v="4.17"/>
    <n v="5.35"/>
  </r>
  <r>
    <x v="1"/>
    <x v="0"/>
    <x v="4"/>
    <s v="Kimberley Clark"/>
    <s v="|61/01/64|"/>
    <n v="540"/>
    <n v="4.6500000000000004"/>
    <n v="5.28"/>
  </r>
  <r>
    <x v="1"/>
    <x v="0"/>
    <x v="4"/>
    <s v="Kimberley Clark"/>
    <s v="|61/01/65|"/>
    <n v="672"/>
    <n v="4.13"/>
    <n v="5.01"/>
  </r>
  <r>
    <x v="1"/>
    <x v="0"/>
    <x v="4"/>
    <s v="Kimberley Clark"/>
    <s v="|61/01/66|"/>
    <n v="492"/>
    <n v="4.6399999999999997"/>
    <n v="5.28"/>
  </r>
  <r>
    <x v="1"/>
    <x v="0"/>
    <x v="4"/>
    <s v="Kimberley Clark"/>
    <s v="|61/01/67|"/>
    <n v="324"/>
    <n v="4.16"/>
    <n v="5.35"/>
  </r>
  <r>
    <x v="1"/>
    <x v="0"/>
    <x v="4"/>
    <s v="Kimberley Clark"/>
    <s v="|61/01/68|"/>
    <n v="264"/>
    <n v="4.1900000000000004"/>
    <n v="5.29"/>
  </r>
  <r>
    <x v="1"/>
    <x v="0"/>
    <x v="4"/>
    <s v="Kimberley Clark"/>
    <s v="|61/01/69|"/>
    <n v="384"/>
    <n v="4.09"/>
    <n v="5.0599999999999996"/>
  </r>
  <r>
    <x v="1"/>
    <x v="0"/>
    <x v="4"/>
    <s v="Kimberley Clark"/>
    <s v="|61/01/70|"/>
    <n v="288"/>
    <n v="4.79"/>
    <n v="5.3"/>
  </r>
  <r>
    <x v="1"/>
    <x v="0"/>
    <x v="4"/>
    <s v="Kimberley Clark"/>
    <s v="|61/01/71|"/>
    <n v="432"/>
    <n v="4.99"/>
    <n v="5.31"/>
  </r>
  <r>
    <x v="1"/>
    <x v="0"/>
    <x v="4"/>
    <s v="Kimberley Clark"/>
    <s v="|61/01/72*|"/>
    <n v="312"/>
    <n v="4.3"/>
    <n v="5.25"/>
  </r>
  <r>
    <x v="1"/>
    <x v="0"/>
    <x v="4"/>
    <s v="Kimberley Clark"/>
    <s v="|61/01/75|"/>
    <n v="276"/>
    <n v="4.96"/>
    <n v="5.03"/>
  </r>
  <r>
    <x v="1"/>
    <x v="0"/>
    <x v="4"/>
    <s v="Kimberley Clark"/>
    <s v="|61/01/76|"/>
    <n v="480"/>
    <n v="4.6100000000000003"/>
    <n v="5.3"/>
  </r>
  <r>
    <x v="1"/>
    <x v="0"/>
    <x v="4"/>
    <s v="Kimberley Clark"/>
    <s v="|61/01/77|"/>
    <n v="648"/>
    <n v="4.51"/>
    <n v="5.29"/>
  </r>
  <r>
    <x v="1"/>
    <x v="0"/>
    <x v="3"/>
    <s v="Salvadori"/>
    <s v="|26/02/01|"/>
    <n v="108"/>
    <n v="1.2"/>
    <n v="1.37"/>
  </r>
  <r>
    <x v="1"/>
    <x v="0"/>
    <x v="3"/>
    <s v="Salvadori"/>
    <s v="|26/02/02|"/>
    <n v="120"/>
    <n v="1.1000000000000001"/>
    <n v="1.2"/>
  </r>
  <r>
    <x v="1"/>
    <x v="0"/>
    <x v="3"/>
    <s v="Salvadori"/>
    <s v="|26/02/03|"/>
    <n v="132"/>
    <n v="1.18"/>
    <n v="1.28"/>
  </r>
  <r>
    <x v="1"/>
    <x v="0"/>
    <x v="3"/>
    <s v="Salvadori"/>
    <s v="|26/02/04|"/>
    <n v="216"/>
    <n v="1.19"/>
    <n v="1.22"/>
  </r>
  <r>
    <x v="1"/>
    <x v="0"/>
    <x v="3"/>
    <s v="Salvadori"/>
    <s v="|26/02/05|"/>
    <n v="180"/>
    <n v="1.04"/>
    <n v="1.35"/>
  </r>
  <r>
    <x v="1"/>
    <x v="0"/>
    <x v="3"/>
    <s v="Salvadori"/>
    <s v="|26/02/06|"/>
    <n v="156"/>
    <n v="1.1499999999999999"/>
    <n v="1.29"/>
  </r>
  <r>
    <x v="1"/>
    <x v="0"/>
    <x v="3"/>
    <s v="Salvadori"/>
    <s v="|26/02/07|"/>
    <n v="156"/>
    <n v="1.17"/>
    <n v="1.4"/>
  </r>
  <r>
    <x v="1"/>
    <x v="0"/>
    <x v="3"/>
    <s v="Salvadori"/>
    <s v="|26/02/08|"/>
    <n v="204"/>
    <n v="1.01"/>
    <n v="1.21"/>
  </r>
  <r>
    <x v="1"/>
    <x v="0"/>
    <x v="3"/>
    <s v="Salvadori"/>
    <s v="|26/02/09|"/>
    <n v="192"/>
    <n v="1.03"/>
    <n v="1.28"/>
  </r>
  <r>
    <x v="1"/>
    <x v="0"/>
    <x v="3"/>
    <s v="Salvadori"/>
    <s v="|26/02/10|"/>
    <n v="84"/>
    <n v="1.18"/>
    <n v="1.25"/>
  </r>
  <r>
    <x v="1"/>
    <x v="0"/>
    <x v="3"/>
    <s v="Salvadori"/>
    <s v="|26/02/11|"/>
    <n v="216"/>
    <n v="1.1299999999999999"/>
    <n v="1.32"/>
  </r>
  <r>
    <x v="1"/>
    <x v="0"/>
    <x v="3"/>
    <s v="Salvadori"/>
    <s v="|26/02/12|"/>
    <n v="180"/>
    <n v="1.03"/>
    <n v="1.23"/>
  </r>
  <r>
    <x v="1"/>
    <x v="0"/>
    <x v="3"/>
    <s v="Salvadori"/>
    <s v="|26/02/13|"/>
    <n v="84"/>
    <n v="1.18"/>
    <n v="1.23"/>
  </r>
  <r>
    <x v="1"/>
    <x v="0"/>
    <x v="3"/>
    <s v="Salvadori"/>
    <s v="|26/02/14|"/>
    <n v="60"/>
    <n v="1.1299999999999999"/>
    <n v="1.36"/>
  </r>
  <r>
    <x v="1"/>
    <x v="0"/>
    <x v="3"/>
    <s v="Salvadori"/>
    <s v="|26/02/15|"/>
    <n v="84"/>
    <n v="1.07"/>
    <n v="1.37"/>
  </r>
  <r>
    <x v="1"/>
    <x v="0"/>
    <x v="3"/>
    <s v="Salvadori"/>
    <s v="|26/02/16|"/>
    <n v="144"/>
    <n v="1.08"/>
    <n v="1.4"/>
  </r>
  <r>
    <x v="1"/>
    <x v="0"/>
    <x v="3"/>
    <s v="Salvadori"/>
    <s v="|26/02/17|"/>
    <n v="144"/>
    <n v="1.06"/>
    <n v="1.25"/>
  </r>
  <r>
    <x v="1"/>
    <x v="0"/>
    <x v="3"/>
    <s v="Salvadori"/>
    <s v="|26/02/18|"/>
    <n v="180"/>
    <n v="1.19"/>
    <n v="1.38"/>
  </r>
  <r>
    <x v="1"/>
    <x v="0"/>
    <x v="3"/>
    <s v="Salvadori"/>
    <s v="|26/02/19|"/>
    <n v="180"/>
    <n v="1.02"/>
    <n v="1.29"/>
  </r>
  <r>
    <x v="1"/>
    <x v="0"/>
    <x v="3"/>
    <s v="Salvadori"/>
    <s v="|26/02/20|"/>
    <n v="204"/>
    <n v="1.05"/>
    <n v="1.28"/>
  </r>
  <r>
    <x v="1"/>
    <x v="0"/>
    <x v="3"/>
    <s v="Salvadori"/>
    <s v="|26/02/21|"/>
    <n v="120"/>
    <n v="1.1399999999999999"/>
    <n v="1.22"/>
  </r>
  <r>
    <x v="1"/>
    <x v="0"/>
    <x v="3"/>
    <s v="Salvadori"/>
    <s v="|26/02/22|"/>
    <n v="108"/>
    <n v="1.1200000000000001"/>
    <n v="1.22"/>
  </r>
  <r>
    <x v="1"/>
    <x v="0"/>
    <x v="3"/>
    <s v="Salvadori"/>
    <s v="|26/02/23|"/>
    <n v="168"/>
    <n v="1.1100000000000001"/>
    <n v="1.33"/>
  </r>
  <r>
    <x v="1"/>
    <x v="0"/>
    <x v="3"/>
    <s v="Salvadori"/>
    <s v="|26/02/24|"/>
    <n v="216"/>
    <n v="1.0900000000000001"/>
    <n v="1.38"/>
  </r>
  <r>
    <x v="1"/>
    <x v="0"/>
    <x v="3"/>
    <s v="Salvadori"/>
    <s v="|26/02/25|"/>
    <n v="96"/>
    <n v="1.08"/>
    <n v="1.33"/>
  </r>
  <r>
    <x v="1"/>
    <x v="0"/>
    <x v="3"/>
    <s v="Salvadori"/>
    <s v="|26/02/26|"/>
    <n v="144"/>
    <n v="1.07"/>
    <n v="1.25"/>
  </r>
  <r>
    <x v="1"/>
    <x v="0"/>
    <x v="3"/>
    <s v="Salvadori"/>
    <s v="|26/02/27|"/>
    <n v="144"/>
    <n v="1.19"/>
    <n v="1.2"/>
  </r>
  <r>
    <x v="1"/>
    <x v="0"/>
    <x v="3"/>
    <s v="Salvadori"/>
    <s v="|26/02/28|"/>
    <n v="132"/>
    <n v="1.1499999999999999"/>
    <n v="1.26"/>
  </r>
  <r>
    <x v="1"/>
    <x v="0"/>
    <x v="3"/>
    <s v="Salvadori"/>
    <s v="|26/02/29|"/>
    <n v="108"/>
    <n v="1.18"/>
    <n v="1.25"/>
  </r>
  <r>
    <x v="1"/>
    <x v="0"/>
    <x v="3"/>
    <s v="Salvadori"/>
    <s v="|26/02/30|"/>
    <n v="96"/>
    <n v="1.1200000000000001"/>
    <n v="1.21"/>
  </r>
  <r>
    <x v="1"/>
    <x v="0"/>
    <x v="3"/>
    <s v="Salvadori"/>
    <s v="|26/02/31|"/>
    <n v="144"/>
    <n v="1.1599999999999999"/>
    <n v="1.36"/>
  </r>
  <r>
    <x v="1"/>
    <x v="0"/>
    <x v="3"/>
    <s v="Salvadori"/>
    <s v="|26/02/32|"/>
    <n v="180"/>
    <n v="1"/>
    <n v="1.32"/>
  </r>
  <r>
    <x v="1"/>
    <x v="0"/>
    <x v="3"/>
    <s v="Salvadori"/>
    <s v="|26/02/33|"/>
    <n v="84"/>
    <n v="1.06"/>
    <n v="1.39"/>
  </r>
  <r>
    <x v="1"/>
    <x v="0"/>
    <x v="3"/>
    <s v="Salvadori"/>
    <s v="|26/02/50|"/>
    <n v="132"/>
    <n v="1.19"/>
    <n v="1.22"/>
  </r>
  <r>
    <x v="1"/>
    <x v="0"/>
    <x v="3"/>
    <s v="Salvadori"/>
    <s v="|26/02/51|"/>
    <n v="216"/>
    <n v="1.0900000000000001"/>
    <n v="1.25"/>
  </r>
  <r>
    <x v="1"/>
    <x v="0"/>
    <x v="3"/>
    <s v="Salvadori"/>
    <s v="|26/02/52|"/>
    <n v="192"/>
    <n v="1.1399999999999999"/>
    <n v="1.36"/>
  </r>
  <r>
    <x v="1"/>
    <x v="0"/>
    <x v="3"/>
    <s v="Salvadori"/>
    <s v="|26/02/53|"/>
    <n v="120"/>
    <n v="1.02"/>
    <n v="1.28"/>
  </r>
  <r>
    <x v="1"/>
    <x v="0"/>
    <x v="3"/>
    <s v="Salvadori"/>
    <s v="|26/02/54|"/>
    <n v="180"/>
    <n v="1"/>
    <n v="1.33"/>
  </r>
  <r>
    <x v="1"/>
    <x v="0"/>
    <x v="3"/>
    <s v="Salvadori"/>
    <s v="|26/02/55|"/>
    <n v="60"/>
    <n v="1.1499999999999999"/>
    <n v="1.21"/>
  </r>
  <r>
    <x v="1"/>
    <x v="0"/>
    <x v="3"/>
    <s v="Salvadori"/>
    <s v="|26/02/56|"/>
    <n v="180"/>
    <n v="1.18"/>
    <n v="1.36"/>
  </r>
  <r>
    <x v="1"/>
    <x v="0"/>
    <x v="3"/>
    <s v="Salvadori"/>
    <s v="|26/02/57|"/>
    <n v="168"/>
    <n v="1.19"/>
    <n v="1.22"/>
  </r>
  <r>
    <x v="1"/>
    <x v="0"/>
    <x v="3"/>
    <s v="Salvadori"/>
    <s v="|26/02/58|"/>
    <n v="204"/>
    <n v="1.02"/>
    <n v="1.33"/>
  </r>
  <r>
    <x v="1"/>
    <x v="0"/>
    <x v="3"/>
    <s v="Salvadori"/>
    <s v="|26/02/59|"/>
    <n v="216"/>
    <n v="1.08"/>
    <n v="1.2"/>
  </r>
  <r>
    <x v="1"/>
    <x v="0"/>
    <x v="3"/>
    <s v="Salvadori"/>
    <s v="|26/02/60|"/>
    <n v="168"/>
    <n v="1"/>
    <n v="1.24"/>
  </r>
  <r>
    <x v="1"/>
    <x v="0"/>
    <x v="3"/>
    <s v="Salvadori"/>
    <s v="|26/02/61|"/>
    <n v="60"/>
    <n v="1.19"/>
    <n v="1.25"/>
  </r>
  <r>
    <x v="1"/>
    <x v="0"/>
    <x v="3"/>
    <s v="Salvadori"/>
    <s v="|26/02/62|"/>
    <n v="60"/>
    <n v="1.0900000000000001"/>
    <n v="1.28"/>
  </r>
  <r>
    <x v="1"/>
    <x v="0"/>
    <x v="3"/>
    <s v="Salvadori"/>
    <s v="|26/02/63|"/>
    <n v="72"/>
    <n v="1.05"/>
    <n v="1.36"/>
  </r>
  <r>
    <x v="1"/>
    <x v="0"/>
    <x v="3"/>
    <s v="Salvadori"/>
    <s v="|26/02/64|"/>
    <n v="96"/>
    <n v="1.07"/>
    <n v="1.24"/>
  </r>
  <r>
    <x v="1"/>
    <x v="0"/>
    <x v="3"/>
    <s v="Salvadori"/>
    <s v="|26/02/65|"/>
    <n v="216"/>
    <n v="1.17"/>
    <n v="1.28"/>
  </r>
  <r>
    <x v="1"/>
    <x v="0"/>
    <x v="3"/>
    <s v="Salvadori"/>
    <s v="|26/02/66|"/>
    <n v="120"/>
    <n v="1.07"/>
    <n v="1.33"/>
  </r>
  <r>
    <x v="1"/>
    <x v="0"/>
    <x v="3"/>
    <s v="Salvadori"/>
    <s v="|26/02/67|"/>
    <n v="96"/>
    <n v="1.01"/>
    <n v="1.22"/>
  </r>
  <r>
    <x v="1"/>
    <x v="0"/>
    <x v="3"/>
    <s v="Salvadori"/>
    <s v="|26/02/70|"/>
    <n v="84"/>
    <n v="1.1299999999999999"/>
    <n v="1.36"/>
  </r>
  <r>
    <x v="1"/>
    <x v="0"/>
    <x v="3"/>
    <s v="Salvadori"/>
    <s v="|26/02/71|"/>
    <n v="144"/>
    <n v="1.05"/>
    <n v="1.37"/>
  </r>
  <r>
    <x v="1"/>
    <x v="0"/>
    <x v="3"/>
    <s v="Salvadori"/>
    <s v="|26/02/72|"/>
    <n v="96"/>
    <n v="1.19"/>
    <n v="1.36"/>
  </r>
  <r>
    <x v="1"/>
    <x v="0"/>
    <x v="3"/>
    <s v="Salvadori"/>
    <s v="|26/02/73|"/>
    <n v="216"/>
    <n v="1.17"/>
    <n v="1.22"/>
  </r>
  <r>
    <x v="1"/>
    <x v="0"/>
    <x v="3"/>
    <s v="Salvadori"/>
    <s v="|26/02/74|"/>
    <n v="156"/>
    <n v="1.04"/>
    <n v="1.23"/>
  </r>
  <r>
    <x v="1"/>
    <x v="0"/>
    <x v="3"/>
    <s v="Salvadori"/>
    <s v="|26/02/75|"/>
    <n v="156"/>
    <n v="1.05"/>
    <n v="1.21"/>
  </r>
  <r>
    <x v="1"/>
    <x v="0"/>
    <x v="3"/>
    <s v="Salvadori"/>
    <s v="|26/02/98|"/>
    <n v="60"/>
    <n v="1.2"/>
    <n v="1.35"/>
  </r>
  <r>
    <x v="1"/>
    <x v="0"/>
    <x v="3"/>
    <s v="Salvadori"/>
    <s v="|26/02/99|"/>
    <n v="120"/>
    <n v="1.1599999999999999"/>
    <n v="1.37"/>
  </r>
  <r>
    <x v="1"/>
    <x v="0"/>
    <x v="3"/>
    <s v="Salvadori"/>
    <s v="|26/03/01|"/>
    <n v="192"/>
    <n v="1.04"/>
    <n v="1.21"/>
  </r>
  <r>
    <x v="1"/>
    <x v="0"/>
    <x v="3"/>
    <s v="Salvadori"/>
    <s v="|26/03/02|"/>
    <n v="180"/>
    <n v="1.04"/>
    <n v="1.38"/>
  </r>
  <r>
    <x v="1"/>
    <x v="0"/>
    <x v="3"/>
    <s v="Salvadori"/>
    <s v="|26/03/03|"/>
    <n v="84"/>
    <n v="1"/>
    <n v="1.23"/>
  </r>
  <r>
    <x v="1"/>
    <x v="0"/>
    <x v="3"/>
    <s v="Salvadori"/>
    <s v="|26/03/04|"/>
    <n v="108"/>
    <n v="1.18"/>
    <n v="1.37"/>
  </r>
  <r>
    <x v="1"/>
    <x v="0"/>
    <x v="3"/>
    <s v="Salvadori"/>
    <s v="|26/03/05|"/>
    <n v="216"/>
    <n v="1"/>
    <n v="1.36"/>
  </r>
  <r>
    <x v="1"/>
    <x v="0"/>
    <x v="3"/>
    <s v="Salvadori"/>
    <s v="|26/99/91|"/>
    <n v="108"/>
    <n v="1.1200000000000001"/>
    <n v="1.28"/>
  </r>
  <r>
    <x v="1"/>
    <x v="0"/>
    <x v="3"/>
    <s v="Salvadori"/>
    <s v="|26/99/92|"/>
    <n v="132"/>
    <n v="1.1599999999999999"/>
    <n v="1.3"/>
  </r>
  <r>
    <x v="1"/>
    <x v="0"/>
    <x v="3"/>
    <s v="Salvadori"/>
    <s v="|26/99/93|"/>
    <n v="216"/>
    <n v="1"/>
    <n v="1.39"/>
  </r>
  <r>
    <x v="1"/>
    <x v="0"/>
    <x v="3"/>
    <s v="Salvadori"/>
    <s v="|26/99/94|"/>
    <n v="72"/>
    <n v="1.1299999999999999"/>
    <n v="1.37"/>
  </r>
  <r>
    <x v="1"/>
    <x v="0"/>
    <x v="3"/>
    <s v="Salvadori"/>
    <s v="|26/99/95|"/>
    <n v="60"/>
    <n v="1.0900000000000001"/>
    <n v="1.26"/>
  </r>
  <r>
    <x v="1"/>
    <x v="0"/>
    <x v="3"/>
    <s v="Salvadori"/>
    <s v="|26/99/96|"/>
    <n v="72"/>
    <n v="1.1599999999999999"/>
    <n v="1.36"/>
  </r>
  <r>
    <x v="1"/>
    <x v="0"/>
    <x v="3"/>
    <s v="Salvadori"/>
    <s v="|26/99/97|"/>
    <n v="192"/>
    <n v="1.04"/>
    <n v="1.31"/>
  </r>
  <r>
    <x v="1"/>
    <x v="0"/>
    <x v="3"/>
    <s v="Salvadori"/>
    <s v="|26/99/103|"/>
    <n v="216"/>
    <n v="1.06"/>
    <n v="1.32"/>
  </r>
  <r>
    <x v="1"/>
    <x v="0"/>
    <x v="3"/>
    <s v="Salvadori"/>
    <s v="|73/01/01|"/>
    <n v="84"/>
    <n v="1.2"/>
    <n v="1.23"/>
  </r>
  <r>
    <x v="1"/>
    <x v="0"/>
    <x v="6"/>
    <s v="Momo figli"/>
    <s v="|67/01/01|"/>
    <n v="2352"/>
    <n v="2.59"/>
    <n v="3.49"/>
  </r>
  <r>
    <x v="1"/>
    <x v="0"/>
    <x v="6"/>
    <s v="Momo figli"/>
    <s v="|67/01/02|"/>
    <n v="1560"/>
    <n v="2.61"/>
    <n v="3.63"/>
  </r>
  <r>
    <x v="1"/>
    <x v="0"/>
    <x v="6"/>
    <s v="Momo figli"/>
    <s v="|67/01/03|"/>
    <n v="1476"/>
    <n v="2.6"/>
    <n v="3.6"/>
  </r>
  <r>
    <x v="1"/>
    <x v="0"/>
    <x v="6"/>
    <s v="Momo figli"/>
    <s v="|67/01/04|"/>
    <n v="1260"/>
    <n v="2.54"/>
    <n v="3.69"/>
  </r>
  <r>
    <x v="1"/>
    <x v="0"/>
    <x v="6"/>
    <s v="Momo figli"/>
    <s v="|67/01/05|"/>
    <n v="1692"/>
    <n v="2.5"/>
    <n v="3.36"/>
  </r>
  <r>
    <x v="1"/>
    <x v="0"/>
    <x v="6"/>
    <s v="Momo figli"/>
    <s v="|67/01/06|"/>
    <n v="2232"/>
    <n v="2.52"/>
    <n v="3.67"/>
  </r>
  <r>
    <x v="1"/>
    <x v="0"/>
    <x v="6"/>
    <s v="Momo figli"/>
    <s v="|67/01/07|"/>
    <n v="1236"/>
    <n v="2.84"/>
    <n v="3.5"/>
  </r>
  <r>
    <x v="1"/>
    <x v="0"/>
    <x v="6"/>
    <s v="Momo figli"/>
    <s v="|67/01/08|"/>
    <n v="2508"/>
    <n v="2.5299999999999998"/>
    <n v="3.74"/>
  </r>
  <r>
    <x v="1"/>
    <x v="0"/>
    <x v="6"/>
    <s v="Momo figli"/>
    <s v="|67/01/09|"/>
    <n v="2376"/>
    <n v="2.5"/>
    <n v="3.75"/>
  </r>
  <r>
    <x v="1"/>
    <x v="0"/>
    <x v="1"/>
    <s v="Serwis"/>
    <s v="|99/02/01|"/>
    <n v="612"/>
    <n v="5.833333333333333"/>
    <n v="7.666666666666667"/>
  </r>
  <r>
    <x v="1"/>
    <x v="0"/>
    <x v="1"/>
    <s v="Serwis"/>
    <s v="|99/02/02|"/>
    <n v="528"/>
    <n v="5.746666666666667"/>
    <n v="8.6266666666666669"/>
  </r>
  <r>
    <x v="1"/>
    <x v="0"/>
    <x v="1"/>
    <s v="Serwis"/>
    <s v="|99/02/03|"/>
    <n v="528"/>
    <n v="6.44"/>
    <n v="7.36"/>
  </r>
  <r>
    <x v="1"/>
    <x v="0"/>
    <x v="1"/>
    <s v="Serwis"/>
    <s v="|99/02/04|"/>
    <n v="480"/>
    <n v="5.8733333333333331"/>
    <n v="7.4066666666666663"/>
  </r>
  <r>
    <x v="1"/>
    <x v="0"/>
    <x v="1"/>
    <s v="Serwis"/>
    <s v="|99/02/08|"/>
    <n v="444"/>
    <n v="5.7866666666666671"/>
    <n v="7.94"/>
  </r>
  <r>
    <x v="1"/>
    <x v="0"/>
    <x v="1"/>
    <s v="Serwis"/>
    <s v="|127/02/01|"/>
    <n v="480"/>
    <n v="5.6"/>
    <n v="8.5333333333333332"/>
  </r>
  <r>
    <x v="1"/>
    <x v="0"/>
    <x v="4"/>
    <s v="St.Dalfour"/>
    <s v="|24/28/01|"/>
    <n v="336"/>
    <n v="4.49"/>
    <n v="5.16"/>
  </r>
  <r>
    <x v="1"/>
    <x v="0"/>
    <x v="4"/>
    <s v="St.Dalfour"/>
    <s v="|24/28/02|"/>
    <n v="456"/>
    <n v="4.99"/>
    <n v="5.2"/>
  </r>
  <r>
    <x v="1"/>
    <x v="0"/>
    <x v="4"/>
    <s v="St.Dalfour"/>
    <s v="|24/28/03|"/>
    <n v="684"/>
    <n v="4.26"/>
    <n v="5.12"/>
  </r>
  <r>
    <x v="1"/>
    <x v="0"/>
    <x v="4"/>
    <s v="St.Dalfour"/>
    <s v="|24/28/04|"/>
    <n v="396"/>
    <n v="4.1100000000000003"/>
    <n v="5.09"/>
  </r>
  <r>
    <x v="1"/>
    <x v="0"/>
    <x v="4"/>
    <s v="St.Dalfour"/>
    <s v="|24/28/05|"/>
    <n v="720"/>
    <n v="4.32"/>
    <n v="5.36"/>
  </r>
  <r>
    <x v="1"/>
    <x v="0"/>
    <x v="4"/>
    <s v="St.Dalfour"/>
    <s v="|24/28/06|"/>
    <n v="636"/>
    <n v="4.7"/>
    <n v="5.37"/>
  </r>
  <r>
    <x v="1"/>
    <x v="0"/>
    <x v="4"/>
    <s v="St.Dalfour"/>
    <s v="|24/28/07|"/>
    <n v="312"/>
    <n v="4.92"/>
    <n v="5.33"/>
  </r>
  <r>
    <x v="1"/>
    <x v="0"/>
    <x v="10"/>
    <s v="St.Dalfour"/>
    <s v="|120/01/13|"/>
    <n v="480"/>
    <n v="4.37"/>
    <n v="6.3"/>
  </r>
  <r>
    <x v="1"/>
    <x v="0"/>
    <x v="10"/>
    <s v="St.Dalfour"/>
    <s v="|24/01/01|"/>
    <n v="408"/>
    <n v="3.51"/>
    <n v="5.86"/>
  </r>
  <r>
    <x v="1"/>
    <x v="0"/>
    <x v="10"/>
    <s v="St.Dalfour"/>
    <s v="|24/01/02|"/>
    <n v="420"/>
    <n v="3.82"/>
    <n v="6.6"/>
  </r>
  <r>
    <x v="1"/>
    <x v="0"/>
    <x v="10"/>
    <s v="St.Dalfour"/>
    <s v="|24/01/03|"/>
    <n v="408"/>
    <n v="4.16"/>
    <n v="6.12"/>
  </r>
  <r>
    <x v="1"/>
    <x v="0"/>
    <x v="10"/>
    <s v="St.Dalfour"/>
    <s v="|24/01/04|"/>
    <n v="384"/>
    <n v="3.93"/>
    <n v="6.7"/>
  </r>
  <r>
    <x v="1"/>
    <x v="0"/>
    <x v="10"/>
    <s v="St.Dalfour"/>
    <s v="|24/01/05|"/>
    <n v="384"/>
    <n v="4.6399999999999997"/>
    <n v="6.33"/>
  </r>
  <r>
    <x v="1"/>
    <x v="0"/>
    <x v="10"/>
    <s v="St.Dalfour"/>
    <s v="|24/01/06|"/>
    <n v="396"/>
    <n v="3.13"/>
    <n v="6.91"/>
  </r>
  <r>
    <x v="1"/>
    <x v="0"/>
    <x v="10"/>
    <s v="St.Dalfour"/>
    <s v="|24/01/07|"/>
    <n v="432"/>
    <n v="4.1399999999999997"/>
    <n v="5.08"/>
  </r>
  <r>
    <x v="1"/>
    <x v="0"/>
    <x v="10"/>
    <s v="St.Dalfour"/>
    <s v="|24/01/08|"/>
    <n v="384"/>
    <n v="3.32"/>
    <n v="5.35"/>
  </r>
  <r>
    <x v="1"/>
    <x v="0"/>
    <x v="10"/>
    <s v="St.Dalfour"/>
    <s v="|24/01/09|"/>
    <n v="396"/>
    <n v="4.1100000000000003"/>
    <n v="6.14"/>
  </r>
  <r>
    <x v="1"/>
    <x v="0"/>
    <x v="10"/>
    <s v="St.Dalfour"/>
    <s v="|24/01/30|"/>
    <n v="396"/>
    <n v="4.28"/>
    <n v="5.74"/>
  </r>
  <r>
    <x v="1"/>
    <x v="0"/>
    <x v="10"/>
    <s v="St.Dalfour"/>
    <s v="|24/01/31|"/>
    <n v="432"/>
    <n v="3.58"/>
    <n v="5.24"/>
  </r>
  <r>
    <x v="1"/>
    <x v="0"/>
    <x v="10"/>
    <s v="St.Dalfour"/>
    <s v="|24/01/32|"/>
    <n v="468"/>
    <n v="4.93"/>
    <n v="6.09"/>
  </r>
  <r>
    <x v="1"/>
    <x v="0"/>
    <x v="10"/>
    <s v="St.Dalfour"/>
    <s v="|24/01/33|"/>
    <n v="384"/>
    <n v="3.81"/>
    <n v="5.23"/>
  </r>
  <r>
    <x v="1"/>
    <x v="0"/>
    <x v="10"/>
    <s v="St.Dalfour"/>
    <s v="|24/01/34|"/>
    <n v="456"/>
    <n v="4.05"/>
    <n v="5.81"/>
  </r>
  <r>
    <x v="1"/>
    <x v="0"/>
    <x v="10"/>
    <s v="St.Dalfour"/>
    <s v="|24/01/35|"/>
    <n v="456"/>
    <n v="4.5999999999999996"/>
    <n v="6.94"/>
  </r>
  <r>
    <x v="1"/>
    <x v="0"/>
    <x v="10"/>
    <s v="St.Dalfour"/>
    <s v="|24/01/36|"/>
    <n v="468"/>
    <n v="3.46"/>
    <n v="5.29"/>
  </r>
  <r>
    <x v="1"/>
    <x v="0"/>
    <x v="10"/>
    <s v="St.Dalfour"/>
    <s v="|24/01/37|"/>
    <n v="372"/>
    <n v="3.71"/>
    <n v="6.78"/>
  </r>
  <r>
    <x v="1"/>
    <x v="0"/>
    <x v="10"/>
    <s v="St.Dalfour"/>
    <s v="|24/01/38|"/>
    <n v="444"/>
    <n v="4.51"/>
    <n v="6.27"/>
  </r>
  <r>
    <x v="1"/>
    <x v="0"/>
    <x v="10"/>
    <s v="St.Dalfour"/>
    <s v="|24/24/01|"/>
    <n v="540"/>
    <n v="3.84"/>
    <n v="6.17"/>
  </r>
  <r>
    <x v="1"/>
    <x v="0"/>
    <x v="10"/>
    <s v="St.Dalfour"/>
    <s v="|24/24/02|"/>
    <n v="432"/>
    <n v="4.46"/>
    <n v="6.52"/>
  </r>
  <r>
    <x v="1"/>
    <x v="0"/>
    <x v="10"/>
    <s v="St.Dalfour"/>
    <s v="|24/24/03|"/>
    <n v="516"/>
    <n v="3.37"/>
    <n v="6.36"/>
  </r>
  <r>
    <x v="1"/>
    <x v="0"/>
    <x v="10"/>
    <s v="St.Dalfour"/>
    <s v="|24/24/04|"/>
    <n v="504"/>
    <n v="4.13"/>
    <n v="6.27"/>
  </r>
  <r>
    <x v="1"/>
    <x v="0"/>
    <x v="10"/>
    <s v="St.Dalfour"/>
    <s v="|24/24/05|"/>
    <n v="516"/>
    <n v="4.2"/>
    <n v="6.43"/>
  </r>
  <r>
    <x v="1"/>
    <x v="0"/>
    <x v="10"/>
    <s v="St.Dalfour"/>
    <s v="|24/24/06|"/>
    <n v="408"/>
    <n v="4.96"/>
    <n v="5.29"/>
  </r>
  <r>
    <x v="1"/>
    <x v="0"/>
    <x v="10"/>
    <s v="St.Dalfour"/>
    <s v="|24/24/07|"/>
    <n v="480"/>
    <n v="4.72"/>
    <n v="5.0199999999999996"/>
  </r>
  <r>
    <x v="1"/>
    <x v="0"/>
    <x v="10"/>
    <s v="St.Dalfour"/>
    <s v="|24/24/08|"/>
    <n v="372"/>
    <n v="4.7"/>
    <n v="6.2"/>
  </r>
  <r>
    <x v="1"/>
    <x v="0"/>
    <x v="10"/>
    <s v="St.Dalfour"/>
    <s v="|24/24/09|"/>
    <n v="480"/>
    <n v="3.71"/>
    <n v="5.07"/>
  </r>
  <r>
    <x v="1"/>
    <x v="0"/>
    <x v="10"/>
    <s v="St.Dalfour"/>
    <s v="|24/24/10|"/>
    <n v="504"/>
    <n v="3.22"/>
    <n v="5.2"/>
  </r>
  <r>
    <x v="1"/>
    <x v="0"/>
    <x v="10"/>
    <s v="St.Dalfour"/>
    <s v="|24/24/11|"/>
    <n v="372"/>
    <n v="3.87"/>
    <n v="5.74"/>
  </r>
  <r>
    <x v="1"/>
    <x v="0"/>
    <x v="10"/>
    <s v="St.Dalfour"/>
    <s v="|24/24/12|"/>
    <n v="480"/>
    <n v="3.68"/>
    <n v="5.42"/>
  </r>
  <r>
    <x v="1"/>
    <x v="0"/>
    <x v="10"/>
    <s v="St.Dalfour"/>
    <s v="|24/24/13|"/>
    <n v="456"/>
    <n v="3.17"/>
    <n v="6.45"/>
  </r>
  <r>
    <x v="1"/>
    <x v="0"/>
    <x v="10"/>
    <s v="St.Dalfour"/>
    <s v="|24/24/14|"/>
    <n v="396"/>
    <n v="3.12"/>
    <n v="5.28"/>
  </r>
  <r>
    <x v="1"/>
    <x v="0"/>
    <x v="10"/>
    <s v="St.Dalfour"/>
    <s v="|24/24/15|"/>
    <n v="420"/>
    <n v="3.58"/>
    <n v="6.72"/>
  </r>
  <r>
    <x v="1"/>
    <x v="0"/>
    <x v="10"/>
    <s v="St.Dalfour"/>
    <s v="|24/24/16|"/>
    <n v="468"/>
    <n v="4.18"/>
    <n v="6.56"/>
  </r>
  <r>
    <x v="1"/>
    <x v="0"/>
    <x v="10"/>
    <s v="St.Dalfour"/>
    <s v="|24/24/17|"/>
    <n v="444"/>
    <n v="4.8499999999999996"/>
    <n v="5.47"/>
  </r>
  <r>
    <x v="1"/>
    <x v="0"/>
    <x v="10"/>
    <s v="St.Dalfour"/>
    <s v="|24/24/18|"/>
    <n v="384"/>
    <n v="4.34"/>
    <n v="5.82"/>
  </r>
  <r>
    <x v="1"/>
    <x v="0"/>
    <x v="10"/>
    <s v="St.Dalfour"/>
    <s v="|24/24/19|"/>
    <n v="468"/>
    <n v="4.5999999999999996"/>
    <n v="6.82"/>
  </r>
  <r>
    <x v="1"/>
    <x v="0"/>
    <x v="10"/>
    <s v="St.Dalfour"/>
    <s v="|24/24/31|"/>
    <n v="372"/>
    <n v="3.89"/>
    <n v="5.87"/>
  </r>
  <r>
    <x v="1"/>
    <x v="0"/>
    <x v="10"/>
    <s v="St.Dalfour"/>
    <s v="|24/24/32|"/>
    <n v="360"/>
    <n v="3.31"/>
    <n v="6.18"/>
  </r>
  <r>
    <x v="1"/>
    <x v="0"/>
    <x v="10"/>
    <s v="St.Dalfour"/>
    <s v="|24/24/33|"/>
    <n v="384"/>
    <n v="4"/>
    <n v="6.68"/>
  </r>
  <r>
    <x v="1"/>
    <x v="0"/>
    <x v="10"/>
    <s v="St.Dalfour"/>
    <s v="|24/24/34|"/>
    <n v="516"/>
    <n v="4.49"/>
    <n v="6.51"/>
  </r>
  <r>
    <x v="1"/>
    <x v="0"/>
    <x v="10"/>
    <s v="St.Dalfour"/>
    <s v="|24/24/35|"/>
    <n v="360"/>
    <n v="3.27"/>
    <n v="5.03"/>
  </r>
  <r>
    <x v="1"/>
    <x v="0"/>
    <x v="10"/>
    <s v="St.Dalfour"/>
    <s v="|24/24/36|"/>
    <n v="516"/>
    <n v="3.08"/>
    <n v="6.19"/>
  </r>
  <r>
    <x v="1"/>
    <x v="0"/>
    <x v="10"/>
    <s v="St.Dalfour"/>
    <s v="|24/24/37|"/>
    <n v="384"/>
    <n v="3.9"/>
    <n v="6.11"/>
  </r>
  <r>
    <x v="1"/>
    <x v="0"/>
    <x v="10"/>
    <s v="St.Dalfour"/>
    <s v="|24/24/38|"/>
    <n v="468"/>
    <n v="4.1100000000000003"/>
    <n v="5.18"/>
  </r>
  <r>
    <x v="1"/>
    <x v="0"/>
    <x v="10"/>
    <s v="St.Dalfour"/>
    <s v="|24/24/39|"/>
    <n v="432"/>
    <n v="3.34"/>
    <n v="6.48"/>
  </r>
  <r>
    <x v="1"/>
    <x v="0"/>
    <x v="10"/>
    <s v="St.Dalfour"/>
    <s v="|24/24/40|"/>
    <n v="504"/>
    <n v="4.66"/>
    <n v="6.19"/>
  </r>
  <r>
    <x v="1"/>
    <x v="0"/>
    <x v="10"/>
    <s v="St.Dalfour"/>
    <s v="|24/24/41|"/>
    <n v="492"/>
    <n v="4.6900000000000004"/>
    <n v="6.31"/>
  </r>
  <r>
    <x v="1"/>
    <x v="0"/>
    <x v="10"/>
    <s v="St.Dalfour"/>
    <s v="|24/24/42|"/>
    <n v="468"/>
    <n v="3.04"/>
    <n v="5.04"/>
  </r>
  <r>
    <x v="1"/>
    <x v="0"/>
    <x v="10"/>
    <s v="St.Dalfour"/>
    <s v="|24/24/43|"/>
    <n v="516"/>
    <n v="4.93"/>
    <n v="5.0599999999999996"/>
  </r>
  <r>
    <x v="1"/>
    <x v="0"/>
    <x v="10"/>
    <s v="St.Dalfour"/>
    <s v="|24/24/44|"/>
    <n v="396"/>
    <n v="3.45"/>
    <n v="5.48"/>
  </r>
  <r>
    <x v="1"/>
    <x v="0"/>
    <x v="10"/>
    <s v="St.Dalfour"/>
    <s v="|24/24/45|"/>
    <n v="408"/>
    <n v="4.75"/>
    <n v="5.97"/>
  </r>
  <r>
    <x v="1"/>
    <x v="0"/>
    <x v="10"/>
    <s v="St.Dalfour"/>
    <s v="|24/24/50|"/>
    <n v="504"/>
    <n v="3.53"/>
    <n v="5.68"/>
  </r>
  <r>
    <x v="1"/>
    <x v="0"/>
    <x v="10"/>
    <s v="St.Dalfour"/>
    <s v="|24/25/01|"/>
    <n v="384"/>
    <n v="4.88"/>
    <n v="5.34"/>
  </r>
  <r>
    <x v="1"/>
    <x v="0"/>
    <x v="10"/>
    <s v="St.Dalfour"/>
    <s v="|24/25/02|"/>
    <n v="540"/>
    <n v="3.52"/>
    <n v="6.62"/>
  </r>
  <r>
    <x v="1"/>
    <x v="0"/>
    <x v="10"/>
    <s v="St.Dalfour"/>
    <s v="|24/26/01|"/>
    <n v="444"/>
    <n v="4.97"/>
    <n v="6.46"/>
  </r>
  <r>
    <x v="1"/>
    <x v="0"/>
    <x v="10"/>
    <s v="St.Dalfour"/>
    <s v="|24/26/02|"/>
    <n v="372"/>
    <n v="4.67"/>
    <n v="5.44"/>
  </r>
  <r>
    <x v="1"/>
    <x v="0"/>
    <x v="10"/>
    <s v="St.Dalfour"/>
    <s v="|24/26/03|"/>
    <n v="360"/>
    <n v="4.6900000000000004"/>
    <n v="6.55"/>
  </r>
  <r>
    <x v="1"/>
    <x v="0"/>
    <x v="10"/>
    <s v="St.Dalfour"/>
    <s v="|24/26/04|"/>
    <n v="504"/>
    <n v="3.71"/>
    <n v="5.17"/>
  </r>
  <r>
    <x v="1"/>
    <x v="0"/>
    <x v="10"/>
    <s v="St.Dalfour"/>
    <s v="|24/27/01|"/>
    <n v="408"/>
    <n v="3.04"/>
    <n v="5.99"/>
  </r>
  <r>
    <x v="1"/>
    <x v="0"/>
    <x v="10"/>
    <s v="St.Dalfour"/>
    <s v="|24/27/02|"/>
    <n v="372"/>
    <n v="3.53"/>
    <n v="5.22"/>
  </r>
  <r>
    <x v="1"/>
    <x v="0"/>
    <x v="10"/>
    <s v="St.Dalfour"/>
    <s v="|24/27/03|"/>
    <n v="480"/>
    <n v="3.81"/>
    <n v="5.41"/>
  </r>
  <r>
    <x v="1"/>
    <x v="0"/>
    <x v="9"/>
    <s v="P&amp;G"/>
    <s v="|128/01/01|"/>
    <n v="480"/>
    <n v="1.3"/>
    <n v="2.48"/>
  </r>
  <r>
    <x v="1"/>
    <x v="0"/>
    <x v="9"/>
    <s v="P&amp;G"/>
    <s v="|128/01/02|"/>
    <n v="1068"/>
    <n v="2.44"/>
    <n v="3.11"/>
  </r>
  <r>
    <x v="1"/>
    <x v="0"/>
    <x v="9"/>
    <s v="P&amp;G"/>
    <s v="|128/01/03|"/>
    <n v="768"/>
    <n v="1.76"/>
    <n v="3.32"/>
  </r>
  <r>
    <x v="1"/>
    <x v="0"/>
    <x v="9"/>
    <s v="P&amp;G"/>
    <s v="|128/01/04|"/>
    <n v="900"/>
    <n v="1.3"/>
    <n v="2.0099999999999998"/>
  </r>
  <r>
    <x v="1"/>
    <x v="0"/>
    <x v="1"/>
    <s v="KBG"/>
    <s v="|117/02/01|"/>
    <n v="456"/>
    <n v="6.1"/>
    <n v="8.4733333333333327"/>
  </r>
  <r>
    <x v="1"/>
    <x v="0"/>
    <x v="1"/>
    <s v="KBG"/>
    <s v="|117/02/02|"/>
    <n v="516"/>
    <n v="6.1533333333333333"/>
    <n v="7.7866666666666671"/>
  </r>
  <r>
    <x v="1"/>
    <x v="0"/>
    <x v="1"/>
    <s v="KBG"/>
    <s v="|117/02/03|"/>
    <n v="576"/>
    <n v="6.1866666666666665"/>
    <n v="7.333333333333333"/>
  </r>
  <r>
    <x v="1"/>
    <x v="0"/>
    <x v="1"/>
    <s v="KBG"/>
    <s v="|117/02/04|"/>
    <n v="612"/>
    <n v="5.2666666666666666"/>
    <n v="7.3466666666666667"/>
  </r>
  <r>
    <x v="1"/>
    <x v="0"/>
    <x v="1"/>
    <s v="KBG"/>
    <s v="|117/02/05|"/>
    <n v="612"/>
    <n v="6.64"/>
    <n v="8.6133333333333333"/>
  </r>
  <r>
    <x v="1"/>
    <x v="0"/>
    <x v="1"/>
    <s v="KBG"/>
    <s v="|117/02/06|"/>
    <n v="588"/>
    <n v="6.5266666666666664"/>
    <n v="8.08"/>
  </r>
  <r>
    <x v="1"/>
    <x v="0"/>
    <x v="1"/>
    <s v="KBG"/>
    <s v="|117/02/07|"/>
    <n v="444"/>
    <n v="5.3866666666666667"/>
    <n v="7.36"/>
  </r>
  <r>
    <x v="1"/>
    <x v="0"/>
    <x v="1"/>
    <s v="KBG"/>
    <s v="|117/02/08|"/>
    <n v="492"/>
    <n v="6.34"/>
    <n v="8.5266666666666673"/>
  </r>
  <r>
    <x v="1"/>
    <x v="0"/>
    <x v="1"/>
    <s v="KBG"/>
    <s v="|117/02/12|"/>
    <n v="504"/>
    <n v="5.52"/>
    <n v="8.2466666666666661"/>
  </r>
  <r>
    <x v="1"/>
    <x v="0"/>
    <x v="1"/>
    <s v="KBG"/>
    <s v="|117/02/14|"/>
    <n v="504"/>
    <n v="5.293333333333333"/>
    <n v="7.8466666666666667"/>
  </r>
  <r>
    <x v="1"/>
    <x v="0"/>
    <x v="7"/>
    <s v="KBG"/>
    <s v="|117/01/01|"/>
    <n v="852"/>
    <n v="2.65"/>
    <n v="3.81"/>
  </r>
  <r>
    <x v="1"/>
    <x v="0"/>
    <x v="7"/>
    <s v="KBG"/>
    <s v="|117/01/02|"/>
    <n v="792"/>
    <n v="2.82"/>
    <n v="3.29"/>
  </r>
  <r>
    <x v="1"/>
    <x v="0"/>
    <x v="7"/>
    <s v="KBG"/>
    <s v="|117/01/03|"/>
    <n v="684"/>
    <n v="2.84"/>
    <n v="3.86"/>
  </r>
  <r>
    <x v="1"/>
    <x v="0"/>
    <x v="7"/>
    <s v="KBG"/>
    <s v="|117/01/04|"/>
    <n v="852"/>
    <n v="2.56"/>
    <n v="3.86"/>
  </r>
  <r>
    <x v="1"/>
    <x v="0"/>
    <x v="7"/>
    <s v="KBG"/>
    <s v="|117/01/05|"/>
    <n v="1200"/>
    <n v="2.4900000000000002"/>
    <n v="3.81"/>
  </r>
  <r>
    <x v="1"/>
    <x v="0"/>
    <x v="7"/>
    <s v="KBG"/>
    <s v="|117/01/06|"/>
    <n v="624"/>
    <n v="2.08"/>
    <n v="3.71"/>
  </r>
  <r>
    <x v="1"/>
    <x v="0"/>
    <x v="7"/>
    <s v="KBG"/>
    <s v="|117/01/07|"/>
    <n v="1020"/>
    <n v="2.87"/>
    <n v="3.62"/>
  </r>
  <r>
    <x v="1"/>
    <x v="0"/>
    <x v="7"/>
    <s v="KBG"/>
    <s v="|117/01/08|"/>
    <n v="768"/>
    <n v="2.0699999999999998"/>
    <n v="3.62"/>
  </r>
  <r>
    <x v="1"/>
    <x v="0"/>
    <x v="7"/>
    <s v="KBG"/>
    <s v="|117/01/09|"/>
    <n v="660"/>
    <n v="2.4500000000000002"/>
    <n v="3.77"/>
  </r>
  <r>
    <x v="1"/>
    <x v="0"/>
    <x v="7"/>
    <s v="KBG"/>
    <s v="|117/01/10|"/>
    <n v="624"/>
    <n v="2.19"/>
    <n v="3.48"/>
  </r>
  <r>
    <x v="1"/>
    <x v="0"/>
    <x v="7"/>
    <s v="KBG"/>
    <s v="|117/01/11|"/>
    <n v="744"/>
    <n v="2.29"/>
    <n v="3.5"/>
  </r>
  <r>
    <x v="1"/>
    <x v="0"/>
    <x v="7"/>
    <s v="KBG"/>
    <s v="|117/01/12|"/>
    <n v="1200"/>
    <n v="2.1"/>
    <n v="3.22"/>
  </r>
  <r>
    <x v="1"/>
    <x v="0"/>
    <x v="7"/>
    <s v="KBG"/>
    <s v="|117/01/13|"/>
    <n v="1140"/>
    <n v="2.94"/>
    <n v="3.56"/>
  </r>
  <r>
    <x v="1"/>
    <x v="0"/>
    <x v="7"/>
    <s v="KBG"/>
    <s v="|117/01/14|"/>
    <n v="888"/>
    <n v="2.5499999999999998"/>
    <n v="3.44"/>
  </r>
  <r>
    <x v="1"/>
    <x v="0"/>
    <x v="7"/>
    <s v="KBG"/>
    <s v="|117/01/15|"/>
    <n v="696"/>
    <n v="2.5499999999999998"/>
    <n v="3.65"/>
  </r>
  <r>
    <x v="1"/>
    <x v="0"/>
    <x v="7"/>
    <s v="KBG"/>
    <s v="|117/01/16|"/>
    <n v="1188"/>
    <n v="2.2400000000000002"/>
    <n v="3.88"/>
  </r>
  <r>
    <x v="1"/>
    <x v="0"/>
    <x v="7"/>
    <s v="KBG"/>
    <s v="|117/01/17|"/>
    <n v="888"/>
    <n v="2.75"/>
    <n v="3.52"/>
  </r>
  <r>
    <x v="1"/>
    <x v="0"/>
    <x v="7"/>
    <s v="KBG"/>
    <s v="|117/01/18|"/>
    <n v="684"/>
    <n v="2.12"/>
    <n v="3.33"/>
  </r>
  <r>
    <x v="1"/>
    <x v="0"/>
    <x v="7"/>
    <s v="KBG"/>
    <s v="|117/01/19|"/>
    <n v="936"/>
    <n v="2.4900000000000002"/>
    <n v="3.63"/>
  </r>
  <r>
    <x v="1"/>
    <x v="0"/>
    <x v="6"/>
    <s v="Cherry dreams"/>
    <s v="|47/01/01|"/>
    <n v="2520"/>
    <n v="2.42"/>
    <n v="3.61"/>
  </r>
  <r>
    <x v="1"/>
    <x v="0"/>
    <x v="6"/>
    <s v="Cherry dreams"/>
    <s v="|47/01/02|"/>
    <n v="2616"/>
    <n v="2.31"/>
    <n v="3.63"/>
  </r>
  <r>
    <x v="1"/>
    <x v="0"/>
    <x v="6"/>
    <s v="Cherry dreams"/>
    <s v="|47/01/03|"/>
    <n v="2268"/>
    <n v="2.83"/>
    <n v="3.94"/>
  </r>
  <r>
    <x v="1"/>
    <x v="0"/>
    <x v="6"/>
    <s v="Cherry dreams"/>
    <s v="|47/01/04|"/>
    <n v="1644"/>
    <n v="2.96"/>
    <n v="3.6"/>
  </r>
  <r>
    <x v="1"/>
    <x v="0"/>
    <x v="6"/>
    <s v="Cherry dreams"/>
    <s v="|47/01/05|"/>
    <n v="2268"/>
    <n v="2.95"/>
    <n v="3.64"/>
  </r>
  <r>
    <x v="1"/>
    <x v="0"/>
    <x v="6"/>
    <s v="Cherry dreams"/>
    <s v="|47/01/06|"/>
    <n v="2016"/>
    <n v="2.73"/>
    <n v="3.62"/>
  </r>
  <r>
    <x v="1"/>
    <x v="0"/>
    <x v="6"/>
    <s v="Cherry dreams"/>
    <s v="|47/01/07|"/>
    <n v="2136"/>
    <n v="2.5299999999999998"/>
    <n v="3.93"/>
  </r>
  <r>
    <x v="1"/>
    <x v="0"/>
    <x v="6"/>
    <s v="Cherry dreams"/>
    <s v="|47/01/08|"/>
    <n v="2640"/>
    <n v="2.36"/>
    <n v="3.7"/>
  </r>
  <r>
    <x v="1"/>
    <x v="0"/>
    <x v="6"/>
    <s v="Cherry dreams"/>
    <s v="|47/01/09|"/>
    <n v="1572"/>
    <n v="2.39"/>
    <n v="3.93"/>
  </r>
  <r>
    <x v="1"/>
    <x v="0"/>
    <x v="6"/>
    <s v="Cherry dreams"/>
    <s v="|47/01/10|"/>
    <n v="1320"/>
    <n v="2.4700000000000002"/>
    <n v="3.69"/>
  </r>
  <r>
    <x v="1"/>
    <x v="0"/>
    <x v="6"/>
    <s v="Cherry dreams"/>
    <s v="|47/01/11|"/>
    <n v="2304"/>
    <n v="2.62"/>
    <n v="3.53"/>
  </r>
  <r>
    <x v="1"/>
    <x v="0"/>
    <x v="6"/>
    <s v="Cherry dreams"/>
    <s v="|47/01/12|"/>
    <n v="2544"/>
    <n v="2.41"/>
    <n v="3.91"/>
  </r>
  <r>
    <x v="1"/>
    <x v="0"/>
    <x v="7"/>
    <s v="C&amp;C vegetables"/>
    <s v="|114/01/01|"/>
    <n v="1008"/>
    <n v="2.93"/>
    <n v="3.2"/>
  </r>
  <r>
    <x v="1"/>
    <x v="0"/>
    <x v="7"/>
    <s v="C&amp;C vegetables"/>
    <s v="|114/01/02|"/>
    <n v="876"/>
    <n v="2.57"/>
    <n v="3.43"/>
  </r>
  <r>
    <x v="1"/>
    <x v="0"/>
    <x v="7"/>
    <s v="C&amp;C vegetables"/>
    <s v="|114/01/03|"/>
    <n v="1164"/>
    <n v="2.93"/>
    <n v="3.86"/>
  </r>
  <r>
    <x v="1"/>
    <x v="0"/>
    <x v="7"/>
    <s v="C&amp;C vegetables"/>
    <s v="|114/01/04|"/>
    <n v="684"/>
    <n v="2.1"/>
    <n v="3.45"/>
  </r>
  <r>
    <x v="1"/>
    <x v="0"/>
    <x v="7"/>
    <s v="C&amp;C vegetables"/>
    <s v="|114/01/05|"/>
    <n v="744"/>
    <n v="2.08"/>
    <n v="3.67"/>
  </r>
  <r>
    <x v="1"/>
    <x v="0"/>
    <x v="7"/>
    <s v="C&amp;C vegetables"/>
    <s v="|114/01/06|"/>
    <n v="960"/>
    <n v="2.68"/>
    <n v="3.73"/>
  </r>
  <r>
    <x v="1"/>
    <x v="0"/>
    <x v="7"/>
    <s v="C&amp;C vegetables"/>
    <s v="|114/01/07|"/>
    <n v="1152"/>
    <n v="2.78"/>
    <n v="3.66"/>
  </r>
  <r>
    <x v="1"/>
    <x v="0"/>
    <x v="7"/>
    <s v="C&amp;C vegetables"/>
    <s v="|114/01/08|"/>
    <n v="804"/>
    <n v="2.39"/>
    <n v="3.31"/>
  </r>
  <r>
    <x v="1"/>
    <x v="0"/>
    <x v="7"/>
    <s v="C&amp;C vegetables"/>
    <s v="|114/01/09|"/>
    <n v="636"/>
    <n v="2.2799999999999998"/>
    <n v="3.53"/>
  </r>
  <r>
    <x v="1"/>
    <x v="0"/>
    <x v="7"/>
    <s v="C&amp;C vegetables"/>
    <s v="|114/01/10|"/>
    <n v="756"/>
    <n v="2.82"/>
    <n v="3.54"/>
  </r>
  <r>
    <x v="1"/>
    <x v="0"/>
    <x v="7"/>
    <s v="C&amp;C vegetables"/>
    <s v="|114/01/11|"/>
    <n v="948"/>
    <n v="2.86"/>
    <n v="3.47"/>
  </r>
  <r>
    <x v="1"/>
    <x v="0"/>
    <x v="7"/>
    <s v="C&amp;C vegetables"/>
    <s v="|114/01/12|"/>
    <n v="720"/>
    <n v="2.41"/>
    <n v="3.33"/>
  </r>
  <r>
    <x v="1"/>
    <x v="0"/>
    <x v="7"/>
    <s v="C&amp;C vegetables"/>
    <s v="|114/01/13|"/>
    <n v="1020"/>
    <n v="2.39"/>
    <n v="3.39"/>
  </r>
  <r>
    <x v="1"/>
    <x v="0"/>
    <x v="7"/>
    <s v="C&amp;C vegetables"/>
    <s v="|114/01/14|"/>
    <n v="768"/>
    <n v="2.19"/>
    <n v="3.85"/>
  </r>
  <r>
    <x v="1"/>
    <x v="0"/>
    <x v="7"/>
    <s v="C&amp;C vegetables"/>
    <s v="|114/01/15|"/>
    <n v="600"/>
    <n v="2.09"/>
    <n v="3.49"/>
  </r>
  <r>
    <x v="1"/>
    <x v="0"/>
    <x v="7"/>
    <s v="C&amp;C vegetables"/>
    <s v="|114/01/16|"/>
    <n v="900"/>
    <n v="2.86"/>
    <n v="3.75"/>
  </r>
  <r>
    <x v="1"/>
    <x v="0"/>
    <x v="7"/>
    <s v="C&amp;C vegetables"/>
    <s v="|114/01/17|"/>
    <n v="828"/>
    <n v="2.37"/>
    <n v="3.24"/>
  </r>
  <r>
    <x v="1"/>
    <x v="0"/>
    <x v="7"/>
    <s v="C&amp;C vegetables"/>
    <s v="|114/01/18|"/>
    <n v="756"/>
    <n v="3"/>
    <n v="3.49"/>
  </r>
  <r>
    <x v="1"/>
    <x v="0"/>
    <x v="7"/>
    <s v="C&amp;C vegetables"/>
    <s v="|114/01/19|"/>
    <n v="1092"/>
    <n v="2.89"/>
    <n v="3.74"/>
  </r>
  <r>
    <x v="1"/>
    <x v="0"/>
    <x v="7"/>
    <s v="C&amp;C vegetables"/>
    <s v="|114/01/20|"/>
    <n v="696"/>
    <n v="2.68"/>
    <n v="3.73"/>
  </r>
  <r>
    <x v="1"/>
    <x v="0"/>
    <x v="7"/>
    <s v="C&amp;C vegetables"/>
    <s v="|114/01/21|"/>
    <n v="960"/>
    <n v="2.19"/>
    <n v="3.68"/>
  </r>
  <r>
    <x v="1"/>
    <x v="0"/>
    <x v="1"/>
    <s v="Gelati e altro"/>
    <s v="|05/00/01|"/>
    <n v="432"/>
    <n v="5.3933333333333335"/>
    <n v="7.4733333333333336"/>
  </r>
  <r>
    <x v="1"/>
    <x v="0"/>
    <x v="6"/>
    <s v="Gelati e altro"/>
    <s v="|05/04/01|"/>
    <n v="2004"/>
    <n v="2.71"/>
    <n v="3.63"/>
  </r>
  <r>
    <x v="1"/>
    <x v="0"/>
    <x v="6"/>
    <s v="Gelati e altro"/>
    <s v="|05/04/02|"/>
    <n v="2352"/>
    <n v="2.95"/>
    <n v="3.34"/>
  </r>
  <r>
    <x v="1"/>
    <x v="0"/>
    <x v="6"/>
    <s v="Gelati e altro"/>
    <s v="|05/04/03|"/>
    <n v="1992"/>
    <n v="2.67"/>
    <n v="3.83"/>
  </r>
  <r>
    <x v="1"/>
    <x v="0"/>
    <x v="6"/>
    <s v="Gelati e altro"/>
    <s v="|05/04/04|"/>
    <n v="2664"/>
    <n v="2.59"/>
    <n v="3.61"/>
  </r>
  <r>
    <x v="1"/>
    <x v="0"/>
    <x v="6"/>
    <s v="Gelati e altro"/>
    <s v="|05/04/05|"/>
    <n v="2652"/>
    <n v="2.2999999999999998"/>
    <n v="3.76"/>
  </r>
  <r>
    <x v="1"/>
    <x v="0"/>
    <x v="6"/>
    <s v="Gelati e altro"/>
    <s v="|05/04/06|"/>
    <n v="1884"/>
    <n v="2.4300000000000002"/>
    <n v="3.49"/>
  </r>
  <r>
    <x v="1"/>
    <x v="0"/>
    <x v="6"/>
    <s v="Gelati e altro"/>
    <s v="|05/04/07|"/>
    <n v="1572"/>
    <n v="2.4700000000000002"/>
    <n v="3.52"/>
  </r>
  <r>
    <x v="1"/>
    <x v="0"/>
    <x v="6"/>
    <s v="Gelati e altro"/>
    <s v="|05/04/08|"/>
    <n v="1512"/>
    <n v="2.59"/>
    <n v="3.89"/>
  </r>
  <r>
    <x v="1"/>
    <x v="0"/>
    <x v="6"/>
    <s v="Gelati e altro"/>
    <s v="|05/04/09|"/>
    <n v="1944"/>
    <n v="2.4"/>
    <n v="3.56"/>
  </r>
  <r>
    <x v="1"/>
    <x v="0"/>
    <x v="6"/>
    <s v="Gelati e altro"/>
    <s v="|05/04/10|"/>
    <n v="2412"/>
    <n v="2.87"/>
    <n v="3.65"/>
  </r>
  <r>
    <x v="1"/>
    <x v="0"/>
    <x v="6"/>
    <s v="Gelati e altro"/>
    <s v="|05/04/11|"/>
    <n v="1428"/>
    <n v="2.78"/>
    <n v="3.33"/>
  </r>
  <r>
    <x v="1"/>
    <x v="0"/>
    <x v="6"/>
    <s v="Gelati e altro"/>
    <s v="|05/04/12|"/>
    <n v="2160"/>
    <n v="2.86"/>
    <n v="3.6"/>
  </r>
  <r>
    <x v="1"/>
    <x v="0"/>
    <x v="4"/>
    <s v="Valtaro"/>
    <s v="|41/01/01|"/>
    <n v="600"/>
    <n v="4.74"/>
    <n v="5.4"/>
  </r>
  <r>
    <x v="1"/>
    <x v="0"/>
    <x v="5"/>
    <s v="Buonissimi"/>
    <s v="|53/01/00|"/>
    <n v="660"/>
    <n v="1.23"/>
    <n v="1.8"/>
  </r>
  <r>
    <x v="1"/>
    <x v="0"/>
    <x v="5"/>
    <s v="Buonissimi"/>
    <s v="|53/01/01|"/>
    <n v="1284"/>
    <n v="1.23"/>
    <n v="1.89"/>
  </r>
  <r>
    <x v="1"/>
    <x v="0"/>
    <x v="5"/>
    <s v="Buonissimi"/>
    <s v="|53/01/02|"/>
    <n v="840"/>
    <n v="1.21"/>
    <n v="1.6"/>
  </r>
  <r>
    <x v="1"/>
    <x v="0"/>
    <x v="5"/>
    <s v="Buonissimi"/>
    <s v="|53/01/03|"/>
    <n v="1200"/>
    <n v="1.4"/>
    <n v="1.74"/>
  </r>
  <r>
    <x v="1"/>
    <x v="0"/>
    <x v="5"/>
    <s v="Buonissimi"/>
    <s v="|53/01/04|"/>
    <n v="804"/>
    <n v="1.1499999999999999"/>
    <n v="1.64"/>
  </r>
  <r>
    <x v="1"/>
    <x v="0"/>
    <x v="5"/>
    <s v="Buonissimi"/>
    <s v="|53/01/05|"/>
    <n v="1248"/>
    <n v="1.1000000000000001"/>
    <n v="1.72"/>
  </r>
  <r>
    <x v="1"/>
    <x v="0"/>
    <x v="5"/>
    <s v="Buonissimi"/>
    <s v="|53/01/06|"/>
    <n v="600"/>
    <n v="1.27"/>
    <n v="1.82"/>
  </r>
  <r>
    <x v="1"/>
    <x v="0"/>
    <x v="5"/>
    <s v="Buonissimi"/>
    <s v="|53/01/07|"/>
    <n v="636"/>
    <n v="1.1000000000000001"/>
    <n v="1.86"/>
  </r>
  <r>
    <x v="1"/>
    <x v="0"/>
    <x v="5"/>
    <s v="Buonissimi"/>
    <s v="|53/01/08|"/>
    <n v="888"/>
    <n v="1.17"/>
    <n v="1.61"/>
  </r>
  <r>
    <x v="1"/>
    <x v="0"/>
    <x v="5"/>
    <s v="Buonissimi"/>
    <s v="|53/01/09|"/>
    <n v="1236"/>
    <n v="1.36"/>
    <n v="1.82"/>
  </r>
  <r>
    <x v="1"/>
    <x v="0"/>
    <x v="5"/>
    <s v="Buonissimi"/>
    <s v="|53/01/10|"/>
    <n v="756"/>
    <n v="1.2"/>
    <n v="1.81"/>
  </r>
  <r>
    <x v="1"/>
    <x v="0"/>
    <x v="5"/>
    <s v="Buonissimi"/>
    <s v="|53/01/11|"/>
    <n v="780"/>
    <n v="1.33"/>
    <n v="1.9"/>
  </r>
  <r>
    <x v="1"/>
    <x v="0"/>
    <x v="5"/>
    <s v="Buonissimi"/>
    <s v="|53/01/12|"/>
    <n v="1308"/>
    <n v="1.33"/>
    <n v="1.89"/>
  </r>
  <r>
    <x v="1"/>
    <x v="0"/>
    <x v="5"/>
    <s v="Buonissimi"/>
    <s v="|53/01/13|"/>
    <n v="1056"/>
    <n v="1.19"/>
    <n v="1.86"/>
  </r>
  <r>
    <x v="1"/>
    <x v="0"/>
    <x v="5"/>
    <s v="Buonissimi"/>
    <s v="|53/01/14|"/>
    <n v="1200"/>
    <n v="1.1100000000000001"/>
    <n v="1.86"/>
  </r>
  <r>
    <x v="1"/>
    <x v="0"/>
    <x v="5"/>
    <s v="Buonissimi"/>
    <s v="|53/01/15|"/>
    <n v="1056"/>
    <n v="1.33"/>
    <n v="1.68"/>
  </r>
  <r>
    <x v="1"/>
    <x v="0"/>
    <x v="5"/>
    <s v="Buonissimi"/>
    <s v="|53/01/16|"/>
    <n v="948"/>
    <n v="1.47"/>
    <n v="1.63"/>
  </r>
  <r>
    <x v="1"/>
    <x v="0"/>
    <x v="5"/>
    <s v="Buonissimi"/>
    <s v="|53/01/17|"/>
    <n v="660"/>
    <n v="1.25"/>
    <n v="1.74"/>
  </r>
  <r>
    <x v="1"/>
    <x v="0"/>
    <x v="5"/>
    <s v="Buonissimi"/>
    <s v="|53/01/18|"/>
    <n v="1116"/>
    <n v="1.27"/>
    <n v="1.62"/>
  </r>
  <r>
    <x v="1"/>
    <x v="0"/>
    <x v="5"/>
    <s v="Buonissimi"/>
    <s v="|53/01/19|"/>
    <n v="1116"/>
    <n v="1.2"/>
    <n v="1.84"/>
  </r>
  <r>
    <x v="1"/>
    <x v="0"/>
    <x v="5"/>
    <s v="Buonissimi"/>
    <s v="|53/01/20|"/>
    <n v="648"/>
    <n v="1.24"/>
    <n v="1.9"/>
  </r>
  <r>
    <x v="1"/>
    <x v="0"/>
    <x v="5"/>
    <s v="Buonissimi"/>
    <s v="|53/01/21|"/>
    <n v="1152"/>
    <n v="1.24"/>
    <n v="1.71"/>
  </r>
  <r>
    <x v="1"/>
    <x v="0"/>
    <x v="5"/>
    <s v="Buonissimi"/>
    <s v="|53/01/22|"/>
    <n v="660"/>
    <n v="1.29"/>
    <n v="1.82"/>
  </r>
  <r>
    <x v="1"/>
    <x v="0"/>
    <x v="5"/>
    <s v="Buonissimi"/>
    <s v="|53/01/23|"/>
    <n v="1092"/>
    <n v="1.38"/>
    <n v="1.82"/>
  </r>
  <r>
    <x v="1"/>
    <x v="0"/>
    <x v="5"/>
    <s v="Buonissimi"/>
    <s v="|53/01/24|"/>
    <n v="1308"/>
    <n v="1.26"/>
    <n v="1.85"/>
  </r>
  <r>
    <x v="1"/>
    <x v="0"/>
    <x v="5"/>
    <s v="Buonissimi"/>
    <s v="|53/01/25|"/>
    <n v="936"/>
    <n v="1.1399999999999999"/>
    <n v="1.64"/>
  </r>
  <r>
    <x v="1"/>
    <x v="0"/>
    <x v="5"/>
    <s v="Buonissimi"/>
    <s v="|53/01/26|"/>
    <n v="780"/>
    <n v="1.2"/>
    <n v="1.9"/>
  </r>
  <r>
    <x v="1"/>
    <x v="0"/>
    <x v="5"/>
    <s v="Buonissimi"/>
    <s v="|53/01/27|"/>
    <n v="972"/>
    <n v="1.1599999999999999"/>
    <n v="1.68"/>
  </r>
  <r>
    <x v="1"/>
    <x v="0"/>
    <x v="5"/>
    <s v="Buonissimi"/>
    <s v="|53/01/28|"/>
    <n v="708"/>
    <n v="1.4"/>
    <n v="1.67"/>
  </r>
  <r>
    <x v="1"/>
    <x v="0"/>
    <x v="5"/>
    <s v="Buonissimi"/>
    <s v="|53/01/29|"/>
    <n v="996"/>
    <n v="1.27"/>
    <n v="1.88"/>
  </r>
  <r>
    <x v="1"/>
    <x v="0"/>
    <x v="5"/>
    <s v="Buonissimi"/>
    <s v="|53/01/30|"/>
    <n v="1140"/>
    <n v="1.19"/>
    <n v="1.9"/>
  </r>
  <r>
    <x v="1"/>
    <x v="0"/>
    <x v="5"/>
    <s v="Buonissimi"/>
    <s v="|53/01/31|"/>
    <n v="936"/>
    <n v="1.49"/>
    <n v="1.73"/>
  </r>
  <r>
    <x v="1"/>
    <x v="0"/>
    <x v="5"/>
    <s v="Buonissimi"/>
    <s v="|53/01/32|"/>
    <n v="1308"/>
    <n v="1.29"/>
    <n v="1.88"/>
  </r>
  <r>
    <x v="1"/>
    <x v="0"/>
    <x v="5"/>
    <s v="Buonissimi"/>
    <s v="|53/01/33|"/>
    <n v="804"/>
    <n v="1.1599999999999999"/>
    <n v="1.64"/>
  </r>
  <r>
    <x v="1"/>
    <x v="0"/>
    <x v="5"/>
    <s v="Buonissimi"/>
    <s v="|53/01/34|"/>
    <n v="1236"/>
    <n v="1.34"/>
    <n v="1.77"/>
  </r>
  <r>
    <x v="1"/>
    <x v="0"/>
    <x v="5"/>
    <s v="Buonissimi"/>
    <s v="|53/01/35|"/>
    <n v="1152"/>
    <n v="1.43"/>
    <n v="1.83"/>
  </r>
  <r>
    <x v="1"/>
    <x v="0"/>
    <x v="5"/>
    <s v="Buonissimi"/>
    <s v="|53/01/36|"/>
    <n v="1104"/>
    <n v="1.4"/>
    <n v="1.85"/>
  </r>
  <r>
    <x v="1"/>
    <x v="0"/>
    <x v="5"/>
    <s v="Buonissimi"/>
    <s v="|53/01/37|"/>
    <n v="576"/>
    <n v="1.19"/>
    <n v="1.74"/>
  </r>
  <r>
    <x v="1"/>
    <x v="0"/>
    <x v="5"/>
    <s v="Buonissimi"/>
    <s v="|53/01/38|"/>
    <n v="1296"/>
    <n v="1.22"/>
    <n v="1.83"/>
  </r>
  <r>
    <x v="1"/>
    <x v="0"/>
    <x v="5"/>
    <s v="Buonissimi"/>
    <s v="|53/02/01|"/>
    <n v="1284"/>
    <n v="1.22"/>
    <n v="1.68"/>
  </r>
  <r>
    <x v="1"/>
    <x v="0"/>
    <x v="5"/>
    <s v="Buonissimi"/>
    <s v="|53/02/02|"/>
    <n v="888"/>
    <n v="1.44"/>
    <n v="1.69"/>
  </r>
  <r>
    <x v="1"/>
    <x v="0"/>
    <x v="5"/>
    <s v="Buonissimi"/>
    <s v="|53/02/03|"/>
    <n v="792"/>
    <n v="1.28"/>
    <n v="1.72"/>
  </r>
  <r>
    <x v="1"/>
    <x v="0"/>
    <x v="5"/>
    <s v="Buonissimi"/>
    <s v="|53/02/04|"/>
    <n v="936"/>
    <n v="1.45"/>
    <n v="1.9"/>
  </r>
  <r>
    <x v="1"/>
    <x v="0"/>
    <x v="5"/>
    <s v="Buonissimi"/>
    <s v="|53/02/05|"/>
    <n v="924"/>
    <n v="1.46"/>
    <n v="1.83"/>
  </r>
  <r>
    <x v="1"/>
    <x v="0"/>
    <x v="5"/>
    <s v="Buonissimi"/>
    <s v="|53/02/06|"/>
    <n v="1140"/>
    <n v="1.1100000000000001"/>
    <n v="1.82"/>
  </r>
  <r>
    <x v="1"/>
    <x v="0"/>
    <x v="5"/>
    <s v="Buonissimi"/>
    <s v="|53/02/07|"/>
    <n v="900"/>
    <n v="1.37"/>
    <n v="1.89"/>
  </r>
  <r>
    <x v="1"/>
    <x v="0"/>
    <x v="5"/>
    <s v="Buonissimi"/>
    <s v="|53/02/08|"/>
    <n v="828"/>
    <n v="1.39"/>
    <n v="1.83"/>
  </r>
  <r>
    <x v="1"/>
    <x v="0"/>
    <x v="5"/>
    <s v="Buonissimi"/>
    <s v="|53/02/09|"/>
    <n v="720"/>
    <n v="1.21"/>
    <n v="1.85"/>
  </r>
  <r>
    <x v="1"/>
    <x v="0"/>
    <x v="5"/>
    <s v="Buonissimi"/>
    <s v="|53/02/10|"/>
    <n v="1092"/>
    <n v="1.47"/>
    <n v="1.75"/>
  </r>
  <r>
    <x v="1"/>
    <x v="0"/>
    <x v="5"/>
    <s v="Buonissimi"/>
    <s v="|53/02/11|"/>
    <n v="792"/>
    <n v="1.37"/>
    <n v="1.73"/>
  </r>
  <r>
    <x v="1"/>
    <x v="0"/>
    <x v="5"/>
    <s v="Buonissimi"/>
    <s v="|53/02/12|"/>
    <n v="1188"/>
    <n v="1.1100000000000001"/>
    <n v="1.62"/>
  </r>
  <r>
    <x v="1"/>
    <x v="0"/>
    <x v="5"/>
    <s v="Buonissimi"/>
    <s v="|53/02/13|"/>
    <n v="924"/>
    <n v="1.1399999999999999"/>
    <n v="1.62"/>
  </r>
  <r>
    <x v="1"/>
    <x v="0"/>
    <x v="5"/>
    <s v="Buonissimi"/>
    <s v="|53/02/14|"/>
    <n v="996"/>
    <n v="1.48"/>
    <n v="1.67"/>
  </r>
  <r>
    <x v="1"/>
    <x v="0"/>
    <x v="5"/>
    <s v="Buonissimi"/>
    <s v="|53/02/15|"/>
    <n v="720"/>
    <n v="1.22"/>
    <n v="1.61"/>
  </r>
  <r>
    <x v="1"/>
    <x v="0"/>
    <x v="5"/>
    <s v="Buonissimi"/>
    <s v="|53/02/16|"/>
    <n v="744"/>
    <n v="1.2"/>
    <n v="1.88"/>
  </r>
  <r>
    <x v="1"/>
    <x v="0"/>
    <x v="5"/>
    <s v="Buonissimi"/>
    <s v="|53/02/17|"/>
    <n v="576"/>
    <n v="1.39"/>
    <n v="1.67"/>
  </r>
  <r>
    <x v="1"/>
    <x v="0"/>
    <x v="5"/>
    <s v="Buonissimi"/>
    <s v="|53/02/25|"/>
    <n v="672"/>
    <n v="1.34"/>
    <n v="1.67"/>
  </r>
  <r>
    <x v="1"/>
    <x v="0"/>
    <x v="5"/>
    <s v="Buonissimi"/>
    <s v="|53/03/01|"/>
    <n v="948"/>
    <n v="1.1000000000000001"/>
    <n v="1.83"/>
  </r>
  <r>
    <x v="1"/>
    <x v="0"/>
    <x v="5"/>
    <s v="Buonissimi"/>
    <s v="|53/03/02|"/>
    <n v="636"/>
    <n v="1.22"/>
    <n v="1.79"/>
  </r>
  <r>
    <x v="1"/>
    <x v="0"/>
    <x v="5"/>
    <s v="Buonissimi"/>
    <s v="|53/03/03|"/>
    <n v="576"/>
    <n v="1.24"/>
    <n v="1.88"/>
  </r>
  <r>
    <x v="1"/>
    <x v="1"/>
    <x v="12"/>
    <s v="Barilla"/>
    <s v="|56/01/01|"/>
    <n v="132"/>
    <n v="2.66"/>
    <n v="3"/>
  </r>
  <r>
    <x v="1"/>
    <x v="1"/>
    <x v="12"/>
    <s v="Barilla"/>
    <s v="|56/01/02|"/>
    <n v="156"/>
    <n v="2.7666666666666666"/>
    <n v="2.9"/>
  </r>
  <r>
    <x v="1"/>
    <x v="1"/>
    <x v="12"/>
    <s v="Barilla"/>
    <s v="|56/01/03|"/>
    <n v="144"/>
    <n v="2.7733333333333334"/>
    <n v="2.9533333333333331"/>
  </r>
  <r>
    <x v="1"/>
    <x v="1"/>
    <x v="12"/>
    <s v="Barilla"/>
    <s v="|56/01/04|"/>
    <n v="156"/>
    <n v="2.4133333333333336"/>
    <n v="2.9933333333333332"/>
  </r>
  <r>
    <x v="1"/>
    <x v="1"/>
    <x v="12"/>
    <s v="Barilla"/>
    <s v="|56/01/05|"/>
    <n v="180"/>
    <n v="2.6733333333333333"/>
    <n v="3"/>
  </r>
  <r>
    <x v="1"/>
    <x v="1"/>
    <x v="12"/>
    <s v="Barilla"/>
    <s v="|56/01/06|"/>
    <n v="120"/>
    <n v="2.7666666666666666"/>
    <n v="2.9533333333333331"/>
  </r>
  <r>
    <x v="1"/>
    <x v="1"/>
    <x v="12"/>
    <s v="Barilla"/>
    <s v="|56/01/07|"/>
    <n v="156"/>
    <n v="2.4533333333333331"/>
    <n v="3"/>
  </r>
  <r>
    <x v="1"/>
    <x v="1"/>
    <x v="12"/>
    <s v="Barilla"/>
    <s v="|56/01/08|"/>
    <n v="132"/>
    <n v="2.3466666666666667"/>
    <n v="2.8866666666666667"/>
  </r>
  <r>
    <x v="1"/>
    <x v="1"/>
    <x v="12"/>
    <s v="Barilla"/>
    <s v="|56/01/09|"/>
    <n v="156"/>
    <n v="2.6733333333333333"/>
    <n v="2.8933333333333335"/>
  </r>
  <r>
    <x v="1"/>
    <x v="1"/>
    <x v="12"/>
    <s v="Barilla"/>
    <s v="|56/01/10|"/>
    <n v="120"/>
    <n v="2.5133333333333332"/>
    <n v="2.96"/>
  </r>
  <r>
    <x v="1"/>
    <x v="1"/>
    <x v="12"/>
    <s v="Barilla"/>
    <s v="|56/01/11|"/>
    <n v="180"/>
    <n v="2.2933333333333334"/>
    <n v="2.9866666666666668"/>
  </r>
  <r>
    <x v="1"/>
    <x v="1"/>
    <x v="12"/>
    <s v="Barilla"/>
    <s v="|56/01/12|"/>
    <n v="168"/>
    <n v="2.4133333333333336"/>
    <n v="2.8733333333333335"/>
  </r>
  <r>
    <x v="1"/>
    <x v="1"/>
    <x v="12"/>
    <s v="Barilla"/>
    <s v="|56/01/13|"/>
    <n v="132"/>
    <n v="2.56"/>
    <n v="2.98"/>
  </r>
  <r>
    <x v="1"/>
    <x v="1"/>
    <x v="12"/>
    <s v="Barilla"/>
    <s v="|56/01/14|"/>
    <n v="120"/>
    <n v="2.2733333333333334"/>
    <n v="2.88"/>
  </r>
  <r>
    <x v="1"/>
    <x v="1"/>
    <x v="12"/>
    <s v="Barilla"/>
    <s v="|56/01/15|"/>
    <n v="156"/>
    <n v="2.3199999999999998"/>
    <n v="2.88"/>
  </r>
  <r>
    <x v="1"/>
    <x v="1"/>
    <x v="12"/>
    <s v="Barilla"/>
    <s v="|56/01/16|"/>
    <n v="120"/>
    <n v="2.2733333333333334"/>
    <n v="2.9266666666666667"/>
  </r>
  <r>
    <x v="1"/>
    <x v="1"/>
    <x v="12"/>
    <s v="Barilla"/>
    <s v="|56/01/17|"/>
    <n v="120"/>
    <n v="2.4"/>
    <n v="2.9866666666666668"/>
  </r>
  <r>
    <x v="1"/>
    <x v="1"/>
    <x v="12"/>
    <s v="Barilla"/>
    <s v="|56/01/18|"/>
    <n v="156"/>
    <n v="2.4333333333333331"/>
    <n v="2.96"/>
  </r>
  <r>
    <x v="1"/>
    <x v="1"/>
    <x v="12"/>
    <s v="Barilla"/>
    <s v="|56/01/19|"/>
    <n v="168"/>
    <n v="2.7066666666666666"/>
    <n v="2.9733333333333332"/>
  </r>
  <r>
    <x v="1"/>
    <x v="1"/>
    <x v="12"/>
    <s v="Barilla"/>
    <s v="|56/01/20|"/>
    <n v="144"/>
    <n v="2.4666666666666668"/>
    <n v="2.8733333333333335"/>
  </r>
  <r>
    <x v="1"/>
    <x v="1"/>
    <x v="12"/>
    <s v="Barilla"/>
    <s v="|56/01/21|"/>
    <n v="144"/>
    <n v="2.4066666666666667"/>
    <n v="2.9866666666666668"/>
  </r>
  <r>
    <x v="1"/>
    <x v="1"/>
    <x v="12"/>
    <s v="Barilla"/>
    <s v="|56/01/22|"/>
    <n v="156"/>
    <n v="2.2866666666666666"/>
    <n v="2.8933333333333335"/>
  </r>
  <r>
    <x v="1"/>
    <x v="1"/>
    <x v="12"/>
    <s v="Barilla"/>
    <s v="|56/01/23|"/>
    <n v="120"/>
    <n v="2.6"/>
    <n v="2.8733333333333335"/>
  </r>
  <r>
    <x v="1"/>
    <x v="1"/>
    <x v="12"/>
    <s v="Barilla"/>
    <s v="|56/01/24|"/>
    <n v="144"/>
    <n v="2.68"/>
    <n v="2.9333333333333331"/>
  </r>
  <r>
    <x v="1"/>
    <x v="1"/>
    <x v="12"/>
    <s v="Barilla"/>
    <s v="|56/01/25|"/>
    <n v="180"/>
    <n v="2.4733333333333332"/>
    <n v="2.9133333333333336"/>
  </r>
  <r>
    <x v="1"/>
    <x v="1"/>
    <x v="12"/>
    <s v="Barilla"/>
    <s v="|56/01/26|"/>
    <n v="156"/>
    <n v="2.3066666666666666"/>
    <n v="2.8866666666666667"/>
  </r>
  <r>
    <x v="1"/>
    <x v="1"/>
    <x v="12"/>
    <s v="Barilla"/>
    <s v="|56/01/27|"/>
    <n v="156"/>
    <n v="2.5266666666666668"/>
    <n v="2.9866666666666668"/>
  </r>
  <r>
    <x v="1"/>
    <x v="1"/>
    <x v="12"/>
    <s v="Barilla"/>
    <s v="|56/01/28|"/>
    <n v="132"/>
    <n v="2.7666666666666666"/>
    <n v="2.9933333333333332"/>
  </r>
  <r>
    <x v="1"/>
    <x v="1"/>
    <x v="12"/>
    <s v="Barilla"/>
    <s v="|56/01/29|"/>
    <n v="156"/>
    <n v="2.7733333333333334"/>
    <n v="2.98"/>
  </r>
  <r>
    <x v="1"/>
    <x v="1"/>
    <x v="12"/>
    <s v="Barilla"/>
    <s v="|56/01/30|"/>
    <n v="144"/>
    <n v="2.34"/>
    <n v="2.94"/>
  </r>
  <r>
    <x v="1"/>
    <x v="1"/>
    <x v="12"/>
    <s v="Barilla"/>
    <s v="|56/01/31|"/>
    <n v="168"/>
    <n v="2.6666666666666665"/>
    <n v="2.9866666666666668"/>
  </r>
  <r>
    <x v="1"/>
    <x v="1"/>
    <x v="12"/>
    <s v="Barilla"/>
    <s v="|56/01/32|"/>
    <n v="144"/>
    <n v="2.64"/>
    <n v="2.9533333333333331"/>
  </r>
  <r>
    <x v="1"/>
    <x v="1"/>
    <x v="12"/>
    <s v="Barilla"/>
    <s v="|56/01/33|"/>
    <n v="132"/>
    <n v="2.4866666666666668"/>
    <n v="2.9733333333333332"/>
  </r>
  <r>
    <x v="1"/>
    <x v="1"/>
    <x v="12"/>
    <s v="Barilla"/>
    <s v="|56/01/34|"/>
    <n v="156"/>
    <n v="2.6866666666666665"/>
    <n v="2.9266666666666667"/>
  </r>
  <r>
    <x v="1"/>
    <x v="1"/>
    <x v="12"/>
    <s v="Barilla"/>
    <s v="|56/01/35|"/>
    <n v="144"/>
    <n v="2.7133333333333334"/>
    <n v="2.96"/>
  </r>
  <r>
    <x v="1"/>
    <x v="1"/>
    <x v="12"/>
    <s v="Barilla"/>
    <s v="|56/01/36|"/>
    <n v="144"/>
    <n v="2.6533333333333333"/>
    <n v="2.92"/>
  </r>
  <r>
    <x v="1"/>
    <x v="1"/>
    <x v="12"/>
    <s v="Barilla"/>
    <s v="|56/01/37|"/>
    <n v="180"/>
    <n v="2.66"/>
    <n v="2.96"/>
  </r>
  <r>
    <x v="1"/>
    <x v="1"/>
    <x v="12"/>
    <s v="Barilla"/>
    <s v="|56/01/38|"/>
    <n v="132"/>
    <n v="2.3199999999999998"/>
    <n v="2.88"/>
  </r>
  <r>
    <x v="1"/>
    <x v="1"/>
    <x v="12"/>
    <s v="Barilla"/>
    <s v="|56/01/39|"/>
    <n v="144"/>
    <n v="2.3466666666666667"/>
    <n v="2.9"/>
  </r>
  <r>
    <x v="1"/>
    <x v="1"/>
    <x v="12"/>
    <s v="Barilla"/>
    <s v="|56/01/40|"/>
    <n v="156"/>
    <n v="2.8"/>
    <n v="2.9133333333333336"/>
  </r>
  <r>
    <x v="1"/>
    <x v="1"/>
    <x v="12"/>
    <s v="Barilla"/>
    <s v="|56/01/41|"/>
    <n v="144"/>
    <n v="2.3733333333333335"/>
    <n v="2.9133333333333336"/>
  </r>
  <r>
    <x v="1"/>
    <x v="1"/>
    <x v="12"/>
    <s v="Barilla"/>
    <s v="|56/01/42|"/>
    <n v="144"/>
    <n v="2.64"/>
    <n v="2.8666666666666667"/>
  </r>
  <r>
    <x v="1"/>
    <x v="1"/>
    <x v="12"/>
    <s v="Barilla"/>
    <s v="|56/01/43|"/>
    <n v="168"/>
    <n v="2.3933333333333335"/>
    <n v="2.98"/>
  </r>
  <r>
    <x v="1"/>
    <x v="1"/>
    <x v="12"/>
    <s v="Barilla"/>
    <s v="|56/01/44|"/>
    <n v="120"/>
    <n v="2.3199999999999998"/>
    <n v="2.96"/>
  </r>
  <r>
    <x v="1"/>
    <x v="1"/>
    <x v="12"/>
    <s v="Barilla"/>
    <s v="|56/01/45|"/>
    <n v="180"/>
    <n v="2.7066666666666666"/>
    <n v="2.8666666666666667"/>
  </r>
  <r>
    <x v="1"/>
    <x v="1"/>
    <x v="12"/>
    <s v="Barilla"/>
    <s v="|56/01/46|"/>
    <n v="144"/>
    <n v="2.5466666666666669"/>
    <n v="2.9333333333333331"/>
  </r>
  <r>
    <x v="1"/>
    <x v="1"/>
    <x v="12"/>
    <s v="Barilla"/>
    <s v="|56/01/47|"/>
    <n v="180"/>
    <n v="2.6533333333333333"/>
    <n v="2.9733333333333332"/>
  </r>
  <r>
    <x v="1"/>
    <x v="1"/>
    <x v="12"/>
    <s v="Barilla"/>
    <s v="|56/01/48|"/>
    <n v="132"/>
    <n v="2.8"/>
    <n v="2.9266666666666667"/>
  </r>
  <r>
    <x v="1"/>
    <x v="1"/>
    <x v="12"/>
    <s v="Barilla"/>
    <s v="|56/01/49|"/>
    <n v="120"/>
    <n v="2.2799999999999998"/>
    <n v="2.96"/>
  </r>
  <r>
    <x v="1"/>
    <x v="1"/>
    <x v="12"/>
    <s v="Barilla"/>
    <s v="|56/01/50|"/>
    <n v="144"/>
    <n v="2.7933333333333334"/>
    <n v="2.94"/>
  </r>
  <r>
    <x v="1"/>
    <x v="1"/>
    <x v="12"/>
    <s v="Barilla"/>
    <s v="|56/01/51|"/>
    <n v="144"/>
    <n v="2.5066666666666668"/>
    <n v="2.9866666666666668"/>
  </r>
  <r>
    <x v="1"/>
    <x v="1"/>
    <x v="12"/>
    <s v="Barilla"/>
    <s v="|56/01/52|"/>
    <n v="144"/>
    <n v="2.34"/>
    <n v="2.94"/>
  </r>
  <r>
    <x v="1"/>
    <x v="1"/>
    <x v="12"/>
    <s v="Barilla"/>
    <s v="|56/01/53|"/>
    <n v="120"/>
    <n v="2.44"/>
    <n v="2.9466666666666668"/>
  </r>
  <r>
    <x v="1"/>
    <x v="1"/>
    <x v="12"/>
    <s v="Barilla"/>
    <s v="|56/01/54|"/>
    <n v="144"/>
    <n v="2.4133333333333336"/>
    <n v="2.9533333333333331"/>
  </r>
  <r>
    <x v="1"/>
    <x v="1"/>
    <x v="12"/>
    <s v="Barilla"/>
    <s v="|56/01/55|"/>
    <n v="168"/>
    <n v="2.76"/>
    <n v="2.9933333333333332"/>
  </r>
  <r>
    <x v="1"/>
    <x v="1"/>
    <x v="12"/>
    <s v="Barilla"/>
    <s v="|56/01/56|"/>
    <n v="132"/>
    <n v="2.56"/>
    <n v="2.9933333333333332"/>
  </r>
  <r>
    <x v="1"/>
    <x v="1"/>
    <x v="12"/>
    <s v="Barilla"/>
    <s v="|56/01/57|"/>
    <n v="132"/>
    <n v="2.4733333333333332"/>
    <n v="2.8666666666666667"/>
  </r>
  <r>
    <x v="1"/>
    <x v="1"/>
    <x v="12"/>
    <s v="Own label"/>
    <s v="|132/01/02|"/>
    <n v="156"/>
    <n v="2.2733333333333334"/>
    <n v="2.9266666666666667"/>
  </r>
  <r>
    <x v="1"/>
    <x v="1"/>
    <x v="13"/>
    <s v="Danone"/>
    <s v="|68/01/01|"/>
    <n v="564"/>
    <n v="2.5"/>
    <n v="3.04"/>
  </r>
  <r>
    <x v="1"/>
    <x v="1"/>
    <x v="13"/>
    <s v="Danone"/>
    <s v="|68/01/02|"/>
    <n v="528"/>
    <n v="2.5499999999999998"/>
    <n v="3.53"/>
  </r>
  <r>
    <x v="1"/>
    <x v="1"/>
    <x v="13"/>
    <s v="Danone"/>
    <s v="|68/01/03|"/>
    <n v="600"/>
    <n v="2.69"/>
    <n v="3.61"/>
  </r>
  <r>
    <x v="1"/>
    <x v="1"/>
    <x v="13"/>
    <s v="Danone"/>
    <s v="|68/01/04|"/>
    <n v="348"/>
    <n v="2.0299999999999998"/>
    <n v="3.24"/>
  </r>
  <r>
    <x v="1"/>
    <x v="1"/>
    <x v="13"/>
    <s v="Danone"/>
    <s v="|68/01/05|"/>
    <n v="120"/>
    <n v="2.15"/>
    <n v="3.46"/>
  </r>
  <r>
    <x v="1"/>
    <x v="1"/>
    <x v="13"/>
    <s v="Danone"/>
    <s v="|68/01/06|"/>
    <n v="348"/>
    <n v="2.08"/>
    <n v="3.64"/>
  </r>
  <r>
    <x v="1"/>
    <x v="1"/>
    <x v="13"/>
    <s v="Danone"/>
    <s v="|68/01/07|"/>
    <n v="552"/>
    <n v="2.2200000000000002"/>
    <n v="3.23"/>
  </r>
  <r>
    <x v="1"/>
    <x v="1"/>
    <x v="13"/>
    <s v="Danone"/>
    <s v="|68/01/08|"/>
    <n v="360"/>
    <n v="2.79"/>
    <n v="3.26"/>
  </r>
  <r>
    <x v="1"/>
    <x v="1"/>
    <x v="13"/>
    <s v="Danone"/>
    <s v="|68/01/09|"/>
    <n v="528"/>
    <n v="2.78"/>
    <n v="3.54"/>
  </r>
  <r>
    <x v="1"/>
    <x v="1"/>
    <x v="13"/>
    <s v="Danone"/>
    <s v="|68/01/10|"/>
    <n v="276"/>
    <n v="2.69"/>
    <n v="3.73"/>
  </r>
  <r>
    <x v="1"/>
    <x v="1"/>
    <x v="13"/>
    <s v="Danone"/>
    <s v="|68/01/11|"/>
    <n v="132"/>
    <n v="2.0299999999999998"/>
    <n v="3.15"/>
  </r>
  <r>
    <x v="1"/>
    <x v="1"/>
    <x v="13"/>
    <s v="Danone"/>
    <s v="|68/01/12|"/>
    <n v="300"/>
    <n v="2.14"/>
    <n v="3.36"/>
  </r>
  <r>
    <x v="1"/>
    <x v="1"/>
    <x v="13"/>
    <s v="Danone"/>
    <s v="|68/01/13|"/>
    <n v="324"/>
    <n v="2.65"/>
    <n v="3.35"/>
  </r>
  <r>
    <x v="1"/>
    <x v="1"/>
    <x v="13"/>
    <s v="Danone"/>
    <s v="|68/01/14|"/>
    <n v="408"/>
    <n v="2.77"/>
    <n v="3.2"/>
  </r>
  <r>
    <x v="1"/>
    <x v="1"/>
    <x v="13"/>
    <s v="Danone"/>
    <s v="|68/01/15|"/>
    <n v="144"/>
    <n v="2.38"/>
    <n v="3.79"/>
  </r>
  <r>
    <x v="1"/>
    <x v="1"/>
    <x v="13"/>
    <s v="Danone"/>
    <s v="|68/01/16|"/>
    <n v="240"/>
    <n v="2.2799999999999998"/>
    <n v="3.22"/>
  </r>
  <r>
    <x v="1"/>
    <x v="1"/>
    <x v="13"/>
    <s v="Danone"/>
    <s v="|68/01/17|"/>
    <n v="204"/>
    <n v="2.58"/>
    <n v="3.03"/>
  </r>
  <r>
    <x v="1"/>
    <x v="1"/>
    <x v="12"/>
    <s v="Cirio"/>
    <s v="|71/01/01|"/>
    <n v="120"/>
    <n v="2.7533333333333334"/>
    <n v="2.9666666666666668"/>
  </r>
  <r>
    <x v="1"/>
    <x v="1"/>
    <x v="12"/>
    <s v="Cirio"/>
    <s v="|71/01/02|"/>
    <n v="156"/>
    <n v="2.66"/>
    <n v="2.9266666666666667"/>
  </r>
  <r>
    <x v="1"/>
    <x v="1"/>
    <x v="12"/>
    <s v="Cirio"/>
    <s v="|71/01/03|"/>
    <n v="132"/>
    <n v="2.3266666666666667"/>
    <n v="2.9933333333333332"/>
  </r>
  <r>
    <x v="1"/>
    <x v="1"/>
    <x v="12"/>
    <s v="Cirio"/>
    <s v="|71/01/04|"/>
    <n v="144"/>
    <n v="2.64"/>
    <n v="2.9933333333333332"/>
  </r>
  <r>
    <x v="1"/>
    <x v="1"/>
    <x v="12"/>
    <s v="Cirio"/>
    <s v="|71/01/05|"/>
    <n v="144"/>
    <n v="2.7466666666666666"/>
    <n v="2.9066666666666667"/>
  </r>
  <r>
    <x v="1"/>
    <x v="1"/>
    <x v="12"/>
    <s v="Cirio"/>
    <s v="|71/01/06|"/>
    <n v="180"/>
    <n v="2.6266666666666665"/>
    <n v="2.9466666666666668"/>
  </r>
  <r>
    <x v="1"/>
    <x v="1"/>
    <x v="12"/>
    <s v="Cirio"/>
    <s v="|71/01/07|"/>
    <n v="180"/>
    <n v="2.72"/>
    <n v="2.9333333333333331"/>
  </r>
  <r>
    <x v="1"/>
    <x v="1"/>
    <x v="12"/>
    <s v="Cirio"/>
    <s v="|71/01/08|"/>
    <n v="120"/>
    <n v="2.6133333333333333"/>
    <n v="2.9933333333333332"/>
  </r>
  <r>
    <x v="1"/>
    <x v="1"/>
    <x v="12"/>
    <s v="Cirio"/>
    <s v="|71/01/09|"/>
    <n v="144"/>
    <n v="2.76"/>
    <n v="2.9"/>
  </r>
  <r>
    <x v="1"/>
    <x v="1"/>
    <x v="12"/>
    <s v="Cirio"/>
    <s v="|71/01/10|"/>
    <n v="156"/>
    <n v="2.5066666666666668"/>
    <n v="2.9733333333333332"/>
  </r>
  <r>
    <x v="1"/>
    <x v="1"/>
    <x v="12"/>
    <s v="Cirio"/>
    <s v="|71/01/11|"/>
    <n v="168"/>
    <n v="2.56"/>
    <n v="2.9933333333333332"/>
  </r>
  <r>
    <x v="1"/>
    <x v="1"/>
    <x v="12"/>
    <s v="Cirio"/>
    <s v="|71/02/04|"/>
    <n v="132"/>
    <n v="2.6933333333333334"/>
    <n v="2.9466666666666668"/>
  </r>
  <r>
    <x v="1"/>
    <x v="1"/>
    <x v="12"/>
    <s v="Cirio"/>
    <s v="|71/02/01|"/>
    <n v="156"/>
    <n v="2.42"/>
    <n v="2.8733333333333335"/>
  </r>
  <r>
    <x v="1"/>
    <x v="1"/>
    <x v="12"/>
    <s v="Cirio"/>
    <s v="|71/02/02|"/>
    <n v="120"/>
    <n v="2.58"/>
    <n v="2.9866666666666668"/>
  </r>
  <r>
    <x v="1"/>
    <x v="1"/>
    <x v="12"/>
    <s v="Cirio"/>
    <s v="|71/02/03|"/>
    <n v="120"/>
    <n v="2.2933333333333334"/>
    <n v="2.9533333333333331"/>
  </r>
  <r>
    <x v="1"/>
    <x v="1"/>
    <x v="14"/>
    <s v="San Benedetto Bread"/>
    <s v="|27/01/01|"/>
    <n v="1416"/>
    <n v="0.71"/>
    <n v="0.94"/>
  </r>
  <r>
    <x v="1"/>
    <x v="1"/>
    <x v="14"/>
    <s v="San Benedetto Bread"/>
    <s v="|27/01/02|"/>
    <n v="2256"/>
    <n v="0.84"/>
    <n v="0.95"/>
  </r>
  <r>
    <x v="1"/>
    <x v="1"/>
    <x v="14"/>
    <s v="San Benedetto Bread"/>
    <s v="|27/01/03|"/>
    <n v="1740"/>
    <n v="0.85"/>
    <n v="0.95"/>
  </r>
  <r>
    <x v="1"/>
    <x v="1"/>
    <x v="14"/>
    <s v="San Benedetto Bread"/>
    <s v="|27/01/04|"/>
    <n v="1296"/>
    <n v="0.82"/>
    <n v="0.9"/>
  </r>
  <r>
    <x v="1"/>
    <x v="1"/>
    <x v="14"/>
    <s v="San Benedetto Bread"/>
    <s v="|27/01/10|"/>
    <n v="1644"/>
    <n v="0.74"/>
    <n v="0.95"/>
  </r>
  <r>
    <x v="1"/>
    <x v="1"/>
    <x v="14"/>
    <s v="San Benedetto Bread"/>
    <s v="|27/01/11|"/>
    <n v="1272"/>
    <n v="0.83"/>
    <n v="0.93"/>
  </r>
  <r>
    <x v="1"/>
    <x v="1"/>
    <x v="14"/>
    <s v="San Benedetto Bread"/>
    <s v="|27/01/12|"/>
    <n v="2148"/>
    <n v="0.7"/>
    <n v="0.96"/>
  </r>
  <r>
    <x v="1"/>
    <x v="1"/>
    <x v="14"/>
    <s v="San Benedetto Bread"/>
    <s v="|27/01/13|"/>
    <n v="1368"/>
    <n v="0.82"/>
    <n v="0.94"/>
  </r>
  <r>
    <x v="1"/>
    <x v="1"/>
    <x v="14"/>
    <s v="San Benedetto Bread"/>
    <s v="|27/01/20|"/>
    <n v="1980"/>
    <n v="0.8"/>
    <n v="0.98"/>
  </r>
  <r>
    <x v="1"/>
    <x v="1"/>
    <x v="14"/>
    <s v="San Benedetto Bread"/>
    <s v="|27/01/21|"/>
    <n v="1560"/>
    <n v="0.86"/>
    <n v="0.96"/>
  </r>
  <r>
    <x v="1"/>
    <x v="1"/>
    <x v="14"/>
    <s v="San Benedetto Bread"/>
    <s v="|27/01/22|"/>
    <n v="1404"/>
    <n v="0.81"/>
    <n v="0.96"/>
  </r>
  <r>
    <x v="1"/>
    <x v="1"/>
    <x v="14"/>
    <s v="San Benedetto Bread"/>
    <s v="|27/01/23|"/>
    <n v="2304"/>
    <n v="0.84"/>
    <n v="0.95"/>
  </r>
  <r>
    <x v="1"/>
    <x v="1"/>
    <x v="12"/>
    <s v="Atkins"/>
    <s v="|80/00/05|"/>
    <n v="168"/>
    <n v="2.64"/>
    <n v="2.9866666666666668"/>
  </r>
  <r>
    <x v="1"/>
    <x v="1"/>
    <x v="12"/>
    <s v="Atkins"/>
    <s v="|88/00/00|"/>
    <n v="120"/>
    <n v="2.2799999999999998"/>
    <n v="2.9066666666666667"/>
  </r>
  <r>
    <x v="1"/>
    <x v="1"/>
    <x v="12"/>
    <s v="Atkins"/>
    <s v="|88/00/01|"/>
    <n v="156"/>
    <n v="2.6"/>
    <n v="2.9733333333333332"/>
  </r>
  <r>
    <x v="1"/>
    <x v="1"/>
    <x v="12"/>
    <s v="Atkins"/>
    <s v="|88/00/02|"/>
    <n v="180"/>
    <n v="2.76"/>
    <n v="2.9333333333333331"/>
  </r>
  <r>
    <x v="1"/>
    <x v="1"/>
    <x v="12"/>
    <s v="Atkins"/>
    <s v="|88/00/03|"/>
    <n v="120"/>
    <n v="2.42"/>
    <n v="2.9466666666666668"/>
  </r>
  <r>
    <x v="1"/>
    <x v="1"/>
    <x v="12"/>
    <s v="Atkins"/>
    <s v="|88/00/04|"/>
    <n v="156"/>
    <n v="2.4466666666666668"/>
    <n v="2.8666666666666667"/>
  </r>
  <r>
    <x v="1"/>
    <x v="1"/>
    <x v="12"/>
    <s v="Atkins"/>
    <s v="|88/00/05|"/>
    <n v="120"/>
    <n v="2.2999999999999998"/>
    <n v="2.94"/>
  </r>
  <r>
    <x v="1"/>
    <x v="1"/>
    <x v="12"/>
    <s v="Atkins"/>
    <s v="|88/00/06|"/>
    <n v="132"/>
    <n v="2.4666666666666668"/>
    <n v="2.9"/>
  </r>
  <r>
    <x v="1"/>
    <x v="1"/>
    <x v="12"/>
    <s v="Atkins"/>
    <s v="|88/00/07|"/>
    <n v="168"/>
    <n v="2.6866666666666665"/>
    <n v="2.9733333333333332"/>
  </r>
  <r>
    <x v="1"/>
    <x v="1"/>
    <x v="12"/>
    <s v="Atkins"/>
    <s v="|88/00/08|"/>
    <n v="144"/>
    <n v="2.58"/>
    <n v="3"/>
  </r>
  <r>
    <x v="1"/>
    <x v="1"/>
    <x v="12"/>
    <s v="Atkins"/>
    <s v="|88/00/09|"/>
    <n v="180"/>
    <n v="2.3133333333333335"/>
    <n v="2.98"/>
  </r>
  <r>
    <x v="1"/>
    <x v="1"/>
    <x v="12"/>
    <s v="Atkins"/>
    <s v="|88/00/10|"/>
    <n v="180"/>
    <n v="2.6666666666666665"/>
    <n v="2.9466666666666668"/>
  </r>
  <r>
    <x v="1"/>
    <x v="1"/>
    <x v="12"/>
    <s v="Atkins"/>
    <s v="|88/00/11|"/>
    <n v="132"/>
    <n v="2.7333333333333334"/>
    <n v="2.9933333333333332"/>
  </r>
  <r>
    <x v="1"/>
    <x v="1"/>
    <x v="12"/>
    <s v="Atkins"/>
    <s v="|88/00/12|"/>
    <n v="132"/>
    <n v="2.7733333333333334"/>
    <n v="2.94"/>
  </r>
  <r>
    <x v="1"/>
    <x v="1"/>
    <x v="12"/>
    <s v="Atkins"/>
    <s v="|88/00/13|"/>
    <n v="168"/>
    <n v="2.6133333333333333"/>
    <n v="2.8933333333333335"/>
  </r>
  <r>
    <x v="1"/>
    <x v="1"/>
    <x v="12"/>
    <s v="Atkins"/>
    <s v="|88/00/14|"/>
    <n v="156"/>
    <n v="2.4933333333333332"/>
    <n v="2.8866666666666667"/>
  </r>
  <r>
    <x v="1"/>
    <x v="1"/>
    <x v="12"/>
    <s v="Atkins"/>
    <s v="|88/00/15|"/>
    <n v="180"/>
    <n v="2.6933333333333334"/>
    <n v="2.9933333333333332"/>
  </r>
  <r>
    <x v="1"/>
    <x v="1"/>
    <x v="12"/>
    <s v="Atkins"/>
    <s v="|88/00/16|"/>
    <n v="144"/>
    <n v="2.62"/>
    <n v="2.9533333333333331"/>
  </r>
  <r>
    <x v="1"/>
    <x v="1"/>
    <x v="12"/>
    <s v="Atkins"/>
    <s v="|88/00/17|"/>
    <n v="168"/>
    <n v="2.3866666666666667"/>
    <n v="2.8666666666666667"/>
  </r>
  <r>
    <x v="1"/>
    <x v="1"/>
    <x v="12"/>
    <s v="Atkins"/>
    <s v="|88/00/18|"/>
    <n v="168"/>
    <n v="2.4733333333333332"/>
    <n v="2.92"/>
  </r>
  <r>
    <x v="1"/>
    <x v="1"/>
    <x v="12"/>
    <s v="Atkins"/>
    <s v="|88/00/19|"/>
    <n v="168"/>
    <n v="2.3266666666666667"/>
    <n v="2.92"/>
  </r>
  <r>
    <x v="1"/>
    <x v="1"/>
    <x v="12"/>
    <s v="Atkins"/>
    <s v="|88/00/20|"/>
    <n v="132"/>
    <n v="2.7933333333333334"/>
    <n v="2.94"/>
  </r>
  <r>
    <x v="1"/>
    <x v="1"/>
    <x v="12"/>
    <s v="Atkins"/>
    <s v="|88/00/21|"/>
    <n v="144"/>
    <n v="2.3066666666666666"/>
    <n v="2.96"/>
  </r>
  <r>
    <x v="1"/>
    <x v="1"/>
    <x v="12"/>
    <s v="Atkins"/>
    <s v="|88/00/22|"/>
    <n v="156"/>
    <n v="2.6"/>
    <n v="2.9333333333333331"/>
  </r>
  <r>
    <x v="1"/>
    <x v="1"/>
    <x v="12"/>
    <s v="Atkins"/>
    <s v="|88/00/23|"/>
    <n v="132"/>
    <n v="2.3866666666666667"/>
    <n v="2.8666666666666667"/>
  </r>
  <r>
    <x v="1"/>
    <x v="1"/>
    <x v="12"/>
    <s v="Atkins"/>
    <s v="|88/00/24|"/>
    <n v="144"/>
    <n v="2.44"/>
    <n v="2.9733333333333332"/>
  </r>
  <r>
    <x v="1"/>
    <x v="1"/>
    <x v="12"/>
    <s v="Atkins"/>
    <s v="|88/00/25|"/>
    <n v="120"/>
    <n v="2.3133333333333335"/>
    <n v="2.9333333333333331"/>
  </r>
  <r>
    <x v="1"/>
    <x v="1"/>
    <x v="12"/>
    <s v="Atkins"/>
    <s v="|88/00/26|"/>
    <n v="144"/>
    <n v="2.3199999999999998"/>
    <n v="2.88"/>
  </r>
  <r>
    <x v="1"/>
    <x v="1"/>
    <x v="12"/>
    <s v="Atkins"/>
    <s v="|88/00/27|"/>
    <n v="180"/>
    <n v="2.7466666666666666"/>
    <n v="2.98"/>
  </r>
  <r>
    <x v="1"/>
    <x v="1"/>
    <x v="12"/>
    <s v="Atkins"/>
    <s v="|88/00/28|"/>
    <n v="180"/>
    <n v="2.6933333333333334"/>
    <n v="2.9066666666666667"/>
  </r>
  <r>
    <x v="1"/>
    <x v="1"/>
    <x v="12"/>
    <s v="Atkins"/>
    <s v="|88/00/29|"/>
    <n v="144"/>
    <n v="2.3266666666666667"/>
    <n v="3"/>
  </r>
  <r>
    <x v="1"/>
    <x v="1"/>
    <x v="12"/>
    <s v="Atkins"/>
    <s v="|88/00/30|"/>
    <n v="120"/>
    <n v="2.5733333333333333"/>
    <n v="2.8933333333333335"/>
  </r>
  <r>
    <x v="1"/>
    <x v="1"/>
    <x v="12"/>
    <s v="Atkins"/>
    <s v="|88/00/31|"/>
    <n v="156"/>
    <n v="2.3133333333333335"/>
    <n v="3"/>
  </r>
  <r>
    <x v="1"/>
    <x v="1"/>
    <x v="12"/>
    <s v="Atkins"/>
    <s v="|88/00/32|"/>
    <n v="168"/>
    <n v="2.5466666666666669"/>
    <n v="2.98"/>
  </r>
  <r>
    <x v="1"/>
    <x v="1"/>
    <x v="12"/>
    <s v="Atkins"/>
    <s v="|88/00/33|"/>
    <n v="132"/>
    <n v="2.5733333333333333"/>
    <n v="2.88"/>
  </r>
  <r>
    <x v="1"/>
    <x v="1"/>
    <x v="12"/>
    <s v="Atkins"/>
    <s v="|88/00/34|"/>
    <n v="120"/>
    <n v="2.7933333333333334"/>
    <n v="2.96"/>
  </r>
  <r>
    <x v="1"/>
    <x v="1"/>
    <x v="12"/>
    <s v="Atkins"/>
    <s v="|88/00/35|"/>
    <n v="168"/>
    <n v="2.7266666666666666"/>
    <n v="2.92"/>
  </r>
  <r>
    <x v="1"/>
    <x v="1"/>
    <x v="12"/>
    <s v="Atkins"/>
    <s v="|88/00/36|"/>
    <n v="156"/>
    <n v="2.6"/>
    <n v="2.8933333333333335"/>
  </r>
  <r>
    <x v="1"/>
    <x v="1"/>
    <x v="12"/>
    <s v="Atkins"/>
    <s v="|88/00/37|"/>
    <n v="156"/>
    <n v="2.2666666666666666"/>
    <n v="2.9"/>
  </r>
  <r>
    <x v="1"/>
    <x v="1"/>
    <x v="12"/>
    <s v="Atkins"/>
    <s v="|88/00/38|"/>
    <n v="132"/>
    <n v="2.5266666666666668"/>
    <n v="2.9666666666666668"/>
  </r>
  <r>
    <x v="1"/>
    <x v="1"/>
    <x v="12"/>
    <s v="Atkins"/>
    <s v="|88/00/39|"/>
    <n v="168"/>
    <n v="2.62"/>
    <n v="2.9133333333333336"/>
  </r>
  <r>
    <x v="1"/>
    <x v="1"/>
    <x v="12"/>
    <s v="Atkins"/>
    <s v="|88/00/40|"/>
    <n v="156"/>
    <n v="2.5266666666666668"/>
    <n v="2.9733333333333332"/>
  </r>
  <r>
    <x v="1"/>
    <x v="1"/>
    <x v="12"/>
    <s v="Atkins"/>
    <s v="|88/00/41|"/>
    <n v="156"/>
    <n v="2.2666666666666666"/>
    <n v="2.9333333333333331"/>
  </r>
  <r>
    <x v="1"/>
    <x v="1"/>
    <x v="12"/>
    <s v="Atkins"/>
    <s v="|88/00/42|"/>
    <n v="144"/>
    <n v="2.3466666666666667"/>
    <n v="3"/>
  </r>
  <r>
    <x v="1"/>
    <x v="1"/>
    <x v="12"/>
    <s v="Atkins"/>
    <s v="|88/00/43|"/>
    <n v="168"/>
    <n v="2.3133333333333335"/>
    <n v="2.8866666666666667"/>
  </r>
  <r>
    <x v="1"/>
    <x v="1"/>
    <x v="12"/>
    <s v="Atkins"/>
    <s v="|88/00/44|"/>
    <n v="156"/>
    <n v="2.5533333333333332"/>
    <n v="2.9866666666666668"/>
  </r>
  <r>
    <x v="1"/>
    <x v="1"/>
    <x v="12"/>
    <s v="Atkins"/>
    <s v="|88/00/46|"/>
    <n v="144"/>
    <n v="2.4266666666666667"/>
    <n v="2.9466666666666668"/>
  </r>
  <r>
    <x v="1"/>
    <x v="1"/>
    <x v="12"/>
    <s v="Atkins"/>
    <s v="|88/00/47|"/>
    <n v="132"/>
    <n v="2.6466666666666665"/>
    <n v="2.96"/>
  </r>
  <r>
    <x v="1"/>
    <x v="1"/>
    <x v="12"/>
    <s v="Atkins"/>
    <s v="|88/00/48|"/>
    <n v="120"/>
    <n v="2.6866666666666665"/>
    <n v="2.9733333333333332"/>
  </r>
  <r>
    <x v="1"/>
    <x v="1"/>
    <x v="12"/>
    <s v="Atkins"/>
    <s v="|88/00/49|"/>
    <n v="120"/>
    <n v="2.62"/>
    <n v="2.9133333333333336"/>
  </r>
  <r>
    <x v="1"/>
    <x v="1"/>
    <x v="12"/>
    <s v="Atkins"/>
    <s v="|88/00/50|"/>
    <n v="144"/>
    <n v="2.6266666666666665"/>
    <n v="2.96"/>
  </r>
  <r>
    <x v="1"/>
    <x v="1"/>
    <x v="12"/>
    <s v="Atkins"/>
    <s v="|88/00/51|"/>
    <n v="132"/>
    <n v="2.4666666666666668"/>
    <n v="2.8733333333333335"/>
  </r>
  <r>
    <x v="1"/>
    <x v="1"/>
    <x v="12"/>
    <s v="Atkins"/>
    <s v="|88/00/52|"/>
    <n v="132"/>
    <n v="2.5666666666666669"/>
    <n v="2.9333333333333331"/>
  </r>
  <r>
    <x v="1"/>
    <x v="1"/>
    <x v="12"/>
    <s v="Atkins"/>
    <s v="|88/00/53|"/>
    <n v="168"/>
    <n v="2.5466666666666669"/>
    <n v="2.9533333333333331"/>
  </r>
  <r>
    <x v="1"/>
    <x v="1"/>
    <x v="12"/>
    <s v="Atkins"/>
    <s v="|88/00/54|"/>
    <n v="120"/>
    <n v="2.7466666666666666"/>
    <n v="2.9533333333333331"/>
  </r>
  <r>
    <x v="1"/>
    <x v="1"/>
    <x v="12"/>
    <s v="Atkins"/>
    <s v="|88/00/55|"/>
    <n v="120"/>
    <n v="2.7666666666666666"/>
    <n v="2.9533333333333331"/>
  </r>
  <r>
    <x v="1"/>
    <x v="1"/>
    <x v="12"/>
    <s v="Atkins"/>
    <s v="|88/00/56|"/>
    <n v="120"/>
    <n v="2.4866666666666668"/>
    <n v="2.9733333333333332"/>
  </r>
  <r>
    <x v="1"/>
    <x v="1"/>
    <x v="12"/>
    <s v="Atkins"/>
    <s v="|88/00/57|"/>
    <n v="168"/>
    <n v="2.56"/>
    <n v="2.9666666666666668"/>
  </r>
  <r>
    <x v="1"/>
    <x v="1"/>
    <x v="12"/>
    <s v="Atkins"/>
    <s v="|88/00/58|"/>
    <n v="144"/>
    <n v="2.58"/>
    <n v="2.9266666666666667"/>
  </r>
  <r>
    <x v="1"/>
    <x v="1"/>
    <x v="12"/>
    <s v="Atkins"/>
    <s v="|88/00/59|"/>
    <n v="144"/>
    <n v="2.5266666666666668"/>
    <n v="2.9533333333333331"/>
  </r>
  <r>
    <x v="1"/>
    <x v="1"/>
    <x v="12"/>
    <s v="Atkins"/>
    <s v="|88/00/60|"/>
    <n v="180"/>
    <n v="2.7266666666666666"/>
    <n v="2.9066666666666667"/>
  </r>
  <r>
    <x v="1"/>
    <x v="1"/>
    <x v="12"/>
    <s v="Atkins"/>
    <s v="|88/00/61|"/>
    <n v="132"/>
    <n v="2.66"/>
    <n v="2.94"/>
  </r>
  <r>
    <x v="1"/>
    <x v="1"/>
    <x v="12"/>
    <s v="Atkins"/>
    <s v="|88/00/62|"/>
    <n v="120"/>
    <n v="2.6066666666666665"/>
    <n v="2.8733333333333335"/>
  </r>
  <r>
    <x v="1"/>
    <x v="1"/>
    <x v="12"/>
    <s v="Atkins"/>
    <s v="|88/00/64|"/>
    <n v="120"/>
    <n v="2.7066666666666666"/>
    <n v="2.8666666666666667"/>
  </r>
  <r>
    <x v="1"/>
    <x v="1"/>
    <x v="12"/>
    <s v="Atkins"/>
    <s v="|88/00/65|"/>
    <n v="144"/>
    <n v="2.5533333333333332"/>
    <n v="2.9533333333333331"/>
  </r>
  <r>
    <x v="1"/>
    <x v="1"/>
    <x v="12"/>
    <s v="Atkins"/>
    <s v="|88/00/67|"/>
    <n v="120"/>
    <n v="2.6333333333333333"/>
    <n v="2.9866666666666668"/>
  </r>
  <r>
    <x v="1"/>
    <x v="1"/>
    <x v="12"/>
    <s v="Atkins"/>
    <s v="|88/00/68|"/>
    <n v="168"/>
    <n v="2.4666666666666668"/>
    <n v="2.8933333333333335"/>
  </r>
  <r>
    <x v="1"/>
    <x v="1"/>
    <x v="12"/>
    <s v="Atkins"/>
    <s v="|88/00/69|"/>
    <n v="156"/>
    <n v="2.6"/>
    <n v="2.9266666666666667"/>
  </r>
  <r>
    <x v="1"/>
    <x v="1"/>
    <x v="12"/>
    <s v="Atkins"/>
    <s v="|88/00/70|"/>
    <n v="168"/>
    <n v="2.7"/>
    <n v="2.9466666666666668"/>
  </r>
  <r>
    <x v="1"/>
    <x v="1"/>
    <x v="12"/>
    <s v="Atkins"/>
    <s v="|88/00/71|"/>
    <n v="168"/>
    <n v="2.64"/>
    <n v="2.8733333333333335"/>
  </r>
  <r>
    <x v="1"/>
    <x v="1"/>
    <x v="12"/>
    <s v="Atkins"/>
    <s v="|88/00/72|"/>
    <n v="144"/>
    <n v="2.7133333333333334"/>
    <n v="2.9733333333333332"/>
  </r>
  <r>
    <x v="1"/>
    <x v="1"/>
    <x v="12"/>
    <s v="Atkins"/>
    <s v="|88/00/73|"/>
    <n v="144"/>
    <n v="2.2666666666666666"/>
    <n v="2.9466666666666668"/>
  </r>
  <r>
    <x v="1"/>
    <x v="1"/>
    <x v="12"/>
    <s v="Atkins"/>
    <s v="|88/00/74|"/>
    <n v="144"/>
    <n v="2.4333333333333331"/>
    <n v="2.8933333333333335"/>
  </r>
  <r>
    <x v="1"/>
    <x v="1"/>
    <x v="12"/>
    <s v="Atkins"/>
    <s v="|88/00/75|"/>
    <n v="168"/>
    <n v="2.5866666666666664"/>
    <n v="2.9466666666666668"/>
  </r>
  <r>
    <x v="1"/>
    <x v="1"/>
    <x v="12"/>
    <s v="Atkins"/>
    <s v="|88/00/76|"/>
    <n v="168"/>
    <n v="2.7666666666666666"/>
    <n v="2.9733333333333332"/>
  </r>
  <r>
    <x v="1"/>
    <x v="1"/>
    <x v="12"/>
    <s v="Atkins"/>
    <s v="|88/00/77|"/>
    <n v="144"/>
    <n v="2.7066666666666666"/>
    <n v="2.9266666666666667"/>
  </r>
  <r>
    <x v="1"/>
    <x v="1"/>
    <x v="12"/>
    <s v="Atkins"/>
    <s v="|88/00/78|"/>
    <n v="144"/>
    <n v="2.62"/>
    <n v="2.9133333333333336"/>
  </r>
  <r>
    <x v="1"/>
    <x v="1"/>
    <x v="12"/>
    <s v="Atkins"/>
    <s v="|88/00/79|"/>
    <n v="156"/>
    <n v="2.6133333333333333"/>
    <n v="2.8666666666666667"/>
  </r>
  <r>
    <x v="1"/>
    <x v="1"/>
    <x v="12"/>
    <s v="Spicers"/>
    <s v="|127/01/01|"/>
    <n v="156"/>
    <n v="2.2799999999999998"/>
    <n v="2.98"/>
  </r>
  <r>
    <x v="1"/>
    <x v="1"/>
    <x v="12"/>
    <s v="Spicers"/>
    <s v="|127/01/02|"/>
    <n v="144"/>
    <n v="2.74"/>
    <n v="2.9"/>
  </r>
  <r>
    <x v="1"/>
    <x v="1"/>
    <x v="12"/>
    <s v="Spicers"/>
    <s v="|127/01/03|"/>
    <n v="180"/>
    <n v="2.3533333333333335"/>
    <n v="2.9133333333333336"/>
  </r>
  <r>
    <x v="1"/>
    <x v="1"/>
    <x v="12"/>
    <s v="Parmareggio"/>
    <s v="|101/01/00|"/>
    <n v="156"/>
    <n v="2.64"/>
    <n v="2.96"/>
  </r>
  <r>
    <x v="1"/>
    <x v="1"/>
    <x v="12"/>
    <s v="Parmareggio"/>
    <s v="|101/01/01|"/>
    <n v="120"/>
    <n v="2.3066666666666666"/>
    <n v="2.9466666666666668"/>
  </r>
  <r>
    <x v="1"/>
    <x v="1"/>
    <x v="12"/>
    <s v="Parmareggio"/>
    <s v="|101/01/02|"/>
    <n v="132"/>
    <n v="2.5"/>
    <n v="2.94"/>
  </r>
  <r>
    <x v="1"/>
    <x v="1"/>
    <x v="12"/>
    <s v="Parmareggio"/>
    <s v="|101/01/03|"/>
    <n v="180"/>
    <n v="2.4066666666666667"/>
    <n v="2.88"/>
  </r>
  <r>
    <x v="1"/>
    <x v="1"/>
    <x v="12"/>
    <s v="Parmareggio"/>
    <s v="|101/01/04|"/>
    <n v="144"/>
    <n v="2.3066666666666666"/>
    <n v="2.8733333333333335"/>
  </r>
  <r>
    <x v="1"/>
    <x v="1"/>
    <x v="12"/>
    <s v="Parmareggio"/>
    <s v="|101/01/05|"/>
    <n v="120"/>
    <n v="2.4866666666666668"/>
    <n v="2.98"/>
  </r>
  <r>
    <x v="1"/>
    <x v="1"/>
    <x v="12"/>
    <s v="Parmareggio"/>
    <s v="|101/01/06|"/>
    <n v="168"/>
    <n v="2.6733333333333333"/>
    <n v="2.92"/>
  </r>
  <r>
    <x v="1"/>
    <x v="1"/>
    <x v="12"/>
    <s v="Parmareggio"/>
    <s v="|101/01/07|"/>
    <n v="144"/>
    <n v="2.3733333333333335"/>
    <n v="2.8666666666666667"/>
  </r>
  <r>
    <x v="1"/>
    <x v="1"/>
    <x v="12"/>
    <s v="Parmareggio"/>
    <s v="|101/01/08|"/>
    <n v="120"/>
    <n v="2.6333333333333333"/>
    <n v="2.8666666666666667"/>
  </r>
  <r>
    <x v="1"/>
    <x v="1"/>
    <x v="12"/>
    <s v="Parmareggio"/>
    <s v="|101/01/09|"/>
    <n v="144"/>
    <n v="2.5"/>
    <n v="2.9"/>
  </r>
  <r>
    <x v="1"/>
    <x v="1"/>
    <x v="12"/>
    <s v="Parmareggio"/>
    <s v="|101/01/10|"/>
    <n v="168"/>
    <n v="2.7933333333333334"/>
    <n v="3"/>
  </r>
  <r>
    <x v="1"/>
    <x v="1"/>
    <x v="12"/>
    <s v="Parmareggio"/>
    <s v="|101/01/11|"/>
    <n v="168"/>
    <n v="2.7733333333333334"/>
    <n v="2.9133333333333336"/>
  </r>
  <r>
    <x v="1"/>
    <x v="1"/>
    <x v="14"/>
    <s v="Rana"/>
    <s v="|29/02/01|"/>
    <n v="1368"/>
    <n v="0.73"/>
    <n v="0.99"/>
  </r>
  <r>
    <x v="1"/>
    <x v="1"/>
    <x v="14"/>
    <s v="Rana"/>
    <s v="|29/02/02|"/>
    <n v="2184"/>
    <n v="0.7"/>
    <n v="0.93"/>
  </r>
  <r>
    <x v="1"/>
    <x v="1"/>
    <x v="14"/>
    <s v="Rana"/>
    <s v="|29/02/03|"/>
    <n v="1332"/>
    <n v="0.7"/>
    <n v="0.99"/>
  </r>
  <r>
    <x v="1"/>
    <x v="1"/>
    <x v="14"/>
    <s v="Rana"/>
    <s v="|29/02/04|"/>
    <n v="2292"/>
    <n v="0.83"/>
    <n v="0.98"/>
  </r>
  <r>
    <x v="1"/>
    <x v="1"/>
    <x v="14"/>
    <s v="Rana"/>
    <s v="|29/02/05|"/>
    <n v="2256"/>
    <n v="0.86"/>
    <n v="0.94"/>
  </r>
  <r>
    <x v="1"/>
    <x v="1"/>
    <x v="14"/>
    <s v="Rana"/>
    <s v="|29/02/06|"/>
    <n v="1824"/>
    <n v="0.72"/>
    <n v="0.93"/>
  </r>
  <r>
    <x v="1"/>
    <x v="1"/>
    <x v="14"/>
    <s v="Rana"/>
    <s v="|29/02/07|"/>
    <n v="2304"/>
    <n v="0.77"/>
    <n v="1"/>
  </r>
  <r>
    <x v="1"/>
    <x v="1"/>
    <x v="14"/>
    <s v="Rana"/>
    <s v="|29/02/08|"/>
    <n v="1776"/>
    <n v="0.72"/>
    <n v="1"/>
  </r>
  <r>
    <x v="1"/>
    <x v="1"/>
    <x v="14"/>
    <s v="Rana"/>
    <s v="|29/02/09|"/>
    <n v="2076"/>
    <n v="0.81"/>
    <n v="0.92"/>
  </r>
  <r>
    <x v="1"/>
    <x v="1"/>
    <x v="14"/>
    <s v="Rana"/>
    <s v="|29/02/10|"/>
    <n v="2064"/>
    <n v="0.88"/>
    <n v="1"/>
  </r>
  <r>
    <x v="1"/>
    <x v="1"/>
    <x v="14"/>
    <s v="Rana"/>
    <s v="|29/02/11|"/>
    <n v="1260"/>
    <n v="0.81"/>
    <n v="0.99"/>
  </r>
  <r>
    <x v="1"/>
    <x v="1"/>
    <x v="14"/>
    <s v="Rana"/>
    <s v="|29/02/12|"/>
    <n v="1572"/>
    <n v="0.77"/>
    <n v="0.9"/>
  </r>
  <r>
    <x v="1"/>
    <x v="1"/>
    <x v="14"/>
    <s v="Rana"/>
    <s v="|29/02/13|"/>
    <n v="1740"/>
    <n v="0.79"/>
    <n v="0.96"/>
  </r>
  <r>
    <x v="1"/>
    <x v="1"/>
    <x v="14"/>
    <s v="Rana"/>
    <s v="|29/02/14|"/>
    <n v="2184"/>
    <n v="0.84"/>
    <n v="0.94"/>
  </r>
  <r>
    <x v="1"/>
    <x v="1"/>
    <x v="14"/>
    <s v="Rana"/>
    <s v="|29/02/15|"/>
    <n v="2316"/>
    <n v="0.78"/>
    <n v="0.9"/>
  </r>
  <r>
    <x v="1"/>
    <x v="1"/>
    <x v="14"/>
    <s v="Rana"/>
    <s v="|29/02/16|"/>
    <n v="1428"/>
    <n v="0.9"/>
    <n v="0.91"/>
  </r>
  <r>
    <x v="1"/>
    <x v="1"/>
    <x v="14"/>
    <s v="Rana"/>
    <s v="|29/02/17|"/>
    <n v="1992"/>
    <n v="0.75"/>
    <n v="1"/>
  </r>
  <r>
    <x v="1"/>
    <x v="1"/>
    <x v="14"/>
    <s v="Rana"/>
    <s v="|29/02/18|"/>
    <n v="1656"/>
    <n v="0.89"/>
    <n v="0.91"/>
  </r>
  <r>
    <x v="1"/>
    <x v="1"/>
    <x v="14"/>
    <s v="Rana"/>
    <s v="|29/02/19|"/>
    <n v="2232"/>
    <n v="0.83"/>
    <n v="0.92"/>
  </r>
  <r>
    <x v="1"/>
    <x v="1"/>
    <x v="14"/>
    <s v="Rana"/>
    <s v="|29/02/20|"/>
    <n v="1524"/>
    <n v="0.75"/>
    <n v="1"/>
  </r>
  <r>
    <x v="1"/>
    <x v="1"/>
    <x v="14"/>
    <s v="Rana"/>
    <s v="|29/02/21|"/>
    <n v="1380"/>
    <n v="0.73"/>
    <n v="0.97"/>
  </r>
  <r>
    <x v="1"/>
    <x v="1"/>
    <x v="14"/>
    <s v="Rana"/>
    <s v="|29/02/22|"/>
    <n v="1956"/>
    <n v="0.78"/>
    <n v="0.9"/>
  </r>
  <r>
    <x v="1"/>
    <x v="1"/>
    <x v="14"/>
    <s v="Rana"/>
    <s v="|29/02/23|"/>
    <n v="2388"/>
    <n v="0.73"/>
    <n v="0.92"/>
  </r>
  <r>
    <x v="1"/>
    <x v="1"/>
    <x v="14"/>
    <s v="Rana"/>
    <s v="|29/02/24|"/>
    <n v="1344"/>
    <n v="0.76"/>
    <n v="0.99"/>
  </r>
  <r>
    <x v="1"/>
    <x v="1"/>
    <x v="14"/>
    <s v="Rana"/>
    <s v="|29/02/25|"/>
    <n v="1404"/>
    <n v="0.81"/>
    <n v="0.92"/>
  </r>
  <r>
    <x v="1"/>
    <x v="1"/>
    <x v="14"/>
    <s v="Rana"/>
    <s v="|29/02/26|"/>
    <n v="1920"/>
    <n v="0.72"/>
    <n v="0.93"/>
  </r>
  <r>
    <x v="1"/>
    <x v="1"/>
    <x v="14"/>
    <s v="Rana"/>
    <s v="|29/02/27|"/>
    <n v="1680"/>
    <n v="0.79"/>
    <n v="0.92"/>
  </r>
  <r>
    <x v="1"/>
    <x v="1"/>
    <x v="14"/>
    <s v="Rana"/>
    <s v="|29/02/30|"/>
    <n v="1428"/>
    <n v="0.77"/>
    <n v="0.9"/>
  </r>
  <r>
    <x v="1"/>
    <x v="1"/>
    <x v="14"/>
    <s v="Rana"/>
    <s v="|29/02/31|"/>
    <n v="1212"/>
    <n v="0.81"/>
    <n v="0.91"/>
  </r>
  <r>
    <x v="1"/>
    <x v="1"/>
    <x v="14"/>
    <s v="Rana"/>
    <s v="|29/02/32|"/>
    <n v="2052"/>
    <n v="0.85"/>
    <n v="1"/>
  </r>
  <r>
    <x v="1"/>
    <x v="1"/>
    <x v="14"/>
    <s v="Rana"/>
    <s v="|29/02/33|"/>
    <n v="2376"/>
    <n v="0.89"/>
    <n v="0.95"/>
  </r>
  <r>
    <x v="1"/>
    <x v="1"/>
    <x v="14"/>
    <s v="Rana"/>
    <s v="|29/02/34|"/>
    <n v="2196"/>
    <n v="0.86"/>
    <n v="0.91"/>
  </r>
  <r>
    <x v="1"/>
    <x v="1"/>
    <x v="14"/>
    <s v="Rana"/>
    <s v="|29/02/35|"/>
    <n v="1620"/>
    <n v="0.72"/>
    <n v="0.97"/>
  </r>
  <r>
    <x v="1"/>
    <x v="1"/>
    <x v="14"/>
    <s v="Rana"/>
    <s v="|29/02/36|"/>
    <n v="1368"/>
    <n v="0.87"/>
    <n v="0.99"/>
  </r>
  <r>
    <x v="1"/>
    <x v="1"/>
    <x v="14"/>
    <s v="Rana"/>
    <s v="|29/02/38|"/>
    <n v="1728"/>
    <n v="0.86"/>
    <n v="1"/>
  </r>
  <r>
    <x v="1"/>
    <x v="1"/>
    <x v="14"/>
    <s v="Rana"/>
    <s v="|29/02/39|"/>
    <n v="1752"/>
    <n v="0.82"/>
    <n v="0.91"/>
  </r>
  <r>
    <x v="1"/>
    <x v="1"/>
    <x v="14"/>
    <s v="Rana"/>
    <s v="|29/02/40|"/>
    <n v="1824"/>
    <n v="0.81"/>
    <n v="0.94"/>
  </r>
  <r>
    <x v="1"/>
    <x v="1"/>
    <x v="14"/>
    <s v="Rana"/>
    <s v="|29/02/41|"/>
    <n v="1788"/>
    <n v="0.73"/>
    <n v="0.93"/>
  </r>
  <r>
    <x v="1"/>
    <x v="1"/>
    <x v="14"/>
    <s v="Rana"/>
    <s v="|29/02/42|"/>
    <n v="2016"/>
    <n v="0.87"/>
    <n v="0.96"/>
  </r>
  <r>
    <x v="1"/>
    <x v="1"/>
    <x v="12"/>
    <s v="Real quality"/>
    <s v="|132/01/01|"/>
    <n v="132"/>
    <n v="2.5333333333333332"/>
    <n v="2.9333333333333331"/>
  </r>
  <r>
    <x v="1"/>
    <x v="1"/>
    <x v="13"/>
    <s v="Lactalis"/>
    <s v="|54/01/01|"/>
    <n v="576"/>
    <n v="2.5299999999999998"/>
    <n v="3.34"/>
  </r>
  <r>
    <x v="1"/>
    <x v="1"/>
    <x v="13"/>
    <s v="Lactalis"/>
    <s v="|54/01/02|"/>
    <n v="168"/>
    <n v="2.5299999999999998"/>
    <n v="3.34"/>
  </r>
  <r>
    <x v="1"/>
    <x v="1"/>
    <x v="13"/>
    <s v="Lactalis"/>
    <s v="|54/01/03|"/>
    <n v="504"/>
    <n v="2.8"/>
    <n v="3.14"/>
  </r>
  <r>
    <x v="1"/>
    <x v="1"/>
    <x v="13"/>
    <s v="Lactalis"/>
    <s v="|54/01/04|"/>
    <n v="348"/>
    <n v="2.42"/>
    <n v="3.74"/>
  </r>
  <r>
    <x v="1"/>
    <x v="1"/>
    <x v="13"/>
    <s v="Lactalis"/>
    <s v="|54/01/05|"/>
    <n v="372"/>
    <n v="2.17"/>
    <n v="3.76"/>
  </r>
  <r>
    <x v="1"/>
    <x v="1"/>
    <x v="13"/>
    <s v="Lactalis"/>
    <s v="|54/01/06|"/>
    <n v="120"/>
    <n v="2"/>
    <n v="3.26"/>
  </r>
  <r>
    <x v="1"/>
    <x v="1"/>
    <x v="13"/>
    <s v="Lactalis"/>
    <s v="|54/01/07|"/>
    <n v="480"/>
    <n v="2.11"/>
    <n v="3.66"/>
  </r>
  <r>
    <x v="1"/>
    <x v="1"/>
    <x v="13"/>
    <s v="Lactalis"/>
    <s v="|54/01/08|"/>
    <n v="216"/>
    <n v="2.41"/>
    <n v="3.48"/>
  </r>
  <r>
    <x v="1"/>
    <x v="1"/>
    <x v="13"/>
    <s v="Lactalis"/>
    <s v="|54/01/09|"/>
    <n v="240"/>
    <n v="2.5499999999999998"/>
    <n v="3.27"/>
  </r>
  <r>
    <x v="1"/>
    <x v="1"/>
    <x v="13"/>
    <s v="Lactalis"/>
    <s v="|54/01/10|"/>
    <n v="420"/>
    <n v="2.25"/>
    <n v="3.43"/>
  </r>
  <r>
    <x v="1"/>
    <x v="1"/>
    <x v="13"/>
    <s v="Lactalis"/>
    <s v="|54/01/11|"/>
    <n v="540"/>
    <n v="2.2200000000000002"/>
    <n v="3.74"/>
  </r>
  <r>
    <x v="1"/>
    <x v="1"/>
    <x v="13"/>
    <s v="Lactalis"/>
    <s v="|54/01/12|"/>
    <n v="228"/>
    <n v="2.78"/>
    <n v="3.04"/>
  </r>
  <r>
    <x v="1"/>
    <x v="1"/>
    <x v="13"/>
    <s v="Lactalis"/>
    <s v="|54/01/13|"/>
    <n v="264"/>
    <n v="2.65"/>
    <n v="3.47"/>
  </r>
  <r>
    <x v="1"/>
    <x v="1"/>
    <x v="13"/>
    <s v="Lactalis"/>
    <s v="|54/01/14|"/>
    <n v="552"/>
    <n v="2.1"/>
    <n v="3.68"/>
  </r>
  <r>
    <x v="1"/>
    <x v="1"/>
    <x v="13"/>
    <s v="Lactalis"/>
    <s v="|54/01/15|"/>
    <n v="528"/>
    <n v="2.38"/>
    <n v="3.28"/>
  </r>
  <r>
    <x v="1"/>
    <x v="1"/>
    <x v="13"/>
    <s v="Lactalis"/>
    <s v="|54/01/16|"/>
    <n v="312"/>
    <n v="2.2200000000000002"/>
    <n v="3.62"/>
  </r>
  <r>
    <x v="1"/>
    <x v="1"/>
    <x v="13"/>
    <s v="Lactalis"/>
    <s v="|54/01/17|"/>
    <n v="540"/>
    <n v="2.2999999999999998"/>
    <n v="3.04"/>
  </r>
  <r>
    <x v="1"/>
    <x v="1"/>
    <x v="13"/>
    <s v="Lactalis"/>
    <s v="|54/01/18|"/>
    <n v="216"/>
    <n v="2.1800000000000002"/>
    <n v="3.69"/>
  </r>
  <r>
    <x v="1"/>
    <x v="1"/>
    <x v="13"/>
    <s v="Lactalis"/>
    <s v="|54/01/19|"/>
    <n v="420"/>
    <n v="2.77"/>
    <n v="3.28"/>
  </r>
  <r>
    <x v="1"/>
    <x v="1"/>
    <x v="13"/>
    <s v="Lactalis"/>
    <s v="|54/01/20|"/>
    <n v="600"/>
    <n v="2.2400000000000002"/>
    <n v="3.03"/>
  </r>
  <r>
    <x v="1"/>
    <x v="1"/>
    <x v="13"/>
    <s v="Lactalis"/>
    <s v="|54/01/21|"/>
    <n v="576"/>
    <n v="2.37"/>
    <n v="3.1"/>
  </r>
  <r>
    <x v="1"/>
    <x v="1"/>
    <x v="13"/>
    <s v="Lactalis"/>
    <s v="|54/01/22|"/>
    <n v="516"/>
    <n v="2.31"/>
    <n v="3.11"/>
  </r>
  <r>
    <x v="1"/>
    <x v="1"/>
    <x v="13"/>
    <s v="Lactalis"/>
    <s v="|54/01/23|"/>
    <n v="300"/>
    <n v="2.66"/>
    <n v="3.2"/>
  </r>
  <r>
    <x v="1"/>
    <x v="1"/>
    <x v="13"/>
    <s v="Lactalis"/>
    <s v="|54/01/24|"/>
    <n v="300"/>
    <n v="2.23"/>
    <n v="3.12"/>
  </r>
  <r>
    <x v="1"/>
    <x v="1"/>
    <x v="13"/>
    <s v="Lactalis"/>
    <s v="|54/01/25|"/>
    <n v="420"/>
    <n v="2.21"/>
    <n v="3.58"/>
  </r>
  <r>
    <x v="1"/>
    <x v="1"/>
    <x v="13"/>
    <s v="Lactalis"/>
    <s v="|54/01/26|"/>
    <n v="576"/>
    <n v="2.3199999999999998"/>
    <n v="3.58"/>
  </r>
  <r>
    <x v="1"/>
    <x v="1"/>
    <x v="13"/>
    <s v="Lactalis"/>
    <s v="|54/01/27|"/>
    <n v="204"/>
    <n v="2.0699999999999998"/>
    <n v="3.68"/>
  </r>
  <r>
    <x v="1"/>
    <x v="1"/>
    <x v="13"/>
    <s v="Lactalis"/>
    <s v="|54/01/28|"/>
    <n v="192"/>
    <n v="2.5299999999999998"/>
    <n v="3.51"/>
  </r>
  <r>
    <x v="1"/>
    <x v="1"/>
    <x v="13"/>
    <s v="Lactalis"/>
    <s v="|54/01/29|"/>
    <n v="516"/>
    <n v="2.58"/>
    <n v="3.18"/>
  </r>
  <r>
    <x v="1"/>
    <x v="1"/>
    <x v="13"/>
    <s v="Lactalis"/>
    <s v="|54/01/30|"/>
    <n v="432"/>
    <n v="2.2400000000000002"/>
    <n v="3.23"/>
  </r>
  <r>
    <x v="1"/>
    <x v="1"/>
    <x v="13"/>
    <s v="Lactalis"/>
    <s v="|54/01/31|"/>
    <n v="240"/>
    <n v="2.46"/>
    <n v="3.35"/>
  </r>
  <r>
    <x v="1"/>
    <x v="1"/>
    <x v="13"/>
    <s v="Lactalis"/>
    <s v="|54/01/32|"/>
    <n v="384"/>
    <n v="2.68"/>
    <n v="3.23"/>
  </r>
  <r>
    <x v="1"/>
    <x v="1"/>
    <x v="13"/>
    <s v="Lactalis"/>
    <s v="|54/01/33|"/>
    <n v="384"/>
    <n v="2.2200000000000002"/>
    <n v="3.16"/>
  </r>
  <r>
    <x v="1"/>
    <x v="1"/>
    <x v="13"/>
    <s v="Lactalis"/>
    <s v="|54/01/34|"/>
    <n v="324"/>
    <n v="2.2799999999999998"/>
    <n v="3.59"/>
  </r>
  <r>
    <x v="1"/>
    <x v="1"/>
    <x v="13"/>
    <s v="Lactalis"/>
    <s v="|54/01/35|"/>
    <n v="252"/>
    <n v="2.0499999999999998"/>
    <n v="3.24"/>
  </r>
  <r>
    <x v="1"/>
    <x v="1"/>
    <x v="13"/>
    <s v="Lactalis"/>
    <s v="|54/01/36|"/>
    <n v="276"/>
    <n v="2.8"/>
    <n v="3.15"/>
  </r>
  <r>
    <x v="1"/>
    <x v="1"/>
    <x v="13"/>
    <s v="Lactalis"/>
    <s v="|54/01/37|"/>
    <n v="156"/>
    <n v="2.1800000000000002"/>
    <n v="3.19"/>
  </r>
  <r>
    <x v="1"/>
    <x v="1"/>
    <x v="12"/>
    <s v="Lactalis"/>
    <s v="|54/01/38|"/>
    <n v="156"/>
    <n v="2.3533333333333335"/>
    <n v="2.8733333333333335"/>
  </r>
  <r>
    <x v="1"/>
    <x v="1"/>
    <x v="12"/>
    <s v="Lactalis"/>
    <s v="|54/01/41|"/>
    <n v="180"/>
    <n v="2.46"/>
    <n v="2.9733333333333332"/>
  </r>
  <r>
    <x v="1"/>
    <x v="1"/>
    <x v="12"/>
    <s v="Lactalis"/>
    <s v="|54/01/42|"/>
    <n v="180"/>
    <n v="2.46"/>
    <n v="2.96"/>
  </r>
  <r>
    <x v="1"/>
    <x v="1"/>
    <x v="12"/>
    <s v="Lactalis"/>
    <s v="|54/01/43|"/>
    <n v="120"/>
    <n v="2.5866666666666664"/>
    <n v="2.8933333333333335"/>
  </r>
  <r>
    <x v="1"/>
    <x v="1"/>
    <x v="12"/>
    <s v="Lactalis"/>
    <s v="|54/01/44|"/>
    <n v="156"/>
    <n v="2.3066666666666666"/>
    <n v="2.9933333333333332"/>
  </r>
  <r>
    <x v="1"/>
    <x v="1"/>
    <x v="13"/>
    <s v="Lactalis"/>
    <s v="|54/01/90|"/>
    <n v="528"/>
    <n v="2.5299999999999998"/>
    <n v="3.51"/>
  </r>
  <r>
    <x v="1"/>
    <x v="1"/>
    <x v="12"/>
    <s v="Bella's"/>
    <s v="|35/01/01|"/>
    <n v="180"/>
    <n v="2.3666666666666667"/>
    <n v="2.8866666666666667"/>
  </r>
  <r>
    <x v="1"/>
    <x v="1"/>
    <x v="12"/>
    <s v="Bella's"/>
    <s v="|35/01/02|"/>
    <n v="168"/>
    <n v="2.56"/>
    <n v="2.9733333333333332"/>
  </r>
  <r>
    <x v="1"/>
    <x v="1"/>
    <x v="12"/>
    <s v="Bella's"/>
    <s v="|35/01/03|"/>
    <n v="144"/>
    <n v="2.34"/>
    <n v="2.9333333333333331"/>
  </r>
  <r>
    <x v="1"/>
    <x v="1"/>
    <x v="12"/>
    <s v="Bella's"/>
    <s v="|35/01/04|"/>
    <n v="168"/>
    <n v="2.4133333333333336"/>
    <n v="2.9533333333333331"/>
  </r>
  <r>
    <x v="1"/>
    <x v="1"/>
    <x v="12"/>
    <s v="Bella's"/>
    <s v="|35/01/05|"/>
    <n v="144"/>
    <n v="2.36"/>
    <n v="2.92"/>
  </r>
  <r>
    <x v="1"/>
    <x v="1"/>
    <x v="12"/>
    <s v="Bella's"/>
    <s v="|35/01/06|"/>
    <n v="144"/>
    <n v="2.6"/>
    <n v="2.9266666666666667"/>
  </r>
  <r>
    <x v="1"/>
    <x v="1"/>
    <x v="12"/>
    <s v="Bella's"/>
    <s v="|35/01/07|"/>
    <n v="120"/>
    <n v="2.3733333333333335"/>
    <n v="3"/>
  </r>
  <r>
    <x v="1"/>
    <x v="1"/>
    <x v="12"/>
    <s v="Bella's"/>
    <s v="|35/01/08|"/>
    <n v="168"/>
    <n v="2.2933333333333334"/>
    <n v="2.8933333333333335"/>
  </r>
  <r>
    <x v="1"/>
    <x v="1"/>
    <x v="12"/>
    <s v="Bella's"/>
    <s v="|35/01/09|"/>
    <n v="156"/>
    <n v="2.6466666666666665"/>
    <n v="2.8666666666666667"/>
  </r>
  <r>
    <x v="1"/>
    <x v="1"/>
    <x v="12"/>
    <s v="Bella's"/>
    <s v="|35/01/10|"/>
    <n v="156"/>
    <n v="2.5133333333333332"/>
    <n v="2.9866666666666668"/>
  </r>
  <r>
    <x v="1"/>
    <x v="1"/>
    <x v="12"/>
    <s v="Bella's"/>
    <s v="|35/01/11|"/>
    <n v="132"/>
    <n v="2.72"/>
    <n v="2.9866666666666668"/>
  </r>
  <r>
    <x v="1"/>
    <x v="1"/>
    <x v="12"/>
    <s v="Bella's"/>
    <s v="|35/01/12|"/>
    <n v="180"/>
    <n v="2.6933333333333334"/>
    <n v="2.9533333333333331"/>
  </r>
  <r>
    <x v="1"/>
    <x v="1"/>
    <x v="12"/>
    <s v="Bella's"/>
    <s v="|35/01/13|"/>
    <n v="156"/>
    <n v="2.3933333333333335"/>
    <n v="2.9866666666666668"/>
  </r>
  <r>
    <x v="1"/>
    <x v="1"/>
    <x v="12"/>
    <s v="Bella's"/>
    <s v="|35/01/14|"/>
    <n v="120"/>
    <n v="2.2999999999999998"/>
    <n v="2.96"/>
  </r>
  <r>
    <x v="1"/>
    <x v="1"/>
    <x v="12"/>
    <s v="Bella's"/>
    <s v="|35/01/20|"/>
    <n v="168"/>
    <n v="2.4666666666666668"/>
    <n v="2.9666666666666668"/>
  </r>
  <r>
    <x v="1"/>
    <x v="1"/>
    <x v="12"/>
    <s v="Bella's"/>
    <s v="|35/01/21|"/>
    <n v="180"/>
    <n v="2.2866666666666666"/>
    <n v="2.8866666666666667"/>
  </r>
  <r>
    <x v="1"/>
    <x v="1"/>
    <x v="12"/>
    <s v="Bella's"/>
    <s v="|35/01/22|"/>
    <n v="156"/>
    <n v="2.2666666666666666"/>
    <n v="2.9066666666666667"/>
  </r>
  <r>
    <x v="1"/>
    <x v="1"/>
    <x v="12"/>
    <s v="Bella's"/>
    <s v="|35/01/23|"/>
    <n v="144"/>
    <n v="2.42"/>
    <n v="2.8933333333333335"/>
  </r>
  <r>
    <x v="1"/>
    <x v="1"/>
    <x v="12"/>
    <s v="Bella's"/>
    <s v="|35/01/24|"/>
    <n v="132"/>
    <n v="2.56"/>
    <n v="2.8933333333333335"/>
  </r>
  <r>
    <x v="1"/>
    <x v="1"/>
    <x v="12"/>
    <s v="Bella's"/>
    <s v="|35/01/31|"/>
    <n v="120"/>
    <n v="2.5"/>
    <n v="2.9733333333333332"/>
  </r>
  <r>
    <x v="1"/>
    <x v="1"/>
    <x v="12"/>
    <s v="Bella's"/>
    <s v="|35/01/32|"/>
    <n v="180"/>
    <n v="2.3866666666666667"/>
    <n v="2.92"/>
  </r>
  <r>
    <x v="1"/>
    <x v="1"/>
    <x v="12"/>
    <s v="Bella's"/>
    <s v="|35/01/33|"/>
    <n v="132"/>
    <n v="2.76"/>
    <n v="2.8666666666666667"/>
  </r>
  <r>
    <x v="1"/>
    <x v="1"/>
    <x v="12"/>
    <s v="Bella's"/>
    <s v="|35/01/34|"/>
    <n v="144"/>
    <n v="2.4266666666666667"/>
    <n v="2.94"/>
  </r>
  <r>
    <x v="1"/>
    <x v="1"/>
    <x v="12"/>
    <s v="Bella's"/>
    <s v="|35/01/35|"/>
    <n v="180"/>
    <n v="2.3666666666666667"/>
    <n v="2.96"/>
  </r>
  <r>
    <x v="1"/>
    <x v="1"/>
    <x v="12"/>
    <s v="Heinz"/>
    <s v="|35/01/40|"/>
    <n v="144"/>
    <n v="2.54"/>
    <n v="2.94"/>
  </r>
  <r>
    <x v="1"/>
    <x v="1"/>
    <x v="12"/>
    <s v="Heinz"/>
    <s v="|35/01/41|"/>
    <n v="132"/>
    <n v="2.6933333333333334"/>
    <n v="3"/>
  </r>
  <r>
    <x v="1"/>
    <x v="1"/>
    <x v="12"/>
    <s v="Heinz"/>
    <s v="|35/01/42|"/>
    <n v="168"/>
    <n v="2.5266666666666668"/>
    <n v="2.8733333333333335"/>
  </r>
  <r>
    <x v="1"/>
    <x v="1"/>
    <x v="12"/>
    <s v="Bella's"/>
    <s v="|35/01/50|"/>
    <n v="132"/>
    <n v="2.64"/>
    <n v="2.92"/>
  </r>
  <r>
    <x v="1"/>
    <x v="1"/>
    <x v="12"/>
    <s v="Bella's"/>
    <s v="|35/01/51|"/>
    <n v="168"/>
    <n v="2.8"/>
    <n v="2.98"/>
  </r>
  <r>
    <x v="1"/>
    <x v="1"/>
    <x v="12"/>
    <s v="Bella's"/>
    <s v="|35/01/52|"/>
    <n v="120"/>
    <n v="2.3533333333333335"/>
    <n v="2.98"/>
  </r>
  <r>
    <x v="1"/>
    <x v="1"/>
    <x v="12"/>
    <s v="Bella's"/>
    <s v="|35/01/53|"/>
    <n v="132"/>
    <n v="2.68"/>
    <n v="2.9266666666666667"/>
  </r>
  <r>
    <x v="1"/>
    <x v="1"/>
    <x v="12"/>
    <s v="Bella's"/>
    <s v="|35/01/54|"/>
    <n v="168"/>
    <n v="2.68"/>
    <n v="2.92"/>
  </r>
  <r>
    <x v="1"/>
    <x v="1"/>
    <x v="12"/>
    <s v="Bella's"/>
    <s v="|35/01/60|"/>
    <n v="180"/>
    <n v="2.42"/>
    <n v="3"/>
  </r>
  <r>
    <x v="1"/>
    <x v="1"/>
    <x v="12"/>
    <s v="Bella's"/>
    <s v="|35/01/61|"/>
    <n v="144"/>
    <n v="2.5333333333333332"/>
    <n v="2.8733333333333335"/>
  </r>
  <r>
    <x v="1"/>
    <x v="1"/>
    <x v="12"/>
    <s v="Bella's"/>
    <s v="|35/01/62|"/>
    <n v="156"/>
    <n v="2.7066666666666666"/>
    <n v="2.9333333333333331"/>
  </r>
  <r>
    <x v="1"/>
    <x v="1"/>
    <x v="12"/>
    <s v="Bella's"/>
    <s v="|35/01/63|"/>
    <n v="120"/>
    <n v="2.4"/>
    <n v="2.9333333333333331"/>
  </r>
  <r>
    <x v="1"/>
    <x v="1"/>
    <x v="12"/>
    <s v="Bella's"/>
    <s v="|35/01/70|"/>
    <n v="132"/>
    <n v="2.5733333333333333"/>
    <n v="2.88"/>
  </r>
  <r>
    <x v="1"/>
    <x v="1"/>
    <x v="12"/>
    <s v="Bella's"/>
    <s v="|35/01/71|"/>
    <n v="132"/>
    <n v="2.6333333333333333"/>
    <n v="2.9866666666666668"/>
  </r>
  <r>
    <x v="1"/>
    <x v="1"/>
    <x v="12"/>
    <s v="Bella's"/>
    <s v="|35/01/72|"/>
    <n v="156"/>
    <n v="2.4466666666666668"/>
    <n v="2.9666666666666668"/>
  </r>
  <r>
    <x v="1"/>
    <x v="1"/>
    <x v="12"/>
    <s v="Bella's"/>
    <s v="|35/01/73|"/>
    <n v="168"/>
    <n v="2.7066666666666666"/>
    <n v="2.8666666666666667"/>
  </r>
  <r>
    <x v="1"/>
    <x v="1"/>
    <x v="12"/>
    <s v="Bella's"/>
    <s v="|35/01/74|"/>
    <n v="168"/>
    <n v="2.7266666666666666"/>
    <n v="2.9533333333333331"/>
  </r>
  <r>
    <x v="1"/>
    <x v="1"/>
    <x v="12"/>
    <s v="Bella's"/>
    <s v="|35/01/75|"/>
    <n v="144"/>
    <n v="2.6"/>
    <n v="2.94"/>
  </r>
  <r>
    <x v="1"/>
    <x v="1"/>
    <x v="12"/>
    <s v="Bella's"/>
    <s v="|35/01/76|"/>
    <n v="168"/>
    <n v="2.3533333333333335"/>
    <n v="2.88"/>
  </r>
  <r>
    <x v="1"/>
    <x v="1"/>
    <x v="12"/>
    <s v="Bella's"/>
    <s v="|35/01/80|"/>
    <n v="168"/>
    <n v="2.52"/>
    <n v="2.9066666666666667"/>
  </r>
  <r>
    <x v="1"/>
    <x v="1"/>
    <x v="12"/>
    <s v="Bella's"/>
    <s v="|35/01/81|"/>
    <n v="132"/>
    <n v="2.7866666666666666"/>
    <n v="2.9733333333333332"/>
  </r>
  <r>
    <x v="1"/>
    <x v="1"/>
    <x v="12"/>
    <s v="Bella's"/>
    <s v="|35/01/82|"/>
    <n v="168"/>
    <n v="2.2799999999999998"/>
    <n v="2.96"/>
  </r>
  <r>
    <x v="1"/>
    <x v="1"/>
    <x v="12"/>
    <s v="Bella's"/>
    <s v="|35/01/83|"/>
    <n v="156"/>
    <n v="2.6866666666666665"/>
    <n v="2.94"/>
  </r>
  <r>
    <x v="1"/>
    <x v="1"/>
    <x v="12"/>
    <s v="Bella's"/>
    <s v="|35/01/84|"/>
    <n v="156"/>
    <n v="2.3066666666666666"/>
    <n v="2.94"/>
  </r>
  <r>
    <x v="1"/>
    <x v="1"/>
    <x v="12"/>
    <s v="Bella's"/>
    <s v="|35/01/85|"/>
    <n v="144"/>
    <n v="2.4066666666666667"/>
    <n v="3"/>
  </r>
  <r>
    <x v="1"/>
    <x v="1"/>
    <x v="12"/>
    <s v="Bella's"/>
    <s v="|35/01/86|"/>
    <n v="168"/>
    <n v="2.2999999999999998"/>
    <n v="2.96"/>
  </r>
  <r>
    <x v="1"/>
    <x v="1"/>
    <x v="12"/>
    <s v="Bella's"/>
    <s v="|35/01/87|"/>
    <n v="120"/>
    <n v="2.3266666666666667"/>
    <n v="2.8733333333333335"/>
  </r>
  <r>
    <x v="1"/>
    <x v="1"/>
    <x v="12"/>
    <s v="Heinz"/>
    <s v="|35/01/88|"/>
    <n v="180"/>
    <n v="2.7933333333333334"/>
    <n v="2.94"/>
  </r>
  <r>
    <x v="1"/>
    <x v="1"/>
    <x v="12"/>
    <s v="Heinz"/>
    <s v="|35/01/89|"/>
    <n v="120"/>
    <n v="2.2666666666666666"/>
    <n v="2.9733333333333332"/>
  </r>
  <r>
    <x v="1"/>
    <x v="1"/>
    <x v="12"/>
    <s v="Bella's"/>
    <s v="|35/01/90|"/>
    <n v="144"/>
    <n v="2.66"/>
    <n v="2.9533333333333331"/>
  </r>
  <r>
    <x v="1"/>
    <x v="1"/>
    <x v="12"/>
    <s v="Bella's"/>
    <s v="|35/01/90a|"/>
    <n v="168"/>
    <n v="2.6266666666666665"/>
    <n v="2.94"/>
  </r>
  <r>
    <x v="1"/>
    <x v="1"/>
    <x v="12"/>
    <s v="Bella's"/>
    <s v="|35/01/91|"/>
    <n v="156"/>
    <n v="2.78"/>
    <n v="2.98"/>
  </r>
  <r>
    <x v="1"/>
    <x v="1"/>
    <x v="12"/>
    <s v="Bella's"/>
    <s v="|35/01/91a|"/>
    <n v="132"/>
    <n v="2.58"/>
    <n v="2.8733333333333335"/>
  </r>
  <r>
    <x v="1"/>
    <x v="1"/>
    <x v="12"/>
    <s v="Bella's"/>
    <s v="|35/01/92|"/>
    <n v="120"/>
    <n v="2.6866666666666665"/>
    <n v="2.9066666666666667"/>
  </r>
  <r>
    <x v="1"/>
    <x v="1"/>
    <x v="12"/>
    <s v="Bella's"/>
    <s v="|35/01/92a|"/>
    <n v="120"/>
    <n v="2.5466666666666669"/>
    <n v="2.9266666666666667"/>
  </r>
  <r>
    <x v="1"/>
    <x v="1"/>
    <x v="12"/>
    <s v="Bella's"/>
    <s v="|35/01/93|"/>
    <n v="156"/>
    <n v="2.52"/>
    <n v="2.9866666666666668"/>
  </r>
  <r>
    <x v="1"/>
    <x v="1"/>
    <x v="12"/>
    <s v="Bella's"/>
    <s v="|35/01/93a|"/>
    <n v="144"/>
    <n v="2.3266666666666667"/>
    <n v="2.9066666666666667"/>
  </r>
  <r>
    <x v="1"/>
    <x v="1"/>
    <x v="12"/>
    <s v="Bella's"/>
    <s v="|35/01/94|"/>
    <n v="144"/>
    <n v="2.6466666666666665"/>
    <n v="2.9"/>
  </r>
  <r>
    <x v="1"/>
    <x v="2"/>
    <x v="1"/>
    <s v="Mindi"/>
    <s v="|106/02/07|"/>
    <n v="612"/>
    <n v="5.2666666666666666"/>
    <n v="8.36"/>
  </r>
  <r>
    <x v="1"/>
    <x v="2"/>
    <x v="15"/>
    <s v="Mindi"/>
    <s v="|79/01/01|"/>
    <n v="1440"/>
    <n v="0.61"/>
    <n v="0.98"/>
  </r>
  <r>
    <x v="1"/>
    <x v="2"/>
    <x v="15"/>
    <s v="Mindi"/>
    <s v="|79/01/02|"/>
    <n v="1644"/>
    <n v="0.83"/>
    <n v="1.1599999999999999"/>
  </r>
  <r>
    <x v="1"/>
    <x v="2"/>
    <x v="15"/>
    <s v="Mindi"/>
    <s v="|79/01/03|"/>
    <n v="1212"/>
    <n v="0.82"/>
    <n v="1.08"/>
  </r>
  <r>
    <x v="1"/>
    <x v="2"/>
    <x v="15"/>
    <s v="Mindi"/>
    <s v="|79/01/04|"/>
    <n v="1248"/>
    <n v="0.79"/>
    <n v="1.03"/>
  </r>
  <r>
    <x v="1"/>
    <x v="2"/>
    <x v="15"/>
    <s v="Mindi"/>
    <s v="|79/01/05|"/>
    <n v="1440"/>
    <n v="0.8"/>
    <n v="1"/>
  </r>
  <r>
    <x v="1"/>
    <x v="2"/>
    <x v="15"/>
    <s v="Mindi"/>
    <s v="|79/01/06|"/>
    <n v="1272"/>
    <n v="0.68"/>
    <n v="0.97"/>
  </r>
  <r>
    <x v="1"/>
    <x v="2"/>
    <x v="15"/>
    <s v="Mindi"/>
    <s v="|79/01/07|"/>
    <n v="1332"/>
    <n v="0.8"/>
    <n v="1.07"/>
  </r>
  <r>
    <x v="1"/>
    <x v="2"/>
    <x v="15"/>
    <s v="Mindi"/>
    <s v="|79/01/08|"/>
    <n v="1512"/>
    <n v="0.79"/>
    <n v="0.98"/>
  </r>
  <r>
    <x v="1"/>
    <x v="2"/>
    <x v="15"/>
    <s v="Mindi"/>
    <s v="|79/01/09|"/>
    <n v="1500"/>
    <n v="0.61"/>
    <n v="1.07"/>
  </r>
  <r>
    <x v="1"/>
    <x v="2"/>
    <x v="15"/>
    <s v="Mindi"/>
    <s v="|79/01/10|"/>
    <n v="1584"/>
    <n v="0.77"/>
    <n v="0.94"/>
  </r>
  <r>
    <x v="1"/>
    <x v="2"/>
    <x v="15"/>
    <s v="Mindi"/>
    <s v="|79/01/100|"/>
    <n v="1572"/>
    <n v="0.71"/>
    <n v="1.1399999999999999"/>
  </r>
  <r>
    <x v="1"/>
    <x v="2"/>
    <x v="15"/>
    <s v="Mindi"/>
    <s v="|79/01/102|"/>
    <n v="1284"/>
    <n v="0.66"/>
    <n v="1.18"/>
  </r>
  <r>
    <x v="1"/>
    <x v="2"/>
    <x v="15"/>
    <s v="Mindi"/>
    <s v="|79/01/103|"/>
    <n v="1644"/>
    <n v="0.81"/>
    <n v="1.0900000000000001"/>
  </r>
  <r>
    <x v="1"/>
    <x v="2"/>
    <x v="15"/>
    <s v="Mindi"/>
    <s v="|79/01/104|"/>
    <n v="1644"/>
    <n v="0.85"/>
    <n v="1.07"/>
  </r>
  <r>
    <x v="1"/>
    <x v="2"/>
    <x v="15"/>
    <s v="Mindi"/>
    <s v="|79/01/105|"/>
    <n v="1596"/>
    <n v="0.81"/>
    <n v="1.05"/>
  </r>
  <r>
    <x v="1"/>
    <x v="2"/>
    <x v="15"/>
    <s v="Mindi"/>
    <s v="|79/01/106|"/>
    <n v="1356"/>
    <n v="0.66"/>
    <n v="1.17"/>
  </r>
  <r>
    <x v="1"/>
    <x v="2"/>
    <x v="15"/>
    <s v="Mindi"/>
    <s v="|79/01/107|"/>
    <n v="1620"/>
    <n v="0.6"/>
    <n v="0.91"/>
  </r>
  <r>
    <x v="1"/>
    <x v="2"/>
    <x v="15"/>
    <s v="Mindi"/>
    <s v="|79/01/108|"/>
    <n v="1500"/>
    <n v="0.73"/>
    <n v="0.95"/>
  </r>
  <r>
    <x v="1"/>
    <x v="2"/>
    <x v="15"/>
    <s v="Mindi"/>
    <s v="|79/01/109|"/>
    <n v="1500"/>
    <n v="0.69"/>
    <n v="0.93"/>
  </r>
  <r>
    <x v="1"/>
    <x v="2"/>
    <x v="15"/>
    <s v="Mindi"/>
    <s v="|79/01/11|"/>
    <n v="1476"/>
    <n v="0.6"/>
    <n v="0.93"/>
  </r>
  <r>
    <x v="1"/>
    <x v="2"/>
    <x v="15"/>
    <s v="Mindi"/>
    <s v="|79/01/110|"/>
    <n v="1332"/>
    <n v="0.68"/>
    <n v="0.99"/>
  </r>
  <r>
    <x v="1"/>
    <x v="2"/>
    <x v="15"/>
    <s v="Mindi"/>
    <s v="|79/01/111|"/>
    <n v="1560"/>
    <n v="0.78"/>
    <n v="1.06"/>
  </r>
  <r>
    <x v="1"/>
    <x v="2"/>
    <x v="15"/>
    <s v="Mindi"/>
    <s v="|79/01/112|"/>
    <n v="1308"/>
    <n v="0.84"/>
    <n v="0.95"/>
  </r>
  <r>
    <x v="1"/>
    <x v="2"/>
    <x v="15"/>
    <s v="Mindi"/>
    <s v="|79/01/113|"/>
    <n v="1536"/>
    <n v="0.78"/>
    <n v="1.01"/>
  </r>
  <r>
    <x v="1"/>
    <x v="2"/>
    <x v="15"/>
    <s v="Mindi"/>
    <s v="|79/01/114|"/>
    <n v="1512"/>
    <n v="0.66"/>
    <n v="1.2"/>
  </r>
  <r>
    <x v="1"/>
    <x v="2"/>
    <x v="15"/>
    <s v="Mindi"/>
    <s v="|79/01/115|"/>
    <n v="1620"/>
    <n v="0.67"/>
    <n v="1.07"/>
  </r>
  <r>
    <x v="1"/>
    <x v="2"/>
    <x v="15"/>
    <s v="Mindi"/>
    <s v="|79/01/116|"/>
    <n v="1392"/>
    <n v="0.85"/>
    <n v="1.06"/>
  </r>
  <r>
    <x v="1"/>
    <x v="2"/>
    <x v="15"/>
    <s v="Mindi"/>
    <s v="|79/01/117|"/>
    <n v="1644"/>
    <n v="0.79"/>
    <n v="1.02"/>
  </r>
  <r>
    <x v="1"/>
    <x v="2"/>
    <x v="15"/>
    <s v="Mindi"/>
    <s v="|79/01/118|"/>
    <n v="1404"/>
    <n v="0.71"/>
    <n v="1.03"/>
  </r>
  <r>
    <x v="1"/>
    <x v="2"/>
    <x v="15"/>
    <s v="Mindi"/>
    <s v="|79/01/119|"/>
    <n v="1332"/>
    <n v="0.65"/>
    <n v="1.1599999999999999"/>
  </r>
  <r>
    <x v="1"/>
    <x v="2"/>
    <x v="15"/>
    <s v="Mindi"/>
    <s v="|79/01/12|"/>
    <n v="1248"/>
    <n v="0.61"/>
    <n v="0.98"/>
  </r>
  <r>
    <x v="1"/>
    <x v="2"/>
    <x v="15"/>
    <s v="Mindi"/>
    <s v="|79/01/120|"/>
    <n v="1404"/>
    <n v="0.84"/>
    <n v="1.05"/>
  </r>
  <r>
    <x v="1"/>
    <x v="2"/>
    <x v="15"/>
    <s v="Mindi"/>
    <s v="|79/01/13|"/>
    <n v="1668"/>
    <n v="0.79"/>
    <n v="1.01"/>
  </r>
  <r>
    <x v="1"/>
    <x v="2"/>
    <x v="15"/>
    <s v="Mindi"/>
    <s v="|79/01/14|"/>
    <n v="1524"/>
    <n v="0.83"/>
    <n v="1.06"/>
  </r>
  <r>
    <x v="1"/>
    <x v="2"/>
    <x v="15"/>
    <s v="Mindi"/>
    <s v="|79/01/15|"/>
    <n v="1416"/>
    <n v="0.8"/>
    <n v="1.06"/>
  </r>
  <r>
    <x v="1"/>
    <x v="2"/>
    <x v="15"/>
    <s v="Mindi"/>
    <s v="|79/01/16|"/>
    <n v="1512"/>
    <n v="0.8"/>
    <n v="0.97"/>
  </r>
  <r>
    <x v="1"/>
    <x v="2"/>
    <x v="15"/>
    <s v="Mindi"/>
    <s v="|79/01/17|"/>
    <n v="1560"/>
    <n v="0.81"/>
    <n v="1.1000000000000001"/>
  </r>
  <r>
    <x v="1"/>
    <x v="2"/>
    <x v="15"/>
    <s v="Mindi"/>
    <s v="|79/01/18|"/>
    <n v="1536"/>
    <n v="0.62"/>
    <n v="0.91"/>
  </r>
  <r>
    <x v="1"/>
    <x v="2"/>
    <x v="15"/>
    <s v="Mindi"/>
    <s v="|79/01/19|"/>
    <n v="1200"/>
    <n v="0.82"/>
    <n v="1.2"/>
  </r>
  <r>
    <x v="1"/>
    <x v="2"/>
    <x v="15"/>
    <s v="Mindi"/>
    <s v="|79/01/20|"/>
    <n v="1500"/>
    <n v="0.65"/>
    <n v="1.1499999999999999"/>
  </r>
  <r>
    <x v="1"/>
    <x v="2"/>
    <x v="15"/>
    <s v="Mindi"/>
    <s v="|79/01/21|"/>
    <n v="1656"/>
    <n v="0.75"/>
    <n v="1.1000000000000001"/>
  </r>
  <r>
    <x v="1"/>
    <x v="2"/>
    <x v="15"/>
    <s v="Mindi"/>
    <s v="|79/01/22|"/>
    <n v="1488"/>
    <n v="0.76"/>
    <n v="0.93"/>
  </r>
  <r>
    <x v="1"/>
    <x v="2"/>
    <x v="15"/>
    <s v="Mindi"/>
    <s v="|79/01/23|"/>
    <n v="1416"/>
    <n v="0.89"/>
    <n v="1.01"/>
  </r>
  <r>
    <x v="1"/>
    <x v="2"/>
    <x v="15"/>
    <s v="Mindi"/>
    <s v="|79/01/24|"/>
    <n v="1236"/>
    <n v="0.75"/>
    <n v="1"/>
  </r>
  <r>
    <x v="1"/>
    <x v="2"/>
    <x v="15"/>
    <s v="Mindi"/>
    <s v="|79/01/25|"/>
    <n v="1212"/>
    <n v="0.88"/>
    <n v="0.93"/>
  </r>
  <r>
    <x v="1"/>
    <x v="2"/>
    <x v="15"/>
    <s v="Mindi"/>
    <s v="|79/01/26|"/>
    <n v="1224"/>
    <n v="0.67"/>
    <n v="1.1499999999999999"/>
  </r>
  <r>
    <x v="1"/>
    <x v="2"/>
    <x v="15"/>
    <s v="Mindi"/>
    <s v="|79/01/27|"/>
    <n v="1404"/>
    <n v="0.81"/>
    <n v="1.1499999999999999"/>
  </r>
  <r>
    <x v="1"/>
    <x v="2"/>
    <x v="15"/>
    <s v="Mindi"/>
    <s v="|79/01/28|"/>
    <n v="1440"/>
    <n v="0.86"/>
    <n v="1.01"/>
  </r>
  <r>
    <x v="1"/>
    <x v="2"/>
    <x v="15"/>
    <s v="Mindi"/>
    <s v="|79/01/29|"/>
    <n v="1596"/>
    <n v="0.63"/>
    <n v="0.98"/>
  </r>
  <r>
    <x v="1"/>
    <x v="2"/>
    <x v="15"/>
    <s v="Mindi"/>
    <s v="|79/01/30|"/>
    <n v="1596"/>
    <n v="0.6"/>
    <n v="1.18"/>
  </r>
  <r>
    <x v="1"/>
    <x v="2"/>
    <x v="15"/>
    <s v="Mindi"/>
    <s v="|79/01/31|"/>
    <n v="1404"/>
    <n v="0.66"/>
    <n v="1.05"/>
  </r>
  <r>
    <x v="1"/>
    <x v="2"/>
    <x v="15"/>
    <s v="Mindi"/>
    <s v="|79/01/32|"/>
    <n v="1608"/>
    <n v="0.66"/>
    <n v="1.0900000000000001"/>
  </r>
  <r>
    <x v="1"/>
    <x v="2"/>
    <x v="15"/>
    <s v="Mindi"/>
    <s v="|79/01/33|"/>
    <n v="1440"/>
    <n v="0.87"/>
    <n v="1.03"/>
  </r>
  <r>
    <x v="1"/>
    <x v="2"/>
    <x v="15"/>
    <s v="Mindi"/>
    <s v="|79/01/34|"/>
    <n v="1524"/>
    <n v="0.78"/>
    <n v="0.98"/>
  </r>
  <r>
    <x v="1"/>
    <x v="2"/>
    <x v="15"/>
    <s v="Mindi"/>
    <s v="|79/01/35|"/>
    <n v="1632"/>
    <n v="0.72"/>
    <n v="0.96"/>
  </r>
  <r>
    <x v="1"/>
    <x v="2"/>
    <x v="15"/>
    <s v="Mindi"/>
    <s v="|79/01/36|"/>
    <n v="1248"/>
    <n v="0.65"/>
    <n v="1.1000000000000001"/>
  </r>
  <r>
    <x v="1"/>
    <x v="2"/>
    <x v="15"/>
    <s v="Mindi"/>
    <s v="|79/01/37|"/>
    <n v="1308"/>
    <n v="0.81"/>
    <n v="1.06"/>
  </r>
  <r>
    <x v="1"/>
    <x v="2"/>
    <x v="15"/>
    <s v="Mindi"/>
    <s v="|79/01/38|"/>
    <n v="1452"/>
    <n v="0.75"/>
    <n v="0.99"/>
  </r>
  <r>
    <x v="1"/>
    <x v="2"/>
    <x v="15"/>
    <s v="Mindi"/>
    <s v="|79/01/39|"/>
    <n v="1548"/>
    <n v="0.82"/>
    <n v="0.93"/>
  </r>
  <r>
    <x v="1"/>
    <x v="2"/>
    <x v="15"/>
    <s v="Mindi"/>
    <s v="|79/01/40|"/>
    <n v="1428"/>
    <n v="0.9"/>
    <n v="1.03"/>
  </r>
  <r>
    <x v="1"/>
    <x v="2"/>
    <x v="15"/>
    <s v="Mindi"/>
    <s v="|79/01/41|"/>
    <n v="1572"/>
    <n v="0.83"/>
    <n v="0.91"/>
  </r>
  <r>
    <x v="1"/>
    <x v="2"/>
    <x v="15"/>
    <s v="Mindi"/>
    <s v="|79/01/42|"/>
    <n v="1296"/>
    <n v="0.71"/>
    <n v="1.04"/>
  </r>
  <r>
    <x v="1"/>
    <x v="2"/>
    <x v="15"/>
    <s v="Mindi"/>
    <s v="|79/01/43|"/>
    <n v="1212"/>
    <n v="0.84"/>
    <n v="0.98"/>
  </r>
  <r>
    <x v="1"/>
    <x v="2"/>
    <x v="15"/>
    <s v="Mindi"/>
    <s v="|79/01/44|"/>
    <n v="1320"/>
    <n v="0.69"/>
    <n v="1.04"/>
  </r>
  <r>
    <x v="1"/>
    <x v="2"/>
    <x v="15"/>
    <s v="Mindi"/>
    <s v="|79/01/45|"/>
    <n v="1320"/>
    <n v="0.7"/>
    <n v="1.08"/>
  </r>
  <r>
    <x v="1"/>
    <x v="2"/>
    <x v="15"/>
    <s v="Mindi"/>
    <s v="|79/01/46|"/>
    <n v="1248"/>
    <n v="0.9"/>
    <n v="1.1100000000000001"/>
  </r>
  <r>
    <x v="1"/>
    <x v="2"/>
    <x v="15"/>
    <s v="Mindi"/>
    <s v="|79/01/47|"/>
    <n v="1668"/>
    <n v="0.66"/>
    <n v="1.1299999999999999"/>
  </r>
  <r>
    <x v="1"/>
    <x v="2"/>
    <x v="15"/>
    <s v="Mindi"/>
    <s v="|79/01/50|"/>
    <n v="1536"/>
    <n v="0.86"/>
    <n v="1.04"/>
  </r>
  <r>
    <x v="1"/>
    <x v="2"/>
    <x v="15"/>
    <s v="Mindi"/>
    <s v="|79/01/51|"/>
    <n v="1404"/>
    <n v="0.71"/>
    <n v="0.93"/>
  </r>
  <r>
    <x v="1"/>
    <x v="2"/>
    <x v="15"/>
    <s v="Mindi"/>
    <s v="|79/01/52|"/>
    <n v="1332"/>
    <n v="0.61"/>
    <n v="1.1000000000000001"/>
  </r>
  <r>
    <x v="1"/>
    <x v="2"/>
    <x v="15"/>
    <s v="Mindi"/>
    <s v="|79/01/53|"/>
    <n v="1584"/>
    <n v="0.81"/>
    <n v="1.17"/>
  </r>
  <r>
    <x v="1"/>
    <x v="2"/>
    <x v="15"/>
    <s v="Mindi"/>
    <s v="|79/01/54|"/>
    <n v="1476"/>
    <n v="0.9"/>
    <n v="0.99"/>
  </r>
  <r>
    <x v="1"/>
    <x v="2"/>
    <x v="15"/>
    <s v="Mindi"/>
    <s v="|79/01/55|"/>
    <n v="1488"/>
    <n v="0.76"/>
    <n v="1.1499999999999999"/>
  </r>
  <r>
    <x v="1"/>
    <x v="2"/>
    <x v="15"/>
    <s v="Mindi"/>
    <s v="|79/01/56|"/>
    <n v="1644"/>
    <n v="0.79"/>
    <n v="1.08"/>
  </r>
  <r>
    <x v="1"/>
    <x v="2"/>
    <x v="15"/>
    <s v="Mindi"/>
    <s v="|79/01/57|"/>
    <n v="1248"/>
    <n v="0.81"/>
    <n v="0.93"/>
  </r>
  <r>
    <x v="1"/>
    <x v="2"/>
    <x v="15"/>
    <s v="Mindi"/>
    <s v="|79/01/58|"/>
    <n v="1512"/>
    <n v="0.77"/>
    <n v="1.07"/>
  </r>
  <r>
    <x v="1"/>
    <x v="2"/>
    <x v="15"/>
    <s v="Mindi"/>
    <s v="|79/01/59|"/>
    <n v="1332"/>
    <n v="0.63"/>
    <n v="0.96"/>
  </r>
  <r>
    <x v="1"/>
    <x v="2"/>
    <x v="15"/>
    <s v="Mindi"/>
    <s v="|79/01/60|"/>
    <n v="1308"/>
    <n v="0.9"/>
    <n v="0.96"/>
  </r>
  <r>
    <x v="1"/>
    <x v="2"/>
    <x v="15"/>
    <s v="Mindi"/>
    <s v="|79/01/61|"/>
    <n v="1524"/>
    <n v="0.64"/>
    <n v="1"/>
  </r>
  <r>
    <x v="1"/>
    <x v="2"/>
    <x v="15"/>
    <s v="Mindi"/>
    <s v="|79/01/62|"/>
    <n v="1464"/>
    <n v="0.81"/>
    <n v="1.19"/>
  </r>
  <r>
    <x v="1"/>
    <x v="2"/>
    <x v="15"/>
    <s v="Mindi"/>
    <s v="|79/01/63|"/>
    <n v="1524"/>
    <n v="0.9"/>
    <n v="1.1499999999999999"/>
  </r>
  <r>
    <x v="1"/>
    <x v="2"/>
    <x v="15"/>
    <s v="Mindi"/>
    <s v="|79/01/64|"/>
    <n v="1392"/>
    <n v="0.61"/>
    <n v="1.1499999999999999"/>
  </r>
  <r>
    <x v="1"/>
    <x v="2"/>
    <x v="15"/>
    <s v="Mindi"/>
    <s v="|79/01/65|"/>
    <n v="1512"/>
    <n v="0.79"/>
    <n v="1.1000000000000001"/>
  </r>
  <r>
    <x v="1"/>
    <x v="2"/>
    <x v="15"/>
    <s v="Mindi"/>
    <s v="|79/01/66|"/>
    <n v="1284"/>
    <n v="0.9"/>
    <n v="0.99"/>
  </r>
  <r>
    <x v="1"/>
    <x v="2"/>
    <x v="15"/>
    <s v="Mindi"/>
    <s v="|79/01/67|"/>
    <n v="1512"/>
    <n v="0.78"/>
    <n v="1.2"/>
  </r>
  <r>
    <x v="1"/>
    <x v="2"/>
    <x v="15"/>
    <s v="Mindi"/>
    <s v="|79/01/68|"/>
    <n v="1656"/>
    <n v="0.71"/>
    <n v="1.1399999999999999"/>
  </r>
  <r>
    <x v="1"/>
    <x v="2"/>
    <x v="15"/>
    <s v="Mindi"/>
    <s v="|79/01/69|"/>
    <n v="1584"/>
    <n v="0.83"/>
    <n v="0.91"/>
  </r>
  <r>
    <x v="1"/>
    <x v="2"/>
    <x v="15"/>
    <s v="Mindi"/>
    <s v="|79/01/70|"/>
    <n v="1464"/>
    <n v="0.79"/>
    <n v="1.1100000000000001"/>
  </r>
  <r>
    <x v="1"/>
    <x v="2"/>
    <x v="15"/>
    <s v="Mindi"/>
    <s v="|79/01/71|"/>
    <n v="1404"/>
    <n v="0.75"/>
    <n v="1.1000000000000001"/>
  </r>
  <r>
    <x v="1"/>
    <x v="2"/>
    <x v="15"/>
    <s v="Mindi"/>
    <s v="|79/01/72|"/>
    <n v="1572"/>
    <n v="0.86"/>
    <n v="0.97"/>
  </r>
  <r>
    <x v="1"/>
    <x v="2"/>
    <x v="15"/>
    <s v="Mindi"/>
    <s v="|79/01/73|"/>
    <n v="1404"/>
    <n v="0.75"/>
    <n v="0.96"/>
  </r>
  <r>
    <x v="1"/>
    <x v="2"/>
    <x v="15"/>
    <s v="Mindi"/>
    <s v="|79/01/74|"/>
    <n v="1320"/>
    <n v="0.76"/>
    <n v="0.94"/>
  </r>
  <r>
    <x v="1"/>
    <x v="2"/>
    <x v="15"/>
    <s v="Mindi"/>
    <s v="|79/01/75|"/>
    <n v="1284"/>
    <n v="0.66"/>
    <n v="1.1100000000000001"/>
  </r>
  <r>
    <x v="1"/>
    <x v="2"/>
    <x v="15"/>
    <s v="Mindi"/>
    <s v="|79/01/76|"/>
    <n v="1524"/>
    <n v="0.74"/>
    <n v="0.98"/>
  </r>
  <r>
    <x v="1"/>
    <x v="2"/>
    <x v="15"/>
    <s v="Mindi"/>
    <s v="|79/01/77|"/>
    <n v="1536"/>
    <n v="0.65"/>
    <n v="0.98"/>
  </r>
  <r>
    <x v="1"/>
    <x v="2"/>
    <x v="15"/>
    <s v="Mindi"/>
    <s v="|79/01/78|"/>
    <n v="1236"/>
    <n v="0.72"/>
    <n v="1.2"/>
  </r>
  <r>
    <x v="1"/>
    <x v="2"/>
    <x v="15"/>
    <s v="Mindi"/>
    <s v="|79/01/80|"/>
    <n v="1464"/>
    <n v="0.89"/>
    <n v="1.02"/>
  </r>
  <r>
    <x v="1"/>
    <x v="2"/>
    <x v="15"/>
    <s v="Mindi"/>
    <s v="|79/01/81|"/>
    <n v="1404"/>
    <n v="0.83"/>
    <n v="0.98"/>
  </r>
  <r>
    <x v="1"/>
    <x v="2"/>
    <x v="15"/>
    <s v="Mindi"/>
    <s v="|79/01/82|"/>
    <n v="1260"/>
    <n v="0.83"/>
    <n v="0.91"/>
  </r>
  <r>
    <x v="1"/>
    <x v="2"/>
    <x v="15"/>
    <s v="Mindi"/>
    <s v="|79/01/83|"/>
    <n v="1368"/>
    <n v="0.64"/>
    <n v="1.05"/>
  </r>
  <r>
    <x v="1"/>
    <x v="2"/>
    <x v="15"/>
    <s v="Mindi"/>
    <s v="|79/01/84|"/>
    <n v="1344"/>
    <n v="0.66"/>
    <n v="0.94"/>
  </r>
  <r>
    <x v="1"/>
    <x v="2"/>
    <x v="15"/>
    <s v="Mindi"/>
    <s v="|79/01/85|"/>
    <n v="1452"/>
    <n v="0.77"/>
    <n v="1.01"/>
  </r>
  <r>
    <x v="1"/>
    <x v="2"/>
    <x v="15"/>
    <s v="Mindi"/>
    <s v="|79/01/86|"/>
    <n v="1320"/>
    <n v="0.74"/>
    <n v="0.94"/>
  </r>
  <r>
    <x v="1"/>
    <x v="2"/>
    <x v="15"/>
    <s v="Mindi"/>
    <s v="|79/01/87|"/>
    <n v="1344"/>
    <n v="0.65"/>
    <n v="1.08"/>
  </r>
  <r>
    <x v="1"/>
    <x v="2"/>
    <x v="15"/>
    <s v="Mindi"/>
    <s v="|79/01/88|"/>
    <n v="1392"/>
    <n v="0.7"/>
    <n v="1.1599999999999999"/>
  </r>
  <r>
    <x v="1"/>
    <x v="2"/>
    <x v="15"/>
    <s v="Mindi"/>
    <s v="|79/01/89|"/>
    <n v="1356"/>
    <n v="0.86"/>
    <n v="1.1399999999999999"/>
  </r>
  <r>
    <x v="1"/>
    <x v="2"/>
    <x v="15"/>
    <s v="Mindi"/>
    <s v="|79/01/90|"/>
    <n v="1536"/>
    <n v="0.64"/>
    <n v="1.03"/>
  </r>
  <r>
    <x v="1"/>
    <x v="2"/>
    <x v="15"/>
    <s v="Mindi"/>
    <s v="|79/01/91|"/>
    <n v="1428"/>
    <n v="0.8"/>
    <n v="1"/>
  </r>
  <r>
    <x v="1"/>
    <x v="2"/>
    <x v="15"/>
    <s v="Mindi"/>
    <s v="|79/01/92|"/>
    <n v="1572"/>
    <n v="0.76"/>
    <n v="1.1200000000000001"/>
  </r>
  <r>
    <x v="1"/>
    <x v="2"/>
    <x v="15"/>
    <s v="Mindi"/>
    <s v="|79/01/93|"/>
    <n v="1476"/>
    <n v="0.66"/>
    <n v="1.0900000000000001"/>
  </r>
  <r>
    <x v="1"/>
    <x v="2"/>
    <x v="15"/>
    <s v="Mindi"/>
    <s v="|79/01/94|"/>
    <n v="1356"/>
    <n v="0.8"/>
    <n v="1.03"/>
  </r>
  <r>
    <x v="1"/>
    <x v="2"/>
    <x v="15"/>
    <s v="Mindi"/>
    <s v="|79/01/95|"/>
    <n v="1500"/>
    <n v="0.62"/>
    <n v="0.91"/>
  </r>
  <r>
    <x v="1"/>
    <x v="2"/>
    <x v="15"/>
    <s v="Mindi"/>
    <s v="|79/01/96|"/>
    <n v="1524"/>
    <n v="0.65"/>
    <n v="1.1499999999999999"/>
  </r>
  <r>
    <x v="1"/>
    <x v="2"/>
    <x v="15"/>
    <s v="Mindi"/>
    <s v="|79/01/97|"/>
    <n v="1452"/>
    <n v="0.7"/>
    <n v="1.2"/>
  </r>
  <r>
    <x v="1"/>
    <x v="2"/>
    <x v="15"/>
    <s v="Mindi"/>
    <s v="|79/01/98|"/>
    <n v="1212"/>
    <n v="0.83"/>
    <n v="1.1000000000000001"/>
  </r>
  <r>
    <x v="1"/>
    <x v="2"/>
    <x v="15"/>
    <s v="Mindi"/>
    <s v="|79/02/01|"/>
    <n v="1416"/>
    <n v="0.62"/>
    <n v="1.1299999999999999"/>
  </r>
  <r>
    <x v="1"/>
    <x v="2"/>
    <x v="15"/>
    <s v="Mindi"/>
    <s v="|79/02/02|"/>
    <n v="1332"/>
    <n v="0.79"/>
    <n v="1.03"/>
  </r>
  <r>
    <x v="1"/>
    <x v="2"/>
    <x v="15"/>
    <s v="Mindi"/>
    <s v="|79/02/03|"/>
    <n v="1428"/>
    <n v="0.83"/>
    <n v="0.95"/>
  </r>
  <r>
    <x v="1"/>
    <x v="2"/>
    <x v="15"/>
    <s v="Mindi"/>
    <s v="|79/02/04|"/>
    <n v="1608"/>
    <n v="0.68"/>
    <n v="0.98"/>
  </r>
  <r>
    <x v="1"/>
    <x v="2"/>
    <x v="15"/>
    <s v="Mindi"/>
    <s v="|79/02/05|"/>
    <n v="1392"/>
    <n v="0.6"/>
    <n v="0.99"/>
  </r>
  <r>
    <x v="1"/>
    <x v="2"/>
    <x v="15"/>
    <s v="Mindi"/>
    <s v="|79/02/06|"/>
    <n v="1248"/>
    <n v="0.62"/>
    <n v="1.02"/>
  </r>
  <r>
    <x v="1"/>
    <x v="2"/>
    <x v="15"/>
    <s v="Mindi"/>
    <s v="|79/02/07|"/>
    <n v="1344"/>
    <n v="0.87"/>
    <n v="1.05"/>
  </r>
  <r>
    <x v="1"/>
    <x v="2"/>
    <x v="15"/>
    <s v="Mindi"/>
    <s v="|79/02/08|"/>
    <n v="1272"/>
    <n v="0.73"/>
    <n v="1.19"/>
  </r>
  <r>
    <x v="1"/>
    <x v="2"/>
    <x v="15"/>
    <s v="Mindi"/>
    <s v="|79/02/09|"/>
    <n v="1596"/>
    <n v="0.87"/>
    <n v="1.1399999999999999"/>
  </r>
  <r>
    <x v="1"/>
    <x v="2"/>
    <x v="15"/>
    <s v="Mindi"/>
    <s v="|79/02/10|"/>
    <n v="1500"/>
    <n v="0.6"/>
    <n v="1.06"/>
  </r>
  <r>
    <x v="1"/>
    <x v="2"/>
    <x v="15"/>
    <s v="Mindi"/>
    <s v="|79/02/11|"/>
    <n v="1644"/>
    <n v="0.85"/>
    <n v="1.1399999999999999"/>
  </r>
  <r>
    <x v="1"/>
    <x v="2"/>
    <x v="15"/>
    <s v="Mindi"/>
    <s v="|79/02/12|"/>
    <n v="1380"/>
    <n v="0.83"/>
    <n v="1.08"/>
  </r>
  <r>
    <x v="1"/>
    <x v="2"/>
    <x v="15"/>
    <s v="Mindi"/>
    <s v="|79/02/13|"/>
    <n v="1488"/>
    <n v="0.73"/>
    <n v="1.2"/>
  </r>
  <r>
    <x v="1"/>
    <x v="2"/>
    <x v="15"/>
    <s v="Mindi"/>
    <s v="|79/02/15|"/>
    <n v="1212"/>
    <n v="0.6"/>
    <n v="0.94"/>
  </r>
  <r>
    <x v="1"/>
    <x v="2"/>
    <x v="15"/>
    <s v="Star foods"/>
    <s v="|108/01/01|"/>
    <n v="1248"/>
    <n v="0.67"/>
    <n v="1.07"/>
  </r>
  <r>
    <x v="1"/>
    <x v="2"/>
    <x v="15"/>
    <s v="Star foods"/>
    <s v="|108/01/02|"/>
    <n v="1212"/>
    <n v="0.9"/>
    <n v="1.1399999999999999"/>
  </r>
  <r>
    <x v="1"/>
    <x v="2"/>
    <x v="15"/>
    <s v="Star foods"/>
    <s v="|108/01/03|"/>
    <n v="1308"/>
    <n v="0.9"/>
    <n v="1.1200000000000001"/>
  </r>
  <r>
    <x v="1"/>
    <x v="2"/>
    <x v="15"/>
    <s v="Star foods"/>
    <s v="|108/01/04|"/>
    <n v="1680"/>
    <n v="0.78"/>
    <n v="1.0900000000000001"/>
  </r>
  <r>
    <x v="1"/>
    <x v="2"/>
    <x v="15"/>
    <s v="Star foods"/>
    <s v="|108/01/05|"/>
    <n v="1236"/>
    <n v="0.9"/>
    <n v="0.99"/>
  </r>
  <r>
    <x v="1"/>
    <x v="2"/>
    <x v="15"/>
    <s v="Star foods"/>
    <s v="|108/01/06|"/>
    <n v="1440"/>
    <n v="0.8"/>
    <n v="1.19"/>
  </r>
  <r>
    <x v="1"/>
    <x v="2"/>
    <x v="15"/>
    <s v="Star foods"/>
    <s v="|108/01/07|"/>
    <n v="1668"/>
    <n v="0.79"/>
    <n v="1.1100000000000001"/>
  </r>
  <r>
    <x v="1"/>
    <x v="2"/>
    <x v="15"/>
    <s v="Star foods"/>
    <s v="|108/01/08|"/>
    <n v="1476"/>
    <n v="0.71"/>
    <n v="1.1100000000000001"/>
  </r>
  <r>
    <x v="1"/>
    <x v="2"/>
    <x v="15"/>
    <s v="Star foods"/>
    <s v="|108/01/09|"/>
    <n v="1488"/>
    <n v="0.83"/>
    <n v="0.96"/>
  </r>
  <r>
    <x v="1"/>
    <x v="2"/>
    <x v="15"/>
    <s v="Star foods"/>
    <s v="|108/01/10|"/>
    <n v="1248"/>
    <n v="0.6"/>
    <n v="1"/>
  </r>
  <r>
    <x v="1"/>
    <x v="2"/>
    <x v="15"/>
    <s v="Kronos"/>
    <s v="|87/00/01|"/>
    <n v="1392"/>
    <n v="0.62"/>
    <n v="1.18"/>
  </r>
  <r>
    <x v="1"/>
    <x v="2"/>
    <x v="15"/>
    <s v="Kronos"/>
    <s v="|87/00/02|"/>
    <n v="1248"/>
    <n v="0.65"/>
    <n v="0.95"/>
  </r>
  <r>
    <x v="1"/>
    <x v="2"/>
    <x v="15"/>
    <s v="Kronos"/>
    <s v="|87/00/03|"/>
    <n v="1560"/>
    <n v="0.83"/>
    <n v="1.0900000000000001"/>
  </r>
  <r>
    <x v="1"/>
    <x v="2"/>
    <x v="15"/>
    <s v="Kronos"/>
    <s v="|87/00/04|"/>
    <n v="1680"/>
    <n v="0.87"/>
    <n v="0.95"/>
  </r>
  <r>
    <x v="1"/>
    <x v="2"/>
    <x v="15"/>
    <s v="Kronos"/>
    <s v="|87/00/05|"/>
    <n v="1464"/>
    <n v="0.75"/>
    <n v="1.19"/>
  </r>
  <r>
    <x v="1"/>
    <x v="2"/>
    <x v="15"/>
    <s v="Kronos"/>
    <s v="|87/00/06|"/>
    <n v="1464"/>
    <n v="0.68"/>
    <n v="1.1599999999999999"/>
  </r>
  <r>
    <x v="1"/>
    <x v="2"/>
    <x v="15"/>
    <s v="Kronos"/>
    <s v="|87/00/07|"/>
    <n v="1656"/>
    <n v="0.74"/>
    <n v="0.92"/>
  </r>
  <r>
    <x v="1"/>
    <x v="2"/>
    <x v="15"/>
    <s v="Kronos"/>
    <s v="|87/00/08|"/>
    <n v="1212"/>
    <n v="0.85"/>
    <n v="0.93"/>
  </r>
  <r>
    <x v="1"/>
    <x v="2"/>
    <x v="15"/>
    <s v="Kronos"/>
    <s v="|87/00/09|"/>
    <n v="1404"/>
    <n v="0.88"/>
    <n v="1.02"/>
  </r>
  <r>
    <x v="1"/>
    <x v="2"/>
    <x v="15"/>
    <s v="Kronos"/>
    <s v="|87/00/10|"/>
    <n v="1344"/>
    <n v="0.64"/>
    <n v="0.96"/>
  </r>
  <r>
    <x v="1"/>
    <x v="2"/>
    <x v="15"/>
    <s v="Kronos"/>
    <s v="|87/00/20|"/>
    <n v="1680"/>
    <n v="0.79"/>
    <n v="0.94"/>
  </r>
  <r>
    <x v="1"/>
    <x v="2"/>
    <x v="15"/>
    <s v="Kronos"/>
    <s v="|87/00/21|"/>
    <n v="1500"/>
    <n v="0.83"/>
    <n v="0.98"/>
  </r>
  <r>
    <x v="1"/>
    <x v="2"/>
    <x v="15"/>
    <s v="Kronos"/>
    <s v="|87/00/22|"/>
    <n v="1332"/>
    <n v="0.66"/>
    <n v="1"/>
  </r>
  <r>
    <x v="1"/>
    <x v="2"/>
    <x v="15"/>
    <s v="Kronos"/>
    <s v="|87/00/23|"/>
    <n v="1416"/>
    <n v="0.8"/>
    <n v="1.17"/>
  </r>
  <r>
    <x v="1"/>
    <x v="2"/>
    <x v="15"/>
    <s v="Kronos"/>
    <s v="|87/00/24|"/>
    <n v="1416"/>
    <n v="0.74"/>
    <n v="0.99"/>
  </r>
  <r>
    <x v="1"/>
    <x v="2"/>
    <x v="15"/>
    <s v="Corosina"/>
    <s v="|115/01/01|"/>
    <n v="1200"/>
    <n v="0.84"/>
    <n v="0.98"/>
  </r>
  <r>
    <x v="1"/>
    <x v="2"/>
    <x v="15"/>
    <s v="Corosina"/>
    <s v="|115/01/03|"/>
    <n v="1296"/>
    <n v="0.7"/>
    <n v="0.99"/>
  </r>
  <r>
    <x v="1"/>
    <x v="2"/>
    <x v="15"/>
    <s v="Corosina"/>
    <s v="|115/01/04|"/>
    <n v="1476"/>
    <n v="0.64"/>
    <n v="1.1499999999999999"/>
  </r>
  <r>
    <x v="1"/>
    <x v="2"/>
    <x v="15"/>
    <s v="Corosina"/>
    <s v="|115/01/05|"/>
    <n v="1224"/>
    <n v="0.67"/>
    <n v="1"/>
  </r>
  <r>
    <x v="1"/>
    <x v="2"/>
    <x v="15"/>
    <s v="Corosina"/>
    <s v="|115/01/06|"/>
    <n v="1644"/>
    <n v="0.81"/>
    <n v="1.04"/>
  </r>
  <r>
    <x v="1"/>
    <x v="2"/>
    <x v="15"/>
    <s v="Corosina"/>
    <s v="|115/01/07|"/>
    <n v="1332"/>
    <n v="0.66"/>
    <n v="0.99"/>
  </r>
  <r>
    <x v="1"/>
    <x v="2"/>
    <x v="15"/>
    <s v="Corosina"/>
    <s v="|115/01/08|"/>
    <n v="1428"/>
    <n v="0.77"/>
    <n v="1.0900000000000001"/>
  </r>
  <r>
    <x v="1"/>
    <x v="2"/>
    <x v="15"/>
    <s v="Corosina"/>
    <s v="|115/01/09|"/>
    <n v="1464"/>
    <n v="0.84"/>
    <n v="1.05"/>
  </r>
  <r>
    <x v="1"/>
    <x v="2"/>
    <x v="15"/>
    <s v="Corosina"/>
    <s v="|115/01/10|"/>
    <n v="1596"/>
    <n v="0.83"/>
    <n v="1.1100000000000001"/>
  </r>
  <r>
    <x v="1"/>
    <x v="2"/>
    <x v="15"/>
    <s v="Corosina"/>
    <s v="|115/01/11|"/>
    <n v="1284"/>
    <n v="0.87"/>
    <n v="1.1399999999999999"/>
  </r>
  <r>
    <x v="1"/>
    <x v="2"/>
    <x v="15"/>
    <s v="Corosina"/>
    <s v="|115/01/12|"/>
    <n v="1332"/>
    <n v="0.63"/>
    <n v="1.04"/>
  </r>
  <r>
    <x v="1"/>
    <x v="2"/>
    <x v="15"/>
    <s v="Corosina"/>
    <s v="|115/01/13|"/>
    <n v="1296"/>
    <n v="0.68"/>
    <n v="1.1299999999999999"/>
  </r>
  <r>
    <x v="1"/>
    <x v="2"/>
    <x v="15"/>
    <s v="Corosina"/>
    <s v="|115/01/14|"/>
    <n v="1368"/>
    <n v="0.76"/>
    <n v="0.94"/>
  </r>
  <r>
    <x v="1"/>
    <x v="2"/>
    <x v="15"/>
    <s v="Corosina"/>
    <s v="|115/01/15|"/>
    <n v="1284"/>
    <n v="0.88"/>
    <n v="1.18"/>
  </r>
  <r>
    <x v="1"/>
    <x v="2"/>
    <x v="15"/>
    <s v="Surgital"/>
    <s v="|03/01/03|"/>
    <n v="1548"/>
    <n v="0.8"/>
    <n v="1.1599999999999999"/>
  </r>
  <r>
    <x v="1"/>
    <x v="2"/>
    <x v="15"/>
    <s v="Surgital"/>
    <s v="|03/01/04|"/>
    <n v="1404"/>
    <n v="0.88"/>
    <n v="1.03"/>
  </r>
  <r>
    <x v="1"/>
    <x v="2"/>
    <x v="15"/>
    <s v="Surgital"/>
    <s v="|03/01/05|"/>
    <n v="1368"/>
    <n v="0.77"/>
    <n v="0.95"/>
  </r>
  <r>
    <x v="1"/>
    <x v="2"/>
    <x v="15"/>
    <s v="Surgital"/>
    <s v="|03/01/06|"/>
    <n v="1344"/>
    <n v="0.67"/>
    <n v="1.18"/>
  </r>
  <r>
    <x v="1"/>
    <x v="2"/>
    <x v="15"/>
    <s v="Surgital"/>
    <s v="|03/01/07|"/>
    <n v="1584"/>
    <n v="0.71"/>
    <n v="1.18"/>
  </r>
  <r>
    <x v="1"/>
    <x v="2"/>
    <x v="15"/>
    <s v="Surgital"/>
    <s v="|03/01/08|"/>
    <n v="1440"/>
    <n v="0.87"/>
    <n v="1.07"/>
  </r>
  <r>
    <x v="1"/>
    <x v="2"/>
    <x v="15"/>
    <s v="Surgital"/>
    <s v="|03/01/09|"/>
    <n v="1248"/>
    <n v="0.84"/>
    <n v="1.1599999999999999"/>
  </r>
  <r>
    <x v="1"/>
    <x v="2"/>
    <x v="15"/>
    <s v="Surgital"/>
    <s v="|03/01/10|"/>
    <n v="1644"/>
    <n v="0.82"/>
    <n v="1"/>
  </r>
  <r>
    <x v="1"/>
    <x v="2"/>
    <x v="15"/>
    <s v="Surgital"/>
    <s v="|03/01/11|"/>
    <n v="1260"/>
    <n v="0.66"/>
    <n v="1.02"/>
  </r>
  <r>
    <x v="1"/>
    <x v="2"/>
    <x v="15"/>
    <s v="Surgital"/>
    <s v="|03/01/12|"/>
    <n v="1320"/>
    <n v="0.64"/>
    <n v="0.94"/>
  </r>
  <r>
    <x v="1"/>
    <x v="2"/>
    <x v="15"/>
    <s v="Surgital"/>
    <s v="|03/01/13|"/>
    <n v="1272"/>
    <n v="0.9"/>
    <n v="1.19"/>
  </r>
  <r>
    <x v="1"/>
    <x v="2"/>
    <x v="15"/>
    <s v="Surgital"/>
    <s v="|03/01/14|"/>
    <n v="1296"/>
    <n v="0.85"/>
    <n v="1.0900000000000001"/>
  </r>
  <r>
    <x v="1"/>
    <x v="2"/>
    <x v="15"/>
    <s v="Surgital"/>
    <s v="|03/01/15|"/>
    <n v="1320"/>
    <n v="0.61"/>
    <n v="0.92"/>
  </r>
  <r>
    <x v="1"/>
    <x v="2"/>
    <x v="15"/>
    <s v="Surgital"/>
    <s v="|03/01/16|"/>
    <n v="1572"/>
    <n v="0.83"/>
    <n v="0.99"/>
  </r>
  <r>
    <x v="1"/>
    <x v="2"/>
    <x v="15"/>
    <s v="Surgital"/>
    <s v="|03/01/17|"/>
    <n v="1500"/>
    <n v="0.76"/>
    <n v="1.1200000000000001"/>
  </r>
  <r>
    <x v="1"/>
    <x v="2"/>
    <x v="15"/>
    <s v="Surgital"/>
    <s v="|03/01/18|"/>
    <n v="1428"/>
    <n v="0.72"/>
    <n v="1.0900000000000001"/>
  </r>
  <r>
    <x v="1"/>
    <x v="2"/>
    <x v="15"/>
    <s v="Surgital"/>
    <s v="|03/01/19|"/>
    <n v="1284"/>
    <n v="0.78"/>
    <n v="1.18"/>
  </r>
  <r>
    <x v="1"/>
    <x v="2"/>
    <x v="15"/>
    <s v="Surgital"/>
    <s v="|03/01/20|"/>
    <n v="1248"/>
    <n v="0.64"/>
    <n v="1.05"/>
  </r>
  <r>
    <x v="1"/>
    <x v="2"/>
    <x v="15"/>
    <s v="Surgital"/>
    <s v="|03/01/21|"/>
    <n v="1644"/>
    <n v="0.74"/>
    <n v="1.1599999999999999"/>
  </r>
  <r>
    <x v="1"/>
    <x v="2"/>
    <x v="15"/>
    <s v="Surgital"/>
    <s v="|03/01/22|"/>
    <n v="1584"/>
    <n v="0.78"/>
    <n v="0.99"/>
  </r>
  <r>
    <x v="1"/>
    <x v="2"/>
    <x v="15"/>
    <s v="Surgital"/>
    <s v="|03/01/23|"/>
    <n v="1512"/>
    <n v="0.68"/>
    <n v="0.92"/>
  </r>
  <r>
    <x v="1"/>
    <x v="2"/>
    <x v="15"/>
    <s v="Surgital"/>
    <s v="|03/01/24|"/>
    <n v="1572"/>
    <n v="0.75"/>
    <n v="1.06"/>
  </r>
  <r>
    <x v="1"/>
    <x v="2"/>
    <x v="15"/>
    <s v="Surgital"/>
    <s v="|03/01/25|"/>
    <n v="1212"/>
    <n v="0.71"/>
    <n v="1.1399999999999999"/>
  </r>
  <r>
    <x v="1"/>
    <x v="2"/>
    <x v="15"/>
    <s v="Surgital"/>
    <s v="|03/01/26|"/>
    <n v="1344"/>
    <n v="0.68"/>
    <n v="1.01"/>
  </r>
  <r>
    <x v="1"/>
    <x v="2"/>
    <x v="15"/>
    <s v="Surgital"/>
    <s v="|03/01/27|"/>
    <n v="1500"/>
    <n v="0.77"/>
    <n v="0.94"/>
  </r>
  <r>
    <x v="1"/>
    <x v="2"/>
    <x v="15"/>
    <s v="Surgital"/>
    <s v="|03/01/28|"/>
    <n v="1596"/>
    <n v="0.86"/>
    <n v="1.08"/>
  </r>
  <r>
    <x v="1"/>
    <x v="2"/>
    <x v="15"/>
    <s v="Surgital"/>
    <s v="|03/01/29|"/>
    <n v="1332"/>
    <n v="0.69"/>
    <n v="1.08"/>
  </r>
  <r>
    <x v="1"/>
    <x v="2"/>
    <x v="15"/>
    <s v="Surgital"/>
    <s v="|03/01/30|"/>
    <n v="1284"/>
    <n v="0.84"/>
    <n v="1.1000000000000001"/>
  </r>
  <r>
    <x v="1"/>
    <x v="2"/>
    <x v="15"/>
    <s v="Surgital"/>
    <s v="|03/01/31|"/>
    <n v="1344"/>
    <n v="0.67"/>
    <n v="1.03"/>
  </r>
  <r>
    <x v="1"/>
    <x v="2"/>
    <x v="15"/>
    <s v="Surgital"/>
    <s v="|03/01/32|"/>
    <n v="1632"/>
    <n v="0.6"/>
    <n v="1.19"/>
  </r>
  <r>
    <x v="1"/>
    <x v="2"/>
    <x v="15"/>
    <s v="Surgital"/>
    <s v="|03/01/33|"/>
    <n v="1452"/>
    <n v="0.7"/>
    <n v="0.92"/>
  </r>
  <r>
    <x v="1"/>
    <x v="2"/>
    <x v="15"/>
    <s v="Surgital"/>
    <s v="|03/01/34|"/>
    <n v="1284"/>
    <n v="0.78"/>
    <n v="0.99"/>
  </r>
  <r>
    <x v="1"/>
    <x v="2"/>
    <x v="15"/>
    <s v="Surgital"/>
    <s v="|03/01/35|"/>
    <n v="1368"/>
    <n v="0.62"/>
    <n v="1.1499999999999999"/>
  </r>
  <r>
    <x v="1"/>
    <x v="2"/>
    <x v="15"/>
    <s v="Surgital"/>
    <s v="|03/01/36|"/>
    <n v="1320"/>
    <n v="0.64"/>
    <n v="0.91"/>
  </r>
  <r>
    <x v="1"/>
    <x v="2"/>
    <x v="15"/>
    <s v="Surgital"/>
    <s v="|03/01/37|"/>
    <n v="1620"/>
    <n v="0.87"/>
    <n v="1.06"/>
  </r>
  <r>
    <x v="1"/>
    <x v="2"/>
    <x v="15"/>
    <s v="Surgital"/>
    <s v="|03/01/38|"/>
    <n v="1656"/>
    <n v="0.65"/>
    <n v="1.1599999999999999"/>
  </r>
  <r>
    <x v="1"/>
    <x v="2"/>
    <x v="15"/>
    <s v="Surgital"/>
    <s v="|03/01/39|"/>
    <n v="1260"/>
    <n v="0.67"/>
    <n v="1.17"/>
  </r>
  <r>
    <x v="1"/>
    <x v="2"/>
    <x v="15"/>
    <s v="Surgital"/>
    <s v="|03/01/40|"/>
    <n v="1620"/>
    <n v="0.69"/>
    <n v="1.04"/>
  </r>
  <r>
    <x v="1"/>
    <x v="2"/>
    <x v="15"/>
    <s v="Surgital"/>
    <s v="|03/01/41|"/>
    <n v="1272"/>
    <n v="0.79"/>
    <n v="1.03"/>
  </r>
  <r>
    <x v="1"/>
    <x v="2"/>
    <x v="15"/>
    <s v="Surgital"/>
    <s v="|03/01/43|"/>
    <n v="1548"/>
    <n v="0.63"/>
    <n v="0.91"/>
  </r>
  <r>
    <x v="1"/>
    <x v="2"/>
    <x v="15"/>
    <s v="Surgital"/>
    <s v="|03/01/44|"/>
    <n v="1440"/>
    <n v="0.9"/>
    <n v="1.1000000000000001"/>
  </r>
  <r>
    <x v="1"/>
    <x v="2"/>
    <x v="15"/>
    <s v="Surgital"/>
    <s v="|03/01/45|"/>
    <n v="1524"/>
    <n v="0.89"/>
    <n v="0.92"/>
  </r>
  <r>
    <x v="1"/>
    <x v="2"/>
    <x v="15"/>
    <s v="Surgital"/>
    <s v="|03/01/46|"/>
    <n v="1272"/>
    <n v="0.81"/>
    <n v="0.97"/>
  </r>
  <r>
    <x v="1"/>
    <x v="2"/>
    <x v="15"/>
    <s v="Surgital"/>
    <s v="|03/01/47|"/>
    <n v="1608"/>
    <n v="0.9"/>
    <n v="1.18"/>
  </r>
  <r>
    <x v="1"/>
    <x v="2"/>
    <x v="15"/>
    <s v="Surgital"/>
    <s v="|03/01/48|"/>
    <n v="1536"/>
    <n v="0.79"/>
    <n v="1.02"/>
  </r>
  <r>
    <x v="1"/>
    <x v="2"/>
    <x v="15"/>
    <s v="Surgital"/>
    <s v="|03/01/49|"/>
    <n v="1320"/>
    <n v="0.85"/>
    <n v="1.18"/>
  </r>
  <r>
    <x v="1"/>
    <x v="2"/>
    <x v="15"/>
    <s v="Surgital"/>
    <s v="|03/01/50|"/>
    <n v="1416"/>
    <n v="0.75"/>
    <n v="1.05"/>
  </r>
  <r>
    <x v="1"/>
    <x v="2"/>
    <x v="15"/>
    <s v="Surgital"/>
    <s v="|03/01/51|"/>
    <n v="1224"/>
    <n v="0.83"/>
    <n v="1.1299999999999999"/>
  </r>
  <r>
    <x v="1"/>
    <x v="2"/>
    <x v="15"/>
    <s v="Surgital"/>
    <s v="|03/01/52|"/>
    <n v="1608"/>
    <n v="0.7"/>
    <n v="1.05"/>
  </r>
  <r>
    <x v="1"/>
    <x v="2"/>
    <x v="15"/>
    <s v="Surgital"/>
    <s v="|03/01/53|"/>
    <n v="1296"/>
    <n v="0.89"/>
    <n v="0.96"/>
  </r>
  <r>
    <x v="1"/>
    <x v="2"/>
    <x v="15"/>
    <s v="Surgital"/>
    <s v="|03/01/54|"/>
    <n v="1464"/>
    <n v="0.77"/>
    <n v="1"/>
  </r>
  <r>
    <x v="1"/>
    <x v="2"/>
    <x v="15"/>
    <s v="Surgital"/>
    <s v="|03/01/55|"/>
    <n v="1668"/>
    <n v="0.71"/>
    <n v="1.1100000000000001"/>
  </r>
  <r>
    <x v="1"/>
    <x v="2"/>
    <x v="15"/>
    <s v="Surgital"/>
    <s v="|03/01/56|"/>
    <n v="1476"/>
    <n v="0.81"/>
    <n v="1.2"/>
  </r>
  <r>
    <x v="1"/>
    <x v="2"/>
    <x v="15"/>
    <s v="Surgital"/>
    <s v="|03/01/57|"/>
    <n v="1428"/>
    <n v="0.72"/>
    <n v="1.1200000000000001"/>
  </r>
  <r>
    <x v="1"/>
    <x v="2"/>
    <x v="15"/>
    <s v="Surgital"/>
    <s v="|03/01/58|"/>
    <n v="1560"/>
    <n v="0.75"/>
    <n v="1.1499999999999999"/>
  </r>
  <r>
    <x v="1"/>
    <x v="2"/>
    <x v="15"/>
    <s v="Surgital"/>
    <s v="|03/01/59|"/>
    <n v="1452"/>
    <n v="0.79"/>
    <n v="1.1499999999999999"/>
  </r>
  <r>
    <x v="1"/>
    <x v="2"/>
    <x v="15"/>
    <s v="Surgital"/>
    <s v="|03/01/60|"/>
    <n v="1236"/>
    <n v="0.68"/>
    <n v="1.19"/>
  </r>
  <r>
    <x v="1"/>
    <x v="2"/>
    <x v="15"/>
    <s v="Surgital"/>
    <s v="|03/01/62|"/>
    <n v="1308"/>
    <n v="0.84"/>
    <n v="1.01"/>
  </r>
  <r>
    <x v="1"/>
    <x v="2"/>
    <x v="15"/>
    <s v="Surgital"/>
    <s v="|03/01/63|"/>
    <n v="1560"/>
    <n v="0.72"/>
    <n v="1.1200000000000001"/>
  </r>
  <r>
    <x v="1"/>
    <x v="2"/>
    <x v="15"/>
    <s v="Surgital"/>
    <s v="|03/01/64|"/>
    <n v="1464"/>
    <n v="0.89"/>
    <n v="0.93"/>
  </r>
  <r>
    <x v="1"/>
    <x v="2"/>
    <x v="15"/>
    <s v="Surgital"/>
    <s v="|03/01/65|"/>
    <n v="1680"/>
    <n v="0.6"/>
    <n v="1.1599999999999999"/>
  </r>
  <r>
    <x v="1"/>
    <x v="2"/>
    <x v="15"/>
    <s v="Surgital"/>
    <s v="|03/01/66|"/>
    <n v="1668"/>
    <n v="0.8"/>
    <n v="1.07"/>
  </r>
  <r>
    <x v="1"/>
    <x v="2"/>
    <x v="15"/>
    <s v="Surgital"/>
    <s v="|03/01/67|"/>
    <n v="1584"/>
    <n v="0.82"/>
    <n v="1"/>
  </r>
  <r>
    <x v="1"/>
    <x v="2"/>
    <x v="15"/>
    <s v="Surgital"/>
    <s v="|03/01/69|"/>
    <n v="1536"/>
    <n v="0.88"/>
    <n v="1.06"/>
  </r>
  <r>
    <x v="1"/>
    <x v="2"/>
    <x v="15"/>
    <s v="Surgital"/>
    <s v="|03/01/70|"/>
    <n v="1200"/>
    <n v="0.85"/>
    <n v="0.91"/>
  </r>
  <r>
    <x v="1"/>
    <x v="2"/>
    <x v="15"/>
    <s v="Surgital"/>
    <s v="|03/01/71|"/>
    <n v="1380"/>
    <n v="0.72"/>
    <n v="1.02"/>
  </r>
  <r>
    <x v="1"/>
    <x v="2"/>
    <x v="15"/>
    <s v="Surgital"/>
    <s v="|03/01/72|"/>
    <n v="1212"/>
    <n v="0.64"/>
    <n v="1.1499999999999999"/>
  </r>
  <r>
    <x v="1"/>
    <x v="2"/>
    <x v="15"/>
    <s v="Surgital"/>
    <s v="|03/01/73|"/>
    <n v="1212"/>
    <n v="0.84"/>
    <n v="1.0900000000000001"/>
  </r>
  <r>
    <x v="1"/>
    <x v="2"/>
    <x v="15"/>
    <s v="Surgital"/>
    <s v="|03/01/75|"/>
    <n v="1272"/>
    <n v="0.68"/>
    <n v="1.0900000000000001"/>
  </r>
  <r>
    <x v="1"/>
    <x v="2"/>
    <x v="15"/>
    <s v="Surgital"/>
    <s v="|03/01/76|"/>
    <n v="1512"/>
    <n v="0.73"/>
    <n v="1.19"/>
  </r>
  <r>
    <x v="1"/>
    <x v="2"/>
    <x v="15"/>
    <s v="Surgital"/>
    <s v="|03/02/01|"/>
    <n v="1404"/>
    <n v="0.72"/>
    <n v="0.95"/>
  </r>
  <r>
    <x v="1"/>
    <x v="2"/>
    <x v="15"/>
    <s v="Surgital"/>
    <s v="|03/02/02|"/>
    <n v="1536"/>
    <n v="0.74"/>
    <n v="1.07"/>
  </r>
  <r>
    <x v="1"/>
    <x v="2"/>
    <x v="15"/>
    <s v="Surgital"/>
    <s v="|03/02/03|"/>
    <n v="1308"/>
    <n v="0.68"/>
    <n v="1.2"/>
  </r>
  <r>
    <x v="1"/>
    <x v="2"/>
    <x v="15"/>
    <s v="Surgital"/>
    <s v="|03/02/04|"/>
    <n v="1392"/>
    <n v="0.82"/>
    <n v="1.1000000000000001"/>
  </r>
  <r>
    <x v="1"/>
    <x v="2"/>
    <x v="15"/>
    <s v="Surgital"/>
    <s v="|03/02/05|"/>
    <n v="1308"/>
    <n v="0.66"/>
    <n v="1"/>
  </r>
  <r>
    <x v="1"/>
    <x v="2"/>
    <x v="15"/>
    <s v="Surgital"/>
    <s v="|03/02/06|"/>
    <n v="1656"/>
    <n v="0.78"/>
    <n v="1.07"/>
  </r>
  <r>
    <x v="1"/>
    <x v="2"/>
    <x v="15"/>
    <s v="Surgital"/>
    <s v="|03/02/07|"/>
    <n v="1464"/>
    <n v="0.85"/>
    <n v="0.99"/>
  </r>
  <r>
    <x v="1"/>
    <x v="2"/>
    <x v="15"/>
    <s v="Surgital"/>
    <s v="|03/02/08|"/>
    <n v="1476"/>
    <n v="0.62"/>
    <n v="1.1599999999999999"/>
  </r>
  <r>
    <x v="1"/>
    <x v="2"/>
    <x v="15"/>
    <s v="Surgital"/>
    <s v="|03/02/09|"/>
    <n v="1356"/>
    <n v="0.68"/>
    <n v="1.02"/>
  </r>
  <r>
    <x v="1"/>
    <x v="2"/>
    <x v="15"/>
    <s v="Surgital"/>
    <s v="|03/02/10|"/>
    <n v="1356"/>
    <n v="0.77"/>
    <n v="1.1399999999999999"/>
  </r>
  <r>
    <x v="1"/>
    <x v="2"/>
    <x v="15"/>
    <s v="Surgital"/>
    <s v="|03/02/11|"/>
    <n v="1656"/>
    <n v="0.67"/>
    <n v="0.93"/>
  </r>
  <r>
    <x v="1"/>
    <x v="2"/>
    <x v="15"/>
    <s v="Surgital"/>
    <s v="|03/02/12|"/>
    <n v="1680"/>
    <n v="0.87"/>
    <n v="1.17"/>
  </r>
  <r>
    <x v="1"/>
    <x v="2"/>
    <x v="15"/>
    <s v="Surgital"/>
    <s v="|03/02/13|"/>
    <n v="1584"/>
    <n v="0.63"/>
    <n v="1.1299999999999999"/>
  </r>
  <r>
    <x v="1"/>
    <x v="2"/>
    <x v="15"/>
    <s v="Surgital"/>
    <s v="|03/02/14|"/>
    <n v="1248"/>
    <n v="0.73"/>
    <n v="0.97"/>
  </r>
  <r>
    <x v="1"/>
    <x v="2"/>
    <x v="15"/>
    <s v="Surgital"/>
    <s v="|03/02/15|"/>
    <n v="1356"/>
    <n v="0.6"/>
    <n v="1.1299999999999999"/>
  </r>
  <r>
    <x v="1"/>
    <x v="2"/>
    <x v="15"/>
    <s v="Surgital"/>
    <s v="|03/02/16|"/>
    <n v="1644"/>
    <n v="0.87"/>
    <n v="1.07"/>
  </r>
  <r>
    <x v="1"/>
    <x v="2"/>
    <x v="15"/>
    <s v="Surgital"/>
    <s v="|03/02/17|"/>
    <n v="1632"/>
    <n v="0.66"/>
    <n v="1.17"/>
  </r>
  <r>
    <x v="1"/>
    <x v="0"/>
    <x v="10"/>
    <s v="Aqua"/>
    <s v="|38/01/01|"/>
    <n v="444"/>
    <n v="4.7699999999999996"/>
    <n v="5.79"/>
  </r>
  <r>
    <x v="1"/>
    <x v="0"/>
    <x v="10"/>
    <s v="Aqua"/>
    <s v="|38/01/02|"/>
    <n v="360"/>
    <n v="3.75"/>
    <n v="5.8"/>
  </r>
  <r>
    <x v="1"/>
    <x v="0"/>
    <x v="10"/>
    <s v="Aqua"/>
    <s v="|38/01/03|"/>
    <n v="408"/>
    <n v="4.6500000000000004"/>
    <n v="6.41"/>
  </r>
  <r>
    <x v="1"/>
    <x v="0"/>
    <x v="10"/>
    <s v="Aqua"/>
    <s v="|38/01/04|"/>
    <n v="540"/>
    <n v="3.59"/>
    <n v="6.77"/>
  </r>
  <r>
    <x v="1"/>
    <x v="0"/>
    <x v="10"/>
    <s v="Aqua"/>
    <s v="|38/01/05|"/>
    <n v="420"/>
    <n v="3.82"/>
    <n v="5.27"/>
  </r>
  <r>
    <x v="1"/>
    <x v="0"/>
    <x v="10"/>
    <s v="Aqua"/>
    <s v="|38/01/06|"/>
    <n v="444"/>
    <n v="3.32"/>
    <n v="5.29"/>
  </r>
  <r>
    <x v="1"/>
    <x v="0"/>
    <x v="10"/>
    <s v="Aqua"/>
    <s v="|38/01/07|"/>
    <n v="432"/>
    <n v="3.17"/>
    <n v="5.26"/>
  </r>
  <r>
    <x v="1"/>
    <x v="0"/>
    <x v="10"/>
    <s v="Aqua"/>
    <s v="|38/01/08|"/>
    <n v="492"/>
    <n v="4.5999999999999996"/>
    <n v="5.31"/>
  </r>
  <r>
    <x v="1"/>
    <x v="0"/>
    <x v="10"/>
    <s v="Aqua"/>
    <s v="|38/01/09|"/>
    <n v="504"/>
    <n v="4.8099999999999996"/>
    <n v="5.42"/>
  </r>
  <r>
    <x v="1"/>
    <x v="0"/>
    <x v="7"/>
    <s v="Cibo italiano"/>
    <s v="|59/01/01|"/>
    <n v="804"/>
    <n v="2.76"/>
    <n v="3.28"/>
  </r>
  <r>
    <x v="1"/>
    <x v="0"/>
    <x v="7"/>
    <s v="Cibo italiano"/>
    <s v="|59/01/02|"/>
    <n v="1056"/>
    <n v="2.79"/>
    <n v="3.46"/>
  </r>
  <r>
    <x v="1"/>
    <x v="0"/>
    <x v="7"/>
    <s v="Cibo italiano"/>
    <s v="|59/01/03|"/>
    <n v="972"/>
    <n v="2.5499999999999998"/>
    <n v="3.44"/>
  </r>
  <r>
    <x v="1"/>
    <x v="0"/>
    <x v="7"/>
    <s v="Cibo italiano"/>
    <s v="|59/01/04|"/>
    <n v="1032"/>
    <n v="2.79"/>
    <n v="3.73"/>
  </r>
  <r>
    <x v="1"/>
    <x v="0"/>
    <x v="7"/>
    <s v="Cibo italiano"/>
    <s v="|59/01/05|"/>
    <n v="720"/>
    <n v="2.09"/>
    <n v="3.93"/>
  </r>
  <r>
    <x v="1"/>
    <x v="0"/>
    <x v="7"/>
    <s v="Cibo italiano"/>
    <s v="|59/01/06|"/>
    <n v="684"/>
    <n v="2.92"/>
    <n v="3.87"/>
  </r>
  <r>
    <x v="1"/>
    <x v="0"/>
    <x v="7"/>
    <s v="Cibo italiano"/>
    <s v="|59/01/07|"/>
    <n v="1080"/>
    <n v="2.11"/>
    <n v="3.76"/>
  </r>
  <r>
    <x v="1"/>
    <x v="0"/>
    <x v="7"/>
    <s v="Cibo italiano"/>
    <s v="|59/01/08|"/>
    <n v="876"/>
    <n v="2"/>
    <n v="4"/>
  </r>
  <r>
    <x v="1"/>
    <x v="0"/>
    <x v="7"/>
    <s v="Cibo italiano"/>
    <s v="|59/01/09|"/>
    <n v="624"/>
    <n v="2.88"/>
    <n v="3.52"/>
  </r>
  <r>
    <x v="1"/>
    <x v="0"/>
    <x v="7"/>
    <s v="Cibo italiano"/>
    <s v="|59/01/10|"/>
    <n v="1140"/>
    <n v="2.31"/>
    <n v="3.96"/>
  </r>
  <r>
    <x v="1"/>
    <x v="0"/>
    <x v="7"/>
    <s v="Cibo italiano"/>
    <s v="|59/01/11|"/>
    <n v="1092"/>
    <n v="2.13"/>
    <n v="3.69"/>
  </r>
  <r>
    <x v="1"/>
    <x v="0"/>
    <x v="7"/>
    <s v="Cibo italiano"/>
    <s v="|59/01/12|"/>
    <n v="660"/>
    <n v="2.12"/>
    <n v="3.45"/>
  </r>
  <r>
    <x v="1"/>
    <x v="0"/>
    <x v="7"/>
    <s v="Cibo italiano"/>
    <s v="|59/01/13|"/>
    <n v="948"/>
    <n v="2.34"/>
    <n v="3.5"/>
  </r>
  <r>
    <x v="1"/>
    <x v="0"/>
    <x v="7"/>
    <s v="Cibo italiano"/>
    <s v="|59/01/14|"/>
    <n v="1104"/>
    <n v="2.2799999999999998"/>
    <n v="3.82"/>
  </r>
  <r>
    <x v="1"/>
    <x v="0"/>
    <x v="7"/>
    <s v="Cibo italiano"/>
    <s v="|59/01/15|"/>
    <n v="1188"/>
    <n v="2.52"/>
    <n v="3.25"/>
  </r>
  <r>
    <x v="1"/>
    <x v="0"/>
    <x v="7"/>
    <s v="Cibo italiano"/>
    <s v="|59/01/16|"/>
    <n v="996"/>
    <n v="2.46"/>
    <n v="3.83"/>
  </r>
  <r>
    <x v="1"/>
    <x v="0"/>
    <x v="7"/>
    <s v="Cibo italiano"/>
    <s v="|59/01/17|"/>
    <n v="1152"/>
    <n v="2.06"/>
    <n v="3.61"/>
  </r>
  <r>
    <x v="1"/>
    <x v="0"/>
    <x v="7"/>
    <s v="Cibo italiano"/>
    <s v="|59/01/18|"/>
    <n v="1128"/>
    <n v="2.4300000000000002"/>
    <n v="3.37"/>
  </r>
  <r>
    <x v="1"/>
    <x v="0"/>
    <x v="7"/>
    <s v="Cibo italiano"/>
    <s v="|59/01/19|"/>
    <n v="960"/>
    <n v="2.11"/>
    <n v="3.63"/>
  </r>
  <r>
    <x v="1"/>
    <x v="0"/>
    <x v="7"/>
    <s v="Cibo italiano"/>
    <s v="|59/01/20|"/>
    <n v="816"/>
    <n v="2.99"/>
    <n v="3.5"/>
  </r>
  <r>
    <x v="1"/>
    <x v="0"/>
    <x v="7"/>
    <s v="Cibo italiano"/>
    <s v="|59/01/21|"/>
    <n v="720"/>
    <n v="2.37"/>
    <n v="3.36"/>
  </r>
  <r>
    <x v="1"/>
    <x v="0"/>
    <x v="7"/>
    <s v="Cibo italiano"/>
    <s v="|59/01/22|"/>
    <n v="936"/>
    <n v="2.15"/>
    <n v="3.73"/>
  </r>
  <r>
    <x v="1"/>
    <x v="0"/>
    <x v="7"/>
    <s v="Cibo italiano"/>
    <s v="|59/01/23|"/>
    <n v="1164"/>
    <n v="2.64"/>
    <n v="3.49"/>
  </r>
  <r>
    <x v="1"/>
    <x v="0"/>
    <x v="7"/>
    <s v="Cibo italiano"/>
    <s v="|59/01/24|"/>
    <n v="1200"/>
    <n v="2.0299999999999998"/>
    <n v="3.62"/>
  </r>
  <r>
    <x v="1"/>
    <x v="0"/>
    <x v="7"/>
    <s v="Cibo italiano"/>
    <s v="|59/01/25|"/>
    <n v="600"/>
    <n v="2.44"/>
    <n v="3.45"/>
  </r>
  <r>
    <x v="1"/>
    <x v="0"/>
    <x v="7"/>
    <s v="Cibo italiano"/>
    <s v="|59/01/26|"/>
    <n v="768"/>
    <n v="2.02"/>
    <n v="3.44"/>
  </r>
  <r>
    <x v="1"/>
    <x v="0"/>
    <x v="7"/>
    <s v="Cibo italiano"/>
    <s v="|59/01/27|"/>
    <n v="792"/>
    <n v="2.7"/>
    <n v="3.53"/>
  </r>
  <r>
    <x v="1"/>
    <x v="0"/>
    <x v="7"/>
    <s v="Cibo italiano"/>
    <s v="|59/01/28|"/>
    <n v="912"/>
    <n v="2.3199999999999998"/>
    <n v="3.26"/>
  </r>
  <r>
    <x v="1"/>
    <x v="0"/>
    <x v="7"/>
    <s v="Cibo italiano"/>
    <s v="|59/01/29|"/>
    <n v="720"/>
    <n v="2.91"/>
    <n v="3.92"/>
  </r>
  <r>
    <x v="1"/>
    <x v="0"/>
    <x v="7"/>
    <s v="Cibo italiano"/>
    <s v="|59/01/30|"/>
    <n v="672"/>
    <n v="2.25"/>
    <n v="3.42"/>
  </r>
  <r>
    <x v="1"/>
    <x v="0"/>
    <x v="7"/>
    <s v="Cibo italiano"/>
    <s v="|59/01/31|"/>
    <n v="1152"/>
    <n v="2.4300000000000002"/>
    <n v="3.87"/>
  </r>
  <r>
    <x v="1"/>
    <x v="0"/>
    <x v="7"/>
    <s v="Cibo italiano"/>
    <s v="|59/01/32|"/>
    <n v="768"/>
    <n v="2.16"/>
    <n v="3.3"/>
  </r>
  <r>
    <x v="1"/>
    <x v="0"/>
    <x v="7"/>
    <s v="Cibo italiano"/>
    <s v="|59/01/33|"/>
    <n v="648"/>
    <n v="2.9"/>
    <n v="3.46"/>
  </r>
  <r>
    <x v="1"/>
    <x v="0"/>
    <x v="7"/>
    <s v="Cibo italiano"/>
    <s v="|59/01/34|"/>
    <n v="612"/>
    <n v="2.36"/>
    <n v="3.74"/>
  </r>
  <r>
    <x v="1"/>
    <x v="0"/>
    <x v="7"/>
    <s v="Cibo italiano"/>
    <s v="|59/01/35|"/>
    <n v="1152"/>
    <n v="2.93"/>
    <n v="3.79"/>
  </r>
  <r>
    <x v="1"/>
    <x v="0"/>
    <x v="7"/>
    <s v="Cibo italiano"/>
    <s v="|59/01/36|"/>
    <n v="1152"/>
    <n v="2.09"/>
    <n v="3.95"/>
  </r>
  <r>
    <x v="1"/>
    <x v="0"/>
    <x v="7"/>
    <s v="Cibo italiano"/>
    <s v="|59/01/37|"/>
    <n v="876"/>
    <n v="2.76"/>
    <n v="3.62"/>
  </r>
  <r>
    <x v="1"/>
    <x v="0"/>
    <x v="7"/>
    <s v="Cibo italiano"/>
    <s v="|59/01/38|"/>
    <n v="840"/>
    <n v="2.42"/>
    <n v="3.42"/>
  </r>
  <r>
    <x v="1"/>
    <x v="0"/>
    <x v="7"/>
    <s v="Cibo italiano"/>
    <s v="|59/01/39|"/>
    <n v="636"/>
    <n v="2.61"/>
    <n v="3.3"/>
  </r>
  <r>
    <x v="1"/>
    <x v="0"/>
    <x v="7"/>
    <s v="Cibo italiano"/>
    <s v="|59/01/40|"/>
    <n v="708"/>
    <n v="2.04"/>
    <n v="3.76"/>
  </r>
  <r>
    <x v="1"/>
    <x v="0"/>
    <x v="7"/>
    <s v="Cibo italiano"/>
    <s v="|59/01/41|"/>
    <n v="936"/>
    <n v="2.69"/>
    <n v="3.75"/>
  </r>
  <r>
    <x v="1"/>
    <x v="0"/>
    <x v="7"/>
    <s v="Cibo italiano"/>
    <s v="|59/01/42|"/>
    <n v="660"/>
    <n v="2.23"/>
    <n v="3.36"/>
  </r>
  <r>
    <x v="1"/>
    <x v="0"/>
    <x v="7"/>
    <s v="Cibo italiano"/>
    <s v="|59/01/43|"/>
    <n v="816"/>
    <n v="2.25"/>
    <n v="3.43"/>
  </r>
  <r>
    <x v="1"/>
    <x v="0"/>
    <x v="7"/>
    <s v="Cibo italiano"/>
    <s v="|59/01/44|"/>
    <n v="684"/>
    <n v="2.46"/>
    <n v="3.55"/>
  </r>
  <r>
    <x v="1"/>
    <x v="0"/>
    <x v="7"/>
    <s v="Cibo italiano"/>
    <s v="|59/01/45|"/>
    <n v="768"/>
    <n v="2.54"/>
    <n v="3.97"/>
  </r>
  <r>
    <x v="1"/>
    <x v="0"/>
    <x v="7"/>
    <s v="Cibo italiano"/>
    <s v="|59/01/46|"/>
    <n v="840"/>
    <n v="2.4500000000000002"/>
    <n v="3.32"/>
  </r>
  <r>
    <x v="1"/>
    <x v="0"/>
    <x v="7"/>
    <s v="Cibo italiano"/>
    <s v="|59/01/47|"/>
    <n v="612"/>
    <n v="2.72"/>
    <n v="3.23"/>
  </r>
  <r>
    <x v="1"/>
    <x v="0"/>
    <x v="7"/>
    <s v="Cibo italiano"/>
    <s v="|59/01/48|"/>
    <n v="1020"/>
    <n v="2.67"/>
    <n v="3.83"/>
  </r>
  <r>
    <x v="1"/>
    <x v="0"/>
    <x v="7"/>
    <s v="Cibo italiano"/>
    <s v="|59/01/49|"/>
    <n v="984"/>
    <n v="2.3199999999999998"/>
    <n v="3.29"/>
  </r>
  <r>
    <x v="1"/>
    <x v="0"/>
    <x v="7"/>
    <s v="Cibo italiano"/>
    <s v="|59/01/50|"/>
    <n v="1104"/>
    <n v="2.8"/>
    <n v="3.77"/>
  </r>
  <r>
    <x v="1"/>
    <x v="0"/>
    <x v="7"/>
    <s v="Cibo italiano"/>
    <s v="|59/01/51|"/>
    <n v="996"/>
    <n v="2.6"/>
    <n v="3.95"/>
  </r>
  <r>
    <x v="1"/>
    <x v="0"/>
    <x v="7"/>
    <s v="Cibo italiano"/>
    <s v="|59/01/52|"/>
    <n v="948"/>
    <n v="2.77"/>
    <n v="3.47"/>
  </r>
  <r>
    <x v="1"/>
    <x v="0"/>
    <x v="7"/>
    <s v="Cibo italiano"/>
    <s v="|59/01/53|"/>
    <n v="720"/>
    <n v="2.91"/>
    <n v="4"/>
  </r>
  <r>
    <x v="1"/>
    <x v="0"/>
    <x v="7"/>
    <s v="Cibo italiano"/>
    <s v="|59/01/54|"/>
    <n v="1080"/>
    <n v="2.72"/>
    <n v="3.56"/>
  </r>
  <r>
    <x v="1"/>
    <x v="0"/>
    <x v="7"/>
    <s v="Cibo italiano"/>
    <s v="|59/01/55|"/>
    <n v="828"/>
    <n v="2.52"/>
    <n v="3.42"/>
  </r>
  <r>
    <x v="1"/>
    <x v="0"/>
    <x v="7"/>
    <s v="Cibo italiano"/>
    <s v="|59/01/56|"/>
    <n v="756"/>
    <n v="2.75"/>
    <n v="3.24"/>
  </r>
  <r>
    <x v="1"/>
    <x v="0"/>
    <x v="7"/>
    <s v="Cibo italiano"/>
    <s v="|59/01/57|"/>
    <n v="624"/>
    <n v="2.67"/>
    <n v="3.3"/>
  </r>
  <r>
    <x v="1"/>
    <x v="0"/>
    <x v="7"/>
    <s v="Cibo italiano"/>
    <s v="|59/01/58|"/>
    <n v="792"/>
    <n v="2.86"/>
    <n v="3.32"/>
  </r>
  <r>
    <x v="1"/>
    <x v="0"/>
    <x v="7"/>
    <s v="Cibo italiano"/>
    <s v="|59/01/59|"/>
    <n v="1152"/>
    <n v="2.92"/>
    <n v="3.22"/>
  </r>
  <r>
    <x v="1"/>
    <x v="0"/>
    <x v="7"/>
    <s v="Cibo italiano"/>
    <s v="|59/01/60|"/>
    <n v="1056"/>
    <n v="2.62"/>
    <n v="3.49"/>
  </r>
  <r>
    <x v="1"/>
    <x v="0"/>
    <x v="7"/>
    <s v="Cibo italiano"/>
    <s v="|59/01/61|"/>
    <n v="1188"/>
    <n v="2.41"/>
    <n v="3.93"/>
  </r>
  <r>
    <x v="1"/>
    <x v="0"/>
    <x v="7"/>
    <s v="Cibo italiano"/>
    <s v="|59/01/62|"/>
    <n v="816"/>
    <n v="2.13"/>
    <n v="3.34"/>
  </r>
  <r>
    <x v="1"/>
    <x v="0"/>
    <x v="7"/>
    <s v="Cibo italiano"/>
    <s v="|59/01/63|"/>
    <n v="1200"/>
    <n v="2.98"/>
    <n v="3.38"/>
  </r>
  <r>
    <x v="1"/>
    <x v="0"/>
    <x v="7"/>
    <s v="Cibo italiano"/>
    <s v="|59/01/64|"/>
    <n v="1116"/>
    <n v="2.42"/>
    <n v="3.32"/>
  </r>
  <r>
    <x v="1"/>
    <x v="0"/>
    <x v="7"/>
    <s v="Cibo italiano"/>
    <s v="|59/01/65|"/>
    <n v="1140"/>
    <n v="2.83"/>
    <n v="3.35"/>
  </r>
  <r>
    <x v="1"/>
    <x v="0"/>
    <x v="7"/>
    <s v="Cibo italiano"/>
    <s v="|59/01/66|"/>
    <n v="660"/>
    <n v="2.71"/>
    <n v="3.38"/>
  </r>
  <r>
    <x v="1"/>
    <x v="0"/>
    <x v="7"/>
    <s v="Cibo italiano"/>
    <s v="|59/01/67|"/>
    <n v="828"/>
    <n v="2.72"/>
    <n v="3.78"/>
  </r>
  <r>
    <x v="1"/>
    <x v="0"/>
    <x v="7"/>
    <s v="Cibo italiano"/>
    <s v="|59/01/68|"/>
    <n v="996"/>
    <n v="2.11"/>
    <n v="3.59"/>
  </r>
  <r>
    <x v="1"/>
    <x v="0"/>
    <x v="7"/>
    <s v="Cibo italiano"/>
    <s v="|59/01/69|"/>
    <n v="600"/>
    <n v="2.37"/>
    <n v="3.34"/>
  </r>
  <r>
    <x v="1"/>
    <x v="0"/>
    <x v="7"/>
    <s v="Cibo italiano"/>
    <s v="|59/02/01|"/>
    <n v="1056"/>
    <n v="2.4700000000000002"/>
    <n v="3.47"/>
  </r>
  <r>
    <x v="1"/>
    <x v="0"/>
    <x v="7"/>
    <s v="Cibo italiano"/>
    <s v="|59/02/02|"/>
    <n v="780"/>
    <n v="2.25"/>
    <n v="3.63"/>
  </r>
  <r>
    <x v="1"/>
    <x v="0"/>
    <x v="7"/>
    <s v="Cibo italiano"/>
    <s v="|59/02/03|"/>
    <n v="1176"/>
    <n v="2.74"/>
    <n v="3.27"/>
  </r>
  <r>
    <x v="1"/>
    <x v="0"/>
    <x v="7"/>
    <s v="Cibo italiano"/>
    <s v="|59/02/04|"/>
    <n v="828"/>
    <n v="2.0499999999999998"/>
    <n v="3.37"/>
  </r>
  <r>
    <x v="1"/>
    <x v="0"/>
    <x v="7"/>
    <s v="Cibo italiano"/>
    <s v="|59/02/05|"/>
    <n v="1164"/>
    <n v="2.52"/>
    <n v="3.82"/>
  </r>
  <r>
    <x v="1"/>
    <x v="0"/>
    <x v="7"/>
    <s v="Cibo italiano"/>
    <s v="|59/02/06|"/>
    <n v="1044"/>
    <n v="2.0499999999999998"/>
    <n v="3.67"/>
  </r>
  <r>
    <x v="1"/>
    <x v="0"/>
    <x v="7"/>
    <s v="Cibo italiano"/>
    <s v="|59/02/07|"/>
    <n v="1068"/>
    <n v="2.2599999999999998"/>
    <n v="3.5"/>
  </r>
  <r>
    <x v="1"/>
    <x v="0"/>
    <x v="7"/>
    <s v="Cibo italiano"/>
    <s v="|59/02/08|"/>
    <n v="1056"/>
    <n v="2.2999999999999998"/>
    <n v="3.24"/>
  </r>
  <r>
    <x v="1"/>
    <x v="0"/>
    <x v="7"/>
    <s v="Cibo italiano"/>
    <s v="|59/02/09|"/>
    <n v="600"/>
    <n v="2.13"/>
    <n v="3.3"/>
  </r>
  <r>
    <x v="1"/>
    <x v="0"/>
    <x v="7"/>
    <s v="Cibo italiano"/>
    <s v="|59/02/10|"/>
    <n v="648"/>
    <n v="2.96"/>
    <n v="3.53"/>
  </r>
  <r>
    <x v="1"/>
    <x v="0"/>
    <x v="7"/>
    <s v="Cibo italiano"/>
    <s v="|59/02/11|"/>
    <n v="924"/>
    <n v="2.65"/>
    <n v="3.34"/>
  </r>
  <r>
    <x v="1"/>
    <x v="0"/>
    <x v="7"/>
    <s v="Cibo italiano"/>
    <s v="|59/02/12|"/>
    <n v="936"/>
    <n v="2.0099999999999998"/>
    <n v="3.25"/>
  </r>
  <r>
    <x v="1"/>
    <x v="0"/>
    <x v="7"/>
    <s v="Cibo italiano"/>
    <s v="|59/02/13|"/>
    <n v="1044"/>
    <n v="2.9"/>
    <n v="3.88"/>
  </r>
  <r>
    <x v="1"/>
    <x v="0"/>
    <x v="7"/>
    <s v="Cibo italiano"/>
    <s v="|59/02/14|"/>
    <n v="708"/>
    <n v="2.27"/>
    <n v="3.96"/>
  </r>
  <r>
    <x v="1"/>
    <x v="0"/>
    <x v="7"/>
    <s v="Cibo italiano"/>
    <s v="|59/02/15|"/>
    <n v="1056"/>
    <n v="2.86"/>
    <n v="3.77"/>
  </r>
  <r>
    <x v="1"/>
    <x v="0"/>
    <x v="7"/>
    <s v="Cibo italiano"/>
    <s v="|59/02/16|"/>
    <n v="888"/>
    <n v="2.84"/>
    <n v="3.41"/>
  </r>
  <r>
    <x v="1"/>
    <x v="0"/>
    <x v="7"/>
    <s v="Cibo italiano"/>
    <s v="|59/02/17|"/>
    <n v="756"/>
    <n v="2.4900000000000002"/>
    <n v="3.21"/>
  </r>
  <r>
    <x v="1"/>
    <x v="0"/>
    <x v="7"/>
    <s v="Cibo italiano"/>
    <s v="|59/02/18|"/>
    <n v="984"/>
    <n v="2.14"/>
    <n v="3.65"/>
  </r>
  <r>
    <x v="1"/>
    <x v="0"/>
    <x v="7"/>
    <s v="Cibo italiano"/>
    <s v="|59/02/19|"/>
    <n v="936"/>
    <n v="2.97"/>
    <n v="3.91"/>
  </r>
  <r>
    <x v="1"/>
    <x v="0"/>
    <x v="7"/>
    <s v="Cibo italiano"/>
    <s v="|59/02/20|"/>
    <n v="744"/>
    <n v="2.15"/>
    <n v="3.73"/>
  </r>
  <r>
    <x v="1"/>
    <x v="0"/>
    <x v="7"/>
    <s v="Cibo italiano"/>
    <s v="|59/02/21|"/>
    <n v="648"/>
    <n v="2.8"/>
    <n v="3.57"/>
  </r>
  <r>
    <x v="1"/>
    <x v="0"/>
    <x v="7"/>
    <s v="Cibo italiano"/>
    <s v="|59/02/22|"/>
    <n v="936"/>
    <n v="2.59"/>
    <n v="3.74"/>
  </r>
  <r>
    <x v="1"/>
    <x v="0"/>
    <x v="7"/>
    <s v="Cibo italiano"/>
    <s v="|59/02/23|"/>
    <n v="1068"/>
    <n v="2.92"/>
    <n v="3.81"/>
  </r>
  <r>
    <x v="1"/>
    <x v="0"/>
    <x v="7"/>
    <s v="Cibo italiano"/>
    <s v="|59/02/24|"/>
    <n v="1056"/>
    <n v="2.36"/>
    <n v="3.92"/>
  </r>
  <r>
    <x v="1"/>
    <x v="0"/>
    <x v="7"/>
    <s v="Cibo italiano"/>
    <s v="|59/02/25|"/>
    <n v="780"/>
    <n v="2.2000000000000002"/>
    <n v="3.6"/>
  </r>
  <r>
    <x v="1"/>
    <x v="0"/>
    <x v="7"/>
    <s v="Cibo italiano"/>
    <s v="|59/02/26|"/>
    <n v="1200"/>
    <n v="2.92"/>
    <n v="3.64"/>
  </r>
  <r>
    <x v="1"/>
    <x v="0"/>
    <x v="7"/>
    <s v="Cibo italiano"/>
    <s v="|59/02/27|"/>
    <n v="648"/>
    <n v="2.76"/>
    <n v="3.65"/>
  </r>
  <r>
    <x v="1"/>
    <x v="0"/>
    <x v="7"/>
    <s v="Cibo italiano"/>
    <s v="|59/02/28|"/>
    <n v="1044"/>
    <n v="2.5099999999999998"/>
    <n v="3.84"/>
  </r>
  <r>
    <x v="1"/>
    <x v="0"/>
    <x v="7"/>
    <s v="Cibo italiano"/>
    <s v="|59/02/29|"/>
    <n v="1200"/>
    <n v="2.54"/>
    <n v="3.53"/>
  </r>
  <r>
    <x v="1"/>
    <x v="0"/>
    <x v="7"/>
    <s v="Cibo italiano"/>
    <s v="|59/02/30|"/>
    <n v="924"/>
    <n v="2.0099999999999998"/>
    <n v="3.71"/>
  </r>
  <r>
    <x v="1"/>
    <x v="0"/>
    <x v="7"/>
    <s v="Cibo italiano"/>
    <s v="|59/03/01|"/>
    <n v="648"/>
    <n v="2.84"/>
    <n v="3.63"/>
  </r>
  <r>
    <x v="1"/>
    <x v="0"/>
    <x v="7"/>
    <s v="Cibo italiano"/>
    <s v="|59/03/02|"/>
    <n v="1080"/>
    <n v="2.1"/>
    <n v="3.96"/>
  </r>
  <r>
    <x v="1"/>
    <x v="0"/>
    <x v="7"/>
    <s v="Cibo italiano"/>
    <s v="|59/03/03|"/>
    <n v="636"/>
    <n v="2.97"/>
    <n v="3.32"/>
  </r>
  <r>
    <x v="1"/>
    <x v="0"/>
    <x v="7"/>
    <s v="Cibo italiano"/>
    <s v="|59/03/04|"/>
    <n v="684"/>
    <n v="2.85"/>
    <n v="3.44"/>
  </r>
  <r>
    <x v="1"/>
    <x v="0"/>
    <x v="7"/>
    <s v="Cibo italiano"/>
    <s v="|59/03/05|"/>
    <n v="960"/>
    <n v="2.11"/>
    <n v="3.59"/>
  </r>
  <r>
    <x v="1"/>
    <x v="0"/>
    <x v="7"/>
    <s v="Cibo italiano"/>
    <s v="|59/03/06|"/>
    <n v="1044"/>
    <n v="2.13"/>
    <n v="3.93"/>
  </r>
  <r>
    <x v="1"/>
    <x v="0"/>
    <x v="7"/>
    <s v="Cibo italiano"/>
    <s v="|59/03/07|"/>
    <n v="1140"/>
    <n v="2.09"/>
    <n v="3.59"/>
  </r>
  <r>
    <x v="1"/>
    <x v="0"/>
    <x v="7"/>
    <s v="Cibo italiano"/>
    <s v="|59/03/08|"/>
    <n v="600"/>
    <n v="2.1800000000000002"/>
    <n v="3.97"/>
  </r>
  <r>
    <x v="1"/>
    <x v="0"/>
    <x v="5"/>
    <s v="Haribo"/>
    <s v="|121/01/01|"/>
    <n v="612"/>
    <n v="1.2"/>
    <n v="1.69"/>
  </r>
  <r>
    <x v="1"/>
    <x v="0"/>
    <x v="5"/>
    <s v="Haribo"/>
    <s v="|121/01/02|"/>
    <n v="792"/>
    <n v="1.44"/>
    <n v="1.89"/>
  </r>
  <r>
    <x v="1"/>
    <x v="0"/>
    <x v="5"/>
    <s v="Haribo"/>
    <s v="|121/01/03|"/>
    <n v="1104"/>
    <n v="1.37"/>
    <n v="1.79"/>
  </r>
  <r>
    <x v="1"/>
    <x v="0"/>
    <x v="5"/>
    <s v="Haribo"/>
    <s v="|121/01/04|"/>
    <n v="768"/>
    <n v="1.26"/>
    <n v="1.69"/>
  </r>
  <r>
    <x v="1"/>
    <x v="0"/>
    <x v="5"/>
    <s v="Haribo"/>
    <s v="|121/01/05|"/>
    <n v="1056"/>
    <n v="1.27"/>
    <n v="1.85"/>
  </r>
  <r>
    <x v="1"/>
    <x v="0"/>
    <x v="5"/>
    <s v="Haribo"/>
    <s v="|121/01/06|"/>
    <n v="768"/>
    <n v="1.41"/>
    <n v="1.8"/>
  </r>
  <r>
    <x v="1"/>
    <x v="0"/>
    <x v="5"/>
    <s v="Haribo"/>
    <s v="|121/01/07|"/>
    <n v="888"/>
    <n v="1.48"/>
    <n v="1.65"/>
  </r>
  <r>
    <x v="1"/>
    <x v="0"/>
    <x v="5"/>
    <s v="Haribo"/>
    <s v="|121/01/08|"/>
    <n v="1200"/>
    <n v="1.38"/>
    <n v="1.67"/>
  </r>
  <r>
    <x v="1"/>
    <x v="0"/>
    <x v="5"/>
    <s v="Haribo"/>
    <s v="|121/01/09|"/>
    <n v="792"/>
    <n v="1.31"/>
    <n v="1.8"/>
  </r>
  <r>
    <x v="1"/>
    <x v="0"/>
    <x v="5"/>
    <s v="Haribo"/>
    <s v="|121/01/10|"/>
    <n v="588"/>
    <n v="1.38"/>
    <n v="1.79"/>
  </r>
  <r>
    <x v="1"/>
    <x v="0"/>
    <x v="5"/>
    <s v="Haribo"/>
    <s v="|121/01/11|"/>
    <n v="1116"/>
    <n v="1.35"/>
    <n v="1.68"/>
  </r>
  <r>
    <x v="1"/>
    <x v="0"/>
    <x v="5"/>
    <s v="Lindt"/>
    <s v="|74/01/01|"/>
    <n v="1128"/>
    <n v="1.2"/>
    <n v="1.65"/>
  </r>
  <r>
    <x v="1"/>
    <x v="0"/>
    <x v="5"/>
    <s v="Lindt"/>
    <s v="|74/01/02|"/>
    <n v="1056"/>
    <n v="1.5"/>
    <n v="1.76"/>
  </r>
  <r>
    <x v="1"/>
    <x v="0"/>
    <x v="5"/>
    <s v="Lindt"/>
    <s v="|74/01/03|"/>
    <n v="792"/>
    <n v="1.1100000000000001"/>
    <n v="1.71"/>
  </r>
  <r>
    <x v="1"/>
    <x v="0"/>
    <x v="5"/>
    <s v="Lindt"/>
    <s v="|74/01/04|"/>
    <n v="756"/>
    <n v="1.32"/>
    <n v="1.85"/>
  </r>
  <r>
    <x v="1"/>
    <x v="0"/>
    <x v="5"/>
    <s v="Lindt"/>
    <s v="|74/01/05|"/>
    <n v="948"/>
    <n v="1.26"/>
    <n v="1.87"/>
  </r>
  <r>
    <x v="1"/>
    <x v="0"/>
    <x v="5"/>
    <s v="Lindt"/>
    <s v="|74/01/06|"/>
    <n v="1008"/>
    <n v="1.35"/>
    <n v="1.88"/>
  </r>
  <r>
    <x v="1"/>
    <x v="0"/>
    <x v="5"/>
    <s v="Lindt"/>
    <s v="|74/02/01|"/>
    <n v="1104"/>
    <n v="1.35"/>
    <n v="1.62"/>
  </r>
  <r>
    <x v="1"/>
    <x v="0"/>
    <x v="5"/>
    <s v="Lindt"/>
    <s v="|74/02/02|"/>
    <n v="1236"/>
    <n v="1.42"/>
    <n v="1.87"/>
  </r>
  <r>
    <x v="1"/>
    <x v="0"/>
    <x v="5"/>
    <s v="Lindt"/>
    <s v="|74/02/03|"/>
    <n v="1308"/>
    <n v="1.17"/>
    <n v="1.67"/>
  </r>
  <r>
    <x v="1"/>
    <x v="0"/>
    <x v="5"/>
    <s v="Lindt"/>
    <s v="|74/02/04|"/>
    <n v="1128"/>
    <n v="1.39"/>
    <n v="1.61"/>
  </r>
  <r>
    <x v="1"/>
    <x v="0"/>
    <x v="5"/>
    <s v="Lindt"/>
    <s v="|74/02/05|"/>
    <n v="672"/>
    <n v="1.22"/>
    <n v="1.9"/>
  </r>
  <r>
    <x v="1"/>
    <x v="0"/>
    <x v="5"/>
    <s v="Lindt"/>
    <s v="|74/02/06|"/>
    <n v="984"/>
    <n v="1.19"/>
    <n v="1.72"/>
  </r>
  <r>
    <x v="1"/>
    <x v="0"/>
    <x v="5"/>
    <s v="Lindt"/>
    <s v="|74/02/07|"/>
    <n v="1248"/>
    <n v="1.34"/>
    <n v="1.63"/>
  </r>
  <r>
    <x v="1"/>
    <x v="0"/>
    <x v="5"/>
    <s v="Lindt"/>
    <s v="|74/02/08|"/>
    <n v="1284"/>
    <n v="1.38"/>
    <n v="1.8"/>
  </r>
  <r>
    <x v="1"/>
    <x v="0"/>
    <x v="5"/>
    <s v="Lindt"/>
    <s v="|74/02/09|"/>
    <n v="912"/>
    <n v="1.38"/>
    <n v="1.6"/>
  </r>
  <r>
    <x v="1"/>
    <x v="0"/>
    <x v="5"/>
    <s v="Lindt"/>
    <s v="|74/02/10|"/>
    <n v="1224"/>
    <n v="1.46"/>
    <n v="1.88"/>
  </r>
  <r>
    <x v="1"/>
    <x v="0"/>
    <x v="5"/>
    <s v="Lindt"/>
    <s v="|74/02/11|"/>
    <n v="780"/>
    <n v="1.24"/>
    <n v="1.83"/>
  </r>
  <r>
    <x v="1"/>
    <x v="0"/>
    <x v="5"/>
    <s v="Lindt"/>
    <s v="|74/02/12|"/>
    <n v="948"/>
    <n v="1.44"/>
    <n v="1.79"/>
  </r>
  <r>
    <x v="1"/>
    <x v="0"/>
    <x v="5"/>
    <s v="Lindt"/>
    <s v="|74/03/01|"/>
    <n v="1296"/>
    <n v="1.33"/>
    <n v="1.7"/>
  </r>
  <r>
    <x v="1"/>
    <x v="0"/>
    <x v="5"/>
    <s v="Lindt"/>
    <s v="|74/03/02|"/>
    <n v="804"/>
    <n v="1.36"/>
    <n v="1.84"/>
  </r>
  <r>
    <x v="1"/>
    <x v="0"/>
    <x v="5"/>
    <s v="Lindt"/>
    <s v="|74/03/03|"/>
    <n v="1308"/>
    <n v="1.28"/>
    <n v="1.8"/>
  </r>
  <r>
    <x v="1"/>
    <x v="0"/>
    <x v="5"/>
    <s v="Lindt"/>
    <s v="|74/03/04|"/>
    <n v="588"/>
    <n v="1.1000000000000001"/>
    <n v="1.86"/>
  </r>
  <r>
    <x v="1"/>
    <x v="0"/>
    <x v="5"/>
    <s v="Lindt"/>
    <s v="|74/04/01|"/>
    <n v="852"/>
    <n v="1.28"/>
    <n v="1.89"/>
  </r>
  <r>
    <x v="1"/>
    <x v="0"/>
    <x v="5"/>
    <s v="Lindt"/>
    <s v="|74/05/01|"/>
    <n v="1008"/>
    <n v="1.1599999999999999"/>
    <n v="1.88"/>
  </r>
  <r>
    <x v="1"/>
    <x v="0"/>
    <x v="5"/>
    <s v="Lindt"/>
    <s v="|74/05/02|"/>
    <n v="1152"/>
    <n v="1.1299999999999999"/>
    <n v="1.87"/>
  </r>
  <r>
    <x v="1"/>
    <x v="0"/>
    <x v="5"/>
    <s v="Lindt"/>
    <s v="|74/06/00|"/>
    <n v="1248"/>
    <n v="1.42"/>
    <n v="1.75"/>
  </r>
  <r>
    <x v="1"/>
    <x v="0"/>
    <x v="5"/>
    <s v="Lindt"/>
    <s v="|74/06/01|"/>
    <n v="1212"/>
    <n v="1.47"/>
    <n v="1.75"/>
  </r>
  <r>
    <x v="1"/>
    <x v="0"/>
    <x v="5"/>
    <s v="Lindt"/>
    <s v="|74/06/02|"/>
    <n v="1128"/>
    <n v="1.1299999999999999"/>
    <n v="1.71"/>
  </r>
  <r>
    <x v="1"/>
    <x v="0"/>
    <x v="5"/>
    <s v="Lindt"/>
    <s v="|74/06/03|"/>
    <n v="1092"/>
    <n v="1.1399999999999999"/>
    <n v="1.82"/>
  </r>
  <r>
    <x v="1"/>
    <x v="0"/>
    <x v="5"/>
    <s v="Lindt"/>
    <s v="|74/06/04|"/>
    <n v="852"/>
    <n v="1.4"/>
    <n v="1.83"/>
  </r>
  <r>
    <x v="1"/>
    <x v="0"/>
    <x v="5"/>
    <s v="Lindt"/>
    <s v="|74/06/05|"/>
    <n v="1224"/>
    <n v="1.49"/>
    <n v="1.84"/>
  </r>
  <r>
    <x v="1"/>
    <x v="0"/>
    <x v="5"/>
    <s v="Lindt"/>
    <s v="|74/06/06|"/>
    <n v="1248"/>
    <n v="1.1100000000000001"/>
    <n v="1.83"/>
  </r>
  <r>
    <x v="1"/>
    <x v="0"/>
    <x v="5"/>
    <s v="Lindt"/>
    <s v="|74/06/07|"/>
    <n v="1140"/>
    <n v="1.44"/>
    <n v="1.76"/>
  </r>
  <r>
    <x v="1"/>
    <x v="0"/>
    <x v="5"/>
    <s v="Lindt"/>
    <s v="|74/06/08|"/>
    <n v="1224"/>
    <n v="1.23"/>
    <n v="1.7"/>
  </r>
  <r>
    <x v="1"/>
    <x v="0"/>
    <x v="5"/>
    <s v="Lindt"/>
    <s v="|74/06/09|"/>
    <n v="732"/>
    <n v="1.27"/>
    <n v="1.75"/>
  </r>
  <r>
    <x v="1"/>
    <x v="0"/>
    <x v="5"/>
    <s v="Lindt"/>
    <s v="|74/06/10|"/>
    <n v="840"/>
    <n v="1.1200000000000001"/>
    <n v="1.71"/>
  </r>
  <r>
    <x v="1"/>
    <x v="0"/>
    <x v="5"/>
    <s v="Lindt"/>
    <s v="|74/06/11|"/>
    <n v="840"/>
    <n v="1.1000000000000001"/>
    <n v="1.88"/>
  </r>
  <r>
    <x v="1"/>
    <x v="0"/>
    <x v="5"/>
    <s v="Lindt"/>
    <s v="|74/06/12|"/>
    <n v="708"/>
    <n v="1.43"/>
    <n v="1.65"/>
  </r>
  <r>
    <x v="1"/>
    <x v="0"/>
    <x v="7"/>
    <s v="Maxi Fresh"/>
    <s v="|81/01/01|"/>
    <n v="912"/>
    <n v="2.1"/>
    <n v="3.62"/>
  </r>
  <r>
    <x v="1"/>
    <x v="0"/>
    <x v="7"/>
    <s v="Maxi Fresh"/>
    <s v="|81/01/02|"/>
    <n v="840"/>
    <n v="2.14"/>
    <n v="3.2"/>
  </r>
  <r>
    <x v="1"/>
    <x v="0"/>
    <x v="7"/>
    <s v="Maxi Fresh"/>
    <s v="|81/01/03|"/>
    <n v="1200"/>
    <n v="2.98"/>
    <n v="3.52"/>
  </r>
  <r>
    <x v="1"/>
    <x v="0"/>
    <x v="7"/>
    <s v="Maxi Fresh"/>
    <s v="|81/01/04|"/>
    <n v="1056"/>
    <n v="2.69"/>
    <n v="3.51"/>
  </r>
  <r>
    <x v="1"/>
    <x v="0"/>
    <x v="7"/>
    <s v="Maxi Fresh"/>
    <s v="|81/01/05|"/>
    <n v="744"/>
    <n v="2"/>
    <n v="3.61"/>
  </r>
  <r>
    <x v="1"/>
    <x v="0"/>
    <x v="7"/>
    <s v="Maxi Fresh"/>
    <s v="|81/01/06|"/>
    <n v="756"/>
    <n v="2.68"/>
    <n v="3.93"/>
  </r>
  <r>
    <x v="1"/>
    <x v="0"/>
    <x v="7"/>
    <s v="Maxi Fresh"/>
    <s v="|81/01/07|"/>
    <n v="1092"/>
    <n v="2.68"/>
    <n v="3.78"/>
  </r>
  <r>
    <x v="1"/>
    <x v="0"/>
    <x v="7"/>
    <s v="Maxi Fresh"/>
    <s v="|81/01/08|"/>
    <n v="1164"/>
    <n v="2.04"/>
    <n v="3.92"/>
  </r>
  <r>
    <x v="1"/>
    <x v="0"/>
    <x v="7"/>
    <s v="Maxi Fresh"/>
    <s v="|81/01/09|"/>
    <n v="1044"/>
    <n v="2.11"/>
    <n v="3.28"/>
  </r>
  <r>
    <x v="1"/>
    <x v="0"/>
    <x v="7"/>
    <s v="Maxi Fresh"/>
    <s v="|81/01/10|"/>
    <n v="1116"/>
    <n v="2.85"/>
    <n v="3.33"/>
  </r>
  <r>
    <x v="1"/>
    <x v="0"/>
    <x v="7"/>
    <s v="Maxi Fresh"/>
    <s v="|81/01/11|"/>
    <n v="624"/>
    <n v="2.82"/>
    <n v="3.71"/>
  </r>
  <r>
    <x v="1"/>
    <x v="0"/>
    <x v="7"/>
    <s v="Maxi Fresh"/>
    <s v="|81/01/12|"/>
    <n v="1140"/>
    <n v="2.62"/>
    <n v="3.82"/>
  </r>
  <r>
    <x v="1"/>
    <x v="0"/>
    <x v="7"/>
    <s v="Maxi Fresh"/>
    <s v="|81/01/13|"/>
    <n v="1080"/>
    <n v="2.88"/>
    <n v="3.53"/>
  </r>
  <r>
    <x v="1"/>
    <x v="0"/>
    <x v="7"/>
    <s v="Maxi Fresh"/>
    <s v="|81/01/14|"/>
    <n v="768"/>
    <n v="2.61"/>
    <n v="3.78"/>
  </r>
  <r>
    <x v="1"/>
    <x v="0"/>
    <x v="7"/>
    <s v="Maxi Fresh"/>
    <s v="|81/01/15|"/>
    <n v="984"/>
    <n v="2.17"/>
    <n v="3.4"/>
  </r>
  <r>
    <x v="1"/>
    <x v="0"/>
    <x v="7"/>
    <s v="Maxi Fresh"/>
    <s v="|81/01/16|"/>
    <n v="984"/>
    <n v="2.34"/>
    <n v="3.32"/>
  </r>
  <r>
    <x v="1"/>
    <x v="0"/>
    <x v="7"/>
    <s v="Maxi Fresh"/>
    <s v="|81/01/17|"/>
    <n v="1164"/>
    <n v="2.4"/>
    <n v="3.72"/>
  </r>
  <r>
    <x v="1"/>
    <x v="0"/>
    <x v="7"/>
    <s v="Maxi Fresh"/>
    <s v="|81/01/18|"/>
    <n v="696"/>
    <n v="2.75"/>
    <n v="3.48"/>
  </r>
  <r>
    <x v="1"/>
    <x v="0"/>
    <x v="7"/>
    <s v="Maxi Fresh"/>
    <s v="|81/01/19|"/>
    <n v="1044"/>
    <n v="2.0699999999999998"/>
    <n v="3.74"/>
  </r>
  <r>
    <x v="1"/>
    <x v="0"/>
    <x v="7"/>
    <s v="Maxi Fresh"/>
    <s v="|81/01/20|"/>
    <n v="828"/>
    <n v="2.54"/>
    <n v="3.47"/>
  </r>
  <r>
    <x v="1"/>
    <x v="0"/>
    <x v="7"/>
    <s v="Maxi Fresh"/>
    <s v="|81/01/21|"/>
    <n v="828"/>
    <n v="2.23"/>
    <n v="3.56"/>
  </r>
  <r>
    <x v="1"/>
    <x v="0"/>
    <x v="7"/>
    <s v="Maxi Fresh"/>
    <s v="|81/01/22|"/>
    <n v="660"/>
    <n v="2.2799999999999998"/>
    <n v="3.76"/>
  </r>
  <r>
    <x v="1"/>
    <x v="0"/>
    <x v="7"/>
    <s v="Maxi Fresh"/>
    <s v="|81/01/23|"/>
    <n v="828"/>
    <n v="2.14"/>
    <n v="3.22"/>
  </r>
  <r>
    <x v="1"/>
    <x v="0"/>
    <x v="7"/>
    <s v="Maxi Fresh"/>
    <s v="|81/01/24|"/>
    <n v="648"/>
    <n v="2.29"/>
    <n v="3.82"/>
  </r>
  <r>
    <x v="1"/>
    <x v="0"/>
    <x v="7"/>
    <s v="Maxi Fresh"/>
    <s v="|81/01/25|"/>
    <n v="1068"/>
    <n v="2.5499999999999998"/>
    <n v="3.27"/>
  </r>
  <r>
    <x v="1"/>
    <x v="0"/>
    <x v="7"/>
    <s v="Maxi Fresh"/>
    <s v="|81/01/26|"/>
    <n v="612"/>
    <n v="2.95"/>
    <n v="3.86"/>
  </r>
  <r>
    <x v="1"/>
    <x v="0"/>
    <x v="7"/>
    <s v="Maxi Fresh"/>
    <s v="|81/01/27|"/>
    <n v="1104"/>
    <n v="2.5499999999999998"/>
    <n v="3.73"/>
  </r>
  <r>
    <x v="1"/>
    <x v="0"/>
    <x v="7"/>
    <s v="Maxi Fresh"/>
    <s v="|81/01/28|"/>
    <n v="864"/>
    <n v="2.0699999999999998"/>
    <n v="4"/>
  </r>
  <r>
    <x v="1"/>
    <x v="0"/>
    <x v="7"/>
    <s v="Maxi Fresh"/>
    <s v="|81/01/29|"/>
    <n v="720"/>
    <n v="2.9"/>
    <n v="3.27"/>
  </r>
  <r>
    <x v="1"/>
    <x v="0"/>
    <x v="7"/>
    <s v="Maxi Fresh"/>
    <s v="|81/01/30|"/>
    <n v="804"/>
    <n v="2.16"/>
    <n v="3.57"/>
  </r>
  <r>
    <x v="1"/>
    <x v="0"/>
    <x v="7"/>
    <s v="Maxi Fresh"/>
    <s v="|81/01/31|"/>
    <n v="972"/>
    <n v="2.69"/>
    <n v="3.91"/>
  </r>
  <r>
    <x v="1"/>
    <x v="0"/>
    <x v="7"/>
    <s v="Maxi Fresh"/>
    <s v="|81/01/32|"/>
    <n v="600"/>
    <n v="2.5"/>
    <n v="3.51"/>
  </r>
  <r>
    <x v="1"/>
    <x v="0"/>
    <x v="7"/>
    <s v="Maxi Fresh"/>
    <s v="|81/01/33|"/>
    <n v="912"/>
    <n v="2.64"/>
    <n v="3.82"/>
  </r>
  <r>
    <x v="1"/>
    <x v="0"/>
    <x v="7"/>
    <s v="Maxi Fresh"/>
    <s v="|81/01/34|"/>
    <n v="672"/>
    <n v="2.52"/>
    <n v="3.98"/>
  </r>
  <r>
    <x v="1"/>
    <x v="0"/>
    <x v="7"/>
    <s v="Maxi Fresh"/>
    <s v="|81/01/35|"/>
    <n v="660"/>
    <n v="2.52"/>
    <n v="3.99"/>
  </r>
  <r>
    <x v="1"/>
    <x v="0"/>
    <x v="7"/>
    <s v="Maxi Fresh"/>
    <s v="|81/01/36|"/>
    <n v="756"/>
    <n v="2.93"/>
    <n v="3.26"/>
  </r>
  <r>
    <x v="1"/>
    <x v="0"/>
    <x v="7"/>
    <s v="Maxi Fresh"/>
    <s v="|81/01/37|"/>
    <n v="996"/>
    <n v="2.5299999999999998"/>
    <n v="3.71"/>
  </r>
  <r>
    <x v="1"/>
    <x v="0"/>
    <x v="7"/>
    <s v="Maxi Fresh"/>
    <s v="|81/01/38|"/>
    <n v="1164"/>
    <n v="2.2200000000000002"/>
    <n v="3.26"/>
  </r>
  <r>
    <x v="1"/>
    <x v="0"/>
    <x v="7"/>
    <s v="Maxi Fresh"/>
    <s v="|81/01/39|"/>
    <n v="660"/>
    <n v="2.67"/>
    <n v="3.92"/>
  </r>
  <r>
    <x v="1"/>
    <x v="0"/>
    <x v="7"/>
    <s v="Maxi Fresh"/>
    <s v="|81/01/40|"/>
    <n v="936"/>
    <n v="2.11"/>
    <n v="3.6"/>
  </r>
  <r>
    <x v="1"/>
    <x v="0"/>
    <x v="7"/>
    <s v="Maxi Fresh"/>
    <s v="|81/01/41|"/>
    <n v="828"/>
    <n v="2.41"/>
    <n v="3.35"/>
  </r>
  <r>
    <x v="1"/>
    <x v="0"/>
    <x v="7"/>
    <s v="Maxi Fresh"/>
    <s v="|81/01/42|"/>
    <n v="1080"/>
    <n v="2.74"/>
    <n v="3.43"/>
  </r>
  <r>
    <x v="1"/>
    <x v="0"/>
    <x v="7"/>
    <s v="Maxi Fresh"/>
    <s v="|81/01/43|"/>
    <n v="732"/>
    <n v="2.87"/>
    <n v="3.82"/>
  </r>
  <r>
    <x v="1"/>
    <x v="0"/>
    <x v="7"/>
    <s v="Maxi Fresh"/>
    <s v="|81/01/44|"/>
    <n v="684"/>
    <n v="2.8"/>
    <n v="3.88"/>
  </r>
  <r>
    <x v="1"/>
    <x v="0"/>
    <x v="7"/>
    <s v="Maxi Fresh"/>
    <s v="|81/01/45|"/>
    <n v="720"/>
    <n v="2.44"/>
    <n v="3.68"/>
  </r>
  <r>
    <x v="1"/>
    <x v="0"/>
    <x v="7"/>
    <s v="Maxi Fresh"/>
    <s v="|81/01/46|"/>
    <n v="624"/>
    <n v="2.33"/>
    <n v="3.62"/>
  </r>
  <r>
    <x v="1"/>
    <x v="0"/>
    <x v="7"/>
    <s v="Maxi Fresh"/>
    <s v="|81/01/47|"/>
    <n v="744"/>
    <n v="2.6"/>
    <n v="3.45"/>
  </r>
  <r>
    <x v="1"/>
    <x v="0"/>
    <x v="7"/>
    <s v="Maxi Fresh"/>
    <s v="|81/01/48|"/>
    <n v="696"/>
    <n v="2"/>
    <n v="3.31"/>
  </r>
  <r>
    <x v="1"/>
    <x v="0"/>
    <x v="7"/>
    <s v="Maxi Fresh"/>
    <s v="|81/01/49|"/>
    <n v="876"/>
    <n v="2.81"/>
    <n v="3.59"/>
  </r>
  <r>
    <x v="1"/>
    <x v="0"/>
    <x v="7"/>
    <s v="Maxi Fresh"/>
    <s v="|81/01/80|"/>
    <n v="768"/>
    <n v="2.68"/>
    <n v="3.79"/>
  </r>
  <r>
    <x v="1"/>
    <x v="0"/>
    <x v="7"/>
    <s v="Maxi Fresh"/>
    <s v="|81/01/81|"/>
    <n v="1116"/>
    <n v="2.9"/>
    <n v="3.61"/>
  </r>
  <r>
    <x v="1"/>
    <x v="0"/>
    <x v="7"/>
    <s v="Maxi Fresh"/>
    <s v="|81/01/82|"/>
    <n v="912"/>
    <n v="2.69"/>
    <n v="3.28"/>
  </r>
  <r>
    <x v="1"/>
    <x v="0"/>
    <x v="7"/>
    <s v="Maxi Fresh"/>
    <s v="|81/01/83|"/>
    <n v="780"/>
    <n v="2.34"/>
    <n v="3.43"/>
  </r>
  <r>
    <x v="1"/>
    <x v="0"/>
    <x v="7"/>
    <s v="Maxi Fresh"/>
    <s v="|81/01/84|"/>
    <n v="792"/>
    <n v="2.11"/>
    <n v="3.35"/>
  </r>
  <r>
    <x v="1"/>
    <x v="0"/>
    <x v="7"/>
    <s v="Maxi Fresh"/>
    <s v="|81/01/85|"/>
    <n v="864"/>
    <n v="2.44"/>
    <n v="3.4"/>
  </r>
  <r>
    <x v="1"/>
    <x v="0"/>
    <x v="7"/>
    <s v="Maxi Fresh"/>
    <s v="|81/02/01|"/>
    <n v="684"/>
    <n v="2.76"/>
    <n v="3.83"/>
  </r>
  <r>
    <x v="1"/>
    <x v="0"/>
    <x v="7"/>
    <s v="Maxi Fresh"/>
    <s v="|81/02/02|"/>
    <n v="708"/>
    <n v="2.16"/>
    <n v="3.42"/>
  </r>
  <r>
    <x v="1"/>
    <x v="0"/>
    <x v="7"/>
    <s v="Maxi Fresh"/>
    <s v="|81/02/03|"/>
    <n v="1080"/>
    <n v="2.31"/>
    <n v="3.71"/>
  </r>
  <r>
    <x v="1"/>
    <x v="0"/>
    <x v="7"/>
    <s v="Maxi Fresh"/>
    <s v="|81/02/04|"/>
    <n v="648"/>
    <n v="2.44"/>
    <n v="3.74"/>
  </r>
  <r>
    <x v="1"/>
    <x v="0"/>
    <x v="7"/>
    <s v="Maxi Fresh"/>
    <s v="|81/02/05|"/>
    <n v="888"/>
    <n v="2.1"/>
    <n v="3.6"/>
  </r>
  <r>
    <x v="1"/>
    <x v="0"/>
    <x v="7"/>
    <s v="Maxi Fresh"/>
    <s v="|81/02/07|"/>
    <n v="1176"/>
    <n v="2.4500000000000002"/>
    <n v="3.6"/>
  </r>
  <r>
    <x v="1"/>
    <x v="0"/>
    <x v="10"/>
    <s v="Wild West"/>
    <s v="|30/02/00|"/>
    <n v="408"/>
    <n v="3.28"/>
    <n v="5.94"/>
  </r>
  <r>
    <x v="1"/>
    <x v="0"/>
    <x v="10"/>
    <s v="Wild West"/>
    <s v="|30/02/01|"/>
    <n v="372"/>
    <n v="4.29"/>
    <n v="5.6"/>
  </r>
  <r>
    <x v="1"/>
    <x v="0"/>
    <x v="10"/>
    <s v="Wild West"/>
    <s v="|30/02/02|"/>
    <n v="396"/>
    <n v="3.74"/>
    <n v="6.92"/>
  </r>
  <r>
    <x v="1"/>
    <x v="0"/>
    <x v="10"/>
    <s v="Wild West"/>
    <s v="|30/02/03|"/>
    <n v="492"/>
    <n v="3.82"/>
    <n v="6.47"/>
  </r>
  <r>
    <x v="1"/>
    <x v="0"/>
    <x v="10"/>
    <s v="Wild West"/>
    <s v="|30/02/04|"/>
    <n v="540"/>
    <n v="4.8600000000000003"/>
    <n v="6.66"/>
  </r>
  <r>
    <x v="1"/>
    <x v="0"/>
    <x v="10"/>
    <s v="Wild West"/>
    <s v="|30/02/05|"/>
    <n v="504"/>
    <n v="4.6500000000000004"/>
    <n v="5.53"/>
  </r>
  <r>
    <x v="1"/>
    <x v="0"/>
    <x v="10"/>
    <s v="Wild West"/>
    <s v="|30/02/06|"/>
    <n v="516"/>
    <n v="3.87"/>
    <n v="5.52"/>
  </r>
  <r>
    <x v="1"/>
    <x v="0"/>
    <x v="10"/>
    <s v="Wild West"/>
    <s v="|30/02/07|"/>
    <n v="480"/>
    <n v="4.6100000000000003"/>
    <n v="6.96"/>
  </r>
  <r>
    <x v="1"/>
    <x v="0"/>
    <x v="10"/>
    <s v="Wild West"/>
    <s v="|30/02/09|"/>
    <n v="504"/>
    <n v="4.2"/>
    <n v="5.21"/>
  </r>
  <r>
    <x v="1"/>
    <x v="0"/>
    <x v="10"/>
    <s v="Wild West"/>
    <s v="|30/02/89|"/>
    <n v="432"/>
    <n v="3.98"/>
    <n v="5.67"/>
  </r>
  <r>
    <x v="1"/>
    <x v="0"/>
    <x v="10"/>
    <s v="Wild West"/>
    <s v="|30/02/90|"/>
    <n v="504"/>
    <n v="4.3600000000000003"/>
    <n v="5.7"/>
  </r>
  <r>
    <x v="1"/>
    <x v="0"/>
    <x v="10"/>
    <s v="Wild West"/>
    <s v="|30/02/91|"/>
    <n v="456"/>
    <n v="4.22"/>
    <n v="6.45"/>
  </r>
  <r>
    <x v="1"/>
    <x v="0"/>
    <x v="10"/>
    <s v="Wild West"/>
    <s v="|30/02/99|"/>
    <n v="528"/>
    <n v="4.45"/>
    <n v="5.0999999999999996"/>
  </r>
  <r>
    <x v="1"/>
    <x v="0"/>
    <x v="10"/>
    <s v="Wild West"/>
    <s v="|30/03/01|"/>
    <n v="528"/>
    <n v="3.3"/>
    <n v="6.61"/>
  </r>
  <r>
    <x v="1"/>
    <x v="0"/>
    <x v="10"/>
    <s v="Wild West"/>
    <s v="|30/03/02|"/>
    <n v="516"/>
    <n v="3.25"/>
    <n v="5.56"/>
  </r>
  <r>
    <x v="1"/>
    <x v="0"/>
    <x v="10"/>
    <s v="Wild West"/>
    <s v="|30/03/03|"/>
    <n v="420"/>
    <n v="3.45"/>
    <n v="6.61"/>
  </r>
  <r>
    <x v="1"/>
    <x v="0"/>
    <x v="10"/>
    <s v="Wild West"/>
    <s v="|30/03/05|"/>
    <n v="384"/>
    <n v="3.04"/>
    <n v="5.9"/>
  </r>
  <r>
    <x v="1"/>
    <x v="0"/>
    <x v="10"/>
    <s v="Wild West"/>
    <s v="|30/03/06|"/>
    <n v="516"/>
    <n v="4.16"/>
    <n v="6.07"/>
  </r>
  <r>
    <x v="1"/>
    <x v="0"/>
    <x v="10"/>
    <s v="Wild West"/>
    <s v="|30/03/07|"/>
    <n v="480"/>
    <n v="3.21"/>
    <n v="5.0599999999999996"/>
  </r>
  <r>
    <x v="1"/>
    <x v="0"/>
    <x v="10"/>
    <s v="Wild West"/>
    <s v="|30/03/08|"/>
    <n v="480"/>
    <n v="4.41"/>
    <n v="6.85"/>
  </r>
  <r>
    <x v="1"/>
    <x v="0"/>
    <x v="10"/>
    <s v="Wild West"/>
    <s v="|30/04/01|"/>
    <n v="480"/>
    <n v="4.9800000000000004"/>
    <n v="5.76"/>
  </r>
  <r>
    <x v="1"/>
    <x v="0"/>
    <x v="10"/>
    <s v="Wild West"/>
    <s v="|30/04/02|"/>
    <n v="528"/>
    <n v="3.94"/>
    <n v="6.37"/>
  </r>
  <r>
    <x v="1"/>
    <x v="0"/>
    <x v="10"/>
    <s v="Wild West"/>
    <s v="|30/05/01|"/>
    <n v="396"/>
    <n v="4.75"/>
    <n v="5.9"/>
  </r>
  <r>
    <x v="1"/>
    <x v="0"/>
    <x v="10"/>
    <s v="Wild West"/>
    <s v="|30/05/02|"/>
    <n v="540"/>
    <n v="4.21"/>
    <n v="5.32"/>
  </r>
  <r>
    <x v="1"/>
    <x v="0"/>
    <x v="10"/>
    <s v="Wild West"/>
    <s v="|30/05/03|"/>
    <n v="528"/>
    <n v="3.78"/>
    <n v="6.1"/>
  </r>
  <r>
    <x v="1"/>
    <x v="0"/>
    <x v="10"/>
    <s v="Wild West"/>
    <s v="|30/05/04|"/>
    <n v="528"/>
    <n v="4.8"/>
    <n v="5.52"/>
  </r>
  <r>
    <x v="1"/>
    <x v="0"/>
    <x v="10"/>
    <s v="Wild West"/>
    <s v="|30/05/06|"/>
    <n v="480"/>
    <n v="3.09"/>
    <n v="6.15"/>
  </r>
  <r>
    <x v="1"/>
    <x v="0"/>
    <x v="10"/>
    <s v="Wild West"/>
    <s v="|30/05/07|"/>
    <n v="420"/>
    <n v="4.99"/>
    <n v="5.48"/>
  </r>
  <r>
    <x v="1"/>
    <x v="0"/>
    <x v="10"/>
    <s v="Wild West"/>
    <s v="|30/06/01|"/>
    <n v="540"/>
    <n v="4.5599999999999996"/>
    <n v="6.35"/>
  </r>
  <r>
    <x v="1"/>
    <x v="0"/>
    <x v="10"/>
    <s v="Wild West"/>
    <s v="|30/06/02|"/>
    <n v="360"/>
    <n v="3.01"/>
    <n v="6.74"/>
  </r>
  <r>
    <x v="1"/>
    <x v="0"/>
    <x v="3"/>
    <s v="Capy"/>
    <s v="|98/01/01|"/>
    <n v="108"/>
    <n v="1.02"/>
    <n v="1.22"/>
  </r>
  <r>
    <x v="1"/>
    <x v="0"/>
    <x v="10"/>
    <s v="Palmera"/>
    <s v="|91/00/01|"/>
    <n v="360"/>
    <n v="3.23"/>
    <n v="5.19"/>
  </r>
  <r>
    <x v="1"/>
    <x v="0"/>
    <x v="10"/>
    <s v="Palmera"/>
    <s v="|91/00/02|"/>
    <n v="384"/>
    <n v="4.24"/>
    <n v="6.38"/>
  </r>
  <r>
    <x v="1"/>
    <x v="0"/>
    <x v="10"/>
    <s v="Palmera"/>
    <s v="|91/00/03|"/>
    <n v="456"/>
    <n v="3.42"/>
    <n v="6.38"/>
  </r>
  <r>
    <x v="1"/>
    <x v="0"/>
    <x v="10"/>
    <s v="Palmera"/>
    <s v="|91/00/04|"/>
    <n v="432"/>
    <n v="3.24"/>
    <n v="6.79"/>
  </r>
  <r>
    <x v="1"/>
    <x v="0"/>
    <x v="10"/>
    <s v="Palmera"/>
    <s v="|91/00/05|"/>
    <n v="528"/>
    <n v="3.33"/>
    <n v="6.73"/>
  </r>
  <r>
    <x v="1"/>
    <x v="0"/>
    <x v="10"/>
    <s v="Palmera"/>
    <s v="|91/00/06|"/>
    <n v="372"/>
    <n v="4.3499999999999996"/>
    <n v="6.76"/>
  </r>
  <r>
    <x v="1"/>
    <x v="0"/>
    <x v="10"/>
    <s v="Palmera"/>
    <s v="|91/00/07|"/>
    <n v="408"/>
    <n v="3.15"/>
    <n v="6.14"/>
  </r>
  <r>
    <x v="1"/>
    <x v="0"/>
    <x v="10"/>
    <s v="Palmera"/>
    <s v="|91/00/08|"/>
    <n v="444"/>
    <n v="3.97"/>
    <n v="5.25"/>
  </r>
  <r>
    <x v="1"/>
    <x v="0"/>
    <x v="10"/>
    <s v="Palmera"/>
    <s v="|91/00/09|"/>
    <n v="480"/>
    <n v="4.2699999999999996"/>
    <n v="5.39"/>
  </r>
  <r>
    <x v="1"/>
    <x v="0"/>
    <x v="10"/>
    <s v="Palmera"/>
    <s v="|91/00/10|"/>
    <n v="528"/>
    <n v="4.5999999999999996"/>
    <n v="5.31"/>
  </r>
  <r>
    <x v="1"/>
    <x v="0"/>
    <x v="10"/>
    <s v="Palmera"/>
    <s v="|91/00/11|"/>
    <n v="468"/>
    <n v="3.35"/>
    <n v="5.04"/>
  </r>
  <r>
    <x v="1"/>
    <x v="0"/>
    <x v="10"/>
    <s v="Palmera"/>
    <s v="|91/00/12|"/>
    <n v="516"/>
    <n v="4.67"/>
    <n v="6.58"/>
  </r>
  <r>
    <x v="1"/>
    <x v="0"/>
    <x v="10"/>
    <s v="Palmera"/>
    <s v="|91/00/13|"/>
    <n v="360"/>
    <n v="3.05"/>
    <n v="5.84"/>
  </r>
  <r>
    <x v="1"/>
    <x v="0"/>
    <x v="10"/>
    <s v="Palmera"/>
    <s v="|91/00/14|"/>
    <n v="408"/>
    <n v="3.81"/>
    <n v="6.03"/>
  </r>
  <r>
    <x v="1"/>
    <x v="0"/>
    <x v="10"/>
    <s v="Palmera"/>
    <s v="|91/00/15|"/>
    <n v="396"/>
    <n v="3.68"/>
    <n v="5.15"/>
  </r>
  <r>
    <x v="1"/>
    <x v="0"/>
    <x v="10"/>
    <s v="Palmera"/>
    <s v="|91/00/16|"/>
    <n v="480"/>
    <n v="3.94"/>
    <n v="5"/>
  </r>
  <r>
    <x v="1"/>
    <x v="0"/>
    <x v="10"/>
    <s v="Palmera"/>
    <s v="|91/00/17|"/>
    <n v="516"/>
    <n v="3.3"/>
    <n v="5.31"/>
  </r>
  <r>
    <x v="1"/>
    <x v="0"/>
    <x v="10"/>
    <s v="Palmera"/>
    <s v="|91/00/18|"/>
    <n v="384"/>
    <n v="3.69"/>
    <n v="5.75"/>
  </r>
  <r>
    <x v="1"/>
    <x v="0"/>
    <x v="10"/>
    <s v="Palmera"/>
    <s v="|91/00/19|"/>
    <n v="504"/>
    <n v="4.08"/>
    <n v="5.69"/>
  </r>
  <r>
    <x v="1"/>
    <x v="0"/>
    <x v="10"/>
    <s v="Palmera"/>
    <s v="|91/00/20|"/>
    <n v="372"/>
    <n v="4.3099999999999996"/>
    <n v="5.44"/>
  </r>
  <r>
    <x v="1"/>
    <x v="1"/>
    <x v="13"/>
    <s v="President"/>
    <s v="|32/01/01|"/>
    <n v="516"/>
    <n v="2.13"/>
    <n v="3.19"/>
  </r>
  <r>
    <x v="1"/>
    <x v="1"/>
    <x v="13"/>
    <s v="President"/>
    <s v="|32/01/02|"/>
    <n v="540"/>
    <n v="2.23"/>
    <n v="3.52"/>
  </r>
  <r>
    <x v="1"/>
    <x v="1"/>
    <x v="13"/>
    <s v="President"/>
    <s v="|32/01/03|"/>
    <n v="324"/>
    <n v="2.1"/>
    <n v="3.03"/>
  </r>
  <r>
    <x v="1"/>
    <x v="1"/>
    <x v="13"/>
    <s v="President"/>
    <s v="|32/01/04|"/>
    <n v="480"/>
    <n v="2.5499999999999998"/>
    <n v="3.22"/>
  </r>
  <r>
    <x v="1"/>
    <x v="1"/>
    <x v="13"/>
    <s v="President"/>
    <s v="|32/01/05|"/>
    <n v="480"/>
    <n v="2.75"/>
    <n v="3.21"/>
  </r>
  <r>
    <x v="1"/>
    <x v="1"/>
    <x v="13"/>
    <s v="President"/>
    <s v="|32/01/06|"/>
    <n v="384"/>
    <n v="2.4700000000000002"/>
    <n v="3.73"/>
  </r>
  <r>
    <x v="1"/>
    <x v="1"/>
    <x v="13"/>
    <s v="President"/>
    <s v="|32/01/07|"/>
    <n v="240"/>
    <n v="2.42"/>
    <n v="3.44"/>
  </r>
  <r>
    <x v="1"/>
    <x v="1"/>
    <x v="13"/>
    <s v="President"/>
    <s v="|32/01/08|"/>
    <n v="372"/>
    <n v="2.1"/>
    <n v="3.74"/>
  </r>
  <r>
    <x v="1"/>
    <x v="1"/>
    <x v="13"/>
    <s v="President"/>
    <s v="|32/01/09|"/>
    <n v="360"/>
    <n v="2.27"/>
    <n v="3.42"/>
  </r>
  <r>
    <x v="1"/>
    <x v="1"/>
    <x v="13"/>
    <s v="President"/>
    <s v="|32/01/10|"/>
    <n v="528"/>
    <n v="2.15"/>
    <n v="3.25"/>
  </r>
  <r>
    <x v="1"/>
    <x v="1"/>
    <x v="13"/>
    <s v="President"/>
    <s v="|32/01/11|"/>
    <n v="156"/>
    <n v="2.31"/>
    <n v="3.35"/>
  </r>
  <r>
    <x v="1"/>
    <x v="1"/>
    <x v="13"/>
    <s v="President"/>
    <s v="|32/01/12|"/>
    <n v="168"/>
    <n v="2.8"/>
    <n v="3.8"/>
  </r>
  <r>
    <x v="1"/>
    <x v="1"/>
    <x v="13"/>
    <s v="President"/>
    <s v="|32/01/13|"/>
    <n v="120"/>
    <n v="2.73"/>
    <n v="3.42"/>
  </r>
  <r>
    <x v="1"/>
    <x v="1"/>
    <x v="13"/>
    <s v="President"/>
    <s v="|32/01/14|"/>
    <n v="312"/>
    <n v="2.57"/>
    <n v="3.56"/>
  </r>
  <r>
    <x v="1"/>
    <x v="1"/>
    <x v="13"/>
    <s v="President"/>
    <s v="|32/01/15|"/>
    <n v="192"/>
    <n v="2.19"/>
    <n v="3.3"/>
  </r>
  <r>
    <x v="1"/>
    <x v="1"/>
    <x v="13"/>
    <s v="President"/>
    <s v="|32/01/16|"/>
    <n v="444"/>
    <n v="2.6"/>
    <n v="3.76"/>
  </r>
  <r>
    <x v="1"/>
    <x v="1"/>
    <x v="13"/>
    <s v="President"/>
    <s v="|32/01/17|"/>
    <n v="264"/>
    <n v="2.2999999999999998"/>
    <n v="3.03"/>
  </r>
  <r>
    <x v="1"/>
    <x v="1"/>
    <x v="13"/>
    <s v="President"/>
    <s v="|32/01/18|"/>
    <n v="372"/>
    <n v="2.78"/>
    <n v="3.68"/>
  </r>
  <r>
    <x v="1"/>
    <x v="1"/>
    <x v="13"/>
    <s v="President"/>
    <s v="|32/01/19|"/>
    <n v="276"/>
    <n v="2.27"/>
    <n v="3"/>
  </r>
  <r>
    <x v="1"/>
    <x v="1"/>
    <x v="13"/>
    <s v="President"/>
    <s v="|32/01/20|"/>
    <n v="564"/>
    <n v="2.79"/>
    <n v="3.09"/>
  </r>
  <r>
    <x v="1"/>
    <x v="1"/>
    <x v="13"/>
    <s v="President"/>
    <s v="|32/01/21|"/>
    <n v="540"/>
    <n v="2.15"/>
    <n v="3.37"/>
  </r>
  <r>
    <x v="1"/>
    <x v="1"/>
    <x v="13"/>
    <s v="President"/>
    <s v="|32/01/22|"/>
    <n v="444"/>
    <n v="2.64"/>
    <n v="3.35"/>
  </r>
  <r>
    <x v="1"/>
    <x v="1"/>
    <x v="13"/>
    <s v="President"/>
    <s v="|32/02/01|"/>
    <n v="180"/>
    <n v="2.46"/>
    <n v="3.64"/>
  </r>
  <r>
    <x v="1"/>
    <x v="1"/>
    <x v="14"/>
    <s v="Hassett"/>
    <s v="|130/01/01|"/>
    <n v="1440"/>
    <n v="0.89"/>
    <n v="0.93"/>
  </r>
  <r>
    <x v="1"/>
    <x v="1"/>
    <x v="14"/>
    <s v="Hassett"/>
    <s v="|130/01/02|"/>
    <n v="1272"/>
    <n v="0.9"/>
    <n v="0.92"/>
  </r>
  <r>
    <x v="1"/>
    <x v="1"/>
    <x v="14"/>
    <s v="Hassett"/>
    <s v="|130/01/03|"/>
    <n v="1308"/>
    <n v="0.73"/>
    <n v="0.96"/>
  </r>
  <r>
    <x v="1"/>
    <x v="1"/>
    <x v="14"/>
    <s v="Hassett"/>
    <s v="|130/01/04|"/>
    <n v="1848"/>
    <n v="0.84"/>
    <n v="1"/>
  </r>
  <r>
    <x v="1"/>
    <x v="1"/>
    <x v="14"/>
    <s v="Southeastern windmill"/>
    <s v="|44/01/10|"/>
    <n v="1332"/>
    <n v="0.84"/>
    <n v="0.97"/>
  </r>
  <r>
    <x v="1"/>
    <x v="1"/>
    <x v="14"/>
    <s v="Southeastern windmill"/>
    <s v="|44/01/11|"/>
    <n v="1680"/>
    <n v="0.77"/>
    <n v="0.96"/>
  </r>
  <r>
    <x v="1"/>
    <x v="1"/>
    <x v="14"/>
    <s v="Southeastern windmill"/>
    <s v="|44/01/12|"/>
    <n v="1932"/>
    <n v="0.8"/>
    <n v="0.99"/>
  </r>
  <r>
    <x v="1"/>
    <x v="1"/>
    <x v="14"/>
    <s v="Southeastern windmill"/>
    <s v="|44/01/13|"/>
    <n v="1320"/>
    <n v="0.76"/>
    <n v="0.92"/>
  </r>
  <r>
    <x v="1"/>
    <x v="1"/>
    <x v="14"/>
    <s v="Southeastern windmill"/>
    <s v="|44/01/14|"/>
    <n v="1476"/>
    <n v="0.75"/>
    <n v="0.95"/>
  </r>
  <r>
    <x v="1"/>
    <x v="1"/>
    <x v="14"/>
    <s v="Southeastern windmill"/>
    <s v="|44/01/15|"/>
    <n v="1284"/>
    <n v="0.88"/>
    <n v="0.94"/>
  </r>
  <r>
    <x v="1"/>
    <x v="1"/>
    <x v="14"/>
    <s v="Southeastern windmill"/>
    <s v="|44/01/16|"/>
    <n v="1452"/>
    <n v="0.77"/>
    <n v="0.91"/>
  </r>
  <r>
    <x v="1"/>
    <x v="1"/>
    <x v="14"/>
    <s v="Southeastern windmill"/>
    <s v="|44/01/17|"/>
    <n v="1416"/>
    <n v="0.9"/>
    <n v="0.98"/>
  </r>
  <r>
    <x v="1"/>
    <x v="1"/>
    <x v="14"/>
    <s v="Southeastern windmill"/>
    <s v="|44/01/18|"/>
    <n v="2388"/>
    <n v="0.72"/>
    <n v="0.96"/>
  </r>
  <r>
    <x v="1"/>
    <x v="1"/>
    <x v="14"/>
    <s v="Southeastern windmill"/>
    <s v="|44/02/01|"/>
    <n v="2208"/>
    <n v="0.71"/>
    <n v="0.95"/>
  </r>
  <r>
    <x v="1"/>
    <x v="1"/>
    <x v="14"/>
    <s v="Southeastern windmill"/>
    <s v="|44/02/02|"/>
    <n v="1668"/>
    <n v="0.88"/>
    <n v="0.93"/>
  </r>
  <r>
    <x v="1"/>
    <x v="1"/>
    <x v="14"/>
    <s v="Southeastern windmill"/>
    <s v="|44/02/03|"/>
    <n v="1200"/>
    <n v="0.83"/>
    <n v="0.94"/>
  </r>
  <r>
    <x v="1"/>
    <x v="1"/>
    <x v="14"/>
    <s v="Southeastern windmill"/>
    <s v="|44/02/04|"/>
    <n v="2040"/>
    <n v="0.73"/>
    <n v="0.95"/>
  </r>
  <r>
    <x v="1"/>
    <x v="1"/>
    <x v="14"/>
    <s v="Southeastern windmill"/>
    <s v="|44/02/05|"/>
    <n v="2268"/>
    <n v="0.77"/>
    <n v="0.94"/>
  </r>
  <r>
    <x v="1"/>
    <x v="1"/>
    <x v="14"/>
    <s v="Southeastern windmill"/>
    <s v="|44/02/06|"/>
    <n v="1992"/>
    <n v="0.9"/>
    <n v="0.9"/>
  </r>
  <r>
    <x v="1"/>
    <x v="1"/>
    <x v="14"/>
    <s v="Southeastern windmill"/>
    <s v="|44/02/07|"/>
    <n v="1488"/>
    <n v="0.71"/>
    <n v="0.98"/>
  </r>
  <r>
    <x v="1"/>
    <x v="1"/>
    <x v="14"/>
    <s v="Southeastern windmill"/>
    <s v="|44/02/08|"/>
    <n v="1332"/>
    <n v="0.79"/>
    <n v="0.98"/>
  </r>
  <r>
    <x v="1"/>
    <x v="1"/>
    <x v="14"/>
    <s v="Southeastern windmill"/>
    <s v="|44/02/09|"/>
    <n v="1452"/>
    <n v="0.73"/>
    <n v="0.95"/>
  </r>
  <r>
    <x v="1"/>
    <x v="1"/>
    <x v="12"/>
    <s v="De Cecco"/>
    <s v="|22/22/01|"/>
    <n v="132"/>
    <n v="2.76"/>
    <n v="2.9933333333333332"/>
  </r>
  <r>
    <x v="1"/>
    <x v="1"/>
    <x v="12"/>
    <s v="De Cecco"/>
    <s v="|22/22/02|"/>
    <n v="144"/>
    <n v="2.2799999999999998"/>
    <n v="2.92"/>
  </r>
  <r>
    <x v="1"/>
    <x v="1"/>
    <x v="12"/>
    <s v="De Cecco"/>
    <s v="|22/22/03|"/>
    <n v="120"/>
    <n v="2.6266666666666665"/>
    <n v="2.9266666666666667"/>
  </r>
  <r>
    <x v="1"/>
    <x v="1"/>
    <x v="12"/>
    <s v="De Cecco"/>
    <s v="|22/22/04|"/>
    <n v="132"/>
    <n v="2.4733333333333332"/>
    <n v="2.9533333333333331"/>
  </r>
  <r>
    <x v="1"/>
    <x v="1"/>
    <x v="12"/>
    <s v="De Cecco"/>
    <s v="|22/22/05|"/>
    <n v="132"/>
    <n v="2.3333333333333335"/>
    <n v="2.8933333333333335"/>
  </r>
  <r>
    <x v="1"/>
    <x v="1"/>
    <x v="12"/>
    <s v="De Cecco"/>
    <s v="|22/22/06|"/>
    <n v="144"/>
    <n v="2.48"/>
    <n v="2.96"/>
  </r>
  <r>
    <x v="1"/>
    <x v="1"/>
    <x v="12"/>
    <s v="De Cecco"/>
    <s v="|22/22/07|"/>
    <n v="168"/>
    <n v="2.4933333333333332"/>
    <n v="3"/>
  </r>
  <r>
    <x v="1"/>
    <x v="1"/>
    <x v="12"/>
    <s v="De Cecco"/>
    <s v="|22/22/08|"/>
    <n v="168"/>
    <n v="2.3133333333333335"/>
    <n v="2.94"/>
  </r>
  <r>
    <x v="1"/>
    <x v="1"/>
    <x v="12"/>
    <s v="De Cecco"/>
    <s v="|22/22/09|"/>
    <n v="132"/>
    <n v="2.2933333333333334"/>
    <n v="2.92"/>
  </r>
  <r>
    <x v="1"/>
    <x v="1"/>
    <x v="12"/>
    <s v="De Cecco"/>
    <s v="|22/22/10|"/>
    <n v="132"/>
    <n v="2.6133333333333333"/>
    <n v="2.9466666666666668"/>
  </r>
  <r>
    <x v="1"/>
    <x v="1"/>
    <x v="12"/>
    <s v="De Cecco"/>
    <s v="|22/22/11|"/>
    <n v="132"/>
    <n v="2.3199999999999998"/>
    <n v="2.8866666666666667"/>
  </r>
  <r>
    <x v="1"/>
    <x v="1"/>
    <x v="12"/>
    <s v="De Cecco"/>
    <s v="|22/22/12|"/>
    <n v="132"/>
    <n v="2.5533333333333332"/>
    <n v="2.8866666666666667"/>
  </r>
  <r>
    <x v="1"/>
    <x v="1"/>
    <x v="12"/>
    <s v="De Cecco"/>
    <s v="|22/22/13|"/>
    <n v="144"/>
    <n v="2.5066666666666668"/>
    <n v="2.98"/>
  </r>
  <r>
    <x v="1"/>
    <x v="1"/>
    <x v="12"/>
    <s v="De Cecco"/>
    <s v="|22/22/14|"/>
    <n v="180"/>
    <n v="2.6866666666666665"/>
    <n v="2.9466666666666668"/>
  </r>
  <r>
    <x v="1"/>
    <x v="1"/>
    <x v="12"/>
    <s v="De Cecco"/>
    <s v="|22/22/15|"/>
    <n v="144"/>
    <n v="2.4733333333333332"/>
    <n v="2.9866666666666668"/>
  </r>
  <r>
    <x v="1"/>
    <x v="1"/>
    <x v="12"/>
    <s v="De Cecco"/>
    <s v="|22/22/16|"/>
    <n v="180"/>
    <n v="2.7933333333333334"/>
    <n v="2.88"/>
  </r>
  <r>
    <x v="1"/>
    <x v="1"/>
    <x v="12"/>
    <s v="De Cecco"/>
    <s v="|22/22/17|"/>
    <n v="144"/>
    <n v="2.46"/>
    <n v="2.9266666666666667"/>
  </r>
  <r>
    <x v="1"/>
    <x v="1"/>
    <x v="12"/>
    <s v="De Cecco"/>
    <s v="|22/22/18|"/>
    <n v="156"/>
    <n v="2.5733333333333333"/>
    <n v="2.98"/>
  </r>
  <r>
    <x v="1"/>
    <x v="1"/>
    <x v="12"/>
    <s v="De Cecco"/>
    <s v="|22/22/19|"/>
    <n v="120"/>
    <n v="2.4466666666666668"/>
    <n v="3"/>
  </r>
  <r>
    <x v="1"/>
    <x v="1"/>
    <x v="12"/>
    <s v="De Cecco"/>
    <s v="|22/22/20|"/>
    <n v="168"/>
    <n v="2.2666666666666666"/>
    <n v="2.9066666666666667"/>
  </r>
  <r>
    <x v="1"/>
    <x v="1"/>
    <x v="12"/>
    <s v="De Cecco"/>
    <s v="|22/22/21|"/>
    <n v="132"/>
    <n v="2.4066666666666667"/>
    <n v="2.9466666666666668"/>
  </r>
  <r>
    <x v="1"/>
    <x v="1"/>
    <x v="12"/>
    <s v="De Cecco"/>
    <s v="|22/22/22|"/>
    <n v="156"/>
    <n v="2.5666666666666669"/>
    <n v="2.92"/>
  </r>
  <r>
    <x v="1"/>
    <x v="1"/>
    <x v="12"/>
    <s v="De Cecco"/>
    <s v="|22/22/23|"/>
    <n v="144"/>
    <n v="2.3133333333333335"/>
    <n v="2.9866666666666668"/>
  </r>
  <r>
    <x v="1"/>
    <x v="1"/>
    <x v="12"/>
    <s v="De Cecco"/>
    <s v="|22/22/24|"/>
    <n v="180"/>
    <n v="2.5733333333333333"/>
    <n v="2.9"/>
  </r>
  <r>
    <x v="1"/>
    <x v="1"/>
    <x v="12"/>
    <s v="De Cecco"/>
    <s v="|22/22/25|"/>
    <n v="132"/>
    <n v="2.3066666666666666"/>
    <n v="2.96"/>
  </r>
  <r>
    <x v="1"/>
    <x v="1"/>
    <x v="12"/>
    <s v="De Cecco"/>
    <s v="|22/22/26|"/>
    <n v="168"/>
    <n v="2.56"/>
    <n v="2.9266666666666667"/>
  </r>
  <r>
    <x v="1"/>
    <x v="1"/>
    <x v="12"/>
    <s v="De Cecco"/>
    <s v="|22/22/27|"/>
    <n v="180"/>
    <n v="2.3199999999999998"/>
    <n v="2.9133333333333336"/>
  </r>
  <r>
    <x v="1"/>
    <x v="1"/>
    <x v="12"/>
    <s v="De Cecco"/>
    <s v="|22/22/28|"/>
    <n v="168"/>
    <n v="2.6666666666666665"/>
    <n v="2.9"/>
  </r>
  <r>
    <x v="1"/>
    <x v="1"/>
    <x v="12"/>
    <s v="De Cecco"/>
    <s v="|22/22/29|"/>
    <n v="132"/>
    <n v="2.6333333333333333"/>
    <n v="3"/>
  </r>
  <r>
    <x v="1"/>
    <x v="1"/>
    <x v="12"/>
    <s v="De Cecco"/>
    <s v="|22/22/30|"/>
    <n v="144"/>
    <n v="2.5333333333333332"/>
    <n v="2.8733333333333335"/>
  </r>
  <r>
    <x v="1"/>
    <x v="1"/>
    <x v="12"/>
    <s v="De Cecco"/>
    <s v="|22/22/31|"/>
    <n v="120"/>
    <n v="2.3866666666666667"/>
    <n v="2.8733333333333335"/>
  </r>
  <r>
    <x v="1"/>
    <x v="1"/>
    <x v="12"/>
    <s v="De Cecco"/>
    <s v="|22/22/32|"/>
    <n v="156"/>
    <n v="2.4"/>
    <n v="2.98"/>
  </r>
  <r>
    <x v="1"/>
    <x v="1"/>
    <x v="12"/>
    <s v="De Cecco"/>
    <s v="|22/22/33|"/>
    <n v="168"/>
    <n v="2.4133333333333336"/>
    <n v="2.8733333333333335"/>
  </r>
  <r>
    <x v="1"/>
    <x v="1"/>
    <x v="12"/>
    <s v="De Cecco"/>
    <s v="|22/22/34|"/>
    <n v="180"/>
    <n v="2.3266666666666667"/>
    <n v="2.8866666666666667"/>
  </r>
  <r>
    <x v="1"/>
    <x v="1"/>
    <x v="12"/>
    <s v="De Cecco"/>
    <s v="|22/22/35|"/>
    <n v="120"/>
    <n v="2.5866666666666664"/>
    <n v="2.94"/>
  </r>
  <r>
    <x v="1"/>
    <x v="1"/>
    <x v="12"/>
    <s v="De Cecco"/>
    <s v="|22/22/36|"/>
    <n v="132"/>
    <n v="2.6933333333333334"/>
    <n v="2.9666666666666668"/>
  </r>
  <r>
    <x v="1"/>
    <x v="1"/>
    <x v="12"/>
    <s v="De Cecco"/>
    <s v="|22/22/37|"/>
    <n v="120"/>
    <n v="2.44"/>
    <n v="2.9533333333333331"/>
  </r>
  <r>
    <x v="1"/>
    <x v="1"/>
    <x v="12"/>
    <s v="De Cecco"/>
    <s v="|22/22/38|"/>
    <n v="180"/>
    <n v="2.42"/>
    <n v="2.8666666666666667"/>
  </r>
  <r>
    <x v="1"/>
    <x v="1"/>
    <x v="12"/>
    <s v="De Cecco"/>
    <s v="|22/22/39|"/>
    <n v="132"/>
    <n v="2.68"/>
    <n v="2.9666666666666668"/>
  </r>
  <r>
    <x v="1"/>
    <x v="1"/>
    <x v="12"/>
    <s v="De Cecco"/>
    <s v="|22/22/40|"/>
    <n v="144"/>
    <n v="2.6333333333333333"/>
    <n v="2.8933333333333335"/>
  </r>
  <r>
    <x v="1"/>
    <x v="1"/>
    <x v="12"/>
    <s v="De Cecco"/>
    <s v="|22/22/41|"/>
    <n v="168"/>
    <n v="2.5733333333333333"/>
    <n v="2.9066666666666667"/>
  </r>
  <r>
    <x v="1"/>
    <x v="1"/>
    <x v="12"/>
    <s v="De Cecco"/>
    <s v="|22/22/42|"/>
    <n v="156"/>
    <n v="2.7533333333333334"/>
    <n v="2.8933333333333335"/>
  </r>
  <r>
    <x v="1"/>
    <x v="1"/>
    <x v="12"/>
    <s v="De Cecco"/>
    <s v="|22/22/43|"/>
    <n v="132"/>
    <n v="2.5666666666666669"/>
    <n v="2.8933333333333335"/>
  </r>
  <r>
    <x v="1"/>
    <x v="1"/>
    <x v="12"/>
    <s v="De Cecco"/>
    <s v="|22/22/44|"/>
    <n v="168"/>
    <n v="2.2999999999999998"/>
    <n v="2.9533333333333331"/>
  </r>
  <r>
    <x v="1"/>
    <x v="1"/>
    <x v="12"/>
    <s v="De Cecco"/>
    <s v="|22/22/45|"/>
    <n v="168"/>
    <n v="2.5866666666666664"/>
    <n v="2.9"/>
  </r>
  <r>
    <x v="1"/>
    <x v="1"/>
    <x v="12"/>
    <s v="De Cecco"/>
    <s v="|22/22/46|"/>
    <n v="144"/>
    <n v="2.2799999999999998"/>
    <n v="2.8733333333333335"/>
  </r>
  <r>
    <x v="1"/>
    <x v="1"/>
    <x v="12"/>
    <s v="De Cecco"/>
    <s v="|22/22/47|"/>
    <n v="180"/>
    <n v="2.2799999999999998"/>
    <n v="2.92"/>
  </r>
  <r>
    <x v="1"/>
    <x v="1"/>
    <x v="12"/>
    <s v="De Cecco"/>
    <s v="|22/22/48|"/>
    <n v="120"/>
    <n v="2.5133333333333332"/>
    <n v="2.8933333333333335"/>
  </r>
  <r>
    <x v="1"/>
    <x v="1"/>
    <x v="12"/>
    <s v="De Cecco"/>
    <s v="|22/22/49|"/>
    <n v="144"/>
    <n v="2.6"/>
    <n v="2.92"/>
  </r>
  <r>
    <x v="1"/>
    <x v="1"/>
    <x v="12"/>
    <s v="De Cecco"/>
    <s v="|22/22/50|"/>
    <n v="168"/>
    <n v="2.5466666666666669"/>
    <n v="2.8866666666666667"/>
  </r>
  <r>
    <x v="1"/>
    <x v="1"/>
    <x v="12"/>
    <s v="De Cecco"/>
    <s v="|22/22/51|"/>
    <n v="180"/>
    <n v="2.66"/>
    <n v="2.8866666666666667"/>
  </r>
  <r>
    <x v="1"/>
    <x v="1"/>
    <x v="12"/>
    <s v="De Cecco"/>
    <s v="|22/22/52|"/>
    <n v="168"/>
    <n v="2.7466666666666666"/>
    <n v="3"/>
  </r>
  <r>
    <x v="1"/>
    <x v="1"/>
    <x v="12"/>
    <s v="De Cecco"/>
    <s v="|22/22/53|"/>
    <n v="144"/>
    <n v="2.7066666666666666"/>
    <n v="3"/>
  </r>
  <r>
    <x v="1"/>
    <x v="1"/>
    <x v="12"/>
    <s v="De Cecco"/>
    <s v="|22/22/54|"/>
    <n v="168"/>
    <n v="2.7066666666666666"/>
    <n v="2.9"/>
  </r>
  <r>
    <x v="1"/>
    <x v="1"/>
    <x v="12"/>
    <s v="De Cecco"/>
    <s v="|22/22/55|"/>
    <n v="168"/>
    <n v="2.6933333333333334"/>
    <n v="2.88"/>
  </r>
  <r>
    <x v="1"/>
    <x v="1"/>
    <x v="12"/>
    <s v="De Cecco"/>
    <s v="|22/22/56|"/>
    <n v="132"/>
    <n v="2.3066666666666666"/>
    <n v="2.9933333333333332"/>
  </r>
  <r>
    <x v="1"/>
    <x v="1"/>
    <x v="12"/>
    <s v="De Cecco"/>
    <s v="|22/22/57|"/>
    <n v="132"/>
    <n v="2.3066666666666666"/>
    <n v="2.9333333333333331"/>
  </r>
  <r>
    <x v="1"/>
    <x v="1"/>
    <x v="12"/>
    <s v="De Cecco"/>
    <s v="|22/22/61|"/>
    <n v="180"/>
    <n v="2.5533333333333332"/>
    <n v="2.9133333333333336"/>
  </r>
  <r>
    <x v="1"/>
    <x v="1"/>
    <x v="12"/>
    <s v="De Cecco"/>
    <s v="|22/22/62|"/>
    <n v="156"/>
    <n v="2.6933333333333334"/>
    <n v="2.8866666666666667"/>
  </r>
  <r>
    <x v="1"/>
    <x v="1"/>
    <x v="12"/>
    <s v="De Cecco"/>
    <s v="|22/22/63|"/>
    <n v="156"/>
    <n v="2.6066666666666665"/>
    <n v="2.92"/>
  </r>
  <r>
    <x v="1"/>
    <x v="1"/>
    <x v="12"/>
    <s v="De Cecco"/>
    <s v="|22/22/64|"/>
    <n v="168"/>
    <n v="2.4133333333333336"/>
    <n v="2.9133333333333336"/>
  </r>
  <r>
    <x v="1"/>
    <x v="1"/>
    <x v="12"/>
    <s v="De Cecco"/>
    <s v="|22/22/65|"/>
    <n v="120"/>
    <n v="2.6066666666666665"/>
    <n v="2.88"/>
  </r>
  <r>
    <x v="1"/>
    <x v="1"/>
    <x v="12"/>
    <s v="De Cecco"/>
    <s v="|22/22/66|"/>
    <n v="120"/>
    <n v="2.4933333333333332"/>
    <n v="2.9933333333333332"/>
  </r>
  <r>
    <x v="1"/>
    <x v="1"/>
    <x v="12"/>
    <s v="De Cecco"/>
    <s v="|22/22/67|"/>
    <n v="120"/>
    <n v="2.5266666666666668"/>
    <n v="2.9333333333333331"/>
  </r>
  <r>
    <x v="1"/>
    <x v="1"/>
    <x v="12"/>
    <s v="De Cecco"/>
    <s v="|22/22/68|"/>
    <n v="132"/>
    <n v="2.7266666666666666"/>
    <n v="2.8866666666666667"/>
  </r>
  <r>
    <x v="1"/>
    <x v="1"/>
    <x v="12"/>
    <s v="De Cecco"/>
    <s v="|22/22/69|"/>
    <n v="120"/>
    <n v="2.2933333333333334"/>
    <n v="3"/>
  </r>
  <r>
    <x v="1"/>
    <x v="1"/>
    <x v="12"/>
    <s v="De Cecco"/>
    <s v="|22/22/70|"/>
    <n v="168"/>
    <n v="2.2666666666666666"/>
    <n v="2.92"/>
  </r>
  <r>
    <x v="1"/>
    <x v="1"/>
    <x v="13"/>
    <s v="Garofalo"/>
    <s v="|110/00/00|"/>
    <n v="600"/>
    <n v="2.4300000000000002"/>
    <n v="3.77"/>
  </r>
  <r>
    <x v="1"/>
    <x v="1"/>
    <x v="13"/>
    <s v="Garofalo"/>
    <s v="|110/00/01|"/>
    <n v="576"/>
    <n v="2.08"/>
    <n v="3.05"/>
  </r>
  <r>
    <x v="1"/>
    <x v="1"/>
    <x v="13"/>
    <s v="Garofalo"/>
    <s v="|110/00/02|"/>
    <n v="240"/>
    <n v="2.33"/>
    <n v="3.54"/>
  </r>
  <r>
    <x v="1"/>
    <x v="1"/>
    <x v="13"/>
    <s v="Garofalo"/>
    <s v="|110/00/03|"/>
    <n v="312"/>
    <n v="2.66"/>
    <n v="3.39"/>
  </r>
  <r>
    <x v="1"/>
    <x v="1"/>
    <x v="13"/>
    <s v="Garofalo"/>
    <s v="|110/00/04|"/>
    <n v="228"/>
    <n v="2.44"/>
    <n v="3.79"/>
  </r>
  <r>
    <x v="1"/>
    <x v="1"/>
    <x v="13"/>
    <s v="Garofalo"/>
    <s v="|110/00/05|"/>
    <n v="240"/>
    <n v="2.0499999999999998"/>
    <n v="3.28"/>
  </r>
  <r>
    <x v="1"/>
    <x v="1"/>
    <x v="13"/>
    <s v="Garofalo"/>
    <s v="|110/00/06|"/>
    <n v="204"/>
    <n v="2.2200000000000002"/>
    <n v="3.19"/>
  </r>
  <r>
    <x v="1"/>
    <x v="1"/>
    <x v="13"/>
    <s v="Garofalo"/>
    <s v="|110/00/07|"/>
    <n v="468"/>
    <n v="2.5"/>
    <n v="3.29"/>
  </r>
  <r>
    <x v="1"/>
    <x v="1"/>
    <x v="13"/>
    <s v="Garofalo"/>
    <s v="|110/00/08|"/>
    <n v="540"/>
    <n v="2.4900000000000002"/>
    <n v="3.46"/>
  </r>
  <r>
    <x v="1"/>
    <x v="1"/>
    <x v="13"/>
    <s v="Garofalo"/>
    <s v="|110/00/09|"/>
    <n v="216"/>
    <n v="2.4300000000000002"/>
    <n v="3.37"/>
  </r>
  <r>
    <x v="1"/>
    <x v="1"/>
    <x v="13"/>
    <s v="Garofalo"/>
    <s v="|110/00/10|"/>
    <n v="156"/>
    <n v="2.2400000000000002"/>
    <n v="3.18"/>
  </r>
  <r>
    <x v="1"/>
    <x v="1"/>
    <x v="13"/>
    <s v="Garofalo"/>
    <s v="|110/00/11|"/>
    <n v="300"/>
    <n v="2"/>
    <n v="3.25"/>
  </r>
  <r>
    <x v="1"/>
    <x v="1"/>
    <x v="13"/>
    <s v="Garofalo"/>
    <s v="|110/00/13|"/>
    <n v="252"/>
    <n v="2.16"/>
    <n v="3.63"/>
  </r>
  <r>
    <x v="1"/>
    <x v="1"/>
    <x v="13"/>
    <s v="Garofalo"/>
    <s v="|110/00/14|"/>
    <n v="276"/>
    <n v="2.7"/>
    <n v="3.56"/>
  </r>
  <r>
    <x v="1"/>
    <x v="1"/>
    <x v="13"/>
    <s v="Garofalo"/>
    <s v="|110/00/15|"/>
    <n v="192"/>
    <n v="2.1"/>
    <n v="3.39"/>
  </r>
  <r>
    <x v="1"/>
    <x v="1"/>
    <x v="13"/>
    <s v="Garofalo"/>
    <s v="|110/00/17|"/>
    <n v="420"/>
    <n v="2.48"/>
    <n v="3.09"/>
  </r>
  <r>
    <x v="1"/>
    <x v="1"/>
    <x v="13"/>
    <s v="Garofalo"/>
    <s v="|110/00/18|"/>
    <n v="192"/>
    <n v="2.21"/>
    <n v="3.67"/>
  </r>
  <r>
    <x v="1"/>
    <x v="1"/>
    <x v="13"/>
    <s v="Garofalo"/>
    <s v="|110/00/19|"/>
    <n v="180"/>
    <n v="2.44"/>
    <n v="3.12"/>
  </r>
  <r>
    <x v="1"/>
    <x v="1"/>
    <x v="13"/>
    <s v="President"/>
    <s v="|75/01/01|"/>
    <n v="192"/>
    <n v="2.2400000000000002"/>
    <n v="3.27"/>
  </r>
  <r>
    <x v="1"/>
    <x v="1"/>
    <x v="13"/>
    <s v="President"/>
    <s v="|75/01/02|"/>
    <n v="384"/>
    <n v="2.35"/>
    <n v="3.74"/>
  </r>
  <r>
    <x v="1"/>
    <x v="1"/>
    <x v="13"/>
    <s v="President"/>
    <s v="|75/01/03|"/>
    <n v="276"/>
    <n v="2.52"/>
    <n v="3.59"/>
  </r>
  <r>
    <x v="1"/>
    <x v="1"/>
    <x v="13"/>
    <s v="President"/>
    <s v="|75/01/04|"/>
    <n v="168"/>
    <n v="2.5"/>
    <n v="3.23"/>
  </r>
  <r>
    <x v="1"/>
    <x v="1"/>
    <x v="13"/>
    <s v="President"/>
    <s v="|75/01/05|"/>
    <n v="216"/>
    <n v="2.41"/>
    <n v="3.65"/>
  </r>
  <r>
    <x v="1"/>
    <x v="1"/>
    <x v="13"/>
    <s v="President"/>
    <s v="|75/01/06|"/>
    <n v="588"/>
    <n v="2.7"/>
    <n v="3.08"/>
  </r>
  <r>
    <x v="1"/>
    <x v="1"/>
    <x v="13"/>
    <s v="President"/>
    <s v="|75/01/07|"/>
    <n v="564"/>
    <n v="2.44"/>
    <n v="3.59"/>
  </r>
  <r>
    <x v="1"/>
    <x v="1"/>
    <x v="13"/>
    <s v="President"/>
    <s v="|75/01/08|"/>
    <n v="180"/>
    <n v="2.11"/>
    <n v="3.43"/>
  </r>
  <r>
    <x v="1"/>
    <x v="1"/>
    <x v="13"/>
    <s v="President"/>
    <s v="|75/01/09|"/>
    <n v="312"/>
    <n v="2.06"/>
    <n v="3.31"/>
  </r>
  <r>
    <x v="1"/>
    <x v="1"/>
    <x v="13"/>
    <s v="President"/>
    <s v="|75/01/10|"/>
    <n v="360"/>
    <n v="2.42"/>
    <n v="3.68"/>
  </r>
  <r>
    <x v="1"/>
    <x v="1"/>
    <x v="13"/>
    <s v="President"/>
    <s v="|75/01/11|"/>
    <n v="216"/>
    <n v="2.0299999999999998"/>
    <n v="3.78"/>
  </r>
  <r>
    <x v="1"/>
    <x v="1"/>
    <x v="13"/>
    <s v="President"/>
    <s v="|75/01/12|"/>
    <n v="276"/>
    <n v="2.68"/>
    <n v="3.03"/>
  </r>
  <r>
    <x v="1"/>
    <x v="0"/>
    <x v="2"/>
    <s v="Nestle'"/>
    <s v="|65/01/01|"/>
    <n v="7608"/>
    <n v="0.96"/>
    <n v="1.07"/>
  </r>
  <r>
    <x v="1"/>
    <x v="0"/>
    <x v="2"/>
    <s v="Nestle'"/>
    <s v="|65/01/02|"/>
    <n v="8592"/>
    <n v="0.78"/>
    <n v="0.98"/>
  </r>
  <r>
    <x v="1"/>
    <x v="0"/>
    <x v="2"/>
    <s v="Nestle'"/>
    <s v="|65/01/03|"/>
    <n v="5004"/>
    <n v="0.6"/>
    <n v="0.9"/>
  </r>
  <r>
    <x v="1"/>
    <x v="0"/>
    <x v="2"/>
    <s v="Nestle'"/>
    <s v="|65/01/04|"/>
    <n v="6120"/>
    <n v="0.49"/>
    <n v="1.04"/>
  </r>
  <r>
    <x v="1"/>
    <x v="0"/>
    <x v="2"/>
    <s v="Nestle'"/>
    <s v="|65/01/05|"/>
    <n v="9192"/>
    <n v="0.85"/>
    <n v="1"/>
  </r>
  <r>
    <x v="1"/>
    <x v="0"/>
    <x v="2"/>
    <s v="Nestle'"/>
    <s v="|65/01/06|"/>
    <n v="9288"/>
    <n v="0.91"/>
    <n v="0.95"/>
  </r>
  <r>
    <x v="1"/>
    <x v="0"/>
    <x v="2"/>
    <s v="Nestle'"/>
    <s v="|65/01/07|"/>
    <n v="7284"/>
    <n v="0.66"/>
    <n v="0.9"/>
  </r>
  <r>
    <x v="1"/>
    <x v="0"/>
    <x v="2"/>
    <s v="Nestle'"/>
    <s v="|65/01/08|"/>
    <n v="8364"/>
    <n v="1.0900000000000001"/>
    <n v="1.0900000000000001"/>
  </r>
  <r>
    <x v="1"/>
    <x v="0"/>
    <x v="2"/>
    <s v="Nestle'"/>
    <s v="|65/01/09|"/>
    <n v="8700"/>
    <n v="0.5"/>
    <n v="1.1599999999999999"/>
  </r>
  <r>
    <x v="1"/>
    <x v="0"/>
    <x v="2"/>
    <s v="Nestle'"/>
    <s v="|65/01/10|"/>
    <n v="6852"/>
    <n v="1.2"/>
    <n v="1.05"/>
  </r>
  <r>
    <x v="1"/>
    <x v="0"/>
    <x v="2"/>
    <s v="Nestle'"/>
    <s v="|65/01/11|"/>
    <n v="9336"/>
    <n v="1.19"/>
    <n v="1.02"/>
  </r>
  <r>
    <x v="1"/>
    <x v="0"/>
    <x v="3"/>
    <s v="Nestle'"/>
    <s v="|65/02/01|"/>
    <n v="132"/>
    <n v="1.05"/>
    <n v="1.27"/>
  </r>
  <r>
    <x v="1"/>
    <x v="0"/>
    <x v="5"/>
    <s v="Corny"/>
    <s v="|109/01/01|"/>
    <n v="792"/>
    <n v="1.17"/>
    <n v="1.67"/>
  </r>
  <r>
    <x v="1"/>
    <x v="0"/>
    <x v="5"/>
    <s v="Corny"/>
    <s v="|109/01/02|"/>
    <n v="696"/>
    <n v="1.28"/>
    <n v="1.81"/>
  </r>
  <r>
    <x v="1"/>
    <x v="0"/>
    <x v="5"/>
    <s v="Corny"/>
    <s v="|109/01/03|"/>
    <n v="660"/>
    <n v="1.28"/>
    <n v="1.82"/>
  </r>
  <r>
    <x v="1"/>
    <x v="0"/>
    <x v="5"/>
    <s v="Corny"/>
    <s v="|109/01/04|"/>
    <n v="1152"/>
    <n v="1.5"/>
    <n v="1.6"/>
  </r>
  <r>
    <x v="1"/>
    <x v="0"/>
    <x v="5"/>
    <s v="Corny"/>
    <s v="|109/01/05|"/>
    <n v="900"/>
    <n v="1.41"/>
    <n v="1.66"/>
  </r>
  <r>
    <x v="1"/>
    <x v="0"/>
    <x v="7"/>
    <s v="Grekomila"/>
    <s v="|85/01/01|"/>
    <n v="852"/>
    <n v="2.67"/>
    <n v="3.78"/>
  </r>
  <r>
    <x v="1"/>
    <x v="0"/>
    <x v="7"/>
    <s v="Grekomila"/>
    <s v="|85/01/02|"/>
    <n v="636"/>
    <n v="2.27"/>
    <n v="3.26"/>
  </r>
  <r>
    <x v="1"/>
    <x v="0"/>
    <x v="7"/>
    <s v="Grekomila"/>
    <s v="|85/01/03|"/>
    <n v="672"/>
    <n v="2.1800000000000002"/>
    <n v="3.56"/>
  </r>
  <r>
    <x v="1"/>
    <x v="0"/>
    <x v="7"/>
    <s v="Grekomila"/>
    <s v="|85/01/04|"/>
    <n v="756"/>
    <n v="2.27"/>
    <n v="3.42"/>
  </r>
  <r>
    <x v="1"/>
    <x v="0"/>
    <x v="7"/>
    <s v="Grekomila"/>
    <s v="|85/01/05|"/>
    <n v="912"/>
    <n v="2.94"/>
    <n v="3.53"/>
  </r>
  <r>
    <x v="1"/>
    <x v="0"/>
    <x v="7"/>
    <s v="Grekomila"/>
    <s v="|85/01/06|"/>
    <n v="1176"/>
    <n v="2.37"/>
    <n v="3.5"/>
  </r>
  <r>
    <x v="1"/>
    <x v="0"/>
    <x v="7"/>
    <s v="Grekomila"/>
    <s v="|85/01/07|"/>
    <n v="960"/>
    <n v="2.37"/>
    <n v="3.52"/>
  </r>
  <r>
    <x v="1"/>
    <x v="0"/>
    <x v="7"/>
    <s v="Grekomila"/>
    <s v="|85/01/08|"/>
    <n v="684"/>
    <n v="2.37"/>
    <n v="3.62"/>
  </r>
  <r>
    <x v="1"/>
    <x v="0"/>
    <x v="7"/>
    <s v="Grekomila"/>
    <s v="|85/01/09|"/>
    <n v="1140"/>
    <n v="2.0699999999999998"/>
    <n v="3.46"/>
  </r>
  <r>
    <x v="1"/>
    <x v="0"/>
    <x v="7"/>
    <s v="Grekomila"/>
    <s v="|85/01/10|"/>
    <n v="708"/>
    <n v="2.99"/>
    <n v="3.91"/>
  </r>
  <r>
    <x v="1"/>
    <x v="0"/>
    <x v="7"/>
    <s v="Grekomila"/>
    <s v="|85/01/11|"/>
    <n v="984"/>
    <n v="2.68"/>
    <n v="3.94"/>
  </r>
  <r>
    <x v="1"/>
    <x v="0"/>
    <x v="7"/>
    <s v="Grekomila"/>
    <s v="|85/01/12|"/>
    <n v="636"/>
    <n v="2.66"/>
    <n v="3.39"/>
  </r>
  <r>
    <x v="1"/>
    <x v="0"/>
    <x v="7"/>
    <s v="Grekomila"/>
    <s v="|85/01/13|"/>
    <n v="612"/>
    <n v="2.97"/>
    <n v="3.78"/>
  </r>
  <r>
    <x v="1"/>
    <x v="0"/>
    <x v="7"/>
    <s v="Grekomila"/>
    <s v="|85/01/14|"/>
    <n v="1164"/>
    <n v="3"/>
    <n v="3.44"/>
  </r>
  <r>
    <x v="1"/>
    <x v="0"/>
    <x v="7"/>
    <s v="Grekomila"/>
    <s v="|85/01/15|"/>
    <n v="768"/>
    <n v="2.1"/>
    <n v="3.44"/>
  </r>
  <r>
    <x v="1"/>
    <x v="0"/>
    <x v="7"/>
    <s v="Grekomila"/>
    <s v="|85/01/16|"/>
    <n v="948"/>
    <n v="2.8"/>
    <n v="3.57"/>
  </r>
  <r>
    <x v="1"/>
    <x v="0"/>
    <x v="7"/>
    <s v="Grekomila"/>
    <s v="|85/02/01|"/>
    <n v="1032"/>
    <n v="3"/>
    <n v="3.46"/>
  </r>
  <r>
    <x v="1"/>
    <x v="0"/>
    <x v="7"/>
    <s v="Grekomila"/>
    <s v="|85/02/02|"/>
    <n v="708"/>
    <n v="2.2599999999999998"/>
    <n v="3.23"/>
  </r>
  <r>
    <x v="1"/>
    <x v="0"/>
    <x v="7"/>
    <s v="Grekomila"/>
    <s v="|85/03/01|"/>
    <n v="1068"/>
    <n v="2.0699999999999998"/>
    <n v="3.8"/>
  </r>
  <r>
    <x v="1"/>
    <x v="0"/>
    <x v="7"/>
    <s v="Grekomila"/>
    <s v="|85/03/02|"/>
    <n v="612"/>
    <n v="2.2999999999999998"/>
    <n v="3.21"/>
  </r>
  <r>
    <x v="1"/>
    <x v="0"/>
    <x v="7"/>
    <s v="Grekomila"/>
    <s v="|85/03/03|"/>
    <n v="816"/>
    <n v="2.31"/>
    <n v="3.95"/>
  </r>
  <r>
    <x v="1"/>
    <x v="0"/>
    <x v="7"/>
    <s v="Grekomila"/>
    <s v="|85/03/04|"/>
    <n v="1032"/>
    <n v="2.4500000000000002"/>
    <n v="3.6"/>
  </r>
  <r>
    <x v="1"/>
    <x v="0"/>
    <x v="7"/>
    <s v="Grekomila"/>
    <s v="|85/03/05|"/>
    <n v="828"/>
    <n v="2.2999999999999998"/>
    <n v="3.53"/>
  </r>
  <r>
    <x v="1"/>
    <x v="0"/>
    <x v="7"/>
    <s v="Grekomila"/>
    <s v="|85/03/06|"/>
    <n v="984"/>
    <n v="2.71"/>
    <n v="3.45"/>
  </r>
  <r>
    <x v="1"/>
    <x v="0"/>
    <x v="7"/>
    <s v="Grekomila"/>
    <s v="|85/03/07|"/>
    <n v="684"/>
    <n v="2.25"/>
    <n v="3.89"/>
  </r>
  <r>
    <x v="1"/>
    <x v="0"/>
    <x v="7"/>
    <s v="Grekomila"/>
    <s v="|85/03/08|"/>
    <n v="624"/>
    <n v="2.08"/>
    <n v="3.77"/>
  </r>
  <r>
    <x v="1"/>
    <x v="0"/>
    <x v="7"/>
    <s v="Grekomila"/>
    <s v="|85/03/09|"/>
    <n v="828"/>
    <n v="2.71"/>
    <n v="3.28"/>
  </r>
  <r>
    <x v="1"/>
    <x v="0"/>
    <x v="7"/>
    <s v="Grekomila"/>
    <s v="|85/03/10|"/>
    <n v="972"/>
    <n v="2.79"/>
    <n v="3.9"/>
  </r>
  <r>
    <x v="1"/>
    <x v="0"/>
    <x v="7"/>
    <s v="Grekomila"/>
    <s v="|85/03/11|"/>
    <n v="708"/>
    <n v="2.84"/>
    <n v="3.27"/>
  </r>
  <r>
    <x v="1"/>
    <x v="0"/>
    <x v="7"/>
    <s v="Grekomila"/>
    <s v="|85/03/12|"/>
    <n v="1164"/>
    <n v="2.08"/>
    <n v="3.3"/>
  </r>
  <r>
    <x v="1"/>
    <x v="0"/>
    <x v="7"/>
    <s v="Grekomila"/>
    <s v="|85/03/13|"/>
    <n v="720"/>
    <n v="2.62"/>
    <n v="3.94"/>
  </r>
  <r>
    <x v="1"/>
    <x v="0"/>
    <x v="7"/>
    <s v="Grekomila"/>
    <s v="|85/03/14|"/>
    <n v="1092"/>
    <n v="2.81"/>
    <n v="3.42"/>
  </r>
  <r>
    <x v="1"/>
    <x v="0"/>
    <x v="7"/>
    <s v="Grekomila"/>
    <s v="|85/03/15|"/>
    <n v="648"/>
    <n v="2.59"/>
    <n v="3.67"/>
  </r>
  <r>
    <x v="1"/>
    <x v="0"/>
    <x v="7"/>
    <s v="Grekomila"/>
    <s v="|85/04/01|"/>
    <n v="960"/>
    <n v="2.08"/>
    <n v="3.65"/>
  </r>
  <r>
    <x v="1"/>
    <x v="0"/>
    <x v="7"/>
    <s v="Grekomila"/>
    <s v="|85/04/02|"/>
    <n v="1116"/>
    <n v="2.14"/>
    <n v="3.34"/>
  </r>
  <r>
    <x v="1"/>
    <x v="0"/>
    <x v="7"/>
    <s v="Grekomila"/>
    <s v="|85/04/03|"/>
    <n v="1116"/>
    <n v="2.76"/>
    <n v="3.51"/>
  </r>
  <r>
    <x v="1"/>
    <x v="0"/>
    <x v="7"/>
    <s v="Grekomila"/>
    <s v="|85/04/04|"/>
    <n v="888"/>
    <n v="2.88"/>
    <n v="3.23"/>
  </r>
  <r>
    <x v="1"/>
    <x v="0"/>
    <x v="7"/>
    <s v="Grekomila"/>
    <s v="|85/04/05|"/>
    <n v="924"/>
    <n v="2.92"/>
    <n v="3.4"/>
  </r>
  <r>
    <x v="1"/>
    <x v="0"/>
    <x v="7"/>
    <s v="Grekomila"/>
    <s v="|85/04/06|"/>
    <n v="972"/>
    <n v="2.57"/>
    <n v="3.5"/>
  </r>
  <r>
    <x v="1"/>
    <x v="0"/>
    <x v="7"/>
    <s v="Grekomila"/>
    <s v="|85/04/07|"/>
    <n v="624"/>
    <n v="2.91"/>
    <n v="3.51"/>
  </r>
  <r>
    <x v="1"/>
    <x v="0"/>
    <x v="7"/>
    <s v="Grekomila"/>
    <s v="|85/04/08|"/>
    <n v="924"/>
    <n v="2.36"/>
    <n v="3.42"/>
  </r>
  <r>
    <x v="1"/>
    <x v="0"/>
    <x v="7"/>
    <s v="Grekomila"/>
    <s v="|85/04/09|"/>
    <n v="876"/>
    <n v="2.69"/>
    <n v="3.95"/>
  </r>
  <r>
    <x v="1"/>
    <x v="0"/>
    <x v="7"/>
    <s v="Grekomila"/>
    <s v="|85/04/10|"/>
    <n v="744"/>
    <n v="2.33"/>
    <n v="3.91"/>
  </r>
  <r>
    <x v="1"/>
    <x v="0"/>
    <x v="7"/>
    <s v="Grekomila"/>
    <s v="|85/04/11|"/>
    <n v="744"/>
    <n v="2.14"/>
    <n v="3.87"/>
  </r>
  <r>
    <x v="1"/>
    <x v="0"/>
    <x v="7"/>
    <s v="Grekomila"/>
    <s v="|85/04/12|"/>
    <n v="852"/>
    <n v="2.73"/>
    <n v="3.78"/>
  </r>
  <r>
    <x v="1"/>
    <x v="0"/>
    <x v="7"/>
    <s v="Grekomila"/>
    <s v="|85/04/13|"/>
    <n v="1092"/>
    <n v="2.35"/>
    <n v="3.67"/>
  </r>
  <r>
    <x v="1"/>
    <x v="0"/>
    <x v="7"/>
    <s v="Grekomila"/>
    <s v="|85/04/14|"/>
    <n v="1068"/>
    <n v="2.58"/>
    <n v="3.93"/>
  </r>
  <r>
    <x v="1"/>
    <x v="0"/>
    <x v="7"/>
    <s v="Grekomila"/>
    <s v="|85/04/15|"/>
    <n v="876"/>
    <n v="2.54"/>
    <n v="3.78"/>
  </r>
  <r>
    <x v="1"/>
    <x v="0"/>
    <x v="7"/>
    <s v="Grekomila"/>
    <s v="|85/04/16|"/>
    <n v="780"/>
    <n v="2.58"/>
    <n v="3.62"/>
  </r>
  <r>
    <x v="1"/>
    <x v="0"/>
    <x v="7"/>
    <s v="Grekomila"/>
    <s v="|85/04/17|"/>
    <n v="900"/>
    <n v="2.8"/>
    <n v="3.51"/>
  </r>
  <r>
    <x v="1"/>
    <x v="0"/>
    <x v="7"/>
    <s v="Grekomila"/>
    <s v="|85/04/18|"/>
    <n v="852"/>
    <n v="2.68"/>
    <n v="3.55"/>
  </r>
  <r>
    <x v="1"/>
    <x v="0"/>
    <x v="7"/>
    <s v="Grekomila"/>
    <s v="|85/05/01|"/>
    <n v="732"/>
    <n v="2.65"/>
    <n v="3.93"/>
  </r>
  <r>
    <x v="1"/>
    <x v="0"/>
    <x v="7"/>
    <s v="Grekomila"/>
    <s v="|85/05/02|"/>
    <n v="1200"/>
    <n v="2.5"/>
    <n v="3.5"/>
  </r>
  <r>
    <x v="1"/>
    <x v="0"/>
    <x v="7"/>
    <s v="Grekomila"/>
    <s v="|85/05/03|"/>
    <n v="852"/>
    <n v="2.99"/>
    <n v="3.71"/>
  </r>
  <r>
    <x v="1"/>
    <x v="0"/>
    <x v="7"/>
    <s v="Grekomila"/>
    <s v="|85/05/04|"/>
    <n v="1128"/>
    <n v="2.88"/>
    <n v="3.66"/>
  </r>
  <r>
    <x v="1"/>
    <x v="0"/>
    <x v="7"/>
    <s v="Grekomila"/>
    <s v="|85/06/01|"/>
    <n v="900"/>
    <n v="2.66"/>
    <n v="3.4"/>
  </r>
  <r>
    <x v="1"/>
    <x v="0"/>
    <x v="7"/>
    <s v="Grekomila"/>
    <s v="|85/06/02|"/>
    <n v="744"/>
    <n v="2.95"/>
    <n v="3.45"/>
  </r>
  <r>
    <x v="1"/>
    <x v="0"/>
    <x v="7"/>
    <s v="Grekomila"/>
    <s v="|85/06/03|"/>
    <n v="1044"/>
    <n v="2.58"/>
    <n v="3.53"/>
  </r>
  <r>
    <x v="1"/>
    <x v="0"/>
    <x v="7"/>
    <s v="Grekomila"/>
    <s v="|85/06/04|"/>
    <n v="756"/>
    <n v="2.77"/>
    <n v="3.48"/>
  </r>
  <r>
    <x v="1"/>
    <x v="0"/>
    <x v="7"/>
    <s v="Grekomila"/>
    <s v="|85/06/05|"/>
    <n v="1092"/>
    <n v="2.37"/>
    <n v="3.88"/>
  </r>
  <r>
    <x v="1"/>
    <x v="0"/>
    <x v="7"/>
    <s v="Grekomila"/>
    <s v="|85/06/06|"/>
    <n v="1032"/>
    <n v="2.39"/>
    <n v="3.38"/>
  </r>
  <r>
    <x v="1"/>
    <x v="0"/>
    <x v="7"/>
    <s v="Grekomila"/>
    <s v="|85/06/07|"/>
    <n v="792"/>
    <n v="2.52"/>
    <n v="3.52"/>
  </r>
  <r>
    <x v="1"/>
    <x v="0"/>
    <x v="7"/>
    <s v="Grekomila"/>
    <s v="|85/07/01|"/>
    <n v="744"/>
    <n v="2.61"/>
    <n v="3.27"/>
  </r>
  <r>
    <x v="1"/>
    <x v="0"/>
    <x v="9"/>
    <s v="Cif"/>
    <s v="|111/00/00|"/>
    <n v="732"/>
    <n v="1.44"/>
    <n v="3.12"/>
  </r>
  <r>
    <x v="1"/>
    <x v="0"/>
    <x v="9"/>
    <s v="Cif"/>
    <s v="|111/00/01|"/>
    <n v="612"/>
    <n v="2.21"/>
    <n v="2.06"/>
  </r>
  <r>
    <x v="1"/>
    <x v="0"/>
    <x v="9"/>
    <s v="Cif"/>
    <s v="|111/00/02|"/>
    <n v="1116"/>
    <n v="1.98"/>
    <n v="2.27"/>
  </r>
  <r>
    <x v="1"/>
    <x v="0"/>
    <x v="9"/>
    <s v="Cif"/>
    <s v="|111/00/03|"/>
    <n v="1176"/>
    <n v="2.46"/>
    <n v="2.29"/>
  </r>
  <r>
    <x v="1"/>
    <x v="0"/>
    <x v="6"/>
    <s v="Mars"/>
    <s v="|66/01/01|"/>
    <n v="2520"/>
    <n v="3"/>
    <n v="3.89"/>
  </r>
  <r>
    <x v="1"/>
    <x v="0"/>
    <x v="6"/>
    <s v="Mars"/>
    <s v="|66/01/02|"/>
    <n v="1800"/>
    <n v="2.4300000000000002"/>
    <n v="3.88"/>
  </r>
  <r>
    <x v="1"/>
    <x v="0"/>
    <x v="6"/>
    <s v="Mars"/>
    <s v="|66/01/03|"/>
    <n v="2484"/>
    <n v="2.94"/>
    <n v="3.39"/>
  </r>
  <r>
    <x v="1"/>
    <x v="0"/>
    <x v="6"/>
    <s v="Mars"/>
    <s v="|66/01/04|"/>
    <n v="1692"/>
    <n v="2.71"/>
    <n v="3.78"/>
  </r>
  <r>
    <x v="1"/>
    <x v="0"/>
    <x v="6"/>
    <s v="Mars"/>
    <s v="|66/01/05|"/>
    <n v="2016"/>
    <n v="2.94"/>
    <n v="3.98"/>
  </r>
  <r>
    <x v="1"/>
    <x v="0"/>
    <x v="6"/>
    <s v="Mars"/>
    <s v="|66/01/06|"/>
    <n v="2580"/>
    <n v="2.76"/>
    <n v="3.54"/>
  </r>
  <r>
    <x v="1"/>
    <x v="0"/>
    <x v="6"/>
    <s v="Mars"/>
    <s v="|66/02/01|"/>
    <n v="1380"/>
    <n v="2.83"/>
    <n v="3.62"/>
  </r>
  <r>
    <x v="1"/>
    <x v="0"/>
    <x v="6"/>
    <s v="Mars"/>
    <s v="|66/02/02|"/>
    <n v="2520"/>
    <n v="2.4500000000000002"/>
    <n v="3.57"/>
  </r>
  <r>
    <x v="1"/>
    <x v="0"/>
    <x v="5"/>
    <s v="Ulker"/>
    <s v="|96/00/01|"/>
    <n v="1044"/>
    <n v="1.25"/>
    <n v="1.69"/>
  </r>
  <r>
    <x v="1"/>
    <x v="0"/>
    <x v="5"/>
    <s v="Ulker"/>
    <s v="|96/00/02|"/>
    <n v="1128"/>
    <n v="1.1499999999999999"/>
    <n v="1.88"/>
  </r>
  <r>
    <x v="1"/>
    <x v="0"/>
    <x v="5"/>
    <s v="Ulker"/>
    <s v="|96/00/03|"/>
    <n v="1032"/>
    <n v="1.37"/>
    <n v="1.9"/>
  </r>
  <r>
    <x v="1"/>
    <x v="0"/>
    <x v="5"/>
    <s v="Ulker"/>
    <s v="|96/00/04|"/>
    <n v="588"/>
    <n v="1.1100000000000001"/>
    <n v="1.79"/>
  </r>
  <r>
    <x v="1"/>
    <x v="0"/>
    <x v="5"/>
    <s v="Ulker"/>
    <s v="|96/00/05|"/>
    <n v="1320"/>
    <n v="1.28"/>
    <n v="1.62"/>
  </r>
  <r>
    <x v="1"/>
    <x v="0"/>
    <x v="5"/>
    <s v="Ulker"/>
    <s v="|96/00/06|"/>
    <n v="1068"/>
    <n v="1.35"/>
    <n v="1.62"/>
  </r>
  <r>
    <x v="1"/>
    <x v="0"/>
    <x v="5"/>
    <s v="Ulker"/>
    <s v="|96/00/07|"/>
    <n v="780"/>
    <n v="1.47"/>
    <n v="1.6"/>
  </r>
  <r>
    <x v="1"/>
    <x v="0"/>
    <x v="5"/>
    <s v="Ulker"/>
    <s v="|96/00/08|"/>
    <n v="1044"/>
    <n v="1.3"/>
    <n v="1.62"/>
  </r>
  <r>
    <x v="1"/>
    <x v="0"/>
    <x v="5"/>
    <s v="Ulker"/>
    <s v="|96/00/09|"/>
    <n v="1236"/>
    <n v="1.24"/>
    <n v="1.77"/>
  </r>
  <r>
    <x v="1"/>
    <x v="0"/>
    <x v="9"/>
    <s v="WC Net"/>
    <s v="|52/01/01|"/>
    <n v="408"/>
    <n v="2.06"/>
    <n v="3.2"/>
  </r>
  <r>
    <x v="1"/>
    <x v="0"/>
    <x v="9"/>
    <s v="WC Net"/>
    <s v="|52/01/02|"/>
    <n v="684"/>
    <n v="1.46"/>
    <n v="3.13"/>
  </r>
  <r>
    <x v="1"/>
    <x v="0"/>
    <x v="9"/>
    <s v="WC Net"/>
    <s v="|52/01/03|"/>
    <n v="792"/>
    <n v="1.64"/>
    <n v="2.29"/>
  </r>
  <r>
    <x v="1"/>
    <x v="0"/>
    <x v="9"/>
    <s v="WC Net"/>
    <s v="|52/01/03a|"/>
    <n v="372"/>
    <n v="1.58"/>
    <n v="3.41"/>
  </r>
  <r>
    <x v="1"/>
    <x v="0"/>
    <x v="9"/>
    <s v="WC Net"/>
    <s v="|52/01/03b|"/>
    <n v="1188"/>
    <n v="2.14"/>
    <n v="2.58"/>
  </r>
  <r>
    <x v="1"/>
    <x v="0"/>
    <x v="9"/>
    <s v="WC Net"/>
    <s v="|52/01/03c|"/>
    <n v="600"/>
    <n v="1.32"/>
    <n v="2.57"/>
  </r>
  <r>
    <x v="1"/>
    <x v="0"/>
    <x v="9"/>
    <s v="WC Net"/>
    <s v="|52/01/03e|"/>
    <n v="480"/>
    <n v="1.83"/>
    <n v="3.12"/>
  </r>
  <r>
    <x v="1"/>
    <x v="0"/>
    <x v="9"/>
    <s v="WC Net"/>
    <s v="|52/01/03f|"/>
    <n v="516"/>
    <n v="1.34"/>
    <n v="2.9"/>
  </r>
  <r>
    <x v="1"/>
    <x v="0"/>
    <x v="9"/>
    <s v="WC Net"/>
    <s v="|52/01/03g|"/>
    <n v="444"/>
    <n v="1.54"/>
    <n v="2.2400000000000002"/>
  </r>
  <r>
    <x v="1"/>
    <x v="0"/>
    <x v="9"/>
    <s v="WC Net"/>
    <s v="|52/01/03h|"/>
    <n v="960"/>
    <n v="1.53"/>
    <n v="2.76"/>
  </r>
  <r>
    <x v="1"/>
    <x v="0"/>
    <x v="9"/>
    <s v="WC Net"/>
    <s v="|52/01/03i|"/>
    <n v="696"/>
    <n v="1.68"/>
    <n v="2.19"/>
  </r>
  <r>
    <x v="1"/>
    <x v="0"/>
    <x v="9"/>
    <s v="WC Net"/>
    <s v="|52/01/03j|"/>
    <n v="792"/>
    <n v="2.16"/>
    <n v="2.81"/>
  </r>
  <r>
    <x v="1"/>
    <x v="0"/>
    <x v="9"/>
    <s v="WC Net"/>
    <s v="|52/01/03m|"/>
    <n v="1152"/>
    <n v="2.44"/>
    <n v="2.61"/>
  </r>
  <r>
    <x v="1"/>
    <x v="0"/>
    <x v="9"/>
    <s v="WC Net"/>
    <s v="|52/01/03n|"/>
    <n v="744"/>
    <n v="2.4300000000000002"/>
    <n v="2.68"/>
  </r>
  <r>
    <x v="1"/>
    <x v="0"/>
    <x v="9"/>
    <s v="WC Net"/>
    <s v="|52/01/03v|"/>
    <n v="756"/>
    <n v="2.38"/>
    <n v="3.16"/>
  </r>
  <r>
    <x v="1"/>
    <x v="0"/>
    <x v="9"/>
    <s v="WC Net"/>
    <s v="|52/01/10|"/>
    <n v="456"/>
    <n v="2.44"/>
    <n v="3.03"/>
  </r>
  <r>
    <x v="1"/>
    <x v="0"/>
    <x v="9"/>
    <s v="WC Net"/>
    <s v="|52/01/11|"/>
    <n v="384"/>
    <n v="1.92"/>
    <n v="2.81"/>
  </r>
  <r>
    <x v="1"/>
    <x v="0"/>
    <x v="5"/>
    <s v="Mondelez"/>
    <s v="|123/01/01|"/>
    <n v="936"/>
    <n v="1.27"/>
    <n v="1.68"/>
  </r>
  <r>
    <x v="1"/>
    <x v="0"/>
    <x v="5"/>
    <s v="Mondelez"/>
    <s v="|123/01/02|"/>
    <n v="996"/>
    <n v="1.1399999999999999"/>
    <n v="1.82"/>
  </r>
  <r>
    <x v="1"/>
    <x v="0"/>
    <x v="5"/>
    <s v="Mondelez"/>
    <s v="|123/01/03|"/>
    <n v="888"/>
    <n v="1.1599999999999999"/>
    <n v="1.67"/>
  </r>
  <r>
    <x v="1"/>
    <x v="0"/>
    <x v="5"/>
    <s v="Mondelez"/>
    <s v="|123/01/05|"/>
    <n v="1140"/>
    <n v="1.34"/>
    <n v="1.69"/>
  </r>
  <r>
    <x v="1"/>
    <x v="0"/>
    <x v="5"/>
    <s v="Mondelez"/>
    <s v="|123/01/06|"/>
    <n v="768"/>
    <n v="1.49"/>
    <n v="1.9"/>
  </r>
  <r>
    <x v="1"/>
    <x v="0"/>
    <x v="4"/>
    <s v="Sephora"/>
    <s v="|01/01/01|"/>
    <n v="396"/>
    <n v="4.43"/>
    <n v="5.36"/>
  </r>
  <r>
    <x v="1"/>
    <x v="0"/>
    <x v="4"/>
    <s v="Sephora"/>
    <s v="|01/01/02|"/>
    <n v="264"/>
    <n v="4.34"/>
    <n v="5.16"/>
  </r>
  <r>
    <x v="1"/>
    <x v="0"/>
    <x v="4"/>
    <s v="Sephora"/>
    <s v="|01/01/04|"/>
    <n v="432"/>
    <n v="4.22"/>
    <n v="5.16"/>
  </r>
  <r>
    <x v="1"/>
    <x v="0"/>
    <x v="4"/>
    <s v="Sephora"/>
    <s v="|01/01/05|"/>
    <n v="444"/>
    <n v="4.87"/>
    <n v="5.01"/>
  </r>
  <r>
    <x v="1"/>
    <x v="0"/>
    <x v="4"/>
    <s v="Sephora"/>
    <s v="|01/01/06|"/>
    <n v="516"/>
    <n v="4.01"/>
    <n v="5.16"/>
  </r>
  <r>
    <x v="1"/>
    <x v="0"/>
    <x v="4"/>
    <s v="Sephora"/>
    <s v="|01/01/08|"/>
    <n v="252"/>
    <n v="4.28"/>
    <n v="5.09"/>
  </r>
  <r>
    <x v="1"/>
    <x v="0"/>
    <x v="4"/>
    <s v="Sephora"/>
    <s v="|01/01/10|"/>
    <n v="456"/>
    <n v="4.3499999999999996"/>
    <n v="5.29"/>
  </r>
  <r>
    <x v="1"/>
    <x v="0"/>
    <x v="4"/>
    <s v="Sephora"/>
    <s v="|01/01/11|"/>
    <n v="432"/>
    <n v="4.12"/>
    <n v="5.3"/>
  </r>
  <r>
    <x v="1"/>
    <x v="0"/>
    <x v="4"/>
    <s v="Sephora"/>
    <s v="|01/01/12|"/>
    <n v="540"/>
    <n v="4.45"/>
    <n v="5.24"/>
  </r>
  <r>
    <x v="1"/>
    <x v="0"/>
    <x v="4"/>
    <s v="Sephora"/>
    <s v="|01/01/13|"/>
    <n v="396"/>
    <n v="4.58"/>
    <n v="5.25"/>
  </r>
  <r>
    <x v="1"/>
    <x v="0"/>
    <x v="4"/>
    <s v="Sephora"/>
    <s v="|01/01/15|"/>
    <n v="384"/>
    <n v="4.37"/>
    <n v="5.09"/>
  </r>
  <r>
    <x v="1"/>
    <x v="0"/>
    <x v="4"/>
    <s v="Sephora"/>
    <s v="|01/01/17|"/>
    <n v="600"/>
    <n v="4.3600000000000003"/>
    <n v="5.32"/>
  </r>
  <r>
    <x v="1"/>
    <x v="0"/>
    <x v="4"/>
    <s v="Sephora"/>
    <s v="|01/01/18|"/>
    <n v="648"/>
    <n v="4.97"/>
    <n v="5.39"/>
  </r>
  <r>
    <x v="1"/>
    <x v="0"/>
    <x v="4"/>
    <s v="Sephora"/>
    <s v="|01/01/19|"/>
    <n v="492"/>
    <n v="4.59"/>
    <n v="5.05"/>
  </r>
  <r>
    <x v="1"/>
    <x v="0"/>
    <x v="4"/>
    <s v="Sephora"/>
    <s v="|01/01/20|"/>
    <n v="612"/>
    <n v="4.3099999999999996"/>
    <n v="5.09"/>
  </r>
  <r>
    <x v="1"/>
    <x v="0"/>
    <x v="4"/>
    <s v="Sephora"/>
    <s v="|01/01/21|"/>
    <n v="576"/>
    <n v="4.09"/>
    <n v="5.15"/>
  </r>
  <r>
    <x v="1"/>
    <x v="0"/>
    <x v="4"/>
    <s v="Sephora"/>
    <s v="|01/01/23|"/>
    <n v="432"/>
    <n v="4.79"/>
    <n v="5.25"/>
  </r>
  <r>
    <x v="1"/>
    <x v="0"/>
    <x v="4"/>
    <s v="Sephora"/>
    <s v="|01/01/24|"/>
    <n v="528"/>
    <n v="4.3"/>
    <n v="5.12"/>
  </r>
  <r>
    <x v="1"/>
    <x v="0"/>
    <x v="4"/>
    <s v="Sephora"/>
    <s v="|01/01/25|"/>
    <n v="348"/>
    <n v="4.63"/>
    <n v="5.21"/>
  </r>
  <r>
    <x v="1"/>
    <x v="0"/>
    <x v="4"/>
    <s v="Sephora"/>
    <s v="|01/01/26|"/>
    <n v="396"/>
    <n v="4.04"/>
    <n v="5.15"/>
  </r>
  <r>
    <x v="1"/>
    <x v="0"/>
    <x v="4"/>
    <s v="Sephora"/>
    <s v="|01/01/30|"/>
    <n v="432"/>
    <n v="4.9800000000000004"/>
    <n v="5.36"/>
  </r>
  <r>
    <x v="1"/>
    <x v="0"/>
    <x v="4"/>
    <s v="Sephora"/>
    <s v="|01/01/31|"/>
    <n v="432"/>
    <n v="4.3"/>
    <n v="5.3"/>
  </r>
  <r>
    <x v="1"/>
    <x v="0"/>
    <x v="4"/>
    <s v="Sephora"/>
    <s v="|01/01/32|"/>
    <n v="372"/>
    <n v="4.8899999999999997"/>
    <n v="5.23"/>
  </r>
  <r>
    <x v="1"/>
    <x v="0"/>
    <x v="4"/>
    <s v="Sephora"/>
    <s v="|01/01/33|"/>
    <n v="528"/>
    <n v="4.0599999999999996"/>
    <n v="5.37"/>
  </r>
  <r>
    <x v="1"/>
    <x v="0"/>
    <x v="4"/>
    <s v="Sephora"/>
    <s v="|01/01/34|"/>
    <n v="372"/>
    <n v="4.66"/>
    <n v="5.31"/>
  </r>
  <r>
    <x v="1"/>
    <x v="0"/>
    <x v="4"/>
    <s v="Sephora"/>
    <s v="|01/01/35|"/>
    <n v="504"/>
    <n v="4.8099999999999996"/>
    <n v="5.36"/>
  </r>
  <r>
    <x v="1"/>
    <x v="0"/>
    <x v="4"/>
    <s v="Sephora"/>
    <s v="|01/01/36|"/>
    <n v="420"/>
    <n v="4.87"/>
    <n v="5.08"/>
  </r>
  <r>
    <x v="1"/>
    <x v="0"/>
    <x v="4"/>
    <s v="Sephora"/>
    <s v="|01/01/37|"/>
    <n v="540"/>
    <n v="4.6399999999999997"/>
    <n v="5.39"/>
  </r>
  <r>
    <x v="1"/>
    <x v="0"/>
    <x v="4"/>
    <s v="Sephora"/>
    <s v="|01/01/38|"/>
    <n v="636"/>
    <n v="4.0199999999999996"/>
    <n v="5.32"/>
  </r>
  <r>
    <x v="1"/>
    <x v="0"/>
    <x v="4"/>
    <s v="Sephora"/>
    <s v="|01/01/39|"/>
    <n v="264"/>
    <n v="4.82"/>
    <n v="5.0599999999999996"/>
  </r>
  <r>
    <x v="1"/>
    <x v="0"/>
    <x v="4"/>
    <s v="Sephora"/>
    <s v="|01/01/40|"/>
    <n v="600"/>
    <n v="4"/>
    <n v="5.27"/>
  </r>
  <r>
    <x v="1"/>
    <x v="0"/>
    <x v="4"/>
    <s v="Sephora"/>
    <s v="|01/01/41|"/>
    <n v="444"/>
    <n v="4.54"/>
    <n v="5.16"/>
  </r>
  <r>
    <x v="1"/>
    <x v="0"/>
    <x v="4"/>
    <s v="Sephora"/>
    <s v="|01/01/42|"/>
    <n v="468"/>
    <n v="4.99"/>
    <n v="5.3"/>
  </r>
  <r>
    <x v="1"/>
    <x v="0"/>
    <x v="2"/>
    <s v="Jacobs"/>
    <s v="|11/01/01|"/>
    <n v="7560"/>
    <n v="0.91"/>
    <n v="1.19"/>
  </r>
  <r>
    <x v="1"/>
    <x v="0"/>
    <x v="2"/>
    <s v="Jacobs"/>
    <s v="|11/02/01|"/>
    <n v="7236"/>
    <n v="0.52"/>
    <n v="1.2"/>
  </r>
  <r>
    <x v="1"/>
    <x v="0"/>
    <x v="5"/>
    <s v="Sapori di Siena"/>
    <s v="|76/01/01|"/>
    <n v="996"/>
    <n v="1.24"/>
    <n v="1.61"/>
  </r>
  <r>
    <x v="1"/>
    <x v="0"/>
    <x v="5"/>
    <s v="Sapori di Siena"/>
    <s v="|76/01/02|"/>
    <n v="972"/>
    <n v="1.48"/>
    <n v="1.74"/>
  </r>
  <r>
    <x v="1"/>
    <x v="0"/>
    <x v="5"/>
    <s v="Sapori di Siena"/>
    <s v="|76/01/03|"/>
    <n v="792"/>
    <n v="1.46"/>
    <n v="1.6"/>
  </r>
  <r>
    <x v="1"/>
    <x v="0"/>
    <x v="5"/>
    <s v="Sapori di Siena"/>
    <s v="|76/01/04|"/>
    <n v="636"/>
    <n v="1.47"/>
    <n v="1.75"/>
  </r>
  <r>
    <x v="1"/>
    <x v="0"/>
    <x v="5"/>
    <s v="Sapori di Siena"/>
    <s v="|76/01/05a|"/>
    <n v="1092"/>
    <n v="1.23"/>
    <n v="1.67"/>
  </r>
  <r>
    <x v="1"/>
    <x v="0"/>
    <x v="5"/>
    <s v="Sapori di Siena"/>
    <s v="|76/01/06a|"/>
    <n v="624"/>
    <n v="1.47"/>
    <n v="1.62"/>
  </r>
  <r>
    <x v="1"/>
    <x v="0"/>
    <x v="3"/>
    <s v="TIP"/>
    <s v="|26/01/04|"/>
    <n v="168"/>
    <n v="1.04"/>
    <n v="1.38"/>
  </r>
  <r>
    <x v="1"/>
    <x v="2"/>
    <x v="15"/>
    <s v="Monzuro"/>
    <s v="|102/01/01|"/>
    <n v="1668"/>
    <n v="0.6"/>
    <n v="1.07"/>
  </r>
  <r>
    <x v="1"/>
    <x v="2"/>
    <x v="15"/>
    <s v="Monzuro"/>
    <s v="|102/01/02|"/>
    <n v="1500"/>
    <n v="0.71"/>
    <n v="1.17"/>
  </r>
  <r>
    <x v="1"/>
    <x v="2"/>
    <x v="15"/>
    <s v="Monzuro"/>
    <s v="|102/01/03|"/>
    <n v="1344"/>
    <n v="0.87"/>
    <n v="1.1599999999999999"/>
  </r>
  <r>
    <x v="1"/>
    <x v="2"/>
    <x v="15"/>
    <s v="Monzuro"/>
    <s v="|102/01/04|"/>
    <n v="1440"/>
    <n v="0.84"/>
    <n v="1.18"/>
  </r>
  <r>
    <x v="1"/>
    <x v="2"/>
    <x v="15"/>
    <s v="Monzuro"/>
    <s v="|102/01/05|"/>
    <n v="1416"/>
    <n v="0.79"/>
    <n v="0.97"/>
  </r>
  <r>
    <x v="1"/>
    <x v="2"/>
    <x v="15"/>
    <s v="Monzuro"/>
    <s v="|102/01/06|"/>
    <n v="1404"/>
    <n v="0.63"/>
    <n v="0.96"/>
  </r>
  <r>
    <x v="1"/>
    <x v="2"/>
    <x v="15"/>
    <s v="Monzuro"/>
    <s v="|102/01/07|"/>
    <n v="1536"/>
    <n v="0.66"/>
    <n v="1.01"/>
  </r>
  <r>
    <x v="1"/>
    <x v="2"/>
    <x v="15"/>
    <s v="Monzuro"/>
    <s v="|102/01/08|"/>
    <n v="1500"/>
    <n v="0.68"/>
    <n v="1.1599999999999999"/>
  </r>
  <r>
    <x v="2"/>
    <x v="0"/>
    <x v="1"/>
    <s v="San Benedetto"/>
    <s v="|13/12/38|"/>
    <n v="588"/>
    <n v="6.58"/>
    <n v="8.4533333333333331"/>
  </r>
  <r>
    <x v="2"/>
    <x v="0"/>
    <x v="1"/>
    <s v="San Benedetto"/>
    <s v="|13/13/98|"/>
    <n v="600"/>
    <n v="5.4733333333333336"/>
    <n v="7.8266666666666671"/>
  </r>
  <r>
    <x v="2"/>
    <x v="0"/>
    <x v="1"/>
    <s v="San Benedetto"/>
    <s v="|13/13/99|"/>
    <n v="528"/>
    <n v="5.32"/>
    <n v="7.6266666666666669"/>
  </r>
  <r>
    <x v="2"/>
    <x v="0"/>
    <x v="2"/>
    <s v="San Benedetto"/>
    <s v="|13/01/01|"/>
    <n v="6564"/>
    <n v="0.55000000000000004"/>
    <n v="1.05"/>
  </r>
  <r>
    <x v="2"/>
    <x v="0"/>
    <x v="2"/>
    <s v="San Benedetto"/>
    <s v="|13/01/01a|"/>
    <n v="8748"/>
    <n v="0.41"/>
    <n v="0.96"/>
  </r>
  <r>
    <x v="2"/>
    <x v="0"/>
    <x v="2"/>
    <s v="San Benedetto"/>
    <s v="|13/01/02|"/>
    <n v="7344"/>
    <n v="0.82"/>
    <n v="1.02"/>
  </r>
  <r>
    <x v="2"/>
    <x v="0"/>
    <x v="2"/>
    <s v="San Benedetto"/>
    <s v="|13/01/03|"/>
    <n v="7800"/>
    <n v="0.41"/>
    <n v="1.18"/>
  </r>
  <r>
    <x v="2"/>
    <x v="0"/>
    <x v="2"/>
    <s v="San Benedetto"/>
    <s v="|13/01/04|"/>
    <n v="8568"/>
    <n v="0.56999999999999995"/>
    <n v="1.17"/>
  </r>
  <r>
    <x v="2"/>
    <x v="0"/>
    <x v="2"/>
    <s v="San Benedetto"/>
    <s v="|13/01/05|"/>
    <n v="5292"/>
    <n v="0.92"/>
    <n v="1.2"/>
  </r>
  <r>
    <x v="2"/>
    <x v="0"/>
    <x v="2"/>
    <s v="San Benedetto"/>
    <s v="|13/01/06|"/>
    <n v="7272"/>
    <n v="1.18"/>
    <n v="0.93"/>
  </r>
  <r>
    <x v="2"/>
    <x v="0"/>
    <x v="2"/>
    <s v="San Benedetto"/>
    <s v="|13/01/07|"/>
    <n v="5760"/>
    <n v="0.42"/>
    <n v="0.99"/>
  </r>
  <r>
    <x v="2"/>
    <x v="0"/>
    <x v="2"/>
    <s v="San Benedetto"/>
    <s v="|13/01/30|"/>
    <n v="6840"/>
    <n v="0.92"/>
    <n v="1.07"/>
  </r>
  <r>
    <x v="2"/>
    <x v="0"/>
    <x v="2"/>
    <s v="San Benedetto"/>
    <s v="|13/11/01|"/>
    <n v="7944"/>
    <n v="0.84"/>
    <n v="0.91"/>
  </r>
  <r>
    <x v="2"/>
    <x v="0"/>
    <x v="2"/>
    <s v="San Benedetto"/>
    <s v="|13/11/01a|"/>
    <n v="6084"/>
    <n v="0.71"/>
    <n v="0.98"/>
  </r>
  <r>
    <x v="2"/>
    <x v="0"/>
    <x v="2"/>
    <s v="San Benedetto"/>
    <s v="|13/11/02|"/>
    <n v="6072"/>
    <n v="0.44"/>
    <n v="0.95"/>
  </r>
  <r>
    <x v="2"/>
    <x v="0"/>
    <x v="2"/>
    <s v="San Benedetto"/>
    <s v="|13/11/03|"/>
    <n v="9288"/>
    <n v="0.98"/>
    <n v="1.1599999999999999"/>
  </r>
  <r>
    <x v="2"/>
    <x v="0"/>
    <x v="2"/>
    <s v="San Benedetto"/>
    <s v="|13/11/04|"/>
    <n v="7044"/>
    <n v="0.6"/>
    <n v="1.1399999999999999"/>
  </r>
  <r>
    <x v="2"/>
    <x v="0"/>
    <x v="2"/>
    <s v="San Benedetto"/>
    <s v="|13/12/01|"/>
    <n v="5136"/>
    <n v="1.03"/>
    <n v="1.07"/>
  </r>
  <r>
    <x v="2"/>
    <x v="0"/>
    <x v="2"/>
    <s v="San Benedetto"/>
    <s v="|13/12/02|"/>
    <n v="5616"/>
    <n v="0.72"/>
    <n v="1.03"/>
  </r>
  <r>
    <x v="2"/>
    <x v="0"/>
    <x v="2"/>
    <s v="San Benedetto"/>
    <s v="|13/12/03|"/>
    <n v="7056"/>
    <n v="1.1200000000000001"/>
    <n v="1.06"/>
  </r>
  <r>
    <x v="2"/>
    <x v="0"/>
    <x v="2"/>
    <s v="San Benedetto"/>
    <s v="|13/12/04|"/>
    <n v="9204"/>
    <n v="0.77"/>
    <n v="0.96"/>
  </r>
  <r>
    <x v="2"/>
    <x v="0"/>
    <x v="2"/>
    <s v="San Benedetto"/>
    <s v="|13/12/05|"/>
    <n v="8604"/>
    <n v="0.73"/>
    <n v="1.19"/>
  </r>
  <r>
    <x v="2"/>
    <x v="0"/>
    <x v="2"/>
    <s v="San Benedetto"/>
    <s v="|13/12/06|"/>
    <n v="7836"/>
    <n v="0.51"/>
    <n v="1.1599999999999999"/>
  </r>
  <r>
    <x v="2"/>
    <x v="0"/>
    <x v="2"/>
    <s v="San Benedetto"/>
    <s v="|13/12/07|"/>
    <n v="9060"/>
    <n v="0.6"/>
    <n v="1.1399999999999999"/>
  </r>
  <r>
    <x v="2"/>
    <x v="0"/>
    <x v="2"/>
    <s v="San Benedetto"/>
    <s v="|13/12/08|"/>
    <n v="6708"/>
    <n v="1.18"/>
    <n v="0.94"/>
  </r>
  <r>
    <x v="2"/>
    <x v="0"/>
    <x v="2"/>
    <s v="San Benedetto"/>
    <s v="|13/12/09|"/>
    <n v="8028"/>
    <n v="0.41"/>
    <n v="1.01"/>
  </r>
  <r>
    <x v="2"/>
    <x v="0"/>
    <x v="2"/>
    <s v="San Benedetto"/>
    <s v="|13/12/10|"/>
    <n v="7056"/>
    <n v="0.73"/>
    <n v="1.1399999999999999"/>
  </r>
  <r>
    <x v="2"/>
    <x v="0"/>
    <x v="2"/>
    <s v="San Benedetto"/>
    <s v="|13/12/11|"/>
    <n v="4800"/>
    <n v="1.1100000000000001"/>
    <n v="0.97"/>
  </r>
  <r>
    <x v="2"/>
    <x v="0"/>
    <x v="2"/>
    <s v="San Benedetto"/>
    <s v="|13/12/12|"/>
    <n v="7380"/>
    <n v="1.1299999999999999"/>
    <n v="1.1499999999999999"/>
  </r>
  <r>
    <x v="2"/>
    <x v="0"/>
    <x v="2"/>
    <s v="San Benedetto"/>
    <s v="|13/12/13|"/>
    <n v="4908"/>
    <n v="1.01"/>
    <n v="1.18"/>
  </r>
  <r>
    <x v="2"/>
    <x v="0"/>
    <x v="2"/>
    <s v="San Benedetto"/>
    <s v="|13/12/14|"/>
    <n v="4896"/>
    <n v="0.7"/>
    <n v="1.06"/>
  </r>
  <r>
    <x v="2"/>
    <x v="0"/>
    <x v="2"/>
    <s v="San Benedetto"/>
    <s v="|13/12/15|"/>
    <n v="8556"/>
    <n v="0.62"/>
    <n v="0.97"/>
  </r>
  <r>
    <x v="2"/>
    <x v="0"/>
    <x v="2"/>
    <s v="San Benedetto"/>
    <s v="|13/12/16|"/>
    <n v="6348"/>
    <n v="0.64"/>
    <n v="1.02"/>
  </r>
  <r>
    <x v="2"/>
    <x v="0"/>
    <x v="2"/>
    <s v="San Benedetto"/>
    <s v="|13/12/17|"/>
    <n v="4848"/>
    <n v="1.1399999999999999"/>
    <n v="1.19"/>
  </r>
  <r>
    <x v="2"/>
    <x v="0"/>
    <x v="2"/>
    <s v="San Benedetto"/>
    <s v="|13/12/18|"/>
    <n v="9336"/>
    <n v="0.65"/>
    <n v="0.98"/>
  </r>
  <r>
    <x v="2"/>
    <x v="0"/>
    <x v="2"/>
    <s v="San Benedetto"/>
    <s v="|13/12/19|"/>
    <n v="6468"/>
    <n v="0.83"/>
    <n v="1.1200000000000001"/>
  </r>
  <r>
    <x v="2"/>
    <x v="0"/>
    <x v="2"/>
    <s v="San Benedetto"/>
    <s v="|13/12/20|"/>
    <n v="5700"/>
    <n v="0.74"/>
    <n v="0.99"/>
  </r>
  <r>
    <x v="2"/>
    <x v="0"/>
    <x v="2"/>
    <s v="San Benedetto"/>
    <s v="|13/12/21|"/>
    <n v="7116"/>
    <n v="0.6"/>
    <n v="1.06"/>
  </r>
  <r>
    <x v="2"/>
    <x v="0"/>
    <x v="2"/>
    <s v="San Benedetto"/>
    <s v="|13/12/22|"/>
    <n v="5484"/>
    <n v="0.8"/>
    <n v="1.04"/>
  </r>
  <r>
    <x v="2"/>
    <x v="0"/>
    <x v="2"/>
    <s v="San Benedetto"/>
    <s v="|13/12/23|"/>
    <n v="8916"/>
    <n v="1.1399999999999999"/>
    <n v="1.06"/>
  </r>
  <r>
    <x v="2"/>
    <x v="0"/>
    <x v="2"/>
    <s v="San Benedetto"/>
    <s v="|13/12/24|"/>
    <n v="6216"/>
    <n v="0.51"/>
    <n v="1.17"/>
  </r>
  <r>
    <x v="2"/>
    <x v="0"/>
    <x v="2"/>
    <s v="San Benedetto"/>
    <s v="|13/12/25|"/>
    <n v="5580"/>
    <n v="0.62"/>
    <n v="1.02"/>
  </r>
  <r>
    <x v="2"/>
    <x v="0"/>
    <x v="2"/>
    <s v="San Benedetto"/>
    <s v="|13/12/26|"/>
    <n v="8088"/>
    <n v="0.88"/>
    <n v="1.1399999999999999"/>
  </r>
  <r>
    <x v="2"/>
    <x v="0"/>
    <x v="2"/>
    <s v="San Benedetto"/>
    <s v="|13/12/27|"/>
    <n v="7008"/>
    <n v="0.97"/>
    <n v="1.2"/>
  </r>
  <r>
    <x v="2"/>
    <x v="0"/>
    <x v="2"/>
    <s v="San Benedetto"/>
    <s v="|13/12/28|"/>
    <n v="8040"/>
    <n v="0.63"/>
    <n v="1.08"/>
  </r>
  <r>
    <x v="2"/>
    <x v="0"/>
    <x v="2"/>
    <s v="San Benedetto"/>
    <s v="|13/12/29|"/>
    <n v="8904"/>
    <n v="1.1399999999999999"/>
    <n v="1.01"/>
  </r>
  <r>
    <x v="2"/>
    <x v="0"/>
    <x v="2"/>
    <s v="San Benedetto"/>
    <s v="|13/12/30|"/>
    <n v="6420"/>
    <n v="0.86"/>
    <n v="1"/>
  </r>
  <r>
    <x v="2"/>
    <x v="0"/>
    <x v="2"/>
    <s v="San Benedetto"/>
    <s v="|13/12/31|"/>
    <n v="5568"/>
    <n v="0.89"/>
    <n v="1"/>
  </r>
  <r>
    <x v="2"/>
    <x v="0"/>
    <x v="2"/>
    <s v="San Benedetto"/>
    <s v="|13/12/32|"/>
    <n v="6240"/>
    <n v="0.46"/>
    <n v="1.01"/>
  </r>
  <r>
    <x v="2"/>
    <x v="0"/>
    <x v="2"/>
    <s v="San Benedetto"/>
    <s v="|13/12/33|"/>
    <n v="8808"/>
    <n v="1.1599999999999999"/>
    <n v="0.99"/>
  </r>
  <r>
    <x v="2"/>
    <x v="0"/>
    <x v="2"/>
    <s v="San Benedetto"/>
    <s v="|13/12/34|"/>
    <n v="8100"/>
    <n v="1.1399999999999999"/>
    <n v="0.9"/>
  </r>
  <r>
    <x v="2"/>
    <x v="0"/>
    <x v="2"/>
    <s v="San Benedetto"/>
    <s v="|13/12/35|"/>
    <n v="5076"/>
    <n v="0.57999999999999996"/>
    <n v="1.05"/>
  </r>
  <r>
    <x v="2"/>
    <x v="0"/>
    <x v="2"/>
    <s v="San Benedetto"/>
    <s v="|13/12/36|"/>
    <n v="8244"/>
    <n v="1.19"/>
    <n v="0.98"/>
  </r>
  <r>
    <x v="2"/>
    <x v="0"/>
    <x v="2"/>
    <s v="San Benedetto"/>
    <s v="|13/12/37|"/>
    <n v="8616"/>
    <n v="0.87"/>
    <n v="1.02"/>
  </r>
  <r>
    <x v="2"/>
    <x v="0"/>
    <x v="2"/>
    <s v="San Benedetto"/>
    <s v="|13/12/39|"/>
    <n v="8244"/>
    <n v="0.62"/>
    <n v="0.99"/>
  </r>
  <r>
    <x v="2"/>
    <x v="0"/>
    <x v="2"/>
    <s v="San Benedetto"/>
    <s v="|13/12/40|"/>
    <n v="9180"/>
    <n v="1.2"/>
    <n v="1.08"/>
  </r>
  <r>
    <x v="2"/>
    <x v="0"/>
    <x v="2"/>
    <s v="San Benedetto"/>
    <s v="|13/12/41|"/>
    <n v="8196"/>
    <n v="1.1299999999999999"/>
    <n v="0.93"/>
  </r>
  <r>
    <x v="2"/>
    <x v="0"/>
    <x v="2"/>
    <s v="San Benedetto"/>
    <s v="|13/12/42|"/>
    <n v="7980"/>
    <n v="0.59"/>
    <n v="0.98"/>
  </r>
  <r>
    <x v="2"/>
    <x v="0"/>
    <x v="2"/>
    <s v="San Benedetto"/>
    <s v="|13/12/43|"/>
    <n v="8988"/>
    <n v="0.55000000000000004"/>
    <n v="0.99"/>
  </r>
  <r>
    <x v="2"/>
    <x v="0"/>
    <x v="2"/>
    <s v="San Benedetto"/>
    <s v="|13/12/44|"/>
    <n v="7200"/>
    <n v="0.53"/>
    <n v="1.1499999999999999"/>
  </r>
  <r>
    <x v="2"/>
    <x v="0"/>
    <x v="2"/>
    <s v="San Benedetto"/>
    <s v="|13/12/45|"/>
    <n v="6816"/>
    <n v="0.91"/>
    <n v="1.04"/>
  </r>
  <r>
    <x v="2"/>
    <x v="0"/>
    <x v="2"/>
    <s v="San Benedetto"/>
    <s v="|13/12/46|"/>
    <n v="8724"/>
    <n v="0.52"/>
    <n v="1.1399999999999999"/>
  </r>
  <r>
    <x v="2"/>
    <x v="0"/>
    <x v="2"/>
    <s v="San Benedetto"/>
    <s v="|13/12/47|"/>
    <n v="8160"/>
    <n v="0.49"/>
    <n v="1.01"/>
  </r>
  <r>
    <x v="2"/>
    <x v="0"/>
    <x v="2"/>
    <s v="San Benedetto"/>
    <s v="|13/12/48|"/>
    <n v="7212"/>
    <n v="0.52"/>
    <n v="1.07"/>
  </r>
  <r>
    <x v="2"/>
    <x v="0"/>
    <x v="2"/>
    <s v="San Benedetto"/>
    <s v="|13/12/49|"/>
    <n v="5112"/>
    <n v="0.86"/>
    <n v="1.08"/>
  </r>
  <r>
    <x v="2"/>
    <x v="0"/>
    <x v="2"/>
    <s v="San Benedetto"/>
    <s v="|13/12/51|"/>
    <n v="7044"/>
    <n v="0.89"/>
    <n v="1.1100000000000001"/>
  </r>
  <r>
    <x v="2"/>
    <x v="0"/>
    <x v="2"/>
    <s v="San Benedetto"/>
    <s v="|13/12/52|"/>
    <n v="7872"/>
    <n v="0.69"/>
    <n v="1.0900000000000001"/>
  </r>
  <r>
    <x v="2"/>
    <x v="0"/>
    <x v="2"/>
    <s v="San Benedetto"/>
    <s v="|13/12/53|"/>
    <n v="7860"/>
    <n v="1.1100000000000001"/>
    <n v="1.05"/>
  </r>
  <r>
    <x v="2"/>
    <x v="0"/>
    <x v="2"/>
    <s v="San Benedetto"/>
    <s v="|13/12/54|"/>
    <n v="5088"/>
    <n v="0.9"/>
    <n v="0.96"/>
  </r>
  <r>
    <x v="2"/>
    <x v="0"/>
    <x v="2"/>
    <s v="San Benedetto"/>
    <s v="|13/12/55|"/>
    <n v="8028"/>
    <n v="0.82"/>
    <n v="1.02"/>
  </r>
  <r>
    <x v="2"/>
    <x v="0"/>
    <x v="2"/>
    <s v="San Benedetto"/>
    <s v="|13/12/56|"/>
    <n v="5544"/>
    <n v="0.62"/>
    <n v="0.99"/>
  </r>
  <r>
    <x v="2"/>
    <x v="0"/>
    <x v="2"/>
    <s v="San Benedetto"/>
    <s v="|13/12/57|"/>
    <n v="5220"/>
    <n v="1.1499999999999999"/>
    <n v="1"/>
  </r>
  <r>
    <x v="2"/>
    <x v="0"/>
    <x v="2"/>
    <s v="San Benedetto"/>
    <s v="|13/12/58|"/>
    <n v="5904"/>
    <n v="1.05"/>
    <n v="1.18"/>
  </r>
  <r>
    <x v="2"/>
    <x v="0"/>
    <x v="2"/>
    <s v="San Benedetto"/>
    <s v="|13/12/59|"/>
    <n v="7452"/>
    <n v="1.1200000000000001"/>
    <n v="1.0900000000000001"/>
  </r>
  <r>
    <x v="2"/>
    <x v="0"/>
    <x v="2"/>
    <s v="San Benedetto"/>
    <s v="|13/12/60|"/>
    <n v="7680"/>
    <n v="1.05"/>
    <n v="0.97"/>
  </r>
  <r>
    <x v="2"/>
    <x v="0"/>
    <x v="2"/>
    <s v="San Benedetto"/>
    <s v="|13/12/61|"/>
    <n v="6588"/>
    <n v="0.49"/>
    <n v="0.96"/>
  </r>
  <r>
    <x v="2"/>
    <x v="0"/>
    <x v="2"/>
    <s v="San Benedetto"/>
    <s v="|13/12/62|"/>
    <n v="5208"/>
    <n v="1.04"/>
    <n v="1.1599999999999999"/>
  </r>
  <r>
    <x v="2"/>
    <x v="0"/>
    <x v="2"/>
    <s v="San Benedetto"/>
    <s v="|13/12/63|"/>
    <n v="5184"/>
    <n v="0.47"/>
    <n v="0.99"/>
  </r>
  <r>
    <x v="2"/>
    <x v="0"/>
    <x v="2"/>
    <s v="San Benedetto"/>
    <s v="|13/12/64|"/>
    <n v="6936"/>
    <n v="0.72"/>
    <n v="0.93"/>
  </r>
  <r>
    <x v="2"/>
    <x v="0"/>
    <x v="2"/>
    <s v="San Benedetto"/>
    <s v="|13/12/65|"/>
    <n v="6792"/>
    <n v="0.48"/>
    <n v="1.18"/>
  </r>
  <r>
    <x v="2"/>
    <x v="0"/>
    <x v="2"/>
    <s v="San Benedetto"/>
    <s v="|13/12/66|"/>
    <n v="6372"/>
    <n v="1.2"/>
    <n v="0.96"/>
  </r>
  <r>
    <x v="2"/>
    <x v="0"/>
    <x v="2"/>
    <s v="San Benedetto"/>
    <s v="|13/12/67|"/>
    <n v="5868"/>
    <n v="0.95"/>
    <n v="0.92"/>
  </r>
  <r>
    <x v="2"/>
    <x v="0"/>
    <x v="2"/>
    <s v="San Benedetto"/>
    <s v="|13/12/68|"/>
    <n v="8412"/>
    <n v="0.59"/>
    <n v="1.04"/>
  </r>
  <r>
    <x v="2"/>
    <x v="0"/>
    <x v="2"/>
    <s v="San Benedetto"/>
    <s v="|13/12/69|"/>
    <n v="9180"/>
    <n v="0.72"/>
    <n v="1.0900000000000001"/>
  </r>
  <r>
    <x v="2"/>
    <x v="0"/>
    <x v="2"/>
    <s v="San Benedetto"/>
    <s v="|13/12/70|"/>
    <n v="7404"/>
    <n v="0.95"/>
    <n v="1.1299999999999999"/>
  </r>
  <r>
    <x v="2"/>
    <x v="0"/>
    <x v="2"/>
    <s v="San Benedetto"/>
    <s v="|13/12/71|"/>
    <n v="6960"/>
    <n v="1.01"/>
    <n v="0.94"/>
  </r>
  <r>
    <x v="2"/>
    <x v="0"/>
    <x v="2"/>
    <s v="San Benedetto"/>
    <s v="|13/12/72|"/>
    <n v="7488"/>
    <n v="0.66"/>
    <n v="1.19"/>
  </r>
  <r>
    <x v="2"/>
    <x v="0"/>
    <x v="2"/>
    <s v="San Benedetto"/>
    <s v="|13/12/73|"/>
    <n v="8016"/>
    <n v="0.98"/>
    <n v="1.07"/>
  </r>
  <r>
    <x v="2"/>
    <x v="0"/>
    <x v="2"/>
    <s v="San Benedetto"/>
    <s v="|13/12/74|"/>
    <n v="7980"/>
    <n v="0.41"/>
    <n v="1.1599999999999999"/>
  </r>
  <r>
    <x v="2"/>
    <x v="0"/>
    <x v="2"/>
    <s v="San Benedetto"/>
    <s v="|13/12/75|"/>
    <n v="7800"/>
    <n v="0.81"/>
    <n v="0.95"/>
  </r>
  <r>
    <x v="2"/>
    <x v="0"/>
    <x v="2"/>
    <s v="San Benedetto"/>
    <s v="|13/12/76|"/>
    <n v="6192"/>
    <n v="0.46"/>
    <n v="1.18"/>
  </r>
  <r>
    <x v="2"/>
    <x v="0"/>
    <x v="2"/>
    <s v="San Benedetto"/>
    <s v="|13/12/77|"/>
    <n v="9252"/>
    <n v="0.97"/>
    <n v="0.96"/>
  </r>
  <r>
    <x v="2"/>
    <x v="0"/>
    <x v="2"/>
    <s v="San Benedetto"/>
    <s v="|13/12/78|"/>
    <n v="5064"/>
    <n v="0.63"/>
    <n v="1.1200000000000001"/>
  </r>
  <r>
    <x v="2"/>
    <x v="0"/>
    <x v="2"/>
    <s v="San Benedetto"/>
    <s v="|13/12/79|"/>
    <n v="6528"/>
    <n v="0.91"/>
    <n v="1.1399999999999999"/>
  </r>
  <r>
    <x v="2"/>
    <x v="0"/>
    <x v="2"/>
    <s v="San Benedetto"/>
    <s v="|13/12/80|"/>
    <n v="4908"/>
    <n v="0.7"/>
    <n v="1.1200000000000001"/>
  </r>
  <r>
    <x v="2"/>
    <x v="0"/>
    <x v="2"/>
    <s v="San Benedetto"/>
    <s v="|13/12/81|"/>
    <n v="7776"/>
    <n v="0.88"/>
    <n v="1.1599999999999999"/>
  </r>
  <r>
    <x v="2"/>
    <x v="0"/>
    <x v="2"/>
    <s v="San Benedetto"/>
    <s v="|13/12/82|"/>
    <n v="5700"/>
    <n v="1.18"/>
    <n v="0.95"/>
  </r>
  <r>
    <x v="2"/>
    <x v="0"/>
    <x v="2"/>
    <s v="San Benedetto"/>
    <s v="|13/12/83|"/>
    <n v="6768"/>
    <n v="0.64"/>
    <n v="1.05"/>
  </r>
  <r>
    <x v="2"/>
    <x v="0"/>
    <x v="2"/>
    <s v="San Benedetto"/>
    <s v="|13/12/84|"/>
    <n v="6804"/>
    <n v="1.03"/>
    <n v="1.06"/>
  </r>
  <r>
    <x v="2"/>
    <x v="0"/>
    <x v="2"/>
    <s v="San Benedetto"/>
    <s v="|13/12/85|"/>
    <n v="6648"/>
    <n v="0.55000000000000004"/>
    <n v="0.9"/>
  </r>
  <r>
    <x v="2"/>
    <x v="0"/>
    <x v="2"/>
    <s v="San Benedetto"/>
    <s v="|13/12/86|"/>
    <n v="7308"/>
    <n v="0.86"/>
    <n v="0.98"/>
  </r>
  <r>
    <x v="2"/>
    <x v="0"/>
    <x v="2"/>
    <s v="San Benedetto"/>
    <s v="|13/12/88|"/>
    <n v="5820"/>
    <n v="1.04"/>
    <n v="0.95"/>
  </r>
  <r>
    <x v="2"/>
    <x v="0"/>
    <x v="2"/>
    <s v="San Benedetto"/>
    <s v="|13/12/89|"/>
    <n v="9516"/>
    <n v="0.9"/>
    <n v="1.2"/>
  </r>
  <r>
    <x v="2"/>
    <x v="0"/>
    <x v="2"/>
    <s v="San Benedetto"/>
    <s v="|13/12/90|"/>
    <n v="9396"/>
    <n v="0.96"/>
    <n v="1.1499999999999999"/>
  </r>
  <r>
    <x v="2"/>
    <x v="0"/>
    <x v="2"/>
    <s v="San Benedetto"/>
    <s v="|13/12/91|"/>
    <n v="9408"/>
    <n v="0.82"/>
    <n v="1.2"/>
  </r>
  <r>
    <x v="2"/>
    <x v="0"/>
    <x v="2"/>
    <s v="San Benedetto"/>
    <s v="|13/12/92|"/>
    <n v="7812"/>
    <n v="0.79"/>
    <n v="1.03"/>
  </r>
  <r>
    <x v="2"/>
    <x v="0"/>
    <x v="2"/>
    <s v="San Benedetto"/>
    <s v="|13/12/93|"/>
    <n v="8676"/>
    <n v="0.4"/>
    <n v="1.1299999999999999"/>
  </r>
  <r>
    <x v="2"/>
    <x v="0"/>
    <x v="2"/>
    <s v="San Benedetto"/>
    <s v="|13/12/94|"/>
    <n v="8280"/>
    <n v="1.08"/>
    <n v="1.03"/>
  </r>
  <r>
    <x v="2"/>
    <x v="0"/>
    <x v="2"/>
    <s v="San Benedetto"/>
    <s v="|13/12/95|"/>
    <n v="6804"/>
    <n v="0.46"/>
    <n v="0.97"/>
  </r>
  <r>
    <x v="2"/>
    <x v="0"/>
    <x v="2"/>
    <s v="San Benedetto"/>
    <s v="|13/12/96|"/>
    <n v="6444"/>
    <n v="1"/>
    <n v="0.92"/>
  </r>
  <r>
    <x v="2"/>
    <x v="0"/>
    <x v="2"/>
    <s v="San Benedetto"/>
    <s v="|13/12/97|"/>
    <n v="5580"/>
    <n v="0.77"/>
    <n v="1.1200000000000001"/>
  </r>
  <r>
    <x v="2"/>
    <x v="0"/>
    <x v="2"/>
    <s v="San Benedetto"/>
    <s v="|13/12/98|"/>
    <n v="5640"/>
    <n v="1.02"/>
    <n v="1.08"/>
  </r>
  <r>
    <x v="2"/>
    <x v="0"/>
    <x v="2"/>
    <s v="San Benedetto"/>
    <s v="|13/12/99|"/>
    <n v="7668"/>
    <n v="0.71"/>
    <n v="1.1599999999999999"/>
  </r>
  <r>
    <x v="2"/>
    <x v="0"/>
    <x v="2"/>
    <s v="San Benedetto"/>
    <s v="|13/13/23|"/>
    <n v="5196"/>
    <n v="1.1599999999999999"/>
    <n v="1.02"/>
  </r>
  <r>
    <x v="2"/>
    <x v="0"/>
    <x v="2"/>
    <s v="San Benedetto"/>
    <s v="|13/13/25|"/>
    <n v="8076"/>
    <n v="0.92"/>
    <n v="1.08"/>
  </r>
  <r>
    <x v="2"/>
    <x v="0"/>
    <x v="2"/>
    <s v="San Benedetto"/>
    <s v="|13/13/26|"/>
    <n v="5760"/>
    <n v="0.93"/>
    <n v="1.1100000000000001"/>
  </r>
  <r>
    <x v="2"/>
    <x v="0"/>
    <x v="2"/>
    <s v="San Benedetto"/>
    <s v="|13/13/27|"/>
    <n v="5316"/>
    <n v="1.01"/>
    <n v="1.03"/>
  </r>
  <r>
    <x v="2"/>
    <x v="0"/>
    <x v="2"/>
    <s v="San Benedetto"/>
    <s v="|13/13/28|"/>
    <n v="5688"/>
    <n v="1.03"/>
    <n v="0.99"/>
  </r>
  <r>
    <x v="2"/>
    <x v="0"/>
    <x v="2"/>
    <s v="San Benedetto"/>
    <s v="|13/13/29|"/>
    <n v="7920"/>
    <n v="1"/>
    <n v="1.05"/>
  </r>
  <r>
    <x v="2"/>
    <x v="0"/>
    <x v="2"/>
    <s v="San Benedetto"/>
    <s v="|13/13/30|"/>
    <n v="7608"/>
    <n v="0.97"/>
    <n v="1"/>
  </r>
  <r>
    <x v="2"/>
    <x v="0"/>
    <x v="2"/>
    <s v="San Benedetto"/>
    <s v="|13/13/31|"/>
    <n v="7920"/>
    <n v="1.03"/>
    <n v="0.92"/>
  </r>
  <r>
    <x v="2"/>
    <x v="0"/>
    <x v="2"/>
    <s v="San Benedetto"/>
    <s v="|13/13/32|"/>
    <n v="8160"/>
    <n v="0.91"/>
    <n v="0.91"/>
  </r>
  <r>
    <x v="2"/>
    <x v="0"/>
    <x v="2"/>
    <s v="San Benedetto"/>
    <s v="|13/13/33|"/>
    <n v="7308"/>
    <n v="0.47"/>
    <n v="1.05"/>
  </r>
  <r>
    <x v="2"/>
    <x v="0"/>
    <x v="2"/>
    <s v="San Benedetto"/>
    <s v="|13/13/34|"/>
    <n v="6780"/>
    <n v="0.73"/>
    <n v="1.1399999999999999"/>
  </r>
  <r>
    <x v="2"/>
    <x v="0"/>
    <x v="2"/>
    <s v="San Benedetto"/>
    <s v="|13/13/35|"/>
    <n v="6480"/>
    <n v="0.9"/>
    <n v="0.92"/>
  </r>
  <r>
    <x v="2"/>
    <x v="0"/>
    <x v="2"/>
    <s v="San Benedetto"/>
    <s v="|13/13/36|"/>
    <n v="5904"/>
    <n v="0.48"/>
    <n v="1.1499999999999999"/>
  </r>
  <r>
    <x v="2"/>
    <x v="0"/>
    <x v="2"/>
    <s v="San Benedetto"/>
    <s v="|13/13/37|"/>
    <n v="7992"/>
    <n v="1.1599999999999999"/>
    <n v="1.1100000000000001"/>
  </r>
  <r>
    <x v="2"/>
    <x v="0"/>
    <x v="2"/>
    <s v="San Benedetto"/>
    <s v="|13/13/38|"/>
    <n v="8160"/>
    <n v="0.42"/>
    <n v="1.19"/>
  </r>
  <r>
    <x v="2"/>
    <x v="0"/>
    <x v="2"/>
    <s v="San Benedetto"/>
    <s v="|13/13/39|"/>
    <n v="8652"/>
    <n v="1.06"/>
    <n v="1.19"/>
  </r>
  <r>
    <x v="2"/>
    <x v="0"/>
    <x v="2"/>
    <s v="San Benedetto"/>
    <s v="|13/13/40|"/>
    <n v="9096"/>
    <n v="0.82"/>
    <n v="1.1599999999999999"/>
  </r>
  <r>
    <x v="2"/>
    <x v="0"/>
    <x v="2"/>
    <s v="San Benedetto"/>
    <s v="|13/13/41|"/>
    <n v="7068"/>
    <n v="1.06"/>
    <n v="1.1399999999999999"/>
  </r>
  <r>
    <x v="2"/>
    <x v="0"/>
    <x v="2"/>
    <s v="San Benedetto"/>
    <s v="|13/13/43|"/>
    <n v="9048"/>
    <n v="0.55000000000000004"/>
    <n v="1.1100000000000001"/>
  </r>
  <r>
    <x v="2"/>
    <x v="0"/>
    <x v="2"/>
    <s v="San Benedetto"/>
    <s v="|13/99/01|"/>
    <n v="7560"/>
    <n v="0.48"/>
    <n v="1.17"/>
  </r>
  <r>
    <x v="2"/>
    <x v="0"/>
    <x v="2"/>
    <s v="San Benedetto"/>
    <s v="|13/99/02|"/>
    <n v="5376"/>
    <n v="0.87"/>
    <n v="1"/>
  </r>
  <r>
    <x v="2"/>
    <x v="0"/>
    <x v="2"/>
    <s v="San Benedetto"/>
    <s v="|13/99/03|"/>
    <n v="9528"/>
    <n v="0.51"/>
    <n v="1.1200000000000001"/>
  </r>
  <r>
    <x v="2"/>
    <x v="0"/>
    <x v="2"/>
    <s v="San Benedetto"/>
    <s v="|13/99/04|"/>
    <n v="9480"/>
    <n v="0.73"/>
    <n v="0.9"/>
  </r>
  <r>
    <x v="2"/>
    <x v="0"/>
    <x v="2"/>
    <s v="San Benedetto"/>
    <s v="|13/99/05|"/>
    <n v="5760"/>
    <n v="0.93"/>
    <n v="1.1000000000000001"/>
  </r>
  <r>
    <x v="2"/>
    <x v="0"/>
    <x v="2"/>
    <s v="San Benedetto"/>
    <s v="|13/99/06|"/>
    <n v="8664"/>
    <n v="0.89"/>
    <n v="0.91"/>
  </r>
  <r>
    <x v="2"/>
    <x v="0"/>
    <x v="2"/>
    <s v="San Benedetto"/>
    <s v="|13/99/07|"/>
    <n v="4992"/>
    <n v="0.65"/>
    <n v="1.1100000000000001"/>
  </r>
  <r>
    <x v="2"/>
    <x v="0"/>
    <x v="2"/>
    <s v="San Benedetto"/>
    <s v="|13/99/08|"/>
    <n v="8832"/>
    <n v="0.66"/>
    <n v="0.98"/>
  </r>
  <r>
    <x v="2"/>
    <x v="0"/>
    <x v="2"/>
    <s v="San Benedetto"/>
    <s v="|13/99/09|"/>
    <n v="6900"/>
    <n v="0.68"/>
    <n v="1.03"/>
  </r>
  <r>
    <x v="2"/>
    <x v="0"/>
    <x v="2"/>
    <s v="San Benedetto"/>
    <s v="|13/99/10|"/>
    <n v="8292"/>
    <n v="0.96"/>
    <n v="1.17"/>
  </r>
  <r>
    <x v="2"/>
    <x v="0"/>
    <x v="2"/>
    <s v="San Benedetto"/>
    <s v="|13/99/11|"/>
    <n v="8172"/>
    <n v="0.74"/>
    <n v="0.91"/>
  </r>
  <r>
    <x v="2"/>
    <x v="0"/>
    <x v="2"/>
    <s v="San Benedetto"/>
    <s v="|13/99/14|"/>
    <n v="4860"/>
    <n v="0.79"/>
    <n v="0.93"/>
  </r>
  <r>
    <x v="2"/>
    <x v="0"/>
    <x v="2"/>
    <s v="San Benedetto"/>
    <s v="|13/99/15|"/>
    <n v="5904"/>
    <n v="0.78"/>
    <n v="1.1499999999999999"/>
  </r>
  <r>
    <x v="2"/>
    <x v="0"/>
    <x v="2"/>
    <s v="San Benedetto"/>
    <s v="|13/99/16|"/>
    <n v="9552"/>
    <n v="0.6"/>
    <n v="0.98"/>
  </r>
  <r>
    <x v="2"/>
    <x v="0"/>
    <x v="2"/>
    <s v="San Benedetto"/>
    <s v="|13/99/17|"/>
    <n v="5268"/>
    <n v="0.67"/>
    <n v="1.1200000000000001"/>
  </r>
  <r>
    <x v="2"/>
    <x v="0"/>
    <x v="2"/>
    <s v="San Benedetto"/>
    <s v="|13/99/18|"/>
    <n v="5352"/>
    <n v="1.17"/>
    <n v="1.0900000000000001"/>
  </r>
  <r>
    <x v="2"/>
    <x v="0"/>
    <x v="2"/>
    <s v="San Benedetto"/>
    <s v="|13/99/19|"/>
    <n v="5664"/>
    <n v="0.57999999999999996"/>
    <n v="1.03"/>
  </r>
  <r>
    <x v="2"/>
    <x v="0"/>
    <x v="2"/>
    <s v="San Benedetto"/>
    <s v="|13/99/20|"/>
    <n v="6336"/>
    <n v="1.02"/>
    <n v="1.17"/>
  </r>
  <r>
    <x v="2"/>
    <x v="0"/>
    <x v="2"/>
    <s v="San Benedetto"/>
    <s v="|13/99/21|"/>
    <n v="6144"/>
    <n v="0.8"/>
    <n v="0.91"/>
  </r>
  <r>
    <x v="2"/>
    <x v="0"/>
    <x v="2"/>
    <s v="San Benedetto"/>
    <s v="|13/99/30|"/>
    <n v="9288"/>
    <n v="0.93"/>
    <n v="1.08"/>
  </r>
  <r>
    <x v="2"/>
    <x v="0"/>
    <x v="2"/>
    <s v="San Benedetto"/>
    <s v="|13/99/31|"/>
    <n v="6972"/>
    <n v="1"/>
    <n v="1.2"/>
  </r>
  <r>
    <x v="2"/>
    <x v="0"/>
    <x v="2"/>
    <s v="San Benedetto"/>
    <s v="|13/99/32|"/>
    <n v="6900"/>
    <n v="1.0900000000000001"/>
    <n v="1.1499999999999999"/>
  </r>
  <r>
    <x v="2"/>
    <x v="0"/>
    <x v="2"/>
    <s v="San Benedetto"/>
    <s v="|13/99/33|"/>
    <n v="6120"/>
    <n v="1.07"/>
    <n v="1.02"/>
  </r>
  <r>
    <x v="2"/>
    <x v="0"/>
    <x v="2"/>
    <s v="San Benedetto"/>
    <s v="|13/99/34|"/>
    <n v="9348"/>
    <n v="0.89"/>
    <n v="1.1499999999999999"/>
  </r>
  <r>
    <x v="2"/>
    <x v="0"/>
    <x v="2"/>
    <s v="San Benedetto"/>
    <s v="|13/99/51|"/>
    <n v="7296"/>
    <n v="0.64"/>
    <n v="1.06"/>
  </r>
  <r>
    <x v="2"/>
    <x v="0"/>
    <x v="3"/>
    <s v="San Benedetto"/>
    <s v="|13/05/01|"/>
    <n v="60"/>
    <n v="1.0900000000000001"/>
    <n v="1.32"/>
  </r>
  <r>
    <x v="2"/>
    <x v="0"/>
    <x v="3"/>
    <s v="San Benedetto"/>
    <s v="|13/05/02|"/>
    <n v="60"/>
    <n v="1.19"/>
    <n v="1.23"/>
  </r>
  <r>
    <x v="2"/>
    <x v="0"/>
    <x v="3"/>
    <s v="San Benedetto"/>
    <s v="|13/05/04|"/>
    <n v="48"/>
    <n v="1.05"/>
    <n v="1.26"/>
  </r>
  <r>
    <x v="2"/>
    <x v="0"/>
    <x v="4"/>
    <s v="San Benedetto"/>
    <s v="|13/12/87|"/>
    <n v="264"/>
    <n v="4.63"/>
    <n v="5.39"/>
  </r>
  <r>
    <x v="2"/>
    <x v="0"/>
    <x v="4"/>
    <s v="San Benedetto"/>
    <s v="|13/13/01|"/>
    <n v="336"/>
    <n v="4.1100000000000003"/>
    <n v="5.19"/>
  </r>
  <r>
    <x v="2"/>
    <x v="0"/>
    <x v="4"/>
    <s v="San Benedetto"/>
    <s v="|13/13/02|"/>
    <n v="360"/>
    <n v="4.91"/>
    <n v="5.0199999999999996"/>
  </r>
  <r>
    <x v="2"/>
    <x v="0"/>
    <x v="4"/>
    <s v="San Benedetto"/>
    <s v="|13/13/03|"/>
    <n v="516"/>
    <n v="4.8600000000000003"/>
    <n v="5.19"/>
  </r>
  <r>
    <x v="2"/>
    <x v="0"/>
    <x v="4"/>
    <s v="San Benedetto"/>
    <s v="|13/13/04|"/>
    <n v="288"/>
    <n v="4.93"/>
    <n v="5.25"/>
  </r>
  <r>
    <x v="2"/>
    <x v="0"/>
    <x v="4"/>
    <s v="San Benedetto"/>
    <s v="|13/13/05|"/>
    <n v="432"/>
    <n v="4.55"/>
    <n v="5.22"/>
  </r>
  <r>
    <x v="2"/>
    <x v="0"/>
    <x v="4"/>
    <s v="San Benedetto"/>
    <s v="|13/13/06|"/>
    <n v="684"/>
    <n v="4.2300000000000004"/>
    <n v="5.15"/>
  </r>
  <r>
    <x v="2"/>
    <x v="0"/>
    <x v="4"/>
    <s v="San Benedetto"/>
    <s v="|13/13/07|"/>
    <n v="468"/>
    <n v="4.0999999999999996"/>
    <n v="5.38"/>
  </r>
  <r>
    <x v="2"/>
    <x v="0"/>
    <x v="4"/>
    <s v="San Benedetto"/>
    <s v="|13/13/08|"/>
    <n v="696"/>
    <n v="4.29"/>
    <n v="5.22"/>
  </r>
  <r>
    <x v="2"/>
    <x v="0"/>
    <x v="4"/>
    <s v="San Benedetto"/>
    <s v="|13/13/09|"/>
    <n v="468"/>
    <n v="4.3899999999999997"/>
    <n v="5.04"/>
  </r>
  <r>
    <x v="2"/>
    <x v="0"/>
    <x v="4"/>
    <s v="San Benedetto"/>
    <s v="|13/13/10|"/>
    <n v="516"/>
    <n v="4.5999999999999996"/>
    <n v="5.3"/>
  </r>
  <r>
    <x v="2"/>
    <x v="0"/>
    <x v="4"/>
    <s v="San Benedetto"/>
    <s v="|13/13/11|"/>
    <n v="396"/>
    <n v="4.45"/>
    <n v="5.35"/>
  </r>
  <r>
    <x v="2"/>
    <x v="0"/>
    <x v="4"/>
    <s v="San Benedetto"/>
    <s v="|13/13/12|"/>
    <n v="324"/>
    <n v="4.47"/>
    <n v="5.27"/>
  </r>
  <r>
    <x v="2"/>
    <x v="0"/>
    <x v="4"/>
    <s v="San Benedetto"/>
    <s v="|13/13/13|"/>
    <n v="576"/>
    <n v="4.62"/>
    <n v="5.04"/>
  </r>
  <r>
    <x v="2"/>
    <x v="0"/>
    <x v="4"/>
    <s v="San Benedetto"/>
    <s v="|13/13/14|"/>
    <n v="552"/>
    <n v="4.54"/>
    <n v="5.07"/>
  </r>
  <r>
    <x v="2"/>
    <x v="0"/>
    <x v="4"/>
    <s v="San Benedetto"/>
    <s v="|13/13/15|"/>
    <n v="552"/>
    <n v="4.8600000000000003"/>
    <n v="5.0199999999999996"/>
  </r>
  <r>
    <x v="2"/>
    <x v="0"/>
    <x v="4"/>
    <s v="San Benedetto"/>
    <s v="|13/13/16|"/>
    <n v="720"/>
    <n v="4.2"/>
    <n v="5.05"/>
  </r>
  <r>
    <x v="2"/>
    <x v="0"/>
    <x v="4"/>
    <s v="San Benedetto"/>
    <s v="|13/13/17|"/>
    <n v="372"/>
    <n v="4.49"/>
    <n v="5.07"/>
  </r>
  <r>
    <x v="2"/>
    <x v="0"/>
    <x v="4"/>
    <s v="San Benedetto"/>
    <s v="|13/13/18|"/>
    <n v="480"/>
    <n v="4.88"/>
    <n v="5.03"/>
  </r>
  <r>
    <x v="2"/>
    <x v="0"/>
    <x v="4"/>
    <s v="San Benedetto"/>
    <s v="|13/13/20|"/>
    <n v="684"/>
    <n v="4.25"/>
    <n v="5.2"/>
  </r>
  <r>
    <x v="2"/>
    <x v="0"/>
    <x v="4"/>
    <s v="San Benedetto"/>
    <s v="|13/13/21|"/>
    <n v="696"/>
    <n v="4.92"/>
    <n v="5.32"/>
  </r>
  <r>
    <x v="2"/>
    <x v="0"/>
    <x v="4"/>
    <s v="San Benedetto"/>
    <s v="|13/13/22|"/>
    <n v="720"/>
    <n v="4.13"/>
    <n v="5.36"/>
  </r>
  <r>
    <x v="2"/>
    <x v="0"/>
    <x v="4"/>
    <s v="San Benedetto"/>
    <s v="|13/13/24|"/>
    <n v="660"/>
    <n v="5"/>
    <n v="5.09"/>
  </r>
  <r>
    <x v="2"/>
    <x v="0"/>
    <x v="4"/>
    <s v="San Benedetto"/>
    <s v="|13/13/44|"/>
    <n v="384"/>
    <n v="4.9000000000000004"/>
    <n v="5.15"/>
  </r>
  <r>
    <x v="2"/>
    <x v="0"/>
    <x v="4"/>
    <s v="San Benedetto"/>
    <s v="|13/99/13|"/>
    <n v="252"/>
    <n v="4.54"/>
    <n v="5.22"/>
  </r>
  <r>
    <x v="2"/>
    <x v="0"/>
    <x v="4"/>
    <s v="San Benedetto"/>
    <s v="|13/99/22|"/>
    <n v="372"/>
    <n v="4.25"/>
    <n v="5.1100000000000003"/>
  </r>
  <r>
    <x v="2"/>
    <x v="0"/>
    <x v="4"/>
    <s v="San Benedetto"/>
    <s v="|13/99/23|"/>
    <n v="612"/>
    <n v="4.0599999999999996"/>
    <n v="5.29"/>
  </r>
  <r>
    <x v="2"/>
    <x v="0"/>
    <x v="4"/>
    <s v="San Benedetto"/>
    <s v="|13/99/28|"/>
    <n v="456"/>
    <n v="4.8899999999999997"/>
    <n v="5.08"/>
  </r>
  <r>
    <x v="2"/>
    <x v="0"/>
    <x v="7"/>
    <s v="Taylor farms"/>
    <s v="|28/02/01|"/>
    <n v="1008"/>
    <n v="2.4500000000000002"/>
    <n v="3.93"/>
  </r>
  <r>
    <x v="2"/>
    <x v="0"/>
    <x v="7"/>
    <s v="Taylor farms"/>
    <s v="|28/02/02|"/>
    <n v="1044"/>
    <n v="2.8"/>
    <n v="3.59"/>
  </r>
  <r>
    <x v="2"/>
    <x v="0"/>
    <x v="7"/>
    <s v="Taylor farms"/>
    <s v="|28/02/03|"/>
    <n v="648"/>
    <n v="2"/>
    <n v="3.24"/>
  </r>
  <r>
    <x v="2"/>
    <x v="0"/>
    <x v="7"/>
    <s v="Taylor farms"/>
    <s v="|28/02/04|"/>
    <n v="684"/>
    <n v="2.67"/>
    <n v="3.42"/>
  </r>
  <r>
    <x v="2"/>
    <x v="0"/>
    <x v="7"/>
    <s v="Taylor farms"/>
    <s v="|28/02/05|"/>
    <n v="660"/>
    <n v="2.67"/>
    <n v="3.29"/>
  </r>
  <r>
    <x v="2"/>
    <x v="0"/>
    <x v="7"/>
    <s v="Taylor farms"/>
    <s v="|28/02/06|"/>
    <n v="912"/>
    <n v="2.3199999999999998"/>
    <n v="3.9"/>
  </r>
  <r>
    <x v="2"/>
    <x v="0"/>
    <x v="7"/>
    <s v="Taylor farms"/>
    <s v="|28/02/07|"/>
    <n v="684"/>
    <n v="2.5299999999999998"/>
    <n v="3.43"/>
  </r>
  <r>
    <x v="2"/>
    <x v="0"/>
    <x v="4"/>
    <s v="Beiersdorf"/>
    <s v="|39/01/01|"/>
    <n v="300"/>
    <n v="4.67"/>
    <n v="5.04"/>
  </r>
  <r>
    <x v="2"/>
    <x v="0"/>
    <x v="4"/>
    <s v="Beiersdorf"/>
    <s v="|39/01/02|"/>
    <n v="708"/>
    <n v="4.13"/>
    <n v="5.01"/>
  </r>
  <r>
    <x v="2"/>
    <x v="0"/>
    <x v="4"/>
    <s v="Beiersdorf"/>
    <s v="|39/01/03|"/>
    <n v="648"/>
    <n v="4.4400000000000004"/>
    <n v="5.16"/>
  </r>
  <r>
    <x v="2"/>
    <x v="0"/>
    <x v="4"/>
    <s v="Beiersdorf"/>
    <s v="|39/01/04|"/>
    <n v="468"/>
    <n v="4.17"/>
    <n v="5.3"/>
  </r>
  <r>
    <x v="2"/>
    <x v="0"/>
    <x v="4"/>
    <s v="Beiersdorf"/>
    <s v="|39/01/05|"/>
    <n v="576"/>
    <n v="4.51"/>
    <n v="5.34"/>
  </r>
  <r>
    <x v="2"/>
    <x v="0"/>
    <x v="4"/>
    <s v="Beiersdorf"/>
    <s v="|39/01/06|"/>
    <n v="300"/>
    <n v="4.17"/>
    <n v="5.39"/>
  </r>
  <r>
    <x v="2"/>
    <x v="0"/>
    <x v="4"/>
    <s v="Beiersdorf"/>
    <s v="|39/01/07|"/>
    <n v="420"/>
    <n v="4.16"/>
    <n v="5.29"/>
  </r>
  <r>
    <x v="2"/>
    <x v="0"/>
    <x v="4"/>
    <s v="Beiersdorf"/>
    <s v="|39/01/30|"/>
    <n v="624"/>
    <n v="4.88"/>
    <n v="5.24"/>
  </r>
  <r>
    <x v="2"/>
    <x v="0"/>
    <x v="3"/>
    <s v="Famous Grousse"/>
    <s v="|26/01/01|"/>
    <n v="48"/>
    <n v="1.1299999999999999"/>
    <n v="1.21"/>
  </r>
  <r>
    <x v="2"/>
    <x v="0"/>
    <x v="3"/>
    <s v="Famous Grousse"/>
    <s v="|26/01/02|"/>
    <n v="60"/>
    <n v="1.04"/>
    <n v="1.3"/>
  </r>
  <r>
    <x v="2"/>
    <x v="0"/>
    <x v="3"/>
    <s v="Famous Grousse"/>
    <s v="|26/01/03|"/>
    <n v="72"/>
    <n v="1.2"/>
    <n v="1.38"/>
  </r>
  <r>
    <x v="2"/>
    <x v="0"/>
    <x v="1"/>
    <s v="Ferrero"/>
    <s v="|48/01/41|"/>
    <n v="444"/>
    <n v="5.7266666666666666"/>
    <n v="7.78"/>
  </r>
  <r>
    <x v="2"/>
    <x v="0"/>
    <x v="5"/>
    <s v="Ferrero"/>
    <s v="|48/01/01|"/>
    <n v="588"/>
    <n v="1.35"/>
    <n v="1.71"/>
  </r>
  <r>
    <x v="2"/>
    <x v="0"/>
    <x v="5"/>
    <s v="Ferrero"/>
    <s v="|48/01/02|"/>
    <n v="1008"/>
    <n v="1.17"/>
    <n v="1.62"/>
  </r>
  <r>
    <x v="2"/>
    <x v="0"/>
    <x v="5"/>
    <s v="Ferrero"/>
    <s v="|48/01/03|"/>
    <n v="1092"/>
    <n v="1.2"/>
    <n v="1.65"/>
  </r>
  <r>
    <x v="2"/>
    <x v="0"/>
    <x v="5"/>
    <s v="Ferrero"/>
    <s v="|48/01/04|"/>
    <n v="1152"/>
    <n v="1.27"/>
    <n v="1.88"/>
  </r>
  <r>
    <x v="2"/>
    <x v="0"/>
    <x v="5"/>
    <s v="Ferrero"/>
    <s v="|48/01/05|"/>
    <n v="960"/>
    <n v="1.1000000000000001"/>
    <n v="1.64"/>
  </r>
  <r>
    <x v="2"/>
    <x v="0"/>
    <x v="5"/>
    <s v="Ferrero"/>
    <s v="|48/01/06|"/>
    <n v="720"/>
    <n v="1.21"/>
    <n v="1.8"/>
  </r>
  <r>
    <x v="2"/>
    <x v="0"/>
    <x v="5"/>
    <s v="Ferrero"/>
    <s v="|48/01/07|"/>
    <n v="876"/>
    <n v="1.24"/>
    <n v="1.73"/>
  </r>
  <r>
    <x v="2"/>
    <x v="0"/>
    <x v="5"/>
    <s v="Ferrero"/>
    <s v="|48/01/08|"/>
    <n v="1080"/>
    <n v="1.35"/>
    <n v="1.66"/>
  </r>
  <r>
    <x v="2"/>
    <x v="0"/>
    <x v="5"/>
    <s v="Ferrero"/>
    <s v="|48/01/09|"/>
    <n v="1020"/>
    <n v="1.44"/>
    <n v="1.84"/>
  </r>
  <r>
    <x v="2"/>
    <x v="0"/>
    <x v="5"/>
    <s v="Ferrero"/>
    <s v="|48/01/10|"/>
    <n v="936"/>
    <n v="1.45"/>
    <n v="1.7"/>
  </r>
  <r>
    <x v="2"/>
    <x v="0"/>
    <x v="5"/>
    <s v="Ferrero"/>
    <s v="|48/01/11|"/>
    <n v="1248"/>
    <n v="1.24"/>
    <n v="1.68"/>
  </r>
  <r>
    <x v="2"/>
    <x v="0"/>
    <x v="5"/>
    <s v="Ferrero"/>
    <s v="|48/01/12|"/>
    <n v="996"/>
    <n v="1.28"/>
    <n v="1.7"/>
  </r>
  <r>
    <x v="2"/>
    <x v="0"/>
    <x v="5"/>
    <s v="Ferrero"/>
    <s v="|48/01/13|"/>
    <n v="948"/>
    <n v="1.37"/>
    <n v="1.81"/>
  </r>
  <r>
    <x v="2"/>
    <x v="0"/>
    <x v="5"/>
    <s v="Ferrero"/>
    <s v="|48/01/14|"/>
    <n v="792"/>
    <n v="1.45"/>
    <n v="1.85"/>
  </r>
  <r>
    <x v="2"/>
    <x v="0"/>
    <x v="5"/>
    <s v="Ferrero"/>
    <s v="|48/01/15|"/>
    <n v="1272"/>
    <n v="1.26"/>
    <n v="1.78"/>
  </r>
  <r>
    <x v="2"/>
    <x v="0"/>
    <x v="5"/>
    <s v="Ferrero"/>
    <s v="|48/01/16|"/>
    <n v="576"/>
    <n v="1.45"/>
    <n v="1.61"/>
  </r>
  <r>
    <x v="2"/>
    <x v="0"/>
    <x v="5"/>
    <s v="Ferrero"/>
    <s v="|48/01/17|"/>
    <n v="600"/>
    <n v="1.39"/>
    <n v="1.79"/>
  </r>
  <r>
    <x v="2"/>
    <x v="0"/>
    <x v="5"/>
    <s v="Ferrero"/>
    <s v="|48/01/18|"/>
    <n v="984"/>
    <n v="1.32"/>
    <n v="1.65"/>
  </r>
  <r>
    <x v="2"/>
    <x v="0"/>
    <x v="5"/>
    <s v="Ferrero"/>
    <s v="|48/01/19|"/>
    <n v="924"/>
    <n v="1.42"/>
    <n v="1.75"/>
  </r>
  <r>
    <x v="2"/>
    <x v="0"/>
    <x v="5"/>
    <s v="Ferrero"/>
    <s v="|48/01/20|"/>
    <n v="1152"/>
    <n v="1.27"/>
    <n v="1.86"/>
  </r>
  <r>
    <x v="2"/>
    <x v="0"/>
    <x v="5"/>
    <s v="Ferrero"/>
    <s v="|48/01/21|"/>
    <n v="588"/>
    <n v="1.4"/>
    <n v="1.6"/>
  </r>
  <r>
    <x v="2"/>
    <x v="0"/>
    <x v="5"/>
    <s v="Ferrero"/>
    <s v="|48/01/22|"/>
    <n v="984"/>
    <n v="1.24"/>
    <n v="1.69"/>
  </r>
  <r>
    <x v="2"/>
    <x v="0"/>
    <x v="5"/>
    <s v="Ferrero"/>
    <s v="|48/01/23|"/>
    <n v="924"/>
    <n v="1.1000000000000001"/>
    <n v="1.9"/>
  </r>
  <r>
    <x v="2"/>
    <x v="0"/>
    <x v="5"/>
    <s v="Ferrero"/>
    <s v="|48/01/24|"/>
    <n v="864"/>
    <n v="1.26"/>
    <n v="1.8"/>
  </r>
  <r>
    <x v="2"/>
    <x v="0"/>
    <x v="5"/>
    <s v="Ferrero"/>
    <s v="|48/01/25|"/>
    <n v="900"/>
    <n v="1.46"/>
    <n v="1.76"/>
  </r>
  <r>
    <x v="2"/>
    <x v="0"/>
    <x v="5"/>
    <s v="Ferrero"/>
    <s v="|48/01/26|"/>
    <n v="1260"/>
    <n v="1.34"/>
    <n v="1.77"/>
  </r>
  <r>
    <x v="2"/>
    <x v="0"/>
    <x v="5"/>
    <s v="Ferrero"/>
    <s v="|48/01/27|"/>
    <n v="1320"/>
    <n v="1.35"/>
    <n v="1.82"/>
  </r>
  <r>
    <x v="2"/>
    <x v="0"/>
    <x v="5"/>
    <s v="Ferrero"/>
    <s v="|48/01/28|"/>
    <n v="720"/>
    <n v="1.39"/>
    <n v="1.68"/>
  </r>
  <r>
    <x v="2"/>
    <x v="0"/>
    <x v="5"/>
    <s v="Ferrero"/>
    <s v="|48/01/29|"/>
    <n v="1092"/>
    <n v="1.22"/>
    <n v="1.63"/>
  </r>
  <r>
    <x v="2"/>
    <x v="0"/>
    <x v="5"/>
    <s v="Ferrero"/>
    <s v="|48/01/30|"/>
    <n v="828"/>
    <n v="1.22"/>
    <n v="1.71"/>
  </r>
  <r>
    <x v="2"/>
    <x v="0"/>
    <x v="5"/>
    <s v="Ferrero"/>
    <s v="|48/01/31|"/>
    <n v="1284"/>
    <n v="1.32"/>
    <n v="1.89"/>
  </r>
  <r>
    <x v="2"/>
    <x v="0"/>
    <x v="5"/>
    <s v="Ferrero"/>
    <s v="|48/01/32|"/>
    <n v="792"/>
    <n v="1.46"/>
    <n v="1.67"/>
  </r>
  <r>
    <x v="2"/>
    <x v="0"/>
    <x v="5"/>
    <s v="Ferrero"/>
    <s v="|48/01/33|"/>
    <n v="1068"/>
    <n v="1.34"/>
    <n v="1.67"/>
  </r>
  <r>
    <x v="2"/>
    <x v="0"/>
    <x v="5"/>
    <s v="Ferrero"/>
    <s v="|48/01/34|"/>
    <n v="888"/>
    <n v="1.38"/>
    <n v="1.87"/>
  </r>
  <r>
    <x v="2"/>
    <x v="0"/>
    <x v="5"/>
    <s v="Ferrero"/>
    <s v="|48/01/35|"/>
    <n v="948"/>
    <n v="1.45"/>
    <n v="1.69"/>
  </r>
  <r>
    <x v="2"/>
    <x v="0"/>
    <x v="5"/>
    <s v="Ferrero"/>
    <s v="|48/01/36|"/>
    <n v="1224"/>
    <n v="1.36"/>
    <n v="1.75"/>
  </r>
  <r>
    <x v="2"/>
    <x v="0"/>
    <x v="5"/>
    <s v="Ferrero"/>
    <s v="|48/01/37|"/>
    <n v="840"/>
    <n v="1.47"/>
    <n v="1.81"/>
  </r>
  <r>
    <x v="2"/>
    <x v="0"/>
    <x v="5"/>
    <s v="Ferrero"/>
    <s v="|48/01/38|"/>
    <n v="936"/>
    <n v="1.17"/>
    <n v="1.69"/>
  </r>
  <r>
    <x v="2"/>
    <x v="0"/>
    <x v="5"/>
    <s v="Ferrero"/>
    <s v="|48/01/39|"/>
    <n v="744"/>
    <n v="1.33"/>
    <n v="1.75"/>
  </r>
  <r>
    <x v="2"/>
    <x v="0"/>
    <x v="5"/>
    <s v="Ferrero"/>
    <s v="|48/01/40|"/>
    <n v="1284"/>
    <n v="1.34"/>
    <n v="1.84"/>
  </r>
  <r>
    <x v="2"/>
    <x v="0"/>
    <x v="5"/>
    <s v="Ferrero"/>
    <s v="|48/01/42|"/>
    <n v="852"/>
    <n v="1.17"/>
    <n v="1.67"/>
  </r>
  <r>
    <x v="2"/>
    <x v="0"/>
    <x v="5"/>
    <s v="Ferrero"/>
    <s v="|48/01/43|"/>
    <n v="1020"/>
    <n v="1.1399999999999999"/>
    <n v="1.68"/>
  </r>
  <r>
    <x v="2"/>
    <x v="0"/>
    <x v="5"/>
    <s v="Ferrero"/>
    <s v="|48/01/44|"/>
    <n v="744"/>
    <n v="1.1399999999999999"/>
    <n v="1.72"/>
  </r>
  <r>
    <x v="2"/>
    <x v="0"/>
    <x v="5"/>
    <s v="Ferrero"/>
    <s v="|48/01/45|"/>
    <n v="1284"/>
    <n v="1.35"/>
    <n v="1.82"/>
  </r>
  <r>
    <x v="2"/>
    <x v="0"/>
    <x v="5"/>
    <s v="Ferrero"/>
    <s v="|48/01/46|"/>
    <n v="1260"/>
    <n v="1.27"/>
    <n v="1.68"/>
  </r>
  <r>
    <x v="2"/>
    <x v="0"/>
    <x v="5"/>
    <s v="Ferrero"/>
    <s v="|48/01/47|"/>
    <n v="900"/>
    <n v="1.1399999999999999"/>
    <n v="1.85"/>
  </r>
  <r>
    <x v="2"/>
    <x v="0"/>
    <x v="5"/>
    <s v="Ferrero"/>
    <s v="|48/01/48|"/>
    <n v="756"/>
    <n v="1.24"/>
    <n v="1.75"/>
  </r>
  <r>
    <x v="2"/>
    <x v="0"/>
    <x v="5"/>
    <s v="Ferrero"/>
    <s v="|48/01/49|"/>
    <n v="1128"/>
    <n v="1.24"/>
    <n v="1.85"/>
  </r>
  <r>
    <x v="2"/>
    <x v="0"/>
    <x v="5"/>
    <s v="Ferrero"/>
    <s v="|48/01/50|"/>
    <n v="1080"/>
    <n v="1.5"/>
    <n v="1.61"/>
  </r>
  <r>
    <x v="2"/>
    <x v="0"/>
    <x v="5"/>
    <s v="Ferrero"/>
    <s v="|48/01/51|"/>
    <n v="1068"/>
    <n v="1.43"/>
    <n v="1.65"/>
  </r>
  <r>
    <x v="2"/>
    <x v="0"/>
    <x v="5"/>
    <s v="Ferrero"/>
    <s v="|48/01/52|"/>
    <n v="996"/>
    <n v="1.26"/>
    <n v="1.69"/>
  </r>
  <r>
    <x v="2"/>
    <x v="0"/>
    <x v="5"/>
    <s v="Ferrero"/>
    <s v="|48/01/53|"/>
    <n v="636"/>
    <n v="1.39"/>
    <n v="1.66"/>
  </r>
  <r>
    <x v="2"/>
    <x v="0"/>
    <x v="5"/>
    <s v="Ferrero"/>
    <s v="|48/01/54|"/>
    <n v="1284"/>
    <n v="1.43"/>
    <n v="1.83"/>
  </r>
  <r>
    <x v="2"/>
    <x v="0"/>
    <x v="5"/>
    <s v="Ferrero"/>
    <s v="|48/01/55|"/>
    <n v="924"/>
    <n v="1.35"/>
    <n v="1.71"/>
  </r>
  <r>
    <x v="2"/>
    <x v="0"/>
    <x v="5"/>
    <s v="Ferrero"/>
    <s v="|48/01/56|"/>
    <n v="1176"/>
    <n v="1.27"/>
    <n v="1.77"/>
  </r>
  <r>
    <x v="2"/>
    <x v="0"/>
    <x v="5"/>
    <s v="Ferrero"/>
    <s v="|48/01/57|"/>
    <n v="1020"/>
    <n v="1.44"/>
    <n v="1.6"/>
  </r>
  <r>
    <x v="2"/>
    <x v="0"/>
    <x v="5"/>
    <s v="Ferrero"/>
    <s v="|48/01/58|"/>
    <n v="1104"/>
    <n v="1.41"/>
    <n v="1.87"/>
  </r>
  <r>
    <x v="2"/>
    <x v="0"/>
    <x v="5"/>
    <s v="Ferrero"/>
    <s v="|48/01/59|"/>
    <n v="624"/>
    <n v="1.23"/>
    <n v="1.79"/>
  </r>
  <r>
    <x v="2"/>
    <x v="0"/>
    <x v="5"/>
    <s v="Ferrero"/>
    <s v="|48/01/60|"/>
    <n v="744"/>
    <n v="1.1399999999999999"/>
    <n v="1.74"/>
  </r>
  <r>
    <x v="2"/>
    <x v="0"/>
    <x v="5"/>
    <s v="Ferrero"/>
    <s v="|48/01/61|"/>
    <n v="612"/>
    <n v="1.1499999999999999"/>
    <n v="1.72"/>
  </r>
  <r>
    <x v="2"/>
    <x v="0"/>
    <x v="5"/>
    <s v="Ferrero"/>
    <s v="|48/01/62|"/>
    <n v="1152"/>
    <n v="1.23"/>
    <n v="1.86"/>
  </r>
  <r>
    <x v="2"/>
    <x v="0"/>
    <x v="5"/>
    <s v="Ferrero"/>
    <s v="|48/01/99|"/>
    <n v="912"/>
    <n v="1.1399999999999999"/>
    <n v="1.85"/>
  </r>
  <r>
    <x v="2"/>
    <x v="0"/>
    <x v="5"/>
    <s v="Ferrero"/>
    <s v="|48/01/100|"/>
    <n v="1080"/>
    <n v="1.41"/>
    <n v="1.67"/>
  </r>
  <r>
    <x v="2"/>
    <x v="0"/>
    <x v="5"/>
    <s v="Ferrero"/>
    <s v="|48/01/101|"/>
    <n v="1272"/>
    <n v="1.43"/>
    <n v="1.69"/>
  </r>
  <r>
    <x v="2"/>
    <x v="0"/>
    <x v="6"/>
    <s v="Cioccolatti Italiani"/>
    <s v="|63/03/08|"/>
    <n v="1848"/>
    <n v="2.35"/>
    <n v="3.41"/>
  </r>
  <r>
    <x v="2"/>
    <x v="0"/>
    <x v="6"/>
    <s v="Cioccolatti Italiani"/>
    <s v="|63/03/09|"/>
    <n v="1248"/>
    <n v="2.5499999999999998"/>
    <n v="3.84"/>
  </r>
  <r>
    <x v="2"/>
    <x v="0"/>
    <x v="6"/>
    <s v="Cioccolatti Italiani"/>
    <s v="|63/03/10|"/>
    <n v="1572"/>
    <n v="2.52"/>
    <n v="3.73"/>
  </r>
  <r>
    <x v="2"/>
    <x v="0"/>
    <x v="6"/>
    <s v="Cioccolatti Italiani"/>
    <s v="|63/03/11|"/>
    <n v="1716"/>
    <n v="2.69"/>
    <n v="3.89"/>
  </r>
  <r>
    <x v="2"/>
    <x v="0"/>
    <x v="6"/>
    <s v="Cioccolatti Italiani"/>
    <s v="|63/03/12|"/>
    <n v="1440"/>
    <n v="2.58"/>
    <n v="3.5"/>
  </r>
  <r>
    <x v="2"/>
    <x v="0"/>
    <x v="4"/>
    <s v="Bayer"/>
    <s v="|141/01/01|"/>
    <n v="384"/>
    <n v="4.0599999999999996"/>
    <n v="5.05"/>
  </r>
  <r>
    <x v="2"/>
    <x v="0"/>
    <x v="4"/>
    <s v="Bayer"/>
    <s v="|141/01/02|"/>
    <n v="600"/>
    <n v="4.42"/>
    <n v="5.0999999999999996"/>
  </r>
  <r>
    <x v="2"/>
    <x v="0"/>
    <x v="4"/>
    <s v="Bayer"/>
    <s v="|141/01/03|"/>
    <n v="492"/>
    <n v="4.26"/>
    <n v="5.07"/>
  </r>
  <r>
    <x v="2"/>
    <x v="0"/>
    <x v="4"/>
    <s v="Bayer"/>
    <s v="|141/01/04|"/>
    <n v="360"/>
    <n v="4.97"/>
    <n v="5.34"/>
  </r>
  <r>
    <x v="2"/>
    <x v="0"/>
    <x v="1"/>
    <s v="Mindi"/>
    <s v="|79/01/48|"/>
    <n v="528"/>
    <n v="5.84"/>
    <n v="8.5266666666666673"/>
  </r>
  <r>
    <x v="2"/>
    <x v="0"/>
    <x v="1"/>
    <s v="Mindi"/>
    <s v="|79/01/49|"/>
    <n v="492"/>
    <n v="6.16"/>
    <n v="7.4333333333333336"/>
  </r>
  <r>
    <x v="2"/>
    <x v="0"/>
    <x v="1"/>
    <s v="Mindi"/>
    <s v="|79/01/79|"/>
    <n v="600"/>
    <n v="5.54"/>
    <n v="7.8866666666666667"/>
  </r>
  <r>
    <x v="2"/>
    <x v="0"/>
    <x v="7"/>
    <s v="Spani"/>
    <s v="|99/01/05|"/>
    <n v="600"/>
    <n v="2.17"/>
    <n v="3.69"/>
  </r>
  <r>
    <x v="2"/>
    <x v="0"/>
    <x v="7"/>
    <s v="Spani"/>
    <s v="|99/01/06|"/>
    <n v="1080"/>
    <n v="2.9"/>
    <n v="3.23"/>
  </r>
  <r>
    <x v="2"/>
    <x v="0"/>
    <x v="7"/>
    <s v="Spani"/>
    <s v="|99/01/10|"/>
    <n v="1080"/>
    <n v="2.65"/>
    <n v="3.5"/>
  </r>
  <r>
    <x v="2"/>
    <x v="0"/>
    <x v="7"/>
    <s v="Spani"/>
    <s v="|99/01/11|"/>
    <n v="852"/>
    <n v="2.89"/>
    <n v="3.25"/>
  </r>
  <r>
    <x v="2"/>
    <x v="0"/>
    <x v="6"/>
    <s v="Grom"/>
    <s v="|09/04/11|"/>
    <n v="2280"/>
    <n v="2.37"/>
    <n v="3.43"/>
  </r>
  <r>
    <x v="2"/>
    <x v="0"/>
    <x v="6"/>
    <s v="Grom"/>
    <s v="|09/04/12|"/>
    <n v="1728"/>
    <n v="2.99"/>
    <n v="3.32"/>
  </r>
  <r>
    <x v="2"/>
    <x v="0"/>
    <x v="6"/>
    <s v="Grom"/>
    <s v="|09/04/13|"/>
    <n v="1872"/>
    <n v="2.87"/>
    <n v="3.97"/>
  </r>
  <r>
    <x v="2"/>
    <x v="0"/>
    <x v="6"/>
    <s v="Grom"/>
    <s v="|09/04/14|"/>
    <n v="2100"/>
    <n v="2.78"/>
    <n v="3.41"/>
  </r>
  <r>
    <x v="2"/>
    <x v="0"/>
    <x v="6"/>
    <s v="Grom"/>
    <s v="|09/04/15|"/>
    <n v="1800"/>
    <n v="2.58"/>
    <n v="3.53"/>
  </r>
  <r>
    <x v="2"/>
    <x v="0"/>
    <x v="6"/>
    <s v="Rivareno"/>
    <s v="|99/06/01|"/>
    <n v="2664"/>
    <n v="2.78"/>
    <n v="3.87"/>
  </r>
  <r>
    <x v="2"/>
    <x v="0"/>
    <x v="6"/>
    <s v="Rivareno"/>
    <s v="|99/06/02|"/>
    <n v="2712"/>
    <n v="2.89"/>
    <n v="3.7"/>
  </r>
  <r>
    <x v="2"/>
    <x v="0"/>
    <x v="6"/>
    <s v="Rivareno"/>
    <s v="|99/06/10|"/>
    <n v="1788"/>
    <n v="2.95"/>
    <n v="3.41"/>
  </r>
  <r>
    <x v="2"/>
    <x v="0"/>
    <x v="6"/>
    <s v="Rivareno"/>
    <s v="|99/06/11|"/>
    <n v="2412"/>
    <n v="2.48"/>
    <n v="3.49"/>
  </r>
  <r>
    <x v="2"/>
    <x v="0"/>
    <x v="6"/>
    <s v="L'angolo vicino"/>
    <s v="|06/04/01|"/>
    <n v="1548"/>
    <n v="2.85"/>
    <n v="3.35"/>
  </r>
  <r>
    <x v="2"/>
    <x v="0"/>
    <x v="6"/>
    <s v="L'angolo vicino"/>
    <s v="|06/04/03|"/>
    <n v="1488"/>
    <n v="2.8"/>
    <n v="3.58"/>
  </r>
  <r>
    <x v="2"/>
    <x v="0"/>
    <x v="6"/>
    <s v="L'angolo vicino"/>
    <s v="|06/04/11|"/>
    <n v="1320"/>
    <n v="2.9"/>
    <n v="3.32"/>
  </r>
  <r>
    <x v="2"/>
    <x v="0"/>
    <x v="6"/>
    <s v="L'angolo vicino"/>
    <s v="|06/04/12|"/>
    <n v="1500"/>
    <n v="2.89"/>
    <n v="3.55"/>
  </r>
  <r>
    <x v="2"/>
    <x v="0"/>
    <x v="6"/>
    <s v="L'angolo vicino"/>
    <s v="|06/04/13|"/>
    <n v="1896"/>
    <n v="2.86"/>
    <n v="3.95"/>
  </r>
  <r>
    <x v="2"/>
    <x v="0"/>
    <x v="6"/>
    <s v="L'angolo vicino"/>
    <s v="|06/04/20|"/>
    <n v="2760"/>
    <n v="2.95"/>
    <n v="4"/>
  </r>
  <r>
    <x v="2"/>
    <x v="0"/>
    <x v="6"/>
    <s v="Sadand"/>
    <s v="|07/07/01|"/>
    <n v="1488"/>
    <n v="2.41"/>
    <n v="3.71"/>
  </r>
  <r>
    <x v="2"/>
    <x v="0"/>
    <x v="6"/>
    <s v="Sadand"/>
    <s v="|07/07/02|"/>
    <n v="2136"/>
    <n v="2.86"/>
    <n v="3.89"/>
  </r>
  <r>
    <x v="2"/>
    <x v="0"/>
    <x v="6"/>
    <s v="Sadand"/>
    <s v="|07/07/03|"/>
    <n v="1776"/>
    <n v="2.98"/>
    <n v="3.39"/>
  </r>
  <r>
    <x v="2"/>
    <x v="0"/>
    <x v="6"/>
    <s v="Sadand"/>
    <s v="|07/07/04|"/>
    <n v="2076"/>
    <n v="2.5299999999999998"/>
    <n v="3.55"/>
  </r>
  <r>
    <x v="2"/>
    <x v="0"/>
    <x v="6"/>
    <s v="Sadand"/>
    <s v="|07/07/05|"/>
    <n v="2508"/>
    <n v="2.88"/>
    <n v="3.45"/>
  </r>
  <r>
    <x v="2"/>
    <x v="0"/>
    <x v="6"/>
    <s v="Sadand"/>
    <s v="|07/07/06|"/>
    <n v="1704"/>
    <n v="2.71"/>
    <n v="3.68"/>
  </r>
  <r>
    <x v="2"/>
    <x v="0"/>
    <x v="6"/>
    <s v="Sadand"/>
    <s v="|07/07/07|"/>
    <n v="1680"/>
    <n v="2.95"/>
    <n v="3.3"/>
  </r>
  <r>
    <x v="2"/>
    <x v="0"/>
    <x v="6"/>
    <s v="Sadand"/>
    <s v="|07/07/08|"/>
    <n v="2232"/>
    <n v="2.77"/>
    <n v="3.47"/>
  </r>
  <r>
    <x v="2"/>
    <x v="0"/>
    <x v="6"/>
    <s v="Sadand"/>
    <s v="|07/07/09|"/>
    <n v="2568"/>
    <n v="2.5299999999999998"/>
    <n v="3.8"/>
  </r>
  <r>
    <x v="2"/>
    <x v="0"/>
    <x v="6"/>
    <s v="Sadand"/>
    <s v="|07/07/10|"/>
    <n v="1212"/>
    <n v="2.33"/>
    <n v="3.81"/>
  </r>
  <r>
    <x v="2"/>
    <x v="0"/>
    <x v="6"/>
    <s v="Sadand"/>
    <s v="|07/07/12|"/>
    <n v="1596"/>
    <n v="2.68"/>
    <n v="3.37"/>
  </r>
  <r>
    <x v="2"/>
    <x v="0"/>
    <x v="3"/>
    <s v="Heineken"/>
    <s v="|33/01/01|"/>
    <n v="72"/>
    <n v="1.04"/>
    <n v="1.37"/>
  </r>
  <r>
    <x v="2"/>
    <x v="0"/>
    <x v="3"/>
    <s v="Heineken"/>
    <s v="|33/01/02|"/>
    <n v="60"/>
    <n v="1.1499999999999999"/>
    <n v="1.39"/>
  </r>
  <r>
    <x v="2"/>
    <x v="0"/>
    <x v="3"/>
    <s v="Heineken"/>
    <s v="|33/01/03|"/>
    <n v="60"/>
    <n v="1.1599999999999999"/>
    <n v="1.28"/>
  </r>
  <r>
    <x v="2"/>
    <x v="0"/>
    <x v="3"/>
    <s v="Heineken"/>
    <s v="|33/01/04|"/>
    <n v="72"/>
    <n v="1.06"/>
    <n v="1.26"/>
  </r>
  <r>
    <x v="2"/>
    <x v="0"/>
    <x v="3"/>
    <s v="Heineken"/>
    <s v="|33/01/05|"/>
    <n v="60"/>
    <n v="1.01"/>
    <n v="1.2"/>
  </r>
  <r>
    <x v="2"/>
    <x v="0"/>
    <x v="3"/>
    <s v="Heineken"/>
    <s v="|33/01/06|"/>
    <n v="72"/>
    <n v="1.1299999999999999"/>
    <n v="1.3"/>
  </r>
  <r>
    <x v="2"/>
    <x v="0"/>
    <x v="3"/>
    <s v="Heineken"/>
    <s v="|33/01/07|"/>
    <n v="72"/>
    <n v="1.06"/>
    <n v="1.21"/>
  </r>
  <r>
    <x v="2"/>
    <x v="0"/>
    <x v="3"/>
    <s v="Heineken"/>
    <s v="|33/01/08|"/>
    <n v="72"/>
    <n v="1.18"/>
    <n v="1.39"/>
  </r>
  <r>
    <x v="2"/>
    <x v="0"/>
    <x v="3"/>
    <s v="Heineken"/>
    <s v="|33/01/09|"/>
    <n v="72"/>
    <n v="1.1399999999999999"/>
    <n v="1.34"/>
  </r>
  <r>
    <x v="2"/>
    <x v="0"/>
    <x v="3"/>
    <s v="Heineken"/>
    <s v="|33/01/10|"/>
    <n v="60"/>
    <n v="1.2"/>
    <n v="1.23"/>
  </r>
  <r>
    <x v="2"/>
    <x v="0"/>
    <x v="3"/>
    <s v="Heineken"/>
    <s v="|33/01/11|"/>
    <n v="48"/>
    <n v="1.1499999999999999"/>
    <n v="1.33"/>
  </r>
  <r>
    <x v="2"/>
    <x v="0"/>
    <x v="3"/>
    <s v="Heineken"/>
    <s v="|33/01/12|"/>
    <n v="48"/>
    <n v="1.08"/>
    <n v="1.22"/>
  </r>
  <r>
    <x v="2"/>
    <x v="0"/>
    <x v="3"/>
    <s v="Heineken"/>
    <s v="|33/01/13|"/>
    <n v="72"/>
    <n v="1.1499999999999999"/>
    <n v="1.32"/>
  </r>
  <r>
    <x v="2"/>
    <x v="0"/>
    <x v="3"/>
    <s v="Heineken"/>
    <s v="|33/01/14|"/>
    <n v="72"/>
    <n v="1.0900000000000001"/>
    <n v="1.2"/>
  </r>
  <r>
    <x v="2"/>
    <x v="0"/>
    <x v="3"/>
    <s v="Heineken"/>
    <s v="|33/01/15|"/>
    <n v="60"/>
    <n v="1.1100000000000001"/>
    <n v="1.22"/>
  </r>
  <r>
    <x v="2"/>
    <x v="0"/>
    <x v="3"/>
    <s v="Heineken"/>
    <s v="|33/01/16|"/>
    <n v="60"/>
    <n v="1.1399999999999999"/>
    <n v="1.33"/>
  </r>
  <r>
    <x v="2"/>
    <x v="0"/>
    <x v="3"/>
    <s v="Heineken"/>
    <s v="|33/01/17|"/>
    <n v="72"/>
    <n v="1.0900000000000001"/>
    <n v="1.21"/>
  </r>
  <r>
    <x v="2"/>
    <x v="0"/>
    <x v="3"/>
    <s v="Heineken"/>
    <s v="|33/01/18|"/>
    <n v="48"/>
    <n v="1.1499999999999999"/>
    <n v="1.2"/>
  </r>
  <r>
    <x v="2"/>
    <x v="0"/>
    <x v="3"/>
    <s v="Heineken"/>
    <s v="|33/01/19|"/>
    <n v="72"/>
    <n v="1.06"/>
    <n v="1.25"/>
  </r>
  <r>
    <x v="2"/>
    <x v="0"/>
    <x v="3"/>
    <s v="Heineken"/>
    <s v="|33/01/20|"/>
    <n v="48"/>
    <n v="1.01"/>
    <n v="1.39"/>
  </r>
  <r>
    <x v="2"/>
    <x v="0"/>
    <x v="3"/>
    <s v="Heineken"/>
    <s v="|33/01/21|"/>
    <n v="60"/>
    <n v="1.07"/>
    <n v="1.38"/>
  </r>
  <r>
    <x v="2"/>
    <x v="0"/>
    <x v="3"/>
    <s v="Heineken"/>
    <s v="|33/01/22|"/>
    <n v="72"/>
    <n v="1.02"/>
    <n v="1.23"/>
  </r>
  <r>
    <x v="2"/>
    <x v="0"/>
    <x v="3"/>
    <s v="Heineken"/>
    <s v="|33/01/23|"/>
    <n v="48"/>
    <n v="1.04"/>
    <n v="1.23"/>
  </r>
  <r>
    <x v="2"/>
    <x v="0"/>
    <x v="3"/>
    <s v="Heineken"/>
    <s v="|33/01/24|"/>
    <n v="72"/>
    <n v="1.03"/>
    <n v="1.21"/>
  </r>
  <r>
    <x v="2"/>
    <x v="0"/>
    <x v="3"/>
    <s v="Heineken"/>
    <s v="|33/01/25|"/>
    <n v="60"/>
    <n v="1.05"/>
    <n v="1.2"/>
  </r>
  <r>
    <x v="2"/>
    <x v="0"/>
    <x v="3"/>
    <s v="Heineken"/>
    <s v="|33/01/26|"/>
    <n v="60"/>
    <n v="1"/>
    <n v="1.24"/>
  </r>
  <r>
    <x v="2"/>
    <x v="0"/>
    <x v="3"/>
    <s v="Heineken"/>
    <s v="|33/01/30|"/>
    <n v="72"/>
    <n v="1.2"/>
    <n v="1.27"/>
  </r>
  <r>
    <x v="2"/>
    <x v="0"/>
    <x v="3"/>
    <s v="Heineken"/>
    <s v="|33/01/31|"/>
    <n v="72"/>
    <n v="1"/>
    <n v="1.39"/>
  </r>
  <r>
    <x v="2"/>
    <x v="0"/>
    <x v="3"/>
    <s v="Heineken"/>
    <s v="|33/01/32|"/>
    <n v="60"/>
    <n v="1.01"/>
    <n v="1.21"/>
  </r>
  <r>
    <x v="2"/>
    <x v="0"/>
    <x v="3"/>
    <s v="Heineken"/>
    <s v="|33/01/33|"/>
    <n v="60"/>
    <n v="1.1599999999999999"/>
    <n v="1.39"/>
  </r>
  <r>
    <x v="2"/>
    <x v="0"/>
    <x v="3"/>
    <s v="Heineken"/>
    <s v="|33/01/40|"/>
    <n v="60"/>
    <n v="1.1399999999999999"/>
    <n v="1.28"/>
  </r>
  <r>
    <x v="2"/>
    <x v="0"/>
    <x v="3"/>
    <s v="Heineken"/>
    <s v="|33/01/41|"/>
    <n v="72"/>
    <n v="1.08"/>
    <n v="1.37"/>
  </r>
  <r>
    <x v="2"/>
    <x v="0"/>
    <x v="3"/>
    <s v="Heineken"/>
    <s v="|33/01/42|"/>
    <n v="72"/>
    <n v="1.19"/>
    <n v="1.21"/>
  </r>
  <r>
    <x v="2"/>
    <x v="0"/>
    <x v="3"/>
    <s v="Heineken"/>
    <s v="|33/01/43|"/>
    <n v="60"/>
    <n v="1.1499999999999999"/>
    <n v="1.39"/>
  </r>
  <r>
    <x v="2"/>
    <x v="0"/>
    <x v="3"/>
    <s v="Heineken"/>
    <s v="|33/01/44|"/>
    <n v="72"/>
    <n v="1.18"/>
    <n v="1.23"/>
  </r>
  <r>
    <x v="2"/>
    <x v="0"/>
    <x v="3"/>
    <s v="Heineken"/>
    <s v="|33/01/45|"/>
    <n v="60"/>
    <n v="1.1499999999999999"/>
    <n v="1.29"/>
  </r>
  <r>
    <x v="2"/>
    <x v="0"/>
    <x v="3"/>
    <s v="Heineken"/>
    <s v="|33/01/46|"/>
    <n v="72"/>
    <n v="1.05"/>
    <n v="1.34"/>
  </r>
  <r>
    <x v="2"/>
    <x v="0"/>
    <x v="3"/>
    <s v="Heineken"/>
    <s v="|33/01/47|"/>
    <n v="72"/>
    <n v="1.01"/>
    <n v="1.23"/>
  </r>
  <r>
    <x v="2"/>
    <x v="0"/>
    <x v="3"/>
    <s v="Heineken"/>
    <s v="|33/01/48|"/>
    <n v="60"/>
    <n v="1.1399999999999999"/>
    <n v="1.39"/>
  </r>
  <r>
    <x v="2"/>
    <x v="0"/>
    <x v="3"/>
    <s v="Heineken"/>
    <s v="|33/01/49|"/>
    <n v="72"/>
    <n v="1"/>
    <n v="1.35"/>
  </r>
  <r>
    <x v="2"/>
    <x v="0"/>
    <x v="3"/>
    <s v="Heineken"/>
    <s v="|33/01/50|"/>
    <n v="72"/>
    <n v="1.1000000000000001"/>
    <n v="1.28"/>
  </r>
  <r>
    <x v="2"/>
    <x v="0"/>
    <x v="3"/>
    <s v="Heineken"/>
    <s v="|33/01/51|"/>
    <n v="60"/>
    <n v="1.0900000000000001"/>
    <n v="1.24"/>
  </r>
  <r>
    <x v="2"/>
    <x v="0"/>
    <x v="3"/>
    <s v="Heineken"/>
    <s v="|33/01/52|"/>
    <n v="60"/>
    <n v="1.0900000000000001"/>
    <n v="1.33"/>
  </r>
  <r>
    <x v="2"/>
    <x v="0"/>
    <x v="3"/>
    <s v="Heineken"/>
    <s v="|33/01/60|"/>
    <n v="48"/>
    <n v="1.1599999999999999"/>
    <n v="1.36"/>
  </r>
  <r>
    <x v="2"/>
    <x v="0"/>
    <x v="3"/>
    <s v="Heineken"/>
    <s v="|33/01/61|"/>
    <n v="60"/>
    <n v="1.2"/>
    <n v="1.25"/>
  </r>
  <r>
    <x v="2"/>
    <x v="0"/>
    <x v="3"/>
    <s v="Heineken"/>
    <s v="|33/01/62|"/>
    <n v="60"/>
    <n v="1.1100000000000001"/>
    <n v="1.34"/>
  </r>
  <r>
    <x v="2"/>
    <x v="0"/>
    <x v="3"/>
    <s v="Heineken"/>
    <s v="|33/01/63|"/>
    <n v="72"/>
    <n v="1.06"/>
    <n v="1.34"/>
  </r>
  <r>
    <x v="2"/>
    <x v="0"/>
    <x v="3"/>
    <s v="Heineken"/>
    <s v="|33/01/64|"/>
    <n v="48"/>
    <n v="1.03"/>
    <n v="1.34"/>
  </r>
  <r>
    <x v="2"/>
    <x v="0"/>
    <x v="3"/>
    <s v="Heineken"/>
    <s v="|33/01/65|"/>
    <n v="72"/>
    <n v="1.1000000000000001"/>
    <n v="1.24"/>
  </r>
  <r>
    <x v="2"/>
    <x v="0"/>
    <x v="3"/>
    <s v="Heineken"/>
    <s v="|33/01/66|"/>
    <n v="72"/>
    <n v="1"/>
    <n v="1.34"/>
  </r>
  <r>
    <x v="2"/>
    <x v="0"/>
    <x v="3"/>
    <s v="Heineken"/>
    <s v="|33/10/01|"/>
    <n v="48"/>
    <n v="1.05"/>
    <n v="1.21"/>
  </r>
  <r>
    <x v="2"/>
    <x v="0"/>
    <x v="3"/>
    <s v="Heineken"/>
    <s v="|33/99/91|"/>
    <n v="72"/>
    <n v="1.03"/>
    <n v="1.29"/>
  </r>
  <r>
    <x v="2"/>
    <x v="0"/>
    <x v="3"/>
    <s v="Heineken"/>
    <s v="|33/99/92|"/>
    <n v="60"/>
    <n v="1.0900000000000001"/>
    <n v="1.21"/>
  </r>
  <r>
    <x v="2"/>
    <x v="0"/>
    <x v="3"/>
    <s v="Heineken"/>
    <s v="|33/99/93|"/>
    <n v="48"/>
    <n v="1.19"/>
    <n v="1.35"/>
  </r>
  <r>
    <x v="2"/>
    <x v="0"/>
    <x v="3"/>
    <s v="Heineken"/>
    <s v="|33/99/94|"/>
    <n v="48"/>
    <n v="1.02"/>
    <n v="1.28"/>
  </r>
  <r>
    <x v="2"/>
    <x v="0"/>
    <x v="3"/>
    <s v="Heineken"/>
    <s v="|33/99/95|"/>
    <n v="72"/>
    <n v="1.1000000000000001"/>
    <n v="1.24"/>
  </r>
  <r>
    <x v="2"/>
    <x v="0"/>
    <x v="3"/>
    <s v="Heineken"/>
    <s v="|33/99/96|"/>
    <n v="48"/>
    <n v="1.06"/>
    <n v="1.4"/>
  </r>
  <r>
    <x v="2"/>
    <x v="0"/>
    <x v="3"/>
    <s v="Heineken"/>
    <s v="|33/99/98|"/>
    <n v="72"/>
    <n v="1.04"/>
    <n v="1.4"/>
  </r>
  <r>
    <x v="2"/>
    <x v="0"/>
    <x v="3"/>
    <s v="Heineken"/>
    <s v="|33/99/99|"/>
    <n v="60"/>
    <n v="1.1599999999999999"/>
    <n v="1.36"/>
  </r>
  <r>
    <x v="2"/>
    <x v="0"/>
    <x v="3"/>
    <s v="Tuborg"/>
    <s v="|33/99/97|"/>
    <n v="72"/>
    <n v="1.03"/>
    <n v="1.36"/>
  </r>
  <r>
    <x v="2"/>
    <x v="0"/>
    <x v="3"/>
    <s v="Tuborg"/>
    <s v="|97/01/01|"/>
    <n v="48"/>
    <n v="1.1599999999999999"/>
    <n v="1.25"/>
  </r>
  <r>
    <x v="2"/>
    <x v="0"/>
    <x v="3"/>
    <s v="Tuborg"/>
    <s v="|97/01/02|"/>
    <n v="60"/>
    <n v="1.19"/>
    <n v="1.27"/>
  </r>
  <r>
    <x v="2"/>
    <x v="0"/>
    <x v="3"/>
    <s v="Tuborg"/>
    <s v="|97/01/03|"/>
    <n v="60"/>
    <n v="1.1499999999999999"/>
    <n v="1.21"/>
  </r>
  <r>
    <x v="2"/>
    <x v="0"/>
    <x v="3"/>
    <s v="Tuborg"/>
    <s v="|97/02/01|"/>
    <n v="48"/>
    <n v="1.1100000000000001"/>
    <n v="1.38"/>
  </r>
  <r>
    <x v="2"/>
    <x v="0"/>
    <x v="3"/>
    <s v="Tuborg"/>
    <s v="|97/02/02|"/>
    <n v="60"/>
    <n v="1.1000000000000001"/>
    <n v="1.3"/>
  </r>
  <r>
    <x v="2"/>
    <x v="0"/>
    <x v="3"/>
    <s v="Tuborg"/>
    <s v="|97/02/03|"/>
    <n v="60"/>
    <n v="1.07"/>
    <n v="1.29"/>
  </r>
  <r>
    <x v="2"/>
    <x v="0"/>
    <x v="3"/>
    <s v="Tuborg"/>
    <s v="|97/02/05|"/>
    <n v="72"/>
    <n v="1.0900000000000001"/>
    <n v="1.29"/>
  </r>
  <r>
    <x v="2"/>
    <x v="0"/>
    <x v="6"/>
    <s v="Optima"/>
    <s v="|64/01/01|"/>
    <n v="2712"/>
    <n v="2.36"/>
    <n v="3.49"/>
  </r>
  <r>
    <x v="2"/>
    <x v="0"/>
    <x v="6"/>
    <s v="Optima"/>
    <s v="|64/01/02|"/>
    <n v="1620"/>
    <n v="2.92"/>
    <n v="3.43"/>
  </r>
  <r>
    <x v="2"/>
    <x v="0"/>
    <x v="6"/>
    <s v="Optima"/>
    <s v="|64/02/01|"/>
    <n v="2256"/>
    <n v="2.71"/>
    <n v="3.59"/>
  </r>
  <r>
    <x v="2"/>
    <x v="0"/>
    <x v="6"/>
    <s v="Optima"/>
    <s v="|64/02/02|"/>
    <n v="2256"/>
    <n v="2.4500000000000002"/>
    <n v="3.51"/>
  </r>
  <r>
    <x v="2"/>
    <x v="0"/>
    <x v="6"/>
    <s v="Optima"/>
    <s v="|64/02/03|"/>
    <n v="1452"/>
    <n v="2.63"/>
    <n v="3.56"/>
  </r>
  <r>
    <x v="2"/>
    <x v="0"/>
    <x v="6"/>
    <s v="Optima"/>
    <s v="|64/02/04|"/>
    <n v="2124"/>
    <n v="2.5499999999999998"/>
    <n v="3.97"/>
  </r>
  <r>
    <x v="2"/>
    <x v="0"/>
    <x v="6"/>
    <s v="Optima"/>
    <s v="|64/02/05|"/>
    <n v="1872"/>
    <n v="2.86"/>
    <n v="3.7"/>
  </r>
  <r>
    <x v="2"/>
    <x v="0"/>
    <x v="4"/>
    <s v="Genco"/>
    <s v="|20/10/02|"/>
    <n v="348"/>
    <n v="4.66"/>
    <n v="5.21"/>
  </r>
  <r>
    <x v="2"/>
    <x v="0"/>
    <x v="4"/>
    <s v="Genco"/>
    <s v="|20/10/03|"/>
    <n v="552"/>
    <n v="4.5199999999999996"/>
    <n v="5.04"/>
  </r>
  <r>
    <x v="2"/>
    <x v="0"/>
    <x v="4"/>
    <s v="Genco"/>
    <s v="|20/10/04|"/>
    <n v="528"/>
    <n v="4.62"/>
    <n v="5.27"/>
  </r>
  <r>
    <x v="2"/>
    <x v="0"/>
    <x v="4"/>
    <s v="Genco"/>
    <s v="|20/10/05|"/>
    <n v="624"/>
    <n v="4.46"/>
    <n v="5.07"/>
  </r>
  <r>
    <x v="2"/>
    <x v="0"/>
    <x v="4"/>
    <s v="Genco"/>
    <s v="|20/10/06|"/>
    <n v="528"/>
    <n v="4.71"/>
    <n v="5.4"/>
  </r>
  <r>
    <x v="2"/>
    <x v="0"/>
    <x v="4"/>
    <s v="Genco"/>
    <s v="|20/10/07|"/>
    <n v="528"/>
    <n v="4.38"/>
    <n v="5.0199999999999996"/>
  </r>
  <r>
    <x v="2"/>
    <x v="0"/>
    <x v="4"/>
    <s v="Genco"/>
    <s v="|20/10/08|"/>
    <n v="648"/>
    <n v="4.1500000000000004"/>
    <n v="5.34"/>
  </r>
  <r>
    <x v="2"/>
    <x v="0"/>
    <x v="4"/>
    <s v="Genco"/>
    <s v="|20/10/09|"/>
    <n v="672"/>
    <n v="4.21"/>
    <n v="5.0199999999999996"/>
  </r>
  <r>
    <x v="2"/>
    <x v="0"/>
    <x v="4"/>
    <s v="Genco"/>
    <s v="|20/10/10|"/>
    <n v="288"/>
    <n v="4.5199999999999996"/>
    <n v="5.17"/>
  </r>
  <r>
    <x v="2"/>
    <x v="0"/>
    <x v="4"/>
    <s v="Genco"/>
    <s v="|20/10/11|"/>
    <n v="612"/>
    <n v="4.87"/>
    <n v="5.35"/>
  </r>
  <r>
    <x v="2"/>
    <x v="0"/>
    <x v="4"/>
    <s v="Genco"/>
    <s v="|20/10/12|"/>
    <n v="396"/>
    <n v="4.9000000000000004"/>
    <n v="5.1100000000000003"/>
  </r>
  <r>
    <x v="2"/>
    <x v="0"/>
    <x v="4"/>
    <s v="Genco"/>
    <s v="|20/13/01|"/>
    <n v="672"/>
    <n v="4.47"/>
    <n v="5.21"/>
  </r>
  <r>
    <x v="2"/>
    <x v="0"/>
    <x v="4"/>
    <s v="Genco"/>
    <s v="|20/13/02|"/>
    <n v="516"/>
    <n v="4.42"/>
    <n v="5.21"/>
  </r>
  <r>
    <x v="2"/>
    <x v="0"/>
    <x v="4"/>
    <s v="Genco"/>
    <s v="|20/13/03|"/>
    <n v="612"/>
    <n v="4.47"/>
    <n v="5.3"/>
  </r>
  <r>
    <x v="2"/>
    <x v="0"/>
    <x v="4"/>
    <s v="Genco"/>
    <s v="|20/13/04|"/>
    <n v="420"/>
    <n v="4.66"/>
    <n v="5.14"/>
  </r>
  <r>
    <x v="2"/>
    <x v="0"/>
    <x v="4"/>
    <s v="Genco"/>
    <s v="|20/13/05|"/>
    <n v="396"/>
    <n v="4.03"/>
    <n v="5.35"/>
  </r>
  <r>
    <x v="2"/>
    <x v="0"/>
    <x v="4"/>
    <s v="Genco"/>
    <s v="|20/13/06|"/>
    <n v="564"/>
    <n v="4.5199999999999996"/>
    <n v="5.14"/>
  </r>
  <r>
    <x v="2"/>
    <x v="0"/>
    <x v="4"/>
    <s v="Genco"/>
    <s v="|20/13/07|"/>
    <n v="336"/>
    <n v="4.04"/>
    <n v="5.2"/>
  </r>
  <r>
    <x v="2"/>
    <x v="0"/>
    <x v="4"/>
    <s v="Genco"/>
    <s v="|20/13/08|"/>
    <n v="492"/>
    <n v="4.8099999999999996"/>
    <n v="5.19"/>
  </r>
  <r>
    <x v="2"/>
    <x v="0"/>
    <x v="4"/>
    <s v="Genco"/>
    <s v="|20/13/09|"/>
    <n v="408"/>
    <n v="4.01"/>
    <n v="5.4"/>
  </r>
  <r>
    <x v="2"/>
    <x v="0"/>
    <x v="4"/>
    <s v="Genco"/>
    <s v="|20/13/10|"/>
    <n v="360"/>
    <n v="4.91"/>
    <n v="5.38"/>
  </r>
  <r>
    <x v="2"/>
    <x v="0"/>
    <x v="4"/>
    <s v="Genco"/>
    <s v="|20/13/11|"/>
    <n v="264"/>
    <n v="4.83"/>
    <n v="5.34"/>
  </r>
  <r>
    <x v="2"/>
    <x v="0"/>
    <x v="4"/>
    <s v="Genco"/>
    <s v="|20/13/12|"/>
    <n v="264"/>
    <n v="4.95"/>
    <n v="5.0199999999999996"/>
  </r>
  <r>
    <x v="2"/>
    <x v="0"/>
    <x v="4"/>
    <s v="Genco"/>
    <s v="|20/13/13|"/>
    <n v="348"/>
    <n v="4.59"/>
    <n v="5.35"/>
  </r>
  <r>
    <x v="2"/>
    <x v="0"/>
    <x v="4"/>
    <s v="Genco"/>
    <s v="|20/13/14|"/>
    <n v="384"/>
    <n v="4.6399999999999997"/>
    <n v="5.18"/>
  </r>
  <r>
    <x v="2"/>
    <x v="0"/>
    <x v="4"/>
    <s v="Genco"/>
    <s v="|20/13/15|"/>
    <n v="696"/>
    <n v="4.7699999999999996"/>
    <n v="5.24"/>
  </r>
  <r>
    <x v="2"/>
    <x v="0"/>
    <x v="4"/>
    <s v="Genco"/>
    <s v="|20/13/16|"/>
    <n v="324"/>
    <n v="4.49"/>
    <n v="5.13"/>
  </r>
  <r>
    <x v="2"/>
    <x v="0"/>
    <x v="4"/>
    <s v="Genco"/>
    <s v="|20/13/17|"/>
    <n v="240"/>
    <n v="4.42"/>
    <n v="5"/>
  </r>
  <r>
    <x v="2"/>
    <x v="0"/>
    <x v="4"/>
    <s v="Genco"/>
    <s v="|20/13/18|"/>
    <n v="624"/>
    <n v="5"/>
    <n v="5.15"/>
  </r>
  <r>
    <x v="2"/>
    <x v="0"/>
    <x v="4"/>
    <s v="Genco"/>
    <s v="|20/13/19|"/>
    <n v="300"/>
    <n v="4.32"/>
    <n v="5.0999999999999996"/>
  </r>
  <r>
    <x v="2"/>
    <x v="0"/>
    <x v="4"/>
    <s v="Genco"/>
    <s v="|20/13/20|"/>
    <n v="612"/>
    <n v="4.43"/>
    <n v="5.15"/>
  </r>
  <r>
    <x v="2"/>
    <x v="0"/>
    <x v="4"/>
    <s v="Genco"/>
    <s v="|20/13/21|"/>
    <n v="624"/>
    <n v="4.93"/>
    <n v="5.13"/>
  </r>
  <r>
    <x v="2"/>
    <x v="0"/>
    <x v="4"/>
    <s v="Genco"/>
    <s v="|20/13/22|"/>
    <n v="648"/>
    <n v="4.6900000000000004"/>
    <n v="5.35"/>
  </r>
  <r>
    <x v="2"/>
    <x v="0"/>
    <x v="4"/>
    <s v="Genco"/>
    <s v="|20/13/23|"/>
    <n v="312"/>
    <n v="4.46"/>
    <n v="5.1100000000000003"/>
  </r>
  <r>
    <x v="2"/>
    <x v="0"/>
    <x v="4"/>
    <s v="Genco"/>
    <s v="|20/13/24|"/>
    <n v="624"/>
    <n v="4.29"/>
    <n v="5.27"/>
  </r>
  <r>
    <x v="2"/>
    <x v="0"/>
    <x v="4"/>
    <s v="Genco"/>
    <s v="|20/13/28|"/>
    <n v="552"/>
    <n v="4.16"/>
    <n v="5.4"/>
  </r>
  <r>
    <x v="2"/>
    <x v="0"/>
    <x v="4"/>
    <s v="Genco"/>
    <s v="|20/13/29|"/>
    <n v="336"/>
    <n v="4"/>
    <n v="5.28"/>
  </r>
  <r>
    <x v="2"/>
    <x v="0"/>
    <x v="4"/>
    <s v="Genco"/>
    <s v="|20/13/30|"/>
    <n v="696"/>
    <n v="4.88"/>
    <n v="5.29"/>
  </r>
  <r>
    <x v="2"/>
    <x v="0"/>
    <x v="4"/>
    <s v="Genco"/>
    <s v="|20/13/31|"/>
    <n v="504"/>
    <n v="4.67"/>
    <n v="5.13"/>
  </r>
  <r>
    <x v="2"/>
    <x v="0"/>
    <x v="4"/>
    <s v="Genco"/>
    <s v="|20/13/32|"/>
    <n v="312"/>
    <n v="4.17"/>
    <n v="5.2"/>
  </r>
  <r>
    <x v="2"/>
    <x v="0"/>
    <x v="4"/>
    <s v="Genco"/>
    <s v="|20/13/33|"/>
    <n v="636"/>
    <n v="4.41"/>
    <n v="5.25"/>
  </r>
  <r>
    <x v="2"/>
    <x v="0"/>
    <x v="4"/>
    <s v="Genco"/>
    <s v="|20/13/34|"/>
    <n v="660"/>
    <n v="4.88"/>
    <n v="5.15"/>
  </r>
  <r>
    <x v="2"/>
    <x v="0"/>
    <x v="4"/>
    <s v="Genco"/>
    <s v="|20/13/35|"/>
    <n v="288"/>
    <n v="4"/>
    <n v="5.39"/>
  </r>
  <r>
    <x v="2"/>
    <x v="0"/>
    <x v="4"/>
    <s v="Genco"/>
    <s v="|20/13/36|"/>
    <n v="360"/>
    <n v="4.3600000000000003"/>
    <n v="5.08"/>
  </r>
  <r>
    <x v="2"/>
    <x v="0"/>
    <x v="4"/>
    <s v="Genco"/>
    <s v="|20/13/37|"/>
    <n v="648"/>
    <n v="4.8099999999999996"/>
    <n v="5.13"/>
  </r>
  <r>
    <x v="2"/>
    <x v="0"/>
    <x v="4"/>
    <s v="Genco"/>
    <s v="|20/13/38|"/>
    <n v="240"/>
    <n v="4.2"/>
    <n v="5.39"/>
  </r>
  <r>
    <x v="2"/>
    <x v="0"/>
    <x v="4"/>
    <s v="Genco"/>
    <s v="|20/13/39|"/>
    <n v="516"/>
    <n v="4.32"/>
    <n v="5.21"/>
  </r>
  <r>
    <x v="2"/>
    <x v="0"/>
    <x v="4"/>
    <s v="Genco"/>
    <s v="|20/13/40|"/>
    <n v="300"/>
    <n v="4.07"/>
    <n v="5.16"/>
  </r>
  <r>
    <x v="2"/>
    <x v="0"/>
    <x v="4"/>
    <s v="Genco"/>
    <s v="|20/13/42|"/>
    <n v="528"/>
    <n v="4.42"/>
    <n v="5.4"/>
  </r>
  <r>
    <x v="2"/>
    <x v="0"/>
    <x v="4"/>
    <s v="Genco"/>
    <s v="|20/13/43|"/>
    <n v="708"/>
    <n v="4.72"/>
    <n v="5.01"/>
  </r>
  <r>
    <x v="2"/>
    <x v="0"/>
    <x v="4"/>
    <s v="Genco"/>
    <s v="|20/13/44|"/>
    <n v="384"/>
    <n v="4.84"/>
    <n v="5.23"/>
  </r>
  <r>
    <x v="2"/>
    <x v="0"/>
    <x v="4"/>
    <s v="Genco"/>
    <s v="|20/13/45|"/>
    <n v="564"/>
    <n v="4.04"/>
    <n v="5.17"/>
  </r>
  <r>
    <x v="2"/>
    <x v="0"/>
    <x v="4"/>
    <s v="Genco"/>
    <s v="|20/13/46|"/>
    <n v="444"/>
    <n v="4.8600000000000003"/>
    <n v="5.0999999999999996"/>
  </r>
  <r>
    <x v="2"/>
    <x v="0"/>
    <x v="4"/>
    <s v="Genco"/>
    <s v="|20/13/47|"/>
    <n v="444"/>
    <n v="4.2300000000000004"/>
    <n v="5.21"/>
  </r>
  <r>
    <x v="2"/>
    <x v="0"/>
    <x v="4"/>
    <s v="Genco"/>
    <s v="|20/13/48|"/>
    <n v="420"/>
    <n v="4.7"/>
    <n v="5.09"/>
  </r>
  <r>
    <x v="2"/>
    <x v="0"/>
    <x v="4"/>
    <s v="Genco"/>
    <s v="|20/13/49a|"/>
    <n v="684"/>
    <n v="4"/>
    <n v="5.12"/>
  </r>
  <r>
    <x v="2"/>
    <x v="0"/>
    <x v="4"/>
    <s v="Genco"/>
    <s v="|20/13/49|"/>
    <n v="360"/>
    <n v="4.99"/>
    <n v="5.04"/>
  </r>
  <r>
    <x v="2"/>
    <x v="0"/>
    <x v="4"/>
    <s v="Genco"/>
    <s v="|20/13/50|"/>
    <n v="324"/>
    <n v="4.95"/>
    <n v="5.16"/>
  </r>
  <r>
    <x v="2"/>
    <x v="0"/>
    <x v="4"/>
    <s v="Genco"/>
    <s v="|20/13/51|"/>
    <n v="552"/>
    <n v="4.29"/>
    <n v="5.23"/>
  </r>
  <r>
    <x v="2"/>
    <x v="0"/>
    <x v="4"/>
    <s v="Genco"/>
    <s v="|20/13/52|"/>
    <n v="312"/>
    <n v="4.03"/>
    <n v="5.18"/>
  </r>
  <r>
    <x v="2"/>
    <x v="0"/>
    <x v="4"/>
    <s v="Genco"/>
    <s v="|20/13/53|"/>
    <n v="636"/>
    <n v="4.91"/>
    <n v="5.09"/>
  </r>
  <r>
    <x v="2"/>
    <x v="0"/>
    <x v="4"/>
    <s v="Genco"/>
    <s v="|20/13/54|"/>
    <n v="408"/>
    <n v="4.66"/>
    <n v="5.12"/>
  </r>
  <r>
    <x v="2"/>
    <x v="0"/>
    <x v="4"/>
    <s v="Genco"/>
    <s v="|20/13/55|"/>
    <n v="312"/>
    <n v="4.5199999999999996"/>
    <n v="5.39"/>
  </r>
  <r>
    <x v="2"/>
    <x v="0"/>
    <x v="4"/>
    <s v="Genco"/>
    <s v="|20/13/56|"/>
    <n v="552"/>
    <n v="4.83"/>
    <n v="5.05"/>
  </r>
  <r>
    <x v="2"/>
    <x v="0"/>
    <x v="4"/>
    <s v="Genco"/>
    <s v="|20/13/57|"/>
    <n v="348"/>
    <n v="4.3600000000000003"/>
    <n v="5.03"/>
  </r>
  <r>
    <x v="2"/>
    <x v="0"/>
    <x v="4"/>
    <s v="Genco"/>
    <s v="|20/13/58|"/>
    <n v="648"/>
    <n v="4.3899999999999997"/>
    <n v="5.08"/>
  </r>
  <r>
    <x v="2"/>
    <x v="0"/>
    <x v="4"/>
    <s v="Genco"/>
    <s v="|20/13/78|"/>
    <n v="432"/>
    <n v="4.4800000000000004"/>
    <n v="5.32"/>
  </r>
  <r>
    <x v="2"/>
    <x v="0"/>
    <x v="4"/>
    <s v="Genco"/>
    <s v="|20/13/79|"/>
    <n v="252"/>
    <n v="4.25"/>
    <n v="5.26"/>
  </r>
  <r>
    <x v="2"/>
    <x v="0"/>
    <x v="4"/>
    <s v="Genco"/>
    <s v="|20/13/80|"/>
    <n v="516"/>
    <n v="4.96"/>
    <n v="5.17"/>
  </r>
  <r>
    <x v="2"/>
    <x v="0"/>
    <x v="4"/>
    <s v="Genco"/>
    <s v="|20/13/91|"/>
    <n v="420"/>
    <n v="4.4000000000000004"/>
    <n v="5.2"/>
  </r>
  <r>
    <x v="2"/>
    <x v="0"/>
    <x v="4"/>
    <s v="Genco"/>
    <s v="|20/13/98|"/>
    <n v="456"/>
    <n v="4.8"/>
    <n v="5.27"/>
  </r>
  <r>
    <x v="2"/>
    <x v="0"/>
    <x v="4"/>
    <s v="Genco"/>
    <s v="|20/13/99|"/>
    <n v="600"/>
    <n v="4.03"/>
    <n v="5.16"/>
  </r>
  <r>
    <x v="2"/>
    <x v="0"/>
    <x v="4"/>
    <s v="Genco"/>
    <s v="|20/13/100|"/>
    <n v="588"/>
    <n v="4.6900000000000004"/>
    <n v="5.08"/>
  </r>
  <r>
    <x v="2"/>
    <x v="0"/>
    <x v="4"/>
    <s v="Genco"/>
    <s v="|20/13/101|"/>
    <n v="312"/>
    <n v="4.47"/>
    <n v="5.16"/>
  </r>
  <r>
    <x v="2"/>
    <x v="0"/>
    <x v="4"/>
    <s v="Genco"/>
    <s v="|20/13/102|"/>
    <n v="264"/>
    <n v="4.71"/>
    <n v="5.12"/>
  </r>
  <r>
    <x v="2"/>
    <x v="0"/>
    <x v="4"/>
    <s v="Genco"/>
    <s v="|20/13/59|"/>
    <n v="648"/>
    <n v="4.87"/>
    <n v="5.03"/>
  </r>
  <r>
    <x v="2"/>
    <x v="0"/>
    <x v="4"/>
    <s v="Genco"/>
    <s v="|20/13/60|"/>
    <n v="408"/>
    <n v="4.13"/>
    <n v="5.04"/>
  </r>
  <r>
    <x v="2"/>
    <x v="0"/>
    <x v="3"/>
    <s v="Genco"/>
    <s v="|20/13/61|"/>
    <n v="48"/>
    <n v="1.1399999999999999"/>
    <n v="1.4"/>
  </r>
  <r>
    <x v="2"/>
    <x v="0"/>
    <x v="3"/>
    <s v="Genco"/>
    <s v="|20/14/01|"/>
    <n v="48"/>
    <n v="1.02"/>
    <n v="1.29"/>
  </r>
  <r>
    <x v="2"/>
    <x v="0"/>
    <x v="3"/>
    <s v="Genco"/>
    <s v="|20/14/02|"/>
    <n v="48"/>
    <n v="1.08"/>
    <n v="1.35"/>
  </r>
  <r>
    <x v="2"/>
    <x v="0"/>
    <x v="3"/>
    <s v="Genco"/>
    <s v="|20/14/03|"/>
    <n v="72"/>
    <n v="1.1100000000000001"/>
    <n v="1.39"/>
  </r>
  <r>
    <x v="2"/>
    <x v="0"/>
    <x v="3"/>
    <s v="Genco"/>
    <s v="|20/14/04|"/>
    <n v="48"/>
    <n v="1.17"/>
    <n v="1.25"/>
  </r>
  <r>
    <x v="2"/>
    <x v="0"/>
    <x v="3"/>
    <s v="Genco"/>
    <s v="|20/14/05|"/>
    <n v="60"/>
    <n v="1.1599999999999999"/>
    <n v="1.36"/>
  </r>
  <r>
    <x v="2"/>
    <x v="0"/>
    <x v="3"/>
    <s v="Genco"/>
    <s v="|20/14/06|"/>
    <n v="48"/>
    <n v="1.03"/>
    <n v="1.25"/>
  </r>
  <r>
    <x v="2"/>
    <x v="0"/>
    <x v="3"/>
    <s v="Genco"/>
    <s v="|20/14/08|"/>
    <n v="48"/>
    <n v="1.1100000000000001"/>
    <n v="1.39"/>
  </r>
  <r>
    <x v="2"/>
    <x v="0"/>
    <x v="3"/>
    <s v="Genco"/>
    <s v="|20/14/09|"/>
    <n v="72"/>
    <n v="1.0900000000000001"/>
    <n v="1.37"/>
  </r>
  <r>
    <x v="2"/>
    <x v="0"/>
    <x v="3"/>
    <s v="Genco"/>
    <s v="|20/17/01|"/>
    <n v="48"/>
    <n v="1.1200000000000001"/>
    <n v="1.23"/>
  </r>
  <r>
    <x v="2"/>
    <x v="0"/>
    <x v="3"/>
    <s v="Genco"/>
    <s v="|20/17/02|"/>
    <n v="60"/>
    <n v="1.03"/>
    <n v="1.37"/>
  </r>
  <r>
    <x v="2"/>
    <x v="0"/>
    <x v="3"/>
    <s v="Genco"/>
    <s v="|20/17/03|"/>
    <n v="60"/>
    <n v="1.18"/>
    <n v="1.2"/>
  </r>
  <r>
    <x v="2"/>
    <x v="0"/>
    <x v="3"/>
    <s v="Genco"/>
    <s v="|20/17/05|"/>
    <n v="60"/>
    <n v="1.19"/>
    <n v="1.24"/>
  </r>
  <r>
    <x v="2"/>
    <x v="0"/>
    <x v="3"/>
    <s v="Genco"/>
    <s v="|20/99/91|"/>
    <n v="48"/>
    <n v="1.2"/>
    <n v="1.25"/>
  </r>
  <r>
    <x v="2"/>
    <x v="0"/>
    <x v="6"/>
    <s v="Brembo"/>
    <s v="|46/01/01|"/>
    <n v="1248"/>
    <n v="2.62"/>
    <n v="3.65"/>
  </r>
  <r>
    <x v="2"/>
    <x v="0"/>
    <x v="6"/>
    <s v="Brembo"/>
    <s v="|46/01/02|"/>
    <n v="1428"/>
    <n v="2.86"/>
    <n v="3.97"/>
  </r>
  <r>
    <x v="2"/>
    <x v="0"/>
    <x v="6"/>
    <s v="Brembo"/>
    <s v="|46/01/03|"/>
    <n v="1284"/>
    <n v="2.89"/>
    <n v="3.8"/>
  </r>
  <r>
    <x v="2"/>
    <x v="0"/>
    <x v="6"/>
    <s v="Brembo"/>
    <s v="|46/01/04|"/>
    <n v="1236"/>
    <n v="2.98"/>
    <n v="3.47"/>
  </r>
  <r>
    <x v="2"/>
    <x v="0"/>
    <x v="6"/>
    <s v="Brembo"/>
    <s v="|46/01/05|"/>
    <n v="1356"/>
    <n v="2.5"/>
    <n v="3.78"/>
  </r>
  <r>
    <x v="2"/>
    <x v="0"/>
    <x v="6"/>
    <s v="Brembo"/>
    <s v="|46/01/06|"/>
    <n v="1980"/>
    <n v="2.33"/>
    <n v="3.49"/>
  </r>
  <r>
    <x v="2"/>
    <x v="0"/>
    <x v="6"/>
    <s v="Brembo"/>
    <s v="|46/01/07|"/>
    <n v="2088"/>
    <n v="2.7"/>
    <n v="3.39"/>
  </r>
  <r>
    <x v="2"/>
    <x v="0"/>
    <x v="6"/>
    <s v="Brembo"/>
    <s v="|46/01/08|"/>
    <n v="1980"/>
    <n v="2.58"/>
    <n v="3.86"/>
  </r>
  <r>
    <x v="2"/>
    <x v="0"/>
    <x v="6"/>
    <s v="Brembo"/>
    <s v="|46/01/09|"/>
    <n v="2232"/>
    <n v="2.64"/>
    <n v="3.79"/>
  </r>
  <r>
    <x v="2"/>
    <x v="0"/>
    <x v="6"/>
    <s v="Brembo"/>
    <s v="|46/01/10|"/>
    <n v="1380"/>
    <n v="2.69"/>
    <n v="3.39"/>
  </r>
  <r>
    <x v="2"/>
    <x v="0"/>
    <x v="6"/>
    <s v="Brembo"/>
    <s v="|46/01/11|"/>
    <n v="1980"/>
    <n v="2.38"/>
    <n v="3.67"/>
  </r>
  <r>
    <x v="2"/>
    <x v="0"/>
    <x v="6"/>
    <s v="Brembo"/>
    <s v="|46/01/12|"/>
    <n v="1632"/>
    <n v="2.91"/>
    <n v="3.56"/>
  </r>
  <r>
    <x v="2"/>
    <x v="0"/>
    <x v="6"/>
    <s v="Brembo"/>
    <s v="|46/01/13|"/>
    <n v="1788"/>
    <n v="2.3199999999999998"/>
    <n v="3.45"/>
  </r>
  <r>
    <x v="2"/>
    <x v="0"/>
    <x v="6"/>
    <s v="Brembo"/>
    <s v="|46/01/14|"/>
    <n v="2196"/>
    <n v="2.66"/>
    <n v="3.48"/>
  </r>
  <r>
    <x v="2"/>
    <x v="0"/>
    <x v="6"/>
    <s v="Brembo"/>
    <s v="|46/01/20|"/>
    <n v="1260"/>
    <n v="2.73"/>
    <n v="3.43"/>
  </r>
  <r>
    <x v="2"/>
    <x v="0"/>
    <x v="2"/>
    <s v="Illy"/>
    <s v="|80/01/01|"/>
    <n v="7296"/>
    <n v="0.43"/>
    <n v="1.02"/>
  </r>
  <r>
    <x v="2"/>
    <x v="0"/>
    <x v="2"/>
    <s v="Illy"/>
    <s v="|80/01/02|"/>
    <n v="8748"/>
    <n v="1.01"/>
    <n v="1.1599999999999999"/>
  </r>
  <r>
    <x v="2"/>
    <x v="0"/>
    <x v="2"/>
    <s v="Illy"/>
    <s v="|80/01/03|"/>
    <n v="9468"/>
    <n v="0.81"/>
    <n v="1.17"/>
  </r>
  <r>
    <x v="2"/>
    <x v="0"/>
    <x v="2"/>
    <s v="Illy"/>
    <s v="|80/01/04|"/>
    <n v="6156"/>
    <n v="0.71"/>
    <n v="1.02"/>
  </r>
  <r>
    <x v="2"/>
    <x v="0"/>
    <x v="2"/>
    <s v="Illy"/>
    <s v="|80/01/05|"/>
    <n v="8760"/>
    <n v="0.67"/>
    <n v="1"/>
  </r>
  <r>
    <x v="2"/>
    <x v="0"/>
    <x v="2"/>
    <s v="Illy"/>
    <s v="|80/01/06|"/>
    <n v="9492"/>
    <n v="0.52"/>
    <n v="0.93"/>
  </r>
  <r>
    <x v="2"/>
    <x v="0"/>
    <x v="2"/>
    <s v="Illy"/>
    <s v="|80/01/07|"/>
    <n v="7824"/>
    <n v="0.7"/>
    <n v="1.1000000000000001"/>
  </r>
  <r>
    <x v="2"/>
    <x v="0"/>
    <x v="2"/>
    <s v="Illy"/>
    <s v="|80/01/08|"/>
    <n v="7764"/>
    <n v="0.59"/>
    <n v="1.06"/>
  </r>
  <r>
    <x v="2"/>
    <x v="0"/>
    <x v="2"/>
    <s v="Illy"/>
    <s v="|80/01/09|"/>
    <n v="6120"/>
    <n v="0.8"/>
    <n v="1.07"/>
  </r>
  <r>
    <x v="2"/>
    <x v="0"/>
    <x v="2"/>
    <s v="Illy"/>
    <s v="|80/01/10|"/>
    <n v="8184"/>
    <n v="0.76"/>
    <n v="1.0900000000000001"/>
  </r>
  <r>
    <x v="2"/>
    <x v="0"/>
    <x v="2"/>
    <s v="Illy"/>
    <s v="|80/01/11|"/>
    <n v="4836"/>
    <n v="0.57999999999999996"/>
    <n v="1.1200000000000001"/>
  </r>
  <r>
    <x v="2"/>
    <x v="0"/>
    <x v="2"/>
    <s v="Illy"/>
    <s v="|80/01/12|"/>
    <n v="6600"/>
    <n v="0.47"/>
    <n v="1.1599999999999999"/>
  </r>
  <r>
    <x v="2"/>
    <x v="0"/>
    <x v="2"/>
    <s v="Illy"/>
    <s v="|80/01/13|"/>
    <n v="8136"/>
    <n v="1.2"/>
    <n v="0.95"/>
  </r>
  <r>
    <x v="2"/>
    <x v="0"/>
    <x v="2"/>
    <s v="Illy"/>
    <s v="|80/01/14|"/>
    <n v="7392"/>
    <n v="0.71"/>
    <n v="1.01"/>
  </r>
  <r>
    <x v="2"/>
    <x v="0"/>
    <x v="2"/>
    <s v="Illy"/>
    <s v="|80/01/15|"/>
    <n v="6996"/>
    <n v="1.19"/>
    <n v="1.01"/>
  </r>
  <r>
    <x v="2"/>
    <x v="0"/>
    <x v="2"/>
    <s v="Illy"/>
    <s v="|80/01/16|"/>
    <n v="6372"/>
    <n v="0.55000000000000004"/>
    <n v="0.9"/>
  </r>
  <r>
    <x v="2"/>
    <x v="0"/>
    <x v="2"/>
    <s v="Illy"/>
    <s v="|80/01/17|"/>
    <n v="5292"/>
    <n v="0.42"/>
    <n v="1.19"/>
  </r>
  <r>
    <x v="2"/>
    <x v="0"/>
    <x v="2"/>
    <s v="Illy"/>
    <s v="|80/01/18|"/>
    <n v="5988"/>
    <n v="0.86"/>
    <n v="1.1000000000000001"/>
  </r>
  <r>
    <x v="2"/>
    <x v="0"/>
    <x v="2"/>
    <s v="Illy"/>
    <s v="|80/01/19|"/>
    <n v="7104"/>
    <n v="0.84"/>
    <n v="1.18"/>
  </r>
  <r>
    <x v="2"/>
    <x v="0"/>
    <x v="2"/>
    <s v="Illy"/>
    <s v="|80/01/20|"/>
    <n v="7392"/>
    <n v="0.47"/>
    <n v="1.19"/>
  </r>
  <r>
    <x v="2"/>
    <x v="0"/>
    <x v="2"/>
    <s v="Illy"/>
    <s v="|80/01/21|"/>
    <n v="9564"/>
    <n v="1.03"/>
    <n v="1.17"/>
  </r>
  <r>
    <x v="2"/>
    <x v="0"/>
    <x v="2"/>
    <s v="Illy"/>
    <s v="|80/01/22|"/>
    <n v="5352"/>
    <n v="0.53"/>
    <n v="0.93"/>
  </r>
  <r>
    <x v="2"/>
    <x v="0"/>
    <x v="2"/>
    <s v="Illy"/>
    <s v="|80/01/23|"/>
    <n v="7584"/>
    <n v="1.07"/>
    <n v="0.91"/>
  </r>
  <r>
    <x v="2"/>
    <x v="0"/>
    <x v="2"/>
    <s v="Illy"/>
    <s v="|80/01/24|"/>
    <n v="7488"/>
    <n v="0.69"/>
    <n v="1.0900000000000001"/>
  </r>
  <r>
    <x v="2"/>
    <x v="0"/>
    <x v="2"/>
    <s v="Illy"/>
    <s v="|80/01/25|"/>
    <n v="7620"/>
    <n v="0.83"/>
    <n v="1.02"/>
  </r>
  <r>
    <x v="2"/>
    <x v="0"/>
    <x v="2"/>
    <s v="Illy"/>
    <s v="|80/01/26|"/>
    <n v="9576"/>
    <n v="0.52"/>
    <n v="0.91"/>
  </r>
  <r>
    <x v="2"/>
    <x v="0"/>
    <x v="2"/>
    <s v="Illy"/>
    <s v="|80/01/27|"/>
    <n v="8640"/>
    <n v="0.52"/>
    <n v="1.19"/>
  </r>
  <r>
    <x v="2"/>
    <x v="0"/>
    <x v="2"/>
    <s v="Illy"/>
    <s v="|80/01/28|"/>
    <n v="8748"/>
    <n v="0.78"/>
    <n v="1.1499999999999999"/>
  </r>
  <r>
    <x v="2"/>
    <x v="0"/>
    <x v="2"/>
    <s v="Illy"/>
    <s v="|80/01/29|"/>
    <n v="8412"/>
    <n v="0.5"/>
    <n v="0.91"/>
  </r>
  <r>
    <x v="2"/>
    <x v="0"/>
    <x v="2"/>
    <s v="Illy"/>
    <s v="|80/01/30|"/>
    <n v="6840"/>
    <n v="1.1299999999999999"/>
    <n v="1.19"/>
  </r>
  <r>
    <x v="2"/>
    <x v="0"/>
    <x v="2"/>
    <s v="Illy"/>
    <s v="|80/01/31|"/>
    <n v="9492"/>
    <n v="0.6"/>
    <n v="0.98"/>
  </r>
  <r>
    <x v="2"/>
    <x v="0"/>
    <x v="2"/>
    <s v="Illy"/>
    <s v="|80/01/32|"/>
    <n v="9048"/>
    <n v="0.51"/>
    <n v="0.92"/>
  </r>
  <r>
    <x v="2"/>
    <x v="0"/>
    <x v="2"/>
    <s v="Illy"/>
    <s v="|80/01/33|"/>
    <n v="9564"/>
    <n v="1.08"/>
    <n v="1.1000000000000001"/>
  </r>
  <r>
    <x v="2"/>
    <x v="0"/>
    <x v="2"/>
    <s v="Illy"/>
    <s v="|80/01/34|"/>
    <n v="6684"/>
    <n v="0.71"/>
    <n v="1.02"/>
  </r>
  <r>
    <x v="2"/>
    <x v="0"/>
    <x v="2"/>
    <s v="Illy"/>
    <s v="|80/01/35|"/>
    <n v="6636"/>
    <n v="1.1299999999999999"/>
    <n v="1.1100000000000001"/>
  </r>
  <r>
    <x v="2"/>
    <x v="0"/>
    <x v="2"/>
    <s v="Illy"/>
    <s v="|80/01/36|"/>
    <n v="5292"/>
    <n v="0.9"/>
    <n v="1.17"/>
  </r>
  <r>
    <x v="2"/>
    <x v="0"/>
    <x v="2"/>
    <s v="Illy"/>
    <s v="|80/01/37|"/>
    <n v="6000"/>
    <n v="0.66"/>
    <n v="1.04"/>
  </r>
  <r>
    <x v="2"/>
    <x v="0"/>
    <x v="2"/>
    <s v="Illy"/>
    <s v="|80/01/38|"/>
    <n v="9432"/>
    <n v="0.84"/>
    <n v="1.07"/>
  </r>
  <r>
    <x v="2"/>
    <x v="0"/>
    <x v="2"/>
    <s v="Illy"/>
    <s v="|80/01/40|"/>
    <n v="5124"/>
    <n v="0.55000000000000004"/>
    <n v="1.1100000000000001"/>
  </r>
  <r>
    <x v="2"/>
    <x v="0"/>
    <x v="2"/>
    <s v="Illy"/>
    <s v="|80/01/41|"/>
    <n v="5004"/>
    <n v="1.1399999999999999"/>
    <n v="0.95"/>
  </r>
  <r>
    <x v="2"/>
    <x v="0"/>
    <x v="2"/>
    <s v="Illy"/>
    <s v="|80/01/42|"/>
    <n v="6576"/>
    <n v="1.1200000000000001"/>
    <n v="0.98"/>
  </r>
  <r>
    <x v="2"/>
    <x v="0"/>
    <x v="2"/>
    <s v="Illy"/>
    <s v="|80/01/43|"/>
    <n v="5856"/>
    <n v="0.86"/>
    <n v="1.1200000000000001"/>
  </r>
  <r>
    <x v="2"/>
    <x v="0"/>
    <x v="2"/>
    <s v="Illy"/>
    <s v="|80/01/45|"/>
    <n v="4872"/>
    <n v="0.9"/>
    <n v="1.1299999999999999"/>
  </r>
  <r>
    <x v="2"/>
    <x v="0"/>
    <x v="7"/>
    <s v="Kraus"/>
    <s v="|126/01/01|"/>
    <n v="1164"/>
    <n v="2.62"/>
    <n v="3.42"/>
  </r>
  <r>
    <x v="2"/>
    <x v="0"/>
    <x v="7"/>
    <s v="Kraus"/>
    <s v="|126/01/02|"/>
    <n v="732"/>
    <n v="2.19"/>
    <n v="3.49"/>
  </r>
  <r>
    <x v="2"/>
    <x v="0"/>
    <x v="7"/>
    <s v="Kraus"/>
    <s v="|126/01/03|"/>
    <n v="708"/>
    <n v="2.97"/>
    <n v="3.88"/>
  </r>
  <r>
    <x v="2"/>
    <x v="0"/>
    <x v="7"/>
    <s v="Kraus"/>
    <s v="|126/01/04|"/>
    <n v="792"/>
    <n v="2.78"/>
    <n v="3.3"/>
  </r>
  <r>
    <x v="2"/>
    <x v="0"/>
    <x v="7"/>
    <s v="Kraus"/>
    <s v="|126/01/05|"/>
    <n v="1044"/>
    <n v="2.98"/>
    <n v="3.42"/>
  </r>
  <r>
    <x v="2"/>
    <x v="0"/>
    <x v="7"/>
    <s v="Kraus"/>
    <s v="|126/01/06|"/>
    <n v="672"/>
    <n v="2.02"/>
    <n v="3.77"/>
  </r>
  <r>
    <x v="2"/>
    <x v="0"/>
    <x v="7"/>
    <s v="Kraus"/>
    <s v="|126/01/07|"/>
    <n v="900"/>
    <n v="2.71"/>
    <n v="3.46"/>
  </r>
  <r>
    <x v="2"/>
    <x v="0"/>
    <x v="7"/>
    <s v="Kraus"/>
    <s v="|126/01/08|"/>
    <n v="612"/>
    <n v="2.5"/>
    <n v="3.73"/>
  </r>
  <r>
    <x v="2"/>
    <x v="0"/>
    <x v="7"/>
    <s v="Kraus"/>
    <s v="|126/01/09|"/>
    <n v="1008"/>
    <n v="2.2999999999999998"/>
    <n v="3.83"/>
  </r>
  <r>
    <x v="2"/>
    <x v="0"/>
    <x v="7"/>
    <s v="Kraus"/>
    <s v="|126/02/01|"/>
    <n v="636"/>
    <n v="2.88"/>
    <n v="3.21"/>
  </r>
  <r>
    <x v="2"/>
    <x v="0"/>
    <x v="7"/>
    <s v="Kraus"/>
    <s v="|126/02/02|"/>
    <n v="672"/>
    <n v="2.93"/>
    <n v="3.62"/>
  </r>
  <r>
    <x v="2"/>
    <x v="0"/>
    <x v="7"/>
    <s v="Kraus"/>
    <s v="|126/02/03|"/>
    <n v="744"/>
    <n v="2.0299999999999998"/>
    <n v="3.24"/>
  </r>
  <r>
    <x v="2"/>
    <x v="0"/>
    <x v="7"/>
    <s v="Kraus"/>
    <s v="|126/02/04|"/>
    <n v="924"/>
    <n v="2.04"/>
    <n v="3.28"/>
  </r>
  <r>
    <x v="2"/>
    <x v="0"/>
    <x v="7"/>
    <s v="Kraus"/>
    <s v="|126/02/05|"/>
    <n v="924"/>
    <n v="2.4500000000000002"/>
    <n v="3.58"/>
  </r>
  <r>
    <x v="2"/>
    <x v="0"/>
    <x v="7"/>
    <s v="Kraus"/>
    <s v="|126/02/06|"/>
    <n v="708"/>
    <n v="2.71"/>
    <n v="3.51"/>
  </r>
  <r>
    <x v="2"/>
    <x v="0"/>
    <x v="7"/>
    <s v="Kraus"/>
    <s v="|126/02/07|"/>
    <n v="1200"/>
    <n v="2.89"/>
    <n v="3.5"/>
  </r>
  <r>
    <x v="2"/>
    <x v="0"/>
    <x v="7"/>
    <s v="Kraus"/>
    <s v="|126/02/08|"/>
    <n v="1068"/>
    <n v="2.93"/>
    <n v="3.69"/>
  </r>
  <r>
    <x v="2"/>
    <x v="0"/>
    <x v="7"/>
    <s v="Kraus"/>
    <s v="|126/02/09|"/>
    <n v="1152"/>
    <n v="2.5499999999999998"/>
    <n v="3.22"/>
  </r>
  <r>
    <x v="2"/>
    <x v="0"/>
    <x v="7"/>
    <s v="Kraus"/>
    <s v="|126/02/10|"/>
    <n v="636"/>
    <n v="2.96"/>
    <n v="3.87"/>
  </r>
  <r>
    <x v="2"/>
    <x v="0"/>
    <x v="7"/>
    <s v="Kraus"/>
    <s v="|126/02/11|"/>
    <n v="1068"/>
    <n v="2.6"/>
    <n v="3.27"/>
  </r>
  <r>
    <x v="2"/>
    <x v="0"/>
    <x v="7"/>
    <s v="Kraus"/>
    <s v="|126/02/12|"/>
    <n v="984"/>
    <n v="2.52"/>
    <n v="3.52"/>
  </r>
  <r>
    <x v="2"/>
    <x v="0"/>
    <x v="7"/>
    <s v="Kraus"/>
    <s v="|126/02/13|"/>
    <n v="1032"/>
    <n v="2.38"/>
    <n v="3.83"/>
  </r>
  <r>
    <x v="2"/>
    <x v="0"/>
    <x v="7"/>
    <s v="Kraus"/>
    <s v="|126/02/14|"/>
    <n v="1056"/>
    <n v="2.56"/>
    <n v="3.61"/>
  </r>
  <r>
    <x v="2"/>
    <x v="0"/>
    <x v="7"/>
    <s v="Kraus"/>
    <s v="|126/03/01|"/>
    <n v="972"/>
    <n v="2.44"/>
    <n v="3.64"/>
  </r>
  <r>
    <x v="2"/>
    <x v="0"/>
    <x v="7"/>
    <s v="Kraus"/>
    <s v="|126/03/02|"/>
    <n v="936"/>
    <n v="2.52"/>
    <n v="3.86"/>
  </r>
  <r>
    <x v="2"/>
    <x v="0"/>
    <x v="7"/>
    <s v="Kraus"/>
    <s v="|126/03/03|"/>
    <n v="768"/>
    <n v="2.77"/>
    <n v="3.73"/>
  </r>
  <r>
    <x v="2"/>
    <x v="0"/>
    <x v="7"/>
    <s v="Kraus"/>
    <s v="|126/03/04|"/>
    <n v="612"/>
    <n v="2.82"/>
    <n v="3.6"/>
  </r>
  <r>
    <x v="2"/>
    <x v="0"/>
    <x v="7"/>
    <s v="Kraus"/>
    <s v="|126/03/05|"/>
    <n v="792"/>
    <n v="2.88"/>
    <n v="3.27"/>
  </r>
  <r>
    <x v="2"/>
    <x v="0"/>
    <x v="4"/>
    <s v="Malizia"/>
    <s v="|01/02/01|"/>
    <n v="564"/>
    <n v="4.45"/>
    <n v="5.31"/>
  </r>
  <r>
    <x v="2"/>
    <x v="0"/>
    <x v="4"/>
    <s v="Malizia"/>
    <s v="|01/02/02|"/>
    <n v="660"/>
    <n v="4.22"/>
    <n v="5.25"/>
  </r>
  <r>
    <x v="2"/>
    <x v="0"/>
    <x v="4"/>
    <s v="Malizia"/>
    <s v="|01/02/03|"/>
    <n v="444"/>
    <n v="4.0999999999999996"/>
    <n v="5.22"/>
  </r>
  <r>
    <x v="2"/>
    <x v="0"/>
    <x v="4"/>
    <s v="Malizia"/>
    <s v="|01/02/04|"/>
    <n v="624"/>
    <n v="4.6100000000000003"/>
    <n v="5.09"/>
  </r>
  <r>
    <x v="2"/>
    <x v="0"/>
    <x v="4"/>
    <s v="Malizia"/>
    <s v="|01/02/05|"/>
    <n v="372"/>
    <n v="4.88"/>
    <n v="5.4"/>
  </r>
  <r>
    <x v="2"/>
    <x v="0"/>
    <x v="7"/>
    <s v="Fast&amp;Easy"/>
    <s v="|82/02/23|"/>
    <n v="684"/>
    <n v="2.39"/>
    <n v="3.72"/>
  </r>
  <r>
    <x v="2"/>
    <x v="0"/>
    <x v="7"/>
    <s v="Fast&amp;Easy"/>
    <s v="|82/02/24|"/>
    <n v="936"/>
    <n v="2.06"/>
    <n v="3.78"/>
  </r>
  <r>
    <x v="2"/>
    <x v="0"/>
    <x v="7"/>
    <s v="Fast&amp;Easy"/>
    <s v="|125/02/01|"/>
    <n v="1032"/>
    <n v="2"/>
    <n v="3.95"/>
  </r>
  <r>
    <x v="2"/>
    <x v="0"/>
    <x v="7"/>
    <s v="Fast&amp;Easy"/>
    <s v="|125/02/04|"/>
    <n v="756"/>
    <n v="2.2999999999999998"/>
    <n v="3.95"/>
  </r>
  <r>
    <x v="2"/>
    <x v="0"/>
    <x v="7"/>
    <s v="Fast&amp;Easy"/>
    <s v="|125/02/06|"/>
    <n v="984"/>
    <n v="2.12"/>
    <n v="3.64"/>
  </r>
  <r>
    <x v="2"/>
    <x v="0"/>
    <x v="7"/>
    <s v="Fast&amp;Easy"/>
    <s v="|125/02/07|"/>
    <n v="888"/>
    <n v="2.4500000000000002"/>
    <n v="3.24"/>
  </r>
  <r>
    <x v="2"/>
    <x v="0"/>
    <x v="7"/>
    <s v="Fast&amp;Easy"/>
    <s v="|125/02/08|"/>
    <n v="864"/>
    <n v="2.31"/>
    <n v="3.57"/>
  </r>
  <r>
    <x v="2"/>
    <x v="0"/>
    <x v="7"/>
    <s v="Fast&amp;Easy"/>
    <s v="|125/04/01|"/>
    <n v="1152"/>
    <n v="2.0699999999999998"/>
    <n v="3.27"/>
  </r>
  <r>
    <x v="2"/>
    <x v="0"/>
    <x v="7"/>
    <s v="Fast&amp;Easy"/>
    <s v="|125/04/16|"/>
    <n v="768"/>
    <n v="2.98"/>
    <n v="3.88"/>
  </r>
  <r>
    <x v="2"/>
    <x v="0"/>
    <x v="7"/>
    <s v="Fast&amp;Easy"/>
    <s v="|125/04/17|"/>
    <n v="732"/>
    <n v="2.74"/>
    <n v="3.58"/>
  </r>
  <r>
    <x v="2"/>
    <x v="0"/>
    <x v="7"/>
    <s v="Fast&amp;Easy"/>
    <s v="|125/05/02|"/>
    <n v="1080"/>
    <n v="3"/>
    <n v="3.57"/>
  </r>
  <r>
    <x v="2"/>
    <x v="0"/>
    <x v="7"/>
    <s v="Fast&amp;Easy"/>
    <s v="|125/05/03|"/>
    <n v="648"/>
    <n v="2.66"/>
    <n v="3.47"/>
  </r>
  <r>
    <x v="2"/>
    <x v="0"/>
    <x v="7"/>
    <s v="Fast&amp;Easy"/>
    <s v="|125/05/04|"/>
    <n v="1032"/>
    <n v="2.7"/>
    <n v="3.69"/>
  </r>
  <r>
    <x v="2"/>
    <x v="0"/>
    <x v="7"/>
    <s v="Fast&amp;Easy"/>
    <s v="|125/05/06|"/>
    <n v="816"/>
    <n v="2.57"/>
    <n v="3.76"/>
  </r>
  <r>
    <x v="2"/>
    <x v="0"/>
    <x v="7"/>
    <s v="Fast&amp;Easy"/>
    <s v="|125/05/07|"/>
    <n v="816"/>
    <n v="2.12"/>
    <n v="3.6"/>
  </r>
  <r>
    <x v="2"/>
    <x v="0"/>
    <x v="7"/>
    <s v="Fast&amp;Easy"/>
    <s v="|125/05/08|"/>
    <n v="744"/>
    <n v="2.57"/>
    <n v="3.96"/>
  </r>
  <r>
    <x v="2"/>
    <x v="0"/>
    <x v="7"/>
    <s v="Fast&amp;Easy"/>
    <s v="|125/05/09|"/>
    <n v="636"/>
    <n v="2.86"/>
    <n v="3.94"/>
  </r>
  <r>
    <x v="2"/>
    <x v="0"/>
    <x v="7"/>
    <s v="Fast&amp;Easy"/>
    <s v="|125/05/15|"/>
    <n v="1092"/>
    <n v="2.74"/>
    <n v="3.73"/>
  </r>
  <r>
    <x v="2"/>
    <x v="0"/>
    <x v="7"/>
    <s v="Fast&amp;Easy"/>
    <s v="|125/05/17|"/>
    <n v="948"/>
    <n v="2.41"/>
    <n v="3.75"/>
  </r>
  <r>
    <x v="2"/>
    <x v="0"/>
    <x v="7"/>
    <s v="Fast&amp;Easy"/>
    <s v="|125/05/18|"/>
    <n v="1008"/>
    <n v="2.4"/>
    <n v="3.68"/>
  </r>
  <r>
    <x v="2"/>
    <x v="0"/>
    <x v="7"/>
    <s v="Fast&amp;Easy"/>
    <s v="|125/05/20|"/>
    <n v="624"/>
    <n v="2.04"/>
    <n v="3.22"/>
  </r>
  <r>
    <x v="2"/>
    <x v="0"/>
    <x v="7"/>
    <s v="Fast&amp;Easy"/>
    <s v="|125/05/22|"/>
    <n v="852"/>
    <n v="2.93"/>
    <n v="3.78"/>
  </r>
  <r>
    <x v="2"/>
    <x v="0"/>
    <x v="7"/>
    <s v="Fast&amp;Easy"/>
    <s v="|125/05/23|"/>
    <n v="876"/>
    <n v="2.7"/>
    <n v="3.27"/>
  </r>
  <r>
    <x v="2"/>
    <x v="0"/>
    <x v="7"/>
    <s v="Fast&amp;Easy"/>
    <s v="|125/05/28|"/>
    <n v="672"/>
    <n v="2.31"/>
    <n v="3.25"/>
  </r>
  <r>
    <x v="2"/>
    <x v="0"/>
    <x v="7"/>
    <s v="Fast&amp;Easy"/>
    <s v="|125/05/32|"/>
    <n v="756"/>
    <n v="2.83"/>
    <n v="3.8"/>
  </r>
  <r>
    <x v="2"/>
    <x v="0"/>
    <x v="7"/>
    <s v="Fast&amp;Easy"/>
    <s v="|125/05/37|"/>
    <n v="648"/>
    <n v="2.0499999999999998"/>
    <n v="3.75"/>
  </r>
  <r>
    <x v="2"/>
    <x v="0"/>
    <x v="7"/>
    <s v="Fast&amp;Easy"/>
    <s v="|125/05/42|"/>
    <n v="612"/>
    <n v="2.68"/>
    <n v="3.46"/>
  </r>
  <r>
    <x v="2"/>
    <x v="0"/>
    <x v="7"/>
    <s v="Fast&amp;Easy"/>
    <s v="|125/05/50|"/>
    <n v="936"/>
    <n v="2.37"/>
    <n v="3.36"/>
  </r>
  <r>
    <x v="2"/>
    <x v="0"/>
    <x v="7"/>
    <s v="Fast&amp;Easy"/>
    <s v="|125/05/58|"/>
    <n v="1020"/>
    <n v="2.5099999999999998"/>
    <n v="3.73"/>
  </r>
  <r>
    <x v="2"/>
    <x v="0"/>
    <x v="7"/>
    <s v="Fast&amp;Easy"/>
    <s v="|125/05/59|"/>
    <n v="960"/>
    <n v="2.33"/>
    <n v="3.26"/>
  </r>
  <r>
    <x v="2"/>
    <x v="0"/>
    <x v="6"/>
    <s v="Ice Allstars"/>
    <s v="|10/01/01|"/>
    <n v="2424"/>
    <n v="2.42"/>
    <n v="3.89"/>
  </r>
  <r>
    <x v="2"/>
    <x v="0"/>
    <x v="6"/>
    <s v="Ice Allstars"/>
    <s v="|10/01/02|"/>
    <n v="2340"/>
    <n v="2.76"/>
    <n v="3.88"/>
  </r>
  <r>
    <x v="2"/>
    <x v="0"/>
    <x v="6"/>
    <s v="Ice Allstars"/>
    <s v="|10/01/03|"/>
    <n v="1944"/>
    <n v="2.97"/>
    <n v="3.83"/>
  </r>
  <r>
    <x v="2"/>
    <x v="0"/>
    <x v="6"/>
    <s v="Ice Allstars"/>
    <s v="|10/01/04|"/>
    <n v="1956"/>
    <n v="2.82"/>
    <n v="3.62"/>
  </r>
  <r>
    <x v="2"/>
    <x v="0"/>
    <x v="6"/>
    <s v="Ice Allstars"/>
    <s v="|10/01/05|"/>
    <n v="1776"/>
    <n v="2.98"/>
    <n v="3.7"/>
  </r>
  <r>
    <x v="2"/>
    <x v="0"/>
    <x v="6"/>
    <s v="Ice Allstars"/>
    <s v="|10/01/06|"/>
    <n v="1476"/>
    <n v="2.59"/>
    <n v="3.84"/>
  </r>
  <r>
    <x v="2"/>
    <x v="0"/>
    <x v="6"/>
    <s v="Ice Allstars"/>
    <s v="|10/01/07|"/>
    <n v="1464"/>
    <n v="2.7"/>
    <n v="3.8"/>
  </r>
  <r>
    <x v="2"/>
    <x v="0"/>
    <x v="6"/>
    <s v="Ice Allstars"/>
    <s v="|10/01/08|"/>
    <n v="1392"/>
    <n v="2.33"/>
    <n v="3.92"/>
  </r>
  <r>
    <x v="2"/>
    <x v="0"/>
    <x v="6"/>
    <s v="Ice Allstars"/>
    <s v="|10/01/09|"/>
    <n v="2532"/>
    <n v="2.93"/>
    <n v="3.37"/>
  </r>
  <r>
    <x v="2"/>
    <x v="0"/>
    <x v="6"/>
    <s v="Ice Allstars"/>
    <s v="|10/01/12|"/>
    <n v="1656"/>
    <n v="2.39"/>
    <n v="3.4"/>
  </r>
  <r>
    <x v="2"/>
    <x v="0"/>
    <x v="6"/>
    <s v="Ice Allstars"/>
    <s v="|10/01/21|"/>
    <n v="1836"/>
    <n v="2.73"/>
    <n v="3.46"/>
  </r>
  <r>
    <x v="2"/>
    <x v="0"/>
    <x v="6"/>
    <s v="Ice Allstars"/>
    <s v="|10/01/22|"/>
    <n v="2724"/>
    <n v="2.96"/>
    <n v="3.34"/>
  </r>
  <r>
    <x v="2"/>
    <x v="0"/>
    <x v="6"/>
    <s v="Ice Allstars"/>
    <s v="|10/01/23|"/>
    <n v="1560"/>
    <n v="2.54"/>
    <n v="3.54"/>
  </r>
  <r>
    <x v="2"/>
    <x v="0"/>
    <x v="6"/>
    <s v="Ice Allstars"/>
    <s v="|10/01/24|"/>
    <n v="1752"/>
    <n v="2.76"/>
    <n v="4"/>
  </r>
  <r>
    <x v="2"/>
    <x v="0"/>
    <x v="7"/>
    <s v="Doleo"/>
    <s v="|113/01/01|"/>
    <n v="960"/>
    <n v="2.67"/>
    <n v="3.84"/>
  </r>
  <r>
    <x v="2"/>
    <x v="0"/>
    <x v="7"/>
    <s v="Doleo"/>
    <s v="|113/01/04|"/>
    <n v="636"/>
    <n v="2.0299999999999998"/>
    <n v="3.57"/>
  </r>
  <r>
    <x v="2"/>
    <x v="0"/>
    <x v="7"/>
    <s v="Doleo"/>
    <s v="|113/01/05|"/>
    <n v="888"/>
    <n v="2.36"/>
    <n v="3.51"/>
  </r>
  <r>
    <x v="2"/>
    <x v="0"/>
    <x v="7"/>
    <s v="Doleo"/>
    <s v="|113/01/09|"/>
    <n v="1164"/>
    <n v="2.81"/>
    <n v="3.44"/>
  </r>
  <r>
    <x v="2"/>
    <x v="0"/>
    <x v="7"/>
    <s v="Doleo"/>
    <s v="|113/01/23|"/>
    <n v="900"/>
    <n v="2.17"/>
    <n v="3.74"/>
  </r>
  <r>
    <x v="2"/>
    <x v="0"/>
    <x v="7"/>
    <s v="Doleo"/>
    <s v="|113/01/30|"/>
    <n v="948"/>
    <n v="2.13"/>
    <n v="3.61"/>
  </r>
  <r>
    <x v="2"/>
    <x v="0"/>
    <x v="7"/>
    <s v="Doleo"/>
    <s v="|113/01/31|"/>
    <n v="612"/>
    <n v="2.63"/>
    <n v="3.71"/>
  </r>
  <r>
    <x v="2"/>
    <x v="0"/>
    <x v="7"/>
    <s v="Doleo"/>
    <s v="|113/01/33|"/>
    <n v="708"/>
    <n v="2.25"/>
    <n v="4"/>
  </r>
  <r>
    <x v="2"/>
    <x v="0"/>
    <x v="7"/>
    <s v="Doleo"/>
    <s v="|113/01/34|"/>
    <n v="1008"/>
    <n v="2.63"/>
    <n v="3.99"/>
  </r>
  <r>
    <x v="2"/>
    <x v="0"/>
    <x v="7"/>
    <s v="Doleo"/>
    <s v="|113/01/36|"/>
    <n v="1044"/>
    <n v="2.4300000000000002"/>
    <n v="3.9"/>
  </r>
  <r>
    <x v="2"/>
    <x v="0"/>
    <x v="7"/>
    <s v="Doleo"/>
    <s v="|113/01/59|"/>
    <n v="864"/>
    <n v="2.04"/>
    <n v="3.6"/>
  </r>
  <r>
    <x v="2"/>
    <x v="0"/>
    <x v="7"/>
    <s v="Doleo"/>
    <s v="|113/01/76|"/>
    <n v="828"/>
    <n v="2.02"/>
    <n v="3.76"/>
  </r>
  <r>
    <x v="2"/>
    <x v="0"/>
    <x v="6"/>
    <s v="Real ice"/>
    <s v="|112/01/01|"/>
    <n v="2412"/>
    <n v="2.5"/>
    <n v="3.72"/>
  </r>
  <r>
    <x v="2"/>
    <x v="0"/>
    <x v="6"/>
    <s v="Real ice"/>
    <s v="|112/01/02|"/>
    <n v="2640"/>
    <n v="2.8"/>
    <n v="3.73"/>
  </r>
  <r>
    <x v="2"/>
    <x v="0"/>
    <x v="6"/>
    <s v="Real ice"/>
    <s v="|112/01/03|"/>
    <n v="1524"/>
    <n v="2.46"/>
    <n v="3.93"/>
  </r>
  <r>
    <x v="2"/>
    <x v="0"/>
    <x v="6"/>
    <s v="Real ice"/>
    <s v="|112/01/05|"/>
    <n v="1320"/>
    <n v="2.5"/>
    <n v="3.86"/>
  </r>
  <r>
    <x v="2"/>
    <x v="0"/>
    <x v="6"/>
    <s v="Real ice"/>
    <s v="|112/01/20|"/>
    <n v="2484"/>
    <n v="2.37"/>
    <n v="3.9"/>
  </r>
  <r>
    <x v="2"/>
    <x v="0"/>
    <x v="6"/>
    <s v="Real ice"/>
    <s v="|112/01/21|"/>
    <n v="1272"/>
    <n v="2.82"/>
    <n v="3.87"/>
  </r>
  <r>
    <x v="2"/>
    <x v="0"/>
    <x v="6"/>
    <s v="Real ice"/>
    <s v="|112/01/22|"/>
    <n v="2376"/>
    <n v="2.3199999999999998"/>
    <n v="3.86"/>
  </r>
  <r>
    <x v="2"/>
    <x v="0"/>
    <x v="4"/>
    <s v="L'Oreal"/>
    <s v="|116/01/01|"/>
    <n v="360"/>
    <n v="4.13"/>
    <n v="5.31"/>
  </r>
  <r>
    <x v="2"/>
    <x v="0"/>
    <x v="4"/>
    <s v="L'Oreal"/>
    <s v="|116/01/02|"/>
    <n v="552"/>
    <n v="4.6399999999999997"/>
    <n v="5.34"/>
  </r>
  <r>
    <x v="2"/>
    <x v="0"/>
    <x v="4"/>
    <s v="L'Oreal"/>
    <s v="|116/01/03|"/>
    <n v="516"/>
    <n v="4.03"/>
    <n v="5.22"/>
  </r>
  <r>
    <x v="2"/>
    <x v="0"/>
    <x v="4"/>
    <s v="L'Oreal"/>
    <s v="|116/01/04|"/>
    <n v="348"/>
    <n v="4.74"/>
    <n v="5.07"/>
  </r>
  <r>
    <x v="2"/>
    <x v="0"/>
    <x v="7"/>
    <s v="Green stars"/>
    <s v="|62/10/01|"/>
    <n v="1092"/>
    <n v="2.5"/>
    <n v="3.26"/>
  </r>
  <r>
    <x v="2"/>
    <x v="0"/>
    <x v="7"/>
    <s v="Green stars"/>
    <s v="|62/11/15|"/>
    <n v="636"/>
    <n v="2.62"/>
    <n v="3.77"/>
  </r>
  <r>
    <x v="2"/>
    <x v="0"/>
    <x v="7"/>
    <s v="Green stars"/>
    <s v="|82/01/03|"/>
    <n v="732"/>
    <n v="2.11"/>
    <n v="3.62"/>
  </r>
  <r>
    <x v="2"/>
    <x v="0"/>
    <x v="7"/>
    <s v="Green stars"/>
    <s v="|82/01/04|"/>
    <n v="936"/>
    <n v="2.33"/>
    <n v="3.99"/>
  </r>
  <r>
    <x v="2"/>
    <x v="0"/>
    <x v="7"/>
    <s v="Green stars"/>
    <s v="|82/01/05|"/>
    <n v="1200"/>
    <n v="2.4500000000000002"/>
    <n v="3.97"/>
  </r>
  <r>
    <x v="2"/>
    <x v="0"/>
    <x v="7"/>
    <s v="Green stars"/>
    <s v="|82/01/06|"/>
    <n v="732"/>
    <n v="2.72"/>
    <n v="3.76"/>
  </r>
  <r>
    <x v="2"/>
    <x v="0"/>
    <x v="7"/>
    <s v="Green stars"/>
    <s v="|82/01/07|"/>
    <n v="912"/>
    <n v="2.73"/>
    <n v="3.51"/>
  </r>
  <r>
    <x v="2"/>
    <x v="0"/>
    <x v="7"/>
    <s v="Green stars"/>
    <s v="|82/01/08|"/>
    <n v="624"/>
    <n v="2.93"/>
    <n v="3.59"/>
  </r>
  <r>
    <x v="2"/>
    <x v="0"/>
    <x v="7"/>
    <s v="Green stars"/>
    <s v="|82/01/09|"/>
    <n v="1032"/>
    <n v="2.74"/>
    <n v="3.67"/>
  </r>
  <r>
    <x v="2"/>
    <x v="0"/>
    <x v="7"/>
    <s v="Green stars"/>
    <s v="|82/01/11|"/>
    <n v="924"/>
    <n v="2.34"/>
    <n v="3.82"/>
  </r>
  <r>
    <x v="2"/>
    <x v="0"/>
    <x v="7"/>
    <s v="Green stars"/>
    <s v="|82/01/12|"/>
    <n v="1032"/>
    <n v="2.02"/>
    <n v="3.96"/>
  </r>
  <r>
    <x v="2"/>
    <x v="0"/>
    <x v="7"/>
    <s v="Green stars"/>
    <s v="|82/01/13|"/>
    <n v="1200"/>
    <n v="2.98"/>
    <n v="3.69"/>
  </r>
  <r>
    <x v="2"/>
    <x v="0"/>
    <x v="7"/>
    <s v="Green stars"/>
    <s v="|82/01/16|"/>
    <n v="1020"/>
    <n v="2.76"/>
    <n v="3.98"/>
  </r>
  <r>
    <x v="2"/>
    <x v="0"/>
    <x v="7"/>
    <s v="Green stars"/>
    <s v="|82/01/17|"/>
    <n v="1032"/>
    <n v="2.15"/>
    <n v="4"/>
  </r>
  <r>
    <x v="2"/>
    <x v="0"/>
    <x v="7"/>
    <s v="Green stars"/>
    <s v="|82/01/18|"/>
    <n v="816"/>
    <n v="2.33"/>
    <n v="3.9"/>
  </r>
  <r>
    <x v="2"/>
    <x v="0"/>
    <x v="7"/>
    <s v="Green stars"/>
    <s v="|82/01/19|"/>
    <n v="1152"/>
    <n v="2.37"/>
    <n v="3.59"/>
  </r>
  <r>
    <x v="2"/>
    <x v="0"/>
    <x v="7"/>
    <s v="Green stars"/>
    <s v="|82/01/20|"/>
    <n v="756"/>
    <n v="2.58"/>
    <n v="3.93"/>
  </r>
  <r>
    <x v="2"/>
    <x v="0"/>
    <x v="7"/>
    <s v="Green stars"/>
    <s v="|82/01/21|"/>
    <n v="876"/>
    <n v="2.2799999999999998"/>
    <n v="3.54"/>
  </r>
  <r>
    <x v="2"/>
    <x v="0"/>
    <x v="7"/>
    <s v="Green stars"/>
    <s v="|82/01/22|"/>
    <n v="780"/>
    <n v="2.21"/>
    <n v="3.56"/>
  </r>
  <r>
    <x v="2"/>
    <x v="0"/>
    <x v="7"/>
    <s v="Green stars"/>
    <s v="|82/01/23|"/>
    <n v="1128"/>
    <n v="2.75"/>
    <n v="3.81"/>
  </r>
  <r>
    <x v="2"/>
    <x v="0"/>
    <x v="7"/>
    <s v="Green stars"/>
    <s v="|82/01/24|"/>
    <n v="1080"/>
    <n v="2.37"/>
    <n v="3.36"/>
  </r>
  <r>
    <x v="2"/>
    <x v="0"/>
    <x v="7"/>
    <s v="Green stars"/>
    <s v="|82/01/25|"/>
    <n v="780"/>
    <n v="2.4900000000000002"/>
    <n v="3.75"/>
  </r>
  <r>
    <x v="2"/>
    <x v="0"/>
    <x v="7"/>
    <s v="Green stars"/>
    <s v="|82/01/26|"/>
    <n v="1056"/>
    <n v="2.93"/>
    <n v="3.79"/>
  </r>
  <r>
    <x v="2"/>
    <x v="0"/>
    <x v="7"/>
    <s v="Green stars"/>
    <s v="|82/01/27|"/>
    <n v="636"/>
    <n v="2.62"/>
    <n v="3.59"/>
  </r>
  <r>
    <x v="2"/>
    <x v="0"/>
    <x v="7"/>
    <s v="Green stars"/>
    <s v="|82/01/28|"/>
    <n v="756"/>
    <n v="2.89"/>
    <n v="3.27"/>
  </r>
  <r>
    <x v="2"/>
    <x v="0"/>
    <x v="7"/>
    <s v="Green stars"/>
    <s v="|82/01/29|"/>
    <n v="1200"/>
    <n v="2.66"/>
    <n v="3.77"/>
  </r>
  <r>
    <x v="2"/>
    <x v="0"/>
    <x v="7"/>
    <s v="Green stars"/>
    <s v="|82/01/30|"/>
    <n v="888"/>
    <n v="2.63"/>
    <n v="4"/>
  </r>
  <r>
    <x v="2"/>
    <x v="0"/>
    <x v="7"/>
    <s v="Green stars"/>
    <s v="|82/01/31|"/>
    <n v="768"/>
    <n v="2.2000000000000002"/>
    <n v="3.31"/>
  </r>
  <r>
    <x v="2"/>
    <x v="0"/>
    <x v="7"/>
    <s v="Green stars"/>
    <s v="|82/01/32|"/>
    <n v="1044"/>
    <n v="2.63"/>
    <n v="3.87"/>
  </r>
  <r>
    <x v="2"/>
    <x v="0"/>
    <x v="7"/>
    <s v="Green stars"/>
    <s v="|82/01/33|"/>
    <n v="900"/>
    <n v="2.19"/>
    <n v="3.47"/>
  </r>
  <r>
    <x v="2"/>
    <x v="0"/>
    <x v="7"/>
    <s v="Green stars"/>
    <s v="|82/01/34|"/>
    <n v="756"/>
    <n v="2.3199999999999998"/>
    <n v="3.45"/>
  </r>
  <r>
    <x v="2"/>
    <x v="0"/>
    <x v="7"/>
    <s v="Green stars"/>
    <s v="|82/01/35|"/>
    <n v="1044"/>
    <n v="2.68"/>
    <n v="3.71"/>
  </r>
  <r>
    <x v="2"/>
    <x v="0"/>
    <x v="7"/>
    <s v="Green stars"/>
    <s v="|82/01/36|"/>
    <n v="1200"/>
    <n v="2.85"/>
    <n v="3.48"/>
  </r>
  <r>
    <x v="2"/>
    <x v="0"/>
    <x v="7"/>
    <s v="Green stars"/>
    <s v="|82/01/37|"/>
    <n v="1092"/>
    <n v="2.0499999999999998"/>
    <n v="3.59"/>
  </r>
  <r>
    <x v="2"/>
    <x v="0"/>
    <x v="7"/>
    <s v="Green stars"/>
    <s v="|82/01/38|"/>
    <n v="660"/>
    <n v="2.79"/>
    <n v="3.77"/>
  </r>
  <r>
    <x v="2"/>
    <x v="0"/>
    <x v="7"/>
    <s v="Green stars"/>
    <s v="|82/01/39|"/>
    <n v="1140"/>
    <n v="2.0499999999999998"/>
    <n v="3.73"/>
  </r>
  <r>
    <x v="2"/>
    <x v="0"/>
    <x v="7"/>
    <s v="Green stars"/>
    <s v="|82/01/40|"/>
    <n v="900"/>
    <n v="2.74"/>
    <n v="3.66"/>
  </r>
  <r>
    <x v="2"/>
    <x v="0"/>
    <x v="7"/>
    <s v="Green stars"/>
    <s v="|82/01/41|"/>
    <n v="780"/>
    <n v="2.04"/>
    <n v="3.51"/>
  </r>
  <r>
    <x v="2"/>
    <x v="0"/>
    <x v="7"/>
    <s v="Green stars"/>
    <s v="|82/01/42|"/>
    <n v="696"/>
    <n v="2.63"/>
    <n v="3.82"/>
  </r>
  <r>
    <x v="2"/>
    <x v="0"/>
    <x v="7"/>
    <s v="Green stars"/>
    <s v="|82/01/43|"/>
    <n v="720"/>
    <n v="2.66"/>
    <n v="3.41"/>
  </r>
  <r>
    <x v="2"/>
    <x v="0"/>
    <x v="7"/>
    <s v="Green stars"/>
    <s v="|82/01/44|"/>
    <n v="876"/>
    <n v="3"/>
    <n v="3.99"/>
  </r>
  <r>
    <x v="2"/>
    <x v="0"/>
    <x v="7"/>
    <s v="Green stars"/>
    <s v="|82/01/45|"/>
    <n v="1092"/>
    <n v="2.29"/>
    <n v="3.25"/>
  </r>
  <r>
    <x v="2"/>
    <x v="0"/>
    <x v="7"/>
    <s v="Green stars"/>
    <s v="|82/01/46|"/>
    <n v="732"/>
    <n v="2.9"/>
    <n v="3.7"/>
  </r>
  <r>
    <x v="2"/>
    <x v="0"/>
    <x v="7"/>
    <s v="Green stars"/>
    <s v="|82/01/47|"/>
    <n v="1068"/>
    <n v="2.5299999999999998"/>
    <n v="3.21"/>
  </r>
  <r>
    <x v="2"/>
    <x v="0"/>
    <x v="7"/>
    <s v="Green stars"/>
    <s v="|82/01/48|"/>
    <n v="660"/>
    <n v="2.72"/>
    <n v="3.6"/>
  </r>
  <r>
    <x v="2"/>
    <x v="0"/>
    <x v="7"/>
    <s v="Green stars"/>
    <s v="|82/01/49|"/>
    <n v="612"/>
    <n v="2.56"/>
    <n v="3.53"/>
  </r>
  <r>
    <x v="2"/>
    <x v="0"/>
    <x v="7"/>
    <s v="Green stars"/>
    <s v="|82/01/50|"/>
    <n v="948"/>
    <n v="2.87"/>
    <n v="3.67"/>
  </r>
  <r>
    <x v="2"/>
    <x v="0"/>
    <x v="7"/>
    <s v="Green stars"/>
    <s v="|82/01/51|"/>
    <n v="1200"/>
    <n v="2.54"/>
    <n v="3.35"/>
  </r>
  <r>
    <x v="2"/>
    <x v="0"/>
    <x v="7"/>
    <s v="Green stars"/>
    <s v="|82/01/52|"/>
    <n v="900"/>
    <n v="2.62"/>
    <n v="3.38"/>
  </r>
  <r>
    <x v="2"/>
    <x v="0"/>
    <x v="7"/>
    <s v="Green stars"/>
    <s v="|82/01/53|"/>
    <n v="972"/>
    <n v="2.76"/>
    <n v="3.93"/>
  </r>
  <r>
    <x v="2"/>
    <x v="0"/>
    <x v="7"/>
    <s v="Green stars"/>
    <s v="|82/01/54|"/>
    <n v="888"/>
    <n v="2.16"/>
    <n v="3.74"/>
  </r>
  <r>
    <x v="2"/>
    <x v="0"/>
    <x v="7"/>
    <s v="Green stars"/>
    <s v="|82/01/55|"/>
    <n v="600"/>
    <n v="2.66"/>
    <n v="3.88"/>
  </r>
  <r>
    <x v="2"/>
    <x v="0"/>
    <x v="7"/>
    <s v="Green stars"/>
    <s v="|82/01/57|"/>
    <n v="828"/>
    <n v="2.95"/>
    <n v="3.85"/>
  </r>
  <r>
    <x v="2"/>
    <x v="0"/>
    <x v="7"/>
    <s v="Green stars"/>
    <s v="|82/02/01|"/>
    <n v="816"/>
    <n v="2.39"/>
    <n v="3.8"/>
  </r>
  <r>
    <x v="2"/>
    <x v="0"/>
    <x v="7"/>
    <s v="Green stars"/>
    <s v="|82/02/02|"/>
    <n v="996"/>
    <n v="2.04"/>
    <n v="3.91"/>
  </r>
  <r>
    <x v="2"/>
    <x v="0"/>
    <x v="7"/>
    <s v="Green stars"/>
    <s v="|82/02/03|"/>
    <n v="1080"/>
    <n v="2.91"/>
    <n v="3.54"/>
  </r>
  <r>
    <x v="2"/>
    <x v="0"/>
    <x v="7"/>
    <s v="Green stars"/>
    <s v="|82/02/05|"/>
    <n v="960"/>
    <n v="2.16"/>
    <n v="3.65"/>
  </r>
  <r>
    <x v="2"/>
    <x v="0"/>
    <x v="7"/>
    <s v="Green stars"/>
    <s v="|82/02/06|"/>
    <n v="1128"/>
    <n v="2.4700000000000002"/>
    <n v="3.31"/>
  </r>
  <r>
    <x v="2"/>
    <x v="0"/>
    <x v="7"/>
    <s v="Green stars"/>
    <s v="|82/03/01|"/>
    <n v="636"/>
    <n v="2.0499999999999998"/>
    <n v="3.82"/>
  </r>
  <r>
    <x v="2"/>
    <x v="0"/>
    <x v="3"/>
    <s v="Turgsbro"/>
    <s v="|26/99/99|"/>
    <n v="48"/>
    <n v="1.05"/>
    <n v="1.3"/>
  </r>
  <r>
    <x v="2"/>
    <x v="0"/>
    <x v="7"/>
    <s v="Bonduelle"/>
    <s v="|26/04/18|"/>
    <n v="672"/>
    <n v="2.65"/>
    <n v="3.7"/>
  </r>
  <r>
    <x v="2"/>
    <x v="0"/>
    <x v="7"/>
    <s v="Bonduelle"/>
    <s v="|62/01/01|"/>
    <n v="948"/>
    <n v="2.0299999999999998"/>
    <n v="3.77"/>
  </r>
  <r>
    <x v="2"/>
    <x v="0"/>
    <x v="7"/>
    <s v="Bonduelle"/>
    <s v="|62/01/02|"/>
    <n v="828"/>
    <n v="2.81"/>
    <n v="3.94"/>
  </r>
  <r>
    <x v="2"/>
    <x v="0"/>
    <x v="7"/>
    <s v="Bonduelle"/>
    <s v="|62/01/03|"/>
    <n v="852"/>
    <n v="2.92"/>
    <n v="3.91"/>
  </r>
  <r>
    <x v="2"/>
    <x v="0"/>
    <x v="7"/>
    <s v="Bonduelle"/>
    <s v="|62/01/04|"/>
    <n v="1008"/>
    <n v="2.54"/>
    <n v="3.24"/>
  </r>
  <r>
    <x v="2"/>
    <x v="0"/>
    <x v="7"/>
    <s v="Bonduelle"/>
    <s v="|62/01/05|"/>
    <n v="744"/>
    <n v="2.72"/>
    <n v="3.77"/>
  </r>
  <r>
    <x v="2"/>
    <x v="0"/>
    <x v="7"/>
    <s v="Bonduelle"/>
    <s v="|62/01/06|"/>
    <n v="876"/>
    <n v="2.84"/>
    <n v="3.82"/>
  </r>
  <r>
    <x v="2"/>
    <x v="0"/>
    <x v="7"/>
    <s v="Bonduelle"/>
    <s v="|62/01/07|"/>
    <n v="636"/>
    <n v="2.09"/>
    <n v="3.69"/>
  </r>
  <r>
    <x v="2"/>
    <x v="0"/>
    <x v="7"/>
    <s v="Bonduelle"/>
    <s v="|62/01/08|"/>
    <n v="876"/>
    <n v="2.34"/>
    <n v="3.47"/>
  </r>
  <r>
    <x v="2"/>
    <x v="0"/>
    <x v="7"/>
    <s v="Bonduelle"/>
    <s v="|62/01/09|"/>
    <n v="1128"/>
    <n v="2.91"/>
    <n v="3.94"/>
  </r>
  <r>
    <x v="2"/>
    <x v="0"/>
    <x v="7"/>
    <s v="Bonduelle"/>
    <s v="|62/01/10|"/>
    <n v="1032"/>
    <n v="2"/>
    <n v="3.59"/>
  </r>
  <r>
    <x v="2"/>
    <x v="0"/>
    <x v="7"/>
    <s v="Bonduelle"/>
    <s v="|62/01/11|"/>
    <n v="1080"/>
    <n v="2.89"/>
    <n v="3.23"/>
  </r>
  <r>
    <x v="2"/>
    <x v="0"/>
    <x v="7"/>
    <s v="Bonduelle"/>
    <s v="|62/01/12|"/>
    <n v="648"/>
    <n v="2.2599999999999998"/>
    <n v="3.36"/>
  </r>
  <r>
    <x v="2"/>
    <x v="0"/>
    <x v="7"/>
    <s v="Bonduelle"/>
    <s v="|62/01/13|"/>
    <n v="1056"/>
    <n v="2.09"/>
    <n v="3.51"/>
  </r>
  <r>
    <x v="2"/>
    <x v="0"/>
    <x v="7"/>
    <s v="Bonduelle"/>
    <s v="|62/01/14|"/>
    <n v="1056"/>
    <n v="2.0699999999999998"/>
    <n v="3.91"/>
  </r>
  <r>
    <x v="2"/>
    <x v="0"/>
    <x v="7"/>
    <s v="Bonduelle"/>
    <s v="|62/01/15|"/>
    <n v="1164"/>
    <n v="2.4900000000000002"/>
    <n v="3.79"/>
  </r>
  <r>
    <x v="2"/>
    <x v="0"/>
    <x v="7"/>
    <s v="Bonduelle"/>
    <s v="|62/01/16|"/>
    <n v="888"/>
    <n v="2.2000000000000002"/>
    <n v="3.33"/>
  </r>
  <r>
    <x v="2"/>
    <x v="0"/>
    <x v="7"/>
    <s v="Bonduelle"/>
    <s v="|62/01/17|"/>
    <n v="1128"/>
    <n v="2.4"/>
    <n v="3.47"/>
  </r>
  <r>
    <x v="2"/>
    <x v="0"/>
    <x v="7"/>
    <s v="Bonduelle"/>
    <s v="|62/01/18|"/>
    <n v="1080"/>
    <n v="2.84"/>
    <n v="3.28"/>
  </r>
  <r>
    <x v="2"/>
    <x v="0"/>
    <x v="7"/>
    <s v="Bonduelle"/>
    <s v="|62/01/19|"/>
    <n v="600"/>
    <n v="2.85"/>
    <n v="3.23"/>
  </r>
  <r>
    <x v="2"/>
    <x v="0"/>
    <x v="7"/>
    <s v="Bonduelle"/>
    <s v="|62/01/20|"/>
    <n v="888"/>
    <n v="2.39"/>
    <n v="3.91"/>
  </r>
  <r>
    <x v="2"/>
    <x v="0"/>
    <x v="7"/>
    <s v="Bonduelle"/>
    <s v="|62/01/21|"/>
    <n v="948"/>
    <n v="2.99"/>
    <n v="3.92"/>
  </r>
  <r>
    <x v="2"/>
    <x v="0"/>
    <x v="7"/>
    <s v="Bonduelle"/>
    <s v="|62/01/22|"/>
    <n v="996"/>
    <n v="2.76"/>
    <n v="3.98"/>
  </r>
  <r>
    <x v="2"/>
    <x v="0"/>
    <x v="7"/>
    <s v="Bonduelle"/>
    <s v="|62/01/23|"/>
    <n v="612"/>
    <n v="2.65"/>
    <n v="3.76"/>
  </r>
  <r>
    <x v="2"/>
    <x v="0"/>
    <x v="7"/>
    <s v="Bonduelle"/>
    <s v="|62/01/24|"/>
    <n v="612"/>
    <n v="2.19"/>
    <n v="3.96"/>
  </r>
  <r>
    <x v="2"/>
    <x v="0"/>
    <x v="7"/>
    <s v="Bonduelle"/>
    <s v="|62/01/25|"/>
    <n v="1200"/>
    <n v="2.6"/>
    <n v="3.53"/>
  </r>
  <r>
    <x v="2"/>
    <x v="0"/>
    <x v="7"/>
    <s v="Bonduelle"/>
    <s v="|62/01/26|"/>
    <n v="1092"/>
    <n v="2.2999999999999998"/>
    <n v="3.37"/>
  </r>
  <r>
    <x v="2"/>
    <x v="0"/>
    <x v="7"/>
    <s v="Bonduelle"/>
    <s v="|62/01/27|"/>
    <n v="1032"/>
    <n v="2.02"/>
    <n v="3.88"/>
  </r>
  <r>
    <x v="2"/>
    <x v="0"/>
    <x v="7"/>
    <s v="Bonduelle"/>
    <s v="|62/01/28|"/>
    <n v="864"/>
    <n v="2.2999999999999998"/>
    <n v="3.6"/>
  </r>
  <r>
    <x v="2"/>
    <x v="0"/>
    <x v="7"/>
    <s v="Bonduelle"/>
    <s v="|62/01/29|"/>
    <n v="600"/>
    <n v="2.34"/>
    <n v="3.41"/>
  </r>
  <r>
    <x v="2"/>
    <x v="0"/>
    <x v="7"/>
    <s v="Bonduelle"/>
    <s v="|62/01/30|"/>
    <n v="948"/>
    <n v="2.4300000000000002"/>
    <n v="3.91"/>
  </r>
  <r>
    <x v="2"/>
    <x v="0"/>
    <x v="7"/>
    <s v="Bonduelle"/>
    <s v="|62/01/31|"/>
    <n v="1056"/>
    <n v="2.6"/>
    <n v="3.79"/>
  </r>
  <r>
    <x v="2"/>
    <x v="0"/>
    <x v="7"/>
    <s v="Bonduelle"/>
    <s v="|62/01/32|"/>
    <n v="1128"/>
    <n v="2.19"/>
    <n v="3.63"/>
  </r>
  <r>
    <x v="2"/>
    <x v="0"/>
    <x v="7"/>
    <s v="Bonduelle"/>
    <s v="|62/01/33|"/>
    <n v="936"/>
    <n v="2.39"/>
    <n v="3.51"/>
  </r>
  <r>
    <x v="2"/>
    <x v="0"/>
    <x v="7"/>
    <s v="Bonduelle"/>
    <s v="|62/01/34|"/>
    <n v="1044"/>
    <n v="2.4500000000000002"/>
    <n v="3.48"/>
  </r>
  <r>
    <x v="2"/>
    <x v="0"/>
    <x v="7"/>
    <s v="Bonduelle"/>
    <s v="|62/01/35|"/>
    <n v="984"/>
    <n v="2.41"/>
    <n v="3.62"/>
  </r>
  <r>
    <x v="2"/>
    <x v="0"/>
    <x v="7"/>
    <s v="Bonduelle"/>
    <s v="|62/01/36|"/>
    <n v="912"/>
    <n v="2.29"/>
    <n v="3.72"/>
  </r>
  <r>
    <x v="2"/>
    <x v="0"/>
    <x v="7"/>
    <s v="Bonduelle"/>
    <s v="|62/01/37|"/>
    <n v="864"/>
    <n v="2.76"/>
    <n v="3.2"/>
  </r>
  <r>
    <x v="2"/>
    <x v="0"/>
    <x v="7"/>
    <s v="Bonduelle"/>
    <s v="|62/01/38|"/>
    <n v="672"/>
    <n v="2.37"/>
    <n v="3.72"/>
  </r>
  <r>
    <x v="2"/>
    <x v="0"/>
    <x v="7"/>
    <s v="Bonduelle"/>
    <s v="|62/01/39|"/>
    <n v="960"/>
    <n v="2.36"/>
    <n v="3.48"/>
  </r>
  <r>
    <x v="2"/>
    <x v="0"/>
    <x v="7"/>
    <s v="Bonduelle"/>
    <s v="|62/01/40|"/>
    <n v="1140"/>
    <n v="2.08"/>
    <n v="3.93"/>
  </r>
  <r>
    <x v="2"/>
    <x v="0"/>
    <x v="7"/>
    <s v="Bonduelle"/>
    <s v="|62/01/41|"/>
    <n v="768"/>
    <n v="2.04"/>
    <n v="3.72"/>
  </r>
  <r>
    <x v="2"/>
    <x v="0"/>
    <x v="7"/>
    <s v="Bonduelle"/>
    <s v="|62/01/42|"/>
    <n v="912"/>
    <n v="2.91"/>
    <n v="3.27"/>
  </r>
  <r>
    <x v="2"/>
    <x v="0"/>
    <x v="7"/>
    <s v="Bonduelle"/>
    <s v="|62/01/43|"/>
    <n v="924"/>
    <n v="2.79"/>
    <n v="3.58"/>
  </r>
  <r>
    <x v="2"/>
    <x v="0"/>
    <x v="7"/>
    <s v="Bonduelle"/>
    <s v="|62/01/44|"/>
    <n v="876"/>
    <n v="2.86"/>
    <n v="3.85"/>
  </r>
  <r>
    <x v="2"/>
    <x v="0"/>
    <x v="7"/>
    <s v="Bonduelle"/>
    <s v="|62/01/45|"/>
    <n v="984"/>
    <n v="2.41"/>
    <n v="3.47"/>
  </r>
  <r>
    <x v="2"/>
    <x v="0"/>
    <x v="7"/>
    <s v="Bonduelle"/>
    <s v="|62/01/46|"/>
    <n v="696"/>
    <n v="2.2000000000000002"/>
    <n v="3.97"/>
  </r>
  <r>
    <x v="2"/>
    <x v="0"/>
    <x v="7"/>
    <s v="Bonduelle"/>
    <s v="|62/01/99|"/>
    <n v="696"/>
    <n v="2.6"/>
    <n v="3.44"/>
  </r>
  <r>
    <x v="2"/>
    <x v="0"/>
    <x v="7"/>
    <s v="Bonduelle"/>
    <s v="|62/02/01|"/>
    <n v="684"/>
    <n v="2.39"/>
    <n v="3.83"/>
  </r>
  <r>
    <x v="2"/>
    <x v="0"/>
    <x v="7"/>
    <s v="Bonduelle"/>
    <s v="|62/02/02|"/>
    <n v="936"/>
    <n v="2.12"/>
    <n v="3.48"/>
  </r>
  <r>
    <x v="2"/>
    <x v="0"/>
    <x v="7"/>
    <s v="Bonduelle"/>
    <s v="|62/02/03|"/>
    <n v="780"/>
    <n v="2.17"/>
    <n v="3.95"/>
  </r>
  <r>
    <x v="2"/>
    <x v="0"/>
    <x v="7"/>
    <s v="Bonduelle"/>
    <s v="|62/02/04|"/>
    <n v="732"/>
    <n v="2.92"/>
    <n v="3.97"/>
  </r>
  <r>
    <x v="2"/>
    <x v="0"/>
    <x v="7"/>
    <s v="Bonduelle"/>
    <s v="|62/02/05|"/>
    <n v="672"/>
    <n v="2.0699999999999998"/>
    <n v="3.29"/>
  </r>
  <r>
    <x v="2"/>
    <x v="0"/>
    <x v="7"/>
    <s v="Bonduelle"/>
    <s v="|62/02/06|"/>
    <n v="672"/>
    <n v="2.09"/>
    <n v="3.83"/>
  </r>
  <r>
    <x v="2"/>
    <x v="0"/>
    <x v="7"/>
    <s v="Bonduelle"/>
    <s v="|62/02/07|"/>
    <n v="972"/>
    <n v="2.83"/>
    <n v="3.57"/>
  </r>
  <r>
    <x v="2"/>
    <x v="0"/>
    <x v="7"/>
    <s v="Bonduelle"/>
    <s v="|62/02/08|"/>
    <n v="1068"/>
    <n v="2.09"/>
    <n v="3.92"/>
  </r>
  <r>
    <x v="2"/>
    <x v="0"/>
    <x v="7"/>
    <s v="Bonduelle"/>
    <s v="|62/02/09|"/>
    <n v="612"/>
    <n v="2.02"/>
    <n v="3.37"/>
  </r>
  <r>
    <x v="2"/>
    <x v="0"/>
    <x v="7"/>
    <s v="Bonduelle"/>
    <s v="|62/02/10|"/>
    <n v="732"/>
    <n v="2.15"/>
    <n v="3.72"/>
  </r>
  <r>
    <x v="2"/>
    <x v="0"/>
    <x v="7"/>
    <s v="Bonduelle"/>
    <s v="|62/02/11|"/>
    <n v="1176"/>
    <n v="2.37"/>
    <n v="3.86"/>
  </r>
  <r>
    <x v="2"/>
    <x v="0"/>
    <x v="7"/>
    <s v="Bonduelle"/>
    <s v="|62/02/13|"/>
    <n v="1164"/>
    <n v="2.04"/>
    <n v="3.52"/>
  </r>
  <r>
    <x v="2"/>
    <x v="0"/>
    <x v="7"/>
    <s v="Bonduelle"/>
    <s v="|62/02/14|"/>
    <n v="996"/>
    <n v="2.54"/>
    <n v="3.92"/>
  </r>
  <r>
    <x v="2"/>
    <x v="0"/>
    <x v="7"/>
    <s v="Bonduelle"/>
    <s v="|62/02/15|"/>
    <n v="1188"/>
    <n v="2.33"/>
    <n v="3.64"/>
  </r>
  <r>
    <x v="2"/>
    <x v="0"/>
    <x v="7"/>
    <s v="Bonduelle"/>
    <s v="|62/03/01|"/>
    <n v="876"/>
    <n v="2.75"/>
    <n v="3.56"/>
  </r>
  <r>
    <x v="2"/>
    <x v="0"/>
    <x v="7"/>
    <s v="Bonduelle"/>
    <s v="|62/03/02|"/>
    <n v="720"/>
    <n v="2.38"/>
    <n v="3.41"/>
  </r>
  <r>
    <x v="2"/>
    <x v="0"/>
    <x v="7"/>
    <s v="Bonduelle"/>
    <s v="|62/03/03|"/>
    <n v="744"/>
    <n v="3"/>
    <n v="3.29"/>
  </r>
  <r>
    <x v="2"/>
    <x v="0"/>
    <x v="7"/>
    <s v="Bonduelle"/>
    <s v="|62/03/04|"/>
    <n v="876"/>
    <n v="2.98"/>
    <n v="4"/>
  </r>
  <r>
    <x v="2"/>
    <x v="0"/>
    <x v="7"/>
    <s v="Bonduelle"/>
    <s v="|62/03/05|"/>
    <n v="1008"/>
    <n v="2.75"/>
    <n v="3.95"/>
  </r>
  <r>
    <x v="2"/>
    <x v="0"/>
    <x v="7"/>
    <s v="Bonduelle"/>
    <s v="|62/03/06|"/>
    <n v="900"/>
    <n v="2.68"/>
    <n v="3.59"/>
  </r>
  <r>
    <x v="2"/>
    <x v="0"/>
    <x v="7"/>
    <s v="Bonduelle"/>
    <s v="|62/03/07|"/>
    <n v="1020"/>
    <n v="2.44"/>
    <n v="3.77"/>
  </r>
  <r>
    <x v="2"/>
    <x v="0"/>
    <x v="7"/>
    <s v="Bonduelle"/>
    <s v="|62/03/08|"/>
    <n v="684"/>
    <n v="2.23"/>
    <n v="3.36"/>
  </r>
  <r>
    <x v="2"/>
    <x v="0"/>
    <x v="7"/>
    <s v="Bonduelle"/>
    <s v="|62/03/09|"/>
    <n v="720"/>
    <n v="2.77"/>
    <n v="3.72"/>
  </r>
  <r>
    <x v="2"/>
    <x v="0"/>
    <x v="7"/>
    <s v="Bonduelle"/>
    <s v="|62/03/10|"/>
    <n v="1104"/>
    <n v="2"/>
    <n v="3.35"/>
  </r>
  <r>
    <x v="2"/>
    <x v="0"/>
    <x v="7"/>
    <s v="Bonduelle"/>
    <s v="|62/03/11|"/>
    <n v="888"/>
    <n v="2.23"/>
    <n v="3.36"/>
  </r>
  <r>
    <x v="2"/>
    <x v="0"/>
    <x v="7"/>
    <s v="Bonduelle"/>
    <s v="|62/03/12|"/>
    <n v="1128"/>
    <n v="2.11"/>
    <n v="3.72"/>
  </r>
  <r>
    <x v="2"/>
    <x v="0"/>
    <x v="7"/>
    <s v="Bonduelle"/>
    <s v="|62/03/13|"/>
    <n v="1008"/>
    <n v="2.79"/>
    <n v="3.58"/>
  </r>
  <r>
    <x v="2"/>
    <x v="0"/>
    <x v="7"/>
    <s v="Bonduelle"/>
    <s v="|62/03/14|"/>
    <n v="732"/>
    <n v="2.5099999999999998"/>
    <n v="3.44"/>
  </r>
  <r>
    <x v="2"/>
    <x v="0"/>
    <x v="7"/>
    <s v="Bonduelle"/>
    <s v="|62/03/15|"/>
    <n v="1080"/>
    <n v="2.2400000000000002"/>
    <n v="3.63"/>
  </r>
  <r>
    <x v="2"/>
    <x v="0"/>
    <x v="7"/>
    <s v="Bonduelle"/>
    <s v="|62/03/16|"/>
    <n v="1056"/>
    <n v="2.27"/>
    <n v="3.78"/>
  </r>
  <r>
    <x v="2"/>
    <x v="0"/>
    <x v="7"/>
    <s v="Bonduelle"/>
    <s v="|62/03/17|"/>
    <n v="1104"/>
    <n v="2.1"/>
    <n v="3.55"/>
  </r>
  <r>
    <x v="2"/>
    <x v="0"/>
    <x v="7"/>
    <s v="Bonduelle"/>
    <s v="|62/03/18|"/>
    <n v="924"/>
    <n v="2.17"/>
    <n v="3.8"/>
  </r>
  <r>
    <x v="2"/>
    <x v="0"/>
    <x v="7"/>
    <s v="Bonduelle"/>
    <s v="|62/03/19|"/>
    <n v="1128"/>
    <n v="2.5099999999999998"/>
    <n v="3.67"/>
  </r>
  <r>
    <x v="2"/>
    <x v="0"/>
    <x v="7"/>
    <s v="Bonduelle"/>
    <s v="|62/03/20|"/>
    <n v="732"/>
    <n v="2.54"/>
    <n v="3.7"/>
  </r>
  <r>
    <x v="2"/>
    <x v="0"/>
    <x v="7"/>
    <s v="Bonduelle"/>
    <s v="|62/03/21|"/>
    <n v="1128"/>
    <n v="2.96"/>
    <n v="3.87"/>
  </r>
  <r>
    <x v="2"/>
    <x v="0"/>
    <x v="7"/>
    <s v="Bonduelle"/>
    <s v="|62/03/22|"/>
    <n v="600"/>
    <n v="2.5"/>
    <n v="3.89"/>
  </r>
  <r>
    <x v="2"/>
    <x v="0"/>
    <x v="7"/>
    <s v="Bonduelle"/>
    <s v="|62/03/23|"/>
    <n v="1176"/>
    <n v="2.8"/>
    <n v="3.46"/>
  </r>
  <r>
    <x v="2"/>
    <x v="0"/>
    <x v="7"/>
    <s v="Bonduelle"/>
    <s v="|62/03/24|"/>
    <n v="672"/>
    <n v="2.69"/>
    <n v="3.64"/>
  </r>
  <r>
    <x v="2"/>
    <x v="0"/>
    <x v="7"/>
    <s v="Bonduelle"/>
    <s v="|62/03/25|"/>
    <n v="1176"/>
    <n v="2.62"/>
    <n v="3.31"/>
  </r>
  <r>
    <x v="2"/>
    <x v="0"/>
    <x v="7"/>
    <s v="Bonduelle"/>
    <s v="|62/03/26|"/>
    <n v="1176"/>
    <n v="2.4900000000000002"/>
    <n v="3.71"/>
  </r>
  <r>
    <x v="2"/>
    <x v="0"/>
    <x v="7"/>
    <s v="Bonduelle"/>
    <s v="|62/03/27|"/>
    <n v="1164"/>
    <n v="2.74"/>
    <n v="3.82"/>
  </r>
  <r>
    <x v="2"/>
    <x v="0"/>
    <x v="7"/>
    <s v="Bonduelle"/>
    <s v="|62/03/28|"/>
    <n v="744"/>
    <n v="2.09"/>
    <n v="3.95"/>
  </r>
  <r>
    <x v="2"/>
    <x v="0"/>
    <x v="7"/>
    <s v="Bonduelle"/>
    <s v="|62/03/29|"/>
    <n v="960"/>
    <n v="2.21"/>
    <n v="3.64"/>
  </r>
  <r>
    <x v="2"/>
    <x v="0"/>
    <x v="7"/>
    <s v="Bonduelle"/>
    <s v="|62/03/30|"/>
    <n v="816"/>
    <n v="2.25"/>
    <n v="3.3"/>
  </r>
  <r>
    <x v="2"/>
    <x v="0"/>
    <x v="7"/>
    <s v="Bonduelle"/>
    <s v="|62/03/31|"/>
    <n v="780"/>
    <n v="2.84"/>
    <n v="3.96"/>
  </r>
  <r>
    <x v="2"/>
    <x v="0"/>
    <x v="7"/>
    <s v="Bonduelle"/>
    <s v="|62/03/32|"/>
    <n v="1188"/>
    <n v="2.97"/>
    <n v="3.29"/>
  </r>
  <r>
    <x v="2"/>
    <x v="0"/>
    <x v="7"/>
    <s v="Bonduelle"/>
    <s v="|62/03/33|"/>
    <n v="1176"/>
    <n v="2.2999999999999998"/>
    <n v="3.36"/>
  </r>
  <r>
    <x v="2"/>
    <x v="0"/>
    <x v="7"/>
    <s v="Bonduelle"/>
    <s v="|62/03/34|"/>
    <n v="648"/>
    <n v="2.64"/>
    <n v="3.5"/>
  </r>
  <r>
    <x v="2"/>
    <x v="0"/>
    <x v="7"/>
    <s v="Bonduelle"/>
    <s v="|62/03/35|"/>
    <n v="1104"/>
    <n v="2.25"/>
    <n v="3.38"/>
  </r>
  <r>
    <x v="2"/>
    <x v="0"/>
    <x v="7"/>
    <s v="Bonduelle"/>
    <s v="|62/03/36|"/>
    <n v="1020"/>
    <n v="2.4900000000000002"/>
    <n v="3.89"/>
  </r>
  <r>
    <x v="2"/>
    <x v="0"/>
    <x v="7"/>
    <s v="Bonduelle"/>
    <s v="|62/03/37|"/>
    <n v="1116"/>
    <n v="2.04"/>
    <n v="3.45"/>
  </r>
  <r>
    <x v="2"/>
    <x v="0"/>
    <x v="7"/>
    <s v="Bonduelle"/>
    <s v="|62/03/38|"/>
    <n v="924"/>
    <n v="2.42"/>
    <n v="3.48"/>
  </r>
  <r>
    <x v="2"/>
    <x v="0"/>
    <x v="7"/>
    <s v="Bonduelle"/>
    <s v="|62/03/39|"/>
    <n v="960"/>
    <n v="2.61"/>
    <n v="3.21"/>
  </r>
  <r>
    <x v="2"/>
    <x v="0"/>
    <x v="7"/>
    <s v="Bonduelle"/>
    <s v="|62/03/40|"/>
    <n v="792"/>
    <n v="2.34"/>
    <n v="3.84"/>
  </r>
  <r>
    <x v="2"/>
    <x v="0"/>
    <x v="7"/>
    <s v="Bonduelle"/>
    <s v="|62/03/41|"/>
    <n v="1056"/>
    <n v="2.73"/>
    <n v="3.47"/>
  </r>
  <r>
    <x v="2"/>
    <x v="0"/>
    <x v="7"/>
    <s v="Bonduelle"/>
    <s v="|62/03/42|"/>
    <n v="864"/>
    <n v="2.73"/>
    <n v="3.61"/>
  </r>
  <r>
    <x v="2"/>
    <x v="0"/>
    <x v="7"/>
    <s v="Bonduelle"/>
    <s v="|62/03/43|"/>
    <n v="1164"/>
    <n v="2.91"/>
    <n v="3.71"/>
  </r>
  <r>
    <x v="2"/>
    <x v="0"/>
    <x v="7"/>
    <s v="Bonduelle"/>
    <s v="|62/03/44|"/>
    <n v="972"/>
    <n v="2.91"/>
    <n v="3.52"/>
  </r>
  <r>
    <x v="2"/>
    <x v="0"/>
    <x v="7"/>
    <s v="Bonduelle"/>
    <s v="|62/03/45|"/>
    <n v="852"/>
    <n v="2.9"/>
    <n v="3.59"/>
  </r>
  <r>
    <x v="2"/>
    <x v="0"/>
    <x v="7"/>
    <s v="Bonduelle"/>
    <s v="|62/03/46|"/>
    <n v="1056"/>
    <n v="2.81"/>
    <n v="3.78"/>
  </r>
  <r>
    <x v="2"/>
    <x v="0"/>
    <x v="7"/>
    <s v="Bonduelle"/>
    <s v="|62/03/47|"/>
    <n v="1092"/>
    <n v="3"/>
    <n v="3.23"/>
  </r>
  <r>
    <x v="2"/>
    <x v="0"/>
    <x v="7"/>
    <s v="Bonduelle"/>
    <s v="|62/03/48|"/>
    <n v="708"/>
    <n v="2.74"/>
    <n v="3.67"/>
  </r>
  <r>
    <x v="2"/>
    <x v="0"/>
    <x v="7"/>
    <s v="Bonduelle"/>
    <s v="|62/03/49|"/>
    <n v="1056"/>
    <n v="2.72"/>
    <n v="3.25"/>
  </r>
  <r>
    <x v="2"/>
    <x v="0"/>
    <x v="7"/>
    <s v="Bonduelle"/>
    <s v="|62/03/50|"/>
    <n v="732"/>
    <n v="2.1800000000000002"/>
    <n v="3.76"/>
  </r>
  <r>
    <x v="2"/>
    <x v="0"/>
    <x v="7"/>
    <s v="Bonduelle"/>
    <s v="|62/03/51|"/>
    <n v="1200"/>
    <n v="2.76"/>
    <n v="3.53"/>
  </r>
  <r>
    <x v="2"/>
    <x v="0"/>
    <x v="7"/>
    <s v="Bonduelle"/>
    <s v="|62/03/52|"/>
    <n v="1140"/>
    <n v="2.4700000000000002"/>
    <n v="3.25"/>
  </r>
  <r>
    <x v="2"/>
    <x v="0"/>
    <x v="7"/>
    <s v="Bonduelle"/>
    <s v="|62/03/53|"/>
    <n v="1092"/>
    <n v="2.17"/>
    <n v="3.65"/>
  </r>
  <r>
    <x v="2"/>
    <x v="0"/>
    <x v="7"/>
    <s v="Bonduelle"/>
    <s v="|62/03/54|"/>
    <n v="984"/>
    <n v="2.0299999999999998"/>
    <n v="3.62"/>
  </r>
  <r>
    <x v="2"/>
    <x v="0"/>
    <x v="7"/>
    <s v="Bonduelle"/>
    <s v="|62/03/55|"/>
    <n v="900"/>
    <n v="2.5099999999999998"/>
    <n v="3.21"/>
  </r>
  <r>
    <x v="2"/>
    <x v="0"/>
    <x v="7"/>
    <s v="Bonduelle"/>
    <s v="|62/03/56|"/>
    <n v="948"/>
    <n v="2.96"/>
    <n v="3.97"/>
  </r>
  <r>
    <x v="2"/>
    <x v="0"/>
    <x v="7"/>
    <s v="Bonduelle"/>
    <s v="|62/03/57|"/>
    <n v="924"/>
    <n v="2.93"/>
    <n v="3.43"/>
  </r>
  <r>
    <x v="2"/>
    <x v="0"/>
    <x v="7"/>
    <s v="Bonduelle"/>
    <s v="|62/03/58|"/>
    <n v="1200"/>
    <n v="2.81"/>
    <n v="3.53"/>
  </r>
  <r>
    <x v="2"/>
    <x v="0"/>
    <x v="7"/>
    <s v="Bonduelle"/>
    <s v="|62/03/59|"/>
    <n v="1164"/>
    <n v="2.78"/>
    <n v="3.83"/>
  </r>
  <r>
    <x v="2"/>
    <x v="0"/>
    <x v="7"/>
    <s v="Bonduelle"/>
    <s v="|62/03/60|"/>
    <n v="900"/>
    <n v="2.0299999999999998"/>
    <n v="3.44"/>
  </r>
  <r>
    <x v="2"/>
    <x v="0"/>
    <x v="7"/>
    <s v="Bonduelle"/>
    <s v="|62/03/61|"/>
    <n v="876"/>
    <n v="2.4700000000000002"/>
    <n v="3.93"/>
  </r>
  <r>
    <x v="2"/>
    <x v="0"/>
    <x v="7"/>
    <s v="Bonduelle"/>
    <s v="|62/03/62|"/>
    <n v="924"/>
    <n v="2.06"/>
    <n v="3.38"/>
  </r>
  <r>
    <x v="2"/>
    <x v="0"/>
    <x v="7"/>
    <s v="Bonduelle"/>
    <s v="|62/03/63|"/>
    <n v="660"/>
    <n v="2.76"/>
    <n v="3.29"/>
  </r>
  <r>
    <x v="2"/>
    <x v="0"/>
    <x v="7"/>
    <s v="Bonduelle"/>
    <s v="|62/03/64|"/>
    <n v="660"/>
    <n v="2.1"/>
    <n v="3.66"/>
  </r>
  <r>
    <x v="2"/>
    <x v="0"/>
    <x v="7"/>
    <s v="Bonduelle"/>
    <s v="|62/03/66|"/>
    <n v="648"/>
    <n v="2.83"/>
    <n v="3.67"/>
  </r>
  <r>
    <x v="2"/>
    <x v="0"/>
    <x v="7"/>
    <s v="Bonduelle"/>
    <s v="|62/03/68|"/>
    <n v="624"/>
    <n v="2.2000000000000002"/>
    <n v="3.6"/>
  </r>
  <r>
    <x v="2"/>
    <x v="0"/>
    <x v="7"/>
    <s v="Bonduelle"/>
    <s v="|62/03/69|"/>
    <n v="612"/>
    <n v="2.73"/>
    <n v="3.83"/>
  </r>
  <r>
    <x v="2"/>
    <x v="0"/>
    <x v="7"/>
    <s v="Bonduelle"/>
    <s v="|62/03/72|"/>
    <n v="672"/>
    <n v="2.25"/>
    <n v="3.91"/>
  </r>
  <r>
    <x v="2"/>
    <x v="0"/>
    <x v="7"/>
    <s v="Bonduelle"/>
    <s v="|62/03/73|"/>
    <n v="948"/>
    <n v="2.31"/>
    <n v="3.9"/>
  </r>
  <r>
    <x v="2"/>
    <x v="0"/>
    <x v="7"/>
    <s v="Bonduelle"/>
    <s v="|62/03/74|"/>
    <n v="732"/>
    <n v="2.4700000000000002"/>
    <n v="3.75"/>
  </r>
  <r>
    <x v="2"/>
    <x v="0"/>
    <x v="7"/>
    <s v="Bonduelle"/>
    <s v="|62/03/75|"/>
    <n v="1092"/>
    <n v="2.69"/>
    <n v="3.99"/>
  </r>
  <r>
    <x v="2"/>
    <x v="0"/>
    <x v="7"/>
    <s v="Bonduelle"/>
    <s v="|62/03/76|"/>
    <n v="1116"/>
    <n v="2.94"/>
    <n v="3.27"/>
  </r>
  <r>
    <x v="2"/>
    <x v="0"/>
    <x v="7"/>
    <s v="Bonduelle"/>
    <s v="|62/03/77|"/>
    <n v="972"/>
    <n v="2.37"/>
    <n v="3.83"/>
  </r>
  <r>
    <x v="2"/>
    <x v="0"/>
    <x v="7"/>
    <s v="Bonduelle"/>
    <s v="|62/03/78|"/>
    <n v="972"/>
    <n v="2.62"/>
    <n v="3.5"/>
  </r>
  <r>
    <x v="2"/>
    <x v="0"/>
    <x v="7"/>
    <s v="Bonduelle"/>
    <s v="|62/03/79|"/>
    <n v="1044"/>
    <n v="2.4300000000000002"/>
    <n v="3.29"/>
  </r>
  <r>
    <x v="2"/>
    <x v="0"/>
    <x v="7"/>
    <s v="Bonduelle"/>
    <s v="|62/03/82|"/>
    <n v="624"/>
    <n v="2.52"/>
    <n v="3.84"/>
  </r>
  <r>
    <x v="2"/>
    <x v="0"/>
    <x v="7"/>
    <s v="Bonduelle"/>
    <s v="|62/04/01|"/>
    <n v="1068"/>
    <n v="2.0299999999999998"/>
    <n v="3.36"/>
  </r>
  <r>
    <x v="2"/>
    <x v="0"/>
    <x v="7"/>
    <s v="Bonduelle"/>
    <s v="|62/04/02|"/>
    <n v="900"/>
    <n v="2.02"/>
    <n v="3.35"/>
  </r>
  <r>
    <x v="2"/>
    <x v="0"/>
    <x v="7"/>
    <s v="Bonduelle"/>
    <s v="|62/04/03|"/>
    <n v="780"/>
    <n v="2.57"/>
    <n v="3.42"/>
  </r>
  <r>
    <x v="2"/>
    <x v="0"/>
    <x v="7"/>
    <s v="Bonduelle"/>
    <s v="|62/04/04|"/>
    <n v="1164"/>
    <n v="2.23"/>
    <n v="3.53"/>
  </r>
  <r>
    <x v="2"/>
    <x v="0"/>
    <x v="7"/>
    <s v="Bonduelle"/>
    <s v="|62/04/05|"/>
    <n v="936"/>
    <n v="2.72"/>
    <n v="3.25"/>
  </r>
  <r>
    <x v="2"/>
    <x v="0"/>
    <x v="7"/>
    <s v="Bonduelle"/>
    <s v="|62/04/06|"/>
    <n v="1104"/>
    <n v="2.38"/>
    <n v="3.49"/>
  </r>
  <r>
    <x v="2"/>
    <x v="0"/>
    <x v="7"/>
    <s v="Bonduelle"/>
    <s v="|62/04/07|"/>
    <n v="768"/>
    <n v="2.4"/>
    <n v="3.52"/>
  </r>
  <r>
    <x v="2"/>
    <x v="0"/>
    <x v="7"/>
    <s v="Bonduelle"/>
    <s v="|62/04/08|"/>
    <n v="756"/>
    <n v="2.5099999999999998"/>
    <n v="3.39"/>
  </r>
  <r>
    <x v="2"/>
    <x v="0"/>
    <x v="7"/>
    <s v="Bonduelle"/>
    <s v="|62/04/09|"/>
    <n v="1188"/>
    <n v="2.69"/>
    <n v="3.52"/>
  </r>
  <r>
    <x v="2"/>
    <x v="0"/>
    <x v="7"/>
    <s v="Bonduelle"/>
    <s v="|62/04/10|"/>
    <n v="972"/>
    <n v="2.09"/>
    <n v="3.67"/>
  </r>
  <r>
    <x v="2"/>
    <x v="0"/>
    <x v="7"/>
    <s v="Bonduelle"/>
    <s v="|62/04/11|"/>
    <n v="864"/>
    <n v="2.91"/>
    <n v="3.85"/>
  </r>
  <r>
    <x v="2"/>
    <x v="0"/>
    <x v="7"/>
    <s v="Bonduelle"/>
    <s v="|62/04/13|"/>
    <n v="1080"/>
    <n v="2.2799999999999998"/>
    <n v="3.91"/>
  </r>
  <r>
    <x v="2"/>
    <x v="0"/>
    <x v="7"/>
    <s v="Bonduelle"/>
    <s v="|62/04/14|"/>
    <n v="948"/>
    <n v="2.61"/>
    <n v="3.58"/>
  </r>
  <r>
    <x v="2"/>
    <x v="0"/>
    <x v="7"/>
    <s v="Bonduelle"/>
    <s v="|62/04/15|"/>
    <n v="924"/>
    <n v="2.71"/>
    <n v="3.21"/>
  </r>
  <r>
    <x v="2"/>
    <x v="0"/>
    <x v="7"/>
    <s v="Bonduelle"/>
    <s v="|62/04/16|"/>
    <n v="780"/>
    <n v="2.04"/>
    <n v="3.36"/>
  </r>
  <r>
    <x v="2"/>
    <x v="0"/>
    <x v="7"/>
    <s v="Bonduelle"/>
    <s v="|62/04/17|"/>
    <n v="1068"/>
    <n v="2.46"/>
    <n v="3.97"/>
  </r>
  <r>
    <x v="2"/>
    <x v="0"/>
    <x v="7"/>
    <s v="Bonduelle"/>
    <s v="|62/04/18|"/>
    <n v="1080"/>
    <n v="2.0099999999999998"/>
    <n v="3.82"/>
  </r>
  <r>
    <x v="2"/>
    <x v="0"/>
    <x v="7"/>
    <s v="Bonduelle"/>
    <s v="|62/04/19|"/>
    <n v="1092"/>
    <n v="3"/>
    <n v="3.62"/>
  </r>
  <r>
    <x v="2"/>
    <x v="0"/>
    <x v="7"/>
    <s v="Bonduelle"/>
    <s v="|62/04/20|"/>
    <n v="972"/>
    <n v="2.99"/>
    <n v="3.35"/>
  </r>
  <r>
    <x v="2"/>
    <x v="0"/>
    <x v="7"/>
    <s v="Bonduelle"/>
    <s v="|62/04/21|"/>
    <n v="924"/>
    <n v="2.9"/>
    <n v="3.24"/>
  </r>
  <r>
    <x v="2"/>
    <x v="0"/>
    <x v="7"/>
    <s v="Bonduelle"/>
    <s v="|62/04/23|"/>
    <n v="780"/>
    <n v="2.15"/>
    <n v="3.88"/>
  </r>
  <r>
    <x v="2"/>
    <x v="0"/>
    <x v="7"/>
    <s v="Bonduelle"/>
    <s v="|62/04/25|"/>
    <n v="696"/>
    <n v="2.44"/>
    <n v="3.77"/>
  </r>
  <r>
    <x v="2"/>
    <x v="0"/>
    <x v="7"/>
    <s v="Bonduelle"/>
    <s v="|62/04/26|"/>
    <n v="792"/>
    <n v="2.75"/>
    <n v="3.5"/>
  </r>
  <r>
    <x v="2"/>
    <x v="0"/>
    <x v="7"/>
    <s v="Bonduelle"/>
    <s v="|62/04/27|"/>
    <n v="900"/>
    <n v="2.62"/>
    <n v="3.43"/>
  </r>
  <r>
    <x v="2"/>
    <x v="0"/>
    <x v="7"/>
    <s v="Bonduelle"/>
    <s v="|62/05/01|"/>
    <n v="876"/>
    <n v="2.35"/>
    <n v="3.22"/>
  </r>
  <r>
    <x v="2"/>
    <x v="0"/>
    <x v="7"/>
    <s v="Bonduelle"/>
    <s v="|62/05/02|"/>
    <n v="1128"/>
    <n v="2.11"/>
    <n v="3.29"/>
  </r>
  <r>
    <x v="2"/>
    <x v="0"/>
    <x v="7"/>
    <s v="Bonduelle"/>
    <s v="|62/05/03|"/>
    <n v="996"/>
    <n v="2.16"/>
    <n v="3.88"/>
  </r>
  <r>
    <x v="2"/>
    <x v="0"/>
    <x v="7"/>
    <s v="Bonduelle"/>
    <s v="|62/05/04|"/>
    <n v="816"/>
    <n v="2.98"/>
    <n v="3.48"/>
  </r>
  <r>
    <x v="2"/>
    <x v="0"/>
    <x v="7"/>
    <s v="Bonduelle"/>
    <s v="|62/05/05|"/>
    <n v="1068"/>
    <n v="2.85"/>
    <n v="3.98"/>
  </r>
  <r>
    <x v="2"/>
    <x v="0"/>
    <x v="7"/>
    <s v="Bonduelle"/>
    <s v="|62/05/06|"/>
    <n v="1008"/>
    <n v="2.1800000000000002"/>
    <n v="3.94"/>
  </r>
  <r>
    <x v="2"/>
    <x v="0"/>
    <x v="7"/>
    <s v="Bonduelle"/>
    <s v="|62/05/08|"/>
    <n v="756"/>
    <n v="2.4700000000000002"/>
    <n v="3.84"/>
  </r>
  <r>
    <x v="2"/>
    <x v="0"/>
    <x v="7"/>
    <s v="Bonduelle"/>
    <s v="|62/09/01|"/>
    <n v="684"/>
    <n v="2.38"/>
    <n v="3.56"/>
  </r>
  <r>
    <x v="2"/>
    <x v="0"/>
    <x v="4"/>
    <s v="Veet"/>
    <s v="|55/01/01|"/>
    <n v="612"/>
    <n v="4.71"/>
    <n v="5.37"/>
  </r>
  <r>
    <x v="2"/>
    <x v="0"/>
    <x v="4"/>
    <s v="Veet"/>
    <s v="|55/01/02|"/>
    <n v="492"/>
    <n v="4.1399999999999997"/>
    <n v="5.04"/>
  </r>
  <r>
    <x v="2"/>
    <x v="0"/>
    <x v="4"/>
    <s v="Veet"/>
    <s v="|55/01/03|"/>
    <n v="624"/>
    <n v="4.72"/>
    <n v="5.37"/>
  </r>
  <r>
    <x v="2"/>
    <x v="0"/>
    <x v="4"/>
    <s v="Veet"/>
    <s v="|55/01/04|"/>
    <n v="264"/>
    <n v="4.37"/>
    <n v="5.19"/>
  </r>
  <r>
    <x v="2"/>
    <x v="0"/>
    <x v="4"/>
    <s v="Veet"/>
    <s v="|55/01/05|"/>
    <n v="636"/>
    <n v="4.55"/>
    <n v="5.39"/>
  </r>
  <r>
    <x v="2"/>
    <x v="0"/>
    <x v="4"/>
    <s v="Veet"/>
    <s v="|55/01/06|"/>
    <n v="504"/>
    <n v="4.8499999999999996"/>
    <n v="5.38"/>
  </r>
  <r>
    <x v="2"/>
    <x v="0"/>
    <x v="4"/>
    <s v="Veet"/>
    <s v="|55/01/07|"/>
    <n v="444"/>
    <n v="4.54"/>
    <n v="5.08"/>
  </r>
  <r>
    <x v="2"/>
    <x v="0"/>
    <x v="4"/>
    <s v="Veet"/>
    <s v="|55/01/08|"/>
    <n v="624"/>
    <n v="4.97"/>
    <n v="5.31"/>
  </r>
  <r>
    <x v="2"/>
    <x v="0"/>
    <x v="4"/>
    <s v="Veet"/>
    <s v="|55/01/09|"/>
    <n v="528"/>
    <n v="4.38"/>
    <n v="5.18"/>
  </r>
  <r>
    <x v="2"/>
    <x v="0"/>
    <x v="4"/>
    <s v="Veet"/>
    <s v="|55/01/10|"/>
    <n v="504"/>
    <n v="4.75"/>
    <n v="5.24"/>
  </r>
  <r>
    <x v="2"/>
    <x v="0"/>
    <x v="4"/>
    <s v="Veet"/>
    <s v="|55/01/11|"/>
    <n v="624"/>
    <n v="4.1500000000000004"/>
    <n v="5.16"/>
  </r>
  <r>
    <x v="2"/>
    <x v="0"/>
    <x v="4"/>
    <s v="Veet"/>
    <s v="|55/01/12|"/>
    <n v="552"/>
    <n v="4.16"/>
    <n v="5.22"/>
  </r>
  <r>
    <x v="2"/>
    <x v="0"/>
    <x v="4"/>
    <s v="Veet"/>
    <s v="|55/01/13|"/>
    <n v="468"/>
    <n v="4.46"/>
    <n v="5.26"/>
  </r>
  <r>
    <x v="2"/>
    <x v="0"/>
    <x v="4"/>
    <s v="Veet"/>
    <s v="|55/01/14|"/>
    <n v="336"/>
    <n v="4.87"/>
    <n v="5.22"/>
  </r>
  <r>
    <x v="2"/>
    <x v="0"/>
    <x v="4"/>
    <s v="Veet"/>
    <s v="|55/01/15|"/>
    <n v="660"/>
    <n v="4.8"/>
    <n v="5.26"/>
  </r>
  <r>
    <x v="2"/>
    <x v="0"/>
    <x v="4"/>
    <s v="Veet"/>
    <s v="|55/01/16|"/>
    <n v="516"/>
    <n v="4.45"/>
    <n v="5.2"/>
  </r>
  <r>
    <x v="2"/>
    <x v="0"/>
    <x v="4"/>
    <s v="Veet"/>
    <s v="|55/01/17|"/>
    <n v="348"/>
    <n v="4.4400000000000004"/>
    <n v="5.18"/>
  </r>
  <r>
    <x v="2"/>
    <x v="0"/>
    <x v="4"/>
    <s v="Veet"/>
    <s v="|55/01/18|"/>
    <n v="336"/>
    <n v="4.99"/>
    <n v="5.3"/>
  </r>
  <r>
    <x v="2"/>
    <x v="0"/>
    <x v="4"/>
    <s v="Veet"/>
    <s v="|55/01/19|"/>
    <n v="420"/>
    <n v="4.07"/>
    <n v="5.05"/>
  </r>
  <r>
    <x v="2"/>
    <x v="0"/>
    <x v="4"/>
    <s v="Veet"/>
    <s v="|55/01/20|"/>
    <n v="276"/>
    <n v="4.59"/>
    <n v="5.18"/>
  </r>
  <r>
    <x v="2"/>
    <x v="0"/>
    <x v="4"/>
    <s v="Veet"/>
    <s v="|55/01/21|"/>
    <n v="588"/>
    <n v="4.07"/>
    <n v="5.15"/>
  </r>
  <r>
    <x v="2"/>
    <x v="0"/>
    <x v="4"/>
    <s v="Veet"/>
    <s v="|55/01/22|"/>
    <n v="672"/>
    <n v="4.55"/>
    <n v="5.14"/>
  </r>
  <r>
    <x v="2"/>
    <x v="0"/>
    <x v="4"/>
    <s v="Veet"/>
    <s v="|55/01/23|"/>
    <n v="336"/>
    <n v="4.74"/>
    <n v="5.12"/>
  </r>
  <r>
    <x v="2"/>
    <x v="0"/>
    <x v="4"/>
    <s v="Veet"/>
    <s v="|55/01/24|"/>
    <n v="648"/>
    <n v="4.76"/>
    <n v="5.08"/>
  </r>
  <r>
    <x v="2"/>
    <x v="0"/>
    <x v="4"/>
    <s v="Veet"/>
    <s v="|55/01/25|"/>
    <n v="492"/>
    <n v="4.82"/>
    <n v="5.33"/>
  </r>
  <r>
    <x v="2"/>
    <x v="0"/>
    <x v="4"/>
    <s v="Veet"/>
    <s v="|55/01/26|"/>
    <n v="276"/>
    <n v="4.54"/>
    <n v="5.2"/>
  </r>
  <r>
    <x v="2"/>
    <x v="0"/>
    <x v="4"/>
    <s v="Veet"/>
    <s v="|55/01/27|"/>
    <n v="684"/>
    <n v="4.04"/>
    <n v="5.19"/>
  </r>
  <r>
    <x v="2"/>
    <x v="0"/>
    <x v="4"/>
    <s v="Veet"/>
    <s v="|55/01/28|"/>
    <n v="252"/>
    <n v="4.38"/>
    <n v="5.2"/>
  </r>
  <r>
    <x v="2"/>
    <x v="0"/>
    <x v="4"/>
    <s v="Veet"/>
    <s v="|55/01/29|"/>
    <n v="492"/>
    <n v="4.74"/>
    <n v="5.4"/>
  </r>
  <r>
    <x v="2"/>
    <x v="0"/>
    <x v="4"/>
    <s v="Veet"/>
    <s v="|55/01/30|"/>
    <n v="528"/>
    <n v="4.83"/>
    <n v="5.07"/>
  </r>
  <r>
    <x v="2"/>
    <x v="0"/>
    <x v="4"/>
    <s v="Veet"/>
    <s v="|55/01/31|"/>
    <n v="312"/>
    <n v="4.53"/>
    <n v="5.2"/>
  </r>
  <r>
    <x v="2"/>
    <x v="0"/>
    <x v="4"/>
    <s v="Veet"/>
    <s v="|55/01/32|"/>
    <n v="372"/>
    <n v="4.7300000000000004"/>
    <n v="5.4"/>
  </r>
  <r>
    <x v="2"/>
    <x v="0"/>
    <x v="4"/>
    <s v="Veet"/>
    <s v="|55/01/33|"/>
    <n v="684"/>
    <n v="4.3600000000000003"/>
    <n v="5.36"/>
  </r>
  <r>
    <x v="2"/>
    <x v="0"/>
    <x v="4"/>
    <s v="Veet"/>
    <s v="|55/01/34|"/>
    <n v="552"/>
    <n v="4.0999999999999996"/>
    <n v="5.17"/>
  </r>
  <r>
    <x v="2"/>
    <x v="0"/>
    <x v="4"/>
    <s v="Veet"/>
    <s v="|55/01/35|"/>
    <n v="288"/>
    <n v="4.16"/>
    <n v="5.2"/>
  </r>
  <r>
    <x v="2"/>
    <x v="0"/>
    <x v="4"/>
    <s v="Veet"/>
    <s v="|55/01/36|"/>
    <n v="696"/>
    <n v="4.0999999999999996"/>
    <n v="5.3"/>
  </r>
  <r>
    <x v="2"/>
    <x v="0"/>
    <x v="4"/>
    <s v="Veet"/>
    <s v="|55/01/37|"/>
    <n v="336"/>
    <n v="4.7"/>
    <n v="5.04"/>
  </r>
  <r>
    <x v="2"/>
    <x v="0"/>
    <x v="4"/>
    <s v="Veet"/>
    <s v="|55/01/38|"/>
    <n v="672"/>
    <n v="4.47"/>
    <n v="5.04"/>
  </r>
  <r>
    <x v="2"/>
    <x v="0"/>
    <x v="4"/>
    <s v="Veet"/>
    <s v="|55/01/39|"/>
    <n v="672"/>
    <n v="4.8600000000000003"/>
    <n v="5.16"/>
  </r>
  <r>
    <x v="2"/>
    <x v="0"/>
    <x v="4"/>
    <s v="Veet"/>
    <s v="|55/01/40|"/>
    <n v="480"/>
    <n v="4.04"/>
    <n v="5.01"/>
  </r>
  <r>
    <x v="2"/>
    <x v="0"/>
    <x v="4"/>
    <s v="Veet"/>
    <s v="|55/01/41|"/>
    <n v="348"/>
    <n v="4.91"/>
    <n v="5.4"/>
  </r>
  <r>
    <x v="2"/>
    <x v="0"/>
    <x v="4"/>
    <s v="Veet"/>
    <s v="|55/01/42|"/>
    <n v="636"/>
    <n v="4.16"/>
    <n v="5.01"/>
  </r>
  <r>
    <x v="2"/>
    <x v="0"/>
    <x v="4"/>
    <s v="Veet"/>
    <s v="|55/01/43|"/>
    <n v="408"/>
    <n v="4.58"/>
    <n v="5.38"/>
  </r>
  <r>
    <x v="2"/>
    <x v="0"/>
    <x v="4"/>
    <s v="Veet"/>
    <s v="|55/01/44|"/>
    <n v="696"/>
    <n v="4.3899999999999997"/>
    <n v="5.38"/>
  </r>
  <r>
    <x v="2"/>
    <x v="0"/>
    <x v="4"/>
    <s v="Veet"/>
    <s v="|55/01/45|"/>
    <n v="480"/>
    <n v="4.09"/>
    <n v="5.07"/>
  </r>
  <r>
    <x v="2"/>
    <x v="0"/>
    <x v="4"/>
    <s v="Veet"/>
    <s v="|55/01/46|"/>
    <n v="708"/>
    <n v="4.6900000000000004"/>
    <n v="5.28"/>
  </r>
  <r>
    <x v="2"/>
    <x v="0"/>
    <x v="4"/>
    <s v="Veet"/>
    <s v="|55/01/47|"/>
    <n v="564"/>
    <n v="5"/>
    <n v="5.0599999999999996"/>
  </r>
  <r>
    <x v="2"/>
    <x v="0"/>
    <x v="4"/>
    <s v="Veet"/>
    <s v="|55/01/48|"/>
    <n v="252"/>
    <n v="4.62"/>
    <n v="5.39"/>
  </r>
  <r>
    <x v="2"/>
    <x v="0"/>
    <x v="4"/>
    <s v="Veet"/>
    <s v="|55/01/60|"/>
    <n v="264"/>
    <n v="4.74"/>
    <n v="5.04"/>
  </r>
  <r>
    <x v="2"/>
    <x v="0"/>
    <x v="4"/>
    <s v="Veet"/>
    <s v="|55/01/61|"/>
    <n v="324"/>
    <n v="4.88"/>
    <n v="5.05"/>
  </r>
  <r>
    <x v="2"/>
    <x v="0"/>
    <x v="4"/>
    <s v="Veet"/>
    <s v="|55/01/62|"/>
    <n v="456"/>
    <n v="4.0199999999999996"/>
    <n v="5.39"/>
  </r>
  <r>
    <x v="2"/>
    <x v="0"/>
    <x v="4"/>
    <s v="Veet"/>
    <s v="|55/01/63|"/>
    <n v="648"/>
    <n v="4.1399999999999997"/>
    <n v="5.23"/>
  </r>
  <r>
    <x v="2"/>
    <x v="0"/>
    <x v="4"/>
    <s v="Veet"/>
    <s v="|55/01/64|"/>
    <n v="552"/>
    <n v="4.7300000000000004"/>
    <n v="5.3"/>
  </r>
  <r>
    <x v="2"/>
    <x v="0"/>
    <x v="1"/>
    <s v="North Cascade"/>
    <s v="|45/08/01|"/>
    <n v="528"/>
    <n v="6.4266666666666667"/>
    <n v="8.5466666666666669"/>
  </r>
  <r>
    <x v="2"/>
    <x v="0"/>
    <x v="1"/>
    <s v="North Cascade"/>
    <s v="|45/30/01|"/>
    <n v="456"/>
    <n v="5.94"/>
    <n v="7.8666666666666663"/>
  </r>
  <r>
    <x v="2"/>
    <x v="0"/>
    <x v="1"/>
    <s v="North Cascade"/>
    <s v="|45/50/01|"/>
    <n v="516"/>
    <n v="5.5533333333333337"/>
    <n v="7.833333333333333"/>
  </r>
  <r>
    <x v="2"/>
    <x v="0"/>
    <x v="1"/>
    <s v="North Cascade"/>
    <s v="|45/50/02|"/>
    <n v="504"/>
    <n v="5.5533333333333337"/>
    <n v="7.58"/>
  </r>
  <r>
    <x v="2"/>
    <x v="0"/>
    <x v="1"/>
    <s v="North Cascade"/>
    <s v="|45/50/03|"/>
    <n v="588"/>
    <n v="6.0133333333333336"/>
    <n v="8.5266666666666673"/>
  </r>
  <r>
    <x v="2"/>
    <x v="0"/>
    <x v="1"/>
    <s v="North Cascade"/>
    <s v="|45/50/04|"/>
    <n v="408"/>
    <n v="5.66"/>
    <n v="7.68"/>
  </r>
  <r>
    <x v="2"/>
    <x v="0"/>
    <x v="1"/>
    <s v="North Cascade"/>
    <s v="|45/50/05|"/>
    <n v="588"/>
    <n v="5.86"/>
    <n v="8.16"/>
  </r>
  <r>
    <x v="2"/>
    <x v="0"/>
    <x v="1"/>
    <s v="North Cascade"/>
    <s v="|45/50/06|"/>
    <n v="444"/>
    <n v="5.746666666666667"/>
    <n v="7.5066666666666668"/>
  </r>
  <r>
    <x v="2"/>
    <x v="0"/>
    <x v="1"/>
    <s v="North Cascade"/>
    <s v="|45/50/07|"/>
    <n v="540"/>
    <n v="5.3866666666666667"/>
    <n v="8.2266666666666666"/>
  </r>
  <r>
    <x v="2"/>
    <x v="0"/>
    <x v="1"/>
    <s v="North Cascade"/>
    <s v="|45/50/08|"/>
    <n v="576"/>
    <n v="5.6266666666666669"/>
    <n v="7.4666666666666668"/>
  </r>
  <r>
    <x v="2"/>
    <x v="0"/>
    <x v="1"/>
    <s v="North Cascade"/>
    <s v="|45/50/09|"/>
    <n v="636"/>
    <n v="5.8466666666666667"/>
    <n v="8.5733333333333341"/>
  </r>
  <r>
    <x v="2"/>
    <x v="0"/>
    <x v="1"/>
    <s v="North Cascade"/>
    <s v="|45/50/10|"/>
    <n v="600"/>
    <n v="6.5333333333333332"/>
    <n v="8.2733333333333334"/>
  </r>
  <r>
    <x v="2"/>
    <x v="0"/>
    <x v="1"/>
    <s v="North Cascade"/>
    <s v="|45/50/11|"/>
    <n v="540"/>
    <n v="6.3466666666666667"/>
    <n v="8.64"/>
  </r>
  <r>
    <x v="2"/>
    <x v="0"/>
    <x v="1"/>
    <s v="North Cascade"/>
    <s v="|45/50/12|"/>
    <n v="504"/>
    <n v="5.8533333333333335"/>
    <n v="7.333333333333333"/>
  </r>
  <r>
    <x v="2"/>
    <x v="0"/>
    <x v="1"/>
    <s v="North Cascade"/>
    <s v="|45/50/13|"/>
    <n v="516"/>
    <n v="5.5066666666666668"/>
    <n v="8"/>
  </r>
  <r>
    <x v="2"/>
    <x v="0"/>
    <x v="1"/>
    <s v="North Cascade"/>
    <s v="|45/50/14|"/>
    <n v="552"/>
    <n v="5.9933333333333332"/>
    <n v="8.36"/>
  </r>
  <r>
    <x v="2"/>
    <x v="0"/>
    <x v="1"/>
    <s v="North Cascade"/>
    <s v="|45/50/15|"/>
    <n v="576"/>
    <n v="5.4666666666666668"/>
    <n v="7.66"/>
  </r>
  <r>
    <x v="2"/>
    <x v="0"/>
    <x v="1"/>
    <s v="North Cascade"/>
    <s v="|45/50/16|"/>
    <n v="492"/>
    <n v="5.9733333333333336"/>
    <n v="7.6266666666666669"/>
  </r>
  <r>
    <x v="2"/>
    <x v="0"/>
    <x v="1"/>
    <s v="North Cascade"/>
    <s v="|45/50/17|"/>
    <n v="600"/>
    <n v="6.5333333333333332"/>
    <n v="7.5733333333333333"/>
  </r>
  <r>
    <x v="2"/>
    <x v="0"/>
    <x v="1"/>
    <s v="North Cascade"/>
    <s v="|45/50/19|"/>
    <n v="564"/>
    <n v="6.4733333333333336"/>
    <n v="7.74"/>
  </r>
  <r>
    <x v="2"/>
    <x v="0"/>
    <x v="1"/>
    <s v="North Cascade"/>
    <s v="|45/50/20|"/>
    <n v="492"/>
    <n v="5.94"/>
    <n v="8.6066666666666674"/>
  </r>
  <r>
    <x v="2"/>
    <x v="0"/>
    <x v="1"/>
    <s v="North Cascade"/>
    <s v="|45/50/21|"/>
    <n v="492"/>
    <n v="5.5333333333333332"/>
    <n v="7.7"/>
  </r>
  <r>
    <x v="2"/>
    <x v="0"/>
    <x v="1"/>
    <s v="North Cascade"/>
    <s v="|45/50/22|"/>
    <n v="600"/>
    <n v="5.6333333333333337"/>
    <n v="8.6"/>
  </r>
  <r>
    <x v="2"/>
    <x v="0"/>
    <x v="1"/>
    <s v="North Cascade"/>
    <s v="|45/50/23|"/>
    <n v="552"/>
    <n v="5.6933333333333334"/>
    <n v="7.78"/>
  </r>
  <r>
    <x v="2"/>
    <x v="0"/>
    <x v="1"/>
    <s v="North Cascade"/>
    <s v="|45/50/24|"/>
    <n v="624"/>
    <n v="6.5066666666666668"/>
    <n v="7.9933333333333332"/>
  </r>
  <r>
    <x v="2"/>
    <x v="0"/>
    <x v="1"/>
    <s v="North Cascade"/>
    <s v="|45/50/25|"/>
    <n v="612"/>
    <n v="5.62"/>
    <n v="8.3333333333333339"/>
  </r>
  <r>
    <x v="2"/>
    <x v="0"/>
    <x v="1"/>
    <s v="North Cascade"/>
    <s v="|45/50/26|"/>
    <n v="408"/>
    <n v="5.5066666666666668"/>
    <n v="8.2200000000000006"/>
  </r>
  <r>
    <x v="2"/>
    <x v="0"/>
    <x v="1"/>
    <s v="North Cascade"/>
    <s v="|45/50/27|"/>
    <n v="480"/>
    <n v="6.3133333333333335"/>
    <n v="7.5466666666666669"/>
  </r>
  <r>
    <x v="2"/>
    <x v="0"/>
    <x v="1"/>
    <s v="North Cascade"/>
    <s v="|45/50/28|"/>
    <n v="492"/>
    <n v="6.22"/>
    <n v="8.42"/>
  </r>
  <r>
    <x v="2"/>
    <x v="0"/>
    <x v="1"/>
    <s v="North Cascade"/>
    <s v="|45/50/29|"/>
    <n v="456"/>
    <n v="5.793333333333333"/>
    <n v="8.1066666666666674"/>
  </r>
  <r>
    <x v="2"/>
    <x v="0"/>
    <x v="1"/>
    <s v="North Cascade"/>
    <s v="|45/50/30|"/>
    <n v="516"/>
    <n v="5.5666666666666664"/>
    <n v="8.3733333333333331"/>
  </r>
  <r>
    <x v="2"/>
    <x v="0"/>
    <x v="1"/>
    <s v="North Cascade"/>
    <s v="|45/50/31|"/>
    <n v="636"/>
    <n v="6.5866666666666669"/>
    <n v="8.52"/>
  </r>
  <r>
    <x v="2"/>
    <x v="0"/>
    <x v="1"/>
    <s v="North Cascade"/>
    <s v="|45/50/32|"/>
    <n v="504"/>
    <n v="5.38"/>
    <n v="8.5133333333333336"/>
  </r>
  <r>
    <x v="2"/>
    <x v="0"/>
    <x v="1"/>
    <s v="North Cascade"/>
    <s v="|45/50/33|"/>
    <n v="540"/>
    <n v="6.0733333333333333"/>
    <n v="7.9133333333333331"/>
  </r>
  <r>
    <x v="2"/>
    <x v="0"/>
    <x v="1"/>
    <s v="North Cascade"/>
    <s v="|45/50/34|"/>
    <n v="612"/>
    <n v="6.0533333333333337"/>
    <n v="7.9133333333333331"/>
  </r>
  <r>
    <x v="2"/>
    <x v="0"/>
    <x v="1"/>
    <s v="North Cascade"/>
    <s v="|45/50/35|"/>
    <n v="624"/>
    <n v="5.4066666666666663"/>
    <n v="7.68"/>
  </r>
  <r>
    <x v="2"/>
    <x v="0"/>
    <x v="1"/>
    <s v="North Cascade"/>
    <s v="|45/50/36|"/>
    <n v="588"/>
    <n v="5.5733333333333333"/>
    <n v="7.4733333333333336"/>
  </r>
  <r>
    <x v="2"/>
    <x v="0"/>
    <x v="1"/>
    <s v="North Cascade"/>
    <s v="|45/50/37|"/>
    <n v="612"/>
    <n v="5.4533333333333331"/>
    <n v="7.5533333333333337"/>
  </r>
  <r>
    <x v="2"/>
    <x v="0"/>
    <x v="1"/>
    <s v="North Cascade"/>
    <s v="|45/50/38|"/>
    <n v="468"/>
    <n v="5.6466666666666665"/>
    <n v="8.1333333333333329"/>
  </r>
  <r>
    <x v="2"/>
    <x v="0"/>
    <x v="1"/>
    <s v="North Cascade"/>
    <s v="|45/50/39|"/>
    <n v="408"/>
    <n v="5.54"/>
    <n v="8.1666666666666661"/>
  </r>
  <r>
    <x v="2"/>
    <x v="0"/>
    <x v="1"/>
    <s v="North Cascade"/>
    <s v="|45/50/40|"/>
    <n v="624"/>
    <n v="6.32"/>
    <n v="8.2466666666666661"/>
  </r>
  <r>
    <x v="2"/>
    <x v="0"/>
    <x v="1"/>
    <s v="North Cascade"/>
    <s v="|45/50/40a|"/>
    <n v="588"/>
    <n v="5.8533333333333335"/>
    <n v="7.5133333333333336"/>
  </r>
  <r>
    <x v="2"/>
    <x v="0"/>
    <x v="1"/>
    <s v="North Cascade"/>
    <s v="|45/50/40b|"/>
    <n v="600"/>
    <n v="6.1066666666666665"/>
    <n v="7.7133333333333329"/>
  </r>
  <r>
    <x v="2"/>
    <x v="0"/>
    <x v="1"/>
    <s v="North Cascade"/>
    <s v="|45/50/40c|"/>
    <n v="456"/>
    <n v="5.82"/>
    <n v="8.1933333333333334"/>
  </r>
  <r>
    <x v="2"/>
    <x v="0"/>
    <x v="1"/>
    <s v="North Cascade"/>
    <s v="|45/50/40d|"/>
    <n v="612"/>
    <n v="6.46"/>
    <n v="8.1866666666666674"/>
  </r>
  <r>
    <x v="2"/>
    <x v="0"/>
    <x v="1"/>
    <s v="North Cascade"/>
    <s v="|45/50/41|"/>
    <n v="480"/>
    <n v="6.2266666666666666"/>
    <n v="8.14"/>
  </r>
  <r>
    <x v="2"/>
    <x v="0"/>
    <x v="1"/>
    <s v="North Cascade"/>
    <s v="|45/50/42|"/>
    <n v="552"/>
    <n v="5.4466666666666663"/>
    <n v="7.38"/>
  </r>
  <r>
    <x v="2"/>
    <x v="0"/>
    <x v="1"/>
    <s v="North Cascade"/>
    <s v="|45/50/98|"/>
    <n v="504"/>
    <n v="6.0333333333333332"/>
    <n v="8.5333333333333332"/>
  </r>
  <r>
    <x v="2"/>
    <x v="0"/>
    <x v="1"/>
    <s v="North Cascade"/>
    <s v="|45/50/99|"/>
    <n v="432"/>
    <n v="6.1533333333333333"/>
    <n v="8.42"/>
  </r>
  <r>
    <x v="2"/>
    <x v="0"/>
    <x v="8"/>
    <s v="North Cascade"/>
    <s v="|45/01/01|"/>
    <n v="1356"/>
    <n v="4"/>
    <n v="6"/>
  </r>
  <r>
    <x v="2"/>
    <x v="0"/>
    <x v="8"/>
    <s v="North Cascade"/>
    <s v="|45/01/02|"/>
    <n v="1344"/>
    <n v="4"/>
    <n v="7"/>
  </r>
  <r>
    <x v="2"/>
    <x v="0"/>
    <x v="8"/>
    <s v="North Cascade"/>
    <s v="|45/01/03|"/>
    <n v="1476"/>
    <n v="4"/>
    <n v="6"/>
  </r>
  <r>
    <x v="2"/>
    <x v="0"/>
    <x v="8"/>
    <s v="North Cascade"/>
    <s v="|45/01/04|"/>
    <n v="1356"/>
    <n v="5"/>
    <n v="6"/>
  </r>
  <r>
    <x v="2"/>
    <x v="0"/>
    <x v="8"/>
    <s v="North Cascade"/>
    <s v="|45/01/05|"/>
    <n v="1368"/>
    <n v="4"/>
    <n v="6"/>
  </r>
  <r>
    <x v="2"/>
    <x v="0"/>
    <x v="8"/>
    <s v="North Cascade"/>
    <s v="|45/01/11|"/>
    <n v="1428"/>
    <n v="5"/>
    <n v="6"/>
  </r>
  <r>
    <x v="2"/>
    <x v="0"/>
    <x v="8"/>
    <s v="North Cascade"/>
    <s v="|45/01/12|"/>
    <n v="1560"/>
    <n v="5"/>
    <n v="6"/>
  </r>
  <r>
    <x v="2"/>
    <x v="0"/>
    <x v="8"/>
    <s v="North Cascade"/>
    <s v="|45/01/13|"/>
    <n v="1548"/>
    <n v="5"/>
    <n v="6"/>
  </r>
  <r>
    <x v="2"/>
    <x v="0"/>
    <x v="8"/>
    <s v="North Cascade"/>
    <s v="|45/01/14|"/>
    <n v="1560"/>
    <n v="4"/>
    <n v="6"/>
  </r>
  <r>
    <x v="2"/>
    <x v="0"/>
    <x v="8"/>
    <s v="North Cascade"/>
    <s v="|45/01/15|"/>
    <n v="1404"/>
    <n v="5"/>
    <n v="7"/>
  </r>
  <r>
    <x v="2"/>
    <x v="0"/>
    <x v="8"/>
    <s v="North Cascade"/>
    <s v="|45/01/16|"/>
    <n v="1524"/>
    <n v="5"/>
    <n v="7"/>
  </r>
  <r>
    <x v="2"/>
    <x v="0"/>
    <x v="8"/>
    <s v="North Cascade"/>
    <s v="|45/01/20|"/>
    <n v="1320"/>
    <n v="5"/>
    <n v="7"/>
  </r>
  <r>
    <x v="2"/>
    <x v="0"/>
    <x v="8"/>
    <s v="North Cascade"/>
    <s v="|45/01/21|"/>
    <n v="1560"/>
    <n v="4"/>
    <n v="6"/>
  </r>
  <r>
    <x v="2"/>
    <x v="0"/>
    <x v="8"/>
    <s v="North Cascade"/>
    <s v="|45/01/22|"/>
    <n v="1536"/>
    <n v="4"/>
    <n v="7"/>
  </r>
  <r>
    <x v="2"/>
    <x v="0"/>
    <x v="8"/>
    <s v="North Cascade"/>
    <s v="|45/02/01|"/>
    <n v="1380"/>
    <n v="5"/>
    <n v="7"/>
  </r>
  <r>
    <x v="2"/>
    <x v="0"/>
    <x v="8"/>
    <s v="North Cascade"/>
    <s v="|45/02/02|"/>
    <n v="1368"/>
    <n v="4"/>
    <n v="7"/>
  </r>
  <r>
    <x v="2"/>
    <x v="0"/>
    <x v="8"/>
    <s v="North Cascade"/>
    <s v="|45/02/03|"/>
    <n v="1500"/>
    <n v="4"/>
    <n v="7"/>
  </r>
  <r>
    <x v="2"/>
    <x v="0"/>
    <x v="8"/>
    <s v="North Cascade"/>
    <s v="|45/02/04|"/>
    <n v="1452"/>
    <n v="4"/>
    <n v="6"/>
  </r>
  <r>
    <x v="2"/>
    <x v="0"/>
    <x v="8"/>
    <s v="North Cascade"/>
    <s v="|45/02/05|"/>
    <n v="1548"/>
    <n v="5"/>
    <n v="6"/>
  </r>
  <r>
    <x v="2"/>
    <x v="0"/>
    <x v="8"/>
    <s v="North Cascade"/>
    <s v="|45/02/11|"/>
    <n v="1320"/>
    <n v="4"/>
    <n v="6"/>
  </r>
  <r>
    <x v="2"/>
    <x v="0"/>
    <x v="8"/>
    <s v="North Cascade"/>
    <s v="|45/02/12|"/>
    <n v="1368"/>
    <n v="5"/>
    <n v="7"/>
  </r>
  <r>
    <x v="2"/>
    <x v="0"/>
    <x v="8"/>
    <s v="North Cascade"/>
    <s v="|45/02/13|"/>
    <n v="1332"/>
    <n v="4"/>
    <n v="7"/>
  </r>
  <r>
    <x v="2"/>
    <x v="0"/>
    <x v="8"/>
    <s v="North Cascade"/>
    <s v="|45/02/21|"/>
    <n v="1536"/>
    <n v="4"/>
    <n v="7"/>
  </r>
  <r>
    <x v="2"/>
    <x v="0"/>
    <x v="8"/>
    <s v="North Cascade"/>
    <s v="|45/02/22|"/>
    <n v="1536"/>
    <n v="5"/>
    <n v="7"/>
  </r>
  <r>
    <x v="2"/>
    <x v="0"/>
    <x v="8"/>
    <s v="North Cascade"/>
    <s v="|45/02/23|"/>
    <n v="1488"/>
    <n v="4"/>
    <n v="6"/>
  </r>
  <r>
    <x v="2"/>
    <x v="0"/>
    <x v="8"/>
    <s v="North Cascade"/>
    <s v="|45/02/31|"/>
    <n v="1368"/>
    <n v="5"/>
    <n v="7"/>
  </r>
  <r>
    <x v="2"/>
    <x v="0"/>
    <x v="8"/>
    <s v="North Cascade"/>
    <s v="|45/03/01|"/>
    <n v="1548"/>
    <n v="5"/>
    <n v="7"/>
  </r>
  <r>
    <x v="2"/>
    <x v="0"/>
    <x v="8"/>
    <s v="North Cascade"/>
    <s v="|45/03/03|"/>
    <n v="1536"/>
    <n v="4"/>
    <n v="6"/>
  </r>
  <r>
    <x v="2"/>
    <x v="0"/>
    <x v="8"/>
    <s v="North Cascade"/>
    <s v="|45/03/04|"/>
    <n v="1524"/>
    <n v="5"/>
    <n v="7"/>
  </r>
  <r>
    <x v="2"/>
    <x v="0"/>
    <x v="8"/>
    <s v="North Cascade"/>
    <s v="|45/03/05|"/>
    <n v="1512"/>
    <n v="5"/>
    <n v="6"/>
  </r>
  <r>
    <x v="2"/>
    <x v="0"/>
    <x v="8"/>
    <s v="North Cascade"/>
    <s v="|45/04/01|"/>
    <n v="1452"/>
    <n v="4"/>
    <n v="6"/>
  </r>
  <r>
    <x v="2"/>
    <x v="0"/>
    <x v="8"/>
    <s v="North Cascade"/>
    <s v="|45/04/02|"/>
    <n v="1392"/>
    <n v="4"/>
    <n v="6"/>
  </r>
  <r>
    <x v="2"/>
    <x v="0"/>
    <x v="8"/>
    <s v="North Cascade"/>
    <s v="|45/04/03|"/>
    <n v="1512"/>
    <n v="4"/>
    <n v="6"/>
  </r>
  <r>
    <x v="2"/>
    <x v="0"/>
    <x v="8"/>
    <s v="North Cascade"/>
    <s v="|45/04/04|"/>
    <n v="1356"/>
    <n v="5"/>
    <n v="7"/>
  </r>
  <r>
    <x v="2"/>
    <x v="0"/>
    <x v="8"/>
    <s v="North Cascade"/>
    <s v="|45/04/08|"/>
    <n v="1356"/>
    <n v="4"/>
    <n v="6"/>
  </r>
  <r>
    <x v="2"/>
    <x v="0"/>
    <x v="8"/>
    <s v="North Cascade"/>
    <s v="|45/04/09|"/>
    <n v="1332"/>
    <n v="4"/>
    <n v="7"/>
  </r>
  <r>
    <x v="2"/>
    <x v="0"/>
    <x v="8"/>
    <s v="North Cascade"/>
    <s v="|45/04/10|"/>
    <n v="1428"/>
    <n v="4"/>
    <n v="7"/>
  </r>
  <r>
    <x v="2"/>
    <x v="0"/>
    <x v="8"/>
    <s v="North Cascade"/>
    <s v="|45/04/11|"/>
    <n v="1344"/>
    <n v="4"/>
    <n v="6"/>
  </r>
  <r>
    <x v="2"/>
    <x v="0"/>
    <x v="8"/>
    <s v="North Cascade"/>
    <s v="|45/04/12|"/>
    <n v="1548"/>
    <n v="4"/>
    <n v="7"/>
  </r>
  <r>
    <x v="2"/>
    <x v="0"/>
    <x v="8"/>
    <s v="North Cascade"/>
    <s v="|45/04/13|"/>
    <n v="1452"/>
    <n v="5"/>
    <n v="7"/>
  </r>
  <r>
    <x v="2"/>
    <x v="0"/>
    <x v="8"/>
    <s v="North Cascade"/>
    <s v="|45/04/14|"/>
    <n v="1488"/>
    <n v="4"/>
    <n v="7"/>
  </r>
  <r>
    <x v="2"/>
    <x v="0"/>
    <x v="8"/>
    <s v="North Cascade"/>
    <s v="|45/04/21|"/>
    <n v="1380"/>
    <n v="5"/>
    <n v="6"/>
  </r>
  <r>
    <x v="2"/>
    <x v="0"/>
    <x v="8"/>
    <s v="North Cascade"/>
    <s v="|45/04/22|"/>
    <n v="1500"/>
    <n v="5"/>
    <n v="6"/>
  </r>
  <r>
    <x v="2"/>
    <x v="0"/>
    <x v="8"/>
    <s v="North Cascade"/>
    <s v="|45/04/23|"/>
    <n v="1344"/>
    <n v="4"/>
    <n v="7"/>
  </r>
  <r>
    <x v="2"/>
    <x v="0"/>
    <x v="8"/>
    <s v="North Cascade"/>
    <s v="|45/04/31|"/>
    <n v="1512"/>
    <n v="4"/>
    <n v="6"/>
  </r>
  <r>
    <x v="2"/>
    <x v="0"/>
    <x v="8"/>
    <s v="North Cascade"/>
    <s v="|45/04/32|"/>
    <n v="1392"/>
    <n v="5"/>
    <n v="6"/>
  </r>
  <r>
    <x v="2"/>
    <x v="0"/>
    <x v="8"/>
    <s v="North Cascade"/>
    <s v="|45/04/33|"/>
    <n v="1368"/>
    <n v="4"/>
    <n v="6"/>
  </r>
  <r>
    <x v="2"/>
    <x v="0"/>
    <x v="8"/>
    <s v="North Cascade"/>
    <s v="|45/04/41|"/>
    <n v="1452"/>
    <n v="5"/>
    <n v="7"/>
  </r>
  <r>
    <x v="2"/>
    <x v="0"/>
    <x v="8"/>
    <s v="North Cascade"/>
    <s v="|45/04/88|"/>
    <n v="1536"/>
    <n v="4"/>
    <n v="7"/>
  </r>
  <r>
    <x v="2"/>
    <x v="0"/>
    <x v="8"/>
    <s v="North Cascade"/>
    <s v="|45/04/90|"/>
    <n v="1356"/>
    <n v="4"/>
    <n v="6"/>
  </r>
  <r>
    <x v="2"/>
    <x v="0"/>
    <x v="8"/>
    <s v="North Cascade"/>
    <s v="|45/04/91|"/>
    <n v="1416"/>
    <n v="5"/>
    <n v="6"/>
  </r>
  <r>
    <x v="2"/>
    <x v="0"/>
    <x v="8"/>
    <s v="North Cascade"/>
    <s v="|45/04/92|"/>
    <n v="1428"/>
    <n v="5"/>
    <n v="7"/>
  </r>
  <r>
    <x v="2"/>
    <x v="0"/>
    <x v="8"/>
    <s v="North Cascade"/>
    <s v="|45/04/93|"/>
    <n v="1500"/>
    <n v="4"/>
    <n v="7"/>
  </r>
  <r>
    <x v="2"/>
    <x v="0"/>
    <x v="8"/>
    <s v="North Cascade"/>
    <s v="|45/04/94|"/>
    <n v="1500"/>
    <n v="4"/>
    <n v="6"/>
  </r>
  <r>
    <x v="2"/>
    <x v="0"/>
    <x v="8"/>
    <s v="North Cascade"/>
    <s v="|45/04/95|"/>
    <n v="1452"/>
    <n v="5"/>
    <n v="7"/>
  </r>
  <r>
    <x v="2"/>
    <x v="0"/>
    <x v="8"/>
    <s v="North Cascade"/>
    <s v="|45/04/99|"/>
    <n v="1452"/>
    <n v="4"/>
    <n v="6"/>
  </r>
  <r>
    <x v="2"/>
    <x v="0"/>
    <x v="8"/>
    <s v="North Cascade"/>
    <s v="|45/05/01|"/>
    <n v="1332"/>
    <n v="4"/>
    <n v="7"/>
  </r>
  <r>
    <x v="2"/>
    <x v="0"/>
    <x v="8"/>
    <s v="North Cascade"/>
    <s v="|45/05/02|"/>
    <n v="1356"/>
    <n v="4"/>
    <n v="6"/>
  </r>
  <r>
    <x v="2"/>
    <x v="0"/>
    <x v="8"/>
    <s v="North Cascade"/>
    <s v="|45/05/03|"/>
    <n v="1392"/>
    <n v="5"/>
    <n v="6"/>
  </r>
  <r>
    <x v="2"/>
    <x v="0"/>
    <x v="8"/>
    <s v="North Cascade"/>
    <s v="|45/05/04|"/>
    <n v="1500"/>
    <n v="4"/>
    <n v="7"/>
  </r>
  <r>
    <x v="2"/>
    <x v="0"/>
    <x v="8"/>
    <s v="North Cascade"/>
    <s v="|45/05/05|"/>
    <n v="1320"/>
    <n v="5"/>
    <n v="7"/>
  </r>
  <r>
    <x v="2"/>
    <x v="0"/>
    <x v="8"/>
    <s v="North Cascade"/>
    <s v="|45/05/06|"/>
    <n v="1404"/>
    <n v="4"/>
    <n v="7"/>
  </r>
  <r>
    <x v="2"/>
    <x v="0"/>
    <x v="8"/>
    <s v="North Cascade"/>
    <s v="|45/05/07|"/>
    <n v="1548"/>
    <n v="4"/>
    <n v="6"/>
  </r>
  <r>
    <x v="2"/>
    <x v="0"/>
    <x v="8"/>
    <s v="North Cascade"/>
    <s v="|45/06/01|"/>
    <n v="1452"/>
    <n v="5"/>
    <n v="6"/>
  </r>
  <r>
    <x v="2"/>
    <x v="0"/>
    <x v="8"/>
    <s v="North Cascade"/>
    <s v="|45/06/03|"/>
    <n v="1332"/>
    <n v="5"/>
    <n v="6"/>
  </r>
  <r>
    <x v="2"/>
    <x v="0"/>
    <x v="8"/>
    <s v="North Cascade"/>
    <s v="|45/06/04|"/>
    <n v="1476"/>
    <n v="4"/>
    <n v="7"/>
  </r>
  <r>
    <x v="2"/>
    <x v="0"/>
    <x v="8"/>
    <s v="North Cascade"/>
    <s v="|45/06/05|"/>
    <n v="1332"/>
    <n v="5"/>
    <n v="6"/>
  </r>
  <r>
    <x v="2"/>
    <x v="0"/>
    <x v="8"/>
    <s v="North Cascade"/>
    <s v="|45/07/01|"/>
    <n v="1416"/>
    <n v="4"/>
    <n v="7"/>
  </r>
  <r>
    <x v="2"/>
    <x v="0"/>
    <x v="8"/>
    <s v="North Cascade"/>
    <s v="|45/07/02|"/>
    <n v="1524"/>
    <n v="4"/>
    <n v="6"/>
  </r>
  <r>
    <x v="2"/>
    <x v="0"/>
    <x v="8"/>
    <s v="North Cascade"/>
    <s v="|45/07/03|"/>
    <n v="1404"/>
    <n v="5"/>
    <n v="6"/>
  </r>
  <r>
    <x v="2"/>
    <x v="0"/>
    <x v="8"/>
    <s v="North Cascade"/>
    <s v="|45/07/04|"/>
    <n v="1512"/>
    <n v="4"/>
    <n v="6"/>
  </r>
  <r>
    <x v="2"/>
    <x v="0"/>
    <x v="8"/>
    <s v="North Cascade"/>
    <s v="|45/07/05|"/>
    <n v="1332"/>
    <n v="4"/>
    <n v="7"/>
  </r>
  <r>
    <x v="2"/>
    <x v="0"/>
    <x v="8"/>
    <s v="North Cascade"/>
    <s v="|45/07/06|"/>
    <n v="1476"/>
    <n v="4"/>
    <n v="6"/>
  </r>
  <r>
    <x v="2"/>
    <x v="0"/>
    <x v="8"/>
    <s v="North Cascade"/>
    <s v="|45/07/07|"/>
    <n v="1320"/>
    <n v="5"/>
    <n v="6"/>
  </r>
  <r>
    <x v="2"/>
    <x v="0"/>
    <x v="8"/>
    <s v="North Cascade"/>
    <s v="|45/07/08|"/>
    <n v="1380"/>
    <n v="5"/>
    <n v="7"/>
  </r>
  <r>
    <x v="2"/>
    <x v="0"/>
    <x v="8"/>
    <s v="North Cascade"/>
    <s v="|45/07/09|"/>
    <n v="1548"/>
    <n v="4"/>
    <n v="6"/>
  </r>
  <r>
    <x v="2"/>
    <x v="0"/>
    <x v="8"/>
    <s v="North Cascade"/>
    <s v="|45/07/10|"/>
    <n v="1560"/>
    <n v="5"/>
    <n v="6"/>
  </r>
  <r>
    <x v="2"/>
    <x v="0"/>
    <x v="8"/>
    <s v="North Cascade"/>
    <s v="|45/20/01|"/>
    <n v="1500"/>
    <n v="5"/>
    <n v="6"/>
  </r>
  <r>
    <x v="2"/>
    <x v="0"/>
    <x v="8"/>
    <s v="North Cascade"/>
    <s v="|45/20/02|"/>
    <n v="1476"/>
    <n v="5"/>
    <n v="6"/>
  </r>
  <r>
    <x v="2"/>
    <x v="0"/>
    <x v="8"/>
    <s v="North Cascade"/>
    <s v="|45/20/03|"/>
    <n v="1392"/>
    <n v="4"/>
    <n v="7"/>
  </r>
  <r>
    <x v="2"/>
    <x v="0"/>
    <x v="8"/>
    <s v="North Cascade"/>
    <s v="|45/20/04|"/>
    <n v="1464"/>
    <n v="5"/>
    <n v="6"/>
  </r>
  <r>
    <x v="2"/>
    <x v="0"/>
    <x v="8"/>
    <s v="North Cascade"/>
    <s v="|45/20/05|"/>
    <n v="1404"/>
    <n v="5"/>
    <n v="6"/>
  </r>
  <r>
    <x v="2"/>
    <x v="0"/>
    <x v="8"/>
    <s v="North Cascade"/>
    <s v="|45/20/06|"/>
    <n v="1548"/>
    <n v="4"/>
    <n v="6"/>
  </r>
  <r>
    <x v="2"/>
    <x v="0"/>
    <x v="8"/>
    <s v="North Cascade"/>
    <s v="|45/20/07|"/>
    <n v="1356"/>
    <n v="5"/>
    <n v="6"/>
  </r>
  <r>
    <x v="2"/>
    <x v="0"/>
    <x v="8"/>
    <s v="North Cascade"/>
    <s v="|45/20/08|"/>
    <n v="1548"/>
    <n v="4"/>
    <n v="6"/>
  </r>
  <r>
    <x v="2"/>
    <x v="0"/>
    <x v="8"/>
    <s v="North Cascade"/>
    <s v="|45/20/09|"/>
    <n v="1404"/>
    <n v="5"/>
    <n v="6"/>
  </r>
  <r>
    <x v="2"/>
    <x v="0"/>
    <x v="8"/>
    <s v="North Cascade"/>
    <s v="|45/20/10|"/>
    <n v="1548"/>
    <n v="5"/>
    <n v="6"/>
  </r>
  <r>
    <x v="2"/>
    <x v="0"/>
    <x v="8"/>
    <s v="North Cascade"/>
    <s v="|45/20/11|"/>
    <n v="1428"/>
    <n v="4"/>
    <n v="7"/>
  </r>
  <r>
    <x v="2"/>
    <x v="0"/>
    <x v="8"/>
    <s v="North Cascade"/>
    <s v="|45/20/12|"/>
    <n v="1500"/>
    <n v="4"/>
    <n v="6"/>
  </r>
  <r>
    <x v="2"/>
    <x v="0"/>
    <x v="8"/>
    <s v="North Cascade"/>
    <s v="|45/20/13|"/>
    <n v="1536"/>
    <n v="4"/>
    <n v="6"/>
  </r>
  <r>
    <x v="2"/>
    <x v="0"/>
    <x v="8"/>
    <s v="North Cascade"/>
    <s v="|45/20/14|"/>
    <n v="1464"/>
    <n v="4"/>
    <n v="7"/>
  </r>
  <r>
    <x v="2"/>
    <x v="0"/>
    <x v="8"/>
    <s v="North Cascade"/>
    <s v="|45/20/15|"/>
    <n v="1464"/>
    <n v="4"/>
    <n v="6"/>
  </r>
  <r>
    <x v="2"/>
    <x v="0"/>
    <x v="8"/>
    <s v="North Cascade"/>
    <s v="|45/20/16|"/>
    <n v="1380"/>
    <n v="5"/>
    <n v="6"/>
  </r>
  <r>
    <x v="2"/>
    <x v="0"/>
    <x v="8"/>
    <s v="North Cascade"/>
    <s v="|45/20/17|"/>
    <n v="1320"/>
    <n v="5"/>
    <n v="7"/>
  </r>
  <r>
    <x v="2"/>
    <x v="0"/>
    <x v="8"/>
    <s v="North Cascade"/>
    <s v="|45/20/18|"/>
    <n v="1416"/>
    <n v="4"/>
    <n v="7"/>
  </r>
  <r>
    <x v="2"/>
    <x v="0"/>
    <x v="8"/>
    <s v="North Cascade"/>
    <s v="|45/20/19|"/>
    <n v="1464"/>
    <n v="4"/>
    <n v="6"/>
  </r>
  <r>
    <x v="2"/>
    <x v="0"/>
    <x v="8"/>
    <s v="North Cascade"/>
    <s v="|45/20/20|"/>
    <n v="1344"/>
    <n v="4"/>
    <n v="7"/>
  </r>
  <r>
    <x v="2"/>
    <x v="0"/>
    <x v="8"/>
    <s v="North Cascade"/>
    <s v="|45/20/21|"/>
    <n v="1560"/>
    <n v="4"/>
    <n v="7"/>
  </r>
  <r>
    <x v="2"/>
    <x v="0"/>
    <x v="8"/>
    <s v="North Cascade"/>
    <s v="|45/20/22|"/>
    <n v="1524"/>
    <n v="4"/>
    <n v="6"/>
  </r>
  <r>
    <x v="2"/>
    <x v="0"/>
    <x v="8"/>
    <s v="North Cascade"/>
    <s v="|45/20/23|"/>
    <n v="1560"/>
    <n v="4"/>
    <n v="7"/>
  </r>
  <r>
    <x v="2"/>
    <x v="0"/>
    <x v="8"/>
    <s v="North Cascade"/>
    <s v="|45/20/24|"/>
    <n v="1560"/>
    <n v="4"/>
    <n v="6"/>
  </r>
  <r>
    <x v="2"/>
    <x v="0"/>
    <x v="8"/>
    <s v="North Cascade"/>
    <s v="|45/20/25|"/>
    <n v="1536"/>
    <n v="4"/>
    <n v="6"/>
  </r>
  <r>
    <x v="2"/>
    <x v="0"/>
    <x v="8"/>
    <s v="North Cascade"/>
    <s v="|45/20/26|"/>
    <n v="1464"/>
    <n v="4"/>
    <n v="6"/>
  </r>
  <r>
    <x v="2"/>
    <x v="0"/>
    <x v="8"/>
    <s v="North Cascade"/>
    <s v="|45/20/27|"/>
    <n v="1356"/>
    <n v="5"/>
    <n v="7"/>
  </r>
  <r>
    <x v="2"/>
    <x v="0"/>
    <x v="8"/>
    <s v="North Cascade"/>
    <s v="|45/20/28|"/>
    <n v="1416"/>
    <n v="4"/>
    <n v="6"/>
  </r>
  <r>
    <x v="2"/>
    <x v="0"/>
    <x v="8"/>
    <s v="North Cascade"/>
    <s v="|45/20/29|"/>
    <n v="1452"/>
    <n v="4"/>
    <n v="6"/>
  </r>
  <r>
    <x v="2"/>
    <x v="0"/>
    <x v="8"/>
    <s v="North Cascade"/>
    <s v="|45/20/30|"/>
    <n v="1332"/>
    <n v="5"/>
    <n v="6"/>
  </r>
  <r>
    <x v="2"/>
    <x v="0"/>
    <x v="8"/>
    <s v="North Cascade"/>
    <s v="|45/20/31|"/>
    <n v="1536"/>
    <n v="4"/>
    <n v="6"/>
  </r>
  <r>
    <x v="2"/>
    <x v="0"/>
    <x v="8"/>
    <s v="North Cascade"/>
    <s v="|45/20/32|"/>
    <n v="1524"/>
    <n v="4"/>
    <n v="7"/>
  </r>
  <r>
    <x v="2"/>
    <x v="0"/>
    <x v="8"/>
    <s v="North Cascade"/>
    <s v="|45/20/33|"/>
    <n v="1332"/>
    <n v="4"/>
    <n v="7"/>
  </r>
  <r>
    <x v="2"/>
    <x v="0"/>
    <x v="8"/>
    <s v="North Cascade"/>
    <s v="|45/20/34|"/>
    <n v="1560"/>
    <n v="4"/>
    <n v="6"/>
  </r>
  <r>
    <x v="2"/>
    <x v="0"/>
    <x v="8"/>
    <s v="North Cascade"/>
    <s v="|45/20/36|"/>
    <n v="1500"/>
    <n v="4"/>
    <n v="7"/>
  </r>
  <r>
    <x v="2"/>
    <x v="0"/>
    <x v="8"/>
    <s v="North Cascade"/>
    <s v="|45/20/37|"/>
    <n v="1548"/>
    <n v="5"/>
    <n v="7"/>
  </r>
  <r>
    <x v="2"/>
    <x v="0"/>
    <x v="8"/>
    <s v="North Cascade"/>
    <s v="|45/20/38|"/>
    <n v="1356"/>
    <n v="4"/>
    <n v="6"/>
  </r>
  <r>
    <x v="2"/>
    <x v="0"/>
    <x v="8"/>
    <s v="North Cascade"/>
    <s v="|45/20/39|"/>
    <n v="1380"/>
    <n v="5"/>
    <n v="6"/>
  </r>
  <r>
    <x v="2"/>
    <x v="0"/>
    <x v="8"/>
    <s v="North Cascade"/>
    <s v="|45/20/40|"/>
    <n v="1368"/>
    <n v="5"/>
    <n v="7"/>
  </r>
  <r>
    <x v="2"/>
    <x v="0"/>
    <x v="8"/>
    <s v="North Cascade"/>
    <s v="|45/20/41|"/>
    <n v="1536"/>
    <n v="5"/>
    <n v="6"/>
  </r>
  <r>
    <x v="2"/>
    <x v="0"/>
    <x v="8"/>
    <s v="North Cascade"/>
    <s v="|45/20/42|"/>
    <n v="1404"/>
    <n v="4"/>
    <n v="7"/>
  </r>
  <r>
    <x v="2"/>
    <x v="0"/>
    <x v="8"/>
    <s v="North Cascade"/>
    <s v="|45/20/43|"/>
    <n v="1320"/>
    <n v="4"/>
    <n v="6"/>
  </r>
  <r>
    <x v="2"/>
    <x v="0"/>
    <x v="8"/>
    <s v="North Cascade"/>
    <s v="|45/20/45|"/>
    <n v="1320"/>
    <n v="5"/>
    <n v="6"/>
  </r>
  <r>
    <x v="2"/>
    <x v="0"/>
    <x v="8"/>
    <s v="North Cascade"/>
    <s v="|45/20/46|"/>
    <n v="1488"/>
    <n v="5"/>
    <n v="6"/>
  </r>
  <r>
    <x v="2"/>
    <x v="0"/>
    <x v="8"/>
    <s v="North Cascade"/>
    <s v="|45/20/47|"/>
    <n v="1344"/>
    <n v="4"/>
    <n v="6"/>
  </r>
  <r>
    <x v="2"/>
    <x v="0"/>
    <x v="8"/>
    <s v="North Cascade"/>
    <s v="|45/20/48|"/>
    <n v="1476"/>
    <n v="4"/>
    <n v="7"/>
  </r>
  <r>
    <x v="2"/>
    <x v="0"/>
    <x v="8"/>
    <s v="North Cascade"/>
    <s v="|45/20/49|"/>
    <n v="1344"/>
    <n v="5"/>
    <n v="7"/>
  </r>
  <r>
    <x v="2"/>
    <x v="0"/>
    <x v="8"/>
    <s v="North Cascade"/>
    <s v="|45/20/50|"/>
    <n v="1452"/>
    <n v="4"/>
    <n v="7"/>
  </r>
  <r>
    <x v="2"/>
    <x v="0"/>
    <x v="8"/>
    <s v="North Cascade"/>
    <s v="|45/20/51|"/>
    <n v="1344"/>
    <n v="4"/>
    <n v="7"/>
  </r>
  <r>
    <x v="2"/>
    <x v="0"/>
    <x v="8"/>
    <s v="North Cascade"/>
    <s v="|45/20/52|"/>
    <n v="1416"/>
    <n v="4"/>
    <n v="6"/>
  </r>
  <r>
    <x v="2"/>
    <x v="0"/>
    <x v="8"/>
    <s v="North Cascade"/>
    <s v="|45/20/53|"/>
    <n v="1380"/>
    <n v="4"/>
    <n v="7"/>
  </r>
  <r>
    <x v="2"/>
    <x v="0"/>
    <x v="8"/>
    <s v="North Cascade"/>
    <s v="|45/20/54|"/>
    <n v="1500"/>
    <n v="5"/>
    <n v="6"/>
  </r>
  <r>
    <x v="2"/>
    <x v="0"/>
    <x v="8"/>
    <s v="North Cascade"/>
    <s v="|45/20/55|"/>
    <n v="1344"/>
    <n v="4"/>
    <n v="7"/>
  </r>
  <r>
    <x v="2"/>
    <x v="0"/>
    <x v="8"/>
    <s v="North Cascade"/>
    <s v="|45/20/56|"/>
    <n v="1536"/>
    <n v="4"/>
    <n v="6"/>
  </r>
  <r>
    <x v="2"/>
    <x v="0"/>
    <x v="8"/>
    <s v="North Cascade"/>
    <s v="|45/20/57|"/>
    <n v="1380"/>
    <n v="5"/>
    <n v="7"/>
  </r>
  <r>
    <x v="2"/>
    <x v="0"/>
    <x v="8"/>
    <s v="North Cascade"/>
    <s v="|45/20/58|"/>
    <n v="1452"/>
    <n v="5"/>
    <n v="6"/>
  </r>
  <r>
    <x v="2"/>
    <x v="0"/>
    <x v="8"/>
    <s v="North Cascade"/>
    <s v="|45/20/59|"/>
    <n v="1392"/>
    <n v="4"/>
    <n v="7"/>
  </r>
  <r>
    <x v="2"/>
    <x v="0"/>
    <x v="8"/>
    <s v="North Cascade"/>
    <s v="|45/20/60|"/>
    <n v="1356"/>
    <n v="4"/>
    <n v="6"/>
  </r>
  <r>
    <x v="2"/>
    <x v="0"/>
    <x v="8"/>
    <s v="North Cascade"/>
    <s v="|45/20/61|"/>
    <n v="1560"/>
    <n v="4"/>
    <n v="6"/>
  </r>
  <r>
    <x v="2"/>
    <x v="0"/>
    <x v="8"/>
    <s v="North Cascade"/>
    <s v="|45/20/62|"/>
    <n v="1452"/>
    <n v="4"/>
    <n v="7"/>
  </r>
  <r>
    <x v="2"/>
    <x v="0"/>
    <x v="8"/>
    <s v="North Cascade"/>
    <s v="|45/20/63|"/>
    <n v="1464"/>
    <n v="4"/>
    <n v="6"/>
  </r>
  <r>
    <x v="2"/>
    <x v="0"/>
    <x v="8"/>
    <s v="North Cascade"/>
    <s v="|45/20/64|"/>
    <n v="1356"/>
    <n v="5"/>
    <n v="6"/>
  </r>
  <r>
    <x v="2"/>
    <x v="0"/>
    <x v="8"/>
    <s v="North Cascade"/>
    <s v="|45/20/65|"/>
    <n v="1464"/>
    <n v="5"/>
    <n v="6"/>
  </r>
  <r>
    <x v="2"/>
    <x v="0"/>
    <x v="8"/>
    <s v="North Cascade"/>
    <s v="|45/20/66|"/>
    <n v="1332"/>
    <n v="5"/>
    <n v="6"/>
  </r>
  <r>
    <x v="2"/>
    <x v="0"/>
    <x v="8"/>
    <s v="North Cascade"/>
    <s v="|45/20/67|"/>
    <n v="1476"/>
    <n v="5"/>
    <n v="6"/>
  </r>
  <r>
    <x v="2"/>
    <x v="0"/>
    <x v="8"/>
    <s v="North Cascade"/>
    <s v="|45/20/68|"/>
    <n v="1560"/>
    <n v="5"/>
    <n v="6"/>
  </r>
  <r>
    <x v="2"/>
    <x v="0"/>
    <x v="8"/>
    <s v="North Cascade"/>
    <s v="|45/20/69|"/>
    <n v="1332"/>
    <n v="5"/>
    <n v="7"/>
  </r>
  <r>
    <x v="2"/>
    <x v="0"/>
    <x v="8"/>
    <s v="North Cascade"/>
    <s v="|45/20/70|"/>
    <n v="1488"/>
    <n v="4"/>
    <n v="7"/>
  </r>
  <r>
    <x v="2"/>
    <x v="0"/>
    <x v="8"/>
    <s v="North Cascade"/>
    <s v="|45/20/71|"/>
    <n v="1428"/>
    <n v="5"/>
    <n v="6"/>
  </r>
  <r>
    <x v="2"/>
    <x v="0"/>
    <x v="8"/>
    <s v="North Cascade"/>
    <s v="|45/20/72|"/>
    <n v="1452"/>
    <n v="4"/>
    <n v="6"/>
  </r>
  <r>
    <x v="2"/>
    <x v="0"/>
    <x v="8"/>
    <s v="North Cascade"/>
    <s v="|45/20/73|"/>
    <n v="1548"/>
    <n v="4"/>
    <n v="7"/>
  </r>
  <r>
    <x v="2"/>
    <x v="0"/>
    <x v="8"/>
    <s v="North Cascade"/>
    <s v="|45/20/74|"/>
    <n v="1344"/>
    <n v="4"/>
    <n v="7"/>
  </r>
  <r>
    <x v="2"/>
    <x v="0"/>
    <x v="8"/>
    <s v="North Cascade"/>
    <s v="|45/20/75|"/>
    <n v="1392"/>
    <n v="4"/>
    <n v="7"/>
  </r>
  <r>
    <x v="2"/>
    <x v="0"/>
    <x v="8"/>
    <s v="North Cascade"/>
    <s v="|45/20/76|"/>
    <n v="1332"/>
    <n v="4"/>
    <n v="7"/>
  </r>
  <r>
    <x v="2"/>
    <x v="0"/>
    <x v="8"/>
    <s v="North Cascade"/>
    <s v="|45/20/77|"/>
    <n v="1380"/>
    <n v="5"/>
    <n v="6"/>
  </r>
  <r>
    <x v="2"/>
    <x v="0"/>
    <x v="8"/>
    <s v="North Cascade"/>
    <s v="|45/20/78|"/>
    <n v="1464"/>
    <n v="5"/>
    <n v="6"/>
  </r>
  <r>
    <x v="2"/>
    <x v="0"/>
    <x v="8"/>
    <s v="North Cascade"/>
    <s v="|45/20/79|"/>
    <n v="1488"/>
    <n v="4"/>
    <n v="7"/>
  </r>
  <r>
    <x v="2"/>
    <x v="0"/>
    <x v="8"/>
    <s v="North Cascade"/>
    <s v="|45/20/80|"/>
    <n v="1380"/>
    <n v="4"/>
    <n v="6"/>
  </r>
  <r>
    <x v="2"/>
    <x v="0"/>
    <x v="8"/>
    <s v="North Cascade"/>
    <s v="|45/20/81|"/>
    <n v="1368"/>
    <n v="5"/>
    <n v="7"/>
  </r>
  <r>
    <x v="2"/>
    <x v="0"/>
    <x v="8"/>
    <s v="North Cascade"/>
    <s v="|45/20/82|"/>
    <n v="1500"/>
    <n v="5"/>
    <n v="7"/>
  </r>
  <r>
    <x v="2"/>
    <x v="0"/>
    <x v="8"/>
    <s v="North Cascade"/>
    <s v="|45/21/01|"/>
    <n v="1344"/>
    <n v="5"/>
    <n v="7"/>
  </r>
  <r>
    <x v="2"/>
    <x v="0"/>
    <x v="8"/>
    <s v="North Cascade"/>
    <s v="|45/21/40|"/>
    <n v="1440"/>
    <n v="4"/>
    <n v="6"/>
  </r>
  <r>
    <x v="2"/>
    <x v="0"/>
    <x v="8"/>
    <s v="North Cascade"/>
    <s v="|45/50/49|"/>
    <n v="1404"/>
    <n v="4"/>
    <n v="6"/>
  </r>
  <r>
    <x v="2"/>
    <x v="0"/>
    <x v="8"/>
    <s v="North Cascade"/>
    <s v="|50/01/01|"/>
    <n v="1464"/>
    <n v="5"/>
    <n v="7"/>
  </r>
  <r>
    <x v="2"/>
    <x v="0"/>
    <x v="8"/>
    <s v="North Cascade"/>
    <s v="|50/01/03|"/>
    <n v="1320"/>
    <n v="4"/>
    <n v="6"/>
  </r>
  <r>
    <x v="2"/>
    <x v="0"/>
    <x v="8"/>
    <s v="North Cascade"/>
    <s v="|50/01/05|"/>
    <n v="1344"/>
    <n v="4"/>
    <n v="7"/>
  </r>
  <r>
    <x v="2"/>
    <x v="0"/>
    <x v="8"/>
    <s v="North Cascade"/>
    <s v="|50/01/06|"/>
    <n v="1416"/>
    <n v="4"/>
    <n v="7"/>
  </r>
  <r>
    <x v="2"/>
    <x v="0"/>
    <x v="8"/>
    <s v="North Cascade"/>
    <s v="|50/01/07|"/>
    <n v="1512"/>
    <n v="4"/>
    <n v="7"/>
  </r>
  <r>
    <x v="2"/>
    <x v="0"/>
    <x v="8"/>
    <s v="North Cascade"/>
    <s v="|50/01/08|"/>
    <n v="1464"/>
    <n v="4"/>
    <n v="7"/>
  </r>
  <r>
    <x v="2"/>
    <x v="0"/>
    <x v="8"/>
    <s v="North Cascade"/>
    <s v="|45/01/101|"/>
    <n v="1320"/>
    <n v="5"/>
    <n v="7"/>
  </r>
  <r>
    <x v="2"/>
    <x v="0"/>
    <x v="8"/>
    <s v="North Cascade"/>
    <s v="|45/01/102|"/>
    <n v="1392"/>
    <n v="5"/>
    <n v="6"/>
  </r>
  <r>
    <x v="2"/>
    <x v="0"/>
    <x v="8"/>
    <s v="North Cascade"/>
    <s v="|45/01/103|"/>
    <n v="1344"/>
    <n v="5"/>
    <n v="6"/>
  </r>
  <r>
    <x v="2"/>
    <x v="0"/>
    <x v="8"/>
    <s v="North Cascade"/>
    <s v="|45/01/104|"/>
    <n v="1380"/>
    <n v="5"/>
    <n v="7"/>
  </r>
  <r>
    <x v="2"/>
    <x v="0"/>
    <x v="8"/>
    <s v="North Cascade"/>
    <s v="|45/02/101|"/>
    <n v="1512"/>
    <n v="5"/>
    <n v="7"/>
  </r>
  <r>
    <x v="2"/>
    <x v="0"/>
    <x v="8"/>
    <s v="North Cascade"/>
    <s v="|45/02/102|"/>
    <n v="1488"/>
    <n v="5"/>
    <n v="6"/>
  </r>
  <r>
    <x v="2"/>
    <x v="0"/>
    <x v="8"/>
    <s v="North Cascade"/>
    <s v="|45/02/103|"/>
    <n v="1452"/>
    <n v="4"/>
    <n v="6"/>
  </r>
  <r>
    <x v="2"/>
    <x v="0"/>
    <x v="8"/>
    <s v="North Cascade"/>
    <s v="|45/03/101|"/>
    <n v="1320"/>
    <n v="5"/>
    <n v="7"/>
  </r>
  <r>
    <x v="2"/>
    <x v="0"/>
    <x v="8"/>
    <s v="North Cascade"/>
    <s v="|45/03/103|"/>
    <n v="1332"/>
    <n v="5"/>
    <n v="7"/>
  </r>
  <r>
    <x v="2"/>
    <x v="0"/>
    <x v="8"/>
    <s v="North Cascade"/>
    <s v="|45/03/104|"/>
    <n v="1536"/>
    <n v="5"/>
    <n v="7"/>
  </r>
  <r>
    <x v="2"/>
    <x v="0"/>
    <x v="8"/>
    <s v="North Cascade"/>
    <s v="|45/04/101|"/>
    <n v="1368"/>
    <n v="4"/>
    <n v="6"/>
  </r>
  <r>
    <x v="2"/>
    <x v="0"/>
    <x v="8"/>
    <s v="North Cascade"/>
    <s v="|45/04/102|"/>
    <n v="1440"/>
    <n v="5"/>
    <n v="6"/>
  </r>
  <r>
    <x v="2"/>
    <x v="0"/>
    <x v="8"/>
    <s v="North Cascade"/>
    <s v="|45/04/103|"/>
    <n v="1488"/>
    <n v="5"/>
    <n v="7"/>
  </r>
  <r>
    <x v="2"/>
    <x v="0"/>
    <x v="8"/>
    <s v="North Cascade"/>
    <s v="|45/04/112|"/>
    <n v="1344"/>
    <n v="5"/>
    <n v="7"/>
  </r>
  <r>
    <x v="2"/>
    <x v="0"/>
    <x v="8"/>
    <s v="North Cascade"/>
    <s v="|45/06/101|"/>
    <n v="1320"/>
    <n v="4"/>
    <n v="6"/>
  </r>
  <r>
    <x v="2"/>
    <x v="0"/>
    <x v="8"/>
    <s v="North Cascade"/>
    <s v="|45/06/103|"/>
    <n v="1416"/>
    <n v="4"/>
    <n v="6"/>
  </r>
  <r>
    <x v="2"/>
    <x v="0"/>
    <x v="8"/>
    <s v="North Cascade"/>
    <s v="|45/07/108|"/>
    <n v="1368"/>
    <n v="4"/>
    <n v="7"/>
  </r>
  <r>
    <x v="2"/>
    <x v="0"/>
    <x v="8"/>
    <s v="North Cascade"/>
    <s v="|45/07/110|"/>
    <n v="1428"/>
    <n v="4"/>
    <n v="6"/>
  </r>
  <r>
    <x v="2"/>
    <x v="0"/>
    <x v="8"/>
    <s v="North Cascade"/>
    <s v="|45/20/101|"/>
    <n v="1548"/>
    <n v="4"/>
    <n v="7"/>
  </r>
  <r>
    <x v="2"/>
    <x v="0"/>
    <x v="8"/>
    <s v="North Cascade"/>
    <s v="|45/20/102|"/>
    <n v="1524"/>
    <n v="4"/>
    <n v="7"/>
  </r>
  <r>
    <x v="2"/>
    <x v="0"/>
    <x v="8"/>
    <s v="North Cascade"/>
    <s v="|45/20/103|"/>
    <n v="1560"/>
    <n v="5"/>
    <n v="6"/>
  </r>
  <r>
    <x v="2"/>
    <x v="0"/>
    <x v="8"/>
    <s v="North Cascade"/>
    <s v="|45/04/881|"/>
    <n v="1428"/>
    <n v="5"/>
    <n v="6"/>
  </r>
  <r>
    <x v="2"/>
    <x v="0"/>
    <x v="8"/>
    <s v="North Cascade"/>
    <s v="|45/20/901|"/>
    <n v="1332"/>
    <n v="5"/>
    <n v="7"/>
  </r>
  <r>
    <x v="2"/>
    <x v="0"/>
    <x v="8"/>
    <s v="North Cascade"/>
    <s v="|45/20/911|"/>
    <n v="1440"/>
    <n v="5"/>
    <n v="7"/>
  </r>
  <r>
    <x v="2"/>
    <x v="0"/>
    <x v="8"/>
    <s v="North Cascade"/>
    <s v="|45/20/921|"/>
    <n v="1536"/>
    <n v="4"/>
    <n v="7"/>
  </r>
  <r>
    <x v="2"/>
    <x v="0"/>
    <x v="8"/>
    <s v="North Cascade"/>
    <s v="|45/20/931|"/>
    <n v="1356"/>
    <n v="4"/>
    <n v="6"/>
  </r>
  <r>
    <x v="2"/>
    <x v="0"/>
    <x v="8"/>
    <s v="North Cascade"/>
    <s v="|45/20/932|"/>
    <n v="1332"/>
    <n v="4"/>
    <n v="7"/>
  </r>
  <r>
    <x v="2"/>
    <x v="0"/>
    <x v="8"/>
    <s v="North Cascade"/>
    <s v="|45/20/933|"/>
    <n v="1368"/>
    <n v="4"/>
    <n v="7"/>
  </r>
  <r>
    <x v="2"/>
    <x v="0"/>
    <x v="8"/>
    <s v="North Cascade"/>
    <s v="|45/20/934|"/>
    <n v="1416"/>
    <n v="4"/>
    <n v="6"/>
  </r>
  <r>
    <x v="2"/>
    <x v="0"/>
    <x v="8"/>
    <s v="North Cascade"/>
    <s v="|45/20/941|"/>
    <n v="1476"/>
    <n v="4"/>
    <n v="7"/>
  </r>
  <r>
    <x v="2"/>
    <x v="0"/>
    <x v="8"/>
    <s v="North Cascade"/>
    <s v="|45/20/950|"/>
    <n v="1320"/>
    <n v="4"/>
    <n v="6"/>
  </r>
  <r>
    <x v="2"/>
    <x v="0"/>
    <x v="8"/>
    <s v="North Cascade"/>
    <s v="|45/20/951|"/>
    <n v="1452"/>
    <n v="4"/>
    <n v="6"/>
  </r>
  <r>
    <x v="2"/>
    <x v="0"/>
    <x v="8"/>
    <s v="North Cascade"/>
    <s v="|45/20/952|"/>
    <n v="1524"/>
    <n v="5"/>
    <n v="6"/>
  </r>
  <r>
    <x v="2"/>
    <x v="0"/>
    <x v="8"/>
    <s v="North Cascade"/>
    <s v="|45/20/953|"/>
    <n v="1452"/>
    <n v="5"/>
    <n v="6"/>
  </r>
  <r>
    <x v="2"/>
    <x v="0"/>
    <x v="8"/>
    <s v="North Cascade"/>
    <s v="|45/20/954|"/>
    <n v="1500"/>
    <n v="4"/>
    <n v="7"/>
  </r>
  <r>
    <x v="2"/>
    <x v="0"/>
    <x v="8"/>
    <s v="North Cascade"/>
    <s v="|45/20/955|"/>
    <n v="1416"/>
    <n v="5"/>
    <n v="7"/>
  </r>
  <r>
    <x v="2"/>
    <x v="0"/>
    <x v="8"/>
    <s v="North Cascade"/>
    <s v="|45/20/956|"/>
    <n v="1368"/>
    <n v="4"/>
    <n v="6"/>
  </r>
  <r>
    <x v="2"/>
    <x v="0"/>
    <x v="8"/>
    <s v="North Cascade"/>
    <s v="|45/20/957|"/>
    <n v="1536"/>
    <n v="4"/>
    <n v="7"/>
  </r>
  <r>
    <x v="2"/>
    <x v="0"/>
    <x v="8"/>
    <s v="North Cascade"/>
    <s v="|45/20/958|"/>
    <n v="1344"/>
    <n v="5"/>
    <n v="7"/>
  </r>
  <r>
    <x v="2"/>
    <x v="0"/>
    <x v="7"/>
    <s v="Earthbound"/>
    <s v="|99/04/01|"/>
    <n v="864"/>
    <n v="2.0499999999999998"/>
    <n v="3.9"/>
  </r>
  <r>
    <x v="2"/>
    <x v="0"/>
    <x v="7"/>
    <s v="Earthbound"/>
    <s v="|99/04/02|"/>
    <n v="660"/>
    <n v="2.37"/>
    <n v="3.53"/>
  </r>
  <r>
    <x v="2"/>
    <x v="0"/>
    <x v="7"/>
    <s v="Earthbound"/>
    <s v="|99/04/03|"/>
    <n v="1020"/>
    <n v="2.9"/>
    <n v="3.76"/>
  </r>
  <r>
    <x v="2"/>
    <x v="0"/>
    <x v="7"/>
    <s v="Earthbound"/>
    <s v="|99/04/04|"/>
    <n v="804"/>
    <n v="2.19"/>
    <n v="3.35"/>
  </r>
  <r>
    <x v="2"/>
    <x v="0"/>
    <x v="7"/>
    <s v="Earthbound"/>
    <s v="|99/04/05|"/>
    <n v="744"/>
    <n v="2.2599999999999998"/>
    <n v="3.4"/>
  </r>
  <r>
    <x v="2"/>
    <x v="0"/>
    <x v="7"/>
    <s v="Earthbound"/>
    <s v="|99/04/06|"/>
    <n v="1008"/>
    <n v="2.25"/>
    <n v="3.73"/>
  </r>
  <r>
    <x v="2"/>
    <x v="0"/>
    <x v="7"/>
    <s v="Earthbound"/>
    <s v="|99/04/07|"/>
    <n v="708"/>
    <n v="2.5299999999999998"/>
    <n v="3.73"/>
  </r>
  <r>
    <x v="2"/>
    <x v="0"/>
    <x v="7"/>
    <s v="Earthbound"/>
    <s v="|99/04/08|"/>
    <n v="1116"/>
    <n v="2.78"/>
    <n v="3.35"/>
  </r>
  <r>
    <x v="2"/>
    <x v="0"/>
    <x v="7"/>
    <s v="Earthbound"/>
    <s v="|99/04/09|"/>
    <n v="996"/>
    <n v="2.89"/>
    <n v="3.34"/>
  </r>
  <r>
    <x v="2"/>
    <x v="0"/>
    <x v="7"/>
    <s v="Earthbound"/>
    <s v="|99/05/58|"/>
    <n v="828"/>
    <n v="2.71"/>
    <n v="3.31"/>
  </r>
  <r>
    <x v="2"/>
    <x v="0"/>
    <x v="7"/>
    <s v="Earthbound"/>
    <s v="|99/05/67|"/>
    <n v="924"/>
    <n v="2.86"/>
    <n v="3.59"/>
  </r>
  <r>
    <x v="2"/>
    <x v="0"/>
    <x v="7"/>
    <s v="Earthbound"/>
    <s v="|99/05/102|"/>
    <n v="804"/>
    <n v="2.48"/>
    <n v="3.84"/>
  </r>
  <r>
    <x v="2"/>
    <x v="0"/>
    <x v="7"/>
    <s v="Earthbound"/>
    <s v="|125/02/02|"/>
    <n v="756"/>
    <n v="2.2400000000000002"/>
    <n v="3.92"/>
  </r>
  <r>
    <x v="2"/>
    <x v="0"/>
    <x v="7"/>
    <s v="Earthbound"/>
    <s v="|125/05/92|"/>
    <n v="984"/>
    <n v="2.13"/>
    <n v="3.3"/>
  </r>
  <r>
    <x v="2"/>
    <x v="0"/>
    <x v="7"/>
    <s v="Earthbound"/>
    <s v="|125/06/01|"/>
    <n v="600"/>
    <n v="2.86"/>
    <n v="3.96"/>
  </r>
  <r>
    <x v="2"/>
    <x v="0"/>
    <x v="7"/>
    <s v="Earthbound"/>
    <s v="|125/06/03|"/>
    <n v="1020"/>
    <n v="2.69"/>
    <n v="3.8"/>
  </r>
  <r>
    <x v="2"/>
    <x v="0"/>
    <x v="7"/>
    <s v="Fresh express"/>
    <s v="|52/00/00|"/>
    <n v="792"/>
    <n v="2.93"/>
    <n v="3.98"/>
  </r>
  <r>
    <x v="2"/>
    <x v="0"/>
    <x v="7"/>
    <s v="Fresh express"/>
    <s v="|52/00/01|"/>
    <n v="696"/>
    <n v="2.84"/>
    <n v="3.49"/>
  </r>
  <r>
    <x v="2"/>
    <x v="0"/>
    <x v="7"/>
    <s v="Fresh express"/>
    <s v="|52/00/02|"/>
    <n v="1020"/>
    <n v="2.35"/>
    <n v="3.69"/>
  </r>
  <r>
    <x v="2"/>
    <x v="0"/>
    <x v="7"/>
    <s v="Fresh express"/>
    <s v="|52/00/09|"/>
    <n v="996"/>
    <n v="2.25"/>
    <n v="3.77"/>
  </r>
  <r>
    <x v="2"/>
    <x v="0"/>
    <x v="7"/>
    <s v="Fresh express"/>
    <s v="|52/00/10|"/>
    <n v="768"/>
    <n v="2.65"/>
    <n v="3.9"/>
  </r>
  <r>
    <x v="2"/>
    <x v="0"/>
    <x v="7"/>
    <s v="Fresh express"/>
    <s v="|52/00/13|"/>
    <n v="624"/>
    <n v="2.75"/>
    <n v="3.22"/>
  </r>
  <r>
    <x v="2"/>
    <x v="0"/>
    <x v="7"/>
    <s v="Fresh express"/>
    <s v="|52/00/14|"/>
    <n v="972"/>
    <n v="2.95"/>
    <n v="3.23"/>
  </r>
  <r>
    <x v="2"/>
    <x v="0"/>
    <x v="7"/>
    <s v="Fresh express"/>
    <s v="|52/00/15|"/>
    <n v="852"/>
    <n v="2.36"/>
    <n v="3.64"/>
  </r>
  <r>
    <x v="2"/>
    <x v="0"/>
    <x v="7"/>
    <s v="Fresh express"/>
    <s v="|52/00/16|"/>
    <n v="960"/>
    <n v="2.91"/>
    <n v="3.64"/>
  </r>
  <r>
    <x v="2"/>
    <x v="0"/>
    <x v="7"/>
    <s v="Fresh express"/>
    <s v="|52/00/17|"/>
    <n v="768"/>
    <n v="2.9"/>
    <n v="3.22"/>
  </r>
  <r>
    <x v="2"/>
    <x v="0"/>
    <x v="7"/>
    <s v="Fresh express"/>
    <s v="|52/00/18|"/>
    <n v="1176"/>
    <n v="2.6"/>
    <n v="3.66"/>
  </r>
  <r>
    <x v="2"/>
    <x v="0"/>
    <x v="7"/>
    <s v="Fresh express"/>
    <s v="|52/00/19|"/>
    <n v="1176"/>
    <n v="2.96"/>
    <n v="3.56"/>
  </r>
  <r>
    <x v="2"/>
    <x v="0"/>
    <x v="7"/>
    <s v="Fresh express"/>
    <s v="|52/00/21|"/>
    <n v="624"/>
    <n v="3"/>
    <n v="3.57"/>
  </r>
  <r>
    <x v="2"/>
    <x v="0"/>
    <x v="7"/>
    <s v="Fresh express"/>
    <s v="|52/00/22|"/>
    <n v="996"/>
    <n v="2.42"/>
    <n v="3.74"/>
  </r>
  <r>
    <x v="2"/>
    <x v="0"/>
    <x v="7"/>
    <s v="Fresh express"/>
    <s v="|52/00/23|"/>
    <n v="780"/>
    <n v="2.61"/>
    <n v="3.9"/>
  </r>
  <r>
    <x v="2"/>
    <x v="0"/>
    <x v="7"/>
    <s v="Fresh express"/>
    <s v="|52/00/24|"/>
    <n v="1008"/>
    <n v="2.8"/>
    <n v="3.96"/>
  </r>
  <r>
    <x v="2"/>
    <x v="0"/>
    <x v="7"/>
    <s v="Fresh express"/>
    <s v="|52/00/25|"/>
    <n v="996"/>
    <n v="2.77"/>
    <n v="3.94"/>
  </r>
  <r>
    <x v="2"/>
    <x v="0"/>
    <x v="7"/>
    <s v="Fresh express"/>
    <s v="|52/00/27|"/>
    <n v="708"/>
    <n v="2.73"/>
    <n v="3.33"/>
  </r>
  <r>
    <x v="2"/>
    <x v="0"/>
    <x v="7"/>
    <s v="Fresh express"/>
    <s v="|52/00/28|"/>
    <n v="1032"/>
    <n v="2.89"/>
    <n v="3.46"/>
  </r>
  <r>
    <x v="2"/>
    <x v="0"/>
    <x v="7"/>
    <s v="Fresh express"/>
    <s v="|52/00/29|"/>
    <n v="684"/>
    <n v="2.66"/>
    <n v="3.31"/>
  </r>
  <r>
    <x v="2"/>
    <x v="0"/>
    <x v="7"/>
    <s v="Fresh express"/>
    <s v="|52/00/30|"/>
    <n v="816"/>
    <n v="2.67"/>
    <n v="3.99"/>
  </r>
  <r>
    <x v="2"/>
    <x v="0"/>
    <x v="7"/>
    <s v="Fresh express"/>
    <s v="|52/00/31|"/>
    <n v="720"/>
    <n v="2.58"/>
    <n v="3.3"/>
  </r>
  <r>
    <x v="2"/>
    <x v="0"/>
    <x v="7"/>
    <s v="Fresh express"/>
    <s v="|52/00/33|"/>
    <n v="684"/>
    <n v="2.1"/>
    <n v="3.91"/>
  </r>
  <r>
    <x v="2"/>
    <x v="0"/>
    <x v="7"/>
    <s v="Fresh express"/>
    <s v="|52/00/34|"/>
    <n v="972"/>
    <n v="2.27"/>
    <n v="3.3"/>
  </r>
  <r>
    <x v="2"/>
    <x v="0"/>
    <x v="7"/>
    <s v="Fresh express"/>
    <s v="|52/00/35|"/>
    <n v="696"/>
    <n v="2.71"/>
    <n v="3.32"/>
  </r>
  <r>
    <x v="2"/>
    <x v="0"/>
    <x v="7"/>
    <s v="Fresh express"/>
    <s v="|52/00/48|"/>
    <n v="780"/>
    <n v="2.98"/>
    <n v="3.69"/>
  </r>
  <r>
    <x v="2"/>
    <x v="0"/>
    <x v="7"/>
    <s v="Fresh express"/>
    <s v="|52/00/51|"/>
    <n v="1080"/>
    <n v="2.14"/>
    <n v="3.52"/>
  </r>
  <r>
    <x v="2"/>
    <x v="0"/>
    <x v="7"/>
    <s v="Fresh express"/>
    <s v="|52/00/52|"/>
    <n v="792"/>
    <n v="2.63"/>
    <n v="3.25"/>
  </r>
  <r>
    <x v="2"/>
    <x v="0"/>
    <x v="7"/>
    <s v="Fresh express"/>
    <s v="|52/00/53|"/>
    <n v="1128"/>
    <n v="2.96"/>
    <n v="3.3"/>
  </r>
  <r>
    <x v="2"/>
    <x v="0"/>
    <x v="7"/>
    <s v="Fresh express"/>
    <s v="|52/00/60|"/>
    <n v="1152"/>
    <n v="2.76"/>
    <n v="3.52"/>
  </r>
  <r>
    <x v="2"/>
    <x v="0"/>
    <x v="7"/>
    <s v="Fresh express"/>
    <s v="|52/00/61|"/>
    <n v="1008"/>
    <n v="2.4"/>
    <n v="3.46"/>
  </r>
  <r>
    <x v="2"/>
    <x v="0"/>
    <x v="7"/>
    <s v="Fresh express"/>
    <s v="|52/00/62|"/>
    <n v="756"/>
    <n v="2.44"/>
    <n v="3.27"/>
  </r>
  <r>
    <x v="2"/>
    <x v="0"/>
    <x v="7"/>
    <s v="Fresh express"/>
    <s v="|52/00/63|"/>
    <n v="1044"/>
    <n v="2.72"/>
    <n v="3.59"/>
  </r>
  <r>
    <x v="2"/>
    <x v="0"/>
    <x v="7"/>
    <s v="Fresh express"/>
    <s v="|52/00/64|"/>
    <n v="1032"/>
    <n v="2"/>
    <n v="3.35"/>
  </r>
  <r>
    <x v="2"/>
    <x v="0"/>
    <x v="7"/>
    <s v="Fresh express"/>
    <s v="|52/00/65|"/>
    <n v="1092"/>
    <n v="2.34"/>
    <n v="4"/>
  </r>
  <r>
    <x v="2"/>
    <x v="0"/>
    <x v="7"/>
    <s v="Fresh express"/>
    <s v="|52/00/80|"/>
    <n v="996"/>
    <n v="2.7"/>
    <n v="3.33"/>
  </r>
  <r>
    <x v="2"/>
    <x v="0"/>
    <x v="7"/>
    <s v="Fresh express"/>
    <s v="|52/00/81|"/>
    <n v="780"/>
    <n v="2.11"/>
    <n v="3.69"/>
  </r>
  <r>
    <x v="2"/>
    <x v="0"/>
    <x v="7"/>
    <s v="Fresh express"/>
    <s v="|52/00/82|"/>
    <n v="864"/>
    <n v="2.04"/>
    <n v="3.22"/>
  </r>
  <r>
    <x v="2"/>
    <x v="0"/>
    <x v="7"/>
    <s v="Fresh express"/>
    <s v="|52/00/83|"/>
    <n v="600"/>
    <n v="2.66"/>
    <n v="3.27"/>
  </r>
  <r>
    <x v="2"/>
    <x v="0"/>
    <x v="7"/>
    <s v="Fresh express"/>
    <s v="|52/00/85|"/>
    <n v="1164"/>
    <n v="2.3199999999999998"/>
    <n v="3.94"/>
  </r>
  <r>
    <x v="2"/>
    <x v="0"/>
    <x v="7"/>
    <s v="Fresh express"/>
    <s v="|52/00/88|"/>
    <n v="1164"/>
    <n v="2.04"/>
    <n v="3.29"/>
  </r>
  <r>
    <x v="2"/>
    <x v="0"/>
    <x v="7"/>
    <s v="Fresh express"/>
    <s v="|52/00/89|"/>
    <n v="1104"/>
    <n v="2"/>
    <n v="3.89"/>
  </r>
  <r>
    <x v="2"/>
    <x v="0"/>
    <x v="7"/>
    <s v="Fresh express"/>
    <s v="|52/00/90|"/>
    <n v="684"/>
    <n v="2.04"/>
    <n v="3.72"/>
  </r>
  <r>
    <x v="2"/>
    <x v="0"/>
    <x v="7"/>
    <s v="Fresh express"/>
    <s v="|52/00/91|"/>
    <n v="1080"/>
    <n v="2.21"/>
    <n v="3.95"/>
  </r>
  <r>
    <x v="2"/>
    <x v="0"/>
    <x v="7"/>
    <s v="Fresh express"/>
    <s v="|52/00/92|"/>
    <n v="1056"/>
    <n v="2.81"/>
    <n v="3.68"/>
  </r>
  <r>
    <x v="2"/>
    <x v="0"/>
    <x v="7"/>
    <s v="Fresh express"/>
    <s v="|52/00/93|"/>
    <n v="816"/>
    <n v="2.15"/>
    <n v="3.5"/>
  </r>
  <r>
    <x v="2"/>
    <x v="0"/>
    <x v="7"/>
    <s v="Fresh express"/>
    <s v="|52/00/94|"/>
    <n v="1020"/>
    <n v="2.89"/>
    <n v="3.92"/>
  </r>
  <r>
    <x v="2"/>
    <x v="0"/>
    <x v="7"/>
    <s v="Fresh express"/>
    <s v="|52/00/95|"/>
    <n v="828"/>
    <n v="2.46"/>
    <n v="3.57"/>
  </r>
  <r>
    <x v="2"/>
    <x v="0"/>
    <x v="1"/>
    <s v="Green lamb"/>
    <s v="|70/00/00|"/>
    <n v="636"/>
    <n v="5.68"/>
    <n v="7.9666666666666668"/>
  </r>
  <r>
    <x v="2"/>
    <x v="0"/>
    <x v="1"/>
    <s v="Green lamb"/>
    <s v="|70/00/01|"/>
    <n v="600"/>
    <n v="6.54"/>
    <n v="8.5266666666666673"/>
  </r>
  <r>
    <x v="2"/>
    <x v="0"/>
    <x v="1"/>
    <s v="Green lamb"/>
    <s v="|70/00/02|"/>
    <n v="504"/>
    <n v="5.88"/>
    <n v="7.8666666666666663"/>
  </r>
  <r>
    <x v="2"/>
    <x v="0"/>
    <x v="1"/>
    <s v="Green lamb"/>
    <s v="|70/00/03|"/>
    <n v="564"/>
    <n v="6.246666666666667"/>
    <n v="8.1666666666666661"/>
  </r>
  <r>
    <x v="2"/>
    <x v="0"/>
    <x v="1"/>
    <s v="Green lamb"/>
    <s v="|70/00/04|"/>
    <n v="456"/>
    <n v="6.1266666666666669"/>
    <n v="8.66"/>
  </r>
  <r>
    <x v="2"/>
    <x v="0"/>
    <x v="1"/>
    <s v="Green lamb"/>
    <s v="|70/00/05|"/>
    <n v="576"/>
    <n v="6.0266666666666664"/>
    <n v="7.6733333333333329"/>
  </r>
  <r>
    <x v="2"/>
    <x v="0"/>
    <x v="1"/>
    <s v="Green lamb"/>
    <s v="|70/00/06|"/>
    <n v="612"/>
    <n v="6.5266666666666664"/>
    <n v="7.8733333333333331"/>
  </r>
  <r>
    <x v="2"/>
    <x v="0"/>
    <x v="1"/>
    <s v="Green lamb"/>
    <s v="|70/00/07|"/>
    <n v="624"/>
    <n v="5.9133333333333331"/>
    <n v="8.3333333333333339"/>
  </r>
  <r>
    <x v="2"/>
    <x v="0"/>
    <x v="1"/>
    <s v="Green lamb"/>
    <s v="|70/00/08|"/>
    <n v="564"/>
    <n v="6.28"/>
    <n v="8.1466666666666665"/>
  </r>
  <r>
    <x v="2"/>
    <x v="0"/>
    <x v="1"/>
    <s v="Green lamb"/>
    <s v="|70/00/09|"/>
    <n v="540"/>
    <n v="5.8533333333333335"/>
    <n v="8.586666666666666"/>
  </r>
  <r>
    <x v="2"/>
    <x v="0"/>
    <x v="1"/>
    <s v="Green lamb"/>
    <s v="|70/00/11|"/>
    <n v="480"/>
    <n v="6.66"/>
    <n v="8.5733333333333341"/>
  </r>
  <r>
    <x v="2"/>
    <x v="0"/>
    <x v="1"/>
    <s v="Green lamb"/>
    <s v="|70/00/12|"/>
    <n v="576"/>
    <n v="6.3733333333333331"/>
    <n v="7.4666666666666668"/>
  </r>
  <r>
    <x v="2"/>
    <x v="0"/>
    <x v="1"/>
    <s v="Green lamb"/>
    <s v="|70/00/13|"/>
    <n v="600"/>
    <n v="5.9533333333333331"/>
    <n v="8.1133333333333333"/>
  </r>
  <r>
    <x v="2"/>
    <x v="0"/>
    <x v="1"/>
    <s v="Green lamb"/>
    <s v="|70/00/14|"/>
    <n v="420"/>
    <n v="6.3"/>
    <n v="8.0066666666666659"/>
  </r>
  <r>
    <x v="2"/>
    <x v="0"/>
    <x v="1"/>
    <s v="Green lamb"/>
    <s v="|70/00/15|"/>
    <n v="564"/>
    <n v="5.74"/>
    <n v="7.4333333333333336"/>
  </r>
  <r>
    <x v="2"/>
    <x v="0"/>
    <x v="1"/>
    <s v="Green lamb"/>
    <s v="|70/00/16|"/>
    <n v="516"/>
    <n v="6.6133333333333333"/>
    <n v="7.84"/>
  </r>
  <r>
    <x v="2"/>
    <x v="0"/>
    <x v="1"/>
    <s v="Green lamb"/>
    <s v="|70/00/17|"/>
    <n v="540"/>
    <n v="5.8066666666666666"/>
    <n v="7.46"/>
  </r>
  <r>
    <x v="2"/>
    <x v="0"/>
    <x v="1"/>
    <s v="Green lamb"/>
    <s v="|70/00/18|"/>
    <n v="480"/>
    <n v="5.4533333333333331"/>
    <n v="8.2466666666666661"/>
  </r>
  <r>
    <x v="2"/>
    <x v="0"/>
    <x v="1"/>
    <s v="Green lamb"/>
    <s v="|70/00/19|"/>
    <n v="420"/>
    <n v="5.8933333333333335"/>
    <n v="8.5466666666666669"/>
  </r>
  <r>
    <x v="2"/>
    <x v="0"/>
    <x v="1"/>
    <s v="Green lamb"/>
    <s v="|70/00/20|"/>
    <n v="408"/>
    <n v="5.36"/>
    <n v="8.413333333333334"/>
  </r>
  <r>
    <x v="2"/>
    <x v="0"/>
    <x v="1"/>
    <s v="Green lamb"/>
    <s v="|70/01/01|"/>
    <n v="444"/>
    <n v="5.3"/>
    <n v="8.086666666666666"/>
  </r>
  <r>
    <x v="2"/>
    <x v="0"/>
    <x v="1"/>
    <s v="Green lamb"/>
    <s v="|70/01/04|"/>
    <n v="576"/>
    <n v="5.6466666666666665"/>
    <n v="7.6733333333333329"/>
  </r>
  <r>
    <x v="2"/>
    <x v="0"/>
    <x v="1"/>
    <s v="Green lamb"/>
    <s v="|70/01/05|"/>
    <n v="444"/>
    <n v="6.1466666666666665"/>
    <n v="7.64"/>
  </r>
  <r>
    <x v="2"/>
    <x v="0"/>
    <x v="1"/>
    <s v="Green lamb"/>
    <s v="|70/01/12|"/>
    <n v="612"/>
    <n v="5.5866666666666669"/>
    <n v="7.64"/>
  </r>
  <r>
    <x v="2"/>
    <x v="0"/>
    <x v="1"/>
    <s v="Green lamb"/>
    <s v="|70/01/13|"/>
    <n v="492"/>
    <n v="5.94"/>
    <n v="8.1866666666666674"/>
  </r>
  <r>
    <x v="2"/>
    <x v="0"/>
    <x v="1"/>
    <s v="Green lamb"/>
    <s v="|70/01/14|"/>
    <n v="504"/>
    <n v="6.2"/>
    <n v="8.1933333333333334"/>
  </r>
  <r>
    <x v="2"/>
    <x v="0"/>
    <x v="1"/>
    <s v="Green lamb"/>
    <s v="|70/02/01|"/>
    <n v="540"/>
    <n v="6.06"/>
    <n v="7.6933333333333334"/>
  </r>
  <r>
    <x v="2"/>
    <x v="0"/>
    <x v="1"/>
    <s v="Green lamb"/>
    <s v="|70/02/02|"/>
    <n v="468"/>
    <n v="6.66"/>
    <n v="7.753333333333333"/>
  </r>
  <r>
    <x v="2"/>
    <x v="0"/>
    <x v="1"/>
    <s v="Green lamb"/>
    <s v="|70/02/03|"/>
    <n v="480"/>
    <n v="5.76"/>
    <n v="7.753333333333333"/>
  </r>
  <r>
    <x v="2"/>
    <x v="0"/>
    <x v="1"/>
    <s v="Green lamb"/>
    <s v="|70/02/04|"/>
    <n v="456"/>
    <n v="5.8933333333333335"/>
    <n v="7.706666666666667"/>
  </r>
  <r>
    <x v="2"/>
    <x v="0"/>
    <x v="1"/>
    <s v="Green lamb"/>
    <s v="|70/02/05|"/>
    <n v="576"/>
    <n v="5.92"/>
    <n v="7.7"/>
  </r>
  <r>
    <x v="2"/>
    <x v="0"/>
    <x v="1"/>
    <s v="Green lamb"/>
    <s v="|70/02/06|"/>
    <n v="552"/>
    <n v="5.56"/>
    <n v="7.8666666666666663"/>
  </r>
  <r>
    <x v="2"/>
    <x v="0"/>
    <x v="1"/>
    <s v="Green lamb"/>
    <s v="|70/02/07|"/>
    <n v="624"/>
    <n v="6.3733333333333331"/>
    <n v="8.5066666666666659"/>
  </r>
  <r>
    <x v="2"/>
    <x v="0"/>
    <x v="1"/>
    <s v="Green lamb"/>
    <s v="|70/02/08|"/>
    <n v="528"/>
    <n v="6.0133333333333336"/>
    <n v="8.5733333333333341"/>
  </r>
  <r>
    <x v="2"/>
    <x v="0"/>
    <x v="1"/>
    <s v="Green lamb"/>
    <s v="|70/02/09|"/>
    <n v="600"/>
    <n v="6.4333333333333336"/>
    <n v="8.08"/>
  </r>
  <r>
    <x v="2"/>
    <x v="0"/>
    <x v="1"/>
    <s v="Green lamb"/>
    <s v="|70/02/10|"/>
    <n v="576"/>
    <n v="5.7133333333333329"/>
    <n v="7.4866666666666664"/>
  </r>
  <r>
    <x v="2"/>
    <x v="0"/>
    <x v="1"/>
    <s v="Green lamb"/>
    <s v="|70/03/01|"/>
    <n v="444"/>
    <n v="6.3666666666666663"/>
    <n v="8.2200000000000006"/>
  </r>
  <r>
    <x v="2"/>
    <x v="0"/>
    <x v="1"/>
    <s v="Green lamb"/>
    <s v="|70/03/02|"/>
    <n v="456"/>
    <n v="6.14"/>
    <n v="7.333333333333333"/>
  </r>
  <r>
    <x v="2"/>
    <x v="0"/>
    <x v="1"/>
    <s v="Green lamb"/>
    <s v="|70/03/03|"/>
    <n v="516"/>
    <n v="6.2133333333333329"/>
    <n v="7.3666666666666663"/>
  </r>
  <r>
    <x v="2"/>
    <x v="0"/>
    <x v="1"/>
    <s v="Green lamb"/>
    <s v="|70/03/04|"/>
    <n v="480"/>
    <n v="6.0066666666666668"/>
    <n v="7.34"/>
  </r>
  <r>
    <x v="2"/>
    <x v="0"/>
    <x v="1"/>
    <s v="Green lamb"/>
    <s v="|70/03/05|"/>
    <n v="528"/>
    <n v="6.2"/>
    <n v="8.32"/>
  </r>
  <r>
    <x v="2"/>
    <x v="0"/>
    <x v="1"/>
    <s v="Green lamb"/>
    <s v="|70/03/06|"/>
    <n v="552"/>
    <n v="5.7333333333333334"/>
    <n v="7.753333333333333"/>
  </r>
  <r>
    <x v="2"/>
    <x v="0"/>
    <x v="1"/>
    <s v="Green lamb"/>
    <s v="|70/03/07|"/>
    <n v="444"/>
    <n v="6.3133333333333335"/>
    <n v="8.6"/>
  </r>
  <r>
    <x v="2"/>
    <x v="0"/>
    <x v="1"/>
    <s v="Green lamb"/>
    <s v="|70/03/08|"/>
    <n v="636"/>
    <n v="6.6266666666666669"/>
    <n v="8.413333333333334"/>
  </r>
  <r>
    <x v="2"/>
    <x v="0"/>
    <x v="1"/>
    <s v="Green lamb"/>
    <s v="|70/03/09|"/>
    <n v="588"/>
    <n v="6.24"/>
    <n v="7.68"/>
  </r>
  <r>
    <x v="2"/>
    <x v="0"/>
    <x v="1"/>
    <s v="Green lamb"/>
    <s v="|70/03/10|"/>
    <n v="444"/>
    <n v="5.6133333333333333"/>
    <n v="7.86"/>
  </r>
  <r>
    <x v="2"/>
    <x v="0"/>
    <x v="1"/>
    <s v="Green lamb"/>
    <s v="|70/03/11|"/>
    <n v="420"/>
    <n v="5.6266666666666669"/>
    <n v="8.206666666666667"/>
  </r>
  <r>
    <x v="2"/>
    <x v="0"/>
    <x v="1"/>
    <s v="Green lamb"/>
    <s v="|70/03/12|"/>
    <n v="636"/>
    <n v="6.4733333333333336"/>
    <n v="7.5466666666666669"/>
  </r>
  <r>
    <x v="2"/>
    <x v="0"/>
    <x v="1"/>
    <s v="Green lamb"/>
    <s v="|70/03/17|"/>
    <n v="480"/>
    <n v="6.6333333333333337"/>
    <n v="7.94"/>
  </r>
  <r>
    <x v="2"/>
    <x v="0"/>
    <x v="1"/>
    <s v="Green lamb"/>
    <s v="|70/04/18|"/>
    <n v="636"/>
    <n v="5.3266666666666671"/>
    <n v="8.5066666666666659"/>
  </r>
  <r>
    <x v="2"/>
    <x v="0"/>
    <x v="1"/>
    <s v="Green lamb"/>
    <s v="|70/04/19|"/>
    <n v="624"/>
    <n v="5.6133333333333333"/>
    <n v="8.36"/>
  </r>
  <r>
    <x v="2"/>
    <x v="0"/>
    <x v="3"/>
    <s v="Red Bull"/>
    <s v="|42/01/01|"/>
    <n v="60"/>
    <n v="1.1499999999999999"/>
    <n v="1.27"/>
  </r>
  <r>
    <x v="2"/>
    <x v="0"/>
    <x v="3"/>
    <s v="Red Bull"/>
    <s v="|42/01/02|"/>
    <n v="72"/>
    <n v="1.02"/>
    <n v="1.33"/>
  </r>
  <r>
    <x v="2"/>
    <x v="0"/>
    <x v="3"/>
    <s v="Red Bull"/>
    <s v="|42/01/03|"/>
    <n v="72"/>
    <n v="1.1399999999999999"/>
    <n v="1.32"/>
  </r>
  <r>
    <x v="2"/>
    <x v="0"/>
    <x v="3"/>
    <s v="Red Bull"/>
    <s v="|42/01/04|"/>
    <n v="72"/>
    <n v="1.1000000000000001"/>
    <n v="1.35"/>
  </r>
  <r>
    <x v="2"/>
    <x v="0"/>
    <x v="3"/>
    <s v="Red Bull"/>
    <s v="|42/01/05|"/>
    <n v="60"/>
    <n v="1.19"/>
    <n v="1.28"/>
  </r>
  <r>
    <x v="2"/>
    <x v="0"/>
    <x v="3"/>
    <s v="San Pellegrino"/>
    <s v="|21/00/01|"/>
    <n v="72"/>
    <n v="1.02"/>
    <n v="1.22"/>
  </r>
  <r>
    <x v="2"/>
    <x v="0"/>
    <x v="3"/>
    <s v="San Pellegrino"/>
    <s v="|21/00/02|"/>
    <n v="72"/>
    <n v="1.18"/>
    <n v="1.23"/>
  </r>
  <r>
    <x v="2"/>
    <x v="0"/>
    <x v="3"/>
    <s v="San Pellegrino"/>
    <s v="|21/00/03|"/>
    <n v="48"/>
    <n v="1.19"/>
    <n v="1.39"/>
  </r>
  <r>
    <x v="2"/>
    <x v="0"/>
    <x v="3"/>
    <s v="San Pellegrino"/>
    <s v="|21/00/04|"/>
    <n v="72"/>
    <n v="1.1499999999999999"/>
    <n v="1.27"/>
  </r>
  <r>
    <x v="2"/>
    <x v="0"/>
    <x v="3"/>
    <s v="San Pellegrino"/>
    <s v="|21/00/11|"/>
    <n v="72"/>
    <n v="1.1100000000000001"/>
    <n v="1.39"/>
  </r>
  <r>
    <x v="2"/>
    <x v="0"/>
    <x v="3"/>
    <s v="San Pellegrino"/>
    <s v="|21/00/12|"/>
    <n v="48"/>
    <n v="1.01"/>
    <n v="1.34"/>
  </r>
  <r>
    <x v="2"/>
    <x v="0"/>
    <x v="3"/>
    <s v="San Pellegrino"/>
    <s v="|21/00/13|"/>
    <n v="48"/>
    <n v="1.08"/>
    <n v="1.31"/>
  </r>
  <r>
    <x v="2"/>
    <x v="0"/>
    <x v="3"/>
    <s v="San Pellegrino"/>
    <s v="|21/00/14|"/>
    <n v="60"/>
    <n v="1.18"/>
    <n v="1.3"/>
  </r>
  <r>
    <x v="2"/>
    <x v="0"/>
    <x v="3"/>
    <s v="San Pellegrino"/>
    <s v="|21/00/15|"/>
    <n v="72"/>
    <n v="1.03"/>
    <n v="1.23"/>
  </r>
  <r>
    <x v="2"/>
    <x v="0"/>
    <x v="3"/>
    <s v="San Pellegrino"/>
    <s v="|21/00/16|"/>
    <n v="48"/>
    <n v="1.04"/>
    <n v="1.24"/>
  </r>
  <r>
    <x v="2"/>
    <x v="0"/>
    <x v="3"/>
    <s v="San Pellegrino"/>
    <s v="|21/00/17|"/>
    <n v="72"/>
    <n v="1.0900000000000001"/>
    <n v="1.31"/>
  </r>
  <r>
    <x v="2"/>
    <x v="0"/>
    <x v="3"/>
    <s v="San Pellegrino"/>
    <s v="|21/00/18|"/>
    <n v="48"/>
    <n v="1.07"/>
    <n v="1.2"/>
  </r>
  <r>
    <x v="2"/>
    <x v="0"/>
    <x v="3"/>
    <s v="San Pellegrino"/>
    <s v="|21/00/19|"/>
    <n v="72"/>
    <n v="1.19"/>
    <n v="1.28"/>
  </r>
  <r>
    <x v="2"/>
    <x v="0"/>
    <x v="3"/>
    <s v="San Pellegrino"/>
    <s v="|21/00/20|"/>
    <n v="72"/>
    <n v="1.19"/>
    <n v="1.21"/>
  </r>
  <r>
    <x v="2"/>
    <x v="0"/>
    <x v="3"/>
    <s v="San Pellegrino"/>
    <s v="|21/00/30|"/>
    <n v="60"/>
    <n v="1.1000000000000001"/>
    <n v="1.29"/>
  </r>
  <r>
    <x v="2"/>
    <x v="0"/>
    <x v="3"/>
    <s v="San Pellegrino"/>
    <s v="|21/00/31|"/>
    <n v="60"/>
    <n v="1.02"/>
    <n v="1.24"/>
  </r>
  <r>
    <x v="2"/>
    <x v="0"/>
    <x v="3"/>
    <s v="San Pellegrino"/>
    <s v="|21/00/32|"/>
    <n v="60"/>
    <n v="1.1299999999999999"/>
    <n v="1.39"/>
  </r>
  <r>
    <x v="2"/>
    <x v="0"/>
    <x v="3"/>
    <s v="San Pellegrino"/>
    <s v="|21/00/33|"/>
    <n v="60"/>
    <n v="1.05"/>
    <n v="1.25"/>
  </r>
  <r>
    <x v="2"/>
    <x v="0"/>
    <x v="3"/>
    <s v="San Pellegrino"/>
    <s v="|21/00/34|"/>
    <n v="48"/>
    <n v="1.1000000000000001"/>
    <n v="1.3"/>
  </r>
  <r>
    <x v="2"/>
    <x v="0"/>
    <x v="3"/>
    <s v="San Pellegrino"/>
    <s v="|21/00/40|"/>
    <n v="48"/>
    <n v="1.07"/>
    <n v="1.23"/>
  </r>
  <r>
    <x v="2"/>
    <x v="0"/>
    <x v="3"/>
    <s v="San Pellegrino"/>
    <s v="|21/00/50|"/>
    <n v="48"/>
    <n v="1.1299999999999999"/>
    <n v="1.27"/>
  </r>
  <r>
    <x v="2"/>
    <x v="0"/>
    <x v="3"/>
    <s v="San Pellegrino"/>
    <s v="|21/00/51|"/>
    <n v="48"/>
    <n v="1.03"/>
    <n v="1.25"/>
  </r>
  <r>
    <x v="2"/>
    <x v="0"/>
    <x v="3"/>
    <s v="San Pellegrino"/>
    <s v="|21/00/52|"/>
    <n v="60"/>
    <n v="1.17"/>
    <n v="1.26"/>
  </r>
  <r>
    <x v="2"/>
    <x v="0"/>
    <x v="3"/>
    <s v="San Pellegrino"/>
    <s v="|21/00/53|"/>
    <n v="72"/>
    <n v="1.1000000000000001"/>
    <n v="1.28"/>
  </r>
  <r>
    <x v="2"/>
    <x v="0"/>
    <x v="3"/>
    <s v="San Pellegrino"/>
    <s v="|21/00/54|"/>
    <n v="48"/>
    <n v="1.1399999999999999"/>
    <n v="1.32"/>
  </r>
  <r>
    <x v="2"/>
    <x v="0"/>
    <x v="3"/>
    <s v="San Pellegrino"/>
    <s v="|21/00/55|"/>
    <n v="72"/>
    <n v="1"/>
    <n v="1.38"/>
  </r>
  <r>
    <x v="2"/>
    <x v="0"/>
    <x v="3"/>
    <s v="San Pellegrino"/>
    <s v="|21/00/60|"/>
    <n v="60"/>
    <n v="1.1499999999999999"/>
    <n v="1.34"/>
  </r>
  <r>
    <x v="2"/>
    <x v="0"/>
    <x v="3"/>
    <s v="San Pellegrino"/>
    <s v="|21/00/61|"/>
    <n v="48"/>
    <n v="1.17"/>
    <n v="1.26"/>
  </r>
  <r>
    <x v="2"/>
    <x v="0"/>
    <x v="3"/>
    <s v="San Pellegrino"/>
    <s v="|21/00/62|"/>
    <n v="60"/>
    <n v="1.1499999999999999"/>
    <n v="1.36"/>
  </r>
  <r>
    <x v="2"/>
    <x v="0"/>
    <x v="3"/>
    <s v="San Pellegrino"/>
    <s v="|21/00/63|"/>
    <n v="48"/>
    <n v="1.1299999999999999"/>
    <n v="1.28"/>
  </r>
  <r>
    <x v="2"/>
    <x v="0"/>
    <x v="3"/>
    <s v="San Pellegrino"/>
    <s v="|21/00/64|"/>
    <n v="60"/>
    <n v="1.07"/>
    <n v="1.28"/>
  </r>
  <r>
    <x v="2"/>
    <x v="0"/>
    <x v="3"/>
    <s v="San Pellegrino"/>
    <s v="|21/00/65|"/>
    <n v="48"/>
    <n v="1.17"/>
    <n v="1.32"/>
  </r>
  <r>
    <x v="2"/>
    <x v="0"/>
    <x v="3"/>
    <s v="San Pellegrino"/>
    <s v="|21/00/71|"/>
    <n v="60"/>
    <n v="1.1399999999999999"/>
    <n v="1.39"/>
  </r>
  <r>
    <x v="2"/>
    <x v="0"/>
    <x v="3"/>
    <s v="San Pellegrino"/>
    <s v="|21/00/72|"/>
    <n v="60"/>
    <n v="1"/>
    <n v="1.34"/>
  </r>
  <r>
    <x v="2"/>
    <x v="0"/>
    <x v="3"/>
    <s v="San Pellegrino"/>
    <s v="|21/00/73|"/>
    <n v="60"/>
    <n v="1.1000000000000001"/>
    <n v="1.22"/>
  </r>
  <r>
    <x v="2"/>
    <x v="0"/>
    <x v="3"/>
    <s v="San Pellegrino"/>
    <s v="|21/00/74|"/>
    <n v="72"/>
    <n v="1.1499999999999999"/>
    <n v="1.29"/>
  </r>
  <r>
    <x v="2"/>
    <x v="0"/>
    <x v="3"/>
    <s v="San Pellegrino"/>
    <s v="|21/00/81|"/>
    <n v="60"/>
    <n v="1.03"/>
    <n v="1.3"/>
  </r>
  <r>
    <x v="2"/>
    <x v="0"/>
    <x v="3"/>
    <s v="San Pellegrino"/>
    <s v="|21/00/82|"/>
    <n v="48"/>
    <n v="1.19"/>
    <n v="1.37"/>
  </r>
  <r>
    <x v="2"/>
    <x v="0"/>
    <x v="3"/>
    <s v="San Pellegrino"/>
    <s v="|21/00/83|"/>
    <n v="72"/>
    <n v="1.04"/>
    <n v="1.28"/>
  </r>
  <r>
    <x v="2"/>
    <x v="0"/>
    <x v="3"/>
    <s v="San Pellegrino"/>
    <s v="|21/00/84|"/>
    <n v="60"/>
    <n v="1"/>
    <n v="1.27"/>
  </r>
  <r>
    <x v="2"/>
    <x v="0"/>
    <x v="3"/>
    <s v="San Pellegrino"/>
    <s v="|21/00/85|"/>
    <n v="60"/>
    <n v="1.19"/>
    <n v="1.35"/>
  </r>
  <r>
    <x v="2"/>
    <x v="0"/>
    <x v="3"/>
    <s v="San Pellegrino"/>
    <s v="|21/00/86|"/>
    <n v="48"/>
    <n v="1.05"/>
    <n v="1.32"/>
  </r>
  <r>
    <x v="2"/>
    <x v="0"/>
    <x v="3"/>
    <s v="San Pellegrino"/>
    <s v="|21/00/87|"/>
    <n v="48"/>
    <n v="1.08"/>
    <n v="1.22"/>
  </r>
  <r>
    <x v="2"/>
    <x v="0"/>
    <x v="3"/>
    <s v="San Pellegrino"/>
    <s v="|21/00/88|"/>
    <n v="48"/>
    <n v="1.1399999999999999"/>
    <n v="1.25"/>
  </r>
  <r>
    <x v="2"/>
    <x v="0"/>
    <x v="3"/>
    <s v="San Pellegrino"/>
    <s v="|21/00/89|"/>
    <n v="72"/>
    <n v="1.1100000000000001"/>
    <n v="1.25"/>
  </r>
  <r>
    <x v="2"/>
    <x v="0"/>
    <x v="3"/>
    <s v="San Pellegrino"/>
    <s v="|21/00/90|"/>
    <n v="60"/>
    <n v="1.19"/>
    <n v="1.25"/>
  </r>
  <r>
    <x v="2"/>
    <x v="0"/>
    <x v="3"/>
    <s v="San Pellegrino"/>
    <s v="|21/00/91|"/>
    <n v="72"/>
    <n v="1.17"/>
    <n v="1.25"/>
  </r>
  <r>
    <x v="2"/>
    <x v="0"/>
    <x v="3"/>
    <s v="San Pellegrino"/>
    <s v="|21/00/92|"/>
    <n v="72"/>
    <n v="1.01"/>
    <n v="1.33"/>
  </r>
  <r>
    <x v="2"/>
    <x v="0"/>
    <x v="3"/>
    <s v="San Pellegrino"/>
    <s v="|21/00/93|"/>
    <n v="60"/>
    <n v="1"/>
    <n v="1.23"/>
  </r>
  <r>
    <x v="2"/>
    <x v="0"/>
    <x v="3"/>
    <s v="San Pellegrino"/>
    <s v="|21/00/94|"/>
    <n v="72"/>
    <n v="1.07"/>
    <n v="1.34"/>
  </r>
  <r>
    <x v="2"/>
    <x v="0"/>
    <x v="3"/>
    <s v="San Pellegrino"/>
    <s v="|21/00/95|"/>
    <n v="60"/>
    <n v="1.17"/>
    <n v="1.33"/>
  </r>
  <r>
    <x v="2"/>
    <x v="0"/>
    <x v="3"/>
    <s v="San Pellegrino"/>
    <s v="|21/00/96|"/>
    <n v="48"/>
    <n v="1.2"/>
    <n v="1.36"/>
  </r>
  <r>
    <x v="2"/>
    <x v="0"/>
    <x v="3"/>
    <s v="San Pellegrino"/>
    <s v="|21/01/01|"/>
    <n v="72"/>
    <n v="1.04"/>
    <n v="1.27"/>
  </r>
  <r>
    <x v="2"/>
    <x v="0"/>
    <x v="3"/>
    <s v="San Pellegrino"/>
    <s v="|21/01/02|"/>
    <n v="60"/>
    <n v="1.18"/>
    <n v="1.31"/>
  </r>
  <r>
    <x v="2"/>
    <x v="0"/>
    <x v="3"/>
    <s v="San Pellegrino"/>
    <s v="|21/01/03|"/>
    <n v="48"/>
    <n v="1.1200000000000001"/>
    <n v="1.31"/>
  </r>
  <r>
    <x v="2"/>
    <x v="0"/>
    <x v="3"/>
    <s v="San Pellegrino"/>
    <s v="|21/01/04|"/>
    <n v="48"/>
    <n v="1.1100000000000001"/>
    <n v="1.26"/>
  </r>
  <r>
    <x v="2"/>
    <x v="0"/>
    <x v="3"/>
    <s v="San Pellegrino"/>
    <s v="|21/01/05|"/>
    <n v="60"/>
    <n v="1.02"/>
    <n v="1.25"/>
  </r>
  <r>
    <x v="2"/>
    <x v="0"/>
    <x v="3"/>
    <s v="San Pellegrino"/>
    <s v="|21/01/06|"/>
    <n v="72"/>
    <n v="1.1599999999999999"/>
    <n v="1.2"/>
  </r>
  <r>
    <x v="2"/>
    <x v="0"/>
    <x v="3"/>
    <s v="San Pellegrino"/>
    <s v="|21/01/07|"/>
    <n v="60"/>
    <n v="1.18"/>
    <n v="1.35"/>
  </r>
  <r>
    <x v="2"/>
    <x v="0"/>
    <x v="3"/>
    <s v="San Pellegrino"/>
    <s v="|21/01/08|"/>
    <n v="60"/>
    <n v="1.1000000000000001"/>
    <n v="1.24"/>
  </r>
  <r>
    <x v="2"/>
    <x v="0"/>
    <x v="3"/>
    <s v="San Pellegrino"/>
    <s v="|21/01/09|"/>
    <n v="72"/>
    <n v="1.1599999999999999"/>
    <n v="1.22"/>
  </r>
  <r>
    <x v="2"/>
    <x v="0"/>
    <x v="3"/>
    <s v="San Pellegrino"/>
    <s v="|21/01/10|"/>
    <n v="48"/>
    <n v="1.1299999999999999"/>
    <n v="1.34"/>
  </r>
  <r>
    <x v="2"/>
    <x v="0"/>
    <x v="3"/>
    <s v="San Pellegrino"/>
    <s v="|21/01/11|"/>
    <n v="60"/>
    <n v="1.1000000000000001"/>
    <n v="1.26"/>
  </r>
  <r>
    <x v="2"/>
    <x v="0"/>
    <x v="3"/>
    <s v="San Pellegrino"/>
    <s v="|21/01/12|"/>
    <n v="60"/>
    <n v="1.1000000000000001"/>
    <n v="1.27"/>
  </r>
  <r>
    <x v="2"/>
    <x v="0"/>
    <x v="3"/>
    <s v="San Pellegrino"/>
    <s v="|21/01/13|"/>
    <n v="72"/>
    <n v="1.17"/>
    <n v="1.36"/>
  </r>
  <r>
    <x v="2"/>
    <x v="0"/>
    <x v="3"/>
    <s v="San Pellegrino"/>
    <s v="|21/01/14|"/>
    <n v="72"/>
    <n v="1.02"/>
    <n v="1.29"/>
  </r>
  <r>
    <x v="2"/>
    <x v="0"/>
    <x v="3"/>
    <s v="San Pellegrino"/>
    <s v="|21/01/15|"/>
    <n v="72"/>
    <n v="1.1299999999999999"/>
    <n v="1.37"/>
  </r>
  <r>
    <x v="2"/>
    <x v="0"/>
    <x v="3"/>
    <s v="San Pellegrino"/>
    <s v="|21/01/16|"/>
    <n v="48"/>
    <n v="1.06"/>
    <n v="1.25"/>
  </r>
  <r>
    <x v="2"/>
    <x v="0"/>
    <x v="3"/>
    <s v="San Pellegrino"/>
    <s v="|21/01/17|"/>
    <n v="48"/>
    <n v="1.04"/>
    <n v="1.23"/>
  </r>
  <r>
    <x v="2"/>
    <x v="0"/>
    <x v="3"/>
    <s v="San Pellegrino"/>
    <s v="|21/01/18|"/>
    <n v="60"/>
    <n v="1.19"/>
    <n v="1.35"/>
  </r>
  <r>
    <x v="2"/>
    <x v="0"/>
    <x v="3"/>
    <s v="San Pellegrino"/>
    <s v="|21/01/19|"/>
    <n v="72"/>
    <n v="1.03"/>
    <n v="1.2"/>
  </r>
  <r>
    <x v="2"/>
    <x v="0"/>
    <x v="3"/>
    <s v="San Pellegrino"/>
    <s v="|21/01/20|"/>
    <n v="72"/>
    <n v="1.18"/>
    <n v="1.22"/>
  </r>
  <r>
    <x v="2"/>
    <x v="0"/>
    <x v="3"/>
    <s v="San Pellegrino"/>
    <s v="|21/01/21|"/>
    <n v="60"/>
    <n v="1.17"/>
    <n v="1.35"/>
  </r>
  <r>
    <x v="2"/>
    <x v="0"/>
    <x v="3"/>
    <s v="San Pellegrino"/>
    <s v="|21/01/22|"/>
    <n v="48"/>
    <n v="1.17"/>
    <n v="1.37"/>
  </r>
  <r>
    <x v="2"/>
    <x v="0"/>
    <x v="3"/>
    <s v="San Pellegrino"/>
    <s v="|21/01/23|"/>
    <n v="72"/>
    <n v="1.0900000000000001"/>
    <n v="1.2"/>
  </r>
  <r>
    <x v="2"/>
    <x v="0"/>
    <x v="3"/>
    <s v="San Pellegrino"/>
    <s v="|21/01/24|"/>
    <n v="60"/>
    <n v="1.0900000000000001"/>
    <n v="1.4"/>
  </r>
  <r>
    <x v="2"/>
    <x v="0"/>
    <x v="3"/>
    <s v="San Pellegrino"/>
    <s v="|21/01/25|"/>
    <n v="60"/>
    <n v="1.18"/>
    <n v="1.25"/>
  </r>
  <r>
    <x v="2"/>
    <x v="0"/>
    <x v="3"/>
    <s v="San Pellegrino"/>
    <s v="|21/01/26|"/>
    <n v="48"/>
    <n v="1.1299999999999999"/>
    <n v="1.27"/>
  </r>
  <r>
    <x v="2"/>
    <x v="0"/>
    <x v="3"/>
    <s v="San Pellegrino"/>
    <s v="|21/01/27|"/>
    <n v="72"/>
    <n v="1.02"/>
    <n v="1.28"/>
  </r>
  <r>
    <x v="2"/>
    <x v="0"/>
    <x v="3"/>
    <s v="San Pellegrino"/>
    <s v="|21/01/28|"/>
    <n v="48"/>
    <n v="1.1299999999999999"/>
    <n v="1.23"/>
  </r>
  <r>
    <x v="2"/>
    <x v="0"/>
    <x v="3"/>
    <s v="San Pellegrino"/>
    <s v="|21/01/29|"/>
    <n v="48"/>
    <n v="1.04"/>
    <n v="1.23"/>
  </r>
  <r>
    <x v="2"/>
    <x v="0"/>
    <x v="3"/>
    <s v="San Pellegrino"/>
    <s v="|21/01/30|"/>
    <n v="60"/>
    <n v="1.17"/>
    <n v="1.2"/>
  </r>
  <r>
    <x v="2"/>
    <x v="0"/>
    <x v="3"/>
    <s v="San Pellegrino"/>
    <s v="|21/01/31|"/>
    <n v="48"/>
    <n v="1.1200000000000001"/>
    <n v="1.25"/>
  </r>
  <r>
    <x v="2"/>
    <x v="0"/>
    <x v="3"/>
    <s v="San Pellegrino"/>
    <s v="|21/01/32|"/>
    <n v="48"/>
    <n v="1.0900000000000001"/>
    <n v="1.27"/>
  </r>
  <r>
    <x v="2"/>
    <x v="0"/>
    <x v="3"/>
    <s v="San Pellegrino"/>
    <s v="|21/01/33|"/>
    <n v="72"/>
    <n v="1.03"/>
    <n v="1.36"/>
  </r>
  <r>
    <x v="2"/>
    <x v="0"/>
    <x v="3"/>
    <s v="San Pellegrino"/>
    <s v="|21/01/34|"/>
    <n v="48"/>
    <n v="1.0900000000000001"/>
    <n v="1.31"/>
  </r>
  <r>
    <x v="2"/>
    <x v="0"/>
    <x v="3"/>
    <s v="San Pellegrino"/>
    <s v="|21/01/35|"/>
    <n v="48"/>
    <n v="1.01"/>
    <n v="1.28"/>
  </r>
  <r>
    <x v="2"/>
    <x v="0"/>
    <x v="3"/>
    <s v="San Pellegrino"/>
    <s v="|21/01/36|"/>
    <n v="60"/>
    <n v="1.07"/>
    <n v="1.26"/>
  </r>
  <r>
    <x v="2"/>
    <x v="0"/>
    <x v="3"/>
    <s v="San Pellegrino"/>
    <s v="|21/01/37|"/>
    <n v="72"/>
    <n v="1.01"/>
    <n v="1.36"/>
  </r>
  <r>
    <x v="2"/>
    <x v="0"/>
    <x v="3"/>
    <s v="San Pellegrino"/>
    <s v="|21/01/38|"/>
    <n v="72"/>
    <n v="1.1299999999999999"/>
    <n v="1.23"/>
  </r>
  <r>
    <x v="2"/>
    <x v="0"/>
    <x v="3"/>
    <s v="San Pellegrino"/>
    <s v="|21/01/39|"/>
    <n v="60"/>
    <n v="1"/>
    <n v="1.23"/>
  </r>
  <r>
    <x v="2"/>
    <x v="0"/>
    <x v="3"/>
    <s v="San Pellegrino"/>
    <s v="|21/01/40|"/>
    <n v="60"/>
    <n v="1.19"/>
    <n v="1.34"/>
  </r>
  <r>
    <x v="2"/>
    <x v="0"/>
    <x v="3"/>
    <s v="San Pellegrino"/>
    <s v="|21/01/41|"/>
    <n v="48"/>
    <n v="1.07"/>
    <n v="1.26"/>
  </r>
  <r>
    <x v="2"/>
    <x v="0"/>
    <x v="3"/>
    <s v="San Pellegrino"/>
    <s v="|21/01/42|"/>
    <n v="48"/>
    <n v="1.01"/>
    <n v="1.35"/>
  </r>
  <r>
    <x v="2"/>
    <x v="0"/>
    <x v="3"/>
    <s v="San Pellegrino"/>
    <s v="|21/01/43|"/>
    <n v="48"/>
    <n v="1"/>
    <n v="1.29"/>
  </r>
  <r>
    <x v="2"/>
    <x v="0"/>
    <x v="3"/>
    <s v="San Pellegrino"/>
    <s v="|21/01/44|"/>
    <n v="60"/>
    <n v="1.1499999999999999"/>
    <n v="1.37"/>
  </r>
  <r>
    <x v="2"/>
    <x v="0"/>
    <x v="3"/>
    <s v="San Pellegrino"/>
    <s v="|21/01/45|"/>
    <n v="48"/>
    <n v="1.05"/>
    <n v="1.4"/>
  </r>
  <r>
    <x v="2"/>
    <x v="0"/>
    <x v="3"/>
    <s v="San Pellegrino"/>
    <s v="|21/01/46|"/>
    <n v="48"/>
    <n v="1.03"/>
    <n v="1.33"/>
  </r>
  <r>
    <x v="2"/>
    <x v="0"/>
    <x v="3"/>
    <s v="San Pellegrino"/>
    <s v="|21/01/47|"/>
    <n v="48"/>
    <n v="1.1000000000000001"/>
    <n v="1.29"/>
  </r>
  <r>
    <x v="2"/>
    <x v="0"/>
    <x v="3"/>
    <s v="San Pellegrino"/>
    <s v="|21/01/48|"/>
    <n v="48"/>
    <n v="1.17"/>
    <n v="1.29"/>
  </r>
  <r>
    <x v="2"/>
    <x v="0"/>
    <x v="3"/>
    <s v="San Pellegrino"/>
    <s v="|21/01/49|"/>
    <n v="60"/>
    <n v="1.18"/>
    <n v="1.34"/>
  </r>
  <r>
    <x v="2"/>
    <x v="0"/>
    <x v="3"/>
    <s v="San Pellegrino"/>
    <s v="|21/01/50|"/>
    <n v="60"/>
    <n v="1.08"/>
    <n v="1.28"/>
  </r>
  <r>
    <x v="2"/>
    <x v="0"/>
    <x v="3"/>
    <s v="San Pellegrino"/>
    <s v="|21/01/51|"/>
    <n v="60"/>
    <n v="1.06"/>
    <n v="1.39"/>
  </r>
  <r>
    <x v="2"/>
    <x v="0"/>
    <x v="3"/>
    <s v="San Pellegrino"/>
    <s v="|21/01/52|"/>
    <n v="48"/>
    <n v="1.1399999999999999"/>
    <n v="1.28"/>
  </r>
  <r>
    <x v="2"/>
    <x v="0"/>
    <x v="3"/>
    <s v="San Pellegrino"/>
    <s v="|21/01/53|"/>
    <n v="48"/>
    <n v="1.1399999999999999"/>
    <n v="1.2"/>
  </r>
  <r>
    <x v="2"/>
    <x v="0"/>
    <x v="3"/>
    <s v="San Pellegrino"/>
    <s v="|21/01/54|"/>
    <n v="60"/>
    <n v="1"/>
    <n v="1.32"/>
  </r>
  <r>
    <x v="2"/>
    <x v="0"/>
    <x v="3"/>
    <s v="San Pellegrino"/>
    <s v="|21/01/55|"/>
    <n v="60"/>
    <n v="1.02"/>
    <n v="1.3"/>
  </r>
  <r>
    <x v="2"/>
    <x v="0"/>
    <x v="3"/>
    <s v="San Pellegrino"/>
    <s v="|21/01/56|"/>
    <n v="48"/>
    <n v="1.07"/>
    <n v="1.39"/>
  </r>
  <r>
    <x v="2"/>
    <x v="0"/>
    <x v="3"/>
    <s v="San Pellegrino"/>
    <s v="|21/01/57|"/>
    <n v="48"/>
    <n v="1.1399999999999999"/>
    <n v="1.27"/>
  </r>
  <r>
    <x v="2"/>
    <x v="0"/>
    <x v="3"/>
    <s v="San Pellegrino"/>
    <s v="|21/01/58|"/>
    <n v="60"/>
    <n v="1.1399999999999999"/>
    <n v="1.35"/>
  </r>
  <r>
    <x v="2"/>
    <x v="0"/>
    <x v="3"/>
    <s v="San Pellegrino"/>
    <s v="|21/01/59|"/>
    <n v="60"/>
    <n v="1"/>
    <n v="1.2"/>
  </r>
  <r>
    <x v="2"/>
    <x v="0"/>
    <x v="3"/>
    <s v="San Pellegrino"/>
    <s v="|21/01/60|"/>
    <n v="48"/>
    <n v="1.01"/>
    <n v="1.35"/>
  </r>
  <r>
    <x v="2"/>
    <x v="0"/>
    <x v="3"/>
    <s v="San Pellegrino"/>
    <s v="|21/01/61|"/>
    <n v="72"/>
    <n v="1.0900000000000001"/>
    <n v="1.39"/>
  </r>
  <r>
    <x v="2"/>
    <x v="0"/>
    <x v="3"/>
    <s v="San Pellegrino"/>
    <s v="|21/01/62|"/>
    <n v="48"/>
    <n v="1.0900000000000001"/>
    <n v="1.23"/>
  </r>
  <r>
    <x v="2"/>
    <x v="0"/>
    <x v="3"/>
    <s v="San Pellegrino"/>
    <s v="|21/01/63|"/>
    <n v="60"/>
    <n v="1.1599999999999999"/>
    <n v="1.22"/>
  </r>
  <r>
    <x v="2"/>
    <x v="0"/>
    <x v="3"/>
    <s v="San Pellegrino"/>
    <s v="|21/01/64|"/>
    <n v="48"/>
    <n v="1.01"/>
    <n v="1.29"/>
  </r>
  <r>
    <x v="2"/>
    <x v="0"/>
    <x v="3"/>
    <s v="San Pellegrino"/>
    <s v="|21/01/65|"/>
    <n v="60"/>
    <n v="1.1399999999999999"/>
    <n v="1.21"/>
  </r>
  <r>
    <x v="2"/>
    <x v="0"/>
    <x v="3"/>
    <s v="San Pellegrino"/>
    <s v="|21/01/66|"/>
    <n v="48"/>
    <n v="1.1200000000000001"/>
    <n v="1.2"/>
  </r>
  <r>
    <x v="2"/>
    <x v="0"/>
    <x v="3"/>
    <s v="San Pellegrino"/>
    <s v="|21/01/67|"/>
    <n v="72"/>
    <n v="1.05"/>
    <n v="1.37"/>
  </r>
  <r>
    <x v="2"/>
    <x v="0"/>
    <x v="3"/>
    <s v="San Pellegrino"/>
    <s v="|21/01/68|"/>
    <n v="48"/>
    <n v="1.01"/>
    <n v="1.28"/>
  </r>
  <r>
    <x v="2"/>
    <x v="0"/>
    <x v="3"/>
    <s v="San Pellegrino"/>
    <s v="|21/01/69|"/>
    <n v="72"/>
    <n v="1.0900000000000001"/>
    <n v="1.2"/>
  </r>
  <r>
    <x v="2"/>
    <x v="0"/>
    <x v="3"/>
    <s v="San Pellegrino"/>
    <s v="|21/01/70|"/>
    <n v="48"/>
    <n v="1.07"/>
    <n v="1.4"/>
  </r>
  <r>
    <x v="2"/>
    <x v="0"/>
    <x v="3"/>
    <s v="San Pellegrino"/>
    <s v="|21/01/71|"/>
    <n v="48"/>
    <n v="1.1599999999999999"/>
    <n v="1.36"/>
  </r>
  <r>
    <x v="2"/>
    <x v="0"/>
    <x v="3"/>
    <s v="San Pellegrino"/>
    <s v="|21/01/72|"/>
    <n v="48"/>
    <n v="1.03"/>
    <n v="1.23"/>
  </r>
  <r>
    <x v="2"/>
    <x v="0"/>
    <x v="3"/>
    <s v="San Pellegrino"/>
    <s v="|21/01/73|"/>
    <n v="60"/>
    <n v="1.17"/>
    <n v="1.29"/>
  </r>
  <r>
    <x v="2"/>
    <x v="0"/>
    <x v="3"/>
    <s v="San Pellegrino"/>
    <s v="|21/01/74|"/>
    <n v="72"/>
    <n v="1.17"/>
    <n v="1.29"/>
  </r>
  <r>
    <x v="2"/>
    <x v="0"/>
    <x v="3"/>
    <s v="San Pellegrino"/>
    <s v="|21/01/75|"/>
    <n v="72"/>
    <n v="1.19"/>
    <n v="1.24"/>
  </r>
  <r>
    <x v="2"/>
    <x v="0"/>
    <x v="3"/>
    <s v="San Pellegrino"/>
    <s v="|21/01/76|"/>
    <n v="48"/>
    <n v="1.05"/>
    <n v="1.26"/>
  </r>
  <r>
    <x v="2"/>
    <x v="0"/>
    <x v="3"/>
    <s v="San Pellegrino"/>
    <s v="|21/01/77|"/>
    <n v="72"/>
    <n v="1.07"/>
    <n v="1.21"/>
  </r>
  <r>
    <x v="2"/>
    <x v="0"/>
    <x v="3"/>
    <s v="San Pellegrino"/>
    <s v="|21/01/78|"/>
    <n v="48"/>
    <n v="1.1499999999999999"/>
    <n v="1.3"/>
  </r>
  <r>
    <x v="2"/>
    <x v="0"/>
    <x v="3"/>
    <s v="San Pellegrino"/>
    <s v="|21/01/79|"/>
    <n v="60"/>
    <n v="1.01"/>
    <n v="1.3"/>
  </r>
  <r>
    <x v="2"/>
    <x v="0"/>
    <x v="3"/>
    <s v="San Pellegrino"/>
    <s v="|21/01/80|"/>
    <n v="48"/>
    <n v="1.1499999999999999"/>
    <n v="1.27"/>
  </r>
  <r>
    <x v="2"/>
    <x v="0"/>
    <x v="3"/>
    <s v="San Pellegrino"/>
    <s v="|21/01/81|"/>
    <n v="48"/>
    <n v="1"/>
    <n v="1.21"/>
  </r>
  <r>
    <x v="2"/>
    <x v="0"/>
    <x v="3"/>
    <s v="San Pellegrino"/>
    <s v="|21/01/82|"/>
    <n v="72"/>
    <n v="1.05"/>
    <n v="1.22"/>
  </r>
  <r>
    <x v="2"/>
    <x v="0"/>
    <x v="3"/>
    <s v="San Pellegrino"/>
    <s v="|21/01/83|"/>
    <n v="48"/>
    <n v="1.18"/>
    <n v="1.24"/>
  </r>
  <r>
    <x v="2"/>
    <x v="0"/>
    <x v="3"/>
    <s v="San Pellegrino"/>
    <s v="|21/01/84|"/>
    <n v="72"/>
    <n v="1.1200000000000001"/>
    <n v="1.34"/>
  </r>
  <r>
    <x v="2"/>
    <x v="0"/>
    <x v="3"/>
    <s v="San Pellegrino"/>
    <s v="|21/01/85|"/>
    <n v="48"/>
    <n v="1.1399999999999999"/>
    <n v="1.38"/>
  </r>
  <r>
    <x v="2"/>
    <x v="0"/>
    <x v="3"/>
    <s v="San Pellegrino"/>
    <s v="|21/01/86|"/>
    <n v="48"/>
    <n v="1.08"/>
    <n v="1.23"/>
  </r>
  <r>
    <x v="2"/>
    <x v="0"/>
    <x v="3"/>
    <s v="San Pellegrino"/>
    <s v="|21/01/87|"/>
    <n v="48"/>
    <n v="1.1299999999999999"/>
    <n v="1.22"/>
  </r>
  <r>
    <x v="2"/>
    <x v="0"/>
    <x v="3"/>
    <s v="San Pellegrino"/>
    <s v="|21/01/90|"/>
    <n v="60"/>
    <n v="1.0900000000000001"/>
    <n v="1.27"/>
  </r>
  <r>
    <x v="2"/>
    <x v="0"/>
    <x v="3"/>
    <s v="San Pellegrino"/>
    <s v="|21/01/91|"/>
    <n v="60"/>
    <n v="1.08"/>
    <n v="1.21"/>
  </r>
  <r>
    <x v="2"/>
    <x v="0"/>
    <x v="3"/>
    <s v="San Pellegrino"/>
    <s v="|21/10/01|"/>
    <n v="48"/>
    <n v="1.02"/>
    <n v="1.34"/>
  </r>
  <r>
    <x v="2"/>
    <x v="0"/>
    <x v="3"/>
    <s v="San Pellegrino"/>
    <s v="|21/10/10|"/>
    <n v="48"/>
    <n v="1.05"/>
    <n v="1.22"/>
  </r>
  <r>
    <x v="2"/>
    <x v="0"/>
    <x v="3"/>
    <s v="San Pellegrino"/>
    <s v="|21/10/11|"/>
    <n v="60"/>
    <n v="1.02"/>
    <n v="1.4"/>
  </r>
  <r>
    <x v="2"/>
    <x v="0"/>
    <x v="3"/>
    <s v="San Pellegrino"/>
    <s v="|21/10/12|"/>
    <n v="72"/>
    <n v="1.08"/>
    <n v="1.26"/>
  </r>
  <r>
    <x v="2"/>
    <x v="0"/>
    <x v="3"/>
    <s v="San Pellegrino"/>
    <s v="|21/10/13|"/>
    <n v="72"/>
    <n v="1.18"/>
    <n v="1.39"/>
  </r>
  <r>
    <x v="2"/>
    <x v="0"/>
    <x v="3"/>
    <s v="San Pellegrino"/>
    <s v="|21/10/14|"/>
    <n v="72"/>
    <n v="1.1000000000000001"/>
    <n v="1.32"/>
  </r>
  <r>
    <x v="2"/>
    <x v="0"/>
    <x v="3"/>
    <s v="San Pellegrino"/>
    <s v="|21/10/15|"/>
    <n v="72"/>
    <n v="1.18"/>
    <n v="1.21"/>
  </r>
  <r>
    <x v="2"/>
    <x v="0"/>
    <x v="3"/>
    <s v="San Pellegrino"/>
    <s v="|21/10/16|"/>
    <n v="48"/>
    <n v="1.01"/>
    <n v="1.33"/>
  </r>
  <r>
    <x v="2"/>
    <x v="0"/>
    <x v="3"/>
    <s v="San Pellegrino"/>
    <s v="|21/10/17|"/>
    <n v="72"/>
    <n v="1.1299999999999999"/>
    <n v="1.21"/>
  </r>
  <r>
    <x v="2"/>
    <x v="0"/>
    <x v="3"/>
    <s v="San Pellegrino"/>
    <s v="|21/10/18|"/>
    <n v="60"/>
    <n v="1.01"/>
    <n v="1.38"/>
  </r>
  <r>
    <x v="2"/>
    <x v="0"/>
    <x v="3"/>
    <s v="San Pellegrino"/>
    <s v="|21/10/19|"/>
    <n v="72"/>
    <n v="1.1100000000000001"/>
    <n v="1.33"/>
  </r>
  <r>
    <x v="2"/>
    <x v="0"/>
    <x v="3"/>
    <s v="San Pellegrino"/>
    <s v="|21/10/20|"/>
    <n v="48"/>
    <n v="1.02"/>
    <n v="1.3"/>
  </r>
  <r>
    <x v="2"/>
    <x v="0"/>
    <x v="3"/>
    <s v="San Pellegrino"/>
    <s v="|21/10/21|"/>
    <n v="48"/>
    <n v="1.05"/>
    <n v="1.26"/>
  </r>
  <r>
    <x v="2"/>
    <x v="0"/>
    <x v="3"/>
    <s v="San Pellegrino"/>
    <s v="|21/10/22|"/>
    <n v="60"/>
    <n v="1.01"/>
    <n v="1.36"/>
  </r>
  <r>
    <x v="2"/>
    <x v="0"/>
    <x v="3"/>
    <s v="San Pellegrino"/>
    <s v="|21/11/01|"/>
    <n v="60"/>
    <n v="1.1299999999999999"/>
    <n v="1.37"/>
  </r>
  <r>
    <x v="2"/>
    <x v="0"/>
    <x v="3"/>
    <s v="San Pellegrino"/>
    <s v="|21/11/02|"/>
    <n v="48"/>
    <n v="1.1399999999999999"/>
    <n v="1.35"/>
  </r>
  <r>
    <x v="2"/>
    <x v="0"/>
    <x v="3"/>
    <s v="San Pellegrino"/>
    <s v="|21/11/03|"/>
    <n v="48"/>
    <n v="1.18"/>
    <n v="1.34"/>
  </r>
  <r>
    <x v="2"/>
    <x v="0"/>
    <x v="3"/>
    <s v="San Pellegrino"/>
    <s v="|21/11/04|"/>
    <n v="48"/>
    <n v="1"/>
    <n v="1.4"/>
  </r>
  <r>
    <x v="2"/>
    <x v="0"/>
    <x v="3"/>
    <s v="San Pellegrino"/>
    <s v="|21/11/05|"/>
    <n v="48"/>
    <n v="1.02"/>
    <n v="1.25"/>
  </r>
  <r>
    <x v="2"/>
    <x v="0"/>
    <x v="3"/>
    <s v="San Pellegrino"/>
    <s v="|21/11/06|"/>
    <n v="48"/>
    <n v="1.07"/>
    <n v="1.25"/>
  </r>
  <r>
    <x v="2"/>
    <x v="0"/>
    <x v="3"/>
    <s v="San Pellegrino"/>
    <s v="|21/11/07|"/>
    <n v="72"/>
    <n v="1.06"/>
    <n v="1.4"/>
  </r>
  <r>
    <x v="2"/>
    <x v="0"/>
    <x v="3"/>
    <s v="San Pellegrino"/>
    <s v="|21/11/08|"/>
    <n v="72"/>
    <n v="1.19"/>
    <n v="1.37"/>
  </r>
  <r>
    <x v="2"/>
    <x v="0"/>
    <x v="3"/>
    <s v="San Pellegrino"/>
    <s v="|21/11/09|"/>
    <n v="72"/>
    <n v="1.0900000000000001"/>
    <n v="1.21"/>
  </r>
  <r>
    <x v="2"/>
    <x v="0"/>
    <x v="3"/>
    <s v="San Pellegrino"/>
    <s v="|21/11/10|"/>
    <n v="60"/>
    <n v="1.1499999999999999"/>
    <n v="1.21"/>
  </r>
  <r>
    <x v="2"/>
    <x v="0"/>
    <x v="3"/>
    <s v="San Pellegrino"/>
    <s v="|21/11/11|"/>
    <n v="72"/>
    <n v="1.2"/>
    <n v="1.34"/>
  </r>
  <r>
    <x v="2"/>
    <x v="0"/>
    <x v="3"/>
    <s v="San Pellegrino"/>
    <s v="|21/11/12|"/>
    <n v="60"/>
    <n v="1.02"/>
    <n v="1.2"/>
  </r>
  <r>
    <x v="2"/>
    <x v="0"/>
    <x v="3"/>
    <s v="San Pellegrino"/>
    <s v="|21/11/13|"/>
    <n v="72"/>
    <n v="1.17"/>
    <n v="1.38"/>
  </r>
  <r>
    <x v="2"/>
    <x v="0"/>
    <x v="3"/>
    <s v="San Pellegrino"/>
    <s v="|21/11/14|"/>
    <n v="72"/>
    <n v="1.03"/>
    <n v="1.31"/>
  </r>
  <r>
    <x v="2"/>
    <x v="0"/>
    <x v="3"/>
    <s v="San Pellegrino"/>
    <s v="|21/11/15|"/>
    <n v="72"/>
    <n v="1.1000000000000001"/>
    <n v="1.21"/>
  </r>
  <r>
    <x v="2"/>
    <x v="0"/>
    <x v="3"/>
    <s v="San Pellegrino"/>
    <s v="|21/11/16|"/>
    <n v="72"/>
    <n v="1.05"/>
    <n v="1.25"/>
  </r>
  <r>
    <x v="2"/>
    <x v="0"/>
    <x v="7"/>
    <s v="Greener salads"/>
    <s v="|131/01/01|"/>
    <n v="852"/>
    <n v="2.44"/>
    <n v="3.99"/>
  </r>
  <r>
    <x v="2"/>
    <x v="0"/>
    <x v="7"/>
    <s v="Greener salads"/>
    <s v="|131/01/07|"/>
    <n v="684"/>
    <n v="2.5299999999999998"/>
    <n v="3.51"/>
  </r>
  <r>
    <x v="2"/>
    <x v="0"/>
    <x v="7"/>
    <s v="Greener salads"/>
    <s v="|131/01/14|"/>
    <n v="744"/>
    <n v="2.76"/>
    <n v="3.3"/>
  </r>
  <r>
    <x v="2"/>
    <x v="0"/>
    <x v="7"/>
    <s v="Greener salads"/>
    <s v="|131/01/15|"/>
    <n v="1188"/>
    <n v="2.7"/>
    <n v="3.7"/>
  </r>
  <r>
    <x v="2"/>
    <x v="0"/>
    <x v="7"/>
    <s v="Greener salads"/>
    <s v="|131/01/16|"/>
    <n v="684"/>
    <n v="2.66"/>
    <n v="3.6"/>
  </r>
  <r>
    <x v="2"/>
    <x v="0"/>
    <x v="7"/>
    <s v="Greener salads"/>
    <s v="|131/01/17|"/>
    <n v="1176"/>
    <n v="2.72"/>
    <n v="3.31"/>
  </r>
  <r>
    <x v="2"/>
    <x v="0"/>
    <x v="7"/>
    <s v="Greener salads"/>
    <s v="|131/01/20|"/>
    <n v="1200"/>
    <n v="2.4300000000000002"/>
    <n v="3.6"/>
  </r>
  <r>
    <x v="2"/>
    <x v="0"/>
    <x v="7"/>
    <s v="Greener salads"/>
    <s v="|131/01/21|"/>
    <n v="996"/>
    <n v="2.39"/>
    <n v="3.9"/>
  </r>
  <r>
    <x v="2"/>
    <x v="0"/>
    <x v="7"/>
    <s v="Greener salads"/>
    <s v="|131/01/24|"/>
    <n v="1116"/>
    <n v="2.93"/>
    <n v="3.71"/>
  </r>
  <r>
    <x v="2"/>
    <x v="0"/>
    <x v="7"/>
    <s v="Greener salads"/>
    <s v="|131/01/27|"/>
    <n v="816"/>
    <n v="2.1"/>
    <n v="3.24"/>
  </r>
  <r>
    <x v="2"/>
    <x v="0"/>
    <x v="7"/>
    <s v="Greener salads"/>
    <s v="|131/01/28|"/>
    <n v="924"/>
    <n v="2.52"/>
    <n v="3.62"/>
  </r>
  <r>
    <x v="2"/>
    <x v="0"/>
    <x v="7"/>
    <s v="Greener salads"/>
    <s v="|131/01/29|"/>
    <n v="684"/>
    <n v="2.72"/>
    <n v="3.95"/>
  </r>
  <r>
    <x v="2"/>
    <x v="0"/>
    <x v="7"/>
    <s v="Greener salads"/>
    <s v="|131/01/30|"/>
    <n v="612"/>
    <n v="2.6"/>
    <n v="3.49"/>
  </r>
  <r>
    <x v="2"/>
    <x v="0"/>
    <x v="7"/>
    <s v="Greener salads"/>
    <s v="|131/01/31|"/>
    <n v="684"/>
    <n v="2.83"/>
    <n v="3.7"/>
  </r>
  <r>
    <x v="2"/>
    <x v="0"/>
    <x v="7"/>
    <s v="Greener salads"/>
    <s v="|131/01/34|"/>
    <n v="600"/>
    <n v="2.08"/>
    <n v="3.89"/>
  </r>
  <r>
    <x v="2"/>
    <x v="0"/>
    <x v="7"/>
    <s v="Greener salads"/>
    <s v="|131/01/35|"/>
    <n v="1200"/>
    <n v="2.92"/>
    <n v="4"/>
  </r>
  <r>
    <x v="2"/>
    <x v="0"/>
    <x v="7"/>
    <s v="Greener salads"/>
    <s v="|131/01/36|"/>
    <n v="864"/>
    <n v="3"/>
    <n v="3.88"/>
  </r>
  <r>
    <x v="2"/>
    <x v="0"/>
    <x v="7"/>
    <s v="Greener salads"/>
    <s v="|131/01/37|"/>
    <n v="1152"/>
    <n v="2.87"/>
    <n v="3.57"/>
  </r>
  <r>
    <x v="2"/>
    <x v="0"/>
    <x v="7"/>
    <s v="Greener salads"/>
    <s v="|131/01/46|"/>
    <n v="996"/>
    <n v="2.88"/>
    <n v="3.74"/>
  </r>
  <r>
    <x v="2"/>
    <x v="0"/>
    <x v="7"/>
    <s v="Greener salads"/>
    <s v="|131/01/54|"/>
    <n v="900"/>
    <n v="2.2400000000000002"/>
    <n v="3.77"/>
  </r>
  <r>
    <x v="2"/>
    <x v="0"/>
    <x v="7"/>
    <s v="Greener salads"/>
    <s v="|131/01/55|"/>
    <n v="780"/>
    <n v="2.06"/>
    <n v="3.77"/>
  </r>
  <r>
    <x v="2"/>
    <x v="0"/>
    <x v="7"/>
    <s v="Greener salads"/>
    <s v="|131/01/57|"/>
    <n v="1056"/>
    <n v="2.88"/>
    <n v="4"/>
  </r>
  <r>
    <x v="2"/>
    <x v="0"/>
    <x v="7"/>
    <s v="Greener salads"/>
    <s v="|131/01/58|"/>
    <n v="1200"/>
    <n v="2.09"/>
    <n v="3.49"/>
  </r>
  <r>
    <x v="2"/>
    <x v="0"/>
    <x v="7"/>
    <s v="Greener salads"/>
    <s v="|131/01/60|"/>
    <n v="876"/>
    <n v="2.96"/>
    <n v="3.95"/>
  </r>
  <r>
    <x v="2"/>
    <x v="0"/>
    <x v="7"/>
    <s v="Greener salads"/>
    <s v="|131/01/64|"/>
    <n v="744"/>
    <n v="2.58"/>
    <n v="3.28"/>
  </r>
  <r>
    <x v="2"/>
    <x v="0"/>
    <x v="7"/>
    <s v="Greener salads"/>
    <s v="|131/01/62|"/>
    <n v="840"/>
    <n v="2.92"/>
    <n v="3.93"/>
  </r>
  <r>
    <x v="2"/>
    <x v="0"/>
    <x v="7"/>
    <s v="Greener salads"/>
    <s v="|131/01/63|"/>
    <n v="1140"/>
    <n v="2.4300000000000002"/>
    <n v="3.48"/>
  </r>
  <r>
    <x v="2"/>
    <x v="0"/>
    <x v="7"/>
    <s v="Greener salads"/>
    <s v="|131/01/69|"/>
    <n v="1140"/>
    <n v="2.23"/>
    <n v="3.96"/>
  </r>
  <r>
    <x v="2"/>
    <x v="0"/>
    <x v="7"/>
    <s v="Greener salads"/>
    <s v="|131/01/70|"/>
    <n v="828"/>
    <n v="2.8"/>
    <n v="3.49"/>
  </r>
  <r>
    <x v="2"/>
    <x v="0"/>
    <x v="7"/>
    <s v="Greener salads"/>
    <s v="|131/01/72|"/>
    <n v="840"/>
    <n v="2.21"/>
    <n v="3.46"/>
  </r>
  <r>
    <x v="2"/>
    <x v="0"/>
    <x v="7"/>
    <s v="Greener salads"/>
    <s v="|131/01/73|"/>
    <n v="996"/>
    <n v="2.94"/>
    <n v="3.59"/>
  </r>
  <r>
    <x v="2"/>
    <x v="0"/>
    <x v="7"/>
    <s v="Greener salads"/>
    <s v="|131/01/76|"/>
    <n v="960"/>
    <n v="2.0299999999999998"/>
    <n v="3.67"/>
  </r>
  <r>
    <x v="2"/>
    <x v="0"/>
    <x v="7"/>
    <s v="Greener salads"/>
    <s v="|131/01/80|"/>
    <n v="1200"/>
    <n v="2.35"/>
    <n v="3.77"/>
  </r>
  <r>
    <x v="2"/>
    <x v="0"/>
    <x v="7"/>
    <s v="Greener salads"/>
    <s v="|131/01/87|"/>
    <n v="1020"/>
    <n v="2.0699999999999998"/>
    <n v="3.3"/>
  </r>
  <r>
    <x v="2"/>
    <x v="0"/>
    <x v="7"/>
    <s v="Greener salads"/>
    <s v="|131/01/93|"/>
    <n v="636"/>
    <n v="2.34"/>
    <n v="3.52"/>
  </r>
  <r>
    <x v="2"/>
    <x v="0"/>
    <x v="7"/>
    <s v="Greener salads"/>
    <s v="|131/01/97|"/>
    <n v="804"/>
    <n v="2.66"/>
    <n v="3.51"/>
  </r>
  <r>
    <x v="2"/>
    <x v="0"/>
    <x v="7"/>
    <s v="Greener salads"/>
    <s v="|131/01/103|"/>
    <n v="708"/>
    <n v="2.35"/>
    <n v="3.23"/>
  </r>
  <r>
    <x v="2"/>
    <x v="0"/>
    <x v="7"/>
    <s v="Greener salads"/>
    <s v="|131/01/111|"/>
    <n v="600"/>
    <n v="2.63"/>
    <n v="3.45"/>
  </r>
  <r>
    <x v="2"/>
    <x v="0"/>
    <x v="7"/>
    <s v="Greener salads"/>
    <s v="|131/01/105|"/>
    <n v="888"/>
    <n v="2.04"/>
    <n v="3.25"/>
  </r>
  <r>
    <x v="2"/>
    <x v="0"/>
    <x v="7"/>
    <s v="Greener salads"/>
    <s v="|131/01/130|"/>
    <n v="1164"/>
    <n v="2.95"/>
    <n v="3.45"/>
  </r>
  <r>
    <x v="2"/>
    <x v="0"/>
    <x v="7"/>
    <s v="Greener salads"/>
    <s v="|131/01/135|"/>
    <n v="1128"/>
    <n v="2.62"/>
    <n v="3.45"/>
  </r>
  <r>
    <x v="2"/>
    <x v="0"/>
    <x v="7"/>
    <s v="Greener salads"/>
    <s v="|128/01/130|"/>
    <n v="1092"/>
    <n v="2.21"/>
    <n v="3.75"/>
  </r>
  <r>
    <x v="2"/>
    <x v="0"/>
    <x v="7"/>
    <s v="Greener salads"/>
    <s v="|128/01/131|"/>
    <n v="924"/>
    <n v="2.39"/>
    <n v="3.32"/>
  </r>
  <r>
    <x v="2"/>
    <x v="0"/>
    <x v="7"/>
    <s v="Greener salads"/>
    <s v="|128/01/132|"/>
    <n v="936"/>
    <n v="2.39"/>
    <n v="3.57"/>
  </r>
  <r>
    <x v="2"/>
    <x v="0"/>
    <x v="7"/>
    <s v="Greener salads"/>
    <s v="|131/02/03|"/>
    <n v="852"/>
    <n v="2.27"/>
    <n v="3.86"/>
  </r>
  <r>
    <x v="2"/>
    <x v="0"/>
    <x v="7"/>
    <s v="Greener salads"/>
    <s v="|131/02/06|"/>
    <n v="828"/>
    <n v="2.17"/>
    <n v="3.57"/>
  </r>
  <r>
    <x v="2"/>
    <x v="0"/>
    <x v="7"/>
    <s v="Greener salads"/>
    <s v="|131/02/09|"/>
    <n v="672"/>
    <n v="2.83"/>
    <n v="3.7"/>
  </r>
  <r>
    <x v="2"/>
    <x v="0"/>
    <x v="7"/>
    <s v="Greener salads"/>
    <s v="|131/02/16|"/>
    <n v="948"/>
    <n v="2.23"/>
    <n v="3.7"/>
  </r>
  <r>
    <x v="2"/>
    <x v="0"/>
    <x v="7"/>
    <s v="Greener salads"/>
    <s v="|131/02/17|"/>
    <n v="1044"/>
    <n v="2.69"/>
    <n v="3.27"/>
  </r>
  <r>
    <x v="2"/>
    <x v="0"/>
    <x v="7"/>
    <s v="Greener salads"/>
    <s v="|131/02/22|"/>
    <n v="816"/>
    <n v="2.0099999999999998"/>
    <n v="3.49"/>
  </r>
  <r>
    <x v="2"/>
    <x v="0"/>
    <x v="7"/>
    <s v="Greener salads"/>
    <s v="|131/02/24|"/>
    <n v="1176"/>
    <n v="2.57"/>
    <n v="3.73"/>
  </r>
  <r>
    <x v="2"/>
    <x v="0"/>
    <x v="7"/>
    <s v="Greener salads"/>
    <s v="|131/02/28|"/>
    <n v="1008"/>
    <n v="2.23"/>
    <n v="3.48"/>
  </r>
  <r>
    <x v="2"/>
    <x v="0"/>
    <x v="7"/>
    <s v="Greener salads"/>
    <s v="|131/02/41|"/>
    <n v="1152"/>
    <n v="2.36"/>
    <n v="3.93"/>
  </r>
  <r>
    <x v="2"/>
    <x v="0"/>
    <x v="7"/>
    <s v="Greener salads"/>
    <s v="|131/02/36|"/>
    <n v="1140"/>
    <n v="3"/>
    <n v="3.35"/>
  </r>
  <r>
    <x v="2"/>
    <x v="0"/>
    <x v="7"/>
    <s v="Greener salads"/>
    <s v="|131/02/39|"/>
    <n v="732"/>
    <n v="2.72"/>
    <n v="3.8"/>
  </r>
  <r>
    <x v="2"/>
    <x v="0"/>
    <x v="7"/>
    <s v="Greener salads"/>
    <s v="|131/02/40|"/>
    <n v="816"/>
    <n v="2.93"/>
    <n v="3.96"/>
  </r>
  <r>
    <x v="2"/>
    <x v="0"/>
    <x v="7"/>
    <s v="Greener salads"/>
    <s v="|131/02/57|"/>
    <n v="948"/>
    <n v="2.06"/>
    <n v="3.3"/>
  </r>
  <r>
    <x v="2"/>
    <x v="0"/>
    <x v="3"/>
    <s v="Pepsi"/>
    <s v="|49/01/01|"/>
    <n v="48"/>
    <n v="1.1000000000000001"/>
    <n v="1.27"/>
  </r>
  <r>
    <x v="2"/>
    <x v="0"/>
    <x v="3"/>
    <s v="San Benedetto"/>
    <s v="|49/01/02|"/>
    <n v="72"/>
    <n v="1.2"/>
    <n v="1.38"/>
  </r>
  <r>
    <x v="2"/>
    <x v="0"/>
    <x v="3"/>
    <s v="San Benedetto"/>
    <s v="|49/01/03|"/>
    <n v="72"/>
    <n v="1.1599999999999999"/>
    <n v="1.28"/>
  </r>
  <r>
    <x v="2"/>
    <x v="0"/>
    <x v="3"/>
    <s v="San Benedetto"/>
    <s v="|49/01/04|"/>
    <n v="48"/>
    <n v="1.1100000000000001"/>
    <n v="1.2"/>
  </r>
  <r>
    <x v="2"/>
    <x v="0"/>
    <x v="3"/>
    <s v="San Benedetto"/>
    <s v="|49/01/05|"/>
    <n v="60"/>
    <n v="1.05"/>
    <n v="1.34"/>
  </r>
  <r>
    <x v="2"/>
    <x v="0"/>
    <x v="3"/>
    <s v="San Benedetto"/>
    <s v="|49/01/06|"/>
    <n v="72"/>
    <n v="1.07"/>
    <n v="1.25"/>
  </r>
  <r>
    <x v="2"/>
    <x v="0"/>
    <x v="3"/>
    <s v="San Benedetto"/>
    <s v="|49/01/07|"/>
    <n v="48"/>
    <n v="1.1599999999999999"/>
    <n v="1.2"/>
  </r>
  <r>
    <x v="2"/>
    <x v="0"/>
    <x v="3"/>
    <s v="San Benedetto"/>
    <s v="|49/01/08|"/>
    <n v="60"/>
    <n v="1.18"/>
    <n v="1.38"/>
  </r>
  <r>
    <x v="2"/>
    <x v="0"/>
    <x v="3"/>
    <s v="San Benedetto"/>
    <s v="|49/01/09|"/>
    <n v="72"/>
    <n v="1"/>
    <n v="1.26"/>
  </r>
  <r>
    <x v="2"/>
    <x v="0"/>
    <x v="3"/>
    <s v="Pepsi"/>
    <s v="|49/01/10|"/>
    <n v="72"/>
    <n v="1.04"/>
    <n v="1.33"/>
  </r>
  <r>
    <x v="2"/>
    <x v="0"/>
    <x v="3"/>
    <s v="San Benedetto"/>
    <s v="|49/01/11|"/>
    <n v="48"/>
    <n v="1.2"/>
    <n v="1.36"/>
  </r>
  <r>
    <x v="2"/>
    <x v="0"/>
    <x v="3"/>
    <s v="San Benedetto"/>
    <s v="|49/01/12|"/>
    <n v="60"/>
    <n v="1.07"/>
    <n v="1.27"/>
  </r>
  <r>
    <x v="2"/>
    <x v="0"/>
    <x v="3"/>
    <s v="San Benedetto"/>
    <s v="|49/01/13|"/>
    <n v="72"/>
    <n v="1"/>
    <n v="1.39"/>
  </r>
  <r>
    <x v="2"/>
    <x v="0"/>
    <x v="6"/>
    <s v="Plain Vanilla"/>
    <s v="|99/08/05|"/>
    <n v="2112"/>
    <n v="2.96"/>
    <n v="3.69"/>
  </r>
  <r>
    <x v="2"/>
    <x v="0"/>
    <x v="6"/>
    <s v="Plain Vanilla"/>
    <s v="|99/08/06|"/>
    <n v="2676"/>
    <n v="2.73"/>
    <n v="3.61"/>
  </r>
  <r>
    <x v="2"/>
    <x v="0"/>
    <x v="6"/>
    <s v="Plain Vanilla"/>
    <s v="|99/08/15|"/>
    <n v="2724"/>
    <n v="2.36"/>
    <n v="3.96"/>
  </r>
  <r>
    <x v="2"/>
    <x v="0"/>
    <x v="6"/>
    <s v="Plain Vanilla"/>
    <s v="|99/08/16|"/>
    <n v="2112"/>
    <n v="2.3199999999999998"/>
    <n v="3.86"/>
  </r>
  <r>
    <x v="2"/>
    <x v="0"/>
    <x v="6"/>
    <s v="Plain Vanilla"/>
    <s v="|99/08/17|"/>
    <n v="1308"/>
    <n v="2.73"/>
    <n v="4"/>
  </r>
  <r>
    <x v="2"/>
    <x v="0"/>
    <x v="6"/>
    <s v="Plain Vanilla"/>
    <s v="|99/08/20|"/>
    <n v="1380"/>
    <n v="2.94"/>
    <n v="3.59"/>
  </r>
  <r>
    <x v="2"/>
    <x v="0"/>
    <x v="6"/>
    <s v="Plain Vanilla"/>
    <s v="|99/08/23|"/>
    <n v="1764"/>
    <n v="2.9"/>
    <n v="3.57"/>
  </r>
  <r>
    <x v="2"/>
    <x v="0"/>
    <x v="6"/>
    <s v="Plain Vanilla"/>
    <s v="|99/08/24|"/>
    <n v="2076"/>
    <n v="2.74"/>
    <n v="3.63"/>
  </r>
  <r>
    <x v="2"/>
    <x v="0"/>
    <x v="6"/>
    <s v="Plain Vanilla"/>
    <s v="|99/08/28|"/>
    <n v="1764"/>
    <n v="2.63"/>
    <n v="3.72"/>
  </r>
  <r>
    <x v="2"/>
    <x v="0"/>
    <x v="3"/>
    <s v="Pit bull"/>
    <s v="|21/04/01|"/>
    <n v="72"/>
    <n v="1.19"/>
    <n v="1.27"/>
  </r>
  <r>
    <x v="2"/>
    <x v="0"/>
    <x v="3"/>
    <s v="Pit bull"/>
    <s v="|21/04/02|"/>
    <n v="48"/>
    <n v="1.05"/>
    <n v="1.27"/>
  </r>
  <r>
    <x v="2"/>
    <x v="0"/>
    <x v="3"/>
    <s v="Pit bull"/>
    <s v="|21/04/03|"/>
    <n v="60"/>
    <n v="1.1499999999999999"/>
    <n v="1.33"/>
  </r>
  <r>
    <x v="2"/>
    <x v="0"/>
    <x v="3"/>
    <s v="Pit bull"/>
    <s v="|21/04/04|"/>
    <n v="72"/>
    <n v="1.17"/>
    <n v="1.31"/>
  </r>
  <r>
    <x v="2"/>
    <x v="0"/>
    <x v="3"/>
    <s v="Pit bull"/>
    <s v="|21/04/05|"/>
    <n v="60"/>
    <n v="1.1599999999999999"/>
    <n v="1.23"/>
  </r>
  <r>
    <x v="2"/>
    <x v="0"/>
    <x v="3"/>
    <s v="Campari"/>
    <s v="|118/01/01|"/>
    <n v="48"/>
    <n v="1.01"/>
    <n v="1.4"/>
  </r>
  <r>
    <x v="2"/>
    <x v="0"/>
    <x v="3"/>
    <s v="Campari"/>
    <s v="|118/01/02|"/>
    <n v="48"/>
    <n v="1.1399999999999999"/>
    <n v="1.29"/>
  </r>
  <r>
    <x v="2"/>
    <x v="0"/>
    <x v="3"/>
    <s v="Campari"/>
    <s v="|118/01/03|"/>
    <n v="48"/>
    <n v="1"/>
    <n v="1.3"/>
  </r>
  <r>
    <x v="2"/>
    <x v="0"/>
    <x v="2"/>
    <s v="Lavazza"/>
    <s v="|34/01/01|"/>
    <n v="8460"/>
    <n v="0.88"/>
    <n v="0.93"/>
  </r>
  <r>
    <x v="2"/>
    <x v="0"/>
    <x v="2"/>
    <s v="Lavazza"/>
    <s v="|34/01/02|"/>
    <n v="6624"/>
    <n v="0.41"/>
    <n v="1.1100000000000001"/>
  </r>
  <r>
    <x v="2"/>
    <x v="0"/>
    <x v="2"/>
    <s v="Lavazza"/>
    <s v="|34/01/03|"/>
    <n v="5172"/>
    <n v="0.87"/>
    <n v="1.1399999999999999"/>
  </r>
  <r>
    <x v="2"/>
    <x v="0"/>
    <x v="2"/>
    <s v="Lavazza"/>
    <s v="|34/01/10|"/>
    <n v="6240"/>
    <n v="0.4"/>
    <n v="1.02"/>
  </r>
  <r>
    <x v="2"/>
    <x v="0"/>
    <x v="2"/>
    <s v="Lavazza"/>
    <s v="|34/01/11|"/>
    <n v="6528"/>
    <n v="0.53"/>
    <n v="1.04"/>
  </r>
  <r>
    <x v="2"/>
    <x v="0"/>
    <x v="2"/>
    <s v="Lavazza"/>
    <s v="|34/01/12|"/>
    <n v="8232"/>
    <n v="0.98"/>
    <n v="0.99"/>
  </r>
  <r>
    <x v="2"/>
    <x v="0"/>
    <x v="9"/>
    <s v="Garofalo"/>
    <s v="|110/00/20|"/>
    <n v="732"/>
    <n v="2.33"/>
    <n v="2.4300000000000002"/>
  </r>
  <r>
    <x v="2"/>
    <x v="0"/>
    <x v="9"/>
    <s v="Garofalo"/>
    <s v="|110/00/21|"/>
    <n v="732"/>
    <n v="1.36"/>
    <n v="3.24"/>
  </r>
  <r>
    <x v="2"/>
    <x v="0"/>
    <x v="9"/>
    <s v="J&amp;J"/>
    <s v="|23/23/00|"/>
    <n v="696"/>
    <n v="1.69"/>
    <n v="2.9"/>
  </r>
  <r>
    <x v="2"/>
    <x v="0"/>
    <x v="9"/>
    <s v="J&amp;J"/>
    <s v="|23/23/01|"/>
    <n v="444"/>
    <n v="1.35"/>
    <n v="2.5"/>
  </r>
  <r>
    <x v="2"/>
    <x v="0"/>
    <x v="9"/>
    <s v="J&amp;J"/>
    <s v="|23/23/02|"/>
    <n v="900"/>
    <n v="2.29"/>
    <n v="3.06"/>
  </r>
  <r>
    <x v="2"/>
    <x v="0"/>
    <x v="9"/>
    <s v="J&amp;J"/>
    <s v="|23/23/03|"/>
    <n v="1116"/>
    <n v="1.85"/>
    <n v="2.13"/>
  </r>
  <r>
    <x v="2"/>
    <x v="0"/>
    <x v="9"/>
    <s v="J&amp;J"/>
    <s v="|23/23/04|"/>
    <n v="576"/>
    <n v="1.77"/>
    <n v="3.19"/>
  </r>
  <r>
    <x v="2"/>
    <x v="0"/>
    <x v="9"/>
    <s v="J&amp;J"/>
    <s v="|23/23/05|"/>
    <n v="780"/>
    <n v="1.82"/>
    <n v="2.91"/>
  </r>
  <r>
    <x v="2"/>
    <x v="0"/>
    <x v="9"/>
    <s v="J&amp;J"/>
    <s v="|23/23/06|"/>
    <n v="924"/>
    <n v="1.55"/>
    <n v="2.25"/>
  </r>
  <r>
    <x v="2"/>
    <x v="0"/>
    <x v="9"/>
    <s v="J&amp;J"/>
    <s v="|23/23/07|"/>
    <n v="936"/>
    <n v="1.33"/>
    <n v="3.06"/>
  </r>
  <r>
    <x v="2"/>
    <x v="0"/>
    <x v="9"/>
    <s v="J&amp;J"/>
    <s v="|23/23/08|"/>
    <n v="1188"/>
    <n v="1.41"/>
    <n v="2.61"/>
  </r>
  <r>
    <x v="2"/>
    <x v="0"/>
    <x v="9"/>
    <s v="J&amp;J"/>
    <s v="|23/23/09|"/>
    <n v="912"/>
    <n v="1.42"/>
    <n v="2.75"/>
  </r>
  <r>
    <x v="2"/>
    <x v="0"/>
    <x v="9"/>
    <s v="J&amp;J"/>
    <s v="|23/23/10|"/>
    <n v="840"/>
    <n v="1.37"/>
    <n v="3.12"/>
  </r>
  <r>
    <x v="2"/>
    <x v="0"/>
    <x v="9"/>
    <s v="J&amp;J"/>
    <s v="|23/23/100|"/>
    <n v="948"/>
    <n v="1.41"/>
    <n v="2.73"/>
  </r>
  <r>
    <x v="2"/>
    <x v="0"/>
    <x v="9"/>
    <s v="J&amp;J"/>
    <s v="|23/23/101|"/>
    <n v="768"/>
    <n v="1.84"/>
    <n v="2.44"/>
  </r>
  <r>
    <x v="2"/>
    <x v="0"/>
    <x v="9"/>
    <s v="J&amp;J"/>
    <s v="|23/23/102|"/>
    <n v="1164"/>
    <n v="1.57"/>
    <n v="2.6"/>
  </r>
  <r>
    <x v="2"/>
    <x v="0"/>
    <x v="9"/>
    <s v="J&amp;J"/>
    <s v="|23/23/103|"/>
    <n v="552"/>
    <n v="1.58"/>
    <n v="2.11"/>
  </r>
  <r>
    <x v="2"/>
    <x v="0"/>
    <x v="9"/>
    <s v="J&amp;J"/>
    <s v="|23/23/105|"/>
    <n v="1080"/>
    <n v="1.47"/>
    <n v="2.0499999999999998"/>
  </r>
  <r>
    <x v="2"/>
    <x v="0"/>
    <x v="9"/>
    <s v="J&amp;J"/>
    <s v="|23/23/106|"/>
    <n v="1008"/>
    <n v="2.39"/>
    <n v="3.34"/>
  </r>
  <r>
    <x v="2"/>
    <x v="0"/>
    <x v="9"/>
    <s v="J&amp;J"/>
    <s v="|23/23/107|"/>
    <n v="564"/>
    <n v="2.2799999999999998"/>
    <n v="3.16"/>
  </r>
  <r>
    <x v="2"/>
    <x v="0"/>
    <x v="9"/>
    <s v="J&amp;J"/>
    <s v="|23/23/108|"/>
    <n v="1164"/>
    <n v="1.61"/>
    <n v="3.4"/>
  </r>
  <r>
    <x v="2"/>
    <x v="0"/>
    <x v="9"/>
    <s v="J&amp;J"/>
    <s v="|23/23/11|"/>
    <n v="900"/>
    <n v="1.63"/>
    <n v="2.76"/>
  </r>
  <r>
    <x v="2"/>
    <x v="0"/>
    <x v="9"/>
    <s v="J&amp;J"/>
    <s v="|23/23/12|"/>
    <n v="1164"/>
    <n v="2.4"/>
    <n v="2.85"/>
  </r>
  <r>
    <x v="2"/>
    <x v="0"/>
    <x v="9"/>
    <s v="J&amp;J"/>
    <s v="|23/23/13|"/>
    <n v="960"/>
    <n v="1.26"/>
    <n v="2.14"/>
  </r>
  <r>
    <x v="2"/>
    <x v="0"/>
    <x v="9"/>
    <s v="J&amp;J"/>
    <s v="|23/23/14|"/>
    <n v="840"/>
    <n v="1.62"/>
    <n v="2.21"/>
  </r>
  <r>
    <x v="2"/>
    <x v="0"/>
    <x v="9"/>
    <s v="J&amp;J"/>
    <s v="|23/23/15|"/>
    <n v="1056"/>
    <n v="1.49"/>
    <n v="2.87"/>
  </r>
  <r>
    <x v="2"/>
    <x v="0"/>
    <x v="9"/>
    <s v="J&amp;J"/>
    <s v="|23/23/16|"/>
    <n v="720"/>
    <n v="2.44"/>
    <n v="2.41"/>
  </r>
  <r>
    <x v="2"/>
    <x v="0"/>
    <x v="9"/>
    <s v="J&amp;J"/>
    <s v="|23/23/17|"/>
    <n v="432"/>
    <n v="2.46"/>
    <n v="3.3"/>
  </r>
  <r>
    <x v="2"/>
    <x v="0"/>
    <x v="9"/>
    <s v="J&amp;J"/>
    <s v="|23/23/18|"/>
    <n v="1176"/>
    <n v="1.64"/>
    <n v="2.1800000000000002"/>
  </r>
  <r>
    <x v="2"/>
    <x v="0"/>
    <x v="9"/>
    <s v="J&amp;J"/>
    <s v="|23/23/19|"/>
    <n v="1128"/>
    <n v="2.5"/>
    <n v="2.4300000000000002"/>
  </r>
  <r>
    <x v="2"/>
    <x v="0"/>
    <x v="9"/>
    <s v="J&amp;J"/>
    <s v="|23/23/20|"/>
    <n v="456"/>
    <n v="1.52"/>
    <n v="2.68"/>
  </r>
  <r>
    <x v="2"/>
    <x v="0"/>
    <x v="9"/>
    <s v="J&amp;J"/>
    <s v="|23/23/21|"/>
    <n v="480"/>
    <n v="1.73"/>
    <n v="2.06"/>
  </r>
  <r>
    <x v="2"/>
    <x v="0"/>
    <x v="9"/>
    <s v="J&amp;J"/>
    <s v="|23/23/22|"/>
    <n v="972"/>
    <n v="1.41"/>
    <n v="2.65"/>
  </r>
  <r>
    <x v="2"/>
    <x v="0"/>
    <x v="9"/>
    <s v="J&amp;J"/>
    <s v="|23/23/23|"/>
    <n v="900"/>
    <n v="1.43"/>
    <n v="2.84"/>
  </r>
  <r>
    <x v="2"/>
    <x v="0"/>
    <x v="9"/>
    <s v="J&amp;J"/>
    <s v="|23/23/24|"/>
    <n v="948"/>
    <n v="1.34"/>
    <n v="3.32"/>
  </r>
  <r>
    <x v="2"/>
    <x v="0"/>
    <x v="9"/>
    <s v="J&amp;J"/>
    <s v="|23/23/25|"/>
    <n v="900"/>
    <n v="1.28"/>
    <n v="3.07"/>
  </r>
  <r>
    <x v="2"/>
    <x v="0"/>
    <x v="9"/>
    <s v="J&amp;J"/>
    <s v="|23/23/26|"/>
    <n v="1008"/>
    <n v="1.78"/>
    <n v="3.14"/>
  </r>
  <r>
    <x v="2"/>
    <x v="0"/>
    <x v="9"/>
    <s v="J&amp;J"/>
    <s v="|23/23/27|"/>
    <n v="540"/>
    <n v="1.64"/>
    <n v="2.02"/>
  </r>
  <r>
    <x v="2"/>
    <x v="0"/>
    <x v="9"/>
    <s v="J&amp;J"/>
    <s v="|23/23/28|"/>
    <n v="552"/>
    <n v="1.88"/>
    <n v="2.81"/>
  </r>
  <r>
    <x v="2"/>
    <x v="0"/>
    <x v="9"/>
    <s v="J&amp;J"/>
    <s v="|23/23/29|"/>
    <n v="732"/>
    <n v="1.95"/>
    <n v="2.8"/>
  </r>
  <r>
    <x v="2"/>
    <x v="0"/>
    <x v="9"/>
    <s v="J&amp;J"/>
    <s v="|23/23/30|"/>
    <n v="816"/>
    <n v="1.39"/>
    <n v="3.13"/>
  </r>
  <r>
    <x v="2"/>
    <x v="0"/>
    <x v="9"/>
    <s v="J&amp;J"/>
    <s v="|23/23/31|"/>
    <n v="456"/>
    <n v="2.25"/>
    <n v="2.58"/>
  </r>
  <r>
    <x v="2"/>
    <x v="0"/>
    <x v="9"/>
    <s v="J&amp;J"/>
    <s v="|23/23/32|"/>
    <n v="1044"/>
    <n v="1.67"/>
    <n v="2.62"/>
  </r>
  <r>
    <x v="2"/>
    <x v="0"/>
    <x v="9"/>
    <s v="J&amp;J"/>
    <s v="|23/23/33|"/>
    <n v="672"/>
    <n v="2.35"/>
    <n v="3.29"/>
  </r>
  <r>
    <x v="2"/>
    <x v="0"/>
    <x v="9"/>
    <s v="J&amp;J"/>
    <s v="|23/23/34|"/>
    <n v="420"/>
    <n v="2.33"/>
    <n v="2.0099999999999998"/>
  </r>
  <r>
    <x v="2"/>
    <x v="0"/>
    <x v="9"/>
    <s v="J&amp;J"/>
    <s v="|23/23/35|"/>
    <n v="384"/>
    <n v="1.67"/>
    <n v="2.1"/>
  </r>
  <r>
    <x v="2"/>
    <x v="0"/>
    <x v="9"/>
    <s v="J&amp;J"/>
    <s v="|23/23/36|"/>
    <n v="1044"/>
    <n v="2.21"/>
    <n v="3.22"/>
  </r>
  <r>
    <x v="2"/>
    <x v="0"/>
    <x v="9"/>
    <s v="J&amp;J"/>
    <s v="|23/23/37|"/>
    <n v="924"/>
    <n v="1.53"/>
    <n v="2.91"/>
  </r>
  <r>
    <x v="2"/>
    <x v="0"/>
    <x v="9"/>
    <s v="J&amp;J"/>
    <s v="|23/23/38|"/>
    <n v="1140"/>
    <n v="1.68"/>
    <n v="2.76"/>
  </r>
  <r>
    <x v="2"/>
    <x v="0"/>
    <x v="9"/>
    <s v="J&amp;J"/>
    <s v="|23/23/39|"/>
    <n v="672"/>
    <n v="1.57"/>
    <n v="3.46"/>
  </r>
  <r>
    <x v="2"/>
    <x v="0"/>
    <x v="9"/>
    <s v="J&amp;J"/>
    <s v="|23/23/40|"/>
    <n v="384"/>
    <n v="1.26"/>
    <n v="3.05"/>
  </r>
  <r>
    <x v="2"/>
    <x v="0"/>
    <x v="9"/>
    <s v="J&amp;J"/>
    <s v="|23/23/41|"/>
    <n v="840"/>
    <n v="2.3199999999999998"/>
    <n v="3.01"/>
  </r>
  <r>
    <x v="2"/>
    <x v="0"/>
    <x v="9"/>
    <s v="J&amp;J"/>
    <s v="|23/23/42|"/>
    <n v="804"/>
    <n v="1.61"/>
    <n v="3.07"/>
  </r>
  <r>
    <x v="2"/>
    <x v="0"/>
    <x v="9"/>
    <s v="J&amp;J"/>
    <s v="|23/23/43|"/>
    <n v="948"/>
    <n v="1.81"/>
    <n v="2.19"/>
  </r>
  <r>
    <x v="2"/>
    <x v="0"/>
    <x v="9"/>
    <s v="J&amp;J"/>
    <s v="|23/23/44|"/>
    <n v="1020"/>
    <n v="1.37"/>
    <n v="3.11"/>
  </r>
  <r>
    <x v="2"/>
    <x v="0"/>
    <x v="9"/>
    <s v="J&amp;J"/>
    <s v="|23/23/45|"/>
    <n v="948"/>
    <n v="2.34"/>
    <n v="2.1"/>
  </r>
  <r>
    <x v="2"/>
    <x v="0"/>
    <x v="9"/>
    <s v="J&amp;J"/>
    <s v="|23/23/46|"/>
    <n v="1032"/>
    <n v="2.44"/>
    <n v="3.5"/>
  </r>
  <r>
    <x v="2"/>
    <x v="0"/>
    <x v="9"/>
    <s v="J&amp;J"/>
    <s v="|23/23/47|"/>
    <n v="912"/>
    <n v="2.27"/>
    <n v="2.78"/>
  </r>
  <r>
    <x v="2"/>
    <x v="0"/>
    <x v="9"/>
    <s v="J&amp;J"/>
    <s v="|23/23/48|"/>
    <n v="720"/>
    <n v="2.17"/>
    <n v="3.09"/>
  </r>
  <r>
    <x v="2"/>
    <x v="0"/>
    <x v="9"/>
    <s v="J&amp;J"/>
    <s v="|23/23/49|"/>
    <n v="1020"/>
    <n v="1.76"/>
    <n v="2.71"/>
  </r>
  <r>
    <x v="2"/>
    <x v="0"/>
    <x v="9"/>
    <s v="J&amp;J"/>
    <s v="|23/23/50|"/>
    <n v="1152"/>
    <n v="1.29"/>
    <n v="2.74"/>
  </r>
  <r>
    <x v="2"/>
    <x v="0"/>
    <x v="9"/>
    <s v="J&amp;J"/>
    <s v="|23/23/51|"/>
    <n v="684"/>
    <n v="2.04"/>
    <n v="2.06"/>
  </r>
  <r>
    <x v="2"/>
    <x v="0"/>
    <x v="9"/>
    <s v="J&amp;J"/>
    <s v="|23/23/53|"/>
    <n v="1080"/>
    <n v="2.48"/>
    <n v="3.26"/>
  </r>
  <r>
    <x v="2"/>
    <x v="0"/>
    <x v="9"/>
    <s v="J&amp;J"/>
    <s v="|23/23/56|"/>
    <n v="852"/>
    <n v="1.28"/>
    <n v="3.18"/>
  </r>
  <r>
    <x v="2"/>
    <x v="0"/>
    <x v="9"/>
    <s v="J&amp;J"/>
    <s v="|23/23/62|"/>
    <n v="708"/>
    <n v="1.36"/>
    <n v="2.46"/>
  </r>
  <r>
    <x v="2"/>
    <x v="0"/>
    <x v="9"/>
    <s v="J&amp;J"/>
    <s v="|23/23/63|"/>
    <n v="840"/>
    <n v="1.87"/>
    <n v="2.2000000000000002"/>
  </r>
  <r>
    <x v="2"/>
    <x v="0"/>
    <x v="9"/>
    <s v="J&amp;J"/>
    <s v="|23/23/64|"/>
    <n v="972"/>
    <n v="1.75"/>
    <n v="3.24"/>
  </r>
  <r>
    <x v="2"/>
    <x v="0"/>
    <x v="9"/>
    <s v="J&amp;J"/>
    <s v="|23/23/65|"/>
    <n v="624"/>
    <n v="1.49"/>
    <n v="2.78"/>
  </r>
  <r>
    <x v="2"/>
    <x v="0"/>
    <x v="9"/>
    <s v="J&amp;J"/>
    <s v="|23/23/68|"/>
    <n v="492"/>
    <n v="1.79"/>
    <n v="3.34"/>
  </r>
  <r>
    <x v="2"/>
    <x v="0"/>
    <x v="9"/>
    <s v="J&amp;J"/>
    <s v="|23/23/69|"/>
    <n v="684"/>
    <n v="1.88"/>
    <n v="2.21"/>
  </r>
  <r>
    <x v="2"/>
    <x v="0"/>
    <x v="9"/>
    <s v="J&amp;J"/>
    <s v="|23/23/71|"/>
    <n v="564"/>
    <n v="1.25"/>
    <n v="2.33"/>
  </r>
  <r>
    <x v="2"/>
    <x v="0"/>
    <x v="9"/>
    <s v="J&amp;J"/>
    <s v="|23/23/72|"/>
    <n v="756"/>
    <n v="1.5"/>
    <n v="3.47"/>
  </r>
  <r>
    <x v="2"/>
    <x v="0"/>
    <x v="9"/>
    <s v="J&amp;J"/>
    <s v="|23/23/76|"/>
    <n v="480"/>
    <n v="1.25"/>
    <n v="3.43"/>
  </r>
  <r>
    <x v="2"/>
    <x v="0"/>
    <x v="9"/>
    <s v="J&amp;J"/>
    <s v="|23/23/77|"/>
    <n v="456"/>
    <n v="2.29"/>
    <n v="2.11"/>
  </r>
  <r>
    <x v="2"/>
    <x v="0"/>
    <x v="9"/>
    <s v="J&amp;J"/>
    <s v="|23/23/78|"/>
    <n v="552"/>
    <n v="2.0499999999999998"/>
    <n v="2.09"/>
  </r>
  <r>
    <x v="2"/>
    <x v="0"/>
    <x v="9"/>
    <s v="J&amp;J"/>
    <s v="|23/23/79|"/>
    <n v="408"/>
    <n v="1.21"/>
    <n v="3.41"/>
  </r>
  <r>
    <x v="2"/>
    <x v="0"/>
    <x v="9"/>
    <s v="J&amp;J"/>
    <s v="|23/23/80|"/>
    <n v="456"/>
    <n v="1.31"/>
    <n v="2.2999999999999998"/>
  </r>
  <r>
    <x v="2"/>
    <x v="0"/>
    <x v="9"/>
    <s v="J&amp;J"/>
    <s v="|23/23/81|"/>
    <n v="360"/>
    <n v="1.72"/>
    <n v="2.11"/>
  </r>
  <r>
    <x v="2"/>
    <x v="0"/>
    <x v="9"/>
    <s v="J&amp;J"/>
    <s v="|23/23/82|"/>
    <n v="372"/>
    <n v="2.17"/>
    <n v="2.69"/>
  </r>
  <r>
    <x v="2"/>
    <x v="0"/>
    <x v="9"/>
    <s v="J&amp;J"/>
    <s v="|23/23/83|"/>
    <n v="816"/>
    <n v="2.48"/>
    <n v="2.79"/>
  </r>
  <r>
    <x v="2"/>
    <x v="0"/>
    <x v="9"/>
    <s v="J&amp;J"/>
    <s v="|23/23/84|"/>
    <n v="624"/>
    <n v="2.11"/>
    <n v="2.6"/>
  </r>
  <r>
    <x v="2"/>
    <x v="0"/>
    <x v="9"/>
    <s v="J&amp;J"/>
    <s v="|23/23/85|"/>
    <n v="492"/>
    <n v="1.93"/>
    <n v="2.33"/>
  </r>
  <r>
    <x v="2"/>
    <x v="0"/>
    <x v="9"/>
    <s v="J&amp;J"/>
    <s v="|23/23/98|"/>
    <n v="528"/>
    <n v="2.34"/>
    <n v="2.57"/>
  </r>
  <r>
    <x v="2"/>
    <x v="0"/>
    <x v="9"/>
    <s v="J&amp;J"/>
    <s v="|23/23/99|"/>
    <n v="516"/>
    <n v="2.11"/>
    <n v="3.46"/>
  </r>
  <r>
    <x v="2"/>
    <x v="0"/>
    <x v="2"/>
    <s v="H&amp;I"/>
    <s v="|13/01/11|"/>
    <n v="5688"/>
    <n v="0.81"/>
    <n v="0.93"/>
  </r>
  <r>
    <x v="2"/>
    <x v="0"/>
    <x v="2"/>
    <s v="H&amp;I"/>
    <s v="|13/01/12|"/>
    <n v="5892"/>
    <n v="0.57999999999999996"/>
    <n v="1.1499999999999999"/>
  </r>
  <r>
    <x v="2"/>
    <x v="0"/>
    <x v="2"/>
    <s v="H&amp;I"/>
    <s v="|13/01/13|"/>
    <n v="6204"/>
    <n v="0.74"/>
    <n v="0.9"/>
  </r>
  <r>
    <x v="2"/>
    <x v="0"/>
    <x v="2"/>
    <s v="H&amp;I"/>
    <s v="|13/01/14|"/>
    <n v="9588"/>
    <n v="0.51"/>
    <n v="1.19"/>
  </r>
  <r>
    <x v="2"/>
    <x v="0"/>
    <x v="2"/>
    <s v="H&amp;I"/>
    <s v="|13/01/20|"/>
    <n v="9216"/>
    <n v="0.55000000000000004"/>
    <n v="1.08"/>
  </r>
  <r>
    <x v="2"/>
    <x v="0"/>
    <x v="2"/>
    <s v="H&amp;I"/>
    <s v="|13/02/01|"/>
    <n v="8364"/>
    <n v="1.08"/>
    <n v="1.19"/>
  </r>
  <r>
    <x v="2"/>
    <x v="0"/>
    <x v="2"/>
    <s v="H&amp;I"/>
    <s v="|13/02/02|"/>
    <n v="8928"/>
    <n v="0.53"/>
    <n v="1.17"/>
  </r>
  <r>
    <x v="2"/>
    <x v="0"/>
    <x v="2"/>
    <s v="H&amp;I"/>
    <s v="|13/02/03|"/>
    <n v="9180"/>
    <n v="1.1599999999999999"/>
    <n v="1.04"/>
  </r>
  <r>
    <x v="2"/>
    <x v="0"/>
    <x v="2"/>
    <s v="H&amp;I"/>
    <s v="|13/02/04|"/>
    <n v="9540"/>
    <n v="0.94"/>
    <n v="0.91"/>
  </r>
  <r>
    <x v="2"/>
    <x v="0"/>
    <x v="2"/>
    <s v="H&amp;I"/>
    <s v="|13/02/10|"/>
    <n v="9216"/>
    <n v="0.57999999999999996"/>
    <n v="1.08"/>
  </r>
  <r>
    <x v="2"/>
    <x v="0"/>
    <x v="2"/>
    <s v="H&amp;I"/>
    <s v="|13/99/50|"/>
    <n v="8976"/>
    <n v="0.83"/>
    <n v="0.98"/>
  </r>
  <r>
    <x v="2"/>
    <x v="0"/>
    <x v="2"/>
    <s v="H&amp;I"/>
    <s v="|13/99/52|"/>
    <n v="6816"/>
    <n v="0.59"/>
    <n v="1.04"/>
  </r>
  <r>
    <x v="2"/>
    <x v="0"/>
    <x v="5"/>
    <s v="H&amp;I"/>
    <s v="|13/01/21|"/>
    <n v="588"/>
    <n v="1.32"/>
    <n v="1.87"/>
  </r>
  <r>
    <x v="2"/>
    <x v="0"/>
    <x v="5"/>
    <s v="H&amp;I"/>
    <s v="|13/01/22|"/>
    <n v="1296"/>
    <n v="1.25"/>
    <n v="1.67"/>
  </r>
  <r>
    <x v="2"/>
    <x v="0"/>
    <x v="5"/>
    <s v="H&amp;I"/>
    <s v="|13/01/23|"/>
    <n v="720"/>
    <n v="1.35"/>
    <n v="1.77"/>
  </r>
  <r>
    <x v="2"/>
    <x v="0"/>
    <x v="5"/>
    <s v="H&amp;I"/>
    <s v="|13/01/24|"/>
    <n v="588"/>
    <n v="1.3"/>
    <n v="1.66"/>
  </r>
  <r>
    <x v="2"/>
    <x v="0"/>
    <x v="5"/>
    <s v="H&amp;I"/>
    <s v="|13/01/25|"/>
    <n v="1248"/>
    <n v="1.28"/>
    <n v="1.74"/>
  </r>
  <r>
    <x v="2"/>
    <x v="0"/>
    <x v="5"/>
    <s v="H&amp;I"/>
    <s v="|13/01/26|"/>
    <n v="1044"/>
    <n v="1.34"/>
    <n v="1.74"/>
  </r>
  <r>
    <x v="2"/>
    <x v="0"/>
    <x v="5"/>
    <s v="H&amp;I"/>
    <s v="|13/01/27|"/>
    <n v="924"/>
    <n v="1.34"/>
    <n v="1.7"/>
  </r>
  <r>
    <x v="2"/>
    <x v="0"/>
    <x v="5"/>
    <s v="H&amp;I"/>
    <s v="|13/01/28|"/>
    <n v="804"/>
    <n v="1.19"/>
    <n v="1.67"/>
  </r>
  <r>
    <x v="2"/>
    <x v="0"/>
    <x v="5"/>
    <s v="H&amp;I"/>
    <s v="|13/01/80|"/>
    <n v="840"/>
    <n v="1.24"/>
    <n v="1.73"/>
  </r>
  <r>
    <x v="2"/>
    <x v="0"/>
    <x v="5"/>
    <s v="H&amp;I"/>
    <s v="|13/01/81|"/>
    <n v="696"/>
    <n v="1.21"/>
    <n v="1.85"/>
  </r>
  <r>
    <x v="2"/>
    <x v="0"/>
    <x v="5"/>
    <s v="H&amp;I"/>
    <s v="|13/01/82|"/>
    <n v="624"/>
    <n v="1.3"/>
    <n v="1.63"/>
  </r>
  <r>
    <x v="2"/>
    <x v="0"/>
    <x v="5"/>
    <s v="H&amp;I"/>
    <s v="|13/01/83|"/>
    <n v="1260"/>
    <n v="1.1000000000000001"/>
    <n v="1.81"/>
  </r>
  <r>
    <x v="2"/>
    <x v="0"/>
    <x v="5"/>
    <s v="H&amp;I"/>
    <s v="|13/01/84|"/>
    <n v="1044"/>
    <n v="1.17"/>
    <n v="1.84"/>
  </r>
  <r>
    <x v="2"/>
    <x v="0"/>
    <x v="5"/>
    <s v="H&amp;I"/>
    <s v="|13/01/85|"/>
    <n v="996"/>
    <n v="1.26"/>
    <n v="1.69"/>
  </r>
  <r>
    <x v="2"/>
    <x v="0"/>
    <x v="5"/>
    <s v="H&amp;I"/>
    <s v="|13/02/05|"/>
    <n v="588"/>
    <n v="1.43"/>
    <n v="1.78"/>
  </r>
  <r>
    <x v="2"/>
    <x v="0"/>
    <x v="5"/>
    <s v="H&amp;I"/>
    <s v="|13/02/06|"/>
    <n v="972"/>
    <n v="1.34"/>
    <n v="1.83"/>
  </r>
  <r>
    <x v="2"/>
    <x v="0"/>
    <x v="5"/>
    <s v="H&amp;I"/>
    <s v="|13/02/07|"/>
    <n v="1020"/>
    <n v="1.21"/>
    <n v="1.68"/>
  </r>
  <r>
    <x v="2"/>
    <x v="0"/>
    <x v="5"/>
    <s v="H&amp;I"/>
    <s v="|13/02/08|"/>
    <n v="636"/>
    <n v="1.23"/>
    <n v="1.76"/>
  </r>
  <r>
    <x v="2"/>
    <x v="0"/>
    <x v="5"/>
    <s v="H&amp;I"/>
    <s v="|13/02/09|"/>
    <n v="1044"/>
    <n v="1.19"/>
    <n v="1.69"/>
  </r>
  <r>
    <x v="2"/>
    <x v="0"/>
    <x v="2"/>
    <s v="H&amp;I"/>
    <s v="|13/02/15|"/>
    <n v="9312"/>
    <n v="0.48"/>
    <n v="1"/>
  </r>
  <r>
    <x v="2"/>
    <x v="0"/>
    <x v="2"/>
    <s v="H&amp;I"/>
    <s v="|13/02/16|"/>
    <n v="9144"/>
    <n v="0.96"/>
    <n v="1.0900000000000001"/>
  </r>
  <r>
    <x v="2"/>
    <x v="0"/>
    <x v="2"/>
    <s v="H&amp;I"/>
    <s v="|13/02/17|"/>
    <n v="8340"/>
    <n v="0.72"/>
    <n v="1.1299999999999999"/>
  </r>
  <r>
    <x v="2"/>
    <x v="0"/>
    <x v="2"/>
    <s v="H&amp;I"/>
    <s v="|13/02/18|"/>
    <n v="7800"/>
    <n v="0.6"/>
    <n v="1.1599999999999999"/>
  </r>
  <r>
    <x v="2"/>
    <x v="0"/>
    <x v="2"/>
    <s v="H&amp;I"/>
    <s v="|13/02/19|"/>
    <n v="8244"/>
    <n v="0.8"/>
    <n v="0.99"/>
  </r>
  <r>
    <x v="2"/>
    <x v="0"/>
    <x v="2"/>
    <s v="H&amp;I"/>
    <s v="|13/02/20|"/>
    <n v="7752"/>
    <n v="0.6"/>
    <n v="1.19"/>
  </r>
  <r>
    <x v="2"/>
    <x v="0"/>
    <x v="2"/>
    <s v="H&amp;I"/>
    <s v="|13/02/21|"/>
    <n v="7968"/>
    <n v="0.57999999999999996"/>
    <n v="1.1100000000000001"/>
  </r>
  <r>
    <x v="2"/>
    <x v="0"/>
    <x v="5"/>
    <s v="H&amp;I"/>
    <s v="|13/99/53|"/>
    <n v="600"/>
    <n v="1.45"/>
    <n v="1.61"/>
  </r>
  <r>
    <x v="2"/>
    <x v="0"/>
    <x v="7"/>
    <s v="MM"/>
    <s v="|05/01/17|"/>
    <n v="888"/>
    <n v="2.65"/>
    <n v="3.8"/>
  </r>
  <r>
    <x v="2"/>
    <x v="0"/>
    <x v="9"/>
    <s v="Unilever"/>
    <s v="|77/01/01|"/>
    <n v="768"/>
    <n v="1.72"/>
    <n v="2.5099999999999998"/>
  </r>
  <r>
    <x v="2"/>
    <x v="0"/>
    <x v="9"/>
    <s v="Unilever"/>
    <s v="|77/01/02|"/>
    <n v="672"/>
    <n v="2.0299999999999998"/>
    <n v="2.61"/>
  </r>
  <r>
    <x v="2"/>
    <x v="0"/>
    <x v="9"/>
    <s v="Unilever"/>
    <s v="|77/01/03|"/>
    <n v="1104"/>
    <n v="2.29"/>
    <n v="3.44"/>
  </r>
  <r>
    <x v="2"/>
    <x v="0"/>
    <x v="9"/>
    <s v="Unilever"/>
    <s v="|77/01/04|"/>
    <n v="480"/>
    <n v="1.72"/>
    <n v="3.07"/>
  </r>
  <r>
    <x v="2"/>
    <x v="0"/>
    <x v="9"/>
    <s v="Unilever"/>
    <s v="|77/01/05|"/>
    <n v="1188"/>
    <n v="1.7"/>
    <n v="2.52"/>
  </r>
  <r>
    <x v="2"/>
    <x v="0"/>
    <x v="9"/>
    <s v="Unilever"/>
    <s v="|77/01/06|"/>
    <n v="1068"/>
    <n v="1.77"/>
    <n v="3.17"/>
  </r>
  <r>
    <x v="2"/>
    <x v="0"/>
    <x v="9"/>
    <s v="Unilever"/>
    <s v="|77/01/07|"/>
    <n v="504"/>
    <n v="2.08"/>
    <n v="2.91"/>
  </r>
  <r>
    <x v="2"/>
    <x v="0"/>
    <x v="9"/>
    <s v="Unilever"/>
    <s v="|77/01/08|"/>
    <n v="960"/>
    <n v="2.2000000000000002"/>
    <n v="3.16"/>
  </r>
  <r>
    <x v="2"/>
    <x v="0"/>
    <x v="9"/>
    <s v="Unilever"/>
    <s v="|77/01/09|"/>
    <n v="576"/>
    <n v="2.38"/>
    <n v="2.2000000000000002"/>
  </r>
  <r>
    <x v="2"/>
    <x v="0"/>
    <x v="9"/>
    <s v="Unilever"/>
    <s v="|77/01/10|"/>
    <n v="480"/>
    <n v="1.56"/>
    <n v="2.73"/>
  </r>
  <r>
    <x v="2"/>
    <x v="0"/>
    <x v="1"/>
    <s v="M&amp;M"/>
    <s v="|84/02/02|"/>
    <n v="564"/>
    <n v="5.3733333333333331"/>
    <n v="8.1466666666666665"/>
  </r>
  <r>
    <x v="2"/>
    <x v="0"/>
    <x v="1"/>
    <s v="M&amp;M"/>
    <s v="|84/02/03|"/>
    <n v="468"/>
    <n v="6.0533333333333337"/>
    <n v="7.7733333333333334"/>
  </r>
  <r>
    <x v="2"/>
    <x v="0"/>
    <x v="6"/>
    <s v="M&amp;M"/>
    <s v="|84/01/01|"/>
    <n v="2196"/>
    <n v="2.6"/>
    <n v="3.72"/>
  </r>
  <r>
    <x v="2"/>
    <x v="0"/>
    <x v="6"/>
    <s v="M&amp;M"/>
    <s v="|84/01/02|"/>
    <n v="2052"/>
    <n v="2.74"/>
    <n v="3.37"/>
  </r>
  <r>
    <x v="2"/>
    <x v="0"/>
    <x v="6"/>
    <s v="M&amp;M"/>
    <s v="|84/01/03|"/>
    <n v="2016"/>
    <n v="2.72"/>
    <n v="3.81"/>
  </r>
  <r>
    <x v="2"/>
    <x v="0"/>
    <x v="6"/>
    <s v="M&amp;M"/>
    <s v="|84/01/04|"/>
    <n v="2160"/>
    <n v="2.66"/>
    <n v="3.9"/>
  </r>
  <r>
    <x v="2"/>
    <x v="0"/>
    <x v="6"/>
    <s v="M&amp;M"/>
    <s v="|84/01/05|"/>
    <n v="1392"/>
    <n v="2.4700000000000002"/>
    <n v="3.85"/>
  </r>
  <r>
    <x v="2"/>
    <x v="0"/>
    <x v="6"/>
    <s v="M&amp;M"/>
    <s v="|84/01/06|"/>
    <n v="1896"/>
    <n v="2.91"/>
    <n v="3.98"/>
  </r>
  <r>
    <x v="2"/>
    <x v="0"/>
    <x v="1"/>
    <s v="M&amp;M"/>
    <s v="|84/02/01|"/>
    <n v="576"/>
    <n v="6.44"/>
    <n v="7.8466666666666667"/>
  </r>
  <r>
    <x v="2"/>
    <x v="0"/>
    <x v="6"/>
    <s v="M&amp;M"/>
    <s v="|84/02/22|"/>
    <n v="1464"/>
    <n v="2.59"/>
    <n v="3.71"/>
  </r>
  <r>
    <x v="2"/>
    <x v="0"/>
    <x v="6"/>
    <s v="M&amp;M"/>
    <s v="|84/02/23|"/>
    <n v="1896"/>
    <n v="2.75"/>
    <n v="3.61"/>
  </r>
  <r>
    <x v="2"/>
    <x v="0"/>
    <x v="1"/>
    <s v="Gelati italiani"/>
    <s v="|63/00/00|"/>
    <n v="552"/>
    <n v="6.4133333333333331"/>
    <n v="8.24"/>
  </r>
  <r>
    <x v="2"/>
    <x v="0"/>
    <x v="1"/>
    <s v="Gelati italiani"/>
    <s v="|63/01/30|"/>
    <n v="456"/>
    <n v="6.34"/>
    <n v="8.586666666666666"/>
  </r>
  <r>
    <x v="2"/>
    <x v="0"/>
    <x v="6"/>
    <s v="Gelati italiani"/>
    <s v="|63/01/01**|"/>
    <n v="2016"/>
    <n v="2.4500000000000002"/>
    <n v="3.47"/>
  </r>
  <r>
    <x v="2"/>
    <x v="0"/>
    <x v="6"/>
    <s v="Gelati italiani"/>
    <s v="|63/01/02|"/>
    <n v="2352"/>
    <n v="2.31"/>
    <n v="3.6"/>
  </r>
  <r>
    <x v="2"/>
    <x v="0"/>
    <x v="6"/>
    <s v="Gelati italiani"/>
    <s v="|63/01/03|"/>
    <n v="1584"/>
    <n v="2.4700000000000002"/>
    <n v="3.36"/>
  </r>
  <r>
    <x v="2"/>
    <x v="0"/>
    <x v="6"/>
    <s v="Gelati italiani"/>
    <s v="|63/01/04|"/>
    <n v="2064"/>
    <n v="2.79"/>
    <n v="3.83"/>
  </r>
  <r>
    <x v="2"/>
    <x v="0"/>
    <x v="6"/>
    <s v="Gelati italiani"/>
    <s v="|63/01/05|"/>
    <n v="2004"/>
    <n v="2.76"/>
    <n v="3.9"/>
  </r>
  <r>
    <x v="2"/>
    <x v="0"/>
    <x v="6"/>
    <s v="Gelati italiani"/>
    <s v="|63/01/06|"/>
    <n v="2556"/>
    <n v="2.89"/>
    <n v="3.56"/>
  </r>
  <r>
    <x v="2"/>
    <x v="0"/>
    <x v="6"/>
    <s v="Gelati italiani"/>
    <s v="|63/01/07|"/>
    <n v="2280"/>
    <n v="2.79"/>
    <n v="3.77"/>
  </r>
  <r>
    <x v="2"/>
    <x v="0"/>
    <x v="6"/>
    <s v="Gelati italiani"/>
    <s v="|63/01/08|"/>
    <n v="2124"/>
    <n v="2.4700000000000002"/>
    <n v="3.36"/>
  </r>
  <r>
    <x v="2"/>
    <x v="0"/>
    <x v="6"/>
    <s v="Gelati italiani"/>
    <s v="|63/01/09|"/>
    <n v="2712"/>
    <n v="2.75"/>
    <n v="3.35"/>
  </r>
  <r>
    <x v="2"/>
    <x v="0"/>
    <x v="6"/>
    <s v="Gelati italiani"/>
    <s v="|63/01/10|"/>
    <n v="2124"/>
    <n v="2.61"/>
    <n v="3.41"/>
  </r>
  <r>
    <x v="2"/>
    <x v="0"/>
    <x v="6"/>
    <s v="Gelati italiani"/>
    <s v="|63/01/11|"/>
    <n v="2208"/>
    <n v="2.56"/>
    <n v="3.63"/>
  </r>
  <r>
    <x v="2"/>
    <x v="0"/>
    <x v="6"/>
    <s v="Gelati italiani"/>
    <s v="|63/01/12|"/>
    <n v="1596"/>
    <n v="2.9"/>
    <n v="3.74"/>
  </r>
  <r>
    <x v="2"/>
    <x v="0"/>
    <x v="6"/>
    <s v="Gelati italiani"/>
    <s v="|63/01/13|"/>
    <n v="1968"/>
    <n v="2.4900000000000002"/>
    <n v="3.95"/>
  </r>
  <r>
    <x v="2"/>
    <x v="0"/>
    <x v="6"/>
    <s v="Gelati italiani"/>
    <s v="|63/01/14|"/>
    <n v="1932"/>
    <n v="2.63"/>
    <n v="3.92"/>
  </r>
  <r>
    <x v="2"/>
    <x v="0"/>
    <x v="6"/>
    <s v="Gelati italiani"/>
    <s v="|63/01/15|"/>
    <n v="2280"/>
    <n v="2.97"/>
    <n v="3.8"/>
  </r>
  <r>
    <x v="2"/>
    <x v="0"/>
    <x v="6"/>
    <s v="Gelati italiani"/>
    <s v="|63/01/16|"/>
    <n v="2736"/>
    <n v="2.77"/>
    <n v="3.66"/>
  </r>
  <r>
    <x v="2"/>
    <x v="0"/>
    <x v="6"/>
    <s v="Gelati italiani"/>
    <s v="|63/01/17|"/>
    <n v="1560"/>
    <n v="2.89"/>
    <n v="3.99"/>
  </r>
  <r>
    <x v="2"/>
    <x v="0"/>
    <x v="6"/>
    <s v="Gelati italiani"/>
    <s v="|63/01/18|"/>
    <n v="2304"/>
    <n v="2.71"/>
    <n v="3.72"/>
  </r>
  <r>
    <x v="2"/>
    <x v="0"/>
    <x v="6"/>
    <s v="Gelati italiani"/>
    <s v="|63/01/19|"/>
    <n v="1776"/>
    <n v="2.42"/>
    <n v="3.61"/>
  </r>
  <r>
    <x v="2"/>
    <x v="0"/>
    <x v="6"/>
    <s v="Gelati italiani"/>
    <s v="|63/01/20|"/>
    <n v="1248"/>
    <n v="2.8"/>
    <n v="3.87"/>
  </r>
  <r>
    <x v="2"/>
    <x v="0"/>
    <x v="6"/>
    <s v="Gelati italiani"/>
    <s v="|63/01/20a|"/>
    <n v="1692"/>
    <n v="2.79"/>
    <n v="3.33"/>
  </r>
  <r>
    <x v="2"/>
    <x v="0"/>
    <x v="6"/>
    <s v="Gelati italiani"/>
    <s v="|63/01/31|"/>
    <n v="1500"/>
    <n v="2.36"/>
    <n v="3.64"/>
  </r>
  <r>
    <x v="2"/>
    <x v="0"/>
    <x v="6"/>
    <s v="Gelati italiani"/>
    <s v="|63/05/12|"/>
    <n v="1680"/>
    <n v="2.99"/>
    <n v="3.61"/>
  </r>
  <r>
    <x v="2"/>
    <x v="0"/>
    <x v="6"/>
    <s v="Gelati italiani"/>
    <s v="|63/05/15|"/>
    <n v="2292"/>
    <n v="2.76"/>
    <n v="3.96"/>
  </r>
  <r>
    <x v="2"/>
    <x v="0"/>
    <x v="6"/>
    <s v="Gelati italiani"/>
    <s v="|63/07/01|"/>
    <n v="2268"/>
    <n v="3"/>
    <n v="3.8"/>
  </r>
  <r>
    <x v="2"/>
    <x v="0"/>
    <x v="6"/>
    <s v="Gelati italiani"/>
    <s v="|63/07/02|"/>
    <n v="1536"/>
    <n v="2.84"/>
    <n v="3.43"/>
  </r>
  <r>
    <x v="2"/>
    <x v="0"/>
    <x v="6"/>
    <s v="Gelati italiani"/>
    <s v="|63/07/03|"/>
    <n v="1464"/>
    <n v="2.89"/>
    <n v="3.79"/>
  </r>
  <r>
    <x v="2"/>
    <x v="0"/>
    <x v="6"/>
    <s v="Gelati italiani"/>
    <s v="|63/02/05|"/>
    <n v="1824"/>
    <n v="2.77"/>
    <n v="3.89"/>
  </r>
  <r>
    <x v="2"/>
    <x v="0"/>
    <x v="6"/>
    <s v="Gelati italiani"/>
    <s v="|63/02/06|"/>
    <n v="1272"/>
    <n v="2.41"/>
    <n v="4"/>
  </r>
  <r>
    <x v="2"/>
    <x v="0"/>
    <x v="6"/>
    <s v="Gelati italiani"/>
    <s v="|63/02/07|"/>
    <n v="2412"/>
    <n v="2.4500000000000002"/>
    <n v="3.88"/>
  </r>
  <r>
    <x v="2"/>
    <x v="0"/>
    <x v="6"/>
    <s v="Gelati italiani"/>
    <s v="|63/02/08|"/>
    <n v="1956"/>
    <n v="2.99"/>
    <n v="3.79"/>
  </r>
  <r>
    <x v="2"/>
    <x v="0"/>
    <x v="6"/>
    <s v="Gelati italiani"/>
    <s v="|63/04/10|"/>
    <n v="2172"/>
    <n v="2.62"/>
    <n v="3.76"/>
  </r>
  <r>
    <x v="2"/>
    <x v="0"/>
    <x v="6"/>
    <s v="Gelati italiani"/>
    <s v="|63/04/11|"/>
    <n v="1596"/>
    <n v="2.35"/>
    <n v="3.62"/>
  </r>
  <r>
    <x v="2"/>
    <x v="0"/>
    <x v="6"/>
    <s v="Gelati italiani"/>
    <s v="|63/04/12|"/>
    <n v="1548"/>
    <n v="2.5"/>
    <n v="3.61"/>
  </r>
  <r>
    <x v="2"/>
    <x v="0"/>
    <x v="6"/>
    <s v="Gelati italiani"/>
    <s v="|63/04/13|"/>
    <n v="2364"/>
    <n v="2.66"/>
    <n v="3.35"/>
  </r>
  <r>
    <x v="2"/>
    <x v="0"/>
    <x v="6"/>
    <s v="Gelati italiani"/>
    <s v="|63/04/14|"/>
    <n v="1320"/>
    <n v="2.88"/>
    <n v="3.95"/>
  </r>
  <r>
    <x v="2"/>
    <x v="0"/>
    <x v="6"/>
    <s v="Gelati italiani"/>
    <s v="|63/05/13|"/>
    <n v="2556"/>
    <n v="2.34"/>
    <n v="3.69"/>
  </r>
  <r>
    <x v="2"/>
    <x v="0"/>
    <x v="6"/>
    <s v="Gelati italiani"/>
    <s v="|63/05/14|"/>
    <n v="1824"/>
    <n v="2.59"/>
    <n v="3.96"/>
  </r>
  <r>
    <x v="2"/>
    <x v="0"/>
    <x v="6"/>
    <s v="Gelati italiani"/>
    <s v="|63/05/16|"/>
    <n v="1968"/>
    <n v="2.77"/>
    <n v="3.96"/>
  </r>
  <r>
    <x v="2"/>
    <x v="0"/>
    <x v="6"/>
    <s v="Gelati italiani"/>
    <s v="|63/06/01|"/>
    <n v="2256"/>
    <n v="2.48"/>
    <n v="3.4"/>
  </r>
  <r>
    <x v="2"/>
    <x v="0"/>
    <x v="6"/>
    <s v="Gelati italiani"/>
    <s v="|63/06/02|"/>
    <n v="1356"/>
    <n v="2.88"/>
    <n v="3.75"/>
  </r>
  <r>
    <x v="2"/>
    <x v="0"/>
    <x v="6"/>
    <s v="Gelati italiani"/>
    <s v="|63/06/03|"/>
    <n v="1608"/>
    <n v="2.7"/>
    <n v="3.65"/>
  </r>
  <r>
    <x v="2"/>
    <x v="0"/>
    <x v="6"/>
    <s v="Gelati italiani"/>
    <s v="|63/06/04|"/>
    <n v="2472"/>
    <n v="2.4"/>
    <n v="3.32"/>
  </r>
  <r>
    <x v="2"/>
    <x v="0"/>
    <x v="6"/>
    <s v="Gelati italiani"/>
    <s v="|63/08/01|"/>
    <n v="2292"/>
    <n v="2.4900000000000002"/>
    <n v="4"/>
  </r>
  <r>
    <x v="2"/>
    <x v="0"/>
    <x v="6"/>
    <s v="Gelati italiani"/>
    <s v="|63/08/02|"/>
    <n v="1644"/>
    <n v="2.94"/>
    <n v="3.95"/>
  </r>
  <r>
    <x v="2"/>
    <x v="0"/>
    <x v="6"/>
    <s v="Gelati italiani"/>
    <s v="|63/09/01|"/>
    <n v="1692"/>
    <n v="2.74"/>
    <n v="3.89"/>
  </r>
  <r>
    <x v="2"/>
    <x v="0"/>
    <x v="6"/>
    <s v="Gelati italiani"/>
    <s v="|63/09/02|"/>
    <n v="1440"/>
    <n v="2.38"/>
    <n v="3.52"/>
  </r>
  <r>
    <x v="2"/>
    <x v="0"/>
    <x v="6"/>
    <s v="Gelati italiani"/>
    <s v="|63/09/03|"/>
    <n v="2364"/>
    <n v="2.37"/>
    <n v="3.85"/>
  </r>
  <r>
    <x v="2"/>
    <x v="0"/>
    <x v="6"/>
    <s v="Gelati italiani"/>
    <s v="|63/09/04|"/>
    <n v="2268"/>
    <n v="2.44"/>
    <n v="3.91"/>
  </r>
  <r>
    <x v="2"/>
    <x v="0"/>
    <x v="6"/>
    <s v="Gelati italiani"/>
    <s v="|63/10/01|"/>
    <n v="1656"/>
    <n v="2.34"/>
    <n v="3.99"/>
  </r>
  <r>
    <x v="2"/>
    <x v="0"/>
    <x v="4"/>
    <s v="Maybelline"/>
    <s v="|31/01/01|"/>
    <n v="444"/>
    <n v="4.0199999999999996"/>
    <n v="5.3"/>
  </r>
  <r>
    <x v="2"/>
    <x v="0"/>
    <x v="4"/>
    <s v="Maybelline"/>
    <s v="|31/01/02|"/>
    <n v="468"/>
    <n v="4"/>
    <n v="5.0199999999999996"/>
  </r>
  <r>
    <x v="2"/>
    <x v="0"/>
    <x v="4"/>
    <s v="Maybelline"/>
    <s v="|31/01/03|"/>
    <n v="324"/>
    <n v="4.25"/>
    <n v="5.17"/>
  </r>
  <r>
    <x v="2"/>
    <x v="0"/>
    <x v="4"/>
    <s v="Maybelline"/>
    <s v="|31/01/04|"/>
    <n v="432"/>
    <n v="4.8099999999999996"/>
    <n v="5.39"/>
  </r>
  <r>
    <x v="2"/>
    <x v="0"/>
    <x v="4"/>
    <s v="Maybelline"/>
    <s v="|31/01/05|"/>
    <n v="660"/>
    <n v="4.29"/>
    <n v="5.28"/>
  </r>
  <r>
    <x v="2"/>
    <x v="0"/>
    <x v="4"/>
    <s v="Maybelline"/>
    <s v="|31/01/06|"/>
    <n v="252"/>
    <n v="4.16"/>
    <n v="5.28"/>
  </r>
  <r>
    <x v="2"/>
    <x v="0"/>
    <x v="4"/>
    <s v="Maybelline"/>
    <s v="|31/01/07|"/>
    <n v="516"/>
    <n v="4.22"/>
    <n v="5.38"/>
  </r>
  <r>
    <x v="2"/>
    <x v="0"/>
    <x v="4"/>
    <s v="Maybelline"/>
    <s v="|31/01/08|"/>
    <n v="300"/>
    <n v="4.8499999999999996"/>
    <n v="5.35"/>
  </r>
  <r>
    <x v="2"/>
    <x v="0"/>
    <x v="4"/>
    <s v="Maybelline"/>
    <s v="|31/01/09|"/>
    <n v="504"/>
    <n v="4.8099999999999996"/>
    <n v="5.34"/>
  </r>
  <r>
    <x v="2"/>
    <x v="0"/>
    <x v="4"/>
    <s v="Maybelline"/>
    <s v="|31/01/10|"/>
    <n v="288"/>
    <n v="4.4800000000000004"/>
    <n v="5.37"/>
  </r>
  <r>
    <x v="2"/>
    <x v="0"/>
    <x v="4"/>
    <s v="Maybelline"/>
    <s v="|31/01/11|"/>
    <n v="528"/>
    <n v="4.82"/>
    <n v="5.2"/>
  </r>
  <r>
    <x v="2"/>
    <x v="0"/>
    <x v="4"/>
    <s v="Maybelline"/>
    <s v="|31/01/12|"/>
    <n v="264"/>
    <n v="4.8499999999999996"/>
    <n v="5.15"/>
  </r>
  <r>
    <x v="2"/>
    <x v="0"/>
    <x v="4"/>
    <s v="Maybelline"/>
    <s v="|31/01/13|"/>
    <n v="252"/>
    <n v="4.5"/>
    <n v="5.18"/>
  </r>
  <r>
    <x v="2"/>
    <x v="0"/>
    <x v="4"/>
    <s v="Maybelline"/>
    <s v="|31/01/14|"/>
    <n v="648"/>
    <n v="4.79"/>
    <n v="5.16"/>
  </r>
  <r>
    <x v="2"/>
    <x v="0"/>
    <x v="4"/>
    <s v="Maybelline"/>
    <s v="|31/01/15|"/>
    <n v="660"/>
    <n v="4.0599999999999996"/>
    <n v="5.36"/>
  </r>
  <r>
    <x v="2"/>
    <x v="0"/>
    <x v="4"/>
    <s v="Maybelline"/>
    <s v="|31/01/16|"/>
    <n v="648"/>
    <n v="4.04"/>
    <n v="5.38"/>
  </r>
  <r>
    <x v="2"/>
    <x v="0"/>
    <x v="4"/>
    <s v="Maybelline"/>
    <s v="|31/01/17|"/>
    <n v="420"/>
    <n v="4.32"/>
    <n v="5.36"/>
  </r>
  <r>
    <x v="2"/>
    <x v="0"/>
    <x v="4"/>
    <s v="Maybelline"/>
    <s v="|31/01/18|"/>
    <n v="636"/>
    <n v="4.5"/>
    <n v="5.18"/>
  </r>
  <r>
    <x v="2"/>
    <x v="0"/>
    <x v="4"/>
    <s v="Maybelline"/>
    <s v="|31/01/20|"/>
    <n v="408"/>
    <n v="4.3899999999999997"/>
    <n v="5.3"/>
  </r>
  <r>
    <x v="2"/>
    <x v="0"/>
    <x v="4"/>
    <s v="Maybelline"/>
    <s v="|31/01/21|"/>
    <n v="588"/>
    <n v="4.66"/>
    <n v="5.1100000000000003"/>
  </r>
  <r>
    <x v="2"/>
    <x v="0"/>
    <x v="4"/>
    <s v="Maybelline"/>
    <s v="|31/01/22|"/>
    <n v="384"/>
    <n v="4.2"/>
    <n v="5.19"/>
  </r>
  <r>
    <x v="2"/>
    <x v="0"/>
    <x v="4"/>
    <s v="Maybelline"/>
    <s v="|31/01/23|"/>
    <n v="684"/>
    <n v="4.32"/>
    <n v="5.27"/>
  </r>
  <r>
    <x v="2"/>
    <x v="0"/>
    <x v="4"/>
    <s v="Maybelline"/>
    <s v="|31/01/24|"/>
    <n v="516"/>
    <n v="4.4400000000000004"/>
    <n v="5.0999999999999996"/>
  </r>
  <r>
    <x v="2"/>
    <x v="0"/>
    <x v="4"/>
    <s v="Maybelline"/>
    <s v="|31/01/30|"/>
    <n v="372"/>
    <n v="4.26"/>
    <n v="5.03"/>
  </r>
  <r>
    <x v="2"/>
    <x v="0"/>
    <x v="4"/>
    <s v="Maybelline"/>
    <s v="|31/01/31|"/>
    <n v="324"/>
    <n v="4.12"/>
    <n v="5.2"/>
  </r>
  <r>
    <x v="2"/>
    <x v="0"/>
    <x v="4"/>
    <s v="Maybelline"/>
    <s v="|31/01/32|"/>
    <n v="708"/>
    <n v="4.6900000000000004"/>
    <n v="5"/>
  </r>
  <r>
    <x v="2"/>
    <x v="0"/>
    <x v="4"/>
    <s v="Maybelline"/>
    <s v="|31/01/33|"/>
    <n v="240"/>
    <n v="4.3"/>
    <n v="5.17"/>
  </r>
  <r>
    <x v="2"/>
    <x v="0"/>
    <x v="4"/>
    <s v="Maybelline"/>
    <s v="|31/01/34|"/>
    <n v="672"/>
    <n v="4.5"/>
    <n v="5.09"/>
  </r>
  <r>
    <x v="2"/>
    <x v="0"/>
    <x v="4"/>
    <s v="Maybelline"/>
    <s v="|31/01/35|"/>
    <n v="600"/>
    <n v="4.25"/>
    <n v="5.03"/>
  </r>
  <r>
    <x v="2"/>
    <x v="0"/>
    <x v="4"/>
    <s v="Maybelline"/>
    <s v="|31/01/36|"/>
    <n v="504"/>
    <n v="4.22"/>
    <n v="5.08"/>
  </r>
  <r>
    <x v="2"/>
    <x v="0"/>
    <x v="4"/>
    <s v="Maybelline"/>
    <s v="|31/01/37|"/>
    <n v="360"/>
    <n v="4.66"/>
    <n v="5.27"/>
  </r>
  <r>
    <x v="2"/>
    <x v="0"/>
    <x v="4"/>
    <s v="Maybelline"/>
    <s v="|31/01/38|"/>
    <n v="600"/>
    <n v="4.1900000000000004"/>
    <n v="5.14"/>
  </r>
  <r>
    <x v="2"/>
    <x v="0"/>
    <x v="4"/>
    <s v="Maybelline"/>
    <s v="|31/01/39|"/>
    <n v="312"/>
    <n v="4.91"/>
    <n v="5.34"/>
  </r>
  <r>
    <x v="2"/>
    <x v="0"/>
    <x v="4"/>
    <s v="Maybelline"/>
    <s v="|31/01/40|"/>
    <n v="348"/>
    <n v="4.46"/>
    <n v="5"/>
  </r>
  <r>
    <x v="2"/>
    <x v="0"/>
    <x v="4"/>
    <s v="Maybelline"/>
    <s v="|31/01/41|"/>
    <n v="492"/>
    <n v="4.45"/>
    <n v="5.03"/>
  </r>
  <r>
    <x v="2"/>
    <x v="0"/>
    <x v="4"/>
    <s v="Maybelline"/>
    <s v="|31/01/42|"/>
    <n v="720"/>
    <n v="4.54"/>
    <n v="5.31"/>
  </r>
  <r>
    <x v="2"/>
    <x v="0"/>
    <x v="4"/>
    <s v="Maybelline"/>
    <s v="|31/02/01|"/>
    <n v="444"/>
    <n v="4.1500000000000004"/>
    <n v="5.34"/>
  </r>
  <r>
    <x v="2"/>
    <x v="0"/>
    <x v="4"/>
    <s v="Maybelline"/>
    <s v="|31/02/02|"/>
    <n v="720"/>
    <n v="4.47"/>
    <n v="5.4"/>
  </r>
  <r>
    <x v="2"/>
    <x v="0"/>
    <x v="4"/>
    <s v="Maybelline"/>
    <s v="|31/02/03|"/>
    <n v="624"/>
    <n v="4.17"/>
    <n v="5.1100000000000003"/>
  </r>
  <r>
    <x v="2"/>
    <x v="0"/>
    <x v="4"/>
    <s v="Maybelline"/>
    <s v="|31/02/04|"/>
    <n v="648"/>
    <n v="4.9000000000000004"/>
    <n v="5.28"/>
  </r>
  <r>
    <x v="2"/>
    <x v="0"/>
    <x v="10"/>
    <s v="Bavarian specialties"/>
    <s v="|86/01/01|"/>
    <n v="408"/>
    <n v="4"/>
    <n v="6.62"/>
  </r>
  <r>
    <x v="2"/>
    <x v="0"/>
    <x v="10"/>
    <s v="Bavarian specialties"/>
    <s v="|86/01/02|"/>
    <n v="468"/>
    <n v="3.51"/>
    <n v="5.56"/>
  </r>
  <r>
    <x v="2"/>
    <x v="0"/>
    <x v="10"/>
    <s v="Bavarian specialties"/>
    <s v="|86/01/03|"/>
    <n v="528"/>
    <n v="3.03"/>
    <n v="5.33"/>
  </r>
  <r>
    <x v="2"/>
    <x v="0"/>
    <x v="10"/>
    <s v="Bavarian specialties"/>
    <s v="|86/01/04|"/>
    <n v="372"/>
    <n v="3.79"/>
    <n v="6.46"/>
  </r>
  <r>
    <x v="2"/>
    <x v="0"/>
    <x v="10"/>
    <s v="Bavarian specialties"/>
    <s v="|86/01/05|"/>
    <n v="432"/>
    <n v="3.7"/>
    <n v="5.68"/>
  </r>
  <r>
    <x v="2"/>
    <x v="0"/>
    <x v="10"/>
    <s v="Bavarian specialties"/>
    <s v="|86/01/06|"/>
    <n v="396"/>
    <n v="3.36"/>
    <n v="5.94"/>
  </r>
  <r>
    <x v="2"/>
    <x v="0"/>
    <x v="10"/>
    <s v="Bavarian specialties"/>
    <s v="|86/01/21|"/>
    <n v="528"/>
    <n v="3.89"/>
    <n v="6.49"/>
  </r>
  <r>
    <x v="2"/>
    <x v="0"/>
    <x v="10"/>
    <s v="Bavarian specialties"/>
    <s v="|86/01/22|"/>
    <n v="420"/>
    <n v="4.91"/>
    <n v="5.32"/>
  </r>
  <r>
    <x v="2"/>
    <x v="0"/>
    <x v="10"/>
    <s v="Bavarian specialties"/>
    <s v="|86/01/23|"/>
    <n v="516"/>
    <n v="3.82"/>
    <n v="5.79"/>
  </r>
  <r>
    <x v="2"/>
    <x v="0"/>
    <x v="10"/>
    <s v="Bavarian specialties"/>
    <s v="|86/01/31|"/>
    <n v="384"/>
    <n v="4.8899999999999997"/>
    <n v="5.94"/>
  </r>
  <r>
    <x v="2"/>
    <x v="0"/>
    <x v="10"/>
    <s v="Bavarian specialties"/>
    <s v="|86/01/32|"/>
    <n v="516"/>
    <n v="3.32"/>
    <n v="6.58"/>
  </r>
  <r>
    <x v="2"/>
    <x v="0"/>
    <x v="10"/>
    <s v="Bavarian specialties"/>
    <s v="|86/01/33|"/>
    <n v="384"/>
    <n v="3.82"/>
    <n v="6.7"/>
  </r>
  <r>
    <x v="2"/>
    <x v="0"/>
    <x v="10"/>
    <s v="Bavarian specialties"/>
    <s v="|86/01/34|"/>
    <n v="492"/>
    <n v="4.8899999999999997"/>
    <n v="6.31"/>
  </r>
  <r>
    <x v="2"/>
    <x v="0"/>
    <x v="10"/>
    <s v="Bavarian specialties"/>
    <s v="|86/01/35|"/>
    <n v="504"/>
    <n v="4.34"/>
    <n v="5.52"/>
  </r>
  <r>
    <x v="2"/>
    <x v="0"/>
    <x v="10"/>
    <s v="Bavarian specialties"/>
    <s v="|86/01/41|"/>
    <n v="516"/>
    <n v="3.11"/>
    <n v="6.62"/>
  </r>
  <r>
    <x v="2"/>
    <x v="0"/>
    <x v="10"/>
    <s v="Bavarian specialties"/>
    <s v="|86/01/42|"/>
    <n v="468"/>
    <n v="3.03"/>
    <n v="5.96"/>
  </r>
  <r>
    <x v="2"/>
    <x v="0"/>
    <x v="10"/>
    <s v="Bavarian specialties"/>
    <s v="|86/01/43|"/>
    <n v="516"/>
    <n v="4.09"/>
    <n v="5.59"/>
  </r>
  <r>
    <x v="2"/>
    <x v="0"/>
    <x v="10"/>
    <s v="Bavarian specialties"/>
    <s v="|86/01/44|"/>
    <n v="372"/>
    <n v="4.9400000000000004"/>
    <n v="6.67"/>
  </r>
  <r>
    <x v="2"/>
    <x v="0"/>
    <x v="10"/>
    <s v="Bavarian specialties"/>
    <s v="|86/01/45|"/>
    <n v="468"/>
    <n v="4.2300000000000004"/>
    <n v="6.78"/>
  </r>
  <r>
    <x v="2"/>
    <x v="0"/>
    <x v="10"/>
    <s v="Bavarian specialties"/>
    <s v="|86/01/51|"/>
    <n v="456"/>
    <n v="4.38"/>
    <n v="6.49"/>
  </r>
  <r>
    <x v="2"/>
    <x v="0"/>
    <x v="10"/>
    <s v="Bavarian specialties"/>
    <s v="|86/01/52|"/>
    <n v="432"/>
    <n v="4.0999999999999996"/>
    <n v="5.36"/>
  </r>
  <r>
    <x v="2"/>
    <x v="0"/>
    <x v="10"/>
    <s v="Bavarian specialties"/>
    <s v="|86/01/53|"/>
    <n v="456"/>
    <n v="4.91"/>
    <n v="6.09"/>
  </r>
  <r>
    <x v="2"/>
    <x v="0"/>
    <x v="10"/>
    <s v="Bavarian specialties"/>
    <s v="|86/01/54|"/>
    <n v="384"/>
    <n v="4.2699999999999996"/>
    <n v="5.79"/>
  </r>
  <r>
    <x v="2"/>
    <x v="0"/>
    <x v="10"/>
    <s v="Bavarian specialties"/>
    <s v="|86/01/55|"/>
    <n v="528"/>
    <n v="3.58"/>
    <n v="6.68"/>
  </r>
  <r>
    <x v="2"/>
    <x v="0"/>
    <x v="10"/>
    <s v="Bavarian specialties"/>
    <s v="|86/01/56|"/>
    <n v="372"/>
    <n v="4.03"/>
    <n v="5.28"/>
  </r>
  <r>
    <x v="2"/>
    <x v="0"/>
    <x v="10"/>
    <s v="Bavarian specialties"/>
    <s v="|86/01/57|"/>
    <n v="372"/>
    <n v="3.35"/>
    <n v="5.23"/>
  </r>
  <r>
    <x v="2"/>
    <x v="0"/>
    <x v="10"/>
    <s v="Bavarian specialties"/>
    <s v="|86/01/58|"/>
    <n v="360"/>
    <n v="4.75"/>
    <n v="6.17"/>
  </r>
  <r>
    <x v="2"/>
    <x v="0"/>
    <x v="10"/>
    <s v="Bavarian specialties"/>
    <s v="|86/01/59|"/>
    <n v="360"/>
    <n v="4.95"/>
    <n v="5.85"/>
  </r>
  <r>
    <x v="2"/>
    <x v="0"/>
    <x v="10"/>
    <s v="Bavarian specialties"/>
    <s v="|86/01/60|"/>
    <n v="432"/>
    <n v="4.8899999999999997"/>
    <n v="6.31"/>
  </r>
  <r>
    <x v="2"/>
    <x v="0"/>
    <x v="10"/>
    <s v="Bavarian specialties"/>
    <s v="|86/01/70|"/>
    <n v="516"/>
    <n v="3.19"/>
    <n v="5.09"/>
  </r>
  <r>
    <x v="2"/>
    <x v="0"/>
    <x v="10"/>
    <s v="Bavarian specialties"/>
    <s v="|86/01/71|"/>
    <n v="456"/>
    <n v="3.27"/>
    <n v="5.38"/>
  </r>
  <r>
    <x v="2"/>
    <x v="0"/>
    <x v="10"/>
    <s v="Bavarian specialties"/>
    <s v="|86/01/80|"/>
    <n v="372"/>
    <n v="4.78"/>
    <n v="5.57"/>
  </r>
  <r>
    <x v="2"/>
    <x v="0"/>
    <x v="10"/>
    <s v="Bavarian specialties"/>
    <s v="|86/01/81|"/>
    <n v="372"/>
    <n v="3.15"/>
    <n v="6.6"/>
  </r>
  <r>
    <x v="2"/>
    <x v="0"/>
    <x v="10"/>
    <s v="Bavarian specialties"/>
    <s v="|86/01/82|"/>
    <n v="540"/>
    <n v="3.84"/>
    <n v="5.24"/>
  </r>
  <r>
    <x v="2"/>
    <x v="0"/>
    <x v="7"/>
    <s v="Freshco"/>
    <s v="|99/05/02|"/>
    <n v="900"/>
    <n v="2.82"/>
    <n v="3.3"/>
  </r>
  <r>
    <x v="2"/>
    <x v="0"/>
    <x v="7"/>
    <s v="Freshco"/>
    <s v="|99/05/04|"/>
    <n v="900"/>
    <n v="2.38"/>
    <n v="3.3"/>
  </r>
  <r>
    <x v="2"/>
    <x v="0"/>
    <x v="7"/>
    <s v="Freshco"/>
    <s v="|99/05/05|"/>
    <n v="1128"/>
    <n v="2.0299999999999998"/>
    <n v="3.31"/>
  </r>
  <r>
    <x v="2"/>
    <x v="0"/>
    <x v="7"/>
    <s v="Freshco"/>
    <s v="|99/05/09|"/>
    <n v="1056"/>
    <n v="2.5"/>
    <n v="3.94"/>
  </r>
  <r>
    <x v="2"/>
    <x v="0"/>
    <x v="7"/>
    <s v="Freshco"/>
    <s v="|99/05/16|"/>
    <n v="900"/>
    <n v="2.2599999999999998"/>
    <n v="3.76"/>
  </r>
  <r>
    <x v="2"/>
    <x v="0"/>
    <x v="7"/>
    <s v="Freshco"/>
    <s v="|99/05/18|"/>
    <n v="1020"/>
    <n v="2.71"/>
    <n v="3.94"/>
  </r>
  <r>
    <x v="2"/>
    <x v="0"/>
    <x v="7"/>
    <s v="Freshco"/>
    <s v="|99/05/10|"/>
    <n v="804"/>
    <n v="2.74"/>
    <n v="3.2"/>
  </r>
  <r>
    <x v="2"/>
    <x v="0"/>
    <x v="7"/>
    <s v="Freshco"/>
    <s v="|99/05/17|"/>
    <n v="1200"/>
    <n v="2.72"/>
    <n v="3.88"/>
  </r>
  <r>
    <x v="2"/>
    <x v="0"/>
    <x v="7"/>
    <s v="Freshco"/>
    <s v="|99/05/20|"/>
    <n v="696"/>
    <n v="2.17"/>
    <n v="3.21"/>
  </r>
  <r>
    <x v="2"/>
    <x v="0"/>
    <x v="7"/>
    <s v="Freshco"/>
    <s v="|99/05/21|"/>
    <n v="768"/>
    <n v="2.27"/>
    <n v="3.69"/>
  </r>
  <r>
    <x v="2"/>
    <x v="0"/>
    <x v="7"/>
    <s v="Freshco"/>
    <s v="|99/05/22|"/>
    <n v="828"/>
    <n v="2.5099999999999998"/>
    <n v="3.63"/>
  </r>
  <r>
    <x v="2"/>
    <x v="0"/>
    <x v="7"/>
    <s v="Freshco"/>
    <s v="|99/05/23|"/>
    <n v="648"/>
    <n v="2.99"/>
    <n v="3.76"/>
  </r>
  <r>
    <x v="2"/>
    <x v="0"/>
    <x v="7"/>
    <s v="Freshco"/>
    <s v="|99/05/24|"/>
    <n v="1044"/>
    <n v="2.79"/>
    <n v="3.25"/>
  </r>
  <r>
    <x v="2"/>
    <x v="0"/>
    <x v="7"/>
    <s v="Freshco"/>
    <s v="|99/05/26|"/>
    <n v="1116"/>
    <n v="2.0099999999999998"/>
    <n v="3.8"/>
  </r>
  <r>
    <x v="2"/>
    <x v="0"/>
    <x v="7"/>
    <s v="Freshco"/>
    <s v="|99/05/27|"/>
    <n v="780"/>
    <n v="2.3199999999999998"/>
    <n v="3.74"/>
  </r>
  <r>
    <x v="2"/>
    <x v="0"/>
    <x v="7"/>
    <s v="Freshco"/>
    <s v="|99/05/28|"/>
    <n v="600"/>
    <n v="2.57"/>
    <n v="3.21"/>
  </r>
  <r>
    <x v="2"/>
    <x v="0"/>
    <x v="7"/>
    <s v="Freshco"/>
    <s v="|99/05/30|"/>
    <n v="852"/>
    <n v="2.88"/>
    <n v="3.86"/>
  </r>
  <r>
    <x v="2"/>
    <x v="0"/>
    <x v="7"/>
    <s v="Freshco"/>
    <s v="|99/05/31|"/>
    <n v="984"/>
    <n v="2.17"/>
    <n v="3.41"/>
  </r>
  <r>
    <x v="2"/>
    <x v="0"/>
    <x v="7"/>
    <s v="Freshco"/>
    <s v="|99/05/43|"/>
    <n v="912"/>
    <n v="2.6"/>
    <n v="3.33"/>
  </r>
  <r>
    <x v="2"/>
    <x v="0"/>
    <x v="7"/>
    <s v="Freshco"/>
    <s v="|99/05/44|"/>
    <n v="1152"/>
    <n v="2.69"/>
    <n v="3.23"/>
  </r>
  <r>
    <x v="2"/>
    <x v="0"/>
    <x v="7"/>
    <s v="Freshco"/>
    <s v="|99/05/113|"/>
    <n v="972"/>
    <n v="2.85"/>
    <n v="3.7"/>
  </r>
  <r>
    <x v="2"/>
    <x v="0"/>
    <x v="7"/>
    <s v="Freshco"/>
    <s v="|99/05/125|"/>
    <n v="876"/>
    <n v="2.31"/>
    <n v="3.8"/>
  </r>
  <r>
    <x v="2"/>
    <x v="0"/>
    <x v="7"/>
    <s v="Freshco"/>
    <s v="|99/05/130|"/>
    <n v="1092"/>
    <n v="2.69"/>
    <n v="3.39"/>
  </r>
  <r>
    <x v="2"/>
    <x v="0"/>
    <x v="7"/>
    <s v="Freshco"/>
    <s v="|99/05/135|"/>
    <n v="732"/>
    <n v="2.74"/>
    <n v="3.99"/>
  </r>
  <r>
    <x v="2"/>
    <x v="0"/>
    <x v="7"/>
    <s v="Freshco"/>
    <s v="|99/05/48|"/>
    <n v="600"/>
    <n v="2.56"/>
    <n v="3.42"/>
  </r>
  <r>
    <x v="2"/>
    <x v="0"/>
    <x v="7"/>
    <s v="Freshco"/>
    <s v="|99/05/49|"/>
    <n v="1044"/>
    <n v="2.96"/>
    <n v="3.69"/>
  </r>
  <r>
    <x v="2"/>
    <x v="0"/>
    <x v="7"/>
    <s v="Freshco"/>
    <s v="|99/05/50|"/>
    <n v="912"/>
    <n v="2.09"/>
    <n v="3.23"/>
  </r>
  <r>
    <x v="2"/>
    <x v="0"/>
    <x v="7"/>
    <s v="Freshco"/>
    <s v="|99/05/52|"/>
    <n v="756"/>
    <n v="2.16"/>
    <n v="3.24"/>
  </r>
  <r>
    <x v="2"/>
    <x v="0"/>
    <x v="7"/>
    <s v="Freshco"/>
    <s v="|99/05/53|"/>
    <n v="684"/>
    <n v="2.95"/>
    <n v="3.29"/>
  </r>
  <r>
    <x v="2"/>
    <x v="0"/>
    <x v="7"/>
    <s v="Freshco"/>
    <s v="|99/05/54|"/>
    <n v="1104"/>
    <n v="2.73"/>
    <n v="3.21"/>
  </r>
  <r>
    <x v="2"/>
    <x v="0"/>
    <x v="7"/>
    <s v="Freshco"/>
    <s v="|99/05/57|"/>
    <n v="780"/>
    <n v="2.13"/>
    <n v="3.87"/>
  </r>
  <r>
    <x v="2"/>
    <x v="0"/>
    <x v="7"/>
    <s v="Freshco"/>
    <s v="|99/05/60|"/>
    <n v="840"/>
    <n v="2.9"/>
    <n v="3.38"/>
  </r>
  <r>
    <x v="2"/>
    <x v="0"/>
    <x v="7"/>
    <s v="Freshco"/>
    <s v="|99/05/62|"/>
    <n v="648"/>
    <n v="2.63"/>
    <n v="3.83"/>
  </r>
  <r>
    <x v="2"/>
    <x v="0"/>
    <x v="7"/>
    <s v="Freshco"/>
    <s v="|99/05/68|"/>
    <n v="828"/>
    <n v="2.74"/>
    <n v="3.97"/>
  </r>
  <r>
    <x v="2"/>
    <x v="0"/>
    <x v="7"/>
    <s v="Freshco"/>
    <s v="|99/05/70|"/>
    <n v="828"/>
    <n v="2.37"/>
    <n v="3.22"/>
  </r>
  <r>
    <x v="2"/>
    <x v="0"/>
    <x v="7"/>
    <s v="Freshco"/>
    <s v="|99/05/93|"/>
    <n v="996"/>
    <n v="2.95"/>
    <n v="3.4"/>
  </r>
  <r>
    <x v="2"/>
    <x v="0"/>
    <x v="7"/>
    <s v="Freshco"/>
    <s v="|99/05/94|"/>
    <n v="936"/>
    <n v="2.67"/>
    <n v="3.98"/>
  </r>
  <r>
    <x v="2"/>
    <x v="0"/>
    <x v="7"/>
    <s v="Freshco"/>
    <s v="|99/05/98|"/>
    <n v="1020"/>
    <n v="2.81"/>
    <n v="3.48"/>
  </r>
  <r>
    <x v="2"/>
    <x v="0"/>
    <x v="7"/>
    <s v="Freshco"/>
    <s v="|99/05/106|"/>
    <n v="828"/>
    <n v="2.9"/>
    <n v="3.42"/>
  </r>
  <r>
    <x v="2"/>
    <x v="0"/>
    <x v="7"/>
    <s v="Freshco"/>
    <s v="|99/05/107|"/>
    <n v="1092"/>
    <n v="2.3199999999999998"/>
    <n v="3.58"/>
  </r>
  <r>
    <x v="2"/>
    <x v="0"/>
    <x v="7"/>
    <s v="Freshco"/>
    <s v="|99/05/124|"/>
    <n v="1068"/>
    <n v="2.2200000000000002"/>
    <n v="3.66"/>
  </r>
  <r>
    <x v="2"/>
    <x v="0"/>
    <x v="7"/>
    <s v="Freshco"/>
    <s v="|99/05/133|"/>
    <n v="1200"/>
    <n v="2.64"/>
    <n v="3.36"/>
  </r>
  <r>
    <x v="2"/>
    <x v="0"/>
    <x v="7"/>
    <s v="Freshco"/>
    <s v="|99/05/136|"/>
    <n v="1044"/>
    <n v="2.67"/>
    <n v="3.83"/>
  </r>
  <r>
    <x v="2"/>
    <x v="0"/>
    <x v="7"/>
    <s v="Freshco"/>
    <s v="|99/05/137|"/>
    <n v="792"/>
    <n v="2.04"/>
    <n v="3.65"/>
  </r>
  <r>
    <x v="2"/>
    <x v="0"/>
    <x v="7"/>
    <s v="Freshco"/>
    <s v="|99/05/138|"/>
    <n v="1164"/>
    <n v="2.09"/>
    <n v="3.28"/>
  </r>
  <r>
    <x v="2"/>
    <x v="0"/>
    <x v="7"/>
    <s v="Freshco"/>
    <s v="|99/05/139|"/>
    <n v="1140"/>
    <n v="2.72"/>
    <n v="3.26"/>
  </r>
  <r>
    <x v="2"/>
    <x v="0"/>
    <x v="7"/>
    <s v="Freshco"/>
    <s v="|99/05/140|"/>
    <n v="1128"/>
    <n v="2.41"/>
    <n v="3.37"/>
  </r>
  <r>
    <x v="2"/>
    <x v="0"/>
    <x v="7"/>
    <s v="Freshco"/>
    <s v="|99/05/141|"/>
    <n v="660"/>
    <n v="2.61"/>
    <n v="3.69"/>
  </r>
  <r>
    <x v="2"/>
    <x v="0"/>
    <x v="7"/>
    <s v="Freshco"/>
    <s v="|99/05/146|"/>
    <n v="1152"/>
    <n v="2.75"/>
    <n v="3.78"/>
  </r>
  <r>
    <x v="2"/>
    <x v="0"/>
    <x v="7"/>
    <s v="Freshco"/>
    <s v="|99/05/152|"/>
    <n v="600"/>
    <n v="2.5499999999999998"/>
    <n v="3.68"/>
  </r>
  <r>
    <x v="2"/>
    <x v="0"/>
    <x v="7"/>
    <s v="Freshco"/>
    <s v="|99/05/159|"/>
    <n v="1104"/>
    <n v="2.19"/>
    <n v="3.34"/>
  </r>
  <r>
    <x v="2"/>
    <x v="0"/>
    <x v="7"/>
    <s v="Freshco"/>
    <s v="|99/05/160|"/>
    <n v="924"/>
    <n v="2.34"/>
    <n v="3.39"/>
  </r>
  <r>
    <x v="2"/>
    <x v="0"/>
    <x v="7"/>
    <s v="Freshco"/>
    <s v="|99/05/164|"/>
    <n v="1164"/>
    <n v="2.67"/>
    <n v="3.87"/>
  </r>
  <r>
    <x v="2"/>
    <x v="0"/>
    <x v="3"/>
    <s v="Ortalli"/>
    <s v="|92/02/02|"/>
    <n v="48"/>
    <n v="1.2"/>
    <n v="1.22"/>
  </r>
  <r>
    <x v="2"/>
    <x v="0"/>
    <x v="3"/>
    <s v="Ortalli"/>
    <s v="|93/01/01|"/>
    <n v="60"/>
    <n v="1.2"/>
    <n v="1.29"/>
  </r>
  <r>
    <x v="2"/>
    <x v="0"/>
    <x v="3"/>
    <s v="Ortalli"/>
    <s v="|93/01/02|"/>
    <n v="72"/>
    <n v="1"/>
    <n v="1.27"/>
  </r>
  <r>
    <x v="2"/>
    <x v="0"/>
    <x v="3"/>
    <s v="Ortalli"/>
    <s v="|93/01/03|"/>
    <n v="48"/>
    <n v="1.03"/>
    <n v="1.23"/>
  </r>
  <r>
    <x v="2"/>
    <x v="0"/>
    <x v="3"/>
    <s v="Ortalli"/>
    <s v="|93/01/04|"/>
    <n v="60"/>
    <n v="1.04"/>
    <n v="1.27"/>
  </r>
  <r>
    <x v="2"/>
    <x v="0"/>
    <x v="3"/>
    <s v="Ortalli"/>
    <s v="|93/01/05|"/>
    <n v="60"/>
    <n v="1.07"/>
    <n v="1.23"/>
  </r>
  <r>
    <x v="2"/>
    <x v="0"/>
    <x v="3"/>
    <s v="Ortalli"/>
    <s v="|93/01/06|"/>
    <n v="60"/>
    <n v="1.02"/>
    <n v="1.27"/>
  </r>
  <r>
    <x v="2"/>
    <x v="0"/>
    <x v="3"/>
    <s v="Ortalli"/>
    <s v="|93/01/07|"/>
    <n v="60"/>
    <n v="1.03"/>
    <n v="1.29"/>
  </r>
  <r>
    <x v="2"/>
    <x v="0"/>
    <x v="3"/>
    <s v="Ortalli"/>
    <s v="|93/01/08|"/>
    <n v="48"/>
    <n v="1.0900000000000001"/>
    <n v="1.37"/>
  </r>
  <r>
    <x v="2"/>
    <x v="0"/>
    <x v="3"/>
    <s v="Ortalli"/>
    <s v="|93/01/09|"/>
    <n v="48"/>
    <n v="1.1200000000000001"/>
    <n v="1.36"/>
  </r>
  <r>
    <x v="2"/>
    <x v="0"/>
    <x v="3"/>
    <s v="Ortalli"/>
    <s v="|93/01/10|"/>
    <n v="72"/>
    <n v="1.19"/>
    <n v="1.34"/>
  </r>
  <r>
    <x v="2"/>
    <x v="0"/>
    <x v="3"/>
    <s v="Ortalli"/>
    <s v="|93/01/11|"/>
    <n v="48"/>
    <n v="1.0900000000000001"/>
    <n v="1.24"/>
  </r>
  <r>
    <x v="2"/>
    <x v="0"/>
    <x v="3"/>
    <s v="Ortalli"/>
    <s v="|93/02/01|"/>
    <n v="72"/>
    <n v="1.19"/>
    <n v="1.3"/>
  </r>
  <r>
    <x v="2"/>
    <x v="0"/>
    <x v="10"/>
    <s v="The food world"/>
    <s v="|90/00/01|"/>
    <n v="444"/>
    <n v="3.56"/>
    <n v="6.15"/>
  </r>
  <r>
    <x v="2"/>
    <x v="0"/>
    <x v="10"/>
    <s v="The food world"/>
    <s v="|90/00/02|"/>
    <n v="408"/>
    <n v="3.61"/>
    <n v="5.21"/>
  </r>
  <r>
    <x v="2"/>
    <x v="0"/>
    <x v="10"/>
    <s v="The food world"/>
    <s v="|90/00/03|"/>
    <n v="528"/>
    <n v="4.1399999999999997"/>
    <n v="5.41"/>
  </r>
  <r>
    <x v="2"/>
    <x v="0"/>
    <x v="10"/>
    <s v="The food world"/>
    <s v="|90/00/04|"/>
    <n v="408"/>
    <n v="3.44"/>
    <n v="6.68"/>
  </r>
  <r>
    <x v="2"/>
    <x v="0"/>
    <x v="10"/>
    <s v="The food world"/>
    <s v="|90/00/05|"/>
    <n v="540"/>
    <n v="3.43"/>
    <n v="6.39"/>
  </r>
  <r>
    <x v="2"/>
    <x v="0"/>
    <x v="10"/>
    <s v="The food world"/>
    <s v="|90/00/06|"/>
    <n v="420"/>
    <n v="3.51"/>
    <n v="5.48"/>
  </r>
  <r>
    <x v="2"/>
    <x v="0"/>
    <x v="10"/>
    <s v="The food world"/>
    <s v="|90/00/07|"/>
    <n v="528"/>
    <n v="4.03"/>
    <n v="5.71"/>
  </r>
  <r>
    <x v="2"/>
    <x v="0"/>
    <x v="10"/>
    <s v="The food world"/>
    <s v="|90/00/08|"/>
    <n v="360"/>
    <n v="3.8"/>
    <n v="6.31"/>
  </r>
  <r>
    <x v="2"/>
    <x v="0"/>
    <x v="10"/>
    <s v="The food world"/>
    <s v="|90/00/09|"/>
    <n v="444"/>
    <n v="3.99"/>
    <n v="5.32"/>
  </r>
  <r>
    <x v="2"/>
    <x v="0"/>
    <x v="10"/>
    <s v="The food world"/>
    <s v="|90/00/10|"/>
    <n v="408"/>
    <n v="3.63"/>
    <n v="6.61"/>
  </r>
  <r>
    <x v="2"/>
    <x v="0"/>
    <x v="10"/>
    <s v="The food world"/>
    <s v="|90/00/11|"/>
    <n v="516"/>
    <n v="4.8600000000000003"/>
    <n v="5.46"/>
  </r>
  <r>
    <x v="2"/>
    <x v="0"/>
    <x v="10"/>
    <s v="The food world"/>
    <s v="|90/00/12|"/>
    <n v="504"/>
    <n v="4"/>
    <n v="5.2"/>
  </r>
  <r>
    <x v="2"/>
    <x v="0"/>
    <x v="10"/>
    <s v="The food world"/>
    <s v="|90/00/13|"/>
    <n v="420"/>
    <n v="4.18"/>
    <n v="5.61"/>
  </r>
  <r>
    <x v="2"/>
    <x v="0"/>
    <x v="10"/>
    <s v="The food world"/>
    <s v="|90/01/01|"/>
    <n v="360"/>
    <n v="3.57"/>
    <n v="5.56"/>
  </r>
  <r>
    <x v="2"/>
    <x v="0"/>
    <x v="10"/>
    <s v="The food world"/>
    <s v="|90/01/02|"/>
    <n v="528"/>
    <n v="3.21"/>
    <n v="5.13"/>
  </r>
  <r>
    <x v="2"/>
    <x v="0"/>
    <x v="10"/>
    <s v="The food world"/>
    <s v="|90/01/03|"/>
    <n v="432"/>
    <n v="4.55"/>
    <n v="6.14"/>
  </r>
  <r>
    <x v="2"/>
    <x v="0"/>
    <x v="10"/>
    <s v="The food world"/>
    <s v="|90/01/04|"/>
    <n v="408"/>
    <n v="3.33"/>
    <n v="6.94"/>
  </r>
  <r>
    <x v="2"/>
    <x v="0"/>
    <x v="10"/>
    <s v="The food world"/>
    <s v="|90/01/05|"/>
    <n v="504"/>
    <n v="5"/>
    <n v="5.31"/>
  </r>
  <r>
    <x v="2"/>
    <x v="0"/>
    <x v="10"/>
    <s v="The food world"/>
    <s v="|90/01/06|"/>
    <n v="384"/>
    <n v="3.98"/>
    <n v="5.35"/>
  </r>
  <r>
    <x v="2"/>
    <x v="0"/>
    <x v="10"/>
    <s v="The food world"/>
    <s v="|90/01/07|"/>
    <n v="396"/>
    <n v="4.1900000000000004"/>
    <n v="6.48"/>
  </r>
  <r>
    <x v="2"/>
    <x v="0"/>
    <x v="10"/>
    <s v="The food world"/>
    <s v="|90/01/08|"/>
    <n v="384"/>
    <n v="3.52"/>
    <n v="6.94"/>
  </r>
  <r>
    <x v="2"/>
    <x v="0"/>
    <x v="10"/>
    <s v="The food world"/>
    <s v="|90/01/09|"/>
    <n v="408"/>
    <n v="3.54"/>
    <n v="6.68"/>
  </r>
  <r>
    <x v="2"/>
    <x v="0"/>
    <x v="10"/>
    <s v="The food world"/>
    <s v="|90/01/10|"/>
    <n v="456"/>
    <n v="3.58"/>
    <n v="6.74"/>
  </r>
  <r>
    <x v="2"/>
    <x v="0"/>
    <x v="10"/>
    <s v="The food world"/>
    <s v="|90/01/11|"/>
    <n v="516"/>
    <n v="4.4400000000000004"/>
    <n v="5.86"/>
  </r>
  <r>
    <x v="2"/>
    <x v="0"/>
    <x v="10"/>
    <s v="The food world"/>
    <s v="|90/01/12|"/>
    <n v="432"/>
    <n v="4.46"/>
    <n v="5.44"/>
  </r>
  <r>
    <x v="2"/>
    <x v="0"/>
    <x v="10"/>
    <s v="The food world"/>
    <s v="|90/01/13|"/>
    <n v="420"/>
    <n v="3.66"/>
    <n v="6.2"/>
  </r>
  <r>
    <x v="2"/>
    <x v="0"/>
    <x v="10"/>
    <s v="The food world"/>
    <s v="|90/01/14|"/>
    <n v="504"/>
    <n v="4.96"/>
    <n v="5.5"/>
  </r>
  <r>
    <x v="2"/>
    <x v="0"/>
    <x v="10"/>
    <s v="The food world"/>
    <s v="|90/01/15|"/>
    <n v="396"/>
    <n v="4.46"/>
    <n v="6.35"/>
  </r>
  <r>
    <x v="2"/>
    <x v="0"/>
    <x v="10"/>
    <s v="The food world"/>
    <s v="|90/01/16|"/>
    <n v="408"/>
    <n v="3.72"/>
    <n v="6.91"/>
  </r>
  <r>
    <x v="2"/>
    <x v="0"/>
    <x v="10"/>
    <s v="The food world"/>
    <s v="|90/01/17|"/>
    <n v="420"/>
    <n v="3.28"/>
    <n v="6.76"/>
  </r>
  <r>
    <x v="2"/>
    <x v="0"/>
    <x v="10"/>
    <s v="The food world"/>
    <s v="|90/01/18|"/>
    <n v="540"/>
    <n v="4.84"/>
    <n v="6.98"/>
  </r>
  <r>
    <x v="2"/>
    <x v="0"/>
    <x v="10"/>
    <s v="The food world"/>
    <s v="|90/02/01|"/>
    <n v="444"/>
    <n v="3.39"/>
    <n v="5.13"/>
  </r>
  <r>
    <x v="2"/>
    <x v="0"/>
    <x v="10"/>
    <s v="The food world"/>
    <s v="|90/02/02|"/>
    <n v="384"/>
    <n v="4"/>
    <n v="5.01"/>
  </r>
  <r>
    <x v="2"/>
    <x v="0"/>
    <x v="10"/>
    <s v="The food world"/>
    <s v="|90/02/03|"/>
    <n v="408"/>
    <n v="5"/>
    <n v="5.87"/>
  </r>
  <r>
    <x v="2"/>
    <x v="0"/>
    <x v="10"/>
    <s v="The food world"/>
    <s v="|90/02/04|"/>
    <n v="528"/>
    <n v="3.5"/>
    <n v="6.7"/>
  </r>
  <r>
    <x v="2"/>
    <x v="0"/>
    <x v="10"/>
    <s v="The food world"/>
    <s v="|90/02/05|"/>
    <n v="396"/>
    <n v="3.38"/>
    <n v="5.58"/>
  </r>
  <r>
    <x v="2"/>
    <x v="0"/>
    <x v="1"/>
    <s v="Delta"/>
    <s v="|04/00/01|"/>
    <n v="588"/>
    <n v="5.5266666666666664"/>
    <n v="7.9133333333333331"/>
  </r>
  <r>
    <x v="2"/>
    <x v="0"/>
    <x v="1"/>
    <s v="Delta"/>
    <s v="|04/00/02|"/>
    <n v="468"/>
    <n v="6.1066666666666665"/>
    <n v="7.94"/>
  </r>
  <r>
    <x v="2"/>
    <x v="0"/>
    <x v="1"/>
    <s v="Delta"/>
    <s v="|04/00/03|"/>
    <n v="456"/>
    <n v="6.3266666666666671"/>
    <n v="7.9733333333333336"/>
  </r>
  <r>
    <x v="2"/>
    <x v="0"/>
    <x v="1"/>
    <s v="Delta"/>
    <s v="|04/00/04|"/>
    <n v="612"/>
    <n v="5.9733333333333336"/>
    <n v="8.1666666666666661"/>
  </r>
  <r>
    <x v="2"/>
    <x v="0"/>
    <x v="1"/>
    <s v="Delta"/>
    <s v="|04/00/05|"/>
    <n v="456"/>
    <n v="5.56"/>
    <n v="8.4866666666666664"/>
  </r>
  <r>
    <x v="2"/>
    <x v="0"/>
    <x v="6"/>
    <s v="Delta"/>
    <s v="|04/04/01|"/>
    <n v="2004"/>
    <n v="2.58"/>
    <n v="4"/>
  </r>
  <r>
    <x v="2"/>
    <x v="0"/>
    <x v="6"/>
    <s v="Delta"/>
    <s v="|04/04/02|"/>
    <n v="2460"/>
    <n v="2.93"/>
    <n v="3.8"/>
  </r>
  <r>
    <x v="2"/>
    <x v="0"/>
    <x v="6"/>
    <s v="Delta"/>
    <s v="|04/04/03|"/>
    <n v="2160"/>
    <n v="2.65"/>
    <n v="3.67"/>
  </r>
  <r>
    <x v="2"/>
    <x v="0"/>
    <x v="6"/>
    <s v="Delta"/>
    <s v="|04/04/04|"/>
    <n v="1668"/>
    <n v="2.38"/>
    <n v="3.99"/>
  </r>
  <r>
    <x v="2"/>
    <x v="0"/>
    <x v="6"/>
    <s v="Delta"/>
    <s v="|04/04/05|"/>
    <n v="2604"/>
    <n v="2.88"/>
    <n v="4"/>
  </r>
  <r>
    <x v="2"/>
    <x v="0"/>
    <x v="6"/>
    <s v="Delta"/>
    <s v="|04/04/06|"/>
    <n v="2568"/>
    <n v="2.82"/>
    <n v="3.52"/>
  </r>
  <r>
    <x v="2"/>
    <x v="0"/>
    <x v="6"/>
    <s v="Delta"/>
    <s v="|04/04/07|"/>
    <n v="1932"/>
    <n v="2.77"/>
    <n v="3.54"/>
  </r>
  <r>
    <x v="2"/>
    <x v="0"/>
    <x v="6"/>
    <s v="Delta"/>
    <s v="|04/04/08|"/>
    <n v="2508"/>
    <n v="2.5"/>
    <n v="3.98"/>
  </r>
  <r>
    <x v="2"/>
    <x v="0"/>
    <x v="6"/>
    <s v="Delta"/>
    <s v="|04/04/09|"/>
    <n v="1908"/>
    <n v="2.8"/>
    <n v="3.46"/>
  </r>
  <r>
    <x v="2"/>
    <x v="0"/>
    <x v="6"/>
    <s v="Delta"/>
    <s v="|04/04/10|"/>
    <n v="1200"/>
    <n v="2.66"/>
    <n v="3.6"/>
  </r>
  <r>
    <x v="2"/>
    <x v="0"/>
    <x v="6"/>
    <s v="Delta"/>
    <s v="|04/04/11|"/>
    <n v="2304"/>
    <n v="2.4"/>
    <n v="3.94"/>
  </r>
  <r>
    <x v="2"/>
    <x v="0"/>
    <x v="6"/>
    <s v="Delta"/>
    <s v="|04/04/12|"/>
    <n v="1320"/>
    <n v="2.65"/>
    <n v="3.71"/>
  </r>
  <r>
    <x v="2"/>
    <x v="0"/>
    <x v="6"/>
    <s v="Delta"/>
    <s v="|04/04/13|"/>
    <n v="1272"/>
    <n v="3"/>
    <n v="3.58"/>
  </r>
  <r>
    <x v="2"/>
    <x v="0"/>
    <x v="6"/>
    <s v="Delta"/>
    <s v="|04/04/14|"/>
    <n v="1836"/>
    <n v="2.35"/>
    <n v="3.76"/>
  </r>
  <r>
    <x v="2"/>
    <x v="0"/>
    <x v="6"/>
    <s v="Delta"/>
    <s v="|04/04/15|"/>
    <n v="2232"/>
    <n v="2.93"/>
    <n v="3.32"/>
  </r>
  <r>
    <x v="2"/>
    <x v="0"/>
    <x v="6"/>
    <s v="Delta"/>
    <s v="|04/04/16|"/>
    <n v="2568"/>
    <n v="2.87"/>
    <n v="3.59"/>
  </r>
  <r>
    <x v="2"/>
    <x v="0"/>
    <x v="6"/>
    <s v="Delta"/>
    <s v="|04/04/17|"/>
    <n v="2268"/>
    <n v="2.59"/>
    <n v="3.83"/>
  </r>
  <r>
    <x v="2"/>
    <x v="0"/>
    <x v="6"/>
    <s v="Delta"/>
    <s v="|04/04/18|"/>
    <n v="2592"/>
    <n v="2.87"/>
    <n v="3.39"/>
  </r>
  <r>
    <x v="2"/>
    <x v="0"/>
    <x v="6"/>
    <s v="Delta"/>
    <s v="|04/04/19|"/>
    <n v="2292"/>
    <n v="2.87"/>
    <n v="3.4"/>
  </r>
  <r>
    <x v="2"/>
    <x v="0"/>
    <x v="6"/>
    <s v="Delta"/>
    <s v="|04/04/20|"/>
    <n v="1344"/>
    <n v="2.4700000000000002"/>
    <n v="3.69"/>
  </r>
  <r>
    <x v="2"/>
    <x v="0"/>
    <x v="6"/>
    <s v="Delta"/>
    <s v="|04/04/21|"/>
    <n v="1464"/>
    <n v="2.95"/>
    <n v="3.49"/>
  </r>
  <r>
    <x v="2"/>
    <x v="0"/>
    <x v="6"/>
    <s v="Delta"/>
    <s v="|04/04/22|"/>
    <n v="2124"/>
    <n v="2.95"/>
    <n v="3.43"/>
  </r>
  <r>
    <x v="2"/>
    <x v="0"/>
    <x v="6"/>
    <s v="Delta"/>
    <s v="|04/04/23|"/>
    <n v="2316"/>
    <n v="2.37"/>
    <n v="3.67"/>
  </r>
  <r>
    <x v="2"/>
    <x v="0"/>
    <x v="6"/>
    <s v="Delta"/>
    <s v="|04/04/24|"/>
    <n v="2376"/>
    <n v="2.6"/>
    <n v="3.4"/>
  </r>
  <r>
    <x v="2"/>
    <x v="0"/>
    <x v="6"/>
    <s v="Delta"/>
    <s v="|04/04/25|"/>
    <n v="1800"/>
    <n v="2.97"/>
    <n v="3.96"/>
  </r>
  <r>
    <x v="2"/>
    <x v="0"/>
    <x v="6"/>
    <s v="Delta"/>
    <s v="|04/04/26|"/>
    <n v="2004"/>
    <n v="2.84"/>
    <n v="3.41"/>
  </r>
  <r>
    <x v="2"/>
    <x v="0"/>
    <x v="6"/>
    <s v="Delta"/>
    <s v="|04/04/27|"/>
    <n v="1332"/>
    <n v="2.95"/>
    <n v="3.44"/>
  </r>
  <r>
    <x v="2"/>
    <x v="0"/>
    <x v="6"/>
    <s v="Delta"/>
    <s v="|04/04/28|"/>
    <n v="1524"/>
    <n v="2.73"/>
    <n v="3.42"/>
  </r>
  <r>
    <x v="2"/>
    <x v="0"/>
    <x v="6"/>
    <s v="Delta"/>
    <s v="|04/04/29|"/>
    <n v="2100"/>
    <n v="2.86"/>
    <n v="3.81"/>
  </r>
  <r>
    <x v="2"/>
    <x v="0"/>
    <x v="6"/>
    <s v="Delta"/>
    <s v="|04/04/30|"/>
    <n v="1680"/>
    <n v="2.37"/>
    <n v="3.74"/>
  </r>
  <r>
    <x v="2"/>
    <x v="0"/>
    <x v="6"/>
    <s v="Delta"/>
    <s v="|04/04/31|"/>
    <n v="2268"/>
    <n v="2.52"/>
    <n v="3.97"/>
  </r>
  <r>
    <x v="2"/>
    <x v="0"/>
    <x v="6"/>
    <s v="Delta"/>
    <s v="|04/04/32|"/>
    <n v="2568"/>
    <n v="2.63"/>
    <n v="3.75"/>
  </r>
  <r>
    <x v="2"/>
    <x v="0"/>
    <x v="6"/>
    <s v="Delta"/>
    <s v="|04/04/33|"/>
    <n v="2364"/>
    <n v="2.92"/>
    <n v="3.6"/>
  </r>
  <r>
    <x v="2"/>
    <x v="0"/>
    <x v="6"/>
    <s v="Delta"/>
    <s v="|04/04/34|"/>
    <n v="2436"/>
    <n v="2.74"/>
    <n v="3.43"/>
  </r>
  <r>
    <x v="2"/>
    <x v="0"/>
    <x v="6"/>
    <s v="Delta"/>
    <s v="|04/04/35|"/>
    <n v="1656"/>
    <n v="2.56"/>
    <n v="3.79"/>
  </r>
  <r>
    <x v="2"/>
    <x v="0"/>
    <x v="6"/>
    <s v="Delta"/>
    <s v="|04/04/36|"/>
    <n v="1872"/>
    <n v="2.61"/>
    <n v="3.86"/>
  </r>
  <r>
    <x v="2"/>
    <x v="0"/>
    <x v="6"/>
    <s v="Delta"/>
    <s v="|04/04/37|"/>
    <n v="2388"/>
    <n v="2.85"/>
    <n v="3.65"/>
  </r>
  <r>
    <x v="2"/>
    <x v="0"/>
    <x v="6"/>
    <s v="Delta"/>
    <s v="|04/04/38|"/>
    <n v="2532"/>
    <n v="2.4900000000000002"/>
    <n v="3.36"/>
  </r>
  <r>
    <x v="2"/>
    <x v="0"/>
    <x v="6"/>
    <s v="Delta"/>
    <s v="|04/04/39|"/>
    <n v="1320"/>
    <n v="2.4300000000000002"/>
    <n v="3.58"/>
  </r>
  <r>
    <x v="2"/>
    <x v="0"/>
    <x v="6"/>
    <s v="Delta"/>
    <s v="|04/04/40|"/>
    <n v="2544"/>
    <n v="2.84"/>
    <n v="3.65"/>
  </r>
  <r>
    <x v="2"/>
    <x v="0"/>
    <x v="6"/>
    <s v="Delta"/>
    <s v="|04/04/41|"/>
    <n v="2676"/>
    <n v="2.82"/>
    <n v="3.88"/>
  </r>
  <r>
    <x v="2"/>
    <x v="0"/>
    <x v="6"/>
    <s v="Delta"/>
    <s v="|04/04/42|"/>
    <n v="2172"/>
    <n v="2.89"/>
    <n v="3.71"/>
  </r>
  <r>
    <x v="2"/>
    <x v="0"/>
    <x v="6"/>
    <s v="Delta"/>
    <s v="|04/04/43|"/>
    <n v="1728"/>
    <n v="2.72"/>
    <n v="3.79"/>
  </r>
  <r>
    <x v="2"/>
    <x v="0"/>
    <x v="6"/>
    <s v="Delta"/>
    <s v="|04/04/44|"/>
    <n v="2472"/>
    <n v="2.72"/>
    <n v="3.7"/>
  </r>
  <r>
    <x v="2"/>
    <x v="0"/>
    <x v="6"/>
    <s v="Delta"/>
    <s v="|04/04/45|"/>
    <n v="1368"/>
    <n v="2.68"/>
    <n v="3.91"/>
  </r>
  <r>
    <x v="2"/>
    <x v="0"/>
    <x v="6"/>
    <s v="Delta"/>
    <s v="|04/04/46|"/>
    <n v="1404"/>
    <n v="2.96"/>
    <n v="3.46"/>
  </r>
  <r>
    <x v="2"/>
    <x v="0"/>
    <x v="6"/>
    <s v="Delta"/>
    <s v="|04/04/47|"/>
    <n v="1692"/>
    <n v="2.6"/>
    <n v="3.96"/>
  </r>
  <r>
    <x v="2"/>
    <x v="0"/>
    <x v="6"/>
    <s v="Delta"/>
    <s v="|04/04/48|"/>
    <n v="1560"/>
    <n v="2.94"/>
    <n v="3.62"/>
  </r>
  <r>
    <x v="2"/>
    <x v="0"/>
    <x v="6"/>
    <s v="Delta"/>
    <s v="|04/04/49|"/>
    <n v="2280"/>
    <n v="2.57"/>
    <n v="3.84"/>
  </r>
  <r>
    <x v="2"/>
    <x v="0"/>
    <x v="6"/>
    <s v="Delta"/>
    <s v="|04/04/50|"/>
    <n v="1848"/>
    <n v="2.5299999999999998"/>
    <n v="3.43"/>
  </r>
  <r>
    <x v="2"/>
    <x v="0"/>
    <x v="6"/>
    <s v="Delta"/>
    <s v="|04/04/51|"/>
    <n v="1872"/>
    <n v="2.4500000000000002"/>
    <n v="3.31"/>
  </r>
  <r>
    <x v="2"/>
    <x v="0"/>
    <x v="6"/>
    <s v="Delta"/>
    <s v="|04/04/52|"/>
    <n v="2484"/>
    <n v="2.4900000000000002"/>
    <n v="3.64"/>
  </r>
  <r>
    <x v="2"/>
    <x v="0"/>
    <x v="6"/>
    <s v="Delta"/>
    <s v="|04/04/53|"/>
    <n v="1416"/>
    <n v="2.82"/>
    <n v="3.75"/>
  </r>
  <r>
    <x v="2"/>
    <x v="0"/>
    <x v="6"/>
    <s v="Delta"/>
    <s v="|04/04/54|"/>
    <n v="2244"/>
    <n v="2.63"/>
    <n v="3.74"/>
  </r>
  <r>
    <x v="2"/>
    <x v="0"/>
    <x v="6"/>
    <s v="Delta"/>
    <s v="|04/04/55|"/>
    <n v="1788"/>
    <n v="2.73"/>
    <n v="3.76"/>
  </r>
  <r>
    <x v="2"/>
    <x v="0"/>
    <x v="6"/>
    <s v="Delta"/>
    <s v="|04/04/56|"/>
    <n v="1836"/>
    <n v="2.42"/>
    <n v="3.89"/>
  </r>
  <r>
    <x v="2"/>
    <x v="0"/>
    <x v="6"/>
    <s v="Delta"/>
    <s v="|04/04/57|"/>
    <n v="1572"/>
    <n v="2.86"/>
    <n v="3.81"/>
  </r>
  <r>
    <x v="2"/>
    <x v="0"/>
    <x v="6"/>
    <s v="Delta"/>
    <s v="|04/04/58|"/>
    <n v="1728"/>
    <n v="2.7"/>
    <n v="3.79"/>
  </r>
  <r>
    <x v="2"/>
    <x v="0"/>
    <x v="6"/>
    <s v="Delta"/>
    <s v="|04/04/59|"/>
    <n v="2304"/>
    <n v="2.72"/>
    <n v="3.43"/>
  </r>
  <r>
    <x v="2"/>
    <x v="0"/>
    <x v="6"/>
    <s v="Delta"/>
    <s v="|04/04/60|"/>
    <n v="2628"/>
    <n v="2.41"/>
    <n v="3.67"/>
  </r>
  <r>
    <x v="2"/>
    <x v="0"/>
    <x v="6"/>
    <s v="Delta"/>
    <s v="|04/04/61|"/>
    <n v="1584"/>
    <n v="2.62"/>
    <n v="3.59"/>
  </r>
  <r>
    <x v="2"/>
    <x v="0"/>
    <x v="6"/>
    <s v="Delta"/>
    <s v="|04/04/62|"/>
    <n v="2724"/>
    <n v="2.5099999999999998"/>
    <n v="3.6"/>
  </r>
  <r>
    <x v="2"/>
    <x v="0"/>
    <x v="6"/>
    <s v="Delta"/>
    <s v="|04/04/63|"/>
    <n v="2460"/>
    <n v="2.75"/>
    <n v="3.77"/>
  </r>
  <r>
    <x v="2"/>
    <x v="0"/>
    <x v="6"/>
    <s v="Delta"/>
    <s v="|04/04/64|"/>
    <n v="2064"/>
    <n v="2.2999999999999998"/>
    <n v="3.64"/>
  </r>
  <r>
    <x v="2"/>
    <x v="0"/>
    <x v="6"/>
    <s v="Delta"/>
    <s v="|04/04/65|"/>
    <n v="1740"/>
    <n v="2.37"/>
    <n v="3.62"/>
  </r>
  <r>
    <x v="2"/>
    <x v="0"/>
    <x v="6"/>
    <s v="Delta"/>
    <s v="|04/04/66|"/>
    <n v="2292"/>
    <n v="2.89"/>
    <n v="3.52"/>
  </r>
  <r>
    <x v="2"/>
    <x v="0"/>
    <x v="6"/>
    <s v="Delta"/>
    <s v="|04/04/67|"/>
    <n v="2400"/>
    <n v="2.5"/>
    <n v="3.53"/>
  </r>
  <r>
    <x v="2"/>
    <x v="0"/>
    <x v="6"/>
    <s v="Delta"/>
    <s v="|04/04/68|"/>
    <n v="2244"/>
    <n v="2.86"/>
    <n v="3.63"/>
  </r>
  <r>
    <x v="2"/>
    <x v="0"/>
    <x v="6"/>
    <s v="Delta"/>
    <s v="|04/04/69|"/>
    <n v="2100"/>
    <n v="2.5"/>
    <n v="3.65"/>
  </r>
  <r>
    <x v="2"/>
    <x v="0"/>
    <x v="6"/>
    <s v="Delta"/>
    <s v="|04/04/70|"/>
    <n v="1356"/>
    <n v="2.7"/>
    <n v="3.71"/>
  </r>
  <r>
    <x v="2"/>
    <x v="0"/>
    <x v="6"/>
    <s v="Delta"/>
    <s v="|04/04/71|"/>
    <n v="2436"/>
    <n v="2.52"/>
    <n v="3.65"/>
  </r>
  <r>
    <x v="2"/>
    <x v="0"/>
    <x v="6"/>
    <s v="Delta"/>
    <s v="|04/04/72|"/>
    <n v="2520"/>
    <n v="2.5"/>
    <n v="3.82"/>
  </r>
  <r>
    <x v="2"/>
    <x v="0"/>
    <x v="6"/>
    <s v="Delta"/>
    <s v="|04/04/73|"/>
    <n v="1800"/>
    <n v="2.87"/>
    <n v="3.88"/>
  </r>
  <r>
    <x v="2"/>
    <x v="0"/>
    <x v="6"/>
    <s v="Delta"/>
    <s v="|04/04/74|"/>
    <n v="2748"/>
    <n v="2.39"/>
    <n v="3.46"/>
  </r>
  <r>
    <x v="2"/>
    <x v="0"/>
    <x v="6"/>
    <s v="Delta"/>
    <s v="|04/04/75|"/>
    <n v="1548"/>
    <n v="2.46"/>
    <n v="3.93"/>
  </r>
  <r>
    <x v="2"/>
    <x v="0"/>
    <x v="6"/>
    <s v="Delta"/>
    <s v="|04/04/76|"/>
    <n v="1992"/>
    <n v="2.4"/>
    <n v="3.46"/>
  </r>
  <r>
    <x v="2"/>
    <x v="0"/>
    <x v="6"/>
    <s v="Delta"/>
    <s v="|04/04/77|"/>
    <n v="1404"/>
    <n v="2.46"/>
    <n v="3.81"/>
  </r>
  <r>
    <x v="2"/>
    <x v="0"/>
    <x v="6"/>
    <s v="Delta"/>
    <s v="|04/04/78|"/>
    <n v="1836"/>
    <n v="2.71"/>
    <n v="3.78"/>
  </r>
  <r>
    <x v="2"/>
    <x v="0"/>
    <x v="6"/>
    <s v="Delta"/>
    <s v="|04/04/79|"/>
    <n v="2220"/>
    <n v="2.78"/>
    <n v="3.77"/>
  </r>
  <r>
    <x v="2"/>
    <x v="0"/>
    <x v="6"/>
    <s v="Delta"/>
    <s v="|04/04/80|"/>
    <n v="2700"/>
    <n v="2.95"/>
    <n v="4"/>
  </r>
  <r>
    <x v="2"/>
    <x v="0"/>
    <x v="6"/>
    <s v="Delta"/>
    <s v="|04/04/81|"/>
    <n v="1404"/>
    <n v="2.91"/>
    <n v="3.47"/>
  </r>
  <r>
    <x v="2"/>
    <x v="0"/>
    <x v="6"/>
    <s v="Delta"/>
    <s v="|04/04/82|"/>
    <n v="2424"/>
    <n v="2.6"/>
    <n v="3.95"/>
  </r>
  <r>
    <x v="2"/>
    <x v="0"/>
    <x v="6"/>
    <s v="Delta"/>
    <s v="|04/04/83|"/>
    <n v="1212"/>
    <n v="2.57"/>
    <n v="3.7"/>
  </r>
  <r>
    <x v="2"/>
    <x v="0"/>
    <x v="6"/>
    <s v="Delta"/>
    <s v="|04/04/84|"/>
    <n v="2388"/>
    <n v="2.35"/>
    <n v="3.65"/>
  </r>
  <r>
    <x v="2"/>
    <x v="0"/>
    <x v="6"/>
    <s v="Delta"/>
    <s v="|04/04/85|"/>
    <n v="1512"/>
    <n v="2.98"/>
    <n v="3.77"/>
  </r>
  <r>
    <x v="2"/>
    <x v="0"/>
    <x v="6"/>
    <s v="Delta"/>
    <s v="|04/04/86|"/>
    <n v="2688"/>
    <n v="2.67"/>
    <n v="3.95"/>
  </r>
  <r>
    <x v="2"/>
    <x v="0"/>
    <x v="6"/>
    <s v="Delta"/>
    <s v="|04/04/87|"/>
    <n v="1596"/>
    <n v="2.44"/>
    <n v="3.54"/>
  </r>
  <r>
    <x v="2"/>
    <x v="0"/>
    <x v="6"/>
    <s v="Delta"/>
    <s v="|04/04/88|"/>
    <n v="2040"/>
    <n v="2.5299999999999998"/>
    <n v="3.33"/>
  </r>
  <r>
    <x v="2"/>
    <x v="0"/>
    <x v="6"/>
    <s v="Delta"/>
    <s v="|04/04/89|"/>
    <n v="1464"/>
    <n v="2.33"/>
    <n v="3.41"/>
  </r>
  <r>
    <x v="2"/>
    <x v="0"/>
    <x v="6"/>
    <s v="Delta"/>
    <s v="|04/04/90|"/>
    <n v="1860"/>
    <n v="2.38"/>
    <n v="3.97"/>
  </r>
  <r>
    <x v="2"/>
    <x v="0"/>
    <x v="6"/>
    <s v="Delta"/>
    <s v="|04/04/91|"/>
    <n v="1452"/>
    <n v="2.68"/>
    <n v="3.84"/>
  </r>
  <r>
    <x v="2"/>
    <x v="0"/>
    <x v="6"/>
    <s v="Delta"/>
    <s v="|04/04/92|"/>
    <n v="1932"/>
    <n v="2.93"/>
    <n v="3.95"/>
  </r>
  <r>
    <x v="2"/>
    <x v="0"/>
    <x v="6"/>
    <s v="Delta"/>
    <s v="|04/04/93|"/>
    <n v="1764"/>
    <n v="2.54"/>
    <n v="3.44"/>
  </r>
  <r>
    <x v="2"/>
    <x v="0"/>
    <x v="6"/>
    <s v="Delta"/>
    <s v="|04/04/94|"/>
    <n v="1428"/>
    <n v="2.9"/>
    <n v="3.55"/>
  </r>
  <r>
    <x v="2"/>
    <x v="0"/>
    <x v="6"/>
    <s v="Delta"/>
    <s v="|04/04/95|"/>
    <n v="2508"/>
    <n v="2.84"/>
    <n v="3.47"/>
  </r>
  <r>
    <x v="2"/>
    <x v="0"/>
    <x v="6"/>
    <s v="Delta"/>
    <s v="|04/04/96|"/>
    <n v="1800"/>
    <n v="2.52"/>
    <n v="3.83"/>
  </r>
  <r>
    <x v="2"/>
    <x v="0"/>
    <x v="6"/>
    <s v="Delta"/>
    <s v="|04/04/97|"/>
    <n v="2340"/>
    <n v="2.77"/>
    <n v="3.66"/>
  </r>
  <r>
    <x v="2"/>
    <x v="0"/>
    <x v="6"/>
    <s v="Delta"/>
    <s v="|04/04/98|"/>
    <n v="1488"/>
    <n v="2.59"/>
    <n v="3.85"/>
  </r>
  <r>
    <x v="2"/>
    <x v="0"/>
    <x v="6"/>
    <s v="Delta"/>
    <s v="|04/04/99|"/>
    <n v="1284"/>
    <n v="2.4"/>
    <n v="3.68"/>
  </r>
  <r>
    <x v="2"/>
    <x v="0"/>
    <x v="6"/>
    <s v="Delta"/>
    <s v="|04/05/01|"/>
    <n v="2472"/>
    <n v="2.73"/>
    <n v="3.32"/>
  </r>
  <r>
    <x v="2"/>
    <x v="0"/>
    <x v="6"/>
    <s v="Delta"/>
    <s v="|04/05/02|"/>
    <n v="1488"/>
    <n v="2.66"/>
    <n v="3.92"/>
  </r>
  <r>
    <x v="2"/>
    <x v="0"/>
    <x v="6"/>
    <s v="Delta"/>
    <s v="|04/05/03|"/>
    <n v="2592"/>
    <n v="2.96"/>
    <n v="3.78"/>
  </r>
  <r>
    <x v="2"/>
    <x v="0"/>
    <x v="6"/>
    <s v="Delta"/>
    <s v="|04/05/04|"/>
    <n v="2436"/>
    <n v="2.82"/>
    <n v="3.57"/>
  </r>
  <r>
    <x v="2"/>
    <x v="0"/>
    <x v="6"/>
    <s v="Delta"/>
    <s v="|04/05/05|"/>
    <n v="1524"/>
    <n v="2.85"/>
    <n v="3.99"/>
  </r>
  <r>
    <x v="2"/>
    <x v="0"/>
    <x v="6"/>
    <s v="Delta"/>
    <s v="|04/05/06|"/>
    <n v="2136"/>
    <n v="2.8"/>
    <n v="3.99"/>
  </r>
  <r>
    <x v="2"/>
    <x v="0"/>
    <x v="6"/>
    <s v="Delta"/>
    <s v="|04/05/07|"/>
    <n v="2592"/>
    <n v="2.64"/>
    <n v="3.94"/>
  </r>
  <r>
    <x v="2"/>
    <x v="0"/>
    <x v="6"/>
    <s v="Delta"/>
    <s v="|04/05/08|"/>
    <n v="2328"/>
    <n v="2.2999999999999998"/>
    <n v="3.83"/>
  </r>
  <r>
    <x v="2"/>
    <x v="0"/>
    <x v="6"/>
    <s v="Delta"/>
    <s v="|04/05/09|"/>
    <n v="2100"/>
    <n v="2.93"/>
    <n v="3.37"/>
  </r>
  <r>
    <x v="2"/>
    <x v="0"/>
    <x v="6"/>
    <s v="Delta"/>
    <s v="|04/05/10|"/>
    <n v="1908"/>
    <n v="2.61"/>
    <n v="3.55"/>
  </r>
  <r>
    <x v="2"/>
    <x v="0"/>
    <x v="6"/>
    <s v="Delta"/>
    <s v="|04/05/11|"/>
    <n v="2196"/>
    <n v="2.84"/>
    <n v="3.59"/>
  </r>
  <r>
    <x v="2"/>
    <x v="0"/>
    <x v="6"/>
    <s v="Delta"/>
    <s v="|04/05/12|"/>
    <n v="2340"/>
    <n v="2.37"/>
    <n v="3.31"/>
  </r>
  <r>
    <x v="2"/>
    <x v="0"/>
    <x v="6"/>
    <s v="Delta"/>
    <s v="|04/05/13|"/>
    <n v="1416"/>
    <n v="2.68"/>
    <n v="3.98"/>
  </r>
  <r>
    <x v="2"/>
    <x v="0"/>
    <x v="6"/>
    <s v="Delta"/>
    <s v="|04/05/14|"/>
    <n v="1872"/>
    <n v="2.56"/>
    <n v="3.69"/>
  </r>
  <r>
    <x v="2"/>
    <x v="0"/>
    <x v="6"/>
    <s v="Delta"/>
    <s v="|04/05/15|"/>
    <n v="1620"/>
    <n v="2.97"/>
    <n v="3.75"/>
  </r>
  <r>
    <x v="2"/>
    <x v="0"/>
    <x v="6"/>
    <s v="Delta"/>
    <s v="|04/05/16|"/>
    <n v="1296"/>
    <n v="2.78"/>
    <n v="3.73"/>
  </r>
  <r>
    <x v="2"/>
    <x v="0"/>
    <x v="6"/>
    <s v="Delta"/>
    <s v="|04/06/01|"/>
    <n v="2532"/>
    <n v="2.5099999999999998"/>
    <n v="3.4"/>
  </r>
  <r>
    <x v="2"/>
    <x v="0"/>
    <x v="6"/>
    <s v="Delta"/>
    <s v="|04/06/02|"/>
    <n v="2544"/>
    <n v="2.46"/>
    <n v="3.32"/>
  </r>
  <r>
    <x v="2"/>
    <x v="0"/>
    <x v="6"/>
    <s v="Delta"/>
    <s v="|04/06/04|"/>
    <n v="2460"/>
    <n v="2.48"/>
    <n v="3.73"/>
  </r>
  <r>
    <x v="2"/>
    <x v="0"/>
    <x v="6"/>
    <s v="Delta"/>
    <s v="|08/04/03|"/>
    <n v="1932"/>
    <n v="3"/>
    <n v="3.4"/>
  </r>
  <r>
    <x v="2"/>
    <x v="0"/>
    <x v="6"/>
    <s v="Delta"/>
    <s v="|08/04/04|"/>
    <n v="2184"/>
    <n v="2.97"/>
    <n v="3.4"/>
  </r>
  <r>
    <x v="2"/>
    <x v="0"/>
    <x v="6"/>
    <s v="Delta"/>
    <s v="|08/04/05|"/>
    <n v="1236"/>
    <n v="2.5299999999999998"/>
    <n v="3.6"/>
  </r>
  <r>
    <x v="2"/>
    <x v="0"/>
    <x v="6"/>
    <s v="Delta"/>
    <s v="|08/04/06|"/>
    <n v="2400"/>
    <n v="2.85"/>
    <n v="3.42"/>
  </r>
  <r>
    <x v="2"/>
    <x v="0"/>
    <x v="6"/>
    <s v="Delta"/>
    <s v="|08/04/08|"/>
    <n v="2748"/>
    <n v="2.78"/>
    <n v="3.61"/>
  </r>
  <r>
    <x v="2"/>
    <x v="0"/>
    <x v="6"/>
    <s v="Delta"/>
    <s v="|08/04/10|"/>
    <n v="1260"/>
    <n v="2.62"/>
    <n v="3.43"/>
  </r>
  <r>
    <x v="2"/>
    <x v="0"/>
    <x v="6"/>
    <s v="Delta"/>
    <s v="|08/04/20|"/>
    <n v="1668"/>
    <n v="2.61"/>
    <n v="3.98"/>
  </r>
  <r>
    <x v="2"/>
    <x v="0"/>
    <x v="6"/>
    <s v="Milky"/>
    <s v="|05/05/05|"/>
    <n v="2172"/>
    <n v="2.35"/>
    <n v="3.93"/>
  </r>
  <r>
    <x v="2"/>
    <x v="0"/>
    <x v="5"/>
    <s v="Suchard"/>
    <s v="|99/03/01|"/>
    <n v="984"/>
    <n v="1.28"/>
    <n v="1.87"/>
  </r>
  <r>
    <x v="2"/>
    <x v="0"/>
    <x v="5"/>
    <s v="Suchard"/>
    <s v="|99/03/02|"/>
    <n v="984"/>
    <n v="1.29"/>
    <n v="1.6"/>
  </r>
  <r>
    <x v="2"/>
    <x v="0"/>
    <x v="5"/>
    <s v="Suchard"/>
    <s v="|99/03/03|"/>
    <n v="1092"/>
    <n v="1.2"/>
    <n v="1.69"/>
  </r>
  <r>
    <x v="2"/>
    <x v="0"/>
    <x v="5"/>
    <s v="Suchard"/>
    <s v="|99/03/04|"/>
    <n v="1152"/>
    <n v="1.38"/>
    <n v="1.81"/>
  </r>
  <r>
    <x v="2"/>
    <x v="0"/>
    <x v="5"/>
    <s v="Suchard"/>
    <s v="|99/03/05|"/>
    <n v="1020"/>
    <n v="1.37"/>
    <n v="1.66"/>
  </r>
  <r>
    <x v="2"/>
    <x v="0"/>
    <x v="5"/>
    <s v="Suchard"/>
    <s v="|99/03/06|"/>
    <n v="1260"/>
    <n v="1.35"/>
    <n v="1.66"/>
  </r>
  <r>
    <x v="2"/>
    <x v="0"/>
    <x v="5"/>
    <s v="Suchard"/>
    <s v="|99/03/07|"/>
    <n v="1032"/>
    <n v="1.4"/>
    <n v="1.82"/>
  </r>
  <r>
    <x v="2"/>
    <x v="0"/>
    <x v="5"/>
    <s v="Suchard"/>
    <s v="|99/03/08|"/>
    <n v="1200"/>
    <n v="1.2"/>
    <n v="1.6"/>
  </r>
  <r>
    <x v="2"/>
    <x v="0"/>
    <x v="5"/>
    <s v="Suchard"/>
    <s v="|99/03/09|"/>
    <n v="996"/>
    <n v="1.19"/>
    <n v="1.83"/>
  </r>
  <r>
    <x v="2"/>
    <x v="0"/>
    <x v="5"/>
    <s v="Suchard"/>
    <s v="|128/02/01|"/>
    <n v="1092"/>
    <n v="1.1399999999999999"/>
    <n v="1.73"/>
  </r>
  <r>
    <x v="2"/>
    <x v="0"/>
    <x v="5"/>
    <s v="Suchard"/>
    <s v="|128/02/02|"/>
    <n v="1056"/>
    <n v="1.28"/>
    <n v="1.87"/>
  </r>
  <r>
    <x v="2"/>
    <x v="0"/>
    <x v="5"/>
    <s v="Suchard"/>
    <s v="|128/03/01|"/>
    <n v="1104"/>
    <n v="1.1499999999999999"/>
    <n v="1.71"/>
  </r>
  <r>
    <x v="2"/>
    <x v="0"/>
    <x v="5"/>
    <s v="Suchard"/>
    <s v="|128/03/02|"/>
    <n v="696"/>
    <n v="1.31"/>
    <n v="1.9"/>
  </r>
  <r>
    <x v="2"/>
    <x v="0"/>
    <x v="5"/>
    <s v="Suchard"/>
    <s v="|128/03/03|"/>
    <n v="684"/>
    <n v="1.35"/>
    <n v="1.84"/>
  </r>
  <r>
    <x v="2"/>
    <x v="0"/>
    <x v="5"/>
    <s v="Suchard"/>
    <s v="|128/03/04|"/>
    <n v="696"/>
    <n v="1.23"/>
    <n v="1.76"/>
  </r>
  <r>
    <x v="2"/>
    <x v="0"/>
    <x v="6"/>
    <s v="Creamy treat"/>
    <s v="|60/01/01|"/>
    <n v="2424"/>
    <n v="2.89"/>
    <n v="3.96"/>
  </r>
  <r>
    <x v="2"/>
    <x v="0"/>
    <x v="6"/>
    <s v="Creamy treat"/>
    <s v="|60/01/02|"/>
    <n v="2700"/>
    <n v="2.52"/>
    <n v="3.4"/>
  </r>
  <r>
    <x v="2"/>
    <x v="0"/>
    <x v="6"/>
    <s v="Creamy treat"/>
    <s v="|60/01/03|"/>
    <n v="1536"/>
    <n v="2.34"/>
    <n v="3.75"/>
  </r>
  <r>
    <x v="2"/>
    <x v="0"/>
    <x v="6"/>
    <s v="Creamy treat"/>
    <s v="|60/01/04|"/>
    <n v="2268"/>
    <n v="2.9"/>
    <n v="3.47"/>
  </r>
  <r>
    <x v="2"/>
    <x v="0"/>
    <x v="6"/>
    <s v="Creamy treat"/>
    <s v="|60/01/05|"/>
    <n v="2508"/>
    <n v="2.72"/>
    <n v="3.7"/>
  </r>
  <r>
    <x v="2"/>
    <x v="0"/>
    <x v="6"/>
    <s v="Creamy treat"/>
    <s v="|60/01/06|"/>
    <n v="2628"/>
    <n v="2.54"/>
    <n v="3.98"/>
  </r>
  <r>
    <x v="2"/>
    <x v="0"/>
    <x v="2"/>
    <s v="Kimbo"/>
    <s v="|30/01/01|"/>
    <n v="8184"/>
    <n v="0.89"/>
    <n v="1.1499999999999999"/>
  </r>
  <r>
    <x v="2"/>
    <x v="0"/>
    <x v="2"/>
    <s v="Kimbo"/>
    <s v="|30/01/02|"/>
    <n v="7836"/>
    <n v="0.77"/>
    <n v="1.02"/>
  </r>
  <r>
    <x v="2"/>
    <x v="0"/>
    <x v="2"/>
    <s v="Kimbo"/>
    <s v="|30/01/03|"/>
    <n v="7668"/>
    <n v="1.0900000000000001"/>
    <n v="0.97"/>
  </r>
  <r>
    <x v="2"/>
    <x v="0"/>
    <x v="2"/>
    <s v="Kimbo"/>
    <s v="|30/01/04|"/>
    <n v="7680"/>
    <n v="0.85"/>
    <n v="1.19"/>
  </r>
  <r>
    <x v="2"/>
    <x v="0"/>
    <x v="2"/>
    <s v="Kimbo"/>
    <s v="|30/01/05|"/>
    <n v="8340"/>
    <n v="0.82"/>
    <n v="0.9"/>
  </r>
  <r>
    <x v="2"/>
    <x v="0"/>
    <x v="2"/>
    <s v="Kimbo"/>
    <s v="|30/01/06|"/>
    <n v="8100"/>
    <n v="0.81"/>
    <n v="1.05"/>
  </r>
  <r>
    <x v="2"/>
    <x v="0"/>
    <x v="2"/>
    <s v="Kimbo"/>
    <s v="|30/01/07|"/>
    <n v="7176"/>
    <n v="0.98"/>
    <n v="1.08"/>
  </r>
  <r>
    <x v="2"/>
    <x v="0"/>
    <x v="2"/>
    <s v="Kimbo"/>
    <s v="|30/01/08|"/>
    <n v="8832"/>
    <n v="0.82"/>
    <n v="0.96"/>
  </r>
  <r>
    <x v="2"/>
    <x v="0"/>
    <x v="2"/>
    <s v="Kimbo"/>
    <s v="|30/01/09|"/>
    <n v="6312"/>
    <n v="0.9"/>
    <n v="0.95"/>
  </r>
  <r>
    <x v="2"/>
    <x v="0"/>
    <x v="2"/>
    <s v="Kimbo"/>
    <s v="|30/01/10|"/>
    <n v="7392"/>
    <n v="0.99"/>
    <n v="0.94"/>
  </r>
  <r>
    <x v="2"/>
    <x v="0"/>
    <x v="2"/>
    <s v="Kimbo"/>
    <s v="|30/01/11|"/>
    <n v="8748"/>
    <n v="1.18"/>
    <n v="0.91"/>
  </r>
  <r>
    <x v="2"/>
    <x v="0"/>
    <x v="2"/>
    <s v="Kimbo"/>
    <s v="|30/01/12|"/>
    <n v="8412"/>
    <n v="0.48"/>
    <n v="0.93"/>
  </r>
  <r>
    <x v="2"/>
    <x v="0"/>
    <x v="2"/>
    <s v="Kimbo"/>
    <s v="|30/01/13|"/>
    <n v="5328"/>
    <n v="0.57999999999999996"/>
    <n v="1.1299999999999999"/>
  </r>
  <r>
    <x v="2"/>
    <x v="0"/>
    <x v="2"/>
    <s v="Kimbo"/>
    <s v="|30/01/14|"/>
    <n v="4908"/>
    <n v="0.45"/>
    <n v="1.1299999999999999"/>
  </r>
  <r>
    <x v="2"/>
    <x v="0"/>
    <x v="2"/>
    <s v="Kimbo"/>
    <s v="|30/01/15|"/>
    <n v="6648"/>
    <n v="1.1399999999999999"/>
    <n v="1.07"/>
  </r>
  <r>
    <x v="2"/>
    <x v="0"/>
    <x v="2"/>
    <s v="Kimbo"/>
    <s v="|30/01/16|"/>
    <n v="9540"/>
    <n v="1.19"/>
    <n v="0.98"/>
  </r>
  <r>
    <x v="2"/>
    <x v="0"/>
    <x v="2"/>
    <s v="Kimbo"/>
    <s v="|30/01/17|"/>
    <n v="8388"/>
    <n v="1.1399999999999999"/>
    <n v="0.93"/>
  </r>
  <r>
    <x v="2"/>
    <x v="0"/>
    <x v="2"/>
    <s v="Kimbo"/>
    <s v="|30/01/18|"/>
    <n v="4860"/>
    <n v="1.18"/>
    <n v="1.0900000000000001"/>
  </r>
  <r>
    <x v="2"/>
    <x v="0"/>
    <x v="2"/>
    <s v="Kimbo"/>
    <s v="|30/01/19|"/>
    <n v="9000"/>
    <n v="1.07"/>
    <n v="0.91"/>
  </r>
  <r>
    <x v="2"/>
    <x v="0"/>
    <x v="11"/>
    <s v="Chocopops"/>
    <s v="|94/00/01|"/>
    <n v="504"/>
    <n v="1.45"/>
    <n v="1.73"/>
  </r>
  <r>
    <x v="2"/>
    <x v="0"/>
    <x v="11"/>
    <s v="Chocopops"/>
    <s v="|94/00/02|"/>
    <n v="360"/>
    <n v="1.55"/>
    <n v="1.78"/>
  </r>
  <r>
    <x v="2"/>
    <x v="0"/>
    <x v="11"/>
    <s v="Chocopops"/>
    <s v="|94/00/03|"/>
    <n v="420"/>
    <n v="1.57"/>
    <n v="1.82"/>
  </r>
  <r>
    <x v="2"/>
    <x v="0"/>
    <x v="11"/>
    <s v="Chocopops"/>
    <s v="|94/00/04|"/>
    <n v="432"/>
    <n v="1.47"/>
    <n v="1.7"/>
  </r>
  <r>
    <x v="2"/>
    <x v="0"/>
    <x v="11"/>
    <s v="Chocopops"/>
    <s v="|94/00/05|"/>
    <n v="432"/>
    <n v="1.58"/>
    <n v="1.71"/>
  </r>
  <r>
    <x v="2"/>
    <x v="0"/>
    <x v="11"/>
    <s v="Chocopops"/>
    <s v="|94/00/06|"/>
    <n v="408"/>
    <n v="1.52"/>
    <n v="1.71"/>
  </r>
  <r>
    <x v="2"/>
    <x v="0"/>
    <x v="11"/>
    <s v="Chocopops"/>
    <s v="|94/00/07|"/>
    <n v="600"/>
    <n v="1.55"/>
    <n v="1.85"/>
  </r>
  <r>
    <x v="2"/>
    <x v="0"/>
    <x v="11"/>
    <s v="Chocopops"/>
    <s v="|94/00/08|"/>
    <n v="600"/>
    <n v="1.58"/>
    <n v="1.83"/>
  </r>
  <r>
    <x v="2"/>
    <x v="0"/>
    <x v="11"/>
    <s v="Chocopops"/>
    <s v="|94/00/09|"/>
    <n v="576"/>
    <n v="1.57"/>
    <n v="1.71"/>
  </r>
  <r>
    <x v="2"/>
    <x v="0"/>
    <x v="11"/>
    <s v="Chocopops"/>
    <s v="|94/00/10|"/>
    <n v="348"/>
    <n v="1.49"/>
    <n v="1.85"/>
  </r>
  <r>
    <x v="2"/>
    <x v="0"/>
    <x v="11"/>
    <s v="Chocopops"/>
    <s v="|94/00/11|"/>
    <n v="444"/>
    <n v="1.5"/>
    <n v="1.71"/>
  </r>
  <r>
    <x v="2"/>
    <x v="0"/>
    <x v="11"/>
    <s v="Chocopops"/>
    <s v="|94/00/12|"/>
    <n v="636"/>
    <n v="1.41"/>
    <n v="1.7"/>
  </r>
  <r>
    <x v="2"/>
    <x v="0"/>
    <x v="11"/>
    <s v="Chocopops"/>
    <s v="|94/00/13|"/>
    <n v="564"/>
    <n v="1.47"/>
    <n v="1.7"/>
  </r>
  <r>
    <x v="2"/>
    <x v="0"/>
    <x v="11"/>
    <s v="Chocopops"/>
    <s v="|94/00/14|"/>
    <n v="336"/>
    <n v="1.43"/>
    <n v="1.72"/>
  </r>
  <r>
    <x v="2"/>
    <x v="0"/>
    <x v="11"/>
    <s v="Chocopops"/>
    <s v="|94/00/15|"/>
    <n v="264"/>
    <n v="1.54"/>
    <n v="1.84"/>
  </r>
  <r>
    <x v="2"/>
    <x v="0"/>
    <x v="11"/>
    <s v="Chocopops"/>
    <s v="|94/00/16|"/>
    <n v="588"/>
    <n v="1.48"/>
    <n v="1.71"/>
  </r>
  <r>
    <x v="2"/>
    <x v="0"/>
    <x v="11"/>
    <s v="Chocopops"/>
    <s v="|94/00/17|"/>
    <n v="708"/>
    <n v="1.51"/>
    <n v="1.75"/>
  </r>
  <r>
    <x v="2"/>
    <x v="0"/>
    <x v="11"/>
    <s v="Chocopops"/>
    <s v="|94/00/18|"/>
    <n v="312"/>
    <n v="1.43"/>
    <n v="1.74"/>
  </r>
  <r>
    <x v="2"/>
    <x v="0"/>
    <x v="11"/>
    <s v="Chocopops"/>
    <s v="|94/00/19|"/>
    <n v="444"/>
    <n v="1.55"/>
    <n v="1.8"/>
  </r>
  <r>
    <x v="2"/>
    <x v="0"/>
    <x v="11"/>
    <s v="Chocopops"/>
    <s v="|94/00/20|"/>
    <n v="504"/>
    <n v="1.49"/>
    <n v="1.79"/>
  </r>
  <r>
    <x v="2"/>
    <x v="0"/>
    <x v="11"/>
    <s v="Chocopops"/>
    <s v="|94/00/30|"/>
    <n v="324"/>
    <n v="1.57"/>
    <n v="1.85"/>
  </r>
  <r>
    <x v="2"/>
    <x v="0"/>
    <x v="11"/>
    <s v="Chocopops"/>
    <s v="|94/00/31|"/>
    <n v="300"/>
    <n v="1.57"/>
    <n v="1.72"/>
  </r>
  <r>
    <x v="2"/>
    <x v="0"/>
    <x v="11"/>
    <s v="Chocopops"/>
    <s v="|94/00/32|"/>
    <n v="408"/>
    <n v="1.43"/>
    <n v="1.8"/>
  </r>
  <r>
    <x v="2"/>
    <x v="0"/>
    <x v="11"/>
    <s v="Chocopops"/>
    <s v="|94/00/50|"/>
    <n v="468"/>
    <n v="1.47"/>
    <n v="1.81"/>
  </r>
  <r>
    <x v="2"/>
    <x v="0"/>
    <x v="11"/>
    <s v="Chocopops"/>
    <s v="|94/00/51|"/>
    <n v="360"/>
    <n v="1.49"/>
    <n v="1.77"/>
  </r>
  <r>
    <x v="2"/>
    <x v="0"/>
    <x v="11"/>
    <s v="Chocopops"/>
    <s v="|94/00/52|"/>
    <n v="684"/>
    <n v="1.44"/>
    <n v="1.73"/>
  </r>
  <r>
    <x v="2"/>
    <x v="0"/>
    <x v="11"/>
    <s v="Chocopops"/>
    <s v="|94/00/53|"/>
    <n v="408"/>
    <n v="1.5"/>
    <n v="1.79"/>
  </r>
  <r>
    <x v="2"/>
    <x v="0"/>
    <x v="11"/>
    <s v="Chocopops"/>
    <s v="|94/01/00|"/>
    <n v="360"/>
    <n v="1.43"/>
    <n v="1.72"/>
  </r>
  <r>
    <x v="2"/>
    <x v="0"/>
    <x v="11"/>
    <s v="Chocopops"/>
    <s v="|94/01/01|"/>
    <n v="240"/>
    <n v="1.58"/>
    <n v="1.89"/>
  </r>
  <r>
    <x v="2"/>
    <x v="0"/>
    <x v="11"/>
    <s v="Chocopops"/>
    <s v="|94/01/02|"/>
    <n v="312"/>
    <n v="1.44"/>
    <n v="1.74"/>
  </r>
  <r>
    <x v="2"/>
    <x v="0"/>
    <x v="11"/>
    <s v="Chocopops"/>
    <s v="|94/01/03|"/>
    <n v="360"/>
    <n v="1.52"/>
    <n v="1.81"/>
  </r>
  <r>
    <x v="2"/>
    <x v="0"/>
    <x v="11"/>
    <s v="Chocopops"/>
    <s v="|94/01/04|"/>
    <n v="480"/>
    <n v="1.41"/>
    <n v="1.71"/>
  </r>
  <r>
    <x v="2"/>
    <x v="0"/>
    <x v="11"/>
    <s v="Chocopops"/>
    <s v="|94/02/01|"/>
    <n v="480"/>
    <n v="1.44"/>
    <n v="1.7"/>
  </r>
  <r>
    <x v="2"/>
    <x v="0"/>
    <x v="11"/>
    <s v="Chocopops"/>
    <s v="|94/02/02|"/>
    <n v="540"/>
    <n v="1.41"/>
    <n v="1.84"/>
  </r>
  <r>
    <x v="2"/>
    <x v="0"/>
    <x v="11"/>
    <s v="Chocopops"/>
    <s v="|94/02/04|"/>
    <n v="456"/>
    <n v="1.54"/>
    <n v="1.83"/>
  </r>
  <r>
    <x v="2"/>
    <x v="0"/>
    <x v="11"/>
    <s v="Chocopops"/>
    <s v="|94/02/07|"/>
    <n v="564"/>
    <n v="1.46"/>
    <n v="1.89"/>
  </r>
  <r>
    <x v="2"/>
    <x v="0"/>
    <x v="11"/>
    <s v="Chocopops"/>
    <s v="|94/03/01|"/>
    <n v="276"/>
    <n v="1.42"/>
    <n v="1.72"/>
  </r>
  <r>
    <x v="2"/>
    <x v="0"/>
    <x v="11"/>
    <s v="Chocopops"/>
    <s v="|94/03/02|"/>
    <n v="360"/>
    <n v="1.54"/>
    <n v="1.9"/>
  </r>
  <r>
    <x v="2"/>
    <x v="0"/>
    <x v="11"/>
    <s v="Chocopops"/>
    <s v="|94/03/03|"/>
    <n v="360"/>
    <n v="1.47"/>
    <n v="1.7"/>
  </r>
  <r>
    <x v="2"/>
    <x v="0"/>
    <x v="11"/>
    <s v="Chocopops"/>
    <s v="|94/03/04|"/>
    <n v="264"/>
    <n v="1.49"/>
    <n v="1.86"/>
  </r>
  <r>
    <x v="2"/>
    <x v="0"/>
    <x v="11"/>
    <s v="Chocopops"/>
    <s v="|94/03/05|"/>
    <n v="300"/>
    <n v="1.59"/>
    <n v="1.74"/>
  </r>
  <r>
    <x v="2"/>
    <x v="0"/>
    <x v="11"/>
    <s v="Chocopops"/>
    <s v="|94/03/06|"/>
    <n v="528"/>
    <n v="1.43"/>
    <n v="1.87"/>
  </r>
  <r>
    <x v="2"/>
    <x v="0"/>
    <x v="11"/>
    <s v="Chocopops"/>
    <s v="|94/03/07|"/>
    <n v="696"/>
    <n v="1.43"/>
    <n v="1.78"/>
  </r>
  <r>
    <x v="2"/>
    <x v="0"/>
    <x v="11"/>
    <s v="Chocopops"/>
    <s v="|94/03/08|"/>
    <n v="684"/>
    <n v="1.56"/>
    <n v="1.89"/>
  </r>
  <r>
    <x v="2"/>
    <x v="0"/>
    <x v="11"/>
    <s v="Chocopops"/>
    <s v="|94/03/09|"/>
    <n v="660"/>
    <n v="1.58"/>
    <n v="1.72"/>
  </r>
  <r>
    <x v="2"/>
    <x v="0"/>
    <x v="11"/>
    <s v="Chocopops"/>
    <s v="|94/03/10|"/>
    <n v="492"/>
    <n v="1.5"/>
    <n v="1.88"/>
  </r>
  <r>
    <x v="2"/>
    <x v="0"/>
    <x v="11"/>
    <s v="Chocopops"/>
    <s v="|94/03/11|"/>
    <n v="528"/>
    <n v="1.53"/>
    <n v="1.82"/>
  </r>
  <r>
    <x v="2"/>
    <x v="0"/>
    <x v="11"/>
    <s v="Chocopops"/>
    <s v="|94/03/12|"/>
    <n v="648"/>
    <n v="1.46"/>
    <n v="1.8"/>
  </r>
  <r>
    <x v="2"/>
    <x v="0"/>
    <x v="11"/>
    <s v="Chocopops"/>
    <s v="|94/03/14|"/>
    <n v="456"/>
    <n v="1.44"/>
    <n v="1.72"/>
  </r>
  <r>
    <x v="2"/>
    <x v="0"/>
    <x v="11"/>
    <s v="Chocopops"/>
    <s v="|94/03/15|"/>
    <n v="432"/>
    <n v="1.43"/>
    <n v="1.82"/>
  </r>
  <r>
    <x v="2"/>
    <x v="0"/>
    <x v="11"/>
    <s v="Chocopops"/>
    <s v="|94/03/16|"/>
    <n v="684"/>
    <n v="1.43"/>
    <n v="1.7"/>
  </r>
  <r>
    <x v="2"/>
    <x v="0"/>
    <x v="11"/>
    <s v="Chocopops"/>
    <s v="|94/03/17|"/>
    <n v="324"/>
    <n v="1.5"/>
    <n v="1.81"/>
  </r>
  <r>
    <x v="2"/>
    <x v="0"/>
    <x v="11"/>
    <s v="Chocopops"/>
    <s v="|94/03/18|"/>
    <n v="324"/>
    <n v="1.42"/>
    <n v="1.79"/>
  </r>
  <r>
    <x v="2"/>
    <x v="0"/>
    <x v="11"/>
    <s v="Chocopops"/>
    <s v="|94/04/01|"/>
    <n v="672"/>
    <n v="1.51"/>
    <n v="1.88"/>
  </r>
  <r>
    <x v="2"/>
    <x v="0"/>
    <x v="11"/>
    <s v="Chocopops"/>
    <s v="|94/04/02|"/>
    <n v="408"/>
    <n v="1.41"/>
    <n v="1.87"/>
  </r>
  <r>
    <x v="2"/>
    <x v="0"/>
    <x v="11"/>
    <s v="Chocopops"/>
    <s v="|94/04/03|"/>
    <n v="348"/>
    <n v="1.51"/>
    <n v="1.76"/>
  </r>
  <r>
    <x v="2"/>
    <x v="0"/>
    <x v="11"/>
    <s v="Chocopops"/>
    <s v="|94/04/05|"/>
    <n v="480"/>
    <n v="1.53"/>
    <n v="1.78"/>
  </r>
  <r>
    <x v="2"/>
    <x v="0"/>
    <x v="11"/>
    <s v="Chocopops"/>
    <s v="|94/04/06|"/>
    <n v="672"/>
    <n v="1.42"/>
    <n v="1.89"/>
  </r>
  <r>
    <x v="2"/>
    <x v="0"/>
    <x v="11"/>
    <s v="Chocopops"/>
    <s v="|94/04/07|"/>
    <n v="684"/>
    <n v="1.48"/>
    <n v="1.71"/>
  </r>
  <r>
    <x v="2"/>
    <x v="0"/>
    <x v="11"/>
    <s v="Chocopops"/>
    <s v="|94/04/08|"/>
    <n v="372"/>
    <n v="1.51"/>
    <n v="1.8"/>
  </r>
  <r>
    <x v="2"/>
    <x v="0"/>
    <x v="11"/>
    <s v="Chocopops"/>
    <s v="|94/04/09|"/>
    <n v="600"/>
    <n v="1.47"/>
    <n v="1.72"/>
  </r>
  <r>
    <x v="2"/>
    <x v="0"/>
    <x v="11"/>
    <s v="Chocopops"/>
    <s v="|94/05/01|"/>
    <n v="660"/>
    <n v="1.4"/>
    <n v="1.82"/>
  </r>
  <r>
    <x v="2"/>
    <x v="0"/>
    <x v="11"/>
    <s v="Chocopops"/>
    <s v="|94/05/02|"/>
    <n v="672"/>
    <n v="1.43"/>
    <n v="1.77"/>
  </r>
  <r>
    <x v="2"/>
    <x v="0"/>
    <x v="11"/>
    <s v="Chocopops"/>
    <s v="|94/05/03|"/>
    <n v="552"/>
    <n v="1.54"/>
    <n v="1.89"/>
  </r>
  <r>
    <x v="2"/>
    <x v="0"/>
    <x v="11"/>
    <s v="Chocopops"/>
    <s v="|94/05/08|"/>
    <n v="540"/>
    <n v="1.48"/>
    <n v="1.77"/>
  </r>
  <r>
    <x v="2"/>
    <x v="0"/>
    <x v="11"/>
    <s v="Chocopops"/>
    <s v="|94/05/09|"/>
    <n v="612"/>
    <n v="1.52"/>
    <n v="1.82"/>
  </r>
  <r>
    <x v="2"/>
    <x v="0"/>
    <x v="11"/>
    <s v="Chocopops"/>
    <s v="|94/05/10|"/>
    <n v="492"/>
    <n v="1.5"/>
    <n v="1.85"/>
  </r>
  <r>
    <x v="2"/>
    <x v="0"/>
    <x v="11"/>
    <s v="Chocopops"/>
    <s v="|94/05/11|"/>
    <n v="360"/>
    <n v="1.55"/>
    <n v="1.75"/>
  </r>
  <r>
    <x v="2"/>
    <x v="0"/>
    <x v="11"/>
    <s v="Chocopops"/>
    <s v="|94/05/12|"/>
    <n v="660"/>
    <n v="1.58"/>
    <n v="1.88"/>
  </r>
  <r>
    <x v="2"/>
    <x v="0"/>
    <x v="11"/>
    <s v="Chocopops"/>
    <s v="|94/05/13|"/>
    <n v="264"/>
    <n v="1.55"/>
    <n v="1.77"/>
  </r>
  <r>
    <x v="2"/>
    <x v="0"/>
    <x v="11"/>
    <s v="Chocopops"/>
    <s v="|94/05/14|"/>
    <n v="612"/>
    <n v="1.42"/>
    <n v="1.73"/>
  </r>
  <r>
    <x v="2"/>
    <x v="0"/>
    <x v="11"/>
    <s v="Chocopops"/>
    <s v="|94/05/15|"/>
    <n v="408"/>
    <n v="1.57"/>
    <n v="1.79"/>
  </r>
  <r>
    <x v="2"/>
    <x v="0"/>
    <x v="11"/>
    <s v="Chocopops"/>
    <s v="|94/05/16|"/>
    <n v="588"/>
    <n v="1.48"/>
    <n v="1.89"/>
  </r>
  <r>
    <x v="2"/>
    <x v="0"/>
    <x v="11"/>
    <s v="Chocopops"/>
    <s v="|94/05/17|"/>
    <n v="528"/>
    <n v="1.44"/>
    <n v="1.74"/>
  </r>
  <r>
    <x v="2"/>
    <x v="0"/>
    <x v="11"/>
    <s v="Chocopops"/>
    <s v="|94/05/21|"/>
    <n v="624"/>
    <n v="1.54"/>
    <n v="1.78"/>
  </r>
  <r>
    <x v="2"/>
    <x v="0"/>
    <x v="11"/>
    <s v="Chocopops"/>
    <s v="|94/06/01|"/>
    <n v="480"/>
    <n v="1.52"/>
    <n v="1.71"/>
  </r>
  <r>
    <x v="2"/>
    <x v="0"/>
    <x v="11"/>
    <s v="Chocopops"/>
    <s v="|94/06/02|"/>
    <n v="588"/>
    <n v="1.49"/>
    <n v="1.82"/>
  </r>
  <r>
    <x v="2"/>
    <x v="0"/>
    <x v="11"/>
    <s v="Chocopops"/>
    <s v="|94/04/101|"/>
    <n v="252"/>
    <n v="1.54"/>
    <n v="1.73"/>
  </r>
  <r>
    <x v="2"/>
    <x v="0"/>
    <x v="11"/>
    <s v="Chocopops"/>
    <s v="|94/04/102|"/>
    <n v="588"/>
    <n v="1.54"/>
    <n v="1.81"/>
  </r>
  <r>
    <x v="2"/>
    <x v="0"/>
    <x v="11"/>
    <s v="Chocopops"/>
    <s v="|94/04/103|"/>
    <n v="408"/>
    <n v="1.6"/>
    <n v="1.77"/>
  </r>
  <r>
    <x v="2"/>
    <x v="0"/>
    <x v="11"/>
    <s v="Chocopops"/>
    <s v="|94/04/104|"/>
    <n v="504"/>
    <n v="1.48"/>
    <n v="1.81"/>
  </r>
  <r>
    <x v="2"/>
    <x v="0"/>
    <x v="11"/>
    <s v="Chocopops"/>
    <s v="|94/04/105|"/>
    <n v="516"/>
    <n v="1.4"/>
    <n v="1.84"/>
  </r>
  <r>
    <x v="2"/>
    <x v="0"/>
    <x v="11"/>
    <s v="Chocopops"/>
    <s v="|94/04/106|"/>
    <n v="504"/>
    <n v="1.43"/>
    <n v="1.9"/>
  </r>
  <r>
    <x v="2"/>
    <x v="0"/>
    <x v="11"/>
    <s v="Chocopops"/>
    <s v="|94/04/107|"/>
    <n v="648"/>
    <n v="1.48"/>
    <n v="1.88"/>
  </r>
  <r>
    <x v="2"/>
    <x v="0"/>
    <x v="11"/>
    <s v="Chocopops"/>
    <s v="|94/04/108|"/>
    <n v="300"/>
    <n v="1.54"/>
    <n v="1.7"/>
  </r>
  <r>
    <x v="2"/>
    <x v="0"/>
    <x v="11"/>
    <s v="Chocopops"/>
    <s v="|94/04/109|"/>
    <n v="276"/>
    <n v="1.41"/>
    <n v="1.88"/>
  </r>
  <r>
    <x v="2"/>
    <x v="0"/>
    <x v="11"/>
    <s v="Chocopops"/>
    <s v="|94/04/110|"/>
    <n v="300"/>
    <n v="1.59"/>
    <n v="1.74"/>
  </r>
  <r>
    <x v="2"/>
    <x v="0"/>
    <x v="11"/>
    <s v="Chocopops"/>
    <s v="|94/04/111|"/>
    <n v="552"/>
    <n v="1.56"/>
    <n v="1.9"/>
  </r>
  <r>
    <x v="2"/>
    <x v="0"/>
    <x v="11"/>
    <s v="Chocopops"/>
    <s v="|94/04/114|"/>
    <n v="264"/>
    <n v="1.46"/>
    <n v="1.72"/>
  </r>
  <r>
    <x v="2"/>
    <x v="0"/>
    <x v="11"/>
    <s v="Chocopops"/>
    <s v="|94/04/115|"/>
    <n v="660"/>
    <n v="1.45"/>
    <n v="1.7"/>
  </r>
  <r>
    <x v="2"/>
    <x v="0"/>
    <x v="11"/>
    <s v="Chocopops"/>
    <s v="|94/06/03|"/>
    <n v="300"/>
    <n v="1.48"/>
    <n v="1.82"/>
  </r>
  <r>
    <x v="2"/>
    <x v="0"/>
    <x v="5"/>
    <s v="Chocowaff"/>
    <s v="|96/01/01|"/>
    <n v="1272"/>
    <n v="1.19"/>
    <n v="1.7"/>
  </r>
  <r>
    <x v="2"/>
    <x v="0"/>
    <x v="5"/>
    <s v="Chocowaff"/>
    <s v="|96/01/02|"/>
    <n v="732"/>
    <n v="1.2"/>
    <n v="1.8"/>
  </r>
  <r>
    <x v="2"/>
    <x v="0"/>
    <x v="5"/>
    <s v="Chocowaff"/>
    <s v="|96/01/03|"/>
    <n v="612"/>
    <n v="1.23"/>
    <n v="1.61"/>
  </r>
  <r>
    <x v="2"/>
    <x v="0"/>
    <x v="5"/>
    <s v="Chocowaff"/>
    <s v="|96/01/04|"/>
    <n v="1272"/>
    <n v="1.29"/>
    <n v="1.61"/>
  </r>
  <r>
    <x v="2"/>
    <x v="0"/>
    <x v="5"/>
    <s v="Chocowaff"/>
    <s v="|96/01/05|"/>
    <n v="804"/>
    <n v="1.19"/>
    <n v="1.84"/>
  </r>
  <r>
    <x v="2"/>
    <x v="0"/>
    <x v="5"/>
    <s v="Chocowaff"/>
    <s v="|96/01/06a|"/>
    <n v="1236"/>
    <n v="1.3"/>
    <n v="1.83"/>
  </r>
  <r>
    <x v="2"/>
    <x v="0"/>
    <x v="5"/>
    <s v="Chocowaff"/>
    <s v="|96/01/07a|"/>
    <n v="1104"/>
    <n v="1.25"/>
    <n v="1.8"/>
  </r>
  <r>
    <x v="2"/>
    <x v="0"/>
    <x v="5"/>
    <s v="Chocowaff"/>
    <s v="|96/01/08|"/>
    <n v="768"/>
    <n v="1.3"/>
    <n v="1.68"/>
  </r>
  <r>
    <x v="2"/>
    <x v="0"/>
    <x v="5"/>
    <s v="Chocowaff"/>
    <s v="|96/01/09|"/>
    <n v="1104"/>
    <n v="1.21"/>
    <n v="1.77"/>
  </r>
  <r>
    <x v="2"/>
    <x v="0"/>
    <x v="5"/>
    <s v="Chocowaff"/>
    <s v="|96/01/10|"/>
    <n v="1212"/>
    <n v="1.18"/>
    <n v="1.67"/>
  </r>
  <r>
    <x v="2"/>
    <x v="0"/>
    <x v="5"/>
    <s v="Chocowaff"/>
    <s v="|96/01/11|"/>
    <n v="852"/>
    <n v="1.21"/>
    <n v="1.72"/>
  </r>
  <r>
    <x v="2"/>
    <x v="0"/>
    <x v="5"/>
    <s v="Chocowaff"/>
    <s v="|96/01/12|"/>
    <n v="1320"/>
    <n v="1.17"/>
    <n v="1.65"/>
  </r>
  <r>
    <x v="2"/>
    <x v="0"/>
    <x v="3"/>
    <s v="Dr Pepper"/>
    <s v="|03/01/01|"/>
    <n v="72"/>
    <n v="1.1100000000000001"/>
    <n v="1.31"/>
  </r>
  <r>
    <x v="2"/>
    <x v="0"/>
    <x v="3"/>
    <s v="Dr Pepper"/>
    <s v="|03/01/02|"/>
    <n v="72"/>
    <n v="1.1200000000000001"/>
    <n v="1.37"/>
  </r>
  <r>
    <x v="2"/>
    <x v="0"/>
    <x v="2"/>
    <s v="Pausa Caffe'"/>
    <s v="|12/12/00|"/>
    <n v="8604"/>
    <n v="1.04"/>
    <n v="0.9"/>
  </r>
  <r>
    <x v="2"/>
    <x v="0"/>
    <x v="2"/>
    <s v="Pausa Caffe'"/>
    <s v="|12/12/01|"/>
    <n v="8052"/>
    <n v="0.65"/>
    <n v="0.95"/>
  </r>
  <r>
    <x v="2"/>
    <x v="0"/>
    <x v="2"/>
    <s v="Pausa Caffe'"/>
    <s v="|12/12/02|"/>
    <n v="8208"/>
    <n v="1.17"/>
    <n v="1.1000000000000001"/>
  </r>
  <r>
    <x v="2"/>
    <x v="0"/>
    <x v="2"/>
    <s v="Pausa Caffe'"/>
    <s v="|12/12/03|"/>
    <n v="7608"/>
    <n v="0.62"/>
    <n v="1.1299999999999999"/>
  </r>
  <r>
    <x v="2"/>
    <x v="0"/>
    <x v="2"/>
    <s v="Pausa Caffe'"/>
    <s v="|12/12/04|"/>
    <n v="5388"/>
    <n v="0.69"/>
    <n v="1.17"/>
  </r>
  <r>
    <x v="2"/>
    <x v="0"/>
    <x v="2"/>
    <s v="Pausa Caffe'"/>
    <s v="|12/12/06|"/>
    <n v="7044"/>
    <n v="1.2"/>
    <n v="1.05"/>
  </r>
  <r>
    <x v="2"/>
    <x v="0"/>
    <x v="2"/>
    <s v="Pausa Caffe'"/>
    <s v="|12/12/07|"/>
    <n v="7560"/>
    <n v="0.66"/>
    <n v="1.1399999999999999"/>
  </r>
  <r>
    <x v="2"/>
    <x v="0"/>
    <x v="2"/>
    <s v="Pausa Caffe'"/>
    <s v="|12/12/105|"/>
    <n v="5712"/>
    <n v="0.87"/>
    <n v="1.05"/>
  </r>
  <r>
    <x v="2"/>
    <x v="0"/>
    <x v="2"/>
    <s v="Pausa Caffe'"/>
    <s v="|12/12/107|"/>
    <n v="9264"/>
    <n v="0.95"/>
    <n v="1.1399999999999999"/>
  </r>
  <r>
    <x v="2"/>
    <x v="0"/>
    <x v="2"/>
    <s v="Pausa Caffe'"/>
    <s v="|12/12/108|"/>
    <n v="5532"/>
    <n v="1.1599999999999999"/>
    <n v="1.0900000000000001"/>
  </r>
  <r>
    <x v="2"/>
    <x v="0"/>
    <x v="2"/>
    <s v="Pausa Caffe'"/>
    <s v="|12/12/110|"/>
    <n v="5076"/>
    <n v="0.49"/>
    <n v="1.02"/>
  </r>
  <r>
    <x v="2"/>
    <x v="0"/>
    <x v="2"/>
    <s v="Pausa Caffe'"/>
    <s v="|12/12/112|"/>
    <n v="6612"/>
    <n v="0.87"/>
    <n v="1.03"/>
  </r>
  <r>
    <x v="2"/>
    <x v="0"/>
    <x v="2"/>
    <s v="Pausa Caffe'"/>
    <s v="|12/12/113|"/>
    <n v="6804"/>
    <n v="0.63"/>
    <n v="1"/>
  </r>
  <r>
    <x v="2"/>
    <x v="0"/>
    <x v="2"/>
    <s v="Pausa Caffe'"/>
    <s v="|12/12/13|"/>
    <n v="5124"/>
    <n v="1.1000000000000001"/>
    <n v="0.94"/>
  </r>
  <r>
    <x v="2"/>
    <x v="0"/>
    <x v="2"/>
    <s v="Pausa Caffe'"/>
    <s v="|12/12/18|"/>
    <n v="8892"/>
    <n v="0.84"/>
    <n v="0.92"/>
  </r>
  <r>
    <x v="2"/>
    <x v="0"/>
    <x v="2"/>
    <s v="Pausa Caffe'"/>
    <s v="|12/12/27|"/>
    <n v="6576"/>
    <n v="1.1299999999999999"/>
    <n v="1.07"/>
  </r>
  <r>
    <x v="2"/>
    <x v="0"/>
    <x v="2"/>
    <s v="Pausa Caffe'"/>
    <s v="|12/12/36|"/>
    <n v="9036"/>
    <n v="1.18"/>
    <n v="0.94"/>
  </r>
  <r>
    <x v="2"/>
    <x v="0"/>
    <x v="2"/>
    <s v="Pausa Caffe'"/>
    <s v="|12/12/43|"/>
    <n v="8928"/>
    <n v="1.01"/>
    <n v="0.99"/>
  </r>
  <r>
    <x v="2"/>
    <x v="0"/>
    <x v="2"/>
    <s v="Pausa Caffe'"/>
    <s v="|12/12/45|"/>
    <n v="8580"/>
    <n v="1.1599999999999999"/>
    <n v="0.97"/>
  </r>
  <r>
    <x v="2"/>
    <x v="0"/>
    <x v="2"/>
    <s v="Pausa Caffe'"/>
    <s v="|12/12/47|"/>
    <n v="8340"/>
    <n v="0.82"/>
    <n v="0.99"/>
  </r>
  <r>
    <x v="2"/>
    <x v="0"/>
    <x v="2"/>
    <s v="Pausa Caffe'"/>
    <s v="|12/12/50|"/>
    <n v="7440"/>
    <n v="0.66"/>
    <n v="0.95"/>
  </r>
  <r>
    <x v="2"/>
    <x v="0"/>
    <x v="2"/>
    <s v="Pausa Caffe'"/>
    <s v="|12/12/51|"/>
    <n v="8220"/>
    <n v="0.55000000000000004"/>
    <n v="0.94"/>
  </r>
  <r>
    <x v="2"/>
    <x v="0"/>
    <x v="2"/>
    <s v="Pausa Caffe'"/>
    <s v="|12/12/53|"/>
    <n v="8244"/>
    <n v="1.0900000000000001"/>
    <n v="1.1200000000000001"/>
  </r>
  <r>
    <x v="2"/>
    <x v="0"/>
    <x v="2"/>
    <s v="Pausa Caffe'"/>
    <s v="|12/12/586|"/>
    <n v="9072"/>
    <n v="0.42"/>
    <n v="0.99"/>
  </r>
  <r>
    <x v="2"/>
    <x v="0"/>
    <x v="2"/>
    <s v="Pausa Caffe'"/>
    <s v="|12/12/62|"/>
    <n v="9432"/>
    <n v="1.1499999999999999"/>
    <n v="0.91"/>
  </r>
  <r>
    <x v="2"/>
    <x v="0"/>
    <x v="2"/>
    <s v="Pausa Caffe'"/>
    <s v="|12/12/67|"/>
    <n v="5436"/>
    <n v="1.08"/>
    <n v="0.98"/>
  </r>
  <r>
    <x v="2"/>
    <x v="0"/>
    <x v="2"/>
    <s v="Pausa Caffe'"/>
    <s v="|12/12/68|"/>
    <n v="5952"/>
    <n v="0.59"/>
    <n v="0.98"/>
  </r>
  <r>
    <x v="2"/>
    <x v="0"/>
    <x v="2"/>
    <s v="Pausa Caffe'"/>
    <s v="|12/12/69|"/>
    <n v="5568"/>
    <n v="1.07"/>
    <n v="0.95"/>
  </r>
  <r>
    <x v="2"/>
    <x v="0"/>
    <x v="2"/>
    <s v="Pausa Caffe'"/>
    <s v="|12/12/71|"/>
    <n v="6036"/>
    <n v="0.69"/>
    <n v="0.94"/>
  </r>
  <r>
    <x v="2"/>
    <x v="0"/>
    <x v="2"/>
    <s v="Pausa Caffe'"/>
    <s v="|12/12/73|"/>
    <n v="9288"/>
    <n v="0.95"/>
    <n v="1.08"/>
  </r>
  <r>
    <x v="2"/>
    <x v="0"/>
    <x v="2"/>
    <s v="Pausa Caffe'"/>
    <s v="|12/12/74|"/>
    <n v="7944"/>
    <n v="1.05"/>
    <n v="0.94"/>
  </r>
  <r>
    <x v="2"/>
    <x v="0"/>
    <x v="2"/>
    <s v="Pausa Caffe'"/>
    <s v="|12/12/75|"/>
    <n v="7080"/>
    <n v="0.74"/>
    <n v="0.94"/>
  </r>
  <r>
    <x v="2"/>
    <x v="0"/>
    <x v="2"/>
    <s v="Pausa Caffe'"/>
    <s v="|12/12/76|"/>
    <n v="5544"/>
    <n v="0.61"/>
    <n v="0.93"/>
  </r>
  <r>
    <x v="2"/>
    <x v="0"/>
    <x v="2"/>
    <s v="Pausa Caffe'"/>
    <s v="|12/12/77|"/>
    <n v="6816"/>
    <n v="1.1599999999999999"/>
    <n v="1.05"/>
  </r>
  <r>
    <x v="2"/>
    <x v="0"/>
    <x v="2"/>
    <s v="Pausa Caffe'"/>
    <s v="|12/12/78|"/>
    <n v="9012"/>
    <n v="0.87"/>
    <n v="0.9"/>
  </r>
  <r>
    <x v="2"/>
    <x v="0"/>
    <x v="2"/>
    <s v="Pausa Caffe'"/>
    <s v="|12/12/81|"/>
    <n v="8328"/>
    <n v="0.9"/>
    <n v="0.94"/>
  </r>
  <r>
    <x v="2"/>
    <x v="0"/>
    <x v="2"/>
    <s v="Pausa Caffe'"/>
    <s v="|12/12/83|"/>
    <n v="6948"/>
    <n v="0.6"/>
    <n v="0.92"/>
  </r>
  <r>
    <x v="2"/>
    <x v="0"/>
    <x v="2"/>
    <s v="Pausa Caffe'"/>
    <s v="|12/12/86|"/>
    <n v="6336"/>
    <n v="1.18"/>
    <n v="0.91"/>
  </r>
  <r>
    <x v="2"/>
    <x v="0"/>
    <x v="2"/>
    <s v="Pausa Caffe'"/>
    <s v="|12/12/86B|"/>
    <n v="6132"/>
    <n v="0.43"/>
    <n v="1.19"/>
  </r>
  <r>
    <x v="2"/>
    <x v="0"/>
    <x v="2"/>
    <s v="Pausa Caffe'"/>
    <s v="|12/12/876|"/>
    <n v="6876"/>
    <n v="1.03"/>
    <n v="1.2"/>
  </r>
  <r>
    <x v="2"/>
    <x v="0"/>
    <x v="2"/>
    <s v="Pausa Caffe'"/>
    <s v="|12/12/91|"/>
    <n v="5880"/>
    <n v="0.49"/>
    <n v="0.93"/>
  </r>
  <r>
    <x v="2"/>
    <x v="0"/>
    <x v="2"/>
    <s v="Pausa Caffe'"/>
    <s v="|12/12/93|"/>
    <n v="8748"/>
    <n v="0.89"/>
    <n v="1.19"/>
  </r>
  <r>
    <x v="2"/>
    <x v="0"/>
    <x v="2"/>
    <s v="Pausa Caffe'"/>
    <s v="|12/12/95|"/>
    <n v="7728"/>
    <n v="0.95"/>
    <n v="0.98"/>
  </r>
  <r>
    <x v="2"/>
    <x v="0"/>
    <x v="2"/>
    <s v="Pausa Caffe'"/>
    <s v="|12/12/96|"/>
    <n v="6984"/>
    <n v="0.51"/>
    <n v="1.1299999999999999"/>
  </r>
  <r>
    <x v="2"/>
    <x v="0"/>
    <x v="2"/>
    <s v="Pausa Caffe'"/>
    <s v="|12/12/97|"/>
    <n v="7428"/>
    <n v="0.87"/>
    <n v="1.18"/>
  </r>
  <r>
    <x v="2"/>
    <x v="0"/>
    <x v="2"/>
    <s v="Pausa Caffe'"/>
    <s v="|12/12/98|"/>
    <n v="4836"/>
    <n v="0.6"/>
    <n v="0.96"/>
  </r>
  <r>
    <x v="2"/>
    <x v="0"/>
    <x v="2"/>
    <s v="Pausa Caffe'"/>
    <s v="|12/12/99|"/>
    <n v="6624"/>
    <n v="0.9"/>
    <n v="0.99"/>
  </r>
  <r>
    <x v="2"/>
    <x v="0"/>
    <x v="2"/>
    <s v="Pausa Caffe'"/>
    <s v="|12/12/C 86|"/>
    <n v="5844"/>
    <n v="0.87"/>
    <n v="0.96"/>
  </r>
  <r>
    <x v="2"/>
    <x v="0"/>
    <x v="2"/>
    <s v="Pausa Caffe'"/>
    <s v="|12/12/S|"/>
    <n v="7212"/>
    <n v="0.56999999999999995"/>
    <n v="1.03"/>
  </r>
  <r>
    <x v="2"/>
    <x v="0"/>
    <x v="2"/>
    <s v="Caffe Italiano"/>
    <s v="|15/15/01|"/>
    <n v="6432"/>
    <n v="1.1299999999999999"/>
    <n v="1"/>
  </r>
  <r>
    <x v="2"/>
    <x v="0"/>
    <x v="2"/>
    <s v="Caffe Italiano"/>
    <s v="|15/15/02|"/>
    <n v="4920"/>
    <n v="1.03"/>
    <n v="1.1399999999999999"/>
  </r>
  <r>
    <x v="2"/>
    <x v="0"/>
    <x v="2"/>
    <s v="Caffe Italiano"/>
    <s v="|15/15/03|"/>
    <n v="5712"/>
    <n v="0.48"/>
    <n v="1.17"/>
  </r>
  <r>
    <x v="2"/>
    <x v="0"/>
    <x v="2"/>
    <s v="Caffe Italiano"/>
    <s v="|15/15/04|"/>
    <n v="7164"/>
    <n v="0.8"/>
    <n v="0.94"/>
  </r>
  <r>
    <x v="2"/>
    <x v="0"/>
    <x v="2"/>
    <s v="Caffe Italiano"/>
    <s v="|15/15/05|"/>
    <n v="6396"/>
    <n v="1.05"/>
    <n v="0.99"/>
  </r>
  <r>
    <x v="2"/>
    <x v="0"/>
    <x v="2"/>
    <s v="Caffe Italiano"/>
    <s v="|15/15/06|"/>
    <n v="5532"/>
    <n v="0.92"/>
    <n v="1.01"/>
  </r>
  <r>
    <x v="2"/>
    <x v="0"/>
    <x v="2"/>
    <s v="Caffe Italiano"/>
    <s v="|15/15/07|"/>
    <n v="6996"/>
    <n v="0.94"/>
    <n v="1.02"/>
  </r>
  <r>
    <x v="2"/>
    <x v="0"/>
    <x v="2"/>
    <s v="Caffe Italiano"/>
    <s v="|15/15/08|"/>
    <n v="6312"/>
    <n v="0.48"/>
    <n v="1.18"/>
  </r>
  <r>
    <x v="2"/>
    <x v="0"/>
    <x v="2"/>
    <s v="Caffe Italiano"/>
    <s v="|15/15/09|"/>
    <n v="5904"/>
    <n v="1.1599999999999999"/>
    <n v="1"/>
  </r>
  <r>
    <x v="2"/>
    <x v="0"/>
    <x v="2"/>
    <s v="Caffe Italiano"/>
    <s v="|15/15/10|"/>
    <n v="5244"/>
    <n v="1.1299999999999999"/>
    <n v="1.1499999999999999"/>
  </r>
  <r>
    <x v="2"/>
    <x v="0"/>
    <x v="2"/>
    <s v="Caffe Italiano"/>
    <s v="|15/15/11|"/>
    <n v="6000"/>
    <n v="0.76"/>
    <n v="1.18"/>
  </r>
  <r>
    <x v="2"/>
    <x v="0"/>
    <x v="2"/>
    <s v="Caffe Italiano"/>
    <s v="|15/15/12|"/>
    <n v="6360"/>
    <n v="1.1100000000000001"/>
    <n v="0.98"/>
  </r>
  <r>
    <x v="2"/>
    <x v="0"/>
    <x v="2"/>
    <s v="Caffe Italiano"/>
    <s v="|15/15/13|"/>
    <n v="4980"/>
    <n v="0.85"/>
    <n v="1.01"/>
  </r>
  <r>
    <x v="2"/>
    <x v="0"/>
    <x v="2"/>
    <s v="Caffe Italiano"/>
    <s v="|15/15/14|"/>
    <n v="5988"/>
    <n v="1.18"/>
    <n v="1.08"/>
  </r>
  <r>
    <x v="2"/>
    <x v="0"/>
    <x v="2"/>
    <s v="Caffe Italiano"/>
    <s v="|15/15/15|"/>
    <n v="6900"/>
    <n v="0.9"/>
    <n v="1.05"/>
  </r>
  <r>
    <x v="2"/>
    <x v="0"/>
    <x v="2"/>
    <s v="Caffe Italiano"/>
    <s v="|15/15/16|"/>
    <n v="4968"/>
    <n v="0.78"/>
    <n v="0.96"/>
  </r>
  <r>
    <x v="2"/>
    <x v="0"/>
    <x v="2"/>
    <s v="Caffe Italiano"/>
    <s v="|15/15/17|"/>
    <n v="6468"/>
    <n v="0.64"/>
    <n v="1.04"/>
  </r>
  <r>
    <x v="2"/>
    <x v="0"/>
    <x v="2"/>
    <s v="Caffe Italiano"/>
    <s v="|15/15/18|"/>
    <n v="8748"/>
    <n v="0.98"/>
    <n v="1.1000000000000001"/>
  </r>
  <r>
    <x v="2"/>
    <x v="0"/>
    <x v="2"/>
    <s v="Caffe Italiano"/>
    <s v="|15/15/19|"/>
    <n v="7728"/>
    <n v="0.84"/>
    <n v="1.05"/>
  </r>
  <r>
    <x v="2"/>
    <x v="0"/>
    <x v="2"/>
    <s v="Caffe Italiano"/>
    <s v="|15/15/20|"/>
    <n v="6792"/>
    <n v="0.85"/>
    <n v="0.95"/>
  </r>
  <r>
    <x v="2"/>
    <x v="0"/>
    <x v="2"/>
    <s v="Caffe Italiano"/>
    <s v="|15/15/21|"/>
    <n v="6732"/>
    <n v="0.69"/>
    <n v="1.01"/>
  </r>
  <r>
    <x v="2"/>
    <x v="0"/>
    <x v="2"/>
    <s v="Caffe Italiano"/>
    <s v="|15/15/22|"/>
    <n v="8856"/>
    <n v="0.84"/>
    <n v="1.19"/>
  </r>
  <r>
    <x v="2"/>
    <x v="0"/>
    <x v="2"/>
    <s v="Caffe Italiano"/>
    <s v="|15/15/23|"/>
    <n v="4860"/>
    <n v="0.86"/>
    <n v="1.06"/>
  </r>
  <r>
    <x v="2"/>
    <x v="0"/>
    <x v="2"/>
    <s v="Caffe Italiano"/>
    <s v="|15/15/24|"/>
    <n v="5136"/>
    <n v="0.55000000000000004"/>
    <n v="1.06"/>
  </r>
  <r>
    <x v="2"/>
    <x v="0"/>
    <x v="2"/>
    <s v="Caffe Italiano"/>
    <s v="|15/15/25|"/>
    <n v="8016"/>
    <n v="0.72"/>
    <n v="1.1200000000000001"/>
  </r>
  <r>
    <x v="2"/>
    <x v="0"/>
    <x v="2"/>
    <s v="Caffe Italiano"/>
    <s v="|15/15/26|"/>
    <n v="6252"/>
    <n v="0.83"/>
    <n v="0.9"/>
  </r>
  <r>
    <x v="2"/>
    <x v="0"/>
    <x v="2"/>
    <s v="Caffe Italiano"/>
    <s v="|15/15/27|"/>
    <n v="7992"/>
    <n v="0.59"/>
    <n v="1.03"/>
  </r>
  <r>
    <x v="2"/>
    <x v="0"/>
    <x v="2"/>
    <s v="Caffe Italiano"/>
    <s v="|15/15/28|"/>
    <n v="5256"/>
    <n v="0.88"/>
    <n v="0.91"/>
  </r>
  <r>
    <x v="2"/>
    <x v="0"/>
    <x v="2"/>
    <s v="Caffe Italiano"/>
    <s v="|15/15/29|"/>
    <n v="7920"/>
    <n v="1.07"/>
    <n v="0.98"/>
  </r>
  <r>
    <x v="2"/>
    <x v="0"/>
    <x v="2"/>
    <s v="Caffe Italiano"/>
    <s v="|15/15/30|"/>
    <n v="8940"/>
    <n v="0.51"/>
    <n v="0.97"/>
  </r>
  <r>
    <x v="2"/>
    <x v="0"/>
    <x v="2"/>
    <s v="Caffe Italiano"/>
    <s v="|15/15/31|"/>
    <n v="9048"/>
    <n v="1.1299999999999999"/>
    <n v="1.08"/>
  </r>
  <r>
    <x v="2"/>
    <x v="0"/>
    <x v="2"/>
    <s v="Caffe Italiano"/>
    <s v="|15/15/32|"/>
    <n v="6144"/>
    <n v="0.9"/>
    <n v="1.1100000000000001"/>
  </r>
  <r>
    <x v="2"/>
    <x v="0"/>
    <x v="2"/>
    <s v="Caffe Italiano"/>
    <s v="|15/15/40|"/>
    <n v="5484"/>
    <n v="0.77"/>
    <n v="0.98"/>
  </r>
  <r>
    <x v="2"/>
    <x v="0"/>
    <x v="2"/>
    <s v="Caffe Italiano"/>
    <s v="|15/15/41|"/>
    <n v="6960"/>
    <n v="1.02"/>
    <n v="0.98"/>
  </r>
  <r>
    <x v="2"/>
    <x v="0"/>
    <x v="2"/>
    <s v="Caffe Italiano"/>
    <s v="|15/15/42|"/>
    <n v="8940"/>
    <n v="1.06"/>
    <n v="0.92"/>
  </r>
  <r>
    <x v="2"/>
    <x v="0"/>
    <x v="2"/>
    <s v="Caffe Italiano"/>
    <s v="|15/15/43|"/>
    <n v="7488"/>
    <n v="1.06"/>
    <n v="1.08"/>
  </r>
  <r>
    <x v="2"/>
    <x v="0"/>
    <x v="2"/>
    <s v="Caffe Italiano"/>
    <s v="|15/15/44|"/>
    <n v="6000"/>
    <n v="0.99"/>
    <n v="1.02"/>
  </r>
  <r>
    <x v="2"/>
    <x v="0"/>
    <x v="2"/>
    <s v="Caffe Italiano"/>
    <s v="|15/15/45|"/>
    <n v="7236"/>
    <n v="1.1599999999999999"/>
    <n v="1.1499999999999999"/>
  </r>
  <r>
    <x v="2"/>
    <x v="0"/>
    <x v="2"/>
    <s v="Caffe Italiano"/>
    <s v="|15/15/46|"/>
    <n v="8460"/>
    <n v="0.69"/>
    <n v="0.91"/>
  </r>
  <r>
    <x v="2"/>
    <x v="0"/>
    <x v="2"/>
    <s v="Caffe Italiano"/>
    <s v="|15/15/47|"/>
    <n v="5760"/>
    <n v="0.6"/>
    <n v="0.96"/>
  </r>
  <r>
    <x v="2"/>
    <x v="0"/>
    <x v="2"/>
    <s v="Caffe Italiano"/>
    <s v="|15/15/48|"/>
    <n v="8796"/>
    <n v="1.1100000000000001"/>
    <n v="1.2"/>
  </r>
  <r>
    <x v="2"/>
    <x v="0"/>
    <x v="2"/>
    <s v="Caffe Italiano"/>
    <s v="|15/15/49|"/>
    <n v="6624"/>
    <n v="1.1200000000000001"/>
    <n v="1.08"/>
  </r>
  <r>
    <x v="2"/>
    <x v="0"/>
    <x v="2"/>
    <s v="Caffe Italiano"/>
    <s v="|15/15/60|"/>
    <n v="5640"/>
    <n v="1.04"/>
    <n v="1.04"/>
  </r>
  <r>
    <x v="2"/>
    <x v="0"/>
    <x v="2"/>
    <s v="Caffe Italiano"/>
    <s v="|15/15/61|"/>
    <n v="8268"/>
    <n v="0.48"/>
    <n v="1.1399999999999999"/>
  </r>
  <r>
    <x v="2"/>
    <x v="0"/>
    <x v="2"/>
    <s v="Caffe Italiano"/>
    <s v="|15/15/62|"/>
    <n v="9108"/>
    <n v="0.99"/>
    <n v="1.05"/>
  </r>
  <r>
    <x v="2"/>
    <x v="0"/>
    <x v="2"/>
    <s v="Caffe Italiano"/>
    <s v="|15/15/63|"/>
    <n v="6708"/>
    <n v="1.1299999999999999"/>
    <n v="0.96"/>
  </r>
  <r>
    <x v="2"/>
    <x v="0"/>
    <x v="2"/>
    <s v="Caffe Italiano"/>
    <s v="|15/15/64|"/>
    <n v="8520"/>
    <n v="0.93"/>
    <n v="0.98"/>
  </r>
  <r>
    <x v="2"/>
    <x v="0"/>
    <x v="2"/>
    <s v="Caffe Italiano"/>
    <s v="|15/15/65|"/>
    <n v="8304"/>
    <n v="0.46"/>
    <n v="1.1499999999999999"/>
  </r>
  <r>
    <x v="2"/>
    <x v="0"/>
    <x v="2"/>
    <s v="Caffe Italiano"/>
    <s v="|15/15/66|"/>
    <n v="8172"/>
    <n v="0.66"/>
    <n v="0.94"/>
  </r>
  <r>
    <x v="2"/>
    <x v="0"/>
    <x v="2"/>
    <s v="Caffe Italiano"/>
    <s v="|15/15/67|"/>
    <n v="7788"/>
    <n v="1.18"/>
    <n v="0.98"/>
  </r>
  <r>
    <x v="2"/>
    <x v="0"/>
    <x v="2"/>
    <s v="Caffe Italiano"/>
    <s v="|15/15/69|"/>
    <n v="6684"/>
    <n v="0.56000000000000005"/>
    <n v="1.1100000000000001"/>
  </r>
  <r>
    <x v="2"/>
    <x v="0"/>
    <x v="2"/>
    <s v="Caffe Italiano"/>
    <s v="|15/16/01|"/>
    <n v="6816"/>
    <n v="1.1299999999999999"/>
    <n v="0.93"/>
  </r>
  <r>
    <x v="2"/>
    <x v="0"/>
    <x v="2"/>
    <s v="Caffe Italiano"/>
    <s v="|15/16/02|"/>
    <n v="7764"/>
    <n v="1.17"/>
    <n v="0.94"/>
  </r>
  <r>
    <x v="2"/>
    <x v="0"/>
    <x v="2"/>
    <s v="Caffe Italiano"/>
    <s v="|15/16/03|"/>
    <n v="7308"/>
    <n v="0.72"/>
    <n v="1.1599999999999999"/>
  </r>
  <r>
    <x v="2"/>
    <x v="0"/>
    <x v="2"/>
    <s v="Caffe Italiano"/>
    <s v="|15/16/04|"/>
    <n v="7728"/>
    <n v="0.53"/>
    <n v="1.0900000000000001"/>
  </r>
  <r>
    <x v="2"/>
    <x v="0"/>
    <x v="2"/>
    <s v="Caffe Italiano"/>
    <s v="|15/16/05|"/>
    <n v="9132"/>
    <n v="0.72"/>
    <n v="0.93"/>
  </r>
  <r>
    <x v="2"/>
    <x v="0"/>
    <x v="2"/>
    <s v="Caffe Italiano"/>
    <s v="|15/16/06|"/>
    <n v="9048"/>
    <n v="0.88"/>
    <n v="1.05"/>
  </r>
  <r>
    <x v="2"/>
    <x v="0"/>
    <x v="2"/>
    <s v="Caffe Italiano"/>
    <s v="|15/16/07|"/>
    <n v="8388"/>
    <n v="0.53"/>
    <n v="1.04"/>
  </r>
  <r>
    <x v="2"/>
    <x v="0"/>
    <x v="2"/>
    <s v="Caffe Italiano"/>
    <s v="|15/16/08|"/>
    <n v="7884"/>
    <n v="0.64"/>
    <n v="1.17"/>
  </r>
  <r>
    <x v="2"/>
    <x v="0"/>
    <x v="2"/>
    <s v="Caffe Italiano"/>
    <s v="|15/16/09|"/>
    <n v="5748"/>
    <n v="0.5"/>
    <n v="1.2"/>
  </r>
  <r>
    <x v="2"/>
    <x v="0"/>
    <x v="2"/>
    <s v="Caffe Italiano"/>
    <s v="|15/16/09a|"/>
    <n v="4884"/>
    <n v="0.75"/>
    <n v="1.1599999999999999"/>
  </r>
  <r>
    <x v="2"/>
    <x v="0"/>
    <x v="2"/>
    <s v="Caffe Italiano"/>
    <s v="|15/16/10|"/>
    <n v="9576"/>
    <n v="0.74"/>
    <n v="1.19"/>
  </r>
  <r>
    <x v="2"/>
    <x v="0"/>
    <x v="2"/>
    <s v="Caffe Italiano"/>
    <s v="|15/16/11|"/>
    <n v="6324"/>
    <n v="1.0900000000000001"/>
    <n v="1.02"/>
  </r>
  <r>
    <x v="2"/>
    <x v="0"/>
    <x v="5"/>
    <s v="Dole"/>
    <s v="|17/01/01|"/>
    <n v="744"/>
    <n v="1.1599999999999999"/>
    <n v="1.67"/>
  </r>
  <r>
    <x v="2"/>
    <x v="0"/>
    <x v="5"/>
    <s v="Dole"/>
    <s v="|17/01/02|"/>
    <n v="1176"/>
    <n v="1.1499999999999999"/>
    <n v="1.88"/>
  </r>
  <r>
    <x v="2"/>
    <x v="0"/>
    <x v="5"/>
    <s v="Dole"/>
    <s v="|17/01/03|"/>
    <n v="1272"/>
    <n v="1.1599999999999999"/>
    <n v="1.81"/>
  </r>
  <r>
    <x v="2"/>
    <x v="0"/>
    <x v="5"/>
    <s v="Dole"/>
    <s v="|17/01/04|"/>
    <n v="768"/>
    <n v="1.17"/>
    <n v="1.71"/>
  </r>
  <r>
    <x v="2"/>
    <x v="0"/>
    <x v="5"/>
    <s v="Dole"/>
    <s v="|17/01/05|"/>
    <n v="1032"/>
    <n v="1.47"/>
    <n v="1.68"/>
  </r>
  <r>
    <x v="2"/>
    <x v="0"/>
    <x v="5"/>
    <s v="Dole"/>
    <s v="|17/01/06|"/>
    <n v="588"/>
    <n v="1.4"/>
    <n v="1.6"/>
  </r>
  <r>
    <x v="2"/>
    <x v="0"/>
    <x v="5"/>
    <s v="Dole"/>
    <s v="|17/01/07|"/>
    <n v="780"/>
    <n v="1.18"/>
    <n v="1.78"/>
  </r>
  <r>
    <x v="2"/>
    <x v="0"/>
    <x v="5"/>
    <s v="Dole"/>
    <s v="|17/01/08|"/>
    <n v="1152"/>
    <n v="1.17"/>
    <n v="1.82"/>
  </r>
  <r>
    <x v="2"/>
    <x v="0"/>
    <x v="5"/>
    <s v="Dole"/>
    <s v="|17/01/09|"/>
    <n v="924"/>
    <n v="1.38"/>
    <n v="1.63"/>
  </r>
  <r>
    <x v="2"/>
    <x v="0"/>
    <x v="5"/>
    <s v="Dole"/>
    <s v="|17/01/10|"/>
    <n v="1188"/>
    <n v="1.37"/>
    <n v="1.87"/>
  </r>
  <r>
    <x v="2"/>
    <x v="0"/>
    <x v="5"/>
    <s v="Dole"/>
    <s v="|17/01/11|"/>
    <n v="708"/>
    <n v="1.17"/>
    <n v="1.8"/>
  </r>
  <r>
    <x v="2"/>
    <x v="0"/>
    <x v="5"/>
    <s v="Dole"/>
    <s v="|17/01/13|"/>
    <n v="1212"/>
    <n v="1.29"/>
    <n v="1.77"/>
  </r>
  <r>
    <x v="2"/>
    <x v="0"/>
    <x v="5"/>
    <s v="Dole"/>
    <s v="|17/01/14|"/>
    <n v="1320"/>
    <n v="1.46"/>
    <n v="1.83"/>
  </r>
  <r>
    <x v="2"/>
    <x v="0"/>
    <x v="5"/>
    <s v="Dole"/>
    <s v="|17/01/15|"/>
    <n v="972"/>
    <n v="1.32"/>
    <n v="1.81"/>
  </r>
  <r>
    <x v="2"/>
    <x v="0"/>
    <x v="10"/>
    <s v="Dole"/>
    <s v="|17/01/16|"/>
    <n v="360"/>
    <n v="3.13"/>
    <n v="6.44"/>
  </r>
  <r>
    <x v="2"/>
    <x v="0"/>
    <x v="10"/>
    <s v="Dole"/>
    <s v="|17/01/17|"/>
    <n v="480"/>
    <n v="4.9400000000000004"/>
    <n v="5.5"/>
  </r>
  <r>
    <x v="2"/>
    <x v="0"/>
    <x v="10"/>
    <s v="Dole"/>
    <s v="|17/01/19|"/>
    <n v="528"/>
    <n v="3.02"/>
    <n v="5.26"/>
  </r>
  <r>
    <x v="2"/>
    <x v="0"/>
    <x v="10"/>
    <s v="Dole"/>
    <s v="|17/01/18|"/>
    <n v="360"/>
    <n v="3.48"/>
    <n v="6.81"/>
  </r>
  <r>
    <x v="2"/>
    <x v="0"/>
    <x v="10"/>
    <s v="Dole"/>
    <s v="|17/01/16s|"/>
    <n v="492"/>
    <n v="4.2699999999999996"/>
    <n v="5.19"/>
  </r>
  <r>
    <x v="2"/>
    <x v="0"/>
    <x v="10"/>
    <s v="Dole"/>
    <s v="|17/01/17s|"/>
    <n v="384"/>
    <n v="3.69"/>
    <n v="5.0599999999999996"/>
  </r>
  <r>
    <x v="2"/>
    <x v="0"/>
    <x v="10"/>
    <s v="Dole"/>
    <s v="|17/01/18s|"/>
    <n v="528"/>
    <n v="4.6399999999999997"/>
    <n v="6.58"/>
  </r>
  <r>
    <x v="2"/>
    <x v="0"/>
    <x v="5"/>
    <s v="Dole"/>
    <s v="|17/01/20|"/>
    <n v="1296"/>
    <n v="1.19"/>
    <n v="1.83"/>
  </r>
  <r>
    <x v="2"/>
    <x v="0"/>
    <x v="4"/>
    <s v="Kimberley Clark"/>
    <s v="|61/01/01|"/>
    <n v="432"/>
    <n v="4.58"/>
    <n v="5.39"/>
  </r>
  <r>
    <x v="2"/>
    <x v="0"/>
    <x v="4"/>
    <s v="Kimberley Clark"/>
    <s v="|61/01/02|"/>
    <n v="396"/>
    <n v="4.32"/>
    <n v="5.19"/>
  </r>
  <r>
    <x v="2"/>
    <x v="0"/>
    <x v="4"/>
    <s v="Kimberley Clark"/>
    <s v="|61/01/03|"/>
    <n v="336"/>
    <n v="4.68"/>
    <n v="5.26"/>
  </r>
  <r>
    <x v="2"/>
    <x v="0"/>
    <x v="4"/>
    <s v="Kimberley Clark"/>
    <s v="|61/01/04|"/>
    <n v="252"/>
    <n v="4.42"/>
    <n v="5.0999999999999996"/>
  </r>
  <r>
    <x v="2"/>
    <x v="0"/>
    <x v="4"/>
    <s v="Kimberley Clark"/>
    <s v="|61/01/05|"/>
    <n v="672"/>
    <n v="4.0599999999999996"/>
    <n v="5.4"/>
  </r>
  <r>
    <x v="2"/>
    <x v="0"/>
    <x v="4"/>
    <s v="Kimberley Clark"/>
    <s v="|61/01/06|"/>
    <n v="648"/>
    <n v="4.0599999999999996"/>
    <n v="5.27"/>
  </r>
  <r>
    <x v="2"/>
    <x v="0"/>
    <x v="4"/>
    <s v="Kimberley Clark"/>
    <s v="|61/01/07|"/>
    <n v="600"/>
    <n v="4.75"/>
    <n v="5.21"/>
  </r>
  <r>
    <x v="2"/>
    <x v="0"/>
    <x v="4"/>
    <s v="Kimberley Clark"/>
    <s v="|61/01/08|"/>
    <n v="360"/>
    <n v="4.0599999999999996"/>
    <n v="5.16"/>
  </r>
  <r>
    <x v="2"/>
    <x v="0"/>
    <x v="4"/>
    <s v="Kimberley Clark"/>
    <s v="|61/01/09|"/>
    <n v="468"/>
    <n v="4.57"/>
    <n v="5.04"/>
  </r>
  <r>
    <x v="2"/>
    <x v="0"/>
    <x v="4"/>
    <s v="Kimberley Clark"/>
    <s v="|61/01/10|"/>
    <n v="408"/>
    <n v="4.9400000000000004"/>
    <n v="5.01"/>
  </r>
  <r>
    <x v="2"/>
    <x v="0"/>
    <x v="4"/>
    <s v="Kimberley Clark"/>
    <s v="|61/01/11|"/>
    <n v="324"/>
    <n v="4.46"/>
    <n v="5.14"/>
  </r>
  <r>
    <x v="2"/>
    <x v="0"/>
    <x v="4"/>
    <s v="Kimberley Clark"/>
    <s v="|61/01/12|"/>
    <n v="720"/>
    <n v="4.24"/>
    <n v="5.26"/>
  </r>
  <r>
    <x v="2"/>
    <x v="0"/>
    <x v="4"/>
    <s v="Kimberley Clark"/>
    <s v="|61/01/13|"/>
    <n v="408"/>
    <n v="4.26"/>
    <n v="5.04"/>
  </r>
  <r>
    <x v="2"/>
    <x v="0"/>
    <x v="4"/>
    <s v="Kimberley Clark"/>
    <s v="|61/01/14|"/>
    <n v="264"/>
    <n v="4.95"/>
    <n v="5.34"/>
  </r>
  <r>
    <x v="2"/>
    <x v="0"/>
    <x v="4"/>
    <s v="Kimberley Clark"/>
    <s v="|61/01/15|"/>
    <n v="396"/>
    <n v="4.42"/>
    <n v="5.1100000000000003"/>
  </r>
  <r>
    <x v="2"/>
    <x v="0"/>
    <x v="4"/>
    <s v="Kimberley Clark"/>
    <s v="|61/01/16|"/>
    <n v="312"/>
    <n v="4.04"/>
    <n v="5.09"/>
  </r>
  <r>
    <x v="2"/>
    <x v="0"/>
    <x v="4"/>
    <s v="Kimberley Clark"/>
    <s v="|61/01/17|"/>
    <n v="324"/>
    <n v="4.75"/>
    <n v="5.34"/>
  </r>
  <r>
    <x v="2"/>
    <x v="0"/>
    <x v="4"/>
    <s v="Kimberley Clark"/>
    <s v="|61/01/18|"/>
    <n v="288"/>
    <n v="4.46"/>
    <n v="5.08"/>
  </r>
  <r>
    <x v="2"/>
    <x v="0"/>
    <x v="4"/>
    <s v="Kimberley Clark"/>
    <s v="|61/01/19|"/>
    <n v="432"/>
    <n v="4.99"/>
    <n v="5.2"/>
  </r>
  <r>
    <x v="2"/>
    <x v="0"/>
    <x v="4"/>
    <s v="Kimberley Clark"/>
    <s v="|61/01/20|"/>
    <n v="552"/>
    <n v="4.8499999999999996"/>
    <n v="5.12"/>
  </r>
  <r>
    <x v="2"/>
    <x v="0"/>
    <x v="4"/>
    <s v="Kimberley Clark"/>
    <s v="|61/01/21|"/>
    <n v="492"/>
    <n v="4.29"/>
    <n v="5.22"/>
  </r>
  <r>
    <x v="2"/>
    <x v="0"/>
    <x v="4"/>
    <s v="Kimberley Clark"/>
    <s v="|61/01/22|"/>
    <n v="720"/>
    <n v="4.28"/>
    <n v="5.0599999999999996"/>
  </r>
  <r>
    <x v="2"/>
    <x v="0"/>
    <x v="4"/>
    <s v="Kimberley Clark"/>
    <s v="|61/01/23|"/>
    <n v="420"/>
    <n v="4.83"/>
    <n v="5.25"/>
  </r>
  <r>
    <x v="2"/>
    <x v="0"/>
    <x v="4"/>
    <s v="Kimberley Clark"/>
    <s v="|61/01/24|"/>
    <n v="660"/>
    <n v="4.84"/>
    <n v="5.27"/>
  </r>
  <r>
    <x v="2"/>
    <x v="0"/>
    <x v="4"/>
    <s v="Kimberley Clark"/>
    <s v="|61/01/25|"/>
    <n v="300"/>
    <n v="4.99"/>
    <n v="5.22"/>
  </r>
  <r>
    <x v="2"/>
    <x v="0"/>
    <x v="4"/>
    <s v="Kimberley Clark"/>
    <s v="|61/01/26|"/>
    <n v="444"/>
    <n v="4.9000000000000004"/>
    <n v="5.19"/>
  </r>
  <r>
    <x v="2"/>
    <x v="0"/>
    <x v="4"/>
    <s v="Kimberley Clark"/>
    <s v="|61/01/27|"/>
    <n v="408"/>
    <n v="4.6100000000000003"/>
    <n v="5.25"/>
  </r>
  <r>
    <x v="2"/>
    <x v="0"/>
    <x v="4"/>
    <s v="Kimberley Clark"/>
    <s v="|61/01/28|"/>
    <n v="336"/>
    <n v="4.43"/>
    <n v="5.37"/>
  </r>
  <r>
    <x v="2"/>
    <x v="0"/>
    <x v="4"/>
    <s v="Kimberley Clark"/>
    <s v="|61/01/29|"/>
    <n v="672"/>
    <n v="4.18"/>
    <n v="5.23"/>
  </r>
  <r>
    <x v="2"/>
    <x v="0"/>
    <x v="4"/>
    <s v="Kimberley Clark"/>
    <s v="|61/01/30|"/>
    <n v="288"/>
    <n v="4.6500000000000004"/>
    <n v="5.36"/>
  </r>
  <r>
    <x v="2"/>
    <x v="0"/>
    <x v="4"/>
    <s v="Kimberley Clark"/>
    <s v="|61/01/31|"/>
    <n v="372"/>
    <n v="5"/>
    <n v="5.07"/>
  </r>
  <r>
    <x v="2"/>
    <x v="0"/>
    <x v="4"/>
    <s v="Kimberley Clark"/>
    <s v="|61/01/32|"/>
    <n v="276"/>
    <n v="4.74"/>
    <n v="5.0999999999999996"/>
  </r>
  <r>
    <x v="2"/>
    <x v="0"/>
    <x v="4"/>
    <s v="Kimberley Clark"/>
    <s v="|61/01/33|"/>
    <n v="408"/>
    <n v="4.47"/>
    <n v="5.4"/>
  </r>
  <r>
    <x v="2"/>
    <x v="0"/>
    <x v="4"/>
    <s v="Kimberley Clark"/>
    <s v="|61/01/34|"/>
    <n v="552"/>
    <n v="4.0199999999999996"/>
    <n v="5.01"/>
  </r>
  <r>
    <x v="2"/>
    <x v="0"/>
    <x v="4"/>
    <s v="Kimberley Clark"/>
    <s v="|61/01/35|"/>
    <n v="384"/>
    <n v="4.0199999999999996"/>
    <n v="5.12"/>
  </r>
  <r>
    <x v="2"/>
    <x v="0"/>
    <x v="4"/>
    <s v="Kimberley Clark"/>
    <s v="|61/01/36|"/>
    <n v="372"/>
    <n v="4.17"/>
    <n v="5.13"/>
  </r>
  <r>
    <x v="2"/>
    <x v="0"/>
    <x v="4"/>
    <s v="Kimberley Clark"/>
    <s v="|61/01/37|"/>
    <n v="444"/>
    <n v="4.2"/>
    <n v="5.4"/>
  </r>
  <r>
    <x v="2"/>
    <x v="0"/>
    <x v="4"/>
    <s v="Kimberley Clark"/>
    <s v="|61/01/38|"/>
    <n v="492"/>
    <n v="4.71"/>
    <n v="5.37"/>
  </r>
  <r>
    <x v="2"/>
    <x v="0"/>
    <x v="4"/>
    <s v="Kimberley Clark"/>
    <s v="|61/01/39|"/>
    <n v="720"/>
    <n v="4.16"/>
    <n v="5.23"/>
  </r>
  <r>
    <x v="2"/>
    <x v="0"/>
    <x v="4"/>
    <s v="Kimberley Clark"/>
    <s v="|61/01/40|"/>
    <n v="276"/>
    <n v="4.43"/>
    <n v="5.18"/>
  </r>
  <r>
    <x v="2"/>
    <x v="0"/>
    <x v="4"/>
    <s v="Kimberley Clark"/>
    <s v="|61/01/41|"/>
    <n v="348"/>
    <n v="4.04"/>
    <n v="5.4"/>
  </r>
  <r>
    <x v="2"/>
    <x v="0"/>
    <x v="4"/>
    <s v="Kimberley Clark"/>
    <s v="|61/01/42|"/>
    <n v="648"/>
    <n v="4.07"/>
    <n v="5.09"/>
  </r>
  <r>
    <x v="2"/>
    <x v="0"/>
    <x v="4"/>
    <s v="Kimberley Clark"/>
    <s v="|61/01/43|"/>
    <n v="612"/>
    <n v="4.4800000000000004"/>
    <n v="5.14"/>
  </r>
  <r>
    <x v="2"/>
    <x v="0"/>
    <x v="4"/>
    <s v="Kimberley Clark"/>
    <s v="|61/01/44|"/>
    <n v="708"/>
    <n v="4.95"/>
    <n v="5.12"/>
  </r>
  <r>
    <x v="2"/>
    <x v="0"/>
    <x v="4"/>
    <s v="Kimberley Clark"/>
    <s v="|61/01/45|"/>
    <n v="696"/>
    <n v="4.13"/>
    <n v="5.38"/>
  </r>
  <r>
    <x v="2"/>
    <x v="0"/>
    <x v="4"/>
    <s v="Kimberley Clark"/>
    <s v="|61/01/46|"/>
    <n v="492"/>
    <n v="4.6900000000000004"/>
    <n v="5.36"/>
  </r>
  <r>
    <x v="2"/>
    <x v="0"/>
    <x v="4"/>
    <s v="Kimberley Clark"/>
    <s v="|61/01/47|"/>
    <n v="408"/>
    <n v="4.82"/>
    <n v="5.26"/>
  </r>
  <r>
    <x v="2"/>
    <x v="0"/>
    <x v="4"/>
    <s v="Kimberley Clark"/>
    <s v="|61/01/48|"/>
    <n v="552"/>
    <n v="4.2300000000000004"/>
    <n v="5.18"/>
  </r>
  <r>
    <x v="2"/>
    <x v="0"/>
    <x v="4"/>
    <s v="Kimberley Clark"/>
    <s v="|61/01/49|"/>
    <n v="336"/>
    <n v="4.2"/>
    <n v="5.28"/>
  </r>
  <r>
    <x v="2"/>
    <x v="0"/>
    <x v="4"/>
    <s v="Kimberley Clark"/>
    <s v="|61/01/50|"/>
    <n v="672"/>
    <n v="4.72"/>
    <n v="5.05"/>
  </r>
  <r>
    <x v="2"/>
    <x v="0"/>
    <x v="4"/>
    <s v="Kimberley Clark"/>
    <s v="|61/01/51|"/>
    <n v="336"/>
    <n v="4.1500000000000004"/>
    <n v="5.34"/>
  </r>
  <r>
    <x v="2"/>
    <x v="0"/>
    <x v="4"/>
    <s v="Kimberley Clark"/>
    <s v="|61/01/52|"/>
    <n v="372"/>
    <n v="4.2"/>
    <n v="5.14"/>
  </r>
  <r>
    <x v="2"/>
    <x v="0"/>
    <x v="4"/>
    <s v="Kimberley Clark"/>
    <s v="|61/01/53|"/>
    <n v="300"/>
    <n v="4.12"/>
    <n v="5.39"/>
  </r>
  <r>
    <x v="2"/>
    <x v="0"/>
    <x v="4"/>
    <s v="Kimberley Clark"/>
    <s v="|61/01/54|"/>
    <n v="372"/>
    <n v="4.33"/>
    <n v="5.33"/>
  </r>
  <r>
    <x v="2"/>
    <x v="0"/>
    <x v="4"/>
    <s v="Kimberley Clark"/>
    <s v="|61/01/55|"/>
    <n v="384"/>
    <n v="4.6100000000000003"/>
    <n v="5.17"/>
  </r>
  <r>
    <x v="2"/>
    <x v="0"/>
    <x v="4"/>
    <s v="Kimberley Clark"/>
    <s v="|61/01/56|"/>
    <n v="396"/>
    <n v="4.72"/>
    <n v="5.16"/>
  </r>
  <r>
    <x v="2"/>
    <x v="0"/>
    <x v="4"/>
    <s v="Kimberley Clark"/>
    <s v="|61/01/57|"/>
    <n v="480"/>
    <n v="4.3899999999999997"/>
    <n v="5.0999999999999996"/>
  </r>
  <r>
    <x v="2"/>
    <x v="0"/>
    <x v="4"/>
    <s v="Kimberley Clark"/>
    <s v="|61/01/58|"/>
    <n v="456"/>
    <n v="4.5599999999999996"/>
    <n v="5.05"/>
  </r>
  <r>
    <x v="2"/>
    <x v="0"/>
    <x v="4"/>
    <s v="Kimberley Clark"/>
    <s v="|61/01/59|"/>
    <n v="528"/>
    <n v="4.87"/>
    <n v="5.28"/>
  </r>
  <r>
    <x v="2"/>
    <x v="0"/>
    <x v="4"/>
    <s v="Kimberley Clark"/>
    <s v="|61/01/60|"/>
    <n v="504"/>
    <n v="4.46"/>
    <n v="5.19"/>
  </r>
  <r>
    <x v="2"/>
    <x v="0"/>
    <x v="4"/>
    <s v="Kimberley Clark"/>
    <s v="|61/01/61|"/>
    <n v="480"/>
    <n v="4.66"/>
    <n v="5.18"/>
  </r>
  <r>
    <x v="2"/>
    <x v="0"/>
    <x v="4"/>
    <s v="Kimberley Clark"/>
    <s v="|61/01/62|"/>
    <n v="420"/>
    <n v="4.16"/>
    <n v="5.17"/>
  </r>
  <r>
    <x v="2"/>
    <x v="0"/>
    <x v="4"/>
    <s v="Kimberley Clark"/>
    <s v="|61/01/63|"/>
    <n v="672"/>
    <n v="4.99"/>
    <n v="5"/>
  </r>
  <r>
    <x v="2"/>
    <x v="0"/>
    <x v="4"/>
    <s v="Kimberley Clark"/>
    <s v="|61/01/64|"/>
    <n v="288"/>
    <n v="4.21"/>
    <n v="5.09"/>
  </r>
  <r>
    <x v="2"/>
    <x v="0"/>
    <x v="4"/>
    <s v="Kimberley Clark"/>
    <s v="|61/01/65|"/>
    <n v="348"/>
    <n v="4.4000000000000004"/>
    <n v="5.09"/>
  </r>
  <r>
    <x v="2"/>
    <x v="0"/>
    <x v="4"/>
    <s v="Kimberley Clark"/>
    <s v="|61/01/66|"/>
    <n v="720"/>
    <n v="4.24"/>
    <n v="5.24"/>
  </r>
  <r>
    <x v="2"/>
    <x v="0"/>
    <x v="4"/>
    <s v="Kimberley Clark"/>
    <s v="|61/01/67|"/>
    <n v="468"/>
    <n v="4.2300000000000004"/>
    <n v="5.15"/>
  </r>
  <r>
    <x v="2"/>
    <x v="0"/>
    <x v="4"/>
    <s v="Kimberley Clark"/>
    <s v="|61/01/68|"/>
    <n v="540"/>
    <n v="4.17"/>
    <n v="5.37"/>
  </r>
  <r>
    <x v="2"/>
    <x v="0"/>
    <x v="4"/>
    <s v="Kimberley Clark"/>
    <s v="|61/01/69|"/>
    <n v="324"/>
    <n v="4.25"/>
    <n v="5"/>
  </r>
  <r>
    <x v="2"/>
    <x v="0"/>
    <x v="4"/>
    <s v="Kimberley Clark"/>
    <s v="|61/01/70|"/>
    <n v="360"/>
    <n v="4.33"/>
    <n v="5.21"/>
  </r>
  <r>
    <x v="2"/>
    <x v="0"/>
    <x v="4"/>
    <s v="Kimberley Clark"/>
    <s v="|61/01/71|"/>
    <n v="708"/>
    <n v="4.72"/>
    <n v="5.03"/>
  </r>
  <r>
    <x v="2"/>
    <x v="0"/>
    <x v="4"/>
    <s v="Kimberley Clark"/>
    <s v="|61/01/72*|"/>
    <n v="360"/>
    <n v="4.99"/>
    <n v="5.13"/>
  </r>
  <r>
    <x v="2"/>
    <x v="0"/>
    <x v="4"/>
    <s v="Kimberley Clark"/>
    <s v="|61/01/75|"/>
    <n v="468"/>
    <n v="4.54"/>
    <n v="5.01"/>
  </r>
  <r>
    <x v="2"/>
    <x v="0"/>
    <x v="4"/>
    <s v="Kimberley Clark"/>
    <s v="|61/01/76|"/>
    <n v="408"/>
    <n v="4.7"/>
    <n v="5.38"/>
  </r>
  <r>
    <x v="2"/>
    <x v="0"/>
    <x v="4"/>
    <s v="Kimberley Clark"/>
    <s v="|61/01/77|"/>
    <n v="264"/>
    <n v="4.25"/>
    <n v="5.05"/>
  </r>
  <r>
    <x v="2"/>
    <x v="0"/>
    <x v="3"/>
    <s v="Salvadori"/>
    <s v="|26/02/01|"/>
    <n v="72"/>
    <n v="1.0900000000000001"/>
    <n v="1.2"/>
  </r>
  <r>
    <x v="2"/>
    <x v="0"/>
    <x v="3"/>
    <s v="Salvadori"/>
    <s v="|26/02/02|"/>
    <n v="60"/>
    <n v="1.1200000000000001"/>
    <n v="1.39"/>
  </r>
  <r>
    <x v="2"/>
    <x v="0"/>
    <x v="3"/>
    <s v="Salvadori"/>
    <s v="|26/02/03|"/>
    <n v="72"/>
    <n v="1.06"/>
    <n v="1.38"/>
  </r>
  <r>
    <x v="2"/>
    <x v="0"/>
    <x v="3"/>
    <s v="Salvadori"/>
    <s v="|26/02/04|"/>
    <n v="48"/>
    <n v="1.04"/>
    <n v="1.29"/>
  </r>
  <r>
    <x v="2"/>
    <x v="0"/>
    <x v="3"/>
    <s v="Salvadori"/>
    <s v="|26/02/05|"/>
    <n v="48"/>
    <n v="1.04"/>
    <n v="1.2"/>
  </r>
  <r>
    <x v="2"/>
    <x v="0"/>
    <x v="3"/>
    <s v="Salvadori"/>
    <s v="|26/02/06|"/>
    <n v="48"/>
    <n v="1.1299999999999999"/>
    <n v="1.3"/>
  </r>
  <r>
    <x v="2"/>
    <x v="0"/>
    <x v="3"/>
    <s v="Salvadori"/>
    <s v="|26/02/07|"/>
    <n v="60"/>
    <n v="1.1599999999999999"/>
    <n v="1.4"/>
  </r>
  <r>
    <x v="2"/>
    <x v="0"/>
    <x v="3"/>
    <s v="Salvadori"/>
    <s v="|26/02/08|"/>
    <n v="48"/>
    <n v="1.1299999999999999"/>
    <n v="1.35"/>
  </r>
  <r>
    <x v="2"/>
    <x v="0"/>
    <x v="3"/>
    <s v="Salvadori"/>
    <s v="|26/02/09|"/>
    <n v="60"/>
    <n v="1.1499999999999999"/>
    <n v="1.37"/>
  </r>
  <r>
    <x v="2"/>
    <x v="0"/>
    <x v="3"/>
    <s v="Salvadori"/>
    <s v="|26/02/10|"/>
    <n v="60"/>
    <n v="1.0900000000000001"/>
    <n v="1.26"/>
  </r>
  <r>
    <x v="2"/>
    <x v="0"/>
    <x v="3"/>
    <s v="Salvadori"/>
    <s v="|26/02/11|"/>
    <n v="72"/>
    <n v="1.05"/>
    <n v="1.29"/>
  </r>
  <r>
    <x v="2"/>
    <x v="0"/>
    <x v="3"/>
    <s v="Salvadori"/>
    <s v="|26/02/12|"/>
    <n v="72"/>
    <n v="1.1399999999999999"/>
    <n v="1.27"/>
  </r>
  <r>
    <x v="2"/>
    <x v="0"/>
    <x v="3"/>
    <s v="Salvadori"/>
    <s v="|26/02/13|"/>
    <n v="60"/>
    <n v="1.2"/>
    <n v="1.39"/>
  </r>
  <r>
    <x v="2"/>
    <x v="0"/>
    <x v="3"/>
    <s v="Salvadori"/>
    <s v="|26/02/14|"/>
    <n v="48"/>
    <n v="1.06"/>
    <n v="1.37"/>
  </r>
  <r>
    <x v="2"/>
    <x v="0"/>
    <x v="3"/>
    <s v="Salvadori"/>
    <s v="|26/02/15|"/>
    <n v="48"/>
    <n v="1.03"/>
    <n v="1.27"/>
  </r>
  <r>
    <x v="2"/>
    <x v="0"/>
    <x v="3"/>
    <s v="Salvadori"/>
    <s v="|26/02/16|"/>
    <n v="60"/>
    <n v="1.1100000000000001"/>
    <n v="1.28"/>
  </r>
  <r>
    <x v="2"/>
    <x v="0"/>
    <x v="3"/>
    <s v="Salvadori"/>
    <s v="|26/02/17|"/>
    <n v="60"/>
    <n v="1.1000000000000001"/>
    <n v="1.21"/>
  </r>
  <r>
    <x v="2"/>
    <x v="0"/>
    <x v="3"/>
    <s v="Salvadori"/>
    <s v="|26/02/18|"/>
    <n v="48"/>
    <n v="1.07"/>
    <n v="1.29"/>
  </r>
  <r>
    <x v="2"/>
    <x v="0"/>
    <x v="3"/>
    <s v="Salvadori"/>
    <s v="|26/02/19|"/>
    <n v="60"/>
    <n v="1.1399999999999999"/>
    <n v="1.3"/>
  </r>
  <r>
    <x v="2"/>
    <x v="0"/>
    <x v="3"/>
    <s v="Salvadori"/>
    <s v="|26/02/20|"/>
    <n v="60"/>
    <n v="1.01"/>
    <n v="1.2"/>
  </r>
  <r>
    <x v="2"/>
    <x v="0"/>
    <x v="3"/>
    <s v="Salvadori"/>
    <s v="|26/02/21|"/>
    <n v="72"/>
    <n v="1.2"/>
    <n v="1.3"/>
  </r>
  <r>
    <x v="2"/>
    <x v="0"/>
    <x v="3"/>
    <s v="Salvadori"/>
    <s v="|26/02/22|"/>
    <n v="60"/>
    <n v="1.08"/>
    <n v="1.39"/>
  </r>
  <r>
    <x v="2"/>
    <x v="0"/>
    <x v="3"/>
    <s v="Salvadori"/>
    <s v="|26/02/23|"/>
    <n v="60"/>
    <n v="1.06"/>
    <n v="1.25"/>
  </r>
  <r>
    <x v="2"/>
    <x v="0"/>
    <x v="3"/>
    <s v="Salvadori"/>
    <s v="|26/02/24|"/>
    <n v="48"/>
    <n v="1.1599999999999999"/>
    <n v="1.37"/>
  </r>
  <r>
    <x v="2"/>
    <x v="0"/>
    <x v="3"/>
    <s v="Salvadori"/>
    <s v="|26/02/25|"/>
    <n v="48"/>
    <n v="1.1200000000000001"/>
    <n v="1.23"/>
  </r>
  <r>
    <x v="2"/>
    <x v="0"/>
    <x v="3"/>
    <s v="Salvadori"/>
    <s v="|26/02/26|"/>
    <n v="60"/>
    <n v="1.1599999999999999"/>
    <n v="1.36"/>
  </r>
  <r>
    <x v="2"/>
    <x v="0"/>
    <x v="3"/>
    <s v="Salvadori"/>
    <s v="|26/02/27|"/>
    <n v="60"/>
    <n v="1"/>
    <n v="1.38"/>
  </r>
  <r>
    <x v="2"/>
    <x v="0"/>
    <x v="3"/>
    <s v="Salvadori"/>
    <s v="|26/02/28|"/>
    <n v="72"/>
    <n v="1.1599999999999999"/>
    <n v="1.4"/>
  </r>
  <r>
    <x v="2"/>
    <x v="0"/>
    <x v="3"/>
    <s v="Salvadori"/>
    <s v="|26/02/29|"/>
    <n v="72"/>
    <n v="1.1200000000000001"/>
    <n v="1.3"/>
  </r>
  <r>
    <x v="2"/>
    <x v="0"/>
    <x v="3"/>
    <s v="Salvadori"/>
    <s v="|26/02/30|"/>
    <n v="60"/>
    <n v="1.1499999999999999"/>
    <n v="1.25"/>
  </r>
  <r>
    <x v="2"/>
    <x v="0"/>
    <x v="3"/>
    <s v="Salvadori"/>
    <s v="|26/02/31|"/>
    <n v="60"/>
    <n v="1.19"/>
    <n v="1.24"/>
  </r>
  <r>
    <x v="2"/>
    <x v="0"/>
    <x v="3"/>
    <s v="Salvadori"/>
    <s v="|26/02/32|"/>
    <n v="48"/>
    <n v="1.05"/>
    <n v="1.25"/>
  </r>
  <r>
    <x v="2"/>
    <x v="0"/>
    <x v="3"/>
    <s v="Salvadori"/>
    <s v="|26/02/33|"/>
    <n v="48"/>
    <n v="1.06"/>
    <n v="1.36"/>
  </r>
  <r>
    <x v="2"/>
    <x v="0"/>
    <x v="3"/>
    <s v="Salvadori"/>
    <s v="|26/02/50|"/>
    <n v="48"/>
    <n v="1.1299999999999999"/>
    <n v="1.32"/>
  </r>
  <r>
    <x v="2"/>
    <x v="0"/>
    <x v="3"/>
    <s v="Salvadori"/>
    <s v="|26/02/51|"/>
    <n v="48"/>
    <n v="1.1299999999999999"/>
    <n v="1.38"/>
  </r>
  <r>
    <x v="2"/>
    <x v="0"/>
    <x v="3"/>
    <s v="Salvadori"/>
    <s v="|26/02/52|"/>
    <n v="60"/>
    <n v="1.07"/>
    <n v="1.37"/>
  </r>
  <r>
    <x v="2"/>
    <x v="0"/>
    <x v="3"/>
    <s v="Salvadori"/>
    <s v="|26/02/53|"/>
    <n v="72"/>
    <n v="1.02"/>
    <n v="1.26"/>
  </r>
  <r>
    <x v="2"/>
    <x v="0"/>
    <x v="3"/>
    <s v="Salvadori"/>
    <s v="|26/02/54|"/>
    <n v="60"/>
    <n v="1.1299999999999999"/>
    <n v="1.33"/>
  </r>
  <r>
    <x v="2"/>
    <x v="0"/>
    <x v="3"/>
    <s v="Salvadori"/>
    <s v="|26/02/55|"/>
    <n v="60"/>
    <n v="1.01"/>
    <n v="1.34"/>
  </r>
  <r>
    <x v="2"/>
    <x v="0"/>
    <x v="3"/>
    <s v="Salvadori"/>
    <s v="|26/02/56|"/>
    <n v="72"/>
    <n v="1"/>
    <n v="1.3"/>
  </r>
  <r>
    <x v="2"/>
    <x v="0"/>
    <x v="3"/>
    <s v="Salvadori"/>
    <s v="|26/02/57|"/>
    <n v="48"/>
    <n v="1.1299999999999999"/>
    <n v="1.29"/>
  </r>
  <r>
    <x v="2"/>
    <x v="0"/>
    <x v="3"/>
    <s v="Salvadori"/>
    <s v="|26/02/58|"/>
    <n v="60"/>
    <n v="1.17"/>
    <n v="1.25"/>
  </r>
  <r>
    <x v="2"/>
    <x v="0"/>
    <x v="3"/>
    <s v="Salvadori"/>
    <s v="|26/02/59|"/>
    <n v="60"/>
    <n v="1.02"/>
    <n v="1.24"/>
  </r>
  <r>
    <x v="2"/>
    <x v="0"/>
    <x v="3"/>
    <s v="Salvadori"/>
    <s v="|26/02/60|"/>
    <n v="60"/>
    <n v="1.1499999999999999"/>
    <n v="1.35"/>
  </r>
  <r>
    <x v="2"/>
    <x v="0"/>
    <x v="3"/>
    <s v="Salvadori"/>
    <s v="|26/02/61|"/>
    <n v="72"/>
    <n v="1.04"/>
    <n v="1.21"/>
  </r>
  <r>
    <x v="2"/>
    <x v="0"/>
    <x v="3"/>
    <s v="Salvadori"/>
    <s v="|26/02/62|"/>
    <n v="72"/>
    <n v="1.19"/>
    <n v="1.38"/>
  </r>
  <r>
    <x v="2"/>
    <x v="0"/>
    <x v="3"/>
    <s v="Salvadori"/>
    <s v="|26/02/63|"/>
    <n v="60"/>
    <n v="1.03"/>
    <n v="1.25"/>
  </r>
  <r>
    <x v="2"/>
    <x v="0"/>
    <x v="3"/>
    <s v="Salvadori"/>
    <s v="|26/02/64|"/>
    <n v="72"/>
    <n v="1.0900000000000001"/>
    <n v="1.29"/>
  </r>
  <r>
    <x v="2"/>
    <x v="0"/>
    <x v="3"/>
    <s v="Salvadori"/>
    <s v="|26/02/65|"/>
    <n v="48"/>
    <n v="1.1599999999999999"/>
    <n v="1.27"/>
  </r>
  <r>
    <x v="2"/>
    <x v="0"/>
    <x v="3"/>
    <s v="Salvadori"/>
    <s v="|26/02/66|"/>
    <n v="48"/>
    <n v="1.1299999999999999"/>
    <n v="1.29"/>
  </r>
  <r>
    <x v="2"/>
    <x v="0"/>
    <x v="3"/>
    <s v="Salvadori"/>
    <s v="|26/02/67|"/>
    <n v="72"/>
    <n v="1.1399999999999999"/>
    <n v="1.26"/>
  </r>
  <r>
    <x v="2"/>
    <x v="0"/>
    <x v="3"/>
    <s v="Salvadori"/>
    <s v="|26/02/70|"/>
    <n v="72"/>
    <n v="1.1200000000000001"/>
    <n v="1.26"/>
  </r>
  <r>
    <x v="2"/>
    <x v="0"/>
    <x v="3"/>
    <s v="Salvadori"/>
    <s v="|26/02/71|"/>
    <n v="60"/>
    <n v="1.08"/>
    <n v="1.26"/>
  </r>
  <r>
    <x v="2"/>
    <x v="0"/>
    <x v="3"/>
    <s v="Salvadori"/>
    <s v="|26/02/72|"/>
    <n v="72"/>
    <n v="1.0900000000000001"/>
    <n v="1.24"/>
  </r>
  <r>
    <x v="2"/>
    <x v="0"/>
    <x v="3"/>
    <s v="Salvadori"/>
    <s v="|26/02/73|"/>
    <n v="60"/>
    <n v="1.03"/>
    <n v="1.23"/>
  </r>
  <r>
    <x v="2"/>
    <x v="0"/>
    <x v="3"/>
    <s v="Salvadori"/>
    <s v="|26/02/74|"/>
    <n v="72"/>
    <n v="1.0900000000000001"/>
    <n v="1.31"/>
  </r>
  <r>
    <x v="2"/>
    <x v="0"/>
    <x v="3"/>
    <s v="Salvadori"/>
    <s v="|26/02/75|"/>
    <n v="48"/>
    <n v="1.18"/>
    <n v="1.37"/>
  </r>
  <r>
    <x v="2"/>
    <x v="0"/>
    <x v="3"/>
    <s v="Salvadori"/>
    <s v="|26/02/76|"/>
    <n v="60"/>
    <n v="1.1299999999999999"/>
    <n v="1.2"/>
  </r>
  <r>
    <x v="2"/>
    <x v="0"/>
    <x v="3"/>
    <s v="Salvadori"/>
    <s v="|26/02/77|"/>
    <n v="60"/>
    <n v="1.0900000000000001"/>
    <n v="1.26"/>
  </r>
  <r>
    <x v="2"/>
    <x v="0"/>
    <x v="3"/>
    <s v="Salvadori"/>
    <s v="|26/02/78|"/>
    <n v="60"/>
    <n v="1.1399999999999999"/>
    <n v="1.27"/>
  </r>
  <r>
    <x v="2"/>
    <x v="0"/>
    <x v="3"/>
    <s v="Salvadori"/>
    <s v="|26/02/79|"/>
    <n v="72"/>
    <n v="1.1200000000000001"/>
    <n v="1.26"/>
  </r>
  <r>
    <x v="2"/>
    <x v="0"/>
    <x v="3"/>
    <s v="Salvadori"/>
    <s v="|26/02/80|"/>
    <n v="60"/>
    <n v="1.1100000000000001"/>
    <n v="1.22"/>
  </r>
  <r>
    <x v="2"/>
    <x v="0"/>
    <x v="3"/>
    <s v="Salvadori"/>
    <s v="|26/02/81|"/>
    <n v="60"/>
    <n v="1.07"/>
    <n v="1.27"/>
  </r>
  <r>
    <x v="2"/>
    <x v="0"/>
    <x v="3"/>
    <s v="Salvadori"/>
    <s v="|26/02/82|"/>
    <n v="48"/>
    <n v="1.04"/>
    <n v="1.21"/>
  </r>
  <r>
    <x v="2"/>
    <x v="0"/>
    <x v="3"/>
    <s v="Salvadori"/>
    <s v="|26/02/98|"/>
    <n v="72"/>
    <n v="1.07"/>
    <n v="1.2"/>
  </r>
  <r>
    <x v="2"/>
    <x v="0"/>
    <x v="3"/>
    <s v="Salvadori"/>
    <s v="|26/02/99|"/>
    <n v="60"/>
    <n v="1.18"/>
    <n v="1.25"/>
  </r>
  <r>
    <x v="2"/>
    <x v="0"/>
    <x v="3"/>
    <s v="Salvadori"/>
    <s v="|26/03/01|"/>
    <n v="72"/>
    <n v="1.0900000000000001"/>
    <n v="1.28"/>
  </r>
  <r>
    <x v="2"/>
    <x v="0"/>
    <x v="3"/>
    <s v="Salvadori"/>
    <s v="|26/03/02|"/>
    <n v="72"/>
    <n v="1.06"/>
    <n v="1.26"/>
  </r>
  <r>
    <x v="2"/>
    <x v="0"/>
    <x v="3"/>
    <s v="Salvadori"/>
    <s v="|26/03/03|"/>
    <n v="60"/>
    <n v="1.05"/>
    <n v="1.38"/>
  </r>
  <r>
    <x v="2"/>
    <x v="0"/>
    <x v="3"/>
    <s v="Salvadori"/>
    <s v="|26/03/04|"/>
    <n v="72"/>
    <n v="1.1599999999999999"/>
    <n v="1.31"/>
  </r>
  <r>
    <x v="2"/>
    <x v="0"/>
    <x v="3"/>
    <s v="Salvadori"/>
    <s v="|26/03/05|"/>
    <n v="60"/>
    <n v="1.1499999999999999"/>
    <n v="1.25"/>
  </r>
  <r>
    <x v="2"/>
    <x v="0"/>
    <x v="3"/>
    <s v="Salvadori"/>
    <s v="|26/99/91|"/>
    <n v="48"/>
    <n v="1.1399999999999999"/>
    <n v="1.35"/>
  </r>
  <r>
    <x v="2"/>
    <x v="0"/>
    <x v="3"/>
    <s v="Salvadori"/>
    <s v="|26/99/92|"/>
    <n v="72"/>
    <n v="1.01"/>
    <n v="1.21"/>
  </r>
  <r>
    <x v="2"/>
    <x v="0"/>
    <x v="3"/>
    <s v="Salvadori"/>
    <s v="|26/99/93|"/>
    <n v="48"/>
    <n v="1.17"/>
    <n v="1.39"/>
  </r>
  <r>
    <x v="2"/>
    <x v="0"/>
    <x v="3"/>
    <s v="Salvadori"/>
    <s v="|26/99/94|"/>
    <n v="60"/>
    <n v="1.18"/>
    <n v="1.31"/>
  </r>
  <r>
    <x v="2"/>
    <x v="0"/>
    <x v="3"/>
    <s v="Salvadori"/>
    <s v="|26/99/95|"/>
    <n v="72"/>
    <n v="1.2"/>
    <n v="1.24"/>
  </r>
  <r>
    <x v="2"/>
    <x v="0"/>
    <x v="3"/>
    <s v="Salvadori"/>
    <s v="|26/99/96|"/>
    <n v="48"/>
    <n v="1.17"/>
    <n v="1.25"/>
  </r>
  <r>
    <x v="2"/>
    <x v="0"/>
    <x v="3"/>
    <s v="Salvadori"/>
    <s v="|26/99/97|"/>
    <n v="48"/>
    <n v="1.1000000000000001"/>
    <n v="1.39"/>
  </r>
  <r>
    <x v="2"/>
    <x v="0"/>
    <x v="3"/>
    <s v="Salvadori"/>
    <s v="|26/99/103|"/>
    <n v="72"/>
    <n v="1.17"/>
    <n v="1.36"/>
  </r>
  <r>
    <x v="2"/>
    <x v="0"/>
    <x v="3"/>
    <s v="Salvadori"/>
    <s v="|73/01/01|"/>
    <n v="72"/>
    <n v="1.04"/>
    <n v="1.36"/>
  </r>
  <r>
    <x v="2"/>
    <x v="0"/>
    <x v="6"/>
    <s v="Momo figli"/>
    <s v="|67/01/01|"/>
    <n v="2004"/>
    <n v="2.4300000000000002"/>
    <n v="3.84"/>
  </r>
  <r>
    <x v="2"/>
    <x v="0"/>
    <x v="6"/>
    <s v="Momo figli"/>
    <s v="|67/01/02|"/>
    <n v="2616"/>
    <n v="2.76"/>
    <n v="3.71"/>
  </r>
  <r>
    <x v="2"/>
    <x v="0"/>
    <x v="6"/>
    <s v="Momo figli"/>
    <s v="|67/01/03|"/>
    <n v="2496"/>
    <n v="2.44"/>
    <n v="3.33"/>
  </r>
  <r>
    <x v="2"/>
    <x v="0"/>
    <x v="6"/>
    <s v="Momo figli"/>
    <s v="|67/01/04|"/>
    <n v="2292"/>
    <n v="2.85"/>
    <n v="3.42"/>
  </r>
  <r>
    <x v="2"/>
    <x v="0"/>
    <x v="6"/>
    <s v="Momo figli"/>
    <s v="|67/01/05|"/>
    <n v="1344"/>
    <n v="2.34"/>
    <n v="3.99"/>
  </r>
  <r>
    <x v="2"/>
    <x v="0"/>
    <x v="6"/>
    <s v="Momo figli"/>
    <s v="|67/01/06|"/>
    <n v="1932"/>
    <n v="2.95"/>
    <n v="3.98"/>
  </r>
  <r>
    <x v="2"/>
    <x v="0"/>
    <x v="6"/>
    <s v="Momo figli"/>
    <s v="|67/01/07|"/>
    <n v="1800"/>
    <n v="2.38"/>
    <n v="3.76"/>
  </r>
  <r>
    <x v="2"/>
    <x v="0"/>
    <x v="6"/>
    <s v="Momo figli"/>
    <s v="|67/01/08|"/>
    <n v="2100"/>
    <n v="2.66"/>
    <n v="3.69"/>
  </r>
  <r>
    <x v="2"/>
    <x v="0"/>
    <x v="6"/>
    <s v="Momo figli"/>
    <s v="|67/01/09|"/>
    <n v="2484"/>
    <n v="2.4500000000000002"/>
    <n v="3.93"/>
  </r>
  <r>
    <x v="2"/>
    <x v="0"/>
    <x v="1"/>
    <s v="Serwis"/>
    <s v="|99/02/01|"/>
    <n v="600"/>
    <n v="5.5066666666666668"/>
    <n v="7.8133333333333335"/>
  </r>
  <r>
    <x v="2"/>
    <x v="0"/>
    <x v="1"/>
    <s v="Serwis"/>
    <s v="|99/02/02|"/>
    <n v="564"/>
    <n v="6.2266666666666666"/>
    <n v="7.4666666666666668"/>
  </r>
  <r>
    <x v="2"/>
    <x v="0"/>
    <x v="1"/>
    <s v="Serwis"/>
    <s v="|99/02/03|"/>
    <n v="468"/>
    <n v="5.94"/>
    <n v="8.2733333333333334"/>
  </r>
  <r>
    <x v="2"/>
    <x v="0"/>
    <x v="1"/>
    <s v="Serwis"/>
    <s v="|99/02/04|"/>
    <n v="576"/>
    <n v="6.3066666666666666"/>
    <n v="7.5666666666666664"/>
  </r>
  <r>
    <x v="2"/>
    <x v="0"/>
    <x v="1"/>
    <s v="Serwis"/>
    <s v="|99/02/08|"/>
    <n v="564"/>
    <n v="5.6066666666666665"/>
    <n v="7.6133333333333333"/>
  </r>
  <r>
    <x v="2"/>
    <x v="0"/>
    <x v="1"/>
    <s v="Serwis"/>
    <s v="|127/02/01|"/>
    <n v="408"/>
    <n v="5.9933333333333332"/>
    <n v="7.56"/>
  </r>
  <r>
    <x v="2"/>
    <x v="0"/>
    <x v="4"/>
    <s v="St.Dalfour"/>
    <s v="|24/28/01|"/>
    <n v="480"/>
    <n v="4.71"/>
    <n v="5.27"/>
  </r>
  <r>
    <x v="2"/>
    <x v="0"/>
    <x v="4"/>
    <s v="St.Dalfour"/>
    <s v="|24/28/02|"/>
    <n v="516"/>
    <n v="4.5"/>
    <n v="5.24"/>
  </r>
  <r>
    <x v="2"/>
    <x v="0"/>
    <x v="4"/>
    <s v="St.Dalfour"/>
    <s v="|24/28/03|"/>
    <n v="456"/>
    <n v="4.5999999999999996"/>
    <n v="5.3"/>
  </r>
  <r>
    <x v="2"/>
    <x v="0"/>
    <x v="4"/>
    <s v="St.Dalfour"/>
    <s v="|24/28/04|"/>
    <n v="276"/>
    <n v="4.01"/>
    <n v="5.33"/>
  </r>
  <r>
    <x v="2"/>
    <x v="0"/>
    <x v="4"/>
    <s v="St.Dalfour"/>
    <s v="|24/28/05|"/>
    <n v="396"/>
    <n v="4.82"/>
    <n v="5.27"/>
  </r>
  <r>
    <x v="2"/>
    <x v="0"/>
    <x v="4"/>
    <s v="St.Dalfour"/>
    <s v="|24/28/06|"/>
    <n v="456"/>
    <n v="4.88"/>
    <n v="5.13"/>
  </r>
  <r>
    <x v="2"/>
    <x v="0"/>
    <x v="4"/>
    <s v="St.Dalfour"/>
    <s v="|24/28/07|"/>
    <n v="468"/>
    <n v="4.33"/>
    <n v="5.17"/>
  </r>
  <r>
    <x v="2"/>
    <x v="0"/>
    <x v="10"/>
    <s v="St.Dalfour"/>
    <s v="|120/01/13|"/>
    <n v="504"/>
    <n v="3.34"/>
    <n v="5.23"/>
  </r>
  <r>
    <x v="2"/>
    <x v="0"/>
    <x v="10"/>
    <s v="St.Dalfour"/>
    <s v="|24/01/01|"/>
    <n v="540"/>
    <n v="3.74"/>
    <n v="5.19"/>
  </r>
  <r>
    <x v="2"/>
    <x v="0"/>
    <x v="10"/>
    <s v="St.Dalfour"/>
    <s v="|24/01/02|"/>
    <n v="540"/>
    <n v="4.41"/>
    <n v="6.8"/>
  </r>
  <r>
    <x v="2"/>
    <x v="0"/>
    <x v="10"/>
    <s v="St.Dalfour"/>
    <s v="|24/01/03|"/>
    <n v="420"/>
    <n v="3.74"/>
    <n v="5.48"/>
  </r>
  <r>
    <x v="2"/>
    <x v="0"/>
    <x v="10"/>
    <s v="St.Dalfour"/>
    <s v="|24/01/04|"/>
    <n v="372"/>
    <n v="3.74"/>
    <n v="5.76"/>
  </r>
  <r>
    <x v="2"/>
    <x v="0"/>
    <x v="10"/>
    <s v="St.Dalfour"/>
    <s v="|24/01/05|"/>
    <n v="360"/>
    <n v="3.19"/>
    <n v="5"/>
  </r>
  <r>
    <x v="2"/>
    <x v="0"/>
    <x v="10"/>
    <s v="St.Dalfour"/>
    <s v="|24/01/06|"/>
    <n v="468"/>
    <n v="3.79"/>
    <n v="6.44"/>
  </r>
  <r>
    <x v="2"/>
    <x v="0"/>
    <x v="10"/>
    <s v="St.Dalfour"/>
    <s v="|24/01/07|"/>
    <n v="540"/>
    <n v="3.64"/>
    <n v="6.37"/>
  </r>
  <r>
    <x v="2"/>
    <x v="0"/>
    <x v="10"/>
    <s v="St.Dalfour"/>
    <s v="|24/01/08|"/>
    <n v="396"/>
    <n v="3.85"/>
    <n v="6.52"/>
  </r>
  <r>
    <x v="2"/>
    <x v="0"/>
    <x v="10"/>
    <s v="St.Dalfour"/>
    <s v="|24/01/09|"/>
    <n v="456"/>
    <n v="3.83"/>
    <n v="6.1"/>
  </r>
  <r>
    <x v="2"/>
    <x v="0"/>
    <x v="10"/>
    <s v="St.Dalfour"/>
    <s v="|24/01/30|"/>
    <n v="492"/>
    <n v="4.71"/>
    <n v="5.57"/>
  </r>
  <r>
    <x v="2"/>
    <x v="0"/>
    <x v="10"/>
    <s v="St.Dalfour"/>
    <s v="|24/01/31|"/>
    <n v="456"/>
    <n v="4.72"/>
    <n v="5.78"/>
  </r>
  <r>
    <x v="2"/>
    <x v="0"/>
    <x v="10"/>
    <s v="St.Dalfour"/>
    <s v="|24/01/32|"/>
    <n v="516"/>
    <n v="3.97"/>
    <n v="5.68"/>
  </r>
  <r>
    <x v="2"/>
    <x v="0"/>
    <x v="10"/>
    <s v="St.Dalfour"/>
    <s v="|24/01/33|"/>
    <n v="444"/>
    <n v="3.45"/>
    <n v="5.08"/>
  </r>
  <r>
    <x v="2"/>
    <x v="0"/>
    <x v="10"/>
    <s v="St.Dalfour"/>
    <s v="|24/01/34|"/>
    <n v="444"/>
    <n v="3.52"/>
    <n v="5.19"/>
  </r>
  <r>
    <x v="2"/>
    <x v="0"/>
    <x v="10"/>
    <s v="St.Dalfour"/>
    <s v="|24/01/35|"/>
    <n v="360"/>
    <n v="4.62"/>
    <n v="5.94"/>
  </r>
  <r>
    <x v="2"/>
    <x v="0"/>
    <x v="10"/>
    <s v="St.Dalfour"/>
    <s v="|24/01/36|"/>
    <n v="456"/>
    <n v="4.8"/>
    <n v="6.39"/>
  </r>
  <r>
    <x v="2"/>
    <x v="0"/>
    <x v="10"/>
    <s v="St.Dalfour"/>
    <s v="|24/01/37|"/>
    <n v="540"/>
    <n v="3.52"/>
    <n v="6.7"/>
  </r>
  <r>
    <x v="2"/>
    <x v="0"/>
    <x v="10"/>
    <s v="St.Dalfour"/>
    <s v="|24/01/38|"/>
    <n v="492"/>
    <n v="4.4400000000000004"/>
    <n v="6.81"/>
  </r>
  <r>
    <x v="2"/>
    <x v="0"/>
    <x v="10"/>
    <s v="St.Dalfour"/>
    <s v="|24/24/01|"/>
    <n v="420"/>
    <n v="4.01"/>
    <n v="5.8"/>
  </r>
  <r>
    <x v="2"/>
    <x v="0"/>
    <x v="10"/>
    <s v="St.Dalfour"/>
    <s v="|24/24/02|"/>
    <n v="360"/>
    <n v="4.18"/>
    <n v="6.32"/>
  </r>
  <r>
    <x v="2"/>
    <x v="0"/>
    <x v="10"/>
    <s v="St.Dalfour"/>
    <s v="|24/24/03|"/>
    <n v="384"/>
    <n v="4.96"/>
    <n v="7"/>
  </r>
  <r>
    <x v="2"/>
    <x v="0"/>
    <x v="10"/>
    <s v="St.Dalfour"/>
    <s v="|24/24/04|"/>
    <n v="396"/>
    <n v="4.17"/>
    <n v="5.04"/>
  </r>
  <r>
    <x v="2"/>
    <x v="0"/>
    <x v="10"/>
    <s v="St.Dalfour"/>
    <s v="|24/24/05|"/>
    <n v="384"/>
    <n v="3.39"/>
    <n v="6.9"/>
  </r>
  <r>
    <x v="2"/>
    <x v="0"/>
    <x v="10"/>
    <s v="St.Dalfour"/>
    <s v="|24/24/06|"/>
    <n v="384"/>
    <n v="4.3899999999999997"/>
    <n v="6.54"/>
  </r>
  <r>
    <x v="2"/>
    <x v="0"/>
    <x v="10"/>
    <s v="St.Dalfour"/>
    <s v="|24/24/07|"/>
    <n v="540"/>
    <n v="4.37"/>
    <n v="5.27"/>
  </r>
  <r>
    <x v="2"/>
    <x v="0"/>
    <x v="10"/>
    <s v="St.Dalfour"/>
    <s v="|24/24/08|"/>
    <n v="492"/>
    <n v="4.87"/>
    <n v="5.19"/>
  </r>
  <r>
    <x v="2"/>
    <x v="0"/>
    <x v="10"/>
    <s v="St.Dalfour"/>
    <s v="|24/24/09|"/>
    <n v="516"/>
    <n v="3.19"/>
    <n v="6.35"/>
  </r>
  <r>
    <x v="2"/>
    <x v="0"/>
    <x v="10"/>
    <s v="St.Dalfour"/>
    <s v="|24/24/10|"/>
    <n v="384"/>
    <n v="3.77"/>
    <n v="6.72"/>
  </r>
  <r>
    <x v="2"/>
    <x v="0"/>
    <x v="10"/>
    <s v="St.Dalfour"/>
    <s v="|24/24/11|"/>
    <n v="384"/>
    <n v="4.83"/>
    <n v="6.24"/>
  </r>
  <r>
    <x v="2"/>
    <x v="0"/>
    <x v="10"/>
    <s v="St.Dalfour"/>
    <s v="|24/24/12|"/>
    <n v="492"/>
    <n v="3.9"/>
    <n v="6.87"/>
  </r>
  <r>
    <x v="2"/>
    <x v="0"/>
    <x v="10"/>
    <s v="St.Dalfour"/>
    <s v="|24/24/13|"/>
    <n v="408"/>
    <n v="3.48"/>
    <n v="6.42"/>
  </r>
  <r>
    <x v="2"/>
    <x v="0"/>
    <x v="10"/>
    <s v="St.Dalfour"/>
    <s v="|24/24/14|"/>
    <n v="540"/>
    <n v="4.71"/>
    <n v="5.28"/>
  </r>
  <r>
    <x v="2"/>
    <x v="0"/>
    <x v="10"/>
    <s v="St.Dalfour"/>
    <s v="|24/24/15|"/>
    <n v="456"/>
    <n v="4.22"/>
    <n v="5.59"/>
  </r>
  <r>
    <x v="2"/>
    <x v="0"/>
    <x v="10"/>
    <s v="St.Dalfour"/>
    <s v="|24/24/16|"/>
    <n v="384"/>
    <n v="3.27"/>
    <n v="6.06"/>
  </r>
  <r>
    <x v="2"/>
    <x v="0"/>
    <x v="10"/>
    <s v="St.Dalfour"/>
    <s v="|24/24/17|"/>
    <n v="480"/>
    <n v="4.3099999999999996"/>
    <n v="5.57"/>
  </r>
  <r>
    <x v="2"/>
    <x v="0"/>
    <x v="10"/>
    <s v="St.Dalfour"/>
    <s v="|24/24/18|"/>
    <n v="528"/>
    <n v="3.63"/>
    <n v="5.56"/>
  </r>
  <r>
    <x v="2"/>
    <x v="0"/>
    <x v="10"/>
    <s v="St.Dalfour"/>
    <s v="|24/24/19|"/>
    <n v="408"/>
    <n v="4.91"/>
    <n v="5.21"/>
  </r>
  <r>
    <x v="2"/>
    <x v="0"/>
    <x v="10"/>
    <s v="St.Dalfour"/>
    <s v="|24/24/31|"/>
    <n v="456"/>
    <n v="4.05"/>
    <n v="5.28"/>
  </r>
  <r>
    <x v="2"/>
    <x v="0"/>
    <x v="10"/>
    <s v="St.Dalfour"/>
    <s v="|24/24/32|"/>
    <n v="468"/>
    <n v="3.39"/>
    <n v="6.16"/>
  </r>
  <r>
    <x v="2"/>
    <x v="0"/>
    <x v="10"/>
    <s v="St.Dalfour"/>
    <s v="|24/24/33|"/>
    <n v="456"/>
    <n v="4.17"/>
    <n v="6.08"/>
  </r>
  <r>
    <x v="2"/>
    <x v="0"/>
    <x v="10"/>
    <s v="St.Dalfour"/>
    <s v="|24/24/34|"/>
    <n v="384"/>
    <n v="3.15"/>
    <n v="6.2"/>
  </r>
  <r>
    <x v="2"/>
    <x v="0"/>
    <x v="10"/>
    <s v="St.Dalfour"/>
    <s v="|24/24/35|"/>
    <n v="528"/>
    <n v="4.57"/>
    <n v="5.7"/>
  </r>
  <r>
    <x v="2"/>
    <x v="0"/>
    <x v="10"/>
    <s v="St.Dalfour"/>
    <s v="|24/24/36|"/>
    <n v="492"/>
    <n v="4.8"/>
    <n v="6.92"/>
  </r>
  <r>
    <x v="2"/>
    <x v="0"/>
    <x v="10"/>
    <s v="St.Dalfour"/>
    <s v="|24/24/37|"/>
    <n v="504"/>
    <n v="4.6399999999999997"/>
    <n v="6.95"/>
  </r>
  <r>
    <x v="2"/>
    <x v="0"/>
    <x v="10"/>
    <s v="St.Dalfour"/>
    <s v="|24/24/38|"/>
    <n v="516"/>
    <n v="3.93"/>
    <n v="6.86"/>
  </r>
  <r>
    <x v="2"/>
    <x v="0"/>
    <x v="10"/>
    <s v="St.Dalfour"/>
    <s v="|24/24/39|"/>
    <n v="504"/>
    <n v="3.37"/>
    <n v="5.94"/>
  </r>
  <r>
    <x v="2"/>
    <x v="0"/>
    <x v="10"/>
    <s v="St.Dalfour"/>
    <s v="|24/24/40|"/>
    <n v="444"/>
    <n v="4.26"/>
    <n v="6.47"/>
  </r>
  <r>
    <x v="2"/>
    <x v="0"/>
    <x v="10"/>
    <s v="St.Dalfour"/>
    <s v="|24/24/41|"/>
    <n v="504"/>
    <n v="3.58"/>
    <n v="6.8"/>
  </r>
  <r>
    <x v="2"/>
    <x v="0"/>
    <x v="10"/>
    <s v="St.Dalfour"/>
    <s v="|24/24/42|"/>
    <n v="528"/>
    <n v="3.8"/>
    <n v="5.08"/>
  </r>
  <r>
    <x v="2"/>
    <x v="0"/>
    <x v="10"/>
    <s v="St.Dalfour"/>
    <s v="|24/24/43|"/>
    <n v="384"/>
    <n v="3.47"/>
    <n v="5.0999999999999996"/>
  </r>
  <r>
    <x v="2"/>
    <x v="0"/>
    <x v="10"/>
    <s v="St.Dalfour"/>
    <s v="|24/24/44|"/>
    <n v="480"/>
    <n v="3.33"/>
    <n v="5.37"/>
  </r>
  <r>
    <x v="2"/>
    <x v="0"/>
    <x v="10"/>
    <s v="St.Dalfour"/>
    <s v="|24/24/45|"/>
    <n v="444"/>
    <n v="4.5999999999999996"/>
    <n v="6.19"/>
  </r>
  <r>
    <x v="2"/>
    <x v="0"/>
    <x v="10"/>
    <s v="St.Dalfour"/>
    <s v="|24/24/48|"/>
    <n v="384"/>
    <n v="3.15"/>
    <n v="5.44"/>
  </r>
  <r>
    <x v="2"/>
    <x v="0"/>
    <x v="10"/>
    <s v="St.Dalfour"/>
    <s v="|24/24/49|"/>
    <n v="540"/>
    <n v="4.29"/>
    <n v="6.66"/>
  </r>
  <r>
    <x v="2"/>
    <x v="0"/>
    <x v="10"/>
    <s v="St.Dalfour"/>
    <s v="|24/24/50|"/>
    <n v="504"/>
    <n v="3.82"/>
    <n v="5.56"/>
  </r>
  <r>
    <x v="2"/>
    <x v="0"/>
    <x v="10"/>
    <s v="St.Dalfour"/>
    <s v="|24/24/51|"/>
    <n v="420"/>
    <n v="3.03"/>
    <n v="6"/>
  </r>
  <r>
    <x v="2"/>
    <x v="0"/>
    <x v="10"/>
    <s v="St.Dalfour"/>
    <s v="|24/25/01|"/>
    <n v="480"/>
    <n v="4.3"/>
    <n v="6.26"/>
  </r>
  <r>
    <x v="2"/>
    <x v="0"/>
    <x v="10"/>
    <s v="St.Dalfour"/>
    <s v="|24/25/02|"/>
    <n v="480"/>
    <n v="3.26"/>
    <n v="6.35"/>
  </r>
  <r>
    <x v="2"/>
    <x v="0"/>
    <x v="10"/>
    <s v="St.Dalfour"/>
    <s v="|24/26/01|"/>
    <n v="492"/>
    <n v="4.08"/>
    <n v="6.41"/>
  </r>
  <r>
    <x v="2"/>
    <x v="0"/>
    <x v="10"/>
    <s v="St.Dalfour"/>
    <s v="|24/26/02|"/>
    <n v="432"/>
    <n v="3.69"/>
    <n v="6.98"/>
  </r>
  <r>
    <x v="2"/>
    <x v="0"/>
    <x v="10"/>
    <s v="St.Dalfour"/>
    <s v="|24/26/03|"/>
    <n v="408"/>
    <n v="4.82"/>
    <n v="5.68"/>
  </r>
  <r>
    <x v="2"/>
    <x v="0"/>
    <x v="10"/>
    <s v="St.Dalfour"/>
    <s v="|24/26/04|"/>
    <n v="492"/>
    <n v="3.34"/>
    <n v="6.92"/>
  </r>
  <r>
    <x v="2"/>
    <x v="0"/>
    <x v="10"/>
    <s v="St.Dalfour"/>
    <s v="|24/27/01|"/>
    <n v="528"/>
    <n v="3.53"/>
    <n v="6.37"/>
  </r>
  <r>
    <x v="2"/>
    <x v="0"/>
    <x v="10"/>
    <s v="St.Dalfour"/>
    <s v="|24/27/02|"/>
    <n v="372"/>
    <n v="4.83"/>
    <n v="5.52"/>
  </r>
  <r>
    <x v="2"/>
    <x v="0"/>
    <x v="10"/>
    <s v="St.Dalfour"/>
    <s v="|24/27/03|"/>
    <n v="384"/>
    <n v="3.24"/>
    <n v="7"/>
  </r>
  <r>
    <x v="2"/>
    <x v="0"/>
    <x v="9"/>
    <s v="P&amp;G"/>
    <s v="|128/01/01|"/>
    <n v="948"/>
    <n v="1.6"/>
    <n v="2.1800000000000002"/>
  </r>
  <r>
    <x v="2"/>
    <x v="0"/>
    <x v="9"/>
    <s v="P&amp;G"/>
    <s v="|128/01/02|"/>
    <n v="924"/>
    <n v="2.44"/>
    <n v="2.4300000000000002"/>
  </r>
  <r>
    <x v="2"/>
    <x v="0"/>
    <x v="9"/>
    <s v="P&amp;G"/>
    <s v="|128/01/03|"/>
    <n v="900"/>
    <n v="1.38"/>
    <n v="2.5299999999999998"/>
  </r>
  <r>
    <x v="2"/>
    <x v="0"/>
    <x v="9"/>
    <s v="P&amp;G"/>
    <s v="|128/01/04|"/>
    <n v="528"/>
    <n v="1.3"/>
    <n v="2.69"/>
  </r>
  <r>
    <x v="2"/>
    <x v="0"/>
    <x v="9"/>
    <s v="P&amp;G"/>
    <s v="|128/01/05|"/>
    <n v="996"/>
    <n v="1.96"/>
    <n v="2.2799999999999998"/>
  </r>
  <r>
    <x v="2"/>
    <x v="0"/>
    <x v="9"/>
    <s v="P&amp;G"/>
    <s v="|128/01/06|"/>
    <n v="396"/>
    <n v="2.46"/>
    <n v="2.2400000000000002"/>
  </r>
  <r>
    <x v="2"/>
    <x v="0"/>
    <x v="9"/>
    <s v="P&amp;G"/>
    <s v="|128/01/07|"/>
    <n v="528"/>
    <n v="1.91"/>
    <n v="3.19"/>
  </r>
  <r>
    <x v="2"/>
    <x v="0"/>
    <x v="9"/>
    <s v="P&amp;G"/>
    <s v="|128/01/08|"/>
    <n v="1032"/>
    <n v="1.69"/>
    <n v="3"/>
  </r>
  <r>
    <x v="2"/>
    <x v="0"/>
    <x v="9"/>
    <s v="P&amp;G"/>
    <s v="|128/01/09|"/>
    <n v="780"/>
    <n v="1.29"/>
    <n v="2.83"/>
  </r>
  <r>
    <x v="2"/>
    <x v="0"/>
    <x v="9"/>
    <s v="P&amp;G"/>
    <s v="|128/01/10|"/>
    <n v="1104"/>
    <n v="1.71"/>
    <n v="2.58"/>
  </r>
  <r>
    <x v="2"/>
    <x v="0"/>
    <x v="9"/>
    <s v="P&amp;G"/>
    <s v="|128/01/11|"/>
    <n v="1116"/>
    <n v="2.0299999999999998"/>
    <n v="2.6"/>
  </r>
  <r>
    <x v="2"/>
    <x v="0"/>
    <x v="9"/>
    <s v="P&amp;G"/>
    <s v="|128/01/12|"/>
    <n v="780"/>
    <n v="1.98"/>
    <n v="2.87"/>
  </r>
  <r>
    <x v="2"/>
    <x v="0"/>
    <x v="6"/>
    <s v="Gelati veri"/>
    <s v="|92/00/01|"/>
    <n v="1368"/>
    <n v="2.72"/>
    <n v="3.89"/>
  </r>
  <r>
    <x v="2"/>
    <x v="0"/>
    <x v="6"/>
    <s v="Gelati veri"/>
    <s v="|92/00/02|"/>
    <n v="1572"/>
    <n v="2.81"/>
    <n v="3.53"/>
  </r>
  <r>
    <x v="2"/>
    <x v="0"/>
    <x v="6"/>
    <s v="Gelati veri"/>
    <s v="|92/00/03|"/>
    <n v="2568"/>
    <n v="2.71"/>
    <n v="3.33"/>
  </r>
  <r>
    <x v="2"/>
    <x v="0"/>
    <x v="6"/>
    <s v="Gelati veri"/>
    <s v="|92/00/04|"/>
    <n v="1632"/>
    <n v="2.56"/>
    <n v="3.52"/>
  </r>
  <r>
    <x v="2"/>
    <x v="0"/>
    <x v="6"/>
    <s v="Gelati veri"/>
    <s v="|92/00/05|"/>
    <n v="1560"/>
    <n v="2.5099999999999998"/>
    <n v="3.99"/>
  </r>
  <r>
    <x v="2"/>
    <x v="0"/>
    <x v="6"/>
    <s v="Gelati veri"/>
    <s v="|92/00/06|"/>
    <n v="2040"/>
    <n v="2.76"/>
    <n v="3.44"/>
  </r>
  <r>
    <x v="2"/>
    <x v="0"/>
    <x v="6"/>
    <s v="Gelati veri"/>
    <s v="|92/00/07|"/>
    <n v="1728"/>
    <n v="2.38"/>
    <n v="3.56"/>
  </r>
  <r>
    <x v="2"/>
    <x v="0"/>
    <x v="6"/>
    <s v="Gelati veri"/>
    <s v="|92/00/08|"/>
    <n v="2136"/>
    <n v="2.74"/>
    <n v="3.82"/>
  </r>
  <r>
    <x v="2"/>
    <x v="0"/>
    <x v="6"/>
    <s v="Gelati veri"/>
    <s v="|92/00/09|"/>
    <n v="1944"/>
    <n v="2.44"/>
    <n v="3.51"/>
  </r>
  <r>
    <x v="2"/>
    <x v="0"/>
    <x v="6"/>
    <s v="Gelati veri"/>
    <s v="|92/00/10|"/>
    <n v="2040"/>
    <n v="2.4300000000000002"/>
    <n v="3.97"/>
  </r>
  <r>
    <x v="2"/>
    <x v="0"/>
    <x v="6"/>
    <s v="Gelati veri"/>
    <s v="|92/00/11|"/>
    <n v="2136"/>
    <n v="2.61"/>
    <n v="3.91"/>
  </r>
  <r>
    <x v="2"/>
    <x v="0"/>
    <x v="6"/>
    <s v="Gelati veri"/>
    <s v="|92/02/01|"/>
    <n v="1536"/>
    <n v="2.4500000000000002"/>
    <n v="4"/>
  </r>
  <r>
    <x v="2"/>
    <x v="0"/>
    <x v="6"/>
    <s v="Gelati veri"/>
    <s v="|92/03/01|"/>
    <n v="1680"/>
    <n v="2.89"/>
    <n v="3.66"/>
  </r>
  <r>
    <x v="2"/>
    <x v="0"/>
    <x v="1"/>
    <s v="KBG"/>
    <s v="|117/02/01|"/>
    <n v="492"/>
    <n v="5.6333333333333337"/>
    <n v="7.7266666666666666"/>
  </r>
  <r>
    <x v="2"/>
    <x v="0"/>
    <x v="1"/>
    <s v="KBG"/>
    <s v="|117/02/02|"/>
    <n v="612"/>
    <n v="6.36"/>
    <n v="7.7866666666666671"/>
  </r>
  <r>
    <x v="2"/>
    <x v="0"/>
    <x v="1"/>
    <s v="KBG"/>
    <s v="|117/02/03|"/>
    <n v="576"/>
    <n v="5.7733333333333334"/>
    <n v="8.3133333333333326"/>
  </r>
  <r>
    <x v="2"/>
    <x v="0"/>
    <x v="1"/>
    <s v="KBG"/>
    <s v="|117/02/04|"/>
    <n v="636"/>
    <n v="5.9266666666666667"/>
    <n v="7.44"/>
  </r>
  <r>
    <x v="2"/>
    <x v="0"/>
    <x v="1"/>
    <s v="KBG"/>
    <s v="|117/02/05|"/>
    <n v="576"/>
    <n v="6.246666666666667"/>
    <n v="8.086666666666666"/>
  </r>
  <r>
    <x v="2"/>
    <x v="0"/>
    <x v="1"/>
    <s v="KBG"/>
    <s v="|117/02/06|"/>
    <n v="456"/>
    <n v="6.22"/>
    <n v="8.2799999999999994"/>
  </r>
  <r>
    <x v="2"/>
    <x v="0"/>
    <x v="1"/>
    <s v="KBG"/>
    <s v="|117/02/07|"/>
    <n v="528"/>
    <n v="5.4133333333333331"/>
    <n v="8.52"/>
  </r>
  <r>
    <x v="2"/>
    <x v="0"/>
    <x v="1"/>
    <s v="KBG"/>
    <s v="|117/02/08|"/>
    <n v="540"/>
    <n v="6.4933333333333332"/>
    <n v="8.2666666666666675"/>
  </r>
  <r>
    <x v="2"/>
    <x v="0"/>
    <x v="1"/>
    <s v="KBG"/>
    <s v="|117/02/12|"/>
    <n v="624"/>
    <n v="6.3666666666666663"/>
    <n v="7.96"/>
  </r>
  <r>
    <x v="2"/>
    <x v="0"/>
    <x v="1"/>
    <s v="KBG"/>
    <s v="|117/02/14|"/>
    <n v="420"/>
    <n v="5.793333333333333"/>
    <n v="8.1666666666666661"/>
  </r>
  <r>
    <x v="2"/>
    <x v="0"/>
    <x v="7"/>
    <s v="KBG"/>
    <s v="|117/01/01|"/>
    <n v="912"/>
    <n v="2.79"/>
    <n v="3.93"/>
  </r>
  <r>
    <x v="2"/>
    <x v="0"/>
    <x v="7"/>
    <s v="KBG"/>
    <s v="|117/01/02|"/>
    <n v="612"/>
    <n v="2.11"/>
    <n v="3.62"/>
  </r>
  <r>
    <x v="2"/>
    <x v="0"/>
    <x v="7"/>
    <s v="KBG"/>
    <s v="|117/01/03|"/>
    <n v="660"/>
    <n v="2.88"/>
    <n v="3.47"/>
  </r>
  <r>
    <x v="2"/>
    <x v="0"/>
    <x v="7"/>
    <s v="KBG"/>
    <s v="|117/01/04|"/>
    <n v="816"/>
    <n v="2.65"/>
    <n v="3.39"/>
  </r>
  <r>
    <x v="2"/>
    <x v="0"/>
    <x v="7"/>
    <s v="KBG"/>
    <s v="|117/01/05|"/>
    <n v="1176"/>
    <n v="2.4"/>
    <n v="3.94"/>
  </r>
  <r>
    <x v="2"/>
    <x v="0"/>
    <x v="7"/>
    <s v="KBG"/>
    <s v="|117/01/06|"/>
    <n v="840"/>
    <n v="2.4500000000000002"/>
    <n v="3.54"/>
  </r>
  <r>
    <x v="2"/>
    <x v="0"/>
    <x v="7"/>
    <s v="KBG"/>
    <s v="|117/01/07|"/>
    <n v="1068"/>
    <n v="2.1800000000000002"/>
    <n v="3.92"/>
  </r>
  <r>
    <x v="2"/>
    <x v="0"/>
    <x v="7"/>
    <s v="KBG"/>
    <s v="|117/01/08|"/>
    <n v="1116"/>
    <n v="2.0099999999999998"/>
    <n v="3.75"/>
  </r>
  <r>
    <x v="2"/>
    <x v="0"/>
    <x v="7"/>
    <s v="KBG"/>
    <s v="|117/01/09|"/>
    <n v="1200"/>
    <n v="2.23"/>
    <n v="3.36"/>
  </r>
  <r>
    <x v="2"/>
    <x v="0"/>
    <x v="7"/>
    <s v="KBG"/>
    <s v="|117/01/10|"/>
    <n v="1080"/>
    <n v="2.97"/>
    <n v="3.61"/>
  </r>
  <r>
    <x v="2"/>
    <x v="0"/>
    <x v="7"/>
    <s v="KBG"/>
    <s v="|117/01/11|"/>
    <n v="1008"/>
    <n v="2.59"/>
    <n v="3.37"/>
  </r>
  <r>
    <x v="2"/>
    <x v="0"/>
    <x v="7"/>
    <s v="KBG"/>
    <s v="|117/01/12|"/>
    <n v="804"/>
    <n v="2.2000000000000002"/>
    <n v="3.56"/>
  </r>
  <r>
    <x v="2"/>
    <x v="0"/>
    <x v="7"/>
    <s v="KBG"/>
    <s v="|117/01/13|"/>
    <n v="984"/>
    <n v="2.83"/>
    <n v="3.68"/>
  </r>
  <r>
    <x v="2"/>
    <x v="0"/>
    <x v="7"/>
    <s v="KBG"/>
    <s v="|117/01/14|"/>
    <n v="708"/>
    <n v="2.99"/>
    <n v="3.4"/>
  </r>
  <r>
    <x v="2"/>
    <x v="0"/>
    <x v="7"/>
    <s v="KBG"/>
    <s v="|117/01/15|"/>
    <n v="1164"/>
    <n v="2.73"/>
    <n v="3.33"/>
  </r>
  <r>
    <x v="2"/>
    <x v="0"/>
    <x v="7"/>
    <s v="KBG"/>
    <s v="|117/01/16|"/>
    <n v="648"/>
    <n v="2.68"/>
    <n v="3.91"/>
  </r>
  <r>
    <x v="2"/>
    <x v="0"/>
    <x v="7"/>
    <s v="KBG"/>
    <s v="|117/01/17|"/>
    <n v="888"/>
    <n v="2.44"/>
    <n v="3.86"/>
  </r>
  <r>
    <x v="2"/>
    <x v="0"/>
    <x v="7"/>
    <s v="KBG"/>
    <s v="|117/01/18|"/>
    <n v="1044"/>
    <n v="2.15"/>
    <n v="3.51"/>
  </r>
  <r>
    <x v="2"/>
    <x v="0"/>
    <x v="7"/>
    <s v="KBG"/>
    <s v="|117/01/19|"/>
    <n v="672"/>
    <n v="2.06"/>
    <n v="3.98"/>
  </r>
  <r>
    <x v="2"/>
    <x v="0"/>
    <x v="6"/>
    <s v="Cherry dreams"/>
    <s v="|47/01/01|"/>
    <n v="1644"/>
    <n v="2.39"/>
    <n v="3.54"/>
  </r>
  <r>
    <x v="2"/>
    <x v="0"/>
    <x v="6"/>
    <s v="Cherry dreams"/>
    <s v="|47/01/02|"/>
    <n v="2544"/>
    <n v="2.82"/>
    <n v="3.39"/>
  </r>
  <r>
    <x v="2"/>
    <x v="0"/>
    <x v="6"/>
    <s v="Cherry dreams"/>
    <s v="|47/01/03|"/>
    <n v="1788"/>
    <n v="2.81"/>
    <n v="3.56"/>
  </r>
  <r>
    <x v="2"/>
    <x v="0"/>
    <x v="6"/>
    <s v="Cherry dreams"/>
    <s v="|47/01/04|"/>
    <n v="1524"/>
    <n v="2.37"/>
    <n v="3.54"/>
  </r>
  <r>
    <x v="2"/>
    <x v="0"/>
    <x v="6"/>
    <s v="Cherry dreams"/>
    <s v="|47/01/05|"/>
    <n v="1752"/>
    <n v="2.7"/>
    <n v="3.46"/>
  </r>
  <r>
    <x v="2"/>
    <x v="0"/>
    <x v="6"/>
    <s v="Cherry dreams"/>
    <s v="|47/01/06|"/>
    <n v="1956"/>
    <n v="2.5099999999999998"/>
    <n v="3.74"/>
  </r>
  <r>
    <x v="2"/>
    <x v="0"/>
    <x v="6"/>
    <s v="Cherry dreams"/>
    <s v="|47/01/07|"/>
    <n v="1452"/>
    <n v="2.82"/>
    <n v="3.37"/>
  </r>
  <r>
    <x v="2"/>
    <x v="0"/>
    <x v="6"/>
    <s v="Cherry dreams"/>
    <s v="|47/01/08|"/>
    <n v="1872"/>
    <n v="2.56"/>
    <n v="3.95"/>
  </r>
  <r>
    <x v="2"/>
    <x v="0"/>
    <x v="6"/>
    <s v="Cherry dreams"/>
    <s v="|47/01/09|"/>
    <n v="2664"/>
    <n v="2.99"/>
    <n v="3.41"/>
  </r>
  <r>
    <x v="2"/>
    <x v="0"/>
    <x v="6"/>
    <s v="Cherry dreams"/>
    <s v="|47/01/10|"/>
    <n v="2724"/>
    <n v="2.88"/>
    <n v="3.36"/>
  </r>
  <r>
    <x v="2"/>
    <x v="0"/>
    <x v="6"/>
    <s v="Cherry dreams"/>
    <s v="|47/01/11|"/>
    <n v="2712"/>
    <n v="2.67"/>
    <n v="3.61"/>
  </r>
  <r>
    <x v="2"/>
    <x v="0"/>
    <x v="6"/>
    <s v="Cherry dreams"/>
    <s v="|47/01/12|"/>
    <n v="1464"/>
    <n v="2.71"/>
    <n v="3.72"/>
  </r>
  <r>
    <x v="2"/>
    <x v="0"/>
    <x v="4"/>
    <s v="Green Farm"/>
    <s v="|01/03/01|"/>
    <n v="312"/>
    <n v="5"/>
    <n v="5.32"/>
  </r>
  <r>
    <x v="2"/>
    <x v="0"/>
    <x v="4"/>
    <s v="Green Farm"/>
    <s v="|01/03/02|"/>
    <n v="684"/>
    <n v="4.75"/>
    <n v="5.12"/>
  </r>
  <r>
    <x v="2"/>
    <x v="0"/>
    <x v="4"/>
    <s v="Green Farm"/>
    <s v="|01/03/04|"/>
    <n v="288"/>
    <n v="4.83"/>
    <n v="5.21"/>
  </r>
  <r>
    <x v="2"/>
    <x v="0"/>
    <x v="4"/>
    <s v="Green Farm"/>
    <s v="|01/03/05|"/>
    <n v="252"/>
    <n v="4.84"/>
    <n v="5.35"/>
  </r>
  <r>
    <x v="2"/>
    <x v="0"/>
    <x v="4"/>
    <s v="Green Farm"/>
    <s v="|01/03/07|"/>
    <n v="564"/>
    <n v="4.1500000000000004"/>
    <n v="5.19"/>
  </r>
  <r>
    <x v="2"/>
    <x v="0"/>
    <x v="4"/>
    <s v="Green Farm"/>
    <s v="|01/03/08|"/>
    <n v="348"/>
    <n v="4.92"/>
    <n v="5.19"/>
  </r>
  <r>
    <x v="2"/>
    <x v="0"/>
    <x v="2"/>
    <s v="Green Farm"/>
    <s v="|01/03/09|"/>
    <n v="6588"/>
    <n v="0.8"/>
    <n v="1.02"/>
  </r>
  <r>
    <x v="2"/>
    <x v="0"/>
    <x v="2"/>
    <s v="Green Farm"/>
    <s v="|01/03/10|"/>
    <n v="7140"/>
    <n v="0.88"/>
    <n v="0.96"/>
  </r>
  <r>
    <x v="2"/>
    <x v="0"/>
    <x v="2"/>
    <s v="Green Farm"/>
    <s v="|01/03/12|"/>
    <n v="6072"/>
    <n v="0.56000000000000005"/>
    <n v="1.1499999999999999"/>
  </r>
  <r>
    <x v="2"/>
    <x v="0"/>
    <x v="2"/>
    <s v="Green Farm"/>
    <s v="|01/03/14|"/>
    <n v="8592"/>
    <n v="0.44"/>
    <n v="1.0900000000000001"/>
  </r>
  <r>
    <x v="2"/>
    <x v="0"/>
    <x v="2"/>
    <s v="Green Farm"/>
    <s v="|01/03/15|"/>
    <n v="6144"/>
    <n v="0.67"/>
    <n v="1.2"/>
  </r>
  <r>
    <x v="2"/>
    <x v="0"/>
    <x v="2"/>
    <s v="Green Farm"/>
    <s v="|01/03/16|"/>
    <n v="8256"/>
    <n v="0.76"/>
    <n v="1.1499999999999999"/>
  </r>
  <r>
    <x v="2"/>
    <x v="0"/>
    <x v="2"/>
    <s v="Green Farm"/>
    <s v="|01/03/17|"/>
    <n v="9336"/>
    <n v="1.03"/>
    <n v="1.08"/>
  </r>
  <r>
    <x v="2"/>
    <x v="0"/>
    <x v="2"/>
    <s v="Green Farm"/>
    <s v="|01/03/18|"/>
    <n v="8100"/>
    <n v="0.69"/>
    <n v="1.17"/>
  </r>
  <r>
    <x v="2"/>
    <x v="0"/>
    <x v="2"/>
    <s v="Green Farm"/>
    <s v="|01/03/19|"/>
    <n v="5148"/>
    <n v="0.72"/>
    <n v="1.1399999999999999"/>
  </r>
  <r>
    <x v="2"/>
    <x v="0"/>
    <x v="4"/>
    <s v="Green Farm"/>
    <s v="|01/03/21|"/>
    <n v="540"/>
    <n v="4.54"/>
    <n v="5.18"/>
  </r>
  <r>
    <x v="2"/>
    <x v="0"/>
    <x v="4"/>
    <s v="Green Farm"/>
    <s v="|01/03/22|"/>
    <n v="504"/>
    <n v="4.75"/>
    <n v="5.37"/>
  </r>
  <r>
    <x v="2"/>
    <x v="0"/>
    <x v="4"/>
    <s v="Green Farm"/>
    <s v="|01/03/23|"/>
    <n v="384"/>
    <n v="4.16"/>
    <n v="5.4"/>
  </r>
  <r>
    <x v="2"/>
    <x v="0"/>
    <x v="7"/>
    <s v="C&amp;C vegetables"/>
    <s v="|114/01/01|"/>
    <n v="948"/>
    <n v="2.59"/>
    <n v="3.88"/>
  </r>
  <r>
    <x v="2"/>
    <x v="0"/>
    <x v="7"/>
    <s v="C&amp;C vegetables"/>
    <s v="|114/01/02|"/>
    <n v="996"/>
    <n v="2.94"/>
    <n v="3.3"/>
  </r>
  <r>
    <x v="2"/>
    <x v="0"/>
    <x v="7"/>
    <s v="C&amp;C vegetables"/>
    <s v="|114/01/03|"/>
    <n v="1056"/>
    <n v="2.88"/>
    <n v="3.65"/>
  </r>
  <r>
    <x v="2"/>
    <x v="0"/>
    <x v="7"/>
    <s v="C&amp;C vegetables"/>
    <s v="|114/01/04|"/>
    <n v="936"/>
    <n v="2.31"/>
    <n v="3.66"/>
  </r>
  <r>
    <x v="2"/>
    <x v="0"/>
    <x v="7"/>
    <s v="C&amp;C vegetables"/>
    <s v="|114/01/05|"/>
    <n v="1200"/>
    <n v="2.75"/>
    <n v="3.9"/>
  </r>
  <r>
    <x v="2"/>
    <x v="0"/>
    <x v="7"/>
    <s v="C&amp;C vegetables"/>
    <s v="|114/01/06|"/>
    <n v="708"/>
    <n v="2.9"/>
    <n v="3.52"/>
  </r>
  <r>
    <x v="2"/>
    <x v="0"/>
    <x v="7"/>
    <s v="C&amp;C vegetables"/>
    <s v="|114/01/07|"/>
    <n v="1176"/>
    <n v="2.2599999999999998"/>
    <n v="3.52"/>
  </r>
  <r>
    <x v="2"/>
    <x v="0"/>
    <x v="7"/>
    <s v="C&amp;C vegetables"/>
    <s v="|114/01/08|"/>
    <n v="1044"/>
    <n v="2.64"/>
    <n v="3.84"/>
  </r>
  <r>
    <x v="2"/>
    <x v="0"/>
    <x v="7"/>
    <s v="C&amp;C vegetables"/>
    <s v="|114/01/09|"/>
    <n v="636"/>
    <n v="2.97"/>
    <n v="3.93"/>
  </r>
  <r>
    <x v="2"/>
    <x v="0"/>
    <x v="7"/>
    <s v="C&amp;C vegetables"/>
    <s v="|114/01/10|"/>
    <n v="804"/>
    <n v="2.4500000000000002"/>
    <n v="3.53"/>
  </r>
  <r>
    <x v="2"/>
    <x v="0"/>
    <x v="7"/>
    <s v="C&amp;C vegetables"/>
    <s v="|114/01/11|"/>
    <n v="684"/>
    <n v="2.4"/>
    <n v="3.79"/>
  </r>
  <r>
    <x v="2"/>
    <x v="0"/>
    <x v="7"/>
    <s v="C&amp;C vegetables"/>
    <s v="|114/01/12|"/>
    <n v="1188"/>
    <n v="2.29"/>
    <n v="3.98"/>
  </r>
  <r>
    <x v="2"/>
    <x v="0"/>
    <x v="7"/>
    <s v="C&amp;C vegetables"/>
    <s v="|114/01/13|"/>
    <n v="720"/>
    <n v="2.09"/>
    <n v="3.71"/>
  </r>
  <r>
    <x v="2"/>
    <x v="0"/>
    <x v="7"/>
    <s v="C&amp;C vegetables"/>
    <s v="|114/01/14|"/>
    <n v="936"/>
    <n v="2.69"/>
    <n v="3.79"/>
  </r>
  <r>
    <x v="2"/>
    <x v="0"/>
    <x v="7"/>
    <s v="C&amp;C vegetables"/>
    <s v="|114/01/15|"/>
    <n v="720"/>
    <n v="2.67"/>
    <n v="3.53"/>
  </r>
  <r>
    <x v="2"/>
    <x v="0"/>
    <x v="7"/>
    <s v="C&amp;C vegetables"/>
    <s v="|114/01/16|"/>
    <n v="624"/>
    <n v="2.64"/>
    <n v="3.64"/>
  </r>
  <r>
    <x v="2"/>
    <x v="0"/>
    <x v="7"/>
    <s v="C&amp;C vegetables"/>
    <s v="|114/01/17|"/>
    <n v="912"/>
    <n v="2"/>
    <n v="3.31"/>
  </r>
  <r>
    <x v="2"/>
    <x v="0"/>
    <x v="7"/>
    <s v="C&amp;C vegetables"/>
    <s v="|114/01/18|"/>
    <n v="1056"/>
    <n v="2.2799999999999998"/>
    <n v="3.59"/>
  </r>
  <r>
    <x v="2"/>
    <x v="0"/>
    <x v="7"/>
    <s v="C&amp;C vegetables"/>
    <s v="|114/01/19|"/>
    <n v="1188"/>
    <n v="2.17"/>
    <n v="3.92"/>
  </r>
  <r>
    <x v="2"/>
    <x v="0"/>
    <x v="7"/>
    <s v="C&amp;C vegetables"/>
    <s v="|114/01/20|"/>
    <n v="1092"/>
    <n v="2.63"/>
    <n v="3.34"/>
  </r>
  <r>
    <x v="2"/>
    <x v="0"/>
    <x v="7"/>
    <s v="C&amp;C vegetables"/>
    <s v="|114/01/21|"/>
    <n v="948"/>
    <n v="2.96"/>
    <n v="3.58"/>
  </r>
  <r>
    <x v="2"/>
    <x v="0"/>
    <x v="7"/>
    <s v="C&amp;C vegetables"/>
    <s v="|114/01/23|"/>
    <n v="756"/>
    <n v="2.8"/>
    <n v="3.89"/>
  </r>
  <r>
    <x v="2"/>
    <x v="0"/>
    <x v="7"/>
    <s v="C&amp;C vegetables"/>
    <s v="|114/01/24|"/>
    <n v="1056"/>
    <n v="2.1800000000000002"/>
    <n v="3.82"/>
  </r>
  <r>
    <x v="2"/>
    <x v="0"/>
    <x v="1"/>
    <s v="Gelati e altro"/>
    <s v="|05/00/01|"/>
    <n v="612"/>
    <n v="6.36"/>
    <n v="7.5933333333333337"/>
  </r>
  <r>
    <x v="2"/>
    <x v="0"/>
    <x v="6"/>
    <s v="Gelati e altro"/>
    <s v="|05/04/01|"/>
    <n v="1272"/>
    <n v="2.4900000000000002"/>
    <n v="3.51"/>
  </r>
  <r>
    <x v="2"/>
    <x v="0"/>
    <x v="6"/>
    <s v="Gelati e altro"/>
    <s v="|05/04/02|"/>
    <n v="1500"/>
    <n v="2.38"/>
    <n v="3.5"/>
  </r>
  <r>
    <x v="2"/>
    <x v="0"/>
    <x v="6"/>
    <s v="Gelati e altro"/>
    <s v="|05/04/03|"/>
    <n v="1224"/>
    <n v="2.93"/>
    <n v="3.67"/>
  </r>
  <r>
    <x v="2"/>
    <x v="0"/>
    <x v="6"/>
    <s v="Gelati e altro"/>
    <s v="|05/04/04|"/>
    <n v="2448"/>
    <n v="2.95"/>
    <n v="3.31"/>
  </r>
  <r>
    <x v="2"/>
    <x v="0"/>
    <x v="6"/>
    <s v="Gelati e altro"/>
    <s v="|05/04/05|"/>
    <n v="2280"/>
    <n v="2.95"/>
    <n v="3.3"/>
  </r>
  <r>
    <x v="2"/>
    <x v="0"/>
    <x v="6"/>
    <s v="Gelati e altro"/>
    <s v="|05/04/06|"/>
    <n v="1344"/>
    <n v="2.34"/>
    <n v="3.66"/>
  </r>
  <r>
    <x v="2"/>
    <x v="0"/>
    <x v="6"/>
    <s v="Gelati e altro"/>
    <s v="|05/04/07|"/>
    <n v="1692"/>
    <n v="2.81"/>
    <n v="3.58"/>
  </r>
  <r>
    <x v="2"/>
    <x v="0"/>
    <x v="6"/>
    <s v="Gelati e altro"/>
    <s v="|05/04/08|"/>
    <n v="2268"/>
    <n v="2.95"/>
    <n v="3.47"/>
  </r>
  <r>
    <x v="2"/>
    <x v="0"/>
    <x v="6"/>
    <s v="Gelati e altro"/>
    <s v="|05/04/09|"/>
    <n v="2196"/>
    <n v="2.4500000000000002"/>
    <n v="3.48"/>
  </r>
  <r>
    <x v="2"/>
    <x v="0"/>
    <x v="6"/>
    <s v="Gelati e altro"/>
    <s v="|05/04/10|"/>
    <n v="1368"/>
    <n v="2.41"/>
    <n v="3.76"/>
  </r>
  <r>
    <x v="2"/>
    <x v="0"/>
    <x v="6"/>
    <s v="Gelati e altro"/>
    <s v="|05/04/11|"/>
    <n v="1608"/>
    <n v="2.82"/>
    <n v="3.43"/>
  </r>
  <r>
    <x v="2"/>
    <x v="0"/>
    <x v="6"/>
    <s v="Gelati e altro"/>
    <s v="|05/04/12|"/>
    <n v="1404"/>
    <n v="2.48"/>
    <n v="3.48"/>
  </r>
  <r>
    <x v="2"/>
    <x v="0"/>
    <x v="6"/>
    <s v="Gelati e altro"/>
    <s v="|05/04/13|"/>
    <n v="1680"/>
    <n v="2.68"/>
    <n v="3.66"/>
  </r>
  <r>
    <x v="2"/>
    <x v="0"/>
    <x v="4"/>
    <s v="Valtaro"/>
    <s v="|41/01/01|"/>
    <n v="624"/>
    <n v="4.7699999999999996"/>
    <n v="5.05"/>
  </r>
  <r>
    <x v="2"/>
    <x v="0"/>
    <x v="5"/>
    <s v="Buonissimi"/>
    <s v="|53/01/00|"/>
    <n v="1272"/>
    <n v="1.45"/>
    <n v="1.73"/>
  </r>
  <r>
    <x v="2"/>
    <x v="0"/>
    <x v="5"/>
    <s v="Buonissimi"/>
    <s v="|53/01/01|"/>
    <n v="1008"/>
    <n v="1.21"/>
    <n v="1.88"/>
  </r>
  <r>
    <x v="2"/>
    <x v="0"/>
    <x v="5"/>
    <s v="Buonissimi"/>
    <s v="|53/01/02|"/>
    <n v="1140"/>
    <n v="1.29"/>
    <n v="1.63"/>
  </r>
  <r>
    <x v="2"/>
    <x v="0"/>
    <x v="5"/>
    <s v="Buonissimi"/>
    <s v="|53/01/03|"/>
    <n v="1032"/>
    <n v="1.42"/>
    <n v="1.74"/>
  </r>
  <r>
    <x v="2"/>
    <x v="0"/>
    <x v="5"/>
    <s v="Buonissimi"/>
    <s v="|53/01/04|"/>
    <n v="960"/>
    <n v="1.17"/>
    <n v="1.81"/>
  </r>
  <r>
    <x v="2"/>
    <x v="0"/>
    <x v="5"/>
    <s v="Buonissimi"/>
    <s v="|53/01/05|"/>
    <n v="924"/>
    <n v="1.46"/>
    <n v="1.74"/>
  </r>
  <r>
    <x v="2"/>
    <x v="0"/>
    <x v="5"/>
    <s v="Buonissimi"/>
    <s v="|53/01/06|"/>
    <n v="1128"/>
    <n v="1.42"/>
    <n v="1.63"/>
  </r>
  <r>
    <x v="2"/>
    <x v="0"/>
    <x v="5"/>
    <s v="Buonissimi"/>
    <s v="|53/01/07|"/>
    <n v="1056"/>
    <n v="1.1599999999999999"/>
    <n v="1.87"/>
  </r>
  <r>
    <x v="2"/>
    <x v="0"/>
    <x v="5"/>
    <s v="Buonissimi"/>
    <s v="|53/01/08|"/>
    <n v="624"/>
    <n v="1.48"/>
    <n v="1.63"/>
  </r>
  <r>
    <x v="2"/>
    <x v="0"/>
    <x v="5"/>
    <s v="Buonissimi"/>
    <s v="|53/01/09|"/>
    <n v="1140"/>
    <n v="1.19"/>
    <n v="1.86"/>
  </r>
  <r>
    <x v="2"/>
    <x v="0"/>
    <x v="5"/>
    <s v="Buonissimi"/>
    <s v="|53/01/10|"/>
    <n v="1188"/>
    <n v="1.27"/>
    <n v="1.65"/>
  </r>
  <r>
    <x v="2"/>
    <x v="0"/>
    <x v="5"/>
    <s v="Buonissimi"/>
    <s v="|53/01/11|"/>
    <n v="600"/>
    <n v="1.29"/>
    <n v="1.68"/>
  </r>
  <r>
    <x v="2"/>
    <x v="0"/>
    <x v="5"/>
    <s v="Buonissimi"/>
    <s v="|53/01/12|"/>
    <n v="888"/>
    <n v="1.37"/>
    <n v="1.75"/>
  </r>
  <r>
    <x v="2"/>
    <x v="0"/>
    <x v="5"/>
    <s v="Buonissimi"/>
    <s v="|53/01/13|"/>
    <n v="960"/>
    <n v="1.31"/>
    <n v="1.64"/>
  </r>
  <r>
    <x v="2"/>
    <x v="0"/>
    <x v="5"/>
    <s v="Buonissimi"/>
    <s v="|53/01/14|"/>
    <n v="936"/>
    <n v="1.36"/>
    <n v="1.65"/>
  </r>
  <r>
    <x v="2"/>
    <x v="0"/>
    <x v="5"/>
    <s v="Buonissimi"/>
    <s v="|53/01/15|"/>
    <n v="804"/>
    <n v="1.39"/>
    <n v="1.9"/>
  </r>
  <r>
    <x v="2"/>
    <x v="0"/>
    <x v="5"/>
    <s v="Buonissimi"/>
    <s v="|53/01/16|"/>
    <n v="1020"/>
    <n v="1.36"/>
    <n v="1.86"/>
  </r>
  <r>
    <x v="2"/>
    <x v="0"/>
    <x v="5"/>
    <s v="Buonissimi"/>
    <s v="|53/01/17|"/>
    <n v="600"/>
    <n v="1.48"/>
    <n v="1.86"/>
  </r>
  <r>
    <x v="2"/>
    <x v="0"/>
    <x v="5"/>
    <s v="Buonissimi"/>
    <s v="|53/01/18|"/>
    <n v="1104"/>
    <n v="1.27"/>
    <n v="1.65"/>
  </r>
  <r>
    <x v="2"/>
    <x v="0"/>
    <x v="5"/>
    <s v="Buonissimi"/>
    <s v="|53/01/19|"/>
    <n v="1140"/>
    <n v="1.44"/>
    <n v="1.77"/>
  </r>
  <r>
    <x v="2"/>
    <x v="0"/>
    <x v="5"/>
    <s v="Buonissimi"/>
    <s v="|53/01/20|"/>
    <n v="576"/>
    <n v="1.32"/>
    <n v="1.73"/>
  </r>
  <r>
    <x v="2"/>
    <x v="0"/>
    <x v="5"/>
    <s v="Buonissimi"/>
    <s v="|53/01/21|"/>
    <n v="612"/>
    <n v="1.1000000000000001"/>
    <n v="1.73"/>
  </r>
  <r>
    <x v="2"/>
    <x v="0"/>
    <x v="5"/>
    <s v="Buonissimi"/>
    <s v="|53/01/22|"/>
    <n v="696"/>
    <n v="1.17"/>
    <n v="1.79"/>
  </r>
  <r>
    <x v="2"/>
    <x v="0"/>
    <x v="5"/>
    <s v="Buonissimi"/>
    <s v="|53/01/23|"/>
    <n v="1044"/>
    <n v="1.2"/>
    <n v="1.77"/>
  </r>
  <r>
    <x v="2"/>
    <x v="0"/>
    <x v="5"/>
    <s v="Buonissimi"/>
    <s v="|53/01/24|"/>
    <n v="888"/>
    <n v="1.18"/>
    <n v="1.85"/>
  </r>
  <r>
    <x v="2"/>
    <x v="0"/>
    <x v="5"/>
    <s v="Buonissimi"/>
    <s v="|53/01/25|"/>
    <n v="732"/>
    <n v="1.36"/>
    <n v="1.77"/>
  </r>
  <r>
    <x v="2"/>
    <x v="0"/>
    <x v="5"/>
    <s v="Buonissimi"/>
    <s v="|53/01/26|"/>
    <n v="1320"/>
    <n v="1.18"/>
    <n v="1.65"/>
  </r>
  <r>
    <x v="2"/>
    <x v="0"/>
    <x v="5"/>
    <s v="Buonissimi"/>
    <s v="|53/01/27|"/>
    <n v="1272"/>
    <n v="1.44"/>
    <n v="1.8"/>
  </r>
  <r>
    <x v="2"/>
    <x v="0"/>
    <x v="5"/>
    <s v="Buonissimi"/>
    <s v="|53/01/28|"/>
    <n v="984"/>
    <n v="1.1000000000000001"/>
    <n v="1.9"/>
  </r>
  <r>
    <x v="2"/>
    <x v="0"/>
    <x v="5"/>
    <s v="Buonissimi"/>
    <s v="|53/01/29|"/>
    <n v="1248"/>
    <n v="1.41"/>
    <n v="1.63"/>
  </r>
  <r>
    <x v="2"/>
    <x v="0"/>
    <x v="5"/>
    <s v="Buonissimi"/>
    <s v="|53/01/30|"/>
    <n v="1236"/>
    <n v="1.34"/>
    <n v="1.72"/>
  </r>
  <r>
    <x v="2"/>
    <x v="0"/>
    <x v="5"/>
    <s v="Buonissimi"/>
    <s v="|53/01/31|"/>
    <n v="876"/>
    <n v="1.1100000000000001"/>
    <n v="1.87"/>
  </r>
  <r>
    <x v="2"/>
    <x v="0"/>
    <x v="5"/>
    <s v="Buonissimi"/>
    <s v="|53/01/32|"/>
    <n v="1308"/>
    <n v="1.42"/>
    <n v="1.65"/>
  </r>
  <r>
    <x v="2"/>
    <x v="0"/>
    <x v="5"/>
    <s v="Buonissimi"/>
    <s v="|53/01/33|"/>
    <n v="876"/>
    <n v="1.1399999999999999"/>
    <n v="1.85"/>
  </r>
  <r>
    <x v="2"/>
    <x v="0"/>
    <x v="5"/>
    <s v="Buonissimi"/>
    <s v="|53/01/34|"/>
    <n v="720"/>
    <n v="1.42"/>
    <n v="1.81"/>
  </r>
  <r>
    <x v="2"/>
    <x v="0"/>
    <x v="5"/>
    <s v="Buonissimi"/>
    <s v="|53/01/35|"/>
    <n v="864"/>
    <n v="1.1200000000000001"/>
    <n v="1.62"/>
  </r>
  <r>
    <x v="2"/>
    <x v="0"/>
    <x v="5"/>
    <s v="Buonissimi"/>
    <s v="|53/01/36|"/>
    <n v="864"/>
    <n v="1.21"/>
    <n v="1.8"/>
  </r>
  <r>
    <x v="2"/>
    <x v="0"/>
    <x v="5"/>
    <s v="Buonissimi"/>
    <s v="|53/01/37|"/>
    <n v="1092"/>
    <n v="1.37"/>
    <n v="1.75"/>
  </r>
  <r>
    <x v="2"/>
    <x v="0"/>
    <x v="5"/>
    <s v="Buonissimi"/>
    <s v="|53/01/38|"/>
    <n v="720"/>
    <n v="1.24"/>
    <n v="1.66"/>
  </r>
  <r>
    <x v="2"/>
    <x v="0"/>
    <x v="5"/>
    <s v="Buonissimi"/>
    <s v="|53/01/41|"/>
    <n v="1044"/>
    <n v="1.37"/>
    <n v="1.67"/>
  </r>
  <r>
    <x v="2"/>
    <x v="0"/>
    <x v="5"/>
    <s v="Buonissimi"/>
    <s v="|53/02/01|"/>
    <n v="660"/>
    <n v="1.1299999999999999"/>
    <n v="1.9"/>
  </r>
  <r>
    <x v="2"/>
    <x v="0"/>
    <x v="5"/>
    <s v="Buonissimi"/>
    <s v="|53/02/02|"/>
    <n v="936"/>
    <n v="1.4"/>
    <n v="1.85"/>
  </r>
  <r>
    <x v="2"/>
    <x v="0"/>
    <x v="5"/>
    <s v="Buonissimi"/>
    <s v="|53/02/03|"/>
    <n v="612"/>
    <n v="1.1000000000000001"/>
    <n v="1.72"/>
  </r>
  <r>
    <x v="2"/>
    <x v="0"/>
    <x v="5"/>
    <s v="Buonissimi"/>
    <s v="|53/02/04|"/>
    <n v="576"/>
    <n v="1.21"/>
    <n v="1.63"/>
  </r>
  <r>
    <x v="2"/>
    <x v="0"/>
    <x v="5"/>
    <s v="Buonissimi"/>
    <s v="|53/02/05|"/>
    <n v="1176"/>
    <n v="1.47"/>
    <n v="1.78"/>
  </r>
  <r>
    <x v="2"/>
    <x v="0"/>
    <x v="5"/>
    <s v="Buonissimi"/>
    <s v="|53/02/06|"/>
    <n v="960"/>
    <n v="1.1000000000000001"/>
    <n v="1.63"/>
  </r>
  <r>
    <x v="2"/>
    <x v="0"/>
    <x v="5"/>
    <s v="Buonissimi"/>
    <s v="|53/02/07|"/>
    <n v="1104"/>
    <n v="1.1100000000000001"/>
    <n v="1.8"/>
  </r>
  <r>
    <x v="2"/>
    <x v="0"/>
    <x v="5"/>
    <s v="Buonissimi"/>
    <s v="|53/02/08|"/>
    <n v="708"/>
    <n v="1.1000000000000001"/>
    <n v="1.67"/>
  </r>
  <r>
    <x v="2"/>
    <x v="0"/>
    <x v="5"/>
    <s v="Buonissimi"/>
    <s v="|53/02/09|"/>
    <n v="888"/>
    <n v="1.39"/>
    <n v="1.72"/>
  </r>
  <r>
    <x v="2"/>
    <x v="0"/>
    <x v="5"/>
    <s v="Buonissimi"/>
    <s v="|53/02/10|"/>
    <n v="1296"/>
    <n v="1.44"/>
    <n v="1.65"/>
  </r>
  <r>
    <x v="2"/>
    <x v="0"/>
    <x v="5"/>
    <s v="Buonissimi"/>
    <s v="|53/02/11|"/>
    <n v="600"/>
    <n v="1.42"/>
    <n v="1.86"/>
  </r>
  <r>
    <x v="2"/>
    <x v="0"/>
    <x v="5"/>
    <s v="Buonissimi"/>
    <s v="|53/02/12|"/>
    <n v="936"/>
    <n v="1.22"/>
    <n v="1.67"/>
  </r>
  <r>
    <x v="2"/>
    <x v="0"/>
    <x v="5"/>
    <s v="Buonissimi"/>
    <s v="|53/02/13|"/>
    <n v="948"/>
    <n v="1.2"/>
    <n v="1.8"/>
  </r>
  <r>
    <x v="2"/>
    <x v="0"/>
    <x v="5"/>
    <s v="Buonissimi"/>
    <s v="|53/02/14|"/>
    <n v="1284"/>
    <n v="1.39"/>
    <n v="1.9"/>
  </r>
  <r>
    <x v="2"/>
    <x v="0"/>
    <x v="5"/>
    <s v="Buonissimi"/>
    <s v="|53/02/15|"/>
    <n v="852"/>
    <n v="1.41"/>
    <n v="1.79"/>
  </r>
  <r>
    <x v="2"/>
    <x v="0"/>
    <x v="5"/>
    <s v="Buonissimi"/>
    <s v="|53/02/16|"/>
    <n v="1176"/>
    <n v="1.27"/>
    <n v="1.84"/>
  </r>
  <r>
    <x v="2"/>
    <x v="0"/>
    <x v="5"/>
    <s v="Buonissimi"/>
    <s v="|53/02/17|"/>
    <n v="684"/>
    <n v="1.22"/>
    <n v="1.68"/>
  </r>
  <r>
    <x v="2"/>
    <x v="0"/>
    <x v="5"/>
    <s v="Buonissimi"/>
    <s v="|53/02/25|"/>
    <n v="624"/>
    <n v="1.48"/>
    <n v="1.87"/>
  </r>
  <r>
    <x v="2"/>
    <x v="0"/>
    <x v="5"/>
    <s v="Buonissimi"/>
    <s v="|53/03/01|"/>
    <n v="900"/>
    <n v="1.24"/>
    <n v="1.78"/>
  </r>
  <r>
    <x v="2"/>
    <x v="0"/>
    <x v="5"/>
    <s v="Buonissimi"/>
    <s v="|53/03/02|"/>
    <n v="1116"/>
    <n v="1.49"/>
    <n v="1.83"/>
  </r>
  <r>
    <x v="2"/>
    <x v="0"/>
    <x v="5"/>
    <s v="Buonissimi"/>
    <s v="|53/03/03|"/>
    <n v="1248"/>
    <n v="1.5"/>
    <n v="1.6"/>
  </r>
  <r>
    <x v="2"/>
    <x v="1"/>
    <x v="12"/>
    <s v="Barilla"/>
    <s v="|56/01/01|"/>
    <n v="156"/>
    <n v="2.66"/>
    <n v="2.9466666666666668"/>
  </r>
  <r>
    <x v="2"/>
    <x v="1"/>
    <x v="12"/>
    <s v="Barilla"/>
    <s v="|56/01/02|"/>
    <n v="132"/>
    <n v="2.5266666666666668"/>
    <n v="2.98"/>
  </r>
  <r>
    <x v="2"/>
    <x v="1"/>
    <x v="12"/>
    <s v="Barilla"/>
    <s v="|56/01/03|"/>
    <n v="156"/>
    <n v="2.7866666666666666"/>
    <n v="2.9333333333333331"/>
  </r>
  <r>
    <x v="2"/>
    <x v="1"/>
    <x v="12"/>
    <s v="Barilla"/>
    <s v="|56/01/04|"/>
    <n v="144"/>
    <n v="2.2999999999999998"/>
    <n v="2.98"/>
  </r>
  <r>
    <x v="2"/>
    <x v="1"/>
    <x v="12"/>
    <s v="Barilla"/>
    <s v="|56/01/05|"/>
    <n v="132"/>
    <n v="2.5466666666666669"/>
    <n v="2.8933333333333335"/>
  </r>
  <r>
    <x v="2"/>
    <x v="1"/>
    <x v="12"/>
    <s v="Barilla"/>
    <s v="|56/01/06|"/>
    <n v="132"/>
    <n v="2.4"/>
    <n v="2.8866666666666667"/>
  </r>
  <r>
    <x v="2"/>
    <x v="1"/>
    <x v="12"/>
    <s v="Barilla"/>
    <s v="|56/01/07|"/>
    <n v="132"/>
    <n v="2.2799999999999998"/>
    <n v="2.9933333333333332"/>
  </r>
  <r>
    <x v="2"/>
    <x v="1"/>
    <x v="12"/>
    <s v="Barilla"/>
    <s v="|56/01/08|"/>
    <n v="120"/>
    <n v="2.8"/>
    <n v="2.8733333333333335"/>
  </r>
  <r>
    <x v="2"/>
    <x v="1"/>
    <x v="12"/>
    <s v="Barilla"/>
    <s v="|56/01/09|"/>
    <n v="180"/>
    <n v="2.3199999999999998"/>
    <n v="2.9466666666666668"/>
  </r>
  <r>
    <x v="2"/>
    <x v="1"/>
    <x v="12"/>
    <s v="Barilla"/>
    <s v="|56/01/10|"/>
    <n v="168"/>
    <n v="2.4866666666666668"/>
    <n v="2.8933333333333335"/>
  </r>
  <r>
    <x v="2"/>
    <x v="1"/>
    <x v="12"/>
    <s v="Barilla"/>
    <s v="|56/01/11|"/>
    <n v="120"/>
    <n v="2.3266666666666667"/>
    <n v="2.8733333333333335"/>
  </r>
  <r>
    <x v="2"/>
    <x v="1"/>
    <x v="12"/>
    <s v="Barilla"/>
    <s v="|56/01/12|"/>
    <n v="120"/>
    <n v="2.8"/>
    <n v="2.8866666666666667"/>
  </r>
  <r>
    <x v="2"/>
    <x v="1"/>
    <x v="12"/>
    <s v="Barilla"/>
    <s v="|56/01/13|"/>
    <n v="144"/>
    <n v="2.2733333333333334"/>
    <n v="2.8666666666666667"/>
  </r>
  <r>
    <x v="2"/>
    <x v="1"/>
    <x v="12"/>
    <s v="Barilla"/>
    <s v="|56/01/14|"/>
    <n v="120"/>
    <n v="2.2866666666666666"/>
    <n v="2.9666666666666668"/>
  </r>
  <r>
    <x v="2"/>
    <x v="1"/>
    <x v="12"/>
    <s v="Barilla"/>
    <s v="|56/01/15|"/>
    <n v="132"/>
    <n v="2.74"/>
    <n v="2.9733333333333332"/>
  </r>
  <r>
    <x v="2"/>
    <x v="1"/>
    <x v="12"/>
    <s v="Barilla"/>
    <s v="|56/01/16|"/>
    <n v="156"/>
    <n v="2.2799999999999998"/>
    <n v="2.9733333333333332"/>
  </r>
  <r>
    <x v="2"/>
    <x v="1"/>
    <x v="12"/>
    <s v="Barilla"/>
    <s v="|56/01/17|"/>
    <n v="120"/>
    <n v="2.5"/>
    <n v="2.9266666666666667"/>
  </r>
  <r>
    <x v="2"/>
    <x v="1"/>
    <x v="12"/>
    <s v="Barilla"/>
    <s v="|56/01/18|"/>
    <n v="156"/>
    <n v="2.6533333333333333"/>
    <n v="2.88"/>
  </r>
  <r>
    <x v="2"/>
    <x v="1"/>
    <x v="12"/>
    <s v="Barilla"/>
    <s v="|56/01/19|"/>
    <n v="144"/>
    <n v="2.7133333333333334"/>
    <n v="2.96"/>
  </r>
  <r>
    <x v="2"/>
    <x v="1"/>
    <x v="12"/>
    <s v="Barilla"/>
    <s v="|56/01/20|"/>
    <n v="120"/>
    <n v="2.4733333333333332"/>
    <n v="2.92"/>
  </r>
  <r>
    <x v="2"/>
    <x v="1"/>
    <x v="12"/>
    <s v="Barilla"/>
    <s v="|56/01/21|"/>
    <n v="144"/>
    <n v="2.5666666666666669"/>
    <n v="2.9066666666666667"/>
  </r>
  <r>
    <x v="2"/>
    <x v="1"/>
    <x v="12"/>
    <s v="Barilla"/>
    <s v="|56/01/22|"/>
    <n v="120"/>
    <n v="2.5133333333333332"/>
    <n v="2.92"/>
  </r>
  <r>
    <x v="2"/>
    <x v="1"/>
    <x v="12"/>
    <s v="Barilla"/>
    <s v="|56/01/23|"/>
    <n v="180"/>
    <n v="2.7266666666666666"/>
    <n v="2.88"/>
  </r>
  <r>
    <x v="2"/>
    <x v="1"/>
    <x v="12"/>
    <s v="Barilla"/>
    <s v="|56/01/24|"/>
    <n v="168"/>
    <n v="2.58"/>
    <n v="2.9533333333333331"/>
  </r>
  <r>
    <x v="2"/>
    <x v="1"/>
    <x v="12"/>
    <s v="Barilla"/>
    <s v="|56/01/25|"/>
    <n v="168"/>
    <n v="2.56"/>
    <n v="2.94"/>
  </r>
  <r>
    <x v="2"/>
    <x v="1"/>
    <x v="12"/>
    <s v="Barilla"/>
    <s v="|56/01/26|"/>
    <n v="156"/>
    <n v="2.2666666666666666"/>
    <n v="2.9866666666666668"/>
  </r>
  <r>
    <x v="2"/>
    <x v="1"/>
    <x v="12"/>
    <s v="Barilla"/>
    <s v="|56/01/27|"/>
    <n v="156"/>
    <n v="2.46"/>
    <n v="2.9066666666666667"/>
  </r>
  <r>
    <x v="2"/>
    <x v="1"/>
    <x v="12"/>
    <s v="Barilla"/>
    <s v="|56/01/28|"/>
    <n v="132"/>
    <n v="2.58"/>
    <n v="2.9533333333333331"/>
  </r>
  <r>
    <x v="2"/>
    <x v="1"/>
    <x v="12"/>
    <s v="Barilla"/>
    <s v="|56/01/29|"/>
    <n v="132"/>
    <n v="2.6"/>
    <n v="2.9333333333333331"/>
  </r>
  <r>
    <x v="2"/>
    <x v="1"/>
    <x v="12"/>
    <s v="Barilla"/>
    <s v="|56/01/30|"/>
    <n v="132"/>
    <n v="2.5533333333333332"/>
    <n v="2.9666666666666668"/>
  </r>
  <r>
    <x v="2"/>
    <x v="1"/>
    <x v="12"/>
    <s v="Barilla"/>
    <s v="|56/01/31|"/>
    <n v="132"/>
    <n v="2.52"/>
    <n v="2.96"/>
  </r>
  <r>
    <x v="2"/>
    <x v="1"/>
    <x v="12"/>
    <s v="Barilla"/>
    <s v="|56/01/32|"/>
    <n v="156"/>
    <n v="2.6533333333333333"/>
    <n v="2.92"/>
  </r>
  <r>
    <x v="2"/>
    <x v="1"/>
    <x v="12"/>
    <s v="Barilla"/>
    <s v="|56/01/33|"/>
    <n v="132"/>
    <n v="2.3266666666666667"/>
    <n v="2.9066666666666667"/>
  </r>
  <r>
    <x v="2"/>
    <x v="1"/>
    <x v="12"/>
    <s v="Barilla"/>
    <s v="|56/01/34|"/>
    <n v="132"/>
    <n v="2.54"/>
    <n v="2.9133333333333336"/>
  </r>
  <r>
    <x v="2"/>
    <x v="1"/>
    <x v="12"/>
    <s v="Barilla"/>
    <s v="|56/01/35|"/>
    <n v="132"/>
    <n v="2.4333333333333331"/>
    <n v="2.9933333333333332"/>
  </r>
  <r>
    <x v="2"/>
    <x v="1"/>
    <x v="12"/>
    <s v="Barilla"/>
    <s v="|56/01/36|"/>
    <n v="132"/>
    <n v="2.5466666666666669"/>
    <n v="2.8866666666666667"/>
  </r>
  <r>
    <x v="2"/>
    <x v="1"/>
    <x v="12"/>
    <s v="Barilla"/>
    <s v="|56/01/37|"/>
    <n v="168"/>
    <n v="2.3266666666666667"/>
    <n v="2.8933333333333335"/>
  </r>
  <r>
    <x v="2"/>
    <x v="1"/>
    <x v="12"/>
    <s v="Barilla"/>
    <s v="|56/01/38|"/>
    <n v="132"/>
    <n v="2.6066666666666665"/>
    <n v="2.8666666666666667"/>
  </r>
  <r>
    <x v="2"/>
    <x v="1"/>
    <x v="12"/>
    <s v="Barilla"/>
    <s v="|56/01/39|"/>
    <n v="156"/>
    <n v="2.6133333333333333"/>
    <n v="2.8733333333333335"/>
  </r>
  <r>
    <x v="2"/>
    <x v="1"/>
    <x v="12"/>
    <s v="Barilla"/>
    <s v="|56/01/40|"/>
    <n v="180"/>
    <n v="2.5666666666666669"/>
    <n v="2.92"/>
  </r>
  <r>
    <x v="2"/>
    <x v="1"/>
    <x v="12"/>
    <s v="Barilla"/>
    <s v="|56/01/41|"/>
    <n v="120"/>
    <n v="2.48"/>
    <n v="2.92"/>
  </r>
  <r>
    <x v="2"/>
    <x v="1"/>
    <x v="12"/>
    <s v="Barilla"/>
    <s v="|56/01/42|"/>
    <n v="120"/>
    <n v="2.5466666666666669"/>
    <n v="2.8933333333333335"/>
  </r>
  <r>
    <x v="2"/>
    <x v="1"/>
    <x v="12"/>
    <s v="Barilla"/>
    <s v="|56/01/43|"/>
    <n v="120"/>
    <n v="2.4066666666666667"/>
    <n v="2.88"/>
  </r>
  <r>
    <x v="2"/>
    <x v="1"/>
    <x v="12"/>
    <s v="Barilla"/>
    <s v="|56/01/44|"/>
    <n v="132"/>
    <n v="2.68"/>
    <n v="2.9333333333333331"/>
  </r>
  <r>
    <x v="2"/>
    <x v="1"/>
    <x v="12"/>
    <s v="Barilla"/>
    <s v="|56/01/45|"/>
    <n v="180"/>
    <n v="2.7533333333333334"/>
    <n v="2.9066666666666667"/>
  </r>
  <r>
    <x v="2"/>
    <x v="1"/>
    <x v="12"/>
    <s v="Barilla"/>
    <s v="|56/01/46|"/>
    <n v="132"/>
    <n v="2.74"/>
    <n v="2.9266666666666667"/>
  </r>
  <r>
    <x v="2"/>
    <x v="1"/>
    <x v="12"/>
    <s v="Barilla"/>
    <s v="|56/01/47|"/>
    <n v="132"/>
    <n v="2.5466666666666669"/>
    <n v="2.8733333333333335"/>
  </r>
  <r>
    <x v="2"/>
    <x v="1"/>
    <x v="12"/>
    <s v="Barilla"/>
    <s v="|56/01/48|"/>
    <n v="168"/>
    <n v="2.7866666666666666"/>
    <n v="2.98"/>
  </r>
  <r>
    <x v="2"/>
    <x v="1"/>
    <x v="12"/>
    <s v="Barilla"/>
    <s v="|56/01/49|"/>
    <n v="144"/>
    <n v="2.6933333333333334"/>
    <n v="2.8933333333333335"/>
  </r>
  <r>
    <x v="2"/>
    <x v="1"/>
    <x v="12"/>
    <s v="Barilla"/>
    <s v="|56/01/50|"/>
    <n v="144"/>
    <n v="2.7133333333333334"/>
    <n v="2.92"/>
  </r>
  <r>
    <x v="2"/>
    <x v="1"/>
    <x v="12"/>
    <s v="Barilla"/>
    <s v="|56/01/51|"/>
    <n v="120"/>
    <n v="2.6266666666666665"/>
    <n v="2.98"/>
  </r>
  <r>
    <x v="2"/>
    <x v="1"/>
    <x v="12"/>
    <s v="Barilla"/>
    <s v="|56/01/52|"/>
    <n v="120"/>
    <n v="2.3066666666666666"/>
    <n v="2.9533333333333331"/>
  </r>
  <r>
    <x v="2"/>
    <x v="1"/>
    <x v="12"/>
    <s v="Barilla"/>
    <s v="|56/01/53|"/>
    <n v="180"/>
    <n v="2.6933333333333334"/>
    <n v="2.92"/>
  </r>
  <r>
    <x v="2"/>
    <x v="1"/>
    <x v="12"/>
    <s v="Barilla"/>
    <s v="|56/01/54|"/>
    <n v="120"/>
    <n v="2.2666666666666666"/>
    <n v="2.96"/>
  </r>
  <r>
    <x v="2"/>
    <x v="1"/>
    <x v="12"/>
    <s v="Barilla"/>
    <s v="|56/01/55|"/>
    <n v="132"/>
    <n v="2.7533333333333334"/>
    <n v="2.9333333333333331"/>
  </r>
  <r>
    <x v="2"/>
    <x v="1"/>
    <x v="12"/>
    <s v="Barilla"/>
    <s v="|56/01/56|"/>
    <n v="180"/>
    <n v="2.7666666666666666"/>
    <n v="2.8866666666666667"/>
  </r>
  <r>
    <x v="2"/>
    <x v="1"/>
    <x v="12"/>
    <s v="Barilla"/>
    <s v="|56/02/01|"/>
    <n v="156"/>
    <n v="2.7933333333333334"/>
    <n v="2.96"/>
  </r>
  <r>
    <x v="2"/>
    <x v="1"/>
    <x v="12"/>
    <s v="Barilla"/>
    <s v="|56/02/02|"/>
    <n v="132"/>
    <n v="2.68"/>
    <n v="2.9066666666666667"/>
  </r>
  <r>
    <x v="2"/>
    <x v="1"/>
    <x v="12"/>
    <s v="Barilla"/>
    <s v="|56/01/57|"/>
    <n v="156"/>
    <n v="2.7533333333333334"/>
    <n v="3"/>
  </r>
  <r>
    <x v="2"/>
    <x v="1"/>
    <x v="13"/>
    <s v="Grana Padano"/>
    <s v="|15/01/01|"/>
    <n v="432"/>
    <n v="2.59"/>
    <n v="3.33"/>
  </r>
  <r>
    <x v="2"/>
    <x v="1"/>
    <x v="13"/>
    <s v="Grana Padano"/>
    <s v="|15/01/02|"/>
    <n v="516"/>
    <n v="2.7"/>
    <n v="3.59"/>
  </r>
  <r>
    <x v="2"/>
    <x v="1"/>
    <x v="13"/>
    <s v="Olympus"/>
    <s v="|133/01/01|"/>
    <n v="600"/>
    <n v="2.79"/>
    <n v="3.22"/>
  </r>
  <r>
    <x v="2"/>
    <x v="1"/>
    <x v="13"/>
    <s v="Olympus"/>
    <s v="|133/01/02|"/>
    <n v="264"/>
    <n v="2.0099999999999998"/>
    <n v="3.12"/>
  </r>
  <r>
    <x v="2"/>
    <x v="1"/>
    <x v="13"/>
    <s v="Olympus"/>
    <s v="|133/01/03|"/>
    <n v="168"/>
    <n v="2.67"/>
    <n v="3.4"/>
  </r>
  <r>
    <x v="2"/>
    <x v="1"/>
    <x v="12"/>
    <s v="Own label"/>
    <s v="|132/01/02|"/>
    <n v="120"/>
    <n v="2.4733333333333332"/>
    <n v="2.9666666666666668"/>
  </r>
  <r>
    <x v="2"/>
    <x v="1"/>
    <x v="13"/>
    <s v="Danone"/>
    <s v="|68/01/01|"/>
    <n v="240"/>
    <n v="2.21"/>
    <n v="3.56"/>
  </r>
  <r>
    <x v="2"/>
    <x v="1"/>
    <x v="13"/>
    <s v="Danone"/>
    <s v="|68/01/02|"/>
    <n v="120"/>
    <n v="2.4500000000000002"/>
    <n v="3.71"/>
  </r>
  <r>
    <x v="2"/>
    <x v="1"/>
    <x v="13"/>
    <s v="Danone"/>
    <s v="|68/01/03|"/>
    <n v="144"/>
    <n v="2.09"/>
    <n v="3.24"/>
  </r>
  <r>
    <x v="2"/>
    <x v="1"/>
    <x v="13"/>
    <s v="Danone"/>
    <s v="|68/01/04|"/>
    <n v="384"/>
    <n v="2.5"/>
    <n v="3.78"/>
  </r>
  <r>
    <x v="2"/>
    <x v="1"/>
    <x v="13"/>
    <s v="Danone"/>
    <s v="|68/01/05|"/>
    <n v="288"/>
    <n v="2.0299999999999998"/>
    <n v="3.54"/>
  </r>
  <r>
    <x v="2"/>
    <x v="1"/>
    <x v="13"/>
    <s v="Danone"/>
    <s v="|68/01/06|"/>
    <n v="600"/>
    <n v="2.61"/>
    <n v="3.43"/>
  </r>
  <r>
    <x v="2"/>
    <x v="1"/>
    <x v="13"/>
    <s v="Danone"/>
    <s v="|68/01/07|"/>
    <n v="312"/>
    <n v="2.17"/>
    <n v="3.31"/>
  </r>
  <r>
    <x v="2"/>
    <x v="1"/>
    <x v="13"/>
    <s v="Danone"/>
    <s v="|68/01/08|"/>
    <n v="204"/>
    <n v="2.34"/>
    <n v="3.24"/>
  </r>
  <r>
    <x v="2"/>
    <x v="1"/>
    <x v="13"/>
    <s v="Danone"/>
    <s v="|68/01/09|"/>
    <n v="504"/>
    <n v="2.64"/>
    <n v="3.73"/>
  </r>
  <r>
    <x v="2"/>
    <x v="1"/>
    <x v="13"/>
    <s v="Danone"/>
    <s v="|68/01/10|"/>
    <n v="132"/>
    <n v="2.29"/>
    <n v="3.18"/>
  </r>
  <r>
    <x v="2"/>
    <x v="1"/>
    <x v="13"/>
    <s v="Danone"/>
    <s v="|68/01/11|"/>
    <n v="564"/>
    <n v="2.41"/>
    <n v="3.53"/>
  </r>
  <r>
    <x v="2"/>
    <x v="1"/>
    <x v="13"/>
    <s v="Danone"/>
    <s v="|68/01/12|"/>
    <n v="576"/>
    <n v="2.5499999999999998"/>
    <n v="3.39"/>
  </r>
  <r>
    <x v="2"/>
    <x v="1"/>
    <x v="13"/>
    <s v="Danone"/>
    <s v="|68/01/13|"/>
    <n v="528"/>
    <n v="2.75"/>
    <n v="3.58"/>
  </r>
  <r>
    <x v="2"/>
    <x v="1"/>
    <x v="13"/>
    <s v="Danone"/>
    <s v="|68/01/14|"/>
    <n v="372"/>
    <n v="2.04"/>
    <n v="3.23"/>
  </r>
  <r>
    <x v="2"/>
    <x v="1"/>
    <x v="13"/>
    <s v="Danone"/>
    <s v="|68/01/15|"/>
    <n v="204"/>
    <n v="2.2799999999999998"/>
    <n v="3.77"/>
  </r>
  <r>
    <x v="2"/>
    <x v="1"/>
    <x v="13"/>
    <s v="Danone"/>
    <s v="|68/01/16|"/>
    <n v="408"/>
    <n v="2.72"/>
    <n v="3.54"/>
  </r>
  <r>
    <x v="2"/>
    <x v="1"/>
    <x v="13"/>
    <s v="Danone"/>
    <s v="|68/01/17|"/>
    <n v="336"/>
    <n v="2.41"/>
    <n v="3.42"/>
  </r>
  <r>
    <x v="2"/>
    <x v="1"/>
    <x v="12"/>
    <s v="Cirio"/>
    <s v="|71/01/01|"/>
    <n v="180"/>
    <n v="2.6"/>
    <n v="2.96"/>
  </r>
  <r>
    <x v="2"/>
    <x v="1"/>
    <x v="12"/>
    <s v="Cirio"/>
    <s v="|71/01/02|"/>
    <n v="144"/>
    <n v="2.3266666666666667"/>
    <n v="2.9066666666666667"/>
  </r>
  <r>
    <x v="2"/>
    <x v="1"/>
    <x v="12"/>
    <s v="Cirio"/>
    <s v="|71/01/03|"/>
    <n v="180"/>
    <n v="2.6733333333333333"/>
    <n v="2.9266666666666667"/>
  </r>
  <r>
    <x v="2"/>
    <x v="1"/>
    <x v="12"/>
    <s v="Cirio"/>
    <s v="|71/01/04|"/>
    <n v="120"/>
    <n v="2.3133333333333335"/>
    <n v="2.9866666666666668"/>
  </r>
  <r>
    <x v="2"/>
    <x v="1"/>
    <x v="12"/>
    <s v="Cirio"/>
    <s v="|71/01/05|"/>
    <n v="168"/>
    <n v="2.66"/>
    <n v="2.9133333333333336"/>
  </r>
  <r>
    <x v="2"/>
    <x v="1"/>
    <x v="12"/>
    <s v="Cirio"/>
    <s v="|71/01/06|"/>
    <n v="168"/>
    <n v="2.4666666666666668"/>
    <n v="2.96"/>
  </r>
  <r>
    <x v="2"/>
    <x v="1"/>
    <x v="12"/>
    <s v="Cirio"/>
    <s v="|71/01/07|"/>
    <n v="156"/>
    <n v="2.2866666666666666"/>
    <n v="2.9866666666666668"/>
  </r>
  <r>
    <x v="2"/>
    <x v="1"/>
    <x v="12"/>
    <s v="Cirio"/>
    <s v="|71/01/08|"/>
    <n v="120"/>
    <n v="2.6066666666666665"/>
    <n v="2.8866666666666667"/>
  </r>
  <r>
    <x v="2"/>
    <x v="1"/>
    <x v="12"/>
    <s v="Cirio"/>
    <s v="|71/01/09|"/>
    <n v="156"/>
    <n v="2.8"/>
    <n v="2.98"/>
  </r>
  <r>
    <x v="2"/>
    <x v="1"/>
    <x v="12"/>
    <s v="Cirio"/>
    <s v="|71/01/10|"/>
    <n v="168"/>
    <n v="2.7666666666666666"/>
    <n v="2.9333333333333331"/>
  </r>
  <r>
    <x v="2"/>
    <x v="1"/>
    <x v="12"/>
    <s v="Cirio"/>
    <s v="|71/01/11|"/>
    <n v="120"/>
    <n v="2.7"/>
    <n v="2.94"/>
  </r>
  <r>
    <x v="2"/>
    <x v="1"/>
    <x v="12"/>
    <s v="Cirio"/>
    <s v="|71/01/12|"/>
    <n v="156"/>
    <n v="2.4466666666666668"/>
    <n v="3"/>
  </r>
  <r>
    <x v="2"/>
    <x v="1"/>
    <x v="12"/>
    <s v="Cirio"/>
    <s v="|71/01/13|"/>
    <n v="144"/>
    <n v="2.4"/>
    <n v="2.92"/>
  </r>
  <r>
    <x v="2"/>
    <x v="1"/>
    <x v="12"/>
    <s v="Cirio"/>
    <s v="|71/01/14|"/>
    <n v="156"/>
    <n v="2.5466666666666669"/>
    <n v="2.92"/>
  </r>
  <r>
    <x v="2"/>
    <x v="1"/>
    <x v="12"/>
    <s v="Cirio"/>
    <s v="|71/01/15|"/>
    <n v="144"/>
    <n v="2.7"/>
    <n v="2.88"/>
  </r>
  <r>
    <x v="2"/>
    <x v="1"/>
    <x v="12"/>
    <s v="Cirio"/>
    <s v="|71/01/16|"/>
    <n v="132"/>
    <n v="2.7066666666666666"/>
    <n v="2.9"/>
  </r>
  <r>
    <x v="2"/>
    <x v="1"/>
    <x v="12"/>
    <s v="Cirio"/>
    <s v="|71/01/17|"/>
    <n v="120"/>
    <n v="2.34"/>
    <n v="2.9866666666666668"/>
  </r>
  <r>
    <x v="2"/>
    <x v="1"/>
    <x v="12"/>
    <s v="Cirio"/>
    <s v="|71/01/18|"/>
    <n v="144"/>
    <n v="2.3666666666666667"/>
    <n v="3"/>
  </r>
  <r>
    <x v="2"/>
    <x v="1"/>
    <x v="12"/>
    <s v="Cirio"/>
    <s v="|71/01/19|"/>
    <n v="120"/>
    <n v="2.54"/>
    <n v="2.9"/>
  </r>
  <r>
    <x v="2"/>
    <x v="1"/>
    <x v="12"/>
    <s v="Cirio"/>
    <s v="|71/02/04|"/>
    <n v="132"/>
    <n v="2.5133333333333332"/>
    <n v="2.9666666666666668"/>
  </r>
  <r>
    <x v="2"/>
    <x v="1"/>
    <x v="12"/>
    <s v="Cirio"/>
    <s v="|71/02/01|"/>
    <n v="180"/>
    <n v="2.36"/>
    <n v="2.92"/>
  </r>
  <r>
    <x v="2"/>
    <x v="1"/>
    <x v="12"/>
    <s v="Cirio"/>
    <s v="|71/02/02|"/>
    <n v="180"/>
    <n v="2.48"/>
    <n v="2.9"/>
  </r>
  <r>
    <x v="2"/>
    <x v="1"/>
    <x v="12"/>
    <s v="Cirio"/>
    <s v="|71/02/03|"/>
    <n v="144"/>
    <n v="2.3933333333333335"/>
    <n v="2.9933333333333332"/>
  </r>
  <r>
    <x v="2"/>
    <x v="1"/>
    <x v="14"/>
    <s v="San Benedetto Bread"/>
    <s v="|27/01/01|"/>
    <n v="2364"/>
    <n v="0.87"/>
    <n v="0.94"/>
  </r>
  <r>
    <x v="2"/>
    <x v="1"/>
    <x v="14"/>
    <s v="San Benedetto Bread"/>
    <s v="|27/01/02|"/>
    <n v="2400"/>
    <n v="0.8"/>
    <n v="0.97"/>
  </r>
  <r>
    <x v="2"/>
    <x v="1"/>
    <x v="14"/>
    <s v="San Benedetto Bread"/>
    <s v="|27/01/03|"/>
    <n v="1488"/>
    <n v="0.78"/>
    <n v="0.94"/>
  </r>
  <r>
    <x v="2"/>
    <x v="1"/>
    <x v="14"/>
    <s v="San Benedetto Bread"/>
    <s v="|27/01/04|"/>
    <n v="1752"/>
    <n v="0.9"/>
    <n v="0.95"/>
  </r>
  <r>
    <x v="2"/>
    <x v="1"/>
    <x v="14"/>
    <s v="San Benedetto Bread"/>
    <s v="|27/01/10|"/>
    <n v="2172"/>
    <n v="0.89"/>
    <n v="0.91"/>
  </r>
  <r>
    <x v="2"/>
    <x v="1"/>
    <x v="14"/>
    <s v="San Benedetto Bread"/>
    <s v="|27/01/11|"/>
    <n v="1920"/>
    <n v="0.74"/>
    <n v="1"/>
  </r>
  <r>
    <x v="2"/>
    <x v="1"/>
    <x v="14"/>
    <s v="San Benedetto Bread"/>
    <s v="|27/01/12|"/>
    <n v="1608"/>
    <n v="0.74"/>
    <n v="0.94"/>
  </r>
  <r>
    <x v="2"/>
    <x v="1"/>
    <x v="14"/>
    <s v="San Benedetto Bread"/>
    <s v="|27/01/13|"/>
    <n v="1200"/>
    <n v="0.78"/>
    <n v="0.91"/>
  </r>
  <r>
    <x v="2"/>
    <x v="1"/>
    <x v="14"/>
    <s v="San Benedetto Bread"/>
    <s v="|27/01/20|"/>
    <n v="1416"/>
    <n v="0.82"/>
    <n v="0.96"/>
  </r>
  <r>
    <x v="2"/>
    <x v="1"/>
    <x v="14"/>
    <s v="San Benedetto Bread"/>
    <s v="|27/01/21|"/>
    <n v="2208"/>
    <n v="0.84"/>
    <n v="0.94"/>
  </r>
  <r>
    <x v="2"/>
    <x v="1"/>
    <x v="14"/>
    <s v="San Benedetto Bread"/>
    <s v="|27/01/22|"/>
    <n v="2148"/>
    <n v="0.81"/>
    <n v="0.9"/>
  </r>
  <r>
    <x v="2"/>
    <x v="1"/>
    <x v="14"/>
    <s v="San Benedetto Bread"/>
    <s v="|27/01/23|"/>
    <n v="1788"/>
    <n v="0.83"/>
    <n v="1"/>
  </r>
  <r>
    <x v="2"/>
    <x v="1"/>
    <x v="14"/>
    <s v="San Benedetto Bread"/>
    <s v="|27/01/26|"/>
    <n v="1356"/>
    <n v="0.76"/>
    <n v="0.92"/>
  </r>
  <r>
    <x v="2"/>
    <x v="1"/>
    <x v="14"/>
    <s v="San Benedetto Bread"/>
    <s v="|27/01/27|"/>
    <n v="1500"/>
    <n v="0.89"/>
    <n v="0.99"/>
  </r>
  <r>
    <x v="2"/>
    <x v="1"/>
    <x v="14"/>
    <s v="San Benedetto Bread"/>
    <s v="|27/01/28|"/>
    <n v="1344"/>
    <n v="0.87"/>
    <n v="0.93"/>
  </r>
  <r>
    <x v="2"/>
    <x v="1"/>
    <x v="14"/>
    <s v="San Benedetto Bread"/>
    <s v="|27/01/29|"/>
    <n v="2076"/>
    <n v="0.72"/>
    <n v="0.97"/>
  </r>
  <r>
    <x v="2"/>
    <x v="1"/>
    <x v="14"/>
    <s v="San Benedetto Bread"/>
    <s v="|27/01/30|"/>
    <n v="1800"/>
    <n v="0.8"/>
    <n v="0.98"/>
  </r>
  <r>
    <x v="2"/>
    <x v="1"/>
    <x v="14"/>
    <s v="San Benedetto Bread"/>
    <s v="|27/01/31|"/>
    <n v="1656"/>
    <n v="0.74"/>
    <n v="0.99"/>
  </r>
  <r>
    <x v="2"/>
    <x v="1"/>
    <x v="14"/>
    <s v="San Benedetto Bread"/>
    <s v="|27/01/32|"/>
    <n v="1680"/>
    <n v="0.74"/>
    <n v="0.96"/>
  </r>
  <r>
    <x v="2"/>
    <x v="1"/>
    <x v="14"/>
    <s v="San Benedetto Bread"/>
    <s v="|27/01/33|"/>
    <n v="1764"/>
    <n v="0.71"/>
    <n v="0.99"/>
  </r>
  <r>
    <x v="2"/>
    <x v="1"/>
    <x v="14"/>
    <s v="San Benedetto Bread"/>
    <s v="|27/01/50|"/>
    <n v="1992"/>
    <n v="0.89"/>
    <n v="0.91"/>
  </r>
  <r>
    <x v="2"/>
    <x v="1"/>
    <x v="14"/>
    <s v="San Benedetto Bread"/>
    <s v="|27/01/51|"/>
    <n v="1860"/>
    <n v="0.85"/>
    <n v="0.99"/>
  </r>
  <r>
    <x v="2"/>
    <x v="1"/>
    <x v="14"/>
    <s v="San Benedetto Bread"/>
    <s v="|27/01/52|"/>
    <n v="2172"/>
    <n v="0.72"/>
    <n v="0.98"/>
  </r>
  <r>
    <x v="2"/>
    <x v="1"/>
    <x v="12"/>
    <s v="Atkins"/>
    <s v="|80/00/05|"/>
    <n v="120"/>
    <n v="2.6"/>
    <n v="2.9333333333333331"/>
  </r>
  <r>
    <x v="2"/>
    <x v="1"/>
    <x v="12"/>
    <s v="Atkins"/>
    <s v="|88/00/00|"/>
    <n v="144"/>
    <n v="2.7733333333333334"/>
    <n v="2.8933333333333335"/>
  </r>
  <r>
    <x v="2"/>
    <x v="1"/>
    <x v="12"/>
    <s v="Atkins"/>
    <s v="|88/00/01|"/>
    <n v="168"/>
    <n v="2.4866666666666668"/>
    <n v="2.8866666666666667"/>
  </r>
  <r>
    <x v="2"/>
    <x v="1"/>
    <x v="12"/>
    <s v="Atkins"/>
    <s v="|88/00/02|"/>
    <n v="180"/>
    <n v="2.44"/>
    <n v="2.9866666666666668"/>
  </r>
  <r>
    <x v="2"/>
    <x v="1"/>
    <x v="12"/>
    <s v="Atkins"/>
    <s v="|88/00/03|"/>
    <n v="132"/>
    <n v="2.5333333333333332"/>
    <n v="2.9066666666666667"/>
  </r>
  <r>
    <x v="2"/>
    <x v="1"/>
    <x v="12"/>
    <s v="Atkins"/>
    <s v="|88/00/04|"/>
    <n v="144"/>
    <n v="2.5466666666666669"/>
    <n v="2.98"/>
  </r>
  <r>
    <x v="2"/>
    <x v="1"/>
    <x v="12"/>
    <s v="Atkins"/>
    <s v="|88/00/05|"/>
    <n v="156"/>
    <n v="2.2666666666666666"/>
    <n v="2.8666666666666667"/>
  </r>
  <r>
    <x v="2"/>
    <x v="1"/>
    <x v="12"/>
    <s v="Atkins"/>
    <s v="|88/00/06|"/>
    <n v="132"/>
    <n v="2.7"/>
    <n v="2.9"/>
  </r>
  <r>
    <x v="2"/>
    <x v="1"/>
    <x v="12"/>
    <s v="Atkins"/>
    <s v="|88/00/07|"/>
    <n v="144"/>
    <n v="2.5866666666666664"/>
    <n v="2.9733333333333332"/>
  </r>
  <r>
    <x v="2"/>
    <x v="1"/>
    <x v="12"/>
    <s v="Atkins"/>
    <s v="|88/00/08|"/>
    <n v="144"/>
    <n v="2.7"/>
    <n v="2.92"/>
  </r>
  <r>
    <x v="2"/>
    <x v="1"/>
    <x v="12"/>
    <s v="Atkins"/>
    <s v="|88/00/09|"/>
    <n v="156"/>
    <n v="2.4066666666666667"/>
    <n v="2.9933333333333332"/>
  </r>
  <r>
    <x v="2"/>
    <x v="1"/>
    <x v="12"/>
    <s v="Atkins"/>
    <s v="|88/00/10|"/>
    <n v="120"/>
    <n v="2.6466666666666665"/>
    <n v="2.9466666666666668"/>
  </r>
  <r>
    <x v="2"/>
    <x v="1"/>
    <x v="12"/>
    <s v="Atkins"/>
    <s v="|88/00/11|"/>
    <n v="120"/>
    <n v="2.6533333333333333"/>
    <n v="2.9933333333333332"/>
  </r>
  <r>
    <x v="2"/>
    <x v="1"/>
    <x v="12"/>
    <s v="Atkins"/>
    <s v="|88/00/12|"/>
    <n v="180"/>
    <n v="2.6933333333333334"/>
    <n v="2.9466666666666668"/>
  </r>
  <r>
    <x v="2"/>
    <x v="1"/>
    <x v="12"/>
    <s v="Atkins"/>
    <s v="|88/00/13|"/>
    <n v="132"/>
    <n v="2.5666666666666669"/>
    <n v="2.9866666666666668"/>
  </r>
  <r>
    <x v="2"/>
    <x v="1"/>
    <x v="12"/>
    <s v="Atkins"/>
    <s v="|88/00/14|"/>
    <n v="156"/>
    <n v="2.3666666666666667"/>
    <n v="2.9066666666666667"/>
  </r>
  <r>
    <x v="2"/>
    <x v="1"/>
    <x v="12"/>
    <s v="Atkins"/>
    <s v="|88/00/15|"/>
    <n v="168"/>
    <n v="2.7533333333333334"/>
    <n v="2.9733333333333332"/>
  </r>
  <r>
    <x v="2"/>
    <x v="1"/>
    <x v="12"/>
    <s v="Atkins"/>
    <s v="|88/00/16|"/>
    <n v="132"/>
    <n v="2.4266666666666667"/>
    <n v="2.9733333333333332"/>
  </r>
  <r>
    <x v="2"/>
    <x v="1"/>
    <x v="12"/>
    <s v="Atkins"/>
    <s v="|88/00/17|"/>
    <n v="156"/>
    <n v="2.7666666666666666"/>
    <n v="2.8666666666666667"/>
  </r>
  <r>
    <x v="2"/>
    <x v="1"/>
    <x v="12"/>
    <s v="Atkins"/>
    <s v="|88/00/18|"/>
    <n v="132"/>
    <n v="2.7666666666666666"/>
    <n v="2.9133333333333336"/>
  </r>
  <r>
    <x v="2"/>
    <x v="1"/>
    <x v="12"/>
    <s v="Atkins"/>
    <s v="|88/00/19|"/>
    <n v="120"/>
    <n v="2.2799999999999998"/>
    <n v="2.9866666666666668"/>
  </r>
  <r>
    <x v="2"/>
    <x v="1"/>
    <x v="12"/>
    <s v="Atkins"/>
    <s v="|88/00/20|"/>
    <n v="156"/>
    <n v="2.6733333333333333"/>
    <n v="2.9266666666666667"/>
  </r>
  <r>
    <x v="2"/>
    <x v="1"/>
    <x v="12"/>
    <s v="Atkins"/>
    <s v="|88/00/21|"/>
    <n v="132"/>
    <n v="2.5"/>
    <n v="2.9533333333333331"/>
  </r>
  <r>
    <x v="2"/>
    <x v="1"/>
    <x v="12"/>
    <s v="Atkins"/>
    <s v="|88/00/22|"/>
    <n v="168"/>
    <n v="2.7"/>
    <n v="2.8933333333333335"/>
  </r>
  <r>
    <x v="2"/>
    <x v="1"/>
    <x v="12"/>
    <s v="Atkins"/>
    <s v="|88/00/23|"/>
    <n v="180"/>
    <n v="2.5333333333333332"/>
    <n v="2.9"/>
  </r>
  <r>
    <x v="2"/>
    <x v="1"/>
    <x v="12"/>
    <s v="Atkins"/>
    <s v="|88/00/24|"/>
    <n v="180"/>
    <n v="2.3199999999999998"/>
    <n v="2.9666666666666668"/>
  </r>
  <r>
    <x v="2"/>
    <x v="1"/>
    <x v="12"/>
    <s v="Atkins"/>
    <s v="|88/00/25|"/>
    <n v="156"/>
    <n v="2.5466666666666669"/>
    <n v="2.9733333333333332"/>
  </r>
  <r>
    <x v="2"/>
    <x v="1"/>
    <x v="12"/>
    <s v="Atkins"/>
    <s v="|88/00/26|"/>
    <n v="120"/>
    <n v="2.5533333333333332"/>
    <n v="2.8866666666666667"/>
  </r>
  <r>
    <x v="2"/>
    <x v="1"/>
    <x v="12"/>
    <s v="Atkins"/>
    <s v="|88/00/27|"/>
    <n v="168"/>
    <n v="2.7266666666666666"/>
    <n v="3"/>
  </r>
  <r>
    <x v="2"/>
    <x v="1"/>
    <x v="12"/>
    <s v="Atkins"/>
    <s v="|88/00/28|"/>
    <n v="156"/>
    <n v="2.62"/>
    <n v="2.9933333333333332"/>
  </r>
  <r>
    <x v="2"/>
    <x v="1"/>
    <x v="12"/>
    <s v="Atkins"/>
    <s v="|88/00/29|"/>
    <n v="168"/>
    <n v="2.62"/>
    <n v="2.9133333333333336"/>
  </r>
  <r>
    <x v="2"/>
    <x v="1"/>
    <x v="12"/>
    <s v="Atkins"/>
    <s v="|88/00/30|"/>
    <n v="144"/>
    <n v="2.4866666666666668"/>
    <n v="3"/>
  </r>
  <r>
    <x v="2"/>
    <x v="1"/>
    <x v="12"/>
    <s v="Atkins"/>
    <s v="|88/00/31|"/>
    <n v="132"/>
    <n v="2.36"/>
    <n v="2.8866666666666667"/>
  </r>
  <r>
    <x v="2"/>
    <x v="1"/>
    <x v="12"/>
    <s v="Atkins"/>
    <s v="|88/00/32|"/>
    <n v="180"/>
    <n v="2.3733333333333335"/>
    <n v="3"/>
  </r>
  <r>
    <x v="2"/>
    <x v="1"/>
    <x v="12"/>
    <s v="Atkins"/>
    <s v="|88/00/33|"/>
    <n v="132"/>
    <n v="2.7266666666666666"/>
    <n v="2.94"/>
  </r>
  <r>
    <x v="2"/>
    <x v="1"/>
    <x v="12"/>
    <s v="Atkins"/>
    <s v="|88/00/34|"/>
    <n v="120"/>
    <n v="2.3866666666666667"/>
    <n v="2.9066666666666667"/>
  </r>
  <r>
    <x v="2"/>
    <x v="1"/>
    <x v="12"/>
    <s v="Atkins"/>
    <s v="|88/00/35|"/>
    <n v="144"/>
    <n v="2.5066666666666668"/>
    <n v="2.9133333333333336"/>
  </r>
  <r>
    <x v="2"/>
    <x v="1"/>
    <x v="12"/>
    <s v="Atkins"/>
    <s v="|88/00/36|"/>
    <n v="156"/>
    <n v="2.7266666666666666"/>
    <n v="2.9266666666666667"/>
  </r>
  <r>
    <x v="2"/>
    <x v="1"/>
    <x v="12"/>
    <s v="Atkins"/>
    <s v="|88/00/37|"/>
    <n v="180"/>
    <n v="2.5866666666666664"/>
    <n v="2.98"/>
  </r>
  <r>
    <x v="2"/>
    <x v="1"/>
    <x v="12"/>
    <s v="Atkins"/>
    <s v="|88/00/38|"/>
    <n v="180"/>
    <n v="2.6266666666666665"/>
    <n v="2.8933333333333335"/>
  </r>
  <r>
    <x v="2"/>
    <x v="1"/>
    <x v="12"/>
    <s v="Atkins"/>
    <s v="|88/00/39|"/>
    <n v="156"/>
    <n v="2.6933333333333334"/>
    <n v="2.9"/>
  </r>
  <r>
    <x v="2"/>
    <x v="1"/>
    <x v="12"/>
    <s v="Atkins"/>
    <s v="|88/00/40|"/>
    <n v="120"/>
    <n v="2.3733333333333335"/>
    <n v="2.9"/>
  </r>
  <r>
    <x v="2"/>
    <x v="1"/>
    <x v="12"/>
    <s v="Atkins"/>
    <s v="|88/00/41|"/>
    <n v="132"/>
    <n v="2.5866666666666664"/>
    <n v="2.8666666666666667"/>
  </r>
  <r>
    <x v="2"/>
    <x v="1"/>
    <x v="12"/>
    <s v="Atkins"/>
    <s v="|88/00/42|"/>
    <n v="156"/>
    <n v="2.8"/>
    <n v="2.9533333333333331"/>
  </r>
  <r>
    <x v="2"/>
    <x v="1"/>
    <x v="12"/>
    <s v="Atkins"/>
    <s v="|88/00/43|"/>
    <n v="156"/>
    <n v="2.4866666666666668"/>
    <n v="2.96"/>
  </r>
  <r>
    <x v="2"/>
    <x v="1"/>
    <x v="12"/>
    <s v="Atkins"/>
    <s v="|88/00/44|"/>
    <n v="168"/>
    <n v="2.68"/>
    <n v="2.9533333333333331"/>
  </r>
  <r>
    <x v="2"/>
    <x v="1"/>
    <x v="12"/>
    <s v="Atkins"/>
    <s v="|88/00/46|"/>
    <n v="156"/>
    <n v="2.7666666666666666"/>
    <n v="2.8733333333333335"/>
  </r>
  <r>
    <x v="2"/>
    <x v="1"/>
    <x v="12"/>
    <s v="Atkins"/>
    <s v="|88/00/47|"/>
    <n v="156"/>
    <n v="2.2866666666666666"/>
    <n v="2.8666666666666667"/>
  </r>
  <r>
    <x v="2"/>
    <x v="1"/>
    <x v="12"/>
    <s v="Atkins"/>
    <s v="|88/00/48|"/>
    <n v="180"/>
    <n v="2.4666666666666668"/>
    <n v="2.92"/>
  </r>
  <r>
    <x v="2"/>
    <x v="1"/>
    <x v="12"/>
    <s v="Atkins"/>
    <s v="|88/00/49|"/>
    <n v="180"/>
    <n v="2.5733333333333333"/>
    <n v="2.9533333333333331"/>
  </r>
  <r>
    <x v="2"/>
    <x v="1"/>
    <x v="12"/>
    <s v="Atkins"/>
    <s v="|88/00/50|"/>
    <n v="168"/>
    <n v="2.3333333333333335"/>
    <n v="2.8666666666666667"/>
  </r>
  <r>
    <x v="2"/>
    <x v="1"/>
    <x v="12"/>
    <s v="Atkins"/>
    <s v="|88/00/51|"/>
    <n v="120"/>
    <n v="2.4133333333333336"/>
    <n v="3"/>
  </r>
  <r>
    <x v="2"/>
    <x v="1"/>
    <x v="12"/>
    <s v="Atkins"/>
    <s v="|88/00/52|"/>
    <n v="144"/>
    <n v="2.62"/>
    <n v="2.9266666666666667"/>
  </r>
  <r>
    <x v="2"/>
    <x v="1"/>
    <x v="12"/>
    <s v="Atkins"/>
    <s v="|88/00/53|"/>
    <n v="120"/>
    <n v="2.7"/>
    <n v="2.88"/>
  </r>
  <r>
    <x v="2"/>
    <x v="1"/>
    <x v="12"/>
    <s v="Atkins"/>
    <s v="|88/00/54|"/>
    <n v="156"/>
    <n v="2.6"/>
    <n v="2.88"/>
  </r>
  <r>
    <x v="2"/>
    <x v="1"/>
    <x v="12"/>
    <s v="Atkins"/>
    <s v="|88/00/55|"/>
    <n v="168"/>
    <n v="2.5866666666666664"/>
    <n v="2.9"/>
  </r>
  <r>
    <x v="2"/>
    <x v="1"/>
    <x v="12"/>
    <s v="Atkins"/>
    <s v="|88/00/56|"/>
    <n v="156"/>
    <n v="2.3466666666666667"/>
    <n v="2.9666666666666668"/>
  </r>
  <r>
    <x v="2"/>
    <x v="1"/>
    <x v="12"/>
    <s v="Atkins"/>
    <s v="|88/00/57|"/>
    <n v="144"/>
    <n v="2.7466666666666666"/>
    <n v="2.88"/>
  </r>
  <r>
    <x v="2"/>
    <x v="1"/>
    <x v="12"/>
    <s v="Atkins"/>
    <s v="|88/00/58|"/>
    <n v="120"/>
    <n v="2.78"/>
    <n v="2.9"/>
  </r>
  <r>
    <x v="2"/>
    <x v="1"/>
    <x v="12"/>
    <s v="Atkins"/>
    <s v="|88/00/59|"/>
    <n v="180"/>
    <n v="2.7466666666666666"/>
    <n v="2.9666666666666668"/>
  </r>
  <r>
    <x v="2"/>
    <x v="1"/>
    <x v="12"/>
    <s v="Atkins"/>
    <s v="|88/00/60|"/>
    <n v="180"/>
    <n v="2.3666666666666667"/>
    <n v="2.9866666666666668"/>
  </r>
  <r>
    <x v="2"/>
    <x v="1"/>
    <x v="12"/>
    <s v="Atkins"/>
    <s v="|88/00/61|"/>
    <n v="132"/>
    <n v="2.5733333333333333"/>
    <n v="2.98"/>
  </r>
  <r>
    <x v="2"/>
    <x v="1"/>
    <x v="12"/>
    <s v="Atkins"/>
    <s v="|88/00/62|"/>
    <n v="156"/>
    <n v="2.5266666666666668"/>
    <n v="2.8933333333333335"/>
  </r>
  <r>
    <x v="2"/>
    <x v="1"/>
    <x v="12"/>
    <s v="Atkins"/>
    <s v="|88/00/64|"/>
    <n v="144"/>
    <n v="2.4"/>
    <n v="2.94"/>
  </r>
  <r>
    <x v="2"/>
    <x v="1"/>
    <x v="12"/>
    <s v="Atkins"/>
    <s v="|88/00/65|"/>
    <n v="144"/>
    <n v="2.4533333333333331"/>
    <n v="2.9133333333333336"/>
  </r>
  <r>
    <x v="2"/>
    <x v="1"/>
    <x v="12"/>
    <s v="Atkins"/>
    <s v="|88/00/67|"/>
    <n v="180"/>
    <n v="2.4666666666666668"/>
    <n v="2.88"/>
  </r>
  <r>
    <x v="2"/>
    <x v="1"/>
    <x v="12"/>
    <s v="Atkins"/>
    <s v="|88/00/68|"/>
    <n v="156"/>
    <n v="2.2733333333333334"/>
    <n v="2.92"/>
  </r>
  <r>
    <x v="2"/>
    <x v="1"/>
    <x v="12"/>
    <s v="Atkins"/>
    <s v="|88/00/69|"/>
    <n v="120"/>
    <n v="2.7266666666666666"/>
    <n v="2.94"/>
  </r>
  <r>
    <x v="2"/>
    <x v="1"/>
    <x v="12"/>
    <s v="Atkins"/>
    <s v="|88/00/70|"/>
    <n v="168"/>
    <n v="2.6466666666666665"/>
    <n v="2.9266666666666667"/>
  </r>
  <r>
    <x v="2"/>
    <x v="1"/>
    <x v="12"/>
    <s v="Atkins"/>
    <s v="|88/00/71|"/>
    <n v="144"/>
    <n v="2.5066666666666668"/>
    <n v="3"/>
  </r>
  <r>
    <x v="2"/>
    <x v="1"/>
    <x v="12"/>
    <s v="Atkins"/>
    <s v="|88/00/72|"/>
    <n v="180"/>
    <n v="2.5"/>
    <n v="2.9333333333333331"/>
  </r>
  <r>
    <x v="2"/>
    <x v="1"/>
    <x v="12"/>
    <s v="Atkins"/>
    <s v="|88/00/73|"/>
    <n v="120"/>
    <n v="2.58"/>
    <n v="2.9"/>
  </r>
  <r>
    <x v="2"/>
    <x v="1"/>
    <x v="12"/>
    <s v="Atkins"/>
    <s v="|88/00/74|"/>
    <n v="120"/>
    <n v="2.74"/>
    <n v="2.8666666666666667"/>
  </r>
  <r>
    <x v="2"/>
    <x v="1"/>
    <x v="12"/>
    <s v="Atkins"/>
    <s v="|88/00/75|"/>
    <n v="144"/>
    <n v="2.8"/>
    <n v="2.9733333333333332"/>
  </r>
  <r>
    <x v="2"/>
    <x v="1"/>
    <x v="12"/>
    <s v="Atkins"/>
    <s v="|88/00/76|"/>
    <n v="180"/>
    <n v="2.5733333333333333"/>
    <n v="2.8933333333333335"/>
  </r>
  <r>
    <x v="2"/>
    <x v="1"/>
    <x v="12"/>
    <s v="Atkins"/>
    <s v="|88/00/77|"/>
    <n v="144"/>
    <n v="2.3133333333333335"/>
    <n v="2.9466666666666668"/>
  </r>
  <r>
    <x v="2"/>
    <x v="1"/>
    <x v="12"/>
    <s v="Atkins"/>
    <s v="|88/00/78|"/>
    <n v="180"/>
    <n v="2.72"/>
    <n v="2.8666666666666667"/>
  </r>
  <r>
    <x v="2"/>
    <x v="1"/>
    <x v="12"/>
    <s v="Atkins"/>
    <s v="|88/00/79|"/>
    <n v="144"/>
    <n v="2.74"/>
    <n v="2.8866666666666667"/>
  </r>
  <r>
    <x v="2"/>
    <x v="1"/>
    <x v="12"/>
    <s v="Spicers"/>
    <s v="|127/01/01|"/>
    <n v="132"/>
    <n v="2.5333333333333332"/>
    <n v="2.9333333333333331"/>
  </r>
  <r>
    <x v="2"/>
    <x v="1"/>
    <x v="12"/>
    <s v="Spicers"/>
    <s v="|127/01/02|"/>
    <n v="156"/>
    <n v="2.38"/>
    <n v="2.9333333333333331"/>
  </r>
  <r>
    <x v="2"/>
    <x v="1"/>
    <x v="12"/>
    <s v="Spicers"/>
    <s v="|127/01/03|"/>
    <n v="168"/>
    <n v="2.76"/>
    <n v="2.94"/>
  </r>
  <r>
    <x v="2"/>
    <x v="1"/>
    <x v="12"/>
    <s v="Spicers"/>
    <s v="|127/01/04|"/>
    <n v="156"/>
    <n v="2.4"/>
    <n v="2.9333333333333331"/>
  </r>
  <r>
    <x v="2"/>
    <x v="1"/>
    <x v="12"/>
    <s v="Parmareggio"/>
    <s v="|101/01/00|"/>
    <n v="180"/>
    <n v="2.64"/>
    <n v="2.9733333333333332"/>
  </r>
  <r>
    <x v="2"/>
    <x v="1"/>
    <x v="12"/>
    <s v="Parmareggio"/>
    <s v="|101/01/01|"/>
    <n v="156"/>
    <n v="2.6466666666666665"/>
    <n v="3"/>
  </r>
  <r>
    <x v="2"/>
    <x v="1"/>
    <x v="12"/>
    <s v="Parmareggio"/>
    <s v="|101/01/02|"/>
    <n v="132"/>
    <n v="2.56"/>
    <n v="2.98"/>
  </r>
  <r>
    <x v="2"/>
    <x v="1"/>
    <x v="12"/>
    <s v="Parmareggio"/>
    <s v="|101/01/03|"/>
    <n v="132"/>
    <n v="2.4466666666666668"/>
    <n v="2.9333333333333331"/>
  </r>
  <r>
    <x v="2"/>
    <x v="1"/>
    <x v="12"/>
    <s v="Parmareggio"/>
    <s v="|101/01/04|"/>
    <n v="132"/>
    <n v="2.62"/>
    <n v="2.9733333333333332"/>
  </r>
  <r>
    <x v="2"/>
    <x v="1"/>
    <x v="12"/>
    <s v="Parmareggio"/>
    <s v="|101/01/05|"/>
    <n v="180"/>
    <n v="2.4466666666666668"/>
    <n v="2.96"/>
  </r>
  <r>
    <x v="2"/>
    <x v="1"/>
    <x v="12"/>
    <s v="Parmareggio"/>
    <s v="|101/01/06|"/>
    <n v="120"/>
    <n v="2.3533333333333335"/>
    <n v="2.9466666666666668"/>
  </r>
  <r>
    <x v="2"/>
    <x v="1"/>
    <x v="12"/>
    <s v="Parmareggio"/>
    <s v="|101/01/07|"/>
    <n v="156"/>
    <n v="2.6666666666666665"/>
    <n v="2.8866666666666667"/>
  </r>
  <r>
    <x v="2"/>
    <x v="1"/>
    <x v="12"/>
    <s v="Parmareggio"/>
    <s v="|101/01/08|"/>
    <n v="180"/>
    <n v="2.8"/>
    <n v="3"/>
  </r>
  <r>
    <x v="2"/>
    <x v="1"/>
    <x v="12"/>
    <s v="Parmareggio"/>
    <s v="|101/01/09|"/>
    <n v="168"/>
    <n v="2.3333333333333335"/>
    <n v="2.9"/>
  </r>
  <r>
    <x v="2"/>
    <x v="1"/>
    <x v="12"/>
    <s v="Parmareggio"/>
    <s v="|101/01/10|"/>
    <n v="144"/>
    <n v="2.62"/>
    <n v="2.9066666666666667"/>
  </r>
  <r>
    <x v="2"/>
    <x v="1"/>
    <x v="12"/>
    <s v="Parmareggio"/>
    <s v="|101/01/11|"/>
    <n v="168"/>
    <n v="2.62"/>
    <n v="2.9"/>
  </r>
  <r>
    <x v="2"/>
    <x v="1"/>
    <x v="14"/>
    <s v="Rana"/>
    <s v="|29/02/01|"/>
    <n v="2364"/>
    <n v="0.89"/>
    <n v="0.97"/>
  </r>
  <r>
    <x v="2"/>
    <x v="1"/>
    <x v="14"/>
    <s v="Rana"/>
    <s v="|29/02/02|"/>
    <n v="2280"/>
    <n v="0.76"/>
    <n v="0.99"/>
  </r>
  <r>
    <x v="2"/>
    <x v="1"/>
    <x v="14"/>
    <s v="Rana"/>
    <s v="|29/02/03|"/>
    <n v="2112"/>
    <n v="0.71"/>
    <n v="0.9"/>
  </r>
  <r>
    <x v="2"/>
    <x v="1"/>
    <x v="14"/>
    <s v="Rana"/>
    <s v="|29/02/04|"/>
    <n v="1620"/>
    <n v="0.89"/>
    <n v="0.92"/>
  </r>
  <r>
    <x v="2"/>
    <x v="1"/>
    <x v="14"/>
    <s v="Rana"/>
    <s v="|29/02/05|"/>
    <n v="1500"/>
    <n v="0.9"/>
    <n v="0.95"/>
  </r>
  <r>
    <x v="2"/>
    <x v="1"/>
    <x v="14"/>
    <s v="Rana"/>
    <s v="|29/02/06|"/>
    <n v="1812"/>
    <n v="0.79"/>
    <n v="0.97"/>
  </r>
  <r>
    <x v="2"/>
    <x v="1"/>
    <x v="14"/>
    <s v="Rana"/>
    <s v="|29/02/07|"/>
    <n v="1224"/>
    <n v="0.85"/>
    <n v="0.91"/>
  </r>
  <r>
    <x v="2"/>
    <x v="1"/>
    <x v="14"/>
    <s v="Rana"/>
    <s v="|29/02/08|"/>
    <n v="2244"/>
    <n v="0.82"/>
    <n v="1"/>
  </r>
  <r>
    <x v="2"/>
    <x v="1"/>
    <x v="14"/>
    <s v="Rana"/>
    <s v="|29/02/09|"/>
    <n v="1524"/>
    <n v="0.72"/>
    <n v="0.98"/>
  </r>
  <r>
    <x v="2"/>
    <x v="1"/>
    <x v="14"/>
    <s v="Rana"/>
    <s v="|29/02/10|"/>
    <n v="1224"/>
    <n v="0.77"/>
    <n v="0.92"/>
  </r>
  <r>
    <x v="2"/>
    <x v="1"/>
    <x v="14"/>
    <s v="Rana"/>
    <s v="|29/02/11|"/>
    <n v="2016"/>
    <n v="0.9"/>
    <n v="0.93"/>
  </r>
  <r>
    <x v="2"/>
    <x v="1"/>
    <x v="14"/>
    <s v="Rana"/>
    <s v="|29/02/12|"/>
    <n v="2196"/>
    <n v="0.7"/>
    <n v="0.94"/>
  </r>
  <r>
    <x v="2"/>
    <x v="1"/>
    <x v="14"/>
    <s v="Rana"/>
    <s v="|29/02/13|"/>
    <n v="2292"/>
    <n v="0.81"/>
    <n v="0.97"/>
  </r>
  <r>
    <x v="2"/>
    <x v="1"/>
    <x v="14"/>
    <s v="Rana"/>
    <s v="|29/02/14|"/>
    <n v="2304"/>
    <n v="0.71"/>
    <n v="0.94"/>
  </r>
  <r>
    <x v="2"/>
    <x v="1"/>
    <x v="14"/>
    <s v="Rana"/>
    <s v="|29/02/15|"/>
    <n v="2280"/>
    <n v="0.86"/>
    <n v="0.98"/>
  </r>
  <r>
    <x v="2"/>
    <x v="1"/>
    <x v="14"/>
    <s v="Rana"/>
    <s v="|29/02/16|"/>
    <n v="1320"/>
    <n v="0.78"/>
    <n v="0.92"/>
  </r>
  <r>
    <x v="2"/>
    <x v="1"/>
    <x v="14"/>
    <s v="Rana"/>
    <s v="|29/02/17|"/>
    <n v="1692"/>
    <n v="0.74"/>
    <n v="1"/>
  </r>
  <r>
    <x v="2"/>
    <x v="1"/>
    <x v="14"/>
    <s v="Rana"/>
    <s v="|29/02/18|"/>
    <n v="1848"/>
    <n v="0.79"/>
    <n v="0.95"/>
  </r>
  <r>
    <x v="2"/>
    <x v="1"/>
    <x v="14"/>
    <s v="Rana"/>
    <s v="|29/02/19|"/>
    <n v="2400"/>
    <n v="0.82"/>
    <n v="0.99"/>
  </r>
  <r>
    <x v="2"/>
    <x v="1"/>
    <x v="14"/>
    <s v="Rana"/>
    <s v="|29/02/20|"/>
    <n v="1632"/>
    <n v="0.7"/>
    <n v="0.95"/>
  </r>
  <r>
    <x v="2"/>
    <x v="1"/>
    <x v="14"/>
    <s v="Rana"/>
    <s v="|29/02/21|"/>
    <n v="1668"/>
    <n v="0.88"/>
    <n v="1"/>
  </r>
  <r>
    <x v="2"/>
    <x v="1"/>
    <x v="14"/>
    <s v="Rana"/>
    <s v="|29/02/22|"/>
    <n v="1692"/>
    <n v="0.85"/>
    <n v="0.97"/>
  </r>
  <r>
    <x v="2"/>
    <x v="1"/>
    <x v="14"/>
    <s v="Rana"/>
    <s v="|29/02/23|"/>
    <n v="1224"/>
    <n v="0.84"/>
    <n v="0.96"/>
  </r>
  <r>
    <x v="2"/>
    <x v="1"/>
    <x v="14"/>
    <s v="Rana"/>
    <s v="|29/02/24|"/>
    <n v="1212"/>
    <n v="0.88"/>
    <n v="0.94"/>
  </r>
  <r>
    <x v="2"/>
    <x v="1"/>
    <x v="14"/>
    <s v="Rana"/>
    <s v="|29/02/25|"/>
    <n v="2328"/>
    <n v="0.87"/>
    <n v="0.9"/>
  </r>
  <r>
    <x v="2"/>
    <x v="1"/>
    <x v="14"/>
    <s v="Rana"/>
    <s v="|29/02/26|"/>
    <n v="2364"/>
    <n v="0.82"/>
    <n v="0.94"/>
  </r>
  <r>
    <x v="2"/>
    <x v="1"/>
    <x v="14"/>
    <s v="Rana"/>
    <s v="|29/02/27|"/>
    <n v="2244"/>
    <n v="0.83"/>
    <n v="0.98"/>
  </r>
  <r>
    <x v="2"/>
    <x v="1"/>
    <x v="14"/>
    <s v="Rana"/>
    <s v="|29/02/30|"/>
    <n v="1428"/>
    <n v="0.9"/>
    <n v="0.9"/>
  </r>
  <r>
    <x v="2"/>
    <x v="1"/>
    <x v="14"/>
    <s v="Rana"/>
    <s v="|29/02/31|"/>
    <n v="2004"/>
    <n v="0.75"/>
    <n v="0.96"/>
  </r>
  <r>
    <x v="2"/>
    <x v="1"/>
    <x v="14"/>
    <s v="Rana"/>
    <s v="|29/02/32|"/>
    <n v="1704"/>
    <n v="0.76"/>
    <n v="0.93"/>
  </r>
  <r>
    <x v="2"/>
    <x v="1"/>
    <x v="14"/>
    <s v="Rana"/>
    <s v="|29/02/33|"/>
    <n v="2400"/>
    <n v="0.86"/>
    <n v="1"/>
  </r>
  <r>
    <x v="2"/>
    <x v="1"/>
    <x v="14"/>
    <s v="Rana"/>
    <s v="|29/02/34|"/>
    <n v="2004"/>
    <n v="0.9"/>
    <n v="0.96"/>
  </r>
  <r>
    <x v="2"/>
    <x v="1"/>
    <x v="14"/>
    <s v="Rana"/>
    <s v="|29/02/35|"/>
    <n v="1728"/>
    <n v="0.81"/>
    <n v="0.96"/>
  </r>
  <r>
    <x v="2"/>
    <x v="1"/>
    <x v="14"/>
    <s v="Rana"/>
    <s v="|29/02/36|"/>
    <n v="2244"/>
    <n v="0.76"/>
    <n v="0.96"/>
  </r>
  <r>
    <x v="2"/>
    <x v="1"/>
    <x v="14"/>
    <s v="Rana"/>
    <s v="|29/02/38|"/>
    <n v="1320"/>
    <n v="0.8"/>
    <n v="0.92"/>
  </r>
  <r>
    <x v="2"/>
    <x v="1"/>
    <x v="14"/>
    <s v="Rana"/>
    <s v="|29/02/39|"/>
    <n v="2328"/>
    <n v="0.72"/>
    <n v="0.99"/>
  </r>
  <r>
    <x v="2"/>
    <x v="1"/>
    <x v="14"/>
    <s v="Rana"/>
    <s v="|29/02/40|"/>
    <n v="1908"/>
    <n v="0.89"/>
    <n v="0.94"/>
  </r>
  <r>
    <x v="2"/>
    <x v="1"/>
    <x v="14"/>
    <s v="Rana"/>
    <s v="|29/02/41|"/>
    <n v="1344"/>
    <n v="0.75"/>
    <n v="0.92"/>
  </r>
  <r>
    <x v="2"/>
    <x v="1"/>
    <x v="14"/>
    <s v="Rana"/>
    <s v="|29/02/42|"/>
    <n v="1728"/>
    <n v="0.88"/>
    <n v="0.91"/>
  </r>
  <r>
    <x v="2"/>
    <x v="1"/>
    <x v="14"/>
    <s v="Rana"/>
    <s v="|29/02/43|"/>
    <n v="1584"/>
    <n v="0.83"/>
    <n v="0.9"/>
  </r>
  <r>
    <x v="2"/>
    <x v="1"/>
    <x v="14"/>
    <s v="Rana"/>
    <s v="|29/02/50|"/>
    <n v="2028"/>
    <n v="0.86"/>
    <n v="0.91"/>
  </r>
  <r>
    <x v="2"/>
    <x v="1"/>
    <x v="14"/>
    <s v="Rana"/>
    <s v="|29/02/51|"/>
    <n v="1572"/>
    <n v="0.75"/>
    <n v="0.91"/>
  </r>
  <r>
    <x v="2"/>
    <x v="1"/>
    <x v="14"/>
    <s v="Rana"/>
    <s v="|29/02/52|"/>
    <n v="1380"/>
    <n v="0.85"/>
    <n v="0.97"/>
  </r>
  <r>
    <x v="2"/>
    <x v="1"/>
    <x v="14"/>
    <s v="Rana"/>
    <s v="|29/02/53|"/>
    <n v="1644"/>
    <n v="0.71"/>
    <n v="0.91"/>
  </r>
  <r>
    <x v="2"/>
    <x v="1"/>
    <x v="14"/>
    <s v="Rana"/>
    <s v="|29/02/54|"/>
    <n v="2364"/>
    <n v="0.86"/>
    <n v="0.91"/>
  </r>
  <r>
    <x v="2"/>
    <x v="1"/>
    <x v="14"/>
    <s v="Rana"/>
    <s v="|29/02/55|"/>
    <n v="1536"/>
    <n v="0.79"/>
    <n v="1"/>
  </r>
  <r>
    <x v="2"/>
    <x v="1"/>
    <x v="14"/>
    <s v="Rana"/>
    <s v="|29/02/56|"/>
    <n v="1212"/>
    <n v="0.82"/>
    <n v="0.93"/>
  </r>
  <r>
    <x v="2"/>
    <x v="1"/>
    <x v="14"/>
    <s v="Rana"/>
    <s v="|29/02/57|"/>
    <n v="1392"/>
    <n v="0.86"/>
    <n v="0.93"/>
  </r>
  <r>
    <x v="2"/>
    <x v="1"/>
    <x v="14"/>
    <s v="Rana"/>
    <s v="|29/02/58|"/>
    <n v="2388"/>
    <n v="0.71"/>
    <n v="1"/>
  </r>
  <r>
    <x v="2"/>
    <x v="1"/>
    <x v="14"/>
    <s v="Rana"/>
    <s v="|29/02/59|"/>
    <n v="2364"/>
    <n v="0.72"/>
    <n v="0.97"/>
  </r>
  <r>
    <x v="2"/>
    <x v="1"/>
    <x v="14"/>
    <s v="Rana"/>
    <s v="|29/02/60|"/>
    <n v="1380"/>
    <n v="0.81"/>
    <n v="0.9"/>
  </r>
  <r>
    <x v="2"/>
    <x v="1"/>
    <x v="14"/>
    <s v="Rana"/>
    <s v="|29/02/61|"/>
    <n v="2028"/>
    <n v="0.76"/>
    <n v="0.9"/>
  </r>
  <r>
    <x v="2"/>
    <x v="1"/>
    <x v="14"/>
    <s v="Rana"/>
    <s v="|29/02/62|"/>
    <n v="1788"/>
    <n v="0.75"/>
    <n v="1"/>
  </r>
  <r>
    <x v="2"/>
    <x v="1"/>
    <x v="14"/>
    <s v="Rana"/>
    <s v="|29/02/63|"/>
    <n v="2100"/>
    <n v="0.82"/>
    <n v="0.96"/>
  </r>
  <r>
    <x v="2"/>
    <x v="1"/>
    <x v="12"/>
    <s v="Real quality"/>
    <s v="|132/01/01|"/>
    <n v="132"/>
    <n v="2.42"/>
    <n v="2.8866666666666667"/>
  </r>
  <r>
    <x v="2"/>
    <x v="1"/>
    <x v="13"/>
    <s v="Lactalis"/>
    <s v="|54/01/01|"/>
    <n v="396"/>
    <n v="2.77"/>
    <n v="3.25"/>
  </r>
  <r>
    <x v="2"/>
    <x v="1"/>
    <x v="13"/>
    <s v="Lactalis"/>
    <s v="|54/01/02|"/>
    <n v="576"/>
    <n v="2.61"/>
    <n v="3.05"/>
  </r>
  <r>
    <x v="2"/>
    <x v="1"/>
    <x v="13"/>
    <s v="Lactalis"/>
    <s v="|54/01/03|"/>
    <n v="516"/>
    <n v="2.58"/>
    <n v="3.14"/>
  </r>
  <r>
    <x v="2"/>
    <x v="1"/>
    <x v="13"/>
    <s v="Lactalis"/>
    <s v="|54/01/04|"/>
    <n v="480"/>
    <n v="2.58"/>
    <n v="3.37"/>
  </r>
  <r>
    <x v="2"/>
    <x v="1"/>
    <x v="13"/>
    <s v="Lactalis"/>
    <s v="|54/01/05|"/>
    <n v="492"/>
    <n v="2.2599999999999998"/>
    <n v="3.32"/>
  </r>
  <r>
    <x v="2"/>
    <x v="1"/>
    <x v="13"/>
    <s v="Lactalis"/>
    <s v="|54/01/06|"/>
    <n v="132"/>
    <n v="2.29"/>
    <n v="3.53"/>
  </r>
  <r>
    <x v="2"/>
    <x v="1"/>
    <x v="13"/>
    <s v="Lactalis"/>
    <s v="|54/01/07|"/>
    <n v="168"/>
    <n v="2"/>
    <n v="3.7"/>
  </r>
  <r>
    <x v="2"/>
    <x v="1"/>
    <x v="13"/>
    <s v="Lactalis"/>
    <s v="|54/01/08|"/>
    <n v="528"/>
    <n v="2.4700000000000002"/>
    <n v="3.32"/>
  </r>
  <r>
    <x v="2"/>
    <x v="1"/>
    <x v="13"/>
    <s v="Lactalis"/>
    <s v="|54/01/09|"/>
    <n v="324"/>
    <n v="2.67"/>
    <n v="3.22"/>
  </r>
  <r>
    <x v="2"/>
    <x v="1"/>
    <x v="13"/>
    <s v="Lactalis"/>
    <s v="|54/01/10|"/>
    <n v="216"/>
    <n v="2.1"/>
    <n v="3.06"/>
  </r>
  <r>
    <x v="2"/>
    <x v="1"/>
    <x v="13"/>
    <s v="Lactalis"/>
    <s v="|54/01/11|"/>
    <n v="504"/>
    <n v="2.09"/>
    <n v="3.51"/>
  </r>
  <r>
    <x v="2"/>
    <x v="1"/>
    <x v="13"/>
    <s v="Lactalis"/>
    <s v="|54/01/12|"/>
    <n v="564"/>
    <n v="2.36"/>
    <n v="3.15"/>
  </r>
  <r>
    <x v="2"/>
    <x v="1"/>
    <x v="13"/>
    <s v="Lactalis"/>
    <s v="|54/01/13|"/>
    <n v="480"/>
    <n v="2.44"/>
    <n v="3.77"/>
  </r>
  <r>
    <x v="2"/>
    <x v="1"/>
    <x v="13"/>
    <s v="Lactalis"/>
    <s v="|54/01/14|"/>
    <n v="600"/>
    <n v="2.33"/>
    <n v="3.47"/>
  </r>
  <r>
    <x v="2"/>
    <x v="1"/>
    <x v="13"/>
    <s v="Lactalis"/>
    <s v="|54/01/15|"/>
    <n v="192"/>
    <n v="2.08"/>
    <n v="3.78"/>
  </r>
  <r>
    <x v="2"/>
    <x v="1"/>
    <x v="13"/>
    <s v="Lactalis"/>
    <s v="|54/01/16|"/>
    <n v="588"/>
    <n v="2.6"/>
    <n v="3.73"/>
  </r>
  <r>
    <x v="2"/>
    <x v="1"/>
    <x v="13"/>
    <s v="Lactalis"/>
    <s v="|54/01/17|"/>
    <n v="444"/>
    <n v="2.4500000000000002"/>
    <n v="3.62"/>
  </r>
  <r>
    <x v="2"/>
    <x v="1"/>
    <x v="13"/>
    <s v="Lactalis"/>
    <s v="|54/01/18|"/>
    <n v="408"/>
    <n v="2.7"/>
    <n v="3.02"/>
  </r>
  <r>
    <x v="2"/>
    <x v="1"/>
    <x v="13"/>
    <s v="Lactalis"/>
    <s v="|54/01/19|"/>
    <n v="264"/>
    <n v="2.48"/>
    <n v="3.27"/>
  </r>
  <r>
    <x v="2"/>
    <x v="1"/>
    <x v="13"/>
    <s v="Lactalis"/>
    <s v="|54/01/20|"/>
    <n v="264"/>
    <n v="2.78"/>
    <n v="3.61"/>
  </r>
  <r>
    <x v="2"/>
    <x v="1"/>
    <x v="13"/>
    <s v="Lactalis"/>
    <s v="|54/01/21|"/>
    <n v="132"/>
    <n v="2.16"/>
    <n v="3.65"/>
  </r>
  <r>
    <x v="2"/>
    <x v="1"/>
    <x v="13"/>
    <s v="Lactalis"/>
    <s v="|54/01/22|"/>
    <n v="240"/>
    <n v="2.66"/>
    <n v="3.37"/>
  </r>
  <r>
    <x v="2"/>
    <x v="1"/>
    <x v="13"/>
    <s v="Lactalis"/>
    <s v="|54/01/23|"/>
    <n v="348"/>
    <n v="2.41"/>
    <n v="3.71"/>
  </r>
  <r>
    <x v="2"/>
    <x v="1"/>
    <x v="13"/>
    <s v="Lactalis"/>
    <s v="|54/01/24|"/>
    <n v="396"/>
    <n v="2.44"/>
    <n v="3.44"/>
  </r>
  <r>
    <x v="2"/>
    <x v="1"/>
    <x v="13"/>
    <s v="Lactalis"/>
    <s v="|54/01/25|"/>
    <n v="492"/>
    <n v="2.0099999999999998"/>
    <n v="3.52"/>
  </r>
  <r>
    <x v="2"/>
    <x v="1"/>
    <x v="13"/>
    <s v="Lactalis"/>
    <s v="|54/01/26|"/>
    <n v="168"/>
    <n v="2.67"/>
    <n v="3.1"/>
  </r>
  <r>
    <x v="2"/>
    <x v="1"/>
    <x v="13"/>
    <s v="Lactalis"/>
    <s v="|54/01/27|"/>
    <n v="288"/>
    <n v="2.6"/>
    <n v="3.52"/>
  </r>
  <r>
    <x v="2"/>
    <x v="1"/>
    <x v="13"/>
    <s v="Lactalis"/>
    <s v="|54/01/28|"/>
    <n v="360"/>
    <n v="2.11"/>
    <n v="3.09"/>
  </r>
  <r>
    <x v="2"/>
    <x v="1"/>
    <x v="13"/>
    <s v="Lactalis"/>
    <s v="|54/01/29|"/>
    <n v="192"/>
    <n v="2.0299999999999998"/>
    <n v="3.08"/>
  </r>
  <r>
    <x v="2"/>
    <x v="1"/>
    <x v="13"/>
    <s v="Lactalis"/>
    <s v="|54/01/30|"/>
    <n v="300"/>
    <n v="2.8"/>
    <n v="3.75"/>
  </r>
  <r>
    <x v="2"/>
    <x v="1"/>
    <x v="13"/>
    <s v="Lactalis"/>
    <s v="|54/01/31|"/>
    <n v="168"/>
    <n v="2.2400000000000002"/>
    <n v="3"/>
  </r>
  <r>
    <x v="2"/>
    <x v="1"/>
    <x v="13"/>
    <s v="Lactalis"/>
    <s v="|54/01/32|"/>
    <n v="432"/>
    <n v="2.35"/>
    <n v="3.21"/>
  </r>
  <r>
    <x v="2"/>
    <x v="1"/>
    <x v="13"/>
    <s v="Lactalis"/>
    <s v="|54/01/33|"/>
    <n v="324"/>
    <n v="2.54"/>
    <n v="3.02"/>
  </r>
  <r>
    <x v="2"/>
    <x v="1"/>
    <x v="13"/>
    <s v="Lactalis"/>
    <s v="|54/01/34|"/>
    <n v="132"/>
    <n v="2.0099999999999998"/>
    <n v="3.03"/>
  </r>
  <r>
    <x v="2"/>
    <x v="1"/>
    <x v="13"/>
    <s v="Lactalis"/>
    <s v="|54/01/35|"/>
    <n v="420"/>
    <n v="2.38"/>
    <n v="3.36"/>
  </r>
  <r>
    <x v="2"/>
    <x v="1"/>
    <x v="13"/>
    <s v="Lactalis"/>
    <s v="|54/01/36|"/>
    <n v="180"/>
    <n v="2.62"/>
    <n v="3.38"/>
  </r>
  <r>
    <x v="2"/>
    <x v="1"/>
    <x v="13"/>
    <s v="Lactalis"/>
    <s v="|54/01/37|"/>
    <n v="312"/>
    <n v="2.5299999999999998"/>
    <n v="3.78"/>
  </r>
  <r>
    <x v="2"/>
    <x v="1"/>
    <x v="12"/>
    <s v="Lactalis"/>
    <s v="|54/01/38|"/>
    <n v="180"/>
    <n v="2.3066666666666666"/>
    <n v="2.92"/>
  </r>
  <r>
    <x v="2"/>
    <x v="1"/>
    <x v="13"/>
    <s v="Lactalis"/>
    <s v="|54/01/41|"/>
    <n v="372"/>
    <n v="2.2999999999999998"/>
    <n v="3.49"/>
  </r>
  <r>
    <x v="2"/>
    <x v="1"/>
    <x v="13"/>
    <s v="Lactalis"/>
    <s v="|54/01/42|"/>
    <n v="324"/>
    <n v="2.5099999999999998"/>
    <n v="3.51"/>
  </r>
  <r>
    <x v="2"/>
    <x v="1"/>
    <x v="13"/>
    <s v="Lactalis"/>
    <s v="|54/01/43|"/>
    <n v="264"/>
    <n v="2.5099999999999998"/>
    <n v="3.42"/>
  </r>
  <r>
    <x v="2"/>
    <x v="1"/>
    <x v="13"/>
    <s v="Lactalis"/>
    <s v="|54/01/44|"/>
    <n v="324"/>
    <n v="2.75"/>
    <n v="3.78"/>
  </r>
  <r>
    <x v="2"/>
    <x v="1"/>
    <x v="13"/>
    <s v="Lactalis"/>
    <s v="|54/01/45|"/>
    <n v="168"/>
    <n v="2.5499999999999998"/>
    <n v="3.61"/>
  </r>
  <r>
    <x v="2"/>
    <x v="1"/>
    <x v="13"/>
    <s v="Lactalis"/>
    <s v="|54/01/46|"/>
    <n v="240"/>
    <n v="2.59"/>
    <n v="3.42"/>
  </r>
  <r>
    <x v="2"/>
    <x v="1"/>
    <x v="12"/>
    <s v="Lactalis"/>
    <s v="|54/01/47|"/>
    <n v="132"/>
    <n v="2.52"/>
    <n v="2.9933333333333332"/>
  </r>
  <r>
    <x v="2"/>
    <x v="1"/>
    <x v="13"/>
    <s v="Lactalis"/>
    <s v="|54/01/48|"/>
    <n v="396"/>
    <n v="2.4900000000000002"/>
    <n v="3.75"/>
  </r>
  <r>
    <x v="2"/>
    <x v="1"/>
    <x v="13"/>
    <s v="Lactalis"/>
    <s v="|54/01/49|"/>
    <n v="204"/>
    <n v="2.66"/>
    <n v="3.01"/>
  </r>
  <r>
    <x v="2"/>
    <x v="1"/>
    <x v="13"/>
    <s v="Lactalis"/>
    <s v="|54/01/50|"/>
    <n v="432"/>
    <n v="2.4300000000000002"/>
    <n v="3.37"/>
  </r>
  <r>
    <x v="2"/>
    <x v="1"/>
    <x v="13"/>
    <s v="Lactalis"/>
    <s v="|54/01/52|"/>
    <n v="600"/>
    <n v="2.4"/>
    <n v="3.11"/>
  </r>
  <r>
    <x v="2"/>
    <x v="1"/>
    <x v="13"/>
    <s v="Lactalis"/>
    <s v="|54/01/90|"/>
    <n v="324"/>
    <n v="2.39"/>
    <n v="3.01"/>
  </r>
  <r>
    <x v="2"/>
    <x v="1"/>
    <x v="12"/>
    <s v="Bella's"/>
    <s v="|35/01/01|"/>
    <n v="180"/>
    <n v="2.3866666666666667"/>
    <n v="2.9266666666666667"/>
  </r>
  <r>
    <x v="2"/>
    <x v="1"/>
    <x v="12"/>
    <s v="Bella's"/>
    <s v="|35/01/02|"/>
    <n v="156"/>
    <n v="2.4666666666666668"/>
    <n v="2.8733333333333335"/>
  </r>
  <r>
    <x v="2"/>
    <x v="1"/>
    <x v="12"/>
    <s v="Bella's"/>
    <s v="|35/01/03|"/>
    <n v="180"/>
    <n v="2.7066666666666666"/>
    <n v="2.94"/>
  </r>
  <r>
    <x v="2"/>
    <x v="1"/>
    <x v="12"/>
    <s v="Bella's"/>
    <s v="|35/01/04|"/>
    <n v="144"/>
    <n v="2.36"/>
    <n v="2.8666666666666667"/>
  </r>
  <r>
    <x v="2"/>
    <x v="1"/>
    <x v="12"/>
    <s v="Bella's"/>
    <s v="|35/01/05|"/>
    <n v="120"/>
    <n v="2.58"/>
    <n v="2.8666666666666667"/>
  </r>
  <r>
    <x v="2"/>
    <x v="1"/>
    <x v="12"/>
    <s v="Bella's"/>
    <s v="|35/01/06|"/>
    <n v="168"/>
    <n v="2.5733333333333333"/>
    <n v="2.8866666666666667"/>
  </r>
  <r>
    <x v="2"/>
    <x v="1"/>
    <x v="12"/>
    <s v="Bella's"/>
    <s v="|35/01/07|"/>
    <n v="180"/>
    <n v="2.74"/>
    <n v="2.9933333333333332"/>
  </r>
  <r>
    <x v="2"/>
    <x v="1"/>
    <x v="12"/>
    <s v="Bella's"/>
    <s v="|35/01/08|"/>
    <n v="168"/>
    <n v="2.4266666666666667"/>
    <n v="2.94"/>
  </r>
  <r>
    <x v="2"/>
    <x v="1"/>
    <x v="12"/>
    <s v="Bella's"/>
    <s v="|35/01/09|"/>
    <n v="132"/>
    <n v="2.6933333333333334"/>
    <n v="2.9666666666666668"/>
  </r>
  <r>
    <x v="2"/>
    <x v="1"/>
    <x v="12"/>
    <s v="Bella's"/>
    <s v="|35/01/10|"/>
    <n v="144"/>
    <n v="2.2933333333333334"/>
    <n v="2.9533333333333331"/>
  </r>
  <r>
    <x v="2"/>
    <x v="1"/>
    <x v="12"/>
    <s v="Bella's"/>
    <s v="|35/01/11|"/>
    <n v="156"/>
    <n v="2.4533333333333331"/>
    <n v="2.8733333333333335"/>
  </r>
  <r>
    <x v="2"/>
    <x v="1"/>
    <x v="12"/>
    <s v="Bella's"/>
    <s v="|35/01/12|"/>
    <n v="180"/>
    <n v="2.5333333333333332"/>
    <n v="2.96"/>
  </r>
  <r>
    <x v="2"/>
    <x v="1"/>
    <x v="12"/>
    <s v="Bella's"/>
    <s v="|35/01/13|"/>
    <n v="120"/>
    <n v="2.8"/>
    <n v="2.9733333333333332"/>
  </r>
  <r>
    <x v="2"/>
    <x v="1"/>
    <x v="12"/>
    <s v="Bella's"/>
    <s v="|35/01/14|"/>
    <n v="168"/>
    <n v="2.3133333333333335"/>
    <n v="2.8933333333333335"/>
  </r>
  <r>
    <x v="2"/>
    <x v="1"/>
    <x v="12"/>
    <s v="Bella's"/>
    <s v="|35/01/20|"/>
    <n v="144"/>
    <n v="2.6866666666666665"/>
    <n v="3"/>
  </r>
  <r>
    <x v="2"/>
    <x v="1"/>
    <x v="12"/>
    <s v="Bella's"/>
    <s v="|35/01/21|"/>
    <n v="120"/>
    <n v="2.38"/>
    <n v="2.8733333333333335"/>
  </r>
  <r>
    <x v="2"/>
    <x v="1"/>
    <x v="12"/>
    <s v="Bella's"/>
    <s v="|35/01/22|"/>
    <n v="180"/>
    <n v="2.6266666666666665"/>
    <n v="3"/>
  </r>
  <r>
    <x v="2"/>
    <x v="1"/>
    <x v="12"/>
    <s v="Bella's"/>
    <s v="|35/01/23|"/>
    <n v="132"/>
    <n v="2.6533333333333333"/>
    <n v="2.9466666666666668"/>
  </r>
  <r>
    <x v="2"/>
    <x v="1"/>
    <x v="12"/>
    <s v="Bella's"/>
    <s v="|35/01/24|"/>
    <n v="180"/>
    <n v="2.2999999999999998"/>
    <n v="2.9133333333333336"/>
  </r>
  <r>
    <x v="2"/>
    <x v="1"/>
    <x v="12"/>
    <s v="Bella's"/>
    <s v="|35/01/31|"/>
    <n v="180"/>
    <n v="2.6933333333333334"/>
    <n v="2.9133333333333336"/>
  </r>
  <r>
    <x v="2"/>
    <x v="1"/>
    <x v="12"/>
    <s v="Bella's"/>
    <s v="|35/01/32|"/>
    <n v="132"/>
    <n v="2.7666666666666666"/>
    <n v="2.94"/>
  </r>
  <r>
    <x v="2"/>
    <x v="1"/>
    <x v="12"/>
    <s v="Bella's"/>
    <s v="|35/01/33|"/>
    <n v="132"/>
    <n v="2.6066666666666665"/>
    <n v="2.94"/>
  </r>
  <r>
    <x v="2"/>
    <x v="1"/>
    <x v="12"/>
    <s v="Bella's"/>
    <s v="|35/01/34|"/>
    <n v="144"/>
    <n v="2.7533333333333334"/>
    <n v="2.9533333333333331"/>
  </r>
  <r>
    <x v="2"/>
    <x v="1"/>
    <x v="12"/>
    <s v="Bella's"/>
    <s v="|35/01/35|"/>
    <n v="180"/>
    <n v="2.3333333333333335"/>
    <n v="2.98"/>
  </r>
  <r>
    <x v="2"/>
    <x v="1"/>
    <x v="12"/>
    <s v="Heinz"/>
    <s v="|35/01/40|"/>
    <n v="120"/>
    <n v="2.5333333333333332"/>
    <n v="2.9266666666666667"/>
  </r>
  <r>
    <x v="2"/>
    <x v="1"/>
    <x v="12"/>
    <s v="Heinz"/>
    <s v="|35/01/41|"/>
    <n v="180"/>
    <n v="2.42"/>
    <n v="2.8866666666666667"/>
  </r>
  <r>
    <x v="2"/>
    <x v="1"/>
    <x v="12"/>
    <s v="Heinz"/>
    <s v="|35/01/42|"/>
    <n v="156"/>
    <n v="2.3333333333333335"/>
    <n v="2.8733333333333335"/>
  </r>
  <r>
    <x v="2"/>
    <x v="1"/>
    <x v="12"/>
    <s v="Bella's"/>
    <s v="|35/01/50|"/>
    <n v="132"/>
    <n v="2.4466666666666668"/>
    <n v="2.9466666666666668"/>
  </r>
  <r>
    <x v="2"/>
    <x v="1"/>
    <x v="12"/>
    <s v="Bella's"/>
    <s v="|35/01/51|"/>
    <n v="144"/>
    <n v="2.5533333333333332"/>
    <n v="2.9"/>
  </r>
  <r>
    <x v="2"/>
    <x v="1"/>
    <x v="12"/>
    <s v="Bella's"/>
    <s v="|35/01/52|"/>
    <n v="168"/>
    <n v="2.4"/>
    <n v="2.96"/>
  </r>
  <r>
    <x v="2"/>
    <x v="1"/>
    <x v="12"/>
    <s v="Bella's"/>
    <s v="|35/01/53|"/>
    <n v="156"/>
    <n v="2.3933333333333335"/>
    <n v="2.9"/>
  </r>
  <r>
    <x v="2"/>
    <x v="1"/>
    <x v="12"/>
    <s v="Bella's"/>
    <s v="|35/01/54|"/>
    <n v="132"/>
    <n v="2.78"/>
    <n v="2.9466666666666668"/>
  </r>
  <r>
    <x v="2"/>
    <x v="1"/>
    <x v="12"/>
    <s v="Bella's"/>
    <s v="|35/01/60|"/>
    <n v="156"/>
    <n v="2.36"/>
    <n v="2.8666666666666667"/>
  </r>
  <r>
    <x v="2"/>
    <x v="1"/>
    <x v="12"/>
    <s v="Bella's"/>
    <s v="|35/01/61|"/>
    <n v="132"/>
    <n v="2.2799999999999998"/>
    <n v="2.8733333333333335"/>
  </r>
  <r>
    <x v="2"/>
    <x v="1"/>
    <x v="12"/>
    <s v="Bella's"/>
    <s v="|35/01/62|"/>
    <n v="132"/>
    <n v="2.5"/>
    <n v="2.9666666666666668"/>
  </r>
  <r>
    <x v="2"/>
    <x v="1"/>
    <x v="12"/>
    <s v="Bella's"/>
    <s v="|35/01/63|"/>
    <n v="180"/>
    <n v="2.4133333333333336"/>
    <n v="2.9933333333333332"/>
  </r>
  <r>
    <x v="2"/>
    <x v="1"/>
    <x v="12"/>
    <s v="Bella's"/>
    <s v="|35/01/70|"/>
    <n v="132"/>
    <n v="2.78"/>
    <n v="2.8666666666666667"/>
  </r>
  <r>
    <x v="2"/>
    <x v="1"/>
    <x v="12"/>
    <s v="Bella's"/>
    <s v="|35/01/71|"/>
    <n v="168"/>
    <n v="2.5333333333333332"/>
    <n v="2.9"/>
  </r>
  <r>
    <x v="2"/>
    <x v="1"/>
    <x v="12"/>
    <s v="Bella's"/>
    <s v="|35/01/72|"/>
    <n v="180"/>
    <n v="2.5466666666666669"/>
    <n v="2.98"/>
  </r>
  <r>
    <x v="2"/>
    <x v="1"/>
    <x v="12"/>
    <s v="Bella's"/>
    <s v="|35/01/73|"/>
    <n v="144"/>
    <n v="2.3333333333333335"/>
    <n v="3"/>
  </r>
  <r>
    <x v="2"/>
    <x v="1"/>
    <x v="12"/>
    <s v="Bella's"/>
    <s v="|35/01/74|"/>
    <n v="132"/>
    <n v="2.38"/>
    <n v="2.9133333333333336"/>
  </r>
  <r>
    <x v="2"/>
    <x v="1"/>
    <x v="12"/>
    <s v="Bella's"/>
    <s v="|35/01/75|"/>
    <n v="120"/>
    <n v="2.5533333333333332"/>
    <n v="2.9466666666666668"/>
  </r>
  <r>
    <x v="2"/>
    <x v="1"/>
    <x v="12"/>
    <s v="Bella's"/>
    <s v="|35/01/76|"/>
    <n v="132"/>
    <n v="2.44"/>
    <n v="2.92"/>
  </r>
  <r>
    <x v="2"/>
    <x v="1"/>
    <x v="12"/>
    <s v="Bella's"/>
    <s v="|35/01/80|"/>
    <n v="120"/>
    <n v="2.5066666666666668"/>
    <n v="2.9466666666666668"/>
  </r>
  <r>
    <x v="2"/>
    <x v="1"/>
    <x v="12"/>
    <s v="Bella's"/>
    <s v="|35/01/81|"/>
    <n v="156"/>
    <n v="2.2666666666666666"/>
    <n v="2.9"/>
  </r>
  <r>
    <x v="2"/>
    <x v="1"/>
    <x v="12"/>
    <s v="Bella's"/>
    <s v="|35/01/82|"/>
    <n v="156"/>
    <n v="2.36"/>
    <n v="2.9666666666666668"/>
  </r>
  <r>
    <x v="2"/>
    <x v="1"/>
    <x v="12"/>
    <s v="Bella's"/>
    <s v="|35/01/83|"/>
    <n v="144"/>
    <n v="2.6666666666666665"/>
    <n v="2.8666666666666667"/>
  </r>
  <r>
    <x v="2"/>
    <x v="1"/>
    <x v="12"/>
    <s v="Bella's"/>
    <s v="|35/01/84|"/>
    <n v="120"/>
    <n v="2.56"/>
    <n v="2.92"/>
  </r>
  <r>
    <x v="2"/>
    <x v="1"/>
    <x v="12"/>
    <s v="Bella's"/>
    <s v="|35/01/85|"/>
    <n v="180"/>
    <n v="2.2933333333333334"/>
    <n v="2.9933333333333332"/>
  </r>
  <r>
    <x v="2"/>
    <x v="1"/>
    <x v="12"/>
    <s v="Bella's"/>
    <s v="|35/01/86|"/>
    <n v="132"/>
    <n v="2.4866666666666668"/>
    <n v="2.8933333333333335"/>
  </r>
  <r>
    <x v="2"/>
    <x v="1"/>
    <x v="12"/>
    <s v="Bella's"/>
    <s v="|35/01/87|"/>
    <n v="132"/>
    <n v="2.6266666666666665"/>
    <n v="2.9666666666666668"/>
  </r>
  <r>
    <x v="2"/>
    <x v="1"/>
    <x v="12"/>
    <s v="Heinz"/>
    <s v="|35/01/88|"/>
    <n v="156"/>
    <n v="2.7466666666666666"/>
    <n v="3"/>
  </r>
  <r>
    <x v="2"/>
    <x v="1"/>
    <x v="12"/>
    <s v="Heinz"/>
    <s v="|35/01/89|"/>
    <n v="180"/>
    <n v="2.66"/>
    <n v="2.8933333333333335"/>
  </r>
  <r>
    <x v="2"/>
    <x v="1"/>
    <x v="12"/>
    <s v="Bella's"/>
    <s v="|35/01/90|"/>
    <n v="120"/>
    <n v="2.62"/>
    <n v="2.92"/>
  </r>
  <r>
    <x v="2"/>
    <x v="1"/>
    <x v="12"/>
    <s v="Bella's"/>
    <s v="|35/01/90a|"/>
    <n v="180"/>
    <n v="2.2733333333333334"/>
    <n v="2.92"/>
  </r>
  <r>
    <x v="2"/>
    <x v="1"/>
    <x v="12"/>
    <s v="Bella's"/>
    <s v="|35/01/91|"/>
    <n v="180"/>
    <n v="2.3333333333333335"/>
    <n v="2.9466666666666668"/>
  </r>
  <r>
    <x v="2"/>
    <x v="1"/>
    <x v="12"/>
    <s v="Bella's"/>
    <s v="|35/01/91a|"/>
    <n v="168"/>
    <n v="2.5"/>
    <n v="2.9933333333333332"/>
  </r>
  <r>
    <x v="2"/>
    <x v="1"/>
    <x v="12"/>
    <s v="Bella's"/>
    <s v="|35/01/92|"/>
    <n v="132"/>
    <n v="2.6733333333333333"/>
    <n v="2.9733333333333332"/>
  </r>
  <r>
    <x v="2"/>
    <x v="1"/>
    <x v="12"/>
    <s v="Bella's"/>
    <s v="|35/01/92a|"/>
    <n v="120"/>
    <n v="2.3066666666666666"/>
    <n v="2.8866666666666667"/>
  </r>
  <r>
    <x v="2"/>
    <x v="1"/>
    <x v="12"/>
    <s v="Bella's"/>
    <s v="|35/01/93|"/>
    <n v="168"/>
    <n v="2.6866666666666665"/>
    <n v="2.8866666666666667"/>
  </r>
  <r>
    <x v="2"/>
    <x v="1"/>
    <x v="12"/>
    <s v="Bella's"/>
    <s v="|35/01/93a|"/>
    <n v="168"/>
    <n v="2.48"/>
    <n v="2.98"/>
  </r>
  <r>
    <x v="2"/>
    <x v="1"/>
    <x v="12"/>
    <s v="Bella's"/>
    <s v="|35/01/94|"/>
    <n v="120"/>
    <n v="2.8"/>
    <n v="2.98"/>
  </r>
  <r>
    <x v="2"/>
    <x v="2"/>
    <x v="1"/>
    <s v="Mindi"/>
    <s v="|106/02/07|"/>
    <n v="516"/>
    <n v="5.6533333333333333"/>
    <n v="7.7333333333333334"/>
  </r>
  <r>
    <x v="2"/>
    <x v="2"/>
    <x v="15"/>
    <s v="Mindi"/>
    <s v="|79/01/01|"/>
    <n v="1620"/>
    <n v="0.61"/>
    <n v="1.17"/>
  </r>
  <r>
    <x v="2"/>
    <x v="2"/>
    <x v="15"/>
    <s v="Mindi"/>
    <s v="|79/01/02|"/>
    <n v="1464"/>
    <n v="0.68"/>
    <n v="1.1599999999999999"/>
  </r>
  <r>
    <x v="2"/>
    <x v="2"/>
    <x v="15"/>
    <s v="Mindi"/>
    <s v="|79/01/03|"/>
    <n v="1344"/>
    <n v="0.83"/>
    <n v="0.97"/>
  </r>
  <r>
    <x v="2"/>
    <x v="2"/>
    <x v="15"/>
    <s v="Mindi"/>
    <s v="|79/01/04|"/>
    <n v="1212"/>
    <n v="0.61"/>
    <n v="1.1399999999999999"/>
  </r>
  <r>
    <x v="2"/>
    <x v="2"/>
    <x v="15"/>
    <s v="Mindi"/>
    <s v="|79/01/05|"/>
    <n v="1356"/>
    <n v="0.74"/>
    <n v="0.91"/>
  </r>
  <r>
    <x v="2"/>
    <x v="2"/>
    <x v="15"/>
    <s v="Mindi"/>
    <s v="|79/01/06|"/>
    <n v="1644"/>
    <n v="0.88"/>
    <n v="1.1399999999999999"/>
  </r>
  <r>
    <x v="2"/>
    <x v="2"/>
    <x v="15"/>
    <s v="Mindi"/>
    <s v="|79/01/07|"/>
    <n v="1452"/>
    <n v="0.87"/>
    <n v="0.98"/>
  </r>
  <r>
    <x v="2"/>
    <x v="2"/>
    <x v="15"/>
    <s v="Mindi"/>
    <s v="|79/01/08|"/>
    <n v="1272"/>
    <n v="0.85"/>
    <n v="1.18"/>
  </r>
  <r>
    <x v="2"/>
    <x v="2"/>
    <x v="15"/>
    <s v="Mindi"/>
    <s v="|79/01/09|"/>
    <n v="1680"/>
    <n v="0.63"/>
    <n v="0.94"/>
  </r>
  <r>
    <x v="2"/>
    <x v="2"/>
    <x v="15"/>
    <s v="Mindi"/>
    <s v="|79/01/10|"/>
    <n v="1524"/>
    <n v="0.83"/>
    <n v="1.1100000000000001"/>
  </r>
  <r>
    <x v="2"/>
    <x v="2"/>
    <x v="15"/>
    <s v="Mindi"/>
    <s v="|79/01/100|"/>
    <n v="1668"/>
    <n v="0.7"/>
    <n v="1.17"/>
  </r>
  <r>
    <x v="2"/>
    <x v="2"/>
    <x v="15"/>
    <s v="Mindi"/>
    <s v="|79/01/102|"/>
    <n v="1368"/>
    <n v="0.65"/>
    <n v="0.97"/>
  </r>
  <r>
    <x v="2"/>
    <x v="2"/>
    <x v="15"/>
    <s v="Mindi"/>
    <s v="|79/01/103|"/>
    <n v="1332"/>
    <n v="0.8"/>
    <n v="1.04"/>
  </r>
  <r>
    <x v="2"/>
    <x v="2"/>
    <x v="15"/>
    <s v="Mindi"/>
    <s v="|79/01/104|"/>
    <n v="1560"/>
    <n v="0.71"/>
    <n v="1.01"/>
  </r>
  <r>
    <x v="2"/>
    <x v="2"/>
    <x v="15"/>
    <s v="Mindi"/>
    <s v="|79/01/105|"/>
    <n v="1260"/>
    <n v="0.83"/>
    <n v="1.05"/>
  </r>
  <r>
    <x v="2"/>
    <x v="2"/>
    <x v="15"/>
    <s v="Mindi"/>
    <s v="|79/01/106|"/>
    <n v="1668"/>
    <n v="0.63"/>
    <n v="1.1499999999999999"/>
  </r>
  <r>
    <x v="2"/>
    <x v="2"/>
    <x v="15"/>
    <s v="Mindi"/>
    <s v="|79/01/107|"/>
    <n v="1260"/>
    <n v="0.87"/>
    <n v="1"/>
  </r>
  <r>
    <x v="2"/>
    <x v="2"/>
    <x v="15"/>
    <s v="Mindi"/>
    <s v="|79/01/108|"/>
    <n v="1668"/>
    <n v="0.68"/>
    <n v="1.18"/>
  </r>
  <r>
    <x v="2"/>
    <x v="2"/>
    <x v="15"/>
    <s v="Mindi"/>
    <s v="|79/01/109|"/>
    <n v="1260"/>
    <n v="0.8"/>
    <n v="1.07"/>
  </r>
  <r>
    <x v="2"/>
    <x v="2"/>
    <x v="15"/>
    <s v="Mindi"/>
    <s v="|79/01/11|"/>
    <n v="1548"/>
    <n v="0.74"/>
    <n v="1.17"/>
  </r>
  <r>
    <x v="2"/>
    <x v="2"/>
    <x v="15"/>
    <s v="Mindi"/>
    <s v="|79/01/110|"/>
    <n v="1476"/>
    <n v="0.66"/>
    <n v="0.99"/>
  </r>
  <r>
    <x v="2"/>
    <x v="2"/>
    <x v="15"/>
    <s v="Mindi"/>
    <s v="|79/01/111|"/>
    <n v="1548"/>
    <n v="0.78"/>
    <n v="1.1599999999999999"/>
  </r>
  <r>
    <x v="2"/>
    <x v="2"/>
    <x v="15"/>
    <s v="Mindi"/>
    <s v="|79/01/112|"/>
    <n v="1464"/>
    <n v="0.74"/>
    <n v="1.03"/>
  </r>
  <r>
    <x v="2"/>
    <x v="2"/>
    <x v="15"/>
    <s v="Mindi"/>
    <s v="|79/01/113|"/>
    <n v="1512"/>
    <n v="0.88"/>
    <n v="1.06"/>
  </r>
  <r>
    <x v="2"/>
    <x v="2"/>
    <x v="15"/>
    <s v="Mindi"/>
    <s v="|79/01/114|"/>
    <n v="1476"/>
    <n v="0.82"/>
    <n v="1.1499999999999999"/>
  </r>
  <r>
    <x v="2"/>
    <x v="2"/>
    <x v="15"/>
    <s v="Mindi"/>
    <s v="|79/01/115|"/>
    <n v="1200"/>
    <n v="0.89"/>
    <n v="1.1000000000000001"/>
  </r>
  <r>
    <x v="2"/>
    <x v="2"/>
    <x v="15"/>
    <s v="Mindi"/>
    <s v="|79/01/116|"/>
    <n v="1584"/>
    <n v="0.75"/>
    <n v="1.1599999999999999"/>
  </r>
  <r>
    <x v="2"/>
    <x v="2"/>
    <x v="15"/>
    <s v="Mindi"/>
    <s v="|79/01/117|"/>
    <n v="1296"/>
    <n v="0.65"/>
    <n v="1.04"/>
  </r>
  <r>
    <x v="2"/>
    <x v="2"/>
    <x v="15"/>
    <s v="Mindi"/>
    <s v="|79/01/118|"/>
    <n v="1536"/>
    <n v="0.89"/>
    <n v="1.01"/>
  </r>
  <r>
    <x v="2"/>
    <x v="2"/>
    <x v="15"/>
    <s v="Mindi"/>
    <s v="|79/01/119|"/>
    <n v="1620"/>
    <n v="0.77"/>
    <n v="0.95"/>
  </r>
  <r>
    <x v="2"/>
    <x v="2"/>
    <x v="15"/>
    <s v="Mindi"/>
    <s v="|79/01/12|"/>
    <n v="1656"/>
    <n v="0.62"/>
    <n v="0.93"/>
  </r>
  <r>
    <x v="2"/>
    <x v="2"/>
    <x v="15"/>
    <s v="Mindi"/>
    <s v="|79/01/120|"/>
    <n v="1668"/>
    <n v="0.67"/>
    <n v="1.01"/>
  </r>
  <r>
    <x v="2"/>
    <x v="2"/>
    <x v="15"/>
    <s v="Mindi"/>
    <s v="|79/01/13|"/>
    <n v="1620"/>
    <n v="0.65"/>
    <n v="0.98"/>
  </r>
  <r>
    <x v="2"/>
    <x v="2"/>
    <x v="15"/>
    <s v="Mindi"/>
    <s v="|79/01/14|"/>
    <n v="1320"/>
    <n v="0.68"/>
    <n v="0.96"/>
  </r>
  <r>
    <x v="2"/>
    <x v="2"/>
    <x v="15"/>
    <s v="Mindi"/>
    <s v="|79/01/15|"/>
    <n v="1428"/>
    <n v="0.63"/>
    <n v="1.06"/>
  </r>
  <r>
    <x v="2"/>
    <x v="2"/>
    <x v="15"/>
    <s v="Mindi"/>
    <s v="|79/01/16|"/>
    <n v="1344"/>
    <n v="0.63"/>
    <n v="1.2"/>
  </r>
  <r>
    <x v="2"/>
    <x v="2"/>
    <x v="15"/>
    <s v="Mindi"/>
    <s v="|79/01/17|"/>
    <n v="1620"/>
    <n v="0.73"/>
    <n v="1.17"/>
  </r>
  <r>
    <x v="2"/>
    <x v="2"/>
    <x v="15"/>
    <s v="Mindi"/>
    <s v="|79/01/18|"/>
    <n v="1428"/>
    <n v="0.81"/>
    <n v="1.19"/>
  </r>
  <r>
    <x v="2"/>
    <x v="2"/>
    <x v="15"/>
    <s v="Mindi"/>
    <s v="|79/01/19|"/>
    <n v="1596"/>
    <n v="0.75"/>
    <n v="0.97"/>
  </r>
  <r>
    <x v="2"/>
    <x v="2"/>
    <x v="15"/>
    <s v="Mindi"/>
    <s v="|79/01/20|"/>
    <n v="1224"/>
    <n v="0.82"/>
    <n v="1.02"/>
  </r>
  <r>
    <x v="2"/>
    <x v="2"/>
    <x v="15"/>
    <s v="Mindi"/>
    <s v="|79/01/21|"/>
    <n v="1668"/>
    <n v="0.74"/>
    <n v="1.1299999999999999"/>
  </r>
  <r>
    <x v="2"/>
    <x v="2"/>
    <x v="15"/>
    <s v="Mindi"/>
    <s v="|79/01/22|"/>
    <n v="1380"/>
    <n v="0.65"/>
    <n v="0.96"/>
  </r>
  <r>
    <x v="2"/>
    <x v="2"/>
    <x v="15"/>
    <s v="Mindi"/>
    <s v="|79/01/23|"/>
    <n v="1212"/>
    <n v="0.75"/>
    <n v="1.1000000000000001"/>
  </r>
  <r>
    <x v="2"/>
    <x v="2"/>
    <x v="15"/>
    <s v="Mindi"/>
    <s v="|79/01/24|"/>
    <n v="1608"/>
    <n v="0.89"/>
    <n v="1.1399999999999999"/>
  </r>
  <r>
    <x v="2"/>
    <x v="2"/>
    <x v="15"/>
    <s v="Mindi"/>
    <s v="|79/01/25|"/>
    <n v="1500"/>
    <n v="0.65"/>
    <n v="1.1200000000000001"/>
  </r>
  <r>
    <x v="2"/>
    <x v="2"/>
    <x v="15"/>
    <s v="Mindi"/>
    <s v="|79/01/26|"/>
    <n v="1260"/>
    <n v="0.82"/>
    <n v="1.03"/>
  </r>
  <r>
    <x v="2"/>
    <x v="2"/>
    <x v="15"/>
    <s v="Mindi"/>
    <s v="|79/01/27|"/>
    <n v="1500"/>
    <n v="0.88"/>
    <n v="1.1499999999999999"/>
  </r>
  <r>
    <x v="2"/>
    <x v="2"/>
    <x v="15"/>
    <s v="Mindi"/>
    <s v="|79/01/28|"/>
    <n v="1620"/>
    <n v="0.69"/>
    <n v="1.1200000000000001"/>
  </r>
  <r>
    <x v="2"/>
    <x v="2"/>
    <x v="15"/>
    <s v="Mindi"/>
    <s v="|79/01/29|"/>
    <n v="1572"/>
    <n v="0.61"/>
    <n v="1.1299999999999999"/>
  </r>
  <r>
    <x v="2"/>
    <x v="2"/>
    <x v="15"/>
    <s v="Mindi"/>
    <s v="|79/01/30|"/>
    <n v="1272"/>
    <n v="0.84"/>
    <n v="0.94"/>
  </r>
  <r>
    <x v="2"/>
    <x v="2"/>
    <x v="15"/>
    <s v="Mindi"/>
    <s v="|79/01/31|"/>
    <n v="1608"/>
    <n v="0.73"/>
    <n v="0.99"/>
  </r>
  <r>
    <x v="2"/>
    <x v="2"/>
    <x v="15"/>
    <s v="Mindi"/>
    <s v="|79/01/32|"/>
    <n v="1596"/>
    <n v="0.67"/>
    <n v="0.99"/>
  </r>
  <r>
    <x v="2"/>
    <x v="2"/>
    <x v="15"/>
    <s v="Mindi"/>
    <s v="|79/01/33|"/>
    <n v="1560"/>
    <n v="0.82"/>
    <n v="1.2"/>
  </r>
  <r>
    <x v="2"/>
    <x v="2"/>
    <x v="15"/>
    <s v="Mindi"/>
    <s v="|79/01/34|"/>
    <n v="1572"/>
    <n v="0.73"/>
    <n v="1.04"/>
  </r>
  <r>
    <x v="2"/>
    <x v="2"/>
    <x v="15"/>
    <s v="Mindi"/>
    <s v="|79/01/35|"/>
    <n v="1536"/>
    <n v="0.67"/>
    <n v="1.0900000000000001"/>
  </r>
  <r>
    <x v="2"/>
    <x v="2"/>
    <x v="15"/>
    <s v="Mindi"/>
    <s v="|79/01/36|"/>
    <n v="1344"/>
    <n v="0.66"/>
    <n v="1"/>
  </r>
  <r>
    <x v="2"/>
    <x v="2"/>
    <x v="15"/>
    <s v="Mindi"/>
    <s v="|79/01/37|"/>
    <n v="1596"/>
    <n v="0.69"/>
    <n v="1.17"/>
  </r>
  <r>
    <x v="2"/>
    <x v="2"/>
    <x v="15"/>
    <s v="Mindi"/>
    <s v="|79/01/38|"/>
    <n v="1320"/>
    <n v="0.67"/>
    <n v="1.1399999999999999"/>
  </r>
  <r>
    <x v="2"/>
    <x v="2"/>
    <x v="15"/>
    <s v="Mindi"/>
    <s v="|79/01/39|"/>
    <n v="1260"/>
    <n v="0.82"/>
    <n v="0.91"/>
  </r>
  <r>
    <x v="2"/>
    <x v="2"/>
    <x v="15"/>
    <s v="Mindi"/>
    <s v="|79/01/40|"/>
    <n v="1440"/>
    <n v="0.74"/>
    <n v="1.1499999999999999"/>
  </r>
  <r>
    <x v="2"/>
    <x v="2"/>
    <x v="15"/>
    <s v="Mindi"/>
    <s v="|79/01/41|"/>
    <n v="1452"/>
    <n v="0.87"/>
    <n v="1"/>
  </r>
  <r>
    <x v="2"/>
    <x v="2"/>
    <x v="15"/>
    <s v="Mindi"/>
    <s v="|79/01/42|"/>
    <n v="1200"/>
    <n v="0.79"/>
    <n v="1.08"/>
  </r>
  <r>
    <x v="2"/>
    <x v="2"/>
    <x v="15"/>
    <s v="Mindi"/>
    <s v="|79/01/43|"/>
    <n v="1476"/>
    <n v="0.9"/>
    <n v="1.06"/>
  </r>
  <r>
    <x v="2"/>
    <x v="2"/>
    <x v="15"/>
    <s v="Mindi"/>
    <s v="|79/01/44|"/>
    <n v="1200"/>
    <n v="0.78"/>
    <n v="1.05"/>
  </r>
  <r>
    <x v="2"/>
    <x v="2"/>
    <x v="15"/>
    <s v="Mindi"/>
    <s v="|79/01/45|"/>
    <n v="1380"/>
    <n v="0.7"/>
    <n v="1.01"/>
  </r>
  <r>
    <x v="2"/>
    <x v="2"/>
    <x v="15"/>
    <s v="Mindi"/>
    <s v="|79/01/46|"/>
    <n v="1368"/>
    <n v="0.67"/>
    <n v="1.02"/>
  </r>
  <r>
    <x v="2"/>
    <x v="2"/>
    <x v="15"/>
    <s v="Mindi"/>
    <s v="|79/01/47|"/>
    <n v="1236"/>
    <n v="0.79"/>
    <n v="0.94"/>
  </r>
  <r>
    <x v="2"/>
    <x v="2"/>
    <x v="15"/>
    <s v="Mindi"/>
    <s v="|79/01/50|"/>
    <n v="1392"/>
    <n v="0.63"/>
    <n v="1.05"/>
  </r>
  <r>
    <x v="2"/>
    <x v="2"/>
    <x v="15"/>
    <s v="Mindi"/>
    <s v="|79/01/51|"/>
    <n v="1392"/>
    <n v="0.67"/>
    <n v="1.2"/>
  </r>
  <r>
    <x v="2"/>
    <x v="2"/>
    <x v="15"/>
    <s v="Mindi"/>
    <s v="|79/01/52|"/>
    <n v="1248"/>
    <n v="0.83"/>
    <n v="1.1499999999999999"/>
  </r>
  <r>
    <x v="2"/>
    <x v="2"/>
    <x v="15"/>
    <s v="Mindi"/>
    <s v="|79/01/53|"/>
    <n v="1536"/>
    <n v="0.74"/>
    <n v="1.18"/>
  </r>
  <r>
    <x v="2"/>
    <x v="2"/>
    <x v="15"/>
    <s v="Mindi"/>
    <s v="|79/01/54|"/>
    <n v="1596"/>
    <n v="0.64"/>
    <n v="0.94"/>
  </r>
  <r>
    <x v="2"/>
    <x v="2"/>
    <x v="15"/>
    <s v="Mindi"/>
    <s v="|79/01/55|"/>
    <n v="1560"/>
    <n v="0.78"/>
    <n v="1.03"/>
  </r>
  <r>
    <x v="2"/>
    <x v="2"/>
    <x v="15"/>
    <s v="Mindi"/>
    <s v="|79/01/56|"/>
    <n v="1428"/>
    <n v="0.9"/>
    <n v="0.98"/>
  </r>
  <r>
    <x v="2"/>
    <x v="2"/>
    <x v="15"/>
    <s v="Mindi"/>
    <s v="|79/01/57|"/>
    <n v="1584"/>
    <n v="0.6"/>
    <n v="1.1499999999999999"/>
  </r>
  <r>
    <x v="2"/>
    <x v="2"/>
    <x v="15"/>
    <s v="Mindi"/>
    <s v="|79/01/58|"/>
    <n v="1392"/>
    <n v="0.68"/>
    <n v="1"/>
  </r>
  <r>
    <x v="2"/>
    <x v="2"/>
    <x v="15"/>
    <s v="Mindi"/>
    <s v="|79/01/59|"/>
    <n v="1488"/>
    <n v="0.63"/>
    <n v="1.03"/>
  </r>
  <r>
    <x v="2"/>
    <x v="2"/>
    <x v="15"/>
    <s v="Mindi"/>
    <s v="|79/01/60|"/>
    <n v="1200"/>
    <n v="0.77"/>
    <n v="1.17"/>
  </r>
  <r>
    <x v="2"/>
    <x v="2"/>
    <x v="15"/>
    <s v="Mindi"/>
    <s v="|79/01/61|"/>
    <n v="1224"/>
    <n v="0.68"/>
    <n v="1.17"/>
  </r>
  <r>
    <x v="2"/>
    <x v="2"/>
    <x v="15"/>
    <s v="Mindi"/>
    <s v="|79/01/62|"/>
    <n v="1596"/>
    <n v="0.78"/>
    <n v="1.06"/>
  </r>
  <r>
    <x v="2"/>
    <x v="2"/>
    <x v="15"/>
    <s v="Mindi"/>
    <s v="|79/01/63|"/>
    <n v="1548"/>
    <n v="0.88"/>
    <n v="0.92"/>
  </r>
  <r>
    <x v="2"/>
    <x v="2"/>
    <x v="15"/>
    <s v="Mindi"/>
    <s v="|79/01/64|"/>
    <n v="1380"/>
    <n v="0.88"/>
    <n v="0.99"/>
  </r>
  <r>
    <x v="2"/>
    <x v="2"/>
    <x v="15"/>
    <s v="Mindi"/>
    <s v="|79/01/65|"/>
    <n v="1308"/>
    <n v="0.74"/>
    <n v="1.07"/>
  </r>
  <r>
    <x v="2"/>
    <x v="2"/>
    <x v="15"/>
    <s v="Mindi"/>
    <s v="|79/01/66|"/>
    <n v="1632"/>
    <n v="0.85"/>
    <n v="1.0900000000000001"/>
  </r>
  <r>
    <x v="2"/>
    <x v="2"/>
    <x v="15"/>
    <s v="Mindi"/>
    <s v="|79/01/67|"/>
    <n v="1584"/>
    <n v="0.86"/>
    <n v="1.1599999999999999"/>
  </r>
  <r>
    <x v="2"/>
    <x v="2"/>
    <x v="15"/>
    <s v="Mindi"/>
    <s v="|79/01/68|"/>
    <n v="1572"/>
    <n v="0.85"/>
    <n v="1.2"/>
  </r>
  <r>
    <x v="2"/>
    <x v="2"/>
    <x v="15"/>
    <s v="Mindi"/>
    <s v="|79/01/69|"/>
    <n v="1332"/>
    <n v="0.65"/>
    <n v="1.17"/>
  </r>
  <r>
    <x v="2"/>
    <x v="2"/>
    <x v="15"/>
    <s v="Mindi"/>
    <s v="|79/01/70|"/>
    <n v="1236"/>
    <n v="0.73"/>
    <n v="1.1200000000000001"/>
  </r>
  <r>
    <x v="2"/>
    <x v="2"/>
    <x v="15"/>
    <s v="Mindi"/>
    <s v="|79/01/71|"/>
    <n v="1440"/>
    <n v="0.78"/>
    <n v="1.1599999999999999"/>
  </r>
  <r>
    <x v="2"/>
    <x v="2"/>
    <x v="15"/>
    <s v="Mindi"/>
    <s v="|79/01/72|"/>
    <n v="1428"/>
    <n v="0.82"/>
    <n v="1.1200000000000001"/>
  </r>
  <r>
    <x v="2"/>
    <x v="2"/>
    <x v="15"/>
    <s v="Mindi"/>
    <s v="|79/01/73|"/>
    <n v="1272"/>
    <n v="0.9"/>
    <n v="1.04"/>
  </r>
  <r>
    <x v="2"/>
    <x v="2"/>
    <x v="15"/>
    <s v="Mindi"/>
    <s v="|79/01/74|"/>
    <n v="1452"/>
    <n v="0.86"/>
    <n v="0.95"/>
  </r>
  <r>
    <x v="2"/>
    <x v="2"/>
    <x v="15"/>
    <s v="Mindi"/>
    <s v="|79/01/75|"/>
    <n v="1260"/>
    <n v="0.81"/>
    <n v="1.17"/>
  </r>
  <r>
    <x v="2"/>
    <x v="2"/>
    <x v="15"/>
    <s v="Mindi"/>
    <s v="|79/01/76|"/>
    <n v="1248"/>
    <n v="0.81"/>
    <n v="1.1599999999999999"/>
  </r>
  <r>
    <x v="2"/>
    <x v="2"/>
    <x v="15"/>
    <s v="Mindi"/>
    <s v="|79/01/77|"/>
    <n v="1248"/>
    <n v="0.75"/>
    <n v="1"/>
  </r>
  <r>
    <x v="2"/>
    <x v="2"/>
    <x v="15"/>
    <s v="Mindi"/>
    <s v="|79/01/78|"/>
    <n v="1368"/>
    <n v="0.62"/>
    <n v="1.1599999999999999"/>
  </r>
  <r>
    <x v="2"/>
    <x v="2"/>
    <x v="15"/>
    <s v="Mindi"/>
    <s v="|79/01/80|"/>
    <n v="1416"/>
    <n v="0.83"/>
    <n v="1.04"/>
  </r>
  <r>
    <x v="2"/>
    <x v="2"/>
    <x v="15"/>
    <s v="Mindi"/>
    <s v="|79/01/81|"/>
    <n v="1452"/>
    <n v="0.76"/>
    <n v="1.1499999999999999"/>
  </r>
  <r>
    <x v="2"/>
    <x v="2"/>
    <x v="15"/>
    <s v="Mindi"/>
    <s v="|79/01/82|"/>
    <n v="1308"/>
    <n v="0.65"/>
    <n v="0.94"/>
  </r>
  <r>
    <x v="2"/>
    <x v="2"/>
    <x v="15"/>
    <s v="Mindi"/>
    <s v="|79/01/83|"/>
    <n v="1428"/>
    <n v="0.7"/>
    <n v="1.2"/>
  </r>
  <r>
    <x v="2"/>
    <x v="2"/>
    <x v="15"/>
    <s v="Mindi"/>
    <s v="|79/01/84|"/>
    <n v="1296"/>
    <n v="0.8"/>
    <n v="1.1299999999999999"/>
  </r>
  <r>
    <x v="2"/>
    <x v="2"/>
    <x v="15"/>
    <s v="Mindi"/>
    <s v="|79/01/85|"/>
    <n v="1668"/>
    <n v="0.86"/>
    <n v="1.1499999999999999"/>
  </r>
  <r>
    <x v="2"/>
    <x v="2"/>
    <x v="15"/>
    <s v="Mindi"/>
    <s v="|79/01/86|"/>
    <n v="1356"/>
    <n v="0.89"/>
    <n v="1.1100000000000001"/>
  </r>
  <r>
    <x v="2"/>
    <x v="2"/>
    <x v="15"/>
    <s v="Mindi"/>
    <s v="|79/01/87|"/>
    <n v="1212"/>
    <n v="0.88"/>
    <n v="0.93"/>
  </r>
  <r>
    <x v="2"/>
    <x v="2"/>
    <x v="15"/>
    <s v="Mindi"/>
    <s v="|79/01/88|"/>
    <n v="1296"/>
    <n v="0.6"/>
    <n v="0.91"/>
  </r>
  <r>
    <x v="2"/>
    <x v="2"/>
    <x v="15"/>
    <s v="Mindi"/>
    <s v="|79/01/89|"/>
    <n v="1236"/>
    <n v="0.85"/>
    <n v="0.97"/>
  </r>
  <r>
    <x v="2"/>
    <x v="2"/>
    <x v="15"/>
    <s v="Mindi"/>
    <s v="|79/01/90|"/>
    <n v="1392"/>
    <n v="0.7"/>
    <n v="1.2"/>
  </r>
  <r>
    <x v="2"/>
    <x v="2"/>
    <x v="15"/>
    <s v="Mindi"/>
    <s v="|79/01/91|"/>
    <n v="1404"/>
    <n v="0.88"/>
    <n v="1.08"/>
  </r>
  <r>
    <x v="2"/>
    <x v="2"/>
    <x v="15"/>
    <s v="Mindi"/>
    <s v="|79/01/92|"/>
    <n v="1548"/>
    <n v="0.78"/>
    <n v="1.18"/>
  </r>
  <r>
    <x v="2"/>
    <x v="2"/>
    <x v="15"/>
    <s v="Mindi"/>
    <s v="|79/01/93|"/>
    <n v="1620"/>
    <n v="0.87"/>
    <n v="1.1399999999999999"/>
  </r>
  <r>
    <x v="2"/>
    <x v="2"/>
    <x v="15"/>
    <s v="Mindi"/>
    <s v="|79/01/94|"/>
    <n v="1236"/>
    <n v="0.72"/>
    <n v="1.07"/>
  </r>
  <r>
    <x v="2"/>
    <x v="2"/>
    <x v="15"/>
    <s v="Mindi"/>
    <s v="|79/01/95|"/>
    <n v="1248"/>
    <n v="0.77"/>
    <n v="1.18"/>
  </r>
  <r>
    <x v="2"/>
    <x v="2"/>
    <x v="15"/>
    <s v="Mindi"/>
    <s v="|79/01/96|"/>
    <n v="1380"/>
    <n v="0.79"/>
    <n v="1.1299999999999999"/>
  </r>
  <r>
    <x v="2"/>
    <x v="2"/>
    <x v="15"/>
    <s v="Mindi"/>
    <s v="|79/01/97|"/>
    <n v="1368"/>
    <n v="0.78"/>
    <n v="1.07"/>
  </r>
  <r>
    <x v="2"/>
    <x v="2"/>
    <x v="15"/>
    <s v="Mindi"/>
    <s v="|79/01/98|"/>
    <n v="1512"/>
    <n v="0.66"/>
    <n v="1.18"/>
  </r>
  <r>
    <x v="2"/>
    <x v="2"/>
    <x v="15"/>
    <s v="Mindi"/>
    <s v="|79/01/122|"/>
    <n v="1200"/>
    <n v="0.83"/>
    <n v="1.1100000000000001"/>
  </r>
  <r>
    <x v="2"/>
    <x v="2"/>
    <x v="15"/>
    <s v="Mindi"/>
    <s v="|79/01/123|"/>
    <n v="1560"/>
    <n v="0.9"/>
    <n v="1.1499999999999999"/>
  </r>
  <r>
    <x v="2"/>
    <x v="2"/>
    <x v="15"/>
    <s v="Mindi"/>
    <s v="|79/01/124|"/>
    <n v="1668"/>
    <n v="0.77"/>
    <n v="0.98"/>
  </r>
  <r>
    <x v="2"/>
    <x v="2"/>
    <x v="15"/>
    <s v="Mindi"/>
    <s v="|79/01/125|"/>
    <n v="1620"/>
    <n v="0.86"/>
    <n v="0.97"/>
  </r>
  <r>
    <x v="2"/>
    <x v="2"/>
    <x v="15"/>
    <s v="Mindi"/>
    <s v="|79/01/126|"/>
    <n v="1524"/>
    <n v="0.63"/>
    <n v="0.96"/>
  </r>
  <r>
    <x v="2"/>
    <x v="2"/>
    <x v="15"/>
    <s v="Mindi"/>
    <s v="|79/01/127|"/>
    <n v="1248"/>
    <n v="0.85"/>
    <n v="1.17"/>
  </r>
  <r>
    <x v="2"/>
    <x v="2"/>
    <x v="15"/>
    <s v="Mindi"/>
    <s v="|79/01/128|"/>
    <n v="1260"/>
    <n v="0.71"/>
    <n v="1.1499999999999999"/>
  </r>
  <r>
    <x v="2"/>
    <x v="2"/>
    <x v="15"/>
    <s v="Mindi"/>
    <s v="|79/01/129|"/>
    <n v="1260"/>
    <n v="0.89"/>
    <n v="0.96"/>
  </r>
  <r>
    <x v="2"/>
    <x v="2"/>
    <x v="15"/>
    <s v="Mindi"/>
    <s v="|79/01/130|"/>
    <n v="1392"/>
    <n v="0.62"/>
    <n v="0.99"/>
  </r>
  <r>
    <x v="2"/>
    <x v="2"/>
    <x v="15"/>
    <s v="Mindi"/>
    <s v="|79/01/186|"/>
    <n v="1428"/>
    <n v="0.78"/>
    <n v="1.18"/>
  </r>
  <r>
    <x v="2"/>
    <x v="2"/>
    <x v="15"/>
    <s v="Mindi"/>
    <s v="|79/01/187|"/>
    <n v="1512"/>
    <n v="0.64"/>
    <n v="0.91"/>
  </r>
  <r>
    <x v="2"/>
    <x v="2"/>
    <x v="15"/>
    <s v="Mindi"/>
    <s v="|79/01/188|"/>
    <n v="1308"/>
    <n v="0.87"/>
    <n v="1.03"/>
  </r>
  <r>
    <x v="2"/>
    <x v="2"/>
    <x v="15"/>
    <s v="Mindi"/>
    <s v="|79/01/189|"/>
    <n v="1500"/>
    <n v="0.83"/>
    <n v="1.18"/>
  </r>
  <r>
    <x v="2"/>
    <x v="2"/>
    <x v="15"/>
    <s v="Mindi"/>
    <s v="|79/01/199|"/>
    <n v="1416"/>
    <n v="0.84"/>
    <n v="1.03"/>
  </r>
  <r>
    <x v="2"/>
    <x v="2"/>
    <x v="15"/>
    <s v="Mindi"/>
    <s v="|79/02/01|"/>
    <n v="1212"/>
    <n v="0.69"/>
    <n v="1.18"/>
  </r>
  <r>
    <x v="2"/>
    <x v="2"/>
    <x v="15"/>
    <s v="Mindi"/>
    <s v="|79/02/02|"/>
    <n v="1248"/>
    <n v="0.75"/>
    <n v="1.1399999999999999"/>
  </r>
  <r>
    <x v="2"/>
    <x v="2"/>
    <x v="15"/>
    <s v="Mindi"/>
    <s v="|79/02/03|"/>
    <n v="1332"/>
    <n v="0.83"/>
    <n v="1"/>
  </r>
  <r>
    <x v="2"/>
    <x v="2"/>
    <x v="15"/>
    <s v="Mindi"/>
    <s v="|79/02/04|"/>
    <n v="1272"/>
    <n v="0.7"/>
    <n v="1.1299999999999999"/>
  </r>
  <r>
    <x v="2"/>
    <x v="2"/>
    <x v="15"/>
    <s v="Mindi"/>
    <s v="|79/02/05|"/>
    <n v="1308"/>
    <n v="0.68"/>
    <n v="1.18"/>
  </r>
  <r>
    <x v="2"/>
    <x v="2"/>
    <x v="15"/>
    <s v="Mindi"/>
    <s v="|79/02/06|"/>
    <n v="1680"/>
    <n v="0.88"/>
    <n v="0.94"/>
  </r>
  <r>
    <x v="2"/>
    <x v="2"/>
    <x v="15"/>
    <s v="Mindi"/>
    <s v="|79/02/07|"/>
    <n v="1644"/>
    <n v="0.84"/>
    <n v="1.06"/>
  </r>
  <r>
    <x v="2"/>
    <x v="2"/>
    <x v="15"/>
    <s v="Mindi"/>
    <s v="|79/02/08|"/>
    <n v="1308"/>
    <n v="0.72"/>
    <n v="1.1200000000000001"/>
  </r>
  <r>
    <x v="2"/>
    <x v="2"/>
    <x v="15"/>
    <s v="Mindi"/>
    <s v="|79/02/09|"/>
    <n v="1596"/>
    <n v="0.9"/>
    <n v="0.91"/>
  </r>
  <r>
    <x v="2"/>
    <x v="2"/>
    <x v="15"/>
    <s v="Mindi"/>
    <s v="|79/02/10|"/>
    <n v="1668"/>
    <n v="0.74"/>
    <n v="1.1599999999999999"/>
  </r>
  <r>
    <x v="2"/>
    <x v="2"/>
    <x v="15"/>
    <s v="Mindi"/>
    <s v="|79/02/11|"/>
    <n v="1680"/>
    <n v="0.69"/>
    <n v="1.03"/>
  </r>
  <r>
    <x v="2"/>
    <x v="2"/>
    <x v="15"/>
    <s v="Mindi"/>
    <s v="|79/02/12|"/>
    <n v="1344"/>
    <n v="0.81"/>
    <n v="0.95"/>
  </r>
  <r>
    <x v="2"/>
    <x v="2"/>
    <x v="15"/>
    <s v="Mindi"/>
    <s v="|79/02/13|"/>
    <n v="1512"/>
    <n v="0.89"/>
    <n v="0.97"/>
  </r>
  <r>
    <x v="2"/>
    <x v="2"/>
    <x v="15"/>
    <s v="Mindi"/>
    <s v="|79/02/15|"/>
    <n v="1212"/>
    <n v="0.71"/>
    <n v="0.98"/>
  </r>
  <r>
    <x v="2"/>
    <x v="2"/>
    <x v="15"/>
    <s v="Mindi"/>
    <s v="|79/02/20|"/>
    <n v="1212"/>
    <n v="0.88"/>
    <n v="1.05"/>
  </r>
  <r>
    <x v="2"/>
    <x v="2"/>
    <x v="15"/>
    <s v="Mindi"/>
    <s v="|79/02/50|"/>
    <n v="1476"/>
    <n v="0.77"/>
    <n v="1.04"/>
  </r>
  <r>
    <x v="2"/>
    <x v="2"/>
    <x v="15"/>
    <s v="Mindi"/>
    <s v="|79/02/51|"/>
    <n v="1344"/>
    <n v="0.68"/>
    <n v="0.99"/>
  </r>
  <r>
    <x v="2"/>
    <x v="2"/>
    <x v="15"/>
    <s v="Mindi"/>
    <s v="|79/02/52|"/>
    <n v="1488"/>
    <n v="0.74"/>
    <n v="1.17"/>
  </r>
  <r>
    <x v="2"/>
    <x v="2"/>
    <x v="15"/>
    <s v="Mindi"/>
    <s v="|79/02/54|"/>
    <n v="1512"/>
    <n v="0.9"/>
    <n v="1.03"/>
  </r>
  <r>
    <x v="2"/>
    <x v="2"/>
    <x v="15"/>
    <s v="Star foods"/>
    <s v="|108/01/01|"/>
    <n v="1320"/>
    <n v="0.64"/>
    <n v="0.97"/>
  </r>
  <r>
    <x v="2"/>
    <x v="2"/>
    <x v="15"/>
    <s v="Star foods"/>
    <s v="|108/01/02|"/>
    <n v="1608"/>
    <n v="0.64"/>
    <n v="1.17"/>
  </r>
  <r>
    <x v="2"/>
    <x v="2"/>
    <x v="15"/>
    <s v="Star foods"/>
    <s v="|108/01/03|"/>
    <n v="1344"/>
    <n v="0.64"/>
    <n v="1.08"/>
  </r>
  <r>
    <x v="2"/>
    <x v="2"/>
    <x v="15"/>
    <s v="Star foods"/>
    <s v="|108/01/04|"/>
    <n v="1284"/>
    <n v="0.83"/>
    <n v="1.08"/>
  </r>
  <r>
    <x v="2"/>
    <x v="2"/>
    <x v="15"/>
    <s v="Star foods"/>
    <s v="|108/01/05|"/>
    <n v="1632"/>
    <n v="0.87"/>
    <n v="1.19"/>
  </r>
  <r>
    <x v="2"/>
    <x v="2"/>
    <x v="15"/>
    <s v="Star foods"/>
    <s v="|108/01/06|"/>
    <n v="1440"/>
    <n v="0.89"/>
    <n v="1.1599999999999999"/>
  </r>
  <r>
    <x v="2"/>
    <x v="2"/>
    <x v="15"/>
    <s v="Star foods"/>
    <s v="|108/01/07|"/>
    <n v="1488"/>
    <n v="0.69"/>
    <n v="1.06"/>
  </r>
  <r>
    <x v="2"/>
    <x v="2"/>
    <x v="15"/>
    <s v="Star foods"/>
    <s v="|108/01/08|"/>
    <n v="1560"/>
    <n v="0.69"/>
    <n v="1.0900000000000001"/>
  </r>
  <r>
    <x v="2"/>
    <x v="2"/>
    <x v="15"/>
    <s v="Star foods"/>
    <s v="|108/01/09|"/>
    <n v="1464"/>
    <n v="0.62"/>
    <n v="1"/>
  </r>
  <r>
    <x v="2"/>
    <x v="2"/>
    <x v="15"/>
    <s v="Star foods"/>
    <s v="|108/01/10|"/>
    <n v="1260"/>
    <n v="0.6"/>
    <n v="1.07"/>
  </r>
  <r>
    <x v="2"/>
    <x v="2"/>
    <x v="15"/>
    <s v="Kronos"/>
    <s v="|87/00/01|"/>
    <n v="1668"/>
    <n v="0.64"/>
    <n v="1.01"/>
  </r>
  <r>
    <x v="2"/>
    <x v="2"/>
    <x v="15"/>
    <s v="Kronos"/>
    <s v="|87/00/02|"/>
    <n v="1416"/>
    <n v="0.87"/>
    <n v="1.18"/>
  </r>
  <r>
    <x v="2"/>
    <x v="2"/>
    <x v="15"/>
    <s v="Kronos"/>
    <s v="|87/00/03|"/>
    <n v="1332"/>
    <n v="0.84"/>
    <n v="1.1200000000000001"/>
  </r>
  <r>
    <x v="2"/>
    <x v="2"/>
    <x v="15"/>
    <s v="Kronos"/>
    <s v="|87/00/04|"/>
    <n v="1284"/>
    <n v="0.77"/>
    <n v="1.05"/>
  </r>
  <r>
    <x v="2"/>
    <x v="2"/>
    <x v="15"/>
    <s v="Kronos"/>
    <s v="|87/00/05|"/>
    <n v="1668"/>
    <n v="0.78"/>
    <n v="1.2"/>
  </r>
  <r>
    <x v="2"/>
    <x v="2"/>
    <x v="15"/>
    <s v="Kronos"/>
    <s v="|87/00/06|"/>
    <n v="1476"/>
    <n v="0.8"/>
    <n v="1.1200000000000001"/>
  </r>
  <r>
    <x v="2"/>
    <x v="2"/>
    <x v="15"/>
    <s v="Kronos"/>
    <s v="|87/00/07|"/>
    <n v="1656"/>
    <n v="0.69"/>
    <n v="1.08"/>
  </r>
  <r>
    <x v="2"/>
    <x v="2"/>
    <x v="15"/>
    <s v="Kronos"/>
    <s v="|87/00/08|"/>
    <n v="1452"/>
    <n v="0.65"/>
    <n v="0.94"/>
  </r>
  <r>
    <x v="2"/>
    <x v="2"/>
    <x v="15"/>
    <s v="Kronos"/>
    <s v="|87/00/09|"/>
    <n v="1332"/>
    <n v="0.74"/>
    <n v="1.05"/>
  </r>
  <r>
    <x v="2"/>
    <x v="2"/>
    <x v="15"/>
    <s v="Kronos"/>
    <s v="|87/00/10|"/>
    <n v="1308"/>
    <n v="0.8"/>
    <n v="1.05"/>
  </r>
  <r>
    <x v="2"/>
    <x v="2"/>
    <x v="15"/>
    <s v="Kronos"/>
    <s v="|87/00/11|"/>
    <n v="1464"/>
    <n v="0.79"/>
    <n v="1.0900000000000001"/>
  </r>
  <r>
    <x v="2"/>
    <x v="2"/>
    <x v="15"/>
    <s v="Kronos"/>
    <s v="|87/00/20|"/>
    <n v="1392"/>
    <n v="0.8"/>
    <n v="1.1100000000000001"/>
  </r>
  <r>
    <x v="2"/>
    <x v="2"/>
    <x v="15"/>
    <s v="Kronos"/>
    <s v="|87/00/21|"/>
    <n v="1644"/>
    <n v="0.9"/>
    <n v="1.1100000000000001"/>
  </r>
  <r>
    <x v="2"/>
    <x v="2"/>
    <x v="15"/>
    <s v="Kronos"/>
    <s v="|87/00/22|"/>
    <n v="1560"/>
    <n v="0.65"/>
    <n v="1.1499999999999999"/>
  </r>
  <r>
    <x v="2"/>
    <x v="2"/>
    <x v="15"/>
    <s v="Kronos"/>
    <s v="|87/00/23|"/>
    <n v="1452"/>
    <n v="0.71"/>
    <n v="1.07"/>
  </r>
  <r>
    <x v="2"/>
    <x v="2"/>
    <x v="15"/>
    <s v="Kronos"/>
    <s v="|87/00/24|"/>
    <n v="1248"/>
    <n v="0.65"/>
    <n v="1.03"/>
  </r>
  <r>
    <x v="2"/>
    <x v="2"/>
    <x v="15"/>
    <s v="Corosina"/>
    <s v="|115/01/01|"/>
    <n v="1452"/>
    <n v="0.62"/>
    <n v="0.98"/>
  </r>
  <r>
    <x v="2"/>
    <x v="2"/>
    <x v="15"/>
    <s v="Corosina"/>
    <s v="|115/01/03|"/>
    <n v="1512"/>
    <n v="0.67"/>
    <n v="1.1499999999999999"/>
  </r>
  <r>
    <x v="2"/>
    <x v="2"/>
    <x v="15"/>
    <s v="Corosina"/>
    <s v="|115/01/04|"/>
    <n v="1536"/>
    <n v="0.88"/>
    <n v="1.1200000000000001"/>
  </r>
  <r>
    <x v="2"/>
    <x v="2"/>
    <x v="15"/>
    <s v="Corosina"/>
    <s v="|115/01/05|"/>
    <n v="1260"/>
    <n v="0.74"/>
    <n v="0.97"/>
  </r>
  <r>
    <x v="2"/>
    <x v="2"/>
    <x v="15"/>
    <s v="Corosina"/>
    <s v="|115/01/06|"/>
    <n v="1296"/>
    <n v="0.62"/>
    <n v="0.99"/>
  </r>
  <r>
    <x v="2"/>
    <x v="2"/>
    <x v="15"/>
    <s v="Corosina"/>
    <s v="|115/01/07|"/>
    <n v="1356"/>
    <n v="0.78"/>
    <n v="1"/>
  </r>
  <r>
    <x v="2"/>
    <x v="2"/>
    <x v="15"/>
    <s v="Corosina"/>
    <s v="|115/01/08|"/>
    <n v="1656"/>
    <n v="0.63"/>
    <n v="1.06"/>
  </r>
  <r>
    <x v="2"/>
    <x v="2"/>
    <x v="15"/>
    <s v="Corosina"/>
    <s v="|115/01/09|"/>
    <n v="1644"/>
    <n v="0.6"/>
    <n v="0.95"/>
  </r>
  <r>
    <x v="2"/>
    <x v="2"/>
    <x v="15"/>
    <s v="Corosina"/>
    <s v="|115/01/10|"/>
    <n v="1440"/>
    <n v="0.74"/>
    <n v="1.1499999999999999"/>
  </r>
  <r>
    <x v="2"/>
    <x v="2"/>
    <x v="15"/>
    <s v="Corosina"/>
    <s v="|115/01/11|"/>
    <n v="1596"/>
    <n v="0.7"/>
    <n v="0.99"/>
  </r>
  <r>
    <x v="2"/>
    <x v="2"/>
    <x v="15"/>
    <s v="Corosina"/>
    <s v="|115/01/12|"/>
    <n v="1272"/>
    <n v="0.74"/>
    <n v="1.1299999999999999"/>
  </r>
  <r>
    <x v="2"/>
    <x v="2"/>
    <x v="15"/>
    <s v="Corosina"/>
    <s v="|115/01/13|"/>
    <n v="1284"/>
    <n v="0.72"/>
    <n v="0.91"/>
  </r>
  <r>
    <x v="2"/>
    <x v="2"/>
    <x v="15"/>
    <s v="Corosina"/>
    <s v="|115/01/14|"/>
    <n v="1260"/>
    <n v="0.64"/>
    <n v="0.92"/>
  </r>
  <r>
    <x v="2"/>
    <x v="2"/>
    <x v="15"/>
    <s v="Corosina"/>
    <s v="|115/01/15|"/>
    <n v="1656"/>
    <n v="0.88"/>
    <n v="1.08"/>
  </r>
  <r>
    <x v="2"/>
    <x v="2"/>
    <x v="15"/>
    <s v="Corosina"/>
    <s v="|115/01/30|"/>
    <n v="1380"/>
    <n v="0.63"/>
    <n v="0.94"/>
  </r>
  <r>
    <x v="2"/>
    <x v="2"/>
    <x v="15"/>
    <s v="Corosina"/>
    <s v="|115/01/31|"/>
    <n v="1284"/>
    <n v="0.71"/>
    <n v="1.1000000000000001"/>
  </r>
  <r>
    <x v="2"/>
    <x v="2"/>
    <x v="15"/>
    <s v="Surgital"/>
    <s v="|03/01/03|"/>
    <n v="1620"/>
    <n v="0.89"/>
    <n v="1.04"/>
  </r>
  <r>
    <x v="2"/>
    <x v="2"/>
    <x v="15"/>
    <s v="Surgital"/>
    <s v="|03/01/04|"/>
    <n v="1392"/>
    <n v="0.65"/>
    <n v="0.97"/>
  </r>
  <r>
    <x v="2"/>
    <x v="2"/>
    <x v="15"/>
    <s v="Surgital"/>
    <s v="|03/01/05|"/>
    <n v="1512"/>
    <n v="0.85"/>
    <n v="1.04"/>
  </r>
  <r>
    <x v="2"/>
    <x v="2"/>
    <x v="15"/>
    <s v="Surgital"/>
    <s v="|03/01/06|"/>
    <n v="1344"/>
    <n v="0.79"/>
    <n v="1.04"/>
  </r>
  <r>
    <x v="2"/>
    <x v="2"/>
    <x v="15"/>
    <s v="Surgital"/>
    <s v="|03/01/07|"/>
    <n v="1236"/>
    <n v="0.9"/>
    <n v="0.98"/>
  </r>
  <r>
    <x v="2"/>
    <x v="2"/>
    <x v="15"/>
    <s v="Surgital"/>
    <s v="|03/01/08|"/>
    <n v="1632"/>
    <n v="0.62"/>
    <n v="1.1200000000000001"/>
  </r>
  <r>
    <x v="2"/>
    <x v="2"/>
    <x v="15"/>
    <s v="Surgital"/>
    <s v="|03/01/09|"/>
    <n v="1332"/>
    <n v="0.76"/>
    <n v="0.96"/>
  </r>
  <r>
    <x v="2"/>
    <x v="2"/>
    <x v="15"/>
    <s v="Surgital"/>
    <s v="|03/01/10|"/>
    <n v="1608"/>
    <n v="0.84"/>
    <n v="1.1100000000000001"/>
  </r>
  <r>
    <x v="2"/>
    <x v="2"/>
    <x v="15"/>
    <s v="Surgital"/>
    <s v="|03/01/11|"/>
    <n v="1392"/>
    <n v="0.72"/>
    <n v="1.1200000000000001"/>
  </r>
  <r>
    <x v="2"/>
    <x v="2"/>
    <x v="15"/>
    <s v="Surgital"/>
    <s v="|03/01/12|"/>
    <n v="1680"/>
    <n v="0.82"/>
    <n v="1.1200000000000001"/>
  </r>
  <r>
    <x v="2"/>
    <x v="2"/>
    <x v="15"/>
    <s v="Surgital"/>
    <s v="|03/01/13|"/>
    <n v="1620"/>
    <n v="0.78"/>
    <n v="1.1499999999999999"/>
  </r>
  <r>
    <x v="2"/>
    <x v="2"/>
    <x v="15"/>
    <s v="Surgital"/>
    <s v="|03/01/14|"/>
    <n v="1308"/>
    <n v="0.86"/>
    <n v="1.1200000000000001"/>
  </r>
  <r>
    <x v="2"/>
    <x v="2"/>
    <x v="15"/>
    <s v="Surgital"/>
    <s v="|03/01/15|"/>
    <n v="1596"/>
    <n v="0.62"/>
    <n v="1.17"/>
  </r>
  <r>
    <x v="2"/>
    <x v="2"/>
    <x v="15"/>
    <s v="Surgital"/>
    <s v="|03/01/16|"/>
    <n v="1320"/>
    <n v="0.72"/>
    <n v="1.19"/>
  </r>
  <r>
    <x v="2"/>
    <x v="2"/>
    <x v="15"/>
    <s v="Surgital"/>
    <s v="|03/01/17|"/>
    <n v="1272"/>
    <n v="0.72"/>
    <n v="0.96"/>
  </r>
  <r>
    <x v="2"/>
    <x v="2"/>
    <x v="15"/>
    <s v="Surgital"/>
    <s v="|03/01/18|"/>
    <n v="1296"/>
    <n v="0.78"/>
    <n v="0.92"/>
  </r>
  <r>
    <x v="2"/>
    <x v="2"/>
    <x v="15"/>
    <s v="Surgital"/>
    <s v="|03/01/19|"/>
    <n v="1512"/>
    <n v="0.9"/>
    <n v="1.01"/>
  </r>
  <r>
    <x v="2"/>
    <x v="2"/>
    <x v="15"/>
    <s v="Surgital"/>
    <s v="|03/01/20|"/>
    <n v="1596"/>
    <n v="0.69"/>
    <n v="1.1000000000000001"/>
  </r>
  <r>
    <x v="2"/>
    <x v="2"/>
    <x v="15"/>
    <s v="Surgital"/>
    <s v="|03/01/21|"/>
    <n v="1296"/>
    <n v="0.75"/>
    <n v="0.91"/>
  </r>
  <r>
    <x v="2"/>
    <x v="2"/>
    <x v="15"/>
    <s v="Surgital"/>
    <s v="|03/01/22|"/>
    <n v="1452"/>
    <n v="0.9"/>
    <n v="1.07"/>
  </r>
  <r>
    <x v="2"/>
    <x v="2"/>
    <x v="15"/>
    <s v="Surgital"/>
    <s v="|03/01/23|"/>
    <n v="1404"/>
    <n v="0.64"/>
    <n v="1.0900000000000001"/>
  </r>
  <r>
    <x v="2"/>
    <x v="2"/>
    <x v="15"/>
    <s v="Surgital"/>
    <s v="|03/01/24|"/>
    <n v="1596"/>
    <n v="0.66"/>
    <n v="0.98"/>
  </r>
  <r>
    <x v="2"/>
    <x v="2"/>
    <x v="15"/>
    <s v="Surgital"/>
    <s v="|03/01/25|"/>
    <n v="1620"/>
    <n v="0.73"/>
    <n v="1.1200000000000001"/>
  </r>
  <r>
    <x v="2"/>
    <x v="2"/>
    <x v="15"/>
    <s v="Surgital"/>
    <s v="|03/01/26|"/>
    <n v="1236"/>
    <n v="0.61"/>
    <n v="1.1200000000000001"/>
  </r>
  <r>
    <x v="2"/>
    <x v="2"/>
    <x v="15"/>
    <s v="Surgital"/>
    <s v="|03/01/27|"/>
    <n v="1236"/>
    <n v="0.65"/>
    <n v="0.92"/>
  </r>
  <r>
    <x v="2"/>
    <x v="2"/>
    <x v="15"/>
    <s v="Surgital"/>
    <s v="|03/01/28|"/>
    <n v="1332"/>
    <n v="0.78"/>
    <n v="1.03"/>
  </r>
  <r>
    <x v="2"/>
    <x v="2"/>
    <x v="15"/>
    <s v="Surgital"/>
    <s v="|03/01/29|"/>
    <n v="1644"/>
    <n v="0.65"/>
    <n v="0.92"/>
  </r>
  <r>
    <x v="2"/>
    <x v="2"/>
    <x v="15"/>
    <s v="Surgital"/>
    <s v="|03/01/30|"/>
    <n v="1260"/>
    <n v="0.72"/>
    <n v="1.1599999999999999"/>
  </r>
  <r>
    <x v="2"/>
    <x v="2"/>
    <x v="15"/>
    <s v="Surgital"/>
    <s v="|03/01/31|"/>
    <n v="1392"/>
    <n v="0.65"/>
    <n v="1.07"/>
  </r>
  <r>
    <x v="2"/>
    <x v="2"/>
    <x v="15"/>
    <s v="Surgital"/>
    <s v="|03/01/32|"/>
    <n v="1452"/>
    <n v="0.68"/>
    <n v="1.1100000000000001"/>
  </r>
  <r>
    <x v="2"/>
    <x v="2"/>
    <x v="15"/>
    <s v="Surgital"/>
    <s v="|03/01/33|"/>
    <n v="1248"/>
    <n v="0.72"/>
    <n v="1.02"/>
  </r>
  <r>
    <x v="2"/>
    <x v="2"/>
    <x v="15"/>
    <s v="Surgital"/>
    <s v="|03/01/34|"/>
    <n v="1236"/>
    <n v="0.8"/>
    <n v="1.2"/>
  </r>
  <r>
    <x v="2"/>
    <x v="2"/>
    <x v="15"/>
    <s v="Surgital"/>
    <s v="|03/01/35|"/>
    <n v="1428"/>
    <n v="0.85"/>
    <n v="1.1100000000000001"/>
  </r>
  <r>
    <x v="2"/>
    <x v="2"/>
    <x v="15"/>
    <s v="Surgital"/>
    <s v="|03/01/36|"/>
    <n v="1416"/>
    <n v="0.9"/>
    <n v="1.02"/>
  </r>
  <r>
    <x v="2"/>
    <x v="2"/>
    <x v="15"/>
    <s v="Surgital"/>
    <s v="|03/01/37|"/>
    <n v="1548"/>
    <n v="0.64"/>
    <n v="1.1100000000000001"/>
  </r>
  <r>
    <x v="2"/>
    <x v="2"/>
    <x v="15"/>
    <s v="Surgital"/>
    <s v="|03/01/38|"/>
    <n v="1656"/>
    <n v="0.75"/>
    <n v="1.19"/>
  </r>
  <r>
    <x v="2"/>
    <x v="2"/>
    <x v="15"/>
    <s v="Surgital"/>
    <s v="|03/01/39|"/>
    <n v="1248"/>
    <n v="0.74"/>
    <n v="1.1399999999999999"/>
  </r>
  <r>
    <x v="2"/>
    <x v="2"/>
    <x v="15"/>
    <s v="Surgital"/>
    <s v="|03/01/40|"/>
    <n v="1596"/>
    <n v="0.77"/>
    <n v="1.1100000000000001"/>
  </r>
  <r>
    <x v="2"/>
    <x v="2"/>
    <x v="15"/>
    <s v="Surgital"/>
    <s v="|03/01/41|"/>
    <n v="1380"/>
    <n v="0.77"/>
    <n v="1.1599999999999999"/>
  </r>
  <r>
    <x v="2"/>
    <x v="2"/>
    <x v="15"/>
    <s v="Surgital"/>
    <s v="|03/01/43|"/>
    <n v="1380"/>
    <n v="0.62"/>
    <n v="1.17"/>
  </r>
  <r>
    <x v="2"/>
    <x v="2"/>
    <x v="15"/>
    <s v="Surgital"/>
    <s v="|03/01/44|"/>
    <n v="1476"/>
    <n v="0.71"/>
    <n v="0.93"/>
  </r>
  <r>
    <x v="2"/>
    <x v="2"/>
    <x v="15"/>
    <s v="Surgital"/>
    <s v="|03/01/45|"/>
    <n v="1356"/>
    <n v="0.88"/>
    <n v="0.96"/>
  </r>
  <r>
    <x v="2"/>
    <x v="2"/>
    <x v="15"/>
    <s v="Surgital"/>
    <s v="|03/01/46|"/>
    <n v="1608"/>
    <n v="0.77"/>
    <n v="1.18"/>
  </r>
  <r>
    <x v="2"/>
    <x v="2"/>
    <x v="15"/>
    <s v="Surgital"/>
    <s v="|03/01/47|"/>
    <n v="1656"/>
    <n v="0.78"/>
    <n v="0.99"/>
  </r>
  <r>
    <x v="2"/>
    <x v="2"/>
    <x v="15"/>
    <s v="Surgital"/>
    <s v="|03/01/48|"/>
    <n v="1440"/>
    <n v="0.85"/>
    <n v="0.92"/>
  </r>
  <r>
    <x v="2"/>
    <x v="2"/>
    <x v="15"/>
    <s v="Surgital"/>
    <s v="|03/01/49|"/>
    <n v="1368"/>
    <n v="0.72"/>
    <n v="1.05"/>
  </r>
  <r>
    <x v="2"/>
    <x v="2"/>
    <x v="15"/>
    <s v="Surgital"/>
    <s v="|03/01/50|"/>
    <n v="1440"/>
    <n v="0.78"/>
    <n v="1.07"/>
  </r>
  <r>
    <x v="2"/>
    <x v="2"/>
    <x v="15"/>
    <s v="Surgital"/>
    <s v="|03/01/51|"/>
    <n v="1320"/>
    <n v="0.84"/>
    <n v="1.1399999999999999"/>
  </r>
  <r>
    <x v="2"/>
    <x v="2"/>
    <x v="15"/>
    <s v="Surgital"/>
    <s v="|03/01/52|"/>
    <n v="1224"/>
    <n v="0.66"/>
    <n v="1.1000000000000001"/>
  </r>
  <r>
    <x v="2"/>
    <x v="2"/>
    <x v="15"/>
    <s v="Surgital"/>
    <s v="|03/01/53|"/>
    <n v="1440"/>
    <n v="0.89"/>
    <n v="1.17"/>
  </r>
  <r>
    <x v="2"/>
    <x v="2"/>
    <x v="15"/>
    <s v="Surgital"/>
    <s v="|03/01/54|"/>
    <n v="1536"/>
    <n v="0.73"/>
    <n v="1.05"/>
  </r>
  <r>
    <x v="2"/>
    <x v="2"/>
    <x v="15"/>
    <s v="Surgital"/>
    <s v="|03/01/55|"/>
    <n v="1416"/>
    <n v="0.72"/>
    <n v="1.1399999999999999"/>
  </r>
  <r>
    <x v="2"/>
    <x v="2"/>
    <x v="15"/>
    <s v="Surgital"/>
    <s v="|03/01/56|"/>
    <n v="1272"/>
    <n v="0.77"/>
    <n v="0.92"/>
  </r>
  <r>
    <x v="2"/>
    <x v="2"/>
    <x v="15"/>
    <s v="Surgital"/>
    <s v="|03/01/57|"/>
    <n v="1608"/>
    <n v="0.82"/>
    <n v="0.96"/>
  </r>
  <r>
    <x v="2"/>
    <x v="2"/>
    <x v="15"/>
    <s v="Surgital"/>
    <s v="|03/01/58|"/>
    <n v="1404"/>
    <n v="0.61"/>
    <n v="1.03"/>
  </r>
  <r>
    <x v="2"/>
    <x v="2"/>
    <x v="15"/>
    <s v="Surgital"/>
    <s v="|03/01/59|"/>
    <n v="1512"/>
    <n v="0.71"/>
    <n v="0.94"/>
  </r>
  <r>
    <x v="2"/>
    <x v="2"/>
    <x v="15"/>
    <s v="Surgital"/>
    <s v="|03/01/60|"/>
    <n v="1632"/>
    <n v="0.8"/>
    <n v="1.0900000000000001"/>
  </r>
  <r>
    <x v="2"/>
    <x v="2"/>
    <x v="15"/>
    <s v="Surgital"/>
    <s v="|03/01/62|"/>
    <n v="1356"/>
    <n v="0.75"/>
    <n v="0.96"/>
  </r>
  <r>
    <x v="2"/>
    <x v="2"/>
    <x v="15"/>
    <s v="Surgital"/>
    <s v="|03/01/63|"/>
    <n v="1524"/>
    <n v="0.7"/>
    <n v="0.95"/>
  </r>
  <r>
    <x v="2"/>
    <x v="2"/>
    <x v="15"/>
    <s v="Surgital"/>
    <s v="|03/01/64|"/>
    <n v="1260"/>
    <n v="0.79"/>
    <n v="0.95"/>
  </r>
  <r>
    <x v="2"/>
    <x v="2"/>
    <x v="15"/>
    <s v="Surgital"/>
    <s v="|03/01/65|"/>
    <n v="1596"/>
    <n v="0.86"/>
    <n v="1.1000000000000001"/>
  </r>
  <r>
    <x v="2"/>
    <x v="2"/>
    <x v="15"/>
    <s v="Surgital"/>
    <s v="|03/01/66|"/>
    <n v="1596"/>
    <n v="0.65"/>
    <n v="1.01"/>
  </r>
  <r>
    <x v="2"/>
    <x v="2"/>
    <x v="15"/>
    <s v="Surgital"/>
    <s v="|03/01/67|"/>
    <n v="1596"/>
    <n v="0.76"/>
    <n v="1.1200000000000001"/>
  </r>
  <r>
    <x v="2"/>
    <x v="2"/>
    <x v="15"/>
    <s v="Surgital"/>
    <s v="|03/01/68|"/>
    <n v="1668"/>
    <n v="0.63"/>
    <n v="0.93"/>
  </r>
  <r>
    <x v="2"/>
    <x v="2"/>
    <x v="15"/>
    <s v="Surgital"/>
    <s v="|03/01/69|"/>
    <n v="1332"/>
    <n v="0.77"/>
    <n v="1.05"/>
  </r>
  <r>
    <x v="2"/>
    <x v="2"/>
    <x v="15"/>
    <s v="Surgital"/>
    <s v="|03/01/70|"/>
    <n v="1320"/>
    <n v="0.64"/>
    <n v="1.19"/>
  </r>
  <r>
    <x v="2"/>
    <x v="2"/>
    <x v="15"/>
    <s v="Surgital"/>
    <s v="|03/01/71|"/>
    <n v="1656"/>
    <n v="0.71"/>
    <n v="0.94"/>
  </r>
  <r>
    <x v="2"/>
    <x v="2"/>
    <x v="15"/>
    <s v="Surgital"/>
    <s v="|03/01/72|"/>
    <n v="1308"/>
    <n v="0.89"/>
    <n v="1.1399999999999999"/>
  </r>
  <r>
    <x v="2"/>
    <x v="2"/>
    <x v="15"/>
    <s v="Surgital"/>
    <s v="|03/01/73|"/>
    <n v="1632"/>
    <n v="0.62"/>
    <n v="1.02"/>
  </r>
  <r>
    <x v="2"/>
    <x v="2"/>
    <x v="15"/>
    <s v="Surgital"/>
    <s v="|03/01/75|"/>
    <n v="1308"/>
    <n v="0.76"/>
    <n v="0.92"/>
  </r>
  <r>
    <x v="2"/>
    <x v="2"/>
    <x v="15"/>
    <s v="Surgital"/>
    <s v="|03/01/76|"/>
    <n v="1344"/>
    <n v="0.88"/>
    <n v="1.2"/>
  </r>
  <r>
    <x v="2"/>
    <x v="2"/>
    <x v="15"/>
    <s v="Surgital"/>
    <s v="|03/02/01|"/>
    <n v="1464"/>
    <n v="0.81"/>
    <n v="1.1599999999999999"/>
  </r>
  <r>
    <x v="2"/>
    <x v="2"/>
    <x v="15"/>
    <s v="Surgital"/>
    <s v="|03/02/02|"/>
    <n v="1596"/>
    <n v="0.89"/>
    <n v="0.93"/>
  </r>
  <r>
    <x v="2"/>
    <x v="2"/>
    <x v="15"/>
    <s v="Surgital"/>
    <s v="|03/02/03|"/>
    <n v="1284"/>
    <n v="0.8"/>
    <n v="1.06"/>
  </r>
  <r>
    <x v="2"/>
    <x v="2"/>
    <x v="15"/>
    <s v="Surgital"/>
    <s v="|03/02/04|"/>
    <n v="1680"/>
    <n v="0.6"/>
    <n v="1.0900000000000001"/>
  </r>
  <r>
    <x v="2"/>
    <x v="2"/>
    <x v="15"/>
    <s v="Surgital"/>
    <s v="|03/02/05|"/>
    <n v="1440"/>
    <n v="0.77"/>
    <n v="1.02"/>
  </r>
  <r>
    <x v="2"/>
    <x v="2"/>
    <x v="15"/>
    <s v="Surgital"/>
    <s v="|03/02/06|"/>
    <n v="1536"/>
    <n v="0.76"/>
    <n v="1.02"/>
  </r>
  <r>
    <x v="2"/>
    <x v="2"/>
    <x v="15"/>
    <s v="Surgital"/>
    <s v="|03/02/07|"/>
    <n v="1296"/>
    <n v="0.71"/>
    <n v="0.93"/>
  </r>
  <r>
    <x v="2"/>
    <x v="2"/>
    <x v="15"/>
    <s v="Surgital"/>
    <s v="|03/02/08|"/>
    <n v="1320"/>
    <n v="0.84"/>
    <n v="1.04"/>
  </r>
  <r>
    <x v="2"/>
    <x v="2"/>
    <x v="15"/>
    <s v="Surgital"/>
    <s v="|03/02/09|"/>
    <n v="1644"/>
    <n v="0.7"/>
    <n v="1.06"/>
  </r>
  <r>
    <x v="2"/>
    <x v="2"/>
    <x v="15"/>
    <s v="Surgital"/>
    <s v="|03/02/10|"/>
    <n v="1344"/>
    <n v="0.74"/>
    <n v="1.07"/>
  </r>
  <r>
    <x v="2"/>
    <x v="2"/>
    <x v="15"/>
    <s v="Surgital"/>
    <s v="|03/02/11|"/>
    <n v="1464"/>
    <n v="0.78"/>
    <n v="1.1100000000000001"/>
  </r>
  <r>
    <x v="2"/>
    <x v="2"/>
    <x v="15"/>
    <s v="Surgital"/>
    <s v="|03/02/12|"/>
    <n v="1488"/>
    <n v="0.61"/>
    <n v="1.18"/>
  </r>
  <r>
    <x v="2"/>
    <x v="2"/>
    <x v="15"/>
    <s v="Surgital"/>
    <s v="|03/02/13|"/>
    <n v="1656"/>
    <n v="0.9"/>
    <n v="1.05"/>
  </r>
  <r>
    <x v="2"/>
    <x v="2"/>
    <x v="15"/>
    <s v="Surgital"/>
    <s v="|03/02/14|"/>
    <n v="1584"/>
    <n v="0.75"/>
    <n v="0.98"/>
  </r>
  <r>
    <x v="2"/>
    <x v="2"/>
    <x v="15"/>
    <s v="Surgital"/>
    <s v="|03/02/15|"/>
    <n v="1476"/>
    <n v="0.8"/>
    <n v="1.1499999999999999"/>
  </r>
  <r>
    <x v="2"/>
    <x v="2"/>
    <x v="15"/>
    <s v="Surgital"/>
    <s v="|03/02/16|"/>
    <n v="1620"/>
    <n v="0.78"/>
    <n v="1.1499999999999999"/>
  </r>
  <r>
    <x v="2"/>
    <x v="2"/>
    <x v="15"/>
    <s v="Surgital"/>
    <s v="|03/02/17|"/>
    <n v="1656"/>
    <n v="0.83"/>
    <n v="1.1200000000000001"/>
  </r>
  <r>
    <x v="2"/>
    <x v="2"/>
    <x v="15"/>
    <s v="Surgital"/>
    <s v="|03/02/77|"/>
    <n v="1596"/>
    <n v="0.9"/>
    <n v="1.19"/>
  </r>
  <r>
    <x v="2"/>
    <x v="2"/>
    <x v="15"/>
    <s v="Surgital"/>
    <s v="|03/02/78|"/>
    <n v="1368"/>
    <n v="0.72"/>
    <n v="1.03"/>
  </r>
  <r>
    <x v="2"/>
    <x v="2"/>
    <x v="15"/>
    <s v="Surgital"/>
    <s v="|03/02/79|"/>
    <n v="1296"/>
    <n v="0.9"/>
    <n v="1.1299999999999999"/>
  </r>
  <r>
    <x v="2"/>
    <x v="2"/>
    <x v="15"/>
    <s v="Surgital"/>
    <s v="|03/02/80|"/>
    <n v="1284"/>
    <n v="0.87"/>
    <n v="1.05"/>
  </r>
  <r>
    <x v="2"/>
    <x v="2"/>
    <x v="15"/>
    <s v="Surgital"/>
    <s v="|03/02/81|"/>
    <n v="1464"/>
    <n v="0.79"/>
    <n v="1"/>
  </r>
  <r>
    <x v="2"/>
    <x v="2"/>
    <x v="15"/>
    <s v="Surgital"/>
    <s v="|03/02/82|"/>
    <n v="1308"/>
    <n v="0.87"/>
    <n v="0.93"/>
  </r>
  <r>
    <x v="2"/>
    <x v="0"/>
    <x v="10"/>
    <s v="Aqua"/>
    <s v="|38/01/01|"/>
    <n v="492"/>
    <n v="3.03"/>
    <n v="6.54"/>
  </r>
  <r>
    <x v="2"/>
    <x v="0"/>
    <x v="10"/>
    <s v="Aqua"/>
    <s v="|38/01/02|"/>
    <n v="468"/>
    <n v="3.26"/>
    <n v="5.94"/>
  </r>
  <r>
    <x v="2"/>
    <x v="0"/>
    <x v="10"/>
    <s v="Aqua"/>
    <s v="|38/01/03|"/>
    <n v="516"/>
    <n v="3.03"/>
    <n v="6.49"/>
  </r>
  <r>
    <x v="2"/>
    <x v="0"/>
    <x v="10"/>
    <s v="Aqua"/>
    <s v="|38/01/04|"/>
    <n v="516"/>
    <n v="3.3"/>
    <n v="6.81"/>
  </r>
  <r>
    <x v="2"/>
    <x v="0"/>
    <x v="10"/>
    <s v="Aqua"/>
    <s v="|38/01/05|"/>
    <n v="384"/>
    <n v="3.84"/>
    <n v="5.12"/>
  </r>
  <r>
    <x v="2"/>
    <x v="0"/>
    <x v="10"/>
    <s v="Aqua"/>
    <s v="|38/01/06|"/>
    <n v="384"/>
    <n v="4.13"/>
    <n v="6.62"/>
  </r>
  <r>
    <x v="2"/>
    <x v="0"/>
    <x v="10"/>
    <s v="Aqua"/>
    <s v="|38/01/07|"/>
    <n v="492"/>
    <n v="3.52"/>
    <n v="5.46"/>
  </r>
  <r>
    <x v="2"/>
    <x v="0"/>
    <x v="10"/>
    <s v="Aqua"/>
    <s v="|38/01/08|"/>
    <n v="468"/>
    <n v="3.8"/>
    <n v="5.66"/>
  </r>
  <r>
    <x v="2"/>
    <x v="0"/>
    <x v="10"/>
    <s v="Aqua"/>
    <s v="|38/01/09|"/>
    <n v="384"/>
    <n v="4.0599999999999996"/>
    <n v="6.28"/>
  </r>
  <r>
    <x v="2"/>
    <x v="0"/>
    <x v="7"/>
    <s v="Cibo italiano"/>
    <s v="|59/01/01|"/>
    <n v="936"/>
    <n v="2.16"/>
    <n v="3.57"/>
  </r>
  <r>
    <x v="2"/>
    <x v="0"/>
    <x v="7"/>
    <s v="Cibo italiano"/>
    <s v="|59/01/02|"/>
    <n v="1020"/>
    <n v="2.88"/>
    <n v="3.26"/>
  </r>
  <r>
    <x v="2"/>
    <x v="0"/>
    <x v="7"/>
    <s v="Cibo italiano"/>
    <s v="|59/01/03|"/>
    <n v="780"/>
    <n v="2.41"/>
    <n v="3.56"/>
  </r>
  <r>
    <x v="2"/>
    <x v="0"/>
    <x v="7"/>
    <s v="Cibo italiano"/>
    <s v="|59/01/04|"/>
    <n v="756"/>
    <n v="2.91"/>
    <n v="3.99"/>
  </r>
  <r>
    <x v="2"/>
    <x v="0"/>
    <x v="7"/>
    <s v="Cibo italiano"/>
    <s v="|59/01/05|"/>
    <n v="660"/>
    <n v="2.78"/>
    <n v="3.79"/>
  </r>
  <r>
    <x v="2"/>
    <x v="0"/>
    <x v="7"/>
    <s v="Cibo italiano"/>
    <s v="|59/01/06|"/>
    <n v="948"/>
    <n v="2.48"/>
    <n v="3.63"/>
  </r>
  <r>
    <x v="2"/>
    <x v="0"/>
    <x v="7"/>
    <s v="Cibo italiano"/>
    <s v="|59/01/07|"/>
    <n v="744"/>
    <n v="2.2999999999999998"/>
    <n v="3.76"/>
  </r>
  <r>
    <x v="2"/>
    <x v="0"/>
    <x v="7"/>
    <s v="Cibo italiano"/>
    <s v="|59/01/08|"/>
    <n v="1200"/>
    <n v="2.87"/>
    <n v="3.5"/>
  </r>
  <r>
    <x v="2"/>
    <x v="0"/>
    <x v="7"/>
    <s v="Cibo italiano"/>
    <s v="|59/01/09|"/>
    <n v="1200"/>
    <n v="2.06"/>
    <n v="3.76"/>
  </r>
  <r>
    <x v="2"/>
    <x v="0"/>
    <x v="7"/>
    <s v="Cibo italiano"/>
    <s v="|59/01/10|"/>
    <n v="900"/>
    <n v="2.81"/>
    <n v="3.33"/>
  </r>
  <r>
    <x v="2"/>
    <x v="0"/>
    <x v="7"/>
    <s v="Cibo italiano"/>
    <s v="|59/01/11|"/>
    <n v="876"/>
    <n v="2.11"/>
    <n v="3.89"/>
  </r>
  <r>
    <x v="2"/>
    <x v="0"/>
    <x v="7"/>
    <s v="Cibo italiano"/>
    <s v="|59/01/12|"/>
    <n v="612"/>
    <n v="2.63"/>
    <n v="3.79"/>
  </r>
  <r>
    <x v="2"/>
    <x v="0"/>
    <x v="7"/>
    <s v="Cibo italiano"/>
    <s v="|59/01/13|"/>
    <n v="852"/>
    <n v="2.66"/>
    <n v="3.68"/>
  </r>
  <r>
    <x v="2"/>
    <x v="0"/>
    <x v="7"/>
    <s v="Cibo italiano"/>
    <s v="|59/01/14|"/>
    <n v="1092"/>
    <n v="2.5099999999999998"/>
    <n v="3.55"/>
  </r>
  <r>
    <x v="2"/>
    <x v="0"/>
    <x v="7"/>
    <s v="Cibo italiano"/>
    <s v="|59/01/15|"/>
    <n v="1200"/>
    <n v="2.56"/>
    <n v="3.93"/>
  </r>
  <r>
    <x v="2"/>
    <x v="0"/>
    <x v="7"/>
    <s v="Cibo italiano"/>
    <s v="|59/01/16|"/>
    <n v="792"/>
    <n v="2.85"/>
    <n v="3.54"/>
  </r>
  <r>
    <x v="2"/>
    <x v="0"/>
    <x v="7"/>
    <s v="Cibo italiano"/>
    <s v="|59/01/17|"/>
    <n v="672"/>
    <n v="2.76"/>
    <n v="3.83"/>
  </r>
  <r>
    <x v="2"/>
    <x v="0"/>
    <x v="7"/>
    <s v="Cibo italiano"/>
    <s v="|59/01/18|"/>
    <n v="744"/>
    <n v="2.69"/>
    <n v="3.86"/>
  </r>
  <r>
    <x v="2"/>
    <x v="0"/>
    <x v="7"/>
    <s v="Cibo italiano"/>
    <s v="|59/01/19|"/>
    <n v="1104"/>
    <n v="3"/>
    <n v="3.21"/>
  </r>
  <r>
    <x v="2"/>
    <x v="0"/>
    <x v="7"/>
    <s v="Cibo italiano"/>
    <s v="|59/01/20|"/>
    <n v="828"/>
    <n v="2"/>
    <n v="3.73"/>
  </r>
  <r>
    <x v="2"/>
    <x v="0"/>
    <x v="7"/>
    <s v="Cibo italiano"/>
    <s v="|59/01/21|"/>
    <n v="768"/>
    <n v="2.25"/>
    <n v="3.24"/>
  </r>
  <r>
    <x v="2"/>
    <x v="0"/>
    <x v="7"/>
    <s v="Cibo italiano"/>
    <s v="|59/01/22|"/>
    <n v="1020"/>
    <n v="2.12"/>
    <n v="3.94"/>
  </r>
  <r>
    <x v="2"/>
    <x v="0"/>
    <x v="7"/>
    <s v="Cibo italiano"/>
    <s v="|59/01/23|"/>
    <n v="1080"/>
    <n v="2.5"/>
    <n v="3.85"/>
  </r>
  <r>
    <x v="2"/>
    <x v="0"/>
    <x v="7"/>
    <s v="Cibo italiano"/>
    <s v="|59/01/24|"/>
    <n v="1020"/>
    <n v="2.4700000000000002"/>
    <n v="3.73"/>
  </r>
  <r>
    <x v="2"/>
    <x v="0"/>
    <x v="7"/>
    <s v="Cibo italiano"/>
    <s v="|59/01/25|"/>
    <n v="996"/>
    <n v="2.02"/>
    <n v="3.56"/>
  </r>
  <r>
    <x v="2"/>
    <x v="0"/>
    <x v="7"/>
    <s v="Cibo italiano"/>
    <s v="|59/01/26|"/>
    <n v="684"/>
    <n v="2.98"/>
    <n v="3.99"/>
  </r>
  <r>
    <x v="2"/>
    <x v="0"/>
    <x v="7"/>
    <s v="Cibo italiano"/>
    <s v="|59/01/27|"/>
    <n v="1200"/>
    <n v="2.77"/>
    <n v="3.86"/>
  </r>
  <r>
    <x v="2"/>
    <x v="0"/>
    <x v="7"/>
    <s v="Cibo italiano"/>
    <s v="|59/01/28|"/>
    <n v="780"/>
    <n v="2.67"/>
    <n v="3.43"/>
  </r>
  <r>
    <x v="2"/>
    <x v="0"/>
    <x v="7"/>
    <s v="Cibo italiano"/>
    <s v="|59/01/29|"/>
    <n v="1116"/>
    <n v="2.44"/>
    <n v="3.63"/>
  </r>
  <r>
    <x v="2"/>
    <x v="0"/>
    <x v="7"/>
    <s v="Cibo italiano"/>
    <s v="|59/01/30|"/>
    <n v="768"/>
    <n v="2.0099999999999998"/>
    <n v="3.91"/>
  </r>
  <r>
    <x v="2"/>
    <x v="0"/>
    <x v="7"/>
    <s v="Cibo italiano"/>
    <s v="|59/01/31|"/>
    <n v="876"/>
    <n v="2.83"/>
    <n v="3.71"/>
  </r>
  <r>
    <x v="2"/>
    <x v="0"/>
    <x v="7"/>
    <s v="Cibo italiano"/>
    <s v="|59/01/32|"/>
    <n v="1032"/>
    <n v="2.39"/>
    <n v="3.46"/>
  </r>
  <r>
    <x v="2"/>
    <x v="0"/>
    <x v="7"/>
    <s v="Cibo italiano"/>
    <s v="|59/01/33|"/>
    <n v="984"/>
    <n v="2.97"/>
    <n v="3.95"/>
  </r>
  <r>
    <x v="2"/>
    <x v="0"/>
    <x v="7"/>
    <s v="Cibo italiano"/>
    <s v="|59/01/34|"/>
    <n v="756"/>
    <n v="2.19"/>
    <n v="3.88"/>
  </r>
  <r>
    <x v="2"/>
    <x v="0"/>
    <x v="7"/>
    <s v="Cibo italiano"/>
    <s v="|59/01/35|"/>
    <n v="900"/>
    <n v="2.12"/>
    <n v="3.51"/>
  </r>
  <r>
    <x v="2"/>
    <x v="0"/>
    <x v="7"/>
    <s v="Cibo italiano"/>
    <s v="|59/01/36|"/>
    <n v="1020"/>
    <n v="2.0099999999999998"/>
    <n v="3.96"/>
  </r>
  <r>
    <x v="2"/>
    <x v="0"/>
    <x v="7"/>
    <s v="Cibo italiano"/>
    <s v="|59/01/37|"/>
    <n v="1152"/>
    <n v="2.87"/>
    <n v="3.32"/>
  </r>
  <r>
    <x v="2"/>
    <x v="0"/>
    <x v="7"/>
    <s v="Cibo italiano"/>
    <s v="|59/01/38|"/>
    <n v="1056"/>
    <n v="2.48"/>
    <n v="3.27"/>
  </r>
  <r>
    <x v="2"/>
    <x v="0"/>
    <x v="7"/>
    <s v="Cibo italiano"/>
    <s v="|59/01/39|"/>
    <n v="672"/>
    <n v="2.5"/>
    <n v="3.3"/>
  </r>
  <r>
    <x v="2"/>
    <x v="0"/>
    <x v="7"/>
    <s v="Cibo italiano"/>
    <s v="|59/01/40|"/>
    <n v="1080"/>
    <n v="2.5499999999999998"/>
    <n v="3.33"/>
  </r>
  <r>
    <x v="2"/>
    <x v="0"/>
    <x v="7"/>
    <s v="Cibo italiano"/>
    <s v="|59/01/41|"/>
    <n v="912"/>
    <n v="2.75"/>
    <n v="3.69"/>
  </r>
  <r>
    <x v="2"/>
    <x v="0"/>
    <x v="7"/>
    <s v="Cibo italiano"/>
    <s v="|59/01/42|"/>
    <n v="708"/>
    <n v="2.0099999999999998"/>
    <n v="3.48"/>
  </r>
  <r>
    <x v="2"/>
    <x v="0"/>
    <x v="7"/>
    <s v="Cibo italiano"/>
    <s v="|59/01/43|"/>
    <n v="768"/>
    <n v="2.93"/>
    <n v="3.67"/>
  </r>
  <r>
    <x v="2"/>
    <x v="0"/>
    <x v="7"/>
    <s v="Cibo italiano"/>
    <s v="|59/01/44|"/>
    <n v="696"/>
    <n v="2.0499999999999998"/>
    <n v="3.99"/>
  </r>
  <r>
    <x v="2"/>
    <x v="0"/>
    <x v="7"/>
    <s v="Cibo italiano"/>
    <s v="|59/01/45|"/>
    <n v="1104"/>
    <n v="2.31"/>
    <n v="3.51"/>
  </r>
  <r>
    <x v="2"/>
    <x v="0"/>
    <x v="7"/>
    <s v="Cibo italiano"/>
    <s v="|59/01/46|"/>
    <n v="660"/>
    <n v="2.17"/>
    <n v="3.96"/>
  </r>
  <r>
    <x v="2"/>
    <x v="0"/>
    <x v="7"/>
    <s v="Cibo italiano"/>
    <s v="|59/01/47|"/>
    <n v="912"/>
    <n v="2.73"/>
    <n v="4"/>
  </r>
  <r>
    <x v="2"/>
    <x v="0"/>
    <x v="7"/>
    <s v="Cibo italiano"/>
    <s v="|59/01/48|"/>
    <n v="720"/>
    <n v="2.4300000000000002"/>
    <n v="3.29"/>
  </r>
  <r>
    <x v="2"/>
    <x v="0"/>
    <x v="7"/>
    <s v="Cibo italiano"/>
    <s v="|59/01/49|"/>
    <n v="840"/>
    <n v="2.83"/>
    <n v="3.71"/>
  </r>
  <r>
    <x v="2"/>
    <x v="0"/>
    <x v="7"/>
    <s v="Cibo italiano"/>
    <s v="|59/01/50|"/>
    <n v="828"/>
    <n v="2.57"/>
    <n v="3.51"/>
  </r>
  <r>
    <x v="2"/>
    <x v="0"/>
    <x v="7"/>
    <s v="Cibo italiano"/>
    <s v="|59/01/51|"/>
    <n v="600"/>
    <n v="2.75"/>
    <n v="3.66"/>
  </r>
  <r>
    <x v="2"/>
    <x v="0"/>
    <x v="7"/>
    <s v="Cibo italiano"/>
    <s v="|59/01/52|"/>
    <n v="792"/>
    <n v="2.27"/>
    <n v="3.89"/>
  </r>
  <r>
    <x v="2"/>
    <x v="0"/>
    <x v="7"/>
    <s v="Cibo italiano"/>
    <s v="|59/01/53|"/>
    <n v="816"/>
    <n v="2.19"/>
    <n v="3.99"/>
  </r>
  <r>
    <x v="2"/>
    <x v="0"/>
    <x v="7"/>
    <s v="Cibo italiano"/>
    <s v="|59/01/54|"/>
    <n v="948"/>
    <n v="2.4900000000000002"/>
    <n v="3.55"/>
  </r>
  <r>
    <x v="2"/>
    <x v="0"/>
    <x v="7"/>
    <s v="Cibo italiano"/>
    <s v="|59/01/55|"/>
    <n v="636"/>
    <n v="2.87"/>
    <n v="3.77"/>
  </r>
  <r>
    <x v="2"/>
    <x v="0"/>
    <x v="7"/>
    <s v="Cibo italiano"/>
    <s v="|59/01/56|"/>
    <n v="864"/>
    <n v="2.31"/>
    <n v="3.58"/>
  </r>
  <r>
    <x v="2"/>
    <x v="0"/>
    <x v="7"/>
    <s v="Cibo italiano"/>
    <s v="|59/01/57|"/>
    <n v="636"/>
    <n v="2.2000000000000002"/>
    <n v="3.5"/>
  </r>
  <r>
    <x v="2"/>
    <x v="0"/>
    <x v="7"/>
    <s v="Cibo italiano"/>
    <s v="|59/01/58|"/>
    <n v="1128"/>
    <n v="2.54"/>
    <n v="3.31"/>
  </r>
  <r>
    <x v="2"/>
    <x v="0"/>
    <x v="7"/>
    <s v="Cibo italiano"/>
    <s v="|59/01/59|"/>
    <n v="720"/>
    <n v="2.6"/>
    <n v="3.89"/>
  </r>
  <r>
    <x v="2"/>
    <x v="0"/>
    <x v="7"/>
    <s v="Cibo italiano"/>
    <s v="|59/01/60|"/>
    <n v="672"/>
    <n v="3"/>
    <n v="3.98"/>
  </r>
  <r>
    <x v="2"/>
    <x v="0"/>
    <x v="7"/>
    <s v="Cibo italiano"/>
    <s v="|59/01/61|"/>
    <n v="1092"/>
    <n v="2.59"/>
    <n v="3.63"/>
  </r>
  <r>
    <x v="2"/>
    <x v="0"/>
    <x v="7"/>
    <s v="Cibo italiano"/>
    <s v="|59/01/62|"/>
    <n v="744"/>
    <n v="2.91"/>
    <n v="3.88"/>
  </r>
  <r>
    <x v="2"/>
    <x v="0"/>
    <x v="7"/>
    <s v="Cibo italiano"/>
    <s v="|59/01/63|"/>
    <n v="996"/>
    <n v="2.36"/>
    <n v="3.7"/>
  </r>
  <r>
    <x v="2"/>
    <x v="0"/>
    <x v="7"/>
    <s v="Cibo italiano"/>
    <s v="|59/01/64|"/>
    <n v="948"/>
    <n v="2.58"/>
    <n v="3.74"/>
  </r>
  <r>
    <x v="2"/>
    <x v="0"/>
    <x v="7"/>
    <s v="Cibo italiano"/>
    <s v="|59/01/65|"/>
    <n v="828"/>
    <n v="2.79"/>
    <n v="3.87"/>
  </r>
  <r>
    <x v="2"/>
    <x v="0"/>
    <x v="7"/>
    <s v="Cibo italiano"/>
    <s v="|59/01/66|"/>
    <n v="852"/>
    <n v="2.33"/>
    <n v="3.77"/>
  </r>
  <r>
    <x v="2"/>
    <x v="0"/>
    <x v="7"/>
    <s v="Cibo italiano"/>
    <s v="|59/01/67|"/>
    <n v="948"/>
    <n v="2.5499999999999998"/>
    <n v="3.76"/>
  </r>
  <r>
    <x v="2"/>
    <x v="0"/>
    <x v="7"/>
    <s v="Cibo italiano"/>
    <s v="|59/01/68|"/>
    <n v="1152"/>
    <n v="2.68"/>
    <n v="3.52"/>
  </r>
  <r>
    <x v="2"/>
    <x v="0"/>
    <x v="7"/>
    <s v="Cibo italiano"/>
    <s v="|59/01/69|"/>
    <n v="672"/>
    <n v="2.3199999999999998"/>
    <n v="3.3"/>
  </r>
  <r>
    <x v="2"/>
    <x v="0"/>
    <x v="7"/>
    <s v="Cibo italiano"/>
    <s v="|59/02/01|"/>
    <n v="600"/>
    <n v="2.71"/>
    <n v="3.47"/>
  </r>
  <r>
    <x v="2"/>
    <x v="0"/>
    <x v="7"/>
    <s v="Cibo italiano"/>
    <s v="|59/02/02|"/>
    <n v="900"/>
    <n v="2.0699999999999998"/>
    <n v="3.83"/>
  </r>
  <r>
    <x v="2"/>
    <x v="0"/>
    <x v="7"/>
    <s v="Cibo italiano"/>
    <s v="|59/02/03|"/>
    <n v="876"/>
    <n v="2.64"/>
    <n v="3.55"/>
  </r>
  <r>
    <x v="2"/>
    <x v="0"/>
    <x v="7"/>
    <s v="Cibo italiano"/>
    <s v="|59/02/04|"/>
    <n v="840"/>
    <n v="2.2999999999999998"/>
    <n v="3.89"/>
  </r>
  <r>
    <x v="2"/>
    <x v="0"/>
    <x v="7"/>
    <s v="Cibo italiano"/>
    <s v="|59/02/05|"/>
    <n v="780"/>
    <n v="2.68"/>
    <n v="3.99"/>
  </r>
  <r>
    <x v="2"/>
    <x v="0"/>
    <x v="7"/>
    <s v="Cibo italiano"/>
    <s v="|59/02/06|"/>
    <n v="1200"/>
    <n v="2.5299999999999998"/>
    <n v="3.75"/>
  </r>
  <r>
    <x v="2"/>
    <x v="0"/>
    <x v="7"/>
    <s v="Cibo italiano"/>
    <s v="|59/02/07|"/>
    <n v="984"/>
    <n v="2.39"/>
    <n v="3.37"/>
  </r>
  <r>
    <x v="2"/>
    <x v="0"/>
    <x v="7"/>
    <s v="Cibo italiano"/>
    <s v="|59/02/08|"/>
    <n v="684"/>
    <n v="2.82"/>
    <n v="3.66"/>
  </r>
  <r>
    <x v="2"/>
    <x v="0"/>
    <x v="7"/>
    <s v="Cibo italiano"/>
    <s v="|59/02/09|"/>
    <n v="720"/>
    <n v="2.41"/>
    <n v="3.42"/>
  </r>
  <r>
    <x v="2"/>
    <x v="0"/>
    <x v="7"/>
    <s v="Cibo italiano"/>
    <s v="|59/02/10|"/>
    <n v="984"/>
    <n v="2.0699999999999998"/>
    <n v="3.29"/>
  </r>
  <r>
    <x v="2"/>
    <x v="0"/>
    <x v="7"/>
    <s v="Cibo italiano"/>
    <s v="|59/02/11|"/>
    <n v="1116"/>
    <n v="2.4300000000000002"/>
    <n v="3.65"/>
  </r>
  <r>
    <x v="2"/>
    <x v="0"/>
    <x v="7"/>
    <s v="Cibo italiano"/>
    <s v="|59/02/12|"/>
    <n v="864"/>
    <n v="2.48"/>
    <n v="3.2"/>
  </r>
  <r>
    <x v="2"/>
    <x v="0"/>
    <x v="7"/>
    <s v="Cibo italiano"/>
    <s v="|59/02/13|"/>
    <n v="660"/>
    <n v="2.35"/>
    <n v="3.85"/>
  </r>
  <r>
    <x v="2"/>
    <x v="0"/>
    <x v="7"/>
    <s v="Cibo italiano"/>
    <s v="|59/02/14|"/>
    <n v="1116"/>
    <n v="2.42"/>
    <n v="3.57"/>
  </r>
  <r>
    <x v="2"/>
    <x v="0"/>
    <x v="7"/>
    <s v="Cibo italiano"/>
    <s v="|59/02/15|"/>
    <n v="984"/>
    <n v="2.54"/>
    <n v="3.45"/>
  </r>
  <r>
    <x v="2"/>
    <x v="0"/>
    <x v="7"/>
    <s v="Cibo italiano"/>
    <s v="|59/02/16|"/>
    <n v="1188"/>
    <n v="2.19"/>
    <n v="3.89"/>
  </r>
  <r>
    <x v="2"/>
    <x v="0"/>
    <x v="7"/>
    <s v="Cibo italiano"/>
    <s v="|59/02/17|"/>
    <n v="720"/>
    <n v="2.64"/>
    <n v="3.24"/>
  </r>
  <r>
    <x v="2"/>
    <x v="0"/>
    <x v="7"/>
    <s v="Cibo italiano"/>
    <s v="|59/02/18|"/>
    <n v="720"/>
    <n v="2.1800000000000002"/>
    <n v="3.24"/>
  </r>
  <r>
    <x v="2"/>
    <x v="0"/>
    <x v="7"/>
    <s v="Cibo italiano"/>
    <s v="|59/02/19|"/>
    <n v="1152"/>
    <n v="2.96"/>
    <n v="3.36"/>
  </r>
  <r>
    <x v="2"/>
    <x v="0"/>
    <x v="7"/>
    <s v="Cibo italiano"/>
    <s v="|59/02/20|"/>
    <n v="1164"/>
    <n v="2.06"/>
    <n v="3.73"/>
  </r>
  <r>
    <x v="2"/>
    <x v="0"/>
    <x v="7"/>
    <s v="Cibo italiano"/>
    <s v="|59/02/21|"/>
    <n v="696"/>
    <n v="2.39"/>
    <n v="3.6"/>
  </r>
  <r>
    <x v="2"/>
    <x v="0"/>
    <x v="7"/>
    <s v="Cibo italiano"/>
    <s v="|59/02/22|"/>
    <n v="864"/>
    <n v="2.31"/>
    <n v="3.98"/>
  </r>
  <r>
    <x v="2"/>
    <x v="0"/>
    <x v="7"/>
    <s v="Cibo italiano"/>
    <s v="|59/02/23|"/>
    <n v="1020"/>
    <n v="2.93"/>
    <n v="3.21"/>
  </r>
  <r>
    <x v="2"/>
    <x v="0"/>
    <x v="7"/>
    <s v="Cibo italiano"/>
    <s v="|59/02/24|"/>
    <n v="636"/>
    <n v="2.09"/>
    <n v="3.81"/>
  </r>
  <r>
    <x v="2"/>
    <x v="0"/>
    <x v="7"/>
    <s v="Cibo italiano"/>
    <s v="|59/02/25|"/>
    <n v="852"/>
    <n v="2.42"/>
    <n v="3.29"/>
  </r>
  <r>
    <x v="2"/>
    <x v="0"/>
    <x v="7"/>
    <s v="Cibo italiano"/>
    <s v="|59/02/26|"/>
    <n v="600"/>
    <n v="2.7"/>
    <n v="4"/>
  </r>
  <r>
    <x v="2"/>
    <x v="0"/>
    <x v="7"/>
    <s v="Cibo italiano"/>
    <s v="|59/02/27|"/>
    <n v="708"/>
    <n v="2.64"/>
    <n v="3.31"/>
  </r>
  <r>
    <x v="2"/>
    <x v="0"/>
    <x v="7"/>
    <s v="Cibo italiano"/>
    <s v="|59/02/28|"/>
    <n v="792"/>
    <n v="2.64"/>
    <n v="3.6"/>
  </r>
  <r>
    <x v="2"/>
    <x v="0"/>
    <x v="7"/>
    <s v="Cibo italiano"/>
    <s v="|59/02/29|"/>
    <n v="648"/>
    <n v="2.2000000000000002"/>
    <n v="3.29"/>
  </r>
  <r>
    <x v="2"/>
    <x v="0"/>
    <x v="7"/>
    <s v="Cibo italiano"/>
    <s v="|59/02/30|"/>
    <n v="768"/>
    <n v="2.04"/>
    <n v="3.91"/>
  </r>
  <r>
    <x v="2"/>
    <x v="0"/>
    <x v="7"/>
    <s v="Cibo italiano"/>
    <s v="|59/03/01|"/>
    <n v="624"/>
    <n v="2.46"/>
    <n v="3.59"/>
  </r>
  <r>
    <x v="2"/>
    <x v="0"/>
    <x v="7"/>
    <s v="Cibo italiano"/>
    <s v="|59/03/02|"/>
    <n v="864"/>
    <n v="2.98"/>
    <n v="3.58"/>
  </r>
  <r>
    <x v="2"/>
    <x v="0"/>
    <x v="7"/>
    <s v="Cibo italiano"/>
    <s v="|59/03/03|"/>
    <n v="804"/>
    <n v="2.82"/>
    <n v="3.5"/>
  </r>
  <r>
    <x v="2"/>
    <x v="0"/>
    <x v="7"/>
    <s v="Cibo italiano"/>
    <s v="|59/03/04|"/>
    <n v="684"/>
    <n v="2.2599999999999998"/>
    <n v="3.27"/>
  </r>
  <r>
    <x v="2"/>
    <x v="0"/>
    <x v="7"/>
    <s v="Cibo italiano"/>
    <s v="|59/03/05|"/>
    <n v="1116"/>
    <n v="2.81"/>
    <n v="3.59"/>
  </r>
  <r>
    <x v="2"/>
    <x v="0"/>
    <x v="7"/>
    <s v="Cibo italiano"/>
    <s v="|59/03/06|"/>
    <n v="708"/>
    <n v="2.5"/>
    <n v="3.95"/>
  </r>
  <r>
    <x v="2"/>
    <x v="0"/>
    <x v="7"/>
    <s v="Cibo italiano"/>
    <s v="|59/03/07|"/>
    <n v="1200"/>
    <n v="2.64"/>
    <n v="4"/>
  </r>
  <r>
    <x v="2"/>
    <x v="0"/>
    <x v="7"/>
    <s v="Cibo italiano"/>
    <s v="|59/03/08|"/>
    <n v="852"/>
    <n v="2.56"/>
    <n v="3.2"/>
  </r>
  <r>
    <x v="2"/>
    <x v="0"/>
    <x v="5"/>
    <s v="Haribo"/>
    <s v="|121/01/01|"/>
    <n v="648"/>
    <n v="1.48"/>
    <n v="1.79"/>
  </r>
  <r>
    <x v="2"/>
    <x v="0"/>
    <x v="5"/>
    <s v="Haribo"/>
    <s v="|121/01/02|"/>
    <n v="924"/>
    <n v="1.24"/>
    <n v="1.83"/>
  </r>
  <r>
    <x v="2"/>
    <x v="0"/>
    <x v="5"/>
    <s v="Haribo"/>
    <s v="|121/01/03|"/>
    <n v="972"/>
    <n v="1.42"/>
    <n v="1.76"/>
  </r>
  <r>
    <x v="2"/>
    <x v="0"/>
    <x v="5"/>
    <s v="Haribo"/>
    <s v="|121/01/04|"/>
    <n v="756"/>
    <n v="1.34"/>
    <n v="1.9"/>
  </r>
  <r>
    <x v="2"/>
    <x v="0"/>
    <x v="5"/>
    <s v="Haribo"/>
    <s v="|121/01/05|"/>
    <n v="1140"/>
    <n v="1.3"/>
    <n v="1.83"/>
  </r>
  <r>
    <x v="2"/>
    <x v="0"/>
    <x v="5"/>
    <s v="Haribo"/>
    <s v="|121/01/06|"/>
    <n v="864"/>
    <n v="1.1299999999999999"/>
    <n v="1.67"/>
  </r>
  <r>
    <x v="2"/>
    <x v="0"/>
    <x v="5"/>
    <s v="Haribo"/>
    <s v="|121/01/07|"/>
    <n v="1308"/>
    <n v="1.41"/>
    <n v="1.81"/>
  </r>
  <r>
    <x v="2"/>
    <x v="0"/>
    <x v="5"/>
    <s v="Haribo"/>
    <s v="|121/01/08|"/>
    <n v="996"/>
    <n v="1.24"/>
    <n v="1.84"/>
  </r>
  <r>
    <x v="2"/>
    <x v="0"/>
    <x v="5"/>
    <s v="Haribo"/>
    <s v="|121/01/09|"/>
    <n v="1020"/>
    <n v="1.49"/>
    <n v="1.79"/>
  </r>
  <r>
    <x v="2"/>
    <x v="0"/>
    <x v="5"/>
    <s v="Haribo"/>
    <s v="|121/01/10|"/>
    <n v="996"/>
    <n v="1.46"/>
    <n v="1.61"/>
  </r>
  <r>
    <x v="2"/>
    <x v="0"/>
    <x v="5"/>
    <s v="Haribo"/>
    <s v="|121/01/11|"/>
    <n v="804"/>
    <n v="1.1000000000000001"/>
    <n v="1.61"/>
  </r>
  <r>
    <x v="2"/>
    <x v="0"/>
    <x v="5"/>
    <s v="Lindt"/>
    <s v="|74/01/01|"/>
    <n v="744"/>
    <n v="1.35"/>
    <n v="1.72"/>
  </r>
  <r>
    <x v="2"/>
    <x v="0"/>
    <x v="5"/>
    <s v="Lindt"/>
    <s v="|74/01/02|"/>
    <n v="1248"/>
    <n v="1.1399999999999999"/>
    <n v="1.73"/>
  </r>
  <r>
    <x v="2"/>
    <x v="0"/>
    <x v="5"/>
    <s v="Lindt"/>
    <s v="|74/01/03|"/>
    <n v="1092"/>
    <n v="1.42"/>
    <n v="1.62"/>
  </r>
  <r>
    <x v="2"/>
    <x v="0"/>
    <x v="5"/>
    <s v="Lindt"/>
    <s v="|74/01/04|"/>
    <n v="1236"/>
    <n v="1.27"/>
    <n v="1.63"/>
  </r>
  <r>
    <x v="2"/>
    <x v="0"/>
    <x v="5"/>
    <s v="Lindt"/>
    <s v="|74/01/05|"/>
    <n v="804"/>
    <n v="1.47"/>
    <n v="1.84"/>
  </r>
  <r>
    <x v="2"/>
    <x v="0"/>
    <x v="5"/>
    <s v="Lindt"/>
    <s v="|74/01/06|"/>
    <n v="816"/>
    <n v="1.1100000000000001"/>
    <n v="1.9"/>
  </r>
  <r>
    <x v="2"/>
    <x v="0"/>
    <x v="5"/>
    <s v="Lindt"/>
    <s v="|74/02/01|"/>
    <n v="672"/>
    <n v="1.37"/>
    <n v="1.76"/>
  </r>
  <r>
    <x v="2"/>
    <x v="0"/>
    <x v="5"/>
    <s v="Lindt"/>
    <s v="|74/02/02|"/>
    <n v="1296"/>
    <n v="1.25"/>
    <n v="1.63"/>
  </r>
  <r>
    <x v="2"/>
    <x v="0"/>
    <x v="5"/>
    <s v="Lindt"/>
    <s v="|74/02/03|"/>
    <n v="708"/>
    <n v="1.2"/>
    <n v="1.62"/>
  </r>
  <r>
    <x v="2"/>
    <x v="0"/>
    <x v="5"/>
    <s v="Lindt"/>
    <s v="|74/02/04|"/>
    <n v="984"/>
    <n v="1.31"/>
    <n v="1.73"/>
  </r>
  <r>
    <x v="2"/>
    <x v="0"/>
    <x v="5"/>
    <s v="Lindt"/>
    <s v="|74/02/05|"/>
    <n v="1092"/>
    <n v="1.47"/>
    <n v="1.81"/>
  </r>
  <r>
    <x v="2"/>
    <x v="0"/>
    <x v="5"/>
    <s v="Lindt"/>
    <s v="|74/02/06|"/>
    <n v="756"/>
    <n v="1.27"/>
    <n v="1.61"/>
  </r>
  <r>
    <x v="2"/>
    <x v="0"/>
    <x v="5"/>
    <s v="Lindt"/>
    <s v="|74/02/07|"/>
    <n v="864"/>
    <n v="1.5"/>
    <n v="1.73"/>
  </r>
  <r>
    <x v="2"/>
    <x v="0"/>
    <x v="5"/>
    <s v="Lindt"/>
    <s v="|74/02/08|"/>
    <n v="1200"/>
    <n v="1.19"/>
    <n v="1.73"/>
  </r>
  <r>
    <x v="2"/>
    <x v="0"/>
    <x v="5"/>
    <s v="Lindt"/>
    <s v="|74/02/09|"/>
    <n v="900"/>
    <n v="1.43"/>
    <n v="1.68"/>
  </r>
  <r>
    <x v="2"/>
    <x v="0"/>
    <x v="5"/>
    <s v="Lindt"/>
    <s v="|74/02/10|"/>
    <n v="888"/>
    <n v="1.2"/>
    <n v="1.68"/>
  </r>
  <r>
    <x v="2"/>
    <x v="0"/>
    <x v="5"/>
    <s v="Lindt"/>
    <s v="|74/02/11|"/>
    <n v="1140"/>
    <n v="1.17"/>
    <n v="1.82"/>
  </r>
  <r>
    <x v="2"/>
    <x v="0"/>
    <x v="5"/>
    <s v="Lindt"/>
    <s v="|74/02/12|"/>
    <n v="1092"/>
    <n v="1.18"/>
    <n v="1.66"/>
  </r>
  <r>
    <x v="2"/>
    <x v="0"/>
    <x v="5"/>
    <s v="Lindt"/>
    <s v="|74/03/01|"/>
    <n v="744"/>
    <n v="1.24"/>
    <n v="1.85"/>
  </r>
  <r>
    <x v="2"/>
    <x v="0"/>
    <x v="5"/>
    <s v="Lindt"/>
    <s v="|74/03/02|"/>
    <n v="600"/>
    <n v="1.31"/>
    <n v="1.73"/>
  </r>
  <r>
    <x v="2"/>
    <x v="0"/>
    <x v="5"/>
    <s v="Lindt"/>
    <s v="|74/03/03|"/>
    <n v="900"/>
    <n v="1.18"/>
    <n v="1.72"/>
  </r>
  <r>
    <x v="2"/>
    <x v="0"/>
    <x v="5"/>
    <s v="Lindt"/>
    <s v="|74/03/04|"/>
    <n v="996"/>
    <n v="1.43"/>
    <n v="1.85"/>
  </r>
  <r>
    <x v="2"/>
    <x v="0"/>
    <x v="5"/>
    <s v="Lindt"/>
    <s v="|74/04/01|"/>
    <n v="624"/>
    <n v="1.43"/>
    <n v="1.61"/>
  </r>
  <r>
    <x v="2"/>
    <x v="0"/>
    <x v="5"/>
    <s v="Lindt"/>
    <s v="|74/05/01|"/>
    <n v="1128"/>
    <n v="1.1499999999999999"/>
    <n v="1.71"/>
  </r>
  <r>
    <x v="2"/>
    <x v="0"/>
    <x v="5"/>
    <s v="Lindt"/>
    <s v="|74/05/02|"/>
    <n v="828"/>
    <n v="1.49"/>
    <n v="1.82"/>
  </r>
  <r>
    <x v="2"/>
    <x v="0"/>
    <x v="5"/>
    <s v="Lindt"/>
    <s v="|74/06/00|"/>
    <n v="696"/>
    <n v="1.1499999999999999"/>
    <n v="1.9"/>
  </r>
  <r>
    <x v="2"/>
    <x v="0"/>
    <x v="5"/>
    <s v="Lindt"/>
    <s v="|74/06/01|"/>
    <n v="732"/>
    <n v="1.2"/>
    <n v="1.71"/>
  </r>
  <r>
    <x v="2"/>
    <x v="0"/>
    <x v="5"/>
    <s v="Lindt"/>
    <s v="|74/06/02|"/>
    <n v="1236"/>
    <n v="1.31"/>
    <n v="1.9"/>
  </r>
  <r>
    <x v="2"/>
    <x v="0"/>
    <x v="5"/>
    <s v="Lindt"/>
    <s v="|74/06/03|"/>
    <n v="1260"/>
    <n v="1.1299999999999999"/>
    <n v="1.79"/>
  </r>
  <r>
    <x v="2"/>
    <x v="0"/>
    <x v="5"/>
    <s v="Lindt"/>
    <s v="|74/06/04|"/>
    <n v="708"/>
    <n v="1.25"/>
    <n v="1.86"/>
  </r>
  <r>
    <x v="2"/>
    <x v="0"/>
    <x v="5"/>
    <s v="Lindt"/>
    <s v="|74/06/05|"/>
    <n v="1176"/>
    <n v="1.41"/>
    <n v="1.85"/>
  </r>
  <r>
    <x v="2"/>
    <x v="0"/>
    <x v="5"/>
    <s v="Lindt"/>
    <s v="|74/06/06|"/>
    <n v="1116"/>
    <n v="1.48"/>
    <n v="1.8"/>
  </r>
  <r>
    <x v="2"/>
    <x v="0"/>
    <x v="5"/>
    <s v="Lindt"/>
    <s v="|74/06/07|"/>
    <n v="1152"/>
    <n v="1.32"/>
    <n v="1.69"/>
  </r>
  <r>
    <x v="2"/>
    <x v="0"/>
    <x v="5"/>
    <s v="Lindt"/>
    <s v="|74/06/08|"/>
    <n v="900"/>
    <n v="1.1100000000000001"/>
    <n v="1.63"/>
  </r>
  <r>
    <x v="2"/>
    <x v="0"/>
    <x v="5"/>
    <s v="Lindt"/>
    <s v="|74/06/09|"/>
    <n v="1320"/>
    <n v="1.22"/>
    <n v="1.77"/>
  </r>
  <r>
    <x v="2"/>
    <x v="0"/>
    <x v="5"/>
    <s v="Lindt"/>
    <s v="|74/06/10|"/>
    <n v="1008"/>
    <n v="1.42"/>
    <n v="1.8"/>
  </r>
  <r>
    <x v="2"/>
    <x v="0"/>
    <x v="5"/>
    <s v="Lindt"/>
    <s v="|74/06/11|"/>
    <n v="696"/>
    <n v="1.39"/>
    <n v="1.77"/>
  </r>
  <r>
    <x v="2"/>
    <x v="0"/>
    <x v="5"/>
    <s v="Lindt"/>
    <s v="|74/06/12|"/>
    <n v="1200"/>
    <n v="1.29"/>
    <n v="1.82"/>
  </r>
  <r>
    <x v="2"/>
    <x v="0"/>
    <x v="7"/>
    <s v="Maxi Fresh"/>
    <s v="|81/01/01|"/>
    <n v="684"/>
    <n v="2.0499999999999998"/>
    <n v="3.79"/>
  </r>
  <r>
    <x v="2"/>
    <x v="0"/>
    <x v="7"/>
    <s v="Maxi Fresh"/>
    <s v="|81/01/02|"/>
    <n v="1116"/>
    <n v="2.16"/>
    <n v="3.93"/>
  </r>
  <r>
    <x v="2"/>
    <x v="0"/>
    <x v="7"/>
    <s v="Maxi Fresh"/>
    <s v="|81/01/03|"/>
    <n v="1020"/>
    <n v="2.98"/>
    <n v="3.62"/>
  </r>
  <r>
    <x v="2"/>
    <x v="0"/>
    <x v="7"/>
    <s v="Maxi Fresh"/>
    <s v="|81/01/04|"/>
    <n v="708"/>
    <n v="2.13"/>
    <n v="3.76"/>
  </r>
  <r>
    <x v="2"/>
    <x v="0"/>
    <x v="7"/>
    <s v="Maxi Fresh"/>
    <s v="|81/01/05|"/>
    <n v="1020"/>
    <n v="2.08"/>
    <n v="3.54"/>
  </r>
  <r>
    <x v="2"/>
    <x v="0"/>
    <x v="7"/>
    <s v="Maxi Fresh"/>
    <s v="|81/01/06|"/>
    <n v="720"/>
    <n v="2.87"/>
    <n v="3.2"/>
  </r>
  <r>
    <x v="2"/>
    <x v="0"/>
    <x v="7"/>
    <s v="Maxi Fresh"/>
    <s v="|81/01/07|"/>
    <n v="1008"/>
    <n v="2.77"/>
    <n v="3.45"/>
  </r>
  <r>
    <x v="2"/>
    <x v="0"/>
    <x v="7"/>
    <s v="Maxi Fresh"/>
    <s v="|81/01/08|"/>
    <n v="660"/>
    <n v="2.04"/>
    <n v="3.74"/>
  </r>
  <r>
    <x v="2"/>
    <x v="0"/>
    <x v="7"/>
    <s v="Maxi Fresh"/>
    <s v="|81/01/09|"/>
    <n v="708"/>
    <n v="2.0499999999999998"/>
    <n v="3.83"/>
  </r>
  <r>
    <x v="2"/>
    <x v="0"/>
    <x v="7"/>
    <s v="Maxi Fresh"/>
    <s v="|81/01/10|"/>
    <n v="1068"/>
    <n v="2.83"/>
    <n v="3.38"/>
  </r>
  <r>
    <x v="2"/>
    <x v="0"/>
    <x v="7"/>
    <s v="Maxi Fresh"/>
    <s v="|81/01/11|"/>
    <n v="1020"/>
    <n v="2.67"/>
    <n v="3.64"/>
  </r>
  <r>
    <x v="2"/>
    <x v="0"/>
    <x v="7"/>
    <s v="Maxi Fresh"/>
    <s v="|81/01/12|"/>
    <n v="864"/>
    <n v="2.19"/>
    <n v="3.59"/>
  </r>
  <r>
    <x v="2"/>
    <x v="0"/>
    <x v="7"/>
    <s v="Maxi Fresh"/>
    <s v="|81/01/13|"/>
    <n v="1200"/>
    <n v="2.62"/>
    <n v="3.3"/>
  </r>
  <r>
    <x v="2"/>
    <x v="0"/>
    <x v="7"/>
    <s v="Maxi Fresh"/>
    <s v="|81/01/14|"/>
    <n v="696"/>
    <n v="2.8"/>
    <n v="3.69"/>
  </r>
  <r>
    <x v="2"/>
    <x v="0"/>
    <x v="7"/>
    <s v="Maxi Fresh"/>
    <s v="|81/01/15|"/>
    <n v="888"/>
    <n v="2.2799999999999998"/>
    <n v="3.36"/>
  </r>
  <r>
    <x v="2"/>
    <x v="0"/>
    <x v="7"/>
    <s v="Maxi Fresh"/>
    <s v="|81/01/16|"/>
    <n v="720"/>
    <n v="2.96"/>
    <n v="3.61"/>
  </r>
  <r>
    <x v="2"/>
    <x v="0"/>
    <x v="7"/>
    <s v="Maxi Fresh"/>
    <s v="|81/01/17|"/>
    <n v="696"/>
    <n v="2.31"/>
    <n v="3.2"/>
  </r>
  <r>
    <x v="2"/>
    <x v="0"/>
    <x v="7"/>
    <s v="Maxi Fresh"/>
    <s v="|81/01/18|"/>
    <n v="1200"/>
    <n v="2.06"/>
    <n v="3.65"/>
  </r>
  <r>
    <x v="2"/>
    <x v="0"/>
    <x v="7"/>
    <s v="Maxi Fresh"/>
    <s v="|81/01/19|"/>
    <n v="840"/>
    <n v="3"/>
    <n v="3.88"/>
  </r>
  <r>
    <x v="2"/>
    <x v="0"/>
    <x v="7"/>
    <s v="Maxi Fresh"/>
    <s v="|81/01/20|"/>
    <n v="912"/>
    <n v="2.42"/>
    <n v="3.29"/>
  </r>
  <r>
    <x v="2"/>
    <x v="0"/>
    <x v="7"/>
    <s v="Maxi Fresh"/>
    <s v="|81/01/21|"/>
    <n v="948"/>
    <n v="2.81"/>
    <n v="3.95"/>
  </r>
  <r>
    <x v="2"/>
    <x v="0"/>
    <x v="7"/>
    <s v="Maxi Fresh"/>
    <s v="|81/01/22|"/>
    <n v="936"/>
    <n v="2.5099999999999998"/>
    <n v="3.4"/>
  </r>
  <r>
    <x v="2"/>
    <x v="0"/>
    <x v="7"/>
    <s v="Maxi Fresh"/>
    <s v="|81/01/23|"/>
    <n v="984"/>
    <n v="2.14"/>
    <n v="3.61"/>
  </r>
  <r>
    <x v="2"/>
    <x v="0"/>
    <x v="7"/>
    <s v="Maxi Fresh"/>
    <s v="|81/01/24|"/>
    <n v="636"/>
    <n v="2.99"/>
    <n v="3.36"/>
  </r>
  <r>
    <x v="2"/>
    <x v="0"/>
    <x v="7"/>
    <s v="Maxi Fresh"/>
    <s v="|81/01/25|"/>
    <n v="888"/>
    <n v="2.96"/>
    <n v="3.98"/>
  </r>
  <r>
    <x v="2"/>
    <x v="0"/>
    <x v="7"/>
    <s v="Maxi Fresh"/>
    <s v="|81/01/26|"/>
    <n v="924"/>
    <n v="2.12"/>
    <n v="3.31"/>
  </r>
  <r>
    <x v="2"/>
    <x v="0"/>
    <x v="7"/>
    <s v="Maxi Fresh"/>
    <s v="|81/01/27|"/>
    <n v="960"/>
    <n v="2.12"/>
    <n v="3.84"/>
  </r>
  <r>
    <x v="2"/>
    <x v="0"/>
    <x v="7"/>
    <s v="Maxi Fresh"/>
    <s v="|81/01/28|"/>
    <n v="648"/>
    <n v="2.2200000000000002"/>
    <n v="3.44"/>
  </r>
  <r>
    <x v="2"/>
    <x v="0"/>
    <x v="7"/>
    <s v="Maxi Fresh"/>
    <s v="|81/01/29|"/>
    <n v="1176"/>
    <n v="2.69"/>
    <n v="3.89"/>
  </r>
  <r>
    <x v="2"/>
    <x v="0"/>
    <x v="7"/>
    <s v="Maxi Fresh"/>
    <s v="|81/01/30|"/>
    <n v="1056"/>
    <n v="2.76"/>
    <n v="3.3"/>
  </r>
  <r>
    <x v="2"/>
    <x v="0"/>
    <x v="7"/>
    <s v="Maxi Fresh"/>
    <s v="|81/01/31|"/>
    <n v="1020"/>
    <n v="2.11"/>
    <n v="3.36"/>
  </r>
  <r>
    <x v="2"/>
    <x v="0"/>
    <x v="7"/>
    <s v="Maxi Fresh"/>
    <s v="|81/01/32|"/>
    <n v="924"/>
    <n v="2.65"/>
    <n v="3.52"/>
  </r>
  <r>
    <x v="2"/>
    <x v="0"/>
    <x v="7"/>
    <s v="Maxi Fresh"/>
    <s v="|81/01/33|"/>
    <n v="924"/>
    <n v="2"/>
    <n v="3.63"/>
  </r>
  <r>
    <x v="2"/>
    <x v="0"/>
    <x v="7"/>
    <s v="Maxi Fresh"/>
    <s v="|81/01/34|"/>
    <n v="936"/>
    <n v="2.2200000000000002"/>
    <n v="3.46"/>
  </r>
  <r>
    <x v="2"/>
    <x v="0"/>
    <x v="7"/>
    <s v="Maxi Fresh"/>
    <s v="|81/01/35|"/>
    <n v="660"/>
    <n v="2.71"/>
    <n v="3.55"/>
  </r>
  <r>
    <x v="2"/>
    <x v="0"/>
    <x v="7"/>
    <s v="Maxi Fresh"/>
    <s v="|81/01/36|"/>
    <n v="972"/>
    <n v="2.68"/>
    <n v="3.24"/>
  </r>
  <r>
    <x v="2"/>
    <x v="0"/>
    <x v="7"/>
    <s v="Maxi Fresh"/>
    <s v="|81/01/37|"/>
    <n v="1140"/>
    <n v="2.79"/>
    <n v="3.55"/>
  </r>
  <r>
    <x v="2"/>
    <x v="0"/>
    <x v="7"/>
    <s v="Maxi Fresh"/>
    <s v="|81/01/38|"/>
    <n v="1176"/>
    <n v="2.06"/>
    <n v="3.4"/>
  </r>
  <r>
    <x v="2"/>
    <x v="0"/>
    <x v="7"/>
    <s v="Maxi Fresh"/>
    <s v="|81/01/39|"/>
    <n v="804"/>
    <n v="2.08"/>
    <n v="3.99"/>
  </r>
  <r>
    <x v="2"/>
    <x v="0"/>
    <x v="7"/>
    <s v="Maxi Fresh"/>
    <s v="|81/01/40|"/>
    <n v="852"/>
    <n v="2.5299999999999998"/>
    <n v="3.31"/>
  </r>
  <r>
    <x v="2"/>
    <x v="0"/>
    <x v="7"/>
    <s v="Maxi Fresh"/>
    <s v="|81/01/41|"/>
    <n v="792"/>
    <n v="2.2799999999999998"/>
    <n v="3.96"/>
  </r>
  <r>
    <x v="2"/>
    <x v="0"/>
    <x v="7"/>
    <s v="Maxi Fresh"/>
    <s v="|81/01/42|"/>
    <n v="660"/>
    <n v="2.8"/>
    <n v="3.7"/>
  </r>
  <r>
    <x v="2"/>
    <x v="0"/>
    <x v="7"/>
    <s v="Maxi Fresh"/>
    <s v="|81/01/43|"/>
    <n v="1200"/>
    <n v="2.39"/>
    <n v="3.61"/>
  </r>
  <r>
    <x v="2"/>
    <x v="0"/>
    <x v="7"/>
    <s v="Maxi Fresh"/>
    <s v="|81/01/44|"/>
    <n v="1104"/>
    <n v="2.76"/>
    <n v="3.71"/>
  </r>
  <r>
    <x v="2"/>
    <x v="0"/>
    <x v="7"/>
    <s v="Maxi Fresh"/>
    <s v="|81/01/45|"/>
    <n v="888"/>
    <n v="2.4"/>
    <n v="3.37"/>
  </r>
  <r>
    <x v="2"/>
    <x v="0"/>
    <x v="7"/>
    <s v="Maxi Fresh"/>
    <s v="|81/01/46|"/>
    <n v="1068"/>
    <n v="2.0499999999999998"/>
    <n v="3.45"/>
  </r>
  <r>
    <x v="2"/>
    <x v="0"/>
    <x v="7"/>
    <s v="Maxi Fresh"/>
    <s v="|81/01/47|"/>
    <n v="1044"/>
    <n v="2.19"/>
    <n v="3.84"/>
  </r>
  <r>
    <x v="2"/>
    <x v="0"/>
    <x v="7"/>
    <s v="Maxi Fresh"/>
    <s v="|81/01/48|"/>
    <n v="888"/>
    <n v="2"/>
    <n v="3.38"/>
  </r>
  <r>
    <x v="2"/>
    <x v="0"/>
    <x v="7"/>
    <s v="Maxi Fresh"/>
    <s v="|81/01/49|"/>
    <n v="852"/>
    <n v="2.66"/>
    <n v="3.96"/>
  </r>
  <r>
    <x v="2"/>
    <x v="0"/>
    <x v="7"/>
    <s v="Maxi Fresh"/>
    <s v="|81/01/80|"/>
    <n v="1068"/>
    <n v="2.84"/>
    <n v="3.65"/>
  </r>
  <r>
    <x v="2"/>
    <x v="0"/>
    <x v="7"/>
    <s v="Maxi Fresh"/>
    <s v="|81/01/81|"/>
    <n v="660"/>
    <n v="2.5"/>
    <n v="3.51"/>
  </r>
  <r>
    <x v="2"/>
    <x v="0"/>
    <x v="7"/>
    <s v="Maxi Fresh"/>
    <s v="|81/01/82|"/>
    <n v="624"/>
    <n v="2.0499999999999998"/>
    <n v="3.82"/>
  </r>
  <r>
    <x v="2"/>
    <x v="0"/>
    <x v="7"/>
    <s v="Maxi Fresh"/>
    <s v="|81/01/83|"/>
    <n v="624"/>
    <n v="2.68"/>
    <n v="3.7"/>
  </r>
  <r>
    <x v="2"/>
    <x v="0"/>
    <x v="7"/>
    <s v="Maxi Fresh"/>
    <s v="|81/01/84|"/>
    <n v="1020"/>
    <n v="3"/>
    <n v="3.67"/>
  </r>
  <r>
    <x v="2"/>
    <x v="0"/>
    <x v="7"/>
    <s v="Maxi Fresh"/>
    <s v="|81/01/85|"/>
    <n v="972"/>
    <n v="2.25"/>
    <n v="3.23"/>
  </r>
  <r>
    <x v="2"/>
    <x v="0"/>
    <x v="7"/>
    <s v="Maxi Fresh"/>
    <s v="|81/02/01|"/>
    <n v="840"/>
    <n v="2.2599999999999998"/>
    <n v="3.71"/>
  </r>
  <r>
    <x v="2"/>
    <x v="0"/>
    <x v="7"/>
    <s v="Maxi Fresh"/>
    <s v="|81/02/02|"/>
    <n v="672"/>
    <n v="2.5499999999999998"/>
    <n v="3.57"/>
  </r>
  <r>
    <x v="2"/>
    <x v="0"/>
    <x v="7"/>
    <s v="Maxi Fresh"/>
    <s v="|81/02/03|"/>
    <n v="648"/>
    <n v="2.68"/>
    <n v="3.66"/>
  </r>
  <r>
    <x v="2"/>
    <x v="0"/>
    <x v="7"/>
    <s v="Maxi Fresh"/>
    <s v="|81/02/04|"/>
    <n v="972"/>
    <n v="2.0099999999999998"/>
    <n v="3.46"/>
  </r>
  <r>
    <x v="2"/>
    <x v="0"/>
    <x v="7"/>
    <s v="Maxi Fresh"/>
    <s v="|81/02/05|"/>
    <n v="996"/>
    <n v="2.0499999999999998"/>
    <n v="3.86"/>
  </r>
  <r>
    <x v="2"/>
    <x v="0"/>
    <x v="7"/>
    <s v="Maxi Fresh"/>
    <s v="|81/02/07|"/>
    <n v="912"/>
    <n v="2.11"/>
    <n v="3.53"/>
  </r>
  <r>
    <x v="2"/>
    <x v="0"/>
    <x v="10"/>
    <s v="Wild West"/>
    <s v="|30/02/00|"/>
    <n v="504"/>
    <n v="4.2"/>
    <n v="6.76"/>
  </r>
  <r>
    <x v="2"/>
    <x v="0"/>
    <x v="10"/>
    <s v="Wild West"/>
    <s v="|30/02/01|"/>
    <n v="360"/>
    <n v="4.09"/>
    <n v="5.97"/>
  </r>
  <r>
    <x v="2"/>
    <x v="0"/>
    <x v="10"/>
    <s v="Wild West"/>
    <s v="|30/02/02|"/>
    <n v="384"/>
    <n v="3.34"/>
    <n v="5.03"/>
  </r>
  <r>
    <x v="2"/>
    <x v="0"/>
    <x v="10"/>
    <s v="Wild West"/>
    <s v="|30/02/03|"/>
    <n v="372"/>
    <n v="3.35"/>
    <n v="5.37"/>
  </r>
  <r>
    <x v="2"/>
    <x v="0"/>
    <x v="10"/>
    <s v="Wild West"/>
    <s v="|30/02/04|"/>
    <n v="444"/>
    <n v="3.2"/>
    <n v="6.61"/>
  </r>
  <r>
    <x v="2"/>
    <x v="0"/>
    <x v="10"/>
    <s v="Wild West"/>
    <s v="|30/02/05|"/>
    <n v="432"/>
    <n v="4.22"/>
    <n v="6.8"/>
  </r>
  <r>
    <x v="2"/>
    <x v="0"/>
    <x v="10"/>
    <s v="Wild West"/>
    <s v="|30/02/06|"/>
    <n v="468"/>
    <n v="4.6100000000000003"/>
    <n v="5.47"/>
  </r>
  <r>
    <x v="2"/>
    <x v="0"/>
    <x v="10"/>
    <s v="Wild West"/>
    <s v="|30/02/07|"/>
    <n v="504"/>
    <n v="3.97"/>
    <n v="6.79"/>
  </r>
  <r>
    <x v="2"/>
    <x v="0"/>
    <x v="10"/>
    <s v="Wild West"/>
    <s v="|30/02/09|"/>
    <n v="420"/>
    <n v="3.71"/>
    <n v="5.03"/>
  </r>
  <r>
    <x v="2"/>
    <x v="0"/>
    <x v="10"/>
    <s v="Wild West"/>
    <s v="|30/02/89|"/>
    <n v="516"/>
    <n v="4.16"/>
    <n v="6.17"/>
  </r>
  <r>
    <x v="2"/>
    <x v="0"/>
    <x v="10"/>
    <s v="Wild West"/>
    <s v="|30/02/90|"/>
    <n v="444"/>
    <n v="3.04"/>
    <n v="5.13"/>
  </r>
  <r>
    <x v="2"/>
    <x v="0"/>
    <x v="10"/>
    <s v="Wild West"/>
    <s v="|30/02/91|"/>
    <n v="516"/>
    <n v="4.1500000000000004"/>
    <n v="5.0599999999999996"/>
  </r>
  <r>
    <x v="2"/>
    <x v="0"/>
    <x v="10"/>
    <s v="Wild West"/>
    <s v="|30/02/99|"/>
    <n v="480"/>
    <n v="4.8499999999999996"/>
    <n v="6.16"/>
  </r>
  <r>
    <x v="2"/>
    <x v="0"/>
    <x v="10"/>
    <s v="Wild West"/>
    <s v="|30/03/01|"/>
    <n v="444"/>
    <n v="4.0199999999999996"/>
    <n v="6.32"/>
  </r>
  <r>
    <x v="2"/>
    <x v="0"/>
    <x v="10"/>
    <s v="Wild West"/>
    <s v="|30/03/02|"/>
    <n v="372"/>
    <n v="3.45"/>
    <n v="5.25"/>
  </r>
  <r>
    <x v="2"/>
    <x v="0"/>
    <x v="10"/>
    <s v="Wild West"/>
    <s v="|30/03/03|"/>
    <n v="408"/>
    <n v="3.79"/>
    <n v="7"/>
  </r>
  <r>
    <x v="2"/>
    <x v="0"/>
    <x v="10"/>
    <s v="Wild West"/>
    <s v="|30/03/05|"/>
    <n v="444"/>
    <n v="4.7"/>
    <n v="5.87"/>
  </r>
  <r>
    <x v="2"/>
    <x v="0"/>
    <x v="10"/>
    <s v="Wild West"/>
    <s v="|30/03/06|"/>
    <n v="516"/>
    <n v="4.9800000000000004"/>
    <n v="5.16"/>
  </r>
  <r>
    <x v="2"/>
    <x v="0"/>
    <x v="10"/>
    <s v="Wild West"/>
    <s v="|30/03/07|"/>
    <n v="504"/>
    <n v="3.5"/>
    <n v="5.78"/>
  </r>
  <r>
    <x v="2"/>
    <x v="0"/>
    <x v="10"/>
    <s v="Wild West"/>
    <s v="|30/03/08|"/>
    <n v="360"/>
    <n v="3.52"/>
    <n v="6.98"/>
  </r>
  <r>
    <x v="2"/>
    <x v="0"/>
    <x v="10"/>
    <s v="Wild West"/>
    <s v="|30/04/01|"/>
    <n v="540"/>
    <n v="4.91"/>
    <n v="5.1100000000000003"/>
  </r>
  <r>
    <x v="2"/>
    <x v="0"/>
    <x v="10"/>
    <s v="Wild West"/>
    <s v="|30/04/02|"/>
    <n v="492"/>
    <n v="4.63"/>
    <n v="6.5"/>
  </r>
  <r>
    <x v="2"/>
    <x v="0"/>
    <x v="10"/>
    <s v="Wild West"/>
    <s v="|30/05/01|"/>
    <n v="504"/>
    <n v="3.87"/>
    <n v="5.03"/>
  </r>
  <r>
    <x v="2"/>
    <x v="0"/>
    <x v="10"/>
    <s v="Wild West"/>
    <s v="|30/05/02|"/>
    <n v="360"/>
    <n v="4.4400000000000004"/>
    <n v="5.15"/>
  </r>
  <r>
    <x v="2"/>
    <x v="0"/>
    <x v="10"/>
    <s v="Wild West"/>
    <s v="|30/05/03|"/>
    <n v="456"/>
    <n v="3.11"/>
    <n v="6.36"/>
  </r>
  <r>
    <x v="2"/>
    <x v="0"/>
    <x v="10"/>
    <s v="Wild West"/>
    <s v="|30/05/04|"/>
    <n v="492"/>
    <n v="4.42"/>
    <n v="6.65"/>
  </r>
  <r>
    <x v="2"/>
    <x v="0"/>
    <x v="10"/>
    <s v="Wild West"/>
    <s v="|30/05/06|"/>
    <n v="408"/>
    <n v="3.65"/>
    <n v="5.63"/>
  </r>
  <r>
    <x v="2"/>
    <x v="0"/>
    <x v="10"/>
    <s v="Wild West"/>
    <s v="|30/05/07|"/>
    <n v="456"/>
    <n v="4.18"/>
    <n v="6.64"/>
  </r>
  <r>
    <x v="2"/>
    <x v="0"/>
    <x v="10"/>
    <s v="Wild West"/>
    <s v="|30/06/01|"/>
    <n v="492"/>
    <n v="4.41"/>
    <n v="5.22"/>
  </r>
  <r>
    <x v="2"/>
    <x v="0"/>
    <x v="10"/>
    <s v="Wild West"/>
    <s v="|30/06/02|"/>
    <n v="396"/>
    <n v="3.13"/>
    <n v="6.52"/>
  </r>
  <r>
    <x v="2"/>
    <x v="0"/>
    <x v="3"/>
    <s v="Capy"/>
    <s v="|98/01/01|"/>
    <n v="72"/>
    <n v="1.01"/>
    <n v="1.39"/>
  </r>
  <r>
    <x v="2"/>
    <x v="0"/>
    <x v="10"/>
    <s v="Palmera"/>
    <s v="|91/00/01|"/>
    <n v="432"/>
    <n v="4.83"/>
    <n v="6.21"/>
  </r>
  <r>
    <x v="2"/>
    <x v="0"/>
    <x v="10"/>
    <s v="Palmera"/>
    <s v="|91/00/02|"/>
    <n v="540"/>
    <n v="3.73"/>
    <n v="5.15"/>
  </r>
  <r>
    <x v="2"/>
    <x v="0"/>
    <x v="10"/>
    <s v="Palmera"/>
    <s v="|91/00/03|"/>
    <n v="456"/>
    <n v="4.54"/>
    <n v="5.19"/>
  </r>
  <r>
    <x v="2"/>
    <x v="0"/>
    <x v="10"/>
    <s v="Palmera"/>
    <s v="|91/00/04|"/>
    <n v="384"/>
    <n v="4.5199999999999996"/>
    <n v="5.24"/>
  </r>
  <r>
    <x v="2"/>
    <x v="0"/>
    <x v="10"/>
    <s v="Palmera"/>
    <s v="|91/00/05|"/>
    <n v="360"/>
    <n v="4.08"/>
    <n v="5.86"/>
  </r>
  <r>
    <x v="2"/>
    <x v="0"/>
    <x v="10"/>
    <s v="Palmera"/>
    <s v="|91/00/06|"/>
    <n v="456"/>
    <n v="4.66"/>
    <n v="6.63"/>
  </r>
  <r>
    <x v="2"/>
    <x v="0"/>
    <x v="10"/>
    <s v="Palmera"/>
    <s v="|91/00/07|"/>
    <n v="528"/>
    <n v="3.21"/>
    <n v="6.67"/>
  </r>
  <r>
    <x v="2"/>
    <x v="0"/>
    <x v="10"/>
    <s v="Palmera"/>
    <s v="|91/00/08|"/>
    <n v="504"/>
    <n v="3.29"/>
    <n v="6.44"/>
  </r>
  <r>
    <x v="2"/>
    <x v="0"/>
    <x v="10"/>
    <s v="Palmera"/>
    <s v="|91/00/09|"/>
    <n v="516"/>
    <n v="4.2"/>
    <n v="6.85"/>
  </r>
  <r>
    <x v="2"/>
    <x v="0"/>
    <x v="10"/>
    <s v="Palmera"/>
    <s v="|91/00/10|"/>
    <n v="372"/>
    <n v="3.67"/>
    <n v="6.68"/>
  </r>
  <r>
    <x v="2"/>
    <x v="0"/>
    <x v="10"/>
    <s v="Palmera"/>
    <s v="|91/00/11|"/>
    <n v="372"/>
    <n v="4.63"/>
    <n v="6.88"/>
  </r>
  <r>
    <x v="2"/>
    <x v="0"/>
    <x v="10"/>
    <s v="Palmera"/>
    <s v="|91/00/12|"/>
    <n v="492"/>
    <n v="4.49"/>
    <n v="6.84"/>
  </r>
  <r>
    <x v="2"/>
    <x v="0"/>
    <x v="10"/>
    <s v="Palmera"/>
    <s v="|91/00/13|"/>
    <n v="504"/>
    <n v="4.76"/>
    <n v="5.0599999999999996"/>
  </r>
  <r>
    <x v="2"/>
    <x v="0"/>
    <x v="10"/>
    <s v="Palmera"/>
    <s v="|91/00/14|"/>
    <n v="468"/>
    <n v="3.04"/>
    <n v="6.7"/>
  </r>
  <r>
    <x v="2"/>
    <x v="0"/>
    <x v="10"/>
    <s v="Palmera"/>
    <s v="|91/00/15|"/>
    <n v="540"/>
    <n v="4.33"/>
    <n v="6.52"/>
  </r>
  <r>
    <x v="2"/>
    <x v="0"/>
    <x v="10"/>
    <s v="Palmera"/>
    <s v="|91/00/16|"/>
    <n v="444"/>
    <n v="4.8499999999999996"/>
    <n v="6.74"/>
  </r>
  <r>
    <x v="2"/>
    <x v="0"/>
    <x v="10"/>
    <s v="Palmera"/>
    <s v="|91/00/17|"/>
    <n v="540"/>
    <n v="4.75"/>
    <n v="5.59"/>
  </r>
  <r>
    <x v="2"/>
    <x v="0"/>
    <x v="10"/>
    <s v="Palmera"/>
    <s v="|91/00/18|"/>
    <n v="468"/>
    <n v="4.87"/>
    <n v="5.65"/>
  </r>
  <r>
    <x v="2"/>
    <x v="0"/>
    <x v="10"/>
    <s v="Palmera"/>
    <s v="|91/00/19|"/>
    <n v="468"/>
    <n v="3.11"/>
    <n v="5.23"/>
  </r>
  <r>
    <x v="2"/>
    <x v="0"/>
    <x v="10"/>
    <s v="Palmera"/>
    <s v="|91/00/20|"/>
    <n v="396"/>
    <n v="4.01"/>
    <n v="5.56"/>
  </r>
  <r>
    <x v="2"/>
    <x v="1"/>
    <x v="13"/>
    <s v="President"/>
    <s v="|32/01/01|"/>
    <n v="600"/>
    <n v="2.23"/>
    <n v="3.33"/>
  </r>
  <r>
    <x v="2"/>
    <x v="1"/>
    <x v="13"/>
    <s v="President"/>
    <s v="|32/01/02|"/>
    <n v="228"/>
    <n v="2.62"/>
    <n v="3.2"/>
  </r>
  <r>
    <x v="2"/>
    <x v="1"/>
    <x v="13"/>
    <s v="President"/>
    <s v="|32/01/03|"/>
    <n v="312"/>
    <n v="2.39"/>
    <n v="3.41"/>
  </r>
  <r>
    <x v="2"/>
    <x v="1"/>
    <x v="13"/>
    <s v="President"/>
    <s v="|32/01/04|"/>
    <n v="480"/>
    <n v="2.46"/>
    <n v="3.06"/>
  </r>
  <r>
    <x v="2"/>
    <x v="1"/>
    <x v="13"/>
    <s v="President"/>
    <s v="|32/01/05|"/>
    <n v="132"/>
    <n v="2.2599999999999998"/>
    <n v="3.39"/>
  </r>
  <r>
    <x v="2"/>
    <x v="1"/>
    <x v="13"/>
    <s v="President"/>
    <s v="|32/01/06|"/>
    <n v="516"/>
    <n v="2.23"/>
    <n v="3.51"/>
  </r>
  <r>
    <x v="2"/>
    <x v="1"/>
    <x v="13"/>
    <s v="President"/>
    <s v="|32/01/07|"/>
    <n v="540"/>
    <n v="2.17"/>
    <n v="3.19"/>
  </r>
  <r>
    <x v="2"/>
    <x v="1"/>
    <x v="13"/>
    <s v="President"/>
    <s v="|32/01/08|"/>
    <n v="360"/>
    <n v="2.67"/>
    <n v="3.17"/>
  </r>
  <r>
    <x v="2"/>
    <x v="1"/>
    <x v="13"/>
    <s v="President"/>
    <s v="|32/01/09|"/>
    <n v="228"/>
    <n v="2.5"/>
    <n v="3.36"/>
  </r>
  <r>
    <x v="2"/>
    <x v="1"/>
    <x v="13"/>
    <s v="President"/>
    <s v="|32/01/10|"/>
    <n v="324"/>
    <n v="2.7"/>
    <n v="3.43"/>
  </r>
  <r>
    <x v="2"/>
    <x v="1"/>
    <x v="13"/>
    <s v="President"/>
    <s v="|32/01/11|"/>
    <n v="132"/>
    <n v="2.7"/>
    <n v="3"/>
  </r>
  <r>
    <x v="2"/>
    <x v="1"/>
    <x v="13"/>
    <s v="President"/>
    <s v="|32/01/12|"/>
    <n v="288"/>
    <n v="2.58"/>
    <n v="3.49"/>
  </r>
  <r>
    <x v="2"/>
    <x v="1"/>
    <x v="13"/>
    <s v="President"/>
    <s v="|32/01/13|"/>
    <n v="180"/>
    <n v="2.41"/>
    <n v="3.55"/>
  </r>
  <r>
    <x v="2"/>
    <x v="1"/>
    <x v="13"/>
    <s v="President"/>
    <s v="|32/01/14|"/>
    <n v="504"/>
    <n v="2.56"/>
    <n v="3.38"/>
  </r>
  <r>
    <x v="2"/>
    <x v="1"/>
    <x v="13"/>
    <s v="President"/>
    <s v="|32/01/15|"/>
    <n v="456"/>
    <n v="2.04"/>
    <n v="3.42"/>
  </r>
  <r>
    <x v="2"/>
    <x v="1"/>
    <x v="13"/>
    <s v="President"/>
    <s v="|32/01/16|"/>
    <n v="252"/>
    <n v="2.37"/>
    <n v="3.74"/>
  </r>
  <r>
    <x v="2"/>
    <x v="1"/>
    <x v="13"/>
    <s v="President"/>
    <s v="|32/01/17|"/>
    <n v="288"/>
    <n v="2.66"/>
    <n v="3.51"/>
  </r>
  <r>
    <x v="2"/>
    <x v="1"/>
    <x v="13"/>
    <s v="President"/>
    <s v="|32/01/18|"/>
    <n v="276"/>
    <n v="2.66"/>
    <n v="3.56"/>
  </r>
  <r>
    <x v="2"/>
    <x v="1"/>
    <x v="13"/>
    <s v="President"/>
    <s v="|32/01/19|"/>
    <n v="312"/>
    <n v="2.14"/>
    <n v="3.63"/>
  </r>
  <r>
    <x v="2"/>
    <x v="1"/>
    <x v="13"/>
    <s v="President"/>
    <s v="|32/01/20|"/>
    <n v="408"/>
    <n v="2.19"/>
    <n v="3.19"/>
  </r>
  <r>
    <x v="2"/>
    <x v="1"/>
    <x v="13"/>
    <s v="President"/>
    <s v="|32/01/21|"/>
    <n v="348"/>
    <n v="2.4500000000000002"/>
    <n v="3.28"/>
  </r>
  <r>
    <x v="2"/>
    <x v="1"/>
    <x v="13"/>
    <s v="President"/>
    <s v="|32/01/22|"/>
    <n v="588"/>
    <n v="2.27"/>
    <n v="3.79"/>
  </r>
  <r>
    <x v="2"/>
    <x v="1"/>
    <x v="13"/>
    <s v="President"/>
    <s v="|32/02/01|"/>
    <n v="456"/>
    <n v="2.46"/>
    <n v="3.7"/>
  </r>
  <r>
    <x v="2"/>
    <x v="1"/>
    <x v="14"/>
    <s v="Hassett"/>
    <s v="|130/01/01|"/>
    <n v="1428"/>
    <n v="0.75"/>
    <n v="0.98"/>
  </r>
  <r>
    <x v="2"/>
    <x v="1"/>
    <x v="14"/>
    <s v="Hassett"/>
    <s v="|130/01/02|"/>
    <n v="1560"/>
    <n v="0.7"/>
    <n v="0.94"/>
  </r>
  <r>
    <x v="2"/>
    <x v="1"/>
    <x v="14"/>
    <s v="Hassett"/>
    <s v="|130/01/03|"/>
    <n v="2124"/>
    <n v="0.9"/>
    <n v="0.94"/>
  </r>
  <r>
    <x v="2"/>
    <x v="1"/>
    <x v="14"/>
    <s v="Hassett"/>
    <s v="|130/01/04|"/>
    <n v="1464"/>
    <n v="0.73"/>
    <n v="0.98"/>
  </r>
  <r>
    <x v="2"/>
    <x v="1"/>
    <x v="14"/>
    <s v="Southeastern windmill"/>
    <s v="|44/01/10|"/>
    <n v="1452"/>
    <n v="0.77"/>
    <n v="0.95"/>
  </r>
  <r>
    <x v="2"/>
    <x v="1"/>
    <x v="14"/>
    <s v="Southeastern windmill"/>
    <s v="|44/01/11|"/>
    <n v="2184"/>
    <n v="0.73"/>
    <n v="0.92"/>
  </r>
  <r>
    <x v="2"/>
    <x v="1"/>
    <x v="14"/>
    <s v="Southeastern windmill"/>
    <s v="|44/01/12|"/>
    <n v="1728"/>
    <n v="0.88"/>
    <n v="0.92"/>
  </r>
  <r>
    <x v="2"/>
    <x v="1"/>
    <x v="14"/>
    <s v="Southeastern windmill"/>
    <s v="|44/01/13|"/>
    <n v="1344"/>
    <n v="0.87"/>
    <n v="1"/>
  </r>
  <r>
    <x v="2"/>
    <x v="1"/>
    <x v="14"/>
    <s v="Southeastern windmill"/>
    <s v="|44/01/14|"/>
    <n v="1848"/>
    <n v="0.76"/>
    <n v="0.91"/>
  </r>
  <r>
    <x v="2"/>
    <x v="1"/>
    <x v="14"/>
    <s v="Southeastern windmill"/>
    <s v="|44/01/15|"/>
    <n v="2184"/>
    <n v="0.74"/>
    <n v="0.9"/>
  </r>
  <r>
    <x v="2"/>
    <x v="1"/>
    <x v="14"/>
    <s v="Southeastern windmill"/>
    <s v="|44/01/16|"/>
    <n v="2052"/>
    <n v="0.84"/>
    <n v="1"/>
  </r>
  <r>
    <x v="2"/>
    <x v="1"/>
    <x v="14"/>
    <s v="Southeastern windmill"/>
    <s v="|44/01/17|"/>
    <n v="1332"/>
    <n v="0.8"/>
    <n v="0.99"/>
  </r>
  <r>
    <x v="2"/>
    <x v="1"/>
    <x v="14"/>
    <s v="Southeastern windmill"/>
    <s v="|44/01/18|"/>
    <n v="2100"/>
    <n v="0.73"/>
    <n v="0.99"/>
  </r>
  <r>
    <x v="2"/>
    <x v="1"/>
    <x v="14"/>
    <s v="Southeastern windmill"/>
    <s v="|44/02/01|"/>
    <n v="1260"/>
    <n v="0.87"/>
    <n v="0.91"/>
  </r>
  <r>
    <x v="2"/>
    <x v="1"/>
    <x v="14"/>
    <s v="Southeastern windmill"/>
    <s v="|44/02/02|"/>
    <n v="1272"/>
    <n v="0.78"/>
    <n v="0.98"/>
  </r>
  <r>
    <x v="2"/>
    <x v="1"/>
    <x v="14"/>
    <s v="Southeastern windmill"/>
    <s v="|44/02/03|"/>
    <n v="1944"/>
    <n v="0.88"/>
    <n v="0.97"/>
  </r>
  <r>
    <x v="2"/>
    <x v="1"/>
    <x v="14"/>
    <s v="Southeastern windmill"/>
    <s v="|44/02/04|"/>
    <n v="1332"/>
    <n v="0.72"/>
    <n v="0.92"/>
  </r>
  <r>
    <x v="2"/>
    <x v="1"/>
    <x v="14"/>
    <s v="Southeastern windmill"/>
    <s v="|44/02/05|"/>
    <n v="1524"/>
    <n v="0.71"/>
    <n v="0.98"/>
  </r>
  <r>
    <x v="2"/>
    <x v="1"/>
    <x v="14"/>
    <s v="Southeastern windmill"/>
    <s v="|44/02/06|"/>
    <n v="1500"/>
    <n v="0.71"/>
    <n v="0.93"/>
  </r>
  <r>
    <x v="2"/>
    <x v="1"/>
    <x v="14"/>
    <s v="Southeastern windmill"/>
    <s v="|44/02/07|"/>
    <n v="1740"/>
    <n v="0.79"/>
    <n v="0.99"/>
  </r>
  <r>
    <x v="2"/>
    <x v="1"/>
    <x v="14"/>
    <s v="Southeastern windmill"/>
    <s v="|44/02/08|"/>
    <n v="1344"/>
    <n v="0.87"/>
    <n v="0.98"/>
  </r>
  <r>
    <x v="2"/>
    <x v="1"/>
    <x v="14"/>
    <s v="Southeastern windmill"/>
    <s v="|44/02/09|"/>
    <n v="2400"/>
    <n v="0.89"/>
    <n v="0.93"/>
  </r>
  <r>
    <x v="2"/>
    <x v="1"/>
    <x v="12"/>
    <s v="De Cecco"/>
    <s v="|22/22/01|"/>
    <n v="132"/>
    <n v="2.64"/>
    <n v="2.9733333333333332"/>
  </r>
  <r>
    <x v="2"/>
    <x v="1"/>
    <x v="12"/>
    <s v="De Cecco"/>
    <s v="|22/22/02|"/>
    <n v="144"/>
    <n v="2.48"/>
    <n v="2.9866666666666668"/>
  </r>
  <r>
    <x v="2"/>
    <x v="1"/>
    <x v="12"/>
    <s v="De Cecco"/>
    <s v="|22/22/03|"/>
    <n v="132"/>
    <n v="2.7866666666666666"/>
    <n v="2.9733333333333332"/>
  </r>
  <r>
    <x v="2"/>
    <x v="1"/>
    <x v="12"/>
    <s v="De Cecco"/>
    <s v="|22/22/04|"/>
    <n v="132"/>
    <n v="2.44"/>
    <n v="2.9933333333333332"/>
  </r>
  <r>
    <x v="2"/>
    <x v="1"/>
    <x v="12"/>
    <s v="De Cecco"/>
    <s v="|22/22/05|"/>
    <n v="144"/>
    <n v="2.4333333333333331"/>
    <n v="2.98"/>
  </r>
  <r>
    <x v="2"/>
    <x v="1"/>
    <x v="12"/>
    <s v="De Cecco"/>
    <s v="|22/22/06|"/>
    <n v="168"/>
    <n v="2.4933333333333332"/>
    <n v="2.9733333333333332"/>
  </r>
  <r>
    <x v="2"/>
    <x v="1"/>
    <x v="12"/>
    <s v="De Cecco"/>
    <s v="|22/22/07|"/>
    <n v="144"/>
    <n v="2.5733333333333333"/>
    <n v="2.9333333333333331"/>
  </r>
  <r>
    <x v="2"/>
    <x v="1"/>
    <x v="12"/>
    <s v="De Cecco"/>
    <s v="|22/22/08|"/>
    <n v="180"/>
    <n v="2.5733333333333333"/>
    <n v="2.9133333333333336"/>
  </r>
  <r>
    <x v="2"/>
    <x v="1"/>
    <x v="12"/>
    <s v="De Cecco"/>
    <s v="|22/22/09|"/>
    <n v="168"/>
    <n v="2.7933333333333334"/>
    <n v="2.9133333333333336"/>
  </r>
  <r>
    <x v="2"/>
    <x v="1"/>
    <x v="12"/>
    <s v="De Cecco"/>
    <s v="|22/22/10|"/>
    <n v="156"/>
    <n v="2.7133333333333334"/>
    <n v="2.98"/>
  </r>
  <r>
    <x v="2"/>
    <x v="1"/>
    <x v="12"/>
    <s v="De Cecco"/>
    <s v="|22/22/11|"/>
    <n v="180"/>
    <n v="2.4133333333333336"/>
    <n v="2.88"/>
  </r>
  <r>
    <x v="2"/>
    <x v="1"/>
    <x v="12"/>
    <s v="De Cecco"/>
    <s v="|22/22/12|"/>
    <n v="168"/>
    <n v="2.5266666666666668"/>
    <n v="2.9266666666666667"/>
  </r>
  <r>
    <x v="2"/>
    <x v="1"/>
    <x v="12"/>
    <s v="De Cecco"/>
    <s v="|22/22/13|"/>
    <n v="144"/>
    <n v="2.2733333333333334"/>
    <n v="2.94"/>
  </r>
  <r>
    <x v="2"/>
    <x v="1"/>
    <x v="12"/>
    <s v="De Cecco"/>
    <s v="|22/22/14|"/>
    <n v="132"/>
    <n v="2.2999999999999998"/>
    <n v="2.9733333333333332"/>
  </r>
  <r>
    <x v="2"/>
    <x v="1"/>
    <x v="12"/>
    <s v="De Cecco"/>
    <s v="|22/22/15|"/>
    <n v="168"/>
    <n v="2.2733333333333334"/>
    <n v="2.96"/>
  </r>
  <r>
    <x v="2"/>
    <x v="1"/>
    <x v="12"/>
    <s v="De Cecco"/>
    <s v="|22/22/16|"/>
    <n v="144"/>
    <n v="2.3666666666666667"/>
    <n v="2.98"/>
  </r>
  <r>
    <x v="2"/>
    <x v="1"/>
    <x v="12"/>
    <s v="De Cecco"/>
    <s v="|22/22/17|"/>
    <n v="144"/>
    <n v="2.48"/>
    <n v="2.88"/>
  </r>
  <r>
    <x v="2"/>
    <x v="1"/>
    <x v="12"/>
    <s v="De Cecco"/>
    <s v="|22/22/18|"/>
    <n v="144"/>
    <n v="2.2999999999999998"/>
    <n v="2.9333333333333331"/>
  </r>
  <r>
    <x v="2"/>
    <x v="1"/>
    <x v="12"/>
    <s v="De Cecco"/>
    <s v="|22/22/19|"/>
    <n v="168"/>
    <n v="2.6933333333333334"/>
    <n v="2.8666666666666667"/>
  </r>
  <r>
    <x v="2"/>
    <x v="1"/>
    <x v="12"/>
    <s v="De Cecco"/>
    <s v="|22/22/20|"/>
    <n v="156"/>
    <n v="2.64"/>
    <n v="2.9666666666666668"/>
  </r>
  <r>
    <x v="2"/>
    <x v="1"/>
    <x v="12"/>
    <s v="De Cecco"/>
    <s v="|22/22/21|"/>
    <n v="180"/>
    <n v="2.38"/>
    <n v="2.98"/>
  </r>
  <r>
    <x v="2"/>
    <x v="1"/>
    <x v="12"/>
    <s v="De Cecco"/>
    <s v="|22/22/22|"/>
    <n v="168"/>
    <n v="2.5133333333333332"/>
    <n v="2.8666666666666667"/>
  </r>
  <r>
    <x v="2"/>
    <x v="1"/>
    <x v="12"/>
    <s v="De Cecco"/>
    <s v="|22/22/23|"/>
    <n v="156"/>
    <n v="2.7266666666666666"/>
    <n v="2.9933333333333332"/>
  </r>
  <r>
    <x v="2"/>
    <x v="1"/>
    <x v="12"/>
    <s v="De Cecco"/>
    <s v="|22/22/24|"/>
    <n v="156"/>
    <n v="2.3466666666666667"/>
    <n v="2.9266666666666667"/>
  </r>
  <r>
    <x v="2"/>
    <x v="1"/>
    <x v="12"/>
    <s v="De Cecco"/>
    <s v="|22/22/25|"/>
    <n v="120"/>
    <n v="2.3266666666666667"/>
    <n v="2.9666666666666668"/>
  </r>
  <r>
    <x v="2"/>
    <x v="1"/>
    <x v="12"/>
    <s v="De Cecco"/>
    <s v="|22/22/26|"/>
    <n v="132"/>
    <n v="2.3199999999999998"/>
    <n v="2.9266666666666667"/>
  </r>
  <r>
    <x v="2"/>
    <x v="1"/>
    <x v="12"/>
    <s v="De Cecco"/>
    <s v="|22/22/27|"/>
    <n v="168"/>
    <n v="2.4866666666666668"/>
    <n v="2.9066666666666667"/>
  </r>
  <r>
    <x v="2"/>
    <x v="1"/>
    <x v="12"/>
    <s v="De Cecco"/>
    <s v="|22/22/28|"/>
    <n v="168"/>
    <n v="2.3333333333333335"/>
    <n v="2.9"/>
  </r>
  <r>
    <x v="2"/>
    <x v="1"/>
    <x v="12"/>
    <s v="De Cecco"/>
    <s v="|22/22/29|"/>
    <n v="156"/>
    <n v="2.5466666666666669"/>
    <n v="2.9666666666666668"/>
  </r>
  <r>
    <x v="2"/>
    <x v="1"/>
    <x v="12"/>
    <s v="De Cecco"/>
    <s v="|22/22/30|"/>
    <n v="168"/>
    <n v="2.5733333333333333"/>
    <n v="2.9666666666666668"/>
  </r>
  <r>
    <x v="2"/>
    <x v="1"/>
    <x v="12"/>
    <s v="De Cecco"/>
    <s v="|22/22/31|"/>
    <n v="168"/>
    <n v="2.5133333333333332"/>
    <n v="2.88"/>
  </r>
  <r>
    <x v="2"/>
    <x v="1"/>
    <x v="12"/>
    <s v="De Cecco"/>
    <s v="|22/22/32|"/>
    <n v="120"/>
    <n v="2.3266666666666667"/>
    <n v="2.8933333333333335"/>
  </r>
  <r>
    <x v="2"/>
    <x v="1"/>
    <x v="12"/>
    <s v="De Cecco"/>
    <s v="|22/22/33|"/>
    <n v="156"/>
    <n v="2.3466666666666667"/>
    <n v="2.9866666666666668"/>
  </r>
  <r>
    <x v="2"/>
    <x v="1"/>
    <x v="12"/>
    <s v="De Cecco"/>
    <s v="|22/22/34|"/>
    <n v="168"/>
    <n v="2.2866666666666666"/>
    <n v="3"/>
  </r>
  <r>
    <x v="2"/>
    <x v="1"/>
    <x v="12"/>
    <s v="De Cecco"/>
    <s v="|22/22/35|"/>
    <n v="120"/>
    <n v="2.3133333333333335"/>
    <n v="2.9066666666666667"/>
  </r>
  <r>
    <x v="2"/>
    <x v="1"/>
    <x v="12"/>
    <s v="De Cecco"/>
    <s v="|22/22/36|"/>
    <n v="132"/>
    <n v="2.4133333333333336"/>
    <n v="2.94"/>
  </r>
  <r>
    <x v="2"/>
    <x v="1"/>
    <x v="12"/>
    <s v="De Cecco"/>
    <s v="|22/22/37|"/>
    <n v="144"/>
    <n v="2.5333333333333332"/>
    <n v="2.98"/>
  </r>
  <r>
    <x v="2"/>
    <x v="1"/>
    <x v="12"/>
    <s v="De Cecco"/>
    <s v="|22/22/38|"/>
    <n v="144"/>
    <n v="2.4533333333333331"/>
    <n v="2.9266666666666667"/>
  </r>
  <r>
    <x v="2"/>
    <x v="1"/>
    <x v="12"/>
    <s v="De Cecco"/>
    <s v="|22/22/39|"/>
    <n v="120"/>
    <n v="2.4066666666666667"/>
    <n v="2.94"/>
  </r>
  <r>
    <x v="2"/>
    <x v="1"/>
    <x v="12"/>
    <s v="De Cecco"/>
    <s v="|22/22/40|"/>
    <n v="156"/>
    <n v="2.3066666666666666"/>
    <n v="2.9333333333333331"/>
  </r>
  <r>
    <x v="2"/>
    <x v="1"/>
    <x v="12"/>
    <s v="De Cecco"/>
    <s v="|22/22/41|"/>
    <n v="144"/>
    <n v="2.46"/>
    <n v="2.9"/>
  </r>
  <r>
    <x v="2"/>
    <x v="1"/>
    <x v="12"/>
    <s v="De Cecco"/>
    <s v="|22/22/42|"/>
    <n v="132"/>
    <n v="2.44"/>
    <n v="2.9533333333333331"/>
  </r>
  <r>
    <x v="2"/>
    <x v="1"/>
    <x v="12"/>
    <s v="De Cecco"/>
    <s v="|22/22/43|"/>
    <n v="132"/>
    <n v="2.38"/>
    <n v="2.96"/>
  </r>
  <r>
    <x v="2"/>
    <x v="1"/>
    <x v="12"/>
    <s v="De Cecco"/>
    <s v="|22/22/44|"/>
    <n v="144"/>
    <n v="2.46"/>
    <n v="2.9733333333333332"/>
  </r>
  <r>
    <x v="2"/>
    <x v="1"/>
    <x v="12"/>
    <s v="De Cecco"/>
    <s v="|22/22/45|"/>
    <n v="120"/>
    <n v="2.56"/>
    <n v="3"/>
  </r>
  <r>
    <x v="2"/>
    <x v="1"/>
    <x v="12"/>
    <s v="De Cecco"/>
    <s v="|22/22/46|"/>
    <n v="168"/>
    <n v="2.5933333333333333"/>
    <n v="2.9133333333333336"/>
  </r>
  <r>
    <x v="2"/>
    <x v="1"/>
    <x v="12"/>
    <s v="De Cecco"/>
    <s v="|22/22/47|"/>
    <n v="120"/>
    <n v="2.4466666666666668"/>
    <n v="2.9133333333333336"/>
  </r>
  <r>
    <x v="2"/>
    <x v="1"/>
    <x v="12"/>
    <s v="De Cecco"/>
    <s v="|22/22/48|"/>
    <n v="132"/>
    <n v="2.5133333333333332"/>
    <n v="2.9933333333333332"/>
  </r>
  <r>
    <x v="2"/>
    <x v="1"/>
    <x v="12"/>
    <s v="De Cecco"/>
    <s v="|22/22/49|"/>
    <n v="144"/>
    <n v="2.5066666666666668"/>
    <n v="2.9466666666666668"/>
  </r>
  <r>
    <x v="2"/>
    <x v="1"/>
    <x v="12"/>
    <s v="De Cecco"/>
    <s v="|22/22/50|"/>
    <n v="168"/>
    <n v="2.2733333333333334"/>
    <n v="2.9"/>
  </r>
  <r>
    <x v="2"/>
    <x v="1"/>
    <x v="12"/>
    <s v="De Cecco"/>
    <s v="|22/22/51|"/>
    <n v="168"/>
    <n v="2.4733333333333332"/>
    <n v="2.8666666666666667"/>
  </r>
  <r>
    <x v="2"/>
    <x v="1"/>
    <x v="12"/>
    <s v="De Cecco"/>
    <s v="|22/22/52|"/>
    <n v="180"/>
    <n v="2.5666666666666669"/>
    <n v="2.8733333333333335"/>
  </r>
  <r>
    <x v="2"/>
    <x v="1"/>
    <x v="12"/>
    <s v="De Cecco"/>
    <s v="|22/22/53|"/>
    <n v="132"/>
    <n v="2.5733333333333333"/>
    <n v="2.8733333333333335"/>
  </r>
  <r>
    <x v="2"/>
    <x v="1"/>
    <x v="12"/>
    <s v="De Cecco"/>
    <s v="|22/22/54|"/>
    <n v="120"/>
    <n v="2.5066666666666668"/>
    <n v="2.96"/>
  </r>
  <r>
    <x v="2"/>
    <x v="1"/>
    <x v="12"/>
    <s v="De Cecco"/>
    <s v="|22/22/55|"/>
    <n v="132"/>
    <n v="2.4466666666666668"/>
    <n v="2.9"/>
  </r>
  <r>
    <x v="2"/>
    <x v="1"/>
    <x v="12"/>
    <s v="De Cecco"/>
    <s v="|22/22/56|"/>
    <n v="144"/>
    <n v="2.58"/>
    <n v="2.9666666666666668"/>
  </r>
  <r>
    <x v="2"/>
    <x v="1"/>
    <x v="12"/>
    <s v="De Cecco"/>
    <s v="|22/22/57|"/>
    <n v="180"/>
    <n v="2.5733333333333333"/>
    <n v="2.9866666666666668"/>
  </r>
  <r>
    <x v="2"/>
    <x v="1"/>
    <x v="12"/>
    <s v="De Cecco"/>
    <s v="|22/22/61|"/>
    <n v="120"/>
    <n v="2.4133333333333336"/>
    <n v="2.9066666666666667"/>
  </r>
  <r>
    <x v="2"/>
    <x v="1"/>
    <x v="12"/>
    <s v="De Cecco"/>
    <s v="|22/22/62|"/>
    <n v="144"/>
    <n v="2.7266666666666666"/>
    <n v="2.9066666666666667"/>
  </r>
  <r>
    <x v="2"/>
    <x v="1"/>
    <x v="12"/>
    <s v="De Cecco"/>
    <s v="|22/22/63|"/>
    <n v="180"/>
    <n v="2.4266666666666667"/>
    <n v="2.9666666666666668"/>
  </r>
  <r>
    <x v="2"/>
    <x v="1"/>
    <x v="12"/>
    <s v="De Cecco"/>
    <s v="|22/22/64|"/>
    <n v="180"/>
    <n v="2.5666666666666669"/>
    <n v="2.92"/>
  </r>
  <r>
    <x v="2"/>
    <x v="1"/>
    <x v="12"/>
    <s v="De Cecco"/>
    <s v="|22/22/65|"/>
    <n v="180"/>
    <n v="2.6733333333333333"/>
    <n v="2.9133333333333336"/>
  </r>
  <r>
    <x v="2"/>
    <x v="1"/>
    <x v="12"/>
    <s v="De Cecco"/>
    <s v="|22/22/66|"/>
    <n v="132"/>
    <n v="2.6066666666666665"/>
    <n v="2.9266666666666667"/>
  </r>
  <r>
    <x v="2"/>
    <x v="1"/>
    <x v="12"/>
    <s v="De Cecco"/>
    <s v="|22/22/67|"/>
    <n v="180"/>
    <n v="2.2799999999999998"/>
    <n v="2.92"/>
  </r>
  <r>
    <x v="2"/>
    <x v="1"/>
    <x v="12"/>
    <s v="De Cecco"/>
    <s v="|22/22/68|"/>
    <n v="180"/>
    <n v="2.4466666666666668"/>
    <n v="2.88"/>
  </r>
  <r>
    <x v="2"/>
    <x v="1"/>
    <x v="12"/>
    <s v="De Cecco"/>
    <s v="|22/22/69|"/>
    <n v="132"/>
    <n v="2.3199999999999998"/>
    <n v="2.9266666666666667"/>
  </r>
  <r>
    <x v="2"/>
    <x v="1"/>
    <x v="12"/>
    <s v="De Cecco"/>
    <s v="|22/22/70|"/>
    <n v="132"/>
    <n v="2.5933333333333333"/>
    <n v="2.9866666666666668"/>
  </r>
  <r>
    <x v="2"/>
    <x v="1"/>
    <x v="13"/>
    <s v="Garofalo"/>
    <s v="|110/00/00|"/>
    <n v="252"/>
    <n v="2.19"/>
    <n v="3.63"/>
  </r>
  <r>
    <x v="2"/>
    <x v="1"/>
    <x v="13"/>
    <s v="Garofalo"/>
    <s v="|110/00/01|"/>
    <n v="228"/>
    <n v="2.8"/>
    <n v="3.79"/>
  </r>
  <r>
    <x v="2"/>
    <x v="1"/>
    <x v="13"/>
    <s v="Garofalo"/>
    <s v="|110/00/02|"/>
    <n v="384"/>
    <n v="2.06"/>
    <n v="3.18"/>
  </r>
  <r>
    <x v="2"/>
    <x v="1"/>
    <x v="13"/>
    <s v="Garofalo"/>
    <s v="|110/00/03|"/>
    <n v="132"/>
    <n v="2.1800000000000002"/>
    <n v="3.58"/>
  </r>
  <r>
    <x v="2"/>
    <x v="1"/>
    <x v="13"/>
    <s v="Garofalo"/>
    <s v="|110/00/04|"/>
    <n v="204"/>
    <n v="2.52"/>
    <n v="3.53"/>
  </r>
  <r>
    <x v="2"/>
    <x v="1"/>
    <x v="13"/>
    <s v="Garofalo"/>
    <s v="|110/00/05|"/>
    <n v="372"/>
    <n v="2.69"/>
    <n v="3.49"/>
  </r>
  <r>
    <x v="2"/>
    <x v="1"/>
    <x v="13"/>
    <s v="Garofalo"/>
    <s v="|110/00/06|"/>
    <n v="300"/>
    <n v="2.06"/>
    <n v="3.32"/>
  </r>
  <r>
    <x v="2"/>
    <x v="1"/>
    <x v="13"/>
    <s v="Garofalo"/>
    <s v="|110/00/07|"/>
    <n v="564"/>
    <n v="2.11"/>
    <n v="3.5"/>
  </r>
  <r>
    <x v="2"/>
    <x v="1"/>
    <x v="13"/>
    <s v="Garofalo"/>
    <s v="|110/00/08|"/>
    <n v="288"/>
    <n v="2.23"/>
    <n v="3.31"/>
  </r>
  <r>
    <x v="2"/>
    <x v="1"/>
    <x v="13"/>
    <s v="Garofalo"/>
    <s v="|110/00/09|"/>
    <n v="192"/>
    <n v="2.61"/>
    <n v="3.19"/>
  </r>
  <r>
    <x v="2"/>
    <x v="1"/>
    <x v="13"/>
    <s v="Garofalo"/>
    <s v="|110/00/10|"/>
    <n v="252"/>
    <n v="2.2000000000000002"/>
    <n v="3.36"/>
  </r>
  <r>
    <x v="2"/>
    <x v="1"/>
    <x v="13"/>
    <s v="Garofalo"/>
    <s v="|110/00/11|"/>
    <n v="384"/>
    <n v="2.2599999999999998"/>
    <n v="3.63"/>
  </r>
  <r>
    <x v="2"/>
    <x v="1"/>
    <x v="13"/>
    <s v="Garofalo"/>
    <s v="|110/00/13|"/>
    <n v="252"/>
    <n v="2.65"/>
    <n v="3.72"/>
  </r>
  <r>
    <x v="2"/>
    <x v="1"/>
    <x v="13"/>
    <s v="Garofalo"/>
    <s v="|110/00/14|"/>
    <n v="336"/>
    <n v="2.1800000000000002"/>
    <n v="3.74"/>
  </r>
  <r>
    <x v="2"/>
    <x v="1"/>
    <x v="13"/>
    <s v="Garofalo"/>
    <s v="|110/00/15|"/>
    <n v="576"/>
    <n v="2.79"/>
    <n v="3.6"/>
  </r>
  <r>
    <x v="2"/>
    <x v="1"/>
    <x v="13"/>
    <s v="Garofalo"/>
    <s v="|110/00/17|"/>
    <n v="468"/>
    <n v="2.2000000000000002"/>
    <n v="3.52"/>
  </r>
  <r>
    <x v="2"/>
    <x v="1"/>
    <x v="13"/>
    <s v="Garofalo"/>
    <s v="|110/00/18|"/>
    <n v="276"/>
    <n v="2.19"/>
    <n v="3.38"/>
  </r>
  <r>
    <x v="2"/>
    <x v="1"/>
    <x v="13"/>
    <s v="Garofalo"/>
    <s v="|110/00/19|"/>
    <n v="216"/>
    <n v="2.31"/>
    <n v="3.72"/>
  </r>
  <r>
    <x v="2"/>
    <x v="1"/>
    <x v="13"/>
    <s v="President"/>
    <s v="|75/01/01|"/>
    <n v="588"/>
    <n v="2.62"/>
    <n v="3.18"/>
  </r>
  <r>
    <x v="2"/>
    <x v="1"/>
    <x v="13"/>
    <s v="President"/>
    <s v="|75/01/02|"/>
    <n v="240"/>
    <n v="2.71"/>
    <n v="3.11"/>
  </r>
  <r>
    <x v="2"/>
    <x v="1"/>
    <x v="13"/>
    <s v="President"/>
    <s v="|75/01/03|"/>
    <n v="552"/>
    <n v="2.37"/>
    <n v="3.6"/>
  </r>
  <r>
    <x v="2"/>
    <x v="1"/>
    <x v="13"/>
    <s v="President"/>
    <s v="|75/01/04|"/>
    <n v="516"/>
    <n v="2.48"/>
    <n v="3.48"/>
  </r>
  <r>
    <x v="2"/>
    <x v="1"/>
    <x v="13"/>
    <s v="President"/>
    <s v="|75/01/05|"/>
    <n v="132"/>
    <n v="2.7"/>
    <n v="3.24"/>
  </r>
  <r>
    <x v="2"/>
    <x v="1"/>
    <x v="13"/>
    <s v="President"/>
    <s v="|75/01/06|"/>
    <n v="276"/>
    <n v="2.1800000000000002"/>
    <n v="3.49"/>
  </r>
  <r>
    <x v="2"/>
    <x v="1"/>
    <x v="13"/>
    <s v="President"/>
    <s v="|75/01/07|"/>
    <n v="492"/>
    <n v="2.21"/>
    <n v="3.16"/>
  </r>
  <r>
    <x v="2"/>
    <x v="1"/>
    <x v="13"/>
    <s v="President"/>
    <s v="|75/01/08|"/>
    <n v="168"/>
    <n v="2.02"/>
    <n v="3.04"/>
  </r>
  <r>
    <x v="2"/>
    <x v="1"/>
    <x v="13"/>
    <s v="President"/>
    <s v="|75/01/09|"/>
    <n v="144"/>
    <n v="2.09"/>
    <n v="3.8"/>
  </r>
  <r>
    <x v="2"/>
    <x v="1"/>
    <x v="13"/>
    <s v="President"/>
    <s v="|75/01/10|"/>
    <n v="348"/>
    <n v="2.59"/>
    <n v="3.53"/>
  </r>
  <r>
    <x v="2"/>
    <x v="1"/>
    <x v="13"/>
    <s v="President"/>
    <s v="|75/01/11|"/>
    <n v="540"/>
    <n v="2.48"/>
    <n v="3.52"/>
  </r>
  <r>
    <x v="2"/>
    <x v="1"/>
    <x v="13"/>
    <s v="President"/>
    <s v="|75/01/12|"/>
    <n v="444"/>
    <n v="2.73"/>
    <n v="3.53"/>
  </r>
  <r>
    <x v="2"/>
    <x v="0"/>
    <x v="2"/>
    <s v="Nestle'"/>
    <s v="|65/01/01|"/>
    <n v="6108"/>
    <n v="1.05"/>
    <n v="1.01"/>
  </r>
  <r>
    <x v="2"/>
    <x v="0"/>
    <x v="2"/>
    <s v="Nestle'"/>
    <s v="|65/01/02|"/>
    <n v="9012"/>
    <n v="0.49"/>
    <n v="1.1100000000000001"/>
  </r>
  <r>
    <x v="2"/>
    <x v="0"/>
    <x v="2"/>
    <s v="Nestle'"/>
    <s v="|65/01/03|"/>
    <n v="5436"/>
    <n v="0.96"/>
    <n v="1.0900000000000001"/>
  </r>
  <r>
    <x v="2"/>
    <x v="0"/>
    <x v="2"/>
    <s v="Nestle'"/>
    <s v="|65/01/04|"/>
    <n v="7452"/>
    <n v="1.1100000000000001"/>
    <n v="1.0900000000000001"/>
  </r>
  <r>
    <x v="2"/>
    <x v="0"/>
    <x v="2"/>
    <s v="Nestle'"/>
    <s v="|65/01/05|"/>
    <n v="7608"/>
    <n v="0.48"/>
    <n v="0.97"/>
  </r>
  <r>
    <x v="2"/>
    <x v="0"/>
    <x v="2"/>
    <s v="Nestle'"/>
    <s v="|65/01/06|"/>
    <n v="8400"/>
    <n v="0.73"/>
    <n v="1.03"/>
  </r>
  <r>
    <x v="2"/>
    <x v="0"/>
    <x v="2"/>
    <s v="Nestle'"/>
    <s v="|65/01/07|"/>
    <n v="9480"/>
    <n v="0.45"/>
    <n v="1.05"/>
  </r>
  <r>
    <x v="2"/>
    <x v="0"/>
    <x v="2"/>
    <s v="Nestle'"/>
    <s v="|65/01/08|"/>
    <n v="6924"/>
    <n v="1.04"/>
    <n v="0.97"/>
  </r>
  <r>
    <x v="2"/>
    <x v="0"/>
    <x v="2"/>
    <s v="Nestle'"/>
    <s v="|65/01/09|"/>
    <n v="6864"/>
    <n v="0.98"/>
    <n v="0.91"/>
  </r>
  <r>
    <x v="2"/>
    <x v="0"/>
    <x v="2"/>
    <s v="Nestle'"/>
    <s v="|65/01/10|"/>
    <n v="9000"/>
    <n v="0.81"/>
    <n v="1.1399999999999999"/>
  </r>
  <r>
    <x v="2"/>
    <x v="0"/>
    <x v="2"/>
    <s v="Nestle'"/>
    <s v="|65/01/11|"/>
    <n v="5448"/>
    <n v="0.59"/>
    <n v="0.94"/>
  </r>
  <r>
    <x v="2"/>
    <x v="0"/>
    <x v="3"/>
    <s v="Nestle'"/>
    <s v="|65/02/01|"/>
    <n v="60"/>
    <n v="1.1499999999999999"/>
    <n v="1.34"/>
  </r>
  <r>
    <x v="2"/>
    <x v="0"/>
    <x v="5"/>
    <s v="Corny"/>
    <s v="|109/01/01|"/>
    <n v="576"/>
    <n v="1.48"/>
    <n v="1.6"/>
  </r>
  <r>
    <x v="2"/>
    <x v="0"/>
    <x v="5"/>
    <s v="Corny"/>
    <s v="|109/01/02|"/>
    <n v="1272"/>
    <n v="1.29"/>
    <n v="1.77"/>
  </r>
  <r>
    <x v="2"/>
    <x v="0"/>
    <x v="5"/>
    <s v="Corny"/>
    <s v="|109/01/03|"/>
    <n v="744"/>
    <n v="1.23"/>
    <n v="1.69"/>
  </r>
  <r>
    <x v="2"/>
    <x v="0"/>
    <x v="5"/>
    <s v="Corny"/>
    <s v="|109/01/04|"/>
    <n v="732"/>
    <n v="1.48"/>
    <n v="1.65"/>
  </r>
  <r>
    <x v="2"/>
    <x v="0"/>
    <x v="5"/>
    <s v="Corny"/>
    <s v="|109/01/05|"/>
    <n v="864"/>
    <n v="1.1299999999999999"/>
    <n v="1.61"/>
  </r>
  <r>
    <x v="2"/>
    <x v="0"/>
    <x v="7"/>
    <s v="Grekomila"/>
    <s v="|85/01/01|"/>
    <n v="1152"/>
    <n v="2.64"/>
    <n v="3.94"/>
  </r>
  <r>
    <x v="2"/>
    <x v="0"/>
    <x v="7"/>
    <s v="Grekomila"/>
    <s v="|85/01/02|"/>
    <n v="780"/>
    <n v="2.5299999999999998"/>
    <n v="3.48"/>
  </r>
  <r>
    <x v="2"/>
    <x v="0"/>
    <x v="7"/>
    <s v="Grekomila"/>
    <s v="|85/01/03|"/>
    <n v="636"/>
    <n v="2.6"/>
    <n v="3.57"/>
  </r>
  <r>
    <x v="2"/>
    <x v="0"/>
    <x v="7"/>
    <s v="Grekomila"/>
    <s v="|85/01/04|"/>
    <n v="720"/>
    <n v="2.25"/>
    <n v="3.67"/>
  </r>
  <r>
    <x v="2"/>
    <x v="0"/>
    <x v="7"/>
    <s v="Grekomila"/>
    <s v="|85/01/05|"/>
    <n v="1200"/>
    <n v="2.94"/>
    <n v="3.47"/>
  </r>
  <r>
    <x v="2"/>
    <x v="0"/>
    <x v="7"/>
    <s v="Grekomila"/>
    <s v="|85/01/06|"/>
    <n v="768"/>
    <n v="3"/>
    <n v="3.74"/>
  </r>
  <r>
    <x v="2"/>
    <x v="0"/>
    <x v="7"/>
    <s v="Grekomila"/>
    <s v="|85/01/07|"/>
    <n v="972"/>
    <n v="2.97"/>
    <n v="3.85"/>
  </r>
  <r>
    <x v="2"/>
    <x v="0"/>
    <x v="7"/>
    <s v="Grekomila"/>
    <s v="|85/01/08|"/>
    <n v="1116"/>
    <n v="2.7"/>
    <n v="3.34"/>
  </r>
  <r>
    <x v="2"/>
    <x v="0"/>
    <x v="7"/>
    <s v="Grekomila"/>
    <s v="|85/01/09|"/>
    <n v="972"/>
    <n v="2.13"/>
    <n v="3.53"/>
  </r>
  <r>
    <x v="2"/>
    <x v="0"/>
    <x v="7"/>
    <s v="Grekomila"/>
    <s v="|85/01/10|"/>
    <n v="600"/>
    <n v="2.69"/>
    <n v="3.35"/>
  </r>
  <r>
    <x v="2"/>
    <x v="0"/>
    <x v="7"/>
    <s v="Grekomila"/>
    <s v="|85/01/11|"/>
    <n v="960"/>
    <n v="2.4300000000000002"/>
    <n v="3.2"/>
  </r>
  <r>
    <x v="2"/>
    <x v="0"/>
    <x v="7"/>
    <s v="Grekomila"/>
    <s v="|85/01/12|"/>
    <n v="936"/>
    <n v="2.5099999999999998"/>
    <n v="3.98"/>
  </r>
  <r>
    <x v="2"/>
    <x v="0"/>
    <x v="7"/>
    <s v="Grekomila"/>
    <s v="|85/01/13|"/>
    <n v="864"/>
    <n v="2.87"/>
    <n v="3.49"/>
  </r>
  <r>
    <x v="2"/>
    <x v="0"/>
    <x v="7"/>
    <s v="Grekomila"/>
    <s v="|85/01/14|"/>
    <n v="744"/>
    <n v="2.2799999999999998"/>
    <n v="3.81"/>
  </r>
  <r>
    <x v="2"/>
    <x v="0"/>
    <x v="7"/>
    <s v="Grekomila"/>
    <s v="|85/01/15|"/>
    <n v="720"/>
    <n v="2.4900000000000002"/>
    <n v="3.78"/>
  </r>
  <r>
    <x v="2"/>
    <x v="0"/>
    <x v="7"/>
    <s v="Grekomila"/>
    <s v="|85/01/16|"/>
    <n v="852"/>
    <n v="2.52"/>
    <n v="3.69"/>
  </r>
  <r>
    <x v="2"/>
    <x v="0"/>
    <x v="7"/>
    <s v="Grekomila"/>
    <s v="|85/02/01|"/>
    <n v="924"/>
    <n v="2.0699999999999998"/>
    <n v="3.24"/>
  </r>
  <r>
    <x v="2"/>
    <x v="0"/>
    <x v="7"/>
    <s v="Grekomila"/>
    <s v="|85/02/02|"/>
    <n v="948"/>
    <n v="2.97"/>
    <n v="3.76"/>
  </r>
  <r>
    <x v="2"/>
    <x v="0"/>
    <x v="7"/>
    <s v="Grekomila"/>
    <s v="|85/03/01|"/>
    <n v="1176"/>
    <n v="2.1"/>
    <n v="3.4"/>
  </r>
  <r>
    <x v="2"/>
    <x v="0"/>
    <x v="7"/>
    <s v="Grekomila"/>
    <s v="|85/03/02|"/>
    <n v="780"/>
    <n v="2.2000000000000002"/>
    <n v="3.62"/>
  </r>
  <r>
    <x v="2"/>
    <x v="0"/>
    <x v="7"/>
    <s v="Grekomila"/>
    <s v="|85/03/03|"/>
    <n v="684"/>
    <n v="2.93"/>
    <n v="3.84"/>
  </r>
  <r>
    <x v="2"/>
    <x v="0"/>
    <x v="7"/>
    <s v="Grekomila"/>
    <s v="|85/03/04|"/>
    <n v="972"/>
    <n v="2.08"/>
    <n v="3.89"/>
  </r>
  <r>
    <x v="2"/>
    <x v="0"/>
    <x v="7"/>
    <s v="Grekomila"/>
    <s v="|85/03/05|"/>
    <n v="624"/>
    <n v="2.91"/>
    <n v="3.7"/>
  </r>
  <r>
    <x v="2"/>
    <x v="0"/>
    <x v="7"/>
    <s v="Grekomila"/>
    <s v="|85/03/06|"/>
    <n v="732"/>
    <n v="2.8"/>
    <n v="3.43"/>
  </r>
  <r>
    <x v="2"/>
    <x v="0"/>
    <x v="7"/>
    <s v="Grekomila"/>
    <s v="|85/03/07|"/>
    <n v="744"/>
    <n v="2.09"/>
    <n v="3.22"/>
  </r>
  <r>
    <x v="2"/>
    <x v="0"/>
    <x v="7"/>
    <s v="Grekomila"/>
    <s v="|85/03/08|"/>
    <n v="1092"/>
    <n v="2.09"/>
    <n v="3.24"/>
  </r>
  <r>
    <x v="2"/>
    <x v="0"/>
    <x v="7"/>
    <s v="Grekomila"/>
    <s v="|85/03/09|"/>
    <n v="828"/>
    <n v="2.76"/>
    <n v="3.57"/>
  </r>
  <r>
    <x v="2"/>
    <x v="0"/>
    <x v="7"/>
    <s v="Grekomila"/>
    <s v="|85/03/10|"/>
    <n v="1176"/>
    <n v="2.66"/>
    <n v="3.88"/>
  </r>
  <r>
    <x v="2"/>
    <x v="0"/>
    <x v="7"/>
    <s v="Grekomila"/>
    <s v="|85/03/11|"/>
    <n v="972"/>
    <n v="2.12"/>
    <n v="3.99"/>
  </r>
  <r>
    <x v="2"/>
    <x v="0"/>
    <x v="7"/>
    <s v="Grekomila"/>
    <s v="|85/03/12|"/>
    <n v="600"/>
    <n v="2.63"/>
    <n v="3.94"/>
  </r>
  <r>
    <x v="2"/>
    <x v="0"/>
    <x v="7"/>
    <s v="Grekomila"/>
    <s v="|85/03/13|"/>
    <n v="924"/>
    <n v="2.5499999999999998"/>
    <n v="3.2"/>
  </r>
  <r>
    <x v="2"/>
    <x v="0"/>
    <x v="7"/>
    <s v="Grekomila"/>
    <s v="|85/03/14|"/>
    <n v="696"/>
    <n v="2.57"/>
    <n v="3.49"/>
  </r>
  <r>
    <x v="2"/>
    <x v="0"/>
    <x v="7"/>
    <s v="Grekomila"/>
    <s v="|85/03/15|"/>
    <n v="1008"/>
    <n v="2.11"/>
    <n v="3.58"/>
  </r>
  <r>
    <x v="2"/>
    <x v="0"/>
    <x v="7"/>
    <s v="Grekomila"/>
    <s v="|85/04/01|"/>
    <n v="984"/>
    <n v="2.1800000000000002"/>
    <n v="3.9"/>
  </r>
  <r>
    <x v="2"/>
    <x v="0"/>
    <x v="7"/>
    <s v="Grekomila"/>
    <s v="|85/04/02|"/>
    <n v="792"/>
    <n v="2.56"/>
    <n v="3.61"/>
  </r>
  <r>
    <x v="2"/>
    <x v="0"/>
    <x v="7"/>
    <s v="Grekomila"/>
    <s v="|85/04/03|"/>
    <n v="708"/>
    <n v="2.4700000000000002"/>
    <n v="3.28"/>
  </r>
  <r>
    <x v="2"/>
    <x v="0"/>
    <x v="7"/>
    <s v="Grekomila"/>
    <s v="|85/04/04|"/>
    <n v="804"/>
    <n v="2.62"/>
    <n v="3.8"/>
  </r>
  <r>
    <x v="2"/>
    <x v="0"/>
    <x v="7"/>
    <s v="Grekomila"/>
    <s v="|85/04/05|"/>
    <n v="600"/>
    <n v="2.76"/>
    <n v="3.56"/>
  </r>
  <r>
    <x v="2"/>
    <x v="0"/>
    <x v="7"/>
    <s v="Grekomila"/>
    <s v="|85/04/06|"/>
    <n v="660"/>
    <n v="2.0499999999999998"/>
    <n v="3.82"/>
  </r>
  <r>
    <x v="2"/>
    <x v="0"/>
    <x v="7"/>
    <s v="Grekomila"/>
    <s v="|85/04/07|"/>
    <n v="912"/>
    <n v="2"/>
    <n v="3.57"/>
  </r>
  <r>
    <x v="2"/>
    <x v="0"/>
    <x v="7"/>
    <s v="Grekomila"/>
    <s v="|85/04/08|"/>
    <n v="1056"/>
    <n v="2.06"/>
    <n v="3.74"/>
  </r>
  <r>
    <x v="2"/>
    <x v="0"/>
    <x v="7"/>
    <s v="Grekomila"/>
    <s v="|85/04/09|"/>
    <n v="1056"/>
    <n v="2.2999999999999998"/>
    <n v="3.47"/>
  </r>
  <r>
    <x v="2"/>
    <x v="0"/>
    <x v="7"/>
    <s v="Grekomila"/>
    <s v="|85/04/10|"/>
    <n v="696"/>
    <n v="2.36"/>
    <n v="3.84"/>
  </r>
  <r>
    <x v="2"/>
    <x v="0"/>
    <x v="7"/>
    <s v="Grekomila"/>
    <s v="|85/04/11|"/>
    <n v="1152"/>
    <n v="2.5"/>
    <n v="3.58"/>
  </r>
  <r>
    <x v="2"/>
    <x v="0"/>
    <x v="7"/>
    <s v="Grekomila"/>
    <s v="|85/04/12|"/>
    <n v="600"/>
    <n v="2.63"/>
    <n v="3.94"/>
  </r>
  <r>
    <x v="2"/>
    <x v="0"/>
    <x v="7"/>
    <s v="Grekomila"/>
    <s v="|85/04/13|"/>
    <n v="804"/>
    <n v="2.42"/>
    <n v="3.34"/>
  </r>
  <r>
    <x v="2"/>
    <x v="0"/>
    <x v="7"/>
    <s v="Grekomila"/>
    <s v="|85/04/14|"/>
    <n v="1176"/>
    <n v="2.7"/>
    <n v="3.39"/>
  </r>
  <r>
    <x v="2"/>
    <x v="0"/>
    <x v="7"/>
    <s v="Grekomila"/>
    <s v="|85/04/15|"/>
    <n v="996"/>
    <n v="2.52"/>
    <n v="3.39"/>
  </r>
  <r>
    <x v="2"/>
    <x v="0"/>
    <x v="7"/>
    <s v="Grekomila"/>
    <s v="|85/04/16|"/>
    <n v="720"/>
    <n v="2.91"/>
    <n v="3.24"/>
  </r>
  <r>
    <x v="2"/>
    <x v="0"/>
    <x v="7"/>
    <s v="Grekomila"/>
    <s v="|85/04/17|"/>
    <n v="624"/>
    <n v="2.93"/>
    <n v="3.22"/>
  </r>
  <r>
    <x v="2"/>
    <x v="0"/>
    <x v="7"/>
    <s v="Grekomila"/>
    <s v="|85/04/18|"/>
    <n v="1128"/>
    <n v="2.56"/>
    <n v="3.3"/>
  </r>
  <r>
    <x v="2"/>
    <x v="0"/>
    <x v="7"/>
    <s v="Grekomila"/>
    <s v="|85/05/01|"/>
    <n v="900"/>
    <n v="2.2599999999999998"/>
    <n v="3.23"/>
  </r>
  <r>
    <x v="2"/>
    <x v="0"/>
    <x v="7"/>
    <s v="Grekomila"/>
    <s v="|85/05/02|"/>
    <n v="696"/>
    <n v="2.64"/>
    <n v="3.85"/>
  </r>
  <r>
    <x v="2"/>
    <x v="0"/>
    <x v="7"/>
    <s v="Grekomila"/>
    <s v="|85/05/03|"/>
    <n v="1128"/>
    <n v="2.34"/>
    <n v="3.94"/>
  </r>
  <r>
    <x v="2"/>
    <x v="0"/>
    <x v="7"/>
    <s v="Grekomila"/>
    <s v="|85/05/04|"/>
    <n v="996"/>
    <n v="2.2000000000000002"/>
    <n v="3.97"/>
  </r>
  <r>
    <x v="2"/>
    <x v="0"/>
    <x v="7"/>
    <s v="Grekomila"/>
    <s v="|85/06/01|"/>
    <n v="636"/>
    <n v="2.77"/>
    <n v="3.75"/>
  </r>
  <r>
    <x v="2"/>
    <x v="0"/>
    <x v="7"/>
    <s v="Grekomila"/>
    <s v="|85/06/02|"/>
    <n v="960"/>
    <n v="2.48"/>
    <n v="3.61"/>
  </r>
  <r>
    <x v="2"/>
    <x v="0"/>
    <x v="7"/>
    <s v="Grekomila"/>
    <s v="|85/06/03|"/>
    <n v="1116"/>
    <n v="2.38"/>
    <n v="3.83"/>
  </r>
  <r>
    <x v="2"/>
    <x v="0"/>
    <x v="7"/>
    <s v="Grekomila"/>
    <s v="|85/06/04|"/>
    <n v="936"/>
    <n v="2.19"/>
    <n v="3.46"/>
  </r>
  <r>
    <x v="2"/>
    <x v="0"/>
    <x v="7"/>
    <s v="Grekomila"/>
    <s v="|85/06/05|"/>
    <n v="972"/>
    <n v="2.8"/>
    <n v="3.64"/>
  </r>
  <r>
    <x v="2"/>
    <x v="0"/>
    <x v="7"/>
    <s v="Grekomila"/>
    <s v="|85/06/06|"/>
    <n v="828"/>
    <n v="2.38"/>
    <n v="3.67"/>
  </r>
  <r>
    <x v="2"/>
    <x v="0"/>
    <x v="7"/>
    <s v="Grekomila"/>
    <s v="|85/06/07|"/>
    <n v="660"/>
    <n v="2.09"/>
    <n v="3.9"/>
  </r>
  <r>
    <x v="2"/>
    <x v="0"/>
    <x v="7"/>
    <s v="Grekomila"/>
    <s v="|85/07/01|"/>
    <n v="780"/>
    <n v="2.71"/>
    <n v="3.51"/>
  </r>
  <r>
    <x v="2"/>
    <x v="0"/>
    <x v="9"/>
    <s v="Cif"/>
    <s v="|111/00/00|"/>
    <n v="756"/>
    <n v="1.6"/>
    <n v="2.6"/>
  </r>
  <r>
    <x v="2"/>
    <x v="0"/>
    <x v="9"/>
    <s v="Cif"/>
    <s v="|111/00/01|"/>
    <n v="960"/>
    <n v="1.45"/>
    <n v="3.45"/>
  </r>
  <r>
    <x v="2"/>
    <x v="0"/>
    <x v="9"/>
    <s v="Cif"/>
    <s v="|111/00/02|"/>
    <n v="372"/>
    <n v="2.0099999999999998"/>
    <n v="2.14"/>
  </r>
  <r>
    <x v="2"/>
    <x v="0"/>
    <x v="9"/>
    <s v="Cif"/>
    <s v="|111/00/03|"/>
    <n v="1080"/>
    <n v="2.41"/>
    <n v="2.99"/>
  </r>
  <r>
    <x v="2"/>
    <x v="0"/>
    <x v="6"/>
    <s v="Mars"/>
    <s v="|66/01/01|"/>
    <n v="2592"/>
    <n v="2.4900000000000002"/>
    <n v="3.65"/>
  </r>
  <r>
    <x v="2"/>
    <x v="0"/>
    <x v="6"/>
    <s v="Mars"/>
    <s v="|66/01/02|"/>
    <n v="1260"/>
    <n v="2.92"/>
    <n v="3.85"/>
  </r>
  <r>
    <x v="2"/>
    <x v="0"/>
    <x v="6"/>
    <s v="Mars"/>
    <s v="|66/01/03|"/>
    <n v="1620"/>
    <n v="2.41"/>
    <n v="3.87"/>
  </r>
  <r>
    <x v="2"/>
    <x v="0"/>
    <x v="6"/>
    <s v="Mars"/>
    <s v="|66/01/04|"/>
    <n v="1572"/>
    <n v="2.31"/>
    <n v="3.83"/>
  </r>
  <r>
    <x v="2"/>
    <x v="0"/>
    <x v="6"/>
    <s v="Mars"/>
    <s v="|66/01/05|"/>
    <n v="1656"/>
    <n v="2.7"/>
    <n v="3.79"/>
  </r>
  <r>
    <x v="2"/>
    <x v="0"/>
    <x v="6"/>
    <s v="Mars"/>
    <s v="|66/01/06|"/>
    <n v="1320"/>
    <n v="2.69"/>
    <n v="3.74"/>
  </r>
  <r>
    <x v="2"/>
    <x v="0"/>
    <x v="6"/>
    <s v="Mars"/>
    <s v="|66/02/01|"/>
    <n v="2208"/>
    <n v="2.66"/>
    <n v="3.7"/>
  </r>
  <r>
    <x v="2"/>
    <x v="0"/>
    <x v="6"/>
    <s v="Mars"/>
    <s v="|66/02/02|"/>
    <n v="1956"/>
    <n v="2.79"/>
    <n v="3.92"/>
  </r>
  <r>
    <x v="2"/>
    <x v="0"/>
    <x v="5"/>
    <s v="Ulker"/>
    <s v="|96/00/01|"/>
    <n v="984"/>
    <n v="1.38"/>
    <n v="1.86"/>
  </r>
  <r>
    <x v="2"/>
    <x v="0"/>
    <x v="5"/>
    <s v="Ulker"/>
    <s v="|96/00/02|"/>
    <n v="1212"/>
    <n v="1.35"/>
    <n v="1.63"/>
  </r>
  <r>
    <x v="2"/>
    <x v="0"/>
    <x v="5"/>
    <s v="Ulker"/>
    <s v="|96/00/03|"/>
    <n v="1164"/>
    <n v="1.1100000000000001"/>
    <n v="1.89"/>
  </r>
  <r>
    <x v="2"/>
    <x v="0"/>
    <x v="5"/>
    <s v="Ulker"/>
    <s v="|96/00/04|"/>
    <n v="1308"/>
    <n v="1.47"/>
    <n v="1.82"/>
  </r>
  <r>
    <x v="2"/>
    <x v="0"/>
    <x v="5"/>
    <s v="Ulker"/>
    <s v="|96/00/05|"/>
    <n v="1200"/>
    <n v="1.35"/>
    <n v="1.82"/>
  </r>
  <r>
    <x v="2"/>
    <x v="0"/>
    <x v="5"/>
    <s v="Ulker"/>
    <s v="|96/00/06|"/>
    <n v="1020"/>
    <n v="1.42"/>
    <n v="1.65"/>
  </r>
  <r>
    <x v="2"/>
    <x v="0"/>
    <x v="5"/>
    <s v="Ulker"/>
    <s v="|96/00/07|"/>
    <n v="912"/>
    <n v="1.41"/>
    <n v="1.6"/>
  </r>
  <r>
    <x v="2"/>
    <x v="0"/>
    <x v="5"/>
    <s v="Ulker"/>
    <s v="|96/00/08|"/>
    <n v="636"/>
    <n v="1.42"/>
    <n v="1.84"/>
  </r>
  <r>
    <x v="2"/>
    <x v="0"/>
    <x v="5"/>
    <s v="Ulker"/>
    <s v="|96/00/09|"/>
    <n v="1008"/>
    <n v="1.25"/>
    <n v="1.73"/>
  </r>
  <r>
    <x v="2"/>
    <x v="0"/>
    <x v="9"/>
    <s v="WC Net"/>
    <s v="|52/01/01|"/>
    <n v="708"/>
    <n v="2.2599999999999998"/>
    <n v="2.2799999999999998"/>
  </r>
  <r>
    <x v="2"/>
    <x v="0"/>
    <x v="9"/>
    <s v="WC Net"/>
    <s v="|52/01/02|"/>
    <n v="504"/>
    <n v="2.06"/>
    <n v="2.11"/>
  </r>
  <r>
    <x v="2"/>
    <x v="0"/>
    <x v="9"/>
    <s v="WC Net"/>
    <s v="|52/01/03|"/>
    <n v="924"/>
    <n v="1.46"/>
    <n v="2.9"/>
  </r>
  <r>
    <x v="2"/>
    <x v="0"/>
    <x v="9"/>
    <s v="WC Net"/>
    <s v="|52/01/03a|"/>
    <n v="528"/>
    <n v="2.2799999999999998"/>
    <n v="2.3199999999999998"/>
  </r>
  <r>
    <x v="2"/>
    <x v="0"/>
    <x v="9"/>
    <s v="WC Net"/>
    <s v="|52/01/03b|"/>
    <n v="372"/>
    <n v="1.5"/>
    <n v="2.19"/>
  </r>
  <r>
    <x v="2"/>
    <x v="0"/>
    <x v="9"/>
    <s v="WC Net"/>
    <s v="|52/01/03c|"/>
    <n v="504"/>
    <n v="1.84"/>
    <n v="2.09"/>
  </r>
  <r>
    <x v="2"/>
    <x v="0"/>
    <x v="9"/>
    <s v="WC Net"/>
    <s v="|52/01/03e|"/>
    <n v="828"/>
    <n v="2.42"/>
    <n v="2.41"/>
  </r>
  <r>
    <x v="2"/>
    <x v="0"/>
    <x v="9"/>
    <s v="WC Net"/>
    <s v="|52/01/03f|"/>
    <n v="1104"/>
    <n v="1.63"/>
    <n v="2.4900000000000002"/>
  </r>
  <r>
    <x v="2"/>
    <x v="0"/>
    <x v="9"/>
    <s v="WC Net"/>
    <s v="|52/01/03g|"/>
    <n v="1104"/>
    <n v="1.96"/>
    <n v="2.5"/>
  </r>
  <r>
    <x v="2"/>
    <x v="0"/>
    <x v="9"/>
    <s v="WC Net"/>
    <s v="|52/01/03h|"/>
    <n v="840"/>
    <n v="2.16"/>
    <n v="3.49"/>
  </r>
  <r>
    <x v="2"/>
    <x v="0"/>
    <x v="9"/>
    <s v="WC Net"/>
    <s v="|52/01/03i|"/>
    <n v="1140"/>
    <n v="1.92"/>
    <n v="2.2599999999999998"/>
  </r>
  <r>
    <x v="2"/>
    <x v="0"/>
    <x v="9"/>
    <s v="WC Net"/>
    <s v="|52/01/03j|"/>
    <n v="1044"/>
    <n v="2.42"/>
    <n v="2.91"/>
  </r>
  <r>
    <x v="2"/>
    <x v="0"/>
    <x v="9"/>
    <s v="WC Net"/>
    <s v="|52/01/03m|"/>
    <n v="1128"/>
    <n v="1.43"/>
    <n v="2.83"/>
  </r>
  <r>
    <x v="2"/>
    <x v="0"/>
    <x v="9"/>
    <s v="WC Net"/>
    <s v="|52/01/03n|"/>
    <n v="1164"/>
    <n v="2.09"/>
    <n v="2.21"/>
  </r>
  <r>
    <x v="2"/>
    <x v="0"/>
    <x v="9"/>
    <s v="WC Net"/>
    <s v="|52/01/03v|"/>
    <n v="828"/>
    <n v="1.71"/>
    <n v="2.61"/>
  </r>
  <r>
    <x v="2"/>
    <x v="0"/>
    <x v="9"/>
    <s v="WC Net"/>
    <s v="|52/01/10|"/>
    <n v="804"/>
    <n v="2.5"/>
    <n v="2.97"/>
  </r>
  <r>
    <x v="2"/>
    <x v="0"/>
    <x v="9"/>
    <s v="WC Net"/>
    <s v="|52/01/11|"/>
    <n v="528"/>
    <n v="1.29"/>
    <n v="3.25"/>
  </r>
  <r>
    <x v="2"/>
    <x v="0"/>
    <x v="5"/>
    <s v="Mondelez"/>
    <s v="|123/01/01|"/>
    <n v="972"/>
    <n v="1.47"/>
    <n v="1.73"/>
  </r>
  <r>
    <x v="2"/>
    <x v="0"/>
    <x v="5"/>
    <s v="Mondelez"/>
    <s v="|123/01/02|"/>
    <n v="1080"/>
    <n v="1.27"/>
    <n v="1.61"/>
  </r>
  <r>
    <x v="2"/>
    <x v="0"/>
    <x v="5"/>
    <s v="Mondelez"/>
    <s v="|123/01/03|"/>
    <n v="744"/>
    <n v="1.2"/>
    <n v="1.61"/>
  </r>
  <r>
    <x v="2"/>
    <x v="0"/>
    <x v="5"/>
    <s v="Mondelez"/>
    <s v="|123/01/05|"/>
    <n v="1164"/>
    <n v="1.1100000000000001"/>
    <n v="1.69"/>
  </r>
  <r>
    <x v="2"/>
    <x v="0"/>
    <x v="5"/>
    <s v="Mondelez"/>
    <s v="|123/01/06|"/>
    <n v="1308"/>
    <n v="1.1499999999999999"/>
    <n v="1.8"/>
  </r>
  <r>
    <x v="2"/>
    <x v="0"/>
    <x v="4"/>
    <s v="Sephora"/>
    <s v="|01/01/01|"/>
    <n v="684"/>
    <n v="4.57"/>
    <n v="5.3"/>
  </r>
  <r>
    <x v="2"/>
    <x v="0"/>
    <x v="4"/>
    <s v="Sephora"/>
    <s v="|01/01/02|"/>
    <n v="600"/>
    <n v="4.26"/>
    <n v="5.24"/>
  </r>
  <r>
    <x v="2"/>
    <x v="0"/>
    <x v="4"/>
    <s v="Sephora"/>
    <s v="|01/01/04|"/>
    <n v="552"/>
    <n v="4.93"/>
    <n v="5.15"/>
  </r>
  <r>
    <x v="2"/>
    <x v="0"/>
    <x v="4"/>
    <s v="Sephora"/>
    <s v="|01/01/05|"/>
    <n v="672"/>
    <n v="4.83"/>
    <n v="5.09"/>
  </r>
  <r>
    <x v="2"/>
    <x v="0"/>
    <x v="4"/>
    <s v="Sephora"/>
    <s v="|01/01/06|"/>
    <n v="348"/>
    <n v="4.5199999999999996"/>
    <n v="5.29"/>
  </r>
  <r>
    <x v="2"/>
    <x v="0"/>
    <x v="4"/>
    <s v="Sephora"/>
    <s v="|01/01/08|"/>
    <n v="384"/>
    <n v="4.93"/>
    <n v="5.01"/>
  </r>
  <r>
    <x v="2"/>
    <x v="0"/>
    <x v="4"/>
    <s v="Sephora"/>
    <s v="|01/01/10|"/>
    <n v="528"/>
    <n v="4.17"/>
    <n v="5.22"/>
  </r>
  <r>
    <x v="2"/>
    <x v="0"/>
    <x v="4"/>
    <s v="Sephora"/>
    <s v="|01/01/11|"/>
    <n v="576"/>
    <n v="4.09"/>
    <n v="5.24"/>
  </r>
  <r>
    <x v="2"/>
    <x v="0"/>
    <x v="4"/>
    <s v="Sephora"/>
    <s v="|01/01/12|"/>
    <n v="324"/>
    <n v="4.07"/>
    <n v="5.14"/>
  </r>
  <r>
    <x v="2"/>
    <x v="0"/>
    <x v="4"/>
    <s v="Sephora"/>
    <s v="|01/01/13|"/>
    <n v="456"/>
    <n v="4.63"/>
    <n v="5.0999999999999996"/>
  </r>
  <r>
    <x v="2"/>
    <x v="0"/>
    <x v="4"/>
    <s v="Sephora"/>
    <s v="|01/01/15|"/>
    <n v="456"/>
    <n v="4.5599999999999996"/>
    <n v="5.2"/>
  </r>
  <r>
    <x v="2"/>
    <x v="0"/>
    <x v="4"/>
    <s v="Sephora"/>
    <s v="|01/01/17|"/>
    <n v="684"/>
    <n v="4.0599999999999996"/>
    <n v="5.29"/>
  </r>
  <r>
    <x v="2"/>
    <x v="0"/>
    <x v="4"/>
    <s v="Sephora"/>
    <s v="|01/01/18|"/>
    <n v="576"/>
    <n v="4.79"/>
    <n v="5.03"/>
  </r>
  <r>
    <x v="2"/>
    <x v="0"/>
    <x v="4"/>
    <s v="Sephora"/>
    <s v="|01/01/19|"/>
    <n v="396"/>
    <n v="4.49"/>
    <n v="5.15"/>
  </r>
  <r>
    <x v="2"/>
    <x v="0"/>
    <x v="4"/>
    <s v="Sephora"/>
    <s v="|01/01/20|"/>
    <n v="432"/>
    <n v="4.3499999999999996"/>
    <n v="5.33"/>
  </r>
  <r>
    <x v="2"/>
    <x v="0"/>
    <x v="4"/>
    <s v="Sephora"/>
    <s v="|01/01/21|"/>
    <n v="636"/>
    <n v="4"/>
    <n v="5.22"/>
  </r>
  <r>
    <x v="2"/>
    <x v="0"/>
    <x v="4"/>
    <s v="Sephora"/>
    <s v="|01/01/23|"/>
    <n v="444"/>
    <n v="4.08"/>
    <n v="5.03"/>
  </r>
  <r>
    <x v="2"/>
    <x v="0"/>
    <x v="4"/>
    <s v="Sephora"/>
    <s v="|01/01/24|"/>
    <n v="312"/>
    <n v="4"/>
    <n v="5.05"/>
  </r>
  <r>
    <x v="2"/>
    <x v="0"/>
    <x v="4"/>
    <s v="Sephora"/>
    <s v="|01/01/25|"/>
    <n v="660"/>
    <n v="4.28"/>
    <n v="5.12"/>
  </r>
  <r>
    <x v="2"/>
    <x v="0"/>
    <x v="4"/>
    <s v="Sephora"/>
    <s v="|01/01/26|"/>
    <n v="240"/>
    <n v="4.28"/>
    <n v="5.23"/>
  </r>
  <r>
    <x v="2"/>
    <x v="0"/>
    <x v="4"/>
    <s v="Sephora"/>
    <s v="|01/01/30|"/>
    <n v="588"/>
    <n v="4.1500000000000004"/>
    <n v="5.25"/>
  </r>
  <r>
    <x v="2"/>
    <x v="0"/>
    <x v="4"/>
    <s v="Sephora"/>
    <s v="|01/01/31|"/>
    <n v="456"/>
    <n v="4.59"/>
    <n v="5.29"/>
  </r>
  <r>
    <x v="2"/>
    <x v="0"/>
    <x v="4"/>
    <s v="Sephora"/>
    <s v="|01/01/32|"/>
    <n v="516"/>
    <n v="4.42"/>
    <n v="5.31"/>
  </r>
  <r>
    <x v="2"/>
    <x v="0"/>
    <x v="4"/>
    <s v="Sephora"/>
    <s v="|01/01/33|"/>
    <n v="504"/>
    <n v="4.05"/>
    <n v="5.24"/>
  </r>
  <r>
    <x v="2"/>
    <x v="0"/>
    <x v="4"/>
    <s v="Sephora"/>
    <s v="|01/01/34|"/>
    <n v="540"/>
    <n v="4.97"/>
    <n v="5.24"/>
  </r>
  <r>
    <x v="2"/>
    <x v="0"/>
    <x v="4"/>
    <s v="Sephora"/>
    <s v="|01/01/35|"/>
    <n v="552"/>
    <n v="4.2"/>
    <n v="5.1100000000000003"/>
  </r>
  <r>
    <x v="2"/>
    <x v="0"/>
    <x v="4"/>
    <s v="Sephora"/>
    <s v="|01/01/36|"/>
    <n v="276"/>
    <n v="4.34"/>
    <n v="5.25"/>
  </r>
  <r>
    <x v="2"/>
    <x v="0"/>
    <x v="4"/>
    <s v="Sephora"/>
    <s v="|01/01/37|"/>
    <n v="516"/>
    <n v="4.1399999999999997"/>
    <n v="5.05"/>
  </r>
  <r>
    <x v="2"/>
    <x v="0"/>
    <x v="4"/>
    <s v="Sephora"/>
    <s v="|01/01/38|"/>
    <n v="384"/>
    <n v="4.53"/>
    <n v="5.26"/>
  </r>
  <r>
    <x v="2"/>
    <x v="0"/>
    <x v="4"/>
    <s v="Sephora"/>
    <s v="|01/01/39|"/>
    <n v="276"/>
    <n v="4.5599999999999996"/>
    <n v="5.0999999999999996"/>
  </r>
  <r>
    <x v="2"/>
    <x v="0"/>
    <x v="4"/>
    <s v="Sephora"/>
    <s v="|01/01/40|"/>
    <n v="552"/>
    <n v="4.9000000000000004"/>
    <n v="5.4"/>
  </r>
  <r>
    <x v="2"/>
    <x v="0"/>
    <x v="4"/>
    <s v="Sephora"/>
    <s v="|01/01/41|"/>
    <n v="360"/>
    <n v="4.21"/>
    <n v="5.36"/>
  </r>
  <r>
    <x v="2"/>
    <x v="0"/>
    <x v="4"/>
    <s v="Sephora"/>
    <s v="|01/01/42|"/>
    <n v="660"/>
    <n v="4.51"/>
    <n v="5.4"/>
  </r>
  <r>
    <x v="2"/>
    <x v="0"/>
    <x v="2"/>
    <s v="Jacobs"/>
    <s v="|11/01/01|"/>
    <n v="7620"/>
    <n v="0.48"/>
    <n v="1.02"/>
  </r>
  <r>
    <x v="2"/>
    <x v="0"/>
    <x v="2"/>
    <s v="Jacobs"/>
    <s v="|11/02/01|"/>
    <n v="8316"/>
    <n v="0.96"/>
    <n v="1"/>
  </r>
  <r>
    <x v="2"/>
    <x v="0"/>
    <x v="5"/>
    <s v="Sapori di Siena"/>
    <s v="|76/01/01|"/>
    <n v="744"/>
    <n v="1.29"/>
    <n v="1.67"/>
  </r>
  <r>
    <x v="2"/>
    <x v="0"/>
    <x v="5"/>
    <s v="Sapori di Siena"/>
    <s v="|76/01/02|"/>
    <n v="576"/>
    <n v="1.31"/>
    <n v="1.74"/>
  </r>
  <r>
    <x v="2"/>
    <x v="0"/>
    <x v="5"/>
    <s v="Sapori di Siena"/>
    <s v="|76/01/03|"/>
    <n v="576"/>
    <n v="1.28"/>
    <n v="1.61"/>
  </r>
  <r>
    <x v="2"/>
    <x v="0"/>
    <x v="5"/>
    <s v="Sapori di Siena"/>
    <s v="|76/01/04|"/>
    <n v="888"/>
    <n v="1.42"/>
    <n v="1.68"/>
  </r>
  <r>
    <x v="2"/>
    <x v="0"/>
    <x v="5"/>
    <s v="Sapori di Siena"/>
    <s v="|76/01/05a|"/>
    <n v="612"/>
    <n v="1.34"/>
    <n v="1.86"/>
  </r>
  <r>
    <x v="2"/>
    <x v="0"/>
    <x v="5"/>
    <s v="Sapori di Siena"/>
    <s v="|76/01/06a|"/>
    <n v="1116"/>
    <n v="1.49"/>
    <n v="1.75"/>
  </r>
  <r>
    <x v="2"/>
    <x v="0"/>
    <x v="3"/>
    <s v="TIP"/>
    <s v="|26/01/04|"/>
    <n v="48"/>
    <n v="1.06"/>
    <n v="1.38"/>
  </r>
  <r>
    <x v="2"/>
    <x v="2"/>
    <x v="15"/>
    <s v="Monzuro"/>
    <s v="|102/01/01|"/>
    <n v="1296"/>
    <n v="0.76"/>
    <n v="1"/>
  </r>
  <r>
    <x v="2"/>
    <x v="2"/>
    <x v="15"/>
    <s v="Monzuro"/>
    <s v="|102/01/02|"/>
    <n v="1644"/>
    <n v="0.6"/>
    <n v="0.98"/>
  </r>
  <r>
    <x v="2"/>
    <x v="2"/>
    <x v="15"/>
    <s v="Monzuro"/>
    <s v="|102/01/03|"/>
    <n v="1416"/>
    <n v="0.67"/>
    <n v="1.02"/>
  </r>
  <r>
    <x v="2"/>
    <x v="2"/>
    <x v="15"/>
    <s v="Monzuro"/>
    <s v="|102/01/04|"/>
    <n v="1668"/>
    <n v="0.81"/>
    <n v="1.02"/>
  </r>
  <r>
    <x v="2"/>
    <x v="2"/>
    <x v="15"/>
    <s v="Monzuro"/>
    <s v="|102/01/05|"/>
    <n v="1236"/>
    <n v="0.81"/>
    <n v="1.2"/>
  </r>
  <r>
    <x v="2"/>
    <x v="2"/>
    <x v="15"/>
    <s v="Monzuro"/>
    <s v="|102/01/06|"/>
    <n v="1608"/>
    <n v="0.82"/>
    <n v="1.04"/>
  </r>
  <r>
    <x v="2"/>
    <x v="2"/>
    <x v="15"/>
    <s v="Monzuro"/>
    <s v="|102/01/07|"/>
    <n v="1212"/>
    <n v="0.68"/>
    <n v="1.1599999999999999"/>
  </r>
  <r>
    <x v="2"/>
    <x v="2"/>
    <x v="15"/>
    <s v="Monzuro"/>
    <s v="|102/01/08|"/>
    <n v="1308"/>
    <n v="0.64"/>
    <n v="1.18"/>
  </r>
  <r>
    <x v="3"/>
    <x v="0"/>
    <x v="1"/>
    <s v="San Benedetto"/>
    <s v="|13/12/38|"/>
    <n v="600"/>
    <n v="6.06"/>
    <n v="7.4533333333333331"/>
  </r>
  <r>
    <x v="3"/>
    <x v="0"/>
    <x v="1"/>
    <s v="San Benedetto"/>
    <s v="|13/13/98|"/>
    <n v="444"/>
    <n v="6.26"/>
    <n v="8.26"/>
  </r>
  <r>
    <x v="3"/>
    <x v="0"/>
    <x v="1"/>
    <s v="San Benedetto"/>
    <s v="|13/13/99|"/>
    <n v="468"/>
    <n v="5.6933333333333334"/>
    <n v="7.7733333333333334"/>
  </r>
  <r>
    <x v="3"/>
    <x v="0"/>
    <x v="2"/>
    <s v="San Benedetto"/>
    <s v="|13/01/01|"/>
    <n v="5652"/>
    <n v="0.83"/>
    <n v="0.98"/>
  </r>
  <r>
    <x v="3"/>
    <x v="0"/>
    <x v="2"/>
    <s v="San Benedetto"/>
    <s v="|13/01/01a|"/>
    <n v="7404"/>
    <n v="1.08"/>
    <n v="0.98"/>
  </r>
  <r>
    <x v="3"/>
    <x v="0"/>
    <x v="2"/>
    <s v="San Benedetto"/>
    <s v="|13/01/02|"/>
    <n v="9600"/>
    <n v="0.87"/>
    <n v="1.01"/>
  </r>
  <r>
    <x v="3"/>
    <x v="0"/>
    <x v="2"/>
    <s v="San Benedetto"/>
    <s v="|13/01/03|"/>
    <n v="9108"/>
    <n v="1.06"/>
    <n v="0.95"/>
  </r>
  <r>
    <x v="3"/>
    <x v="0"/>
    <x v="2"/>
    <s v="San Benedetto"/>
    <s v="|13/01/04|"/>
    <n v="8856"/>
    <n v="1.0900000000000001"/>
    <n v="1.08"/>
  </r>
  <r>
    <x v="3"/>
    <x v="0"/>
    <x v="2"/>
    <s v="San Benedetto"/>
    <s v="|13/01/05|"/>
    <n v="7008"/>
    <n v="1.01"/>
    <n v="1.18"/>
  </r>
  <r>
    <x v="3"/>
    <x v="0"/>
    <x v="2"/>
    <s v="San Benedetto"/>
    <s v="|13/01/06|"/>
    <n v="5148"/>
    <n v="0.8"/>
    <n v="0.9"/>
  </r>
  <r>
    <x v="3"/>
    <x v="0"/>
    <x v="2"/>
    <s v="San Benedetto"/>
    <s v="|13/01/07|"/>
    <n v="5520"/>
    <n v="1.1200000000000001"/>
    <n v="1.1000000000000001"/>
  </r>
  <r>
    <x v="3"/>
    <x v="0"/>
    <x v="2"/>
    <s v="San Benedetto"/>
    <s v="|13/01/30|"/>
    <n v="6240"/>
    <n v="0.7"/>
    <n v="0.91"/>
  </r>
  <r>
    <x v="3"/>
    <x v="0"/>
    <x v="2"/>
    <s v="San Benedetto"/>
    <s v="|13/11/01|"/>
    <n v="7764"/>
    <n v="0.99"/>
    <n v="1.1599999999999999"/>
  </r>
  <r>
    <x v="3"/>
    <x v="0"/>
    <x v="2"/>
    <s v="San Benedetto"/>
    <s v="|13/11/01a|"/>
    <n v="7128"/>
    <n v="1.1399999999999999"/>
    <n v="1.1000000000000001"/>
  </r>
  <r>
    <x v="3"/>
    <x v="0"/>
    <x v="2"/>
    <s v="San Benedetto"/>
    <s v="|13/11/02|"/>
    <n v="6324"/>
    <n v="0.9"/>
    <n v="1.08"/>
  </r>
  <r>
    <x v="3"/>
    <x v="0"/>
    <x v="2"/>
    <s v="San Benedetto"/>
    <s v="|13/11/03|"/>
    <n v="6696"/>
    <n v="0.88"/>
    <n v="1.06"/>
  </r>
  <r>
    <x v="3"/>
    <x v="0"/>
    <x v="2"/>
    <s v="San Benedetto"/>
    <s v="|13/11/04|"/>
    <n v="7788"/>
    <n v="1.05"/>
    <n v="1.06"/>
  </r>
  <r>
    <x v="3"/>
    <x v="0"/>
    <x v="2"/>
    <s v="San Benedetto"/>
    <s v="|13/12/01|"/>
    <n v="4944"/>
    <n v="1.02"/>
    <n v="1"/>
  </r>
  <r>
    <x v="3"/>
    <x v="0"/>
    <x v="2"/>
    <s v="San Benedetto"/>
    <s v="|13/12/02|"/>
    <n v="8376"/>
    <n v="1.0900000000000001"/>
    <n v="1.17"/>
  </r>
  <r>
    <x v="3"/>
    <x v="0"/>
    <x v="2"/>
    <s v="San Benedetto"/>
    <s v="|13/12/03|"/>
    <n v="8472"/>
    <n v="0.43"/>
    <n v="1.19"/>
  </r>
  <r>
    <x v="3"/>
    <x v="0"/>
    <x v="2"/>
    <s v="San Benedetto"/>
    <s v="|13/12/04|"/>
    <n v="5856"/>
    <n v="0.94"/>
    <n v="1.07"/>
  </r>
  <r>
    <x v="3"/>
    <x v="0"/>
    <x v="2"/>
    <s v="San Benedetto"/>
    <s v="|13/12/05|"/>
    <n v="5328"/>
    <n v="1.1599999999999999"/>
    <n v="0.97"/>
  </r>
  <r>
    <x v="3"/>
    <x v="0"/>
    <x v="2"/>
    <s v="San Benedetto"/>
    <s v="|13/12/06|"/>
    <n v="6756"/>
    <n v="1.1499999999999999"/>
    <n v="1.03"/>
  </r>
  <r>
    <x v="3"/>
    <x v="0"/>
    <x v="2"/>
    <s v="San Benedetto"/>
    <s v="|13/12/07|"/>
    <n v="6468"/>
    <n v="0.68"/>
    <n v="0.97"/>
  </r>
  <r>
    <x v="3"/>
    <x v="0"/>
    <x v="2"/>
    <s v="San Benedetto"/>
    <s v="|13/12/08|"/>
    <n v="7560"/>
    <n v="0.42"/>
    <n v="1.02"/>
  </r>
  <r>
    <x v="3"/>
    <x v="0"/>
    <x v="2"/>
    <s v="San Benedetto"/>
    <s v="|13/12/09|"/>
    <n v="6528"/>
    <n v="0.82"/>
    <n v="1.18"/>
  </r>
  <r>
    <x v="3"/>
    <x v="0"/>
    <x v="2"/>
    <s v="San Benedetto"/>
    <s v="|13/12/10|"/>
    <n v="7404"/>
    <n v="0.65"/>
    <n v="0.91"/>
  </r>
  <r>
    <x v="3"/>
    <x v="0"/>
    <x v="2"/>
    <s v="San Benedetto"/>
    <s v="|13/12/11|"/>
    <n v="8784"/>
    <n v="1.1399999999999999"/>
    <n v="1.04"/>
  </r>
  <r>
    <x v="3"/>
    <x v="0"/>
    <x v="2"/>
    <s v="San Benedetto"/>
    <s v="|13/12/12|"/>
    <n v="7500"/>
    <n v="1.17"/>
    <n v="0.96"/>
  </r>
  <r>
    <x v="3"/>
    <x v="0"/>
    <x v="2"/>
    <s v="San Benedetto"/>
    <s v="|13/12/13|"/>
    <n v="7596"/>
    <n v="0.44"/>
    <n v="1.1100000000000001"/>
  </r>
  <r>
    <x v="3"/>
    <x v="0"/>
    <x v="2"/>
    <s v="San Benedetto"/>
    <s v="|13/12/14|"/>
    <n v="8160"/>
    <n v="1.05"/>
    <n v="1.1299999999999999"/>
  </r>
  <r>
    <x v="3"/>
    <x v="0"/>
    <x v="2"/>
    <s v="San Benedetto"/>
    <s v="|13/12/15|"/>
    <n v="7848"/>
    <n v="0.91"/>
    <n v="0.91"/>
  </r>
  <r>
    <x v="3"/>
    <x v="0"/>
    <x v="2"/>
    <s v="San Benedetto"/>
    <s v="|13/12/16|"/>
    <n v="9264"/>
    <n v="0.8"/>
    <n v="1.0900000000000001"/>
  </r>
  <r>
    <x v="3"/>
    <x v="0"/>
    <x v="2"/>
    <s v="San Benedetto"/>
    <s v="|13/12/17|"/>
    <n v="6792"/>
    <n v="0.49"/>
    <n v="1.03"/>
  </r>
  <r>
    <x v="3"/>
    <x v="0"/>
    <x v="2"/>
    <s v="San Benedetto"/>
    <s v="|13/12/18|"/>
    <n v="6252"/>
    <n v="0.61"/>
    <n v="1.19"/>
  </r>
  <r>
    <x v="3"/>
    <x v="0"/>
    <x v="2"/>
    <s v="San Benedetto"/>
    <s v="|13/12/19|"/>
    <n v="5604"/>
    <n v="0.47"/>
    <n v="1.18"/>
  </r>
  <r>
    <x v="3"/>
    <x v="0"/>
    <x v="2"/>
    <s v="San Benedetto"/>
    <s v="|13/12/20|"/>
    <n v="6492"/>
    <n v="1.03"/>
    <n v="0.9"/>
  </r>
  <r>
    <x v="3"/>
    <x v="0"/>
    <x v="2"/>
    <s v="San Benedetto"/>
    <s v="|13/12/21|"/>
    <n v="8040"/>
    <n v="0.56999999999999995"/>
    <n v="1.1200000000000001"/>
  </r>
  <r>
    <x v="3"/>
    <x v="0"/>
    <x v="2"/>
    <s v="San Benedetto"/>
    <s v="|13/12/22|"/>
    <n v="4980"/>
    <n v="0.88"/>
    <n v="0.96"/>
  </r>
  <r>
    <x v="3"/>
    <x v="0"/>
    <x v="2"/>
    <s v="San Benedetto"/>
    <s v="|13/12/23|"/>
    <n v="6240"/>
    <n v="0.82"/>
    <n v="1.03"/>
  </r>
  <r>
    <x v="3"/>
    <x v="0"/>
    <x v="2"/>
    <s v="San Benedetto"/>
    <s v="|13/12/24|"/>
    <n v="7824"/>
    <n v="0.88"/>
    <n v="1.17"/>
  </r>
  <r>
    <x v="3"/>
    <x v="0"/>
    <x v="2"/>
    <s v="San Benedetto"/>
    <s v="|13/12/25|"/>
    <n v="8424"/>
    <n v="0.81"/>
    <n v="1.1100000000000001"/>
  </r>
  <r>
    <x v="3"/>
    <x v="0"/>
    <x v="2"/>
    <s v="San Benedetto"/>
    <s v="|13/12/26|"/>
    <n v="5184"/>
    <n v="1.06"/>
    <n v="1.1100000000000001"/>
  </r>
  <r>
    <x v="3"/>
    <x v="0"/>
    <x v="2"/>
    <s v="San Benedetto"/>
    <s v="|13/12/27|"/>
    <n v="5652"/>
    <n v="1.01"/>
    <n v="1.01"/>
  </r>
  <r>
    <x v="3"/>
    <x v="0"/>
    <x v="2"/>
    <s v="San Benedetto"/>
    <s v="|13/12/28|"/>
    <n v="8064"/>
    <n v="0.49"/>
    <n v="1.1200000000000001"/>
  </r>
  <r>
    <x v="3"/>
    <x v="0"/>
    <x v="2"/>
    <s v="San Benedetto"/>
    <s v="|13/12/29|"/>
    <n v="5352"/>
    <n v="0.91"/>
    <n v="0.97"/>
  </r>
  <r>
    <x v="3"/>
    <x v="0"/>
    <x v="2"/>
    <s v="San Benedetto"/>
    <s v="|13/12/30|"/>
    <n v="6996"/>
    <n v="0.98"/>
    <n v="1.19"/>
  </r>
  <r>
    <x v="3"/>
    <x v="0"/>
    <x v="2"/>
    <s v="San Benedetto"/>
    <s v="|13/12/31|"/>
    <n v="8040"/>
    <n v="0.86"/>
    <n v="1.1000000000000001"/>
  </r>
  <r>
    <x v="3"/>
    <x v="0"/>
    <x v="2"/>
    <s v="San Benedetto"/>
    <s v="|13/12/32|"/>
    <n v="5856"/>
    <n v="0.51"/>
    <n v="1.01"/>
  </r>
  <r>
    <x v="3"/>
    <x v="0"/>
    <x v="2"/>
    <s v="San Benedetto"/>
    <s v="|13/12/33|"/>
    <n v="7836"/>
    <n v="1.2"/>
    <n v="0.93"/>
  </r>
  <r>
    <x v="3"/>
    <x v="0"/>
    <x v="2"/>
    <s v="San Benedetto"/>
    <s v="|13/12/34|"/>
    <n v="7248"/>
    <n v="0.75"/>
    <n v="1.17"/>
  </r>
  <r>
    <x v="3"/>
    <x v="0"/>
    <x v="2"/>
    <s v="San Benedetto"/>
    <s v="|13/12/35|"/>
    <n v="6180"/>
    <n v="0.51"/>
    <n v="1.0900000000000001"/>
  </r>
  <r>
    <x v="3"/>
    <x v="0"/>
    <x v="2"/>
    <s v="San Benedetto"/>
    <s v="|13/12/36|"/>
    <n v="5004"/>
    <n v="0.53"/>
    <n v="1.17"/>
  </r>
  <r>
    <x v="3"/>
    <x v="0"/>
    <x v="2"/>
    <s v="San Benedetto"/>
    <s v="|13/12/37|"/>
    <n v="7224"/>
    <n v="1.1200000000000001"/>
    <n v="1.1000000000000001"/>
  </r>
  <r>
    <x v="3"/>
    <x v="0"/>
    <x v="2"/>
    <s v="San Benedetto"/>
    <s v="|13/12/39|"/>
    <n v="6168"/>
    <n v="0.78"/>
    <n v="0.9"/>
  </r>
  <r>
    <x v="3"/>
    <x v="0"/>
    <x v="2"/>
    <s v="San Benedetto"/>
    <s v="|13/12/40|"/>
    <n v="8028"/>
    <n v="0.85"/>
    <n v="1.02"/>
  </r>
  <r>
    <x v="3"/>
    <x v="0"/>
    <x v="2"/>
    <s v="San Benedetto"/>
    <s v="|13/12/41|"/>
    <n v="6000"/>
    <n v="0.54"/>
    <n v="0.98"/>
  </r>
  <r>
    <x v="3"/>
    <x v="0"/>
    <x v="2"/>
    <s v="San Benedetto"/>
    <s v="|13/12/42|"/>
    <n v="7824"/>
    <n v="0.52"/>
    <n v="1"/>
  </r>
  <r>
    <x v="3"/>
    <x v="0"/>
    <x v="2"/>
    <s v="San Benedetto"/>
    <s v="|13/12/43|"/>
    <n v="6816"/>
    <n v="0.69"/>
    <n v="1.07"/>
  </r>
  <r>
    <x v="3"/>
    <x v="0"/>
    <x v="2"/>
    <s v="San Benedetto"/>
    <s v="|13/12/44|"/>
    <n v="5592"/>
    <n v="0.8"/>
    <n v="1.1399999999999999"/>
  </r>
  <r>
    <x v="3"/>
    <x v="0"/>
    <x v="2"/>
    <s v="San Benedetto"/>
    <s v="|13/12/45|"/>
    <n v="9372"/>
    <n v="1.1200000000000001"/>
    <n v="1.1200000000000001"/>
  </r>
  <r>
    <x v="3"/>
    <x v="0"/>
    <x v="2"/>
    <s v="San Benedetto"/>
    <s v="|13/12/46|"/>
    <n v="7908"/>
    <n v="0.42"/>
    <n v="1.07"/>
  </r>
  <r>
    <x v="3"/>
    <x v="0"/>
    <x v="2"/>
    <s v="San Benedetto"/>
    <s v="|13/12/47|"/>
    <n v="8004"/>
    <n v="1.03"/>
    <n v="1.08"/>
  </r>
  <r>
    <x v="3"/>
    <x v="0"/>
    <x v="2"/>
    <s v="San Benedetto"/>
    <s v="|13/12/48|"/>
    <n v="6756"/>
    <n v="0.52"/>
    <n v="1.1599999999999999"/>
  </r>
  <r>
    <x v="3"/>
    <x v="0"/>
    <x v="2"/>
    <s v="San Benedetto"/>
    <s v="|13/12/49|"/>
    <n v="4824"/>
    <n v="0.86"/>
    <n v="1.1299999999999999"/>
  </r>
  <r>
    <x v="3"/>
    <x v="0"/>
    <x v="2"/>
    <s v="San Benedetto"/>
    <s v="|13/12/51|"/>
    <n v="5352"/>
    <n v="1.1299999999999999"/>
    <n v="0.92"/>
  </r>
  <r>
    <x v="3"/>
    <x v="0"/>
    <x v="2"/>
    <s v="San Benedetto"/>
    <s v="|13/12/52|"/>
    <n v="7752"/>
    <n v="1.19"/>
    <n v="1.1100000000000001"/>
  </r>
  <r>
    <x v="3"/>
    <x v="0"/>
    <x v="2"/>
    <s v="San Benedetto"/>
    <s v="|13/12/53|"/>
    <n v="7740"/>
    <n v="0.9"/>
    <n v="0.97"/>
  </r>
  <r>
    <x v="3"/>
    <x v="0"/>
    <x v="2"/>
    <s v="San Benedetto"/>
    <s v="|13/12/54|"/>
    <n v="8052"/>
    <n v="1.1299999999999999"/>
    <n v="1"/>
  </r>
  <r>
    <x v="3"/>
    <x v="0"/>
    <x v="2"/>
    <s v="San Benedetto"/>
    <s v="|13/12/55|"/>
    <n v="8268"/>
    <n v="1.18"/>
    <n v="0.9"/>
  </r>
  <r>
    <x v="3"/>
    <x v="0"/>
    <x v="2"/>
    <s v="San Benedetto"/>
    <s v="|13/12/56|"/>
    <n v="5328"/>
    <n v="0.66"/>
    <n v="0.99"/>
  </r>
  <r>
    <x v="3"/>
    <x v="0"/>
    <x v="2"/>
    <s v="San Benedetto"/>
    <s v="|13/12/57|"/>
    <n v="9096"/>
    <n v="0.93"/>
    <n v="1.02"/>
  </r>
  <r>
    <x v="3"/>
    <x v="0"/>
    <x v="2"/>
    <s v="San Benedetto"/>
    <s v="|13/12/58|"/>
    <n v="8868"/>
    <n v="0.41"/>
    <n v="1.08"/>
  </r>
  <r>
    <x v="3"/>
    <x v="0"/>
    <x v="2"/>
    <s v="San Benedetto"/>
    <s v="|13/12/59|"/>
    <n v="7056"/>
    <n v="0.43"/>
    <n v="1.08"/>
  </r>
  <r>
    <x v="3"/>
    <x v="0"/>
    <x v="2"/>
    <s v="San Benedetto"/>
    <s v="|13/12/60|"/>
    <n v="5784"/>
    <n v="0.77"/>
    <n v="0.9"/>
  </r>
  <r>
    <x v="3"/>
    <x v="0"/>
    <x v="2"/>
    <s v="San Benedetto"/>
    <s v="|13/12/61|"/>
    <n v="6948"/>
    <n v="0.55000000000000004"/>
    <n v="1.1200000000000001"/>
  </r>
  <r>
    <x v="3"/>
    <x v="0"/>
    <x v="2"/>
    <s v="San Benedetto"/>
    <s v="|13/12/62|"/>
    <n v="7008"/>
    <n v="0.65"/>
    <n v="0.98"/>
  </r>
  <r>
    <x v="3"/>
    <x v="0"/>
    <x v="2"/>
    <s v="San Benedetto"/>
    <s v="|13/12/63|"/>
    <n v="6600"/>
    <n v="1.07"/>
    <n v="1.05"/>
  </r>
  <r>
    <x v="3"/>
    <x v="0"/>
    <x v="2"/>
    <s v="San Benedetto"/>
    <s v="|13/12/64|"/>
    <n v="8136"/>
    <n v="1.1000000000000001"/>
    <n v="0.95"/>
  </r>
  <r>
    <x v="3"/>
    <x v="0"/>
    <x v="2"/>
    <s v="San Benedetto"/>
    <s v="|13/12/65|"/>
    <n v="5388"/>
    <n v="0.69"/>
    <n v="1.2"/>
  </r>
  <r>
    <x v="3"/>
    <x v="0"/>
    <x v="2"/>
    <s v="San Benedetto"/>
    <s v="|13/12/66|"/>
    <n v="6084"/>
    <n v="1.1299999999999999"/>
    <n v="1.06"/>
  </r>
  <r>
    <x v="3"/>
    <x v="0"/>
    <x v="2"/>
    <s v="San Benedetto"/>
    <s v="|13/12/67|"/>
    <n v="8616"/>
    <n v="0.4"/>
    <n v="1.0900000000000001"/>
  </r>
  <r>
    <x v="3"/>
    <x v="0"/>
    <x v="2"/>
    <s v="San Benedetto"/>
    <s v="|13/12/68|"/>
    <n v="7176"/>
    <n v="0.8"/>
    <n v="0.9"/>
  </r>
  <r>
    <x v="3"/>
    <x v="0"/>
    <x v="2"/>
    <s v="San Benedetto"/>
    <s v="|13/12/69|"/>
    <n v="8808"/>
    <n v="0.67"/>
    <n v="1.1599999999999999"/>
  </r>
  <r>
    <x v="3"/>
    <x v="0"/>
    <x v="2"/>
    <s v="San Benedetto"/>
    <s v="|13/12/70|"/>
    <n v="6108"/>
    <n v="0.43"/>
    <n v="1.05"/>
  </r>
  <r>
    <x v="3"/>
    <x v="0"/>
    <x v="2"/>
    <s v="San Benedetto"/>
    <s v="|13/12/71|"/>
    <n v="5124"/>
    <n v="1.01"/>
    <n v="1.07"/>
  </r>
  <r>
    <x v="3"/>
    <x v="0"/>
    <x v="2"/>
    <s v="San Benedetto"/>
    <s v="|13/12/72|"/>
    <n v="6012"/>
    <n v="0.44"/>
    <n v="0.9"/>
  </r>
  <r>
    <x v="3"/>
    <x v="0"/>
    <x v="2"/>
    <s v="San Benedetto"/>
    <s v="|13/12/73|"/>
    <n v="6552"/>
    <n v="0.56000000000000005"/>
    <n v="1.05"/>
  </r>
  <r>
    <x v="3"/>
    <x v="0"/>
    <x v="2"/>
    <s v="San Benedetto"/>
    <s v="|13/12/74|"/>
    <n v="5760"/>
    <n v="0.41"/>
    <n v="1.07"/>
  </r>
  <r>
    <x v="3"/>
    <x v="0"/>
    <x v="2"/>
    <s v="San Benedetto"/>
    <s v="|13/12/75|"/>
    <n v="9036"/>
    <n v="0.63"/>
    <n v="1.05"/>
  </r>
  <r>
    <x v="3"/>
    <x v="0"/>
    <x v="2"/>
    <s v="San Benedetto"/>
    <s v="|13/12/76|"/>
    <n v="6900"/>
    <n v="0.98"/>
    <n v="1.17"/>
  </r>
  <r>
    <x v="3"/>
    <x v="0"/>
    <x v="2"/>
    <s v="San Benedetto"/>
    <s v="|13/12/77|"/>
    <n v="6108"/>
    <n v="0.74"/>
    <n v="1.18"/>
  </r>
  <r>
    <x v="3"/>
    <x v="0"/>
    <x v="2"/>
    <s v="San Benedetto"/>
    <s v="|13/12/78|"/>
    <n v="8088"/>
    <n v="0.95"/>
    <n v="1"/>
  </r>
  <r>
    <x v="3"/>
    <x v="0"/>
    <x v="2"/>
    <s v="San Benedetto"/>
    <s v="|13/12/79|"/>
    <n v="9444"/>
    <n v="0.95"/>
    <n v="1.1000000000000001"/>
  </r>
  <r>
    <x v="3"/>
    <x v="0"/>
    <x v="2"/>
    <s v="San Benedetto"/>
    <s v="|13/12/80|"/>
    <n v="9360"/>
    <n v="0.72"/>
    <n v="0.91"/>
  </r>
  <r>
    <x v="3"/>
    <x v="0"/>
    <x v="2"/>
    <s v="San Benedetto"/>
    <s v="|13/12/81|"/>
    <n v="9048"/>
    <n v="0.44"/>
    <n v="1.08"/>
  </r>
  <r>
    <x v="3"/>
    <x v="0"/>
    <x v="2"/>
    <s v="San Benedetto"/>
    <s v="|13/12/82|"/>
    <n v="8304"/>
    <n v="1.08"/>
    <n v="1.19"/>
  </r>
  <r>
    <x v="3"/>
    <x v="0"/>
    <x v="2"/>
    <s v="San Benedetto"/>
    <s v="|13/12/83|"/>
    <n v="5460"/>
    <n v="0.69"/>
    <n v="1.01"/>
  </r>
  <r>
    <x v="3"/>
    <x v="0"/>
    <x v="2"/>
    <s v="San Benedetto"/>
    <s v="|13/12/84|"/>
    <n v="5328"/>
    <n v="1.05"/>
    <n v="0.93"/>
  </r>
  <r>
    <x v="3"/>
    <x v="0"/>
    <x v="2"/>
    <s v="San Benedetto"/>
    <s v="|13/12/85|"/>
    <n v="5172"/>
    <n v="0.76"/>
    <n v="0.95"/>
  </r>
  <r>
    <x v="3"/>
    <x v="0"/>
    <x v="2"/>
    <s v="San Benedetto"/>
    <s v="|13/12/86|"/>
    <n v="7128"/>
    <n v="1.1200000000000001"/>
    <n v="1.0900000000000001"/>
  </r>
  <r>
    <x v="3"/>
    <x v="0"/>
    <x v="2"/>
    <s v="San Benedetto"/>
    <s v="|13/12/88|"/>
    <n v="8928"/>
    <n v="0.4"/>
    <n v="1.1200000000000001"/>
  </r>
  <r>
    <x v="3"/>
    <x v="0"/>
    <x v="2"/>
    <s v="San Benedetto"/>
    <s v="|13/12/89|"/>
    <n v="6180"/>
    <n v="0.97"/>
    <n v="0.95"/>
  </r>
  <r>
    <x v="3"/>
    <x v="0"/>
    <x v="2"/>
    <s v="San Benedetto"/>
    <s v="|13/12/90|"/>
    <n v="7188"/>
    <n v="0.76"/>
    <n v="0.96"/>
  </r>
  <r>
    <x v="3"/>
    <x v="0"/>
    <x v="2"/>
    <s v="San Benedetto"/>
    <s v="|13/12/91|"/>
    <n v="8448"/>
    <n v="0.95"/>
    <n v="1.03"/>
  </r>
  <r>
    <x v="3"/>
    <x v="0"/>
    <x v="2"/>
    <s v="San Benedetto"/>
    <s v="|13/12/92|"/>
    <n v="7392"/>
    <n v="0.5"/>
    <n v="1.1000000000000001"/>
  </r>
  <r>
    <x v="3"/>
    <x v="0"/>
    <x v="2"/>
    <s v="San Benedetto"/>
    <s v="|13/12/93|"/>
    <n v="7428"/>
    <n v="0.75"/>
    <n v="1.1599999999999999"/>
  </r>
  <r>
    <x v="3"/>
    <x v="0"/>
    <x v="2"/>
    <s v="San Benedetto"/>
    <s v="|13/12/94|"/>
    <n v="7956"/>
    <n v="0.65"/>
    <n v="1.05"/>
  </r>
  <r>
    <x v="3"/>
    <x v="0"/>
    <x v="2"/>
    <s v="San Benedetto"/>
    <s v="|13/12/95|"/>
    <n v="8796"/>
    <n v="1.07"/>
    <n v="0.93"/>
  </r>
  <r>
    <x v="3"/>
    <x v="0"/>
    <x v="2"/>
    <s v="San Benedetto"/>
    <s v="|13/12/96|"/>
    <n v="6936"/>
    <n v="0.65"/>
    <n v="1.06"/>
  </r>
  <r>
    <x v="3"/>
    <x v="0"/>
    <x v="2"/>
    <s v="San Benedetto"/>
    <s v="|13/12/97|"/>
    <n v="7968"/>
    <n v="0.67"/>
    <n v="1.06"/>
  </r>
  <r>
    <x v="3"/>
    <x v="0"/>
    <x v="2"/>
    <s v="San Benedetto"/>
    <s v="|13/12/98|"/>
    <n v="7332"/>
    <n v="0.62"/>
    <n v="1.04"/>
  </r>
  <r>
    <x v="3"/>
    <x v="0"/>
    <x v="2"/>
    <s v="San Benedetto"/>
    <s v="|13/12/99|"/>
    <n v="8328"/>
    <n v="0.72"/>
    <n v="0.98"/>
  </r>
  <r>
    <x v="3"/>
    <x v="0"/>
    <x v="2"/>
    <s v="San Benedetto"/>
    <s v="|13/13/23|"/>
    <n v="8100"/>
    <n v="1.1299999999999999"/>
    <n v="0.93"/>
  </r>
  <r>
    <x v="3"/>
    <x v="0"/>
    <x v="2"/>
    <s v="San Benedetto"/>
    <s v="|13/13/25|"/>
    <n v="7788"/>
    <n v="0.86"/>
    <n v="1.17"/>
  </r>
  <r>
    <x v="3"/>
    <x v="0"/>
    <x v="2"/>
    <s v="San Benedetto"/>
    <s v="|13/13/26|"/>
    <n v="9372"/>
    <n v="0.42"/>
    <n v="1.06"/>
  </r>
  <r>
    <x v="3"/>
    <x v="0"/>
    <x v="2"/>
    <s v="San Benedetto"/>
    <s v="|13/13/27|"/>
    <n v="7164"/>
    <n v="1.01"/>
    <n v="0.96"/>
  </r>
  <r>
    <x v="3"/>
    <x v="0"/>
    <x v="2"/>
    <s v="San Benedetto"/>
    <s v="|13/13/28|"/>
    <n v="7344"/>
    <n v="0.62"/>
    <n v="1.06"/>
  </r>
  <r>
    <x v="3"/>
    <x v="0"/>
    <x v="2"/>
    <s v="San Benedetto"/>
    <s v="|13/13/29|"/>
    <n v="7272"/>
    <n v="1.19"/>
    <n v="1.04"/>
  </r>
  <r>
    <x v="3"/>
    <x v="0"/>
    <x v="2"/>
    <s v="San Benedetto"/>
    <s v="|13/13/30|"/>
    <n v="6912"/>
    <n v="0.85"/>
    <n v="1.1499999999999999"/>
  </r>
  <r>
    <x v="3"/>
    <x v="0"/>
    <x v="2"/>
    <s v="San Benedetto"/>
    <s v="|13/13/31|"/>
    <n v="6384"/>
    <n v="0.74"/>
    <n v="1.1499999999999999"/>
  </r>
  <r>
    <x v="3"/>
    <x v="0"/>
    <x v="2"/>
    <s v="San Benedetto"/>
    <s v="|13/13/32|"/>
    <n v="5976"/>
    <n v="0.5"/>
    <n v="1.03"/>
  </r>
  <r>
    <x v="3"/>
    <x v="0"/>
    <x v="2"/>
    <s v="San Benedetto"/>
    <s v="|13/13/33|"/>
    <n v="4824"/>
    <n v="0.52"/>
    <n v="1.17"/>
  </r>
  <r>
    <x v="3"/>
    <x v="0"/>
    <x v="2"/>
    <s v="San Benedetto"/>
    <s v="|13/13/34|"/>
    <n v="5136"/>
    <n v="0.84"/>
    <n v="1.1399999999999999"/>
  </r>
  <r>
    <x v="3"/>
    <x v="0"/>
    <x v="2"/>
    <s v="San Benedetto"/>
    <s v="|13/13/35|"/>
    <n v="7800"/>
    <n v="0.95"/>
    <n v="1.1100000000000001"/>
  </r>
  <r>
    <x v="3"/>
    <x v="0"/>
    <x v="2"/>
    <s v="San Benedetto"/>
    <s v="|13/13/36|"/>
    <n v="7224"/>
    <n v="1.0900000000000001"/>
    <n v="1.1200000000000001"/>
  </r>
  <r>
    <x v="3"/>
    <x v="0"/>
    <x v="2"/>
    <s v="San Benedetto"/>
    <s v="|13/13/37|"/>
    <n v="6468"/>
    <n v="1.04"/>
    <n v="1.01"/>
  </r>
  <r>
    <x v="3"/>
    <x v="0"/>
    <x v="2"/>
    <s v="San Benedetto"/>
    <s v="|13/13/38|"/>
    <n v="6180"/>
    <n v="0.8"/>
    <n v="1.1299999999999999"/>
  </r>
  <r>
    <x v="3"/>
    <x v="0"/>
    <x v="2"/>
    <s v="San Benedetto"/>
    <s v="|13/13/39|"/>
    <n v="5340"/>
    <n v="0.5"/>
    <n v="1.05"/>
  </r>
  <r>
    <x v="3"/>
    <x v="0"/>
    <x v="2"/>
    <s v="San Benedetto"/>
    <s v="|13/13/40|"/>
    <n v="4800"/>
    <n v="0.49"/>
    <n v="1.04"/>
  </r>
  <r>
    <x v="3"/>
    <x v="0"/>
    <x v="2"/>
    <s v="San Benedetto"/>
    <s v="|13/13/41|"/>
    <n v="7176"/>
    <n v="1"/>
    <n v="1.03"/>
  </r>
  <r>
    <x v="3"/>
    <x v="0"/>
    <x v="2"/>
    <s v="San Benedetto"/>
    <s v="|13/13/43|"/>
    <n v="7176"/>
    <n v="1.19"/>
    <n v="1.1000000000000001"/>
  </r>
  <r>
    <x v="3"/>
    <x v="0"/>
    <x v="2"/>
    <s v="San Benedetto"/>
    <s v="|13/99/01|"/>
    <n v="9336"/>
    <n v="1.17"/>
    <n v="1.02"/>
  </r>
  <r>
    <x v="3"/>
    <x v="0"/>
    <x v="2"/>
    <s v="San Benedetto"/>
    <s v="|13/99/02|"/>
    <n v="6108"/>
    <n v="0.56000000000000005"/>
    <n v="0.93"/>
  </r>
  <r>
    <x v="3"/>
    <x v="0"/>
    <x v="2"/>
    <s v="San Benedetto"/>
    <s v="|13/99/03|"/>
    <n v="5496"/>
    <n v="0.49"/>
    <n v="1"/>
  </r>
  <r>
    <x v="3"/>
    <x v="0"/>
    <x v="2"/>
    <s v="San Benedetto"/>
    <s v="|13/99/04|"/>
    <n v="5460"/>
    <n v="1.07"/>
    <n v="1.1599999999999999"/>
  </r>
  <r>
    <x v="3"/>
    <x v="0"/>
    <x v="2"/>
    <s v="San Benedetto"/>
    <s v="|13/99/05|"/>
    <n v="8580"/>
    <n v="0.52"/>
    <n v="1.05"/>
  </r>
  <r>
    <x v="3"/>
    <x v="0"/>
    <x v="2"/>
    <s v="San Benedetto"/>
    <s v="|13/99/06|"/>
    <n v="6732"/>
    <n v="0.6"/>
    <n v="1.01"/>
  </r>
  <r>
    <x v="3"/>
    <x v="0"/>
    <x v="2"/>
    <s v="San Benedetto"/>
    <s v="|13/99/07|"/>
    <n v="9384"/>
    <n v="1.0900000000000001"/>
    <n v="0.95"/>
  </r>
  <r>
    <x v="3"/>
    <x v="0"/>
    <x v="2"/>
    <s v="San Benedetto"/>
    <s v="|13/99/08|"/>
    <n v="4920"/>
    <n v="0.84"/>
    <n v="1.18"/>
  </r>
  <r>
    <x v="3"/>
    <x v="0"/>
    <x v="2"/>
    <s v="San Benedetto"/>
    <s v="|13/99/09|"/>
    <n v="8976"/>
    <n v="0.73"/>
    <n v="1.08"/>
  </r>
  <r>
    <x v="3"/>
    <x v="0"/>
    <x v="2"/>
    <s v="San Benedetto"/>
    <s v="|13/99/10|"/>
    <n v="9372"/>
    <n v="0.69"/>
    <n v="1.01"/>
  </r>
  <r>
    <x v="3"/>
    <x v="0"/>
    <x v="2"/>
    <s v="San Benedetto"/>
    <s v="|13/99/11|"/>
    <n v="8040"/>
    <n v="0.55000000000000004"/>
    <n v="1.04"/>
  </r>
  <r>
    <x v="3"/>
    <x v="0"/>
    <x v="2"/>
    <s v="San Benedetto"/>
    <s v="|13/99/14|"/>
    <n v="8388"/>
    <n v="1.01"/>
    <n v="1.04"/>
  </r>
  <r>
    <x v="3"/>
    <x v="0"/>
    <x v="2"/>
    <s v="San Benedetto"/>
    <s v="|13/99/15|"/>
    <n v="5976"/>
    <n v="0.76"/>
    <n v="1"/>
  </r>
  <r>
    <x v="3"/>
    <x v="0"/>
    <x v="2"/>
    <s v="San Benedetto"/>
    <s v="|13/99/16|"/>
    <n v="5076"/>
    <n v="1.19"/>
    <n v="0.99"/>
  </r>
  <r>
    <x v="3"/>
    <x v="0"/>
    <x v="2"/>
    <s v="San Benedetto"/>
    <s v="|13/99/17|"/>
    <n v="6612"/>
    <n v="0.82"/>
    <n v="1.02"/>
  </r>
  <r>
    <x v="3"/>
    <x v="0"/>
    <x v="2"/>
    <s v="San Benedetto"/>
    <s v="|13/99/18|"/>
    <n v="6216"/>
    <n v="0.85"/>
    <n v="0.9"/>
  </r>
  <r>
    <x v="3"/>
    <x v="0"/>
    <x v="2"/>
    <s v="San Benedetto"/>
    <s v="|13/99/19|"/>
    <n v="9036"/>
    <n v="0.54"/>
    <n v="0.94"/>
  </r>
  <r>
    <x v="3"/>
    <x v="0"/>
    <x v="2"/>
    <s v="San Benedetto"/>
    <s v="|13/99/20|"/>
    <n v="7620"/>
    <n v="0.8"/>
    <n v="0.92"/>
  </r>
  <r>
    <x v="3"/>
    <x v="0"/>
    <x v="2"/>
    <s v="San Benedetto"/>
    <s v="|13/99/21|"/>
    <n v="9468"/>
    <n v="0.88"/>
    <n v="0.99"/>
  </r>
  <r>
    <x v="3"/>
    <x v="0"/>
    <x v="2"/>
    <s v="San Benedetto"/>
    <s v="|13/99/30|"/>
    <n v="6852"/>
    <n v="0.9"/>
    <n v="1.1299999999999999"/>
  </r>
  <r>
    <x v="3"/>
    <x v="0"/>
    <x v="2"/>
    <s v="San Benedetto"/>
    <s v="|13/99/31|"/>
    <n v="4824"/>
    <n v="0.88"/>
    <n v="1.19"/>
  </r>
  <r>
    <x v="3"/>
    <x v="0"/>
    <x v="2"/>
    <s v="San Benedetto"/>
    <s v="|13/99/51|"/>
    <n v="8988"/>
    <n v="0.73"/>
    <n v="1.06"/>
  </r>
  <r>
    <x v="3"/>
    <x v="0"/>
    <x v="3"/>
    <s v="San Benedetto"/>
    <s v="|13/05/01|"/>
    <n v="204"/>
    <n v="1.06"/>
    <n v="1.27"/>
  </r>
  <r>
    <x v="3"/>
    <x v="0"/>
    <x v="3"/>
    <s v="San Benedetto"/>
    <s v="|13/05/02|"/>
    <n v="156"/>
    <n v="1"/>
    <n v="1.21"/>
  </r>
  <r>
    <x v="3"/>
    <x v="0"/>
    <x v="3"/>
    <s v="San Benedetto"/>
    <s v="|13/05/04|"/>
    <n v="60"/>
    <n v="1.04"/>
    <n v="1.34"/>
  </r>
  <r>
    <x v="3"/>
    <x v="0"/>
    <x v="4"/>
    <s v="San Benedetto"/>
    <s v="|13/12/87|"/>
    <n v="648"/>
    <n v="4.01"/>
    <n v="5.13"/>
  </r>
  <r>
    <x v="3"/>
    <x v="0"/>
    <x v="4"/>
    <s v="San Benedetto"/>
    <s v="|13/13/01|"/>
    <n v="396"/>
    <n v="4.6500000000000004"/>
    <n v="5.37"/>
  </r>
  <r>
    <x v="3"/>
    <x v="0"/>
    <x v="4"/>
    <s v="San Benedetto"/>
    <s v="|13/13/02|"/>
    <n v="456"/>
    <n v="4.88"/>
    <n v="5.29"/>
  </r>
  <r>
    <x v="3"/>
    <x v="0"/>
    <x v="4"/>
    <s v="San Benedetto"/>
    <s v="|13/13/03|"/>
    <n v="564"/>
    <n v="4.42"/>
    <n v="5.2"/>
  </r>
  <r>
    <x v="3"/>
    <x v="0"/>
    <x v="4"/>
    <s v="San Benedetto"/>
    <s v="|13/13/04|"/>
    <n v="420"/>
    <n v="4.1500000000000004"/>
    <n v="5.27"/>
  </r>
  <r>
    <x v="3"/>
    <x v="0"/>
    <x v="4"/>
    <s v="San Benedetto"/>
    <s v="|13/13/05|"/>
    <n v="636"/>
    <n v="5"/>
    <n v="5.17"/>
  </r>
  <r>
    <x v="3"/>
    <x v="0"/>
    <x v="4"/>
    <s v="San Benedetto"/>
    <s v="|13/13/06|"/>
    <n v="396"/>
    <n v="4.41"/>
    <n v="5.15"/>
  </r>
  <r>
    <x v="3"/>
    <x v="0"/>
    <x v="4"/>
    <s v="San Benedetto"/>
    <s v="|13/13/07|"/>
    <n v="360"/>
    <n v="4.82"/>
    <n v="5.14"/>
  </r>
  <r>
    <x v="3"/>
    <x v="0"/>
    <x v="4"/>
    <s v="San Benedetto"/>
    <s v="|13/13/08|"/>
    <n v="720"/>
    <n v="5"/>
    <n v="5.0999999999999996"/>
  </r>
  <r>
    <x v="3"/>
    <x v="0"/>
    <x v="4"/>
    <s v="San Benedetto"/>
    <s v="|13/13/09|"/>
    <n v="396"/>
    <n v="4.13"/>
    <n v="5.29"/>
  </r>
  <r>
    <x v="3"/>
    <x v="0"/>
    <x v="4"/>
    <s v="San Benedetto"/>
    <s v="|13/13/10|"/>
    <n v="552"/>
    <n v="4.87"/>
    <n v="5.01"/>
  </r>
  <r>
    <x v="3"/>
    <x v="0"/>
    <x v="4"/>
    <s v="San Benedetto"/>
    <s v="|13/13/11|"/>
    <n v="516"/>
    <n v="4.12"/>
    <n v="5.22"/>
  </r>
  <r>
    <x v="3"/>
    <x v="0"/>
    <x v="4"/>
    <s v="San Benedetto"/>
    <s v="|13/13/12|"/>
    <n v="684"/>
    <n v="4.2699999999999996"/>
    <n v="5"/>
  </r>
  <r>
    <x v="3"/>
    <x v="0"/>
    <x v="4"/>
    <s v="San Benedetto"/>
    <s v="|13/13/13|"/>
    <n v="252"/>
    <n v="4.6100000000000003"/>
    <n v="5.0599999999999996"/>
  </r>
  <r>
    <x v="3"/>
    <x v="0"/>
    <x v="4"/>
    <s v="San Benedetto"/>
    <s v="|13/13/14|"/>
    <n v="240"/>
    <n v="4.8600000000000003"/>
    <n v="5.3"/>
  </r>
  <r>
    <x v="3"/>
    <x v="0"/>
    <x v="4"/>
    <s v="San Benedetto"/>
    <s v="|13/13/15|"/>
    <n v="600"/>
    <n v="4.0999999999999996"/>
    <n v="5.1100000000000003"/>
  </r>
  <r>
    <x v="3"/>
    <x v="0"/>
    <x v="4"/>
    <s v="San Benedetto"/>
    <s v="|13/13/16|"/>
    <n v="588"/>
    <n v="4.18"/>
    <n v="5.2"/>
  </r>
  <r>
    <x v="3"/>
    <x v="0"/>
    <x v="4"/>
    <s v="San Benedetto"/>
    <s v="|13/13/17|"/>
    <n v="300"/>
    <n v="4.07"/>
    <n v="5.31"/>
  </r>
  <r>
    <x v="3"/>
    <x v="0"/>
    <x v="4"/>
    <s v="San Benedetto"/>
    <s v="|13/13/18|"/>
    <n v="396"/>
    <n v="4.71"/>
    <n v="5.0599999999999996"/>
  </r>
  <r>
    <x v="3"/>
    <x v="0"/>
    <x v="4"/>
    <s v="San Benedetto"/>
    <s v="|13/13/20|"/>
    <n v="276"/>
    <n v="4.7300000000000004"/>
    <n v="5.37"/>
  </r>
  <r>
    <x v="3"/>
    <x v="0"/>
    <x v="4"/>
    <s v="San Benedetto"/>
    <s v="|13/13/21|"/>
    <n v="408"/>
    <n v="4.5"/>
    <n v="5.15"/>
  </r>
  <r>
    <x v="3"/>
    <x v="0"/>
    <x v="4"/>
    <s v="San Benedetto"/>
    <s v="|13/13/22|"/>
    <n v="408"/>
    <n v="4.4400000000000004"/>
    <n v="5.17"/>
  </r>
  <r>
    <x v="3"/>
    <x v="0"/>
    <x v="4"/>
    <s v="San Benedetto"/>
    <s v="|13/13/24|"/>
    <n v="564"/>
    <n v="4.1100000000000003"/>
    <n v="5.17"/>
  </r>
  <r>
    <x v="3"/>
    <x v="0"/>
    <x v="4"/>
    <s v="San Benedetto"/>
    <s v="|13/13/44|"/>
    <n v="384"/>
    <n v="4.22"/>
    <n v="5.33"/>
  </r>
  <r>
    <x v="3"/>
    <x v="0"/>
    <x v="4"/>
    <s v="San Benedetto"/>
    <s v="|13/99/13|"/>
    <n v="384"/>
    <n v="4.58"/>
    <n v="5.08"/>
  </r>
  <r>
    <x v="3"/>
    <x v="0"/>
    <x v="4"/>
    <s v="San Benedetto"/>
    <s v="|13/99/22|"/>
    <n v="300"/>
    <n v="4.7699999999999996"/>
    <n v="5.17"/>
  </r>
  <r>
    <x v="3"/>
    <x v="0"/>
    <x v="4"/>
    <s v="San Benedetto"/>
    <s v="|13/99/23|"/>
    <n v="312"/>
    <n v="4.33"/>
    <n v="5.0199999999999996"/>
  </r>
  <r>
    <x v="3"/>
    <x v="0"/>
    <x v="4"/>
    <s v="San Benedetto"/>
    <s v="|13/99/28|"/>
    <n v="456"/>
    <n v="4.83"/>
    <n v="5.4"/>
  </r>
  <r>
    <x v="3"/>
    <x v="0"/>
    <x v="7"/>
    <s v="Taylor farms"/>
    <s v="|28/02/01|"/>
    <n v="1044"/>
    <n v="2.5"/>
    <n v="3.86"/>
  </r>
  <r>
    <x v="3"/>
    <x v="0"/>
    <x v="7"/>
    <s v="Taylor farms"/>
    <s v="|28/02/02|"/>
    <n v="696"/>
    <n v="2.23"/>
    <n v="3.51"/>
  </r>
  <r>
    <x v="3"/>
    <x v="0"/>
    <x v="7"/>
    <s v="Taylor farms"/>
    <s v="|28/02/03|"/>
    <n v="1128"/>
    <n v="2.36"/>
    <n v="3.58"/>
  </r>
  <r>
    <x v="3"/>
    <x v="0"/>
    <x v="7"/>
    <s v="Taylor farms"/>
    <s v="|28/02/04|"/>
    <n v="984"/>
    <n v="2.23"/>
    <n v="3.41"/>
  </r>
  <r>
    <x v="3"/>
    <x v="0"/>
    <x v="7"/>
    <s v="Taylor farms"/>
    <s v="|28/02/05|"/>
    <n v="756"/>
    <n v="2.78"/>
    <n v="3.35"/>
  </r>
  <r>
    <x v="3"/>
    <x v="0"/>
    <x v="7"/>
    <s v="Taylor farms"/>
    <s v="|28/02/06|"/>
    <n v="840"/>
    <n v="2.38"/>
    <n v="3.65"/>
  </r>
  <r>
    <x v="3"/>
    <x v="0"/>
    <x v="7"/>
    <s v="Taylor farms"/>
    <s v="|28/02/07|"/>
    <n v="672"/>
    <n v="2.46"/>
    <n v="3.58"/>
  </r>
  <r>
    <x v="3"/>
    <x v="0"/>
    <x v="4"/>
    <s v="Beiersdorf"/>
    <s v="|39/01/01|"/>
    <n v="288"/>
    <n v="4.91"/>
    <n v="5.15"/>
  </r>
  <r>
    <x v="3"/>
    <x v="0"/>
    <x v="4"/>
    <s v="Beiersdorf"/>
    <s v="|39/01/02|"/>
    <n v="396"/>
    <n v="4.88"/>
    <n v="5.01"/>
  </r>
  <r>
    <x v="3"/>
    <x v="0"/>
    <x v="4"/>
    <s v="Beiersdorf"/>
    <s v="|39/01/03|"/>
    <n v="660"/>
    <n v="4.22"/>
    <n v="5.16"/>
  </r>
  <r>
    <x v="3"/>
    <x v="0"/>
    <x v="4"/>
    <s v="Beiersdorf"/>
    <s v="|39/01/04|"/>
    <n v="588"/>
    <n v="5"/>
    <n v="5.31"/>
  </r>
  <r>
    <x v="3"/>
    <x v="0"/>
    <x v="4"/>
    <s v="Beiersdorf"/>
    <s v="|39/01/05|"/>
    <n v="624"/>
    <n v="4.82"/>
    <n v="5.07"/>
  </r>
  <r>
    <x v="3"/>
    <x v="0"/>
    <x v="4"/>
    <s v="Beiersdorf"/>
    <s v="|39/01/06|"/>
    <n v="444"/>
    <n v="4.3"/>
    <n v="5.2"/>
  </r>
  <r>
    <x v="3"/>
    <x v="0"/>
    <x v="4"/>
    <s v="Beiersdorf"/>
    <s v="|39/01/07|"/>
    <n v="528"/>
    <n v="4.45"/>
    <n v="5.25"/>
  </r>
  <r>
    <x v="3"/>
    <x v="0"/>
    <x v="4"/>
    <s v="Beiersdorf"/>
    <s v="|39/01/30|"/>
    <n v="312"/>
    <n v="4.49"/>
    <n v="5.01"/>
  </r>
  <r>
    <x v="3"/>
    <x v="0"/>
    <x v="3"/>
    <s v="Famous Grousse"/>
    <s v="|26/01/01|"/>
    <n v="120"/>
    <n v="1.1399999999999999"/>
    <n v="1.2"/>
  </r>
  <r>
    <x v="3"/>
    <x v="0"/>
    <x v="3"/>
    <s v="Famous Grousse"/>
    <s v="|26/01/02|"/>
    <n v="96"/>
    <n v="1.1599999999999999"/>
    <n v="1.35"/>
  </r>
  <r>
    <x v="3"/>
    <x v="0"/>
    <x v="3"/>
    <s v="Famous Grousse"/>
    <s v="|26/01/03|"/>
    <n v="96"/>
    <n v="1.06"/>
    <n v="1.36"/>
  </r>
  <r>
    <x v="3"/>
    <x v="0"/>
    <x v="1"/>
    <s v="Ferrero"/>
    <s v="|48/01/41|"/>
    <n v="420"/>
    <n v="5.746666666666667"/>
    <n v="7.8533333333333335"/>
  </r>
  <r>
    <x v="3"/>
    <x v="0"/>
    <x v="5"/>
    <s v="Ferrero"/>
    <s v="|48/01/01|"/>
    <n v="816"/>
    <n v="1.28"/>
    <n v="1.88"/>
  </r>
  <r>
    <x v="3"/>
    <x v="0"/>
    <x v="5"/>
    <s v="Ferrero"/>
    <s v="|48/01/02|"/>
    <n v="1044"/>
    <n v="1.25"/>
    <n v="1.69"/>
  </r>
  <r>
    <x v="3"/>
    <x v="0"/>
    <x v="5"/>
    <s v="Ferrero"/>
    <s v="|48/01/03|"/>
    <n v="936"/>
    <n v="1.34"/>
    <n v="1.66"/>
  </r>
  <r>
    <x v="3"/>
    <x v="0"/>
    <x v="5"/>
    <s v="Ferrero"/>
    <s v="|48/01/04|"/>
    <n v="588"/>
    <n v="1.1299999999999999"/>
    <n v="1.65"/>
  </r>
  <r>
    <x v="3"/>
    <x v="0"/>
    <x v="5"/>
    <s v="Ferrero"/>
    <s v="|48/01/05|"/>
    <n v="1032"/>
    <n v="1.23"/>
    <n v="1.86"/>
  </r>
  <r>
    <x v="3"/>
    <x v="0"/>
    <x v="5"/>
    <s v="Ferrero"/>
    <s v="|48/01/06|"/>
    <n v="792"/>
    <n v="1.29"/>
    <n v="1.75"/>
  </r>
  <r>
    <x v="3"/>
    <x v="0"/>
    <x v="5"/>
    <s v="Ferrero"/>
    <s v="|48/01/07|"/>
    <n v="708"/>
    <n v="1.1299999999999999"/>
    <n v="1.71"/>
  </r>
  <r>
    <x v="3"/>
    <x v="0"/>
    <x v="5"/>
    <s v="Ferrero"/>
    <s v="|48/01/08|"/>
    <n v="972"/>
    <n v="1.2"/>
    <n v="1.85"/>
  </r>
  <r>
    <x v="3"/>
    <x v="0"/>
    <x v="5"/>
    <s v="Ferrero"/>
    <s v="|48/01/09|"/>
    <n v="1272"/>
    <n v="1.4"/>
    <n v="1.9"/>
  </r>
  <r>
    <x v="3"/>
    <x v="0"/>
    <x v="5"/>
    <s v="Ferrero"/>
    <s v="|48/01/10|"/>
    <n v="1308"/>
    <n v="1.4"/>
    <n v="1.81"/>
  </r>
  <r>
    <x v="3"/>
    <x v="0"/>
    <x v="5"/>
    <s v="Ferrero"/>
    <s v="|48/01/11|"/>
    <n v="1140"/>
    <n v="1.44"/>
    <n v="1.87"/>
  </r>
  <r>
    <x v="3"/>
    <x v="0"/>
    <x v="5"/>
    <s v="Ferrero"/>
    <s v="|48/01/12|"/>
    <n v="936"/>
    <n v="1.31"/>
    <n v="1.85"/>
  </r>
  <r>
    <x v="3"/>
    <x v="0"/>
    <x v="5"/>
    <s v="Ferrero"/>
    <s v="|48/01/13|"/>
    <n v="1236"/>
    <n v="1.39"/>
    <n v="1.76"/>
  </r>
  <r>
    <x v="3"/>
    <x v="0"/>
    <x v="5"/>
    <s v="Ferrero"/>
    <s v="|48/01/14|"/>
    <n v="1296"/>
    <n v="1.1100000000000001"/>
    <n v="1.61"/>
  </r>
  <r>
    <x v="3"/>
    <x v="0"/>
    <x v="5"/>
    <s v="Ferrero"/>
    <s v="|48/01/15|"/>
    <n v="864"/>
    <n v="1.29"/>
    <n v="1.73"/>
  </r>
  <r>
    <x v="3"/>
    <x v="0"/>
    <x v="5"/>
    <s v="Ferrero"/>
    <s v="|48/01/16|"/>
    <n v="612"/>
    <n v="1.36"/>
    <n v="1.6"/>
  </r>
  <r>
    <x v="3"/>
    <x v="0"/>
    <x v="5"/>
    <s v="Ferrero"/>
    <s v="|48/01/17|"/>
    <n v="672"/>
    <n v="1.36"/>
    <n v="1.85"/>
  </r>
  <r>
    <x v="3"/>
    <x v="0"/>
    <x v="5"/>
    <s v="Ferrero"/>
    <s v="|48/01/18|"/>
    <n v="1080"/>
    <n v="1.37"/>
    <n v="1.89"/>
  </r>
  <r>
    <x v="3"/>
    <x v="0"/>
    <x v="5"/>
    <s v="Ferrero"/>
    <s v="|48/01/19|"/>
    <n v="1248"/>
    <n v="1.29"/>
    <n v="1.89"/>
  </r>
  <r>
    <x v="3"/>
    <x v="0"/>
    <x v="5"/>
    <s v="Ferrero"/>
    <s v="|48/01/20|"/>
    <n v="948"/>
    <n v="1.28"/>
    <n v="1.72"/>
  </r>
  <r>
    <x v="3"/>
    <x v="0"/>
    <x v="5"/>
    <s v="Ferrero"/>
    <s v="|48/01/21|"/>
    <n v="600"/>
    <n v="1.23"/>
    <n v="1.76"/>
  </r>
  <r>
    <x v="3"/>
    <x v="0"/>
    <x v="5"/>
    <s v="Ferrero"/>
    <s v="|48/01/22|"/>
    <n v="624"/>
    <n v="1.32"/>
    <n v="1.76"/>
  </r>
  <r>
    <x v="3"/>
    <x v="0"/>
    <x v="5"/>
    <s v="Ferrero"/>
    <s v="|48/01/23|"/>
    <n v="804"/>
    <n v="1.1499999999999999"/>
    <n v="1.9"/>
  </r>
  <r>
    <x v="3"/>
    <x v="0"/>
    <x v="5"/>
    <s v="Ferrero"/>
    <s v="|48/01/24|"/>
    <n v="780"/>
    <n v="1.1399999999999999"/>
    <n v="1.65"/>
  </r>
  <r>
    <x v="3"/>
    <x v="0"/>
    <x v="5"/>
    <s v="Ferrero"/>
    <s v="|48/01/25|"/>
    <n v="780"/>
    <n v="1.33"/>
    <n v="1.69"/>
  </r>
  <r>
    <x v="3"/>
    <x v="0"/>
    <x v="5"/>
    <s v="Ferrero"/>
    <s v="|48/01/26|"/>
    <n v="744"/>
    <n v="1.44"/>
    <n v="1.7"/>
  </r>
  <r>
    <x v="3"/>
    <x v="0"/>
    <x v="5"/>
    <s v="Ferrero"/>
    <s v="|48/01/27|"/>
    <n v="636"/>
    <n v="1.49"/>
    <n v="1.72"/>
  </r>
  <r>
    <x v="3"/>
    <x v="0"/>
    <x v="5"/>
    <s v="Ferrero"/>
    <s v="|48/01/28|"/>
    <n v="1236"/>
    <n v="1.48"/>
    <n v="1.62"/>
  </r>
  <r>
    <x v="3"/>
    <x v="0"/>
    <x v="5"/>
    <s v="Ferrero"/>
    <s v="|48/01/29|"/>
    <n v="1296"/>
    <n v="1.1499999999999999"/>
    <n v="1.78"/>
  </r>
  <r>
    <x v="3"/>
    <x v="0"/>
    <x v="5"/>
    <s v="Ferrero"/>
    <s v="|48/01/30|"/>
    <n v="828"/>
    <n v="1.28"/>
    <n v="1.81"/>
  </r>
  <r>
    <x v="3"/>
    <x v="0"/>
    <x v="5"/>
    <s v="Ferrero"/>
    <s v="|48/01/31|"/>
    <n v="1044"/>
    <n v="1.45"/>
    <n v="1.7"/>
  </r>
  <r>
    <x v="3"/>
    <x v="0"/>
    <x v="5"/>
    <s v="Ferrero"/>
    <s v="|48/01/32|"/>
    <n v="996"/>
    <n v="1.33"/>
    <n v="1.64"/>
  </r>
  <r>
    <x v="3"/>
    <x v="0"/>
    <x v="5"/>
    <s v="Ferrero"/>
    <s v="|48/01/33|"/>
    <n v="708"/>
    <n v="1.5"/>
    <n v="1.9"/>
  </r>
  <r>
    <x v="3"/>
    <x v="0"/>
    <x v="5"/>
    <s v="Ferrero"/>
    <s v="|48/01/34|"/>
    <n v="948"/>
    <n v="1.29"/>
    <n v="1.76"/>
  </r>
  <r>
    <x v="3"/>
    <x v="0"/>
    <x v="5"/>
    <s v="Ferrero"/>
    <s v="|48/01/35|"/>
    <n v="612"/>
    <n v="1.1100000000000001"/>
    <n v="1.76"/>
  </r>
  <r>
    <x v="3"/>
    <x v="0"/>
    <x v="5"/>
    <s v="Ferrero"/>
    <s v="|48/01/36|"/>
    <n v="912"/>
    <n v="1.35"/>
    <n v="1.84"/>
  </r>
  <r>
    <x v="3"/>
    <x v="0"/>
    <x v="5"/>
    <s v="Ferrero"/>
    <s v="|48/01/37|"/>
    <n v="1188"/>
    <n v="1.44"/>
    <n v="1.8"/>
  </r>
  <r>
    <x v="3"/>
    <x v="0"/>
    <x v="5"/>
    <s v="Ferrero"/>
    <s v="|48/01/38|"/>
    <n v="1236"/>
    <n v="1.26"/>
    <n v="1.65"/>
  </r>
  <r>
    <x v="3"/>
    <x v="0"/>
    <x v="5"/>
    <s v="Ferrero"/>
    <s v="|48/01/39|"/>
    <n v="636"/>
    <n v="1.5"/>
    <n v="1.66"/>
  </r>
  <r>
    <x v="3"/>
    <x v="0"/>
    <x v="5"/>
    <s v="Ferrero"/>
    <s v="|48/01/40|"/>
    <n v="1224"/>
    <n v="1.1499999999999999"/>
    <n v="1.68"/>
  </r>
  <r>
    <x v="3"/>
    <x v="0"/>
    <x v="5"/>
    <s v="Ferrero"/>
    <s v="|48/01/42|"/>
    <n v="588"/>
    <n v="1.35"/>
    <n v="1.61"/>
  </r>
  <r>
    <x v="3"/>
    <x v="0"/>
    <x v="5"/>
    <s v="Ferrero"/>
    <s v="|48/01/43|"/>
    <n v="960"/>
    <n v="1.38"/>
    <n v="1.68"/>
  </r>
  <r>
    <x v="3"/>
    <x v="0"/>
    <x v="5"/>
    <s v="Ferrero"/>
    <s v="|48/01/44|"/>
    <n v="924"/>
    <n v="1.4"/>
    <n v="1.74"/>
  </r>
  <r>
    <x v="3"/>
    <x v="0"/>
    <x v="5"/>
    <s v="Ferrero"/>
    <s v="|48/01/45|"/>
    <n v="864"/>
    <n v="1.36"/>
    <n v="1.75"/>
  </r>
  <r>
    <x v="3"/>
    <x v="0"/>
    <x v="5"/>
    <s v="Ferrero"/>
    <s v="|48/01/46|"/>
    <n v="864"/>
    <n v="1.39"/>
    <n v="1.82"/>
  </r>
  <r>
    <x v="3"/>
    <x v="0"/>
    <x v="5"/>
    <s v="Ferrero"/>
    <s v="|48/01/47|"/>
    <n v="840"/>
    <n v="1.35"/>
    <n v="1.63"/>
  </r>
  <r>
    <x v="3"/>
    <x v="0"/>
    <x v="5"/>
    <s v="Ferrero"/>
    <s v="|48/01/48|"/>
    <n v="1092"/>
    <n v="1.44"/>
    <n v="1.63"/>
  </r>
  <r>
    <x v="3"/>
    <x v="0"/>
    <x v="5"/>
    <s v="Ferrero"/>
    <s v="|48/01/49|"/>
    <n v="588"/>
    <n v="1.45"/>
    <n v="1.61"/>
  </r>
  <r>
    <x v="3"/>
    <x v="0"/>
    <x v="5"/>
    <s v="Ferrero"/>
    <s v="|48/01/50|"/>
    <n v="948"/>
    <n v="1.19"/>
    <n v="1.8"/>
  </r>
  <r>
    <x v="3"/>
    <x v="0"/>
    <x v="5"/>
    <s v="Ferrero"/>
    <s v="|48/01/51|"/>
    <n v="1080"/>
    <n v="1.26"/>
    <n v="1.89"/>
  </r>
  <r>
    <x v="3"/>
    <x v="0"/>
    <x v="5"/>
    <s v="Ferrero"/>
    <s v="|48/01/52|"/>
    <n v="972"/>
    <n v="1.49"/>
    <n v="1.61"/>
  </r>
  <r>
    <x v="3"/>
    <x v="0"/>
    <x v="5"/>
    <s v="Ferrero"/>
    <s v="|48/01/53|"/>
    <n v="1236"/>
    <n v="1.46"/>
    <n v="1.9"/>
  </r>
  <r>
    <x v="3"/>
    <x v="0"/>
    <x v="5"/>
    <s v="Ferrero"/>
    <s v="|48/01/54|"/>
    <n v="768"/>
    <n v="1.22"/>
    <n v="1.6"/>
  </r>
  <r>
    <x v="3"/>
    <x v="0"/>
    <x v="5"/>
    <s v="Ferrero"/>
    <s v="|48/01/55|"/>
    <n v="1320"/>
    <n v="1.21"/>
    <n v="1.61"/>
  </r>
  <r>
    <x v="3"/>
    <x v="0"/>
    <x v="5"/>
    <s v="Ferrero"/>
    <s v="|48/01/56|"/>
    <n v="840"/>
    <n v="1.38"/>
    <n v="1.73"/>
  </r>
  <r>
    <x v="3"/>
    <x v="0"/>
    <x v="5"/>
    <s v="Ferrero"/>
    <s v="|48/01/57|"/>
    <n v="996"/>
    <n v="1.33"/>
    <n v="1.63"/>
  </r>
  <r>
    <x v="3"/>
    <x v="0"/>
    <x v="5"/>
    <s v="Ferrero"/>
    <s v="|48/01/58|"/>
    <n v="720"/>
    <n v="1.17"/>
    <n v="1.84"/>
  </r>
  <r>
    <x v="3"/>
    <x v="0"/>
    <x v="5"/>
    <s v="Ferrero"/>
    <s v="|48/01/59|"/>
    <n v="888"/>
    <n v="1.43"/>
    <n v="1.71"/>
  </r>
  <r>
    <x v="3"/>
    <x v="0"/>
    <x v="5"/>
    <s v="Ferrero"/>
    <s v="|48/01/60|"/>
    <n v="924"/>
    <n v="1.24"/>
    <n v="1.82"/>
  </r>
  <r>
    <x v="3"/>
    <x v="0"/>
    <x v="5"/>
    <s v="Ferrero"/>
    <s v="|48/01/61|"/>
    <n v="744"/>
    <n v="1.47"/>
    <n v="1.75"/>
  </r>
  <r>
    <x v="3"/>
    <x v="0"/>
    <x v="5"/>
    <s v="Ferrero"/>
    <s v="|48/01/62|"/>
    <n v="600"/>
    <n v="1.27"/>
    <n v="1.85"/>
  </r>
  <r>
    <x v="3"/>
    <x v="0"/>
    <x v="5"/>
    <s v="Ferrero"/>
    <s v="|48/01/99|"/>
    <n v="996"/>
    <n v="1.1000000000000001"/>
    <n v="1.75"/>
  </r>
  <r>
    <x v="3"/>
    <x v="0"/>
    <x v="6"/>
    <s v="Cioccolatti Italiani"/>
    <s v="|63/03/08|"/>
    <n v="1236"/>
    <n v="2.42"/>
    <n v="3.9"/>
  </r>
  <r>
    <x v="3"/>
    <x v="0"/>
    <x v="6"/>
    <s v="Cioccolatti Italiani"/>
    <s v="|63/03/09|"/>
    <n v="2424"/>
    <n v="2.8"/>
    <n v="3.56"/>
  </r>
  <r>
    <x v="3"/>
    <x v="0"/>
    <x v="6"/>
    <s v="Cioccolatti Italiani"/>
    <s v="|63/03/10|"/>
    <n v="2688"/>
    <n v="2.44"/>
    <n v="3.42"/>
  </r>
  <r>
    <x v="3"/>
    <x v="0"/>
    <x v="6"/>
    <s v="Cioccolatti Italiani"/>
    <s v="|63/03/11|"/>
    <n v="2376"/>
    <n v="2.54"/>
    <n v="3.53"/>
  </r>
  <r>
    <x v="3"/>
    <x v="0"/>
    <x v="6"/>
    <s v="Cioccolatti Italiani"/>
    <s v="|63/03/12|"/>
    <n v="2676"/>
    <n v="2.65"/>
    <n v="3.53"/>
  </r>
  <r>
    <x v="3"/>
    <x v="0"/>
    <x v="4"/>
    <s v="Bayer"/>
    <s v="|141/01/01|"/>
    <n v="432"/>
    <n v="4.0599999999999996"/>
    <n v="5.14"/>
  </r>
  <r>
    <x v="3"/>
    <x v="0"/>
    <x v="4"/>
    <s v="Bayer"/>
    <s v="|141/01/02|"/>
    <n v="660"/>
    <n v="4.3600000000000003"/>
    <n v="5.37"/>
  </r>
  <r>
    <x v="3"/>
    <x v="0"/>
    <x v="4"/>
    <s v="Bayer"/>
    <s v="|141/01/03|"/>
    <n v="708"/>
    <n v="4.13"/>
    <n v="5.17"/>
  </r>
  <r>
    <x v="3"/>
    <x v="0"/>
    <x v="4"/>
    <s v="Bayer"/>
    <s v="|141/01/04|"/>
    <n v="444"/>
    <n v="4.83"/>
    <n v="5.38"/>
  </r>
  <r>
    <x v="3"/>
    <x v="0"/>
    <x v="1"/>
    <s v="Mindi"/>
    <s v="|79/01/48|"/>
    <n v="600"/>
    <n v="5.4066666666666663"/>
    <n v="8.5666666666666664"/>
  </r>
  <r>
    <x v="3"/>
    <x v="0"/>
    <x v="1"/>
    <s v="Mindi"/>
    <s v="|79/01/49|"/>
    <n v="408"/>
    <n v="5.8666666666666663"/>
    <n v="7.9133333333333331"/>
  </r>
  <r>
    <x v="3"/>
    <x v="0"/>
    <x v="1"/>
    <s v="Mindi"/>
    <s v="|79/01/79|"/>
    <n v="564"/>
    <n v="5.86"/>
    <n v="8.1266666666666669"/>
  </r>
  <r>
    <x v="3"/>
    <x v="0"/>
    <x v="7"/>
    <s v="Spani"/>
    <s v="|99/01/05|"/>
    <n v="1176"/>
    <n v="2.23"/>
    <n v="3.72"/>
  </r>
  <r>
    <x v="3"/>
    <x v="0"/>
    <x v="7"/>
    <s v="Spani"/>
    <s v="|99/01/06|"/>
    <n v="1152"/>
    <n v="2.52"/>
    <n v="3.57"/>
  </r>
  <r>
    <x v="3"/>
    <x v="0"/>
    <x v="7"/>
    <s v="Spani"/>
    <s v="|99/01/10|"/>
    <n v="1092"/>
    <n v="2.59"/>
    <n v="3.89"/>
  </r>
  <r>
    <x v="3"/>
    <x v="0"/>
    <x v="7"/>
    <s v="Spani"/>
    <s v="|99/01/11|"/>
    <n v="888"/>
    <n v="2.81"/>
    <n v="3.38"/>
  </r>
  <r>
    <x v="3"/>
    <x v="0"/>
    <x v="6"/>
    <s v="Grom"/>
    <s v="|09/04/11|"/>
    <n v="1992"/>
    <n v="2.98"/>
    <n v="3.74"/>
  </r>
  <r>
    <x v="3"/>
    <x v="0"/>
    <x v="6"/>
    <s v="Grom"/>
    <s v="|09/04/12|"/>
    <n v="1860"/>
    <n v="2.66"/>
    <n v="3.7"/>
  </r>
  <r>
    <x v="3"/>
    <x v="0"/>
    <x v="6"/>
    <s v="Grom"/>
    <s v="|09/04/13|"/>
    <n v="1308"/>
    <n v="2.91"/>
    <n v="3.95"/>
  </r>
  <r>
    <x v="3"/>
    <x v="0"/>
    <x v="6"/>
    <s v="Grom"/>
    <s v="|09/04/14|"/>
    <n v="2076"/>
    <n v="2.5299999999999998"/>
    <n v="3.57"/>
  </r>
  <r>
    <x v="3"/>
    <x v="0"/>
    <x v="6"/>
    <s v="Grom"/>
    <s v="|09/04/15|"/>
    <n v="2208"/>
    <n v="2.52"/>
    <n v="3.83"/>
  </r>
  <r>
    <x v="3"/>
    <x v="0"/>
    <x v="6"/>
    <s v="Rivareno"/>
    <s v="|99/06/01|"/>
    <n v="2688"/>
    <n v="2.39"/>
    <n v="3.6"/>
  </r>
  <r>
    <x v="3"/>
    <x v="0"/>
    <x v="6"/>
    <s v="Rivareno"/>
    <s v="|99/06/02|"/>
    <n v="1836"/>
    <n v="2.5099999999999998"/>
    <n v="3.54"/>
  </r>
  <r>
    <x v="3"/>
    <x v="0"/>
    <x v="6"/>
    <s v="Rivareno"/>
    <s v="|99/06/10|"/>
    <n v="2376"/>
    <n v="3"/>
    <n v="3.94"/>
  </r>
  <r>
    <x v="3"/>
    <x v="0"/>
    <x v="6"/>
    <s v="Rivareno"/>
    <s v="|99/06/11|"/>
    <n v="1824"/>
    <n v="2.35"/>
    <n v="3.68"/>
  </r>
  <r>
    <x v="3"/>
    <x v="0"/>
    <x v="6"/>
    <s v="L'angolo vicino"/>
    <s v="|06/04/01|"/>
    <n v="2604"/>
    <n v="2.65"/>
    <n v="3.91"/>
  </r>
  <r>
    <x v="3"/>
    <x v="0"/>
    <x v="6"/>
    <s v="L'angolo vicino"/>
    <s v="|06/04/03|"/>
    <n v="1788"/>
    <n v="2.63"/>
    <n v="3.44"/>
  </r>
  <r>
    <x v="3"/>
    <x v="0"/>
    <x v="6"/>
    <s v="L'angolo vicino"/>
    <s v="|06/04/11|"/>
    <n v="2364"/>
    <n v="2.2999999999999998"/>
    <n v="3.44"/>
  </r>
  <r>
    <x v="3"/>
    <x v="0"/>
    <x v="6"/>
    <s v="L'angolo vicino"/>
    <s v="|06/04/12|"/>
    <n v="1620"/>
    <n v="2.97"/>
    <n v="3.87"/>
  </r>
  <r>
    <x v="3"/>
    <x v="0"/>
    <x v="6"/>
    <s v="L'angolo vicino"/>
    <s v="|06/04/13|"/>
    <n v="2628"/>
    <n v="2.94"/>
    <n v="3.49"/>
  </r>
  <r>
    <x v="3"/>
    <x v="0"/>
    <x v="6"/>
    <s v="L'angolo vicino"/>
    <s v="|06/04/20|"/>
    <n v="2316"/>
    <n v="2.8"/>
    <n v="3.94"/>
  </r>
  <r>
    <x v="3"/>
    <x v="0"/>
    <x v="6"/>
    <s v="Sadand"/>
    <s v="|07/07/01|"/>
    <n v="2748"/>
    <n v="2.4900000000000002"/>
    <n v="3.55"/>
  </r>
  <r>
    <x v="3"/>
    <x v="0"/>
    <x v="6"/>
    <s v="Sadand"/>
    <s v="|07/07/02|"/>
    <n v="2616"/>
    <n v="2.9"/>
    <n v="3.78"/>
  </r>
  <r>
    <x v="3"/>
    <x v="0"/>
    <x v="6"/>
    <s v="Sadand"/>
    <s v="|07/07/03|"/>
    <n v="1908"/>
    <n v="2.73"/>
    <n v="3.75"/>
  </r>
  <r>
    <x v="3"/>
    <x v="0"/>
    <x v="6"/>
    <s v="Sadand"/>
    <s v="|07/07/04|"/>
    <n v="1308"/>
    <n v="2.6"/>
    <n v="3.42"/>
  </r>
  <r>
    <x v="3"/>
    <x v="0"/>
    <x v="6"/>
    <s v="Sadand"/>
    <s v="|07/07/05|"/>
    <n v="2100"/>
    <n v="2.94"/>
    <n v="3.49"/>
  </r>
  <r>
    <x v="3"/>
    <x v="0"/>
    <x v="6"/>
    <s v="Sadand"/>
    <s v="|07/07/06|"/>
    <n v="1848"/>
    <n v="2.5099999999999998"/>
    <n v="3.88"/>
  </r>
  <r>
    <x v="3"/>
    <x v="0"/>
    <x v="6"/>
    <s v="Sadand"/>
    <s v="|07/07/07|"/>
    <n v="1332"/>
    <n v="2.76"/>
    <n v="3.83"/>
  </r>
  <r>
    <x v="3"/>
    <x v="0"/>
    <x v="6"/>
    <s v="Sadand"/>
    <s v="|07/07/08|"/>
    <n v="2328"/>
    <n v="2.57"/>
    <n v="3.87"/>
  </r>
  <r>
    <x v="3"/>
    <x v="0"/>
    <x v="6"/>
    <s v="Sadand"/>
    <s v="|07/07/09|"/>
    <n v="1716"/>
    <n v="2.52"/>
    <n v="3.64"/>
  </r>
  <r>
    <x v="3"/>
    <x v="0"/>
    <x v="6"/>
    <s v="Sadand"/>
    <s v="|07/07/10|"/>
    <n v="2484"/>
    <n v="2.94"/>
    <n v="3.59"/>
  </r>
  <r>
    <x v="3"/>
    <x v="0"/>
    <x v="6"/>
    <s v="Sadand"/>
    <s v="|07/07/12|"/>
    <n v="2484"/>
    <n v="2.92"/>
    <n v="3.8"/>
  </r>
  <r>
    <x v="3"/>
    <x v="0"/>
    <x v="3"/>
    <s v="Heineken"/>
    <s v="|33/01/01|"/>
    <n v="192"/>
    <n v="1.1399999999999999"/>
    <n v="1.34"/>
  </r>
  <r>
    <x v="3"/>
    <x v="0"/>
    <x v="3"/>
    <s v="Heineken"/>
    <s v="|33/01/02|"/>
    <n v="96"/>
    <n v="1.2"/>
    <n v="1.4"/>
  </r>
  <r>
    <x v="3"/>
    <x v="0"/>
    <x v="3"/>
    <s v="Heineken"/>
    <s v="|33/01/03|"/>
    <n v="168"/>
    <n v="1.1499999999999999"/>
    <n v="1.3"/>
  </r>
  <r>
    <x v="3"/>
    <x v="0"/>
    <x v="3"/>
    <s v="Heineken"/>
    <s v="|33/01/04|"/>
    <n v="84"/>
    <n v="1.1599999999999999"/>
    <n v="1.32"/>
  </r>
  <r>
    <x v="3"/>
    <x v="0"/>
    <x v="3"/>
    <s v="Heineken"/>
    <s v="|33/01/05|"/>
    <n v="96"/>
    <n v="1.2"/>
    <n v="1.22"/>
  </r>
  <r>
    <x v="3"/>
    <x v="0"/>
    <x v="3"/>
    <s v="Heineken"/>
    <s v="|33/01/06|"/>
    <n v="180"/>
    <n v="1.1000000000000001"/>
    <n v="1.35"/>
  </r>
  <r>
    <x v="3"/>
    <x v="0"/>
    <x v="3"/>
    <s v="Heineken"/>
    <s v="|33/01/07|"/>
    <n v="180"/>
    <n v="1.19"/>
    <n v="1.3"/>
  </r>
  <r>
    <x v="3"/>
    <x v="0"/>
    <x v="3"/>
    <s v="Heineken"/>
    <s v="|33/01/08|"/>
    <n v="168"/>
    <n v="1.1499999999999999"/>
    <n v="1.35"/>
  </r>
  <r>
    <x v="3"/>
    <x v="0"/>
    <x v="3"/>
    <s v="Heineken"/>
    <s v="|33/01/09|"/>
    <n v="132"/>
    <n v="1.08"/>
    <n v="1.36"/>
  </r>
  <r>
    <x v="3"/>
    <x v="0"/>
    <x v="3"/>
    <s v="Heineken"/>
    <s v="|33/01/10|"/>
    <n v="192"/>
    <n v="1.17"/>
    <n v="1.27"/>
  </r>
  <r>
    <x v="3"/>
    <x v="0"/>
    <x v="3"/>
    <s v="Heineken"/>
    <s v="|33/01/11|"/>
    <n v="96"/>
    <n v="1.17"/>
    <n v="1.23"/>
  </r>
  <r>
    <x v="3"/>
    <x v="0"/>
    <x v="3"/>
    <s v="Heineken"/>
    <s v="|33/01/12|"/>
    <n v="132"/>
    <n v="1.01"/>
    <n v="1.23"/>
  </r>
  <r>
    <x v="3"/>
    <x v="0"/>
    <x v="3"/>
    <s v="Heineken"/>
    <s v="|33/01/13|"/>
    <n v="144"/>
    <n v="1.17"/>
    <n v="1.4"/>
  </r>
  <r>
    <x v="3"/>
    <x v="0"/>
    <x v="3"/>
    <s v="Heineken"/>
    <s v="|33/01/14|"/>
    <n v="144"/>
    <n v="1.05"/>
    <n v="1.37"/>
  </r>
  <r>
    <x v="3"/>
    <x v="0"/>
    <x v="3"/>
    <s v="Heineken"/>
    <s v="|33/01/15|"/>
    <n v="84"/>
    <n v="1.1599999999999999"/>
    <n v="1.37"/>
  </r>
  <r>
    <x v="3"/>
    <x v="0"/>
    <x v="3"/>
    <s v="Heineken"/>
    <s v="|33/01/16|"/>
    <n v="156"/>
    <n v="1.08"/>
    <n v="1.27"/>
  </r>
  <r>
    <x v="3"/>
    <x v="0"/>
    <x v="3"/>
    <s v="Heineken"/>
    <s v="|33/01/17|"/>
    <n v="108"/>
    <n v="1.18"/>
    <n v="1.33"/>
  </r>
  <r>
    <x v="3"/>
    <x v="0"/>
    <x v="3"/>
    <s v="Heineken"/>
    <s v="|33/01/18|"/>
    <n v="96"/>
    <n v="1.02"/>
    <n v="1.25"/>
  </r>
  <r>
    <x v="3"/>
    <x v="0"/>
    <x v="3"/>
    <s v="Heineken"/>
    <s v="|33/01/19|"/>
    <n v="72"/>
    <n v="1.17"/>
    <n v="1.27"/>
  </r>
  <r>
    <x v="3"/>
    <x v="0"/>
    <x v="3"/>
    <s v="Heineken"/>
    <s v="|33/01/20|"/>
    <n v="228"/>
    <n v="1"/>
    <n v="1.31"/>
  </r>
  <r>
    <x v="3"/>
    <x v="0"/>
    <x v="3"/>
    <s v="Heineken"/>
    <s v="|33/01/21|"/>
    <n v="120"/>
    <n v="1.02"/>
    <n v="1.28"/>
  </r>
  <r>
    <x v="3"/>
    <x v="0"/>
    <x v="3"/>
    <s v="Heineken"/>
    <s v="|33/01/22|"/>
    <n v="84"/>
    <n v="1.04"/>
    <n v="1.27"/>
  </r>
  <r>
    <x v="3"/>
    <x v="0"/>
    <x v="3"/>
    <s v="Heineken"/>
    <s v="|33/01/23|"/>
    <n v="108"/>
    <n v="1.1599999999999999"/>
    <n v="1.39"/>
  </r>
  <r>
    <x v="3"/>
    <x v="0"/>
    <x v="3"/>
    <s v="Heineken"/>
    <s v="|33/01/24|"/>
    <n v="120"/>
    <n v="1.02"/>
    <n v="1.35"/>
  </r>
  <r>
    <x v="3"/>
    <x v="0"/>
    <x v="3"/>
    <s v="Heineken"/>
    <s v="|33/01/25|"/>
    <n v="132"/>
    <n v="1.0900000000000001"/>
    <n v="1.38"/>
  </r>
  <r>
    <x v="3"/>
    <x v="0"/>
    <x v="3"/>
    <s v="Heineken"/>
    <s v="|33/01/26|"/>
    <n v="96"/>
    <n v="1.2"/>
    <n v="1.24"/>
  </r>
  <r>
    <x v="3"/>
    <x v="0"/>
    <x v="3"/>
    <s v="Heineken"/>
    <s v="|33/01/30|"/>
    <n v="132"/>
    <n v="1.19"/>
    <n v="1.39"/>
  </r>
  <r>
    <x v="3"/>
    <x v="0"/>
    <x v="3"/>
    <s v="Heineken"/>
    <s v="|33/01/31|"/>
    <n v="108"/>
    <n v="1.04"/>
    <n v="1.2"/>
  </r>
  <r>
    <x v="3"/>
    <x v="0"/>
    <x v="3"/>
    <s v="Heineken"/>
    <s v="|33/01/32|"/>
    <n v="180"/>
    <n v="1.1100000000000001"/>
    <n v="1.36"/>
  </r>
  <r>
    <x v="3"/>
    <x v="0"/>
    <x v="3"/>
    <s v="Heineken"/>
    <s v="|33/01/33|"/>
    <n v="216"/>
    <n v="1.02"/>
    <n v="1.25"/>
  </r>
  <r>
    <x v="3"/>
    <x v="0"/>
    <x v="3"/>
    <s v="Heineken"/>
    <s v="|33/01/40|"/>
    <n v="108"/>
    <n v="1.07"/>
    <n v="1.25"/>
  </r>
  <r>
    <x v="3"/>
    <x v="0"/>
    <x v="3"/>
    <s v="Heineken"/>
    <s v="|33/01/41|"/>
    <n v="204"/>
    <n v="1.0900000000000001"/>
    <n v="1.36"/>
  </r>
  <r>
    <x v="3"/>
    <x v="0"/>
    <x v="3"/>
    <s v="Heineken"/>
    <s v="|33/01/42|"/>
    <n v="216"/>
    <n v="1.1200000000000001"/>
    <n v="1.26"/>
  </r>
  <r>
    <x v="3"/>
    <x v="0"/>
    <x v="3"/>
    <s v="Heineken"/>
    <s v="|33/01/43|"/>
    <n v="144"/>
    <n v="1.1599999999999999"/>
    <n v="1.3"/>
  </r>
  <r>
    <x v="3"/>
    <x v="0"/>
    <x v="3"/>
    <s v="Heineken"/>
    <s v="|33/01/44|"/>
    <n v="108"/>
    <n v="1.18"/>
    <n v="1.36"/>
  </r>
  <r>
    <x v="3"/>
    <x v="0"/>
    <x v="3"/>
    <s v="Heineken"/>
    <s v="|33/01/45|"/>
    <n v="156"/>
    <n v="1.1599999999999999"/>
    <n v="1.22"/>
  </r>
  <r>
    <x v="3"/>
    <x v="0"/>
    <x v="3"/>
    <s v="Heineken"/>
    <s v="|33/01/46|"/>
    <n v="120"/>
    <n v="1.2"/>
    <n v="1.2"/>
  </r>
  <r>
    <x v="3"/>
    <x v="0"/>
    <x v="3"/>
    <s v="Heineken"/>
    <s v="|33/01/47|"/>
    <n v="168"/>
    <n v="1.18"/>
    <n v="1.32"/>
  </r>
  <r>
    <x v="3"/>
    <x v="0"/>
    <x v="3"/>
    <s v="Heineken"/>
    <s v="|33/01/48|"/>
    <n v="120"/>
    <n v="1.1599999999999999"/>
    <n v="1.27"/>
  </r>
  <r>
    <x v="3"/>
    <x v="0"/>
    <x v="3"/>
    <s v="Heineken"/>
    <s v="|33/01/49|"/>
    <n v="204"/>
    <n v="1.1299999999999999"/>
    <n v="1.39"/>
  </r>
  <r>
    <x v="3"/>
    <x v="0"/>
    <x v="3"/>
    <s v="Heineken"/>
    <s v="|33/01/50|"/>
    <n v="108"/>
    <n v="1.08"/>
    <n v="1.22"/>
  </r>
  <r>
    <x v="3"/>
    <x v="0"/>
    <x v="3"/>
    <s v="Heineken"/>
    <s v="|33/01/51|"/>
    <n v="84"/>
    <n v="1.1499999999999999"/>
    <n v="1.4"/>
  </r>
  <r>
    <x v="3"/>
    <x v="0"/>
    <x v="3"/>
    <s v="Heineken"/>
    <s v="|33/01/52|"/>
    <n v="180"/>
    <n v="1.1399999999999999"/>
    <n v="1.27"/>
  </r>
  <r>
    <x v="3"/>
    <x v="0"/>
    <x v="3"/>
    <s v="Heineken"/>
    <s v="|33/01/60|"/>
    <n v="60"/>
    <n v="1.0900000000000001"/>
    <n v="1.23"/>
  </r>
  <r>
    <x v="3"/>
    <x v="0"/>
    <x v="3"/>
    <s v="Heineken"/>
    <s v="|33/01/61|"/>
    <n v="180"/>
    <n v="1.03"/>
    <n v="1.35"/>
  </r>
  <r>
    <x v="3"/>
    <x v="0"/>
    <x v="3"/>
    <s v="Heineken"/>
    <s v="|33/01/62|"/>
    <n v="144"/>
    <n v="1.04"/>
    <n v="1.31"/>
  </r>
  <r>
    <x v="3"/>
    <x v="0"/>
    <x v="3"/>
    <s v="Heineken"/>
    <s v="|33/01/63|"/>
    <n v="168"/>
    <n v="1"/>
    <n v="1.21"/>
  </r>
  <r>
    <x v="3"/>
    <x v="0"/>
    <x v="3"/>
    <s v="Heineken"/>
    <s v="|33/01/64|"/>
    <n v="72"/>
    <n v="1.1399999999999999"/>
    <n v="1.31"/>
  </r>
  <r>
    <x v="3"/>
    <x v="0"/>
    <x v="3"/>
    <s v="Heineken"/>
    <s v="|33/01/65|"/>
    <n v="168"/>
    <n v="1.02"/>
    <n v="1.27"/>
  </r>
  <r>
    <x v="3"/>
    <x v="0"/>
    <x v="3"/>
    <s v="Heineken"/>
    <s v="|33/01/66|"/>
    <n v="84"/>
    <n v="1.02"/>
    <n v="1.33"/>
  </r>
  <r>
    <x v="3"/>
    <x v="0"/>
    <x v="3"/>
    <s v="Heineken"/>
    <s v="|33/10/01|"/>
    <n v="72"/>
    <n v="1.05"/>
    <n v="1.28"/>
  </r>
  <r>
    <x v="3"/>
    <x v="0"/>
    <x v="3"/>
    <s v="Heineken"/>
    <s v="|33/99/91|"/>
    <n v="120"/>
    <n v="1.07"/>
    <n v="1.24"/>
  </r>
  <r>
    <x v="3"/>
    <x v="0"/>
    <x v="3"/>
    <s v="Heineken"/>
    <s v="|33/99/92|"/>
    <n v="204"/>
    <n v="1.03"/>
    <n v="1.31"/>
  </r>
  <r>
    <x v="3"/>
    <x v="0"/>
    <x v="3"/>
    <s v="Heineken"/>
    <s v="|33/99/93|"/>
    <n v="120"/>
    <n v="1.1499999999999999"/>
    <n v="1.33"/>
  </r>
  <r>
    <x v="3"/>
    <x v="0"/>
    <x v="3"/>
    <s v="Heineken"/>
    <s v="|33/99/94|"/>
    <n v="228"/>
    <n v="1.1000000000000001"/>
    <n v="1.37"/>
  </r>
  <r>
    <x v="3"/>
    <x v="0"/>
    <x v="3"/>
    <s v="Heineken"/>
    <s v="|33/99/95|"/>
    <n v="60"/>
    <n v="1.03"/>
    <n v="1.24"/>
  </r>
  <r>
    <x v="3"/>
    <x v="0"/>
    <x v="3"/>
    <s v="Heineken"/>
    <s v="|33/99/96|"/>
    <n v="144"/>
    <n v="1.01"/>
    <n v="1.36"/>
  </r>
  <r>
    <x v="3"/>
    <x v="0"/>
    <x v="3"/>
    <s v="Heineken"/>
    <s v="|33/99/98|"/>
    <n v="60"/>
    <n v="1.0900000000000001"/>
    <n v="1.24"/>
  </r>
  <r>
    <x v="3"/>
    <x v="0"/>
    <x v="3"/>
    <s v="Heineken"/>
    <s v="|33/99/99|"/>
    <n v="120"/>
    <n v="1.17"/>
    <n v="1.23"/>
  </r>
  <r>
    <x v="3"/>
    <x v="0"/>
    <x v="3"/>
    <s v="Tuborg"/>
    <s v="|33/99/97|"/>
    <n v="132"/>
    <n v="1.18"/>
    <n v="1.36"/>
  </r>
  <r>
    <x v="3"/>
    <x v="0"/>
    <x v="3"/>
    <s v="Tuborg"/>
    <s v="|97/01/01|"/>
    <n v="144"/>
    <n v="1.1200000000000001"/>
    <n v="1.37"/>
  </r>
  <r>
    <x v="3"/>
    <x v="0"/>
    <x v="3"/>
    <s v="Tuborg"/>
    <s v="|97/01/02|"/>
    <n v="96"/>
    <n v="1.01"/>
    <n v="1.36"/>
  </r>
  <r>
    <x v="3"/>
    <x v="0"/>
    <x v="3"/>
    <s v="Tuborg"/>
    <s v="|97/01/03|"/>
    <n v="168"/>
    <n v="1.07"/>
    <n v="1.2"/>
  </r>
  <r>
    <x v="3"/>
    <x v="0"/>
    <x v="3"/>
    <s v="Tuborg"/>
    <s v="|97/02/01|"/>
    <n v="156"/>
    <n v="1.01"/>
    <n v="1.38"/>
  </r>
  <r>
    <x v="3"/>
    <x v="0"/>
    <x v="3"/>
    <s v="Tuborg"/>
    <s v="|97/02/02|"/>
    <n v="228"/>
    <n v="1.04"/>
    <n v="1.28"/>
  </r>
  <r>
    <x v="3"/>
    <x v="0"/>
    <x v="3"/>
    <s v="Tuborg"/>
    <s v="|97/02/03|"/>
    <n v="216"/>
    <n v="1.1299999999999999"/>
    <n v="1.38"/>
  </r>
  <r>
    <x v="3"/>
    <x v="0"/>
    <x v="3"/>
    <s v="Tuborg"/>
    <s v="|97/02/05|"/>
    <n v="156"/>
    <n v="1.2"/>
    <n v="1.36"/>
  </r>
  <r>
    <x v="3"/>
    <x v="0"/>
    <x v="6"/>
    <s v="Optima"/>
    <s v="|64/01/01|"/>
    <n v="2268"/>
    <n v="2.48"/>
    <n v="3.85"/>
  </r>
  <r>
    <x v="3"/>
    <x v="0"/>
    <x v="6"/>
    <s v="Optima"/>
    <s v="|64/01/02|"/>
    <n v="1512"/>
    <n v="2.35"/>
    <n v="3.79"/>
  </r>
  <r>
    <x v="3"/>
    <x v="0"/>
    <x v="6"/>
    <s v="Optima"/>
    <s v="|64/02/01|"/>
    <n v="2124"/>
    <n v="2.87"/>
    <n v="3.79"/>
  </r>
  <r>
    <x v="3"/>
    <x v="0"/>
    <x v="6"/>
    <s v="Optima"/>
    <s v="|64/02/02|"/>
    <n v="1788"/>
    <n v="2.48"/>
    <n v="3.64"/>
  </r>
  <r>
    <x v="3"/>
    <x v="0"/>
    <x v="6"/>
    <s v="Optima"/>
    <s v="|64/02/03|"/>
    <n v="2304"/>
    <n v="2.4"/>
    <n v="3.6"/>
  </r>
  <r>
    <x v="3"/>
    <x v="0"/>
    <x v="6"/>
    <s v="Optima"/>
    <s v="|64/02/04|"/>
    <n v="2136"/>
    <n v="2.85"/>
    <n v="3.86"/>
  </r>
  <r>
    <x v="3"/>
    <x v="0"/>
    <x v="6"/>
    <s v="Optima"/>
    <s v="|64/02/05|"/>
    <n v="1704"/>
    <n v="2.8"/>
    <n v="3.55"/>
  </r>
  <r>
    <x v="3"/>
    <x v="0"/>
    <x v="4"/>
    <s v="Genco"/>
    <s v="|20/10/02|"/>
    <n v="468"/>
    <n v="4.93"/>
    <n v="5.1100000000000003"/>
  </r>
  <r>
    <x v="3"/>
    <x v="0"/>
    <x v="4"/>
    <s v="Genco"/>
    <s v="|20/10/03|"/>
    <n v="348"/>
    <n v="4.25"/>
    <n v="5.32"/>
  </r>
  <r>
    <x v="3"/>
    <x v="0"/>
    <x v="4"/>
    <s v="Genco"/>
    <s v="|20/10/04|"/>
    <n v="672"/>
    <n v="4.26"/>
    <n v="5.1100000000000003"/>
  </r>
  <r>
    <x v="3"/>
    <x v="0"/>
    <x v="4"/>
    <s v="Genco"/>
    <s v="|20/10/05|"/>
    <n v="660"/>
    <n v="4.1500000000000004"/>
    <n v="5.09"/>
  </r>
  <r>
    <x v="3"/>
    <x v="0"/>
    <x v="4"/>
    <s v="Genco"/>
    <s v="|20/10/06|"/>
    <n v="516"/>
    <n v="4.0199999999999996"/>
    <n v="5.2"/>
  </r>
  <r>
    <x v="3"/>
    <x v="0"/>
    <x v="4"/>
    <s v="Genco"/>
    <s v="|20/10/07|"/>
    <n v="612"/>
    <n v="4.05"/>
    <n v="5.23"/>
  </r>
  <r>
    <x v="3"/>
    <x v="0"/>
    <x v="4"/>
    <s v="Genco"/>
    <s v="|20/10/08|"/>
    <n v="588"/>
    <n v="5"/>
    <n v="5.21"/>
  </r>
  <r>
    <x v="3"/>
    <x v="0"/>
    <x v="4"/>
    <s v="Genco"/>
    <s v="|20/10/09|"/>
    <n v="348"/>
    <n v="4.09"/>
    <n v="5.0599999999999996"/>
  </r>
  <r>
    <x v="3"/>
    <x v="0"/>
    <x v="4"/>
    <s v="Genco"/>
    <s v="|20/10/10|"/>
    <n v="588"/>
    <n v="4.1900000000000004"/>
    <n v="5.27"/>
  </r>
  <r>
    <x v="3"/>
    <x v="0"/>
    <x v="4"/>
    <s v="Genco"/>
    <s v="|20/10/11|"/>
    <n v="672"/>
    <n v="4.0999999999999996"/>
    <n v="5.05"/>
  </r>
  <r>
    <x v="3"/>
    <x v="0"/>
    <x v="4"/>
    <s v="Genco"/>
    <s v="|20/10/12|"/>
    <n v="612"/>
    <n v="4.3899999999999997"/>
    <n v="5.31"/>
  </r>
  <r>
    <x v="3"/>
    <x v="0"/>
    <x v="4"/>
    <s v="Genco"/>
    <s v="|20/13/01|"/>
    <n v="540"/>
    <n v="4.05"/>
    <n v="5.4"/>
  </r>
  <r>
    <x v="3"/>
    <x v="0"/>
    <x v="4"/>
    <s v="Genco"/>
    <s v="|20/13/02|"/>
    <n v="432"/>
    <n v="4.09"/>
    <n v="5.14"/>
  </r>
  <r>
    <x v="3"/>
    <x v="0"/>
    <x v="4"/>
    <s v="Genco"/>
    <s v="|20/13/03|"/>
    <n v="300"/>
    <n v="4.7"/>
    <n v="5.18"/>
  </r>
  <r>
    <x v="3"/>
    <x v="0"/>
    <x v="4"/>
    <s v="Genco"/>
    <s v="|20/13/04|"/>
    <n v="240"/>
    <n v="4.1900000000000004"/>
    <n v="5.23"/>
  </r>
  <r>
    <x v="3"/>
    <x v="0"/>
    <x v="4"/>
    <s v="Genco"/>
    <s v="|20/13/05|"/>
    <n v="252"/>
    <n v="4.0199999999999996"/>
    <n v="5.16"/>
  </r>
  <r>
    <x v="3"/>
    <x v="0"/>
    <x v="4"/>
    <s v="Genco"/>
    <s v="|20/13/06|"/>
    <n v="648"/>
    <n v="4.3600000000000003"/>
    <n v="5.34"/>
  </r>
  <r>
    <x v="3"/>
    <x v="0"/>
    <x v="4"/>
    <s v="Genco"/>
    <s v="|20/13/07|"/>
    <n v="648"/>
    <n v="4.59"/>
    <n v="5.03"/>
  </r>
  <r>
    <x v="3"/>
    <x v="0"/>
    <x v="4"/>
    <s v="Genco"/>
    <s v="|20/13/08|"/>
    <n v="660"/>
    <n v="4.38"/>
    <n v="5.0599999999999996"/>
  </r>
  <r>
    <x v="3"/>
    <x v="0"/>
    <x v="4"/>
    <s v="Genco"/>
    <s v="|20/13/09|"/>
    <n v="384"/>
    <n v="4.6399999999999997"/>
    <n v="5.31"/>
  </r>
  <r>
    <x v="3"/>
    <x v="0"/>
    <x v="4"/>
    <s v="Genco"/>
    <s v="|20/13/10|"/>
    <n v="348"/>
    <n v="4.5199999999999996"/>
    <n v="5.31"/>
  </r>
  <r>
    <x v="3"/>
    <x v="0"/>
    <x v="4"/>
    <s v="Genco"/>
    <s v="|20/13/11|"/>
    <n v="456"/>
    <n v="4.8600000000000003"/>
    <n v="5.29"/>
  </r>
  <r>
    <x v="3"/>
    <x v="0"/>
    <x v="4"/>
    <s v="Genco"/>
    <s v="|20/13/12|"/>
    <n v="672"/>
    <n v="4.24"/>
    <n v="5.19"/>
  </r>
  <r>
    <x v="3"/>
    <x v="0"/>
    <x v="4"/>
    <s v="Genco"/>
    <s v="|20/13/13|"/>
    <n v="384"/>
    <n v="4.83"/>
    <n v="5.27"/>
  </r>
  <r>
    <x v="3"/>
    <x v="0"/>
    <x v="4"/>
    <s v="Genco"/>
    <s v="|20/13/14|"/>
    <n v="252"/>
    <n v="4.04"/>
    <n v="5.16"/>
  </r>
  <r>
    <x v="3"/>
    <x v="0"/>
    <x v="4"/>
    <s v="Genco"/>
    <s v="|20/13/15|"/>
    <n v="384"/>
    <n v="4.28"/>
    <n v="5.39"/>
  </r>
  <r>
    <x v="3"/>
    <x v="0"/>
    <x v="4"/>
    <s v="Genco"/>
    <s v="|20/13/16|"/>
    <n v="300"/>
    <n v="4.58"/>
    <n v="5.27"/>
  </r>
  <r>
    <x v="3"/>
    <x v="0"/>
    <x v="4"/>
    <s v="Genco"/>
    <s v="|20/13/17|"/>
    <n v="372"/>
    <n v="4.5"/>
    <n v="5.0199999999999996"/>
  </r>
  <r>
    <x v="3"/>
    <x v="0"/>
    <x v="4"/>
    <s v="Genco"/>
    <s v="|20/13/18|"/>
    <n v="588"/>
    <n v="4.92"/>
    <n v="5.18"/>
  </r>
  <r>
    <x v="3"/>
    <x v="0"/>
    <x v="4"/>
    <s v="Genco"/>
    <s v="|20/13/19|"/>
    <n v="432"/>
    <n v="4.8099999999999996"/>
    <n v="5.35"/>
  </r>
  <r>
    <x v="3"/>
    <x v="0"/>
    <x v="4"/>
    <s v="Genco"/>
    <s v="|20/13/20|"/>
    <n v="324"/>
    <n v="4"/>
    <n v="5.26"/>
  </r>
  <r>
    <x v="3"/>
    <x v="0"/>
    <x v="4"/>
    <s v="Genco"/>
    <s v="|20/13/21|"/>
    <n v="336"/>
    <n v="4.71"/>
    <n v="5.26"/>
  </r>
  <r>
    <x v="3"/>
    <x v="0"/>
    <x v="4"/>
    <s v="Genco"/>
    <s v="|20/13/22|"/>
    <n v="600"/>
    <n v="4.8899999999999997"/>
    <n v="5"/>
  </r>
  <r>
    <x v="3"/>
    <x v="0"/>
    <x v="4"/>
    <s v="Genco"/>
    <s v="|20/13/23|"/>
    <n v="708"/>
    <n v="4.62"/>
    <n v="5.4"/>
  </r>
  <r>
    <x v="3"/>
    <x v="0"/>
    <x v="4"/>
    <s v="Genco"/>
    <s v="|20/13/24|"/>
    <n v="648"/>
    <n v="4.25"/>
    <n v="5.14"/>
  </r>
  <r>
    <x v="3"/>
    <x v="0"/>
    <x v="4"/>
    <s v="Genco"/>
    <s v="|20/13/28|"/>
    <n v="420"/>
    <n v="4.28"/>
    <n v="5.17"/>
  </r>
  <r>
    <x v="3"/>
    <x v="0"/>
    <x v="4"/>
    <s v="Genco"/>
    <s v="|20/13/29|"/>
    <n v="324"/>
    <n v="4.53"/>
    <n v="5.17"/>
  </r>
  <r>
    <x v="3"/>
    <x v="0"/>
    <x v="4"/>
    <s v="Genco"/>
    <s v="|20/13/30|"/>
    <n v="672"/>
    <n v="4.1500000000000004"/>
    <n v="5.13"/>
  </r>
  <r>
    <x v="3"/>
    <x v="0"/>
    <x v="4"/>
    <s v="Genco"/>
    <s v="|20/13/31|"/>
    <n v="588"/>
    <n v="4.2"/>
    <n v="5.13"/>
  </r>
  <r>
    <x v="3"/>
    <x v="0"/>
    <x v="4"/>
    <s v="Genco"/>
    <s v="|20/13/32|"/>
    <n v="660"/>
    <n v="4.92"/>
    <n v="5.08"/>
  </r>
  <r>
    <x v="3"/>
    <x v="0"/>
    <x v="4"/>
    <s v="Genco"/>
    <s v="|20/13/33|"/>
    <n v="384"/>
    <n v="4.57"/>
    <n v="5.35"/>
  </r>
  <r>
    <x v="3"/>
    <x v="0"/>
    <x v="4"/>
    <s v="Genco"/>
    <s v="|20/13/34|"/>
    <n v="504"/>
    <n v="4.33"/>
    <n v="5.4"/>
  </r>
  <r>
    <x v="3"/>
    <x v="0"/>
    <x v="4"/>
    <s v="Genco"/>
    <s v="|20/13/35|"/>
    <n v="408"/>
    <n v="4.83"/>
    <n v="5.36"/>
  </r>
  <r>
    <x v="3"/>
    <x v="0"/>
    <x v="4"/>
    <s v="Genco"/>
    <s v="|20/13/36|"/>
    <n v="444"/>
    <n v="4.47"/>
    <n v="5.08"/>
  </r>
  <r>
    <x v="3"/>
    <x v="0"/>
    <x v="4"/>
    <s v="Genco"/>
    <s v="|20/13/37|"/>
    <n v="288"/>
    <n v="4.07"/>
    <n v="5.0599999999999996"/>
  </r>
  <r>
    <x v="3"/>
    <x v="0"/>
    <x v="4"/>
    <s v="Genco"/>
    <s v="|20/13/38|"/>
    <n v="660"/>
    <n v="4.7699999999999996"/>
    <n v="5.18"/>
  </r>
  <r>
    <x v="3"/>
    <x v="0"/>
    <x v="4"/>
    <s v="Genco"/>
    <s v="|20/13/39|"/>
    <n v="264"/>
    <n v="4.04"/>
    <n v="5.39"/>
  </r>
  <r>
    <x v="3"/>
    <x v="0"/>
    <x v="4"/>
    <s v="Genco"/>
    <s v="|20/13/40|"/>
    <n v="288"/>
    <n v="4.5999999999999996"/>
    <n v="5.39"/>
  </r>
  <r>
    <x v="3"/>
    <x v="0"/>
    <x v="4"/>
    <s v="Genco"/>
    <s v="|20/13/42|"/>
    <n v="432"/>
    <n v="4.6399999999999997"/>
    <n v="5.08"/>
  </r>
  <r>
    <x v="3"/>
    <x v="0"/>
    <x v="4"/>
    <s v="Genco"/>
    <s v="|20/13/43|"/>
    <n v="456"/>
    <n v="4.33"/>
    <n v="5.28"/>
  </r>
  <r>
    <x v="3"/>
    <x v="0"/>
    <x v="4"/>
    <s v="Genco"/>
    <s v="|20/13/44|"/>
    <n v="564"/>
    <n v="4.4400000000000004"/>
    <n v="5.08"/>
  </r>
  <r>
    <x v="3"/>
    <x v="0"/>
    <x v="4"/>
    <s v="Genco"/>
    <s v="|20/13/45|"/>
    <n v="456"/>
    <n v="4.47"/>
    <n v="5.23"/>
  </r>
  <r>
    <x v="3"/>
    <x v="0"/>
    <x v="4"/>
    <s v="Genco"/>
    <s v="|20/13/46|"/>
    <n v="492"/>
    <n v="4.18"/>
    <n v="5.36"/>
  </r>
  <r>
    <x v="3"/>
    <x v="0"/>
    <x v="4"/>
    <s v="Genco"/>
    <s v="|20/13/47|"/>
    <n v="264"/>
    <n v="4.99"/>
    <n v="5.3"/>
  </r>
  <r>
    <x v="3"/>
    <x v="0"/>
    <x v="4"/>
    <s v="Genco"/>
    <s v="|20/13/48|"/>
    <n v="372"/>
    <n v="4.93"/>
    <n v="5.32"/>
  </r>
  <r>
    <x v="3"/>
    <x v="0"/>
    <x v="4"/>
    <s v="Genco"/>
    <s v="|20/13/49a|"/>
    <n v="696"/>
    <n v="5"/>
    <n v="5.32"/>
  </r>
  <r>
    <x v="3"/>
    <x v="0"/>
    <x v="4"/>
    <s v="Genco"/>
    <s v="|20/13/49|"/>
    <n v="336"/>
    <n v="4.3"/>
    <n v="5.17"/>
  </r>
  <r>
    <x v="3"/>
    <x v="0"/>
    <x v="4"/>
    <s v="Genco"/>
    <s v="|20/13/50|"/>
    <n v="708"/>
    <n v="4.0199999999999996"/>
    <n v="5.26"/>
  </r>
  <r>
    <x v="3"/>
    <x v="0"/>
    <x v="4"/>
    <s v="Genco"/>
    <s v="|20/13/51|"/>
    <n v="504"/>
    <n v="4.2"/>
    <n v="5.05"/>
  </r>
  <r>
    <x v="3"/>
    <x v="0"/>
    <x v="4"/>
    <s v="Genco"/>
    <s v="|20/13/52|"/>
    <n v="360"/>
    <n v="4.09"/>
    <n v="5.38"/>
  </r>
  <r>
    <x v="3"/>
    <x v="0"/>
    <x v="4"/>
    <s v="Genco"/>
    <s v="|20/13/53|"/>
    <n v="288"/>
    <n v="4.71"/>
    <n v="5.19"/>
  </r>
  <r>
    <x v="3"/>
    <x v="0"/>
    <x v="4"/>
    <s v="Genco"/>
    <s v="|20/13/54|"/>
    <n v="336"/>
    <n v="4.9400000000000004"/>
    <n v="5.2"/>
  </r>
  <r>
    <x v="3"/>
    <x v="0"/>
    <x v="4"/>
    <s v="Genco"/>
    <s v="|20/13/55|"/>
    <n v="672"/>
    <n v="4.99"/>
    <n v="5.36"/>
  </r>
  <r>
    <x v="3"/>
    <x v="0"/>
    <x v="4"/>
    <s v="Genco"/>
    <s v="|20/13/56|"/>
    <n v="540"/>
    <n v="4.53"/>
    <n v="5.38"/>
  </r>
  <r>
    <x v="3"/>
    <x v="0"/>
    <x v="4"/>
    <s v="Genco"/>
    <s v="|20/13/57|"/>
    <n v="660"/>
    <n v="4.72"/>
    <n v="5.07"/>
  </r>
  <r>
    <x v="3"/>
    <x v="0"/>
    <x v="4"/>
    <s v="Genco"/>
    <s v="|20/13/58|"/>
    <n v="312"/>
    <n v="4.8600000000000003"/>
    <n v="5.18"/>
  </r>
  <r>
    <x v="3"/>
    <x v="0"/>
    <x v="4"/>
    <s v="Genco"/>
    <s v="|20/13/78|"/>
    <n v="300"/>
    <n v="4.0199999999999996"/>
    <n v="5.04"/>
  </r>
  <r>
    <x v="3"/>
    <x v="0"/>
    <x v="4"/>
    <s v="Genco"/>
    <s v="|20/13/79|"/>
    <n v="252"/>
    <n v="4.5"/>
    <n v="5.35"/>
  </r>
  <r>
    <x v="3"/>
    <x v="0"/>
    <x v="4"/>
    <s v="Genco"/>
    <s v="|20/13/80|"/>
    <n v="708"/>
    <n v="4.4800000000000004"/>
    <n v="5.01"/>
  </r>
  <r>
    <x v="3"/>
    <x v="0"/>
    <x v="4"/>
    <s v="Genco"/>
    <s v="|20/13/91|"/>
    <n v="612"/>
    <n v="4.88"/>
    <n v="5.33"/>
  </r>
  <r>
    <x v="3"/>
    <x v="0"/>
    <x v="4"/>
    <s v="Genco"/>
    <s v="|20/13/98|"/>
    <n v="444"/>
    <n v="4.42"/>
    <n v="5.31"/>
  </r>
  <r>
    <x v="3"/>
    <x v="0"/>
    <x v="4"/>
    <s v="Genco"/>
    <s v="|20/13/99|"/>
    <n v="696"/>
    <n v="4.82"/>
    <n v="5.0199999999999996"/>
  </r>
  <r>
    <x v="3"/>
    <x v="0"/>
    <x v="4"/>
    <s v="Genco"/>
    <s v="|20/13/100|"/>
    <n v="660"/>
    <n v="4.74"/>
    <n v="5.37"/>
  </r>
  <r>
    <x v="3"/>
    <x v="0"/>
    <x v="4"/>
    <s v="Genco"/>
    <s v="|20/13/101|"/>
    <n v="480"/>
    <n v="4.6900000000000004"/>
    <n v="5.19"/>
  </r>
  <r>
    <x v="3"/>
    <x v="0"/>
    <x v="4"/>
    <s v="Genco"/>
    <s v="|20/13/59|"/>
    <n v="576"/>
    <n v="4.57"/>
    <n v="5.29"/>
  </r>
  <r>
    <x v="3"/>
    <x v="0"/>
    <x v="4"/>
    <s v="Genco"/>
    <s v="|20/13/60|"/>
    <n v="528"/>
    <n v="4.84"/>
    <n v="5.37"/>
  </r>
  <r>
    <x v="3"/>
    <x v="0"/>
    <x v="3"/>
    <s v="Genco"/>
    <s v="|20/13/61|"/>
    <n v="60"/>
    <n v="1.1000000000000001"/>
    <n v="1.25"/>
  </r>
  <r>
    <x v="3"/>
    <x v="0"/>
    <x v="3"/>
    <s v="Genco"/>
    <s v="|20/14/01|"/>
    <n v="216"/>
    <n v="1.2"/>
    <n v="1.27"/>
  </r>
  <r>
    <x v="3"/>
    <x v="0"/>
    <x v="3"/>
    <s v="Genco"/>
    <s v="|20/14/02|"/>
    <n v="192"/>
    <n v="1.1599999999999999"/>
    <n v="1.2"/>
  </r>
  <r>
    <x v="3"/>
    <x v="0"/>
    <x v="3"/>
    <s v="Genco"/>
    <s v="|20/14/03|"/>
    <n v="192"/>
    <n v="1.1200000000000001"/>
    <n v="1.28"/>
  </r>
  <r>
    <x v="3"/>
    <x v="0"/>
    <x v="3"/>
    <s v="Genco"/>
    <s v="|20/14/04|"/>
    <n v="156"/>
    <n v="1"/>
    <n v="1.38"/>
  </r>
  <r>
    <x v="3"/>
    <x v="0"/>
    <x v="3"/>
    <s v="Genco"/>
    <s v="|20/14/05|"/>
    <n v="204"/>
    <n v="1.03"/>
    <n v="1.3"/>
  </r>
  <r>
    <x v="3"/>
    <x v="0"/>
    <x v="3"/>
    <s v="Genco"/>
    <s v="|20/14/06|"/>
    <n v="228"/>
    <n v="1.07"/>
    <n v="1.2"/>
  </r>
  <r>
    <x v="3"/>
    <x v="0"/>
    <x v="3"/>
    <s v="Genco"/>
    <s v="|20/14/08|"/>
    <n v="132"/>
    <n v="1.19"/>
    <n v="1.31"/>
  </r>
  <r>
    <x v="3"/>
    <x v="0"/>
    <x v="3"/>
    <s v="Genco"/>
    <s v="|20/14/09|"/>
    <n v="204"/>
    <n v="1.08"/>
    <n v="1.23"/>
  </r>
  <r>
    <x v="3"/>
    <x v="0"/>
    <x v="3"/>
    <s v="Genco"/>
    <s v="|20/17/01|"/>
    <n v="204"/>
    <n v="1.03"/>
    <n v="1.37"/>
  </r>
  <r>
    <x v="3"/>
    <x v="0"/>
    <x v="3"/>
    <s v="Genco"/>
    <s v="|20/17/02|"/>
    <n v="168"/>
    <n v="1.02"/>
    <n v="1.34"/>
  </r>
  <r>
    <x v="3"/>
    <x v="0"/>
    <x v="3"/>
    <s v="Genco"/>
    <s v="|20/17/03|"/>
    <n v="180"/>
    <n v="1.04"/>
    <n v="1.34"/>
  </r>
  <r>
    <x v="3"/>
    <x v="0"/>
    <x v="3"/>
    <s v="Genco"/>
    <s v="|20/99/91|"/>
    <n v="96"/>
    <n v="1.01"/>
    <n v="1.2"/>
  </r>
  <r>
    <x v="3"/>
    <x v="0"/>
    <x v="6"/>
    <s v="Brembo"/>
    <s v="|46/01/01|"/>
    <n v="1404"/>
    <n v="2.57"/>
    <n v="3.42"/>
  </r>
  <r>
    <x v="3"/>
    <x v="0"/>
    <x v="6"/>
    <s v="Brembo"/>
    <s v="|46/01/02|"/>
    <n v="2688"/>
    <n v="2.54"/>
    <n v="3.73"/>
  </r>
  <r>
    <x v="3"/>
    <x v="0"/>
    <x v="6"/>
    <s v="Brembo"/>
    <s v="|46/01/03|"/>
    <n v="1488"/>
    <n v="2.62"/>
    <n v="3.73"/>
  </r>
  <r>
    <x v="3"/>
    <x v="0"/>
    <x v="6"/>
    <s v="Brembo"/>
    <s v="|46/01/04|"/>
    <n v="2340"/>
    <n v="2.75"/>
    <n v="3.46"/>
  </r>
  <r>
    <x v="3"/>
    <x v="0"/>
    <x v="6"/>
    <s v="Brembo"/>
    <s v="|46/01/05|"/>
    <n v="2220"/>
    <n v="2.81"/>
    <n v="3.36"/>
  </r>
  <r>
    <x v="3"/>
    <x v="0"/>
    <x v="6"/>
    <s v="Brembo"/>
    <s v="|46/01/06|"/>
    <n v="2160"/>
    <n v="2.42"/>
    <n v="3.73"/>
  </r>
  <r>
    <x v="3"/>
    <x v="0"/>
    <x v="6"/>
    <s v="Brembo"/>
    <s v="|46/01/07|"/>
    <n v="1392"/>
    <n v="2.36"/>
    <n v="3.38"/>
  </r>
  <r>
    <x v="3"/>
    <x v="0"/>
    <x v="6"/>
    <s v="Brembo"/>
    <s v="|46/01/08|"/>
    <n v="1212"/>
    <n v="2.6"/>
    <n v="3.98"/>
  </r>
  <r>
    <x v="3"/>
    <x v="0"/>
    <x v="6"/>
    <s v="Brembo"/>
    <s v="|46/01/09|"/>
    <n v="2652"/>
    <n v="2.69"/>
    <n v="3.73"/>
  </r>
  <r>
    <x v="3"/>
    <x v="0"/>
    <x v="6"/>
    <s v="Brembo"/>
    <s v="|46/01/10|"/>
    <n v="2268"/>
    <n v="2.56"/>
    <n v="3.31"/>
  </r>
  <r>
    <x v="3"/>
    <x v="0"/>
    <x v="6"/>
    <s v="Brembo"/>
    <s v="|46/01/11|"/>
    <n v="1968"/>
    <n v="2.2999999999999998"/>
    <n v="3.75"/>
  </r>
  <r>
    <x v="3"/>
    <x v="0"/>
    <x v="6"/>
    <s v="Brembo"/>
    <s v="|46/01/12|"/>
    <n v="2760"/>
    <n v="2.77"/>
    <n v="3.77"/>
  </r>
  <r>
    <x v="3"/>
    <x v="0"/>
    <x v="6"/>
    <s v="Brembo"/>
    <s v="|46/01/13|"/>
    <n v="1296"/>
    <n v="2.79"/>
    <n v="3.95"/>
  </r>
  <r>
    <x v="3"/>
    <x v="0"/>
    <x v="6"/>
    <s v="Brembo"/>
    <s v="|46/01/14|"/>
    <n v="2160"/>
    <n v="2.63"/>
    <n v="3.55"/>
  </r>
  <r>
    <x v="3"/>
    <x v="0"/>
    <x v="6"/>
    <s v="Brembo"/>
    <s v="|46/01/20|"/>
    <n v="2484"/>
    <n v="2.5"/>
    <n v="3.48"/>
  </r>
  <r>
    <x v="3"/>
    <x v="0"/>
    <x v="2"/>
    <s v="Illy"/>
    <s v="|80/01/01|"/>
    <n v="8976"/>
    <n v="0.6"/>
    <n v="1.1599999999999999"/>
  </r>
  <r>
    <x v="3"/>
    <x v="0"/>
    <x v="2"/>
    <s v="Illy"/>
    <s v="|80/01/02|"/>
    <n v="6288"/>
    <n v="0.72"/>
    <n v="1.17"/>
  </r>
  <r>
    <x v="3"/>
    <x v="0"/>
    <x v="2"/>
    <s v="Illy"/>
    <s v="|80/01/03|"/>
    <n v="4956"/>
    <n v="1.1399999999999999"/>
    <n v="1.04"/>
  </r>
  <r>
    <x v="3"/>
    <x v="0"/>
    <x v="2"/>
    <s v="Illy"/>
    <s v="|80/01/04|"/>
    <n v="7356"/>
    <n v="1.03"/>
    <n v="1.01"/>
  </r>
  <r>
    <x v="3"/>
    <x v="0"/>
    <x v="2"/>
    <s v="Illy"/>
    <s v="|80/01/05|"/>
    <n v="5448"/>
    <n v="0.67"/>
    <n v="1.05"/>
  </r>
  <r>
    <x v="3"/>
    <x v="0"/>
    <x v="2"/>
    <s v="Illy"/>
    <s v="|80/01/06|"/>
    <n v="8064"/>
    <n v="0.79"/>
    <n v="1.05"/>
  </r>
  <r>
    <x v="3"/>
    <x v="0"/>
    <x v="2"/>
    <s v="Illy"/>
    <s v="|80/01/07|"/>
    <n v="8892"/>
    <n v="1.04"/>
    <n v="1.1599999999999999"/>
  </r>
  <r>
    <x v="3"/>
    <x v="0"/>
    <x v="2"/>
    <s v="Illy"/>
    <s v="|80/01/08|"/>
    <n v="6312"/>
    <n v="0.7"/>
    <n v="1.1200000000000001"/>
  </r>
  <r>
    <x v="3"/>
    <x v="0"/>
    <x v="2"/>
    <s v="Illy"/>
    <s v="|80/01/09|"/>
    <n v="6984"/>
    <n v="0.49"/>
    <n v="1.03"/>
  </r>
  <r>
    <x v="3"/>
    <x v="0"/>
    <x v="2"/>
    <s v="Illy"/>
    <s v="|80/01/10|"/>
    <n v="6144"/>
    <n v="0.97"/>
    <n v="0.93"/>
  </r>
  <r>
    <x v="3"/>
    <x v="0"/>
    <x v="2"/>
    <s v="Illy"/>
    <s v="|80/01/11|"/>
    <n v="7056"/>
    <n v="0.69"/>
    <n v="1.1499999999999999"/>
  </r>
  <r>
    <x v="3"/>
    <x v="0"/>
    <x v="2"/>
    <s v="Illy"/>
    <s v="|80/01/12|"/>
    <n v="7848"/>
    <n v="0.85"/>
    <n v="0.91"/>
  </r>
  <r>
    <x v="3"/>
    <x v="0"/>
    <x v="2"/>
    <s v="Illy"/>
    <s v="|80/01/13|"/>
    <n v="5760"/>
    <n v="0.63"/>
    <n v="1.0900000000000001"/>
  </r>
  <r>
    <x v="3"/>
    <x v="0"/>
    <x v="2"/>
    <s v="Illy"/>
    <s v="|80/01/14|"/>
    <n v="5436"/>
    <n v="1.07"/>
    <n v="1.08"/>
  </r>
  <r>
    <x v="3"/>
    <x v="0"/>
    <x v="2"/>
    <s v="Illy"/>
    <s v="|80/01/15|"/>
    <n v="9036"/>
    <n v="0.44"/>
    <n v="1.1399999999999999"/>
  </r>
  <r>
    <x v="3"/>
    <x v="0"/>
    <x v="2"/>
    <s v="Illy"/>
    <s v="|80/01/16|"/>
    <n v="9132"/>
    <n v="1.1399999999999999"/>
    <n v="0.96"/>
  </r>
  <r>
    <x v="3"/>
    <x v="0"/>
    <x v="2"/>
    <s v="Illy"/>
    <s v="|80/01/17|"/>
    <n v="6528"/>
    <n v="0.75"/>
    <n v="1.07"/>
  </r>
  <r>
    <x v="3"/>
    <x v="0"/>
    <x v="2"/>
    <s v="Illy"/>
    <s v="|80/01/18|"/>
    <n v="8088"/>
    <n v="0.69"/>
    <n v="1.05"/>
  </r>
  <r>
    <x v="3"/>
    <x v="0"/>
    <x v="2"/>
    <s v="Illy"/>
    <s v="|80/01/19|"/>
    <n v="7512"/>
    <n v="0.98"/>
    <n v="1.1599999999999999"/>
  </r>
  <r>
    <x v="3"/>
    <x v="0"/>
    <x v="2"/>
    <s v="Illy"/>
    <s v="|80/01/20|"/>
    <n v="5100"/>
    <n v="1.05"/>
    <n v="0.96"/>
  </r>
  <r>
    <x v="3"/>
    <x v="0"/>
    <x v="2"/>
    <s v="Illy"/>
    <s v="|80/01/21|"/>
    <n v="9216"/>
    <n v="0.9"/>
    <n v="0.9"/>
  </r>
  <r>
    <x v="3"/>
    <x v="0"/>
    <x v="2"/>
    <s v="Illy"/>
    <s v="|80/01/22|"/>
    <n v="5484"/>
    <n v="0.71"/>
    <n v="1.1200000000000001"/>
  </r>
  <r>
    <x v="3"/>
    <x v="0"/>
    <x v="2"/>
    <s v="Illy"/>
    <s v="|80/01/23|"/>
    <n v="6360"/>
    <n v="0.46"/>
    <n v="1.1599999999999999"/>
  </r>
  <r>
    <x v="3"/>
    <x v="0"/>
    <x v="2"/>
    <s v="Illy"/>
    <s v="|80/01/24|"/>
    <n v="5220"/>
    <n v="0.49"/>
    <n v="1.18"/>
  </r>
  <r>
    <x v="3"/>
    <x v="0"/>
    <x v="2"/>
    <s v="Illy"/>
    <s v="|80/01/25|"/>
    <n v="7056"/>
    <n v="0.49"/>
    <n v="0.98"/>
  </r>
  <r>
    <x v="3"/>
    <x v="0"/>
    <x v="2"/>
    <s v="Illy"/>
    <s v="|80/01/26|"/>
    <n v="7896"/>
    <n v="0.53"/>
    <n v="1.08"/>
  </r>
  <r>
    <x v="3"/>
    <x v="0"/>
    <x v="2"/>
    <s v="Illy"/>
    <s v="|80/01/27|"/>
    <n v="6708"/>
    <n v="0.56999999999999995"/>
    <n v="0.96"/>
  </r>
  <r>
    <x v="3"/>
    <x v="0"/>
    <x v="2"/>
    <s v="Illy"/>
    <s v="|80/01/28|"/>
    <n v="6324"/>
    <n v="1"/>
    <n v="1.17"/>
  </r>
  <r>
    <x v="3"/>
    <x v="0"/>
    <x v="2"/>
    <s v="Illy"/>
    <s v="|80/01/29|"/>
    <n v="9048"/>
    <n v="0.92"/>
    <n v="0.93"/>
  </r>
  <r>
    <x v="3"/>
    <x v="0"/>
    <x v="2"/>
    <s v="Illy"/>
    <s v="|80/01/30|"/>
    <n v="7656"/>
    <n v="1.04"/>
    <n v="1.1599999999999999"/>
  </r>
  <r>
    <x v="3"/>
    <x v="0"/>
    <x v="2"/>
    <s v="Illy"/>
    <s v="|80/01/31|"/>
    <n v="6360"/>
    <n v="1.05"/>
    <n v="1.18"/>
  </r>
  <r>
    <x v="3"/>
    <x v="0"/>
    <x v="2"/>
    <s v="Illy"/>
    <s v="|80/01/32|"/>
    <n v="8892"/>
    <n v="1.1499999999999999"/>
    <n v="0.9"/>
  </r>
  <r>
    <x v="3"/>
    <x v="0"/>
    <x v="2"/>
    <s v="Illy"/>
    <s v="|80/01/33|"/>
    <n v="4872"/>
    <n v="0.82"/>
    <n v="1.02"/>
  </r>
  <r>
    <x v="3"/>
    <x v="0"/>
    <x v="2"/>
    <s v="Illy"/>
    <s v="|80/01/34|"/>
    <n v="5484"/>
    <n v="0.65"/>
    <n v="1.05"/>
  </r>
  <r>
    <x v="3"/>
    <x v="0"/>
    <x v="2"/>
    <s v="Illy"/>
    <s v="|80/01/35|"/>
    <n v="8592"/>
    <n v="1.1499999999999999"/>
    <n v="1.02"/>
  </r>
  <r>
    <x v="3"/>
    <x v="0"/>
    <x v="2"/>
    <s v="Illy"/>
    <s v="|80/01/36|"/>
    <n v="6528"/>
    <n v="0.53"/>
    <n v="0.99"/>
  </r>
  <r>
    <x v="3"/>
    <x v="0"/>
    <x v="2"/>
    <s v="Illy"/>
    <s v="|80/01/37|"/>
    <n v="9216"/>
    <n v="0.51"/>
    <n v="1.1200000000000001"/>
  </r>
  <r>
    <x v="3"/>
    <x v="0"/>
    <x v="2"/>
    <s v="Illy"/>
    <s v="|80/01/38|"/>
    <n v="7104"/>
    <n v="0.88"/>
    <n v="1.17"/>
  </r>
  <r>
    <x v="3"/>
    <x v="0"/>
    <x v="2"/>
    <s v="Illy"/>
    <s v="|80/01/40|"/>
    <n v="8280"/>
    <n v="0.87"/>
    <n v="1.1000000000000001"/>
  </r>
  <r>
    <x v="3"/>
    <x v="0"/>
    <x v="2"/>
    <s v="Illy"/>
    <s v="|80/01/41|"/>
    <n v="6672"/>
    <n v="0.81"/>
    <n v="1.07"/>
  </r>
  <r>
    <x v="3"/>
    <x v="0"/>
    <x v="2"/>
    <s v="Illy"/>
    <s v="|80/01/42|"/>
    <n v="5148"/>
    <n v="0.59"/>
    <n v="1.17"/>
  </r>
  <r>
    <x v="3"/>
    <x v="0"/>
    <x v="2"/>
    <s v="Illy"/>
    <s v="|80/01/43|"/>
    <n v="5604"/>
    <n v="1.2"/>
    <n v="0.97"/>
  </r>
  <r>
    <x v="3"/>
    <x v="0"/>
    <x v="7"/>
    <s v="Kraus"/>
    <s v="|126/01/01|"/>
    <n v="1140"/>
    <n v="2.2799999999999998"/>
    <n v="3.24"/>
  </r>
  <r>
    <x v="3"/>
    <x v="0"/>
    <x v="7"/>
    <s v="Kraus"/>
    <s v="|126/01/02|"/>
    <n v="1116"/>
    <n v="2.62"/>
    <n v="3.79"/>
  </r>
  <r>
    <x v="3"/>
    <x v="0"/>
    <x v="7"/>
    <s v="Kraus"/>
    <s v="|126/01/03|"/>
    <n v="924"/>
    <n v="2.82"/>
    <n v="3.45"/>
  </r>
  <r>
    <x v="3"/>
    <x v="0"/>
    <x v="7"/>
    <s v="Kraus"/>
    <s v="|126/01/04|"/>
    <n v="1152"/>
    <n v="2.4700000000000002"/>
    <n v="3.82"/>
  </r>
  <r>
    <x v="3"/>
    <x v="0"/>
    <x v="7"/>
    <s v="Kraus"/>
    <s v="|126/01/05|"/>
    <n v="1188"/>
    <n v="2.15"/>
    <n v="3.99"/>
  </r>
  <r>
    <x v="3"/>
    <x v="0"/>
    <x v="7"/>
    <s v="Kraus"/>
    <s v="|126/01/06|"/>
    <n v="864"/>
    <n v="2.87"/>
    <n v="3.7"/>
  </r>
  <r>
    <x v="3"/>
    <x v="0"/>
    <x v="7"/>
    <s v="Kraus"/>
    <s v="|126/01/07|"/>
    <n v="1116"/>
    <n v="2.48"/>
    <n v="3.43"/>
  </r>
  <r>
    <x v="3"/>
    <x v="0"/>
    <x v="7"/>
    <s v="Kraus"/>
    <s v="|126/01/08|"/>
    <n v="672"/>
    <n v="2.87"/>
    <n v="3.87"/>
  </r>
  <r>
    <x v="3"/>
    <x v="0"/>
    <x v="7"/>
    <s v="Kraus"/>
    <s v="|126/01/09|"/>
    <n v="624"/>
    <n v="2.85"/>
    <n v="3.36"/>
  </r>
  <r>
    <x v="3"/>
    <x v="0"/>
    <x v="7"/>
    <s v="Kraus"/>
    <s v="|126/02/01|"/>
    <n v="888"/>
    <n v="2.74"/>
    <n v="3.91"/>
  </r>
  <r>
    <x v="3"/>
    <x v="0"/>
    <x v="7"/>
    <s v="Kraus"/>
    <s v="|126/02/02|"/>
    <n v="600"/>
    <n v="2.23"/>
    <n v="3.66"/>
  </r>
  <r>
    <x v="3"/>
    <x v="0"/>
    <x v="7"/>
    <s v="Kraus"/>
    <s v="|126/02/03|"/>
    <n v="816"/>
    <n v="2.98"/>
    <n v="3.36"/>
  </r>
  <r>
    <x v="3"/>
    <x v="0"/>
    <x v="7"/>
    <s v="Kraus"/>
    <s v="|126/02/04|"/>
    <n v="912"/>
    <n v="2.7"/>
    <n v="3.46"/>
  </r>
  <r>
    <x v="3"/>
    <x v="0"/>
    <x v="7"/>
    <s v="Kraus"/>
    <s v="|126/02/05|"/>
    <n v="600"/>
    <n v="2.34"/>
    <n v="3.65"/>
  </r>
  <r>
    <x v="3"/>
    <x v="0"/>
    <x v="7"/>
    <s v="Kraus"/>
    <s v="|126/02/06|"/>
    <n v="1068"/>
    <n v="2.13"/>
    <n v="3.96"/>
  </r>
  <r>
    <x v="3"/>
    <x v="0"/>
    <x v="7"/>
    <s v="Kraus"/>
    <s v="|126/02/07|"/>
    <n v="804"/>
    <n v="2.57"/>
    <n v="3.96"/>
  </r>
  <r>
    <x v="3"/>
    <x v="0"/>
    <x v="7"/>
    <s v="Kraus"/>
    <s v="|126/02/08|"/>
    <n v="984"/>
    <n v="2.79"/>
    <n v="3.84"/>
  </r>
  <r>
    <x v="3"/>
    <x v="0"/>
    <x v="7"/>
    <s v="Kraus"/>
    <s v="|126/02/09|"/>
    <n v="1128"/>
    <n v="2.65"/>
    <n v="3.79"/>
  </r>
  <r>
    <x v="3"/>
    <x v="0"/>
    <x v="7"/>
    <s v="Kraus"/>
    <s v="|126/02/10|"/>
    <n v="1116"/>
    <n v="2.33"/>
    <n v="3.69"/>
  </r>
  <r>
    <x v="3"/>
    <x v="0"/>
    <x v="7"/>
    <s v="Kraus"/>
    <s v="|126/02/11|"/>
    <n v="1152"/>
    <n v="2.76"/>
    <n v="3.24"/>
  </r>
  <r>
    <x v="3"/>
    <x v="0"/>
    <x v="7"/>
    <s v="Kraus"/>
    <s v="|126/02/12|"/>
    <n v="1116"/>
    <n v="2"/>
    <n v="3.99"/>
  </r>
  <r>
    <x v="3"/>
    <x v="0"/>
    <x v="7"/>
    <s v="Kraus"/>
    <s v="|126/02/13|"/>
    <n v="996"/>
    <n v="2.06"/>
    <n v="3.49"/>
  </r>
  <r>
    <x v="3"/>
    <x v="0"/>
    <x v="7"/>
    <s v="Kraus"/>
    <s v="|126/02/14|"/>
    <n v="900"/>
    <n v="2.63"/>
    <n v="3.76"/>
  </r>
  <r>
    <x v="3"/>
    <x v="0"/>
    <x v="7"/>
    <s v="Kraus"/>
    <s v="|126/03/01|"/>
    <n v="864"/>
    <n v="2.5499999999999998"/>
    <n v="3.46"/>
  </r>
  <r>
    <x v="3"/>
    <x v="0"/>
    <x v="7"/>
    <s v="Kraus"/>
    <s v="|126/03/02|"/>
    <n v="852"/>
    <n v="3"/>
    <n v="3.7"/>
  </r>
  <r>
    <x v="3"/>
    <x v="0"/>
    <x v="7"/>
    <s v="Kraus"/>
    <s v="|126/03/03|"/>
    <n v="1008"/>
    <n v="2.54"/>
    <n v="3.97"/>
  </r>
  <r>
    <x v="3"/>
    <x v="0"/>
    <x v="7"/>
    <s v="Kraus"/>
    <s v="|126/03/04|"/>
    <n v="756"/>
    <n v="2.58"/>
    <n v="3.72"/>
  </r>
  <r>
    <x v="3"/>
    <x v="0"/>
    <x v="7"/>
    <s v="Kraus"/>
    <s v="|126/03/05|"/>
    <n v="648"/>
    <n v="2.5099999999999998"/>
    <n v="3.43"/>
  </r>
  <r>
    <x v="3"/>
    <x v="0"/>
    <x v="4"/>
    <s v="Malizia"/>
    <s v="|01/02/01|"/>
    <n v="372"/>
    <n v="4.3600000000000003"/>
    <n v="5.39"/>
  </r>
  <r>
    <x v="3"/>
    <x v="0"/>
    <x v="4"/>
    <s v="Malizia"/>
    <s v="|01/02/02|"/>
    <n v="360"/>
    <n v="4.33"/>
    <n v="5.35"/>
  </r>
  <r>
    <x v="3"/>
    <x v="0"/>
    <x v="4"/>
    <s v="Malizia"/>
    <s v="|01/02/03|"/>
    <n v="432"/>
    <n v="4.74"/>
    <n v="5.03"/>
  </r>
  <r>
    <x v="3"/>
    <x v="0"/>
    <x v="4"/>
    <s v="Malizia"/>
    <s v="|01/02/04|"/>
    <n v="708"/>
    <n v="4.09"/>
    <n v="5.33"/>
  </r>
  <r>
    <x v="3"/>
    <x v="0"/>
    <x v="4"/>
    <s v="Malizia"/>
    <s v="|01/02/05|"/>
    <n v="600"/>
    <n v="4"/>
    <n v="5.23"/>
  </r>
  <r>
    <x v="3"/>
    <x v="0"/>
    <x v="7"/>
    <s v="Fast&amp;Easy"/>
    <s v="|82/02/23|"/>
    <n v="900"/>
    <n v="2"/>
    <n v="3.4"/>
  </r>
  <r>
    <x v="3"/>
    <x v="0"/>
    <x v="7"/>
    <s v="Fast&amp;Easy"/>
    <s v="|82/02/24|"/>
    <n v="828"/>
    <n v="2.23"/>
    <n v="3.91"/>
  </r>
  <r>
    <x v="3"/>
    <x v="0"/>
    <x v="7"/>
    <s v="Fast&amp;Easy"/>
    <s v="|125/02/01|"/>
    <n v="708"/>
    <n v="2.81"/>
    <n v="3.86"/>
  </r>
  <r>
    <x v="3"/>
    <x v="0"/>
    <x v="7"/>
    <s v="Fast&amp;Easy"/>
    <s v="|125/02/04|"/>
    <n v="792"/>
    <n v="2.64"/>
    <n v="3.37"/>
  </r>
  <r>
    <x v="3"/>
    <x v="0"/>
    <x v="7"/>
    <s v="Fast&amp;Easy"/>
    <s v="|125/02/06|"/>
    <n v="600"/>
    <n v="2.42"/>
    <n v="3.94"/>
  </r>
  <r>
    <x v="3"/>
    <x v="0"/>
    <x v="7"/>
    <s v="Fast&amp;Easy"/>
    <s v="|125/02/07|"/>
    <n v="612"/>
    <n v="2.58"/>
    <n v="3.8"/>
  </r>
  <r>
    <x v="3"/>
    <x v="0"/>
    <x v="7"/>
    <s v="Fast&amp;Easy"/>
    <s v="|125/02/08|"/>
    <n v="1032"/>
    <n v="2.73"/>
    <n v="3.77"/>
  </r>
  <r>
    <x v="3"/>
    <x v="0"/>
    <x v="7"/>
    <s v="Fast&amp;Easy"/>
    <s v="|125/04/01|"/>
    <n v="936"/>
    <n v="2.65"/>
    <n v="3.75"/>
  </r>
  <r>
    <x v="3"/>
    <x v="0"/>
    <x v="7"/>
    <s v="Fast&amp;Easy"/>
    <s v="|125/04/16|"/>
    <n v="600"/>
    <n v="2.96"/>
    <n v="3.37"/>
  </r>
  <r>
    <x v="3"/>
    <x v="0"/>
    <x v="7"/>
    <s v="Fast&amp;Easy"/>
    <s v="|125/04/17|"/>
    <n v="864"/>
    <n v="2.33"/>
    <n v="3.5"/>
  </r>
  <r>
    <x v="3"/>
    <x v="0"/>
    <x v="7"/>
    <s v="Fast&amp;Easy"/>
    <s v="|125/05/02|"/>
    <n v="1128"/>
    <n v="2.95"/>
    <n v="3.47"/>
  </r>
  <r>
    <x v="3"/>
    <x v="0"/>
    <x v="7"/>
    <s v="Fast&amp;Easy"/>
    <s v="|125/05/03|"/>
    <n v="984"/>
    <n v="2.5299999999999998"/>
    <n v="3.6"/>
  </r>
  <r>
    <x v="3"/>
    <x v="0"/>
    <x v="7"/>
    <s v="Fast&amp;Easy"/>
    <s v="|125/05/04|"/>
    <n v="948"/>
    <n v="2.06"/>
    <n v="3.52"/>
  </r>
  <r>
    <x v="3"/>
    <x v="0"/>
    <x v="7"/>
    <s v="Fast&amp;Easy"/>
    <s v="|125/05/06|"/>
    <n v="600"/>
    <n v="2.39"/>
    <n v="3.62"/>
  </r>
  <r>
    <x v="3"/>
    <x v="0"/>
    <x v="7"/>
    <s v="Fast&amp;Easy"/>
    <s v="|125/05/07|"/>
    <n v="1128"/>
    <n v="2.87"/>
    <n v="3.43"/>
  </r>
  <r>
    <x v="3"/>
    <x v="0"/>
    <x v="7"/>
    <s v="Fast&amp;Easy"/>
    <s v="|125/05/08|"/>
    <n v="1008"/>
    <n v="2.68"/>
    <n v="3.33"/>
  </r>
  <r>
    <x v="3"/>
    <x v="0"/>
    <x v="7"/>
    <s v="Fast&amp;Easy"/>
    <s v="|125/05/09|"/>
    <n v="960"/>
    <n v="2.61"/>
    <n v="3.83"/>
  </r>
  <r>
    <x v="3"/>
    <x v="0"/>
    <x v="7"/>
    <s v="Fast&amp;Easy"/>
    <s v="|125/05/15|"/>
    <n v="684"/>
    <n v="2.62"/>
    <n v="3.68"/>
  </r>
  <r>
    <x v="3"/>
    <x v="0"/>
    <x v="7"/>
    <s v="Fast&amp;Easy"/>
    <s v="|125/05/17|"/>
    <n v="840"/>
    <n v="2.57"/>
    <n v="3.55"/>
  </r>
  <r>
    <x v="3"/>
    <x v="0"/>
    <x v="7"/>
    <s v="Fast&amp;Easy"/>
    <s v="|125/05/18|"/>
    <n v="720"/>
    <n v="2.4900000000000002"/>
    <n v="3.25"/>
  </r>
  <r>
    <x v="3"/>
    <x v="0"/>
    <x v="7"/>
    <s v="Fast&amp;Easy"/>
    <s v="|125/05/20|"/>
    <n v="1092"/>
    <n v="2.5099999999999998"/>
    <n v="3.41"/>
  </r>
  <r>
    <x v="3"/>
    <x v="0"/>
    <x v="7"/>
    <s v="Fast&amp;Easy"/>
    <s v="|125/05/22|"/>
    <n v="816"/>
    <n v="2.68"/>
    <n v="3.29"/>
  </r>
  <r>
    <x v="3"/>
    <x v="0"/>
    <x v="7"/>
    <s v="Fast&amp;Easy"/>
    <s v="|125/05/23|"/>
    <n v="1056"/>
    <n v="2.74"/>
    <n v="3.63"/>
  </r>
  <r>
    <x v="3"/>
    <x v="0"/>
    <x v="7"/>
    <s v="Fast&amp;Easy"/>
    <s v="|125/05/28|"/>
    <n v="780"/>
    <n v="2.0099999999999998"/>
    <n v="3.34"/>
  </r>
  <r>
    <x v="3"/>
    <x v="0"/>
    <x v="7"/>
    <s v="Fast&amp;Easy"/>
    <s v="|125/05/32|"/>
    <n v="1092"/>
    <n v="2.54"/>
    <n v="3.73"/>
  </r>
  <r>
    <x v="3"/>
    <x v="0"/>
    <x v="7"/>
    <s v="Fast&amp;Easy"/>
    <s v="|125/05/37|"/>
    <n v="816"/>
    <n v="2.59"/>
    <n v="3.62"/>
  </r>
  <r>
    <x v="3"/>
    <x v="0"/>
    <x v="7"/>
    <s v="Fast&amp;Easy"/>
    <s v="|125/05/42|"/>
    <n v="876"/>
    <n v="2.5"/>
    <n v="3.88"/>
  </r>
  <r>
    <x v="3"/>
    <x v="0"/>
    <x v="7"/>
    <s v="Fast&amp;Easy"/>
    <s v="|125/05/50|"/>
    <n v="1200"/>
    <n v="2.2599999999999998"/>
    <n v="3.44"/>
  </r>
  <r>
    <x v="3"/>
    <x v="0"/>
    <x v="7"/>
    <s v="Fast&amp;Easy"/>
    <s v="|125/05/58|"/>
    <n v="960"/>
    <n v="2.17"/>
    <n v="3.4"/>
  </r>
  <r>
    <x v="3"/>
    <x v="0"/>
    <x v="7"/>
    <s v="Fast&amp;Easy"/>
    <s v="|125/05/59|"/>
    <n v="768"/>
    <n v="2.66"/>
    <n v="3.4"/>
  </r>
  <r>
    <x v="3"/>
    <x v="0"/>
    <x v="6"/>
    <s v="Ice Allstars"/>
    <s v="|10/01/01|"/>
    <n v="2052"/>
    <n v="2.91"/>
    <n v="3.73"/>
  </r>
  <r>
    <x v="3"/>
    <x v="0"/>
    <x v="6"/>
    <s v="Ice Allstars"/>
    <s v="|10/01/02|"/>
    <n v="2208"/>
    <n v="2.87"/>
    <n v="3.41"/>
  </r>
  <r>
    <x v="3"/>
    <x v="0"/>
    <x v="6"/>
    <s v="Ice Allstars"/>
    <s v="|10/01/03|"/>
    <n v="1284"/>
    <n v="2.59"/>
    <n v="3.95"/>
  </r>
  <r>
    <x v="3"/>
    <x v="0"/>
    <x v="6"/>
    <s v="Ice Allstars"/>
    <s v="|10/01/04|"/>
    <n v="1524"/>
    <n v="2.5099999999999998"/>
    <n v="3.59"/>
  </r>
  <r>
    <x v="3"/>
    <x v="0"/>
    <x v="6"/>
    <s v="Ice Allstars"/>
    <s v="|10/01/05|"/>
    <n v="1740"/>
    <n v="2.77"/>
    <n v="3.49"/>
  </r>
  <r>
    <x v="3"/>
    <x v="0"/>
    <x v="6"/>
    <s v="Ice Allstars"/>
    <s v="|10/01/06|"/>
    <n v="2172"/>
    <n v="2.95"/>
    <n v="3.6"/>
  </r>
  <r>
    <x v="3"/>
    <x v="0"/>
    <x v="6"/>
    <s v="Ice Allstars"/>
    <s v="|10/01/07|"/>
    <n v="2376"/>
    <n v="2.88"/>
    <n v="3.67"/>
  </r>
  <r>
    <x v="3"/>
    <x v="0"/>
    <x v="6"/>
    <s v="Ice Allstars"/>
    <s v="|10/01/08|"/>
    <n v="2460"/>
    <n v="2.4"/>
    <n v="3.51"/>
  </r>
  <r>
    <x v="3"/>
    <x v="0"/>
    <x v="6"/>
    <s v="Ice Allstars"/>
    <s v="|10/01/09|"/>
    <n v="1848"/>
    <n v="2.58"/>
    <n v="3.5"/>
  </r>
  <r>
    <x v="3"/>
    <x v="0"/>
    <x v="6"/>
    <s v="Ice Allstars"/>
    <s v="|10/01/12|"/>
    <n v="1200"/>
    <n v="2.9"/>
    <n v="3.7"/>
  </r>
  <r>
    <x v="3"/>
    <x v="0"/>
    <x v="6"/>
    <s v="Ice Allstars"/>
    <s v="|10/01/21|"/>
    <n v="1308"/>
    <n v="2.65"/>
    <n v="3.32"/>
  </r>
  <r>
    <x v="3"/>
    <x v="0"/>
    <x v="6"/>
    <s v="Ice Allstars"/>
    <s v="|10/01/22|"/>
    <n v="1632"/>
    <n v="2.5299999999999998"/>
    <n v="3.79"/>
  </r>
  <r>
    <x v="3"/>
    <x v="0"/>
    <x v="6"/>
    <s v="Ice Allstars"/>
    <s v="|10/01/23|"/>
    <n v="1824"/>
    <n v="2.56"/>
    <n v="3.51"/>
  </r>
  <r>
    <x v="3"/>
    <x v="0"/>
    <x v="6"/>
    <s v="Ice Allstars"/>
    <s v="|10/01/24|"/>
    <n v="2196"/>
    <n v="2.97"/>
    <n v="3.4"/>
  </r>
  <r>
    <x v="3"/>
    <x v="0"/>
    <x v="7"/>
    <s v="Doleo"/>
    <s v="|113/01/01|"/>
    <n v="888"/>
    <n v="2.94"/>
    <n v="3.45"/>
  </r>
  <r>
    <x v="3"/>
    <x v="0"/>
    <x v="7"/>
    <s v="Doleo"/>
    <s v="|113/01/04|"/>
    <n v="1068"/>
    <n v="2.41"/>
    <n v="3.82"/>
  </r>
  <r>
    <x v="3"/>
    <x v="0"/>
    <x v="7"/>
    <s v="Doleo"/>
    <s v="|113/01/05|"/>
    <n v="672"/>
    <n v="2.4900000000000002"/>
    <n v="3.98"/>
  </r>
  <r>
    <x v="3"/>
    <x v="0"/>
    <x v="7"/>
    <s v="Doleo"/>
    <s v="|113/01/09|"/>
    <n v="888"/>
    <n v="2.12"/>
    <n v="3.78"/>
  </r>
  <r>
    <x v="3"/>
    <x v="0"/>
    <x v="7"/>
    <s v="Doleo"/>
    <s v="|113/01/23|"/>
    <n v="1032"/>
    <n v="2.0699999999999998"/>
    <n v="3.91"/>
  </r>
  <r>
    <x v="3"/>
    <x v="0"/>
    <x v="7"/>
    <s v="Doleo"/>
    <s v="|113/01/30|"/>
    <n v="720"/>
    <n v="2.9"/>
    <n v="3.83"/>
  </r>
  <r>
    <x v="3"/>
    <x v="0"/>
    <x v="7"/>
    <s v="Doleo"/>
    <s v="|113/01/31|"/>
    <n v="624"/>
    <n v="2.92"/>
    <n v="3.9"/>
  </r>
  <r>
    <x v="3"/>
    <x v="0"/>
    <x v="7"/>
    <s v="Doleo"/>
    <s v="|113/01/33|"/>
    <n v="744"/>
    <n v="2.58"/>
    <n v="3.39"/>
  </r>
  <r>
    <x v="3"/>
    <x v="0"/>
    <x v="7"/>
    <s v="Doleo"/>
    <s v="|113/01/34|"/>
    <n v="780"/>
    <n v="2.2999999999999998"/>
    <n v="3.87"/>
  </r>
  <r>
    <x v="3"/>
    <x v="0"/>
    <x v="7"/>
    <s v="Doleo"/>
    <s v="|113/01/36|"/>
    <n v="792"/>
    <n v="2.92"/>
    <n v="3.62"/>
  </r>
  <r>
    <x v="3"/>
    <x v="0"/>
    <x v="7"/>
    <s v="Doleo"/>
    <s v="|113/01/59|"/>
    <n v="1044"/>
    <n v="2.83"/>
    <n v="3.59"/>
  </r>
  <r>
    <x v="3"/>
    <x v="0"/>
    <x v="7"/>
    <s v="Doleo"/>
    <s v="|113/01/76|"/>
    <n v="636"/>
    <n v="2.58"/>
    <n v="3.69"/>
  </r>
  <r>
    <x v="3"/>
    <x v="0"/>
    <x v="6"/>
    <s v="Real ice"/>
    <s v="|112/01/01|"/>
    <n v="2088"/>
    <n v="2.33"/>
    <n v="4"/>
  </r>
  <r>
    <x v="3"/>
    <x v="0"/>
    <x v="6"/>
    <s v="Real ice"/>
    <s v="|112/01/02|"/>
    <n v="1572"/>
    <n v="2.88"/>
    <n v="3.89"/>
  </r>
  <r>
    <x v="3"/>
    <x v="0"/>
    <x v="6"/>
    <s v="Real ice"/>
    <s v="|112/01/03|"/>
    <n v="1608"/>
    <n v="2.63"/>
    <n v="3.79"/>
  </r>
  <r>
    <x v="3"/>
    <x v="0"/>
    <x v="6"/>
    <s v="Real ice"/>
    <s v="|112/01/05|"/>
    <n v="2100"/>
    <n v="2.89"/>
    <n v="3.65"/>
  </r>
  <r>
    <x v="3"/>
    <x v="0"/>
    <x v="6"/>
    <s v="Real ice"/>
    <s v="|112/01/20|"/>
    <n v="1836"/>
    <n v="2.97"/>
    <n v="3.69"/>
  </r>
  <r>
    <x v="3"/>
    <x v="0"/>
    <x v="6"/>
    <s v="Real ice"/>
    <s v="|112/01/21|"/>
    <n v="2268"/>
    <n v="2.84"/>
    <n v="3.93"/>
  </r>
  <r>
    <x v="3"/>
    <x v="0"/>
    <x v="6"/>
    <s v="Real ice"/>
    <s v="|112/01/22|"/>
    <n v="1344"/>
    <n v="2.36"/>
    <n v="3.73"/>
  </r>
  <r>
    <x v="3"/>
    <x v="0"/>
    <x v="4"/>
    <s v="L'Oreal"/>
    <s v="|116/01/01|"/>
    <n v="612"/>
    <n v="4.57"/>
    <n v="5.34"/>
  </r>
  <r>
    <x v="3"/>
    <x v="0"/>
    <x v="4"/>
    <s v="L'Oreal"/>
    <s v="|116/01/02|"/>
    <n v="348"/>
    <n v="4.57"/>
    <n v="5.31"/>
  </r>
  <r>
    <x v="3"/>
    <x v="0"/>
    <x v="4"/>
    <s v="L'Oreal"/>
    <s v="|116/01/03|"/>
    <n v="468"/>
    <n v="4.96"/>
    <n v="5.17"/>
  </r>
  <r>
    <x v="3"/>
    <x v="0"/>
    <x v="4"/>
    <s v="L'Oreal"/>
    <s v="|116/01/04|"/>
    <n v="564"/>
    <n v="4.84"/>
    <n v="5.19"/>
  </r>
  <r>
    <x v="3"/>
    <x v="0"/>
    <x v="7"/>
    <s v="Green stars"/>
    <s v="|62/10/01|"/>
    <n v="876"/>
    <n v="2.56"/>
    <n v="3.65"/>
  </r>
  <r>
    <x v="3"/>
    <x v="0"/>
    <x v="7"/>
    <s v="Green stars"/>
    <s v="|62/11/15|"/>
    <n v="744"/>
    <n v="2.4900000000000002"/>
    <n v="3.24"/>
  </r>
  <r>
    <x v="3"/>
    <x v="0"/>
    <x v="7"/>
    <s v="Green stars"/>
    <s v="|82/01/03|"/>
    <n v="852"/>
    <n v="2.17"/>
    <n v="3.94"/>
  </r>
  <r>
    <x v="3"/>
    <x v="0"/>
    <x v="7"/>
    <s v="Green stars"/>
    <s v="|82/01/04|"/>
    <n v="780"/>
    <n v="2.89"/>
    <n v="3.57"/>
  </r>
  <r>
    <x v="3"/>
    <x v="0"/>
    <x v="7"/>
    <s v="Green stars"/>
    <s v="|82/01/05|"/>
    <n v="1188"/>
    <n v="2.59"/>
    <n v="3.65"/>
  </r>
  <r>
    <x v="3"/>
    <x v="0"/>
    <x v="7"/>
    <s v="Green stars"/>
    <s v="|82/01/06|"/>
    <n v="768"/>
    <n v="2.82"/>
    <n v="3.23"/>
  </r>
  <r>
    <x v="3"/>
    <x v="0"/>
    <x v="7"/>
    <s v="Green stars"/>
    <s v="|82/01/07|"/>
    <n v="744"/>
    <n v="2.48"/>
    <n v="3.22"/>
  </r>
  <r>
    <x v="3"/>
    <x v="0"/>
    <x v="7"/>
    <s v="Green stars"/>
    <s v="|82/01/08|"/>
    <n v="912"/>
    <n v="2.1"/>
    <n v="3.78"/>
  </r>
  <r>
    <x v="3"/>
    <x v="0"/>
    <x v="7"/>
    <s v="Green stars"/>
    <s v="|82/01/09|"/>
    <n v="648"/>
    <n v="2.12"/>
    <n v="3.75"/>
  </r>
  <r>
    <x v="3"/>
    <x v="0"/>
    <x v="7"/>
    <s v="Green stars"/>
    <s v="|82/01/11|"/>
    <n v="1188"/>
    <n v="2.34"/>
    <n v="3.77"/>
  </r>
  <r>
    <x v="3"/>
    <x v="0"/>
    <x v="7"/>
    <s v="Green stars"/>
    <s v="|82/01/12|"/>
    <n v="792"/>
    <n v="2.9"/>
    <n v="3.63"/>
  </r>
  <r>
    <x v="3"/>
    <x v="0"/>
    <x v="7"/>
    <s v="Green stars"/>
    <s v="|82/01/13|"/>
    <n v="828"/>
    <n v="2.44"/>
    <n v="3.33"/>
  </r>
  <r>
    <x v="3"/>
    <x v="0"/>
    <x v="7"/>
    <s v="Green stars"/>
    <s v="|82/01/16|"/>
    <n v="1080"/>
    <n v="2.66"/>
    <n v="4"/>
  </r>
  <r>
    <x v="3"/>
    <x v="0"/>
    <x v="7"/>
    <s v="Green stars"/>
    <s v="|82/01/17|"/>
    <n v="1056"/>
    <n v="2.5299999999999998"/>
    <n v="3.69"/>
  </r>
  <r>
    <x v="3"/>
    <x v="0"/>
    <x v="7"/>
    <s v="Green stars"/>
    <s v="|82/01/18|"/>
    <n v="1200"/>
    <n v="2.81"/>
    <n v="3.23"/>
  </r>
  <r>
    <x v="3"/>
    <x v="0"/>
    <x v="7"/>
    <s v="Green stars"/>
    <s v="|82/01/19|"/>
    <n v="792"/>
    <n v="2.52"/>
    <n v="3.58"/>
  </r>
  <r>
    <x v="3"/>
    <x v="0"/>
    <x v="7"/>
    <s v="Green stars"/>
    <s v="|82/01/20|"/>
    <n v="972"/>
    <n v="2.29"/>
    <n v="3.93"/>
  </r>
  <r>
    <x v="3"/>
    <x v="0"/>
    <x v="7"/>
    <s v="Green stars"/>
    <s v="|82/01/21|"/>
    <n v="684"/>
    <n v="2.41"/>
    <n v="3.9"/>
  </r>
  <r>
    <x v="3"/>
    <x v="0"/>
    <x v="7"/>
    <s v="Green stars"/>
    <s v="|82/01/22|"/>
    <n v="960"/>
    <n v="2.74"/>
    <n v="3.37"/>
  </r>
  <r>
    <x v="3"/>
    <x v="0"/>
    <x v="7"/>
    <s v="Green stars"/>
    <s v="|82/01/23|"/>
    <n v="924"/>
    <n v="2.5499999999999998"/>
    <n v="3.75"/>
  </r>
  <r>
    <x v="3"/>
    <x v="0"/>
    <x v="7"/>
    <s v="Green stars"/>
    <s v="|82/01/24|"/>
    <n v="1152"/>
    <n v="2.21"/>
    <n v="3.9"/>
  </r>
  <r>
    <x v="3"/>
    <x v="0"/>
    <x v="7"/>
    <s v="Green stars"/>
    <s v="|82/01/25|"/>
    <n v="732"/>
    <n v="2.02"/>
    <n v="3.62"/>
  </r>
  <r>
    <x v="3"/>
    <x v="0"/>
    <x v="7"/>
    <s v="Green stars"/>
    <s v="|82/01/26|"/>
    <n v="1008"/>
    <n v="2.02"/>
    <n v="3.47"/>
  </r>
  <r>
    <x v="3"/>
    <x v="0"/>
    <x v="7"/>
    <s v="Green stars"/>
    <s v="|82/01/27|"/>
    <n v="1164"/>
    <n v="2.88"/>
    <n v="3.57"/>
  </r>
  <r>
    <x v="3"/>
    <x v="0"/>
    <x v="7"/>
    <s v="Green stars"/>
    <s v="|82/01/28|"/>
    <n v="768"/>
    <n v="2.27"/>
    <n v="3.67"/>
  </r>
  <r>
    <x v="3"/>
    <x v="0"/>
    <x v="7"/>
    <s v="Green stars"/>
    <s v="|82/01/29|"/>
    <n v="1140"/>
    <n v="2.5"/>
    <n v="3.23"/>
  </r>
  <r>
    <x v="3"/>
    <x v="0"/>
    <x v="7"/>
    <s v="Green stars"/>
    <s v="|82/01/30|"/>
    <n v="768"/>
    <n v="2.34"/>
    <n v="3.23"/>
  </r>
  <r>
    <x v="3"/>
    <x v="0"/>
    <x v="7"/>
    <s v="Green stars"/>
    <s v="|82/01/31|"/>
    <n v="888"/>
    <n v="2.73"/>
    <n v="3.36"/>
  </r>
  <r>
    <x v="3"/>
    <x v="0"/>
    <x v="7"/>
    <s v="Green stars"/>
    <s v="|82/01/32|"/>
    <n v="600"/>
    <n v="3"/>
    <n v="3.61"/>
  </r>
  <r>
    <x v="3"/>
    <x v="0"/>
    <x v="7"/>
    <s v="Green stars"/>
    <s v="|82/01/33|"/>
    <n v="1200"/>
    <n v="2.44"/>
    <n v="3.71"/>
  </r>
  <r>
    <x v="3"/>
    <x v="0"/>
    <x v="7"/>
    <s v="Green stars"/>
    <s v="|82/01/34|"/>
    <n v="840"/>
    <n v="2.58"/>
    <n v="3.66"/>
  </r>
  <r>
    <x v="3"/>
    <x v="0"/>
    <x v="7"/>
    <s v="Green stars"/>
    <s v="|82/01/35|"/>
    <n v="720"/>
    <n v="2.87"/>
    <n v="3.77"/>
  </r>
  <r>
    <x v="3"/>
    <x v="0"/>
    <x v="7"/>
    <s v="Green stars"/>
    <s v="|82/01/36|"/>
    <n v="660"/>
    <n v="2.34"/>
    <n v="3.52"/>
  </r>
  <r>
    <x v="3"/>
    <x v="0"/>
    <x v="7"/>
    <s v="Green stars"/>
    <s v="|82/01/37|"/>
    <n v="960"/>
    <n v="2.93"/>
    <n v="3.96"/>
  </r>
  <r>
    <x v="3"/>
    <x v="0"/>
    <x v="7"/>
    <s v="Green stars"/>
    <s v="|82/01/38|"/>
    <n v="912"/>
    <n v="2.54"/>
    <n v="3.65"/>
  </r>
  <r>
    <x v="3"/>
    <x v="0"/>
    <x v="7"/>
    <s v="Green stars"/>
    <s v="|82/01/39|"/>
    <n v="1140"/>
    <n v="2.44"/>
    <n v="3.92"/>
  </r>
  <r>
    <x v="3"/>
    <x v="0"/>
    <x v="7"/>
    <s v="Green stars"/>
    <s v="|82/01/40|"/>
    <n v="972"/>
    <n v="2.4500000000000002"/>
    <n v="3.6"/>
  </r>
  <r>
    <x v="3"/>
    <x v="0"/>
    <x v="7"/>
    <s v="Green stars"/>
    <s v="|82/01/41|"/>
    <n v="924"/>
    <n v="2.2000000000000002"/>
    <n v="3.87"/>
  </r>
  <r>
    <x v="3"/>
    <x v="0"/>
    <x v="7"/>
    <s v="Green stars"/>
    <s v="|82/01/42|"/>
    <n v="1116"/>
    <n v="2.57"/>
    <n v="3.26"/>
  </r>
  <r>
    <x v="3"/>
    <x v="0"/>
    <x v="7"/>
    <s v="Green stars"/>
    <s v="|82/01/43|"/>
    <n v="1200"/>
    <n v="2.66"/>
    <n v="3.63"/>
  </r>
  <r>
    <x v="3"/>
    <x v="0"/>
    <x v="7"/>
    <s v="Green stars"/>
    <s v="|82/01/44|"/>
    <n v="1140"/>
    <n v="2.1800000000000002"/>
    <n v="3.66"/>
  </r>
  <r>
    <x v="3"/>
    <x v="0"/>
    <x v="7"/>
    <s v="Green stars"/>
    <s v="|82/01/45|"/>
    <n v="792"/>
    <n v="2.9"/>
    <n v="3.45"/>
  </r>
  <r>
    <x v="3"/>
    <x v="0"/>
    <x v="7"/>
    <s v="Green stars"/>
    <s v="|82/01/46|"/>
    <n v="900"/>
    <n v="2.79"/>
    <n v="3.89"/>
  </r>
  <r>
    <x v="3"/>
    <x v="0"/>
    <x v="7"/>
    <s v="Green stars"/>
    <s v="|82/01/47|"/>
    <n v="732"/>
    <n v="2.4"/>
    <n v="3.2"/>
  </r>
  <r>
    <x v="3"/>
    <x v="0"/>
    <x v="7"/>
    <s v="Green stars"/>
    <s v="|82/01/48|"/>
    <n v="864"/>
    <n v="2.4500000000000002"/>
    <n v="3.59"/>
  </r>
  <r>
    <x v="3"/>
    <x v="0"/>
    <x v="7"/>
    <s v="Green stars"/>
    <s v="|82/01/49|"/>
    <n v="1032"/>
    <n v="2.1800000000000002"/>
    <n v="3.61"/>
  </r>
  <r>
    <x v="3"/>
    <x v="0"/>
    <x v="7"/>
    <s v="Green stars"/>
    <s v="|82/01/50|"/>
    <n v="780"/>
    <n v="2.8"/>
    <n v="3.59"/>
  </r>
  <r>
    <x v="3"/>
    <x v="0"/>
    <x v="7"/>
    <s v="Green stars"/>
    <s v="|82/01/51|"/>
    <n v="840"/>
    <n v="2.38"/>
    <n v="3.21"/>
  </r>
  <r>
    <x v="3"/>
    <x v="0"/>
    <x v="7"/>
    <s v="Green stars"/>
    <s v="|82/01/52|"/>
    <n v="696"/>
    <n v="2.65"/>
    <n v="3.65"/>
  </r>
  <r>
    <x v="3"/>
    <x v="0"/>
    <x v="7"/>
    <s v="Green stars"/>
    <s v="|82/01/53|"/>
    <n v="756"/>
    <n v="2.08"/>
    <n v="3.56"/>
  </r>
  <r>
    <x v="3"/>
    <x v="0"/>
    <x v="7"/>
    <s v="Green stars"/>
    <s v="|82/01/54|"/>
    <n v="1092"/>
    <n v="2.5499999999999998"/>
    <n v="3.53"/>
  </r>
  <r>
    <x v="3"/>
    <x v="0"/>
    <x v="7"/>
    <s v="Green stars"/>
    <s v="|82/01/55|"/>
    <n v="660"/>
    <n v="2.0699999999999998"/>
    <n v="3.48"/>
  </r>
  <r>
    <x v="3"/>
    <x v="0"/>
    <x v="7"/>
    <s v="Green stars"/>
    <s v="|82/01/57|"/>
    <n v="1068"/>
    <n v="2.54"/>
    <n v="3.41"/>
  </r>
  <r>
    <x v="3"/>
    <x v="0"/>
    <x v="7"/>
    <s v="Green stars"/>
    <s v="|82/02/01|"/>
    <n v="888"/>
    <n v="2.84"/>
    <n v="3.81"/>
  </r>
  <r>
    <x v="3"/>
    <x v="0"/>
    <x v="7"/>
    <s v="Green stars"/>
    <s v="|82/02/02|"/>
    <n v="708"/>
    <n v="2.36"/>
    <n v="3.35"/>
  </r>
  <r>
    <x v="3"/>
    <x v="0"/>
    <x v="7"/>
    <s v="Green stars"/>
    <s v="|82/02/03|"/>
    <n v="1188"/>
    <n v="2.33"/>
    <n v="3.47"/>
  </r>
  <r>
    <x v="3"/>
    <x v="0"/>
    <x v="7"/>
    <s v="Green stars"/>
    <s v="|82/02/05|"/>
    <n v="804"/>
    <n v="2.4700000000000002"/>
    <n v="3.77"/>
  </r>
  <r>
    <x v="3"/>
    <x v="0"/>
    <x v="7"/>
    <s v="Green stars"/>
    <s v="|82/02/06|"/>
    <n v="852"/>
    <n v="2.13"/>
    <n v="3.94"/>
  </r>
  <r>
    <x v="3"/>
    <x v="0"/>
    <x v="7"/>
    <s v="Green stars"/>
    <s v="|82/03/01|"/>
    <n v="840"/>
    <n v="2.16"/>
    <n v="3.5"/>
  </r>
  <r>
    <x v="3"/>
    <x v="0"/>
    <x v="3"/>
    <s v="Turgsbro"/>
    <s v="|26/99/99|"/>
    <n v="84"/>
    <n v="1.05"/>
    <n v="1.25"/>
  </r>
  <r>
    <x v="3"/>
    <x v="0"/>
    <x v="7"/>
    <s v="Bonduelle"/>
    <s v="|26/04/18|"/>
    <n v="1188"/>
    <n v="2.83"/>
    <n v="3.62"/>
  </r>
  <r>
    <x v="3"/>
    <x v="0"/>
    <x v="7"/>
    <s v="Bonduelle"/>
    <s v="|62/01/01|"/>
    <n v="1128"/>
    <n v="2.6"/>
    <n v="3.56"/>
  </r>
  <r>
    <x v="3"/>
    <x v="0"/>
    <x v="7"/>
    <s v="Bonduelle"/>
    <s v="|62/01/02|"/>
    <n v="696"/>
    <n v="2.21"/>
    <n v="3.42"/>
  </r>
  <r>
    <x v="3"/>
    <x v="0"/>
    <x v="7"/>
    <s v="Bonduelle"/>
    <s v="|62/01/03|"/>
    <n v="1116"/>
    <n v="2.82"/>
    <n v="3.85"/>
  </r>
  <r>
    <x v="3"/>
    <x v="0"/>
    <x v="7"/>
    <s v="Bonduelle"/>
    <s v="|62/01/04|"/>
    <n v="696"/>
    <n v="2.52"/>
    <n v="3.73"/>
  </r>
  <r>
    <x v="3"/>
    <x v="0"/>
    <x v="7"/>
    <s v="Bonduelle"/>
    <s v="|62/01/05|"/>
    <n v="1008"/>
    <n v="2.06"/>
    <n v="3.55"/>
  </r>
  <r>
    <x v="3"/>
    <x v="0"/>
    <x v="7"/>
    <s v="Bonduelle"/>
    <s v="|62/01/06|"/>
    <n v="720"/>
    <n v="2.99"/>
    <n v="3.35"/>
  </r>
  <r>
    <x v="3"/>
    <x v="0"/>
    <x v="7"/>
    <s v="Bonduelle"/>
    <s v="|62/01/07|"/>
    <n v="1128"/>
    <n v="2.58"/>
    <n v="3.64"/>
  </r>
  <r>
    <x v="3"/>
    <x v="0"/>
    <x v="7"/>
    <s v="Bonduelle"/>
    <s v="|62/01/08|"/>
    <n v="1056"/>
    <n v="2.0699999999999998"/>
    <n v="3.62"/>
  </r>
  <r>
    <x v="3"/>
    <x v="0"/>
    <x v="7"/>
    <s v="Bonduelle"/>
    <s v="|62/01/09|"/>
    <n v="744"/>
    <n v="2.4700000000000002"/>
    <n v="3.65"/>
  </r>
  <r>
    <x v="3"/>
    <x v="0"/>
    <x v="7"/>
    <s v="Bonduelle"/>
    <s v="|62/01/10|"/>
    <n v="672"/>
    <n v="2.0299999999999998"/>
    <n v="3.43"/>
  </r>
  <r>
    <x v="3"/>
    <x v="0"/>
    <x v="7"/>
    <s v="Bonduelle"/>
    <s v="|62/01/11|"/>
    <n v="696"/>
    <n v="2.6"/>
    <n v="3.45"/>
  </r>
  <r>
    <x v="3"/>
    <x v="0"/>
    <x v="7"/>
    <s v="Bonduelle"/>
    <s v="|62/01/12|"/>
    <n v="732"/>
    <n v="2"/>
    <n v="3.59"/>
  </r>
  <r>
    <x v="3"/>
    <x v="0"/>
    <x v="7"/>
    <s v="Bonduelle"/>
    <s v="|62/01/13|"/>
    <n v="1128"/>
    <n v="2.11"/>
    <n v="3.69"/>
  </r>
  <r>
    <x v="3"/>
    <x v="0"/>
    <x v="7"/>
    <s v="Bonduelle"/>
    <s v="|62/01/14|"/>
    <n v="624"/>
    <n v="2.37"/>
    <n v="3.79"/>
  </r>
  <r>
    <x v="3"/>
    <x v="0"/>
    <x v="7"/>
    <s v="Bonduelle"/>
    <s v="|62/01/15|"/>
    <n v="780"/>
    <n v="2.21"/>
    <n v="3.97"/>
  </r>
  <r>
    <x v="3"/>
    <x v="0"/>
    <x v="7"/>
    <s v="Bonduelle"/>
    <s v="|62/01/16|"/>
    <n v="804"/>
    <n v="2.2200000000000002"/>
    <n v="3.3"/>
  </r>
  <r>
    <x v="3"/>
    <x v="0"/>
    <x v="7"/>
    <s v="Bonduelle"/>
    <s v="|62/01/17|"/>
    <n v="804"/>
    <n v="2.92"/>
    <n v="3.22"/>
  </r>
  <r>
    <x v="3"/>
    <x v="0"/>
    <x v="7"/>
    <s v="Bonduelle"/>
    <s v="|62/01/18|"/>
    <n v="828"/>
    <n v="2.9"/>
    <n v="3.32"/>
  </r>
  <r>
    <x v="3"/>
    <x v="0"/>
    <x v="7"/>
    <s v="Bonduelle"/>
    <s v="|62/01/19|"/>
    <n v="1140"/>
    <n v="2.19"/>
    <n v="3.34"/>
  </r>
  <r>
    <x v="3"/>
    <x v="0"/>
    <x v="7"/>
    <s v="Bonduelle"/>
    <s v="|62/01/20|"/>
    <n v="804"/>
    <n v="2.81"/>
    <n v="3.77"/>
  </r>
  <r>
    <x v="3"/>
    <x v="0"/>
    <x v="7"/>
    <s v="Bonduelle"/>
    <s v="|62/01/21|"/>
    <n v="996"/>
    <n v="2.54"/>
    <n v="3.31"/>
  </r>
  <r>
    <x v="3"/>
    <x v="0"/>
    <x v="7"/>
    <s v="Bonduelle"/>
    <s v="|62/01/22|"/>
    <n v="636"/>
    <n v="2.2400000000000002"/>
    <n v="3.35"/>
  </r>
  <r>
    <x v="3"/>
    <x v="0"/>
    <x v="7"/>
    <s v="Bonduelle"/>
    <s v="|62/01/23|"/>
    <n v="900"/>
    <n v="2.2999999999999998"/>
    <n v="3.78"/>
  </r>
  <r>
    <x v="3"/>
    <x v="0"/>
    <x v="7"/>
    <s v="Bonduelle"/>
    <s v="|62/01/24|"/>
    <n v="720"/>
    <n v="2.76"/>
    <n v="3.78"/>
  </r>
  <r>
    <x v="3"/>
    <x v="0"/>
    <x v="7"/>
    <s v="Bonduelle"/>
    <s v="|62/01/25|"/>
    <n v="612"/>
    <n v="2.6"/>
    <n v="3.65"/>
  </r>
  <r>
    <x v="3"/>
    <x v="0"/>
    <x v="7"/>
    <s v="Bonduelle"/>
    <s v="|62/01/26|"/>
    <n v="684"/>
    <n v="2.93"/>
    <n v="3.69"/>
  </r>
  <r>
    <x v="3"/>
    <x v="0"/>
    <x v="7"/>
    <s v="Bonduelle"/>
    <s v="|62/01/27|"/>
    <n v="684"/>
    <n v="2.75"/>
    <n v="3.65"/>
  </r>
  <r>
    <x v="3"/>
    <x v="0"/>
    <x v="7"/>
    <s v="Bonduelle"/>
    <s v="|62/01/28|"/>
    <n v="1080"/>
    <n v="2.72"/>
    <n v="3.33"/>
  </r>
  <r>
    <x v="3"/>
    <x v="0"/>
    <x v="7"/>
    <s v="Bonduelle"/>
    <s v="|62/01/29|"/>
    <n v="672"/>
    <n v="2.93"/>
    <n v="3.31"/>
  </r>
  <r>
    <x v="3"/>
    <x v="0"/>
    <x v="7"/>
    <s v="Bonduelle"/>
    <s v="|62/01/30|"/>
    <n v="1092"/>
    <n v="2.52"/>
    <n v="3.4"/>
  </r>
  <r>
    <x v="3"/>
    <x v="0"/>
    <x v="7"/>
    <s v="Bonduelle"/>
    <s v="|62/01/31|"/>
    <n v="600"/>
    <n v="2.68"/>
    <n v="3.94"/>
  </r>
  <r>
    <x v="3"/>
    <x v="0"/>
    <x v="7"/>
    <s v="Bonduelle"/>
    <s v="|62/01/32|"/>
    <n v="720"/>
    <n v="2.16"/>
    <n v="3.39"/>
  </r>
  <r>
    <x v="3"/>
    <x v="0"/>
    <x v="7"/>
    <s v="Bonduelle"/>
    <s v="|62/01/33|"/>
    <n v="1116"/>
    <n v="2.44"/>
    <n v="3.89"/>
  </r>
  <r>
    <x v="3"/>
    <x v="0"/>
    <x v="7"/>
    <s v="Bonduelle"/>
    <s v="|62/01/34|"/>
    <n v="972"/>
    <n v="2.88"/>
    <n v="3.41"/>
  </r>
  <r>
    <x v="3"/>
    <x v="0"/>
    <x v="7"/>
    <s v="Bonduelle"/>
    <s v="|62/01/35|"/>
    <n v="792"/>
    <n v="2.41"/>
    <n v="3.31"/>
  </r>
  <r>
    <x v="3"/>
    <x v="0"/>
    <x v="7"/>
    <s v="Bonduelle"/>
    <s v="|62/01/36|"/>
    <n v="756"/>
    <n v="2.57"/>
    <n v="3.69"/>
  </r>
  <r>
    <x v="3"/>
    <x v="0"/>
    <x v="7"/>
    <s v="Bonduelle"/>
    <s v="|62/01/37|"/>
    <n v="924"/>
    <n v="2.89"/>
    <n v="3.63"/>
  </r>
  <r>
    <x v="3"/>
    <x v="0"/>
    <x v="7"/>
    <s v="Bonduelle"/>
    <s v="|62/01/38|"/>
    <n v="624"/>
    <n v="2.58"/>
    <n v="3.54"/>
  </r>
  <r>
    <x v="3"/>
    <x v="0"/>
    <x v="7"/>
    <s v="Bonduelle"/>
    <s v="|62/01/39|"/>
    <n v="972"/>
    <n v="2.2200000000000002"/>
    <n v="3.93"/>
  </r>
  <r>
    <x v="3"/>
    <x v="0"/>
    <x v="7"/>
    <s v="Bonduelle"/>
    <s v="|62/01/40|"/>
    <n v="1032"/>
    <n v="2.58"/>
    <n v="3.38"/>
  </r>
  <r>
    <x v="3"/>
    <x v="0"/>
    <x v="7"/>
    <s v="Bonduelle"/>
    <s v="|62/01/41|"/>
    <n v="1008"/>
    <n v="2.27"/>
    <n v="3.24"/>
  </r>
  <r>
    <x v="3"/>
    <x v="0"/>
    <x v="7"/>
    <s v="Bonduelle"/>
    <s v="|62/01/42|"/>
    <n v="804"/>
    <n v="2.4900000000000002"/>
    <n v="3.53"/>
  </r>
  <r>
    <x v="3"/>
    <x v="0"/>
    <x v="7"/>
    <s v="Bonduelle"/>
    <s v="|62/01/43|"/>
    <n v="660"/>
    <n v="2.59"/>
    <n v="3.21"/>
  </r>
  <r>
    <x v="3"/>
    <x v="0"/>
    <x v="7"/>
    <s v="Bonduelle"/>
    <s v="|62/01/44|"/>
    <n v="1104"/>
    <n v="2.5299999999999998"/>
    <n v="3.59"/>
  </r>
  <r>
    <x v="3"/>
    <x v="0"/>
    <x v="7"/>
    <s v="Bonduelle"/>
    <s v="|62/01/45|"/>
    <n v="840"/>
    <n v="2.31"/>
    <n v="3.77"/>
  </r>
  <r>
    <x v="3"/>
    <x v="0"/>
    <x v="7"/>
    <s v="Bonduelle"/>
    <s v="|62/01/46|"/>
    <n v="1200"/>
    <n v="2.0499999999999998"/>
    <n v="3.49"/>
  </r>
  <r>
    <x v="3"/>
    <x v="0"/>
    <x v="7"/>
    <s v="Bonduelle"/>
    <s v="|62/01/99|"/>
    <n v="972"/>
    <n v="2.88"/>
    <n v="3.65"/>
  </r>
  <r>
    <x v="3"/>
    <x v="0"/>
    <x v="7"/>
    <s v="Bonduelle"/>
    <s v="|62/02/01|"/>
    <n v="1080"/>
    <n v="2.68"/>
    <n v="3.29"/>
  </r>
  <r>
    <x v="3"/>
    <x v="0"/>
    <x v="7"/>
    <s v="Bonduelle"/>
    <s v="|62/02/02|"/>
    <n v="1200"/>
    <n v="2.2000000000000002"/>
    <n v="3.68"/>
  </r>
  <r>
    <x v="3"/>
    <x v="0"/>
    <x v="7"/>
    <s v="Bonduelle"/>
    <s v="|62/02/03|"/>
    <n v="1092"/>
    <n v="2.08"/>
    <n v="3.44"/>
  </r>
  <r>
    <x v="3"/>
    <x v="0"/>
    <x v="7"/>
    <s v="Bonduelle"/>
    <s v="|62/02/04|"/>
    <n v="708"/>
    <n v="2.4300000000000002"/>
    <n v="3.79"/>
  </r>
  <r>
    <x v="3"/>
    <x v="0"/>
    <x v="7"/>
    <s v="Bonduelle"/>
    <s v="|62/02/05|"/>
    <n v="1152"/>
    <n v="2.2400000000000002"/>
    <n v="3.2"/>
  </r>
  <r>
    <x v="3"/>
    <x v="0"/>
    <x v="7"/>
    <s v="Bonduelle"/>
    <s v="|62/02/06|"/>
    <n v="852"/>
    <n v="2.65"/>
    <n v="3.72"/>
  </r>
  <r>
    <x v="3"/>
    <x v="0"/>
    <x v="7"/>
    <s v="Bonduelle"/>
    <s v="|62/02/07|"/>
    <n v="756"/>
    <n v="2.69"/>
    <n v="3.59"/>
  </r>
  <r>
    <x v="3"/>
    <x v="0"/>
    <x v="7"/>
    <s v="Bonduelle"/>
    <s v="|62/02/08|"/>
    <n v="780"/>
    <n v="2.36"/>
    <n v="3.88"/>
  </r>
  <r>
    <x v="3"/>
    <x v="0"/>
    <x v="7"/>
    <s v="Bonduelle"/>
    <s v="|62/02/09|"/>
    <n v="612"/>
    <n v="2.9"/>
    <n v="3.38"/>
  </r>
  <r>
    <x v="3"/>
    <x v="0"/>
    <x v="7"/>
    <s v="Bonduelle"/>
    <s v="|62/02/10|"/>
    <n v="912"/>
    <n v="2.91"/>
    <n v="3.53"/>
  </r>
  <r>
    <x v="3"/>
    <x v="0"/>
    <x v="7"/>
    <s v="Bonduelle"/>
    <s v="|62/02/11|"/>
    <n v="912"/>
    <n v="2.02"/>
    <n v="3.82"/>
  </r>
  <r>
    <x v="3"/>
    <x v="0"/>
    <x v="7"/>
    <s v="Bonduelle"/>
    <s v="|62/02/13|"/>
    <n v="828"/>
    <n v="2.11"/>
    <n v="3.77"/>
  </r>
  <r>
    <x v="3"/>
    <x v="0"/>
    <x v="7"/>
    <s v="Bonduelle"/>
    <s v="|62/02/14|"/>
    <n v="768"/>
    <n v="2.98"/>
    <n v="3.89"/>
  </r>
  <r>
    <x v="3"/>
    <x v="0"/>
    <x v="7"/>
    <s v="Bonduelle"/>
    <s v="|62/02/15|"/>
    <n v="600"/>
    <n v="2.95"/>
    <n v="3.71"/>
  </r>
  <r>
    <x v="3"/>
    <x v="0"/>
    <x v="7"/>
    <s v="Bonduelle"/>
    <s v="|62/03/01|"/>
    <n v="1092"/>
    <n v="2.75"/>
    <n v="3.5"/>
  </r>
  <r>
    <x v="3"/>
    <x v="0"/>
    <x v="7"/>
    <s v="Bonduelle"/>
    <s v="|62/03/02|"/>
    <n v="780"/>
    <n v="2.73"/>
    <n v="3.82"/>
  </r>
  <r>
    <x v="3"/>
    <x v="0"/>
    <x v="7"/>
    <s v="Bonduelle"/>
    <s v="|62/03/03|"/>
    <n v="792"/>
    <n v="2.61"/>
    <n v="3.73"/>
  </r>
  <r>
    <x v="3"/>
    <x v="0"/>
    <x v="7"/>
    <s v="Bonduelle"/>
    <s v="|62/03/04|"/>
    <n v="684"/>
    <n v="2.82"/>
    <n v="3.41"/>
  </r>
  <r>
    <x v="3"/>
    <x v="0"/>
    <x v="7"/>
    <s v="Bonduelle"/>
    <s v="|62/03/05|"/>
    <n v="732"/>
    <n v="2.12"/>
    <n v="3.69"/>
  </r>
  <r>
    <x v="3"/>
    <x v="0"/>
    <x v="7"/>
    <s v="Bonduelle"/>
    <s v="|62/03/06|"/>
    <n v="612"/>
    <n v="2.11"/>
    <n v="3.92"/>
  </r>
  <r>
    <x v="3"/>
    <x v="0"/>
    <x v="7"/>
    <s v="Bonduelle"/>
    <s v="|62/03/07|"/>
    <n v="1200"/>
    <n v="2.2599999999999998"/>
    <n v="3.37"/>
  </r>
  <r>
    <x v="3"/>
    <x v="0"/>
    <x v="7"/>
    <s v="Bonduelle"/>
    <s v="|62/03/08|"/>
    <n v="648"/>
    <n v="2.35"/>
    <n v="3.87"/>
  </r>
  <r>
    <x v="3"/>
    <x v="0"/>
    <x v="7"/>
    <s v="Bonduelle"/>
    <s v="|62/03/09|"/>
    <n v="636"/>
    <n v="2.94"/>
    <n v="3.89"/>
  </r>
  <r>
    <x v="3"/>
    <x v="0"/>
    <x v="7"/>
    <s v="Bonduelle"/>
    <s v="|62/03/10|"/>
    <n v="1164"/>
    <n v="2.5499999999999998"/>
    <n v="3.82"/>
  </r>
  <r>
    <x v="3"/>
    <x v="0"/>
    <x v="7"/>
    <s v="Bonduelle"/>
    <s v="|62/03/11|"/>
    <n v="1152"/>
    <n v="2.8"/>
    <n v="3.7"/>
  </r>
  <r>
    <x v="3"/>
    <x v="0"/>
    <x v="7"/>
    <s v="Bonduelle"/>
    <s v="|62/03/12|"/>
    <n v="1104"/>
    <n v="2.71"/>
    <n v="3.51"/>
  </r>
  <r>
    <x v="3"/>
    <x v="0"/>
    <x v="7"/>
    <s v="Bonduelle"/>
    <s v="|62/03/13|"/>
    <n v="840"/>
    <n v="2.64"/>
    <n v="3.48"/>
  </r>
  <r>
    <x v="3"/>
    <x v="0"/>
    <x v="7"/>
    <s v="Bonduelle"/>
    <s v="|62/03/14|"/>
    <n v="960"/>
    <n v="2.02"/>
    <n v="3.95"/>
  </r>
  <r>
    <x v="3"/>
    <x v="0"/>
    <x v="7"/>
    <s v="Bonduelle"/>
    <s v="|62/03/15|"/>
    <n v="1080"/>
    <n v="2.36"/>
    <n v="3.59"/>
  </r>
  <r>
    <x v="3"/>
    <x v="0"/>
    <x v="7"/>
    <s v="Bonduelle"/>
    <s v="|62/03/16|"/>
    <n v="684"/>
    <n v="2.58"/>
    <n v="3.49"/>
  </r>
  <r>
    <x v="3"/>
    <x v="0"/>
    <x v="7"/>
    <s v="Bonduelle"/>
    <s v="|62/03/17|"/>
    <n v="1128"/>
    <n v="2.5499999999999998"/>
    <n v="3.24"/>
  </r>
  <r>
    <x v="3"/>
    <x v="0"/>
    <x v="7"/>
    <s v="Bonduelle"/>
    <s v="|62/03/18|"/>
    <n v="984"/>
    <n v="2.35"/>
    <n v="3.86"/>
  </r>
  <r>
    <x v="3"/>
    <x v="0"/>
    <x v="7"/>
    <s v="Bonduelle"/>
    <s v="|62/03/19|"/>
    <n v="1080"/>
    <n v="2.6"/>
    <n v="3.37"/>
  </r>
  <r>
    <x v="3"/>
    <x v="0"/>
    <x v="7"/>
    <s v="Bonduelle"/>
    <s v="|62/03/20|"/>
    <n v="672"/>
    <n v="2.79"/>
    <n v="4"/>
  </r>
  <r>
    <x v="3"/>
    <x v="0"/>
    <x v="7"/>
    <s v="Bonduelle"/>
    <s v="|62/03/21|"/>
    <n v="936"/>
    <n v="2.4"/>
    <n v="3.42"/>
  </r>
  <r>
    <x v="3"/>
    <x v="0"/>
    <x v="7"/>
    <s v="Bonduelle"/>
    <s v="|62/03/22|"/>
    <n v="900"/>
    <n v="2.5299999999999998"/>
    <n v="3.7"/>
  </r>
  <r>
    <x v="3"/>
    <x v="0"/>
    <x v="7"/>
    <s v="Bonduelle"/>
    <s v="|62/03/23|"/>
    <n v="864"/>
    <n v="2.95"/>
    <n v="3.22"/>
  </r>
  <r>
    <x v="3"/>
    <x v="0"/>
    <x v="7"/>
    <s v="Bonduelle"/>
    <s v="|62/03/24|"/>
    <n v="804"/>
    <n v="2.52"/>
    <n v="3.62"/>
  </r>
  <r>
    <x v="3"/>
    <x v="0"/>
    <x v="7"/>
    <s v="Bonduelle"/>
    <s v="|62/03/25|"/>
    <n v="660"/>
    <n v="2.42"/>
    <n v="3.71"/>
  </r>
  <r>
    <x v="3"/>
    <x v="0"/>
    <x v="7"/>
    <s v="Bonduelle"/>
    <s v="|62/03/26|"/>
    <n v="936"/>
    <n v="2.23"/>
    <n v="3.7"/>
  </r>
  <r>
    <x v="3"/>
    <x v="0"/>
    <x v="7"/>
    <s v="Bonduelle"/>
    <s v="|62/03/27|"/>
    <n v="948"/>
    <n v="2.97"/>
    <n v="3.32"/>
  </r>
  <r>
    <x v="3"/>
    <x v="0"/>
    <x v="7"/>
    <s v="Bonduelle"/>
    <s v="|62/03/28|"/>
    <n v="660"/>
    <n v="2.2799999999999998"/>
    <n v="3.42"/>
  </r>
  <r>
    <x v="3"/>
    <x v="0"/>
    <x v="7"/>
    <s v="Bonduelle"/>
    <s v="|62/03/29|"/>
    <n v="780"/>
    <n v="2.27"/>
    <n v="3.31"/>
  </r>
  <r>
    <x v="3"/>
    <x v="0"/>
    <x v="7"/>
    <s v="Bonduelle"/>
    <s v="|62/03/30|"/>
    <n v="684"/>
    <n v="3"/>
    <n v="3.95"/>
  </r>
  <r>
    <x v="3"/>
    <x v="0"/>
    <x v="7"/>
    <s v="Bonduelle"/>
    <s v="|62/03/31|"/>
    <n v="864"/>
    <n v="2.76"/>
    <n v="3.57"/>
  </r>
  <r>
    <x v="3"/>
    <x v="0"/>
    <x v="7"/>
    <s v="Bonduelle"/>
    <s v="|62/03/32|"/>
    <n v="924"/>
    <n v="2.12"/>
    <n v="3.41"/>
  </r>
  <r>
    <x v="3"/>
    <x v="0"/>
    <x v="7"/>
    <s v="Bonduelle"/>
    <s v="|62/03/33|"/>
    <n v="1080"/>
    <n v="2.72"/>
    <n v="3.52"/>
  </r>
  <r>
    <x v="3"/>
    <x v="0"/>
    <x v="7"/>
    <s v="Bonduelle"/>
    <s v="|62/03/34|"/>
    <n v="744"/>
    <n v="2.2999999999999998"/>
    <n v="3.65"/>
  </r>
  <r>
    <x v="3"/>
    <x v="0"/>
    <x v="7"/>
    <s v="Bonduelle"/>
    <s v="|62/03/35|"/>
    <n v="1152"/>
    <n v="2.44"/>
    <n v="3.42"/>
  </r>
  <r>
    <x v="3"/>
    <x v="0"/>
    <x v="7"/>
    <s v="Bonduelle"/>
    <s v="|62/03/36|"/>
    <n v="1116"/>
    <n v="2.64"/>
    <n v="3.53"/>
  </r>
  <r>
    <x v="3"/>
    <x v="0"/>
    <x v="7"/>
    <s v="Bonduelle"/>
    <s v="|62/03/37|"/>
    <n v="888"/>
    <n v="2.4300000000000002"/>
    <n v="3.77"/>
  </r>
  <r>
    <x v="3"/>
    <x v="0"/>
    <x v="7"/>
    <s v="Bonduelle"/>
    <s v="|62/03/38|"/>
    <n v="816"/>
    <n v="2.5299999999999998"/>
    <n v="3.34"/>
  </r>
  <r>
    <x v="3"/>
    <x v="0"/>
    <x v="7"/>
    <s v="Bonduelle"/>
    <s v="|62/03/39|"/>
    <n v="756"/>
    <n v="2.54"/>
    <n v="3.89"/>
  </r>
  <r>
    <x v="3"/>
    <x v="0"/>
    <x v="7"/>
    <s v="Bonduelle"/>
    <s v="|62/03/40|"/>
    <n v="900"/>
    <n v="2.2400000000000002"/>
    <n v="3.63"/>
  </r>
  <r>
    <x v="3"/>
    <x v="0"/>
    <x v="7"/>
    <s v="Bonduelle"/>
    <s v="|62/03/41|"/>
    <n v="636"/>
    <n v="2.87"/>
    <n v="3.38"/>
  </r>
  <r>
    <x v="3"/>
    <x v="0"/>
    <x v="7"/>
    <s v="Bonduelle"/>
    <s v="|62/03/42|"/>
    <n v="1092"/>
    <n v="2.11"/>
    <n v="3.63"/>
  </r>
  <r>
    <x v="3"/>
    <x v="0"/>
    <x v="7"/>
    <s v="Bonduelle"/>
    <s v="|62/03/43|"/>
    <n v="972"/>
    <n v="2.0499999999999998"/>
    <n v="3.25"/>
  </r>
  <r>
    <x v="3"/>
    <x v="0"/>
    <x v="7"/>
    <s v="Bonduelle"/>
    <s v="|62/03/44|"/>
    <n v="636"/>
    <n v="2.44"/>
    <n v="3.22"/>
  </r>
  <r>
    <x v="3"/>
    <x v="0"/>
    <x v="7"/>
    <s v="Bonduelle"/>
    <s v="|62/03/45|"/>
    <n v="1176"/>
    <n v="2.93"/>
    <n v="3.93"/>
  </r>
  <r>
    <x v="3"/>
    <x v="0"/>
    <x v="7"/>
    <s v="Bonduelle"/>
    <s v="|62/03/46|"/>
    <n v="972"/>
    <n v="2.04"/>
    <n v="3.52"/>
  </r>
  <r>
    <x v="3"/>
    <x v="0"/>
    <x v="7"/>
    <s v="Bonduelle"/>
    <s v="|62/03/47|"/>
    <n v="1044"/>
    <n v="2.39"/>
    <n v="3.47"/>
  </r>
  <r>
    <x v="3"/>
    <x v="0"/>
    <x v="7"/>
    <s v="Bonduelle"/>
    <s v="|62/03/48|"/>
    <n v="1200"/>
    <n v="2.0499999999999998"/>
    <n v="3.28"/>
  </r>
  <r>
    <x v="3"/>
    <x v="0"/>
    <x v="7"/>
    <s v="Bonduelle"/>
    <s v="|62/03/49|"/>
    <n v="1140"/>
    <n v="2.64"/>
    <n v="3.87"/>
  </r>
  <r>
    <x v="3"/>
    <x v="0"/>
    <x v="7"/>
    <s v="Bonduelle"/>
    <s v="|62/03/50|"/>
    <n v="660"/>
    <n v="3"/>
    <n v="3.66"/>
  </r>
  <r>
    <x v="3"/>
    <x v="0"/>
    <x v="7"/>
    <s v="Bonduelle"/>
    <s v="|62/03/51|"/>
    <n v="1032"/>
    <n v="2.4700000000000002"/>
    <n v="3.48"/>
  </r>
  <r>
    <x v="3"/>
    <x v="0"/>
    <x v="7"/>
    <s v="Bonduelle"/>
    <s v="|62/03/52|"/>
    <n v="1044"/>
    <n v="2.39"/>
    <n v="3.24"/>
  </r>
  <r>
    <x v="3"/>
    <x v="0"/>
    <x v="7"/>
    <s v="Bonduelle"/>
    <s v="|62/03/53|"/>
    <n v="804"/>
    <n v="2.95"/>
    <n v="3.84"/>
  </r>
  <r>
    <x v="3"/>
    <x v="0"/>
    <x v="7"/>
    <s v="Bonduelle"/>
    <s v="|62/03/54|"/>
    <n v="864"/>
    <n v="2.88"/>
    <n v="3.24"/>
  </r>
  <r>
    <x v="3"/>
    <x v="0"/>
    <x v="7"/>
    <s v="Bonduelle"/>
    <s v="|62/03/55|"/>
    <n v="936"/>
    <n v="2.0099999999999998"/>
    <n v="3.39"/>
  </r>
  <r>
    <x v="3"/>
    <x v="0"/>
    <x v="7"/>
    <s v="Bonduelle"/>
    <s v="|62/03/56|"/>
    <n v="852"/>
    <n v="2.88"/>
    <n v="3.34"/>
  </r>
  <r>
    <x v="3"/>
    <x v="0"/>
    <x v="7"/>
    <s v="Bonduelle"/>
    <s v="|62/03/57|"/>
    <n v="828"/>
    <n v="2.99"/>
    <n v="3.6"/>
  </r>
  <r>
    <x v="3"/>
    <x v="0"/>
    <x v="7"/>
    <s v="Bonduelle"/>
    <s v="|62/03/58|"/>
    <n v="972"/>
    <n v="2.41"/>
    <n v="3.96"/>
  </r>
  <r>
    <x v="3"/>
    <x v="0"/>
    <x v="7"/>
    <s v="Bonduelle"/>
    <s v="|62/03/59|"/>
    <n v="1020"/>
    <n v="2.2200000000000002"/>
    <n v="3.41"/>
  </r>
  <r>
    <x v="3"/>
    <x v="0"/>
    <x v="7"/>
    <s v="Bonduelle"/>
    <s v="|62/03/60|"/>
    <n v="708"/>
    <n v="2.62"/>
    <n v="3.61"/>
  </r>
  <r>
    <x v="3"/>
    <x v="0"/>
    <x v="7"/>
    <s v="Bonduelle"/>
    <s v="|62/03/61|"/>
    <n v="1044"/>
    <n v="2.48"/>
    <n v="3.21"/>
  </r>
  <r>
    <x v="3"/>
    <x v="0"/>
    <x v="7"/>
    <s v="Bonduelle"/>
    <s v="|62/03/62|"/>
    <n v="1188"/>
    <n v="2.4300000000000002"/>
    <n v="3.98"/>
  </r>
  <r>
    <x v="3"/>
    <x v="0"/>
    <x v="7"/>
    <s v="Bonduelle"/>
    <s v="|62/03/63|"/>
    <n v="756"/>
    <n v="2.11"/>
    <n v="3.89"/>
  </r>
  <r>
    <x v="3"/>
    <x v="0"/>
    <x v="7"/>
    <s v="Bonduelle"/>
    <s v="|62/03/64|"/>
    <n v="948"/>
    <n v="2.1"/>
    <n v="3.24"/>
  </r>
  <r>
    <x v="3"/>
    <x v="0"/>
    <x v="7"/>
    <s v="Bonduelle"/>
    <s v="|62/03/66|"/>
    <n v="996"/>
    <n v="2.06"/>
    <n v="3.89"/>
  </r>
  <r>
    <x v="3"/>
    <x v="0"/>
    <x v="7"/>
    <s v="Bonduelle"/>
    <s v="|62/03/68|"/>
    <n v="972"/>
    <n v="2.06"/>
    <n v="3.56"/>
  </r>
  <r>
    <x v="3"/>
    <x v="0"/>
    <x v="7"/>
    <s v="Bonduelle"/>
    <s v="|62/03/69|"/>
    <n v="972"/>
    <n v="2.14"/>
    <n v="3.23"/>
  </r>
  <r>
    <x v="3"/>
    <x v="0"/>
    <x v="7"/>
    <s v="Bonduelle"/>
    <s v="|62/03/72|"/>
    <n v="840"/>
    <n v="2.95"/>
    <n v="3.38"/>
  </r>
  <r>
    <x v="3"/>
    <x v="0"/>
    <x v="7"/>
    <s v="Bonduelle"/>
    <s v="|62/03/73|"/>
    <n v="912"/>
    <n v="2.79"/>
    <n v="3.53"/>
  </r>
  <r>
    <x v="3"/>
    <x v="0"/>
    <x v="7"/>
    <s v="Bonduelle"/>
    <s v="|62/03/74|"/>
    <n v="732"/>
    <n v="2.2999999999999998"/>
    <n v="3.39"/>
  </r>
  <r>
    <x v="3"/>
    <x v="0"/>
    <x v="7"/>
    <s v="Bonduelle"/>
    <s v="|62/03/75|"/>
    <n v="1008"/>
    <n v="2.02"/>
    <n v="3.89"/>
  </r>
  <r>
    <x v="3"/>
    <x v="0"/>
    <x v="7"/>
    <s v="Bonduelle"/>
    <s v="|62/03/76|"/>
    <n v="684"/>
    <n v="2.86"/>
    <n v="3.76"/>
  </r>
  <r>
    <x v="3"/>
    <x v="0"/>
    <x v="7"/>
    <s v="Bonduelle"/>
    <s v="|62/03/77|"/>
    <n v="1188"/>
    <n v="2.0699999999999998"/>
    <n v="3.56"/>
  </r>
  <r>
    <x v="3"/>
    <x v="0"/>
    <x v="7"/>
    <s v="Bonduelle"/>
    <s v="|62/03/78|"/>
    <n v="1140"/>
    <n v="2.25"/>
    <n v="3.21"/>
  </r>
  <r>
    <x v="3"/>
    <x v="0"/>
    <x v="7"/>
    <s v="Bonduelle"/>
    <s v="|62/03/79|"/>
    <n v="996"/>
    <n v="2.14"/>
    <n v="3.94"/>
  </r>
  <r>
    <x v="3"/>
    <x v="0"/>
    <x v="7"/>
    <s v="Bonduelle"/>
    <s v="|62/03/82|"/>
    <n v="684"/>
    <n v="2.2799999999999998"/>
    <n v="3.41"/>
  </r>
  <r>
    <x v="3"/>
    <x v="0"/>
    <x v="7"/>
    <s v="Bonduelle"/>
    <s v="|62/04/01|"/>
    <n v="936"/>
    <n v="2.48"/>
    <n v="3.97"/>
  </r>
  <r>
    <x v="3"/>
    <x v="0"/>
    <x v="7"/>
    <s v="Bonduelle"/>
    <s v="|62/04/02|"/>
    <n v="1152"/>
    <n v="2.25"/>
    <n v="3.56"/>
  </r>
  <r>
    <x v="3"/>
    <x v="0"/>
    <x v="7"/>
    <s v="Bonduelle"/>
    <s v="|62/04/03|"/>
    <n v="888"/>
    <n v="2.08"/>
    <n v="3.62"/>
  </r>
  <r>
    <x v="3"/>
    <x v="0"/>
    <x v="7"/>
    <s v="Bonduelle"/>
    <s v="|62/04/04|"/>
    <n v="672"/>
    <n v="2.04"/>
    <n v="3.32"/>
  </r>
  <r>
    <x v="3"/>
    <x v="0"/>
    <x v="7"/>
    <s v="Bonduelle"/>
    <s v="|62/04/05|"/>
    <n v="660"/>
    <n v="2.96"/>
    <n v="3.82"/>
  </r>
  <r>
    <x v="3"/>
    <x v="0"/>
    <x v="7"/>
    <s v="Bonduelle"/>
    <s v="|62/04/06|"/>
    <n v="684"/>
    <n v="2.36"/>
    <n v="3.36"/>
  </r>
  <r>
    <x v="3"/>
    <x v="0"/>
    <x v="7"/>
    <s v="Bonduelle"/>
    <s v="|62/04/07|"/>
    <n v="1068"/>
    <n v="2.7"/>
    <n v="3.28"/>
  </r>
  <r>
    <x v="3"/>
    <x v="0"/>
    <x v="7"/>
    <s v="Bonduelle"/>
    <s v="|62/04/08|"/>
    <n v="936"/>
    <n v="2.1"/>
    <n v="3.51"/>
  </r>
  <r>
    <x v="3"/>
    <x v="0"/>
    <x v="7"/>
    <s v="Bonduelle"/>
    <s v="|62/04/09|"/>
    <n v="1104"/>
    <n v="2.5"/>
    <n v="4"/>
  </r>
  <r>
    <x v="3"/>
    <x v="0"/>
    <x v="7"/>
    <s v="Bonduelle"/>
    <s v="|62/04/10|"/>
    <n v="672"/>
    <n v="2.89"/>
    <n v="3.77"/>
  </r>
  <r>
    <x v="3"/>
    <x v="0"/>
    <x v="7"/>
    <s v="Bonduelle"/>
    <s v="|62/04/11|"/>
    <n v="804"/>
    <n v="2.14"/>
    <n v="3.2"/>
  </r>
  <r>
    <x v="3"/>
    <x v="0"/>
    <x v="7"/>
    <s v="Bonduelle"/>
    <s v="|62/04/13|"/>
    <n v="996"/>
    <n v="2.15"/>
    <n v="3.69"/>
  </r>
  <r>
    <x v="3"/>
    <x v="0"/>
    <x v="7"/>
    <s v="Bonduelle"/>
    <s v="|62/04/14|"/>
    <n v="1020"/>
    <n v="2.36"/>
    <n v="3.8"/>
  </r>
  <r>
    <x v="3"/>
    <x v="0"/>
    <x v="7"/>
    <s v="Bonduelle"/>
    <s v="|62/04/15|"/>
    <n v="1032"/>
    <n v="2.1800000000000002"/>
    <n v="3.26"/>
  </r>
  <r>
    <x v="3"/>
    <x v="0"/>
    <x v="7"/>
    <s v="Bonduelle"/>
    <s v="|62/04/16|"/>
    <n v="720"/>
    <n v="2.21"/>
    <n v="3.7"/>
  </r>
  <r>
    <x v="3"/>
    <x v="0"/>
    <x v="7"/>
    <s v="Bonduelle"/>
    <s v="|62/04/17|"/>
    <n v="660"/>
    <n v="2.41"/>
    <n v="3.89"/>
  </r>
  <r>
    <x v="3"/>
    <x v="0"/>
    <x v="7"/>
    <s v="Bonduelle"/>
    <s v="|62/04/18|"/>
    <n v="1188"/>
    <n v="2.0299999999999998"/>
    <n v="3.5"/>
  </r>
  <r>
    <x v="3"/>
    <x v="0"/>
    <x v="7"/>
    <s v="Bonduelle"/>
    <s v="|62/04/19|"/>
    <n v="1140"/>
    <n v="2.15"/>
    <n v="3.34"/>
  </r>
  <r>
    <x v="3"/>
    <x v="0"/>
    <x v="7"/>
    <s v="Bonduelle"/>
    <s v="|62/04/20|"/>
    <n v="636"/>
    <n v="2.33"/>
    <n v="3.24"/>
  </r>
  <r>
    <x v="3"/>
    <x v="0"/>
    <x v="7"/>
    <s v="Bonduelle"/>
    <s v="|62/04/21|"/>
    <n v="756"/>
    <n v="2.69"/>
    <n v="3.54"/>
  </r>
  <r>
    <x v="3"/>
    <x v="0"/>
    <x v="7"/>
    <s v="Bonduelle"/>
    <s v="|62/04/23|"/>
    <n v="888"/>
    <n v="2.67"/>
    <n v="3.35"/>
  </r>
  <r>
    <x v="3"/>
    <x v="0"/>
    <x v="7"/>
    <s v="Bonduelle"/>
    <s v="|62/04/25|"/>
    <n v="1032"/>
    <n v="2.89"/>
    <n v="3.65"/>
  </r>
  <r>
    <x v="3"/>
    <x v="0"/>
    <x v="7"/>
    <s v="Bonduelle"/>
    <s v="|62/04/26|"/>
    <n v="888"/>
    <n v="2.7"/>
    <n v="3.63"/>
  </r>
  <r>
    <x v="3"/>
    <x v="0"/>
    <x v="7"/>
    <s v="Bonduelle"/>
    <s v="|62/04/27|"/>
    <n v="984"/>
    <n v="2.4700000000000002"/>
    <n v="3.23"/>
  </r>
  <r>
    <x v="3"/>
    <x v="0"/>
    <x v="7"/>
    <s v="Bonduelle"/>
    <s v="|62/05/01|"/>
    <n v="1068"/>
    <n v="2.76"/>
    <n v="3.3"/>
  </r>
  <r>
    <x v="3"/>
    <x v="0"/>
    <x v="7"/>
    <s v="Bonduelle"/>
    <s v="|62/05/02|"/>
    <n v="1104"/>
    <n v="2.46"/>
    <n v="3.51"/>
  </r>
  <r>
    <x v="3"/>
    <x v="0"/>
    <x v="7"/>
    <s v="Bonduelle"/>
    <s v="|62/05/03|"/>
    <n v="804"/>
    <n v="2.44"/>
    <n v="3.47"/>
  </r>
  <r>
    <x v="3"/>
    <x v="0"/>
    <x v="7"/>
    <s v="Bonduelle"/>
    <s v="|62/05/04|"/>
    <n v="1056"/>
    <n v="2.71"/>
    <n v="3.85"/>
  </r>
  <r>
    <x v="3"/>
    <x v="0"/>
    <x v="7"/>
    <s v="Bonduelle"/>
    <s v="|62/05/05|"/>
    <n v="744"/>
    <n v="2.29"/>
    <n v="3.85"/>
  </r>
  <r>
    <x v="3"/>
    <x v="0"/>
    <x v="7"/>
    <s v="Bonduelle"/>
    <s v="|62/05/06|"/>
    <n v="684"/>
    <n v="2.5499999999999998"/>
    <n v="3.64"/>
  </r>
  <r>
    <x v="3"/>
    <x v="0"/>
    <x v="7"/>
    <s v="Bonduelle"/>
    <s v="|62/05/08|"/>
    <n v="1008"/>
    <n v="2.2999999999999998"/>
    <n v="3.58"/>
  </r>
  <r>
    <x v="3"/>
    <x v="0"/>
    <x v="7"/>
    <s v="Bonduelle"/>
    <s v="|62/09/01|"/>
    <n v="612"/>
    <n v="2.91"/>
    <n v="3.88"/>
  </r>
  <r>
    <x v="3"/>
    <x v="0"/>
    <x v="4"/>
    <s v="Veet"/>
    <s v="|55/01/01|"/>
    <n v="552"/>
    <n v="4.62"/>
    <n v="5.27"/>
  </r>
  <r>
    <x v="3"/>
    <x v="0"/>
    <x v="4"/>
    <s v="Veet"/>
    <s v="|55/01/02|"/>
    <n v="396"/>
    <n v="4.8099999999999996"/>
    <n v="5.4"/>
  </r>
  <r>
    <x v="3"/>
    <x v="0"/>
    <x v="4"/>
    <s v="Veet"/>
    <s v="|55/01/03|"/>
    <n v="468"/>
    <n v="4.8600000000000003"/>
    <n v="5.4"/>
  </r>
  <r>
    <x v="3"/>
    <x v="0"/>
    <x v="4"/>
    <s v="Veet"/>
    <s v="|55/01/04|"/>
    <n v="396"/>
    <n v="4.8499999999999996"/>
    <n v="5.13"/>
  </r>
  <r>
    <x v="3"/>
    <x v="0"/>
    <x v="4"/>
    <s v="Veet"/>
    <s v="|55/01/05|"/>
    <n v="276"/>
    <n v="4.8600000000000003"/>
    <n v="5.07"/>
  </r>
  <r>
    <x v="3"/>
    <x v="0"/>
    <x v="4"/>
    <s v="Veet"/>
    <s v="|55/01/06|"/>
    <n v="456"/>
    <n v="4.8099999999999996"/>
    <n v="5.26"/>
  </r>
  <r>
    <x v="3"/>
    <x v="0"/>
    <x v="4"/>
    <s v="Veet"/>
    <s v="|55/01/07|"/>
    <n v="324"/>
    <n v="4.7300000000000004"/>
    <n v="5.05"/>
  </r>
  <r>
    <x v="3"/>
    <x v="0"/>
    <x v="4"/>
    <s v="Veet"/>
    <s v="|55/01/08|"/>
    <n v="468"/>
    <n v="4.96"/>
    <n v="5.07"/>
  </r>
  <r>
    <x v="3"/>
    <x v="0"/>
    <x v="4"/>
    <s v="Veet"/>
    <s v="|55/01/09|"/>
    <n v="636"/>
    <n v="4.6500000000000004"/>
    <n v="5.14"/>
  </r>
  <r>
    <x v="3"/>
    <x v="0"/>
    <x v="4"/>
    <s v="Veet"/>
    <s v="|55/01/10|"/>
    <n v="396"/>
    <n v="4.57"/>
    <n v="5.14"/>
  </r>
  <r>
    <x v="3"/>
    <x v="0"/>
    <x v="4"/>
    <s v="Veet"/>
    <s v="|55/01/11|"/>
    <n v="336"/>
    <n v="4.25"/>
    <n v="5.26"/>
  </r>
  <r>
    <x v="3"/>
    <x v="0"/>
    <x v="4"/>
    <s v="Veet"/>
    <s v="|55/01/12|"/>
    <n v="372"/>
    <n v="4.2699999999999996"/>
    <n v="5.01"/>
  </r>
  <r>
    <x v="3"/>
    <x v="0"/>
    <x v="4"/>
    <s v="Veet"/>
    <s v="|55/01/13|"/>
    <n v="564"/>
    <n v="4.45"/>
    <n v="5.15"/>
  </r>
  <r>
    <x v="3"/>
    <x v="0"/>
    <x v="4"/>
    <s v="Veet"/>
    <s v="|55/01/14|"/>
    <n v="336"/>
    <n v="4.6399999999999997"/>
    <n v="5.27"/>
  </r>
  <r>
    <x v="3"/>
    <x v="0"/>
    <x v="4"/>
    <s v="Veet"/>
    <s v="|55/01/15|"/>
    <n v="624"/>
    <n v="4.8099999999999996"/>
    <n v="5.33"/>
  </r>
  <r>
    <x v="3"/>
    <x v="0"/>
    <x v="4"/>
    <s v="Veet"/>
    <s v="|55/01/16|"/>
    <n v="372"/>
    <n v="4.0599999999999996"/>
    <n v="5.28"/>
  </r>
  <r>
    <x v="3"/>
    <x v="0"/>
    <x v="4"/>
    <s v="Veet"/>
    <s v="|55/01/17|"/>
    <n v="300"/>
    <n v="4.6399999999999997"/>
    <n v="5.34"/>
  </r>
  <r>
    <x v="3"/>
    <x v="0"/>
    <x v="4"/>
    <s v="Veet"/>
    <s v="|55/01/18|"/>
    <n v="528"/>
    <n v="4.1399999999999997"/>
    <n v="5.29"/>
  </r>
  <r>
    <x v="3"/>
    <x v="0"/>
    <x v="4"/>
    <s v="Veet"/>
    <s v="|55/01/19|"/>
    <n v="636"/>
    <n v="4.2300000000000004"/>
    <n v="5.17"/>
  </r>
  <r>
    <x v="3"/>
    <x v="0"/>
    <x v="4"/>
    <s v="Veet"/>
    <s v="|55/01/20|"/>
    <n v="240"/>
    <n v="4.9000000000000004"/>
    <n v="5.28"/>
  </r>
  <r>
    <x v="3"/>
    <x v="0"/>
    <x v="4"/>
    <s v="Veet"/>
    <s v="|55/01/21|"/>
    <n v="480"/>
    <n v="4.07"/>
    <n v="5.21"/>
  </r>
  <r>
    <x v="3"/>
    <x v="0"/>
    <x v="4"/>
    <s v="Veet"/>
    <s v="|55/01/22|"/>
    <n v="576"/>
    <n v="4.3899999999999997"/>
    <n v="5.31"/>
  </r>
  <r>
    <x v="3"/>
    <x v="0"/>
    <x v="4"/>
    <s v="Veet"/>
    <s v="|55/01/23|"/>
    <n v="492"/>
    <n v="4.3899999999999997"/>
    <n v="5.3"/>
  </r>
  <r>
    <x v="3"/>
    <x v="0"/>
    <x v="4"/>
    <s v="Veet"/>
    <s v="|55/01/24|"/>
    <n v="636"/>
    <n v="4.49"/>
    <n v="5.36"/>
  </r>
  <r>
    <x v="3"/>
    <x v="0"/>
    <x v="4"/>
    <s v="Veet"/>
    <s v="|55/01/25|"/>
    <n v="564"/>
    <n v="4.47"/>
    <n v="5.22"/>
  </r>
  <r>
    <x v="3"/>
    <x v="0"/>
    <x v="4"/>
    <s v="Veet"/>
    <s v="|55/01/26|"/>
    <n v="600"/>
    <n v="4.24"/>
    <n v="5.3"/>
  </r>
  <r>
    <x v="3"/>
    <x v="0"/>
    <x v="4"/>
    <s v="Veet"/>
    <s v="|55/01/27|"/>
    <n v="336"/>
    <n v="4.32"/>
    <n v="5.34"/>
  </r>
  <r>
    <x v="3"/>
    <x v="0"/>
    <x v="4"/>
    <s v="Veet"/>
    <s v="|55/01/28|"/>
    <n v="708"/>
    <n v="4.84"/>
    <n v="5.13"/>
  </r>
  <r>
    <x v="3"/>
    <x v="0"/>
    <x v="4"/>
    <s v="Veet"/>
    <s v="|55/01/29|"/>
    <n v="636"/>
    <n v="4.7300000000000004"/>
    <n v="5.12"/>
  </r>
  <r>
    <x v="3"/>
    <x v="0"/>
    <x v="4"/>
    <s v="Veet"/>
    <s v="|55/01/30|"/>
    <n v="360"/>
    <n v="4.3099999999999996"/>
    <n v="5.0199999999999996"/>
  </r>
  <r>
    <x v="3"/>
    <x v="0"/>
    <x v="4"/>
    <s v="Veet"/>
    <s v="|55/01/31|"/>
    <n v="372"/>
    <n v="4.37"/>
    <n v="5.0999999999999996"/>
  </r>
  <r>
    <x v="3"/>
    <x v="0"/>
    <x v="4"/>
    <s v="Veet"/>
    <s v="|55/01/32|"/>
    <n v="360"/>
    <n v="4.49"/>
    <n v="5.0199999999999996"/>
  </r>
  <r>
    <x v="3"/>
    <x v="0"/>
    <x v="4"/>
    <s v="Veet"/>
    <s v="|55/01/33|"/>
    <n v="684"/>
    <n v="4.37"/>
    <n v="5.21"/>
  </r>
  <r>
    <x v="3"/>
    <x v="0"/>
    <x v="4"/>
    <s v="Veet"/>
    <s v="|55/01/34|"/>
    <n v="504"/>
    <n v="4.32"/>
    <n v="5.0599999999999996"/>
  </r>
  <r>
    <x v="3"/>
    <x v="0"/>
    <x v="4"/>
    <s v="Veet"/>
    <s v="|55/01/35|"/>
    <n v="552"/>
    <n v="4.5"/>
    <n v="5.16"/>
  </r>
  <r>
    <x v="3"/>
    <x v="0"/>
    <x v="4"/>
    <s v="Veet"/>
    <s v="|55/01/36|"/>
    <n v="552"/>
    <n v="4.3600000000000003"/>
    <n v="5.13"/>
  </r>
  <r>
    <x v="3"/>
    <x v="0"/>
    <x v="4"/>
    <s v="Veet"/>
    <s v="|55/01/37|"/>
    <n v="720"/>
    <n v="4.16"/>
    <n v="5.0199999999999996"/>
  </r>
  <r>
    <x v="3"/>
    <x v="0"/>
    <x v="4"/>
    <s v="Veet"/>
    <s v="|55/01/38|"/>
    <n v="516"/>
    <n v="4.62"/>
    <n v="5.25"/>
  </r>
  <r>
    <x v="3"/>
    <x v="0"/>
    <x v="4"/>
    <s v="Veet"/>
    <s v="|55/01/39|"/>
    <n v="444"/>
    <n v="4.72"/>
    <n v="5.0199999999999996"/>
  </r>
  <r>
    <x v="3"/>
    <x v="0"/>
    <x v="4"/>
    <s v="Veet"/>
    <s v="|55/01/40|"/>
    <n v="360"/>
    <n v="4.45"/>
    <n v="5.19"/>
  </r>
  <r>
    <x v="3"/>
    <x v="0"/>
    <x v="4"/>
    <s v="Veet"/>
    <s v="|55/01/41|"/>
    <n v="720"/>
    <n v="4.51"/>
    <n v="5.09"/>
  </r>
  <r>
    <x v="3"/>
    <x v="0"/>
    <x v="4"/>
    <s v="Veet"/>
    <s v="|55/01/42|"/>
    <n v="408"/>
    <n v="4.82"/>
    <n v="5.01"/>
  </r>
  <r>
    <x v="3"/>
    <x v="0"/>
    <x v="4"/>
    <s v="Veet"/>
    <s v="|55/01/43|"/>
    <n v="504"/>
    <n v="4.6100000000000003"/>
    <n v="5.17"/>
  </r>
  <r>
    <x v="3"/>
    <x v="0"/>
    <x v="4"/>
    <s v="Veet"/>
    <s v="|55/01/44|"/>
    <n v="576"/>
    <n v="4.46"/>
    <n v="5.01"/>
  </r>
  <r>
    <x v="3"/>
    <x v="0"/>
    <x v="4"/>
    <s v="Veet"/>
    <s v="|55/01/45|"/>
    <n v="576"/>
    <n v="4.2699999999999996"/>
    <n v="5.18"/>
  </r>
  <r>
    <x v="3"/>
    <x v="0"/>
    <x v="4"/>
    <s v="Veet"/>
    <s v="|55/01/46|"/>
    <n v="696"/>
    <n v="4.37"/>
    <n v="5.23"/>
  </r>
  <r>
    <x v="3"/>
    <x v="0"/>
    <x v="4"/>
    <s v="Veet"/>
    <s v="|55/01/47|"/>
    <n v="612"/>
    <n v="4.28"/>
    <n v="5.22"/>
  </r>
  <r>
    <x v="3"/>
    <x v="0"/>
    <x v="4"/>
    <s v="Veet"/>
    <s v="|55/01/48|"/>
    <n v="480"/>
    <n v="4.8099999999999996"/>
    <n v="5.15"/>
  </r>
  <r>
    <x v="3"/>
    <x v="0"/>
    <x v="4"/>
    <s v="Veet"/>
    <s v="|55/01/60|"/>
    <n v="360"/>
    <n v="4.7699999999999996"/>
    <n v="5.09"/>
  </r>
  <r>
    <x v="3"/>
    <x v="0"/>
    <x v="4"/>
    <s v="Veet"/>
    <s v="|55/01/61|"/>
    <n v="684"/>
    <n v="4.1100000000000003"/>
    <n v="5.17"/>
  </r>
  <r>
    <x v="3"/>
    <x v="0"/>
    <x v="4"/>
    <s v="Veet"/>
    <s v="|55/01/62|"/>
    <n v="492"/>
    <n v="4.67"/>
    <n v="5.24"/>
  </r>
  <r>
    <x v="3"/>
    <x v="0"/>
    <x v="4"/>
    <s v="Veet"/>
    <s v="|55/01/63|"/>
    <n v="600"/>
    <n v="4.54"/>
    <n v="5.35"/>
  </r>
  <r>
    <x v="3"/>
    <x v="0"/>
    <x v="4"/>
    <s v="Veet"/>
    <s v="|55/01/64|"/>
    <n v="588"/>
    <n v="4.47"/>
    <n v="5.0199999999999996"/>
  </r>
  <r>
    <x v="3"/>
    <x v="0"/>
    <x v="1"/>
    <s v="North Cascade"/>
    <s v="|45/08/01|"/>
    <n v="552"/>
    <n v="5.84"/>
    <n v="8.0266666666666673"/>
  </r>
  <r>
    <x v="3"/>
    <x v="0"/>
    <x v="1"/>
    <s v="North Cascade"/>
    <s v="|45/30/01|"/>
    <n v="576"/>
    <n v="6.16"/>
    <n v="8.1333333333333329"/>
  </r>
  <r>
    <x v="3"/>
    <x v="0"/>
    <x v="1"/>
    <s v="North Cascade"/>
    <s v="|45/50/01|"/>
    <n v="492"/>
    <n v="5.5333333333333332"/>
    <n v="7.44"/>
  </r>
  <r>
    <x v="3"/>
    <x v="0"/>
    <x v="1"/>
    <s v="North Cascade"/>
    <s v="|45/50/02|"/>
    <n v="492"/>
    <n v="5.7133333333333329"/>
    <n v="8.2733333333333334"/>
  </r>
  <r>
    <x v="3"/>
    <x v="0"/>
    <x v="1"/>
    <s v="North Cascade"/>
    <s v="|45/50/03|"/>
    <n v="492"/>
    <n v="6.0066666666666668"/>
    <n v="7.3733333333333331"/>
  </r>
  <r>
    <x v="3"/>
    <x v="0"/>
    <x v="1"/>
    <s v="North Cascade"/>
    <s v="|45/50/04|"/>
    <n v="540"/>
    <n v="6.2266666666666666"/>
    <n v="8.5933333333333337"/>
  </r>
  <r>
    <x v="3"/>
    <x v="0"/>
    <x v="1"/>
    <s v="North Cascade"/>
    <s v="|45/50/05|"/>
    <n v="576"/>
    <n v="5.7"/>
    <n v="8.413333333333334"/>
  </r>
  <r>
    <x v="3"/>
    <x v="0"/>
    <x v="1"/>
    <s v="North Cascade"/>
    <s v="|45/50/06|"/>
    <n v="504"/>
    <n v="5.56"/>
    <n v="7.92"/>
  </r>
  <r>
    <x v="3"/>
    <x v="0"/>
    <x v="1"/>
    <s v="North Cascade"/>
    <s v="|45/50/07|"/>
    <n v="576"/>
    <n v="6.4666666666666668"/>
    <n v="7.9666666666666668"/>
  </r>
  <r>
    <x v="3"/>
    <x v="0"/>
    <x v="1"/>
    <s v="North Cascade"/>
    <s v="|45/50/08|"/>
    <n v="600"/>
    <n v="6.06"/>
    <n v="7.48"/>
  </r>
  <r>
    <x v="3"/>
    <x v="0"/>
    <x v="1"/>
    <s v="North Cascade"/>
    <s v="|45/50/09|"/>
    <n v="540"/>
    <n v="5.96"/>
    <n v="7.6"/>
  </r>
  <r>
    <x v="3"/>
    <x v="0"/>
    <x v="1"/>
    <s v="North Cascade"/>
    <s v="|45/50/10|"/>
    <n v="600"/>
    <n v="6.34"/>
    <n v="7.5066666666666668"/>
  </r>
  <r>
    <x v="3"/>
    <x v="0"/>
    <x v="1"/>
    <s v="North Cascade"/>
    <s v="|45/50/11|"/>
    <n v="408"/>
    <n v="5.4066666666666663"/>
    <n v="7.88"/>
  </r>
  <r>
    <x v="3"/>
    <x v="0"/>
    <x v="1"/>
    <s v="North Cascade"/>
    <s v="|45/50/12|"/>
    <n v="480"/>
    <n v="6.52"/>
    <n v="7.66"/>
  </r>
  <r>
    <x v="3"/>
    <x v="0"/>
    <x v="1"/>
    <s v="North Cascade"/>
    <s v="|45/50/13|"/>
    <n v="624"/>
    <n v="5.5666666666666664"/>
    <n v="8.64"/>
  </r>
  <r>
    <x v="3"/>
    <x v="0"/>
    <x v="1"/>
    <s v="North Cascade"/>
    <s v="|45/50/14|"/>
    <n v="636"/>
    <n v="5.4"/>
    <n v="8.4666666666666668"/>
  </r>
  <r>
    <x v="3"/>
    <x v="0"/>
    <x v="1"/>
    <s v="North Cascade"/>
    <s v="|45/50/15|"/>
    <n v="636"/>
    <n v="6.52"/>
    <n v="7.9466666666666663"/>
  </r>
  <r>
    <x v="3"/>
    <x v="0"/>
    <x v="1"/>
    <s v="North Cascade"/>
    <s v="|45/50/16|"/>
    <n v="444"/>
    <n v="5.7133333333333329"/>
    <n v="8.4666666666666668"/>
  </r>
  <r>
    <x v="3"/>
    <x v="0"/>
    <x v="1"/>
    <s v="North Cascade"/>
    <s v="|45/50/17|"/>
    <n v="564"/>
    <n v="5.9933333333333332"/>
    <n v="8.6266666666666669"/>
  </r>
  <r>
    <x v="3"/>
    <x v="0"/>
    <x v="1"/>
    <s v="North Cascade"/>
    <s v="|45/50/19|"/>
    <n v="444"/>
    <n v="6.1466666666666665"/>
    <n v="8.3866666666666667"/>
  </r>
  <r>
    <x v="3"/>
    <x v="0"/>
    <x v="1"/>
    <s v="North Cascade"/>
    <s v="|45/50/20|"/>
    <n v="480"/>
    <n v="5.38"/>
    <n v="7.76"/>
  </r>
  <r>
    <x v="3"/>
    <x v="0"/>
    <x v="1"/>
    <s v="North Cascade"/>
    <s v="|45/50/21|"/>
    <n v="540"/>
    <n v="5.52"/>
    <n v="7.5266666666666664"/>
  </r>
  <r>
    <x v="3"/>
    <x v="0"/>
    <x v="1"/>
    <s v="North Cascade"/>
    <s v="|45/50/22|"/>
    <n v="492"/>
    <n v="6.166666666666667"/>
    <n v="7.5866666666666669"/>
  </r>
  <r>
    <x v="3"/>
    <x v="0"/>
    <x v="1"/>
    <s v="North Cascade"/>
    <s v="|45/50/23|"/>
    <n v="588"/>
    <n v="5.8266666666666671"/>
    <n v="7.54"/>
  </r>
  <r>
    <x v="3"/>
    <x v="0"/>
    <x v="1"/>
    <s v="North Cascade"/>
    <s v="|45/50/24|"/>
    <n v="552"/>
    <n v="6.5466666666666669"/>
    <n v="7.9333333333333336"/>
  </r>
  <r>
    <x v="3"/>
    <x v="0"/>
    <x v="1"/>
    <s v="North Cascade"/>
    <s v="|45/50/25|"/>
    <n v="528"/>
    <n v="5.8933333333333335"/>
    <n v="7.3466666666666667"/>
  </r>
  <r>
    <x v="3"/>
    <x v="0"/>
    <x v="1"/>
    <s v="North Cascade"/>
    <s v="|45/50/26|"/>
    <n v="612"/>
    <n v="6.4866666666666664"/>
    <n v="8.18"/>
  </r>
  <r>
    <x v="3"/>
    <x v="0"/>
    <x v="1"/>
    <s v="North Cascade"/>
    <s v="|45/50/27|"/>
    <n v="456"/>
    <n v="6.34"/>
    <n v="7.84"/>
  </r>
  <r>
    <x v="3"/>
    <x v="0"/>
    <x v="1"/>
    <s v="North Cascade"/>
    <s v="|45/50/28|"/>
    <n v="600"/>
    <n v="5.6333333333333337"/>
    <n v="7.4266666666666667"/>
  </r>
  <r>
    <x v="3"/>
    <x v="0"/>
    <x v="1"/>
    <s v="North Cascade"/>
    <s v="|45/50/29|"/>
    <n v="516"/>
    <n v="6.4533333333333331"/>
    <n v="7.8866666666666667"/>
  </r>
  <r>
    <x v="3"/>
    <x v="0"/>
    <x v="1"/>
    <s v="North Cascade"/>
    <s v="|45/50/30|"/>
    <n v="540"/>
    <n v="6.16"/>
    <n v="8.3066666666666666"/>
  </r>
  <r>
    <x v="3"/>
    <x v="0"/>
    <x v="1"/>
    <s v="North Cascade"/>
    <s v="|45/50/31|"/>
    <n v="636"/>
    <n v="6.2866666666666671"/>
    <n v="8.0066666666666659"/>
  </r>
  <r>
    <x v="3"/>
    <x v="0"/>
    <x v="1"/>
    <s v="North Cascade"/>
    <s v="|45/50/32|"/>
    <n v="528"/>
    <n v="6.5133333333333336"/>
    <n v="8.32"/>
  </r>
  <r>
    <x v="3"/>
    <x v="0"/>
    <x v="1"/>
    <s v="North Cascade"/>
    <s v="|45/50/33|"/>
    <n v="528"/>
    <n v="6.666666666666667"/>
    <n v="8.26"/>
  </r>
  <r>
    <x v="3"/>
    <x v="0"/>
    <x v="1"/>
    <s v="North Cascade"/>
    <s v="|45/50/34|"/>
    <n v="420"/>
    <n v="5.706666666666667"/>
    <n v="8.3933333333333326"/>
  </r>
  <r>
    <x v="3"/>
    <x v="0"/>
    <x v="1"/>
    <s v="North Cascade"/>
    <s v="|45/50/35|"/>
    <n v="588"/>
    <n v="6.2"/>
    <n v="7.6066666666666665"/>
  </r>
  <r>
    <x v="3"/>
    <x v="0"/>
    <x v="1"/>
    <s v="North Cascade"/>
    <s v="|45/50/36|"/>
    <n v="480"/>
    <n v="5.6733333333333329"/>
    <n v="7.333333333333333"/>
  </r>
  <r>
    <x v="3"/>
    <x v="0"/>
    <x v="1"/>
    <s v="North Cascade"/>
    <s v="|45/50/37|"/>
    <n v="504"/>
    <n v="5.6533333333333333"/>
    <n v="7.9666666666666668"/>
  </r>
  <r>
    <x v="3"/>
    <x v="0"/>
    <x v="1"/>
    <s v="North Cascade"/>
    <s v="|45/50/38|"/>
    <n v="504"/>
    <n v="6.22"/>
    <n v="8.293333333333333"/>
  </r>
  <r>
    <x v="3"/>
    <x v="0"/>
    <x v="1"/>
    <s v="North Cascade"/>
    <s v="|45/50/39|"/>
    <n v="564"/>
    <n v="6.1"/>
    <n v="7.64"/>
  </r>
  <r>
    <x v="3"/>
    <x v="0"/>
    <x v="1"/>
    <s v="North Cascade"/>
    <s v="|45/50/40|"/>
    <n v="516"/>
    <n v="5.3"/>
    <n v="7.94"/>
  </r>
  <r>
    <x v="3"/>
    <x v="0"/>
    <x v="1"/>
    <s v="North Cascade"/>
    <s v="|45/50/40a|"/>
    <n v="576"/>
    <n v="6.1466666666666665"/>
    <n v="8.413333333333334"/>
  </r>
  <r>
    <x v="3"/>
    <x v="0"/>
    <x v="1"/>
    <s v="North Cascade"/>
    <s v="|45/50/40b|"/>
    <n v="612"/>
    <n v="6.18"/>
    <n v="8.0066666666666659"/>
  </r>
  <r>
    <x v="3"/>
    <x v="0"/>
    <x v="1"/>
    <s v="North Cascade"/>
    <s v="|45/50/40c|"/>
    <n v="552"/>
    <n v="6.56"/>
    <n v="8.3466666666666658"/>
  </r>
  <r>
    <x v="3"/>
    <x v="0"/>
    <x v="1"/>
    <s v="North Cascade"/>
    <s v="|45/50/40d|"/>
    <n v="588"/>
    <n v="5.38"/>
    <n v="8.3533333333333335"/>
  </r>
  <r>
    <x v="3"/>
    <x v="0"/>
    <x v="1"/>
    <s v="North Cascade"/>
    <s v="|45/50/41|"/>
    <n v="588"/>
    <n v="6.4466666666666663"/>
    <n v="8.08"/>
  </r>
  <r>
    <x v="3"/>
    <x v="0"/>
    <x v="1"/>
    <s v="North Cascade"/>
    <s v="|45/50/42|"/>
    <n v="636"/>
    <n v="6.2266666666666666"/>
    <n v="7.42"/>
  </r>
  <r>
    <x v="3"/>
    <x v="0"/>
    <x v="1"/>
    <s v="North Cascade"/>
    <s v="|45/50/98|"/>
    <n v="456"/>
    <n v="6.4333333333333336"/>
    <n v="8.3266666666666662"/>
  </r>
  <r>
    <x v="3"/>
    <x v="0"/>
    <x v="1"/>
    <s v="North Cascade"/>
    <s v="|45/50/99|"/>
    <n v="444"/>
    <n v="6.2666666666666666"/>
    <n v="8"/>
  </r>
  <r>
    <x v="3"/>
    <x v="0"/>
    <x v="8"/>
    <s v="North Cascade"/>
    <s v="|45/01/01|"/>
    <n v="1992"/>
    <n v="4"/>
    <n v="7"/>
  </r>
  <r>
    <x v="3"/>
    <x v="0"/>
    <x v="8"/>
    <s v="North Cascade"/>
    <s v="|45/01/02|"/>
    <n v="2064"/>
    <n v="4"/>
    <n v="7"/>
  </r>
  <r>
    <x v="3"/>
    <x v="0"/>
    <x v="8"/>
    <s v="North Cascade"/>
    <s v="|45/01/03|"/>
    <n v="2088"/>
    <n v="4"/>
    <n v="7"/>
  </r>
  <r>
    <x v="3"/>
    <x v="0"/>
    <x v="8"/>
    <s v="North Cascade"/>
    <s v="|45/01/04|"/>
    <n v="1800"/>
    <n v="4"/>
    <n v="7"/>
  </r>
  <r>
    <x v="3"/>
    <x v="0"/>
    <x v="8"/>
    <s v="North Cascade"/>
    <s v="|45/01/05|"/>
    <n v="1956"/>
    <n v="5"/>
    <n v="6"/>
  </r>
  <r>
    <x v="3"/>
    <x v="0"/>
    <x v="8"/>
    <s v="North Cascade"/>
    <s v="|45/01/11|"/>
    <n v="2124"/>
    <n v="5"/>
    <n v="6"/>
  </r>
  <r>
    <x v="3"/>
    <x v="0"/>
    <x v="8"/>
    <s v="North Cascade"/>
    <s v="|45/01/12|"/>
    <n v="1884"/>
    <n v="4"/>
    <n v="7"/>
  </r>
  <r>
    <x v="3"/>
    <x v="0"/>
    <x v="8"/>
    <s v="North Cascade"/>
    <s v="|45/01/13|"/>
    <n v="1896"/>
    <n v="4"/>
    <n v="6"/>
  </r>
  <r>
    <x v="3"/>
    <x v="0"/>
    <x v="8"/>
    <s v="North Cascade"/>
    <s v="|45/01/14|"/>
    <n v="1980"/>
    <n v="5"/>
    <n v="7"/>
  </r>
  <r>
    <x v="3"/>
    <x v="0"/>
    <x v="8"/>
    <s v="North Cascade"/>
    <s v="|45/01/15|"/>
    <n v="1824"/>
    <n v="4"/>
    <n v="7"/>
  </r>
  <r>
    <x v="3"/>
    <x v="0"/>
    <x v="8"/>
    <s v="North Cascade"/>
    <s v="|45/01/16|"/>
    <n v="1800"/>
    <n v="5"/>
    <n v="7"/>
  </r>
  <r>
    <x v="3"/>
    <x v="0"/>
    <x v="8"/>
    <s v="North Cascade"/>
    <s v="|45/01/20|"/>
    <n v="2076"/>
    <n v="5"/>
    <n v="6"/>
  </r>
  <r>
    <x v="3"/>
    <x v="0"/>
    <x v="8"/>
    <s v="North Cascade"/>
    <s v="|45/01/21|"/>
    <n v="2064"/>
    <n v="5"/>
    <n v="7"/>
  </r>
  <r>
    <x v="3"/>
    <x v="0"/>
    <x v="8"/>
    <s v="North Cascade"/>
    <s v="|45/01/22|"/>
    <n v="2052"/>
    <n v="5"/>
    <n v="7"/>
  </r>
  <r>
    <x v="3"/>
    <x v="0"/>
    <x v="8"/>
    <s v="North Cascade"/>
    <s v="|45/02/01|"/>
    <n v="1944"/>
    <n v="4"/>
    <n v="6"/>
  </r>
  <r>
    <x v="3"/>
    <x v="0"/>
    <x v="8"/>
    <s v="North Cascade"/>
    <s v="|45/02/02|"/>
    <n v="1800"/>
    <n v="4"/>
    <n v="6"/>
  </r>
  <r>
    <x v="3"/>
    <x v="0"/>
    <x v="8"/>
    <s v="North Cascade"/>
    <s v="|45/02/03|"/>
    <n v="2028"/>
    <n v="5"/>
    <n v="6"/>
  </r>
  <r>
    <x v="3"/>
    <x v="0"/>
    <x v="8"/>
    <s v="North Cascade"/>
    <s v="|45/02/04|"/>
    <n v="2148"/>
    <n v="4"/>
    <n v="6"/>
  </r>
  <r>
    <x v="3"/>
    <x v="0"/>
    <x v="8"/>
    <s v="North Cascade"/>
    <s v="|45/02/05|"/>
    <n v="1944"/>
    <n v="5"/>
    <n v="6"/>
  </r>
  <r>
    <x v="3"/>
    <x v="0"/>
    <x v="8"/>
    <s v="North Cascade"/>
    <s v="|45/02/11|"/>
    <n v="1896"/>
    <n v="4"/>
    <n v="6"/>
  </r>
  <r>
    <x v="3"/>
    <x v="0"/>
    <x v="8"/>
    <s v="North Cascade"/>
    <s v="|45/02/12|"/>
    <n v="1824"/>
    <n v="5"/>
    <n v="7"/>
  </r>
  <r>
    <x v="3"/>
    <x v="0"/>
    <x v="8"/>
    <s v="North Cascade"/>
    <s v="|45/02/13|"/>
    <n v="1848"/>
    <n v="5"/>
    <n v="6"/>
  </r>
  <r>
    <x v="3"/>
    <x v="0"/>
    <x v="8"/>
    <s v="North Cascade"/>
    <s v="|45/02/21|"/>
    <n v="2148"/>
    <n v="5"/>
    <n v="6"/>
  </r>
  <r>
    <x v="3"/>
    <x v="0"/>
    <x v="8"/>
    <s v="North Cascade"/>
    <s v="|45/02/22|"/>
    <n v="2076"/>
    <n v="5"/>
    <n v="7"/>
  </r>
  <r>
    <x v="3"/>
    <x v="0"/>
    <x v="8"/>
    <s v="North Cascade"/>
    <s v="|45/02/23|"/>
    <n v="1980"/>
    <n v="4"/>
    <n v="6"/>
  </r>
  <r>
    <x v="3"/>
    <x v="0"/>
    <x v="8"/>
    <s v="North Cascade"/>
    <s v="|45/02/31|"/>
    <n v="1800"/>
    <n v="4"/>
    <n v="7"/>
  </r>
  <r>
    <x v="3"/>
    <x v="0"/>
    <x v="8"/>
    <s v="North Cascade"/>
    <s v="|45/03/01|"/>
    <n v="2028"/>
    <n v="5"/>
    <n v="6"/>
  </r>
  <r>
    <x v="3"/>
    <x v="0"/>
    <x v="8"/>
    <s v="North Cascade"/>
    <s v="|45/03/03|"/>
    <n v="2160"/>
    <n v="4"/>
    <n v="6"/>
  </r>
  <r>
    <x v="3"/>
    <x v="0"/>
    <x v="8"/>
    <s v="North Cascade"/>
    <s v="|45/03/04|"/>
    <n v="2136"/>
    <n v="5"/>
    <n v="6"/>
  </r>
  <r>
    <x v="3"/>
    <x v="0"/>
    <x v="8"/>
    <s v="North Cascade"/>
    <s v="|45/03/05|"/>
    <n v="1824"/>
    <n v="4"/>
    <n v="7"/>
  </r>
  <r>
    <x v="3"/>
    <x v="0"/>
    <x v="8"/>
    <s v="North Cascade"/>
    <s v="|45/04/01|"/>
    <n v="1872"/>
    <n v="4"/>
    <n v="6"/>
  </r>
  <r>
    <x v="3"/>
    <x v="0"/>
    <x v="8"/>
    <s v="North Cascade"/>
    <s v="|45/04/02|"/>
    <n v="1908"/>
    <n v="4"/>
    <n v="7"/>
  </r>
  <r>
    <x v="3"/>
    <x v="0"/>
    <x v="8"/>
    <s v="North Cascade"/>
    <s v="|45/04/03|"/>
    <n v="2040"/>
    <n v="4"/>
    <n v="6"/>
  </r>
  <r>
    <x v="3"/>
    <x v="0"/>
    <x v="8"/>
    <s v="North Cascade"/>
    <s v="|45/04/04|"/>
    <n v="1860"/>
    <n v="5"/>
    <n v="6"/>
  </r>
  <r>
    <x v="3"/>
    <x v="0"/>
    <x v="8"/>
    <s v="North Cascade"/>
    <s v="|45/04/08|"/>
    <n v="1896"/>
    <n v="4"/>
    <n v="6"/>
  </r>
  <r>
    <x v="3"/>
    <x v="0"/>
    <x v="8"/>
    <s v="North Cascade"/>
    <s v="|45/04/09|"/>
    <n v="2148"/>
    <n v="4"/>
    <n v="7"/>
  </r>
  <r>
    <x v="3"/>
    <x v="0"/>
    <x v="8"/>
    <s v="North Cascade"/>
    <s v="|45/04/10|"/>
    <n v="1944"/>
    <n v="5"/>
    <n v="6"/>
  </r>
  <r>
    <x v="3"/>
    <x v="0"/>
    <x v="8"/>
    <s v="North Cascade"/>
    <s v="|45/04/11|"/>
    <n v="2076"/>
    <n v="5"/>
    <n v="7"/>
  </r>
  <r>
    <x v="3"/>
    <x v="0"/>
    <x v="8"/>
    <s v="North Cascade"/>
    <s v="|45/04/12|"/>
    <n v="1860"/>
    <n v="4"/>
    <n v="6"/>
  </r>
  <r>
    <x v="3"/>
    <x v="0"/>
    <x v="8"/>
    <s v="North Cascade"/>
    <s v="|45/04/13|"/>
    <n v="2016"/>
    <n v="5"/>
    <n v="6"/>
  </r>
  <r>
    <x v="3"/>
    <x v="0"/>
    <x v="8"/>
    <s v="North Cascade"/>
    <s v="|45/04/14|"/>
    <n v="1860"/>
    <n v="5"/>
    <n v="7"/>
  </r>
  <r>
    <x v="3"/>
    <x v="0"/>
    <x v="8"/>
    <s v="North Cascade"/>
    <s v="|45/04/21|"/>
    <n v="2076"/>
    <n v="5"/>
    <n v="7"/>
  </r>
  <r>
    <x v="3"/>
    <x v="0"/>
    <x v="8"/>
    <s v="North Cascade"/>
    <s v="|45/04/22|"/>
    <n v="2124"/>
    <n v="5"/>
    <n v="7"/>
  </r>
  <r>
    <x v="3"/>
    <x v="0"/>
    <x v="8"/>
    <s v="North Cascade"/>
    <s v="|45/04/23|"/>
    <n v="1992"/>
    <n v="5"/>
    <n v="6"/>
  </r>
  <r>
    <x v="3"/>
    <x v="0"/>
    <x v="8"/>
    <s v="North Cascade"/>
    <s v="|45/04/31|"/>
    <n v="1800"/>
    <n v="5"/>
    <n v="7"/>
  </r>
  <r>
    <x v="3"/>
    <x v="0"/>
    <x v="8"/>
    <s v="North Cascade"/>
    <s v="|45/04/32|"/>
    <n v="1956"/>
    <n v="5"/>
    <n v="6"/>
  </r>
  <r>
    <x v="3"/>
    <x v="0"/>
    <x v="8"/>
    <s v="North Cascade"/>
    <s v="|45/04/33|"/>
    <n v="2004"/>
    <n v="5"/>
    <n v="7"/>
  </r>
  <r>
    <x v="3"/>
    <x v="0"/>
    <x v="8"/>
    <s v="North Cascade"/>
    <s v="|45/04/88|"/>
    <n v="2136"/>
    <n v="4"/>
    <n v="7"/>
  </r>
  <r>
    <x v="3"/>
    <x v="0"/>
    <x v="8"/>
    <s v="North Cascade"/>
    <s v="|45/04/90|"/>
    <n v="1824"/>
    <n v="5"/>
    <n v="7"/>
  </r>
  <r>
    <x v="3"/>
    <x v="0"/>
    <x v="8"/>
    <s v="North Cascade"/>
    <s v="|45/04/91|"/>
    <n v="2076"/>
    <n v="5"/>
    <n v="6"/>
  </r>
  <r>
    <x v="3"/>
    <x v="0"/>
    <x v="8"/>
    <s v="North Cascade"/>
    <s v="|45/04/92|"/>
    <n v="1992"/>
    <n v="5"/>
    <n v="7"/>
  </r>
  <r>
    <x v="3"/>
    <x v="0"/>
    <x v="8"/>
    <s v="North Cascade"/>
    <s v="|45/04/93|"/>
    <n v="2064"/>
    <n v="4"/>
    <n v="6"/>
  </r>
  <r>
    <x v="3"/>
    <x v="0"/>
    <x v="8"/>
    <s v="North Cascade"/>
    <s v="|45/04/94|"/>
    <n v="1884"/>
    <n v="4"/>
    <n v="6"/>
  </r>
  <r>
    <x v="3"/>
    <x v="0"/>
    <x v="8"/>
    <s v="North Cascade"/>
    <s v="|45/04/95|"/>
    <n v="2076"/>
    <n v="5"/>
    <n v="7"/>
  </r>
  <r>
    <x v="3"/>
    <x v="0"/>
    <x v="8"/>
    <s v="North Cascade"/>
    <s v="|45/04/99|"/>
    <n v="1848"/>
    <n v="4"/>
    <n v="7"/>
  </r>
  <r>
    <x v="3"/>
    <x v="0"/>
    <x v="8"/>
    <s v="North Cascade"/>
    <s v="|45/05/01|"/>
    <n v="2112"/>
    <n v="5"/>
    <n v="6"/>
  </r>
  <r>
    <x v="3"/>
    <x v="0"/>
    <x v="8"/>
    <s v="North Cascade"/>
    <s v="|45/05/02|"/>
    <n v="2064"/>
    <n v="4"/>
    <n v="7"/>
  </r>
  <r>
    <x v="3"/>
    <x v="0"/>
    <x v="8"/>
    <s v="North Cascade"/>
    <s v="|45/05/03|"/>
    <n v="2016"/>
    <n v="4"/>
    <n v="7"/>
  </r>
  <r>
    <x v="3"/>
    <x v="0"/>
    <x v="8"/>
    <s v="North Cascade"/>
    <s v="|45/05/04|"/>
    <n v="2028"/>
    <n v="4"/>
    <n v="6"/>
  </r>
  <r>
    <x v="3"/>
    <x v="0"/>
    <x v="8"/>
    <s v="North Cascade"/>
    <s v="|45/05/05|"/>
    <n v="1944"/>
    <n v="5"/>
    <n v="7"/>
  </r>
  <r>
    <x v="3"/>
    <x v="0"/>
    <x v="8"/>
    <s v="North Cascade"/>
    <s v="|45/05/06|"/>
    <n v="2124"/>
    <n v="4"/>
    <n v="7"/>
  </r>
  <r>
    <x v="3"/>
    <x v="0"/>
    <x v="8"/>
    <s v="North Cascade"/>
    <s v="|45/05/07|"/>
    <n v="2016"/>
    <n v="5"/>
    <n v="6"/>
  </r>
  <r>
    <x v="3"/>
    <x v="0"/>
    <x v="8"/>
    <s v="North Cascade"/>
    <s v="|45/06/01|"/>
    <n v="2112"/>
    <n v="4"/>
    <n v="6"/>
  </r>
  <r>
    <x v="3"/>
    <x v="0"/>
    <x v="8"/>
    <s v="North Cascade"/>
    <s v="|45/06/03|"/>
    <n v="1992"/>
    <n v="5"/>
    <n v="7"/>
  </r>
  <r>
    <x v="3"/>
    <x v="0"/>
    <x v="8"/>
    <s v="North Cascade"/>
    <s v="|45/06/04|"/>
    <n v="2028"/>
    <n v="4"/>
    <n v="7"/>
  </r>
  <r>
    <x v="3"/>
    <x v="0"/>
    <x v="8"/>
    <s v="North Cascade"/>
    <s v="|45/06/05|"/>
    <n v="1896"/>
    <n v="4"/>
    <n v="6"/>
  </r>
  <r>
    <x v="3"/>
    <x v="0"/>
    <x v="8"/>
    <s v="North Cascade"/>
    <s v="|45/07/01|"/>
    <n v="1860"/>
    <n v="5"/>
    <n v="6"/>
  </r>
  <r>
    <x v="3"/>
    <x v="0"/>
    <x v="8"/>
    <s v="North Cascade"/>
    <s v="|45/07/02|"/>
    <n v="2076"/>
    <n v="4"/>
    <n v="6"/>
  </r>
  <r>
    <x v="3"/>
    <x v="0"/>
    <x v="8"/>
    <s v="North Cascade"/>
    <s v="|45/07/03|"/>
    <n v="1848"/>
    <n v="4"/>
    <n v="7"/>
  </r>
  <r>
    <x v="3"/>
    <x v="0"/>
    <x v="8"/>
    <s v="North Cascade"/>
    <s v="|45/07/04|"/>
    <n v="2040"/>
    <n v="5"/>
    <n v="7"/>
  </r>
  <r>
    <x v="3"/>
    <x v="0"/>
    <x v="8"/>
    <s v="North Cascade"/>
    <s v="|45/07/05|"/>
    <n v="2088"/>
    <n v="5"/>
    <n v="6"/>
  </r>
  <r>
    <x v="3"/>
    <x v="0"/>
    <x v="8"/>
    <s v="North Cascade"/>
    <s v="|45/07/06|"/>
    <n v="2016"/>
    <n v="4"/>
    <n v="7"/>
  </r>
  <r>
    <x v="3"/>
    <x v="0"/>
    <x v="8"/>
    <s v="North Cascade"/>
    <s v="|45/07/07|"/>
    <n v="1956"/>
    <n v="4"/>
    <n v="6"/>
  </r>
  <r>
    <x v="3"/>
    <x v="0"/>
    <x v="8"/>
    <s v="North Cascade"/>
    <s v="|45/07/08|"/>
    <n v="1860"/>
    <n v="5"/>
    <n v="6"/>
  </r>
  <r>
    <x v="3"/>
    <x v="0"/>
    <x v="8"/>
    <s v="North Cascade"/>
    <s v="|45/07/09|"/>
    <n v="2052"/>
    <n v="5"/>
    <n v="6"/>
  </r>
  <r>
    <x v="3"/>
    <x v="0"/>
    <x v="8"/>
    <s v="North Cascade"/>
    <s v="|45/07/10|"/>
    <n v="1812"/>
    <n v="4"/>
    <n v="6"/>
  </r>
  <r>
    <x v="3"/>
    <x v="0"/>
    <x v="8"/>
    <s v="North Cascade"/>
    <s v="|45/20/01|"/>
    <n v="2004"/>
    <n v="4"/>
    <n v="6"/>
  </r>
  <r>
    <x v="3"/>
    <x v="0"/>
    <x v="8"/>
    <s v="North Cascade"/>
    <s v="|45/20/02|"/>
    <n v="1908"/>
    <n v="4"/>
    <n v="6"/>
  </r>
  <r>
    <x v="3"/>
    <x v="0"/>
    <x v="8"/>
    <s v="North Cascade"/>
    <s v="|45/20/03|"/>
    <n v="2112"/>
    <n v="4"/>
    <n v="6"/>
  </r>
  <r>
    <x v="3"/>
    <x v="0"/>
    <x v="8"/>
    <s v="North Cascade"/>
    <s v="|45/20/04|"/>
    <n v="2112"/>
    <n v="4"/>
    <n v="6"/>
  </r>
  <r>
    <x v="3"/>
    <x v="0"/>
    <x v="8"/>
    <s v="North Cascade"/>
    <s v="|45/20/05|"/>
    <n v="2016"/>
    <n v="5"/>
    <n v="7"/>
  </r>
  <r>
    <x v="3"/>
    <x v="0"/>
    <x v="8"/>
    <s v="North Cascade"/>
    <s v="|45/20/06|"/>
    <n v="1992"/>
    <n v="5"/>
    <n v="6"/>
  </r>
  <r>
    <x v="3"/>
    <x v="0"/>
    <x v="8"/>
    <s v="North Cascade"/>
    <s v="|45/20/07|"/>
    <n v="1980"/>
    <n v="4"/>
    <n v="6"/>
  </r>
  <r>
    <x v="3"/>
    <x v="0"/>
    <x v="8"/>
    <s v="North Cascade"/>
    <s v="|45/20/08|"/>
    <n v="1896"/>
    <n v="4"/>
    <n v="7"/>
  </r>
  <r>
    <x v="3"/>
    <x v="0"/>
    <x v="8"/>
    <s v="North Cascade"/>
    <s v="|45/20/09|"/>
    <n v="2076"/>
    <n v="4"/>
    <n v="7"/>
  </r>
  <r>
    <x v="3"/>
    <x v="0"/>
    <x v="8"/>
    <s v="North Cascade"/>
    <s v="|45/20/10|"/>
    <n v="2136"/>
    <n v="4"/>
    <n v="6"/>
  </r>
  <r>
    <x v="3"/>
    <x v="0"/>
    <x v="8"/>
    <s v="North Cascade"/>
    <s v="|45/20/11|"/>
    <n v="2028"/>
    <n v="4"/>
    <n v="6"/>
  </r>
  <r>
    <x v="3"/>
    <x v="0"/>
    <x v="8"/>
    <s v="North Cascade"/>
    <s v="|45/20/12|"/>
    <n v="2076"/>
    <n v="4"/>
    <n v="7"/>
  </r>
  <r>
    <x v="3"/>
    <x v="0"/>
    <x v="8"/>
    <s v="North Cascade"/>
    <s v="|45/20/13|"/>
    <n v="1944"/>
    <n v="5"/>
    <n v="6"/>
  </r>
  <r>
    <x v="3"/>
    <x v="0"/>
    <x v="8"/>
    <s v="North Cascade"/>
    <s v="|45/20/14|"/>
    <n v="2052"/>
    <n v="5"/>
    <n v="7"/>
  </r>
  <r>
    <x v="3"/>
    <x v="0"/>
    <x v="8"/>
    <s v="North Cascade"/>
    <s v="|45/20/15|"/>
    <n v="2016"/>
    <n v="4"/>
    <n v="7"/>
  </r>
  <r>
    <x v="3"/>
    <x v="0"/>
    <x v="8"/>
    <s v="North Cascade"/>
    <s v="|45/20/16|"/>
    <n v="1884"/>
    <n v="5"/>
    <n v="6"/>
  </r>
  <r>
    <x v="3"/>
    <x v="0"/>
    <x v="8"/>
    <s v="North Cascade"/>
    <s v="|45/20/17|"/>
    <n v="1944"/>
    <n v="4"/>
    <n v="7"/>
  </r>
  <r>
    <x v="3"/>
    <x v="0"/>
    <x v="8"/>
    <s v="North Cascade"/>
    <s v="|45/20/18|"/>
    <n v="1992"/>
    <n v="4"/>
    <n v="6"/>
  </r>
  <r>
    <x v="3"/>
    <x v="0"/>
    <x v="8"/>
    <s v="North Cascade"/>
    <s v="|45/20/19|"/>
    <n v="1908"/>
    <n v="4"/>
    <n v="6"/>
  </r>
  <r>
    <x v="3"/>
    <x v="0"/>
    <x v="8"/>
    <s v="North Cascade"/>
    <s v="|45/20/20|"/>
    <n v="2040"/>
    <n v="4"/>
    <n v="7"/>
  </r>
  <r>
    <x v="3"/>
    <x v="0"/>
    <x v="8"/>
    <s v="North Cascade"/>
    <s v="|45/20/21|"/>
    <n v="2088"/>
    <n v="4"/>
    <n v="6"/>
  </r>
  <r>
    <x v="3"/>
    <x v="0"/>
    <x v="8"/>
    <s v="North Cascade"/>
    <s v="|45/20/22|"/>
    <n v="1980"/>
    <n v="4"/>
    <n v="6"/>
  </r>
  <r>
    <x v="3"/>
    <x v="0"/>
    <x v="8"/>
    <s v="North Cascade"/>
    <s v="|45/20/23|"/>
    <n v="2112"/>
    <n v="5"/>
    <n v="6"/>
  </r>
  <r>
    <x v="3"/>
    <x v="0"/>
    <x v="8"/>
    <s v="North Cascade"/>
    <s v="|45/20/24|"/>
    <n v="1812"/>
    <n v="5"/>
    <n v="7"/>
  </r>
  <r>
    <x v="3"/>
    <x v="0"/>
    <x v="8"/>
    <s v="North Cascade"/>
    <s v="|45/20/25|"/>
    <n v="1980"/>
    <n v="4"/>
    <n v="6"/>
  </r>
  <r>
    <x v="3"/>
    <x v="0"/>
    <x v="8"/>
    <s v="North Cascade"/>
    <s v="|45/20/26|"/>
    <n v="1956"/>
    <n v="4"/>
    <n v="6"/>
  </r>
  <r>
    <x v="3"/>
    <x v="0"/>
    <x v="8"/>
    <s v="North Cascade"/>
    <s v="|45/20/27|"/>
    <n v="2100"/>
    <n v="4"/>
    <n v="6"/>
  </r>
  <r>
    <x v="3"/>
    <x v="0"/>
    <x v="8"/>
    <s v="North Cascade"/>
    <s v="|45/20/28|"/>
    <n v="2004"/>
    <n v="5"/>
    <n v="7"/>
  </r>
  <r>
    <x v="3"/>
    <x v="0"/>
    <x v="8"/>
    <s v="North Cascade"/>
    <s v="|45/20/29|"/>
    <n v="1860"/>
    <n v="4"/>
    <n v="7"/>
  </r>
  <r>
    <x v="3"/>
    <x v="0"/>
    <x v="8"/>
    <s v="North Cascade"/>
    <s v="|45/20/30|"/>
    <n v="1944"/>
    <n v="4"/>
    <n v="7"/>
  </r>
  <r>
    <x v="3"/>
    <x v="0"/>
    <x v="8"/>
    <s v="North Cascade"/>
    <s v="|45/20/31|"/>
    <n v="1824"/>
    <n v="5"/>
    <n v="6"/>
  </r>
  <r>
    <x v="3"/>
    <x v="0"/>
    <x v="8"/>
    <s v="North Cascade"/>
    <s v="|45/20/32|"/>
    <n v="2100"/>
    <n v="5"/>
    <n v="6"/>
  </r>
  <r>
    <x v="3"/>
    <x v="0"/>
    <x v="8"/>
    <s v="North Cascade"/>
    <s v="|45/20/33|"/>
    <n v="2004"/>
    <n v="4"/>
    <n v="7"/>
  </r>
  <r>
    <x v="3"/>
    <x v="0"/>
    <x v="8"/>
    <s v="North Cascade"/>
    <s v="|45/20/34|"/>
    <n v="2052"/>
    <n v="4"/>
    <n v="6"/>
  </r>
  <r>
    <x v="3"/>
    <x v="0"/>
    <x v="8"/>
    <s v="North Cascade"/>
    <s v="|45/20/36|"/>
    <n v="1848"/>
    <n v="4"/>
    <n v="6"/>
  </r>
  <r>
    <x v="3"/>
    <x v="0"/>
    <x v="8"/>
    <s v="North Cascade"/>
    <s v="|45/20/37|"/>
    <n v="2064"/>
    <n v="5"/>
    <n v="7"/>
  </r>
  <r>
    <x v="3"/>
    <x v="0"/>
    <x v="8"/>
    <s v="North Cascade"/>
    <s v="|45/20/38|"/>
    <n v="1992"/>
    <n v="4"/>
    <n v="6"/>
  </r>
  <r>
    <x v="3"/>
    <x v="0"/>
    <x v="8"/>
    <s v="North Cascade"/>
    <s v="|45/20/39|"/>
    <n v="1824"/>
    <n v="4"/>
    <n v="7"/>
  </r>
  <r>
    <x v="3"/>
    <x v="0"/>
    <x v="8"/>
    <s v="North Cascade"/>
    <s v="|45/20/40|"/>
    <n v="1812"/>
    <n v="5"/>
    <n v="6"/>
  </r>
  <r>
    <x v="3"/>
    <x v="0"/>
    <x v="8"/>
    <s v="North Cascade"/>
    <s v="|45/20/41|"/>
    <n v="2028"/>
    <n v="5"/>
    <n v="6"/>
  </r>
  <r>
    <x v="3"/>
    <x v="0"/>
    <x v="8"/>
    <s v="North Cascade"/>
    <s v="|45/20/42|"/>
    <n v="2160"/>
    <n v="5"/>
    <n v="6"/>
  </r>
  <r>
    <x v="3"/>
    <x v="0"/>
    <x v="8"/>
    <s v="North Cascade"/>
    <s v="|45/20/43|"/>
    <n v="1920"/>
    <n v="4"/>
    <n v="7"/>
  </r>
  <r>
    <x v="3"/>
    <x v="0"/>
    <x v="8"/>
    <s v="North Cascade"/>
    <s v="|45/20/45|"/>
    <n v="1824"/>
    <n v="4"/>
    <n v="6"/>
  </r>
  <r>
    <x v="3"/>
    <x v="0"/>
    <x v="8"/>
    <s v="North Cascade"/>
    <s v="|45/20/46|"/>
    <n v="1932"/>
    <n v="5"/>
    <n v="6"/>
  </r>
  <r>
    <x v="3"/>
    <x v="0"/>
    <x v="8"/>
    <s v="North Cascade"/>
    <s v="|45/20/47|"/>
    <n v="2040"/>
    <n v="5"/>
    <n v="6"/>
  </r>
  <r>
    <x v="3"/>
    <x v="0"/>
    <x v="8"/>
    <s v="North Cascade"/>
    <s v="|45/20/48|"/>
    <n v="2100"/>
    <n v="4"/>
    <n v="7"/>
  </r>
  <r>
    <x v="3"/>
    <x v="0"/>
    <x v="8"/>
    <s v="North Cascade"/>
    <s v="|45/20/49|"/>
    <n v="1992"/>
    <n v="5"/>
    <n v="7"/>
  </r>
  <r>
    <x v="3"/>
    <x v="0"/>
    <x v="8"/>
    <s v="North Cascade"/>
    <s v="|45/20/50|"/>
    <n v="1824"/>
    <n v="5"/>
    <n v="7"/>
  </r>
  <r>
    <x v="3"/>
    <x v="0"/>
    <x v="8"/>
    <s v="North Cascade"/>
    <s v="|45/20/51|"/>
    <n v="1980"/>
    <n v="4"/>
    <n v="7"/>
  </r>
  <r>
    <x v="3"/>
    <x v="0"/>
    <x v="8"/>
    <s v="North Cascade"/>
    <s v="|45/20/52|"/>
    <n v="1896"/>
    <n v="5"/>
    <n v="7"/>
  </r>
  <r>
    <x v="3"/>
    <x v="0"/>
    <x v="8"/>
    <s v="North Cascade"/>
    <s v="|45/20/53|"/>
    <n v="2124"/>
    <n v="4"/>
    <n v="6"/>
  </r>
  <r>
    <x v="3"/>
    <x v="0"/>
    <x v="8"/>
    <s v="North Cascade"/>
    <s v="|45/20/54|"/>
    <n v="2028"/>
    <n v="4"/>
    <n v="7"/>
  </r>
  <r>
    <x v="3"/>
    <x v="0"/>
    <x v="8"/>
    <s v="North Cascade"/>
    <s v="|45/20/55|"/>
    <n v="2160"/>
    <n v="5"/>
    <n v="6"/>
  </r>
  <r>
    <x v="3"/>
    <x v="0"/>
    <x v="8"/>
    <s v="North Cascade"/>
    <s v="|45/20/56|"/>
    <n v="2076"/>
    <n v="4"/>
    <n v="7"/>
  </r>
  <r>
    <x v="3"/>
    <x v="0"/>
    <x v="8"/>
    <s v="North Cascade"/>
    <s v="|45/20/57|"/>
    <n v="2088"/>
    <n v="5"/>
    <n v="6"/>
  </r>
  <r>
    <x v="3"/>
    <x v="0"/>
    <x v="8"/>
    <s v="North Cascade"/>
    <s v="|45/20/58|"/>
    <n v="1920"/>
    <n v="5"/>
    <n v="7"/>
  </r>
  <r>
    <x v="3"/>
    <x v="0"/>
    <x v="8"/>
    <s v="North Cascade"/>
    <s v="|45/20/59|"/>
    <n v="1896"/>
    <n v="4"/>
    <n v="6"/>
  </r>
  <r>
    <x v="3"/>
    <x v="0"/>
    <x v="8"/>
    <s v="North Cascade"/>
    <s v="|45/20/60|"/>
    <n v="1992"/>
    <n v="4"/>
    <n v="7"/>
  </r>
  <r>
    <x v="3"/>
    <x v="0"/>
    <x v="8"/>
    <s v="North Cascade"/>
    <s v="|45/20/61|"/>
    <n v="1836"/>
    <n v="4"/>
    <n v="7"/>
  </r>
  <r>
    <x v="3"/>
    <x v="0"/>
    <x v="8"/>
    <s v="North Cascade"/>
    <s v="|45/20/62|"/>
    <n v="1920"/>
    <n v="4"/>
    <n v="7"/>
  </r>
  <r>
    <x v="3"/>
    <x v="0"/>
    <x v="8"/>
    <s v="North Cascade"/>
    <s v="|45/20/63|"/>
    <n v="2100"/>
    <n v="4"/>
    <n v="7"/>
  </r>
  <r>
    <x v="3"/>
    <x v="0"/>
    <x v="8"/>
    <s v="North Cascade"/>
    <s v="|45/20/64|"/>
    <n v="2016"/>
    <n v="4"/>
    <n v="7"/>
  </r>
  <r>
    <x v="3"/>
    <x v="0"/>
    <x v="8"/>
    <s v="North Cascade"/>
    <s v="|45/20/65|"/>
    <n v="2076"/>
    <n v="5"/>
    <n v="6"/>
  </r>
  <r>
    <x v="3"/>
    <x v="0"/>
    <x v="8"/>
    <s v="North Cascade"/>
    <s v="|45/20/66|"/>
    <n v="1944"/>
    <n v="5"/>
    <n v="6"/>
  </r>
  <r>
    <x v="3"/>
    <x v="0"/>
    <x v="8"/>
    <s v="North Cascade"/>
    <s v="|45/20/67|"/>
    <n v="1980"/>
    <n v="5"/>
    <n v="7"/>
  </r>
  <r>
    <x v="3"/>
    <x v="0"/>
    <x v="8"/>
    <s v="North Cascade"/>
    <s v="|45/20/68|"/>
    <n v="2076"/>
    <n v="5"/>
    <n v="6"/>
  </r>
  <r>
    <x v="3"/>
    <x v="0"/>
    <x v="8"/>
    <s v="North Cascade"/>
    <s v="|45/20/69|"/>
    <n v="2148"/>
    <n v="5"/>
    <n v="7"/>
  </r>
  <r>
    <x v="3"/>
    <x v="0"/>
    <x v="8"/>
    <s v="North Cascade"/>
    <s v="|45/20/70|"/>
    <n v="1800"/>
    <n v="5"/>
    <n v="7"/>
  </r>
  <r>
    <x v="3"/>
    <x v="0"/>
    <x v="8"/>
    <s v="North Cascade"/>
    <s v="|45/20/71|"/>
    <n v="2136"/>
    <n v="4"/>
    <n v="7"/>
  </r>
  <r>
    <x v="3"/>
    <x v="0"/>
    <x v="8"/>
    <s v="North Cascade"/>
    <s v="|45/20/72|"/>
    <n v="1896"/>
    <n v="5"/>
    <n v="6"/>
  </r>
  <r>
    <x v="3"/>
    <x v="0"/>
    <x v="8"/>
    <s v="North Cascade"/>
    <s v="|45/20/73|"/>
    <n v="1896"/>
    <n v="4"/>
    <n v="7"/>
  </r>
  <r>
    <x v="3"/>
    <x v="0"/>
    <x v="8"/>
    <s v="North Cascade"/>
    <s v="|45/20/74|"/>
    <n v="2064"/>
    <n v="4"/>
    <n v="6"/>
  </r>
  <r>
    <x v="3"/>
    <x v="0"/>
    <x v="8"/>
    <s v="North Cascade"/>
    <s v="|45/20/75|"/>
    <n v="2124"/>
    <n v="5"/>
    <n v="6"/>
  </r>
  <r>
    <x v="3"/>
    <x v="0"/>
    <x v="8"/>
    <s v="North Cascade"/>
    <s v="|45/20/76|"/>
    <n v="1800"/>
    <n v="4"/>
    <n v="6"/>
  </r>
  <r>
    <x v="3"/>
    <x v="0"/>
    <x v="8"/>
    <s v="North Cascade"/>
    <s v="|45/20/77|"/>
    <n v="1956"/>
    <n v="5"/>
    <n v="6"/>
  </r>
  <r>
    <x v="3"/>
    <x v="0"/>
    <x v="8"/>
    <s v="North Cascade"/>
    <s v="|45/20/78|"/>
    <n v="2100"/>
    <n v="4"/>
    <n v="6"/>
  </r>
  <r>
    <x v="3"/>
    <x v="0"/>
    <x v="8"/>
    <s v="North Cascade"/>
    <s v="|45/20/79|"/>
    <n v="1956"/>
    <n v="4"/>
    <n v="6"/>
  </r>
  <r>
    <x v="3"/>
    <x v="0"/>
    <x v="8"/>
    <s v="North Cascade"/>
    <s v="|45/20/80|"/>
    <n v="2052"/>
    <n v="4"/>
    <n v="6"/>
  </r>
  <r>
    <x v="3"/>
    <x v="0"/>
    <x v="8"/>
    <s v="North Cascade"/>
    <s v="|45/20/81|"/>
    <n v="1920"/>
    <n v="4"/>
    <n v="7"/>
  </r>
  <r>
    <x v="3"/>
    <x v="0"/>
    <x v="8"/>
    <s v="North Cascade"/>
    <s v="|45/20/82|"/>
    <n v="2004"/>
    <n v="4"/>
    <n v="6"/>
  </r>
  <r>
    <x v="3"/>
    <x v="0"/>
    <x v="8"/>
    <s v="North Cascade"/>
    <s v="|45/21/01|"/>
    <n v="1920"/>
    <n v="4"/>
    <n v="7"/>
  </r>
  <r>
    <x v="3"/>
    <x v="0"/>
    <x v="8"/>
    <s v="North Cascade"/>
    <s v="|45/21/40|"/>
    <n v="1800"/>
    <n v="4"/>
    <n v="6"/>
  </r>
  <r>
    <x v="3"/>
    <x v="0"/>
    <x v="8"/>
    <s v="North Cascade"/>
    <s v="|45/50/49|"/>
    <n v="1896"/>
    <n v="4"/>
    <n v="7"/>
  </r>
  <r>
    <x v="3"/>
    <x v="0"/>
    <x v="8"/>
    <s v="North Cascade"/>
    <s v="|50/01/01|"/>
    <n v="1920"/>
    <n v="4"/>
    <n v="6"/>
  </r>
  <r>
    <x v="3"/>
    <x v="0"/>
    <x v="8"/>
    <s v="North Cascade"/>
    <s v="|50/01/03|"/>
    <n v="2160"/>
    <n v="4"/>
    <n v="6"/>
  </r>
  <r>
    <x v="3"/>
    <x v="0"/>
    <x v="8"/>
    <s v="North Cascade"/>
    <s v="|50/01/05|"/>
    <n v="1992"/>
    <n v="4"/>
    <n v="6"/>
  </r>
  <r>
    <x v="3"/>
    <x v="0"/>
    <x v="8"/>
    <s v="North Cascade"/>
    <s v="|45/01/101|"/>
    <n v="1872"/>
    <n v="4"/>
    <n v="6"/>
  </r>
  <r>
    <x v="3"/>
    <x v="0"/>
    <x v="8"/>
    <s v="North Cascade"/>
    <s v="|45/01/102|"/>
    <n v="1968"/>
    <n v="4"/>
    <n v="6"/>
  </r>
  <r>
    <x v="3"/>
    <x v="0"/>
    <x v="8"/>
    <s v="North Cascade"/>
    <s v="|45/01/103|"/>
    <n v="1944"/>
    <n v="4"/>
    <n v="7"/>
  </r>
  <r>
    <x v="3"/>
    <x v="0"/>
    <x v="8"/>
    <s v="North Cascade"/>
    <s v="|45/02/101|"/>
    <n v="2136"/>
    <n v="5"/>
    <n v="6"/>
  </r>
  <r>
    <x v="3"/>
    <x v="0"/>
    <x v="8"/>
    <s v="North Cascade"/>
    <s v="|45/02/102|"/>
    <n v="1968"/>
    <n v="5"/>
    <n v="6"/>
  </r>
  <r>
    <x v="3"/>
    <x v="0"/>
    <x v="8"/>
    <s v="North Cascade"/>
    <s v="|45/02/103|"/>
    <n v="1980"/>
    <n v="5"/>
    <n v="6"/>
  </r>
  <r>
    <x v="3"/>
    <x v="0"/>
    <x v="8"/>
    <s v="North Cascade"/>
    <s v="|45/03/101|"/>
    <n v="1908"/>
    <n v="4"/>
    <n v="6"/>
  </r>
  <r>
    <x v="3"/>
    <x v="0"/>
    <x v="8"/>
    <s v="North Cascade"/>
    <s v="|45/03/103|"/>
    <n v="1944"/>
    <n v="4"/>
    <n v="7"/>
  </r>
  <r>
    <x v="3"/>
    <x v="0"/>
    <x v="8"/>
    <s v="North Cascade"/>
    <s v="|45/03/104|"/>
    <n v="2148"/>
    <n v="5"/>
    <n v="6"/>
  </r>
  <r>
    <x v="3"/>
    <x v="0"/>
    <x v="8"/>
    <s v="North Cascade"/>
    <s v="|45/04/101|"/>
    <n v="1800"/>
    <n v="5"/>
    <n v="7"/>
  </r>
  <r>
    <x v="3"/>
    <x v="0"/>
    <x v="8"/>
    <s v="North Cascade"/>
    <s v="|45/04/102|"/>
    <n v="1848"/>
    <n v="5"/>
    <n v="6"/>
  </r>
  <r>
    <x v="3"/>
    <x v="0"/>
    <x v="8"/>
    <s v="North Cascade"/>
    <s v="|45/04/103|"/>
    <n v="1860"/>
    <n v="5"/>
    <n v="7"/>
  </r>
  <r>
    <x v="3"/>
    <x v="0"/>
    <x v="8"/>
    <s v="North Cascade"/>
    <s v="|45/04/112|"/>
    <n v="1980"/>
    <n v="4"/>
    <n v="7"/>
  </r>
  <r>
    <x v="3"/>
    <x v="0"/>
    <x v="8"/>
    <s v="North Cascade"/>
    <s v="|45/06/101|"/>
    <n v="1968"/>
    <n v="4"/>
    <n v="6"/>
  </r>
  <r>
    <x v="3"/>
    <x v="0"/>
    <x v="8"/>
    <s v="North Cascade"/>
    <s v="|45/06/103|"/>
    <n v="2028"/>
    <n v="4"/>
    <n v="7"/>
  </r>
  <r>
    <x v="3"/>
    <x v="0"/>
    <x v="8"/>
    <s v="North Cascade"/>
    <s v="|45/07/108|"/>
    <n v="1800"/>
    <n v="4"/>
    <n v="7"/>
  </r>
  <r>
    <x v="3"/>
    <x v="0"/>
    <x v="8"/>
    <s v="North Cascade"/>
    <s v="|45/07/110|"/>
    <n v="1908"/>
    <n v="5"/>
    <n v="7"/>
  </r>
  <r>
    <x v="3"/>
    <x v="0"/>
    <x v="8"/>
    <s v="North Cascade"/>
    <s v="|45/20/101|"/>
    <n v="2004"/>
    <n v="4"/>
    <n v="7"/>
  </r>
  <r>
    <x v="3"/>
    <x v="0"/>
    <x v="8"/>
    <s v="North Cascade"/>
    <s v="|45/20/102|"/>
    <n v="2100"/>
    <n v="5"/>
    <n v="7"/>
  </r>
  <r>
    <x v="3"/>
    <x v="0"/>
    <x v="8"/>
    <s v="North Cascade"/>
    <s v="|45/20/103|"/>
    <n v="2016"/>
    <n v="5"/>
    <n v="6"/>
  </r>
  <r>
    <x v="3"/>
    <x v="0"/>
    <x v="8"/>
    <s v="North Cascade"/>
    <s v="|45/04/881|"/>
    <n v="2088"/>
    <n v="5"/>
    <n v="6"/>
  </r>
  <r>
    <x v="3"/>
    <x v="0"/>
    <x v="8"/>
    <s v="North Cascade"/>
    <s v="|45/20/901|"/>
    <n v="1992"/>
    <n v="4"/>
    <n v="7"/>
  </r>
  <r>
    <x v="3"/>
    <x v="0"/>
    <x v="8"/>
    <s v="North Cascade"/>
    <s v="|45/20/911|"/>
    <n v="1944"/>
    <n v="4"/>
    <n v="6"/>
  </r>
  <r>
    <x v="3"/>
    <x v="0"/>
    <x v="8"/>
    <s v="North Cascade"/>
    <s v="|45/20/921|"/>
    <n v="2160"/>
    <n v="4"/>
    <n v="6"/>
  </r>
  <r>
    <x v="3"/>
    <x v="0"/>
    <x v="8"/>
    <s v="North Cascade"/>
    <s v="|45/20/931|"/>
    <n v="1896"/>
    <n v="4"/>
    <n v="6"/>
  </r>
  <r>
    <x v="3"/>
    <x v="0"/>
    <x v="8"/>
    <s v="North Cascade"/>
    <s v="|45/20/941|"/>
    <n v="2136"/>
    <n v="4"/>
    <n v="7"/>
  </r>
  <r>
    <x v="3"/>
    <x v="0"/>
    <x v="8"/>
    <s v="North Cascade"/>
    <s v="|45/20/950|"/>
    <n v="1848"/>
    <n v="4"/>
    <n v="7"/>
  </r>
  <r>
    <x v="3"/>
    <x v="0"/>
    <x v="8"/>
    <s v="North Cascade"/>
    <s v="|45/20/951|"/>
    <n v="2004"/>
    <n v="4"/>
    <n v="7"/>
  </r>
  <r>
    <x v="3"/>
    <x v="0"/>
    <x v="8"/>
    <s v="North Cascade"/>
    <s v="|45/20/952|"/>
    <n v="1968"/>
    <n v="5"/>
    <n v="6"/>
  </r>
  <r>
    <x v="3"/>
    <x v="0"/>
    <x v="8"/>
    <s v="North Cascade"/>
    <s v="|45/20/953|"/>
    <n v="2064"/>
    <n v="4"/>
    <n v="6"/>
  </r>
  <r>
    <x v="3"/>
    <x v="0"/>
    <x v="8"/>
    <s v="North Cascade"/>
    <s v="|45/20/954|"/>
    <n v="1932"/>
    <n v="5"/>
    <n v="7"/>
  </r>
  <r>
    <x v="3"/>
    <x v="0"/>
    <x v="8"/>
    <s v="North Cascade"/>
    <s v="|45/20/955|"/>
    <n v="1896"/>
    <n v="5"/>
    <n v="7"/>
  </r>
  <r>
    <x v="3"/>
    <x v="0"/>
    <x v="7"/>
    <s v="Earthbound"/>
    <s v="|99/04/01|"/>
    <n v="1164"/>
    <n v="2.57"/>
    <n v="3.86"/>
  </r>
  <r>
    <x v="3"/>
    <x v="0"/>
    <x v="7"/>
    <s v="Earthbound"/>
    <s v="|99/04/02|"/>
    <n v="780"/>
    <n v="2.61"/>
    <n v="3.56"/>
  </r>
  <r>
    <x v="3"/>
    <x v="0"/>
    <x v="7"/>
    <s v="Earthbound"/>
    <s v="|99/04/03|"/>
    <n v="852"/>
    <n v="2.16"/>
    <n v="3.55"/>
  </r>
  <r>
    <x v="3"/>
    <x v="0"/>
    <x v="7"/>
    <s v="Earthbound"/>
    <s v="|99/04/04|"/>
    <n v="984"/>
    <n v="2.8"/>
    <n v="3.43"/>
  </r>
  <r>
    <x v="3"/>
    <x v="0"/>
    <x v="7"/>
    <s v="Earthbound"/>
    <s v="|99/04/05|"/>
    <n v="600"/>
    <n v="2.77"/>
    <n v="3.93"/>
  </r>
  <r>
    <x v="3"/>
    <x v="0"/>
    <x v="7"/>
    <s v="Earthbound"/>
    <s v="|99/04/06|"/>
    <n v="960"/>
    <n v="2.85"/>
    <n v="3.67"/>
  </r>
  <r>
    <x v="3"/>
    <x v="0"/>
    <x v="7"/>
    <s v="Earthbound"/>
    <s v="|99/04/07|"/>
    <n v="648"/>
    <n v="2.37"/>
    <n v="3.84"/>
  </r>
  <r>
    <x v="3"/>
    <x v="0"/>
    <x v="7"/>
    <s v="Earthbound"/>
    <s v="|99/04/08|"/>
    <n v="924"/>
    <n v="2.2200000000000002"/>
    <n v="3.73"/>
  </r>
  <r>
    <x v="3"/>
    <x v="0"/>
    <x v="7"/>
    <s v="Earthbound"/>
    <s v="|99/04/09|"/>
    <n v="672"/>
    <n v="2.61"/>
    <n v="3.65"/>
  </r>
  <r>
    <x v="3"/>
    <x v="0"/>
    <x v="7"/>
    <s v="Earthbound"/>
    <s v="|99/05/58|"/>
    <n v="1128"/>
    <n v="2.69"/>
    <n v="3.93"/>
  </r>
  <r>
    <x v="3"/>
    <x v="0"/>
    <x v="7"/>
    <s v="Earthbound"/>
    <s v="|99/05/67|"/>
    <n v="1032"/>
    <n v="2.36"/>
    <n v="3.37"/>
  </r>
  <r>
    <x v="3"/>
    <x v="0"/>
    <x v="7"/>
    <s v="Earthbound"/>
    <s v="|99/05/102|"/>
    <n v="732"/>
    <n v="2.64"/>
    <n v="3.74"/>
  </r>
  <r>
    <x v="3"/>
    <x v="0"/>
    <x v="7"/>
    <s v="Earthbound"/>
    <s v="|125/02/02|"/>
    <n v="636"/>
    <n v="2.41"/>
    <n v="3.87"/>
  </r>
  <r>
    <x v="3"/>
    <x v="0"/>
    <x v="7"/>
    <s v="Earthbound"/>
    <s v="|125/06/01|"/>
    <n v="624"/>
    <n v="2.72"/>
    <n v="3.29"/>
  </r>
  <r>
    <x v="3"/>
    <x v="0"/>
    <x v="7"/>
    <s v="Fresh express"/>
    <s v="|52/00/00|"/>
    <n v="1080"/>
    <n v="2.34"/>
    <n v="3.83"/>
  </r>
  <r>
    <x v="3"/>
    <x v="0"/>
    <x v="7"/>
    <s v="Fresh express"/>
    <s v="|52/00/01|"/>
    <n v="1200"/>
    <n v="2.2799999999999998"/>
    <n v="3.52"/>
  </r>
  <r>
    <x v="3"/>
    <x v="0"/>
    <x v="7"/>
    <s v="Fresh express"/>
    <s v="|52/00/02|"/>
    <n v="996"/>
    <n v="2.73"/>
    <n v="3.42"/>
  </r>
  <r>
    <x v="3"/>
    <x v="0"/>
    <x v="7"/>
    <s v="Fresh express"/>
    <s v="|52/00/09|"/>
    <n v="948"/>
    <n v="2.78"/>
    <n v="3.27"/>
  </r>
  <r>
    <x v="3"/>
    <x v="0"/>
    <x v="7"/>
    <s v="Fresh express"/>
    <s v="|52/00/10|"/>
    <n v="900"/>
    <n v="2.38"/>
    <n v="3.35"/>
  </r>
  <r>
    <x v="3"/>
    <x v="0"/>
    <x v="7"/>
    <s v="Fresh express"/>
    <s v="|52/00/13|"/>
    <n v="684"/>
    <n v="2.46"/>
    <n v="3.55"/>
  </r>
  <r>
    <x v="3"/>
    <x v="0"/>
    <x v="7"/>
    <s v="Fresh express"/>
    <s v="|52/00/14|"/>
    <n v="720"/>
    <n v="2.23"/>
    <n v="3.51"/>
  </r>
  <r>
    <x v="3"/>
    <x v="0"/>
    <x v="7"/>
    <s v="Fresh express"/>
    <s v="|52/00/16|"/>
    <n v="912"/>
    <n v="2.72"/>
    <n v="3.75"/>
  </r>
  <r>
    <x v="3"/>
    <x v="0"/>
    <x v="7"/>
    <s v="Fresh express"/>
    <s v="|52/00/17|"/>
    <n v="708"/>
    <n v="2.27"/>
    <n v="3.86"/>
  </r>
  <r>
    <x v="3"/>
    <x v="0"/>
    <x v="7"/>
    <s v="Fresh express"/>
    <s v="|52/00/18|"/>
    <n v="1152"/>
    <n v="2.91"/>
    <n v="3.68"/>
  </r>
  <r>
    <x v="3"/>
    <x v="0"/>
    <x v="7"/>
    <s v="Fresh express"/>
    <s v="|52/00/19|"/>
    <n v="696"/>
    <n v="2.59"/>
    <n v="3.3"/>
  </r>
  <r>
    <x v="3"/>
    <x v="0"/>
    <x v="7"/>
    <s v="Fresh express"/>
    <s v="|52/00/21|"/>
    <n v="1104"/>
    <n v="2.56"/>
    <n v="3.63"/>
  </r>
  <r>
    <x v="3"/>
    <x v="0"/>
    <x v="7"/>
    <s v="Fresh express"/>
    <s v="|52/00/22|"/>
    <n v="1092"/>
    <n v="2.81"/>
    <n v="3.74"/>
  </r>
  <r>
    <x v="3"/>
    <x v="0"/>
    <x v="7"/>
    <s v="Fresh express"/>
    <s v="|52/00/23|"/>
    <n v="888"/>
    <n v="2.88"/>
    <n v="3.52"/>
  </r>
  <r>
    <x v="3"/>
    <x v="0"/>
    <x v="7"/>
    <s v="Fresh express"/>
    <s v="|52/00/24|"/>
    <n v="708"/>
    <n v="2.58"/>
    <n v="3.42"/>
  </r>
  <r>
    <x v="3"/>
    <x v="0"/>
    <x v="7"/>
    <s v="Fresh express"/>
    <s v="|52/00/25|"/>
    <n v="924"/>
    <n v="2.4700000000000002"/>
    <n v="3.51"/>
  </r>
  <r>
    <x v="3"/>
    <x v="0"/>
    <x v="7"/>
    <s v="Fresh express"/>
    <s v="|52/00/27|"/>
    <n v="924"/>
    <n v="2.36"/>
    <n v="3.71"/>
  </r>
  <r>
    <x v="3"/>
    <x v="0"/>
    <x v="7"/>
    <s v="Fresh express"/>
    <s v="|52/00/28|"/>
    <n v="876"/>
    <n v="2.08"/>
    <n v="3.78"/>
  </r>
  <r>
    <x v="3"/>
    <x v="0"/>
    <x v="7"/>
    <s v="Fresh express"/>
    <s v="|52/00/29|"/>
    <n v="636"/>
    <n v="2"/>
    <n v="3.64"/>
  </r>
  <r>
    <x v="3"/>
    <x v="0"/>
    <x v="7"/>
    <s v="Fresh express"/>
    <s v="|52/00/30|"/>
    <n v="780"/>
    <n v="2.0299999999999998"/>
    <n v="3.6"/>
  </r>
  <r>
    <x v="3"/>
    <x v="0"/>
    <x v="7"/>
    <s v="Fresh express"/>
    <s v="|52/00/31|"/>
    <n v="744"/>
    <n v="3"/>
    <n v="3.93"/>
  </r>
  <r>
    <x v="3"/>
    <x v="0"/>
    <x v="7"/>
    <s v="Fresh express"/>
    <s v="|52/00/33|"/>
    <n v="876"/>
    <n v="2.81"/>
    <n v="3.7"/>
  </r>
  <r>
    <x v="3"/>
    <x v="0"/>
    <x v="7"/>
    <s v="Fresh express"/>
    <s v="|52/00/34|"/>
    <n v="792"/>
    <n v="2.85"/>
    <n v="3.72"/>
  </r>
  <r>
    <x v="3"/>
    <x v="0"/>
    <x v="7"/>
    <s v="Fresh express"/>
    <s v="|52/00/35|"/>
    <n v="612"/>
    <n v="2.2799999999999998"/>
    <n v="3.72"/>
  </r>
  <r>
    <x v="3"/>
    <x v="0"/>
    <x v="7"/>
    <s v="Fresh express"/>
    <s v="|52/00/48|"/>
    <n v="1176"/>
    <n v="2.37"/>
    <n v="3.39"/>
  </r>
  <r>
    <x v="3"/>
    <x v="0"/>
    <x v="7"/>
    <s v="Fresh express"/>
    <s v="|52/00/52|"/>
    <n v="1056"/>
    <n v="2.17"/>
    <n v="3.68"/>
  </r>
  <r>
    <x v="3"/>
    <x v="0"/>
    <x v="7"/>
    <s v="Fresh express"/>
    <s v="|52/00/53|"/>
    <n v="684"/>
    <n v="2.41"/>
    <n v="3.22"/>
  </r>
  <r>
    <x v="3"/>
    <x v="0"/>
    <x v="7"/>
    <s v="Fresh express"/>
    <s v="|52/00/60|"/>
    <n v="1152"/>
    <n v="2.78"/>
    <n v="3.78"/>
  </r>
  <r>
    <x v="3"/>
    <x v="0"/>
    <x v="7"/>
    <s v="Fresh express"/>
    <s v="|52/00/61|"/>
    <n v="840"/>
    <n v="3"/>
    <n v="3.64"/>
  </r>
  <r>
    <x v="3"/>
    <x v="0"/>
    <x v="7"/>
    <s v="Fresh express"/>
    <s v="|52/00/62|"/>
    <n v="828"/>
    <n v="2.5499999999999998"/>
    <n v="3.49"/>
  </r>
  <r>
    <x v="3"/>
    <x v="0"/>
    <x v="7"/>
    <s v="Fresh express"/>
    <s v="|52/00/63|"/>
    <n v="792"/>
    <n v="2.3199999999999998"/>
    <n v="3.32"/>
  </r>
  <r>
    <x v="3"/>
    <x v="0"/>
    <x v="7"/>
    <s v="Fresh express"/>
    <s v="|52/00/64|"/>
    <n v="1200"/>
    <n v="2.96"/>
    <n v="3.9"/>
  </r>
  <r>
    <x v="3"/>
    <x v="0"/>
    <x v="7"/>
    <s v="Fresh express"/>
    <s v="|52/00/65|"/>
    <n v="1092"/>
    <n v="2.74"/>
    <n v="3.43"/>
  </r>
  <r>
    <x v="3"/>
    <x v="0"/>
    <x v="7"/>
    <s v="Fresh express"/>
    <s v="|52/00/80|"/>
    <n v="1092"/>
    <n v="2.86"/>
    <n v="3.47"/>
  </r>
  <r>
    <x v="3"/>
    <x v="0"/>
    <x v="7"/>
    <s v="Fresh express"/>
    <s v="|52/00/81|"/>
    <n v="684"/>
    <n v="2.68"/>
    <n v="3.27"/>
  </r>
  <r>
    <x v="3"/>
    <x v="0"/>
    <x v="7"/>
    <s v="Fresh express"/>
    <s v="|52/00/82|"/>
    <n v="1128"/>
    <n v="2.31"/>
    <n v="3.51"/>
  </r>
  <r>
    <x v="3"/>
    <x v="0"/>
    <x v="7"/>
    <s v="Fresh express"/>
    <s v="|52/00/83|"/>
    <n v="1164"/>
    <n v="2.76"/>
    <n v="3.85"/>
  </r>
  <r>
    <x v="3"/>
    <x v="0"/>
    <x v="7"/>
    <s v="Fresh express"/>
    <s v="|52/00/85|"/>
    <n v="996"/>
    <n v="2.57"/>
    <n v="4"/>
  </r>
  <r>
    <x v="3"/>
    <x v="0"/>
    <x v="7"/>
    <s v="Fresh express"/>
    <s v="|52/00/88|"/>
    <n v="972"/>
    <n v="2.0499999999999998"/>
    <n v="3.49"/>
  </r>
  <r>
    <x v="3"/>
    <x v="0"/>
    <x v="7"/>
    <s v="Fresh express"/>
    <s v="|52/00/89|"/>
    <n v="600"/>
    <n v="2.54"/>
    <n v="3.28"/>
  </r>
  <r>
    <x v="3"/>
    <x v="0"/>
    <x v="7"/>
    <s v="Fresh express"/>
    <s v="|52/00/90|"/>
    <n v="648"/>
    <n v="2"/>
    <n v="3.32"/>
  </r>
  <r>
    <x v="3"/>
    <x v="0"/>
    <x v="7"/>
    <s v="Fresh express"/>
    <s v="|52/00/91|"/>
    <n v="960"/>
    <n v="2.12"/>
    <n v="3.29"/>
  </r>
  <r>
    <x v="3"/>
    <x v="0"/>
    <x v="7"/>
    <s v="Fresh express"/>
    <s v="|52/00/92|"/>
    <n v="1104"/>
    <n v="2.75"/>
    <n v="3.5"/>
  </r>
  <r>
    <x v="3"/>
    <x v="0"/>
    <x v="7"/>
    <s v="Fresh express"/>
    <s v="|52/00/93|"/>
    <n v="936"/>
    <n v="2.41"/>
    <n v="3.28"/>
  </r>
  <r>
    <x v="3"/>
    <x v="0"/>
    <x v="7"/>
    <s v="Fresh express"/>
    <s v="|52/00/94|"/>
    <n v="696"/>
    <n v="2.87"/>
    <n v="3.46"/>
  </r>
  <r>
    <x v="3"/>
    <x v="0"/>
    <x v="7"/>
    <s v="Fresh express"/>
    <s v="|52/00/95|"/>
    <n v="672"/>
    <n v="2.88"/>
    <n v="3.81"/>
  </r>
  <r>
    <x v="3"/>
    <x v="0"/>
    <x v="1"/>
    <s v="Green lamb"/>
    <s v="|70/00/00|"/>
    <n v="540"/>
    <n v="6.0266666666666664"/>
    <n v="7.7133333333333329"/>
  </r>
  <r>
    <x v="3"/>
    <x v="0"/>
    <x v="1"/>
    <s v="Green lamb"/>
    <s v="|70/00/01|"/>
    <n v="576"/>
    <n v="6.6333333333333337"/>
    <n v="8.0733333333333341"/>
  </r>
  <r>
    <x v="3"/>
    <x v="0"/>
    <x v="1"/>
    <s v="Green lamb"/>
    <s v="|70/00/02|"/>
    <n v="576"/>
    <n v="6.253333333333333"/>
    <n v="7.62"/>
  </r>
  <r>
    <x v="3"/>
    <x v="0"/>
    <x v="1"/>
    <s v="Green lamb"/>
    <s v="|70/00/03|"/>
    <n v="444"/>
    <n v="6.32"/>
    <n v="8.44"/>
  </r>
  <r>
    <x v="3"/>
    <x v="0"/>
    <x v="1"/>
    <s v="Green lamb"/>
    <s v="|70/00/04|"/>
    <n v="612"/>
    <n v="6.16"/>
    <n v="8.06"/>
  </r>
  <r>
    <x v="3"/>
    <x v="0"/>
    <x v="1"/>
    <s v="Green lamb"/>
    <s v="|70/00/05|"/>
    <n v="420"/>
    <n v="5.7733333333333334"/>
    <n v="7.98"/>
  </r>
  <r>
    <x v="3"/>
    <x v="0"/>
    <x v="1"/>
    <s v="Green lamb"/>
    <s v="|70/00/06|"/>
    <n v="480"/>
    <n v="5.8"/>
    <n v="8.14"/>
  </r>
  <r>
    <x v="3"/>
    <x v="0"/>
    <x v="1"/>
    <s v="Green lamb"/>
    <s v="|70/00/07|"/>
    <n v="564"/>
    <n v="6.06"/>
    <n v="8.5399999999999991"/>
  </r>
  <r>
    <x v="3"/>
    <x v="0"/>
    <x v="1"/>
    <s v="Green lamb"/>
    <s v="|70/00/08|"/>
    <n v="612"/>
    <n v="5.28"/>
    <n v="8.3133333333333326"/>
  </r>
  <r>
    <x v="3"/>
    <x v="0"/>
    <x v="1"/>
    <s v="Green lamb"/>
    <s v="|70/00/09|"/>
    <n v="540"/>
    <n v="5.62"/>
    <n v="8.1666666666666661"/>
  </r>
  <r>
    <x v="3"/>
    <x v="0"/>
    <x v="1"/>
    <s v="Green lamb"/>
    <s v="|70/00/11|"/>
    <n v="420"/>
    <n v="5.6466666666666665"/>
    <n v="8.48"/>
  </r>
  <r>
    <x v="3"/>
    <x v="0"/>
    <x v="1"/>
    <s v="Green lamb"/>
    <s v="|70/00/12|"/>
    <n v="528"/>
    <n v="6.6533333333333333"/>
    <n v="8.3000000000000007"/>
  </r>
  <r>
    <x v="3"/>
    <x v="0"/>
    <x v="1"/>
    <s v="Green lamb"/>
    <s v="|70/00/13|"/>
    <n v="480"/>
    <n v="6.06"/>
    <n v="8.586666666666666"/>
  </r>
  <r>
    <x v="3"/>
    <x v="0"/>
    <x v="1"/>
    <s v="Green lamb"/>
    <s v="|70/00/14|"/>
    <n v="468"/>
    <n v="6.5466666666666669"/>
    <n v="8.0666666666666664"/>
  </r>
  <r>
    <x v="3"/>
    <x v="0"/>
    <x v="1"/>
    <s v="Green lamb"/>
    <s v="|70/00/15|"/>
    <n v="420"/>
    <n v="5.92"/>
    <n v="7.7333333333333334"/>
  </r>
  <r>
    <x v="3"/>
    <x v="0"/>
    <x v="1"/>
    <s v="Green lamb"/>
    <s v="|70/00/16|"/>
    <n v="576"/>
    <n v="6.1533333333333333"/>
    <n v="7.34"/>
  </r>
  <r>
    <x v="3"/>
    <x v="0"/>
    <x v="1"/>
    <s v="Green lamb"/>
    <s v="|70/00/17|"/>
    <n v="504"/>
    <n v="6.3666666666666663"/>
    <n v="8.4"/>
  </r>
  <r>
    <x v="3"/>
    <x v="0"/>
    <x v="1"/>
    <s v="Green lamb"/>
    <s v="|70/00/18|"/>
    <n v="444"/>
    <n v="5.82"/>
    <n v="7.753333333333333"/>
  </r>
  <r>
    <x v="3"/>
    <x v="0"/>
    <x v="1"/>
    <s v="Green lamb"/>
    <s v="|70/00/19|"/>
    <n v="636"/>
    <n v="6.56"/>
    <n v="7.666666666666667"/>
  </r>
  <r>
    <x v="3"/>
    <x v="0"/>
    <x v="1"/>
    <s v="Green lamb"/>
    <s v="|70/00/20|"/>
    <n v="516"/>
    <n v="5.98"/>
    <n v="8.5266666666666673"/>
  </r>
  <r>
    <x v="3"/>
    <x v="0"/>
    <x v="1"/>
    <s v="Green lamb"/>
    <s v="|70/01/01|"/>
    <n v="480"/>
    <n v="5.98"/>
    <n v="7.3666666666666663"/>
  </r>
  <r>
    <x v="3"/>
    <x v="0"/>
    <x v="1"/>
    <s v="Green lamb"/>
    <s v="|70/01/04|"/>
    <n v="444"/>
    <n v="5.4"/>
    <n v="8.32"/>
  </r>
  <r>
    <x v="3"/>
    <x v="0"/>
    <x v="1"/>
    <s v="Green lamb"/>
    <s v="|70/01/05|"/>
    <n v="528"/>
    <n v="6.5133333333333336"/>
    <n v="8.0733333333333341"/>
  </r>
  <r>
    <x v="3"/>
    <x v="0"/>
    <x v="1"/>
    <s v="Green lamb"/>
    <s v="|70/01/12|"/>
    <n v="600"/>
    <n v="5.8466666666666667"/>
    <n v="7.9866666666666664"/>
  </r>
  <r>
    <x v="3"/>
    <x v="0"/>
    <x v="1"/>
    <s v="Green lamb"/>
    <s v="|70/01/13|"/>
    <n v="516"/>
    <n v="5.36"/>
    <n v="7.6733333333333329"/>
  </r>
  <r>
    <x v="3"/>
    <x v="0"/>
    <x v="1"/>
    <s v="Green lamb"/>
    <s v="|70/01/14|"/>
    <n v="624"/>
    <n v="5.793333333333333"/>
    <n v="8.2333333333333325"/>
  </r>
  <r>
    <x v="3"/>
    <x v="0"/>
    <x v="1"/>
    <s v="Green lamb"/>
    <s v="|70/02/01|"/>
    <n v="408"/>
    <n v="6.1133333333333333"/>
    <n v="8.3800000000000008"/>
  </r>
  <r>
    <x v="3"/>
    <x v="0"/>
    <x v="1"/>
    <s v="Green lamb"/>
    <s v="|70/02/02|"/>
    <n v="444"/>
    <n v="5.706666666666667"/>
    <n v="8.2266666666666666"/>
  </r>
  <r>
    <x v="3"/>
    <x v="0"/>
    <x v="1"/>
    <s v="Green lamb"/>
    <s v="|70/02/03|"/>
    <n v="528"/>
    <n v="6"/>
    <n v="7.746666666666667"/>
  </r>
  <r>
    <x v="3"/>
    <x v="0"/>
    <x v="1"/>
    <s v="Green lamb"/>
    <s v="|70/02/04|"/>
    <n v="588"/>
    <n v="5.4466666666666663"/>
    <n v="7.7866666666666671"/>
  </r>
  <r>
    <x v="3"/>
    <x v="0"/>
    <x v="1"/>
    <s v="Green lamb"/>
    <s v="|70/02/05|"/>
    <n v="576"/>
    <n v="5.746666666666667"/>
    <n v="8.2266666666666666"/>
  </r>
  <r>
    <x v="3"/>
    <x v="0"/>
    <x v="1"/>
    <s v="Green lamb"/>
    <s v="|70/02/06|"/>
    <n v="480"/>
    <n v="6.48"/>
    <n v="7.5133333333333336"/>
  </r>
  <r>
    <x v="3"/>
    <x v="0"/>
    <x v="1"/>
    <s v="Green lamb"/>
    <s v="|70/02/07|"/>
    <n v="552"/>
    <n v="5.8066666666666666"/>
    <n v="7.753333333333333"/>
  </r>
  <r>
    <x v="3"/>
    <x v="0"/>
    <x v="1"/>
    <s v="Green lamb"/>
    <s v="|70/02/08|"/>
    <n v="492"/>
    <n v="6.36"/>
    <n v="8.1133333333333333"/>
  </r>
  <r>
    <x v="3"/>
    <x v="0"/>
    <x v="1"/>
    <s v="Green lamb"/>
    <s v="|70/02/09|"/>
    <n v="432"/>
    <n v="6.1866666666666665"/>
    <n v="7.9066666666666663"/>
  </r>
  <r>
    <x v="3"/>
    <x v="0"/>
    <x v="1"/>
    <s v="Green lamb"/>
    <s v="|70/02/10|"/>
    <n v="420"/>
    <n v="5.68"/>
    <n v="7.4133333333333331"/>
  </r>
  <r>
    <x v="3"/>
    <x v="0"/>
    <x v="1"/>
    <s v="Green lamb"/>
    <s v="|70/03/01|"/>
    <n v="588"/>
    <n v="6.4266666666666667"/>
    <n v="7.9533333333333331"/>
  </r>
  <r>
    <x v="3"/>
    <x v="0"/>
    <x v="1"/>
    <s v="Green lamb"/>
    <s v="|70/03/02|"/>
    <n v="540"/>
    <n v="5.6866666666666665"/>
    <n v="8.4"/>
  </r>
  <r>
    <x v="3"/>
    <x v="0"/>
    <x v="1"/>
    <s v="Green lamb"/>
    <s v="|70/03/03|"/>
    <n v="624"/>
    <n v="6.08"/>
    <n v="8.2466666666666661"/>
  </r>
  <r>
    <x v="3"/>
    <x v="0"/>
    <x v="1"/>
    <s v="Green lamb"/>
    <s v="|70/03/04|"/>
    <n v="636"/>
    <n v="6.1933333333333334"/>
    <n v="8.1866666666666674"/>
  </r>
  <r>
    <x v="3"/>
    <x v="0"/>
    <x v="1"/>
    <s v="Green lamb"/>
    <s v="|70/03/05|"/>
    <n v="504"/>
    <n v="5.746666666666667"/>
    <n v="7.6866666666666665"/>
  </r>
  <r>
    <x v="3"/>
    <x v="0"/>
    <x v="1"/>
    <s v="Green lamb"/>
    <s v="|70/03/06|"/>
    <n v="564"/>
    <n v="6.3"/>
    <n v="7.72"/>
  </r>
  <r>
    <x v="3"/>
    <x v="0"/>
    <x v="1"/>
    <s v="Green lamb"/>
    <s v="|70/03/07|"/>
    <n v="612"/>
    <n v="5.3466666666666667"/>
    <n v="7.58"/>
  </r>
  <r>
    <x v="3"/>
    <x v="0"/>
    <x v="1"/>
    <s v="Green lamb"/>
    <s v="|70/03/08|"/>
    <n v="516"/>
    <n v="5.2866666666666671"/>
    <n v="8.2333333333333325"/>
  </r>
  <r>
    <x v="3"/>
    <x v="0"/>
    <x v="1"/>
    <s v="Green lamb"/>
    <s v="|70/03/09|"/>
    <n v="636"/>
    <n v="5.4733333333333336"/>
    <n v="7.74"/>
  </r>
  <r>
    <x v="3"/>
    <x v="0"/>
    <x v="1"/>
    <s v="Green lamb"/>
    <s v="|70/03/10|"/>
    <n v="612"/>
    <n v="5.4733333333333336"/>
    <n v="7.6066666666666665"/>
  </r>
  <r>
    <x v="3"/>
    <x v="0"/>
    <x v="1"/>
    <s v="Green lamb"/>
    <s v="|70/03/11|"/>
    <n v="564"/>
    <n v="6.0133333333333336"/>
    <n v="8.5466666666666669"/>
  </r>
  <r>
    <x v="3"/>
    <x v="0"/>
    <x v="1"/>
    <s v="Green lamb"/>
    <s v="|70/03/12|"/>
    <n v="612"/>
    <n v="6.0866666666666669"/>
    <n v="7.9866666666666664"/>
  </r>
  <r>
    <x v="3"/>
    <x v="0"/>
    <x v="1"/>
    <s v="Green lamb"/>
    <s v="|70/03/17|"/>
    <n v="552"/>
    <n v="6.3533333333333335"/>
    <n v="8.5399999999999991"/>
  </r>
  <r>
    <x v="3"/>
    <x v="0"/>
    <x v="1"/>
    <s v="Green lamb"/>
    <s v="|70/04/18|"/>
    <n v="588"/>
    <n v="5.2666666666666666"/>
    <n v="8.5466666666666669"/>
  </r>
  <r>
    <x v="3"/>
    <x v="0"/>
    <x v="1"/>
    <s v="Green lamb"/>
    <s v="|70/04/19|"/>
    <n v="444"/>
    <n v="6.3466666666666667"/>
    <n v="8.2133333333333329"/>
  </r>
  <r>
    <x v="3"/>
    <x v="0"/>
    <x v="3"/>
    <s v="Red Bull"/>
    <s v="|42/01/01|"/>
    <n v="108"/>
    <n v="1"/>
    <n v="1.22"/>
  </r>
  <r>
    <x v="3"/>
    <x v="0"/>
    <x v="3"/>
    <s v="Red Bull"/>
    <s v="|42/01/02|"/>
    <n v="216"/>
    <n v="1.2"/>
    <n v="1.25"/>
  </r>
  <r>
    <x v="3"/>
    <x v="0"/>
    <x v="3"/>
    <s v="Red Bull"/>
    <s v="|42/01/03|"/>
    <n v="96"/>
    <n v="1.0900000000000001"/>
    <n v="1.33"/>
  </r>
  <r>
    <x v="3"/>
    <x v="0"/>
    <x v="3"/>
    <s v="Red Bull"/>
    <s v="|42/01/04|"/>
    <n v="204"/>
    <n v="1.1599999999999999"/>
    <n v="1.32"/>
  </r>
  <r>
    <x v="3"/>
    <x v="0"/>
    <x v="3"/>
    <s v="Red Bull"/>
    <s v="|42/01/05|"/>
    <n v="72"/>
    <n v="1.1399999999999999"/>
    <n v="1.29"/>
  </r>
  <r>
    <x v="3"/>
    <x v="0"/>
    <x v="3"/>
    <s v="San Pellegrino"/>
    <s v="|21/00/01|"/>
    <n v="216"/>
    <n v="1.1299999999999999"/>
    <n v="1.23"/>
  </r>
  <r>
    <x v="3"/>
    <x v="0"/>
    <x v="3"/>
    <s v="San Pellegrino"/>
    <s v="|21/00/02|"/>
    <n v="192"/>
    <n v="1.08"/>
    <n v="1.27"/>
  </r>
  <r>
    <x v="3"/>
    <x v="0"/>
    <x v="3"/>
    <s v="San Pellegrino"/>
    <s v="|21/00/03|"/>
    <n v="192"/>
    <n v="1.07"/>
    <n v="1.21"/>
  </r>
  <r>
    <x v="3"/>
    <x v="0"/>
    <x v="3"/>
    <s v="San Pellegrino"/>
    <s v="|21/00/04|"/>
    <n v="216"/>
    <n v="1.0900000000000001"/>
    <n v="1.33"/>
  </r>
  <r>
    <x v="3"/>
    <x v="0"/>
    <x v="3"/>
    <s v="San Pellegrino"/>
    <s v="|21/00/11|"/>
    <n v="108"/>
    <n v="1.1599999999999999"/>
    <n v="1.29"/>
  </r>
  <r>
    <x v="3"/>
    <x v="0"/>
    <x v="3"/>
    <s v="San Pellegrino"/>
    <s v="|21/00/12|"/>
    <n v="192"/>
    <n v="1.17"/>
    <n v="1.31"/>
  </r>
  <r>
    <x v="3"/>
    <x v="0"/>
    <x v="3"/>
    <s v="San Pellegrino"/>
    <s v="|21/00/13|"/>
    <n v="228"/>
    <n v="1.07"/>
    <n v="1.22"/>
  </r>
  <r>
    <x v="3"/>
    <x v="0"/>
    <x v="3"/>
    <s v="San Pellegrino"/>
    <s v="|21/00/14|"/>
    <n v="192"/>
    <n v="1.0900000000000001"/>
    <n v="1.21"/>
  </r>
  <r>
    <x v="3"/>
    <x v="0"/>
    <x v="3"/>
    <s v="San Pellegrino"/>
    <s v="|21/00/15|"/>
    <n v="96"/>
    <n v="1.08"/>
    <n v="1.24"/>
  </r>
  <r>
    <x v="3"/>
    <x v="0"/>
    <x v="3"/>
    <s v="San Pellegrino"/>
    <s v="|21/00/16|"/>
    <n v="168"/>
    <n v="1.1399999999999999"/>
    <n v="1.22"/>
  </r>
  <r>
    <x v="3"/>
    <x v="0"/>
    <x v="3"/>
    <s v="San Pellegrino"/>
    <s v="|21/00/17|"/>
    <n v="132"/>
    <n v="1.1599999999999999"/>
    <n v="1.23"/>
  </r>
  <r>
    <x v="3"/>
    <x v="0"/>
    <x v="3"/>
    <s v="San Pellegrino"/>
    <s v="|21/00/18|"/>
    <n v="168"/>
    <n v="1.1000000000000001"/>
    <n v="1.24"/>
  </r>
  <r>
    <x v="3"/>
    <x v="0"/>
    <x v="3"/>
    <s v="San Pellegrino"/>
    <s v="|21/00/19|"/>
    <n v="120"/>
    <n v="1.19"/>
    <n v="1.4"/>
  </r>
  <r>
    <x v="3"/>
    <x v="0"/>
    <x v="3"/>
    <s v="San Pellegrino"/>
    <s v="|21/00/20|"/>
    <n v="144"/>
    <n v="1.1299999999999999"/>
    <n v="1.37"/>
  </r>
  <r>
    <x v="3"/>
    <x v="0"/>
    <x v="3"/>
    <s v="San Pellegrino"/>
    <s v="|21/00/30|"/>
    <n v="72"/>
    <n v="1"/>
    <n v="1.3"/>
  </r>
  <r>
    <x v="3"/>
    <x v="0"/>
    <x v="3"/>
    <s v="San Pellegrino"/>
    <s v="|21/00/31|"/>
    <n v="168"/>
    <n v="1.08"/>
    <n v="1.33"/>
  </r>
  <r>
    <x v="3"/>
    <x v="0"/>
    <x v="3"/>
    <s v="San Pellegrino"/>
    <s v="|21/00/32|"/>
    <n v="180"/>
    <n v="1.1599999999999999"/>
    <n v="1.27"/>
  </r>
  <r>
    <x v="3"/>
    <x v="0"/>
    <x v="3"/>
    <s v="San Pellegrino"/>
    <s v="|21/00/33|"/>
    <n v="72"/>
    <n v="1.0900000000000001"/>
    <n v="1.32"/>
  </r>
  <r>
    <x v="3"/>
    <x v="0"/>
    <x v="3"/>
    <s v="San Pellegrino"/>
    <s v="|21/00/34|"/>
    <n v="96"/>
    <n v="1.1399999999999999"/>
    <n v="1.2"/>
  </r>
  <r>
    <x v="3"/>
    <x v="0"/>
    <x v="3"/>
    <s v="San Pellegrino"/>
    <s v="|21/00/40|"/>
    <n v="84"/>
    <n v="1.03"/>
    <n v="1.31"/>
  </r>
  <r>
    <x v="3"/>
    <x v="0"/>
    <x v="3"/>
    <s v="San Pellegrino"/>
    <s v="|21/00/50|"/>
    <n v="120"/>
    <n v="1.01"/>
    <n v="1.34"/>
  </r>
  <r>
    <x v="3"/>
    <x v="0"/>
    <x v="3"/>
    <s v="San Pellegrino"/>
    <s v="|21/00/51|"/>
    <n v="216"/>
    <n v="1.1100000000000001"/>
    <n v="1.28"/>
  </r>
  <r>
    <x v="3"/>
    <x v="0"/>
    <x v="3"/>
    <s v="San Pellegrino"/>
    <s v="|21/00/52|"/>
    <n v="192"/>
    <n v="1"/>
    <n v="1.28"/>
  </r>
  <r>
    <x v="3"/>
    <x v="0"/>
    <x v="3"/>
    <s v="San Pellegrino"/>
    <s v="|21/00/53|"/>
    <n v="96"/>
    <n v="1.02"/>
    <n v="1.3"/>
  </r>
  <r>
    <x v="3"/>
    <x v="0"/>
    <x v="3"/>
    <s v="San Pellegrino"/>
    <s v="|21/00/54|"/>
    <n v="108"/>
    <n v="1.0900000000000001"/>
    <n v="1.37"/>
  </r>
  <r>
    <x v="3"/>
    <x v="0"/>
    <x v="3"/>
    <s v="San Pellegrino"/>
    <s v="|21/00/55|"/>
    <n v="60"/>
    <n v="1.07"/>
    <n v="1.35"/>
  </r>
  <r>
    <x v="3"/>
    <x v="0"/>
    <x v="3"/>
    <s v="San Pellegrino"/>
    <s v="|21/00/60|"/>
    <n v="120"/>
    <n v="1.1200000000000001"/>
    <n v="1.36"/>
  </r>
  <r>
    <x v="3"/>
    <x v="0"/>
    <x v="3"/>
    <s v="San Pellegrino"/>
    <s v="|21/00/61|"/>
    <n v="192"/>
    <n v="1.03"/>
    <n v="1.22"/>
  </r>
  <r>
    <x v="3"/>
    <x v="0"/>
    <x v="3"/>
    <s v="San Pellegrino"/>
    <s v="|21/00/62|"/>
    <n v="180"/>
    <n v="1.06"/>
    <n v="1.35"/>
  </r>
  <r>
    <x v="3"/>
    <x v="0"/>
    <x v="3"/>
    <s v="San Pellegrino"/>
    <s v="|21/00/63|"/>
    <n v="180"/>
    <n v="1.1299999999999999"/>
    <n v="1.39"/>
  </r>
  <r>
    <x v="3"/>
    <x v="0"/>
    <x v="3"/>
    <s v="San Pellegrino"/>
    <s v="|21/00/64|"/>
    <n v="96"/>
    <n v="1.1599999999999999"/>
    <n v="1.21"/>
  </r>
  <r>
    <x v="3"/>
    <x v="0"/>
    <x v="3"/>
    <s v="San Pellegrino"/>
    <s v="|21/00/65|"/>
    <n v="96"/>
    <n v="1.06"/>
    <n v="1.2"/>
  </r>
  <r>
    <x v="3"/>
    <x v="0"/>
    <x v="3"/>
    <s v="San Pellegrino"/>
    <s v="|21/00/71|"/>
    <n v="84"/>
    <n v="1.2"/>
    <n v="1.24"/>
  </r>
  <r>
    <x v="3"/>
    <x v="0"/>
    <x v="3"/>
    <s v="San Pellegrino"/>
    <s v="|21/00/72|"/>
    <n v="144"/>
    <n v="1"/>
    <n v="1.36"/>
  </r>
  <r>
    <x v="3"/>
    <x v="0"/>
    <x v="3"/>
    <s v="San Pellegrino"/>
    <s v="|21/00/73|"/>
    <n v="120"/>
    <n v="1.17"/>
    <n v="1.27"/>
  </r>
  <r>
    <x v="3"/>
    <x v="0"/>
    <x v="3"/>
    <s v="San Pellegrino"/>
    <s v="|21/00/74|"/>
    <n v="108"/>
    <n v="1.19"/>
    <n v="1.32"/>
  </r>
  <r>
    <x v="3"/>
    <x v="0"/>
    <x v="3"/>
    <s v="San Pellegrino"/>
    <s v="|21/00/81|"/>
    <n v="72"/>
    <n v="1.08"/>
    <n v="1.31"/>
  </r>
  <r>
    <x v="3"/>
    <x v="0"/>
    <x v="3"/>
    <s v="San Pellegrino"/>
    <s v="|21/00/82|"/>
    <n v="168"/>
    <n v="1.1200000000000001"/>
    <n v="1.36"/>
  </r>
  <r>
    <x v="3"/>
    <x v="0"/>
    <x v="3"/>
    <s v="San Pellegrino"/>
    <s v="|21/00/83|"/>
    <n v="192"/>
    <n v="1.1499999999999999"/>
    <n v="1.2"/>
  </r>
  <r>
    <x v="3"/>
    <x v="0"/>
    <x v="3"/>
    <s v="San Pellegrino"/>
    <s v="|21/00/84|"/>
    <n v="228"/>
    <n v="1.01"/>
    <n v="1.24"/>
  </r>
  <r>
    <x v="3"/>
    <x v="0"/>
    <x v="3"/>
    <s v="San Pellegrino"/>
    <s v="|21/00/85|"/>
    <n v="108"/>
    <n v="1.17"/>
    <n v="1.36"/>
  </r>
  <r>
    <x v="3"/>
    <x v="0"/>
    <x v="3"/>
    <s v="San Pellegrino"/>
    <s v="|21/00/86|"/>
    <n v="96"/>
    <n v="1.1399999999999999"/>
    <n v="1.31"/>
  </r>
  <r>
    <x v="3"/>
    <x v="0"/>
    <x v="3"/>
    <s v="San Pellegrino"/>
    <s v="|21/00/87|"/>
    <n v="108"/>
    <n v="1.1399999999999999"/>
    <n v="1.24"/>
  </r>
  <r>
    <x v="3"/>
    <x v="0"/>
    <x v="3"/>
    <s v="San Pellegrino"/>
    <s v="|21/00/88|"/>
    <n v="108"/>
    <n v="1.03"/>
    <n v="1.31"/>
  </r>
  <r>
    <x v="3"/>
    <x v="0"/>
    <x v="3"/>
    <s v="San Pellegrino"/>
    <s v="|21/00/89|"/>
    <n v="168"/>
    <n v="1.17"/>
    <n v="1.31"/>
  </r>
  <r>
    <x v="3"/>
    <x v="0"/>
    <x v="3"/>
    <s v="San Pellegrino"/>
    <s v="|21/00/90|"/>
    <n v="204"/>
    <n v="1.03"/>
    <n v="1.37"/>
  </r>
  <r>
    <x v="3"/>
    <x v="0"/>
    <x v="3"/>
    <s v="San Pellegrino"/>
    <s v="|21/00/91|"/>
    <n v="72"/>
    <n v="1.2"/>
    <n v="1.23"/>
  </r>
  <r>
    <x v="3"/>
    <x v="0"/>
    <x v="3"/>
    <s v="San Pellegrino"/>
    <s v="|21/00/92|"/>
    <n v="96"/>
    <n v="1.03"/>
    <n v="1.36"/>
  </r>
  <r>
    <x v="3"/>
    <x v="0"/>
    <x v="3"/>
    <s v="San Pellegrino"/>
    <s v="|21/00/93|"/>
    <n v="84"/>
    <n v="1.1299999999999999"/>
    <n v="1.28"/>
  </r>
  <r>
    <x v="3"/>
    <x v="0"/>
    <x v="3"/>
    <s v="San Pellegrino"/>
    <s v="|21/00/94|"/>
    <n v="60"/>
    <n v="1.1200000000000001"/>
    <n v="1.35"/>
  </r>
  <r>
    <x v="3"/>
    <x v="0"/>
    <x v="3"/>
    <s v="San Pellegrino"/>
    <s v="|21/00/95|"/>
    <n v="228"/>
    <n v="1.1100000000000001"/>
    <n v="1.36"/>
  </r>
  <r>
    <x v="3"/>
    <x v="0"/>
    <x v="3"/>
    <s v="San Pellegrino"/>
    <s v="|21/00/96|"/>
    <n v="216"/>
    <n v="1.07"/>
    <n v="1.38"/>
  </r>
  <r>
    <x v="3"/>
    <x v="0"/>
    <x v="3"/>
    <s v="San Pellegrino"/>
    <s v="|21/01/01|"/>
    <n v="60"/>
    <n v="1.1399999999999999"/>
    <n v="1.33"/>
  </r>
  <r>
    <x v="3"/>
    <x v="0"/>
    <x v="3"/>
    <s v="San Pellegrino"/>
    <s v="|21/01/02|"/>
    <n v="144"/>
    <n v="1.1000000000000001"/>
    <n v="1.36"/>
  </r>
  <r>
    <x v="3"/>
    <x v="0"/>
    <x v="3"/>
    <s v="San Pellegrino"/>
    <s v="|21/01/03|"/>
    <n v="96"/>
    <n v="1.06"/>
    <n v="1.37"/>
  </r>
  <r>
    <x v="3"/>
    <x v="0"/>
    <x v="3"/>
    <s v="San Pellegrino"/>
    <s v="|21/01/04|"/>
    <n v="144"/>
    <n v="1"/>
    <n v="1.3"/>
  </r>
  <r>
    <x v="3"/>
    <x v="0"/>
    <x v="3"/>
    <s v="San Pellegrino"/>
    <s v="|21/01/05|"/>
    <n v="84"/>
    <n v="1.1499999999999999"/>
    <n v="1.39"/>
  </r>
  <r>
    <x v="3"/>
    <x v="0"/>
    <x v="3"/>
    <s v="San Pellegrino"/>
    <s v="|21/01/06|"/>
    <n v="120"/>
    <n v="1.1499999999999999"/>
    <n v="1.25"/>
  </r>
  <r>
    <x v="3"/>
    <x v="0"/>
    <x v="3"/>
    <s v="San Pellegrino"/>
    <s v="|21/01/07|"/>
    <n v="156"/>
    <n v="1.06"/>
    <n v="1.31"/>
  </r>
  <r>
    <x v="3"/>
    <x v="0"/>
    <x v="3"/>
    <s v="San Pellegrino"/>
    <s v="|21/01/08|"/>
    <n v="180"/>
    <n v="1.18"/>
    <n v="1.38"/>
  </r>
  <r>
    <x v="3"/>
    <x v="0"/>
    <x v="3"/>
    <s v="San Pellegrino"/>
    <s v="|21/01/09|"/>
    <n v="96"/>
    <n v="1.18"/>
    <n v="1.39"/>
  </r>
  <r>
    <x v="3"/>
    <x v="0"/>
    <x v="3"/>
    <s v="San Pellegrino"/>
    <s v="|21/01/10|"/>
    <n v="168"/>
    <n v="1.1100000000000001"/>
    <n v="1.25"/>
  </r>
  <r>
    <x v="3"/>
    <x v="0"/>
    <x v="3"/>
    <s v="San Pellegrino"/>
    <s v="|21/01/11|"/>
    <n v="180"/>
    <n v="1.1399999999999999"/>
    <n v="1.3"/>
  </r>
  <r>
    <x v="3"/>
    <x v="0"/>
    <x v="3"/>
    <s v="San Pellegrino"/>
    <s v="|21/01/12|"/>
    <n v="72"/>
    <n v="1.2"/>
    <n v="1.24"/>
  </r>
  <r>
    <x v="3"/>
    <x v="0"/>
    <x v="3"/>
    <s v="San Pellegrino"/>
    <s v="|21/01/13|"/>
    <n v="168"/>
    <n v="1.07"/>
    <n v="1.27"/>
  </r>
  <r>
    <x v="3"/>
    <x v="0"/>
    <x v="3"/>
    <s v="San Pellegrino"/>
    <s v="|21/01/14|"/>
    <n v="60"/>
    <n v="1.1599999999999999"/>
    <n v="1.28"/>
  </r>
  <r>
    <x v="3"/>
    <x v="0"/>
    <x v="3"/>
    <s v="San Pellegrino"/>
    <s v="|21/01/15|"/>
    <n v="192"/>
    <n v="1.05"/>
    <n v="1.25"/>
  </r>
  <r>
    <x v="3"/>
    <x v="0"/>
    <x v="3"/>
    <s v="San Pellegrino"/>
    <s v="|21/01/16|"/>
    <n v="192"/>
    <n v="1.18"/>
    <n v="1.3"/>
  </r>
  <r>
    <x v="3"/>
    <x v="0"/>
    <x v="3"/>
    <s v="San Pellegrino"/>
    <s v="|21/01/17|"/>
    <n v="84"/>
    <n v="1.1499999999999999"/>
    <n v="1.25"/>
  </r>
  <r>
    <x v="3"/>
    <x v="0"/>
    <x v="3"/>
    <s v="San Pellegrino"/>
    <s v="|21/01/18|"/>
    <n v="144"/>
    <n v="1.1000000000000001"/>
    <n v="1.39"/>
  </r>
  <r>
    <x v="3"/>
    <x v="0"/>
    <x v="3"/>
    <s v="San Pellegrino"/>
    <s v="|21/01/19|"/>
    <n v="180"/>
    <n v="1.1000000000000001"/>
    <n v="1.23"/>
  </r>
  <r>
    <x v="3"/>
    <x v="0"/>
    <x v="3"/>
    <s v="San Pellegrino"/>
    <s v="|21/01/20|"/>
    <n v="168"/>
    <n v="1.05"/>
    <n v="1.31"/>
  </r>
  <r>
    <x v="3"/>
    <x v="0"/>
    <x v="3"/>
    <s v="San Pellegrino"/>
    <s v="|21/01/21|"/>
    <n v="72"/>
    <n v="1.1399999999999999"/>
    <n v="1.38"/>
  </r>
  <r>
    <x v="3"/>
    <x v="0"/>
    <x v="3"/>
    <s v="San Pellegrino"/>
    <s v="|21/01/22|"/>
    <n v="168"/>
    <n v="1.1299999999999999"/>
    <n v="1.4"/>
  </r>
  <r>
    <x v="3"/>
    <x v="0"/>
    <x v="3"/>
    <s v="San Pellegrino"/>
    <s v="|21/01/23|"/>
    <n v="192"/>
    <n v="1.1000000000000001"/>
    <n v="1.22"/>
  </r>
  <r>
    <x v="3"/>
    <x v="0"/>
    <x v="3"/>
    <s v="San Pellegrino"/>
    <s v="|21/01/24|"/>
    <n v="72"/>
    <n v="1.08"/>
    <n v="1.23"/>
  </r>
  <r>
    <x v="3"/>
    <x v="0"/>
    <x v="3"/>
    <s v="San Pellegrino"/>
    <s v="|21/01/25|"/>
    <n v="228"/>
    <n v="1.18"/>
    <n v="1.4"/>
  </r>
  <r>
    <x v="3"/>
    <x v="0"/>
    <x v="3"/>
    <s v="San Pellegrino"/>
    <s v="|21/01/26|"/>
    <n v="120"/>
    <n v="1.17"/>
    <n v="1.31"/>
  </r>
  <r>
    <x v="3"/>
    <x v="0"/>
    <x v="3"/>
    <s v="San Pellegrino"/>
    <s v="|21/01/27|"/>
    <n v="144"/>
    <n v="1.1399999999999999"/>
    <n v="1.2"/>
  </r>
  <r>
    <x v="3"/>
    <x v="0"/>
    <x v="3"/>
    <s v="San Pellegrino"/>
    <s v="|21/01/28|"/>
    <n v="60"/>
    <n v="1.07"/>
    <n v="1.35"/>
  </r>
  <r>
    <x v="3"/>
    <x v="0"/>
    <x v="3"/>
    <s v="San Pellegrino"/>
    <s v="|21/01/29|"/>
    <n v="60"/>
    <n v="1.01"/>
    <n v="1.38"/>
  </r>
  <r>
    <x v="3"/>
    <x v="0"/>
    <x v="3"/>
    <s v="San Pellegrino"/>
    <s v="|21/01/30|"/>
    <n v="120"/>
    <n v="1.18"/>
    <n v="1.36"/>
  </r>
  <r>
    <x v="3"/>
    <x v="0"/>
    <x v="3"/>
    <s v="San Pellegrino"/>
    <s v="|21/01/31|"/>
    <n v="72"/>
    <n v="1.06"/>
    <n v="1.2"/>
  </r>
  <r>
    <x v="3"/>
    <x v="0"/>
    <x v="3"/>
    <s v="San Pellegrino"/>
    <s v="|21/01/32|"/>
    <n v="204"/>
    <n v="1.08"/>
    <n v="1.24"/>
  </r>
  <r>
    <x v="3"/>
    <x v="0"/>
    <x v="3"/>
    <s v="San Pellegrino"/>
    <s v="|21/01/33|"/>
    <n v="204"/>
    <n v="1.1399999999999999"/>
    <n v="1.26"/>
  </r>
  <r>
    <x v="3"/>
    <x v="0"/>
    <x v="3"/>
    <s v="San Pellegrino"/>
    <s v="|21/01/34|"/>
    <n v="72"/>
    <n v="1.01"/>
    <n v="1.23"/>
  </r>
  <r>
    <x v="3"/>
    <x v="0"/>
    <x v="3"/>
    <s v="San Pellegrino"/>
    <s v="|21/01/35|"/>
    <n v="60"/>
    <n v="1.1299999999999999"/>
    <n v="1.38"/>
  </r>
  <r>
    <x v="3"/>
    <x v="0"/>
    <x v="3"/>
    <s v="San Pellegrino"/>
    <s v="|21/01/36|"/>
    <n v="108"/>
    <n v="1.03"/>
    <n v="1.39"/>
  </r>
  <r>
    <x v="3"/>
    <x v="0"/>
    <x v="3"/>
    <s v="San Pellegrino"/>
    <s v="|21/01/37|"/>
    <n v="216"/>
    <n v="1.1399999999999999"/>
    <n v="1.23"/>
  </r>
  <r>
    <x v="3"/>
    <x v="0"/>
    <x v="3"/>
    <s v="San Pellegrino"/>
    <s v="|21/01/38|"/>
    <n v="120"/>
    <n v="1.06"/>
    <n v="1.21"/>
  </r>
  <r>
    <x v="3"/>
    <x v="0"/>
    <x v="3"/>
    <s v="San Pellegrino"/>
    <s v="|21/01/39|"/>
    <n v="120"/>
    <n v="1.1399999999999999"/>
    <n v="1.37"/>
  </r>
  <r>
    <x v="3"/>
    <x v="0"/>
    <x v="3"/>
    <s v="San Pellegrino"/>
    <s v="|21/01/40|"/>
    <n v="180"/>
    <n v="1.1100000000000001"/>
    <n v="1.31"/>
  </r>
  <r>
    <x v="3"/>
    <x v="0"/>
    <x v="3"/>
    <s v="San Pellegrino"/>
    <s v="|21/01/41|"/>
    <n v="228"/>
    <n v="1.02"/>
    <n v="1.31"/>
  </r>
  <r>
    <x v="3"/>
    <x v="0"/>
    <x v="3"/>
    <s v="San Pellegrino"/>
    <s v="|21/01/42|"/>
    <n v="72"/>
    <n v="1.06"/>
    <n v="1.31"/>
  </r>
  <r>
    <x v="3"/>
    <x v="0"/>
    <x v="3"/>
    <s v="San Pellegrino"/>
    <s v="|21/01/43|"/>
    <n v="84"/>
    <n v="1.19"/>
    <n v="1.26"/>
  </r>
  <r>
    <x v="3"/>
    <x v="0"/>
    <x v="3"/>
    <s v="San Pellegrino"/>
    <s v="|21/01/44|"/>
    <n v="132"/>
    <n v="1.1599999999999999"/>
    <n v="1.3"/>
  </r>
  <r>
    <x v="3"/>
    <x v="0"/>
    <x v="3"/>
    <s v="San Pellegrino"/>
    <s v="|21/01/45|"/>
    <n v="96"/>
    <n v="1.1100000000000001"/>
    <n v="1.4"/>
  </r>
  <r>
    <x v="3"/>
    <x v="0"/>
    <x v="3"/>
    <s v="San Pellegrino"/>
    <s v="|21/01/46|"/>
    <n v="60"/>
    <n v="1.07"/>
    <n v="1.38"/>
  </r>
  <r>
    <x v="3"/>
    <x v="0"/>
    <x v="3"/>
    <s v="San Pellegrino"/>
    <s v="|21/01/47|"/>
    <n v="120"/>
    <n v="1.0900000000000001"/>
    <n v="1.31"/>
  </r>
  <r>
    <x v="3"/>
    <x v="0"/>
    <x v="3"/>
    <s v="San Pellegrino"/>
    <s v="|21/01/48|"/>
    <n v="96"/>
    <n v="1.02"/>
    <n v="1.24"/>
  </r>
  <r>
    <x v="3"/>
    <x v="0"/>
    <x v="3"/>
    <s v="San Pellegrino"/>
    <s v="|21/01/49|"/>
    <n v="204"/>
    <n v="1.03"/>
    <n v="1.26"/>
  </r>
  <r>
    <x v="3"/>
    <x v="0"/>
    <x v="3"/>
    <s v="San Pellegrino"/>
    <s v="|21/01/50|"/>
    <n v="132"/>
    <n v="1.04"/>
    <n v="1.33"/>
  </r>
  <r>
    <x v="3"/>
    <x v="0"/>
    <x v="3"/>
    <s v="San Pellegrino"/>
    <s v="|21/01/51|"/>
    <n v="96"/>
    <n v="1.2"/>
    <n v="1.25"/>
  </r>
  <r>
    <x v="3"/>
    <x v="0"/>
    <x v="3"/>
    <s v="San Pellegrino"/>
    <s v="|21/01/52|"/>
    <n v="120"/>
    <n v="1.1399999999999999"/>
    <n v="1.33"/>
  </r>
  <r>
    <x v="3"/>
    <x v="0"/>
    <x v="3"/>
    <s v="San Pellegrino"/>
    <s v="|21/01/53|"/>
    <n v="228"/>
    <n v="1.07"/>
    <n v="1.31"/>
  </r>
  <r>
    <x v="3"/>
    <x v="0"/>
    <x v="3"/>
    <s v="San Pellegrino"/>
    <s v="|21/01/54|"/>
    <n v="192"/>
    <n v="1.02"/>
    <n v="1.4"/>
  </r>
  <r>
    <x v="3"/>
    <x v="0"/>
    <x v="3"/>
    <s v="San Pellegrino"/>
    <s v="|21/01/55|"/>
    <n v="216"/>
    <n v="1.19"/>
    <n v="1.29"/>
  </r>
  <r>
    <x v="3"/>
    <x v="0"/>
    <x v="3"/>
    <s v="San Pellegrino"/>
    <s v="|21/01/56|"/>
    <n v="156"/>
    <n v="1.1399999999999999"/>
    <n v="1.39"/>
  </r>
  <r>
    <x v="3"/>
    <x v="0"/>
    <x v="3"/>
    <s v="San Pellegrino"/>
    <s v="|21/01/57|"/>
    <n v="156"/>
    <n v="1.07"/>
    <n v="1.21"/>
  </r>
  <r>
    <x v="3"/>
    <x v="0"/>
    <x v="3"/>
    <s v="San Pellegrino"/>
    <s v="|21/01/58|"/>
    <n v="132"/>
    <n v="1.1599999999999999"/>
    <n v="1.37"/>
  </r>
  <r>
    <x v="3"/>
    <x v="0"/>
    <x v="3"/>
    <s v="San Pellegrino"/>
    <s v="|21/01/59|"/>
    <n v="168"/>
    <n v="1.07"/>
    <n v="1.3"/>
  </r>
  <r>
    <x v="3"/>
    <x v="0"/>
    <x v="3"/>
    <s v="San Pellegrino"/>
    <s v="|21/01/60|"/>
    <n v="192"/>
    <n v="1.02"/>
    <n v="1.3"/>
  </r>
  <r>
    <x v="3"/>
    <x v="0"/>
    <x v="3"/>
    <s v="San Pellegrino"/>
    <s v="|21/01/61|"/>
    <n v="180"/>
    <n v="1.07"/>
    <n v="1.32"/>
  </r>
  <r>
    <x v="3"/>
    <x v="0"/>
    <x v="3"/>
    <s v="San Pellegrino"/>
    <s v="|21/01/62|"/>
    <n v="84"/>
    <n v="1.1100000000000001"/>
    <n v="1.34"/>
  </r>
  <r>
    <x v="3"/>
    <x v="0"/>
    <x v="3"/>
    <s v="San Pellegrino"/>
    <s v="|21/01/63|"/>
    <n v="120"/>
    <n v="1.08"/>
    <n v="1.32"/>
  </r>
  <r>
    <x v="3"/>
    <x v="0"/>
    <x v="3"/>
    <s v="San Pellegrino"/>
    <s v="|21/01/64|"/>
    <n v="72"/>
    <n v="1.19"/>
    <n v="1.3"/>
  </r>
  <r>
    <x v="3"/>
    <x v="0"/>
    <x v="3"/>
    <s v="San Pellegrino"/>
    <s v="|21/01/65|"/>
    <n v="96"/>
    <n v="1.05"/>
    <n v="1.37"/>
  </r>
  <r>
    <x v="3"/>
    <x v="0"/>
    <x v="3"/>
    <s v="San Pellegrino"/>
    <s v="|21/01/66|"/>
    <n v="60"/>
    <n v="1.04"/>
    <n v="1.3"/>
  </r>
  <r>
    <x v="3"/>
    <x v="0"/>
    <x v="3"/>
    <s v="San Pellegrino"/>
    <s v="|21/01/67|"/>
    <n v="156"/>
    <n v="1.07"/>
    <n v="1.37"/>
  </r>
  <r>
    <x v="3"/>
    <x v="0"/>
    <x v="3"/>
    <s v="San Pellegrino"/>
    <s v="|21/01/68|"/>
    <n v="156"/>
    <n v="1.05"/>
    <n v="1.31"/>
  </r>
  <r>
    <x v="3"/>
    <x v="0"/>
    <x v="3"/>
    <s v="San Pellegrino"/>
    <s v="|21/01/69|"/>
    <n v="216"/>
    <n v="1.1200000000000001"/>
    <n v="1.27"/>
  </r>
  <r>
    <x v="3"/>
    <x v="0"/>
    <x v="3"/>
    <s v="San Pellegrino"/>
    <s v="|21/01/70|"/>
    <n v="72"/>
    <n v="1.06"/>
    <n v="1.2"/>
  </r>
  <r>
    <x v="3"/>
    <x v="0"/>
    <x v="3"/>
    <s v="San Pellegrino"/>
    <s v="|21/01/71|"/>
    <n v="156"/>
    <n v="1.1399999999999999"/>
    <n v="1.3"/>
  </r>
  <r>
    <x v="3"/>
    <x v="0"/>
    <x v="3"/>
    <s v="San Pellegrino"/>
    <s v="|21/01/72|"/>
    <n v="204"/>
    <n v="1.1299999999999999"/>
    <n v="1.25"/>
  </r>
  <r>
    <x v="3"/>
    <x v="0"/>
    <x v="3"/>
    <s v="San Pellegrino"/>
    <s v="|21/01/73|"/>
    <n v="108"/>
    <n v="1.19"/>
    <n v="1.36"/>
  </r>
  <r>
    <x v="3"/>
    <x v="0"/>
    <x v="3"/>
    <s v="San Pellegrino"/>
    <s v="|21/01/74|"/>
    <n v="228"/>
    <n v="1.07"/>
    <n v="1.3"/>
  </r>
  <r>
    <x v="3"/>
    <x v="0"/>
    <x v="3"/>
    <s v="San Pellegrino"/>
    <s v="|21/01/75|"/>
    <n v="60"/>
    <n v="1.2"/>
    <n v="1.38"/>
  </r>
  <r>
    <x v="3"/>
    <x v="0"/>
    <x v="3"/>
    <s v="San Pellegrino"/>
    <s v="|21/01/76|"/>
    <n v="156"/>
    <n v="1.1599999999999999"/>
    <n v="1.21"/>
  </r>
  <r>
    <x v="3"/>
    <x v="0"/>
    <x v="3"/>
    <s v="San Pellegrino"/>
    <s v="|21/01/77|"/>
    <n v="132"/>
    <n v="1.07"/>
    <n v="1.38"/>
  </r>
  <r>
    <x v="3"/>
    <x v="0"/>
    <x v="3"/>
    <s v="San Pellegrino"/>
    <s v="|21/01/78|"/>
    <n v="216"/>
    <n v="1.2"/>
    <n v="1.27"/>
  </r>
  <r>
    <x v="3"/>
    <x v="0"/>
    <x v="3"/>
    <s v="San Pellegrino"/>
    <s v="|21/01/79|"/>
    <n v="108"/>
    <n v="1.0900000000000001"/>
    <n v="1.25"/>
  </r>
  <r>
    <x v="3"/>
    <x v="0"/>
    <x v="3"/>
    <s v="San Pellegrino"/>
    <s v="|21/01/80|"/>
    <n v="204"/>
    <n v="1.04"/>
    <n v="1.23"/>
  </r>
  <r>
    <x v="3"/>
    <x v="0"/>
    <x v="3"/>
    <s v="San Pellegrino"/>
    <s v="|21/01/81|"/>
    <n v="120"/>
    <n v="1.17"/>
    <n v="1.27"/>
  </r>
  <r>
    <x v="3"/>
    <x v="0"/>
    <x v="3"/>
    <s v="San Pellegrino"/>
    <s v="|21/01/82|"/>
    <n v="204"/>
    <n v="1.17"/>
    <n v="1.33"/>
  </r>
  <r>
    <x v="3"/>
    <x v="0"/>
    <x v="3"/>
    <s v="San Pellegrino"/>
    <s v="|21/01/83|"/>
    <n v="192"/>
    <n v="1.2"/>
    <n v="1.36"/>
  </r>
  <r>
    <x v="3"/>
    <x v="0"/>
    <x v="3"/>
    <s v="San Pellegrino"/>
    <s v="|21/01/84|"/>
    <n v="60"/>
    <n v="1.07"/>
    <n v="1.2"/>
  </r>
  <r>
    <x v="3"/>
    <x v="0"/>
    <x v="3"/>
    <s v="San Pellegrino"/>
    <s v="|21/01/85|"/>
    <n v="96"/>
    <n v="1.02"/>
    <n v="1.29"/>
  </r>
  <r>
    <x v="3"/>
    <x v="0"/>
    <x v="3"/>
    <s v="San Pellegrino"/>
    <s v="|21/01/86|"/>
    <n v="96"/>
    <n v="1.07"/>
    <n v="1.35"/>
  </r>
  <r>
    <x v="3"/>
    <x v="0"/>
    <x v="3"/>
    <s v="San Pellegrino"/>
    <s v="|21/01/87|"/>
    <n v="120"/>
    <n v="1.19"/>
    <n v="1.22"/>
  </r>
  <r>
    <x v="3"/>
    <x v="0"/>
    <x v="3"/>
    <s v="San Pellegrino"/>
    <s v="|21/01/90|"/>
    <n v="120"/>
    <n v="1.2"/>
    <n v="1.38"/>
  </r>
  <r>
    <x v="3"/>
    <x v="0"/>
    <x v="3"/>
    <s v="San Pellegrino"/>
    <s v="|21/01/91|"/>
    <n v="60"/>
    <n v="1.1000000000000001"/>
    <n v="1.25"/>
  </r>
  <r>
    <x v="3"/>
    <x v="0"/>
    <x v="3"/>
    <s v="San Pellegrino"/>
    <s v="|21/10/01|"/>
    <n v="132"/>
    <n v="1.18"/>
    <n v="1.32"/>
  </r>
  <r>
    <x v="3"/>
    <x v="0"/>
    <x v="3"/>
    <s v="San Pellegrino"/>
    <s v="|21/10/10|"/>
    <n v="192"/>
    <n v="1.1200000000000001"/>
    <n v="1.23"/>
  </r>
  <r>
    <x v="3"/>
    <x v="0"/>
    <x v="3"/>
    <s v="San Pellegrino"/>
    <s v="|21/10/11|"/>
    <n v="168"/>
    <n v="1.17"/>
    <n v="1.36"/>
  </r>
  <r>
    <x v="3"/>
    <x v="0"/>
    <x v="3"/>
    <s v="San Pellegrino"/>
    <s v="|21/10/12|"/>
    <n v="108"/>
    <n v="1.17"/>
    <n v="1.29"/>
  </r>
  <r>
    <x v="3"/>
    <x v="0"/>
    <x v="3"/>
    <s v="San Pellegrino"/>
    <s v="|21/10/13|"/>
    <n v="60"/>
    <n v="1.06"/>
    <n v="1.21"/>
  </r>
  <r>
    <x v="3"/>
    <x v="0"/>
    <x v="3"/>
    <s v="San Pellegrino"/>
    <s v="|21/10/14|"/>
    <n v="156"/>
    <n v="1.02"/>
    <n v="1.38"/>
  </r>
  <r>
    <x v="3"/>
    <x v="0"/>
    <x v="3"/>
    <s v="San Pellegrino"/>
    <s v="|21/10/15|"/>
    <n v="156"/>
    <n v="1.06"/>
    <n v="1.21"/>
  </r>
  <r>
    <x v="3"/>
    <x v="0"/>
    <x v="3"/>
    <s v="San Pellegrino"/>
    <s v="|21/10/16|"/>
    <n v="96"/>
    <n v="1.08"/>
    <n v="1.32"/>
  </r>
  <r>
    <x v="3"/>
    <x v="0"/>
    <x v="3"/>
    <s v="San Pellegrino"/>
    <s v="|21/10/17|"/>
    <n v="204"/>
    <n v="1.17"/>
    <n v="1.2"/>
  </r>
  <r>
    <x v="3"/>
    <x v="0"/>
    <x v="3"/>
    <s v="San Pellegrino"/>
    <s v="|21/10/18|"/>
    <n v="108"/>
    <n v="1.02"/>
    <n v="1.38"/>
  </r>
  <r>
    <x v="3"/>
    <x v="0"/>
    <x v="3"/>
    <s v="San Pellegrino"/>
    <s v="|21/10/19|"/>
    <n v="120"/>
    <n v="1.18"/>
    <n v="1.21"/>
  </r>
  <r>
    <x v="3"/>
    <x v="0"/>
    <x v="3"/>
    <s v="San Pellegrino"/>
    <s v="|21/10/20|"/>
    <n v="168"/>
    <n v="1.1100000000000001"/>
    <n v="1.37"/>
  </r>
  <r>
    <x v="3"/>
    <x v="0"/>
    <x v="3"/>
    <s v="San Pellegrino"/>
    <s v="|21/10/21|"/>
    <n v="216"/>
    <n v="1.01"/>
    <n v="1.22"/>
  </r>
  <r>
    <x v="3"/>
    <x v="0"/>
    <x v="3"/>
    <s v="San Pellegrino"/>
    <s v="|21/10/22|"/>
    <n v="60"/>
    <n v="1.18"/>
    <n v="1.3"/>
  </r>
  <r>
    <x v="3"/>
    <x v="0"/>
    <x v="3"/>
    <s v="San Pellegrino"/>
    <s v="|21/11/01|"/>
    <n v="60"/>
    <n v="1.01"/>
    <n v="1.37"/>
  </r>
  <r>
    <x v="3"/>
    <x v="0"/>
    <x v="3"/>
    <s v="San Pellegrino"/>
    <s v="|21/11/02|"/>
    <n v="204"/>
    <n v="1.08"/>
    <n v="1.21"/>
  </r>
  <r>
    <x v="3"/>
    <x v="0"/>
    <x v="3"/>
    <s v="San Pellegrino"/>
    <s v="|21/11/03|"/>
    <n v="132"/>
    <n v="1.18"/>
    <n v="1.25"/>
  </r>
  <r>
    <x v="3"/>
    <x v="0"/>
    <x v="3"/>
    <s v="San Pellegrino"/>
    <s v="|21/11/04|"/>
    <n v="168"/>
    <n v="1.1000000000000001"/>
    <n v="1.34"/>
  </r>
  <r>
    <x v="3"/>
    <x v="0"/>
    <x v="3"/>
    <s v="San Pellegrino"/>
    <s v="|21/11/05|"/>
    <n v="96"/>
    <n v="1.1499999999999999"/>
    <n v="1.3"/>
  </r>
  <r>
    <x v="3"/>
    <x v="0"/>
    <x v="3"/>
    <s v="San Pellegrino"/>
    <s v="|21/11/06|"/>
    <n v="72"/>
    <n v="1.01"/>
    <n v="1.22"/>
  </r>
  <r>
    <x v="3"/>
    <x v="0"/>
    <x v="3"/>
    <s v="San Pellegrino"/>
    <s v="|21/11/07|"/>
    <n v="108"/>
    <n v="1.1200000000000001"/>
    <n v="1.35"/>
  </r>
  <r>
    <x v="3"/>
    <x v="0"/>
    <x v="3"/>
    <s v="San Pellegrino"/>
    <s v="|21/11/08|"/>
    <n v="72"/>
    <n v="1.03"/>
    <n v="1.22"/>
  </r>
  <r>
    <x v="3"/>
    <x v="0"/>
    <x v="3"/>
    <s v="San Pellegrino"/>
    <s v="|21/11/09|"/>
    <n v="84"/>
    <n v="1.2"/>
    <n v="1.33"/>
  </r>
  <r>
    <x v="3"/>
    <x v="0"/>
    <x v="3"/>
    <s v="San Pellegrino"/>
    <s v="|21/11/10|"/>
    <n v="60"/>
    <n v="1.03"/>
    <n v="1.37"/>
  </r>
  <r>
    <x v="3"/>
    <x v="0"/>
    <x v="3"/>
    <s v="San Pellegrino"/>
    <s v="|21/11/11|"/>
    <n v="168"/>
    <n v="1.01"/>
    <n v="1.39"/>
  </r>
  <r>
    <x v="3"/>
    <x v="0"/>
    <x v="3"/>
    <s v="San Pellegrino"/>
    <s v="|21/11/12|"/>
    <n v="120"/>
    <n v="1.19"/>
    <n v="1.24"/>
  </r>
  <r>
    <x v="3"/>
    <x v="0"/>
    <x v="3"/>
    <s v="San Pellegrino"/>
    <s v="|21/11/13|"/>
    <n v="168"/>
    <n v="1.1499999999999999"/>
    <n v="1.34"/>
  </r>
  <r>
    <x v="3"/>
    <x v="0"/>
    <x v="3"/>
    <s v="San Pellegrino"/>
    <s v="|21/11/14|"/>
    <n v="60"/>
    <n v="1.01"/>
    <n v="1.3"/>
  </r>
  <r>
    <x v="3"/>
    <x v="0"/>
    <x v="3"/>
    <s v="San Pellegrino"/>
    <s v="|21/11/15|"/>
    <n v="228"/>
    <n v="1.18"/>
    <n v="1.25"/>
  </r>
  <r>
    <x v="3"/>
    <x v="0"/>
    <x v="3"/>
    <s v="San Pellegrino"/>
    <s v="|21/11/16|"/>
    <n v="168"/>
    <n v="1.2"/>
    <n v="1.31"/>
  </r>
  <r>
    <x v="3"/>
    <x v="0"/>
    <x v="7"/>
    <s v="Greener salads"/>
    <s v="|131/01/01|"/>
    <n v="1128"/>
    <n v="2.06"/>
    <n v="3.46"/>
  </r>
  <r>
    <x v="3"/>
    <x v="0"/>
    <x v="7"/>
    <s v="Greener salads"/>
    <s v="|131/01/07|"/>
    <n v="852"/>
    <n v="2.4900000000000002"/>
    <n v="3.49"/>
  </r>
  <r>
    <x v="3"/>
    <x v="0"/>
    <x v="7"/>
    <s v="Greener salads"/>
    <s v="|131/01/14|"/>
    <n v="960"/>
    <n v="2.0299999999999998"/>
    <n v="3.63"/>
  </r>
  <r>
    <x v="3"/>
    <x v="0"/>
    <x v="7"/>
    <s v="Greener salads"/>
    <s v="|131/01/15|"/>
    <n v="1044"/>
    <n v="2.1800000000000002"/>
    <n v="3.76"/>
  </r>
  <r>
    <x v="3"/>
    <x v="0"/>
    <x v="7"/>
    <s v="Greener salads"/>
    <s v="|131/01/16|"/>
    <n v="1044"/>
    <n v="2.75"/>
    <n v="3.26"/>
  </r>
  <r>
    <x v="3"/>
    <x v="0"/>
    <x v="7"/>
    <s v="Greener salads"/>
    <s v="|131/01/17|"/>
    <n v="660"/>
    <n v="2.95"/>
    <n v="3.87"/>
  </r>
  <r>
    <x v="3"/>
    <x v="0"/>
    <x v="7"/>
    <s v="Greener salads"/>
    <s v="|131/01/20|"/>
    <n v="792"/>
    <n v="2.64"/>
    <n v="3.9"/>
  </r>
  <r>
    <x v="3"/>
    <x v="0"/>
    <x v="7"/>
    <s v="Greener salads"/>
    <s v="|131/01/21|"/>
    <n v="792"/>
    <n v="2.65"/>
    <n v="3.44"/>
  </r>
  <r>
    <x v="3"/>
    <x v="0"/>
    <x v="7"/>
    <s v="Greener salads"/>
    <s v="|131/01/24|"/>
    <n v="1008"/>
    <n v="2.15"/>
    <n v="3.43"/>
  </r>
  <r>
    <x v="3"/>
    <x v="0"/>
    <x v="7"/>
    <s v="Greener salads"/>
    <s v="|131/01/27|"/>
    <n v="816"/>
    <n v="2.72"/>
    <n v="3.62"/>
  </r>
  <r>
    <x v="3"/>
    <x v="0"/>
    <x v="7"/>
    <s v="Greener salads"/>
    <s v="|131/01/28|"/>
    <n v="1176"/>
    <n v="2.63"/>
    <n v="3.93"/>
  </r>
  <r>
    <x v="3"/>
    <x v="0"/>
    <x v="7"/>
    <s v="Greener salads"/>
    <s v="|131/01/29|"/>
    <n v="1068"/>
    <n v="2.25"/>
    <n v="3.98"/>
  </r>
  <r>
    <x v="3"/>
    <x v="0"/>
    <x v="7"/>
    <s v="Greener salads"/>
    <s v="|131/01/30|"/>
    <n v="672"/>
    <n v="2.2599999999999998"/>
    <n v="3.46"/>
  </r>
  <r>
    <x v="3"/>
    <x v="0"/>
    <x v="7"/>
    <s v="Greener salads"/>
    <s v="|131/01/31|"/>
    <n v="1020"/>
    <n v="2.09"/>
    <n v="3.6"/>
  </r>
  <r>
    <x v="3"/>
    <x v="0"/>
    <x v="7"/>
    <s v="Greener salads"/>
    <s v="|131/01/34|"/>
    <n v="924"/>
    <n v="2.04"/>
    <n v="3.34"/>
  </r>
  <r>
    <x v="3"/>
    <x v="0"/>
    <x v="7"/>
    <s v="Greener salads"/>
    <s v="|131/01/35|"/>
    <n v="1020"/>
    <n v="2.04"/>
    <n v="3.49"/>
  </r>
  <r>
    <x v="3"/>
    <x v="0"/>
    <x v="7"/>
    <s v="Greener salads"/>
    <s v="|131/01/36|"/>
    <n v="828"/>
    <n v="2.4500000000000002"/>
    <n v="3.67"/>
  </r>
  <r>
    <x v="3"/>
    <x v="0"/>
    <x v="7"/>
    <s v="Greener salads"/>
    <s v="|131/01/37|"/>
    <n v="876"/>
    <n v="2.11"/>
    <n v="3.98"/>
  </r>
  <r>
    <x v="3"/>
    <x v="0"/>
    <x v="7"/>
    <s v="Greener salads"/>
    <s v="|131/01/54|"/>
    <n v="1044"/>
    <n v="2.42"/>
    <n v="3.37"/>
  </r>
  <r>
    <x v="3"/>
    <x v="0"/>
    <x v="7"/>
    <s v="Greener salads"/>
    <s v="|131/01/55|"/>
    <n v="756"/>
    <n v="2.56"/>
    <n v="3.53"/>
  </r>
  <r>
    <x v="3"/>
    <x v="0"/>
    <x v="7"/>
    <s v="Greener salads"/>
    <s v="|131/01/57|"/>
    <n v="648"/>
    <n v="2.27"/>
    <n v="3.5"/>
  </r>
  <r>
    <x v="3"/>
    <x v="0"/>
    <x v="7"/>
    <s v="Greener salads"/>
    <s v="|131/01/58|"/>
    <n v="1080"/>
    <n v="2.56"/>
    <n v="3.33"/>
  </r>
  <r>
    <x v="3"/>
    <x v="0"/>
    <x v="7"/>
    <s v="Greener salads"/>
    <s v="|131/01/60|"/>
    <n v="1176"/>
    <n v="2.4"/>
    <n v="3.48"/>
  </r>
  <r>
    <x v="3"/>
    <x v="0"/>
    <x v="7"/>
    <s v="Greener salads"/>
    <s v="|131/01/64|"/>
    <n v="720"/>
    <n v="2.35"/>
    <n v="3.28"/>
  </r>
  <r>
    <x v="3"/>
    <x v="0"/>
    <x v="7"/>
    <s v="Greener salads"/>
    <s v="|131/01/62|"/>
    <n v="1080"/>
    <n v="2.8"/>
    <n v="3.55"/>
  </r>
  <r>
    <x v="3"/>
    <x v="0"/>
    <x v="7"/>
    <s v="Greener salads"/>
    <s v="|131/01/63|"/>
    <n v="852"/>
    <n v="2.0699999999999998"/>
    <n v="3.82"/>
  </r>
  <r>
    <x v="3"/>
    <x v="0"/>
    <x v="7"/>
    <s v="Greener salads"/>
    <s v="|131/01/69|"/>
    <n v="972"/>
    <n v="2.6"/>
    <n v="3.62"/>
  </r>
  <r>
    <x v="3"/>
    <x v="0"/>
    <x v="7"/>
    <s v="Greener salads"/>
    <s v="|131/01/70|"/>
    <n v="780"/>
    <n v="2.15"/>
    <n v="3.73"/>
  </r>
  <r>
    <x v="3"/>
    <x v="0"/>
    <x v="7"/>
    <s v="Greener salads"/>
    <s v="|131/01/72|"/>
    <n v="936"/>
    <n v="2.33"/>
    <n v="3.24"/>
  </r>
  <r>
    <x v="3"/>
    <x v="0"/>
    <x v="7"/>
    <s v="Greener salads"/>
    <s v="|131/01/73|"/>
    <n v="708"/>
    <n v="2.58"/>
    <n v="4"/>
  </r>
  <r>
    <x v="3"/>
    <x v="0"/>
    <x v="7"/>
    <s v="Greener salads"/>
    <s v="|131/01/76|"/>
    <n v="1188"/>
    <n v="2.4300000000000002"/>
    <n v="3.5"/>
  </r>
  <r>
    <x v="3"/>
    <x v="0"/>
    <x v="7"/>
    <s v="Greener salads"/>
    <s v="|131/01/80|"/>
    <n v="852"/>
    <n v="2.34"/>
    <n v="3.66"/>
  </r>
  <r>
    <x v="3"/>
    <x v="0"/>
    <x v="7"/>
    <s v="Greener salads"/>
    <s v="|131/01/93|"/>
    <n v="1116"/>
    <n v="2.93"/>
    <n v="3.67"/>
  </r>
  <r>
    <x v="3"/>
    <x v="0"/>
    <x v="7"/>
    <s v="Greener salads"/>
    <s v="|131/01/103|"/>
    <n v="912"/>
    <n v="2.4700000000000002"/>
    <n v="3.31"/>
  </r>
  <r>
    <x v="3"/>
    <x v="0"/>
    <x v="7"/>
    <s v="Greener salads"/>
    <s v="|131/01/111|"/>
    <n v="636"/>
    <n v="2.5099999999999998"/>
    <n v="4"/>
  </r>
  <r>
    <x v="3"/>
    <x v="0"/>
    <x v="7"/>
    <s v="Greener salads"/>
    <s v="|131/01/105|"/>
    <n v="1080"/>
    <n v="2.77"/>
    <n v="3.61"/>
  </r>
  <r>
    <x v="3"/>
    <x v="0"/>
    <x v="7"/>
    <s v="Greener salads"/>
    <s v="|131/01/130|"/>
    <n v="600"/>
    <n v="2.67"/>
    <n v="3.92"/>
  </r>
  <r>
    <x v="3"/>
    <x v="0"/>
    <x v="7"/>
    <s v="Greener salads"/>
    <s v="|131/01/135|"/>
    <n v="936"/>
    <n v="2.65"/>
    <n v="3.37"/>
  </r>
  <r>
    <x v="3"/>
    <x v="0"/>
    <x v="7"/>
    <s v="Greener salads"/>
    <s v="|128/01/130|"/>
    <n v="1032"/>
    <n v="2.5299999999999998"/>
    <n v="3.86"/>
  </r>
  <r>
    <x v="3"/>
    <x v="0"/>
    <x v="7"/>
    <s v="Greener salads"/>
    <s v="|128/01/131|"/>
    <n v="1164"/>
    <n v="2.14"/>
    <n v="3.67"/>
  </r>
  <r>
    <x v="3"/>
    <x v="0"/>
    <x v="7"/>
    <s v="Greener salads"/>
    <s v="|131/02/06|"/>
    <n v="732"/>
    <n v="2.69"/>
    <n v="3.28"/>
  </r>
  <r>
    <x v="3"/>
    <x v="0"/>
    <x v="7"/>
    <s v="Greener salads"/>
    <s v="|131/02/09|"/>
    <n v="912"/>
    <n v="2.12"/>
    <n v="3.53"/>
  </r>
  <r>
    <x v="3"/>
    <x v="0"/>
    <x v="7"/>
    <s v="Greener salads"/>
    <s v="|131/02/16|"/>
    <n v="648"/>
    <n v="2.1"/>
    <n v="3.4"/>
  </r>
  <r>
    <x v="3"/>
    <x v="0"/>
    <x v="7"/>
    <s v="Greener salads"/>
    <s v="|131/02/17|"/>
    <n v="828"/>
    <n v="2.13"/>
    <n v="3.71"/>
  </r>
  <r>
    <x v="3"/>
    <x v="0"/>
    <x v="7"/>
    <s v="Greener salads"/>
    <s v="|131/02/22|"/>
    <n v="1080"/>
    <n v="2.5099999999999998"/>
    <n v="3.66"/>
  </r>
  <r>
    <x v="3"/>
    <x v="0"/>
    <x v="7"/>
    <s v="Greener salads"/>
    <s v="|131/02/24|"/>
    <n v="612"/>
    <n v="2.42"/>
    <n v="3.51"/>
  </r>
  <r>
    <x v="3"/>
    <x v="0"/>
    <x v="7"/>
    <s v="Greener salads"/>
    <s v="|131/02/28|"/>
    <n v="1140"/>
    <n v="2.97"/>
    <n v="3.25"/>
  </r>
  <r>
    <x v="3"/>
    <x v="0"/>
    <x v="7"/>
    <s v="Greener salads"/>
    <s v="|131/02/41|"/>
    <n v="1056"/>
    <n v="2.02"/>
    <n v="3.27"/>
  </r>
  <r>
    <x v="3"/>
    <x v="0"/>
    <x v="7"/>
    <s v="Greener salads"/>
    <s v="|131/02/36|"/>
    <n v="1140"/>
    <n v="2.2999999999999998"/>
    <n v="3.39"/>
  </r>
  <r>
    <x v="3"/>
    <x v="0"/>
    <x v="7"/>
    <s v="Greener salads"/>
    <s v="|131/02/39|"/>
    <n v="900"/>
    <n v="2.77"/>
    <n v="3.52"/>
  </r>
  <r>
    <x v="3"/>
    <x v="0"/>
    <x v="7"/>
    <s v="Greener salads"/>
    <s v="|131/02/40|"/>
    <n v="1044"/>
    <n v="2.77"/>
    <n v="3.72"/>
  </r>
  <r>
    <x v="3"/>
    <x v="0"/>
    <x v="3"/>
    <s v="Pepsi"/>
    <s v="|49/01/01|"/>
    <n v="144"/>
    <n v="1.01"/>
    <n v="1.3"/>
  </r>
  <r>
    <x v="3"/>
    <x v="0"/>
    <x v="3"/>
    <s v="San Benedetto"/>
    <s v="|49/01/02|"/>
    <n v="228"/>
    <n v="1.1599999999999999"/>
    <n v="1.25"/>
  </r>
  <r>
    <x v="3"/>
    <x v="0"/>
    <x v="3"/>
    <s v="San Benedetto"/>
    <s v="|49/01/03|"/>
    <n v="180"/>
    <n v="1.18"/>
    <n v="1.36"/>
  </r>
  <r>
    <x v="3"/>
    <x v="0"/>
    <x v="3"/>
    <s v="San Benedetto"/>
    <s v="|49/01/04|"/>
    <n v="228"/>
    <n v="1.1599999999999999"/>
    <n v="1.39"/>
  </r>
  <r>
    <x v="3"/>
    <x v="0"/>
    <x v="3"/>
    <s v="San Benedetto"/>
    <s v="|49/01/05|"/>
    <n v="144"/>
    <n v="1.1599999999999999"/>
    <n v="1.34"/>
  </r>
  <r>
    <x v="3"/>
    <x v="0"/>
    <x v="3"/>
    <s v="San Benedetto"/>
    <s v="|49/01/06|"/>
    <n v="228"/>
    <n v="1.1200000000000001"/>
    <n v="1.3"/>
  </r>
  <r>
    <x v="3"/>
    <x v="0"/>
    <x v="3"/>
    <s v="San Benedetto"/>
    <s v="|49/01/07|"/>
    <n v="192"/>
    <n v="1.06"/>
    <n v="1.3"/>
  </r>
  <r>
    <x v="3"/>
    <x v="0"/>
    <x v="3"/>
    <s v="San Benedetto"/>
    <s v="|49/01/08|"/>
    <n v="156"/>
    <n v="1.1200000000000001"/>
    <n v="1.38"/>
  </r>
  <r>
    <x v="3"/>
    <x v="0"/>
    <x v="3"/>
    <s v="San Benedetto"/>
    <s v="|49/01/09|"/>
    <n v="144"/>
    <n v="1.1200000000000001"/>
    <n v="1.35"/>
  </r>
  <r>
    <x v="3"/>
    <x v="0"/>
    <x v="3"/>
    <s v="Pepsi"/>
    <s v="|49/01/10|"/>
    <n v="72"/>
    <n v="1.1599999999999999"/>
    <n v="1.38"/>
  </r>
  <r>
    <x v="3"/>
    <x v="0"/>
    <x v="3"/>
    <s v="San Benedetto"/>
    <s v="|49/01/11|"/>
    <n v="60"/>
    <n v="1.02"/>
    <n v="1.33"/>
  </r>
  <r>
    <x v="3"/>
    <x v="0"/>
    <x v="3"/>
    <s v="San Benedetto"/>
    <s v="|49/01/12|"/>
    <n v="60"/>
    <n v="1.1499999999999999"/>
    <n v="1.37"/>
  </r>
  <r>
    <x v="3"/>
    <x v="0"/>
    <x v="3"/>
    <s v="San Benedetto"/>
    <s v="|49/01/13|"/>
    <n v="228"/>
    <n v="1.02"/>
    <n v="1.35"/>
  </r>
  <r>
    <x v="3"/>
    <x v="0"/>
    <x v="3"/>
    <s v="Campari"/>
    <s v="|118/01/01|"/>
    <n v="204"/>
    <n v="1.2"/>
    <n v="1.32"/>
  </r>
  <r>
    <x v="3"/>
    <x v="0"/>
    <x v="3"/>
    <s v="Campari"/>
    <s v="|118/01/02|"/>
    <n v="228"/>
    <n v="1.0900000000000001"/>
    <n v="1.27"/>
  </r>
  <r>
    <x v="3"/>
    <x v="0"/>
    <x v="3"/>
    <s v="Campari"/>
    <s v="|118/01/03|"/>
    <n v="144"/>
    <n v="1.0900000000000001"/>
    <n v="1.39"/>
  </r>
  <r>
    <x v="3"/>
    <x v="0"/>
    <x v="2"/>
    <s v="Lavazza"/>
    <s v="|34/01/01|"/>
    <n v="5832"/>
    <n v="0.57999999999999996"/>
    <n v="0.99"/>
  </r>
  <r>
    <x v="3"/>
    <x v="0"/>
    <x v="2"/>
    <s v="Lavazza"/>
    <s v="|34/01/02|"/>
    <n v="5184"/>
    <n v="0.78"/>
    <n v="1.04"/>
  </r>
  <r>
    <x v="3"/>
    <x v="0"/>
    <x v="2"/>
    <s v="Lavazza"/>
    <s v="|34/01/03|"/>
    <n v="9228"/>
    <n v="0.52"/>
    <n v="1.2"/>
  </r>
  <r>
    <x v="3"/>
    <x v="0"/>
    <x v="2"/>
    <s v="Lavazza"/>
    <s v="|34/01/10|"/>
    <n v="6048"/>
    <n v="0.56999999999999995"/>
    <n v="1.06"/>
  </r>
  <r>
    <x v="3"/>
    <x v="0"/>
    <x v="2"/>
    <s v="Lavazza"/>
    <s v="|34/01/11|"/>
    <n v="4860"/>
    <n v="0.79"/>
    <n v="1.1200000000000001"/>
  </r>
  <r>
    <x v="3"/>
    <x v="0"/>
    <x v="2"/>
    <s v="Lavazza"/>
    <s v="|34/01/12|"/>
    <n v="5652"/>
    <n v="1.05"/>
    <n v="1.07"/>
  </r>
  <r>
    <x v="3"/>
    <x v="0"/>
    <x v="9"/>
    <s v="Garofalo"/>
    <s v="|110/00/20|"/>
    <n v="756"/>
    <n v="2.38"/>
    <n v="2.75"/>
  </r>
  <r>
    <x v="3"/>
    <x v="0"/>
    <x v="9"/>
    <s v="Garofalo"/>
    <s v="|110/00/21|"/>
    <n v="732"/>
    <n v="2.13"/>
    <n v="2.44"/>
  </r>
  <r>
    <x v="3"/>
    <x v="0"/>
    <x v="9"/>
    <s v="J&amp;J"/>
    <s v="|23/23/00|"/>
    <n v="540"/>
    <n v="1.86"/>
    <n v="2.02"/>
  </r>
  <r>
    <x v="3"/>
    <x v="0"/>
    <x v="9"/>
    <s v="J&amp;J"/>
    <s v="|23/23/01|"/>
    <n v="624"/>
    <n v="2.4"/>
    <n v="2.46"/>
  </r>
  <r>
    <x v="3"/>
    <x v="0"/>
    <x v="9"/>
    <s v="J&amp;J"/>
    <s v="|23/23/02|"/>
    <n v="900"/>
    <n v="1.61"/>
    <n v="2.81"/>
  </r>
  <r>
    <x v="3"/>
    <x v="0"/>
    <x v="9"/>
    <s v="J&amp;J"/>
    <s v="|23/23/03|"/>
    <n v="492"/>
    <n v="1.92"/>
    <n v="3.23"/>
  </r>
  <r>
    <x v="3"/>
    <x v="0"/>
    <x v="9"/>
    <s v="J&amp;J"/>
    <s v="|23/23/04|"/>
    <n v="600"/>
    <n v="1.92"/>
    <n v="2.0699999999999998"/>
  </r>
  <r>
    <x v="3"/>
    <x v="0"/>
    <x v="9"/>
    <s v="J&amp;J"/>
    <s v="|23/23/05|"/>
    <n v="444"/>
    <n v="1.52"/>
    <n v="3.34"/>
  </r>
  <r>
    <x v="3"/>
    <x v="0"/>
    <x v="9"/>
    <s v="J&amp;J"/>
    <s v="|23/23/06|"/>
    <n v="564"/>
    <n v="1.28"/>
    <n v="2.74"/>
  </r>
  <r>
    <x v="3"/>
    <x v="0"/>
    <x v="9"/>
    <s v="J&amp;J"/>
    <s v="|23/23/07|"/>
    <n v="1020"/>
    <n v="1.57"/>
    <n v="3.43"/>
  </r>
  <r>
    <x v="3"/>
    <x v="0"/>
    <x v="9"/>
    <s v="J&amp;J"/>
    <s v="|23/23/08|"/>
    <n v="360"/>
    <n v="2.19"/>
    <n v="3.26"/>
  </r>
  <r>
    <x v="3"/>
    <x v="0"/>
    <x v="9"/>
    <s v="J&amp;J"/>
    <s v="|23/23/09|"/>
    <n v="1056"/>
    <n v="2.23"/>
    <n v="2.13"/>
  </r>
  <r>
    <x v="3"/>
    <x v="0"/>
    <x v="9"/>
    <s v="J&amp;J"/>
    <s v="|23/23/10|"/>
    <n v="660"/>
    <n v="1.95"/>
    <n v="3.32"/>
  </r>
  <r>
    <x v="3"/>
    <x v="0"/>
    <x v="9"/>
    <s v="J&amp;J"/>
    <s v="|23/23/100|"/>
    <n v="780"/>
    <n v="1.62"/>
    <n v="2.77"/>
  </r>
  <r>
    <x v="3"/>
    <x v="0"/>
    <x v="9"/>
    <s v="J&amp;J"/>
    <s v="|23/23/101|"/>
    <n v="1152"/>
    <n v="1.93"/>
    <n v="3.43"/>
  </r>
  <r>
    <x v="3"/>
    <x v="0"/>
    <x v="9"/>
    <s v="J&amp;J"/>
    <s v="|23/23/102|"/>
    <n v="564"/>
    <n v="1.29"/>
    <n v="2.0299999999999998"/>
  </r>
  <r>
    <x v="3"/>
    <x v="0"/>
    <x v="9"/>
    <s v="J&amp;J"/>
    <s v="|23/23/103|"/>
    <n v="744"/>
    <n v="1.22"/>
    <n v="3.49"/>
  </r>
  <r>
    <x v="3"/>
    <x v="0"/>
    <x v="9"/>
    <s v="J&amp;J"/>
    <s v="|23/23/105|"/>
    <n v="888"/>
    <n v="2.4900000000000002"/>
    <n v="2.13"/>
  </r>
  <r>
    <x v="3"/>
    <x v="0"/>
    <x v="9"/>
    <s v="J&amp;J"/>
    <s v="|23/23/106|"/>
    <n v="924"/>
    <n v="2.19"/>
    <n v="3.26"/>
  </r>
  <r>
    <x v="3"/>
    <x v="0"/>
    <x v="9"/>
    <s v="J&amp;J"/>
    <s v="|23/23/107|"/>
    <n v="852"/>
    <n v="1.27"/>
    <n v="2.12"/>
  </r>
  <r>
    <x v="3"/>
    <x v="0"/>
    <x v="9"/>
    <s v="J&amp;J"/>
    <s v="|23/23/108|"/>
    <n v="828"/>
    <n v="2.17"/>
    <n v="2.97"/>
  </r>
  <r>
    <x v="3"/>
    <x v="0"/>
    <x v="9"/>
    <s v="J&amp;J"/>
    <s v="|23/23/11|"/>
    <n v="444"/>
    <n v="1.69"/>
    <n v="2.56"/>
  </r>
  <r>
    <x v="3"/>
    <x v="0"/>
    <x v="9"/>
    <s v="J&amp;J"/>
    <s v="|23/23/12|"/>
    <n v="396"/>
    <n v="1.53"/>
    <n v="2.0699999999999998"/>
  </r>
  <r>
    <x v="3"/>
    <x v="0"/>
    <x v="9"/>
    <s v="J&amp;J"/>
    <s v="|23/23/13|"/>
    <n v="960"/>
    <n v="1.96"/>
    <n v="3.44"/>
  </r>
  <r>
    <x v="3"/>
    <x v="0"/>
    <x v="9"/>
    <s v="J&amp;J"/>
    <s v="|23/23/14|"/>
    <n v="1068"/>
    <n v="1.35"/>
    <n v="2.35"/>
  </r>
  <r>
    <x v="3"/>
    <x v="0"/>
    <x v="9"/>
    <s v="J&amp;J"/>
    <s v="|23/23/15|"/>
    <n v="876"/>
    <n v="1.41"/>
    <n v="3.23"/>
  </r>
  <r>
    <x v="3"/>
    <x v="0"/>
    <x v="9"/>
    <s v="J&amp;J"/>
    <s v="|23/23/16|"/>
    <n v="372"/>
    <n v="2.15"/>
    <n v="3.37"/>
  </r>
  <r>
    <x v="3"/>
    <x v="0"/>
    <x v="9"/>
    <s v="J&amp;J"/>
    <s v="|23/23/17|"/>
    <n v="420"/>
    <n v="2.44"/>
    <n v="2.38"/>
  </r>
  <r>
    <x v="3"/>
    <x v="0"/>
    <x v="9"/>
    <s v="J&amp;J"/>
    <s v="|23/23/18|"/>
    <n v="732"/>
    <n v="1.62"/>
    <n v="2.5"/>
  </r>
  <r>
    <x v="3"/>
    <x v="0"/>
    <x v="9"/>
    <s v="J&amp;J"/>
    <s v="|23/23/19|"/>
    <n v="384"/>
    <n v="1.53"/>
    <n v="2.09"/>
  </r>
  <r>
    <x v="3"/>
    <x v="0"/>
    <x v="9"/>
    <s v="J&amp;J"/>
    <s v="|23/23/20|"/>
    <n v="408"/>
    <n v="1.71"/>
    <n v="3.02"/>
  </r>
  <r>
    <x v="3"/>
    <x v="0"/>
    <x v="9"/>
    <s v="J&amp;J"/>
    <s v="|23/23/21|"/>
    <n v="468"/>
    <n v="2.38"/>
    <n v="2.97"/>
  </r>
  <r>
    <x v="3"/>
    <x v="0"/>
    <x v="9"/>
    <s v="J&amp;J"/>
    <s v="|23/23/22|"/>
    <n v="456"/>
    <n v="1.28"/>
    <n v="2.42"/>
  </r>
  <r>
    <x v="3"/>
    <x v="0"/>
    <x v="9"/>
    <s v="J&amp;J"/>
    <s v="|23/23/23|"/>
    <n v="636"/>
    <n v="2.46"/>
    <n v="3.27"/>
  </r>
  <r>
    <x v="3"/>
    <x v="0"/>
    <x v="9"/>
    <s v="J&amp;J"/>
    <s v="|23/23/24|"/>
    <n v="1200"/>
    <n v="1.75"/>
    <n v="2.2599999999999998"/>
  </r>
  <r>
    <x v="3"/>
    <x v="0"/>
    <x v="9"/>
    <s v="J&amp;J"/>
    <s v="|23/23/25|"/>
    <n v="660"/>
    <n v="2.23"/>
    <n v="3.18"/>
  </r>
  <r>
    <x v="3"/>
    <x v="0"/>
    <x v="9"/>
    <s v="J&amp;J"/>
    <s v="|23/23/26|"/>
    <n v="672"/>
    <n v="1.95"/>
    <n v="2.74"/>
  </r>
  <r>
    <x v="3"/>
    <x v="0"/>
    <x v="9"/>
    <s v="J&amp;J"/>
    <s v="|23/23/27|"/>
    <n v="1068"/>
    <n v="2.25"/>
    <n v="2.68"/>
  </r>
  <r>
    <x v="3"/>
    <x v="0"/>
    <x v="9"/>
    <s v="J&amp;J"/>
    <s v="|23/23/28|"/>
    <n v="576"/>
    <n v="2.2400000000000002"/>
    <n v="2.98"/>
  </r>
  <r>
    <x v="3"/>
    <x v="0"/>
    <x v="9"/>
    <s v="J&amp;J"/>
    <s v="|23/23/29|"/>
    <n v="1032"/>
    <n v="2.2999999999999998"/>
    <n v="2.48"/>
  </r>
  <r>
    <x v="3"/>
    <x v="0"/>
    <x v="9"/>
    <s v="J&amp;J"/>
    <s v="|23/23/30|"/>
    <n v="900"/>
    <n v="1.41"/>
    <n v="2.2599999999999998"/>
  </r>
  <r>
    <x v="3"/>
    <x v="0"/>
    <x v="9"/>
    <s v="J&amp;J"/>
    <s v="|23/23/31|"/>
    <n v="1104"/>
    <n v="1.69"/>
    <n v="2.71"/>
  </r>
  <r>
    <x v="3"/>
    <x v="0"/>
    <x v="9"/>
    <s v="J&amp;J"/>
    <s v="|23/23/32|"/>
    <n v="1188"/>
    <n v="2.2000000000000002"/>
    <n v="2.84"/>
  </r>
  <r>
    <x v="3"/>
    <x v="0"/>
    <x v="9"/>
    <s v="J&amp;J"/>
    <s v="|23/23/33|"/>
    <n v="996"/>
    <n v="1.54"/>
    <n v="2.46"/>
  </r>
  <r>
    <x v="3"/>
    <x v="0"/>
    <x v="9"/>
    <s v="J&amp;J"/>
    <s v="|23/23/34|"/>
    <n v="900"/>
    <n v="1.83"/>
    <n v="2.4900000000000002"/>
  </r>
  <r>
    <x v="3"/>
    <x v="0"/>
    <x v="9"/>
    <s v="J&amp;J"/>
    <s v="|23/23/35|"/>
    <n v="948"/>
    <n v="2.42"/>
    <n v="2.77"/>
  </r>
  <r>
    <x v="3"/>
    <x v="0"/>
    <x v="9"/>
    <s v="J&amp;J"/>
    <s v="|23/23/36|"/>
    <n v="756"/>
    <n v="1.33"/>
    <n v="3.35"/>
  </r>
  <r>
    <x v="3"/>
    <x v="0"/>
    <x v="9"/>
    <s v="J&amp;J"/>
    <s v="|23/23/37|"/>
    <n v="948"/>
    <n v="2.48"/>
    <n v="2.31"/>
  </r>
  <r>
    <x v="3"/>
    <x v="0"/>
    <x v="9"/>
    <s v="J&amp;J"/>
    <s v="|23/23/38|"/>
    <n v="672"/>
    <n v="2.4300000000000002"/>
    <n v="2.59"/>
  </r>
  <r>
    <x v="3"/>
    <x v="0"/>
    <x v="9"/>
    <s v="J&amp;J"/>
    <s v="|23/23/39|"/>
    <n v="912"/>
    <n v="2.36"/>
    <n v="3.25"/>
  </r>
  <r>
    <x v="3"/>
    <x v="0"/>
    <x v="9"/>
    <s v="J&amp;J"/>
    <s v="|23/23/40|"/>
    <n v="888"/>
    <n v="1.46"/>
    <n v="2.0699999999999998"/>
  </r>
  <r>
    <x v="3"/>
    <x v="0"/>
    <x v="9"/>
    <s v="J&amp;J"/>
    <s v="|23/23/41|"/>
    <n v="1044"/>
    <n v="2.37"/>
    <n v="3.16"/>
  </r>
  <r>
    <x v="3"/>
    <x v="0"/>
    <x v="9"/>
    <s v="J&amp;J"/>
    <s v="|23/23/42|"/>
    <n v="876"/>
    <n v="1.95"/>
    <n v="2.46"/>
  </r>
  <r>
    <x v="3"/>
    <x v="0"/>
    <x v="9"/>
    <s v="J&amp;J"/>
    <s v="|23/23/43|"/>
    <n v="552"/>
    <n v="1.56"/>
    <n v="2.37"/>
  </r>
  <r>
    <x v="3"/>
    <x v="0"/>
    <x v="9"/>
    <s v="J&amp;J"/>
    <s v="|23/23/44|"/>
    <n v="864"/>
    <n v="1.9"/>
    <n v="2.44"/>
  </r>
  <r>
    <x v="3"/>
    <x v="0"/>
    <x v="9"/>
    <s v="J&amp;J"/>
    <s v="|23/23/45|"/>
    <n v="1116"/>
    <n v="2.2799999999999998"/>
    <n v="2.09"/>
  </r>
  <r>
    <x v="3"/>
    <x v="0"/>
    <x v="9"/>
    <s v="J&amp;J"/>
    <s v="|23/23/46|"/>
    <n v="1020"/>
    <n v="2.04"/>
    <n v="2.3199999999999998"/>
  </r>
  <r>
    <x v="3"/>
    <x v="0"/>
    <x v="9"/>
    <s v="J&amp;J"/>
    <s v="|23/23/47|"/>
    <n v="1164"/>
    <n v="1.54"/>
    <n v="3.21"/>
  </r>
  <r>
    <x v="3"/>
    <x v="0"/>
    <x v="9"/>
    <s v="J&amp;J"/>
    <s v="|23/23/48|"/>
    <n v="756"/>
    <n v="2.48"/>
    <n v="2.82"/>
  </r>
  <r>
    <x v="3"/>
    <x v="0"/>
    <x v="9"/>
    <s v="J&amp;J"/>
    <s v="|23/23/49|"/>
    <n v="720"/>
    <n v="1.85"/>
    <n v="2.4500000000000002"/>
  </r>
  <r>
    <x v="3"/>
    <x v="0"/>
    <x v="9"/>
    <s v="J&amp;J"/>
    <s v="|23/23/50|"/>
    <n v="588"/>
    <n v="1.97"/>
    <n v="2.61"/>
  </r>
  <r>
    <x v="3"/>
    <x v="0"/>
    <x v="9"/>
    <s v="J&amp;J"/>
    <s v="|23/23/51|"/>
    <n v="636"/>
    <n v="2.15"/>
    <n v="3.35"/>
  </r>
  <r>
    <x v="3"/>
    <x v="0"/>
    <x v="9"/>
    <s v="J&amp;J"/>
    <s v="|23/23/53|"/>
    <n v="648"/>
    <n v="2.2400000000000002"/>
    <n v="2.83"/>
  </r>
  <r>
    <x v="3"/>
    <x v="0"/>
    <x v="9"/>
    <s v="J&amp;J"/>
    <s v="|23/23/56|"/>
    <n v="660"/>
    <n v="1.71"/>
    <n v="3.07"/>
  </r>
  <r>
    <x v="3"/>
    <x v="0"/>
    <x v="9"/>
    <s v="J&amp;J"/>
    <s v="|23/23/62|"/>
    <n v="1068"/>
    <n v="1.37"/>
    <n v="2.61"/>
  </r>
  <r>
    <x v="3"/>
    <x v="0"/>
    <x v="9"/>
    <s v="J&amp;J"/>
    <s v="|23/23/63|"/>
    <n v="792"/>
    <n v="1.35"/>
    <n v="2.0299999999999998"/>
  </r>
  <r>
    <x v="3"/>
    <x v="0"/>
    <x v="9"/>
    <s v="J&amp;J"/>
    <s v="|23/23/64|"/>
    <n v="432"/>
    <n v="1.55"/>
    <n v="2.87"/>
  </r>
  <r>
    <x v="3"/>
    <x v="0"/>
    <x v="9"/>
    <s v="J&amp;J"/>
    <s v="|23/23/65|"/>
    <n v="360"/>
    <n v="1.29"/>
    <n v="2.79"/>
  </r>
  <r>
    <x v="3"/>
    <x v="0"/>
    <x v="9"/>
    <s v="J&amp;J"/>
    <s v="|23/23/68|"/>
    <n v="876"/>
    <n v="1.92"/>
    <n v="2.57"/>
  </r>
  <r>
    <x v="3"/>
    <x v="0"/>
    <x v="9"/>
    <s v="J&amp;J"/>
    <s v="|23/23/69|"/>
    <n v="372"/>
    <n v="1.29"/>
    <n v="2.0499999999999998"/>
  </r>
  <r>
    <x v="3"/>
    <x v="0"/>
    <x v="9"/>
    <s v="J&amp;J"/>
    <s v="|23/23/71|"/>
    <n v="744"/>
    <n v="2.27"/>
    <n v="2.31"/>
  </r>
  <r>
    <x v="3"/>
    <x v="0"/>
    <x v="9"/>
    <s v="J&amp;J"/>
    <s v="|23/23/72|"/>
    <n v="1188"/>
    <n v="2.36"/>
    <n v="3.08"/>
  </r>
  <r>
    <x v="3"/>
    <x v="0"/>
    <x v="9"/>
    <s v="J&amp;J"/>
    <s v="|23/23/76|"/>
    <n v="1068"/>
    <n v="1.96"/>
    <n v="3.09"/>
  </r>
  <r>
    <x v="3"/>
    <x v="0"/>
    <x v="9"/>
    <s v="J&amp;J"/>
    <s v="|23/23/77|"/>
    <n v="396"/>
    <n v="2.36"/>
    <n v="3.42"/>
  </r>
  <r>
    <x v="3"/>
    <x v="0"/>
    <x v="9"/>
    <s v="J&amp;J"/>
    <s v="|23/23/78|"/>
    <n v="432"/>
    <n v="2.23"/>
    <n v="2.36"/>
  </r>
  <r>
    <x v="3"/>
    <x v="0"/>
    <x v="9"/>
    <s v="J&amp;J"/>
    <s v="|23/23/79|"/>
    <n v="516"/>
    <n v="2.2000000000000002"/>
    <n v="3.48"/>
  </r>
  <r>
    <x v="3"/>
    <x v="0"/>
    <x v="9"/>
    <s v="J&amp;J"/>
    <s v="|23/23/80|"/>
    <n v="528"/>
    <n v="1.68"/>
    <n v="2.82"/>
  </r>
  <r>
    <x v="3"/>
    <x v="0"/>
    <x v="9"/>
    <s v="J&amp;J"/>
    <s v="|23/23/81|"/>
    <n v="1068"/>
    <n v="1.86"/>
    <n v="3.27"/>
  </r>
  <r>
    <x v="3"/>
    <x v="0"/>
    <x v="9"/>
    <s v="J&amp;J"/>
    <s v="|23/23/82|"/>
    <n v="792"/>
    <n v="1.69"/>
    <n v="2.67"/>
  </r>
  <r>
    <x v="3"/>
    <x v="0"/>
    <x v="9"/>
    <s v="J&amp;J"/>
    <s v="|23/23/83|"/>
    <n v="372"/>
    <n v="1.22"/>
    <n v="2.04"/>
  </r>
  <r>
    <x v="3"/>
    <x v="0"/>
    <x v="9"/>
    <s v="J&amp;J"/>
    <s v="|23/23/84|"/>
    <n v="1044"/>
    <n v="1.97"/>
    <n v="2.3199999999999998"/>
  </r>
  <r>
    <x v="3"/>
    <x v="0"/>
    <x v="9"/>
    <s v="J&amp;J"/>
    <s v="|23/23/85|"/>
    <n v="636"/>
    <n v="1.45"/>
    <n v="2.4500000000000002"/>
  </r>
  <r>
    <x v="3"/>
    <x v="0"/>
    <x v="9"/>
    <s v="J&amp;J"/>
    <s v="|23/23/98|"/>
    <n v="492"/>
    <n v="2.3199999999999998"/>
    <n v="2.81"/>
  </r>
  <r>
    <x v="3"/>
    <x v="0"/>
    <x v="9"/>
    <s v="J&amp;J"/>
    <s v="|23/23/99|"/>
    <n v="1020"/>
    <n v="1.94"/>
    <n v="2.88"/>
  </r>
  <r>
    <x v="3"/>
    <x v="0"/>
    <x v="2"/>
    <s v="H&amp;I"/>
    <s v="|13/01/11|"/>
    <n v="4884"/>
    <n v="0.55000000000000004"/>
    <n v="0.98"/>
  </r>
  <r>
    <x v="3"/>
    <x v="0"/>
    <x v="2"/>
    <s v="H&amp;I"/>
    <s v="|13/01/12|"/>
    <n v="6360"/>
    <n v="0.98"/>
    <n v="0.96"/>
  </r>
  <r>
    <x v="3"/>
    <x v="0"/>
    <x v="2"/>
    <s v="H&amp;I"/>
    <s v="|13/01/13|"/>
    <n v="7116"/>
    <n v="0.9"/>
    <n v="1.06"/>
  </r>
  <r>
    <x v="3"/>
    <x v="0"/>
    <x v="2"/>
    <s v="H&amp;I"/>
    <s v="|13/01/14|"/>
    <n v="4896"/>
    <n v="0.69"/>
    <n v="0.91"/>
  </r>
  <r>
    <x v="3"/>
    <x v="0"/>
    <x v="2"/>
    <s v="H&amp;I"/>
    <s v="|13/01/20|"/>
    <n v="9372"/>
    <n v="0.71"/>
    <n v="1.18"/>
  </r>
  <r>
    <x v="3"/>
    <x v="0"/>
    <x v="2"/>
    <s v="H&amp;I"/>
    <s v="|13/02/01|"/>
    <n v="6036"/>
    <n v="0.57999999999999996"/>
    <n v="0.99"/>
  </r>
  <r>
    <x v="3"/>
    <x v="0"/>
    <x v="2"/>
    <s v="H&amp;I"/>
    <s v="|13/02/02|"/>
    <n v="7680"/>
    <n v="1.1200000000000001"/>
    <n v="1.02"/>
  </r>
  <r>
    <x v="3"/>
    <x v="0"/>
    <x v="2"/>
    <s v="H&amp;I"/>
    <s v="|13/02/03|"/>
    <n v="5880"/>
    <n v="0.92"/>
    <n v="0.98"/>
  </r>
  <r>
    <x v="3"/>
    <x v="0"/>
    <x v="2"/>
    <s v="H&amp;I"/>
    <s v="|13/02/04|"/>
    <n v="8436"/>
    <n v="0.99"/>
    <n v="0.98"/>
  </r>
  <r>
    <x v="3"/>
    <x v="0"/>
    <x v="2"/>
    <s v="H&amp;I"/>
    <s v="|13/02/10|"/>
    <n v="6552"/>
    <n v="0.54"/>
    <n v="1.1599999999999999"/>
  </r>
  <r>
    <x v="3"/>
    <x v="0"/>
    <x v="2"/>
    <s v="H&amp;I"/>
    <s v="|13/99/50|"/>
    <n v="6732"/>
    <n v="1.05"/>
    <n v="1.1000000000000001"/>
  </r>
  <r>
    <x v="3"/>
    <x v="0"/>
    <x v="2"/>
    <s v="H&amp;I"/>
    <s v="|13/99/52|"/>
    <n v="8676"/>
    <n v="0.81"/>
    <n v="1.03"/>
  </r>
  <r>
    <x v="3"/>
    <x v="0"/>
    <x v="5"/>
    <s v="H&amp;I"/>
    <s v="|13/01/21|"/>
    <n v="768"/>
    <n v="1.23"/>
    <n v="1.76"/>
  </r>
  <r>
    <x v="3"/>
    <x v="0"/>
    <x v="5"/>
    <s v="H&amp;I"/>
    <s v="|13/01/22|"/>
    <n v="1164"/>
    <n v="1.35"/>
    <n v="1.74"/>
  </r>
  <r>
    <x v="3"/>
    <x v="0"/>
    <x v="5"/>
    <s v="H&amp;I"/>
    <s v="|13/01/23|"/>
    <n v="876"/>
    <n v="1.42"/>
    <n v="1.83"/>
  </r>
  <r>
    <x v="3"/>
    <x v="0"/>
    <x v="5"/>
    <s v="H&amp;I"/>
    <s v="|13/01/24|"/>
    <n v="852"/>
    <n v="1.4"/>
    <n v="1.62"/>
  </r>
  <r>
    <x v="3"/>
    <x v="0"/>
    <x v="5"/>
    <s v="H&amp;I"/>
    <s v="|13/01/25|"/>
    <n v="1260"/>
    <n v="1.1200000000000001"/>
    <n v="1.77"/>
  </r>
  <r>
    <x v="3"/>
    <x v="0"/>
    <x v="5"/>
    <s v="H&amp;I"/>
    <s v="|13/01/26|"/>
    <n v="576"/>
    <n v="1.1100000000000001"/>
    <n v="1.84"/>
  </r>
  <r>
    <x v="3"/>
    <x v="0"/>
    <x v="5"/>
    <s v="H&amp;I"/>
    <s v="|13/01/27|"/>
    <n v="924"/>
    <n v="1.41"/>
    <n v="1.83"/>
  </r>
  <r>
    <x v="3"/>
    <x v="0"/>
    <x v="5"/>
    <s v="H&amp;I"/>
    <s v="|13/01/28|"/>
    <n v="876"/>
    <n v="1.43"/>
    <n v="1.85"/>
  </r>
  <r>
    <x v="3"/>
    <x v="0"/>
    <x v="5"/>
    <s v="H&amp;I"/>
    <s v="|13/01/80|"/>
    <n v="624"/>
    <n v="1.44"/>
    <n v="1.72"/>
  </r>
  <r>
    <x v="3"/>
    <x v="0"/>
    <x v="5"/>
    <s v="H&amp;I"/>
    <s v="|13/01/81|"/>
    <n v="804"/>
    <n v="1.4"/>
    <n v="1.66"/>
  </r>
  <r>
    <x v="3"/>
    <x v="0"/>
    <x v="5"/>
    <s v="H&amp;I"/>
    <s v="|13/01/82|"/>
    <n v="1272"/>
    <n v="1.3"/>
    <n v="1.6"/>
  </r>
  <r>
    <x v="3"/>
    <x v="0"/>
    <x v="5"/>
    <s v="H&amp;I"/>
    <s v="|13/01/83|"/>
    <n v="1212"/>
    <n v="1.1599999999999999"/>
    <n v="1.83"/>
  </r>
  <r>
    <x v="3"/>
    <x v="0"/>
    <x v="5"/>
    <s v="H&amp;I"/>
    <s v="|13/01/84|"/>
    <n v="1032"/>
    <n v="1.1000000000000001"/>
    <n v="1.62"/>
  </r>
  <r>
    <x v="3"/>
    <x v="0"/>
    <x v="5"/>
    <s v="H&amp;I"/>
    <s v="|13/01/85|"/>
    <n v="996"/>
    <n v="1.1000000000000001"/>
    <n v="1.76"/>
  </r>
  <r>
    <x v="3"/>
    <x v="0"/>
    <x v="5"/>
    <s v="H&amp;I"/>
    <s v="|13/02/05|"/>
    <n v="624"/>
    <n v="1.24"/>
    <n v="1.63"/>
  </r>
  <r>
    <x v="3"/>
    <x v="0"/>
    <x v="5"/>
    <s v="H&amp;I"/>
    <s v="|13/02/06|"/>
    <n v="816"/>
    <n v="1.47"/>
    <n v="1.82"/>
  </r>
  <r>
    <x v="3"/>
    <x v="0"/>
    <x v="5"/>
    <s v="H&amp;I"/>
    <s v="|13/02/07|"/>
    <n v="972"/>
    <n v="1.45"/>
    <n v="1.88"/>
  </r>
  <r>
    <x v="3"/>
    <x v="0"/>
    <x v="5"/>
    <s v="H&amp;I"/>
    <s v="|13/02/08|"/>
    <n v="1176"/>
    <n v="1.1200000000000001"/>
    <n v="1.7"/>
  </r>
  <r>
    <x v="3"/>
    <x v="0"/>
    <x v="5"/>
    <s v="H&amp;I"/>
    <s v="|13/02/09|"/>
    <n v="600"/>
    <n v="1.1200000000000001"/>
    <n v="1.68"/>
  </r>
  <r>
    <x v="3"/>
    <x v="0"/>
    <x v="5"/>
    <s v="H&amp;I"/>
    <s v="|13/99/53|"/>
    <n v="1080"/>
    <n v="1.1100000000000001"/>
    <n v="1.88"/>
  </r>
  <r>
    <x v="3"/>
    <x v="0"/>
    <x v="7"/>
    <s v="MM"/>
    <s v="|05/01/17|"/>
    <n v="1044"/>
    <n v="2.89"/>
    <n v="3.46"/>
  </r>
  <r>
    <x v="3"/>
    <x v="0"/>
    <x v="9"/>
    <s v="Unilever"/>
    <s v="|77/01/01|"/>
    <n v="780"/>
    <n v="2.36"/>
    <n v="2.29"/>
  </r>
  <r>
    <x v="3"/>
    <x v="0"/>
    <x v="9"/>
    <s v="Unilever"/>
    <s v="|77/01/02|"/>
    <n v="960"/>
    <n v="1.65"/>
    <n v="2.23"/>
  </r>
  <r>
    <x v="3"/>
    <x v="0"/>
    <x v="9"/>
    <s v="Unilever"/>
    <s v="|77/01/03|"/>
    <n v="492"/>
    <n v="1.8"/>
    <n v="2.1"/>
  </r>
  <r>
    <x v="3"/>
    <x v="0"/>
    <x v="9"/>
    <s v="Unilever"/>
    <s v="|77/01/04|"/>
    <n v="1020"/>
    <n v="1.84"/>
    <n v="2.63"/>
  </r>
  <r>
    <x v="3"/>
    <x v="0"/>
    <x v="9"/>
    <s v="Unilever"/>
    <s v="|77/01/05|"/>
    <n v="636"/>
    <n v="1.73"/>
    <n v="2.88"/>
  </r>
  <r>
    <x v="3"/>
    <x v="0"/>
    <x v="9"/>
    <s v="Unilever"/>
    <s v="|77/01/06|"/>
    <n v="936"/>
    <n v="1.93"/>
    <n v="2.64"/>
  </r>
  <r>
    <x v="3"/>
    <x v="0"/>
    <x v="9"/>
    <s v="Unilever"/>
    <s v="|77/01/07|"/>
    <n v="1104"/>
    <n v="2.35"/>
    <n v="3.48"/>
  </r>
  <r>
    <x v="3"/>
    <x v="0"/>
    <x v="9"/>
    <s v="Unilever"/>
    <s v="|77/01/08|"/>
    <n v="792"/>
    <n v="1.74"/>
    <n v="3.27"/>
  </r>
  <r>
    <x v="3"/>
    <x v="0"/>
    <x v="1"/>
    <s v="M&amp;M"/>
    <s v="|84/02/02|"/>
    <n v="408"/>
    <n v="5.3"/>
    <n v="7.6133333333333333"/>
  </r>
  <r>
    <x v="3"/>
    <x v="0"/>
    <x v="1"/>
    <s v="M&amp;M"/>
    <s v="|84/02/03|"/>
    <n v="636"/>
    <n v="6.4933333333333332"/>
    <n v="8.1466666666666665"/>
  </r>
  <r>
    <x v="3"/>
    <x v="0"/>
    <x v="6"/>
    <s v="M&amp;M"/>
    <s v="|84/01/01|"/>
    <n v="2496"/>
    <n v="2.93"/>
    <n v="3.56"/>
  </r>
  <r>
    <x v="3"/>
    <x v="0"/>
    <x v="6"/>
    <s v="M&amp;M"/>
    <s v="|84/01/02|"/>
    <n v="2124"/>
    <n v="2.41"/>
    <n v="3.87"/>
  </r>
  <r>
    <x v="3"/>
    <x v="0"/>
    <x v="6"/>
    <s v="M&amp;M"/>
    <s v="|84/01/03|"/>
    <n v="2160"/>
    <n v="2.85"/>
    <n v="3.85"/>
  </r>
  <r>
    <x v="3"/>
    <x v="0"/>
    <x v="6"/>
    <s v="M&amp;M"/>
    <s v="|84/01/04|"/>
    <n v="1632"/>
    <n v="2.91"/>
    <n v="3.68"/>
  </r>
  <r>
    <x v="3"/>
    <x v="0"/>
    <x v="6"/>
    <s v="M&amp;M"/>
    <s v="|84/01/05|"/>
    <n v="1596"/>
    <n v="2.4300000000000002"/>
    <n v="3.5"/>
  </r>
  <r>
    <x v="3"/>
    <x v="0"/>
    <x v="6"/>
    <s v="M&amp;M"/>
    <s v="|84/01/06|"/>
    <n v="2496"/>
    <n v="2.37"/>
    <n v="3.67"/>
  </r>
  <r>
    <x v="3"/>
    <x v="0"/>
    <x v="6"/>
    <s v="M&amp;M"/>
    <s v="|84/02/01|"/>
    <n v="1356"/>
    <n v="2.66"/>
    <n v="3.56"/>
  </r>
  <r>
    <x v="3"/>
    <x v="0"/>
    <x v="1"/>
    <s v="Gelati italiani"/>
    <s v="|63/00/00|"/>
    <n v="564"/>
    <n v="5.54"/>
    <n v="7.94"/>
  </r>
  <r>
    <x v="3"/>
    <x v="0"/>
    <x v="1"/>
    <s v="Gelati italiani"/>
    <s v="|63/01/30|"/>
    <n v="552"/>
    <n v="5.44"/>
    <n v="8.2200000000000006"/>
  </r>
  <r>
    <x v="3"/>
    <x v="0"/>
    <x v="6"/>
    <s v="Gelati italiani"/>
    <s v="|63/01/01**|"/>
    <n v="1368"/>
    <n v="2.5"/>
    <n v="3.63"/>
  </r>
  <r>
    <x v="3"/>
    <x v="0"/>
    <x v="6"/>
    <s v="Gelati italiani"/>
    <s v="|63/01/02|"/>
    <n v="1596"/>
    <n v="2.36"/>
    <n v="3.31"/>
  </r>
  <r>
    <x v="3"/>
    <x v="0"/>
    <x v="6"/>
    <s v="Gelati italiani"/>
    <s v="|63/01/03|"/>
    <n v="2532"/>
    <n v="2.5"/>
    <n v="3.56"/>
  </r>
  <r>
    <x v="3"/>
    <x v="0"/>
    <x v="6"/>
    <s v="Gelati italiani"/>
    <s v="|63/01/04|"/>
    <n v="2076"/>
    <n v="2.35"/>
    <n v="3.64"/>
  </r>
  <r>
    <x v="3"/>
    <x v="0"/>
    <x v="6"/>
    <s v="Gelati italiani"/>
    <s v="|63/01/05|"/>
    <n v="2016"/>
    <n v="2.8"/>
    <n v="3.7"/>
  </r>
  <r>
    <x v="3"/>
    <x v="0"/>
    <x v="6"/>
    <s v="Gelati italiani"/>
    <s v="|63/01/06|"/>
    <n v="2592"/>
    <n v="2.44"/>
    <n v="3.68"/>
  </r>
  <r>
    <x v="3"/>
    <x v="0"/>
    <x v="6"/>
    <s v="Gelati italiani"/>
    <s v="|63/01/07|"/>
    <n v="1692"/>
    <n v="2.34"/>
    <n v="3.74"/>
  </r>
  <r>
    <x v="3"/>
    <x v="0"/>
    <x v="6"/>
    <s v="Gelati italiani"/>
    <s v="|63/01/08|"/>
    <n v="1260"/>
    <n v="2.57"/>
    <n v="3.85"/>
  </r>
  <r>
    <x v="3"/>
    <x v="0"/>
    <x v="6"/>
    <s v="Gelati italiani"/>
    <s v="|63/01/09|"/>
    <n v="2316"/>
    <n v="2.68"/>
    <n v="3.37"/>
  </r>
  <r>
    <x v="3"/>
    <x v="0"/>
    <x v="6"/>
    <s v="Gelati italiani"/>
    <s v="|63/01/10|"/>
    <n v="2676"/>
    <n v="2.56"/>
    <n v="3.57"/>
  </r>
  <r>
    <x v="3"/>
    <x v="0"/>
    <x v="6"/>
    <s v="Gelati italiani"/>
    <s v="|63/01/11|"/>
    <n v="1812"/>
    <n v="2.46"/>
    <n v="3.87"/>
  </r>
  <r>
    <x v="3"/>
    <x v="0"/>
    <x v="6"/>
    <s v="Gelati italiani"/>
    <s v="|63/01/12|"/>
    <n v="2016"/>
    <n v="2.37"/>
    <n v="3.75"/>
  </r>
  <r>
    <x v="3"/>
    <x v="0"/>
    <x v="6"/>
    <s v="Gelati italiani"/>
    <s v="|63/01/13|"/>
    <n v="1656"/>
    <n v="2.41"/>
    <n v="3.86"/>
  </r>
  <r>
    <x v="3"/>
    <x v="0"/>
    <x v="6"/>
    <s v="Gelati italiani"/>
    <s v="|63/01/14|"/>
    <n v="2184"/>
    <n v="2.57"/>
    <n v="3.4"/>
  </r>
  <r>
    <x v="3"/>
    <x v="0"/>
    <x v="6"/>
    <s v="Gelati italiani"/>
    <s v="|63/01/15|"/>
    <n v="2088"/>
    <n v="2.93"/>
    <n v="3.84"/>
  </r>
  <r>
    <x v="3"/>
    <x v="0"/>
    <x v="6"/>
    <s v="Gelati italiani"/>
    <s v="|63/01/16|"/>
    <n v="2448"/>
    <n v="2.71"/>
    <n v="3.34"/>
  </r>
  <r>
    <x v="3"/>
    <x v="0"/>
    <x v="6"/>
    <s v="Gelati italiani"/>
    <s v="|63/01/17|"/>
    <n v="1704"/>
    <n v="2.85"/>
    <n v="3.3"/>
  </r>
  <r>
    <x v="3"/>
    <x v="0"/>
    <x v="6"/>
    <s v="Gelati italiani"/>
    <s v="|63/01/18|"/>
    <n v="1608"/>
    <n v="2.52"/>
    <n v="3.45"/>
  </r>
  <r>
    <x v="3"/>
    <x v="0"/>
    <x v="6"/>
    <s v="Gelati italiani"/>
    <s v="|63/01/19|"/>
    <n v="1812"/>
    <n v="2.59"/>
    <n v="3.99"/>
  </r>
  <r>
    <x v="3"/>
    <x v="0"/>
    <x v="6"/>
    <s v="Gelati italiani"/>
    <s v="|63/01/20|"/>
    <n v="1644"/>
    <n v="2.7"/>
    <n v="3.87"/>
  </r>
  <r>
    <x v="3"/>
    <x v="0"/>
    <x v="6"/>
    <s v="Gelati italiani"/>
    <s v="|63/01/20a|"/>
    <n v="1236"/>
    <n v="2.56"/>
    <n v="3.72"/>
  </r>
  <r>
    <x v="3"/>
    <x v="0"/>
    <x v="6"/>
    <s v="Gelati italiani"/>
    <s v="|63/01/31|"/>
    <n v="1272"/>
    <n v="2.82"/>
    <n v="3.55"/>
  </r>
  <r>
    <x v="3"/>
    <x v="0"/>
    <x v="6"/>
    <s v="Gelati italiani"/>
    <s v="|63/05/12|"/>
    <n v="1908"/>
    <n v="2.79"/>
    <n v="3.3"/>
  </r>
  <r>
    <x v="3"/>
    <x v="0"/>
    <x v="6"/>
    <s v="Gelati italiani"/>
    <s v="|63/05/15|"/>
    <n v="2124"/>
    <n v="2.91"/>
    <n v="3.34"/>
  </r>
  <r>
    <x v="3"/>
    <x v="0"/>
    <x v="6"/>
    <s v="Gelati italiani"/>
    <s v="|63/07/01|"/>
    <n v="2352"/>
    <n v="2.76"/>
    <n v="3.3"/>
  </r>
  <r>
    <x v="3"/>
    <x v="0"/>
    <x v="6"/>
    <s v="Gelati italiani"/>
    <s v="|63/07/02|"/>
    <n v="2016"/>
    <n v="2.86"/>
    <n v="3.61"/>
  </r>
  <r>
    <x v="3"/>
    <x v="0"/>
    <x v="6"/>
    <s v="Gelati italiani"/>
    <s v="|63/07/03|"/>
    <n v="2628"/>
    <n v="2.42"/>
    <n v="4"/>
  </r>
  <r>
    <x v="3"/>
    <x v="0"/>
    <x v="6"/>
    <s v="Gelati italiani"/>
    <s v="|63/02/05|"/>
    <n v="2568"/>
    <n v="2.94"/>
    <n v="3.8"/>
  </r>
  <r>
    <x v="3"/>
    <x v="0"/>
    <x v="6"/>
    <s v="Gelati italiani"/>
    <s v="|63/02/06|"/>
    <n v="2676"/>
    <n v="2.6"/>
    <n v="3.72"/>
  </r>
  <r>
    <x v="3"/>
    <x v="0"/>
    <x v="6"/>
    <s v="Gelati italiani"/>
    <s v="|63/02/07|"/>
    <n v="1428"/>
    <n v="2.83"/>
    <n v="3.54"/>
  </r>
  <r>
    <x v="3"/>
    <x v="0"/>
    <x v="6"/>
    <s v="Gelati italiani"/>
    <s v="|63/02/08|"/>
    <n v="2376"/>
    <n v="2.84"/>
    <n v="3.58"/>
  </r>
  <r>
    <x v="3"/>
    <x v="0"/>
    <x v="6"/>
    <s v="Gelati italiani"/>
    <s v="|63/04/10|"/>
    <n v="2628"/>
    <n v="2.61"/>
    <n v="3.62"/>
  </r>
  <r>
    <x v="3"/>
    <x v="0"/>
    <x v="6"/>
    <s v="Gelati italiani"/>
    <s v="|63/04/11|"/>
    <n v="2124"/>
    <n v="2.76"/>
    <n v="3.61"/>
  </r>
  <r>
    <x v="3"/>
    <x v="0"/>
    <x v="6"/>
    <s v="Gelati italiani"/>
    <s v="|63/04/12|"/>
    <n v="1524"/>
    <n v="2.4900000000000002"/>
    <n v="3.46"/>
  </r>
  <r>
    <x v="3"/>
    <x v="0"/>
    <x v="6"/>
    <s v="Gelati italiani"/>
    <s v="|63/04/13|"/>
    <n v="1884"/>
    <n v="2.97"/>
    <n v="3.89"/>
  </r>
  <r>
    <x v="3"/>
    <x v="0"/>
    <x v="6"/>
    <s v="Gelati italiani"/>
    <s v="|63/04/14|"/>
    <n v="2544"/>
    <n v="2.36"/>
    <n v="3.99"/>
  </r>
  <r>
    <x v="3"/>
    <x v="0"/>
    <x v="6"/>
    <s v="Gelati italiani"/>
    <s v="|63/05/13|"/>
    <n v="1500"/>
    <n v="2.57"/>
    <n v="3.9"/>
  </r>
  <r>
    <x v="3"/>
    <x v="0"/>
    <x v="6"/>
    <s v="Gelati italiani"/>
    <s v="|63/05/14|"/>
    <n v="2040"/>
    <n v="2.73"/>
    <n v="3.85"/>
  </r>
  <r>
    <x v="3"/>
    <x v="0"/>
    <x v="6"/>
    <s v="Gelati italiani"/>
    <s v="|63/05/16|"/>
    <n v="1224"/>
    <n v="2.38"/>
    <n v="3.67"/>
  </r>
  <r>
    <x v="3"/>
    <x v="0"/>
    <x v="6"/>
    <s v="Gelati italiani"/>
    <s v="|63/06/01|"/>
    <n v="2424"/>
    <n v="2.48"/>
    <n v="3.78"/>
  </r>
  <r>
    <x v="3"/>
    <x v="0"/>
    <x v="6"/>
    <s v="Gelati italiani"/>
    <s v="|63/06/02|"/>
    <n v="2592"/>
    <n v="2.97"/>
    <n v="3.4"/>
  </r>
  <r>
    <x v="3"/>
    <x v="0"/>
    <x v="6"/>
    <s v="Gelati italiani"/>
    <s v="|63/06/03|"/>
    <n v="2424"/>
    <n v="2.41"/>
    <n v="3.76"/>
  </r>
  <r>
    <x v="3"/>
    <x v="0"/>
    <x v="6"/>
    <s v="Gelati italiani"/>
    <s v="|63/06/04|"/>
    <n v="1932"/>
    <n v="2.4300000000000002"/>
    <n v="3.91"/>
  </r>
  <r>
    <x v="3"/>
    <x v="0"/>
    <x v="6"/>
    <s v="Gelati italiani"/>
    <s v="|63/08/01|"/>
    <n v="2088"/>
    <n v="2.48"/>
    <n v="3.44"/>
  </r>
  <r>
    <x v="3"/>
    <x v="0"/>
    <x v="6"/>
    <s v="Gelati italiani"/>
    <s v="|63/08/02|"/>
    <n v="2496"/>
    <n v="2.98"/>
    <n v="3.91"/>
  </r>
  <r>
    <x v="3"/>
    <x v="0"/>
    <x v="6"/>
    <s v="Gelati italiani"/>
    <s v="|63/09/01|"/>
    <n v="2172"/>
    <n v="2.58"/>
    <n v="3.95"/>
  </r>
  <r>
    <x v="3"/>
    <x v="0"/>
    <x v="6"/>
    <s v="Gelati italiani"/>
    <s v="|63/09/02|"/>
    <n v="1608"/>
    <n v="2.67"/>
    <n v="3.73"/>
  </r>
  <r>
    <x v="3"/>
    <x v="0"/>
    <x v="6"/>
    <s v="Gelati italiani"/>
    <s v="|63/09/03|"/>
    <n v="1332"/>
    <n v="2.4500000000000002"/>
    <n v="3.33"/>
  </r>
  <r>
    <x v="3"/>
    <x v="0"/>
    <x v="6"/>
    <s v="Gelati italiani"/>
    <s v="|63/09/04|"/>
    <n v="2124"/>
    <n v="2.39"/>
    <n v="3.81"/>
  </r>
  <r>
    <x v="3"/>
    <x v="0"/>
    <x v="6"/>
    <s v="Gelati italiani"/>
    <s v="|63/10/01|"/>
    <n v="1632"/>
    <n v="2.4900000000000002"/>
    <n v="3.4"/>
  </r>
  <r>
    <x v="3"/>
    <x v="0"/>
    <x v="4"/>
    <s v="Maybelline"/>
    <s v="|31/01/01|"/>
    <n v="492"/>
    <n v="4.59"/>
    <n v="5.27"/>
  </r>
  <r>
    <x v="3"/>
    <x v="0"/>
    <x v="4"/>
    <s v="Maybelline"/>
    <s v="|31/01/02|"/>
    <n v="624"/>
    <n v="4.42"/>
    <n v="5.38"/>
  </r>
  <r>
    <x v="3"/>
    <x v="0"/>
    <x v="4"/>
    <s v="Maybelline"/>
    <s v="|31/01/03|"/>
    <n v="540"/>
    <n v="4.54"/>
    <n v="5.2"/>
  </r>
  <r>
    <x v="3"/>
    <x v="0"/>
    <x v="4"/>
    <s v="Maybelline"/>
    <s v="|31/01/04|"/>
    <n v="576"/>
    <n v="5"/>
    <n v="5.18"/>
  </r>
  <r>
    <x v="3"/>
    <x v="0"/>
    <x v="4"/>
    <s v="Maybelline"/>
    <s v="|31/01/05|"/>
    <n v="600"/>
    <n v="4.41"/>
    <n v="5.0199999999999996"/>
  </r>
  <r>
    <x v="3"/>
    <x v="0"/>
    <x v="4"/>
    <s v="Maybelline"/>
    <s v="|31/01/06|"/>
    <n v="264"/>
    <n v="4.7"/>
    <n v="5.09"/>
  </r>
  <r>
    <x v="3"/>
    <x v="0"/>
    <x v="4"/>
    <s v="Maybelline"/>
    <s v="|31/01/07|"/>
    <n v="720"/>
    <n v="4.4400000000000004"/>
    <n v="5.33"/>
  </r>
  <r>
    <x v="3"/>
    <x v="0"/>
    <x v="4"/>
    <s v="Maybelline"/>
    <s v="|31/01/08|"/>
    <n v="672"/>
    <n v="4.29"/>
    <n v="5.25"/>
  </r>
  <r>
    <x v="3"/>
    <x v="0"/>
    <x v="4"/>
    <s v="Maybelline"/>
    <s v="|31/01/09|"/>
    <n v="492"/>
    <n v="4.0999999999999996"/>
    <n v="5.2"/>
  </r>
  <r>
    <x v="3"/>
    <x v="0"/>
    <x v="4"/>
    <s v="Maybelline"/>
    <s v="|31/01/10|"/>
    <n v="636"/>
    <n v="4.76"/>
    <n v="5.0599999999999996"/>
  </r>
  <r>
    <x v="3"/>
    <x v="0"/>
    <x v="4"/>
    <s v="Maybelline"/>
    <s v="|31/01/11|"/>
    <n v="384"/>
    <n v="4.71"/>
    <n v="5.05"/>
  </r>
  <r>
    <x v="3"/>
    <x v="0"/>
    <x v="4"/>
    <s v="Maybelline"/>
    <s v="|31/01/12|"/>
    <n v="276"/>
    <n v="4.93"/>
    <n v="5.37"/>
  </r>
  <r>
    <x v="3"/>
    <x v="0"/>
    <x v="4"/>
    <s v="Maybelline"/>
    <s v="|31/01/13|"/>
    <n v="588"/>
    <n v="4.45"/>
    <n v="5.28"/>
  </r>
  <r>
    <x v="3"/>
    <x v="0"/>
    <x v="4"/>
    <s v="Maybelline"/>
    <s v="|31/01/14|"/>
    <n v="660"/>
    <n v="4.8499999999999996"/>
    <n v="5"/>
  </r>
  <r>
    <x v="3"/>
    <x v="0"/>
    <x v="4"/>
    <s v="Maybelline"/>
    <s v="|31/01/15|"/>
    <n v="384"/>
    <n v="4.92"/>
    <n v="5.0999999999999996"/>
  </r>
  <r>
    <x v="3"/>
    <x v="0"/>
    <x v="4"/>
    <s v="Maybelline"/>
    <s v="|31/01/16|"/>
    <n v="264"/>
    <n v="4.57"/>
    <n v="5.12"/>
  </r>
  <r>
    <x v="3"/>
    <x v="0"/>
    <x v="4"/>
    <s v="Maybelline"/>
    <s v="|31/01/17|"/>
    <n v="420"/>
    <n v="4.5599999999999996"/>
    <n v="5.35"/>
  </r>
  <r>
    <x v="3"/>
    <x v="0"/>
    <x v="4"/>
    <s v="Maybelline"/>
    <s v="|31/01/18|"/>
    <n v="600"/>
    <n v="4.03"/>
    <n v="5.28"/>
  </r>
  <r>
    <x v="3"/>
    <x v="0"/>
    <x v="4"/>
    <s v="Maybelline"/>
    <s v="|31/01/20|"/>
    <n v="480"/>
    <n v="4.53"/>
    <n v="5"/>
  </r>
  <r>
    <x v="3"/>
    <x v="0"/>
    <x v="4"/>
    <s v="Maybelline"/>
    <s v="|31/01/21|"/>
    <n v="672"/>
    <n v="4.3"/>
    <n v="5.19"/>
  </r>
  <r>
    <x v="3"/>
    <x v="0"/>
    <x v="4"/>
    <s v="Maybelline"/>
    <s v="|31/01/22|"/>
    <n v="588"/>
    <n v="4.59"/>
    <n v="5.14"/>
  </r>
  <r>
    <x v="3"/>
    <x v="0"/>
    <x v="4"/>
    <s v="Maybelline"/>
    <s v="|31/01/23|"/>
    <n v="672"/>
    <n v="4.59"/>
    <n v="5.18"/>
  </r>
  <r>
    <x v="3"/>
    <x v="0"/>
    <x v="4"/>
    <s v="Maybelline"/>
    <s v="|31/01/24|"/>
    <n v="636"/>
    <n v="4.13"/>
    <n v="5.28"/>
  </r>
  <r>
    <x v="3"/>
    <x v="0"/>
    <x v="4"/>
    <s v="Maybelline"/>
    <s v="|31/01/30|"/>
    <n v="624"/>
    <n v="4.59"/>
    <n v="5.24"/>
  </r>
  <r>
    <x v="3"/>
    <x v="0"/>
    <x v="4"/>
    <s v="Maybelline"/>
    <s v="|31/01/31|"/>
    <n v="420"/>
    <n v="4.49"/>
    <n v="5.21"/>
  </r>
  <r>
    <x v="3"/>
    <x v="0"/>
    <x v="4"/>
    <s v="Maybelline"/>
    <s v="|31/01/32|"/>
    <n v="600"/>
    <n v="4.79"/>
    <n v="5.17"/>
  </r>
  <r>
    <x v="3"/>
    <x v="0"/>
    <x v="4"/>
    <s v="Maybelline"/>
    <s v="|31/01/33|"/>
    <n v="576"/>
    <n v="4.08"/>
    <n v="5"/>
  </r>
  <r>
    <x v="3"/>
    <x v="0"/>
    <x v="4"/>
    <s v="Maybelline"/>
    <s v="|31/01/34|"/>
    <n v="408"/>
    <n v="4.0199999999999996"/>
    <n v="5.22"/>
  </r>
  <r>
    <x v="3"/>
    <x v="0"/>
    <x v="4"/>
    <s v="Maybelline"/>
    <s v="|31/01/35|"/>
    <n v="372"/>
    <n v="4.91"/>
    <n v="5.1100000000000003"/>
  </r>
  <r>
    <x v="3"/>
    <x v="0"/>
    <x v="4"/>
    <s v="Maybelline"/>
    <s v="|31/01/36|"/>
    <n v="672"/>
    <n v="4.0999999999999996"/>
    <n v="5.13"/>
  </r>
  <r>
    <x v="3"/>
    <x v="0"/>
    <x v="4"/>
    <s v="Maybelline"/>
    <s v="|31/01/37|"/>
    <n v="288"/>
    <n v="4.18"/>
    <n v="5.15"/>
  </r>
  <r>
    <x v="3"/>
    <x v="0"/>
    <x v="4"/>
    <s v="Maybelline"/>
    <s v="|31/01/38|"/>
    <n v="240"/>
    <n v="4.55"/>
    <n v="5.01"/>
  </r>
  <r>
    <x v="3"/>
    <x v="0"/>
    <x v="4"/>
    <s v="Maybelline"/>
    <s v="|31/01/39|"/>
    <n v="540"/>
    <n v="4.97"/>
    <n v="5.26"/>
  </r>
  <r>
    <x v="3"/>
    <x v="0"/>
    <x v="4"/>
    <s v="Maybelline"/>
    <s v="|31/01/40|"/>
    <n v="276"/>
    <n v="4.55"/>
    <n v="5.39"/>
  </r>
  <r>
    <x v="3"/>
    <x v="0"/>
    <x v="4"/>
    <s v="Maybelline"/>
    <s v="|31/01/41|"/>
    <n v="300"/>
    <n v="4.4000000000000004"/>
    <n v="5.12"/>
  </r>
  <r>
    <x v="3"/>
    <x v="0"/>
    <x v="4"/>
    <s v="Maybelline"/>
    <s v="|31/01/42|"/>
    <n v="492"/>
    <n v="4.26"/>
    <n v="5.2"/>
  </r>
  <r>
    <x v="3"/>
    <x v="0"/>
    <x v="4"/>
    <s v="Maybelline"/>
    <s v="|31/02/01|"/>
    <n v="432"/>
    <n v="4.8899999999999997"/>
    <n v="5.38"/>
  </r>
  <r>
    <x v="3"/>
    <x v="0"/>
    <x v="4"/>
    <s v="Maybelline"/>
    <s v="|31/02/02|"/>
    <n v="372"/>
    <n v="4.29"/>
    <n v="5.14"/>
  </r>
  <r>
    <x v="3"/>
    <x v="0"/>
    <x v="4"/>
    <s v="Maybelline"/>
    <s v="|31/02/03|"/>
    <n v="336"/>
    <n v="4.57"/>
    <n v="5.38"/>
  </r>
  <r>
    <x v="3"/>
    <x v="0"/>
    <x v="4"/>
    <s v="Maybelline"/>
    <s v="|31/02/04|"/>
    <n v="660"/>
    <n v="4.07"/>
    <n v="5.09"/>
  </r>
  <r>
    <x v="3"/>
    <x v="0"/>
    <x v="10"/>
    <s v="Bavarian specialties"/>
    <s v="|86/01/01|"/>
    <n v="456"/>
    <n v="4.8099999999999996"/>
    <n v="6.66"/>
  </r>
  <r>
    <x v="3"/>
    <x v="0"/>
    <x v="10"/>
    <s v="Bavarian specialties"/>
    <s v="|86/01/02|"/>
    <n v="528"/>
    <n v="4.0599999999999996"/>
    <n v="5.71"/>
  </r>
  <r>
    <x v="3"/>
    <x v="0"/>
    <x v="10"/>
    <s v="Bavarian specialties"/>
    <s v="|86/01/03|"/>
    <n v="360"/>
    <n v="4.25"/>
    <n v="5.24"/>
  </r>
  <r>
    <x v="3"/>
    <x v="0"/>
    <x v="10"/>
    <s v="Bavarian specialties"/>
    <s v="|86/01/04|"/>
    <n v="516"/>
    <n v="4.75"/>
    <n v="5.94"/>
  </r>
  <r>
    <x v="3"/>
    <x v="0"/>
    <x v="10"/>
    <s v="Bavarian specialties"/>
    <s v="|86/01/05|"/>
    <n v="408"/>
    <n v="4.41"/>
    <n v="5.52"/>
  </r>
  <r>
    <x v="3"/>
    <x v="0"/>
    <x v="10"/>
    <s v="Bavarian specialties"/>
    <s v="|86/01/06|"/>
    <n v="528"/>
    <n v="3.1"/>
    <n v="6.28"/>
  </r>
  <r>
    <x v="3"/>
    <x v="0"/>
    <x v="10"/>
    <s v="Bavarian specialties"/>
    <s v="|86/01/21|"/>
    <n v="432"/>
    <n v="4.5199999999999996"/>
    <n v="5.43"/>
  </r>
  <r>
    <x v="3"/>
    <x v="0"/>
    <x v="10"/>
    <s v="Bavarian specialties"/>
    <s v="|86/01/22|"/>
    <n v="444"/>
    <n v="4.17"/>
    <n v="6.11"/>
  </r>
  <r>
    <x v="3"/>
    <x v="0"/>
    <x v="10"/>
    <s v="Bavarian specialties"/>
    <s v="|86/01/23|"/>
    <n v="396"/>
    <n v="4.1399999999999997"/>
    <n v="5.03"/>
  </r>
  <r>
    <x v="3"/>
    <x v="0"/>
    <x v="10"/>
    <s v="Bavarian specialties"/>
    <s v="|86/01/31|"/>
    <n v="504"/>
    <n v="4.21"/>
    <n v="6.07"/>
  </r>
  <r>
    <x v="3"/>
    <x v="0"/>
    <x v="10"/>
    <s v="Bavarian specialties"/>
    <s v="|86/01/32|"/>
    <n v="480"/>
    <n v="4.55"/>
    <n v="5.9"/>
  </r>
  <r>
    <x v="3"/>
    <x v="0"/>
    <x v="10"/>
    <s v="Bavarian specialties"/>
    <s v="|86/01/33|"/>
    <n v="504"/>
    <n v="3.13"/>
    <n v="6.71"/>
  </r>
  <r>
    <x v="3"/>
    <x v="0"/>
    <x v="10"/>
    <s v="Bavarian specialties"/>
    <s v="|86/01/34|"/>
    <n v="384"/>
    <n v="3.98"/>
    <n v="5.04"/>
  </r>
  <r>
    <x v="3"/>
    <x v="0"/>
    <x v="10"/>
    <s v="Bavarian specialties"/>
    <s v="|86/01/35|"/>
    <n v="396"/>
    <n v="4.46"/>
    <n v="6.39"/>
  </r>
  <r>
    <x v="3"/>
    <x v="0"/>
    <x v="10"/>
    <s v="Bavarian specialties"/>
    <s v="|86/01/41|"/>
    <n v="528"/>
    <n v="3.52"/>
    <n v="6"/>
  </r>
  <r>
    <x v="3"/>
    <x v="0"/>
    <x v="10"/>
    <s v="Bavarian specialties"/>
    <s v="|86/01/42|"/>
    <n v="468"/>
    <n v="4.67"/>
    <n v="6.19"/>
  </r>
  <r>
    <x v="3"/>
    <x v="0"/>
    <x v="10"/>
    <s v="Bavarian specialties"/>
    <s v="|86/01/43|"/>
    <n v="504"/>
    <n v="3.44"/>
    <n v="5.22"/>
  </r>
  <r>
    <x v="3"/>
    <x v="0"/>
    <x v="10"/>
    <s v="Bavarian specialties"/>
    <s v="|86/01/44|"/>
    <n v="516"/>
    <n v="4.16"/>
    <n v="6.93"/>
  </r>
  <r>
    <x v="3"/>
    <x v="0"/>
    <x v="10"/>
    <s v="Bavarian specialties"/>
    <s v="|86/01/45|"/>
    <n v="360"/>
    <n v="3.89"/>
    <n v="5.19"/>
  </r>
  <r>
    <x v="3"/>
    <x v="0"/>
    <x v="10"/>
    <s v="Bavarian specialties"/>
    <s v="|86/01/51|"/>
    <n v="456"/>
    <n v="3.07"/>
    <n v="5.24"/>
  </r>
  <r>
    <x v="3"/>
    <x v="0"/>
    <x v="10"/>
    <s v="Bavarian specialties"/>
    <s v="|86/01/52|"/>
    <n v="528"/>
    <n v="4.07"/>
    <n v="6.17"/>
  </r>
  <r>
    <x v="3"/>
    <x v="0"/>
    <x v="10"/>
    <s v="Bavarian specialties"/>
    <s v="|86/01/53|"/>
    <n v="528"/>
    <n v="3.42"/>
    <n v="6.4"/>
  </r>
  <r>
    <x v="3"/>
    <x v="0"/>
    <x v="10"/>
    <s v="Bavarian specialties"/>
    <s v="|86/01/54|"/>
    <n v="372"/>
    <n v="4.13"/>
    <n v="6.74"/>
  </r>
  <r>
    <x v="3"/>
    <x v="0"/>
    <x v="10"/>
    <s v="Bavarian specialties"/>
    <s v="|86/01/55|"/>
    <n v="468"/>
    <n v="3.1"/>
    <n v="5.6"/>
  </r>
  <r>
    <x v="3"/>
    <x v="0"/>
    <x v="10"/>
    <s v="Bavarian specialties"/>
    <s v="|86/01/56|"/>
    <n v="528"/>
    <n v="4.43"/>
    <n v="5.78"/>
  </r>
  <r>
    <x v="3"/>
    <x v="0"/>
    <x v="10"/>
    <s v="Bavarian specialties"/>
    <s v="|86/01/57|"/>
    <n v="420"/>
    <n v="4.1500000000000004"/>
    <n v="6.01"/>
  </r>
  <r>
    <x v="3"/>
    <x v="0"/>
    <x v="10"/>
    <s v="Bavarian specialties"/>
    <s v="|86/01/58|"/>
    <n v="372"/>
    <n v="4.4000000000000004"/>
    <n v="5.29"/>
  </r>
  <r>
    <x v="3"/>
    <x v="0"/>
    <x v="10"/>
    <s v="Bavarian specialties"/>
    <s v="|86/01/59|"/>
    <n v="420"/>
    <n v="4.16"/>
    <n v="5.61"/>
  </r>
  <r>
    <x v="3"/>
    <x v="0"/>
    <x v="10"/>
    <s v="Bavarian specialties"/>
    <s v="|86/01/60|"/>
    <n v="396"/>
    <n v="3.93"/>
    <n v="5.67"/>
  </r>
  <r>
    <x v="3"/>
    <x v="0"/>
    <x v="10"/>
    <s v="Bavarian specialties"/>
    <s v="|86/01/70|"/>
    <n v="504"/>
    <n v="4.51"/>
    <n v="6.28"/>
  </r>
  <r>
    <x v="3"/>
    <x v="0"/>
    <x v="10"/>
    <s v="Bavarian specialties"/>
    <s v="|86/01/71|"/>
    <n v="432"/>
    <n v="3.81"/>
    <n v="5.32"/>
  </r>
  <r>
    <x v="3"/>
    <x v="0"/>
    <x v="10"/>
    <s v="Bavarian specialties"/>
    <s v="|86/01/80|"/>
    <n v="396"/>
    <n v="3.84"/>
    <n v="6.11"/>
  </r>
  <r>
    <x v="3"/>
    <x v="0"/>
    <x v="10"/>
    <s v="Bavarian specialties"/>
    <s v="|86/01/81|"/>
    <n v="372"/>
    <n v="4.12"/>
    <n v="6.38"/>
  </r>
  <r>
    <x v="3"/>
    <x v="0"/>
    <x v="10"/>
    <s v="Bavarian specialties"/>
    <s v="|86/01/82|"/>
    <n v="396"/>
    <n v="4.46"/>
    <n v="7"/>
  </r>
  <r>
    <x v="3"/>
    <x v="0"/>
    <x v="7"/>
    <s v="Freshco"/>
    <s v="|99/05/02|"/>
    <n v="1176"/>
    <n v="2.04"/>
    <n v="3.28"/>
  </r>
  <r>
    <x v="3"/>
    <x v="0"/>
    <x v="7"/>
    <s v="Freshco"/>
    <s v="|99/05/05|"/>
    <n v="948"/>
    <n v="2.23"/>
    <n v="3.95"/>
  </r>
  <r>
    <x v="3"/>
    <x v="0"/>
    <x v="7"/>
    <s v="Freshco"/>
    <s v="|99/05/09|"/>
    <n v="1104"/>
    <n v="2.66"/>
    <n v="3.55"/>
  </r>
  <r>
    <x v="3"/>
    <x v="0"/>
    <x v="7"/>
    <s v="Freshco"/>
    <s v="|99/05/18|"/>
    <n v="768"/>
    <n v="2.5099999999999998"/>
    <n v="3.39"/>
  </r>
  <r>
    <x v="3"/>
    <x v="0"/>
    <x v="7"/>
    <s v="Freshco"/>
    <s v="|99/05/10|"/>
    <n v="900"/>
    <n v="2.5499999999999998"/>
    <n v="3.55"/>
  </r>
  <r>
    <x v="3"/>
    <x v="0"/>
    <x v="7"/>
    <s v="Freshco"/>
    <s v="|99/05/17|"/>
    <n v="1008"/>
    <n v="2.65"/>
    <n v="3.25"/>
  </r>
  <r>
    <x v="3"/>
    <x v="0"/>
    <x v="7"/>
    <s v="Freshco"/>
    <s v="|99/05/20|"/>
    <n v="840"/>
    <n v="2.83"/>
    <n v="3.83"/>
  </r>
  <r>
    <x v="3"/>
    <x v="0"/>
    <x v="7"/>
    <s v="Freshco"/>
    <s v="|99/05/21|"/>
    <n v="960"/>
    <n v="2.0499999999999998"/>
    <n v="3.32"/>
  </r>
  <r>
    <x v="3"/>
    <x v="0"/>
    <x v="7"/>
    <s v="Freshco"/>
    <s v="|99/05/22|"/>
    <n v="1020"/>
    <n v="2.5099999999999998"/>
    <n v="3.83"/>
  </r>
  <r>
    <x v="3"/>
    <x v="0"/>
    <x v="7"/>
    <s v="Freshco"/>
    <s v="|99/05/23|"/>
    <n v="888"/>
    <n v="2.68"/>
    <n v="3.62"/>
  </r>
  <r>
    <x v="3"/>
    <x v="0"/>
    <x v="7"/>
    <s v="Freshco"/>
    <s v="|99/05/24|"/>
    <n v="1152"/>
    <n v="2.98"/>
    <n v="3.41"/>
  </r>
  <r>
    <x v="3"/>
    <x v="0"/>
    <x v="7"/>
    <s v="Freshco"/>
    <s v="|99/05/26|"/>
    <n v="804"/>
    <n v="2.13"/>
    <n v="3.6"/>
  </r>
  <r>
    <x v="3"/>
    <x v="0"/>
    <x v="7"/>
    <s v="Freshco"/>
    <s v="|99/05/27|"/>
    <n v="732"/>
    <n v="2.39"/>
    <n v="3.41"/>
  </r>
  <r>
    <x v="3"/>
    <x v="0"/>
    <x v="7"/>
    <s v="Freshco"/>
    <s v="|99/05/28|"/>
    <n v="672"/>
    <n v="2.64"/>
    <n v="3.33"/>
  </r>
  <r>
    <x v="3"/>
    <x v="0"/>
    <x v="7"/>
    <s v="Freshco"/>
    <s v="|99/05/30|"/>
    <n v="1104"/>
    <n v="2.0499999999999998"/>
    <n v="3.26"/>
  </r>
  <r>
    <x v="3"/>
    <x v="0"/>
    <x v="7"/>
    <s v="Freshco"/>
    <s v="|99/05/31|"/>
    <n v="912"/>
    <n v="2.29"/>
    <n v="3.69"/>
  </r>
  <r>
    <x v="3"/>
    <x v="0"/>
    <x v="7"/>
    <s v="Freshco"/>
    <s v="|99/05/43|"/>
    <n v="828"/>
    <n v="2.68"/>
    <n v="3.67"/>
  </r>
  <r>
    <x v="3"/>
    <x v="0"/>
    <x v="7"/>
    <s v="Freshco"/>
    <s v="|99/05/44|"/>
    <n v="1008"/>
    <n v="2.72"/>
    <n v="3.75"/>
  </r>
  <r>
    <x v="3"/>
    <x v="0"/>
    <x v="7"/>
    <s v="Freshco"/>
    <s v="|99/05/113|"/>
    <n v="936"/>
    <n v="2.23"/>
    <n v="3.9"/>
  </r>
  <r>
    <x v="3"/>
    <x v="0"/>
    <x v="7"/>
    <s v="Freshco"/>
    <s v="|99/05/125|"/>
    <n v="636"/>
    <n v="2.82"/>
    <n v="3.77"/>
  </r>
  <r>
    <x v="3"/>
    <x v="0"/>
    <x v="7"/>
    <s v="Freshco"/>
    <s v="|99/05/130|"/>
    <n v="1008"/>
    <n v="2.98"/>
    <n v="3.45"/>
  </r>
  <r>
    <x v="3"/>
    <x v="0"/>
    <x v="7"/>
    <s v="Freshco"/>
    <s v="|99/05/135|"/>
    <n v="948"/>
    <n v="2.9"/>
    <n v="3.64"/>
  </r>
  <r>
    <x v="3"/>
    <x v="0"/>
    <x v="7"/>
    <s v="Freshco"/>
    <s v="|99/05/48|"/>
    <n v="1128"/>
    <n v="2.3199999999999998"/>
    <n v="3.6"/>
  </r>
  <r>
    <x v="3"/>
    <x v="0"/>
    <x v="7"/>
    <s v="Freshco"/>
    <s v="|99/05/49|"/>
    <n v="876"/>
    <n v="2.2400000000000002"/>
    <n v="3.69"/>
  </r>
  <r>
    <x v="3"/>
    <x v="0"/>
    <x v="7"/>
    <s v="Freshco"/>
    <s v="|99/05/50|"/>
    <n v="648"/>
    <n v="2.97"/>
    <n v="3.95"/>
  </r>
  <r>
    <x v="3"/>
    <x v="0"/>
    <x v="7"/>
    <s v="Freshco"/>
    <s v="|99/05/52|"/>
    <n v="756"/>
    <n v="2.58"/>
    <n v="3.99"/>
  </r>
  <r>
    <x v="3"/>
    <x v="0"/>
    <x v="7"/>
    <s v="Freshco"/>
    <s v="|99/05/53|"/>
    <n v="1128"/>
    <n v="2.27"/>
    <n v="3.78"/>
  </r>
  <r>
    <x v="3"/>
    <x v="0"/>
    <x v="7"/>
    <s v="Freshco"/>
    <s v="|99/05/54|"/>
    <n v="1164"/>
    <n v="2.48"/>
    <n v="3.66"/>
  </r>
  <r>
    <x v="3"/>
    <x v="0"/>
    <x v="7"/>
    <s v="Freshco"/>
    <s v="|99/05/57|"/>
    <n v="1056"/>
    <n v="2.69"/>
    <n v="3.39"/>
  </r>
  <r>
    <x v="3"/>
    <x v="0"/>
    <x v="7"/>
    <s v="Freshco"/>
    <s v="|99/05/60|"/>
    <n v="912"/>
    <n v="2.06"/>
    <n v="3.34"/>
  </r>
  <r>
    <x v="3"/>
    <x v="0"/>
    <x v="7"/>
    <s v="Freshco"/>
    <s v="|99/05/62|"/>
    <n v="744"/>
    <n v="2.29"/>
    <n v="3.56"/>
  </r>
  <r>
    <x v="3"/>
    <x v="0"/>
    <x v="7"/>
    <s v="Freshco"/>
    <s v="|99/05/68|"/>
    <n v="636"/>
    <n v="2.0499999999999998"/>
    <n v="3.63"/>
  </r>
  <r>
    <x v="3"/>
    <x v="0"/>
    <x v="7"/>
    <s v="Freshco"/>
    <s v="|99/05/70|"/>
    <n v="936"/>
    <n v="2.4"/>
    <n v="3.37"/>
  </r>
  <r>
    <x v="3"/>
    <x v="0"/>
    <x v="7"/>
    <s v="Freshco"/>
    <s v="|99/05/93|"/>
    <n v="996"/>
    <n v="2.42"/>
    <n v="3.62"/>
  </r>
  <r>
    <x v="3"/>
    <x v="0"/>
    <x v="7"/>
    <s v="Freshco"/>
    <s v="|99/05/94|"/>
    <n v="864"/>
    <n v="2.08"/>
    <n v="3.69"/>
  </r>
  <r>
    <x v="3"/>
    <x v="0"/>
    <x v="7"/>
    <s v="Freshco"/>
    <s v="|99/05/98|"/>
    <n v="684"/>
    <n v="2.38"/>
    <n v="3.63"/>
  </r>
  <r>
    <x v="3"/>
    <x v="0"/>
    <x v="7"/>
    <s v="Freshco"/>
    <s v="|99/05/106|"/>
    <n v="876"/>
    <n v="2.99"/>
    <n v="3.45"/>
  </r>
  <r>
    <x v="3"/>
    <x v="0"/>
    <x v="7"/>
    <s v="Freshco"/>
    <s v="|99/05/107|"/>
    <n v="696"/>
    <n v="2.12"/>
    <n v="4"/>
  </r>
  <r>
    <x v="3"/>
    <x v="0"/>
    <x v="7"/>
    <s v="Freshco"/>
    <s v="|99/05/124|"/>
    <n v="756"/>
    <n v="2.5"/>
    <n v="3.28"/>
  </r>
  <r>
    <x v="3"/>
    <x v="0"/>
    <x v="7"/>
    <s v="Freshco"/>
    <s v="|99/05/133|"/>
    <n v="1044"/>
    <n v="2.59"/>
    <n v="3.3"/>
  </r>
  <r>
    <x v="3"/>
    <x v="0"/>
    <x v="7"/>
    <s v="Freshco"/>
    <s v="|99/05/136|"/>
    <n v="1164"/>
    <n v="2.74"/>
    <n v="3.39"/>
  </r>
  <r>
    <x v="3"/>
    <x v="0"/>
    <x v="7"/>
    <s v="Freshco"/>
    <s v="|99/05/137|"/>
    <n v="1044"/>
    <n v="2.42"/>
    <n v="3.82"/>
  </r>
  <r>
    <x v="3"/>
    <x v="0"/>
    <x v="7"/>
    <s v="Freshco"/>
    <s v="|99/05/138|"/>
    <n v="1008"/>
    <n v="2.02"/>
    <n v="3.31"/>
  </r>
  <r>
    <x v="3"/>
    <x v="0"/>
    <x v="7"/>
    <s v="Freshco"/>
    <s v="|99/05/139|"/>
    <n v="1164"/>
    <n v="2.93"/>
    <n v="3.83"/>
  </r>
  <r>
    <x v="3"/>
    <x v="0"/>
    <x v="7"/>
    <s v="Freshco"/>
    <s v="|99/05/140|"/>
    <n v="984"/>
    <n v="2.4900000000000002"/>
    <n v="3.24"/>
  </r>
  <r>
    <x v="3"/>
    <x v="0"/>
    <x v="7"/>
    <s v="Freshco"/>
    <s v="|99/05/141|"/>
    <n v="756"/>
    <n v="2.41"/>
    <n v="3.66"/>
  </r>
  <r>
    <x v="3"/>
    <x v="0"/>
    <x v="7"/>
    <s v="Freshco"/>
    <s v="|99/05/160|"/>
    <n v="672"/>
    <n v="2.99"/>
    <n v="3.73"/>
  </r>
  <r>
    <x v="3"/>
    <x v="0"/>
    <x v="3"/>
    <s v="Ortalli"/>
    <s v="|92/02/02|"/>
    <n v="84"/>
    <n v="1.1399999999999999"/>
    <n v="1.33"/>
  </r>
  <r>
    <x v="3"/>
    <x v="0"/>
    <x v="3"/>
    <s v="Ortalli"/>
    <s v="|93/01/01|"/>
    <n v="204"/>
    <n v="1.1399999999999999"/>
    <n v="1.24"/>
  </r>
  <r>
    <x v="3"/>
    <x v="0"/>
    <x v="3"/>
    <s v="Ortalli"/>
    <s v="|93/01/02|"/>
    <n v="228"/>
    <n v="1.05"/>
    <n v="1.32"/>
  </r>
  <r>
    <x v="3"/>
    <x v="0"/>
    <x v="3"/>
    <s v="Ortalli"/>
    <s v="|93/01/03|"/>
    <n v="180"/>
    <n v="1.01"/>
    <n v="1.35"/>
  </r>
  <r>
    <x v="3"/>
    <x v="0"/>
    <x v="3"/>
    <s v="Ortalli"/>
    <s v="|93/01/04|"/>
    <n v="192"/>
    <n v="1.17"/>
    <n v="1.22"/>
  </r>
  <r>
    <x v="3"/>
    <x v="0"/>
    <x v="3"/>
    <s v="Ortalli"/>
    <s v="|93/01/05|"/>
    <n v="72"/>
    <n v="1.1200000000000001"/>
    <n v="1.23"/>
  </r>
  <r>
    <x v="3"/>
    <x v="0"/>
    <x v="3"/>
    <s v="Ortalli"/>
    <s v="|93/01/06|"/>
    <n v="228"/>
    <n v="1.1399999999999999"/>
    <n v="1.3"/>
  </r>
  <r>
    <x v="3"/>
    <x v="0"/>
    <x v="3"/>
    <s v="Ortalli"/>
    <s v="|93/01/07|"/>
    <n v="228"/>
    <n v="1.2"/>
    <n v="1.22"/>
  </r>
  <r>
    <x v="3"/>
    <x v="0"/>
    <x v="3"/>
    <s v="Ortalli"/>
    <s v="|93/01/08|"/>
    <n v="120"/>
    <n v="1.19"/>
    <n v="1.35"/>
  </r>
  <r>
    <x v="3"/>
    <x v="0"/>
    <x v="3"/>
    <s v="Ortalli"/>
    <s v="|93/01/09|"/>
    <n v="84"/>
    <n v="1.1200000000000001"/>
    <n v="1.36"/>
  </r>
  <r>
    <x v="3"/>
    <x v="0"/>
    <x v="3"/>
    <s v="Ortalli"/>
    <s v="|93/01/10|"/>
    <n v="204"/>
    <n v="1.17"/>
    <n v="1.35"/>
  </r>
  <r>
    <x v="3"/>
    <x v="0"/>
    <x v="3"/>
    <s v="Ortalli"/>
    <s v="|93/01/11|"/>
    <n v="120"/>
    <n v="1.1599999999999999"/>
    <n v="1.26"/>
  </r>
  <r>
    <x v="3"/>
    <x v="0"/>
    <x v="3"/>
    <s v="Ortalli"/>
    <s v="|93/02/01|"/>
    <n v="132"/>
    <n v="1"/>
    <n v="1.34"/>
  </r>
  <r>
    <x v="3"/>
    <x v="0"/>
    <x v="10"/>
    <s v="The food world"/>
    <s v="|90/00/01|"/>
    <n v="456"/>
    <n v="3.17"/>
    <n v="5.66"/>
  </r>
  <r>
    <x v="3"/>
    <x v="0"/>
    <x v="10"/>
    <s v="The food world"/>
    <s v="|90/00/02|"/>
    <n v="480"/>
    <n v="3.56"/>
    <n v="6.01"/>
  </r>
  <r>
    <x v="3"/>
    <x v="0"/>
    <x v="10"/>
    <s v="The food world"/>
    <s v="|90/00/03|"/>
    <n v="480"/>
    <n v="4.54"/>
    <n v="6.66"/>
  </r>
  <r>
    <x v="3"/>
    <x v="0"/>
    <x v="10"/>
    <s v="The food world"/>
    <s v="|90/00/04|"/>
    <n v="420"/>
    <n v="4.96"/>
    <n v="5.81"/>
  </r>
  <r>
    <x v="3"/>
    <x v="0"/>
    <x v="10"/>
    <s v="The food world"/>
    <s v="|90/00/05|"/>
    <n v="456"/>
    <n v="3.08"/>
    <n v="5.17"/>
  </r>
  <r>
    <x v="3"/>
    <x v="0"/>
    <x v="10"/>
    <s v="The food world"/>
    <s v="|90/00/06|"/>
    <n v="492"/>
    <n v="3.56"/>
    <n v="5.42"/>
  </r>
  <r>
    <x v="3"/>
    <x v="0"/>
    <x v="10"/>
    <s v="The food world"/>
    <s v="|90/00/07|"/>
    <n v="396"/>
    <n v="4.0999999999999996"/>
    <n v="6.4"/>
  </r>
  <r>
    <x v="3"/>
    <x v="0"/>
    <x v="10"/>
    <s v="The food world"/>
    <s v="|90/00/08|"/>
    <n v="444"/>
    <n v="4.53"/>
    <n v="5.48"/>
  </r>
  <r>
    <x v="3"/>
    <x v="0"/>
    <x v="10"/>
    <s v="The food world"/>
    <s v="|90/00/09|"/>
    <n v="408"/>
    <n v="4.04"/>
    <n v="6.49"/>
  </r>
  <r>
    <x v="3"/>
    <x v="0"/>
    <x v="10"/>
    <s v="The food world"/>
    <s v="|90/00/10|"/>
    <n v="396"/>
    <n v="3.99"/>
    <n v="6.15"/>
  </r>
  <r>
    <x v="3"/>
    <x v="0"/>
    <x v="10"/>
    <s v="The food world"/>
    <s v="|90/00/11|"/>
    <n v="372"/>
    <n v="4.24"/>
    <n v="6.29"/>
  </r>
  <r>
    <x v="3"/>
    <x v="0"/>
    <x v="10"/>
    <s v="The food world"/>
    <s v="|90/00/12|"/>
    <n v="408"/>
    <n v="4.5599999999999996"/>
    <n v="6.95"/>
  </r>
  <r>
    <x v="3"/>
    <x v="0"/>
    <x v="10"/>
    <s v="The food world"/>
    <s v="|90/00/13|"/>
    <n v="372"/>
    <n v="3.56"/>
    <n v="6.44"/>
  </r>
  <r>
    <x v="3"/>
    <x v="0"/>
    <x v="10"/>
    <s v="The food world"/>
    <s v="|90/01/01|"/>
    <n v="516"/>
    <n v="3.9"/>
    <n v="6.36"/>
  </r>
  <r>
    <x v="3"/>
    <x v="0"/>
    <x v="10"/>
    <s v="The food world"/>
    <s v="|90/01/02|"/>
    <n v="456"/>
    <n v="3.2"/>
    <n v="6.98"/>
  </r>
  <r>
    <x v="3"/>
    <x v="0"/>
    <x v="10"/>
    <s v="The food world"/>
    <s v="|90/01/03|"/>
    <n v="528"/>
    <n v="3.54"/>
    <n v="5.36"/>
  </r>
  <r>
    <x v="3"/>
    <x v="0"/>
    <x v="10"/>
    <s v="The food world"/>
    <s v="|90/01/04|"/>
    <n v="420"/>
    <n v="4.93"/>
    <n v="5.51"/>
  </r>
  <r>
    <x v="3"/>
    <x v="0"/>
    <x v="10"/>
    <s v="The food world"/>
    <s v="|90/01/05|"/>
    <n v="504"/>
    <n v="3.97"/>
    <n v="6.19"/>
  </r>
  <r>
    <x v="3"/>
    <x v="0"/>
    <x v="10"/>
    <s v="The food world"/>
    <s v="|90/01/06|"/>
    <n v="528"/>
    <n v="4.62"/>
    <n v="5.86"/>
  </r>
  <r>
    <x v="3"/>
    <x v="0"/>
    <x v="10"/>
    <s v="The food world"/>
    <s v="|90/01/07|"/>
    <n v="432"/>
    <n v="3.63"/>
    <n v="5.1100000000000003"/>
  </r>
  <r>
    <x v="3"/>
    <x v="0"/>
    <x v="10"/>
    <s v="The food world"/>
    <s v="|90/01/08|"/>
    <n v="492"/>
    <n v="3.39"/>
    <n v="6.04"/>
  </r>
  <r>
    <x v="3"/>
    <x v="0"/>
    <x v="10"/>
    <s v="The food world"/>
    <s v="|90/01/09|"/>
    <n v="372"/>
    <n v="4.38"/>
    <n v="6.92"/>
  </r>
  <r>
    <x v="3"/>
    <x v="0"/>
    <x v="10"/>
    <s v="The food world"/>
    <s v="|90/01/10|"/>
    <n v="372"/>
    <n v="4.49"/>
    <n v="6.78"/>
  </r>
  <r>
    <x v="3"/>
    <x v="0"/>
    <x v="10"/>
    <s v="The food world"/>
    <s v="|90/01/11|"/>
    <n v="444"/>
    <n v="3.97"/>
    <n v="6.14"/>
  </r>
  <r>
    <x v="3"/>
    <x v="0"/>
    <x v="10"/>
    <s v="The food world"/>
    <s v="|90/01/12|"/>
    <n v="492"/>
    <n v="3.46"/>
    <n v="5.39"/>
  </r>
  <r>
    <x v="3"/>
    <x v="0"/>
    <x v="10"/>
    <s v="The food world"/>
    <s v="|90/01/13|"/>
    <n v="516"/>
    <n v="4.88"/>
    <n v="5.3"/>
  </r>
  <r>
    <x v="3"/>
    <x v="0"/>
    <x v="10"/>
    <s v="The food world"/>
    <s v="|90/01/14|"/>
    <n v="432"/>
    <n v="4.37"/>
    <n v="5.5"/>
  </r>
  <r>
    <x v="3"/>
    <x v="0"/>
    <x v="10"/>
    <s v="The food world"/>
    <s v="|90/01/15|"/>
    <n v="480"/>
    <n v="4"/>
    <n v="5.72"/>
  </r>
  <r>
    <x v="3"/>
    <x v="0"/>
    <x v="10"/>
    <s v="The food world"/>
    <s v="|90/01/16|"/>
    <n v="480"/>
    <n v="4.72"/>
    <n v="5.76"/>
  </r>
  <r>
    <x v="3"/>
    <x v="0"/>
    <x v="10"/>
    <s v="The food world"/>
    <s v="|90/01/17|"/>
    <n v="408"/>
    <n v="3.78"/>
    <n v="6.58"/>
  </r>
  <r>
    <x v="3"/>
    <x v="0"/>
    <x v="10"/>
    <s v="The food world"/>
    <s v="|90/01/18|"/>
    <n v="372"/>
    <n v="4.71"/>
    <n v="5.04"/>
  </r>
  <r>
    <x v="3"/>
    <x v="0"/>
    <x v="10"/>
    <s v="The food world"/>
    <s v="|90/02/01|"/>
    <n v="444"/>
    <n v="4.1399999999999997"/>
    <n v="6.54"/>
  </r>
  <r>
    <x v="3"/>
    <x v="0"/>
    <x v="10"/>
    <s v="The food world"/>
    <s v="|90/02/02|"/>
    <n v="432"/>
    <n v="4.2"/>
    <n v="6.54"/>
  </r>
  <r>
    <x v="3"/>
    <x v="0"/>
    <x v="10"/>
    <s v="The food world"/>
    <s v="|90/02/03|"/>
    <n v="444"/>
    <n v="3.22"/>
    <n v="5.27"/>
  </r>
  <r>
    <x v="3"/>
    <x v="0"/>
    <x v="10"/>
    <s v="The food world"/>
    <s v="|90/02/04|"/>
    <n v="420"/>
    <n v="4.97"/>
    <n v="5.05"/>
  </r>
  <r>
    <x v="3"/>
    <x v="0"/>
    <x v="10"/>
    <s v="The food world"/>
    <s v="|90/02/05|"/>
    <n v="504"/>
    <n v="3.58"/>
    <n v="5.63"/>
  </r>
  <r>
    <x v="3"/>
    <x v="0"/>
    <x v="1"/>
    <s v="Delta"/>
    <s v="|04/00/01|"/>
    <n v="540"/>
    <n v="6.58"/>
    <n v="7.7866666666666671"/>
  </r>
  <r>
    <x v="3"/>
    <x v="0"/>
    <x v="1"/>
    <s v="Delta"/>
    <s v="|04/00/02|"/>
    <n v="492"/>
    <n v="5.3133333333333335"/>
    <n v="7.7866666666666671"/>
  </r>
  <r>
    <x v="3"/>
    <x v="0"/>
    <x v="1"/>
    <s v="Delta"/>
    <s v="|04/00/03|"/>
    <n v="552"/>
    <n v="6.3266666666666671"/>
    <n v="7.6333333333333337"/>
  </r>
  <r>
    <x v="3"/>
    <x v="0"/>
    <x v="1"/>
    <s v="Delta"/>
    <s v="|04/00/04|"/>
    <n v="480"/>
    <n v="5.8733333333333331"/>
    <n v="7.7133333333333329"/>
  </r>
  <r>
    <x v="3"/>
    <x v="0"/>
    <x v="1"/>
    <s v="Delta"/>
    <s v="|04/00/05|"/>
    <n v="576"/>
    <n v="6.4466666666666663"/>
    <n v="7.8466666666666667"/>
  </r>
  <r>
    <x v="3"/>
    <x v="0"/>
    <x v="6"/>
    <s v="Delta"/>
    <s v="|04/04/01|"/>
    <n v="1812"/>
    <n v="2.41"/>
    <n v="3.64"/>
  </r>
  <r>
    <x v="3"/>
    <x v="0"/>
    <x v="6"/>
    <s v="Delta"/>
    <s v="|04/04/02|"/>
    <n v="1368"/>
    <n v="2.5"/>
    <n v="3.58"/>
  </r>
  <r>
    <x v="3"/>
    <x v="0"/>
    <x v="6"/>
    <s v="Delta"/>
    <s v="|04/04/03|"/>
    <n v="1824"/>
    <n v="2.71"/>
    <n v="3.64"/>
  </r>
  <r>
    <x v="3"/>
    <x v="0"/>
    <x v="6"/>
    <s v="Delta"/>
    <s v="|04/04/04|"/>
    <n v="2568"/>
    <n v="2.4500000000000002"/>
    <n v="3.96"/>
  </r>
  <r>
    <x v="3"/>
    <x v="0"/>
    <x v="6"/>
    <s v="Delta"/>
    <s v="|04/04/05|"/>
    <n v="1344"/>
    <n v="2.68"/>
    <n v="3.87"/>
  </r>
  <r>
    <x v="3"/>
    <x v="0"/>
    <x v="6"/>
    <s v="Delta"/>
    <s v="|04/04/06|"/>
    <n v="2436"/>
    <n v="2.33"/>
    <n v="3.51"/>
  </r>
  <r>
    <x v="3"/>
    <x v="0"/>
    <x v="6"/>
    <s v="Delta"/>
    <s v="|04/04/07|"/>
    <n v="1788"/>
    <n v="2.5"/>
    <n v="3.68"/>
  </r>
  <r>
    <x v="3"/>
    <x v="0"/>
    <x v="6"/>
    <s v="Delta"/>
    <s v="|04/04/08|"/>
    <n v="2520"/>
    <n v="2.4"/>
    <n v="3.6"/>
  </r>
  <r>
    <x v="3"/>
    <x v="0"/>
    <x v="6"/>
    <s v="Delta"/>
    <s v="|04/04/09|"/>
    <n v="1320"/>
    <n v="2.83"/>
    <n v="3.69"/>
  </r>
  <r>
    <x v="3"/>
    <x v="0"/>
    <x v="6"/>
    <s v="Delta"/>
    <s v="|04/04/10|"/>
    <n v="2676"/>
    <n v="2.57"/>
    <n v="3.52"/>
  </r>
  <r>
    <x v="3"/>
    <x v="0"/>
    <x v="6"/>
    <s v="Delta"/>
    <s v="|04/04/11|"/>
    <n v="2268"/>
    <n v="2.97"/>
    <n v="3.9"/>
  </r>
  <r>
    <x v="3"/>
    <x v="0"/>
    <x v="6"/>
    <s v="Delta"/>
    <s v="|04/04/12|"/>
    <n v="1200"/>
    <n v="2.5299999999999998"/>
    <n v="3.58"/>
  </r>
  <r>
    <x v="3"/>
    <x v="0"/>
    <x v="6"/>
    <s v="Delta"/>
    <s v="|04/04/13|"/>
    <n v="2220"/>
    <n v="2.41"/>
    <n v="3.64"/>
  </r>
  <r>
    <x v="3"/>
    <x v="0"/>
    <x v="6"/>
    <s v="Delta"/>
    <s v="|04/04/14|"/>
    <n v="1980"/>
    <n v="2.87"/>
    <n v="3.33"/>
  </r>
  <r>
    <x v="3"/>
    <x v="0"/>
    <x v="6"/>
    <s v="Delta"/>
    <s v="|04/04/15|"/>
    <n v="2568"/>
    <n v="2.5"/>
    <n v="3.78"/>
  </r>
  <r>
    <x v="3"/>
    <x v="0"/>
    <x v="6"/>
    <s v="Delta"/>
    <s v="|04/04/16|"/>
    <n v="1512"/>
    <n v="2.8"/>
    <n v="3.44"/>
  </r>
  <r>
    <x v="3"/>
    <x v="0"/>
    <x v="6"/>
    <s v="Delta"/>
    <s v="|04/04/17|"/>
    <n v="1308"/>
    <n v="2.4300000000000002"/>
    <n v="3.96"/>
  </r>
  <r>
    <x v="3"/>
    <x v="0"/>
    <x v="6"/>
    <s v="Delta"/>
    <s v="|04/04/18|"/>
    <n v="1620"/>
    <n v="3"/>
    <n v="3.9"/>
  </r>
  <r>
    <x v="3"/>
    <x v="0"/>
    <x v="6"/>
    <s v="Delta"/>
    <s v="|04/04/19|"/>
    <n v="1836"/>
    <n v="2.91"/>
    <n v="3.69"/>
  </r>
  <r>
    <x v="3"/>
    <x v="0"/>
    <x v="6"/>
    <s v="Delta"/>
    <s v="|04/04/20|"/>
    <n v="1236"/>
    <n v="2.39"/>
    <n v="3.45"/>
  </r>
  <r>
    <x v="3"/>
    <x v="0"/>
    <x v="6"/>
    <s v="Delta"/>
    <s v="|04/04/21|"/>
    <n v="1248"/>
    <n v="2.69"/>
    <n v="3.84"/>
  </r>
  <r>
    <x v="3"/>
    <x v="0"/>
    <x v="6"/>
    <s v="Delta"/>
    <s v="|04/04/22|"/>
    <n v="1236"/>
    <n v="2.76"/>
    <n v="3.33"/>
  </r>
  <r>
    <x v="3"/>
    <x v="0"/>
    <x v="6"/>
    <s v="Delta"/>
    <s v="|04/04/23|"/>
    <n v="1800"/>
    <n v="2.94"/>
    <n v="3.79"/>
  </r>
  <r>
    <x v="3"/>
    <x v="0"/>
    <x v="6"/>
    <s v="Delta"/>
    <s v="|04/04/24|"/>
    <n v="1944"/>
    <n v="2.37"/>
    <n v="3.48"/>
  </r>
  <r>
    <x v="3"/>
    <x v="0"/>
    <x v="6"/>
    <s v="Delta"/>
    <s v="|04/04/25|"/>
    <n v="2256"/>
    <n v="2.31"/>
    <n v="3.46"/>
  </r>
  <r>
    <x v="3"/>
    <x v="0"/>
    <x v="6"/>
    <s v="Delta"/>
    <s v="|04/04/26|"/>
    <n v="1368"/>
    <n v="2.56"/>
    <n v="3.85"/>
  </r>
  <r>
    <x v="3"/>
    <x v="0"/>
    <x v="6"/>
    <s v="Delta"/>
    <s v="|04/04/27|"/>
    <n v="1848"/>
    <n v="2.58"/>
    <n v="3.66"/>
  </r>
  <r>
    <x v="3"/>
    <x v="0"/>
    <x v="6"/>
    <s v="Delta"/>
    <s v="|04/04/28|"/>
    <n v="1764"/>
    <n v="2.61"/>
    <n v="3.65"/>
  </r>
  <r>
    <x v="3"/>
    <x v="0"/>
    <x v="6"/>
    <s v="Delta"/>
    <s v="|04/04/29|"/>
    <n v="2004"/>
    <n v="2.5499999999999998"/>
    <n v="3.43"/>
  </r>
  <r>
    <x v="3"/>
    <x v="0"/>
    <x v="6"/>
    <s v="Delta"/>
    <s v="|04/04/30|"/>
    <n v="1284"/>
    <n v="2.87"/>
    <n v="3.33"/>
  </r>
  <r>
    <x v="3"/>
    <x v="0"/>
    <x v="6"/>
    <s v="Delta"/>
    <s v="|04/04/31|"/>
    <n v="2160"/>
    <n v="2.78"/>
    <n v="3.47"/>
  </r>
  <r>
    <x v="3"/>
    <x v="0"/>
    <x v="6"/>
    <s v="Delta"/>
    <s v="|04/04/32|"/>
    <n v="2244"/>
    <n v="2.33"/>
    <n v="3.62"/>
  </r>
  <r>
    <x v="3"/>
    <x v="0"/>
    <x v="6"/>
    <s v="Delta"/>
    <s v="|04/04/33|"/>
    <n v="1344"/>
    <n v="2.83"/>
    <n v="3.36"/>
  </r>
  <r>
    <x v="3"/>
    <x v="0"/>
    <x v="6"/>
    <s v="Delta"/>
    <s v="|04/04/34|"/>
    <n v="1800"/>
    <n v="2.61"/>
    <n v="3.59"/>
  </r>
  <r>
    <x v="3"/>
    <x v="0"/>
    <x v="6"/>
    <s v="Delta"/>
    <s v="|04/04/35|"/>
    <n v="1452"/>
    <n v="2.93"/>
    <n v="3.57"/>
  </r>
  <r>
    <x v="3"/>
    <x v="0"/>
    <x v="6"/>
    <s v="Delta"/>
    <s v="|04/04/36|"/>
    <n v="1716"/>
    <n v="2.66"/>
    <n v="3.36"/>
  </r>
  <r>
    <x v="3"/>
    <x v="0"/>
    <x v="6"/>
    <s v="Delta"/>
    <s v="|04/04/37|"/>
    <n v="2004"/>
    <n v="2.85"/>
    <n v="3.97"/>
  </r>
  <r>
    <x v="3"/>
    <x v="0"/>
    <x v="6"/>
    <s v="Delta"/>
    <s v="|04/04/38|"/>
    <n v="2700"/>
    <n v="2.35"/>
    <n v="3.54"/>
  </r>
  <r>
    <x v="3"/>
    <x v="0"/>
    <x v="6"/>
    <s v="Delta"/>
    <s v="|04/04/39|"/>
    <n v="2496"/>
    <n v="2.67"/>
    <n v="3.33"/>
  </r>
  <r>
    <x v="3"/>
    <x v="0"/>
    <x v="6"/>
    <s v="Delta"/>
    <s v="|04/04/40|"/>
    <n v="2532"/>
    <n v="2.44"/>
    <n v="3.72"/>
  </r>
  <r>
    <x v="3"/>
    <x v="0"/>
    <x v="6"/>
    <s v="Delta"/>
    <s v="|04/04/41|"/>
    <n v="2616"/>
    <n v="2.83"/>
    <n v="3.3"/>
  </r>
  <r>
    <x v="3"/>
    <x v="0"/>
    <x v="6"/>
    <s v="Delta"/>
    <s v="|04/04/42|"/>
    <n v="1740"/>
    <n v="2.66"/>
    <n v="3.82"/>
  </r>
  <r>
    <x v="3"/>
    <x v="0"/>
    <x v="6"/>
    <s v="Delta"/>
    <s v="|04/04/43|"/>
    <n v="1356"/>
    <n v="2.44"/>
    <n v="3.34"/>
  </r>
  <r>
    <x v="3"/>
    <x v="0"/>
    <x v="6"/>
    <s v="Delta"/>
    <s v="|04/04/44|"/>
    <n v="1368"/>
    <n v="2.93"/>
    <n v="3.99"/>
  </r>
  <r>
    <x v="3"/>
    <x v="0"/>
    <x v="6"/>
    <s v="Delta"/>
    <s v="|04/04/45|"/>
    <n v="1572"/>
    <n v="2.94"/>
    <n v="3.8"/>
  </r>
  <r>
    <x v="3"/>
    <x v="0"/>
    <x v="6"/>
    <s v="Delta"/>
    <s v="|04/04/46|"/>
    <n v="2340"/>
    <n v="2.9"/>
    <n v="3.48"/>
  </r>
  <r>
    <x v="3"/>
    <x v="0"/>
    <x v="6"/>
    <s v="Delta"/>
    <s v="|04/04/47|"/>
    <n v="2604"/>
    <n v="2.97"/>
    <n v="3.95"/>
  </r>
  <r>
    <x v="3"/>
    <x v="0"/>
    <x v="6"/>
    <s v="Delta"/>
    <s v="|04/04/48|"/>
    <n v="2136"/>
    <n v="2.92"/>
    <n v="3.55"/>
  </r>
  <r>
    <x v="3"/>
    <x v="0"/>
    <x v="6"/>
    <s v="Delta"/>
    <s v="|04/04/49|"/>
    <n v="2568"/>
    <n v="2.5"/>
    <n v="3.45"/>
  </r>
  <r>
    <x v="3"/>
    <x v="0"/>
    <x v="6"/>
    <s v="Delta"/>
    <s v="|04/04/50|"/>
    <n v="2544"/>
    <n v="2.65"/>
    <n v="3.96"/>
  </r>
  <r>
    <x v="3"/>
    <x v="0"/>
    <x v="6"/>
    <s v="Delta"/>
    <s v="|04/04/51|"/>
    <n v="1728"/>
    <n v="2.39"/>
    <n v="3.91"/>
  </r>
  <r>
    <x v="3"/>
    <x v="0"/>
    <x v="6"/>
    <s v="Delta"/>
    <s v="|04/04/52|"/>
    <n v="1308"/>
    <n v="2.77"/>
    <n v="3.5"/>
  </r>
  <r>
    <x v="3"/>
    <x v="0"/>
    <x v="6"/>
    <s v="Delta"/>
    <s v="|04/04/53|"/>
    <n v="2184"/>
    <n v="2.31"/>
    <n v="3.5"/>
  </r>
  <r>
    <x v="3"/>
    <x v="0"/>
    <x v="6"/>
    <s v="Delta"/>
    <s v="|04/04/54|"/>
    <n v="1704"/>
    <n v="2.96"/>
    <n v="3.86"/>
  </r>
  <r>
    <x v="3"/>
    <x v="0"/>
    <x v="6"/>
    <s v="Delta"/>
    <s v="|04/04/55|"/>
    <n v="2388"/>
    <n v="2.48"/>
    <n v="3.31"/>
  </r>
  <r>
    <x v="3"/>
    <x v="0"/>
    <x v="6"/>
    <s v="Delta"/>
    <s v="|04/04/56|"/>
    <n v="1944"/>
    <n v="2.4"/>
    <n v="3.95"/>
  </r>
  <r>
    <x v="3"/>
    <x v="0"/>
    <x v="6"/>
    <s v="Delta"/>
    <s v="|04/04/57|"/>
    <n v="2532"/>
    <n v="2.78"/>
    <n v="3.91"/>
  </r>
  <r>
    <x v="3"/>
    <x v="0"/>
    <x v="6"/>
    <s v="Delta"/>
    <s v="|04/04/58|"/>
    <n v="1584"/>
    <n v="2.37"/>
    <n v="3.74"/>
  </r>
  <r>
    <x v="3"/>
    <x v="0"/>
    <x v="6"/>
    <s v="Delta"/>
    <s v="|04/04/59|"/>
    <n v="2316"/>
    <n v="2.4900000000000002"/>
    <n v="3.68"/>
  </r>
  <r>
    <x v="3"/>
    <x v="0"/>
    <x v="6"/>
    <s v="Delta"/>
    <s v="|04/04/60|"/>
    <n v="1200"/>
    <n v="2.73"/>
    <n v="3.3"/>
  </r>
  <r>
    <x v="3"/>
    <x v="0"/>
    <x v="6"/>
    <s v="Delta"/>
    <s v="|04/04/61|"/>
    <n v="2160"/>
    <n v="2.75"/>
    <n v="3.63"/>
  </r>
  <r>
    <x v="3"/>
    <x v="0"/>
    <x v="6"/>
    <s v="Delta"/>
    <s v="|04/04/62|"/>
    <n v="2052"/>
    <n v="2.5499999999999998"/>
    <n v="3.69"/>
  </r>
  <r>
    <x v="3"/>
    <x v="0"/>
    <x v="6"/>
    <s v="Delta"/>
    <s v="|04/04/63|"/>
    <n v="2376"/>
    <n v="2.8"/>
    <n v="3.96"/>
  </r>
  <r>
    <x v="3"/>
    <x v="0"/>
    <x v="6"/>
    <s v="Delta"/>
    <s v="|04/04/64|"/>
    <n v="2340"/>
    <n v="2.92"/>
    <n v="3.97"/>
  </r>
  <r>
    <x v="3"/>
    <x v="0"/>
    <x v="6"/>
    <s v="Delta"/>
    <s v="|04/04/65|"/>
    <n v="1200"/>
    <n v="2.91"/>
    <n v="3.92"/>
  </r>
  <r>
    <x v="3"/>
    <x v="0"/>
    <x v="6"/>
    <s v="Delta"/>
    <s v="|04/04/66|"/>
    <n v="1272"/>
    <n v="2.4500000000000002"/>
    <n v="3.87"/>
  </r>
  <r>
    <x v="3"/>
    <x v="0"/>
    <x v="6"/>
    <s v="Delta"/>
    <s v="|04/04/67|"/>
    <n v="2448"/>
    <n v="2.92"/>
    <n v="3.5"/>
  </r>
  <r>
    <x v="3"/>
    <x v="0"/>
    <x v="6"/>
    <s v="Delta"/>
    <s v="|04/04/68|"/>
    <n v="2256"/>
    <n v="2.56"/>
    <n v="3.85"/>
  </r>
  <r>
    <x v="3"/>
    <x v="0"/>
    <x v="6"/>
    <s v="Delta"/>
    <s v="|04/04/69|"/>
    <n v="2640"/>
    <n v="2.85"/>
    <n v="3.93"/>
  </r>
  <r>
    <x v="3"/>
    <x v="0"/>
    <x v="6"/>
    <s v="Delta"/>
    <s v="|04/04/70|"/>
    <n v="2496"/>
    <n v="2.81"/>
    <n v="3.87"/>
  </r>
  <r>
    <x v="3"/>
    <x v="0"/>
    <x v="6"/>
    <s v="Delta"/>
    <s v="|04/04/71|"/>
    <n v="2280"/>
    <n v="2.4500000000000002"/>
    <n v="3.58"/>
  </r>
  <r>
    <x v="3"/>
    <x v="0"/>
    <x v="6"/>
    <s v="Delta"/>
    <s v="|04/04/72|"/>
    <n v="1368"/>
    <n v="2.71"/>
    <n v="3.85"/>
  </r>
  <r>
    <x v="3"/>
    <x v="0"/>
    <x v="6"/>
    <s v="Delta"/>
    <s v="|04/04/73|"/>
    <n v="2052"/>
    <n v="2.65"/>
    <n v="3.36"/>
  </r>
  <r>
    <x v="3"/>
    <x v="0"/>
    <x v="6"/>
    <s v="Delta"/>
    <s v="|04/04/74|"/>
    <n v="2160"/>
    <n v="2.36"/>
    <n v="3.95"/>
  </r>
  <r>
    <x v="3"/>
    <x v="0"/>
    <x v="6"/>
    <s v="Delta"/>
    <s v="|04/04/75|"/>
    <n v="2196"/>
    <n v="2.71"/>
    <n v="3.32"/>
  </r>
  <r>
    <x v="3"/>
    <x v="0"/>
    <x v="6"/>
    <s v="Delta"/>
    <s v="|04/04/76|"/>
    <n v="2160"/>
    <n v="2.64"/>
    <n v="3.76"/>
  </r>
  <r>
    <x v="3"/>
    <x v="0"/>
    <x v="6"/>
    <s v="Delta"/>
    <s v="|04/04/77|"/>
    <n v="1884"/>
    <n v="2.34"/>
    <n v="3.51"/>
  </r>
  <r>
    <x v="3"/>
    <x v="0"/>
    <x v="6"/>
    <s v="Delta"/>
    <s v="|04/04/78|"/>
    <n v="1776"/>
    <n v="2.7"/>
    <n v="3.63"/>
  </r>
  <r>
    <x v="3"/>
    <x v="0"/>
    <x v="6"/>
    <s v="Delta"/>
    <s v="|04/04/79|"/>
    <n v="1752"/>
    <n v="2.69"/>
    <n v="3.56"/>
  </r>
  <r>
    <x v="3"/>
    <x v="0"/>
    <x v="6"/>
    <s v="Delta"/>
    <s v="|04/04/80|"/>
    <n v="1476"/>
    <n v="2.68"/>
    <n v="3.91"/>
  </r>
  <r>
    <x v="3"/>
    <x v="0"/>
    <x v="6"/>
    <s v="Delta"/>
    <s v="|04/04/81|"/>
    <n v="2148"/>
    <n v="2.85"/>
    <n v="3.77"/>
  </r>
  <r>
    <x v="3"/>
    <x v="0"/>
    <x v="6"/>
    <s v="Delta"/>
    <s v="|04/04/82|"/>
    <n v="2604"/>
    <n v="2.4"/>
    <n v="3.41"/>
  </r>
  <r>
    <x v="3"/>
    <x v="0"/>
    <x v="6"/>
    <s v="Delta"/>
    <s v="|04/04/83|"/>
    <n v="2340"/>
    <n v="2.65"/>
    <n v="3.56"/>
  </r>
  <r>
    <x v="3"/>
    <x v="0"/>
    <x v="6"/>
    <s v="Delta"/>
    <s v="|04/04/84|"/>
    <n v="1464"/>
    <n v="2.41"/>
    <n v="3.46"/>
  </r>
  <r>
    <x v="3"/>
    <x v="0"/>
    <x v="6"/>
    <s v="Delta"/>
    <s v="|04/04/85|"/>
    <n v="2760"/>
    <n v="2.38"/>
    <n v="3.33"/>
  </r>
  <r>
    <x v="3"/>
    <x v="0"/>
    <x v="6"/>
    <s v="Delta"/>
    <s v="|04/04/86|"/>
    <n v="1596"/>
    <n v="2.99"/>
    <n v="3.79"/>
  </r>
  <r>
    <x v="3"/>
    <x v="0"/>
    <x v="6"/>
    <s v="Delta"/>
    <s v="|04/04/87|"/>
    <n v="1332"/>
    <n v="2.41"/>
    <n v="3.35"/>
  </r>
  <r>
    <x v="3"/>
    <x v="0"/>
    <x v="6"/>
    <s v="Delta"/>
    <s v="|04/04/88|"/>
    <n v="1992"/>
    <n v="2.83"/>
    <n v="3.53"/>
  </r>
  <r>
    <x v="3"/>
    <x v="0"/>
    <x v="6"/>
    <s v="Delta"/>
    <s v="|04/04/89|"/>
    <n v="1908"/>
    <n v="2.82"/>
    <n v="3.7"/>
  </r>
  <r>
    <x v="3"/>
    <x v="0"/>
    <x v="6"/>
    <s v="Delta"/>
    <s v="|04/04/90|"/>
    <n v="2436"/>
    <n v="2.77"/>
    <n v="3.59"/>
  </r>
  <r>
    <x v="3"/>
    <x v="0"/>
    <x v="6"/>
    <s v="Delta"/>
    <s v="|04/04/91|"/>
    <n v="2244"/>
    <n v="2.84"/>
    <n v="3.4"/>
  </r>
  <r>
    <x v="3"/>
    <x v="0"/>
    <x v="6"/>
    <s v="Delta"/>
    <s v="|04/04/92|"/>
    <n v="2652"/>
    <n v="2.91"/>
    <n v="3.47"/>
  </r>
  <r>
    <x v="3"/>
    <x v="0"/>
    <x v="6"/>
    <s v="Delta"/>
    <s v="|04/04/93|"/>
    <n v="1632"/>
    <n v="2.7"/>
    <n v="3.86"/>
  </r>
  <r>
    <x v="3"/>
    <x v="0"/>
    <x v="6"/>
    <s v="Delta"/>
    <s v="|04/04/94|"/>
    <n v="1320"/>
    <n v="2.54"/>
    <n v="3.61"/>
  </r>
  <r>
    <x v="3"/>
    <x v="0"/>
    <x v="6"/>
    <s v="Delta"/>
    <s v="|04/04/95|"/>
    <n v="2484"/>
    <n v="2.31"/>
    <n v="3.49"/>
  </r>
  <r>
    <x v="3"/>
    <x v="0"/>
    <x v="6"/>
    <s v="Delta"/>
    <s v="|04/04/96|"/>
    <n v="2316"/>
    <n v="2.67"/>
    <n v="3.52"/>
  </r>
  <r>
    <x v="3"/>
    <x v="0"/>
    <x v="6"/>
    <s v="Delta"/>
    <s v="|04/04/97|"/>
    <n v="1416"/>
    <n v="2.89"/>
    <n v="3.58"/>
  </r>
  <r>
    <x v="3"/>
    <x v="0"/>
    <x v="6"/>
    <s v="Delta"/>
    <s v="|04/04/98|"/>
    <n v="1860"/>
    <n v="2.91"/>
    <n v="3.44"/>
  </r>
  <r>
    <x v="3"/>
    <x v="0"/>
    <x v="6"/>
    <s v="Delta"/>
    <s v="|04/04/99|"/>
    <n v="1596"/>
    <n v="2.56"/>
    <n v="3.42"/>
  </r>
  <r>
    <x v="3"/>
    <x v="0"/>
    <x v="6"/>
    <s v="Delta"/>
    <s v="|04/05/01|"/>
    <n v="2304"/>
    <n v="2.37"/>
    <n v="3.57"/>
  </r>
  <r>
    <x v="3"/>
    <x v="0"/>
    <x v="6"/>
    <s v="Delta"/>
    <s v="|04/05/02|"/>
    <n v="2076"/>
    <n v="2.5099999999999998"/>
    <n v="3.55"/>
  </r>
  <r>
    <x v="3"/>
    <x v="0"/>
    <x v="6"/>
    <s v="Delta"/>
    <s v="|04/05/03|"/>
    <n v="2088"/>
    <n v="2.75"/>
    <n v="3.31"/>
  </r>
  <r>
    <x v="3"/>
    <x v="0"/>
    <x v="6"/>
    <s v="Delta"/>
    <s v="|04/05/04|"/>
    <n v="1836"/>
    <n v="2.74"/>
    <n v="3.33"/>
  </r>
  <r>
    <x v="3"/>
    <x v="0"/>
    <x v="6"/>
    <s v="Delta"/>
    <s v="|04/05/05|"/>
    <n v="2712"/>
    <n v="2.4300000000000002"/>
    <n v="3.33"/>
  </r>
  <r>
    <x v="3"/>
    <x v="0"/>
    <x v="6"/>
    <s v="Delta"/>
    <s v="|04/05/06|"/>
    <n v="2628"/>
    <n v="2.84"/>
    <n v="3.95"/>
  </r>
  <r>
    <x v="3"/>
    <x v="0"/>
    <x v="6"/>
    <s v="Delta"/>
    <s v="|04/05/07|"/>
    <n v="1224"/>
    <n v="2.59"/>
    <n v="3.98"/>
  </r>
  <r>
    <x v="3"/>
    <x v="0"/>
    <x v="6"/>
    <s v="Delta"/>
    <s v="|04/05/08|"/>
    <n v="1980"/>
    <n v="2.36"/>
    <n v="3.77"/>
  </r>
  <r>
    <x v="3"/>
    <x v="0"/>
    <x v="6"/>
    <s v="Delta"/>
    <s v="|04/05/09|"/>
    <n v="1248"/>
    <n v="2.87"/>
    <n v="3.69"/>
  </r>
  <r>
    <x v="3"/>
    <x v="0"/>
    <x v="6"/>
    <s v="Delta"/>
    <s v="|04/05/10|"/>
    <n v="2100"/>
    <n v="2.37"/>
    <n v="3.87"/>
  </r>
  <r>
    <x v="3"/>
    <x v="0"/>
    <x v="6"/>
    <s v="Delta"/>
    <s v="|04/05/11|"/>
    <n v="1296"/>
    <n v="2.99"/>
    <n v="3.71"/>
  </r>
  <r>
    <x v="3"/>
    <x v="0"/>
    <x v="6"/>
    <s v="Delta"/>
    <s v="|04/05/12|"/>
    <n v="1524"/>
    <n v="2.71"/>
    <n v="3.67"/>
  </r>
  <r>
    <x v="3"/>
    <x v="0"/>
    <x v="6"/>
    <s v="Delta"/>
    <s v="|04/05/13|"/>
    <n v="1536"/>
    <n v="2.98"/>
    <n v="3.65"/>
  </r>
  <r>
    <x v="3"/>
    <x v="0"/>
    <x v="6"/>
    <s v="Delta"/>
    <s v="|04/05/14|"/>
    <n v="1440"/>
    <n v="2.77"/>
    <n v="3.41"/>
  </r>
  <r>
    <x v="3"/>
    <x v="0"/>
    <x v="6"/>
    <s v="Delta"/>
    <s v="|04/05/15|"/>
    <n v="2076"/>
    <n v="2.4500000000000002"/>
    <n v="3.75"/>
  </r>
  <r>
    <x v="3"/>
    <x v="0"/>
    <x v="6"/>
    <s v="Delta"/>
    <s v="|04/05/16|"/>
    <n v="2160"/>
    <n v="2.94"/>
    <n v="3.85"/>
  </r>
  <r>
    <x v="3"/>
    <x v="0"/>
    <x v="6"/>
    <s v="Delta"/>
    <s v="|04/06/01|"/>
    <n v="2484"/>
    <n v="2.96"/>
    <n v="3.65"/>
  </r>
  <r>
    <x v="3"/>
    <x v="0"/>
    <x v="6"/>
    <s v="Delta"/>
    <s v="|04/06/02|"/>
    <n v="2676"/>
    <n v="2.82"/>
    <n v="3.82"/>
  </r>
  <r>
    <x v="3"/>
    <x v="0"/>
    <x v="6"/>
    <s v="Delta"/>
    <s v="|04/06/04|"/>
    <n v="1728"/>
    <n v="2.75"/>
    <n v="3.99"/>
  </r>
  <r>
    <x v="3"/>
    <x v="0"/>
    <x v="6"/>
    <s v="Delta"/>
    <s v="|08/04/03|"/>
    <n v="1764"/>
    <n v="2.92"/>
    <n v="3.52"/>
  </r>
  <r>
    <x v="3"/>
    <x v="0"/>
    <x v="6"/>
    <s v="Delta"/>
    <s v="|08/04/04|"/>
    <n v="1260"/>
    <n v="3"/>
    <n v="3.95"/>
  </r>
  <r>
    <x v="3"/>
    <x v="0"/>
    <x v="6"/>
    <s v="Delta"/>
    <s v="|08/04/05|"/>
    <n v="1464"/>
    <n v="2.41"/>
    <n v="3.6"/>
  </r>
  <r>
    <x v="3"/>
    <x v="0"/>
    <x v="6"/>
    <s v="Delta"/>
    <s v="|08/04/06|"/>
    <n v="2328"/>
    <n v="2.4700000000000002"/>
    <n v="3.97"/>
  </r>
  <r>
    <x v="3"/>
    <x v="0"/>
    <x v="6"/>
    <s v="Delta"/>
    <s v="|08/04/08|"/>
    <n v="1968"/>
    <n v="2.4"/>
    <n v="3.32"/>
  </r>
  <r>
    <x v="3"/>
    <x v="0"/>
    <x v="6"/>
    <s v="Delta"/>
    <s v="|08/04/10|"/>
    <n v="2580"/>
    <n v="2.44"/>
    <n v="3.72"/>
  </r>
  <r>
    <x v="3"/>
    <x v="0"/>
    <x v="6"/>
    <s v="Delta"/>
    <s v="|08/04/20|"/>
    <n v="2580"/>
    <n v="2.99"/>
    <n v="3.93"/>
  </r>
  <r>
    <x v="3"/>
    <x v="0"/>
    <x v="6"/>
    <s v="Milky"/>
    <s v="|05/05/05|"/>
    <n v="2340"/>
    <n v="2.81"/>
    <n v="3.78"/>
  </r>
  <r>
    <x v="3"/>
    <x v="0"/>
    <x v="5"/>
    <s v="Suchard"/>
    <s v="|99/03/01|"/>
    <n v="876"/>
    <n v="1.22"/>
    <n v="1.76"/>
  </r>
  <r>
    <x v="3"/>
    <x v="0"/>
    <x v="5"/>
    <s v="Suchard"/>
    <s v="|99/03/02|"/>
    <n v="1080"/>
    <n v="1.34"/>
    <n v="1.79"/>
  </r>
  <r>
    <x v="3"/>
    <x v="0"/>
    <x v="5"/>
    <s v="Suchard"/>
    <s v="|99/03/03|"/>
    <n v="1092"/>
    <n v="1.43"/>
    <n v="1.85"/>
  </r>
  <r>
    <x v="3"/>
    <x v="0"/>
    <x v="5"/>
    <s v="Suchard"/>
    <s v="|99/03/04|"/>
    <n v="1104"/>
    <n v="1.4"/>
    <n v="1.81"/>
  </r>
  <r>
    <x v="3"/>
    <x v="0"/>
    <x v="5"/>
    <s v="Suchard"/>
    <s v="|99/03/05|"/>
    <n v="1152"/>
    <n v="1.43"/>
    <n v="1.66"/>
  </r>
  <r>
    <x v="3"/>
    <x v="0"/>
    <x v="5"/>
    <s v="Suchard"/>
    <s v="|99/03/06|"/>
    <n v="1284"/>
    <n v="1.27"/>
    <n v="1.65"/>
  </r>
  <r>
    <x v="3"/>
    <x v="0"/>
    <x v="5"/>
    <s v="Suchard"/>
    <s v="|99/03/07|"/>
    <n v="1020"/>
    <n v="1.1399999999999999"/>
    <n v="1.83"/>
  </r>
  <r>
    <x v="3"/>
    <x v="0"/>
    <x v="5"/>
    <s v="Suchard"/>
    <s v="|99/03/08|"/>
    <n v="1248"/>
    <n v="1.44"/>
    <n v="1.77"/>
  </r>
  <r>
    <x v="3"/>
    <x v="0"/>
    <x v="5"/>
    <s v="Suchard"/>
    <s v="|99/03/09|"/>
    <n v="756"/>
    <n v="1.4"/>
    <n v="1.79"/>
  </r>
  <r>
    <x v="3"/>
    <x v="0"/>
    <x v="5"/>
    <s v="Suchard"/>
    <s v="|128/02/01|"/>
    <n v="1032"/>
    <n v="1.45"/>
    <n v="1.63"/>
  </r>
  <r>
    <x v="3"/>
    <x v="0"/>
    <x v="5"/>
    <s v="Suchard"/>
    <s v="|128/02/02|"/>
    <n v="660"/>
    <n v="1.33"/>
    <n v="1.62"/>
  </r>
  <r>
    <x v="3"/>
    <x v="0"/>
    <x v="5"/>
    <s v="Suchard"/>
    <s v="|128/03/01|"/>
    <n v="888"/>
    <n v="1.45"/>
    <n v="1.61"/>
  </r>
  <r>
    <x v="3"/>
    <x v="0"/>
    <x v="5"/>
    <s v="Suchard"/>
    <s v="|128/03/02|"/>
    <n v="636"/>
    <n v="1.49"/>
    <n v="1.61"/>
  </r>
  <r>
    <x v="3"/>
    <x v="0"/>
    <x v="5"/>
    <s v="Suchard"/>
    <s v="|128/03/03|"/>
    <n v="1056"/>
    <n v="1.3"/>
    <n v="1.81"/>
  </r>
  <r>
    <x v="3"/>
    <x v="0"/>
    <x v="5"/>
    <s v="Suchard"/>
    <s v="|128/03/04|"/>
    <n v="996"/>
    <n v="1.43"/>
    <n v="1.62"/>
  </r>
  <r>
    <x v="3"/>
    <x v="0"/>
    <x v="6"/>
    <s v="Creamy treat"/>
    <s v="|60/01/01|"/>
    <n v="2508"/>
    <n v="2.72"/>
    <n v="3.88"/>
  </r>
  <r>
    <x v="3"/>
    <x v="0"/>
    <x v="6"/>
    <s v="Creamy treat"/>
    <s v="|60/01/02|"/>
    <n v="1764"/>
    <n v="2.76"/>
    <n v="3.61"/>
  </r>
  <r>
    <x v="3"/>
    <x v="0"/>
    <x v="6"/>
    <s v="Creamy treat"/>
    <s v="|60/01/03|"/>
    <n v="2580"/>
    <n v="2.79"/>
    <n v="3.59"/>
  </r>
  <r>
    <x v="3"/>
    <x v="0"/>
    <x v="6"/>
    <s v="Creamy treat"/>
    <s v="|60/01/04|"/>
    <n v="2748"/>
    <n v="2.4700000000000002"/>
    <n v="3.65"/>
  </r>
  <r>
    <x v="3"/>
    <x v="0"/>
    <x v="6"/>
    <s v="Creamy treat"/>
    <s v="|60/01/05|"/>
    <n v="1836"/>
    <n v="2.57"/>
    <n v="3.63"/>
  </r>
  <r>
    <x v="3"/>
    <x v="0"/>
    <x v="6"/>
    <s v="Creamy treat"/>
    <s v="|60/01/06|"/>
    <n v="1368"/>
    <n v="2.86"/>
    <n v="3.92"/>
  </r>
  <r>
    <x v="3"/>
    <x v="0"/>
    <x v="2"/>
    <s v="Kimbo"/>
    <s v="|30/01/01|"/>
    <n v="7860"/>
    <n v="0.56000000000000005"/>
    <n v="1.1299999999999999"/>
  </r>
  <r>
    <x v="3"/>
    <x v="0"/>
    <x v="2"/>
    <s v="Kimbo"/>
    <s v="|30/01/02|"/>
    <n v="5544"/>
    <n v="0.59"/>
    <n v="1.0900000000000001"/>
  </r>
  <r>
    <x v="3"/>
    <x v="0"/>
    <x v="2"/>
    <s v="Kimbo"/>
    <s v="|30/01/03|"/>
    <n v="7020"/>
    <n v="0.4"/>
    <n v="1.1599999999999999"/>
  </r>
  <r>
    <x v="3"/>
    <x v="0"/>
    <x v="2"/>
    <s v="Kimbo"/>
    <s v="|30/01/04|"/>
    <n v="7068"/>
    <n v="1"/>
    <n v="0.91"/>
  </r>
  <r>
    <x v="3"/>
    <x v="0"/>
    <x v="2"/>
    <s v="Kimbo"/>
    <s v="|30/01/05|"/>
    <n v="7536"/>
    <n v="0.67"/>
    <n v="1.17"/>
  </r>
  <r>
    <x v="3"/>
    <x v="0"/>
    <x v="2"/>
    <s v="Kimbo"/>
    <s v="|30/01/06|"/>
    <n v="6456"/>
    <n v="0.94"/>
    <n v="1.0900000000000001"/>
  </r>
  <r>
    <x v="3"/>
    <x v="0"/>
    <x v="2"/>
    <s v="Kimbo"/>
    <s v="|30/01/07|"/>
    <n v="5076"/>
    <n v="0.48"/>
    <n v="0.92"/>
  </r>
  <r>
    <x v="3"/>
    <x v="0"/>
    <x v="2"/>
    <s v="Kimbo"/>
    <s v="|30/01/08|"/>
    <n v="6336"/>
    <n v="0.79"/>
    <n v="0.99"/>
  </r>
  <r>
    <x v="3"/>
    <x v="0"/>
    <x v="2"/>
    <s v="Kimbo"/>
    <s v="|30/01/09|"/>
    <n v="8100"/>
    <n v="0.73"/>
    <n v="0.99"/>
  </r>
  <r>
    <x v="3"/>
    <x v="0"/>
    <x v="2"/>
    <s v="Kimbo"/>
    <s v="|30/01/10|"/>
    <n v="5340"/>
    <n v="1.1599999999999999"/>
    <n v="1.05"/>
  </r>
  <r>
    <x v="3"/>
    <x v="0"/>
    <x v="2"/>
    <s v="Kimbo"/>
    <s v="|30/01/11|"/>
    <n v="9420"/>
    <n v="1.08"/>
    <n v="1.07"/>
  </r>
  <r>
    <x v="3"/>
    <x v="0"/>
    <x v="2"/>
    <s v="Kimbo"/>
    <s v="|30/01/12|"/>
    <n v="8832"/>
    <n v="0.67"/>
    <n v="1.2"/>
  </r>
  <r>
    <x v="3"/>
    <x v="0"/>
    <x v="2"/>
    <s v="Kimbo"/>
    <s v="|30/01/13|"/>
    <n v="5340"/>
    <n v="0.63"/>
    <n v="0.96"/>
  </r>
  <r>
    <x v="3"/>
    <x v="0"/>
    <x v="2"/>
    <s v="Kimbo"/>
    <s v="|30/01/14|"/>
    <n v="6144"/>
    <n v="0.64"/>
    <n v="0.96"/>
  </r>
  <r>
    <x v="3"/>
    <x v="0"/>
    <x v="2"/>
    <s v="Kimbo"/>
    <s v="|30/01/15|"/>
    <n v="6564"/>
    <n v="1.05"/>
    <n v="1.02"/>
  </r>
  <r>
    <x v="3"/>
    <x v="0"/>
    <x v="2"/>
    <s v="Kimbo"/>
    <s v="|30/01/16|"/>
    <n v="6336"/>
    <n v="0.99"/>
    <n v="1.0900000000000001"/>
  </r>
  <r>
    <x v="3"/>
    <x v="0"/>
    <x v="2"/>
    <s v="Kimbo"/>
    <s v="|30/01/17|"/>
    <n v="6828"/>
    <n v="0.4"/>
    <n v="0.96"/>
  </r>
  <r>
    <x v="3"/>
    <x v="0"/>
    <x v="2"/>
    <s v="Kimbo"/>
    <s v="|30/01/18|"/>
    <n v="5136"/>
    <n v="1.19"/>
    <n v="0.91"/>
  </r>
  <r>
    <x v="3"/>
    <x v="0"/>
    <x v="2"/>
    <s v="Kimbo"/>
    <s v="|30/01/19|"/>
    <n v="7056"/>
    <n v="0.4"/>
    <n v="1.06"/>
  </r>
  <r>
    <x v="3"/>
    <x v="0"/>
    <x v="11"/>
    <s v="Chocopops"/>
    <s v="|94/00/01|"/>
    <n v="300"/>
    <n v="1.48"/>
    <n v="1.73"/>
  </r>
  <r>
    <x v="3"/>
    <x v="0"/>
    <x v="11"/>
    <s v="Chocopops"/>
    <s v="|94/00/02|"/>
    <n v="348"/>
    <n v="1.46"/>
    <n v="1.78"/>
  </r>
  <r>
    <x v="3"/>
    <x v="0"/>
    <x v="11"/>
    <s v="Chocopops"/>
    <s v="|94/00/03|"/>
    <n v="636"/>
    <n v="1.59"/>
    <n v="1.78"/>
  </r>
  <r>
    <x v="3"/>
    <x v="0"/>
    <x v="11"/>
    <s v="Chocopops"/>
    <s v="|94/00/04|"/>
    <n v="252"/>
    <n v="1.49"/>
    <n v="1.75"/>
  </r>
  <r>
    <x v="3"/>
    <x v="0"/>
    <x v="11"/>
    <s v="Chocopops"/>
    <s v="|94/00/05|"/>
    <n v="420"/>
    <n v="1.54"/>
    <n v="1.87"/>
  </r>
  <r>
    <x v="3"/>
    <x v="0"/>
    <x v="11"/>
    <s v="Chocopops"/>
    <s v="|94/00/06|"/>
    <n v="456"/>
    <n v="1.4"/>
    <n v="1.83"/>
  </r>
  <r>
    <x v="3"/>
    <x v="0"/>
    <x v="11"/>
    <s v="Chocopops"/>
    <s v="|94/00/07|"/>
    <n v="420"/>
    <n v="1.43"/>
    <n v="1.75"/>
  </r>
  <r>
    <x v="3"/>
    <x v="0"/>
    <x v="11"/>
    <s v="Chocopops"/>
    <s v="|94/00/08|"/>
    <n v="576"/>
    <n v="1.43"/>
    <n v="1.71"/>
  </r>
  <r>
    <x v="3"/>
    <x v="0"/>
    <x v="11"/>
    <s v="Chocopops"/>
    <s v="|94/00/09|"/>
    <n v="288"/>
    <n v="1.55"/>
    <n v="1.9"/>
  </r>
  <r>
    <x v="3"/>
    <x v="0"/>
    <x v="11"/>
    <s v="Chocopops"/>
    <s v="|94/00/10|"/>
    <n v="648"/>
    <n v="1.47"/>
    <n v="1.88"/>
  </r>
  <r>
    <x v="3"/>
    <x v="0"/>
    <x v="11"/>
    <s v="Chocopops"/>
    <s v="|94/00/11|"/>
    <n v="588"/>
    <n v="1.41"/>
    <n v="1.7"/>
  </r>
  <r>
    <x v="3"/>
    <x v="0"/>
    <x v="11"/>
    <s v="Chocopops"/>
    <s v="|94/00/12|"/>
    <n v="492"/>
    <n v="1.41"/>
    <n v="1.75"/>
  </r>
  <r>
    <x v="3"/>
    <x v="0"/>
    <x v="11"/>
    <s v="Chocopops"/>
    <s v="|94/00/13|"/>
    <n v="396"/>
    <n v="1.47"/>
    <n v="1.78"/>
  </r>
  <r>
    <x v="3"/>
    <x v="0"/>
    <x v="11"/>
    <s v="Chocopops"/>
    <s v="|94/00/14|"/>
    <n v="552"/>
    <n v="1.5"/>
    <n v="1.84"/>
  </r>
  <r>
    <x v="3"/>
    <x v="0"/>
    <x v="11"/>
    <s v="Chocopops"/>
    <s v="|94/00/15|"/>
    <n v="708"/>
    <n v="1.51"/>
    <n v="1.85"/>
  </r>
  <r>
    <x v="3"/>
    <x v="0"/>
    <x v="11"/>
    <s v="Chocopops"/>
    <s v="|94/00/16|"/>
    <n v="660"/>
    <n v="1.52"/>
    <n v="1.87"/>
  </r>
  <r>
    <x v="3"/>
    <x v="0"/>
    <x v="11"/>
    <s v="Chocopops"/>
    <s v="|94/00/17|"/>
    <n v="384"/>
    <n v="1.57"/>
    <n v="1.8"/>
  </r>
  <r>
    <x v="3"/>
    <x v="0"/>
    <x v="11"/>
    <s v="Chocopops"/>
    <s v="|94/00/18|"/>
    <n v="396"/>
    <n v="1.52"/>
    <n v="1.86"/>
  </r>
  <r>
    <x v="3"/>
    <x v="0"/>
    <x v="11"/>
    <s v="Chocopops"/>
    <s v="|94/00/19|"/>
    <n v="456"/>
    <n v="1.56"/>
    <n v="1.79"/>
  </r>
  <r>
    <x v="3"/>
    <x v="0"/>
    <x v="11"/>
    <s v="Chocopops"/>
    <s v="|94/00/20|"/>
    <n v="480"/>
    <n v="1.46"/>
    <n v="1.74"/>
  </r>
  <r>
    <x v="3"/>
    <x v="0"/>
    <x v="11"/>
    <s v="Chocopops"/>
    <s v="|94/00/30|"/>
    <n v="648"/>
    <n v="1.54"/>
    <n v="1.8"/>
  </r>
  <r>
    <x v="3"/>
    <x v="0"/>
    <x v="11"/>
    <s v="Chocopops"/>
    <s v="|94/00/31|"/>
    <n v="564"/>
    <n v="1.5"/>
    <n v="1.83"/>
  </r>
  <r>
    <x v="3"/>
    <x v="0"/>
    <x v="11"/>
    <s v="Chocopops"/>
    <s v="|94/00/32|"/>
    <n v="516"/>
    <n v="1.59"/>
    <n v="1.81"/>
  </r>
  <r>
    <x v="3"/>
    <x v="0"/>
    <x v="11"/>
    <s v="Chocopops"/>
    <s v="|94/00/50|"/>
    <n v="420"/>
    <n v="1.54"/>
    <n v="1.75"/>
  </r>
  <r>
    <x v="3"/>
    <x v="0"/>
    <x v="11"/>
    <s v="Chocopops"/>
    <s v="|94/00/51|"/>
    <n v="588"/>
    <n v="1.6"/>
    <n v="1.7"/>
  </r>
  <r>
    <x v="3"/>
    <x v="0"/>
    <x v="11"/>
    <s v="Chocopops"/>
    <s v="|94/00/52|"/>
    <n v="636"/>
    <n v="1.51"/>
    <n v="1.89"/>
  </r>
  <r>
    <x v="3"/>
    <x v="0"/>
    <x v="11"/>
    <s v="Chocopops"/>
    <s v="|94/00/53|"/>
    <n v="384"/>
    <n v="1.52"/>
    <n v="1.8"/>
  </r>
  <r>
    <x v="3"/>
    <x v="0"/>
    <x v="11"/>
    <s v="Chocopops"/>
    <s v="|94/01/00|"/>
    <n v="696"/>
    <n v="1.58"/>
    <n v="1.86"/>
  </r>
  <r>
    <x v="3"/>
    <x v="0"/>
    <x v="11"/>
    <s v="Chocopops"/>
    <s v="|94/01/01|"/>
    <n v="576"/>
    <n v="1.4"/>
    <n v="1.85"/>
  </r>
  <r>
    <x v="3"/>
    <x v="0"/>
    <x v="11"/>
    <s v="Chocopops"/>
    <s v="|94/01/02|"/>
    <n v="720"/>
    <n v="1.49"/>
    <n v="1.76"/>
  </r>
  <r>
    <x v="3"/>
    <x v="0"/>
    <x v="11"/>
    <s v="Chocopops"/>
    <s v="|94/01/03|"/>
    <n v="552"/>
    <n v="1.6"/>
    <n v="1.7"/>
  </r>
  <r>
    <x v="3"/>
    <x v="0"/>
    <x v="11"/>
    <s v="Chocopops"/>
    <s v="|94/01/04|"/>
    <n v="564"/>
    <n v="1.46"/>
    <n v="1.79"/>
  </r>
  <r>
    <x v="3"/>
    <x v="0"/>
    <x v="11"/>
    <s v="Chocopops"/>
    <s v="|94/02/01|"/>
    <n v="660"/>
    <n v="1.55"/>
    <n v="1.72"/>
  </r>
  <r>
    <x v="3"/>
    <x v="0"/>
    <x v="11"/>
    <s v="Chocopops"/>
    <s v="|94/02/02|"/>
    <n v="624"/>
    <n v="1.46"/>
    <n v="1.83"/>
  </r>
  <r>
    <x v="3"/>
    <x v="0"/>
    <x v="11"/>
    <s v="Chocopops"/>
    <s v="|94/02/04|"/>
    <n v="540"/>
    <n v="1.41"/>
    <n v="1.81"/>
  </r>
  <r>
    <x v="3"/>
    <x v="0"/>
    <x v="11"/>
    <s v="Chocopops"/>
    <s v="|94/02/07|"/>
    <n v="696"/>
    <n v="1.47"/>
    <n v="1.8"/>
  </r>
  <r>
    <x v="3"/>
    <x v="0"/>
    <x v="11"/>
    <s v="Chocopops"/>
    <s v="|94/03/01|"/>
    <n v="432"/>
    <n v="1.46"/>
    <n v="1.79"/>
  </r>
  <r>
    <x v="3"/>
    <x v="0"/>
    <x v="11"/>
    <s v="Chocopops"/>
    <s v="|94/03/02|"/>
    <n v="648"/>
    <n v="1.4"/>
    <n v="1.8"/>
  </r>
  <r>
    <x v="3"/>
    <x v="0"/>
    <x v="11"/>
    <s v="Chocopops"/>
    <s v="|94/03/03|"/>
    <n v="528"/>
    <n v="1.45"/>
    <n v="1.71"/>
  </r>
  <r>
    <x v="3"/>
    <x v="0"/>
    <x v="11"/>
    <s v="Chocopops"/>
    <s v="|94/03/04|"/>
    <n v="240"/>
    <n v="1.48"/>
    <n v="1.85"/>
  </r>
  <r>
    <x v="3"/>
    <x v="0"/>
    <x v="11"/>
    <s v="Chocopops"/>
    <s v="|94/03/05|"/>
    <n v="396"/>
    <n v="1.59"/>
    <n v="1.72"/>
  </r>
  <r>
    <x v="3"/>
    <x v="0"/>
    <x v="11"/>
    <s v="Chocopops"/>
    <s v="|94/03/06|"/>
    <n v="408"/>
    <n v="1.55"/>
    <n v="1.78"/>
  </r>
  <r>
    <x v="3"/>
    <x v="0"/>
    <x v="11"/>
    <s v="Chocopops"/>
    <s v="|94/03/07|"/>
    <n v="588"/>
    <n v="1.42"/>
    <n v="1.79"/>
  </r>
  <r>
    <x v="3"/>
    <x v="0"/>
    <x v="11"/>
    <s v="Chocopops"/>
    <s v="|94/03/08|"/>
    <n v="252"/>
    <n v="1.46"/>
    <n v="1.81"/>
  </r>
  <r>
    <x v="3"/>
    <x v="0"/>
    <x v="11"/>
    <s v="Chocopops"/>
    <s v="|94/03/09|"/>
    <n v="600"/>
    <n v="1.41"/>
    <n v="1.84"/>
  </r>
  <r>
    <x v="3"/>
    <x v="0"/>
    <x v="11"/>
    <s v="Chocopops"/>
    <s v="|94/03/10|"/>
    <n v="408"/>
    <n v="1.6"/>
    <n v="1.88"/>
  </r>
  <r>
    <x v="3"/>
    <x v="0"/>
    <x v="11"/>
    <s v="Chocopops"/>
    <s v="|94/03/11|"/>
    <n v="396"/>
    <n v="1.55"/>
    <n v="1.77"/>
  </r>
  <r>
    <x v="3"/>
    <x v="0"/>
    <x v="11"/>
    <s v="Chocopops"/>
    <s v="|94/03/12|"/>
    <n v="636"/>
    <n v="1.57"/>
    <n v="1.77"/>
  </r>
  <r>
    <x v="3"/>
    <x v="0"/>
    <x v="11"/>
    <s v="Chocopops"/>
    <s v="|94/03/14|"/>
    <n v="600"/>
    <n v="1.56"/>
    <n v="1.85"/>
  </r>
  <r>
    <x v="3"/>
    <x v="0"/>
    <x v="11"/>
    <s v="Chocopops"/>
    <s v="|94/03/15|"/>
    <n v="324"/>
    <n v="1.5"/>
    <n v="1.9"/>
  </r>
  <r>
    <x v="3"/>
    <x v="0"/>
    <x v="11"/>
    <s v="Chocopops"/>
    <s v="|94/03/16|"/>
    <n v="264"/>
    <n v="1.57"/>
    <n v="1.85"/>
  </r>
  <r>
    <x v="3"/>
    <x v="0"/>
    <x v="11"/>
    <s v="Chocopops"/>
    <s v="|94/03/17|"/>
    <n v="396"/>
    <n v="1.55"/>
    <n v="1.85"/>
  </r>
  <r>
    <x v="3"/>
    <x v="0"/>
    <x v="11"/>
    <s v="Chocopops"/>
    <s v="|94/03/18|"/>
    <n v="636"/>
    <n v="1.59"/>
    <n v="1.86"/>
  </r>
  <r>
    <x v="3"/>
    <x v="0"/>
    <x v="11"/>
    <s v="Chocopops"/>
    <s v="|94/04/01|"/>
    <n v="660"/>
    <n v="1.51"/>
    <n v="1.81"/>
  </r>
  <r>
    <x v="3"/>
    <x v="0"/>
    <x v="11"/>
    <s v="Chocopops"/>
    <s v="|94/04/02|"/>
    <n v="252"/>
    <n v="1.47"/>
    <n v="1.71"/>
  </r>
  <r>
    <x v="3"/>
    <x v="0"/>
    <x v="11"/>
    <s v="Chocopops"/>
    <s v="|94/04/03|"/>
    <n v="564"/>
    <n v="1.59"/>
    <n v="1.8"/>
  </r>
  <r>
    <x v="3"/>
    <x v="0"/>
    <x v="11"/>
    <s v="Chocopops"/>
    <s v="|94/04/05|"/>
    <n v="348"/>
    <n v="1.54"/>
    <n v="1.73"/>
  </r>
  <r>
    <x v="3"/>
    <x v="0"/>
    <x v="11"/>
    <s v="Chocopops"/>
    <s v="|94/04/06|"/>
    <n v="468"/>
    <n v="1.42"/>
    <n v="1.73"/>
  </r>
  <r>
    <x v="3"/>
    <x v="0"/>
    <x v="11"/>
    <s v="Chocopops"/>
    <s v="|94/04/07|"/>
    <n v="480"/>
    <n v="1.5"/>
    <n v="1.75"/>
  </r>
  <r>
    <x v="3"/>
    <x v="0"/>
    <x v="11"/>
    <s v="Chocopops"/>
    <s v="|94/04/08|"/>
    <n v="660"/>
    <n v="1.51"/>
    <n v="1.89"/>
  </r>
  <r>
    <x v="3"/>
    <x v="0"/>
    <x v="11"/>
    <s v="Chocopops"/>
    <s v="|94/04/09|"/>
    <n v="648"/>
    <n v="1.49"/>
    <n v="1.79"/>
  </r>
  <r>
    <x v="3"/>
    <x v="0"/>
    <x v="11"/>
    <s v="Chocopops"/>
    <s v="|94/05/01|"/>
    <n v="708"/>
    <n v="1.56"/>
    <n v="1.73"/>
  </r>
  <r>
    <x v="3"/>
    <x v="0"/>
    <x v="11"/>
    <s v="Chocopops"/>
    <s v="|94/05/02|"/>
    <n v="324"/>
    <n v="1.44"/>
    <n v="1.89"/>
  </r>
  <r>
    <x v="3"/>
    <x v="0"/>
    <x v="11"/>
    <s v="Chocopops"/>
    <s v="|94/05/03|"/>
    <n v="240"/>
    <n v="1.48"/>
    <n v="1.72"/>
  </r>
  <r>
    <x v="3"/>
    <x v="0"/>
    <x v="11"/>
    <s v="Chocopops"/>
    <s v="|94/05/08|"/>
    <n v="360"/>
    <n v="1.58"/>
    <n v="1.8"/>
  </r>
  <r>
    <x v="3"/>
    <x v="0"/>
    <x v="11"/>
    <s v="Chocopops"/>
    <s v="|94/05/09|"/>
    <n v="660"/>
    <n v="1.47"/>
    <n v="1.84"/>
  </r>
  <r>
    <x v="3"/>
    <x v="0"/>
    <x v="11"/>
    <s v="Chocopops"/>
    <s v="|94/05/10|"/>
    <n v="300"/>
    <n v="1.44"/>
    <n v="1.72"/>
  </r>
  <r>
    <x v="3"/>
    <x v="0"/>
    <x v="11"/>
    <s v="Chocopops"/>
    <s v="|94/05/11|"/>
    <n v="240"/>
    <n v="1.52"/>
    <n v="1.78"/>
  </r>
  <r>
    <x v="3"/>
    <x v="0"/>
    <x v="11"/>
    <s v="Chocopops"/>
    <s v="|94/05/12|"/>
    <n v="672"/>
    <n v="1.5"/>
    <n v="1.73"/>
  </r>
  <r>
    <x v="3"/>
    <x v="0"/>
    <x v="11"/>
    <s v="Chocopops"/>
    <s v="|94/05/13|"/>
    <n v="420"/>
    <n v="1.54"/>
    <n v="1.85"/>
  </r>
  <r>
    <x v="3"/>
    <x v="0"/>
    <x v="11"/>
    <s v="Chocopops"/>
    <s v="|94/05/14|"/>
    <n v="540"/>
    <n v="1.41"/>
    <n v="1.74"/>
  </r>
  <r>
    <x v="3"/>
    <x v="0"/>
    <x v="11"/>
    <s v="Chocopops"/>
    <s v="|94/05/15|"/>
    <n v="516"/>
    <n v="1.57"/>
    <n v="1.9"/>
  </r>
  <r>
    <x v="3"/>
    <x v="0"/>
    <x v="11"/>
    <s v="Chocopops"/>
    <s v="|94/05/16|"/>
    <n v="384"/>
    <n v="1.45"/>
    <n v="1.75"/>
  </r>
  <r>
    <x v="3"/>
    <x v="0"/>
    <x v="11"/>
    <s v="Chocopops"/>
    <s v="|94/05/17|"/>
    <n v="384"/>
    <n v="1.54"/>
    <n v="1.82"/>
  </r>
  <r>
    <x v="3"/>
    <x v="0"/>
    <x v="11"/>
    <s v="Chocopops"/>
    <s v="|94/05/21|"/>
    <n v="504"/>
    <n v="1.55"/>
    <n v="1.89"/>
  </r>
  <r>
    <x v="3"/>
    <x v="0"/>
    <x v="11"/>
    <s v="Chocopops"/>
    <s v="|94/06/01|"/>
    <n v="480"/>
    <n v="1.4"/>
    <n v="1.88"/>
  </r>
  <r>
    <x v="3"/>
    <x v="0"/>
    <x v="11"/>
    <s v="Chocopops"/>
    <s v="|94/06/02|"/>
    <n v="588"/>
    <n v="1.53"/>
    <n v="1.75"/>
  </r>
  <r>
    <x v="3"/>
    <x v="0"/>
    <x v="11"/>
    <s v="Chocopops"/>
    <s v="|94/04/101|"/>
    <n v="324"/>
    <n v="1.48"/>
    <n v="1.89"/>
  </r>
  <r>
    <x v="3"/>
    <x v="0"/>
    <x v="11"/>
    <s v="Chocopops"/>
    <s v="|94/04/102|"/>
    <n v="672"/>
    <n v="1.47"/>
    <n v="1.86"/>
  </r>
  <r>
    <x v="3"/>
    <x v="0"/>
    <x v="11"/>
    <s v="Chocopops"/>
    <s v="|94/04/103|"/>
    <n v="396"/>
    <n v="1.41"/>
    <n v="1.71"/>
  </r>
  <r>
    <x v="3"/>
    <x v="0"/>
    <x v="11"/>
    <s v="Chocopops"/>
    <s v="|94/04/104|"/>
    <n v="672"/>
    <n v="1.41"/>
    <n v="1.77"/>
  </r>
  <r>
    <x v="3"/>
    <x v="0"/>
    <x v="11"/>
    <s v="Chocopops"/>
    <s v="|94/04/105|"/>
    <n v="480"/>
    <n v="1.4"/>
    <n v="1.83"/>
  </r>
  <r>
    <x v="3"/>
    <x v="0"/>
    <x v="11"/>
    <s v="Chocopops"/>
    <s v="|94/04/106|"/>
    <n v="312"/>
    <n v="1.51"/>
    <n v="1.72"/>
  </r>
  <r>
    <x v="3"/>
    <x v="0"/>
    <x v="11"/>
    <s v="Chocopops"/>
    <s v="|94/04/107|"/>
    <n v="480"/>
    <n v="1.42"/>
    <n v="1.81"/>
  </r>
  <r>
    <x v="3"/>
    <x v="0"/>
    <x v="11"/>
    <s v="Chocopops"/>
    <s v="|94/04/108|"/>
    <n v="612"/>
    <n v="1.54"/>
    <n v="1.72"/>
  </r>
  <r>
    <x v="3"/>
    <x v="0"/>
    <x v="11"/>
    <s v="Chocopops"/>
    <s v="|94/04/109|"/>
    <n v="588"/>
    <n v="1.57"/>
    <n v="1.87"/>
  </r>
  <r>
    <x v="3"/>
    <x v="0"/>
    <x v="11"/>
    <s v="Chocopops"/>
    <s v="|94/04/110|"/>
    <n v="456"/>
    <n v="1.59"/>
    <n v="1.86"/>
  </r>
  <r>
    <x v="3"/>
    <x v="0"/>
    <x v="11"/>
    <s v="Chocopops"/>
    <s v="|94/04/111|"/>
    <n v="240"/>
    <n v="1.57"/>
    <n v="1.9"/>
  </r>
  <r>
    <x v="3"/>
    <x v="0"/>
    <x v="11"/>
    <s v="Chocopops"/>
    <s v="|94/04/114|"/>
    <n v="528"/>
    <n v="1.49"/>
    <n v="1.84"/>
  </r>
  <r>
    <x v="3"/>
    <x v="0"/>
    <x v="11"/>
    <s v="Chocopops"/>
    <s v="|94/06/03|"/>
    <n v="504"/>
    <n v="1.42"/>
    <n v="1.84"/>
  </r>
  <r>
    <x v="3"/>
    <x v="0"/>
    <x v="5"/>
    <s v="Chocowaff"/>
    <s v="|96/01/01|"/>
    <n v="816"/>
    <n v="1.24"/>
    <n v="1.7"/>
  </r>
  <r>
    <x v="3"/>
    <x v="0"/>
    <x v="5"/>
    <s v="Chocowaff"/>
    <s v="|96/01/02|"/>
    <n v="888"/>
    <n v="1.27"/>
    <n v="1.77"/>
  </r>
  <r>
    <x v="3"/>
    <x v="0"/>
    <x v="5"/>
    <s v="Chocowaff"/>
    <s v="|96/01/03|"/>
    <n v="1044"/>
    <n v="1.48"/>
    <n v="1.71"/>
  </r>
  <r>
    <x v="3"/>
    <x v="0"/>
    <x v="5"/>
    <s v="Chocowaff"/>
    <s v="|96/01/04|"/>
    <n v="708"/>
    <n v="1.32"/>
    <n v="1.62"/>
  </r>
  <r>
    <x v="3"/>
    <x v="0"/>
    <x v="5"/>
    <s v="Chocowaff"/>
    <s v="|96/01/05|"/>
    <n v="1284"/>
    <n v="1.1399999999999999"/>
    <n v="1.6"/>
  </r>
  <r>
    <x v="3"/>
    <x v="0"/>
    <x v="5"/>
    <s v="Chocowaff"/>
    <s v="|96/01/06a|"/>
    <n v="912"/>
    <n v="1.19"/>
    <n v="1.89"/>
  </r>
  <r>
    <x v="3"/>
    <x v="0"/>
    <x v="5"/>
    <s v="Chocowaff"/>
    <s v="|96/01/07a|"/>
    <n v="1104"/>
    <n v="1.42"/>
    <n v="1.73"/>
  </r>
  <r>
    <x v="3"/>
    <x v="0"/>
    <x v="5"/>
    <s v="Chocowaff"/>
    <s v="|96/01/08|"/>
    <n v="948"/>
    <n v="1.1499999999999999"/>
    <n v="1.9"/>
  </r>
  <r>
    <x v="3"/>
    <x v="0"/>
    <x v="5"/>
    <s v="Chocowaff"/>
    <s v="|96/01/09|"/>
    <n v="1116"/>
    <n v="1.1100000000000001"/>
    <n v="1.67"/>
  </r>
  <r>
    <x v="3"/>
    <x v="0"/>
    <x v="5"/>
    <s v="Chocowaff"/>
    <s v="|96/01/10|"/>
    <n v="1248"/>
    <n v="1.48"/>
    <n v="1.8"/>
  </r>
  <r>
    <x v="3"/>
    <x v="0"/>
    <x v="5"/>
    <s v="Chocowaff"/>
    <s v="|96/01/11|"/>
    <n v="924"/>
    <n v="1.34"/>
    <n v="1.82"/>
  </r>
  <r>
    <x v="3"/>
    <x v="0"/>
    <x v="5"/>
    <s v="Chocowaff"/>
    <s v="|96/01/12|"/>
    <n v="996"/>
    <n v="1.19"/>
    <n v="1.67"/>
  </r>
  <r>
    <x v="3"/>
    <x v="0"/>
    <x v="3"/>
    <s v="Dr Pepper"/>
    <s v="|03/01/01|"/>
    <n v="180"/>
    <n v="1.01"/>
    <n v="1.29"/>
  </r>
  <r>
    <x v="3"/>
    <x v="0"/>
    <x v="3"/>
    <s v="Dr Pepper"/>
    <s v="|03/01/02|"/>
    <n v="216"/>
    <n v="1.17"/>
    <n v="1.2"/>
  </r>
  <r>
    <x v="3"/>
    <x v="0"/>
    <x v="2"/>
    <s v="Pausa Caffe'"/>
    <s v="|12/12/00|"/>
    <n v="5520"/>
    <n v="0.63"/>
    <n v="1.02"/>
  </r>
  <r>
    <x v="3"/>
    <x v="0"/>
    <x v="2"/>
    <s v="Pausa Caffe'"/>
    <s v="|12/12/01|"/>
    <n v="5028"/>
    <n v="0.49"/>
    <n v="1.1299999999999999"/>
  </r>
  <r>
    <x v="3"/>
    <x v="0"/>
    <x v="2"/>
    <s v="Pausa Caffe'"/>
    <s v="|12/12/02|"/>
    <n v="5724"/>
    <n v="1.1000000000000001"/>
    <n v="1.01"/>
  </r>
  <r>
    <x v="3"/>
    <x v="0"/>
    <x v="2"/>
    <s v="Pausa Caffe'"/>
    <s v="|12/12/03|"/>
    <n v="5832"/>
    <n v="1.1599999999999999"/>
    <n v="1.03"/>
  </r>
  <r>
    <x v="3"/>
    <x v="0"/>
    <x v="2"/>
    <s v="Pausa Caffe'"/>
    <s v="|12/12/04|"/>
    <n v="8748"/>
    <n v="1.1599999999999999"/>
    <n v="1.1200000000000001"/>
  </r>
  <r>
    <x v="3"/>
    <x v="0"/>
    <x v="2"/>
    <s v="Pausa Caffe'"/>
    <s v="|12/12/06|"/>
    <n v="6132"/>
    <n v="0.91"/>
    <n v="1.1200000000000001"/>
  </r>
  <r>
    <x v="3"/>
    <x v="0"/>
    <x v="2"/>
    <s v="Pausa Caffe'"/>
    <s v="|12/12/07|"/>
    <n v="5868"/>
    <n v="0.61"/>
    <n v="1.05"/>
  </r>
  <r>
    <x v="3"/>
    <x v="0"/>
    <x v="2"/>
    <s v="Pausa Caffe'"/>
    <s v="|12/12/105|"/>
    <n v="6684"/>
    <n v="0.73"/>
    <n v="1.07"/>
  </r>
  <r>
    <x v="3"/>
    <x v="0"/>
    <x v="2"/>
    <s v="Pausa Caffe'"/>
    <s v="|12/12/107|"/>
    <n v="5916"/>
    <n v="0.6"/>
    <n v="1.18"/>
  </r>
  <r>
    <x v="3"/>
    <x v="0"/>
    <x v="2"/>
    <s v="Pausa Caffe'"/>
    <s v="|12/12/108|"/>
    <n v="8736"/>
    <n v="0.92"/>
    <n v="1.08"/>
  </r>
  <r>
    <x v="3"/>
    <x v="0"/>
    <x v="2"/>
    <s v="Pausa Caffe'"/>
    <s v="|12/12/110|"/>
    <n v="7128"/>
    <n v="0.95"/>
    <n v="1.1200000000000001"/>
  </r>
  <r>
    <x v="3"/>
    <x v="0"/>
    <x v="2"/>
    <s v="Pausa Caffe'"/>
    <s v="|12/12/112|"/>
    <n v="7260"/>
    <n v="0.52"/>
    <n v="0.98"/>
  </r>
  <r>
    <x v="3"/>
    <x v="0"/>
    <x v="2"/>
    <s v="Pausa Caffe'"/>
    <s v="|12/12/113|"/>
    <n v="8016"/>
    <n v="1"/>
    <n v="1.07"/>
  </r>
  <r>
    <x v="3"/>
    <x v="0"/>
    <x v="2"/>
    <s v="Pausa Caffe'"/>
    <s v="|12/12/13|"/>
    <n v="6348"/>
    <n v="1.07"/>
    <n v="1.1599999999999999"/>
  </r>
  <r>
    <x v="3"/>
    <x v="0"/>
    <x v="2"/>
    <s v="Pausa Caffe'"/>
    <s v="|12/12/18|"/>
    <n v="8508"/>
    <n v="1.2"/>
    <n v="1.18"/>
  </r>
  <r>
    <x v="3"/>
    <x v="0"/>
    <x v="2"/>
    <s v="Pausa Caffe'"/>
    <s v="|12/12/27|"/>
    <n v="8976"/>
    <n v="1.04"/>
    <n v="1.1100000000000001"/>
  </r>
  <r>
    <x v="3"/>
    <x v="0"/>
    <x v="2"/>
    <s v="Pausa Caffe'"/>
    <s v="|12/12/36|"/>
    <n v="5640"/>
    <n v="1.04"/>
    <n v="1.02"/>
  </r>
  <r>
    <x v="3"/>
    <x v="0"/>
    <x v="2"/>
    <s v="Pausa Caffe'"/>
    <s v="|12/12/43|"/>
    <n v="4872"/>
    <n v="0.84"/>
    <n v="1.05"/>
  </r>
  <r>
    <x v="3"/>
    <x v="0"/>
    <x v="2"/>
    <s v="Pausa Caffe'"/>
    <s v="|12/12/45|"/>
    <n v="8040"/>
    <n v="1.1499999999999999"/>
    <n v="0.93"/>
  </r>
  <r>
    <x v="3"/>
    <x v="0"/>
    <x v="2"/>
    <s v="Pausa Caffe'"/>
    <s v="|12/12/47|"/>
    <n v="8340"/>
    <n v="0.64"/>
    <n v="0.97"/>
  </r>
  <r>
    <x v="3"/>
    <x v="0"/>
    <x v="2"/>
    <s v="Pausa Caffe'"/>
    <s v="|12/12/50|"/>
    <n v="7272"/>
    <n v="0.93"/>
    <n v="1.17"/>
  </r>
  <r>
    <x v="3"/>
    <x v="0"/>
    <x v="2"/>
    <s v="Pausa Caffe'"/>
    <s v="|12/12/51|"/>
    <n v="6468"/>
    <n v="1.05"/>
    <n v="1.18"/>
  </r>
  <r>
    <x v="3"/>
    <x v="0"/>
    <x v="2"/>
    <s v="Pausa Caffe'"/>
    <s v="|12/12/53|"/>
    <n v="9060"/>
    <n v="0.55000000000000004"/>
    <n v="1.06"/>
  </r>
  <r>
    <x v="3"/>
    <x v="0"/>
    <x v="2"/>
    <s v="Pausa Caffe'"/>
    <s v="|12/12/586|"/>
    <n v="7416"/>
    <n v="0.97"/>
    <n v="0.93"/>
  </r>
  <r>
    <x v="3"/>
    <x v="0"/>
    <x v="2"/>
    <s v="Pausa Caffe'"/>
    <s v="|12/12/62|"/>
    <n v="5568"/>
    <n v="0.78"/>
    <n v="0.98"/>
  </r>
  <r>
    <x v="3"/>
    <x v="0"/>
    <x v="2"/>
    <s v="Pausa Caffe'"/>
    <s v="|12/12/67|"/>
    <n v="4992"/>
    <n v="1.1100000000000001"/>
    <n v="0.9"/>
  </r>
  <r>
    <x v="3"/>
    <x v="0"/>
    <x v="2"/>
    <s v="Pausa Caffe'"/>
    <s v="|12/12/68|"/>
    <n v="5256"/>
    <n v="0.62"/>
    <n v="0.9"/>
  </r>
  <r>
    <x v="3"/>
    <x v="0"/>
    <x v="2"/>
    <s v="Pausa Caffe'"/>
    <s v="|12/12/69|"/>
    <n v="6492"/>
    <n v="0.83"/>
    <n v="1.08"/>
  </r>
  <r>
    <x v="3"/>
    <x v="0"/>
    <x v="2"/>
    <s v="Pausa Caffe'"/>
    <s v="|12/12/71|"/>
    <n v="9516"/>
    <n v="0.64"/>
    <n v="1.1100000000000001"/>
  </r>
  <r>
    <x v="3"/>
    <x v="0"/>
    <x v="2"/>
    <s v="Pausa Caffe'"/>
    <s v="|12/12/73|"/>
    <n v="5820"/>
    <n v="0.78"/>
    <n v="0.95"/>
  </r>
  <r>
    <x v="3"/>
    <x v="0"/>
    <x v="2"/>
    <s v="Pausa Caffe'"/>
    <s v="|12/12/74|"/>
    <n v="5616"/>
    <n v="0.7"/>
    <n v="1"/>
  </r>
  <r>
    <x v="3"/>
    <x v="0"/>
    <x v="2"/>
    <s v="Pausa Caffe'"/>
    <s v="|12/12/75|"/>
    <n v="4920"/>
    <n v="0.94"/>
    <n v="1.1399999999999999"/>
  </r>
  <r>
    <x v="3"/>
    <x v="0"/>
    <x v="2"/>
    <s v="Pausa Caffe'"/>
    <s v="|12/12/76|"/>
    <n v="7032"/>
    <n v="0.43"/>
    <n v="1.05"/>
  </r>
  <r>
    <x v="3"/>
    <x v="0"/>
    <x v="2"/>
    <s v="Pausa Caffe'"/>
    <s v="|12/12/77|"/>
    <n v="8064"/>
    <n v="0.82"/>
    <n v="0.99"/>
  </r>
  <r>
    <x v="3"/>
    <x v="0"/>
    <x v="2"/>
    <s v="Pausa Caffe'"/>
    <s v="|12/12/78|"/>
    <n v="5808"/>
    <n v="1.01"/>
    <n v="1.1399999999999999"/>
  </r>
  <r>
    <x v="3"/>
    <x v="0"/>
    <x v="2"/>
    <s v="Pausa Caffe'"/>
    <s v="|12/12/81|"/>
    <n v="6600"/>
    <n v="0.51"/>
    <n v="1.1399999999999999"/>
  </r>
  <r>
    <x v="3"/>
    <x v="0"/>
    <x v="2"/>
    <s v="Pausa Caffe'"/>
    <s v="|12/12/83|"/>
    <n v="5904"/>
    <n v="0.69"/>
    <n v="1.07"/>
  </r>
  <r>
    <x v="3"/>
    <x v="0"/>
    <x v="2"/>
    <s v="Pausa Caffe'"/>
    <s v="|12/12/86|"/>
    <n v="5316"/>
    <n v="0.98"/>
    <n v="0.9"/>
  </r>
  <r>
    <x v="3"/>
    <x v="0"/>
    <x v="2"/>
    <s v="Pausa Caffe'"/>
    <s v="|12/12/86B|"/>
    <n v="5940"/>
    <n v="0.93"/>
    <n v="1.2"/>
  </r>
  <r>
    <x v="3"/>
    <x v="0"/>
    <x v="2"/>
    <s v="Pausa Caffe'"/>
    <s v="|12/12/876|"/>
    <n v="8484"/>
    <n v="0.75"/>
    <n v="1.1200000000000001"/>
  </r>
  <r>
    <x v="3"/>
    <x v="0"/>
    <x v="2"/>
    <s v="Pausa Caffe'"/>
    <s v="|12/12/91|"/>
    <n v="6564"/>
    <n v="0.85"/>
    <n v="1.01"/>
  </r>
  <r>
    <x v="3"/>
    <x v="0"/>
    <x v="2"/>
    <s v="Pausa Caffe'"/>
    <s v="|12/12/93|"/>
    <n v="6072"/>
    <n v="0.78"/>
    <n v="1.1299999999999999"/>
  </r>
  <r>
    <x v="3"/>
    <x v="0"/>
    <x v="2"/>
    <s v="Pausa Caffe'"/>
    <s v="|12/12/95|"/>
    <n v="7812"/>
    <n v="0.53"/>
    <n v="1.08"/>
  </r>
  <r>
    <x v="3"/>
    <x v="0"/>
    <x v="2"/>
    <s v="Pausa Caffe'"/>
    <s v="|12/12/96|"/>
    <n v="9372"/>
    <n v="0.71"/>
    <n v="1.03"/>
  </r>
  <r>
    <x v="3"/>
    <x v="0"/>
    <x v="2"/>
    <s v="Pausa Caffe'"/>
    <s v="|12/12/97|"/>
    <n v="6816"/>
    <n v="0.65"/>
    <n v="0.91"/>
  </r>
  <r>
    <x v="3"/>
    <x v="0"/>
    <x v="2"/>
    <s v="Pausa Caffe'"/>
    <s v="|12/12/98|"/>
    <n v="7536"/>
    <n v="0.79"/>
    <n v="0.97"/>
  </r>
  <r>
    <x v="3"/>
    <x v="0"/>
    <x v="2"/>
    <s v="Pausa Caffe'"/>
    <s v="|12/12/99|"/>
    <n v="6432"/>
    <n v="0.73"/>
    <n v="1.19"/>
  </r>
  <r>
    <x v="3"/>
    <x v="0"/>
    <x v="2"/>
    <s v="Pausa Caffe'"/>
    <s v="|12/12/C 86|"/>
    <n v="5556"/>
    <n v="0.9"/>
    <n v="1.04"/>
  </r>
  <r>
    <x v="3"/>
    <x v="0"/>
    <x v="2"/>
    <s v="Pausa Caffe'"/>
    <s v="|12/12/S|"/>
    <n v="7632"/>
    <n v="0.49"/>
    <n v="1.05"/>
  </r>
  <r>
    <x v="3"/>
    <x v="0"/>
    <x v="2"/>
    <s v="Caffe Italiano"/>
    <s v="|15/15/01|"/>
    <n v="8580"/>
    <n v="1"/>
    <n v="1.17"/>
  </r>
  <r>
    <x v="3"/>
    <x v="0"/>
    <x v="2"/>
    <s v="Caffe Italiano"/>
    <s v="|15/15/02|"/>
    <n v="6240"/>
    <n v="0.76"/>
    <n v="1.18"/>
  </r>
  <r>
    <x v="3"/>
    <x v="0"/>
    <x v="2"/>
    <s v="Caffe Italiano"/>
    <s v="|15/15/03|"/>
    <n v="7080"/>
    <n v="0.4"/>
    <n v="1.1299999999999999"/>
  </r>
  <r>
    <x v="3"/>
    <x v="0"/>
    <x v="2"/>
    <s v="Caffe Italiano"/>
    <s v="|15/15/04|"/>
    <n v="5424"/>
    <n v="0.88"/>
    <n v="1.08"/>
  </r>
  <r>
    <x v="3"/>
    <x v="0"/>
    <x v="2"/>
    <s v="Caffe Italiano"/>
    <s v="|15/15/05|"/>
    <n v="4920"/>
    <n v="0.98"/>
    <n v="1.1000000000000001"/>
  </r>
  <r>
    <x v="3"/>
    <x v="0"/>
    <x v="2"/>
    <s v="Caffe Italiano"/>
    <s v="|15/15/06|"/>
    <n v="5244"/>
    <n v="0.81"/>
    <n v="1.1100000000000001"/>
  </r>
  <r>
    <x v="3"/>
    <x v="0"/>
    <x v="2"/>
    <s v="Caffe Italiano"/>
    <s v="|15/15/07|"/>
    <n v="7980"/>
    <n v="0.56000000000000005"/>
    <n v="0.98"/>
  </r>
  <r>
    <x v="3"/>
    <x v="0"/>
    <x v="2"/>
    <s v="Caffe Italiano"/>
    <s v="|15/15/08|"/>
    <n v="6048"/>
    <n v="0.6"/>
    <n v="0.94"/>
  </r>
  <r>
    <x v="3"/>
    <x v="0"/>
    <x v="2"/>
    <s v="Caffe Italiano"/>
    <s v="|15/15/09|"/>
    <n v="8856"/>
    <n v="1.1399999999999999"/>
    <n v="0.92"/>
  </r>
  <r>
    <x v="3"/>
    <x v="0"/>
    <x v="2"/>
    <s v="Caffe Italiano"/>
    <s v="|15/15/10|"/>
    <n v="8952"/>
    <n v="0.65"/>
    <n v="0.96"/>
  </r>
  <r>
    <x v="3"/>
    <x v="0"/>
    <x v="2"/>
    <s v="Caffe Italiano"/>
    <s v="|15/15/11|"/>
    <n v="5112"/>
    <n v="1.02"/>
    <n v="0.95"/>
  </r>
  <r>
    <x v="3"/>
    <x v="0"/>
    <x v="2"/>
    <s v="Caffe Italiano"/>
    <s v="|15/15/12|"/>
    <n v="8256"/>
    <n v="1.1599999999999999"/>
    <n v="0.96"/>
  </r>
  <r>
    <x v="3"/>
    <x v="0"/>
    <x v="2"/>
    <s v="Caffe Italiano"/>
    <s v="|15/15/13|"/>
    <n v="8436"/>
    <n v="1.1499999999999999"/>
    <n v="1.06"/>
  </r>
  <r>
    <x v="3"/>
    <x v="0"/>
    <x v="2"/>
    <s v="Caffe Italiano"/>
    <s v="|15/15/14|"/>
    <n v="5124"/>
    <n v="0.42"/>
    <n v="1.03"/>
  </r>
  <r>
    <x v="3"/>
    <x v="0"/>
    <x v="2"/>
    <s v="Caffe Italiano"/>
    <s v="|15/15/15|"/>
    <n v="4968"/>
    <n v="0.6"/>
    <n v="0.94"/>
  </r>
  <r>
    <x v="3"/>
    <x v="0"/>
    <x v="2"/>
    <s v="Caffe Italiano"/>
    <s v="|15/15/16|"/>
    <n v="6324"/>
    <n v="0.79"/>
    <n v="0.96"/>
  </r>
  <r>
    <x v="3"/>
    <x v="0"/>
    <x v="2"/>
    <s v="Caffe Italiano"/>
    <s v="|15/15/17|"/>
    <n v="8016"/>
    <n v="1"/>
    <n v="1.1200000000000001"/>
  </r>
  <r>
    <x v="3"/>
    <x v="0"/>
    <x v="2"/>
    <s v="Caffe Italiano"/>
    <s v="|15/15/18|"/>
    <n v="5580"/>
    <n v="0.85"/>
    <n v="0.99"/>
  </r>
  <r>
    <x v="3"/>
    <x v="0"/>
    <x v="2"/>
    <s v="Caffe Italiano"/>
    <s v="|15/15/19|"/>
    <n v="9456"/>
    <n v="0.55000000000000004"/>
    <n v="1.1299999999999999"/>
  </r>
  <r>
    <x v="3"/>
    <x v="0"/>
    <x v="2"/>
    <s v="Caffe Italiano"/>
    <s v="|15/15/20|"/>
    <n v="7524"/>
    <n v="0.57999999999999996"/>
    <n v="0.94"/>
  </r>
  <r>
    <x v="3"/>
    <x v="0"/>
    <x v="2"/>
    <s v="Caffe Italiano"/>
    <s v="|15/15/21|"/>
    <n v="9360"/>
    <n v="1.2"/>
    <n v="0.98"/>
  </r>
  <r>
    <x v="3"/>
    <x v="0"/>
    <x v="2"/>
    <s v="Caffe Italiano"/>
    <s v="|15/15/22|"/>
    <n v="9396"/>
    <n v="1"/>
    <n v="1.06"/>
  </r>
  <r>
    <x v="3"/>
    <x v="0"/>
    <x v="2"/>
    <s v="Caffe Italiano"/>
    <s v="|15/15/23|"/>
    <n v="7020"/>
    <n v="1.06"/>
    <n v="1.1299999999999999"/>
  </r>
  <r>
    <x v="3"/>
    <x v="0"/>
    <x v="2"/>
    <s v="Caffe Italiano"/>
    <s v="|15/15/24|"/>
    <n v="6720"/>
    <n v="1.04"/>
    <n v="1.1000000000000001"/>
  </r>
  <r>
    <x v="3"/>
    <x v="0"/>
    <x v="2"/>
    <s v="Caffe Italiano"/>
    <s v="|15/15/25|"/>
    <n v="9036"/>
    <n v="0.97"/>
    <n v="0.92"/>
  </r>
  <r>
    <x v="3"/>
    <x v="0"/>
    <x v="2"/>
    <s v="Caffe Italiano"/>
    <s v="|15/15/26|"/>
    <n v="8112"/>
    <n v="0.79"/>
    <n v="1.05"/>
  </r>
  <r>
    <x v="3"/>
    <x v="0"/>
    <x v="2"/>
    <s v="Caffe Italiano"/>
    <s v="|15/15/27|"/>
    <n v="4800"/>
    <n v="1.18"/>
    <n v="0.95"/>
  </r>
  <r>
    <x v="3"/>
    <x v="0"/>
    <x v="2"/>
    <s v="Caffe Italiano"/>
    <s v="|15/15/28|"/>
    <n v="6924"/>
    <n v="1.04"/>
    <n v="0.95"/>
  </r>
  <r>
    <x v="3"/>
    <x v="0"/>
    <x v="2"/>
    <s v="Caffe Italiano"/>
    <s v="|15/15/29|"/>
    <n v="7668"/>
    <n v="0.85"/>
    <n v="1.19"/>
  </r>
  <r>
    <x v="3"/>
    <x v="0"/>
    <x v="2"/>
    <s v="Caffe Italiano"/>
    <s v="|15/15/30|"/>
    <n v="5544"/>
    <n v="0.57999999999999996"/>
    <n v="1.1399999999999999"/>
  </r>
  <r>
    <x v="3"/>
    <x v="0"/>
    <x v="2"/>
    <s v="Caffe Italiano"/>
    <s v="|15/15/31|"/>
    <n v="5652"/>
    <n v="0.82"/>
    <n v="0.94"/>
  </r>
  <r>
    <x v="3"/>
    <x v="0"/>
    <x v="2"/>
    <s v="Caffe Italiano"/>
    <s v="|15/15/32|"/>
    <n v="7908"/>
    <n v="0.54"/>
    <n v="1.2"/>
  </r>
  <r>
    <x v="3"/>
    <x v="0"/>
    <x v="2"/>
    <s v="Caffe Italiano"/>
    <s v="|15/15/40|"/>
    <n v="5076"/>
    <n v="0.79"/>
    <n v="0.96"/>
  </r>
  <r>
    <x v="3"/>
    <x v="0"/>
    <x v="2"/>
    <s v="Caffe Italiano"/>
    <s v="|15/15/41|"/>
    <n v="5628"/>
    <n v="0.76"/>
    <n v="1.1499999999999999"/>
  </r>
  <r>
    <x v="3"/>
    <x v="0"/>
    <x v="2"/>
    <s v="Caffe Italiano"/>
    <s v="|15/15/42|"/>
    <n v="4896"/>
    <n v="0.69"/>
    <n v="0.92"/>
  </r>
  <r>
    <x v="3"/>
    <x v="0"/>
    <x v="2"/>
    <s v="Caffe Italiano"/>
    <s v="|15/15/43|"/>
    <n v="8676"/>
    <n v="0.63"/>
    <n v="1.06"/>
  </r>
  <r>
    <x v="3"/>
    <x v="0"/>
    <x v="2"/>
    <s v="Caffe Italiano"/>
    <s v="|15/15/44|"/>
    <n v="8340"/>
    <n v="0.57999999999999996"/>
    <n v="1.06"/>
  </r>
  <r>
    <x v="3"/>
    <x v="0"/>
    <x v="2"/>
    <s v="Caffe Italiano"/>
    <s v="|15/15/45|"/>
    <n v="8808"/>
    <n v="0.72"/>
    <n v="0.93"/>
  </r>
  <r>
    <x v="3"/>
    <x v="0"/>
    <x v="2"/>
    <s v="Caffe Italiano"/>
    <s v="|15/15/46|"/>
    <n v="6612"/>
    <n v="1.08"/>
    <n v="0.96"/>
  </r>
  <r>
    <x v="3"/>
    <x v="0"/>
    <x v="2"/>
    <s v="Caffe Italiano"/>
    <s v="|15/15/47|"/>
    <n v="8928"/>
    <n v="0.63"/>
    <n v="1.1100000000000001"/>
  </r>
  <r>
    <x v="3"/>
    <x v="0"/>
    <x v="2"/>
    <s v="Caffe Italiano"/>
    <s v="|15/15/48|"/>
    <n v="8424"/>
    <n v="0.5"/>
    <n v="0.99"/>
  </r>
  <r>
    <x v="3"/>
    <x v="0"/>
    <x v="2"/>
    <s v="Caffe Italiano"/>
    <s v="|15/15/49|"/>
    <n v="7752"/>
    <n v="0.41"/>
    <n v="1.06"/>
  </r>
  <r>
    <x v="3"/>
    <x v="0"/>
    <x v="2"/>
    <s v="Caffe Italiano"/>
    <s v="|15/15/60|"/>
    <n v="7524"/>
    <n v="0.52"/>
    <n v="1.08"/>
  </r>
  <r>
    <x v="3"/>
    <x v="0"/>
    <x v="2"/>
    <s v="Caffe Italiano"/>
    <s v="|15/15/61|"/>
    <n v="7644"/>
    <n v="0.86"/>
    <n v="0.93"/>
  </r>
  <r>
    <x v="3"/>
    <x v="0"/>
    <x v="2"/>
    <s v="Caffe Italiano"/>
    <s v="|15/15/62|"/>
    <n v="7224"/>
    <n v="1.04"/>
    <n v="1.06"/>
  </r>
  <r>
    <x v="3"/>
    <x v="0"/>
    <x v="2"/>
    <s v="Caffe Italiano"/>
    <s v="|15/15/63|"/>
    <n v="6228"/>
    <n v="1"/>
    <n v="1.06"/>
  </r>
  <r>
    <x v="3"/>
    <x v="0"/>
    <x v="2"/>
    <s v="Caffe Italiano"/>
    <s v="|15/15/64|"/>
    <n v="8256"/>
    <n v="0.83"/>
    <n v="1.08"/>
  </r>
  <r>
    <x v="3"/>
    <x v="0"/>
    <x v="2"/>
    <s v="Caffe Italiano"/>
    <s v="|15/15/65|"/>
    <n v="8136"/>
    <n v="1.1499999999999999"/>
    <n v="0.93"/>
  </r>
  <r>
    <x v="3"/>
    <x v="0"/>
    <x v="2"/>
    <s v="Caffe Italiano"/>
    <s v="|15/15/66|"/>
    <n v="8556"/>
    <n v="0.67"/>
    <n v="0.95"/>
  </r>
  <r>
    <x v="3"/>
    <x v="0"/>
    <x v="2"/>
    <s v="Caffe Italiano"/>
    <s v="|15/15/67|"/>
    <n v="6924"/>
    <n v="1.1000000000000001"/>
    <n v="1.04"/>
  </r>
  <r>
    <x v="3"/>
    <x v="0"/>
    <x v="2"/>
    <s v="Caffe Italiano"/>
    <s v="|15/15/69|"/>
    <n v="8112"/>
    <n v="0.6"/>
    <n v="1.03"/>
  </r>
  <r>
    <x v="3"/>
    <x v="0"/>
    <x v="2"/>
    <s v="Caffe Italiano"/>
    <s v="|15/16/01|"/>
    <n v="6792"/>
    <n v="0.64"/>
    <n v="0.98"/>
  </r>
  <r>
    <x v="3"/>
    <x v="0"/>
    <x v="2"/>
    <s v="Caffe Italiano"/>
    <s v="|15/16/02|"/>
    <n v="6072"/>
    <n v="0.66"/>
    <n v="0.95"/>
  </r>
  <r>
    <x v="3"/>
    <x v="0"/>
    <x v="2"/>
    <s v="Caffe Italiano"/>
    <s v="|15/16/03|"/>
    <n v="7056"/>
    <n v="0.7"/>
    <n v="0.9"/>
  </r>
  <r>
    <x v="3"/>
    <x v="0"/>
    <x v="2"/>
    <s v="Caffe Italiano"/>
    <s v="|15/16/04|"/>
    <n v="5256"/>
    <n v="1.2"/>
    <n v="1.1100000000000001"/>
  </r>
  <r>
    <x v="3"/>
    <x v="0"/>
    <x v="2"/>
    <s v="Caffe Italiano"/>
    <s v="|15/16/05|"/>
    <n v="7716"/>
    <n v="1.05"/>
    <n v="1.17"/>
  </r>
  <r>
    <x v="3"/>
    <x v="0"/>
    <x v="2"/>
    <s v="Caffe Italiano"/>
    <s v="|15/16/06|"/>
    <n v="8556"/>
    <n v="0.64"/>
    <n v="0.92"/>
  </r>
  <r>
    <x v="3"/>
    <x v="0"/>
    <x v="2"/>
    <s v="Caffe Italiano"/>
    <s v="|15/16/07|"/>
    <n v="7200"/>
    <n v="0.81"/>
    <n v="1.02"/>
  </r>
  <r>
    <x v="3"/>
    <x v="0"/>
    <x v="2"/>
    <s v="Caffe Italiano"/>
    <s v="|15/16/08|"/>
    <n v="5724"/>
    <n v="1.08"/>
    <n v="1.1200000000000001"/>
  </r>
  <r>
    <x v="3"/>
    <x v="0"/>
    <x v="2"/>
    <s v="Caffe Italiano"/>
    <s v="|15/16/09|"/>
    <n v="7908"/>
    <n v="0.46"/>
    <n v="0.94"/>
  </r>
  <r>
    <x v="3"/>
    <x v="0"/>
    <x v="2"/>
    <s v="Caffe Italiano"/>
    <s v="|15/16/09a|"/>
    <n v="7452"/>
    <n v="0.73"/>
    <n v="0.94"/>
  </r>
  <r>
    <x v="3"/>
    <x v="0"/>
    <x v="2"/>
    <s v="Caffe Italiano"/>
    <s v="|15/16/10|"/>
    <n v="7452"/>
    <n v="0.82"/>
    <n v="1.1200000000000001"/>
  </r>
  <r>
    <x v="3"/>
    <x v="0"/>
    <x v="2"/>
    <s v="Caffe Italiano"/>
    <s v="|15/16/11|"/>
    <n v="9300"/>
    <n v="1.17"/>
    <n v="0.96"/>
  </r>
  <r>
    <x v="3"/>
    <x v="0"/>
    <x v="5"/>
    <s v="Dole"/>
    <s v="|17/01/01|"/>
    <n v="684"/>
    <n v="1.5"/>
    <n v="1.62"/>
  </r>
  <r>
    <x v="3"/>
    <x v="0"/>
    <x v="5"/>
    <s v="Dole"/>
    <s v="|17/01/02|"/>
    <n v="660"/>
    <n v="1.5"/>
    <n v="1.73"/>
  </r>
  <r>
    <x v="3"/>
    <x v="0"/>
    <x v="5"/>
    <s v="Dole"/>
    <s v="|17/01/03|"/>
    <n v="636"/>
    <n v="1.47"/>
    <n v="1.78"/>
  </r>
  <r>
    <x v="3"/>
    <x v="0"/>
    <x v="5"/>
    <s v="Dole"/>
    <s v="|17/01/04|"/>
    <n v="1176"/>
    <n v="1.45"/>
    <n v="1.67"/>
  </r>
  <r>
    <x v="3"/>
    <x v="0"/>
    <x v="5"/>
    <s v="Dole"/>
    <s v="|17/01/05|"/>
    <n v="648"/>
    <n v="1.39"/>
    <n v="1.77"/>
  </r>
  <r>
    <x v="3"/>
    <x v="0"/>
    <x v="5"/>
    <s v="Dole"/>
    <s v="|17/01/06|"/>
    <n v="1068"/>
    <n v="1.43"/>
    <n v="1.82"/>
  </r>
  <r>
    <x v="3"/>
    <x v="0"/>
    <x v="5"/>
    <s v="Dole"/>
    <s v="|17/01/07|"/>
    <n v="1164"/>
    <n v="1.1100000000000001"/>
    <n v="1.67"/>
  </r>
  <r>
    <x v="3"/>
    <x v="0"/>
    <x v="5"/>
    <s v="Dole"/>
    <s v="|17/01/08|"/>
    <n v="912"/>
    <n v="1.19"/>
    <n v="1.8"/>
  </r>
  <r>
    <x v="3"/>
    <x v="0"/>
    <x v="5"/>
    <s v="Dole"/>
    <s v="|17/01/09|"/>
    <n v="1056"/>
    <n v="1.1000000000000001"/>
    <n v="1.61"/>
  </r>
  <r>
    <x v="3"/>
    <x v="0"/>
    <x v="5"/>
    <s v="Dole"/>
    <s v="|17/01/10|"/>
    <n v="624"/>
    <n v="1.27"/>
    <n v="1.89"/>
  </r>
  <r>
    <x v="3"/>
    <x v="0"/>
    <x v="5"/>
    <s v="Dole"/>
    <s v="|17/01/11|"/>
    <n v="792"/>
    <n v="1.21"/>
    <n v="1.85"/>
  </r>
  <r>
    <x v="3"/>
    <x v="0"/>
    <x v="5"/>
    <s v="Dole"/>
    <s v="|17/01/13|"/>
    <n v="1164"/>
    <n v="1.19"/>
    <n v="1.74"/>
  </r>
  <r>
    <x v="3"/>
    <x v="0"/>
    <x v="5"/>
    <s v="Dole"/>
    <s v="|17/01/14|"/>
    <n v="948"/>
    <n v="1.35"/>
    <n v="1.75"/>
  </r>
  <r>
    <x v="3"/>
    <x v="0"/>
    <x v="5"/>
    <s v="Dole"/>
    <s v="|17/01/15|"/>
    <n v="876"/>
    <n v="1.4"/>
    <n v="1.62"/>
  </r>
  <r>
    <x v="3"/>
    <x v="0"/>
    <x v="10"/>
    <s v="Dole"/>
    <s v="|17/01/16|"/>
    <n v="396"/>
    <n v="4.12"/>
    <n v="5.95"/>
  </r>
  <r>
    <x v="3"/>
    <x v="0"/>
    <x v="10"/>
    <s v="Dole"/>
    <s v="|17/01/17|"/>
    <n v="420"/>
    <n v="3.06"/>
    <n v="6.8"/>
  </r>
  <r>
    <x v="3"/>
    <x v="0"/>
    <x v="10"/>
    <s v="Dole"/>
    <s v="|17/01/19|"/>
    <n v="516"/>
    <n v="3.4"/>
    <n v="5.73"/>
  </r>
  <r>
    <x v="3"/>
    <x v="0"/>
    <x v="10"/>
    <s v="Dole"/>
    <s v="|17/01/18|"/>
    <n v="528"/>
    <n v="3.94"/>
    <n v="6.36"/>
  </r>
  <r>
    <x v="3"/>
    <x v="0"/>
    <x v="10"/>
    <s v="Dole"/>
    <s v="|17/01/16s|"/>
    <n v="372"/>
    <n v="3.4"/>
    <n v="6.29"/>
  </r>
  <r>
    <x v="3"/>
    <x v="0"/>
    <x v="10"/>
    <s v="Dole"/>
    <s v="|17/01/17s|"/>
    <n v="528"/>
    <n v="3.33"/>
    <n v="6.29"/>
  </r>
  <r>
    <x v="3"/>
    <x v="0"/>
    <x v="10"/>
    <s v="Dole"/>
    <s v="|17/01/18s|"/>
    <n v="540"/>
    <n v="4.1399999999999997"/>
    <n v="6.82"/>
  </r>
  <r>
    <x v="3"/>
    <x v="0"/>
    <x v="5"/>
    <s v="Dole"/>
    <s v="|17/01/20|"/>
    <n v="1092"/>
    <n v="1.1100000000000001"/>
    <n v="1.66"/>
  </r>
  <r>
    <x v="3"/>
    <x v="0"/>
    <x v="4"/>
    <s v="Kimberley Clark"/>
    <s v="|61/01/01|"/>
    <n v="372"/>
    <n v="4.91"/>
    <n v="5.03"/>
  </r>
  <r>
    <x v="3"/>
    <x v="0"/>
    <x v="4"/>
    <s v="Kimberley Clark"/>
    <s v="|61/01/02|"/>
    <n v="360"/>
    <n v="4.84"/>
    <n v="5.01"/>
  </r>
  <r>
    <x v="3"/>
    <x v="0"/>
    <x v="4"/>
    <s v="Kimberley Clark"/>
    <s v="|61/01/03|"/>
    <n v="660"/>
    <n v="4.29"/>
    <n v="5.15"/>
  </r>
  <r>
    <x v="3"/>
    <x v="0"/>
    <x v="4"/>
    <s v="Kimberley Clark"/>
    <s v="|61/01/04|"/>
    <n v="516"/>
    <n v="4.33"/>
    <n v="5.29"/>
  </r>
  <r>
    <x v="3"/>
    <x v="0"/>
    <x v="4"/>
    <s v="Kimberley Clark"/>
    <s v="|61/01/05|"/>
    <n v="384"/>
    <n v="4.62"/>
    <n v="5.25"/>
  </r>
  <r>
    <x v="3"/>
    <x v="0"/>
    <x v="4"/>
    <s v="Kimberley Clark"/>
    <s v="|61/01/06|"/>
    <n v="588"/>
    <n v="4.91"/>
    <n v="5.14"/>
  </r>
  <r>
    <x v="3"/>
    <x v="0"/>
    <x v="4"/>
    <s v="Kimberley Clark"/>
    <s v="|61/01/07|"/>
    <n v="240"/>
    <n v="4.7699999999999996"/>
    <n v="5.0199999999999996"/>
  </r>
  <r>
    <x v="3"/>
    <x v="0"/>
    <x v="4"/>
    <s v="Kimberley Clark"/>
    <s v="|61/01/08|"/>
    <n v="348"/>
    <n v="4.17"/>
    <n v="5.33"/>
  </r>
  <r>
    <x v="3"/>
    <x v="0"/>
    <x v="4"/>
    <s v="Kimberley Clark"/>
    <s v="|61/01/09|"/>
    <n v="588"/>
    <n v="4.22"/>
    <n v="5.16"/>
  </r>
  <r>
    <x v="3"/>
    <x v="0"/>
    <x v="4"/>
    <s v="Kimberley Clark"/>
    <s v="|61/01/10|"/>
    <n v="672"/>
    <n v="4.22"/>
    <n v="5.1100000000000003"/>
  </r>
  <r>
    <x v="3"/>
    <x v="0"/>
    <x v="4"/>
    <s v="Kimberley Clark"/>
    <s v="|61/01/11|"/>
    <n v="456"/>
    <n v="4.46"/>
    <n v="5.2"/>
  </r>
  <r>
    <x v="3"/>
    <x v="0"/>
    <x v="4"/>
    <s v="Kimberley Clark"/>
    <s v="|61/01/12|"/>
    <n v="468"/>
    <n v="4.5599999999999996"/>
    <n v="5.36"/>
  </r>
  <r>
    <x v="3"/>
    <x v="0"/>
    <x v="4"/>
    <s v="Kimberley Clark"/>
    <s v="|61/01/13|"/>
    <n v="384"/>
    <n v="4.45"/>
    <n v="5.33"/>
  </r>
  <r>
    <x v="3"/>
    <x v="0"/>
    <x v="4"/>
    <s v="Kimberley Clark"/>
    <s v="|61/01/14|"/>
    <n v="636"/>
    <n v="4.03"/>
    <n v="5.35"/>
  </r>
  <r>
    <x v="3"/>
    <x v="0"/>
    <x v="4"/>
    <s v="Kimberley Clark"/>
    <s v="|61/01/15|"/>
    <n v="288"/>
    <n v="4.0999999999999996"/>
    <n v="5.37"/>
  </r>
  <r>
    <x v="3"/>
    <x v="0"/>
    <x v="4"/>
    <s v="Kimberley Clark"/>
    <s v="|61/01/16|"/>
    <n v="648"/>
    <n v="4.49"/>
    <n v="5.0999999999999996"/>
  </r>
  <r>
    <x v="3"/>
    <x v="0"/>
    <x v="4"/>
    <s v="Kimberley Clark"/>
    <s v="|61/01/17|"/>
    <n v="708"/>
    <n v="4.03"/>
    <n v="5.35"/>
  </r>
  <r>
    <x v="3"/>
    <x v="0"/>
    <x v="4"/>
    <s v="Kimberley Clark"/>
    <s v="|61/01/18|"/>
    <n v="696"/>
    <n v="4.46"/>
    <n v="5.24"/>
  </r>
  <r>
    <x v="3"/>
    <x v="0"/>
    <x v="4"/>
    <s v="Kimberley Clark"/>
    <s v="|61/01/19|"/>
    <n v="396"/>
    <n v="4.07"/>
    <n v="5"/>
  </r>
  <r>
    <x v="3"/>
    <x v="0"/>
    <x v="4"/>
    <s v="Kimberley Clark"/>
    <s v="|61/01/20|"/>
    <n v="480"/>
    <n v="4.32"/>
    <n v="5.29"/>
  </r>
  <r>
    <x v="3"/>
    <x v="0"/>
    <x v="4"/>
    <s v="Kimberley Clark"/>
    <s v="|61/01/21|"/>
    <n v="636"/>
    <n v="4.96"/>
    <n v="5.1100000000000003"/>
  </r>
  <r>
    <x v="3"/>
    <x v="0"/>
    <x v="4"/>
    <s v="Kimberley Clark"/>
    <s v="|61/01/22|"/>
    <n v="312"/>
    <n v="4.4400000000000004"/>
    <n v="5.31"/>
  </r>
  <r>
    <x v="3"/>
    <x v="0"/>
    <x v="4"/>
    <s v="Kimberley Clark"/>
    <s v="|61/01/23|"/>
    <n v="504"/>
    <n v="4.8099999999999996"/>
    <n v="5.04"/>
  </r>
  <r>
    <x v="3"/>
    <x v="0"/>
    <x v="4"/>
    <s v="Kimberley Clark"/>
    <s v="|61/01/24|"/>
    <n v="276"/>
    <n v="4.7"/>
    <n v="5.0599999999999996"/>
  </r>
  <r>
    <x v="3"/>
    <x v="0"/>
    <x v="4"/>
    <s v="Kimberley Clark"/>
    <s v="|61/01/25|"/>
    <n v="612"/>
    <n v="4.0199999999999996"/>
    <n v="5.28"/>
  </r>
  <r>
    <x v="3"/>
    <x v="0"/>
    <x v="4"/>
    <s v="Kimberley Clark"/>
    <s v="|61/01/26|"/>
    <n v="720"/>
    <n v="4.32"/>
    <n v="5.14"/>
  </r>
  <r>
    <x v="3"/>
    <x v="0"/>
    <x v="4"/>
    <s v="Kimberley Clark"/>
    <s v="|61/01/27|"/>
    <n v="420"/>
    <n v="4.71"/>
    <n v="5.18"/>
  </r>
  <r>
    <x v="3"/>
    <x v="0"/>
    <x v="4"/>
    <s v="Kimberley Clark"/>
    <s v="|61/01/28|"/>
    <n v="552"/>
    <n v="4.13"/>
    <n v="5.19"/>
  </r>
  <r>
    <x v="3"/>
    <x v="0"/>
    <x v="4"/>
    <s v="Kimberley Clark"/>
    <s v="|61/01/29|"/>
    <n v="696"/>
    <n v="4.38"/>
    <n v="5.05"/>
  </r>
  <r>
    <x v="3"/>
    <x v="0"/>
    <x v="4"/>
    <s v="Kimberley Clark"/>
    <s v="|61/01/30|"/>
    <n v="696"/>
    <n v="4.0199999999999996"/>
    <n v="5.01"/>
  </r>
  <r>
    <x v="3"/>
    <x v="0"/>
    <x v="4"/>
    <s v="Kimberley Clark"/>
    <s v="|61/01/31|"/>
    <n v="276"/>
    <n v="4.66"/>
    <n v="5.0599999999999996"/>
  </r>
  <r>
    <x v="3"/>
    <x v="0"/>
    <x v="4"/>
    <s v="Kimberley Clark"/>
    <s v="|61/01/32|"/>
    <n v="396"/>
    <n v="4.66"/>
    <n v="5.08"/>
  </r>
  <r>
    <x v="3"/>
    <x v="0"/>
    <x v="4"/>
    <s v="Kimberley Clark"/>
    <s v="|61/01/33|"/>
    <n v="336"/>
    <n v="4.3499999999999996"/>
    <n v="5.04"/>
  </r>
  <r>
    <x v="3"/>
    <x v="0"/>
    <x v="4"/>
    <s v="Kimberley Clark"/>
    <s v="|61/01/34|"/>
    <n v="480"/>
    <n v="4.97"/>
    <n v="5.28"/>
  </r>
  <r>
    <x v="3"/>
    <x v="0"/>
    <x v="4"/>
    <s v="Kimberley Clark"/>
    <s v="|61/01/35|"/>
    <n v="240"/>
    <n v="4.6399999999999997"/>
    <n v="5.25"/>
  </r>
  <r>
    <x v="3"/>
    <x v="0"/>
    <x v="4"/>
    <s v="Kimberley Clark"/>
    <s v="|61/01/36|"/>
    <n v="624"/>
    <n v="4.24"/>
    <n v="5.27"/>
  </r>
  <r>
    <x v="3"/>
    <x v="0"/>
    <x v="4"/>
    <s v="Kimberley Clark"/>
    <s v="|61/01/37|"/>
    <n v="324"/>
    <n v="4.82"/>
    <n v="5.03"/>
  </r>
  <r>
    <x v="3"/>
    <x v="0"/>
    <x v="4"/>
    <s v="Kimberley Clark"/>
    <s v="|61/01/38|"/>
    <n v="360"/>
    <n v="4.6100000000000003"/>
    <n v="5.04"/>
  </r>
  <r>
    <x v="3"/>
    <x v="0"/>
    <x v="4"/>
    <s v="Kimberley Clark"/>
    <s v="|61/01/39|"/>
    <n v="360"/>
    <n v="4.1900000000000004"/>
    <n v="5.31"/>
  </r>
  <r>
    <x v="3"/>
    <x v="0"/>
    <x v="4"/>
    <s v="Kimberley Clark"/>
    <s v="|61/01/40|"/>
    <n v="552"/>
    <n v="4.21"/>
    <n v="5.12"/>
  </r>
  <r>
    <x v="3"/>
    <x v="0"/>
    <x v="4"/>
    <s v="Kimberley Clark"/>
    <s v="|61/01/41|"/>
    <n v="348"/>
    <n v="4.92"/>
    <n v="5.25"/>
  </r>
  <r>
    <x v="3"/>
    <x v="0"/>
    <x v="4"/>
    <s v="Kimberley Clark"/>
    <s v="|61/01/42|"/>
    <n v="636"/>
    <n v="4.99"/>
    <n v="5.12"/>
  </r>
  <r>
    <x v="3"/>
    <x v="0"/>
    <x v="4"/>
    <s v="Kimberley Clark"/>
    <s v="|61/01/43|"/>
    <n v="540"/>
    <n v="4.28"/>
    <n v="5.24"/>
  </r>
  <r>
    <x v="3"/>
    <x v="0"/>
    <x v="4"/>
    <s v="Kimberley Clark"/>
    <s v="|61/01/44|"/>
    <n v="420"/>
    <n v="4.34"/>
    <n v="5.3"/>
  </r>
  <r>
    <x v="3"/>
    <x v="0"/>
    <x v="4"/>
    <s v="Kimberley Clark"/>
    <s v="|61/01/45|"/>
    <n v="636"/>
    <n v="4.47"/>
    <n v="5.27"/>
  </r>
  <r>
    <x v="3"/>
    <x v="0"/>
    <x v="4"/>
    <s v="Kimberley Clark"/>
    <s v="|61/01/46|"/>
    <n v="276"/>
    <n v="4.83"/>
    <n v="5.08"/>
  </r>
  <r>
    <x v="3"/>
    <x v="0"/>
    <x v="4"/>
    <s v="Kimberley Clark"/>
    <s v="|61/01/47|"/>
    <n v="492"/>
    <n v="4.83"/>
    <n v="5.24"/>
  </r>
  <r>
    <x v="3"/>
    <x v="0"/>
    <x v="4"/>
    <s v="Kimberley Clark"/>
    <s v="|61/01/48|"/>
    <n v="300"/>
    <n v="4.3"/>
    <n v="5.35"/>
  </r>
  <r>
    <x v="3"/>
    <x v="0"/>
    <x v="4"/>
    <s v="Kimberley Clark"/>
    <s v="|61/01/49|"/>
    <n v="600"/>
    <n v="4.18"/>
    <n v="5.3"/>
  </r>
  <r>
    <x v="3"/>
    <x v="0"/>
    <x v="4"/>
    <s v="Kimberley Clark"/>
    <s v="|61/01/50|"/>
    <n v="708"/>
    <n v="4.2"/>
    <n v="5.21"/>
  </r>
  <r>
    <x v="3"/>
    <x v="0"/>
    <x v="4"/>
    <s v="Kimberley Clark"/>
    <s v="|61/01/51|"/>
    <n v="468"/>
    <n v="4.7300000000000004"/>
    <n v="5.38"/>
  </r>
  <r>
    <x v="3"/>
    <x v="0"/>
    <x v="4"/>
    <s v="Kimberley Clark"/>
    <s v="|61/01/52|"/>
    <n v="600"/>
    <n v="4.7300000000000004"/>
    <n v="5.09"/>
  </r>
  <r>
    <x v="3"/>
    <x v="0"/>
    <x v="4"/>
    <s v="Kimberley Clark"/>
    <s v="|61/01/53|"/>
    <n v="720"/>
    <n v="4.33"/>
    <n v="5.18"/>
  </r>
  <r>
    <x v="3"/>
    <x v="0"/>
    <x v="4"/>
    <s v="Kimberley Clark"/>
    <s v="|61/01/54|"/>
    <n v="312"/>
    <n v="4.29"/>
    <n v="5.25"/>
  </r>
  <r>
    <x v="3"/>
    <x v="0"/>
    <x v="4"/>
    <s v="Kimberley Clark"/>
    <s v="|61/01/55|"/>
    <n v="300"/>
    <n v="4.92"/>
    <n v="5.19"/>
  </r>
  <r>
    <x v="3"/>
    <x v="0"/>
    <x v="4"/>
    <s v="Kimberley Clark"/>
    <s v="|61/01/56|"/>
    <n v="312"/>
    <n v="4.5999999999999996"/>
    <n v="5.33"/>
  </r>
  <r>
    <x v="3"/>
    <x v="0"/>
    <x v="4"/>
    <s v="Kimberley Clark"/>
    <s v="|61/01/57|"/>
    <n v="636"/>
    <n v="4.18"/>
    <n v="5.39"/>
  </r>
  <r>
    <x v="3"/>
    <x v="0"/>
    <x v="4"/>
    <s v="Kimberley Clark"/>
    <s v="|61/01/58|"/>
    <n v="576"/>
    <n v="4.78"/>
    <n v="5.36"/>
  </r>
  <r>
    <x v="3"/>
    <x v="0"/>
    <x v="4"/>
    <s v="Kimberley Clark"/>
    <s v="|61/01/59|"/>
    <n v="684"/>
    <n v="4.3099999999999996"/>
    <n v="5.31"/>
  </r>
  <r>
    <x v="3"/>
    <x v="0"/>
    <x v="4"/>
    <s v="Kimberley Clark"/>
    <s v="|61/01/60|"/>
    <n v="336"/>
    <n v="4.95"/>
    <n v="5.01"/>
  </r>
  <r>
    <x v="3"/>
    <x v="0"/>
    <x v="4"/>
    <s v="Kimberley Clark"/>
    <s v="|61/01/61|"/>
    <n v="432"/>
    <n v="4.08"/>
    <n v="5.13"/>
  </r>
  <r>
    <x v="3"/>
    <x v="0"/>
    <x v="4"/>
    <s v="Kimberley Clark"/>
    <s v="|61/01/62|"/>
    <n v="444"/>
    <n v="4.4000000000000004"/>
    <n v="5"/>
  </r>
  <r>
    <x v="3"/>
    <x v="0"/>
    <x v="4"/>
    <s v="Kimberley Clark"/>
    <s v="|61/01/63|"/>
    <n v="312"/>
    <n v="4.47"/>
    <n v="5.1100000000000003"/>
  </r>
  <r>
    <x v="3"/>
    <x v="0"/>
    <x v="4"/>
    <s v="Kimberley Clark"/>
    <s v="|61/01/64|"/>
    <n v="348"/>
    <n v="4.62"/>
    <n v="5.24"/>
  </r>
  <r>
    <x v="3"/>
    <x v="0"/>
    <x v="4"/>
    <s v="Kimberley Clark"/>
    <s v="|61/01/65|"/>
    <n v="564"/>
    <n v="4.0199999999999996"/>
    <n v="5.27"/>
  </r>
  <r>
    <x v="3"/>
    <x v="0"/>
    <x v="4"/>
    <s v="Kimberley Clark"/>
    <s v="|61/01/66|"/>
    <n v="372"/>
    <n v="4.29"/>
    <n v="5.09"/>
  </r>
  <r>
    <x v="3"/>
    <x v="0"/>
    <x v="4"/>
    <s v="Kimberley Clark"/>
    <s v="|61/01/67|"/>
    <n v="336"/>
    <n v="4.5599999999999996"/>
    <n v="5.13"/>
  </r>
  <r>
    <x v="3"/>
    <x v="0"/>
    <x v="4"/>
    <s v="Kimberley Clark"/>
    <s v="|61/01/68|"/>
    <n v="672"/>
    <n v="4.57"/>
    <n v="5.3"/>
  </r>
  <r>
    <x v="3"/>
    <x v="0"/>
    <x v="4"/>
    <s v="Kimberley Clark"/>
    <s v="|61/01/69|"/>
    <n v="720"/>
    <n v="4.07"/>
    <n v="5.17"/>
  </r>
  <r>
    <x v="3"/>
    <x v="0"/>
    <x v="4"/>
    <s v="Kimberley Clark"/>
    <s v="|61/01/70|"/>
    <n v="504"/>
    <n v="4.9400000000000004"/>
    <n v="5.15"/>
  </r>
  <r>
    <x v="3"/>
    <x v="0"/>
    <x v="4"/>
    <s v="Kimberley Clark"/>
    <s v="|61/01/71|"/>
    <n v="624"/>
    <n v="4.7"/>
    <n v="5.16"/>
  </r>
  <r>
    <x v="3"/>
    <x v="0"/>
    <x v="4"/>
    <s v="Kimberley Clark"/>
    <s v="|61/01/72*|"/>
    <n v="720"/>
    <n v="4.4400000000000004"/>
    <n v="5.3"/>
  </r>
  <r>
    <x v="3"/>
    <x v="0"/>
    <x v="4"/>
    <s v="Kimberley Clark"/>
    <s v="|61/01/75|"/>
    <n v="528"/>
    <n v="4.0999999999999996"/>
    <n v="5.3"/>
  </r>
  <r>
    <x v="3"/>
    <x v="0"/>
    <x v="4"/>
    <s v="Kimberley Clark"/>
    <s v="|61/01/76|"/>
    <n v="528"/>
    <n v="4.42"/>
    <n v="5.35"/>
  </r>
  <r>
    <x v="3"/>
    <x v="0"/>
    <x v="4"/>
    <s v="Kimberley Clark"/>
    <s v="|61/01/77|"/>
    <n v="708"/>
    <n v="4.3600000000000003"/>
    <n v="5.19"/>
  </r>
  <r>
    <x v="3"/>
    <x v="0"/>
    <x v="3"/>
    <s v="Salvadori"/>
    <s v="|26/02/01|"/>
    <n v="168"/>
    <n v="1.1000000000000001"/>
    <n v="1.26"/>
  </r>
  <r>
    <x v="3"/>
    <x v="0"/>
    <x v="3"/>
    <s v="Salvadori"/>
    <s v="|26/02/02|"/>
    <n v="228"/>
    <n v="1.03"/>
    <n v="1.34"/>
  </r>
  <r>
    <x v="3"/>
    <x v="0"/>
    <x v="3"/>
    <s v="Salvadori"/>
    <s v="|26/02/03|"/>
    <n v="180"/>
    <n v="1"/>
    <n v="1.22"/>
  </r>
  <r>
    <x v="3"/>
    <x v="0"/>
    <x v="3"/>
    <s v="Salvadori"/>
    <s v="|26/02/04|"/>
    <n v="72"/>
    <n v="1.02"/>
    <n v="1.31"/>
  </r>
  <r>
    <x v="3"/>
    <x v="0"/>
    <x v="3"/>
    <s v="Salvadori"/>
    <s v="|26/02/05|"/>
    <n v="108"/>
    <n v="1.1399999999999999"/>
    <n v="1.24"/>
  </r>
  <r>
    <x v="3"/>
    <x v="0"/>
    <x v="3"/>
    <s v="Salvadori"/>
    <s v="|26/02/06|"/>
    <n v="144"/>
    <n v="1.02"/>
    <n v="1.28"/>
  </r>
  <r>
    <x v="3"/>
    <x v="0"/>
    <x v="3"/>
    <s v="Salvadori"/>
    <s v="|26/02/07|"/>
    <n v="216"/>
    <n v="1.05"/>
    <n v="1.33"/>
  </r>
  <r>
    <x v="3"/>
    <x v="0"/>
    <x v="3"/>
    <s v="Salvadori"/>
    <s v="|26/02/08|"/>
    <n v="216"/>
    <n v="1.2"/>
    <n v="1.37"/>
  </r>
  <r>
    <x v="3"/>
    <x v="0"/>
    <x v="3"/>
    <s v="Salvadori"/>
    <s v="|26/02/09|"/>
    <n v="192"/>
    <n v="1.08"/>
    <n v="1.23"/>
  </r>
  <r>
    <x v="3"/>
    <x v="0"/>
    <x v="3"/>
    <s v="Salvadori"/>
    <s v="|26/02/10|"/>
    <n v="168"/>
    <n v="1.06"/>
    <n v="1.2"/>
  </r>
  <r>
    <x v="3"/>
    <x v="0"/>
    <x v="3"/>
    <s v="Salvadori"/>
    <s v="|26/02/11|"/>
    <n v="96"/>
    <n v="1.1399999999999999"/>
    <n v="1.34"/>
  </r>
  <r>
    <x v="3"/>
    <x v="0"/>
    <x v="3"/>
    <s v="Salvadori"/>
    <s v="|26/02/12|"/>
    <n v="72"/>
    <n v="1.1599999999999999"/>
    <n v="1.34"/>
  </r>
  <r>
    <x v="3"/>
    <x v="0"/>
    <x v="3"/>
    <s v="Salvadori"/>
    <s v="|26/02/13|"/>
    <n v="192"/>
    <n v="1.1200000000000001"/>
    <n v="1.33"/>
  </r>
  <r>
    <x v="3"/>
    <x v="0"/>
    <x v="3"/>
    <s v="Salvadori"/>
    <s v="|26/02/14|"/>
    <n v="144"/>
    <n v="1.04"/>
    <n v="1.24"/>
  </r>
  <r>
    <x v="3"/>
    <x v="0"/>
    <x v="3"/>
    <s v="Salvadori"/>
    <s v="|26/02/15|"/>
    <n v="168"/>
    <n v="1.04"/>
    <n v="1.38"/>
  </r>
  <r>
    <x v="3"/>
    <x v="0"/>
    <x v="3"/>
    <s v="Salvadori"/>
    <s v="|26/02/16|"/>
    <n v="192"/>
    <n v="1.02"/>
    <n v="1.35"/>
  </r>
  <r>
    <x v="3"/>
    <x v="0"/>
    <x v="3"/>
    <s v="Salvadori"/>
    <s v="|26/02/17|"/>
    <n v="72"/>
    <n v="1"/>
    <n v="1.28"/>
  </r>
  <r>
    <x v="3"/>
    <x v="0"/>
    <x v="3"/>
    <s v="Salvadori"/>
    <s v="|26/02/18|"/>
    <n v="96"/>
    <n v="1.18"/>
    <n v="1.28"/>
  </r>
  <r>
    <x v="3"/>
    <x v="0"/>
    <x v="3"/>
    <s v="Salvadori"/>
    <s v="|26/02/19|"/>
    <n v="228"/>
    <n v="1.1000000000000001"/>
    <n v="1.39"/>
  </r>
  <r>
    <x v="3"/>
    <x v="0"/>
    <x v="3"/>
    <s v="Salvadori"/>
    <s v="|26/02/20|"/>
    <n v="120"/>
    <n v="1.17"/>
    <n v="1.22"/>
  </r>
  <r>
    <x v="3"/>
    <x v="0"/>
    <x v="3"/>
    <s v="Salvadori"/>
    <s v="|26/02/21|"/>
    <n v="156"/>
    <n v="1.1599999999999999"/>
    <n v="1.25"/>
  </r>
  <r>
    <x v="3"/>
    <x v="0"/>
    <x v="3"/>
    <s v="Salvadori"/>
    <s v="|26/02/22|"/>
    <n v="228"/>
    <n v="1.04"/>
    <n v="1.39"/>
  </r>
  <r>
    <x v="3"/>
    <x v="0"/>
    <x v="3"/>
    <s v="Salvadori"/>
    <s v="|26/02/23|"/>
    <n v="204"/>
    <n v="1"/>
    <n v="1.33"/>
  </r>
  <r>
    <x v="3"/>
    <x v="0"/>
    <x v="3"/>
    <s v="Salvadori"/>
    <s v="|26/02/24|"/>
    <n v="168"/>
    <n v="1.17"/>
    <n v="1.38"/>
  </r>
  <r>
    <x v="3"/>
    <x v="0"/>
    <x v="3"/>
    <s v="Salvadori"/>
    <s v="|26/02/25|"/>
    <n v="156"/>
    <n v="1.2"/>
    <n v="1.38"/>
  </r>
  <r>
    <x v="3"/>
    <x v="0"/>
    <x v="3"/>
    <s v="Salvadori"/>
    <s v="|26/02/26|"/>
    <n v="96"/>
    <n v="1.0900000000000001"/>
    <n v="1.23"/>
  </r>
  <r>
    <x v="3"/>
    <x v="0"/>
    <x v="3"/>
    <s v="Salvadori"/>
    <s v="|26/02/27|"/>
    <n v="84"/>
    <n v="1.0900000000000001"/>
    <n v="1.27"/>
  </r>
  <r>
    <x v="3"/>
    <x v="0"/>
    <x v="3"/>
    <s v="Salvadori"/>
    <s v="|26/02/28|"/>
    <n v="120"/>
    <n v="1.05"/>
    <n v="1.21"/>
  </r>
  <r>
    <x v="3"/>
    <x v="0"/>
    <x v="3"/>
    <s v="Salvadori"/>
    <s v="|26/02/29|"/>
    <n v="228"/>
    <n v="1.01"/>
    <n v="1.2"/>
  </r>
  <r>
    <x v="3"/>
    <x v="0"/>
    <x v="3"/>
    <s v="Salvadori"/>
    <s v="|26/02/30|"/>
    <n v="120"/>
    <n v="1.04"/>
    <n v="1.32"/>
  </r>
  <r>
    <x v="3"/>
    <x v="0"/>
    <x v="3"/>
    <s v="Salvadori"/>
    <s v="|26/02/31|"/>
    <n v="132"/>
    <n v="1.17"/>
    <n v="1.34"/>
  </r>
  <r>
    <x v="3"/>
    <x v="0"/>
    <x v="3"/>
    <s v="Salvadori"/>
    <s v="|26/02/32|"/>
    <n v="84"/>
    <n v="1.1299999999999999"/>
    <n v="1.36"/>
  </r>
  <r>
    <x v="3"/>
    <x v="0"/>
    <x v="3"/>
    <s v="Salvadori"/>
    <s v="|26/02/33|"/>
    <n v="108"/>
    <n v="1.18"/>
    <n v="1.26"/>
  </r>
  <r>
    <x v="3"/>
    <x v="0"/>
    <x v="3"/>
    <s v="Salvadori"/>
    <s v="|26/02/50|"/>
    <n v="156"/>
    <n v="1.03"/>
    <n v="1.3"/>
  </r>
  <r>
    <x v="3"/>
    <x v="0"/>
    <x v="3"/>
    <s v="Salvadori"/>
    <s v="|26/02/51|"/>
    <n v="96"/>
    <n v="1.1499999999999999"/>
    <n v="1.38"/>
  </r>
  <r>
    <x v="3"/>
    <x v="0"/>
    <x v="3"/>
    <s v="Salvadori"/>
    <s v="|26/02/52|"/>
    <n v="120"/>
    <n v="1.1299999999999999"/>
    <n v="1.3"/>
  </r>
  <r>
    <x v="3"/>
    <x v="0"/>
    <x v="3"/>
    <s v="Salvadori"/>
    <s v="|26/02/53|"/>
    <n v="168"/>
    <n v="1.1000000000000001"/>
    <n v="1.3"/>
  </r>
  <r>
    <x v="3"/>
    <x v="0"/>
    <x v="3"/>
    <s v="Salvadori"/>
    <s v="|26/02/54|"/>
    <n v="132"/>
    <n v="1"/>
    <n v="1.34"/>
  </r>
  <r>
    <x v="3"/>
    <x v="0"/>
    <x v="3"/>
    <s v="Salvadori"/>
    <s v="|26/02/55|"/>
    <n v="204"/>
    <n v="1.1200000000000001"/>
    <n v="1.39"/>
  </r>
  <r>
    <x v="3"/>
    <x v="0"/>
    <x v="3"/>
    <s v="Salvadori"/>
    <s v="|26/02/56|"/>
    <n v="156"/>
    <n v="1.19"/>
    <n v="1.24"/>
  </r>
  <r>
    <x v="3"/>
    <x v="0"/>
    <x v="3"/>
    <s v="Salvadori"/>
    <s v="|26/02/57|"/>
    <n v="96"/>
    <n v="1.01"/>
    <n v="1.24"/>
  </r>
  <r>
    <x v="3"/>
    <x v="0"/>
    <x v="3"/>
    <s v="Salvadori"/>
    <s v="|26/02/58|"/>
    <n v="144"/>
    <n v="1.17"/>
    <n v="1.2"/>
  </r>
  <r>
    <x v="3"/>
    <x v="0"/>
    <x v="3"/>
    <s v="Salvadori"/>
    <s v="|26/02/59|"/>
    <n v="228"/>
    <n v="1.1000000000000001"/>
    <n v="1.32"/>
  </r>
  <r>
    <x v="3"/>
    <x v="0"/>
    <x v="3"/>
    <s v="Salvadori"/>
    <s v="|26/02/60|"/>
    <n v="228"/>
    <n v="1.18"/>
    <n v="1.27"/>
  </r>
  <r>
    <x v="3"/>
    <x v="0"/>
    <x v="3"/>
    <s v="Salvadori"/>
    <s v="|26/02/61|"/>
    <n v="60"/>
    <n v="1.03"/>
    <n v="1.23"/>
  </r>
  <r>
    <x v="3"/>
    <x v="0"/>
    <x v="3"/>
    <s v="Salvadori"/>
    <s v="|26/02/62|"/>
    <n v="120"/>
    <n v="1.1299999999999999"/>
    <n v="1.28"/>
  </r>
  <r>
    <x v="3"/>
    <x v="0"/>
    <x v="3"/>
    <s v="Salvadori"/>
    <s v="|26/02/63|"/>
    <n v="168"/>
    <n v="1.08"/>
    <n v="1.25"/>
  </r>
  <r>
    <x v="3"/>
    <x v="0"/>
    <x v="3"/>
    <s v="Salvadori"/>
    <s v="|26/02/64|"/>
    <n v="84"/>
    <n v="1.0900000000000001"/>
    <n v="1.36"/>
  </r>
  <r>
    <x v="3"/>
    <x v="0"/>
    <x v="3"/>
    <s v="Salvadori"/>
    <s v="|26/02/65|"/>
    <n v="156"/>
    <n v="1.1200000000000001"/>
    <n v="1.2"/>
  </r>
  <r>
    <x v="3"/>
    <x v="0"/>
    <x v="3"/>
    <s v="Salvadori"/>
    <s v="|26/02/66|"/>
    <n v="108"/>
    <n v="1.08"/>
    <n v="1.39"/>
  </r>
  <r>
    <x v="3"/>
    <x v="0"/>
    <x v="3"/>
    <s v="Salvadori"/>
    <s v="|26/02/67|"/>
    <n v="168"/>
    <n v="1.06"/>
    <n v="1.35"/>
  </r>
  <r>
    <x v="3"/>
    <x v="0"/>
    <x v="3"/>
    <s v="Salvadori"/>
    <s v="|26/02/70|"/>
    <n v="84"/>
    <n v="1.05"/>
    <n v="1.2"/>
  </r>
  <r>
    <x v="3"/>
    <x v="0"/>
    <x v="3"/>
    <s v="Salvadori"/>
    <s v="|26/02/71|"/>
    <n v="168"/>
    <n v="1.03"/>
    <n v="1.33"/>
  </r>
  <r>
    <x v="3"/>
    <x v="0"/>
    <x v="3"/>
    <s v="Salvadori"/>
    <s v="|26/02/72|"/>
    <n v="60"/>
    <n v="1.03"/>
    <n v="1.2"/>
  </r>
  <r>
    <x v="3"/>
    <x v="0"/>
    <x v="3"/>
    <s v="Salvadori"/>
    <s v="|26/02/73|"/>
    <n v="72"/>
    <n v="1.1200000000000001"/>
    <n v="1.28"/>
  </r>
  <r>
    <x v="3"/>
    <x v="0"/>
    <x v="3"/>
    <s v="Salvadori"/>
    <s v="|26/02/74|"/>
    <n v="144"/>
    <n v="1.04"/>
    <n v="1.33"/>
  </r>
  <r>
    <x v="3"/>
    <x v="0"/>
    <x v="3"/>
    <s v="Salvadori"/>
    <s v="|26/02/75|"/>
    <n v="132"/>
    <n v="1.1499999999999999"/>
    <n v="1.22"/>
  </r>
  <r>
    <x v="3"/>
    <x v="0"/>
    <x v="3"/>
    <s v="Salvadori"/>
    <s v="|26/02/76|"/>
    <n v="216"/>
    <n v="1.1299999999999999"/>
    <n v="1.22"/>
  </r>
  <r>
    <x v="3"/>
    <x v="0"/>
    <x v="3"/>
    <s v="Salvadori"/>
    <s v="|26/02/98|"/>
    <n v="180"/>
    <n v="1.17"/>
    <n v="1.25"/>
  </r>
  <r>
    <x v="3"/>
    <x v="0"/>
    <x v="3"/>
    <s v="Salvadori"/>
    <s v="|26/02/99|"/>
    <n v="144"/>
    <n v="1.06"/>
    <n v="1.37"/>
  </r>
  <r>
    <x v="3"/>
    <x v="0"/>
    <x v="3"/>
    <s v="Salvadori"/>
    <s v="|26/03/01|"/>
    <n v="60"/>
    <n v="1"/>
    <n v="1.37"/>
  </r>
  <r>
    <x v="3"/>
    <x v="0"/>
    <x v="3"/>
    <s v="Salvadori"/>
    <s v="|26/03/02|"/>
    <n v="60"/>
    <n v="1.2"/>
    <n v="1.38"/>
  </r>
  <r>
    <x v="3"/>
    <x v="0"/>
    <x v="3"/>
    <s v="Salvadori"/>
    <s v="|26/03/03|"/>
    <n v="132"/>
    <n v="1.1000000000000001"/>
    <n v="1.32"/>
  </r>
  <r>
    <x v="3"/>
    <x v="0"/>
    <x v="3"/>
    <s v="Salvadori"/>
    <s v="|26/03/04|"/>
    <n v="60"/>
    <n v="1.04"/>
    <n v="1.25"/>
  </r>
  <r>
    <x v="3"/>
    <x v="0"/>
    <x v="3"/>
    <s v="Salvadori"/>
    <s v="|26/03/05|"/>
    <n v="180"/>
    <n v="1.1499999999999999"/>
    <n v="1.35"/>
  </r>
  <r>
    <x v="3"/>
    <x v="0"/>
    <x v="3"/>
    <s v="Salvadori"/>
    <s v="|26/99/91|"/>
    <n v="192"/>
    <n v="1.03"/>
    <n v="1.31"/>
  </r>
  <r>
    <x v="3"/>
    <x v="0"/>
    <x v="3"/>
    <s v="Salvadori"/>
    <s v="|26/99/92|"/>
    <n v="84"/>
    <n v="1.1000000000000001"/>
    <n v="1.33"/>
  </r>
  <r>
    <x v="3"/>
    <x v="0"/>
    <x v="3"/>
    <s v="Salvadori"/>
    <s v="|26/99/93|"/>
    <n v="216"/>
    <n v="1.1200000000000001"/>
    <n v="1.38"/>
  </r>
  <r>
    <x v="3"/>
    <x v="0"/>
    <x v="3"/>
    <s v="Salvadori"/>
    <s v="|26/99/94|"/>
    <n v="168"/>
    <n v="1.02"/>
    <n v="1.24"/>
  </r>
  <r>
    <x v="3"/>
    <x v="0"/>
    <x v="3"/>
    <s v="Salvadori"/>
    <s v="|26/99/95|"/>
    <n v="108"/>
    <n v="1.19"/>
    <n v="1.3"/>
  </r>
  <r>
    <x v="3"/>
    <x v="0"/>
    <x v="3"/>
    <s v="Salvadori"/>
    <s v="|26/99/96|"/>
    <n v="60"/>
    <n v="1.17"/>
    <n v="1.37"/>
  </r>
  <r>
    <x v="3"/>
    <x v="0"/>
    <x v="3"/>
    <s v="Salvadori"/>
    <s v="|26/99/97|"/>
    <n v="156"/>
    <n v="1.1100000000000001"/>
    <n v="1.29"/>
  </r>
  <r>
    <x v="3"/>
    <x v="0"/>
    <x v="3"/>
    <s v="Salvadori"/>
    <s v="|26/99/103|"/>
    <n v="156"/>
    <n v="1.02"/>
    <n v="1.22"/>
  </r>
  <r>
    <x v="3"/>
    <x v="0"/>
    <x v="3"/>
    <s v="Salvadori"/>
    <s v="|73/01/01|"/>
    <n v="60"/>
    <n v="1.1299999999999999"/>
    <n v="1.32"/>
  </r>
  <r>
    <x v="3"/>
    <x v="0"/>
    <x v="6"/>
    <s v="Momo figli"/>
    <s v="|67/01/01|"/>
    <n v="2256"/>
    <n v="2.54"/>
    <n v="3.56"/>
  </r>
  <r>
    <x v="3"/>
    <x v="0"/>
    <x v="6"/>
    <s v="Momo figli"/>
    <s v="|67/01/02|"/>
    <n v="2748"/>
    <n v="2.82"/>
    <n v="3.78"/>
  </r>
  <r>
    <x v="3"/>
    <x v="0"/>
    <x v="6"/>
    <s v="Momo figli"/>
    <s v="|67/01/03|"/>
    <n v="1800"/>
    <n v="2.4300000000000002"/>
    <n v="3.84"/>
  </r>
  <r>
    <x v="3"/>
    <x v="0"/>
    <x v="6"/>
    <s v="Momo figli"/>
    <s v="|67/01/04|"/>
    <n v="2700"/>
    <n v="2.59"/>
    <n v="3.67"/>
  </r>
  <r>
    <x v="3"/>
    <x v="0"/>
    <x v="6"/>
    <s v="Momo figli"/>
    <s v="|67/01/05|"/>
    <n v="2220"/>
    <n v="2.5299999999999998"/>
    <n v="3.4"/>
  </r>
  <r>
    <x v="3"/>
    <x v="0"/>
    <x v="6"/>
    <s v="Momo figli"/>
    <s v="|67/01/06|"/>
    <n v="1560"/>
    <n v="2.7"/>
    <n v="3.71"/>
  </r>
  <r>
    <x v="3"/>
    <x v="0"/>
    <x v="6"/>
    <s v="Momo figli"/>
    <s v="|67/01/07|"/>
    <n v="1560"/>
    <n v="2.99"/>
    <n v="3.85"/>
  </r>
  <r>
    <x v="3"/>
    <x v="0"/>
    <x v="6"/>
    <s v="Momo figli"/>
    <s v="|67/01/08|"/>
    <n v="1704"/>
    <n v="2.83"/>
    <n v="3.85"/>
  </r>
  <r>
    <x v="3"/>
    <x v="0"/>
    <x v="6"/>
    <s v="Momo figli"/>
    <s v="|67/01/09|"/>
    <n v="1764"/>
    <n v="2.76"/>
    <n v="3.42"/>
  </r>
  <r>
    <x v="3"/>
    <x v="0"/>
    <x v="1"/>
    <s v="Serwis"/>
    <s v="|99/02/01|"/>
    <n v="612"/>
    <n v="5.5666666666666664"/>
    <n v="7.96"/>
  </r>
  <r>
    <x v="3"/>
    <x v="0"/>
    <x v="1"/>
    <s v="Serwis"/>
    <s v="|99/02/02|"/>
    <n v="444"/>
    <n v="6.3"/>
    <n v="7.833333333333333"/>
  </r>
  <r>
    <x v="3"/>
    <x v="0"/>
    <x v="1"/>
    <s v="Serwis"/>
    <s v="|99/02/03|"/>
    <n v="468"/>
    <n v="5.3066666666666666"/>
    <n v="8.3066666666666666"/>
  </r>
  <r>
    <x v="3"/>
    <x v="0"/>
    <x v="1"/>
    <s v="Serwis"/>
    <s v="|99/02/04|"/>
    <n v="624"/>
    <n v="6.22"/>
    <n v="7.4266666666666667"/>
  </r>
  <r>
    <x v="3"/>
    <x v="0"/>
    <x v="1"/>
    <s v="Serwis"/>
    <s v="|99/02/08|"/>
    <n v="600"/>
    <n v="6.42"/>
    <n v="8.6333333333333329"/>
  </r>
  <r>
    <x v="3"/>
    <x v="0"/>
    <x v="1"/>
    <s v="Serwis"/>
    <s v="|127/02/01|"/>
    <n v="456"/>
    <n v="6.28"/>
    <n v="8.2133333333333329"/>
  </r>
  <r>
    <x v="3"/>
    <x v="0"/>
    <x v="4"/>
    <s v="St.Dalfour"/>
    <s v="|24/28/01|"/>
    <n v="444"/>
    <n v="4.82"/>
    <n v="5.05"/>
  </r>
  <r>
    <x v="3"/>
    <x v="0"/>
    <x v="4"/>
    <s v="St.Dalfour"/>
    <s v="|24/28/02|"/>
    <n v="360"/>
    <n v="4.6900000000000004"/>
    <n v="5.24"/>
  </r>
  <r>
    <x v="3"/>
    <x v="0"/>
    <x v="4"/>
    <s v="St.Dalfour"/>
    <s v="|24/28/03|"/>
    <n v="528"/>
    <n v="4.4000000000000004"/>
    <n v="5.22"/>
  </r>
  <r>
    <x v="3"/>
    <x v="0"/>
    <x v="4"/>
    <s v="St.Dalfour"/>
    <s v="|24/28/04|"/>
    <n v="408"/>
    <n v="4.82"/>
    <n v="5.16"/>
  </r>
  <r>
    <x v="3"/>
    <x v="0"/>
    <x v="4"/>
    <s v="St.Dalfour"/>
    <s v="|24/28/05|"/>
    <n v="540"/>
    <n v="4.46"/>
    <n v="5.03"/>
  </r>
  <r>
    <x v="3"/>
    <x v="0"/>
    <x v="4"/>
    <s v="St.Dalfour"/>
    <s v="|24/28/06|"/>
    <n v="432"/>
    <n v="4.6500000000000004"/>
    <n v="5.1100000000000003"/>
  </r>
  <r>
    <x v="3"/>
    <x v="0"/>
    <x v="4"/>
    <s v="St.Dalfour"/>
    <s v="|24/28/07|"/>
    <n v="420"/>
    <n v="4.3600000000000003"/>
    <n v="5.1100000000000003"/>
  </r>
  <r>
    <x v="3"/>
    <x v="0"/>
    <x v="10"/>
    <s v="St.Dalfour"/>
    <s v="|120/01/13|"/>
    <n v="480"/>
    <n v="3.97"/>
    <n v="6.86"/>
  </r>
  <r>
    <x v="3"/>
    <x v="0"/>
    <x v="10"/>
    <s v="St.Dalfour"/>
    <s v="|24/01/01|"/>
    <n v="528"/>
    <n v="3.39"/>
    <n v="6.94"/>
  </r>
  <r>
    <x v="3"/>
    <x v="0"/>
    <x v="10"/>
    <s v="St.Dalfour"/>
    <s v="|24/01/02|"/>
    <n v="468"/>
    <n v="4.26"/>
    <n v="6.02"/>
  </r>
  <r>
    <x v="3"/>
    <x v="0"/>
    <x v="10"/>
    <s v="St.Dalfour"/>
    <s v="|24/01/03|"/>
    <n v="480"/>
    <n v="3.83"/>
    <n v="6.84"/>
  </r>
  <r>
    <x v="3"/>
    <x v="0"/>
    <x v="10"/>
    <s v="St.Dalfour"/>
    <s v="|24/01/04|"/>
    <n v="480"/>
    <n v="3.32"/>
    <n v="6.42"/>
  </r>
  <r>
    <x v="3"/>
    <x v="0"/>
    <x v="10"/>
    <s v="St.Dalfour"/>
    <s v="|24/01/05|"/>
    <n v="432"/>
    <n v="4.3600000000000003"/>
    <n v="5.69"/>
  </r>
  <r>
    <x v="3"/>
    <x v="0"/>
    <x v="10"/>
    <s v="St.Dalfour"/>
    <s v="|24/01/06|"/>
    <n v="360"/>
    <n v="4.9400000000000004"/>
    <n v="6.73"/>
  </r>
  <r>
    <x v="3"/>
    <x v="0"/>
    <x v="10"/>
    <s v="St.Dalfour"/>
    <s v="|24/01/07|"/>
    <n v="516"/>
    <n v="3.65"/>
    <n v="6.44"/>
  </r>
  <r>
    <x v="3"/>
    <x v="0"/>
    <x v="10"/>
    <s v="St.Dalfour"/>
    <s v="|24/01/08|"/>
    <n v="516"/>
    <n v="4.38"/>
    <n v="5.7"/>
  </r>
  <r>
    <x v="3"/>
    <x v="0"/>
    <x v="10"/>
    <s v="St.Dalfour"/>
    <s v="|24/01/09|"/>
    <n v="528"/>
    <n v="3.58"/>
    <n v="6.06"/>
  </r>
  <r>
    <x v="3"/>
    <x v="0"/>
    <x v="10"/>
    <s v="St.Dalfour"/>
    <s v="|24/01/30|"/>
    <n v="492"/>
    <n v="4.22"/>
    <n v="5.59"/>
  </r>
  <r>
    <x v="3"/>
    <x v="0"/>
    <x v="10"/>
    <s v="St.Dalfour"/>
    <s v="|24/01/31|"/>
    <n v="432"/>
    <n v="3.58"/>
    <n v="5.58"/>
  </r>
  <r>
    <x v="3"/>
    <x v="0"/>
    <x v="10"/>
    <s v="St.Dalfour"/>
    <s v="|24/01/32|"/>
    <n v="456"/>
    <n v="4.5"/>
    <n v="5.41"/>
  </r>
  <r>
    <x v="3"/>
    <x v="0"/>
    <x v="10"/>
    <s v="St.Dalfour"/>
    <s v="|24/01/33|"/>
    <n v="444"/>
    <n v="3.72"/>
    <n v="5.55"/>
  </r>
  <r>
    <x v="3"/>
    <x v="0"/>
    <x v="10"/>
    <s v="St.Dalfour"/>
    <s v="|24/01/34|"/>
    <n v="540"/>
    <n v="3.29"/>
    <n v="6.92"/>
  </r>
  <r>
    <x v="3"/>
    <x v="0"/>
    <x v="10"/>
    <s v="St.Dalfour"/>
    <s v="|24/01/35|"/>
    <n v="456"/>
    <n v="4.25"/>
    <n v="6.62"/>
  </r>
  <r>
    <x v="3"/>
    <x v="0"/>
    <x v="10"/>
    <s v="St.Dalfour"/>
    <s v="|24/01/36|"/>
    <n v="360"/>
    <n v="3.8"/>
    <n v="6.91"/>
  </r>
  <r>
    <x v="3"/>
    <x v="0"/>
    <x v="10"/>
    <s v="St.Dalfour"/>
    <s v="|24/01/37|"/>
    <n v="468"/>
    <n v="4.8899999999999997"/>
    <n v="5.38"/>
  </r>
  <r>
    <x v="3"/>
    <x v="0"/>
    <x v="10"/>
    <s v="St.Dalfour"/>
    <s v="|24/01/38|"/>
    <n v="360"/>
    <n v="3.55"/>
    <n v="6.57"/>
  </r>
  <r>
    <x v="3"/>
    <x v="0"/>
    <x v="10"/>
    <s v="St.Dalfour"/>
    <s v="|24/24/01|"/>
    <n v="432"/>
    <n v="4.18"/>
    <n v="6.54"/>
  </r>
  <r>
    <x v="3"/>
    <x v="0"/>
    <x v="10"/>
    <s v="St.Dalfour"/>
    <s v="|24/24/02|"/>
    <n v="408"/>
    <n v="4.8899999999999997"/>
    <n v="5.72"/>
  </r>
  <r>
    <x v="3"/>
    <x v="0"/>
    <x v="10"/>
    <s v="St.Dalfour"/>
    <s v="|24/24/03|"/>
    <n v="432"/>
    <n v="4.59"/>
    <n v="6.61"/>
  </r>
  <r>
    <x v="3"/>
    <x v="0"/>
    <x v="10"/>
    <s v="St.Dalfour"/>
    <s v="|24/24/04|"/>
    <n v="540"/>
    <n v="4.3499999999999996"/>
    <n v="5.96"/>
  </r>
  <r>
    <x v="3"/>
    <x v="0"/>
    <x v="10"/>
    <s v="St.Dalfour"/>
    <s v="|24/24/05|"/>
    <n v="516"/>
    <n v="4.03"/>
    <n v="6.18"/>
  </r>
  <r>
    <x v="3"/>
    <x v="0"/>
    <x v="10"/>
    <s v="St.Dalfour"/>
    <s v="|24/24/06|"/>
    <n v="516"/>
    <n v="4.24"/>
    <n v="6.41"/>
  </r>
  <r>
    <x v="3"/>
    <x v="0"/>
    <x v="10"/>
    <s v="St.Dalfour"/>
    <s v="|24/24/07|"/>
    <n v="444"/>
    <n v="4.7300000000000004"/>
    <n v="6.18"/>
  </r>
  <r>
    <x v="3"/>
    <x v="0"/>
    <x v="10"/>
    <s v="St.Dalfour"/>
    <s v="|24/24/08|"/>
    <n v="468"/>
    <n v="3.42"/>
    <n v="6.89"/>
  </r>
  <r>
    <x v="3"/>
    <x v="0"/>
    <x v="10"/>
    <s v="St.Dalfour"/>
    <s v="|24/24/09|"/>
    <n v="456"/>
    <n v="5"/>
    <n v="5.57"/>
  </r>
  <r>
    <x v="3"/>
    <x v="0"/>
    <x v="10"/>
    <s v="St.Dalfour"/>
    <s v="|24/24/10|"/>
    <n v="516"/>
    <n v="3.77"/>
    <n v="5.97"/>
  </r>
  <r>
    <x v="3"/>
    <x v="0"/>
    <x v="10"/>
    <s v="St.Dalfour"/>
    <s v="|24/24/11|"/>
    <n v="420"/>
    <n v="3.75"/>
    <n v="6.57"/>
  </r>
  <r>
    <x v="3"/>
    <x v="0"/>
    <x v="10"/>
    <s v="St.Dalfour"/>
    <s v="|24/24/12|"/>
    <n v="516"/>
    <n v="4.37"/>
    <n v="5.43"/>
  </r>
  <r>
    <x v="3"/>
    <x v="0"/>
    <x v="10"/>
    <s v="St.Dalfour"/>
    <s v="|24/24/13|"/>
    <n v="408"/>
    <n v="3.61"/>
    <n v="5.15"/>
  </r>
  <r>
    <x v="3"/>
    <x v="0"/>
    <x v="10"/>
    <s v="St.Dalfour"/>
    <s v="|24/24/14|"/>
    <n v="432"/>
    <n v="4.7699999999999996"/>
    <n v="5.15"/>
  </r>
  <r>
    <x v="3"/>
    <x v="0"/>
    <x v="10"/>
    <s v="St.Dalfour"/>
    <s v="|24/24/15|"/>
    <n v="516"/>
    <n v="3.64"/>
    <n v="6.31"/>
  </r>
  <r>
    <x v="3"/>
    <x v="0"/>
    <x v="10"/>
    <s v="St.Dalfour"/>
    <s v="|24/24/16|"/>
    <n v="420"/>
    <n v="3.93"/>
    <n v="5.93"/>
  </r>
  <r>
    <x v="3"/>
    <x v="0"/>
    <x v="10"/>
    <s v="St.Dalfour"/>
    <s v="|24/24/17|"/>
    <n v="540"/>
    <n v="3.42"/>
    <n v="6.33"/>
  </r>
  <r>
    <x v="3"/>
    <x v="0"/>
    <x v="10"/>
    <s v="St.Dalfour"/>
    <s v="|24/24/18|"/>
    <n v="384"/>
    <n v="4.8899999999999997"/>
    <n v="5.15"/>
  </r>
  <r>
    <x v="3"/>
    <x v="0"/>
    <x v="10"/>
    <s v="St.Dalfour"/>
    <s v="|24/24/19|"/>
    <n v="432"/>
    <n v="4.7300000000000004"/>
    <n v="5.59"/>
  </r>
  <r>
    <x v="3"/>
    <x v="0"/>
    <x v="10"/>
    <s v="St.Dalfour"/>
    <s v="|24/24/31|"/>
    <n v="360"/>
    <n v="3.71"/>
    <n v="6.02"/>
  </r>
  <r>
    <x v="3"/>
    <x v="0"/>
    <x v="10"/>
    <s v="St.Dalfour"/>
    <s v="|24/24/32|"/>
    <n v="396"/>
    <n v="4.18"/>
    <n v="5.05"/>
  </r>
  <r>
    <x v="3"/>
    <x v="0"/>
    <x v="10"/>
    <s v="St.Dalfour"/>
    <s v="|24/24/33|"/>
    <n v="444"/>
    <n v="3.53"/>
    <n v="6.36"/>
  </r>
  <r>
    <x v="3"/>
    <x v="0"/>
    <x v="10"/>
    <s v="St.Dalfour"/>
    <s v="|24/24/34|"/>
    <n v="516"/>
    <n v="3.96"/>
    <n v="6.58"/>
  </r>
  <r>
    <x v="3"/>
    <x v="0"/>
    <x v="10"/>
    <s v="St.Dalfour"/>
    <s v="|24/24/35|"/>
    <n v="372"/>
    <n v="4.28"/>
    <n v="5.8"/>
  </r>
  <r>
    <x v="3"/>
    <x v="0"/>
    <x v="10"/>
    <s v="St.Dalfour"/>
    <s v="|24/24/36|"/>
    <n v="372"/>
    <n v="4.18"/>
    <n v="5.16"/>
  </r>
  <r>
    <x v="3"/>
    <x v="0"/>
    <x v="10"/>
    <s v="St.Dalfour"/>
    <s v="|24/24/37|"/>
    <n v="504"/>
    <n v="4.0199999999999996"/>
    <n v="6.49"/>
  </r>
  <r>
    <x v="3"/>
    <x v="0"/>
    <x v="10"/>
    <s v="St.Dalfour"/>
    <s v="|24/24/38|"/>
    <n v="432"/>
    <n v="3.77"/>
    <n v="5.85"/>
  </r>
  <r>
    <x v="3"/>
    <x v="0"/>
    <x v="10"/>
    <s v="St.Dalfour"/>
    <s v="|24/24/39|"/>
    <n v="360"/>
    <n v="3.68"/>
    <n v="6.09"/>
  </r>
  <r>
    <x v="3"/>
    <x v="0"/>
    <x v="10"/>
    <s v="St.Dalfour"/>
    <s v="|24/24/40|"/>
    <n v="480"/>
    <n v="4.74"/>
    <n v="5.19"/>
  </r>
  <r>
    <x v="3"/>
    <x v="0"/>
    <x v="10"/>
    <s v="St.Dalfour"/>
    <s v="|24/24/41|"/>
    <n v="456"/>
    <n v="4.74"/>
    <n v="6.26"/>
  </r>
  <r>
    <x v="3"/>
    <x v="0"/>
    <x v="10"/>
    <s v="St.Dalfour"/>
    <s v="|24/24/42|"/>
    <n v="504"/>
    <n v="4.37"/>
    <n v="5.86"/>
  </r>
  <r>
    <x v="3"/>
    <x v="0"/>
    <x v="10"/>
    <s v="St.Dalfour"/>
    <s v="|24/24/43|"/>
    <n v="420"/>
    <n v="3.5"/>
    <n v="6.69"/>
  </r>
  <r>
    <x v="3"/>
    <x v="0"/>
    <x v="10"/>
    <s v="St.Dalfour"/>
    <s v="|24/24/44|"/>
    <n v="408"/>
    <n v="4.84"/>
    <n v="5.24"/>
  </r>
  <r>
    <x v="3"/>
    <x v="0"/>
    <x v="10"/>
    <s v="St.Dalfour"/>
    <s v="|24/24/45|"/>
    <n v="396"/>
    <n v="4.93"/>
    <n v="5.14"/>
  </r>
  <r>
    <x v="3"/>
    <x v="0"/>
    <x v="10"/>
    <s v="St.Dalfour"/>
    <s v="|24/24/50|"/>
    <n v="456"/>
    <n v="3.87"/>
    <n v="5.99"/>
  </r>
  <r>
    <x v="3"/>
    <x v="0"/>
    <x v="10"/>
    <s v="St.Dalfour"/>
    <s v="|24/25/01|"/>
    <n v="432"/>
    <n v="4.75"/>
    <n v="6.8"/>
  </r>
  <r>
    <x v="3"/>
    <x v="0"/>
    <x v="10"/>
    <s v="St.Dalfour"/>
    <s v="|24/25/02|"/>
    <n v="492"/>
    <n v="3.51"/>
    <n v="6.63"/>
  </r>
  <r>
    <x v="3"/>
    <x v="0"/>
    <x v="10"/>
    <s v="St.Dalfour"/>
    <s v="|24/26/01|"/>
    <n v="408"/>
    <n v="3.49"/>
    <n v="5.45"/>
  </r>
  <r>
    <x v="3"/>
    <x v="0"/>
    <x v="10"/>
    <s v="St.Dalfour"/>
    <s v="|24/26/02|"/>
    <n v="444"/>
    <n v="4.45"/>
    <n v="5.44"/>
  </r>
  <r>
    <x v="3"/>
    <x v="0"/>
    <x v="10"/>
    <s v="St.Dalfour"/>
    <s v="|24/26/03|"/>
    <n v="480"/>
    <n v="3.98"/>
    <n v="5.36"/>
  </r>
  <r>
    <x v="3"/>
    <x v="0"/>
    <x v="10"/>
    <s v="St.Dalfour"/>
    <s v="|24/26/04|"/>
    <n v="408"/>
    <n v="3.78"/>
    <n v="5.27"/>
  </r>
  <r>
    <x v="3"/>
    <x v="0"/>
    <x v="10"/>
    <s v="St.Dalfour"/>
    <s v="|24/27/01|"/>
    <n v="444"/>
    <n v="4.3499999999999996"/>
    <n v="5.14"/>
  </r>
  <r>
    <x v="3"/>
    <x v="0"/>
    <x v="10"/>
    <s v="St.Dalfour"/>
    <s v="|24/27/02|"/>
    <n v="432"/>
    <n v="3.07"/>
    <n v="6.62"/>
  </r>
  <r>
    <x v="3"/>
    <x v="0"/>
    <x v="10"/>
    <s v="St.Dalfour"/>
    <s v="|24/27/03|"/>
    <n v="360"/>
    <n v="3.74"/>
    <n v="5.09"/>
  </r>
  <r>
    <x v="3"/>
    <x v="0"/>
    <x v="9"/>
    <s v="P&amp;G"/>
    <s v="|128/01/01|"/>
    <n v="492"/>
    <n v="1.59"/>
    <n v="2"/>
  </r>
  <r>
    <x v="3"/>
    <x v="0"/>
    <x v="9"/>
    <s v="P&amp;G"/>
    <s v="|128/01/02|"/>
    <n v="792"/>
    <n v="1.88"/>
    <n v="2.82"/>
  </r>
  <r>
    <x v="3"/>
    <x v="0"/>
    <x v="9"/>
    <s v="P&amp;G"/>
    <s v="|128/01/03|"/>
    <n v="624"/>
    <n v="2.25"/>
    <n v="3.4"/>
  </r>
  <r>
    <x v="3"/>
    <x v="0"/>
    <x v="9"/>
    <s v="P&amp;G"/>
    <s v="|128/01/04|"/>
    <n v="1056"/>
    <n v="1.35"/>
    <n v="3.21"/>
  </r>
  <r>
    <x v="3"/>
    <x v="0"/>
    <x v="9"/>
    <s v="P&amp;G"/>
    <s v="|128/01/05|"/>
    <n v="1116"/>
    <n v="2.2200000000000002"/>
    <n v="2.76"/>
  </r>
  <r>
    <x v="3"/>
    <x v="0"/>
    <x v="9"/>
    <s v="P&amp;G"/>
    <s v="|128/01/06|"/>
    <n v="480"/>
    <n v="2.2400000000000002"/>
    <n v="2.2200000000000002"/>
  </r>
  <r>
    <x v="3"/>
    <x v="0"/>
    <x v="9"/>
    <s v="P&amp;G"/>
    <s v="|128/01/07|"/>
    <n v="1116"/>
    <n v="1.31"/>
    <n v="2.4300000000000002"/>
  </r>
  <r>
    <x v="3"/>
    <x v="0"/>
    <x v="9"/>
    <s v="P&amp;G"/>
    <s v="|128/01/08|"/>
    <n v="372"/>
    <n v="2.25"/>
    <n v="3.31"/>
  </r>
  <r>
    <x v="3"/>
    <x v="0"/>
    <x v="9"/>
    <s v="P&amp;G"/>
    <s v="|128/01/10|"/>
    <n v="696"/>
    <n v="1.79"/>
    <n v="2.76"/>
  </r>
  <r>
    <x v="3"/>
    <x v="0"/>
    <x v="1"/>
    <s v="KBG"/>
    <s v="|117/02/01|"/>
    <n v="516"/>
    <n v="6.62"/>
    <n v="8.086666666666666"/>
  </r>
  <r>
    <x v="3"/>
    <x v="0"/>
    <x v="1"/>
    <s v="KBG"/>
    <s v="|117/02/02|"/>
    <n v="564"/>
    <n v="6.5133333333333336"/>
    <n v="7.9933333333333332"/>
  </r>
  <r>
    <x v="3"/>
    <x v="0"/>
    <x v="1"/>
    <s v="KBG"/>
    <s v="|117/02/03|"/>
    <n v="480"/>
    <n v="5.9533333333333331"/>
    <n v="8.1533333333333342"/>
  </r>
  <r>
    <x v="3"/>
    <x v="0"/>
    <x v="1"/>
    <s v="KBG"/>
    <s v="|117/02/04|"/>
    <n v="444"/>
    <n v="6.4066666666666663"/>
    <n v="7.92"/>
  </r>
  <r>
    <x v="3"/>
    <x v="0"/>
    <x v="1"/>
    <s v="KBG"/>
    <s v="|117/02/05|"/>
    <n v="480"/>
    <n v="6.6333333333333337"/>
    <n v="7.3866666666666667"/>
  </r>
  <r>
    <x v="3"/>
    <x v="0"/>
    <x v="1"/>
    <s v="KBG"/>
    <s v="|117/02/06|"/>
    <n v="468"/>
    <n v="5.8266666666666671"/>
    <n v="8.6133333333333333"/>
  </r>
  <r>
    <x v="3"/>
    <x v="0"/>
    <x v="1"/>
    <s v="KBG"/>
    <s v="|117/02/07|"/>
    <n v="492"/>
    <n v="5.9733333333333336"/>
    <n v="8.4600000000000009"/>
  </r>
  <r>
    <x v="3"/>
    <x v="0"/>
    <x v="1"/>
    <s v="KBG"/>
    <s v="|117/02/08|"/>
    <n v="624"/>
    <n v="5.2666666666666666"/>
    <n v="7.4266666666666667"/>
  </r>
  <r>
    <x v="3"/>
    <x v="0"/>
    <x v="1"/>
    <s v="KBG"/>
    <s v="|117/02/12|"/>
    <n v="420"/>
    <n v="6.06"/>
    <n v="8.5333333333333332"/>
  </r>
  <r>
    <x v="3"/>
    <x v="0"/>
    <x v="1"/>
    <s v="KBG"/>
    <s v="|117/02/14|"/>
    <n v="588"/>
    <n v="6.3266666666666671"/>
    <n v="7.92"/>
  </r>
  <r>
    <x v="3"/>
    <x v="0"/>
    <x v="7"/>
    <s v="KBG"/>
    <s v="|117/01/01|"/>
    <n v="1116"/>
    <n v="2.79"/>
    <n v="3.85"/>
  </r>
  <r>
    <x v="3"/>
    <x v="0"/>
    <x v="7"/>
    <s v="KBG"/>
    <s v="|117/01/02|"/>
    <n v="1080"/>
    <n v="2.4"/>
    <n v="4"/>
  </r>
  <r>
    <x v="3"/>
    <x v="0"/>
    <x v="7"/>
    <s v="KBG"/>
    <s v="|117/01/03|"/>
    <n v="1068"/>
    <n v="2.1"/>
    <n v="3.7"/>
  </r>
  <r>
    <x v="3"/>
    <x v="0"/>
    <x v="7"/>
    <s v="KBG"/>
    <s v="|117/01/04|"/>
    <n v="828"/>
    <n v="2.84"/>
    <n v="3.67"/>
  </r>
  <r>
    <x v="3"/>
    <x v="0"/>
    <x v="7"/>
    <s v="KBG"/>
    <s v="|117/01/05|"/>
    <n v="780"/>
    <n v="2.95"/>
    <n v="3.47"/>
  </r>
  <r>
    <x v="3"/>
    <x v="0"/>
    <x v="7"/>
    <s v="KBG"/>
    <s v="|117/01/06|"/>
    <n v="972"/>
    <n v="2.09"/>
    <n v="3.74"/>
  </r>
  <r>
    <x v="3"/>
    <x v="0"/>
    <x v="7"/>
    <s v="KBG"/>
    <s v="|117/01/07|"/>
    <n v="792"/>
    <n v="2.48"/>
    <n v="3.64"/>
  </r>
  <r>
    <x v="3"/>
    <x v="0"/>
    <x v="7"/>
    <s v="KBG"/>
    <s v="|117/01/08|"/>
    <n v="672"/>
    <n v="2.79"/>
    <n v="3.37"/>
  </r>
  <r>
    <x v="3"/>
    <x v="0"/>
    <x v="7"/>
    <s v="KBG"/>
    <s v="|117/01/09|"/>
    <n v="816"/>
    <n v="2.77"/>
    <n v="3.98"/>
  </r>
  <r>
    <x v="3"/>
    <x v="0"/>
    <x v="7"/>
    <s v="KBG"/>
    <s v="|117/01/10|"/>
    <n v="720"/>
    <n v="2.56"/>
    <n v="3.28"/>
  </r>
  <r>
    <x v="3"/>
    <x v="0"/>
    <x v="7"/>
    <s v="KBG"/>
    <s v="|117/01/11|"/>
    <n v="1128"/>
    <n v="2.63"/>
    <n v="3.88"/>
  </r>
  <r>
    <x v="3"/>
    <x v="0"/>
    <x v="7"/>
    <s v="KBG"/>
    <s v="|117/01/12|"/>
    <n v="864"/>
    <n v="2.5099999999999998"/>
    <n v="3.45"/>
  </r>
  <r>
    <x v="3"/>
    <x v="0"/>
    <x v="7"/>
    <s v="KBG"/>
    <s v="|117/01/13|"/>
    <n v="1188"/>
    <n v="2.57"/>
    <n v="3.39"/>
  </r>
  <r>
    <x v="3"/>
    <x v="0"/>
    <x v="7"/>
    <s v="KBG"/>
    <s v="|117/01/14|"/>
    <n v="636"/>
    <n v="2.67"/>
    <n v="3.25"/>
  </r>
  <r>
    <x v="3"/>
    <x v="0"/>
    <x v="7"/>
    <s v="KBG"/>
    <s v="|117/01/15|"/>
    <n v="1056"/>
    <n v="2.76"/>
    <n v="3.33"/>
  </r>
  <r>
    <x v="3"/>
    <x v="0"/>
    <x v="7"/>
    <s v="KBG"/>
    <s v="|117/01/16|"/>
    <n v="1188"/>
    <n v="2.99"/>
    <n v="3.95"/>
  </r>
  <r>
    <x v="3"/>
    <x v="0"/>
    <x v="7"/>
    <s v="KBG"/>
    <s v="|117/01/17|"/>
    <n v="1188"/>
    <n v="2.75"/>
    <n v="3.59"/>
  </r>
  <r>
    <x v="3"/>
    <x v="0"/>
    <x v="7"/>
    <s v="KBG"/>
    <s v="|117/01/18|"/>
    <n v="864"/>
    <n v="2"/>
    <n v="3.86"/>
  </r>
  <r>
    <x v="3"/>
    <x v="0"/>
    <x v="7"/>
    <s v="KBG"/>
    <s v="|117/01/19|"/>
    <n v="804"/>
    <n v="2.17"/>
    <n v="3.66"/>
  </r>
  <r>
    <x v="3"/>
    <x v="0"/>
    <x v="6"/>
    <s v="Cherry dreams"/>
    <s v="|47/01/01|"/>
    <n v="2412"/>
    <n v="2.73"/>
    <n v="3.61"/>
  </r>
  <r>
    <x v="3"/>
    <x v="0"/>
    <x v="6"/>
    <s v="Cherry dreams"/>
    <s v="|47/01/02|"/>
    <n v="1260"/>
    <n v="2.58"/>
    <n v="3.89"/>
  </r>
  <r>
    <x v="3"/>
    <x v="0"/>
    <x v="6"/>
    <s v="Cherry dreams"/>
    <s v="|47/01/03|"/>
    <n v="2100"/>
    <n v="2.72"/>
    <n v="3.41"/>
  </r>
  <r>
    <x v="3"/>
    <x v="0"/>
    <x v="6"/>
    <s v="Cherry dreams"/>
    <s v="|47/01/04|"/>
    <n v="2100"/>
    <n v="2.68"/>
    <n v="3.51"/>
  </r>
  <r>
    <x v="3"/>
    <x v="0"/>
    <x v="6"/>
    <s v="Cherry dreams"/>
    <s v="|47/01/05|"/>
    <n v="1848"/>
    <n v="2.85"/>
    <n v="3.71"/>
  </r>
  <r>
    <x v="3"/>
    <x v="0"/>
    <x v="6"/>
    <s v="Cherry dreams"/>
    <s v="|47/01/06|"/>
    <n v="2496"/>
    <n v="2.4300000000000002"/>
    <n v="3.36"/>
  </r>
  <r>
    <x v="3"/>
    <x v="0"/>
    <x v="6"/>
    <s v="Cherry dreams"/>
    <s v="|47/01/07|"/>
    <n v="1512"/>
    <n v="2.58"/>
    <n v="3.74"/>
  </r>
  <r>
    <x v="3"/>
    <x v="0"/>
    <x v="6"/>
    <s v="Cherry dreams"/>
    <s v="|47/01/08|"/>
    <n v="2352"/>
    <n v="2.54"/>
    <n v="3.62"/>
  </r>
  <r>
    <x v="3"/>
    <x v="0"/>
    <x v="6"/>
    <s v="Cherry dreams"/>
    <s v="|47/01/09|"/>
    <n v="1440"/>
    <n v="2.76"/>
    <n v="3.57"/>
  </r>
  <r>
    <x v="3"/>
    <x v="0"/>
    <x v="6"/>
    <s v="Cherry dreams"/>
    <s v="|47/01/10|"/>
    <n v="2256"/>
    <n v="2.94"/>
    <n v="3.77"/>
  </r>
  <r>
    <x v="3"/>
    <x v="0"/>
    <x v="6"/>
    <s v="Cherry dreams"/>
    <s v="|47/01/11|"/>
    <n v="1380"/>
    <n v="2.98"/>
    <n v="3.93"/>
  </r>
  <r>
    <x v="3"/>
    <x v="0"/>
    <x v="6"/>
    <s v="Cherry dreams"/>
    <s v="|47/01/12|"/>
    <n v="1788"/>
    <n v="2.56"/>
    <n v="3.38"/>
  </r>
  <r>
    <x v="3"/>
    <x v="0"/>
    <x v="4"/>
    <s v="Green Farm"/>
    <s v="|01/03/01|"/>
    <n v="384"/>
    <n v="4.49"/>
    <n v="5.27"/>
  </r>
  <r>
    <x v="3"/>
    <x v="0"/>
    <x v="4"/>
    <s v="Green Farm"/>
    <s v="|01/03/02|"/>
    <n v="324"/>
    <n v="4.87"/>
    <n v="5.29"/>
  </r>
  <r>
    <x v="3"/>
    <x v="0"/>
    <x v="4"/>
    <s v="Green Farm"/>
    <s v="|01/03/04|"/>
    <n v="348"/>
    <n v="4.0199999999999996"/>
    <n v="5.35"/>
  </r>
  <r>
    <x v="3"/>
    <x v="0"/>
    <x v="4"/>
    <s v="Green Farm"/>
    <s v="|01/03/05|"/>
    <n v="456"/>
    <n v="4.32"/>
    <n v="5.17"/>
  </r>
  <r>
    <x v="3"/>
    <x v="0"/>
    <x v="4"/>
    <s v="Green Farm"/>
    <s v="|01/03/07|"/>
    <n v="300"/>
    <n v="4.76"/>
    <n v="5.37"/>
  </r>
  <r>
    <x v="3"/>
    <x v="0"/>
    <x v="4"/>
    <s v="Green Farm"/>
    <s v="|01/03/08|"/>
    <n v="576"/>
    <n v="4.63"/>
    <n v="5.31"/>
  </r>
  <r>
    <x v="3"/>
    <x v="0"/>
    <x v="2"/>
    <s v="Green Farm"/>
    <s v="|01/03/09|"/>
    <n v="9396"/>
    <n v="0.44"/>
    <n v="0.97"/>
  </r>
  <r>
    <x v="3"/>
    <x v="0"/>
    <x v="2"/>
    <s v="Green Farm"/>
    <s v="|01/03/10|"/>
    <n v="8940"/>
    <n v="0.53"/>
    <n v="0.95"/>
  </r>
  <r>
    <x v="3"/>
    <x v="0"/>
    <x v="2"/>
    <s v="Green Farm"/>
    <s v="|01/03/12|"/>
    <n v="8208"/>
    <n v="0.46"/>
    <n v="0.92"/>
  </r>
  <r>
    <x v="3"/>
    <x v="0"/>
    <x v="2"/>
    <s v="Green Farm"/>
    <s v="|01/03/14|"/>
    <n v="7188"/>
    <n v="0.84"/>
    <n v="1.01"/>
  </r>
  <r>
    <x v="3"/>
    <x v="0"/>
    <x v="2"/>
    <s v="Green Farm"/>
    <s v="|01/03/15|"/>
    <n v="5148"/>
    <n v="1.07"/>
    <n v="0.93"/>
  </r>
  <r>
    <x v="3"/>
    <x v="0"/>
    <x v="2"/>
    <s v="Green Farm"/>
    <s v="|01/03/16|"/>
    <n v="7212"/>
    <n v="1.1499999999999999"/>
    <n v="0.96"/>
  </r>
  <r>
    <x v="3"/>
    <x v="0"/>
    <x v="2"/>
    <s v="Green Farm"/>
    <s v="|01/03/17|"/>
    <n v="5364"/>
    <n v="0.79"/>
    <n v="1.08"/>
  </r>
  <r>
    <x v="3"/>
    <x v="0"/>
    <x v="2"/>
    <s v="Green Farm"/>
    <s v="|01/03/18|"/>
    <n v="8844"/>
    <n v="1.03"/>
    <n v="1.08"/>
  </r>
  <r>
    <x v="3"/>
    <x v="0"/>
    <x v="2"/>
    <s v="Green Farm"/>
    <s v="|01/03/19|"/>
    <n v="9576"/>
    <n v="1.04"/>
    <n v="1.05"/>
  </r>
  <r>
    <x v="3"/>
    <x v="0"/>
    <x v="4"/>
    <s v="Green Farm"/>
    <s v="|01/03/21|"/>
    <n v="420"/>
    <n v="4.76"/>
    <n v="5.12"/>
  </r>
  <r>
    <x v="3"/>
    <x v="0"/>
    <x v="4"/>
    <s v="Green Farm"/>
    <s v="|01/03/22|"/>
    <n v="684"/>
    <n v="4.9800000000000004"/>
    <n v="5.4"/>
  </r>
  <r>
    <x v="3"/>
    <x v="0"/>
    <x v="4"/>
    <s v="Green Farm"/>
    <s v="|01/03/23|"/>
    <n v="432"/>
    <n v="4.54"/>
    <n v="5.2"/>
  </r>
  <r>
    <x v="3"/>
    <x v="0"/>
    <x v="7"/>
    <s v="C&amp;C vegetables"/>
    <s v="|114/01/01|"/>
    <n v="996"/>
    <n v="2.5499999999999998"/>
    <n v="3.89"/>
  </r>
  <r>
    <x v="3"/>
    <x v="0"/>
    <x v="7"/>
    <s v="C&amp;C vegetables"/>
    <s v="|114/01/02|"/>
    <n v="1128"/>
    <n v="2.73"/>
    <n v="3.81"/>
  </r>
  <r>
    <x v="3"/>
    <x v="0"/>
    <x v="7"/>
    <s v="C&amp;C vegetables"/>
    <s v="|114/01/03|"/>
    <n v="672"/>
    <n v="3"/>
    <n v="3.77"/>
  </r>
  <r>
    <x v="3"/>
    <x v="0"/>
    <x v="7"/>
    <s v="C&amp;C vegetables"/>
    <s v="|114/01/04|"/>
    <n v="720"/>
    <n v="2.89"/>
    <n v="3.64"/>
  </r>
  <r>
    <x v="3"/>
    <x v="0"/>
    <x v="7"/>
    <s v="C&amp;C vegetables"/>
    <s v="|114/01/05|"/>
    <n v="924"/>
    <n v="2.91"/>
    <n v="3.74"/>
  </r>
  <r>
    <x v="3"/>
    <x v="0"/>
    <x v="7"/>
    <s v="C&amp;C vegetables"/>
    <s v="|114/01/06|"/>
    <n v="1092"/>
    <n v="2.9"/>
    <n v="3.8"/>
  </r>
  <r>
    <x v="3"/>
    <x v="0"/>
    <x v="7"/>
    <s v="C&amp;C vegetables"/>
    <s v="|114/01/07|"/>
    <n v="744"/>
    <n v="2.88"/>
    <n v="3.76"/>
  </r>
  <r>
    <x v="3"/>
    <x v="0"/>
    <x v="7"/>
    <s v="C&amp;C vegetables"/>
    <s v="|114/01/08|"/>
    <n v="888"/>
    <n v="2.14"/>
    <n v="3.7"/>
  </r>
  <r>
    <x v="3"/>
    <x v="0"/>
    <x v="7"/>
    <s v="C&amp;C vegetables"/>
    <s v="|114/01/09|"/>
    <n v="1020"/>
    <n v="2.63"/>
    <n v="3.51"/>
  </r>
  <r>
    <x v="3"/>
    <x v="0"/>
    <x v="7"/>
    <s v="C&amp;C vegetables"/>
    <s v="|114/01/10|"/>
    <n v="684"/>
    <n v="2.62"/>
    <n v="3.83"/>
  </r>
  <r>
    <x v="3"/>
    <x v="0"/>
    <x v="7"/>
    <s v="C&amp;C vegetables"/>
    <s v="|114/01/11|"/>
    <n v="936"/>
    <n v="2.46"/>
    <n v="3.21"/>
  </r>
  <r>
    <x v="3"/>
    <x v="0"/>
    <x v="7"/>
    <s v="C&amp;C vegetables"/>
    <s v="|114/01/12|"/>
    <n v="768"/>
    <n v="2.98"/>
    <n v="3.38"/>
  </r>
  <r>
    <x v="3"/>
    <x v="0"/>
    <x v="7"/>
    <s v="C&amp;C vegetables"/>
    <s v="|114/01/13|"/>
    <n v="804"/>
    <n v="2.0499999999999998"/>
    <n v="3.59"/>
  </r>
  <r>
    <x v="3"/>
    <x v="0"/>
    <x v="7"/>
    <s v="C&amp;C vegetables"/>
    <s v="|114/01/14|"/>
    <n v="936"/>
    <n v="2.64"/>
    <n v="3.86"/>
  </r>
  <r>
    <x v="3"/>
    <x v="0"/>
    <x v="7"/>
    <s v="C&amp;C vegetables"/>
    <s v="|114/01/15|"/>
    <n v="1044"/>
    <n v="2.85"/>
    <n v="3.42"/>
  </r>
  <r>
    <x v="3"/>
    <x v="0"/>
    <x v="7"/>
    <s v="C&amp;C vegetables"/>
    <s v="|114/01/16|"/>
    <n v="1176"/>
    <n v="2.92"/>
    <n v="3.63"/>
  </r>
  <r>
    <x v="3"/>
    <x v="0"/>
    <x v="7"/>
    <s v="C&amp;C vegetables"/>
    <s v="|114/01/17|"/>
    <n v="696"/>
    <n v="2.7"/>
    <n v="3.97"/>
  </r>
  <r>
    <x v="3"/>
    <x v="0"/>
    <x v="7"/>
    <s v="C&amp;C vegetables"/>
    <s v="|114/01/18|"/>
    <n v="960"/>
    <n v="2.36"/>
    <n v="3.72"/>
  </r>
  <r>
    <x v="3"/>
    <x v="0"/>
    <x v="7"/>
    <s v="C&amp;C vegetables"/>
    <s v="|114/01/19|"/>
    <n v="624"/>
    <n v="2.85"/>
    <n v="3.52"/>
  </r>
  <r>
    <x v="3"/>
    <x v="0"/>
    <x v="7"/>
    <s v="C&amp;C vegetables"/>
    <s v="|114/01/20|"/>
    <n v="936"/>
    <n v="2.0099999999999998"/>
    <n v="3.81"/>
  </r>
  <r>
    <x v="3"/>
    <x v="0"/>
    <x v="7"/>
    <s v="C&amp;C vegetables"/>
    <s v="|114/01/21|"/>
    <n v="768"/>
    <n v="2.91"/>
    <n v="3.84"/>
  </r>
  <r>
    <x v="3"/>
    <x v="0"/>
    <x v="7"/>
    <s v="C&amp;C vegetables"/>
    <s v="|114/01/23|"/>
    <n v="720"/>
    <n v="2.92"/>
    <n v="3.38"/>
  </r>
  <r>
    <x v="3"/>
    <x v="0"/>
    <x v="7"/>
    <s v="C&amp;C vegetables"/>
    <s v="|114/01/24|"/>
    <n v="1152"/>
    <n v="2.73"/>
    <n v="3.32"/>
  </r>
  <r>
    <x v="3"/>
    <x v="0"/>
    <x v="1"/>
    <s v="Gelati e altro"/>
    <s v="|05/00/01|"/>
    <n v="456"/>
    <n v="5.3"/>
    <n v="8.4"/>
  </r>
  <r>
    <x v="3"/>
    <x v="0"/>
    <x v="6"/>
    <s v="Gelati e altro"/>
    <s v="|05/04/01|"/>
    <n v="2064"/>
    <n v="2.68"/>
    <n v="3.49"/>
  </r>
  <r>
    <x v="3"/>
    <x v="0"/>
    <x v="6"/>
    <s v="Gelati e altro"/>
    <s v="|05/04/02|"/>
    <n v="1332"/>
    <n v="2.4300000000000002"/>
    <n v="3.8"/>
  </r>
  <r>
    <x v="3"/>
    <x v="0"/>
    <x v="6"/>
    <s v="Gelati e altro"/>
    <s v="|05/04/03|"/>
    <n v="1620"/>
    <n v="2.87"/>
    <n v="3.65"/>
  </r>
  <r>
    <x v="3"/>
    <x v="0"/>
    <x v="6"/>
    <s v="Gelati e altro"/>
    <s v="|05/04/04|"/>
    <n v="1824"/>
    <n v="2.72"/>
    <n v="3.82"/>
  </r>
  <r>
    <x v="3"/>
    <x v="0"/>
    <x v="6"/>
    <s v="Gelati e altro"/>
    <s v="|05/04/05|"/>
    <n v="2244"/>
    <n v="2.2999999999999998"/>
    <n v="3.35"/>
  </r>
  <r>
    <x v="3"/>
    <x v="0"/>
    <x v="6"/>
    <s v="Gelati e altro"/>
    <s v="|05/04/06|"/>
    <n v="1668"/>
    <n v="2.38"/>
    <n v="3.52"/>
  </r>
  <r>
    <x v="3"/>
    <x v="0"/>
    <x v="6"/>
    <s v="Gelati e altro"/>
    <s v="|05/04/07|"/>
    <n v="1632"/>
    <n v="2.85"/>
    <n v="3.3"/>
  </r>
  <r>
    <x v="3"/>
    <x v="0"/>
    <x v="6"/>
    <s v="Gelati e altro"/>
    <s v="|05/04/08|"/>
    <n v="1200"/>
    <n v="2.37"/>
    <n v="3.44"/>
  </r>
  <r>
    <x v="3"/>
    <x v="0"/>
    <x v="6"/>
    <s v="Gelati e altro"/>
    <s v="|05/04/09|"/>
    <n v="1248"/>
    <n v="2.34"/>
    <n v="3.84"/>
  </r>
  <r>
    <x v="3"/>
    <x v="0"/>
    <x v="6"/>
    <s v="Gelati e altro"/>
    <s v="|05/04/10|"/>
    <n v="2196"/>
    <n v="2.58"/>
    <n v="3.89"/>
  </r>
  <r>
    <x v="3"/>
    <x v="0"/>
    <x v="6"/>
    <s v="Gelati e altro"/>
    <s v="|05/04/11|"/>
    <n v="1344"/>
    <n v="2.65"/>
    <n v="3.98"/>
  </r>
  <r>
    <x v="3"/>
    <x v="0"/>
    <x v="6"/>
    <s v="Gelati e altro"/>
    <s v="|05/04/12|"/>
    <n v="2448"/>
    <n v="2.84"/>
    <n v="3.51"/>
  </r>
  <r>
    <x v="3"/>
    <x v="0"/>
    <x v="6"/>
    <s v="Gelati e altro"/>
    <s v="|05/04/13|"/>
    <n v="1800"/>
    <n v="2.48"/>
    <n v="3.95"/>
  </r>
  <r>
    <x v="3"/>
    <x v="0"/>
    <x v="4"/>
    <s v="Valtaro"/>
    <s v="|41/01/01|"/>
    <n v="432"/>
    <n v="4.07"/>
    <n v="5.36"/>
  </r>
  <r>
    <x v="3"/>
    <x v="0"/>
    <x v="5"/>
    <s v="Buonissimi"/>
    <s v="|53/01/00|"/>
    <n v="1212"/>
    <n v="1.36"/>
    <n v="1.69"/>
  </r>
  <r>
    <x v="3"/>
    <x v="0"/>
    <x v="5"/>
    <s v="Buonissimi"/>
    <s v="|53/01/01|"/>
    <n v="912"/>
    <n v="1.5"/>
    <n v="1.81"/>
  </r>
  <r>
    <x v="3"/>
    <x v="0"/>
    <x v="5"/>
    <s v="Buonissimi"/>
    <s v="|53/01/02|"/>
    <n v="636"/>
    <n v="1.23"/>
    <n v="1.69"/>
  </r>
  <r>
    <x v="3"/>
    <x v="0"/>
    <x v="5"/>
    <s v="Buonissimi"/>
    <s v="|53/01/03|"/>
    <n v="948"/>
    <n v="1.38"/>
    <n v="1.69"/>
  </r>
  <r>
    <x v="3"/>
    <x v="0"/>
    <x v="5"/>
    <s v="Buonissimi"/>
    <s v="|53/01/04|"/>
    <n v="648"/>
    <n v="1.3"/>
    <n v="1.79"/>
  </r>
  <r>
    <x v="3"/>
    <x v="0"/>
    <x v="5"/>
    <s v="Buonissimi"/>
    <s v="|53/01/05|"/>
    <n v="636"/>
    <n v="1.49"/>
    <n v="1.63"/>
  </r>
  <r>
    <x v="3"/>
    <x v="0"/>
    <x v="5"/>
    <s v="Buonissimi"/>
    <s v="|53/01/06|"/>
    <n v="756"/>
    <n v="1.37"/>
    <n v="1.81"/>
  </r>
  <r>
    <x v="3"/>
    <x v="0"/>
    <x v="5"/>
    <s v="Buonissimi"/>
    <s v="|53/01/07|"/>
    <n v="696"/>
    <n v="1.46"/>
    <n v="1.71"/>
  </r>
  <r>
    <x v="3"/>
    <x v="0"/>
    <x v="5"/>
    <s v="Buonissimi"/>
    <s v="|53/01/08|"/>
    <n v="1128"/>
    <n v="1.2"/>
    <n v="1.67"/>
  </r>
  <r>
    <x v="3"/>
    <x v="0"/>
    <x v="5"/>
    <s v="Buonissimi"/>
    <s v="|53/01/09|"/>
    <n v="792"/>
    <n v="1.35"/>
    <n v="1.86"/>
  </r>
  <r>
    <x v="3"/>
    <x v="0"/>
    <x v="5"/>
    <s v="Buonissimi"/>
    <s v="|53/01/10|"/>
    <n v="636"/>
    <n v="1.35"/>
    <n v="1.84"/>
  </r>
  <r>
    <x v="3"/>
    <x v="0"/>
    <x v="5"/>
    <s v="Buonissimi"/>
    <s v="|53/01/11|"/>
    <n v="1092"/>
    <n v="1.41"/>
    <n v="1.89"/>
  </r>
  <r>
    <x v="3"/>
    <x v="0"/>
    <x v="5"/>
    <s v="Buonissimi"/>
    <s v="|53/01/12|"/>
    <n v="1044"/>
    <n v="1.38"/>
    <n v="1.64"/>
  </r>
  <r>
    <x v="3"/>
    <x v="0"/>
    <x v="5"/>
    <s v="Buonissimi"/>
    <s v="|53/01/13|"/>
    <n v="1164"/>
    <n v="1.1100000000000001"/>
    <n v="1.79"/>
  </r>
  <r>
    <x v="3"/>
    <x v="0"/>
    <x v="5"/>
    <s v="Buonissimi"/>
    <s v="|53/01/14|"/>
    <n v="576"/>
    <n v="1.48"/>
    <n v="1.64"/>
  </r>
  <r>
    <x v="3"/>
    <x v="0"/>
    <x v="5"/>
    <s v="Buonissimi"/>
    <s v="|53/01/15|"/>
    <n v="1152"/>
    <n v="1.19"/>
    <n v="1.87"/>
  </r>
  <r>
    <x v="3"/>
    <x v="0"/>
    <x v="5"/>
    <s v="Buonissimi"/>
    <s v="|53/01/16|"/>
    <n v="1224"/>
    <n v="1.44"/>
    <n v="1.7"/>
  </r>
  <r>
    <x v="3"/>
    <x v="0"/>
    <x v="5"/>
    <s v="Buonissimi"/>
    <s v="|53/01/17|"/>
    <n v="1008"/>
    <n v="1.17"/>
    <n v="1.9"/>
  </r>
  <r>
    <x v="3"/>
    <x v="0"/>
    <x v="5"/>
    <s v="Buonissimi"/>
    <s v="|53/01/18|"/>
    <n v="1032"/>
    <n v="1.1100000000000001"/>
    <n v="1.64"/>
  </r>
  <r>
    <x v="3"/>
    <x v="0"/>
    <x v="5"/>
    <s v="Buonissimi"/>
    <s v="|53/01/19|"/>
    <n v="672"/>
    <n v="1.44"/>
    <n v="1.69"/>
  </r>
  <r>
    <x v="3"/>
    <x v="0"/>
    <x v="5"/>
    <s v="Buonissimi"/>
    <s v="|53/01/20|"/>
    <n v="924"/>
    <n v="1.1100000000000001"/>
    <n v="1.61"/>
  </r>
  <r>
    <x v="3"/>
    <x v="0"/>
    <x v="5"/>
    <s v="Buonissimi"/>
    <s v="|53/01/21|"/>
    <n v="1284"/>
    <n v="1.48"/>
    <n v="1.9"/>
  </r>
  <r>
    <x v="3"/>
    <x v="0"/>
    <x v="5"/>
    <s v="Buonissimi"/>
    <s v="|53/01/22|"/>
    <n v="816"/>
    <n v="1.17"/>
    <n v="1.63"/>
  </r>
  <r>
    <x v="3"/>
    <x v="0"/>
    <x v="5"/>
    <s v="Buonissimi"/>
    <s v="|53/01/23|"/>
    <n v="1284"/>
    <n v="1.49"/>
    <n v="1.89"/>
  </r>
  <r>
    <x v="3"/>
    <x v="0"/>
    <x v="5"/>
    <s v="Buonissimi"/>
    <s v="|53/01/24|"/>
    <n v="1080"/>
    <n v="1.1200000000000001"/>
    <n v="1.73"/>
  </r>
  <r>
    <x v="3"/>
    <x v="0"/>
    <x v="5"/>
    <s v="Buonissimi"/>
    <s v="|53/01/25|"/>
    <n v="936"/>
    <n v="1.19"/>
    <n v="1.88"/>
  </r>
  <r>
    <x v="3"/>
    <x v="0"/>
    <x v="5"/>
    <s v="Buonissimi"/>
    <s v="|53/01/26|"/>
    <n v="888"/>
    <n v="1.24"/>
    <n v="1.81"/>
  </r>
  <r>
    <x v="3"/>
    <x v="0"/>
    <x v="5"/>
    <s v="Buonissimi"/>
    <s v="|53/01/27|"/>
    <n v="1020"/>
    <n v="1.1200000000000001"/>
    <n v="1.78"/>
  </r>
  <r>
    <x v="3"/>
    <x v="0"/>
    <x v="5"/>
    <s v="Buonissimi"/>
    <s v="|53/01/28|"/>
    <n v="1260"/>
    <n v="1.5"/>
    <n v="1.61"/>
  </r>
  <r>
    <x v="3"/>
    <x v="0"/>
    <x v="5"/>
    <s v="Buonissimi"/>
    <s v="|53/01/29|"/>
    <n v="1056"/>
    <n v="1.1000000000000001"/>
    <n v="1.9"/>
  </r>
  <r>
    <x v="3"/>
    <x v="0"/>
    <x v="5"/>
    <s v="Buonissimi"/>
    <s v="|53/01/30|"/>
    <n v="1212"/>
    <n v="1.19"/>
    <n v="1.71"/>
  </r>
  <r>
    <x v="3"/>
    <x v="0"/>
    <x v="5"/>
    <s v="Buonissimi"/>
    <s v="|53/01/31|"/>
    <n v="1260"/>
    <n v="1.19"/>
    <n v="1.84"/>
  </r>
  <r>
    <x v="3"/>
    <x v="0"/>
    <x v="5"/>
    <s v="Buonissimi"/>
    <s v="|53/01/32|"/>
    <n v="1152"/>
    <n v="1.18"/>
    <n v="1.76"/>
  </r>
  <r>
    <x v="3"/>
    <x v="0"/>
    <x v="5"/>
    <s v="Buonissimi"/>
    <s v="|53/01/33|"/>
    <n v="1044"/>
    <n v="1.26"/>
    <n v="1.8"/>
  </r>
  <r>
    <x v="3"/>
    <x v="0"/>
    <x v="5"/>
    <s v="Buonissimi"/>
    <s v="|53/01/34|"/>
    <n v="720"/>
    <n v="1.37"/>
    <n v="1.65"/>
  </r>
  <r>
    <x v="3"/>
    <x v="0"/>
    <x v="5"/>
    <s v="Buonissimi"/>
    <s v="|53/01/35|"/>
    <n v="1080"/>
    <n v="1.1399999999999999"/>
    <n v="1.87"/>
  </r>
  <r>
    <x v="3"/>
    <x v="0"/>
    <x v="5"/>
    <s v="Buonissimi"/>
    <s v="|53/01/36|"/>
    <n v="1080"/>
    <n v="1.25"/>
    <n v="1.71"/>
  </r>
  <r>
    <x v="3"/>
    <x v="0"/>
    <x v="5"/>
    <s v="Buonissimi"/>
    <s v="|53/01/37|"/>
    <n v="1068"/>
    <n v="1.38"/>
    <n v="1.79"/>
  </r>
  <r>
    <x v="3"/>
    <x v="0"/>
    <x v="5"/>
    <s v="Buonissimi"/>
    <s v="|53/01/38|"/>
    <n v="576"/>
    <n v="1.31"/>
    <n v="1.64"/>
  </r>
  <r>
    <x v="3"/>
    <x v="0"/>
    <x v="5"/>
    <s v="Buonissimi"/>
    <s v="|53/01/41|"/>
    <n v="792"/>
    <n v="1.17"/>
    <n v="1.85"/>
  </r>
  <r>
    <x v="3"/>
    <x v="0"/>
    <x v="5"/>
    <s v="Buonissimi"/>
    <s v="|53/02/01|"/>
    <n v="888"/>
    <n v="1.42"/>
    <n v="1.71"/>
  </r>
  <r>
    <x v="3"/>
    <x v="0"/>
    <x v="5"/>
    <s v="Buonissimi"/>
    <s v="|53/02/02|"/>
    <n v="984"/>
    <n v="1.36"/>
    <n v="1.64"/>
  </r>
  <r>
    <x v="3"/>
    <x v="0"/>
    <x v="5"/>
    <s v="Buonissimi"/>
    <s v="|53/02/03|"/>
    <n v="576"/>
    <n v="1.1299999999999999"/>
    <n v="1.89"/>
  </r>
  <r>
    <x v="3"/>
    <x v="0"/>
    <x v="5"/>
    <s v="Buonissimi"/>
    <s v="|53/02/04|"/>
    <n v="912"/>
    <n v="1.22"/>
    <n v="1.65"/>
  </r>
  <r>
    <x v="3"/>
    <x v="0"/>
    <x v="5"/>
    <s v="Buonissimi"/>
    <s v="|53/02/05|"/>
    <n v="948"/>
    <n v="1.32"/>
    <n v="1.81"/>
  </r>
  <r>
    <x v="3"/>
    <x v="0"/>
    <x v="5"/>
    <s v="Buonissimi"/>
    <s v="|53/02/06|"/>
    <n v="672"/>
    <n v="1.24"/>
    <n v="1.74"/>
  </r>
  <r>
    <x v="3"/>
    <x v="0"/>
    <x v="5"/>
    <s v="Buonissimi"/>
    <s v="|53/02/07|"/>
    <n v="1188"/>
    <n v="1.1499999999999999"/>
    <n v="1.61"/>
  </r>
  <r>
    <x v="3"/>
    <x v="0"/>
    <x v="5"/>
    <s v="Buonissimi"/>
    <s v="|53/02/08|"/>
    <n v="936"/>
    <n v="1.35"/>
    <n v="1.87"/>
  </r>
  <r>
    <x v="3"/>
    <x v="0"/>
    <x v="5"/>
    <s v="Buonissimi"/>
    <s v="|53/02/09|"/>
    <n v="780"/>
    <n v="1.42"/>
    <n v="1.85"/>
  </r>
  <r>
    <x v="3"/>
    <x v="0"/>
    <x v="5"/>
    <s v="Buonissimi"/>
    <s v="|53/02/10|"/>
    <n v="1260"/>
    <n v="1.17"/>
    <n v="1.88"/>
  </r>
  <r>
    <x v="3"/>
    <x v="0"/>
    <x v="5"/>
    <s v="Buonissimi"/>
    <s v="|53/02/11|"/>
    <n v="1284"/>
    <n v="1.26"/>
    <n v="1.74"/>
  </r>
  <r>
    <x v="3"/>
    <x v="0"/>
    <x v="5"/>
    <s v="Buonissimi"/>
    <s v="|53/02/12|"/>
    <n v="804"/>
    <n v="1.44"/>
    <n v="1.88"/>
  </r>
  <r>
    <x v="3"/>
    <x v="0"/>
    <x v="5"/>
    <s v="Buonissimi"/>
    <s v="|53/02/13|"/>
    <n v="696"/>
    <n v="1.39"/>
    <n v="1.7"/>
  </r>
  <r>
    <x v="3"/>
    <x v="0"/>
    <x v="5"/>
    <s v="Buonissimi"/>
    <s v="|53/02/14|"/>
    <n v="1272"/>
    <n v="1.23"/>
    <n v="1.75"/>
  </r>
  <r>
    <x v="3"/>
    <x v="0"/>
    <x v="5"/>
    <s v="Buonissimi"/>
    <s v="|53/02/15|"/>
    <n v="984"/>
    <n v="1.35"/>
    <n v="1.73"/>
  </r>
  <r>
    <x v="3"/>
    <x v="0"/>
    <x v="5"/>
    <s v="Buonissimi"/>
    <s v="|53/02/16|"/>
    <n v="1248"/>
    <n v="1.42"/>
    <n v="1.7"/>
  </r>
  <r>
    <x v="3"/>
    <x v="0"/>
    <x v="5"/>
    <s v="Buonissimi"/>
    <s v="|53/02/17|"/>
    <n v="1212"/>
    <n v="1.35"/>
    <n v="1.7"/>
  </r>
  <r>
    <x v="3"/>
    <x v="0"/>
    <x v="5"/>
    <s v="Buonissimi"/>
    <s v="|53/02/25|"/>
    <n v="1248"/>
    <n v="1.1499999999999999"/>
    <n v="1.65"/>
  </r>
  <r>
    <x v="3"/>
    <x v="0"/>
    <x v="5"/>
    <s v="Buonissimi"/>
    <s v="|53/03/01|"/>
    <n v="744"/>
    <n v="1.1399999999999999"/>
    <n v="1.82"/>
  </r>
  <r>
    <x v="3"/>
    <x v="0"/>
    <x v="5"/>
    <s v="Buonissimi"/>
    <s v="|53/03/02|"/>
    <n v="576"/>
    <n v="1.1399999999999999"/>
    <n v="1.61"/>
  </r>
  <r>
    <x v="3"/>
    <x v="0"/>
    <x v="5"/>
    <s v="Buonissimi"/>
    <s v="|53/03/03|"/>
    <n v="1296"/>
    <n v="1.17"/>
    <n v="1.9"/>
  </r>
  <r>
    <x v="3"/>
    <x v="1"/>
    <x v="12"/>
    <s v="Barilla"/>
    <s v="|56/01/01|"/>
    <n v="144"/>
    <n v="2.5733333333333333"/>
    <n v="2.94"/>
  </r>
  <r>
    <x v="3"/>
    <x v="1"/>
    <x v="12"/>
    <s v="Barilla"/>
    <s v="|56/01/02|"/>
    <n v="132"/>
    <n v="2.3066666666666666"/>
    <n v="2.9333333333333331"/>
  </r>
  <r>
    <x v="3"/>
    <x v="1"/>
    <x v="12"/>
    <s v="Barilla"/>
    <s v="|56/01/03|"/>
    <n v="156"/>
    <n v="2.3066666666666666"/>
    <n v="2.92"/>
  </r>
  <r>
    <x v="3"/>
    <x v="1"/>
    <x v="12"/>
    <s v="Barilla"/>
    <s v="|56/01/04|"/>
    <n v="120"/>
    <n v="2.5466666666666669"/>
    <n v="2.9066666666666667"/>
  </r>
  <r>
    <x v="3"/>
    <x v="1"/>
    <x v="12"/>
    <s v="Barilla"/>
    <s v="|56/01/05|"/>
    <n v="168"/>
    <n v="2.6933333333333334"/>
    <n v="2.9266666666666667"/>
  </r>
  <r>
    <x v="3"/>
    <x v="1"/>
    <x v="12"/>
    <s v="Barilla"/>
    <s v="|56/01/06|"/>
    <n v="168"/>
    <n v="2.3866666666666667"/>
    <n v="2.8733333333333335"/>
  </r>
  <r>
    <x v="3"/>
    <x v="1"/>
    <x v="12"/>
    <s v="Barilla"/>
    <s v="|56/01/07|"/>
    <n v="168"/>
    <n v="2.6666666666666665"/>
    <n v="2.8866666666666667"/>
  </r>
  <r>
    <x v="3"/>
    <x v="1"/>
    <x v="12"/>
    <s v="Barilla"/>
    <s v="|56/01/08|"/>
    <n v="120"/>
    <n v="2.3933333333333335"/>
    <n v="2.88"/>
  </r>
  <r>
    <x v="3"/>
    <x v="1"/>
    <x v="12"/>
    <s v="Barilla"/>
    <s v="|56/01/09|"/>
    <n v="132"/>
    <n v="2.7266666666666666"/>
    <n v="2.88"/>
  </r>
  <r>
    <x v="3"/>
    <x v="1"/>
    <x v="12"/>
    <s v="Barilla"/>
    <s v="|56/01/10|"/>
    <n v="156"/>
    <n v="2.66"/>
    <n v="2.9"/>
  </r>
  <r>
    <x v="3"/>
    <x v="1"/>
    <x v="12"/>
    <s v="Barilla"/>
    <s v="|56/01/11|"/>
    <n v="168"/>
    <n v="2.6333333333333333"/>
    <n v="2.9266666666666667"/>
  </r>
  <r>
    <x v="3"/>
    <x v="1"/>
    <x v="12"/>
    <s v="Barilla"/>
    <s v="|56/01/12|"/>
    <n v="180"/>
    <n v="2.5133333333333332"/>
    <n v="2.9133333333333336"/>
  </r>
  <r>
    <x v="3"/>
    <x v="1"/>
    <x v="12"/>
    <s v="Barilla"/>
    <s v="|56/01/13|"/>
    <n v="156"/>
    <n v="2.6866666666666665"/>
    <n v="2.9133333333333336"/>
  </r>
  <r>
    <x v="3"/>
    <x v="1"/>
    <x v="12"/>
    <s v="Barilla"/>
    <s v="|56/01/14|"/>
    <n v="180"/>
    <n v="2.6933333333333334"/>
    <n v="2.9466666666666668"/>
  </r>
  <r>
    <x v="3"/>
    <x v="1"/>
    <x v="12"/>
    <s v="Barilla"/>
    <s v="|56/01/15|"/>
    <n v="120"/>
    <n v="2.7666666666666666"/>
    <n v="2.9066666666666667"/>
  </r>
  <r>
    <x v="3"/>
    <x v="1"/>
    <x v="12"/>
    <s v="Barilla"/>
    <s v="|56/01/16|"/>
    <n v="132"/>
    <n v="2.68"/>
    <n v="2.9666666666666668"/>
  </r>
  <r>
    <x v="3"/>
    <x v="1"/>
    <x v="12"/>
    <s v="Barilla"/>
    <s v="|56/01/17|"/>
    <n v="180"/>
    <n v="2.5333333333333332"/>
    <n v="3"/>
  </r>
  <r>
    <x v="3"/>
    <x v="1"/>
    <x v="12"/>
    <s v="Barilla"/>
    <s v="|56/01/18|"/>
    <n v="132"/>
    <n v="2.5266666666666668"/>
    <n v="2.8933333333333335"/>
  </r>
  <r>
    <x v="3"/>
    <x v="1"/>
    <x v="12"/>
    <s v="Barilla"/>
    <s v="|56/01/19|"/>
    <n v="132"/>
    <n v="2.44"/>
    <n v="2.98"/>
  </r>
  <r>
    <x v="3"/>
    <x v="1"/>
    <x v="12"/>
    <s v="Barilla"/>
    <s v="|56/01/20|"/>
    <n v="132"/>
    <n v="2.3666666666666667"/>
    <n v="2.9466666666666668"/>
  </r>
  <r>
    <x v="3"/>
    <x v="1"/>
    <x v="12"/>
    <s v="Barilla"/>
    <s v="|56/01/21|"/>
    <n v="120"/>
    <n v="2.5266666666666668"/>
    <n v="2.9666666666666668"/>
  </r>
  <r>
    <x v="3"/>
    <x v="1"/>
    <x v="12"/>
    <s v="Barilla"/>
    <s v="|56/01/22|"/>
    <n v="132"/>
    <n v="2.64"/>
    <n v="3"/>
  </r>
  <r>
    <x v="3"/>
    <x v="1"/>
    <x v="12"/>
    <s v="Barilla"/>
    <s v="|56/01/23|"/>
    <n v="144"/>
    <n v="2.5"/>
    <n v="2.9933333333333332"/>
  </r>
  <r>
    <x v="3"/>
    <x v="1"/>
    <x v="12"/>
    <s v="Barilla"/>
    <s v="|56/01/24|"/>
    <n v="156"/>
    <n v="2.5466666666666669"/>
    <n v="2.96"/>
  </r>
  <r>
    <x v="3"/>
    <x v="1"/>
    <x v="12"/>
    <s v="Barilla"/>
    <s v="|56/01/25|"/>
    <n v="132"/>
    <n v="2.56"/>
    <n v="2.8866666666666667"/>
  </r>
  <r>
    <x v="3"/>
    <x v="1"/>
    <x v="12"/>
    <s v="Barilla"/>
    <s v="|56/01/26|"/>
    <n v="168"/>
    <n v="2.6466666666666665"/>
    <n v="2.9066666666666667"/>
  </r>
  <r>
    <x v="3"/>
    <x v="1"/>
    <x v="12"/>
    <s v="Barilla"/>
    <s v="|56/01/27|"/>
    <n v="180"/>
    <n v="2.6933333333333334"/>
    <n v="2.9"/>
  </r>
  <r>
    <x v="3"/>
    <x v="1"/>
    <x v="12"/>
    <s v="Barilla"/>
    <s v="|56/01/28|"/>
    <n v="180"/>
    <n v="2.8"/>
    <n v="2.9333333333333331"/>
  </r>
  <r>
    <x v="3"/>
    <x v="1"/>
    <x v="12"/>
    <s v="Barilla"/>
    <s v="|56/01/29|"/>
    <n v="132"/>
    <n v="2.6133333333333333"/>
    <n v="2.9"/>
  </r>
  <r>
    <x v="3"/>
    <x v="1"/>
    <x v="12"/>
    <s v="Barilla"/>
    <s v="|56/01/30|"/>
    <n v="144"/>
    <n v="2.4533333333333331"/>
    <n v="2.8866666666666667"/>
  </r>
  <r>
    <x v="3"/>
    <x v="1"/>
    <x v="12"/>
    <s v="Barilla"/>
    <s v="|56/01/31|"/>
    <n v="180"/>
    <n v="2.3199999999999998"/>
    <n v="2.9"/>
  </r>
  <r>
    <x v="3"/>
    <x v="1"/>
    <x v="12"/>
    <s v="Barilla"/>
    <s v="|56/01/32|"/>
    <n v="144"/>
    <n v="2.4533333333333331"/>
    <n v="2.92"/>
  </r>
  <r>
    <x v="3"/>
    <x v="1"/>
    <x v="12"/>
    <s v="Barilla"/>
    <s v="|56/01/33|"/>
    <n v="180"/>
    <n v="2.7933333333333334"/>
    <n v="2.9933333333333332"/>
  </r>
  <r>
    <x v="3"/>
    <x v="1"/>
    <x v="12"/>
    <s v="Barilla"/>
    <s v="|56/01/34|"/>
    <n v="180"/>
    <n v="2.6133333333333333"/>
    <n v="2.9133333333333336"/>
  </r>
  <r>
    <x v="3"/>
    <x v="1"/>
    <x v="12"/>
    <s v="Barilla"/>
    <s v="|56/01/35|"/>
    <n v="168"/>
    <n v="2.68"/>
    <n v="3"/>
  </r>
  <r>
    <x v="3"/>
    <x v="1"/>
    <x v="12"/>
    <s v="Barilla"/>
    <s v="|56/01/36|"/>
    <n v="156"/>
    <n v="2.4333333333333331"/>
    <n v="2.8866666666666667"/>
  </r>
  <r>
    <x v="3"/>
    <x v="1"/>
    <x v="12"/>
    <s v="Barilla"/>
    <s v="|56/01/37|"/>
    <n v="144"/>
    <n v="2.3199999999999998"/>
    <n v="2.9533333333333331"/>
  </r>
  <r>
    <x v="3"/>
    <x v="1"/>
    <x v="12"/>
    <s v="Barilla"/>
    <s v="|56/01/38|"/>
    <n v="156"/>
    <n v="2.2666666666666666"/>
    <n v="2.9333333333333331"/>
  </r>
  <r>
    <x v="3"/>
    <x v="1"/>
    <x v="12"/>
    <s v="Barilla"/>
    <s v="|56/01/39|"/>
    <n v="168"/>
    <n v="2.7533333333333334"/>
    <n v="2.9866666666666668"/>
  </r>
  <r>
    <x v="3"/>
    <x v="1"/>
    <x v="12"/>
    <s v="Barilla"/>
    <s v="|56/01/40|"/>
    <n v="132"/>
    <n v="2.3533333333333335"/>
    <n v="2.9066666666666667"/>
  </r>
  <r>
    <x v="3"/>
    <x v="1"/>
    <x v="12"/>
    <s v="Barilla"/>
    <s v="|56/01/41|"/>
    <n v="156"/>
    <n v="2.4066666666666667"/>
    <n v="2.9266666666666667"/>
  </r>
  <r>
    <x v="3"/>
    <x v="1"/>
    <x v="12"/>
    <s v="Barilla"/>
    <s v="|56/01/42|"/>
    <n v="120"/>
    <n v="2.64"/>
    <n v="2.9466666666666668"/>
  </r>
  <r>
    <x v="3"/>
    <x v="1"/>
    <x v="12"/>
    <s v="Barilla"/>
    <s v="|56/01/43|"/>
    <n v="144"/>
    <n v="2.38"/>
    <n v="2.9866666666666668"/>
  </r>
  <r>
    <x v="3"/>
    <x v="1"/>
    <x v="12"/>
    <s v="Barilla"/>
    <s v="|56/01/44|"/>
    <n v="144"/>
    <n v="2.42"/>
    <n v="2.8666666666666667"/>
  </r>
  <r>
    <x v="3"/>
    <x v="1"/>
    <x v="12"/>
    <s v="Barilla"/>
    <s v="|56/01/45|"/>
    <n v="156"/>
    <n v="2.4266666666666667"/>
    <n v="2.98"/>
  </r>
  <r>
    <x v="3"/>
    <x v="1"/>
    <x v="12"/>
    <s v="Barilla"/>
    <s v="|56/01/46|"/>
    <n v="156"/>
    <n v="2.3333333333333335"/>
    <n v="2.9133333333333336"/>
  </r>
  <r>
    <x v="3"/>
    <x v="1"/>
    <x v="12"/>
    <s v="Barilla"/>
    <s v="|56/01/47|"/>
    <n v="144"/>
    <n v="2.3266666666666667"/>
    <n v="2.9266666666666667"/>
  </r>
  <r>
    <x v="3"/>
    <x v="1"/>
    <x v="12"/>
    <s v="Barilla"/>
    <s v="|56/01/48|"/>
    <n v="168"/>
    <n v="2.5"/>
    <n v="2.9333333333333331"/>
  </r>
  <r>
    <x v="3"/>
    <x v="1"/>
    <x v="12"/>
    <s v="Barilla"/>
    <s v="|56/01/49|"/>
    <n v="156"/>
    <n v="2.4466666666666668"/>
    <n v="2.8666666666666667"/>
  </r>
  <r>
    <x v="3"/>
    <x v="1"/>
    <x v="12"/>
    <s v="Barilla"/>
    <s v="|56/01/50|"/>
    <n v="168"/>
    <n v="2.38"/>
    <n v="2.9066666666666667"/>
  </r>
  <r>
    <x v="3"/>
    <x v="1"/>
    <x v="12"/>
    <s v="Barilla"/>
    <s v="|56/01/51|"/>
    <n v="120"/>
    <n v="2.6933333333333334"/>
    <n v="2.9666666666666668"/>
  </r>
  <r>
    <x v="3"/>
    <x v="1"/>
    <x v="12"/>
    <s v="Barilla"/>
    <s v="|56/01/52|"/>
    <n v="144"/>
    <n v="2.6933333333333334"/>
    <n v="2.9733333333333332"/>
  </r>
  <r>
    <x v="3"/>
    <x v="1"/>
    <x v="12"/>
    <s v="Barilla"/>
    <s v="|56/01/53|"/>
    <n v="120"/>
    <n v="2.4333333333333331"/>
    <n v="2.9333333333333331"/>
  </r>
  <r>
    <x v="3"/>
    <x v="1"/>
    <x v="12"/>
    <s v="Barilla"/>
    <s v="|56/01/54|"/>
    <n v="156"/>
    <n v="2.7733333333333334"/>
    <n v="2.92"/>
  </r>
  <r>
    <x v="3"/>
    <x v="1"/>
    <x v="12"/>
    <s v="Barilla"/>
    <s v="|56/01/55|"/>
    <n v="144"/>
    <n v="2.7"/>
    <n v="2.9733333333333332"/>
  </r>
  <r>
    <x v="3"/>
    <x v="1"/>
    <x v="12"/>
    <s v="Barilla"/>
    <s v="|56/01/56|"/>
    <n v="168"/>
    <n v="2.3199999999999998"/>
    <n v="2.8866666666666667"/>
  </r>
  <r>
    <x v="3"/>
    <x v="1"/>
    <x v="12"/>
    <s v="Barilla"/>
    <s v="|56/02/01|"/>
    <n v="156"/>
    <n v="2.5666666666666669"/>
    <n v="2.88"/>
  </r>
  <r>
    <x v="3"/>
    <x v="1"/>
    <x v="12"/>
    <s v="Barilla"/>
    <s v="|56/02/02|"/>
    <n v="144"/>
    <n v="2.4133333333333336"/>
    <n v="2.8733333333333335"/>
  </r>
  <r>
    <x v="3"/>
    <x v="1"/>
    <x v="12"/>
    <s v="Barilla"/>
    <s v="|56/01/57|"/>
    <n v="144"/>
    <n v="2.5533333333333332"/>
    <n v="2.8733333333333335"/>
  </r>
  <r>
    <x v="3"/>
    <x v="1"/>
    <x v="13"/>
    <s v="Grana Padano"/>
    <s v="|15/01/01|"/>
    <n v="516"/>
    <n v="2.2999999999999998"/>
    <n v="3.71"/>
  </r>
  <r>
    <x v="3"/>
    <x v="1"/>
    <x v="13"/>
    <s v="Grana Padano"/>
    <s v="|15/01/02|"/>
    <n v="288"/>
    <n v="2.08"/>
    <n v="3.32"/>
  </r>
  <r>
    <x v="3"/>
    <x v="1"/>
    <x v="13"/>
    <s v="Olympus"/>
    <s v="|133/01/01|"/>
    <n v="564"/>
    <n v="2.19"/>
    <n v="3.02"/>
  </r>
  <r>
    <x v="3"/>
    <x v="1"/>
    <x v="13"/>
    <s v="Olympus"/>
    <s v="|133/01/02|"/>
    <n v="204"/>
    <n v="2.74"/>
    <n v="3.25"/>
  </r>
  <r>
    <x v="3"/>
    <x v="1"/>
    <x v="13"/>
    <s v="Olympus"/>
    <s v="|133/01/03|"/>
    <n v="156"/>
    <n v="2.4900000000000002"/>
    <n v="3.14"/>
  </r>
  <r>
    <x v="3"/>
    <x v="1"/>
    <x v="12"/>
    <s v="Own label"/>
    <s v="|132/01/02|"/>
    <n v="168"/>
    <n v="2.2999999999999998"/>
    <n v="2.9333333333333331"/>
  </r>
  <r>
    <x v="3"/>
    <x v="1"/>
    <x v="13"/>
    <s v="Danone"/>
    <s v="|68/01/01|"/>
    <n v="396"/>
    <n v="2.5299999999999998"/>
    <n v="3.12"/>
  </r>
  <r>
    <x v="3"/>
    <x v="1"/>
    <x v="13"/>
    <s v="Danone"/>
    <s v="|68/01/02|"/>
    <n v="600"/>
    <n v="2.04"/>
    <n v="3.03"/>
  </r>
  <r>
    <x v="3"/>
    <x v="1"/>
    <x v="13"/>
    <s v="Danone"/>
    <s v="|68/01/03|"/>
    <n v="360"/>
    <n v="2.65"/>
    <n v="3.35"/>
  </r>
  <r>
    <x v="3"/>
    <x v="1"/>
    <x v="13"/>
    <s v="Danone"/>
    <s v="|68/01/04|"/>
    <n v="300"/>
    <n v="2.2000000000000002"/>
    <n v="3.7"/>
  </r>
  <r>
    <x v="3"/>
    <x v="1"/>
    <x v="13"/>
    <s v="Danone"/>
    <s v="|68/01/05|"/>
    <n v="240"/>
    <n v="2.48"/>
    <n v="3.41"/>
  </r>
  <r>
    <x v="3"/>
    <x v="1"/>
    <x v="13"/>
    <s v="Danone"/>
    <s v="|68/01/06|"/>
    <n v="120"/>
    <n v="2.0299999999999998"/>
    <n v="3.67"/>
  </r>
  <r>
    <x v="3"/>
    <x v="1"/>
    <x v="13"/>
    <s v="Danone"/>
    <s v="|68/01/07|"/>
    <n v="456"/>
    <n v="2.09"/>
    <n v="3.6"/>
  </r>
  <r>
    <x v="3"/>
    <x v="1"/>
    <x v="13"/>
    <s v="Danone"/>
    <s v="|68/01/08|"/>
    <n v="348"/>
    <n v="2.09"/>
    <n v="3.35"/>
  </r>
  <r>
    <x v="3"/>
    <x v="1"/>
    <x v="13"/>
    <s v="Danone"/>
    <s v="|68/01/09|"/>
    <n v="312"/>
    <n v="2.56"/>
    <n v="3.3"/>
  </r>
  <r>
    <x v="3"/>
    <x v="1"/>
    <x v="13"/>
    <s v="Danone"/>
    <s v="|68/01/10|"/>
    <n v="540"/>
    <n v="2.61"/>
    <n v="3.19"/>
  </r>
  <r>
    <x v="3"/>
    <x v="1"/>
    <x v="13"/>
    <s v="Danone"/>
    <s v="|68/01/11|"/>
    <n v="420"/>
    <n v="2.36"/>
    <n v="3.27"/>
  </r>
  <r>
    <x v="3"/>
    <x v="1"/>
    <x v="13"/>
    <s v="Danone"/>
    <s v="|68/01/12|"/>
    <n v="264"/>
    <n v="2.37"/>
    <n v="3.25"/>
  </r>
  <r>
    <x v="3"/>
    <x v="1"/>
    <x v="13"/>
    <s v="Danone"/>
    <s v="|68/01/13|"/>
    <n v="288"/>
    <n v="2.44"/>
    <n v="3.14"/>
  </r>
  <r>
    <x v="3"/>
    <x v="1"/>
    <x v="13"/>
    <s v="Danone"/>
    <s v="|68/01/14|"/>
    <n v="288"/>
    <n v="2.8"/>
    <n v="3.39"/>
  </r>
  <r>
    <x v="3"/>
    <x v="1"/>
    <x v="13"/>
    <s v="Danone"/>
    <s v="|68/01/15|"/>
    <n v="420"/>
    <n v="2.06"/>
    <n v="3.38"/>
  </r>
  <r>
    <x v="3"/>
    <x v="1"/>
    <x v="13"/>
    <s v="Danone"/>
    <s v="|68/01/16|"/>
    <n v="228"/>
    <n v="2.42"/>
    <n v="3.31"/>
  </r>
  <r>
    <x v="3"/>
    <x v="1"/>
    <x v="13"/>
    <s v="Danone"/>
    <s v="|68/01/17|"/>
    <n v="312"/>
    <n v="2.0499999999999998"/>
    <n v="3.23"/>
  </r>
  <r>
    <x v="3"/>
    <x v="1"/>
    <x v="12"/>
    <s v="Cirio"/>
    <s v="|71/01/01|"/>
    <n v="144"/>
    <n v="2.74"/>
    <n v="2.9533333333333331"/>
  </r>
  <r>
    <x v="3"/>
    <x v="1"/>
    <x v="12"/>
    <s v="Cirio"/>
    <s v="|71/01/02|"/>
    <n v="132"/>
    <n v="2.3466666666666667"/>
    <n v="2.9666666666666668"/>
  </r>
  <r>
    <x v="3"/>
    <x v="1"/>
    <x v="12"/>
    <s v="Cirio"/>
    <s v="|71/01/03|"/>
    <n v="132"/>
    <n v="2.4933333333333332"/>
    <n v="2.9733333333333332"/>
  </r>
  <r>
    <x v="3"/>
    <x v="1"/>
    <x v="12"/>
    <s v="Cirio"/>
    <s v="|71/01/04|"/>
    <n v="168"/>
    <n v="2.6933333333333334"/>
    <n v="2.9266666666666667"/>
  </r>
  <r>
    <x v="3"/>
    <x v="1"/>
    <x v="12"/>
    <s v="Cirio"/>
    <s v="|71/01/05|"/>
    <n v="144"/>
    <n v="2.6266666666666665"/>
    <n v="2.94"/>
  </r>
  <r>
    <x v="3"/>
    <x v="1"/>
    <x v="12"/>
    <s v="Cirio"/>
    <s v="|71/01/06|"/>
    <n v="132"/>
    <n v="2.3199999999999998"/>
    <n v="2.9533333333333331"/>
  </r>
  <r>
    <x v="3"/>
    <x v="1"/>
    <x v="12"/>
    <s v="Cirio"/>
    <s v="|71/01/07|"/>
    <n v="168"/>
    <n v="2.56"/>
    <n v="2.9533333333333331"/>
  </r>
  <r>
    <x v="3"/>
    <x v="1"/>
    <x v="12"/>
    <s v="Cirio"/>
    <s v="|71/01/08|"/>
    <n v="168"/>
    <n v="2.3666666666666667"/>
    <n v="2.9333333333333331"/>
  </r>
  <r>
    <x v="3"/>
    <x v="1"/>
    <x v="12"/>
    <s v="Cirio"/>
    <s v="|71/01/09|"/>
    <n v="120"/>
    <n v="2.7733333333333334"/>
    <n v="2.88"/>
  </r>
  <r>
    <x v="3"/>
    <x v="1"/>
    <x v="12"/>
    <s v="Cirio"/>
    <s v="|71/01/10|"/>
    <n v="168"/>
    <n v="2.3333333333333335"/>
    <n v="2.98"/>
  </r>
  <r>
    <x v="3"/>
    <x v="1"/>
    <x v="12"/>
    <s v="Cirio"/>
    <s v="|71/01/11|"/>
    <n v="168"/>
    <n v="2.4666666666666668"/>
    <n v="2.9266666666666667"/>
  </r>
  <r>
    <x v="3"/>
    <x v="1"/>
    <x v="12"/>
    <s v="Cirio"/>
    <s v="|71/02/04|"/>
    <n v="132"/>
    <n v="2.4866666666666668"/>
    <n v="2.92"/>
  </r>
  <r>
    <x v="3"/>
    <x v="1"/>
    <x v="12"/>
    <s v="Cirio"/>
    <s v="|71/02/01|"/>
    <n v="156"/>
    <n v="2.2933333333333334"/>
    <n v="2.9666666666666668"/>
  </r>
  <r>
    <x v="3"/>
    <x v="1"/>
    <x v="12"/>
    <s v="Cirio"/>
    <s v="|71/02/02|"/>
    <n v="120"/>
    <n v="2.4133333333333336"/>
    <n v="2.9066666666666667"/>
  </r>
  <r>
    <x v="3"/>
    <x v="1"/>
    <x v="12"/>
    <s v="Cirio"/>
    <s v="|71/02/03|"/>
    <n v="120"/>
    <n v="2.58"/>
    <n v="2.9"/>
  </r>
  <r>
    <x v="3"/>
    <x v="1"/>
    <x v="14"/>
    <s v="San Benedetto Bread"/>
    <s v="|27/01/01|"/>
    <n v="1908"/>
    <n v="0.85"/>
    <n v="0.97"/>
  </r>
  <r>
    <x v="3"/>
    <x v="1"/>
    <x v="14"/>
    <s v="San Benedetto Bread"/>
    <s v="|27/01/02|"/>
    <n v="2208"/>
    <n v="0.89"/>
    <n v="0.91"/>
  </r>
  <r>
    <x v="3"/>
    <x v="1"/>
    <x v="14"/>
    <s v="San Benedetto Bread"/>
    <s v="|27/01/03|"/>
    <n v="1572"/>
    <n v="0.84"/>
    <n v="0.95"/>
  </r>
  <r>
    <x v="3"/>
    <x v="1"/>
    <x v="14"/>
    <s v="San Benedetto Bread"/>
    <s v="|27/01/04|"/>
    <n v="2220"/>
    <n v="0.72"/>
    <n v="0.9"/>
  </r>
  <r>
    <x v="3"/>
    <x v="1"/>
    <x v="14"/>
    <s v="San Benedetto Bread"/>
    <s v="|27/01/10|"/>
    <n v="1512"/>
    <n v="0.7"/>
    <n v="0.99"/>
  </r>
  <r>
    <x v="3"/>
    <x v="1"/>
    <x v="14"/>
    <s v="San Benedetto Bread"/>
    <s v="|27/01/11|"/>
    <n v="1404"/>
    <n v="0.76"/>
    <n v="0.94"/>
  </r>
  <r>
    <x v="3"/>
    <x v="1"/>
    <x v="14"/>
    <s v="San Benedetto Bread"/>
    <s v="|27/01/12|"/>
    <n v="2112"/>
    <n v="0.71"/>
    <n v="1"/>
  </r>
  <r>
    <x v="3"/>
    <x v="1"/>
    <x v="14"/>
    <s v="San Benedetto Bread"/>
    <s v="|27/01/13|"/>
    <n v="2076"/>
    <n v="0.86"/>
    <n v="0.9"/>
  </r>
  <r>
    <x v="3"/>
    <x v="1"/>
    <x v="14"/>
    <s v="San Benedetto Bread"/>
    <s v="|27/01/20|"/>
    <n v="1608"/>
    <n v="0.79"/>
    <n v="0.97"/>
  </r>
  <r>
    <x v="3"/>
    <x v="1"/>
    <x v="14"/>
    <s v="San Benedetto Bread"/>
    <s v="|27/01/21|"/>
    <n v="1344"/>
    <n v="0.71"/>
    <n v="0.99"/>
  </r>
  <r>
    <x v="3"/>
    <x v="1"/>
    <x v="14"/>
    <s v="San Benedetto Bread"/>
    <s v="|27/01/22|"/>
    <n v="1944"/>
    <n v="0.8"/>
    <n v="0.98"/>
  </r>
  <r>
    <x v="3"/>
    <x v="1"/>
    <x v="14"/>
    <s v="San Benedetto Bread"/>
    <s v="|27/01/23|"/>
    <n v="2232"/>
    <n v="0.86"/>
    <n v="1"/>
  </r>
  <r>
    <x v="3"/>
    <x v="1"/>
    <x v="14"/>
    <s v="San Benedetto Bread"/>
    <s v="|27/01/26|"/>
    <n v="1704"/>
    <n v="0.87"/>
    <n v="0.92"/>
  </r>
  <r>
    <x v="3"/>
    <x v="1"/>
    <x v="14"/>
    <s v="San Benedetto Bread"/>
    <s v="|27/01/27|"/>
    <n v="1764"/>
    <n v="0.73"/>
    <n v="0.98"/>
  </r>
  <r>
    <x v="3"/>
    <x v="1"/>
    <x v="14"/>
    <s v="San Benedetto Bread"/>
    <s v="|27/01/28|"/>
    <n v="2304"/>
    <n v="0.74"/>
    <n v="0.97"/>
  </r>
  <r>
    <x v="3"/>
    <x v="1"/>
    <x v="14"/>
    <s v="San Benedetto Bread"/>
    <s v="|27/01/29|"/>
    <n v="1884"/>
    <n v="0.78"/>
    <n v="0.93"/>
  </r>
  <r>
    <x v="3"/>
    <x v="1"/>
    <x v="14"/>
    <s v="San Benedetto Bread"/>
    <s v="|27/01/30|"/>
    <n v="2328"/>
    <n v="0.87"/>
    <n v="0.96"/>
  </r>
  <r>
    <x v="3"/>
    <x v="1"/>
    <x v="14"/>
    <s v="San Benedetto Bread"/>
    <s v="|27/01/31|"/>
    <n v="1476"/>
    <n v="0.73"/>
    <n v="0.94"/>
  </r>
  <r>
    <x v="3"/>
    <x v="1"/>
    <x v="14"/>
    <s v="San Benedetto Bread"/>
    <s v="|27/01/32|"/>
    <n v="1212"/>
    <n v="0.72"/>
    <n v="0.98"/>
  </r>
  <r>
    <x v="3"/>
    <x v="1"/>
    <x v="14"/>
    <s v="San Benedetto Bread"/>
    <s v="|27/01/33|"/>
    <n v="2040"/>
    <n v="0.81"/>
    <n v="0.9"/>
  </r>
  <r>
    <x v="3"/>
    <x v="1"/>
    <x v="12"/>
    <s v="Atkins"/>
    <s v="|80/00/05|"/>
    <n v="156"/>
    <n v="2.4466666666666668"/>
    <n v="2.9933333333333332"/>
  </r>
  <r>
    <x v="3"/>
    <x v="1"/>
    <x v="12"/>
    <s v="Atkins"/>
    <s v="|88/00/00|"/>
    <n v="132"/>
    <n v="2.6733333333333333"/>
    <n v="2.9533333333333331"/>
  </r>
  <r>
    <x v="3"/>
    <x v="1"/>
    <x v="12"/>
    <s v="Atkins"/>
    <s v="|88/00/01|"/>
    <n v="180"/>
    <n v="2.34"/>
    <n v="2.8866666666666667"/>
  </r>
  <r>
    <x v="3"/>
    <x v="1"/>
    <x v="12"/>
    <s v="Atkins"/>
    <s v="|88/00/02|"/>
    <n v="168"/>
    <n v="2.6266666666666665"/>
    <n v="2.8733333333333335"/>
  </r>
  <r>
    <x v="3"/>
    <x v="1"/>
    <x v="12"/>
    <s v="Atkins"/>
    <s v="|88/00/03|"/>
    <n v="120"/>
    <n v="2.2933333333333334"/>
    <n v="2.92"/>
  </r>
  <r>
    <x v="3"/>
    <x v="1"/>
    <x v="12"/>
    <s v="Atkins"/>
    <s v="|88/00/04|"/>
    <n v="156"/>
    <n v="2.54"/>
    <n v="2.98"/>
  </r>
  <r>
    <x v="3"/>
    <x v="1"/>
    <x v="12"/>
    <s v="Atkins"/>
    <s v="|88/00/05|"/>
    <n v="168"/>
    <n v="2.64"/>
    <n v="2.9666666666666668"/>
  </r>
  <r>
    <x v="3"/>
    <x v="1"/>
    <x v="12"/>
    <s v="Atkins"/>
    <s v="|88/00/06|"/>
    <n v="120"/>
    <n v="2.52"/>
    <n v="2.8733333333333335"/>
  </r>
  <r>
    <x v="3"/>
    <x v="1"/>
    <x v="12"/>
    <s v="Atkins"/>
    <s v="|88/00/07|"/>
    <n v="132"/>
    <n v="2.6266666666666665"/>
    <n v="2.9933333333333332"/>
  </r>
  <r>
    <x v="3"/>
    <x v="1"/>
    <x v="12"/>
    <s v="Atkins"/>
    <s v="|88/00/08|"/>
    <n v="168"/>
    <n v="2.54"/>
    <n v="2.9733333333333332"/>
  </r>
  <r>
    <x v="3"/>
    <x v="1"/>
    <x v="12"/>
    <s v="Atkins"/>
    <s v="|88/00/09|"/>
    <n v="132"/>
    <n v="2.4066666666666667"/>
    <n v="2.9333333333333331"/>
  </r>
  <r>
    <x v="3"/>
    <x v="1"/>
    <x v="12"/>
    <s v="Atkins"/>
    <s v="|88/00/10|"/>
    <n v="156"/>
    <n v="2.6"/>
    <n v="2.9733333333333332"/>
  </r>
  <r>
    <x v="3"/>
    <x v="1"/>
    <x v="12"/>
    <s v="Atkins"/>
    <s v="|88/00/11|"/>
    <n v="132"/>
    <n v="2.7133333333333334"/>
    <n v="2.8733333333333335"/>
  </r>
  <r>
    <x v="3"/>
    <x v="1"/>
    <x v="12"/>
    <s v="Atkins"/>
    <s v="|88/00/12|"/>
    <n v="120"/>
    <n v="2.3133333333333335"/>
    <n v="2.9"/>
  </r>
  <r>
    <x v="3"/>
    <x v="1"/>
    <x v="12"/>
    <s v="Atkins"/>
    <s v="|88/00/13|"/>
    <n v="156"/>
    <n v="2.6533333333333333"/>
    <n v="2.8866666666666667"/>
  </r>
  <r>
    <x v="3"/>
    <x v="1"/>
    <x v="12"/>
    <s v="Atkins"/>
    <s v="|88/00/14|"/>
    <n v="168"/>
    <n v="2.7066666666666666"/>
    <n v="2.9"/>
  </r>
  <r>
    <x v="3"/>
    <x v="1"/>
    <x v="12"/>
    <s v="Atkins"/>
    <s v="|88/00/15|"/>
    <n v="120"/>
    <n v="2.7066666666666666"/>
    <n v="2.9066666666666667"/>
  </r>
  <r>
    <x v="3"/>
    <x v="1"/>
    <x v="12"/>
    <s v="Atkins"/>
    <s v="|88/00/16|"/>
    <n v="144"/>
    <n v="2.7266666666666666"/>
    <n v="2.9733333333333332"/>
  </r>
  <r>
    <x v="3"/>
    <x v="1"/>
    <x v="12"/>
    <s v="Atkins"/>
    <s v="|88/00/17|"/>
    <n v="156"/>
    <n v="2.4933333333333332"/>
    <n v="3"/>
  </r>
  <r>
    <x v="3"/>
    <x v="1"/>
    <x v="12"/>
    <s v="Atkins"/>
    <s v="|88/00/18|"/>
    <n v="144"/>
    <n v="2.4733333333333332"/>
    <n v="2.8866666666666667"/>
  </r>
  <r>
    <x v="3"/>
    <x v="1"/>
    <x v="12"/>
    <s v="Atkins"/>
    <s v="|88/00/19|"/>
    <n v="132"/>
    <n v="2.3933333333333335"/>
    <n v="2.9333333333333331"/>
  </r>
  <r>
    <x v="3"/>
    <x v="1"/>
    <x v="12"/>
    <s v="Atkins"/>
    <s v="|88/00/20|"/>
    <n v="132"/>
    <n v="2.4"/>
    <n v="2.98"/>
  </r>
  <r>
    <x v="3"/>
    <x v="1"/>
    <x v="12"/>
    <s v="Atkins"/>
    <s v="|88/00/21|"/>
    <n v="156"/>
    <n v="2.5666666666666669"/>
    <n v="2.9533333333333331"/>
  </r>
  <r>
    <x v="3"/>
    <x v="1"/>
    <x v="12"/>
    <s v="Atkins"/>
    <s v="|88/00/22|"/>
    <n v="144"/>
    <n v="2.7266666666666666"/>
    <n v="2.96"/>
  </r>
  <r>
    <x v="3"/>
    <x v="1"/>
    <x v="12"/>
    <s v="Atkins"/>
    <s v="|88/00/23|"/>
    <n v="168"/>
    <n v="2.3266666666666667"/>
    <n v="2.8866666666666667"/>
  </r>
  <r>
    <x v="3"/>
    <x v="1"/>
    <x v="12"/>
    <s v="Atkins"/>
    <s v="|88/00/24|"/>
    <n v="132"/>
    <n v="2.6933333333333334"/>
    <n v="2.9133333333333336"/>
  </r>
  <r>
    <x v="3"/>
    <x v="1"/>
    <x v="12"/>
    <s v="Atkins"/>
    <s v="|88/00/25|"/>
    <n v="120"/>
    <n v="2.2933333333333334"/>
    <n v="2.9933333333333332"/>
  </r>
  <r>
    <x v="3"/>
    <x v="1"/>
    <x v="12"/>
    <s v="Atkins"/>
    <s v="|88/00/26|"/>
    <n v="168"/>
    <n v="2.5333333333333332"/>
    <n v="2.8933333333333335"/>
  </r>
  <r>
    <x v="3"/>
    <x v="1"/>
    <x v="12"/>
    <s v="Atkins"/>
    <s v="|88/00/27|"/>
    <n v="144"/>
    <n v="2.5266666666666668"/>
    <n v="2.9"/>
  </r>
  <r>
    <x v="3"/>
    <x v="1"/>
    <x v="12"/>
    <s v="Atkins"/>
    <s v="|88/00/28|"/>
    <n v="156"/>
    <n v="2.46"/>
    <n v="2.9933333333333332"/>
  </r>
  <r>
    <x v="3"/>
    <x v="1"/>
    <x v="12"/>
    <s v="Atkins"/>
    <s v="|88/00/29|"/>
    <n v="156"/>
    <n v="2.4266666666666667"/>
    <n v="2.96"/>
  </r>
  <r>
    <x v="3"/>
    <x v="1"/>
    <x v="12"/>
    <s v="Atkins"/>
    <s v="|88/00/30|"/>
    <n v="132"/>
    <n v="2.5133333333333332"/>
    <n v="2.96"/>
  </r>
  <r>
    <x v="3"/>
    <x v="1"/>
    <x v="12"/>
    <s v="Atkins"/>
    <s v="|88/00/31|"/>
    <n v="132"/>
    <n v="2.6533333333333333"/>
    <n v="2.9466666666666668"/>
  </r>
  <r>
    <x v="3"/>
    <x v="1"/>
    <x v="12"/>
    <s v="Atkins"/>
    <s v="|88/00/32|"/>
    <n v="120"/>
    <n v="2.2799999999999998"/>
    <n v="2.8866666666666667"/>
  </r>
  <r>
    <x v="3"/>
    <x v="1"/>
    <x v="12"/>
    <s v="Atkins"/>
    <s v="|88/00/33|"/>
    <n v="120"/>
    <n v="2.3066666666666666"/>
    <n v="2.9733333333333332"/>
  </r>
  <r>
    <x v="3"/>
    <x v="1"/>
    <x v="12"/>
    <s v="Atkins"/>
    <s v="|88/00/34|"/>
    <n v="144"/>
    <n v="2.5066666666666668"/>
    <n v="2.96"/>
  </r>
  <r>
    <x v="3"/>
    <x v="1"/>
    <x v="12"/>
    <s v="Atkins"/>
    <s v="|88/00/35|"/>
    <n v="120"/>
    <n v="2.4533333333333331"/>
    <n v="2.9333333333333331"/>
  </r>
  <r>
    <x v="3"/>
    <x v="1"/>
    <x v="12"/>
    <s v="Atkins"/>
    <s v="|88/00/36|"/>
    <n v="120"/>
    <n v="2.4333333333333331"/>
    <n v="2.96"/>
  </r>
  <r>
    <x v="3"/>
    <x v="1"/>
    <x v="12"/>
    <s v="Atkins"/>
    <s v="|88/00/37|"/>
    <n v="156"/>
    <n v="2.42"/>
    <n v="2.9266666666666667"/>
  </r>
  <r>
    <x v="3"/>
    <x v="1"/>
    <x v="12"/>
    <s v="Atkins"/>
    <s v="|88/00/38|"/>
    <n v="144"/>
    <n v="2.3466666666666667"/>
    <n v="2.8933333333333335"/>
  </r>
  <r>
    <x v="3"/>
    <x v="1"/>
    <x v="12"/>
    <s v="Atkins"/>
    <s v="|88/00/39|"/>
    <n v="132"/>
    <n v="2.3666666666666667"/>
    <n v="2.9933333333333332"/>
  </r>
  <r>
    <x v="3"/>
    <x v="1"/>
    <x v="12"/>
    <s v="Atkins"/>
    <s v="|88/00/40|"/>
    <n v="144"/>
    <n v="2.66"/>
    <n v="2.8666666666666667"/>
  </r>
  <r>
    <x v="3"/>
    <x v="1"/>
    <x v="12"/>
    <s v="Atkins"/>
    <s v="|88/00/41|"/>
    <n v="168"/>
    <n v="2.76"/>
    <n v="2.96"/>
  </r>
  <r>
    <x v="3"/>
    <x v="1"/>
    <x v="12"/>
    <s v="Atkins"/>
    <s v="|88/00/42|"/>
    <n v="144"/>
    <n v="2.3733333333333335"/>
    <n v="2.94"/>
  </r>
  <r>
    <x v="3"/>
    <x v="1"/>
    <x v="12"/>
    <s v="Atkins"/>
    <s v="|88/00/43|"/>
    <n v="180"/>
    <n v="2.7"/>
    <n v="2.9666666666666668"/>
  </r>
  <r>
    <x v="3"/>
    <x v="1"/>
    <x v="12"/>
    <s v="Atkins"/>
    <s v="|88/00/44|"/>
    <n v="180"/>
    <n v="2.2666666666666666"/>
    <n v="2.9533333333333331"/>
  </r>
  <r>
    <x v="3"/>
    <x v="1"/>
    <x v="12"/>
    <s v="Atkins"/>
    <s v="|88/00/46|"/>
    <n v="156"/>
    <n v="2.7933333333333334"/>
    <n v="2.94"/>
  </r>
  <r>
    <x v="3"/>
    <x v="1"/>
    <x v="12"/>
    <s v="Atkins"/>
    <s v="|88/00/47|"/>
    <n v="168"/>
    <n v="2.5333333333333332"/>
    <n v="2.9266666666666667"/>
  </r>
  <r>
    <x v="3"/>
    <x v="1"/>
    <x v="12"/>
    <s v="Atkins"/>
    <s v="|88/00/48|"/>
    <n v="156"/>
    <n v="2.3199999999999998"/>
    <n v="2.9466666666666668"/>
  </r>
  <r>
    <x v="3"/>
    <x v="1"/>
    <x v="12"/>
    <s v="Atkins"/>
    <s v="|88/00/49|"/>
    <n v="144"/>
    <n v="2.42"/>
    <n v="2.9133333333333336"/>
  </r>
  <r>
    <x v="3"/>
    <x v="1"/>
    <x v="12"/>
    <s v="Atkins"/>
    <s v="|88/00/50|"/>
    <n v="132"/>
    <n v="2.7933333333333334"/>
    <n v="2.9266666666666667"/>
  </r>
  <r>
    <x v="3"/>
    <x v="1"/>
    <x v="12"/>
    <s v="Atkins"/>
    <s v="|88/00/51|"/>
    <n v="144"/>
    <n v="2.5133333333333332"/>
    <n v="2.9266666666666667"/>
  </r>
  <r>
    <x v="3"/>
    <x v="1"/>
    <x v="12"/>
    <s v="Atkins"/>
    <s v="|88/00/52|"/>
    <n v="156"/>
    <n v="2.52"/>
    <n v="2.9866666666666668"/>
  </r>
  <r>
    <x v="3"/>
    <x v="1"/>
    <x v="12"/>
    <s v="Atkins"/>
    <s v="|88/00/53|"/>
    <n v="120"/>
    <n v="2.3199999999999998"/>
    <n v="3"/>
  </r>
  <r>
    <x v="3"/>
    <x v="1"/>
    <x v="12"/>
    <s v="Atkins"/>
    <s v="|88/00/54|"/>
    <n v="156"/>
    <n v="2.5133333333333332"/>
    <n v="2.9533333333333331"/>
  </r>
  <r>
    <x v="3"/>
    <x v="1"/>
    <x v="12"/>
    <s v="Atkins"/>
    <s v="|88/00/55|"/>
    <n v="180"/>
    <n v="2.3866666666666667"/>
    <n v="2.9066666666666667"/>
  </r>
  <r>
    <x v="3"/>
    <x v="1"/>
    <x v="12"/>
    <s v="Atkins"/>
    <s v="|88/00/56|"/>
    <n v="180"/>
    <n v="2.4666666666666668"/>
    <n v="2.9"/>
  </r>
  <r>
    <x v="3"/>
    <x v="1"/>
    <x v="12"/>
    <s v="Atkins"/>
    <s v="|88/00/57|"/>
    <n v="156"/>
    <n v="2.7066666666666666"/>
    <n v="2.9333333333333331"/>
  </r>
  <r>
    <x v="3"/>
    <x v="1"/>
    <x v="12"/>
    <s v="Atkins"/>
    <s v="|88/00/58|"/>
    <n v="132"/>
    <n v="2.5933333333333333"/>
    <n v="2.9666666666666668"/>
  </r>
  <r>
    <x v="3"/>
    <x v="1"/>
    <x v="12"/>
    <s v="Atkins"/>
    <s v="|88/00/59|"/>
    <n v="168"/>
    <n v="2.3266666666666667"/>
    <n v="2.9533333333333331"/>
  </r>
  <r>
    <x v="3"/>
    <x v="1"/>
    <x v="12"/>
    <s v="Atkins"/>
    <s v="|88/00/60|"/>
    <n v="156"/>
    <n v="2.38"/>
    <n v="2.9666666666666668"/>
  </r>
  <r>
    <x v="3"/>
    <x v="1"/>
    <x v="12"/>
    <s v="Atkins"/>
    <s v="|88/00/61|"/>
    <n v="120"/>
    <n v="2.64"/>
    <n v="2.92"/>
  </r>
  <r>
    <x v="3"/>
    <x v="1"/>
    <x v="12"/>
    <s v="Atkins"/>
    <s v="|88/00/62|"/>
    <n v="180"/>
    <n v="2.3133333333333335"/>
    <n v="2.9066666666666667"/>
  </r>
  <r>
    <x v="3"/>
    <x v="1"/>
    <x v="12"/>
    <s v="Atkins"/>
    <s v="|88/00/64|"/>
    <n v="168"/>
    <n v="2.2733333333333334"/>
    <n v="2.9933333333333332"/>
  </r>
  <r>
    <x v="3"/>
    <x v="1"/>
    <x v="12"/>
    <s v="Atkins"/>
    <s v="|88/00/65|"/>
    <n v="168"/>
    <n v="2.4866666666666668"/>
    <n v="2.9666666666666668"/>
  </r>
  <r>
    <x v="3"/>
    <x v="1"/>
    <x v="12"/>
    <s v="Atkins"/>
    <s v="|88/00/67|"/>
    <n v="132"/>
    <n v="2.6466666666666665"/>
    <n v="2.9133333333333336"/>
  </r>
  <r>
    <x v="3"/>
    <x v="1"/>
    <x v="12"/>
    <s v="Atkins"/>
    <s v="|88/00/68|"/>
    <n v="120"/>
    <n v="2.2933333333333334"/>
    <n v="2.98"/>
  </r>
  <r>
    <x v="3"/>
    <x v="1"/>
    <x v="12"/>
    <s v="Atkins"/>
    <s v="|88/00/69|"/>
    <n v="156"/>
    <n v="2.2999999999999998"/>
    <n v="2.92"/>
  </r>
  <r>
    <x v="3"/>
    <x v="1"/>
    <x v="12"/>
    <s v="Atkins"/>
    <s v="|88/00/70|"/>
    <n v="156"/>
    <n v="2.6066666666666665"/>
    <n v="2.8933333333333335"/>
  </r>
  <r>
    <x v="3"/>
    <x v="1"/>
    <x v="12"/>
    <s v="Atkins"/>
    <s v="|88/00/71|"/>
    <n v="120"/>
    <n v="2.4066666666666667"/>
    <n v="2.8866666666666667"/>
  </r>
  <r>
    <x v="3"/>
    <x v="1"/>
    <x v="12"/>
    <s v="Atkins"/>
    <s v="|88/00/72|"/>
    <n v="156"/>
    <n v="2.6133333333333333"/>
    <n v="2.9866666666666668"/>
  </r>
  <r>
    <x v="3"/>
    <x v="1"/>
    <x v="12"/>
    <s v="Atkins"/>
    <s v="|88/00/73|"/>
    <n v="180"/>
    <n v="2.66"/>
    <n v="2.92"/>
  </r>
  <r>
    <x v="3"/>
    <x v="1"/>
    <x v="12"/>
    <s v="Atkins"/>
    <s v="|88/00/74|"/>
    <n v="168"/>
    <n v="2.54"/>
    <n v="2.96"/>
  </r>
  <r>
    <x v="3"/>
    <x v="1"/>
    <x v="12"/>
    <s v="Atkins"/>
    <s v="|88/00/75|"/>
    <n v="180"/>
    <n v="2.5666666666666669"/>
    <n v="2.92"/>
  </r>
  <r>
    <x v="3"/>
    <x v="1"/>
    <x v="12"/>
    <s v="Atkins"/>
    <s v="|88/00/76|"/>
    <n v="156"/>
    <n v="2.3333333333333335"/>
    <n v="2.88"/>
  </r>
  <r>
    <x v="3"/>
    <x v="1"/>
    <x v="12"/>
    <s v="Atkins"/>
    <s v="|88/00/77|"/>
    <n v="132"/>
    <n v="2.5266666666666668"/>
    <n v="2.9933333333333332"/>
  </r>
  <r>
    <x v="3"/>
    <x v="1"/>
    <x v="12"/>
    <s v="Atkins"/>
    <s v="|88/00/78|"/>
    <n v="144"/>
    <n v="2.4133333333333336"/>
    <n v="2.9133333333333336"/>
  </r>
  <r>
    <x v="3"/>
    <x v="1"/>
    <x v="12"/>
    <s v="Atkins"/>
    <s v="|88/00/79|"/>
    <n v="180"/>
    <n v="2.74"/>
    <n v="2.9466666666666668"/>
  </r>
  <r>
    <x v="3"/>
    <x v="1"/>
    <x v="12"/>
    <s v="Spicers"/>
    <s v="|127/01/01|"/>
    <n v="156"/>
    <n v="2.5933333333333333"/>
    <n v="2.9466666666666668"/>
  </r>
  <r>
    <x v="3"/>
    <x v="1"/>
    <x v="12"/>
    <s v="Spicers"/>
    <s v="|127/01/02|"/>
    <n v="156"/>
    <n v="2.4866666666666668"/>
    <n v="2.9533333333333331"/>
  </r>
  <r>
    <x v="3"/>
    <x v="1"/>
    <x v="12"/>
    <s v="Spicers"/>
    <s v="|127/01/03|"/>
    <n v="132"/>
    <n v="2.34"/>
    <n v="2.8733333333333335"/>
  </r>
  <r>
    <x v="3"/>
    <x v="1"/>
    <x v="12"/>
    <s v="Parmareggio"/>
    <s v="|101/01/00|"/>
    <n v="132"/>
    <n v="2.64"/>
    <n v="2.98"/>
  </r>
  <r>
    <x v="3"/>
    <x v="1"/>
    <x v="12"/>
    <s v="Parmareggio"/>
    <s v="|101/01/01|"/>
    <n v="120"/>
    <n v="2.4066666666666667"/>
    <n v="2.98"/>
  </r>
  <r>
    <x v="3"/>
    <x v="1"/>
    <x v="12"/>
    <s v="Parmareggio"/>
    <s v="|101/01/02|"/>
    <n v="120"/>
    <n v="2.4866666666666668"/>
    <n v="2.92"/>
  </r>
  <r>
    <x v="3"/>
    <x v="1"/>
    <x v="12"/>
    <s v="Parmareggio"/>
    <s v="|101/01/03|"/>
    <n v="132"/>
    <n v="2.7066666666666666"/>
    <n v="2.96"/>
  </r>
  <r>
    <x v="3"/>
    <x v="1"/>
    <x v="12"/>
    <s v="Parmareggio"/>
    <s v="|101/01/04|"/>
    <n v="120"/>
    <n v="2.3199999999999998"/>
    <n v="2.9"/>
  </r>
  <r>
    <x v="3"/>
    <x v="1"/>
    <x v="12"/>
    <s v="Parmareggio"/>
    <s v="|101/01/05|"/>
    <n v="180"/>
    <n v="2.6666666666666665"/>
    <n v="2.8933333333333335"/>
  </r>
  <r>
    <x v="3"/>
    <x v="1"/>
    <x v="12"/>
    <s v="Parmareggio"/>
    <s v="|101/01/06|"/>
    <n v="156"/>
    <n v="2.6"/>
    <n v="3"/>
  </r>
  <r>
    <x v="3"/>
    <x v="1"/>
    <x v="12"/>
    <s v="Parmareggio"/>
    <s v="|101/01/07|"/>
    <n v="156"/>
    <n v="2.4333333333333331"/>
    <n v="2.8666666666666667"/>
  </r>
  <r>
    <x v="3"/>
    <x v="1"/>
    <x v="12"/>
    <s v="Parmareggio"/>
    <s v="|101/01/08|"/>
    <n v="168"/>
    <n v="2.2666666666666666"/>
    <n v="2.8933333333333335"/>
  </r>
  <r>
    <x v="3"/>
    <x v="1"/>
    <x v="12"/>
    <s v="Parmareggio"/>
    <s v="|101/01/09|"/>
    <n v="156"/>
    <n v="2.5266666666666668"/>
    <n v="2.9533333333333331"/>
  </r>
  <r>
    <x v="3"/>
    <x v="1"/>
    <x v="12"/>
    <s v="Parmareggio"/>
    <s v="|101/01/10|"/>
    <n v="120"/>
    <n v="2.4266666666666667"/>
    <n v="2.96"/>
  </r>
  <r>
    <x v="3"/>
    <x v="1"/>
    <x v="12"/>
    <s v="Parmareggio"/>
    <s v="|101/01/11|"/>
    <n v="156"/>
    <n v="2.7133333333333334"/>
    <n v="2.8933333333333335"/>
  </r>
  <r>
    <x v="3"/>
    <x v="1"/>
    <x v="14"/>
    <s v="Rana"/>
    <s v="|29/02/01|"/>
    <n v="1932"/>
    <n v="0.81"/>
    <n v="0.92"/>
  </r>
  <r>
    <x v="3"/>
    <x v="1"/>
    <x v="14"/>
    <s v="Rana"/>
    <s v="|29/02/02|"/>
    <n v="1368"/>
    <n v="0.74"/>
    <n v="0.96"/>
  </r>
  <r>
    <x v="3"/>
    <x v="1"/>
    <x v="14"/>
    <s v="Rana"/>
    <s v="|29/02/03|"/>
    <n v="2100"/>
    <n v="0.85"/>
    <n v="0.98"/>
  </r>
  <r>
    <x v="3"/>
    <x v="1"/>
    <x v="14"/>
    <s v="Rana"/>
    <s v="|29/02/04|"/>
    <n v="1896"/>
    <n v="0.75"/>
    <n v="1"/>
  </r>
  <r>
    <x v="3"/>
    <x v="1"/>
    <x v="14"/>
    <s v="Rana"/>
    <s v="|29/02/05|"/>
    <n v="1860"/>
    <n v="0.89"/>
    <n v="0.9"/>
  </r>
  <r>
    <x v="3"/>
    <x v="1"/>
    <x v="14"/>
    <s v="Rana"/>
    <s v="|29/02/06|"/>
    <n v="1212"/>
    <n v="0.76"/>
    <n v="0.97"/>
  </r>
  <r>
    <x v="3"/>
    <x v="1"/>
    <x v="14"/>
    <s v="Rana"/>
    <s v="|29/02/07|"/>
    <n v="2040"/>
    <n v="0.77"/>
    <n v="0.9"/>
  </r>
  <r>
    <x v="3"/>
    <x v="1"/>
    <x v="14"/>
    <s v="Rana"/>
    <s v="|29/02/08|"/>
    <n v="1500"/>
    <n v="0.89"/>
    <n v="0.92"/>
  </r>
  <r>
    <x v="3"/>
    <x v="1"/>
    <x v="14"/>
    <s v="Rana"/>
    <s v="|29/02/09|"/>
    <n v="1812"/>
    <n v="0.75"/>
    <n v="0.94"/>
  </r>
  <r>
    <x v="3"/>
    <x v="1"/>
    <x v="14"/>
    <s v="Rana"/>
    <s v="|29/02/10|"/>
    <n v="1500"/>
    <n v="0.81"/>
    <n v="0.9"/>
  </r>
  <r>
    <x v="3"/>
    <x v="1"/>
    <x v="14"/>
    <s v="Rana"/>
    <s v="|29/02/11|"/>
    <n v="1968"/>
    <n v="0.83"/>
    <n v="0.94"/>
  </r>
  <r>
    <x v="3"/>
    <x v="1"/>
    <x v="14"/>
    <s v="Rana"/>
    <s v="|29/02/12|"/>
    <n v="1380"/>
    <n v="0.84"/>
    <n v="0.91"/>
  </r>
  <r>
    <x v="3"/>
    <x v="1"/>
    <x v="14"/>
    <s v="Rana"/>
    <s v="|29/02/13|"/>
    <n v="1548"/>
    <n v="0.7"/>
    <n v="0.98"/>
  </r>
  <r>
    <x v="3"/>
    <x v="1"/>
    <x v="14"/>
    <s v="Rana"/>
    <s v="|29/02/14|"/>
    <n v="1500"/>
    <n v="0.77"/>
    <n v="0.94"/>
  </r>
  <r>
    <x v="3"/>
    <x v="1"/>
    <x v="14"/>
    <s v="Rana"/>
    <s v="|29/02/15|"/>
    <n v="2256"/>
    <n v="0.87"/>
    <n v="0.95"/>
  </r>
  <r>
    <x v="3"/>
    <x v="1"/>
    <x v="14"/>
    <s v="Rana"/>
    <s v="|29/02/16|"/>
    <n v="1980"/>
    <n v="0.7"/>
    <n v="0.92"/>
  </r>
  <r>
    <x v="3"/>
    <x v="1"/>
    <x v="14"/>
    <s v="Rana"/>
    <s v="|29/02/17|"/>
    <n v="2280"/>
    <n v="0.85"/>
    <n v="0.94"/>
  </r>
  <r>
    <x v="3"/>
    <x v="1"/>
    <x v="14"/>
    <s v="Rana"/>
    <s v="|29/02/18|"/>
    <n v="1272"/>
    <n v="0.81"/>
    <n v="1"/>
  </r>
  <r>
    <x v="3"/>
    <x v="1"/>
    <x v="14"/>
    <s v="Rana"/>
    <s v="|29/02/19|"/>
    <n v="1560"/>
    <n v="0.71"/>
    <n v="0.96"/>
  </r>
  <r>
    <x v="3"/>
    <x v="1"/>
    <x v="14"/>
    <s v="Rana"/>
    <s v="|29/02/20|"/>
    <n v="2316"/>
    <n v="0.83"/>
    <n v="0.93"/>
  </r>
  <r>
    <x v="3"/>
    <x v="1"/>
    <x v="14"/>
    <s v="Rana"/>
    <s v="|29/02/21|"/>
    <n v="2088"/>
    <n v="0.7"/>
    <n v="0.91"/>
  </r>
  <r>
    <x v="3"/>
    <x v="1"/>
    <x v="14"/>
    <s v="Rana"/>
    <s v="|29/02/22|"/>
    <n v="1908"/>
    <n v="0.81"/>
    <n v="1"/>
  </r>
  <r>
    <x v="3"/>
    <x v="1"/>
    <x v="14"/>
    <s v="Rana"/>
    <s v="|29/02/23|"/>
    <n v="1476"/>
    <n v="0.8"/>
    <n v="0.92"/>
  </r>
  <r>
    <x v="3"/>
    <x v="1"/>
    <x v="14"/>
    <s v="Rana"/>
    <s v="|29/02/24|"/>
    <n v="2100"/>
    <n v="0.7"/>
    <n v="0.98"/>
  </r>
  <r>
    <x v="3"/>
    <x v="1"/>
    <x v="14"/>
    <s v="Rana"/>
    <s v="|29/02/25|"/>
    <n v="1572"/>
    <n v="0.85"/>
    <n v="0.91"/>
  </r>
  <r>
    <x v="3"/>
    <x v="1"/>
    <x v="14"/>
    <s v="Rana"/>
    <s v="|29/02/26|"/>
    <n v="2004"/>
    <n v="0.83"/>
    <n v="0.95"/>
  </r>
  <r>
    <x v="3"/>
    <x v="1"/>
    <x v="14"/>
    <s v="Rana"/>
    <s v="|29/02/27|"/>
    <n v="1404"/>
    <n v="0.82"/>
    <n v="0.91"/>
  </r>
  <r>
    <x v="3"/>
    <x v="1"/>
    <x v="14"/>
    <s v="Rana"/>
    <s v="|29/02/30|"/>
    <n v="2232"/>
    <n v="0.85"/>
    <n v="0.99"/>
  </r>
  <r>
    <x v="3"/>
    <x v="1"/>
    <x v="14"/>
    <s v="Rana"/>
    <s v="|29/02/31|"/>
    <n v="1512"/>
    <n v="0.78"/>
    <n v="0.9"/>
  </r>
  <r>
    <x v="3"/>
    <x v="1"/>
    <x v="14"/>
    <s v="Rana"/>
    <s v="|29/02/32|"/>
    <n v="1464"/>
    <n v="0.78"/>
    <n v="0.97"/>
  </r>
  <r>
    <x v="3"/>
    <x v="1"/>
    <x v="14"/>
    <s v="Rana"/>
    <s v="|29/02/33|"/>
    <n v="1320"/>
    <n v="0.85"/>
    <n v="0.97"/>
  </r>
  <r>
    <x v="3"/>
    <x v="1"/>
    <x v="14"/>
    <s v="Rana"/>
    <s v="|29/02/34|"/>
    <n v="1704"/>
    <n v="0.89"/>
    <n v="0.98"/>
  </r>
  <r>
    <x v="3"/>
    <x v="1"/>
    <x v="14"/>
    <s v="Rana"/>
    <s v="|29/02/35|"/>
    <n v="1512"/>
    <n v="0.78"/>
    <n v="0.97"/>
  </r>
  <r>
    <x v="3"/>
    <x v="1"/>
    <x v="14"/>
    <s v="Rana"/>
    <s v="|29/02/36|"/>
    <n v="1368"/>
    <n v="0.72"/>
    <n v="0.95"/>
  </r>
  <r>
    <x v="3"/>
    <x v="1"/>
    <x v="14"/>
    <s v="Rana"/>
    <s v="|29/02/38|"/>
    <n v="1968"/>
    <n v="0.89"/>
    <n v="0.93"/>
  </r>
  <r>
    <x v="3"/>
    <x v="1"/>
    <x v="14"/>
    <s v="Rana"/>
    <s v="|29/02/39|"/>
    <n v="1716"/>
    <n v="0.78"/>
    <n v="1"/>
  </r>
  <r>
    <x v="3"/>
    <x v="1"/>
    <x v="14"/>
    <s v="Rana"/>
    <s v="|29/02/40|"/>
    <n v="2148"/>
    <n v="0.71"/>
    <n v="0.92"/>
  </r>
  <r>
    <x v="3"/>
    <x v="1"/>
    <x v="14"/>
    <s v="Rana"/>
    <s v="|29/02/41|"/>
    <n v="1536"/>
    <n v="0.79"/>
    <n v="0.91"/>
  </r>
  <r>
    <x v="3"/>
    <x v="1"/>
    <x v="14"/>
    <s v="Rana"/>
    <s v="|29/02/42|"/>
    <n v="1224"/>
    <n v="0.85"/>
    <n v="0.95"/>
  </r>
  <r>
    <x v="3"/>
    <x v="1"/>
    <x v="14"/>
    <s v="Rana"/>
    <s v="|29/02/43|"/>
    <n v="1764"/>
    <n v="0.87"/>
    <n v="0.91"/>
  </r>
  <r>
    <x v="3"/>
    <x v="1"/>
    <x v="14"/>
    <s v="Rana"/>
    <s v="|29/02/50|"/>
    <n v="2088"/>
    <n v="0.79"/>
    <n v="0.98"/>
  </r>
  <r>
    <x v="3"/>
    <x v="1"/>
    <x v="12"/>
    <s v="Real quality"/>
    <s v="|132/01/01|"/>
    <n v="168"/>
    <n v="2.4"/>
    <n v="2.88"/>
  </r>
  <r>
    <x v="3"/>
    <x v="1"/>
    <x v="13"/>
    <s v="Lactalis"/>
    <s v="|54/01/01|"/>
    <n v="528"/>
    <n v="2.17"/>
    <n v="3.03"/>
  </r>
  <r>
    <x v="3"/>
    <x v="1"/>
    <x v="13"/>
    <s v="Lactalis"/>
    <s v="|54/01/02|"/>
    <n v="264"/>
    <n v="2.11"/>
    <n v="3.75"/>
  </r>
  <r>
    <x v="3"/>
    <x v="1"/>
    <x v="13"/>
    <s v="Lactalis"/>
    <s v="|54/01/03|"/>
    <n v="228"/>
    <n v="2.54"/>
    <n v="3.55"/>
  </r>
  <r>
    <x v="3"/>
    <x v="1"/>
    <x v="13"/>
    <s v="Lactalis"/>
    <s v="|54/01/04|"/>
    <n v="348"/>
    <n v="2.37"/>
    <n v="3.65"/>
  </r>
  <r>
    <x v="3"/>
    <x v="1"/>
    <x v="13"/>
    <s v="Lactalis"/>
    <s v="|54/01/05|"/>
    <n v="264"/>
    <n v="2.74"/>
    <n v="3.77"/>
  </r>
  <r>
    <x v="3"/>
    <x v="1"/>
    <x v="13"/>
    <s v="Lactalis"/>
    <s v="|54/01/06|"/>
    <n v="240"/>
    <n v="2.62"/>
    <n v="3.16"/>
  </r>
  <r>
    <x v="3"/>
    <x v="1"/>
    <x v="13"/>
    <s v="Lactalis"/>
    <s v="|54/01/07|"/>
    <n v="372"/>
    <n v="2.46"/>
    <n v="3.49"/>
  </r>
  <r>
    <x v="3"/>
    <x v="1"/>
    <x v="13"/>
    <s v="Lactalis"/>
    <s v="|54/01/08|"/>
    <n v="588"/>
    <n v="2.63"/>
    <n v="3.79"/>
  </r>
  <r>
    <x v="3"/>
    <x v="1"/>
    <x v="13"/>
    <s v="Lactalis"/>
    <s v="|54/01/09|"/>
    <n v="216"/>
    <n v="2.39"/>
    <n v="3.12"/>
  </r>
  <r>
    <x v="3"/>
    <x v="1"/>
    <x v="13"/>
    <s v="Lactalis"/>
    <s v="|54/01/10|"/>
    <n v="192"/>
    <n v="2.04"/>
    <n v="3.55"/>
  </r>
  <r>
    <x v="3"/>
    <x v="1"/>
    <x v="13"/>
    <s v="Lactalis"/>
    <s v="|54/01/11|"/>
    <n v="324"/>
    <n v="2.66"/>
    <n v="3.7"/>
  </r>
  <r>
    <x v="3"/>
    <x v="1"/>
    <x v="13"/>
    <s v="Lactalis"/>
    <s v="|54/01/12|"/>
    <n v="156"/>
    <n v="2.3199999999999998"/>
    <n v="3.54"/>
  </r>
  <r>
    <x v="3"/>
    <x v="1"/>
    <x v="13"/>
    <s v="Lactalis"/>
    <s v="|54/01/13|"/>
    <n v="504"/>
    <n v="2.64"/>
    <n v="3.31"/>
  </r>
  <r>
    <x v="3"/>
    <x v="1"/>
    <x v="13"/>
    <s v="Lactalis"/>
    <s v="|54/01/14|"/>
    <n v="600"/>
    <n v="2.56"/>
    <n v="3.07"/>
  </r>
  <r>
    <x v="3"/>
    <x v="1"/>
    <x v="13"/>
    <s v="Lactalis"/>
    <s v="|54/01/15|"/>
    <n v="552"/>
    <n v="2.02"/>
    <n v="3.31"/>
  </r>
  <r>
    <x v="3"/>
    <x v="1"/>
    <x v="13"/>
    <s v="Lactalis"/>
    <s v="|54/01/16|"/>
    <n v="216"/>
    <n v="2.76"/>
    <n v="3.78"/>
  </r>
  <r>
    <x v="3"/>
    <x v="1"/>
    <x v="13"/>
    <s v="Lactalis"/>
    <s v="|54/01/17|"/>
    <n v="372"/>
    <n v="2.2200000000000002"/>
    <n v="3.56"/>
  </r>
  <r>
    <x v="3"/>
    <x v="1"/>
    <x v="13"/>
    <s v="Lactalis"/>
    <s v="|54/01/18|"/>
    <n v="540"/>
    <n v="2.29"/>
    <n v="3.51"/>
  </r>
  <r>
    <x v="3"/>
    <x v="1"/>
    <x v="13"/>
    <s v="Lactalis"/>
    <s v="|54/01/19|"/>
    <n v="252"/>
    <n v="2.29"/>
    <n v="3.48"/>
  </r>
  <r>
    <x v="3"/>
    <x v="1"/>
    <x v="13"/>
    <s v="Lactalis"/>
    <s v="|54/01/20|"/>
    <n v="168"/>
    <n v="2.39"/>
    <n v="3.78"/>
  </r>
  <r>
    <x v="3"/>
    <x v="1"/>
    <x v="13"/>
    <s v="Lactalis"/>
    <s v="|54/01/21|"/>
    <n v="300"/>
    <n v="2.2000000000000002"/>
    <n v="3.52"/>
  </r>
  <r>
    <x v="3"/>
    <x v="1"/>
    <x v="13"/>
    <s v="Lactalis"/>
    <s v="|54/01/22|"/>
    <n v="564"/>
    <n v="2.2599999999999998"/>
    <n v="3.66"/>
  </r>
  <r>
    <x v="3"/>
    <x v="1"/>
    <x v="13"/>
    <s v="Lactalis"/>
    <s v="|54/01/23|"/>
    <n v="276"/>
    <n v="2.4700000000000002"/>
    <n v="3.16"/>
  </r>
  <r>
    <x v="3"/>
    <x v="1"/>
    <x v="13"/>
    <s v="Lactalis"/>
    <s v="|54/01/24|"/>
    <n v="324"/>
    <n v="2.5"/>
    <n v="3.01"/>
  </r>
  <r>
    <x v="3"/>
    <x v="1"/>
    <x v="13"/>
    <s v="Lactalis"/>
    <s v="|54/01/25|"/>
    <n v="396"/>
    <n v="2.35"/>
    <n v="3.61"/>
  </r>
  <r>
    <x v="3"/>
    <x v="1"/>
    <x v="13"/>
    <s v="Lactalis"/>
    <s v="|54/01/26|"/>
    <n v="360"/>
    <n v="2.27"/>
    <n v="3.14"/>
  </r>
  <r>
    <x v="3"/>
    <x v="1"/>
    <x v="13"/>
    <s v="Lactalis"/>
    <s v="|54/01/27|"/>
    <n v="204"/>
    <n v="2.59"/>
    <n v="3.51"/>
  </r>
  <r>
    <x v="3"/>
    <x v="1"/>
    <x v="13"/>
    <s v="Lactalis"/>
    <s v="|54/01/28|"/>
    <n v="324"/>
    <n v="2.4300000000000002"/>
    <n v="3.65"/>
  </r>
  <r>
    <x v="3"/>
    <x v="1"/>
    <x v="13"/>
    <s v="Lactalis"/>
    <s v="|54/01/29|"/>
    <n v="444"/>
    <n v="2.2599999999999998"/>
    <n v="3.65"/>
  </r>
  <r>
    <x v="3"/>
    <x v="1"/>
    <x v="13"/>
    <s v="Lactalis"/>
    <s v="|54/01/30|"/>
    <n v="516"/>
    <n v="2.74"/>
    <n v="3.79"/>
  </r>
  <r>
    <x v="3"/>
    <x v="1"/>
    <x v="13"/>
    <s v="Lactalis"/>
    <s v="|54/01/31|"/>
    <n v="468"/>
    <n v="2.36"/>
    <n v="3.42"/>
  </r>
  <r>
    <x v="3"/>
    <x v="1"/>
    <x v="13"/>
    <s v="Lactalis"/>
    <s v="|54/01/32|"/>
    <n v="492"/>
    <n v="2.1800000000000002"/>
    <n v="3.24"/>
  </r>
  <r>
    <x v="3"/>
    <x v="1"/>
    <x v="13"/>
    <s v="Lactalis"/>
    <s v="|54/01/33|"/>
    <n v="264"/>
    <n v="2.21"/>
    <n v="3.29"/>
  </r>
  <r>
    <x v="3"/>
    <x v="1"/>
    <x v="13"/>
    <s v="Lactalis"/>
    <s v="|54/01/34|"/>
    <n v="300"/>
    <n v="2.34"/>
    <n v="3.52"/>
  </r>
  <r>
    <x v="3"/>
    <x v="1"/>
    <x v="13"/>
    <s v="Lactalis"/>
    <s v="|54/01/35|"/>
    <n v="324"/>
    <n v="2.21"/>
    <n v="3.23"/>
  </r>
  <r>
    <x v="3"/>
    <x v="1"/>
    <x v="13"/>
    <s v="Lactalis"/>
    <s v="|54/01/36|"/>
    <n v="468"/>
    <n v="2.12"/>
    <n v="3.06"/>
  </r>
  <r>
    <x v="3"/>
    <x v="1"/>
    <x v="13"/>
    <s v="Lactalis"/>
    <s v="|54/01/37|"/>
    <n v="192"/>
    <n v="2.2999999999999998"/>
    <n v="3.25"/>
  </r>
  <r>
    <x v="3"/>
    <x v="1"/>
    <x v="12"/>
    <s v="Lactalis"/>
    <s v="|54/01/38|"/>
    <n v="120"/>
    <n v="2.6933333333333334"/>
    <n v="2.88"/>
  </r>
  <r>
    <x v="3"/>
    <x v="1"/>
    <x v="13"/>
    <s v="Lactalis"/>
    <s v="|54/01/41|"/>
    <n v="324"/>
    <n v="2.61"/>
    <n v="3.62"/>
  </r>
  <r>
    <x v="3"/>
    <x v="1"/>
    <x v="13"/>
    <s v="Lactalis"/>
    <s v="|54/01/42|"/>
    <n v="552"/>
    <n v="2.1"/>
    <n v="3.67"/>
  </r>
  <r>
    <x v="3"/>
    <x v="1"/>
    <x v="13"/>
    <s v="Lactalis"/>
    <s v="|54/01/43|"/>
    <n v="360"/>
    <n v="2.6"/>
    <n v="3.59"/>
  </r>
  <r>
    <x v="3"/>
    <x v="1"/>
    <x v="12"/>
    <s v="Lactalis"/>
    <s v="|54/01/44|"/>
    <n v="180"/>
    <n v="2.6933333333333334"/>
    <n v="2.9"/>
  </r>
  <r>
    <x v="3"/>
    <x v="1"/>
    <x v="13"/>
    <s v="Lactalis"/>
    <s v="|54/01/45|"/>
    <n v="528"/>
    <n v="2.67"/>
    <n v="3.08"/>
  </r>
  <r>
    <x v="3"/>
    <x v="1"/>
    <x v="13"/>
    <s v="Lactalis"/>
    <s v="|54/01/46|"/>
    <n v="360"/>
    <n v="2.0699999999999998"/>
    <n v="3.59"/>
  </r>
  <r>
    <x v="3"/>
    <x v="1"/>
    <x v="12"/>
    <s v="Lactalis"/>
    <s v="|54/01/47|"/>
    <n v="156"/>
    <n v="2.48"/>
    <n v="2.9133333333333336"/>
  </r>
  <r>
    <x v="3"/>
    <x v="1"/>
    <x v="13"/>
    <s v="Lactalis"/>
    <s v="|54/01/48|"/>
    <n v="564"/>
    <n v="2.0099999999999998"/>
    <n v="3.58"/>
  </r>
  <r>
    <x v="3"/>
    <x v="1"/>
    <x v="13"/>
    <s v="Lactalis"/>
    <s v="|54/01/49|"/>
    <n v="300"/>
    <n v="2.31"/>
    <n v="3.1"/>
  </r>
  <r>
    <x v="3"/>
    <x v="1"/>
    <x v="13"/>
    <s v="Lactalis"/>
    <s v="|54/01/50|"/>
    <n v="324"/>
    <n v="2.16"/>
    <n v="3.69"/>
  </r>
  <r>
    <x v="3"/>
    <x v="1"/>
    <x v="13"/>
    <s v="Lactalis"/>
    <s v="|54/01/52|"/>
    <n v="396"/>
    <n v="2.2599999999999998"/>
    <n v="3.59"/>
  </r>
  <r>
    <x v="3"/>
    <x v="1"/>
    <x v="13"/>
    <s v="Lactalis"/>
    <s v="|54/01/90|"/>
    <n v="300"/>
    <n v="2.23"/>
    <n v="3.48"/>
  </r>
  <r>
    <x v="3"/>
    <x v="1"/>
    <x v="12"/>
    <s v="Bella's"/>
    <s v="|35/01/01|"/>
    <n v="180"/>
    <n v="2.64"/>
    <n v="2.8733333333333335"/>
  </r>
  <r>
    <x v="3"/>
    <x v="1"/>
    <x v="12"/>
    <s v="Bella's"/>
    <s v="|35/01/02|"/>
    <n v="168"/>
    <n v="2.2933333333333334"/>
    <n v="2.96"/>
  </r>
  <r>
    <x v="3"/>
    <x v="1"/>
    <x v="12"/>
    <s v="Bella's"/>
    <s v="|35/01/03|"/>
    <n v="144"/>
    <n v="2.3533333333333335"/>
    <n v="2.96"/>
  </r>
  <r>
    <x v="3"/>
    <x v="1"/>
    <x v="12"/>
    <s v="Bella's"/>
    <s v="|35/01/04|"/>
    <n v="144"/>
    <n v="2.4133333333333336"/>
    <n v="2.9933333333333332"/>
  </r>
  <r>
    <x v="3"/>
    <x v="1"/>
    <x v="12"/>
    <s v="Bella's"/>
    <s v="|35/01/05|"/>
    <n v="156"/>
    <n v="2.68"/>
    <n v="2.8733333333333335"/>
  </r>
  <r>
    <x v="3"/>
    <x v="1"/>
    <x v="12"/>
    <s v="Bella's"/>
    <s v="|35/01/06|"/>
    <n v="168"/>
    <n v="2.72"/>
    <n v="2.9933333333333332"/>
  </r>
  <r>
    <x v="3"/>
    <x v="1"/>
    <x v="12"/>
    <s v="Bella's"/>
    <s v="|35/01/07|"/>
    <n v="120"/>
    <n v="2.74"/>
    <n v="2.8866666666666667"/>
  </r>
  <r>
    <x v="3"/>
    <x v="1"/>
    <x v="12"/>
    <s v="Bella's"/>
    <s v="|35/01/08|"/>
    <n v="132"/>
    <n v="2.3666666666666667"/>
    <n v="2.9133333333333336"/>
  </r>
  <r>
    <x v="3"/>
    <x v="1"/>
    <x v="12"/>
    <s v="Bella's"/>
    <s v="|35/01/09|"/>
    <n v="120"/>
    <n v="2.5466666666666669"/>
    <n v="2.9866666666666668"/>
  </r>
  <r>
    <x v="3"/>
    <x v="1"/>
    <x v="12"/>
    <s v="Bella's"/>
    <s v="|35/01/10|"/>
    <n v="156"/>
    <n v="2.6133333333333333"/>
    <n v="2.9866666666666668"/>
  </r>
  <r>
    <x v="3"/>
    <x v="1"/>
    <x v="12"/>
    <s v="Bella's"/>
    <s v="|35/01/11|"/>
    <n v="156"/>
    <n v="2.7266666666666666"/>
    <n v="2.8666666666666667"/>
  </r>
  <r>
    <x v="3"/>
    <x v="1"/>
    <x v="12"/>
    <s v="Bella's"/>
    <s v="|35/01/12|"/>
    <n v="168"/>
    <n v="2.3133333333333335"/>
    <n v="2.9866666666666668"/>
  </r>
  <r>
    <x v="3"/>
    <x v="1"/>
    <x v="12"/>
    <s v="Bella's"/>
    <s v="|35/01/13|"/>
    <n v="144"/>
    <n v="2.68"/>
    <n v="2.9733333333333332"/>
  </r>
  <r>
    <x v="3"/>
    <x v="1"/>
    <x v="12"/>
    <s v="Bella's"/>
    <s v="|35/01/14|"/>
    <n v="180"/>
    <n v="2.6533333333333333"/>
    <n v="2.96"/>
  </r>
  <r>
    <x v="3"/>
    <x v="1"/>
    <x v="12"/>
    <s v="Bella's"/>
    <s v="|35/01/20|"/>
    <n v="168"/>
    <n v="2.6866666666666665"/>
    <n v="2.92"/>
  </r>
  <r>
    <x v="3"/>
    <x v="1"/>
    <x v="12"/>
    <s v="Bella's"/>
    <s v="|35/01/21|"/>
    <n v="144"/>
    <n v="2.6933333333333334"/>
    <n v="2.9466666666666668"/>
  </r>
  <r>
    <x v="3"/>
    <x v="1"/>
    <x v="12"/>
    <s v="Bella's"/>
    <s v="|35/01/22|"/>
    <n v="132"/>
    <n v="2.3666666666666667"/>
    <n v="2.9466666666666668"/>
  </r>
  <r>
    <x v="3"/>
    <x v="1"/>
    <x v="12"/>
    <s v="Bella's"/>
    <s v="|35/01/23|"/>
    <n v="180"/>
    <n v="2.44"/>
    <n v="2.9533333333333331"/>
  </r>
  <r>
    <x v="3"/>
    <x v="1"/>
    <x v="12"/>
    <s v="Bella's"/>
    <s v="|35/01/24|"/>
    <n v="144"/>
    <n v="2.5466666666666669"/>
    <n v="2.88"/>
  </r>
  <r>
    <x v="3"/>
    <x v="1"/>
    <x v="12"/>
    <s v="Bella's"/>
    <s v="|35/01/31|"/>
    <n v="120"/>
    <n v="2.62"/>
    <n v="2.96"/>
  </r>
  <r>
    <x v="3"/>
    <x v="1"/>
    <x v="12"/>
    <s v="Bella's"/>
    <s v="|35/01/32|"/>
    <n v="168"/>
    <n v="2.3133333333333335"/>
    <n v="2.9733333333333332"/>
  </r>
  <r>
    <x v="3"/>
    <x v="1"/>
    <x v="12"/>
    <s v="Bella's"/>
    <s v="|35/01/33|"/>
    <n v="132"/>
    <n v="2.7066666666666666"/>
    <n v="2.9133333333333336"/>
  </r>
  <r>
    <x v="3"/>
    <x v="1"/>
    <x v="12"/>
    <s v="Bella's"/>
    <s v="|35/01/34|"/>
    <n v="156"/>
    <n v="2.6933333333333334"/>
    <n v="2.9"/>
  </r>
  <r>
    <x v="3"/>
    <x v="1"/>
    <x v="12"/>
    <s v="Bella's"/>
    <s v="|35/01/35|"/>
    <n v="168"/>
    <n v="2.3533333333333335"/>
    <n v="2.92"/>
  </r>
  <r>
    <x v="3"/>
    <x v="1"/>
    <x v="12"/>
    <s v="Heinz"/>
    <s v="|35/01/40|"/>
    <n v="168"/>
    <n v="2.6666666666666665"/>
    <n v="2.94"/>
  </r>
  <r>
    <x v="3"/>
    <x v="1"/>
    <x v="12"/>
    <s v="Heinz"/>
    <s v="|35/01/41|"/>
    <n v="168"/>
    <n v="2.2733333333333334"/>
    <n v="2.8733333333333335"/>
  </r>
  <r>
    <x v="3"/>
    <x v="1"/>
    <x v="12"/>
    <s v="Heinz"/>
    <s v="|35/01/42|"/>
    <n v="180"/>
    <n v="2.7266666666666666"/>
    <n v="2.9066666666666667"/>
  </r>
  <r>
    <x v="3"/>
    <x v="1"/>
    <x v="12"/>
    <s v="Bella's"/>
    <s v="|35/01/50|"/>
    <n v="156"/>
    <n v="2.78"/>
    <n v="2.9466666666666668"/>
  </r>
  <r>
    <x v="3"/>
    <x v="1"/>
    <x v="12"/>
    <s v="Bella's"/>
    <s v="|35/01/51|"/>
    <n v="168"/>
    <n v="2.76"/>
    <n v="2.9533333333333331"/>
  </r>
  <r>
    <x v="3"/>
    <x v="1"/>
    <x v="12"/>
    <s v="Bella's"/>
    <s v="|35/01/52|"/>
    <n v="168"/>
    <n v="2.5866666666666664"/>
    <n v="2.96"/>
  </r>
  <r>
    <x v="3"/>
    <x v="1"/>
    <x v="12"/>
    <s v="Bella's"/>
    <s v="|35/01/53|"/>
    <n v="156"/>
    <n v="2.62"/>
    <n v="2.9133333333333336"/>
  </r>
  <r>
    <x v="3"/>
    <x v="1"/>
    <x v="12"/>
    <s v="Bella's"/>
    <s v="|35/01/54|"/>
    <n v="144"/>
    <n v="2.2866666666666666"/>
    <n v="2.9733333333333332"/>
  </r>
  <r>
    <x v="3"/>
    <x v="1"/>
    <x v="12"/>
    <s v="Bella's"/>
    <s v="|35/01/60|"/>
    <n v="120"/>
    <n v="2.5266666666666668"/>
    <n v="2.9733333333333332"/>
  </r>
  <r>
    <x v="3"/>
    <x v="1"/>
    <x v="12"/>
    <s v="Bella's"/>
    <s v="|35/01/61|"/>
    <n v="144"/>
    <n v="2.2999999999999998"/>
    <n v="2.9066666666666667"/>
  </r>
  <r>
    <x v="3"/>
    <x v="1"/>
    <x v="12"/>
    <s v="Bella's"/>
    <s v="|35/01/62|"/>
    <n v="132"/>
    <n v="2.4266666666666667"/>
    <n v="2.8666666666666667"/>
  </r>
  <r>
    <x v="3"/>
    <x v="1"/>
    <x v="12"/>
    <s v="Bella's"/>
    <s v="|35/01/63|"/>
    <n v="180"/>
    <n v="2.68"/>
    <n v="2.9333333333333331"/>
  </r>
  <r>
    <x v="3"/>
    <x v="1"/>
    <x v="12"/>
    <s v="Bella's"/>
    <s v="|35/01/70|"/>
    <n v="156"/>
    <n v="2.78"/>
    <n v="2.94"/>
  </r>
  <r>
    <x v="3"/>
    <x v="1"/>
    <x v="12"/>
    <s v="Bella's"/>
    <s v="|35/01/71|"/>
    <n v="168"/>
    <n v="2.5933333333333333"/>
    <n v="2.9866666666666668"/>
  </r>
  <r>
    <x v="3"/>
    <x v="1"/>
    <x v="12"/>
    <s v="Bella's"/>
    <s v="|35/01/72|"/>
    <n v="156"/>
    <n v="2.4066666666666667"/>
    <n v="2.94"/>
  </r>
  <r>
    <x v="3"/>
    <x v="1"/>
    <x v="12"/>
    <s v="Bella's"/>
    <s v="|35/01/73|"/>
    <n v="120"/>
    <n v="2.6733333333333333"/>
    <n v="2.9"/>
  </r>
  <r>
    <x v="3"/>
    <x v="1"/>
    <x v="12"/>
    <s v="Bella's"/>
    <s v="|35/01/74|"/>
    <n v="120"/>
    <n v="2.3066666666666666"/>
    <n v="2.9933333333333332"/>
  </r>
  <r>
    <x v="3"/>
    <x v="1"/>
    <x v="12"/>
    <s v="Bella's"/>
    <s v="|35/01/75|"/>
    <n v="180"/>
    <n v="2.54"/>
    <n v="2.88"/>
  </r>
  <r>
    <x v="3"/>
    <x v="1"/>
    <x v="12"/>
    <s v="Bella's"/>
    <s v="|35/01/76|"/>
    <n v="132"/>
    <n v="2.3199999999999998"/>
    <n v="2.9066666666666667"/>
  </r>
  <r>
    <x v="3"/>
    <x v="1"/>
    <x v="12"/>
    <s v="Bella's"/>
    <s v="|35/01/80|"/>
    <n v="144"/>
    <n v="2.4466666666666668"/>
    <n v="2.8866666666666667"/>
  </r>
  <r>
    <x v="3"/>
    <x v="1"/>
    <x v="12"/>
    <s v="Bella's"/>
    <s v="|35/01/81|"/>
    <n v="168"/>
    <n v="2.6533333333333333"/>
    <n v="2.94"/>
  </r>
  <r>
    <x v="3"/>
    <x v="1"/>
    <x v="12"/>
    <s v="Bella's"/>
    <s v="|35/01/82|"/>
    <n v="156"/>
    <n v="2.5333333333333332"/>
    <n v="2.9333333333333331"/>
  </r>
  <r>
    <x v="3"/>
    <x v="1"/>
    <x v="12"/>
    <s v="Bella's"/>
    <s v="|35/01/83|"/>
    <n v="120"/>
    <n v="2.5933333333333333"/>
    <n v="2.88"/>
  </r>
  <r>
    <x v="3"/>
    <x v="1"/>
    <x v="12"/>
    <s v="Bella's"/>
    <s v="|35/01/84|"/>
    <n v="120"/>
    <n v="2.7266666666666666"/>
    <n v="2.94"/>
  </r>
  <r>
    <x v="3"/>
    <x v="1"/>
    <x v="12"/>
    <s v="Bella's"/>
    <s v="|35/01/85|"/>
    <n v="168"/>
    <n v="2.2866666666666666"/>
    <n v="2.9266666666666667"/>
  </r>
  <r>
    <x v="3"/>
    <x v="1"/>
    <x v="12"/>
    <s v="Bella's"/>
    <s v="|35/01/86|"/>
    <n v="144"/>
    <n v="2.5"/>
    <n v="3"/>
  </r>
  <r>
    <x v="3"/>
    <x v="1"/>
    <x v="12"/>
    <s v="Bella's"/>
    <s v="|35/01/87|"/>
    <n v="144"/>
    <n v="2.2733333333333334"/>
    <n v="2.8866666666666667"/>
  </r>
  <r>
    <x v="3"/>
    <x v="1"/>
    <x v="12"/>
    <s v="Heinz"/>
    <s v="|35/01/88|"/>
    <n v="120"/>
    <n v="2.36"/>
    <n v="2.9133333333333336"/>
  </r>
  <r>
    <x v="3"/>
    <x v="1"/>
    <x v="12"/>
    <s v="Heinz"/>
    <s v="|35/01/89|"/>
    <n v="180"/>
    <n v="2.3933333333333335"/>
    <n v="2.9"/>
  </r>
  <r>
    <x v="3"/>
    <x v="1"/>
    <x v="12"/>
    <s v="Bella's"/>
    <s v="|35/01/90|"/>
    <n v="132"/>
    <n v="2.2733333333333334"/>
    <n v="2.96"/>
  </r>
  <r>
    <x v="3"/>
    <x v="1"/>
    <x v="12"/>
    <s v="Bella's"/>
    <s v="|35/01/90a|"/>
    <n v="132"/>
    <n v="2.7066666666666666"/>
    <n v="2.8866666666666667"/>
  </r>
  <r>
    <x v="3"/>
    <x v="1"/>
    <x v="12"/>
    <s v="Bella's"/>
    <s v="|35/01/91|"/>
    <n v="168"/>
    <n v="2.3666666666666667"/>
    <n v="2.9133333333333336"/>
  </r>
  <r>
    <x v="3"/>
    <x v="1"/>
    <x v="12"/>
    <s v="Bella's"/>
    <s v="|35/01/91a|"/>
    <n v="132"/>
    <n v="2.44"/>
    <n v="2.9466666666666668"/>
  </r>
  <r>
    <x v="3"/>
    <x v="1"/>
    <x v="12"/>
    <s v="Bella's"/>
    <s v="|35/01/92|"/>
    <n v="180"/>
    <n v="2.5466666666666669"/>
    <n v="2.8933333333333335"/>
  </r>
  <r>
    <x v="3"/>
    <x v="1"/>
    <x v="12"/>
    <s v="Bella's"/>
    <s v="|35/01/92a|"/>
    <n v="144"/>
    <n v="2.4133333333333336"/>
    <n v="2.9333333333333331"/>
  </r>
  <r>
    <x v="3"/>
    <x v="1"/>
    <x v="12"/>
    <s v="Bella's"/>
    <s v="|35/01/93|"/>
    <n v="144"/>
    <n v="2.4933333333333332"/>
    <n v="2.9533333333333331"/>
  </r>
  <r>
    <x v="3"/>
    <x v="1"/>
    <x v="12"/>
    <s v="Bella's"/>
    <s v="|35/01/93a|"/>
    <n v="156"/>
    <n v="2.3733333333333335"/>
    <n v="2.8866666666666667"/>
  </r>
  <r>
    <x v="3"/>
    <x v="1"/>
    <x v="12"/>
    <s v="Bella's"/>
    <s v="|35/01/94|"/>
    <n v="156"/>
    <n v="2.3466666666666667"/>
    <n v="2.8933333333333335"/>
  </r>
  <r>
    <x v="3"/>
    <x v="2"/>
    <x v="1"/>
    <s v="Mindi"/>
    <s v="|106/02/07|"/>
    <n v="432"/>
    <n v="6.6333333333333337"/>
    <n v="7.76"/>
  </r>
  <r>
    <x v="3"/>
    <x v="2"/>
    <x v="15"/>
    <s v="Mindi"/>
    <s v="|79/01/01|"/>
    <n v="1320"/>
    <n v="0.62"/>
    <n v="0.92"/>
  </r>
  <r>
    <x v="3"/>
    <x v="2"/>
    <x v="15"/>
    <s v="Mindi"/>
    <s v="|79/01/02|"/>
    <n v="1296"/>
    <n v="0.66"/>
    <n v="1.18"/>
  </r>
  <r>
    <x v="3"/>
    <x v="2"/>
    <x v="15"/>
    <s v="Mindi"/>
    <s v="|79/01/03|"/>
    <n v="1524"/>
    <n v="0.81"/>
    <n v="1.02"/>
  </r>
  <r>
    <x v="3"/>
    <x v="2"/>
    <x v="15"/>
    <s v="Mindi"/>
    <s v="|79/01/04|"/>
    <n v="1284"/>
    <n v="0.62"/>
    <n v="1.0900000000000001"/>
  </r>
  <r>
    <x v="3"/>
    <x v="2"/>
    <x v="15"/>
    <s v="Mindi"/>
    <s v="|79/01/05|"/>
    <n v="1620"/>
    <n v="0.6"/>
    <n v="0.92"/>
  </r>
  <r>
    <x v="3"/>
    <x v="2"/>
    <x v="15"/>
    <s v="Mindi"/>
    <s v="|79/01/06|"/>
    <n v="1632"/>
    <n v="0.84"/>
    <n v="0.91"/>
  </r>
  <r>
    <x v="3"/>
    <x v="2"/>
    <x v="15"/>
    <s v="Mindi"/>
    <s v="|79/01/07|"/>
    <n v="1680"/>
    <n v="0.79"/>
    <n v="1.18"/>
  </r>
  <r>
    <x v="3"/>
    <x v="2"/>
    <x v="15"/>
    <s v="Mindi"/>
    <s v="|79/01/08|"/>
    <n v="1248"/>
    <n v="0.67"/>
    <n v="1.0900000000000001"/>
  </r>
  <r>
    <x v="3"/>
    <x v="2"/>
    <x v="15"/>
    <s v="Mindi"/>
    <s v="|79/01/09|"/>
    <n v="1476"/>
    <n v="0.69"/>
    <n v="1.1399999999999999"/>
  </r>
  <r>
    <x v="3"/>
    <x v="2"/>
    <x v="15"/>
    <s v="Mindi"/>
    <s v="|79/01/10|"/>
    <n v="1536"/>
    <n v="0.69"/>
    <n v="1.19"/>
  </r>
  <r>
    <x v="3"/>
    <x v="2"/>
    <x v="15"/>
    <s v="Mindi"/>
    <s v="|79/01/100|"/>
    <n v="1620"/>
    <n v="0.78"/>
    <n v="0.98"/>
  </r>
  <r>
    <x v="3"/>
    <x v="2"/>
    <x v="15"/>
    <s v="Mindi"/>
    <s v="|79/01/102|"/>
    <n v="1536"/>
    <n v="0.72"/>
    <n v="0.95"/>
  </r>
  <r>
    <x v="3"/>
    <x v="2"/>
    <x v="15"/>
    <s v="Mindi"/>
    <s v="|79/01/103|"/>
    <n v="1596"/>
    <n v="0.71"/>
    <n v="0.94"/>
  </r>
  <r>
    <x v="3"/>
    <x v="2"/>
    <x v="15"/>
    <s v="Mindi"/>
    <s v="|79/01/104|"/>
    <n v="1584"/>
    <n v="0.62"/>
    <n v="1.05"/>
  </r>
  <r>
    <x v="3"/>
    <x v="2"/>
    <x v="15"/>
    <s v="Mindi"/>
    <s v="|79/01/105|"/>
    <n v="1272"/>
    <n v="0.89"/>
    <n v="1.19"/>
  </r>
  <r>
    <x v="3"/>
    <x v="2"/>
    <x v="15"/>
    <s v="Mindi"/>
    <s v="|79/01/106|"/>
    <n v="1320"/>
    <n v="0.85"/>
    <n v="1.1599999999999999"/>
  </r>
  <r>
    <x v="3"/>
    <x v="2"/>
    <x v="15"/>
    <s v="Mindi"/>
    <s v="|79/01/107|"/>
    <n v="1656"/>
    <n v="0.79"/>
    <n v="1.08"/>
  </r>
  <r>
    <x v="3"/>
    <x v="2"/>
    <x v="15"/>
    <s v="Mindi"/>
    <s v="|79/01/108|"/>
    <n v="1356"/>
    <n v="0.69"/>
    <n v="1.18"/>
  </r>
  <r>
    <x v="3"/>
    <x v="2"/>
    <x v="15"/>
    <s v="Mindi"/>
    <s v="|79/01/109|"/>
    <n v="1488"/>
    <n v="0.74"/>
    <n v="1.05"/>
  </r>
  <r>
    <x v="3"/>
    <x v="2"/>
    <x v="15"/>
    <s v="Mindi"/>
    <s v="|79/01/11|"/>
    <n v="1260"/>
    <n v="0.78"/>
    <n v="0.91"/>
  </r>
  <r>
    <x v="3"/>
    <x v="2"/>
    <x v="15"/>
    <s v="Mindi"/>
    <s v="|79/01/110|"/>
    <n v="1308"/>
    <n v="0.81"/>
    <n v="0.92"/>
  </r>
  <r>
    <x v="3"/>
    <x v="2"/>
    <x v="15"/>
    <s v="Mindi"/>
    <s v="|79/01/111|"/>
    <n v="1488"/>
    <n v="0.82"/>
    <n v="1.03"/>
  </r>
  <r>
    <x v="3"/>
    <x v="2"/>
    <x v="15"/>
    <s v="Mindi"/>
    <s v="|79/01/112|"/>
    <n v="1596"/>
    <n v="0.64"/>
    <n v="1.03"/>
  </r>
  <r>
    <x v="3"/>
    <x v="2"/>
    <x v="15"/>
    <s v="Mindi"/>
    <s v="|79/01/113|"/>
    <n v="1584"/>
    <n v="0.78"/>
    <n v="0.94"/>
  </r>
  <r>
    <x v="3"/>
    <x v="2"/>
    <x v="15"/>
    <s v="Mindi"/>
    <s v="|79/01/114|"/>
    <n v="1524"/>
    <n v="0.67"/>
    <n v="1.03"/>
  </r>
  <r>
    <x v="3"/>
    <x v="2"/>
    <x v="15"/>
    <s v="Mindi"/>
    <s v="|79/01/115|"/>
    <n v="1332"/>
    <n v="0.6"/>
    <n v="1.1100000000000001"/>
  </r>
  <r>
    <x v="3"/>
    <x v="2"/>
    <x v="15"/>
    <s v="Mindi"/>
    <s v="|79/01/116|"/>
    <n v="1416"/>
    <n v="0.83"/>
    <n v="1.08"/>
  </r>
  <r>
    <x v="3"/>
    <x v="2"/>
    <x v="15"/>
    <s v="Mindi"/>
    <s v="|79/01/117|"/>
    <n v="1344"/>
    <n v="0.87"/>
    <n v="1.03"/>
  </r>
  <r>
    <x v="3"/>
    <x v="2"/>
    <x v="15"/>
    <s v="Mindi"/>
    <s v="|79/01/118|"/>
    <n v="1596"/>
    <n v="0.8"/>
    <n v="1.17"/>
  </r>
  <r>
    <x v="3"/>
    <x v="2"/>
    <x v="15"/>
    <s v="Mindi"/>
    <s v="|79/01/119|"/>
    <n v="1488"/>
    <n v="0.86"/>
    <n v="0.97"/>
  </r>
  <r>
    <x v="3"/>
    <x v="2"/>
    <x v="15"/>
    <s v="Mindi"/>
    <s v="|79/01/12|"/>
    <n v="1656"/>
    <n v="0.84"/>
    <n v="0.97"/>
  </r>
  <r>
    <x v="3"/>
    <x v="2"/>
    <x v="15"/>
    <s v="Mindi"/>
    <s v="|79/01/120|"/>
    <n v="1380"/>
    <n v="0.89"/>
    <n v="1.1100000000000001"/>
  </r>
  <r>
    <x v="3"/>
    <x v="2"/>
    <x v="15"/>
    <s v="Mindi"/>
    <s v="|79/01/13|"/>
    <n v="1584"/>
    <n v="0.8"/>
    <n v="1.1599999999999999"/>
  </r>
  <r>
    <x v="3"/>
    <x v="2"/>
    <x v="15"/>
    <s v="Mindi"/>
    <s v="|79/01/14|"/>
    <n v="1668"/>
    <n v="0.71"/>
    <n v="1.03"/>
  </r>
  <r>
    <x v="3"/>
    <x v="2"/>
    <x v="15"/>
    <s v="Mindi"/>
    <s v="|79/01/15|"/>
    <n v="1416"/>
    <n v="0.69"/>
    <n v="0.98"/>
  </r>
  <r>
    <x v="3"/>
    <x v="2"/>
    <x v="15"/>
    <s v="Mindi"/>
    <s v="|79/01/16|"/>
    <n v="1620"/>
    <n v="0.65"/>
    <n v="1.01"/>
  </r>
  <r>
    <x v="3"/>
    <x v="2"/>
    <x v="15"/>
    <s v="Mindi"/>
    <s v="|79/01/17|"/>
    <n v="1668"/>
    <n v="0.65"/>
    <n v="1.0900000000000001"/>
  </r>
  <r>
    <x v="3"/>
    <x v="2"/>
    <x v="15"/>
    <s v="Mindi"/>
    <s v="|79/01/18|"/>
    <n v="1440"/>
    <n v="0.63"/>
    <n v="1.06"/>
  </r>
  <r>
    <x v="3"/>
    <x v="2"/>
    <x v="15"/>
    <s v="Mindi"/>
    <s v="|79/01/19|"/>
    <n v="1572"/>
    <n v="0.7"/>
    <n v="1.17"/>
  </r>
  <r>
    <x v="3"/>
    <x v="2"/>
    <x v="15"/>
    <s v="Mindi"/>
    <s v="|79/01/20|"/>
    <n v="1584"/>
    <n v="0.87"/>
    <n v="1.2"/>
  </r>
  <r>
    <x v="3"/>
    <x v="2"/>
    <x v="15"/>
    <s v="Mindi"/>
    <s v="|79/01/21|"/>
    <n v="1548"/>
    <n v="0.79"/>
    <n v="1.03"/>
  </r>
  <r>
    <x v="3"/>
    <x v="2"/>
    <x v="15"/>
    <s v="Mindi"/>
    <s v="|79/01/22|"/>
    <n v="1380"/>
    <n v="0.73"/>
    <n v="0.92"/>
  </r>
  <r>
    <x v="3"/>
    <x v="2"/>
    <x v="15"/>
    <s v="Mindi"/>
    <s v="|79/01/23|"/>
    <n v="1560"/>
    <n v="0.86"/>
    <n v="1.07"/>
  </r>
  <r>
    <x v="3"/>
    <x v="2"/>
    <x v="15"/>
    <s v="Mindi"/>
    <s v="|79/01/24|"/>
    <n v="1356"/>
    <n v="0.81"/>
    <n v="1.1000000000000001"/>
  </r>
  <r>
    <x v="3"/>
    <x v="2"/>
    <x v="15"/>
    <s v="Mindi"/>
    <s v="|79/01/25|"/>
    <n v="1488"/>
    <n v="0.74"/>
    <n v="1.01"/>
  </r>
  <r>
    <x v="3"/>
    <x v="2"/>
    <x v="15"/>
    <s v="Mindi"/>
    <s v="|79/01/26|"/>
    <n v="1440"/>
    <n v="0.86"/>
    <n v="1.1100000000000001"/>
  </r>
  <r>
    <x v="3"/>
    <x v="2"/>
    <x v="15"/>
    <s v="Mindi"/>
    <s v="|79/01/27|"/>
    <n v="1428"/>
    <n v="0.86"/>
    <n v="0.97"/>
  </r>
  <r>
    <x v="3"/>
    <x v="2"/>
    <x v="15"/>
    <s v="Mindi"/>
    <s v="|79/01/28|"/>
    <n v="1284"/>
    <n v="0.66"/>
    <n v="1.0900000000000001"/>
  </r>
  <r>
    <x v="3"/>
    <x v="2"/>
    <x v="15"/>
    <s v="Mindi"/>
    <s v="|79/01/29|"/>
    <n v="1392"/>
    <n v="0.85"/>
    <n v="0.97"/>
  </r>
  <r>
    <x v="3"/>
    <x v="2"/>
    <x v="15"/>
    <s v="Mindi"/>
    <s v="|79/01/30|"/>
    <n v="1224"/>
    <n v="0.63"/>
    <n v="1.18"/>
  </r>
  <r>
    <x v="3"/>
    <x v="2"/>
    <x v="15"/>
    <s v="Mindi"/>
    <s v="|79/01/31|"/>
    <n v="1680"/>
    <n v="0.7"/>
    <n v="1.17"/>
  </r>
  <r>
    <x v="3"/>
    <x v="2"/>
    <x v="15"/>
    <s v="Mindi"/>
    <s v="|79/01/32|"/>
    <n v="1584"/>
    <n v="0.76"/>
    <n v="1.1100000000000001"/>
  </r>
  <r>
    <x v="3"/>
    <x v="2"/>
    <x v="15"/>
    <s v="Mindi"/>
    <s v="|79/01/33|"/>
    <n v="1488"/>
    <n v="0.87"/>
    <n v="1.01"/>
  </r>
  <r>
    <x v="3"/>
    <x v="2"/>
    <x v="15"/>
    <s v="Mindi"/>
    <s v="|79/01/34|"/>
    <n v="1332"/>
    <n v="0.7"/>
    <n v="1.1599999999999999"/>
  </r>
  <r>
    <x v="3"/>
    <x v="2"/>
    <x v="15"/>
    <s v="Mindi"/>
    <s v="|79/01/35|"/>
    <n v="1236"/>
    <n v="0.66"/>
    <n v="1.04"/>
  </r>
  <r>
    <x v="3"/>
    <x v="2"/>
    <x v="15"/>
    <s v="Mindi"/>
    <s v="|79/01/36|"/>
    <n v="1236"/>
    <n v="0.8"/>
    <n v="0.99"/>
  </r>
  <r>
    <x v="3"/>
    <x v="2"/>
    <x v="15"/>
    <s v="Mindi"/>
    <s v="|79/01/37|"/>
    <n v="1284"/>
    <n v="0.61"/>
    <n v="1.03"/>
  </r>
  <r>
    <x v="3"/>
    <x v="2"/>
    <x v="15"/>
    <s v="Mindi"/>
    <s v="|79/01/38|"/>
    <n v="1356"/>
    <n v="0.8"/>
    <n v="1.05"/>
  </r>
  <r>
    <x v="3"/>
    <x v="2"/>
    <x v="15"/>
    <s v="Mindi"/>
    <s v="|79/01/39|"/>
    <n v="1440"/>
    <n v="0.7"/>
    <n v="1.1599999999999999"/>
  </r>
  <r>
    <x v="3"/>
    <x v="2"/>
    <x v="15"/>
    <s v="Mindi"/>
    <s v="|79/01/40|"/>
    <n v="1404"/>
    <n v="0.77"/>
    <n v="1.05"/>
  </r>
  <r>
    <x v="3"/>
    <x v="2"/>
    <x v="15"/>
    <s v="Mindi"/>
    <s v="|79/01/41|"/>
    <n v="1500"/>
    <n v="0.82"/>
    <n v="0.94"/>
  </r>
  <r>
    <x v="3"/>
    <x v="2"/>
    <x v="15"/>
    <s v="Mindi"/>
    <s v="|79/01/42|"/>
    <n v="1200"/>
    <n v="0.69"/>
    <n v="0.93"/>
  </r>
  <r>
    <x v="3"/>
    <x v="2"/>
    <x v="15"/>
    <s v="Mindi"/>
    <s v="|79/01/43|"/>
    <n v="1488"/>
    <n v="0.71"/>
    <n v="1.1499999999999999"/>
  </r>
  <r>
    <x v="3"/>
    <x v="2"/>
    <x v="15"/>
    <s v="Mindi"/>
    <s v="|79/01/44|"/>
    <n v="1500"/>
    <n v="0.7"/>
    <n v="1.18"/>
  </r>
  <r>
    <x v="3"/>
    <x v="2"/>
    <x v="15"/>
    <s v="Mindi"/>
    <s v="|79/01/45|"/>
    <n v="1308"/>
    <n v="0.87"/>
    <n v="1.02"/>
  </r>
  <r>
    <x v="3"/>
    <x v="2"/>
    <x v="15"/>
    <s v="Mindi"/>
    <s v="|79/01/46|"/>
    <n v="1260"/>
    <n v="0.72"/>
    <n v="0.94"/>
  </r>
  <r>
    <x v="3"/>
    <x v="2"/>
    <x v="15"/>
    <s v="Mindi"/>
    <s v="|79/01/47|"/>
    <n v="1260"/>
    <n v="0.79"/>
    <n v="0.91"/>
  </r>
  <r>
    <x v="3"/>
    <x v="2"/>
    <x v="15"/>
    <s v="Mindi"/>
    <s v="|79/01/50|"/>
    <n v="1212"/>
    <n v="0.88"/>
    <n v="1.17"/>
  </r>
  <r>
    <x v="3"/>
    <x v="2"/>
    <x v="15"/>
    <s v="Mindi"/>
    <s v="|79/01/51|"/>
    <n v="1284"/>
    <n v="0.86"/>
    <n v="1.07"/>
  </r>
  <r>
    <x v="3"/>
    <x v="2"/>
    <x v="15"/>
    <s v="Mindi"/>
    <s v="|79/01/52|"/>
    <n v="1404"/>
    <n v="0.78"/>
    <n v="0.98"/>
  </r>
  <r>
    <x v="3"/>
    <x v="2"/>
    <x v="15"/>
    <s v="Mindi"/>
    <s v="|79/01/53|"/>
    <n v="1260"/>
    <n v="0.69"/>
    <n v="0.92"/>
  </r>
  <r>
    <x v="3"/>
    <x v="2"/>
    <x v="15"/>
    <s v="Mindi"/>
    <s v="|79/01/54|"/>
    <n v="1632"/>
    <n v="0.83"/>
    <n v="0.99"/>
  </r>
  <r>
    <x v="3"/>
    <x v="2"/>
    <x v="15"/>
    <s v="Mindi"/>
    <s v="|79/01/55|"/>
    <n v="1320"/>
    <n v="0.75"/>
    <n v="1.07"/>
  </r>
  <r>
    <x v="3"/>
    <x v="2"/>
    <x v="15"/>
    <s v="Mindi"/>
    <s v="|79/01/56|"/>
    <n v="1476"/>
    <n v="0.66"/>
    <n v="1.18"/>
  </r>
  <r>
    <x v="3"/>
    <x v="2"/>
    <x v="15"/>
    <s v="Mindi"/>
    <s v="|79/01/57|"/>
    <n v="1236"/>
    <n v="0.66"/>
    <n v="1.2"/>
  </r>
  <r>
    <x v="3"/>
    <x v="2"/>
    <x v="15"/>
    <s v="Mindi"/>
    <s v="|79/01/58|"/>
    <n v="1200"/>
    <n v="0.65"/>
    <n v="0.99"/>
  </r>
  <r>
    <x v="3"/>
    <x v="2"/>
    <x v="15"/>
    <s v="Mindi"/>
    <s v="|79/01/59|"/>
    <n v="1284"/>
    <n v="0.86"/>
    <n v="1.02"/>
  </r>
  <r>
    <x v="3"/>
    <x v="2"/>
    <x v="15"/>
    <s v="Mindi"/>
    <s v="|79/01/60|"/>
    <n v="1560"/>
    <n v="0.62"/>
    <n v="0.92"/>
  </r>
  <r>
    <x v="3"/>
    <x v="2"/>
    <x v="15"/>
    <s v="Mindi"/>
    <s v="|79/01/61|"/>
    <n v="1608"/>
    <n v="0.75"/>
    <n v="1.1299999999999999"/>
  </r>
  <r>
    <x v="3"/>
    <x v="2"/>
    <x v="15"/>
    <s v="Mindi"/>
    <s v="|79/01/62|"/>
    <n v="1620"/>
    <n v="0.89"/>
    <n v="1.0900000000000001"/>
  </r>
  <r>
    <x v="3"/>
    <x v="2"/>
    <x v="15"/>
    <s v="Mindi"/>
    <s v="|79/01/63|"/>
    <n v="1464"/>
    <n v="0.74"/>
    <n v="0.92"/>
  </r>
  <r>
    <x v="3"/>
    <x v="2"/>
    <x v="15"/>
    <s v="Mindi"/>
    <s v="|79/01/64|"/>
    <n v="1512"/>
    <n v="0.76"/>
    <n v="0.93"/>
  </r>
  <r>
    <x v="3"/>
    <x v="2"/>
    <x v="15"/>
    <s v="Mindi"/>
    <s v="|79/01/65|"/>
    <n v="1548"/>
    <n v="0.62"/>
    <n v="0.93"/>
  </r>
  <r>
    <x v="3"/>
    <x v="2"/>
    <x v="15"/>
    <s v="Mindi"/>
    <s v="|79/01/66|"/>
    <n v="1236"/>
    <n v="0.78"/>
    <n v="1.04"/>
  </r>
  <r>
    <x v="3"/>
    <x v="2"/>
    <x v="15"/>
    <s v="Mindi"/>
    <s v="|79/01/67|"/>
    <n v="1440"/>
    <n v="0.85"/>
    <n v="1.04"/>
  </r>
  <r>
    <x v="3"/>
    <x v="2"/>
    <x v="15"/>
    <s v="Mindi"/>
    <s v="|79/01/68|"/>
    <n v="1224"/>
    <n v="0.8"/>
    <n v="1.1399999999999999"/>
  </r>
  <r>
    <x v="3"/>
    <x v="2"/>
    <x v="15"/>
    <s v="Mindi"/>
    <s v="|79/01/69|"/>
    <n v="1200"/>
    <n v="0.6"/>
    <n v="1.19"/>
  </r>
  <r>
    <x v="3"/>
    <x v="2"/>
    <x v="15"/>
    <s v="Mindi"/>
    <s v="|79/01/70|"/>
    <n v="1260"/>
    <n v="0.64"/>
    <n v="1.19"/>
  </r>
  <r>
    <x v="3"/>
    <x v="2"/>
    <x v="15"/>
    <s v="Mindi"/>
    <s v="|79/01/71|"/>
    <n v="1272"/>
    <n v="0.76"/>
    <n v="1.03"/>
  </r>
  <r>
    <x v="3"/>
    <x v="2"/>
    <x v="15"/>
    <s v="Mindi"/>
    <s v="|79/01/72|"/>
    <n v="1380"/>
    <n v="0.83"/>
    <n v="1.1100000000000001"/>
  </r>
  <r>
    <x v="3"/>
    <x v="2"/>
    <x v="15"/>
    <s v="Mindi"/>
    <s v="|79/01/73|"/>
    <n v="1296"/>
    <n v="0.8"/>
    <n v="1.1299999999999999"/>
  </r>
  <r>
    <x v="3"/>
    <x v="2"/>
    <x v="15"/>
    <s v="Mindi"/>
    <s v="|79/01/74|"/>
    <n v="1236"/>
    <n v="0.9"/>
    <n v="1.1000000000000001"/>
  </r>
  <r>
    <x v="3"/>
    <x v="2"/>
    <x v="15"/>
    <s v="Mindi"/>
    <s v="|79/01/75|"/>
    <n v="1416"/>
    <n v="0.86"/>
    <n v="1"/>
  </r>
  <r>
    <x v="3"/>
    <x v="2"/>
    <x v="15"/>
    <s v="Mindi"/>
    <s v="|79/01/76|"/>
    <n v="1356"/>
    <n v="0.76"/>
    <n v="1.07"/>
  </r>
  <r>
    <x v="3"/>
    <x v="2"/>
    <x v="15"/>
    <s v="Mindi"/>
    <s v="|79/01/77|"/>
    <n v="1572"/>
    <n v="0.69"/>
    <n v="0.97"/>
  </r>
  <r>
    <x v="3"/>
    <x v="2"/>
    <x v="15"/>
    <s v="Mindi"/>
    <s v="|79/01/78|"/>
    <n v="1392"/>
    <n v="0.81"/>
    <n v="0.96"/>
  </r>
  <r>
    <x v="3"/>
    <x v="2"/>
    <x v="15"/>
    <s v="Mindi"/>
    <s v="|79/01/80|"/>
    <n v="1476"/>
    <n v="0.87"/>
    <n v="1.1200000000000001"/>
  </r>
  <r>
    <x v="3"/>
    <x v="2"/>
    <x v="15"/>
    <s v="Mindi"/>
    <s v="|79/01/81|"/>
    <n v="1476"/>
    <n v="0.78"/>
    <n v="0.98"/>
  </r>
  <r>
    <x v="3"/>
    <x v="2"/>
    <x v="15"/>
    <s v="Mindi"/>
    <s v="|79/01/82|"/>
    <n v="1632"/>
    <n v="0.81"/>
    <n v="0.91"/>
  </r>
  <r>
    <x v="3"/>
    <x v="2"/>
    <x v="15"/>
    <s v="Mindi"/>
    <s v="|79/01/83|"/>
    <n v="1464"/>
    <n v="0.6"/>
    <n v="1.05"/>
  </r>
  <r>
    <x v="3"/>
    <x v="2"/>
    <x v="15"/>
    <s v="Mindi"/>
    <s v="|79/01/84|"/>
    <n v="1236"/>
    <n v="0.81"/>
    <n v="1.06"/>
  </r>
  <r>
    <x v="3"/>
    <x v="2"/>
    <x v="15"/>
    <s v="Mindi"/>
    <s v="|79/01/85|"/>
    <n v="1584"/>
    <n v="0.75"/>
    <n v="0.94"/>
  </r>
  <r>
    <x v="3"/>
    <x v="2"/>
    <x v="15"/>
    <s v="Mindi"/>
    <s v="|79/01/86|"/>
    <n v="1212"/>
    <n v="0.79"/>
    <n v="0.91"/>
  </r>
  <r>
    <x v="3"/>
    <x v="2"/>
    <x v="15"/>
    <s v="Mindi"/>
    <s v="|79/01/87|"/>
    <n v="1284"/>
    <n v="0.7"/>
    <n v="1.18"/>
  </r>
  <r>
    <x v="3"/>
    <x v="2"/>
    <x v="15"/>
    <s v="Mindi"/>
    <s v="|79/01/88|"/>
    <n v="1464"/>
    <n v="0.9"/>
    <n v="0.96"/>
  </r>
  <r>
    <x v="3"/>
    <x v="2"/>
    <x v="15"/>
    <s v="Mindi"/>
    <s v="|79/01/89|"/>
    <n v="1596"/>
    <n v="0.64"/>
    <n v="0.98"/>
  </r>
  <r>
    <x v="3"/>
    <x v="2"/>
    <x v="15"/>
    <s v="Mindi"/>
    <s v="|79/01/90|"/>
    <n v="1416"/>
    <n v="0.6"/>
    <n v="0.97"/>
  </r>
  <r>
    <x v="3"/>
    <x v="2"/>
    <x v="15"/>
    <s v="Mindi"/>
    <s v="|79/01/91|"/>
    <n v="1536"/>
    <n v="0.78"/>
    <n v="1.1100000000000001"/>
  </r>
  <r>
    <x v="3"/>
    <x v="2"/>
    <x v="15"/>
    <s v="Mindi"/>
    <s v="|79/01/92|"/>
    <n v="1392"/>
    <n v="0.72"/>
    <n v="0.97"/>
  </r>
  <r>
    <x v="3"/>
    <x v="2"/>
    <x v="15"/>
    <s v="Mindi"/>
    <s v="|79/01/93|"/>
    <n v="1644"/>
    <n v="0.82"/>
    <n v="1"/>
  </r>
  <r>
    <x v="3"/>
    <x v="2"/>
    <x v="15"/>
    <s v="Mindi"/>
    <s v="|79/01/94|"/>
    <n v="1596"/>
    <n v="0.89"/>
    <n v="1.01"/>
  </r>
  <r>
    <x v="3"/>
    <x v="2"/>
    <x v="15"/>
    <s v="Mindi"/>
    <s v="|79/01/95|"/>
    <n v="1428"/>
    <n v="0.89"/>
    <n v="0.92"/>
  </r>
  <r>
    <x v="3"/>
    <x v="2"/>
    <x v="15"/>
    <s v="Mindi"/>
    <s v="|79/01/96|"/>
    <n v="1404"/>
    <n v="0.64"/>
    <n v="1.2"/>
  </r>
  <r>
    <x v="3"/>
    <x v="2"/>
    <x v="15"/>
    <s v="Mindi"/>
    <s v="|79/01/97|"/>
    <n v="1512"/>
    <n v="0.89"/>
    <n v="1.07"/>
  </r>
  <r>
    <x v="3"/>
    <x v="2"/>
    <x v="15"/>
    <s v="Mindi"/>
    <s v="|79/01/98|"/>
    <n v="1560"/>
    <n v="0.89"/>
    <n v="1.1599999999999999"/>
  </r>
  <r>
    <x v="3"/>
    <x v="2"/>
    <x v="15"/>
    <s v="Mindi"/>
    <s v="|79/01/122|"/>
    <n v="1416"/>
    <n v="0.9"/>
    <n v="1.17"/>
  </r>
  <r>
    <x v="3"/>
    <x v="2"/>
    <x v="15"/>
    <s v="Mindi"/>
    <s v="|79/01/123|"/>
    <n v="1428"/>
    <n v="0.61"/>
    <n v="1.1399999999999999"/>
  </r>
  <r>
    <x v="3"/>
    <x v="2"/>
    <x v="15"/>
    <s v="Mindi"/>
    <s v="|79/01/124|"/>
    <n v="1680"/>
    <n v="0.71"/>
    <n v="1.1000000000000001"/>
  </r>
  <r>
    <x v="3"/>
    <x v="2"/>
    <x v="15"/>
    <s v="Mindi"/>
    <s v="|79/01/125|"/>
    <n v="1560"/>
    <n v="0.87"/>
    <n v="1.1399999999999999"/>
  </r>
  <r>
    <x v="3"/>
    <x v="2"/>
    <x v="15"/>
    <s v="Mindi"/>
    <s v="|79/01/126|"/>
    <n v="1524"/>
    <n v="0.83"/>
    <n v="1.07"/>
  </r>
  <r>
    <x v="3"/>
    <x v="2"/>
    <x v="15"/>
    <s v="Mindi"/>
    <s v="|79/01/127|"/>
    <n v="1404"/>
    <n v="0.63"/>
    <n v="1.07"/>
  </r>
  <r>
    <x v="3"/>
    <x v="2"/>
    <x v="15"/>
    <s v="Mindi"/>
    <s v="|79/01/128|"/>
    <n v="1320"/>
    <n v="0.74"/>
    <n v="1.1499999999999999"/>
  </r>
  <r>
    <x v="3"/>
    <x v="2"/>
    <x v="15"/>
    <s v="Mindi"/>
    <s v="|79/01/129|"/>
    <n v="1620"/>
    <n v="0.7"/>
    <n v="1.1499999999999999"/>
  </r>
  <r>
    <x v="3"/>
    <x v="2"/>
    <x v="15"/>
    <s v="Mindi"/>
    <s v="|79/01/130|"/>
    <n v="1536"/>
    <n v="0.88"/>
    <n v="0.95"/>
  </r>
  <r>
    <x v="3"/>
    <x v="2"/>
    <x v="15"/>
    <s v="Mindi"/>
    <s v="|79/02/01|"/>
    <n v="1500"/>
    <n v="0.63"/>
    <n v="0.94"/>
  </r>
  <r>
    <x v="3"/>
    <x v="2"/>
    <x v="15"/>
    <s v="Mindi"/>
    <s v="|79/02/02|"/>
    <n v="1500"/>
    <n v="0.67"/>
    <n v="0.98"/>
  </r>
  <r>
    <x v="3"/>
    <x v="2"/>
    <x v="15"/>
    <s v="Mindi"/>
    <s v="|79/02/03|"/>
    <n v="1296"/>
    <n v="0.89"/>
    <n v="1.05"/>
  </r>
  <r>
    <x v="3"/>
    <x v="2"/>
    <x v="15"/>
    <s v="Mindi"/>
    <s v="|79/02/04|"/>
    <n v="1560"/>
    <n v="0.69"/>
    <n v="1.0900000000000001"/>
  </r>
  <r>
    <x v="3"/>
    <x v="2"/>
    <x v="15"/>
    <s v="Mindi"/>
    <s v="|79/02/05|"/>
    <n v="1464"/>
    <n v="0.63"/>
    <n v="0.97"/>
  </r>
  <r>
    <x v="3"/>
    <x v="2"/>
    <x v="15"/>
    <s v="Mindi"/>
    <s v="|79/02/06|"/>
    <n v="1248"/>
    <n v="0.73"/>
    <n v="1.02"/>
  </r>
  <r>
    <x v="3"/>
    <x v="2"/>
    <x v="15"/>
    <s v="Mindi"/>
    <s v="|79/02/07|"/>
    <n v="1668"/>
    <n v="0.88"/>
    <n v="1.19"/>
  </r>
  <r>
    <x v="3"/>
    <x v="2"/>
    <x v="15"/>
    <s v="Mindi"/>
    <s v="|79/02/08|"/>
    <n v="1548"/>
    <n v="0.77"/>
    <n v="1.1499999999999999"/>
  </r>
  <r>
    <x v="3"/>
    <x v="2"/>
    <x v="15"/>
    <s v="Mindi"/>
    <s v="|79/02/09|"/>
    <n v="1572"/>
    <n v="0.89"/>
    <n v="1.05"/>
  </r>
  <r>
    <x v="3"/>
    <x v="2"/>
    <x v="15"/>
    <s v="Mindi"/>
    <s v="|79/02/10|"/>
    <n v="1608"/>
    <n v="0.68"/>
    <n v="1.08"/>
  </r>
  <r>
    <x v="3"/>
    <x v="2"/>
    <x v="15"/>
    <s v="Mindi"/>
    <s v="|79/02/11|"/>
    <n v="1584"/>
    <n v="0.7"/>
    <n v="1.07"/>
  </r>
  <r>
    <x v="3"/>
    <x v="2"/>
    <x v="15"/>
    <s v="Mindi"/>
    <s v="|79/02/12|"/>
    <n v="1404"/>
    <n v="0.9"/>
    <n v="1.1200000000000001"/>
  </r>
  <r>
    <x v="3"/>
    <x v="2"/>
    <x v="15"/>
    <s v="Mindi"/>
    <s v="|79/02/13|"/>
    <n v="1560"/>
    <n v="0.86"/>
    <n v="0.95"/>
  </r>
  <r>
    <x v="3"/>
    <x v="2"/>
    <x v="15"/>
    <s v="Mindi"/>
    <s v="|79/02/15|"/>
    <n v="1404"/>
    <n v="0.66"/>
    <n v="1"/>
  </r>
  <r>
    <x v="3"/>
    <x v="2"/>
    <x v="15"/>
    <s v="Mindi"/>
    <s v="|79/02/20|"/>
    <n v="1524"/>
    <n v="0.77"/>
    <n v="0.93"/>
  </r>
  <r>
    <x v="3"/>
    <x v="2"/>
    <x v="15"/>
    <s v="Mindi"/>
    <s v="|79/02/50|"/>
    <n v="1404"/>
    <n v="0.83"/>
    <n v="1.1499999999999999"/>
  </r>
  <r>
    <x v="3"/>
    <x v="2"/>
    <x v="15"/>
    <s v="Mindi"/>
    <s v="|79/02/51|"/>
    <n v="1596"/>
    <n v="0.9"/>
    <n v="1.17"/>
  </r>
  <r>
    <x v="3"/>
    <x v="2"/>
    <x v="15"/>
    <s v="Mindi"/>
    <s v="|79/02/52|"/>
    <n v="1572"/>
    <n v="0.89"/>
    <n v="1.01"/>
  </r>
  <r>
    <x v="3"/>
    <x v="2"/>
    <x v="15"/>
    <s v="Mindi"/>
    <s v="|79/02/54|"/>
    <n v="1296"/>
    <n v="0.75"/>
    <n v="1.1399999999999999"/>
  </r>
  <r>
    <x v="3"/>
    <x v="2"/>
    <x v="15"/>
    <s v="Star foods"/>
    <s v="|108/01/01|"/>
    <n v="1308"/>
    <n v="0.75"/>
    <n v="1.02"/>
  </r>
  <r>
    <x v="3"/>
    <x v="2"/>
    <x v="15"/>
    <s v="Star foods"/>
    <s v="|108/01/02|"/>
    <n v="1368"/>
    <n v="0.8"/>
    <n v="1.1399999999999999"/>
  </r>
  <r>
    <x v="3"/>
    <x v="2"/>
    <x v="15"/>
    <s v="Star foods"/>
    <s v="|108/01/03|"/>
    <n v="1416"/>
    <n v="0.83"/>
    <n v="1.08"/>
  </r>
  <r>
    <x v="3"/>
    <x v="2"/>
    <x v="15"/>
    <s v="Star foods"/>
    <s v="|108/01/04|"/>
    <n v="1236"/>
    <n v="0.62"/>
    <n v="1.08"/>
  </r>
  <r>
    <x v="3"/>
    <x v="2"/>
    <x v="15"/>
    <s v="Star foods"/>
    <s v="|108/01/05|"/>
    <n v="1272"/>
    <n v="0.8"/>
    <n v="1.1100000000000001"/>
  </r>
  <r>
    <x v="3"/>
    <x v="2"/>
    <x v="15"/>
    <s v="Star foods"/>
    <s v="|108/01/06|"/>
    <n v="1272"/>
    <n v="0.77"/>
    <n v="0.92"/>
  </r>
  <r>
    <x v="3"/>
    <x v="2"/>
    <x v="15"/>
    <s v="Star foods"/>
    <s v="|108/01/07|"/>
    <n v="1656"/>
    <n v="0.81"/>
    <n v="1.1499999999999999"/>
  </r>
  <r>
    <x v="3"/>
    <x v="2"/>
    <x v="15"/>
    <s v="Star foods"/>
    <s v="|108/01/08|"/>
    <n v="1560"/>
    <n v="0.71"/>
    <n v="1.1299999999999999"/>
  </r>
  <r>
    <x v="3"/>
    <x v="2"/>
    <x v="15"/>
    <s v="Star foods"/>
    <s v="|108/01/09|"/>
    <n v="1596"/>
    <n v="0.89"/>
    <n v="1.18"/>
  </r>
  <r>
    <x v="3"/>
    <x v="2"/>
    <x v="15"/>
    <s v="Star foods"/>
    <s v="|108/01/10|"/>
    <n v="1572"/>
    <n v="0.89"/>
    <n v="1.05"/>
  </r>
  <r>
    <x v="3"/>
    <x v="2"/>
    <x v="15"/>
    <s v="Kronos"/>
    <s v="|87/00/01|"/>
    <n v="1596"/>
    <n v="0.64"/>
    <n v="1.0900000000000001"/>
  </r>
  <r>
    <x v="3"/>
    <x v="2"/>
    <x v="15"/>
    <s v="Kronos"/>
    <s v="|87/00/02|"/>
    <n v="1632"/>
    <n v="0.76"/>
    <n v="1.08"/>
  </r>
  <r>
    <x v="3"/>
    <x v="2"/>
    <x v="15"/>
    <s v="Kronos"/>
    <s v="|87/00/03|"/>
    <n v="1236"/>
    <n v="0.77"/>
    <n v="1.1100000000000001"/>
  </r>
  <r>
    <x v="3"/>
    <x v="2"/>
    <x v="15"/>
    <s v="Kronos"/>
    <s v="|87/00/04|"/>
    <n v="1236"/>
    <n v="0.71"/>
    <n v="1.1100000000000001"/>
  </r>
  <r>
    <x v="3"/>
    <x v="2"/>
    <x v="15"/>
    <s v="Kronos"/>
    <s v="|87/00/05|"/>
    <n v="1488"/>
    <n v="0.9"/>
    <n v="1.1499999999999999"/>
  </r>
  <r>
    <x v="3"/>
    <x v="2"/>
    <x v="15"/>
    <s v="Kronos"/>
    <s v="|87/00/06|"/>
    <n v="1572"/>
    <n v="0.84"/>
    <n v="1.06"/>
  </r>
  <r>
    <x v="3"/>
    <x v="2"/>
    <x v="15"/>
    <s v="Kronos"/>
    <s v="|87/00/07|"/>
    <n v="1632"/>
    <n v="0.8"/>
    <n v="1.08"/>
  </r>
  <r>
    <x v="3"/>
    <x v="2"/>
    <x v="15"/>
    <s v="Kronos"/>
    <s v="|87/00/08|"/>
    <n v="1668"/>
    <n v="0.81"/>
    <n v="1.1599999999999999"/>
  </r>
  <r>
    <x v="3"/>
    <x v="2"/>
    <x v="15"/>
    <s v="Kronos"/>
    <s v="|87/00/09|"/>
    <n v="1404"/>
    <n v="0.83"/>
    <n v="0.95"/>
  </r>
  <r>
    <x v="3"/>
    <x v="2"/>
    <x v="15"/>
    <s v="Kronos"/>
    <s v="|87/00/10|"/>
    <n v="1356"/>
    <n v="0.87"/>
    <n v="1.17"/>
  </r>
  <r>
    <x v="3"/>
    <x v="2"/>
    <x v="15"/>
    <s v="Kronos"/>
    <s v="|87/00/11|"/>
    <n v="1356"/>
    <n v="0.66"/>
    <n v="1.07"/>
  </r>
  <r>
    <x v="3"/>
    <x v="2"/>
    <x v="15"/>
    <s v="Kronos"/>
    <s v="|87/00/20|"/>
    <n v="1368"/>
    <n v="0.82"/>
    <n v="1.1299999999999999"/>
  </r>
  <r>
    <x v="3"/>
    <x v="2"/>
    <x v="15"/>
    <s v="Kronos"/>
    <s v="|87/00/21|"/>
    <n v="1224"/>
    <n v="0.85"/>
    <n v="0.98"/>
  </r>
  <r>
    <x v="3"/>
    <x v="2"/>
    <x v="15"/>
    <s v="Kronos"/>
    <s v="|87/00/22|"/>
    <n v="1368"/>
    <n v="0.76"/>
    <n v="0.95"/>
  </r>
  <r>
    <x v="3"/>
    <x v="2"/>
    <x v="15"/>
    <s v="Kronos"/>
    <s v="|87/00/23|"/>
    <n v="1428"/>
    <n v="0.77"/>
    <n v="0.93"/>
  </r>
  <r>
    <x v="3"/>
    <x v="2"/>
    <x v="15"/>
    <s v="Kronos"/>
    <s v="|87/00/24|"/>
    <n v="1608"/>
    <n v="0.73"/>
    <n v="1.04"/>
  </r>
  <r>
    <x v="3"/>
    <x v="2"/>
    <x v="15"/>
    <s v="Corosina"/>
    <s v="|115/01/01|"/>
    <n v="1320"/>
    <n v="0.83"/>
    <n v="1.03"/>
  </r>
  <r>
    <x v="3"/>
    <x v="2"/>
    <x v="15"/>
    <s v="Corosina"/>
    <s v="|115/01/03|"/>
    <n v="1668"/>
    <n v="0.81"/>
    <n v="1.05"/>
  </r>
  <r>
    <x v="3"/>
    <x v="2"/>
    <x v="15"/>
    <s v="Corosina"/>
    <s v="|115/01/04|"/>
    <n v="1452"/>
    <n v="0.7"/>
    <n v="1.02"/>
  </r>
  <r>
    <x v="3"/>
    <x v="2"/>
    <x v="15"/>
    <s v="Corosina"/>
    <s v="|115/01/05|"/>
    <n v="1608"/>
    <n v="0.7"/>
    <n v="1.17"/>
  </r>
  <r>
    <x v="3"/>
    <x v="2"/>
    <x v="15"/>
    <s v="Corosina"/>
    <s v="|115/01/06|"/>
    <n v="1440"/>
    <n v="0.64"/>
    <n v="1.1100000000000001"/>
  </r>
  <r>
    <x v="3"/>
    <x v="2"/>
    <x v="15"/>
    <s v="Corosina"/>
    <s v="|115/01/07|"/>
    <n v="1272"/>
    <n v="0.6"/>
    <n v="1.1000000000000001"/>
  </r>
  <r>
    <x v="3"/>
    <x v="2"/>
    <x v="15"/>
    <s v="Corosina"/>
    <s v="|115/01/08|"/>
    <n v="1212"/>
    <n v="0.73"/>
    <n v="1.18"/>
  </r>
  <r>
    <x v="3"/>
    <x v="2"/>
    <x v="15"/>
    <s v="Corosina"/>
    <s v="|115/01/09|"/>
    <n v="1572"/>
    <n v="0.89"/>
    <n v="1.0900000000000001"/>
  </r>
  <r>
    <x v="3"/>
    <x v="2"/>
    <x v="15"/>
    <s v="Corosina"/>
    <s v="|115/01/10|"/>
    <n v="1260"/>
    <n v="0.74"/>
    <n v="1.02"/>
  </r>
  <r>
    <x v="3"/>
    <x v="2"/>
    <x v="15"/>
    <s v="Corosina"/>
    <s v="|115/01/11|"/>
    <n v="1452"/>
    <n v="0.75"/>
    <n v="1.1299999999999999"/>
  </r>
  <r>
    <x v="3"/>
    <x v="2"/>
    <x v="15"/>
    <s v="Corosina"/>
    <s v="|115/01/12|"/>
    <n v="1632"/>
    <n v="0.67"/>
    <n v="0.96"/>
  </r>
  <r>
    <x v="3"/>
    <x v="2"/>
    <x v="15"/>
    <s v="Corosina"/>
    <s v="|115/01/13|"/>
    <n v="1344"/>
    <n v="0.63"/>
    <n v="1.1299999999999999"/>
  </r>
  <r>
    <x v="3"/>
    <x v="2"/>
    <x v="15"/>
    <s v="Corosina"/>
    <s v="|115/01/14|"/>
    <n v="1260"/>
    <n v="0.85"/>
    <n v="0.96"/>
  </r>
  <r>
    <x v="3"/>
    <x v="2"/>
    <x v="15"/>
    <s v="Corosina"/>
    <s v="|115/01/15|"/>
    <n v="1536"/>
    <n v="0.84"/>
    <n v="1.03"/>
  </r>
  <r>
    <x v="3"/>
    <x v="2"/>
    <x v="15"/>
    <s v="Surgital"/>
    <s v="|03/01/03|"/>
    <n v="1200"/>
    <n v="0.79"/>
    <n v="0.94"/>
  </r>
  <r>
    <x v="3"/>
    <x v="2"/>
    <x v="15"/>
    <s v="Surgital"/>
    <s v="|03/01/04|"/>
    <n v="1380"/>
    <n v="0.65"/>
    <n v="1.05"/>
  </r>
  <r>
    <x v="3"/>
    <x v="2"/>
    <x v="15"/>
    <s v="Surgital"/>
    <s v="|03/01/05|"/>
    <n v="1548"/>
    <n v="0.79"/>
    <n v="1.0900000000000001"/>
  </r>
  <r>
    <x v="3"/>
    <x v="2"/>
    <x v="15"/>
    <s v="Surgital"/>
    <s v="|03/01/06|"/>
    <n v="1656"/>
    <n v="0.63"/>
    <n v="1.18"/>
  </r>
  <r>
    <x v="3"/>
    <x v="2"/>
    <x v="15"/>
    <s v="Surgital"/>
    <s v="|03/01/07|"/>
    <n v="1236"/>
    <n v="0.76"/>
    <n v="0.95"/>
  </r>
  <r>
    <x v="3"/>
    <x v="2"/>
    <x v="15"/>
    <s v="Surgital"/>
    <s v="|03/01/08|"/>
    <n v="1584"/>
    <n v="0.66"/>
    <n v="0.99"/>
  </r>
  <r>
    <x v="3"/>
    <x v="2"/>
    <x v="15"/>
    <s v="Surgital"/>
    <s v="|03/01/09|"/>
    <n v="1524"/>
    <n v="0.72"/>
    <n v="1.1000000000000001"/>
  </r>
  <r>
    <x v="3"/>
    <x v="2"/>
    <x v="15"/>
    <s v="Surgital"/>
    <s v="|03/01/10|"/>
    <n v="1632"/>
    <n v="0.6"/>
    <n v="0.98"/>
  </r>
  <r>
    <x v="3"/>
    <x v="2"/>
    <x v="15"/>
    <s v="Surgital"/>
    <s v="|03/01/11|"/>
    <n v="1536"/>
    <n v="0.86"/>
    <n v="1.07"/>
  </r>
  <r>
    <x v="3"/>
    <x v="2"/>
    <x v="15"/>
    <s v="Surgital"/>
    <s v="|03/01/12|"/>
    <n v="1524"/>
    <n v="0.85"/>
    <n v="0.97"/>
  </r>
  <r>
    <x v="3"/>
    <x v="2"/>
    <x v="15"/>
    <s v="Surgital"/>
    <s v="|03/01/13|"/>
    <n v="1464"/>
    <n v="0.77"/>
    <n v="1.05"/>
  </r>
  <r>
    <x v="3"/>
    <x v="2"/>
    <x v="15"/>
    <s v="Surgital"/>
    <s v="|03/01/14|"/>
    <n v="1296"/>
    <n v="0.83"/>
    <n v="1.05"/>
  </r>
  <r>
    <x v="3"/>
    <x v="2"/>
    <x v="15"/>
    <s v="Surgital"/>
    <s v="|03/01/15|"/>
    <n v="1344"/>
    <n v="0.9"/>
    <n v="0.92"/>
  </r>
  <r>
    <x v="3"/>
    <x v="2"/>
    <x v="15"/>
    <s v="Surgital"/>
    <s v="|03/01/16|"/>
    <n v="1200"/>
    <n v="0.64"/>
    <n v="1.1000000000000001"/>
  </r>
  <r>
    <x v="3"/>
    <x v="2"/>
    <x v="15"/>
    <s v="Surgital"/>
    <s v="|03/01/17|"/>
    <n v="1668"/>
    <n v="0.9"/>
    <n v="0.99"/>
  </r>
  <r>
    <x v="3"/>
    <x v="2"/>
    <x v="15"/>
    <s v="Surgital"/>
    <s v="|03/01/18|"/>
    <n v="1380"/>
    <n v="0.66"/>
    <n v="1.1399999999999999"/>
  </r>
  <r>
    <x v="3"/>
    <x v="2"/>
    <x v="15"/>
    <s v="Surgital"/>
    <s v="|03/01/19|"/>
    <n v="1488"/>
    <n v="0.78"/>
    <n v="1.1599999999999999"/>
  </r>
  <r>
    <x v="3"/>
    <x v="2"/>
    <x v="15"/>
    <s v="Surgital"/>
    <s v="|03/01/20|"/>
    <n v="1548"/>
    <n v="0.7"/>
    <n v="1.1499999999999999"/>
  </r>
  <r>
    <x v="3"/>
    <x v="2"/>
    <x v="15"/>
    <s v="Surgital"/>
    <s v="|03/01/21|"/>
    <n v="1644"/>
    <n v="0.68"/>
    <n v="0.98"/>
  </r>
  <r>
    <x v="3"/>
    <x v="2"/>
    <x v="15"/>
    <s v="Surgital"/>
    <s v="|03/01/22|"/>
    <n v="1608"/>
    <n v="0.88"/>
    <n v="0.95"/>
  </r>
  <r>
    <x v="3"/>
    <x v="2"/>
    <x v="15"/>
    <s v="Surgital"/>
    <s v="|03/01/23|"/>
    <n v="1212"/>
    <n v="0.7"/>
    <n v="1.05"/>
  </r>
  <r>
    <x v="3"/>
    <x v="2"/>
    <x v="15"/>
    <s v="Surgital"/>
    <s v="|03/01/24|"/>
    <n v="1572"/>
    <n v="0.65"/>
    <n v="1.08"/>
  </r>
  <r>
    <x v="3"/>
    <x v="2"/>
    <x v="15"/>
    <s v="Surgital"/>
    <s v="|03/01/25|"/>
    <n v="1404"/>
    <n v="0.73"/>
    <n v="1.05"/>
  </r>
  <r>
    <x v="3"/>
    <x v="2"/>
    <x v="15"/>
    <s v="Surgital"/>
    <s v="|03/01/26|"/>
    <n v="1452"/>
    <n v="0.86"/>
    <n v="1.01"/>
  </r>
  <r>
    <x v="3"/>
    <x v="2"/>
    <x v="15"/>
    <s v="Surgital"/>
    <s v="|03/01/27|"/>
    <n v="1596"/>
    <n v="0.73"/>
    <n v="0.96"/>
  </r>
  <r>
    <x v="3"/>
    <x v="2"/>
    <x v="15"/>
    <s v="Surgital"/>
    <s v="|03/01/28|"/>
    <n v="1392"/>
    <n v="0.64"/>
    <n v="1.08"/>
  </r>
  <r>
    <x v="3"/>
    <x v="2"/>
    <x v="15"/>
    <s v="Surgital"/>
    <s v="|03/01/29|"/>
    <n v="1308"/>
    <n v="0.88"/>
    <n v="1.02"/>
  </r>
  <r>
    <x v="3"/>
    <x v="2"/>
    <x v="15"/>
    <s v="Surgital"/>
    <s v="|03/01/30|"/>
    <n v="1428"/>
    <n v="0.63"/>
    <n v="1.1599999999999999"/>
  </r>
  <r>
    <x v="3"/>
    <x v="2"/>
    <x v="15"/>
    <s v="Surgital"/>
    <s v="|03/01/31|"/>
    <n v="1248"/>
    <n v="0.68"/>
    <n v="1.19"/>
  </r>
  <r>
    <x v="3"/>
    <x v="2"/>
    <x v="15"/>
    <s v="Surgital"/>
    <s v="|03/01/32|"/>
    <n v="1680"/>
    <n v="0.81"/>
    <n v="0.94"/>
  </r>
  <r>
    <x v="3"/>
    <x v="2"/>
    <x v="15"/>
    <s v="Surgital"/>
    <s v="|03/01/33|"/>
    <n v="1644"/>
    <n v="0.89"/>
    <n v="0.98"/>
  </r>
  <r>
    <x v="3"/>
    <x v="2"/>
    <x v="15"/>
    <s v="Surgital"/>
    <s v="|03/01/34|"/>
    <n v="1200"/>
    <n v="0.7"/>
    <n v="1.1200000000000001"/>
  </r>
  <r>
    <x v="3"/>
    <x v="2"/>
    <x v="15"/>
    <s v="Surgital"/>
    <s v="|03/01/35|"/>
    <n v="1224"/>
    <n v="0.74"/>
    <n v="1.1499999999999999"/>
  </r>
  <r>
    <x v="3"/>
    <x v="2"/>
    <x v="15"/>
    <s v="Surgital"/>
    <s v="|03/01/36|"/>
    <n v="1356"/>
    <n v="0.62"/>
    <n v="1.18"/>
  </r>
  <r>
    <x v="3"/>
    <x v="2"/>
    <x v="15"/>
    <s v="Surgital"/>
    <s v="|03/01/37|"/>
    <n v="1428"/>
    <n v="0.77"/>
    <n v="0.97"/>
  </r>
  <r>
    <x v="3"/>
    <x v="2"/>
    <x v="15"/>
    <s v="Surgital"/>
    <s v="|03/01/38|"/>
    <n v="1224"/>
    <n v="0.82"/>
    <n v="0.97"/>
  </r>
  <r>
    <x v="3"/>
    <x v="2"/>
    <x v="15"/>
    <s v="Surgital"/>
    <s v="|03/01/39|"/>
    <n v="1512"/>
    <n v="0.6"/>
    <n v="1.02"/>
  </r>
  <r>
    <x v="3"/>
    <x v="2"/>
    <x v="15"/>
    <s v="Surgital"/>
    <s v="|03/01/40|"/>
    <n v="1296"/>
    <n v="0.81"/>
    <n v="1.2"/>
  </r>
  <r>
    <x v="3"/>
    <x v="2"/>
    <x v="15"/>
    <s v="Surgital"/>
    <s v="|03/01/41|"/>
    <n v="1308"/>
    <n v="0.72"/>
    <n v="1.1000000000000001"/>
  </r>
  <r>
    <x v="3"/>
    <x v="2"/>
    <x v="15"/>
    <s v="Surgital"/>
    <s v="|03/01/43|"/>
    <n v="1236"/>
    <n v="0.8"/>
    <n v="1.07"/>
  </r>
  <r>
    <x v="3"/>
    <x v="2"/>
    <x v="15"/>
    <s v="Surgital"/>
    <s v="|03/01/44|"/>
    <n v="1632"/>
    <n v="0.72"/>
    <n v="0.99"/>
  </r>
  <r>
    <x v="3"/>
    <x v="2"/>
    <x v="15"/>
    <s v="Surgital"/>
    <s v="|03/01/45|"/>
    <n v="1284"/>
    <n v="0.8"/>
    <n v="0.97"/>
  </r>
  <r>
    <x v="3"/>
    <x v="2"/>
    <x v="15"/>
    <s v="Surgital"/>
    <s v="|03/01/46|"/>
    <n v="1608"/>
    <n v="0.68"/>
    <n v="1.06"/>
  </r>
  <r>
    <x v="3"/>
    <x v="2"/>
    <x v="15"/>
    <s v="Surgital"/>
    <s v="|03/01/47|"/>
    <n v="1584"/>
    <n v="0.87"/>
    <n v="1.1100000000000001"/>
  </r>
  <r>
    <x v="3"/>
    <x v="2"/>
    <x v="15"/>
    <s v="Surgital"/>
    <s v="|03/01/48|"/>
    <n v="1332"/>
    <n v="0.9"/>
    <n v="1.2"/>
  </r>
  <r>
    <x v="3"/>
    <x v="2"/>
    <x v="15"/>
    <s v="Surgital"/>
    <s v="|03/01/49|"/>
    <n v="1596"/>
    <n v="0.68"/>
    <n v="1.1399999999999999"/>
  </r>
  <r>
    <x v="3"/>
    <x v="2"/>
    <x v="15"/>
    <s v="Surgital"/>
    <s v="|03/01/50|"/>
    <n v="1620"/>
    <n v="0.62"/>
    <n v="1.1000000000000001"/>
  </r>
  <r>
    <x v="3"/>
    <x v="2"/>
    <x v="15"/>
    <s v="Surgital"/>
    <s v="|03/01/51|"/>
    <n v="1296"/>
    <n v="0.83"/>
    <n v="1.07"/>
  </r>
  <r>
    <x v="3"/>
    <x v="2"/>
    <x v="15"/>
    <s v="Surgital"/>
    <s v="|03/01/52|"/>
    <n v="1212"/>
    <n v="0.88"/>
    <n v="1"/>
  </r>
  <r>
    <x v="3"/>
    <x v="2"/>
    <x v="15"/>
    <s v="Surgital"/>
    <s v="|03/01/53|"/>
    <n v="1632"/>
    <n v="0.88"/>
    <n v="1.18"/>
  </r>
  <r>
    <x v="3"/>
    <x v="2"/>
    <x v="15"/>
    <s v="Surgital"/>
    <s v="|03/01/54|"/>
    <n v="1272"/>
    <n v="0.74"/>
    <n v="1.1000000000000001"/>
  </r>
  <r>
    <x v="3"/>
    <x v="2"/>
    <x v="15"/>
    <s v="Surgital"/>
    <s v="|03/01/55|"/>
    <n v="1260"/>
    <n v="0.82"/>
    <n v="1.01"/>
  </r>
  <r>
    <x v="3"/>
    <x v="2"/>
    <x v="15"/>
    <s v="Surgital"/>
    <s v="|03/01/56|"/>
    <n v="1380"/>
    <n v="0.63"/>
    <n v="1.18"/>
  </r>
  <r>
    <x v="3"/>
    <x v="2"/>
    <x v="15"/>
    <s v="Surgital"/>
    <s v="|03/01/57|"/>
    <n v="1488"/>
    <n v="0.83"/>
    <n v="1.18"/>
  </r>
  <r>
    <x v="3"/>
    <x v="2"/>
    <x v="15"/>
    <s v="Surgital"/>
    <s v="|03/01/58|"/>
    <n v="1200"/>
    <n v="0.61"/>
    <n v="1.03"/>
  </r>
  <r>
    <x v="3"/>
    <x v="2"/>
    <x v="15"/>
    <s v="Surgital"/>
    <s v="|03/01/59|"/>
    <n v="1212"/>
    <n v="0.79"/>
    <n v="1"/>
  </r>
  <r>
    <x v="3"/>
    <x v="2"/>
    <x v="15"/>
    <s v="Surgital"/>
    <s v="|03/01/60|"/>
    <n v="1512"/>
    <n v="0.7"/>
    <n v="1.1299999999999999"/>
  </r>
  <r>
    <x v="3"/>
    <x v="2"/>
    <x v="15"/>
    <s v="Surgital"/>
    <s v="|03/01/62|"/>
    <n v="1680"/>
    <n v="0.79"/>
    <n v="1.1299999999999999"/>
  </r>
  <r>
    <x v="3"/>
    <x v="2"/>
    <x v="15"/>
    <s v="Surgital"/>
    <s v="|03/01/63|"/>
    <n v="1224"/>
    <n v="0.69"/>
    <n v="0.95"/>
  </r>
  <r>
    <x v="3"/>
    <x v="2"/>
    <x v="15"/>
    <s v="Surgital"/>
    <s v="|03/01/64|"/>
    <n v="1416"/>
    <n v="0.89"/>
    <n v="1.19"/>
  </r>
  <r>
    <x v="3"/>
    <x v="2"/>
    <x v="15"/>
    <s v="Surgital"/>
    <s v="|03/01/65|"/>
    <n v="1200"/>
    <n v="0.68"/>
    <n v="0.93"/>
  </r>
  <r>
    <x v="3"/>
    <x v="2"/>
    <x v="15"/>
    <s v="Surgital"/>
    <s v="|03/01/66|"/>
    <n v="1428"/>
    <n v="0.86"/>
    <n v="1.08"/>
  </r>
  <r>
    <x v="3"/>
    <x v="2"/>
    <x v="15"/>
    <s v="Surgital"/>
    <s v="|03/01/67|"/>
    <n v="1572"/>
    <n v="0.63"/>
    <n v="1.2"/>
  </r>
  <r>
    <x v="3"/>
    <x v="2"/>
    <x v="15"/>
    <s v="Surgital"/>
    <s v="|03/01/68|"/>
    <n v="1380"/>
    <n v="0.8"/>
    <n v="1.02"/>
  </r>
  <r>
    <x v="3"/>
    <x v="2"/>
    <x v="15"/>
    <s v="Surgital"/>
    <s v="|03/01/69|"/>
    <n v="1248"/>
    <n v="0.77"/>
    <n v="1.18"/>
  </r>
  <r>
    <x v="3"/>
    <x v="2"/>
    <x v="15"/>
    <s v="Surgital"/>
    <s v="|03/01/70|"/>
    <n v="1572"/>
    <n v="0.78"/>
    <n v="1.1299999999999999"/>
  </r>
  <r>
    <x v="3"/>
    <x v="2"/>
    <x v="15"/>
    <s v="Surgital"/>
    <s v="|03/01/71|"/>
    <n v="1308"/>
    <n v="0.89"/>
    <n v="1"/>
  </r>
  <r>
    <x v="3"/>
    <x v="2"/>
    <x v="15"/>
    <s v="Surgital"/>
    <s v="|03/01/72|"/>
    <n v="1464"/>
    <n v="0.81"/>
    <n v="1.07"/>
  </r>
  <r>
    <x v="3"/>
    <x v="2"/>
    <x v="15"/>
    <s v="Surgital"/>
    <s v="|03/01/73|"/>
    <n v="1296"/>
    <n v="0.67"/>
    <n v="1.0900000000000001"/>
  </r>
  <r>
    <x v="3"/>
    <x v="2"/>
    <x v="15"/>
    <s v="Surgital"/>
    <s v="|03/01/75|"/>
    <n v="1224"/>
    <n v="0.9"/>
    <n v="1.19"/>
  </r>
  <r>
    <x v="3"/>
    <x v="2"/>
    <x v="15"/>
    <s v="Surgital"/>
    <s v="|03/01/76|"/>
    <n v="1296"/>
    <n v="0.84"/>
    <n v="1.1299999999999999"/>
  </r>
  <r>
    <x v="3"/>
    <x v="2"/>
    <x v="15"/>
    <s v="Surgital"/>
    <s v="|03/02/01|"/>
    <n v="1536"/>
    <n v="0.84"/>
    <n v="0.95"/>
  </r>
  <r>
    <x v="3"/>
    <x v="2"/>
    <x v="15"/>
    <s v="Surgital"/>
    <s v="|03/02/02|"/>
    <n v="1656"/>
    <n v="0.85"/>
    <n v="0.95"/>
  </r>
  <r>
    <x v="3"/>
    <x v="2"/>
    <x v="15"/>
    <s v="Surgital"/>
    <s v="|03/02/03|"/>
    <n v="1584"/>
    <n v="0.73"/>
    <n v="1.04"/>
  </r>
  <r>
    <x v="3"/>
    <x v="2"/>
    <x v="15"/>
    <s v="Surgital"/>
    <s v="|03/02/04|"/>
    <n v="1260"/>
    <n v="0.67"/>
    <n v="0.96"/>
  </r>
  <r>
    <x v="3"/>
    <x v="2"/>
    <x v="15"/>
    <s v="Surgital"/>
    <s v="|03/02/05|"/>
    <n v="1452"/>
    <n v="0.61"/>
    <n v="0.96"/>
  </r>
  <r>
    <x v="3"/>
    <x v="2"/>
    <x v="15"/>
    <s v="Surgital"/>
    <s v="|03/02/06|"/>
    <n v="1392"/>
    <n v="0.76"/>
    <n v="1.1499999999999999"/>
  </r>
  <r>
    <x v="3"/>
    <x v="2"/>
    <x v="15"/>
    <s v="Surgital"/>
    <s v="|03/02/07|"/>
    <n v="1260"/>
    <n v="0.65"/>
    <n v="1.1499999999999999"/>
  </r>
  <r>
    <x v="3"/>
    <x v="2"/>
    <x v="15"/>
    <s v="Surgital"/>
    <s v="|03/02/08|"/>
    <n v="1320"/>
    <n v="0.88"/>
    <n v="1.19"/>
  </r>
  <r>
    <x v="3"/>
    <x v="2"/>
    <x v="15"/>
    <s v="Surgital"/>
    <s v="|03/02/09|"/>
    <n v="1620"/>
    <n v="0.69"/>
    <n v="1.19"/>
  </r>
  <r>
    <x v="3"/>
    <x v="2"/>
    <x v="15"/>
    <s v="Surgital"/>
    <s v="|03/02/10|"/>
    <n v="1608"/>
    <n v="0.6"/>
    <n v="0.95"/>
  </r>
  <r>
    <x v="3"/>
    <x v="2"/>
    <x v="15"/>
    <s v="Surgital"/>
    <s v="|03/02/11|"/>
    <n v="1488"/>
    <n v="0.75"/>
    <n v="1.1000000000000001"/>
  </r>
  <r>
    <x v="3"/>
    <x v="2"/>
    <x v="15"/>
    <s v="Surgital"/>
    <s v="|03/02/12|"/>
    <n v="1236"/>
    <n v="0.8"/>
    <n v="0.96"/>
  </r>
  <r>
    <x v="3"/>
    <x v="2"/>
    <x v="15"/>
    <s v="Surgital"/>
    <s v="|03/02/13|"/>
    <n v="1332"/>
    <n v="0.61"/>
    <n v="1.02"/>
  </r>
  <r>
    <x v="3"/>
    <x v="2"/>
    <x v="15"/>
    <s v="Surgital"/>
    <s v="|03/02/14|"/>
    <n v="1296"/>
    <n v="0.82"/>
    <n v="0.98"/>
  </r>
  <r>
    <x v="3"/>
    <x v="2"/>
    <x v="15"/>
    <s v="Surgital"/>
    <s v="|03/02/15|"/>
    <n v="1344"/>
    <n v="0.8"/>
    <n v="0.92"/>
  </r>
  <r>
    <x v="3"/>
    <x v="2"/>
    <x v="15"/>
    <s v="Surgital"/>
    <s v="|03/02/16|"/>
    <n v="1596"/>
    <n v="0.81"/>
    <n v="1.1100000000000001"/>
  </r>
  <r>
    <x v="3"/>
    <x v="2"/>
    <x v="15"/>
    <s v="Surgital"/>
    <s v="|03/02/17|"/>
    <n v="1632"/>
    <n v="0.89"/>
    <n v="1.1100000000000001"/>
  </r>
  <r>
    <x v="3"/>
    <x v="2"/>
    <x v="15"/>
    <s v="Surgital"/>
    <s v="|03/02/77|"/>
    <n v="1680"/>
    <n v="0.6"/>
    <n v="1.1599999999999999"/>
  </r>
  <r>
    <x v="3"/>
    <x v="2"/>
    <x v="15"/>
    <s v="Surgital"/>
    <s v="|03/02/78|"/>
    <n v="1272"/>
    <n v="0.66"/>
    <n v="1.1399999999999999"/>
  </r>
  <r>
    <x v="3"/>
    <x v="0"/>
    <x v="10"/>
    <s v="Aqua"/>
    <s v="|38/01/01|"/>
    <n v="360"/>
    <n v="3.39"/>
    <n v="6.23"/>
  </r>
  <r>
    <x v="3"/>
    <x v="0"/>
    <x v="10"/>
    <s v="Aqua"/>
    <s v="|38/01/02|"/>
    <n v="516"/>
    <n v="3.27"/>
    <n v="5.8"/>
  </r>
  <r>
    <x v="3"/>
    <x v="0"/>
    <x v="10"/>
    <s v="Aqua"/>
    <s v="|38/01/03|"/>
    <n v="468"/>
    <n v="3.99"/>
    <n v="6.63"/>
  </r>
  <r>
    <x v="3"/>
    <x v="0"/>
    <x v="10"/>
    <s v="Aqua"/>
    <s v="|38/01/04|"/>
    <n v="516"/>
    <n v="4.37"/>
    <n v="5.85"/>
  </r>
  <r>
    <x v="3"/>
    <x v="0"/>
    <x v="10"/>
    <s v="Aqua"/>
    <s v="|38/01/05|"/>
    <n v="384"/>
    <n v="3.53"/>
    <n v="5.55"/>
  </r>
  <r>
    <x v="3"/>
    <x v="0"/>
    <x v="10"/>
    <s v="Aqua"/>
    <s v="|38/01/06|"/>
    <n v="540"/>
    <n v="3.2"/>
    <n v="5.47"/>
  </r>
  <r>
    <x v="3"/>
    <x v="0"/>
    <x v="10"/>
    <s v="Aqua"/>
    <s v="|38/01/07|"/>
    <n v="516"/>
    <n v="4.97"/>
    <n v="6.16"/>
  </r>
  <r>
    <x v="3"/>
    <x v="0"/>
    <x v="10"/>
    <s v="Aqua"/>
    <s v="|38/01/08|"/>
    <n v="480"/>
    <n v="4.8899999999999997"/>
    <n v="5.58"/>
  </r>
  <r>
    <x v="3"/>
    <x v="0"/>
    <x v="10"/>
    <s v="Aqua"/>
    <s v="|38/01/09|"/>
    <n v="492"/>
    <n v="3.46"/>
    <n v="5.64"/>
  </r>
  <r>
    <x v="3"/>
    <x v="0"/>
    <x v="7"/>
    <s v="Cibo italiano"/>
    <s v="|59/01/01|"/>
    <n v="1140"/>
    <n v="2.54"/>
    <n v="3.39"/>
  </r>
  <r>
    <x v="3"/>
    <x v="0"/>
    <x v="7"/>
    <s v="Cibo italiano"/>
    <s v="|59/01/02|"/>
    <n v="660"/>
    <n v="2.2000000000000002"/>
    <n v="3.49"/>
  </r>
  <r>
    <x v="3"/>
    <x v="0"/>
    <x v="7"/>
    <s v="Cibo italiano"/>
    <s v="|59/01/03|"/>
    <n v="876"/>
    <n v="2.14"/>
    <n v="3.75"/>
  </r>
  <r>
    <x v="3"/>
    <x v="0"/>
    <x v="7"/>
    <s v="Cibo italiano"/>
    <s v="|59/01/04|"/>
    <n v="912"/>
    <n v="2.75"/>
    <n v="3.26"/>
  </r>
  <r>
    <x v="3"/>
    <x v="0"/>
    <x v="7"/>
    <s v="Cibo italiano"/>
    <s v="|59/01/05|"/>
    <n v="1200"/>
    <n v="2.73"/>
    <n v="3.79"/>
  </r>
  <r>
    <x v="3"/>
    <x v="0"/>
    <x v="7"/>
    <s v="Cibo italiano"/>
    <s v="|59/01/06|"/>
    <n v="708"/>
    <n v="2.57"/>
    <n v="3.32"/>
  </r>
  <r>
    <x v="3"/>
    <x v="0"/>
    <x v="7"/>
    <s v="Cibo italiano"/>
    <s v="|59/01/07|"/>
    <n v="864"/>
    <n v="2.06"/>
    <n v="3.53"/>
  </r>
  <r>
    <x v="3"/>
    <x v="0"/>
    <x v="7"/>
    <s v="Cibo italiano"/>
    <s v="|59/01/08|"/>
    <n v="1044"/>
    <n v="2.64"/>
    <n v="3.27"/>
  </r>
  <r>
    <x v="3"/>
    <x v="0"/>
    <x v="7"/>
    <s v="Cibo italiano"/>
    <s v="|59/01/09|"/>
    <n v="1056"/>
    <n v="2.23"/>
    <n v="3.55"/>
  </r>
  <r>
    <x v="3"/>
    <x v="0"/>
    <x v="7"/>
    <s v="Cibo italiano"/>
    <s v="|59/01/10|"/>
    <n v="1188"/>
    <n v="2.11"/>
    <n v="3.83"/>
  </r>
  <r>
    <x v="3"/>
    <x v="0"/>
    <x v="7"/>
    <s v="Cibo italiano"/>
    <s v="|59/01/11|"/>
    <n v="1008"/>
    <n v="2"/>
    <n v="3.66"/>
  </r>
  <r>
    <x v="3"/>
    <x v="0"/>
    <x v="7"/>
    <s v="Cibo italiano"/>
    <s v="|59/01/12|"/>
    <n v="1008"/>
    <n v="2.66"/>
    <n v="3.51"/>
  </r>
  <r>
    <x v="3"/>
    <x v="0"/>
    <x v="7"/>
    <s v="Cibo italiano"/>
    <s v="|59/01/13|"/>
    <n v="756"/>
    <n v="2.78"/>
    <n v="3.86"/>
  </r>
  <r>
    <x v="3"/>
    <x v="0"/>
    <x v="7"/>
    <s v="Cibo italiano"/>
    <s v="|59/01/14|"/>
    <n v="780"/>
    <n v="2.02"/>
    <n v="3.75"/>
  </r>
  <r>
    <x v="3"/>
    <x v="0"/>
    <x v="7"/>
    <s v="Cibo italiano"/>
    <s v="|59/01/15|"/>
    <n v="912"/>
    <n v="2.86"/>
    <n v="3.75"/>
  </r>
  <r>
    <x v="3"/>
    <x v="0"/>
    <x v="7"/>
    <s v="Cibo italiano"/>
    <s v="|59/01/16|"/>
    <n v="708"/>
    <n v="2.78"/>
    <n v="3.95"/>
  </r>
  <r>
    <x v="3"/>
    <x v="0"/>
    <x v="7"/>
    <s v="Cibo italiano"/>
    <s v="|59/01/17|"/>
    <n v="1008"/>
    <n v="2.04"/>
    <n v="3.24"/>
  </r>
  <r>
    <x v="3"/>
    <x v="0"/>
    <x v="7"/>
    <s v="Cibo italiano"/>
    <s v="|59/01/18|"/>
    <n v="1092"/>
    <n v="2.52"/>
    <n v="3.48"/>
  </r>
  <r>
    <x v="3"/>
    <x v="0"/>
    <x v="7"/>
    <s v="Cibo italiano"/>
    <s v="|59/01/19|"/>
    <n v="696"/>
    <n v="2.2799999999999998"/>
    <n v="3.91"/>
  </r>
  <r>
    <x v="3"/>
    <x v="0"/>
    <x v="7"/>
    <s v="Cibo italiano"/>
    <s v="|59/01/20|"/>
    <n v="1140"/>
    <n v="2.0699999999999998"/>
    <n v="3.9"/>
  </r>
  <r>
    <x v="3"/>
    <x v="0"/>
    <x v="7"/>
    <s v="Cibo italiano"/>
    <s v="|59/01/21|"/>
    <n v="996"/>
    <n v="2.66"/>
    <n v="3.35"/>
  </r>
  <r>
    <x v="3"/>
    <x v="0"/>
    <x v="7"/>
    <s v="Cibo italiano"/>
    <s v="|59/01/22|"/>
    <n v="1080"/>
    <n v="2.2400000000000002"/>
    <n v="3.41"/>
  </r>
  <r>
    <x v="3"/>
    <x v="0"/>
    <x v="7"/>
    <s v="Cibo italiano"/>
    <s v="|59/01/23|"/>
    <n v="1080"/>
    <n v="2.56"/>
    <n v="3.59"/>
  </r>
  <r>
    <x v="3"/>
    <x v="0"/>
    <x v="7"/>
    <s v="Cibo italiano"/>
    <s v="|59/01/24|"/>
    <n v="1128"/>
    <n v="3"/>
    <n v="3.52"/>
  </r>
  <r>
    <x v="3"/>
    <x v="0"/>
    <x v="7"/>
    <s v="Cibo italiano"/>
    <s v="|59/01/25|"/>
    <n v="1008"/>
    <n v="2.5499999999999998"/>
    <n v="3.97"/>
  </r>
  <r>
    <x v="3"/>
    <x v="0"/>
    <x v="7"/>
    <s v="Cibo italiano"/>
    <s v="|59/01/26|"/>
    <n v="900"/>
    <n v="2.91"/>
    <n v="3.9"/>
  </r>
  <r>
    <x v="3"/>
    <x v="0"/>
    <x v="7"/>
    <s v="Cibo italiano"/>
    <s v="|59/01/27|"/>
    <n v="792"/>
    <n v="2.3199999999999998"/>
    <n v="3.29"/>
  </r>
  <r>
    <x v="3"/>
    <x v="0"/>
    <x v="7"/>
    <s v="Cibo italiano"/>
    <s v="|59/01/28|"/>
    <n v="636"/>
    <n v="2.87"/>
    <n v="3.71"/>
  </r>
  <r>
    <x v="3"/>
    <x v="0"/>
    <x v="7"/>
    <s v="Cibo italiano"/>
    <s v="|59/01/29|"/>
    <n v="924"/>
    <n v="2.41"/>
    <n v="3.94"/>
  </r>
  <r>
    <x v="3"/>
    <x v="0"/>
    <x v="7"/>
    <s v="Cibo italiano"/>
    <s v="|59/01/30|"/>
    <n v="1020"/>
    <n v="2.61"/>
    <n v="3.4"/>
  </r>
  <r>
    <x v="3"/>
    <x v="0"/>
    <x v="7"/>
    <s v="Cibo italiano"/>
    <s v="|59/01/31|"/>
    <n v="672"/>
    <n v="2.2999999999999998"/>
    <n v="3.74"/>
  </r>
  <r>
    <x v="3"/>
    <x v="0"/>
    <x v="7"/>
    <s v="Cibo italiano"/>
    <s v="|59/01/32|"/>
    <n v="972"/>
    <n v="2.72"/>
    <n v="3.44"/>
  </r>
  <r>
    <x v="3"/>
    <x v="0"/>
    <x v="7"/>
    <s v="Cibo italiano"/>
    <s v="|59/01/33|"/>
    <n v="960"/>
    <n v="2.96"/>
    <n v="3.84"/>
  </r>
  <r>
    <x v="3"/>
    <x v="0"/>
    <x v="7"/>
    <s v="Cibo italiano"/>
    <s v="|59/01/34|"/>
    <n v="996"/>
    <n v="2.4700000000000002"/>
    <n v="3.8"/>
  </r>
  <r>
    <x v="3"/>
    <x v="0"/>
    <x v="7"/>
    <s v="Cibo italiano"/>
    <s v="|59/01/35|"/>
    <n v="1164"/>
    <n v="2.36"/>
    <n v="3.72"/>
  </r>
  <r>
    <x v="3"/>
    <x v="0"/>
    <x v="7"/>
    <s v="Cibo italiano"/>
    <s v="|59/01/36|"/>
    <n v="600"/>
    <n v="2.69"/>
    <n v="3.33"/>
  </r>
  <r>
    <x v="3"/>
    <x v="0"/>
    <x v="7"/>
    <s v="Cibo italiano"/>
    <s v="|59/01/37|"/>
    <n v="684"/>
    <n v="2.95"/>
    <n v="3.4"/>
  </r>
  <r>
    <x v="3"/>
    <x v="0"/>
    <x v="7"/>
    <s v="Cibo italiano"/>
    <s v="|59/01/38|"/>
    <n v="840"/>
    <n v="2.2599999999999998"/>
    <n v="3.56"/>
  </r>
  <r>
    <x v="3"/>
    <x v="0"/>
    <x v="7"/>
    <s v="Cibo italiano"/>
    <s v="|59/01/39|"/>
    <n v="912"/>
    <n v="2.14"/>
    <n v="3.53"/>
  </r>
  <r>
    <x v="3"/>
    <x v="0"/>
    <x v="7"/>
    <s v="Cibo italiano"/>
    <s v="|59/01/40|"/>
    <n v="1104"/>
    <n v="2.84"/>
    <n v="3.5"/>
  </r>
  <r>
    <x v="3"/>
    <x v="0"/>
    <x v="7"/>
    <s v="Cibo italiano"/>
    <s v="|59/01/41|"/>
    <n v="960"/>
    <n v="2.9"/>
    <n v="3.46"/>
  </r>
  <r>
    <x v="3"/>
    <x v="0"/>
    <x v="7"/>
    <s v="Cibo italiano"/>
    <s v="|59/01/42|"/>
    <n v="660"/>
    <n v="2.58"/>
    <n v="3.63"/>
  </r>
  <r>
    <x v="3"/>
    <x v="0"/>
    <x v="7"/>
    <s v="Cibo italiano"/>
    <s v="|59/01/43|"/>
    <n v="1092"/>
    <n v="2.79"/>
    <n v="3.25"/>
  </r>
  <r>
    <x v="3"/>
    <x v="0"/>
    <x v="7"/>
    <s v="Cibo italiano"/>
    <s v="|59/01/44|"/>
    <n v="1032"/>
    <n v="2.5499999999999998"/>
    <n v="3.47"/>
  </r>
  <r>
    <x v="3"/>
    <x v="0"/>
    <x v="7"/>
    <s v="Cibo italiano"/>
    <s v="|59/01/45|"/>
    <n v="684"/>
    <n v="2.4500000000000002"/>
    <n v="3.39"/>
  </r>
  <r>
    <x v="3"/>
    <x v="0"/>
    <x v="7"/>
    <s v="Cibo italiano"/>
    <s v="|59/01/46|"/>
    <n v="1188"/>
    <n v="2.68"/>
    <n v="3.92"/>
  </r>
  <r>
    <x v="3"/>
    <x v="0"/>
    <x v="7"/>
    <s v="Cibo italiano"/>
    <s v="|59/01/47|"/>
    <n v="1068"/>
    <n v="2.3199999999999998"/>
    <n v="3.28"/>
  </r>
  <r>
    <x v="3"/>
    <x v="0"/>
    <x v="7"/>
    <s v="Cibo italiano"/>
    <s v="|59/01/48|"/>
    <n v="828"/>
    <n v="2.12"/>
    <n v="3.52"/>
  </r>
  <r>
    <x v="3"/>
    <x v="0"/>
    <x v="7"/>
    <s v="Cibo italiano"/>
    <s v="|59/01/49|"/>
    <n v="720"/>
    <n v="2.1"/>
    <n v="3.68"/>
  </r>
  <r>
    <x v="3"/>
    <x v="0"/>
    <x v="7"/>
    <s v="Cibo italiano"/>
    <s v="|59/01/50|"/>
    <n v="900"/>
    <n v="2.25"/>
    <n v="3.45"/>
  </r>
  <r>
    <x v="3"/>
    <x v="0"/>
    <x v="7"/>
    <s v="Cibo italiano"/>
    <s v="|59/01/51|"/>
    <n v="840"/>
    <n v="2.5299999999999998"/>
    <n v="3.81"/>
  </r>
  <r>
    <x v="3"/>
    <x v="0"/>
    <x v="7"/>
    <s v="Cibo italiano"/>
    <s v="|59/01/52|"/>
    <n v="912"/>
    <n v="2.89"/>
    <n v="3.46"/>
  </r>
  <r>
    <x v="3"/>
    <x v="0"/>
    <x v="7"/>
    <s v="Cibo italiano"/>
    <s v="|59/01/53|"/>
    <n v="1008"/>
    <n v="2.38"/>
    <n v="3.54"/>
  </r>
  <r>
    <x v="3"/>
    <x v="0"/>
    <x v="7"/>
    <s v="Cibo italiano"/>
    <s v="|59/01/54|"/>
    <n v="660"/>
    <n v="2.8"/>
    <n v="3.78"/>
  </r>
  <r>
    <x v="3"/>
    <x v="0"/>
    <x v="7"/>
    <s v="Cibo italiano"/>
    <s v="|59/01/55|"/>
    <n v="1056"/>
    <n v="2.94"/>
    <n v="3.45"/>
  </r>
  <r>
    <x v="3"/>
    <x v="0"/>
    <x v="7"/>
    <s v="Cibo italiano"/>
    <s v="|59/01/56|"/>
    <n v="1068"/>
    <n v="2.93"/>
    <n v="3.61"/>
  </r>
  <r>
    <x v="3"/>
    <x v="0"/>
    <x v="7"/>
    <s v="Cibo italiano"/>
    <s v="|59/01/57|"/>
    <n v="1092"/>
    <n v="2.81"/>
    <n v="3.95"/>
  </r>
  <r>
    <x v="3"/>
    <x v="0"/>
    <x v="7"/>
    <s v="Cibo italiano"/>
    <s v="|59/01/58|"/>
    <n v="948"/>
    <n v="2.89"/>
    <n v="3.91"/>
  </r>
  <r>
    <x v="3"/>
    <x v="0"/>
    <x v="7"/>
    <s v="Cibo italiano"/>
    <s v="|59/01/59|"/>
    <n v="1080"/>
    <n v="2.39"/>
    <n v="3.86"/>
  </r>
  <r>
    <x v="3"/>
    <x v="0"/>
    <x v="7"/>
    <s v="Cibo italiano"/>
    <s v="|59/01/60|"/>
    <n v="948"/>
    <n v="2"/>
    <n v="3.41"/>
  </r>
  <r>
    <x v="3"/>
    <x v="0"/>
    <x v="7"/>
    <s v="Cibo italiano"/>
    <s v="|59/01/61|"/>
    <n v="900"/>
    <n v="2.91"/>
    <n v="3.37"/>
  </r>
  <r>
    <x v="3"/>
    <x v="0"/>
    <x v="7"/>
    <s v="Cibo italiano"/>
    <s v="|59/01/62|"/>
    <n v="876"/>
    <n v="2.78"/>
    <n v="3.35"/>
  </r>
  <r>
    <x v="3"/>
    <x v="0"/>
    <x v="7"/>
    <s v="Cibo italiano"/>
    <s v="|59/01/63|"/>
    <n v="924"/>
    <n v="2.42"/>
    <n v="3.33"/>
  </r>
  <r>
    <x v="3"/>
    <x v="0"/>
    <x v="7"/>
    <s v="Cibo italiano"/>
    <s v="|59/01/64|"/>
    <n v="1104"/>
    <n v="2.37"/>
    <n v="3.24"/>
  </r>
  <r>
    <x v="3"/>
    <x v="0"/>
    <x v="7"/>
    <s v="Cibo italiano"/>
    <s v="|59/01/65|"/>
    <n v="1080"/>
    <n v="2.09"/>
    <n v="3.77"/>
  </r>
  <r>
    <x v="3"/>
    <x v="0"/>
    <x v="7"/>
    <s v="Cibo italiano"/>
    <s v="|59/01/66|"/>
    <n v="1152"/>
    <n v="2.63"/>
    <n v="3.25"/>
  </r>
  <r>
    <x v="3"/>
    <x v="0"/>
    <x v="7"/>
    <s v="Cibo italiano"/>
    <s v="|59/01/67|"/>
    <n v="1188"/>
    <n v="2.58"/>
    <n v="3.37"/>
  </r>
  <r>
    <x v="3"/>
    <x v="0"/>
    <x v="7"/>
    <s v="Cibo italiano"/>
    <s v="|59/01/68|"/>
    <n v="660"/>
    <n v="2.1"/>
    <n v="3.64"/>
  </r>
  <r>
    <x v="3"/>
    <x v="0"/>
    <x v="7"/>
    <s v="Cibo italiano"/>
    <s v="|59/01/69|"/>
    <n v="1116"/>
    <n v="2.76"/>
    <n v="3.63"/>
  </r>
  <r>
    <x v="3"/>
    <x v="0"/>
    <x v="7"/>
    <s v="Cibo italiano"/>
    <s v="|59/02/01|"/>
    <n v="756"/>
    <n v="2.36"/>
    <n v="3.52"/>
  </r>
  <r>
    <x v="3"/>
    <x v="0"/>
    <x v="7"/>
    <s v="Cibo italiano"/>
    <s v="|59/02/02|"/>
    <n v="732"/>
    <n v="2.2799999999999998"/>
    <n v="3.92"/>
  </r>
  <r>
    <x v="3"/>
    <x v="0"/>
    <x v="7"/>
    <s v="Cibo italiano"/>
    <s v="|59/02/03|"/>
    <n v="1164"/>
    <n v="2.4"/>
    <n v="3.55"/>
  </r>
  <r>
    <x v="3"/>
    <x v="0"/>
    <x v="7"/>
    <s v="Cibo italiano"/>
    <s v="|59/02/04|"/>
    <n v="720"/>
    <n v="2.96"/>
    <n v="3.6"/>
  </r>
  <r>
    <x v="3"/>
    <x v="0"/>
    <x v="7"/>
    <s v="Cibo italiano"/>
    <s v="|59/02/05|"/>
    <n v="1152"/>
    <n v="2.39"/>
    <n v="3.2"/>
  </r>
  <r>
    <x v="3"/>
    <x v="0"/>
    <x v="7"/>
    <s v="Cibo italiano"/>
    <s v="|59/02/06|"/>
    <n v="936"/>
    <n v="2.2599999999999998"/>
    <n v="3.4"/>
  </r>
  <r>
    <x v="3"/>
    <x v="0"/>
    <x v="7"/>
    <s v="Cibo italiano"/>
    <s v="|59/02/07|"/>
    <n v="888"/>
    <n v="2.93"/>
    <n v="3.27"/>
  </r>
  <r>
    <x v="3"/>
    <x v="0"/>
    <x v="7"/>
    <s v="Cibo italiano"/>
    <s v="|59/02/08|"/>
    <n v="1176"/>
    <n v="2.85"/>
    <n v="3.98"/>
  </r>
  <r>
    <x v="3"/>
    <x v="0"/>
    <x v="7"/>
    <s v="Cibo italiano"/>
    <s v="|59/02/09|"/>
    <n v="1056"/>
    <n v="2.77"/>
    <n v="3.59"/>
  </r>
  <r>
    <x v="3"/>
    <x v="0"/>
    <x v="7"/>
    <s v="Cibo italiano"/>
    <s v="|59/02/10|"/>
    <n v="1200"/>
    <n v="2.58"/>
    <n v="3.29"/>
  </r>
  <r>
    <x v="3"/>
    <x v="0"/>
    <x v="7"/>
    <s v="Cibo italiano"/>
    <s v="|59/02/11|"/>
    <n v="1008"/>
    <n v="2.36"/>
    <n v="3.96"/>
  </r>
  <r>
    <x v="3"/>
    <x v="0"/>
    <x v="7"/>
    <s v="Cibo italiano"/>
    <s v="|59/02/12|"/>
    <n v="1104"/>
    <n v="2.93"/>
    <n v="3.9"/>
  </r>
  <r>
    <x v="3"/>
    <x v="0"/>
    <x v="7"/>
    <s v="Cibo italiano"/>
    <s v="|59/02/13|"/>
    <n v="876"/>
    <n v="2.41"/>
    <n v="3.51"/>
  </r>
  <r>
    <x v="3"/>
    <x v="0"/>
    <x v="7"/>
    <s v="Cibo italiano"/>
    <s v="|59/02/14|"/>
    <n v="648"/>
    <n v="2.65"/>
    <n v="3.49"/>
  </r>
  <r>
    <x v="3"/>
    <x v="0"/>
    <x v="7"/>
    <s v="Cibo italiano"/>
    <s v="|59/02/15|"/>
    <n v="948"/>
    <n v="2.15"/>
    <n v="3.47"/>
  </r>
  <r>
    <x v="3"/>
    <x v="0"/>
    <x v="7"/>
    <s v="Cibo italiano"/>
    <s v="|59/02/16|"/>
    <n v="612"/>
    <n v="2.81"/>
    <n v="3.96"/>
  </r>
  <r>
    <x v="3"/>
    <x v="0"/>
    <x v="7"/>
    <s v="Cibo italiano"/>
    <s v="|59/02/17|"/>
    <n v="1092"/>
    <n v="2.09"/>
    <n v="3.51"/>
  </r>
  <r>
    <x v="3"/>
    <x v="0"/>
    <x v="7"/>
    <s v="Cibo italiano"/>
    <s v="|59/02/18|"/>
    <n v="1152"/>
    <n v="2.4500000000000002"/>
    <n v="3.7"/>
  </r>
  <r>
    <x v="3"/>
    <x v="0"/>
    <x v="7"/>
    <s v="Cibo italiano"/>
    <s v="|59/02/19|"/>
    <n v="612"/>
    <n v="2.76"/>
    <n v="3.47"/>
  </r>
  <r>
    <x v="3"/>
    <x v="0"/>
    <x v="7"/>
    <s v="Cibo italiano"/>
    <s v="|59/02/20|"/>
    <n v="876"/>
    <n v="2.4"/>
    <n v="3.69"/>
  </r>
  <r>
    <x v="3"/>
    <x v="0"/>
    <x v="7"/>
    <s v="Cibo italiano"/>
    <s v="|59/02/21|"/>
    <n v="1044"/>
    <n v="2.11"/>
    <n v="3.74"/>
  </r>
  <r>
    <x v="3"/>
    <x v="0"/>
    <x v="7"/>
    <s v="Cibo italiano"/>
    <s v="|59/02/22|"/>
    <n v="1188"/>
    <n v="2.31"/>
    <n v="3.95"/>
  </r>
  <r>
    <x v="3"/>
    <x v="0"/>
    <x v="7"/>
    <s v="Cibo italiano"/>
    <s v="|59/02/23|"/>
    <n v="684"/>
    <n v="2.15"/>
    <n v="3.82"/>
  </r>
  <r>
    <x v="3"/>
    <x v="0"/>
    <x v="7"/>
    <s v="Cibo italiano"/>
    <s v="|59/02/24|"/>
    <n v="948"/>
    <n v="2.54"/>
    <n v="3.51"/>
  </r>
  <r>
    <x v="3"/>
    <x v="0"/>
    <x v="7"/>
    <s v="Cibo italiano"/>
    <s v="|59/02/25|"/>
    <n v="612"/>
    <n v="2.2999999999999998"/>
    <n v="3.85"/>
  </r>
  <r>
    <x v="3"/>
    <x v="0"/>
    <x v="7"/>
    <s v="Cibo italiano"/>
    <s v="|59/02/26|"/>
    <n v="996"/>
    <n v="2.88"/>
    <n v="3.21"/>
  </r>
  <r>
    <x v="3"/>
    <x v="0"/>
    <x v="7"/>
    <s v="Cibo italiano"/>
    <s v="|59/02/27|"/>
    <n v="984"/>
    <n v="2.83"/>
    <n v="3.29"/>
  </r>
  <r>
    <x v="3"/>
    <x v="0"/>
    <x v="7"/>
    <s v="Cibo italiano"/>
    <s v="|59/02/28|"/>
    <n v="780"/>
    <n v="2.08"/>
    <n v="3.91"/>
  </r>
  <r>
    <x v="3"/>
    <x v="0"/>
    <x v="7"/>
    <s v="Cibo italiano"/>
    <s v="|59/02/29|"/>
    <n v="996"/>
    <n v="2.09"/>
    <n v="3.3"/>
  </r>
  <r>
    <x v="3"/>
    <x v="0"/>
    <x v="7"/>
    <s v="Cibo italiano"/>
    <s v="|59/02/30|"/>
    <n v="948"/>
    <n v="2.35"/>
    <n v="3.44"/>
  </r>
  <r>
    <x v="3"/>
    <x v="0"/>
    <x v="7"/>
    <s v="Cibo italiano"/>
    <s v="|59/03/01|"/>
    <n v="660"/>
    <n v="2.4500000000000002"/>
    <n v="3.56"/>
  </r>
  <r>
    <x v="3"/>
    <x v="0"/>
    <x v="7"/>
    <s v="Cibo italiano"/>
    <s v="|59/03/02|"/>
    <n v="648"/>
    <n v="2.65"/>
    <n v="3.73"/>
  </r>
  <r>
    <x v="3"/>
    <x v="0"/>
    <x v="7"/>
    <s v="Cibo italiano"/>
    <s v="|59/03/03|"/>
    <n v="624"/>
    <n v="2.72"/>
    <n v="3.33"/>
  </r>
  <r>
    <x v="3"/>
    <x v="0"/>
    <x v="7"/>
    <s v="Cibo italiano"/>
    <s v="|59/03/04|"/>
    <n v="1188"/>
    <n v="2.5"/>
    <n v="3.96"/>
  </r>
  <r>
    <x v="3"/>
    <x v="0"/>
    <x v="7"/>
    <s v="Cibo italiano"/>
    <s v="|59/03/05|"/>
    <n v="972"/>
    <n v="2.2599999999999998"/>
    <n v="3.88"/>
  </r>
  <r>
    <x v="3"/>
    <x v="0"/>
    <x v="7"/>
    <s v="Cibo italiano"/>
    <s v="|59/03/06|"/>
    <n v="708"/>
    <n v="2.5299999999999998"/>
    <n v="3.25"/>
  </r>
  <r>
    <x v="3"/>
    <x v="0"/>
    <x v="7"/>
    <s v="Cibo italiano"/>
    <s v="|59/03/07|"/>
    <n v="1032"/>
    <n v="2.54"/>
    <n v="3.36"/>
  </r>
  <r>
    <x v="3"/>
    <x v="0"/>
    <x v="7"/>
    <s v="Cibo italiano"/>
    <s v="|59/03/08|"/>
    <n v="1056"/>
    <n v="2.4900000000000002"/>
    <n v="3.59"/>
  </r>
  <r>
    <x v="3"/>
    <x v="0"/>
    <x v="5"/>
    <s v="Haribo"/>
    <s v="|121/01/01|"/>
    <n v="732"/>
    <n v="1.1000000000000001"/>
    <n v="1.89"/>
  </r>
  <r>
    <x v="3"/>
    <x v="0"/>
    <x v="5"/>
    <s v="Haribo"/>
    <s v="|121/01/02|"/>
    <n v="576"/>
    <n v="1.43"/>
    <n v="1.81"/>
  </r>
  <r>
    <x v="3"/>
    <x v="0"/>
    <x v="5"/>
    <s v="Haribo"/>
    <s v="|121/01/03|"/>
    <n v="936"/>
    <n v="1.35"/>
    <n v="1.81"/>
  </r>
  <r>
    <x v="3"/>
    <x v="0"/>
    <x v="5"/>
    <s v="Haribo"/>
    <s v="|121/01/04|"/>
    <n v="852"/>
    <n v="1.17"/>
    <n v="1.73"/>
  </r>
  <r>
    <x v="3"/>
    <x v="0"/>
    <x v="5"/>
    <s v="Haribo"/>
    <s v="|121/01/05|"/>
    <n v="1116"/>
    <n v="1.47"/>
    <n v="1.82"/>
  </r>
  <r>
    <x v="3"/>
    <x v="0"/>
    <x v="5"/>
    <s v="Haribo"/>
    <s v="|121/01/06|"/>
    <n v="972"/>
    <n v="1.47"/>
    <n v="1.61"/>
  </r>
  <r>
    <x v="3"/>
    <x v="0"/>
    <x v="5"/>
    <s v="Haribo"/>
    <s v="|121/01/07|"/>
    <n v="1224"/>
    <n v="1.31"/>
    <n v="1.82"/>
  </r>
  <r>
    <x v="3"/>
    <x v="0"/>
    <x v="5"/>
    <s v="Haribo"/>
    <s v="|121/01/08|"/>
    <n v="1296"/>
    <n v="1.19"/>
    <n v="1.62"/>
  </r>
  <r>
    <x v="3"/>
    <x v="0"/>
    <x v="5"/>
    <s v="Haribo"/>
    <s v="|121/01/09|"/>
    <n v="972"/>
    <n v="1.44"/>
    <n v="1.6"/>
  </r>
  <r>
    <x v="3"/>
    <x v="0"/>
    <x v="5"/>
    <s v="Haribo"/>
    <s v="|121/01/10|"/>
    <n v="1164"/>
    <n v="1.4"/>
    <n v="1.75"/>
  </r>
  <r>
    <x v="3"/>
    <x v="0"/>
    <x v="5"/>
    <s v="Haribo"/>
    <s v="|121/01/11|"/>
    <n v="1020"/>
    <n v="1.49"/>
    <n v="1.62"/>
  </r>
  <r>
    <x v="3"/>
    <x v="0"/>
    <x v="5"/>
    <s v="Lindt"/>
    <s v="|74/01/01|"/>
    <n v="708"/>
    <n v="1.36"/>
    <n v="1.79"/>
  </r>
  <r>
    <x v="3"/>
    <x v="0"/>
    <x v="5"/>
    <s v="Lindt"/>
    <s v="|74/01/02|"/>
    <n v="924"/>
    <n v="1.46"/>
    <n v="1.89"/>
  </r>
  <r>
    <x v="3"/>
    <x v="0"/>
    <x v="5"/>
    <s v="Lindt"/>
    <s v="|74/01/03|"/>
    <n v="1140"/>
    <n v="1.1299999999999999"/>
    <n v="1.7"/>
  </r>
  <r>
    <x v="3"/>
    <x v="0"/>
    <x v="5"/>
    <s v="Lindt"/>
    <s v="|74/01/04|"/>
    <n v="804"/>
    <n v="1.23"/>
    <n v="1.63"/>
  </r>
  <r>
    <x v="3"/>
    <x v="0"/>
    <x v="5"/>
    <s v="Lindt"/>
    <s v="|74/01/05|"/>
    <n v="948"/>
    <n v="1.31"/>
    <n v="1.64"/>
  </r>
  <r>
    <x v="3"/>
    <x v="0"/>
    <x v="5"/>
    <s v="Lindt"/>
    <s v="|74/01/06|"/>
    <n v="1200"/>
    <n v="1.1599999999999999"/>
    <n v="1.9"/>
  </r>
  <r>
    <x v="3"/>
    <x v="0"/>
    <x v="5"/>
    <s v="Lindt"/>
    <s v="|74/02/01|"/>
    <n v="684"/>
    <n v="1.35"/>
    <n v="1.65"/>
  </r>
  <r>
    <x v="3"/>
    <x v="0"/>
    <x v="5"/>
    <s v="Lindt"/>
    <s v="|74/02/02|"/>
    <n v="828"/>
    <n v="1.42"/>
    <n v="1.89"/>
  </r>
  <r>
    <x v="3"/>
    <x v="0"/>
    <x v="5"/>
    <s v="Lindt"/>
    <s v="|74/02/03|"/>
    <n v="1164"/>
    <n v="1.45"/>
    <n v="1.89"/>
  </r>
  <r>
    <x v="3"/>
    <x v="0"/>
    <x v="5"/>
    <s v="Lindt"/>
    <s v="|74/02/04|"/>
    <n v="1308"/>
    <n v="1.1000000000000001"/>
    <n v="1.63"/>
  </r>
  <r>
    <x v="3"/>
    <x v="0"/>
    <x v="5"/>
    <s v="Lindt"/>
    <s v="|74/02/05|"/>
    <n v="696"/>
    <n v="1.17"/>
    <n v="1.76"/>
  </r>
  <r>
    <x v="3"/>
    <x v="0"/>
    <x v="5"/>
    <s v="Lindt"/>
    <s v="|74/02/06|"/>
    <n v="696"/>
    <n v="1.27"/>
    <n v="1.88"/>
  </r>
  <r>
    <x v="3"/>
    <x v="0"/>
    <x v="5"/>
    <s v="Lindt"/>
    <s v="|74/02/07|"/>
    <n v="1008"/>
    <n v="1.47"/>
    <n v="1.67"/>
  </r>
  <r>
    <x v="3"/>
    <x v="0"/>
    <x v="5"/>
    <s v="Lindt"/>
    <s v="|74/02/08|"/>
    <n v="1260"/>
    <n v="1.1100000000000001"/>
    <n v="1.64"/>
  </r>
  <r>
    <x v="3"/>
    <x v="0"/>
    <x v="5"/>
    <s v="Lindt"/>
    <s v="|74/02/09|"/>
    <n v="936"/>
    <n v="1.22"/>
    <n v="1.67"/>
  </r>
  <r>
    <x v="3"/>
    <x v="0"/>
    <x v="5"/>
    <s v="Lindt"/>
    <s v="|74/02/10|"/>
    <n v="1044"/>
    <n v="1.21"/>
    <n v="1.65"/>
  </r>
  <r>
    <x v="3"/>
    <x v="0"/>
    <x v="5"/>
    <s v="Lindt"/>
    <s v="|74/02/11|"/>
    <n v="732"/>
    <n v="1.21"/>
    <n v="1.6"/>
  </r>
  <r>
    <x v="3"/>
    <x v="0"/>
    <x v="5"/>
    <s v="Lindt"/>
    <s v="|74/02/12|"/>
    <n v="696"/>
    <n v="1.48"/>
    <n v="1.77"/>
  </r>
  <r>
    <x v="3"/>
    <x v="0"/>
    <x v="5"/>
    <s v="Lindt"/>
    <s v="|74/03/01|"/>
    <n v="1044"/>
    <n v="1.18"/>
    <n v="1.72"/>
  </r>
  <r>
    <x v="3"/>
    <x v="0"/>
    <x v="5"/>
    <s v="Lindt"/>
    <s v="|74/03/02|"/>
    <n v="1212"/>
    <n v="1.2"/>
    <n v="1.89"/>
  </r>
  <r>
    <x v="3"/>
    <x v="0"/>
    <x v="5"/>
    <s v="Lindt"/>
    <s v="|74/03/03|"/>
    <n v="696"/>
    <n v="1.49"/>
    <n v="1.63"/>
  </r>
  <r>
    <x v="3"/>
    <x v="0"/>
    <x v="5"/>
    <s v="Lindt"/>
    <s v="|74/03/04|"/>
    <n v="732"/>
    <n v="1.35"/>
    <n v="1.64"/>
  </r>
  <r>
    <x v="3"/>
    <x v="0"/>
    <x v="5"/>
    <s v="Lindt"/>
    <s v="|74/04/01|"/>
    <n v="684"/>
    <n v="1.2"/>
    <n v="1.78"/>
  </r>
  <r>
    <x v="3"/>
    <x v="0"/>
    <x v="5"/>
    <s v="Lindt"/>
    <s v="|74/05/01|"/>
    <n v="708"/>
    <n v="1.45"/>
    <n v="1.65"/>
  </r>
  <r>
    <x v="3"/>
    <x v="0"/>
    <x v="5"/>
    <s v="Lindt"/>
    <s v="|74/05/02|"/>
    <n v="672"/>
    <n v="1.38"/>
    <n v="1.87"/>
  </r>
  <r>
    <x v="3"/>
    <x v="0"/>
    <x v="5"/>
    <s v="Lindt"/>
    <s v="|74/06/00|"/>
    <n v="1320"/>
    <n v="1.35"/>
    <n v="1.85"/>
  </r>
  <r>
    <x v="3"/>
    <x v="0"/>
    <x v="5"/>
    <s v="Lindt"/>
    <s v="|74/06/01|"/>
    <n v="696"/>
    <n v="1.1200000000000001"/>
    <n v="1.6"/>
  </r>
  <r>
    <x v="3"/>
    <x v="0"/>
    <x v="5"/>
    <s v="Lindt"/>
    <s v="|74/06/02|"/>
    <n v="1236"/>
    <n v="1.21"/>
    <n v="1.83"/>
  </r>
  <r>
    <x v="3"/>
    <x v="0"/>
    <x v="5"/>
    <s v="Lindt"/>
    <s v="|74/06/03|"/>
    <n v="1236"/>
    <n v="1.38"/>
    <n v="1.78"/>
  </r>
  <r>
    <x v="3"/>
    <x v="0"/>
    <x v="5"/>
    <s v="Lindt"/>
    <s v="|74/06/04|"/>
    <n v="1248"/>
    <n v="1.1399999999999999"/>
    <n v="1.67"/>
  </r>
  <r>
    <x v="3"/>
    <x v="0"/>
    <x v="5"/>
    <s v="Lindt"/>
    <s v="|74/06/05|"/>
    <n v="1176"/>
    <n v="1.1399999999999999"/>
    <n v="1.85"/>
  </r>
  <r>
    <x v="3"/>
    <x v="0"/>
    <x v="5"/>
    <s v="Lindt"/>
    <s v="|74/06/06|"/>
    <n v="900"/>
    <n v="1.24"/>
    <n v="1.66"/>
  </r>
  <r>
    <x v="3"/>
    <x v="0"/>
    <x v="5"/>
    <s v="Lindt"/>
    <s v="|74/06/07|"/>
    <n v="1224"/>
    <n v="1.48"/>
    <n v="1.61"/>
  </r>
  <r>
    <x v="3"/>
    <x v="0"/>
    <x v="5"/>
    <s v="Lindt"/>
    <s v="|74/06/08|"/>
    <n v="792"/>
    <n v="1.1100000000000001"/>
    <n v="1.63"/>
  </r>
  <r>
    <x v="3"/>
    <x v="0"/>
    <x v="5"/>
    <s v="Lindt"/>
    <s v="|74/06/09|"/>
    <n v="804"/>
    <n v="1.1399999999999999"/>
    <n v="1.65"/>
  </r>
  <r>
    <x v="3"/>
    <x v="0"/>
    <x v="5"/>
    <s v="Lindt"/>
    <s v="|74/06/10|"/>
    <n v="1200"/>
    <n v="1.33"/>
    <n v="1.73"/>
  </r>
  <r>
    <x v="3"/>
    <x v="0"/>
    <x v="5"/>
    <s v="Lindt"/>
    <s v="|74/06/11|"/>
    <n v="1272"/>
    <n v="1.44"/>
    <n v="1.71"/>
  </r>
  <r>
    <x v="3"/>
    <x v="0"/>
    <x v="5"/>
    <s v="Lindt"/>
    <s v="|74/06/12|"/>
    <n v="720"/>
    <n v="1.22"/>
    <n v="1.72"/>
  </r>
  <r>
    <x v="3"/>
    <x v="0"/>
    <x v="7"/>
    <s v="Maxi Fresh"/>
    <s v="|81/01/01|"/>
    <n v="684"/>
    <n v="2.09"/>
    <n v="3.5"/>
  </r>
  <r>
    <x v="3"/>
    <x v="0"/>
    <x v="7"/>
    <s v="Maxi Fresh"/>
    <s v="|81/01/02|"/>
    <n v="936"/>
    <n v="2.89"/>
    <n v="3.58"/>
  </r>
  <r>
    <x v="3"/>
    <x v="0"/>
    <x v="7"/>
    <s v="Maxi Fresh"/>
    <s v="|81/01/03|"/>
    <n v="960"/>
    <n v="2.83"/>
    <n v="3.81"/>
  </r>
  <r>
    <x v="3"/>
    <x v="0"/>
    <x v="7"/>
    <s v="Maxi Fresh"/>
    <s v="|81/01/04|"/>
    <n v="792"/>
    <n v="2.79"/>
    <n v="3.27"/>
  </r>
  <r>
    <x v="3"/>
    <x v="0"/>
    <x v="7"/>
    <s v="Maxi Fresh"/>
    <s v="|81/01/05|"/>
    <n v="708"/>
    <n v="2.83"/>
    <n v="3.95"/>
  </r>
  <r>
    <x v="3"/>
    <x v="0"/>
    <x v="7"/>
    <s v="Maxi Fresh"/>
    <s v="|81/01/06|"/>
    <n v="1176"/>
    <n v="2.82"/>
    <n v="3.86"/>
  </r>
  <r>
    <x v="3"/>
    <x v="0"/>
    <x v="7"/>
    <s v="Maxi Fresh"/>
    <s v="|81/01/07|"/>
    <n v="1104"/>
    <n v="2.94"/>
    <n v="3.44"/>
  </r>
  <r>
    <x v="3"/>
    <x v="0"/>
    <x v="7"/>
    <s v="Maxi Fresh"/>
    <s v="|81/01/08|"/>
    <n v="1020"/>
    <n v="2.14"/>
    <n v="3.54"/>
  </r>
  <r>
    <x v="3"/>
    <x v="0"/>
    <x v="7"/>
    <s v="Maxi Fresh"/>
    <s v="|81/01/09|"/>
    <n v="1020"/>
    <n v="2.2799999999999998"/>
    <n v="3.63"/>
  </r>
  <r>
    <x v="3"/>
    <x v="0"/>
    <x v="7"/>
    <s v="Maxi Fresh"/>
    <s v="|81/01/10|"/>
    <n v="1020"/>
    <n v="2.92"/>
    <n v="3.26"/>
  </r>
  <r>
    <x v="3"/>
    <x v="0"/>
    <x v="7"/>
    <s v="Maxi Fresh"/>
    <s v="|81/01/11|"/>
    <n v="1140"/>
    <n v="2.2999999999999998"/>
    <n v="3.93"/>
  </r>
  <r>
    <x v="3"/>
    <x v="0"/>
    <x v="7"/>
    <s v="Maxi Fresh"/>
    <s v="|81/01/12|"/>
    <n v="876"/>
    <n v="2.52"/>
    <n v="3.45"/>
  </r>
  <r>
    <x v="3"/>
    <x v="0"/>
    <x v="7"/>
    <s v="Maxi Fresh"/>
    <s v="|81/01/13|"/>
    <n v="1164"/>
    <n v="2.37"/>
    <n v="3.94"/>
  </r>
  <r>
    <x v="3"/>
    <x v="0"/>
    <x v="7"/>
    <s v="Maxi Fresh"/>
    <s v="|81/01/14|"/>
    <n v="1116"/>
    <n v="2.3199999999999998"/>
    <n v="3.99"/>
  </r>
  <r>
    <x v="3"/>
    <x v="0"/>
    <x v="7"/>
    <s v="Maxi Fresh"/>
    <s v="|81/01/15|"/>
    <n v="900"/>
    <n v="2.78"/>
    <n v="3.84"/>
  </r>
  <r>
    <x v="3"/>
    <x v="0"/>
    <x v="7"/>
    <s v="Maxi Fresh"/>
    <s v="|81/01/16|"/>
    <n v="984"/>
    <n v="2.68"/>
    <n v="3.73"/>
  </r>
  <r>
    <x v="3"/>
    <x v="0"/>
    <x v="7"/>
    <s v="Maxi Fresh"/>
    <s v="|81/01/17|"/>
    <n v="1128"/>
    <n v="2.5299999999999998"/>
    <n v="3.44"/>
  </r>
  <r>
    <x v="3"/>
    <x v="0"/>
    <x v="7"/>
    <s v="Maxi Fresh"/>
    <s v="|81/01/18|"/>
    <n v="912"/>
    <n v="2.2200000000000002"/>
    <n v="3.8"/>
  </r>
  <r>
    <x v="3"/>
    <x v="0"/>
    <x v="7"/>
    <s v="Maxi Fresh"/>
    <s v="|81/01/19|"/>
    <n v="924"/>
    <n v="2.91"/>
    <n v="3.45"/>
  </r>
  <r>
    <x v="3"/>
    <x v="0"/>
    <x v="7"/>
    <s v="Maxi Fresh"/>
    <s v="|81/01/20|"/>
    <n v="984"/>
    <n v="2.68"/>
    <n v="3.21"/>
  </r>
  <r>
    <x v="3"/>
    <x v="0"/>
    <x v="7"/>
    <s v="Maxi Fresh"/>
    <s v="|81/01/21|"/>
    <n v="1164"/>
    <n v="2.2599999999999998"/>
    <n v="3.74"/>
  </r>
  <r>
    <x v="3"/>
    <x v="0"/>
    <x v="7"/>
    <s v="Maxi Fresh"/>
    <s v="|81/01/22|"/>
    <n v="660"/>
    <n v="2.16"/>
    <n v="3.78"/>
  </r>
  <r>
    <x v="3"/>
    <x v="0"/>
    <x v="7"/>
    <s v="Maxi Fresh"/>
    <s v="|81/01/23|"/>
    <n v="1020"/>
    <n v="2.35"/>
    <n v="3.32"/>
  </r>
  <r>
    <x v="3"/>
    <x v="0"/>
    <x v="7"/>
    <s v="Maxi Fresh"/>
    <s v="|81/01/24|"/>
    <n v="648"/>
    <n v="2.98"/>
    <n v="3.52"/>
  </r>
  <r>
    <x v="3"/>
    <x v="0"/>
    <x v="7"/>
    <s v="Maxi Fresh"/>
    <s v="|81/01/25|"/>
    <n v="1044"/>
    <n v="2.4"/>
    <n v="3.37"/>
  </r>
  <r>
    <x v="3"/>
    <x v="0"/>
    <x v="7"/>
    <s v="Maxi Fresh"/>
    <s v="|81/01/26|"/>
    <n v="864"/>
    <n v="2.4"/>
    <n v="3.78"/>
  </r>
  <r>
    <x v="3"/>
    <x v="0"/>
    <x v="7"/>
    <s v="Maxi Fresh"/>
    <s v="|81/01/27|"/>
    <n v="888"/>
    <n v="2.89"/>
    <n v="3.82"/>
  </r>
  <r>
    <x v="3"/>
    <x v="0"/>
    <x v="7"/>
    <s v="Maxi Fresh"/>
    <s v="|81/01/28|"/>
    <n v="624"/>
    <n v="2.7"/>
    <n v="3.98"/>
  </r>
  <r>
    <x v="3"/>
    <x v="0"/>
    <x v="7"/>
    <s v="Maxi Fresh"/>
    <s v="|81/01/29|"/>
    <n v="1080"/>
    <n v="2.46"/>
    <n v="3.3"/>
  </r>
  <r>
    <x v="3"/>
    <x v="0"/>
    <x v="7"/>
    <s v="Maxi Fresh"/>
    <s v="|81/01/30|"/>
    <n v="972"/>
    <n v="2.62"/>
    <n v="4"/>
  </r>
  <r>
    <x v="3"/>
    <x v="0"/>
    <x v="7"/>
    <s v="Maxi Fresh"/>
    <s v="|81/01/31|"/>
    <n v="1140"/>
    <n v="2.38"/>
    <n v="3.92"/>
  </r>
  <r>
    <x v="3"/>
    <x v="0"/>
    <x v="7"/>
    <s v="Maxi Fresh"/>
    <s v="|81/01/32|"/>
    <n v="684"/>
    <n v="2.57"/>
    <n v="3.95"/>
  </r>
  <r>
    <x v="3"/>
    <x v="0"/>
    <x v="7"/>
    <s v="Maxi Fresh"/>
    <s v="|81/01/33|"/>
    <n v="960"/>
    <n v="2.86"/>
    <n v="3.93"/>
  </r>
  <r>
    <x v="3"/>
    <x v="0"/>
    <x v="7"/>
    <s v="Maxi Fresh"/>
    <s v="|81/01/34|"/>
    <n v="804"/>
    <n v="2.86"/>
    <n v="3.28"/>
  </r>
  <r>
    <x v="3"/>
    <x v="0"/>
    <x v="7"/>
    <s v="Maxi Fresh"/>
    <s v="|81/01/35|"/>
    <n v="1200"/>
    <n v="2.8"/>
    <n v="3.67"/>
  </r>
  <r>
    <x v="3"/>
    <x v="0"/>
    <x v="7"/>
    <s v="Maxi Fresh"/>
    <s v="|81/01/36|"/>
    <n v="756"/>
    <n v="2.66"/>
    <n v="3.88"/>
  </r>
  <r>
    <x v="3"/>
    <x v="0"/>
    <x v="7"/>
    <s v="Maxi Fresh"/>
    <s v="|81/01/37|"/>
    <n v="636"/>
    <n v="3"/>
    <n v="3.86"/>
  </r>
  <r>
    <x v="3"/>
    <x v="0"/>
    <x v="7"/>
    <s v="Maxi Fresh"/>
    <s v="|81/01/38|"/>
    <n v="708"/>
    <n v="2.66"/>
    <n v="3.45"/>
  </r>
  <r>
    <x v="3"/>
    <x v="0"/>
    <x v="7"/>
    <s v="Maxi Fresh"/>
    <s v="|81/01/39|"/>
    <n v="1044"/>
    <n v="2.2599999999999998"/>
    <n v="3.78"/>
  </r>
  <r>
    <x v="3"/>
    <x v="0"/>
    <x v="7"/>
    <s v="Maxi Fresh"/>
    <s v="|81/01/40|"/>
    <n v="1080"/>
    <n v="2.95"/>
    <n v="3.8"/>
  </r>
  <r>
    <x v="3"/>
    <x v="0"/>
    <x v="7"/>
    <s v="Maxi Fresh"/>
    <s v="|81/01/41|"/>
    <n v="1008"/>
    <n v="2.75"/>
    <n v="3.94"/>
  </r>
  <r>
    <x v="3"/>
    <x v="0"/>
    <x v="7"/>
    <s v="Maxi Fresh"/>
    <s v="|81/01/42|"/>
    <n v="756"/>
    <n v="2.31"/>
    <n v="3.74"/>
  </r>
  <r>
    <x v="3"/>
    <x v="0"/>
    <x v="7"/>
    <s v="Maxi Fresh"/>
    <s v="|81/01/43|"/>
    <n v="948"/>
    <n v="2.54"/>
    <n v="3.86"/>
  </r>
  <r>
    <x v="3"/>
    <x v="0"/>
    <x v="7"/>
    <s v="Maxi Fresh"/>
    <s v="|81/01/44|"/>
    <n v="1020"/>
    <n v="2.08"/>
    <n v="3.77"/>
  </r>
  <r>
    <x v="3"/>
    <x v="0"/>
    <x v="7"/>
    <s v="Maxi Fresh"/>
    <s v="|81/01/45|"/>
    <n v="1128"/>
    <n v="2.2000000000000002"/>
    <n v="3.34"/>
  </r>
  <r>
    <x v="3"/>
    <x v="0"/>
    <x v="7"/>
    <s v="Maxi Fresh"/>
    <s v="|81/01/46|"/>
    <n v="1044"/>
    <n v="2.46"/>
    <n v="3.57"/>
  </r>
  <r>
    <x v="3"/>
    <x v="0"/>
    <x v="7"/>
    <s v="Maxi Fresh"/>
    <s v="|81/01/47|"/>
    <n v="660"/>
    <n v="2.78"/>
    <n v="3.31"/>
  </r>
  <r>
    <x v="3"/>
    <x v="0"/>
    <x v="7"/>
    <s v="Maxi Fresh"/>
    <s v="|81/01/48|"/>
    <n v="696"/>
    <n v="2.46"/>
    <n v="3.39"/>
  </r>
  <r>
    <x v="3"/>
    <x v="0"/>
    <x v="7"/>
    <s v="Maxi Fresh"/>
    <s v="|81/01/49|"/>
    <n v="924"/>
    <n v="2.2599999999999998"/>
    <n v="3.72"/>
  </r>
  <r>
    <x v="3"/>
    <x v="0"/>
    <x v="7"/>
    <s v="Maxi Fresh"/>
    <s v="|81/01/80|"/>
    <n v="1092"/>
    <n v="2.56"/>
    <n v="3.6"/>
  </r>
  <r>
    <x v="3"/>
    <x v="0"/>
    <x v="7"/>
    <s v="Maxi Fresh"/>
    <s v="|81/01/81|"/>
    <n v="996"/>
    <n v="2.74"/>
    <n v="4"/>
  </r>
  <r>
    <x v="3"/>
    <x v="0"/>
    <x v="7"/>
    <s v="Maxi Fresh"/>
    <s v="|81/01/82|"/>
    <n v="1140"/>
    <n v="2.88"/>
    <n v="3.52"/>
  </r>
  <r>
    <x v="3"/>
    <x v="0"/>
    <x v="7"/>
    <s v="Maxi Fresh"/>
    <s v="|81/01/83|"/>
    <n v="960"/>
    <n v="2.82"/>
    <n v="3.53"/>
  </r>
  <r>
    <x v="3"/>
    <x v="0"/>
    <x v="7"/>
    <s v="Maxi Fresh"/>
    <s v="|81/01/84|"/>
    <n v="1056"/>
    <n v="2.2000000000000002"/>
    <n v="3.37"/>
  </r>
  <r>
    <x v="3"/>
    <x v="0"/>
    <x v="7"/>
    <s v="Maxi Fresh"/>
    <s v="|81/01/85|"/>
    <n v="1164"/>
    <n v="2.0299999999999998"/>
    <n v="3.3"/>
  </r>
  <r>
    <x v="3"/>
    <x v="0"/>
    <x v="7"/>
    <s v="Maxi Fresh"/>
    <s v="|81/02/01|"/>
    <n v="600"/>
    <n v="2.64"/>
    <n v="3.49"/>
  </r>
  <r>
    <x v="3"/>
    <x v="0"/>
    <x v="7"/>
    <s v="Maxi Fresh"/>
    <s v="|81/02/02|"/>
    <n v="948"/>
    <n v="2.16"/>
    <n v="3.3"/>
  </r>
  <r>
    <x v="3"/>
    <x v="0"/>
    <x v="7"/>
    <s v="Maxi Fresh"/>
    <s v="|81/02/03|"/>
    <n v="1128"/>
    <n v="2.0499999999999998"/>
    <n v="3.61"/>
  </r>
  <r>
    <x v="3"/>
    <x v="0"/>
    <x v="7"/>
    <s v="Maxi Fresh"/>
    <s v="|81/02/04|"/>
    <n v="948"/>
    <n v="2.2400000000000002"/>
    <n v="3.91"/>
  </r>
  <r>
    <x v="3"/>
    <x v="0"/>
    <x v="7"/>
    <s v="Maxi Fresh"/>
    <s v="|81/02/05|"/>
    <n v="1152"/>
    <n v="2.2200000000000002"/>
    <n v="3.87"/>
  </r>
  <r>
    <x v="3"/>
    <x v="0"/>
    <x v="7"/>
    <s v="Maxi Fresh"/>
    <s v="|81/02/07|"/>
    <n v="1080"/>
    <n v="2.61"/>
    <n v="3.23"/>
  </r>
  <r>
    <x v="3"/>
    <x v="0"/>
    <x v="10"/>
    <s v="Wild West"/>
    <s v="|30/02/00|"/>
    <n v="396"/>
    <n v="4.53"/>
    <n v="6.01"/>
  </r>
  <r>
    <x v="3"/>
    <x v="0"/>
    <x v="10"/>
    <s v="Wild West"/>
    <s v="|30/02/01|"/>
    <n v="468"/>
    <n v="3.32"/>
    <n v="6.37"/>
  </r>
  <r>
    <x v="3"/>
    <x v="0"/>
    <x v="10"/>
    <s v="Wild West"/>
    <s v="|30/02/02|"/>
    <n v="468"/>
    <n v="3.96"/>
    <n v="5.78"/>
  </r>
  <r>
    <x v="3"/>
    <x v="0"/>
    <x v="10"/>
    <s v="Wild West"/>
    <s v="|30/02/03|"/>
    <n v="516"/>
    <n v="4.7699999999999996"/>
    <n v="5.13"/>
  </r>
  <r>
    <x v="3"/>
    <x v="0"/>
    <x v="10"/>
    <s v="Wild West"/>
    <s v="|30/02/04|"/>
    <n v="384"/>
    <n v="3.3"/>
    <n v="6"/>
  </r>
  <r>
    <x v="3"/>
    <x v="0"/>
    <x v="10"/>
    <s v="Wild West"/>
    <s v="|30/02/05|"/>
    <n v="444"/>
    <n v="3.61"/>
    <n v="6.61"/>
  </r>
  <r>
    <x v="3"/>
    <x v="0"/>
    <x v="10"/>
    <s v="Wild West"/>
    <s v="|30/02/06|"/>
    <n v="504"/>
    <n v="4.12"/>
    <n v="6.87"/>
  </r>
  <r>
    <x v="3"/>
    <x v="0"/>
    <x v="10"/>
    <s v="Wild West"/>
    <s v="|30/02/07|"/>
    <n v="492"/>
    <n v="3.67"/>
    <n v="5.39"/>
  </r>
  <r>
    <x v="3"/>
    <x v="0"/>
    <x v="10"/>
    <s v="Wild West"/>
    <s v="|30/02/09|"/>
    <n v="492"/>
    <n v="4.8"/>
    <n v="6.52"/>
  </r>
  <r>
    <x v="3"/>
    <x v="0"/>
    <x v="10"/>
    <s v="Wild West"/>
    <s v="|30/02/89|"/>
    <n v="384"/>
    <n v="3.54"/>
    <n v="5.05"/>
  </r>
  <r>
    <x v="3"/>
    <x v="0"/>
    <x v="10"/>
    <s v="Wild West"/>
    <s v="|30/02/90|"/>
    <n v="456"/>
    <n v="4.96"/>
    <n v="5.88"/>
  </r>
  <r>
    <x v="3"/>
    <x v="0"/>
    <x v="10"/>
    <s v="Wild West"/>
    <s v="|30/02/91|"/>
    <n v="396"/>
    <n v="4.93"/>
    <n v="6.43"/>
  </r>
  <r>
    <x v="3"/>
    <x v="0"/>
    <x v="10"/>
    <s v="Wild West"/>
    <s v="|30/02/99|"/>
    <n v="408"/>
    <n v="3.17"/>
    <n v="5.97"/>
  </r>
  <r>
    <x v="3"/>
    <x v="0"/>
    <x v="10"/>
    <s v="Wild West"/>
    <s v="|30/03/01|"/>
    <n v="432"/>
    <n v="3.38"/>
    <n v="6.83"/>
  </r>
  <r>
    <x v="3"/>
    <x v="0"/>
    <x v="10"/>
    <s v="Wild West"/>
    <s v="|30/03/02|"/>
    <n v="384"/>
    <n v="4.25"/>
    <n v="5.13"/>
  </r>
  <r>
    <x v="3"/>
    <x v="0"/>
    <x v="10"/>
    <s v="Wild West"/>
    <s v="|30/03/03|"/>
    <n v="444"/>
    <n v="3.29"/>
    <n v="6.51"/>
  </r>
  <r>
    <x v="3"/>
    <x v="0"/>
    <x v="10"/>
    <s v="Wild West"/>
    <s v="|30/03/05|"/>
    <n v="444"/>
    <n v="3.25"/>
    <n v="6.81"/>
  </r>
  <r>
    <x v="3"/>
    <x v="0"/>
    <x v="10"/>
    <s v="Wild West"/>
    <s v="|30/03/06|"/>
    <n v="444"/>
    <n v="4.4800000000000004"/>
    <n v="5.15"/>
  </r>
  <r>
    <x v="3"/>
    <x v="0"/>
    <x v="10"/>
    <s v="Wild West"/>
    <s v="|30/03/07|"/>
    <n v="540"/>
    <n v="3.9"/>
    <n v="6.69"/>
  </r>
  <r>
    <x v="3"/>
    <x v="0"/>
    <x v="10"/>
    <s v="Wild West"/>
    <s v="|30/03/08|"/>
    <n v="528"/>
    <n v="3.41"/>
    <n v="6.22"/>
  </r>
  <r>
    <x v="3"/>
    <x v="0"/>
    <x v="10"/>
    <s v="Wild West"/>
    <s v="|30/04/01|"/>
    <n v="528"/>
    <n v="3.14"/>
    <n v="5.84"/>
  </r>
  <r>
    <x v="3"/>
    <x v="0"/>
    <x v="10"/>
    <s v="Wild West"/>
    <s v="|30/04/02|"/>
    <n v="528"/>
    <n v="3.21"/>
    <n v="5.83"/>
  </r>
  <r>
    <x v="3"/>
    <x v="0"/>
    <x v="10"/>
    <s v="Wild West"/>
    <s v="|30/05/01|"/>
    <n v="432"/>
    <n v="4.13"/>
    <n v="6.52"/>
  </r>
  <r>
    <x v="3"/>
    <x v="0"/>
    <x v="10"/>
    <s v="Wild West"/>
    <s v="|30/05/02|"/>
    <n v="432"/>
    <n v="4.72"/>
    <n v="5.66"/>
  </r>
  <r>
    <x v="3"/>
    <x v="0"/>
    <x v="10"/>
    <s v="Wild West"/>
    <s v="|30/05/03|"/>
    <n v="492"/>
    <n v="4.78"/>
    <n v="5.93"/>
  </r>
  <r>
    <x v="3"/>
    <x v="0"/>
    <x v="10"/>
    <s v="Wild West"/>
    <s v="|30/05/04|"/>
    <n v="456"/>
    <n v="3.77"/>
    <n v="6.74"/>
  </r>
  <r>
    <x v="3"/>
    <x v="0"/>
    <x v="10"/>
    <s v="Wild West"/>
    <s v="|30/05/06|"/>
    <n v="372"/>
    <n v="4.9000000000000004"/>
    <n v="6.09"/>
  </r>
  <r>
    <x v="3"/>
    <x v="0"/>
    <x v="10"/>
    <s v="Wild West"/>
    <s v="|30/05/07|"/>
    <n v="456"/>
    <n v="4.88"/>
    <n v="5.68"/>
  </r>
  <r>
    <x v="3"/>
    <x v="0"/>
    <x v="10"/>
    <s v="Wild West"/>
    <s v="|30/06/01|"/>
    <n v="372"/>
    <n v="4.34"/>
    <n v="6.39"/>
  </r>
  <r>
    <x v="3"/>
    <x v="0"/>
    <x v="10"/>
    <s v="Wild West"/>
    <s v="|30/06/02|"/>
    <n v="492"/>
    <n v="3.91"/>
    <n v="6.45"/>
  </r>
  <r>
    <x v="3"/>
    <x v="0"/>
    <x v="3"/>
    <s v="Capy"/>
    <s v="|98/01/01|"/>
    <n v="84"/>
    <n v="1.1100000000000001"/>
    <n v="1.39"/>
  </r>
  <r>
    <x v="3"/>
    <x v="0"/>
    <x v="10"/>
    <s v="Palmera"/>
    <s v="|91/00/01|"/>
    <n v="396"/>
    <n v="4.46"/>
    <n v="6.71"/>
  </r>
  <r>
    <x v="3"/>
    <x v="0"/>
    <x v="10"/>
    <s v="Palmera"/>
    <s v="|91/00/02|"/>
    <n v="528"/>
    <n v="3.77"/>
    <n v="6.28"/>
  </r>
  <r>
    <x v="3"/>
    <x v="0"/>
    <x v="10"/>
    <s v="Palmera"/>
    <s v="|91/00/03|"/>
    <n v="408"/>
    <n v="3.24"/>
    <n v="5.22"/>
  </r>
  <r>
    <x v="3"/>
    <x v="0"/>
    <x v="10"/>
    <s v="Palmera"/>
    <s v="|91/00/04|"/>
    <n v="360"/>
    <n v="3.09"/>
    <n v="5.2"/>
  </r>
  <r>
    <x v="3"/>
    <x v="0"/>
    <x v="10"/>
    <s v="Palmera"/>
    <s v="|91/00/05|"/>
    <n v="528"/>
    <n v="4.4800000000000004"/>
    <n v="6.26"/>
  </r>
  <r>
    <x v="3"/>
    <x v="0"/>
    <x v="10"/>
    <s v="Palmera"/>
    <s v="|91/00/06|"/>
    <n v="528"/>
    <n v="4.8899999999999997"/>
    <n v="6.46"/>
  </r>
  <r>
    <x v="3"/>
    <x v="0"/>
    <x v="10"/>
    <s v="Palmera"/>
    <s v="|91/00/07|"/>
    <n v="432"/>
    <n v="3.81"/>
    <n v="6.78"/>
  </r>
  <r>
    <x v="3"/>
    <x v="0"/>
    <x v="10"/>
    <s v="Palmera"/>
    <s v="|91/00/08|"/>
    <n v="516"/>
    <n v="3.67"/>
    <n v="5.0199999999999996"/>
  </r>
  <r>
    <x v="3"/>
    <x v="0"/>
    <x v="10"/>
    <s v="Palmera"/>
    <s v="|91/00/09|"/>
    <n v="492"/>
    <n v="4.83"/>
    <n v="6.78"/>
  </r>
  <r>
    <x v="3"/>
    <x v="0"/>
    <x v="10"/>
    <s v="Palmera"/>
    <s v="|91/00/10|"/>
    <n v="396"/>
    <n v="3.5"/>
    <n v="6.12"/>
  </r>
  <r>
    <x v="3"/>
    <x v="0"/>
    <x v="10"/>
    <s v="Palmera"/>
    <s v="|91/00/11|"/>
    <n v="516"/>
    <n v="3.94"/>
    <n v="5.84"/>
  </r>
  <r>
    <x v="3"/>
    <x v="0"/>
    <x v="10"/>
    <s v="Palmera"/>
    <s v="|91/00/12|"/>
    <n v="456"/>
    <n v="3.79"/>
    <n v="5.18"/>
  </r>
  <r>
    <x v="3"/>
    <x v="0"/>
    <x v="10"/>
    <s v="Palmera"/>
    <s v="|91/00/13|"/>
    <n v="540"/>
    <n v="3.54"/>
    <n v="6.35"/>
  </r>
  <r>
    <x v="3"/>
    <x v="0"/>
    <x v="10"/>
    <s v="Palmera"/>
    <s v="|91/00/14|"/>
    <n v="432"/>
    <n v="3.4"/>
    <n v="6.96"/>
  </r>
  <r>
    <x v="3"/>
    <x v="0"/>
    <x v="10"/>
    <s v="Palmera"/>
    <s v="|91/00/15|"/>
    <n v="504"/>
    <n v="3.48"/>
    <n v="6.98"/>
  </r>
  <r>
    <x v="3"/>
    <x v="0"/>
    <x v="10"/>
    <s v="Palmera"/>
    <s v="|91/00/16|"/>
    <n v="480"/>
    <n v="4.93"/>
    <n v="5.22"/>
  </r>
  <r>
    <x v="3"/>
    <x v="0"/>
    <x v="10"/>
    <s v="Palmera"/>
    <s v="|91/00/17|"/>
    <n v="408"/>
    <n v="3.37"/>
    <n v="6.44"/>
  </r>
  <r>
    <x v="3"/>
    <x v="0"/>
    <x v="10"/>
    <s v="Palmera"/>
    <s v="|91/00/18|"/>
    <n v="408"/>
    <n v="4.17"/>
    <n v="6.99"/>
  </r>
  <r>
    <x v="3"/>
    <x v="0"/>
    <x v="10"/>
    <s v="Palmera"/>
    <s v="|91/00/19|"/>
    <n v="384"/>
    <n v="4.72"/>
    <n v="5.57"/>
  </r>
  <r>
    <x v="3"/>
    <x v="0"/>
    <x v="10"/>
    <s v="Palmera"/>
    <s v="|91/00/20|"/>
    <n v="528"/>
    <n v="4.18"/>
    <n v="6.29"/>
  </r>
  <r>
    <x v="3"/>
    <x v="1"/>
    <x v="13"/>
    <s v="President"/>
    <s v="|32/01/01|"/>
    <n v="324"/>
    <n v="2.73"/>
    <n v="3.76"/>
  </r>
  <r>
    <x v="3"/>
    <x v="1"/>
    <x v="13"/>
    <s v="President"/>
    <s v="|32/01/02|"/>
    <n v="204"/>
    <n v="2.63"/>
    <n v="3.01"/>
  </r>
  <r>
    <x v="3"/>
    <x v="1"/>
    <x v="13"/>
    <s v="President"/>
    <s v="|32/01/03|"/>
    <n v="552"/>
    <n v="2.79"/>
    <n v="3.12"/>
  </r>
  <r>
    <x v="3"/>
    <x v="1"/>
    <x v="13"/>
    <s v="President"/>
    <s v="|32/01/04|"/>
    <n v="156"/>
    <n v="2.2000000000000002"/>
    <n v="3.57"/>
  </r>
  <r>
    <x v="3"/>
    <x v="1"/>
    <x v="13"/>
    <s v="President"/>
    <s v="|32/01/05|"/>
    <n v="552"/>
    <n v="2.17"/>
    <n v="3.55"/>
  </r>
  <r>
    <x v="3"/>
    <x v="1"/>
    <x v="13"/>
    <s v="President"/>
    <s v="|32/01/06|"/>
    <n v="264"/>
    <n v="2.12"/>
    <n v="3.78"/>
  </r>
  <r>
    <x v="3"/>
    <x v="1"/>
    <x v="13"/>
    <s v="President"/>
    <s v="|32/01/07|"/>
    <n v="168"/>
    <n v="2.4900000000000002"/>
    <n v="3.53"/>
  </r>
  <r>
    <x v="3"/>
    <x v="1"/>
    <x v="13"/>
    <s v="President"/>
    <s v="|32/01/08|"/>
    <n v="468"/>
    <n v="2.33"/>
    <n v="3.6"/>
  </r>
  <r>
    <x v="3"/>
    <x v="1"/>
    <x v="13"/>
    <s v="President"/>
    <s v="|32/01/09|"/>
    <n v="264"/>
    <n v="2.69"/>
    <n v="3.21"/>
  </r>
  <r>
    <x v="3"/>
    <x v="1"/>
    <x v="13"/>
    <s v="President"/>
    <s v="|32/01/10|"/>
    <n v="528"/>
    <n v="2.52"/>
    <n v="3.04"/>
  </r>
  <r>
    <x v="3"/>
    <x v="1"/>
    <x v="13"/>
    <s v="President"/>
    <s v="|32/01/11|"/>
    <n v="288"/>
    <n v="2.6"/>
    <n v="3.24"/>
  </r>
  <r>
    <x v="3"/>
    <x v="1"/>
    <x v="13"/>
    <s v="President"/>
    <s v="|32/01/12|"/>
    <n v="132"/>
    <n v="2.2400000000000002"/>
    <n v="3.56"/>
  </r>
  <r>
    <x v="3"/>
    <x v="1"/>
    <x v="13"/>
    <s v="President"/>
    <s v="|32/01/13|"/>
    <n v="264"/>
    <n v="2.46"/>
    <n v="3.67"/>
  </r>
  <r>
    <x v="3"/>
    <x v="1"/>
    <x v="13"/>
    <s v="President"/>
    <s v="|32/01/14|"/>
    <n v="240"/>
    <n v="2.13"/>
    <n v="3.57"/>
  </r>
  <r>
    <x v="3"/>
    <x v="1"/>
    <x v="13"/>
    <s v="President"/>
    <s v="|32/01/15|"/>
    <n v="312"/>
    <n v="2.1800000000000002"/>
    <n v="3.74"/>
  </r>
  <r>
    <x v="3"/>
    <x v="1"/>
    <x v="13"/>
    <s v="President"/>
    <s v="|32/01/16|"/>
    <n v="540"/>
    <n v="2.57"/>
    <n v="3.5"/>
  </r>
  <r>
    <x v="3"/>
    <x v="1"/>
    <x v="13"/>
    <s v="President"/>
    <s v="|32/01/17|"/>
    <n v="600"/>
    <n v="2.74"/>
    <n v="3.4"/>
  </r>
  <r>
    <x v="3"/>
    <x v="1"/>
    <x v="13"/>
    <s v="President"/>
    <s v="|32/01/18|"/>
    <n v="336"/>
    <n v="2.5499999999999998"/>
    <n v="3.2"/>
  </r>
  <r>
    <x v="3"/>
    <x v="1"/>
    <x v="13"/>
    <s v="President"/>
    <s v="|32/01/19|"/>
    <n v="312"/>
    <n v="2.39"/>
    <n v="3.04"/>
  </r>
  <r>
    <x v="3"/>
    <x v="1"/>
    <x v="13"/>
    <s v="President"/>
    <s v="|32/01/20|"/>
    <n v="216"/>
    <n v="2.33"/>
    <n v="3.11"/>
  </r>
  <r>
    <x v="3"/>
    <x v="1"/>
    <x v="13"/>
    <s v="President"/>
    <s v="|32/01/21|"/>
    <n v="120"/>
    <n v="2.4700000000000002"/>
    <n v="3.71"/>
  </r>
  <r>
    <x v="3"/>
    <x v="1"/>
    <x v="13"/>
    <s v="President"/>
    <s v="|32/01/22|"/>
    <n v="432"/>
    <n v="2.54"/>
    <n v="3.44"/>
  </r>
  <r>
    <x v="3"/>
    <x v="1"/>
    <x v="13"/>
    <s v="President"/>
    <s v="|32/02/01|"/>
    <n v="228"/>
    <n v="2.15"/>
    <n v="3.18"/>
  </r>
  <r>
    <x v="3"/>
    <x v="1"/>
    <x v="14"/>
    <s v="Hassett"/>
    <s v="|130/01/01|"/>
    <n v="1872"/>
    <n v="0.71"/>
    <n v="0.91"/>
  </r>
  <r>
    <x v="3"/>
    <x v="1"/>
    <x v="14"/>
    <s v="Hassett"/>
    <s v="|130/01/02|"/>
    <n v="2208"/>
    <n v="0.85"/>
    <n v="1"/>
  </r>
  <r>
    <x v="3"/>
    <x v="1"/>
    <x v="14"/>
    <s v="Hassett"/>
    <s v="|130/01/03|"/>
    <n v="1836"/>
    <n v="0.89"/>
    <n v="0.97"/>
  </r>
  <r>
    <x v="3"/>
    <x v="1"/>
    <x v="14"/>
    <s v="Hassett"/>
    <s v="|130/01/04|"/>
    <n v="2280"/>
    <n v="0.74"/>
    <n v="0.93"/>
  </r>
  <r>
    <x v="3"/>
    <x v="1"/>
    <x v="14"/>
    <s v="Southeastern windmill"/>
    <s v="|44/01/10|"/>
    <n v="1608"/>
    <n v="0.88"/>
    <n v="0.95"/>
  </r>
  <r>
    <x v="3"/>
    <x v="1"/>
    <x v="14"/>
    <s v="Southeastern windmill"/>
    <s v="|44/01/11|"/>
    <n v="2076"/>
    <n v="0.77"/>
    <n v="1"/>
  </r>
  <r>
    <x v="3"/>
    <x v="1"/>
    <x v="14"/>
    <s v="Southeastern windmill"/>
    <s v="|44/01/12|"/>
    <n v="1956"/>
    <n v="0.72"/>
    <n v="0.97"/>
  </r>
  <r>
    <x v="3"/>
    <x v="1"/>
    <x v="14"/>
    <s v="Southeastern windmill"/>
    <s v="|44/01/13|"/>
    <n v="2280"/>
    <n v="0.9"/>
    <n v="0.91"/>
  </r>
  <r>
    <x v="3"/>
    <x v="1"/>
    <x v="14"/>
    <s v="Southeastern windmill"/>
    <s v="|44/01/14|"/>
    <n v="1404"/>
    <n v="0.9"/>
    <n v="0.98"/>
  </r>
  <r>
    <x v="3"/>
    <x v="1"/>
    <x v="14"/>
    <s v="Southeastern windmill"/>
    <s v="|44/01/15|"/>
    <n v="2340"/>
    <n v="0.79"/>
    <n v="0.99"/>
  </r>
  <r>
    <x v="3"/>
    <x v="1"/>
    <x v="14"/>
    <s v="Southeastern windmill"/>
    <s v="|44/01/16|"/>
    <n v="1476"/>
    <n v="0.84"/>
    <n v="0.9"/>
  </r>
  <r>
    <x v="3"/>
    <x v="1"/>
    <x v="14"/>
    <s v="Southeastern windmill"/>
    <s v="|44/01/17|"/>
    <n v="2316"/>
    <n v="0.72"/>
    <n v="0.97"/>
  </r>
  <r>
    <x v="3"/>
    <x v="1"/>
    <x v="14"/>
    <s v="Southeastern windmill"/>
    <s v="|44/01/18|"/>
    <n v="2352"/>
    <n v="0.89"/>
    <n v="0.92"/>
  </r>
  <r>
    <x v="3"/>
    <x v="1"/>
    <x v="14"/>
    <s v="Southeastern windmill"/>
    <s v="|44/02/01|"/>
    <n v="1884"/>
    <n v="0.83"/>
    <n v="0.94"/>
  </r>
  <r>
    <x v="3"/>
    <x v="1"/>
    <x v="14"/>
    <s v="Southeastern windmill"/>
    <s v="|44/02/02|"/>
    <n v="1788"/>
    <n v="0.81"/>
    <n v="0.92"/>
  </r>
  <r>
    <x v="3"/>
    <x v="1"/>
    <x v="14"/>
    <s v="Southeastern windmill"/>
    <s v="|44/02/03|"/>
    <n v="1584"/>
    <n v="0.9"/>
    <n v="0.96"/>
  </r>
  <r>
    <x v="3"/>
    <x v="1"/>
    <x v="14"/>
    <s v="Southeastern windmill"/>
    <s v="|44/02/04|"/>
    <n v="1332"/>
    <n v="0.84"/>
    <n v="0.99"/>
  </r>
  <r>
    <x v="3"/>
    <x v="1"/>
    <x v="14"/>
    <s v="Southeastern windmill"/>
    <s v="|44/02/05|"/>
    <n v="1212"/>
    <n v="0.85"/>
    <n v="0.99"/>
  </r>
  <r>
    <x v="3"/>
    <x v="1"/>
    <x v="14"/>
    <s v="Southeastern windmill"/>
    <s v="|44/02/06|"/>
    <n v="2388"/>
    <n v="0.83"/>
    <n v="1"/>
  </r>
  <r>
    <x v="3"/>
    <x v="1"/>
    <x v="14"/>
    <s v="Southeastern windmill"/>
    <s v="|44/02/07|"/>
    <n v="2400"/>
    <n v="0.81"/>
    <n v="0.97"/>
  </r>
  <r>
    <x v="3"/>
    <x v="1"/>
    <x v="14"/>
    <s v="Southeastern windmill"/>
    <s v="|44/02/08|"/>
    <n v="2256"/>
    <n v="0.7"/>
    <n v="0.95"/>
  </r>
  <r>
    <x v="3"/>
    <x v="1"/>
    <x v="14"/>
    <s v="Southeastern windmill"/>
    <s v="|44/02/09|"/>
    <n v="1836"/>
    <n v="0.73"/>
    <n v="0.96"/>
  </r>
  <r>
    <x v="3"/>
    <x v="1"/>
    <x v="12"/>
    <s v="De Cecco"/>
    <s v="|22/22/01|"/>
    <n v="120"/>
    <n v="2.66"/>
    <n v="2.9733333333333332"/>
  </r>
  <r>
    <x v="3"/>
    <x v="1"/>
    <x v="12"/>
    <s v="De Cecco"/>
    <s v="|22/22/02|"/>
    <n v="132"/>
    <n v="2.7866666666666666"/>
    <n v="2.9333333333333331"/>
  </r>
  <r>
    <x v="3"/>
    <x v="1"/>
    <x v="12"/>
    <s v="De Cecco"/>
    <s v="|22/22/03|"/>
    <n v="132"/>
    <n v="2.62"/>
    <n v="2.9866666666666668"/>
  </r>
  <r>
    <x v="3"/>
    <x v="1"/>
    <x v="12"/>
    <s v="De Cecco"/>
    <s v="|22/22/04|"/>
    <n v="156"/>
    <n v="2.72"/>
    <n v="2.96"/>
  </r>
  <r>
    <x v="3"/>
    <x v="1"/>
    <x v="12"/>
    <s v="De Cecco"/>
    <s v="|22/22/05|"/>
    <n v="132"/>
    <n v="2.46"/>
    <n v="3"/>
  </r>
  <r>
    <x v="3"/>
    <x v="1"/>
    <x v="12"/>
    <s v="De Cecco"/>
    <s v="|22/22/06|"/>
    <n v="156"/>
    <n v="2.38"/>
    <n v="2.9733333333333332"/>
  </r>
  <r>
    <x v="3"/>
    <x v="1"/>
    <x v="12"/>
    <s v="De Cecco"/>
    <s v="|22/22/07|"/>
    <n v="144"/>
    <n v="2.3466666666666667"/>
    <n v="2.9133333333333336"/>
  </r>
  <r>
    <x v="3"/>
    <x v="1"/>
    <x v="12"/>
    <s v="De Cecco"/>
    <s v="|22/22/08|"/>
    <n v="120"/>
    <n v="2.5"/>
    <n v="2.9066666666666667"/>
  </r>
  <r>
    <x v="3"/>
    <x v="1"/>
    <x v="12"/>
    <s v="De Cecco"/>
    <s v="|22/22/09|"/>
    <n v="168"/>
    <n v="2.6666666666666665"/>
    <n v="2.94"/>
  </r>
  <r>
    <x v="3"/>
    <x v="1"/>
    <x v="12"/>
    <s v="De Cecco"/>
    <s v="|22/22/10|"/>
    <n v="144"/>
    <n v="2.6933333333333334"/>
    <n v="2.8933333333333335"/>
  </r>
  <r>
    <x v="3"/>
    <x v="1"/>
    <x v="12"/>
    <s v="De Cecco"/>
    <s v="|22/22/11|"/>
    <n v="120"/>
    <n v="2.42"/>
    <n v="2.9266666666666667"/>
  </r>
  <r>
    <x v="3"/>
    <x v="1"/>
    <x v="12"/>
    <s v="De Cecco"/>
    <s v="|22/22/12|"/>
    <n v="180"/>
    <n v="2.3066666666666666"/>
    <n v="2.9133333333333336"/>
  </r>
  <r>
    <x v="3"/>
    <x v="1"/>
    <x v="12"/>
    <s v="De Cecco"/>
    <s v="|22/22/13|"/>
    <n v="120"/>
    <n v="2.6266666666666665"/>
    <n v="2.9866666666666668"/>
  </r>
  <r>
    <x v="3"/>
    <x v="1"/>
    <x v="12"/>
    <s v="De Cecco"/>
    <s v="|22/22/14|"/>
    <n v="120"/>
    <n v="2.7866666666666666"/>
    <n v="2.9466666666666668"/>
  </r>
  <r>
    <x v="3"/>
    <x v="1"/>
    <x v="12"/>
    <s v="De Cecco"/>
    <s v="|22/22/15|"/>
    <n v="156"/>
    <n v="2.68"/>
    <n v="2.8866666666666667"/>
  </r>
  <r>
    <x v="3"/>
    <x v="1"/>
    <x v="12"/>
    <s v="De Cecco"/>
    <s v="|22/22/16|"/>
    <n v="120"/>
    <n v="2.6533333333333333"/>
    <n v="2.8666666666666667"/>
  </r>
  <r>
    <x v="3"/>
    <x v="1"/>
    <x v="12"/>
    <s v="De Cecco"/>
    <s v="|22/22/17|"/>
    <n v="132"/>
    <n v="2.58"/>
    <n v="2.9333333333333331"/>
  </r>
  <r>
    <x v="3"/>
    <x v="1"/>
    <x v="12"/>
    <s v="De Cecco"/>
    <s v="|22/22/18|"/>
    <n v="168"/>
    <n v="2.4933333333333332"/>
    <n v="3"/>
  </r>
  <r>
    <x v="3"/>
    <x v="1"/>
    <x v="12"/>
    <s v="De Cecco"/>
    <s v="|22/22/19|"/>
    <n v="120"/>
    <n v="2.2666666666666666"/>
    <n v="2.88"/>
  </r>
  <r>
    <x v="3"/>
    <x v="1"/>
    <x v="12"/>
    <s v="De Cecco"/>
    <s v="|22/22/20|"/>
    <n v="120"/>
    <n v="2.66"/>
    <n v="2.9466666666666668"/>
  </r>
  <r>
    <x v="3"/>
    <x v="1"/>
    <x v="12"/>
    <s v="De Cecco"/>
    <s v="|22/22/21|"/>
    <n v="156"/>
    <n v="2.7866666666666666"/>
    <n v="2.9266666666666667"/>
  </r>
  <r>
    <x v="3"/>
    <x v="1"/>
    <x v="12"/>
    <s v="De Cecco"/>
    <s v="|22/22/22|"/>
    <n v="180"/>
    <n v="2.3533333333333335"/>
    <n v="2.9466666666666668"/>
  </r>
  <r>
    <x v="3"/>
    <x v="1"/>
    <x v="12"/>
    <s v="De Cecco"/>
    <s v="|22/22/23|"/>
    <n v="156"/>
    <n v="2.4066666666666667"/>
    <n v="2.9733333333333332"/>
  </r>
  <r>
    <x v="3"/>
    <x v="1"/>
    <x v="12"/>
    <s v="De Cecco"/>
    <s v="|22/22/24|"/>
    <n v="132"/>
    <n v="2.6666666666666665"/>
    <n v="2.88"/>
  </r>
  <r>
    <x v="3"/>
    <x v="1"/>
    <x v="12"/>
    <s v="De Cecco"/>
    <s v="|22/22/25|"/>
    <n v="144"/>
    <n v="2.5"/>
    <n v="2.9466666666666668"/>
  </r>
  <r>
    <x v="3"/>
    <x v="1"/>
    <x v="12"/>
    <s v="De Cecco"/>
    <s v="|22/22/26|"/>
    <n v="168"/>
    <n v="2.34"/>
    <n v="2.8733333333333335"/>
  </r>
  <r>
    <x v="3"/>
    <x v="1"/>
    <x v="12"/>
    <s v="De Cecco"/>
    <s v="|22/22/27|"/>
    <n v="144"/>
    <n v="2.52"/>
    <n v="2.98"/>
  </r>
  <r>
    <x v="3"/>
    <x v="1"/>
    <x v="12"/>
    <s v="De Cecco"/>
    <s v="|22/22/28|"/>
    <n v="144"/>
    <n v="2.5866666666666664"/>
    <n v="2.9266666666666667"/>
  </r>
  <r>
    <x v="3"/>
    <x v="1"/>
    <x v="12"/>
    <s v="De Cecco"/>
    <s v="|22/22/29|"/>
    <n v="132"/>
    <n v="2.48"/>
    <n v="2.9333333333333331"/>
  </r>
  <r>
    <x v="3"/>
    <x v="1"/>
    <x v="12"/>
    <s v="De Cecco"/>
    <s v="|22/22/30|"/>
    <n v="180"/>
    <n v="2.4533333333333331"/>
    <n v="2.96"/>
  </r>
  <r>
    <x v="3"/>
    <x v="1"/>
    <x v="12"/>
    <s v="De Cecco"/>
    <s v="|22/22/31|"/>
    <n v="168"/>
    <n v="2.6666666666666665"/>
    <n v="2.9333333333333331"/>
  </r>
  <r>
    <x v="3"/>
    <x v="1"/>
    <x v="12"/>
    <s v="De Cecco"/>
    <s v="|22/22/32|"/>
    <n v="180"/>
    <n v="2.6066666666666665"/>
    <n v="3"/>
  </r>
  <r>
    <x v="3"/>
    <x v="1"/>
    <x v="12"/>
    <s v="De Cecco"/>
    <s v="|22/22/33|"/>
    <n v="168"/>
    <n v="2.7933333333333334"/>
    <n v="2.9066666666666667"/>
  </r>
  <r>
    <x v="3"/>
    <x v="1"/>
    <x v="12"/>
    <s v="De Cecco"/>
    <s v="|22/22/34|"/>
    <n v="144"/>
    <n v="2.3066666666666666"/>
    <n v="2.98"/>
  </r>
  <r>
    <x v="3"/>
    <x v="1"/>
    <x v="12"/>
    <s v="De Cecco"/>
    <s v="|22/22/35|"/>
    <n v="120"/>
    <n v="2.5533333333333332"/>
    <n v="2.9933333333333332"/>
  </r>
  <r>
    <x v="3"/>
    <x v="1"/>
    <x v="12"/>
    <s v="De Cecco"/>
    <s v="|22/22/36|"/>
    <n v="168"/>
    <n v="2.2666666666666666"/>
    <n v="2.9933333333333332"/>
  </r>
  <r>
    <x v="3"/>
    <x v="1"/>
    <x v="12"/>
    <s v="De Cecco"/>
    <s v="|22/22/37|"/>
    <n v="120"/>
    <n v="2.64"/>
    <n v="2.8933333333333335"/>
  </r>
  <r>
    <x v="3"/>
    <x v="1"/>
    <x v="12"/>
    <s v="De Cecco"/>
    <s v="|22/22/38|"/>
    <n v="168"/>
    <n v="2.4733333333333332"/>
    <n v="2.9266666666666667"/>
  </r>
  <r>
    <x v="3"/>
    <x v="1"/>
    <x v="12"/>
    <s v="De Cecco"/>
    <s v="|22/22/39|"/>
    <n v="168"/>
    <n v="2.5333333333333332"/>
    <n v="2.96"/>
  </r>
  <r>
    <x v="3"/>
    <x v="1"/>
    <x v="12"/>
    <s v="De Cecco"/>
    <s v="|22/22/40|"/>
    <n v="156"/>
    <n v="2.3133333333333335"/>
    <n v="2.9466666666666668"/>
  </r>
  <r>
    <x v="3"/>
    <x v="1"/>
    <x v="12"/>
    <s v="De Cecco"/>
    <s v="|22/22/41|"/>
    <n v="168"/>
    <n v="2.7133333333333334"/>
    <n v="3"/>
  </r>
  <r>
    <x v="3"/>
    <x v="1"/>
    <x v="12"/>
    <s v="De Cecco"/>
    <s v="|22/22/42|"/>
    <n v="132"/>
    <n v="2.56"/>
    <n v="2.9266666666666667"/>
  </r>
  <r>
    <x v="3"/>
    <x v="1"/>
    <x v="12"/>
    <s v="De Cecco"/>
    <s v="|22/22/43|"/>
    <n v="144"/>
    <n v="2.3199999999999998"/>
    <n v="2.9"/>
  </r>
  <r>
    <x v="3"/>
    <x v="1"/>
    <x v="12"/>
    <s v="De Cecco"/>
    <s v="|22/22/44|"/>
    <n v="180"/>
    <n v="2.3733333333333335"/>
    <n v="2.9533333333333331"/>
  </r>
  <r>
    <x v="3"/>
    <x v="1"/>
    <x v="12"/>
    <s v="De Cecco"/>
    <s v="|22/22/45|"/>
    <n v="168"/>
    <n v="2.3866666666666667"/>
    <n v="2.9533333333333331"/>
  </r>
  <r>
    <x v="3"/>
    <x v="1"/>
    <x v="12"/>
    <s v="De Cecco"/>
    <s v="|22/22/46|"/>
    <n v="180"/>
    <n v="2.6733333333333333"/>
    <n v="2.9"/>
  </r>
  <r>
    <x v="3"/>
    <x v="1"/>
    <x v="12"/>
    <s v="De Cecco"/>
    <s v="|22/22/47|"/>
    <n v="168"/>
    <n v="2.4"/>
    <n v="2.9466666666666668"/>
  </r>
  <r>
    <x v="3"/>
    <x v="1"/>
    <x v="12"/>
    <s v="De Cecco"/>
    <s v="|22/22/48|"/>
    <n v="132"/>
    <n v="2.2799999999999998"/>
    <n v="2.9666666666666668"/>
  </r>
  <r>
    <x v="3"/>
    <x v="1"/>
    <x v="12"/>
    <s v="De Cecco"/>
    <s v="|22/22/49|"/>
    <n v="144"/>
    <n v="2.7666666666666666"/>
    <n v="2.96"/>
  </r>
  <r>
    <x v="3"/>
    <x v="1"/>
    <x v="12"/>
    <s v="De Cecco"/>
    <s v="|22/22/50|"/>
    <n v="156"/>
    <n v="2.52"/>
    <n v="2.92"/>
  </r>
  <r>
    <x v="3"/>
    <x v="1"/>
    <x v="12"/>
    <s v="De Cecco"/>
    <s v="|22/22/51|"/>
    <n v="120"/>
    <n v="2.4666666666666668"/>
    <n v="2.9333333333333331"/>
  </r>
  <r>
    <x v="3"/>
    <x v="1"/>
    <x v="12"/>
    <s v="De Cecco"/>
    <s v="|22/22/52|"/>
    <n v="168"/>
    <n v="2.7733333333333334"/>
    <n v="3"/>
  </r>
  <r>
    <x v="3"/>
    <x v="1"/>
    <x v="12"/>
    <s v="De Cecco"/>
    <s v="|22/22/53|"/>
    <n v="132"/>
    <n v="2.72"/>
    <n v="2.98"/>
  </r>
  <r>
    <x v="3"/>
    <x v="1"/>
    <x v="12"/>
    <s v="De Cecco"/>
    <s v="|22/22/54|"/>
    <n v="156"/>
    <n v="2.5133333333333332"/>
    <n v="2.9133333333333336"/>
  </r>
  <r>
    <x v="3"/>
    <x v="1"/>
    <x v="12"/>
    <s v="De Cecco"/>
    <s v="|22/22/55|"/>
    <n v="144"/>
    <n v="2.3866666666666667"/>
    <n v="2.9666666666666668"/>
  </r>
  <r>
    <x v="3"/>
    <x v="1"/>
    <x v="12"/>
    <s v="De Cecco"/>
    <s v="|22/22/56|"/>
    <n v="180"/>
    <n v="2.7266666666666666"/>
    <n v="2.9"/>
  </r>
  <r>
    <x v="3"/>
    <x v="1"/>
    <x v="12"/>
    <s v="De Cecco"/>
    <s v="|22/22/57|"/>
    <n v="180"/>
    <n v="2.46"/>
    <n v="2.8733333333333335"/>
  </r>
  <r>
    <x v="3"/>
    <x v="1"/>
    <x v="12"/>
    <s v="De Cecco"/>
    <s v="|22/22/61|"/>
    <n v="120"/>
    <n v="2.6333333333333333"/>
    <n v="2.8866666666666667"/>
  </r>
  <r>
    <x v="3"/>
    <x v="1"/>
    <x v="12"/>
    <s v="De Cecco"/>
    <s v="|22/22/62|"/>
    <n v="180"/>
    <n v="2.5333333333333332"/>
    <n v="2.98"/>
  </r>
  <r>
    <x v="3"/>
    <x v="1"/>
    <x v="12"/>
    <s v="De Cecco"/>
    <s v="|22/22/63|"/>
    <n v="180"/>
    <n v="2.6733333333333333"/>
    <n v="2.9933333333333332"/>
  </r>
  <r>
    <x v="3"/>
    <x v="1"/>
    <x v="12"/>
    <s v="De Cecco"/>
    <s v="|22/22/64|"/>
    <n v="156"/>
    <n v="2.7133333333333334"/>
    <n v="2.8666666666666667"/>
  </r>
  <r>
    <x v="3"/>
    <x v="1"/>
    <x v="12"/>
    <s v="De Cecco"/>
    <s v="|22/22/65|"/>
    <n v="180"/>
    <n v="2.6933333333333334"/>
    <n v="2.9333333333333331"/>
  </r>
  <r>
    <x v="3"/>
    <x v="1"/>
    <x v="12"/>
    <s v="De Cecco"/>
    <s v="|22/22/66|"/>
    <n v="132"/>
    <n v="2.46"/>
    <n v="2.8866666666666667"/>
  </r>
  <r>
    <x v="3"/>
    <x v="1"/>
    <x v="12"/>
    <s v="De Cecco"/>
    <s v="|22/22/67|"/>
    <n v="168"/>
    <n v="2.8"/>
    <n v="2.98"/>
  </r>
  <r>
    <x v="3"/>
    <x v="1"/>
    <x v="12"/>
    <s v="De Cecco"/>
    <s v="|22/22/68|"/>
    <n v="132"/>
    <n v="2.3333333333333335"/>
    <n v="2.9933333333333332"/>
  </r>
  <r>
    <x v="3"/>
    <x v="1"/>
    <x v="12"/>
    <s v="De Cecco"/>
    <s v="|22/22/69|"/>
    <n v="168"/>
    <n v="2.3666666666666667"/>
    <n v="2.9666666666666668"/>
  </r>
  <r>
    <x v="3"/>
    <x v="1"/>
    <x v="12"/>
    <s v="De Cecco"/>
    <s v="|22/22/70|"/>
    <n v="144"/>
    <n v="2.3133333333333335"/>
    <n v="2.8933333333333335"/>
  </r>
  <r>
    <x v="3"/>
    <x v="1"/>
    <x v="13"/>
    <s v="Garofalo"/>
    <s v="|110/00/00|"/>
    <n v="492"/>
    <n v="2.41"/>
    <n v="3.55"/>
  </r>
  <r>
    <x v="3"/>
    <x v="1"/>
    <x v="13"/>
    <s v="Garofalo"/>
    <s v="|110/00/01|"/>
    <n v="468"/>
    <n v="2.59"/>
    <n v="3.42"/>
  </r>
  <r>
    <x v="3"/>
    <x v="1"/>
    <x v="13"/>
    <s v="Garofalo"/>
    <s v="|110/00/02|"/>
    <n v="564"/>
    <n v="2.41"/>
    <n v="3.67"/>
  </r>
  <r>
    <x v="3"/>
    <x v="1"/>
    <x v="13"/>
    <s v="Garofalo"/>
    <s v="|110/00/03|"/>
    <n v="252"/>
    <n v="2"/>
    <n v="3.25"/>
  </r>
  <r>
    <x v="3"/>
    <x v="1"/>
    <x v="13"/>
    <s v="Garofalo"/>
    <s v="|110/00/04|"/>
    <n v="384"/>
    <n v="2.72"/>
    <n v="3.23"/>
  </r>
  <r>
    <x v="3"/>
    <x v="1"/>
    <x v="13"/>
    <s v="Garofalo"/>
    <s v="|110/00/05|"/>
    <n v="468"/>
    <n v="2.73"/>
    <n v="3.12"/>
  </r>
  <r>
    <x v="3"/>
    <x v="1"/>
    <x v="13"/>
    <s v="Garofalo"/>
    <s v="|110/00/06|"/>
    <n v="216"/>
    <n v="2.0699999999999998"/>
    <n v="3.7"/>
  </r>
  <r>
    <x v="3"/>
    <x v="1"/>
    <x v="13"/>
    <s v="Garofalo"/>
    <s v="|110/00/07|"/>
    <n v="144"/>
    <n v="2.2400000000000002"/>
    <n v="3.55"/>
  </r>
  <r>
    <x v="3"/>
    <x v="1"/>
    <x v="13"/>
    <s v="Garofalo"/>
    <s v="|110/00/08|"/>
    <n v="588"/>
    <n v="2.21"/>
    <n v="3.39"/>
  </r>
  <r>
    <x v="3"/>
    <x v="1"/>
    <x v="13"/>
    <s v="Garofalo"/>
    <s v="|110/00/09|"/>
    <n v="324"/>
    <n v="2.17"/>
    <n v="3.43"/>
  </r>
  <r>
    <x v="3"/>
    <x v="1"/>
    <x v="13"/>
    <s v="Garofalo"/>
    <s v="|110/00/10|"/>
    <n v="264"/>
    <n v="2.46"/>
    <n v="3.45"/>
  </r>
  <r>
    <x v="3"/>
    <x v="1"/>
    <x v="13"/>
    <s v="Garofalo"/>
    <s v="|110/00/11|"/>
    <n v="372"/>
    <n v="2.4700000000000002"/>
    <n v="3.57"/>
  </r>
  <r>
    <x v="3"/>
    <x v="1"/>
    <x v="13"/>
    <s v="Garofalo"/>
    <s v="|110/00/13|"/>
    <n v="600"/>
    <n v="2.5"/>
    <n v="3.35"/>
  </r>
  <r>
    <x v="3"/>
    <x v="1"/>
    <x v="13"/>
    <s v="Garofalo"/>
    <s v="|110/00/14|"/>
    <n v="288"/>
    <n v="2.74"/>
    <n v="3"/>
  </r>
  <r>
    <x v="3"/>
    <x v="1"/>
    <x v="13"/>
    <s v="Garofalo"/>
    <s v="|110/00/15|"/>
    <n v="588"/>
    <n v="2.73"/>
    <n v="3.75"/>
  </r>
  <r>
    <x v="3"/>
    <x v="1"/>
    <x v="13"/>
    <s v="Garofalo"/>
    <s v="|110/00/17|"/>
    <n v="516"/>
    <n v="2.72"/>
    <n v="3.49"/>
  </r>
  <r>
    <x v="3"/>
    <x v="1"/>
    <x v="13"/>
    <s v="Garofalo"/>
    <s v="|110/00/18|"/>
    <n v="192"/>
    <n v="2.13"/>
    <n v="3.58"/>
  </r>
  <r>
    <x v="3"/>
    <x v="1"/>
    <x v="13"/>
    <s v="Garofalo"/>
    <s v="|110/00/19|"/>
    <n v="216"/>
    <n v="2.58"/>
    <n v="3.37"/>
  </r>
  <r>
    <x v="3"/>
    <x v="1"/>
    <x v="13"/>
    <s v="President"/>
    <s v="|75/01/01|"/>
    <n v="348"/>
    <n v="2.04"/>
    <n v="3.04"/>
  </r>
  <r>
    <x v="3"/>
    <x v="1"/>
    <x v="13"/>
    <s v="President"/>
    <s v="|75/01/02|"/>
    <n v="276"/>
    <n v="2.4"/>
    <n v="3.34"/>
  </r>
  <r>
    <x v="3"/>
    <x v="1"/>
    <x v="13"/>
    <s v="President"/>
    <s v="|75/01/03|"/>
    <n v="504"/>
    <n v="2.5499999999999998"/>
    <n v="3.5"/>
  </r>
  <r>
    <x v="3"/>
    <x v="1"/>
    <x v="13"/>
    <s v="President"/>
    <s v="|75/01/04|"/>
    <n v="504"/>
    <n v="2.8"/>
    <n v="3.16"/>
  </r>
  <r>
    <x v="3"/>
    <x v="1"/>
    <x v="13"/>
    <s v="President"/>
    <s v="|75/01/05|"/>
    <n v="252"/>
    <n v="2.2200000000000002"/>
    <n v="3.64"/>
  </r>
  <r>
    <x v="3"/>
    <x v="1"/>
    <x v="13"/>
    <s v="President"/>
    <s v="|75/01/06|"/>
    <n v="192"/>
    <n v="2.14"/>
    <n v="3.73"/>
  </r>
  <r>
    <x v="3"/>
    <x v="1"/>
    <x v="13"/>
    <s v="President"/>
    <s v="|75/01/07|"/>
    <n v="300"/>
    <n v="2.2200000000000002"/>
    <n v="3.31"/>
  </r>
  <r>
    <x v="3"/>
    <x v="1"/>
    <x v="13"/>
    <s v="President"/>
    <s v="|75/01/08|"/>
    <n v="372"/>
    <n v="2.11"/>
    <n v="3.63"/>
  </r>
  <r>
    <x v="3"/>
    <x v="1"/>
    <x v="13"/>
    <s v="President"/>
    <s v="|75/01/09|"/>
    <n v="372"/>
    <n v="2.69"/>
    <n v="3.54"/>
  </r>
  <r>
    <x v="3"/>
    <x v="1"/>
    <x v="13"/>
    <s v="President"/>
    <s v="|75/01/10|"/>
    <n v="540"/>
    <n v="2.1800000000000002"/>
    <n v="3.69"/>
  </r>
  <r>
    <x v="3"/>
    <x v="1"/>
    <x v="13"/>
    <s v="President"/>
    <s v="|75/01/11|"/>
    <n v="288"/>
    <n v="2.44"/>
    <n v="3.1"/>
  </r>
  <r>
    <x v="3"/>
    <x v="1"/>
    <x v="13"/>
    <s v="President"/>
    <s v="|75/01/12|"/>
    <n v="540"/>
    <n v="2.11"/>
    <n v="3.05"/>
  </r>
  <r>
    <x v="3"/>
    <x v="0"/>
    <x v="2"/>
    <s v="Nestle'"/>
    <s v="|65/01/01|"/>
    <n v="4944"/>
    <n v="1.01"/>
    <n v="1.1000000000000001"/>
  </r>
  <r>
    <x v="3"/>
    <x v="0"/>
    <x v="2"/>
    <s v="Nestle'"/>
    <s v="|65/01/02|"/>
    <n v="6204"/>
    <n v="0.49"/>
    <n v="1.07"/>
  </r>
  <r>
    <x v="3"/>
    <x v="0"/>
    <x v="2"/>
    <s v="Nestle'"/>
    <s v="|65/01/03|"/>
    <n v="9480"/>
    <n v="0.97"/>
    <n v="0.92"/>
  </r>
  <r>
    <x v="3"/>
    <x v="0"/>
    <x v="2"/>
    <s v="Nestle'"/>
    <s v="|65/01/04|"/>
    <n v="8604"/>
    <n v="1.1399999999999999"/>
    <n v="1.01"/>
  </r>
  <r>
    <x v="3"/>
    <x v="0"/>
    <x v="2"/>
    <s v="Nestle'"/>
    <s v="|65/01/05|"/>
    <n v="8436"/>
    <n v="0.56000000000000005"/>
    <n v="0.94"/>
  </r>
  <r>
    <x v="3"/>
    <x v="0"/>
    <x v="2"/>
    <s v="Nestle'"/>
    <s v="|65/01/06|"/>
    <n v="6612"/>
    <n v="1.1000000000000001"/>
    <n v="0.94"/>
  </r>
  <r>
    <x v="3"/>
    <x v="0"/>
    <x v="2"/>
    <s v="Nestle'"/>
    <s v="|65/01/07|"/>
    <n v="6996"/>
    <n v="0.57999999999999996"/>
    <n v="0.92"/>
  </r>
  <r>
    <x v="3"/>
    <x v="0"/>
    <x v="2"/>
    <s v="Nestle'"/>
    <s v="|65/01/08|"/>
    <n v="9132"/>
    <n v="0.7"/>
    <n v="1.19"/>
  </r>
  <r>
    <x v="3"/>
    <x v="0"/>
    <x v="2"/>
    <s v="Nestle'"/>
    <s v="|65/01/09|"/>
    <n v="7704"/>
    <n v="0.44"/>
    <n v="1.0900000000000001"/>
  </r>
  <r>
    <x v="3"/>
    <x v="0"/>
    <x v="2"/>
    <s v="Nestle'"/>
    <s v="|65/01/10|"/>
    <n v="5112"/>
    <n v="1.01"/>
    <n v="0.93"/>
  </r>
  <r>
    <x v="3"/>
    <x v="0"/>
    <x v="2"/>
    <s v="Nestle'"/>
    <s v="|65/01/11|"/>
    <n v="5244"/>
    <n v="1.04"/>
    <n v="0.92"/>
  </r>
  <r>
    <x v="3"/>
    <x v="0"/>
    <x v="3"/>
    <s v="Nestle'"/>
    <s v="|65/02/01|"/>
    <n v="216"/>
    <n v="1.0900000000000001"/>
    <n v="1.32"/>
  </r>
  <r>
    <x v="3"/>
    <x v="0"/>
    <x v="5"/>
    <s v="Corny"/>
    <s v="|109/01/01|"/>
    <n v="1260"/>
    <n v="1.19"/>
    <n v="1.72"/>
  </r>
  <r>
    <x v="3"/>
    <x v="0"/>
    <x v="5"/>
    <s v="Corny"/>
    <s v="|109/01/02|"/>
    <n v="816"/>
    <n v="1.38"/>
    <n v="1.9"/>
  </r>
  <r>
    <x v="3"/>
    <x v="0"/>
    <x v="5"/>
    <s v="Corny"/>
    <s v="|109/01/03|"/>
    <n v="840"/>
    <n v="1.1399999999999999"/>
    <n v="1.61"/>
  </r>
  <r>
    <x v="3"/>
    <x v="0"/>
    <x v="5"/>
    <s v="Corny"/>
    <s v="|109/01/04|"/>
    <n v="1056"/>
    <n v="1.18"/>
    <n v="1.69"/>
  </r>
  <r>
    <x v="3"/>
    <x v="0"/>
    <x v="5"/>
    <s v="Corny"/>
    <s v="|109/01/05|"/>
    <n v="696"/>
    <n v="1.26"/>
    <n v="1.78"/>
  </r>
  <r>
    <x v="3"/>
    <x v="0"/>
    <x v="7"/>
    <s v="Grekomila"/>
    <s v="|85/01/01|"/>
    <n v="1008"/>
    <n v="2.99"/>
    <n v="3.3"/>
  </r>
  <r>
    <x v="3"/>
    <x v="0"/>
    <x v="7"/>
    <s v="Grekomila"/>
    <s v="|85/01/02|"/>
    <n v="696"/>
    <n v="2.68"/>
    <n v="3.83"/>
  </r>
  <r>
    <x v="3"/>
    <x v="0"/>
    <x v="7"/>
    <s v="Grekomila"/>
    <s v="|85/01/03|"/>
    <n v="600"/>
    <n v="2.92"/>
    <n v="3.26"/>
  </r>
  <r>
    <x v="3"/>
    <x v="0"/>
    <x v="7"/>
    <s v="Grekomila"/>
    <s v="|85/01/04|"/>
    <n v="720"/>
    <n v="2.71"/>
    <n v="3.2"/>
  </r>
  <r>
    <x v="3"/>
    <x v="0"/>
    <x v="7"/>
    <s v="Grekomila"/>
    <s v="|85/01/05|"/>
    <n v="1092"/>
    <n v="2.02"/>
    <n v="3.33"/>
  </r>
  <r>
    <x v="3"/>
    <x v="0"/>
    <x v="7"/>
    <s v="Grekomila"/>
    <s v="|85/01/06|"/>
    <n v="1200"/>
    <n v="2.4"/>
    <n v="3.31"/>
  </r>
  <r>
    <x v="3"/>
    <x v="0"/>
    <x v="7"/>
    <s v="Grekomila"/>
    <s v="|85/01/07|"/>
    <n v="888"/>
    <n v="2.69"/>
    <n v="3.45"/>
  </r>
  <r>
    <x v="3"/>
    <x v="0"/>
    <x v="7"/>
    <s v="Grekomila"/>
    <s v="|85/01/08|"/>
    <n v="684"/>
    <n v="2.42"/>
    <n v="3.52"/>
  </r>
  <r>
    <x v="3"/>
    <x v="0"/>
    <x v="7"/>
    <s v="Grekomila"/>
    <s v="|85/01/09|"/>
    <n v="660"/>
    <n v="2.23"/>
    <n v="3.52"/>
  </r>
  <r>
    <x v="3"/>
    <x v="0"/>
    <x v="7"/>
    <s v="Grekomila"/>
    <s v="|85/01/10|"/>
    <n v="1068"/>
    <n v="2.0299999999999998"/>
    <n v="3.92"/>
  </r>
  <r>
    <x v="3"/>
    <x v="0"/>
    <x v="7"/>
    <s v="Grekomila"/>
    <s v="|85/01/11|"/>
    <n v="732"/>
    <n v="2.61"/>
    <n v="3.69"/>
  </r>
  <r>
    <x v="3"/>
    <x v="0"/>
    <x v="7"/>
    <s v="Grekomila"/>
    <s v="|85/01/12|"/>
    <n v="816"/>
    <n v="2.4900000000000002"/>
    <n v="3.44"/>
  </r>
  <r>
    <x v="3"/>
    <x v="0"/>
    <x v="7"/>
    <s v="Grekomila"/>
    <s v="|85/01/13|"/>
    <n v="828"/>
    <n v="2.5099999999999998"/>
    <n v="3.64"/>
  </r>
  <r>
    <x v="3"/>
    <x v="0"/>
    <x v="7"/>
    <s v="Grekomila"/>
    <s v="|85/01/14|"/>
    <n v="1020"/>
    <n v="2.5"/>
    <n v="3.22"/>
  </r>
  <r>
    <x v="3"/>
    <x v="0"/>
    <x v="7"/>
    <s v="Grekomila"/>
    <s v="|85/01/15|"/>
    <n v="720"/>
    <n v="2.2400000000000002"/>
    <n v="3.8"/>
  </r>
  <r>
    <x v="3"/>
    <x v="0"/>
    <x v="7"/>
    <s v="Grekomila"/>
    <s v="|85/01/16|"/>
    <n v="720"/>
    <n v="2.85"/>
    <n v="3.53"/>
  </r>
  <r>
    <x v="3"/>
    <x v="0"/>
    <x v="7"/>
    <s v="Grekomila"/>
    <s v="|85/02/01|"/>
    <n v="768"/>
    <n v="2.09"/>
    <n v="4"/>
  </r>
  <r>
    <x v="3"/>
    <x v="0"/>
    <x v="7"/>
    <s v="Grekomila"/>
    <s v="|85/02/02|"/>
    <n v="960"/>
    <n v="2.27"/>
    <n v="3.91"/>
  </r>
  <r>
    <x v="3"/>
    <x v="0"/>
    <x v="7"/>
    <s v="Grekomila"/>
    <s v="|85/03/01|"/>
    <n v="840"/>
    <n v="2.67"/>
    <n v="3.84"/>
  </r>
  <r>
    <x v="3"/>
    <x v="0"/>
    <x v="7"/>
    <s v="Grekomila"/>
    <s v="|85/03/02|"/>
    <n v="1164"/>
    <n v="2.36"/>
    <n v="3.57"/>
  </r>
  <r>
    <x v="3"/>
    <x v="0"/>
    <x v="7"/>
    <s v="Grekomila"/>
    <s v="|85/03/03|"/>
    <n v="996"/>
    <n v="2.83"/>
    <n v="3.51"/>
  </r>
  <r>
    <x v="3"/>
    <x v="0"/>
    <x v="7"/>
    <s v="Grekomila"/>
    <s v="|85/03/04|"/>
    <n v="1056"/>
    <n v="2.79"/>
    <n v="3.74"/>
  </r>
  <r>
    <x v="3"/>
    <x v="0"/>
    <x v="7"/>
    <s v="Grekomila"/>
    <s v="|85/03/05|"/>
    <n v="624"/>
    <n v="2.96"/>
    <n v="3.38"/>
  </r>
  <r>
    <x v="3"/>
    <x v="0"/>
    <x v="7"/>
    <s v="Grekomila"/>
    <s v="|85/03/06|"/>
    <n v="720"/>
    <n v="2.79"/>
    <n v="3.76"/>
  </r>
  <r>
    <x v="3"/>
    <x v="0"/>
    <x v="7"/>
    <s v="Grekomila"/>
    <s v="|85/03/07|"/>
    <n v="756"/>
    <n v="2.5299999999999998"/>
    <n v="3.95"/>
  </r>
  <r>
    <x v="3"/>
    <x v="0"/>
    <x v="7"/>
    <s v="Grekomila"/>
    <s v="|85/03/08|"/>
    <n v="984"/>
    <n v="2.77"/>
    <n v="3.28"/>
  </r>
  <r>
    <x v="3"/>
    <x v="0"/>
    <x v="7"/>
    <s v="Grekomila"/>
    <s v="|85/03/09|"/>
    <n v="684"/>
    <n v="2.1"/>
    <n v="3.99"/>
  </r>
  <r>
    <x v="3"/>
    <x v="0"/>
    <x v="7"/>
    <s v="Grekomila"/>
    <s v="|85/03/10|"/>
    <n v="1008"/>
    <n v="2.7"/>
    <n v="3.42"/>
  </r>
  <r>
    <x v="3"/>
    <x v="0"/>
    <x v="7"/>
    <s v="Grekomila"/>
    <s v="|85/03/11|"/>
    <n v="1116"/>
    <n v="2.34"/>
    <n v="3.75"/>
  </r>
  <r>
    <x v="3"/>
    <x v="0"/>
    <x v="7"/>
    <s v="Grekomila"/>
    <s v="|85/03/12|"/>
    <n v="672"/>
    <n v="2.62"/>
    <n v="3.56"/>
  </r>
  <r>
    <x v="3"/>
    <x v="0"/>
    <x v="7"/>
    <s v="Grekomila"/>
    <s v="|85/03/13|"/>
    <n v="756"/>
    <n v="2.87"/>
    <n v="3.67"/>
  </r>
  <r>
    <x v="3"/>
    <x v="0"/>
    <x v="7"/>
    <s v="Grekomila"/>
    <s v="|85/03/14|"/>
    <n v="936"/>
    <n v="2.1"/>
    <n v="3.79"/>
  </r>
  <r>
    <x v="3"/>
    <x v="0"/>
    <x v="7"/>
    <s v="Grekomila"/>
    <s v="|85/03/15|"/>
    <n v="1092"/>
    <n v="2.4300000000000002"/>
    <n v="3.86"/>
  </r>
  <r>
    <x v="3"/>
    <x v="0"/>
    <x v="7"/>
    <s v="Grekomila"/>
    <s v="|85/04/01|"/>
    <n v="960"/>
    <n v="2.63"/>
    <n v="3.44"/>
  </r>
  <r>
    <x v="3"/>
    <x v="0"/>
    <x v="7"/>
    <s v="Grekomila"/>
    <s v="|85/04/02|"/>
    <n v="744"/>
    <n v="2.77"/>
    <n v="3.34"/>
  </r>
  <r>
    <x v="3"/>
    <x v="0"/>
    <x v="7"/>
    <s v="Grekomila"/>
    <s v="|85/04/03|"/>
    <n v="948"/>
    <n v="2.58"/>
    <n v="3.9"/>
  </r>
  <r>
    <x v="3"/>
    <x v="0"/>
    <x v="7"/>
    <s v="Grekomila"/>
    <s v="|85/04/04|"/>
    <n v="1200"/>
    <n v="2.5"/>
    <n v="3.45"/>
  </r>
  <r>
    <x v="3"/>
    <x v="0"/>
    <x v="7"/>
    <s v="Grekomila"/>
    <s v="|85/04/05|"/>
    <n v="660"/>
    <n v="2.94"/>
    <n v="3.5"/>
  </r>
  <r>
    <x v="3"/>
    <x v="0"/>
    <x v="7"/>
    <s v="Grekomila"/>
    <s v="|85/04/06|"/>
    <n v="924"/>
    <n v="2.69"/>
    <n v="3.63"/>
  </r>
  <r>
    <x v="3"/>
    <x v="0"/>
    <x v="7"/>
    <s v="Grekomila"/>
    <s v="|85/04/07|"/>
    <n v="600"/>
    <n v="2.27"/>
    <n v="3.6"/>
  </r>
  <r>
    <x v="3"/>
    <x v="0"/>
    <x v="7"/>
    <s v="Grekomila"/>
    <s v="|85/04/08|"/>
    <n v="612"/>
    <n v="2.92"/>
    <n v="3.34"/>
  </r>
  <r>
    <x v="3"/>
    <x v="0"/>
    <x v="7"/>
    <s v="Grekomila"/>
    <s v="|85/04/09|"/>
    <n v="792"/>
    <n v="2.95"/>
    <n v="3.57"/>
  </r>
  <r>
    <x v="3"/>
    <x v="0"/>
    <x v="7"/>
    <s v="Grekomila"/>
    <s v="|85/04/10|"/>
    <n v="888"/>
    <n v="2.9"/>
    <n v="3.61"/>
  </r>
  <r>
    <x v="3"/>
    <x v="0"/>
    <x v="7"/>
    <s v="Grekomila"/>
    <s v="|85/04/11|"/>
    <n v="684"/>
    <n v="2.37"/>
    <n v="3.69"/>
  </r>
  <r>
    <x v="3"/>
    <x v="0"/>
    <x v="7"/>
    <s v="Grekomila"/>
    <s v="|85/04/12|"/>
    <n v="1128"/>
    <n v="2.33"/>
    <n v="3.69"/>
  </r>
  <r>
    <x v="3"/>
    <x v="0"/>
    <x v="7"/>
    <s v="Grekomila"/>
    <s v="|85/04/13|"/>
    <n v="1152"/>
    <n v="2.4300000000000002"/>
    <n v="3.94"/>
  </r>
  <r>
    <x v="3"/>
    <x v="0"/>
    <x v="7"/>
    <s v="Grekomila"/>
    <s v="|85/04/14|"/>
    <n v="972"/>
    <n v="2.91"/>
    <n v="3.96"/>
  </r>
  <r>
    <x v="3"/>
    <x v="0"/>
    <x v="7"/>
    <s v="Grekomila"/>
    <s v="|85/04/15|"/>
    <n v="624"/>
    <n v="2.92"/>
    <n v="3.26"/>
  </r>
  <r>
    <x v="3"/>
    <x v="0"/>
    <x v="7"/>
    <s v="Grekomila"/>
    <s v="|85/04/16|"/>
    <n v="912"/>
    <n v="2.1800000000000002"/>
    <n v="3.4"/>
  </r>
  <r>
    <x v="3"/>
    <x v="0"/>
    <x v="7"/>
    <s v="Grekomila"/>
    <s v="|85/04/17|"/>
    <n v="852"/>
    <n v="2.81"/>
    <n v="3.85"/>
  </r>
  <r>
    <x v="3"/>
    <x v="0"/>
    <x v="7"/>
    <s v="Grekomila"/>
    <s v="|85/04/18|"/>
    <n v="912"/>
    <n v="2.5"/>
    <n v="3.28"/>
  </r>
  <r>
    <x v="3"/>
    <x v="0"/>
    <x v="7"/>
    <s v="Grekomila"/>
    <s v="|85/05/01|"/>
    <n v="888"/>
    <n v="2.56"/>
    <n v="3.36"/>
  </r>
  <r>
    <x v="3"/>
    <x v="0"/>
    <x v="7"/>
    <s v="Grekomila"/>
    <s v="|85/05/02|"/>
    <n v="792"/>
    <n v="2.64"/>
    <n v="3.43"/>
  </r>
  <r>
    <x v="3"/>
    <x v="0"/>
    <x v="7"/>
    <s v="Grekomila"/>
    <s v="|85/05/03|"/>
    <n v="720"/>
    <n v="2.67"/>
    <n v="3.73"/>
  </r>
  <r>
    <x v="3"/>
    <x v="0"/>
    <x v="7"/>
    <s v="Grekomila"/>
    <s v="|85/05/04|"/>
    <n v="768"/>
    <n v="2.84"/>
    <n v="3.47"/>
  </r>
  <r>
    <x v="3"/>
    <x v="0"/>
    <x v="7"/>
    <s v="Grekomila"/>
    <s v="|85/06/01|"/>
    <n v="636"/>
    <n v="2.64"/>
    <n v="3.88"/>
  </r>
  <r>
    <x v="3"/>
    <x v="0"/>
    <x v="7"/>
    <s v="Grekomila"/>
    <s v="|85/06/02|"/>
    <n v="852"/>
    <n v="3"/>
    <n v="3.71"/>
  </r>
  <r>
    <x v="3"/>
    <x v="0"/>
    <x v="7"/>
    <s v="Grekomila"/>
    <s v="|85/06/03|"/>
    <n v="804"/>
    <n v="2.71"/>
    <n v="3.26"/>
  </r>
  <r>
    <x v="3"/>
    <x v="0"/>
    <x v="7"/>
    <s v="Grekomila"/>
    <s v="|85/06/04|"/>
    <n v="636"/>
    <n v="2.8"/>
    <n v="3.35"/>
  </r>
  <r>
    <x v="3"/>
    <x v="0"/>
    <x v="7"/>
    <s v="Grekomila"/>
    <s v="|85/06/05|"/>
    <n v="672"/>
    <n v="2"/>
    <n v="3.45"/>
  </r>
  <r>
    <x v="3"/>
    <x v="0"/>
    <x v="7"/>
    <s v="Grekomila"/>
    <s v="|85/06/06|"/>
    <n v="1116"/>
    <n v="2.76"/>
    <n v="3.6"/>
  </r>
  <r>
    <x v="3"/>
    <x v="0"/>
    <x v="7"/>
    <s v="Grekomila"/>
    <s v="|85/06/07|"/>
    <n v="996"/>
    <n v="2.5099999999999998"/>
    <n v="3.83"/>
  </r>
  <r>
    <x v="3"/>
    <x v="0"/>
    <x v="7"/>
    <s v="Grekomila"/>
    <s v="|85/07/01|"/>
    <n v="708"/>
    <n v="2.31"/>
    <n v="3.32"/>
  </r>
  <r>
    <x v="3"/>
    <x v="0"/>
    <x v="9"/>
    <s v="Cif"/>
    <s v="|111/00/00|"/>
    <n v="624"/>
    <n v="1.92"/>
    <n v="2.34"/>
  </r>
  <r>
    <x v="3"/>
    <x v="0"/>
    <x v="9"/>
    <s v="Cif"/>
    <s v="|111/00/01|"/>
    <n v="504"/>
    <n v="2.23"/>
    <n v="2.2200000000000002"/>
  </r>
  <r>
    <x v="3"/>
    <x v="0"/>
    <x v="9"/>
    <s v="Cif"/>
    <s v="|111/00/02|"/>
    <n v="588"/>
    <n v="2.16"/>
    <n v="2.5299999999999998"/>
  </r>
  <r>
    <x v="3"/>
    <x v="0"/>
    <x v="9"/>
    <s v="Cif"/>
    <s v="|111/00/03|"/>
    <n v="540"/>
    <n v="1.32"/>
    <n v="3.16"/>
  </r>
  <r>
    <x v="3"/>
    <x v="0"/>
    <x v="6"/>
    <s v="Mars"/>
    <s v="|66/01/01|"/>
    <n v="2448"/>
    <n v="2.69"/>
    <n v="3.86"/>
  </r>
  <r>
    <x v="3"/>
    <x v="0"/>
    <x v="6"/>
    <s v="Mars"/>
    <s v="|66/01/02|"/>
    <n v="2712"/>
    <n v="2.5"/>
    <n v="3.73"/>
  </r>
  <r>
    <x v="3"/>
    <x v="0"/>
    <x v="6"/>
    <s v="Mars"/>
    <s v="|66/01/03|"/>
    <n v="1452"/>
    <n v="2.33"/>
    <n v="3.69"/>
  </r>
  <r>
    <x v="3"/>
    <x v="0"/>
    <x v="6"/>
    <s v="Mars"/>
    <s v="|66/01/04|"/>
    <n v="1992"/>
    <n v="2.96"/>
    <n v="3.97"/>
  </r>
  <r>
    <x v="3"/>
    <x v="0"/>
    <x v="6"/>
    <s v="Mars"/>
    <s v="|66/01/05|"/>
    <n v="1272"/>
    <n v="2.48"/>
    <n v="3.63"/>
  </r>
  <r>
    <x v="3"/>
    <x v="0"/>
    <x v="6"/>
    <s v="Mars"/>
    <s v="|66/01/06|"/>
    <n v="2196"/>
    <n v="2.8"/>
    <n v="3.63"/>
  </r>
  <r>
    <x v="3"/>
    <x v="0"/>
    <x v="6"/>
    <s v="Mars"/>
    <s v="|66/02/01|"/>
    <n v="2568"/>
    <n v="2.39"/>
    <n v="3.71"/>
  </r>
  <r>
    <x v="3"/>
    <x v="0"/>
    <x v="6"/>
    <s v="Mars"/>
    <s v="|66/02/02|"/>
    <n v="2304"/>
    <n v="2.77"/>
    <n v="3.72"/>
  </r>
  <r>
    <x v="3"/>
    <x v="0"/>
    <x v="5"/>
    <s v="Ulker"/>
    <s v="|96/00/01|"/>
    <n v="1128"/>
    <n v="1.47"/>
    <n v="1.75"/>
  </r>
  <r>
    <x v="3"/>
    <x v="0"/>
    <x v="5"/>
    <s v="Ulker"/>
    <s v="|96/00/02|"/>
    <n v="1248"/>
    <n v="1.38"/>
    <n v="1.9"/>
  </r>
  <r>
    <x v="3"/>
    <x v="0"/>
    <x v="5"/>
    <s v="Ulker"/>
    <s v="|96/00/03|"/>
    <n v="744"/>
    <n v="1.26"/>
    <n v="1.85"/>
  </r>
  <r>
    <x v="3"/>
    <x v="0"/>
    <x v="5"/>
    <s v="Ulker"/>
    <s v="|96/00/04|"/>
    <n v="720"/>
    <n v="1.47"/>
    <n v="1.9"/>
  </r>
  <r>
    <x v="3"/>
    <x v="0"/>
    <x v="5"/>
    <s v="Ulker"/>
    <s v="|96/00/05|"/>
    <n v="1308"/>
    <n v="1.37"/>
    <n v="1.66"/>
  </r>
  <r>
    <x v="3"/>
    <x v="0"/>
    <x v="5"/>
    <s v="Ulker"/>
    <s v="|96/00/06|"/>
    <n v="1200"/>
    <n v="1.48"/>
    <n v="1.68"/>
  </r>
  <r>
    <x v="3"/>
    <x v="0"/>
    <x v="5"/>
    <s v="Ulker"/>
    <s v="|96/00/07|"/>
    <n v="1200"/>
    <n v="1.39"/>
    <n v="1.64"/>
  </r>
  <r>
    <x v="3"/>
    <x v="0"/>
    <x v="5"/>
    <s v="Ulker"/>
    <s v="|96/00/08|"/>
    <n v="1032"/>
    <n v="1.34"/>
    <n v="1.85"/>
  </r>
  <r>
    <x v="3"/>
    <x v="0"/>
    <x v="5"/>
    <s v="Ulker"/>
    <s v="|96/00/09|"/>
    <n v="996"/>
    <n v="1.1000000000000001"/>
    <n v="1.68"/>
  </r>
  <r>
    <x v="3"/>
    <x v="0"/>
    <x v="9"/>
    <s v="WC Net"/>
    <s v="|52/01/01|"/>
    <n v="924"/>
    <n v="1.6"/>
    <n v="2.63"/>
  </r>
  <r>
    <x v="3"/>
    <x v="0"/>
    <x v="9"/>
    <s v="WC Net"/>
    <s v="|52/01/02|"/>
    <n v="684"/>
    <n v="2.1"/>
    <n v="3.22"/>
  </r>
  <r>
    <x v="3"/>
    <x v="0"/>
    <x v="9"/>
    <s v="WC Net"/>
    <s v="|52/01/03|"/>
    <n v="912"/>
    <n v="1.84"/>
    <n v="2.31"/>
  </r>
  <r>
    <x v="3"/>
    <x v="0"/>
    <x v="9"/>
    <s v="WC Net"/>
    <s v="|52/01/03a|"/>
    <n v="624"/>
    <n v="1.45"/>
    <n v="2.7"/>
  </r>
  <r>
    <x v="3"/>
    <x v="0"/>
    <x v="9"/>
    <s v="WC Net"/>
    <s v="|52/01/03b|"/>
    <n v="1128"/>
    <n v="1.54"/>
    <n v="3.42"/>
  </r>
  <r>
    <x v="3"/>
    <x v="0"/>
    <x v="9"/>
    <s v="WC Net"/>
    <s v="|52/01/03c|"/>
    <n v="588"/>
    <n v="1.87"/>
    <n v="2.4"/>
  </r>
  <r>
    <x v="3"/>
    <x v="0"/>
    <x v="9"/>
    <s v="WC Net"/>
    <s v="|52/01/03e|"/>
    <n v="468"/>
    <n v="2.04"/>
    <n v="3.06"/>
  </r>
  <r>
    <x v="3"/>
    <x v="0"/>
    <x v="9"/>
    <s v="WC Net"/>
    <s v="|52/01/03f|"/>
    <n v="372"/>
    <n v="1.38"/>
    <n v="2.71"/>
  </r>
  <r>
    <x v="3"/>
    <x v="0"/>
    <x v="9"/>
    <s v="WC Net"/>
    <s v="|52/01/03g|"/>
    <n v="744"/>
    <n v="1.63"/>
    <n v="2.57"/>
  </r>
  <r>
    <x v="3"/>
    <x v="0"/>
    <x v="9"/>
    <s v="WC Net"/>
    <s v="|52/01/03h|"/>
    <n v="408"/>
    <n v="1.9"/>
    <n v="3.48"/>
  </r>
  <r>
    <x v="3"/>
    <x v="0"/>
    <x v="9"/>
    <s v="WC Net"/>
    <s v="|52/01/03i|"/>
    <n v="864"/>
    <n v="2.12"/>
    <n v="2.46"/>
  </r>
  <r>
    <x v="3"/>
    <x v="0"/>
    <x v="9"/>
    <s v="WC Net"/>
    <s v="|52/01/03j|"/>
    <n v="1056"/>
    <n v="2.2400000000000002"/>
    <n v="3.05"/>
  </r>
  <r>
    <x v="3"/>
    <x v="0"/>
    <x v="9"/>
    <s v="WC Net"/>
    <s v="|52/01/03m|"/>
    <n v="480"/>
    <n v="2.48"/>
    <n v="2.16"/>
  </r>
  <r>
    <x v="3"/>
    <x v="0"/>
    <x v="9"/>
    <s v="WC Net"/>
    <s v="|52/01/03n|"/>
    <n v="504"/>
    <n v="2.33"/>
    <n v="3.07"/>
  </r>
  <r>
    <x v="3"/>
    <x v="0"/>
    <x v="9"/>
    <s v="WC Net"/>
    <s v="|52/01/03v|"/>
    <n v="1116"/>
    <n v="1.83"/>
    <n v="2.2000000000000002"/>
  </r>
  <r>
    <x v="3"/>
    <x v="0"/>
    <x v="9"/>
    <s v="WC Net"/>
    <s v="|52/01/10|"/>
    <n v="852"/>
    <n v="2.08"/>
    <n v="2.5"/>
  </r>
  <r>
    <x v="3"/>
    <x v="0"/>
    <x v="9"/>
    <s v="WC Net"/>
    <s v="|52/01/11|"/>
    <n v="1164"/>
    <n v="2.2999999999999998"/>
    <n v="2.02"/>
  </r>
  <r>
    <x v="3"/>
    <x v="0"/>
    <x v="5"/>
    <s v="Mondelez"/>
    <s v="|123/01/01|"/>
    <n v="1056"/>
    <n v="1.32"/>
    <n v="1.82"/>
  </r>
  <r>
    <x v="3"/>
    <x v="0"/>
    <x v="5"/>
    <s v="Mondelez"/>
    <s v="|123/01/02|"/>
    <n v="1116"/>
    <n v="1.41"/>
    <n v="1.75"/>
  </r>
  <r>
    <x v="3"/>
    <x v="0"/>
    <x v="5"/>
    <s v="Mondelez"/>
    <s v="|123/01/03|"/>
    <n v="792"/>
    <n v="1.31"/>
    <n v="1.69"/>
  </r>
  <r>
    <x v="3"/>
    <x v="0"/>
    <x v="5"/>
    <s v="Mondelez"/>
    <s v="|123/01/05|"/>
    <n v="1008"/>
    <n v="1.19"/>
    <n v="1.87"/>
  </r>
  <r>
    <x v="3"/>
    <x v="0"/>
    <x v="5"/>
    <s v="Mondelez"/>
    <s v="|123/01/06|"/>
    <n v="1104"/>
    <n v="1.36"/>
    <n v="1.71"/>
  </r>
  <r>
    <x v="3"/>
    <x v="0"/>
    <x v="4"/>
    <s v="Sephora"/>
    <s v="|01/01/01|"/>
    <n v="432"/>
    <n v="4.2300000000000004"/>
    <n v="5.13"/>
  </r>
  <r>
    <x v="3"/>
    <x v="0"/>
    <x v="4"/>
    <s v="Sephora"/>
    <s v="|01/01/02|"/>
    <n v="672"/>
    <n v="4.28"/>
    <n v="5.16"/>
  </r>
  <r>
    <x v="3"/>
    <x v="0"/>
    <x v="4"/>
    <s v="Sephora"/>
    <s v="|01/01/04|"/>
    <n v="312"/>
    <n v="4.74"/>
    <n v="5.33"/>
  </r>
  <r>
    <x v="3"/>
    <x v="0"/>
    <x v="4"/>
    <s v="Sephora"/>
    <s v="|01/01/05|"/>
    <n v="636"/>
    <n v="4.47"/>
    <n v="5.21"/>
  </r>
  <r>
    <x v="3"/>
    <x v="0"/>
    <x v="4"/>
    <s v="Sephora"/>
    <s v="|01/01/06|"/>
    <n v="444"/>
    <n v="4.3600000000000003"/>
    <n v="5.35"/>
  </r>
  <r>
    <x v="3"/>
    <x v="0"/>
    <x v="4"/>
    <s v="Sephora"/>
    <s v="|01/01/08|"/>
    <n v="648"/>
    <n v="4.83"/>
    <n v="5.22"/>
  </r>
  <r>
    <x v="3"/>
    <x v="0"/>
    <x v="4"/>
    <s v="Sephora"/>
    <s v="|01/01/10|"/>
    <n v="504"/>
    <n v="4.88"/>
    <n v="5.16"/>
  </r>
  <r>
    <x v="3"/>
    <x v="0"/>
    <x v="4"/>
    <s v="Sephora"/>
    <s v="|01/01/11|"/>
    <n v="588"/>
    <n v="4.0599999999999996"/>
    <n v="5.37"/>
  </r>
  <r>
    <x v="3"/>
    <x v="0"/>
    <x v="4"/>
    <s v="Sephora"/>
    <s v="|01/01/12|"/>
    <n v="480"/>
    <n v="4.05"/>
    <n v="5.35"/>
  </r>
  <r>
    <x v="3"/>
    <x v="0"/>
    <x v="4"/>
    <s v="Sephora"/>
    <s v="|01/01/13|"/>
    <n v="276"/>
    <n v="4.5199999999999996"/>
    <n v="5.39"/>
  </r>
  <r>
    <x v="3"/>
    <x v="0"/>
    <x v="4"/>
    <s v="Sephora"/>
    <s v="|01/01/15|"/>
    <n v="396"/>
    <n v="4.37"/>
    <n v="5.12"/>
  </r>
  <r>
    <x v="3"/>
    <x v="0"/>
    <x v="4"/>
    <s v="Sephora"/>
    <s v="|01/01/17|"/>
    <n v="708"/>
    <n v="4.76"/>
    <n v="5.14"/>
  </r>
  <r>
    <x v="3"/>
    <x v="0"/>
    <x v="4"/>
    <s v="Sephora"/>
    <s v="|01/01/18|"/>
    <n v="300"/>
    <n v="4.83"/>
    <n v="5.35"/>
  </r>
  <r>
    <x v="3"/>
    <x v="0"/>
    <x v="4"/>
    <s v="Sephora"/>
    <s v="|01/01/19|"/>
    <n v="432"/>
    <n v="4.12"/>
    <n v="5.14"/>
  </r>
  <r>
    <x v="3"/>
    <x v="0"/>
    <x v="4"/>
    <s v="Sephora"/>
    <s v="|01/01/20|"/>
    <n v="516"/>
    <n v="4.1100000000000003"/>
    <n v="5.1100000000000003"/>
  </r>
  <r>
    <x v="3"/>
    <x v="0"/>
    <x v="4"/>
    <s v="Sephora"/>
    <s v="|01/01/21|"/>
    <n v="264"/>
    <n v="4.6399999999999997"/>
    <n v="5.0199999999999996"/>
  </r>
  <r>
    <x v="3"/>
    <x v="0"/>
    <x v="4"/>
    <s v="Sephora"/>
    <s v="|01/01/23|"/>
    <n v="360"/>
    <n v="4.63"/>
    <n v="5.0999999999999996"/>
  </r>
  <r>
    <x v="3"/>
    <x v="0"/>
    <x v="4"/>
    <s v="Sephora"/>
    <s v="|01/01/24|"/>
    <n v="324"/>
    <n v="4.6900000000000004"/>
    <n v="5.37"/>
  </r>
  <r>
    <x v="3"/>
    <x v="0"/>
    <x v="4"/>
    <s v="Sephora"/>
    <s v="|01/01/25|"/>
    <n v="708"/>
    <n v="4.13"/>
    <n v="5.14"/>
  </r>
  <r>
    <x v="3"/>
    <x v="0"/>
    <x v="4"/>
    <s v="Sephora"/>
    <s v="|01/01/26|"/>
    <n v="720"/>
    <n v="4.6500000000000004"/>
    <n v="5.17"/>
  </r>
  <r>
    <x v="3"/>
    <x v="0"/>
    <x v="4"/>
    <s v="Sephora"/>
    <s v="|01/01/30|"/>
    <n v="240"/>
    <n v="4.8099999999999996"/>
    <n v="5.1100000000000003"/>
  </r>
  <r>
    <x v="3"/>
    <x v="0"/>
    <x v="4"/>
    <s v="Sephora"/>
    <s v="|01/01/31|"/>
    <n v="324"/>
    <n v="4.66"/>
    <n v="5.4"/>
  </r>
  <r>
    <x v="3"/>
    <x v="0"/>
    <x v="4"/>
    <s v="Sephora"/>
    <s v="|01/01/32|"/>
    <n v="276"/>
    <n v="4.07"/>
    <n v="5.25"/>
  </r>
  <r>
    <x v="3"/>
    <x v="0"/>
    <x v="4"/>
    <s v="Sephora"/>
    <s v="|01/01/33|"/>
    <n v="504"/>
    <n v="4.87"/>
    <n v="5.24"/>
  </r>
  <r>
    <x v="3"/>
    <x v="0"/>
    <x v="4"/>
    <s v="Sephora"/>
    <s v="|01/01/34|"/>
    <n v="720"/>
    <n v="4.25"/>
    <n v="5.35"/>
  </r>
  <r>
    <x v="3"/>
    <x v="0"/>
    <x v="4"/>
    <s v="Sephora"/>
    <s v="|01/01/35|"/>
    <n v="336"/>
    <n v="4.12"/>
    <n v="5.0999999999999996"/>
  </r>
  <r>
    <x v="3"/>
    <x v="0"/>
    <x v="4"/>
    <s v="Sephora"/>
    <s v="|01/01/36|"/>
    <n v="684"/>
    <n v="4.95"/>
    <n v="5.36"/>
  </r>
  <r>
    <x v="3"/>
    <x v="0"/>
    <x v="4"/>
    <s v="Sephora"/>
    <s v="|01/01/37|"/>
    <n v="480"/>
    <n v="4.45"/>
    <n v="5.25"/>
  </r>
  <r>
    <x v="3"/>
    <x v="0"/>
    <x v="4"/>
    <s v="Sephora"/>
    <s v="|01/01/38|"/>
    <n v="252"/>
    <n v="4.8099999999999996"/>
    <n v="5.04"/>
  </r>
  <r>
    <x v="3"/>
    <x v="0"/>
    <x v="4"/>
    <s v="Sephora"/>
    <s v="|01/01/39|"/>
    <n v="696"/>
    <n v="4.78"/>
    <n v="5.1100000000000003"/>
  </r>
  <r>
    <x v="3"/>
    <x v="0"/>
    <x v="4"/>
    <s v="Sephora"/>
    <s v="|01/01/40|"/>
    <n v="432"/>
    <n v="4.3600000000000003"/>
    <n v="5.15"/>
  </r>
  <r>
    <x v="3"/>
    <x v="0"/>
    <x v="4"/>
    <s v="Sephora"/>
    <s v="|01/01/41|"/>
    <n v="360"/>
    <n v="4.49"/>
    <n v="5.13"/>
  </r>
  <r>
    <x v="3"/>
    <x v="0"/>
    <x v="4"/>
    <s v="Sephora"/>
    <s v="|01/01/42|"/>
    <n v="372"/>
    <n v="4.6900000000000004"/>
    <n v="5.05"/>
  </r>
  <r>
    <x v="3"/>
    <x v="0"/>
    <x v="2"/>
    <s v="Jacobs"/>
    <s v="|11/01/01|"/>
    <n v="5772"/>
    <n v="0.66"/>
    <n v="1.0900000000000001"/>
  </r>
  <r>
    <x v="3"/>
    <x v="0"/>
    <x v="2"/>
    <s v="Jacobs"/>
    <s v="|11/02/01|"/>
    <n v="9576"/>
    <n v="0.72"/>
    <n v="1.03"/>
  </r>
  <r>
    <x v="3"/>
    <x v="0"/>
    <x v="5"/>
    <s v="Sapori di Siena"/>
    <s v="|76/01/01|"/>
    <n v="1212"/>
    <n v="1.47"/>
    <n v="1.62"/>
  </r>
  <r>
    <x v="3"/>
    <x v="0"/>
    <x v="5"/>
    <s v="Sapori di Siena"/>
    <s v="|76/01/02|"/>
    <n v="684"/>
    <n v="1.37"/>
    <n v="1.9"/>
  </r>
  <r>
    <x v="3"/>
    <x v="0"/>
    <x v="5"/>
    <s v="Sapori di Siena"/>
    <s v="|76/01/03|"/>
    <n v="996"/>
    <n v="1.18"/>
    <n v="1.81"/>
  </r>
  <r>
    <x v="3"/>
    <x v="0"/>
    <x v="5"/>
    <s v="Sapori di Siena"/>
    <s v="|76/01/04|"/>
    <n v="852"/>
    <n v="1.1599999999999999"/>
    <n v="1.8"/>
  </r>
  <r>
    <x v="3"/>
    <x v="0"/>
    <x v="5"/>
    <s v="Sapori di Siena"/>
    <s v="|76/01/05a|"/>
    <n v="756"/>
    <n v="1.48"/>
    <n v="1.75"/>
  </r>
  <r>
    <x v="3"/>
    <x v="0"/>
    <x v="5"/>
    <s v="Sapori di Siena"/>
    <s v="|76/01/06a|"/>
    <n v="636"/>
    <n v="1.29"/>
    <n v="1.72"/>
  </r>
  <r>
    <x v="3"/>
    <x v="0"/>
    <x v="3"/>
    <s v="TIP"/>
    <s v="|26/01/04|"/>
    <n v="60"/>
    <n v="1.03"/>
    <n v="1.33"/>
  </r>
  <r>
    <x v="3"/>
    <x v="2"/>
    <x v="15"/>
    <s v="Monzuro"/>
    <s v="|102/01/01|"/>
    <n v="1524"/>
    <n v="0.76"/>
    <n v="1.19"/>
  </r>
  <r>
    <x v="3"/>
    <x v="2"/>
    <x v="15"/>
    <s v="Monzuro"/>
    <s v="|102/01/02|"/>
    <n v="1452"/>
    <n v="0.64"/>
    <n v="0.93"/>
  </r>
  <r>
    <x v="3"/>
    <x v="2"/>
    <x v="15"/>
    <s v="Monzuro"/>
    <s v="|102/01/03|"/>
    <n v="1572"/>
    <n v="0.9"/>
    <n v="1.1100000000000001"/>
  </r>
  <r>
    <x v="3"/>
    <x v="2"/>
    <x v="15"/>
    <s v="Monzuro"/>
    <s v="|102/01/04|"/>
    <n v="1512"/>
    <n v="0.82"/>
    <n v="1.07"/>
  </r>
  <r>
    <x v="3"/>
    <x v="2"/>
    <x v="15"/>
    <s v="Monzuro"/>
    <s v="|102/01/05|"/>
    <n v="1320"/>
    <n v="0.83"/>
    <n v="1.02"/>
  </r>
  <r>
    <x v="3"/>
    <x v="2"/>
    <x v="15"/>
    <s v="Monzuro"/>
    <s v="|102/01/06|"/>
    <n v="1572"/>
    <n v="0.64"/>
    <n v="0.93"/>
  </r>
  <r>
    <x v="3"/>
    <x v="2"/>
    <x v="15"/>
    <s v="Monzuro"/>
    <s v="|102/01/07|"/>
    <n v="1296"/>
    <n v="0.89"/>
    <n v="1.02"/>
  </r>
  <r>
    <x v="3"/>
    <x v="2"/>
    <x v="15"/>
    <s v="Monzuro"/>
    <s v="|102/01/08|"/>
    <n v="1512"/>
    <n v="0.81"/>
    <n v="1.08"/>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366">
  <r>
    <s v="PID439"/>
    <x v="0"/>
    <x v="0"/>
    <x v="0"/>
    <x v="0"/>
    <x v="0"/>
    <n v="9117"/>
    <n v="1505592"/>
    <n v="24125"/>
    <n v="149169.73244768556"/>
    <n v="17599.009158822231"/>
    <n v="1481467"/>
    <n v="1338823.2583934921"/>
    <s v="Favourable"/>
  </r>
  <r>
    <s v="PID762"/>
    <x v="1"/>
    <x v="0"/>
    <x v="0"/>
    <x v="1"/>
    <x v="1"/>
    <n v="6409"/>
    <n v="1588660"/>
    <n v="0"/>
    <n v="794905.21543684579"/>
    <n v="261486.68856545666"/>
    <n v="1588660"/>
    <n v="532268.09599769767"/>
    <s v="Favourable"/>
  </r>
  <r>
    <s v="PID2076"/>
    <x v="2"/>
    <x v="1"/>
    <x v="1"/>
    <x v="1"/>
    <x v="2"/>
    <n v="6794"/>
    <n v="2414667"/>
    <n v="56865"/>
    <n v="1593812.3760301864"/>
    <n v="71276.6765677925"/>
    <n v="2357802"/>
    <n v="749577.94740202115"/>
    <s v="Favourable"/>
  </r>
  <r>
    <s v="PID2683"/>
    <x v="3"/>
    <x v="0"/>
    <x v="0"/>
    <x v="2"/>
    <x v="3"/>
    <n v="8216"/>
    <n v="2253523"/>
    <n v="0"/>
    <n v="149221.51984874412"/>
    <n v="665174.04708226712"/>
    <n v="2253523"/>
    <n v="1439127.4330689888"/>
    <s v="Favourable"/>
  </r>
  <r>
    <s v="PID3820"/>
    <x v="4"/>
    <x v="2"/>
    <x v="2"/>
    <x v="0"/>
    <x v="4"/>
    <n v="5745"/>
    <n v="601949"/>
    <n v="50077"/>
    <n v="157251.9806271292"/>
    <n v="92071.029042527196"/>
    <n v="551872"/>
    <n v="352625.9903303436"/>
    <s v="Favourable"/>
  </r>
  <r>
    <s v="PID4450"/>
    <x v="5"/>
    <x v="3"/>
    <x v="1"/>
    <x v="1"/>
    <x v="2"/>
    <n v="5773"/>
    <n v="2387666"/>
    <n v="50479"/>
    <n v="47544.616915468192"/>
    <n v="134804.58602224026"/>
    <n v="2337187"/>
    <n v="2205316.7970622918"/>
    <s v="Favourable"/>
  </r>
  <r>
    <s v="PID6447"/>
    <x v="6"/>
    <x v="2"/>
    <x v="2"/>
    <x v="2"/>
    <x v="5"/>
    <n v="5607"/>
    <n v="1530830"/>
    <n v="0"/>
    <n v="949017.93804091413"/>
    <n v="54293.057014092024"/>
    <n v="1530830"/>
    <n v="527519.00494499388"/>
    <s v="Favourable"/>
  </r>
  <r>
    <s v="PID2838"/>
    <x v="7"/>
    <x v="3"/>
    <x v="1"/>
    <x v="0"/>
    <x v="6"/>
    <n v="6381"/>
    <n v="411773"/>
    <n v="22589"/>
    <n v="200479.18480523821"/>
    <n v="128265.34195265731"/>
    <n v="389184"/>
    <n v="83028.473242104461"/>
    <s v="Favourable"/>
  </r>
  <r>
    <s v="PID540"/>
    <x v="8"/>
    <x v="3"/>
    <x v="1"/>
    <x v="1"/>
    <x v="7"/>
    <n v="9436"/>
    <n v="1788227"/>
    <n v="20598"/>
    <n v="430642.38209777029"/>
    <n v="440286.30167133844"/>
    <n v="1767629"/>
    <n v="917298.31623089127"/>
    <s v="Favourable"/>
  </r>
  <r>
    <s v="PID3011"/>
    <x v="9"/>
    <x v="3"/>
    <x v="1"/>
    <x v="2"/>
    <x v="8"/>
    <n v="6670"/>
    <n v="781859"/>
    <n v="0"/>
    <n v="35232.479429394923"/>
    <n v="217170.76421048152"/>
    <n v="781859"/>
    <n v="529455.75636012363"/>
    <s v="Favourable"/>
  </r>
  <r>
    <s v="PID3226"/>
    <x v="10"/>
    <x v="1"/>
    <x v="1"/>
    <x v="2"/>
    <x v="9"/>
    <n v="6970"/>
    <n v="2114356"/>
    <n v="51007"/>
    <n v="152862.59471287447"/>
    <n v="571139.078895816"/>
    <n v="2063349"/>
    <n v="1390354.3263913095"/>
    <s v="Favourable"/>
  </r>
  <r>
    <s v="PID4364"/>
    <x v="11"/>
    <x v="1"/>
    <x v="1"/>
    <x v="0"/>
    <x v="10"/>
    <n v="7098"/>
    <n v="280864"/>
    <n v="40695"/>
    <n v="201800.68473545177"/>
    <n v="84085.930322141983"/>
    <n v="240169"/>
    <n v="-5022.6150575937354"/>
    <s v="Adverse"/>
  </r>
  <r>
    <s v="PID4610"/>
    <x v="12"/>
    <x v="4"/>
    <x v="3"/>
    <x v="2"/>
    <x v="11"/>
    <n v="7347"/>
    <n v="2195187"/>
    <n v="0"/>
    <n v="1901853.2221547451"/>
    <n v="702437.53404739592"/>
    <n v="2195187"/>
    <n v="-409103.75620214082"/>
    <s v="Adverse"/>
  </r>
  <r>
    <s v="PID4767"/>
    <x v="13"/>
    <x v="0"/>
    <x v="0"/>
    <x v="0"/>
    <x v="12"/>
    <n v="8880"/>
    <n v="887329"/>
    <n v="0"/>
    <n v="312691.57199384907"/>
    <n v="204965.69719121748"/>
    <n v="887329"/>
    <n v="369671.73081493343"/>
    <s v="Favourable"/>
  </r>
  <r>
    <s v="PID4826"/>
    <x v="14"/>
    <x v="1"/>
    <x v="1"/>
    <x v="0"/>
    <x v="13"/>
    <n v="6970"/>
    <n v="1545025"/>
    <n v="80225"/>
    <n v="1221067.73022571"/>
    <n v="217159.18124886454"/>
    <n v="1464800"/>
    <n v="106798.08852542541"/>
    <s v="Favourable"/>
  </r>
  <r>
    <s v="PID6384"/>
    <x v="15"/>
    <x v="0"/>
    <x v="0"/>
    <x v="0"/>
    <x v="13"/>
    <n v="6338"/>
    <n v="1611393"/>
    <n v="0"/>
    <n v="224063.1915217693"/>
    <n v="294222.46801447647"/>
    <n v="1611393"/>
    <n v="1093107.3404637543"/>
    <s v="Favourable"/>
  </r>
  <r>
    <s v="PID538"/>
    <x v="16"/>
    <x v="1"/>
    <x v="1"/>
    <x v="1"/>
    <x v="14"/>
    <n v="8782"/>
    <n v="2089492"/>
    <n v="0"/>
    <n v="1725754.3980619088"/>
    <n v="235739.24366996266"/>
    <n v="2089492"/>
    <n v="127998.35826812848"/>
    <s v="Favourable"/>
  </r>
  <r>
    <s v="PID770"/>
    <x v="17"/>
    <x v="4"/>
    <x v="3"/>
    <x v="1"/>
    <x v="15"/>
    <n v="6775"/>
    <n v="1623839"/>
    <n v="0"/>
    <n v="805219.52277994365"/>
    <n v="202486.24409919349"/>
    <n v="1623839"/>
    <n v="616133.23312086286"/>
    <s v="Favourable"/>
  </r>
  <r>
    <s v="PID3707"/>
    <x v="18"/>
    <x v="4"/>
    <x v="3"/>
    <x v="1"/>
    <x v="16"/>
    <n v="7481"/>
    <n v="1089627"/>
    <n v="26729"/>
    <n v="360919.09820513881"/>
    <n v="148593.24527061198"/>
    <n v="1062898"/>
    <n v="580114.65652424924"/>
    <s v="Favourable"/>
  </r>
  <r>
    <s v="PID4053"/>
    <x v="19"/>
    <x v="4"/>
    <x v="3"/>
    <x v="0"/>
    <x v="17"/>
    <n v="5957"/>
    <n v="1346440"/>
    <n v="12473"/>
    <n v="269191.58608582988"/>
    <n v="52266.037092746184"/>
    <n v="1333967"/>
    <n v="1024982.3768214239"/>
    <s v="Favourable"/>
  </r>
  <r>
    <s v="PID5133"/>
    <x v="20"/>
    <x v="0"/>
    <x v="0"/>
    <x v="1"/>
    <x v="18"/>
    <n v="8712"/>
    <n v="990667"/>
    <n v="0"/>
    <n v="340068.78187062731"/>
    <n v="279713.08517099533"/>
    <n v="990667"/>
    <n v="370885.13295837736"/>
    <s v="Favourable"/>
  </r>
  <r>
    <s v="PID6401"/>
    <x v="21"/>
    <x v="4"/>
    <x v="3"/>
    <x v="2"/>
    <x v="19"/>
    <n v="5930"/>
    <n v="281848"/>
    <n v="0"/>
    <n v="39241.683933500441"/>
    <n v="1776.2790914794198"/>
    <n v="281848"/>
    <n v="240830.03697502014"/>
    <s v="Favourable"/>
  </r>
  <r>
    <s v="PID615"/>
    <x v="22"/>
    <x v="3"/>
    <x v="1"/>
    <x v="0"/>
    <x v="19"/>
    <n v="8742"/>
    <n v="1467904"/>
    <n v="42386"/>
    <n v="1450213.5675007193"/>
    <n v="342826.49802599684"/>
    <n v="1425518"/>
    <n v="-325136.06552671618"/>
    <s v="Adverse"/>
  </r>
  <r>
    <s v="PID707"/>
    <x v="23"/>
    <x v="2"/>
    <x v="2"/>
    <x v="0"/>
    <x v="18"/>
    <n v="7223"/>
    <n v="1819389"/>
    <n v="80930"/>
    <n v="297671.91344041773"/>
    <n v="138134.75738719435"/>
    <n v="1738459"/>
    <n v="1383582.329172388"/>
    <s v="Favourable"/>
  </r>
  <r>
    <s v="PID4933"/>
    <x v="24"/>
    <x v="4"/>
    <x v="3"/>
    <x v="2"/>
    <x v="20"/>
    <n v="8887"/>
    <n v="732359"/>
    <n v="20871"/>
    <n v="220675.78247173282"/>
    <n v="197120.87395179295"/>
    <n v="711488"/>
    <n v="314562.34357647423"/>
    <s v="Favourable"/>
  </r>
  <r>
    <s v="PID5426"/>
    <x v="25"/>
    <x v="1"/>
    <x v="1"/>
    <x v="0"/>
    <x v="21"/>
    <n v="8928"/>
    <n v="642662"/>
    <n v="0"/>
    <n v="177996.22149064223"/>
    <n v="60663.291241075283"/>
    <n v="642662"/>
    <n v="404002.48726828245"/>
    <s v="Favourable"/>
  </r>
  <r>
    <s v="PID6318"/>
    <x v="26"/>
    <x v="4"/>
    <x v="3"/>
    <x v="0"/>
    <x v="22"/>
    <n v="5605"/>
    <n v="367556"/>
    <n v="37804"/>
    <n v="220999.18936879901"/>
    <n v="95614.854679148513"/>
    <n v="329752"/>
    <n v="50941.955952052493"/>
    <s v="Favourable"/>
  </r>
  <r>
    <s v="PID221"/>
    <x v="27"/>
    <x v="1"/>
    <x v="1"/>
    <x v="2"/>
    <x v="23"/>
    <n v="5747"/>
    <n v="486635"/>
    <n v="15336"/>
    <n v="381520.6262317748"/>
    <n v="83862.568118418581"/>
    <n v="471299"/>
    <n v="21251.805649806629"/>
    <s v="Favourable"/>
  </r>
  <r>
    <s v="PID4446"/>
    <x v="28"/>
    <x v="2"/>
    <x v="2"/>
    <x v="0"/>
    <x v="24"/>
    <n v="5558"/>
    <n v="1942589"/>
    <n v="0"/>
    <n v="82455.027196818846"/>
    <n v="267685.89831996319"/>
    <n v="1942589"/>
    <n v="1592448.0744832179"/>
    <s v="Favourable"/>
  </r>
  <r>
    <s v="PID4238"/>
    <x v="29"/>
    <x v="3"/>
    <x v="1"/>
    <x v="2"/>
    <x v="25"/>
    <n v="8923"/>
    <n v="2332292"/>
    <n v="48801"/>
    <n v="1939344.4811690156"/>
    <n v="493023.34023386874"/>
    <n v="2283491"/>
    <n v="-100075.82140288455"/>
    <s v="Adverse"/>
  </r>
  <r>
    <s v="PID403"/>
    <x v="30"/>
    <x v="1"/>
    <x v="1"/>
    <x v="1"/>
    <x v="26"/>
    <n v="7740"/>
    <n v="1668695"/>
    <n v="26014"/>
    <n v="390136.09180694143"/>
    <n v="370649.39944176958"/>
    <n v="1642681"/>
    <n v="907909.50875128899"/>
    <s v="Favourable"/>
  </r>
  <r>
    <s v="PID1235"/>
    <x v="31"/>
    <x v="0"/>
    <x v="0"/>
    <x v="0"/>
    <x v="2"/>
    <n v="6066"/>
    <n v="1500402"/>
    <n v="55652"/>
    <n v="189176.75281216842"/>
    <n v="287728.45945121004"/>
    <n v="1444750"/>
    <n v="1023496.7877366216"/>
    <s v="Favourable"/>
  </r>
  <r>
    <s v="PID1514"/>
    <x v="32"/>
    <x v="0"/>
    <x v="0"/>
    <x v="0"/>
    <x v="18"/>
    <n v="8333"/>
    <n v="939336"/>
    <n v="0"/>
    <n v="215919.56954972379"/>
    <n v="252286.21903165951"/>
    <n v="939336"/>
    <n v="471130.2114186167"/>
    <s v="Favourable"/>
  </r>
  <r>
    <s v="PID1837"/>
    <x v="33"/>
    <x v="4"/>
    <x v="3"/>
    <x v="2"/>
    <x v="27"/>
    <n v="7919"/>
    <n v="2169325"/>
    <n v="19004"/>
    <n v="549952.88991057349"/>
    <n v="575715.75116824685"/>
    <n v="2150321"/>
    <n v="1043656.3589211795"/>
    <s v="Favourable"/>
  </r>
  <r>
    <s v="PID3660"/>
    <x v="34"/>
    <x v="2"/>
    <x v="2"/>
    <x v="2"/>
    <x v="28"/>
    <n v="9477"/>
    <n v="624326"/>
    <n v="43943"/>
    <n v="167795.50201118275"/>
    <n v="71567.325633364948"/>
    <n v="580383"/>
    <n v="384963.17235545232"/>
    <s v="Favourable"/>
  </r>
  <r>
    <s v="PID506"/>
    <x v="35"/>
    <x v="2"/>
    <x v="2"/>
    <x v="1"/>
    <x v="3"/>
    <n v="8596"/>
    <n v="2044153"/>
    <n v="37908"/>
    <n v="1076220.5620646509"/>
    <n v="577595.00747164933"/>
    <n v="2006245"/>
    <n v="390337.43046369962"/>
    <s v="Favourable"/>
  </r>
  <r>
    <s v="PID5650"/>
    <x v="36"/>
    <x v="0"/>
    <x v="0"/>
    <x v="0"/>
    <x v="8"/>
    <n v="6979"/>
    <n v="1436730"/>
    <n v="0"/>
    <n v="256311.90684267165"/>
    <n v="187221.62786435764"/>
    <n v="1436730"/>
    <n v="993196.46529297065"/>
    <s v="Favourable"/>
  </r>
  <r>
    <s v="PID1271"/>
    <x v="37"/>
    <x v="4"/>
    <x v="3"/>
    <x v="0"/>
    <x v="11"/>
    <n v="7933"/>
    <n v="406287"/>
    <n v="55768"/>
    <n v="94175.289653143976"/>
    <n v="114603.95253709056"/>
    <n v="350519"/>
    <n v="197507.75780976546"/>
    <s v="Favourable"/>
  </r>
  <r>
    <s v="PID386"/>
    <x v="38"/>
    <x v="2"/>
    <x v="2"/>
    <x v="0"/>
    <x v="23"/>
    <n v="7597"/>
    <n v="791761"/>
    <n v="11998"/>
    <n v="17047.548135536796"/>
    <n v="214411.18818019718"/>
    <n v="779763"/>
    <n v="560302.26368426601"/>
    <s v="Favourable"/>
  </r>
  <r>
    <s v="PID5469"/>
    <x v="39"/>
    <x v="2"/>
    <x v="2"/>
    <x v="1"/>
    <x v="29"/>
    <n v="5963"/>
    <n v="2326865"/>
    <n v="34401"/>
    <n v="992094.36170848634"/>
    <n v="754648.72021402989"/>
    <n v="2292464"/>
    <n v="580121.91807748377"/>
    <s v="Favourable"/>
  </r>
  <r>
    <s v="PID3968"/>
    <x v="40"/>
    <x v="4"/>
    <x v="3"/>
    <x v="0"/>
    <x v="9"/>
    <n v="6316"/>
    <n v="1672588"/>
    <n v="58128"/>
    <n v="347577.42932601442"/>
    <n v="319159.66448979278"/>
    <n v="1614460"/>
    <n v="1005850.9061841927"/>
    <s v="Favourable"/>
  </r>
  <r>
    <s v="PID491"/>
    <x v="41"/>
    <x v="4"/>
    <x v="3"/>
    <x v="1"/>
    <x v="30"/>
    <n v="5577"/>
    <n v="369897"/>
    <n v="0"/>
    <n v="349524.90594315372"/>
    <n v="52218.450855936717"/>
    <n v="369897"/>
    <n v="-31846.356799090456"/>
    <s v="Adverse"/>
  </r>
  <r>
    <s v="PID5503"/>
    <x v="42"/>
    <x v="2"/>
    <x v="2"/>
    <x v="0"/>
    <x v="15"/>
    <n v="6721"/>
    <n v="1343324"/>
    <n v="42355"/>
    <n v="1000885.3950212712"/>
    <n v="217635.12989288502"/>
    <n v="1300969"/>
    <n v="124803.47508584382"/>
    <s v="Favourable"/>
  </r>
  <r>
    <s v="PID5551"/>
    <x v="43"/>
    <x v="4"/>
    <x v="3"/>
    <x v="2"/>
    <x v="31"/>
    <n v="9277"/>
    <n v="624244"/>
    <n v="54787"/>
    <n v="582423.50650804897"/>
    <n v="186664.58649189162"/>
    <n v="569457"/>
    <n v="-144844.09299994062"/>
    <s v="Adverse"/>
  </r>
  <r>
    <s v="PID832"/>
    <x v="44"/>
    <x v="2"/>
    <x v="2"/>
    <x v="0"/>
    <x v="32"/>
    <n v="6540"/>
    <n v="1034554"/>
    <n v="0"/>
    <n v="442994.27014640969"/>
    <n v="85228.393182929067"/>
    <n v="1034554"/>
    <n v="506331.33667066123"/>
    <s v="Favourable"/>
  </r>
  <r>
    <s v="PID750"/>
    <x v="45"/>
    <x v="4"/>
    <x v="3"/>
    <x v="1"/>
    <x v="20"/>
    <n v="7293"/>
    <n v="1529821"/>
    <n v="59905"/>
    <n v="1488598.7972652228"/>
    <n v="126018.59139436908"/>
    <n v="1469916"/>
    <n v="-84796.388659591787"/>
    <s v="Adverse"/>
  </r>
  <r>
    <s v="PID1212"/>
    <x v="46"/>
    <x v="3"/>
    <x v="1"/>
    <x v="0"/>
    <x v="32"/>
    <n v="8807"/>
    <n v="498638"/>
    <n v="26912"/>
    <n v="150625.21923980201"/>
    <n v="74455.804141517627"/>
    <n v="471726"/>
    <n v="273556.97661868035"/>
    <s v="Favourable"/>
  </r>
  <r>
    <s v="PID1503"/>
    <x v="47"/>
    <x v="0"/>
    <x v="0"/>
    <x v="2"/>
    <x v="33"/>
    <n v="8890"/>
    <n v="2298462"/>
    <n v="15417"/>
    <n v="1212214.9337235615"/>
    <n v="228051.76100516305"/>
    <n v="2283045"/>
    <n v="858195.30527127557"/>
    <s v="Favourable"/>
  </r>
  <r>
    <s v="PID5352"/>
    <x v="48"/>
    <x v="4"/>
    <x v="3"/>
    <x v="0"/>
    <x v="1"/>
    <n v="8208"/>
    <n v="1164095"/>
    <n v="14500"/>
    <n v="114748.07472440768"/>
    <n v="253945.4586457625"/>
    <n v="1149595"/>
    <n v="795401.46662982984"/>
    <s v="Favourable"/>
  </r>
  <r>
    <s v="PID182"/>
    <x v="49"/>
    <x v="1"/>
    <x v="1"/>
    <x v="0"/>
    <x v="2"/>
    <n v="7319"/>
    <n v="1746393"/>
    <n v="45989"/>
    <n v="1352184.5140264975"/>
    <n v="97383.548399572916"/>
    <n v="1700404"/>
    <n v="296824.93757392955"/>
    <s v="Favourable"/>
  </r>
  <r>
    <s v="PID2587"/>
    <x v="50"/>
    <x v="2"/>
    <x v="2"/>
    <x v="1"/>
    <x v="5"/>
    <n v="8534"/>
    <n v="2093359"/>
    <n v="12338"/>
    <n v="1842257.655116512"/>
    <n v="684616.91385444219"/>
    <n v="2081021"/>
    <n v="-433515.56897095405"/>
    <s v="Adverse"/>
  </r>
  <r>
    <s v="PID4262"/>
    <x v="51"/>
    <x v="1"/>
    <x v="1"/>
    <x v="1"/>
    <x v="12"/>
    <n v="5692"/>
    <n v="915439"/>
    <n v="56220"/>
    <n v="336092.72599894134"/>
    <n v="73285.038811113613"/>
    <n v="859219"/>
    <n v="506061.23518994503"/>
    <s v="Favourable"/>
  </r>
  <r>
    <s v="PID4716"/>
    <x v="52"/>
    <x v="0"/>
    <x v="0"/>
    <x v="2"/>
    <x v="20"/>
    <n v="8539"/>
    <n v="1426268"/>
    <n v="0"/>
    <n v="883553.54668232496"/>
    <n v="433917.11043143418"/>
    <n v="1426268"/>
    <n v="108797.34288624092"/>
    <s v="Favourable"/>
  </r>
  <r>
    <s v="PID5241"/>
    <x v="53"/>
    <x v="2"/>
    <x v="2"/>
    <x v="2"/>
    <x v="34"/>
    <n v="7756"/>
    <n v="434487"/>
    <n v="27963"/>
    <n v="17072.835117503575"/>
    <n v="135923.82615637258"/>
    <n v="406524"/>
    <n v="281490.33872612385"/>
    <s v="Favourable"/>
  </r>
  <r>
    <s v="PID1117"/>
    <x v="54"/>
    <x v="0"/>
    <x v="0"/>
    <x v="1"/>
    <x v="35"/>
    <n v="9494"/>
    <n v="1789939"/>
    <n v="0"/>
    <n v="825772.90308519185"/>
    <n v="66652.018018220537"/>
    <n v="1789939"/>
    <n v="897514.0788965876"/>
    <s v="Favourable"/>
  </r>
  <r>
    <s v="PID1431"/>
    <x v="55"/>
    <x v="1"/>
    <x v="1"/>
    <x v="0"/>
    <x v="26"/>
    <n v="7394"/>
    <n v="313981"/>
    <n v="0"/>
    <n v="227998.6611680075"/>
    <n v="12840.599935774711"/>
    <n v="313981"/>
    <n v="73141.738896217779"/>
    <s v="Favourable"/>
  </r>
  <r>
    <s v="PID2004"/>
    <x v="56"/>
    <x v="4"/>
    <x v="3"/>
    <x v="0"/>
    <x v="16"/>
    <n v="8328"/>
    <n v="725280"/>
    <n v="18941"/>
    <n v="459015.52112815552"/>
    <n v="117438.1694976391"/>
    <n v="706339"/>
    <n v="148826.30937420542"/>
    <s v="Favourable"/>
  </r>
  <r>
    <s v="PID2226"/>
    <x v="57"/>
    <x v="1"/>
    <x v="1"/>
    <x v="1"/>
    <x v="3"/>
    <n v="8749"/>
    <n v="936873"/>
    <n v="12569"/>
    <n v="99867.324408158165"/>
    <n v="71437.450836897289"/>
    <n v="924304"/>
    <n v="765568.22475494456"/>
    <s v="Favourable"/>
  </r>
  <r>
    <s v="PID2876"/>
    <x v="58"/>
    <x v="4"/>
    <x v="3"/>
    <x v="1"/>
    <x v="35"/>
    <n v="7793"/>
    <n v="791933"/>
    <n v="24044"/>
    <n v="271591.61919322156"/>
    <n v="44844.894049979332"/>
    <n v="767889"/>
    <n v="475496.4867567991"/>
    <s v="Favourable"/>
  </r>
  <r>
    <s v="PID3828"/>
    <x v="59"/>
    <x v="0"/>
    <x v="0"/>
    <x v="2"/>
    <x v="12"/>
    <n v="8604"/>
    <n v="985652"/>
    <n v="23534"/>
    <n v="594053.6497900259"/>
    <n v="273029.86953453667"/>
    <n v="962118"/>
    <n v="118568.48067543749"/>
    <s v="Favourable"/>
  </r>
  <r>
    <s v="PID4073"/>
    <x v="60"/>
    <x v="3"/>
    <x v="1"/>
    <x v="1"/>
    <x v="36"/>
    <n v="7708"/>
    <n v="1627129"/>
    <n v="58689"/>
    <n v="626031.68368953431"/>
    <n v="507679.21720127086"/>
    <n v="1568440"/>
    <n v="493418.09910919471"/>
    <s v="Favourable"/>
  </r>
  <r>
    <s v="PID6059"/>
    <x v="61"/>
    <x v="3"/>
    <x v="1"/>
    <x v="1"/>
    <x v="26"/>
    <n v="7161"/>
    <n v="595007"/>
    <n v="44685"/>
    <n v="113697.22574251344"/>
    <n v="75390.295425139804"/>
    <n v="550322"/>
    <n v="405919.47883234674"/>
    <s v="Favourable"/>
  </r>
  <r>
    <s v="PID2793"/>
    <x v="62"/>
    <x v="0"/>
    <x v="0"/>
    <x v="2"/>
    <x v="37"/>
    <n v="8506"/>
    <n v="1456455"/>
    <n v="20316"/>
    <n v="1157011.5040904144"/>
    <n v="214902.95534251872"/>
    <n v="1436139"/>
    <n v="84540.540567066986"/>
    <s v="Favourable"/>
  </r>
  <r>
    <s v="PID3359"/>
    <x v="63"/>
    <x v="0"/>
    <x v="0"/>
    <x v="1"/>
    <x v="22"/>
    <n v="8226"/>
    <n v="883395"/>
    <n v="55322"/>
    <n v="58041.883892590413"/>
    <n v="44341.524835555429"/>
    <n v="828073"/>
    <n v="781011.59127185412"/>
    <s v="Favourable"/>
  </r>
  <r>
    <s v="PID3424"/>
    <x v="64"/>
    <x v="0"/>
    <x v="0"/>
    <x v="0"/>
    <x v="34"/>
    <n v="7533"/>
    <n v="1542657"/>
    <n v="0"/>
    <n v="70158.123762468909"/>
    <n v="494146.56940034265"/>
    <n v="1542657"/>
    <n v="978352.30683718843"/>
    <s v="Favourable"/>
  </r>
  <r>
    <s v="PID1397"/>
    <x v="65"/>
    <x v="1"/>
    <x v="1"/>
    <x v="2"/>
    <x v="12"/>
    <n v="7361"/>
    <n v="1888420"/>
    <n v="53758"/>
    <n v="1254648.6596416025"/>
    <n v="602978.64655579464"/>
    <n v="1834662"/>
    <n v="30792.693802602822"/>
    <s v="Favourable"/>
  </r>
  <r>
    <s v="PID1399"/>
    <x v="66"/>
    <x v="0"/>
    <x v="0"/>
    <x v="2"/>
    <x v="38"/>
    <n v="6862"/>
    <n v="1386153"/>
    <n v="59628"/>
    <n v="1119812.0049308301"/>
    <n v="10501.094541917462"/>
    <n v="1326525"/>
    <n v="255839.90052725235"/>
    <s v="Favourable"/>
  </r>
  <r>
    <s v="PID2056"/>
    <x v="67"/>
    <x v="4"/>
    <x v="3"/>
    <x v="0"/>
    <x v="35"/>
    <n v="5701"/>
    <n v="572288"/>
    <n v="82100"/>
    <n v="25943.181426430147"/>
    <n v="32542.092801487815"/>
    <n v="490188"/>
    <n v="513802.72577208205"/>
    <s v="Favourable"/>
  </r>
  <r>
    <s v="PID2893"/>
    <x v="68"/>
    <x v="1"/>
    <x v="1"/>
    <x v="2"/>
    <x v="11"/>
    <n v="8969"/>
    <n v="919782"/>
    <n v="82208"/>
    <n v="764243.16908300191"/>
    <n v="22635.160785634042"/>
    <n v="837574"/>
    <n v="132903.67013136402"/>
    <s v="Favourable"/>
  </r>
  <r>
    <s v="PID3803"/>
    <x v="69"/>
    <x v="3"/>
    <x v="1"/>
    <x v="0"/>
    <x v="37"/>
    <n v="8225"/>
    <n v="381744"/>
    <n v="57168"/>
    <n v="255392.18759106786"/>
    <n v="49014.776922795245"/>
    <n v="324576"/>
    <n v="77337.035486136912"/>
    <s v="Favourable"/>
  </r>
  <r>
    <s v="PID6141"/>
    <x v="70"/>
    <x v="0"/>
    <x v="0"/>
    <x v="2"/>
    <x v="28"/>
    <n v="6710"/>
    <n v="1879803"/>
    <n v="42670"/>
    <n v="62072.707078477026"/>
    <n v="319499.32402927539"/>
    <n v="1837133"/>
    <n v="1498230.9688922476"/>
    <s v="Favourable"/>
  </r>
  <r>
    <s v="PID1367"/>
    <x v="40"/>
    <x v="3"/>
    <x v="1"/>
    <x v="1"/>
    <x v="11"/>
    <n v="7804"/>
    <n v="2147336"/>
    <n v="0"/>
    <n v="1484063.8789968407"/>
    <n v="352393.37710111053"/>
    <n v="2147336"/>
    <n v="310878.74390204879"/>
    <s v="Favourable"/>
  </r>
  <r>
    <s v="PID2626"/>
    <x v="71"/>
    <x v="2"/>
    <x v="2"/>
    <x v="1"/>
    <x v="27"/>
    <n v="7501"/>
    <n v="515474"/>
    <n v="0"/>
    <n v="273537.11229433212"/>
    <n v="102411.14206282755"/>
    <n v="515474"/>
    <n v="139525.74564284034"/>
    <s v="Favourable"/>
  </r>
  <r>
    <s v="PID2961"/>
    <x v="72"/>
    <x v="4"/>
    <x v="3"/>
    <x v="0"/>
    <x v="39"/>
    <n v="8771"/>
    <n v="1364192"/>
    <n v="0"/>
    <n v="16134.673802931036"/>
    <n v="131276.19535107192"/>
    <n v="1364192"/>
    <n v="1216781.130845997"/>
    <s v="Favourable"/>
  </r>
  <r>
    <s v="PID2788"/>
    <x v="73"/>
    <x v="2"/>
    <x v="2"/>
    <x v="2"/>
    <x v="38"/>
    <n v="5921"/>
    <n v="1742012"/>
    <n v="24499"/>
    <n v="780075.77356131375"/>
    <n v="388524.53239791718"/>
    <n v="1717513"/>
    <n v="573411.69404076901"/>
    <s v="Favourable"/>
  </r>
  <r>
    <s v="PID953"/>
    <x v="74"/>
    <x v="0"/>
    <x v="0"/>
    <x v="0"/>
    <x v="39"/>
    <n v="6805"/>
    <n v="1729946"/>
    <n v="0"/>
    <n v="552479.9263057668"/>
    <n v="340957.69863910117"/>
    <n v="1729946"/>
    <n v="836508.37505513197"/>
    <s v="Favourable"/>
  </r>
  <r>
    <s v="PID5573"/>
    <x v="75"/>
    <x v="0"/>
    <x v="0"/>
    <x v="0"/>
    <x v="22"/>
    <n v="7625"/>
    <n v="825078"/>
    <n v="45395"/>
    <n v="704684.97779355198"/>
    <n v="69700.645384948599"/>
    <n v="779683"/>
    <n v="50692.376821499434"/>
    <s v="Favourable"/>
  </r>
  <r>
    <s v="PID5755"/>
    <x v="76"/>
    <x v="1"/>
    <x v="1"/>
    <x v="1"/>
    <x v="21"/>
    <n v="6877"/>
    <n v="725464"/>
    <n v="61727"/>
    <n v="402725.47690079163"/>
    <n v="39945.829508565359"/>
    <n v="663737"/>
    <n v="282792.693590643"/>
    <s v="Favourable"/>
  </r>
  <r>
    <s v="PID6403"/>
    <x v="77"/>
    <x v="0"/>
    <x v="0"/>
    <x v="2"/>
    <x v="19"/>
    <n v="7931"/>
    <n v="342985"/>
    <n v="0"/>
    <n v="101006.48733666759"/>
    <n v="42556.914681321301"/>
    <n v="342985"/>
    <n v="199421.5979820111"/>
    <s v="Favourable"/>
  </r>
  <r>
    <s v="PID4419"/>
    <x v="61"/>
    <x v="2"/>
    <x v="2"/>
    <x v="1"/>
    <x v="20"/>
    <n v="7487"/>
    <n v="393832"/>
    <n v="53422"/>
    <n v="150089.04135377542"/>
    <n v="53304.049326342276"/>
    <n v="340410"/>
    <n v="190438.90931988231"/>
    <s v="Favourable"/>
  </r>
  <r>
    <s v="PID4897"/>
    <x v="78"/>
    <x v="0"/>
    <x v="0"/>
    <x v="0"/>
    <x v="0"/>
    <n v="6241"/>
    <n v="356961"/>
    <n v="19091"/>
    <n v="80569.490903622282"/>
    <n v="39422.028942338125"/>
    <n v="337870"/>
    <n v="236969.4801540396"/>
    <s v="Favourable"/>
  </r>
  <r>
    <s v="PID5631"/>
    <x v="79"/>
    <x v="0"/>
    <x v="0"/>
    <x v="2"/>
    <x v="9"/>
    <n v="6031"/>
    <n v="635206"/>
    <n v="29658"/>
    <n v="461694.48360610032"/>
    <n v="73277.789947365323"/>
    <n v="605548"/>
    <n v="100233.72644653439"/>
    <s v="Favourable"/>
  </r>
  <r>
    <s v="PID2671"/>
    <x v="80"/>
    <x v="3"/>
    <x v="1"/>
    <x v="0"/>
    <x v="40"/>
    <n v="7415"/>
    <n v="1232649"/>
    <n v="0"/>
    <n v="24007.061587556367"/>
    <n v="266094.38000696152"/>
    <n v="1232649"/>
    <n v="942547.55840548209"/>
    <s v="Favourable"/>
  </r>
  <r>
    <s v="PID4257"/>
    <x v="81"/>
    <x v="1"/>
    <x v="1"/>
    <x v="1"/>
    <x v="34"/>
    <n v="9276"/>
    <n v="1762600"/>
    <n v="0"/>
    <n v="1575316.6540201055"/>
    <n v="159474.86071196457"/>
    <n v="1762600"/>
    <n v="27808.485267929966"/>
    <s v="Favourable"/>
  </r>
  <r>
    <s v="PID4533"/>
    <x v="82"/>
    <x v="4"/>
    <x v="3"/>
    <x v="0"/>
    <x v="22"/>
    <n v="9285"/>
    <n v="1059035"/>
    <n v="27896"/>
    <n v="631511.7116901495"/>
    <n v="93563.812850454749"/>
    <n v="1031139"/>
    <n v="333959.47545939579"/>
    <s v="Favourable"/>
  </r>
  <r>
    <s v="PID2335"/>
    <x v="83"/>
    <x v="1"/>
    <x v="1"/>
    <x v="2"/>
    <x v="24"/>
    <n v="9051"/>
    <n v="467507"/>
    <n v="82303"/>
    <n v="177710.68388298567"/>
    <n v="27134.539257658751"/>
    <n v="385204"/>
    <n v="262661.77685935557"/>
    <s v="Favourable"/>
  </r>
  <r>
    <s v="PID3398"/>
    <x v="84"/>
    <x v="3"/>
    <x v="1"/>
    <x v="2"/>
    <x v="0"/>
    <n v="8381"/>
    <n v="1721663"/>
    <n v="0"/>
    <n v="430475.00903211813"/>
    <n v="204456.020053694"/>
    <n v="1721663"/>
    <n v="1086731.9709141878"/>
    <s v="Favourable"/>
  </r>
  <r>
    <s v="PID5077"/>
    <x v="85"/>
    <x v="0"/>
    <x v="0"/>
    <x v="0"/>
    <x v="23"/>
    <n v="8017"/>
    <n v="665052"/>
    <n v="26378"/>
    <n v="175200.46157906149"/>
    <n v="124674.50646683463"/>
    <n v="638674"/>
    <n v="365177.03195410385"/>
    <s v="Favourable"/>
  </r>
  <r>
    <s v="PID5690"/>
    <x v="86"/>
    <x v="0"/>
    <x v="0"/>
    <x v="2"/>
    <x v="36"/>
    <n v="9469"/>
    <n v="293130"/>
    <n v="22903"/>
    <n v="90029.206187945747"/>
    <n v="87476.90510299521"/>
    <n v="270227"/>
    <n v="115623.88870905904"/>
    <s v="Favourable"/>
  </r>
  <r>
    <s v="PID368"/>
    <x v="87"/>
    <x v="4"/>
    <x v="3"/>
    <x v="2"/>
    <x v="31"/>
    <n v="6723"/>
    <n v="350733"/>
    <n v="0"/>
    <n v="262829.46265591559"/>
    <n v="7943.413101793275"/>
    <n v="350733"/>
    <n v="79960.124242291145"/>
    <s v="Favourable"/>
  </r>
  <r>
    <s v="PID4070"/>
    <x v="88"/>
    <x v="2"/>
    <x v="2"/>
    <x v="0"/>
    <x v="41"/>
    <n v="8710"/>
    <n v="2161157"/>
    <n v="51104"/>
    <n v="891119.40913129295"/>
    <n v="126175.16679574024"/>
    <n v="2110053"/>
    <n v="1143862.4240729669"/>
    <s v="Favourable"/>
  </r>
  <r>
    <s v="PID2464"/>
    <x v="89"/>
    <x v="1"/>
    <x v="1"/>
    <x v="1"/>
    <x v="42"/>
    <n v="7335"/>
    <n v="866575"/>
    <n v="23998"/>
    <n v="279343.99241686938"/>
    <n v="91810.291763701956"/>
    <n v="842577"/>
    <n v="495420.71581942867"/>
    <s v="Favourable"/>
  </r>
  <r>
    <s v="PID2939"/>
    <x v="90"/>
    <x v="4"/>
    <x v="3"/>
    <x v="2"/>
    <x v="4"/>
    <n v="8999"/>
    <n v="447961"/>
    <n v="0"/>
    <n v="374864.0270316953"/>
    <n v="66893.512638947795"/>
    <n v="447961"/>
    <n v="6203.4603293568944"/>
    <s v="Favourable"/>
  </r>
  <r>
    <s v="PID6324"/>
    <x v="60"/>
    <x v="3"/>
    <x v="1"/>
    <x v="1"/>
    <x v="26"/>
    <n v="8547"/>
    <n v="2414696"/>
    <n v="86639"/>
    <n v="1063165.6612693497"/>
    <n v="530884.75029207719"/>
    <n v="2328057"/>
    <n v="820645.58843857306"/>
    <s v="Favourable"/>
  </r>
  <r>
    <s v="PID4242"/>
    <x v="29"/>
    <x v="3"/>
    <x v="1"/>
    <x v="1"/>
    <x v="25"/>
    <n v="6442"/>
    <n v="329377"/>
    <n v="31003"/>
    <n v="136636.91108076079"/>
    <n v="26905.410275991337"/>
    <n v="298374"/>
    <n v="165834.67864324787"/>
    <s v="Favourable"/>
  </r>
  <r>
    <s v="PID5830"/>
    <x v="91"/>
    <x v="2"/>
    <x v="2"/>
    <x v="1"/>
    <x v="4"/>
    <n v="7915"/>
    <n v="1923895"/>
    <n v="59739"/>
    <n v="717706.84445939516"/>
    <n v="289567.33927472192"/>
    <n v="1864156"/>
    <n v="916620.81626588292"/>
    <s v="Favourable"/>
  </r>
  <r>
    <s v="PID4221"/>
    <x v="92"/>
    <x v="0"/>
    <x v="0"/>
    <x v="0"/>
    <x v="42"/>
    <n v="5739"/>
    <n v="1236192"/>
    <n v="35650"/>
    <n v="872790.25740973279"/>
    <n v="194568.87839559998"/>
    <n v="1200542"/>
    <n v="168832.8641946672"/>
    <s v="Favourable"/>
  </r>
  <r>
    <s v="PID4475"/>
    <x v="93"/>
    <x v="1"/>
    <x v="1"/>
    <x v="1"/>
    <x v="31"/>
    <n v="6871"/>
    <n v="1030575"/>
    <n v="29986"/>
    <n v="816309.90418224549"/>
    <n v="68206.519578672523"/>
    <n v="1000589"/>
    <n v="146058.57623908203"/>
    <s v="Favourable"/>
  </r>
  <r>
    <s v="PID4426"/>
    <x v="94"/>
    <x v="2"/>
    <x v="2"/>
    <x v="1"/>
    <x v="2"/>
    <n v="6448"/>
    <n v="763164"/>
    <n v="0"/>
    <n v="622255.6428789075"/>
    <n v="65284.365670360159"/>
    <n v="763164"/>
    <n v="75623.991450732341"/>
    <s v="Favourable"/>
  </r>
  <r>
    <s v="PID1388"/>
    <x v="95"/>
    <x v="3"/>
    <x v="1"/>
    <x v="2"/>
    <x v="43"/>
    <n v="9041"/>
    <n v="348840"/>
    <n v="0"/>
    <n v="101856.4582654416"/>
    <n v="84008.166701818249"/>
    <n v="348840"/>
    <n v="162975.37503274015"/>
    <s v="Favourable"/>
  </r>
  <r>
    <s v="PID1415"/>
    <x v="10"/>
    <x v="0"/>
    <x v="0"/>
    <x v="2"/>
    <x v="29"/>
    <n v="6378"/>
    <n v="2238907"/>
    <n v="19499"/>
    <n v="504375.88030893018"/>
    <n v="91269.733391391623"/>
    <n v="2219408"/>
    <n v="1643261.3862996781"/>
    <s v="Favourable"/>
  </r>
  <r>
    <s v="PID2539"/>
    <x v="96"/>
    <x v="2"/>
    <x v="2"/>
    <x v="1"/>
    <x v="36"/>
    <n v="8237"/>
    <n v="1096837"/>
    <n v="47861"/>
    <n v="694056.19262314122"/>
    <n v="98120.049961105062"/>
    <n v="1048976"/>
    <n v="304660.75741575367"/>
    <s v="Favourable"/>
  </r>
  <r>
    <s v="PID4839"/>
    <x v="97"/>
    <x v="2"/>
    <x v="2"/>
    <x v="1"/>
    <x v="21"/>
    <n v="8665"/>
    <n v="2399995"/>
    <n v="21208"/>
    <n v="2168738.5042740679"/>
    <n v="382797.69467114325"/>
    <n v="2378787"/>
    <n v="-151541.19894521125"/>
    <s v="Adverse"/>
  </r>
  <r>
    <s v="PID3836"/>
    <x v="98"/>
    <x v="2"/>
    <x v="2"/>
    <x v="0"/>
    <x v="18"/>
    <n v="6467"/>
    <n v="1270657"/>
    <n v="0"/>
    <n v="525837.67362700903"/>
    <n v="226510.47079354219"/>
    <n v="1270657"/>
    <n v="518308.85557944875"/>
    <s v="Favourable"/>
  </r>
  <r>
    <s v="PID3580"/>
    <x v="99"/>
    <x v="0"/>
    <x v="0"/>
    <x v="0"/>
    <x v="23"/>
    <n v="8165"/>
    <n v="654548"/>
    <n v="0"/>
    <n v="201969.54427905873"/>
    <n v="92281.342598258925"/>
    <n v="654548"/>
    <n v="360297.11312268232"/>
    <s v="Favourable"/>
  </r>
  <r>
    <s v="PID5856"/>
    <x v="100"/>
    <x v="0"/>
    <x v="0"/>
    <x v="0"/>
    <x v="15"/>
    <n v="6666"/>
    <n v="1633897"/>
    <n v="34527"/>
    <n v="1196236.4330329443"/>
    <n v="525537.96219372319"/>
    <n v="1599370"/>
    <n v="-87877.395226667635"/>
    <s v="Adverse"/>
  </r>
  <r>
    <s v="PID4287"/>
    <x v="101"/>
    <x v="2"/>
    <x v="2"/>
    <x v="1"/>
    <x v="17"/>
    <n v="9361"/>
    <n v="1060723"/>
    <n v="20037"/>
    <n v="604837.5407393073"/>
    <n v="177968.26758895349"/>
    <n v="1040686"/>
    <n v="277917.19167173922"/>
    <s v="Favourable"/>
  </r>
  <r>
    <s v="PID2510"/>
    <x v="102"/>
    <x v="2"/>
    <x v="2"/>
    <x v="2"/>
    <x v="7"/>
    <n v="6711"/>
    <n v="2143876"/>
    <n v="28568"/>
    <n v="877120.5500515087"/>
    <n v="488545.49038796336"/>
    <n v="2115308"/>
    <n v="778209.95956052793"/>
    <s v="Favourable"/>
  </r>
  <r>
    <s v="PID3351"/>
    <x v="103"/>
    <x v="3"/>
    <x v="1"/>
    <x v="2"/>
    <x v="44"/>
    <n v="6097"/>
    <n v="253419"/>
    <n v="0"/>
    <n v="119252.63347662536"/>
    <n v="24061.588429339154"/>
    <n v="253419"/>
    <n v="110104.77809403549"/>
    <s v="Favourable"/>
  </r>
  <r>
    <s v="PID5021"/>
    <x v="104"/>
    <x v="4"/>
    <x v="3"/>
    <x v="1"/>
    <x v="45"/>
    <n v="7316"/>
    <n v="1369141"/>
    <n v="63909"/>
    <n v="1303196.8392487953"/>
    <n v="90298.267410254877"/>
    <n v="1305232"/>
    <n v="-24354.1066590501"/>
    <s v="Adverse"/>
  </r>
  <r>
    <s v="PID5689"/>
    <x v="105"/>
    <x v="2"/>
    <x v="2"/>
    <x v="0"/>
    <x v="21"/>
    <n v="6048"/>
    <n v="1602458"/>
    <n v="18385"/>
    <n v="7190.9322791938303"/>
    <n v="348036.24190903699"/>
    <n v="1584073"/>
    <n v="1247230.8258117691"/>
    <s v="Favourable"/>
  </r>
  <r>
    <s v="PID2821"/>
    <x v="106"/>
    <x v="2"/>
    <x v="2"/>
    <x v="0"/>
    <x v="7"/>
    <n v="8010"/>
    <n v="1216057"/>
    <n v="13150"/>
    <n v="540850.06781713618"/>
    <n v="242568.67131460889"/>
    <n v="1202907"/>
    <n v="432638.26086825493"/>
    <s v="Favourable"/>
  </r>
  <r>
    <s v="PID4938"/>
    <x v="107"/>
    <x v="2"/>
    <x v="2"/>
    <x v="1"/>
    <x v="25"/>
    <n v="9394"/>
    <n v="901425"/>
    <n v="0"/>
    <n v="222324.8183392458"/>
    <n v="263842.01492640952"/>
    <n v="901425"/>
    <n v="415258.16673434468"/>
    <s v="Favourable"/>
  </r>
  <r>
    <s v="PID2864"/>
    <x v="108"/>
    <x v="1"/>
    <x v="1"/>
    <x v="1"/>
    <x v="8"/>
    <n v="6740"/>
    <n v="351329"/>
    <n v="11479"/>
    <n v="319032.48764847143"/>
    <n v="57147.505762268956"/>
    <n v="339850"/>
    <n v="-24850.993410740397"/>
    <s v="Adverse"/>
  </r>
  <r>
    <s v="PID3002"/>
    <x v="109"/>
    <x v="4"/>
    <x v="3"/>
    <x v="1"/>
    <x v="24"/>
    <n v="7621"/>
    <n v="398412"/>
    <n v="11880"/>
    <n v="77608.806343505057"/>
    <n v="25852.700646530651"/>
    <n v="386532"/>
    <n v="294950.4930099643"/>
    <s v="Favourable"/>
  </r>
  <r>
    <s v="PID3082"/>
    <x v="110"/>
    <x v="0"/>
    <x v="0"/>
    <x v="0"/>
    <x v="33"/>
    <n v="8345"/>
    <n v="1864459"/>
    <n v="49206"/>
    <n v="1626614.9024620431"/>
    <n v="517346.06981880375"/>
    <n v="1815253"/>
    <n v="-279501.97228084691"/>
    <s v="Adverse"/>
  </r>
  <r>
    <s v="PID3682"/>
    <x v="111"/>
    <x v="0"/>
    <x v="0"/>
    <x v="1"/>
    <x v="26"/>
    <n v="8157"/>
    <n v="1533026"/>
    <n v="44317"/>
    <n v="1300186.7928660864"/>
    <n v="482008.81340111833"/>
    <n v="1488709"/>
    <n v="-249169.60626720474"/>
    <s v="Adverse"/>
  </r>
  <r>
    <s v="PID753"/>
    <x v="25"/>
    <x v="4"/>
    <x v="3"/>
    <x v="0"/>
    <x v="46"/>
    <n v="5500"/>
    <n v="1975502"/>
    <n v="25555"/>
    <n v="1075026.0639651329"/>
    <n v="504657.34706887434"/>
    <n v="1949947"/>
    <n v="395818.58896599268"/>
    <s v="Favourable"/>
  </r>
  <r>
    <s v="PID2210"/>
    <x v="112"/>
    <x v="1"/>
    <x v="1"/>
    <x v="2"/>
    <x v="40"/>
    <n v="7478"/>
    <n v="2047072"/>
    <n v="55623"/>
    <n v="303254.40669522603"/>
    <n v="438747.81600785296"/>
    <n v="1991449"/>
    <n v="1305069.777296921"/>
    <s v="Favourable"/>
  </r>
  <r>
    <s v="PID4599"/>
    <x v="113"/>
    <x v="3"/>
    <x v="1"/>
    <x v="1"/>
    <x v="0"/>
    <n v="6336"/>
    <n v="255466"/>
    <n v="0"/>
    <n v="18427.663408058441"/>
    <n v="10943.302403718773"/>
    <n v="255466"/>
    <n v="226095.03418822278"/>
    <s v="Favourable"/>
  </r>
  <r>
    <s v="PID6052"/>
    <x v="114"/>
    <x v="0"/>
    <x v="0"/>
    <x v="1"/>
    <x v="21"/>
    <n v="5630"/>
    <n v="995797"/>
    <n v="0"/>
    <n v="773070.20746862318"/>
    <n v="77230.289321316886"/>
    <n v="995797"/>
    <n v="145496.50321005995"/>
    <s v="Favourable"/>
  </r>
  <r>
    <s v="PID4081"/>
    <x v="115"/>
    <x v="2"/>
    <x v="2"/>
    <x v="1"/>
    <x v="3"/>
    <n v="5834"/>
    <n v="866574"/>
    <n v="21001"/>
    <n v="345836.91252768558"/>
    <n v="136538.02739180665"/>
    <n v="845573"/>
    <n v="384199.06008050777"/>
    <s v="Favourable"/>
  </r>
  <r>
    <s v="PID392"/>
    <x v="116"/>
    <x v="2"/>
    <x v="2"/>
    <x v="0"/>
    <x v="38"/>
    <n v="8151"/>
    <n v="506395"/>
    <n v="81008"/>
    <n v="87708.659487429497"/>
    <n v="52930.605039410606"/>
    <n v="425387"/>
    <n v="365755.73547315993"/>
    <s v="Favourable"/>
  </r>
  <r>
    <s v="PID2832"/>
    <x v="117"/>
    <x v="0"/>
    <x v="0"/>
    <x v="0"/>
    <x v="0"/>
    <n v="7404"/>
    <n v="825924"/>
    <n v="53311"/>
    <n v="353778.85771540273"/>
    <n v="56184.182897489191"/>
    <n v="772613"/>
    <n v="415960.9593871081"/>
    <s v="Favourable"/>
  </r>
  <r>
    <s v="PID5266"/>
    <x v="118"/>
    <x v="4"/>
    <x v="3"/>
    <x v="0"/>
    <x v="46"/>
    <n v="9082"/>
    <n v="2414090"/>
    <n v="0"/>
    <n v="846548.82124863367"/>
    <n v="439971.18511825294"/>
    <n v="2414090"/>
    <n v="1127569.9936331133"/>
    <s v="Favourable"/>
  </r>
  <r>
    <s v="PID6195"/>
    <x v="119"/>
    <x v="1"/>
    <x v="1"/>
    <x v="0"/>
    <x v="32"/>
    <n v="9437"/>
    <n v="433014"/>
    <n v="59596"/>
    <n v="74556.156085176975"/>
    <n v="40877.567840986136"/>
    <n v="373418"/>
    <n v="317580.2760738369"/>
    <s v="Favourable"/>
  </r>
  <r>
    <s v="PID1408"/>
    <x v="120"/>
    <x v="4"/>
    <x v="3"/>
    <x v="2"/>
    <x v="44"/>
    <n v="6756"/>
    <n v="645672"/>
    <n v="0"/>
    <n v="42350.250970842237"/>
    <n v="7385.26193445638"/>
    <n v="645672"/>
    <n v="595936.48709470138"/>
    <s v="Favourable"/>
  </r>
  <r>
    <s v="PID5430"/>
    <x v="121"/>
    <x v="0"/>
    <x v="0"/>
    <x v="1"/>
    <x v="23"/>
    <n v="7199"/>
    <n v="1105002"/>
    <n v="0"/>
    <n v="1012550.7543498491"/>
    <n v="269304.77437528671"/>
    <n v="1105002"/>
    <n v="-176853.52872513584"/>
    <s v="Adverse"/>
  </r>
  <r>
    <s v="PID555"/>
    <x v="6"/>
    <x v="4"/>
    <x v="3"/>
    <x v="2"/>
    <x v="16"/>
    <n v="7032"/>
    <n v="1094689"/>
    <n v="76670"/>
    <n v="530348.56231138064"/>
    <n v="186555.70938489211"/>
    <n v="1018019"/>
    <n v="377784.72830372723"/>
    <s v="Favourable"/>
  </r>
  <r>
    <s v="PID4110"/>
    <x v="122"/>
    <x v="1"/>
    <x v="1"/>
    <x v="1"/>
    <x v="37"/>
    <n v="8202"/>
    <n v="2047861"/>
    <n v="15171"/>
    <n v="1439127.9784300779"/>
    <n v="674959.47267948452"/>
    <n v="2032690"/>
    <n v="-66226.451109562535"/>
    <s v="Adverse"/>
  </r>
  <r>
    <s v="PID1285"/>
    <x v="123"/>
    <x v="2"/>
    <x v="2"/>
    <x v="0"/>
    <x v="20"/>
    <n v="7281"/>
    <n v="1822117"/>
    <n v="35042"/>
    <n v="653380.12014837889"/>
    <n v="364002.79819839355"/>
    <n v="1787075"/>
    <n v="804734.08165322756"/>
    <s v="Favourable"/>
  </r>
  <r>
    <s v="PID3041"/>
    <x v="37"/>
    <x v="2"/>
    <x v="2"/>
    <x v="2"/>
    <x v="24"/>
    <n v="8626"/>
    <n v="887011"/>
    <n v="0"/>
    <n v="627912.54640187242"/>
    <n v="69299.22905817852"/>
    <n v="887011"/>
    <n v="189799.22453994909"/>
    <s v="Favourable"/>
  </r>
  <r>
    <s v="PID4985"/>
    <x v="124"/>
    <x v="1"/>
    <x v="1"/>
    <x v="0"/>
    <x v="9"/>
    <n v="8525"/>
    <n v="367191"/>
    <n v="37832"/>
    <n v="89796.179402308378"/>
    <n v="14710.720842492039"/>
    <n v="329359"/>
    <n v="262684.09975519957"/>
    <s v="Favourable"/>
  </r>
  <r>
    <s v="PID739"/>
    <x v="125"/>
    <x v="0"/>
    <x v="0"/>
    <x v="0"/>
    <x v="13"/>
    <n v="7083"/>
    <n v="631961"/>
    <n v="29601"/>
    <n v="333780.93860025919"/>
    <n v="8303.086128207904"/>
    <n v="602360"/>
    <n v="289876.97527153289"/>
    <s v="Favourable"/>
  </r>
  <r>
    <s v="PID2665"/>
    <x v="126"/>
    <x v="1"/>
    <x v="1"/>
    <x v="0"/>
    <x v="45"/>
    <n v="9009"/>
    <n v="2332251"/>
    <n v="55154"/>
    <n v="2324058.5246205898"/>
    <n v="78400.550895011387"/>
    <n v="2277097"/>
    <n v="-70208.075515601318"/>
    <s v="Adverse"/>
  </r>
  <r>
    <s v="PID4751"/>
    <x v="127"/>
    <x v="4"/>
    <x v="3"/>
    <x v="1"/>
    <x v="11"/>
    <n v="6879"/>
    <n v="2199661"/>
    <n v="35546"/>
    <n v="557895.12054478074"/>
    <n v="420585.04314264917"/>
    <n v="2164115"/>
    <n v="1221180.8363125701"/>
    <s v="Favourable"/>
  </r>
  <r>
    <s v="PID1303"/>
    <x v="128"/>
    <x v="3"/>
    <x v="1"/>
    <x v="1"/>
    <x v="7"/>
    <n v="8663"/>
    <n v="542011"/>
    <n v="29148"/>
    <n v="492902.110409885"/>
    <n v="175917.17443227008"/>
    <n v="512863"/>
    <n v="-126808.28484215506"/>
    <s v="Adverse"/>
  </r>
  <r>
    <s v="PID1742"/>
    <x v="5"/>
    <x v="4"/>
    <x v="3"/>
    <x v="1"/>
    <x v="16"/>
    <n v="7025"/>
    <n v="2043110"/>
    <n v="52535"/>
    <n v="65207.214137985313"/>
    <n v="241943.54811989921"/>
    <n v="1990575"/>
    <n v="1735959.2377421155"/>
    <s v="Favourable"/>
  </r>
  <r>
    <s v="PID3535"/>
    <x v="129"/>
    <x v="2"/>
    <x v="2"/>
    <x v="2"/>
    <x v="8"/>
    <n v="6755"/>
    <n v="1456264"/>
    <n v="56730"/>
    <n v="997278.10275021545"/>
    <n v="244310.53720715243"/>
    <n v="1399534"/>
    <n v="214675.36004263209"/>
    <s v="Favourable"/>
  </r>
  <r>
    <s v="PID2563"/>
    <x v="130"/>
    <x v="3"/>
    <x v="1"/>
    <x v="0"/>
    <x v="27"/>
    <n v="7456"/>
    <n v="591380"/>
    <n v="25744"/>
    <n v="315793.61810529319"/>
    <n v="172299.07516164784"/>
    <n v="565636"/>
    <n v="103287.306733059"/>
    <s v="Favourable"/>
  </r>
  <r>
    <s v="PID4871"/>
    <x v="131"/>
    <x v="2"/>
    <x v="2"/>
    <x v="1"/>
    <x v="37"/>
    <n v="6500"/>
    <n v="342496"/>
    <n v="15133"/>
    <n v="8503.4121676841969"/>
    <n v="5761.8143287929261"/>
    <n v="327363"/>
    <n v="328230.77350352285"/>
    <s v="Favourable"/>
  </r>
  <r>
    <s v="PID5292"/>
    <x v="132"/>
    <x v="0"/>
    <x v="0"/>
    <x v="2"/>
    <x v="3"/>
    <n v="9285"/>
    <n v="1792615"/>
    <n v="0"/>
    <n v="1306104.9417313412"/>
    <n v="276376.17017941555"/>
    <n v="1792615"/>
    <n v="210133.88808924332"/>
    <s v="Favourable"/>
  </r>
  <r>
    <s v="PID6465"/>
    <x v="7"/>
    <x v="4"/>
    <x v="3"/>
    <x v="2"/>
    <x v="15"/>
    <n v="7949"/>
    <n v="1213507"/>
    <n v="0"/>
    <n v="567430.4400619223"/>
    <n v="100610.71557258988"/>
    <n v="1213507"/>
    <n v="545465.84436548781"/>
    <s v="Favourable"/>
  </r>
  <r>
    <s v="PID868"/>
    <x v="133"/>
    <x v="3"/>
    <x v="1"/>
    <x v="2"/>
    <x v="8"/>
    <n v="7787"/>
    <n v="1669102"/>
    <n v="40698"/>
    <n v="96159.226599769972"/>
    <n v="183999.15161605971"/>
    <n v="1628404"/>
    <n v="1388943.6217841704"/>
    <s v="Favourable"/>
  </r>
  <r>
    <s v="PID1249"/>
    <x v="134"/>
    <x v="1"/>
    <x v="1"/>
    <x v="1"/>
    <x v="18"/>
    <n v="8595"/>
    <n v="554572"/>
    <n v="14962"/>
    <n v="85822.774136650725"/>
    <n v="28870.399839301055"/>
    <n v="539610"/>
    <n v="439878.8260240482"/>
    <s v="Favourable"/>
  </r>
  <r>
    <s v="PID1460"/>
    <x v="135"/>
    <x v="4"/>
    <x v="3"/>
    <x v="1"/>
    <x v="44"/>
    <n v="9467"/>
    <n v="630988"/>
    <n v="25700"/>
    <n v="30908.753504588589"/>
    <n v="151996.29123340573"/>
    <n v="605288"/>
    <n v="448082.95526200568"/>
    <s v="Favourable"/>
  </r>
  <r>
    <s v="PID1644"/>
    <x v="136"/>
    <x v="1"/>
    <x v="1"/>
    <x v="0"/>
    <x v="5"/>
    <n v="7552"/>
    <n v="2363009"/>
    <n v="49221"/>
    <n v="2243775.5117527046"/>
    <n v="350847.87011325569"/>
    <n v="2313788"/>
    <n v="-231614.38186596055"/>
    <s v="Adverse"/>
  </r>
  <r>
    <s v="PID2598"/>
    <x v="137"/>
    <x v="1"/>
    <x v="1"/>
    <x v="2"/>
    <x v="7"/>
    <n v="6216"/>
    <n v="445700"/>
    <n v="56135"/>
    <n v="54306.69785441686"/>
    <n v="38383.101459892445"/>
    <n v="389565"/>
    <n v="353010.20068569068"/>
    <s v="Favourable"/>
  </r>
  <r>
    <s v="PID3067"/>
    <x v="138"/>
    <x v="2"/>
    <x v="2"/>
    <x v="1"/>
    <x v="36"/>
    <n v="5839"/>
    <n v="285878"/>
    <n v="45336"/>
    <n v="200144.27630985476"/>
    <n v="82900.963515876327"/>
    <n v="240542"/>
    <n v="2832.7601742689149"/>
    <s v="Favourable"/>
  </r>
  <r>
    <s v="PID3651"/>
    <x v="139"/>
    <x v="2"/>
    <x v="2"/>
    <x v="2"/>
    <x v="5"/>
    <n v="7834"/>
    <n v="892330"/>
    <n v="57083"/>
    <n v="352325.12598602974"/>
    <n v="199172.64621257447"/>
    <n v="835247"/>
    <n v="340832.22780139581"/>
    <s v="Favourable"/>
  </r>
  <r>
    <s v="PID4945"/>
    <x v="140"/>
    <x v="2"/>
    <x v="2"/>
    <x v="2"/>
    <x v="25"/>
    <n v="6288"/>
    <n v="933764"/>
    <n v="0"/>
    <n v="268485.90696195781"/>
    <n v="183690.55882187714"/>
    <n v="933764"/>
    <n v="481587.53421616508"/>
    <s v="Favourable"/>
  </r>
  <r>
    <s v="PID2245"/>
    <x v="141"/>
    <x v="3"/>
    <x v="1"/>
    <x v="0"/>
    <x v="3"/>
    <n v="7463"/>
    <n v="2469404"/>
    <n v="39167"/>
    <n v="1413841.2360552426"/>
    <n v="104242.43806801979"/>
    <n v="2430237"/>
    <n v="951320.32587673771"/>
    <s v="Favourable"/>
  </r>
  <r>
    <s v="PID4414"/>
    <x v="142"/>
    <x v="2"/>
    <x v="2"/>
    <x v="1"/>
    <x v="0"/>
    <n v="8508"/>
    <n v="1547780"/>
    <n v="0"/>
    <n v="1543576.5469543932"/>
    <n v="476973.44921182841"/>
    <n v="1547780"/>
    <n v="-472769.99616622156"/>
    <s v="Adverse"/>
  </r>
  <r>
    <s v="PID5433"/>
    <x v="67"/>
    <x v="1"/>
    <x v="1"/>
    <x v="1"/>
    <x v="25"/>
    <n v="6895"/>
    <n v="424079"/>
    <n v="28053"/>
    <n v="117454.83541364635"/>
    <n v="121022.27162483364"/>
    <n v="396026"/>
    <n v="185601.89296152"/>
    <s v="Favourable"/>
  </r>
  <r>
    <s v="PID1335"/>
    <x v="143"/>
    <x v="3"/>
    <x v="1"/>
    <x v="0"/>
    <x v="31"/>
    <n v="8807"/>
    <n v="1985364"/>
    <n v="57640"/>
    <n v="1854514.0032835635"/>
    <n v="394207.31486383732"/>
    <n v="1927724"/>
    <n v="-263357.31814740086"/>
    <s v="Adverse"/>
  </r>
  <r>
    <s v="PID4028"/>
    <x v="144"/>
    <x v="2"/>
    <x v="2"/>
    <x v="1"/>
    <x v="35"/>
    <n v="6832"/>
    <n v="557703"/>
    <n v="43760"/>
    <n v="318425.72796468699"/>
    <n v="156564.20611709604"/>
    <n v="513943"/>
    <n v="82713.065918216947"/>
    <s v="Favourable"/>
  </r>
  <r>
    <s v="PID2826"/>
    <x v="145"/>
    <x v="4"/>
    <x v="3"/>
    <x v="1"/>
    <x v="22"/>
    <n v="9211"/>
    <n v="915329"/>
    <n v="43796"/>
    <n v="418977.6112562574"/>
    <n v="102277.21726166039"/>
    <n v="871533"/>
    <n v="394074.17148208222"/>
    <s v="Favourable"/>
  </r>
  <r>
    <s v="PID5369"/>
    <x v="146"/>
    <x v="2"/>
    <x v="2"/>
    <x v="0"/>
    <x v="15"/>
    <n v="7582"/>
    <n v="1837757"/>
    <n v="55595"/>
    <n v="794732.96770915331"/>
    <n v="575698.2014192316"/>
    <n v="1782162"/>
    <n v="467325.83087161509"/>
    <s v="Favourable"/>
  </r>
  <r>
    <s v="PID4816"/>
    <x v="147"/>
    <x v="4"/>
    <x v="3"/>
    <x v="1"/>
    <x v="16"/>
    <n v="6546"/>
    <n v="2259626"/>
    <n v="0"/>
    <n v="1286590.1799885407"/>
    <n v="238649.76622222303"/>
    <n v="2259626"/>
    <n v="734386.05378923635"/>
    <s v="Favourable"/>
  </r>
  <r>
    <s v="PID5105"/>
    <x v="148"/>
    <x v="0"/>
    <x v="0"/>
    <x v="1"/>
    <x v="5"/>
    <n v="5529"/>
    <n v="811498"/>
    <n v="47588"/>
    <n v="144364.55251866565"/>
    <n v="202431.44600507195"/>
    <n v="763910"/>
    <n v="464702.00147626241"/>
    <s v="Favourable"/>
  </r>
  <r>
    <s v="PID1660"/>
    <x v="86"/>
    <x v="4"/>
    <x v="3"/>
    <x v="2"/>
    <x v="8"/>
    <n v="5969"/>
    <n v="935258"/>
    <n v="36886"/>
    <n v="46693.048534623413"/>
    <n v="72100.947917628422"/>
    <n v="898372"/>
    <n v="816464.0035477482"/>
    <s v="Favourable"/>
  </r>
  <r>
    <s v="PID5792"/>
    <x v="149"/>
    <x v="3"/>
    <x v="1"/>
    <x v="1"/>
    <x v="39"/>
    <n v="7014"/>
    <n v="1105988"/>
    <n v="37758"/>
    <n v="1087204.6506719722"/>
    <n v="71723.484274160975"/>
    <n v="1068230"/>
    <n v="-52940.134946133243"/>
    <s v="Adverse"/>
  </r>
  <r>
    <s v="PID1836"/>
    <x v="150"/>
    <x v="4"/>
    <x v="3"/>
    <x v="1"/>
    <x v="16"/>
    <n v="6192"/>
    <n v="885356"/>
    <n v="28304"/>
    <n v="523692.61129135062"/>
    <n v="252837.29916655715"/>
    <n v="857052"/>
    <n v="108826.08954209229"/>
    <s v="Favourable"/>
  </r>
  <r>
    <s v="PID2806"/>
    <x v="151"/>
    <x v="1"/>
    <x v="1"/>
    <x v="2"/>
    <x v="5"/>
    <n v="9428"/>
    <n v="2271194"/>
    <n v="30159"/>
    <n v="1864127.7548130441"/>
    <n v="745186.75813183363"/>
    <n v="2241035"/>
    <n v="-338120.51294487761"/>
    <s v="Adverse"/>
  </r>
  <r>
    <s v="PID3119"/>
    <x v="79"/>
    <x v="0"/>
    <x v="0"/>
    <x v="2"/>
    <x v="33"/>
    <n v="7207"/>
    <n v="1669705"/>
    <n v="0"/>
    <n v="1551952.4522125947"/>
    <n v="539326.22996870417"/>
    <n v="1669705"/>
    <n v="-421573.68218129873"/>
    <s v="Adverse"/>
  </r>
  <r>
    <s v="PID3171"/>
    <x v="81"/>
    <x v="0"/>
    <x v="0"/>
    <x v="2"/>
    <x v="31"/>
    <n v="7099"/>
    <n v="2305530"/>
    <n v="25338"/>
    <n v="927273.5789138145"/>
    <n v="530348.79170641024"/>
    <n v="2280192"/>
    <n v="847907.62937977538"/>
    <s v="Favourable"/>
  </r>
  <r>
    <s v="PID1561"/>
    <x v="152"/>
    <x v="2"/>
    <x v="2"/>
    <x v="0"/>
    <x v="8"/>
    <n v="9324"/>
    <n v="2265601"/>
    <n v="54888"/>
    <n v="651790.22459194227"/>
    <n v="441194.31726983172"/>
    <n v="2210713"/>
    <n v="1172616.4581382261"/>
    <s v="Favourable"/>
  </r>
  <r>
    <s v="PID2471"/>
    <x v="153"/>
    <x v="0"/>
    <x v="0"/>
    <x v="2"/>
    <x v="3"/>
    <n v="8881"/>
    <n v="1272949"/>
    <n v="0"/>
    <n v="914170.43767060852"/>
    <n v="303404.39706205716"/>
    <n v="1272949"/>
    <n v="55374.16526733432"/>
    <s v="Favourable"/>
  </r>
  <r>
    <s v="PID2543"/>
    <x v="154"/>
    <x v="1"/>
    <x v="1"/>
    <x v="1"/>
    <x v="4"/>
    <n v="6596"/>
    <n v="2050719"/>
    <n v="39706"/>
    <n v="360228.5100236896"/>
    <n v="652134.96055959677"/>
    <n v="2011013"/>
    <n v="1038355.5294167136"/>
    <s v="Favourable"/>
  </r>
  <r>
    <s v="PID2616"/>
    <x v="155"/>
    <x v="3"/>
    <x v="1"/>
    <x v="2"/>
    <x v="16"/>
    <n v="7129"/>
    <n v="305169"/>
    <n v="48524"/>
    <n v="189391.75296790272"/>
    <n v="52155.188470918823"/>
    <n v="256645"/>
    <n v="63622.058561178448"/>
    <s v="Favourable"/>
  </r>
  <r>
    <s v="PID2763"/>
    <x v="156"/>
    <x v="2"/>
    <x v="2"/>
    <x v="0"/>
    <x v="33"/>
    <n v="5751"/>
    <n v="2476302"/>
    <n v="21608"/>
    <n v="938627.73713436211"/>
    <n v="458038.94222432352"/>
    <n v="2454694"/>
    <n v="1079635.3206413144"/>
    <s v="Favourable"/>
  </r>
  <r>
    <s v="PID4706"/>
    <x v="157"/>
    <x v="1"/>
    <x v="1"/>
    <x v="1"/>
    <x v="16"/>
    <n v="8439"/>
    <n v="1473119"/>
    <n v="0"/>
    <n v="1147545.8193986162"/>
    <n v="394401.17319841316"/>
    <n v="1473119"/>
    <n v="-68827.992597029312"/>
    <s v="Adverse"/>
  </r>
  <r>
    <s v="PID4796"/>
    <x v="158"/>
    <x v="0"/>
    <x v="0"/>
    <x v="2"/>
    <x v="18"/>
    <n v="6704"/>
    <n v="753258"/>
    <n v="50000"/>
    <n v="270101.88277453231"/>
    <n v="101347.71398725126"/>
    <n v="703258"/>
    <n v="381808.40323821642"/>
    <s v="Favourable"/>
  </r>
  <r>
    <s v="PID1396"/>
    <x v="159"/>
    <x v="3"/>
    <x v="1"/>
    <x v="0"/>
    <x v="16"/>
    <n v="7533"/>
    <n v="1813531"/>
    <n v="45610"/>
    <n v="989487.96660192974"/>
    <n v="253775.64304356711"/>
    <n v="1767921"/>
    <n v="570267.39035450318"/>
    <s v="Favourable"/>
  </r>
  <r>
    <s v="PID1456"/>
    <x v="160"/>
    <x v="4"/>
    <x v="3"/>
    <x v="0"/>
    <x v="29"/>
    <n v="9483"/>
    <n v="1617138"/>
    <n v="33503"/>
    <n v="692915.12591474445"/>
    <n v="475977.15074535663"/>
    <n v="1583635"/>
    <n v="448245.72333989898"/>
    <s v="Favourable"/>
  </r>
  <r>
    <s v="PID3413"/>
    <x v="161"/>
    <x v="3"/>
    <x v="1"/>
    <x v="2"/>
    <x v="15"/>
    <n v="6382"/>
    <n v="1861474"/>
    <n v="46425"/>
    <n v="552829.03301085008"/>
    <n v="146879.61478845854"/>
    <n v="1815049"/>
    <n v="1161765.3522006914"/>
    <s v="Favourable"/>
  </r>
  <r>
    <s v="PID3438"/>
    <x v="162"/>
    <x v="3"/>
    <x v="1"/>
    <x v="1"/>
    <x v="26"/>
    <n v="7387"/>
    <n v="2066645"/>
    <n v="54766"/>
    <n v="1118153.5975108552"/>
    <n v="553758.88961183256"/>
    <n v="2011879"/>
    <n v="394732.51287731226"/>
    <s v="Favourable"/>
  </r>
  <r>
    <s v="PID5023"/>
    <x v="163"/>
    <x v="1"/>
    <x v="1"/>
    <x v="1"/>
    <x v="24"/>
    <n v="9260"/>
    <n v="2459223"/>
    <n v="0"/>
    <n v="1673422.4594129724"/>
    <n v="573138.60617431079"/>
    <n v="2459223"/>
    <n v="212661.93441271689"/>
    <s v="Favourable"/>
  </r>
  <r>
    <s v="PID5220"/>
    <x v="164"/>
    <x v="0"/>
    <x v="0"/>
    <x v="2"/>
    <x v="1"/>
    <n v="7976"/>
    <n v="906932"/>
    <n v="46317"/>
    <n v="117432.95675195356"/>
    <n v="284183.34279089136"/>
    <n v="860615"/>
    <n v="505315.70045715506"/>
    <s v="Favourable"/>
  </r>
  <r>
    <s v="PID5811"/>
    <x v="165"/>
    <x v="0"/>
    <x v="0"/>
    <x v="1"/>
    <x v="13"/>
    <n v="8826"/>
    <n v="2300370"/>
    <n v="0"/>
    <n v="115470.62273605957"/>
    <n v="203107.32835893994"/>
    <n v="2300370"/>
    <n v="1981792.0489050006"/>
    <s v="Favourable"/>
  </r>
  <r>
    <s v="PID6216"/>
    <x v="166"/>
    <x v="2"/>
    <x v="2"/>
    <x v="0"/>
    <x v="28"/>
    <n v="7792"/>
    <n v="1324025"/>
    <n v="31514"/>
    <n v="113089.48053103052"/>
    <n v="29862.392072361054"/>
    <n v="1292511"/>
    <n v="1181073.1273966085"/>
    <s v="Favourable"/>
  </r>
  <r>
    <s v="PID627"/>
    <x v="167"/>
    <x v="2"/>
    <x v="2"/>
    <x v="0"/>
    <x v="0"/>
    <n v="9219"/>
    <n v="943336"/>
    <n v="44449"/>
    <n v="71089.249701839246"/>
    <n v="115930.22935371473"/>
    <n v="898887"/>
    <n v="756316.52094444609"/>
    <s v="Favourable"/>
  </r>
  <r>
    <s v="PID2819"/>
    <x v="168"/>
    <x v="3"/>
    <x v="1"/>
    <x v="1"/>
    <x v="3"/>
    <n v="6410"/>
    <n v="281581"/>
    <n v="21818"/>
    <n v="35169.449001756962"/>
    <n v="45178.768786390581"/>
    <n v="259763"/>
    <n v="201232.78221185246"/>
    <s v="Favourable"/>
  </r>
  <r>
    <s v="PID3947"/>
    <x v="169"/>
    <x v="0"/>
    <x v="0"/>
    <x v="0"/>
    <x v="29"/>
    <n v="9250"/>
    <n v="1729633"/>
    <n v="0"/>
    <n v="1591402.1947002609"/>
    <n v="255654.96306271269"/>
    <n v="1729633"/>
    <n v="-117424.15776297357"/>
    <s v="Adverse"/>
  </r>
  <r>
    <s v="PID4694"/>
    <x v="170"/>
    <x v="3"/>
    <x v="1"/>
    <x v="2"/>
    <x v="13"/>
    <n v="8032"/>
    <n v="1254981"/>
    <n v="0"/>
    <n v="38184.305135319642"/>
    <n v="176867.10207903574"/>
    <n v="1254981"/>
    <n v="1039929.5927856446"/>
    <s v="Favourable"/>
  </r>
  <r>
    <s v="PID163"/>
    <x v="141"/>
    <x v="4"/>
    <x v="3"/>
    <x v="0"/>
    <x v="34"/>
    <n v="6279"/>
    <n v="1353447"/>
    <n v="42404"/>
    <n v="347364.02935544791"/>
    <n v="141239.10646811262"/>
    <n v="1311043"/>
    <n v="864843.86417643947"/>
    <s v="Favourable"/>
  </r>
  <r>
    <s v="PID2451"/>
    <x v="171"/>
    <x v="2"/>
    <x v="2"/>
    <x v="1"/>
    <x v="29"/>
    <n v="6292"/>
    <n v="2248530"/>
    <n v="40734"/>
    <n v="863475.4228657583"/>
    <n v="346422.84588135342"/>
    <n v="2207796"/>
    <n v="1038631.7312528882"/>
    <s v="Favourable"/>
  </r>
  <r>
    <s v="PID623"/>
    <x v="172"/>
    <x v="2"/>
    <x v="2"/>
    <x v="2"/>
    <x v="6"/>
    <n v="9061"/>
    <n v="670278"/>
    <n v="0"/>
    <n v="354780.79273393803"/>
    <n v="27435.116679524024"/>
    <n v="670278"/>
    <n v="288062.09058653796"/>
    <s v="Favourable"/>
  </r>
  <r>
    <s v="PID474"/>
    <x v="173"/>
    <x v="3"/>
    <x v="1"/>
    <x v="2"/>
    <x v="1"/>
    <n v="6383"/>
    <n v="1890607"/>
    <n v="52028"/>
    <n v="733479.76325120637"/>
    <n v="552532.76816482458"/>
    <n v="1838579"/>
    <n v="604594.46858396893"/>
    <s v="Favourable"/>
  </r>
  <r>
    <s v="PID2070"/>
    <x v="174"/>
    <x v="1"/>
    <x v="1"/>
    <x v="0"/>
    <x v="2"/>
    <n v="8649"/>
    <n v="2302466"/>
    <n v="25776"/>
    <n v="417902.6366378846"/>
    <n v="660278.16489970952"/>
    <n v="2276690"/>
    <n v="1224285.1984624059"/>
    <s v="Favourable"/>
  </r>
  <r>
    <s v="PID2165"/>
    <x v="129"/>
    <x v="4"/>
    <x v="3"/>
    <x v="1"/>
    <x v="6"/>
    <n v="8434"/>
    <n v="1218932"/>
    <n v="0"/>
    <n v="1022168.7258853054"/>
    <n v="166426.75171878436"/>
    <n v="1218932"/>
    <n v="30336.52239591023"/>
    <s v="Favourable"/>
  </r>
  <r>
    <s v="PID4772"/>
    <x v="175"/>
    <x v="0"/>
    <x v="0"/>
    <x v="2"/>
    <x v="11"/>
    <n v="8615"/>
    <n v="1983779"/>
    <n v="0"/>
    <n v="1933551.7722543252"/>
    <n v="135404.12658350149"/>
    <n v="1983779"/>
    <n v="-85176.89883782668"/>
    <s v="Adverse"/>
  </r>
  <r>
    <s v="PID889"/>
    <x v="176"/>
    <x v="3"/>
    <x v="1"/>
    <x v="0"/>
    <x v="35"/>
    <n v="6314"/>
    <n v="1658487"/>
    <n v="0"/>
    <n v="745017.47129763127"/>
    <n v="180653.94357333516"/>
    <n v="1658487"/>
    <n v="732815.58512903354"/>
    <s v="Favourable"/>
  </r>
  <r>
    <s v="PID2784"/>
    <x v="177"/>
    <x v="3"/>
    <x v="1"/>
    <x v="0"/>
    <x v="44"/>
    <n v="8346"/>
    <n v="1328213"/>
    <n v="32096"/>
    <n v="680110.51351898408"/>
    <n v="189291.35545857411"/>
    <n v="1296117"/>
    <n v="458811.13102244178"/>
    <s v="Favourable"/>
  </r>
  <r>
    <s v="PID2815"/>
    <x v="178"/>
    <x v="2"/>
    <x v="2"/>
    <x v="1"/>
    <x v="13"/>
    <n v="6103"/>
    <n v="1334715"/>
    <n v="0"/>
    <n v="1205737.0869221434"/>
    <n v="329029.72676906362"/>
    <n v="1334715"/>
    <n v="-200051.81369120697"/>
    <s v="Adverse"/>
  </r>
  <r>
    <s v="PID5034"/>
    <x v="87"/>
    <x v="4"/>
    <x v="3"/>
    <x v="1"/>
    <x v="23"/>
    <n v="6462"/>
    <n v="2401528"/>
    <n v="44559"/>
    <n v="2087485.2466437279"/>
    <n v="371066.91813770757"/>
    <n v="2356969"/>
    <n v="-57024.164781435393"/>
    <s v="Adverse"/>
  </r>
  <r>
    <s v="PID5041"/>
    <x v="179"/>
    <x v="2"/>
    <x v="2"/>
    <x v="2"/>
    <x v="32"/>
    <n v="5712"/>
    <n v="394495"/>
    <n v="0"/>
    <n v="80302.199872970508"/>
    <n v="82054.607137195082"/>
    <n v="394495"/>
    <n v="232138.19298983441"/>
    <s v="Favourable"/>
  </r>
  <r>
    <s v="PID283"/>
    <x v="180"/>
    <x v="0"/>
    <x v="0"/>
    <x v="1"/>
    <x v="15"/>
    <n v="5889"/>
    <n v="1564021"/>
    <n v="0"/>
    <n v="934185.08342766971"/>
    <n v="160592.70054096429"/>
    <n v="1564021"/>
    <n v="469243.21603136603"/>
    <s v="Favourable"/>
  </r>
  <r>
    <s v="PID2144"/>
    <x v="181"/>
    <x v="2"/>
    <x v="2"/>
    <x v="2"/>
    <x v="11"/>
    <n v="6454"/>
    <n v="821869"/>
    <n v="80636"/>
    <n v="687779.14737537445"/>
    <n v="210920.54444820597"/>
    <n v="741233"/>
    <n v="-76830.691823580419"/>
    <s v="Adverse"/>
  </r>
  <r>
    <s v="PID2894"/>
    <x v="182"/>
    <x v="4"/>
    <x v="3"/>
    <x v="2"/>
    <x v="32"/>
    <n v="7495"/>
    <n v="1245367"/>
    <n v="29398"/>
    <n v="670594.87883926579"/>
    <n v="189399.11801009544"/>
    <n v="1215969"/>
    <n v="385373.00315063877"/>
    <s v="Favourable"/>
  </r>
  <r>
    <s v="PID2947"/>
    <x v="183"/>
    <x v="2"/>
    <x v="2"/>
    <x v="0"/>
    <x v="2"/>
    <n v="9482"/>
    <n v="2068235"/>
    <n v="48250"/>
    <n v="92218.765078372744"/>
    <n v="6351.0543722555203"/>
    <n v="2019985"/>
    <n v="1969665.1805493718"/>
    <s v="Favourable"/>
  </r>
  <r>
    <s v="PID4010"/>
    <x v="184"/>
    <x v="4"/>
    <x v="3"/>
    <x v="0"/>
    <x v="7"/>
    <n v="7345"/>
    <n v="2048023"/>
    <n v="49729"/>
    <n v="1844253.7062330532"/>
    <n v="90671.122745547051"/>
    <n v="1998294"/>
    <n v="113098.17102139979"/>
    <s v="Favourable"/>
  </r>
  <r>
    <s v="PID4998"/>
    <x v="185"/>
    <x v="4"/>
    <x v="3"/>
    <x v="2"/>
    <x v="23"/>
    <n v="5519"/>
    <n v="1899603"/>
    <n v="75906"/>
    <n v="1078417.712546949"/>
    <n v="416065.20414696768"/>
    <n v="1823697"/>
    <n v="405120.08330608322"/>
    <s v="Favourable"/>
  </r>
  <r>
    <s v="PID6425"/>
    <x v="186"/>
    <x v="4"/>
    <x v="3"/>
    <x v="0"/>
    <x v="35"/>
    <n v="8566"/>
    <n v="1366992"/>
    <n v="0"/>
    <n v="957340.8401213024"/>
    <n v="76195.804377448701"/>
    <n v="1366992"/>
    <n v="333455.35550124885"/>
    <s v="Favourable"/>
  </r>
  <r>
    <s v="PID1391"/>
    <x v="17"/>
    <x v="0"/>
    <x v="0"/>
    <x v="0"/>
    <x v="36"/>
    <n v="6085"/>
    <n v="1326044"/>
    <n v="0"/>
    <n v="1097694.410011851"/>
    <n v="20408.957401057534"/>
    <n v="1326044"/>
    <n v="207940.63258709153"/>
    <s v="Favourable"/>
  </r>
  <r>
    <s v="PID994"/>
    <x v="187"/>
    <x v="2"/>
    <x v="2"/>
    <x v="2"/>
    <x v="45"/>
    <n v="8821"/>
    <n v="1670187"/>
    <n v="53606"/>
    <n v="1329705.3450788518"/>
    <n v="427699.29387963674"/>
    <n v="1616581"/>
    <n v="-87217.638958488591"/>
    <s v="Adverse"/>
  </r>
  <r>
    <s v="PID2636"/>
    <x v="188"/>
    <x v="1"/>
    <x v="1"/>
    <x v="2"/>
    <x v="14"/>
    <n v="8241"/>
    <n v="658029"/>
    <n v="0"/>
    <n v="167261.03863292816"/>
    <n v="212765.88468397481"/>
    <n v="658029"/>
    <n v="278002.07668309705"/>
    <s v="Favourable"/>
  </r>
  <r>
    <s v="PID2649"/>
    <x v="189"/>
    <x v="3"/>
    <x v="1"/>
    <x v="1"/>
    <x v="2"/>
    <n v="8711"/>
    <n v="857969"/>
    <n v="91003"/>
    <n v="295931.83973970643"/>
    <n v="33776.59287768331"/>
    <n v="766966"/>
    <n v="528260.56738261029"/>
    <s v="Favourable"/>
  </r>
  <r>
    <s v="PID2762"/>
    <x v="190"/>
    <x v="0"/>
    <x v="0"/>
    <x v="1"/>
    <x v="24"/>
    <n v="9145"/>
    <n v="1634452"/>
    <n v="35150"/>
    <n v="121185.94366007537"/>
    <n v="220621.56491550899"/>
    <n v="1599302"/>
    <n v="1292644.4914244157"/>
    <s v="Favourable"/>
  </r>
  <r>
    <s v="PID3253"/>
    <x v="191"/>
    <x v="3"/>
    <x v="1"/>
    <x v="0"/>
    <x v="14"/>
    <n v="7413"/>
    <n v="1529781"/>
    <n v="54935"/>
    <n v="164705.03877415066"/>
    <n v="159648.06730929867"/>
    <n v="1474846"/>
    <n v="1205427.8939165506"/>
    <s v="Favourable"/>
  </r>
  <r>
    <s v="PID3688"/>
    <x v="192"/>
    <x v="4"/>
    <x v="3"/>
    <x v="1"/>
    <x v="44"/>
    <n v="6394"/>
    <n v="878608"/>
    <n v="72532"/>
    <n v="350941.6999764865"/>
    <n v="75366.392620915649"/>
    <n v="806076"/>
    <n v="452299.90740259783"/>
    <s v="Favourable"/>
  </r>
  <r>
    <s v="PID4220"/>
    <x v="193"/>
    <x v="1"/>
    <x v="1"/>
    <x v="0"/>
    <x v="15"/>
    <n v="7510"/>
    <n v="2073837"/>
    <n v="0"/>
    <n v="37694.677427992145"/>
    <n v="537312.16185341554"/>
    <n v="2073837"/>
    <n v="1498830.1607185923"/>
    <s v="Favourable"/>
  </r>
  <r>
    <s v="PID3045"/>
    <x v="194"/>
    <x v="4"/>
    <x v="3"/>
    <x v="0"/>
    <x v="15"/>
    <n v="6584"/>
    <n v="1439966"/>
    <n v="50476"/>
    <n v="858947.49027612037"/>
    <n v="306562.59915705828"/>
    <n v="1389490"/>
    <n v="274455.91056682123"/>
    <s v="Favourable"/>
  </r>
  <r>
    <s v="PID3890"/>
    <x v="195"/>
    <x v="4"/>
    <x v="3"/>
    <x v="0"/>
    <x v="45"/>
    <n v="5988"/>
    <n v="822137"/>
    <n v="25874"/>
    <n v="385521.31043788657"/>
    <n v="252568.31313800425"/>
    <n v="796263"/>
    <n v="184047.37642410921"/>
    <s v="Favourable"/>
  </r>
  <r>
    <s v="PID4833"/>
    <x v="76"/>
    <x v="0"/>
    <x v="0"/>
    <x v="1"/>
    <x v="19"/>
    <n v="5674"/>
    <n v="862906"/>
    <n v="0"/>
    <n v="658324.43357840134"/>
    <n v="247658.22897375937"/>
    <n v="862906"/>
    <n v="-43076.662552160677"/>
    <s v="Adverse"/>
  </r>
  <r>
    <s v="PID5006"/>
    <x v="196"/>
    <x v="0"/>
    <x v="0"/>
    <x v="2"/>
    <x v="15"/>
    <n v="5796"/>
    <n v="1679657"/>
    <n v="32739"/>
    <n v="110667.5171787327"/>
    <n v="516246.05119716859"/>
    <n v="1646918"/>
    <n v="1052743.4316240987"/>
    <s v="Favourable"/>
  </r>
  <r>
    <s v="PID5453"/>
    <x v="197"/>
    <x v="0"/>
    <x v="0"/>
    <x v="0"/>
    <x v="42"/>
    <n v="6350"/>
    <n v="2276976"/>
    <n v="25048"/>
    <n v="633948.06019690225"/>
    <n v="68366.353613644766"/>
    <n v="2251928"/>
    <n v="1574661.586189453"/>
    <s v="Favourable"/>
  </r>
  <r>
    <s v="PID559"/>
    <x v="12"/>
    <x v="0"/>
    <x v="0"/>
    <x v="1"/>
    <x v="28"/>
    <n v="6481"/>
    <n v="1374011"/>
    <n v="46598"/>
    <n v="708872.42564889172"/>
    <n v="329197.10860217694"/>
    <n v="1327413"/>
    <n v="335941.46574893128"/>
    <s v="Favourable"/>
  </r>
  <r>
    <s v="PID1444"/>
    <x v="198"/>
    <x v="4"/>
    <x v="3"/>
    <x v="2"/>
    <x v="0"/>
    <n v="6488"/>
    <n v="1273535"/>
    <n v="0"/>
    <n v="743451.24321956933"/>
    <n v="268921.28445245739"/>
    <n v="1273535"/>
    <n v="261162.47232797323"/>
    <s v="Favourable"/>
  </r>
  <r>
    <s v="PID5865"/>
    <x v="199"/>
    <x v="2"/>
    <x v="2"/>
    <x v="0"/>
    <x v="27"/>
    <n v="7537"/>
    <n v="1529758"/>
    <n v="50450"/>
    <n v="669490.45135127835"/>
    <n v="223538.3470573283"/>
    <n v="1479308"/>
    <n v="636729.20159139333"/>
    <s v="Favourable"/>
  </r>
  <r>
    <s v="PID5869"/>
    <x v="200"/>
    <x v="2"/>
    <x v="2"/>
    <x v="2"/>
    <x v="8"/>
    <n v="9454"/>
    <n v="1579082"/>
    <n v="28714"/>
    <n v="844117.40079888632"/>
    <n v="28760.480361164606"/>
    <n v="1550368"/>
    <n v="706204.11883994914"/>
    <s v="Favourable"/>
  </r>
  <r>
    <s v="PID6196"/>
    <x v="201"/>
    <x v="4"/>
    <x v="3"/>
    <x v="0"/>
    <x v="41"/>
    <n v="7567"/>
    <n v="880630"/>
    <n v="0"/>
    <n v="181375.32422453925"/>
    <n v="177733.48922889135"/>
    <n v="880630"/>
    <n v="521521.1865465694"/>
    <s v="Favourable"/>
  </r>
  <r>
    <s v="PID929"/>
    <x v="202"/>
    <x v="2"/>
    <x v="2"/>
    <x v="1"/>
    <x v="30"/>
    <n v="8175"/>
    <n v="2258897"/>
    <n v="0"/>
    <n v="1804202.359209059"/>
    <n v="556595.39306417073"/>
    <n v="2258897"/>
    <n v="-101900.75227322988"/>
    <s v="Adverse"/>
  </r>
  <r>
    <s v="PID1745"/>
    <x v="203"/>
    <x v="3"/>
    <x v="1"/>
    <x v="1"/>
    <x v="4"/>
    <n v="5558"/>
    <n v="1282626"/>
    <n v="35036"/>
    <n v="48168.513569426759"/>
    <n v="328018.48302743089"/>
    <n v="1247590"/>
    <n v="906439.00340314233"/>
    <s v="Favourable"/>
  </r>
  <r>
    <s v="PID5366"/>
    <x v="188"/>
    <x v="0"/>
    <x v="0"/>
    <x v="1"/>
    <x v="40"/>
    <n v="6428"/>
    <n v="1633849"/>
    <n v="26639"/>
    <n v="403049.74352891295"/>
    <n v="407278.50203430216"/>
    <n v="1607210"/>
    <n v="823520.75443678489"/>
    <s v="Favourable"/>
  </r>
  <r>
    <s v="PID3285"/>
    <x v="204"/>
    <x v="2"/>
    <x v="2"/>
    <x v="2"/>
    <x v="6"/>
    <n v="7981"/>
    <n v="1675648"/>
    <n v="11319"/>
    <n v="1077615.7216253297"/>
    <n v="504422.87090839102"/>
    <n v="1664329"/>
    <n v="93609.407466279343"/>
    <s v="Favourable"/>
  </r>
  <r>
    <s v="PID847"/>
    <x v="205"/>
    <x v="3"/>
    <x v="1"/>
    <x v="0"/>
    <x v="31"/>
    <n v="5666"/>
    <n v="2083374"/>
    <n v="0"/>
    <n v="496898.42971592327"/>
    <n v="221008.97615127009"/>
    <n v="2083374"/>
    <n v="1365466.5941328066"/>
    <s v="Favourable"/>
  </r>
  <r>
    <s v="PID3130"/>
    <x v="206"/>
    <x v="0"/>
    <x v="0"/>
    <x v="0"/>
    <x v="33"/>
    <n v="8224"/>
    <n v="2283229"/>
    <n v="47731"/>
    <n v="2013563.6062959933"/>
    <n v="513490.39841704816"/>
    <n v="2235498"/>
    <n v="-243825.00471304171"/>
    <s v="Adverse"/>
  </r>
  <r>
    <s v="PID3556"/>
    <x v="207"/>
    <x v="4"/>
    <x v="3"/>
    <x v="1"/>
    <x v="31"/>
    <n v="9005"/>
    <n v="1124555"/>
    <n v="51309"/>
    <n v="205722.87857694781"/>
    <n v="26691.549873556392"/>
    <n v="1073246"/>
    <n v="892140.5715494958"/>
    <s v="Favourable"/>
  </r>
  <r>
    <s v="PID2782"/>
    <x v="146"/>
    <x v="2"/>
    <x v="2"/>
    <x v="0"/>
    <x v="16"/>
    <n v="8386"/>
    <n v="1918974"/>
    <n v="41262"/>
    <n v="1866327.296001731"/>
    <n v="187417.26475848057"/>
    <n v="1877712"/>
    <n v="-134770.56076021143"/>
    <s v="Adverse"/>
  </r>
  <r>
    <s v="PID4470"/>
    <x v="208"/>
    <x v="4"/>
    <x v="3"/>
    <x v="2"/>
    <x v="28"/>
    <n v="6304"/>
    <n v="2262863"/>
    <n v="36392"/>
    <n v="313859.81754966034"/>
    <n v="290646.8364539452"/>
    <n v="2226471"/>
    <n v="1658356.3459963945"/>
    <s v="Favourable"/>
  </r>
  <r>
    <s v="PID6160"/>
    <x v="209"/>
    <x v="0"/>
    <x v="0"/>
    <x v="1"/>
    <x v="16"/>
    <n v="6159"/>
    <n v="397784"/>
    <n v="46466"/>
    <n v="378424.56031435524"/>
    <n v="38036.030178017762"/>
    <n v="351318"/>
    <n v="-18676.590492372983"/>
    <s v="Adverse"/>
  </r>
  <r>
    <s v="PID1291"/>
    <x v="210"/>
    <x v="4"/>
    <x v="3"/>
    <x v="1"/>
    <x v="41"/>
    <n v="6590"/>
    <n v="1792288"/>
    <n v="0"/>
    <n v="752601.97106331435"/>
    <n v="266277.78437690373"/>
    <n v="1792288"/>
    <n v="773408.24455978186"/>
    <s v="Favourable"/>
  </r>
  <r>
    <s v="PID2023"/>
    <x v="11"/>
    <x v="4"/>
    <x v="3"/>
    <x v="0"/>
    <x v="10"/>
    <n v="8931"/>
    <n v="995100"/>
    <n v="53596"/>
    <n v="987940.83795485075"/>
    <n v="138582.17741441567"/>
    <n v="941504"/>
    <n v="-131423.0153692665"/>
    <s v="Adverse"/>
  </r>
  <r>
    <s v="PID2492"/>
    <x v="211"/>
    <x v="0"/>
    <x v="0"/>
    <x v="0"/>
    <x v="19"/>
    <n v="8506"/>
    <n v="2046198"/>
    <n v="17856"/>
    <n v="1574925.7371119559"/>
    <n v="624411.65682264895"/>
    <n v="2028342"/>
    <n v="-153139.39393460471"/>
    <s v="Adverse"/>
  </r>
  <r>
    <s v="PID2575"/>
    <x v="212"/>
    <x v="3"/>
    <x v="1"/>
    <x v="0"/>
    <x v="41"/>
    <n v="9018"/>
    <n v="2155360"/>
    <n v="46129"/>
    <n v="1885914.6651786249"/>
    <n v="598180.32504958916"/>
    <n v="2109231"/>
    <n v="-328734.9902282143"/>
    <s v="Adverse"/>
  </r>
  <r>
    <s v="PID3544"/>
    <x v="213"/>
    <x v="0"/>
    <x v="0"/>
    <x v="0"/>
    <x v="1"/>
    <n v="8673"/>
    <n v="601169"/>
    <n v="63580"/>
    <n v="99279.773037352032"/>
    <n v="5081.7506699204578"/>
    <n v="537589"/>
    <n v="496807.47629272752"/>
    <s v="Favourable"/>
  </r>
  <r>
    <s v="PID5121"/>
    <x v="80"/>
    <x v="0"/>
    <x v="0"/>
    <x v="1"/>
    <x v="26"/>
    <n v="9325"/>
    <n v="828755"/>
    <n v="21992"/>
    <n v="479393.87739321392"/>
    <n v="174778.95772210567"/>
    <n v="806763"/>
    <n v="174582.16488468042"/>
    <s v="Favourable"/>
  </r>
  <r>
    <s v="PID5671"/>
    <x v="214"/>
    <x v="1"/>
    <x v="1"/>
    <x v="1"/>
    <x v="16"/>
    <n v="9074"/>
    <n v="1870995"/>
    <n v="12929"/>
    <n v="1279342.1263796373"/>
    <n v="272221.55766889249"/>
    <n v="1858066"/>
    <n v="319431.31595147029"/>
    <s v="Favourable"/>
  </r>
  <r>
    <s v="PID4291"/>
    <x v="215"/>
    <x v="2"/>
    <x v="2"/>
    <x v="0"/>
    <x v="0"/>
    <n v="8313"/>
    <n v="2246261"/>
    <n v="15397"/>
    <n v="1757835.4929889643"/>
    <n v="671290.81584392441"/>
    <n v="2230864"/>
    <n v="-182865.30883288849"/>
    <s v="Adverse"/>
  </r>
  <r>
    <s v="PID4161"/>
    <x v="216"/>
    <x v="2"/>
    <x v="2"/>
    <x v="0"/>
    <x v="20"/>
    <n v="7943"/>
    <n v="2326426"/>
    <n v="10207"/>
    <n v="719680.25303430052"/>
    <n v="353663.44617158151"/>
    <n v="2316219"/>
    <n v="1253082.3007941181"/>
    <s v="Favourable"/>
  </r>
  <r>
    <s v="PID1594"/>
    <x v="217"/>
    <x v="1"/>
    <x v="1"/>
    <x v="2"/>
    <x v="3"/>
    <n v="5962"/>
    <n v="1496930"/>
    <n v="0"/>
    <n v="454340.57883148937"/>
    <n v="362995.68584475806"/>
    <n v="1496930"/>
    <n v="679593.73532375251"/>
    <s v="Favourable"/>
  </r>
  <r>
    <s v="PID3545"/>
    <x v="125"/>
    <x v="3"/>
    <x v="1"/>
    <x v="1"/>
    <x v="8"/>
    <n v="5938"/>
    <n v="1357618"/>
    <n v="41388"/>
    <n v="245417.78029251777"/>
    <n v="73666.933787119851"/>
    <n v="1316230"/>
    <n v="1038533.2859203625"/>
    <s v="Favourable"/>
  </r>
  <r>
    <s v="PID4500"/>
    <x v="176"/>
    <x v="2"/>
    <x v="2"/>
    <x v="0"/>
    <x v="32"/>
    <n v="9158"/>
    <n v="1881845"/>
    <n v="43489"/>
    <n v="686128.72061944846"/>
    <n v="73778.808342921504"/>
    <n v="1838356"/>
    <n v="1121937.47103763"/>
    <s v="Favourable"/>
  </r>
  <r>
    <s v="PID4931"/>
    <x v="218"/>
    <x v="3"/>
    <x v="1"/>
    <x v="2"/>
    <x v="32"/>
    <n v="5805"/>
    <n v="1835030"/>
    <n v="43926"/>
    <n v="638556.61763238348"/>
    <n v="570684.01653582079"/>
    <n v="1791104"/>
    <n v="625789.36583179561"/>
    <s v="Favourable"/>
  </r>
  <r>
    <s v="PID5279"/>
    <x v="219"/>
    <x v="3"/>
    <x v="1"/>
    <x v="1"/>
    <x v="41"/>
    <n v="6490"/>
    <n v="1496455"/>
    <n v="0"/>
    <n v="1126300.7754215873"/>
    <n v="244039.6921764705"/>
    <n v="1496455"/>
    <n v="126114.53240194218"/>
    <s v="Favourable"/>
  </r>
  <r>
    <s v="PID5952"/>
    <x v="220"/>
    <x v="0"/>
    <x v="0"/>
    <x v="2"/>
    <x v="19"/>
    <n v="6055"/>
    <n v="258139"/>
    <n v="14066"/>
    <n v="224400.86220041034"/>
    <n v="23052.203260365874"/>
    <n v="244073"/>
    <n v="10685.934539223788"/>
    <s v="Favourable"/>
  </r>
  <r>
    <s v="PID1002"/>
    <x v="221"/>
    <x v="1"/>
    <x v="1"/>
    <x v="2"/>
    <x v="7"/>
    <n v="6358"/>
    <n v="446629"/>
    <n v="47171"/>
    <n v="273849.48725279269"/>
    <n v="65706.307058397259"/>
    <n v="399458"/>
    <n v="107073.20568881003"/>
    <s v="Favourable"/>
  </r>
  <r>
    <s v="PID3238"/>
    <x v="222"/>
    <x v="4"/>
    <x v="3"/>
    <x v="0"/>
    <x v="28"/>
    <n v="8597"/>
    <n v="2167164"/>
    <n v="12300"/>
    <n v="546441.19992833654"/>
    <n v="500032.53952564165"/>
    <n v="2154864"/>
    <n v="1120690.2605460219"/>
    <s v="Favourable"/>
  </r>
  <r>
    <s v="PID4707"/>
    <x v="20"/>
    <x v="0"/>
    <x v="0"/>
    <x v="2"/>
    <x v="12"/>
    <n v="6765"/>
    <n v="309917"/>
    <n v="19252"/>
    <n v="30610.897579213528"/>
    <n v="21020.205494787548"/>
    <n v="290665"/>
    <n v="258285.89692599891"/>
    <s v="Favourable"/>
  </r>
  <r>
    <s v="PID6131"/>
    <x v="23"/>
    <x v="4"/>
    <x v="3"/>
    <x v="0"/>
    <x v="24"/>
    <n v="6505"/>
    <n v="1930281"/>
    <n v="0"/>
    <n v="428271.96517668932"/>
    <n v="78265.40529947677"/>
    <n v="1930281"/>
    <n v="1423743.629523834"/>
    <s v="Favourable"/>
  </r>
  <r>
    <s v="PID1191"/>
    <x v="223"/>
    <x v="4"/>
    <x v="3"/>
    <x v="1"/>
    <x v="21"/>
    <n v="6171"/>
    <n v="2176853"/>
    <n v="0"/>
    <n v="2169267.485393154"/>
    <n v="211615.01684720919"/>
    <n v="2176853"/>
    <n v="-204029.50224036304"/>
    <s v="Adverse"/>
  </r>
  <r>
    <s v="PID1932"/>
    <x v="224"/>
    <x v="3"/>
    <x v="1"/>
    <x v="2"/>
    <x v="15"/>
    <n v="8071"/>
    <n v="2120234"/>
    <n v="52424"/>
    <n v="1090789.1499107932"/>
    <n v="336349.78456828423"/>
    <n v="2067810"/>
    <n v="693095.06552092265"/>
    <s v="Favourable"/>
  </r>
  <r>
    <s v="PID4771"/>
    <x v="43"/>
    <x v="0"/>
    <x v="0"/>
    <x v="2"/>
    <x v="41"/>
    <n v="8216"/>
    <n v="1219574"/>
    <n v="22724"/>
    <n v="800038.03672570665"/>
    <n v="124815.2853414594"/>
    <n v="1196850"/>
    <n v="294720.6779328339"/>
    <s v="Favourable"/>
  </r>
  <r>
    <s v="PID4305"/>
    <x v="225"/>
    <x v="2"/>
    <x v="2"/>
    <x v="0"/>
    <x v="20"/>
    <n v="8029"/>
    <n v="2394814"/>
    <n v="58745"/>
    <n v="643881.33813490567"/>
    <n v="664615.94092531689"/>
    <n v="2336069"/>
    <n v="1086316.7209397773"/>
    <s v="Favourable"/>
  </r>
  <r>
    <s v="PID1739"/>
    <x v="226"/>
    <x v="4"/>
    <x v="3"/>
    <x v="0"/>
    <x v="37"/>
    <n v="7938"/>
    <n v="1085305"/>
    <n v="41246"/>
    <n v="390837.29166807851"/>
    <n v="96546.683367728954"/>
    <n v="1044059"/>
    <n v="597921.02496419253"/>
    <s v="Favourable"/>
  </r>
  <r>
    <s v="PID2457"/>
    <x v="146"/>
    <x v="1"/>
    <x v="1"/>
    <x v="0"/>
    <x v="6"/>
    <n v="7889"/>
    <n v="1027630"/>
    <n v="41707"/>
    <n v="749967.22992192779"/>
    <n v="161611.58289961386"/>
    <n v="985923"/>
    <n v="116051.18717845832"/>
    <s v="Favourable"/>
  </r>
  <r>
    <s v="PID5167"/>
    <x v="227"/>
    <x v="1"/>
    <x v="1"/>
    <x v="1"/>
    <x v="6"/>
    <n v="9100"/>
    <n v="1078066"/>
    <n v="0"/>
    <n v="697665.9005690848"/>
    <n v="39728.576021282854"/>
    <n v="1078066"/>
    <n v="340671.52340963238"/>
    <s v="Favourable"/>
  </r>
  <r>
    <s v="PID1020"/>
    <x v="228"/>
    <x v="1"/>
    <x v="1"/>
    <x v="2"/>
    <x v="39"/>
    <n v="6676"/>
    <n v="1735597"/>
    <n v="18428"/>
    <n v="1597845.550300573"/>
    <n v="318025.44266638538"/>
    <n v="1717169"/>
    <n v="-180273.99296695832"/>
    <s v="Adverse"/>
  </r>
  <r>
    <s v="PID2320"/>
    <x v="229"/>
    <x v="0"/>
    <x v="0"/>
    <x v="0"/>
    <x v="40"/>
    <n v="5933"/>
    <n v="1892570"/>
    <n v="13504"/>
    <n v="1819121.118553204"/>
    <n v="98295.1072191485"/>
    <n v="1879066"/>
    <n v="-24846.225772352424"/>
    <s v="Adverse"/>
  </r>
  <r>
    <s v="PID5828"/>
    <x v="96"/>
    <x v="1"/>
    <x v="1"/>
    <x v="0"/>
    <x v="40"/>
    <n v="6940"/>
    <n v="1531209"/>
    <n v="32656"/>
    <n v="699955.89298602764"/>
    <n v="490375.0436203517"/>
    <n v="1498553"/>
    <n v="340878.06339362077"/>
    <s v="Favourable"/>
  </r>
  <r>
    <s v="PID5693"/>
    <x v="230"/>
    <x v="2"/>
    <x v="2"/>
    <x v="2"/>
    <x v="36"/>
    <n v="6833"/>
    <n v="559192"/>
    <n v="32857"/>
    <n v="536371.4179523699"/>
    <n v="53174.782368616135"/>
    <n v="526335"/>
    <n v="-30354.200320985983"/>
    <s v="Adverse"/>
  </r>
  <r>
    <s v="PID2531"/>
    <x v="231"/>
    <x v="2"/>
    <x v="2"/>
    <x v="2"/>
    <x v="19"/>
    <n v="9087"/>
    <n v="2162122"/>
    <n v="87319"/>
    <n v="1534339.3014685714"/>
    <n v="507047.11791924125"/>
    <n v="2074803"/>
    <n v="120735.58061218727"/>
    <s v="Favourable"/>
  </r>
  <r>
    <s v="PID6320"/>
    <x v="232"/>
    <x v="0"/>
    <x v="0"/>
    <x v="0"/>
    <x v="39"/>
    <n v="9203"/>
    <n v="1249433"/>
    <n v="0"/>
    <n v="859910.45035101695"/>
    <n v="109612.21636788484"/>
    <n v="1249433"/>
    <n v="279910.33328109817"/>
    <s v="Favourable"/>
  </r>
  <r>
    <s v="PID2294"/>
    <x v="233"/>
    <x v="2"/>
    <x v="2"/>
    <x v="1"/>
    <x v="21"/>
    <n v="8754"/>
    <n v="1249008"/>
    <n v="24884"/>
    <n v="1242180.8993200918"/>
    <n v="68587.981242634196"/>
    <n v="1224124"/>
    <n v="-61760.880562725943"/>
    <s v="Adverse"/>
  </r>
  <r>
    <s v="PID2556"/>
    <x v="234"/>
    <x v="3"/>
    <x v="1"/>
    <x v="1"/>
    <x v="8"/>
    <n v="7941"/>
    <n v="939441"/>
    <n v="17185"/>
    <n v="702976.64848750329"/>
    <n v="71951.360556242609"/>
    <n v="922256"/>
    <n v="164512.99095625407"/>
    <s v="Favourable"/>
  </r>
  <r>
    <s v="PID2753"/>
    <x v="235"/>
    <x v="1"/>
    <x v="1"/>
    <x v="0"/>
    <x v="0"/>
    <n v="8652"/>
    <n v="1167849"/>
    <n v="62065"/>
    <n v="623563.23297565419"/>
    <n v="84303.02288368954"/>
    <n v="1105784"/>
    <n v="459982.74414065632"/>
    <s v="Favourable"/>
  </r>
  <r>
    <s v="PID5488"/>
    <x v="236"/>
    <x v="4"/>
    <x v="3"/>
    <x v="0"/>
    <x v="44"/>
    <n v="8158"/>
    <n v="1108811"/>
    <n v="44176"/>
    <n v="124994.66712665987"/>
    <n v="366230.80653458141"/>
    <n v="1064635"/>
    <n v="617585.52633875865"/>
    <s v="Favourable"/>
  </r>
  <r>
    <s v="PID6185"/>
    <x v="237"/>
    <x v="0"/>
    <x v="0"/>
    <x v="0"/>
    <x v="16"/>
    <n v="6309"/>
    <n v="614247"/>
    <n v="24749"/>
    <n v="458253.68680102495"/>
    <n v="134398.81381041688"/>
    <n v="589498"/>
    <n v="21594.499388558208"/>
    <s v="Favourable"/>
  </r>
  <r>
    <s v="PID1363"/>
    <x v="238"/>
    <x v="0"/>
    <x v="0"/>
    <x v="2"/>
    <x v="34"/>
    <n v="6678"/>
    <n v="1266594"/>
    <n v="30168"/>
    <n v="1007732.3941536412"/>
    <n v="315614.55529625935"/>
    <n v="1236426"/>
    <n v="-56752.949449900538"/>
    <s v="Adverse"/>
  </r>
  <r>
    <s v="PID3278"/>
    <x v="239"/>
    <x v="0"/>
    <x v="0"/>
    <x v="2"/>
    <x v="38"/>
    <n v="8193"/>
    <n v="516898"/>
    <n v="0"/>
    <n v="464305.04538569896"/>
    <n v="81898.243156162192"/>
    <n v="516898"/>
    <n v="-29305.288541861111"/>
    <s v="Adverse"/>
  </r>
  <r>
    <s v="PID3553"/>
    <x v="240"/>
    <x v="3"/>
    <x v="1"/>
    <x v="0"/>
    <x v="36"/>
    <n v="9317"/>
    <n v="686729"/>
    <n v="20603"/>
    <n v="135777.39682698451"/>
    <n v="147160.33795578402"/>
    <n v="666126"/>
    <n v="403791.26521723147"/>
    <s v="Favourable"/>
  </r>
  <r>
    <s v="PID4547"/>
    <x v="241"/>
    <x v="2"/>
    <x v="2"/>
    <x v="1"/>
    <x v="42"/>
    <n v="7163"/>
    <n v="1973427"/>
    <n v="48951"/>
    <n v="1707516.7573230481"/>
    <n v="646678.35194190475"/>
    <n v="1924476"/>
    <n v="-380768.10926495306"/>
    <s v="Adverse"/>
  </r>
  <r>
    <s v="PID4715"/>
    <x v="242"/>
    <x v="3"/>
    <x v="1"/>
    <x v="0"/>
    <x v="26"/>
    <n v="6739"/>
    <n v="2216278"/>
    <n v="37418"/>
    <n v="946150.30784035032"/>
    <n v="87484.854948799955"/>
    <n v="2178860"/>
    <n v="1182642.8372108499"/>
    <s v="Favourable"/>
  </r>
  <r>
    <s v="PID5370"/>
    <x v="243"/>
    <x v="1"/>
    <x v="1"/>
    <x v="0"/>
    <x v="24"/>
    <n v="7178"/>
    <n v="673391"/>
    <n v="47738"/>
    <n v="154652.87238490887"/>
    <n v="93615.724162175713"/>
    <n v="625653"/>
    <n v="425122.40345291543"/>
    <s v="Favourable"/>
  </r>
  <r>
    <s v="PID5736"/>
    <x v="244"/>
    <x v="1"/>
    <x v="1"/>
    <x v="2"/>
    <x v="13"/>
    <n v="8403"/>
    <n v="1820907"/>
    <n v="0"/>
    <n v="576845.95653196215"/>
    <n v="518765.58788022067"/>
    <n v="1820907"/>
    <n v="725295.45558781712"/>
    <s v="Favourable"/>
  </r>
  <r>
    <s v="PID3198"/>
    <x v="245"/>
    <x v="2"/>
    <x v="2"/>
    <x v="2"/>
    <x v="9"/>
    <n v="7623"/>
    <n v="1329247"/>
    <n v="0"/>
    <n v="903281.71679757338"/>
    <n v="255074.23525619818"/>
    <n v="1329247"/>
    <n v="170891.04794622841"/>
    <s v="Favourable"/>
  </r>
  <r>
    <s v="PID1882"/>
    <x v="246"/>
    <x v="1"/>
    <x v="1"/>
    <x v="0"/>
    <x v="5"/>
    <n v="5894"/>
    <n v="1288791"/>
    <n v="21335"/>
    <n v="1071688.2695033806"/>
    <n v="26512.758152700411"/>
    <n v="1267456"/>
    <n v="190589.97234391887"/>
    <s v="Favourable"/>
  </r>
  <r>
    <s v="PID2204"/>
    <x v="247"/>
    <x v="0"/>
    <x v="0"/>
    <x v="0"/>
    <x v="5"/>
    <n v="7686"/>
    <n v="2316466"/>
    <n v="32124"/>
    <n v="1155582.268276419"/>
    <n v="225299.42057567692"/>
    <n v="2284342"/>
    <n v="935584.31114790402"/>
    <s v="Favourable"/>
  </r>
  <r>
    <s v="PID6182"/>
    <x v="248"/>
    <x v="2"/>
    <x v="2"/>
    <x v="1"/>
    <x v="18"/>
    <n v="8226"/>
    <n v="330305"/>
    <n v="51211"/>
    <n v="36010.618004404329"/>
    <n v="52668.881426911517"/>
    <n v="279094"/>
    <n v="241625.50056868416"/>
    <s v="Favourable"/>
  </r>
  <r>
    <s v="PID113"/>
    <x v="115"/>
    <x v="2"/>
    <x v="2"/>
    <x v="2"/>
    <x v="27"/>
    <n v="7154"/>
    <n v="903109"/>
    <n v="0"/>
    <n v="865793.36859433854"/>
    <n v="65971.591881185086"/>
    <n v="903109"/>
    <n v="-28655.960475523607"/>
    <s v="Adverse"/>
  </r>
  <r>
    <s v="PID5491"/>
    <x v="249"/>
    <x v="0"/>
    <x v="0"/>
    <x v="2"/>
    <x v="5"/>
    <n v="6435"/>
    <n v="2070057"/>
    <n v="38344"/>
    <n v="1521639.0052771091"/>
    <n v="594522.30282337975"/>
    <n v="2031713"/>
    <n v="-46104.308100488968"/>
    <s v="Adverse"/>
  </r>
  <r>
    <s v="PID5718"/>
    <x v="168"/>
    <x v="4"/>
    <x v="3"/>
    <x v="2"/>
    <x v="6"/>
    <n v="6394"/>
    <n v="2147407"/>
    <n v="23088"/>
    <n v="339230.61290184391"/>
    <n v="572628.38351874065"/>
    <n v="2124319"/>
    <n v="1235548.0035794154"/>
    <s v="Favourable"/>
  </r>
  <r>
    <s v="PID6042"/>
    <x v="250"/>
    <x v="2"/>
    <x v="2"/>
    <x v="2"/>
    <x v="29"/>
    <n v="6780"/>
    <n v="2426466"/>
    <n v="26702"/>
    <n v="1623864.0002650453"/>
    <n v="62215.450114995758"/>
    <n v="2399764"/>
    <n v="740386.54961995897"/>
    <s v="Favourable"/>
  </r>
  <r>
    <s v="PID1902"/>
    <x v="251"/>
    <x v="3"/>
    <x v="1"/>
    <x v="1"/>
    <x v="18"/>
    <n v="8002"/>
    <n v="1977884"/>
    <n v="28685"/>
    <n v="1597882.3955004986"/>
    <n v="239525.01355971137"/>
    <n v="1949199"/>
    <n v="140476.59093979001"/>
    <s v="Favourable"/>
  </r>
  <r>
    <s v="PID2532"/>
    <x v="252"/>
    <x v="1"/>
    <x v="1"/>
    <x v="0"/>
    <x v="39"/>
    <n v="9193"/>
    <n v="1352766"/>
    <n v="36092"/>
    <n v="767032.02400228102"/>
    <n v="29897.289299147986"/>
    <n v="1316674"/>
    <n v="555836.68669857096"/>
    <s v="Favourable"/>
  </r>
  <r>
    <s v="PID6435"/>
    <x v="253"/>
    <x v="2"/>
    <x v="2"/>
    <x v="2"/>
    <x v="31"/>
    <n v="6180"/>
    <n v="2370013"/>
    <n v="0"/>
    <n v="412728.15422113508"/>
    <n v="630291.9836490103"/>
    <n v="2370013"/>
    <n v="1326992.8621298545"/>
    <s v="Favourable"/>
  </r>
  <r>
    <s v="PID6204"/>
    <x v="254"/>
    <x v="2"/>
    <x v="2"/>
    <x v="2"/>
    <x v="23"/>
    <n v="9059"/>
    <n v="1931198"/>
    <n v="40888"/>
    <n v="151360.62002892655"/>
    <n v="300569.22203507699"/>
    <n v="1890310"/>
    <n v="1479268.1579359965"/>
    <s v="Favourable"/>
  </r>
  <r>
    <s v="PID2952"/>
    <x v="255"/>
    <x v="2"/>
    <x v="2"/>
    <x v="0"/>
    <x v="29"/>
    <n v="7001"/>
    <n v="1195948"/>
    <n v="47725"/>
    <n v="367143.3863544222"/>
    <n v="164424.57911266037"/>
    <n v="1148223"/>
    <n v="664380.03453291743"/>
    <s v="Favourable"/>
  </r>
  <r>
    <s v="PID2168"/>
    <x v="256"/>
    <x v="4"/>
    <x v="3"/>
    <x v="1"/>
    <x v="8"/>
    <n v="6425"/>
    <n v="1920727"/>
    <n v="0"/>
    <n v="1607888.3185907979"/>
    <n v="184502.76694995482"/>
    <n v="1920727"/>
    <n v="128335.91445924714"/>
    <s v="Favourable"/>
  </r>
  <r>
    <s v="PID2723"/>
    <x v="257"/>
    <x v="0"/>
    <x v="0"/>
    <x v="0"/>
    <x v="19"/>
    <n v="7387"/>
    <n v="586306"/>
    <n v="55312"/>
    <n v="114662.65204058203"/>
    <n v="106772.00309776666"/>
    <n v="530994"/>
    <n v="364871.34486165131"/>
    <s v="Favourable"/>
  </r>
  <r>
    <s v="PID3785"/>
    <x v="133"/>
    <x v="3"/>
    <x v="1"/>
    <x v="0"/>
    <x v="38"/>
    <n v="7114"/>
    <n v="1408567"/>
    <n v="25707"/>
    <n v="205642.96953265363"/>
    <n v="98404.479359008736"/>
    <n v="1382860"/>
    <n v="1104519.5511083377"/>
    <s v="Favourable"/>
  </r>
  <r>
    <s v="PID5381"/>
    <x v="258"/>
    <x v="3"/>
    <x v="1"/>
    <x v="2"/>
    <x v="6"/>
    <n v="7193"/>
    <n v="2440545"/>
    <n v="0"/>
    <n v="2417565.2634359724"/>
    <n v="420232.63901774463"/>
    <n v="2440545"/>
    <n v="-397252.90245371684"/>
    <s v="Adverse"/>
  </r>
  <r>
    <s v="PID5665"/>
    <x v="259"/>
    <x v="3"/>
    <x v="1"/>
    <x v="0"/>
    <x v="45"/>
    <n v="5663"/>
    <n v="528441"/>
    <n v="26264"/>
    <n v="264875.89355422184"/>
    <n v="155039.76831553603"/>
    <n v="502177"/>
    <n v="108525.33813024213"/>
    <s v="Favourable"/>
  </r>
  <r>
    <s v="PID3316"/>
    <x v="200"/>
    <x v="2"/>
    <x v="2"/>
    <x v="0"/>
    <x v="3"/>
    <n v="7067"/>
    <n v="1829094"/>
    <n v="24879"/>
    <n v="1362061.8791450465"/>
    <n v="528573.5702396658"/>
    <n v="1804215"/>
    <n v="-61541.449384712148"/>
    <s v="Adverse"/>
  </r>
  <r>
    <s v="PID183"/>
    <x v="260"/>
    <x v="0"/>
    <x v="0"/>
    <x v="1"/>
    <x v="36"/>
    <n v="6478"/>
    <n v="1780267"/>
    <n v="25874"/>
    <n v="1194022.5820367567"/>
    <n v="266399.00666345638"/>
    <n v="1754393"/>
    <n v="319845.411299787"/>
    <s v="Favourable"/>
  </r>
  <r>
    <s v="PID1155"/>
    <x v="261"/>
    <x v="1"/>
    <x v="1"/>
    <x v="0"/>
    <x v="10"/>
    <n v="6816"/>
    <n v="542157"/>
    <n v="31182"/>
    <n v="238197.38931208185"/>
    <n v="116318.15922516883"/>
    <n v="510975"/>
    <n v="187641.45146274933"/>
    <s v="Favourable"/>
  </r>
  <r>
    <s v="PID1475"/>
    <x v="262"/>
    <x v="4"/>
    <x v="3"/>
    <x v="1"/>
    <x v="13"/>
    <n v="6270"/>
    <n v="843307"/>
    <n v="22953"/>
    <n v="441859.8661824296"/>
    <n v="169771.74320682971"/>
    <n v="820354"/>
    <n v="231675.39061074075"/>
    <s v="Favourable"/>
  </r>
  <r>
    <s v="PID2534"/>
    <x v="263"/>
    <x v="2"/>
    <x v="2"/>
    <x v="2"/>
    <x v="43"/>
    <n v="7680"/>
    <n v="782096"/>
    <n v="49747"/>
    <n v="143472.84565846052"/>
    <n v="253641.87133824642"/>
    <n v="732349"/>
    <n v="384981.28300329309"/>
    <s v="Favourable"/>
  </r>
  <r>
    <s v="PID2878"/>
    <x v="95"/>
    <x v="1"/>
    <x v="1"/>
    <x v="1"/>
    <x v="27"/>
    <n v="7171"/>
    <n v="1153771"/>
    <n v="59150"/>
    <n v="239775.83844213124"/>
    <n v="239527.08350002117"/>
    <n v="1094621"/>
    <n v="674468.07805784757"/>
    <s v="Favourable"/>
  </r>
  <r>
    <s v="PID4190"/>
    <x v="264"/>
    <x v="4"/>
    <x v="3"/>
    <x v="1"/>
    <x v="9"/>
    <n v="9053"/>
    <n v="1976759"/>
    <n v="12076"/>
    <n v="1744191.8253007641"/>
    <n v="318452.27346351417"/>
    <n v="1964683"/>
    <n v="-85885.098764278227"/>
    <s v="Adverse"/>
  </r>
  <r>
    <s v="PID6237"/>
    <x v="265"/>
    <x v="4"/>
    <x v="3"/>
    <x v="0"/>
    <x v="16"/>
    <n v="6113"/>
    <n v="1202627"/>
    <n v="74247"/>
    <n v="1091838.2442148374"/>
    <n v="345212.619887796"/>
    <n v="1128380"/>
    <n v="-234423.86410263344"/>
    <s v="Adverse"/>
  </r>
  <r>
    <s v="PID1246"/>
    <x v="266"/>
    <x v="0"/>
    <x v="0"/>
    <x v="1"/>
    <x v="27"/>
    <n v="7014"/>
    <n v="1581339"/>
    <n v="15060"/>
    <n v="1499033.0808873901"/>
    <n v="407727.93535568163"/>
    <n v="1566279"/>
    <n v="-325422.01624307176"/>
    <s v="Adverse"/>
  </r>
  <r>
    <s v="PID4179"/>
    <x v="267"/>
    <x v="3"/>
    <x v="1"/>
    <x v="0"/>
    <x v="37"/>
    <n v="7450"/>
    <n v="435552"/>
    <n v="49874"/>
    <n v="195198.85678889751"/>
    <n v="92959.228334781234"/>
    <n v="385678"/>
    <n v="147393.91487632127"/>
    <s v="Favourable"/>
  </r>
  <r>
    <s v="PID3430"/>
    <x v="268"/>
    <x v="2"/>
    <x v="2"/>
    <x v="0"/>
    <x v="21"/>
    <n v="8948"/>
    <n v="1126224"/>
    <n v="0"/>
    <n v="669969.29803900025"/>
    <n v="271593.82117436692"/>
    <n v="1126224"/>
    <n v="184660.88078663289"/>
    <s v="Favourable"/>
  </r>
  <r>
    <s v="PID5595"/>
    <x v="269"/>
    <x v="3"/>
    <x v="1"/>
    <x v="2"/>
    <x v="30"/>
    <n v="6609"/>
    <n v="695919"/>
    <n v="0"/>
    <n v="665818.86583671696"/>
    <n v="70743.520407606033"/>
    <n v="695919"/>
    <n v="-40643.386244322988"/>
    <s v="Adverse"/>
  </r>
  <r>
    <s v="PID5781"/>
    <x v="270"/>
    <x v="4"/>
    <x v="3"/>
    <x v="0"/>
    <x v="30"/>
    <n v="6217"/>
    <n v="2170379"/>
    <n v="56010"/>
    <n v="322947.7934629611"/>
    <n v="400797.81317208131"/>
    <n v="2114369"/>
    <n v="1446633.3933649575"/>
    <s v="Favourable"/>
  </r>
  <r>
    <s v="PID254"/>
    <x v="237"/>
    <x v="4"/>
    <x v="3"/>
    <x v="0"/>
    <x v="10"/>
    <n v="5910"/>
    <n v="1906979"/>
    <n v="26471"/>
    <n v="1070428.8613209566"/>
    <n v="29839.683964646512"/>
    <n v="1880508"/>
    <n v="806710.45471439697"/>
    <s v="Favourable"/>
  </r>
  <r>
    <s v="PID1051"/>
    <x v="271"/>
    <x v="0"/>
    <x v="0"/>
    <x v="0"/>
    <x v="9"/>
    <n v="6194"/>
    <n v="1286181"/>
    <n v="39662"/>
    <n v="253689.86409359993"/>
    <n v="966.58539934867611"/>
    <n v="1246519"/>
    <n v="1031524.5505070514"/>
    <s v="Favourable"/>
  </r>
  <r>
    <s v="PID2706"/>
    <x v="272"/>
    <x v="4"/>
    <x v="3"/>
    <x v="2"/>
    <x v="33"/>
    <n v="8616"/>
    <n v="745961"/>
    <n v="44708"/>
    <n v="623582.87888671237"/>
    <n v="164785.10039303679"/>
    <n v="701253"/>
    <n v="-42406.979279749095"/>
    <s v="Adverse"/>
  </r>
  <r>
    <s v="PID3212"/>
    <x v="273"/>
    <x v="3"/>
    <x v="1"/>
    <x v="0"/>
    <x v="42"/>
    <n v="6829"/>
    <n v="358319"/>
    <n v="0"/>
    <n v="189931.98355173948"/>
    <n v="89476.812799532359"/>
    <n v="358319"/>
    <n v="78910.203648728144"/>
    <s v="Favourable"/>
  </r>
  <r>
    <s v="PID3391"/>
    <x v="274"/>
    <x v="0"/>
    <x v="0"/>
    <x v="2"/>
    <x v="3"/>
    <n v="9167"/>
    <n v="1410338"/>
    <n v="50981"/>
    <n v="1393941.7595358528"/>
    <n v="234601.84455894094"/>
    <n v="1359357"/>
    <n v="-218205.60409479379"/>
    <s v="Adverse"/>
  </r>
  <r>
    <s v="PID157"/>
    <x v="275"/>
    <x v="1"/>
    <x v="1"/>
    <x v="1"/>
    <x v="3"/>
    <n v="8590"/>
    <n v="1722476"/>
    <n v="42344"/>
    <n v="55723.451370302093"/>
    <n v="317368.0795001387"/>
    <n v="1680132"/>
    <n v="1349384.4691295591"/>
    <s v="Favourable"/>
  </r>
  <r>
    <s v="PID4167"/>
    <x v="276"/>
    <x v="0"/>
    <x v="0"/>
    <x v="2"/>
    <x v="5"/>
    <n v="9191"/>
    <n v="1938763"/>
    <n v="42642"/>
    <n v="677361.72497737873"/>
    <n v="88412.267712999601"/>
    <n v="1896121"/>
    <n v="1172989.0073096217"/>
    <s v="Favourable"/>
  </r>
  <r>
    <s v="PID471"/>
    <x v="277"/>
    <x v="1"/>
    <x v="1"/>
    <x v="1"/>
    <x v="10"/>
    <n v="6327"/>
    <n v="2088847"/>
    <n v="15519"/>
    <n v="807707.48942132818"/>
    <n v="527511.33142412489"/>
    <n v="2073328"/>
    <n v="753628.17915454693"/>
    <s v="Favourable"/>
  </r>
  <r>
    <s v="PID709"/>
    <x v="278"/>
    <x v="0"/>
    <x v="0"/>
    <x v="2"/>
    <x v="37"/>
    <n v="6024"/>
    <n v="896838"/>
    <n v="48082"/>
    <n v="471082.3879740804"/>
    <n v="288801.53249879036"/>
    <n v="848756"/>
    <n v="136954.07952712919"/>
    <s v="Favourable"/>
  </r>
  <r>
    <s v="PID4274"/>
    <x v="279"/>
    <x v="2"/>
    <x v="2"/>
    <x v="0"/>
    <x v="30"/>
    <n v="7007"/>
    <n v="2226784"/>
    <n v="32143"/>
    <n v="1682688.1273187031"/>
    <n v="305714.9039939621"/>
    <n v="2194641"/>
    <n v="238380.9686873348"/>
    <s v="Favourable"/>
  </r>
  <r>
    <s v="PID3616"/>
    <x v="280"/>
    <x v="4"/>
    <x v="3"/>
    <x v="0"/>
    <x v="13"/>
    <n v="9010"/>
    <n v="2010428"/>
    <n v="58371"/>
    <n v="1637888.482516895"/>
    <n v="159965.16106078913"/>
    <n v="1952057"/>
    <n v="212574.35642231582"/>
    <s v="Favourable"/>
  </r>
  <r>
    <s v="PID2036"/>
    <x v="281"/>
    <x v="2"/>
    <x v="2"/>
    <x v="2"/>
    <x v="18"/>
    <n v="8912"/>
    <n v="922845"/>
    <n v="40137"/>
    <n v="625667.04784074135"/>
    <n v="300883.0855658917"/>
    <n v="882708"/>
    <n v="-3705.1334066330455"/>
    <s v="Adverse"/>
  </r>
  <r>
    <s v="PID1749"/>
    <x v="282"/>
    <x v="0"/>
    <x v="0"/>
    <x v="0"/>
    <x v="4"/>
    <n v="8377"/>
    <n v="2164174"/>
    <n v="28915"/>
    <n v="1891719.2825739868"/>
    <n v="138005.14469614581"/>
    <n v="2135259"/>
    <n v="134449.57272986742"/>
    <s v="Favourable"/>
  </r>
  <r>
    <s v="PID2308"/>
    <x v="283"/>
    <x v="1"/>
    <x v="1"/>
    <x v="0"/>
    <x v="8"/>
    <n v="7320"/>
    <n v="618092"/>
    <n v="44610"/>
    <n v="34341.116130281509"/>
    <n v="8803.2312919954111"/>
    <n v="573482"/>
    <n v="574947.65257772303"/>
    <s v="Favourable"/>
  </r>
  <r>
    <s v="PID2538"/>
    <x v="284"/>
    <x v="4"/>
    <x v="3"/>
    <x v="1"/>
    <x v="27"/>
    <n v="7417"/>
    <n v="910456"/>
    <n v="0"/>
    <n v="778139.50917358568"/>
    <n v="201307.9842038377"/>
    <n v="910456"/>
    <n v="-68991.49337742338"/>
    <s v="Adverse"/>
  </r>
  <r>
    <s v="PID1911"/>
    <x v="73"/>
    <x v="2"/>
    <x v="2"/>
    <x v="2"/>
    <x v="40"/>
    <n v="8129"/>
    <n v="752572"/>
    <n v="27617"/>
    <n v="608055.16128846083"/>
    <n v="118882.27608209522"/>
    <n v="724955"/>
    <n v="25634.562629443943"/>
    <s v="Favourable"/>
  </r>
  <r>
    <s v="PID3928"/>
    <x v="285"/>
    <x v="2"/>
    <x v="2"/>
    <x v="0"/>
    <x v="24"/>
    <n v="6594"/>
    <n v="1916865"/>
    <n v="69246"/>
    <n v="373752.66961921187"/>
    <n v="131483.60871075556"/>
    <n v="1847619"/>
    <n v="1411628.7216700325"/>
    <s v="Favourable"/>
  </r>
  <r>
    <s v="PID6299"/>
    <x v="52"/>
    <x v="2"/>
    <x v="2"/>
    <x v="0"/>
    <x v="46"/>
    <n v="8832"/>
    <n v="618953"/>
    <n v="0"/>
    <n v="14453.224612704504"/>
    <n v="68847.745995803081"/>
    <n v="618953"/>
    <n v="535652.02939149237"/>
    <s v="Favourable"/>
  </r>
  <r>
    <s v="PID3951"/>
    <x v="286"/>
    <x v="4"/>
    <x v="3"/>
    <x v="0"/>
    <x v="12"/>
    <n v="7837"/>
    <n v="1556938"/>
    <n v="39112"/>
    <n v="985762.42401145713"/>
    <n v="43182.972945854177"/>
    <n v="1517826"/>
    <n v="527992.60304268869"/>
    <s v="Favourable"/>
  </r>
  <r>
    <s v="PID4141"/>
    <x v="252"/>
    <x v="4"/>
    <x v="3"/>
    <x v="0"/>
    <x v="27"/>
    <n v="8213"/>
    <n v="695829"/>
    <n v="13380"/>
    <n v="121233.98532006962"/>
    <n v="108600.06685741228"/>
    <n v="682449"/>
    <n v="465994.94782251806"/>
    <s v="Favourable"/>
  </r>
  <r>
    <s v="PID5616"/>
    <x v="287"/>
    <x v="2"/>
    <x v="2"/>
    <x v="1"/>
    <x v="23"/>
    <n v="8726"/>
    <n v="1886363"/>
    <n v="41039"/>
    <n v="264448.97308767424"/>
    <n v="71158.026259199716"/>
    <n v="1845324"/>
    <n v="1550756.000653126"/>
    <s v="Favourable"/>
  </r>
  <r>
    <s v="PID1767"/>
    <x v="288"/>
    <x v="4"/>
    <x v="3"/>
    <x v="0"/>
    <x v="22"/>
    <n v="7806"/>
    <n v="831796"/>
    <n v="19543"/>
    <n v="603560.55666465522"/>
    <n v="69446.074278046246"/>
    <n v="812253"/>
    <n v="158789.36905729852"/>
    <s v="Favourable"/>
  </r>
  <r>
    <s v="PID4592"/>
    <x v="289"/>
    <x v="4"/>
    <x v="3"/>
    <x v="1"/>
    <x v="15"/>
    <n v="7643"/>
    <n v="337494"/>
    <n v="58269"/>
    <n v="20945.168155576401"/>
    <n v="49509.482166888709"/>
    <n v="279225"/>
    <n v="267039.34967753489"/>
    <s v="Favourable"/>
  </r>
  <r>
    <s v="PID1009"/>
    <x v="290"/>
    <x v="2"/>
    <x v="2"/>
    <x v="0"/>
    <x v="31"/>
    <n v="6197"/>
    <n v="2015545"/>
    <n v="14733"/>
    <n v="783467.52403335751"/>
    <n v="123807.60764778864"/>
    <n v="2000812"/>
    <n v="1108269.8683188539"/>
    <s v="Favourable"/>
  </r>
  <r>
    <s v="PID1895"/>
    <x v="291"/>
    <x v="4"/>
    <x v="3"/>
    <x v="2"/>
    <x v="40"/>
    <n v="8968"/>
    <n v="2333270"/>
    <n v="33794"/>
    <n v="1299798.567738754"/>
    <n v="455209.2508885329"/>
    <n v="2299476"/>
    <n v="578262.18137271306"/>
    <s v="Favourable"/>
  </r>
  <r>
    <s v="PID3585"/>
    <x v="292"/>
    <x v="2"/>
    <x v="2"/>
    <x v="2"/>
    <x v="0"/>
    <n v="6873"/>
    <n v="2030548"/>
    <n v="0"/>
    <n v="798468.16531663586"/>
    <n v="435566.24963252782"/>
    <n v="2030548"/>
    <n v="796513.58505083621"/>
    <s v="Favourable"/>
  </r>
  <r>
    <s v="PID5058"/>
    <x v="116"/>
    <x v="2"/>
    <x v="2"/>
    <x v="0"/>
    <x v="1"/>
    <n v="7733"/>
    <n v="1324305"/>
    <n v="39237"/>
    <n v="1323839.4640249684"/>
    <n v="295819.35254523304"/>
    <n v="1285068"/>
    <n v="-295353.81657020142"/>
    <s v="Adverse"/>
  </r>
  <r>
    <s v="PID4118"/>
    <x v="293"/>
    <x v="2"/>
    <x v="2"/>
    <x v="0"/>
    <x v="4"/>
    <n v="6615"/>
    <n v="2215069"/>
    <n v="43929"/>
    <n v="592328.31184999913"/>
    <n v="663280.2672922014"/>
    <n v="2171140"/>
    <n v="959460.42085779947"/>
    <s v="Favourable"/>
  </r>
  <r>
    <s v="PID3878"/>
    <x v="294"/>
    <x v="1"/>
    <x v="1"/>
    <x v="0"/>
    <x v="35"/>
    <n v="5694"/>
    <n v="678779"/>
    <n v="0"/>
    <n v="393542.25438717374"/>
    <n v="137012.63886938061"/>
    <n v="678779"/>
    <n v="148224.10674344562"/>
    <s v="Favourable"/>
  </r>
  <r>
    <s v="PID4452"/>
    <x v="295"/>
    <x v="4"/>
    <x v="3"/>
    <x v="1"/>
    <x v="44"/>
    <n v="6096"/>
    <n v="1355012"/>
    <n v="15816"/>
    <n v="339621.42659353086"/>
    <n v="339603.89394133055"/>
    <n v="1339196"/>
    <n v="675786.67946513859"/>
    <s v="Favourable"/>
  </r>
  <r>
    <s v="PID261"/>
    <x v="296"/>
    <x v="3"/>
    <x v="1"/>
    <x v="2"/>
    <x v="28"/>
    <n v="5794"/>
    <n v="584219"/>
    <n v="0"/>
    <n v="333284.12450077257"/>
    <n v="109192.6777201041"/>
    <n v="584219"/>
    <n v="141742.19777912332"/>
    <s v="Favourable"/>
  </r>
  <r>
    <s v="PID411"/>
    <x v="297"/>
    <x v="0"/>
    <x v="0"/>
    <x v="2"/>
    <x v="12"/>
    <n v="8585"/>
    <n v="580193"/>
    <n v="44276"/>
    <n v="245769.88105157198"/>
    <n v="9126.2288806993256"/>
    <n v="535917"/>
    <n v="325296.8900677287"/>
    <s v="Favourable"/>
  </r>
  <r>
    <s v="PID2024"/>
    <x v="298"/>
    <x v="4"/>
    <x v="3"/>
    <x v="1"/>
    <x v="37"/>
    <n v="7002"/>
    <n v="741268"/>
    <n v="44374"/>
    <n v="434421.80342175491"/>
    <n v="88103.052752900563"/>
    <n v="696894"/>
    <n v="218743.14382534451"/>
    <s v="Favourable"/>
  </r>
  <r>
    <s v="PID2452"/>
    <x v="299"/>
    <x v="0"/>
    <x v="0"/>
    <x v="2"/>
    <x v="40"/>
    <n v="7813"/>
    <n v="625046"/>
    <n v="19623"/>
    <n v="326113.54942629556"/>
    <n v="46106.128184320252"/>
    <n v="605423"/>
    <n v="252826.32238938421"/>
    <s v="Favourable"/>
  </r>
  <r>
    <s v="PID6415"/>
    <x v="300"/>
    <x v="2"/>
    <x v="2"/>
    <x v="0"/>
    <x v="26"/>
    <n v="6031"/>
    <n v="2026213"/>
    <n v="0"/>
    <n v="945494.26197830809"/>
    <n v="319171.93175012054"/>
    <n v="2026213"/>
    <n v="761546.80627157143"/>
    <s v="Favourable"/>
  </r>
  <r>
    <s v="PID6410"/>
    <x v="301"/>
    <x v="0"/>
    <x v="0"/>
    <x v="1"/>
    <x v="26"/>
    <n v="6376"/>
    <n v="1846780"/>
    <n v="0"/>
    <n v="1128794.2745271281"/>
    <n v="289769.1033821798"/>
    <n v="1846780"/>
    <n v="428216.62209069217"/>
    <s v="Favourable"/>
  </r>
  <r>
    <s v="PID5345"/>
    <x v="75"/>
    <x v="0"/>
    <x v="0"/>
    <x v="0"/>
    <x v="13"/>
    <n v="9397"/>
    <n v="831218"/>
    <n v="11733"/>
    <n v="354432.85502564849"/>
    <n v="172299.7189599968"/>
    <n v="819485"/>
    <n v="304485.42601435469"/>
    <s v="Favourable"/>
  </r>
  <r>
    <s v="PID224"/>
    <x v="302"/>
    <x v="1"/>
    <x v="1"/>
    <x v="0"/>
    <x v="19"/>
    <n v="8251"/>
    <n v="436982"/>
    <n v="0"/>
    <n v="194309.91024662595"/>
    <n v="12443.625806845806"/>
    <n v="436982"/>
    <n v="230228.46394652824"/>
    <s v="Favourable"/>
  </r>
  <r>
    <s v="PID584"/>
    <x v="303"/>
    <x v="0"/>
    <x v="0"/>
    <x v="1"/>
    <x v="2"/>
    <n v="7895"/>
    <n v="1548981"/>
    <n v="17006"/>
    <n v="420150.19015439774"/>
    <n v="222156.61114793329"/>
    <n v="1531975"/>
    <n v="906674.19869766897"/>
    <s v="Favourable"/>
  </r>
  <r>
    <s v="PID2463"/>
    <x v="162"/>
    <x v="4"/>
    <x v="3"/>
    <x v="1"/>
    <x v="36"/>
    <n v="7453"/>
    <n v="2362972"/>
    <n v="46551"/>
    <n v="369186.10202197189"/>
    <n v="295433.11669496284"/>
    <n v="2316421"/>
    <n v="1698352.7812830652"/>
    <s v="Favourable"/>
  </r>
  <r>
    <s v="PID2675"/>
    <x v="304"/>
    <x v="3"/>
    <x v="1"/>
    <x v="0"/>
    <x v="31"/>
    <n v="7042"/>
    <n v="569004"/>
    <n v="49773"/>
    <n v="147578.47905526822"/>
    <n v="182003.03456305843"/>
    <n v="519231"/>
    <n v="239422.48638167337"/>
    <s v="Favourable"/>
  </r>
  <r>
    <s v="PID3313"/>
    <x v="305"/>
    <x v="3"/>
    <x v="1"/>
    <x v="0"/>
    <x v="23"/>
    <n v="8295"/>
    <n v="1724617"/>
    <n v="56582"/>
    <n v="445195.52343481261"/>
    <n v="269610.82415798324"/>
    <n v="1668035"/>
    <n v="1009810.6524072042"/>
    <s v="Favourable"/>
  </r>
  <r>
    <s v="PID4029"/>
    <x v="306"/>
    <x v="2"/>
    <x v="2"/>
    <x v="0"/>
    <x v="23"/>
    <n v="6661"/>
    <n v="886342"/>
    <n v="50620"/>
    <n v="317304.17464648525"/>
    <n v="292749.05280753446"/>
    <n v="835722"/>
    <n v="276288.77254598029"/>
    <s v="Favourable"/>
  </r>
  <r>
    <s v="PID4285"/>
    <x v="307"/>
    <x v="1"/>
    <x v="1"/>
    <x v="1"/>
    <x v="37"/>
    <n v="7520"/>
    <n v="936647"/>
    <n v="41028"/>
    <n v="344836.02432128222"/>
    <n v="311054.31464251614"/>
    <n v="895619"/>
    <n v="280756.66103620164"/>
    <s v="Favourable"/>
  </r>
  <r>
    <s v="PID4149"/>
    <x v="308"/>
    <x v="2"/>
    <x v="2"/>
    <x v="2"/>
    <x v="1"/>
    <n v="7181"/>
    <n v="1847293"/>
    <n v="29781"/>
    <n v="1034960.8012242403"/>
    <n v="300305.09197567828"/>
    <n v="1817512"/>
    <n v="512027.10680008144"/>
    <s v="Favourable"/>
  </r>
  <r>
    <s v="PID3177"/>
    <x v="60"/>
    <x v="0"/>
    <x v="0"/>
    <x v="2"/>
    <x v="41"/>
    <n v="5525"/>
    <n v="276640"/>
    <n v="45770"/>
    <n v="208623.66991544579"/>
    <n v="17300.924042429273"/>
    <n v="230870"/>
    <n v="50715.406042124931"/>
    <s v="Favourable"/>
  </r>
  <r>
    <s v="PID3475"/>
    <x v="309"/>
    <x v="4"/>
    <x v="3"/>
    <x v="1"/>
    <x v="17"/>
    <n v="6268"/>
    <n v="1251695"/>
    <n v="61706"/>
    <n v="739856.15600300254"/>
    <n v="136157.32700968432"/>
    <n v="1189989"/>
    <n v="375681.51698731317"/>
    <s v="Favourable"/>
  </r>
  <r>
    <s v="PID4116"/>
    <x v="310"/>
    <x v="3"/>
    <x v="1"/>
    <x v="2"/>
    <x v="22"/>
    <n v="9004"/>
    <n v="1419158"/>
    <n v="32500"/>
    <n v="430084.05699142086"/>
    <n v="275744.16007374425"/>
    <n v="1386658"/>
    <n v="713329.78293483495"/>
    <s v="Favourable"/>
  </r>
  <r>
    <s v="PID5339"/>
    <x v="311"/>
    <x v="2"/>
    <x v="2"/>
    <x v="0"/>
    <x v="16"/>
    <n v="6106"/>
    <n v="392444"/>
    <n v="16884"/>
    <n v="366324.88636876165"/>
    <n v="30216.201863486538"/>
    <n v="375560"/>
    <n v="-4097.0882322482066"/>
    <s v="Adverse"/>
  </r>
  <r>
    <s v="PID5083"/>
    <x v="223"/>
    <x v="4"/>
    <x v="3"/>
    <x v="2"/>
    <x v="19"/>
    <n v="5777"/>
    <n v="2126881"/>
    <n v="97858"/>
    <n v="1934501.0307162418"/>
    <n v="12450.391549074293"/>
    <n v="2029023"/>
    <n v="179929.57773468387"/>
    <s v="Favourable"/>
  </r>
  <r>
    <s v="PID5831"/>
    <x v="312"/>
    <x v="1"/>
    <x v="1"/>
    <x v="2"/>
    <x v="0"/>
    <n v="6177"/>
    <n v="516026"/>
    <n v="39747"/>
    <n v="145003.62262729346"/>
    <n v="33444.377066011926"/>
    <n v="476279"/>
    <n v="337578.00030669465"/>
    <s v="Favourable"/>
  </r>
  <r>
    <s v="PID789"/>
    <x v="262"/>
    <x v="3"/>
    <x v="1"/>
    <x v="2"/>
    <x v="36"/>
    <n v="8471"/>
    <n v="1862240"/>
    <n v="45303"/>
    <n v="1675167.1626292265"/>
    <n v="307918.9402916152"/>
    <n v="1816937"/>
    <n v="-120846.10292084166"/>
    <s v="Adverse"/>
  </r>
  <r>
    <s v="PID2253"/>
    <x v="313"/>
    <x v="4"/>
    <x v="3"/>
    <x v="0"/>
    <x v="39"/>
    <n v="6555"/>
    <n v="1023452"/>
    <n v="58431"/>
    <n v="569910.02417323727"/>
    <n v="274382.4464402381"/>
    <n v="965021"/>
    <n v="179159.52938652458"/>
    <s v="Favourable"/>
  </r>
  <r>
    <s v="PID5465"/>
    <x v="314"/>
    <x v="1"/>
    <x v="1"/>
    <x v="2"/>
    <x v="26"/>
    <n v="7960"/>
    <n v="1153204"/>
    <n v="53018"/>
    <n v="613313.45679281838"/>
    <n v="139949.52133037042"/>
    <n v="1100186"/>
    <n v="399941.02187681117"/>
    <s v="Favourable"/>
  </r>
  <r>
    <s v="PID438"/>
    <x v="315"/>
    <x v="0"/>
    <x v="0"/>
    <x v="0"/>
    <x v="24"/>
    <n v="6854"/>
    <n v="586667"/>
    <n v="89293"/>
    <n v="321393.78421363432"/>
    <n v="152402.42870530518"/>
    <n v="497374"/>
    <n v="112870.78708106047"/>
    <s v="Favourable"/>
  </r>
  <r>
    <s v="PID5225"/>
    <x v="211"/>
    <x v="1"/>
    <x v="1"/>
    <x v="2"/>
    <x v="29"/>
    <n v="6039"/>
    <n v="298779"/>
    <n v="70416"/>
    <n v="168955.52100632622"/>
    <n v="8206.2725430725786"/>
    <n v="228363"/>
    <n v="121617.2064506012"/>
    <s v="Favourable"/>
  </r>
  <r>
    <s v="PID5538"/>
    <x v="28"/>
    <x v="4"/>
    <x v="3"/>
    <x v="0"/>
    <x v="28"/>
    <n v="7410"/>
    <n v="1390560"/>
    <n v="46225"/>
    <n v="649528.42826319893"/>
    <n v="203081.58934635852"/>
    <n v="1344335"/>
    <n v="537949.98239044251"/>
    <s v="Favourable"/>
  </r>
  <r>
    <s v="PID5911"/>
    <x v="316"/>
    <x v="0"/>
    <x v="0"/>
    <x v="2"/>
    <x v="35"/>
    <n v="6857"/>
    <n v="1353090"/>
    <n v="0"/>
    <n v="736657.28483194276"/>
    <n v="96478.335228670447"/>
    <n v="1353090"/>
    <n v="519954.37993938685"/>
    <s v="Favourable"/>
  </r>
  <r>
    <s v="PID251"/>
    <x v="317"/>
    <x v="1"/>
    <x v="1"/>
    <x v="2"/>
    <x v="23"/>
    <n v="7333"/>
    <n v="449199"/>
    <n v="13286"/>
    <n v="97886.055120676916"/>
    <n v="16712.701271490445"/>
    <n v="435913"/>
    <n v="334600.24360783264"/>
    <s v="Favourable"/>
  </r>
  <r>
    <s v="PID306"/>
    <x v="318"/>
    <x v="0"/>
    <x v="0"/>
    <x v="0"/>
    <x v="42"/>
    <n v="7405"/>
    <n v="2487357"/>
    <n v="16285"/>
    <n v="895670.28760742198"/>
    <n v="78416.565196472278"/>
    <n v="2471072"/>
    <n v="1513270.1471961057"/>
    <s v="Favourable"/>
  </r>
  <r>
    <s v="PID4920"/>
    <x v="319"/>
    <x v="0"/>
    <x v="0"/>
    <x v="0"/>
    <x v="29"/>
    <n v="6195"/>
    <n v="1974365"/>
    <n v="25244"/>
    <n v="491072.17202863464"/>
    <n v="319902.14993453264"/>
    <n v="1949121"/>
    <n v="1163390.6780368327"/>
    <s v="Favourable"/>
  </r>
  <r>
    <s v="PID6262"/>
    <x v="320"/>
    <x v="2"/>
    <x v="2"/>
    <x v="2"/>
    <x v="34"/>
    <n v="7380"/>
    <n v="1781701"/>
    <n v="0"/>
    <n v="144560.2993947776"/>
    <n v="523573.29703310784"/>
    <n v="1781701"/>
    <n v="1113567.4035721147"/>
    <s v="Favourable"/>
  </r>
  <r>
    <s v="PID3328"/>
    <x v="100"/>
    <x v="4"/>
    <x v="3"/>
    <x v="0"/>
    <x v="15"/>
    <n v="7966"/>
    <n v="1530513"/>
    <n v="0"/>
    <n v="764476.06661336252"/>
    <n v="400051.55462196493"/>
    <n v="1530513"/>
    <n v="365985.37876467267"/>
    <s v="Favourable"/>
  </r>
  <r>
    <s v="PID6448"/>
    <x v="321"/>
    <x v="1"/>
    <x v="1"/>
    <x v="0"/>
    <x v="41"/>
    <n v="9402"/>
    <n v="1266179"/>
    <n v="0"/>
    <n v="1187619.7776685853"/>
    <n v="33948.641306532496"/>
    <n v="1266179"/>
    <n v="44610.581024882151"/>
    <s v="Favourable"/>
  </r>
  <r>
    <s v="PID125"/>
    <x v="98"/>
    <x v="3"/>
    <x v="1"/>
    <x v="1"/>
    <x v="12"/>
    <n v="7936"/>
    <n v="554544"/>
    <n v="10482"/>
    <n v="204221.75289181"/>
    <n v="80836.508277518922"/>
    <n v="544062"/>
    <n v="269485.73883067106"/>
    <s v="Favourable"/>
  </r>
  <r>
    <s v="PID2028"/>
    <x v="258"/>
    <x v="0"/>
    <x v="0"/>
    <x v="1"/>
    <x v="42"/>
    <n v="7787"/>
    <n v="1651485"/>
    <n v="57704"/>
    <n v="1356149.6975276216"/>
    <n v="408680.62247547944"/>
    <n v="1593781"/>
    <n v="-113345.32000310114"/>
    <s v="Adverse"/>
  </r>
  <r>
    <s v="PID2565"/>
    <x v="322"/>
    <x v="3"/>
    <x v="1"/>
    <x v="0"/>
    <x v="27"/>
    <n v="5676"/>
    <n v="1245003"/>
    <n v="46436"/>
    <n v="59893.06513824399"/>
    <n v="392744.18977892911"/>
    <n v="1198567"/>
    <n v="792365.74508282682"/>
    <s v="Favourable"/>
  </r>
  <r>
    <s v="PID2840"/>
    <x v="227"/>
    <x v="3"/>
    <x v="1"/>
    <x v="0"/>
    <x v="19"/>
    <n v="8033"/>
    <n v="1083301"/>
    <n v="0"/>
    <n v="224577.34753353448"/>
    <n v="198785.23718356437"/>
    <n v="1083301"/>
    <n v="659938.41528290114"/>
    <s v="Favourable"/>
  </r>
  <r>
    <s v="PID3058"/>
    <x v="323"/>
    <x v="4"/>
    <x v="3"/>
    <x v="2"/>
    <x v="46"/>
    <n v="6427"/>
    <n v="1704471"/>
    <n v="0"/>
    <n v="1024703.6516753435"/>
    <n v="524170.85797441978"/>
    <n v="1704471"/>
    <n v="155596.49035023665"/>
    <s v="Favourable"/>
  </r>
  <r>
    <s v="PID3123"/>
    <x v="324"/>
    <x v="3"/>
    <x v="1"/>
    <x v="2"/>
    <x v="42"/>
    <n v="9012"/>
    <n v="1428459"/>
    <n v="16348"/>
    <n v="1292336.3994325094"/>
    <n v="70630.316904414096"/>
    <n v="1412111"/>
    <n v="65492.283663076349"/>
    <s v="Favourable"/>
  </r>
  <r>
    <s v="PID4971"/>
    <x v="325"/>
    <x v="4"/>
    <x v="3"/>
    <x v="0"/>
    <x v="45"/>
    <n v="6366"/>
    <n v="765334"/>
    <n v="0"/>
    <n v="247647.50959744141"/>
    <n v="87639.550395357699"/>
    <n v="765334"/>
    <n v="430046.94000720087"/>
    <s v="Favourable"/>
  </r>
  <r>
    <s v="PID228"/>
    <x v="326"/>
    <x v="4"/>
    <x v="3"/>
    <x v="0"/>
    <x v="37"/>
    <n v="6496"/>
    <n v="2034508"/>
    <n v="98751"/>
    <n v="1205699.1956233857"/>
    <n v="73536.441184263545"/>
    <n v="1935757"/>
    <n v="755272.36319235084"/>
    <s v="Favourable"/>
  </r>
  <r>
    <s v="PID332"/>
    <x v="327"/>
    <x v="4"/>
    <x v="3"/>
    <x v="0"/>
    <x v="21"/>
    <n v="6649"/>
    <n v="351597"/>
    <n v="0"/>
    <n v="19122.604271020286"/>
    <n v="90908.0544561633"/>
    <n v="351597"/>
    <n v="241566.34127281641"/>
    <s v="Favourable"/>
  </r>
  <r>
    <s v="PID1027"/>
    <x v="328"/>
    <x v="1"/>
    <x v="1"/>
    <x v="0"/>
    <x v="32"/>
    <n v="7462"/>
    <n v="2401389"/>
    <n v="13628"/>
    <n v="856268.71432938089"/>
    <n v="92735.518533489216"/>
    <n v="2387761"/>
    <n v="1452384.7671371298"/>
    <s v="Favourable"/>
  </r>
  <r>
    <s v="PID1152"/>
    <x v="329"/>
    <x v="0"/>
    <x v="0"/>
    <x v="0"/>
    <x v="45"/>
    <n v="8208"/>
    <n v="727730"/>
    <n v="15984"/>
    <n v="114415.94760125357"/>
    <n v="182729.81833932715"/>
    <n v="711746"/>
    <n v="430584.23405941925"/>
    <s v="Favourable"/>
  </r>
  <r>
    <s v="PID6063"/>
    <x v="330"/>
    <x v="2"/>
    <x v="2"/>
    <x v="2"/>
    <x v="25"/>
    <n v="7225"/>
    <n v="1227948"/>
    <n v="40959"/>
    <n v="1007735.2014435978"/>
    <n v="59415.703717690085"/>
    <n v="1186989"/>
    <n v="160797.09483871213"/>
    <s v="Favourable"/>
  </r>
  <r>
    <s v="PID5735"/>
    <x v="0"/>
    <x v="1"/>
    <x v="1"/>
    <x v="0"/>
    <x v="36"/>
    <n v="6979"/>
    <n v="2446150"/>
    <n v="19238"/>
    <n v="1144760.1261502753"/>
    <n v="75148.149946148158"/>
    <n v="2426912"/>
    <n v="1226241.7239035764"/>
    <s v="Favourable"/>
  </r>
  <r>
    <s v="PID6080"/>
    <x v="331"/>
    <x v="0"/>
    <x v="0"/>
    <x v="0"/>
    <x v="3"/>
    <n v="6746"/>
    <n v="1298645"/>
    <n v="64137"/>
    <n v="389584.25764679629"/>
    <n v="219589.94868798822"/>
    <n v="1234508"/>
    <n v="689470.79366521549"/>
    <s v="Favourable"/>
  </r>
  <r>
    <s v="PID6417"/>
    <x v="332"/>
    <x v="0"/>
    <x v="0"/>
    <x v="0"/>
    <x v="6"/>
    <n v="8262"/>
    <n v="338384"/>
    <n v="0"/>
    <n v="157634.34642193807"/>
    <n v="62271.107141044959"/>
    <n v="338384"/>
    <n v="118478.54643701698"/>
    <s v="Favourable"/>
  </r>
  <r>
    <s v="PID1573"/>
    <x v="333"/>
    <x v="3"/>
    <x v="1"/>
    <x v="0"/>
    <x v="11"/>
    <n v="7587"/>
    <n v="303019"/>
    <n v="27353"/>
    <n v="39222.568230723482"/>
    <n v="45176.23375796905"/>
    <n v="275666"/>
    <n v="218620.19801130745"/>
    <s v="Favourable"/>
  </r>
  <r>
    <s v="PID2926"/>
    <x v="334"/>
    <x v="0"/>
    <x v="0"/>
    <x v="1"/>
    <x v="21"/>
    <n v="5975"/>
    <n v="712349"/>
    <n v="100000"/>
    <n v="295931.49739033764"/>
    <n v="78698.637888384415"/>
    <n v="612349"/>
    <n v="337718.86472127796"/>
    <s v="Favourable"/>
  </r>
  <r>
    <s v="PID6314"/>
    <x v="335"/>
    <x v="2"/>
    <x v="2"/>
    <x v="1"/>
    <x v="33"/>
    <n v="6530"/>
    <n v="563453"/>
    <n v="19233"/>
    <n v="107714.30061856825"/>
    <n v="187793.17107439029"/>
    <n v="544220"/>
    <n v="267945.52830704144"/>
    <s v="Favourable"/>
  </r>
  <r>
    <s v="PID5066"/>
    <x v="336"/>
    <x v="1"/>
    <x v="1"/>
    <x v="1"/>
    <x v="14"/>
    <n v="9152"/>
    <n v="2150178"/>
    <n v="13976"/>
    <n v="1981865.6888552795"/>
    <n v="600488.55994082149"/>
    <n v="2136202"/>
    <n v="-432176.24879610073"/>
    <s v="Adverse"/>
  </r>
  <r>
    <s v="PID5300"/>
    <x v="337"/>
    <x v="4"/>
    <x v="3"/>
    <x v="2"/>
    <x v="43"/>
    <n v="8387"/>
    <n v="1995251"/>
    <n v="26422"/>
    <n v="287184.9007894508"/>
    <n v="315418.36693061556"/>
    <n v="1968829"/>
    <n v="1392647.7322799335"/>
    <s v="Favourable"/>
  </r>
  <r>
    <s v="PID1786"/>
    <x v="338"/>
    <x v="2"/>
    <x v="2"/>
    <x v="2"/>
    <x v="19"/>
    <n v="5984"/>
    <n v="2311908"/>
    <n v="0"/>
    <n v="1228983.4374684058"/>
    <n v="760795.12138421554"/>
    <n v="2311908"/>
    <n v="322129.44114737865"/>
    <s v="Favourable"/>
  </r>
  <r>
    <s v="PID1296"/>
    <x v="339"/>
    <x v="4"/>
    <x v="3"/>
    <x v="0"/>
    <x v="26"/>
    <n v="8206"/>
    <n v="1738125"/>
    <n v="10674"/>
    <n v="749854.0700830745"/>
    <n v="552509.90805891354"/>
    <n v="1727451"/>
    <n v="435761.02185801184"/>
    <s v="Favourable"/>
  </r>
  <r>
    <s v="PID2373"/>
    <x v="340"/>
    <x v="3"/>
    <x v="1"/>
    <x v="0"/>
    <x v="30"/>
    <n v="7050"/>
    <n v="2117473"/>
    <n v="0"/>
    <n v="745128.34311841533"/>
    <n v="58452.381135817872"/>
    <n v="2117473"/>
    <n v="1313892.2757457667"/>
    <s v="Favourable"/>
  </r>
  <r>
    <s v="PID2650"/>
    <x v="341"/>
    <x v="0"/>
    <x v="0"/>
    <x v="1"/>
    <x v="35"/>
    <n v="9400"/>
    <n v="946092"/>
    <n v="0"/>
    <n v="99462.862054993253"/>
    <n v="120275.97062170207"/>
    <n v="946092"/>
    <n v="726353.16732330469"/>
    <s v="Favourable"/>
  </r>
  <r>
    <s v="PID3301"/>
    <x v="342"/>
    <x v="3"/>
    <x v="1"/>
    <x v="1"/>
    <x v="35"/>
    <n v="8871"/>
    <n v="1156223"/>
    <n v="0"/>
    <n v="711157.06047825387"/>
    <n v="300321.59501910728"/>
    <n v="1156223"/>
    <n v="144744.34450263879"/>
    <s v="Favourable"/>
  </r>
  <r>
    <s v="PID3818"/>
    <x v="306"/>
    <x v="4"/>
    <x v="3"/>
    <x v="0"/>
    <x v="2"/>
    <n v="7191"/>
    <n v="2253368"/>
    <n v="0"/>
    <n v="1500196.4065340951"/>
    <n v="503704.00148701825"/>
    <n v="2253368"/>
    <n v="249467.59197888663"/>
    <s v="Favourable"/>
  </r>
  <r>
    <s v="PID3875"/>
    <x v="283"/>
    <x v="4"/>
    <x v="3"/>
    <x v="1"/>
    <x v="43"/>
    <n v="5914"/>
    <n v="1817638"/>
    <n v="0"/>
    <n v="139874.33895274674"/>
    <n v="207616.65758325849"/>
    <n v="1817638"/>
    <n v="1470147.0034639947"/>
    <s v="Favourable"/>
  </r>
  <r>
    <s v="PID4057"/>
    <x v="343"/>
    <x v="2"/>
    <x v="2"/>
    <x v="0"/>
    <x v="28"/>
    <n v="8706"/>
    <n v="908813"/>
    <n v="0"/>
    <n v="710194.88095816935"/>
    <n v="70653.712624060179"/>
    <n v="908813"/>
    <n v="127964.40641777043"/>
    <s v="Favourable"/>
  </r>
  <r>
    <s v="PID6213"/>
    <x v="0"/>
    <x v="3"/>
    <x v="1"/>
    <x v="1"/>
    <x v="30"/>
    <n v="7876"/>
    <n v="304689"/>
    <n v="22285"/>
    <n v="264496.88478056353"/>
    <n v="68239.210195192136"/>
    <n v="282404"/>
    <n v="-28047.094975755666"/>
    <s v="Adverse"/>
  </r>
  <r>
    <s v="PID1640"/>
    <x v="282"/>
    <x v="4"/>
    <x v="3"/>
    <x v="1"/>
    <x v="28"/>
    <n v="6284"/>
    <n v="1921131"/>
    <n v="0"/>
    <n v="39816.84394612426"/>
    <n v="181529.08723587668"/>
    <n v="1921131"/>
    <n v="1699785.068817999"/>
    <s v="Favourable"/>
  </r>
  <r>
    <s v="PID4269"/>
    <x v="344"/>
    <x v="3"/>
    <x v="1"/>
    <x v="0"/>
    <x v="26"/>
    <n v="5928"/>
    <n v="1569897"/>
    <n v="0"/>
    <n v="1348842.0447961001"/>
    <n v="4801.0454289257332"/>
    <n v="1569897"/>
    <n v="216253.90977497422"/>
    <s v="Favourable"/>
  </r>
  <r>
    <s v="PID5552"/>
    <x v="345"/>
    <x v="3"/>
    <x v="1"/>
    <x v="0"/>
    <x v="30"/>
    <n v="9096"/>
    <n v="1417459"/>
    <n v="95557"/>
    <n v="1184474.0251710541"/>
    <n v="304731.67137629067"/>
    <n v="1321902"/>
    <n v="-71746.696547344793"/>
    <s v="Adverse"/>
  </r>
  <r>
    <s v="PID5649"/>
    <x v="346"/>
    <x v="0"/>
    <x v="0"/>
    <x v="2"/>
    <x v="13"/>
    <n v="7905"/>
    <n v="2204700"/>
    <n v="0"/>
    <n v="1350080.3923718075"/>
    <n v="363061.69110867521"/>
    <n v="2204700"/>
    <n v="491557.91651951731"/>
    <s v="Favourable"/>
  </r>
  <r>
    <s v="PID5862"/>
    <x v="347"/>
    <x v="0"/>
    <x v="0"/>
    <x v="0"/>
    <x v="27"/>
    <n v="6533"/>
    <n v="1858877"/>
    <n v="0"/>
    <n v="1248414.4472381286"/>
    <n v="258671.64731690171"/>
    <n v="1858877"/>
    <n v="351790.90544496966"/>
    <s v="Favourable"/>
  </r>
  <r>
    <s v="PID4099"/>
    <x v="348"/>
    <x v="2"/>
    <x v="2"/>
    <x v="0"/>
    <x v="27"/>
    <n v="6404"/>
    <n v="370731"/>
    <n v="45442"/>
    <n v="7992.3061934471598"/>
    <n v="58307.649886255131"/>
    <n v="325289"/>
    <n v="304431.0439202977"/>
    <s v="Favourable"/>
  </r>
  <r>
    <s v="PID5899"/>
    <x v="343"/>
    <x v="3"/>
    <x v="1"/>
    <x v="0"/>
    <x v="32"/>
    <n v="8157"/>
    <n v="1607463"/>
    <n v="70509"/>
    <n v="529392.54849636252"/>
    <n v="328374.24654866679"/>
    <n v="1536954"/>
    <n v="749696.20495497063"/>
    <s v="Favourable"/>
  </r>
  <r>
    <s v="PID5958"/>
    <x v="349"/>
    <x v="0"/>
    <x v="0"/>
    <x v="2"/>
    <x v="38"/>
    <n v="7344"/>
    <n v="1180677"/>
    <n v="0"/>
    <n v="1176269.6493135763"/>
    <n v="283021.92340631055"/>
    <n v="1180677"/>
    <n v="-278614.5727198869"/>
    <s v="Adverse"/>
  </r>
  <r>
    <s v="PID353"/>
    <x v="350"/>
    <x v="1"/>
    <x v="1"/>
    <x v="0"/>
    <x v="12"/>
    <n v="8836"/>
    <n v="2322952"/>
    <n v="0"/>
    <n v="160314.49572991353"/>
    <n v="207563.5176424135"/>
    <n v="2322952"/>
    <n v="1955073.986627673"/>
    <s v="Favourable"/>
  </r>
  <r>
    <s v="PID1727"/>
    <x v="351"/>
    <x v="4"/>
    <x v="3"/>
    <x v="1"/>
    <x v="40"/>
    <n v="6143"/>
    <n v="516870"/>
    <n v="75034"/>
    <n v="64893.130881964986"/>
    <n v="114656.01354260252"/>
    <n v="441836"/>
    <n v="337320.85557543248"/>
    <s v="Favourable"/>
  </r>
  <r>
    <s v="PID5563"/>
    <x v="86"/>
    <x v="2"/>
    <x v="2"/>
    <x v="0"/>
    <x v="29"/>
    <n v="6202"/>
    <n v="612183"/>
    <n v="10814"/>
    <n v="257386.05754472813"/>
    <n v="195337.19218660987"/>
    <n v="601369"/>
    <n v="159459.750268662"/>
    <s v="Favourable"/>
  </r>
  <r>
    <s v="PID571"/>
    <x v="352"/>
    <x v="2"/>
    <x v="2"/>
    <x v="0"/>
    <x v="36"/>
    <n v="6439"/>
    <n v="469003"/>
    <n v="0"/>
    <n v="325930.21326732315"/>
    <n v="133267.91030079228"/>
    <n v="469003"/>
    <n v="9804.8764318845933"/>
    <s v="Favourable"/>
  </r>
  <r>
    <s v="PID5014"/>
    <x v="353"/>
    <x v="0"/>
    <x v="0"/>
    <x v="1"/>
    <x v="7"/>
    <n v="9441"/>
    <n v="1020720"/>
    <n v="12862"/>
    <n v="677584.61606625572"/>
    <n v="192714.26086901897"/>
    <n v="1007858"/>
    <n v="150421.12306472531"/>
    <s v="Favourable"/>
  </r>
  <r>
    <s v="PID6459"/>
    <x v="354"/>
    <x v="1"/>
    <x v="1"/>
    <x v="2"/>
    <x v="15"/>
    <n v="6883"/>
    <n v="1788567"/>
    <n v="0"/>
    <n v="613022.30632110464"/>
    <n v="539694.07230163936"/>
    <n v="1788567"/>
    <n v="635850.621377256"/>
    <s v="Favourable"/>
  </r>
  <r>
    <s v="PID662"/>
    <x v="355"/>
    <x v="3"/>
    <x v="1"/>
    <x v="1"/>
    <x v="41"/>
    <n v="7586"/>
    <n v="1809104"/>
    <n v="0"/>
    <n v="37874.995725049346"/>
    <n v="322574.27332515764"/>
    <n v="1809104"/>
    <n v="1448654.730949793"/>
    <s v="Favourable"/>
  </r>
  <r>
    <s v="PID690"/>
    <x v="356"/>
    <x v="1"/>
    <x v="1"/>
    <x v="0"/>
    <x v="3"/>
    <n v="6114"/>
    <n v="1834586"/>
    <n v="0"/>
    <n v="180785.42224207448"/>
    <n v="593246.21532368497"/>
    <n v="1834586"/>
    <n v="1060554.3624342405"/>
    <s v="Favourable"/>
  </r>
  <r>
    <s v="PID5647"/>
    <x v="357"/>
    <x v="0"/>
    <x v="0"/>
    <x v="0"/>
    <x v="22"/>
    <n v="8604"/>
    <n v="1087701"/>
    <n v="56395"/>
    <n v="1074698.83831833"/>
    <n v="351989.18738167867"/>
    <n v="1031306"/>
    <n v="-338987.02570000873"/>
    <s v="Adverse"/>
  </r>
  <r>
    <s v="PID390"/>
    <x v="358"/>
    <x v="2"/>
    <x v="2"/>
    <x v="1"/>
    <x v="26"/>
    <n v="6441"/>
    <n v="1235598"/>
    <n v="57148"/>
    <n v="1082915.8497625738"/>
    <n v="144668.48866604196"/>
    <n v="1178450"/>
    <n v="8013.6615713841747"/>
    <s v="Favourable"/>
  </r>
  <r>
    <s v="PID406"/>
    <x v="305"/>
    <x v="0"/>
    <x v="0"/>
    <x v="0"/>
    <x v="22"/>
    <n v="9436"/>
    <n v="343909"/>
    <n v="37543"/>
    <n v="133349.94128769613"/>
    <n v="1393.5261632964693"/>
    <n v="306366"/>
    <n v="209165.53254900739"/>
    <s v="Favourable"/>
  </r>
  <r>
    <s v="PID1506"/>
    <x v="359"/>
    <x v="2"/>
    <x v="2"/>
    <x v="0"/>
    <x v="21"/>
    <n v="8930"/>
    <n v="2258726"/>
    <n v="0"/>
    <n v="2019541.7076997175"/>
    <n v="752163.36286219256"/>
    <n v="2258726"/>
    <n v="-512979.07056191005"/>
    <s v="Adverse"/>
  </r>
  <r>
    <s v="PID3592"/>
    <x v="311"/>
    <x v="1"/>
    <x v="1"/>
    <x v="2"/>
    <x v="1"/>
    <n v="9455"/>
    <n v="1115056"/>
    <n v="42660"/>
    <n v="270125.48382439028"/>
    <n v="321041.74645253835"/>
    <n v="1072396"/>
    <n v="523888.76972307137"/>
    <s v="Favourable"/>
  </r>
  <r>
    <s v="PID407"/>
    <x v="360"/>
    <x v="1"/>
    <x v="1"/>
    <x v="0"/>
    <x v="36"/>
    <n v="6778"/>
    <n v="1225354"/>
    <n v="43470"/>
    <n v="279286.53907508543"/>
    <n v="243590.06147616275"/>
    <n v="1181884"/>
    <n v="702477.39944875182"/>
    <s v="Favourable"/>
  </r>
  <r>
    <s v="PID2264"/>
    <x v="121"/>
    <x v="0"/>
    <x v="0"/>
    <x v="1"/>
    <x v="35"/>
    <n v="8587"/>
    <n v="1708107"/>
    <n v="37682"/>
    <n v="709534.98443747975"/>
    <n v="89417.790299444285"/>
    <n v="1670425"/>
    <n v="909154.2252630759"/>
    <s v="Favourable"/>
  </r>
  <r>
    <s v="PID3699"/>
    <x v="361"/>
    <x v="0"/>
    <x v="0"/>
    <x v="0"/>
    <x v="22"/>
    <n v="6251"/>
    <n v="2383492"/>
    <n v="0"/>
    <n v="1999460.5685653081"/>
    <n v="236782.45289645836"/>
    <n v="2383492"/>
    <n v="147248.97853823332"/>
    <s v="Favourable"/>
  </r>
  <r>
    <s v="PID4234"/>
    <x v="362"/>
    <x v="0"/>
    <x v="0"/>
    <x v="0"/>
    <x v="27"/>
    <n v="7395"/>
    <n v="907362"/>
    <n v="50152"/>
    <n v="160767.54812116257"/>
    <n v="136776.51856087297"/>
    <n v="857210"/>
    <n v="609817.93331796443"/>
    <s v="Favourable"/>
  </r>
  <r>
    <s v="PID5280"/>
    <x v="363"/>
    <x v="3"/>
    <x v="1"/>
    <x v="1"/>
    <x v="17"/>
    <n v="8004"/>
    <n v="1189595"/>
    <n v="0"/>
    <n v="949426.43985428102"/>
    <n v="201575.65038699805"/>
    <n v="1189595"/>
    <n v="38592.909758721013"/>
    <s v="Favourable"/>
  </r>
  <r>
    <s v="PID999"/>
    <x v="364"/>
    <x v="1"/>
    <x v="1"/>
    <x v="1"/>
    <x v="40"/>
    <n v="7144"/>
    <n v="1173050"/>
    <n v="91439"/>
    <n v="1085603.6438216732"/>
    <n v="251106.6508177518"/>
    <n v="1081611"/>
    <n v="-163660.29463942512"/>
    <s v="Adverse"/>
  </r>
  <r>
    <s v="PID1563"/>
    <x v="365"/>
    <x v="3"/>
    <x v="1"/>
    <x v="1"/>
    <x v="31"/>
    <n v="6786"/>
    <n v="826955"/>
    <n v="36213"/>
    <n v="348752.24160471227"/>
    <n v="48590.00564239786"/>
    <n v="790742"/>
    <n v="429612.75275288988"/>
    <s v="Favourable"/>
  </r>
  <r>
    <s v="PID3400"/>
    <x v="366"/>
    <x v="0"/>
    <x v="0"/>
    <x v="2"/>
    <x v="26"/>
    <n v="8094"/>
    <n v="453362"/>
    <n v="14744"/>
    <n v="198183.35612621688"/>
    <n v="90024.532824863913"/>
    <n v="438618"/>
    <n v="165154.11104891921"/>
    <s v="Favourable"/>
  </r>
  <r>
    <s v="PID3753"/>
    <x v="367"/>
    <x v="2"/>
    <x v="2"/>
    <x v="1"/>
    <x v="13"/>
    <n v="9339"/>
    <n v="2172018"/>
    <n v="58034"/>
    <n v="1765217.3090763085"/>
    <n v="418483.67398401414"/>
    <n v="2113984"/>
    <n v="-11682.983060322702"/>
    <s v="Adverse"/>
  </r>
  <r>
    <s v="PID5688"/>
    <x v="368"/>
    <x v="4"/>
    <x v="3"/>
    <x v="2"/>
    <x v="20"/>
    <n v="9063"/>
    <n v="2366508"/>
    <n v="17970"/>
    <n v="2045391.0093796917"/>
    <n v="345033.49882811576"/>
    <n v="2348538"/>
    <n v="-23916.508207807317"/>
    <s v="Adverse"/>
  </r>
  <r>
    <s v="PID247"/>
    <x v="369"/>
    <x v="1"/>
    <x v="1"/>
    <x v="0"/>
    <x v="21"/>
    <n v="6137"/>
    <n v="2060025"/>
    <n v="65361"/>
    <n v="276966.94334448344"/>
    <n v="652616.4089777061"/>
    <n v="1994664"/>
    <n v="1130441.6476778104"/>
    <s v="Favourable"/>
  </r>
  <r>
    <s v="PID2513"/>
    <x v="293"/>
    <x v="3"/>
    <x v="1"/>
    <x v="1"/>
    <x v="42"/>
    <n v="5739"/>
    <n v="1552572"/>
    <n v="35394"/>
    <n v="1310038.9583914264"/>
    <n v="78810.008661429878"/>
    <n v="1517178"/>
    <n v="163723.03294714377"/>
    <s v="Favourable"/>
  </r>
  <r>
    <s v="PID4861"/>
    <x v="370"/>
    <x v="4"/>
    <x v="3"/>
    <x v="0"/>
    <x v="42"/>
    <n v="5592"/>
    <n v="275437"/>
    <n v="0"/>
    <n v="261173.82172325562"/>
    <n v="10321.41983759942"/>
    <n v="275437"/>
    <n v="3941.7584391449345"/>
    <s v="Favourable"/>
  </r>
  <r>
    <s v="PID4609"/>
    <x v="361"/>
    <x v="2"/>
    <x v="2"/>
    <x v="0"/>
    <x v="16"/>
    <n v="7177"/>
    <n v="981410"/>
    <n v="34368"/>
    <n v="417483.31672847952"/>
    <n v="152752.65322024748"/>
    <n v="947042"/>
    <n v="411174.03005127306"/>
    <s v="Favourable"/>
  </r>
  <r>
    <s v="PID3341"/>
    <x v="371"/>
    <x v="2"/>
    <x v="2"/>
    <x v="0"/>
    <x v="24"/>
    <n v="8076"/>
    <n v="1717804"/>
    <n v="0"/>
    <n v="655175.93048907968"/>
    <n v="124012.45687853271"/>
    <n v="1717804"/>
    <n v="938615.61263238755"/>
    <s v="Favourable"/>
  </r>
  <r>
    <s v="PID5973"/>
    <x v="372"/>
    <x v="4"/>
    <x v="3"/>
    <x v="2"/>
    <x v="23"/>
    <n v="6353"/>
    <n v="2319243"/>
    <n v="14479"/>
    <n v="1303024.4666539642"/>
    <n v="481625.27983096318"/>
    <n v="2304764"/>
    <n v="534593.25351507263"/>
    <s v="Favourable"/>
  </r>
  <r>
    <s v="PID5885"/>
    <x v="69"/>
    <x v="2"/>
    <x v="2"/>
    <x v="1"/>
    <x v="30"/>
    <n v="7712"/>
    <n v="406513"/>
    <n v="42480"/>
    <n v="325497.76501690119"/>
    <n v="82033.831133493091"/>
    <n v="364033"/>
    <n v="-1018.5961503942963"/>
    <s v="Adverse"/>
  </r>
  <r>
    <s v="PID2752"/>
    <x v="373"/>
    <x v="4"/>
    <x v="3"/>
    <x v="0"/>
    <x v="41"/>
    <n v="8205"/>
    <n v="935617"/>
    <n v="29532"/>
    <n v="379238.45273052331"/>
    <n v="183314.77651429561"/>
    <n v="906085"/>
    <n v="373063.77075518109"/>
    <s v="Favourable"/>
  </r>
  <r>
    <s v="PID4243"/>
    <x v="374"/>
    <x v="1"/>
    <x v="1"/>
    <x v="2"/>
    <x v="2"/>
    <n v="6692"/>
    <n v="1611954"/>
    <n v="43184"/>
    <n v="203485.92505952317"/>
    <n v="431826.57815886178"/>
    <n v="1568770"/>
    <n v="976641.49678161507"/>
    <s v="Favourable"/>
  </r>
  <r>
    <s v="PID4854"/>
    <x v="375"/>
    <x v="2"/>
    <x v="2"/>
    <x v="2"/>
    <x v="13"/>
    <n v="8461"/>
    <n v="550044"/>
    <n v="0"/>
    <n v="213292.42802122934"/>
    <n v="10304.301126680361"/>
    <n v="550044"/>
    <n v="326447.27085209033"/>
    <s v="Favourable"/>
  </r>
  <r>
    <s v="PID5528"/>
    <x v="376"/>
    <x v="1"/>
    <x v="1"/>
    <x v="2"/>
    <x v="25"/>
    <n v="8255"/>
    <n v="1317770"/>
    <n v="43778"/>
    <n v="799446.77736659732"/>
    <n v="88099.463612998909"/>
    <n v="1273992"/>
    <n v="430223.75902040373"/>
    <s v="Favourable"/>
  </r>
  <r>
    <s v="PID1893"/>
    <x v="377"/>
    <x v="3"/>
    <x v="1"/>
    <x v="0"/>
    <x v="3"/>
    <n v="7118"/>
    <n v="484319"/>
    <n v="0"/>
    <n v="183476.30424514564"/>
    <n v="103239.02008459919"/>
    <n v="484319"/>
    <n v="197603.67567025515"/>
    <s v="Favourable"/>
  </r>
  <r>
    <s v="PID3593"/>
    <x v="378"/>
    <x v="3"/>
    <x v="1"/>
    <x v="2"/>
    <x v="30"/>
    <n v="7471"/>
    <n v="978059"/>
    <n v="89517"/>
    <n v="370587.75850091316"/>
    <n v="212044.75752343677"/>
    <n v="888542"/>
    <n v="395426.48397565004"/>
    <s v="Favourable"/>
  </r>
  <r>
    <s v="PID4050"/>
    <x v="379"/>
    <x v="4"/>
    <x v="3"/>
    <x v="0"/>
    <x v="7"/>
    <n v="6542"/>
    <n v="1778015"/>
    <n v="24626"/>
    <n v="732185.78238199081"/>
    <n v="543945.0019678463"/>
    <n v="1753389"/>
    <n v="501884.21565016289"/>
    <s v="Favourable"/>
  </r>
  <r>
    <s v="PID5407"/>
    <x v="212"/>
    <x v="3"/>
    <x v="1"/>
    <x v="2"/>
    <x v="13"/>
    <n v="8784"/>
    <n v="1010952"/>
    <n v="37959"/>
    <n v="322127.51431276143"/>
    <n v="24597.089312234748"/>
    <n v="972993"/>
    <n v="664227.39637500385"/>
    <s v="Favourable"/>
  </r>
  <r>
    <s v="PID345"/>
    <x v="380"/>
    <x v="3"/>
    <x v="1"/>
    <x v="1"/>
    <x v="32"/>
    <n v="6864"/>
    <n v="2477586"/>
    <n v="54308"/>
    <n v="113211.77901436134"/>
    <n v="225775.75320519181"/>
    <n v="2423278"/>
    <n v="2138598.4677804466"/>
    <s v="Favourable"/>
  </r>
  <r>
    <s v="PID2652"/>
    <x v="381"/>
    <x v="2"/>
    <x v="2"/>
    <x v="1"/>
    <x v="2"/>
    <n v="7572"/>
    <n v="1685304"/>
    <n v="14021"/>
    <n v="741227.86864397768"/>
    <n v="119630.32772542549"/>
    <n v="1671283"/>
    <n v="824445.80363059684"/>
    <s v="Favourable"/>
  </r>
  <r>
    <s v="PID2099"/>
    <x v="382"/>
    <x v="0"/>
    <x v="0"/>
    <x v="2"/>
    <x v="22"/>
    <n v="9230"/>
    <n v="1166506"/>
    <n v="0"/>
    <n v="1155067.4442849713"/>
    <n v="207385.71077255823"/>
    <n v="1166506"/>
    <n v="-195947.15505752945"/>
    <s v="Adverse"/>
  </r>
  <r>
    <s v="PID5940"/>
    <x v="383"/>
    <x v="2"/>
    <x v="2"/>
    <x v="2"/>
    <x v="32"/>
    <n v="7139"/>
    <n v="745847"/>
    <n v="55165"/>
    <n v="426407.19941751764"/>
    <n v="103493.88455439486"/>
    <n v="690682"/>
    <n v="215945.91602808749"/>
    <s v="Favourable"/>
  </r>
  <r>
    <s v="PID6193"/>
    <x v="384"/>
    <x v="1"/>
    <x v="1"/>
    <x v="1"/>
    <x v="13"/>
    <n v="9230"/>
    <n v="870721"/>
    <n v="0"/>
    <n v="762468.53680678364"/>
    <n v="75270.831126970268"/>
    <n v="870721"/>
    <n v="32981.632066246122"/>
    <s v="Favourable"/>
  </r>
  <r>
    <s v="PID514"/>
    <x v="385"/>
    <x v="3"/>
    <x v="1"/>
    <x v="0"/>
    <x v="18"/>
    <n v="6282"/>
    <n v="1034465"/>
    <n v="48027"/>
    <n v="620050.61010082066"/>
    <n v="200999.4441885417"/>
    <n v="986438"/>
    <n v="213414.94571063761"/>
    <s v="Favourable"/>
  </r>
  <r>
    <s v="PID774"/>
    <x v="386"/>
    <x v="3"/>
    <x v="1"/>
    <x v="0"/>
    <x v="11"/>
    <n v="8205"/>
    <n v="582385"/>
    <n v="47454"/>
    <n v="125232.1788076941"/>
    <n v="4110.5502323819355"/>
    <n v="534931"/>
    <n v="453042.27095992398"/>
    <s v="Favourable"/>
  </r>
  <r>
    <s v="PID656"/>
    <x v="387"/>
    <x v="3"/>
    <x v="1"/>
    <x v="1"/>
    <x v="7"/>
    <n v="6361"/>
    <n v="2174963"/>
    <n v="59030"/>
    <n v="940210.37437219371"/>
    <n v="219271.06994652635"/>
    <n v="2115933"/>
    <n v="1015481.5556812799"/>
    <s v="Favourable"/>
  </r>
  <r>
    <s v="PID945"/>
    <x v="241"/>
    <x v="3"/>
    <x v="1"/>
    <x v="0"/>
    <x v="11"/>
    <n v="8402"/>
    <n v="1047305"/>
    <n v="54161"/>
    <n v="1001348.0418443743"/>
    <n v="116895.1401619197"/>
    <n v="993144"/>
    <n v="-70938.182006293908"/>
    <s v="Adverse"/>
  </r>
  <r>
    <s v="PID2400"/>
    <x v="388"/>
    <x v="1"/>
    <x v="1"/>
    <x v="2"/>
    <x v="33"/>
    <n v="7452"/>
    <n v="1996720"/>
    <n v="22295"/>
    <n v="565234.81950325321"/>
    <n v="222902.98131425501"/>
    <n v="1974425"/>
    <n v="1208582.1991824917"/>
    <s v="Favourable"/>
  </r>
  <r>
    <s v="PID2975"/>
    <x v="389"/>
    <x v="1"/>
    <x v="1"/>
    <x v="0"/>
    <x v="33"/>
    <n v="5720"/>
    <n v="865325"/>
    <n v="74296"/>
    <n v="568291.03027918935"/>
    <n v="187481.62621957576"/>
    <n v="791029"/>
    <n v="109552.34350123489"/>
    <s v="Favourable"/>
  </r>
  <r>
    <s v="PID367"/>
    <x v="390"/>
    <x v="2"/>
    <x v="2"/>
    <x v="2"/>
    <x v="13"/>
    <n v="9044"/>
    <n v="394312"/>
    <n v="58098"/>
    <n v="114027.71807463106"/>
    <n v="107972.50746639376"/>
    <n v="336214"/>
    <n v="172311.77445897518"/>
    <s v="Favourable"/>
  </r>
  <r>
    <s v="PID4267"/>
    <x v="391"/>
    <x v="4"/>
    <x v="3"/>
    <x v="1"/>
    <x v="35"/>
    <n v="8777"/>
    <n v="675856"/>
    <n v="20733"/>
    <n v="505656.11718188273"/>
    <n v="1775.4569676227254"/>
    <n v="655123"/>
    <n v="168424.42585049453"/>
    <s v="Favourable"/>
  </r>
  <r>
    <s v="PID4590"/>
    <x v="392"/>
    <x v="0"/>
    <x v="0"/>
    <x v="2"/>
    <x v="29"/>
    <n v="7467"/>
    <n v="2173461"/>
    <n v="38766"/>
    <n v="535796.57944316696"/>
    <n v="495582.09437609144"/>
    <n v="2134695"/>
    <n v="1142082.3261807417"/>
    <s v="Favourable"/>
  </r>
  <r>
    <s v="PID4657"/>
    <x v="393"/>
    <x v="1"/>
    <x v="1"/>
    <x v="2"/>
    <x v="17"/>
    <n v="6812"/>
    <n v="1051661"/>
    <n v="12146"/>
    <n v="540956.57316570415"/>
    <n v="309620.46484575915"/>
    <n v="1039515"/>
    <n v="201083.96198853664"/>
    <s v="Favourable"/>
  </r>
  <r>
    <s v="PID5038"/>
    <x v="394"/>
    <x v="1"/>
    <x v="1"/>
    <x v="1"/>
    <x v="21"/>
    <n v="8768"/>
    <n v="1606077"/>
    <n v="37601"/>
    <n v="8432.5790019013602"/>
    <n v="455972.29020510335"/>
    <n v="1568476"/>
    <n v="1141672.1307929952"/>
    <s v="Favourable"/>
  </r>
  <r>
    <s v="PID6086"/>
    <x v="313"/>
    <x v="3"/>
    <x v="1"/>
    <x v="2"/>
    <x v="36"/>
    <n v="8254"/>
    <n v="1321070"/>
    <n v="39073"/>
    <n v="1135686.6312301192"/>
    <n v="83262.889308150145"/>
    <n v="1281997"/>
    <n v="102120.47946173069"/>
    <s v="Favourable"/>
  </r>
  <r>
    <s v="PID947"/>
    <x v="69"/>
    <x v="3"/>
    <x v="1"/>
    <x v="0"/>
    <x v="41"/>
    <n v="8157"/>
    <n v="967677"/>
    <n v="0"/>
    <n v="373609.9405997069"/>
    <n v="258285.80229988476"/>
    <n v="967677"/>
    <n v="335781.25710040831"/>
    <s v="Favourable"/>
  </r>
  <r>
    <s v="PID2644"/>
    <x v="395"/>
    <x v="1"/>
    <x v="1"/>
    <x v="0"/>
    <x v="18"/>
    <n v="7597"/>
    <n v="1614198"/>
    <n v="36681"/>
    <n v="724149.90407485794"/>
    <n v="112317.35154131522"/>
    <n v="1577517"/>
    <n v="777730.74438382685"/>
    <s v="Favourable"/>
  </r>
  <r>
    <s v="PID2089"/>
    <x v="396"/>
    <x v="2"/>
    <x v="2"/>
    <x v="0"/>
    <x v="8"/>
    <n v="9200"/>
    <n v="1987203"/>
    <n v="0"/>
    <n v="1243204.9346960641"/>
    <n v="371175.36648953037"/>
    <n v="1987203"/>
    <n v="372822.69881440559"/>
    <s v="Favourable"/>
  </r>
  <r>
    <s v="PID6156"/>
    <x v="397"/>
    <x v="0"/>
    <x v="0"/>
    <x v="2"/>
    <x v="35"/>
    <n v="5672"/>
    <n v="2354420"/>
    <n v="41482"/>
    <n v="1470199.0329790548"/>
    <n v="770777.89048823854"/>
    <n v="2312938"/>
    <n v="113443.07653270662"/>
    <s v="Favourable"/>
  </r>
  <r>
    <s v="PID294"/>
    <x v="318"/>
    <x v="0"/>
    <x v="0"/>
    <x v="0"/>
    <x v="27"/>
    <n v="8178"/>
    <n v="776134"/>
    <n v="18281"/>
    <n v="679325.30815095361"/>
    <n v="112219.91848180546"/>
    <n v="757853"/>
    <n v="-15411.226632759091"/>
    <s v="Adverse"/>
  </r>
  <r>
    <s v="PID485"/>
    <x v="398"/>
    <x v="4"/>
    <x v="3"/>
    <x v="0"/>
    <x v="34"/>
    <n v="6817"/>
    <n v="1029776"/>
    <n v="76850"/>
    <n v="590670.18987230794"/>
    <n v="205490.78050175359"/>
    <n v="952926"/>
    <n v="233615.02962593851"/>
    <s v="Favourable"/>
  </r>
  <r>
    <s v="PID489"/>
    <x v="399"/>
    <x v="1"/>
    <x v="1"/>
    <x v="0"/>
    <x v="39"/>
    <n v="7592"/>
    <n v="600457"/>
    <n v="27985"/>
    <n v="332603.10954874422"/>
    <n v="79077.615157087261"/>
    <n v="572472"/>
    <n v="188776.2752941685"/>
    <s v="Favourable"/>
  </r>
  <r>
    <s v="PID2201"/>
    <x v="86"/>
    <x v="4"/>
    <x v="3"/>
    <x v="0"/>
    <x v="44"/>
    <n v="6677"/>
    <n v="1264148"/>
    <n v="49307"/>
    <n v="857521.67131193262"/>
    <n v="171129.88583571115"/>
    <n v="1214841"/>
    <n v="235496.44285235624"/>
    <s v="Favourable"/>
  </r>
  <r>
    <s v="PID4698"/>
    <x v="400"/>
    <x v="4"/>
    <x v="3"/>
    <x v="1"/>
    <x v="9"/>
    <n v="8564"/>
    <n v="1373484"/>
    <n v="41015"/>
    <n v="241058.45864608476"/>
    <n v="8669.2473759002551"/>
    <n v="1332469"/>
    <n v="1123756.293978015"/>
    <s v="Favourable"/>
  </r>
  <r>
    <s v="PID4607"/>
    <x v="401"/>
    <x v="2"/>
    <x v="2"/>
    <x v="0"/>
    <x v="17"/>
    <n v="8346"/>
    <n v="2191014"/>
    <n v="0"/>
    <n v="1794643.7947775107"/>
    <n v="30489.427436562488"/>
    <n v="2191014"/>
    <n v="365880.77778592682"/>
    <s v="Favourable"/>
  </r>
  <r>
    <s v="PID6398"/>
    <x v="402"/>
    <x v="4"/>
    <x v="3"/>
    <x v="1"/>
    <x v="27"/>
    <n v="8377"/>
    <n v="1083405"/>
    <n v="0"/>
    <n v="493432.26926805259"/>
    <n v="261549.79706635952"/>
    <n v="1083405"/>
    <n v="328422.93366558792"/>
    <s v="Favourable"/>
  </r>
  <r>
    <s v="PID4582"/>
    <x v="403"/>
    <x v="3"/>
    <x v="1"/>
    <x v="0"/>
    <x v="32"/>
    <n v="5625"/>
    <n v="1613065"/>
    <n v="0"/>
    <n v="837009.57974745356"/>
    <n v="153675.28597405847"/>
    <n v="1613065"/>
    <n v="622380.134278488"/>
    <s v="Favourable"/>
  </r>
  <r>
    <s v="PID6177"/>
    <x v="404"/>
    <x v="4"/>
    <x v="3"/>
    <x v="0"/>
    <x v="46"/>
    <n v="9234"/>
    <n v="1253018"/>
    <n v="29672"/>
    <n v="540991.53013638046"/>
    <n v="340537.90524796804"/>
    <n v="1223346"/>
    <n v="371488.5646156515"/>
    <s v="Favourable"/>
  </r>
  <r>
    <s v="PID933"/>
    <x v="405"/>
    <x v="0"/>
    <x v="0"/>
    <x v="0"/>
    <x v="41"/>
    <n v="8977"/>
    <n v="321560"/>
    <n v="0"/>
    <n v="61200.620108339543"/>
    <n v="21428.329625644641"/>
    <n v="321560"/>
    <n v="238931.05026601581"/>
    <s v="Favourable"/>
  </r>
  <r>
    <s v="PID1543"/>
    <x v="406"/>
    <x v="0"/>
    <x v="0"/>
    <x v="0"/>
    <x v="6"/>
    <n v="5693"/>
    <n v="618677"/>
    <n v="20975"/>
    <n v="89386.814599007514"/>
    <n v="135255.78126538455"/>
    <n v="597702"/>
    <n v="394034.40413560794"/>
    <s v="Favourable"/>
  </r>
  <r>
    <s v="PID1639"/>
    <x v="393"/>
    <x v="0"/>
    <x v="0"/>
    <x v="1"/>
    <x v="26"/>
    <n v="8922"/>
    <n v="540937"/>
    <n v="45980"/>
    <n v="147996.11424971995"/>
    <n v="49965.581735494488"/>
    <n v="494957"/>
    <n v="342975.30401478556"/>
    <s v="Favourable"/>
  </r>
  <r>
    <s v="PID1676"/>
    <x v="12"/>
    <x v="3"/>
    <x v="1"/>
    <x v="2"/>
    <x v="4"/>
    <n v="8856"/>
    <n v="1217001"/>
    <n v="12924"/>
    <n v="1018026.6325538884"/>
    <n v="313907.93342849443"/>
    <n v="1204077"/>
    <n v="-114933.56598238274"/>
    <s v="Adverse"/>
  </r>
  <r>
    <s v="PID5815"/>
    <x v="407"/>
    <x v="4"/>
    <x v="3"/>
    <x v="0"/>
    <x v="16"/>
    <n v="5687"/>
    <n v="1082545"/>
    <n v="0"/>
    <n v="182590.69177794611"/>
    <n v="22263.450061646163"/>
    <n v="1082545"/>
    <n v="877690.85816040775"/>
    <s v="Favourable"/>
  </r>
  <r>
    <s v="PID504"/>
    <x v="408"/>
    <x v="3"/>
    <x v="1"/>
    <x v="1"/>
    <x v="44"/>
    <n v="9081"/>
    <n v="2058092"/>
    <n v="97917"/>
    <n v="112752.01896524442"/>
    <n v="638827.2393085541"/>
    <n v="1960175"/>
    <n v="1306512.7417262015"/>
    <s v="Favourable"/>
  </r>
  <r>
    <s v="PID2277"/>
    <x v="409"/>
    <x v="1"/>
    <x v="1"/>
    <x v="2"/>
    <x v="18"/>
    <n v="5799"/>
    <n v="1654678"/>
    <n v="0"/>
    <n v="522059.95585080347"/>
    <n v="532140.72503423225"/>
    <n v="1654678"/>
    <n v="600477.31911496422"/>
    <s v="Favourable"/>
  </r>
  <r>
    <s v="PID2146"/>
    <x v="410"/>
    <x v="2"/>
    <x v="2"/>
    <x v="2"/>
    <x v="38"/>
    <n v="9149"/>
    <n v="325296"/>
    <n v="13691"/>
    <n v="53992.49990064813"/>
    <n v="29757.867256467038"/>
    <n v="311605"/>
    <n v="241545.63284288484"/>
    <s v="Favourable"/>
  </r>
  <r>
    <s v="PID5330"/>
    <x v="411"/>
    <x v="1"/>
    <x v="1"/>
    <x v="1"/>
    <x v="43"/>
    <n v="6882"/>
    <n v="1837202"/>
    <n v="53718"/>
    <n v="1729696.9824533714"/>
    <n v="387195.29267113021"/>
    <n v="1783484"/>
    <n v="-279690.27512450144"/>
    <s v="Adverse"/>
  </r>
  <r>
    <s v="PID5380"/>
    <x v="412"/>
    <x v="0"/>
    <x v="0"/>
    <x v="1"/>
    <x v="45"/>
    <n v="7345"/>
    <n v="792447"/>
    <n v="49350"/>
    <n v="790692.35481063777"/>
    <n v="148411.92397093101"/>
    <n v="743097"/>
    <n v="-146657.27878156875"/>
    <s v="Adverse"/>
  </r>
  <r>
    <s v="PID6455"/>
    <x v="413"/>
    <x v="0"/>
    <x v="0"/>
    <x v="0"/>
    <x v="15"/>
    <n v="8655"/>
    <n v="627734"/>
    <n v="0"/>
    <n v="326032.34328273847"/>
    <n v="86517.323669837424"/>
    <n v="627734"/>
    <n v="215184.33304742409"/>
    <s v="Favourable"/>
  </r>
  <r>
    <s v="PID1809"/>
    <x v="141"/>
    <x v="0"/>
    <x v="0"/>
    <x v="2"/>
    <x v="1"/>
    <n v="5992"/>
    <n v="691870"/>
    <n v="24233"/>
    <n v="431706.56578880025"/>
    <n v="222307.49565560758"/>
    <n v="667637"/>
    <n v="37855.938555592205"/>
    <s v="Favourable"/>
  </r>
  <r>
    <s v="PID211"/>
    <x v="210"/>
    <x v="0"/>
    <x v="0"/>
    <x v="2"/>
    <x v="1"/>
    <n v="7201"/>
    <n v="368181"/>
    <n v="55849"/>
    <n v="86299.223313584618"/>
    <n v="83249.991401227657"/>
    <n v="312332"/>
    <n v="198631.78528518771"/>
    <s v="Favourable"/>
  </r>
  <r>
    <s v="PID310"/>
    <x v="414"/>
    <x v="2"/>
    <x v="2"/>
    <x v="0"/>
    <x v="36"/>
    <n v="8827"/>
    <n v="1095991"/>
    <n v="39812"/>
    <n v="664136.2654858001"/>
    <n v="132845.59419944728"/>
    <n v="1056179"/>
    <n v="299009.14031475259"/>
    <s v="Favourable"/>
  </r>
  <r>
    <s v="PID4677"/>
    <x v="415"/>
    <x v="0"/>
    <x v="0"/>
    <x v="2"/>
    <x v="24"/>
    <n v="7197"/>
    <n v="1972117"/>
    <n v="37791"/>
    <n v="1915402.5734600138"/>
    <n v="234737.12841879649"/>
    <n v="1934326"/>
    <n v="-178022.7018788103"/>
    <s v="Adverse"/>
  </r>
  <r>
    <s v="PID5581"/>
    <x v="67"/>
    <x v="0"/>
    <x v="0"/>
    <x v="2"/>
    <x v="20"/>
    <n v="6924"/>
    <n v="1409410"/>
    <n v="57987"/>
    <n v="887154.94500577776"/>
    <n v="304453.04929460783"/>
    <n v="1351423"/>
    <n v="217802.00569961453"/>
    <s v="Favourable"/>
  </r>
  <r>
    <s v="PID5700"/>
    <x v="416"/>
    <x v="3"/>
    <x v="1"/>
    <x v="2"/>
    <x v="5"/>
    <n v="7144"/>
    <n v="1713029"/>
    <n v="0"/>
    <n v="1110686.9520818084"/>
    <n v="359934.40259129344"/>
    <n v="1713029"/>
    <n v="242407.6453268982"/>
    <s v="Favourable"/>
  </r>
  <r>
    <s v="PID1714"/>
    <x v="148"/>
    <x v="4"/>
    <x v="3"/>
    <x v="1"/>
    <x v="19"/>
    <n v="6336"/>
    <n v="1992392"/>
    <n v="38948"/>
    <n v="966287.5659268318"/>
    <n v="274441.10904096445"/>
    <n v="1953444"/>
    <n v="751663.32503220369"/>
    <s v="Favourable"/>
  </r>
  <r>
    <s v="PID2512"/>
    <x v="417"/>
    <x v="0"/>
    <x v="0"/>
    <x v="2"/>
    <x v="4"/>
    <n v="9335"/>
    <n v="1306412"/>
    <n v="49443"/>
    <n v="754906.93329959444"/>
    <n v="2189.2541637648796"/>
    <n v="1256969"/>
    <n v="549315.81253664067"/>
    <s v="Favourable"/>
  </r>
  <r>
    <s v="PID2724"/>
    <x v="160"/>
    <x v="3"/>
    <x v="1"/>
    <x v="2"/>
    <x v="7"/>
    <n v="7625"/>
    <n v="2325435"/>
    <n v="0"/>
    <n v="183948.10731164942"/>
    <n v="462558.14207869512"/>
    <n v="2325435"/>
    <n v="1678928.7506096554"/>
    <s v="Favourable"/>
  </r>
  <r>
    <s v="PID3730"/>
    <x v="418"/>
    <x v="4"/>
    <x v="3"/>
    <x v="1"/>
    <x v="12"/>
    <n v="8423"/>
    <n v="904531"/>
    <n v="0"/>
    <n v="295525.57811800565"/>
    <n v="128528.11852403225"/>
    <n v="904531"/>
    <n v="480477.30335796211"/>
    <s v="Favourable"/>
  </r>
  <r>
    <s v="PID4061"/>
    <x v="419"/>
    <x v="1"/>
    <x v="1"/>
    <x v="2"/>
    <x v="32"/>
    <n v="9218"/>
    <n v="601881"/>
    <n v="0"/>
    <n v="13954.518381251104"/>
    <n v="76093.993677401202"/>
    <n v="601881"/>
    <n v="511832.4879413477"/>
    <s v="Favourable"/>
  </r>
  <r>
    <s v="PID6147"/>
    <x v="169"/>
    <x v="3"/>
    <x v="1"/>
    <x v="0"/>
    <x v="2"/>
    <n v="6420"/>
    <n v="2355389"/>
    <n v="0"/>
    <n v="1114332.4483238729"/>
    <n v="654875.74283540645"/>
    <n v="2355389"/>
    <n v="586180.80884072068"/>
    <s v="Favourable"/>
  </r>
  <r>
    <s v="PID2369"/>
    <x v="335"/>
    <x v="4"/>
    <x v="3"/>
    <x v="2"/>
    <x v="34"/>
    <n v="6932"/>
    <n v="728376"/>
    <n v="16553"/>
    <n v="83855.530135738416"/>
    <n v="98406.425187396337"/>
    <n v="711823"/>
    <n v="546114.04467686522"/>
    <s v="Favourable"/>
  </r>
  <r>
    <s v="PID2900"/>
    <x v="420"/>
    <x v="2"/>
    <x v="2"/>
    <x v="2"/>
    <x v="33"/>
    <n v="6812"/>
    <n v="1651929"/>
    <n v="42566"/>
    <n v="1264130.034039872"/>
    <n v="387405.28398096655"/>
    <n v="1609363"/>
    <n v="393.68197916145436"/>
    <s v="Favourable"/>
  </r>
  <r>
    <s v="PID5139"/>
    <x v="421"/>
    <x v="1"/>
    <x v="1"/>
    <x v="1"/>
    <x v="2"/>
    <n v="6975"/>
    <n v="839303"/>
    <n v="19431"/>
    <n v="501739.21500431909"/>
    <n v="126186.58612691228"/>
    <n v="819872"/>
    <n v="211377.19886876864"/>
    <s v="Favourable"/>
  </r>
  <r>
    <s v="PID5956"/>
    <x v="109"/>
    <x v="4"/>
    <x v="3"/>
    <x v="2"/>
    <x v="20"/>
    <n v="8742"/>
    <n v="830924"/>
    <n v="15654"/>
    <n v="523427.86828309094"/>
    <n v="183702.39002474005"/>
    <n v="815270"/>
    <n v="123793.74169216899"/>
    <s v="Favourable"/>
  </r>
  <r>
    <s v="PID335"/>
    <x v="422"/>
    <x v="0"/>
    <x v="0"/>
    <x v="0"/>
    <x v="45"/>
    <n v="7856"/>
    <n v="1634203"/>
    <n v="0"/>
    <n v="1224611.0660398421"/>
    <n v="335203.01144770585"/>
    <n v="1634203"/>
    <n v="74388.922512452118"/>
    <s v="Favourable"/>
  </r>
  <r>
    <s v="PID4145"/>
    <x v="423"/>
    <x v="2"/>
    <x v="2"/>
    <x v="0"/>
    <x v="10"/>
    <n v="7070"/>
    <n v="1109282"/>
    <n v="82080"/>
    <n v="743852.58055747615"/>
    <n v="52534.771142340876"/>
    <n v="1027202"/>
    <n v="312894.64830018301"/>
    <s v="Favourable"/>
  </r>
  <r>
    <s v="PID3366"/>
    <x v="281"/>
    <x v="3"/>
    <x v="1"/>
    <x v="1"/>
    <x v="21"/>
    <n v="9335"/>
    <n v="2181773"/>
    <n v="16235"/>
    <n v="157668.02616787402"/>
    <n v="147882.64723631847"/>
    <n v="2165538"/>
    <n v="1876222.3265958074"/>
    <s v="Favourable"/>
  </r>
  <r>
    <s v="PID5751"/>
    <x v="424"/>
    <x v="0"/>
    <x v="0"/>
    <x v="0"/>
    <x v="34"/>
    <n v="7058"/>
    <n v="401681"/>
    <n v="0"/>
    <n v="53917.908662502385"/>
    <n v="66562.385581549679"/>
    <n v="401681"/>
    <n v="281200.70575594797"/>
    <s v="Favourable"/>
  </r>
  <r>
    <s v="PID1157"/>
    <x v="425"/>
    <x v="0"/>
    <x v="0"/>
    <x v="0"/>
    <x v="30"/>
    <n v="9323"/>
    <n v="385284"/>
    <n v="11785"/>
    <n v="277412.84236448741"/>
    <n v="115323.6211577177"/>
    <n v="373499"/>
    <n v="-7452.4635222051293"/>
    <s v="Adverse"/>
  </r>
  <r>
    <s v="PID816"/>
    <x v="426"/>
    <x v="2"/>
    <x v="2"/>
    <x v="2"/>
    <x v="33"/>
    <n v="6525"/>
    <n v="1821784"/>
    <n v="0"/>
    <n v="1438051.722750186"/>
    <n v="276434.47106213385"/>
    <n v="1821784"/>
    <n v="107297.80618768022"/>
    <s v="Favourable"/>
  </r>
  <r>
    <s v="PID1840"/>
    <x v="427"/>
    <x v="0"/>
    <x v="0"/>
    <x v="0"/>
    <x v="10"/>
    <n v="9278"/>
    <n v="1691909"/>
    <n v="12749"/>
    <n v="205419.00782441229"/>
    <n v="239909.76446538357"/>
    <n v="1679160"/>
    <n v="1246580.2277102042"/>
    <s v="Favourable"/>
  </r>
  <r>
    <s v="PID2606"/>
    <x v="313"/>
    <x v="3"/>
    <x v="1"/>
    <x v="1"/>
    <x v="31"/>
    <n v="6755"/>
    <n v="2465761"/>
    <n v="30688"/>
    <n v="1739994.5916147185"/>
    <n v="218782.76477228108"/>
    <n v="2435073"/>
    <n v="506983.6436130004"/>
    <s v="Favourable"/>
  </r>
  <r>
    <s v="PID5346"/>
    <x v="428"/>
    <x v="1"/>
    <x v="1"/>
    <x v="0"/>
    <x v="25"/>
    <n v="6712"/>
    <n v="1002366"/>
    <n v="32923"/>
    <n v="42938.405870552509"/>
    <n v="144995.75353036195"/>
    <n v="969443"/>
    <n v="814431.84059908555"/>
    <s v="Favourable"/>
  </r>
  <r>
    <s v="PID4038"/>
    <x v="20"/>
    <x v="2"/>
    <x v="2"/>
    <x v="1"/>
    <x v="2"/>
    <n v="5898"/>
    <n v="1779257"/>
    <n v="56662"/>
    <n v="800685.82648183464"/>
    <n v="355160.04769807094"/>
    <n v="1722595"/>
    <n v="623411.12582009449"/>
    <s v="Favourable"/>
  </r>
  <r>
    <s v="PID920"/>
    <x v="429"/>
    <x v="0"/>
    <x v="0"/>
    <x v="1"/>
    <x v="17"/>
    <n v="8176"/>
    <n v="1509212"/>
    <n v="0"/>
    <n v="722208.96644853638"/>
    <n v="95833.283514452123"/>
    <n v="1509212"/>
    <n v="691169.75003701146"/>
    <s v="Favourable"/>
  </r>
  <r>
    <s v="PID5367"/>
    <x v="405"/>
    <x v="1"/>
    <x v="1"/>
    <x v="0"/>
    <x v="11"/>
    <n v="7269"/>
    <n v="2304424"/>
    <n v="28742"/>
    <n v="1055994.1122430123"/>
    <n v="715985.46508166811"/>
    <n v="2275682"/>
    <n v="532444.42267531948"/>
    <s v="Favourable"/>
  </r>
  <r>
    <s v="PID4746"/>
    <x v="430"/>
    <x v="2"/>
    <x v="2"/>
    <x v="2"/>
    <x v="22"/>
    <n v="5814"/>
    <n v="469161"/>
    <n v="0"/>
    <n v="74462.392854213685"/>
    <n v="87988.542807878926"/>
    <n v="469161"/>
    <n v="306710.06433790736"/>
    <s v="Favourable"/>
  </r>
  <r>
    <s v="PID892"/>
    <x v="431"/>
    <x v="4"/>
    <x v="3"/>
    <x v="1"/>
    <x v="30"/>
    <n v="7502"/>
    <n v="721309"/>
    <n v="84541"/>
    <n v="327484.18014369207"/>
    <n v="206746.55431552534"/>
    <n v="636768"/>
    <n v="187078.2655407826"/>
    <s v="Favourable"/>
  </r>
  <r>
    <s v="PID2131"/>
    <x v="432"/>
    <x v="3"/>
    <x v="1"/>
    <x v="0"/>
    <x v="35"/>
    <n v="6362"/>
    <n v="1222162"/>
    <n v="0"/>
    <n v="1166770.6151218237"/>
    <n v="284377.89400418417"/>
    <n v="1222162"/>
    <n v="-228986.50912600802"/>
    <s v="Adverse"/>
  </r>
  <r>
    <s v="PID3798"/>
    <x v="433"/>
    <x v="0"/>
    <x v="0"/>
    <x v="0"/>
    <x v="39"/>
    <n v="5795"/>
    <n v="934687"/>
    <n v="38655"/>
    <n v="354335.09327338886"/>
    <n v="267413.98889717949"/>
    <n v="896032"/>
    <n v="312937.91782943159"/>
    <s v="Favourable"/>
  </r>
  <r>
    <s v="PID5341"/>
    <x v="434"/>
    <x v="3"/>
    <x v="1"/>
    <x v="2"/>
    <x v="5"/>
    <n v="7836"/>
    <n v="1838998"/>
    <n v="16826"/>
    <n v="1700266.5320637864"/>
    <n v="422707.79257464776"/>
    <n v="1822172"/>
    <n v="-283976.32463843422"/>
    <s v="Adverse"/>
  </r>
  <r>
    <s v="PID6200"/>
    <x v="282"/>
    <x v="1"/>
    <x v="1"/>
    <x v="2"/>
    <x v="11"/>
    <n v="7926"/>
    <n v="746363"/>
    <n v="45987"/>
    <n v="250987.214304608"/>
    <n v="181295.90852471444"/>
    <n v="700376"/>
    <n v="314079.87717067753"/>
    <s v="Favourable"/>
  </r>
  <r>
    <s v="PID751"/>
    <x v="435"/>
    <x v="2"/>
    <x v="2"/>
    <x v="0"/>
    <x v="22"/>
    <n v="7543"/>
    <n v="1900232"/>
    <n v="46895"/>
    <n v="1800826.8500366353"/>
    <n v="97822.09744738166"/>
    <n v="1853337"/>
    <n v="1583.0525159831159"/>
    <s v="Favourable"/>
  </r>
  <r>
    <s v="PID3415"/>
    <x v="436"/>
    <x v="2"/>
    <x v="2"/>
    <x v="1"/>
    <x v="14"/>
    <n v="6346"/>
    <n v="1993986"/>
    <n v="0"/>
    <n v="1745808.6418576406"/>
    <n v="73244.014946791183"/>
    <n v="1993986"/>
    <n v="174933.3431955683"/>
    <s v="Favourable"/>
  </r>
  <r>
    <s v="PID4664"/>
    <x v="347"/>
    <x v="3"/>
    <x v="1"/>
    <x v="0"/>
    <x v="16"/>
    <n v="9381"/>
    <n v="1530810"/>
    <n v="0"/>
    <n v="1094402.1550759405"/>
    <n v="270355.1146642926"/>
    <n v="1530810"/>
    <n v="166052.7302597668"/>
    <s v="Favourable"/>
  </r>
  <r>
    <s v="PID5119"/>
    <x v="183"/>
    <x v="0"/>
    <x v="0"/>
    <x v="2"/>
    <x v="12"/>
    <n v="8876"/>
    <n v="1351624"/>
    <n v="27830"/>
    <n v="845017.02468370495"/>
    <n v="417644.07627086324"/>
    <n v="1323794"/>
    <n v="88962.899045431754"/>
    <s v="Favourable"/>
  </r>
  <r>
    <s v="PID652"/>
    <x v="210"/>
    <x v="0"/>
    <x v="0"/>
    <x v="2"/>
    <x v="28"/>
    <n v="6345"/>
    <n v="2478754"/>
    <n v="0"/>
    <n v="1779821.1989851906"/>
    <n v="660215.39907872048"/>
    <n v="2478754"/>
    <n v="38717.401936088689"/>
    <s v="Favourable"/>
  </r>
  <r>
    <s v="PID4704"/>
    <x v="437"/>
    <x v="0"/>
    <x v="0"/>
    <x v="2"/>
    <x v="34"/>
    <n v="8868"/>
    <n v="580987"/>
    <n v="47076"/>
    <n v="207561.79346940701"/>
    <n v="31343.058731225869"/>
    <n v="533911"/>
    <n v="342082.14779936709"/>
    <s v="Favourable"/>
  </r>
  <r>
    <s v="PID5030"/>
    <x v="438"/>
    <x v="0"/>
    <x v="0"/>
    <x v="0"/>
    <x v="19"/>
    <n v="6595"/>
    <n v="2037791"/>
    <n v="0"/>
    <n v="439136.88738425437"/>
    <n v="405905.12628451508"/>
    <n v="2037791"/>
    <n v="1192748.9863312305"/>
    <s v="Favourable"/>
  </r>
  <r>
    <s v="PID3872"/>
    <x v="439"/>
    <x v="1"/>
    <x v="1"/>
    <x v="1"/>
    <x v="22"/>
    <n v="7176"/>
    <n v="1470835"/>
    <n v="23150"/>
    <n v="1337356.5250927629"/>
    <n v="105497.91536760808"/>
    <n v="1447685"/>
    <n v="27980.559539629146"/>
    <s v="Favourable"/>
  </r>
  <r>
    <s v="PID4157"/>
    <x v="440"/>
    <x v="3"/>
    <x v="1"/>
    <x v="0"/>
    <x v="15"/>
    <n v="8265"/>
    <n v="971106"/>
    <n v="50381"/>
    <n v="732445.22140309599"/>
    <n v="287354.37171660521"/>
    <n v="920725"/>
    <n v="-48693.593119701138"/>
    <s v="Adverse"/>
  </r>
  <r>
    <s v="PID4932"/>
    <x v="441"/>
    <x v="1"/>
    <x v="1"/>
    <x v="1"/>
    <x v="12"/>
    <n v="6612"/>
    <n v="757450"/>
    <n v="0"/>
    <n v="357207.29829847394"/>
    <n v="31934.018562030626"/>
    <n v="757450"/>
    <n v="368308.68313949544"/>
    <s v="Favourable"/>
  </r>
  <r>
    <s v="PID659"/>
    <x v="442"/>
    <x v="3"/>
    <x v="1"/>
    <x v="1"/>
    <x v="26"/>
    <n v="8654"/>
    <n v="1891764"/>
    <n v="13453"/>
    <n v="386263.32481546805"/>
    <n v="228532.28460008907"/>
    <n v="1878311"/>
    <n v="1276968.3905844428"/>
    <s v="Favourable"/>
  </r>
  <r>
    <s v="PID2742"/>
    <x v="443"/>
    <x v="3"/>
    <x v="1"/>
    <x v="1"/>
    <x v="35"/>
    <n v="7976"/>
    <n v="1669740"/>
    <n v="0"/>
    <n v="254801.69253314161"/>
    <n v="536928.45216246601"/>
    <n v="1669740"/>
    <n v="878009.8553043924"/>
    <s v="Favourable"/>
  </r>
  <r>
    <s v="PID3732"/>
    <x v="444"/>
    <x v="1"/>
    <x v="1"/>
    <x v="0"/>
    <x v="46"/>
    <n v="7713"/>
    <n v="2110863"/>
    <n v="0"/>
    <n v="912107.28526991291"/>
    <n v="626533.5932926581"/>
    <n v="2110863"/>
    <n v="572222.12143742898"/>
    <s v="Favourable"/>
  </r>
  <r>
    <s v="PID3914"/>
    <x v="445"/>
    <x v="2"/>
    <x v="2"/>
    <x v="0"/>
    <x v="27"/>
    <n v="8499"/>
    <n v="1073944"/>
    <n v="0"/>
    <n v="51153.161177757858"/>
    <n v="176222.22957075588"/>
    <n v="1073944"/>
    <n v="846568.60925148625"/>
    <s v="Favourable"/>
  </r>
  <r>
    <s v="PID2529"/>
    <x v="215"/>
    <x v="2"/>
    <x v="2"/>
    <x v="0"/>
    <x v="41"/>
    <n v="7802"/>
    <n v="2136038"/>
    <n v="64534"/>
    <n v="687178.73775601515"/>
    <n v="681507.54730477894"/>
    <n v="2071504"/>
    <n v="767351.71493920591"/>
    <s v="Favourable"/>
  </r>
  <r>
    <s v="PID5466"/>
    <x v="446"/>
    <x v="0"/>
    <x v="0"/>
    <x v="1"/>
    <x v="38"/>
    <n v="7162"/>
    <n v="1696023"/>
    <n v="0"/>
    <n v="1569407.702853485"/>
    <n v="406412.32354111708"/>
    <n v="1696023"/>
    <n v="-279797.02639460214"/>
    <s v="Adverse"/>
  </r>
  <r>
    <s v="PID2166"/>
    <x v="447"/>
    <x v="3"/>
    <x v="1"/>
    <x v="0"/>
    <x v="33"/>
    <n v="8878"/>
    <n v="272728"/>
    <n v="40722"/>
    <n v="121893.64226936805"/>
    <n v="3669.0425720295461"/>
    <n v="232006"/>
    <n v="147165.3151586024"/>
    <s v="Favourable"/>
  </r>
  <r>
    <s v="PID4159"/>
    <x v="448"/>
    <x v="1"/>
    <x v="1"/>
    <x v="0"/>
    <x v="11"/>
    <n v="6826"/>
    <n v="1425978"/>
    <n v="0"/>
    <n v="735862.19510719157"/>
    <n v="151787.91565973367"/>
    <n v="1425978"/>
    <n v="538327.88923307473"/>
    <s v="Favourable"/>
  </r>
  <r>
    <s v="PID3005"/>
    <x v="201"/>
    <x v="2"/>
    <x v="2"/>
    <x v="1"/>
    <x v="27"/>
    <n v="8282"/>
    <n v="462779"/>
    <n v="37597"/>
    <n v="317716.86137220112"/>
    <n v="127242.75327309442"/>
    <n v="425182"/>
    <n v="17819.385354704456"/>
    <s v="Favourable"/>
  </r>
  <r>
    <s v="PID1421"/>
    <x v="449"/>
    <x v="3"/>
    <x v="1"/>
    <x v="0"/>
    <x v="10"/>
    <n v="8898"/>
    <n v="315697"/>
    <n v="83001"/>
    <n v="178715.09062372139"/>
    <n v="27727.052080898589"/>
    <n v="232696"/>
    <n v="109254.85729538003"/>
    <s v="Favourable"/>
  </r>
  <r>
    <s v="PID1832"/>
    <x v="450"/>
    <x v="0"/>
    <x v="0"/>
    <x v="2"/>
    <x v="24"/>
    <n v="8385"/>
    <n v="454902"/>
    <n v="23544"/>
    <n v="244891.65513440169"/>
    <n v="23211.492248493243"/>
    <n v="431358"/>
    <n v="186798.85261710506"/>
    <s v="Favourable"/>
  </r>
  <r>
    <s v="PID3809"/>
    <x v="338"/>
    <x v="0"/>
    <x v="0"/>
    <x v="2"/>
    <x v="42"/>
    <n v="7830"/>
    <n v="913365"/>
    <n v="23877"/>
    <n v="130723.49722632121"/>
    <n v="202396.7092262638"/>
    <n v="889488"/>
    <n v="580244.79354741494"/>
    <s v="Favourable"/>
  </r>
  <r>
    <s v="PID3842"/>
    <x v="451"/>
    <x v="2"/>
    <x v="2"/>
    <x v="2"/>
    <x v="39"/>
    <n v="7864"/>
    <n v="1124763"/>
    <n v="14934"/>
    <n v="772017.81514898071"/>
    <n v="348766.84565996897"/>
    <n v="1109829"/>
    <n v="3978.3391910502687"/>
    <s v="Favourable"/>
  </r>
  <r>
    <s v="PID5600"/>
    <x v="97"/>
    <x v="0"/>
    <x v="0"/>
    <x v="2"/>
    <x v="37"/>
    <n v="9365"/>
    <n v="2233944"/>
    <n v="63771"/>
    <n v="905127.09894482582"/>
    <n v="214376.13377992657"/>
    <n v="2170173"/>
    <n v="1114440.7672752477"/>
    <s v="Favourable"/>
  </r>
  <r>
    <s v="PID591"/>
    <x v="452"/>
    <x v="3"/>
    <x v="1"/>
    <x v="1"/>
    <x v="43"/>
    <n v="8670"/>
    <n v="819417"/>
    <n v="31305"/>
    <n v="348083.56097181811"/>
    <n v="86385.500279688262"/>
    <n v="788112"/>
    <n v="384947.93874849362"/>
    <s v="Favourable"/>
  </r>
  <r>
    <s v="PID883"/>
    <x v="453"/>
    <x v="1"/>
    <x v="1"/>
    <x v="1"/>
    <x v="31"/>
    <n v="6137"/>
    <n v="2186698"/>
    <n v="35525"/>
    <n v="1786797.046594955"/>
    <n v="488001.34378750931"/>
    <n v="2151173"/>
    <n v="-88100.390382464509"/>
    <s v="Adverse"/>
  </r>
  <r>
    <s v="PID3052"/>
    <x v="454"/>
    <x v="2"/>
    <x v="2"/>
    <x v="2"/>
    <x v="44"/>
    <n v="8935"/>
    <n v="1811793"/>
    <n v="28280"/>
    <n v="831375.06266067654"/>
    <n v="247396.470339666"/>
    <n v="1783513"/>
    <n v="733021.46699965745"/>
    <s v="Favourable"/>
  </r>
  <r>
    <s v="PID4210"/>
    <x v="455"/>
    <x v="3"/>
    <x v="1"/>
    <x v="1"/>
    <x v="40"/>
    <n v="7258"/>
    <n v="742427"/>
    <n v="19294"/>
    <n v="201208.38774181981"/>
    <n v="173618.1378255304"/>
    <n v="723133"/>
    <n v="367600.47443264979"/>
    <s v="Favourable"/>
  </r>
  <r>
    <s v="PID5025"/>
    <x v="456"/>
    <x v="3"/>
    <x v="1"/>
    <x v="0"/>
    <x v="13"/>
    <n v="8756"/>
    <n v="1665106"/>
    <n v="12582"/>
    <n v="1501879.1510071105"/>
    <n v="237828.32094969743"/>
    <n v="1652524"/>
    <n v="-74601.471956807887"/>
    <s v="Adverse"/>
  </r>
  <r>
    <s v="PID991"/>
    <x v="457"/>
    <x v="3"/>
    <x v="1"/>
    <x v="2"/>
    <x v="39"/>
    <n v="8916"/>
    <n v="2077145"/>
    <n v="44973"/>
    <n v="1586757.2535568485"/>
    <n v="186242.31452186618"/>
    <n v="2032172"/>
    <n v="304145.43192128534"/>
    <s v="Favourable"/>
  </r>
  <r>
    <s v="PID3355"/>
    <x v="458"/>
    <x v="1"/>
    <x v="1"/>
    <x v="1"/>
    <x v="18"/>
    <n v="7832"/>
    <n v="2282898"/>
    <n v="55569"/>
    <n v="1268203.0597015887"/>
    <n v="725428.7554167225"/>
    <n v="2227329"/>
    <n v="289266.18488168879"/>
    <s v="Favourable"/>
  </r>
  <r>
    <s v="PID4527"/>
    <x v="241"/>
    <x v="0"/>
    <x v="0"/>
    <x v="2"/>
    <x v="27"/>
    <n v="7730"/>
    <n v="287313"/>
    <n v="0"/>
    <n v="133385.52043110822"/>
    <n v="73042.977202012946"/>
    <n v="287313"/>
    <n v="80884.502366878849"/>
    <s v="Favourable"/>
  </r>
  <r>
    <s v="PID6061"/>
    <x v="459"/>
    <x v="1"/>
    <x v="1"/>
    <x v="1"/>
    <x v="5"/>
    <n v="9012"/>
    <n v="2134822"/>
    <n v="44692"/>
    <n v="1396840.3258161412"/>
    <n v="36739.238265789369"/>
    <n v="2090130"/>
    <n v="701242.43591806944"/>
    <s v="Favourable"/>
  </r>
  <r>
    <s v="PID638"/>
    <x v="32"/>
    <x v="0"/>
    <x v="0"/>
    <x v="0"/>
    <x v="5"/>
    <n v="7124"/>
    <n v="805675"/>
    <n v="59144"/>
    <n v="680302.54912727815"/>
    <n v="38203.10208689799"/>
    <n v="746531"/>
    <n v="87169.34878582391"/>
    <s v="Favourable"/>
  </r>
  <r>
    <s v="PID2794"/>
    <x v="460"/>
    <x v="1"/>
    <x v="1"/>
    <x v="2"/>
    <x v="42"/>
    <n v="6653"/>
    <n v="2436591"/>
    <n v="0"/>
    <n v="1450363.1005053199"/>
    <n v="126787.39649937661"/>
    <n v="2436591"/>
    <n v="859440.5029953036"/>
    <s v="Favourable"/>
  </r>
  <r>
    <s v="PID3941"/>
    <x v="461"/>
    <x v="2"/>
    <x v="2"/>
    <x v="0"/>
    <x v="36"/>
    <n v="6731"/>
    <n v="1221009"/>
    <n v="27639"/>
    <n v="455914.12686574605"/>
    <n v="153062.71743031498"/>
    <n v="1193370"/>
    <n v="612032.15570393903"/>
    <s v="Favourable"/>
  </r>
  <r>
    <s v="PID3981"/>
    <x v="462"/>
    <x v="0"/>
    <x v="0"/>
    <x v="1"/>
    <x v="30"/>
    <n v="7073"/>
    <n v="955172"/>
    <n v="17464"/>
    <n v="371553.11264580296"/>
    <n v="283360.26313974097"/>
    <n v="937708"/>
    <n v="300258.62421445607"/>
    <s v="Favourable"/>
  </r>
  <r>
    <s v="PID5578"/>
    <x v="2"/>
    <x v="0"/>
    <x v="0"/>
    <x v="2"/>
    <x v="31"/>
    <n v="5690"/>
    <n v="743476"/>
    <n v="0"/>
    <n v="372239.04939916125"/>
    <n v="112769.34691734851"/>
    <n v="743476"/>
    <n v="258467.60368349025"/>
    <s v="Favourable"/>
  </r>
  <r>
    <s v="PID5790"/>
    <x v="463"/>
    <x v="3"/>
    <x v="1"/>
    <x v="0"/>
    <x v="43"/>
    <n v="6737"/>
    <n v="1973305"/>
    <n v="83342"/>
    <n v="405449.67968507158"/>
    <n v="333011.80775035621"/>
    <n v="1889963"/>
    <n v="1234843.5125645723"/>
    <s v="Favourable"/>
  </r>
  <r>
    <s v="PID266"/>
    <x v="88"/>
    <x v="1"/>
    <x v="1"/>
    <x v="1"/>
    <x v="31"/>
    <n v="6557"/>
    <n v="410312"/>
    <n v="15625"/>
    <n v="148233.26234532852"/>
    <n v="30750.412215164859"/>
    <n v="394687"/>
    <n v="231328.32543950662"/>
    <s v="Favourable"/>
  </r>
  <r>
    <s v="PID440"/>
    <x v="464"/>
    <x v="1"/>
    <x v="1"/>
    <x v="1"/>
    <x v="39"/>
    <n v="9236"/>
    <n v="844268"/>
    <n v="86752"/>
    <n v="677708.42109089624"/>
    <n v="260403.77007270895"/>
    <n v="757516"/>
    <n v="-93844.191163605195"/>
    <s v="Adverse"/>
  </r>
  <r>
    <s v="PID3429"/>
    <x v="465"/>
    <x v="3"/>
    <x v="1"/>
    <x v="2"/>
    <x v="9"/>
    <n v="9455"/>
    <n v="2070219"/>
    <n v="0"/>
    <n v="151397.00321275293"/>
    <n v="77569.523368412585"/>
    <n v="2070219"/>
    <n v="1841252.4734188346"/>
    <s v="Favourable"/>
  </r>
  <r>
    <s v="PID5059"/>
    <x v="466"/>
    <x v="4"/>
    <x v="3"/>
    <x v="1"/>
    <x v="42"/>
    <n v="6029"/>
    <n v="1227355"/>
    <n v="20129"/>
    <n v="1162856.9985838868"/>
    <n v="320345.34804487397"/>
    <n v="1207226"/>
    <n v="-255847.34662876069"/>
    <s v="Adverse"/>
  </r>
  <r>
    <s v="PID1796"/>
    <x v="107"/>
    <x v="4"/>
    <x v="3"/>
    <x v="2"/>
    <x v="46"/>
    <n v="7706"/>
    <n v="785718"/>
    <n v="18691"/>
    <n v="732119.70932304964"/>
    <n v="144692.70602977695"/>
    <n v="767027"/>
    <n v="-91094.415352826589"/>
    <s v="Adverse"/>
  </r>
  <r>
    <s v="PID2673"/>
    <x v="364"/>
    <x v="4"/>
    <x v="3"/>
    <x v="2"/>
    <x v="25"/>
    <n v="9053"/>
    <n v="447320"/>
    <n v="0"/>
    <n v="61078.982544665938"/>
    <n v="35489.759564215346"/>
    <n v="447320"/>
    <n v="350751.2578911187"/>
    <s v="Favourable"/>
  </r>
  <r>
    <s v="PID3870"/>
    <x v="467"/>
    <x v="3"/>
    <x v="1"/>
    <x v="0"/>
    <x v="1"/>
    <n v="8381"/>
    <n v="2369685"/>
    <n v="49731"/>
    <n v="1014583.0141482671"/>
    <n v="341192.28010947211"/>
    <n v="2319954"/>
    <n v="1013909.7057422609"/>
    <s v="Favourable"/>
  </r>
  <r>
    <s v="PID1569"/>
    <x v="391"/>
    <x v="2"/>
    <x v="2"/>
    <x v="1"/>
    <x v="30"/>
    <n v="9045"/>
    <n v="278559"/>
    <n v="35992"/>
    <n v="39199.941233629259"/>
    <n v="60099.92591345439"/>
    <n v="242567"/>
    <n v="179259.13285291634"/>
    <s v="Favourable"/>
  </r>
  <r>
    <s v="PID829"/>
    <x v="468"/>
    <x v="0"/>
    <x v="0"/>
    <x v="2"/>
    <x v="20"/>
    <n v="6278"/>
    <n v="389608"/>
    <n v="54095"/>
    <n v="96009.999156694073"/>
    <n v="108561.58317051273"/>
    <n v="335513"/>
    <n v="185036.41767279321"/>
    <s v="Favourable"/>
  </r>
  <r>
    <s v="PID986"/>
    <x v="469"/>
    <x v="2"/>
    <x v="2"/>
    <x v="0"/>
    <x v="43"/>
    <n v="9017"/>
    <n v="1109457"/>
    <n v="23467"/>
    <n v="1028355.8177649641"/>
    <n v="215855.11720949554"/>
    <n v="1085990"/>
    <n v="-134753.9349744597"/>
    <s v="Adverse"/>
  </r>
  <r>
    <s v="PID1188"/>
    <x v="470"/>
    <x v="3"/>
    <x v="1"/>
    <x v="0"/>
    <x v="3"/>
    <n v="8546"/>
    <n v="1569878"/>
    <n v="46006"/>
    <n v="723031.48171877908"/>
    <n v="79289.399567751199"/>
    <n v="1523872"/>
    <n v="767557.11871346971"/>
    <s v="Favourable"/>
  </r>
  <r>
    <s v="PID160"/>
    <x v="471"/>
    <x v="1"/>
    <x v="1"/>
    <x v="1"/>
    <x v="21"/>
    <n v="7058"/>
    <n v="2408974"/>
    <n v="0"/>
    <n v="417444.6047283801"/>
    <n v="586322.09912966948"/>
    <n v="2408974"/>
    <n v="1405207.2961419504"/>
    <s v="Favourable"/>
  </r>
  <r>
    <s v="PID760"/>
    <x v="217"/>
    <x v="4"/>
    <x v="3"/>
    <x v="2"/>
    <x v="24"/>
    <n v="7748"/>
    <n v="1200326"/>
    <n v="0"/>
    <n v="1156804.8946956797"/>
    <n v="182656.92242768934"/>
    <n v="1200326"/>
    <n v="-139135.81712336908"/>
    <s v="Adverse"/>
  </r>
  <r>
    <s v="PID2290"/>
    <x v="472"/>
    <x v="4"/>
    <x v="3"/>
    <x v="2"/>
    <x v="36"/>
    <n v="7545"/>
    <n v="1551908"/>
    <n v="26596"/>
    <n v="1229382.5728583289"/>
    <n v="473176.11051038071"/>
    <n v="1525312"/>
    <n v="-150650.68336870964"/>
    <s v="Adverse"/>
  </r>
  <r>
    <s v="PID2714"/>
    <x v="473"/>
    <x v="4"/>
    <x v="3"/>
    <x v="0"/>
    <x v="23"/>
    <n v="6103"/>
    <n v="573737"/>
    <n v="50605"/>
    <n v="454458.88931286713"/>
    <n v="17688.114578234101"/>
    <n v="523132"/>
    <n v="101589.99610889878"/>
    <s v="Favourable"/>
  </r>
  <r>
    <s v="PID3578"/>
    <x v="474"/>
    <x v="1"/>
    <x v="1"/>
    <x v="2"/>
    <x v="18"/>
    <n v="5572"/>
    <n v="1730129"/>
    <n v="0"/>
    <n v="1427240.6162585285"/>
    <n v="79799.774852577932"/>
    <n v="1730129"/>
    <n v="223088.60888889362"/>
    <s v="Favourable"/>
  </r>
  <r>
    <s v="PID4441"/>
    <x v="475"/>
    <x v="2"/>
    <x v="2"/>
    <x v="2"/>
    <x v="0"/>
    <n v="5582"/>
    <n v="1793175"/>
    <n v="37731"/>
    <n v="400761.27554732293"/>
    <n v="268335.21441186982"/>
    <n v="1755444"/>
    <n v="1124078.5100408073"/>
    <s v="Favourable"/>
  </r>
  <r>
    <s v="PID4508"/>
    <x v="431"/>
    <x v="3"/>
    <x v="1"/>
    <x v="2"/>
    <x v="5"/>
    <n v="7041"/>
    <n v="1864347"/>
    <n v="0"/>
    <n v="174122.49391779225"/>
    <n v="598415.48489472503"/>
    <n v="1864347"/>
    <n v="1091809.0211874829"/>
    <s v="Favourable"/>
  </r>
  <r>
    <s v="PID2622"/>
    <x v="476"/>
    <x v="4"/>
    <x v="3"/>
    <x v="1"/>
    <x v="8"/>
    <n v="6551"/>
    <n v="2162221"/>
    <n v="46941"/>
    <n v="1374214.9447868646"/>
    <n v="112215.88943403785"/>
    <n v="2115280"/>
    <n v="675790.16577909747"/>
    <s v="Favourable"/>
  </r>
  <r>
    <s v="PID3922"/>
    <x v="477"/>
    <x v="3"/>
    <x v="1"/>
    <x v="0"/>
    <x v="22"/>
    <n v="6835"/>
    <n v="343075"/>
    <n v="46482"/>
    <n v="335902.99484267569"/>
    <n v="74515.540696574404"/>
    <n v="296593"/>
    <n v="-67343.535539250122"/>
    <s v="Adverse"/>
  </r>
  <r>
    <s v="PID5004"/>
    <x v="228"/>
    <x v="0"/>
    <x v="0"/>
    <x v="0"/>
    <x v="14"/>
    <n v="6885"/>
    <n v="1141130"/>
    <n v="0"/>
    <n v="44510.393952494189"/>
    <n v="195082.91637754266"/>
    <n v="1141130"/>
    <n v="901536.68966996321"/>
    <s v="Favourable"/>
  </r>
  <r>
    <s v="PID5260"/>
    <x v="478"/>
    <x v="4"/>
    <x v="3"/>
    <x v="2"/>
    <x v="9"/>
    <n v="8085"/>
    <n v="1250101"/>
    <n v="0"/>
    <n v="365776.82193393342"/>
    <n v="63500.823615830821"/>
    <n v="1250101"/>
    <n v="820823.35445023584"/>
    <s v="Favourable"/>
  </r>
  <r>
    <s v="PID5480"/>
    <x v="479"/>
    <x v="3"/>
    <x v="1"/>
    <x v="1"/>
    <x v="20"/>
    <n v="7648"/>
    <n v="291490"/>
    <n v="0"/>
    <n v="27538.433373619453"/>
    <n v="58329.455840254734"/>
    <n v="291490"/>
    <n v="205622.11078612582"/>
    <s v="Favourable"/>
  </r>
  <r>
    <s v="PID6201"/>
    <x v="102"/>
    <x v="3"/>
    <x v="1"/>
    <x v="1"/>
    <x v="5"/>
    <n v="8329"/>
    <n v="1629138"/>
    <n v="0"/>
    <n v="1192584.3533680241"/>
    <n v="212506.63976327365"/>
    <n v="1629138"/>
    <n v="224047.00686870236"/>
    <s v="Favourable"/>
  </r>
  <r>
    <s v="PID1929"/>
    <x v="457"/>
    <x v="0"/>
    <x v="0"/>
    <x v="0"/>
    <x v="19"/>
    <n v="7619"/>
    <n v="2197471"/>
    <n v="14208"/>
    <n v="384989.26797564514"/>
    <n v="233722.61348940773"/>
    <n v="2183263"/>
    <n v="1578759.1185349473"/>
    <s v="Favourable"/>
  </r>
  <r>
    <s v="PID2505"/>
    <x v="480"/>
    <x v="4"/>
    <x v="3"/>
    <x v="1"/>
    <x v="19"/>
    <n v="5845"/>
    <n v="1870750"/>
    <n v="53240"/>
    <n v="603576.53782458254"/>
    <n v="236710.94644815067"/>
    <n v="1817510"/>
    <n v="1030462.5157272668"/>
    <s v="Favourable"/>
  </r>
  <r>
    <s v="PID4370"/>
    <x v="228"/>
    <x v="1"/>
    <x v="1"/>
    <x v="2"/>
    <x v="18"/>
    <n v="8514"/>
    <n v="905577"/>
    <n v="54759"/>
    <n v="391599.1814989784"/>
    <n v="157771.95376974493"/>
    <n v="850818"/>
    <n v="356205.86473127664"/>
    <s v="Favourable"/>
  </r>
  <r>
    <s v="PID5591"/>
    <x v="394"/>
    <x v="1"/>
    <x v="1"/>
    <x v="2"/>
    <x v="13"/>
    <n v="6105"/>
    <n v="1679672"/>
    <n v="10452"/>
    <n v="1299056.0204566948"/>
    <n v="32403.194250794655"/>
    <n v="1669220"/>
    <n v="348212.78529251064"/>
    <s v="Favourable"/>
  </r>
  <r>
    <s v="PID848"/>
    <x v="481"/>
    <x v="4"/>
    <x v="3"/>
    <x v="0"/>
    <x v="13"/>
    <n v="6327"/>
    <n v="480260"/>
    <n v="15640"/>
    <n v="251197.69922713653"/>
    <n v="40297.267375852702"/>
    <n v="464620"/>
    <n v="188765.03339701076"/>
    <s v="Favourable"/>
  </r>
  <r>
    <s v="PID1000"/>
    <x v="5"/>
    <x v="0"/>
    <x v="0"/>
    <x v="2"/>
    <x v="18"/>
    <n v="8278"/>
    <n v="2397120"/>
    <n v="0"/>
    <n v="1100428.3727950803"/>
    <n v="45900.779507384839"/>
    <n v="2397120"/>
    <n v="1250790.8476975348"/>
    <s v="Favourable"/>
  </r>
  <r>
    <s v="PID1024"/>
    <x v="409"/>
    <x v="1"/>
    <x v="1"/>
    <x v="1"/>
    <x v="42"/>
    <n v="8495"/>
    <n v="1741662"/>
    <n v="0"/>
    <n v="1152399.0861112305"/>
    <n v="554132.76443525776"/>
    <n v="1741662"/>
    <n v="35130.149453511694"/>
    <s v="Favourable"/>
  </r>
  <r>
    <s v="PID4373"/>
    <x v="482"/>
    <x v="2"/>
    <x v="2"/>
    <x v="0"/>
    <x v="28"/>
    <n v="8869"/>
    <n v="769977"/>
    <n v="0"/>
    <n v="22099.744596266934"/>
    <n v="189596.9509252829"/>
    <n v="769977"/>
    <n v="558280.30447845021"/>
    <s v="Favourable"/>
  </r>
  <r>
    <s v="PID3636"/>
    <x v="188"/>
    <x v="1"/>
    <x v="1"/>
    <x v="1"/>
    <x v="1"/>
    <n v="7980"/>
    <n v="499873"/>
    <n v="43248"/>
    <n v="100291.64151677377"/>
    <n v="98044.494911325499"/>
    <n v="456625"/>
    <n v="301536.86357190076"/>
    <s v="Favourable"/>
  </r>
  <r>
    <s v="PID4091"/>
    <x v="483"/>
    <x v="3"/>
    <x v="1"/>
    <x v="0"/>
    <x v="21"/>
    <n v="6845"/>
    <n v="2467856"/>
    <n v="58231"/>
    <n v="1313100.423781595"/>
    <n v="246118.095951778"/>
    <n v="2409625"/>
    <n v="908637.48026662692"/>
    <s v="Favourable"/>
  </r>
  <r>
    <s v="PID4766"/>
    <x v="484"/>
    <x v="0"/>
    <x v="0"/>
    <x v="1"/>
    <x v="40"/>
    <n v="7056"/>
    <n v="1829583"/>
    <n v="48524"/>
    <n v="394258.86237227026"/>
    <n v="45642.957382173401"/>
    <n v="1781059"/>
    <n v="1389681.1802455564"/>
    <s v="Favourable"/>
  </r>
  <r>
    <s v="PID5636"/>
    <x v="485"/>
    <x v="0"/>
    <x v="0"/>
    <x v="2"/>
    <x v="2"/>
    <n v="7826"/>
    <n v="714658"/>
    <n v="26053"/>
    <n v="378327.06907845393"/>
    <n v="203040.6298061806"/>
    <n v="688605"/>
    <n v="133290.30111536547"/>
    <s v="Favourable"/>
  </r>
  <r>
    <s v="PID553"/>
    <x v="486"/>
    <x v="1"/>
    <x v="1"/>
    <x v="2"/>
    <x v="44"/>
    <n v="5778"/>
    <n v="395683"/>
    <n v="16438"/>
    <n v="49182.519706927211"/>
    <n v="113412.45458724543"/>
    <n v="379245"/>
    <n v="233088.02570582734"/>
    <s v="Favourable"/>
  </r>
  <r>
    <s v="PID3740"/>
    <x v="273"/>
    <x v="3"/>
    <x v="1"/>
    <x v="0"/>
    <x v="40"/>
    <n v="8180"/>
    <n v="2389491"/>
    <n v="39058"/>
    <n v="1766463.7403500313"/>
    <n v="47851.989302776514"/>
    <n v="2350433"/>
    <n v="575175.27034719218"/>
    <s v="Favourable"/>
  </r>
  <r>
    <s v="PID311"/>
    <x v="487"/>
    <x v="1"/>
    <x v="1"/>
    <x v="2"/>
    <x v="17"/>
    <n v="8411"/>
    <n v="1763507"/>
    <n v="33863"/>
    <n v="589530.18735261261"/>
    <n v="17004.79439597893"/>
    <n v="1729644"/>
    <n v="1156972.0182514084"/>
    <s v="Favourable"/>
  </r>
  <r>
    <s v="PID565"/>
    <x v="117"/>
    <x v="0"/>
    <x v="0"/>
    <x v="1"/>
    <x v="32"/>
    <n v="7810"/>
    <n v="641956"/>
    <n v="12367"/>
    <n v="86771.251841280988"/>
    <n v="120287.62535247537"/>
    <n v="629589"/>
    <n v="434897.12280624366"/>
    <s v="Favourable"/>
  </r>
  <r>
    <s v="PID2242"/>
    <x v="488"/>
    <x v="1"/>
    <x v="1"/>
    <x v="2"/>
    <x v="26"/>
    <n v="6555"/>
    <n v="1165781"/>
    <n v="0"/>
    <n v="794602.70197020669"/>
    <n v="183047.70857555678"/>
    <n v="1165781"/>
    <n v="188130.58945423656"/>
    <s v="Favourable"/>
  </r>
  <r>
    <s v="PID4051"/>
    <x v="489"/>
    <x v="1"/>
    <x v="1"/>
    <x v="0"/>
    <x v="21"/>
    <n v="7476"/>
    <n v="1083428"/>
    <n v="0"/>
    <n v="216336.29164875363"/>
    <n v="265120.57636255573"/>
    <n v="1083428"/>
    <n v="601971.1319886907"/>
    <s v="Favourable"/>
  </r>
  <r>
    <s v="PID1462"/>
    <x v="345"/>
    <x v="2"/>
    <x v="2"/>
    <x v="1"/>
    <x v="8"/>
    <n v="5933"/>
    <n v="1098511"/>
    <n v="0"/>
    <n v="194159.39085223651"/>
    <n v="7023.8129599328568"/>
    <n v="1098511"/>
    <n v="897327.79618783062"/>
    <s v="Favourable"/>
  </r>
  <r>
    <s v="PID5567"/>
    <x v="490"/>
    <x v="0"/>
    <x v="0"/>
    <x v="0"/>
    <x v="20"/>
    <n v="7954"/>
    <n v="1898372"/>
    <n v="36847"/>
    <n v="873392.71855605778"/>
    <n v="194394.74296631361"/>
    <n v="1861525"/>
    <n v="830584.53847762849"/>
    <s v="Favourable"/>
  </r>
  <r>
    <s v="PID5760"/>
    <x v="491"/>
    <x v="0"/>
    <x v="0"/>
    <x v="2"/>
    <x v="18"/>
    <n v="6442"/>
    <n v="579713"/>
    <n v="0"/>
    <n v="168109.15790138033"/>
    <n v="106912.9797046812"/>
    <n v="579713"/>
    <n v="304690.86239393847"/>
    <s v="Favourable"/>
  </r>
  <r>
    <s v="PID6449"/>
    <x v="492"/>
    <x v="4"/>
    <x v="3"/>
    <x v="0"/>
    <x v="1"/>
    <n v="6465"/>
    <n v="652433"/>
    <n v="0"/>
    <n v="418677.90546941862"/>
    <n v="141999.26371261672"/>
    <n v="652433"/>
    <n v="91755.830817964626"/>
    <s v="Favourable"/>
  </r>
  <r>
    <s v="PID3652"/>
    <x v="178"/>
    <x v="3"/>
    <x v="1"/>
    <x v="0"/>
    <x v="8"/>
    <n v="8840"/>
    <n v="1723139"/>
    <n v="21156"/>
    <n v="906439.50060700683"/>
    <n v="393216.11380558234"/>
    <n v="1701983"/>
    <n v="423483.38558741077"/>
    <s v="Favourable"/>
  </r>
  <r>
    <s v="PID4637"/>
    <x v="346"/>
    <x v="4"/>
    <x v="3"/>
    <x v="0"/>
    <x v="5"/>
    <n v="6728"/>
    <n v="1837941"/>
    <n v="0"/>
    <n v="438385.60900057422"/>
    <n v="593255.13701083884"/>
    <n v="1837941"/>
    <n v="806300.25398858695"/>
    <s v="Favourable"/>
  </r>
  <r>
    <s v="PID3837"/>
    <x v="458"/>
    <x v="2"/>
    <x v="2"/>
    <x v="1"/>
    <x v="3"/>
    <n v="6478"/>
    <n v="1199813"/>
    <n v="0"/>
    <n v="349998.80809352314"/>
    <n v="89789.329479775115"/>
    <n v="1199813"/>
    <n v="760024.8624267017"/>
    <s v="Favourable"/>
  </r>
  <r>
    <s v="PID317"/>
    <x v="493"/>
    <x v="1"/>
    <x v="1"/>
    <x v="1"/>
    <x v="42"/>
    <n v="7541"/>
    <n v="312999"/>
    <n v="59995"/>
    <n v="115204.28038291181"/>
    <n v="66764.229561448985"/>
    <n v="253004"/>
    <n v="131030.49005563921"/>
    <s v="Favourable"/>
  </r>
  <r>
    <s v="PID1371"/>
    <x v="494"/>
    <x v="4"/>
    <x v="3"/>
    <x v="0"/>
    <x v="9"/>
    <n v="6275"/>
    <n v="1598985"/>
    <n v="0"/>
    <n v="1282026.3211337321"/>
    <n v="341918.51638038934"/>
    <n v="1598985"/>
    <n v="-24959.837514121551"/>
    <s v="Adverse"/>
  </r>
  <r>
    <s v="PID2913"/>
    <x v="205"/>
    <x v="3"/>
    <x v="1"/>
    <x v="0"/>
    <x v="6"/>
    <n v="6176"/>
    <n v="521286"/>
    <n v="0"/>
    <n v="390294.84791494376"/>
    <n v="103197.63552667515"/>
    <n v="521286"/>
    <n v="27793.516558381089"/>
    <s v="Favourable"/>
  </r>
  <r>
    <s v="PID3076"/>
    <x v="495"/>
    <x v="4"/>
    <x v="3"/>
    <x v="0"/>
    <x v="35"/>
    <n v="7251"/>
    <n v="1176208"/>
    <n v="24359"/>
    <n v="497347.56346124934"/>
    <n v="343779.41904742789"/>
    <n v="1151849"/>
    <n v="335081.01749132271"/>
    <s v="Favourable"/>
  </r>
  <r>
    <s v="PID4517"/>
    <x v="496"/>
    <x v="0"/>
    <x v="0"/>
    <x v="1"/>
    <x v="0"/>
    <n v="7426"/>
    <n v="2256351"/>
    <n v="35708"/>
    <n v="356354.14062400267"/>
    <n v="39297.936020691493"/>
    <n v="2220643"/>
    <n v="1860698.9233553058"/>
    <s v="Favourable"/>
  </r>
  <r>
    <s v="PID3859"/>
    <x v="497"/>
    <x v="0"/>
    <x v="0"/>
    <x v="2"/>
    <x v="15"/>
    <n v="6140"/>
    <n v="976396"/>
    <n v="56510"/>
    <n v="442396.40990103333"/>
    <n v="182149.57362895712"/>
    <n v="919886"/>
    <n v="351850.01647000958"/>
    <s v="Favourable"/>
  </r>
  <r>
    <s v="PID5963"/>
    <x v="498"/>
    <x v="0"/>
    <x v="0"/>
    <x v="2"/>
    <x v="39"/>
    <n v="9424"/>
    <n v="2414204"/>
    <n v="32162"/>
    <n v="1217204.0715243078"/>
    <n v="754835.78202253266"/>
    <n v="2382042"/>
    <n v="442164.1464531594"/>
    <s v="Favourable"/>
  </r>
  <r>
    <s v="PID6268"/>
    <x v="499"/>
    <x v="4"/>
    <x v="3"/>
    <x v="1"/>
    <x v="12"/>
    <n v="5618"/>
    <n v="707078"/>
    <n v="52843"/>
    <n v="598940.05799399805"/>
    <n v="53398.063577245652"/>
    <n v="654235"/>
    <n v="54739.878428756259"/>
    <s v="Favourable"/>
  </r>
  <r>
    <s v="PID1866"/>
    <x v="67"/>
    <x v="4"/>
    <x v="3"/>
    <x v="2"/>
    <x v="30"/>
    <n v="7386"/>
    <n v="1261475"/>
    <n v="46845"/>
    <n v="499945.96425750613"/>
    <n v="328539.51322834607"/>
    <n v="1214630"/>
    <n v="432989.5225141478"/>
    <s v="Favourable"/>
  </r>
  <r>
    <s v="PID4858"/>
    <x v="230"/>
    <x v="2"/>
    <x v="2"/>
    <x v="1"/>
    <x v="31"/>
    <n v="6565"/>
    <n v="659575"/>
    <n v="58349"/>
    <n v="198430.61975038555"/>
    <n v="115166.12208630559"/>
    <n v="601226"/>
    <n v="345978.25816330884"/>
    <s v="Favourable"/>
  </r>
  <r>
    <s v="PID2730"/>
    <x v="500"/>
    <x v="1"/>
    <x v="1"/>
    <x v="2"/>
    <x v="43"/>
    <n v="7626"/>
    <n v="1649363"/>
    <n v="15432"/>
    <n v="732484.68578887731"/>
    <n v="320531.45596038306"/>
    <n v="1633931"/>
    <n v="596346.85825073952"/>
    <s v="Favourable"/>
  </r>
  <r>
    <s v="PID5900"/>
    <x v="481"/>
    <x v="2"/>
    <x v="2"/>
    <x v="2"/>
    <x v="10"/>
    <n v="6538"/>
    <n v="419550"/>
    <n v="59985"/>
    <n v="66046.60822817967"/>
    <n v="48873.671889489044"/>
    <n v="359565"/>
    <n v="304629.71988233132"/>
    <s v="Favourable"/>
  </r>
  <r>
    <s v="PID441"/>
    <x v="501"/>
    <x v="0"/>
    <x v="0"/>
    <x v="1"/>
    <x v="35"/>
    <n v="7080"/>
    <n v="699174"/>
    <n v="34634"/>
    <n v="166876.61519194813"/>
    <n v="121639.51836677275"/>
    <n v="664540"/>
    <n v="410657.86644127913"/>
    <s v="Favourable"/>
  </r>
  <r>
    <s v="PID594"/>
    <x v="502"/>
    <x v="3"/>
    <x v="1"/>
    <x v="1"/>
    <x v="23"/>
    <n v="7223"/>
    <n v="917605"/>
    <n v="36086"/>
    <n v="881445.61901744397"/>
    <n v="304492.81382001028"/>
    <n v="881519"/>
    <n v="-268333.43283745414"/>
    <s v="Adverse"/>
  </r>
  <r>
    <s v="PID1620"/>
    <x v="503"/>
    <x v="0"/>
    <x v="0"/>
    <x v="1"/>
    <x v="38"/>
    <n v="7936"/>
    <n v="1239125"/>
    <n v="52565"/>
    <n v="1209176.0928070878"/>
    <n v="215154.84061286831"/>
    <n v="1186560"/>
    <n v="-185205.93341995613"/>
    <s v="Adverse"/>
  </r>
  <r>
    <s v="PID1912"/>
    <x v="268"/>
    <x v="4"/>
    <x v="3"/>
    <x v="2"/>
    <x v="28"/>
    <n v="7637"/>
    <n v="1772946"/>
    <n v="46956"/>
    <n v="158410.66392848553"/>
    <n v="55581.72202269332"/>
    <n v="1725990"/>
    <n v="1558953.6140488212"/>
    <s v="Favourable"/>
  </r>
  <r>
    <s v="PID5224"/>
    <x v="504"/>
    <x v="3"/>
    <x v="1"/>
    <x v="0"/>
    <x v="45"/>
    <n v="7345"/>
    <n v="1566793"/>
    <n v="37410"/>
    <n v="1155439.4725318637"/>
    <n v="375600.15117983922"/>
    <n v="1529383"/>
    <n v="35753.37628829712"/>
    <s v="Favourable"/>
  </r>
  <r>
    <s v="PID6125"/>
    <x v="505"/>
    <x v="1"/>
    <x v="1"/>
    <x v="0"/>
    <x v="26"/>
    <n v="8562"/>
    <n v="1069512"/>
    <n v="0"/>
    <n v="680039.24131430616"/>
    <n v="200006.71998047034"/>
    <n v="1069512"/>
    <n v="189466.03870522347"/>
    <s v="Favourable"/>
  </r>
  <r>
    <s v="PID1129"/>
    <x v="506"/>
    <x v="4"/>
    <x v="3"/>
    <x v="0"/>
    <x v="46"/>
    <n v="8922"/>
    <n v="810444"/>
    <n v="0"/>
    <n v="735319.05322352517"/>
    <n v="234428.50020632942"/>
    <n v="810444"/>
    <n v="-159303.55342985457"/>
    <s v="Adverse"/>
  </r>
  <r>
    <s v="PID1562"/>
    <x v="507"/>
    <x v="0"/>
    <x v="0"/>
    <x v="0"/>
    <x v="17"/>
    <n v="5703"/>
    <n v="1802659"/>
    <n v="77872"/>
    <n v="343473.95885538065"/>
    <n v="481667.9259607282"/>
    <n v="1724787"/>
    <n v="977517.11518389115"/>
    <s v="Favourable"/>
  </r>
  <r>
    <s v="PID5864"/>
    <x v="508"/>
    <x v="2"/>
    <x v="2"/>
    <x v="2"/>
    <x v="22"/>
    <n v="8752"/>
    <n v="2483647"/>
    <n v="51291"/>
    <n v="340506.12863381469"/>
    <n v="279252.1997188243"/>
    <n v="2432356"/>
    <n v="1863888.671647361"/>
    <s v="Favourable"/>
  </r>
  <r>
    <s v="PID5800"/>
    <x v="509"/>
    <x v="3"/>
    <x v="1"/>
    <x v="2"/>
    <x v="30"/>
    <n v="7389"/>
    <n v="1241527"/>
    <n v="21111"/>
    <n v="675187.27981879585"/>
    <n v="200847.68105785994"/>
    <n v="1220416"/>
    <n v="365492.03912334424"/>
    <s v="Favourable"/>
  </r>
  <r>
    <s v="PID1380"/>
    <x v="510"/>
    <x v="2"/>
    <x v="2"/>
    <x v="2"/>
    <x v="19"/>
    <n v="6531"/>
    <n v="2266032"/>
    <n v="36630"/>
    <n v="1928781.060092611"/>
    <n v="429782.35395824368"/>
    <n v="2229402"/>
    <n v="-92531.414050854743"/>
    <s v="Adverse"/>
  </r>
  <r>
    <s v="PID5583"/>
    <x v="511"/>
    <x v="2"/>
    <x v="2"/>
    <x v="2"/>
    <x v="37"/>
    <n v="7356"/>
    <n v="1817110"/>
    <n v="10558"/>
    <n v="1264132.1747371776"/>
    <n v="51122.82029376737"/>
    <n v="1806552"/>
    <n v="501855.00496905507"/>
    <s v="Favourable"/>
  </r>
  <r>
    <s v="PID3942"/>
    <x v="512"/>
    <x v="2"/>
    <x v="2"/>
    <x v="0"/>
    <x v="7"/>
    <n v="8615"/>
    <n v="1236390"/>
    <n v="56184"/>
    <n v="254173.65426830604"/>
    <n v="382511.46423261712"/>
    <n v="1180206"/>
    <n v="599704.88149907684"/>
    <s v="Favourable"/>
  </r>
  <r>
    <s v="PID5431"/>
    <x v="13"/>
    <x v="0"/>
    <x v="0"/>
    <x v="0"/>
    <x v="22"/>
    <n v="8322"/>
    <n v="2323023"/>
    <n v="39915"/>
    <n v="2052119.3983566961"/>
    <n v="490677.4523203366"/>
    <n v="2283108"/>
    <n v="-219773.85067703295"/>
    <s v="Adverse"/>
  </r>
  <r>
    <s v="PID5983"/>
    <x v="513"/>
    <x v="1"/>
    <x v="1"/>
    <x v="0"/>
    <x v="6"/>
    <n v="6475"/>
    <n v="1085751"/>
    <n v="15821"/>
    <n v="582964.98988347373"/>
    <n v="360353.81829782482"/>
    <n v="1069930"/>
    <n v="142432.19181870145"/>
    <s v="Favourable"/>
  </r>
  <r>
    <s v="PID6162"/>
    <x v="514"/>
    <x v="3"/>
    <x v="1"/>
    <x v="1"/>
    <x v="7"/>
    <n v="8955"/>
    <n v="311152"/>
    <n v="29646"/>
    <n v="152765.86999670384"/>
    <n v="4871.5960221182631"/>
    <n v="281506"/>
    <n v="153514.5339811779"/>
    <s v="Favourable"/>
  </r>
  <r>
    <s v="PID244"/>
    <x v="515"/>
    <x v="1"/>
    <x v="1"/>
    <x v="2"/>
    <x v="39"/>
    <n v="7761"/>
    <n v="490293"/>
    <n v="36023"/>
    <n v="183542.95365150299"/>
    <n v="81864.132556149532"/>
    <n v="454270"/>
    <n v="224885.91379234748"/>
    <s v="Favourable"/>
  </r>
  <r>
    <s v="PID1144"/>
    <x v="516"/>
    <x v="0"/>
    <x v="0"/>
    <x v="1"/>
    <x v="5"/>
    <n v="7928"/>
    <n v="429576"/>
    <n v="10409"/>
    <n v="351815.23577754287"/>
    <n v="65499.841649822403"/>
    <n v="419167"/>
    <n v="12260.922572634707"/>
    <s v="Favourable"/>
  </r>
  <r>
    <s v="PID5812"/>
    <x v="517"/>
    <x v="4"/>
    <x v="3"/>
    <x v="0"/>
    <x v="3"/>
    <n v="7022"/>
    <n v="1054658"/>
    <n v="0"/>
    <n v="614364.65356072143"/>
    <n v="101487.28411087302"/>
    <n v="1054658"/>
    <n v="338806.06232840556"/>
    <s v="Favourable"/>
  </r>
  <r>
    <s v="PID715"/>
    <x v="518"/>
    <x v="3"/>
    <x v="1"/>
    <x v="1"/>
    <x v="32"/>
    <n v="7770"/>
    <n v="1272233"/>
    <n v="53759"/>
    <n v="112633.06136867024"/>
    <n v="128938.32587440398"/>
    <n v="1218474"/>
    <n v="1030661.6127569258"/>
    <s v="Favourable"/>
  </r>
  <r>
    <s v="PID2638"/>
    <x v="396"/>
    <x v="0"/>
    <x v="0"/>
    <x v="0"/>
    <x v="35"/>
    <n v="9412"/>
    <n v="447857"/>
    <n v="0"/>
    <n v="73067.852622395978"/>
    <n v="99407.138624925981"/>
    <n v="447857"/>
    <n v="275382.00875267806"/>
    <s v="Favourable"/>
  </r>
  <r>
    <s v="PID3141"/>
    <x v="519"/>
    <x v="3"/>
    <x v="1"/>
    <x v="1"/>
    <x v="5"/>
    <n v="8873"/>
    <n v="2164711"/>
    <n v="0"/>
    <n v="2043039.503041313"/>
    <n v="540971.02056959155"/>
    <n v="2164711"/>
    <n v="-419299.52361090481"/>
    <s v="Adverse"/>
  </r>
  <r>
    <s v="PID3239"/>
    <x v="520"/>
    <x v="0"/>
    <x v="0"/>
    <x v="2"/>
    <x v="7"/>
    <n v="8525"/>
    <n v="2328038"/>
    <n v="0"/>
    <n v="1266922.5069622723"/>
    <n v="531825.890491231"/>
    <n v="2328038"/>
    <n v="529289.60254649678"/>
    <s v="Favourable"/>
  </r>
  <r>
    <s v="PID4546"/>
    <x v="341"/>
    <x v="0"/>
    <x v="0"/>
    <x v="0"/>
    <x v="36"/>
    <n v="8133"/>
    <n v="2497486"/>
    <n v="57847"/>
    <n v="1494913.8824694727"/>
    <n v="550616.61552681332"/>
    <n v="2439639"/>
    <n v="451955.50200371398"/>
    <s v="Favourable"/>
  </r>
  <r>
    <s v="PID4570"/>
    <x v="521"/>
    <x v="2"/>
    <x v="2"/>
    <x v="2"/>
    <x v="11"/>
    <n v="6394"/>
    <n v="558929"/>
    <n v="26149"/>
    <n v="397379.31578602304"/>
    <n v="35877.479547347066"/>
    <n v="532780"/>
    <n v="125672.2046666299"/>
    <s v="Favourable"/>
  </r>
  <r>
    <s v="PID2171"/>
    <x v="522"/>
    <x v="1"/>
    <x v="1"/>
    <x v="0"/>
    <x v="40"/>
    <n v="7692"/>
    <n v="1202023"/>
    <n v="80781"/>
    <n v="963707.86648865289"/>
    <n v="121969.1165983122"/>
    <n v="1121242"/>
    <n v="116346.01691303495"/>
    <s v="Favourable"/>
  </r>
  <r>
    <s v="PID2635"/>
    <x v="523"/>
    <x v="4"/>
    <x v="3"/>
    <x v="1"/>
    <x v="5"/>
    <n v="7650"/>
    <n v="881131"/>
    <n v="31083"/>
    <n v="680528.16679547622"/>
    <n v="61753.058896375733"/>
    <n v="850048"/>
    <n v="138849.77430814807"/>
    <s v="Favourable"/>
  </r>
  <r>
    <s v="PID3374"/>
    <x v="524"/>
    <x v="3"/>
    <x v="1"/>
    <x v="2"/>
    <x v="0"/>
    <n v="7069"/>
    <n v="1078369"/>
    <n v="0"/>
    <n v="748875.3463941575"/>
    <n v="146816.15024420133"/>
    <n v="1078369"/>
    <n v="182677.5033616412"/>
    <s v="Favourable"/>
  </r>
  <r>
    <s v="PID5585"/>
    <x v="397"/>
    <x v="3"/>
    <x v="1"/>
    <x v="2"/>
    <x v="3"/>
    <n v="8621"/>
    <n v="1344523"/>
    <n v="38452"/>
    <n v="1036006.6879966371"/>
    <n v="116164.20320346988"/>
    <n v="1306071"/>
    <n v="192352.10879989294"/>
    <s v="Favourable"/>
  </r>
  <r>
    <s v="PID1439"/>
    <x v="525"/>
    <x v="1"/>
    <x v="1"/>
    <x v="0"/>
    <x v="8"/>
    <n v="8479"/>
    <n v="887020"/>
    <n v="0"/>
    <n v="4596.7888387451721"/>
    <n v="191803.92633157005"/>
    <n v="887020"/>
    <n v="690619.28482968477"/>
    <s v="Favourable"/>
  </r>
  <r>
    <s v="PID1957"/>
    <x v="526"/>
    <x v="0"/>
    <x v="0"/>
    <x v="0"/>
    <x v="7"/>
    <n v="6273"/>
    <n v="2344062"/>
    <n v="38055"/>
    <n v="971082.1078337644"/>
    <n v="318388.6825777964"/>
    <n v="2306007"/>
    <n v="1054591.2095884392"/>
    <s v="Favourable"/>
  </r>
  <r>
    <s v="PID1551"/>
    <x v="170"/>
    <x v="2"/>
    <x v="2"/>
    <x v="2"/>
    <x v="46"/>
    <n v="9153"/>
    <n v="1405758"/>
    <n v="27580"/>
    <n v="609003.25869057176"/>
    <n v="243702.47088869053"/>
    <n v="1378178"/>
    <n v="553052.27042073768"/>
    <s v="Favourable"/>
  </r>
  <r>
    <s v="PID6372"/>
    <x v="527"/>
    <x v="3"/>
    <x v="1"/>
    <x v="0"/>
    <x v="11"/>
    <n v="5915"/>
    <n v="2357836"/>
    <n v="0"/>
    <n v="1177700.1386962263"/>
    <n v="66051.456862227686"/>
    <n v="2357836"/>
    <n v="1114084.404441546"/>
    <s v="Favourable"/>
  </r>
  <r>
    <s v="PID3312"/>
    <x v="528"/>
    <x v="2"/>
    <x v="2"/>
    <x v="0"/>
    <x v="15"/>
    <n v="7841"/>
    <n v="1600646"/>
    <n v="0"/>
    <n v="1163690.2961118747"/>
    <n v="247156.06776847821"/>
    <n v="1600646"/>
    <n v="189799.63611964695"/>
    <s v="Favourable"/>
  </r>
  <r>
    <s v="PID4092"/>
    <x v="529"/>
    <x v="1"/>
    <x v="1"/>
    <x v="1"/>
    <x v="29"/>
    <n v="8339"/>
    <n v="641941"/>
    <n v="28460"/>
    <n v="601304.46917990863"/>
    <n v="84442.436076303537"/>
    <n v="613481"/>
    <n v="-43805.905256212223"/>
    <s v="Adverse"/>
  </r>
  <r>
    <s v="PID4811"/>
    <x v="240"/>
    <x v="3"/>
    <x v="1"/>
    <x v="0"/>
    <x v="44"/>
    <n v="6034"/>
    <n v="1808750"/>
    <n v="16120"/>
    <n v="1614448.8818912178"/>
    <n v="73479.311233874367"/>
    <n v="1792630"/>
    <n v="120821.80687490781"/>
    <s v="Favourable"/>
  </r>
  <r>
    <s v="PID501"/>
    <x v="530"/>
    <x v="2"/>
    <x v="2"/>
    <x v="2"/>
    <x v="36"/>
    <n v="9488"/>
    <n v="632002"/>
    <n v="13775"/>
    <n v="227962.5099826708"/>
    <n v="77133.737616077342"/>
    <n v="618227"/>
    <n v="326905.75240125187"/>
    <s v="Favourable"/>
  </r>
  <r>
    <s v="PID402"/>
    <x v="531"/>
    <x v="0"/>
    <x v="0"/>
    <x v="2"/>
    <x v="16"/>
    <n v="8322"/>
    <n v="845753"/>
    <n v="0"/>
    <n v="153477.45078185925"/>
    <n v="267809.12678207894"/>
    <n v="845753"/>
    <n v="424466.42243606178"/>
    <s v="Favourable"/>
  </r>
  <r>
    <s v="PID1471"/>
    <x v="532"/>
    <x v="3"/>
    <x v="1"/>
    <x v="2"/>
    <x v="45"/>
    <n v="7490"/>
    <n v="354533"/>
    <n v="26932"/>
    <n v="331960.52156198764"/>
    <n v="51268.620326049982"/>
    <n v="327601"/>
    <n v="-28696.141888037615"/>
    <s v="Adverse"/>
  </r>
  <r>
    <s v="PID4739"/>
    <x v="533"/>
    <x v="2"/>
    <x v="2"/>
    <x v="0"/>
    <x v="18"/>
    <n v="5687"/>
    <n v="322586"/>
    <n v="0"/>
    <n v="267298.29580691684"/>
    <n v="103852.32259195384"/>
    <n v="322586"/>
    <n v="-48564.618398870691"/>
    <s v="Adverse"/>
  </r>
  <r>
    <s v="PID5186"/>
    <x v="534"/>
    <x v="4"/>
    <x v="3"/>
    <x v="2"/>
    <x v="35"/>
    <n v="6718"/>
    <n v="894985"/>
    <n v="16520"/>
    <n v="205549.02296143284"/>
    <n v="119231.02763636802"/>
    <n v="878465"/>
    <n v="570204.94940219913"/>
    <s v="Favourable"/>
  </r>
  <r>
    <s v="PID726"/>
    <x v="535"/>
    <x v="0"/>
    <x v="0"/>
    <x v="0"/>
    <x v="6"/>
    <n v="7411"/>
    <n v="371002"/>
    <n v="28903"/>
    <n v="356318.35527705704"/>
    <n v="38235.782321290528"/>
    <n v="342099"/>
    <n v="-23552.137598347559"/>
    <s v="Adverse"/>
  </r>
  <r>
    <s v="PID172"/>
    <x v="155"/>
    <x v="2"/>
    <x v="2"/>
    <x v="0"/>
    <x v="3"/>
    <n v="9273"/>
    <n v="2031876"/>
    <n v="0"/>
    <n v="801055.52900024992"/>
    <n v="472340.4493636557"/>
    <n v="2031876"/>
    <n v="758480.02163609443"/>
    <s v="Favourable"/>
  </r>
  <r>
    <s v="PID3051"/>
    <x v="302"/>
    <x v="4"/>
    <x v="3"/>
    <x v="0"/>
    <x v="30"/>
    <n v="7605"/>
    <n v="789897"/>
    <n v="24633"/>
    <n v="555679.25686132431"/>
    <n v="25788.440007251233"/>
    <n v="765264"/>
    <n v="208429.30313142447"/>
    <s v="Favourable"/>
  </r>
  <r>
    <s v="PID4056"/>
    <x v="536"/>
    <x v="0"/>
    <x v="0"/>
    <x v="0"/>
    <x v="18"/>
    <n v="8810"/>
    <n v="1167232"/>
    <n v="0"/>
    <n v="203523.17727898105"/>
    <n v="345610.10806865612"/>
    <n v="1167232"/>
    <n v="618098.71465236286"/>
    <s v="Favourable"/>
  </r>
  <r>
    <s v="PID4838"/>
    <x v="537"/>
    <x v="0"/>
    <x v="0"/>
    <x v="0"/>
    <x v="17"/>
    <n v="7730"/>
    <n v="440539"/>
    <n v="47301"/>
    <n v="175477.0503485736"/>
    <n v="24884.339088567503"/>
    <n v="393238"/>
    <n v="240177.6105628589"/>
    <s v="Favourable"/>
  </r>
  <r>
    <s v="PID1608"/>
    <x v="538"/>
    <x v="4"/>
    <x v="3"/>
    <x v="0"/>
    <x v="4"/>
    <n v="5657"/>
    <n v="2357520"/>
    <n v="0"/>
    <n v="1446308.3231531642"/>
    <n v="111782.0602917346"/>
    <n v="2357520"/>
    <n v="799429.61655510124"/>
    <s v="Favourable"/>
  </r>
  <r>
    <s v="PID2357"/>
    <x v="539"/>
    <x v="3"/>
    <x v="1"/>
    <x v="1"/>
    <x v="11"/>
    <n v="7638"/>
    <n v="2359628"/>
    <n v="19105"/>
    <n v="1189848.3304329936"/>
    <n v="478315.32011302427"/>
    <n v="2340523"/>
    <n v="691464.3494539822"/>
    <s v="Favourable"/>
  </r>
  <r>
    <s v="PID4653"/>
    <x v="540"/>
    <x v="0"/>
    <x v="0"/>
    <x v="0"/>
    <x v="1"/>
    <n v="7295"/>
    <n v="1766172"/>
    <n v="0"/>
    <n v="721238.52865732403"/>
    <n v="30187.48645182476"/>
    <n v="1766172"/>
    <n v="1014745.9848908512"/>
    <s v="Favourable"/>
  </r>
  <r>
    <s v="PID269"/>
    <x v="107"/>
    <x v="3"/>
    <x v="1"/>
    <x v="0"/>
    <x v="41"/>
    <n v="6674"/>
    <n v="301385"/>
    <n v="39315"/>
    <n v="19501.822932846531"/>
    <n v="10567.6768791581"/>
    <n v="262070"/>
    <n v="271315.50018799538"/>
    <s v="Favourable"/>
  </r>
  <r>
    <s v="PID1021"/>
    <x v="541"/>
    <x v="4"/>
    <x v="3"/>
    <x v="0"/>
    <x v="17"/>
    <n v="5757"/>
    <n v="1653488"/>
    <n v="18054"/>
    <n v="1072261.930600052"/>
    <n v="548566.39020466828"/>
    <n v="1635434"/>
    <n v="32659.679195279721"/>
    <s v="Favourable"/>
  </r>
  <r>
    <s v="PID1219"/>
    <x v="204"/>
    <x v="0"/>
    <x v="0"/>
    <x v="0"/>
    <x v="13"/>
    <n v="5691"/>
    <n v="812191"/>
    <n v="22641"/>
    <n v="609048.58711064549"/>
    <n v="162519.81012480301"/>
    <n v="789550"/>
    <n v="40622.602764551528"/>
    <s v="Favourable"/>
  </r>
  <r>
    <s v="PID1683"/>
    <x v="542"/>
    <x v="1"/>
    <x v="1"/>
    <x v="2"/>
    <x v="26"/>
    <n v="6307"/>
    <n v="956201"/>
    <n v="33069"/>
    <n v="684160.78169398231"/>
    <n v="155130.94249845206"/>
    <n v="923132"/>
    <n v="116909.27580756566"/>
    <s v="Favourable"/>
  </r>
  <r>
    <s v="PID6405"/>
    <x v="543"/>
    <x v="3"/>
    <x v="1"/>
    <x v="2"/>
    <x v="11"/>
    <n v="5540"/>
    <n v="1826332"/>
    <n v="0"/>
    <n v="1112296.6814969562"/>
    <n v="336311.67848570104"/>
    <n v="1826332"/>
    <n v="377723.64001734275"/>
    <s v="Favourable"/>
  </r>
  <r>
    <s v="PID1931"/>
    <x v="544"/>
    <x v="4"/>
    <x v="3"/>
    <x v="0"/>
    <x v="43"/>
    <n v="8942"/>
    <n v="1688999"/>
    <n v="58982"/>
    <n v="185419.13826753257"/>
    <n v="455580.42590737477"/>
    <n v="1630017"/>
    <n v="1047999.4358250927"/>
    <s v="Favourable"/>
  </r>
  <r>
    <s v="PID2007"/>
    <x v="545"/>
    <x v="4"/>
    <x v="3"/>
    <x v="2"/>
    <x v="28"/>
    <n v="8675"/>
    <n v="2437156"/>
    <n v="40026"/>
    <n v="2426566.785516236"/>
    <n v="364052.15431746346"/>
    <n v="2397130"/>
    <n v="-353462.93983369926"/>
    <s v="Adverse"/>
  </r>
  <r>
    <s v="PID3858"/>
    <x v="546"/>
    <x v="1"/>
    <x v="1"/>
    <x v="1"/>
    <x v="11"/>
    <n v="8613"/>
    <n v="1156285"/>
    <n v="91568"/>
    <n v="1012496.3425385574"/>
    <n v="84061.244120039206"/>
    <n v="1064717"/>
    <n v="59727.413341403473"/>
    <s v="Favourable"/>
  </r>
  <r>
    <s v="PID5322"/>
    <x v="547"/>
    <x v="0"/>
    <x v="0"/>
    <x v="0"/>
    <x v="17"/>
    <n v="5910"/>
    <n v="1928085"/>
    <n v="49439"/>
    <n v="981818.95509786857"/>
    <n v="296861.95426936069"/>
    <n v="1878646"/>
    <n v="649404.09063277068"/>
    <s v="Favourable"/>
  </r>
  <r>
    <s v="PID2514"/>
    <x v="548"/>
    <x v="2"/>
    <x v="2"/>
    <x v="0"/>
    <x v="37"/>
    <n v="8476"/>
    <n v="397003"/>
    <n v="15505"/>
    <n v="208732.1521528298"/>
    <n v="67133.591622949636"/>
    <n v="381498"/>
    <n v="121137.25622422056"/>
    <s v="Favourable"/>
  </r>
  <r>
    <s v="PID5968"/>
    <x v="312"/>
    <x v="3"/>
    <x v="1"/>
    <x v="2"/>
    <x v="1"/>
    <n v="8647"/>
    <n v="2305883"/>
    <n v="17044"/>
    <n v="1909650.4323497179"/>
    <n v="643571.9795223315"/>
    <n v="2288839"/>
    <n v="-247339.41187204933"/>
    <s v="Adverse"/>
  </r>
  <r>
    <s v="PID6098"/>
    <x v="102"/>
    <x v="0"/>
    <x v="0"/>
    <x v="2"/>
    <x v="0"/>
    <n v="8070"/>
    <n v="1907767"/>
    <n v="35278"/>
    <n v="434335.28363352868"/>
    <n v="283357.5007546136"/>
    <n v="1872489"/>
    <n v="1190074.2156118578"/>
    <s v="Favourable"/>
  </r>
  <r>
    <s v="PID795"/>
    <x v="201"/>
    <x v="1"/>
    <x v="1"/>
    <x v="2"/>
    <x v="1"/>
    <n v="9406"/>
    <n v="1978361"/>
    <n v="10839"/>
    <n v="1793239.9188404246"/>
    <n v="406046.95001932076"/>
    <n v="1967522"/>
    <n v="-220925.86885974556"/>
    <s v="Adverse"/>
  </r>
  <r>
    <s v="PID1516"/>
    <x v="549"/>
    <x v="4"/>
    <x v="3"/>
    <x v="0"/>
    <x v="18"/>
    <n v="6282"/>
    <n v="2114647"/>
    <n v="45295"/>
    <n v="708865.82280355867"/>
    <n v="666884.35949752619"/>
    <n v="2069352"/>
    <n v="738896.81769891502"/>
    <s v="Favourable"/>
  </r>
  <r>
    <s v="PID3331"/>
    <x v="550"/>
    <x v="3"/>
    <x v="1"/>
    <x v="0"/>
    <x v="44"/>
    <n v="8169"/>
    <n v="2058726"/>
    <n v="33512"/>
    <n v="210502.38784150698"/>
    <n v="235102.77071514449"/>
    <n v="2025214"/>
    <n v="1613120.8414433487"/>
    <s v="Favourable"/>
  </r>
  <r>
    <s v="PID4872"/>
    <x v="75"/>
    <x v="3"/>
    <x v="1"/>
    <x v="2"/>
    <x v="26"/>
    <n v="6414"/>
    <n v="431116"/>
    <n v="85068"/>
    <n v="41333.097886758522"/>
    <n v="103098.86190906922"/>
    <n v="346048"/>
    <n v="286684.04020417226"/>
    <s v="Favourable"/>
  </r>
  <r>
    <s v="PID6362"/>
    <x v="551"/>
    <x v="1"/>
    <x v="1"/>
    <x v="2"/>
    <x v="45"/>
    <n v="5958"/>
    <n v="1055763"/>
    <n v="59512"/>
    <n v="510387.67099525075"/>
    <n v="17615.656790920799"/>
    <n v="996251"/>
    <n v="527759.67221382842"/>
    <s v="Favourable"/>
  </r>
  <r>
    <s v="PID2834"/>
    <x v="413"/>
    <x v="0"/>
    <x v="0"/>
    <x v="1"/>
    <x v="27"/>
    <n v="5515"/>
    <n v="815019"/>
    <n v="0"/>
    <n v="170657.84939929907"/>
    <n v="139873.49951333905"/>
    <n v="815019"/>
    <n v="504487.65108736185"/>
    <s v="Favourable"/>
  </r>
  <r>
    <s v="PID5556"/>
    <x v="552"/>
    <x v="0"/>
    <x v="0"/>
    <x v="1"/>
    <x v="14"/>
    <n v="7055"/>
    <n v="2114391"/>
    <n v="0"/>
    <n v="167506.87313672746"/>
    <n v="640475.1928420685"/>
    <n v="2114391"/>
    <n v="1306408.934021204"/>
    <s v="Favourable"/>
  </r>
  <r>
    <s v="PID3299"/>
    <x v="553"/>
    <x v="2"/>
    <x v="2"/>
    <x v="1"/>
    <x v="27"/>
    <n v="6718"/>
    <n v="1076716"/>
    <n v="21489"/>
    <n v="102099.70975200752"/>
    <n v="19027.92112572023"/>
    <n v="1055227"/>
    <n v="955588.36912227224"/>
    <s v="Favourable"/>
  </r>
  <r>
    <s v="PID4187"/>
    <x v="554"/>
    <x v="1"/>
    <x v="1"/>
    <x v="0"/>
    <x v="5"/>
    <n v="7025"/>
    <n v="1798890"/>
    <n v="20598"/>
    <n v="466058.26507814962"/>
    <n v="171878.22285538964"/>
    <n v="1778292"/>
    <n v="1160953.5120664607"/>
    <s v="Favourable"/>
  </r>
  <r>
    <s v="PID1994"/>
    <x v="555"/>
    <x v="2"/>
    <x v="2"/>
    <x v="1"/>
    <x v="33"/>
    <n v="8579"/>
    <n v="1452985"/>
    <n v="39468"/>
    <n v="1155956.4912577099"/>
    <n v="84294.733491233041"/>
    <n v="1413517"/>
    <n v="212733.775251057"/>
    <s v="Favourable"/>
  </r>
  <r>
    <s v="PID4913"/>
    <x v="350"/>
    <x v="0"/>
    <x v="0"/>
    <x v="0"/>
    <x v="28"/>
    <n v="5748"/>
    <n v="711201"/>
    <n v="0"/>
    <n v="530645.31918064773"/>
    <n v="118299.20564260207"/>
    <n v="711201"/>
    <n v="62256.475176750217"/>
    <s v="Favourable"/>
  </r>
  <r>
    <s v="PID613"/>
    <x v="62"/>
    <x v="0"/>
    <x v="0"/>
    <x v="0"/>
    <x v="36"/>
    <n v="7308"/>
    <n v="1365914"/>
    <n v="0"/>
    <n v="594092.24377845053"/>
    <n v="141066.758137472"/>
    <n v="1365914"/>
    <n v="630754.9980840775"/>
    <s v="Favourable"/>
  </r>
  <r>
    <s v="PID2668"/>
    <x v="556"/>
    <x v="4"/>
    <x v="3"/>
    <x v="0"/>
    <x v="16"/>
    <n v="8854"/>
    <n v="334781"/>
    <n v="0"/>
    <n v="4880.4244516401723"/>
    <n v="11098.642287360641"/>
    <n v="334781"/>
    <n v="318801.93326099921"/>
    <s v="Favourable"/>
  </r>
  <r>
    <s v="PID3300"/>
    <x v="557"/>
    <x v="4"/>
    <x v="3"/>
    <x v="0"/>
    <x v="35"/>
    <n v="5541"/>
    <n v="1656696"/>
    <n v="52063"/>
    <n v="811420.73920772877"/>
    <n v="352449.36166291049"/>
    <n v="1604633"/>
    <n v="492825.89912936068"/>
    <s v="Favourable"/>
  </r>
  <r>
    <s v="PID4120"/>
    <x v="469"/>
    <x v="2"/>
    <x v="2"/>
    <x v="2"/>
    <x v="10"/>
    <n v="8308"/>
    <n v="970032"/>
    <n v="23171"/>
    <n v="682198.41567232274"/>
    <n v="52697.838119472937"/>
    <n v="946861"/>
    <n v="235135.74620820431"/>
    <s v="Favourable"/>
  </r>
  <r>
    <s v="PID6330"/>
    <x v="361"/>
    <x v="2"/>
    <x v="2"/>
    <x v="2"/>
    <x v="34"/>
    <n v="8756"/>
    <n v="1313306"/>
    <n v="32517"/>
    <n v="710232.98517333006"/>
    <n v="158667.67694760914"/>
    <n v="1280789"/>
    <n v="444405.33787906077"/>
    <s v="Favourable"/>
  </r>
  <r>
    <s v="PID2433"/>
    <x v="558"/>
    <x v="0"/>
    <x v="0"/>
    <x v="0"/>
    <x v="31"/>
    <n v="8647"/>
    <n v="1004832"/>
    <n v="0"/>
    <n v="936205.51829424908"/>
    <n v="76358.670946391998"/>
    <n v="1004832"/>
    <n v="-7732.189240641077"/>
    <s v="Adverse"/>
  </r>
  <r>
    <s v="PID5891"/>
    <x v="559"/>
    <x v="2"/>
    <x v="2"/>
    <x v="0"/>
    <x v="25"/>
    <n v="7962"/>
    <n v="361704"/>
    <n v="0"/>
    <n v="218352.28792617872"/>
    <n v="74661.85429462287"/>
    <n v="361704"/>
    <n v="68689.857779198443"/>
    <s v="Favourable"/>
  </r>
  <r>
    <s v="PID5808"/>
    <x v="200"/>
    <x v="2"/>
    <x v="2"/>
    <x v="2"/>
    <x v="26"/>
    <n v="6057"/>
    <n v="1959946"/>
    <n v="0"/>
    <n v="680030.10048667784"/>
    <n v="504249.61122593936"/>
    <n v="1959946"/>
    <n v="775666.28828738281"/>
    <s v="Favourable"/>
  </r>
  <r>
    <s v="PID6135"/>
    <x v="560"/>
    <x v="0"/>
    <x v="0"/>
    <x v="0"/>
    <x v="37"/>
    <n v="8093"/>
    <n v="1817220"/>
    <n v="52172"/>
    <n v="1608838.2604990299"/>
    <n v="151570.73836053378"/>
    <n v="1765048"/>
    <n v="56811.00114043639"/>
    <s v="Favourable"/>
  </r>
  <r>
    <s v="PID2412"/>
    <x v="352"/>
    <x v="0"/>
    <x v="0"/>
    <x v="2"/>
    <x v="23"/>
    <n v="7517"/>
    <n v="366352"/>
    <n v="12156"/>
    <n v="236488.35761539315"/>
    <n v="60775.737545270626"/>
    <n v="354196"/>
    <n v="69087.904839336232"/>
    <s v="Favourable"/>
  </r>
  <r>
    <s v="PID3994"/>
    <x v="502"/>
    <x v="4"/>
    <x v="3"/>
    <x v="0"/>
    <x v="14"/>
    <n v="5893"/>
    <n v="2395670"/>
    <n v="0"/>
    <n v="1328298.2438460488"/>
    <n v="439505.24659085361"/>
    <n v="2395670"/>
    <n v="627866.5095630975"/>
    <s v="Favourable"/>
  </r>
  <r>
    <s v="PID1501"/>
    <x v="561"/>
    <x v="3"/>
    <x v="1"/>
    <x v="2"/>
    <x v="24"/>
    <n v="8256"/>
    <n v="1184699"/>
    <n v="10356"/>
    <n v="87992.459630525991"/>
    <n v="85987.03926153091"/>
    <n v="1174343"/>
    <n v="1010719.5011079431"/>
    <s v="Favourable"/>
  </r>
  <r>
    <s v="PID2100"/>
    <x v="562"/>
    <x v="1"/>
    <x v="1"/>
    <x v="0"/>
    <x v="35"/>
    <n v="6208"/>
    <n v="1670763"/>
    <n v="40947"/>
    <n v="1593380.9466504154"/>
    <n v="535523.88980241353"/>
    <n v="1629816"/>
    <n v="-458141.83645282872"/>
    <s v="Adverse"/>
  </r>
  <r>
    <s v="PID2786"/>
    <x v="563"/>
    <x v="3"/>
    <x v="1"/>
    <x v="0"/>
    <x v="44"/>
    <n v="9073"/>
    <n v="1807662"/>
    <n v="0"/>
    <n v="470262.77421635453"/>
    <n v="220975.62275533189"/>
    <n v="1807662"/>
    <n v="1116423.6030283137"/>
    <s v="Favourable"/>
  </r>
  <r>
    <s v="PID3889"/>
    <x v="564"/>
    <x v="4"/>
    <x v="3"/>
    <x v="0"/>
    <x v="35"/>
    <n v="9202"/>
    <n v="651788"/>
    <n v="0"/>
    <n v="246892.5692922695"/>
    <n v="131582.75638889574"/>
    <n v="651788"/>
    <n v="273312.67431883479"/>
    <s v="Favourable"/>
  </r>
  <r>
    <s v="PID1590"/>
    <x v="565"/>
    <x v="2"/>
    <x v="2"/>
    <x v="0"/>
    <x v="14"/>
    <n v="7269"/>
    <n v="1692605"/>
    <n v="0"/>
    <n v="1050386.8121417547"/>
    <n v="390334.05654740898"/>
    <n v="1692605"/>
    <n v="251884.13131083641"/>
    <s v="Favourable"/>
  </r>
  <r>
    <s v="PID1420"/>
    <x v="17"/>
    <x v="0"/>
    <x v="0"/>
    <x v="0"/>
    <x v="6"/>
    <n v="8522"/>
    <n v="1049276"/>
    <n v="52000"/>
    <n v="34966.350715874039"/>
    <n v="347294.77787006361"/>
    <n v="997276"/>
    <n v="667014.87141406233"/>
    <s v="Favourable"/>
  </r>
  <r>
    <s v="PID1614"/>
    <x v="566"/>
    <x v="3"/>
    <x v="1"/>
    <x v="1"/>
    <x v="6"/>
    <n v="8673"/>
    <n v="602427"/>
    <n v="18017"/>
    <n v="375687.79045494349"/>
    <n v="46895.359268705506"/>
    <n v="584410"/>
    <n v="179843.85027635098"/>
    <s v="Favourable"/>
  </r>
  <r>
    <s v="PID2178"/>
    <x v="567"/>
    <x v="4"/>
    <x v="3"/>
    <x v="0"/>
    <x v="5"/>
    <n v="7185"/>
    <n v="2499883"/>
    <n v="26387"/>
    <n v="250179.32518188684"/>
    <n v="815200.76799256413"/>
    <n v="2473496"/>
    <n v="1434502.906825549"/>
    <s v="Favourable"/>
  </r>
  <r>
    <s v="PID3243"/>
    <x v="568"/>
    <x v="3"/>
    <x v="1"/>
    <x v="1"/>
    <x v="0"/>
    <n v="6778"/>
    <n v="1396702"/>
    <n v="0"/>
    <n v="298619.56838341552"/>
    <n v="292150.98261366837"/>
    <n v="1396702"/>
    <n v="805931.44900291611"/>
    <s v="Favourable"/>
  </r>
  <r>
    <s v="PID3687"/>
    <x v="468"/>
    <x v="4"/>
    <x v="3"/>
    <x v="0"/>
    <x v="35"/>
    <n v="8318"/>
    <n v="2366435"/>
    <n v="0"/>
    <n v="1136567.1297305319"/>
    <n v="87455.678720561424"/>
    <n v="2366435"/>
    <n v="1142412.1915489067"/>
    <s v="Favourable"/>
  </r>
  <r>
    <s v="PID4685"/>
    <x v="569"/>
    <x v="0"/>
    <x v="0"/>
    <x v="0"/>
    <x v="31"/>
    <n v="9205"/>
    <n v="2152514"/>
    <n v="0"/>
    <n v="466051.21141118417"/>
    <n v="424810.13452613441"/>
    <n v="2152514"/>
    <n v="1261652.6540626814"/>
    <s v="Favourable"/>
  </r>
  <r>
    <s v="PID5803"/>
    <x v="570"/>
    <x v="0"/>
    <x v="0"/>
    <x v="2"/>
    <x v="26"/>
    <n v="7946"/>
    <n v="1329609"/>
    <n v="0"/>
    <n v="267159.78003233665"/>
    <n v="330829.44423265621"/>
    <n v="1329609"/>
    <n v="731619.77573500713"/>
    <s v="Favourable"/>
  </r>
  <r>
    <s v="PID282"/>
    <x v="5"/>
    <x v="0"/>
    <x v="0"/>
    <x v="1"/>
    <x v="25"/>
    <n v="9440"/>
    <n v="1826194"/>
    <n v="48652"/>
    <n v="753210.03572661488"/>
    <n v="432214.72966307268"/>
    <n v="1777542"/>
    <n v="640769.23461031239"/>
    <s v="Favourable"/>
  </r>
  <r>
    <s v="PID1263"/>
    <x v="571"/>
    <x v="4"/>
    <x v="3"/>
    <x v="0"/>
    <x v="20"/>
    <n v="8708"/>
    <n v="412985"/>
    <n v="58340"/>
    <n v="209018.80603117959"/>
    <n v="120102.7103620741"/>
    <n v="354645"/>
    <n v="83863.483606746304"/>
    <s v="Favourable"/>
  </r>
  <r>
    <s v="PID1518"/>
    <x v="572"/>
    <x v="3"/>
    <x v="1"/>
    <x v="1"/>
    <x v="34"/>
    <n v="7990"/>
    <n v="2295672"/>
    <n v="36788"/>
    <n v="1170024.211159019"/>
    <n v="56697.821006261358"/>
    <n v="2258884"/>
    <n v="1068949.9678347197"/>
    <s v="Favourable"/>
  </r>
  <r>
    <s v="PID2925"/>
    <x v="175"/>
    <x v="1"/>
    <x v="1"/>
    <x v="0"/>
    <x v="7"/>
    <n v="9435"/>
    <n v="570384"/>
    <n v="11089"/>
    <n v="471720.52056775254"/>
    <n v="55028.872167357935"/>
    <n v="559295"/>
    <n v="43634.607264889521"/>
    <s v="Favourable"/>
  </r>
  <r>
    <s v="PID5697"/>
    <x v="288"/>
    <x v="2"/>
    <x v="2"/>
    <x v="0"/>
    <x v="16"/>
    <n v="7799"/>
    <n v="2061268"/>
    <n v="13942"/>
    <n v="1739039.7013018152"/>
    <n v="667841.96824163233"/>
    <n v="2047326"/>
    <n v="-345613.66954344744"/>
    <s v="Adverse"/>
  </r>
  <r>
    <s v="PID1465"/>
    <x v="382"/>
    <x v="4"/>
    <x v="3"/>
    <x v="1"/>
    <x v="7"/>
    <n v="8229"/>
    <n v="1353927"/>
    <n v="98151"/>
    <n v="1112800.59637917"/>
    <n v="152245.53521049226"/>
    <n v="1255776"/>
    <n v="88880.868410337716"/>
    <s v="Favourable"/>
  </r>
  <r>
    <s v="PID5349"/>
    <x v="573"/>
    <x v="3"/>
    <x v="1"/>
    <x v="1"/>
    <x v="40"/>
    <n v="8230"/>
    <n v="1446895"/>
    <n v="29097"/>
    <n v="1191021.8572585771"/>
    <n v="466029.60117980168"/>
    <n v="1417798"/>
    <n v="-210156.45843837876"/>
    <s v="Adverse"/>
  </r>
  <r>
    <s v="PID6230"/>
    <x v="574"/>
    <x v="4"/>
    <x v="3"/>
    <x v="1"/>
    <x v="5"/>
    <n v="8502"/>
    <n v="1320233"/>
    <n v="50496"/>
    <n v="578013.36137143383"/>
    <n v="294376.21526522195"/>
    <n v="1269737"/>
    <n v="447843.42336334428"/>
    <s v="Favourable"/>
  </r>
  <r>
    <s v="PID6413"/>
    <x v="575"/>
    <x v="1"/>
    <x v="1"/>
    <x v="2"/>
    <x v="17"/>
    <n v="5789"/>
    <n v="577883"/>
    <n v="0"/>
    <n v="428660.17372790596"/>
    <n v="112118.03361718169"/>
    <n v="577883"/>
    <n v="37104.792654912337"/>
    <s v="Favourable"/>
  </r>
  <r>
    <s v="PID1226"/>
    <x v="576"/>
    <x v="4"/>
    <x v="3"/>
    <x v="1"/>
    <x v="26"/>
    <n v="8603"/>
    <n v="2190034"/>
    <n v="22356"/>
    <n v="1571540.0691715332"/>
    <n v="522196.38306615158"/>
    <n v="2167678"/>
    <n v="96297.547762315255"/>
    <s v="Favourable"/>
  </r>
  <r>
    <s v="PID1838"/>
    <x v="398"/>
    <x v="4"/>
    <x v="3"/>
    <x v="0"/>
    <x v="24"/>
    <n v="8535"/>
    <n v="252319"/>
    <n v="0"/>
    <n v="185771.469379127"/>
    <n v="48053.193864236404"/>
    <n v="252319"/>
    <n v="18494.336756636592"/>
    <s v="Favourable"/>
  </r>
  <r>
    <s v="PID1657"/>
    <x v="577"/>
    <x v="2"/>
    <x v="2"/>
    <x v="2"/>
    <x v="8"/>
    <n v="6049"/>
    <n v="1921911"/>
    <n v="54070"/>
    <n v="1522243.1507757672"/>
    <n v="277075.16357404354"/>
    <n v="1867841"/>
    <n v="122592.68565018941"/>
    <s v="Favourable"/>
  </r>
  <r>
    <s v="PID3655"/>
    <x v="578"/>
    <x v="0"/>
    <x v="0"/>
    <x v="1"/>
    <x v="17"/>
    <n v="8515"/>
    <n v="343754"/>
    <n v="49667"/>
    <n v="193151.76008292771"/>
    <n v="61621.017667378561"/>
    <n v="294087"/>
    <n v="88981.222249693732"/>
    <s v="Favourable"/>
  </r>
  <r>
    <s v="PID2221"/>
    <x v="579"/>
    <x v="2"/>
    <x v="2"/>
    <x v="0"/>
    <x v="34"/>
    <n v="6844"/>
    <n v="1778524"/>
    <n v="22980"/>
    <n v="1176277.4238985439"/>
    <n v="428676.23340988002"/>
    <n v="1755544"/>
    <n v="173570.34269157611"/>
    <s v="Favourable"/>
  </r>
  <r>
    <s v="PID836"/>
    <x v="580"/>
    <x v="0"/>
    <x v="0"/>
    <x v="0"/>
    <x v="19"/>
    <n v="6125"/>
    <n v="1195085"/>
    <n v="18787"/>
    <n v="604404.90940592589"/>
    <n v="319367.37018579507"/>
    <n v="1176298"/>
    <n v="271312.72040827898"/>
    <s v="Favourable"/>
  </r>
  <r>
    <s v="PID2820"/>
    <x v="581"/>
    <x v="0"/>
    <x v="0"/>
    <x v="0"/>
    <x v="2"/>
    <n v="7779"/>
    <n v="1377329"/>
    <n v="59580"/>
    <n v="401640.35722332745"/>
    <n v="34989.631076576763"/>
    <n v="1317749"/>
    <n v="940699.01170009584"/>
    <s v="Favourable"/>
  </r>
  <r>
    <s v="PID1300"/>
    <x v="66"/>
    <x v="2"/>
    <x v="2"/>
    <x v="1"/>
    <x v="23"/>
    <n v="6835"/>
    <n v="1684605"/>
    <n v="0"/>
    <n v="1631157.0384915713"/>
    <n v="130152.19020461266"/>
    <n v="1684605"/>
    <n v="-76704.228696184"/>
    <s v="Adverse"/>
  </r>
  <r>
    <s v="PID6027"/>
    <x v="582"/>
    <x v="4"/>
    <x v="3"/>
    <x v="2"/>
    <x v="25"/>
    <n v="8697"/>
    <n v="254057"/>
    <n v="0"/>
    <n v="49332.617636274575"/>
    <n v="80671.784511330916"/>
    <n v="254057"/>
    <n v="124052.59785239451"/>
    <s v="Favourable"/>
  </r>
  <r>
    <s v="PID3927"/>
    <x v="583"/>
    <x v="3"/>
    <x v="1"/>
    <x v="1"/>
    <x v="15"/>
    <n v="6417"/>
    <n v="1452744"/>
    <n v="92185"/>
    <n v="796990.59193586977"/>
    <n v="407125.13950735814"/>
    <n v="1360559"/>
    <n v="248628.26855677203"/>
    <s v="Favourable"/>
  </r>
  <r>
    <s v="PID3751"/>
    <x v="294"/>
    <x v="4"/>
    <x v="3"/>
    <x v="1"/>
    <x v="8"/>
    <n v="6280"/>
    <n v="1762418"/>
    <n v="34276"/>
    <n v="1481750.5939087376"/>
    <n v="499858.58137513441"/>
    <n v="1728142"/>
    <n v="-219191.17528387206"/>
    <s v="Adverse"/>
  </r>
  <r>
    <s v="PID4147"/>
    <x v="584"/>
    <x v="1"/>
    <x v="1"/>
    <x v="0"/>
    <x v="7"/>
    <n v="8957"/>
    <n v="1278813"/>
    <n v="48650"/>
    <n v="161277.74404756411"/>
    <n v="379142.12597070663"/>
    <n v="1230163"/>
    <n v="738393.1299817292"/>
    <s v="Favourable"/>
  </r>
  <r>
    <s v="PID4311"/>
    <x v="585"/>
    <x v="4"/>
    <x v="3"/>
    <x v="2"/>
    <x v="10"/>
    <n v="7630"/>
    <n v="1338486"/>
    <n v="10816"/>
    <n v="802861.27236619079"/>
    <n v="115044.43336347466"/>
    <n v="1327670"/>
    <n v="420580.29427033453"/>
    <s v="Favourable"/>
  </r>
  <r>
    <s v="PID5669"/>
    <x v="560"/>
    <x v="3"/>
    <x v="1"/>
    <x v="0"/>
    <x v="43"/>
    <n v="8741"/>
    <n v="2256623"/>
    <n v="0"/>
    <n v="1670678.8489310858"/>
    <n v="315803.05674900423"/>
    <n v="2256623"/>
    <n v="270141.09431991004"/>
    <s v="Favourable"/>
  </r>
  <r>
    <s v="PID993"/>
    <x v="586"/>
    <x v="3"/>
    <x v="1"/>
    <x v="2"/>
    <x v="36"/>
    <n v="7135"/>
    <n v="490814"/>
    <n v="33754"/>
    <n v="54972.637725193541"/>
    <n v="66760.5687161557"/>
    <n v="457060"/>
    <n v="369080.79355865077"/>
    <s v="Favourable"/>
  </r>
  <r>
    <s v="PID2430"/>
    <x v="587"/>
    <x v="1"/>
    <x v="1"/>
    <x v="1"/>
    <x v="2"/>
    <n v="7654"/>
    <n v="1667362"/>
    <n v="41315"/>
    <n v="92590.607938679153"/>
    <n v="254204.87468379669"/>
    <n v="1626047"/>
    <n v="1320566.5173775242"/>
    <s v="Favourable"/>
  </r>
  <r>
    <s v="PID3099"/>
    <x v="170"/>
    <x v="1"/>
    <x v="1"/>
    <x v="1"/>
    <x v="2"/>
    <n v="5522"/>
    <n v="733264"/>
    <n v="0"/>
    <n v="323285.54954130901"/>
    <n v="418.44527674198338"/>
    <n v="733264"/>
    <n v="409560.005181949"/>
    <s v="Favourable"/>
  </r>
  <r>
    <s v="PID2343"/>
    <x v="588"/>
    <x v="2"/>
    <x v="2"/>
    <x v="2"/>
    <x v="33"/>
    <n v="6038"/>
    <n v="899135"/>
    <n v="49400"/>
    <n v="709060.11084188067"/>
    <n v="269722.7536979806"/>
    <n v="849735"/>
    <n v="-79647.864539861213"/>
    <s v="Adverse"/>
  </r>
  <r>
    <s v="PID5208"/>
    <x v="589"/>
    <x v="4"/>
    <x v="3"/>
    <x v="0"/>
    <x v="4"/>
    <n v="8471"/>
    <n v="1800641"/>
    <n v="56393"/>
    <n v="1235305.7184301526"/>
    <n v="379450.14813392883"/>
    <n v="1744248"/>
    <n v="185885.13343591848"/>
    <s v="Favourable"/>
  </r>
  <r>
    <s v="PID5725"/>
    <x v="590"/>
    <x v="3"/>
    <x v="1"/>
    <x v="0"/>
    <x v="11"/>
    <n v="8359"/>
    <n v="712266"/>
    <n v="31355"/>
    <n v="136945.84444967093"/>
    <n v="88899.136454609848"/>
    <n v="680911"/>
    <n v="486421.01909571921"/>
    <s v="Favourable"/>
  </r>
  <r>
    <s v="PID1133"/>
    <x v="591"/>
    <x v="0"/>
    <x v="0"/>
    <x v="0"/>
    <x v="20"/>
    <n v="5700"/>
    <n v="2222408"/>
    <n v="32500"/>
    <n v="847752.55939399917"/>
    <n v="510946.50863831077"/>
    <n v="2189908"/>
    <n v="863708.93196769012"/>
    <s v="Favourable"/>
  </r>
  <r>
    <s v="PID5428"/>
    <x v="592"/>
    <x v="1"/>
    <x v="1"/>
    <x v="1"/>
    <x v="25"/>
    <n v="8830"/>
    <n v="677217"/>
    <n v="0"/>
    <n v="298754.35344788397"/>
    <n v="72131.735619090221"/>
    <n v="677217"/>
    <n v="306330.91093302582"/>
    <s v="Favourable"/>
  </r>
  <r>
    <s v="PID6023"/>
    <x v="321"/>
    <x v="3"/>
    <x v="1"/>
    <x v="0"/>
    <x v="28"/>
    <n v="6015"/>
    <n v="1865126"/>
    <n v="0"/>
    <n v="795814.51108488138"/>
    <n v="526336.7305474513"/>
    <n v="1865126"/>
    <n v="542974.75836766744"/>
    <s v="Favourable"/>
  </r>
  <r>
    <s v="PID502"/>
    <x v="459"/>
    <x v="3"/>
    <x v="1"/>
    <x v="1"/>
    <x v="42"/>
    <n v="7467"/>
    <n v="1995714"/>
    <n v="0"/>
    <n v="926076.65748530906"/>
    <n v="118062.94530535147"/>
    <n v="1995714"/>
    <n v="951574.39720933943"/>
    <s v="Favourable"/>
  </r>
  <r>
    <s v="PID1232"/>
    <x v="593"/>
    <x v="4"/>
    <x v="3"/>
    <x v="0"/>
    <x v="7"/>
    <n v="8168"/>
    <n v="1126323"/>
    <n v="0"/>
    <n v="49623.195212230792"/>
    <n v="84956.469077528382"/>
    <n v="1126323"/>
    <n v="991743.33571024076"/>
    <s v="Favourable"/>
  </r>
  <r>
    <s v="PID2311"/>
    <x v="594"/>
    <x v="4"/>
    <x v="3"/>
    <x v="2"/>
    <x v="18"/>
    <n v="8834"/>
    <n v="991890"/>
    <n v="69762"/>
    <n v="755952.66752417875"/>
    <n v="178842.8585414096"/>
    <n v="922128"/>
    <n v="57094.473934411653"/>
    <s v="Favourable"/>
  </r>
  <r>
    <s v="PID5523"/>
    <x v="595"/>
    <x v="4"/>
    <x v="3"/>
    <x v="1"/>
    <x v="37"/>
    <n v="7381"/>
    <n v="1250611"/>
    <n v="58686"/>
    <n v="524515.94110194314"/>
    <n v="315913.36965774541"/>
    <n v="1191925"/>
    <n v="410181.68924031151"/>
    <s v="Favourable"/>
  </r>
  <r>
    <s v="PID2346"/>
    <x v="596"/>
    <x v="2"/>
    <x v="2"/>
    <x v="1"/>
    <x v="15"/>
    <n v="7253"/>
    <n v="567204"/>
    <n v="34311"/>
    <n v="67535.254057233047"/>
    <n v="154551.73107086794"/>
    <n v="532893"/>
    <n v="345117.01487189904"/>
    <s v="Favourable"/>
  </r>
  <r>
    <s v="PID3370"/>
    <x v="597"/>
    <x v="0"/>
    <x v="0"/>
    <x v="0"/>
    <x v="38"/>
    <n v="8857"/>
    <n v="1402317"/>
    <n v="0"/>
    <n v="815119.16606871912"/>
    <n v="79565.001944103438"/>
    <n v="1402317"/>
    <n v="507632.83198717749"/>
    <s v="Favourable"/>
  </r>
  <r>
    <s v="PID4158"/>
    <x v="489"/>
    <x v="1"/>
    <x v="1"/>
    <x v="0"/>
    <x v="17"/>
    <n v="7952"/>
    <n v="1258028"/>
    <n v="67700"/>
    <n v="1199482.6308741828"/>
    <n v="200434.42262092957"/>
    <n v="1190328"/>
    <n v="-141889.05349511234"/>
    <s v="Adverse"/>
  </r>
  <r>
    <s v="PID939"/>
    <x v="598"/>
    <x v="0"/>
    <x v="0"/>
    <x v="1"/>
    <x v="38"/>
    <n v="5863"/>
    <n v="2192947"/>
    <n v="50030"/>
    <n v="164696.89716048902"/>
    <n v="511995.57830159855"/>
    <n v="2142917"/>
    <n v="1516254.5245379126"/>
    <s v="Favourable"/>
  </r>
  <r>
    <s v="PID1112"/>
    <x v="18"/>
    <x v="1"/>
    <x v="1"/>
    <x v="0"/>
    <x v="34"/>
    <n v="7733"/>
    <n v="2422434"/>
    <n v="95823"/>
    <n v="1668187.6696666291"/>
    <n v="457760.41175072844"/>
    <n v="2326611"/>
    <n v="296485.91858264245"/>
    <s v="Favourable"/>
  </r>
  <r>
    <s v="PID2263"/>
    <x v="599"/>
    <x v="4"/>
    <x v="3"/>
    <x v="0"/>
    <x v="37"/>
    <n v="9172"/>
    <n v="2430507"/>
    <n v="20380"/>
    <n v="2255888.5303556053"/>
    <n v="430585.39513031201"/>
    <n v="2410127"/>
    <n v="-255966.92548591737"/>
    <s v="Adverse"/>
  </r>
  <r>
    <s v="PID3596"/>
    <x v="532"/>
    <x v="3"/>
    <x v="1"/>
    <x v="2"/>
    <x v="5"/>
    <n v="6382"/>
    <n v="952329"/>
    <n v="51227"/>
    <n v="326583.31228043552"/>
    <n v="187654.45889847624"/>
    <n v="901102"/>
    <n v="438091.22882108821"/>
    <s v="Favourable"/>
  </r>
  <r>
    <s v="PID4392"/>
    <x v="600"/>
    <x v="1"/>
    <x v="1"/>
    <x v="0"/>
    <x v="30"/>
    <n v="7250"/>
    <n v="567148"/>
    <n v="39511"/>
    <n v="499834.23406236304"/>
    <n v="102047.27243272442"/>
    <n v="527637"/>
    <n v="-34733.506495087408"/>
    <s v="Adverse"/>
  </r>
  <r>
    <s v="PID5095"/>
    <x v="601"/>
    <x v="4"/>
    <x v="3"/>
    <x v="0"/>
    <x v="25"/>
    <n v="9242"/>
    <n v="520725"/>
    <n v="13108"/>
    <n v="109205.05569546747"/>
    <n v="58751.842836993288"/>
    <n v="507617"/>
    <n v="352768.10146753921"/>
    <s v="Favourable"/>
  </r>
  <r>
    <s v="PID290"/>
    <x v="602"/>
    <x v="4"/>
    <x v="3"/>
    <x v="1"/>
    <x v="38"/>
    <n v="5845"/>
    <n v="2168742"/>
    <n v="0"/>
    <n v="795243.42165452044"/>
    <n v="53388.158399767337"/>
    <n v="2168742"/>
    <n v="1320110.4199457122"/>
    <s v="Favourable"/>
  </r>
  <r>
    <s v="PID2018"/>
    <x v="388"/>
    <x v="4"/>
    <x v="3"/>
    <x v="2"/>
    <x v="2"/>
    <n v="8048"/>
    <n v="662047"/>
    <n v="27584"/>
    <n v="455260.7816275371"/>
    <n v="104050.67162329923"/>
    <n v="634463"/>
    <n v="102735.54674916365"/>
    <s v="Favourable"/>
  </r>
  <r>
    <s v="PID2177"/>
    <x v="603"/>
    <x v="0"/>
    <x v="0"/>
    <x v="2"/>
    <x v="7"/>
    <n v="9150"/>
    <n v="1565033"/>
    <n v="13656"/>
    <n v="1080071.5813567915"/>
    <n v="173662.3515602577"/>
    <n v="1551377"/>
    <n v="311299.06708295085"/>
    <s v="Favourable"/>
  </r>
  <r>
    <s v="PID2643"/>
    <x v="604"/>
    <x v="1"/>
    <x v="1"/>
    <x v="0"/>
    <x v="15"/>
    <n v="7248"/>
    <n v="1171961"/>
    <n v="0"/>
    <n v="711264.95988280314"/>
    <n v="330569.1106636959"/>
    <n v="1171961"/>
    <n v="130126.92945350101"/>
    <s v="Favourable"/>
  </r>
  <r>
    <s v="PID3972"/>
    <x v="605"/>
    <x v="2"/>
    <x v="2"/>
    <x v="2"/>
    <x v="28"/>
    <n v="5987"/>
    <n v="409433"/>
    <n v="20144"/>
    <n v="391139.32189525937"/>
    <n v="134494.51186219088"/>
    <n v="389289"/>
    <n v="-116200.83375745022"/>
    <s v="Adverse"/>
  </r>
  <r>
    <s v="PID1485"/>
    <x v="390"/>
    <x v="2"/>
    <x v="2"/>
    <x v="2"/>
    <x v="33"/>
    <n v="9099"/>
    <n v="855890"/>
    <n v="24186"/>
    <n v="788535.84326970624"/>
    <n v="282314.38454892591"/>
    <n v="831704"/>
    <n v="-214960.22781863203"/>
    <s v="Adverse"/>
  </r>
  <r>
    <s v="PID4186"/>
    <x v="606"/>
    <x v="2"/>
    <x v="2"/>
    <x v="2"/>
    <x v="34"/>
    <n v="7313"/>
    <n v="1671028"/>
    <n v="44601"/>
    <n v="1305402.6101361595"/>
    <n v="152096.29444809639"/>
    <n v="1626427"/>
    <n v="213529.09541574423"/>
    <s v="Favourable"/>
  </r>
  <r>
    <s v="PID5159"/>
    <x v="607"/>
    <x v="0"/>
    <x v="0"/>
    <x v="0"/>
    <x v="34"/>
    <n v="6853"/>
    <n v="536510"/>
    <n v="38637"/>
    <n v="24002.078126187491"/>
    <n v="46847.851857544279"/>
    <n v="497873"/>
    <n v="465660.07001626823"/>
    <s v="Favourable"/>
  </r>
  <r>
    <s v="PID4943"/>
    <x v="608"/>
    <x v="1"/>
    <x v="1"/>
    <x v="2"/>
    <x v="43"/>
    <n v="6798"/>
    <n v="1291496"/>
    <n v="11061"/>
    <n v="1008002.2988276365"/>
    <n v="29664.617878738049"/>
    <n v="1280435"/>
    <n v="253829.08329362539"/>
    <s v="Favourable"/>
  </r>
  <r>
    <s v="PID4937"/>
    <x v="562"/>
    <x v="2"/>
    <x v="2"/>
    <x v="1"/>
    <x v="42"/>
    <n v="6494"/>
    <n v="414315"/>
    <n v="69870"/>
    <n v="265532.02985551051"/>
    <n v="120586.33818615942"/>
    <n v="344445"/>
    <n v="28196.63195833005"/>
    <s v="Favourable"/>
  </r>
  <r>
    <s v="PID2163"/>
    <x v="609"/>
    <x v="4"/>
    <x v="3"/>
    <x v="0"/>
    <x v="44"/>
    <n v="9397"/>
    <n v="1545940"/>
    <n v="0"/>
    <n v="883503.88163427403"/>
    <n v="498134.24592328648"/>
    <n v="1545940"/>
    <n v="164301.87244243943"/>
    <s v="Favourable"/>
  </r>
  <r>
    <s v="PID4836"/>
    <x v="393"/>
    <x v="3"/>
    <x v="1"/>
    <x v="1"/>
    <x v="5"/>
    <n v="6796"/>
    <n v="579890"/>
    <n v="0"/>
    <n v="149494.06413805814"/>
    <n v="131386.3655103801"/>
    <n v="579890"/>
    <n v="299009.57035156176"/>
    <s v="Favourable"/>
  </r>
  <r>
    <s v="PID1537"/>
    <x v="610"/>
    <x v="0"/>
    <x v="0"/>
    <x v="2"/>
    <x v="2"/>
    <n v="8350"/>
    <n v="900355"/>
    <n v="0"/>
    <n v="118081.35232530042"/>
    <n v="162781.44083609743"/>
    <n v="900355"/>
    <n v="619492.2068386022"/>
    <s v="Favourable"/>
  </r>
  <r>
    <s v="PID3521"/>
    <x v="324"/>
    <x v="3"/>
    <x v="1"/>
    <x v="1"/>
    <x v="24"/>
    <n v="8834"/>
    <n v="425444"/>
    <n v="52175"/>
    <n v="200182.35010107828"/>
    <n v="64631.477508782933"/>
    <n v="373269"/>
    <n v="160630.17239013879"/>
    <s v="Favourable"/>
  </r>
  <r>
    <s v="PID3666"/>
    <x v="611"/>
    <x v="0"/>
    <x v="0"/>
    <x v="1"/>
    <x v="45"/>
    <n v="7145"/>
    <n v="1046177"/>
    <n v="57973"/>
    <n v="828008.96768486791"/>
    <n v="117865.1043964909"/>
    <n v="988204"/>
    <n v="100302.92791864113"/>
    <s v="Favourable"/>
  </r>
  <r>
    <s v="PID4689"/>
    <x v="612"/>
    <x v="1"/>
    <x v="1"/>
    <x v="2"/>
    <x v="13"/>
    <n v="7837"/>
    <n v="875507"/>
    <n v="36599"/>
    <n v="713694.41917196428"/>
    <n v="277464.60126910446"/>
    <n v="838908"/>
    <n v="-115652.0204410688"/>
    <s v="Adverse"/>
  </r>
  <r>
    <s v="PID1813"/>
    <x v="613"/>
    <x v="1"/>
    <x v="1"/>
    <x v="0"/>
    <x v="25"/>
    <n v="6370"/>
    <n v="2227703"/>
    <n v="11861"/>
    <n v="209501.26246826851"/>
    <n v="629391.72150980169"/>
    <n v="2215842"/>
    <n v="1388810.0160219297"/>
    <s v="Favourable"/>
  </r>
  <r>
    <s v="PID4875"/>
    <x v="417"/>
    <x v="0"/>
    <x v="0"/>
    <x v="0"/>
    <x v="30"/>
    <n v="6314"/>
    <n v="1994366"/>
    <n v="0"/>
    <n v="1487263.1483070874"/>
    <n v="57138.908273767527"/>
    <n v="1994366"/>
    <n v="449963.94341914519"/>
    <s v="Favourable"/>
  </r>
  <r>
    <s v="PID115"/>
    <x v="614"/>
    <x v="3"/>
    <x v="1"/>
    <x v="1"/>
    <x v="8"/>
    <n v="6914"/>
    <n v="1304350"/>
    <n v="35925"/>
    <n v="421857.34729695332"/>
    <n v="135329.10259867285"/>
    <n v="1268425"/>
    <n v="747163.55010437383"/>
    <s v="Favourable"/>
  </r>
  <r>
    <s v="PID199"/>
    <x v="615"/>
    <x v="3"/>
    <x v="1"/>
    <x v="1"/>
    <x v="18"/>
    <n v="7688"/>
    <n v="1033528"/>
    <n v="0"/>
    <n v="659897.2767801896"/>
    <n v="64021.170006058011"/>
    <n v="1033528"/>
    <n v="309609.55321375234"/>
    <s v="Favourable"/>
  </r>
  <r>
    <s v="PID3208"/>
    <x v="342"/>
    <x v="1"/>
    <x v="1"/>
    <x v="2"/>
    <x v="34"/>
    <n v="5508"/>
    <n v="2004126"/>
    <n v="0"/>
    <n v="1784235.0795180127"/>
    <n v="490547.32729483937"/>
    <n v="2004126"/>
    <n v="-270656.40681285225"/>
    <s v="Adverse"/>
  </r>
  <r>
    <s v="PID3843"/>
    <x v="616"/>
    <x v="3"/>
    <x v="1"/>
    <x v="0"/>
    <x v="2"/>
    <n v="6242"/>
    <n v="1436846"/>
    <n v="82028"/>
    <n v="944282.54322679387"/>
    <n v="134288.73376720946"/>
    <n v="1354818"/>
    <n v="358274.72300599655"/>
    <s v="Favourable"/>
  </r>
  <r>
    <s v="PID4105"/>
    <x v="617"/>
    <x v="1"/>
    <x v="1"/>
    <x v="1"/>
    <x v="16"/>
    <n v="9081"/>
    <n v="765924"/>
    <n v="44580"/>
    <n v="667115.86285078817"/>
    <n v="70059.989197164934"/>
    <n v="721344"/>
    <n v="28748.147952046944"/>
    <s v="Favourable"/>
  </r>
  <r>
    <s v="PID6212"/>
    <x v="287"/>
    <x v="2"/>
    <x v="2"/>
    <x v="1"/>
    <x v="44"/>
    <n v="8604"/>
    <n v="1212383"/>
    <n v="41009"/>
    <n v="415030.94017543271"/>
    <n v="83845.198870022767"/>
    <n v="1171374"/>
    <n v="713506.86095454451"/>
    <s v="Favourable"/>
  </r>
  <r>
    <s v="PID4584"/>
    <x v="190"/>
    <x v="4"/>
    <x v="3"/>
    <x v="1"/>
    <x v="28"/>
    <n v="7368"/>
    <n v="1302070"/>
    <n v="18816"/>
    <n v="838561.29556539573"/>
    <n v="9756.2088479445138"/>
    <n v="1283254"/>
    <n v="453752.49558665976"/>
    <s v="Favourable"/>
  </r>
  <r>
    <s v="PID396"/>
    <x v="618"/>
    <x v="3"/>
    <x v="1"/>
    <x v="1"/>
    <x v="45"/>
    <n v="6726"/>
    <n v="1021145"/>
    <n v="0"/>
    <n v="87506.926076690899"/>
    <n v="206761.09212452368"/>
    <n v="1021145"/>
    <n v="726876.98179878539"/>
    <s v="Favourable"/>
  </r>
  <r>
    <s v="PID1928"/>
    <x v="619"/>
    <x v="4"/>
    <x v="3"/>
    <x v="1"/>
    <x v="12"/>
    <n v="8617"/>
    <n v="757236"/>
    <n v="39566"/>
    <n v="532972.40729138092"/>
    <n v="73542.255287603315"/>
    <n v="717670"/>
    <n v="150721.33742101572"/>
    <s v="Favourable"/>
  </r>
  <r>
    <s v="PID1985"/>
    <x v="620"/>
    <x v="4"/>
    <x v="3"/>
    <x v="0"/>
    <x v="40"/>
    <n v="7073"/>
    <n v="1016699"/>
    <n v="12920"/>
    <n v="780036.32105924108"/>
    <n v="239543.91838014268"/>
    <n v="1003779"/>
    <n v="-2881.2394393837312"/>
    <s v="Adverse"/>
  </r>
  <r>
    <s v="PID467"/>
    <x v="471"/>
    <x v="2"/>
    <x v="2"/>
    <x v="0"/>
    <x v="25"/>
    <n v="8049"/>
    <n v="1642902"/>
    <n v="0"/>
    <n v="1327644.340437345"/>
    <n v="297122.33895842725"/>
    <n v="1642902"/>
    <n v="18135.320604227716"/>
    <s v="Favourable"/>
  </r>
  <r>
    <s v="PID256"/>
    <x v="621"/>
    <x v="2"/>
    <x v="2"/>
    <x v="2"/>
    <x v="12"/>
    <n v="6156"/>
    <n v="463470"/>
    <n v="64697"/>
    <n v="338192.13335784711"/>
    <n v="126491.39768530214"/>
    <n v="398773"/>
    <n v="-1213.5310431492398"/>
    <s v="Adverse"/>
  </r>
  <r>
    <s v="PID3754"/>
    <x v="622"/>
    <x v="1"/>
    <x v="1"/>
    <x v="2"/>
    <x v="17"/>
    <n v="6252"/>
    <n v="1829079"/>
    <n v="43418"/>
    <n v="711017.78416233649"/>
    <n v="350033.53584441007"/>
    <n v="1785661"/>
    <n v="768027.67999325343"/>
    <s v="Favourable"/>
  </r>
  <r>
    <s v="PID2755"/>
    <x v="623"/>
    <x v="3"/>
    <x v="1"/>
    <x v="1"/>
    <x v="27"/>
    <n v="6390"/>
    <n v="1256066"/>
    <n v="46086"/>
    <n v="260106.9139538426"/>
    <n v="7381.1979207548284"/>
    <n v="1209980"/>
    <n v="988577.88812540262"/>
    <s v="Favourable"/>
  </r>
  <r>
    <s v="PID4973"/>
    <x v="74"/>
    <x v="4"/>
    <x v="3"/>
    <x v="2"/>
    <x v="41"/>
    <n v="6749"/>
    <n v="430048"/>
    <n v="29362"/>
    <n v="198814.08525176471"/>
    <n v="65817.969094706335"/>
    <n v="400686"/>
    <n v="165415.94565352896"/>
    <s v="Favourable"/>
  </r>
  <r>
    <s v="PID5378"/>
    <x v="624"/>
    <x v="1"/>
    <x v="1"/>
    <x v="2"/>
    <x v="40"/>
    <n v="6623"/>
    <n v="1427331"/>
    <n v="54354"/>
    <n v="451780.36351420224"/>
    <n v="134706.14356561541"/>
    <n v="1372977"/>
    <n v="840844.49292018241"/>
    <s v="Favourable"/>
  </r>
  <r>
    <s v="PID6138"/>
    <x v="625"/>
    <x v="1"/>
    <x v="1"/>
    <x v="0"/>
    <x v="19"/>
    <n v="8942"/>
    <n v="1602569"/>
    <n v="0"/>
    <n v="1271934.259265169"/>
    <n v="351045.1356789631"/>
    <n v="1602569"/>
    <n v="-20410.394944132073"/>
    <s v="Adverse"/>
  </r>
  <r>
    <s v="PID6374"/>
    <x v="330"/>
    <x v="4"/>
    <x v="3"/>
    <x v="0"/>
    <x v="24"/>
    <n v="7151"/>
    <n v="1541058"/>
    <n v="0"/>
    <n v="913706.57510377117"/>
    <n v="474038.17389313155"/>
    <n v="1541058"/>
    <n v="153313.25100309728"/>
    <s v="Favourable"/>
  </r>
  <r>
    <s v="PID1565"/>
    <x v="626"/>
    <x v="3"/>
    <x v="1"/>
    <x v="0"/>
    <x v="11"/>
    <n v="6443"/>
    <n v="1259034"/>
    <n v="26246"/>
    <n v="471705.49762026127"/>
    <n v="32731.238439045152"/>
    <n v="1232788"/>
    <n v="754597.26394069358"/>
    <s v="Favourable"/>
  </r>
  <r>
    <s v="PID1885"/>
    <x v="127"/>
    <x v="4"/>
    <x v="3"/>
    <x v="0"/>
    <x v="28"/>
    <n v="5771"/>
    <n v="2138036"/>
    <n v="59606"/>
    <n v="1043743.8442492987"/>
    <n v="611331.92686710635"/>
    <n v="2078430"/>
    <n v="482960.22888359497"/>
    <s v="Favourable"/>
  </r>
  <r>
    <s v="PID6288"/>
    <x v="627"/>
    <x v="2"/>
    <x v="2"/>
    <x v="0"/>
    <x v="13"/>
    <n v="8281"/>
    <n v="1051054"/>
    <n v="0"/>
    <n v="1036907.3352197671"/>
    <n v="11240.749560528218"/>
    <n v="1051054"/>
    <n v="2905.915219704737"/>
    <s v="Favourable"/>
  </r>
  <r>
    <s v="PID5654"/>
    <x v="628"/>
    <x v="4"/>
    <x v="3"/>
    <x v="2"/>
    <x v="17"/>
    <n v="8886"/>
    <n v="2257911"/>
    <n v="18700"/>
    <n v="977328.96561919968"/>
    <n v="376548.46336741262"/>
    <n v="2239211"/>
    <n v="904033.57101338776"/>
    <s v="Favourable"/>
  </r>
  <r>
    <s v="PID6030"/>
    <x v="629"/>
    <x v="0"/>
    <x v="0"/>
    <x v="0"/>
    <x v="23"/>
    <n v="8256"/>
    <n v="1192893"/>
    <n v="45597"/>
    <n v="239421.80473443857"/>
    <n v="116871.77008791103"/>
    <n v="1147296"/>
    <n v="836599.42517765041"/>
    <s v="Favourable"/>
  </r>
  <r>
    <s v="PID1607"/>
    <x v="93"/>
    <x v="4"/>
    <x v="3"/>
    <x v="0"/>
    <x v="17"/>
    <n v="6766"/>
    <n v="1127886"/>
    <n v="22509"/>
    <n v="414017.31452131219"/>
    <n v="192412.36722072214"/>
    <n v="1105377"/>
    <n v="521456.31825796561"/>
    <s v="Favourable"/>
  </r>
  <r>
    <s v="PID2055"/>
    <x v="241"/>
    <x v="0"/>
    <x v="0"/>
    <x v="1"/>
    <x v="41"/>
    <n v="8747"/>
    <n v="2043133"/>
    <n v="0"/>
    <n v="999296.28257309808"/>
    <n v="346368.80025398586"/>
    <n v="2043133"/>
    <n v="697467.917172916"/>
    <s v="Favourable"/>
  </r>
  <r>
    <s v="PID3996"/>
    <x v="37"/>
    <x v="0"/>
    <x v="0"/>
    <x v="2"/>
    <x v="12"/>
    <n v="6388"/>
    <n v="1040295"/>
    <n v="0"/>
    <n v="439564.49421466747"/>
    <n v="166433.73582206553"/>
    <n v="1040295"/>
    <n v="434296.76996326703"/>
    <s v="Favourable"/>
  </r>
  <r>
    <s v="PID2601"/>
    <x v="255"/>
    <x v="0"/>
    <x v="0"/>
    <x v="0"/>
    <x v="40"/>
    <n v="7324"/>
    <n v="2213001"/>
    <n v="19985"/>
    <n v="478891.3357442398"/>
    <n v="313876.98771660449"/>
    <n v="2193016"/>
    <n v="1420232.6765391557"/>
    <s v="Favourable"/>
  </r>
  <r>
    <s v="PID4296"/>
    <x v="630"/>
    <x v="3"/>
    <x v="1"/>
    <x v="1"/>
    <x v="0"/>
    <n v="6120"/>
    <n v="1597697"/>
    <n v="55562"/>
    <n v="585392.65662666841"/>
    <n v="183902.16581272535"/>
    <n v="1542135"/>
    <n v="828402.17756060627"/>
    <s v="Favourable"/>
  </r>
  <r>
    <s v="PID6169"/>
    <x v="631"/>
    <x v="0"/>
    <x v="0"/>
    <x v="0"/>
    <x v="2"/>
    <n v="9068"/>
    <n v="1316171"/>
    <n v="45539"/>
    <n v="373861.8704192763"/>
    <n v="1304.2680344182775"/>
    <n v="1270632"/>
    <n v="941004.86154630547"/>
    <s v="Favourable"/>
  </r>
  <r>
    <s v="PID528"/>
    <x v="632"/>
    <x v="0"/>
    <x v="0"/>
    <x v="0"/>
    <x v="11"/>
    <n v="8121"/>
    <n v="1646856"/>
    <n v="51327"/>
    <n v="879774.84133327729"/>
    <n v="136461.97987298405"/>
    <n v="1595529"/>
    <n v="630619.1787937386"/>
    <s v="Favourable"/>
  </r>
  <r>
    <s v="PID631"/>
    <x v="68"/>
    <x v="4"/>
    <x v="3"/>
    <x v="2"/>
    <x v="21"/>
    <n v="6298"/>
    <n v="2052579"/>
    <n v="33955"/>
    <n v="469057.60175440239"/>
    <n v="677896.33752558311"/>
    <n v="2018624"/>
    <n v="905625.06072001439"/>
    <s v="Favourable"/>
  </r>
  <r>
    <s v="PID5276"/>
    <x v="633"/>
    <x v="4"/>
    <x v="3"/>
    <x v="2"/>
    <x v="42"/>
    <n v="6160"/>
    <n v="1905126"/>
    <n v="39634"/>
    <n v="1349660.7317233984"/>
    <n v="250355.57045329243"/>
    <n v="1865492"/>
    <n v="305109.69782330911"/>
    <s v="Favourable"/>
  </r>
  <r>
    <s v="PID518"/>
    <x v="454"/>
    <x v="3"/>
    <x v="1"/>
    <x v="1"/>
    <x v="27"/>
    <n v="8793"/>
    <n v="1447128"/>
    <n v="0"/>
    <n v="1226634.431792656"/>
    <n v="288045.42618230038"/>
    <n v="1447128"/>
    <n v="-67551.857974956278"/>
    <s v="Adverse"/>
  </r>
  <r>
    <s v="PID927"/>
    <x v="390"/>
    <x v="1"/>
    <x v="1"/>
    <x v="1"/>
    <x v="44"/>
    <n v="7984"/>
    <n v="2161902"/>
    <n v="84748"/>
    <n v="1141445.112236856"/>
    <n v="273657.79849275347"/>
    <n v="2077154"/>
    <n v="746799.08927039057"/>
    <s v="Favourable"/>
  </r>
  <r>
    <s v="PID989"/>
    <x v="634"/>
    <x v="1"/>
    <x v="1"/>
    <x v="0"/>
    <x v="7"/>
    <n v="6503"/>
    <n v="2238443"/>
    <n v="34943"/>
    <n v="1338284.5121372314"/>
    <n v="647860.90672749083"/>
    <n v="2203500"/>
    <n v="252297.58113527764"/>
    <s v="Favourable"/>
  </r>
  <r>
    <s v="PID1314"/>
    <x v="415"/>
    <x v="4"/>
    <x v="3"/>
    <x v="2"/>
    <x v="10"/>
    <n v="8230"/>
    <n v="1312735"/>
    <n v="57682"/>
    <n v="1212127.1595712921"/>
    <n v="236746.53982828159"/>
    <n v="1255053"/>
    <n v="-136138.69939957373"/>
    <s v="Adverse"/>
  </r>
  <r>
    <s v="PID2183"/>
    <x v="635"/>
    <x v="3"/>
    <x v="1"/>
    <x v="1"/>
    <x v="44"/>
    <n v="6675"/>
    <n v="1190048"/>
    <n v="0"/>
    <n v="214349.71154000176"/>
    <n v="70950.251056947935"/>
    <n v="1190048"/>
    <n v="904748.03740305034"/>
    <s v="Favourable"/>
  </r>
  <r>
    <s v="PID3576"/>
    <x v="636"/>
    <x v="4"/>
    <x v="3"/>
    <x v="0"/>
    <x v="40"/>
    <n v="7323"/>
    <n v="907558"/>
    <n v="0"/>
    <n v="249852.97987316191"/>
    <n v="29899.223975460434"/>
    <n v="907558"/>
    <n v="627805.79615137773"/>
    <s v="Favourable"/>
  </r>
  <r>
    <s v="PID1218"/>
    <x v="637"/>
    <x v="0"/>
    <x v="0"/>
    <x v="2"/>
    <x v="0"/>
    <n v="7559"/>
    <n v="2419304"/>
    <n v="32520"/>
    <n v="956514.028303948"/>
    <n v="753707.27369936137"/>
    <n v="2386784"/>
    <n v="709082.69799669064"/>
    <s v="Favourable"/>
  </r>
  <r>
    <s v="PID2000"/>
    <x v="638"/>
    <x v="1"/>
    <x v="1"/>
    <x v="2"/>
    <x v="43"/>
    <n v="9151"/>
    <n v="1719938"/>
    <n v="25875"/>
    <n v="880576.33898526605"/>
    <n v="148110.93317459003"/>
    <n v="1694063"/>
    <n v="691250.72784014395"/>
    <s v="Favourable"/>
  </r>
  <r>
    <s v="PID2858"/>
    <x v="110"/>
    <x v="3"/>
    <x v="1"/>
    <x v="2"/>
    <x v="7"/>
    <n v="7160"/>
    <n v="1404563"/>
    <n v="27117"/>
    <n v="720405.80307705386"/>
    <n v="423418.96836845932"/>
    <n v="1377446"/>
    <n v="260738.22855448676"/>
    <s v="Favourable"/>
  </r>
  <r>
    <s v="PID5138"/>
    <x v="561"/>
    <x v="4"/>
    <x v="3"/>
    <x v="0"/>
    <x v="21"/>
    <n v="8704"/>
    <n v="1246978"/>
    <n v="35026"/>
    <n v="893243.70957075013"/>
    <n v="334507.89076607343"/>
    <n v="1211952"/>
    <n v="19226.399663176388"/>
    <s v="Favourable"/>
  </r>
  <r>
    <s v="PID3131"/>
    <x v="639"/>
    <x v="3"/>
    <x v="1"/>
    <x v="1"/>
    <x v="5"/>
    <n v="8016"/>
    <n v="1581489"/>
    <n v="46621"/>
    <n v="1485197.1373259593"/>
    <n v="206383.23642733798"/>
    <n v="1534868"/>
    <n v="-110091.37375329714"/>
    <s v="Adverse"/>
  </r>
  <r>
    <s v="PID5385"/>
    <x v="44"/>
    <x v="1"/>
    <x v="1"/>
    <x v="0"/>
    <x v="8"/>
    <n v="9241"/>
    <n v="275470"/>
    <n v="0"/>
    <n v="84119.787328633087"/>
    <n v="77471.985002271991"/>
    <n v="275470"/>
    <n v="113878.22766909492"/>
    <s v="Favourable"/>
  </r>
  <r>
    <s v="PID5576"/>
    <x v="640"/>
    <x v="1"/>
    <x v="1"/>
    <x v="1"/>
    <x v="40"/>
    <n v="8013"/>
    <n v="1411493"/>
    <n v="44642"/>
    <n v="1348063.5434843977"/>
    <n v="345327.23109141033"/>
    <n v="1366851"/>
    <n v="-281897.77457580809"/>
    <s v="Adverse"/>
  </r>
  <r>
    <s v="PID3363"/>
    <x v="641"/>
    <x v="1"/>
    <x v="1"/>
    <x v="1"/>
    <x v="5"/>
    <n v="8390"/>
    <n v="1569184"/>
    <n v="99608"/>
    <n v="553195.62865738024"/>
    <n v="399266.43064770271"/>
    <n v="1469576"/>
    <n v="616721.94069491699"/>
    <s v="Favourable"/>
  </r>
  <r>
    <s v="PID5254"/>
    <x v="128"/>
    <x v="4"/>
    <x v="3"/>
    <x v="2"/>
    <x v="44"/>
    <n v="7278"/>
    <n v="1388718"/>
    <n v="0"/>
    <n v="8019.4079447201357"/>
    <n v="391776.23975748167"/>
    <n v="1388718"/>
    <n v="988922.35229779826"/>
    <s v="Favourable"/>
  </r>
  <r>
    <s v="PID6038"/>
    <x v="642"/>
    <x v="3"/>
    <x v="1"/>
    <x v="0"/>
    <x v="39"/>
    <n v="8657"/>
    <n v="1029966"/>
    <n v="0"/>
    <n v="617824.11869463022"/>
    <n v="314957.89097922895"/>
    <n v="1029966"/>
    <n v="97183.990326140774"/>
    <s v="Favourable"/>
  </r>
  <r>
    <s v="PID1434"/>
    <x v="643"/>
    <x v="4"/>
    <x v="3"/>
    <x v="1"/>
    <x v="22"/>
    <n v="9054"/>
    <n v="2200810"/>
    <n v="30180"/>
    <n v="539219.45163653127"/>
    <n v="271640.5254900002"/>
    <n v="2170630"/>
    <n v="1389950.0228734685"/>
    <s v="Favourable"/>
  </r>
  <r>
    <s v="PID1567"/>
    <x v="644"/>
    <x v="3"/>
    <x v="1"/>
    <x v="2"/>
    <x v="14"/>
    <n v="8809"/>
    <n v="1742425"/>
    <n v="16423"/>
    <n v="795370.84325660556"/>
    <n v="65903.6846797701"/>
    <n v="1726002"/>
    <n v="881150.4720636243"/>
    <s v="Favourable"/>
  </r>
  <r>
    <s v="PID1628"/>
    <x v="107"/>
    <x v="1"/>
    <x v="1"/>
    <x v="2"/>
    <x v="18"/>
    <n v="9341"/>
    <n v="1578208"/>
    <n v="39880"/>
    <n v="1395196.7096863303"/>
    <n v="347892.92871414701"/>
    <n v="1538328"/>
    <n v="-164881.63840047736"/>
    <s v="Adverse"/>
  </r>
  <r>
    <s v="PID2081"/>
    <x v="645"/>
    <x v="0"/>
    <x v="0"/>
    <x v="0"/>
    <x v="12"/>
    <n v="9466"/>
    <n v="263944"/>
    <n v="36306"/>
    <n v="194017.50787216681"/>
    <n v="15957.633859436974"/>
    <n v="227638"/>
    <n v="53968.85826839623"/>
    <s v="Favourable"/>
  </r>
  <r>
    <s v="PID4361"/>
    <x v="539"/>
    <x v="0"/>
    <x v="0"/>
    <x v="0"/>
    <x v="11"/>
    <n v="5927"/>
    <n v="2385504"/>
    <n v="0"/>
    <n v="1579665.886490453"/>
    <n v="305567.07420917734"/>
    <n v="2385504"/>
    <n v="500271.03930036956"/>
    <s v="Favourable"/>
  </r>
  <r>
    <s v="PID3925"/>
    <x v="646"/>
    <x v="2"/>
    <x v="2"/>
    <x v="1"/>
    <x v="45"/>
    <n v="8236"/>
    <n v="369967"/>
    <n v="56384"/>
    <n v="326079.77850331337"/>
    <n v="55146.582197020274"/>
    <n v="313583"/>
    <n v="-11259.360700333666"/>
    <s v="Adverse"/>
  </r>
  <r>
    <s v="PID380"/>
    <x v="647"/>
    <x v="3"/>
    <x v="1"/>
    <x v="1"/>
    <x v="6"/>
    <n v="8461"/>
    <n v="1658039"/>
    <n v="10296"/>
    <n v="1127428.2176130866"/>
    <n v="458630.42667652265"/>
    <n v="1647743"/>
    <n v="71980.355710390722"/>
    <s v="Favourable"/>
  </r>
  <r>
    <s v="PID597"/>
    <x v="648"/>
    <x v="4"/>
    <x v="3"/>
    <x v="2"/>
    <x v="24"/>
    <n v="7166"/>
    <n v="1627632"/>
    <n v="10772"/>
    <n v="587792.35454060731"/>
    <n v="445665.49796870357"/>
    <n v="1616860"/>
    <n v="594174.14749068907"/>
    <s v="Favourable"/>
  </r>
  <r>
    <s v="PID607"/>
    <x v="649"/>
    <x v="0"/>
    <x v="0"/>
    <x v="0"/>
    <x v="0"/>
    <n v="8869"/>
    <n v="769625"/>
    <n v="18297"/>
    <n v="87536.29697204649"/>
    <n v="16956.205803038876"/>
    <n v="751328"/>
    <n v="665132.49722491461"/>
    <s v="Favourable"/>
  </r>
  <r>
    <s v="PID2186"/>
    <x v="650"/>
    <x v="4"/>
    <x v="3"/>
    <x v="0"/>
    <x v="34"/>
    <n v="7583"/>
    <n v="1149658"/>
    <n v="29138"/>
    <n v="688971.05041375838"/>
    <n v="122568.97478164267"/>
    <n v="1120520"/>
    <n v="338117.97480459895"/>
    <s v="Favourable"/>
  </r>
  <r>
    <s v="PID3074"/>
    <x v="25"/>
    <x v="4"/>
    <x v="3"/>
    <x v="0"/>
    <x v="36"/>
    <n v="8590"/>
    <n v="444457"/>
    <n v="50788"/>
    <n v="208441.72728381131"/>
    <n v="59029.171458939069"/>
    <n v="393669"/>
    <n v="176986.1012572496"/>
    <s v="Favourable"/>
  </r>
  <r>
    <s v="PID3142"/>
    <x v="651"/>
    <x v="1"/>
    <x v="1"/>
    <x v="0"/>
    <x v="25"/>
    <n v="8970"/>
    <n v="1048367"/>
    <n v="22512"/>
    <n v="626933.22293718997"/>
    <n v="68075.154686093199"/>
    <n v="1025855"/>
    <n v="353358.62237671681"/>
    <s v="Favourable"/>
  </r>
  <r>
    <s v="PID3446"/>
    <x v="652"/>
    <x v="3"/>
    <x v="1"/>
    <x v="0"/>
    <x v="45"/>
    <n v="6458"/>
    <n v="1829637"/>
    <n v="64037"/>
    <n v="1427379.2011377704"/>
    <n v="573426.81312082754"/>
    <n v="1765600"/>
    <n v="-171169.01425859798"/>
    <s v="Adverse"/>
  </r>
  <r>
    <s v="PID278"/>
    <x v="653"/>
    <x v="4"/>
    <x v="3"/>
    <x v="0"/>
    <x v="3"/>
    <n v="8821"/>
    <n v="1738531"/>
    <n v="0"/>
    <n v="1255695.8446138019"/>
    <n v="4168.5208784246661"/>
    <n v="1738531"/>
    <n v="478666.63450777344"/>
    <s v="Favourable"/>
  </r>
  <r>
    <s v="PID1781"/>
    <x v="189"/>
    <x v="1"/>
    <x v="1"/>
    <x v="0"/>
    <x v="40"/>
    <n v="6875"/>
    <n v="2427863"/>
    <n v="0"/>
    <n v="483105.29174039472"/>
    <n v="459717.79947898182"/>
    <n v="2427863"/>
    <n v="1485039.9087806235"/>
    <s v="Favourable"/>
  </r>
  <r>
    <s v="PID2057"/>
    <x v="142"/>
    <x v="4"/>
    <x v="3"/>
    <x v="0"/>
    <x v="36"/>
    <n v="6307"/>
    <n v="821834"/>
    <n v="47379"/>
    <n v="148602.22910889768"/>
    <n v="230965.02413398621"/>
    <n v="774455"/>
    <n v="442266.74675711611"/>
    <s v="Favourable"/>
  </r>
  <r>
    <s v="PID6096"/>
    <x v="654"/>
    <x v="1"/>
    <x v="1"/>
    <x v="0"/>
    <x v="7"/>
    <n v="6101"/>
    <n v="313324"/>
    <n v="28697"/>
    <n v="90561.000793857864"/>
    <n v="30548.249821606569"/>
    <n v="284627"/>
    <n v="192214.74938453556"/>
    <s v="Favourable"/>
  </r>
  <r>
    <s v="PID3498"/>
    <x v="655"/>
    <x v="3"/>
    <x v="1"/>
    <x v="2"/>
    <x v="17"/>
    <n v="7979"/>
    <n v="1648798"/>
    <n v="31030"/>
    <n v="416601.99058993364"/>
    <n v="447418.67758521647"/>
    <n v="1617768"/>
    <n v="784777.33182484983"/>
    <s v="Favourable"/>
  </r>
  <r>
    <s v="PID5165"/>
    <x v="656"/>
    <x v="2"/>
    <x v="2"/>
    <x v="2"/>
    <x v="22"/>
    <n v="7813"/>
    <n v="306322"/>
    <n v="0"/>
    <n v="301952.64305745473"/>
    <n v="12380.978369201106"/>
    <n v="306322"/>
    <n v="-8011.6214266558527"/>
    <s v="Adverse"/>
  </r>
  <r>
    <s v="PID910"/>
    <x v="657"/>
    <x v="0"/>
    <x v="0"/>
    <x v="2"/>
    <x v="42"/>
    <n v="6910"/>
    <n v="927340"/>
    <n v="17872"/>
    <n v="328877.84293937188"/>
    <n v="183054.76980741962"/>
    <n v="909468"/>
    <n v="415407.38725320849"/>
    <s v="Favourable"/>
  </r>
  <r>
    <s v="PID1773"/>
    <x v="658"/>
    <x v="3"/>
    <x v="1"/>
    <x v="1"/>
    <x v="16"/>
    <n v="6328"/>
    <n v="1408003"/>
    <n v="0"/>
    <n v="930823.96133981424"/>
    <n v="48607.476057341846"/>
    <n v="1408003"/>
    <n v="428571.56260284386"/>
    <s v="Favourable"/>
  </r>
  <r>
    <s v="PID2031"/>
    <x v="474"/>
    <x v="0"/>
    <x v="0"/>
    <x v="2"/>
    <x v="33"/>
    <n v="6159"/>
    <n v="885417"/>
    <n v="0"/>
    <n v="6015.3149898169222"/>
    <n v="116412.00030489959"/>
    <n v="885417"/>
    <n v="762989.68470528349"/>
    <s v="Favourable"/>
  </r>
  <r>
    <s v="PID2140"/>
    <x v="102"/>
    <x v="4"/>
    <x v="3"/>
    <x v="2"/>
    <x v="34"/>
    <n v="9256"/>
    <n v="328057"/>
    <n v="22264"/>
    <n v="32087.413043963479"/>
    <n v="42871.972239668576"/>
    <n v="305793"/>
    <n v="253097.61471636794"/>
    <s v="Favourable"/>
  </r>
  <r>
    <s v="PID2747"/>
    <x v="659"/>
    <x v="4"/>
    <x v="3"/>
    <x v="0"/>
    <x v="10"/>
    <n v="8262"/>
    <n v="1695426"/>
    <n v="43748"/>
    <n v="881444.28212436137"/>
    <n v="366214.9355705381"/>
    <n v="1651678"/>
    <n v="447766.78230510047"/>
    <s v="Favourable"/>
  </r>
  <r>
    <s v="PID3910"/>
    <x v="660"/>
    <x v="3"/>
    <x v="1"/>
    <x v="0"/>
    <x v="7"/>
    <n v="8585"/>
    <n v="2033929"/>
    <n v="0"/>
    <n v="1217631.9650613877"/>
    <n v="403926.55115820927"/>
    <n v="2033929"/>
    <n v="412370.48378040292"/>
    <s v="Favourable"/>
  </r>
  <r>
    <s v="PID246"/>
    <x v="661"/>
    <x v="2"/>
    <x v="2"/>
    <x v="0"/>
    <x v="8"/>
    <n v="8638"/>
    <n v="1672059"/>
    <n v="15828"/>
    <n v="1521948.8123343887"/>
    <n v="72362.383183366604"/>
    <n v="1656231"/>
    <n v="77747.804482244654"/>
    <s v="Favourable"/>
  </r>
  <r>
    <s v="PID167"/>
    <x v="662"/>
    <x v="1"/>
    <x v="1"/>
    <x v="1"/>
    <x v="31"/>
    <n v="5822"/>
    <n v="1529623"/>
    <n v="57062"/>
    <n v="144510.6407645357"/>
    <n v="338198.11947586219"/>
    <n v="1472561"/>
    <n v="1046914.2397596021"/>
    <s v="Favourable"/>
  </r>
  <r>
    <s v="PID333"/>
    <x v="663"/>
    <x v="4"/>
    <x v="3"/>
    <x v="2"/>
    <x v="27"/>
    <n v="7662"/>
    <n v="2269613"/>
    <n v="0"/>
    <n v="199067.80509474588"/>
    <n v="221676.0725082657"/>
    <n v="2269613"/>
    <n v="1848869.1223969883"/>
    <s v="Favourable"/>
  </r>
  <r>
    <s v="PID880"/>
    <x v="664"/>
    <x v="1"/>
    <x v="1"/>
    <x v="0"/>
    <x v="23"/>
    <n v="8035"/>
    <n v="1566798"/>
    <n v="40884"/>
    <n v="208559.84795235159"/>
    <n v="414983.61076239357"/>
    <n v="1525914"/>
    <n v="943254.54128525488"/>
    <s v="Favourable"/>
  </r>
  <r>
    <s v="PID4264"/>
    <x v="665"/>
    <x v="0"/>
    <x v="0"/>
    <x v="1"/>
    <x v="27"/>
    <n v="6864"/>
    <n v="2382508"/>
    <n v="0"/>
    <n v="9580.8852466367862"/>
    <n v="381497.15646416298"/>
    <n v="2382508"/>
    <n v="1991429.9582892002"/>
    <s v="Favourable"/>
  </r>
  <r>
    <s v="PID4318"/>
    <x v="657"/>
    <x v="0"/>
    <x v="0"/>
    <x v="2"/>
    <x v="35"/>
    <n v="7517"/>
    <n v="970277"/>
    <n v="19449"/>
    <n v="905696.61345356668"/>
    <n v="9405.7638112770546"/>
    <n v="950828"/>
    <n v="55174.622735156212"/>
    <s v="Favourable"/>
  </r>
  <r>
    <s v="PID2205"/>
    <x v="380"/>
    <x v="2"/>
    <x v="2"/>
    <x v="2"/>
    <x v="4"/>
    <n v="5991"/>
    <n v="305683"/>
    <n v="32469"/>
    <n v="129506.92934368151"/>
    <n v="17273.124501828468"/>
    <n v="273214"/>
    <n v="158902.94615449003"/>
    <s v="Favourable"/>
  </r>
  <r>
    <s v="PID692"/>
    <x v="666"/>
    <x v="1"/>
    <x v="1"/>
    <x v="1"/>
    <x v="27"/>
    <n v="8238"/>
    <n v="1655762"/>
    <n v="20575"/>
    <n v="1556310.7072317735"/>
    <n v="188931.52673310274"/>
    <n v="1635187"/>
    <n v="-89480.233964876272"/>
    <s v="Adverse"/>
  </r>
  <r>
    <s v="PID4818"/>
    <x v="401"/>
    <x v="2"/>
    <x v="2"/>
    <x v="2"/>
    <x v="29"/>
    <n v="6053"/>
    <n v="983514"/>
    <n v="0"/>
    <n v="707021.06516426825"/>
    <n v="107475.67374482866"/>
    <n v="983514"/>
    <n v="169017.26109090308"/>
    <s v="Favourable"/>
  </r>
  <r>
    <s v="PID2069"/>
    <x v="105"/>
    <x v="4"/>
    <x v="3"/>
    <x v="2"/>
    <x v="40"/>
    <n v="8859"/>
    <n v="1118162"/>
    <n v="79897"/>
    <n v="505745.45701927325"/>
    <n v="128262.16830088396"/>
    <n v="1038265"/>
    <n v="484154.37467984273"/>
    <s v="Favourable"/>
  </r>
  <r>
    <s v="PID5438"/>
    <x v="667"/>
    <x v="1"/>
    <x v="1"/>
    <x v="0"/>
    <x v="36"/>
    <n v="8462"/>
    <n v="1268947"/>
    <n v="0"/>
    <n v="860147.68112422712"/>
    <n v="136936.75847814317"/>
    <n v="1268947"/>
    <n v="271862.56039762974"/>
    <s v="Favourable"/>
  </r>
  <r>
    <s v="PID2067"/>
    <x v="668"/>
    <x v="1"/>
    <x v="1"/>
    <x v="0"/>
    <x v="29"/>
    <n v="7797"/>
    <n v="1390440"/>
    <n v="0"/>
    <n v="1115582.7953993652"/>
    <n v="89448.765880382503"/>
    <n v="1390440"/>
    <n v="185408.43872025236"/>
    <s v="Favourable"/>
  </r>
  <r>
    <s v="PID5479"/>
    <x v="518"/>
    <x v="2"/>
    <x v="2"/>
    <x v="2"/>
    <x v="41"/>
    <n v="8923"/>
    <n v="2355449"/>
    <n v="59074"/>
    <n v="1502119.2349006075"/>
    <n v="464753.98917667492"/>
    <n v="2296375"/>
    <n v="388575.77592271753"/>
    <s v="Favourable"/>
  </r>
  <r>
    <s v="PID6233"/>
    <x v="669"/>
    <x v="3"/>
    <x v="1"/>
    <x v="1"/>
    <x v="7"/>
    <n v="9163"/>
    <n v="359973"/>
    <n v="25860"/>
    <n v="219222.65619655122"/>
    <n v="51654.050458216436"/>
    <n v="334113"/>
    <n v="89096.29334523232"/>
    <s v="Favourable"/>
  </r>
  <r>
    <s v="PID3985"/>
    <x v="670"/>
    <x v="2"/>
    <x v="2"/>
    <x v="2"/>
    <x v="45"/>
    <n v="8712"/>
    <n v="2059272"/>
    <n v="34548"/>
    <n v="2037860.3627421153"/>
    <n v="480053.02508013701"/>
    <n v="2024724"/>
    <n v="-458641.38782225223"/>
    <s v="Adverse"/>
  </r>
  <r>
    <s v="PID756"/>
    <x v="264"/>
    <x v="0"/>
    <x v="0"/>
    <x v="1"/>
    <x v="12"/>
    <n v="8721"/>
    <n v="2141038"/>
    <n v="16461"/>
    <n v="1588711.4429683695"/>
    <n v="475424.15184499201"/>
    <n v="2124577"/>
    <n v="76902.405186638469"/>
    <s v="Favourable"/>
  </r>
  <r>
    <s v="PID1269"/>
    <x v="671"/>
    <x v="0"/>
    <x v="0"/>
    <x v="2"/>
    <x v="41"/>
    <n v="7554"/>
    <n v="659648"/>
    <n v="21599"/>
    <n v="212147.24366827958"/>
    <n v="74860.45414980645"/>
    <n v="638049"/>
    <n v="372640.30218191398"/>
    <s v="Favourable"/>
  </r>
  <r>
    <s v="PID3676"/>
    <x v="672"/>
    <x v="4"/>
    <x v="3"/>
    <x v="0"/>
    <x v="19"/>
    <n v="8332"/>
    <n v="1489822"/>
    <n v="0"/>
    <n v="1435932.1691706532"/>
    <n v="311998.95890184358"/>
    <n v="1489822"/>
    <n v="-258109.12807249674"/>
    <s v="Adverse"/>
  </r>
  <r>
    <s v="PID3649"/>
    <x v="284"/>
    <x v="2"/>
    <x v="2"/>
    <x v="0"/>
    <x v="30"/>
    <n v="7985"/>
    <n v="2478994"/>
    <n v="0"/>
    <n v="125004.1547943147"/>
    <n v="372022.4917480626"/>
    <n v="2478994"/>
    <n v="1981967.3534576227"/>
    <s v="Favourable"/>
  </r>
  <r>
    <s v="PID1450"/>
    <x v="312"/>
    <x v="1"/>
    <x v="1"/>
    <x v="2"/>
    <x v="11"/>
    <n v="7239"/>
    <n v="287879"/>
    <n v="0"/>
    <n v="60235.021688455039"/>
    <n v="3417.4983799386573"/>
    <n v="287879"/>
    <n v="224226.4799316063"/>
    <s v="Favourable"/>
  </r>
  <r>
    <s v="PID6043"/>
    <x v="259"/>
    <x v="2"/>
    <x v="2"/>
    <x v="0"/>
    <x v="3"/>
    <n v="6006"/>
    <n v="276196"/>
    <n v="50246"/>
    <n v="155854.53000895469"/>
    <n v="8065.9791799961977"/>
    <n v="225950"/>
    <n v="112275.49081104909"/>
    <s v="Favourable"/>
  </r>
  <r>
    <s v="PID605"/>
    <x v="503"/>
    <x v="2"/>
    <x v="2"/>
    <x v="1"/>
    <x v="26"/>
    <n v="7512"/>
    <n v="838092"/>
    <n v="0"/>
    <n v="74281.823558418837"/>
    <n v="264639.83478847676"/>
    <n v="838092"/>
    <n v="499170.34165310441"/>
    <s v="Favourable"/>
  </r>
  <r>
    <s v="PID3220"/>
    <x v="673"/>
    <x v="0"/>
    <x v="0"/>
    <x v="0"/>
    <x v="40"/>
    <n v="7268"/>
    <n v="2426159"/>
    <n v="0"/>
    <n v="1081352.0857013946"/>
    <n v="173541.35571874652"/>
    <n v="2426159"/>
    <n v="1171265.5585798589"/>
    <s v="Favourable"/>
  </r>
  <r>
    <s v="PID4200"/>
    <x v="674"/>
    <x v="4"/>
    <x v="3"/>
    <x v="0"/>
    <x v="31"/>
    <n v="8310"/>
    <n v="334353"/>
    <n v="28235"/>
    <n v="285588.32902914356"/>
    <n v="27641.330284200365"/>
    <n v="306118"/>
    <n v="21123.340686656069"/>
    <s v="Favourable"/>
  </r>
  <r>
    <s v="PID5389"/>
    <x v="440"/>
    <x v="1"/>
    <x v="1"/>
    <x v="2"/>
    <x v="43"/>
    <n v="8476"/>
    <n v="1919359"/>
    <n v="32155"/>
    <n v="323775.64099695004"/>
    <n v="211849.42425245163"/>
    <n v="1887204"/>
    <n v="1383733.9347505984"/>
    <s v="Favourable"/>
  </r>
  <r>
    <s v="PID4645"/>
    <x v="675"/>
    <x v="0"/>
    <x v="0"/>
    <x v="2"/>
    <x v="39"/>
    <n v="9281"/>
    <n v="1932025"/>
    <n v="34740"/>
    <n v="1430496.9095903954"/>
    <n v="412463.09189953661"/>
    <n v="1897285"/>
    <n v="89064.99851006805"/>
    <s v="Favourable"/>
  </r>
  <r>
    <s v="PID2846"/>
    <x v="227"/>
    <x v="4"/>
    <x v="3"/>
    <x v="0"/>
    <x v="12"/>
    <n v="9345"/>
    <n v="2332610"/>
    <n v="0"/>
    <n v="33388.746150657993"/>
    <n v="33650.631353081022"/>
    <n v="2332610"/>
    <n v="2265570.6224962608"/>
    <s v="Favourable"/>
  </r>
  <r>
    <s v="PID2482"/>
    <x v="676"/>
    <x v="2"/>
    <x v="2"/>
    <x v="2"/>
    <x v="31"/>
    <n v="6191"/>
    <n v="893856"/>
    <n v="0"/>
    <n v="654505.99868501618"/>
    <n v="225939.89192471156"/>
    <n v="893856"/>
    <n v="13410.109390272293"/>
    <s v="Favourable"/>
  </r>
  <r>
    <s v="PID5777"/>
    <x v="677"/>
    <x v="0"/>
    <x v="0"/>
    <x v="1"/>
    <x v="12"/>
    <n v="5634"/>
    <n v="643122"/>
    <n v="0"/>
    <n v="559480.27217569959"/>
    <n v="186418.1425550401"/>
    <n v="643122"/>
    <n v="-102776.41473073966"/>
    <s v="Adverse"/>
  </r>
  <r>
    <s v="PID2895"/>
    <x v="678"/>
    <x v="2"/>
    <x v="2"/>
    <x v="2"/>
    <x v="21"/>
    <n v="8728"/>
    <n v="1026718"/>
    <n v="57552"/>
    <n v="576924.63558536326"/>
    <n v="73306.849780970078"/>
    <n v="969166"/>
    <n v="376486.51463366672"/>
    <s v="Favourable"/>
  </r>
  <r>
    <s v="PID1978"/>
    <x v="96"/>
    <x v="0"/>
    <x v="0"/>
    <x v="1"/>
    <x v="10"/>
    <n v="8286"/>
    <n v="938990"/>
    <n v="22559"/>
    <n v="495721.37219962169"/>
    <n v="103640.05448461977"/>
    <n v="916431"/>
    <n v="339628.57331575849"/>
    <s v="Favourable"/>
  </r>
  <r>
    <s v="PID2712"/>
    <x v="406"/>
    <x v="3"/>
    <x v="1"/>
    <x v="2"/>
    <x v="40"/>
    <n v="6136"/>
    <n v="1200059"/>
    <n v="58477"/>
    <n v="1156393.2604635179"/>
    <n v="51776.968979746329"/>
    <n v="1141582"/>
    <n v="-8111.2294432641938"/>
    <s v="Adverse"/>
  </r>
  <r>
    <s v="PID6248"/>
    <x v="366"/>
    <x v="0"/>
    <x v="0"/>
    <x v="2"/>
    <x v="33"/>
    <n v="5538"/>
    <n v="269768"/>
    <n v="38157"/>
    <n v="192908.81531181233"/>
    <n v="18115.41753736114"/>
    <n v="231611"/>
    <n v="58743.767150826519"/>
    <s v="Favourable"/>
  </r>
  <r>
    <s v="PID6263"/>
    <x v="679"/>
    <x v="0"/>
    <x v="0"/>
    <x v="1"/>
    <x v="27"/>
    <n v="7602"/>
    <n v="667642"/>
    <n v="41444"/>
    <n v="103212.03105531579"/>
    <n v="101733.48819432985"/>
    <n v="626198"/>
    <n v="462696.48075035436"/>
    <s v="Favourable"/>
  </r>
  <r>
    <s v="PID1167"/>
    <x v="680"/>
    <x v="4"/>
    <x v="3"/>
    <x v="1"/>
    <x v="32"/>
    <n v="8726"/>
    <n v="1799680"/>
    <n v="47823"/>
    <n v="1186458.7178460001"/>
    <n v="271391.08167351986"/>
    <n v="1751857"/>
    <n v="341830.20048047998"/>
    <s v="Favourable"/>
  </r>
  <r>
    <s v="PID2380"/>
    <x v="372"/>
    <x v="2"/>
    <x v="2"/>
    <x v="1"/>
    <x v="41"/>
    <n v="7017"/>
    <n v="598557"/>
    <n v="0"/>
    <n v="62258.147025015729"/>
    <n v="117107.09599840123"/>
    <n v="598557"/>
    <n v="419191.75697658304"/>
    <s v="Favourable"/>
  </r>
  <r>
    <s v="PID5291"/>
    <x v="148"/>
    <x v="3"/>
    <x v="1"/>
    <x v="2"/>
    <x v="1"/>
    <n v="7933"/>
    <n v="2427528"/>
    <n v="0"/>
    <n v="528756.64970305725"/>
    <n v="766986.65673018096"/>
    <n v="2427528"/>
    <n v="1131784.6935667619"/>
    <s v="Favourable"/>
  </r>
  <r>
    <s v="PID704"/>
    <x v="681"/>
    <x v="4"/>
    <x v="3"/>
    <x v="2"/>
    <x v="32"/>
    <n v="5619"/>
    <n v="387103"/>
    <n v="60070"/>
    <n v="131684.35904154467"/>
    <n v="48509.14320475651"/>
    <n v="327033"/>
    <n v="206909.49775369882"/>
    <s v="Favourable"/>
  </r>
  <r>
    <s v="PID3620"/>
    <x v="682"/>
    <x v="2"/>
    <x v="2"/>
    <x v="1"/>
    <x v="23"/>
    <n v="7289"/>
    <n v="2181292"/>
    <n v="10559"/>
    <n v="1383654.6755197183"/>
    <n v="616766.73907804477"/>
    <n v="2170733"/>
    <n v="180870.58540223679"/>
    <s v="Favourable"/>
  </r>
  <r>
    <s v="PID4175"/>
    <x v="111"/>
    <x v="2"/>
    <x v="2"/>
    <x v="1"/>
    <x v="0"/>
    <n v="7624"/>
    <n v="333520"/>
    <n v="0"/>
    <n v="238063.42795659401"/>
    <n v="85307.571691459205"/>
    <n v="333520"/>
    <n v="10149.000351946801"/>
    <s v="Favourable"/>
  </r>
  <r>
    <s v="PID1844"/>
    <x v="74"/>
    <x v="4"/>
    <x v="3"/>
    <x v="0"/>
    <x v="12"/>
    <n v="8799"/>
    <n v="427142"/>
    <n v="0"/>
    <n v="336350.1233154877"/>
    <n v="35455.186977298996"/>
    <n v="427142"/>
    <n v="55336.689707213314"/>
    <s v="Favourable"/>
  </r>
  <r>
    <s v="PID4297"/>
    <x v="683"/>
    <x v="1"/>
    <x v="1"/>
    <x v="0"/>
    <x v="30"/>
    <n v="6208"/>
    <n v="2218729"/>
    <n v="24772"/>
    <n v="296470.75407788588"/>
    <n v="14802.856126737033"/>
    <n v="2193957"/>
    <n v="1907455.3897953772"/>
    <s v="Favourable"/>
  </r>
  <r>
    <s v="PID6166"/>
    <x v="684"/>
    <x v="2"/>
    <x v="2"/>
    <x v="2"/>
    <x v="13"/>
    <n v="7740"/>
    <n v="1989821"/>
    <n v="0"/>
    <n v="598875.92497371917"/>
    <n v="90890.318961940342"/>
    <n v="1989821"/>
    <n v="1300054.7560643405"/>
    <s v="Favourable"/>
  </r>
  <r>
    <s v="PID1086"/>
    <x v="685"/>
    <x v="1"/>
    <x v="1"/>
    <x v="0"/>
    <x v="29"/>
    <n v="6389"/>
    <n v="1008893"/>
    <n v="0"/>
    <n v="456434.67301894602"/>
    <n v="181457.80565035829"/>
    <n v="1008893"/>
    <n v="371000.52133069572"/>
    <s v="Favourable"/>
  </r>
  <r>
    <s v="PID1811"/>
    <x v="549"/>
    <x v="3"/>
    <x v="1"/>
    <x v="0"/>
    <x v="36"/>
    <n v="7346"/>
    <n v="635131"/>
    <n v="17313"/>
    <n v="486766.08204921283"/>
    <n v="194651.37643882653"/>
    <n v="617818"/>
    <n v="-46286.458488039323"/>
    <s v="Adverse"/>
  </r>
  <r>
    <s v="PID5351"/>
    <x v="686"/>
    <x v="3"/>
    <x v="1"/>
    <x v="1"/>
    <x v="4"/>
    <n v="7350"/>
    <n v="1062362"/>
    <n v="55492"/>
    <n v="447425.42334215064"/>
    <n v="96397.967618581781"/>
    <n v="1006870"/>
    <n v="518538.60903926753"/>
    <s v="Favourable"/>
  </r>
  <r>
    <s v="PID1422"/>
    <x v="47"/>
    <x v="3"/>
    <x v="1"/>
    <x v="0"/>
    <x v="21"/>
    <n v="5758"/>
    <n v="601844"/>
    <n v="38531"/>
    <n v="81324.889113257464"/>
    <n v="172672.44694569174"/>
    <n v="563313"/>
    <n v="347846.66394105076"/>
    <s v="Favourable"/>
  </r>
  <r>
    <s v="PID3163"/>
    <x v="143"/>
    <x v="4"/>
    <x v="3"/>
    <x v="2"/>
    <x v="32"/>
    <n v="8207"/>
    <n v="1302079"/>
    <n v="10223"/>
    <n v="1121044.3403100686"/>
    <n v="3403.2283515853146"/>
    <n v="1291856"/>
    <n v="177631.4313383461"/>
    <s v="Favourable"/>
  </r>
  <r>
    <s v="PID646"/>
    <x v="687"/>
    <x v="2"/>
    <x v="2"/>
    <x v="0"/>
    <x v="15"/>
    <n v="5872"/>
    <n v="2218861"/>
    <n v="0"/>
    <n v="2127424.8995863679"/>
    <n v="128667.67915726993"/>
    <n v="2218861"/>
    <n v="-37231.578743638005"/>
    <s v="Adverse"/>
  </r>
  <r>
    <s v="PID5942"/>
    <x v="476"/>
    <x v="3"/>
    <x v="1"/>
    <x v="1"/>
    <x v="43"/>
    <n v="6492"/>
    <n v="2031645"/>
    <n v="45165"/>
    <n v="226855.49284302825"/>
    <n v="644793.58019485709"/>
    <n v="1986480"/>
    <n v="1159995.9269621146"/>
    <s v="Favourable"/>
  </r>
  <r>
    <s v="PID666"/>
    <x v="172"/>
    <x v="0"/>
    <x v="0"/>
    <x v="2"/>
    <x v="41"/>
    <n v="6556"/>
    <n v="1439056"/>
    <n v="0"/>
    <n v="1112385.2983072926"/>
    <n v="191558.70139139504"/>
    <n v="1439056"/>
    <n v="135112.00030131242"/>
    <s v="Favourable"/>
  </r>
  <r>
    <s v="PID4566"/>
    <x v="688"/>
    <x v="1"/>
    <x v="1"/>
    <x v="1"/>
    <x v="44"/>
    <n v="6067"/>
    <n v="2189033"/>
    <n v="14536"/>
    <n v="1446109.9872710728"/>
    <n v="249560.3497508954"/>
    <n v="2174497"/>
    <n v="493362.66297803167"/>
    <s v="Favourable"/>
  </r>
  <r>
    <s v="PID741"/>
    <x v="478"/>
    <x v="2"/>
    <x v="2"/>
    <x v="1"/>
    <x v="9"/>
    <n v="9317"/>
    <n v="1924292"/>
    <n v="33498"/>
    <n v="694644.5001554382"/>
    <n v="590852.78819546581"/>
    <n v="1890794"/>
    <n v="638794.71164909611"/>
    <s v="Favourable"/>
  </r>
  <r>
    <s v="PID3003"/>
    <x v="401"/>
    <x v="2"/>
    <x v="2"/>
    <x v="1"/>
    <x v="14"/>
    <n v="7202"/>
    <n v="849817"/>
    <n v="0"/>
    <n v="312207.53754843835"/>
    <n v="193275.06894120015"/>
    <n v="849817"/>
    <n v="344334.39351036149"/>
    <s v="Favourable"/>
  </r>
  <r>
    <s v="PID5382"/>
    <x v="584"/>
    <x v="0"/>
    <x v="0"/>
    <x v="1"/>
    <x v="42"/>
    <n v="6401"/>
    <n v="1776546"/>
    <n v="34502"/>
    <n v="1210289.091233385"/>
    <n v="548669.5720218987"/>
    <n v="1742044"/>
    <n v="17587.336744716391"/>
    <s v="Favourable"/>
  </r>
  <r>
    <s v="PID319"/>
    <x v="689"/>
    <x v="4"/>
    <x v="3"/>
    <x v="1"/>
    <x v="7"/>
    <n v="7872"/>
    <n v="1869823"/>
    <n v="11517"/>
    <n v="931097.35456731624"/>
    <n v="194921.6231276131"/>
    <n v="1858306"/>
    <n v="743804.02230507066"/>
    <s v="Favourable"/>
  </r>
  <r>
    <s v="PID4067"/>
    <x v="3"/>
    <x v="2"/>
    <x v="2"/>
    <x v="1"/>
    <x v="45"/>
    <n v="7886"/>
    <n v="2353578"/>
    <n v="43715"/>
    <n v="1466088.2514587834"/>
    <n v="485193.29396913899"/>
    <n v="2309863"/>
    <n v="402296.45457207761"/>
    <s v="Favourable"/>
  </r>
  <r>
    <s v="PID171"/>
    <x v="81"/>
    <x v="2"/>
    <x v="2"/>
    <x v="0"/>
    <x v="22"/>
    <n v="8627"/>
    <n v="1939723"/>
    <n v="0"/>
    <n v="1688859.6065948098"/>
    <n v="156920.7970667445"/>
    <n v="1939723"/>
    <n v="93942.596338445786"/>
    <s v="Favourable"/>
  </r>
  <r>
    <s v="PID1539"/>
    <x v="690"/>
    <x v="4"/>
    <x v="3"/>
    <x v="0"/>
    <x v="40"/>
    <n v="8465"/>
    <n v="1817393"/>
    <n v="26316"/>
    <n v="34908.866691342788"/>
    <n v="70993.465169087984"/>
    <n v="1791077"/>
    <n v="1711490.6681395692"/>
    <s v="Favourable"/>
  </r>
  <r>
    <s v="PID4362"/>
    <x v="563"/>
    <x v="4"/>
    <x v="3"/>
    <x v="0"/>
    <x v="22"/>
    <n v="7279"/>
    <n v="2075545"/>
    <n v="28631"/>
    <n v="60364.162830830814"/>
    <n v="502037.67309332965"/>
    <n v="2046914"/>
    <n v="1513143.1640758396"/>
    <s v="Favourable"/>
  </r>
  <r>
    <s v="PID4602"/>
    <x v="691"/>
    <x v="1"/>
    <x v="1"/>
    <x v="1"/>
    <x v="39"/>
    <n v="6317"/>
    <n v="2169385"/>
    <n v="0"/>
    <n v="1786713.4158915367"/>
    <n v="20344.313360878794"/>
    <n v="2169385"/>
    <n v="362327.27074758452"/>
    <s v="Favourable"/>
  </r>
  <r>
    <s v="PID1151"/>
    <x v="692"/>
    <x v="4"/>
    <x v="3"/>
    <x v="1"/>
    <x v="44"/>
    <n v="8766"/>
    <n v="1831319"/>
    <n v="31244"/>
    <n v="1405809.6424702229"/>
    <n v="436865.06480215234"/>
    <n v="1800075"/>
    <n v="-11355.707272375235"/>
    <s v="Adverse"/>
  </r>
  <r>
    <s v="PID1322"/>
    <x v="693"/>
    <x v="4"/>
    <x v="3"/>
    <x v="2"/>
    <x v="46"/>
    <n v="5693"/>
    <n v="1963548"/>
    <n v="11402"/>
    <n v="579552.84795650165"/>
    <n v="24511.751592039422"/>
    <n v="1952146"/>
    <n v="1359483.400451459"/>
    <s v="Favourable"/>
  </r>
  <r>
    <s v="PID2713"/>
    <x v="694"/>
    <x v="2"/>
    <x v="2"/>
    <x v="2"/>
    <x v="21"/>
    <n v="6425"/>
    <n v="508381"/>
    <n v="0"/>
    <n v="475284.2316736636"/>
    <n v="166546.23109713147"/>
    <n v="508381"/>
    <n v="-133449.4627707951"/>
    <s v="Adverse"/>
  </r>
  <r>
    <s v="PID2472"/>
    <x v="651"/>
    <x v="0"/>
    <x v="0"/>
    <x v="1"/>
    <x v="11"/>
    <n v="7391"/>
    <n v="761108"/>
    <n v="43580"/>
    <n v="476827.02861462691"/>
    <n v="197852.17045073266"/>
    <n v="717528"/>
    <n v="86428.800934640458"/>
    <s v="Favourable"/>
  </r>
  <r>
    <s v="PID3308"/>
    <x v="695"/>
    <x v="2"/>
    <x v="2"/>
    <x v="0"/>
    <x v="45"/>
    <n v="5765"/>
    <n v="272959"/>
    <n v="88467"/>
    <n v="63720.942833841102"/>
    <n v="48777.153464918265"/>
    <n v="184492"/>
    <n v="160460.90370124063"/>
    <s v="Favourable"/>
  </r>
  <r>
    <s v="PID3882"/>
    <x v="696"/>
    <x v="4"/>
    <x v="3"/>
    <x v="0"/>
    <x v="38"/>
    <n v="8120"/>
    <n v="1136115"/>
    <n v="0"/>
    <n v="54724.978467806388"/>
    <n v="296097.36729275703"/>
    <n v="1136115"/>
    <n v="785292.65423943661"/>
    <s v="Favourable"/>
  </r>
  <r>
    <s v="PID5427"/>
    <x v="697"/>
    <x v="0"/>
    <x v="0"/>
    <x v="1"/>
    <x v="37"/>
    <n v="8726"/>
    <n v="447083"/>
    <n v="24184"/>
    <n v="281347.02650646842"/>
    <n v="100862.61644715484"/>
    <n v="422899"/>
    <n v="64873.357046376739"/>
    <s v="Favourable"/>
  </r>
  <r>
    <s v="PID671"/>
    <x v="698"/>
    <x v="0"/>
    <x v="0"/>
    <x v="2"/>
    <x v="22"/>
    <n v="6829"/>
    <n v="1030301"/>
    <n v="15782"/>
    <n v="702722.23921395314"/>
    <n v="6429.0545057185273"/>
    <n v="1014519"/>
    <n v="321149.70628032833"/>
    <s v="Favourable"/>
  </r>
  <r>
    <s v="PID1427"/>
    <x v="699"/>
    <x v="1"/>
    <x v="1"/>
    <x v="1"/>
    <x v="16"/>
    <n v="7420"/>
    <n v="1829634"/>
    <n v="95112"/>
    <n v="17808.543018958786"/>
    <n v="603967.59782905015"/>
    <n v="1734522"/>
    <n v="1207857.8591519911"/>
    <s v="Favourable"/>
  </r>
  <r>
    <s v="PID2135"/>
    <x v="33"/>
    <x v="3"/>
    <x v="1"/>
    <x v="1"/>
    <x v="37"/>
    <n v="8581"/>
    <n v="900669"/>
    <n v="0"/>
    <n v="243785.44614072438"/>
    <n v="277216.75589480053"/>
    <n v="900669"/>
    <n v="379666.79796447512"/>
    <s v="Favourable"/>
  </r>
  <r>
    <s v="PID3673"/>
    <x v="700"/>
    <x v="0"/>
    <x v="0"/>
    <x v="0"/>
    <x v="29"/>
    <n v="7936"/>
    <n v="1882735"/>
    <n v="58904"/>
    <n v="1706090.2929803412"/>
    <n v="15692.481197908739"/>
    <n v="1823831"/>
    <n v="160952.22582175001"/>
    <s v="Favourable"/>
  </r>
  <r>
    <s v="PID4047"/>
    <x v="174"/>
    <x v="1"/>
    <x v="1"/>
    <x v="0"/>
    <x v="31"/>
    <n v="6381"/>
    <n v="1204263"/>
    <n v="0"/>
    <n v="1082397.1748605962"/>
    <n v="151510.45952915336"/>
    <n v="1204263"/>
    <n v="-29644.634389749495"/>
    <s v="Adverse"/>
  </r>
  <r>
    <s v="PID3338"/>
    <x v="412"/>
    <x v="2"/>
    <x v="2"/>
    <x v="1"/>
    <x v="46"/>
    <n v="7008"/>
    <n v="1225483"/>
    <n v="37302"/>
    <n v="459362.71947272797"/>
    <n v="315535.22976335121"/>
    <n v="1188181"/>
    <n v="450585.05076392088"/>
    <s v="Favourable"/>
  </r>
  <r>
    <s v="PID2567"/>
    <x v="334"/>
    <x v="3"/>
    <x v="1"/>
    <x v="1"/>
    <x v="26"/>
    <n v="6840"/>
    <n v="2013756"/>
    <n v="35267"/>
    <n v="218274.43303675784"/>
    <n v="167655.75368397302"/>
    <n v="1978489"/>
    <n v="1627825.8132792693"/>
    <s v="Favourable"/>
  </r>
  <r>
    <s v="PID3183"/>
    <x v="701"/>
    <x v="3"/>
    <x v="1"/>
    <x v="0"/>
    <x v="16"/>
    <n v="8865"/>
    <n v="841528"/>
    <n v="30772"/>
    <n v="775526.76868323178"/>
    <n v="16491.792611688521"/>
    <n v="810756"/>
    <n v="49509.438705079723"/>
    <s v="Favourable"/>
  </r>
  <r>
    <s v="PID4223"/>
    <x v="702"/>
    <x v="3"/>
    <x v="1"/>
    <x v="2"/>
    <x v="4"/>
    <n v="7442"/>
    <n v="986302"/>
    <n v="53561"/>
    <n v="799727.21092483995"/>
    <n v="67805.050349727782"/>
    <n v="932741"/>
    <n v="118769.73872543231"/>
    <s v="Favourable"/>
  </r>
  <r>
    <s v="PID5698"/>
    <x v="703"/>
    <x v="1"/>
    <x v="1"/>
    <x v="1"/>
    <x v="43"/>
    <n v="7027"/>
    <n v="394419"/>
    <n v="0"/>
    <n v="211781.02310420378"/>
    <n v="15719.891267321751"/>
    <n v="394419"/>
    <n v="166918.08562847448"/>
    <s v="Favourable"/>
  </r>
  <r>
    <s v="PID3269"/>
    <x v="618"/>
    <x v="1"/>
    <x v="1"/>
    <x v="0"/>
    <x v="10"/>
    <n v="7116"/>
    <n v="1437881"/>
    <n v="18151"/>
    <n v="947364.57920535898"/>
    <n v="2454.911773301355"/>
    <n v="1419730"/>
    <n v="488061.50902133971"/>
    <s v="Favourable"/>
  </r>
  <r>
    <s v="PID4458"/>
    <x v="320"/>
    <x v="3"/>
    <x v="1"/>
    <x v="2"/>
    <x v="29"/>
    <n v="6143"/>
    <n v="388225"/>
    <n v="26656"/>
    <n v="117746.5697473169"/>
    <n v="127168.92762337638"/>
    <n v="361569"/>
    <n v="143309.50262930672"/>
    <s v="Favourable"/>
  </r>
  <r>
    <s v="PID932"/>
    <x v="111"/>
    <x v="3"/>
    <x v="1"/>
    <x v="2"/>
    <x v="12"/>
    <n v="7237"/>
    <n v="1954602"/>
    <n v="56461"/>
    <n v="509948.02828496858"/>
    <n v="398610.06111802981"/>
    <n v="1898141"/>
    <n v="1046043.9105970017"/>
    <s v="Favourable"/>
  </r>
  <r>
    <s v="PID3046"/>
    <x v="535"/>
    <x v="3"/>
    <x v="1"/>
    <x v="1"/>
    <x v="2"/>
    <n v="7355"/>
    <n v="1927800"/>
    <n v="38026"/>
    <n v="1599081.6042021816"/>
    <n v="596520.49732947268"/>
    <n v="1889774"/>
    <n v="-267802.10153165413"/>
    <s v="Adverse"/>
  </r>
  <r>
    <s v="PID3426"/>
    <x v="704"/>
    <x v="0"/>
    <x v="0"/>
    <x v="1"/>
    <x v="41"/>
    <n v="8302"/>
    <n v="1845920"/>
    <n v="14646"/>
    <n v="459507.7906485686"/>
    <n v="132960.17490798776"/>
    <n v="1831274"/>
    <n v="1253452.0344434436"/>
    <s v="Favourable"/>
  </r>
  <r>
    <s v="PID4342"/>
    <x v="172"/>
    <x v="4"/>
    <x v="3"/>
    <x v="1"/>
    <x v="5"/>
    <n v="8082"/>
    <n v="1849006"/>
    <n v="0"/>
    <n v="649616.4958658457"/>
    <n v="436361.2920983606"/>
    <n v="1849006"/>
    <n v="763028.21203579381"/>
    <s v="Favourable"/>
  </r>
  <r>
    <s v="PID710"/>
    <x v="357"/>
    <x v="0"/>
    <x v="0"/>
    <x v="1"/>
    <x v="26"/>
    <n v="6043"/>
    <n v="2055854"/>
    <n v="56960"/>
    <n v="587953.20789103047"/>
    <n v="337809.36584594235"/>
    <n v="1998894"/>
    <n v="1130091.4262630271"/>
    <s v="Favourable"/>
  </r>
  <r>
    <s v="PID1603"/>
    <x v="518"/>
    <x v="0"/>
    <x v="0"/>
    <x v="0"/>
    <x v="19"/>
    <n v="6779"/>
    <n v="421544"/>
    <n v="0"/>
    <n v="59568.204475658393"/>
    <n v="78292.621265287351"/>
    <n v="421544"/>
    <n v="283683.17425905424"/>
    <s v="Favourable"/>
  </r>
  <r>
    <s v="PID2328"/>
    <x v="317"/>
    <x v="1"/>
    <x v="1"/>
    <x v="0"/>
    <x v="27"/>
    <n v="9193"/>
    <n v="2193884"/>
    <n v="54597"/>
    <n v="1775012.0922007558"/>
    <n v="249482.08659716221"/>
    <n v="2139287"/>
    <n v="169389.82120208186"/>
    <s v="Favourable"/>
  </r>
  <r>
    <s v="PID4030"/>
    <x v="116"/>
    <x v="1"/>
    <x v="1"/>
    <x v="2"/>
    <x v="26"/>
    <n v="9173"/>
    <n v="2044676"/>
    <n v="25039"/>
    <n v="421859.88679430203"/>
    <n v="167992.07861163357"/>
    <n v="2019637"/>
    <n v="1454824.0345940643"/>
    <s v="Favourable"/>
  </r>
  <r>
    <s v="PID3484"/>
    <x v="661"/>
    <x v="2"/>
    <x v="2"/>
    <x v="0"/>
    <x v="46"/>
    <n v="7477"/>
    <n v="1882026"/>
    <n v="59922"/>
    <n v="1294566.1135415309"/>
    <n v="239033.60318680748"/>
    <n v="1822104"/>
    <n v="348426.28327166149"/>
    <s v="Favourable"/>
  </r>
  <r>
    <s v="PID130"/>
    <x v="705"/>
    <x v="1"/>
    <x v="1"/>
    <x v="0"/>
    <x v="22"/>
    <n v="9487"/>
    <n v="789444"/>
    <n v="0"/>
    <n v="310898.8137689603"/>
    <n v="203398.6812159087"/>
    <n v="789444"/>
    <n v="275146.50501513097"/>
    <s v="Favourable"/>
  </r>
  <r>
    <s v="PID2009"/>
    <x v="344"/>
    <x v="1"/>
    <x v="1"/>
    <x v="1"/>
    <x v="6"/>
    <n v="5969"/>
    <n v="645921"/>
    <n v="20398"/>
    <n v="509302.79109311843"/>
    <n v="154058.32918436339"/>
    <n v="625523"/>
    <n v="-17440.120277481852"/>
    <s v="Adverse"/>
  </r>
  <r>
    <s v="PID4718"/>
    <x v="433"/>
    <x v="2"/>
    <x v="2"/>
    <x v="1"/>
    <x v="15"/>
    <n v="7931"/>
    <n v="2468902"/>
    <n v="0"/>
    <n v="2395875.5053808023"/>
    <n v="750157.53314654145"/>
    <n v="2468902"/>
    <n v="-677131.03852734389"/>
    <s v="Adverse"/>
  </r>
  <r>
    <s v="PID1555"/>
    <x v="706"/>
    <x v="0"/>
    <x v="0"/>
    <x v="0"/>
    <x v="44"/>
    <n v="7698"/>
    <n v="426196"/>
    <n v="38514"/>
    <n v="353429.11806841724"/>
    <n v="129259.94357600501"/>
    <n v="387682"/>
    <n v="-56493.06164442224"/>
    <s v="Adverse"/>
  </r>
  <r>
    <s v="PID2558"/>
    <x v="195"/>
    <x v="1"/>
    <x v="1"/>
    <x v="0"/>
    <x v="12"/>
    <n v="5577"/>
    <n v="1703729"/>
    <n v="33258"/>
    <n v="513134.16288827005"/>
    <n v="85929.302494795134"/>
    <n v="1670471"/>
    <n v="1104665.5346169348"/>
    <s v="Favourable"/>
  </r>
  <r>
    <s v="PID2703"/>
    <x v="707"/>
    <x v="0"/>
    <x v="0"/>
    <x v="0"/>
    <x v="12"/>
    <n v="6756"/>
    <n v="643452"/>
    <n v="0"/>
    <n v="540141.7044990398"/>
    <n v="8457.9205180148238"/>
    <n v="643452"/>
    <n v="94852.374982945388"/>
    <s v="Favourable"/>
  </r>
  <r>
    <s v="PID2541"/>
    <x v="532"/>
    <x v="0"/>
    <x v="0"/>
    <x v="0"/>
    <x v="26"/>
    <n v="7345"/>
    <n v="685375"/>
    <n v="92650"/>
    <n v="60127.542701128448"/>
    <n v="146596.17679430448"/>
    <n v="592725"/>
    <n v="478651.28050456708"/>
    <s v="Favourable"/>
  </r>
  <r>
    <s v="PID2316"/>
    <x v="144"/>
    <x v="2"/>
    <x v="2"/>
    <x v="0"/>
    <x v="41"/>
    <n v="7654"/>
    <n v="1414633"/>
    <n v="30639"/>
    <n v="286166.20994913549"/>
    <n v="319301.45050845487"/>
    <n v="1383994"/>
    <n v="809165.33954240964"/>
    <s v="Favourable"/>
  </r>
  <r>
    <s v="PID3172"/>
    <x v="708"/>
    <x v="0"/>
    <x v="0"/>
    <x v="1"/>
    <x v="8"/>
    <n v="5999"/>
    <n v="730724"/>
    <n v="44403"/>
    <n v="88363.889068147619"/>
    <n v="58930.688532475549"/>
    <n v="686321"/>
    <n v="583429.42239937687"/>
    <s v="Favourable"/>
  </r>
  <r>
    <s v="PID2910"/>
    <x v="709"/>
    <x v="2"/>
    <x v="2"/>
    <x v="1"/>
    <x v="38"/>
    <n v="7054"/>
    <n v="998292"/>
    <n v="12902"/>
    <n v="51860.317352359569"/>
    <n v="31771.900841361028"/>
    <n v="985390"/>
    <n v="914659.78180627944"/>
    <s v="Favourable"/>
  </r>
  <r>
    <s v="PID4334"/>
    <x v="710"/>
    <x v="1"/>
    <x v="1"/>
    <x v="2"/>
    <x v="22"/>
    <n v="8804"/>
    <n v="1598391"/>
    <n v="13760"/>
    <n v="1185290.2306593684"/>
    <n v="390326.4545906955"/>
    <n v="1584631"/>
    <n v="22774.314749936108"/>
    <s v="Favourable"/>
  </r>
  <r>
    <s v="PID4768"/>
    <x v="21"/>
    <x v="3"/>
    <x v="1"/>
    <x v="1"/>
    <x v="37"/>
    <n v="7829"/>
    <n v="1034800"/>
    <n v="0"/>
    <n v="807433.058949659"/>
    <n v="50411.199164997059"/>
    <n v="1034800"/>
    <n v="176955.74188534392"/>
    <s v="Favourable"/>
  </r>
  <r>
    <s v="PID134"/>
    <x v="711"/>
    <x v="3"/>
    <x v="1"/>
    <x v="0"/>
    <x v="19"/>
    <n v="7141"/>
    <n v="2173493"/>
    <n v="0"/>
    <n v="696637.79086076538"/>
    <n v="268585.41510140378"/>
    <n v="2173493"/>
    <n v="1208269.7940378308"/>
    <s v="Favourable"/>
  </r>
  <r>
    <s v="PID4983"/>
    <x v="591"/>
    <x v="2"/>
    <x v="2"/>
    <x v="0"/>
    <x v="30"/>
    <n v="9226"/>
    <n v="1447164"/>
    <n v="30689"/>
    <n v="924261.12314938474"/>
    <n v="449253.33181659994"/>
    <n v="1416475"/>
    <n v="73649.545034015318"/>
    <s v="Favourable"/>
  </r>
  <r>
    <s v="PID3452"/>
    <x v="690"/>
    <x v="3"/>
    <x v="1"/>
    <x v="0"/>
    <x v="1"/>
    <n v="7189"/>
    <n v="571495"/>
    <n v="32730"/>
    <n v="262232.25792634679"/>
    <n v="19923.928532581391"/>
    <n v="538765"/>
    <n v="289338.81354107184"/>
    <s v="Favourable"/>
  </r>
  <r>
    <s v="PID3121"/>
    <x v="712"/>
    <x v="2"/>
    <x v="2"/>
    <x v="2"/>
    <x v="16"/>
    <n v="8159"/>
    <n v="1034714"/>
    <n v="82790"/>
    <n v="737456.2960034362"/>
    <n v="333954.90060258767"/>
    <n v="951924"/>
    <n v="-36697.196606023936"/>
    <s v="Adverse"/>
  </r>
  <r>
    <s v="PID6326"/>
    <x v="713"/>
    <x v="1"/>
    <x v="1"/>
    <x v="0"/>
    <x v="44"/>
    <n v="7797"/>
    <n v="2378109"/>
    <n v="38836"/>
    <n v="768084.3496690176"/>
    <n v="283178.65009121125"/>
    <n v="2339273"/>
    <n v="1326846.0002397711"/>
    <s v="Favourable"/>
  </r>
  <r>
    <s v="PID4714"/>
    <x v="583"/>
    <x v="2"/>
    <x v="2"/>
    <x v="1"/>
    <x v="0"/>
    <n v="6824"/>
    <n v="1523091"/>
    <n v="0"/>
    <n v="545810.54003392824"/>
    <n v="123696.16762705547"/>
    <n v="1523091"/>
    <n v="853584.29233901633"/>
    <s v="Favourable"/>
  </r>
  <r>
    <s v="PID3252"/>
    <x v="714"/>
    <x v="3"/>
    <x v="1"/>
    <x v="0"/>
    <x v="26"/>
    <n v="7250"/>
    <n v="1526416"/>
    <n v="18636"/>
    <n v="1324062.3338279256"/>
    <n v="245023.75882007155"/>
    <n v="1507780"/>
    <n v="-42670.092647997197"/>
    <s v="Adverse"/>
  </r>
  <r>
    <s v="PID4684"/>
    <x v="715"/>
    <x v="0"/>
    <x v="0"/>
    <x v="1"/>
    <x v="14"/>
    <n v="5643"/>
    <n v="2212095"/>
    <n v="24789"/>
    <n v="496105.59625379578"/>
    <n v="156570.76633975937"/>
    <n v="2187306"/>
    <n v="1559418.6374064449"/>
    <s v="Favourable"/>
  </r>
  <r>
    <s v="PID5637"/>
    <x v="20"/>
    <x v="1"/>
    <x v="1"/>
    <x v="0"/>
    <x v="25"/>
    <n v="9054"/>
    <n v="2386737"/>
    <n v="0"/>
    <n v="2251035.2378842128"/>
    <n v="162443.89559218986"/>
    <n v="2386737"/>
    <n v="-26742.133476402611"/>
    <s v="Adverse"/>
  </r>
  <r>
    <s v="PID2655"/>
    <x v="716"/>
    <x v="2"/>
    <x v="2"/>
    <x v="2"/>
    <x v="37"/>
    <n v="9073"/>
    <n v="2024394"/>
    <n v="18141"/>
    <n v="1415348.9781776355"/>
    <n v="321299.5989731772"/>
    <n v="2006253"/>
    <n v="287745.42284918739"/>
    <s v="Favourable"/>
  </r>
  <r>
    <s v="PID340"/>
    <x v="717"/>
    <x v="3"/>
    <x v="1"/>
    <x v="1"/>
    <x v="5"/>
    <n v="6057"/>
    <n v="398322"/>
    <n v="0"/>
    <n v="284135.08744200965"/>
    <n v="60692.991804407058"/>
    <n v="398322"/>
    <n v="53493.920753583312"/>
    <s v="Favourable"/>
  </r>
  <r>
    <s v="PID1682"/>
    <x v="718"/>
    <x v="1"/>
    <x v="1"/>
    <x v="0"/>
    <x v="1"/>
    <n v="7573"/>
    <n v="488943"/>
    <n v="0"/>
    <n v="26927.277438999721"/>
    <n v="83166.842202696454"/>
    <n v="488943"/>
    <n v="378848.88035830384"/>
    <s v="Favourable"/>
  </r>
  <r>
    <s v="PID2705"/>
    <x v="249"/>
    <x v="2"/>
    <x v="2"/>
    <x v="1"/>
    <x v="13"/>
    <n v="8386"/>
    <n v="354315"/>
    <n v="54753"/>
    <n v="10382.684464727132"/>
    <n v="113587.1035746479"/>
    <n v="299562"/>
    <n v="230345.21196062496"/>
    <s v="Favourable"/>
  </r>
  <r>
    <s v="PID5118"/>
    <x v="719"/>
    <x v="3"/>
    <x v="1"/>
    <x v="2"/>
    <x v="33"/>
    <n v="8110"/>
    <n v="2438416"/>
    <n v="35232"/>
    <n v="895149.79631254508"/>
    <n v="233336.76996469707"/>
    <n v="2403184"/>
    <n v="1309929.4337227577"/>
    <s v="Favourable"/>
  </r>
  <r>
    <s v="PID5827"/>
    <x v="105"/>
    <x v="1"/>
    <x v="1"/>
    <x v="1"/>
    <x v="27"/>
    <n v="9194"/>
    <n v="2482161"/>
    <n v="47638"/>
    <n v="1183583.1647840694"/>
    <n v="721431.2884944994"/>
    <n v="2434523"/>
    <n v="577146.54672143119"/>
    <s v="Favourable"/>
  </r>
  <r>
    <s v="PID513"/>
    <x v="720"/>
    <x v="0"/>
    <x v="0"/>
    <x v="1"/>
    <x v="37"/>
    <n v="6368"/>
    <n v="454923"/>
    <n v="49210"/>
    <n v="266177.3060120825"/>
    <n v="82407.674122265133"/>
    <n v="405713"/>
    <n v="106338.01986565237"/>
    <s v="Favourable"/>
  </r>
  <r>
    <s v="PID724"/>
    <x v="341"/>
    <x v="4"/>
    <x v="3"/>
    <x v="0"/>
    <x v="4"/>
    <n v="7155"/>
    <n v="1026609"/>
    <n v="26660"/>
    <n v="635754.75457318977"/>
    <n v="127766.30248105584"/>
    <n v="999949"/>
    <n v="263087.94294575439"/>
    <s v="Favourable"/>
  </r>
  <r>
    <s v="PID857"/>
    <x v="721"/>
    <x v="4"/>
    <x v="3"/>
    <x v="2"/>
    <x v="33"/>
    <n v="7708"/>
    <n v="1501193"/>
    <n v="16655"/>
    <n v="1284243.6087975411"/>
    <n v="44091.759861255443"/>
    <n v="1484538"/>
    <n v="172857.63134120335"/>
    <s v="Favourable"/>
  </r>
  <r>
    <s v="PID1029"/>
    <x v="722"/>
    <x v="0"/>
    <x v="0"/>
    <x v="1"/>
    <x v="24"/>
    <n v="7303"/>
    <n v="310246"/>
    <n v="21136"/>
    <n v="269810.05712892831"/>
    <n v="51839.5582652839"/>
    <n v="289110"/>
    <n v="-11403.615394212189"/>
    <s v="Adverse"/>
  </r>
  <r>
    <s v="PID1089"/>
    <x v="297"/>
    <x v="0"/>
    <x v="0"/>
    <x v="2"/>
    <x v="21"/>
    <n v="7398"/>
    <n v="899750"/>
    <n v="20315"/>
    <n v="550777.83777153806"/>
    <n v="222434.70468059866"/>
    <n v="879435"/>
    <n v="126537.45754786325"/>
    <s v="Favourable"/>
  </r>
  <r>
    <s v="PID1529"/>
    <x v="118"/>
    <x v="4"/>
    <x v="3"/>
    <x v="2"/>
    <x v="33"/>
    <n v="5888"/>
    <n v="1094081"/>
    <n v="15714"/>
    <n v="1008566.360403118"/>
    <n v="77829.031412301556"/>
    <n v="1078367"/>
    <n v="7685.6081845804583"/>
    <s v="Favourable"/>
  </r>
  <r>
    <s v="PID1584"/>
    <x v="723"/>
    <x v="1"/>
    <x v="1"/>
    <x v="0"/>
    <x v="44"/>
    <n v="7940"/>
    <n v="549547"/>
    <n v="44134"/>
    <n v="338891.52720405278"/>
    <n v="152369.01479273842"/>
    <n v="505413"/>
    <n v="58286.458003208798"/>
    <s v="Favourable"/>
  </r>
  <r>
    <s v="PID6122"/>
    <x v="724"/>
    <x v="1"/>
    <x v="1"/>
    <x v="1"/>
    <x v="6"/>
    <n v="6369"/>
    <n v="1741546"/>
    <n v="54078"/>
    <n v="1438660.3898944776"/>
    <n v="337442.38375707786"/>
    <n v="1687468"/>
    <n v="-34556.773651555413"/>
    <s v="Adverse"/>
  </r>
  <r>
    <s v="PID6406"/>
    <x v="725"/>
    <x v="1"/>
    <x v="1"/>
    <x v="1"/>
    <x v="27"/>
    <n v="7774"/>
    <n v="471092"/>
    <n v="0"/>
    <n v="260496.18757954694"/>
    <n v="134823.94114869888"/>
    <n v="471092"/>
    <n v="75771.871271754149"/>
    <s v="Favourable"/>
  </r>
  <r>
    <s v="PID755"/>
    <x v="726"/>
    <x v="0"/>
    <x v="0"/>
    <x v="2"/>
    <x v="6"/>
    <n v="8776"/>
    <n v="385259"/>
    <n v="0"/>
    <n v="76170.019542282767"/>
    <n v="45606.02790006312"/>
    <n v="385259"/>
    <n v="263482.95255765412"/>
    <s v="Favourable"/>
  </r>
  <r>
    <s v="PID2054"/>
    <x v="727"/>
    <x v="2"/>
    <x v="2"/>
    <x v="0"/>
    <x v="26"/>
    <n v="7597"/>
    <n v="1686697"/>
    <n v="19329"/>
    <n v="427077.33369380829"/>
    <n v="33750.273972926159"/>
    <n v="1667368"/>
    <n v="1225869.3923332656"/>
    <s v="Favourable"/>
  </r>
  <r>
    <s v="PID949"/>
    <x v="728"/>
    <x v="1"/>
    <x v="1"/>
    <x v="1"/>
    <x v="40"/>
    <n v="6622"/>
    <n v="2352574"/>
    <n v="58435"/>
    <n v="991686.93710908317"/>
    <n v="247837.41778528245"/>
    <n v="2294139"/>
    <n v="1113049.6451056344"/>
    <s v="Favourable"/>
  </r>
  <r>
    <s v="PID2811"/>
    <x v="23"/>
    <x v="3"/>
    <x v="1"/>
    <x v="2"/>
    <x v="19"/>
    <n v="8856"/>
    <n v="2470803"/>
    <n v="0"/>
    <n v="911023.5035597448"/>
    <n v="383429.90185639169"/>
    <n v="2470803"/>
    <n v="1176349.5945838634"/>
    <s v="Favourable"/>
  </r>
  <r>
    <s v="PID4606"/>
    <x v="729"/>
    <x v="3"/>
    <x v="1"/>
    <x v="2"/>
    <x v="45"/>
    <n v="8585"/>
    <n v="2138173"/>
    <n v="0"/>
    <n v="1223564.6198780555"/>
    <n v="664970.50850387977"/>
    <n v="2138173"/>
    <n v="249637.87161806459"/>
    <s v="Favourable"/>
  </r>
  <r>
    <s v="PID4725"/>
    <x v="718"/>
    <x v="1"/>
    <x v="1"/>
    <x v="1"/>
    <x v="4"/>
    <n v="8973"/>
    <n v="460673"/>
    <n v="12569"/>
    <n v="150824.86056082477"/>
    <n v="95246.595918515653"/>
    <n v="448104"/>
    <n v="214601.54352065956"/>
    <s v="Favourable"/>
  </r>
  <r>
    <s v="PID887"/>
    <x v="730"/>
    <x v="2"/>
    <x v="2"/>
    <x v="0"/>
    <x v="14"/>
    <n v="8628"/>
    <n v="748481"/>
    <n v="78989"/>
    <n v="92110.303997799594"/>
    <n v="160103.44221376107"/>
    <n v="669492"/>
    <n v="496267.25378843932"/>
    <s v="Favourable"/>
  </r>
  <r>
    <s v="PID5336"/>
    <x v="731"/>
    <x v="1"/>
    <x v="1"/>
    <x v="2"/>
    <x v="26"/>
    <n v="6085"/>
    <n v="1619240"/>
    <n v="46236"/>
    <n v="1555202.3134464598"/>
    <n v="127910.73623264155"/>
    <n v="1573004"/>
    <n v="-63873.049679101445"/>
    <s v="Adverse"/>
  </r>
  <r>
    <s v="PID5759"/>
    <x v="580"/>
    <x v="1"/>
    <x v="1"/>
    <x v="1"/>
    <x v="16"/>
    <n v="6070"/>
    <n v="925090"/>
    <n v="28532"/>
    <n v="53400.32943092459"/>
    <n v="190313.90521247193"/>
    <n v="896558"/>
    <n v="681375.76535660354"/>
    <s v="Favourable"/>
  </r>
  <r>
    <s v="PID2889"/>
    <x v="615"/>
    <x v="0"/>
    <x v="0"/>
    <x v="0"/>
    <x v="1"/>
    <n v="6106"/>
    <n v="926152"/>
    <n v="19907"/>
    <n v="413963.5778194014"/>
    <n v="82869.289459138425"/>
    <n v="906245"/>
    <n v="429319.13272146019"/>
    <s v="Favourable"/>
  </r>
  <r>
    <s v="PID4282"/>
    <x v="371"/>
    <x v="1"/>
    <x v="1"/>
    <x v="1"/>
    <x v="29"/>
    <n v="6003"/>
    <n v="2235251"/>
    <n v="27866"/>
    <n v="1464279.4016395118"/>
    <n v="358263.56666832062"/>
    <n v="2207385"/>
    <n v="412708.03169216751"/>
    <s v="Favourable"/>
  </r>
  <r>
    <s v="PID1339"/>
    <x v="721"/>
    <x v="4"/>
    <x v="3"/>
    <x v="0"/>
    <x v="39"/>
    <n v="7437"/>
    <n v="2111234"/>
    <n v="19035"/>
    <n v="810789.45719057135"/>
    <n v="598974.45310586493"/>
    <n v="2092199"/>
    <n v="701470.0897035636"/>
    <s v="Favourable"/>
  </r>
  <r>
    <s v="PID4332"/>
    <x v="732"/>
    <x v="0"/>
    <x v="0"/>
    <x v="0"/>
    <x v="38"/>
    <n v="5649"/>
    <n v="1811392"/>
    <n v="37060"/>
    <n v="1648523.7931756969"/>
    <n v="95381.08368580039"/>
    <n v="1774332"/>
    <n v="67487.123138502706"/>
    <s v="Favourable"/>
  </r>
  <r>
    <s v="PID6271"/>
    <x v="486"/>
    <x v="4"/>
    <x v="3"/>
    <x v="2"/>
    <x v="22"/>
    <n v="7783"/>
    <n v="994519"/>
    <n v="43477"/>
    <n v="520771.72005496273"/>
    <n v="249453.72713587864"/>
    <n v="951042"/>
    <n v="224293.55280915857"/>
    <s v="Favourable"/>
  </r>
  <r>
    <s v="PID2282"/>
    <x v="733"/>
    <x v="1"/>
    <x v="1"/>
    <x v="2"/>
    <x v="42"/>
    <n v="7945"/>
    <n v="445800"/>
    <n v="0"/>
    <n v="287003.73876057647"/>
    <n v="15403.907246528202"/>
    <n v="445800"/>
    <n v="143392.35399289534"/>
    <s v="Favourable"/>
  </r>
  <r>
    <s v="PID680"/>
    <x v="265"/>
    <x v="0"/>
    <x v="0"/>
    <x v="1"/>
    <x v="6"/>
    <n v="5867"/>
    <n v="662617"/>
    <n v="0"/>
    <n v="279548.06747840653"/>
    <n v="109715.98325828185"/>
    <n v="662617"/>
    <n v="273352.94926331163"/>
    <s v="Favourable"/>
  </r>
  <r>
    <s v="PID961"/>
    <x v="734"/>
    <x v="4"/>
    <x v="3"/>
    <x v="0"/>
    <x v="39"/>
    <n v="6268"/>
    <n v="559024"/>
    <n v="32162"/>
    <n v="104608.34276303752"/>
    <n v="170524.85885727973"/>
    <n v="526862"/>
    <n v="283890.79837968276"/>
    <s v="Favourable"/>
  </r>
  <r>
    <s v="PID2395"/>
    <x v="735"/>
    <x v="0"/>
    <x v="0"/>
    <x v="0"/>
    <x v="2"/>
    <n v="9068"/>
    <n v="363124"/>
    <n v="14714"/>
    <n v="329931.61830783135"/>
    <n v="30309.984335959231"/>
    <n v="348410"/>
    <n v="2882.3973562094034"/>
    <s v="Favourable"/>
  </r>
  <r>
    <s v="PID5474"/>
    <x v="630"/>
    <x v="0"/>
    <x v="0"/>
    <x v="0"/>
    <x v="1"/>
    <n v="6796"/>
    <n v="1999759"/>
    <n v="0"/>
    <n v="491815.31957042392"/>
    <n v="258303.45325472869"/>
    <n v="1999759"/>
    <n v="1249640.2271748474"/>
    <s v="Favourable"/>
  </r>
  <r>
    <s v="PID5495"/>
    <x v="736"/>
    <x v="0"/>
    <x v="0"/>
    <x v="0"/>
    <x v="18"/>
    <n v="6653"/>
    <n v="1354091"/>
    <n v="0"/>
    <n v="160546.76069570237"/>
    <n v="108026.52119648641"/>
    <n v="1354091"/>
    <n v="1085517.7181078112"/>
    <s v="Favourable"/>
  </r>
  <r>
    <s v="PID1588"/>
    <x v="737"/>
    <x v="1"/>
    <x v="1"/>
    <x v="1"/>
    <x v="13"/>
    <n v="6129"/>
    <n v="826721"/>
    <n v="48478"/>
    <n v="310355.10043177014"/>
    <n v="196445.51082832922"/>
    <n v="778243"/>
    <n v="319920.38873990066"/>
    <s v="Favourable"/>
  </r>
  <r>
    <s v="PID3014"/>
    <x v="738"/>
    <x v="4"/>
    <x v="3"/>
    <x v="1"/>
    <x v="25"/>
    <n v="7070"/>
    <n v="1662829"/>
    <n v="56719"/>
    <n v="120789.25571513911"/>
    <n v="112085.23790467346"/>
    <n v="1606110"/>
    <n v="1429954.5063801873"/>
    <s v="Favourable"/>
  </r>
  <r>
    <s v="PID4996"/>
    <x v="587"/>
    <x v="3"/>
    <x v="1"/>
    <x v="2"/>
    <x v="21"/>
    <n v="7601"/>
    <n v="2136420"/>
    <n v="38136"/>
    <n v="1736182.0958404967"/>
    <n v="538845.71226346889"/>
    <n v="2098284"/>
    <n v="-138607.8081039656"/>
    <s v="Adverse"/>
  </r>
  <r>
    <s v="PID2104"/>
    <x v="312"/>
    <x v="0"/>
    <x v="0"/>
    <x v="2"/>
    <x v="18"/>
    <n v="7112"/>
    <n v="957704"/>
    <n v="0"/>
    <n v="520486.64652879606"/>
    <n v="128226.58391933014"/>
    <n v="957704"/>
    <n v="308990.76955187379"/>
    <s v="Favourable"/>
  </r>
  <r>
    <s v="PID5175"/>
    <x v="739"/>
    <x v="2"/>
    <x v="2"/>
    <x v="1"/>
    <x v="39"/>
    <n v="6972"/>
    <n v="2108059"/>
    <n v="34795"/>
    <n v="1981797.0967509998"/>
    <n v="301237.36375570582"/>
    <n v="2073264"/>
    <n v="-174975.46050670557"/>
    <s v="Adverse"/>
  </r>
  <r>
    <s v="PID4974"/>
    <x v="740"/>
    <x v="4"/>
    <x v="3"/>
    <x v="1"/>
    <x v="18"/>
    <n v="5857"/>
    <n v="1822327"/>
    <n v="0"/>
    <n v="539192.65709590435"/>
    <n v="190965.81611480421"/>
    <n v="1822327"/>
    <n v="1092168.5267892913"/>
    <s v="Favourable"/>
  </r>
  <r>
    <s v="PID5520"/>
    <x v="262"/>
    <x v="0"/>
    <x v="0"/>
    <x v="0"/>
    <x v="22"/>
    <n v="7920"/>
    <n v="358158"/>
    <n v="58523"/>
    <n v="245324.87497170817"/>
    <n v="32203.55866206939"/>
    <n v="299635"/>
    <n v="80629.566366222454"/>
    <s v="Favourable"/>
  </r>
  <r>
    <s v="PID2891"/>
    <x v="690"/>
    <x v="3"/>
    <x v="1"/>
    <x v="0"/>
    <x v="9"/>
    <n v="8613"/>
    <n v="1238411"/>
    <n v="26639"/>
    <n v="112401.70116251583"/>
    <n v="209146.31936612388"/>
    <n v="1211772"/>
    <n v="916862.97947136033"/>
    <s v="Favourable"/>
  </r>
  <r>
    <s v="PID6010"/>
    <x v="575"/>
    <x v="0"/>
    <x v="0"/>
    <x v="1"/>
    <x v="17"/>
    <n v="7183"/>
    <n v="2001420"/>
    <n v="32733"/>
    <n v="1546561.7747541093"/>
    <n v="560276.41286023404"/>
    <n v="1968687"/>
    <n v="-105418.18761434313"/>
    <s v="Adverse"/>
  </r>
  <r>
    <s v="PID899"/>
    <x v="360"/>
    <x v="0"/>
    <x v="0"/>
    <x v="1"/>
    <x v="5"/>
    <n v="7492"/>
    <n v="1782436"/>
    <n v="11104"/>
    <n v="1043181.2887110641"/>
    <n v="96735.646995115167"/>
    <n v="1771332"/>
    <n v="642519.06429382064"/>
    <s v="Favourable"/>
  </r>
  <r>
    <s v="PID3274"/>
    <x v="741"/>
    <x v="3"/>
    <x v="1"/>
    <x v="0"/>
    <x v="43"/>
    <n v="8370"/>
    <n v="2219678"/>
    <n v="0"/>
    <n v="1387462.2075899185"/>
    <n v="390635.99853420979"/>
    <n v="2219678"/>
    <n v="441579.79387587169"/>
    <s v="Favourable"/>
  </r>
  <r>
    <s v="PID685"/>
    <x v="466"/>
    <x v="2"/>
    <x v="2"/>
    <x v="0"/>
    <x v="1"/>
    <n v="6429"/>
    <n v="2299222"/>
    <n v="26854"/>
    <n v="1194587.535824575"/>
    <n v="454151.38430845895"/>
    <n v="2272368"/>
    <n v="650483.079866966"/>
    <s v="Favourable"/>
  </r>
  <r>
    <s v="PID2053"/>
    <x v="487"/>
    <x v="2"/>
    <x v="2"/>
    <x v="2"/>
    <x v="34"/>
    <n v="9302"/>
    <n v="1753572"/>
    <n v="0"/>
    <n v="561595.3520504582"/>
    <n v="122797.25298657305"/>
    <n v="1753572"/>
    <n v="1069179.3949629688"/>
    <s v="Favourable"/>
  </r>
  <r>
    <s v="PID5964"/>
    <x v="742"/>
    <x v="2"/>
    <x v="2"/>
    <x v="2"/>
    <x v="25"/>
    <n v="8744"/>
    <n v="507828"/>
    <n v="0"/>
    <n v="40785.725408841477"/>
    <n v="8407.114940909998"/>
    <n v="507828"/>
    <n v="458635.15965024853"/>
    <s v="Favourable"/>
  </r>
  <r>
    <s v="PID312"/>
    <x v="246"/>
    <x v="4"/>
    <x v="3"/>
    <x v="1"/>
    <x v="7"/>
    <n v="5802"/>
    <n v="1848264"/>
    <n v="0"/>
    <n v="1396660.9548740454"/>
    <n v="15916.253420502524"/>
    <n v="1848264"/>
    <n v="435686.79170545214"/>
    <s v="Favourable"/>
  </r>
  <r>
    <s v="PID4529"/>
    <x v="743"/>
    <x v="2"/>
    <x v="2"/>
    <x v="1"/>
    <x v="4"/>
    <n v="8013"/>
    <n v="2366830"/>
    <n v="0"/>
    <n v="1944962.1514138242"/>
    <n v="27086.168337009356"/>
    <n v="2366830"/>
    <n v="394781.68024916644"/>
    <s v="Favourable"/>
  </r>
  <r>
    <s v="PID4803"/>
    <x v="744"/>
    <x v="2"/>
    <x v="2"/>
    <x v="1"/>
    <x v="46"/>
    <n v="6718"/>
    <n v="1799652"/>
    <n v="73019"/>
    <n v="391499.05525792303"/>
    <n v="114474.75925741241"/>
    <n v="1726633"/>
    <n v="1293678.1854846645"/>
    <s v="Favourable"/>
  </r>
  <r>
    <s v="PID3496"/>
    <x v="126"/>
    <x v="1"/>
    <x v="1"/>
    <x v="2"/>
    <x v="44"/>
    <n v="7304"/>
    <n v="524588"/>
    <n v="0"/>
    <n v="488691.64806070674"/>
    <n v="137552.86487745799"/>
    <n v="524588"/>
    <n v="-101656.51293816476"/>
    <s v="Adverse"/>
  </r>
  <r>
    <s v="PID3464"/>
    <x v="471"/>
    <x v="2"/>
    <x v="2"/>
    <x v="2"/>
    <x v="40"/>
    <n v="6746"/>
    <n v="590793"/>
    <n v="13991"/>
    <n v="307871.7777718876"/>
    <n v="155371.35639792925"/>
    <n v="576802"/>
    <n v="127549.86583018315"/>
    <s v="Favourable"/>
  </r>
  <r>
    <s v="PID1476"/>
    <x v="745"/>
    <x v="3"/>
    <x v="1"/>
    <x v="1"/>
    <x v="46"/>
    <n v="7197"/>
    <n v="740985"/>
    <n v="47953"/>
    <n v="548708.81723150972"/>
    <n v="219422.91426237868"/>
    <n v="693032"/>
    <n v="-27146.731493888423"/>
    <s v="Adverse"/>
  </r>
  <r>
    <s v="PID1685"/>
    <x v="746"/>
    <x v="2"/>
    <x v="2"/>
    <x v="0"/>
    <x v="18"/>
    <n v="8618"/>
    <n v="846752"/>
    <n v="44023"/>
    <n v="79675.076073201606"/>
    <n v="32039.022073748874"/>
    <n v="802729"/>
    <n v="735037.90185304952"/>
    <s v="Favourable"/>
  </r>
  <r>
    <s v="PID1946"/>
    <x v="331"/>
    <x v="4"/>
    <x v="3"/>
    <x v="0"/>
    <x v="17"/>
    <n v="6553"/>
    <n v="2420111"/>
    <n v="66503"/>
    <n v="63488.694111116223"/>
    <n v="556561.79682980163"/>
    <n v="2353608"/>
    <n v="1800060.5090590823"/>
    <s v="Favourable"/>
  </r>
  <r>
    <s v="PID2577"/>
    <x v="747"/>
    <x v="1"/>
    <x v="1"/>
    <x v="2"/>
    <x v="29"/>
    <n v="6138"/>
    <n v="848725"/>
    <n v="17909"/>
    <n v="766312.50034602673"/>
    <n v="228610.01181238206"/>
    <n v="830816"/>
    <n v="-146197.51215840876"/>
    <s v="Adverse"/>
  </r>
  <r>
    <s v="PID212"/>
    <x v="384"/>
    <x v="1"/>
    <x v="1"/>
    <x v="1"/>
    <x v="41"/>
    <n v="5916"/>
    <n v="2266179"/>
    <n v="50984"/>
    <n v="653209.40775843267"/>
    <n v="515143.83285199635"/>
    <n v="2215195"/>
    <n v="1097825.7593895709"/>
    <s v="Favourable"/>
  </r>
  <r>
    <s v="PID745"/>
    <x v="667"/>
    <x v="1"/>
    <x v="1"/>
    <x v="1"/>
    <x v="41"/>
    <n v="5959"/>
    <n v="1372369"/>
    <n v="0"/>
    <n v="720318.12590720179"/>
    <n v="93541.188078451509"/>
    <n v="1372369"/>
    <n v="558509.68601434666"/>
    <s v="Favourable"/>
  </r>
  <r>
    <s v="PID4625"/>
    <x v="19"/>
    <x v="0"/>
    <x v="0"/>
    <x v="1"/>
    <x v="45"/>
    <n v="8409"/>
    <n v="2123058"/>
    <n v="32686"/>
    <n v="1708618.6019927578"/>
    <n v="598555.50572758622"/>
    <n v="2090372"/>
    <n v="-184116.10772034386"/>
    <s v="Adverse"/>
  </r>
  <r>
    <s v="PID4970"/>
    <x v="422"/>
    <x v="0"/>
    <x v="0"/>
    <x v="2"/>
    <x v="15"/>
    <n v="9428"/>
    <n v="687525"/>
    <n v="0"/>
    <n v="86980.47211779526"/>
    <n v="58329.099747646622"/>
    <n v="687525"/>
    <n v="542215.42813455814"/>
    <s v="Favourable"/>
  </r>
  <r>
    <s v="PID326"/>
    <x v="748"/>
    <x v="3"/>
    <x v="1"/>
    <x v="0"/>
    <x v="27"/>
    <n v="6167"/>
    <n v="1977475"/>
    <n v="0"/>
    <n v="1154058.965556243"/>
    <n v="516478.73440159834"/>
    <n v="1977475"/>
    <n v="306937.30004215869"/>
    <s v="Favourable"/>
  </r>
  <r>
    <s v="PID4007"/>
    <x v="514"/>
    <x v="2"/>
    <x v="2"/>
    <x v="0"/>
    <x v="14"/>
    <n v="8596"/>
    <n v="1081579"/>
    <n v="0"/>
    <n v="19483.423285982524"/>
    <n v="128354.2789328576"/>
    <n v="1081579"/>
    <n v="933741.29778115987"/>
    <s v="Favourable"/>
  </r>
  <r>
    <s v="PID1679"/>
    <x v="143"/>
    <x v="1"/>
    <x v="1"/>
    <x v="0"/>
    <x v="29"/>
    <n v="7627"/>
    <n v="1694696"/>
    <n v="37108"/>
    <n v="327879.53767693741"/>
    <n v="90625.781637771797"/>
    <n v="1657588"/>
    <n v="1276190.6806852908"/>
    <s v="Favourable"/>
  </r>
  <r>
    <s v="PID2258"/>
    <x v="749"/>
    <x v="4"/>
    <x v="3"/>
    <x v="0"/>
    <x v="14"/>
    <n v="8086"/>
    <n v="1571453"/>
    <n v="14868"/>
    <n v="1148796.7477583229"/>
    <n v="308134.85129953729"/>
    <n v="1556585"/>
    <n v="114521.40094213979"/>
    <s v="Favourable"/>
  </r>
  <r>
    <s v="PID4261"/>
    <x v="241"/>
    <x v="2"/>
    <x v="2"/>
    <x v="0"/>
    <x v="45"/>
    <n v="6365"/>
    <n v="2138225"/>
    <n v="55180"/>
    <n v="1425575.8196777389"/>
    <n v="689788.51455723483"/>
    <n v="2083045"/>
    <n v="22860.665765026119"/>
    <s v="Favourable"/>
  </r>
  <r>
    <s v="PID5904"/>
    <x v="203"/>
    <x v="3"/>
    <x v="1"/>
    <x v="1"/>
    <x v="39"/>
    <n v="6975"/>
    <n v="1443048"/>
    <n v="36702"/>
    <n v="111115.50778557303"/>
    <n v="230561.15077385065"/>
    <n v="1406346"/>
    <n v="1101371.3414405764"/>
    <s v="Favourable"/>
  </r>
  <r>
    <s v="PID1039"/>
    <x v="504"/>
    <x v="1"/>
    <x v="1"/>
    <x v="1"/>
    <x v="12"/>
    <n v="5772"/>
    <n v="405259"/>
    <n v="33735"/>
    <n v="48188.586808666885"/>
    <n v="106294.09550675104"/>
    <n v="371524"/>
    <n v="250776.31768458209"/>
    <s v="Favourable"/>
  </r>
  <r>
    <s v="PID6451"/>
    <x v="750"/>
    <x v="2"/>
    <x v="2"/>
    <x v="0"/>
    <x v="18"/>
    <n v="8250"/>
    <n v="377853"/>
    <n v="0"/>
    <n v="320237.58578067686"/>
    <n v="232.79037129913999"/>
    <n v="377853"/>
    <n v="57382.623848023999"/>
    <s v="Favourable"/>
  </r>
  <r>
    <s v="PID4046"/>
    <x v="751"/>
    <x v="2"/>
    <x v="2"/>
    <x v="0"/>
    <x v="15"/>
    <n v="6914"/>
    <n v="1981198"/>
    <n v="88499"/>
    <n v="989069.26407932001"/>
    <n v="606390.79443585128"/>
    <n v="1892699"/>
    <n v="385737.94148482871"/>
    <s v="Favourable"/>
  </r>
  <r>
    <s v="PID611"/>
    <x v="752"/>
    <x v="4"/>
    <x v="3"/>
    <x v="0"/>
    <x v="41"/>
    <n v="9323"/>
    <n v="2212317"/>
    <n v="52753"/>
    <n v="1305166.5563129052"/>
    <n v="373164.62452670257"/>
    <n v="2159564"/>
    <n v="533985.81916039228"/>
    <s v="Favourable"/>
  </r>
  <r>
    <s v="PID1260"/>
    <x v="665"/>
    <x v="0"/>
    <x v="0"/>
    <x v="2"/>
    <x v="5"/>
    <n v="6507"/>
    <n v="1872450"/>
    <n v="27076"/>
    <n v="1490536.7345685463"/>
    <n v="532324.79420972138"/>
    <n v="1845374"/>
    <n v="-150411.52877826756"/>
    <s v="Adverse"/>
  </r>
  <r>
    <s v="PID1482"/>
    <x v="193"/>
    <x v="4"/>
    <x v="3"/>
    <x v="0"/>
    <x v="28"/>
    <n v="8532"/>
    <n v="2008627"/>
    <n v="0"/>
    <n v="1383258.0245413911"/>
    <n v="534971.13958552864"/>
    <n v="2008627"/>
    <n v="90397.835873080418"/>
    <s v="Favourable"/>
  </r>
  <r>
    <s v="PID2319"/>
    <x v="465"/>
    <x v="1"/>
    <x v="1"/>
    <x v="0"/>
    <x v="20"/>
    <n v="6675"/>
    <n v="2480692"/>
    <n v="0"/>
    <n v="2307561.729823031"/>
    <n v="678685.9085944033"/>
    <n v="2480692"/>
    <n v="-505555.63841743441"/>
    <s v="Adverse"/>
  </r>
  <r>
    <s v="PID3229"/>
    <x v="230"/>
    <x v="1"/>
    <x v="1"/>
    <x v="1"/>
    <x v="6"/>
    <n v="7136"/>
    <n v="616151"/>
    <n v="36000"/>
    <n v="551782.6449213241"/>
    <n v="108479.74653828049"/>
    <n v="580151"/>
    <n v="-44111.391459604609"/>
    <s v="Adverse"/>
  </r>
  <r>
    <s v="PID3643"/>
    <x v="753"/>
    <x v="0"/>
    <x v="0"/>
    <x v="1"/>
    <x v="46"/>
    <n v="5530"/>
    <n v="2179736"/>
    <n v="0"/>
    <n v="1654682.8655163774"/>
    <n v="175113.38314474301"/>
    <n v="2179736"/>
    <n v="349939.75133887958"/>
    <s v="Favourable"/>
  </r>
  <r>
    <s v="PID4461"/>
    <x v="754"/>
    <x v="0"/>
    <x v="0"/>
    <x v="1"/>
    <x v="11"/>
    <n v="9033"/>
    <n v="2446877"/>
    <n v="49333"/>
    <n v="541158.05740754202"/>
    <n v="196505.80428207188"/>
    <n v="2397544"/>
    <n v="1709213.1383103861"/>
    <s v="Favourable"/>
  </r>
  <r>
    <s v="PID4812"/>
    <x v="755"/>
    <x v="0"/>
    <x v="0"/>
    <x v="2"/>
    <x v="8"/>
    <n v="8222"/>
    <n v="1654609"/>
    <n v="39648"/>
    <n v="604245.71743798011"/>
    <n v="1613.0603696527808"/>
    <n v="1614961"/>
    <n v="1048750.2221923671"/>
    <s v="Favourable"/>
  </r>
  <r>
    <s v="PID2523"/>
    <x v="756"/>
    <x v="2"/>
    <x v="2"/>
    <x v="0"/>
    <x v="12"/>
    <n v="7525"/>
    <n v="971698"/>
    <n v="0"/>
    <n v="959576.58009613934"/>
    <n v="260684.98006828805"/>
    <n v="971698"/>
    <n v="-248563.56016442738"/>
    <s v="Adverse"/>
  </r>
  <r>
    <s v="PID3356"/>
    <x v="757"/>
    <x v="2"/>
    <x v="2"/>
    <x v="2"/>
    <x v="25"/>
    <n v="6418"/>
    <n v="262398"/>
    <n v="51028"/>
    <n v="53225.589712087647"/>
    <n v="83218.359566753366"/>
    <n v="211370"/>
    <n v="125954.05072115897"/>
    <s v="Favourable"/>
  </r>
  <r>
    <s v="PID4672"/>
    <x v="732"/>
    <x v="2"/>
    <x v="2"/>
    <x v="2"/>
    <x v="2"/>
    <n v="8682"/>
    <n v="1711451"/>
    <n v="84695"/>
    <n v="709357.86170270725"/>
    <n v="267928.12179209013"/>
    <n v="1626756"/>
    <n v="734165.01650520263"/>
    <s v="Favourable"/>
  </r>
  <r>
    <s v="PID1298"/>
    <x v="758"/>
    <x v="0"/>
    <x v="0"/>
    <x v="2"/>
    <x v="43"/>
    <n v="5512"/>
    <n v="2476289"/>
    <n v="0"/>
    <n v="828679.35622003989"/>
    <n v="698751.03609336156"/>
    <n v="2476289"/>
    <n v="948858.60768659855"/>
    <s v="Favourable"/>
  </r>
  <r>
    <s v="PID2275"/>
    <x v="759"/>
    <x v="0"/>
    <x v="0"/>
    <x v="1"/>
    <x v="42"/>
    <n v="6805"/>
    <n v="2379955"/>
    <n v="23197"/>
    <n v="404162.82838573976"/>
    <n v="759197.56062090304"/>
    <n v="2356758"/>
    <n v="1216594.6109933571"/>
    <s v="Favourable"/>
  </r>
  <r>
    <s v="PID4808"/>
    <x v="607"/>
    <x v="3"/>
    <x v="1"/>
    <x v="1"/>
    <x v="44"/>
    <n v="8043"/>
    <n v="1923362"/>
    <n v="44970"/>
    <n v="978628.26050528919"/>
    <n v="148630.65460776308"/>
    <n v="1878392"/>
    <n v="796103.08488694765"/>
    <s v="Favourable"/>
  </r>
  <r>
    <s v="PID6234"/>
    <x v="710"/>
    <x v="1"/>
    <x v="1"/>
    <x v="0"/>
    <x v="37"/>
    <n v="8498"/>
    <n v="1200399"/>
    <n v="0"/>
    <n v="608476.3637538238"/>
    <n v="36130.019921318119"/>
    <n v="1200399"/>
    <n v="555792.61632485804"/>
    <s v="Favourable"/>
  </r>
  <r>
    <s v="PID6345"/>
    <x v="760"/>
    <x v="4"/>
    <x v="3"/>
    <x v="1"/>
    <x v="11"/>
    <n v="7946"/>
    <n v="2163693"/>
    <n v="31891"/>
    <n v="891173.58237502095"/>
    <n v="643512.53619405359"/>
    <n v="2131802"/>
    <n v="629006.88143092534"/>
    <s v="Favourable"/>
  </r>
  <r>
    <s v="PID1945"/>
    <x v="24"/>
    <x v="2"/>
    <x v="2"/>
    <x v="2"/>
    <x v="46"/>
    <n v="7609"/>
    <n v="463517"/>
    <n v="39007"/>
    <n v="421320.40171491064"/>
    <n v="47755.603275150825"/>
    <n v="424510"/>
    <n v="-5559.004990061454"/>
    <s v="Adverse"/>
  </r>
  <r>
    <s v="PID3929"/>
    <x v="753"/>
    <x v="2"/>
    <x v="2"/>
    <x v="0"/>
    <x v="27"/>
    <n v="8722"/>
    <n v="2285757"/>
    <n v="81162"/>
    <n v="2177652.3854528433"/>
    <n v="402079.07070415787"/>
    <n v="2204595"/>
    <n v="-293974.4561570012"/>
    <s v="Adverse"/>
  </r>
  <r>
    <s v="PID794"/>
    <x v="761"/>
    <x v="0"/>
    <x v="0"/>
    <x v="0"/>
    <x v="17"/>
    <n v="8797"/>
    <n v="338336"/>
    <n v="0"/>
    <n v="47998.53117557479"/>
    <n v="94810.346086436242"/>
    <n v="338336"/>
    <n v="195527.12273798898"/>
    <s v="Favourable"/>
  </r>
  <r>
    <s v="PID1596"/>
    <x v="124"/>
    <x v="0"/>
    <x v="0"/>
    <x v="0"/>
    <x v="9"/>
    <n v="8408"/>
    <n v="2129679"/>
    <n v="0"/>
    <n v="1783493.1930353274"/>
    <n v="499995.88257799094"/>
    <n v="2129679"/>
    <n v="-153810.07561331848"/>
    <s v="Adverse"/>
  </r>
  <r>
    <s v="PID2129"/>
    <x v="92"/>
    <x v="1"/>
    <x v="1"/>
    <x v="1"/>
    <x v="34"/>
    <n v="7996"/>
    <n v="2230216"/>
    <n v="51955"/>
    <n v="867492.71072536043"/>
    <n v="124654.01837263454"/>
    <n v="2178261"/>
    <n v="1238069.270902005"/>
    <s v="Favourable"/>
  </r>
  <r>
    <s v="PID2259"/>
    <x v="762"/>
    <x v="1"/>
    <x v="1"/>
    <x v="1"/>
    <x v="23"/>
    <n v="5847"/>
    <n v="809451"/>
    <n v="24446"/>
    <n v="702187.33019809995"/>
    <n v="39665.847086663161"/>
    <n v="785005"/>
    <n v="67597.822715236922"/>
    <s v="Favourable"/>
  </r>
  <r>
    <s v="PID3336"/>
    <x v="763"/>
    <x v="4"/>
    <x v="3"/>
    <x v="1"/>
    <x v="34"/>
    <n v="7262"/>
    <n v="1514660"/>
    <n v="29550"/>
    <n v="8064.3445016177138"/>
    <n v="396422.84325846977"/>
    <n v="1485110"/>
    <n v="1110172.8122399126"/>
    <s v="Favourable"/>
  </r>
  <r>
    <s v="PID5137"/>
    <x v="764"/>
    <x v="1"/>
    <x v="1"/>
    <x v="2"/>
    <x v="5"/>
    <n v="6440"/>
    <n v="1047897"/>
    <n v="39731"/>
    <n v="689464.00469117519"/>
    <n v="96152.708864937944"/>
    <n v="1008166"/>
    <n v="262280.28644388681"/>
    <s v="Favourable"/>
  </r>
  <r>
    <s v="PID425"/>
    <x v="424"/>
    <x v="3"/>
    <x v="1"/>
    <x v="0"/>
    <x v="23"/>
    <n v="7868"/>
    <n v="1309568"/>
    <n v="35054"/>
    <n v="236396.54667945826"/>
    <n v="301596.73334060767"/>
    <n v="1274514"/>
    <n v="771574.71997993405"/>
    <s v="Favourable"/>
  </r>
  <r>
    <s v="PID1925"/>
    <x v="765"/>
    <x v="2"/>
    <x v="2"/>
    <x v="0"/>
    <x v="33"/>
    <n v="7406"/>
    <n v="1699031"/>
    <n v="0"/>
    <n v="1061292.5326319423"/>
    <n v="374264.00013093377"/>
    <n v="1699031"/>
    <n v="263474.46723712399"/>
    <s v="Favourable"/>
  </r>
  <r>
    <s v="PID2443"/>
    <x v="559"/>
    <x v="3"/>
    <x v="1"/>
    <x v="2"/>
    <x v="43"/>
    <n v="6846"/>
    <n v="732679"/>
    <n v="40910"/>
    <n v="684103.88132088701"/>
    <n v="231038.116806748"/>
    <n v="691769"/>
    <n v="-182462.99812763499"/>
    <s v="Adverse"/>
  </r>
  <r>
    <s v="PID4994"/>
    <x v="61"/>
    <x v="0"/>
    <x v="0"/>
    <x v="0"/>
    <x v="35"/>
    <n v="8859"/>
    <n v="1297799"/>
    <n v="57015"/>
    <n v="968320.44343671482"/>
    <n v="214897.67256929117"/>
    <n v="1240784"/>
    <n v="114580.88399399398"/>
    <s v="Favourable"/>
  </r>
  <r>
    <s v="PID1125"/>
    <x v="766"/>
    <x v="0"/>
    <x v="0"/>
    <x v="1"/>
    <x v="42"/>
    <n v="7086"/>
    <n v="1219446"/>
    <n v="46354"/>
    <n v="157995.30512923645"/>
    <n v="14268.805219324611"/>
    <n v="1173092"/>
    <n v="1047181.8896514389"/>
    <s v="Favourable"/>
  </r>
  <r>
    <s v="PID2899"/>
    <x v="767"/>
    <x v="0"/>
    <x v="0"/>
    <x v="1"/>
    <x v="23"/>
    <n v="5619"/>
    <n v="415349"/>
    <n v="0"/>
    <n v="287529.8581034888"/>
    <n v="105551.17181817198"/>
    <n v="415349"/>
    <n v="22267.970078339218"/>
    <s v="Favourable"/>
  </r>
  <r>
    <s v="PID5076"/>
    <x v="272"/>
    <x v="0"/>
    <x v="0"/>
    <x v="2"/>
    <x v="12"/>
    <n v="7851"/>
    <n v="1639047"/>
    <n v="0"/>
    <n v="277582.79428882856"/>
    <n v="482506.92955948855"/>
    <n v="1639047"/>
    <n v="878957.27615168295"/>
    <s v="Favourable"/>
  </r>
  <r>
    <s v="PID5622"/>
    <x v="768"/>
    <x v="3"/>
    <x v="1"/>
    <x v="2"/>
    <x v="19"/>
    <n v="8081"/>
    <n v="472851"/>
    <n v="20537"/>
    <n v="154833.01780354607"/>
    <n v="86235.315731991737"/>
    <n v="452314"/>
    <n v="231782.66646446218"/>
    <s v="Favourable"/>
  </r>
  <r>
    <s v="PID1222"/>
    <x v="769"/>
    <x v="4"/>
    <x v="3"/>
    <x v="1"/>
    <x v="7"/>
    <n v="6099"/>
    <n v="1058366"/>
    <n v="40338"/>
    <n v="1021241.9092394914"/>
    <n v="211442.19552611455"/>
    <n v="1018028"/>
    <n v="-174318.10476560611"/>
    <s v="Adverse"/>
  </r>
  <r>
    <s v="PID2371"/>
    <x v="84"/>
    <x v="4"/>
    <x v="3"/>
    <x v="0"/>
    <x v="32"/>
    <n v="8802"/>
    <n v="923070"/>
    <n v="41482"/>
    <n v="454641.83505042561"/>
    <n v="57778.385721171398"/>
    <n v="881588"/>
    <n v="410649.779228403"/>
    <s v="Favourable"/>
  </r>
  <r>
    <s v="PID2654"/>
    <x v="770"/>
    <x v="4"/>
    <x v="3"/>
    <x v="2"/>
    <x v="43"/>
    <n v="7392"/>
    <n v="2324270"/>
    <n v="29441"/>
    <n v="1416086.2379725545"/>
    <n v="711374.27009084739"/>
    <n v="2294829"/>
    <n v="196809.49193659797"/>
    <s v="Favourable"/>
  </r>
  <r>
    <s v="PID3335"/>
    <x v="253"/>
    <x v="1"/>
    <x v="1"/>
    <x v="0"/>
    <x v="36"/>
    <n v="5558"/>
    <n v="1324035"/>
    <n v="0"/>
    <n v="394561.28073807986"/>
    <n v="258158.01460268217"/>
    <n v="1324035"/>
    <n v="671315.70465923799"/>
    <s v="Favourable"/>
  </r>
  <r>
    <s v="PID3992"/>
    <x v="771"/>
    <x v="2"/>
    <x v="2"/>
    <x v="0"/>
    <x v="15"/>
    <n v="9410"/>
    <n v="556503"/>
    <n v="46261"/>
    <n v="311811.85499074904"/>
    <n v="41216.947481508665"/>
    <n v="510242"/>
    <n v="203474.1975277423"/>
    <s v="Favourable"/>
  </r>
  <r>
    <s v="PID324"/>
    <x v="772"/>
    <x v="1"/>
    <x v="1"/>
    <x v="0"/>
    <x v="15"/>
    <n v="7980"/>
    <n v="761799"/>
    <n v="44477"/>
    <n v="446402.75554392114"/>
    <n v="71359.558381448849"/>
    <n v="717322"/>
    <n v="244036.68607463001"/>
    <s v="Favourable"/>
  </r>
  <r>
    <s v="PID2117"/>
    <x v="773"/>
    <x v="4"/>
    <x v="3"/>
    <x v="1"/>
    <x v="31"/>
    <n v="7113"/>
    <n v="1299561"/>
    <n v="20235"/>
    <n v="409791.49792150076"/>
    <n v="2388.6818244777874"/>
    <n v="1279326"/>
    <n v="887380.82025402144"/>
    <s v="Favourable"/>
  </r>
  <r>
    <s v="PID4229"/>
    <x v="110"/>
    <x v="1"/>
    <x v="1"/>
    <x v="1"/>
    <x v="0"/>
    <n v="8367"/>
    <n v="737007"/>
    <n v="0"/>
    <n v="156920.61769711564"/>
    <n v="133646.13096535741"/>
    <n v="737007"/>
    <n v="446440.25133752695"/>
    <s v="Favourable"/>
  </r>
  <r>
    <s v="PID2625"/>
    <x v="774"/>
    <x v="2"/>
    <x v="2"/>
    <x v="1"/>
    <x v="14"/>
    <n v="9295"/>
    <n v="541741"/>
    <n v="0"/>
    <n v="35811.998772261322"/>
    <n v="74192.284686926592"/>
    <n v="541741"/>
    <n v="431736.71654081205"/>
    <s v="Favourable"/>
  </r>
  <r>
    <s v="PID5733"/>
    <x v="775"/>
    <x v="0"/>
    <x v="0"/>
    <x v="0"/>
    <x v="11"/>
    <n v="5906"/>
    <n v="2284152"/>
    <n v="18021"/>
    <n v="1316070.9395769243"/>
    <n v="295805.06487269845"/>
    <n v="2266131"/>
    <n v="672275.99555037729"/>
    <s v="Favourable"/>
  </r>
  <r>
    <s v="PID2237"/>
    <x v="599"/>
    <x v="0"/>
    <x v="0"/>
    <x v="2"/>
    <x v="11"/>
    <n v="6160"/>
    <n v="563029"/>
    <n v="39610"/>
    <n v="243414.88652180572"/>
    <n v="14538.630034381646"/>
    <n v="523419"/>
    <n v="305075.48344381264"/>
    <s v="Favourable"/>
  </r>
  <r>
    <s v="PID4207"/>
    <x v="733"/>
    <x v="3"/>
    <x v="1"/>
    <x v="0"/>
    <x v="26"/>
    <n v="8450"/>
    <n v="1689300"/>
    <n v="0"/>
    <n v="1213758.1578108647"/>
    <n v="50232.916310551744"/>
    <n v="1689300"/>
    <n v="425308.92587858345"/>
    <s v="Favourable"/>
  </r>
  <r>
    <s v="PID5737"/>
    <x v="355"/>
    <x v="2"/>
    <x v="2"/>
    <x v="0"/>
    <x v="35"/>
    <n v="5507"/>
    <n v="1548105"/>
    <n v="0"/>
    <n v="359627.09981138026"/>
    <n v="312098.94269752508"/>
    <n v="1548105"/>
    <n v="876378.95749109471"/>
    <s v="Favourable"/>
  </r>
  <r>
    <s v="PID5183"/>
    <x v="226"/>
    <x v="0"/>
    <x v="0"/>
    <x v="1"/>
    <x v="16"/>
    <n v="8313"/>
    <n v="1606020"/>
    <n v="50058"/>
    <n v="793279.6988219159"/>
    <n v="218313.10765858693"/>
    <n v="1555962"/>
    <n v="594427.19351949717"/>
    <s v="Favourable"/>
  </r>
  <r>
    <s v="PID6358"/>
    <x v="398"/>
    <x v="0"/>
    <x v="0"/>
    <x v="2"/>
    <x v="19"/>
    <n v="7231"/>
    <n v="1008307"/>
    <n v="44440"/>
    <n v="95602.382768411961"/>
    <n v="168130.74135011368"/>
    <n v="963867"/>
    <n v="744573.87588147435"/>
    <s v="Favourable"/>
  </r>
  <r>
    <s v="PID5087"/>
    <x v="776"/>
    <x v="3"/>
    <x v="1"/>
    <x v="2"/>
    <x v="42"/>
    <n v="8643"/>
    <n v="485954"/>
    <n v="39967"/>
    <n v="485182.50419310614"/>
    <n v="23642.902635287173"/>
    <n v="445987"/>
    <n v="-22871.406828393345"/>
    <s v="Adverse"/>
  </r>
  <r>
    <s v="PID5970"/>
    <x v="255"/>
    <x v="1"/>
    <x v="1"/>
    <x v="2"/>
    <x v="4"/>
    <n v="6826"/>
    <n v="1080471"/>
    <n v="0"/>
    <n v="700363.11394751351"/>
    <n v="64041.14602317199"/>
    <n v="1080471"/>
    <n v="316066.74002931453"/>
    <s v="Favourable"/>
  </r>
  <r>
    <s v="PID6157"/>
    <x v="451"/>
    <x v="0"/>
    <x v="0"/>
    <x v="0"/>
    <x v="42"/>
    <n v="8308"/>
    <n v="2218152"/>
    <n v="0"/>
    <n v="445009.83126496396"/>
    <n v="189703.0511216165"/>
    <n v="2218152"/>
    <n v="1583439.1176134194"/>
    <s v="Favourable"/>
  </r>
  <r>
    <s v="PID3120"/>
    <x v="609"/>
    <x v="1"/>
    <x v="1"/>
    <x v="0"/>
    <x v="5"/>
    <n v="7507"/>
    <n v="1835061"/>
    <n v="0"/>
    <n v="453904.22460849694"/>
    <n v="11225.105924381132"/>
    <n v="1835061"/>
    <n v="1369931.6694671218"/>
    <s v="Favourable"/>
  </r>
  <r>
    <s v="PID4306"/>
    <x v="777"/>
    <x v="2"/>
    <x v="2"/>
    <x v="2"/>
    <x v="23"/>
    <n v="9089"/>
    <n v="818847"/>
    <n v="17644"/>
    <n v="617220.25375104044"/>
    <n v="114538.65144922666"/>
    <n v="801203"/>
    <n v="87088.094799732906"/>
    <s v="Favourable"/>
  </r>
  <r>
    <s v="PID3933"/>
    <x v="778"/>
    <x v="3"/>
    <x v="1"/>
    <x v="1"/>
    <x v="46"/>
    <n v="6665"/>
    <n v="1765052"/>
    <n v="0"/>
    <n v="457473.41354452039"/>
    <n v="174435.9657122053"/>
    <n v="1765052"/>
    <n v="1133142.6207432742"/>
    <s v="Favourable"/>
  </r>
  <r>
    <s v="PID4226"/>
    <x v="779"/>
    <x v="4"/>
    <x v="3"/>
    <x v="2"/>
    <x v="33"/>
    <n v="7902"/>
    <n v="1574620"/>
    <n v="0"/>
    <n v="1203135.1354198924"/>
    <n v="106790.63212507131"/>
    <n v="1574620"/>
    <n v="264694.23245503637"/>
    <s v="Favourable"/>
  </r>
  <r>
    <s v="PID5829"/>
    <x v="286"/>
    <x v="1"/>
    <x v="1"/>
    <x v="0"/>
    <x v="19"/>
    <n v="5797"/>
    <n v="389503"/>
    <n v="93463"/>
    <n v="267884.26645915193"/>
    <n v="3375.7912276539446"/>
    <n v="296040"/>
    <n v="118242.9423131941"/>
    <s v="Favourable"/>
  </r>
  <r>
    <s v="PID6306"/>
    <x v="780"/>
    <x v="0"/>
    <x v="0"/>
    <x v="0"/>
    <x v="14"/>
    <n v="9108"/>
    <n v="1939358"/>
    <n v="29505"/>
    <n v="463840.22490463854"/>
    <n v="84904.067212815964"/>
    <n v="1909853"/>
    <n v="1390613.7078825454"/>
    <s v="Favourable"/>
  </r>
  <r>
    <s v="PID1688"/>
    <x v="359"/>
    <x v="0"/>
    <x v="0"/>
    <x v="2"/>
    <x v="5"/>
    <n v="6991"/>
    <n v="723130"/>
    <n v="42841"/>
    <n v="387018.37663625454"/>
    <n v="192207.03851806873"/>
    <n v="680289"/>
    <n v="143904.58484567679"/>
    <s v="Favourable"/>
  </r>
  <r>
    <s v="PID1035"/>
    <x v="781"/>
    <x v="1"/>
    <x v="1"/>
    <x v="0"/>
    <x v="9"/>
    <n v="7416"/>
    <n v="580756"/>
    <n v="47540"/>
    <n v="129272.25407541882"/>
    <n v="158849.31723919036"/>
    <n v="533216"/>
    <n v="292634.4286853908"/>
    <s v="Favourable"/>
  </r>
  <r>
    <s v="PID6074"/>
    <x v="782"/>
    <x v="0"/>
    <x v="0"/>
    <x v="2"/>
    <x v="32"/>
    <n v="6874"/>
    <n v="1414887"/>
    <n v="12036"/>
    <n v="927619.38575164718"/>
    <n v="452486.73417642544"/>
    <n v="1402851"/>
    <n v="34780.880071927328"/>
    <s v="Favourable"/>
  </r>
  <r>
    <s v="PID846"/>
    <x v="783"/>
    <x v="0"/>
    <x v="0"/>
    <x v="2"/>
    <x v="11"/>
    <n v="6937"/>
    <n v="1989962"/>
    <n v="12704"/>
    <n v="166602.83697439244"/>
    <n v="521508.20223771239"/>
    <n v="1977258"/>
    <n v="1301850.9607878951"/>
    <s v="Favourable"/>
  </r>
  <r>
    <s v="PID1860"/>
    <x v="784"/>
    <x v="2"/>
    <x v="2"/>
    <x v="2"/>
    <x v="27"/>
    <n v="8330"/>
    <n v="475182"/>
    <n v="39692"/>
    <n v="365110.97474125598"/>
    <n v="73729.643719636573"/>
    <n v="435490"/>
    <n v="36341.381539107417"/>
    <s v="Favourable"/>
  </r>
  <r>
    <s v="PID2215"/>
    <x v="785"/>
    <x v="1"/>
    <x v="1"/>
    <x v="2"/>
    <x v="19"/>
    <n v="7492"/>
    <n v="1561952"/>
    <n v="20207"/>
    <n v="804231.96267091564"/>
    <n v="146910.40314515901"/>
    <n v="1541745"/>
    <n v="610809.63418392534"/>
    <s v="Favourable"/>
  </r>
  <r>
    <s v="PID2963"/>
    <x v="786"/>
    <x v="1"/>
    <x v="1"/>
    <x v="2"/>
    <x v="37"/>
    <n v="7622"/>
    <n v="2289544"/>
    <n v="40289"/>
    <n v="1155122.7224371145"/>
    <n v="740823.17611461692"/>
    <n v="2249255"/>
    <n v="393598.10144826863"/>
    <s v="Favourable"/>
  </r>
  <r>
    <s v="PID3611"/>
    <x v="787"/>
    <x v="3"/>
    <x v="1"/>
    <x v="0"/>
    <x v="18"/>
    <n v="8726"/>
    <n v="902223"/>
    <n v="0"/>
    <n v="477040.61315862858"/>
    <n v="20733.385163945703"/>
    <n v="902223"/>
    <n v="404449.00167742569"/>
    <s v="Favourable"/>
  </r>
  <r>
    <s v="PID4316"/>
    <x v="788"/>
    <x v="0"/>
    <x v="0"/>
    <x v="1"/>
    <x v="32"/>
    <n v="8183"/>
    <n v="1614063"/>
    <n v="62106"/>
    <n v="1308039.1857791424"/>
    <n v="368125.92861622578"/>
    <n v="1551957"/>
    <n v="-62102.114395368146"/>
    <s v="Adverse"/>
  </r>
  <r>
    <s v="PID5070"/>
    <x v="301"/>
    <x v="4"/>
    <x v="3"/>
    <x v="0"/>
    <x v="4"/>
    <n v="6178"/>
    <n v="1151738"/>
    <n v="10228"/>
    <n v="1117740.7110977892"/>
    <n v="378614.69298713515"/>
    <n v="1141510"/>
    <n v="-344617.40408492438"/>
    <s v="Adverse"/>
  </r>
  <r>
    <s v="PID1003"/>
    <x v="789"/>
    <x v="0"/>
    <x v="0"/>
    <x v="2"/>
    <x v="11"/>
    <n v="8166"/>
    <n v="491537"/>
    <n v="51912"/>
    <n v="8902.4702390360708"/>
    <n v="82050.741181833175"/>
    <n v="439625"/>
    <n v="400583.78857913078"/>
    <s v="Favourable"/>
  </r>
  <r>
    <s v="PID3133"/>
    <x v="432"/>
    <x v="0"/>
    <x v="0"/>
    <x v="0"/>
    <x v="26"/>
    <n v="9230"/>
    <n v="1489801"/>
    <n v="48803"/>
    <n v="918582.61917728069"/>
    <n v="158171.72322963344"/>
    <n v="1440998"/>
    <n v="413046.6575930859"/>
    <s v="Favourable"/>
  </r>
  <r>
    <s v="PID3895"/>
    <x v="228"/>
    <x v="0"/>
    <x v="0"/>
    <x v="2"/>
    <x v="34"/>
    <n v="6730"/>
    <n v="1057205"/>
    <n v="0"/>
    <n v="563166.80159515177"/>
    <n v="269871.34075968439"/>
    <n v="1057205"/>
    <n v="224166.85764516378"/>
    <s v="Favourable"/>
  </r>
  <r>
    <s v="PID4675"/>
    <x v="194"/>
    <x v="3"/>
    <x v="1"/>
    <x v="1"/>
    <x v="11"/>
    <n v="6055"/>
    <n v="399557"/>
    <n v="43149"/>
    <n v="226086.20906745113"/>
    <n v="115068.43575334256"/>
    <n v="356408"/>
    <n v="58402.355179206294"/>
    <s v="Favourable"/>
  </r>
  <r>
    <s v="PID5057"/>
    <x v="321"/>
    <x v="1"/>
    <x v="1"/>
    <x v="0"/>
    <x v="40"/>
    <n v="6557"/>
    <n v="1053429"/>
    <n v="0"/>
    <n v="613535.32872573647"/>
    <n v="109996.42746568254"/>
    <n v="1053429"/>
    <n v="329897.24380858103"/>
    <s v="Favourable"/>
  </r>
  <r>
    <s v="PID6198"/>
    <x v="171"/>
    <x v="3"/>
    <x v="1"/>
    <x v="1"/>
    <x v="6"/>
    <n v="6739"/>
    <n v="534590"/>
    <n v="0"/>
    <n v="450635.16055221733"/>
    <n v="115707.57450961731"/>
    <n v="534590"/>
    <n v="-31752.735061834683"/>
    <s v="Adverse"/>
  </r>
  <r>
    <s v="PID6333"/>
    <x v="670"/>
    <x v="3"/>
    <x v="1"/>
    <x v="2"/>
    <x v="40"/>
    <n v="6531"/>
    <n v="1528960"/>
    <n v="36264"/>
    <n v="1008530.0806944687"/>
    <n v="130603.04989216948"/>
    <n v="1492696"/>
    <n v="389826.86941336188"/>
    <s v="Favourable"/>
  </r>
  <r>
    <s v="PID3861"/>
    <x v="790"/>
    <x v="3"/>
    <x v="1"/>
    <x v="0"/>
    <x v="37"/>
    <n v="6049"/>
    <n v="1676990"/>
    <n v="33440"/>
    <n v="629709.13869314035"/>
    <n v="365826.0039626463"/>
    <n v="1643550"/>
    <n v="681454.85734421341"/>
    <s v="Favourable"/>
  </r>
  <r>
    <s v="PID2377"/>
    <x v="791"/>
    <x v="2"/>
    <x v="2"/>
    <x v="0"/>
    <x v="10"/>
    <n v="8458"/>
    <n v="1917213"/>
    <n v="0"/>
    <n v="788987.59318264981"/>
    <n v="451875.96288173733"/>
    <n v="1917213"/>
    <n v="676349.44393561292"/>
    <s v="Favourable"/>
  </r>
  <r>
    <s v="PID6013"/>
    <x v="792"/>
    <x v="4"/>
    <x v="3"/>
    <x v="1"/>
    <x v="12"/>
    <n v="8945"/>
    <n v="828442"/>
    <n v="26744"/>
    <n v="678611.99735054595"/>
    <n v="31127.300109435189"/>
    <n v="801698"/>
    <n v="118702.70254001883"/>
    <s v="Favourable"/>
  </r>
  <r>
    <s v="PID6250"/>
    <x v="793"/>
    <x v="1"/>
    <x v="1"/>
    <x v="1"/>
    <x v="10"/>
    <n v="5956"/>
    <n v="1619085"/>
    <n v="0"/>
    <n v="1289121.6595120013"/>
    <n v="502357.42355598626"/>
    <n v="1619085"/>
    <n v="-172394.08306798758"/>
    <s v="Adverse"/>
  </r>
  <r>
    <s v="PID3629"/>
    <x v="766"/>
    <x v="2"/>
    <x v="2"/>
    <x v="2"/>
    <x v="25"/>
    <n v="8625"/>
    <n v="1521046"/>
    <n v="15615"/>
    <n v="644002.01548752224"/>
    <n v="192251.05168079821"/>
    <n v="1505431"/>
    <n v="684792.93283167959"/>
    <s v="Favourable"/>
  </r>
  <r>
    <s v="PID601"/>
    <x v="794"/>
    <x v="0"/>
    <x v="0"/>
    <x v="0"/>
    <x v="6"/>
    <n v="5533"/>
    <n v="889973"/>
    <n v="21696"/>
    <n v="448765.7737865207"/>
    <n v="259734.4414050013"/>
    <n v="868277"/>
    <n v="181472.78480847797"/>
    <s v="Favourable"/>
  </r>
  <r>
    <s v="PID1473"/>
    <x v="558"/>
    <x v="3"/>
    <x v="1"/>
    <x v="1"/>
    <x v="13"/>
    <n v="8664"/>
    <n v="1048689"/>
    <n v="30645"/>
    <n v="290738.37549366301"/>
    <n v="114401.33994629745"/>
    <n v="1018044"/>
    <n v="643549.28456003952"/>
    <s v="Favourable"/>
  </r>
  <r>
    <s v="PID4499"/>
    <x v="795"/>
    <x v="2"/>
    <x v="2"/>
    <x v="2"/>
    <x v="23"/>
    <n v="8985"/>
    <n v="820795"/>
    <n v="25627"/>
    <n v="12766.142974281873"/>
    <n v="191194.61572677674"/>
    <n v="795168"/>
    <n v="616834.24129894143"/>
    <s v="Favourable"/>
  </r>
  <r>
    <s v="PID4406"/>
    <x v="429"/>
    <x v="3"/>
    <x v="1"/>
    <x v="2"/>
    <x v="12"/>
    <n v="8612"/>
    <n v="1269396"/>
    <n v="39465"/>
    <n v="937182.5381184069"/>
    <n v="362483.61628393811"/>
    <n v="1229931"/>
    <n v="-30270.154402344953"/>
    <s v="Adverse"/>
  </r>
  <r>
    <s v="PID4483"/>
    <x v="796"/>
    <x v="0"/>
    <x v="0"/>
    <x v="0"/>
    <x v="15"/>
    <n v="6629"/>
    <n v="1856708"/>
    <n v="13753"/>
    <n v="377130.96556993731"/>
    <n v="117706.85686122417"/>
    <n v="1842955"/>
    <n v="1361870.1775688385"/>
    <s v="Favourable"/>
  </r>
  <r>
    <s v="PID4831"/>
    <x v="797"/>
    <x v="3"/>
    <x v="1"/>
    <x v="1"/>
    <x v="18"/>
    <n v="6891"/>
    <n v="2219621"/>
    <n v="38024"/>
    <n v="306901.52874090121"/>
    <n v="448827.42279562348"/>
    <n v="2181597"/>
    <n v="1463892.0484634754"/>
    <s v="Favourable"/>
  </r>
  <r>
    <s v="PID946"/>
    <x v="798"/>
    <x v="4"/>
    <x v="3"/>
    <x v="2"/>
    <x v="28"/>
    <n v="5579"/>
    <n v="1657056"/>
    <n v="0"/>
    <n v="1371699.6507757707"/>
    <n v="20919.642341481584"/>
    <n v="1657056"/>
    <n v="264436.70688274782"/>
    <s v="Favourable"/>
  </r>
  <r>
    <s v="PID984"/>
    <x v="90"/>
    <x v="0"/>
    <x v="0"/>
    <x v="2"/>
    <x v="17"/>
    <n v="9493"/>
    <n v="260659"/>
    <n v="0"/>
    <n v="224394.44069225487"/>
    <n v="5884.4867557351427"/>
    <n v="260659"/>
    <n v="30380.07255200998"/>
    <s v="Favourable"/>
  </r>
  <r>
    <s v="PID2401"/>
    <x v="589"/>
    <x v="3"/>
    <x v="1"/>
    <x v="2"/>
    <x v="33"/>
    <n v="6813"/>
    <n v="983706"/>
    <n v="24544"/>
    <n v="607722.28808730037"/>
    <n v="42546.750990371496"/>
    <n v="959162"/>
    <n v="333436.96092232817"/>
    <s v="Favourable"/>
  </r>
  <r>
    <s v="PID4733"/>
    <x v="451"/>
    <x v="0"/>
    <x v="0"/>
    <x v="0"/>
    <x v="8"/>
    <n v="6305"/>
    <n v="1856543"/>
    <n v="0"/>
    <n v="130525.11364670837"/>
    <n v="261044.44738526244"/>
    <n v="1856543"/>
    <n v="1464973.4389680293"/>
    <s v="Favourable"/>
  </r>
  <r>
    <s v="PID1816"/>
    <x v="758"/>
    <x v="1"/>
    <x v="1"/>
    <x v="0"/>
    <x v="16"/>
    <n v="9137"/>
    <n v="1488785"/>
    <n v="53485"/>
    <n v="1005526.6809947727"/>
    <n v="339768.12256916234"/>
    <n v="1435300"/>
    <n v="143490.19643606502"/>
    <s v="Favourable"/>
  </r>
  <r>
    <s v="PID2640"/>
    <x v="799"/>
    <x v="2"/>
    <x v="2"/>
    <x v="1"/>
    <x v="40"/>
    <n v="7639"/>
    <n v="850274"/>
    <n v="31781"/>
    <n v="680882.63527763565"/>
    <n v="81215.968660352068"/>
    <n v="818493"/>
    <n v="88175.396062012296"/>
    <s v="Favourable"/>
  </r>
  <r>
    <s v="PID2071"/>
    <x v="672"/>
    <x v="0"/>
    <x v="0"/>
    <x v="0"/>
    <x v="31"/>
    <n v="6041"/>
    <n v="2408949"/>
    <n v="0"/>
    <n v="645900.78134526615"/>
    <n v="177457.57457296248"/>
    <n v="2408949"/>
    <n v="1585590.6440817714"/>
    <s v="Favourable"/>
  </r>
  <r>
    <s v="PID4757"/>
    <x v="57"/>
    <x v="0"/>
    <x v="0"/>
    <x v="1"/>
    <x v="22"/>
    <n v="8584"/>
    <n v="1181796"/>
    <n v="44182"/>
    <n v="518206.08947948628"/>
    <n v="260973.20239900646"/>
    <n v="1137614"/>
    <n v="402616.7081215072"/>
    <s v="Favourable"/>
  </r>
  <r>
    <s v="PID5754"/>
    <x v="800"/>
    <x v="0"/>
    <x v="0"/>
    <x v="2"/>
    <x v="7"/>
    <n v="7454"/>
    <n v="650575"/>
    <n v="52762"/>
    <n v="18921.942673478723"/>
    <n v="192982.90317973041"/>
    <n v="597813"/>
    <n v="438670.15414679085"/>
    <s v="Favourable"/>
  </r>
  <r>
    <s v="PID273"/>
    <x v="428"/>
    <x v="3"/>
    <x v="1"/>
    <x v="0"/>
    <x v="25"/>
    <n v="7776"/>
    <n v="437257"/>
    <n v="0"/>
    <n v="309763.79733645672"/>
    <n v="109480.68398580812"/>
    <n v="437257"/>
    <n v="18012.518677735177"/>
    <s v="Favourable"/>
  </r>
  <r>
    <s v="PID3008"/>
    <x v="766"/>
    <x v="1"/>
    <x v="1"/>
    <x v="2"/>
    <x v="45"/>
    <n v="5799"/>
    <n v="2271198"/>
    <n v="20531"/>
    <n v="532593.85939645208"/>
    <n v="191742.19993501168"/>
    <n v="2250667"/>
    <n v="1546861.9406685364"/>
    <s v="Favourable"/>
  </r>
  <r>
    <s v="PID5857"/>
    <x v="801"/>
    <x v="3"/>
    <x v="1"/>
    <x v="2"/>
    <x v="30"/>
    <n v="5846"/>
    <n v="486636"/>
    <n v="52837"/>
    <n v="20978.91353199767"/>
    <n v="22235.97008065401"/>
    <n v="433799"/>
    <n v="443421.11638734833"/>
    <s v="Favourable"/>
  </r>
  <r>
    <s v="PID1585"/>
    <x v="802"/>
    <x v="0"/>
    <x v="0"/>
    <x v="0"/>
    <x v="28"/>
    <n v="9303"/>
    <n v="2163637"/>
    <n v="38775"/>
    <n v="1940738.5226417612"/>
    <n v="664299.32915303658"/>
    <n v="2124862"/>
    <n v="-441400.85179479793"/>
    <s v="Adverse"/>
  </r>
  <r>
    <s v="PID1711"/>
    <x v="723"/>
    <x v="3"/>
    <x v="1"/>
    <x v="2"/>
    <x v="36"/>
    <n v="8394"/>
    <n v="1504295"/>
    <n v="39707"/>
    <n v="1136546.2832435719"/>
    <n v="174440.63091297259"/>
    <n v="1464588"/>
    <n v="193308.08584345551"/>
    <s v="Favourable"/>
  </r>
  <r>
    <s v="PID2830"/>
    <x v="641"/>
    <x v="4"/>
    <x v="3"/>
    <x v="2"/>
    <x v="42"/>
    <n v="6096"/>
    <n v="1383993"/>
    <n v="40085"/>
    <n v="812378.67106374342"/>
    <n v="233272.73740034373"/>
    <n v="1343908"/>
    <n v="338341.59153591283"/>
    <s v="Favourable"/>
  </r>
  <r>
    <s v="PID3083"/>
    <x v="630"/>
    <x v="3"/>
    <x v="1"/>
    <x v="2"/>
    <x v="40"/>
    <n v="7489"/>
    <n v="628154"/>
    <n v="69829"/>
    <n v="205123.08680103556"/>
    <n v="97838.854012699798"/>
    <n v="558325"/>
    <n v="325192.05918626464"/>
    <s v="Favourable"/>
  </r>
  <r>
    <s v="PID4286"/>
    <x v="795"/>
    <x v="0"/>
    <x v="0"/>
    <x v="0"/>
    <x v="5"/>
    <n v="6370"/>
    <n v="1748410"/>
    <n v="87307"/>
    <n v="459652.24847245542"/>
    <n v="483916.9509620138"/>
    <n v="1661103"/>
    <n v="804840.80056553078"/>
    <s v="Favourable"/>
  </r>
  <r>
    <s v="PID4731"/>
    <x v="369"/>
    <x v="3"/>
    <x v="1"/>
    <x v="1"/>
    <x v="35"/>
    <n v="8700"/>
    <n v="300790"/>
    <n v="38324"/>
    <n v="63734.132100573042"/>
    <n v="70521.661652304567"/>
    <n v="262466"/>
    <n v="166534.20624712238"/>
    <s v="Favourable"/>
  </r>
  <r>
    <s v="PID5174"/>
    <x v="803"/>
    <x v="0"/>
    <x v="0"/>
    <x v="1"/>
    <x v="15"/>
    <n v="9142"/>
    <n v="2360488"/>
    <n v="0"/>
    <n v="670360.94948366075"/>
    <n v="590092.30730660981"/>
    <n v="2360488"/>
    <n v="1100034.7432097294"/>
    <s v="Favourable"/>
  </r>
  <r>
    <s v="PID5684"/>
    <x v="327"/>
    <x v="1"/>
    <x v="1"/>
    <x v="2"/>
    <x v="33"/>
    <n v="8680"/>
    <n v="1320884"/>
    <n v="22850"/>
    <n v="484332.02003350167"/>
    <n v="432826.7404850013"/>
    <n v="1298034"/>
    <n v="403725.23948149709"/>
    <s v="Favourable"/>
  </r>
  <r>
    <s v="PID6056"/>
    <x v="804"/>
    <x v="3"/>
    <x v="1"/>
    <x v="1"/>
    <x v="22"/>
    <n v="6980"/>
    <n v="534998"/>
    <n v="0"/>
    <n v="25062.090816040018"/>
    <n v="61042.510122260712"/>
    <n v="534998"/>
    <n v="448893.39906169928"/>
    <s v="Favourable"/>
  </r>
  <r>
    <s v="PID2187"/>
    <x v="254"/>
    <x v="0"/>
    <x v="0"/>
    <x v="0"/>
    <x v="9"/>
    <n v="6302"/>
    <n v="322636"/>
    <n v="74761"/>
    <n v="125675.21396028687"/>
    <n v="44972.097668053138"/>
    <n v="247875"/>
    <n v="151988.68837165998"/>
    <s v="Favourable"/>
  </r>
  <r>
    <s v="PID3524"/>
    <x v="805"/>
    <x v="3"/>
    <x v="1"/>
    <x v="0"/>
    <x v="3"/>
    <n v="6639"/>
    <n v="1643098"/>
    <n v="73108"/>
    <n v="1398787.4430436247"/>
    <n v="60299.608246496406"/>
    <n v="1569990"/>
    <n v="184010.94870987884"/>
    <s v="Favourable"/>
  </r>
  <r>
    <s v="PID2416"/>
    <x v="806"/>
    <x v="2"/>
    <x v="2"/>
    <x v="1"/>
    <x v="32"/>
    <n v="6198"/>
    <n v="1091976"/>
    <n v="0"/>
    <n v="46780.144154829119"/>
    <n v="21976.516679558106"/>
    <n v="1091976"/>
    <n v="1023219.3391656128"/>
    <s v="Favourable"/>
  </r>
  <r>
    <s v="PID5763"/>
    <x v="807"/>
    <x v="2"/>
    <x v="2"/>
    <x v="0"/>
    <x v="34"/>
    <n v="7002"/>
    <n v="1325951"/>
    <n v="58886"/>
    <n v="264044.51942203887"/>
    <n v="18606.703268378933"/>
    <n v="1267065"/>
    <n v="1043299.7773095822"/>
    <s v="Favourable"/>
  </r>
  <r>
    <s v="PID3211"/>
    <x v="808"/>
    <x v="2"/>
    <x v="2"/>
    <x v="1"/>
    <x v="32"/>
    <n v="8158"/>
    <n v="948022"/>
    <n v="0"/>
    <n v="348546.3676362813"/>
    <n v="161568.38831499559"/>
    <n v="948022"/>
    <n v="437907.24404872314"/>
    <s v="Favourable"/>
  </r>
  <r>
    <s v="PID996"/>
    <x v="544"/>
    <x v="4"/>
    <x v="3"/>
    <x v="2"/>
    <x v="27"/>
    <n v="7109"/>
    <n v="1079218"/>
    <n v="24820"/>
    <n v="403315.06148001732"/>
    <n v="69141.853097284897"/>
    <n v="1054398"/>
    <n v="606761.08542269771"/>
    <s v="Favourable"/>
  </r>
  <r>
    <s v="PID2612"/>
    <x v="809"/>
    <x v="3"/>
    <x v="1"/>
    <x v="0"/>
    <x v="42"/>
    <n v="6939"/>
    <n v="2417058"/>
    <n v="18617"/>
    <n v="528490.06559253414"/>
    <n v="802940.38380947907"/>
    <n v="2398441"/>
    <n v="1085627.5505979867"/>
    <s v="Favourable"/>
  </r>
  <r>
    <s v="PID3104"/>
    <x v="810"/>
    <x v="3"/>
    <x v="1"/>
    <x v="0"/>
    <x v="30"/>
    <n v="8795"/>
    <n v="1481662"/>
    <n v="92517"/>
    <n v="392013.22085712681"/>
    <n v="96728.052828762171"/>
    <n v="1389145"/>
    <n v="992920.72631411103"/>
    <s v="Favourable"/>
  </r>
  <r>
    <s v="PID3423"/>
    <x v="811"/>
    <x v="3"/>
    <x v="1"/>
    <x v="1"/>
    <x v="22"/>
    <n v="8791"/>
    <n v="2261043"/>
    <n v="11177"/>
    <n v="401709.39497742063"/>
    <n v="585292.24501365353"/>
    <n v="2249866"/>
    <n v="1274041.3600089259"/>
    <s v="Favourable"/>
  </r>
  <r>
    <s v="PID3940"/>
    <x v="231"/>
    <x v="2"/>
    <x v="2"/>
    <x v="0"/>
    <x v="9"/>
    <n v="6029"/>
    <n v="1490071"/>
    <n v="45088"/>
    <n v="509163.38735194504"/>
    <n v="240645.6935028669"/>
    <n v="1444983"/>
    <n v="740261.91914518806"/>
    <s v="Favourable"/>
  </r>
  <r>
    <s v="PID3866"/>
    <x v="597"/>
    <x v="2"/>
    <x v="2"/>
    <x v="0"/>
    <x v="2"/>
    <n v="8504"/>
    <n v="598501"/>
    <n v="0"/>
    <n v="367135.25775568892"/>
    <n v="100284.56067587523"/>
    <n v="598501"/>
    <n v="131081.18156843586"/>
    <s v="Favourable"/>
  </r>
  <r>
    <s v="PID3425"/>
    <x v="812"/>
    <x v="3"/>
    <x v="1"/>
    <x v="1"/>
    <x v="8"/>
    <n v="9324"/>
    <n v="620067"/>
    <n v="13305"/>
    <n v="307325.70751583128"/>
    <n v="79004.918235864025"/>
    <n v="606762"/>
    <n v="233736.3742483047"/>
    <s v="Favourable"/>
  </r>
  <r>
    <s v="PID4312"/>
    <x v="813"/>
    <x v="2"/>
    <x v="2"/>
    <x v="0"/>
    <x v="42"/>
    <n v="9163"/>
    <n v="2260517"/>
    <n v="17599"/>
    <n v="153134.82661118059"/>
    <n v="136457.81603364009"/>
    <n v="2242918"/>
    <n v="1970924.3573551793"/>
    <s v="Favourable"/>
  </r>
  <r>
    <s v="PID6379"/>
    <x v="499"/>
    <x v="1"/>
    <x v="1"/>
    <x v="1"/>
    <x v="41"/>
    <n v="6047"/>
    <n v="1933923"/>
    <n v="0"/>
    <n v="932634.19225331442"/>
    <n v="537489.18935645034"/>
    <n v="1933923"/>
    <n v="463799.61839023512"/>
    <s v="Favourable"/>
  </r>
  <r>
    <s v="PID5909"/>
    <x v="814"/>
    <x v="2"/>
    <x v="2"/>
    <x v="0"/>
    <x v="31"/>
    <n v="5697"/>
    <n v="2227993"/>
    <n v="32904"/>
    <n v="40090.273747437168"/>
    <n v="497293.32268242113"/>
    <n v="2195089"/>
    <n v="1690609.4035701416"/>
    <s v="Favourable"/>
  </r>
  <r>
    <s v="PID3639"/>
    <x v="423"/>
    <x v="2"/>
    <x v="2"/>
    <x v="0"/>
    <x v="5"/>
    <n v="7116"/>
    <n v="591440"/>
    <n v="67212"/>
    <n v="156298.94017370904"/>
    <n v="50434.889770678412"/>
    <n v="524228"/>
    <n v="384706.17005561257"/>
    <s v="Favourable"/>
  </r>
  <r>
    <s v="PID1297"/>
    <x v="815"/>
    <x v="2"/>
    <x v="2"/>
    <x v="0"/>
    <x v="44"/>
    <n v="6814"/>
    <n v="1136277"/>
    <n v="97622"/>
    <n v="399975.75193025987"/>
    <n v="192473.8000722781"/>
    <n v="1038655"/>
    <n v="543827.447997462"/>
    <s v="Favourable"/>
  </r>
  <r>
    <s v="PID841"/>
    <x v="816"/>
    <x v="1"/>
    <x v="1"/>
    <x v="0"/>
    <x v="8"/>
    <n v="7209"/>
    <n v="2359144"/>
    <n v="90681"/>
    <n v="1961377.3717152951"/>
    <n v="332004.52236701833"/>
    <n v="2268463"/>
    <n v="65762.105917686597"/>
    <s v="Favourable"/>
  </r>
  <r>
    <s v="PID1413"/>
    <x v="227"/>
    <x v="1"/>
    <x v="1"/>
    <x v="0"/>
    <x v="26"/>
    <n v="8715"/>
    <n v="1309633"/>
    <n v="59421"/>
    <n v="592605.9902442951"/>
    <n v="222881.2640819255"/>
    <n v="1250212"/>
    <n v="494145.7456737794"/>
    <s v="Favourable"/>
  </r>
  <r>
    <s v="PID1757"/>
    <x v="424"/>
    <x v="1"/>
    <x v="1"/>
    <x v="2"/>
    <x v="37"/>
    <n v="5601"/>
    <n v="1092617"/>
    <n v="0"/>
    <n v="768978.05043546378"/>
    <n v="112767.15558188142"/>
    <n v="1092617"/>
    <n v="210871.79398265481"/>
    <s v="Favourable"/>
  </r>
  <r>
    <s v="PID2160"/>
    <x v="817"/>
    <x v="1"/>
    <x v="1"/>
    <x v="2"/>
    <x v="42"/>
    <n v="8648"/>
    <n v="1068571"/>
    <n v="78730"/>
    <n v="778332.08994694659"/>
    <n v="160675.70090535245"/>
    <n v="989841"/>
    <n v="129563.20914770092"/>
    <s v="Favourable"/>
  </r>
  <r>
    <s v="PID2641"/>
    <x v="818"/>
    <x v="0"/>
    <x v="0"/>
    <x v="0"/>
    <x v="14"/>
    <n v="8838"/>
    <n v="2293122"/>
    <n v="14148"/>
    <n v="498041.22940338281"/>
    <n v="456640.94466923946"/>
    <n v="2278974"/>
    <n v="1338439.8259273777"/>
    <s v="Favourable"/>
  </r>
  <r>
    <s v="PID3095"/>
    <x v="819"/>
    <x v="3"/>
    <x v="1"/>
    <x v="1"/>
    <x v="33"/>
    <n v="9049"/>
    <n v="1589473"/>
    <n v="56986"/>
    <n v="446113.06336014956"/>
    <n v="273492.28143897414"/>
    <n v="1532487"/>
    <n v="869867.6552008763"/>
    <s v="Favourable"/>
  </r>
  <r>
    <s v="PID558"/>
    <x v="189"/>
    <x v="2"/>
    <x v="2"/>
    <x v="0"/>
    <x v="45"/>
    <n v="7566"/>
    <n v="1389214"/>
    <n v="27790"/>
    <n v="1259813.0243998375"/>
    <n v="63521.025064650421"/>
    <n v="1361424"/>
    <n v="65879.950535512064"/>
    <s v="Favourable"/>
  </r>
  <r>
    <s v="PID4929"/>
    <x v="550"/>
    <x v="4"/>
    <x v="3"/>
    <x v="0"/>
    <x v="26"/>
    <n v="9382"/>
    <n v="1020722"/>
    <n v="0"/>
    <n v="606127.97344706068"/>
    <n v="22061.419942197008"/>
    <n v="1020722"/>
    <n v="392532.60661074228"/>
    <s v="Favourable"/>
  </r>
  <r>
    <s v="PID5744"/>
    <x v="415"/>
    <x v="3"/>
    <x v="1"/>
    <x v="1"/>
    <x v="44"/>
    <n v="5676"/>
    <n v="2125475"/>
    <n v="35864"/>
    <n v="385933.16931017587"/>
    <n v="284181.41633865586"/>
    <n v="2089611"/>
    <n v="1455360.4143511683"/>
    <s v="Favourable"/>
  </r>
  <r>
    <s v="PID391"/>
    <x v="820"/>
    <x v="4"/>
    <x v="3"/>
    <x v="2"/>
    <x v="45"/>
    <n v="7055"/>
    <n v="1478022"/>
    <n v="26020"/>
    <n v="1468956.7871092802"/>
    <n v="94082.904088745941"/>
    <n v="1452002"/>
    <n v="-85017.691198026296"/>
    <s v="Adverse"/>
  </r>
  <r>
    <s v="PID3746"/>
    <x v="821"/>
    <x v="2"/>
    <x v="2"/>
    <x v="0"/>
    <x v="33"/>
    <n v="5815"/>
    <n v="1626934"/>
    <n v="28024"/>
    <n v="1197895.5090949812"/>
    <n v="119288.12889004841"/>
    <n v="1598910"/>
    <n v="309750.36201497028"/>
    <s v="Favourable"/>
  </r>
  <r>
    <s v="PID5959"/>
    <x v="822"/>
    <x v="0"/>
    <x v="0"/>
    <x v="1"/>
    <x v="38"/>
    <n v="7356"/>
    <n v="1890086"/>
    <n v="0"/>
    <n v="1593141.9431643819"/>
    <n v="93251.109567790278"/>
    <n v="1890086"/>
    <n v="203692.94726782781"/>
    <s v="Favourable"/>
  </r>
  <r>
    <s v="PID4388"/>
    <x v="260"/>
    <x v="2"/>
    <x v="2"/>
    <x v="0"/>
    <x v="28"/>
    <n v="7865"/>
    <n v="477053"/>
    <n v="0"/>
    <n v="70938.596936613481"/>
    <n v="143131.43302251829"/>
    <n v="477053"/>
    <n v="262982.97004086821"/>
    <s v="Favourable"/>
  </r>
  <r>
    <s v="PID2871"/>
    <x v="136"/>
    <x v="3"/>
    <x v="1"/>
    <x v="0"/>
    <x v="10"/>
    <n v="5874"/>
    <n v="2358031"/>
    <n v="14083"/>
    <n v="1504736.8495260449"/>
    <n v="262706.92076754157"/>
    <n v="2343948"/>
    <n v="590587.22970641358"/>
    <s v="Favourable"/>
  </r>
  <r>
    <s v="PID5318"/>
    <x v="823"/>
    <x v="1"/>
    <x v="1"/>
    <x v="2"/>
    <x v="34"/>
    <n v="6123"/>
    <n v="2247891"/>
    <n v="21708"/>
    <n v="1769177.0036354153"/>
    <n v="68477.987437177202"/>
    <n v="2226183"/>
    <n v="410236.00892740744"/>
    <s v="Favourable"/>
  </r>
  <r>
    <s v="PID6436"/>
    <x v="824"/>
    <x v="1"/>
    <x v="1"/>
    <x v="2"/>
    <x v="8"/>
    <n v="7870"/>
    <n v="552980"/>
    <n v="0"/>
    <n v="422497.4016170433"/>
    <n v="110867.14728832779"/>
    <n v="552980"/>
    <n v="19615.451094628894"/>
    <s v="Favourable"/>
  </r>
  <r>
    <s v="PID1006"/>
    <x v="776"/>
    <x v="0"/>
    <x v="0"/>
    <x v="1"/>
    <x v="2"/>
    <n v="5664"/>
    <n v="278757"/>
    <n v="47419"/>
    <n v="3707.1780197016055"/>
    <n v="18936.591173707777"/>
    <n v="231338"/>
    <n v="256113.23080659061"/>
    <s v="Favourable"/>
  </r>
  <r>
    <s v="PID1768"/>
    <x v="38"/>
    <x v="3"/>
    <x v="1"/>
    <x v="1"/>
    <x v="20"/>
    <n v="8475"/>
    <n v="1270925"/>
    <n v="0"/>
    <n v="127252.79519641449"/>
    <n v="348226.3797414315"/>
    <n v="1270925"/>
    <n v="795445.82506215398"/>
    <s v="Favourable"/>
  </r>
  <r>
    <s v="PID3227"/>
    <x v="825"/>
    <x v="4"/>
    <x v="3"/>
    <x v="0"/>
    <x v="23"/>
    <n v="8814"/>
    <n v="2085202"/>
    <n v="40276"/>
    <n v="2034742.8180133556"/>
    <n v="326231.78716935811"/>
    <n v="2044926"/>
    <n v="-275772.60518271383"/>
    <s v="Adverse"/>
  </r>
  <r>
    <s v="PID1630"/>
    <x v="231"/>
    <x v="4"/>
    <x v="3"/>
    <x v="2"/>
    <x v="12"/>
    <n v="6030"/>
    <n v="1719341"/>
    <n v="0"/>
    <n v="1280639.608913423"/>
    <n v="190003.94645922209"/>
    <n v="1719341"/>
    <n v="248697.44462735485"/>
    <s v="Favourable"/>
  </r>
  <r>
    <s v="PID2437"/>
    <x v="826"/>
    <x v="0"/>
    <x v="0"/>
    <x v="0"/>
    <x v="20"/>
    <n v="7762"/>
    <n v="2237990"/>
    <n v="92773"/>
    <n v="280418.59338035894"/>
    <n v="50418.78800498537"/>
    <n v="2145217"/>
    <n v="1907152.6186146557"/>
    <s v="Favourable"/>
  </r>
  <r>
    <s v="PID4389"/>
    <x v="827"/>
    <x v="3"/>
    <x v="1"/>
    <x v="0"/>
    <x v="34"/>
    <n v="9130"/>
    <n v="1137747"/>
    <n v="23103"/>
    <n v="385947.34667549387"/>
    <n v="130404.38770002517"/>
    <n v="1114644"/>
    <n v="621395.26562448102"/>
    <s v="Favourable"/>
  </r>
  <r>
    <s v="PID5892"/>
    <x v="388"/>
    <x v="4"/>
    <x v="3"/>
    <x v="0"/>
    <x v="8"/>
    <n v="6012"/>
    <n v="690755"/>
    <n v="0"/>
    <n v="318721.35514317435"/>
    <n v="138590.61165916041"/>
    <n v="690755"/>
    <n v="233443.03319766524"/>
    <s v="Favourable"/>
  </r>
  <r>
    <s v="PID5960"/>
    <x v="676"/>
    <x v="3"/>
    <x v="1"/>
    <x v="2"/>
    <x v="30"/>
    <n v="6684"/>
    <n v="1378119"/>
    <n v="85125"/>
    <n v="979874.58720728406"/>
    <n v="283797.31070594129"/>
    <n v="1292994"/>
    <n v="114447.10208677454"/>
    <s v="Favourable"/>
  </r>
  <r>
    <s v="PID1046"/>
    <x v="744"/>
    <x v="3"/>
    <x v="1"/>
    <x v="0"/>
    <x v="44"/>
    <n v="5601"/>
    <n v="2037020"/>
    <n v="12043"/>
    <n v="1176776.5206597527"/>
    <n v="437105.49937442323"/>
    <n v="2024977"/>
    <n v="423137.97996582417"/>
    <s v="Favourable"/>
  </r>
  <r>
    <s v="PID3287"/>
    <x v="740"/>
    <x v="3"/>
    <x v="1"/>
    <x v="0"/>
    <x v="27"/>
    <n v="5756"/>
    <n v="1786899"/>
    <n v="54869"/>
    <n v="212414.19362015242"/>
    <n v="444721.74333854485"/>
    <n v="1732030"/>
    <n v="1129763.0630413028"/>
    <s v="Favourable"/>
  </r>
  <r>
    <s v="PID3668"/>
    <x v="619"/>
    <x v="2"/>
    <x v="2"/>
    <x v="2"/>
    <x v="34"/>
    <n v="5642"/>
    <n v="1467741"/>
    <n v="47263"/>
    <n v="1011935.5465580984"/>
    <n v="371921.46897990111"/>
    <n v="1420478"/>
    <n v="83883.98446200043"/>
    <s v="Favourable"/>
  </r>
  <r>
    <s v="PID919"/>
    <x v="105"/>
    <x v="1"/>
    <x v="1"/>
    <x v="0"/>
    <x v="23"/>
    <n v="9012"/>
    <n v="743411"/>
    <n v="12585"/>
    <n v="177041.6161162332"/>
    <n v="13798.679557119678"/>
    <n v="730826"/>
    <n v="552570.7043266471"/>
    <s v="Favourable"/>
  </r>
  <r>
    <s v="PID5314"/>
    <x v="330"/>
    <x v="2"/>
    <x v="2"/>
    <x v="0"/>
    <x v="22"/>
    <n v="7416"/>
    <n v="1333959"/>
    <n v="30539"/>
    <n v="550254.69938589924"/>
    <n v="438689.9823269872"/>
    <n v="1303420"/>
    <n v="345014.31828711357"/>
    <s v="Favourable"/>
  </r>
  <r>
    <s v="PID1686"/>
    <x v="163"/>
    <x v="2"/>
    <x v="2"/>
    <x v="0"/>
    <x v="8"/>
    <n v="6276"/>
    <n v="1995393"/>
    <n v="30802"/>
    <n v="1294882.6093162247"/>
    <n v="662964.09925907699"/>
    <n v="1964591"/>
    <n v="37546.291424698196"/>
    <s v="Favourable"/>
  </r>
  <r>
    <s v="PID3738"/>
    <x v="57"/>
    <x v="2"/>
    <x v="2"/>
    <x v="2"/>
    <x v="24"/>
    <n v="9156"/>
    <n v="536053"/>
    <n v="0"/>
    <n v="297861.9216250212"/>
    <n v="57464.039353480417"/>
    <n v="536053"/>
    <n v="180727.03902149841"/>
    <s v="Favourable"/>
  </r>
  <r>
    <s v="PID4701"/>
    <x v="660"/>
    <x v="2"/>
    <x v="2"/>
    <x v="0"/>
    <x v="39"/>
    <n v="8416"/>
    <n v="939128"/>
    <n v="51597"/>
    <n v="727379.27951141389"/>
    <n v="14865.844876553492"/>
    <n v="887531"/>
    <n v="196882.8756120326"/>
    <s v="Favourable"/>
  </r>
  <r>
    <s v="PID2307"/>
    <x v="828"/>
    <x v="4"/>
    <x v="3"/>
    <x v="0"/>
    <x v="40"/>
    <n v="8637"/>
    <n v="1275080"/>
    <n v="68990"/>
    <n v="1234334.0826533693"/>
    <n v="294391.07229882834"/>
    <n v="1206090"/>
    <n v="-253645.15495219757"/>
    <s v="Adverse"/>
  </r>
  <r>
    <s v="PID6341"/>
    <x v="567"/>
    <x v="0"/>
    <x v="0"/>
    <x v="0"/>
    <x v="20"/>
    <n v="9368"/>
    <n v="795093"/>
    <n v="48161"/>
    <n v="409899.63579791033"/>
    <n v="259194.41618085382"/>
    <n v="746932"/>
    <n v="125998.94802123588"/>
    <s v="Favourable"/>
  </r>
  <r>
    <s v="PID1164"/>
    <x v="829"/>
    <x v="4"/>
    <x v="3"/>
    <x v="2"/>
    <x v="37"/>
    <n v="9091"/>
    <n v="1876007"/>
    <n v="0"/>
    <n v="307230.17194802826"/>
    <n v="4300.4200578577647"/>
    <n v="1876007"/>
    <n v="1564476.4079941139"/>
    <s v="Favourable"/>
  </r>
  <r>
    <s v="PID1306"/>
    <x v="830"/>
    <x v="0"/>
    <x v="0"/>
    <x v="1"/>
    <x v="24"/>
    <n v="8550"/>
    <n v="1306187"/>
    <n v="71119"/>
    <n v="416829.1289659607"/>
    <n v="216681.11247740543"/>
    <n v="1235068"/>
    <n v="672676.75855663384"/>
    <s v="Favourable"/>
  </r>
  <r>
    <s v="PID1401"/>
    <x v="693"/>
    <x v="3"/>
    <x v="1"/>
    <x v="0"/>
    <x v="33"/>
    <n v="7566"/>
    <n v="666503"/>
    <n v="44488"/>
    <n v="479544.63577290904"/>
    <n v="108315.75294581754"/>
    <n v="622015"/>
    <n v="78642.611281273421"/>
    <s v="Favourable"/>
  </r>
  <r>
    <s v="PID1750"/>
    <x v="526"/>
    <x v="4"/>
    <x v="3"/>
    <x v="0"/>
    <x v="23"/>
    <n v="8841"/>
    <n v="2173828"/>
    <n v="27060"/>
    <n v="743412.23843903246"/>
    <n v="252604.8137862609"/>
    <n v="2146768"/>
    <n v="1177810.9477747066"/>
    <s v="Favourable"/>
  </r>
  <r>
    <s v="PID1982"/>
    <x v="544"/>
    <x v="0"/>
    <x v="0"/>
    <x v="1"/>
    <x v="10"/>
    <n v="6205"/>
    <n v="1812720"/>
    <n v="19871"/>
    <n v="990798.88475308591"/>
    <n v="410304.89473900973"/>
    <n v="1792849"/>
    <n v="411616.22050790442"/>
    <s v="Favourable"/>
  </r>
  <r>
    <s v="PID3773"/>
    <x v="831"/>
    <x v="0"/>
    <x v="0"/>
    <x v="0"/>
    <x v="22"/>
    <n v="8277"/>
    <n v="539743"/>
    <n v="23206"/>
    <n v="536352.30119377852"/>
    <n v="159495.90948828493"/>
    <n v="516537"/>
    <n v="-156105.21068206348"/>
    <s v="Adverse"/>
  </r>
  <r>
    <s v="PID4647"/>
    <x v="39"/>
    <x v="4"/>
    <x v="3"/>
    <x v="0"/>
    <x v="13"/>
    <n v="7621"/>
    <n v="1812823"/>
    <n v="36407"/>
    <n v="1380961.2749954192"/>
    <n v="24153.435599506691"/>
    <n v="1776416"/>
    <n v="407708.2894050742"/>
    <s v="Favourable"/>
  </r>
  <r>
    <s v="PID4856"/>
    <x v="738"/>
    <x v="3"/>
    <x v="1"/>
    <x v="1"/>
    <x v="21"/>
    <n v="5558"/>
    <n v="2360411"/>
    <n v="58158"/>
    <n v="1740246.5435460873"/>
    <n v="10043.301424984018"/>
    <n v="2302253"/>
    <n v="610121.15502892854"/>
    <s v="Favourable"/>
  </r>
  <r>
    <s v="PID5926"/>
    <x v="627"/>
    <x v="4"/>
    <x v="3"/>
    <x v="1"/>
    <x v="6"/>
    <n v="8646"/>
    <n v="2125535"/>
    <n v="28620"/>
    <n v="124214.03925766741"/>
    <n v="84414.54780124464"/>
    <n v="2096915"/>
    <n v="1916906.412941088"/>
    <s v="Favourable"/>
  </r>
  <r>
    <s v="PID6382"/>
    <x v="380"/>
    <x v="2"/>
    <x v="2"/>
    <x v="2"/>
    <x v="4"/>
    <n v="6916"/>
    <n v="1744557"/>
    <n v="0"/>
    <n v="557232.7911520151"/>
    <n v="152068.18307696577"/>
    <n v="1744557"/>
    <n v="1035256.0257710192"/>
    <s v="Favourable"/>
  </r>
  <r>
    <s v="PID3885"/>
    <x v="124"/>
    <x v="2"/>
    <x v="2"/>
    <x v="2"/>
    <x v="2"/>
    <n v="6573"/>
    <n v="1007244"/>
    <n v="0"/>
    <n v="324018.7468329012"/>
    <n v="36672.244231764067"/>
    <n v="1007244"/>
    <n v="646553.00893533474"/>
    <s v="Favourable"/>
  </r>
  <r>
    <s v="PID5207"/>
    <x v="832"/>
    <x v="4"/>
    <x v="3"/>
    <x v="0"/>
    <x v="42"/>
    <n v="6147"/>
    <n v="1236104"/>
    <n v="27361"/>
    <n v="754567.86257136811"/>
    <n v="378765.28428588016"/>
    <n v="1208743"/>
    <n v="102770.85314275185"/>
    <s v="Favourable"/>
  </r>
  <r>
    <s v="PID5435"/>
    <x v="142"/>
    <x v="0"/>
    <x v="0"/>
    <x v="0"/>
    <x v="20"/>
    <n v="8807"/>
    <n v="1467082"/>
    <n v="32559"/>
    <n v="235152.04720306364"/>
    <n v="62296.339767337806"/>
    <n v="1434523"/>
    <n v="1169633.6130295985"/>
    <s v="Favourable"/>
  </r>
  <r>
    <s v="PID6361"/>
    <x v="398"/>
    <x v="1"/>
    <x v="1"/>
    <x v="2"/>
    <x v="43"/>
    <n v="6774"/>
    <n v="1016343"/>
    <n v="0"/>
    <n v="958244.01360814809"/>
    <n v="281852.78813725477"/>
    <n v="1016343"/>
    <n v="-223753.80174540286"/>
    <s v="Adverse"/>
  </r>
  <r>
    <s v="PID1190"/>
    <x v="833"/>
    <x v="2"/>
    <x v="2"/>
    <x v="2"/>
    <x v="24"/>
    <n v="6481"/>
    <n v="2457548"/>
    <n v="0"/>
    <n v="2411147.3332078657"/>
    <n v="498141.39110220067"/>
    <n v="2457548"/>
    <n v="-451740.72431006655"/>
    <s v="Adverse"/>
  </r>
  <r>
    <s v="PID1098"/>
    <x v="834"/>
    <x v="0"/>
    <x v="0"/>
    <x v="0"/>
    <x v="4"/>
    <n v="8627"/>
    <n v="1953546"/>
    <n v="18356"/>
    <n v="410721.23985337751"/>
    <n v="458813.90798419522"/>
    <n v="1935190"/>
    <n v="1084010.8521624273"/>
    <s v="Favourable"/>
  </r>
  <r>
    <s v="PID1121"/>
    <x v="730"/>
    <x v="0"/>
    <x v="0"/>
    <x v="1"/>
    <x v="38"/>
    <n v="8807"/>
    <n v="1317813"/>
    <n v="22053"/>
    <n v="1015774.5233562832"/>
    <n v="413490.48072737054"/>
    <n v="1295760"/>
    <n v="-111452.00408365368"/>
    <s v="Adverse"/>
  </r>
  <r>
    <s v="PID1927"/>
    <x v="835"/>
    <x v="4"/>
    <x v="3"/>
    <x v="0"/>
    <x v="8"/>
    <n v="6776"/>
    <n v="2446877"/>
    <n v="0"/>
    <n v="1353838.557838273"/>
    <n v="310100.26207201678"/>
    <n v="2446877"/>
    <n v="782938.18008971028"/>
    <s v="Favourable"/>
  </r>
  <r>
    <s v="PID6077"/>
    <x v="85"/>
    <x v="2"/>
    <x v="2"/>
    <x v="1"/>
    <x v="30"/>
    <n v="6441"/>
    <n v="299638"/>
    <n v="38875"/>
    <n v="252812.15630769625"/>
    <n v="29251.028485463288"/>
    <n v="260763"/>
    <n v="17574.81520684046"/>
    <s v="Favourable"/>
  </r>
  <r>
    <s v="PID5706"/>
    <x v="456"/>
    <x v="0"/>
    <x v="0"/>
    <x v="0"/>
    <x v="17"/>
    <n v="6357"/>
    <n v="533027"/>
    <n v="44624"/>
    <n v="486196.47216485749"/>
    <n v="94146.397829348803"/>
    <n v="488403"/>
    <n v="-47315.869994206354"/>
    <s v="Adverse"/>
  </r>
  <r>
    <s v="PID1237"/>
    <x v="836"/>
    <x v="0"/>
    <x v="0"/>
    <x v="1"/>
    <x v="25"/>
    <n v="6696"/>
    <n v="2256073"/>
    <n v="31371"/>
    <n v="436196.09056554135"/>
    <n v="414000.09518905921"/>
    <n v="2224702"/>
    <n v="1405876.8142453996"/>
    <s v="Favourable"/>
  </r>
  <r>
    <s v="PID2243"/>
    <x v="837"/>
    <x v="1"/>
    <x v="1"/>
    <x v="2"/>
    <x v="5"/>
    <n v="5604"/>
    <n v="611496"/>
    <n v="84791"/>
    <n v="297969.75583292171"/>
    <n v="182318.03603788116"/>
    <n v="526705"/>
    <n v="131208.20812919713"/>
    <s v="Favourable"/>
  </r>
  <r>
    <s v="PID4302"/>
    <x v="608"/>
    <x v="1"/>
    <x v="1"/>
    <x v="0"/>
    <x v="39"/>
    <n v="8947"/>
    <n v="1755571"/>
    <n v="56165"/>
    <n v="22037.765327461519"/>
    <n v="107608.41049792171"/>
    <n v="1699406"/>
    <n v="1625924.8241746167"/>
    <s v="Favourable"/>
  </r>
  <r>
    <s v="PID4879"/>
    <x v="359"/>
    <x v="3"/>
    <x v="1"/>
    <x v="1"/>
    <x v="33"/>
    <n v="9277"/>
    <n v="1591990"/>
    <n v="34455"/>
    <n v="1363691.7296407279"/>
    <n v="406821.0368094265"/>
    <n v="1557535"/>
    <n v="-178522.76645015436"/>
    <s v="Adverse"/>
  </r>
  <r>
    <s v="PID6423"/>
    <x v="838"/>
    <x v="3"/>
    <x v="1"/>
    <x v="0"/>
    <x v="45"/>
    <n v="9256"/>
    <n v="814453"/>
    <n v="0"/>
    <n v="33584.294922449415"/>
    <n v="191936.72413527837"/>
    <n v="814453"/>
    <n v="588931.98094227223"/>
    <s v="Favourable"/>
  </r>
  <r>
    <s v="PID888"/>
    <x v="839"/>
    <x v="3"/>
    <x v="1"/>
    <x v="0"/>
    <x v="42"/>
    <n v="6889"/>
    <n v="1597408"/>
    <n v="0"/>
    <n v="936878.69741046021"/>
    <n v="129699.20902472123"/>
    <n v="1597408"/>
    <n v="530830.09356481861"/>
    <s v="Favourable"/>
  </r>
  <r>
    <s v="PID1323"/>
    <x v="840"/>
    <x v="1"/>
    <x v="1"/>
    <x v="0"/>
    <x v="24"/>
    <n v="7691"/>
    <n v="718163"/>
    <n v="19650"/>
    <n v="44734.92720997172"/>
    <n v="157142.68502649522"/>
    <n v="698513"/>
    <n v="516285.38776353304"/>
    <s v="Favourable"/>
  </r>
  <r>
    <s v="PID3377"/>
    <x v="841"/>
    <x v="2"/>
    <x v="2"/>
    <x v="0"/>
    <x v="24"/>
    <n v="6920"/>
    <n v="430050"/>
    <n v="34735"/>
    <n v="161299.2376167269"/>
    <n v="38387.965860721386"/>
    <n v="395315"/>
    <n v="230362.79652255171"/>
    <s v="Favourable"/>
  </r>
  <r>
    <s v="PID6259"/>
    <x v="842"/>
    <x v="0"/>
    <x v="0"/>
    <x v="1"/>
    <x v="4"/>
    <n v="5608"/>
    <n v="1781415"/>
    <n v="33451"/>
    <n v="352131.50669194089"/>
    <n v="208734.82671758774"/>
    <n v="1747964"/>
    <n v="1220548.6665904713"/>
    <s v="Favourable"/>
  </r>
  <r>
    <s v="PID3614"/>
    <x v="672"/>
    <x v="2"/>
    <x v="2"/>
    <x v="0"/>
    <x v="5"/>
    <n v="6727"/>
    <n v="2323319"/>
    <n v="59703"/>
    <n v="722903.34275084804"/>
    <n v="722947.26680196729"/>
    <n v="2263616"/>
    <n v="877468.39044718468"/>
    <s v="Favourable"/>
  </r>
  <r>
    <s v="PID4133"/>
    <x v="167"/>
    <x v="2"/>
    <x v="2"/>
    <x v="0"/>
    <x v="33"/>
    <n v="6711"/>
    <n v="2137491"/>
    <n v="0"/>
    <n v="1108101.2082922845"/>
    <n v="16217.178915345676"/>
    <n v="2137491"/>
    <n v="1013172.6127923699"/>
    <s v="Favourable"/>
  </r>
  <r>
    <s v="PID5047"/>
    <x v="628"/>
    <x v="0"/>
    <x v="0"/>
    <x v="0"/>
    <x v="22"/>
    <n v="8499"/>
    <n v="1232879"/>
    <n v="40668"/>
    <n v="266959.24116148619"/>
    <n v="220175.34679991659"/>
    <n v="1192211"/>
    <n v="745744.41203859728"/>
    <s v="Favourable"/>
  </r>
  <r>
    <s v="PID552"/>
    <x v="807"/>
    <x v="4"/>
    <x v="3"/>
    <x v="1"/>
    <x v="28"/>
    <n v="6968"/>
    <n v="284080"/>
    <n v="70342"/>
    <n v="126126.53014771178"/>
    <n v="50657.690600266731"/>
    <n v="213738"/>
    <n v="107295.77925202149"/>
    <s v="Favourable"/>
  </r>
  <r>
    <s v="PID110"/>
    <x v="843"/>
    <x v="2"/>
    <x v="2"/>
    <x v="2"/>
    <x v="30"/>
    <n v="6082"/>
    <n v="489286"/>
    <n v="0"/>
    <n v="418779.61436190159"/>
    <n v="142457.90227485905"/>
    <n v="489286"/>
    <n v="-71951.516636760673"/>
    <s v="Adverse"/>
  </r>
  <r>
    <s v="PID1489"/>
    <x v="844"/>
    <x v="4"/>
    <x v="3"/>
    <x v="2"/>
    <x v="3"/>
    <n v="7387"/>
    <n v="1924246"/>
    <n v="20638"/>
    <n v="1340523.8635301976"/>
    <n v="470000.93681908195"/>
    <n v="1903608"/>
    <n v="113721.19965072046"/>
    <s v="Favourable"/>
  </r>
  <r>
    <s v="PID4776"/>
    <x v="53"/>
    <x v="0"/>
    <x v="0"/>
    <x v="2"/>
    <x v="15"/>
    <n v="7466"/>
    <n v="1514597"/>
    <n v="16023"/>
    <n v="500375.80473083007"/>
    <n v="177218.02017810685"/>
    <n v="1498574"/>
    <n v="837003.17509106314"/>
    <s v="Favourable"/>
  </r>
  <r>
    <s v="PID3920"/>
    <x v="845"/>
    <x v="2"/>
    <x v="2"/>
    <x v="0"/>
    <x v="24"/>
    <n v="5623"/>
    <n v="620225"/>
    <n v="32476"/>
    <n v="251323.36113588326"/>
    <n v="179644.95852234555"/>
    <n v="587749"/>
    <n v="189256.68034177122"/>
    <s v="Favourable"/>
  </r>
  <r>
    <s v="PID3977"/>
    <x v="119"/>
    <x v="2"/>
    <x v="2"/>
    <x v="2"/>
    <x v="1"/>
    <n v="5905"/>
    <n v="484028"/>
    <n v="34945"/>
    <n v="220344.49759194191"/>
    <n v="25240.603747582121"/>
    <n v="449083"/>
    <n v="238442.89866047597"/>
    <s v="Favourable"/>
  </r>
  <r>
    <s v="PID4736"/>
    <x v="846"/>
    <x v="4"/>
    <x v="3"/>
    <x v="0"/>
    <x v="14"/>
    <n v="6024"/>
    <n v="1393759"/>
    <n v="0"/>
    <n v="898881.01440991915"/>
    <n v="198017.74878230214"/>
    <n v="1393759"/>
    <n v="296860.23680777871"/>
    <s v="Favourable"/>
  </r>
  <r>
    <s v="PID4616"/>
    <x v="847"/>
    <x v="2"/>
    <x v="2"/>
    <x v="2"/>
    <x v="1"/>
    <n v="9056"/>
    <n v="509901"/>
    <n v="44798"/>
    <n v="235789.83267035027"/>
    <n v="99385.975742718976"/>
    <n v="465103"/>
    <n v="174725.19158693077"/>
    <s v="Favourable"/>
  </r>
  <r>
    <s v="PID455"/>
    <x v="848"/>
    <x v="4"/>
    <x v="3"/>
    <x v="0"/>
    <x v="4"/>
    <n v="9306"/>
    <n v="1484823"/>
    <n v="18542"/>
    <n v="159558.66357235919"/>
    <n v="279498.68899880548"/>
    <n v="1466281"/>
    <n v="1045765.6474288353"/>
    <s v="Favourable"/>
  </r>
  <r>
    <s v="PID535"/>
    <x v="435"/>
    <x v="1"/>
    <x v="1"/>
    <x v="1"/>
    <x v="14"/>
    <n v="6789"/>
    <n v="1314856"/>
    <n v="0"/>
    <n v="291713.04207982874"/>
    <n v="237743.56449497657"/>
    <n v="1314856"/>
    <n v="785399.39342519466"/>
    <s v="Favourable"/>
  </r>
  <r>
    <s v="PID1504"/>
    <x v="508"/>
    <x v="2"/>
    <x v="2"/>
    <x v="1"/>
    <x v="42"/>
    <n v="8523"/>
    <n v="2373011"/>
    <n v="0"/>
    <n v="68614.929774173594"/>
    <n v="289189.90038450964"/>
    <n v="2373011"/>
    <n v="2015206.1698413168"/>
    <s v="Favourable"/>
  </r>
  <r>
    <s v="PID5816"/>
    <x v="284"/>
    <x v="1"/>
    <x v="1"/>
    <x v="0"/>
    <x v="28"/>
    <n v="7169"/>
    <n v="764605"/>
    <n v="46418"/>
    <n v="279552.96498166246"/>
    <n v="169442.13847747029"/>
    <n v="718187"/>
    <n v="315609.89654086728"/>
    <s v="Favourable"/>
  </r>
  <r>
    <s v="PID5985"/>
    <x v="225"/>
    <x v="1"/>
    <x v="1"/>
    <x v="2"/>
    <x v="1"/>
    <n v="5617"/>
    <n v="534360"/>
    <n v="30436"/>
    <n v="460819.72184785228"/>
    <n v="114594.92578059832"/>
    <n v="503924"/>
    <n v="-41054.64762845065"/>
    <s v="Adverse"/>
  </r>
  <r>
    <s v="PID2188"/>
    <x v="477"/>
    <x v="1"/>
    <x v="1"/>
    <x v="1"/>
    <x v="3"/>
    <n v="8432"/>
    <n v="1686908"/>
    <n v="0"/>
    <n v="211952.66424926106"/>
    <n v="115351.38067170275"/>
    <n v="1686908"/>
    <n v="1359603.9550790363"/>
    <s v="Favourable"/>
  </r>
  <r>
    <s v="PID5306"/>
    <x v="482"/>
    <x v="0"/>
    <x v="0"/>
    <x v="0"/>
    <x v="28"/>
    <n v="8303"/>
    <n v="964954"/>
    <n v="0"/>
    <n v="116830.71362910686"/>
    <n v="215398.54799209375"/>
    <n v="964954"/>
    <n v="632724.7383787994"/>
    <s v="Favourable"/>
  </r>
  <r>
    <s v="PID496"/>
    <x v="849"/>
    <x v="4"/>
    <x v="3"/>
    <x v="1"/>
    <x v="22"/>
    <n v="6529"/>
    <n v="2132246"/>
    <n v="21869"/>
    <n v="462558.90921326936"/>
    <n v="49402.641546309926"/>
    <n v="2110377"/>
    <n v="1620284.4492404207"/>
    <s v="Favourable"/>
  </r>
  <r>
    <s v="PID2455"/>
    <x v="850"/>
    <x v="3"/>
    <x v="1"/>
    <x v="0"/>
    <x v="32"/>
    <n v="5917"/>
    <n v="1128615"/>
    <n v="0"/>
    <n v="1113488.5435570325"/>
    <n v="364326.10493986093"/>
    <n v="1128615"/>
    <n v="-349199.64849689347"/>
    <s v="Adverse"/>
  </r>
  <r>
    <s v="PID3946"/>
    <x v="518"/>
    <x v="3"/>
    <x v="1"/>
    <x v="0"/>
    <x v="39"/>
    <n v="5826"/>
    <n v="2094546"/>
    <n v="25515"/>
    <n v="1504763.1037634464"/>
    <n v="74228.94681121553"/>
    <n v="2069031"/>
    <n v="515553.94942533807"/>
    <s v="Favourable"/>
  </r>
  <r>
    <s v="PID4424"/>
    <x v="851"/>
    <x v="4"/>
    <x v="3"/>
    <x v="1"/>
    <x v="19"/>
    <n v="8059"/>
    <n v="520525"/>
    <n v="33068"/>
    <n v="474966.07136311609"/>
    <n v="33245.233366757442"/>
    <n v="487457"/>
    <n v="12313.695270126453"/>
    <s v="Favourable"/>
  </r>
  <r>
    <s v="PID196"/>
    <x v="852"/>
    <x v="1"/>
    <x v="1"/>
    <x v="0"/>
    <x v="0"/>
    <n v="7774"/>
    <n v="1327243"/>
    <n v="0"/>
    <n v="970411.73108052928"/>
    <n v="42304.649923951933"/>
    <n v="1327243"/>
    <n v="314526.61899551877"/>
    <s v="Favourable"/>
  </r>
  <r>
    <s v="PID3249"/>
    <x v="429"/>
    <x v="0"/>
    <x v="0"/>
    <x v="1"/>
    <x v="21"/>
    <n v="8898"/>
    <n v="1572438"/>
    <n v="55040"/>
    <n v="1430758.8017591629"/>
    <n v="408680.98975801648"/>
    <n v="1517398"/>
    <n v="-267001.79151717946"/>
    <s v="Adverse"/>
  </r>
  <r>
    <s v="PID3832"/>
    <x v="30"/>
    <x v="3"/>
    <x v="1"/>
    <x v="0"/>
    <x v="32"/>
    <n v="6400"/>
    <n v="1062752"/>
    <n v="27800"/>
    <n v="919947.53051661851"/>
    <n v="6312.4846843840796"/>
    <n v="1034952"/>
    <n v="136491.98479899741"/>
    <s v="Favourable"/>
  </r>
  <r>
    <s v="PID6260"/>
    <x v="247"/>
    <x v="1"/>
    <x v="1"/>
    <x v="0"/>
    <x v="40"/>
    <n v="9488"/>
    <n v="1077766"/>
    <n v="59445"/>
    <n v="818276.79669704707"/>
    <n v="196578.94104794998"/>
    <n v="1018321"/>
    <n v="62910.262255002977"/>
    <s v="Favourable"/>
  </r>
  <r>
    <s v="PID6323"/>
    <x v="841"/>
    <x v="0"/>
    <x v="0"/>
    <x v="1"/>
    <x v="40"/>
    <n v="8986"/>
    <n v="1429577"/>
    <n v="26307"/>
    <n v="965553.05282757687"/>
    <n v="91952.88245230609"/>
    <n v="1403270"/>
    <n v="372071.06472011702"/>
    <s v="Favourable"/>
  </r>
  <r>
    <s v="PID3185"/>
    <x v="853"/>
    <x v="2"/>
    <x v="2"/>
    <x v="0"/>
    <x v="13"/>
    <n v="5686"/>
    <n v="1902287"/>
    <n v="43344"/>
    <n v="309359.33779646351"/>
    <n v="592933.90346637147"/>
    <n v="1858943"/>
    <n v="999993.75873716502"/>
    <s v="Favourable"/>
  </r>
  <r>
    <s v="PID5141"/>
    <x v="854"/>
    <x v="0"/>
    <x v="0"/>
    <x v="2"/>
    <x v="2"/>
    <n v="8072"/>
    <n v="1332449"/>
    <n v="44302"/>
    <n v="424005.75237097719"/>
    <n v="240032.98261142414"/>
    <n v="1288147"/>
    <n v="668410.26501759863"/>
    <s v="Favourable"/>
  </r>
  <r>
    <s v="PID5766"/>
    <x v="855"/>
    <x v="0"/>
    <x v="0"/>
    <x v="2"/>
    <x v="43"/>
    <n v="8503"/>
    <n v="1860766"/>
    <n v="56411"/>
    <n v="591973.10146485397"/>
    <n v="376729.5161299794"/>
    <n v="1804355"/>
    <n v="892063.38240516663"/>
    <s v="Favourable"/>
  </r>
  <r>
    <s v="PID1566"/>
    <x v="456"/>
    <x v="1"/>
    <x v="1"/>
    <x v="0"/>
    <x v="21"/>
    <n v="7944"/>
    <n v="1292342"/>
    <n v="14702"/>
    <n v="367997.91125318233"/>
    <n v="251402.66052523549"/>
    <n v="1277640"/>
    <n v="672941.4282215822"/>
    <s v="Favourable"/>
  </r>
  <r>
    <s v="PID2301"/>
    <x v="645"/>
    <x v="4"/>
    <x v="3"/>
    <x v="0"/>
    <x v="11"/>
    <n v="9231"/>
    <n v="2314290"/>
    <n v="36777"/>
    <n v="1729960.0785298059"/>
    <n v="243450.77840346916"/>
    <n v="2277513"/>
    <n v="340879.143066725"/>
    <s v="Favourable"/>
  </r>
  <r>
    <s v="PID2425"/>
    <x v="742"/>
    <x v="3"/>
    <x v="1"/>
    <x v="2"/>
    <x v="32"/>
    <n v="7222"/>
    <n v="2262814"/>
    <n v="44974"/>
    <n v="1629156.8038396772"/>
    <n v="243095.34956480519"/>
    <n v="2217840"/>
    <n v="390561.84659551759"/>
    <s v="Favourable"/>
  </r>
  <r>
    <s v="PID169"/>
    <x v="856"/>
    <x v="1"/>
    <x v="1"/>
    <x v="2"/>
    <x v="28"/>
    <n v="6751"/>
    <n v="2071748"/>
    <n v="20687"/>
    <n v="1116385.3118668592"/>
    <n v="506571.09398768755"/>
    <n v="2051061"/>
    <n v="448791.5941454533"/>
    <s v="Favourable"/>
  </r>
  <r>
    <s v="PID225"/>
    <x v="394"/>
    <x v="4"/>
    <x v="3"/>
    <x v="0"/>
    <x v="21"/>
    <n v="6314"/>
    <n v="1156962"/>
    <n v="49490"/>
    <n v="463282.16102241416"/>
    <n v="207464.4469120428"/>
    <n v="1107472"/>
    <n v="486215.39206554298"/>
    <s v="Favourable"/>
  </r>
  <r>
    <s v="PID2904"/>
    <x v="638"/>
    <x v="3"/>
    <x v="1"/>
    <x v="0"/>
    <x v="45"/>
    <n v="8266"/>
    <n v="2149608"/>
    <n v="45959"/>
    <n v="1684153.3934089397"/>
    <n v="475341.38689492916"/>
    <n v="2103649"/>
    <n v="-9886.7803038689308"/>
    <s v="Adverse"/>
  </r>
  <r>
    <s v="PID3053"/>
    <x v="857"/>
    <x v="3"/>
    <x v="1"/>
    <x v="2"/>
    <x v="42"/>
    <n v="8603"/>
    <n v="2208785"/>
    <n v="0"/>
    <n v="2155428.4638881679"/>
    <n v="645501.81366919249"/>
    <n v="2208785"/>
    <n v="-592145.27755736047"/>
    <s v="Adverse"/>
  </r>
  <r>
    <s v="PID4002"/>
    <x v="858"/>
    <x v="4"/>
    <x v="3"/>
    <x v="0"/>
    <x v="30"/>
    <n v="7473"/>
    <n v="1831948"/>
    <n v="0"/>
    <n v="1234700.4241798695"/>
    <n v="63928.985416831907"/>
    <n v="1831948"/>
    <n v="533318.59040329861"/>
    <s v="Favourable"/>
  </r>
  <r>
    <s v="PID4349"/>
    <x v="435"/>
    <x v="0"/>
    <x v="0"/>
    <x v="0"/>
    <x v="10"/>
    <n v="8502"/>
    <n v="1774419"/>
    <n v="11704"/>
    <n v="335040.55247328198"/>
    <n v="495373.11406835885"/>
    <n v="1762715"/>
    <n v="944005.33345835912"/>
    <s v="Favourable"/>
  </r>
  <r>
    <s v="PID4964"/>
    <x v="859"/>
    <x v="0"/>
    <x v="0"/>
    <x v="0"/>
    <x v="41"/>
    <n v="9382"/>
    <n v="454098"/>
    <n v="0"/>
    <n v="279273.64731106168"/>
    <n v="102732.92645823257"/>
    <n v="454098"/>
    <n v="72091.426230705751"/>
    <s v="Favourable"/>
  </r>
  <r>
    <s v="PID5343"/>
    <x v="392"/>
    <x v="4"/>
    <x v="3"/>
    <x v="2"/>
    <x v="6"/>
    <n v="7262"/>
    <n v="1260417"/>
    <n v="0"/>
    <n v="637552.60979161027"/>
    <n v="169270.07519004573"/>
    <n v="1260417"/>
    <n v="453594.31501834397"/>
    <s v="Favourable"/>
  </r>
  <r>
    <s v="PID5845"/>
    <x v="860"/>
    <x v="0"/>
    <x v="0"/>
    <x v="0"/>
    <x v="27"/>
    <n v="9471"/>
    <n v="584741"/>
    <n v="0"/>
    <n v="167239.37429902083"/>
    <n v="147959.07047294013"/>
    <n v="584741"/>
    <n v="269542.55522803904"/>
    <s v="Favourable"/>
  </r>
  <r>
    <s v="PID1138"/>
    <x v="805"/>
    <x v="1"/>
    <x v="1"/>
    <x v="2"/>
    <x v="25"/>
    <n v="6101"/>
    <n v="2066314"/>
    <n v="81432"/>
    <n v="1478694.8929494852"/>
    <n v="384129.96142935567"/>
    <n v="1984882"/>
    <n v="203489.14562115911"/>
    <s v="Favourable"/>
  </r>
  <r>
    <s v="PID2489"/>
    <x v="861"/>
    <x v="3"/>
    <x v="1"/>
    <x v="0"/>
    <x v="28"/>
    <n v="9245"/>
    <n v="602082"/>
    <n v="20385"/>
    <n v="157294.9331639646"/>
    <n v="113012.79431570818"/>
    <n v="581697"/>
    <n v="331774.27252032724"/>
    <s v="Favourable"/>
  </r>
  <r>
    <s v="PID5680"/>
    <x v="200"/>
    <x v="2"/>
    <x v="2"/>
    <x v="1"/>
    <x v="23"/>
    <n v="5513"/>
    <n v="1975079"/>
    <n v="18238"/>
    <n v="1371486.0270310747"/>
    <n v="167607.03259581127"/>
    <n v="1956841"/>
    <n v="435985.94037311408"/>
    <s v="Favourable"/>
  </r>
  <r>
    <s v="PID4722"/>
    <x v="862"/>
    <x v="4"/>
    <x v="3"/>
    <x v="0"/>
    <x v="35"/>
    <n v="5788"/>
    <n v="1339809"/>
    <n v="0"/>
    <n v="481720.73505182331"/>
    <n v="86767.581338602802"/>
    <n v="1339809"/>
    <n v="771320.68360957387"/>
    <s v="Favourable"/>
  </r>
  <r>
    <s v="PID5016"/>
    <x v="363"/>
    <x v="2"/>
    <x v="2"/>
    <x v="0"/>
    <x v="40"/>
    <n v="8855"/>
    <n v="1839970"/>
    <n v="58807"/>
    <n v="372033.57510068297"/>
    <n v="94463.373869265153"/>
    <n v="1781163"/>
    <n v="1373473.0510300519"/>
    <s v="Favourable"/>
  </r>
  <r>
    <s v="PID5979"/>
    <x v="590"/>
    <x v="0"/>
    <x v="0"/>
    <x v="2"/>
    <x v="12"/>
    <n v="8728"/>
    <n v="2333408"/>
    <n v="38697"/>
    <n v="792412.56593634677"/>
    <n v="262876.54195034882"/>
    <n v="2294711"/>
    <n v="1278118.8921133045"/>
    <s v="Favourable"/>
  </r>
  <r>
    <s v="PID6088"/>
    <x v="863"/>
    <x v="0"/>
    <x v="0"/>
    <x v="1"/>
    <x v="40"/>
    <n v="8904"/>
    <n v="1999179"/>
    <n v="0"/>
    <n v="376501.00476749608"/>
    <n v="417059.44461415469"/>
    <n v="1999179"/>
    <n v="1205618.5506183491"/>
    <s v="Favourable"/>
  </r>
  <r>
    <s v="PID859"/>
    <x v="864"/>
    <x v="1"/>
    <x v="1"/>
    <x v="1"/>
    <x v="28"/>
    <n v="9173"/>
    <n v="661475"/>
    <n v="59302"/>
    <n v="655659.43731095048"/>
    <n v="109800.4300942975"/>
    <n v="602173"/>
    <n v="-103984.86740524799"/>
    <s v="Adverse"/>
  </r>
  <r>
    <s v="PID3055"/>
    <x v="285"/>
    <x v="3"/>
    <x v="1"/>
    <x v="0"/>
    <x v="23"/>
    <n v="8613"/>
    <n v="2151048"/>
    <n v="0"/>
    <n v="2112199.6237889687"/>
    <n v="307061.3971861623"/>
    <n v="2151048"/>
    <n v="-268213.02097513108"/>
    <s v="Adverse"/>
  </r>
  <r>
    <s v="PID4015"/>
    <x v="865"/>
    <x v="4"/>
    <x v="3"/>
    <x v="0"/>
    <x v="16"/>
    <n v="6369"/>
    <n v="2190414"/>
    <n v="22411"/>
    <n v="785027.33104930283"/>
    <n v="353721.59656815842"/>
    <n v="2168003"/>
    <n v="1051665.0723825388"/>
    <s v="Favourable"/>
  </r>
  <r>
    <s v="PID4719"/>
    <x v="55"/>
    <x v="0"/>
    <x v="0"/>
    <x v="0"/>
    <x v="25"/>
    <n v="6804"/>
    <n v="2288978"/>
    <n v="0"/>
    <n v="114450.15061899318"/>
    <n v="136313.58526054359"/>
    <n v="2288978"/>
    <n v="2038214.2641204633"/>
    <s v="Favourable"/>
  </r>
  <r>
    <s v="PID4774"/>
    <x v="791"/>
    <x v="0"/>
    <x v="0"/>
    <x v="2"/>
    <x v="1"/>
    <n v="6164"/>
    <n v="666087"/>
    <n v="99116"/>
    <n v="250687.93293625934"/>
    <n v="16533.506748505479"/>
    <n v="566971"/>
    <n v="398865.56031523517"/>
    <s v="Favourable"/>
  </r>
  <r>
    <s v="PID1721"/>
    <x v="103"/>
    <x v="2"/>
    <x v="2"/>
    <x v="1"/>
    <x v="42"/>
    <n v="7858"/>
    <n v="885013"/>
    <n v="0"/>
    <n v="91856.485560015048"/>
    <n v="63173.396147600892"/>
    <n v="885013"/>
    <n v="729983.11829238408"/>
    <s v="Favourable"/>
  </r>
  <r>
    <s v="PID2325"/>
    <x v="367"/>
    <x v="1"/>
    <x v="1"/>
    <x v="0"/>
    <x v="17"/>
    <n v="8367"/>
    <n v="538848"/>
    <n v="23912"/>
    <n v="14816.086184706699"/>
    <n v="140964.81614380877"/>
    <n v="514936"/>
    <n v="383067.09767148452"/>
    <s v="Favourable"/>
  </r>
  <r>
    <s v="PID3507"/>
    <x v="866"/>
    <x v="4"/>
    <x v="3"/>
    <x v="2"/>
    <x v="22"/>
    <n v="8406"/>
    <n v="981587"/>
    <n v="67985"/>
    <n v="633818.28643622564"/>
    <n v="204019.00977856011"/>
    <n v="913602"/>
    <n v="143749.70378521422"/>
    <s v="Favourable"/>
  </r>
  <r>
    <s v="PID3594"/>
    <x v="867"/>
    <x v="0"/>
    <x v="0"/>
    <x v="2"/>
    <x v="0"/>
    <n v="7313"/>
    <n v="585810"/>
    <n v="48640"/>
    <n v="388744.23318113852"/>
    <n v="13501.844717658727"/>
    <n v="537170"/>
    <n v="183563.92210120277"/>
    <s v="Favourable"/>
  </r>
  <r>
    <s v="PID5505"/>
    <x v="466"/>
    <x v="2"/>
    <x v="2"/>
    <x v="1"/>
    <x v="36"/>
    <n v="6546"/>
    <n v="1964267"/>
    <n v="10039"/>
    <n v="60191.074504899421"/>
    <n v="110384.65131116869"/>
    <n v="1954228"/>
    <n v="1793691.2741839318"/>
    <s v="Favourable"/>
  </r>
  <r>
    <s v="PID6176"/>
    <x v="868"/>
    <x v="2"/>
    <x v="2"/>
    <x v="1"/>
    <x v="1"/>
    <n v="6569"/>
    <n v="510582"/>
    <n v="50023"/>
    <n v="370008.26327598392"/>
    <n v="65390.459580776769"/>
    <n v="460559"/>
    <n v="75183.277143239335"/>
    <s v="Favourable"/>
  </r>
  <r>
    <s v="PID6369"/>
    <x v="869"/>
    <x v="3"/>
    <x v="1"/>
    <x v="1"/>
    <x v="24"/>
    <n v="7994"/>
    <n v="2322854"/>
    <n v="0"/>
    <n v="1594928.3854132141"/>
    <n v="426861.72158591688"/>
    <n v="2322854"/>
    <n v="301063.89300086908"/>
    <s v="Favourable"/>
  </r>
  <r>
    <s v="PID1372"/>
    <x v="222"/>
    <x v="4"/>
    <x v="3"/>
    <x v="0"/>
    <x v="26"/>
    <n v="7227"/>
    <n v="1402665"/>
    <n v="39648"/>
    <n v="1006097.6022007876"/>
    <n v="87450.828559453555"/>
    <n v="1363017"/>
    <n v="309116.56923975889"/>
    <s v="Favourable"/>
  </r>
  <r>
    <s v="PID1824"/>
    <x v="848"/>
    <x v="3"/>
    <x v="1"/>
    <x v="2"/>
    <x v="31"/>
    <n v="6824"/>
    <n v="2371710"/>
    <n v="81803"/>
    <n v="530866.94538322662"/>
    <n v="726244.64572051435"/>
    <n v="2289907"/>
    <n v="1114598.408896259"/>
    <s v="Favourable"/>
  </r>
  <r>
    <s v="PID2804"/>
    <x v="352"/>
    <x v="2"/>
    <x v="2"/>
    <x v="2"/>
    <x v="20"/>
    <n v="7210"/>
    <n v="1876086"/>
    <n v="16180"/>
    <n v="308015.77532895078"/>
    <n v="256750.40981995079"/>
    <n v="1859906"/>
    <n v="1311319.8148510985"/>
    <s v="Favourable"/>
  </r>
  <r>
    <s v="PID4745"/>
    <x v="870"/>
    <x v="2"/>
    <x v="2"/>
    <x v="2"/>
    <x v="15"/>
    <n v="9323"/>
    <n v="1119463"/>
    <n v="40141"/>
    <n v="388039.22806581168"/>
    <n v="142783.45425661551"/>
    <n v="1079322"/>
    <n v="588640.31767757284"/>
    <s v="Favourable"/>
  </r>
  <r>
    <s v="PID5145"/>
    <x v="760"/>
    <x v="3"/>
    <x v="1"/>
    <x v="2"/>
    <x v="10"/>
    <n v="6882"/>
    <n v="352973"/>
    <n v="73329"/>
    <n v="316119.20250633894"/>
    <n v="102976.96764792822"/>
    <n v="279644"/>
    <n v="-66123.170154267165"/>
    <s v="Adverse"/>
  </r>
  <r>
    <s v="PID5344"/>
    <x v="871"/>
    <x v="1"/>
    <x v="1"/>
    <x v="2"/>
    <x v="45"/>
    <n v="6446"/>
    <n v="1084451"/>
    <n v="0"/>
    <n v="1034995.9057695755"/>
    <n v="143544.24843245168"/>
    <n v="1084451"/>
    <n v="-94089.154202027246"/>
    <s v="Adverse"/>
  </r>
  <r>
    <s v="PID917"/>
    <x v="445"/>
    <x v="1"/>
    <x v="1"/>
    <x v="2"/>
    <x v="9"/>
    <n v="5659"/>
    <n v="1928255"/>
    <n v="40406"/>
    <n v="557827.73143168143"/>
    <n v="334000.8519573143"/>
    <n v="1887849"/>
    <n v="1036426.4166110043"/>
    <s v="Favourable"/>
  </r>
  <r>
    <s v="PID2280"/>
    <x v="872"/>
    <x v="4"/>
    <x v="3"/>
    <x v="0"/>
    <x v="26"/>
    <n v="8884"/>
    <n v="744318"/>
    <n v="12516"/>
    <n v="623891.42785338662"/>
    <n v="230950.58372157707"/>
    <n v="731802"/>
    <n v="-110524.01157496369"/>
    <s v="Adverse"/>
  </r>
  <r>
    <s v="PID731"/>
    <x v="567"/>
    <x v="2"/>
    <x v="2"/>
    <x v="0"/>
    <x v="19"/>
    <n v="6794"/>
    <n v="1900371"/>
    <n v="17815"/>
    <n v="944697.42220015475"/>
    <n v="609818.72944694909"/>
    <n v="1882556"/>
    <n v="345854.84835289605"/>
    <s v="Favourable"/>
  </r>
  <r>
    <s v="PID1324"/>
    <x v="873"/>
    <x v="2"/>
    <x v="2"/>
    <x v="1"/>
    <x v="30"/>
    <n v="7135"/>
    <n v="1313861"/>
    <n v="0"/>
    <n v="401770.9514705406"/>
    <n v="160815.77542632385"/>
    <n v="1313861"/>
    <n v="751274.27310313552"/>
    <s v="Favourable"/>
  </r>
  <r>
    <s v="PID908"/>
    <x v="141"/>
    <x v="2"/>
    <x v="2"/>
    <x v="1"/>
    <x v="39"/>
    <n v="8815"/>
    <n v="688750"/>
    <n v="0"/>
    <n v="415261.27780586667"/>
    <n v="98466.214922243613"/>
    <n v="688750"/>
    <n v="175022.50727188971"/>
    <s v="Favourable"/>
  </r>
  <r>
    <s v="PID4443"/>
    <x v="874"/>
    <x v="0"/>
    <x v="0"/>
    <x v="1"/>
    <x v="17"/>
    <n v="7225"/>
    <n v="2436852"/>
    <n v="0"/>
    <n v="1586072.3972295697"/>
    <n v="650445.99279674341"/>
    <n v="2436852"/>
    <n v="200333.60997368675"/>
    <s v="Favourable"/>
  </r>
  <r>
    <s v="PID4600"/>
    <x v="713"/>
    <x v="1"/>
    <x v="1"/>
    <x v="2"/>
    <x v="33"/>
    <n v="8216"/>
    <n v="1826856"/>
    <n v="25281"/>
    <n v="1484747.1853668613"/>
    <n v="89015.040568138691"/>
    <n v="1801575"/>
    <n v="253093.77406500001"/>
    <s v="Favourable"/>
  </r>
  <r>
    <s v="PID4775"/>
    <x v="875"/>
    <x v="0"/>
    <x v="0"/>
    <x v="0"/>
    <x v="27"/>
    <n v="7566"/>
    <n v="938838"/>
    <n v="52578"/>
    <n v="233958.54449012075"/>
    <n v="216179.24552444267"/>
    <n v="886260"/>
    <n v="488700.20998543658"/>
    <s v="Favourable"/>
  </r>
  <r>
    <s v="PID5286"/>
    <x v="876"/>
    <x v="1"/>
    <x v="1"/>
    <x v="0"/>
    <x v="6"/>
    <n v="8594"/>
    <n v="1900393"/>
    <n v="0"/>
    <n v="278168.64585582278"/>
    <n v="60461.028263229935"/>
    <n v="1900393"/>
    <n v="1561763.3258809473"/>
    <s v="Favourable"/>
  </r>
  <r>
    <s v="PID2314"/>
    <x v="620"/>
    <x v="1"/>
    <x v="1"/>
    <x v="2"/>
    <x v="22"/>
    <n v="5559"/>
    <n v="2220944"/>
    <n v="0"/>
    <n v="53931.525657124861"/>
    <n v="223366.2674917652"/>
    <n v="2220944"/>
    <n v="1943646.2068511099"/>
    <s v="Favourable"/>
  </r>
  <r>
    <s v="PID4198"/>
    <x v="702"/>
    <x v="4"/>
    <x v="3"/>
    <x v="1"/>
    <x v="6"/>
    <n v="6301"/>
    <n v="2138451"/>
    <n v="52879"/>
    <n v="1772376.760526062"/>
    <n v="697893.36250917346"/>
    <n v="2085572"/>
    <n v="-331819.12303523533"/>
    <s v="Adverse"/>
  </r>
  <r>
    <s v="PID414"/>
    <x v="877"/>
    <x v="4"/>
    <x v="3"/>
    <x v="1"/>
    <x v="13"/>
    <n v="8378"/>
    <n v="1771773"/>
    <n v="39327"/>
    <n v="742867.13782376749"/>
    <n v="566018.70846227603"/>
    <n v="1732446"/>
    <n v="462887.15371395648"/>
    <s v="Favourable"/>
  </r>
  <r>
    <s v="PID1404"/>
    <x v="785"/>
    <x v="4"/>
    <x v="3"/>
    <x v="1"/>
    <x v="39"/>
    <n v="5851"/>
    <n v="756914"/>
    <n v="0"/>
    <n v="56838.191334099203"/>
    <n v="194093.28587896141"/>
    <n v="756914"/>
    <n v="505982.5227869394"/>
    <s v="Favourable"/>
  </r>
  <r>
    <s v="PID2403"/>
    <x v="878"/>
    <x v="4"/>
    <x v="3"/>
    <x v="0"/>
    <x v="6"/>
    <n v="6975"/>
    <n v="1177386"/>
    <n v="45211"/>
    <n v="198187.67752663288"/>
    <n v="115927.13857728847"/>
    <n v="1132175"/>
    <n v="863271.18389607873"/>
    <s v="Favourable"/>
  </r>
  <r>
    <s v="PID5554"/>
    <x v="879"/>
    <x v="2"/>
    <x v="2"/>
    <x v="1"/>
    <x v="25"/>
    <n v="6754"/>
    <n v="624847"/>
    <n v="18077"/>
    <n v="258179.39818757304"/>
    <n v="110229.481209499"/>
    <n v="606770"/>
    <n v="256438.12060292799"/>
    <s v="Favourable"/>
  </r>
  <r>
    <s v="PID4304"/>
    <x v="387"/>
    <x v="4"/>
    <x v="3"/>
    <x v="2"/>
    <x v="34"/>
    <n v="9057"/>
    <n v="1228826"/>
    <n v="27073"/>
    <n v="134613.45795355437"/>
    <n v="242174.44822546458"/>
    <n v="1201753"/>
    <n v="852038.09382098098"/>
    <s v="Favourable"/>
  </r>
  <r>
    <s v="PID1378"/>
    <x v="572"/>
    <x v="1"/>
    <x v="1"/>
    <x v="2"/>
    <x v="9"/>
    <n v="7881"/>
    <n v="959907"/>
    <n v="20603"/>
    <n v="281962.65644141217"/>
    <n v="14139.745088718802"/>
    <n v="939304"/>
    <n v="663804.598469869"/>
    <s v="Favourable"/>
  </r>
  <r>
    <s v="PID1402"/>
    <x v="372"/>
    <x v="4"/>
    <x v="3"/>
    <x v="1"/>
    <x v="30"/>
    <n v="6352"/>
    <n v="376777"/>
    <n v="11408"/>
    <n v="333332.51158770855"/>
    <n v="105405.90847715321"/>
    <n v="365369"/>
    <n v="-61961.42006486177"/>
    <s v="Adverse"/>
  </r>
  <r>
    <s v="PID2142"/>
    <x v="880"/>
    <x v="1"/>
    <x v="1"/>
    <x v="0"/>
    <x v="10"/>
    <n v="9308"/>
    <n v="1513803"/>
    <n v="53919"/>
    <n v="125916.14946812188"/>
    <n v="380185.97915639105"/>
    <n v="1459884"/>
    <n v="1007700.8713754871"/>
    <s v="Favourable"/>
  </r>
  <r>
    <s v="PID2326"/>
    <x v="400"/>
    <x v="4"/>
    <x v="3"/>
    <x v="2"/>
    <x v="39"/>
    <n v="8594"/>
    <n v="1028260"/>
    <n v="20003"/>
    <n v="400183.26932642295"/>
    <n v="282847.4861013054"/>
    <n v="1008257"/>
    <n v="345229.24457227159"/>
    <s v="Favourable"/>
  </r>
  <r>
    <s v="PID296"/>
    <x v="881"/>
    <x v="2"/>
    <x v="2"/>
    <x v="2"/>
    <x v="6"/>
    <n v="8787"/>
    <n v="924809"/>
    <n v="23209"/>
    <n v="521344.5026882636"/>
    <n v="64535.561379161292"/>
    <n v="901600"/>
    <n v="338928.93593257514"/>
    <s v="Favourable"/>
  </r>
  <r>
    <s v="PID554"/>
    <x v="782"/>
    <x v="4"/>
    <x v="3"/>
    <x v="1"/>
    <x v="43"/>
    <n v="8682"/>
    <n v="1121957"/>
    <n v="55144"/>
    <n v="524796.93472252204"/>
    <n v="79227.374394905477"/>
    <n v="1066813"/>
    <n v="517932.69088257244"/>
    <s v="Favourable"/>
  </r>
  <r>
    <s v="PID596"/>
    <x v="802"/>
    <x v="1"/>
    <x v="1"/>
    <x v="1"/>
    <x v="39"/>
    <n v="7168"/>
    <n v="772228"/>
    <n v="56945"/>
    <n v="16500.656279856605"/>
    <n v="144035.19706161393"/>
    <n v="715283"/>
    <n v="611692.14665852953"/>
    <s v="Favourable"/>
  </r>
  <r>
    <s v="PID1961"/>
    <x v="755"/>
    <x v="1"/>
    <x v="1"/>
    <x v="0"/>
    <x v="11"/>
    <n v="5611"/>
    <n v="777789"/>
    <n v="68009"/>
    <n v="69751.433895213297"/>
    <n v="32816.04894809152"/>
    <n v="709780"/>
    <n v="675221.51715669525"/>
    <s v="Favourable"/>
  </r>
  <r>
    <s v="PID3411"/>
    <x v="882"/>
    <x v="4"/>
    <x v="3"/>
    <x v="0"/>
    <x v="13"/>
    <n v="9357"/>
    <n v="2223177"/>
    <n v="27862"/>
    <n v="1759596.480952431"/>
    <n v="672325.62137803412"/>
    <n v="2195315"/>
    <n v="-208745.10233046487"/>
    <s v="Adverse"/>
  </r>
  <r>
    <s v="PID4481"/>
    <x v="883"/>
    <x v="3"/>
    <x v="1"/>
    <x v="1"/>
    <x v="46"/>
    <n v="9137"/>
    <n v="345061"/>
    <n v="10449"/>
    <n v="56282.956029055051"/>
    <n v="3149.6870291846044"/>
    <n v="334612"/>
    <n v="285628.35694176034"/>
    <s v="Favourable"/>
  </r>
  <r>
    <s v="PID6235"/>
    <x v="138"/>
    <x v="0"/>
    <x v="0"/>
    <x v="0"/>
    <x v="32"/>
    <n v="8550"/>
    <n v="1860189"/>
    <n v="0"/>
    <n v="645728.29833487445"/>
    <n v="346650.61671749351"/>
    <n v="1860189"/>
    <n v="867810.08494763204"/>
    <s v="Favourable"/>
  </r>
  <r>
    <s v="PID1268"/>
    <x v="69"/>
    <x v="3"/>
    <x v="1"/>
    <x v="1"/>
    <x v="21"/>
    <n v="7272"/>
    <n v="649516"/>
    <n v="33881"/>
    <n v="407162.38323975564"/>
    <n v="12356.282534468744"/>
    <n v="615635"/>
    <n v="229997.33422577562"/>
    <s v="Favourable"/>
  </r>
  <r>
    <s v="PID2615"/>
    <x v="666"/>
    <x v="3"/>
    <x v="1"/>
    <x v="0"/>
    <x v="24"/>
    <n v="9039"/>
    <n v="2156595"/>
    <n v="0"/>
    <n v="1842545.7626198626"/>
    <n v="68182.502621569292"/>
    <n v="2156595"/>
    <n v="245866.73475856823"/>
    <s v="Favourable"/>
  </r>
  <r>
    <s v="PID3017"/>
    <x v="884"/>
    <x v="4"/>
    <x v="3"/>
    <x v="0"/>
    <x v="5"/>
    <n v="9026"/>
    <n v="2282379"/>
    <n v="52306"/>
    <n v="1857866.5212340623"/>
    <n v="23511.084612957038"/>
    <n v="2230073"/>
    <n v="401001.39415298076"/>
    <s v="Favourable"/>
  </r>
  <r>
    <s v="PID4039"/>
    <x v="100"/>
    <x v="2"/>
    <x v="2"/>
    <x v="0"/>
    <x v="1"/>
    <n v="9046"/>
    <n v="2257942"/>
    <n v="16731"/>
    <n v="847635.12971679494"/>
    <n v="39720.695791102269"/>
    <n v="2241211"/>
    <n v="1370586.1744921028"/>
    <s v="Favourable"/>
  </r>
  <r>
    <s v="PID5115"/>
    <x v="411"/>
    <x v="1"/>
    <x v="1"/>
    <x v="1"/>
    <x v="1"/>
    <n v="7879"/>
    <n v="2180119"/>
    <n v="0"/>
    <n v="1555184.7241901997"/>
    <n v="6292.3253600289145"/>
    <n v="2180119"/>
    <n v="618641.95044977125"/>
    <s v="Favourable"/>
  </r>
  <r>
    <s v="PID5125"/>
    <x v="885"/>
    <x v="1"/>
    <x v="1"/>
    <x v="1"/>
    <x v="26"/>
    <n v="6845"/>
    <n v="308735"/>
    <n v="27468"/>
    <n v="172147.0315231313"/>
    <n v="3168.2134171366692"/>
    <n v="281267"/>
    <n v="133419.75505973204"/>
    <s v="Favourable"/>
  </r>
  <r>
    <s v="PID3633"/>
    <x v="886"/>
    <x v="2"/>
    <x v="2"/>
    <x v="0"/>
    <x v="14"/>
    <n v="7340"/>
    <n v="1541085"/>
    <n v="51333"/>
    <n v="700595.40977392159"/>
    <n v="22543.098756466879"/>
    <n v="1489752"/>
    <n v="817946.49146961153"/>
    <s v="Favourable"/>
  </r>
  <r>
    <s v="PID2246"/>
    <x v="274"/>
    <x v="4"/>
    <x v="3"/>
    <x v="1"/>
    <x v="18"/>
    <n v="9009"/>
    <n v="2460968"/>
    <n v="34526"/>
    <n v="2450918.5066786283"/>
    <n v="784538.39643602713"/>
    <n v="2426442"/>
    <n v="-774488.90311465552"/>
    <s v="Adverse"/>
  </r>
  <r>
    <s v="PID3431"/>
    <x v="87"/>
    <x v="3"/>
    <x v="1"/>
    <x v="0"/>
    <x v="16"/>
    <n v="8581"/>
    <n v="1125745"/>
    <n v="30748"/>
    <n v="726959.65516617685"/>
    <n v="291258.2572806229"/>
    <n v="1094997"/>
    <n v="107527.08755320031"/>
    <s v="Favourable"/>
  </r>
  <r>
    <s v="PID362"/>
    <x v="887"/>
    <x v="2"/>
    <x v="2"/>
    <x v="2"/>
    <x v="6"/>
    <n v="6786"/>
    <n v="1934592"/>
    <n v="0"/>
    <n v="1630899.153432217"/>
    <n v="566219.8464599892"/>
    <n v="1934592"/>
    <n v="-262526.99989220593"/>
    <s v="Adverse"/>
  </r>
  <r>
    <s v="PID137"/>
    <x v="888"/>
    <x v="0"/>
    <x v="0"/>
    <x v="0"/>
    <x v="42"/>
    <n v="6314"/>
    <n v="853842"/>
    <n v="47553"/>
    <n v="149934.58830714176"/>
    <n v="88994.756867653559"/>
    <n v="806289"/>
    <n v="614912.65482520475"/>
    <s v="Favourable"/>
  </r>
  <r>
    <s v="PID149"/>
    <x v="619"/>
    <x v="1"/>
    <x v="1"/>
    <x v="0"/>
    <x v="21"/>
    <n v="7650"/>
    <n v="283834"/>
    <n v="55585"/>
    <n v="171475.29332017637"/>
    <n v="45239.938882718336"/>
    <n v="228249"/>
    <n v="67118.767797105305"/>
    <s v="Favourable"/>
  </r>
  <r>
    <s v="PID885"/>
    <x v="559"/>
    <x v="0"/>
    <x v="0"/>
    <x v="1"/>
    <x v="3"/>
    <n v="7922"/>
    <n v="397071"/>
    <n v="40536"/>
    <n v="330946.47706751083"/>
    <n v="96884.229083274025"/>
    <n v="356535"/>
    <n v="-30759.706150784856"/>
    <s v="Adverse"/>
  </r>
  <r>
    <s v="PID3829"/>
    <x v="889"/>
    <x v="2"/>
    <x v="2"/>
    <x v="0"/>
    <x v="13"/>
    <n v="7200"/>
    <n v="1825380"/>
    <n v="0"/>
    <n v="647676.1403789547"/>
    <n v="196897.40261255435"/>
    <n v="1825380"/>
    <n v="980806.45700849092"/>
    <s v="Favourable"/>
  </r>
  <r>
    <s v="PID1493"/>
    <x v="58"/>
    <x v="4"/>
    <x v="3"/>
    <x v="2"/>
    <x v="24"/>
    <n v="9467"/>
    <n v="2346997"/>
    <n v="20034"/>
    <n v="2289618.0386495534"/>
    <n v="373245.52588922461"/>
    <n v="2326963"/>
    <n v="-315866.56453877781"/>
    <s v="Adverse"/>
  </r>
  <r>
    <s v="PID1874"/>
    <x v="890"/>
    <x v="1"/>
    <x v="1"/>
    <x v="1"/>
    <x v="24"/>
    <n v="7696"/>
    <n v="1505502"/>
    <n v="21186"/>
    <n v="114872.13098547801"/>
    <n v="112076.05930464307"/>
    <n v="1484316"/>
    <n v="1278553.8097098789"/>
    <s v="Favourable"/>
  </r>
  <r>
    <s v="PID2043"/>
    <x v="551"/>
    <x v="3"/>
    <x v="1"/>
    <x v="1"/>
    <x v="19"/>
    <n v="9054"/>
    <n v="2037758"/>
    <n v="0"/>
    <n v="1554374.9684505784"/>
    <n v="388818.9146897457"/>
    <n v="2037758"/>
    <n v="94564.116859675851"/>
    <s v="Favourable"/>
  </r>
  <r>
    <s v="PID2555"/>
    <x v="891"/>
    <x v="3"/>
    <x v="1"/>
    <x v="2"/>
    <x v="19"/>
    <n v="7144"/>
    <n v="2391426"/>
    <n v="32930"/>
    <n v="2183283.9847178468"/>
    <n v="9659.4520909037947"/>
    <n v="2358496"/>
    <n v="198482.5631912495"/>
    <s v="Favourable"/>
  </r>
  <r>
    <s v="PID6282"/>
    <x v="892"/>
    <x v="2"/>
    <x v="2"/>
    <x v="2"/>
    <x v="20"/>
    <n v="9092"/>
    <n v="835895"/>
    <n v="35255"/>
    <n v="222520.81604062748"/>
    <n v="141162.25777312671"/>
    <n v="800640"/>
    <n v="472211.92618624581"/>
    <s v="Favourable"/>
  </r>
  <r>
    <s v="PID4755"/>
    <x v="401"/>
    <x v="4"/>
    <x v="3"/>
    <x v="0"/>
    <x v="4"/>
    <n v="8267"/>
    <n v="2361676"/>
    <n v="47696"/>
    <n v="1673049.6372682671"/>
    <n v="239126.37360782709"/>
    <n v="2313980"/>
    <n v="449499.98912390578"/>
    <s v="Favourable"/>
  </r>
  <r>
    <s v="PID100"/>
    <x v="893"/>
    <x v="2"/>
    <x v="2"/>
    <x v="0"/>
    <x v="8"/>
    <n v="5510"/>
    <n v="426191"/>
    <n v="11571"/>
    <n v="370311.52273484418"/>
    <n v="117302.29317486583"/>
    <n v="414620"/>
    <n v="-61422.815909710014"/>
    <s v="Adverse"/>
  </r>
  <r>
    <s v="PID682"/>
    <x v="894"/>
    <x v="0"/>
    <x v="0"/>
    <x v="0"/>
    <x v="13"/>
    <n v="6856"/>
    <n v="1777385"/>
    <n v="32906"/>
    <n v="1026290.3877432463"/>
    <n v="182811.23051734272"/>
    <n v="1744479"/>
    <n v="568283.38173941104"/>
    <s v="Favourable"/>
  </r>
  <r>
    <s v="PID6272"/>
    <x v="39"/>
    <x v="2"/>
    <x v="2"/>
    <x v="0"/>
    <x v="33"/>
    <n v="7288"/>
    <n v="506938"/>
    <n v="54356"/>
    <n v="272295.63165573205"/>
    <n v="1370.174347266279"/>
    <n v="452582"/>
    <n v="233272.19399700168"/>
    <s v="Favourable"/>
  </r>
  <r>
    <s v="PID3348"/>
    <x v="843"/>
    <x v="3"/>
    <x v="1"/>
    <x v="0"/>
    <x v="40"/>
    <n v="7767"/>
    <n v="449718"/>
    <n v="41007"/>
    <n v="220862.37012739404"/>
    <n v="6602.946385317734"/>
    <n v="408711"/>
    <n v="222252.68348728822"/>
    <s v="Favourable"/>
  </r>
  <r>
    <s v="PID3605"/>
    <x v="895"/>
    <x v="3"/>
    <x v="1"/>
    <x v="0"/>
    <x v="35"/>
    <n v="7673"/>
    <n v="2491763"/>
    <n v="0"/>
    <n v="257220.67794945845"/>
    <n v="580949.33107642189"/>
    <n v="2491763"/>
    <n v="1653592.9909741196"/>
    <s v="Favourable"/>
  </r>
  <r>
    <s v="PID5000"/>
    <x v="391"/>
    <x v="3"/>
    <x v="1"/>
    <x v="0"/>
    <x v="27"/>
    <n v="6492"/>
    <n v="2379321"/>
    <n v="38721"/>
    <n v="2350497.7358848401"/>
    <n v="618369.10642005561"/>
    <n v="2340600"/>
    <n v="-589545.84230489563"/>
    <s v="Adverse"/>
  </r>
  <r>
    <s v="PID331"/>
    <x v="896"/>
    <x v="1"/>
    <x v="1"/>
    <x v="1"/>
    <x v="26"/>
    <n v="6315"/>
    <n v="1776126"/>
    <n v="29396"/>
    <n v="696832.21668538253"/>
    <n v="152879.81906703248"/>
    <n v="1746730"/>
    <n v="926413.96424758504"/>
    <s v="Favourable"/>
  </r>
  <r>
    <s v="PID3122"/>
    <x v="723"/>
    <x v="3"/>
    <x v="1"/>
    <x v="1"/>
    <x v="35"/>
    <n v="7540"/>
    <n v="2087636"/>
    <n v="23139"/>
    <n v="1484931.9765266832"/>
    <n v="154515.24324229246"/>
    <n v="2064497"/>
    <n v="448188.78023102437"/>
    <s v="Favourable"/>
  </r>
  <r>
    <s v="PID2448"/>
    <x v="3"/>
    <x v="2"/>
    <x v="2"/>
    <x v="2"/>
    <x v="22"/>
    <n v="5921"/>
    <n v="892733"/>
    <n v="15093"/>
    <n v="340405.57315835456"/>
    <n v="189221.60295623072"/>
    <n v="877640"/>
    <n v="363105.82388541475"/>
    <s v="Favourable"/>
  </r>
  <r>
    <s v="PID5884"/>
    <x v="761"/>
    <x v="4"/>
    <x v="3"/>
    <x v="0"/>
    <x v="10"/>
    <n v="7689"/>
    <n v="2273023"/>
    <n v="0"/>
    <n v="1276883.9922021264"/>
    <n v="192806.84198334522"/>
    <n v="2273023"/>
    <n v="803332.16581452824"/>
    <s v="Favourable"/>
  </r>
  <r>
    <s v="PID6188"/>
    <x v="197"/>
    <x v="1"/>
    <x v="1"/>
    <x v="0"/>
    <x v="23"/>
    <n v="6256"/>
    <n v="1272336"/>
    <n v="0"/>
    <n v="1232331.2674001588"/>
    <n v="42297.811677436657"/>
    <n v="1272336"/>
    <n v="-2293.0790775953792"/>
    <s v="Adverse"/>
  </r>
  <r>
    <s v="PID663"/>
    <x v="846"/>
    <x v="0"/>
    <x v="0"/>
    <x v="0"/>
    <x v="22"/>
    <n v="8850"/>
    <n v="1444158"/>
    <n v="52689"/>
    <n v="969895.95601235749"/>
    <n v="25011.379644338402"/>
    <n v="1391469"/>
    <n v="449250.66434330412"/>
    <s v="Favourable"/>
  </r>
  <r>
    <s v="PID2750"/>
    <x v="161"/>
    <x v="4"/>
    <x v="3"/>
    <x v="1"/>
    <x v="12"/>
    <n v="8854"/>
    <n v="2215069"/>
    <n v="0"/>
    <n v="397094.36257718975"/>
    <n v="543923.17888331285"/>
    <n v="2215069"/>
    <n v="1274051.4585394973"/>
    <s v="Favourable"/>
  </r>
  <r>
    <s v="PID5312"/>
    <x v="329"/>
    <x v="3"/>
    <x v="1"/>
    <x v="1"/>
    <x v="20"/>
    <n v="6689"/>
    <n v="991833"/>
    <n v="23037"/>
    <n v="267374.58419045404"/>
    <n v="286777.83401550836"/>
    <n v="968796"/>
    <n v="437680.5817940376"/>
    <s v="Favourable"/>
  </r>
  <r>
    <s v="PID6073"/>
    <x v="308"/>
    <x v="2"/>
    <x v="2"/>
    <x v="1"/>
    <x v="24"/>
    <n v="7583"/>
    <n v="882394"/>
    <n v="19013"/>
    <n v="607293.24022337573"/>
    <n v="108631.49286836009"/>
    <n v="863381"/>
    <n v="166469.26690826414"/>
    <s v="Favourable"/>
  </r>
  <r>
    <s v="PID6168"/>
    <x v="897"/>
    <x v="0"/>
    <x v="0"/>
    <x v="1"/>
    <x v="10"/>
    <n v="6345"/>
    <n v="1136699"/>
    <n v="0"/>
    <n v="341489.84732318152"/>
    <n v="30588.969483160981"/>
    <n v="1136699"/>
    <n v="764620.18319365755"/>
    <s v="Favourable"/>
  </r>
  <r>
    <s v="PID1019"/>
    <x v="220"/>
    <x v="4"/>
    <x v="3"/>
    <x v="1"/>
    <x v="31"/>
    <n v="8168"/>
    <n v="2298745"/>
    <n v="58862"/>
    <n v="149495.8032094434"/>
    <n v="68153.756160976613"/>
    <n v="2239883"/>
    <n v="2081095.4406295801"/>
    <s v="Favourable"/>
  </r>
  <r>
    <s v="PID1195"/>
    <x v="707"/>
    <x v="4"/>
    <x v="3"/>
    <x v="0"/>
    <x v="1"/>
    <n v="6436"/>
    <n v="2397023"/>
    <n v="0"/>
    <n v="913332.62594587472"/>
    <n v="791182.99702119722"/>
    <n v="2397023"/>
    <n v="692507.37703292817"/>
    <s v="Favourable"/>
  </r>
  <r>
    <s v="PID4351"/>
    <x v="898"/>
    <x v="3"/>
    <x v="1"/>
    <x v="0"/>
    <x v="27"/>
    <n v="8111"/>
    <n v="1413837"/>
    <n v="44705"/>
    <n v="507373.4072706817"/>
    <n v="186879.91979710394"/>
    <n v="1369132"/>
    <n v="719583.67293221434"/>
    <s v="Favourable"/>
  </r>
  <r>
    <s v="PID5395"/>
    <x v="715"/>
    <x v="1"/>
    <x v="1"/>
    <x v="1"/>
    <x v="7"/>
    <n v="6479"/>
    <n v="436866"/>
    <n v="17913"/>
    <n v="3992.1588588390282"/>
    <n v="94805.842138207227"/>
    <n v="418953"/>
    <n v="338067.99900295376"/>
    <s v="Favourable"/>
  </r>
  <r>
    <s v="PID5896"/>
    <x v="899"/>
    <x v="3"/>
    <x v="1"/>
    <x v="0"/>
    <x v="41"/>
    <n v="8761"/>
    <n v="1713225"/>
    <n v="19309"/>
    <n v="265302.35616599926"/>
    <n v="460993.70616725041"/>
    <n v="1693916"/>
    <n v="986928.93766675028"/>
    <s v="Favourable"/>
  </r>
  <r>
    <s v="PID6274"/>
    <x v="900"/>
    <x v="4"/>
    <x v="3"/>
    <x v="1"/>
    <x v="12"/>
    <n v="8122"/>
    <n v="1286779"/>
    <n v="34555"/>
    <n v="534271.40026754257"/>
    <n v="266955.35630806541"/>
    <n v="1252224"/>
    <n v="485552.24342439207"/>
    <s v="Favourable"/>
  </r>
  <r>
    <s v="PID6400"/>
    <x v="586"/>
    <x v="3"/>
    <x v="1"/>
    <x v="1"/>
    <x v="8"/>
    <n v="7939"/>
    <n v="2453928"/>
    <n v="0"/>
    <n v="2018656.3142189195"/>
    <n v="282141.95783236535"/>
    <n v="2453928"/>
    <n v="153129.72794871498"/>
    <s v="Favourable"/>
  </r>
  <r>
    <s v="PID1636"/>
    <x v="711"/>
    <x v="4"/>
    <x v="3"/>
    <x v="1"/>
    <x v="2"/>
    <n v="6158"/>
    <n v="1124791"/>
    <n v="58391"/>
    <n v="418180.9303650693"/>
    <n v="57361.730914297696"/>
    <n v="1066400"/>
    <n v="649248.33872063295"/>
    <s v="Favourable"/>
  </r>
  <r>
    <s v="PID1916"/>
    <x v="901"/>
    <x v="4"/>
    <x v="3"/>
    <x v="1"/>
    <x v="30"/>
    <n v="7302"/>
    <n v="2122751"/>
    <n v="17311"/>
    <n v="1188866.4723455335"/>
    <n v="639058.79863027215"/>
    <n v="2105440"/>
    <n v="294825.72902419418"/>
    <s v="Favourable"/>
  </r>
  <r>
    <s v="PID2807"/>
    <x v="902"/>
    <x v="0"/>
    <x v="0"/>
    <x v="2"/>
    <x v="44"/>
    <n v="6441"/>
    <n v="2323147"/>
    <n v="0"/>
    <n v="341566.79970003205"/>
    <n v="666933.92190517636"/>
    <n v="2323147"/>
    <n v="1314646.2783947915"/>
    <s v="Favourable"/>
  </r>
  <r>
    <s v="PID3072"/>
    <x v="903"/>
    <x v="3"/>
    <x v="1"/>
    <x v="2"/>
    <x v="13"/>
    <n v="6366"/>
    <n v="2348941"/>
    <n v="26652"/>
    <n v="908465.83922775625"/>
    <n v="751979.02839494764"/>
    <n v="2322289"/>
    <n v="688496.13237729622"/>
    <s v="Favourable"/>
  </r>
  <r>
    <s v="PID4180"/>
    <x v="545"/>
    <x v="2"/>
    <x v="2"/>
    <x v="2"/>
    <x v="42"/>
    <n v="9178"/>
    <n v="1192758"/>
    <n v="57865"/>
    <n v="1049650.3810098129"/>
    <n v="267358.96940253273"/>
    <n v="1134893"/>
    <n v="-124251.35041234572"/>
    <s v="Adverse"/>
  </r>
  <r>
    <s v="PID494"/>
    <x v="381"/>
    <x v="4"/>
    <x v="3"/>
    <x v="0"/>
    <x v="35"/>
    <n v="8678"/>
    <n v="250852"/>
    <n v="40734"/>
    <n v="165339.70065365356"/>
    <n v="68457.797309660076"/>
    <n v="210118"/>
    <n v="17054.502036686346"/>
    <s v="Favourable"/>
  </r>
  <r>
    <s v="PID2462"/>
    <x v="787"/>
    <x v="2"/>
    <x v="2"/>
    <x v="0"/>
    <x v="14"/>
    <n v="7288"/>
    <n v="2328298"/>
    <n v="22685"/>
    <n v="195407.31446176488"/>
    <n v="555471.90828757547"/>
    <n v="2305613"/>
    <n v="1577418.7772506597"/>
    <s v="Favourable"/>
  </r>
  <r>
    <s v="PID2128"/>
    <x v="904"/>
    <x v="0"/>
    <x v="0"/>
    <x v="1"/>
    <x v="7"/>
    <n v="8743"/>
    <n v="1142665"/>
    <n v="43784"/>
    <n v="349538.29506723041"/>
    <n v="240483.01383116888"/>
    <n v="1098881"/>
    <n v="552643.69110160065"/>
    <s v="Favourable"/>
  </r>
  <r>
    <s v="PID2283"/>
    <x v="905"/>
    <x v="3"/>
    <x v="1"/>
    <x v="0"/>
    <x v="10"/>
    <n v="9215"/>
    <n v="297800"/>
    <n v="0"/>
    <n v="52710.689486311385"/>
    <n v="24748.38656485084"/>
    <n v="297800"/>
    <n v="220340.92394883779"/>
    <s v="Favourable"/>
  </r>
  <r>
    <s v="PID5555"/>
    <x v="906"/>
    <x v="0"/>
    <x v="0"/>
    <x v="0"/>
    <x v="14"/>
    <n v="6985"/>
    <n v="1890366"/>
    <n v="54542"/>
    <n v="1332855.4407791772"/>
    <n v="183794.62992422283"/>
    <n v="1835824"/>
    <n v="373715.92929659993"/>
    <s v="Favourable"/>
  </r>
  <r>
    <s v="PID1079"/>
    <x v="584"/>
    <x v="0"/>
    <x v="0"/>
    <x v="0"/>
    <x v="32"/>
    <n v="8017"/>
    <n v="1612204"/>
    <n v="17176"/>
    <n v="765032.94620539667"/>
    <n v="78599.891731454394"/>
    <n v="1595028"/>
    <n v="768571.16206314892"/>
    <s v="Favourable"/>
  </r>
  <r>
    <s v="PID1879"/>
    <x v="528"/>
    <x v="1"/>
    <x v="1"/>
    <x v="1"/>
    <x v="2"/>
    <n v="7173"/>
    <n v="2470418"/>
    <n v="40257"/>
    <n v="1135867.3921697296"/>
    <n v="468681.10029345914"/>
    <n v="2430161"/>
    <n v="865869.50753681129"/>
    <s v="Favourable"/>
  </r>
  <r>
    <s v="PID2617"/>
    <x v="867"/>
    <x v="4"/>
    <x v="3"/>
    <x v="0"/>
    <x v="40"/>
    <n v="8535"/>
    <n v="1354969"/>
    <n v="0"/>
    <n v="74003.142966156636"/>
    <n v="411346.00067333115"/>
    <n v="1354969"/>
    <n v="869619.8563605122"/>
    <s v="Favourable"/>
  </r>
  <r>
    <s v="PID3408"/>
    <x v="381"/>
    <x v="3"/>
    <x v="1"/>
    <x v="2"/>
    <x v="28"/>
    <n v="9281"/>
    <n v="1654044"/>
    <n v="0"/>
    <n v="747291.42556783417"/>
    <n v="546766.62419810274"/>
    <n v="1654044"/>
    <n v="359985.95023406297"/>
    <s v="Favourable"/>
  </r>
  <r>
    <s v="PID4183"/>
    <x v="907"/>
    <x v="1"/>
    <x v="1"/>
    <x v="1"/>
    <x v="38"/>
    <n v="8889"/>
    <n v="862789"/>
    <n v="0"/>
    <n v="421598.16568459169"/>
    <n v="253543.06680186617"/>
    <n v="862789"/>
    <n v="187647.7675135422"/>
    <s v="Favourable"/>
  </r>
  <r>
    <s v="PID4519"/>
    <x v="908"/>
    <x v="3"/>
    <x v="1"/>
    <x v="2"/>
    <x v="6"/>
    <n v="6644"/>
    <n v="844341"/>
    <n v="26498"/>
    <n v="226265.26106913239"/>
    <n v="182327.96738243147"/>
    <n v="817843"/>
    <n v="435747.77154843614"/>
    <s v="Favourable"/>
  </r>
  <r>
    <s v="PID2739"/>
    <x v="221"/>
    <x v="2"/>
    <x v="2"/>
    <x v="2"/>
    <x v="4"/>
    <n v="7275"/>
    <n v="725502"/>
    <n v="0"/>
    <n v="631917.83880761452"/>
    <n v="13655.76841470519"/>
    <n v="725502"/>
    <n v="79928.392777680303"/>
    <s v="Favourable"/>
  </r>
  <r>
    <s v="PID6065"/>
    <x v="372"/>
    <x v="3"/>
    <x v="1"/>
    <x v="2"/>
    <x v="4"/>
    <n v="7742"/>
    <n v="339905"/>
    <n v="42160"/>
    <n v="328347.029933927"/>
    <n v="60780.584834601992"/>
    <n v="297745"/>
    <n v="-49222.614768528962"/>
    <s v="Adverse"/>
  </r>
  <r>
    <s v="PID3078"/>
    <x v="888"/>
    <x v="3"/>
    <x v="1"/>
    <x v="1"/>
    <x v="12"/>
    <n v="6636"/>
    <n v="2438348"/>
    <n v="52792"/>
    <n v="486860.1051818906"/>
    <n v="682021.4480343617"/>
    <n v="2385556"/>
    <n v="1269466.4467837478"/>
    <s v="Favourable"/>
  </r>
  <r>
    <s v="PID6076"/>
    <x v="909"/>
    <x v="2"/>
    <x v="2"/>
    <x v="2"/>
    <x v="10"/>
    <n v="7937"/>
    <n v="1597299"/>
    <n v="0"/>
    <n v="1341689.1188000138"/>
    <n v="14373.992690061516"/>
    <n v="1597299"/>
    <n v="241235.88850992476"/>
    <s v="Favourable"/>
  </r>
  <r>
    <s v="PID3437"/>
    <x v="910"/>
    <x v="2"/>
    <x v="2"/>
    <x v="0"/>
    <x v="26"/>
    <n v="6165"/>
    <n v="1738503"/>
    <n v="45567"/>
    <n v="1425410.0213439749"/>
    <n v="148036.35373073822"/>
    <n v="1692936"/>
    <n v="165056.62492528697"/>
    <s v="Favourable"/>
  </r>
  <r>
    <s v="PID5981"/>
    <x v="911"/>
    <x v="4"/>
    <x v="3"/>
    <x v="1"/>
    <x v="13"/>
    <n v="8215"/>
    <n v="1636984"/>
    <n v="16926"/>
    <n v="185847.61439991966"/>
    <n v="132177.07193936445"/>
    <n v="1620058"/>
    <n v="1318959.3136607159"/>
    <s v="Favourable"/>
  </r>
  <r>
    <s v="PID6377"/>
    <x v="912"/>
    <x v="1"/>
    <x v="1"/>
    <x v="1"/>
    <x v="6"/>
    <n v="5604"/>
    <n v="1619759"/>
    <n v="0"/>
    <n v="360006.33106734429"/>
    <n v="199173.18352591174"/>
    <n v="1619759"/>
    <n v="1060579.4854067438"/>
    <s v="Favourable"/>
  </r>
  <r>
    <s v="PID4240"/>
    <x v="28"/>
    <x v="2"/>
    <x v="2"/>
    <x v="0"/>
    <x v="26"/>
    <n v="8754"/>
    <n v="639282"/>
    <n v="19707"/>
    <n v="249347.48879761712"/>
    <n v="166486.81327297821"/>
    <n v="619575"/>
    <n v="223447.69792940468"/>
    <s v="Favourable"/>
  </r>
  <r>
    <s v="PID2150"/>
    <x v="913"/>
    <x v="0"/>
    <x v="0"/>
    <x v="0"/>
    <x v="44"/>
    <n v="6018"/>
    <n v="1294153"/>
    <n v="17756"/>
    <n v="1018670.5505816988"/>
    <n v="207742.86273641666"/>
    <n v="1276397"/>
    <n v="67739.586681884481"/>
    <s v="Favourable"/>
  </r>
  <r>
    <s v="PID2700"/>
    <x v="914"/>
    <x v="3"/>
    <x v="1"/>
    <x v="1"/>
    <x v="21"/>
    <n v="7558"/>
    <n v="1512456"/>
    <n v="14967"/>
    <n v="1207558.2041165121"/>
    <n v="404151.89624438132"/>
    <n v="1497489"/>
    <n v="-99254.100360893412"/>
    <s v="Adverse"/>
  </r>
  <r>
    <s v="PID5582"/>
    <x v="915"/>
    <x v="0"/>
    <x v="0"/>
    <x v="2"/>
    <x v="40"/>
    <n v="9446"/>
    <n v="2059708"/>
    <n v="50942"/>
    <n v="1597072.546841521"/>
    <n v="231499.73462721278"/>
    <n v="2008766"/>
    <n v="231135.71853126609"/>
    <s v="Favourable"/>
  </r>
  <r>
    <s v="PID3151"/>
    <x v="916"/>
    <x v="3"/>
    <x v="1"/>
    <x v="0"/>
    <x v="46"/>
    <n v="8149"/>
    <n v="2246357"/>
    <n v="19518"/>
    <n v="2117243.9707506117"/>
    <n v="459335.95296637638"/>
    <n v="2226839"/>
    <n v="-330222.92371698795"/>
    <s v="Adverse"/>
  </r>
  <r>
    <s v="PID3182"/>
    <x v="212"/>
    <x v="0"/>
    <x v="0"/>
    <x v="1"/>
    <x v="30"/>
    <n v="6152"/>
    <n v="2397376"/>
    <n v="12819"/>
    <n v="1795397.5877407503"/>
    <n v="139250.26965500874"/>
    <n v="2384557"/>
    <n v="462728.14260424091"/>
    <s v="Favourable"/>
  </r>
  <r>
    <s v="PID5113"/>
    <x v="691"/>
    <x v="4"/>
    <x v="3"/>
    <x v="2"/>
    <x v="43"/>
    <n v="8195"/>
    <n v="689457"/>
    <n v="37905"/>
    <n v="89596.999988311713"/>
    <n v="45904.702813266333"/>
    <n v="651552"/>
    <n v="553955.29719842202"/>
    <s v="Favourable"/>
  </r>
  <r>
    <s v="PID6279"/>
    <x v="178"/>
    <x v="1"/>
    <x v="1"/>
    <x v="0"/>
    <x v="31"/>
    <n v="5949"/>
    <n v="1518791"/>
    <n v="56559"/>
    <n v="1450068.0417966661"/>
    <n v="294984.57009286952"/>
    <n v="1462232"/>
    <n v="-226261.61188953556"/>
    <s v="Adverse"/>
  </r>
  <r>
    <s v="PID1695"/>
    <x v="224"/>
    <x v="3"/>
    <x v="1"/>
    <x v="2"/>
    <x v="30"/>
    <n v="7783"/>
    <n v="1741071"/>
    <n v="0"/>
    <n v="157935.27611241926"/>
    <n v="308061.89081817615"/>
    <n v="1741071"/>
    <n v="1275073.8330694046"/>
    <s v="Favourable"/>
  </r>
  <r>
    <s v="PID2113"/>
    <x v="308"/>
    <x v="3"/>
    <x v="1"/>
    <x v="0"/>
    <x v="40"/>
    <n v="5980"/>
    <n v="2253977"/>
    <n v="40438"/>
    <n v="704608.02910260204"/>
    <n v="246854.89111325669"/>
    <n v="2213539"/>
    <n v="1302514.0797841414"/>
    <s v="Favourable"/>
  </r>
  <r>
    <s v="PID2733"/>
    <x v="839"/>
    <x v="3"/>
    <x v="1"/>
    <x v="0"/>
    <x v="8"/>
    <n v="8860"/>
    <n v="1933979"/>
    <n v="0"/>
    <n v="699917.56941723695"/>
    <n v="521500.10900108959"/>
    <n v="1933979"/>
    <n v="712561.32158167334"/>
    <s v="Favourable"/>
  </r>
  <r>
    <s v="PID4103"/>
    <x v="357"/>
    <x v="2"/>
    <x v="2"/>
    <x v="0"/>
    <x v="5"/>
    <n v="7834"/>
    <n v="1693757"/>
    <n v="47331"/>
    <n v="1227791.4249745042"/>
    <n v="459011.79486216704"/>
    <n v="1646426"/>
    <n v="6953.7801633288618"/>
    <s v="Favourable"/>
  </r>
  <r>
    <s v="PID3797"/>
    <x v="917"/>
    <x v="3"/>
    <x v="1"/>
    <x v="0"/>
    <x v="18"/>
    <n v="8986"/>
    <n v="1967610"/>
    <n v="28865"/>
    <n v="1126753.6626495135"/>
    <n v="379709.14840637188"/>
    <n v="1938745"/>
    <n v="461147.1889441146"/>
    <s v="Favourable"/>
  </r>
  <r>
    <s v="PID4521"/>
    <x v="918"/>
    <x v="2"/>
    <x v="2"/>
    <x v="1"/>
    <x v="37"/>
    <n v="6141"/>
    <n v="608304"/>
    <n v="13467"/>
    <n v="479826.34793470067"/>
    <n v="80578.323210378483"/>
    <n v="594837"/>
    <n v="47899.328854920808"/>
    <s v="Favourable"/>
  </r>
  <r>
    <s v="PID4644"/>
    <x v="919"/>
    <x v="1"/>
    <x v="1"/>
    <x v="2"/>
    <x v="5"/>
    <n v="9242"/>
    <n v="890019"/>
    <n v="16197"/>
    <n v="576145.01939169655"/>
    <n v="6999.6655780192532"/>
    <n v="873822"/>
    <n v="306874.31503028423"/>
    <s v="Favourable"/>
  </r>
  <r>
    <s v="PID5626"/>
    <x v="920"/>
    <x v="0"/>
    <x v="0"/>
    <x v="0"/>
    <x v="20"/>
    <n v="6738"/>
    <n v="460460"/>
    <n v="27285"/>
    <n v="90349.185424870855"/>
    <n v="35705.466389466514"/>
    <n v="433175"/>
    <n v="334405.34818566265"/>
    <s v="Favourable"/>
  </r>
  <r>
    <s v="PID1830"/>
    <x v="921"/>
    <x v="1"/>
    <x v="1"/>
    <x v="0"/>
    <x v="39"/>
    <n v="9493"/>
    <n v="441428"/>
    <n v="20082"/>
    <n v="327370.29719978553"/>
    <n v="130508.45898771392"/>
    <n v="421346"/>
    <n v="-16450.756187499443"/>
    <s v="Adverse"/>
  </r>
  <r>
    <s v="PID2857"/>
    <x v="811"/>
    <x v="3"/>
    <x v="1"/>
    <x v="0"/>
    <x v="23"/>
    <n v="7534"/>
    <n v="1004118"/>
    <n v="0"/>
    <n v="725534.76731041516"/>
    <n v="266363.67450324923"/>
    <n v="1004118"/>
    <n v="12219.558186335606"/>
    <s v="Favourable"/>
  </r>
  <r>
    <s v="PID3127"/>
    <x v="922"/>
    <x v="4"/>
    <x v="3"/>
    <x v="2"/>
    <x v="1"/>
    <n v="8283"/>
    <n v="1842516"/>
    <n v="41856"/>
    <n v="616452.0323894287"/>
    <n v="170703.70324334744"/>
    <n v="1800660"/>
    <n v="1055360.2643672237"/>
    <s v="Favourable"/>
  </r>
  <r>
    <s v="PID2322"/>
    <x v="432"/>
    <x v="2"/>
    <x v="2"/>
    <x v="0"/>
    <x v="30"/>
    <n v="5579"/>
    <n v="672230"/>
    <n v="23669"/>
    <n v="192894.40245283971"/>
    <n v="148713.71964345235"/>
    <n v="648561"/>
    <n v="330621.87790370791"/>
    <s v="Favourable"/>
  </r>
  <r>
    <s v="PID4829"/>
    <x v="538"/>
    <x v="0"/>
    <x v="0"/>
    <x v="2"/>
    <x v="4"/>
    <n v="5806"/>
    <n v="1573559"/>
    <n v="75927"/>
    <n v="1326903.8493467509"/>
    <n v="155102.10902834174"/>
    <n v="1497632"/>
    <n v="91553.041624907404"/>
    <s v="Favourable"/>
  </r>
  <r>
    <s v="PID356"/>
    <x v="626"/>
    <x v="2"/>
    <x v="2"/>
    <x v="2"/>
    <x v="8"/>
    <n v="8041"/>
    <n v="1932673"/>
    <n v="42916"/>
    <n v="1273164.2447013466"/>
    <n v="178331.54829211324"/>
    <n v="1889757"/>
    <n v="481177.20700654015"/>
    <s v="Favourable"/>
  </r>
  <r>
    <s v="PID6219"/>
    <x v="125"/>
    <x v="0"/>
    <x v="0"/>
    <x v="1"/>
    <x v="4"/>
    <n v="9450"/>
    <n v="2453781"/>
    <n v="55304"/>
    <n v="4808.3510365252905"/>
    <n v="351308.09142132237"/>
    <n v="2398477"/>
    <n v="2097664.5575421522"/>
    <s v="Favourable"/>
  </r>
  <r>
    <s v="PID106"/>
    <x v="923"/>
    <x v="0"/>
    <x v="0"/>
    <x v="0"/>
    <x v="33"/>
    <n v="7357"/>
    <n v="2349849"/>
    <n v="11243"/>
    <n v="1387445.7829579043"/>
    <n v="168153.83688988697"/>
    <n v="2338606"/>
    <n v="794249.38015220873"/>
    <s v="Favourable"/>
  </r>
  <r>
    <s v="PID1010"/>
    <x v="667"/>
    <x v="2"/>
    <x v="2"/>
    <x v="1"/>
    <x v="10"/>
    <n v="5585"/>
    <n v="2301985"/>
    <n v="37505"/>
    <n v="1519672.40843813"/>
    <n v="276952.41237368726"/>
    <n v="2264480"/>
    <n v="505360.17918818258"/>
    <s v="Favourable"/>
  </r>
  <r>
    <s v="PID1557"/>
    <x v="326"/>
    <x v="4"/>
    <x v="3"/>
    <x v="0"/>
    <x v="29"/>
    <n v="7387"/>
    <n v="2094317"/>
    <n v="0"/>
    <n v="2084786.0053762775"/>
    <n v="514727.80099758325"/>
    <n v="2094317"/>
    <n v="-505196.80637386069"/>
    <s v="Adverse"/>
  </r>
  <r>
    <s v="PID5289"/>
    <x v="523"/>
    <x v="2"/>
    <x v="2"/>
    <x v="1"/>
    <x v="40"/>
    <n v="9104"/>
    <n v="824646"/>
    <n v="0"/>
    <n v="80719.54842210839"/>
    <n v="105232.50895052297"/>
    <n v="824646"/>
    <n v="638693.94262736861"/>
    <s v="Favourable"/>
  </r>
  <r>
    <s v="PID4041"/>
    <x v="63"/>
    <x v="0"/>
    <x v="0"/>
    <x v="1"/>
    <x v="18"/>
    <n v="6174"/>
    <n v="489014"/>
    <n v="36570"/>
    <n v="251267.75081171622"/>
    <n v="51049.391821943893"/>
    <n v="452444"/>
    <n v="186696.85736633989"/>
    <s v="Favourable"/>
  </r>
  <r>
    <s v="PID1253"/>
    <x v="43"/>
    <x v="4"/>
    <x v="3"/>
    <x v="0"/>
    <x v="14"/>
    <n v="6767"/>
    <n v="2340998"/>
    <n v="40242"/>
    <n v="974073.46657119447"/>
    <n v="308730.7874833151"/>
    <n v="2300756"/>
    <n v="1058193.7459454904"/>
    <s v="Favourable"/>
  </r>
  <r>
    <s v="PID1255"/>
    <x v="517"/>
    <x v="4"/>
    <x v="3"/>
    <x v="1"/>
    <x v="39"/>
    <n v="8733"/>
    <n v="2053546"/>
    <n v="37722"/>
    <n v="1883403.4494358585"/>
    <n v="234180.96300911051"/>
    <n v="2015824"/>
    <n v="-64038.412444969174"/>
    <s v="Adverse"/>
  </r>
  <r>
    <s v="PID1790"/>
    <x v="48"/>
    <x v="1"/>
    <x v="1"/>
    <x v="1"/>
    <x v="39"/>
    <n v="9317"/>
    <n v="1176139"/>
    <n v="40203"/>
    <n v="197761.45168464788"/>
    <n v="357933.99419960682"/>
    <n v="1135936"/>
    <n v="620443.55411574524"/>
    <s v="Favourable"/>
  </r>
  <r>
    <s v="PID1917"/>
    <x v="924"/>
    <x v="4"/>
    <x v="3"/>
    <x v="0"/>
    <x v="15"/>
    <n v="8616"/>
    <n v="1219656"/>
    <n v="0"/>
    <n v="254371.71567195514"/>
    <n v="252550.36010155213"/>
    <n v="1219656"/>
    <n v="712733.92422649276"/>
    <s v="Favourable"/>
  </r>
  <r>
    <s v="PID3247"/>
    <x v="407"/>
    <x v="0"/>
    <x v="0"/>
    <x v="0"/>
    <x v="37"/>
    <n v="7376"/>
    <n v="2362971"/>
    <n v="10180"/>
    <n v="1887457.4784926286"/>
    <n v="759561.91078852641"/>
    <n v="2352791"/>
    <n v="-284048.38928115508"/>
    <s v="Adverse"/>
  </r>
  <r>
    <s v="PID3281"/>
    <x v="259"/>
    <x v="4"/>
    <x v="3"/>
    <x v="0"/>
    <x v="5"/>
    <n v="6892"/>
    <n v="898726"/>
    <n v="19506"/>
    <n v="401025.53086340585"/>
    <n v="194655.53054030667"/>
    <n v="879220"/>
    <n v="303044.93859628751"/>
    <s v="Favourable"/>
  </r>
  <r>
    <s v="PID4309"/>
    <x v="562"/>
    <x v="0"/>
    <x v="0"/>
    <x v="0"/>
    <x v="8"/>
    <n v="6920"/>
    <n v="2299890"/>
    <n v="40972"/>
    <n v="1769476.7016344829"/>
    <n v="214766.51616285919"/>
    <n v="2258918"/>
    <n v="315646.78220265778"/>
    <s v="Favourable"/>
  </r>
  <r>
    <s v="PID487"/>
    <x v="817"/>
    <x v="0"/>
    <x v="0"/>
    <x v="0"/>
    <x v="4"/>
    <n v="5924"/>
    <n v="518377"/>
    <n v="0"/>
    <n v="315581.52395006927"/>
    <n v="161367.37164811083"/>
    <n v="518377"/>
    <n v="41428.104401819874"/>
    <s v="Favourable"/>
  </r>
  <r>
    <s v="PID3295"/>
    <x v="194"/>
    <x v="2"/>
    <x v="2"/>
    <x v="1"/>
    <x v="45"/>
    <n v="8329"/>
    <n v="1637378"/>
    <n v="33815"/>
    <n v="1549611.1847345906"/>
    <n v="314724.70192868914"/>
    <n v="1603563"/>
    <n v="-226957.88666327973"/>
    <s v="Adverse"/>
  </r>
  <r>
    <s v="PID5015"/>
    <x v="925"/>
    <x v="4"/>
    <x v="3"/>
    <x v="2"/>
    <x v="26"/>
    <n v="6252"/>
    <n v="1181323"/>
    <n v="39149"/>
    <n v="675079.35229137947"/>
    <n v="167000.49051597869"/>
    <n v="1142174"/>
    <n v="339243.15719264187"/>
    <s v="Favourable"/>
  </r>
  <r>
    <s v="PID308"/>
    <x v="926"/>
    <x v="0"/>
    <x v="0"/>
    <x v="1"/>
    <x v="31"/>
    <n v="8787"/>
    <n v="327968"/>
    <n v="34689"/>
    <n v="273074.91021218564"/>
    <n v="13611.840285291271"/>
    <n v="293279"/>
    <n v="41281.249502523104"/>
    <s v="Favourable"/>
  </r>
  <r>
    <s v="PID5028"/>
    <x v="161"/>
    <x v="4"/>
    <x v="3"/>
    <x v="1"/>
    <x v="31"/>
    <n v="9252"/>
    <n v="2083958"/>
    <n v="0"/>
    <n v="1676786.4320151026"/>
    <n v="460036.43026529573"/>
    <n v="2083958"/>
    <n v="-52864.862280398142"/>
    <s v="Adverse"/>
  </r>
  <r>
    <s v="PID1642"/>
    <x v="682"/>
    <x v="2"/>
    <x v="2"/>
    <x v="2"/>
    <x v="15"/>
    <n v="6409"/>
    <n v="1552629"/>
    <n v="27617"/>
    <n v="120420.59850539279"/>
    <n v="335982.12063951697"/>
    <n v="1525012"/>
    <n v="1096226.2808550904"/>
    <s v="Favourable"/>
  </r>
  <r>
    <s v="PID4697"/>
    <x v="652"/>
    <x v="2"/>
    <x v="2"/>
    <x v="1"/>
    <x v="24"/>
    <n v="8993"/>
    <n v="449248"/>
    <n v="52008"/>
    <n v="67150.973749939672"/>
    <n v="59238.198075527616"/>
    <n v="397240"/>
    <n v="322858.82817453274"/>
    <s v="Favourable"/>
  </r>
  <r>
    <s v="PID5298"/>
    <x v="504"/>
    <x v="4"/>
    <x v="3"/>
    <x v="0"/>
    <x v="38"/>
    <n v="7345"/>
    <n v="2401445"/>
    <n v="41902"/>
    <n v="512815.25706162071"/>
    <n v="784214.53483825317"/>
    <n v="2359543"/>
    <n v="1104415.2081001261"/>
    <s v="Favourable"/>
  </r>
  <r>
    <s v="PID4514"/>
    <x v="927"/>
    <x v="2"/>
    <x v="2"/>
    <x v="0"/>
    <x v="41"/>
    <n v="5998"/>
    <n v="742470"/>
    <n v="13118"/>
    <n v="516067.31096255075"/>
    <n v="73842.400423480198"/>
    <n v="729352"/>
    <n v="152560.28861396899"/>
    <s v="Favourable"/>
  </r>
  <r>
    <s v="PID1430"/>
    <x v="928"/>
    <x v="4"/>
    <x v="3"/>
    <x v="0"/>
    <x v="46"/>
    <n v="7168"/>
    <n v="713367"/>
    <n v="55472"/>
    <n v="162555.60068158299"/>
    <n v="229944.26703474057"/>
    <n v="657895"/>
    <n v="320867.13228367642"/>
    <s v="Favourable"/>
  </r>
  <r>
    <s v="PID2411"/>
    <x v="929"/>
    <x v="0"/>
    <x v="0"/>
    <x v="1"/>
    <x v="19"/>
    <n v="8769"/>
    <n v="1196993"/>
    <n v="44701"/>
    <n v="955755.3898280157"/>
    <n v="273147.39430081839"/>
    <n v="1152292"/>
    <n v="-31909.784128834028"/>
    <s v="Adverse"/>
  </r>
  <r>
    <s v="PID3771"/>
    <x v="43"/>
    <x v="3"/>
    <x v="1"/>
    <x v="2"/>
    <x v="31"/>
    <n v="7333"/>
    <n v="2323211"/>
    <n v="51165"/>
    <n v="466423.9730380004"/>
    <n v="420632.52920355444"/>
    <n v="2272046"/>
    <n v="1436154.4977584451"/>
    <s v="Favourable"/>
  </r>
  <r>
    <s v="PID3644"/>
    <x v="930"/>
    <x v="2"/>
    <x v="2"/>
    <x v="2"/>
    <x v="27"/>
    <n v="7695"/>
    <n v="795894"/>
    <n v="0"/>
    <n v="693335.92830695689"/>
    <n v="158434.76892706985"/>
    <n v="795894"/>
    <n v="-55876.697234026738"/>
    <s v="Adverse"/>
  </r>
  <r>
    <s v="PID4489"/>
    <x v="787"/>
    <x v="1"/>
    <x v="1"/>
    <x v="1"/>
    <x v="29"/>
    <n v="7082"/>
    <n v="943833"/>
    <n v="33136"/>
    <n v="558169.6767224482"/>
    <n v="274367.88397981046"/>
    <n v="910697"/>
    <n v="111295.43929774128"/>
    <s v="Favourable"/>
  </r>
  <r>
    <s v="PID5589"/>
    <x v="931"/>
    <x v="0"/>
    <x v="0"/>
    <x v="2"/>
    <x v="25"/>
    <n v="7316"/>
    <n v="1131908"/>
    <n v="46636"/>
    <n v="188955.21916554621"/>
    <n v="117923.8250689798"/>
    <n v="1085272"/>
    <n v="825028.95576547401"/>
    <s v="Favourable"/>
  </r>
  <r>
    <s v="PID5867"/>
    <x v="932"/>
    <x v="3"/>
    <x v="1"/>
    <x v="1"/>
    <x v="45"/>
    <n v="7065"/>
    <n v="1736357"/>
    <n v="40661"/>
    <n v="914569.57348819065"/>
    <n v="318312.00671619328"/>
    <n v="1695696"/>
    <n v="503475.41979561606"/>
    <s v="Favourable"/>
  </r>
  <r>
    <s v="PID6112"/>
    <x v="562"/>
    <x v="3"/>
    <x v="1"/>
    <x v="2"/>
    <x v="38"/>
    <n v="5926"/>
    <n v="2180371"/>
    <n v="0"/>
    <n v="356164.34008026734"/>
    <n v="125010.27106455831"/>
    <n v="2180371"/>
    <n v="1699196.3888551744"/>
    <s v="Favourable"/>
  </r>
  <r>
    <s v="PID364"/>
    <x v="328"/>
    <x v="1"/>
    <x v="1"/>
    <x v="2"/>
    <x v="23"/>
    <n v="8646"/>
    <n v="971534"/>
    <n v="51457"/>
    <n v="308434.56466368202"/>
    <n v="94982.691700548123"/>
    <n v="920077"/>
    <n v="568116.74363576993"/>
    <s v="Favourable"/>
  </r>
  <r>
    <s v="PID608"/>
    <x v="258"/>
    <x v="4"/>
    <x v="3"/>
    <x v="1"/>
    <x v="25"/>
    <n v="8652"/>
    <n v="805638"/>
    <n v="0"/>
    <n v="321671.27340717439"/>
    <n v="63260.292694964061"/>
    <n v="805638"/>
    <n v="420706.43389786157"/>
    <s v="Favourable"/>
  </r>
  <r>
    <s v="PID2719"/>
    <x v="933"/>
    <x v="2"/>
    <x v="2"/>
    <x v="0"/>
    <x v="32"/>
    <n v="8785"/>
    <n v="745826"/>
    <n v="0"/>
    <n v="92061.680422684236"/>
    <n v="225974.24303297349"/>
    <n v="745826"/>
    <n v="427790.07654434227"/>
    <s v="Favourable"/>
  </r>
  <r>
    <s v="PID1331"/>
    <x v="475"/>
    <x v="3"/>
    <x v="1"/>
    <x v="1"/>
    <x v="27"/>
    <n v="5930"/>
    <n v="1503895"/>
    <n v="11971"/>
    <n v="1407489.8005070083"/>
    <n v="231086.12573062463"/>
    <n v="1491924"/>
    <n v="-134680.92623763299"/>
    <s v="Adverse"/>
  </r>
  <r>
    <s v="PID452"/>
    <x v="310"/>
    <x v="1"/>
    <x v="1"/>
    <x v="0"/>
    <x v="33"/>
    <n v="8820"/>
    <n v="2065967"/>
    <n v="49678"/>
    <n v="1787362.1940248117"/>
    <n v="2055.74825096835"/>
    <n v="2016289"/>
    <n v="276549.05772421998"/>
    <s v="Favourable"/>
  </r>
  <r>
    <s v="PID1457"/>
    <x v="934"/>
    <x v="0"/>
    <x v="0"/>
    <x v="2"/>
    <x v="18"/>
    <n v="7287"/>
    <n v="1744262"/>
    <n v="19245"/>
    <n v="705618.03336406278"/>
    <n v="426190.35174550459"/>
    <n v="1725017"/>
    <n v="612453.61489043268"/>
    <s v="Favourable"/>
  </r>
  <r>
    <s v="PID2989"/>
    <x v="935"/>
    <x v="1"/>
    <x v="1"/>
    <x v="0"/>
    <x v="40"/>
    <n v="7890"/>
    <n v="2209028"/>
    <n v="26774"/>
    <n v="208487.22735631868"/>
    <n v="669293.91796605464"/>
    <n v="2182254"/>
    <n v="1331246.8546776266"/>
    <s v="Favourable"/>
  </r>
  <r>
    <s v="PID4642"/>
    <x v="936"/>
    <x v="4"/>
    <x v="3"/>
    <x v="0"/>
    <x v="14"/>
    <n v="5556"/>
    <n v="1507150"/>
    <n v="51631"/>
    <n v="183979.24885821214"/>
    <n v="136074.85590070495"/>
    <n v="1455519"/>
    <n v="1187095.8952410829"/>
    <s v="Favourable"/>
  </r>
  <r>
    <s v="PID482"/>
    <x v="268"/>
    <x v="1"/>
    <x v="1"/>
    <x v="0"/>
    <x v="2"/>
    <n v="6380"/>
    <n v="2015838"/>
    <n v="33976"/>
    <n v="1976495.7690616385"/>
    <n v="485479.56019282452"/>
    <n v="1981862"/>
    <n v="-446137.32925446285"/>
    <s v="Adverse"/>
  </r>
  <r>
    <s v="PID4646"/>
    <x v="937"/>
    <x v="2"/>
    <x v="2"/>
    <x v="0"/>
    <x v="25"/>
    <n v="7572"/>
    <n v="807835"/>
    <n v="48008"/>
    <n v="450724.77676196577"/>
    <n v="242137.77217118116"/>
    <n v="759827"/>
    <n v="114972.45106685301"/>
    <s v="Favourable"/>
  </r>
  <r>
    <s v="PID6202"/>
    <x v="178"/>
    <x v="4"/>
    <x v="3"/>
    <x v="1"/>
    <x v="22"/>
    <n v="5505"/>
    <n v="2055322"/>
    <n v="47236"/>
    <n v="734134.51099409547"/>
    <n v="259497.76763784504"/>
    <n v="2008086"/>
    <n v="1061689.7213680595"/>
    <s v="Favourable"/>
  </r>
  <r>
    <s v="PID1795"/>
    <x v="938"/>
    <x v="0"/>
    <x v="0"/>
    <x v="1"/>
    <x v="32"/>
    <n v="7173"/>
    <n v="1389777"/>
    <n v="21330"/>
    <n v="945698.75731432065"/>
    <n v="63672.526461253416"/>
    <n v="1368447"/>
    <n v="380405.71622442594"/>
    <s v="Favourable"/>
  </r>
  <r>
    <s v="PID579"/>
    <x v="732"/>
    <x v="2"/>
    <x v="2"/>
    <x v="0"/>
    <x v="27"/>
    <n v="9174"/>
    <n v="1350369"/>
    <n v="0"/>
    <n v="340537.57063151058"/>
    <n v="31818.572334583634"/>
    <n v="1350369"/>
    <n v="978012.85703390581"/>
    <s v="Favourable"/>
  </r>
  <r>
    <s v="PID6067"/>
    <x v="939"/>
    <x v="3"/>
    <x v="1"/>
    <x v="1"/>
    <x v="21"/>
    <n v="6395"/>
    <n v="262680"/>
    <n v="32278"/>
    <n v="249782.01749399622"/>
    <n v="18015.810632407512"/>
    <n v="230402"/>
    <n v="-5117.828126403736"/>
    <s v="Adverse"/>
  </r>
  <r>
    <s v="PID6339"/>
    <x v="940"/>
    <x v="4"/>
    <x v="3"/>
    <x v="2"/>
    <x v="38"/>
    <n v="6985"/>
    <n v="2485745"/>
    <n v="26122"/>
    <n v="177245.16007964272"/>
    <n v="489837.59102556371"/>
    <n v="2459623"/>
    <n v="1818662.2488947934"/>
    <s v="Favourable"/>
  </r>
  <r>
    <s v="PID2126"/>
    <x v="941"/>
    <x v="3"/>
    <x v="1"/>
    <x v="0"/>
    <x v="21"/>
    <n v="8906"/>
    <n v="958769"/>
    <n v="52502"/>
    <n v="69868.063370787568"/>
    <n v="133475.8241296013"/>
    <n v="906267"/>
    <n v="755425.1124996111"/>
    <s v="Favourable"/>
  </r>
  <r>
    <s v="PID2351"/>
    <x v="942"/>
    <x v="3"/>
    <x v="1"/>
    <x v="1"/>
    <x v="7"/>
    <n v="8169"/>
    <n v="2370262"/>
    <n v="0"/>
    <n v="1093551.5176137357"/>
    <n v="233097.26950726763"/>
    <n v="2370262"/>
    <n v="1043613.2128789965"/>
    <s v="Favourable"/>
  </r>
  <r>
    <s v="PID5253"/>
    <x v="292"/>
    <x v="0"/>
    <x v="0"/>
    <x v="0"/>
    <x v="9"/>
    <n v="8336"/>
    <n v="2436424"/>
    <n v="42552"/>
    <n v="1180567.2128368004"/>
    <n v="590688.46061670454"/>
    <n v="2393872"/>
    <n v="665168.32654649508"/>
    <s v="Favourable"/>
  </r>
  <r>
    <s v="PID6293"/>
    <x v="9"/>
    <x v="3"/>
    <x v="1"/>
    <x v="1"/>
    <x v="19"/>
    <n v="8117"/>
    <n v="879162"/>
    <n v="31171"/>
    <n v="760279.25227447285"/>
    <n v="265709.09873042686"/>
    <n v="847991"/>
    <n v="-146826.35100489971"/>
    <s v="Adverse"/>
  </r>
  <r>
    <s v="PID5340"/>
    <x v="745"/>
    <x v="2"/>
    <x v="2"/>
    <x v="1"/>
    <x v="34"/>
    <n v="6451"/>
    <n v="1191943"/>
    <n v="0"/>
    <n v="655323.84307622071"/>
    <n v="273245.45681079553"/>
    <n v="1191943"/>
    <n v="263373.70011298382"/>
    <s v="Favourable"/>
  </r>
  <r>
    <s v="PID375"/>
    <x v="943"/>
    <x v="1"/>
    <x v="1"/>
    <x v="1"/>
    <x v="27"/>
    <n v="7355"/>
    <n v="1813768"/>
    <n v="31187"/>
    <n v="1250163.9429617005"/>
    <n v="596720.48339931865"/>
    <n v="1782581"/>
    <n v="-33116.426361019257"/>
    <s v="Adverse"/>
  </r>
  <r>
    <s v="PID1115"/>
    <x v="570"/>
    <x v="0"/>
    <x v="0"/>
    <x v="0"/>
    <x v="41"/>
    <n v="9362"/>
    <n v="951110"/>
    <n v="36659"/>
    <n v="383444.3434132174"/>
    <n v="213822.22225577853"/>
    <n v="914451"/>
    <n v="353843.43433100404"/>
    <s v="Favourable"/>
  </r>
  <r>
    <s v="PID2261"/>
    <x v="579"/>
    <x v="2"/>
    <x v="2"/>
    <x v="0"/>
    <x v="3"/>
    <n v="6130"/>
    <n v="928580"/>
    <n v="0"/>
    <n v="625775.94904036995"/>
    <n v="187528.1616684428"/>
    <n v="928580"/>
    <n v="115275.88929118728"/>
    <s v="Favourable"/>
  </r>
  <r>
    <s v="PID2180"/>
    <x v="665"/>
    <x v="3"/>
    <x v="1"/>
    <x v="1"/>
    <x v="24"/>
    <n v="5604"/>
    <n v="778439"/>
    <n v="37321"/>
    <n v="671244.55979375727"/>
    <n v="243485.22697045677"/>
    <n v="741118"/>
    <n v="-136290.78676421405"/>
    <s v="Adverse"/>
  </r>
  <r>
    <s v="PID2241"/>
    <x v="690"/>
    <x v="0"/>
    <x v="0"/>
    <x v="2"/>
    <x v="23"/>
    <n v="8429"/>
    <n v="2170095"/>
    <n v="39867"/>
    <n v="1547942.7777186749"/>
    <n v="597107.4679056349"/>
    <n v="2130228"/>
    <n v="25044.754375690129"/>
    <s v="Favourable"/>
  </r>
  <r>
    <s v="PID2980"/>
    <x v="944"/>
    <x v="0"/>
    <x v="0"/>
    <x v="2"/>
    <x v="2"/>
    <n v="7508"/>
    <n v="746654"/>
    <n v="24224"/>
    <n v="248499.02801339567"/>
    <n v="48778.164637411282"/>
    <n v="722430"/>
    <n v="449376.80734919303"/>
    <s v="Favourable"/>
  </r>
  <r>
    <s v="PID2348"/>
    <x v="339"/>
    <x v="2"/>
    <x v="2"/>
    <x v="1"/>
    <x v="26"/>
    <n v="8876"/>
    <n v="2437382"/>
    <n v="0"/>
    <n v="696836.75925462402"/>
    <n v="365594.23837992572"/>
    <n v="2437382"/>
    <n v="1374951.0023654504"/>
    <s v="Favourable"/>
  </r>
  <r>
    <s v="PID4886"/>
    <x v="534"/>
    <x v="2"/>
    <x v="2"/>
    <x v="2"/>
    <x v="6"/>
    <n v="8697"/>
    <n v="518282"/>
    <n v="0"/>
    <n v="97367.662590511522"/>
    <n v="50668.41304795727"/>
    <n v="518282"/>
    <n v="370245.92436153122"/>
    <s v="Favourable"/>
  </r>
  <r>
    <s v="PID6127"/>
    <x v="945"/>
    <x v="0"/>
    <x v="0"/>
    <x v="0"/>
    <x v="22"/>
    <n v="8260"/>
    <n v="542679"/>
    <n v="42974"/>
    <n v="265627.98522531334"/>
    <n v="58281.958541661334"/>
    <n v="499705"/>
    <n v="218769.05623302533"/>
    <s v="Favourable"/>
  </r>
  <r>
    <s v="PID6439"/>
    <x v="946"/>
    <x v="4"/>
    <x v="3"/>
    <x v="1"/>
    <x v="26"/>
    <n v="6549"/>
    <n v="1681766"/>
    <n v="0"/>
    <n v="1410682.3063600408"/>
    <n v="107021.55291472781"/>
    <n v="1681766"/>
    <n v="164062.1407252315"/>
    <s v="Favourable"/>
  </r>
  <r>
    <s v="PID394"/>
    <x v="825"/>
    <x v="3"/>
    <x v="1"/>
    <x v="0"/>
    <x v="2"/>
    <n v="6573"/>
    <n v="1074819"/>
    <n v="42683"/>
    <n v="309103.7449935691"/>
    <n v="326591.32622939552"/>
    <n v="1032136"/>
    <n v="439123.92877703533"/>
    <s v="Favourable"/>
  </r>
  <r>
    <s v="PID840"/>
    <x v="414"/>
    <x v="0"/>
    <x v="0"/>
    <x v="2"/>
    <x v="9"/>
    <n v="6407"/>
    <n v="331205"/>
    <n v="0"/>
    <n v="31329.569641125967"/>
    <n v="5256.3870800007526"/>
    <n v="331205"/>
    <n v="294619.04327887326"/>
    <s v="Favourable"/>
  </r>
  <r>
    <s v="PID2340"/>
    <x v="864"/>
    <x v="0"/>
    <x v="0"/>
    <x v="0"/>
    <x v="2"/>
    <n v="6322"/>
    <n v="1472588"/>
    <n v="45865"/>
    <n v="839166.96240859642"/>
    <n v="203946.08730446734"/>
    <n v="1426723"/>
    <n v="429474.95028693625"/>
    <s v="Favourable"/>
  </r>
  <r>
    <s v="PID165"/>
    <x v="947"/>
    <x v="2"/>
    <x v="2"/>
    <x v="2"/>
    <x v="36"/>
    <n v="5828"/>
    <n v="1336944"/>
    <n v="49204"/>
    <n v="791175.93192967668"/>
    <n v="234469.44373847882"/>
    <n v="1287740"/>
    <n v="311298.6243318445"/>
    <s v="Favourable"/>
  </r>
  <r>
    <s v="PID366"/>
    <x v="948"/>
    <x v="0"/>
    <x v="0"/>
    <x v="0"/>
    <x v="18"/>
    <n v="8166"/>
    <n v="2181451"/>
    <n v="0"/>
    <n v="1200964.1085341969"/>
    <n v="44680.248706504986"/>
    <n v="2181451"/>
    <n v="935806.64275929821"/>
    <s v="Favourable"/>
  </r>
  <r>
    <s v="PID1851"/>
    <x v="622"/>
    <x v="4"/>
    <x v="3"/>
    <x v="0"/>
    <x v="26"/>
    <n v="8738"/>
    <n v="1233247"/>
    <n v="0"/>
    <n v="508767.92832685093"/>
    <n v="309257.43195129151"/>
    <n v="1233247"/>
    <n v="415221.63972185762"/>
    <s v="Favourable"/>
  </r>
  <r>
    <s v="PID2992"/>
    <x v="949"/>
    <x v="0"/>
    <x v="0"/>
    <x v="2"/>
    <x v="17"/>
    <n v="7530"/>
    <n v="2489942"/>
    <n v="69328"/>
    <n v="2452376.3655407792"/>
    <n v="713207.41786586877"/>
    <n v="2420614"/>
    <n v="-675641.78340664785"/>
    <s v="Adverse"/>
  </r>
  <r>
    <s v="PID4494"/>
    <x v="204"/>
    <x v="1"/>
    <x v="1"/>
    <x v="0"/>
    <x v="45"/>
    <n v="8436"/>
    <n v="251181"/>
    <n v="0"/>
    <n v="111437.15062734303"/>
    <n v="37494.962176060239"/>
    <n v="251181"/>
    <n v="102248.88719659674"/>
    <s v="Favourable"/>
  </r>
  <r>
    <s v="PID5132"/>
    <x v="950"/>
    <x v="4"/>
    <x v="3"/>
    <x v="1"/>
    <x v="14"/>
    <n v="8422"/>
    <n v="2391823"/>
    <n v="37516"/>
    <n v="406237.34557211382"/>
    <n v="66194.525802279677"/>
    <n v="2354307"/>
    <n v="1919391.1286256067"/>
    <s v="Favourable"/>
  </r>
  <r>
    <s v="PID5530"/>
    <x v="951"/>
    <x v="0"/>
    <x v="0"/>
    <x v="1"/>
    <x v="33"/>
    <n v="9442"/>
    <n v="1583050"/>
    <n v="35207"/>
    <n v="1115711.5099176862"/>
    <n v="459342.44528892107"/>
    <n v="1547843"/>
    <n v="7996.0447933927644"/>
    <s v="Favourable"/>
  </r>
  <r>
    <s v="PID6411"/>
    <x v="10"/>
    <x v="2"/>
    <x v="2"/>
    <x v="0"/>
    <x v="6"/>
    <n v="8572"/>
    <n v="2199456"/>
    <n v="0"/>
    <n v="882382.82327638834"/>
    <n v="325533.98619694094"/>
    <n v="2199456"/>
    <n v="991539.19052667078"/>
    <s v="Favourable"/>
  </r>
  <r>
    <s v="PID6452"/>
    <x v="952"/>
    <x v="2"/>
    <x v="2"/>
    <x v="0"/>
    <x v="40"/>
    <n v="7138"/>
    <n v="2480259"/>
    <n v="0"/>
    <n v="956502.27750650025"/>
    <n v="347163.12759718165"/>
    <n v="2480259"/>
    <n v="1176593.5948963182"/>
    <s v="Favourable"/>
  </r>
  <r>
    <s v="PID2970"/>
    <x v="953"/>
    <x v="1"/>
    <x v="1"/>
    <x v="1"/>
    <x v="11"/>
    <n v="9315"/>
    <n v="635255"/>
    <n v="25643"/>
    <n v="278839.51169566705"/>
    <n v="58243.685975856934"/>
    <n v="609612"/>
    <n v="298171.80232847598"/>
    <s v="Favourable"/>
  </r>
  <r>
    <s v="PID5408"/>
    <x v="528"/>
    <x v="4"/>
    <x v="3"/>
    <x v="0"/>
    <x v="21"/>
    <n v="6181"/>
    <n v="1772407"/>
    <n v="0"/>
    <n v="385012.36129741697"/>
    <n v="461865.25084046548"/>
    <n v="1772407"/>
    <n v="925529.3878621175"/>
    <s v="Favourable"/>
  </r>
  <r>
    <s v="PID5511"/>
    <x v="263"/>
    <x v="4"/>
    <x v="3"/>
    <x v="1"/>
    <x v="37"/>
    <n v="6255"/>
    <n v="2322076"/>
    <n v="30611"/>
    <n v="359887.19819670415"/>
    <n v="560728.62740519631"/>
    <n v="2291465"/>
    <n v="1401460.1743980995"/>
    <s v="Favourable"/>
  </r>
  <r>
    <s v="PID6134"/>
    <x v="954"/>
    <x v="0"/>
    <x v="0"/>
    <x v="0"/>
    <x v="30"/>
    <n v="8324"/>
    <n v="434999"/>
    <n v="22896"/>
    <n v="214700.26749334653"/>
    <n v="105140.45048978446"/>
    <n v="412103"/>
    <n v="115158.28201686899"/>
    <s v="Favourable"/>
  </r>
  <r>
    <s v="PID1078"/>
    <x v="955"/>
    <x v="0"/>
    <x v="0"/>
    <x v="1"/>
    <x v="6"/>
    <n v="5972"/>
    <n v="1260827"/>
    <n v="58049"/>
    <n v="625096.81259097345"/>
    <n v="126808.22153959004"/>
    <n v="1202778"/>
    <n v="508921.96586943651"/>
    <s v="Favourable"/>
  </r>
  <r>
    <s v="PID1084"/>
    <x v="758"/>
    <x v="0"/>
    <x v="0"/>
    <x v="0"/>
    <x v="41"/>
    <n v="6861"/>
    <n v="704002"/>
    <n v="27039"/>
    <n v="158655.76170602458"/>
    <n v="97308.15931791412"/>
    <n v="676963"/>
    <n v="448038.07897606131"/>
    <s v="Favourable"/>
  </r>
  <r>
    <s v="PID2484"/>
    <x v="956"/>
    <x v="3"/>
    <x v="1"/>
    <x v="2"/>
    <x v="27"/>
    <n v="7615"/>
    <n v="1330615"/>
    <n v="44184"/>
    <n v="337104.15294931515"/>
    <n v="254898.95102046779"/>
    <n v="1286431"/>
    <n v="738611.89603021706"/>
    <s v="Favourable"/>
  </r>
  <r>
    <s v="PID3511"/>
    <x v="957"/>
    <x v="3"/>
    <x v="1"/>
    <x v="1"/>
    <x v="0"/>
    <n v="8352"/>
    <n v="1947807"/>
    <n v="12618"/>
    <n v="1177707.3128733975"/>
    <n v="340413.52369025449"/>
    <n v="1935189"/>
    <n v="429686.16343634808"/>
    <s v="Favourable"/>
  </r>
  <r>
    <s v="PID2580"/>
    <x v="958"/>
    <x v="2"/>
    <x v="2"/>
    <x v="1"/>
    <x v="11"/>
    <n v="6245"/>
    <n v="1823253"/>
    <n v="13859"/>
    <n v="918470.66845499049"/>
    <n v="388460.90794048255"/>
    <n v="1809394"/>
    <n v="516321.42360452702"/>
    <s v="Favourable"/>
  </r>
  <r>
    <s v="PID5106"/>
    <x v="959"/>
    <x v="1"/>
    <x v="1"/>
    <x v="0"/>
    <x v="13"/>
    <n v="7149"/>
    <n v="1584871"/>
    <n v="0"/>
    <n v="322550.29354032333"/>
    <n v="134088.94825565172"/>
    <n v="1584871"/>
    <n v="1128231.758204025"/>
    <s v="Favourable"/>
  </r>
  <r>
    <s v="PID6270"/>
    <x v="960"/>
    <x v="0"/>
    <x v="0"/>
    <x v="0"/>
    <x v="42"/>
    <n v="5884"/>
    <n v="2163875"/>
    <n v="37070"/>
    <n v="130893.22843900425"/>
    <n v="119260.9290790595"/>
    <n v="2126805"/>
    <n v="1913720.8424819363"/>
    <s v="Favourable"/>
  </r>
  <r>
    <s v="PID2486"/>
    <x v="261"/>
    <x v="3"/>
    <x v="1"/>
    <x v="1"/>
    <x v="13"/>
    <n v="7401"/>
    <n v="2345160"/>
    <n v="90388"/>
    <n v="768312.57559482462"/>
    <n v="694085.65771448344"/>
    <n v="2254772"/>
    <n v="882761.76669069193"/>
    <s v="Favourable"/>
  </r>
  <r>
    <s v="PID2796"/>
    <x v="532"/>
    <x v="3"/>
    <x v="1"/>
    <x v="0"/>
    <x v="3"/>
    <n v="7677"/>
    <n v="2187113"/>
    <n v="26324"/>
    <n v="2027060.3247847464"/>
    <n v="437697.0992847507"/>
    <n v="2160789"/>
    <n v="-277644.42406949727"/>
    <s v="Adverse"/>
  </r>
  <r>
    <s v="PID4530"/>
    <x v="961"/>
    <x v="4"/>
    <x v="3"/>
    <x v="2"/>
    <x v="9"/>
    <n v="6983"/>
    <n v="1942017"/>
    <n v="17768"/>
    <n v="1405749.5064238277"/>
    <n v="642006.71020954626"/>
    <n v="1924249"/>
    <n v="-105739.21663337387"/>
    <s v="Adverse"/>
  </r>
  <r>
    <s v="PID6456"/>
    <x v="51"/>
    <x v="4"/>
    <x v="3"/>
    <x v="2"/>
    <x v="8"/>
    <n v="6361"/>
    <n v="995072"/>
    <n v="0"/>
    <n v="383481.63592421886"/>
    <n v="308700.75561607385"/>
    <n v="995072"/>
    <n v="302889.60845970735"/>
    <s v="Favourable"/>
  </r>
  <r>
    <s v="PID1170"/>
    <x v="911"/>
    <x v="0"/>
    <x v="0"/>
    <x v="2"/>
    <x v="31"/>
    <n v="6628"/>
    <n v="459068"/>
    <n v="15218"/>
    <n v="437497.90681100212"/>
    <n v="91246.940767846492"/>
    <n v="443850"/>
    <n v="-69676.847578848596"/>
    <s v="Adverse"/>
  </r>
  <r>
    <s v="PID2610"/>
    <x v="626"/>
    <x v="0"/>
    <x v="0"/>
    <x v="0"/>
    <x v="8"/>
    <n v="7797"/>
    <n v="1922630"/>
    <n v="28973"/>
    <n v="295426.92865947139"/>
    <n v="142599.75862861116"/>
    <n v="1893657"/>
    <n v="1484603.3127119173"/>
    <s v="Favourable"/>
  </r>
  <r>
    <s v="PID3700"/>
    <x v="17"/>
    <x v="3"/>
    <x v="1"/>
    <x v="0"/>
    <x v="23"/>
    <n v="6217"/>
    <n v="643176"/>
    <n v="45831"/>
    <n v="474933.19379536959"/>
    <n v="30151.70809542359"/>
    <n v="597345"/>
    <n v="138091.09810920683"/>
    <s v="Favourable"/>
  </r>
  <r>
    <s v="PID3724"/>
    <x v="104"/>
    <x v="3"/>
    <x v="1"/>
    <x v="0"/>
    <x v="30"/>
    <n v="6319"/>
    <n v="2360114"/>
    <n v="14094"/>
    <n v="2203598.7492692959"/>
    <n v="592748.90107701742"/>
    <n v="2346020"/>
    <n v="-436233.6503463136"/>
    <s v="Adverse"/>
  </r>
  <r>
    <s v="PID4192"/>
    <x v="354"/>
    <x v="1"/>
    <x v="1"/>
    <x v="0"/>
    <x v="38"/>
    <n v="5930"/>
    <n v="1494745"/>
    <n v="0"/>
    <n v="260083.02679063039"/>
    <n v="285759.20616982208"/>
    <n v="1494745"/>
    <n v="948902.76703954756"/>
    <s v="Favourable"/>
  </r>
  <r>
    <s v="PID4904"/>
    <x v="962"/>
    <x v="1"/>
    <x v="1"/>
    <x v="0"/>
    <x v="39"/>
    <n v="7919"/>
    <n v="479300"/>
    <n v="10489"/>
    <n v="200475.28689872354"/>
    <n v="143221.64348143464"/>
    <n v="468811"/>
    <n v="135603.06961984182"/>
    <s v="Favourable"/>
  </r>
  <r>
    <s v="PID5363"/>
    <x v="798"/>
    <x v="3"/>
    <x v="1"/>
    <x v="0"/>
    <x v="6"/>
    <n v="9460"/>
    <n v="916998"/>
    <n v="14355"/>
    <n v="33457.903309923582"/>
    <n v="40837.48299901779"/>
    <n v="902643"/>
    <n v="842702.61369105859"/>
    <s v="Favourable"/>
  </r>
  <r>
    <s v="PID6296"/>
    <x v="963"/>
    <x v="0"/>
    <x v="0"/>
    <x v="2"/>
    <x v="37"/>
    <n v="7211"/>
    <n v="1740361"/>
    <n v="0"/>
    <n v="1422558.6828838198"/>
    <n v="558550.01226486382"/>
    <n v="1740361"/>
    <n v="-240747.69514868362"/>
    <s v="Adverse"/>
  </r>
  <r>
    <s v="PID1068"/>
    <x v="170"/>
    <x v="4"/>
    <x v="3"/>
    <x v="0"/>
    <x v="4"/>
    <n v="6866"/>
    <n v="1417709"/>
    <n v="17100"/>
    <n v="1224518.8319439378"/>
    <n v="315746.34054827475"/>
    <n v="1400609"/>
    <n v="-122556.17249221262"/>
    <s v="Adverse"/>
  </r>
  <r>
    <s v="PID4303"/>
    <x v="9"/>
    <x v="2"/>
    <x v="2"/>
    <x v="2"/>
    <x v="26"/>
    <n v="8419"/>
    <n v="355470"/>
    <n v="19255"/>
    <n v="75810.303520888148"/>
    <n v="49069.476022989002"/>
    <n v="336215"/>
    <n v="230590.22045612286"/>
    <s v="Favourable"/>
  </r>
  <r>
    <s v="PID3969"/>
    <x v="467"/>
    <x v="3"/>
    <x v="1"/>
    <x v="2"/>
    <x v="5"/>
    <n v="5553"/>
    <n v="1876942"/>
    <n v="0"/>
    <n v="16403.636979944098"/>
    <n v="89484.966331661679"/>
    <n v="1876942"/>
    <n v="1771053.3966883942"/>
    <s v="Favourable"/>
  </r>
  <r>
    <s v="PID6154"/>
    <x v="964"/>
    <x v="4"/>
    <x v="3"/>
    <x v="1"/>
    <x v="10"/>
    <n v="6745"/>
    <n v="1454690"/>
    <n v="0"/>
    <n v="1213587.9927247139"/>
    <n v="187081.7286866119"/>
    <n v="1454690"/>
    <n v="54020.278588674264"/>
    <s v="Favourable"/>
  </r>
  <r>
    <s v="PID667"/>
    <x v="54"/>
    <x v="0"/>
    <x v="0"/>
    <x v="0"/>
    <x v="45"/>
    <n v="7905"/>
    <n v="849748"/>
    <n v="97412"/>
    <n v="452524.2347935827"/>
    <n v="66007.390542373629"/>
    <n v="752336"/>
    <n v="331216.37466404366"/>
    <s v="Favourable"/>
  </r>
  <r>
    <s v="PID1082"/>
    <x v="335"/>
    <x v="1"/>
    <x v="1"/>
    <x v="0"/>
    <x v="13"/>
    <n v="6737"/>
    <n v="1034930"/>
    <n v="32718"/>
    <n v="952604.15418017458"/>
    <n v="41092.61958782946"/>
    <n v="1002212"/>
    <n v="41233.22623199597"/>
    <s v="Favourable"/>
  </r>
  <r>
    <s v="PID2193"/>
    <x v="468"/>
    <x v="3"/>
    <x v="1"/>
    <x v="0"/>
    <x v="17"/>
    <n v="7052"/>
    <n v="1279432"/>
    <n v="45157"/>
    <n v="242969.49313613513"/>
    <n v="99268.245816255978"/>
    <n v="1234275"/>
    <n v="937194.26104760892"/>
    <s v="Favourable"/>
  </r>
  <r>
    <s v="PID289"/>
    <x v="965"/>
    <x v="2"/>
    <x v="2"/>
    <x v="0"/>
    <x v="26"/>
    <n v="5508"/>
    <n v="1344475"/>
    <n v="32201"/>
    <n v="165711.08533477821"/>
    <n v="335489.85242950072"/>
    <n v="1312274"/>
    <n v="843274.06223572104"/>
    <s v="Favourable"/>
  </r>
  <r>
    <s v="PID3966"/>
    <x v="692"/>
    <x v="4"/>
    <x v="3"/>
    <x v="0"/>
    <x v="20"/>
    <n v="7246"/>
    <n v="1786613"/>
    <n v="43664"/>
    <n v="885201.87723330245"/>
    <n v="490529.26104607619"/>
    <n v="1742949"/>
    <n v="410881.86172062135"/>
    <s v="Favourable"/>
  </r>
  <r>
    <s v="PID5323"/>
    <x v="966"/>
    <x v="0"/>
    <x v="0"/>
    <x v="0"/>
    <x v="20"/>
    <n v="5865"/>
    <n v="319490"/>
    <n v="19939"/>
    <n v="264898.85657997656"/>
    <n v="72669.692082184993"/>
    <n v="299551"/>
    <n v="-18078.548662161571"/>
    <s v="Adverse"/>
  </r>
  <r>
    <s v="PID5354"/>
    <x v="344"/>
    <x v="0"/>
    <x v="0"/>
    <x v="0"/>
    <x v="17"/>
    <n v="6417"/>
    <n v="1551191"/>
    <n v="52794"/>
    <n v="418304.17913193017"/>
    <n v="260754.47567204203"/>
    <n v="1498397"/>
    <n v="872132.34519602777"/>
    <s v="Favourable"/>
  </r>
  <r>
    <s v="PID5870"/>
    <x v="967"/>
    <x v="4"/>
    <x v="3"/>
    <x v="1"/>
    <x v="1"/>
    <n v="6100"/>
    <n v="278707"/>
    <n v="49603"/>
    <n v="96229.546025245654"/>
    <n v="62813.415378422687"/>
    <n v="229104"/>
    <n v="119664.03859633167"/>
    <s v="Favourable"/>
  </r>
  <r>
    <s v="PID525"/>
    <x v="968"/>
    <x v="1"/>
    <x v="1"/>
    <x v="1"/>
    <x v="5"/>
    <n v="7689"/>
    <n v="1986191"/>
    <n v="57826"/>
    <n v="1628089.8917796966"/>
    <n v="422688.8337482643"/>
    <n v="1928365"/>
    <n v="-64587.725527960807"/>
    <s v="Adverse"/>
  </r>
  <r>
    <s v="PID6221"/>
    <x v="969"/>
    <x v="4"/>
    <x v="3"/>
    <x v="1"/>
    <x v="39"/>
    <n v="6786"/>
    <n v="699107"/>
    <n v="34970"/>
    <n v="18913.824299378375"/>
    <n v="102394.29866546125"/>
    <n v="664137"/>
    <n v="577798.87703516032"/>
    <s v="Favourable"/>
  </r>
  <r>
    <s v="PID241"/>
    <x v="970"/>
    <x v="4"/>
    <x v="3"/>
    <x v="0"/>
    <x v="29"/>
    <n v="8504"/>
    <n v="638382"/>
    <n v="0"/>
    <n v="208967.91648941452"/>
    <n v="109327.86728204378"/>
    <n v="638382"/>
    <n v="320086.21622854169"/>
    <s v="Favourable"/>
  </r>
  <r>
    <s v="PID1527"/>
    <x v="971"/>
    <x v="0"/>
    <x v="0"/>
    <x v="2"/>
    <x v="4"/>
    <n v="7646"/>
    <n v="1941545"/>
    <n v="0"/>
    <n v="1639337.5936006047"/>
    <n v="11460.664138732005"/>
    <n v="1941545"/>
    <n v="290746.7422606633"/>
    <s v="Favourable"/>
  </r>
  <r>
    <s v="PID2566"/>
    <x v="972"/>
    <x v="3"/>
    <x v="1"/>
    <x v="0"/>
    <x v="25"/>
    <n v="6686"/>
    <n v="2027813"/>
    <n v="0"/>
    <n v="159046.79156093919"/>
    <n v="47710.72876876279"/>
    <n v="2027813"/>
    <n v="1821055.4796702981"/>
    <s v="Favourable"/>
  </r>
  <r>
    <s v="PID2919"/>
    <x v="393"/>
    <x v="3"/>
    <x v="1"/>
    <x v="1"/>
    <x v="11"/>
    <n v="7667"/>
    <n v="1892976"/>
    <n v="58929"/>
    <n v="1422039.8475272255"/>
    <n v="276345.34603308496"/>
    <n v="1834047"/>
    <n v="194590.80643968959"/>
    <s v="Favourable"/>
  </r>
  <r>
    <s v="PID3663"/>
    <x v="739"/>
    <x v="2"/>
    <x v="2"/>
    <x v="1"/>
    <x v="43"/>
    <n v="8753"/>
    <n v="1884792"/>
    <n v="48706"/>
    <n v="322642.18296808202"/>
    <n v="402540.64730495232"/>
    <n v="1836086"/>
    <n v="1159609.1697269657"/>
    <s v="Favourable"/>
  </r>
  <r>
    <s v="PID2199"/>
    <x v="973"/>
    <x v="2"/>
    <x v="2"/>
    <x v="2"/>
    <x v="29"/>
    <n v="6618"/>
    <n v="2021528"/>
    <n v="0"/>
    <n v="232416.28600986558"/>
    <n v="482852.39856697322"/>
    <n v="2021528"/>
    <n v="1306259.3154231613"/>
    <s v="Favourable"/>
  </r>
  <r>
    <s v="PID1101"/>
    <x v="974"/>
    <x v="4"/>
    <x v="3"/>
    <x v="0"/>
    <x v="25"/>
    <n v="7310"/>
    <n v="293651"/>
    <n v="85592"/>
    <n v="75902.31938402263"/>
    <n v="57963.937816575963"/>
    <n v="208059"/>
    <n v="159784.7427994014"/>
    <s v="Favourable"/>
  </r>
  <r>
    <s v="PID1118"/>
    <x v="367"/>
    <x v="0"/>
    <x v="0"/>
    <x v="0"/>
    <x v="34"/>
    <n v="9357"/>
    <n v="669239"/>
    <n v="17582"/>
    <n v="344158.12119421404"/>
    <n v="11078.958457849078"/>
    <n v="651657"/>
    <n v="314001.92034793686"/>
    <s v="Favourable"/>
  </r>
  <r>
    <s v="PID2190"/>
    <x v="505"/>
    <x v="4"/>
    <x v="3"/>
    <x v="1"/>
    <x v="9"/>
    <n v="6572"/>
    <n v="1903606"/>
    <n v="0"/>
    <n v="1785322.2285270602"/>
    <n v="296119.04918130185"/>
    <n v="1903606"/>
    <n v="-177835.27770836209"/>
    <s v="Adverse"/>
  </r>
  <r>
    <s v="PID3983"/>
    <x v="642"/>
    <x v="2"/>
    <x v="2"/>
    <x v="1"/>
    <x v="4"/>
    <n v="8585"/>
    <n v="1265069"/>
    <n v="11282"/>
    <n v="1187878.6561322028"/>
    <n v="105344.63878510393"/>
    <n v="1253787"/>
    <n v="-28154.294917306863"/>
    <s v="Adverse"/>
  </r>
  <r>
    <s v="PID5013"/>
    <x v="975"/>
    <x v="2"/>
    <x v="2"/>
    <x v="0"/>
    <x v="33"/>
    <n v="6960"/>
    <n v="1948493"/>
    <n v="0"/>
    <n v="368953.24462207279"/>
    <n v="96586.32846973883"/>
    <n v="1948493"/>
    <n v="1482953.4269081885"/>
    <s v="Favourable"/>
  </r>
  <r>
    <s v="PID3158"/>
    <x v="976"/>
    <x v="3"/>
    <x v="1"/>
    <x v="0"/>
    <x v="20"/>
    <n v="7207"/>
    <n v="2091744"/>
    <n v="85094"/>
    <n v="1901421.33651595"/>
    <n v="531120.340417083"/>
    <n v="2006650"/>
    <n v="-340797.67693303293"/>
    <s v="Adverse"/>
  </r>
  <r>
    <s v="PID4863"/>
    <x v="977"/>
    <x v="2"/>
    <x v="2"/>
    <x v="2"/>
    <x v="33"/>
    <n v="5828"/>
    <n v="776704"/>
    <n v="37295"/>
    <n v="264107.69254572084"/>
    <n v="219569.98501123872"/>
    <n v="739409"/>
    <n v="293026.32244304044"/>
    <s v="Favourable"/>
  </r>
  <r>
    <s v="PID5532"/>
    <x v="964"/>
    <x v="0"/>
    <x v="0"/>
    <x v="0"/>
    <x v="13"/>
    <n v="8594"/>
    <n v="1044392"/>
    <n v="0"/>
    <n v="248842.37001852266"/>
    <n v="41943.588234337825"/>
    <n v="1044392"/>
    <n v="753606.04174713953"/>
    <s v="Favourable"/>
  </r>
  <r>
    <s v="PID891"/>
    <x v="559"/>
    <x v="1"/>
    <x v="1"/>
    <x v="0"/>
    <x v="1"/>
    <n v="6843"/>
    <n v="1316275"/>
    <n v="0"/>
    <n v="1270672.3197953915"/>
    <n v="329550.14532231359"/>
    <n v="1316275"/>
    <n v="-283947.46511770505"/>
    <s v="Adverse"/>
  </r>
  <r>
    <s v="PID1484"/>
    <x v="978"/>
    <x v="1"/>
    <x v="1"/>
    <x v="0"/>
    <x v="35"/>
    <n v="8828"/>
    <n v="2091551"/>
    <n v="0"/>
    <n v="580419.1117778914"/>
    <n v="286980.92548242369"/>
    <n v="2091551"/>
    <n v="1224150.9627396849"/>
    <s v="Favourable"/>
  </r>
  <r>
    <s v="PID2248"/>
    <x v="270"/>
    <x v="4"/>
    <x v="3"/>
    <x v="1"/>
    <x v="23"/>
    <n v="5536"/>
    <n v="826604"/>
    <n v="0"/>
    <n v="429631.88174101181"/>
    <n v="106171.24957155842"/>
    <n v="826604"/>
    <n v="290800.86868742981"/>
    <s v="Favourable"/>
  </r>
  <r>
    <s v="PID2339"/>
    <x v="979"/>
    <x v="3"/>
    <x v="1"/>
    <x v="2"/>
    <x v="42"/>
    <n v="6647"/>
    <n v="669480"/>
    <n v="24252"/>
    <n v="494060.75976164936"/>
    <n v="23839.540866456173"/>
    <n v="645228"/>
    <n v="151579.69937189447"/>
    <s v="Favourable"/>
  </r>
  <r>
    <s v="PID2940"/>
    <x v="167"/>
    <x v="1"/>
    <x v="1"/>
    <x v="2"/>
    <x v="16"/>
    <n v="7235"/>
    <n v="1821092"/>
    <n v="59045"/>
    <n v="910826.21482542879"/>
    <n v="409547.46465473506"/>
    <n v="1762047"/>
    <n v="500718.32051983615"/>
    <s v="Favourable"/>
  </r>
  <r>
    <s v="PID5570"/>
    <x v="213"/>
    <x v="3"/>
    <x v="1"/>
    <x v="0"/>
    <x v="42"/>
    <n v="7613"/>
    <n v="994232"/>
    <n v="38660"/>
    <n v="302953.9166819207"/>
    <n v="63882.900087234768"/>
    <n v="955572"/>
    <n v="627395.18323084456"/>
    <s v="Favourable"/>
  </r>
  <r>
    <s v="PID2216"/>
    <x v="135"/>
    <x v="1"/>
    <x v="1"/>
    <x v="2"/>
    <x v="13"/>
    <n v="8978"/>
    <n v="841418"/>
    <n v="48111"/>
    <n v="42408.073816776094"/>
    <n v="138658.09921147575"/>
    <n v="793307"/>
    <n v="660351.82697174815"/>
    <s v="Favourable"/>
  </r>
  <r>
    <s v="PID2634"/>
    <x v="840"/>
    <x v="4"/>
    <x v="3"/>
    <x v="0"/>
    <x v="26"/>
    <n v="7887"/>
    <n v="1172300"/>
    <n v="42608"/>
    <n v="448862.10688190028"/>
    <n v="363054.01294463244"/>
    <n v="1129692"/>
    <n v="360383.88017346733"/>
    <s v="Favourable"/>
  </r>
  <r>
    <s v="PID3793"/>
    <x v="85"/>
    <x v="3"/>
    <x v="1"/>
    <x v="1"/>
    <x v="24"/>
    <n v="7246"/>
    <n v="1473998"/>
    <n v="0"/>
    <n v="1063452.7909004602"/>
    <n v="477150.92566744407"/>
    <n v="1473998"/>
    <n v="-66605.716567904223"/>
    <s v="Adverse"/>
  </r>
  <r>
    <s v="PID4551"/>
    <x v="755"/>
    <x v="3"/>
    <x v="1"/>
    <x v="0"/>
    <x v="1"/>
    <n v="7015"/>
    <n v="1949638"/>
    <n v="21881"/>
    <n v="155703.30033833373"/>
    <n v="171799.37228276613"/>
    <n v="1927757"/>
    <n v="1622135.3273789003"/>
    <s v="Favourable"/>
  </r>
  <r>
    <s v="PID6049"/>
    <x v="980"/>
    <x v="3"/>
    <x v="1"/>
    <x v="1"/>
    <x v="31"/>
    <n v="8487"/>
    <n v="1671548"/>
    <n v="14773"/>
    <n v="1581868.7597145885"/>
    <n v="371119.49953543633"/>
    <n v="1656775"/>
    <n v="-281440.2592500248"/>
    <s v="Adverse"/>
  </r>
  <r>
    <s v="PID5976"/>
    <x v="981"/>
    <x v="2"/>
    <x v="2"/>
    <x v="1"/>
    <x v="20"/>
    <n v="9351"/>
    <n v="2062609"/>
    <n v="49277"/>
    <n v="1243773.8515842757"/>
    <n v="485342.53228099947"/>
    <n v="2013332"/>
    <n v="333492.61613472481"/>
    <s v="Favourable"/>
  </r>
  <r>
    <s v="PID2394"/>
    <x v="212"/>
    <x v="0"/>
    <x v="0"/>
    <x v="2"/>
    <x v="7"/>
    <n v="6177"/>
    <n v="1099501"/>
    <n v="15512"/>
    <n v="1063985.4621982896"/>
    <n v="125447.64950916253"/>
    <n v="1083989"/>
    <n v="-89932.111707452219"/>
    <s v="Adverse"/>
  </r>
  <r>
    <s v="PID3845"/>
    <x v="117"/>
    <x v="0"/>
    <x v="0"/>
    <x v="0"/>
    <x v="28"/>
    <n v="7662"/>
    <n v="1513773"/>
    <n v="41790"/>
    <n v="779398.45093686029"/>
    <n v="189055.53327668997"/>
    <n v="1471983"/>
    <n v="545319.01578644977"/>
    <s v="Favourable"/>
  </r>
  <r>
    <s v="PID4160"/>
    <x v="982"/>
    <x v="3"/>
    <x v="1"/>
    <x v="0"/>
    <x v="45"/>
    <n v="6127"/>
    <n v="1795009"/>
    <n v="52061"/>
    <n v="511718.93756348471"/>
    <n v="321855.48008062341"/>
    <n v="1742948"/>
    <n v="961434.58235589182"/>
    <s v="Favourable"/>
  </r>
  <r>
    <s v="PID5019"/>
    <x v="31"/>
    <x v="0"/>
    <x v="0"/>
    <x v="1"/>
    <x v="31"/>
    <n v="8062"/>
    <n v="1919802"/>
    <n v="66850"/>
    <n v="1565264.4050886007"/>
    <n v="561930.25131239591"/>
    <n v="1852952"/>
    <n v="-207392.65640099673"/>
    <s v="Adverse"/>
  </r>
  <r>
    <s v="PID672"/>
    <x v="880"/>
    <x v="4"/>
    <x v="3"/>
    <x v="1"/>
    <x v="22"/>
    <n v="7757"/>
    <n v="774103"/>
    <n v="55108"/>
    <n v="580825.85062904423"/>
    <n v="159956.20937567425"/>
    <n v="718995"/>
    <n v="33320.939995281515"/>
    <s v="Favourable"/>
  </r>
  <r>
    <s v="PID1436"/>
    <x v="983"/>
    <x v="0"/>
    <x v="0"/>
    <x v="1"/>
    <x v="26"/>
    <n v="5542"/>
    <n v="1444972"/>
    <n v="92481"/>
    <n v="981356.72207205789"/>
    <n v="46775.378514189921"/>
    <n v="1352491"/>
    <n v="416839.89941375214"/>
    <s v="Favourable"/>
  </r>
  <r>
    <s v="PID5051"/>
    <x v="8"/>
    <x v="2"/>
    <x v="2"/>
    <x v="1"/>
    <x v="27"/>
    <n v="8809"/>
    <n v="1174988"/>
    <n v="12190"/>
    <n v="563685.91923478059"/>
    <n v="240304.70458184407"/>
    <n v="1162798"/>
    <n v="370997.37618337537"/>
    <s v="Favourable"/>
  </r>
  <r>
    <s v="PID2843"/>
    <x v="305"/>
    <x v="0"/>
    <x v="0"/>
    <x v="0"/>
    <x v="4"/>
    <n v="8254"/>
    <n v="565392"/>
    <n v="22581"/>
    <n v="88044.628617513779"/>
    <n v="124607.16067634635"/>
    <n v="542811"/>
    <n v="352740.21070613986"/>
    <s v="Favourable"/>
  </r>
  <r>
    <s v="PID4752"/>
    <x v="736"/>
    <x v="4"/>
    <x v="3"/>
    <x v="0"/>
    <x v="38"/>
    <n v="6432"/>
    <n v="891258"/>
    <n v="39924"/>
    <n v="220977.19355672368"/>
    <n v="244513.81988967813"/>
    <n v="851334"/>
    <n v="425766.9865535982"/>
    <s v="Favourable"/>
  </r>
  <r>
    <s v="PID813"/>
    <x v="748"/>
    <x v="0"/>
    <x v="0"/>
    <x v="2"/>
    <x v="30"/>
    <n v="8754"/>
    <n v="370408"/>
    <n v="33211"/>
    <n v="224204.27729904337"/>
    <n v="67058.921408597918"/>
    <n v="337197"/>
    <n v="79144.801292358723"/>
    <s v="Favourable"/>
  </r>
  <r>
    <s v="PID3906"/>
    <x v="614"/>
    <x v="3"/>
    <x v="1"/>
    <x v="0"/>
    <x v="4"/>
    <n v="7144"/>
    <n v="2022147"/>
    <n v="70498"/>
    <n v="1215029.8908094559"/>
    <n v="22001.442031859337"/>
    <n v="1951649"/>
    <n v="785115.66715868469"/>
    <s v="Favourable"/>
  </r>
  <r>
    <s v="PID4912"/>
    <x v="622"/>
    <x v="0"/>
    <x v="0"/>
    <x v="0"/>
    <x v="46"/>
    <n v="8857"/>
    <n v="335355"/>
    <n v="26726"/>
    <n v="18853.859336187852"/>
    <n v="11356.238898440024"/>
    <n v="308629"/>
    <n v="305144.90176537214"/>
    <s v="Favourable"/>
  </r>
  <r>
    <s v="PID5791"/>
    <x v="845"/>
    <x v="3"/>
    <x v="1"/>
    <x v="1"/>
    <x v="4"/>
    <n v="6229"/>
    <n v="1637960"/>
    <n v="10664"/>
    <n v="639671.11798281129"/>
    <n v="180907.43350442583"/>
    <n v="1627296"/>
    <n v="817381.4485127629"/>
    <s v="Favourable"/>
  </r>
  <r>
    <s v="PID468"/>
    <x v="629"/>
    <x v="4"/>
    <x v="3"/>
    <x v="2"/>
    <x v="27"/>
    <n v="8839"/>
    <n v="412912"/>
    <n v="66857"/>
    <n v="305207.56943823211"/>
    <n v="9105.9054258663618"/>
    <n v="346055"/>
    <n v="98598.525135901524"/>
    <s v="Favourable"/>
  </r>
  <r>
    <s v="PID743"/>
    <x v="328"/>
    <x v="0"/>
    <x v="0"/>
    <x v="0"/>
    <x v="34"/>
    <n v="5731"/>
    <n v="1401069"/>
    <n v="51008"/>
    <n v="1089330.637761482"/>
    <n v="41951.169588979057"/>
    <n v="1350061"/>
    <n v="269787.19264953886"/>
    <s v="Favourable"/>
  </r>
  <r>
    <s v="PID1131"/>
    <x v="6"/>
    <x v="0"/>
    <x v="0"/>
    <x v="0"/>
    <x v="39"/>
    <n v="7028"/>
    <n v="2429175"/>
    <n v="36161"/>
    <n v="1139653.6014787499"/>
    <n v="740564.11889486806"/>
    <n v="2393014"/>
    <n v="548957.27962638205"/>
    <s v="Favourable"/>
  </r>
  <r>
    <s v="PID1238"/>
    <x v="984"/>
    <x v="0"/>
    <x v="0"/>
    <x v="2"/>
    <x v="15"/>
    <n v="5517"/>
    <n v="1581794"/>
    <n v="0"/>
    <n v="1069727.8106034948"/>
    <n v="143846.61625466365"/>
    <n v="1581794"/>
    <n v="368219.57314184168"/>
    <s v="Favourable"/>
  </r>
  <r>
    <s v="PID3112"/>
    <x v="855"/>
    <x v="4"/>
    <x v="3"/>
    <x v="0"/>
    <x v="37"/>
    <n v="8243"/>
    <n v="268738"/>
    <n v="12308"/>
    <n v="130989.83508319635"/>
    <n v="63944.777643224981"/>
    <n v="256430"/>
    <n v="73803.387273578672"/>
    <s v="Favourable"/>
  </r>
  <r>
    <s v="PID3085"/>
    <x v="145"/>
    <x v="2"/>
    <x v="2"/>
    <x v="2"/>
    <x v="12"/>
    <n v="8263"/>
    <n v="2207090"/>
    <n v="84891"/>
    <n v="130631.12413102273"/>
    <n v="491635.7277179432"/>
    <n v="2122199"/>
    <n v="1584823.148151034"/>
    <s v="Favourable"/>
  </r>
  <r>
    <s v="PID5894"/>
    <x v="350"/>
    <x v="1"/>
    <x v="1"/>
    <x v="0"/>
    <x v="11"/>
    <n v="7649"/>
    <n v="1698235"/>
    <n v="35278"/>
    <n v="93768.147611523251"/>
    <n v="126342.96735584862"/>
    <n v="1662957"/>
    <n v="1478123.8850326282"/>
    <s v="Favourable"/>
  </r>
  <r>
    <s v="PID909"/>
    <x v="709"/>
    <x v="0"/>
    <x v="0"/>
    <x v="2"/>
    <x v="32"/>
    <n v="5516"/>
    <n v="668360"/>
    <n v="0"/>
    <n v="456305.34588004526"/>
    <n v="214856.70572238133"/>
    <n v="668360"/>
    <n v="-2802.0516024265671"/>
    <s v="Adverse"/>
  </r>
  <r>
    <s v="PID3006"/>
    <x v="611"/>
    <x v="2"/>
    <x v="2"/>
    <x v="2"/>
    <x v="3"/>
    <n v="6400"/>
    <n v="2266973"/>
    <n v="25524"/>
    <n v="440550.93412438518"/>
    <n v="463429.87877285638"/>
    <n v="2241449"/>
    <n v="1362992.1871027583"/>
    <s v="Favourable"/>
  </r>
  <r>
    <s v="PID5359"/>
    <x v="225"/>
    <x v="4"/>
    <x v="3"/>
    <x v="2"/>
    <x v="21"/>
    <n v="6591"/>
    <n v="2279431"/>
    <n v="44127"/>
    <n v="2178889.1529175495"/>
    <n v="388046.08120973036"/>
    <n v="2235304"/>
    <n v="-287504.23412727984"/>
    <s v="Adverse"/>
  </r>
  <r>
    <s v="PID5398"/>
    <x v="985"/>
    <x v="0"/>
    <x v="0"/>
    <x v="2"/>
    <x v="37"/>
    <n v="9084"/>
    <n v="1371274"/>
    <n v="30151"/>
    <n v="244320.63582370835"/>
    <n v="283844.21705050109"/>
    <n v="1341123"/>
    <n v="843109.14712579059"/>
    <s v="Favourable"/>
  </r>
  <r>
    <s v="PID275"/>
    <x v="463"/>
    <x v="4"/>
    <x v="3"/>
    <x v="2"/>
    <x v="1"/>
    <n v="7211"/>
    <n v="1503768"/>
    <n v="48502"/>
    <n v="1169038.2089829193"/>
    <n v="223904.75321711673"/>
    <n v="1455266"/>
    <n v="110825.03779996396"/>
    <s v="Favourable"/>
  </r>
  <r>
    <s v="PID2161"/>
    <x v="986"/>
    <x v="4"/>
    <x v="3"/>
    <x v="0"/>
    <x v="29"/>
    <n v="8524"/>
    <n v="2483386"/>
    <n v="0"/>
    <n v="2370617.7751087453"/>
    <n v="113778.29353597421"/>
    <n v="2483386"/>
    <n v="-1010.068644719664"/>
    <s v="Adverse"/>
  </r>
  <r>
    <s v="PID2732"/>
    <x v="987"/>
    <x v="1"/>
    <x v="1"/>
    <x v="1"/>
    <x v="21"/>
    <n v="6997"/>
    <n v="1417290"/>
    <n v="20167"/>
    <n v="683721.48735054"/>
    <n v="464398.31270890328"/>
    <n v="1397123"/>
    <n v="269170.19994055666"/>
    <s v="Favourable"/>
  </r>
  <r>
    <s v="PID4307"/>
    <x v="988"/>
    <x v="3"/>
    <x v="1"/>
    <x v="1"/>
    <x v="8"/>
    <n v="6485"/>
    <n v="1896065"/>
    <n v="26487"/>
    <n v="1097160.3507576114"/>
    <n v="143422.2895448062"/>
    <n v="1869578"/>
    <n v="655482.35969758243"/>
    <s v="Favourable"/>
  </r>
  <r>
    <s v="PID6391"/>
    <x v="989"/>
    <x v="0"/>
    <x v="0"/>
    <x v="0"/>
    <x v="10"/>
    <n v="5710"/>
    <n v="1181658"/>
    <n v="0"/>
    <n v="174335.9911870691"/>
    <n v="297235.64222295501"/>
    <n v="1181658"/>
    <n v="710086.36658997589"/>
    <s v="Favourable"/>
  </r>
  <r>
    <s v="PID911"/>
    <x v="13"/>
    <x v="0"/>
    <x v="0"/>
    <x v="0"/>
    <x v="3"/>
    <n v="5990"/>
    <n v="712398"/>
    <n v="82938"/>
    <n v="432904.99676185317"/>
    <n v="48991.607316078713"/>
    <n v="629460"/>
    <n v="230501.3959220681"/>
    <s v="Favourable"/>
  </r>
  <r>
    <s v="PID4477"/>
    <x v="732"/>
    <x v="3"/>
    <x v="1"/>
    <x v="1"/>
    <x v="31"/>
    <n v="8368"/>
    <n v="509191"/>
    <n v="11693"/>
    <n v="268977.6947110261"/>
    <n v="119067.72627573398"/>
    <n v="497498"/>
    <n v="121145.57901323994"/>
    <s v="Favourable"/>
  </r>
  <r>
    <s v="PID4873"/>
    <x v="891"/>
    <x v="0"/>
    <x v="0"/>
    <x v="1"/>
    <x v="14"/>
    <n v="7403"/>
    <n v="2275244"/>
    <n v="10048"/>
    <n v="679582.28556722531"/>
    <n v="164641.39761653545"/>
    <n v="2265196"/>
    <n v="1431020.3168162392"/>
    <s v="Favourable"/>
  </r>
  <r>
    <s v="PID3381"/>
    <x v="256"/>
    <x v="2"/>
    <x v="2"/>
    <x v="2"/>
    <x v="14"/>
    <n v="8909"/>
    <n v="596911"/>
    <n v="0"/>
    <n v="311931.10516560962"/>
    <n v="84770.180856186489"/>
    <n v="596911"/>
    <n v="200209.71397820389"/>
    <s v="Favourable"/>
  </r>
  <r>
    <s v="PID5681"/>
    <x v="990"/>
    <x v="1"/>
    <x v="1"/>
    <x v="0"/>
    <x v="26"/>
    <n v="6790"/>
    <n v="918108"/>
    <n v="24711"/>
    <n v="384046.18762353359"/>
    <n v="112136.70766019171"/>
    <n v="893397"/>
    <n v="421925.10471627471"/>
    <s v="Favourable"/>
  </r>
  <r>
    <s v="PID4344"/>
    <x v="103"/>
    <x v="2"/>
    <x v="2"/>
    <x v="0"/>
    <x v="41"/>
    <n v="5953"/>
    <n v="2149485"/>
    <n v="25625"/>
    <n v="1175650.1642475"/>
    <n v="79171.819477171855"/>
    <n v="2123860"/>
    <n v="894663.01627532812"/>
    <s v="Favourable"/>
  </r>
  <r>
    <s v="PID3572"/>
    <x v="152"/>
    <x v="3"/>
    <x v="1"/>
    <x v="2"/>
    <x v="23"/>
    <n v="7226"/>
    <n v="1866373"/>
    <n v="24032"/>
    <n v="749045.21170075401"/>
    <n v="135735.92640479162"/>
    <n v="1842341"/>
    <n v="981591.86189445434"/>
    <s v="Favourable"/>
  </r>
  <r>
    <s v="PID700"/>
    <x v="577"/>
    <x v="0"/>
    <x v="0"/>
    <x v="0"/>
    <x v="39"/>
    <n v="8491"/>
    <n v="1923737"/>
    <n v="42804"/>
    <n v="1380105.7182119391"/>
    <n v="134737.65556909607"/>
    <n v="1880933"/>
    <n v="408893.62621896481"/>
    <s v="Favourable"/>
  </r>
  <r>
    <s v="PID733"/>
    <x v="991"/>
    <x v="3"/>
    <x v="1"/>
    <x v="0"/>
    <x v="30"/>
    <n v="6645"/>
    <n v="307112"/>
    <n v="29983"/>
    <n v="68550.853786180305"/>
    <n v="3445.6951775714588"/>
    <n v="277129"/>
    <n v="235115.45103624824"/>
    <s v="Favourable"/>
  </r>
  <r>
    <s v="PID6016"/>
    <x v="992"/>
    <x v="2"/>
    <x v="2"/>
    <x v="0"/>
    <x v="5"/>
    <n v="9120"/>
    <n v="1695356"/>
    <n v="0"/>
    <n v="1253064.8223803521"/>
    <n v="250717.2459307173"/>
    <n v="1695356"/>
    <n v="191573.93168893061"/>
    <s v="Favourable"/>
  </r>
  <r>
    <s v="PID3386"/>
    <x v="993"/>
    <x v="3"/>
    <x v="1"/>
    <x v="0"/>
    <x v="18"/>
    <n v="8141"/>
    <n v="1783683"/>
    <n v="33234"/>
    <n v="961864.86371044663"/>
    <n v="492234.73926907621"/>
    <n v="1750449"/>
    <n v="329583.3970204771"/>
    <s v="Favourable"/>
  </r>
  <r>
    <s v="PID5719"/>
    <x v="994"/>
    <x v="3"/>
    <x v="1"/>
    <x v="0"/>
    <x v="38"/>
    <n v="6073"/>
    <n v="1296432"/>
    <n v="17032"/>
    <n v="1141344.2156348205"/>
    <n v="58214.041929685154"/>
    <n v="1279400"/>
    <n v="96873.742435494438"/>
    <s v="Favourable"/>
  </r>
  <r>
    <s v="PID6445"/>
    <x v="995"/>
    <x v="4"/>
    <x v="3"/>
    <x v="1"/>
    <x v="13"/>
    <n v="7482"/>
    <n v="636486"/>
    <n v="0"/>
    <n v="276010.15068175161"/>
    <n v="150767.58980657495"/>
    <n v="636486"/>
    <n v="209708.25951167347"/>
    <s v="Favourable"/>
  </r>
  <r>
    <s v="PID4042"/>
    <x v="177"/>
    <x v="0"/>
    <x v="0"/>
    <x v="0"/>
    <x v="39"/>
    <n v="8152"/>
    <n v="2204358"/>
    <n v="56441"/>
    <n v="542015.92474144278"/>
    <n v="652940.41498672275"/>
    <n v="2147917"/>
    <n v="1009401.6602718346"/>
    <s v="Favourable"/>
  </r>
  <r>
    <s v="PID5769"/>
    <x v="549"/>
    <x v="4"/>
    <x v="3"/>
    <x v="0"/>
    <x v="1"/>
    <n v="8871"/>
    <n v="2420923"/>
    <n v="54518"/>
    <n v="1966385.2388878963"/>
    <n v="109201.35324678452"/>
    <n v="2366405"/>
    <n v="345336.40786531917"/>
    <s v="Favourable"/>
  </r>
  <r>
    <s v="PID6207"/>
    <x v="996"/>
    <x v="0"/>
    <x v="0"/>
    <x v="1"/>
    <x v="38"/>
    <n v="7183"/>
    <n v="1768993"/>
    <n v="75736"/>
    <n v="462961.54950202513"/>
    <n v="405819.54212019494"/>
    <n v="1693257"/>
    <n v="900211.90837777988"/>
    <s v="Favourable"/>
  </r>
  <r>
    <s v="PID1295"/>
    <x v="492"/>
    <x v="0"/>
    <x v="0"/>
    <x v="0"/>
    <x v="20"/>
    <n v="6747"/>
    <n v="1535569"/>
    <n v="92985"/>
    <n v="133088.68867487132"/>
    <n v="370286.70999544422"/>
    <n v="1442584"/>
    <n v="1032193.6013296845"/>
    <s v="Favourable"/>
  </r>
  <r>
    <s v="PID2740"/>
    <x v="15"/>
    <x v="3"/>
    <x v="1"/>
    <x v="0"/>
    <x v="27"/>
    <n v="6624"/>
    <n v="1600643"/>
    <n v="29383"/>
    <n v="61593.611597394061"/>
    <n v="165583.4119067204"/>
    <n v="1571260"/>
    <n v="1373465.9764958855"/>
    <s v="Favourable"/>
  </r>
  <r>
    <s v="PID5011"/>
    <x v="997"/>
    <x v="4"/>
    <x v="3"/>
    <x v="0"/>
    <x v="10"/>
    <n v="6281"/>
    <n v="1011703"/>
    <n v="49245"/>
    <n v="29870.841834512092"/>
    <n v="78120.104518587803"/>
    <n v="962458"/>
    <n v="903712.05364690011"/>
    <s v="Favourable"/>
  </r>
  <r>
    <s v="PID1703"/>
    <x v="998"/>
    <x v="2"/>
    <x v="2"/>
    <x v="2"/>
    <x v="20"/>
    <n v="8563"/>
    <n v="1746961"/>
    <n v="13951"/>
    <n v="869580.40695972333"/>
    <n v="253948.76100549372"/>
    <n v="1733010"/>
    <n v="623431.83203478297"/>
    <s v="Favourable"/>
  </r>
  <r>
    <s v="PID3207"/>
    <x v="460"/>
    <x v="4"/>
    <x v="3"/>
    <x v="1"/>
    <x v="26"/>
    <n v="6076"/>
    <n v="1589320"/>
    <n v="17059"/>
    <n v="83853.940698050152"/>
    <n v="300095.07546548877"/>
    <n v="1572261"/>
    <n v="1205370.9838364611"/>
    <s v="Favourable"/>
  </r>
  <r>
    <s v="PID3669"/>
    <x v="999"/>
    <x v="0"/>
    <x v="0"/>
    <x v="2"/>
    <x v="44"/>
    <n v="6716"/>
    <n v="1648038"/>
    <n v="0"/>
    <n v="914036.27541912708"/>
    <n v="485927.07050271792"/>
    <n v="1648038"/>
    <n v="248074.65407815506"/>
    <s v="Favourable"/>
  </r>
  <r>
    <s v="PID6347"/>
    <x v="867"/>
    <x v="2"/>
    <x v="2"/>
    <x v="2"/>
    <x v="19"/>
    <n v="7717"/>
    <n v="1986628"/>
    <n v="0"/>
    <n v="358159.62746336503"/>
    <n v="587669.45962422341"/>
    <n v="1986628"/>
    <n v="1040798.9129124116"/>
    <s v="Favourable"/>
  </r>
  <r>
    <s v="PID1942"/>
    <x v="1000"/>
    <x v="4"/>
    <x v="3"/>
    <x v="2"/>
    <x v="45"/>
    <n v="7362"/>
    <n v="1305337"/>
    <n v="55870"/>
    <n v="883216.09772175329"/>
    <n v="393674.27967192541"/>
    <n v="1249467"/>
    <n v="28446.622606321238"/>
    <s v="Favourable"/>
  </r>
  <r>
    <s v="PID4895"/>
    <x v="1001"/>
    <x v="0"/>
    <x v="0"/>
    <x v="0"/>
    <x v="15"/>
    <n v="6050"/>
    <n v="2336930"/>
    <n v="31562"/>
    <n v="1497298.7931483267"/>
    <n v="451481.16612784914"/>
    <n v="2305368"/>
    <n v="388150.04072382418"/>
    <s v="Favourable"/>
  </r>
  <r>
    <s v="PID5219"/>
    <x v="213"/>
    <x v="2"/>
    <x v="2"/>
    <x v="0"/>
    <x v="21"/>
    <n v="8235"/>
    <n v="1500197"/>
    <n v="0"/>
    <n v="581370.98511461762"/>
    <n v="235193.06016396786"/>
    <n v="1500197"/>
    <n v="683632.95472141448"/>
    <s v="Favourable"/>
  </r>
  <r>
    <s v="PID3184"/>
    <x v="790"/>
    <x v="0"/>
    <x v="0"/>
    <x v="2"/>
    <x v="43"/>
    <n v="7436"/>
    <n v="897856"/>
    <n v="0"/>
    <n v="662782.21219421062"/>
    <n v="98753.309606405368"/>
    <n v="897856"/>
    <n v="136320.47819938406"/>
    <s v="Favourable"/>
  </r>
  <r>
    <s v="PID3059"/>
    <x v="244"/>
    <x v="2"/>
    <x v="2"/>
    <x v="1"/>
    <x v="6"/>
    <n v="8822"/>
    <n v="2083046"/>
    <n v="12865"/>
    <n v="1796425.6659709751"/>
    <n v="13770.539061813603"/>
    <n v="2070181"/>
    <n v="272849.79496721132"/>
    <s v="Favourable"/>
  </r>
  <r>
    <s v="PID3736"/>
    <x v="15"/>
    <x v="2"/>
    <x v="2"/>
    <x v="0"/>
    <x v="45"/>
    <n v="7502"/>
    <n v="1424567"/>
    <n v="42408"/>
    <n v="136760.85308981204"/>
    <n v="22870.551027986599"/>
    <n v="1382159"/>
    <n v="1264935.5958822013"/>
    <s v="Favourable"/>
  </r>
  <r>
    <s v="PID1915"/>
    <x v="1002"/>
    <x v="3"/>
    <x v="1"/>
    <x v="1"/>
    <x v="44"/>
    <n v="5737"/>
    <n v="1988463"/>
    <n v="95098"/>
    <n v="1500238.5345841437"/>
    <n v="645226.14862180897"/>
    <n v="1893365"/>
    <n v="-157001.68320595287"/>
    <s v="Adverse"/>
  </r>
  <r>
    <s v="PID1938"/>
    <x v="216"/>
    <x v="1"/>
    <x v="1"/>
    <x v="2"/>
    <x v="45"/>
    <n v="8285"/>
    <n v="2141031"/>
    <n v="44476"/>
    <n v="1678406.705516689"/>
    <n v="139731.27327856063"/>
    <n v="2096555"/>
    <n v="322893.02120475029"/>
    <s v="Favourable"/>
  </r>
  <r>
    <s v="PID1970"/>
    <x v="1003"/>
    <x v="3"/>
    <x v="1"/>
    <x v="1"/>
    <x v="8"/>
    <n v="8863"/>
    <n v="2232267"/>
    <n v="46246"/>
    <n v="1406223.3671772997"/>
    <n v="668362.43762780982"/>
    <n v="2186021"/>
    <n v="157681.19519489049"/>
    <s v="Favourable"/>
  </r>
  <r>
    <s v="PID2582"/>
    <x v="446"/>
    <x v="1"/>
    <x v="1"/>
    <x v="2"/>
    <x v="1"/>
    <n v="5669"/>
    <n v="844330"/>
    <n v="33451"/>
    <n v="673933.25359174004"/>
    <n v="276208.72157423053"/>
    <n v="810879"/>
    <n v="-105811.97516597062"/>
    <s v="Adverse"/>
  </r>
  <r>
    <s v="PID738"/>
    <x v="240"/>
    <x v="4"/>
    <x v="3"/>
    <x v="0"/>
    <x v="13"/>
    <n v="5832"/>
    <n v="522595"/>
    <n v="20392"/>
    <n v="301733.94669445022"/>
    <n v="173784.30051136296"/>
    <n v="502203"/>
    <n v="47076.752794186817"/>
    <s v="Favourable"/>
  </r>
  <r>
    <s v="PID1496"/>
    <x v="1004"/>
    <x v="3"/>
    <x v="1"/>
    <x v="1"/>
    <x v="13"/>
    <n v="8911"/>
    <n v="864090"/>
    <n v="57651"/>
    <n v="520892.5761340835"/>
    <n v="173628.06647229992"/>
    <n v="806439"/>
    <n v="169569.35739361658"/>
    <s v="Favourable"/>
  </r>
  <r>
    <s v="PID503"/>
    <x v="723"/>
    <x v="3"/>
    <x v="1"/>
    <x v="2"/>
    <x v="8"/>
    <n v="6391"/>
    <n v="1105771"/>
    <n v="0"/>
    <n v="489956.56909627811"/>
    <n v="141251.01100245822"/>
    <n v="1105771"/>
    <n v="474563.41990126367"/>
    <s v="Favourable"/>
  </r>
  <r>
    <s v="PID1221"/>
    <x v="702"/>
    <x v="3"/>
    <x v="1"/>
    <x v="0"/>
    <x v="16"/>
    <n v="7471"/>
    <n v="1686219"/>
    <n v="39913"/>
    <n v="1053425.6195688688"/>
    <n v="67174.319418531057"/>
    <n v="1646306"/>
    <n v="565619.06101260008"/>
    <s v="Favourable"/>
  </r>
  <r>
    <s v="PID3087"/>
    <x v="1005"/>
    <x v="0"/>
    <x v="0"/>
    <x v="2"/>
    <x v="0"/>
    <n v="9150"/>
    <n v="540953"/>
    <n v="49484"/>
    <n v="506060.41687189828"/>
    <n v="42379.30393144906"/>
    <n v="491469"/>
    <n v="-7486.7208033472998"/>
    <s v="Adverse"/>
  </r>
  <r>
    <s v="PID3549"/>
    <x v="59"/>
    <x v="4"/>
    <x v="3"/>
    <x v="2"/>
    <x v="32"/>
    <n v="6122"/>
    <n v="622436"/>
    <n v="54999"/>
    <n v="580328.48203692911"/>
    <n v="100054.06393052125"/>
    <n v="567437"/>
    <n v="-57946.545967450365"/>
    <s v="Adverse"/>
  </r>
  <r>
    <s v="PID4797"/>
    <x v="316"/>
    <x v="4"/>
    <x v="3"/>
    <x v="0"/>
    <x v="22"/>
    <n v="6999"/>
    <n v="1787327"/>
    <n v="51708"/>
    <n v="747347.39381194022"/>
    <n v="584765.29868337151"/>
    <n v="1735619"/>
    <n v="455214.30750468839"/>
    <s v="Favourable"/>
  </r>
  <r>
    <s v="PID977"/>
    <x v="755"/>
    <x v="1"/>
    <x v="1"/>
    <x v="0"/>
    <x v="33"/>
    <n v="8465"/>
    <n v="1298990"/>
    <n v="55858"/>
    <n v="584319.79185478413"/>
    <n v="302071.23180372262"/>
    <n v="1243132"/>
    <n v="412598.97634149319"/>
    <s v="Favourable"/>
  </r>
  <r>
    <s v="PID1666"/>
    <x v="384"/>
    <x v="3"/>
    <x v="1"/>
    <x v="0"/>
    <x v="29"/>
    <n v="9480"/>
    <n v="1061288"/>
    <n v="51580"/>
    <n v="5541.5462892023097"/>
    <n v="329455.95762380958"/>
    <n v="1009708"/>
    <n v="726290.49608698813"/>
    <s v="Favourable"/>
  </r>
  <r>
    <s v="PID655"/>
    <x v="1006"/>
    <x v="4"/>
    <x v="3"/>
    <x v="2"/>
    <x v="26"/>
    <n v="7093"/>
    <n v="1754223"/>
    <n v="0"/>
    <n v="496226.98758016055"/>
    <n v="134713.63078346613"/>
    <n v="1754223"/>
    <n v="1123282.3816363732"/>
    <s v="Favourable"/>
  </r>
  <r>
    <s v="PID4914"/>
    <x v="618"/>
    <x v="3"/>
    <x v="1"/>
    <x v="0"/>
    <x v="5"/>
    <n v="8010"/>
    <n v="1133092"/>
    <n v="37569"/>
    <n v="332884.43765740492"/>
    <n v="24524.573825179741"/>
    <n v="1095523"/>
    <n v="775682.98851741536"/>
    <s v="Favourable"/>
  </r>
  <r>
    <s v="PID943"/>
    <x v="538"/>
    <x v="3"/>
    <x v="1"/>
    <x v="2"/>
    <x v="39"/>
    <n v="9380"/>
    <n v="2296471"/>
    <n v="17324"/>
    <n v="404109.98746519035"/>
    <n v="738533.98852026986"/>
    <n v="2279147"/>
    <n v="1153827.0240145398"/>
    <s v="Favourable"/>
  </r>
  <r>
    <s v="PID938"/>
    <x v="839"/>
    <x v="3"/>
    <x v="1"/>
    <x v="2"/>
    <x v="38"/>
    <n v="8781"/>
    <n v="2303477"/>
    <n v="20830"/>
    <n v="1968547.5521894486"/>
    <n v="138487.17297591621"/>
    <n v="2282647"/>
    <n v="196442.2748346352"/>
    <s v="Favourable"/>
  </r>
  <r>
    <s v="PID6019"/>
    <x v="1007"/>
    <x v="1"/>
    <x v="1"/>
    <x v="2"/>
    <x v="7"/>
    <n v="7879"/>
    <n v="762931"/>
    <n v="0"/>
    <n v="5152.4411186853486"/>
    <n v="227756.73626894588"/>
    <n v="762931"/>
    <n v="530021.82261236873"/>
    <s v="Favourable"/>
  </r>
  <r>
    <s v="PID3161"/>
    <x v="655"/>
    <x v="4"/>
    <x v="3"/>
    <x v="0"/>
    <x v="9"/>
    <n v="5600"/>
    <n v="1287911"/>
    <n v="71321"/>
    <n v="809329.13835892675"/>
    <n v="183012.38236167919"/>
    <n v="1216590"/>
    <n v="295569.47927939403"/>
    <s v="Favourable"/>
  </r>
  <r>
    <s v="PID4866"/>
    <x v="620"/>
    <x v="0"/>
    <x v="0"/>
    <x v="1"/>
    <x v="40"/>
    <n v="7839"/>
    <n v="2304512"/>
    <n v="23493"/>
    <n v="1775749.8732214896"/>
    <n v="482271.64060950326"/>
    <n v="2281019"/>
    <n v="46490.486169007141"/>
    <s v="Favourable"/>
  </r>
  <r>
    <s v="PID5065"/>
    <x v="1008"/>
    <x v="1"/>
    <x v="1"/>
    <x v="0"/>
    <x v="9"/>
    <n v="9102"/>
    <n v="2425199"/>
    <n v="0"/>
    <n v="422394.02982776228"/>
    <n v="430996.54846806033"/>
    <n v="2425199"/>
    <n v="1571808.4217041773"/>
    <s v="Favourable"/>
  </r>
  <r>
    <s v="PID5747"/>
    <x v="755"/>
    <x v="3"/>
    <x v="1"/>
    <x v="2"/>
    <x v="30"/>
    <n v="5820"/>
    <n v="314251"/>
    <n v="74988"/>
    <n v="311987.50392700062"/>
    <n v="97333.468313108882"/>
    <n v="239263"/>
    <n v="-95069.97224010952"/>
    <s v="Adverse"/>
  </r>
  <r>
    <s v="PID6360"/>
    <x v="652"/>
    <x v="1"/>
    <x v="1"/>
    <x v="1"/>
    <x v="18"/>
    <n v="9070"/>
    <n v="1679862"/>
    <n v="0"/>
    <n v="530086.98431496893"/>
    <n v="166637.28977225299"/>
    <n v="1679862"/>
    <n v="983137.72591277806"/>
    <s v="Favourable"/>
  </r>
  <r>
    <s v="PID6404"/>
    <x v="195"/>
    <x v="1"/>
    <x v="1"/>
    <x v="2"/>
    <x v="11"/>
    <n v="7220"/>
    <n v="740268"/>
    <n v="0"/>
    <n v="702504.8351257107"/>
    <n v="9339.2882477514886"/>
    <n v="740268"/>
    <n v="28423.876626537764"/>
    <s v="Favourable"/>
  </r>
  <r>
    <s v="PID2332"/>
    <x v="1009"/>
    <x v="3"/>
    <x v="1"/>
    <x v="2"/>
    <x v="34"/>
    <n v="6981"/>
    <n v="2007388"/>
    <n v="16393"/>
    <n v="1860537.1772376781"/>
    <n v="70681.188133559248"/>
    <n v="1990995"/>
    <n v="76169.634628762724"/>
    <s v="Favourable"/>
  </r>
  <r>
    <s v="PID4522"/>
    <x v="752"/>
    <x v="1"/>
    <x v="1"/>
    <x v="1"/>
    <x v="6"/>
    <n v="8960"/>
    <n v="2287742"/>
    <n v="42111"/>
    <n v="622879.05858159077"/>
    <n v="217965.18734037175"/>
    <n v="2245631"/>
    <n v="1446897.7540780376"/>
    <s v="Favourable"/>
  </r>
  <r>
    <s v="PID3971"/>
    <x v="70"/>
    <x v="2"/>
    <x v="2"/>
    <x v="1"/>
    <x v="35"/>
    <n v="7006"/>
    <n v="1358094"/>
    <n v="22533"/>
    <n v="1263702.3382078127"/>
    <n v="273221.05246211623"/>
    <n v="1335561"/>
    <n v="-178829.39066992886"/>
    <s v="Adverse"/>
  </r>
  <r>
    <s v="PID5682"/>
    <x v="1010"/>
    <x v="1"/>
    <x v="1"/>
    <x v="1"/>
    <x v="21"/>
    <n v="9327"/>
    <n v="2223045"/>
    <n v="0"/>
    <n v="2180473.7775153592"/>
    <n v="203151.3590725231"/>
    <n v="2223045"/>
    <n v="-160580.13658788241"/>
    <s v="Adverse"/>
  </r>
  <r>
    <s v="PID3520"/>
    <x v="357"/>
    <x v="2"/>
    <x v="2"/>
    <x v="1"/>
    <x v="6"/>
    <n v="8722"/>
    <n v="1470923"/>
    <n v="36227"/>
    <n v="261431.85449703105"/>
    <n v="373663.49950612936"/>
    <n v="1434696"/>
    <n v="835827.64599683962"/>
    <s v="Favourable"/>
  </r>
  <r>
    <s v="PID896"/>
    <x v="1011"/>
    <x v="0"/>
    <x v="0"/>
    <x v="2"/>
    <x v="5"/>
    <n v="9158"/>
    <n v="264834"/>
    <n v="58537"/>
    <n v="82947.578038961568"/>
    <n v="78382.704823453198"/>
    <n v="206297"/>
    <n v="103503.71713758522"/>
    <s v="Favourable"/>
  </r>
  <r>
    <s v="PID4132"/>
    <x v="1012"/>
    <x v="2"/>
    <x v="2"/>
    <x v="1"/>
    <x v="17"/>
    <n v="8610"/>
    <n v="1644648"/>
    <n v="57644"/>
    <n v="1313901.8878905177"/>
    <n v="265801.55958312546"/>
    <n v="1587004"/>
    <n v="64944.552526356885"/>
    <s v="Favourable"/>
  </r>
  <r>
    <s v="PID2977"/>
    <x v="426"/>
    <x v="3"/>
    <x v="1"/>
    <x v="0"/>
    <x v="27"/>
    <n v="5978"/>
    <n v="1045717"/>
    <n v="50769"/>
    <n v="277289.72551164893"/>
    <n v="208867.57466382036"/>
    <n v="994948"/>
    <n v="559559.69982453075"/>
    <s v="Favourable"/>
  </r>
  <r>
    <s v="PID3168"/>
    <x v="787"/>
    <x v="3"/>
    <x v="1"/>
    <x v="1"/>
    <x v="8"/>
    <n v="9156"/>
    <n v="1143649"/>
    <n v="96174"/>
    <n v="807459.93021895259"/>
    <n v="281748.82134175865"/>
    <n v="1047475"/>
    <n v="54440.248439288698"/>
    <s v="Favourable"/>
  </r>
  <r>
    <s v="PID4416"/>
    <x v="306"/>
    <x v="1"/>
    <x v="1"/>
    <x v="1"/>
    <x v="45"/>
    <n v="7418"/>
    <n v="2454393"/>
    <n v="11771"/>
    <n v="923633.41010014433"/>
    <n v="597787.94497500255"/>
    <n v="2442622"/>
    <n v="932971.644924853"/>
    <s v="Favourable"/>
  </r>
  <r>
    <s v="PID6175"/>
    <x v="511"/>
    <x v="1"/>
    <x v="1"/>
    <x v="2"/>
    <x v="35"/>
    <n v="7664"/>
    <n v="2239289"/>
    <n v="84974"/>
    <n v="1198744.7946141756"/>
    <n v="196804.13127702349"/>
    <n v="2154315"/>
    <n v="843740.07410880085"/>
    <s v="Favourable"/>
  </r>
  <r>
    <s v="PID1011"/>
    <x v="62"/>
    <x v="4"/>
    <x v="3"/>
    <x v="1"/>
    <x v="25"/>
    <n v="9380"/>
    <n v="771624"/>
    <n v="0"/>
    <n v="756589.49476226093"/>
    <n v="123314.26769779087"/>
    <n v="771624"/>
    <n v="-108279.7624600518"/>
    <s v="Adverse"/>
  </r>
  <r>
    <s v="PID4427"/>
    <x v="635"/>
    <x v="2"/>
    <x v="2"/>
    <x v="1"/>
    <x v="23"/>
    <n v="7963"/>
    <n v="1917556"/>
    <n v="27956"/>
    <n v="639525.41734524863"/>
    <n v="414761.10383826221"/>
    <n v="1889600"/>
    <n v="863269.47881648922"/>
    <s v="Favourable"/>
  </r>
  <r>
    <s v="PID4246"/>
    <x v="1013"/>
    <x v="1"/>
    <x v="1"/>
    <x v="0"/>
    <x v="34"/>
    <n v="6763"/>
    <n v="920077"/>
    <n v="0"/>
    <n v="553006.3403421581"/>
    <n v="254041.62795448711"/>
    <n v="920077"/>
    <n v="113029.03170335479"/>
    <s v="Favourable"/>
  </r>
  <r>
    <s v="PID4844"/>
    <x v="257"/>
    <x v="0"/>
    <x v="0"/>
    <x v="1"/>
    <x v="44"/>
    <n v="5646"/>
    <n v="1280145"/>
    <n v="0"/>
    <n v="139063.26735607284"/>
    <n v="81891.588646680859"/>
    <n v="1280145"/>
    <n v="1059190.1439972464"/>
    <s v="Favourable"/>
  </r>
  <r>
    <s v="PID2012"/>
    <x v="214"/>
    <x v="0"/>
    <x v="0"/>
    <x v="0"/>
    <x v="22"/>
    <n v="7448"/>
    <n v="918133"/>
    <n v="45680"/>
    <n v="418020.32617356471"/>
    <n v="179033.08408188971"/>
    <n v="872453"/>
    <n v="321079.58974454552"/>
    <s v="Favourable"/>
  </r>
  <r>
    <s v="PID4628"/>
    <x v="1014"/>
    <x v="2"/>
    <x v="2"/>
    <x v="1"/>
    <x v="25"/>
    <n v="7232"/>
    <n v="2024475"/>
    <n v="0"/>
    <n v="891022.93566228601"/>
    <n v="220411.66254620891"/>
    <n v="2024475"/>
    <n v="913040.40179150505"/>
    <s v="Favourable"/>
  </r>
  <r>
    <s v="PID4128"/>
    <x v="712"/>
    <x v="2"/>
    <x v="2"/>
    <x v="0"/>
    <x v="38"/>
    <n v="7213"/>
    <n v="1295619"/>
    <n v="93753"/>
    <n v="212243.04116029447"/>
    <n v="200342.40376769743"/>
    <n v="1201866"/>
    <n v="883033.55507200817"/>
    <s v="Favourable"/>
  </r>
  <r>
    <s v="PID4703"/>
    <x v="21"/>
    <x v="0"/>
    <x v="0"/>
    <x v="2"/>
    <x v="3"/>
    <n v="7043"/>
    <n v="2322740"/>
    <n v="41780"/>
    <n v="1879179.0744842291"/>
    <n v="735849.98121748015"/>
    <n v="2280960"/>
    <n v="-292289.05570170935"/>
    <s v="Adverse"/>
  </r>
  <r>
    <s v="PID5672"/>
    <x v="601"/>
    <x v="3"/>
    <x v="1"/>
    <x v="2"/>
    <x v="26"/>
    <n v="7053"/>
    <n v="1181691"/>
    <n v="30981"/>
    <n v="483101.05002700887"/>
    <n v="240392.57747776806"/>
    <n v="1150710"/>
    <n v="458197.37249522307"/>
    <s v="Favourable"/>
  </r>
  <r>
    <s v="PID2490"/>
    <x v="1015"/>
    <x v="4"/>
    <x v="3"/>
    <x v="1"/>
    <x v="37"/>
    <n v="8422"/>
    <n v="2308801"/>
    <n v="0"/>
    <n v="745611.12090493133"/>
    <n v="358470.83522730245"/>
    <n v="2308801"/>
    <n v="1204719.0438677662"/>
    <s v="Favourable"/>
  </r>
  <r>
    <s v="PID3450"/>
    <x v="166"/>
    <x v="3"/>
    <x v="1"/>
    <x v="0"/>
    <x v="18"/>
    <n v="6517"/>
    <n v="1866726"/>
    <n v="32190"/>
    <n v="1308656.3507842836"/>
    <n v="388781.77604475297"/>
    <n v="1834536"/>
    <n v="169287.87317096349"/>
    <s v="Favourable"/>
  </r>
  <r>
    <s v="PID4906"/>
    <x v="1016"/>
    <x v="4"/>
    <x v="3"/>
    <x v="1"/>
    <x v="16"/>
    <n v="8555"/>
    <n v="2195944"/>
    <n v="0"/>
    <n v="1537168.8241749445"/>
    <n v="166341.80611606673"/>
    <n v="2195944"/>
    <n v="492433.36970898882"/>
    <s v="Favourable"/>
  </r>
  <r>
    <s v="PID5090"/>
    <x v="705"/>
    <x v="4"/>
    <x v="3"/>
    <x v="2"/>
    <x v="4"/>
    <n v="9160"/>
    <n v="821701"/>
    <n v="15277"/>
    <n v="535086.18084211473"/>
    <n v="126678.0002753403"/>
    <n v="806424"/>
    <n v="159936.81888254499"/>
    <s v="Favourable"/>
  </r>
  <r>
    <s v="PID5281"/>
    <x v="1017"/>
    <x v="0"/>
    <x v="0"/>
    <x v="1"/>
    <x v="42"/>
    <n v="6166"/>
    <n v="882507"/>
    <n v="36369"/>
    <n v="347489.21699704044"/>
    <n v="14049.811138757375"/>
    <n v="846138"/>
    <n v="520967.97186420218"/>
    <s v="Favourable"/>
  </r>
  <r>
    <s v="PID6370"/>
    <x v="1018"/>
    <x v="0"/>
    <x v="0"/>
    <x v="0"/>
    <x v="14"/>
    <n v="5682"/>
    <n v="1744879"/>
    <n v="0"/>
    <n v="1670085.6025591898"/>
    <n v="33346.256739667529"/>
    <n v="1744879"/>
    <n v="41447.140701142605"/>
    <s v="Favourable"/>
  </r>
  <r>
    <s v="PID3514"/>
    <x v="1019"/>
    <x v="0"/>
    <x v="0"/>
    <x v="1"/>
    <x v="21"/>
    <n v="7560"/>
    <n v="1015034"/>
    <n v="26457"/>
    <n v="6847.7397532272207"/>
    <n v="203339.43433420875"/>
    <n v="988577"/>
    <n v="804846.82591256406"/>
    <s v="Favourable"/>
  </r>
  <r>
    <s v="PID4107"/>
    <x v="323"/>
    <x v="2"/>
    <x v="2"/>
    <x v="2"/>
    <x v="11"/>
    <n v="7689"/>
    <n v="707250"/>
    <n v="52044"/>
    <n v="276359.53558575158"/>
    <n v="40058.912652759886"/>
    <n v="655206"/>
    <n v="390831.55176148855"/>
    <s v="Favourable"/>
  </r>
  <r>
    <s v="PID6255"/>
    <x v="482"/>
    <x v="1"/>
    <x v="1"/>
    <x v="2"/>
    <x v="24"/>
    <n v="7607"/>
    <n v="350615"/>
    <n v="0"/>
    <n v="291309.80806276837"/>
    <n v="99715.549817262028"/>
    <n v="350615"/>
    <n v="-40410.357880030409"/>
    <s v="Adverse"/>
  </r>
  <r>
    <s v="PID1177"/>
    <x v="805"/>
    <x v="0"/>
    <x v="0"/>
    <x v="0"/>
    <x v="31"/>
    <n v="6353"/>
    <n v="2149683"/>
    <n v="0"/>
    <n v="232331.96280422685"/>
    <n v="653247.82651008561"/>
    <n v="2149683"/>
    <n v="1264103.2106856876"/>
    <s v="Favourable"/>
  </r>
  <r>
    <s v="PID3467"/>
    <x v="819"/>
    <x v="1"/>
    <x v="1"/>
    <x v="0"/>
    <x v="46"/>
    <n v="7169"/>
    <n v="857119"/>
    <n v="28231"/>
    <n v="390930.3256495219"/>
    <n v="23994.948197639798"/>
    <n v="828888"/>
    <n v="442193.72615283832"/>
    <s v="Favourable"/>
  </r>
  <r>
    <s v="PID4324"/>
    <x v="580"/>
    <x v="1"/>
    <x v="1"/>
    <x v="0"/>
    <x v="18"/>
    <n v="7138"/>
    <n v="1129035"/>
    <n v="57615"/>
    <n v="730455.62140877196"/>
    <n v="104273.67281378421"/>
    <n v="1071420"/>
    <n v="294305.70577744383"/>
    <s v="Favourable"/>
  </r>
  <r>
    <s v="PID4556"/>
    <x v="330"/>
    <x v="1"/>
    <x v="1"/>
    <x v="0"/>
    <x v="32"/>
    <n v="8593"/>
    <n v="890413"/>
    <n v="57028"/>
    <n v="534556.14903929725"/>
    <n v="152842.20887064739"/>
    <n v="833385"/>
    <n v="203014.64209005539"/>
    <s v="Favourable"/>
  </r>
  <r>
    <s v="PID5863"/>
    <x v="1020"/>
    <x v="4"/>
    <x v="3"/>
    <x v="0"/>
    <x v="11"/>
    <n v="8376"/>
    <n v="288096"/>
    <n v="0"/>
    <n v="285787.72225624119"/>
    <n v="85452.193445945348"/>
    <n v="288096"/>
    <n v="-83143.915702186525"/>
    <s v="Adverse"/>
  </r>
  <r>
    <s v="PID1307"/>
    <x v="1021"/>
    <x v="4"/>
    <x v="3"/>
    <x v="2"/>
    <x v="41"/>
    <n v="9031"/>
    <n v="1515412"/>
    <n v="51409"/>
    <n v="493626.12433141854"/>
    <n v="218543.71946288305"/>
    <n v="1464003"/>
    <n v="803242.15620569838"/>
    <s v="Favourable"/>
  </r>
  <r>
    <s v="PID1797"/>
    <x v="111"/>
    <x v="1"/>
    <x v="1"/>
    <x v="0"/>
    <x v="26"/>
    <n v="8977"/>
    <n v="2296323"/>
    <n v="0"/>
    <n v="1490777.1089273973"/>
    <n v="152732.55863727778"/>
    <n v="2296323"/>
    <n v="652813.33243532502"/>
    <s v="Favourable"/>
  </r>
  <r>
    <s v="PID2379"/>
    <x v="1022"/>
    <x v="4"/>
    <x v="3"/>
    <x v="0"/>
    <x v="15"/>
    <n v="9104"/>
    <n v="717782"/>
    <n v="32429"/>
    <n v="188150.67949447117"/>
    <n v="73291.937366653481"/>
    <n v="685353"/>
    <n v="456339.38313887536"/>
    <s v="Favourable"/>
  </r>
  <r>
    <s v="PID405"/>
    <x v="521"/>
    <x v="1"/>
    <x v="1"/>
    <x v="2"/>
    <x v="27"/>
    <n v="9474"/>
    <n v="723455"/>
    <n v="30552"/>
    <n v="534075.44715134997"/>
    <n v="136132.72352745107"/>
    <n v="692903"/>
    <n v="53246.82932119898"/>
    <s v="Favourable"/>
  </r>
  <r>
    <s v="PID460"/>
    <x v="922"/>
    <x v="3"/>
    <x v="1"/>
    <x v="2"/>
    <x v="36"/>
    <n v="5694"/>
    <n v="2074673"/>
    <n v="18681"/>
    <n v="1680.2456373941041"/>
    <n v="630680.87129734934"/>
    <n v="2055992"/>
    <n v="1442311.8830652565"/>
    <s v="Favourable"/>
  </r>
  <r>
    <s v="PID5181"/>
    <x v="548"/>
    <x v="4"/>
    <x v="3"/>
    <x v="1"/>
    <x v="44"/>
    <n v="8252"/>
    <n v="1702315"/>
    <n v="84783"/>
    <n v="340578.83218895481"/>
    <n v="111968.66623645536"/>
    <n v="1617532"/>
    <n v="1249767.5015745899"/>
    <s v="Favourable"/>
  </r>
  <r>
    <s v="PID5912"/>
    <x v="1023"/>
    <x v="4"/>
    <x v="3"/>
    <x v="0"/>
    <x v="6"/>
    <n v="5592"/>
    <n v="2457142"/>
    <n v="54478"/>
    <n v="1769068.2917353052"/>
    <n v="176772.42592709741"/>
    <n v="2402664"/>
    <n v="511301.28233759734"/>
    <s v="Favourable"/>
  </r>
  <r>
    <s v="PID479"/>
    <x v="1024"/>
    <x v="4"/>
    <x v="3"/>
    <x v="1"/>
    <x v="7"/>
    <n v="8887"/>
    <n v="1871657"/>
    <n v="32574"/>
    <n v="1278084.5546466049"/>
    <n v="126972.57378118376"/>
    <n v="1839083"/>
    <n v="466599.87157221138"/>
    <s v="Favourable"/>
  </r>
  <r>
    <s v="PID3664"/>
    <x v="79"/>
    <x v="0"/>
    <x v="0"/>
    <x v="2"/>
    <x v="38"/>
    <n v="8461"/>
    <n v="2439913"/>
    <n v="0"/>
    <n v="1921830.5558196171"/>
    <n v="89511.52115689106"/>
    <n v="2439913"/>
    <n v="428570.92302349187"/>
    <s v="Favourable"/>
  </r>
  <r>
    <s v="PID2123"/>
    <x v="247"/>
    <x v="2"/>
    <x v="2"/>
    <x v="0"/>
    <x v="21"/>
    <n v="8537"/>
    <n v="2047320"/>
    <n v="37320"/>
    <n v="1450841.7891257296"/>
    <n v="528993.86162534321"/>
    <n v="2010000"/>
    <n v="67484.349248927087"/>
    <s v="Favourable"/>
  </r>
  <r>
    <s v="PID6336"/>
    <x v="1025"/>
    <x v="0"/>
    <x v="0"/>
    <x v="0"/>
    <x v="27"/>
    <n v="9238"/>
    <n v="1694572"/>
    <n v="0"/>
    <n v="1644771.3483437211"/>
    <n v="199372.67788889387"/>
    <n v="1694572"/>
    <n v="-149572.02623261511"/>
    <s v="Adverse"/>
  </r>
  <r>
    <s v="PID3856"/>
    <x v="1026"/>
    <x v="2"/>
    <x v="2"/>
    <x v="2"/>
    <x v="13"/>
    <n v="8823"/>
    <n v="1879864"/>
    <n v="27109"/>
    <n v="1338261.8295148923"/>
    <n v="63787.002420692377"/>
    <n v="1852755"/>
    <n v="477815.16806441522"/>
    <s v="Favourable"/>
  </r>
  <r>
    <s v="PID6292"/>
    <x v="331"/>
    <x v="2"/>
    <x v="2"/>
    <x v="2"/>
    <x v="13"/>
    <n v="7303"/>
    <n v="1442042"/>
    <n v="18963"/>
    <n v="61325.725621364079"/>
    <n v="440809.82243237784"/>
    <n v="1423079"/>
    <n v="939906.45194625808"/>
    <s v="Favourable"/>
  </r>
  <r>
    <s v="PID5839"/>
    <x v="1027"/>
    <x v="3"/>
    <x v="1"/>
    <x v="1"/>
    <x v="4"/>
    <n v="5811"/>
    <n v="1166183"/>
    <n v="57708"/>
    <n v="113.07466348916225"/>
    <n v="386422.10184351826"/>
    <n v="1108475"/>
    <n v="779647.82349299255"/>
    <s v="Favourable"/>
  </r>
  <r>
    <s v="PID148"/>
    <x v="1028"/>
    <x v="0"/>
    <x v="0"/>
    <x v="0"/>
    <x v="0"/>
    <n v="7247"/>
    <n v="1734782"/>
    <n v="15403"/>
    <n v="605884.60195672128"/>
    <n v="568524.15912457183"/>
    <n v="1719379"/>
    <n v="560373.23891870677"/>
    <s v="Favourable"/>
  </r>
  <r>
    <s v="PID1132"/>
    <x v="735"/>
    <x v="0"/>
    <x v="0"/>
    <x v="2"/>
    <x v="9"/>
    <n v="6687"/>
    <n v="2084618"/>
    <n v="0"/>
    <n v="1596787.5554782788"/>
    <n v="657914.23368901655"/>
    <n v="2084618"/>
    <n v="-170083.78916729521"/>
    <s v="Adverse"/>
  </r>
  <r>
    <s v="PID5507"/>
    <x v="1007"/>
    <x v="2"/>
    <x v="2"/>
    <x v="1"/>
    <x v="39"/>
    <n v="9149"/>
    <n v="2088462"/>
    <n v="26574"/>
    <n v="1908364.6171013708"/>
    <n v="109929.90312080995"/>
    <n v="2061888"/>
    <n v="70167.479777819244"/>
    <s v="Favourable"/>
  </r>
  <r>
    <s v="PID4695"/>
    <x v="1029"/>
    <x v="2"/>
    <x v="2"/>
    <x v="0"/>
    <x v="7"/>
    <n v="9111"/>
    <n v="906271"/>
    <n v="0"/>
    <n v="35191.590008333624"/>
    <n v="148465.11110674313"/>
    <n v="906271"/>
    <n v="722614.29888492322"/>
    <s v="Favourable"/>
  </r>
  <r>
    <s v="PID5855"/>
    <x v="1030"/>
    <x v="2"/>
    <x v="2"/>
    <x v="0"/>
    <x v="43"/>
    <n v="5729"/>
    <n v="1519916"/>
    <n v="0"/>
    <n v="505144.5585184485"/>
    <n v="398352.56667342182"/>
    <n v="1519916"/>
    <n v="616418.87480812962"/>
    <s v="Favourable"/>
  </r>
  <r>
    <s v="PID854"/>
    <x v="1031"/>
    <x v="1"/>
    <x v="1"/>
    <x v="0"/>
    <x v="33"/>
    <n v="9001"/>
    <n v="1761126"/>
    <n v="0"/>
    <n v="376928.19455506816"/>
    <n v="425934.1466461157"/>
    <n v="1761126"/>
    <n v="958263.65879881615"/>
    <s v="Favourable"/>
  </r>
  <r>
    <s v="PID3188"/>
    <x v="1032"/>
    <x v="0"/>
    <x v="0"/>
    <x v="1"/>
    <x v="28"/>
    <n v="5782"/>
    <n v="425445"/>
    <n v="0"/>
    <n v="378966.43961586"/>
    <n v="77012.253698358443"/>
    <n v="425445"/>
    <n v="-30533.693314218428"/>
    <s v="Adverse"/>
  </r>
  <r>
    <s v="PID3725"/>
    <x v="1033"/>
    <x v="1"/>
    <x v="1"/>
    <x v="0"/>
    <x v="9"/>
    <n v="6468"/>
    <n v="2483917"/>
    <n v="0"/>
    <n v="1187515.0106496003"/>
    <n v="165514.30324629403"/>
    <n v="2483917"/>
    <n v="1130887.6861041058"/>
    <s v="Favourable"/>
  </r>
  <r>
    <s v="PID867"/>
    <x v="901"/>
    <x v="4"/>
    <x v="3"/>
    <x v="2"/>
    <x v="8"/>
    <n v="5843"/>
    <n v="1993424"/>
    <n v="59574"/>
    <n v="415712.5534322717"/>
    <n v="18446.954965434143"/>
    <n v="1933850"/>
    <n v="1559264.4916022941"/>
    <s v="Favourable"/>
  </r>
  <r>
    <s v="PID1251"/>
    <x v="1034"/>
    <x v="4"/>
    <x v="3"/>
    <x v="0"/>
    <x v="8"/>
    <n v="8087"/>
    <n v="1585559"/>
    <n v="25963"/>
    <n v="528958.59635004972"/>
    <n v="433853.3462828265"/>
    <n v="1559596"/>
    <n v="622747.05736712378"/>
    <s v="Favourable"/>
  </r>
  <r>
    <s v="PID1736"/>
    <x v="775"/>
    <x v="4"/>
    <x v="3"/>
    <x v="0"/>
    <x v="16"/>
    <n v="7092"/>
    <n v="1942687"/>
    <n v="13781"/>
    <n v="1100638.4418801221"/>
    <n v="2935.6733263156207"/>
    <n v="1928906"/>
    <n v="839112.88479356235"/>
    <s v="Favourable"/>
  </r>
  <r>
    <s v="PID1888"/>
    <x v="960"/>
    <x v="4"/>
    <x v="3"/>
    <x v="0"/>
    <x v="25"/>
    <n v="6669"/>
    <n v="838407"/>
    <n v="0"/>
    <n v="724023.84752260789"/>
    <n v="187116.18677179588"/>
    <n v="838407"/>
    <n v="-72733.03429440374"/>
    <s v="Adverse"/>
  </r>
  <r>
    <s v="PID2495"/>
    <x v="1035"/>
    <x v="3"/>
    <x v="1"/>
    <x v="0"/>
    <x v="32"/>
    <n v="6683"/>
    <n v="2138103"/>
    <n v="26447"/>
    <n v="1802940.5751049465"/>
    <n v="203293.16846414201"/>
    <n v="2111656"/>
    <n v="131869.25643091137"/>
    <s v="Favourable"/>
  </r>
  <r>
    <s v="PID4044"/>
    <x v="1036"/>
    <x v="1"/>
    <x v="1"/>
    <x v="0"/>
    <x v="26"/>
    <n v="7268"/>
    <n v="431967"/>
    <n v="30464"/>
    <n v="260789.56127301583"/>
    <n v="95552.925619667876"/>
    <n v="401503"/>
    <n v="75624.513107316277"/>
    <s v="Favourable"/>
  </r>
  <r>
    <s v="PID5018"/>
    <x v="980"/>
    <x v="3"/>
    <x v="1"/>
    <x v="0"/>
    <x v="21"/>
    <n v="6001"/>
    <n v="683589"/>
    <n v="46562"/>
    <n v="615636.5606773881"/>
    <n v="23138.477948779691"/>
    <n v="637027"/>
    <n v="44813.961373832193"/>
    <s v="Favourable"/>
  </r>
  <r>
    <s v="PID2831"/>
    <x v="940"/>
    <x v="4"/>
    <x v="3"/>
    <x v="1"/>
    <x v="21"/>
    <n v="6097"/>
    <n v="392930"/>
    <n v="21066"/>
    <n v="185528.11962266074"/>
    <n v="115797.64131417917"/>
    <n v="371864"/>
    <n v="91604.239063160087"/>
    <s v="Favourable"/>
  </r>
  <r>
    <s v="PID5003"/>
    <x v="806"/>
    <x v="3"/>
    <x v="1"/>
    <x v="0"/>
    <x v="35"/>
    <n v="5521"/>
    <n v="812138"/>
    <n v="0"/>
    <n v="583023.19653094432"/>
    <n v="195765.29841851958"/>
    <n v="812138"/>
    <n v="33349.505050536129"/>
    <s v="Favourable"/>
  </r>
  <r>
    <s v="PID2336"/>
    <x v="215"/>
    <x v="1"/>
    <x v="1"/>
    <x v="1"/>
    <x v="18"/>
    <n v="8382"/>
    <n v="1576367"/>
    <n v="48656"/>
    <n v="1186849.0252382061"/>
    <n v="247071.45533690133"/>
    <n v="1527711"/>
    <n v="142446.5194248925"/>
    <s v="Favourable"/>
  </r>
  <r>
    <s v="PID5708"/>
    <x v="590"/>
    <x v="0"/>
    <x v="0"/>
    <x v="1"/>
    <x v="5"/>
    <n v="5757"/>
    <n v="2182740"/>
    <n v="25666"/>
    <n v="1288691.1548896311"/>
    <n v="583691.83474464563"/>
    <n v="2157074"/>
    <n v="310357.01036572317"/>
    <s v="Favourable"/>
  </r>
  <r>
    <s v="PID633"/>
    <x v="908"/>
    <x v="0"/>
    <x v="0"/>
    <x v="1"/>
    <x v="14"/>
    <n v="8592"/>
    <n v="1608171"/>
    <n v="14031"/>
    <n v="152017.54902496797"/>
    <n v="407993.7443494508"/>
    <n v="1594140"/>
    <n v="1048159.7066255813"/>
    <s v="Favourable"/>
  </r>
  <r>
    <s v="PID1920"/>
    <x v="1037"/>
    <x v="1"/>
    <x v="1"/>
    <x v="0"/>
    <x v="18"/>
    <n v="9063"/>
    <n v="977692"/>
    <n v="23162"/>
    <n v="744447.8691009474"/>
    <n v="157427.09580204508"/>
    <n v="954530"/>
    <n v="75817.035097007523"/>
    <s v="Favourable"/>
  </r>
  <r>
    <s v="PID2853"/>
    <x v="289"/>
    <x v="3"/>
    <x v="1"/>
    <x v="2"/>
    <x v="3"/>
    <n v="5770"/>
    <n v="1552810"/>
    <n v="35542"/>
    <n v="494714.58854870533"/>
    <n v="390267.50200658123"/>
    <n v="1517268"/>
    <n v="667827.9094447135"/>
    <s v="Favourable"/>
  </r>
  <r>
    <s v="PID4252"/>
    <x v="599"/>
    <x v="4"/>
    <x v="3"/>
    <x v="0"/>
    <x v="25"/>
    <n v="7452"/>
    <n v="1485745"/>
    <n v="16409"/>
    <n v="578396.67117050302"/>
    <n v="419542.31982726586"/>
    <n v="1469336"/>
    <n v="487806.00900223106"/>
    <s v="Favourable"/>
  </r>
  <r>
    <s v="PID2114"/>
    <x v="300"/>
    <x v="3"/>
    <x v="1"/>
    <x v="0"/>
    <x v="44"/>
    <n v="8500"/>
    <n v="647107"/>
    <n v="0"/>
    <n v="434300.46276419197"/>
    <n v="191007.82272564352"/>
    <n v="647107"/>
    <n v="21798.714510164456"/>
    <s v="Favourable"/>
  </r>
  <r>
    <s v="PID4129"/>
    <x v="626"/>
    <x v="3"/>
    <x v="1"/>
    <x v="0"/>
    <x v="20"/>
    <n v="6202"/>
    <n v="2359623"/>
    <n v="0"/>
    <n v="225832.37742613163"/>
    <n v="432419.46712124679"/>
    <n v="2359623"/>
    <n v="1701371.1554526216"/>
    <s v="Favourable"/>
  </r>
  <r>
    <s v="PID3681"/>
    <x v="1038"/>
    <x v="2"/>
    <x v="2"/>
    <x v="1"/>
    <x v="22"/>
    <n v="8083"/>
    <n v="2128723"/>
    <n v="62253"/>
    <n v="2062298.5173834113"/>
    <n v="437114.17487596022"/>
    <n v="2066470"/>
    <n v="-370689.69225937128"/>
    <s v="Adverse"/>
  </r>
  <r>
    <s v="PID3477"/>
    <x v="1039"/>
    <x v="4"/>
    <x v="3"/>
    <x v="2"/>
    <x v="37"/>
    <n v="8845"/>
    <n v="1510895"/>
    <n v="34843"/>
    <n v="1223619.767993148"/>
    <n v="101704.15118313523"/>
    <n v="1476052"/>
    <n v="185571.08082371671"/>
    <s v="Favourable"/>
  </r>
  <r>
    <s v="PID4009"/>
    <x v="1040"/>
    <x v="2"/>
    <x v="2"/>
    <x v="1"/>
    <x v="6"/>
    <n v="6803"/>
    <n v="797876"/>
    <n v="20672"/>
    <n v="122404.90460023511"/>
    <n v="129177.5028950806"/>
    <n v="777204"/>
    <n v="546293.59250468435"/>
    <s v="Favourable"/>
  </r>
  <r>
    <s v="PID3995"/>
    <x v="11"/>
    <x v="4"/>
    <x v="3"/>
    <x v="2"/>
    <x v="35"/>
    <n v="8638"/>
    <n v="1558519"/>
    <n v="95518"/>
    <n v="1063233.355636888"/>
    <n v="205648.08688672699"/>
    <n v="1463001"/>
    <n v="289637.55747638503"/>
    <s v="Favourable"/>
  </r>
  <r>
    <s v="PID5758"/>
    <x v="1041"/>
    <x v="0"/>
    <x v="0"/>
    <x v="0"/>
    <x v="14"/>
    <n v="7081"/>
    <n v="2331624"/>
    <n v="58729"/>
    <n v="614891.78675853193"/>
    <n v="528441.18237544666"/>
    <n v="2272895"/>
    <n v="1188291.0308660213"/>
    <s v="Favourable"/>
  </r>
  <r>
    <s v="PID343"/>
    <x v="660"/>
    <x v="4"/>
    <x v="3"/>
    <x v="0"/>
    <x v="1"/>
    <n v="8662"/>
    <n v="725079"/>
    <n v="25054"/>
    <n v="507325.69008605648"/>
    <n v="237826.73069737814"/>
    <n v="700025"/>
    <n v="-20073.420783434645"/>
    <s v="Adverse"/>
  </r>
  <r>
    <s v="PID3196"/>
    <x v="1042"/>
    <x v="3"/>
    <x v="1"/>
    <x v="2"/>
    <x v="28"/>
    <n v="9431"/>
    <n v="477170"/>
    <n v="41708"/>
    <n v="265274.55535811052"/>
    <n v="33429.197273663834"/>
    <n v="435462"/>
    <n v="178466.24736822565"/>
    <s v="Favourable"/>
  </r>
  <r>
    <s v="PID5128"/>
    <x v="1043"/>
    <x v="2"/>
    <x v="2"/>
    <x v="0"/>
    <x v="15"/>
    <n v="6582"/>
    <n v="2281279"/>
    <n v="0"/>
    <n v="1469364.6061938342"/>
    <n v="412849.01523361076"/>
    <n v="2281279"/>
    <n v="399065.37857255503"/>
    <s v="Favourable"/>
  </r>
  <r>
    <s v="PID1839"/>
    <x v="266"/>
    <x v="2"/>
    <x v="2"/>
    <x v="1"/>
    <x v="45"/>
    <n v="6058"/>
    <n v="1277287"/>
    <n v="21792"/>
    <n v="1261551.6754992448"/>
    <n v="84950.888257063998"/>
    <n v="1255495"/>
    <n v="-69215.563756308751"/>
    <s v="Adverse"/>
  </r>
  <r>
    <s v="PID5887"/>
    <x v="1044"/>
    <x v="3"/>
    <x v="1"/>
    <x v="2"/>
    <x v="16"/>
    <n v="5502"/>
    <n v="2302071"/>
    <n v="10830"/>
    <n v="2169689.0378733119"/>
    <n v="6858.3471417030569"/>
    <n v="2291241"/>
    <n v="125523.61498498498"/>
    <s v="Favourable"/>
  </r>
  <r>
    <s v="PID777"/>
    <x v="470"/>
    <x v="3"/>
    <x v="1"/>
    <x v="1"/>
    <x v="20"/>
    <n v="8045"/>
    <n v="2440935"/>
    <n v="0"/>
    <n v="2081189.7865849286"/>
    <n v="507324.25897434697"/>
    <n v="2440935"/>
    <n v="-147579.04555927543"/>
    <s v="Adverse"/>
  </r>
  <r>
    <s v="PID1570"/>
    <x v="1045"/>
    <x v="1"/>
    <x v="1"/>
    <x v="0"/>
    <x v="1"/>
    <n v="6387"/>
    <n v="358969"/>
    <n v="48223"/>
    <n v="301152.64615631348"/>
    <n v="79189.314326086504"/>
    <n v="310746"/>
    <n v="-21372.960482399969"/>
    <s v="Adverse"/>
  </r>
  <r>
    <s v="PID5753"/>
    <x v="961"/>
    <x v="3"/>
    <x v="1"/>
    <x v="0"/>
    <x v="29"/>
    <n v="9435"/>
    <n v="1838273"/>
    <n v="0"/>
    <n v="1278684.2348801298"/>
    <n v="445057.41651105863"/>
    <n v="1838273"/>
    <n v="114531.34860881162"/>
    <s v="Favourable"/>
  </r>
  <r>
    <s v="PID6321"/>
    <x v="747"/>
    <x v="3"/>
    <x v="1"/>
    <x v="2"/>
    <x v="37"/>
    <n v="9155"/>
    <n v="540341"/>
    <n v="42863"/>
    <n v="420783.47058250551"/>
    <n v="165932.33120816891"/>
    <n v="497478"/>
    <n v="-46374.80179067445"/>
    <s v="Adverse"/>
  </r>
  <r>
    <s v="PID3342"/>
    <x v="513"/>
    <x v="3"/>
    <x v="1"/>
    <x v="1"/>
    <x v="35"/>
    <n v="6947"/>
    <n v="1122868"/>
    <n v="22773"/>
    <n v="1092255.4084976879"/>
    <n v="109662.53541990143"/>
    <n v="1100095"/>
    <n v="-79049.943917589262"/>
    <s v="Adverse"/>
  </r>
  <r>
    <s v="PID4486"/>
    <x v="263"/>
    <x v="2"/>
    <x v="2"/>
    <x v="2"/>
    <x v="4"/>
    <n v="5834"/>
    <n v="1781347"/>
    <n v="21772"/>
    <n v="1229809.7749492901"/>
    <n v="296199.89418417559"/>
    <n v="1759575"/>
    <n v="255337.33086653426"/>
    <s v="Favourable"/>
  </r>
  <r>
    <s v="PID5517"/>
    <x v="814"/>
    <x v="2"/>
    <x v="2"/>
    <x v="1"/>
    <x v="34"/>
    <n v="8299"/>
    <n v="1324840"/>
    <n v="0"/>
    <n v="1069503.3187140613"/>
    <n v="328598.92452603072"/>
    <n v="1324840"/>
    <n v="-73262.24324009195"/>
    <s v="Adverse"/>
  </r>
  <r>
    <s v="PID5210"/>
    <x v="702"/>
    <x v="1"/>
    <x v="1"/>
    <x v="2"/>
    <x v="8"/>
    <n v="7160"/>
    <n v="2069438"/>
    <n v="80229"/>
    <n v="1287507.8847545909"/>
    <n v="398600.1320185489"/>
    <n v="1989209"/>
    <n v="383329.98322686017"/>
    <s v="Favourable"/>
  </r>
  <r>
    <s v="PID2584"/>
    <x v="1046"/>
    <x v="2"/>
    <x v="2"/>
    <x v="0"/>
    <x v="16"/>
    <n v="8241"/>
    <n v="1380945"/>
    <n v="0"/>
    <n v="418082.42011395009"/>
    <n v="379439.79318447883"/>
    <n v="1380945"/>
    <n v="583422.78670157108"/>
    <s v="Favourable"/>
  </r>
  <r>
    <s v="PID344"/>
    <x v="343"/>
    <x v="0"/>
    <x v="0"/>
    <x v="1"/>
    <x v="0"/>
    <n v="6615"/>
    <n v="2200099"/>
    <n v="0"/>
    <n v="324330.02525741415"/>
    <n v="264035.58651320793"/>
    <n v="2200099"/>
    <n v="1611733.388229378"/>
    <s v="Favourable"/>
  </r>
  <r>
    <s v="PID2877"/>
    <x v="182"/>
    <x v="2"/>
    <x v="2"/>
    <x v="0"/>
    <x v="27"/>
    <n v="7956"/>
    <n v="2021728"/>
    <n v="27440"/>
    <n v="229005.27564053264"/>
    <n v="326217.35603248602"/>
    <n v="1994288"/>
    <n v="1466505.3683269813"/>
    <s v="Favourable"/>
  </r>
  <r>
    <s v="PID3552"/>
    <x v="1000"/>
    <x v="3"/>
    <x v="1"/>
    <x v="1"/>
    <x v="43"/>
    <n v="7079"/>
    <n v="1512482"/>
    <n v="43893"/>
    <n v="429908.20093477087"/>
    <n v="314607.87954737083"/>
    <n v="1468589"/>
    <n v="767965.9195178583"/>
    <s v="Favourable"/>
  </r>
  <r>
    <s v="PID4509"/>
    <x v="86"/>
    <x v="3"/>
    <x v="1"/>
    <x v="1"/>
    <x v="45"/>
    <n v="6191"/>
    <n v="871221"/>
    <n v="32957"/>
    <n v="681465.09891026921"/>
    <n v="169273.16850851828"/>
    <n v="838264"/>
    <n v="20482.732581212535"/>
    <s v="Favourable"/>
  </r>
  <r>
    <s v="PID1205"/>
    <x v="309"/>
    <x v="1"/>
    <x v="1"/>
    <x v="2"/>
    <x v="23"/>
    <n v="7688"/>
    <n v="1457635"/>
    <n v="0"/>
    <n v="133178.02832602771"/>
    <n v="330969.9734281323"/>
    <n v="1457635"/>
    <n v="993486.99824583996"/>
    <s v="Favourable"/>
  </r>
  <r>
    <s v="PID2844"/>
    <x v="734"/>
    <x v="3"/>
    <x v="1"/>
    <x v="2"/>
    <x v="43"/>
    <n v="7783"/>
    <n v="1964210"/>
    <n v="0"/>
    <n v="1414609.6555941505"/>
    <n v="120818.29729167158"/>
    <n v="1964210"/>
    <n v="428782.04711417784"/>
    <s v="Favourable"/>
  </r>
  <r>
    <s v="PID4900"/>
    <x v="1023"/>
    <x v="0"/>
    <x v="0"/>
    <x v="0"/>
    <x v="44"/>
    <n v="5689"/>
    <n v="982095"/>
    <n v="0"/>
    <n v="981794.13789408444"/>
    <n v="89436.378403773633"/>
    <n v="982095"/>
    <n v="-89135.516297857976"/>
    <s v="Adverse"/>
  </r>
  <r>
    <s v="PID5171"/>
    <x v="1047"/>
    <x v="1"/>
    <x v="1"/>
    <x v="1"/>
    <x v="42"/>
    <n v="7495"/>
    <n v="1770718"/>
    <n v="0"/>
    <n v="174830.80705534219"/>
    <n v="17048.621790804562"/>
    <n v="1770718"/>
    <n v="1578838.5711538533"/>
    <s v="Favourable"/>
  </r>
  <r>
    <s v="PID1505"/>
    <x v="76"/>
    <x v="0"/>
    <x v="0"/>
    <x v="0"/>
    <x v="16"/>
    <n v="8857"/>
    <n v="531439"/>
    <n v="68781"/>
    <n v="223964.28975085169"/>
    <n v="89674.610442743404"/>
    <n v="462658"/>
    <n v="217800.09980640491"/>
    <s v="Favourable"/>
  </r>
  <r>
    <s v="PID1972"/>
    <x v="353"/>
    <x v="0"/>
    <x v="0"/>
    <x v="1"/>
    <x v="33"/>
    <n v="6466"/>
    <n v="1137420"/>
    <n v="31290"/>
    <n v="986541.93981460121"/>
    <n v="17546.159817664582"/>
    <n v="1106130"/>
    <n v="133331.90036773426"/>
    <s v="Favourable"/>
  </r>
  <r>
    <s v="PID2585"/>
    <x v="360"/>
    <x v="0"/>
    <x v="0"/>
    <x v="1"/>
    <x v="28"/>
    <n v="9283"/>
    <n v="2074088"/>
    <n v="46136"/>
    <n v="264825.6718961111"/>
    <n v="138618.71008078655"/>
    <n v="2027952"/>
    <n v="1670643.6180231024"/>
    <s v="Favourable"/>
  </r>
  <r>
    <s v="PID3091"/>
    <x v="1048"/>
    <x v="4"/>
    <x v="3"/>
    <x v="2"/>
    <x v="45"/>
    <n v="7313"/>
    <n v="1092837"/>
    <n v="0"/>
    <n v="975933.82863627851"/>
    <n v="75758.261361137978"/>
    <n v="1092837"/>
    <n v="41144.910002583405"/>
    <s v="Favourable"/>
  </r>
  <r>
    <s v="PID202"/>
    <x v="1044"/>
    <x v="0"/>
    <x v="0"/>
    <x v="0"/>
    <x v="9"/>
    <n v="8167"/>
    <n v="1041033"/>
    <n v="16872"/>
    <n v="165981.76029689141"/>
    <n v="248394.44540907547"/>
    <n v="1024161"/>
    <n v="626656.79429403308"/>
    <s v="Favourable"/>
  </r>
  <r>
    <s v="PID1699"/>
    <x v="803"/>
    <x v="3"/>
    <x v="1"/>
    <x v="0"/>
    <x v="0"/>
    <n v="6688"/>
    <n v="1609921"/>
    <n v="35590"/>
    <n v="495818.56958478404"/>
    <n v="228896.18058985917"/>
    <n v="1574331"/>
    <n v="885206.24982535676"/>
    <s v="Favourable"/>
  </r>
  <r>
    <s v="PID1707"/>
    <x v="1049"/>
    <x v="0"/>
    <x v="0"/>
    <x v="0"/>
    <x v="25"/>
    <n v="8350"/>
    <n v="1636980"/>
    <n v="0"/>
    <n v="329788.74735791795"/>
    <n v="466398.50730902964"/>
    <n v="1636980"/>
    <n v="840792.74533305247"/>
    <s v="Favourable"/>
  </r>
  <r>
    <s v="PID1801"/>
    <x v="1050"/>
    <x v="4"/>
    <x v="3"/>
    <x v="2"/>
    <x v="19"/>
    <n v="6476"/>
    <n v="499721"/>
    <n v="0"/>
    <n v="7538.5480949756284"/>
    <n v="1882.0748170784693"/>
    <n v="499721"/>
    <n v="490300.37708794588"/>
    <s v="Favourable"/>
  </r>
  <r>
    <s v="PID220"/>
    <x v="967"/>
    <x v="3"/>
    <x v="1"/>
    <x v="1"/>
    <x v="32"/>
    <n v="5748"/>
    <n v="802094"/>
    <n v="0"/>
    <n v="254108.54470330171"/>
    <n v="94302.151842181527"/>
    <n v="802094"/>
    <n v="453683.30345451675"/>
    <s v="Favourable"/>
  </r>
  <r>
    <s v="PID3031"/>
    <x v="1051"/>
    <x v="2"/>
    <x v="2"/>
    <x v="0"/>
    <x v="4"/>
    <n v="6921"/>
    <n v="2354565"/>
    <n v="43553"/>
    <n v="1924086.2491751411"/>
    <n v="472401.30366154114"/>
    <n v="2311012"/>
    <n v="-41922.552836682182"/>
    <s v="Adverse"/>
  </r>
  <r>
    <s v="PID2272"/>
    <x v="1037"/>
    <x v="4"/>
    <x v="3"/>
    <x v="0"/>
    <x v="4"/>
    <n v="8357"/>
    <n v="1396610"/>
    <n v="37280"/>
    <n v="1139657.1628230945"/>
    <n v="270751.59853720898"/>
    <n v="1359330"/>
    <n v="-13798.761360303499"/>
    <s v="Adverse"/>
  </r>
  <r>
    <s v="PID4636"/>
    <x v="93"/>
    <x v="0"/>
    <x v="0"/>
    <x v="0"/>
    <x v="43"/>
    <n v="9297"/>
    <n v="2371360"/>
    <n v="12127"/>
    <n v="1486430.2884723265"/>
    <n v="93767.734822906961"/>
    <n v="2359233"/>
    <n v="791161.97670476651"/>
    <s v="Favourable"/>
  </r>
  <r>
    <s v="PID1701"/>
    <x v="615"/>
    <x v="3"/>
    <x v="1"/>
    <x v="0"/>
    <x v="14"/>
    <n v="8452"/>
    <n v="1200797"/>
    <n v="0"/>
    <n v="669441.12404278945"/>
    <n v="18475.484742220553"/>
    <n v="1200797"/>
    <n v="512880.39121498994"/>
    <s v="Favourable"/>
  </r>
  <r>
    <s v="PID1807"/>
    <x v="1052"/>
    <x v="4"/>
    <x v="3"/>
    <x v="1"/>
    <x v="27"/>
    <n v="7263"/>
    <n v="852560"/>
    <n v="23994"/>
    <n v="438443.45229772315"/>
    <n v="117238.68430599237"/>
    <n v="828566"/>
    <n v="296877.86339628452"/>
    <s v="Favourable"/>
  </r>
  <r>
    <s v="PID2749"/>
    <x v="874"/>
    <x v="3"/>
    <x v="1"/>
    <x v="0"/>
    <x v="45"/>
    <n v="8967"/>
    <n v="1924595"/>
    <n v="0"/>
    <n v="330266.74203378987"/>
    <n v="463611.19171707932"/>
    <n v="1924595"/>
    <n v="1130717.0662491308"/>
    <s v="Favourable"/>
  </r>
  <r>
    <s v="PID3601"/>
    <x v="54"/>
    <x v="0"/>
    <x v="0"/>
    <x v="0"/>
    <x v="43"/>
    <n v="8508"/>
    <n v="2140303"/>
    <n v="26462"/>
    <n v="1842771.4916883714"/>
    <n v="192338.06215492569"/>
    <n v="2113841"/>
    <n v="105193.44615670294"/>
    <s v="Favourable"/>
  </r>
  <r>
    <s v="PID3844"/>
    <x v="730"/>
    <x v="1"/>
    <x v="1"/>
    <x v="1"/>
    <x v="41"/>
    <n v="6251"/>
    <n v="1531361"/>
    <n v="12410"/>
    <n v="332244.78506222117"/>
    <n v="271594.31041102944"/>
    <n v="1518951"/>
    <n v="927521.90452674939"/>
    <s v="Favourable"/>
  </r>
  <r>
    <s v="PID1104"/>
    <x v="953"/>
    <x v="1"/>
    <x v="1"/>
    <x v="2"/>
    <x v="46"/>
    <n v="6840"/>
    <n v="2281747"/>
    <n v="59538"/>
    <n v="2057556.8741699306"/>
    <n v="60744.834890516555"/>
    <n v="2222209"/>
    <n v="163445.29093955271"/>
    <s v="Favourable"/>
  </r>
  <r>
    <s v="PID3037"/>
    <x v="661"/>
    <x v="0"/>
    <x v="0"/>
    <x v="2"/>
    <x v="28"/>
    <n v="6077"/>
    <n v="2362167"/>
    <n v="15175"/>
    <n v="188871.26532076416"/>
    <n v="494504.63360817247"/>
    <n v="2346992"/>
    <n v="1678791.1010710634"/>
    <s v="Favourable"/>
  </r>
  <r>
    <s v="PID3265"/>
    <x v="402"/>
    <x v="3"/>
    <x v="1"/>
    <x v="0"/>
    <x v="34"/>
    <n v="6238"/>
    <n v="1633308"/>
    <n v="0"/>
    <n v="293459.43905543274"/>
    <n v="448144.2686879097"/>
    <n v="1633308"/>
    <n v="891704.2922566575"/>
    <s v="Favourable"/>
  </r>
  <r>
    <s v="PID3559"/>
    <x v="293"/>
    <x v="0"/>
    <x v="0"/>
    <x v="0"/>
    <x v="0"/>
    <n v="5533"/>
    <n v="1389618"/>
    <n v="15917"/>
    <n v="885947.90303620696"/>
    <n v="5810.2377659034837"/>
    <n v="1373701"/>
    <n v="497859.85919788957"/>
    <s v="Favourable"/>
  </r>
  <r>
    <s v="PID6304"/>
    <x v="50"/>
    <x v="2"/>
    <x v="2"/>
    <x v="2"/>
    <x v="15"/>
    <n v="6357"/>
    <n v="1239597"/>
    <n v="98227"/>
    <n v="983053.10215966078"/>
    <n v="292834.3535958805"/>
    <n v="1141370"/>
    <n v="-36290.455755541334"/>
    <s v="Adverse"/>
  </r>
  <r>
    <s v="PID1160"/>
    <x v="886"/>
    <x v="1"/>
    <x v="1"/>
    <x v="0"/>
    <x v="25"/>
    <n v="5586"/>
    <n v="2233483"/>
    <n v="42427"/>
    <n v="2042798.7639931054"/>
    <n v="387429.43007657415"/>
    <n v="2191056"/>
    <n v="-196745.19406967936"/>
    <s v="Adverse"/>
  </r>
  <r>
    <s v="PID2124"/>
    <x v="1053"/>
    <x v="3"/>
    <x v="1"/>
    <x v="1"/>
    <x v="4"/>
    <n v="8151"/>
    <n v="760755"/>
    <n v="0"/>
    <n v="640853.0216339191"/>
    <n v="237074.36587738493"/>
    <n v="760755"/>
    <n v="-117172.387511304"/>
    <s v="Adverse"/>
  </r>
  <r>
    <s v="PID3030"/>
    <x v="1054"/>
    <x v="3"/>
    <x v="1"/>
    <x v="1"/>
    <x v="32"/>
    <n v="7528"/>
    <n v="619158"/>
    <n v="33918"/>
    <n v="196254.28811590554"/>
    <n v="37301.550675895094"/>
    <n v="585240"/>
    <n v="385602.16120819934"/>
    <s v="Favourable"/>
  </r>
  <r>
    <s v="PID3392"/>
    <x v="505"/>
    <x v="3"/>
    <x v="1"/>
    <x v="2"/>
    <x v="10"/>
    <n v="7022"/>
    <n v="1730455"/>
    <n v="24556"/>
    <n v="1689976.0186819166"/>
    <n v="45414.953958047474"/>
    <n v="1705899"/>
    <n v="-4935.972639964195"/>
    <s v="Adverse"/>
  </r>
  <r>
    <s v="PID4553"/>
    <x v="614"/>
    <x v="3"/>
    <x v="1"/>
    <x v="2"/>
    <x v="26"/>
    <n v="6391"/>
    <n v="2201398"/>
    <n v="0"/>
    <n v="1951604.7482983409"/>
    <n v="674236.60376182722"/>
    <n v="2201398"/>
    <n v="-424443.35206016805"/>
    <s v="Adverse"/>
  </r>
  <r>
    <s v="PID146"/>
    <x v="571"/>
    <x v="3"/>
    <x v="1"/>
    <x v="2"/>
    <x v="3"/>
    <n v="8556"/>
    <n v="2095898"/>
    <n v="29110"/>
    <n v="33307.466514251333"/>
    <n v="381832.84174207534"/>
    <n v="2066788"/>
    <n v="1680757.6917436733"/>
    <s v="Favourable"/>
  </r>
  <r>
    <s v="PID3346"/>
    <x v="1055"/>
    <x v="4"/>
    <x v="3"/>
    <x v="0"/>
    <x v="35"/>
    <n v="7134"/>
    <n v="1132361"/>
    <n v="14299"/>
    <n v="630063.02514229633"/>
    <n v="259577.97858555833"/>
    <n v="1118062"/>
    <n v="242719.9962721453"/>
    <s v="Favourable"/>
  </r>
  <r>
    <s v="PID561"/>
    <x v="1056"/>
    <x v="2"/>
    <x v="2"/>
    <x v="2"/>
    <x v="24"/>
    <n v="5596"/>
    <n v="468489"/>
    <n v="42108"/>
    <n v="24701.046809753276"/>
    <n v="124266.20759514863"/>
    <n v="426381"/>
    <n v="319521.74559509812"/>
    <s v="Favourable"/>
  </r>
  <r>
    <s v="PID3047"/>
    <x v="1057"/>
    <x v="2"/>
    <x v="2"/>
    <x v="0"/>
    <x v="27"/>
    <n v="5732"/>
    <n v="567550"/>
    <n v="56801"/>
    <n v="383911.1112177539"/>
    <n v="168787.64852160294"/>
    <n v="510749"/>
    <n v="14851.240260643186"/>
    <s v="Favourable"/>
  </r>
  <r>
    <s v="PID873"/>
    <x v="1058"/>
    <x v="0"/>
    <x v="0"/>
    <x v="2"/>
    <x v="30"/>
    <n v="7847"/>
    <n v="815653"/>
    <n v="29218"/>
    <n v="383833.57031417463"/>
    <n v="148133.60149848927"/>
    <n v="786435"/>
    <n v="283685.8281873361"/>
    <s v="Favourable"/>
  </r>
  <r>
    <s v="PID882"/>
    <x v="1059"/>
    <x v="4"/>
    <x v="3"/>
    <x v="2"/>
    <x v="13"/>
    <n v="8910"/>
    <n v="1348791"/>
    <n v="40513"/>
    <n v="306310.05617364409"/>
    <n v="56489.902483185106"/>
    <n v="1308278"/>
    <n v="985991.0413431708"/>
    <s v="Favourable"/>
  </r>
  <r>
    <s v="PID1752"/>
    <x v="426"/>
    <x v="4"/>
    <x v="3"/>
    <x v="2"/>
    <x v="32"/>
    <n v="6149"/>
    <n v="1905817"/>
    <n v="43185"/>
    <n v="1802370.3415904883"/>
    <n v="190182.93068509249"/>
    <n v="1862632"/>
    <n v="-86736.272275580792"/>
    <s v="Adverse"/>
  </r>
  <r>
    <s v="PID1799"/>
    <x v="1060"/>
    <x v="1"/>
    <x v="1"/>
    <x v="1"/>
    <x v="21"/>
    <n v="7099"/>
    <n v="1003104"/>
    <n v="50337"/>
    <n v="23612.370409393166"/>
    <n v="72027.361684223652"/>
    <n v="952767"/>
    <n v="907464.26790638315"/>
    <s v="Favourable"/>
  </r>
  <r>
    <s v="PID2240"/>
    <x v="167"/>
    <x v="0"/>
    <x v="0"/>
    <x v="2"/>
    <x v="31"/>
    <n v="6422"/>
    <n v="1006343"/>
    <n v="15004"/>
    <n v="653912.71368759929"/>
    <n v="60530.971542203391"/>
    <n v="991339"/>
    <n v="291899.31477019726"/>
    <s v="Favourable"/>
  </r>
  <r>
    <s v="PID3909"/>
    <x v="285"/>
    <x v="4"/>
    <x v="3"/>
    <x v="1"/>
    <x v="8"/>
    <n v="8173"/>
    <n v="253666"/>
    <n v="0"/>
    <n v="108520.50781990726"/>
    <n v="13549.606150447818"/>
    <n v="253666"/>
    <n v="131595.88602964493"/>
    <s v="Favourable"/>
  </r>
  <r>
    <s v="PID3936"/>
    <x v="63"/>
    <x v="0"/>
    <x v="0"/>
    <x v="1"/>
    <x v="15"/>
    <n v="7423"/>
    <n v="2214014"/>
    <n v="0"/>
    <n v="156271.82900356755"/>
    <n v="438370.01658855239"/>
    <n v="2214014"/>
    <n v="1619372.15440788"/>
    <s v="Favourable"/>
  </r>
  <r>
    <s v="PID4842"/>
    <x v="359"/>
    <x v="0"/>
    <x v="0"/>
    <x v="1"/>
    <x v="37"/>
    <n v="6769"/>
    <n v="1654496"/>
    <n v="12700"/>
    <n v="1503486.7431561968"/>
    <n v="107937.00112817989"/>
    <n v="1641796"/>
    <n v="43072.255715623265"/>
    <s v="Favourable"/>
  </r>
  <r>
    <s v="PID2969"/>
    <x v="1061"/>
    <x v="2"/>
    <x v="2"/>
    <x v="2"/>
    <x v="44"/>
    <n v="6711"/>
    <n v="789134"/>
    <n v="55144"/>
    <n v="160768.44918584076"/>
    <n v="59891.765263168323"/>
    <n v="733990"/>
    <n v="568473.78555099096"/>
    <s v="Favourable"/>
  </r>
  <r>
    <s v="PID5971"/>
    <x v="1062"/>
    <x v="0"/>
    <x v="0"/>
    <x v="0"/>
    <x v="16"/>
    <n v="5622"/>
    <n v="2110410"/>
    <n v="49857"/>
    <n v="1680375.1639977854"/>
    <n v="587392.41505860805"/>
    <n v="2060553"/>
    <n v="-157357.57905639336"/>
    <s v="Adverse"/>
  </r>
  <r>
    <s v="PID1524"/>
    <x v="287"/>
    <x v="4"/>
    <x v="3"/>
    <x v="0"/>
    <x v="9"/>
    <n v="6004"/>
    <n v="2236164"/>
    <n v="30607"/>
    <n v="641176.22472117154"/>
    <n v="442393.68954881228"/>
    <n v="2205557"/>
    <n v="1152594.0857300162"/>
    <s v="Favourable"/>
  </r>
  <r>
    <s v="PID2850"/>
    <x v="1063"/>
    <x v="4"/>
    <x v="3"/>
    <x v="1"/>
    <x v="1"/>
    <n v="8539"/>
    <n v="807274"/>
    <n v="21606"/>
    <n v="449696.41476334695"/>
    <n v="153991.03906245614"/>
    <n v="785668"/>
    <n v="203586.54617419688"/>
    <s v="Favourable"/>
  </r>
  <r>
    <s v="PID1868"/>
    <x v="651"/>
    <x v="0"/>
    <x v="0"/>
    <x v="0"/>
    <x v="7"/>
    <n v="8235"/>
    <n v="380341"/>
    <n v="56468"/>
    <n v="62324.372556003975"/>
    <n v="42128.024924950667"/>
    <n v="323873"/>
    <n v="275888.60251904535"/>
    <s v="Favourable"/>
  </r>
  <r>
    <s v="PID2896"/>
    <x v="281"/>
    <x v="4"/>
    <x v="3"/>
    <x v="2"/>
    <x v="0"/>
    <n v="5994"/>
    <n v="933357"/>
    <n v="75122"/>
    <n v="465882.02336626215"/>
    <n v="146109.15068752915"/>
    <n v="858235"/>
    <n v="321365.82594620867"/>
    <s v="Favourable"/>
  </r>
  <r>
    <s v="PID3841"/>
    <x v="875"/>
    <x v="3"/>
    <x v="1"/>
    <x v="2"/>
    <x v="11"/>
    <n v="8934"/>
    <n v="356630"/>
    <n v="31773"/>
    <n v="124613.80265013645"/>
    <n v="102581.77134486783"/>
    <n v="324857"/>
    <n v="129434.42600499571"/>
    <s v="Favourable"/>
  </r>
  <r>
    <s v="PID5482"/>
    <x v="213"/>
    <x v="1"/>
    <x v="1"/>
    <x v="1"/>
    <x v="4"/>
    <n v="5617"/>
    <n v="943885"/>
    <n v="0"/>
    <n v="556745.29312347854"/>
    <n v="200783.72634348273"/>
    <n v="943885"/>
    <n v="186355.98053303873"/>
    <s v="Favourable"/>
  </r>
  <r>
    <s v="PID5834"/>
    <x v="320"/>
    <x v="0"/>
    <x v="0"/>
    <x v="0"/>
    <x v="27"/>
    <n v="9466"/>
    <n v="1440749"/>
    <n v="0"/>
    <n v="331581.36276934214"/>
    <n v="274404.63871495536"/>
    <n v="1440749"/>
    <n v="834762.99851570255"/>
    <s v="Favourable"/>
  </r>
  <r>
    <s v="PID658"/>
    <x v="1064"/>
    <x v="3"/>
    <x v="1"/>
    <x v="0"/>
    <x v="41"/>
    <n v="6995"/>
    <n v="1536177"/>
    <n v="47861"/>
    <n v="857961.3489139938"/>
    <n v="287175.5674674373"/>
    <n v="1488316"/>
    <n v="391040.08361856895"/>
    <s v="Favourable"/>
  </r>
  <r>
    <s v="PID807"/>
    <x v="344"/>
    <x v="4"/>
    <x v="3"/>
    <x v="0"/>
    <x v="45"/>
    <n v="8814"/>
    <n v="1104127"/>
    <n v="25150"/>
    <n v="189965.28183031021"/>
    <n v="266221.75793187413"/>
    <n v="1078977"/>
    <n v="647939.96023781563"/>
    <s v="Favourable"/>
  </r>
  <r>
    <s v="PID1629"/>
    <x v="1065"/>
    <x v="0"/>
    <x v="0"/>
    <x v="0"/>
    <x v="1"/>
    <n v="6424"/>
    <n v="528212"/>
    <n v="33823"/>
    <n v="236995.22795342101"/>
    <n v="78649.620197223601"/>
    <n v="494389"/>
    <n v="212567.15184935537"/>
    <s v="Favourable"/>
  </r>
  <r>
    <s v="PID1760"/>
    <x v="884"/>
    <x v="1"/>
    <x v="1"/>
    <x v="0"/>
    <x v="31"/>
    <n v="5881"/>
    <n v="683827"/>
    <n v="33616"/>
    <n v="468065.68685460248"/>
    <n v="27964.450478173272"/>
    <n v="650211"/>
    <n v="187796.86266722425"/>
    <s v="Favourable"/>
  </r>
  <r>
    <s v="PID1872"/>
    <x v="955"/>
    <x v="3"/>
    <x v="1"/>
    <x v="0"/>
    <x v="34"/>
    <n v="5641"/>
    <n v="991556"/>
    <n v="12757"/>
    <n v="766257.92560109752"/>
    <n v="235206.21965620818"/>
    <n v="978799"/>
    <n v="-9908.1452573057031"/>
    <s v="Adverse"/>
  </r>
  <r>
    <s v="PID2716"/>
    <x v="944"/>
    <x v="3"/>
    <x v="1"/>
    <x v="0"/>
    <x v="18"/>
    <n v="7430"/>
    <n v="1041031"/>
    <n v="58456"/>
    <n v="446556.33662606566"/>
    <n v="243241.74631196386"/>
    <n v="982575"/>
    <n v="351232.91706197045"/>
    <s v="Favourable"/>
  </r>
  <r>
    <s v="PID3033"/>
    <x v="849"/>
    <x v="3"/>
    <x v="1"/>
    <x v="1"/>
    <x v="0"/>
    <n v="7122"/>
    <n v="815119"/>
    <n v="39863"/>
    <n v="761469.68524633872"/>
    <n v="97407.00314489672"/>
    <n v="775256"/>
    <n v="-43757.688391235424"/>
    <s v="Adverse"/>
  </r>
  <r>
    <s v="PID5849"/>
    <x v="362"/>
    <x v="1"/>
    <x v="1"/>
    <x v="0"/>
    <x v="22"/>
    <n v="9463"/>
    <n v="306202"/>
    <n v="0"/>
    <n v="53115.760544238357"/>
    <n v="61573.975572973846"/>
    <n v="306202"/>
    <n v="191512.26388278778"/>
    <s v="Favourable"/>
  </r>
  <r>
    <s v="PID1310"/>
    <x v="150"/>
    <x v="2"/>
    <x v="2"/>
    <x v="0"/>
    <x v="38"/>
    <n v="8789"/>
    <n v="1926855"/>
    <n v="0"/>
    <n v="154152.64092523116"/>
    <n v="203899.73987083932"/>
    <n v="1926855"/>
    <n v="1568802.6192039296"/>
    <s v="Favourable"/>
  </r>
  <r>
    <s v="PID4166"/>
    <x v="124"/>
    <x v="0"/>
    <x v="0"/>
    <x v="1"/>
    <x v="30"/>
    <n v="9249"/>
    <n v="495756"/>
    <n v="0"/>
    <n v="247121.70674127087"/>
    <n v="161621.7222128927"/>
    <n v="495756"/>
    <n v="87012.571045836434"/>
    <s v="Favourable"/>
  </r>
  <r>
    <s v="PID1905"/>
    <x v="603"/>
    <x v="2"/>
    <x v="2"/>
    <x v="0"/>
    <x v="18"/>
    <n v="8352"/>
    <n v="761921"/>
    <n v="47169"/>
    <n v="700284.49781679781"/>
    <n v="64847.512882368152"/>
    <n v="714752"/>
    <n v="-3211.010699165985"/>
    <s v="Adverse"/>
  </r>
  <r>
    <s v="PID4290"/>
    <x v="1066"/>
    <x v="0"/>
    <x v="0"/>
    <x v="2"/>
    <x v="30"/>
    <n v="5616"/>
    <n v="817520"/>
    <n v="0"/>
    <n v="530808.32299223426"/>
    <n v="113664.28615572899"/>
    <n v="817520"/>
    <n v="173047.39085203677"/>
    <s v="Favourable"/>
  </r>
  <r>
    <s v="PID4999"/>
    <x v="275"/>
    <x v="0"/>
    <x v="0"/>
    <x v="2"/>
    <x v="1"/>
    <n v="8556"/>
    <n v="1729508"/>
    <n v="0"/>
    <n v="3782.0095737749184"/>
    <n v="448893.82764483127"/>
    <n v="1729508"/>
    <n v="1276832.1627813939"/>
    <s v="Favourable"/>
  </r>
  <r>
    <s v="PID6089"/>
    <x v="377"/>
    <x v="0"/>
    <x v="0"/>
    <x v="2"/>
    <x v="1"/>
    <n v="5989"/>
    <n v="2194496"/>
    <n v="44277"/>
    <n v="1844410.89458784"/>
    <n v="488142.37673558394"/>
    <n v="2150219"/>
    <n v="-138057.27132342383"/>
    <s v="Adverse"/>
  </r>
  <r>
    <s v="PID478"/>
    <x v="1067"/>
    <x v="1"/>
    <x v="1"/>
    <x v="0"/>
    <x v="4"/>
    <n v="8784"/>
    <n v="2286676"/>
    <n v="0"/>
    <n v="869833.41965942248"/>
    <n v="292302.04770371271"/>
    <n v="2286676"/>
    <n v="1124540.5326368648"/>
    <s v="Favourable"/>
  </r>
  <r>
    <s v="PID2588"/>
    <x v="1068"/>
    <x v="2"/>
    <x v="2"/>
    <x v="1"/>
    <x v="28"/>
    <n v="7976"/>
    <n v="769645"/>
    <n v="32443"/>
    <n v="508817.36308893492"/>
    <n v="255324.15051223536"/>
    <n v="737202"/>
    <n v="5503.4863988297293"/>
    <s v="Favourable"/>
  </r>
  <r>
    <s v="PID2321"/>
    <x v="1020"/>
    <x v="3"/>
    <x v="1"/>
    <x v="2"/>
    <x v="11"/>
    <n v="8730"/>
    <n v="1711983"/>
    <n v="0"/>
    <n v="405139.02448467631"/>
    <n v="187729.62669107984"/>
    <n v="1711983"/>
    <n v="1119114.348824244"/>
    <s v="Favourable"/>
  </r>
  <r>
    <s v="PID3799"/>
    <x v="227"/>
    <x v="1"/>
    <x v="1"/>
    <x v="0"/>
    <x v="4"/>
    <n v="8298"/>
    <n v="605099"/>
    <n v="0"/>
    <n v="10743.523621070128"/>
    <n v="51662.208057835727"/>
    <n v="605099"/>
    <n v="542693.2683210941"/>
    <s v="Favourable"/>
  </r>
  <r>
    <s v="PID323"/>
    <x v="1039"/>
    <x v="0"/>
    <x v="0"/>
    <x v="0"/>
    <x v="25"/>
    <n v="7780"/>
    <n v="2311402"/>
    <n v="0"/>
    <n v="1558793.3365399693"/>
    <n v="202812.74690413111"/>
    <n v="2311402"/>
    <n v="549795.91655589966"/>
    <s v="Favourable"/>
  </r>
  <r>
    <s v="PID4201"/>
    <x v="1069"/>
    <x v="3"/>
    <x v="1"/>
    <x v="1"/>
    <x v="41"/>
    <n v="8918"/>
    <n v="1836720"/>
    <n v="44128"/>
    <n v="984793.30306399264"/>
    <n v="271291.79238445708"/>
    <n v="1792592"/>
    <n v="580634.90455155028"/>
    <s v="Favourable"/>
  </r>
  <r>
    <s v="PID4692"/>
    <x v="561"/>
    <x v="1"/>
    <x v="1"/>
    <x v="0"/>
    <x v="9"/>
    <n v="6770"/>
    <n v="1859884"/>
    <n v="16344"/>
    <n v="853088.9282906102"/>
    <n v="446997.72439025732"/>
    <n v="1843540"/>
    <n v="559797.34731913242"/>
    <s v="Favourable"/>
  </r>
  <r>
    <s v="PID3821"/>
    <x v="208"/>
    <x v="2"/>
    <x v="2"/>
    <x v="1"/>
    <x v="28"/>
    <n v="6812"/>
    <n v="1935976"/>
    <n v="21121"/>
    <n v="1379268.2533854926"/>
    <n v="490016.9537281064"/>
    <n v="1914855"/>
    <n v="66690.792886401061"/>
    <s v="Favourable"/>
  </r>
  <r>
    <s v="PID2139"/>
    <x v="162"/>
    <x v="3"/>
    <x v="1"/>
    <x v="2"/>
    <x v="29"/>
    <n v="8271"/>
    <n v="778372"/>
    <n v="40670"/>
    <n v="650555.70067668497"/>
    <n v="232638.06298914962"/>
    <n v="737702"/>
    <n v="-104821.76366583456"/>
    <s v="Adverse"/>
  </r>
  <r>
    <s v="PID2562"/>
    <x v="1070"/>
    <x v="3"/>
    <x v="1"/>
    <x v="1"/>
    <x v="29"/>
    <n v="6706"/>
    <n v="1942386"/>
    <n v="27467"/>
    <n v="837584.45856479043"/>
    <n v="511609.25546460156"/>
    <n v="1914919"/>
    <n v="593192.28597060801"/>
    <s v="Favourable"/>
  </r>
  <r>
    <s v="PID3729"/>
    <x v="1071"/>
    <x v="0"/>
    <x v="0"/>
    <x v="1"/>
    <x v="2"/>
    <n v="6831"/>
    <n v="1240418"/>
    <n v="0"/>
    <n v="442135.57934341021"/>
    <n v="81248.176416858405"/>
    <n v="1240418"/>
    <n v="717034.24423973146"/>
    <s v="Favourable"/>
  </r>
  <r>
    <s v="PID5965"/>
    <x v="354"/>
    <x v="0"/>
    <x v="0"/>
    <x v="1"/>
    <x v="27"/>
    <n v="8502"/>
    <n v="769724"/>
    <n v="76180"/>
    <n v="596890.6551706657"/>
    <n v="53035.139208690591"/>
    <n v="693544"/>
    <n v="119798.20562064368"/>
    <s v="Favourable"/>
  </r>
  <r>
    <s v="PID429"/>
    <x v="1072"/>
    <x v="0"/>
    <x v="0"/>
    <x v="0"/>
    <x v="14"/>
    <n v="7816"/>
    <n v="1092348"/>
    <n v="46477"/>
    <n v="315582.62516132952"/>
    <n v="28008.856238094115"/>
    <n v="1045871"/>
    <n v="748756.51860057632"/>
    <s v="Favourable"/>
  </r>
  <r>
    <s v="PID6017"/>
    <x v="1073"/>
    <x v="0"/>
    <x v="0"/>
    <x v="1"/>
    <x v="12"/>
    <n v="7538"/>
    <n v="473237"/>
    <n v="79877"/>
    <n v="187052.26685396524"/>
    <n v="145061.76806936922"/>
    <n v="393360"/>
    <n v="141122.96507666551"/>
    <s v="Favourable"/>
  </r>
  <r>
    <s v="PID5005"/>
    <x v="675"/>
    <x v="2"/>
    <x v="2"/>
    <x v="0"/>
    <x v="20"/>
    <n v="6783"/>
    <n v="2439675"/>
    <n v="0"/>
    <n v="1975882.6889148161"/>
    <n v="410077.34908618359"/>
    <n v="2439675"/>
    <n v="53714.96199900005"/>
    <s v="Favourable"/>
  </r>
  <r>
    <s v="PID5646"/>
    <x v="620"/>
    <x v="3"/>
    <x v="1"/>
    <x v="0"/>
    <x v="24"/>
    <n v="9443"/>
    <n v="1617951"/>
    <n v="89026"/>
    <n v="1611482.7762742613"/>
    <n v="231605.40320580464"/>
    <n v="1528925"/>
    <n v="-225137.17948006606"/>
    <s v="Adverse"/>
  </r>
  <r>
    <s v="PID3263"/>
    <x v="985"/>
    <x v="2"/>
    <x v="2"/>
    <x v="0"/>
    <x v="37"/>
    <n v="6440"/>
    <n v="931153"/>
    <n v="55352"/>
    <n v="170689.1275391276"/>
    <n v="5557.9388977906901"/>
    <n v="875801"/>
    <n v="754905.93356308178"/>
    <s v="Favourable"/>
  </r>
  <r>
    <s v="PID1032"/>
    <x v="1074"/>
    <x v="1"/>
    <x v="1"/>
    <x v="0"/>
    <x v="23"/>
    <n v="9057"/>
    <n v="999139"/>
    <n v="18387"/>
    <n v="244360.39183893029"/>
    <n v="255837.57507931636"/>
    <n v="980752"/>
    <n v="498941.03308175335"/>
    <s v="Favourable"/>
  </r>
  <r>
    <s v="PID1038"/>
    <x v="1075"/>
    <x v="4"/>
    <x v="3"/>
    <x v="1"/>
    <x v="22"/>
    <n v="7332"/>
    <n v="1464707"/>
    <n v="0"/>
    <n v="1197574.2485263273"/>
    <n v="240301.01654540139"/>
    <n v="1464707"/>
    <n v="26831.734928271268"/>
    <s v="Favourable"/>
  </r>
  <r>
    <s v="PID2836"/>
    <x v="1076"/>
    <x v="4"/>
    <x v="3"/>
    <x v="0"/>
    <x v="7"/>
    <n v="6666"/>
    <n v="2080270"/>
    <n v="42351"/>
    <n v="710859.76808680058"/>
    <n v="85360.90180756156"/>
    <n v="2037919"/>
    <n v="1284049.3301056379"/>
    <s v="Favourable"/>
  </r>
  <r>
    <s v="PID3536"/>
    <x v="608"/>
    <x v="4"/>
    <x v="3"/>
    <x v="0"/>
    <x v="6"/>
    <n v="8125"/>
    <n v="1196662"/>
    <n v="48899"/>
    <n v="528571.5700501214"/>
    <n v="171610.37335650795"/>
    <n v="1147763"/>
    <n v="496480.05659337062"/>
    <s v="Favourable"/>
  </r>
  <r>
    <s v="PID2957"/>
    <x v="823"/>
    <x v="0"/>
    <x v="0"/>
    <x v="2"/>
    <x v="25"/>
    <n v="7206"/>
    <n v="2300381"/>
    <n v="0"/>
    <n v="2092039.0171426684"/>
    <n v="238397.49800891581"/>
    <n v="2300381"/>
    <n v="-30055.515151584055"/>
    <s v="Adverse"/>
  </r>
  <r>
    <s v="PID201"/>
    <x v="1077"/>
    <x v="0"/>
    <x v="0"/>
    <x v="1"/>
    <x v="22"/>
    <n v="8316"/>
    <n v="1763548"/>
    <n v="0"/>
    <n v="552117.60544158146"/>
    <n v="278589.6477189968"/>
    <n v="1763548"/>
    <n v="932840.7468394218"/>
    <s v="Favourable"/>
  </r>
  <r>
    <s v="PID495"/>
    <x v="1011"/>
    <x v="1"/>
    <x v="1"/>
    <x v="1"/>
    <x v="25"/>
    <n v="6140"/>
    <n v="963913"/>
    <n v="0"/>
    <n v="467686.98375482782"/>
    <n v="116333.1531031597"/>
    <n v="963913"/>
    <n v="379892.8631420125"/>
    <s v="Favourable"/>
  </r>
  <r>
    <s v="PID2222"/>
    <x v="1078"/>
    <x v="2"/>
    <x v="2"/>
    <x v="1"/>
    <x v="31"/>
    <n v="9182"/>
    <n v="2240915"/>
    <n v="69980"/>
    <n v="506382.24765993562"/>
    <n v="239764.44170935868"/>
    <n v="2170935"/>
    <n v="1494768.3106307057"/>
    <s v="Favourable"/>
  </r>
  <r>
    <s v="PID4354"/>
    <x v="1048"/>
    <x v="3"/>
    <x v="1"/>
    <x v="1"/>
    <x v="10"/>
    <n v="8028"/>
    <n v="2361130"/>
    <n v="68683"/>
    <n v="786001.27123775694"/>
    <n v="7548.8793608233091"/>
    <n v="2292447"/>
    <n v="1567579.8494014197"/>
    <s v="Favourable"/>
  </r>
  <r>
    <s v="PID3422"/>
    <x v="1079"/>
    <x v="2"/>
    <x v="2"/>
    <x v="2"/>
    <x v="40"/>
    <n v="6655"/>
    <n v="297880"/>
    <n v="45237"/>
    <n v="242797.65150372995"/>
    <n v="86623.976897090135"/>
    <n v="252643"/>
    <n v="-31541.628400820075"/>
    <s v="Adverse"/>
  </r>
  <r>
    <s v="PID1208"/>
    <x v="932"/>
    <x v="2"/>
    <x v="2"/>
    <x v="0"/>
    <x v="14"/>
    <n v="7198"/>
    <n v="2027437"/>
    <n v="19556"/>
    <n v="68807.25751554301"/>
    <n v="307006.11491695658"/>
    <n v="2007881"/>
    <n v="1651623.6275675003"/>
    <s v="Favourable"/>
  </r>
  <r>
    <s v="PID5190"/>
    <x v="764"/>
    <x v="0"/>
    <x v="0"/>
    <x v="2"/>
    <x v="8"/>
    <n v="6483"/>
    <n v="857805"/>
    <n v="0"/>
    <n v="221098.52170631895"/>
    <n v="106053.54749518358"/>
    <n v="857805"/>
    <n v="530652.93079849752"/>
    <s v="Favourable"/>
  </r>
  <r>
    <s v="PID5858"/>
    <x v="231"/>
    <x v="3"/>
    <x v="1"/>
    <x v="0"/>
    <x v="15"/>
    <n v="7688"/>
    <n v="2333676"/>
    <n v="0"/>
    <n v="2112827.6645774469"/>
    <n v="66608.831229844058"/>
    <n v="2333676"/>
    <n v="154239.50419270899"/>
    <s v="Favourable"/>
  </r>
  <r>
    <s v="PID1466"/>
    <x v="1080"/>
    <x v="1"/>
    <x v="1"/>
    <x v="2"/>
    <x v="30"/>
    <n v="5662"/>
    <n v="1878670"/>
    <n v="37786"/>
    <n v="108694.28255707362"/>
    <n v="345175.3360708832"/>
    <n v="1840884"/>
    <n v="1424800.3813720432"/>
    <s v="Favourable"/>
  </r>
  <r>
    <s v="PID1944"/>
    <x v="206"/>
    <x v="4"/>
    <x v="3"/>
    <x v="0"/>
    <x v="43"/>
    <n v="5835"/>
    <n v="1000595"/>
    <n v="58690"/>
    <n v="959127.42447609582"/>
    <n v="127481.55710681506"/>
    <n v="941905"/>
    <n v="-86013.981582910987"/>
    <s v="Adverse"/>
  </r>
  <r>
    <s v="PID4467"/>
    <x v="1056"/>
    <x v="2"/>
    <x v="2"/>
    <x v="0"/>
    <x v="17"/>
    <n v="7488"/>
    <n v="1760745"/>
    <n v="25701"/>
    <n v="1298039.5010502567"/>
    <n v="391300.38515589776"/>
    <n v="1735044"/>
    <n v="71405.113793845521"/>
    <s v="Favourable"/>
  </r>
  <r>
    <s v="PID5414"/>
    <x v="306"/>
    <x v="3"/>
    <x v="1"/>
    <x v="1"/>
    <x v="39"/>
    <n v="8323"/>
    <n v="940048"/>
    <n v="27023"/>
    <n v="839170.71142594749"/>
    <n v="165035.06943731676"/>
    <n v="913025"/>
    <n v="-64157.780863264226"/>
    <s v="Adverse"/>
  </r>
  <r>
    <s v="PID5489"/>
    <x v="423"/>
    <x v="3"/>
    <x v="1"/>
    <x v="0"/>
    <x v="5"/>
    <n v="8375"/>
    <n v="1631502"/>
    <n v="12039"/>
    <n v="1111181.4334911748"/>
    <n v="404745.25490920641"/>
    <n v="1619463"/>
    <n v="115575.31159961876"/>
    <s v="Favourable"/>
  </r>
  <r>
    <s v="PID1074"/>
    <x v="908"/>
    <x v="2"/>
    <x v="2"/>
    <x v="0"/>
    <x v="15"/>
    <n v="8760"/>
    <n v="801708"/>
    <n v="49999"/>
    <n v="4503.2812758211694"/>
    <n v="43660.736244100466"/>
    <n v="751709"/>
    <n v="753543.98248007835"/>
    <s v="Favourable"/>
  </r>
  <r>
    <s v="PID3035"/>
    <x v="384"/>
    <x v="3"/>
    <x v="1"/>
    <x v="1"/>
    <x v="9"/>
    <n v="7415"/>
    <n v="1409493"/>
    <n v="0"/>
    <n v="756631.19804028317"/>
    <n v="160392.72044741581"/>
    <n v="1409493"/>
    <n v="492469.081512301"/>
    <s v="Favourable"/>
  </r>
  <r>
    <s v="PID5797"/>
    <x v="875"/>
    <x v="2"/>
    <x v="2"/>
    <x v="1"/>
    <x v="40"/>
    <n v="8857"/>
    <n v="739975"/>
    <n v="21458"/>
    <n v="94079.124566055092"/>
    <n v="234698.07347245977"/>
    <n v="718517"/>
    <n v="411197.80196148512"/>
    <s v="Favourable"/>
  </r>
  <r>
    <s v="PID4835"/>
    <x v="635"/>
    <x v="0"/>
    <x v="0"/>
    <x v="1"/>
    <x v="10"/>
    <n v="7657"/>
    <n v="1981315"/>
    <n v="99666"/>
    <n v="1953185.690316756"/>
    <n v="460828.24418567331"/>
    <n v="1881649"/>
    <n v="-432698.93450242933"/>
    <s v="Adverse"/>
  </r>
  <r>
    <s v="PID6021"/>
    <x v="87"/>
    <x v="4"/>
    <x v="3"/>
    <x v="2"/>
    <x v="45"/>
    <n v="8049"/>
    <n v="1819889"/>
    <n v="56885"/>
    <n v="590923.42257474072"/>
    <n v="252886.5025809315"/>
    <n v="1763004"/>
    <n v="976079.07484432776"/>
    <s v="Favourable"/>
  </r>
  <r>
    <s v="PID128"/>
    <x v="68"/>
    <x v="0"/>
    <x v="0"/>
    <x v="2"/>
    <x v="41"/>
    <n v="7847"/>
    <n v="647613"/>
    <n v="0"/>
    <n v="538936.01493834821"/>
    <n v="120998.71116433809"/>
    <n v="647613"/>
    <n v="-12321.726102686254"/>
    <s v="Adverse"/>
  </r>
  <r>
    <s v="PID2082"/>
    <x v="1081"/>
    <x v="4"/>
    <x v="3"/>
    <x v="0"/>
    <x v="37"/>
    <n v="6163"/>
    <n v="1966237"/>
    <n v="12409"/>
    <n v="573474.55124124722"/>
    <n v="543217.59293550882"/>
    <n v="1953828"/>
    <n v="849544.85582324397"/>
    <s v="Favourable"/>
  </r>
  <r>
    <s v="PID2930"/>
    <x v="912"/>
    <x v="4"/>
    <x v="3"/>
    <x v="2"/>
    <x v="41"/>
    <n v="5626"/>
    <n v="1608770"/>
    <n v="0"/>
    <n v="1542.5818151371443"/>
    <n v="56497.94246431467"/>
    <n v="1608770"/>
    <n v="1550729.4757205481"/>
    <s v="Favourable"/>
  </r>
  <r>
    <s v="PID3772"/>
    <x v="1082"/>
    <x v="1"/>
    <x v="1"/>
    <x v="0"/>
    <x v="18"/>
    <n v="7688"/>
    <n v="2120418"/>
    <n v="24368"/>
    <n v="431960.50487006723"/>
    <n v="98211.873057808363"/>
    <n v="2096050"/>
    <n v="1590245.6220721244"/>
    <s v="Favourable"/>
  </r>
  <r>
    <s v="PID6186"/>
    <x v="38"/>
    <x v="3"/>
    <x v="1"/>
    <x v="0"/>
    <x v="28"/>
    <n v="8012"/>
    <n v="694101"/>
    <n v="36811"/>
    <n v="383049.5763898872"/>
    <n v="62945.066056444281"/>
    <n v="657290"/>
    <n v="248106.35755366855"/>
    <s v="Favourable"/>
  </r>
  <r>
    <s v="PID5914"/>
    <x v="1083"/>
    <x v="2"/>
    <x v="2"/>
    <x v="1"/>
    <x v="14"/>
    <n v="7248"/>
    <n v="1078514"/>
    <n v="0"/>
    <n v="979854.30108688376"/>
    <n v="162705.94827695785"/>
    <n v="1078514"/>
    <n v="-64046.249363841489"/>
    <s v="Adverse"/>
  </r>
  <r>
    <s v="PID5731"/>
    <x v="872"/>
    <x v="0"/>
    <x v="0"/>
    <x v="1"/>
    <x v="23"/>
    <n v="7905"/>
    <n v="2232977"/>
    <n v="0"/>
    <n v="1931063.8027773995"/>
    <n v="295639.78890364553"/>
    <n v="2232977"/>
    <n v="6273.4083189549856"/>
    <s v="Favourable"/>
  </r>
  <r>
    <s v="PID2376"/>
    <x v="17"/>
    <x v="2"/>
    <x v="2"/>
    <x v="1"/>
    <x v="40"/>
    <n v="9411"/>
    <n v="1101115"/>
    <n v="49257"/>
    <n v="618032.73061429418"/>
    <n v="152646.65711553916"/>
    <n v="1051858"/>
    <n v="330435.61227016663"/>
    <s v="Favourable"/>
  </r>
  <r>
    <s v="PID4322"/>
    <x v="115"/>
    <x v="2"/>
    <x v="2"/>
    <x v="0"/>
    <x v="35"/>
    <n v="7619"/>
    <n v="1446621"/>
    <n v="39351"/>
    <n v="365633.39705727116"/>
    <n v="3621.1825955707905"/>
    <n v="1407270"/>
    <n v="1077366.4203471581"/>
    <s v="Favourable"/>
  </r>
  <r>
    <s v="PID6060"/>
    <x v="514"/>
    <x v="4"/>
    <x v="3"/>
    <x v="1"/>
    <x v="25"/>
    <n v="6499"/>
    <n v="1945556"/>
    <n v="23027"/>
    <n v="795354.00467317365"/>
    <n v="476331.01625192026"/>
    <n v="1922529"/>
    <n v="673870.97907490609"/>
    <s v="Favourable"/>
  </r>
  <r>
    <s v="PID6291"/>
    <x v="949"/>
    <x v="0"/>
    <x v="0"/>
    <x v="0"/>
    <x v="39"/>
    <n v="5875"/>
    <n v="2492423"/>
    <n v="36737"/>
    <n v="1648557.9167416652"/>
    <n v="235035.58194388667"/>
    <n v="2455686"/>
    <n v="608829.50131444819"/>
    <s v="Favourable"/>
  </r>
  <r>
    <s v="PID107"/>
    <x v="199"/>
    <x v="0"/>
    <x v="0"/>
    <x v="0"/>
    <x v="16"/>
    <n v="8209"/>
    <n v="1737742"/>
    <n v="0"/>
    <n v="249077.70967737498"/>
    <n v="374674.57394066174"/>
    <n v="1737742"/>
    <n v="1113989.7163819633"/>
    <s v="Favourable"/>
  </r>
  <r>
    <s v="PID520"/>
    <x v="207"/>
    <x v="3"/>
    <x v="1"/>
    <x v="0"/>
    <x v="0"/>
    <n v="5629"/>
    <n v="1975561"/>
    <n v="80458"/>
    <n v="473012.62475442479"/>
    <n v="244129.89235053665"/>
    <n v="1895103"/>
    <n v="1258418.4828950386"/>
    <s v="Favourable"/>
  </r>
  <r>
    <s v="PID108"/>
    <x v="622"/>
    <x v="4"/>
    <x v="3"/>
    <x v="2"/>
    <x v="28"/>
    <n v="8448"/>
    <n v="854795"/>
    <n v="26415"/>
    <n v="200698.67373027219"/>
    <n v="118599.96207258855"/>
    <n v="828380"/>
    <n v="535496.36419713928"/>
    <s v="Favourable"/>
  </r>
  <r>
    <s v="PID2680"/>
    <x v="1084"/>
    <x v="3"/>
    <x v="1"/>
    <x v="2"/>
    <x v="34"/>
    <n v="7738"/>
    <n v="2332389"/>
    <n v="16353"/>
    <n v="154836.34627490019"/>
    <n v="669.06904878871092"/>
    <n v="2316036"/>
    <n v="2176883.5846763109"/>
    <s v="Favourable"/>
  </r>
  <r>
    <s v="PID4652"/>
    <x v="36"/>
    <x v="2"/>
    <x v="2"/>
    <x v="1"/>
    <x v="10"/>
    <n v="7215"/>
    <n v="713422"/>
    <n v="52440"/>
    <n v="520180.43501045427"/>
    <n v="36751.18644124367"/>
    <n v="660982"/>
    <n v="156490.37854830211"/>
    <s v="Favourable"/>
  </r>
  <r>
    <s v="PID4631"/>
    <x v="1085"/>
    <x v="1"/>
    <x v="1"/>
    <x v="1"/>
    <x v="20"/>
    <n v="6963"/>
    <n v="542033"/>
    <n v="50182"/>
    <n v="488794.22708553792"/>
    <n v="144573.26059644207"/>
    <n v="491851"/>
    <n v="-91334.487681980012"/>
    <s v="Adverse"/>
  </r>
  <r>
    <s v="PID1050"/>
    <x v="1086"/>
    <x v="2"/>
    <x v="2"/>
    <x v="1"/>
    <x v="9"/>
    <n v="5579"/>
    <n v="260346"/>
    <n v="36991"/>
    <n v="53763.145314768321"/>
    <n v="64351.550504813909"/>
    <n v="223355"/>
    <n v="142231.30418041776"/>
    <s v="Favourable"/>
  </r>
  <r>
    <s v="PID6174"/>
    <x v="283"/>
    <x v="0"/>
    <x v="0"/>
    <x v="1"/>
    <x v="1"/>
    <n v="8165"/>
    <n v="1564917"/>
    <n v="44548"/>
    <n v="497952.96971295978"/>
    <n v="105444.25577868304"/>
    <n v="1520369"/>
    <n v="961519.77450835716"/>
    <s v="Favourable"/>
  </r>
  <r>
    <s v="PID2208"/>
    <x v="782"/>
    <x v="4"/>
    <x v="3"/>
    <x v="1"/>
    <x v="31"/>
    <n v="7084"/>
    <n v="694471"/>
    <n v="29610"/>
    <n v="612516.2876508378"/>
    <n v="9896.0525994871441"/>
    <n v="664861"/>
    <n v="72058.659749675076"/>
    <s v="Favourable"/>
  </r>
  <r>
    <s v="PID3192"/>
    <x v="325"/>
    <x v="1"/>
    <x v="1"/>
    <x v="2"/>
    <x v="30"/>
    <n v="6397"/>
    <n v="585513"/>
    <n v="19338"/>
    <n v="457329.81034908304"/>
    <n v="47562.361024257283"/>
    <n v="566175"/>
    <n v="80620.828626659699"/>
    <s v="Favourable"/>
  </r>
  <r>
    <s v="PID3503"/>
    <x v="1087"/>
    <x v="1"/>
    <x v="1"/>
    <x v="1"/>
    <x v="15"/>
    <n v="6039"/>
    <n v="866363"/>
    <n v="43026"/>
    <n v="621557.39386081917"/>
    <n v="154181.01993199586"/>
    <n v="823337"/>
    <n v="90624.586207184941"/>
    <s v="Favourable"/>
  </r>
  <r>
    <s v="PID3782"/>
    <x v="1088"/>
    <x v="0"/>
    <x v="0"/>
    <x v="1"/>
    <x v="22"/>
    <n v="9327"/>
    <n v="2484195"/>
    <n v="0"/>
    <n v="1923927.2243438053"/>
    <n v="206766.63984463687"/>
    <n v="2484195"/>
    <n v="353501.13581155799"/>
    <s v="Favourable"/>
  </r>
  <r>
    <s v="PID4870"/>
    <x v="890"/>
    <x v="2"/>
    <x v="2"/>
    <x v="1"/>
    <x v="23"/>
    <n v="6388"/>
    <n v="521197"/>
    <n v="0"/>
    <n v="360794.09640845505"/>
    <n v="111513.10476409855"/>
    <n v="521197"/>
    <n v="48889.798827446415"/>
    <s v="Favourable"/>
  </r>
  <r>
    <s v="PID140"/>
    <x v="942"/>
    <x v="3"/>
    <x v="1"/>
    <x v="0"/>
    <x v="10"/>
    <n v="5898"/>
    <n v="1528893"/>
    <n v="56608"/>
    <n v="1505041.1226463467"/>
    <n v="379484.85970860417"/>
    <n v="1472285"/>
    <n v="-355632.98235495086"/>
    <s v="Adverse"/>
  </r>
  <r>
    <s v="PID1702"/>
    <x v="270"/>
    <x v="4"/>
    <x v="3"/>
    <x v="0"/>
    <x v="5"/>
    <n v="6339"/>
    <n v="2466175"/>
    <n v="37032"/>
    <n v="479174.83132546319"/>
    <n v="11056.745285171028"/>
    <n v="2429143"/>
    <n v="1975943.4233893659"/>
    <s v="Favourable"/>
  </r>
  <r>
    <s v="PID5206"/>
    <x v="618"/>
    <x v="2"/>
    <x v="2"/>
    <x v="0"/>
    <x v="35"/>
    <n v="8103"/>
    <n v="1266195"/>
    <n v="23878"/>
    <n v="426662.84301056195"/>
    <n v="214200.99763455152"/>
    <n v="1242317"/>
    <n v="625331.15935488651"/>
    <s v="Favourable"/>
  </r>
  <r>
    <s v="PID5560"/>
    <x v="971"/>
    <x v="0"/>
    <x v="0"/>
    <x v="1"/>
    <x v="23"/>
    <n v="5999"/>
    <n v="1121523"/>
    <n v="51522"/>
    <n v="482669.7181185013"/>
    <n v="273253.93754858611"/>
    <n v="1070001"/>
    <n v="365599.34433291259"/>
    <s v="Favourable"/>
  </r>
  <r>
    <s v="PID431"/>
    <x v="834"/>
    <x v="1"/>
    <x v="1"/>
    <x v="2"/>
    <x v="9"/>
    <n v="6173"/>
    <n v="805754"/>
    <n v="57694"/>
    <n v="292049.49505003606"/>
    <n v="241370.47872853591"/>
    <n v="748060"/>
    <n v="272334.02622142807"/>
    <s v="Favourable"/>
  </r>
  <r>
    <s v="PID1602"/>
    <x v="1089"/>
    <x v="2"/>
    <x v="2"/>
    <x v="0"/>
    <x v="19"/>
    <n v="5530"/>
    <n v="1816738"/>
    <n v="0"/>
    <n v="1004937.7602645576"/>
    <n v="434839.20904124208"/>
    <n v="1816738"/>
    <n v="376961.03069420042"/>
    <s v="Favourable"/>
  </r>
  <r>
    <s v="PID3768"/>
    <x v="606"/>
    <x v="0"/>
    <x v="0"/>
    <x v="2"/>
    <x v="9"/>
    <n v="9189"/>
    <n v="2297680"/>
    <n v="0"/>
    <n v="1738087.0123188777"/>
    <n v="447959.25897141307"/>
    <n v="2297680"/>
    <n v="111633.72870970936"/>
    <s v="Favourable"/>
  </r>
  <r>
    <s v="PID6300"/>
    <x v="695"/>
    <x v="3"/>
    <x v="1"/>
    <x v="2"/>
    <x v="39"/>
    <n v="8234"/>
    <n v="2198987"/>
    <n v="57290"/>
    <n v="1866717.7467765557"/>
    <n v="38954.627700234203"/>
    <n v="2141697"/>
    <n v="293314.62552321004"/>
    <s v="Favourable"/>
  </r>
  <r>
    <s v="PID556"/>
    <x v="617"/>
    <x v="4"/>
    <x v="3"/>
    <x v="2"/>
    <x v="31"/>
    <n v="8822"/>
    <n v="1609466"/>
    <n v="37584"/>
    <n v="1225360.6668083144"/>
    <n v="455884.98328508768"/>
    <n v="1571882"/>
    <n v="-71779.650093402015"/>
    <s v="Adverse"/>
  </r>
  <r>
    <s v="PID1823"/>
    <x v="212"/>
    <x v="1"/>
    <x v="1"/>
    <x v="0"/>
    <x v="33"/>
    <n v="8948"/>
    <n v="804869"/>
    <n v="31292"/>
    <n v="242636.62518671947"/>
    <n v="235923.37627262811"/>
    <n v="773577"/>
    <n v="326308.99854065245"/>
    <s v="Favourable"/>
  </r>
  <r>
    <s v="PID4037"/>
    <x v="1090"/>
    <x v="4"/>
    <x v="3"/>
    <x v="0"/>
    <x v="41"/>
    <n v="8479"/>
    <n v="611226"/>
    <n v="49962"/>
    <n v="528501.74087084597"/>
    <n v="22815.162871232063"/>
    <n v="561264"/>
    <n v="59909.096257922007"/>
    <s v="Favourable"/>
  </r>
  <r>
    <s v="PID4804"/>
    <x v="1091"/>
    <x v="3"/>
    <x v="1"/>
    <x v="2"/>
    <x v="35"/>
    <n v="7391"/>
    <n v="1263008"/>
    <n v="50190"/>
    <n v="682153.41862851137"/>
    <n v="212180.35349314578"/>
    <n v="1212818"/>
    <n v="368674.22787834285"/>
    <s v="Favourable"/>
  </r>
  <r>
    <s v="PID3959"/>
    <x v="371"/>
    <x v="2"/>
    <x v="2"/>
    <x v="1"/>
    <x v="0"/>
    <n v="8143"/>
    <n v="769151"/>
    <n v="49504"/>
    <n v="742031.99073147227"/>
    <n v="66354.677421554879"/>
    <n v="719647"/>
    <n v="-39235.668153027189"/>
    <s v="Adverse"/>
  </r>
  <r>
    <s v="PID159"/>
    <x v="632"/>
    <x v="1"/>
    <x v="1"/>
    <x v="0"/>
    <x v="18"/>
    <n v="6921"/>
    <n v="670331"/>
    <n v="47409"/>
    <n v="421201.7388226334"/>
    <n v="137885.67899329809"/>
    <n v="622922"/>
    <n v="111243.58218406851"/>
    <s v="Favourable"/>
  </r>
  <r>
    <s v="PID6285"/>
    <x v="1092"/>
    <x v="2"/>
    <x v="2"/>
    <x v="1"/>
    <x v="40"/>
    <n v="7717"/>
    <n v="2439662"/>
    <n v="0"/>
    <n v="2212629.3636485171"/>
    <n v="690082.81771655416"/>
    <n v="2439662"/>
    <n v="-463050.18136507133"/>
    <s v="Adverse"/>
  </r>
  <r>
    <s v="PID1092"/>
    <x v="1093"/>
    <x v="0"/>
    <x v="0"/>
    <x v="2"/>
    <x v="4"/>
    <n v="8450"/>
    <n v="1156420"/>
    <n v="0"/>
    <n v="936186.27184504515"/>
    <n v="360178.06767657353"/>
    <n v="1156420"/>
    <n v="-139944.33952161856"/>
    <s v="Adverse"/>
  </r>
  <r>
    <s v="PID1817"/>
    <x v="301"/>
    <x v="4"/>
    <x v="3"/>
    <x v="0"/>
    <x v="35"/>
    <n v="7990"/>
    <n v="1097336"/>
    <n v="33816"/>
    <n v="1022169.8319901486"/>
    <n v="233269.42490849856"/>
    <n v="1063520"/>
    <n v="-158103.25689864717"/>
    <s v="Adverse"/>
  </r>
  <r>
    <s v="PID1579"/>
    <x v="981"/>
    <x v="3"/>
    <x v="1"/>
    <x v="0"/>
    <x v="20"/>
    <n v="8078"/>
    <n v="2008446"/>
    <n v="44441"/>
    <n v="1825661.4339116747"/>
    <n v="662279.30806160264"/>
    <n v="1964005"/>
    <n v="-479494.74197327718"/>
    <s v="Adverse"/>
  </r>
  <r>
    <s v="PID1861"/>
    <x v="622"/>
    <x v="0"/>
    <x v="0"/>
    <x v="1"/>
    <x v="23"/>
    <n v="7710"/>
    <n v="1799977"/>
    <n v="18203"/>
    <n v="694952.76433427678"/>
    <n v="244027.009165872"/>
    <n v="1781774"/>
    <n v="860997.22649985121"/>
    <s v="Favourable"/>
  </r>
  <r>
    <s v="PID2908"/>
    <x v="577"/>
    <x v="4"/>
    <x v="3"/>
    <x v="1"/>
    <x v="16"/>
    <n v="9253"/>
    <n v="1395462"/>
    <n v="40373"/>
    <n v="280653.13249556278"/>
    <n v="298388.73094512167"/>
    <n v="1355089"/>
    <n v="816420.13655931549"/>
    <s v="Favourable"/>
  </r>
  <r>
    <s v="PID5677"/>
    <x v="749"/>
    <x v="3"/>
    <x v="1"/>
    <x v="0"/>
    <x v="32"/>
    <n v="8858"/>
    <n v="295822"/>
    <n v="0"/>
    <n v="208424.57918119323"/>
    <n v="4131.132808889226"/>
    <n v="295822"/>
    <n v="83266.288009917538"/>
    <s v="Favourable"/>
  </r>
  <r>
    <s v="PID1176"/>
    <x v="1094"/>
    <x v="1"/>
    <x v="1"/>
    <x v="2"/>
    <x v="11"/>
    <n v="7951"/>
    <n v="971975"/>
    <n v="0"/>
    <n v="565188.11052928283"/>
    <n v="147160.90263644492"/>
    <n v="971975"/>
    <n v="259625.98683427228"/>
    <s v="Favourable"/>
  </r>
  <r>
    <s v="PID4428"/>
    <x v="1095"/>
    <x v="2"/>
    <x v="2"/>
    <x v="0"/>
    <x v="35"/>
    <n v="6139"/>
    <n v="1046810"/>
    <n v="50535"/>
    <n v="952602.31959434215"/>
    <n v="68226.016060137554"/>
    <n v="996275"/>
    <n v="25981.664345520316"/>
    <s v="Favourable"/>
  </r>
  <r>
    <s v="PID1815"/>
    <x v="1073"/>
    <x v="4"/>
    <x v="3"/>
    <x v="1"/>
    <x v="7"/>
    <n v="8671"/>
    <n v="1478835"/>
    <n v="14778"/>
    <n v="1122797.0998563303"/>
    <n v="167954.66415519701"/>
    <n v="1464057"/>
    <n v="188083.23598847259"/>
    <s v="Favourable"/>
  </r>
  <r>
    <s v="PID2856"/>
    <x v="1096"/>
    <x v="4"/>
    <x v="3"/>
    <x v="1"/>
    <x v="6"/>
    <n v="6746"/>
    <n v="2462067"/>
    <n v="51239"/>
    <n v="2037924.9443389792"/>
    <n v="699213.67035420286"/>
    <n v="2410828"/>
    <n v="-275071.61469318205"/>
    <s v="Adverse"/>
  </r>
  <r>
    <s v="PID4560"/>
    <x v="1097"/>
    <x v="1"/>
    <x v="1"/>
    <x v="1"/>
    <x v="28"/>
    <n v="5623"/>
    <n v="1044191"/>
    <n v="46732"/>
    <n v="269319.63574062655"/>
    <n v="206717.25381920245"/>
    <n v="997459"/>
    <n v="568154.11044017097"/>
    <s v="Favourable"/>
  </r>
  <r>
    <s v="PID3807"/>
    <x v="561"/>
    <x v="2"/>
    <x v="2"/>
    <x v="1"/>
    <x v="8"/>
    <n v="6968"/>
    <n v="584787"/>
    <n v="0"/>
    <n v="398505.16961447324"/>
    <n v="37535.623036258818"/>
    <n v="584787"/>
    <n v="148746.20734926796"/>
    <s v="Favourable"/>
  </r>
  <r>
    <s v="PID1225"/>
    <x v="36"/>
    <x v="4"/>
    <x v="3"/>
    <x v="1"/>
    <x v="15"/>
    <n v="7525"/>
    <n v="1699284"/>
    <n v="42235"/>
    <n v="527514.66695824801"/>
    <n v="180674.66489692227"/>
    <n v="1657049"/>
    <n v="991094.66814482969"/>
    <s v="Favourable"/>
  </r>
  <r>
    <s v="PID1661"/>
    <x v="255"/>
    <x v="2"/>
    <x v="2"/>
    <x v="0"/>
    <x v="22"/>
    <n v="7571"/>
    <n v="692449"/>
    <n v="15016"/>
    <n v="519741.45118485024"/>
    <n v="228584.76176777287"/>
    <n v="677433"/>
    <n v="-55877.212952623144"/>
    <s v="Adverse"/>
  </r>
  <r>
    <s v="PID3743"/>
    <x v="133"/>
    <x v="2"/>
    <x v="2"/>
    <x v="2"/>
    <x v="43"/>
    <n v="8759"/>
    <n v="1647899"/>
    <n v="31217"/>
    <n v="1511828.7287112987"/>
    <n v="96325.486267536311"/>
    <n v="1616682"/>
    <n v="39744.78502116492"/>
    <s v="Favourable"/>
  </r>
  <r>
    <s v="PID2227"/>
    <x v="744"/>
    <x v="1"/>
    <x v="1"/>
    <x v="0"/>
    <x v="17"/>
    <n v="6903"/>
    <n v="1821479"/>
    <n v="0"/>
    <n v="1600323.2584784965"/>
    <n v="99899.439663327255"/>
    <n v="1821479"/>
    <n v="121256.30185817624"/>
    <s v="Favourable"/>
  </r>
  <r>
    <s v="PID6396"/>
    <x v="385"/>
    <x v="1"/>
    <x v="1"/>
    <x v="2"/>
    <x v="15"/>
    <n v="9099"/>
    <n v="1542972"/>
    <n v="0"/>
    <n v="1033840.8849986508"/>
    <n v="85136.258165991952"/>
    <n v="1542972"/>
    <n v="423994.85683535738"/>
    <s v="Favourable"/>
  </r>
  <r>
    <s v="PID132"/>
    <x v="1095"/>
    <x v="0"/>
    <x v="0"/>
    <x v="1"/>
    <x v="9"/>
    <n v="7905"/>
    <n v="1339297"/>
    <n v="49069"/>
    <n v="974980.71963786602"/>
    <n v="310695.20480223413"/>
    <n v="1290228"/>
    <n v="53621.075559899909"/>
    <s v="Favourable"/>
  </r>
  <r>
    <s v="PID358"/>
    <x v="509"/>
    <x v="3"/>
    <x v="1"/>
    <x v="0"/>
    <x v="5"/>
    <n v="7365"/>
    <n v="1511845"/>
    <n v="50613"/>
    <n v="1123897.472192165"/>
    <n v="425499.31457584695"/>
    <n v="1461232"/>
    <n v="-37551.786768011982"/>
    <s v="Adverse"/>
  </r>
  <r>
    <s v="PID1998"/>
    <x v="304"/>
    <x v="1"/>
    <x v="1"/>
    <x v="1"/>
    <x v="20"/>
    <n v="6487"/>
    <n v="1125987"/>
    <n v="20784"/>
    <n v="787628.56859554874"/>
    <n v="176713.91955437054"/>
    <n v="1105203"/>
    <n v="161644.51185008069"/>
    <s v="Favourable"/>
  </r>
  <r>
    <s v="PID5472"/>
    <x v="308"/>
    <x v="2"/>
    <x v="2"/>
    <x v="2"/>
    <x v="30"/>
    <n v="5648"/>
    <n v="639281"/>
    <n v="0"/>
    <n v="170621.26797884898"/>
    <n v="22393.950364880464"/>
    <n v="639281"/>
    <n v="446265.78165627056"/>
    <s v="Favourable"/>
  </r>
  <r>
    <s v="PID5653"/>
    <x v="12"/>
    <x v="2"/>
    <x v="2"/>
    <x v="1"/>
    <x v="42"/>
    <n v="9456"/>
    <n v="1498115"/>
    <n v="19245"/>
    <n v="991362.81418873812"/>
    <n v="443432.21980662638"/>
    <n v="1478870"/>
    <n v="63319.96600463544"/>
    <s v="Favourable"/>
  </r>
  <r>
    <s v="PID6184"/>
    <x v="1098"/>
    <x v="4"/>
    <x v="3"/>
    <x v="1"/>
    <x v="37"/>
    <n v="7382"/>
    <n v="774509"/>
    <n v="31347"/>
    <n v="655783.20267560601"/>
    <n v="30560.129255933844"/>
    <n v="743162"/>
    <n v="88165.668068460189"/>
    <s v="Favourable"/>
  </r>
  <r>
    <s v="PID725"/>
    <x v="1099"/>
    <x v="3"/>
    <x v="1"/>
    <x v="0"/>
    <x v="20"/>
    <n v="5783"/>
    <n v="679995"/>
    <n v="53883"/>
    <n v="111155.25870852427"/>
    <n v="17638.441177575547"/>
    <n v="626112"/>
    <n v="551201.30011390022"/>
    <s v="Favourable"/>
  </r>
  <r>
    <s v="PID2607"/>
    <x v="1100"/>
    <x v="0"/>
    <x v="0"/>
    <x v="2"/>
    <x v="43"/>
    <n v="7191"/>
    <n v="2398499"/>
    <n v="10120"/>
    <n v="1926800.0433536705"/>
    <n v="752568.9894507326"/>
    <n v="2388379"/>
    <n v="-280870.03280440299"/>
    <s v="Adverse"/>
  </r>
  <r>
    <s v="PID4197"/>
    <x v="751"/>
    <x v="4"/>
    <x v="3"/>
    <x v="1"/>
    <x v="5"/>
    <n v="9363"/>
    <n v="1116988"/>
    <n v="34129"/>
    <n v="120713.44680409698"/>
    <n v="248588.56942186374"/>
    <n v="1082859"/>
    <n v="747685.98377403931"/>
    <s v="Favourable"/>
  </r>
  <r>
    <s v="PID5661"/>
    <x v="346"/>
    <x v="3"/>
    <x v="1"/>
    <x v="0"/>
    <x v="28"/>
    <n v="5816"/>
    <n v="1951592"/>
    <n v="38148"/>
    <n v="1275599.753289666"/>
    <n v="188922.34785687519"/>
    <n v="1913444"/>
    <n v="487069.8988534587"/>
    <s v="Favourable"/>
  </r>
  <r>
    <s v="PID379"/>
    <x v="1101"/>
    <x v="0"/>
    <x v="0"/>
    <x v="0"/>
    <x v="4"/>
    <n v="8322"/>
    <n v="886530"/>
    <n v="22091"/>
    <n v="139737.96794024762"/>
    <n v="197772.81648073971"/>
    <n v="864439"/>
    <n v="549019.21557901264"/>
    <s v="Favourable"/>
  </r>
  <r>
    <s v="PID587"/>
    <x v="478"/>
    <x v="3"/>
    <x v="1"/>
    <x v="2"/>
    <x v="24"/>
    <n v="7946"/>
    <n v="1937782"/>
    <n v="0"/>
    <n v="1819001.4460633791"/>
    <n v="159836.62599535412"/>
    <n v="1937782"/>
    <n v="-41056.072058733087"/>
    <s v="Adverse"/>
  </r>
  <r>
    <s v="PID1818"/>
    <x v="1102"/>
    <x v="3"/>
    <x v="1"/>
    <x v="0"/>
    <x v="27"/>
    <n v="8115"/>
    <n v="1328484"/>
    <n v="49878"/>
    <n v="441319.40163418866"/>
    <n v="188082.25247951967"/>
    <n v="1278606"/>
    <n v="699082.3458862917"/>
    <s v="Favourable"/>
  </r>
  <r>
    <s v="PID2116"/>
    <x v="1103"/>
    <x v="1"/>
    <x v="1"/>
    <x v="0"/>
    <x v="17"/>
    <n v="7444"/>
    <n v="1187241"/>
    <n v="37353"/>
    <n v="566756.77486636152"/>
    <n v="175074.3054194889"/>
    <n v="1149888"/>
    <n v="445409.91971414955"/>
    <s v="Favourable"/>
  </r>
  <r>
    <s v="PID2179"/>
    <x v="1104"/>
    <x v="1"/>
    <x v="1"/>
    <x v="0"/>
    <x v="37"/>
    <n v="5644"/>
    <n v="2401637"/>
    <n v="13752"/>
    <n v="317029.52342934068"/>
    <n v="316065.13150071172"/>
    <n v="2387885"/>
    <n v="1768542.3450699477"/>
    <s v="Favourable"/>
  </r>
  <r>
    <s v="PID2842"/>
    <x v="822"/>
    <x v="3"/>
    <x v="1"/>
    <x v="0"/>
    <x v="11"/>
    <n v="8649"/>
    <n v="921174"/>
    <n v="38629"/>
    <n v="664910.52234558947"/>
    <n v="263342.59314799198"/>
    <n v="882545"/>
    <n v="-7079.1154935813975"/>
    <s v="Adverse"/>
  </r>
  <r>
    <s v="PID5468"/>
    <x v="1105"/>
    <x v="2"/>
    <x v="2"/>
    <x v="2"/>
    <x v="2"/>
    <n v="7552"/>
    <n v="562824"/>
    <n v="26844"/>
    <n v="437959.90789421462"/>
    <n v="53906.715614533903"/>
    <n v="535980"/>
    <n v="70957.37649125146"/>
    <s v="Favourable"/>
  </r>
  <r>
    <s v="PID4420"/>
    <x v="1106"/>
    <x v="3"/>
    <x v="1"/>
    <x v="1"/>
    <x v="40"/>
    <n v="7675"/>
    <n v="1697433"/>
    <n v="46155"/>
    <n v="424461.6262806523"/>
    <n v="73020.335707837454"/>
    <n v="1651278"/>
    <n v="1199951.0380115104"/>
    <s v="Favourable"/>
  </r>
  <r>
    <s v="PID5274"/>
    <x v="1107"/>
    <x v="0"/>
    <x v="0"/>
    <x v="0"/>
    <x v="42"/>
    <n v="8468"/>
    <n v="686774"/>
    <n v="51459"/>
    <n v="632446.72146200063"/>
    <n v="103141.60532515899"/>
    <n v="635315"/>
    <n v="-48814.326787159662"/>
    <s v="Adverse"/>
  </r>
  <r>
    <s v="PID5305"/>
    <x v="960"/>
    <x v="0"/>
    <x v="0"/>
    <x v="0"/>
    <x v="1"/>
    <n v="8872"/>
    <n v="791755"/>
    <n v="45342"/>
    <n v="588380.05559345975"/>
    <n v="89440.942691468677"/>
    <n v="746413"/>
    <n v="113934.00171507162"/>
    <s v="Favourable"/>
  </r>
  <r>
    <s v="PID2194"/>
    <x v="1108"/>
    <x v="4"/>
    <x v="3"/>
    <x v="2"/>
    <x v="46"/>
    <n v="6900"/>
    <n v="1946897"/>
    <n v="45257"/>
    <n v="402089.55806657852"/>
    <n v="254865.589020315"/>
    <n v="1901640"/>
    <n v="1289941.8529131063"/>
    <s v="Favourable"/>
  </r>
  <r>
    <s v="PID3504"/>
    <x v="224"/>
    <x v="3"/>
    <x v="1"/>
    <x v="0"/>
    <x v="30"/>
    <n v="7542"/>
    <n v="2284179"/>
    <n v="0"/>
    <n v="1469453.5180597133"/>
    <n v="111808.96055097178"/>
    <n v="2284179"/>
    <n v="702916.5213893149"/>
    <s v="Favourable"/>
  </r>
  <r>
    <s v="PID3685"/>
    <x v="758"/>
    <x v="1"/>
    <x v="1"/>
    <x v="2"/>
    <x v="23"/>
    <n v="6784"/>
    <n v="1600028"/>
    <n v="11414"/>
    <n v="257122.62819678543"/>
    <n v="223133.88154798435"/>
    <n v="1588614"/>
    <n v="1119771.4902552301"/>
    <s v="Favourable"/>
  </r>
  <r>
    <s v="PID5526"/>
    <x v="113"/>
    <x v="3"/>
    <x v="1"/>
    <x v="1"/>
    <x v="0"/>
    <n v="6649"/>
    <n v="610716"/>
    <n v="54907"/>
    <n v="395623.10087169532"/>
    <n v="69979.537088083292"/>
    <n v="555809"/>
    <n v="145113.3620402214"/>
    <s v="Favourable"/>
  </r>
  <r>
    <s v="PID716"/>
    <x v="1078"/>
    <x v="1"/>
    <x v="1"/>
    <x v="1"/>
    <x v="27"/>
    <n v="8015"/>
    <n v="1300324"/>
    <n v="0"/>
    <n v="397114.25474515621"/>
    <n v="79686.389398808169"/>
    <n v="1300324"/>
    <n v="823523.3558560356"/>
    <s v="Favourable"/>
  </r>
  <r>
    <s v="PID2281"/>
    <x v="1109"/>
    <x v="3"/>
    <x v="1"/>
    <x v="0"/>
    <x v="14"/>
    <n v="5707"/>
    <n v="416238"/>
    <n v="0"/>
    <n v="129144.48228607734"/>
    <n v="11763.269035802872"/>
    <n v="416238"/>
    <n v="275330.24867811979"/>
    <s v="Favourable"/>
  </r>
  <r>
    <s v="PID2701"/>
    <x v="216"/>
    <x v="0"/>
    <x v="0"/>
    <x v="1"/>
    <x v="8"/>
    <n v="7742"/>
    <n v="1067411"/>
    <n v="47078"/>
    <n v="871635.29332856985"/>
    <n v="219836.76454158695"/>
    <n v="1020333"/>
    <n v="-24061.05787015683"/>
    <s v="Adverse"/>
  </r>
  <r>
    <s v="PID4054"/>
    <x v="571"/>
    <x v="3"/>
    <x v="1"/>
    <x v="1"/>
    <x v="25"/>
    <n v="8052"/>
    <n v="1317342"/>
    <n v="0"/>
    <n v="452353.51081215014"/>
    <n v="9823.8280798758242"/>
    <n v="1317342"/>
    <n v="855164.66110797401"/>
    <s v="Favourable"/>
  </r>
  <r>
    <s v="PID4504"/>
    <x v="94"/>
    <x v="3"/>
    <x v="1"/>
    <x v="0"/>
    <x v="17"/>
    <n v="8916"/>
    <n v="2436862"/>
    <n v="0"/>
    <n v="1812941.783706072"/>
    <n v="787507.62804752251"/>
    <n v="2436862"/>
    <n v="-163587.41175359441"/>
    <s v="Adverse"/>
  </r>
  <r>
    <s v="PID6253"/>
    <x v="1103"/>
    <x v="1"/>
    <x v="1"/>
    <x v="2"/>
    <x v="2"/>
    <n v="8194"/>
    <n v="2409244"/>
    <n v="50320"/>
    <n v="703482.58898064296"/>
    <n v="147996.53118759845"/>
    <n v="2358924"/>
    <n v="1557764.8798317586"/>
    <s v="Favourable"/>
  </r>
  <r>
    <s v="PID2845"/>
    <x v="1110"/>
    <x v="0"/>
    <x v="0"/>
    <x v="0"/>
    <x v="34"/>
    <n v="5990"/>
    <n v="343478"/>
    <n v="29378"/>
    <n v="315810.92303490656"/>
    <n v="52910.895255228745"/>
    <n v="314100"/>
    <n v="-25243.818290135299"/>
    <s v="Adverse"/>
  </r>
  <r>
    <s v="PID3390"/>
    <x v="1111"/>
    <x v="1"/>
    <x v="1"/>
    <x v="1"/>
    <x v="9"/>
    <n v="6740"/>
    <n v="556322"/>
    <n v="0"/>
    <n v="388276.69492690067"/>
    <n v="127497.89411612146"/>
    <n v="556322"/>
    <n v="40547.410956977867"/>
    <s v="Favourable"/>
  </r>
  <r>
    <s v="PID5473"/>
    <x v="1112"/>
    <x v="2"/>
    <x v="2"/>
    <x v="1"/>
    <x v="44"/>
    <n v="6914"/>
    <n v="1527580"/>
    <n v="15175"/>
    <n v="673737.29010587442"/>
    <n v="425704.58656355896"/>
    <n v="1512405"/>
    <n v="428138.12333056657"/>
    <s v="Favourable"/>
  </r>
  <r>
    <s v="PID5986"/>
    <x v="562"/>
    <x v="2"/>
    <x v="2"/>
    <x v="0"/>
    <x v="31"/>
    <n v="7791"/>
    <n v="1661519"/>
    <n v="50351"/>
    <n v="377313.41619866504"/>
    <n v="547821.04639407899"/>
    <n v="1611168"/>
    <n v="736384.53740725596"/>
    <s v="Favourable"/>
  </r>
  <r>
    <s v="PID2935"/>
    <x v="434"/>
    <x v="0"/>
    <x v="0"/>
    <x v="0"/>
    <x v="18"/>
    <n v="5986"/>
    <n v="779966"/>
    <n v="0"/>
    <n v="290726.3176722746"/>
    <n v="80125.782211247031"/>
    <n v="779966"/>
    <n v="409113.90011647838"/>
    <s v="Favourable"/>
  </r>
  <r>
    <s v="PID4759"/>
    <x v="871"/>
    <x v="0"/>
    <x v="0"/>
    <x v="1"/>
    <x v="21"/>
    <n v="9262"/>
    <n v="2028358"/>
    <n v="21430"/>
    <n v="1560889.4974836337"/>
    <n v="473141.87091154652"/>
    <n v="2006928"/>
    <n v="-5673.3683951802086"/>
    <s v="Adverse"/>
  </r>
  <r>
    <s v="PID546"/>
    <x v="1113"/>
    <x v="0"/>
    <x v="0"/>
    <x v="0"/>
    <x v="4"/>
    <n v="9311"/>
    <n v="2142287"/>
    <n v="47338"/>
    <n v="1810724.9423506164"/>
    <n v="620845.0333609574"/>
    <n v="2094949"/>
    <n v="-289282.97571157385"/>
    <s v="Adverse"/>
  </r>
  <r>
    <s v="PID812"/>
    <x v="648"/>
    <x v="3"/>
    <x v="1"/>
    <x v="2"/>
    <x v="13"/>
    <n v="8704"/>
    <n v="1047158"/>
    <n v="89730"/>
    <n v="659549.54815978289"/>
    <n v="121434.28083487639"/>
    <n v="957428"/>
    <n v="266174.17100534076"/>
    <s v="Favourable"/>
  </r>
  <r>
    <s v="PID944"/>
    <x v="580"/>
    <x v="2"/>
    <x v="2"/>
    <x v="0"/>
    <x v="32"/>
    <n v="8967"/>
    <n v="1624347"/>
    <n v="0"/>
    <n v="192377.78648799559"/>
    <n v="500197.03228832647"/>
    <n v="1624347"/>
    <n v="931772.18122367794"/>
    <s v="Favourable"/>
  </r>
  <r>
    <s v="PID2413"/>
    <x v="141"/>
    <x v="4"/>
    <x v="3"/>
    <x v="0"/>
    <x v="32"/>
    <n v="8943"/>
    <n v="646948"/>
    <n v="94304"/>
    <n v="509904.79881388944"/>
    <n v="64744.739181125246"/>
    <n v="552644"/>
    <n v="72298.462004985311"/>
    <s v="Favourable"/>
  </r>
  <r>
    <s v="PID4975"/>
    <x v="1081"/>
    <x v="0"/>
    <x v="0"/>
    <x v="0"/>
    <x v="18"/>
    <n v="9419"/>
    <n v="2168979"/>
    <n v="38365"/>
    <n v="1943423.5096198693"/>
    <n v="193208.72173603624"/>
    <n v="2130614"/>
    <n v="32346.768644094467"/>
    <s v="Favourable"/>
  </r>
  <r>
    <s v="PID2347"/>
    <x v="1114"/>
    <x v="4"/>
    <x v="3"/>
    <x v="0"/>
    <x v="26"/>
    <n v="6306"/>
    <n v="2282254"/>
    <n v="19744"/>
    <n v="600105.14075639716"/>
    <n v="637521.18268974172"/>
    <n v="2262510"/>
    <n v="1044627.6765538612"/>
    <s v="Favourable"/>
  </r>
  <r>
    <s v="PID4076"/>
    <x v="679"/>
    <x v="4"/>
    <x v="3"/>
    <x v="0"/>
    <x v="41"/>
    <n v="6329"/>
    <n v="491895"/>
    <n v="16418"/>
    <n v="310660.54230263119"/>
    <n v="89741.641024180091"/>
    <n v="475477"/>
    <n v="91492.816673188703"/>
    <s v="Favourable"/>
  </r>
  <r>
    <s v="PID236"/>
    <x v="1115"/>
    <x v="3"/>
    <x v="1"/>
    <x v="0"/>
    <x v="45"/>
    <n v="8470"/>
    <n v="1587093"/>
    <n v="35291"/>
    <n v="452165.22976473416"/>
    <n v="10845.198938117685"/>
    <n v="1551802"/>
    <n v="1124082.5712971482"/>
    <s v="Favourable"/>
  </r>
  <r>
    <s v="PID3010"/>
    <x v="1020"/>
    <x v="0"/>
    <x v="0"/>
    <x v="2"/>
    <x v="33"/>
    <n v="9234"/>
    <n v="498908"/>
    <n v="19930"/>
    <n v="460096.91583215981"/>
    <n v="66990.321027847895"/>
    <n v="478978"/>
    <n v="-28179.236860007746"/>
    <s v="Adverse"/>
  </r>
  <r>
    <s v="PID4496"/>
    <x v="198"/>
    <x v="0"/>
    <x v="0"/>
    <x v="2"/>
    <x v="13"/>
    <n v="5542"/>
    <n v="2217045"/>
    <n v="25089"/>
    <n v="1143675.2947177144"/>
    <n v="384995.67125683674"/>
    <n v="2191956"/>
    <n v="688374.03402544884"/>
    <s v="Favourable"/>
  </r>
  <r>
    <s v="PID5487"/>
    <x v="761"/>
    <x v="0"/>
    <x v="0"/>
    <x v="1"/>
    <x v="36"/>
    <n v="6284"/>
    <n v="2287642"/>
    <n v="29490"/>
    <n v="2203462.9133644612"/>
    <n v="706583.14121699287"/>
    <n v="2258152"/>
    <n v="-622404.05458145402"/>
    <s v="Adverse"/>
  </r>
  <r>
    <s v="PID5713"/>
    <x v="1045"/>
    <x v="0"/>
    <x v="0"/>
    <x v="1"/>
    <x v="19"/>
    <n v="8769"/>
    <n v="367023"/>
    <n v="31699"/>
    <n v="208532.64494267455"/>
    <n v="60762.505441332461"/>
    <n v="335324"/>
    <n v="97727.849615992978"/>
    <s v="Favourable"/>
  </r>
  <r>
    <s v="PID6149"/>
    <x v="1116"/>
    <x v="0"/>
    <x v="0"/>
    <x v="1"/>
    <x v="42"/>
    <n v="8367"/>
    <n v="1698592"/>
    <n v="27111"/>
    <n v="364876.34802163934"/>
    <n v="387589.15221072611"/>
    <n v="1671481"/>
    <n v="946126.49976763455"/>
    <s v="Favourable"/>
  </r>
  <r>
    <s v="PID3149"/>
    <x v="496"/>
    <x v="2"/>
    <x v="2"/>
    <x v="2"/>
    <x v="46"/>
    <n v="6328"/>
    <n v="820659"/>
    <n v="37518"/>
    <n v="597897.40233373828"/>
    <n v="8272.2039225448661"/>
    <n v="783141"/>
    <n v="214489.39374371688"/>
    <s v="Favourable"/>
  </r>
  <r>
    <s v="PID3575"/>
    <x v="260"/>
    <x v="3"/>
    <x v="1"/>
    <x v="0"/>
    <x v="18"/>
    <n v="8167"/>
    <n v="1917333"/>
    <n v="14315"/>
    <n v="1278072.674532217"/>
    <n v="468134.84715074324"/>
    <n v="1903018"/>
    <n v="171125.47831703979"/>
    <s v="Favourable"/>
  </r>
  <r>
    <s v="PID4215"/>
    <x v="1117"/>
    <x v="1"/>
    <x v="1"/>
    <x v="0"/>
    <x v="46"/>
    <n v="6725"/>
    <n v="1405454"/>
    <n v="0"/>
    <n v="269187.45214413758"/>
    <n v="457193.53276774561"/>
    <n v="1405454"/>
    <n v="679073.01508811675"/>
    <s v="Favourable"/>
  </r>
  <r>
    <s v="PID387"/>
    <x v="1064"/>
    <x v="0"/>
    <x v="0"/>
    <x v="1"/>
    <x v="44"/>
    <n v="8873"/>
    <n v="1968380"/>
    <n v="35711"/>
    <n v="1958020.1327705253"/>
    <n v="313442.03832761041"/>
    <n v="1932669"/>
    <n v="-303082.17109813588"/>
    <s v="Adverse"/>
  </r>
  <r>
    <s v="PID1239"/>
    <x v="132"/>
    <x v="4"/>
    <x v="3"/>
    <x v="2"/>
    <x v="17"/>
    <n v="9200"/>
    <n v="986905"/>
    <n v="52580"/>
    <n v="560801.94786481338"/>
    <n v="63058.947648929337"/>
    <n v="934325"/>
    <n v="363044.1044862573"/>
    <s v="Favourable"/>
  </r>
  <r>
    <s v="PID1612"/>
    <x v="925"/>
    <x v="1"/>
    <x v="1"/>
    <x v="2"/>
    <x v="11"/>
    <n v="6297"/>
    <n v="2433542"/>
    <n v="88266"/>
    <n v="799429.98494770646"/>
    <n v="710342.71692802804"/>
    <n v="2345276"/>
    <n v="923769.29812426539"/>
    <s v="Favourable"/>
  </r>
  <r>
    <s v="PID3502"/>
    <x v="424"/>
    <x v="0"/>
    <x v="0"/>
    <x v="2"/>
    <x v="24"/>
    <n v="6826"/>
    <n v="652878"/>
    <n v="24857"/>
    <n v="151944.20225630418"/>
    <n v="157073.8370775285"/>
    <n v="628021"/>
    <n v="343859.96066616732"/>
    <s v="Favourable"/>
  </r>
  <r>
    <s v="PID133"/>
    <x v="499"/>
    <x v="2"/>
    <x v="2"/>
    <x v="0"/>
    <x v="41"/>
    <n v="9381"/>
    <n v="1311404"/>
    <n v="0"/>
    <n v="719010.48689583014"/>
    <n v="185418.79695182212"/>
    <n v="1311404"/>
    <n v="406974.71615234774"/>
    <s v="Favourable"/>
  </r>
  <r>
    <s v="PID5411"/>
    <x v="719"/>
    <x v="0"/>
    <x v="0"/>
    <x v="2"/>
    <x v="24"/>
    <n v="8897"/>
    <n v="1368207"/>
    <n v="0"/>
    <n v="1242590.0605948195"/>
    <n v="297567.86656147608"/>
    <n v="1368207"/>
    <n v="-171950.92715629563"/>
    <s v="Adverse"/>
  </r>
  <r>
    <s v="PID262"/>
    <x v="769"/>
    <x v="1"/>
    <x v="1"/>
    <x v="1"/>
    <x v="13"/>
    <n v="7370"/>
    <n v="1679547"/>
    <n v="0"/>
    <n v="1473614.3464509316"/>
    <n v="502071.71134947176"/>
    <n v="1679547"/>
    <n v="-296139.05780040333"/>
    <s v="Adverse"/>
  </r>
  <r>
    <s v="PID3460"/>
    <x v="607"/>
    <x v="3"/>
    <x v="1"/>
    <x v="0"/>
    <x v="29"/>
    <n v="8373"/>
    <n v="1084457"/>
    <n v="35247"/>
    <n v="97797.281998941937"/>
    <n v="317419.47314441163"/>
    <n v="1049210"/>
    <n v="669240.2448566464"/>
    <s v="Favourable"/>
  </r>
  <r>
    <s v="PID4294"/>
    <x v="753"/>
    <x v="4"/>
    <x v="3"/>
    <x v="1"/>
    <x v="29"/>
    <n v="9014"/>
    <n v="1663705"/>
    <n v="24646"/>
    <n v="1228624.1770542145"/>
    <n v="99532.47712174819"/>
    <n v="1639059"/>
    <n v="335548.34582403721"/>
    <s v="Favourable"/>
  </r>
  <r>
    <s v="PID4369"/>
    <x v="894"/>
    <x v="0"/>
    <x v="0"/>
    <x v="1"/>
    <x v="16"/>
    <n v="6151"/>
    <n v="851228"/>
    <n v="24021"/>
    <n v="101146.45653922681"/>
    <n v="13239.986647671538"/>
    <n v="827207"/>
    <n v="736841.55681310163"/>
    <s v="Favourable"/>
  </r>
  <r>
    <s v="PID5240"/>
    <x v="1118"/>
    <x v="0"/>
    <x v="0"/>
    <x v="2"/>
    <x v="16"/>
    <n v="5992"/>
    <n v="1782547"/>
    <n v="22661"/>
    <n v="1682965.6453432511"/>
    <n v="19414.133640795691"/>
    <n v="1759886"/>
    <n v="80167.221015953226"/>
    <s v="Favourable"/>
  </r>
  <r>
    <s v="PID6031"/>
    <x v="992"/>
    <x v="4"/>
    <x v="3"/>
    <x v="2"/>
    <x v="14"/>
    <n v="7780"/>
    <n v="958200"/>
    <n v="43324"/>
    <n v="454384.12547626265"/>
    <n v="249412.46176926469"/>
    <n v="914876"/>
    <n v="254403.41275447269"/>
    <s v="Favourable"/>
  </r>
  <r>
    <s v="PID1013"/>
    <x v="475"/>
    <x v="4"/>
    <x v="3"/>
    <x v="0"/>
    <x v="7"/>
    <n v="9104"/>
    <n v="1506627"/>
    <n v="56746"/>
    <n v="1481767.6183973774"/>
    <n v="457938.95260791312"/>
    <n v="1449881"/>
    <n v="-433079.57100529061"/>
    <s v="Adverse"/>
  </r>
  <r>
    <s v="PID2978"/>
    <x v="966"/>
    <x v="4"/>
    <x v="3"/>
    <x v="2"/>
    <x v="13"/>
    <n v="9276"/>
    <n v="1485830"/>
    <n v="34907"/>
    <n v="1166491.3210149973"/>
    <n v="215448.54296226372"/>
    <n v="1450923"/>
    <n v="103890.13602273888"/>
    <s v="Favourable"/>
  </r>
  <r>
    <s v="PID3327"/>
    <x v="1019"/>
    <x v="3"/>
    <x v="1"/>
    <x v="0"/>
    <x v="21"/>
    <n v="9097"/>
    <n v="1443906"/>
    <n v="0"/>
    <n v="863612.49514453264"/>
    <n v="183080.82816013545"/>
    <n v="1443906"/>
    <n v="397212.67669533193"/>
    <s v="Favourable"/>
  </r>
  <r>
    <s v="PID4744"/>
    <x v="298"/>
    <x v="4"/>
    <x v="3"/>
    <x v="0"/>
    <x v="28"/>
    <n v="7111"/>
    <n v="1274209"/>
    <n v="12231"/>
    <n v="261285.47064179942"/>
    <n v="307506.72214835312"/>
    <n v="1261978"/>
    <n v="705416.80720984749"/>
    <s v="Favourable"/>
  </r>
  <r>
    <s v="PID5387"/>
    <x v="1111"/>
    <x v="3"/>
    <x v="1"/>
    <x v="2"/>
    <x v="9"/>
    <n v="6904"/>
    <n v="1327215"/>
    <n v="15626"/>
    <n v="980983.12245389028"/>
    <n v="431495.05694497982"/>
    <n v="1311589"/>
    <n v="-85263.179398870096"/>
    <s v="Adverse"/>
  </r>
  <r>
    <s v="PID1175"/>
    <x v="562"/>
    <x v="0"/>
    <x v="0"/>
    <x v="1"/>
    <x v="43"/>
    <n v="7590"/>
    <n v="2076515"/>
    <n v="0"/>
    <n v="1123236.5154090517"/>
    <n v="135995.46524390421"/>
    <n v="2076515"/>
    <n v="817283.01934704417"/>
    <s v="Favourable"/>
  </r>
  <r>
    <s v="PID6083"/>
    <x v="795"/>
    <x v="2"/>
    <x v="2"/>
    <x v="1"/>
    <x v="8"/>
    <n v="7351"/>
    <n v="2424585"/>
    <n v="45117"/>
    <n v="1638756.2521629902"/>
    <n v="215042.58743813602"/>
    <n v="2379468"/>
    <n v="570786.16039887373"/>
    <s v="Favourable"/>
  </r>
  <r>
    <s v="PID4787"/>
    <x v="1119"/>
    <x v="1"/>
    <x v="1"/>
    <x v="0"/>
    <x v="17"/>
    <n v="7490"/>
    <n v="748249"/>
    <n v="43235"/>
    <n v="614084.83464392589"/>
    <n v="119835.63013839505"/>
    <n v="705014"/>
    <n v="14328.535217679106"/>
    <s v="Favourable"/>
  </r>
  <r>
    <s v="PID5242"/>
    <x v="877"/>
    <x v="3"/>
    <x v="1"/>
    <x v="2"/>
    <x v="25"/>
    <n v="8860"/>
    <n v="1054702"/>
    <n v="40876"/>
    <n v="165085.30952811529"/>
    <n v="78462.421496020324"/>
    <n v="1013826"/>
    <n v="811154.2689758644"/>
    <s v="Favourable"/>
  </r>
  <r>
    <s v="PID1234"/>
    <x v="1120"/>
    <x v="1"/>
    <x v="1"/>
    <x v="2"/>
    <x v="16"/>
    <n v="6623"/>
    <n v="646636"/>
    <n v="27725"/>
    <n v="205474.16892721874"/>
    <n v="155170.50901294156"/>
    <n v="618911"/>
    <n v="285991.32205983973"/>
    <s v="Favourable"/>
  </r>
  <r>
    <s v="PID1428"/>
    <x v="1121"/>
    <x v="4"/>
    <x v="3"/>
    <x v="0"/>
    <x v="29"/>
    <n v="8140"/>
    <n v="1614616"/>
    <n v="19006"/>
    <n v="449558.57247915643"/>
    <n v="7559.5836494929199"/>
    <n v="1595610"/>
    <n v="1157497.8438713506"/>
    <s v="Favourable"/>
  </r>
  <r>
    <s v="PID3210"/>
    <x v="411"/>
    <x v="3"/>
    <x v="1"/>
    <x v="1"/>
    <x v="25"/>
    <n v="8721"/>
    <n v="1690359"/>
    <n v="37725"/>
    <n v="1134178.3849371343"/>
    <n v="225537.57588525678"/>
    <n v="1652634"/>
    <n v="330643.03917760891"/>
    <s v="Favourable"/>
  </r>
  <r>
    <s v="PID3627"/>
    <x v="1122"/>
    <x v="0"/>
    <x v="0"/>
    <x v="0"/>
    <x v="28"/>
    <n v="6539"/>
    <n v="382639"/>
    <n v="0"/>
    <n v="185412.56579598653"/>
    <n v="30619.024573099206"/>
    <n v="382639"/>
    <n v="166607.40963091425"/>
    <s v="Favourable"/>
  </r>
  <r>
    <s v="PID4793"/>
    <x v="1020"/>
    <x v="3"/>
    <x v="1"/>
    <x v="1"/>
    <x v="36"/>
    <n v="7465"/>
    <n v="324999"/>
    <n v="33696"/>
    <n v="86680.918093323387"/>
    <n v="103090.83970809198"/>
    <n v="291303"/>
    <n v="135227.24219858463"/>
    <s v="Favourable"/>
  </r>
  <r>
    <s v="PID4891"/>
    <x v="851"/>
    <x v="1"/>
    <x v="1"/>
    <x v="2"/>
    <x v="11"/>
    <n v="6382"/>
    <n v="684778"/>
    <n v="22686"/>
    <n v="97801.626031453343"/>
    <n v="125071.70045594248"/>
    <n v="662092"/>
    <n v="461904.6735126042"/>
    <s v="Favourable"/>
  </r>
  <r>
    <s v="PID1168"/>
    <x v="1123"/>
    <x v="3"/>
    <x v="1"/>
    <x v="0"/>
    <x v="41"/>
    <n v="9439"/>
    <n v="737453"/>
    <n v="51429"/>
    <n v="40116.76501676019"/>
    <n v="113999.6202516741"/>
    <n v="686024"/>
    <n v="583336.6147315657"/>
    <s v="Favourable"/>
  </r>
  <r>
    <s v="PID2560"/>
    <x v="1058"/>
    <x v="4"/>
    <x v="3"/>
    <x v="2"/>
    <x v="39"/>
    <n v="8585"/>
    <n v="535261"/>
    <n v="48694"/>
    <n v="391598.97480490565"/>
    <n v="124455.42924595189"/>
    <n v="486567"/>
    <n v="19206.595949142473"/>
    <s v="Favourable"/>
  </r>
  <r>
    <s v="PID4596"/>
    <x v="1088"/>
    <x v="0"/>
    <x v="0"/>
    <x v="1"/>
    <x v="20"/>
    <n v="7574"/>
    <n v="358683"/>
    <n v="68476"/>
    <n v="253046.29227496736"/>
    <n v="47453.742583945081"/>
    <n v="290207"/>
    <n v="58182.965141087538"/>
    <s v="Favourable"/>
  </r>
  <r>
    <s v="PID4820"/>
    <x v="774"/>
    <x v="2"/>
    <x v="2"/>
    <x v="0"/>
    <x v="43"/>
    <n v="8484"/>
    <n v="374424"/>
    <n v="0"/>
    <n v="5798.0466212211586"/>
    <n v="116217.37358108677"/>
    <n v="374424"/>
    <n v="252408.57979769207"/>
    <s v="Favourable"/>
  </r>
  <r>
    <s v="PID6416"/>
    <x v="1124"/>
    <x v="0"/>
    <x v="0"/>
    <x v="1"/>
    <x v="20"/>
    <n v="8879"/>
    <n v="2064301"/>
    <n v="0"/>
    <n v="344590.72785963281"/>
    <n v="490967.65863105352"/>
    <n v="2064301"/>
    <n v="1228742.6135093137"/>
    <s v="Favourable"/>
  </r>
  <r>
    <s v="PID5048"/>
    <x v="1125"/>
    <x v="4"/>
    <x v="3"/>
    <x v="0"/>
    <x v="19"/>
    <n v="5778"/>
    <n v="2378029"/>
    <n v="89883"/>
    <n v="176770.6029942256"/>
    <n v="473503.76147624751"/>
    <n v="2288146"/>
    <n v="1727754.635529527"/>
    <s v="Favourable"/>
  </r>
  <r>
    <s v="PID545"/>
    <x v="1126"/>
    <x v="0"/>
    <x v="0"/>
    <x v="2"/>
    <x v="1"/>
    <n v="8559"/>
    <n v="1100810"/>
    <n v="0"/>
    <n v="28861.41590707266"/>
    <n v="252975.26825831496"/>
    <n v="1100810"/>
    <n v="818973.31583461235"/>
    <s v="Favourable"/>
  </r>
  <r>
    <s v="PID1785"/>
    <x v="492"/>
    <x v="1"/>
    <x v="1"/>
    <x v="1"/>
    <x v="4"/>
    <n v="8676"/>
    <n v="1153441"/>
    <n v="34139"/>
    <n v="698711.52609381487"/>
    <n v="329374.62443558645"/>
    <n v="1119302"/>
    <n v="125354.84947059862"/>
    <s v="Favourable"/>
  </r>
  <r>
    <s v="PID4371"/>
    <x v="1127"/>
    <x v="0"/>
    <x v="0"/>
    <x v="0"/>
    <x v="12"/>
    <n v="8919"/>
    <n v="1904287"/>
    <n v="19944"/>
    <n v="1035586.0719111806"/>
    <n v="379209.39567022905"/>
    <n v="1884343"/>
    <n v="489491.53241859027"/>
    <s v="Favourable"/>
  </r>
  <r>
    <s v="PID4189"/>
    <x v="1128"/>
    <x v="2"/>
    <x v="2"/>
    <x v="0"/>
    <x v="34"/>
    <n v="6920"/>
    <n v="440508"/>
    <n v="0"/>
    <n v="152449.0245998911"/>
    <n v="53618.967673065054"/>
    <n v="440508"/>
    <n v="234440.00772704385"/>
    <s v="Favourable"/>
  </r>
  <r>
    <s v="PID6108"/>
    <x v="746"/>
    <x v="4"/>
    <x v="3"/>
    <x v="0"/>
    <x v="14"/>
    <n v="6981"/>
    <n v="2059349"/>
    <n v="0"/>
    <n v="848545.97114333231"/>
    <n v="68920.327315323142"/>
    <n v="2059349"/>
    <n v="1141882.7015413446"/>
    <s v="Favourable"/>
  </r>
  <r>
    <s v="PID1440"/>
    <x v="314"/>
    <x v="4"/>
    <x v="3"/>
    <x v="2"/>
    <x v="42"/>
    <n v="6332"/>
    <n v="1357284"/>
    <n v="0"/>
    <n v="479816.22194520413"/>
    <n v="21847.88163985746"/>
    <n v="1357284"/>
    <n v="855619.89641493838"/>
    <s v="Favourable"/>
  </r>
  <r>
    <s v="PID1943"/>
    <x v="1053"/>
    <x v="1"/>
    <x v="1"/>
    <x v="1"/>
    <x v="12"/>
    <n v="7697"/>
    <n v="2401471"/>
    <n v="47851"/>
    <n v="1118938.2568111226"/>
    <n v="235396.43610105439"/>
    <n v="2353620"/>
    <n v="1047136.3070878231"/>
    <s v="Favourable"/>
  </r>
  <r>
    <s v="PID2734"/>
    <x v="201"/>
    <x v="4"/>
    <x v="3"/>
    <x v="1"/>
    <x v="31"/>
    <n v="5684"/>
    <n v="1934041"/>
    <n v="21260"/>
    <n v="505395.95904454309"/>
    <n v="74029.568394119939"/>
    <n v="1912781"/>
    <n v="1354615.4725613371"/>
    <s v="Favourable"/>
  </r>
  <r>
    <s v="PID5182"/>
    <x v="140"/>
    <x v="4"/>
    <x v="3"/>
    <x v="1"/>
    <x v="29"/>
    <n v="9296"/>
    <n v="2161371"/>
    <n v="42775"/>
    <n v="250664.66367047688"/>
    <n v="285871.5586047055"/>
    <n v="2118596"/>
    <n v="1624834.7777248176"/>
    <s v="Favourable"/>
  </r>
  <r>
    <s v="PID4641"/>
    <x v="409"/>
    <x v="2"/>
    <x v="2"/>
    <x v="0"/>
    <x v="2"/>
    <n v="8691"/>
    <n v="1632788"/>
    <n v="47186"/>
    <n v="1360886.9892398447"/>
    <n v="125871.56707433939"/>
    <n v="1585602"/>
    <n v="146029.4436858159"/>
    <s v="Favourable"/>
  </r>
  <r>
    <s v="PID497"/>
    <x v="117"/>
    <x v="3"/>
    <x v="1"/>
    <x v="1"/>
    <x v="32"/>
    <n v="7519"/>
    <n v="2141015"/>
    <n v="0"/>
    <n v="740408.76376216661"/>
    <n v="93742.370702736385"/>
    <n v="2141015"/>
    <n v="1306863.865535097"/>
    <s v="Favourable"/>
  </r>
  <r>
    <s v="PID4705"/>
    <x v="1129"/>
    <x v="2"/>
    <x v="2"/>
    <x v="2"/>
    <x v="21"/>
    <n v="9485"/>
    <n v="496703"/>
    <n v="17804"/>
    <n v="48652.42194427806"/>
    <n v="52404.409661993028"/>
    <n v="478899"/>
    <n v="395646.16839372891"/>
    <s v="Favourable"/>
  </r>
  <r>
    <s v="PID2450"/>
    <x v="1130"/>
    <x v="2"/>
    <x v="2"/>
    <x v="0"/>
    <x v="4"/>
    <n v="8969"/>
    <n v="1169730"/>
    <n v="10211"/>
    <n v="531134.82346853137"/>
    <n v="343957.27268607786"/>
    <n v="1159519"/>
    <n v="294637.90384539077"/>
    <s v="Favourable"/>
  </r>
  <r>
    <s v="PID2249"/>
    <x v="195"/>
    <x v="0"/>
    <x v="0"/>
    <x v="2"/>
    <x v="32"/>
    <n v="9405"/>
    <n v="776871"/>
    <n v="0"/>
    <n v="403865.42914005241"/>
    <n v="102302.13163334585"/>
    <n v="776871"/>
    <n v="270703.43922660174"/>
    <s v="Favourable"/>
  </r>
  <r>
    <s v="PID2333"/>
    <x v="1064"/>
    <x v="0"/>
    <x v="0"/>
    <x v="2"/>
    <x v="25"/>
    <n v="6466"/>
    <n v="1225559"/>
    <n v="0"/>
    <n v="253186.53046653955"/>
    <n v="115155.86326019488"/>
    <n v="1225559"/>
    <n v="857216.60627326556"/>
    <s v="Favourable"/>
  </r>
  <r>
    <s v="PID3024"/>
    <x v="1056"/>
    <x v="4"/>
    <x v="3"/>
    <x v="2"/>
    <x v="13"/>
    <n v="6273"/>
    <n v="369879"/>
    <n v="31060"/>
    <n v="227142.18584436772"/>
    <n v="17345.165724824325"/>
    <n v="338819"/>
    <n v="125391.64843080795"/>
    <s v="Favourable"/>
  </r>
  <r>
    <s v="PID4632"/>
    <x v="927"/>
    <x v="3"/>
    <x v="1"/>
    <x v="1"/>
    <x v="14"/>
    <n v="8219"/>
    <n v="2121051"/>
    <n v="0"/>
    <n v="611355.44010638783"/>
    <n v="509438.42220623669"/>
    <n v="2121051"/>
    <n v="1000257.1376873755"/>
    <s v="Favourable"/>
  </r>
  <r>
    <s v="PID2073"/>
    <x v="366"/>
    <x v="2"/>
    <x v="2"/>
    <x v="0"/>
    <x v="5"/>
    <n v="9394"/>
    <n v="2196174"/>
    <n v="0"/>
    <n v="1414394.9777582765"/>
    <n v="718714.73025916656"/>
    <n v="2196174"/>
    <n v="63064.291982556693"/>
    <s v="Favourable"/>
  </r>
  <r>
    <s v="PID6249"/>
    <x v="690"/>
    <x v="2"/>
    <x v="2"/>
    <x v="1"/>
    <x v="26"/>
    <n v="8759"/>
    <n v="1384467"/>
    <n v="22800"/>
    <n v="255201.89051235229"/>
    <n v="182759.12014273446"/>
    <n v="1361667"/>
    <n v="946505.98934491328"/>
    <s v="Favourable"/>
  </r>
  <r>
    <s v="PID229"/>
    <x v="706"/>
    <x v="1"/>
    <x v="1"/>
    <x v="0"/>
    <x v="2"/>
    <n v="7724"/>
    <n v="488581"/>
    <n v="42354"/>
    <n v="284213.90965459112"/>
    <n v="153100.19154027078"/>
    <n v="446227"/>
    <n v="51266.898805138073"/>
    <s v="Favourable"/>
  </r>
  <r>
    <s v="PID569"/>
    <x v="541"/>
    <x v="2"/>
    <x v="2"/>
    <x v="0"/>
    <x v="29"/>
    <n v="7145"/>
    <n v="1397742"/>
    <n v="25770"/>
    <n v="835043.11973692931"/>
    <n v="13343.832089926595"/>
    <n v="1371972"/>
    <n v="549355.04817314411"/>
    <s v="Favourable"/>
  </r>
  <r>
    <s v="PID2080"/>
    <x v="288"/>
    <x v="4"/>
    <x v="3"/>
    <x v="2"/>
    <x v="7"/>
    <n v="7831"/>
    <n v="2116433"/>
    <n v="23020"/>
    <n v="1164313.6243263937"/>
    <n v="333976.50842885958"/>
    <n v="2093413"/>
    <n v="618142.86724474677"/>
    <s v="Favourable"/>
  </r>
  <r>
    <s v="PID3847"/>
    <x v="228"/>
    <x v="3"/>
    <x v="1"/>
    <x v="2"/>
    <x v="35"/>
    <n v="9002"/>
    <n v="1409847"/>
    <n v="31869"/>
    <n v="1266041.7622193734"/>
    <n v="426795.16020451783"/>
    <n v="1377978"/>
    <n v="-282989.92242389126"/>
    <s v="Adverse"/>
  </r>
  <r>
    <s v="PID992"/>
    <x v="1131"/>
    <x v="2"/>
    <x v="2"/>
    <x v="2"/>
    <x v="32"/>
    <n v="6262"/>
    <n v="1337198"/>
    <n v="0"/>
    <n v="198861.62864443622"/>
    <n v="406655.76578048762"/>
    <n v="1337198"/>
    <n v="731680.60557507619"/>
    <s v="Favourable"/>
  </r>
  <r>
    <s v="PID5036"/>
    <x v="730"/>
    <x v="0"/>
    <x v="0"/>
    <x v="1"/>
    <x v="22"/>
    <n v="9120"/>
    <n v="2202968"/>
    <n v="55080"/>
    <n v="897470.6267549094"/>
    <n v="170704.41820222783"/>
    <n v="2147888"/>
    <n v="1134792.9550428628"/>
    <s v="Favourable"/>
  </r>
  <r>
    <s v="PID5548"/>
    <x v="957"/>
    <x v="3"/>
    <x v="1"/>
    <x v="2"/>
    <x v="4"/>
    <n v="8782"/>
    <n v="2256617"/>
    <n v="38213"/>
    <n v="2179952.8990618833"/>
    <n v="186735.14713058746"/>
    <n v="2218404"/>
    <n v="-110071.04619247094"/>
    <s v="Adverse"/>
  </r>
  <r>
    <s v="PID784"/>
    <x v="421"/>
    <x v="4"/>
    <x v="3"/>
    <x v="2"/>
    <x v="19"/>
    <n v="8298"/>
    <n v="664586"/>
    <n v="81805"/>
    <n v="469876.60136877"/>
    <n v="195245.81853548725"/>
    <n v="582781"/>
    <n v="-536.41990425728727"/>
    <s v="Adverse"/>
  </r>
  <r>
    <s v="PID2008"/>
    <x v="594"/>
    <x v="1"/>
    <x v="1"/>
    <x v="2"/>
    <x v="32"/>
    <n v="6928"/>
    <n v="1161655"/>
    <n v="0"/>
    <n v="895704.72535606695"/>
    <n v="271662.56406530429"/>
    <n v="1161655"/>
    <n v="-5712.2894213711843"/>
    <s v="Adverse"/>
  </r>
  <r>
    <s v="PID2330"/>
    <x v="414"/>
    <x v="3"/>
    <x v="1"/>
    <x v="0"/>
    <x v="22"/>
    <n v="7059"/>
    <n v="2194704"/>
    <n v="16311"/>
    <n v="1559122.2075286568"/>
    <n v="164122.40558184613"/>
    <n v="2178393"/>
    <n v="471459.38688949705"/>
    <s v="Favourable"/>
  </r>
  <r>
    <s v="PID4761"/>
    <x v="1132"/>
    <x v="2"/>
    <x v="2"/>
    <x v="0"/>
    <x v="19"/>
    <n v="8672"/>
    <n v="2340262"/>
    <n v="25133"/>
    <n v="2006208.9844527934"/>
    <n v="260158.39944245247"/>
    <n v="2315129"/>
    <n v="73894.616104754154"/>
    <s v="Favourable"/>
  </r>
  <r>
    <s v="PID4314"/>
    <x v="591"/>
    <x v="2"/>
    <x v="2"/>
    <x v="0"/>
    <x v="32"/>
    <n v="8619"/>
    <n v="934968"/>
    <n v="33099"/>
    <n v="620984.99699701811"/>
    <n v="20979.031691362881"/>
    <n v="901869"/>
    <n v="293003.97131161904"/>
    <s v="Favourable"/>
  </r>
  <r>
    <s v="PID2973"/>
    <x v="1133"/>
    <x v="2"/>
    <x v="2"/>
    <x v="2"/>
    <x v="21"/>
    <n v="7897"/>
    <n v="1666094"/>
    <n v="43946"/>
    <n v="6135.4881744107797"/>
    <n v="242608.30786576157"/>
    <n v="1622148"/>
    <n v="1417350.2039598278"/>
    <s v="Favourable"/>
  </r>
  <r>
    <s v="PID1358"/>
    <x v="748"/>
    <x v="4"/>
    <x v="3"/>
    <x v="0"/>
    <x v="3"/>
    <n v="9423"/>
    <n v="468940"/>
    <n v="0"/>
    <n v="22672.591026864451"/>
    <n v="81309.686519592578"/>
    <n v="468940"/>
    <n v="364957.72245354299"/>
    <s v="Favourable"/>
  </r>
  <r>
    <s v="PID1381"/>
    <x v="1006"/>
    <x v="3"/>
    <x v="1"/>
    <x v="2"/>
    <x v="46"/>
    <n v="9165"/>
    <n v="2174974"/>
    <n v="48907"/>
    <n v="121074.11616312007"/>
    <n v="636863.36954766966"/>
    <n v="2126067"/>
    <n v="1417036.5142892103"/>
    <s v="Favourable"/>
  </r>
  <r>
    <s v="PID2504"/>
    <x v="418"/>
    <x v="4"/>
    <x v="3"/>
    <x v="0"/>
    <x v="22"/>
    <n v="6027"/>
    <n v="1859966"/>
    <n v="34408"/>
    <n v="302915.7402994007"/>
    <n v="256041.40270757771"/>
    <n v="1825558"/>
    <n v="1301008.8569930214"/>
    <s v="Favourable"/>
  </r>
  <r>
    <s v="PID2767"/>
    <x v="755"/>
    <x v="3"/>
    <x v="1"/>
    <x v="2"/>
    <x v="27"/>
    <n v="7864"/>
    <n v="1402760"/>
    <n v="39454"/>
    <n v="556139.06118183653"/>
    <n v="42852.412298198535"/>
    <n v="1363306"/>
    <n v="803768.52651996491"/>
    <s v="Favourable"/>
  </r>
  <r>
    <s v="PID2976"/>
    <x v="1134"/>
    <x v="2"/>
    <x v="2"/>
    <x v="1"/>
    <x v="41"/>
    <n v="7443"/>
    <n v="867250"/>
    <n v="37663"/>
    <n v="700665.10634772538"/>
    <n v="227243.38542125479"/>
    <n v="829587"/>
    <n v="-60658.491768980166"/>
    <s v="Adverse"/>
  </r>
  <r>
    <s v="PID547"/>
    <x v="91"/>
    <x v="0"/>
    <x v="0"/>
    <x v="2"/>
    <x v="28"/>
    <n v="7889"/>
    <n v="2283775"/>
    <n v="0"/>
    <n v="854948.6415893744"/>
    <n v="19011.407480670689"/>
    <n v="2283775"/>
    <n v="1409814.9509299549"/>
    <s v="Favourable"/>
  </r>
  <r>
    <s v="PID721"/>
    <x v="555"/>
    <x v="0"/>
    <x v="0"/>
    <x v="0"/>
    <x v="15"/>
    <n v="8539"/>
    <n v="680199"/>
    <n v="0"/>
    <n v="674097.54631111515"/>
    <n v="43597.25380391525"/>
    <n v="680199"/>
    <n v="-37495.800115030375"/>
    <s v="Adverse"/>
  </r>
  <r>
    <s v="PID778"/>
    <x v="500"/>
    <x v="0"/>
    <x v="0"/>
    <x v="1"/>
    <x v="38"/>
    <n v="7231"/>
    <n v="1843514"/>
    <n v="16243"/>
    <n v="259885.50815071646"/>
    <n v="207277.51042048694"/>
    <n v="1827271"/>
    <n v="1376350.9814287967"/>
    <s v="Favourable"/>
  </r>
  <r>
    <s v="PID2289"/>
    <x v="1135"/>
    <x v="3"/>
    <x v="1"/>
    <x v="1"/>
    <x v="34"/>
    <n v="6107"/>
    <n v="1741587"/>
    <n v="64004"/>
    <n v="1076809.779186547"/>
    <n v="30053.224744950479"/>
    <n v="1677583"/>
    <n v="634723.99606850254"/>
    <s v="Favourable"/>
  </r>
  <r>
    <s v="PID2624"/>
    <x v="382"/>
    <x v="4"/>
    <x v="3"/>
    <x v="2"/>
    <x v="46"/>
    <n v="6303"/>
    <n v="1087015"/>
    <n v="50460"/>
    <n v="754572.2289042786"/>
    <n v="113033.64719810871"/>
    <n v="1036555"/>
    <n v="219409.12389761268"/>
    <s v="Favourable"/>
  </r>
  <r>
    <s v="PID3021"/>
    <x v="1136"/>
    <x v="3"/>
    <x v="1"/>
    <x v="2"/>
    <x v="43"/>
    <n v="6301"/>
    <n v="338294"/>
    <n v="0"/>
    <n v="322379.30292068759"/>
    <n v="86202.11588196065"/>
    <n v="338294"/>
    <n v="-70287.418802648259"/>
    <s v="Adverse"/>
  </r>
  <r>
    <s v="PID3723"/>
    <x v="161"/>
    <x v="3"/>
    <x v="1"/>
    <x v="0"/>
    <x v="38"/>
    <n v="7352"/>
    <n v="1038819"/>
    <n v="44356"/>
    <n v="736160.78570742533"/>
    <n v="288343.21203895065"/>
    <n v="994463"/>
    <n v="14315.002253624029"/>
    <s v="Favourable"/>
  </r>
  <r>
    <s v="PID5824"/>
    <x v="778"/>
    <x v="2"/>
    <x v="2"/>
    <x v="2"/>
    <x v="6"/>
    <n v="5753"/>
    <n v="1096900"/>
    <n v="15130"/>
    <n v="216779.29409783887"/>
    <n v="117046.04620047682"/>
    <n v="1081770"/>
    <n v="763074.65970168426"/>
    <s v="Favourable"/>
  </r>
  <r>
    <s v="PID6371"/>
    <x v="361"/>
    <x v="1"/>
    <x v="1"/>
    <x v="0"/>
    <x v="14"/>
    <n v="7322"/>
    <n v="691819"/>
    <n v="0"/>
    <n v="301360.92633764446"/>
    <n v="130498.52346843533"/>
    <n v="691819"/>
    <n v="259959.55019392021"/>
    <s v="Favourable"/>
  </r>
  <r>
    <s v="PID625"/>
    <x v="890"/>
    <x v="3"/>
    <x v="1"/>
    <x v="0"/>
    <x v="40"/>
    <n v="7166"/>
    <n v="1530256"/>
    <n v="0"/>
    <n v="752051.95832723891"/>
    <n v="10023.609899146162"/>
    <n v="1530256"/>
    <n v="768180.43177361495"/>
    <s v="Favourable"/>
  </r>
  <r>
    <s v="PID1182"/>
    <x v="550"/>
    <x v="0"/>
    <x v="0"/>
    <x v="2"/>
    <x v="16"/>
    <n v="8629"/>
    <n v="2423354"/>
    <n v="15717"/>
    <n v="2373525.516057631"/>
    <n v="300349.49805222853"/>
    <n v="2407637"/>
    <n v="-250521.01410985971"/>
    <s v="Adverse"/>
  </r>
  <r>
    <s v="PID2478"/>
    <x v="875"/>
    <x v="3"/>
    <x v="1"/>
    <x v="1"/>
    <x v="16"/>
    <n v="9252"/>
    <n v="1871455"/>
    <n v="56884"/>
    <n v="1294109.2342731268"/>
    <n v="143399.42556152449"/>
    <n v="1814571"/>
    <n v="433946.34016534872"/>
    <s v="Favourable"/>
  </r>
  <r>
    <s v="PID4292"/>
    <x v="914"/>
    <x v="2"/>
    <x v="2"/>
    <x v="0"/>
    <x v="32"/>
    <n v="8466"/>
    <n v="531409"/>
    <n v="11207"/>
    <n v="421464.63527264755"/>
    <n v="109369.55506716814"/>
    <n v="520202"/>
    <n v="574.80966018431354"/>
    <s v="Favourable"/>
  </r>
  <r>
    <s v="PID612"/>
    <x v="589"/>
    <x v="2"/>
    <x v="2"/>
    <x v="1"/>
    <x v="3"/>
    <n v="8319"/>
    <n v="2186029"/>
    <n v="57474"/>
    <n v="792675.47139851633"/>
    <n v="723501.68515002856"/>
    <n v="2128555"/>
    <n v="669851.84345145524"/>
    <s v="Favourable"/>
  </r>
  <r>
    <s v="PID3250"/>
    <x v="21"/>
    <x v="2"/>
    <x v="2"/>
    <x v="0"/>
    <x v="15"/>
    <n v="8169"/>
    <n v="1898602"/>
    <n v="48732"/>
    <n v="482646.98731062678"/>
    <n v="57013.459264279874"/>
    <n v="1849870"/>
    <n v="1358941.5534250932"/>
    <s v="Favourable"/>
  </r>
  <r>
    <s v="PID3706"/>
    <x v="1137"/>
    <x v="1"/>
    <x v="1"/>
    <x v="1"/>
    <x v="43"/>
    <n v="6808"/>
    <n v="2396910"/>
    <n v="0"/>
    <n v="112158.73238440887"/>
    <n v="294911.71119988925"/>
    <n v="2396910"/>
    <n v="1989839.5564157018"/>
    <s v="Favourable"/>
  </r>
  <r>
    <s v="PID3420"/>
    <x v="710"/>
    <x v="3"/>
    <x v="1"/>
    <x v="2"/>
    <x v="37"/>
    <n v="7024"/>
    <n v="1150515"/>
    <n v="0"/>
    <n v="601577.34473556373"/>
    <n v="333617.89986693434"/>
    <n v="1150515"/>
    <n v="215319.75539750187"/>
    <s v="Favourable"/>
  </r>
  <r>
    <s v="PID2207"/>
    <x v="1138"/>
    <x v="2"/>
    <x v="2"/>
    <x v="0"/>
    <x v="44"/>
    <n v="7720"/>
    <n v="1618037"/>
    <n v="13447"/>
    <n v="1458960.0064981538"/>
    <n v="502714.11331719725"/>
    <n v="1604590"/>
    <n v="-343637.11981535098"/>
    <s v="Adverse"/>
  </r>
  <r>
    <s v="PID572"/>
    <x v="93"/>
    <x v="3"/>
    <x v="1"/>
    <x v="0"/>
    <x v="38"/>
    <n v="9118"/>
    <n v="818876"/>
    <n v="16591"/>
    <n v="539904.65216849162"/>
    <n v="172979.77578296923"/>
    <n v="802285"/>
    <n v="105991.57204853918"/>
    <s v="Favourable"/>
  </r>
  <r>
    <s v="PID1560"/>
    <x v="42"/>
    <x v="4"/>
    <x v="3"/>
    <x v="2"/>
    <x v="35"/>
    <n v="8325"/>
    <n v="2316268"/>
    <n v="10259"/>
    <n v="1859143.0638388495"/>
    <n v="131607.8588935048"/>
    <n v="2306009"/>
    <n v="325517.07726764563"/>
    <s v="Favourable"/>
  </r>
  <r>
    <s v="PID2688"/>
    <x v="559"/>
    <x v="3"/>
    <x v="1"/>
    <x v="0"/>
    <x v="18"/>
    <n v="9047"/>
    <n v="1377084"/>
    <n v="0"/>
    <n v="782390.28816604835"/>
    <n v="419492.66391931399"/>
    <n v="1377084"/>
    <n v="175201.04791463772"/>
    <s v="Favourable"/>
  </r>
  <r>
    <s v="PID5212"/>
    <x v="51"/>
    <x v="0"/>
    <x v="0"/>
    <x v="2"/>
    <x v="26"/>
    <n v="8381"/>
    <n v="2240968"/>
    <n v="31511"/>
    <n v="481249.87206402933"/>
    <n v="494054.29263259709"/>
    <n v="2209457"/>
    <n v="1265663.8353033736"/>
    <s v="Favourable"/>
  </r>
  <r>
    <s v="PID5613"/>
    <x v="365"/>
    <x v="3"/>
    <x v="1"/>
    <x v="0"/>
    <x v="21"/>
    <n v="6471"/>
    <n v="1384649"/>
    <n v="46737"/>
    <n v="170240.66503403091"/>
    <n v="275057.6899230936"/>
    <n v="1337912"/>
    <n v="939350.64504287555"/>
    <s v="Favourable"/>
  </r>
  <r>
    <s v="PID3792"/>
    <x v="1139"/>
    <x v="2"/>
    <x v="2"/>
    <x v="0"/>
    <x v="36"/>
    <n v="7397"/>
    <n v="2431155"/>
    <n v="0"/>
    <n v="1921950.6521070688"/>
    <n v="221004.75046757422"/>
    <n v="2431155"/>
    <n v="288199.59742535697"/>
    <s v="Favourable"/>
  </r>
  <r>
    <s v="PID2374"/>
    <x v="629"/>
    <x v="1"/>
    <x v="1"/>
    <x v="0"/>
    <x v="5"/>
    <n v="6808"/>
    <n v="394533"/>
    <n v="85423"/>
    <n v="257163.54121716323"/>
    <n v="64067.072731365362"/>
    <n v="309110"/>
    <n v="73302.386051471403"/>
    <s v="Favourable"/>
  </r>
  <r>
    <s v="PID2905"/>
    <x v="1140"/>
    <x v="0"/>
    <x v="0"/>
    <x v="1"/>
    <x v="45"/>
    <n v="5834"/>
    <n v="1971680"/>
    <n v="81936"/>
    <n v="1334481.1774487437"/>
    <n v="368805.85862048203"/>
    <n v="1889744"/>
    <n v="268392.96393077425"/>
    <s v="Favourable"/>
  </r>
  <r>
    <s v="PID1180"/>
    <x v="267"/>
    <x v="0"/>
    <x v="0"/>
    <x v="2"/>
    <x v="6"/>
    <n v="6657"/>
    <n v="1875815"/>
    <n v="74634"/>
    <n v="1297900.7493123116"/>
    <n v="340135.13396716333"/>
    <n v="1801181"/>
    <n v="237779.11672052508"/>
    <s v="Favourable"/>
  </r>
  <r>
    <s v="PID3758"/>
    <x v="626"/>
    <x v="3"/>
    <x v="1"/>
    <x v="1"/>
    <x v="23"/>
    <n v="7965"/>
    <n v="798565"/>
    <n v="31547"/>
    <n v="773662.6394359821"/>
    <n v="14399.013411563503"/>
    <n v="767018"/>
    <n v="10503.347152454429"/>
    <s v="Favourable"/>
  </r>
  <r>
    <s v="PID4022"/>
    <x v="926"/>
    <x v="2"/>
    <x v="2"/>
    <x v="0"/>
    <x v="46"/>
    <n v="6559"/>
    <n v="346239"/>
    <n v="0"/>
    <n v="287309.92542752007"/>
    <n v="70625.619123398719"/>
    <n v="346239"/>
    <n v="-11696.544550918799"/>
    <s v="Adverse"/>
  </r>
  <r>
    <s v="PID5402"/>
    <x v="995"/>
    <x v="0"/>
    <x v="0"/>
    <x v="1"/>
    <x v="30"/>
    <n v="8441"/>
    <n v="1175016"/>
    <n v="49688"/>
    <n v="1101650.0262289292"/>
    <n v="162189.9833546358"/>
    <n v="1125328"/>
    <n v="-88824.009583564941"/>
    <s v="Adverse"/>
  </r>
  <r>
    <s v="PID5561"/>
    <x v="1141"/>
    <x v="4"/>
    <x v="3"/>
    <x v="0"/>
    <x v="8"/>
    <n v="6850"/>
    <n v="1596649"/>
    <n v="43428"/>
    <n v="805649.81822483963"/>
    <n v="207497.01693812304"/>
    <n v="1553221"/>
    <n v="583502.16483703733"/>
    <s v="Favourable"/>
  </r>
  <r>
    <s v="PID3613"/>
    <x v="1056"/>
    <x v="2"/>
    <x v="2"/>
    <x v="2"/>
    <x v="39"/>
    <n v="8849"/>
    <n v="1772091"/>
    <n v="27694"/>
    <n v="541419.48404235148"/>
    <n v="209143.94967334007"/>
    <n v="1744397"/>
    <n v="1021527.5662843084"/>
    <s v="Favourable"/>
  </r>
  <r>
    <s v="PID519"/>
    <x v="1142"/>
    <x v="0"/>
    <x v="0"/>
    <x v="0"/>
    <x v="26"/>
    <n v="8554"/>
    <n v="940213"/>
    <n v="20932"/>
    <n v="524492.1675454122"/>
    <n v="236002.13449893997"/>
    <n v="919281"/>
    <n v="179718.69795564783"/>
    <s v="Favourable"/>
  </r>
  <r>
    <s v="PID1577"/>
    <x v="623"/>
    <x v="4"/>
    <x v="3"/>
    <x v="1"/>
    <x v="10"/>
    <n v="7134"/>
    <n v="2320447"/>
    <n v="59455"/>
    <n v="666818.20209563838"/>
    <n v="674575.39396466326"/>
    <n v="2260992"/>
    <n v="979053.40393969836"/>
    <s v="Favourable"/>
  </r>
  <r>
    <s v="PID4710"/>
    <x v="1143"/>
    <x v="0"/>
    <x v="0"/>
    <x v="0"/>
    <x v="45"/>
    <n v="6755"/>
    <n v="2329092"/>
    <n v="33541"/>
    <n v="637505.54495449981"/>
    <n v="549857.10699595336"/>
    <n v="2295551"/>
    <n v="1141729.3480495468"/>
    <s v="Favourable"/>
  </r>
  <r>
    <s v="PID3691"/>
    <x v="1144"/>
    <x v="2"/>
    <x v="2"/>
    <x v="2"/>
    <x v="46"/>
    <n v="6580"/>
    <n v="2270369"/>
    <n v="99690"/>
    <n v="1481457.1024604947"/>
    <n v="466427.38890895486"/>
    <n v="2170679"/>
    <n v="322484.50863055047"/>
    <s v="Favourable"/>
  </r>
  <r>
    <s v="PID2224"/>
    <x v="419"/>
    <x v="4"/>
    <x v="3"/>
    <x v="1"/>
    <x v="38"/>
    <n v="7817"/>
    <n v="2349407"/>
    <n v="26612"/>
    <n v="1515137.2119297013"/>
    <n v="502037.9177450384"/>
    <n v="2322795"/>
    <n v="332231.87032526033"/>
    <s v="Favourable"/>
  </r>
  <r>
    <s v="PID3057"/>
    <x v="1145"/>
    <x v="3"/>
    <x v="1"/>
    <x v="0"/>
    <x v="19"/>
    <n v="7872"/>
    <n v="787341"/>
    <n v="80279"/>
    <n v="173773.12664156864"/>
    <n v="116905.57412426216"/>
    <n v="707062"/>
    <n v="496662.29923416919"/>
    <s v="Favourable"/>
  </r>
  <r>
    <s v="PID3320"/>
    <x v="25"/>
    <x v="4"/>
    <x v="3"/>
    <x v="1"/>
    <x v="3"/>
    <n v="9158"/>
    <n v="2310243"/>
    <n v="44964"/>
    <n v="442230.03815292381"/>
    <n v="369674.49710878654"/>
    <n v="2265279"/>
    <n v="1498338.4647382896"/>
    <s v="Favourable"/>
  </r>
  <r>
    <s v="PID3863"/>
    <x v="949"/>
    <x v="1"/>
    <x v="1"/>
    <x v="1"/>
    <x v="41"/>
    <n v="5615"/>
    <n v="1212954"/>
    <n v="11803"/>
    <n v="142429.92024681033"/>
    <n v="117752.92508967145"/>
    <n v="1201151"/>
    <n v="952771.15466351819"/>
    <s v="Favourable"/>
  </r>
  <r>
    <s v="PID5546"/>
    <x v="693"/>
    <x v="4"/>
    <x v="3"/>
    <x v="0"/>
    <x v="20"/>
    <n v="8826"/>
    <n v="1093379"/>
    <n v="50535"/>
    <n v="1080412.5307577008"/>
    <n v="276833.67525276321"/>
    <n v="1042844"/>
    <n v="-263867.20601046411"/>
    <s v="Adverse"/>
  </r>
  <r>
    <s v="PID5953"/>
    <x v="1038"/>
    <x v="4"/>
    <x v="3"/>
    <x v="1"/>
    <x v="20"/>
    <n v="5893"/>
    <n v="1410726"/>
    <n v="0"/>
    <n v="909916.9800419485"/>
    <n v="88585.538938585858"/>
    <n v="1410726"/>
    <n v="412223.4810194656"/>
    <s v="Favourable"/>
  </r>
  <r>
    <s v="PID1183"/>
    <x v="961"/>
    <x v="1"/>
    <x v="1"/>
    <x v="1"/>
    <x v="44"/>
    <n v="7124"/>
    <n v="421808"/>
    <n v="54140"/>
    <n v="128178.34625471411"/>
    <n v="95792.375635761055"/>
    <n v="367668"/>
    <n v="197837.27810952484"/>
    <s v="Favourable"/>
  </r>
  <r>
    <s v="PID2684"/>
    <x v="1146"/>
    <x v="1"/>
    <x v="1"/>
    <x v="0"/>
    <x v="45"/>
    <n v="6423"/>
    <n v="938194"/>
    <n v="0"/>
    <n v="517516.97678529233"/>
    <n v="260589.36418629088"/>
    <n v="938194"/>
    <n v="160087.65902841673"/>
    <s v="Favourable"/>
  </r>
  <r>
    <s v="PID3100"/>
    <x v="448"/>
    <x v="3"/>
    <x v="1"/>
    <x v="0"/>
    <x v="36"/>
    <n v="5707"/>
    <n v="2222941"/>
    <n v="0"/>
    <n v="1412990.2931722268"/>
    <n v="607174.82972355082"/>
    <n v="2222941"/>
    <n v="202775.87710422231"/>
    <s v="Favourable"/>
  </r>
  <r>
    <s v="PID4031"/>
    <x v="1139"/>
    <x v="2"/>
    <x v="2"/>
    <x v="2"/>
    <x v="36"/>
    <n v="8942"/>
    <n v="625415"/>
    <n v="47823"/>
    <n v="402807.76872231794"/>
    <n v="100789.75010435675"/>
    <n v="577592"/>
    <n v="121817.48117332533"/>
    <s v="Favourable"/>
  </r>
  <r>
    <s v="PID6429"/>
    <x v="1056"/>
    <x v="0"/>
    <x v="0"/>
    <x v="2"/>
    <x v="10"/>
    <n v="7352"/>
    <n v="408471"/>
    <n v="0"/>
    <n v="96362.017369565845"/>
    <n v="115738.50811906438"/>
    <n v="408471"/>
    <n v="196370.47451136977"/>
    <s v="Favourable"/>
  </r>
  <r>
    <s v="PID971"/>
    <x v="1147"/>
    <x v="2"/>
    <x v="2"/>
    <x v="0"/>
    <x v="39"/>
    <n v="9417"/>
    <n v="1956359"/>
    <n v="49150"/>
    <n v="530176.60245622357"/>
    <n v="401823.52246034407"/>
    <n v="1907209"/>
    <n v="1024358.8750834323"/>
    <s v="Favourable"/>
  </r>
  <r>
    <s v="PID2196"/>
    <x v="127"/>
    <x v="4"/>
    <x v="3"/>
    <x v="1"/>
    <x v="30"/>
    <n v="6268"/>
    <n v="2039935"/>
    <n v="25018"/>
    <n v="723863.39264714986"/>
    <n v="304039.76567729871"/>
    <n v="2014917"/>
    <n v="1012031.8416755514"/>
    <s v="Favourable"/>
  </r>
  <r>
    <s v="PID5009"/>
    <x v="365"/>
    <x v="2"/>
    <x v="2"/>
    <x v="2"/>
    <x v="3"/>
    <n v="6246"/>
    <n v="1869970"/>
    <n v="38776"/>
    <n v="663239.75671812159"/>
    <n v="16598.968910930704"/>
    <n v="1831194"/>
    <n v="1190131.2743709479"/>
    <s v="Favourable"/>
  </r>
  <r>
    <s v="PID4004"/>
    <x v="693"/>
    <x v="3"/>
    <x v="1"/>
    <x v="0"/>
    <x v="34"/>
    <n v="6692"/>
    <n v="2052255"/>
    <n v="22020"/>
    <n v="1339197.4441183088"/>
    <n v="377832.07141988847"/>
    <n v="2030235"/>
    <n v="335225.48446180276"/>
    <s v="Favourable"/>
  </r>
  <r>
    <s v="PID4852"/>
    <x v="954"/>
    <x v="1"/>
    <x v="1"/>
    <x v="2"/>
    <x v="23"/>
    <n v="5544"/>
    <n v="259725"/>
    <n v="51919"/>
    <n v="195746.38614725386"/>
    <n v="11650.654399461311"/>
    <n v="207806"/>
    <n v="52327.959453284828"/>
    <s v="Favourable"/>
  </r>
  <r>
    <s v="PID6046"/>
    <x v="351"/>
    <x v="0"/>
    <x v="0"/>
    <x v="1"/>
    <x v="40"/>
    <n v="8553"/>
    <n v="675162"/>
    <n v="43239"/>
    <n v="651175.8203747014"/>
    <n v="199407.55396664047"/>
    <n v="631923"/>
    <n v="-175421.3743413419"/>
    <s v="Adverse"/>
  </r>
  <r>
    <s v="PID6408"/>
    <x v="1142"/>
    <x v="4"/>
    <x v="3"/>
    <x v="1"/>
    <x v="22"/>
    <n v="6441"/>
    <n v="743544"/>
    <n v="0"/>
    <n v="97820.653329805195"/>
    <n v="45424.938683147666"/>
    <n v="743544"/>
    <n v="600298.4079870471"/>
    <s v="Favourable"/>
  </r>
  <r>
    <s v="PID6433"/>
    <x v="654"/>
    <x v="3"/>
    <x v="1"/>
    <x v="0"/>
    <x v="27"/>
    <n v="7530"/>
    <n v="874195"/>
    <n v="0"/>
    <n v="496582.44434642181"/>
    <n v="50714.285799910322"/>
    <n v="874195"/>
    <n v="326898.26985366782"/>
    <s v="Favourable"/>
  </r>
  <r>
    <s v="PID1965"/>
    <x v="404"/>
    <x v="2"/>
    <x v="2"/>
    <x v="0"/>
    <x v="9"/>
    <n v="5671"/>
    <n v="1167165"/>
    <n v="17000"/>
    <n v="383723.83360982977"/>
    <n v="270632.43367360404"/>
    <n v="1150165"/>
    <n v="512808.73271656618"/>
    <s v="Favourable"/>
  </r>
  <r>
    <s v="PID2986"/>
    <x v="792"/>
    <x v="1"/>
    <x v="1"/>
    <x v="0"/>
    <x v="23"/>
    <n v="8895"/>
    <n v="1538841"/>
    <n v="32818"/>
    <n v="250012.55315572326"/>
    <n v="181590.99815323937"/>
    <n v="1506023"/>
    <n v="1107237.4486910375"/>
    <s v="Favourable"/>
  </r>
  <r>
    <s v="PID3178"/>
    <x v="617"/>
    <x v="4"/>
    <x v="3"/>
    <x v="0"/>
    <x v="31"/>
    <n v="6685"/>
    <n v="981230"/>
    <n v="23228"/>
    <n v="356946.83115874132"/>
    <n v="296351.86823576788"/>
    <n v="958002"/>
    <n v="327931.3006054908"/>
    <s v="Favourable"/>
  </r>
  <r>
    <s v="PID2959"/>
    <x v="321"/>
    <x v="2"/>
    <x v="2"/>
    <x v="1"/>
    <x v="12"/>
    <n v="7864"/>
    <n v="2094571"/>
    <n v="0"/>
    <n v="1320006.2581079819"/>
    <n v="673523.12599004712"/>
    <n v="2094571"/>
    <n v="101041.615901971"/>
    <s v="Favourable"/>
  </r>
  <r>
    <s v="PID4712"/>
    <x v="542"/>
    <x v="1"/>
    <x v="1"/>
    <x v="2"/>
    <x v="16"/>
    <n v="6048"/>
    <n v="2290323"/>
    <n v="59679"/>
    <n v="753257.57579107501"/>
    <n v="71350.069170717572"/>
    <n v="2230644"/>
    <n v="1465715.3550382075"/>
    <s v="Favourable"/>
  </r>
  <r>
    <s v="PID5284"/>
    <x v="232"/>
    <x v="2"/>
    <x v="2"/>
    <x v="0"/>
    <x v="7"/>
    <n v="8505"/>
    <n v="2304546"/>
    <n v="38429"/>
    <n v="603768.52018527803"/>
    <n v="388233.44107884285"/>
    <n v="2266117"/>
    <n v="1312544.0387358791"/>
    <s v="Favourable"/>
  </r>
  <r>
    <s v="PID1241"/>
    <x v="500"/>
    <x v="4"/>
    <x v="3"/>
    <x v="0"/>
    <x v="0"/>
    <n v="6574"/>
    <n v="1886754"/>
    <n v="40884"/>
    <n v="698726.75077771023"/>
    <n v="332107.69042876927"/>
    <n v="1845870"/>
    <n v="855919.55879352055"/>
    <s v="Favourable"/>
  </r>
  <r>
    <s v="PID1604"/>
    <x v="1148"/>
    <x v="4"/>
    <x v="3"/>
    <x v="0"/>
    <x v="43"/>
    <n v="7611"/>
    <n v="1685537"/>
    <n v="23572"/>
    <n v="769289.35838253435"/>
    <n v="513255.82714517781"/>
    <n v="1661965"/>
    <n v="402991.81447228789"/>
    <s v="Favourable"/>
  </r>
  <r>
    <s v="PID2599"/>
    <x v="826"/>
    <x v="3"/>
    <x v="1"/>
    <x v="0"/>
    <x v="19"/>
    <n v="5917"/>
    <n v="890924"/>
    <n v="0"/>
    <n v="347573.19349671173"/>
    <n v="125116.73951164739"/>
    <n v="890924"/>
    <n v="418234.0669916409"/>
    <s v="Favourable"/>
  </r>
  <r>
    <s v="PID3213"/>
    <x v="1149"/>
    <x v="3"/>
    <x v="1"/>
    <x v="1"/>
    <x v="43"/>
    <n v="5566"/>
    <n v="1116158"/>
    <n v="0"/>
    <n v="270724.6591278126"/>
    <n v="288052.97973645257"/>
    <n v="1116158"/>
    <n v="557380.36113573483"/>
    <s v="Favourable"/>
  </r>
  <r>
    <s v="PID6192"/>
    <x v="330"/>
    <x v="3"/>
    <x v="1"/>
    <x v="0"/>
    <x v="0"/>
    <n v="5627"/>
    <n v="335962"/>
    <n v="51883"/>
    <n v="188149.35510387659"/>
    <n v="26250.720313664297"/>
    <n v="284079"/>
    <n v="121561.92458245912"/>
    <s v="Favourable"/>
  </r>
  <r>
    <s v="PID2530"/>
    <x v="1150"/>
    <x v="0"/>
    <x v="0"/>
    <x v="0"/>
    <x v="2"/>
    <n v="8046"/>
    <n v="1068731"/>
    <n v="48974"/>
    <n v="83256.772262960367"/>
    <n v="185721.42686547086"/>
    <n v="1019757"/>
    <n v="799752.80087156873"/>
    <s v="Favourable"/>
  </r>
  <r>
    <s v="PID3543"/>
    <x v="1"/>
    <x v="3"/>
    <x v="1"/>
    <x v="1"/>
    <x v="44"/>
    <n v="8908"/>
    <n v="1081664"/>
    <n v="23866"/>
    <n v="850476.1437201451"/>
    <n v="286788.13291299588"/>
    <n v="1057798"/>
    <n v="-55600.276633141097"/>
    <s v="Adverse"/>
  </r>
  <r>
    <s v="PID359"/>
    <x v="74"/>
    <x v="2"/>
    <x v="2"/>
    <x v="0"/>
    <x v="37"/>
    <n v="6994"/>
    <n v="465563"/>
    <n v="43143"/>
    <n v="286892.63911937701"/>
    <n v="100309.09024105978"/>
    <n v="422420"/>
    <n v="78361.270639563212"/>
    <s v="Favourable"/>
  </r>
  <r>
    <s v="PID2295"/>
    <x v="635"/>
    <x v="0"/>
    <x v="0"/>
    <x v="0"/>
    <x v="13"/>
    <n v="5598"/>
    <n v="458496"/>
    <n v="50352"/>
    <n v="35216.062323147969"/>
    <n v="109927.82684254966"/>
    <n v="408144"/>
    <n v="313352.11083430238"/>
    <s v="Favourable"/>
  </r>
  <r>
    <s v="PID3949"/>
    <x v="428"/>
    <x v="3"/>
    <x v="1"/>
    <x v="0"/>
    <x v="8"/>
    <n v="7384"/>
    <n v="820732"/>
    <n v="58206"/>
    <n v="357678.92290490679"/>
    <n v="74493.128564043349"/>
    <n v="762526"/>
    <n v="388559.94853104989"/>
    <s v="Favourable"/>
  </r>
  <r>
    <s v="PID2341"/>
    <x v="1151"/>
    <x v="2"/>
    <x v="2"/>
    <x v="2"/>
    <x v="39"/>
    <n v="6449"/>
    <n v="1222160"/>
    <n v="44458"/>
    <n v="143017.33744327826"/>
    <n v="173608.14238119544"/>
    <n v="1177702"/>
    <n v="905534.52017552627"/>
    <s v="Favourable"/>
  </r>
  <r>
    <s v="PID1717"/>
    <x v="1078"/>
    <x v="0"/>
    <x v="0"/>
    <x v="2"/>
    <x v="2"/>
    <n v="5960"/>
    <n v="1999364"/>
    <n v="34748"/>
    <n v="895831.97948909819"/>
    <n v="199831.08640310899"/>
    <n v="1964616"/>
    <n v="903700.9341077928"/>
    <s v="Favourable"/>
  </r>
  <r>
    <s v="PID2956"/>
    <x v="1088"/>
    <x v="2"/>
    <x v="2"/>
    <x v="2"/>
    <x v="41"/>
    <n v="7084"/>
    <n v="944244"/>
    <n v="51530"/>
    <n v="338952.0881230922"/>
    <n v="138740.34984479545"/>
    <n v="892714"/>
    <n v="466551.56203211239"/>
    <s v="Favourable"/>
  </r>
  <r>
    <s v="PID4661"/>
    <x v="642"/>
    <x v="0"/>
    <x v="0"/>
    <x v="2"/>
    <x v="38"/>
    <n v="9100"/>
    <n v="2429388"/>
    <n v="0"/>
    <n v="1193732.3445830438"/>
    <n v="506798.31131351826"/>
    <n v="2429388"/>
    <n v="728857.34410343785"/>
    <s v="Favourable"/>
  </r>
  <r>
    <s v="PID5771"/>
    <x v="464"/>
    <x v="4"/>
    <x v="3"/>
    <x v="2"/>
    <x v="33"/>
    <n v="6122"/>
    <n v="1308426"/>
    <n v="70902"/>
    <n v="662085.10765015054"/>
    <n v="251189.16892427389"/>
    <n v="1237524"/>
    <n v="395151.72342557553"/>
    <s v="Favourable"/>
  </r>
  <r>
    <s v="PID5784"/>
    <x v="1152"/>
    <x v="4"/>
    <x v="3"/>
    <x v="0"/>
    <x v="25"/>
    <n v="6902"/>
    <n v="2110004"/>
    <n v="38032"/>
    <n v="1527732.7008752176"/>
    <n v="516068.29375224671"/>
    <n v="2071972"/>
    <n v="66203.00537253567"/>
    <s v="Favourable"/>
  </r>
  <r>
    <s v="PID470"/>
    <x v="984"/>
    <x v="0"/>
    <x v="0"/>
    <x v="1"/>
    <x v="12"/>
    <n v="9343"/>
    <n v="1597509"/>
    <n v="0"/>
    <n v="494811.38108064933"/>
    <n v="280896.38077733689"/>
    <n v="1597509"/>
    <n v="821801.23814201378"/>
    <s v="Favourable"/>
  </r>
  <r>
    <s v="PID1135"/>
    <x v="575"/>
    <x v="3"/>
    <x v="1"/>
    <x v="0"/>
    <x v="43"/>
    <n v="7292"/>
    <n v="1311093"/>
    <n v="0"/>
    <n v="1233911.9533635692"/>
    <n v="149292.60935368799"/>
    <n v="1311093"/>
    <n v="-72111.5627172573"/>
    <s v="Adverse"/>
  </r>
  <r>
    <s v="PID2115"/>
    <x v="1153"/>
    <x v="2"/>
    <x v="2"/>
    <x v="2"/>
    <x v="14"/>
    <n v="6317"/>
    <n v="261604"/>
    <n v="0"/>
    <n v="119911.74630637179"/>
    <n v="10521.029294011492"/>
    <n v="261604"/>
    <n v="131171.22439961671"/>
    <s v="Favourable"/>
  </r>
  <r>
    <s v="PID3618"/>
    <x v="1154"/>
    <x v="0"/>
    <x v="0"/>
    <x v="0"/>
    <x v="46"/>
    <n v="8512"/>
    <n v="2143334"/>
    <n v="28280"/>
    <n v="182149.41362674325"/>
    <n v="171666.77615081577"/>
    <n v="2115054"/>
    <n v="1789517.8102224409"/>
    <s v="Favourable"/>
  </r>
  <r>
    <s v="PID369"/>
    <x v="508"/>
    <x v="4"/>
    <x v="3"/>
    <x v="1"/>
    <x v="26"/>
    <n v="5792"/>
    <n v="1687086"/>
    <n v="0"/>
    <n v="1079746.754998602"/>
    <n v="29498.085654826631"/>
    <n v="1687086"/>
    <n v="577841.15934657142"/>
    <s v="Favourable"/>
  </r>
  <r>
    <s v="PID5191"/>
    <x v="1155"/>
    <x v="3"/>
    <x v="1"/>
    <x v="2"/>
    <x v="14"/>
    <n v="9403"/>
    <n v="1227541"/>
    <n v="0"/>
    <n v="797932.28410326294"/>
    <n v="59258.5697509241"/>
    <n v="1227541"/>
    <n v="370350.14614581293"/>
    <s v="Favourable"/>
  </r>
  <r>
    <s v="PID5256"/>
    <x v="584"/>
    <x v="0"/>
    <x v="0"/>
    <x v="1"/>
    <x v="41"/>
    <n v="7684"/>
    <n v="1281896"/>
    <n v="44451"/>
    <n v="1252453.7866583935"/>
    <n v="281314.64461513684"/>
    <n v="1237445"/>
    <n v="-251872.43127353024"/>
    <s v="Adverse"/>
  </r>
  <r>
    <s v="PID5332"/>
    <x v="447"/>
    <x v="3"/>
    <x v="1"/>
    <x v="2"/>
    <x v="38"/>
    <n v="8513"/>
    <n v="792615"/>
    <n v="61524"/>
    <n v="325842.18686246977"/>
    <n v="78857.41508109853"/>
    <n v="731091"/>
    <n v="387915.39805643167"/>
    <s v="Favourable"/>
  </r>
  <r>
    <s v="PID1383"/>
    <x v="203"/>
    <x v="4"/>
    <x v="3"/>
    <x v="1"/>
    <x v="15"/>
    <n v="6850"/>
    <n v="1772718"/>
    <n v="39579"/>
    <n v="681697.04537938046"/>
    <n v="291284.18569294806"/>
    <n v="1733139"/>
    <n v="799736.76892767148"/>
    <s v="Favourable"/>
  </r>
  <r>
    <s v="PID2862"/>
    <x v="320"/>
    <x v="1"/>
    <x v="1"/>
    <x v="1"/>
    <x v="27"/>
    <n v="6431"/>
    <n v="1437779"/>
    <n v="41126"/>
    <n v="605175.05999894184"/>
    <n v="162616.73183620619"/>
    <n v="1396653"/>
    <n v="669987.208164852"/>
    <s v="Favourable"/>
  </r>
  <r>
    <s v="PID3049"/>
    <x v="1087"/>
    <x v="4"/>
    <x v="3"/>
    <x v="2"/>
    <x v="3"/>
    <n v="9407"/>
    <n v="1360142"/>
    <n v="0"/>
    <n v="892519.18819165695"/>
    <n v="424817.56320363679"/>
    <n v="1360142"/>
    <n v="42805.248604706256"/>
    <s v="Favourable"/>
  </r>
  <r>
    <s v="PID3657"/>
    <x v="567"/>
    <x v="2"/>
    <x v="2"/>
    <x v="2"/>
    <x v="15"/>
    <n v="8816"/>
    <n v="1198323"/>
    <n v="14222"/>
    <n v="875744.73657190509"/>
    <n v="145368.58895895127"/>
    <n v="1184101"/>
    <n v="177209.67446914362"/>
    <s v="Favourable"/>
  </r>
  <r>
    <s v="PID983"/>
    <x v="1156"/>
    <x v="0"/>
    <x v="0"/>
    <x v="0"/>
    <x v="23"/>
    <n v="8775"/>
    <n v="2430662"/>
    <n v="0"/>
    <n v="401210.91400532296"/>
    <n v="483002.02827758156"/>
    <n v="2430662"/>
    <n v="1546449.0577170956"/>
    <s v="Favourable"/>
  </r>
  <r>
    <s v="PID6222"/>
    <x v="1008"/>
    <x v="2"/>
    <x v="2"/>
    <x v="0"/>
    <x v="45"/>
    <n v="6628"/>
    <n v="924908"/>
    <n v="48872"/>
    <n v="75392.321150780801"/>
    <n v="32876.592490807285"/>
    <n v="876036"/>
    <n v="816639.08635841194"/>
    <s v="Favourable"/>
  </r>
  <r>
    <s v="PID5079"/>
    <x v="880"/>
    <x v="0"/>
    <x v="0"/>
    <x v="1"/>
    <x v="33"/>
    <n v="9496"/>
    <n v="2295372"/>
    <n v="76499"/>
    <n v="1796452.8752670158"/>
    <n v="122864.3975365503"/>
    <n v="2218873"/>
    <n v="376054.72719643405"/>
    <s v="Favourable"/>
  </r>
  <r>
    <s v="PID1479"/>
    <x v="1157"/>
    <x v="0"/>
    <x v="0"/>
    <x v="0"/>
    <x v="45"/>
    <n v="8762"/>
    <n v="887250"/>
    <n v="47569"/>
    <n v="197728.19594937374"/>
    <n v="208322.73146823919"/>
    <n v="839681"/>
    <n v="481199.07258238707"/>
    <s v="Favourable"/>
  </r>
  <r>
    <s v="PID1492"/>
    <x v="1091"/>
    <x v="0"/>
    <x v="0"/>
    <x v="1"/>
    <x v="42"/>
    <n v="6090"/>
    <n v="2044294"/>
    <n v="0"/>
    <n v="949233.41370027908"/>
    <n v="29483.000585147252"/>
    <n v="2044294"/>
    <n v="1065577.5857145735"/>
    <s v="Favourable"/>
  </r>
  <r>
    <s v="PID2047"/>
    <x v="1158"/>
    <x v="0"/>
    <x v="0"/>
    <x v="1"/>
    <x v="28"/>
    <n v="9204"/>
    <n v="371752"/>
    <n v="0"/>
    <n v="370697.40187889436"/>
    <n v="67917.663492391934"/>
    <n v="371752"/>
    <n v="-66863.065371286299"/>
    <s v="Adverse"/>
  </r>
  <r>
    <s v="PID4431"/>
    <x v="729"/>
    <x v="3"/>
    <x v="1"/>
    <x v="0"/>
    <x v="34"/>
    <n v="7111"/>
    <n v="755320"/>
    <n v="33821"/>
    <n v="176884.47202385028"/>
    <n v="102085.4906777256"/>
    <n v="721499"/>
    <n v="476350.03729842411"/>
    <s v="Favourable"/>
  </r>
  <r>
    <s v="PID5103"/>
    <x v="1159"/>
    <x v="4"/>
    <x v="3"/>
    <x v="2"/>
    <x v="32"/>
    <n v="8964"/>
    <n v="1120409"/>
    <n v="71598"/>
    <n v="863614.59438703139"/>
    <n v="7776.5253112869077"/>
    <n v="1048811"/>
    <n v="249017.8803016817"/>
    <s v="Favourable"/>
  </r>
  <r>
    <s v="PID5610"/>
    <x v="947"/>
    <x v="3"/>
    <x v="1"/>
    <x v="0"/>
    <x v="12"/>
    <n v="6723"/>
    <n v="1367150"/>
    <n v="95193"/>
    <n v="678526.14416108932"/>
    <n v="362038.25555348466"/>
    <n v="1271957"/>
    <n v="326585.60028542602"/>
    <s v="Favourable"/>
  </r>
  <r>
    <s v="PID6325"/>
    <x v="797"/>
    <x v="2"/>
    <x v="2"/>
    <x v="1"/>
    <x v="12"/>
    <n v="6940"/>
    <n v="1985864"/>
    <n v="27245"/>
    <n v="331171.89826657658"/>
    <n v="224071.96485496502"/>
    <n v="1958619"/>
    <n v="1430620.1368784583"/>
    <s v="Favourable"/>
  </r>
  <r>
    <s v="PID2772"/>
    <x v="958"/>
    <x v="1"/>
    <x v="1"/>
    <x v="0"/>
    <x v="38"/>
    <n v="7109"/>
    <n v="2482942"/>
    <n v="0"/>
    <n v="144120.87119122714"/>
    <n v="596032.12655600358"/>
    <n v="2482942"/>
    <n v="1742789.0022527692"/>
    <s v="Favourable"/>
  </r>
  <r>
    <s v="PID4112"/>
    <x v="143"/>
    <x v="3"/>
    <x v="1"/>
    <x v="0"/>
    <x v="17"/>
    <n v="9297"/>
    <n v="2002668"/>
    <n v="49133"/>
    <n v="764663.55910304678"/>
    <n v="146515.38629143176"/>
    <n v="1953535"/>
    <n v="1091489.0546055215"/>
    <s v="Favourable"/>
  </r>
  <r>
    <s v="PID4639"/>
    <x v="926"/>
    <x v="4"/>
    <x v="3"/>
    <x v="1"/>
    <x v="42"/>
    <n v="5591"/>
    <n v="560559"/>
    <n v="46374"/>
    <n v="254678.39849196989"/>
    <n v="7158.7826950212802"/>
    <n v="514185"/>
    <n v="298721.81881300884"/>
    <s v="Favourable"/>
  </r>
  <r>
    <s v="PID1052"/>
    <x v="746"/>
    <x v="0"/>
    <x v="0"/>
    <x v="2"/>
    <x v="20"/>
    <n v="5509"/>
    <n v="2483942"/>
    <n v="17690"/>
    <n v="1638294.559301419"/>
    <n v="583615.2461970622"/>
    <n v="2466252"/>
    <n v="262032.19450151874"/>
    <s v="Favourable"/>
  </r>
  <r>
    <s v="PID1407"/>
    <x v="1160"/>
    <x v="4"/>
    <x v="3"/>
    <x v="2"/>
    <x v="11"/>
    <n v="6046"/>
    <n v="1380054"/>
    <n v="58151"/>
    <n v="666696.56046734832"/>
    <n v="240042.95063634648"/>
    <n v="1321903"/>
    <n v="473314.48889630521"/>
    <s v="Favourable"/>
  </r>
  <r>
    <s v="PID1486"/>
    <x v="780"/>
    <x v="0"/>
    <x v="0"/>
    <x v="1"/>
    <x v="12"/>
    <n v="9129"/>
    <n v="542068"/>
    <n v="59996"/>
    <n v="173762.69835163822"/>
    <n v="158016.69395320502"/>
    <n v="482072"/>
    <n v="210288.60769515677"/>
    <s v="Favourable"/>
  </r>
  <r>
    <s v="PID695"/>
    <x v="475"/>
    <x v="2"/>
    <x v="2"/>
    <x v="2"/>
    <x v="6"/>
    <n v="6172"/>
    <n v="1262299"/>
    <n v="21354"/>
    <n v="762186.16715774836"/>
    <n v="182793.19362459486"/>
    <n v="1240945"/>
    <n v="317319.6392176568"/>
    <s v="Favourable"/>
  </r>
  <r>
    <s v="PID6319"/>
    <x v="1161"/>
    <x v="0"/>
    <x v="0"/>
    <x v="0"/>
    <x v="46"/>
    <n v="8252"/>
    <n v="559476"/>
    <n v="58721"/>
    <n v="487591.55836447381"/>
    <n v="93001.701893157631"/>
    <n v="500755"/>
    <n v="-21117.260257631424"/>
    <s v="Adverse"/>
  </r>
  <r>
    <s v="PID420"/>
    <x v="506"/>
    <x v="3"/>
    <x v="1"/>
    <x v="2"/>
    <x v="26"/>
    <n v="5670"/>
    <n v="701226"/>
    <n v="37310"/>
    <n v="40371.581835665609"/>
    <n v="69763.137257338545"/>
    <n v="663916"/>
    <n v="591091.28090699587"/>
    <s v="Favourable"/>
  </r>
  <r>
    <s v="PID2576"/>
    <x v="511"/>
    <x v="0"/>
    <x v="0"/>
    <x v="2"/>
    <x v="19"/>
    <n v="6671"/>
    <n v="829763"/>
    <n v="18577"/>
    <n v="267712.41266004654"/>
    <n v="121765.06154776213"/>
    <n v="811186"/>
    <n v="440285.52579219133"/>
    <s v="Favourable"/>
  </r>
  <r>
    <s v="PID4798"/>
    <x v="892"/>
    <x v="0"/>
    <x v="0"/>
    <x v="2"/>
    <x v="28"/>
    <n v="7523"/>
    <n v="1787545"/>
    <n v="0"/>
    <n v="819547.52803316608"/>
    <n v="57582.082911236714"/>
    <n v="1787545"/>
    <n v="910415.38905559725"/>
    <s v="Favourable"/>
  </r>
  <r>
    <s v="PID624"/>
    <x v="256"/>
    <x v="0"/>
    <x v="0"/>
    <x v="1"/>
    <x v="37"/>
    <n v="8384"/>
    <n v="2286509"/>
    <n v="54080"/>
    <n v="130329.89006305629"/>
    <n v="618780.65895782947"/>
    <n v="2232429"/>
    <n v="1537398.4509791143"/>
    <s v="Favourable"/>
  </r>
  <r>
    <s v="PID4380"/>
    <x v="1162"/>
    <x v="4"/>
    <x v="3"/>
    <x v="1"/>
    <x v="0"/>
    <n v="5562"/>
    <n v="2475669"/>
    <n v="19819"/>
    <n v="2441788.082775332"/>
    <n v="171472.0306342039"/>
    <n v="2455850"/>
    <n v="-137591.11340953596"/>
    <s v="Adverse"/>
  </r>
  <r>
    <s v="PID4449"/>
    <x v="458"/>
    <x v="0"/>
    <x v="0"/>
    <x v="2"/>
    <x v="4"/>
    <n v="9200"/>
    <n v="1882754"/>
    <n v="0"/>
    <n v="326829.27740286611"/>
    <n v="201964.67130287437"/>
    <n v="1882754"/>
    <n v="1353960.0512942595"/>
    <s v="Favourable"/>
  </r>
  <r>
    <s v="PID5564"/>
    <x v="222"/>
    <x v="1"/>
    <x v="1"/>
    <x v="2"/>
    <x v="15"/>
    <n v="6196"/>
    <n v="1465157"/>
    <n v="25268"/>
    <n v="157257.25410951601"/>
    <n v="113799.32445601431"/>
    <n v="1439889"/>
    <n v="1194100.4214344698"/>
    <s v="Favourable"/>
  </r>
  <r>
    <s v="PID135"/>
    <x v="188"/>
    <x v="0"/>
    <x v="0"/>
    <x v="2"/>
    <x v="2"/>
    <n v="8941"/>
    <n v="1245220"/>
    <n v="15205"/>
    <n v="1130563.3118287928"/>
    <n v="398995.33364543872"/>
    <n v="1230015"/>
    <n v="-284338.64547423157"/>
    <s v="Adverse"/>
  </r>
  <r>
    <s v="PID416"/>
    <x v="224"/>
    <x v="1"/>
    <x v="1"/>
    <x v="2"/>
    <x v="4"/>
    <n v="7255"/>
    <n v="1273731"/>
    <n v="0"/>
    <n v="147594.77275465609"/>
    <n v="246532.09466501197"/>
    <n v="1273731"/>
    <n v="879604.13258033199"/>
    <s v="Favourable"/>
  </r>
  <r>
    <s v="PID982"/>
    <x v="419"/>
    <x v="0"/>
    <x v="0"/>
    <x v="0"/>
    <x v="25"/>
    <n v="7573"/>
    <n v="1268246"/>
    <n v="0"/>
    <n v="910082.77157681284"/>
    <n v="80185.51502167758"/>
    <n v="1268246"/>
    <n v="277977.71340150957"/>
    <s v="Favourable"/>
  </r>
  <r>
    <s v="PID1145"/>
    <x v="1163"/>
    <x v="0"/>
    <x v="0"/>
    <x v="2"/>
    <x v="16"/>
    <n v="8535"/>
    <n v="1869793"/>
    <n v="38349"/>
    <n v="394354.55522544205"/>
    <n v="461097.87770190713"/>
    <n v="1831444"/>
    <n v="1014340.5670726509"/>
    <s v="Favourable"/>
  </r>
  <r>
    <s v="PID2542"/>
    <x v="636"/>
    <x v="1"/>
    <x v="1"/>
    <x v="0"/>
    <x v="14"/>
    <n v="7979"/>
    <n v="1241877"/>
    <n v="13564"/>
    <n v="499459.8507479236"/>
    <n v="134581.91404720416"/>
    <n v="1228313"/>
    <n v="607835.23520487221"/>
    <s v="Favourable"/>
  </r>
  <r>
    <s v="PID3893"/>
    <x v="772"/>
    <x v="1"/>
    <x v="1"/>
    <x v="1"/>
    <x v="40"/>
    <n v="9484"/>
    <n v="2055993"/>
    <n v="41368"/>
    <n v="1831262.2752248168"/>
    <n v="159244.30182598697"/>
    <n v="2014625"/>
    <n v="65486.422949196305"/>
    <s v="Favourable"/>
  </r>
  <r>
    <s v="PID194"/>
    <x v="1164"/>
    <x v="2"/>
    <x v="2"/>
    <x v="0"/>
    <x v="41"/>
    <n v="5741"/>
    <n v="1255351"/>
    <n v="25347"/>
    <n v="884973.85602776008"/>
    <n v="359744.20882477547"/>
    <n v="1230004"/>
    <n v="10632.935147464508"/>
    <s v="Favourable"/>
  </r>
  <r>
    <s v="PID505"/>
    <x v="1165"/>
    <x v="0"/>
    <x v="0"/>
    <x v="1"/>
    <x v="23"/>
    <n v="7782"/>
    <n v="397277"/>
    <n v="0"/>
    <n v="121724.77549502431"/>
    <n v="1902.1017304565185"/>
    <n v="397277"/>
    <n v="273650.12277451914"/>
    <s v="Favourable"/>
  </r>
  <r>
    <s v="PID3762"/>
    <x v="1166"/>
    <x v="2"/>
    <x v="2"/>
    <x v="1"/>
    <x v="10"/>
    <n v="7351"/>
    <n v="1821191"/>
    <n v="0"/>
    <n v="1174790.6048209833"/>
    <n v="276895.18729714019"/>
    <n v="1821191"/>
    <n v="369505.2078818765"/>
    <s v="Favourable"/>
  </r>
  <r>
    <s v="PID1091"/>
    <x v="1085"/>
    <x v="0"/>
    <x v="0"/>
    <x v="0"/>
    <x v="44"/>
    <n v="6812"/>
    <n v="1019587"/>
    <n v="44986"/>
    <n v="147050.19536292637"/>
    <n v="298740.49217961676"/>
    <n v="974601"/>
    <n v="573796.31245745684"/>
    <s v="Favourable"/>
  </r>
  <r>
    <s v="PID3622"/>
    <x v="1122"/>
    <x v="1"/>
    <x v="1"/>
    <x v="1"/>
    <x v="1"/>
    <n v="5579"/>
    <n v="1999952"/>
    <n v="15734"/>
    <n v="89361.465435267863"/>
    <n v="75064.045960570933"/>
    <n v="1984218"/>
    <n v="1835526.4886041612"/>
    <s v="Favourable"/>
  </r>
  <r>
    <s v="PID5611"/>
    <x v="728"/>
    <x v="0"/>
    <x v="0"/>
    <x v="0"/>
    <x v="1"/>
    <n v="7726"/>
    <n v="1357092"/>
    <n v="10098"/>
    <n v="140156.04059185868"/>
    <n v="394281.95965408348"/>
    <n v="1346994"/>
    <n v="822653.99975405785"/>
    <s v="Favourable"/>
  </r>
  <r>
    <s v="PID5714"/>
    <x v="48"/>
    <x v="0"/>
    <x v="0"/>
    <x v="2"/>
    <x v="3"/>
    <n v="8783"/>
    <n v="2116439"/>
    <n v="44554"/>
    <n v="1195459.734594397"/>
    <n v="558029.96254942985"/>
    <n v="2071885"/>
    <n v="362949.30285617313"/>
    <s v="Favourable"/>
  </r>
  <r>
    <s v="PID4203"/>
    <x v="952"/>
    <x v="2"/>
    <x v="2"/>
    <x v="0"/>
    <x v="28"/>
    <n v="7164"/>
    <n v="1419849"/>
    <n v="22923"/>
    <n v="156915.45811558911"/>
    <n v="233942.514267844"/>
    <n v="1396926"/>
    <n v="1028991.0276165669"/>
    <s v="Favourable"/>
  </r>
  <r>
    <s v="PID822"/>
    <x v="156"/>
    <x v="4"/>
    <x v="3"/>
    <x v="1"/>
    <x v="38"/>
    <n v="8006"/>
    <n v="1949402"/>
    <n v="0"/>
    <n v="1504775.3309869249"/>
    <n v="637984.96255604376"/>
    <n v="1949402"/>
    <n v="-193358.29354296857"/>
    <s v="Adverse"/>
  </r>
  <r>
    <s v="PID1041"/>
    <x v="1167"/>
    <x v="0"/>
    <x v="0"/>
    <x v="0"/>
    <x v="9"/>
    <n v="6079"/>
    <n v="2263089"/>
    <n v="52491"/>
    <n v="122356.32554879908"/>
    <n v="279821.61427458655"/>
    <n v="2210598"/>
    <n v="1860911.0601766144"/>
    <s v="Favourable"/>
  </r>
  <r>
    <s v="PID2885"/>
    <x v="997"/>
    <x v="3"/>
    <x v="1"/>
    <x v="1"/>
    <x v="28"/>
    <n v="8677"/>
    <n v="1616414"/>
    <n v="11648"/>
    <n v="1397952.0675376079"/>
    <n v="198160.58152405758"/>
    <n v="1604766"/>
    <n v="20301.350938334595"/>
    <s v="Favourable"/>
  </r>
  <r>
    <s v="PID5614"/>
    <x v="615"/>
    <x v="0"/>
    <x v="0"/>
    <x v="2"/>
    <x v="24"/>
    <n v="5505"/>
    <n v="2491712"/>
    <n v="28370"/>
    <n v="1357006.966457672"/>
    <n v="278283.76002300635"/>
    <n v="2463342"/>
    <n v="856421.27351932181"/>
    <s v="Favourable"/>
  </r>
  <r>
    <s v="PID1741"/>
    <x v="1168"/>
    <x v="4"/>
    <x v="3"/>
    <x v="0"/>
    <x v="14"/>
    <n v="8316"/>
    <n v="1146829"/>
    <n v="14349"/>
    <n v="963879.89514796622"/>
    <n v="198545.3523634884"/>
    <n v="1132480"/>
    <n v="-15596.247511454625"/>
    <s v="Adverse"/>
  </r>
  <r>
    <s v="PID3236"/>
    <x v="480"/>
    <x v="1"/>
    <x v="1"/>
    <x v="0"/>
    <x v="12"/>
    <n v="7818"/>
    <n v="293696"/>
    <n v="0"/>
    <n v="206925.55460118956"/>
    <n v="23950.570509828398"/>
    <n v="293696"/>
    <n v="62819.874888982042"/>
    <s v="Favourable"/>
  </r>
  <r>
    <s v="PID3774"/>
    <x v="480"/>
    <x v="1"/>
    <x v="1"/>
    <x v="0"/>
    <x v="10"/>
    <n v="5531"/>
    <n v="1794138"/>
    <n v="54983"/>
    <n v="368856.31389627361"/>
    <n v="195131.99281236928"/>
    <n v="1739155"/>
    <n v="1230149.6932913573"/>
    <s v="Favourable"/>
  </r>
  <r>
    <s v="PID4032"/>
    <x v="653"/>
    <x v="1"/>
    <x v="1"/>
    <x v="2"/>
    <x v="14"/>
    <n v="9278"/>
    <n v="2232618"/>
    <n v="10610"/>
    <n v="232249.79199169131"/>
    <n v="238102.28971695909"/>
    <n v="2222008"/>
    <n v="1762265.9182913497"/>
    <s v="Favourable"/>
  </r>
  <r>
    <s v="PID4795"/>
    <x v="840"/>
    <x v="4"/>
    <x v="3"/>
    <x v="2"/>
    <x v="2"/>
    <n v="7912"/>
    <n v="975958"/>
    <n v="55302"/>
    <n v="874945.74346235918"/>
    <n v="184711.83920915049"/>
    <n v="920656"/>
    <n v="-83699.58267150959"/>
    <s v="Adverse"/>
  </r>
  <r>
    <s v="PID280"/>
    <x v="900"/>
    <x v="1"/>
    <x v="1"/>
    <x v="1"/>
    <x v="44"/>
    <n v="6137"/>
    <n v="255841"/>
    <n v="40357"/>
    <n v="660.61016622813861"/>
    <n v="47970.941705553741"/>
    <n v="215484"/>
    <n v="207209.44812821812"/>
    <s v="Favourable"/>
  </r>
  <r>
    <s v="PID560"/>
    <x v="759"/>
    <x v="3"/>
    <x v="1"/>
    <x v="1"/>
    <x v="13"/>
    <n v="6527"/>
    <n v="540509"/>
    <n v="33417"/>
    <n v="390173.57343056094"/>
    <n v="7437.990688072452"/>
    <n v="507092"/>
    <n v="142897.4358813666"/>
    <s v="Favourable"/>
  </r>
  <r>
    <s v="PID746"/>
    <x v="1169"/>
    <x v="0"/>
    <x v="0"/>
    <x v="2"/>
    <x v="40"/>
    <n v="8563"/>
    <n v="1216543"/>
    <n v="40840"/>
    <n v="105283.21901811659"/>
    <n v="267493.85791537975"/>
    <n v="1175703"/>
    <n v="843765.9230665036"/>
    <s v="Favourable"/>
  </r>
  <r>
    <s v="PID1847"/>
    <x v="136"/>
    <x v="4"/>
    <x v="3"/>
    <x v="0"/>
    <x v="17"/>
    <n v="7288"/>
    <n v="652405"/>
    <n v="0"/>
    <n v="627151.40936036815"/>
    <n v="37116.462594012679"/>
    <n v="652405"/>
    <n v="-11862.871954380884"/>
    <s v="Adverse"/>
  </r>
  <r>
    <s v="PID970"/>
    <x v="69"/>
    <x v="0"/>
    <x v="0"/>
    <x v="2"/>
    <x v="36"/>
    <n v="7387"/>
    <n v="1974861"/>
    <n v="51153"/>
    <n v="387239.50039171288"/>
    <n v="228989.69515626147"/>
    <n v="1923708"/>
    <n v="1358631.8044520258"/>
    <s v="Favourable"/>
  </r>
  <r>
    <s v="PID2694"/>
    <x v="1170"/>
    <x v="3"/>
    <x v="1"/>
    <x v="0"/>
    <x v="8"/>
    <n v="8557"/>
    <n v="1930362"/>
    <n v="35505"/>
    <n v="1114742.6125929386"/>
    <n v="8977.7235589735628"/>
    <n v="1894857"/>
    <n v="806641.66384808789"/>
    <s v="Favourable"/>
  </r>
  <r>
    <s v="PID2948"/>
    <x v="528"/>
    <x v="4"/>
    <x v="3"/>
    <x v="1"/>
    <x v="7"/>
    <n v="5839"/>
    <n v="2051833"/>
    <n v="0"/>
    <n v="507069.15038336429"/>
    <n v="10540.81236543225"/>
    <n v="2051833"/>
    <n v="1534223.0372512033"/>
    <s v="Favourable"/>
  </r>
  <r>
    <s v="PID3586"/>
    <x v="447"/>
    <x v="1"/>
    <x v="1"/>
    <x v="2"/>
    <x v="13"/>
    <n v="5750"/>
    <n v="1209479"/>
    <n v="21259"/>
    <n v="1202579.3751091554"/>
    <n v="88996.197370147042"/>
    <n v="1188220"/>
    <n v="-82096.572479302529"/>
    <s v="Adverse"/>
  </r>
  <r>
    <s v="PID4284"/>
    <x v="995"/>
    <x v="3"/>
    <x v="1"/>
    <x v="2"/>
    <x v="30"/>
    <n v="7243"/>
    <n v="975770"/>
    <n v="0"/>
    <n v="702726.34237649175"/>
    <n v="305114.38387676346"/>
    <n v="975770"/>
    <n v="-32070.72625325527"/>
    <s v="Adverse"/>
  </r>
  <r>
    <s v="PID2487"/>
    <x v="1127"/>
    <x v="2"/>
    <x v="2"/>
    <x v="2"/>
    <x v="1"/>
    <n v="8029"/>
    <n v="2011038"/>
    <n v="0"/>
    <n v="1043652.5754588789"/>
    <n v="555196.49029377557"/>
    <n v="2011038"/>
    <n v="412188.93424734566"/>
    <s v="Favourable"/>
  </r>
  <r>
    <s v="PID1453"/>
    <x v="914"/>
    <x v="1"/>
    <x v="1"/>
    <x v="1"/>
    <x v="16"/>
    <n v="5819"/>
    <n v="2211511"/>
    <n v="22343"/>
    <n v="773232.56118580699"/>
    <n v="242116.08090227583"/>
    <n v="2189168"/>
    <n v="1196162.3579119171"/>
    <s v="Favourable"/>
  </r>
  <r>
    <s v="PID3294"/>
    <x v="533"/>
    <x v="2"/>
    <x v="2"/>
    <x v="2"/>
    <x v="40"/>
    <n v="5937"/>
    <n v="1078336"/>
    <n v="27449"/>
    <n v="297149.70004734141"/>
    <n v="213494.26186452989"/>
    <n v="1050887"/>
    <n v="567692.03808812867"/>
    <s v="Favourable"/>
  </r>
  <r>
    <s v="PID1953"/>
    <x v="590"/>
    <x v="0"/>
    <x v="0"/>
    <x v="0"/>
    <x v="33"/>
    <n v="8502"/>
    <n v="1983433"/>
    <n v="0"/>
    <n v="670152.0168238933"/>
    <n v="198556.98409226691"/>
    <n v="1983433"/>
    <n v="1114723.9990838398"/>
    <s v="Favourable"/>
  </r>
  <r>
    <s v="PID2432"/>
    <x v="1148"/>
    <x v="3"/>
    <x v="1"/>
    <x v="0"/>
    <x v="21"/>
    <n v="7004"/>
    <n v="1340261"/>
    <n v="21276"/>
    <n v="1160114.7808375286"/>
    <n v="312740.09573163727"/>
    <n v="1318985"/>
    <n v="-132593.87656916585"/>
    <s v="Adverse"/>
  </r>
  <r>
    <s v="PID5100"/>
    <x v="676"/>
    <x v="1"/>
    <x v="1"/>
    <x v="0"/>
    <x v="23"/>
    <n v="7458"/>
    <n v="1209869"/>
    <n v="0"/>
    <n v="16602.810183198268"/>
    <n v="387549.87182484666"/>
    <n v="1209869"/>
    <n v="805716.31799195509"/>
    <s v="Favourable"/>
  </r>
  <r>
    <s v="PID5889"/>
    <x v="209"/>
    <x v="0"/>
    <x v="0"/>
    <x v="2"/>
    <x v="10"/>
    <n v="6819"/>
    <n v="2103302"/>
    <n v="45585"/>
    <n v="974011.72789905884"/>
    <n v="418591.10726119392"/>
    <n v="2057717"/>
    <n v="710699.16483974736"/>
    <s v="Favourable"/>
  </r>
  <r>
    <s v="PID1729"/>
    <x v="1171"/>
    <x v="1"/>
    <x v="1"/>
    <x v="2"/>
    <x v="21"/>
    <n v="6791"/>
    <n v="1270773"/>
    <n v="28678"/>
    <n v="563399.33549643785"/>
    <n v="250452.82732810543"/>
    <n v="1242095"/>
    <n v="456920.83717545669"/>
    <s v="Favourable"/>
  </r>
  <r>
    <s v="PID2474"/>
    <x v="1172"/>
    <x v="4"/>
    <x v="3"/>
    <x v="2"/>
    <x v="45"/>
    <n v="7690"/>
    <n v="1479100"/>
    <n v="17792"/>
    <n v="188285.55002212923"/>
    <n v="281251.45019012818"/>
    <n v="1461308"/>
    <n v="1009562.9997877426"/>
    <s v="Favourable"/>
  </r>
  <r>
    <s v="PID4122"/>
    <x v="178"/>
    <x v="2"/>
    <x v="2"/>
    <x v="2"/>
    <x v="0"/>
    <n v="8591"/>
    <n v="2374353"/>
    <n v="0"/>
    <n v="2211483.1929476825"/>
    <n v="150903.94463804216"/>
    <n v="2374353"/>
    <n v="11965.862414275296"/>
    <s v="Favourable"/>
  </r>
  <r>
    <s v="PID2552"/>
    <x v="46"/>
    <x v="3"/>
    <x v="1"/>
    <x v="1"/>
    <x v="9"/>
    <n v="7591"/>
    <n v="1293545"/>
    <n v="27761"/>
    <n v="1262263.2524922944"/>
    <n v="317361.77550924895"/>
    <n v="1265784"/>
    <n v="-286080.02800154337"/>
    <s v="Adverse"/>
  </r>
  <r>
    <s v="PID4006"/>
    <x v="597"/>
    <x v="1"/>
    <x v="1"/>
    <x v="2"/>
    <x v="37"/>
    <n v="6491"/>
    <n v="1118739"/>
    <n v="33074"/>
    <n v="943564.2348524892"/>
    <n v="363434.11567447899"/>
    <n v="1085665"/>
    <n v="-188259.35052696825"/>
    <s v="Adverse"/>
  </r>
  <r>
    <s v="PID313"/>
    <x v="1157"/>
    <x v="0"/>
    <x v="0"/>
    <x v="2"/>
    <x v="39"/>
    <n v="6740"/>
    <n v="279486"/>
    <n v="82135"/>
    <n v="19618.742196851854"/>
    <n v="35821.897131384831"/>
    <n v="197351"/>
    <n v="224045.36067176331"/>
    <s v="Favourable"/>
  </r>
  <r>
    <s v="PID1697"/>
    <x v="498"/>
    <x v="1"/>
    <x v="1"/>
    <x v="2"/>
    <x v="9"/>
    <n v="6017"/>
    <n v="557381"/>
    <n v="58204"/>
    <n v="217218.41863855979"/>
    <n v="153609.56805146419"/>
    <n v="499177"/>
    <n v="186553.01330997603"/>
    <s v="Favourable"/>
  </r>
  <r>
    <s v="PID2520"/>
    <x v="463"/>
    <x v="1"/>
    <x v="1"/>
    <x v="2"/>
    <x v="14"/>
    <n v="6250"/>
    <n v="1510892"/>
    <n v="51311"/>
    <n v="1439442.5414796756"/>
    <n v="11771.363268024099"/>
    <n v="1459581"/>
    <n v="59678.09525230038"/>
    <s v="Favourable"/>
  </r>
  <r>
    <s v="PID2720"/>
    <x v="648"/>
    <x v="3"/>
    <x v="1"/>
    <x v="1"/>
    <x v="12"/>
    <n v="6032"/>
    <n v="888042"/>
    <n v="48452"/>
    <n v="650257.22065686353"/>
    <n v="21438.883610414352"/>
    <n v="839590"/>
    <n v="216345.89573272213"/>
    <s v="Favourable"/>
  </r>
  <r>
    <s v="PID1279"/>
    <x v="167"/>
    <x v="4"/>
    <x v="3"/>
    <x v="2"/>
    <x v="39"/>
    <n v="5867"/>
    <n v="1280381"/>
    <n v="27023"/>
    <n v="662162.85941641382"/>
    <n v="68106.169983718079"/>
    <n v="1253358"/>
    <n v="550111.9705998681"/>
    <s v="Favourable"/>
  </r>
  <r>
    <s v="PID2315"/>
    <x v="1173"/>
    <x v="0"/>
    <x v="0"/>
    <x v="1"/>
    <x v="18"/>
    <n v="9466"/>
    <n v="2188436"/>
    <n v="29306"/>
    <n v="1748674.1059690034"/>
    <n v="331258.13066373061"/>
    <n v="2159130"/>
    <n v="108503.76336726593"/>
    <s v="Favourable"/>
  </r>
  <r>
    <s v="PID3173"/>
    <x v="1174"/>
    <x v="0"/>
    <x v="0"/>
    <x v="0"/>
    <x v="24"/>
    <n v="8408"/>
    <n v="372969"/>
    <n v="59041"/>
    <n v="338768.20707145438"/>
    <n v="60552.33318657698"/>
    <n v="313928"/>
    <n v="-26351.540258031338"/>
    <s v="Adverse"/>
  </r>
  <r>
    <s v="PID2658"/>
    <x v="1175"/>
    <x v="3"/>
    <x v="1"/>
    <x v="2"/>
    <x v="14"/>
    <n v="9295"/>
    <n v="2025136"/>
    <n v="51643"/>
    <n v="942422.57255422371"/>
    <n v="419969.32657897641"/>
    <n v="1973493"/>
    <n v="662744.10086679994"/>
    <s v="Favourable"/>
  </r>
  <r>
    <s v="PID4454"/>
    <x v="1176"/>
    <x v="2"/>
    <x v="2"/>
    <x v="0"/>
    <x v="27"/>
    <n v="7490"/>
    <n v="1037079"/>
    <n v="42889"/>
    <n v="159411.63180916675"/>
    <n v="61984.371139229981"/>
    <n v="994190"/>
    <n v="815682.99705160328"/>
    <s v="Favourable"/>
  </r>
  <r>
    <s v="PID5308"/>
    <x v="18"/>
    <x v="0"/>
    <x v="0"/>
    <x v="0"/>
    <x v="25"/>
    <n v="6947"/>
    <n v="1734734"/>
    <n v="0"/>
    <n v="1686199.3592896722"/>
    <n v="519225.41071332147"/>
    <n v="1734734"/>
    <n v="-470690.77000299376"/>
    <s v="Adverse"/>
  </r>
  <r>
    <s v="PID6309"/>
    <x v="494"/>
    <x v="0"/>
    <x v="0"/>
    <x v="0"/>
    <x v="11"/>
    <n v="6223"/>
    <n v="1108571"/>
    <n v="46782"/>
    <n v="991286.08903472964"/>
    <n v="321392.68552280712"/>
    <n v="1061789"/>
    <n v="-204107.7745575367"/>
    <s v="Adverse"/>
  </r>
  <r>
    <s v="PID1751"/>
    <x v="1177"/>
    <x v="3"/>
    <x v="1"/>
    <x v="1"/>
    <x v="4"/>
    <n v="5681"/>
    <n v="1296287"/>
    <n v="25279"/>
    <n v="910501.46882902889"/>
    <n v="94450.752368591144"/>
    <n v="1271008"/>
    <n v="291334.77880237997"/>
    <s v="Favourable"/>
  </r>
  <r>
    <s v="PID2621"/>
    <x v="368"/>
    <x v="1"/>
    <x v="1"/>
    <x v="2"/>
    <x v="46"/>
    <n v="5790"/>
    <n v="1793163"/>
    <n v="0"/>
    <n v="571436.0545678105"/>
    <n v="199114.94771385033"/>
    <n v="1793163"/>
    <n v="1022611.9977183392"/>
    <s v="Favourable"/>
  </r>
  <r>
    <s v="PID5454"/>
    <x v="1178"/>
    <x v="3"/>
    <x v="1"/>
    <x v="1"/>
    <x v="11"/>
    <n v="6841"/>
    <n v="307875"/>
    <n v="0"/>
    <n v="156670.05896217798"/>
    <n v="39919.791167618132"/>
    <n v="307875"/>
    <n v="111285.1498702039"/>
    <s v="Favourable"/>
  </r>
  <r>
    <s v="PID960"/>
    <x v="1179"/>
    <x v="0"/>
    <x v="0"/>
    <x v="2"/>
    <x v="34"/>
    <n v="8959"/>
    <n v="2311607"/>
    <n v="0"/>
    <n v="2108087.4855955783"/>
    <n v="324232.7033835586"/>
    <n v="2311607"/>
    <n v="-120713.18897913676"/>
    <s v="Adverse"/>
  </r>
  <r>
    <s v="PID2391"/>
    <x v="969"/>
    <x v="4"/>
    <x v="3"/>
    <x v="2"/>
    <x v="42"/>
    <n v="7591"/>
    <n v="2386499"/>
    <n v="44806"/>
    <n v="1587732.9714316842"/>
    <n v="326643.50798035035"/>
    <n v="2341693"/>
    <n v="472122.52058796538"/>
    <s v="Favourable"/>
  </r>
  <r>
    <s v="PID4402"/>
    <x v="791"/>
    <x v="4"/>
    <x v="3"/>
    <x v="0"/>
    <x v="2"/>
    <n v="6712"/>
    <n v="1625518"/>
    <n v="0"/>
    <n v="262910.01784304535"/>
    <n v="277875.19303440157"/>
    <n v="1625518"/>
    <n v="1084732.7891225531"/>
    <s v="Favourable"/>
  </r>
  <r>
    <s v="PID4984"/>
    <x v="1098"/>
    <x v="0"/>
    <x v="0"/>
    <x v="2"/>
    <x v="20"/>
    <n v="6407"/>
    <n v="1578697"/>
    <n v="61225"/>
    <n v="144585.80198213013"/>
    <n v="112605.23563440806"/>
    <n v="1517472"/>
    <n v="1321505.9623834619"/>
    <s v="Favourable"/>
  </r>
  <r>
    <s v="PID6144"/>
    <x v="1180"/>
    <x v="4"/>
    <x v="3"/>
    <x v="2"/>
    <x v="13"/>
    <n v="6757"/>
    <n v="1026597"/>
    <n v="0"/>
    <n v="357027.85883232352"/>
    <n v="170659.40178216796"/>
    <n v="1026597"/>
    <n v="498909.73938550847"/>
    <s v="Favourable"/>
  </r>
  <r>
    <s v="PID447"/>
    <x v="1181"/>
    <x v="0"/>
    <x v="0"/>
    <x v="0"/>
    <x v="23"/>
    <n v="8390"/>
    <n v="529242"/>
    <n v="0"/>
    <n v="414873.27372572001"/>
    <n v="86028.990475329643"/>
    <n v="529242"/>
    <n v="28339.735798950365"/>
    <s v="Favourable"/>
  </r>
  <r>
    <s v="PID2039"/>
    <x v="795"/>
    <x v="4"/>
    <x v="3"/>
    <x v="2"/>
    <x v="43"/>
    <n v="6465"/>
    <n v="821789"/>
    <n v="0"/>
    <n v="415550.56314307055"/>
    <n v="230989.43729595715"/>
    <n v="821789"/>
    <n v="175248.99956097233"/>
    <s v="Favourable"/>
  </r>
  <r>
    <s v="PID3958"/>
    <x v="695"/>
    <x v="2"/>
    <x v="2"/>
    <x v="2"/>
    <x v="30"/>
    <n v="6233"/>
    <n v="944129"/>
    <n v="46534"/>
    <n v="783029.3807697848"/>
    <n v="302104.75032797508"/>
    <n v="897595"/>
    <n v="-141005.13109775982"/>
    <s v="Adverse"/>
  </r>
  <r>
    <s v="PID3166"/>
    <x v="3"/>
    <x v="0"/>
    <x v="0"/>
    <x v="0"/>
    <x v="32"/>
    <n v="9407"/>
    <n v="607276"/>
    <n v="54440"/>
    <n v="198741.32204076514"/>
    <n v="148146.57424563382"/>
    <n v="552836"/>
    <n v="260388.10371360101"/>
    <s v="Favourable"/>
  </r>
  <r>
    <s v="PID3286"/>
    <x v="975"/>
    <x v="3"/>
    <x v="1"/>
    <x v="0"/>
    <x v="5"/>
    <n v="9239"/>
    <n v="283199"/>
    <n v="15596"/>
    <n v="119486.03067831082"/>
    <n v="42556.308232284748"/>
    <n v="267603"/>
    <n v="121156.66108940443"/>
    <s v="Favourable"/>
  </r>
  <r>
    <s v="PID4019"/>
    <x v="1094"/>
    <x v="2"/>
    <x v="2"/>
    <x v="1"/>
    <x v="29"/>
    <n v="5861"/>
    <n v="2212738"/>
    <n v="52632"/>
    <n v="1638120.219345093"/>
    <n v="436036.61817113007"/>
    <n v="2160106"/>
    <n v="138581.16248377692"/>
    <s v="Favourable"/>
  </r>
  <r>
    <s v="PID2386"/>
    <x v="1150"/>
    <x v="3"/>
    <x v="1"/>
    <x v="1"/>
    <x v="36"/>
    <n v="7356"/>
    <n v="571675"/>
    <n v="0"/>
    <n v="378315.64476850937"/>
    <n v="90200.915945172121"/>
    <n v="571675"/>
    <n v="103158.43928631849"/>
    <s v="Favourable"/>
  </r>
  <r>
    <s v="PID3089"/>
    <x v="1102"/>
    <x v="3"/>
    <x v="1"/>
    <x v="1"/>
    <x v="2"/>
    <n v="6743"/>
    <n v="1686298"/>
    <n v="18124"/>
    <n v="283002.1189793885"/>
    <n v="404789.38564673177"/>
    <n v="1668174"/>
    <n v="998506.49537387979"/>
    <s v="Favourable"/>
  </r>
  <r>
    <s v="PID5024"/>
    <x v="838"/>
    <x v="0"/>
    <x v="0"/>
    <x v="0"/>
    <x v="39"/>
    <n v="5536"/>
    <n v="676551"/>
    <n v="35034"/>
    <n v="102384.91871335449"/>
    <n v="34248.784357834069"/>
    <n v="641517"/>
    <n v="539917.29692881147"/>
    <s v="Favourable"/>
  </r>
  <r>
    <s v="PID766"/>
    <x v="1182"/>
    <x v="4"/>
    <x v="3"/>
    <x v="2"/>
    <x v="32"/>
    <n v="8644"/>
    <n v="1892652"/>
    <n v="40604"/>
    <n v="34102.392545431074"/>
    <n v="173698.33129669554"/>
    <n v="1852048"/>
    <n v="1684851.2761578734"/>
    <s v="Favourable"/>
  </r>
  <r>
    <s v="PID1181"/>
    <x v="393"/>
    <x v="4"/>
    <x v="3"/>
    <x v="0"/>
    <x v="9"/>
    <n v="9403"/>
    <n v="2034282"/>
    <n v="14488"/>
    <n v="763959.82489448844"/>
    <n v="101921.50320930919"/>
    <n v="2019794"/>
    <n v="1168400.6718962025"/>
    <s v="Favourable"/>
  </r>
  <r>
    <s v="PID3635"/>
    <x v="73"/>
    <x v="4"/>
    <x v="3"/>
    <x v="0"/>
    <x v="8"/>
    <n v="9356"/>
    <n v="1277698"/>
    <n v="0"/>
    <n v="1135332.2540529009"/>
    <n v="262453.37289173732"/>
    <n v="1277698"/>
    <n v="-120087.62694463832"/>
    <s v="Adverse"/>
  </r>
  <r>
    <s v="PID524"/>
    <x v="119"/>
    <x v="3"/>
    <x v="1"/>
    <x v="1"/>
    <x v="40"/>
    <n v="8866"/>
    <n v="561931"/>
    <n v="24366"/>
    <n v="516646.25117645512"/>
    <n v="116416.4620883075"/>
    <n v="537565"/>
    <n v="-71131.713264762657"/>
    <s v="Adverse"/>
  </r>
  <r>
    <s v="PID1288"/>
    <x v="915"/>
    <x v="4"/>
    <x v="3"/>
    <x v="1"/>
    <x v="0"/>
    <n v="6417"/>
    <n v="411742"/>
    <n v="19887"/>
    <n v="103091.50468245531"/>
    <n v="90548.953210657535"/>
    <n v="391855"/>
    <n v="218101.54210688715"/>
    <s v="Favourable"/>
  </r>
  <r>
    <s v="PID2402"/>
    <x v="1019"/>
    <x v="3"/>
    <x v="1"/>
    <x v="1"/>
    <x v="38"/>
    <n v="9400"/>
    <n v="1077757"/>
    <n v="18815"/>
    <n v="176845.71040372501"/>
    <n v="330229.64246685471"/>
    <n v="1058942"/>
    <n v="570681.64712942031"/>
    <s v="Favourable"/>
  </r>
  <r>
    <s v="PID4060"/>
    <x v="581"/>
    <x v="0"/>
    <x v="0"/>
    <x v="0"/>
    <x v="18"/>
    <n v="6140"/>
    <n v="1143104"/>
    <n v="82322"/>
    <n v="198041.34016647423"/>
    <n v="95076.569359417175"/>
    <n v="1060782"/>
    <n v="849986.09047410858"/>
    <s v="Favourable"/>
  </r>
  <r>
    <s v="PID4330"/>
    <x v="464"/>
    <x v="4"/>
    <x v="3"/>
    <x v="2"/>
    <x v="20"/>
    <n v="9500"/>
    <n v="437681"/>
    <n v="53766"/>
    <n v="122641.40660059995"/>
    <n v="37445.402071325618"/>
    <n v="383915"/>
    <n v="277594.19132807443"/>
    <s v="Favourable"/>
  </r>
  <r>
    <s v="PID4659"/>
    <x v="1034"/>
    <x v="0"/>
    <x v="0"/>
    <x v="0"/>
    <x v="19"/>
    <n v="7717"/>
    <n v="1154871"/>
    <n v="32820"/>
    <n v="205914.65511980758"/>
    <n v="332281.73010331602"/>
    <n v="1122051"/>
    <n v="616674.61477687641"/>
    <s v="Favourable"/>
  </r>
  <r>
    <s v="PID5819"/>
    <x v="163"/>
    <x v="0"/>
    <x v="0"/>
    <x v="0"/>
    <x v="34"/>
    <n v="6076"/>
    <n v="626952"/>
    <n v="31686"/>
    <n v="568471.43241124356"/>
    <n v="174635.1519152672"/>
    <n v="595266"/>
    <n v="-116154.58432651078"/>
    <s v="Adverse"/>
  </r>
  <r>
    <s v="PID773"/>
    <x v="1183"/>
    <x v="1"/>
    <x v="1"/>
    <x v="2"/>
    <x v="45"/>
    <n v="9181"/>
    <n v="1309629"/>
    <n v="11794"/>
    <n v="353205.469812305"/>
    <n v="137787.27777024143"/>
    <n v="1297835"/>
    <n v="818636.25241745356"/>
    <s v="Favourable"/>
  </r>
  <r>
    <s v="PID1088"/>
    <x v="1184"/>
    <x v="3"/>
    <x v="1"/>
    <x v="2"/>
    <x v="24"/>
    <n v="6296"/>
    <n v="1817645"/>
    <n v="45704"/>
    <n v="550221.78115913749"/>
    <n v="99718.314126877172"/>
    <n v="1771941"/>
    <n v="1167704.9047139853"/>
    <s v="Favourable"/>
  </r>
  <r>
    <s v="PID4317"/>
    <x v="209"/>
    <x v="2"/>
    <x v="2"/>
    <x v="0"/>
    <x v="18"/>
    <n v="7856"/>
    <n v="629434"/>
    <n v="14811"/>
    <n v="384483.60573353543"/>
    <n v="10305.114928565736"/>
    <n v="614623"/>
    <n v="234645.27933789883"/>
    <s v="Favourable"/>
  </r>
  <r>
    <s v="PID4565"/>
    <x v="614"/>
    <x v="4"/>
    <x v="3"/>
    <x v="1"/>
    <x v="28"/>
    <n v="7948"/>
    <n v="1367969"/>
    <n v="0"/>
    <n v="1256305.5976159573"/>
    <n v="320649.10229787056"/>
    <n v="1367969"/>
    <n v="-208985.6999138277"/>
    <s v="Adverse"/>
  </r>
  <r>
    <s v="PID2590"/>
    <x v="966"/>
    <x v="0"/>
    <x v="0"/>
    <x v="0"/>
    <x v="21"/>
    <n v="7948"/>
    <n v="1381501"/>
    <n v="0"/>
    <n v="384157.81535097054"/>
    <n v="261114.4132716404"/>
    <n v="1381501"/>
    <n v="736228.77137738909"/>
    <s v="Favourable"/>
  </r>
  <r>
    <s v="PID5259"/>
    <x v="934"/>
    <x v="3"/>
    <x v="1"/>
    <x v="0"/>
    <x v="44"/>
    <n v="8758"/>
    <n v="588526"/>
    <n v="21275"/>
    <n v="124751.86436271609"/>
    <n v="165818.88920918352"/>
    <n v="567251"/>
    <n v="297955.24642810039"/>
    <s v="Favourable"/>
  </r>
  <r>
    <s v="PID6256"/>
    <x v="807"/>
    <x v="4"/>
    <x v="3"/>
    <x v="2"/>
    <x v="41"/>
    <n v="8986"/>
    <n v="1971131"/>
    <n v="41669"/>
    <n v="1320835.9618916549"/>
    <n v="630076.52013709175"/>
    <n v="1929462"/>
    <n v="20218.517971253488"/>
    <s v="Favourable"/>
  </r>
  <r>
    <s v="PID3715"/>
    <x v="1185"/>
    <x v="2"/>
    <x v="2"/>
    <x v="0"/>
    <x v="28"/>
    <n v="7726"/>
    <n v="1128410"/>
    <n v="36727"/>
    <n v="873095.26577347983"/>
    <n v="14586.682012305888"/>
    <n v="1091683"/>
    <n v="240728.05221421423"/>
    <s v="Favourable"/>
  </r>
  <r>
    <s v="PID1057"/>
    <x v="293"/>
    <x v="4"/>
    <x v="3"/>
    <x v="0"/>
    <x v="18"/>
    <n v="5572"/>
    <n v="1336051"/>
    <n v="44160"/>
    <n v="224911.48471472392"/>
    <n v="442351.00853575097"/>
    <n v="1291891"/>
    <n v="668788.50674952508"/>
    <s v="Favourable"/>
  </r>
  <r>
    <s v="PID1270"/>
    <x v="651"/>
    <x v="0"/>
    <x v="0"/>
    <x v="0"/>
    <x v="17"/>
    <n v="7872"/>
    <n v="1781367"/>
    <n v="0"/>
    <n v="571996.57364028285"/>
    <n v="6521.1014189476127"/>
    <n v="1781367"/>
    <n v="1202849.3249407695"/>
    <s v="Favourable"/>
  </r>
  <r>
    <s v="PID1368"/>
    <x v="423"/>
    <x v="4"/>
    <x v="3"/>
    <x v="0"/>
    <x v="23"/>
    <n v="6858"/>
    <n v="1805084"/>
    <n v="76102"/>
    <n v="607971.5773607085"/>
    <n v="579351.36305467936"/>
    <n v="1728982"/>
    <n v="617761.05958461203"/>
    <s v="Favourable"/>
  </r>
  <r>
    <s v="PID4335"/>
    <x v="116"/>
    <x v="0"/>
    <x v="0"/>
    <x v="1"/>
    <x v="44"/>
    <n v="6279"/>
    <n v="1276960"/>
    <n v="36940"/>
    <n v="669296.51826468576"/>
    <n v="332470.97349360847"/>
    <n v="1240020"/>
    <n v="275192.50824170583"/>
    <s v="Favourable"/>
  </r>
  <r>
    <s v="PID4347"/>
    <x v="392"/>
    <x v="3"/>
    <x v="1"/>
    <x v="1"/>
    <x v="3"/>
    <n v="9326"/>
    <n v="1569021"/>
    <n v="49453"/>
    <n v="228991.20113837684"/>
    <n v="113424.28795563622"/>
    <n v="1519568"/>
    <n v="1226605.5109059869"/>
    <s v="Favourable"/>
  </r>
  <r>
    <s v="PID3421"/>
    <x v="399"/>
    <x v="0"/>
    <x v="0"/>
    <x v="2"/>
    <x v="43"/>
    <n v="7131"/>
    <n v="1341817"/>
    <n v="32687"/>
    <n v="98970.336782838844"/>
    <n v="406672.05195688253"/>
    <n v="1309130"/>
    <n v="836174.61126027862"/>
    <s v="Favourable"/>
  </r>
  <r>
    <s v="PID4696"/>
    <x v="1186"/>
    <x v="1"/>
    <x v="1"/>
    <x v="2"/>
    <x v="8"/>
    <n v="8176"/>
    <n v="2342278"/>
    <n v="59389"/>
    <n v="1469390.4484618825"/>
    <n v="435295.15404331824"/>
    <n v="2282889"/>
    <n v="437592.39749479922"/>
    <s v="Favourable"/>
  </r>
  <r>
    <s v="PID5603"/>
    <x v="1187"/>
    <x v="0"/>
    <x v="0"/>
    <x v="2"/>
    <x v="35"/>
    <n v="9426"/>
    <n v="1397698"/>
    <n v="21681"/>
    <n v="1311007.2017637815"/>
    <n v="237766.14893057733"/>
    <n v="1376017"/>
    <n v="-151075.35069435881"/>
    <s v="Adverse"/>
  </r>
  <r>
    <s v="PID5848"/>
    <x v="188"/>
    <x v="0"/>
    <x v="0"/>
    <x v="0"/>
    <x v="3"/>
    <n v="7310"/>
    <n v="1008115"/>
    <n v="0"/>
    <n v="649455.63040410902"/>
    <n v="290740.07174129807"/>
    <n v="1008115"/>
    <n v="67919.297854592907"/>
    <s v="Favourable"/>
  </r>
  <r>
    <s v="PID3887"/>
    <x v="1098"/>
    <x v="3"/>
    <x v="1"/>
    <x v="0"/>
    <x v="18"/>
    <n v="6700"/>
    <n v="783304"/>
    <n v="50834"/>
    <n v="379109.40383588261"/>
    <n v="228602.88521304555"/>
    <n v="732470"/>
    <n v="175591.71095107181"/>
    <s v="Favourable"/>
  </r>
  <r>
    <s v="PID2318"/>
    <x v="933"/>
    <x v="2"/>
    <x v="2"/>
    <x v="0"/>
    <x v="16"/>
    <n v="6669"/>
    <n v="257875"/>
    <n v="36553"/>
    <n v="246451.29823175847"/>
    <n v="11941.006211821501"/>
    <n v="221322"/>
    <n v="-517.30444357998203"/>
    <s v="Adverse"/>
  </r>
  <r>
    <s v="PID2016"/>
    <x v="1188"/>
    <x v="4"/>
    <x v="3"/>
    <x v="2"/>
    <x v="32"/>
    <n v="7080"/>
    <n v="2365753"/>
    <n v="32814"/>
    <n v="652009.93203090271"/>
    <n v="557620.43316208839"/>
    <n v="2332939"/>
    <n v="1156122.6348070088"/>
    <s v="Favourable"/>
  </r>
  <r>
    <s v="PID3894"/>
    <x v="0"/>
    <x v="4"/>
    <x v="3"/>
    <x v="2"/>
    <x v="1"/>
    <n v="7859"/>
    <n v="436211"/>
    <n v="0"/>
    <n v="60589.862033735335"/>
    <n v="69112.284623802814"/>
    <n v="436211"/>
    <n v="306508.85334246187"/>
    <s v="Favourable"/>
  </r>
  <r>
    <s v="PID4459"/>
    <x v="1189"/>
    <x v="4"/>
    <x v="3"/>
    <x v="0"/>
    <x v="33"/>
    <n v="6366"/>
    <n v="1893126"/>
    <n v="56467"/>
    <n v="649657.39174031175"/>
    <n v="130017.07479559902"/>
    <n v="1836659"/>
    <n v="1113451.5334640893"/>
    <s v="Favourable"/>
  </r>
  <r>
    <s v="PID3116"/>
    <x v="1190"/>
    <x v="3"/>
    <x v="1"/>
    <x v="0"/>
    <x v="35"/>
    <n v="7641"/>
    <n v="2419082"/>
    <n v="0"/>
    <n v="447536.99278090277"/>
    <n v="225478.84612861081"/>
    <n v="2419082"/>
    <n v="1746066.1610904865"/>
    <s v="Favourable"/>
  </r>
  <r>
    <s v="PID4848"/>
    <x v="1191"/>
    <x v="1"/>
    <x v="1"/>
    <x v="0"/>
    <x v="28"/>
    <n v="7525"/>
    <n v="917193"/>
    <n v="0"/>
    <n v="264854.21738040633"/>
    <n v="252976.71795549188"/>
    <n v="917193"/>
    <n v="399362.06466410181"/>
    <s v="Favourable"/>
  </r>
  <r>
    <s v="PID5657"/>
    <x v="932"/>
    <x v="0"/>
    <x v="0"/>
    <x v="2"/>
    <x v="15"/>
    <n v="8019"/>
    <n v="1258975"/>
    <n v="0"/>
    <n v="312241.62460884114"/>
    <n v="71468.917855556298"/>
    <n v="1258975"/>
    <n v="875264.45753560262"/>
    <s v="Favourable"/>
  </r>
  <r>
    <s v="PID6397"/>
    <x v="1192"/>
    <x v="3"/>
    <x v="1"/>
    <x v="0"/>
    <x v="3"/>
    <n v="5824"/>
    <n v="1269883"/>
    <n v="0"/>
    <n v="155838.43000655525"/>
    <n v="339647.89324675564"/>
    <n v="1269883"/>
    <n v="774396.67674668913"/>
    <s v="Favourable"/>
  </r>
  <r>
    <s v="PID3988"/>
    <x v="1157"/>
    <x v="2"/>
    <x v="2"/>
    <x v="1"/>
    <x v="37"/>
    <n v="8833"/>
    <n v="725977"/>
    <n v="22142"/>
    <n v="586906.23777236859"/>
    <n v="29560.681084481126"/>
    <n v="703835"/>
    <n v="109510.08114315034"/>
    <s v="Favourable"/>
  </r>
  <r>
    <s v="PID4430"/>
    <x v="497"/>
    <x v="4"/>
    <x v="3"/>
    <x v="1"/>
    <x v="14"/>
    <n v="9355"/>
    <n v="1153438"/>
    <n v="93785"/>
    <n v="829053.80611126602"/>
    <n v="209083.36517418365"/>
    <n v="1059653"/>
    <n v="115300.82871455036"/>
    <s v="Favourable"/>
  </r>
  <r>
    <s v="PID150"/>
    <x v="1075"/>
    <x v="0"/>
    <x v="0"/>
    <x v="0"/>
    <x v="14"/>
    <n v="6735"/>
    <n v="2433209"/>
    <n v="45265"/>
    <n v="1486032.3404191798"/>
    <n v="778851.33310509473"/>
    <n v="2387944"/>
    <n v="168325.32647572551"/>
    <s v="Favourable"/>
  </r>
  <r>
    <s v="PID965"/>
    <x v="547"/>
    <x v="4"/>
    <x v="3"/>
    <x v="0"/>
    <x v="36"/>
    <n v="8480"/>
    <n v="488104"/>
    <n v="0"/>
    <n v="106077.2489872822"/>
    <n v="150838.90877089981"/>
    <n v="488104"/>
    <n v="231187.84224181797"/>
    <s v="Favourable"/>
  </r>
  <r>
    <s v="PID102"/>
    <x v="98"/>
    <x v="2"/>
    <x v="2"/>
    <x v="0"/>
    <x v="44"/>
    <n v="8187"/>
    <n v="1085881"/>
    <n v="52362"/>
    <n v="1040244.1313051861"/>
    <n v="130709.43307275366"/>
    <n v="1033519"/>
    <n v="-85072.564377939794"/>
    <s v="Adverse"/>
  </r>
  <r>
    <s v="PID1153"/>
    <x v="1193"/>
    <x v="2"/>
    <x v="2"/>
    <x v="0"/>
    <x v="37"/>
    <n v="6542"/>
    <n v="1632601"/>
    <n v="93273"/>
    <n v="890901.50403862214"/>
    <n v="414323.68579551484"/>
    <n v="1539328"/>
    <n v="327375.81016586302"/>
    <s v="Favourable"/>
  </r>
  <r>
    <s v="PID3443"/>
    <x v="1194"/>
    <x v="4"/>
    <x v="3"/>
    <x v="1"/>
    <x v="29"/>
    <n v="6803"/>
    <n v="1112450"/>
    <n v="57026"/>
    <n v="956010.1874355945"/>
    <n v="181534.65499092068"/>
    <n v="1055424"/>
    <n v="-25094.842426515184"/>
    <s v="Adverse"/>
  </r>
  <r>
    <s v="PID4580"/>
    <x v="552"/>
    <x v="4"/>
    <x v="3"/>
    <x v="1"/>
    <x v="42"/>
    <n v="8053"/>
    <n v="339299"/>
    <n v="83059"/>
    <n v="124667.76045424565"/>
    <n v="110479.48487104666"/>
    <n v="256240"/>
    <n v="104151.75467470768"/>
    <s v="Favourable"/>
  </r>
  <r>
    <s v="PID1373"/>
    <x v="567"/>
    <x v="2"/>
    <x v="2"/>
    <x v="0"/>
    <x v="3"/>
    <n v="7952"/>
    <n v="2202918"/>
    <n v="0"/>
    <n v="1738818.3776104355"/>
    <n v="404457.57684537006"/>
    <n v="2202918"/>
    <n v="59642.045544194523"/>
    <s v="Favourable"/>
  </r>
  <r>
    <s v="PID4083"/>
    <x v="1195"/>
    <x v="2"/>
    <x v="2"/>
    <x v="2"/>
    <x v="6"/>
    <n v="7031"/>
    <n v="1703975"/>
    <n v="55333"/>
    <n v="502085.47823547048"/>
    <n v="95460.358013706908"/>
    <n v="1648642"/>
    <n v="1106429.1637508227"/>
    <s v="Favourable"/>
  </r>
  <r>
    <s v="PID5924"/>
    <x v="947"/>
    <x v="0"/>
    <x v="0"/>
    <x v="1"/>
    <x v="21"/>
    <n v="6526"/>
    <n v="2175810"/>
    <n v="33452"/>
    <n v="774790.8065757507"/>
    <n v="68186.052852233654"/>
    <n v="2142358"/>
    <n v="1332833.1405720157"/>
    <s v="Favourable"/>
  </r>
  <r>
    <s v="PID1483"/>
    <x v="682"/>
    <x v="2"/>
    <x v="2"/>
    <x v="2"/>
    <x v="33"/>
    <n v="5930"/>
    <n v="1374917"/>
    <n v="32481"/>
    <n v="468155.13735808706"/>
    <n v="69185.059068138115"/>
    <n v="1342436"/>
    <n v="837576.80357377487"/>
    <s v="Favourable"/>
  </r>
  <r>
    <s v="PID4882"/>
    <x v="1196"/>
    <x v="0"/>
    <x v="0"/>
    <x v="0"/>
    <x v="45"/>
    <n v="5654"/>
    <n v="972918"/>
    <n v="0"/>
    <n v="475838.91627711104"/>
    <n v="14283.112997623439"/>
    <n v="972918"/>
    <n v="482795.97072526551"/>
    <s v="Favourable"/>
  </r>
  <r>
    <s v="PID237"/>
    <x v="671"/>
    <x v="3"/>
    <x v="1"/>
    <x v="0"/>
    <x v="39"/>
    <n v="8095"/>
    <n v="2131597"/>
    <n v="13601"/>
    <n v="1240892.9499417816"/>
    <n v="179769.83860478713"/>
    <n v="2117996"/>
    <n v="710934.21145343129"/>
    <s v="Favourable"/>
  </r>
  <r>
    <s v="PID488"/>
    <x v="161"/>
    <x v="0"/>
    <x v="0"/>
    <x v="2"/>
    <x v="34"/>
    <n v="8849"/>
    <n v="2016254"/>
    <n v="0"/>
    <n v="1654988.6919944352"/>
    <n v="53014.228185745364"/>
    <n v="2016254"/>
    <n v="308251.07981981942"/>
    <s v="Favourable"/>
  </r>
  <r>
    <s v="PID4049"/>
    <x v="284"/>
    <x v="3"/>
    <x v="1"/>
    <x v="0"/>
    <x v="11"/>
    <n v="5668"/>
    <n v="2312981"/>
    <n v="37676"/>
    <n v="342864.41903299559"/>
    <n v="477127.77332858177"/>
    <n v="2275305"/>
    <n v="1492988.8076384226"/>
    <s v="Favourable"/>
  </r>
  <r>
    <s v="PID6003"/>
    <x v="532"/>
    <x v="0"/>
    <x v="0"/>
    <x v="2"/>
    <x v="32"/>
    <n v="7557"/>
    <n v="502078"/>
    <n v="39293"/>
    <n v="485363.72831400001"/>
    <n v="73974.71961203721"/>
    <n v="462785"/>
    <n v="-57260.447926037246"/>
    <s v="Adverse"/>
  </r>
  <r>
    <s v="PID1359"/>
    <x v="1178"/>
    <x v="3"/>
    <x v="1"/>
    <x v="1"/>
    <x v="26"/>
    <n v="9394"/>
    <n v="830157"/>
    <n v="12762"/>
    <n v="629345.38779086107"/>
    <n v="78537.252504994176"/>
    <n v="817395"/>
    <n v="122274.35970414476"/>
    <s v="Favourable"/>
  </r>
  <r>
    <s v="PID2405"/>
    <x v="606"/>
    <x v="0"/>
    <x v="0"/>
    <x v="1"/>
    <x v="26"/>
    <n v="6253"/>
    <n v="1699751"/>
    <n v="85562"/>
    <n v="533484.14701006212"/>
    <n v="235383.68975138178"/>
    <n v="1614189"/>
    <n v="930883.16323855612"/>
    <s v="Favourable"/>
  </r>
  <r>
    <s v="PID3088"/>
    <x v="190"/>
    <x v="1"/>
    <x v="1"/>
    <x v="1"/>
    <x v="24"/>
    <n v="8780"/>
    <n v="1492393"/>
    <n v="0"/>
    <n v="1172851.9495596152"/>
    <n v="176348.85848249984"/>
    <n v="1492393"/>
    <n v="143192.19195788493"/>
    <s v="Favourable"/>
  </r>
  <r>
    <s v="PID206"/>
    <x v="36"/>
    <x v="2"/>
    <x v="2"/>
    <x v="2"/>
    <x v="41"/>
    <n v="5687"/>
    <n v="1817667"/>
    <n v="0"/>
    <n v="1520906.8333979857"/>
    <n v="123572.74256739457"/>
    <n v="1817667"/>
    <n v="173187.4240346197"/>
    <s v="Favourable"/>
  </r>
  <r>
    <s v="PID6205"/>
    <x v="67"/>
    <x v="4"/>
    <x v="3"/>
    <x v="1"/>
    <x v="14"/>
    <n v="6847"/>
    <n v="679072"/>
    <n v="40869"/>
    <n v="310159.78452763846"/>
    <n v="22478.538465870181"/>
    <n v="638203"/>
    <n v="346433.67700649134"/>
    <s v="Favourable"/>
  </r>
  <r>
    <s v="PID3482"/>
    <x v="417"/>
    <x v="1"/>
    <x v="1"/>
    <x v="0"/>
    <x v="11"/>
    <n v="8305"/>
    <n v="1361417"/>
    <n v="55286"/>
    <n v="1238221.1790255671"/>
    <n v="359346.79067467659"/>
    <n v="1306131"/>
    <n v="-236150.96970024379"/>
    <s v="Adverse"/>
  </r>
  <r>
    <s v="PID3850"/>
    <x v="1197"/>
    <x v="4"/>
    <x v="3"/>
    <x v="0"/>
    <x v="3"/>
    <n v="7817"/>
    <n v="1553568"/>
    <n v="48120"/>
    <n v="956213.17021005147"/>
    <n v="202636.58937210438"/>
    <n v="1505448"/>
    <n v="394718.24041784415"/>
    <s v="Favourable"/>
  </r>
  <r>
    <s v="PID801"/>
    <x v="975"/>
    <x v="2"/>
    <x v="2"/>
    <x v="1"/>
    <x v="13"/>
    <n v="6215"/>
    <n v="1604798"/>
    <n v="0"/>
    <n v="35983.298256162801"/>
    <n v="446481.3960597277"/>
    <n v="1604798"/>
    <n v="1122333.3056841095"/>
    <s v="Favourable"/>
  </r>
  <r>
    <s v="PID1018"/>
    <x v="1198"/>
    <x v="4"/>
    <x v="3"/>
    <x v="1"/>
    <x v="15"/>
    <n v="7019"/>
    <n v="998371"/>
    <n v="37697"/>
    <n v="401433.98087575496"/>
    <n v="124703.25550191871"/>
    <n v="960674"/>
    <n v="472233.76362232631"/>
    <s v="Favourable"/>
  </r>
  <r>
    <s v="PID1100"/>
    <x v="664"/>
    <x v="3"/>
    <x v="1"/>
    <x v="0"/>
    <x v="43"/>
    <n v="7989"/>
    <n v="793076"/>
    <n v="0"/>
    <n v="366226.08460907132"/>
    <n v="111704.03648585612"/>
    <n v="793076"/>
    <n v="315145.87890507258"/>
    <s v="Favourable"/>
  </r>
  <r>
    <s v="PID1355"/>
    <x v="504"/>
    <x v="4"/>
    <x v="3"/>
    <x v="1"/>
    <x v="17"/>
    <n v="7987"/>
    <n v="361595"/>
    <n v="33757"/>
    <n v="341698.87392961705"/>
    <n v="62931.705158542529"/>
    <n v="327838"/>
    <n v="-43035.579088159604"/>
    <s v="Adverse"/>
  </r>
  <r>
    <s v="PID1377"/>
    <x v="907"/>
    <x v="0"/>
    <x v="0"/>
    <x v="0"/>
    <x v="39"/>
    <n v="7761"/>
    <n v="1680369"/>
    <n v="36773"/>
    <n v="493480.02698426542"/>
    <n v="488188.37476624624"/>
    <n v="1643596"/>
    <n v="698700.59824948828"/>
    <s v="Favourable"/>
  </r>
  <r>
    <s v="PID1392"/>
    <x v="499"/>
    <x v="1"/>
    <x v="1"/>
    <x v="1"/>
    <x v="44"/>
    <n v="6691"/>
    <n v="486826"/>
    <n v="54617"/>
    <n v="116348.32197925729"/>
    <n v="153274.8110967406"/>
    <n v="432209"/>
    <n v="217202.86692400213"/>
    <s v="Favourable"/>
  </r>
  <r>
    <s v="PID1605"/>
    <x v="1152"/>
    <x v="0"/>
    <x v="0"/>
    <x v="0"/>
    <x v="17"/>
    <n v="5887"/>
    <n v="1484203"/>
    <n v="37012"/>
    <n v="335110.66224482324"/>
    <n v="207865.92343830483"/>
    <n v="1447191"/>
    <n v="941226.4143168719"/>
    <s v="Favourable"/>
  </r>
  <r>
    <s v="PID3162"/>
    <x v="578"/>
    <x v="3"/>
    <x v="1"/>
    <x v="1"/>
    <x v="6"/>
    <n v="6612"/>
    <n v="1918918"/>
    <n v="25721"/>
    <n v="1175984.4116834397"/>
    <n v="520644.49998016917"/>
    <n v="1893197"/>
    <n v="222289.08833639114"/>
    <s v="Favourable"/>
  </r>
  <r>
    <s v="PID3560"/>
    <x v="525"/>
    <x v="3"/>
    <x v="1"/>
    <x v="1"/>
    <x v="9"/>
    <n v="8178"/>
    <n v="1322545"/>
    <n v="36171"/>
    <n v="1046110.5049289506"/>
    <n v="234411.48161785156"/>
    <n v="1286374"/>
    <n v="42023.013453197898"/>
    <s v="Favourable"/>
  </r>
  <r>
    <s v="PID4555"/>
    <x v="1199"/>
    <x v="4"/>
    <x v="3"/>
    <x v="1"/>
    <x v="14"/>
    <n v="8216"/>
    <n v="395555"/>
    <n v="45824"/>
    <n v="920.01786396559351"/>
    <n v="109275.84941189819"/>
    <n v="349731"/>
    <n v="285359.13272413623"/>
    <s v="Favourable"/>
  </r>
  <r>
    <s v="PID5406"/>
    <x v="116"/>
    <x v="1"/>
    <x v="1"/>
    <x v="2"/>
    <x v="5"/>
    <n v="8147"/>
    <n v="2337804"/>
    <n v="12698"/>
    <n v="1785310.8395154937"/>
    <n v="478708.28391840559"/>
    <n v="2325106"/>
    <n v="73784.876566100866"/>
    <s v="Favourable"/>
  </r>
  <r>
    <s v="PID6105"/>
    <x v="308"/>
    <x v="0"/>
    <x v="0"/>
    <x v="0"/>
    <x v="6"/>
    <n v="8868"/>
    <n v="1752542"/>
    <n v="17737"/>
    <n v="684768.92132024106"/>
    <n v="362350.97181504074"/>
    <n v="1734805"/>
    <n v="705422.10686471825"/>
    <s v="Favourable"/>
  </r>
  <r>
    <s v="PID427"/>
    <x v="209"/>
    <x v="2"/>
    <x v="2"/>
    <x v="1"/>
    <x v="16"/>
    <n v="7092"/>
    <n v="1695029"/>
    <n v="75877"/>
    <n v="1654636.1554100148"/>
    <n v="123967.40791356185"/>
    <n v="1619152"/>
    <n v="-83574.563323576702"/>
    <s v="Adverse"/>
  </r>
  <r>
    <s v="PID2191"/>
    <x v="1200"/>
    <x v="4"/>
    <x v="3"/>
    <x v="0"/>
    <x v="16"/>
    <n v="7942"/>
    <n v="2217946"/>
    <n v="51667"/>
    <n v="1994014.9906600777"/>
    <n v="381153.66348777158"/>
    <n v="2166279"/>
    <n v="-157222.65414784942"/>
    <s v="Adverse"/>
  </r>
  <r>
    <s v="PID2293"/>
    <x v="1084"/>
    <x v="1"/>
    <x v="1"/>
    <x v="1"/>
    <x v="24"/>
    <n v="7717"/>
    <n v="1374618"/>
    <n v="53141"/>
    <n v="827889.54291491152"/>
    <n v="87751.430108121072"/>
    <n v="1321477"/>
    <n v="458977.02697696746"/>
    <s v="Favourable"/>
  </r>
  <r>
    <s v="PID815"/>
    <x v="175"/>
    <x v="2"/>
    <x v="2"/>
    <x v="0"/>
    <x v="12"/>
    <n v="9203"/>
    <n v="1299344"/>
    <n v="23584"/>
    <n v="865569.54231431463"/>
    <n v="379661.19594556809"/>
    <n v="1275760"/>
    <n v="54113.261740117334"/>
    <s v="Favourable"/>
  </r>
  <r>
    <s v="PID5275"/>
    <x v="899"/>
    <x v="1"/>
    <x v="1"/>
    <x v="2"/>
    <x v="30"/>
    <n v="8874"/>
    <n v="1950051"/>
    <n v="45130"/>
    <n v="937539.84545190982"/>
    <n v="502025.78071758128"/>
    <n v="1904921"/>
    <n v="510485.37383050891"/>
    <s v="Favourable"/>
  </r>
  <r>
    <s v="PID1403"/>
    <x v="1165"/>
    <x v="2"/>
    <x v="2"/>
    <x v="0"/>
    <x v="26"/>
    <n v="7990"/>
    <n v="860392"/>
    <n v="47356"/>
    <n v="584065.58297762484"/>
    <n v="210862.08595663906"/>
    <n v="813036"/>
    <n v="65464.331065736129"/>
    <s v="Favourable"/>
  </r>
  <r>
    <s v="PID4366"/>
    <x v="299"/>
    <x v="2"/>
    <x v="2"/>
    <x v="0"/>
    <x v="41"/>
    <n v="6550"/>
    <n v="1650877"/>
    <n v="0"/>
    <n v="882942.6553611916"/>
    <n v="307006.74215731607"/>
    <n v="1650877"/>
    <n v="460927.60248149233"/>
    <s v="Favourable"/>
  </r>
  <r>
    <s v="PID6090"/>
    <x v="169"/>
    <x v="2"/>
    <x v="2"/>
    <x v="0"/>
    <x v="22"/>
    <n v="8623"/>
    <n v="2137424"/>
    <n v="13982"/>
    <n v="305590.17838600383"/>
    <n v="673499.64989027742"/>
    <n v="2123442"/>
    <n v="1158334.1717237188"/>
    <s v="Favourable"/>
  </r>
  <r>
    <s v="PID5978"/>
    <x v="712"/>
    <x v="2"/>
    <x v="2"/>
    <x v="0"/>
    <x v="21"/>
    <n v="8777"/>
    <n v="2383437"/>
    <n v="0"/>
    <n v="2213306.9218417457"/>
    <n v="581792.04706258827"/>
    <n v="2383437"/>
    <n v="-411661.96890433412"/>
    <s v="Adverse"/>
  </r>
  <r>
    <s v="PID4393"/>
    <x v="1201"/>
    <x v="4"/>
    <x v="3"/>
    <x v="2"/>
    <x v="6"/>
    <n v="7019"/>
    <n v="2175897"/>
    <n v="44277"/>
    <n v="62353.397408676785"/>
    <n v="233085.58866650902"/>
    <n v="2131620"/>
    <n v="1880458.0139248143"/>
    <s v="Favourable"/>
  </r>
  <r>
    <s v="PID1536"/>
    <x v="1202"/>
    <x v="2"/>
    <x v="2"/>
    <x v="2"/>
    <x v="28"/>
    <n v="6691"/>
    <n v="2397404"/>
    <n v="0"/>
    <n v="456761.41892128473"/>
    <n v="68456.441428213744"/>
    <n v="2397404"/>
    <n v="1872186.1396505015"/>
    <s v="Favourable"/>
  </r>
  <r>
    <s v="PID803"/>
    <x v="829"/>
    <x v="3"/>
    <x v="1"/>
    <x v="2"/>
    <x v="45"/>
    <n v="7799"/>
    <n v="1291465"/>
    <n v="0"/>
    <n v="1112262.2157682048"/>
    <n v="268819.68512513774"/>
    <n v="1291465"/>
    <n v="-89616.900893342448"/>
    <s v="Adverse"/>
  </r>
  <r>
    <s v="PID1059"/>
    <x v="802"/>
    <x v="3"/>
    <x v="1"/>
    <x v="1"/>
    <x v="19"/>
    <n v="6185"/>
    <n v="2002941"/>
    <n v="50915"/>
    <n v="1023477.8584951954"/>
    <n v="204011.16976454909"/>
    <n v="1952026"/>
    <n v="775451.9717402556"/>
    <s v="Favourable"/>
  </r>
  <r>
    <s v="PID2754"/>
    <x v="1011"/>
    <x v="2"/>
    <x v="2"/>
    <x v="2"/>
    <x v="36"/>
    <n v="6747"/>
    <n v="1955919"/>
    <n v="0"/>
    <n v="290197.8950074864"/>
    <n v="348506.78998499329"/>
    <n v="1955919"/>
    <n v="1317214.3150075204"/>
    <s v="Favourable"/>
  </r>
  <r>
    <s v="PID2526"/>
    <x v="484"/>
    <x v="4"/>
    <x v="3"/>
    <x v="1"/>
    <x v="35"/>
    <n v="8856"/>
    <n v="1708503"/>
    <n v="0"/>
    <n v="1328752.9003066558"/>
    <n v="115434.63756234328"/>
    <n v="1708503"/>
    <n v="264315.46213100082"/>
    <s v="Favourable"/>
  </r>
  <r>
    <s v="PID2545"/>
    <x v="319"/>
    <x v="0"/>
    <x v="0"/>
    <x v="0"/>
    <x v="33"/>
    <n v="7745"/>
    <n v="1253389"/>
    <n v="0"/>
    <n v="421409.81149164971"/>
    <n v="299012.23087100731"/>
    <n v="1253389"/>
    <n v="532966.95763734297"/>
    <s v="Favourable"/>
  </r>
  <r>
    <s v="PID3791"/>
    <x v="1203"/>
    <x v="3"/>
    <x v="1"/>
    <x v="1"/>
    <x v="31"/>
    <n v="6307"/>
    <n v="1107532"/>
    <n v="0"/>
    <n v="154339.08178649092"/>
    <n v="235570.62930162411"/>
    <n v="1107532"/>
    <n v="717622.288911885"/>
    <s v="Favourable"/>
  </r>
  <r>
    <s v="PID1834"/>
    <x v="750"/>
    <x v="0"/>
    <x v="0"/>
    <x v="2"/>
    <x v="17"/>
    <n v="6194"/>
    <n v="2010878"/>
    <n v="0"/>
    <n v="355686.00081417343"/>
    <n v="508683.14121122489"/>
    <n v="2010878"/>
    <n v="1146508.8579746017"/>
    <s v="Favourable"/>
  </r>
  <r>
    <s v="PID2536"/>
    <x v="1204"/>
    <x v="3"/>
    <x v="1"/>
    <x v="2"/>
    <x v="32"/>
    <n v="6614"/>
    <n v="1938243"/>
    <n v="46749"/>
    <n v="906938.76102976897"/>
    <n v="51089.886592656199"/>
    <n v="1891494"/>
    <n v="980214.35237757489"/>
    <s v="Favourable"/>
  </r>
  <r>
    <s v="PID3242"/>
    <x v="225"/>
    <x v="1"/>
    <x v="1"/>
    <x v="0"/>
    <x v="27"/>
    <n v="8039"/>
    <n v="1484682"/>
    <n v="12319"/>
    <n v="468180.60145244276"/>
    <n v="369122.02475227189"/>
    <n v="1472363"/>
    <n v="647379.37379528536"/>
    <s v="Favourable"/>
  </r>
  <r>
    <s v="PID4491"/>
    <x v="258"/>
    <x v="1"/>
    <x v="1"/>
    <x v="1"/>
    <x v="34"/>
    <n v="6232"/>
    <n v="577818"/>
    <n v="0"/>
    <n v="307708.31408362684"/>
    <n v="14642.583720060009"/>
    <n v="577818"/>
    <n v="255467.10219631315"/>
    <s v="Favourable"/>
  </r>
  <r>
    <s v="PID4540"/>
    <x v="447"/>
    <x v="0"/>
    <x v="0"/>
    <x v="0"/>
    <x v="32"/>
    <n v="7063"/>
    <n v="964699"/>
    <n v="0"/>
    <n v="945832.59469706635"/>
    <n v="145224.37263206884"/>
    <n v="964699"/>
    <n v="-126357.96732913516"/>
    <s v="Adverse"/>
  </r>
  <r>
    <s v="PID6266"/>
    <x v="1205"/>
    <x v="0"/>
    <x v="0"/>
    <x v="0"/>
    <x v="31"/>
    <n v="6949"/>
    <n v="979562"/>
    <n v="16250"/>
    <n v="966239.43704434705"/>
    <n v="183962.75035694052"/>
    <n v="963312"/>
    <n v="-170640.18740128749"/>
    <s v="Adverse"/>
  </r>
  <r>
    <s v="PID6289"/>
    <x v="692"/>
    <x v="0"/>
    <x v="0"/>
    <x v="2"/>
    <x v="1"/>
    <n v="9063"/>
    <n v="699038"/>
    <n v="0"/>
    <n v="454120.41706353746"/>
    <n v="152704.46169461624"/>
    <n v="699038"/>
    <n v="92213.121241846355"/>
    <s v="Favourable"/>
  </r>
  <r>
    <s v="PID3368"/>
    <x v="1206"/>
    <x v="2"/>
    <x v="2"/>
    <x v="2"/>
    <x v="7"/>
    <n v="6563"/>
    <n v="1397596"/>
    <n v="0"/>
    <n v="460522.44700256694"/>
    <n v="79528.153696413749"/>
    <n v="1397596"/>
    <n v="857545.39930101926"/>
    <s v="Favourable"/>
  </r>
  <r>
    <s v="PID1045"/>
    <x v="254"/>
    <x v="0"/>
    <x v="0"/>
    <x v="1"/>
    <x v="46"/>
    <n v="5757"/>
    <n v="881346"/>
    <n v="42795"/>
    <n v="350842.06407099933"/>
    <n v="82424.071446355098"/>
    <n v="838551"/>
    <n v="448079.86448264559"/>
    <s v="Favourable"/>
  </r>
  <r>
    <s v="PID1791"/>
    <x v="417"/>
    <x v="1"/>
    <x v="1"/>
    <x v="1"/>
    <x v="34"/>
    <n v="8981"/>
    <n v="1921942"/>
    <n v="0"/>
    <n v="1535237.7734905276"/>
    <n v="464031.2560515806"/>
    <n v="1921942"/>
    <n v="-77327.029542108299"/>
    <s v="Adverse"/>
  </r>
  <r>
    <s v="PID3066"/>
    <x v="414"/>
    <x v="0"/>
    <x v="0"/>
    <x v="1"/>
    <x v="9"/>
    <n v="7109"/>
    <n v="2240583"/>
    <n v="11675"/>
    <n v="1023171.3626470835"/>
    <n v="473122.42279810086"/>
    <n v="2228908"/>
    <n v="744289.21455481555"/>
    <s v="Favourable"/>
  </r>
  <r>
    <s v="PID4036"/>
    <x v="435"/>
    <x v="4"/>
    <x v="3"/>
    <x v="1"/>
    <x v="14"/>
    <n v="8574"/>
    <n v="887800"/>
    <n v="42834"/>
    <n v="852784.91156023648"/>
    <n v="127477.97036613834"/>
    <n v="844966"/>
    <n v="-92462.881926374859"/>
    <s v="Adverse"/>
  </r>
  <r>
    <s v="PID1759"/>
    <x v="1039"/>
    <x v="2"/>
    <x v="2"/>
    <x v="1"/>
    <x v="36"/>
    <n v="9228"/>
    <n v="804051"/>
    <n v="77666"/>
    <n v="476947.71878082509"/>
    <n v="101551.03688164351"/>
    <n v="726385"/>
    <n v="225552.24433753139"/>
    <s v="Favourable"/>
  </r>
  <r>
    <s v="PID5299"/>
    <x v="132"/>
    <x v="0"/>
    <x v="0"/>
    <x v="0"/>
    <x v="22"/>
    <n v="6476"/>
    <n v="1585041"/>
    <n v="28756"/>
    <n v="1336471.1604259333"/>
    <n v="466845.99215730879"/>
    <n v="1556285"/>
    <n v="-218276.15258324216"/>
    <s v="Adverse"/>
  </r>
  <r>
    <s v="PID3621"/>
    <x v="139"/>
    <x v="0"/>
    <x v="0"/>
    <x v="2"/>
    <x v="41"/>
    <n v="5556"/>
    <n v="2111634"/>
    <n v="39780"/>
    <n v="86149.930220455208"/>
    <n v="617298.0627387485"/>
    <n v="2071854"/>
    <n v="1408186.0070407963"/>
    <s v="Favourable"/>
  </r>
  <r>
    <s v="PID5822"/>
    <x v="124"/>
    <x v="3"/>
    <x v="1"/>
    <x v="2"/>
    <x v="6"/>
    <n v="7300"/>
    <n v="1279974"/>
    <n v="56806"/>
    <n v="1232482.1562380509"/>
    <n v="349397.14060732024"/>
    <n v="1223168"/>
    <n v="-301905.29684537114"/>
    <s v="Adverse"/>
  </r>
  <r>
    <s v="PID259"/>
    <x v="1032"/>
    <x v="3"/>
    <x v="1"/>
    <x v="1"/>
    <x v="31"/>
    <n v="5616"/>
    <n v="744321"/>
    <n v="55402"/>
    <n v="60632.464433126734"/>
    <n v="94567.553700392848"/>
    <n v="688919"/>
    <n v="589120.98186648043"/>
    <s v="Favourable"/>
  </r>
  <r>
    <s v="PID2568"/>
    <x v="1207"/>
    <x v="0"/>
    <x v="0"/>
    <x v="0"/>
    <x v="41"/>
    <n v="5620"/>
    <n v="372236"/>
    <n v="0"/>
    <n v="50466.004711326619"/>
    <n v="102519.36624092201"/>
    <n v="372236"/>
    <n v="219250.62904775137"/>
    <s v="Favourable"/>
  </r>
  <r>
    <s v="PID3631"/>
    <x v="1067"/>
    <x v="0"/>
    <x v="0"/>
    <x v="0"/>
    <x v="15"/>
    <n v="8737"/>
    <n v="1910787"/>
    <n v="0"/>
    <n v="1894474.1305145342"/>
    <n v="342336.53325815377"/>
    <n v="1910787"/>
    <n v="-326023.66377268778"/>
    <s v="Adverse"/>
  </r>
  <r>
    <s v="PID5750"/>
    <x v="100"/>
    <x v="1"/>
    <x v="1"/>
    <x v="0"/>
    <x v="34"/>
    <n v="7387"/>
    <n v="2209232"/>
    <n v="22480"/>
    <n v="982334.85635779914"/>
    <n v="59832.079887399865"/>
    <n v="2186752"/>
    <n v="1167065.0637548009"/>
    <s v="Favourable"/>
  </r>
  <r>
    <s v="PID6337"/>
    <x v="744"/>
    <x v="3"/>
    <x v="1"/>
    <x v="1"/>
    <x v="27"/>
    <n v="5914"/>
    <n v="296548"/>
    <n v="37585"/>
    <n v="26565.6645395099"/>
    <n v="68891.692075414932"/>
    <n v="258963"/>
    <n v="201090.64338507515"/>
    <s v="Favourable"/>
  </r>
  <r>
    <s v="PID1668"/>
    <x v="917"/>
    <x v="3"/>
    <x v="1"/>
    <x v="1"/>
    <x v="8"/>
    <n v="5571"/>
    <n v="1563458"/>
    <n v="52798"/>
    <n v="1231188.7584751809"/>
    <n v="438589.9627833211"/>
    <n v="1510660"/>
    <n v="-106320.72125850199"/>
    <s v="Adverse"/>
  </r>
  <r>
    <s v="PID2901"/>
    <x v="1208"/>
    <x v="1"/>
    <x v="1"/>
    <x v="2"/>
    <x v="17"/>
    <n v="7217"/>
    <n v="2139858"/>
    <n v="0"/>
    <n v="615502.82942626253"/>
    <n v="414352.02783188334"/>
    <n v="2139858"/>
    <n v="1110003.1427418541"/>
    <s v="Favourable"/>
  </r>
  <r>
    <s v="PID4435"/>
    <x v="1184"/>
    <x v="3"/>
    <x v="1"/>
    <x v="0"/>
    <x v="5"/>
    <n v="6169"/>
    <n v="2430446"/>
    <n v="44677"/>
    <n v="457745.08896913001"/>
    <n v="103506.59769393224"/>
    <n v="2385769"/>
    <n v="1869194.3133369377"/>
    <s v="Favourable"/>
  </r>
  <r>
    <s v="PID5050"/>
    <x v="1209"/>
    <x v="1"/>
    <x v="1"/>
    <x v="1"/>
    <x v="36"/>
    <n v="7532"/>
    <n v="1243676"/>
    <n v="22700"/>
    <n v="547635.64536259451"/>
    <n v="276776.39007176703"/>
    <n v="1220976"/>
    <n v="419263.96456563845"/>
    <s v="Favourable"/>
  </r>
  <r>
    <s v="PID5604"/>
    <x v="1001"/>
    <x v="4"/>
    <x v="3"/>
    <x v="1"/>
    <x v="39"/>
    <n v="8771"/>
    <n v="1934540"/>
    <n v="33911"/>
    <n v="1429930.6485603137"/>
    <n v="114727.48134562977"/>
    <n v="1900629"/>
    <n v="389881.87009405647"/>
    <s v="Favourable"/>
  </r>
  <r>
    <s v="PID5876"/>
    <x v="437"/>
    <x v="4"/>
    <x v="3"/>
    <x v="1"/>
    <x v="12"/>
    <n v="6026"/>
    <n v="2191379"/>
    <n v="0"/>
    <n v="686211.47258654761"/>
    <n v="353440.69859138131"/>
    <n v="2191379"/>
    <n v="1151726.8288220712"/>
    <s v="Favourable"/>
  </r>
  <r>
    <s v="PID6368"/>
    <x v="760"/>
    <x v="1"/>
    <x v="1"/>
    <x v="2"/>
    <x v="41"/>
    <n v="8951"/>
    <n v="1940981"/>
    <n v="0"/>
    <n v="36434.441961992641"/>
    <n v="360097.83165247686"/>
    <n v="1940981"/>
    <n v="1544448.7263855306"/>
    <s v="Favourable"/>
  </r>
  <r>
    <s v="PID4102"/>
    <x v="1210"/>
    <x v="4"/>
    <x v="3"/>
    <x v="1"/>
    <x v="18"/>
    <n v="8109"/>
    <n v="1881410"/>
    <n v="24732"/>
    <n v="179515.99697530625"/>
    <n v="234367.36345735352"/>
    <n v="1856678"/>
    <n v="1467526.6395673403"/>
    <s v="Favourable"/>
  </r>
  <r>
    <s v="PID5444"/>
    <x v="171"/>
    <x v="2"/>
    <x v="2"/>
    <x v="1"/>
    <x v="27"/>
    <n v="5619"/>
    <n v="816085"/>
    <n v="26198"/>
    <n v="303354.36809478677"/>
    <n v="129110.91486919206"/>
    <n v="789887"/>
    <n v="383619.71703602117"/>
    <s v="Favourable"/>
  </r>
  <r>
    <s v="PID2527"/>
    <x v="1211"/>
    <x v="4"/>
    <x v="3"/>
    <x v="0"/>
    <x v="17"/>
    <n v="6590"/>
    <n v="1541007"/>
    <n v="57720"/>
    <n v="1189912.9922960622"/>
    <n v="136820.7451712552"/>
    <n v="1483287"/>
    <n v="214273.26253268262"/>
    <s v="Favourable"/>
  </r>
  <r>
    <s v="PID1655"/>
    <x v="682"/>
    <x v="2"/>
    <x v="2"/>
    <x v="0"/>
    <x v="21"/>
    <n v="6546"/>
    <n v="2429163"/>
    <n v="18622"/>
    <n v="332730.81262745062"/>
    <n v="426571.81562552782"/>
    <n v="2410541"/>
    <n v="1669860.3717470216"/>
    <s v="Favourable"/>
  </r>
  <r>
    <s v="PID817"/>
    <x v="117"/>
    <x v="2"/>
    <x v="2"/>
    <x v="1"/>
    <x v="28"/>
    <n v="7165"/>
    <n v="519351"/>
    <n v="10644"/>
    <n v="76258.2817895068"/>
    <n v="51208.956359672164"/>
    <n v="508707"/>
    <n v="391883.76185082103"/>
    <s v="Favourable"/>
  </r>
  <r>
    <s v="PID6024"/>
    <x v="958"/>
    <x v="1"/>
    <x v="1"/>
    <x v="2"/>
    <x v="46"/>
    <n v="6416"/>
    <n v="1958947"/>
    <n v="0"/>
    <n v="1915096.7670617232"/>
    <n v="615643.58482646674"/>
    <n v="1958947"/>
    <n v="-571793.35188819002"/>
    <s v="Adverse"/>
  </r>
  <r>
    <s v="PID975"/>
    <x v="137"/>
    <x v="0"/>
    <x v="0"/>
    <x v="2"/>
    <x v="40"/>
    <n v="6824"/>
    <n v="2157929"/>
    <n v="73890"/>
    <n v="428299.58277814207"/>
    <n v="470232.57196995575"/>
    <n v="2084039"/>
    <n v="1259396.8452519022"/>
    <s v="Favourable"/>
  </r>
  <r>
    <s v="PID1498"/>
    <x v="1212"/>
    <x v="3"/>
    <x v="1"/>
    <x v="1"/>
    <x v="10"/>
    <n v="8036"/>
    <n v="486956"/>
    <n v="0"/>
    <n v="30493.659644607611"/>
    <n v="93890.380504633111"/>
    <n v="486956"/>
    <n v="362571.95985075925"/>
    <s v="Favourable"/>
  </r>
  <r>
    <s v="PID2090"/>
    <x v="82"/>
    <x v="2"/>
    <x v="2"/>
    <x v="0"/>
    <x v="18"/>
    <n v="8549"/>
    <n v="349327"/>
    <n v="23451"/>
    <n v="105735.77846819324"/>
    <n v="107122.79333709052"/>
    <n v="325876"/>
    <n v="136468.42819471622"/>
    <s v="Favourable"/>
  </r>
  <r>
    <s v="PID2360"/>
    <x v="782"/>
    <x v="3"/>
    <x v="1"/>
    <x v="1"/>
    <x v="19"/>
    <n v="5944"/>
    <n v="1065218"/>
    <n v="0"/>
    <n v="10186.423370923074"/>
    <n v="275134.37126592099"/>
    <n v="1065218"/>
    <n v="779897.20536315592"/>
    <s v="Favourable"/>
  </r>
  <r>
    <s v="PID5035"/>
    <x v="1213"/>
    <x v="0"/>
    <x v="0"/>
    <x v="2"/>
    <x v="7"/>
    <n v="8608"/>
    <n v="2354747"/>
    <n v="15905"/>
    <n v="1337950.3631189438"/>
    <n v="781646.64075939357"/>
    <n v="2338842"/>
    <n v="235149.99612166267"/>
    <s v="Favourable"/>
  </r>
  <r>
    <s v="PID871"/>
    <x v="974"/>
    <x v="3"/>
    <x v="1"/>
    <x v="1"/>
    <x v="17"/>
    <n v="8122"/>
    <n v="458604"/>
    <n v="10107"/>
    <n v="81927.268018603951"/>
    <n v="69330.320831674515"/>
    <n v="448497"/>
    <n v="307346.41114972153"/>
    <s v="Favourable"/>
  </r>
  <r>
    <s v="PID5772"/>
    <x v="430"/>
    <x v="0"/>
    <x v="0"/>
    <x v="2"/>
    <x v="22"/>
    <n v="5625"/>
    <n v="1475790"/>
    <n v="0"/>
    <n v="399185.74325790914"/>
    <n v="22715.925358798351"/>
    <n v="1475790"/>
    <n v="1053888.3313832926"/>
    <s v="Favourable"/>
  </r>
  <r>
    <s v="PID2593"/>
    <x v="466"/>
    <x v="3"/>
    <x v="1"/>
    <x v="1"/>
    <x v="6"/>
    <n v="8252"/>
    <n v="769616"/>
    <n v="0"/>
    <n v="661914.88363790477"/>
    <n v="159767.03895702455"/>
    <n v="769616"/>
    <n v="-52065.922594929347"/>
    <s v="Adverse"/>
  </r>
  <r>
    <s v="PID5982"/>
    <x v="45"/>
    <x v="2"/>
    <x v="2"/>
    <x v="2"/>
    <x v="18"/>
    <n v="5827"/>
    <n v="1801289"/>
    <n v="95280"/>
    <n v="1408821.3528709679"/>
    <n v="384365.5726281745"/>
    <n v="1706009"/>
    <n v="8102.0745008576196"/>
    <s v="Favourable"/>
  </r>
  <r>
    <s v="PID3716"/>
    <x v="830"/>
    <x v="4"/>
    <x v="3"/>
    <x v="2"/>
    <x v="33"/>
    <n v="8157"/>
    <n v="2473325"/>
    <n v="41200"/>
    <n v="765510.89651060582"/>
    <n v="112894.91455942771"/>
    <n v="2432125"/>
    <n v="1594919.1889299664"/>
    <s v="Favourable"/>
  </r>
  <r>
    <s v="PID3876"/>
    <x v="1178"/>
    <x v="3"/>
    <x v="1"/>
    <x v="1"/>
    <x v="13"/>
    <n v="9208"/>
    <n v="1723621"/>
    <n v="26371"/>
    <n v="546795.52174411039"/>
    <n v="574407.34724298923"/>
    <n v="1697250"/>
    <n v="602418.13101290027"/>
    <s v="Favourable"/>
  </r>
  <r>
    <s v="PID3921"/>
    <x v="223"/>
    <x v="4"/>
    <x v="3"/>
    <x v="1"/>
    <x v="34"/>
    <n v="7129"/>
    <n v="1681557"/>
    <n v="37486"/>
    <n v="414116.2021584512"/>
    <n v="479830.97307666321"/>
    <n v="1644071"/>
    <n v="787609.82476488559"/>
    <s v="Favourable"/>
  </r>
  <r>
    <s v="PID4423"/>
    <x v="394"/>
    <x v="1"/>
    <x v="1"/>
    <x v="1"/>
    <x v="17"/>
    <n v="7541"/>
    <n v="1677527"/>
    <n v="0"/>
    <n v="981554.91593217338"/>
    <n v="3775.7325451252123"/>
    <n v="1677527"/>
    <n v="692196.35152270144"/>
    <s v="Favourable"/>
  </r>
  <r>
    <s v="PID5934"/>
    <x v="147"/>
    <x v="0"/>
    <x v="0"/>
    <x v="0"/>
    <x v="36"/>
    <n v="6122"/>
    <n v="786937"/>
    <n v="41641"/>
    <n v="719013.07452548074"/>
    <n v="159267.36332442876"/>
    <n v="745296"/>
    <n v="-91343.437849909533"/>
    <s v="Adverse"/>
  </r>
  <r>
    <s v="PID1966"/>
    <x v="874"/>
    <x v="1"/>
    <x v="1"/>
    <x v="2"/>
    <x v="30"/>
    <n v="5663"/>
    <n v="1852317"/>
    <n v="23054"/>
    <n v="1665896.2251297168"/>
    <n v="374756.55222062307"/>
    <n v="1829263"/>
    <n v="-188335.77735033981"/>
    <s v="Adverse"/>
  </r>
  <r>
    <s v="PID720"/>
    <x v="1214"/>
    <x v="4"/>
    <x v="3"/>
    <x v="2"/>
    <x v="8"/>
    <n v="5516"/>
    <n v="1752710"/>
    <n v="17810"/>
    <n v="1181913.4654808"/>
    <n v="356819.32412644516"/>
    <n v="1734900"/>
    <n v="213977.21039275476"/>
    <s v="Favourable"/>
  </r>
  <r>
    <s v="PID954"/>
    <x v="1215"/>
    <x v="4"/>
    <x v="3"/>
    <x v="2"/>
    <x v="36"/>
    <n v="8570"/>
    <n v="1263645"/>
    <n v="40973"/>
    <n v="317938.55657480314"/>
    <n v="313871.74119855161"/>
    <n v="1222672"/>
    <n v="631834.70222664531"/>
    <s v="Favourable"/>
  </r>
  <r>
    <s v="PID2235"/>
    <x v="1216"/>
    <x v="4"/>
    <x v="3"/>
    <x v="0"/>
    <x v="14"/>
    <n v="9135"/>
    <n v="1946766"/>
    <n v="27811"/>
    <n v="886948.50150651787"/>
    <n v="381388.94465986191"/>
    <n v="1918955"/>
    <n v="678428.55383362016"/>
    <s v="Favourable"/>
  </r>
  <r>
    <s v="PID4407"/>
    <x v="1107"/>
    <x v="4"/>
    <x v="3"/>
    <x v="2"/>
    <x v="14"/>
    <n v="6600"/>
    <n v="1552062"/>
    <n v="0"/>
    <n v="1119440.8496670325"/>
    <n v="162153.8481231101"/>
    <n v="1552062"/>
    <n v="270467.30220985739"/>
    <s v="Favourable"/>
  </r>
  <r>
    <s v="PID3288"/>
    <x v="1161"/>
    <x v="2"/>
    <x v="2"/>
    <x v="2"/>
    <x v="17"/>
    <n v="8611"/>
    <n v="505895"/>
    <n v="23331"/>
    <n v="401279.63369004801"/>
    <n v="143339.54979990915"/>
    <n v="482564"/>
    <n v="-38724.183489957126"/>
    <s v="Adverse"/>
  </r>
  <r>
    <s v="PID6026"/>
    <x v="148"/>
    <x v="3"/>
    <x v="1"/>
    <x v="1"/>
    <x v="34"/>
    <n v="7645"/>
    <n v="1425443"/>
    <n v="55537"/>
    <n v="1253028.2249240277"/>
    <n v="201900.47188475076"/>
    <n v="1369906"/>
    <n v="-29485.696808778448"/>
    <s v="Adverse"/>
  </r>
  <r>
    <s v="PID6180"/>
    <x v="952"/>
    <x v="0"/>
    <x v="0"/>
    <x v="1"/>
    <x v="45"/>
    <n v="6026"/>
    <n v="1101847"/>
    <n v="0"/>
    <n v="734604.34425002174"/>
    <n v="212631.41138926128"/>
    <n v="1101847"/>
    <n v="154611.24436071701"/>
    <s v="Favourable"/>
  </r>
  <r>
    <s v="PID6047"/>
    <x v="75"/>
    <x v="2"/>
    <x v="2"/>
    <x v="1"/>
    <x v="31"/>
    <n v="6455"/>
    <n v="1591571"/>
    <n v="24170"/>
    <n v="1204234.0412021817"/>
    <n v="475592.89317994594"/>
    <n v="1567401"/>
    <n v="-88255.934382127598"/>
    <s v="Adverse"/>
  </r>
  <r>
    <s v="PID2035"/>
    <x v="55"/>
    <x v="4"/>
    <x v="3"/>
    <x v="2"/>
    <x v="34"/>
    <n v="9040"/>
    <n v="1430245"/>
    <n v="56865"/>
    <n v="348550.59756080178"/>
    <n v="400340.81819695741"/>
    <n v="1373380"/>
    <n v="681353.58424224076"/>
    <s v="Favourable"/>
  </r>
  <r>
    <s v="PID3487"/>
    <x v="304"/>
    <x v="3"/>
    <x v="1"/>
    <x v="1"/>
    <x v="17"/>
    <n v="5986"/>
    <n v="1961001"/>
    <n v="31860"/>
    <n v="729029.10330227576"/>
    <n v="251740.68144592244"/>
    <n v="1929141"/>
    <n v="980231.21525180177"/>
    <s v="Favourable"/>
  </r>
  <r>
    <s v="PID3625"/>
    <x v="1217"/>
    <x v="0"/>
    <x v="0"/>
    <x v="1"/>
    <x v="19"/>
    <n v="8726"/>
    <n v="2072452"/>
    <n v="29347"/>
    <n v="332860.72102907789"/>
    <n v="329450.96693690761"/>
    <n v="2043105"/>
    <n v="1410140.3120340146"/>
    <s v="Favourable"/>
  </r>
  <r>
    <s v="PID5890"/>
    <x v="1218"/>
    <x v="2"/>
    <x v="2"/>
    <x v="0"/>
    <x v="4"/>
    <n v="5832"/>
    <n v="2021712"/>
    <n v="95361"/>
    <n v="1584119.6867950722"/>
    <n v="251278.93164191034"/>
    <n v="1926351"/>
    <n v="186313.38156301761"/>
    <s v="Favourable"/>
  </r>
  <r>
    <s v="PID1312"/>
    <x v="497"/>
    <x v="0"/>
    <x v="0"/>
    <x v="1"/>
    <x v="19"/>
    <n v="5951"/>
    <n v="809387"/>
    <n v="82658"/>
    <n v="540230.34852769959"/>
    <n v="244898.44145393217"/>
    <n v="726729"/>
    <n v="24258.210018368205"/>
    <s v="Favourable"/>
  </r>
  <r>
    <s v="PID2212"/>
    <x v="1132"/>
    <x v="4"/>
    <x v="3"/>
    <x v="0"/>
    <x v="34"/>
    <n v="8007"/>
    <n v="1592234"/>
    <n v="80596"/>
    <n v="1014500.0078538809"/>
    <n v="213964.66727533782"/>
    <n v="1511638"/>
    <n v="363769.32487078127"/>
    <s v="Favourable"/>
  </r>
  <r>
    <s v="PID2234"/>
    <x v="1219"/>
    <x v="0"/>
    <x v="0"/>
    <x v="0"/>
    <x v="2"/>
    <n v="8030"/>
    <n v="1147425"/>
    <n v="0"/>
    <n v="35397.352407390506"/>
    <n v="1398.0710748214412"/>
    <n v="1147425"/>
    <n v="1110629.576517788"/>
    <s v="Favourable"/>
  </r>
  <r>
    <s v="PID3309"/>
    <x v="614"/>
    <x v="0"/>
    <x v="0"/>
    <x v="2"/>
    <x v="12"/>
    <n v="7689"/>
    <n v="1411744"/>
    <n v="0"/>
    <n v="952803.52986126649"/>
    <n v="150492.47353201525"/>
    <n v="1411744"/>
    <n v="308447.99660671828"/>
    <s v="Favourable"/>
  </r>
  <r>
    <s v="PID4111"/>
    <x v="1127"/>
    <x v="3"/>
    <x v="1"/>
    <x v="2"/>
    <x v="8"/>
    <n v="6870"/>
    <n v="877760"/>
    <n v="41264"/>
    <n v="13722.368590110942"/>
    <n v="245372.92423736039"/>
    <n v="836496"/>
    <n v="618664.70717252861"/>
    <s v="Favourable"/>
  </r>
  <r>
    <s v="PID827"/>
    <x v="1085"/>
    <x v="2"/>
    <x v="2"/>
    <x v="1"/>
    <x v="15"/>
    <n v="7877"/>
    <n v="1648678"/>
    <n v="57025"/>
    <n v="1369476.2512146025"/>
    <n v="380476.06584373186"/>
    <n v="1591653"/>
    <n v="-101274.31705833436"/>
    <s v="Adverse"/>
  </r>
  <r>
    <s v="PID1357"/>
    <x v="974"/>
    <x v="1"/>
    <x v="1"/>
    <x v="2"/>
    <x v="18"/>
    <n v="7158"/>
    <n v="1607356"/>
    <n v="10464"/>
    <n v="1002169.6304064394"/>
    <n v="525843.98922301258"/>
    <n v="1596892"/>
    <n v="79342.380370547995"/>
    <s v="Favourable"/>
  </r>
  <r>
    <s v="PID3485"/>
    <x v="764"/>
    <x v="1"/>
    <x v="1"/>
    <x v="2"/>
    <x v="2"/>
    <n v="8292"/>
    <n v="948925"/>
    <n v="56041"/>
    <n v="68467.534818351836"/>
    <n v="310044.27284036065"/>
    <n v="892884"/>
    <n v="570413.1923412875"/>
    <s v="Favourable"/>
  </r>
  <r>
    <s v="PID4756"/>
    <x v="25"/>
    <x v="3"/>
    <x v="1"/>
    <x v="2"/>
    <x v="20"/>
    <n v="8583"/>
    <n v="1448569"/>
    <n v="56148"/>
    <n v="740669.52779695089"/>
    <n v="44379.722197988514"/>
    <n v="1392421"/>
    <n v="663519.75000506057"/>
    <s v="Favourable"/>
  </r>
  <r>
    <s v="PID5126"/>
    <x v="202"/>
    <x v="1"/>
    <x v="1"/>
    <x v="0"/>
    <x v="46"/>
    <n v="5667"/>
    <n v="2394539"/>
    <n v="90713"/>
    <n v="1908850.0974700844"/>
    <n v="361989.90780387516"/>
    <n v="2303826"/>
    <n v="123698.9947260404"/>
    <s v="Favourable"/>
  </r>
  <r>
    <s v="PID457"/>
    <x v="1220"/>
    <x v="4"/>
    <x v="3"/>
    <x v="2"/>
    <x v="19"/>
    <n v="7322"/>
    <n v="663686"/>
    <n v="17954"/>
    <n v="516307.54852452775"/>
    <n v="66748.949675062308"/>
    <n v="645732"/>
    <n v="80629.501800409984"/>
    <s v="Favourable"/>
  </r>
  <r>
    <s v="PID4233"/>
    <x v="1221"/>
    <x v="2"/>
    <x v="2"/>
    <x v="1"/>
    <x v="24"/>
    <n v="5574"/>
    <n v="2421901"/>
    <n v="52826"/>
    <n v="1221482.73232597"/>
    <n v="48907.554790751274"/>
    <n v="2369075"/>
    <n v="1151510.7128832787"/>
    <s v="Favourable"/>
  </r>
  <r>
    <s v="PID1055"/>
    <x v="130"/>
    <x v="0"/>
    <x v="0"/>
    <x v="0"/>
    <x v="27"/>
    <n v="8236"/>
    <n v="412087"/>
    <n v="12960"/>
    <n v="158505.05143040553"/>
    <n v="100246.81277313037"/>
    <n v="399127"/>
    <n v="153335.13579646411"/>
    <s v="Favourable"/>
  </r>
  <r>
    <s v="PID2134"/>
    <x v="86"/>
    <x v="0"/>
    <x v="0"/>
    <x v="0"/>
    <x v="38"/>
    <n v="9067"/>
    <n v="1086505"/>
    <n v="43294"/>
    <n v="617310.66676579288"/>
    <n v="322154.67116742639"/>
    <n v="1043211"/>
    <n v="147039.66206678073"/>
    <s v="Favourable"/>
  </r>
  <r>
    <s v="PID4784"/>
    <x v="1127"/>
    <x v="2"/>
    <x v="2"/>
    <x v="0"/>
    <x v="27"/>
    <n v="5887"/>
    <n v="735592"/>
    <n v="0"/>
    <n v="393116.37990530371"/>
    <n v="222630.25232148703"/>
    <n v="735592"/>
    <n v="119845.36777320923"/>
    <s v="Favourable"/>
  </r>
  <r>
    <s v="PID3864"/>
    <x v="1222"/>
    <x v="0"/>
    <x v="0"/>
    <x v="1"/>
    <x v="3"/>
    <n v="7985"/>
    <n v="1316227"/>
    <n v="0"/>
    <n v="717365.33303710748"/>
    <n v="396731.6553128378"/>
    <n v="1316227"/>
    <n v="202130.01165005472"/>
    <s v="Favourable"/>
  </r>
  <r>
    <s v="PID4337"/>
    <x v="549"/>
    <x v="3"/>
    <x v="1"/>
    <x v="1"/>
    <x v="19"/>
    <n v="7210"/>
    <n v="607897"/>
    <n v="0"/>
    <n v="218394.32256668955"/>
    <n v="95397.247914330452"/>
    <n v="607897"/>
    <n v="294105.42951897997"/>
    <s v="Favourable"/>
  </r>
  <r>
    <s v="PID5457"/>
    <x v="1223"/>
    <x v="0"/>
    <x v="0"/>
    <x v="1"/>
    <x v="19"/>
    <n v="6755"/>
    <n v="1083385"/>
    <n v="13922"/>
    <n v="559420.57768487104"/>
    <n v="133545.85684387074"/>
    <n v="1069463"/>
    <n v="390418.56547125825"/>
    <s v="Favourable"/>
  </r>
  <r>
    <s v="PID1532"/>
    <x v="217"/>
    <x v="0"/>
    <x v="0"/>
    <x v="2"/>
    <x v="16"/>
    <n v="7252"/>
    <n v="570541"/>
    <n v="36528"/>
    <n v="342482.05754992459"/>
    <n v="114564.31987709751"/>
    <n v="534013"/>
    <n v="113494.62257297791"/>
    <s v="Favourable"/>
  </r>
  <r>
    <s v="PID4611"/>
    <x v="1180"/>
    <x v="0"/>
    <x v="0"/>
    <x v="1"/>
    <x v="24"/>
    <n v="9366"/>
    <n v="2371004"/>
    <n v="37318"/>
    <n v="605102.27186388755"/>
    <n v="323939.04892578849"/>
    <n v="2333686"/>
    <n v="1441962.6792103238"/>
    <s v="Favourable"/>
  </r>
  <r>
    <s v="PID4758"/>
    <x v="133"/>
    <x v="4"/>
    <x v="3"/>
    <x v="2"/>
    <x v="32"/>
    <n v="9036"/>
    <n v="2398286"/>
    <n v="0"/>
    <n v="2047302.5795484856"/>
    <n v="102206.93176259914"/>
    <n v="2398286"/>
    <n v="248776.4886889155"/>
    <s v="Favourable"/>
  </r>
  <r>
    <s v="PID1049"/>
    <x v="1098"/>
    <x v="1"/>
    <x v="1"/>
    <x v="1"/>
    <x v="20"/>
    <n v="6917"/>
    <n v="1977016"/>
    <n v="10780"/>
    <n v="19047.391437445302"/>
    <n v="356528.11289497622"/>
    <n v="1966236"/>
    <n v="1601440.4956675784"/>
    <s v="Favourable"/>
  </r>
  <r>
    <s v="PID1950"/>
    <x v="776"/>
    <x v="4"/>
    <x v="3"/>
    <x v="0"/>
    <x v="21"/>
    <n v="6181"/>
    <n v="2491581"/>
    <n v="21833"/>
    <n v="224737.90607127806"/>
    <n v="328925.30171973183"/>
    <n v="2469748"/>
    <n v="1937917.7922089901"/>
    <s v="Favourable"/>
  </r>
  <r>
    <s v="PID2250"/>
    <x v="1224"/>
    <x v="1"/>
    <x v="1"/>
    <x v="0"/>
    <x v="33"/>
    <n v="6644"/>
    <n v="1386983"/>
    <n v="0"/>
    <n v="709596.04180999892"/>
    <n v="328566.35101073002"/>
    <n v="1386983"/>
    <n v="348820.60717927106"/>
    <s v="Favourable"/>
  </r>
  <r>
    <s v="PID2419"/>
    <x v="435"/>
    <x v="3"/>
    <x v="1"/>
    <x v="2"/>
    <x v="26"/>
    <n v="9345"/>
    <n v="604431"/>
    <n v="0"/>
    <n v="87766.627700573124"/>
    <n v="70505.332239441035"/>
    <n v="604431"/>
    <n v="446159.04005998583"/>
    <s v="Favourable"/>
  </r>
  <r>
    <s v="PID3794"/>
    <x v="815"/>
    <x v="2"/>
    <x v="2"/>
    <x v="0"/>
    <x v="6"/>
    <n v="8436"/>
    <n v="560395"/>
    <n v="10769"/>
    <n v="240284.15883760512"/>
    <n v="74240.517125225248"/>
    <n v="549626"/>
    <n v="245870.32403716963"/>
    <s v="Favourable"/>
  </r>
  <r>
    <s v="PID4289"/>
    <x v="460"/>
    <x v="3"/>
    <x v="1"/>
    <x v="2"/>
    <x v="3"/>
    <n v="8136"/>
    <n v="672399"/>
    <n v="47654"/>
    <n v="195365.70050713644"/>
    <n v="79191.094389303282"/>
    <n v="624745"/>
    <n v="397842.20510356029"/>
    <s v="Favourable"/>
  </r>
  <r>
    <s v="PID5711"/>
    <x v="33"/>
    <x v="4"/>
    <x v="3"/>
    <x v="0"/>
    <x v="43"/>
    <n v="7547"/>
    <n v="1826451"/>
    <n v="0"/>
    <n v="1752937.3003592191"/>
    <n v="175381.59107235339"/>
    <n v="1826451"/>
    <n v="-101867.89143157238"/>
    <s v="Adverse"/>
  </r>
  <r>
    <s v="PID6269"/>
    <x v="650"/>
    <x v="4"/>
    <x v="3"/>
    <x v="2"/>
    <x v="23"/>
    <n v="6117"/>
    <n v="689767"/>
    <n v="22576"/>
    <n v="558794.94469680428"/>
    <n v="102724.61083363082"/>
    <n v="667191"/>
    <n v="28247.444469564944"/>
    <s v="Favourable"/>
  </r>
  <r>
    <s v="PID253"/>
    <x v="1043"/>
    <x v="1"/>
    <x v="1"/>
    <x v="1"/>
    <x v="43"/>
    <n v="5738"/>
    <n v="2094305"/>
    <n v="0"/>
    <n v="1006066.3949778125"/>
    <n v="543168.7066062676"/>
    <n v="2094305"/>
    <n v="545069.89841591986"/>
    <s v="Favourable"/>
  </r>
  <r>
    <s v="PID4488"/>
    <x v="733"/>
    <x v="2"/>
    <x v="2"/>
    <x v="1"/>
    <x v="31"/>
    <n v="6254"/>
    <n v="1810358"/>
    <n v="38272"/>
    <n v="440429.00722834695"/>
    <n v="335604.20321431285"/>
    <n v="1772086"/>
    <n v="1034324.7895573402"/>
    <s v="Favourable"/>
  </r>
  <r>
    <s v="PID2020"/>
    <x v="476"/>
    <x v="4"/>
    <x v="3"/>
    <x v="0"/>
    <x v="46"/>
    <n v="8341"/>
    <n v="1843759"/>
    <n v="0"/>
    <n v="699310.21373069775"/>
    <n v="266731.25538818008"/>
    <n v="1843759"/>
    <n v="877717.53088112222"/>
    <s v="Favourable"/>
  </r>
  <r>
    <s v="PID3494"/>
    <x v="946"/>
    <x v="1"/>
    <x v="1"/>
    <x v="1"/>
    <x v="13"/>
    <n v="7379"/>
    <n v="2155602"/>
    <n v="77909"/>
    <n v="100596.36860255466"/>
    <n v="327806.8177838971"/>
    <n v="2077693"/>
    <n v="1727198.8136135482"/>
    <s v="Favourable"/>
  </r>
  <r>
    <s v="PID260"/>
    <x v="1225"/>
    <x v="0"/>
    <x v="0"/>
    <x v="2"/>
    <x v="23"/>
    <n v="7710"/>
    <n v="1588212"/>
    <n v="0"/>
    <n v="607450.96593818546"/>
    <n v="250791.23806224097"/>
    <n v="1588212"/>
    <n v="729969.79599957354"/>
    <s v="Favourable"/>
  </r>
  <r>
    <s v="PID4505"/>
    <x v="670"/>
    <x v="3"/>
    <x v="1"/>
    <x v="0"/>
    <x v="7"/>
    <n v="9280"/>
    <n v="1643876"/>
    <n v="0"/>
    <n v="101743.07422149906"/>
    <n v="139925.87285572378"/>
    <n v="1643876"/>
    <n v="1402207.0529227771"/>
    <s v="Favourable"/>
  </r>
  <r>
    <s v="PID5287"/>
    <x v="1101"/>
    <x v="3"/>
    <x v="1"/>
    <x v="1"/>
    <x v="25"/>
    <n v="6609"/>
    <n v="558475"/>
    <n v="17905"/>
    <n v="1696.5463640268854"/>
    <n v="149861.06565480758"/>
    <n v="540570"/>
    <n v="406917.38798116555"/>
    <s v="Favourable"/>
  </r>
  <r>
    <s v="PID187"/>
    <x v="57"/>
    <x v="4"/>
    <x v="3"/>
    <x v="0"/>
    <x v="14"/>
    <n v="9422"/>
    <n v="1009221"/>
    <n v="0"/>
    <n v="947818.88592747343"/>
    <n v="55085.743593468585"/>
    <n v="1009221"/>
    <n v="6316.3704790580086"/>
    <s v="Favourable"/>
  </r>
  <r>
    <s v="PID2569"/>
    <x v="505"/>
    <x v="1"/>
    <x v="1"/>
    <x v="2"/>
    <x v="7"/>
    <n v="8403"/>
    <n v="2207471"/>
    <n v="44198"/>
    <n v="770916.73770143883"/>
    <n v="141411.15773113267"/>
    <n v="2163273"/>
    <n v="1295143.1045674286"/>
    <s v="Favourable"/>
  </r>
  <r>
    <s v="PID3304"/>
    <x v="185"/>
    <x v="1"/>
    <x v="1"/>
    <x v="0"/>
    <x v="21"/>
    <n v="7906"/>
    <n v="2348543"/>
    <n v="12036"/>
    <n v="2223028.2721643178"/>
    <n v="631558.11440593086"/>
    <n v="2336507"/>
    <n v="-506043.38657024875"/>
    <s v="Adverse"/>
  </r>
  <r>
    <s v="PID1001"/>
    <x v="966"/>
    <x v="2"/>
    <x v="2"/>
    <x v="0"/>
    <x v="13"/>
    <n v="8865"/>
    <n v="2306396"/>
    <n v="44096"/>
    <n v="1469472.8772653665"/>
    <n v="740375.17309774784"/>
    <n v="2262300"/>
    <n v="96547.949636885896"/>
    <s v="Favourable"/>
  </r>
  <r>
    <s v="PID4561"/>
    <x v="1083"/>
    <x v="1"/>
    <x v="1"/>
    <x v="1"/>
    <x v="45"/>
    <n v="6721"/>
    <n v="450057"/>
    <n v="0"/>
    <n v="261204.21422759519"/>
    <n v="52106.268874693262"/>
    <n v="450057"/>
    <n v="136746.51689771155"/>
    <s v="Favourable"/>
  </r>
  <r>
    <s v="PID5149"/>
    <x v="952"/>
    <x v="3"/>
    <x v="1"/>
    <x v="2"/>
    <x v="7"/>
    <n v="8921"/>
    <n v="974974"/>
    <n v="32017"/>
    <n v="336528.46357262653"/>
    <n v="307849.74390252179"/>
    <n v="942957"/>
    <n v="330595.79252485163"/>
    <s v="Favourable"/>
  </r>
  <r>
    <s v="PID5215"/>
    <x v="189"/>
    <x v="1"/>
    <x v="1"/>
    <x v="1"/>
    <x v="13"/>
    <n v="9178"/>
    <n v="454998"/>
    <n v="0"/>
    <n v="443471.97535025084"/>
    <n v="42298.912369386773"/>
    <n v="454998"/>
    <n v="-30772.887719637598"/>
    <s v="Adverse"/>
  </r>
  <r>
    <s v="PID5459"/>
    <x v="522"/>
    <x v="0"/>
    <x v="0"/>
    <x v="2"/>
    <x v="1"/>
    <n v="8863"/>
    <n v="1061215"/>
    <n v="0"/>
    <n v="501228.05960965808"/>
    <n v="316636.82214796095"/>
    <n v="1061215"/>
    <n v="243350.11824238091"/>
    <s v="Favourable"/>
  </r>
  <r>
    <s v="PID6037"/>
    <x v="317"/>
    <x v="4"/>
    <x v="3"/>
    <x v="2"/>
    <x v="28"/>
    <n v="6600"/>
    <n v="1462697"/>
    <n v="11549"/>
    <n v="1028896.4516350636"/>
    <n v="122379.25955677695"/>
    <n v="1451148"/>
    <n v="311421.28880815953"/>
    <s v="Favourable"/>
  </r>
  <r>
    <s v="PID304"/>
    <x v="187"/>
    <x v="3"/>
    <x v="1"/>
    <x v="1"/>
    <x v="37"/>
    <n v="7959"/>
    <n v="1143478"/>
    <n v="0"/>
    <n v="665670.49825649068"/>
    <n v="77468.878489748618"/>
    <n v="1143478"/>
    <n v="400338.62325376074"/>
    <s v="Favourable"/>
  </r>
  <r>
    <s v="PID2232"/>
    <x v="1000"/>
    <x v="4"/>
    <x v="3"/>
    <x v="0"/>
    <x v="37"/>
    <n v="6162"/>
    <n v="2419164"/>
    <n v="0"/>
    <n v="1130877.216972471"/>
    <n v="70317.596803485925"/>
    <n v="2419164"/>
    <n v="1217969.1862240431"/>
    <s v="Favourable"/>
  </r>
  <r>
    <s v="PID3661"/>
    <x v="201"/>
    <x v="0"/>
    <x v="0"/>
    <x v="0"/>
    <x v="13"/>
    <n v="6807"/>
    <n v="639369"/>
    <n v="50617"/>
    <n v="208320.29677106816"/>
    <n v="117549.04314546817"/>
    <n v="588752"/>
    <n v="313499.66008346365"/>
    <s v="Favourable"/>
  </r>
  <r>
    <s v="PID4845"/>
    <x v="1226"/>
    <x v="2"/>
    <x v="2"/>
    <x v="2"/>
    <x v="0"/>
    <n v="5833"/>
    <n v="690443"/>
    <n v="0"/>
    <n v="66252.147378104215"/>
    <n v="155356.52259894024"/>
    <n v="690443"/>
    <n v="468834.33002295555"/>
    <s v="Favourable"/>
  </r>
  <r>
    <s v="PID4869"/>
    <x v="407"/>
    <x v="0"/>
    <x v="0"/>
    <x v="0"/>
    <x v="6"/>
    <n v="5867"/>
    <n v="2472541"/>
    <n v="0"/>
    <n v="1756319.9859603927"/>
    <n v="232983.26185229191"/>
    <n v="2472541"/>
    <n v="483237.75218731537"/>
    <s v="Favourable"/>
  </r>
  <r>
    <s v="PID6386"/>
    <x v="724"/>
    <x v="2"/>
    <x v="2"/>
    <x v="2"/>
    <x v="15"/>
    <n v="5861"/>
    <n v="1872735"/>
    <n v="0"/>
    <n v="1246878.9206672015"/>
    <n v="184930.85661195582"/>
    <n v="1872735"/>
    <n v="440925.22272084258"/>
    <s v="Favourable"/>
  </r>
  <r>
    <s v="PID5962"/>
    <x v="1227"/>
    <x v="2"/>
    <x v="2"/>
    <x v="1"/>
    <x v="35"/>
    <n v="8268"/>
    <n v="2292627"/>
    <n v="20311"/>
    <n v="1813045.9515264046"/>
    <n v="275984.72645969223"/>
    <n v="2272316"/>
    <n v="203596.32201390318"/>
    <s v="Favourable"/>
  </r>
  <r>
    <s v="PID769"/>
    <x v="103"/>
    <x v="0"/>
    <x v="0"/>
    <x v="2"/>
    <x v="33"/>
    <n v="5878"/>
    <n v="356955"/>
    <n v="12032"/>
    <n v="115198.03158356741"/>
    <n v="24725.208057852884"/>
    <n v="344923"/>
    <n v="217031.76035857969"/>
    <s v="Favourable"/>
  </r>
  <r>
    <s v="PID3199"/>
    <x v="1228"/>
    <x v="0"/>
    <x v="0"/>
    <x v="1"/>
    <x v="39"/>
    <n v="7330"/>
    <n v="620440"/>
    <n v="36950"/>
    <n v="359526.77499135566"/>
    <n v="108479.35416570197"/>
    <n v="583490"/>
    <n v="152433.87084294239"/>
    <s v="Favourable"/>
  </r>
  <r>
    <s v="PID1732"/>
    <x v="64"/>
    <x v="2"/>
    <x v="2"/>
    <x v="2"/>
    <x v="45"/>
    <n v="9219"/>
    <n v="563939"/>
    <n v="0"/>
    <n v="375971.70389287907"/>
    <n v="180895.2325486551"/>
    <n v="563939"/>
    <n v="7072.0635584658012"/>
    <s v="Favourable"/>
  </r>
  <r>
    <s v="PID582"/>
    <x v="748"/>
    <x v="0"/>
    <x v="0"/>
    <x v="0"/>
    <x v="17"/>
    <n v="6017"/>
    <n v="287125"/>
    <n v="20401"/>
    <n v="9294.3624141910223"/>
    <n v="64813.758860618786"/>
    <n v="266724"/>
    <n v="213016.87872519018"/>
    <s v="Favourable"/>
  </r>
  <r>
    <s v="PID1411"/>
    <x v="644"/>
    <x v="0"/>
    <x v="0"/>
    <x v="0"/>
    <x v="25"/>
    <n v="7969"/>
    <n v="594272"/>
    <n v="0"/>
    <n v="454289.34580469428"/>
    <n v="100635.50244976902"/>
    <n v="594272"/>
    <n v="39347.151745536714"/>
    <s v="Favourable"/>
  </r>
  <r>
    <s v="PID2252"/>
    <x v="1055"/>
    <x v="2"/>
    <x v="2"/>
    <x v="1"/>
    <x v="19"/>
    <n v="9208"/>
    <n v="2063929"/>
    <n v="59607"/>
    <n v="13721.764371710447"/>
    <n v="26528.181596905855"/>
    <n v="2004322"/>
    <n v="2023679.0540313837"/>
    <s v="Favourable"/>
  </r>
  <r>
    <s v="PID1641"/>
    <x v="255"/>
    <x v="2"/>
    <x v="2"/>
    <x v="1"/>
    <x v="34"/>
    <n v="7545"/>
    <n v="1111482"/>
    <n v="0"/>
    <n v="886816.62682033109"/>
    <n v="53678.845501701377"/>
    <n v="1111482"/>
    <n v="170986.52767796756"/>
    <s v="Favourable"/>
  </r>
  <r>
    <s v="PID4194"/>
    <x v="1229"/>
    <x v="3"/>
    <x v="1"/>
    <x v="1"/>
    <x v="37"/>
    <n v="6093"/>
    <n v="2142863"/>
    <n v="0"/>
    <n v="830928.63741837582"/>
    <n v="1498.7254829994879"/>
    <n v="2142863"/>
    <n v="1310435.6370986248"/>
    <s v="Favourable"/>
  </r>
  <r>
    <s v="PID4208"/>
    <x v="999"/>
    <x v="4"/>
    <x v="3"/>
    <x v="2"/>
    <x v="34"/>
    <n v="7838"/>
    <n v="1258908"/>
    <n v="26181"/>
    <n v="66358.568524153612"/>
    <n v="81374.226236529837"/>
    <n v="1232727"/>
    <n v="1111175.2052393164"/>
    <s v="Favourable"/>
  </r>
  <r>
    <s v="PID1878"/>
    <x v="33"/>
    <x v="2"/>
    <x v="2"/>
    <x v="2"/>
    <x v="1"/>
    <n v="8517"/>
    <n v="1380679"/>
    <n v="40769"/>
    <n v="656592.77535604453"/>
    <n v="381193.33363399963"/>
    <n v="1339910"/>
    <n v="342892.8910099559"/>
    <s v="Favourable"/>
  </r>
  <r>
    <s v="PID5432"/>
    <x v="1230"/>
    <x v="3"/>
    <x v="1"/>
    <x v="0"/>
    <x v="45"/>
    <n v="8547"/>
    <n v="1321545"/>
    <n v="0"/>
    <n v="1086138.9738641966"/>
    <n v="185545.10479712291"/>
    <n v="1321545"/>
    <n v="49860.921338680433"/>
    <s v="Favourable"/>
  </r>
  <r>
    <s v="PID824"/>
    <x v="842"/>
    <x v="0"/>
    <x v="0"/>
    <x v="2"/>
    <x v="36"/>
    <n v="8951"/>
    <n v="725386"/>
    <n v="38732"/>
    <n v="714261.70456106216"/>
    <n v="35285.893696868756"/>
    <n v="686654"/>
    <n v="-24161.598257930949"/>
    <s v="Adverse"/>
  </r>
  <r>
    <s v="PID4749"/>
    <x v="922"/>
    <x v="2"/>
    <x v="2"/>
    <x v="0"/>
    <x v="30"/>
    <n v="9490"/>
    <n v="2131214"/>
    <n v="0"/>
    <n v="973501.17054061592"/>
    <n v="562479.11345363141"/>
    <n v="2131214"/>
    <n v="595233.71600575279"/>
    <s v="Favourable"/>
  </r>
  <r>
    <s v="PID2941"/>
    <x v="629"/>
    <x v="1"/>
    <x v="1"/>
    <x v="2"/>
    <x v="29"/>
    <n v="6037"/>
    <n v="2379572"/>
    <n v="56724"/>
    <n v="158939.52103758126"/>
    <n v="229596.83709387892"/>
    <n v="2322848"/>
    <n v="1991035.6418685399"/>
    <s v="Favourable"/>
  </r>
  <r>
    <s v="PID2101"/>
    <x v="399"/>
    <x v="3"/>
    <x v="1"/>
    <x v="2"/>
    <x v="11"/>
    <n v="7156"/>
    <n v="565478"/>
    <n v="0"/>
    <n v="301914.78062400647"/>
    <n v="23869.760793822821"/>
    <n v="565478"/>
    <n v="239693.45858217072"/>
    <s v="Favourable"/>
  </r>
  <r>
    <s v="PID5333"/>
    <x v="6"/>
    <x v="2"/>
    <x v="2"/>
    <x v="1"/>
    <x v="45"/>
    <n v="6533"/>
    <n v="863502"/>
    <n v="0"/>
    <n v="296719.96360164054"/>
    <n v="286638.95013293659"/>
    <n v="863502"/>
    <n v="280143.08626542287"/>
    <s v="Favourable"/>
  </r>
  <r>
    <s v="PID2449"/>
    <x v="1231"/>
    <x v="4"/>
    <x v="3"/>
    <x v="0"/>
    <x v="13"/>
    <n v="8919"/>
    <n v="636901"/>
    <n v="36131"/>
    <n v="532951.66178351641"/>
    <n v="41527.051190279999"/>
    <n v="600770"/>
    <n v="62422.287026203587"/>
    <s v="Favourable"/>
  </r>
  <r>
    <s v="PID2792"/>
    <x v="869"/>
    <x v="4"/>
    <x v="3"/>
    <x v="1"/>
    <x v="31"/>
    <n v="8848"/>
    <n v="493577"/>
    <n v="0"/>
    <n v="87710.108938812569"/>
    <n v="30734.894332994736"/>
    <n v="493577"/>
    <n v="375131.99672819267"/>
    <s v="Favourable"/>
  </r>
  <r>
    <s v="PID5539"/>
    <x v="1166"/>
    <x v="2"/>
    <x v="2"/>
    <x v="0"/>
    <x v="32"/>
    <n v="8391"/>
    <n v="710775"/>
    <n v="0"/>
    <n v="305331.43163774651"/>
    <n v="8618.1216107502751"/>
    <n v="710775"/>
    <n v="396825.44675150322"/>
    <s v="Favourable"/>
  </r>
  <r>
    <s v="PID4425"/>
    <x v="514"/>
    <x v="1"/>
    <x v="1"/>
    <x v="1"/>
    <x v="0"/>
    <n v="6205"/>
    <n v="314553"/>
    <n v="0"/>
    <n v="264509.62019015383"/>
    <n v="101004.56753417528"/>
    <n v="314553"/>
    <n v="-50961.187724329124"/>
    <s v="Adverse"/>
  </r>
  <r>
    <s v="PID2353"/>
    <x v="986"/>
    <x v="4"/>
    <x v="3"/>
    <x v="1"/>
    <x v="1"/>
    <n v="8030"/>
    <n v="2359545"/>
    <n v="0"/>
    <n v="1447434.1241360563"/>
    <n v="770664.44241759321"/>
    <n v="2359545"/>
    <n v="141446.43344635051"/>
    <s v="Favourable"/>
  </r>
  <r>
    <s v="PID2597"/>
    <x v="107"/>
    <x v="0"/>
    <x v="0"/>
    <x v="2"/>
    <x v="12"/>
    <n v="7934"/>
    <n v="2440316"/>
    <n v="0"/>
    <n v="506414.27180813387"/>
    <n v="487361.05683267792"/>
    <n v="2440316"/>
    <n v="1446540.6713591882"/>
    <s v="Favourable"/>
  </r>
  <r>
    <s v="PID6171"/>
    <x v="1231"/>
    <x v="2"/>
    <x v="2"/>
    <x v="2"/>
    <x v="1"/>
    <n v="7016"/>
    <n v="1627047"/>
    <n v="0"/>
    <n v="1477064.2157129999"/>
    <n v="50873.621766970027"/>
    <n v="1627047"/>
    <n v="99109.162520030048"/>
    <s v="Favourable"/>
  </r>
  <r>
    <s v="PID533"/>
    <x v="1232"/>
    <x v="4"/>
    <x v="3"/>
    <x v="0"/>
    <x v="20"/>
    <n v="7882"/>
    <n v="2196925"/>
    <n v="13768"/>
    <n v="261485.07561261722"/>
    <n v="198184.44911655723"/>
    <n v="2183157"/>
    <n v="1737255.4752708254"/>
    <s v="Favourable"/>
  </r>
  <r>
    <s v="PID2687"/>
    <x v="1157"/>
    <x v="3"/>
    <x v="1"/>
    <x v="0"/>
    <x v="4"/>
    <n v="5528"/>
    <n v="973947"/>
    <n v="10399"/>
    <n v="525549.48837612395"/>
    <n v="275764.62172720395"/>
    <n v="963548"/>
    <n v="172632.8898966721"/>
    <s v="Favourable"/>
  </r>
  <r>
    <s v="PID6140"/>
    <x v="322"/>
    <x v="2"/>
    <x v="2"/>
    <x v="1"/>
    <x v="4"/>
    <n v="9167"/>
    <n v="2281902"/>
    <n v="0"/>
    <n v="831731.75316658791"/>
    <n v="741533.36322410079"/>
    <n v="2281902"/>
    <n v="708636.88360931119"/>
    <s v="Favourable"/>
  </r>
  <r>
    <s v="PID4020"/>
    <x v="362"/>
    <x v="3"/>
    <x v="1"/>
    <x v="0"/>
    <x v="15"/>
    <n v="5680"/>
    <n v="550929"/>
    <n v="42716"/>
    <n v="304147.41488116432"/>
    <n v="92182.761035295218"/>
    <n v="508213"/>
    <n v="154598.82408354047"/>
    <s v="Favourable"/>
  </r>
  <r>
    <s v="PID1706"/>
    <x v="1233"/>
    <x v="3"/>
    <x v="1"/>
    <x v="2"/>
    <x v="33"/>
    <n v="8892"/>
    <n v="523730"/>
    <n v="48737"/>
    <n v="217861.81808053414"/>
    <n v="102483.17500180268"/>
    <n v="474993"/>
    <n v="203385.00691766315"/>
    <s v="Favourable"/>
  </r>
  <r>
    <s v="PID2619"/>
    <x v="1234"/>
    <x v="3"/>
    <x v="1"/>
    <x v="0"/>
    <x v="41"/>
    <n v="6810"/>
    <n v="1928184"/>
    <n v="48160"/>
    <n v="227825.27456285621"/>
    <n v="385880.35953775357"/>
    <n v="1880024"/>
    <n v="1314478.3658993901"/>
    <s v="Favourable"/>
  </r>
  <r>
    <s v="PID2773"/>
    <x v="575"/>
    <x v="3"/>
    <x v="1"/>
    <x v="2"/>
    <x v="3"/>
    <n v="8684"/>
    <n v="1872675"/>
    <n v="0"/>
    <n v="1714875.0030020867"/>
    <n v="531698.37769331667"/>
    <n v="1872675"/>
    <n v="-373898.38069540355"/>
    <s v="Adverse"/>
  </r>
  <r>
    <s v="PID6029"/>
    <x v="589"/>
    <x v="3"/>
    <x v="1"/>
    <x v="1"/>
    <x v="23"/>
    <n v="8826"/>
    <n v="2102677"/>
    <n v="0"/>
    <n v="554902.17779476347"/>
    <n v="245105.18769534447"/>
    <n v="2102677"/>
    <n v="1302669.6345098922"/>
    <s v="Favourable"/>
  </r>
  <r>
    <s v="PID6365"/>
    <x v="1235"/>
    <x v="3"/>
    <x v="1"/>
    <x v="2"/>
    <x v="15"/>
    <n v="8107"/>
    <n v="1596336"/>
    <n v="29716"/>
    <n v="654167.93191622302"/>
    <n v="145954.57524937546"/>
    <n v="1566620"/>
    <n v="796213.49283440155"/>
    <s v="Favourable"/>
  </r>
  <r>
    <s v="PID4466"/>
    <x v="1093"/>
    <x v="2"/>
    <x v="2"/>
    <x v="0"/>
    <x v="36"/>
    <n v="6155"/>
    <n v="2497706"/>
    <n v="55449"/>
    <n v="46625.230338604728"/>
    <n v="258657.16142842823"/>
    <n v="2442257"/>
    <n v="2192423.6082329671"/>
    <s v="Favourable"/>
  </r>
  <r>
    <s v="PID4678"/>
    <x v="558"/>
    <x v="2"/>
    <x v="2"/>
    <x v="1"/>
    <x v="19"/>
    <n v="7046"/>
    <n v="419508"/>
    <n v="0"/>
    <n v="231023.02204966536"/>
    <n v="71629.84621916106"/>
    <n v="419508"/>
    <n v="116855.13173117361"/>
    <s v="Favourable"/>
  </r>
  <r>
    <s v="PID1340"/>
    <x v="1236"/>
    <x v="4"/>
    <x v="3"/>
    <x v="1"/>
    <x v="46"/>
    <n v="7515"/>
    <n v="1041168"/>
    <n v="0"/>
    <n v="349678.77762823406"/>
    <n v="72197.489338630243"/>
    <n v="1041168"/>
    <n v="619291.73303313577"/>
    <s v="Favourable"/>
  </r>
  <r>
    <s v="PID1245"/>
    <x v="1093"/>
    <x v="2"/>
    <x v="2"/>
    <x v="1"/>
    <x v="12"/>
    <n v="5666"/>
    <n v="2288296"/>
    <n v="29840"/>
    <n v="400356.08992832695"/>
    <n v="660953.84666799312"/>
    <n v="2258456"/>
    <n v="1226986.06340368"/>
    <s v="Favourable"/>
  </r>
  <r>
    <s v="PID5401"/>
    <x v="616"/>
    <x v="1"/>
    <x v="1"/>
    <x v="2"/>
    <x v="16"/>
    <n v="7504"/>
    <n v="2291927"/>
    <n v="98724"/>
    <n v="16855.284413733716"/>
    <n v="619577.62246891425"/>
    <n v="2193203"/>
    <n v="1655494.0931173521"/>
    <s v="Favourable"/>
  </r>
  <r>
    <s v="PID5413"/>
    <x v="849"/>
    <x v="1"/>
    <x v="1"/>
    <x v="1"/>
    <x v="22"/>
    <n v="7638"/>
    <n v="2175659"/>
    <n v="35980"/>
    <n v="407378.52197412762"/>
    <n v="15420.149469207094"/>
    <n v="2139679"/>
    <n v="1752860.3285566652"/>
    <s v="Favourable"/>
  </r>
  <r>
    <s v="PID5417"/>
    <x v="184"/>
    <x v="4"/>
    <x v="3"/>
    <x v="0"/>
    <x v="19"/>
    <n v="5688"/>
    <n v="458351"/>
    <n v="0"/>
    <n v="52043.215654197389"/>
    <n v="106609.43487571616"/>
    <n v="458351"/>
    <n v="299698.34947008645"/>
    <s v="Favourable"/>
  </r>
  <r>
    <s v="PID527"/>
    <x v="745"/>
    <x v="0"/>
    <x v="0"/>
    <x v="0"/>
    <x v="11"/>
    <n v="6270"/>
    <n v="844489"/>
    <n v="55590"/>
    <n v="660345.20630584599"/>
    <n v="201606.85152245499"/>
    <n v="788899"/>
    <n v="-17463.057828300982"/>
    <s v="Adverse"/>
  </r>
  <r>
    <s v="PID904"/>
    <x v="604"/>
    <x v="0"/>
    <x v="0"/>
    <x v="2"/>
    <x v="10"/>
    <n v="9217"/>
    <n v="1670081"/>
    <n v="59091"/>
    <n v="407545.65158656752"/>
    <n v="257264.66472878563"/>
    <n v="1610990"/>
    <n v="1005270.6836846469"/>
    <s v="Favourable"/>
  </r>
  <r>
    <s v="PID1477"/>
    <x v="1237"/>
    <x v="4"/>
    <x v="3"/>
    <x v="1"/>
    <x v="19"/>
    <n v="7481"/>
    <n v="450867"/>
    <n v="0"/>
    <n v="440926.88619990455"/>
    <n v="49991.063300132177"/>
    <n v="450867"/>
    <n v="-40050.949500036717"/>
    <s v="Adverse"/>
  </r>
  <r>
    <s v="PID2863"/>
    <x v="347"/>
    <x v="0"/>
    <x v="0"/>
    <x v="0"/>
    <x v="36"/>
    <n v="7400"/>
    <n v="430746"/>
    <n v="0"/>
    <n v="74719.376877608898"/>
    <n v="64956.371733425425"/>
    <n v="430746"/>
    <n v="291070.25138896564"/>
    <s v="Favourable"/>
  </r>
  <r>
    <s v="PID2951"/>
    <x v="554"/>
    <x v="2"/>
    <x v="2"/>
    <x v="2"/>
    <x v="37"/>
    <n v="6837"/>
    <n v="1713121"/>
    <n v="0"/>
    <n v="1474506.8805899813"/>
    <n v="337137.19185705908"/>
    <n v="1713121"/>
    <n v="-98523.072447040351"/>
    <s v="Adverse"/>
  </r>
  <r>
    <s v="PID5194"/>
    <x v="439"/>
    <x v="4"/>
    <x v="3"/>
    <x v="1"/>
    <x v="42"/>
    <n v="6726"/>
    <n v="1160220"/>
    <n v="13985"/>
    <n v="473362.34491164656"/>
    <n v="327181.46993402572"/>
    <n v="1146235"/>
    <n v="359676.18515432766"/>
    <s v="Favourable"/>
  </r>
  <r>
    <s v="PID6091"/>
    <x v="383"/>
    <x v="0"/>
    <x v="0"/>
    <x v="1"/>
    <x v="37"/>
    <n v="6908"/>
    <n v="1625094"/>
    <n v="0"/>
    <n v="536647.49700519687"/>
    <n v="47841.662816435681"/>
    <n v="1625094"/>
    <n v="1040604.8401783674"/>
    <s v="Favourable"/>
  </r>
  <r>
    <s v="PID393"/>
    <x v="89"/>
    <x v="4"/>
    <x v="3"/>
    <x v="1"/>
    <x v="37"/>
    <n v="8139"/>
    <n v="866425"/>
    <n v="41670"/>
    <n v="753934.46604393539"/>
    <n v="33387.100078740659"/>
    <n v="824755"/>
    <n v="79103.433877323987"/>
    <s v="Favourable"/>
  </r>
  <r>
    <s v="PID3603"/>
    <x v="769"/>
    <x v="2"/>
    <x v="2"/>
    <x v="2"/>
    <x v="21"/>
    <n v="8479"/>
    <n v="273887"/>
    <n v="30199"/>
    <n v="6167.0169411792303"/>
    <n v="9919.4016471338255"/>
    <n v="243688"/>
    <n v="257800.58141168696"/>
    <s v="Favourable"/>
  </r>
  <r>
    <s v="PID1030"/>
    <x v="446"/>
    <x v="2"/>
    <x v="2"/>
    <x v="2"/>
    <x v="31"/>
    <n v="7867"/>
    <n v="1702934"/>
    <n v="46312"/>
    <n v="683658.88776705042"/>
    <n v="174280.19281676947"/>
    <n v="1656622"/>
    <n v="844994.91941618011"/>
    <s v="Favourable"/>
  </r>
  <r>
    <s v="PID4541"/>
    <x v="1148"/>
    <x v="4"/>
    <x v="3"/>
    <x v="1"/>
    <x v="1"/>
    <n v="9104"/>
    <n v="348196"/>
    <n v="0"/>
    <n v="115799.26253809521"/>
    <n v="114244.69541446998"/>
    <n v="348196"/>
    <n v="118152.04204743481"/>
    <s v="Favourable"/>
  </r>
  <r>
    <s v="PID5676"/>
    <x v="330"/>
    <x v="2"/>
    <x v="2"/>
    <x v="0"/>
    <x v="6"/>
    <n v="8563"/>
    <n v="648000"/>
    <n v="46569"/>
    <n v="337623.58294555539"/>
    <n v="211432.53393114309"/>
    <n v="601431"/>
    <n v="98943.883123301552"/>
    <s v="Favourable"/>
  </r>
  <r>
    <s v="PID3137"/>
    <x v="1180"/>
    <x v="3"/>
    <x v="1"/>
    <x v="2"/>
    <x v="27"/>
    <n v="9064"/>
    <n v="1670394"/>
    <n v="30641"/>
    <n v="1619215.1109971111"/>
    <n v="47049.060948748229"/>
    <n v="1639753"/>
    <n v="4129.8280541407876"/>
    <s v="Favourable"/>
  </r>
  <r>
    <s v="PID4278"/>
    <x v="102"/>
    <x v="3"/>
    <x v="1"/>
    <x v="2"/>
    <x v="21"/>
    <n v="8795"/>
    <n v="2026150"/>
    <n v="59989"/>
    <n v="743205.38577982108"/>
    <n v="477708.78237705544"/>
    <n v="1966161"/>
    <n v="805235.83184312354"/>
    <s v="Favourable"/>
  </r>
  <r>
    <s v="PID4573"/>
    <x v="308"/>
    <x v="0"/>
    <x v="0"/>
    <x v="0"/>
    <x v="44"/>
    <n v="7966"/>
    <n v="281785"/>
    <n v="54846"/>
    <n v="106063.51270224812"/>
    <n v="13888.817713917235"/>
    <n v="226939"/>
    <n v="161832.66958383465"/>
    <s v="Favourable"/>
  </r>
  <r>
    <s v="PID363"/>
    <x v="89"/>
    <x v="3"/>
    <x v="1"/>
    <x v="1"/>
    <x v="5"/>
    <n v="5602"/>
    <n v="604419"/>
    <n v="0"/>
    <n v="215157.26266599487"/>
    <n v="87851.402739115947"/>
    <n v="604419"/>
    <n v="301410.33459488919"/>
    <s v="Favourable"/>
  </r>
  <r>
    <s v="PID2429"/>
    <x v="1228"/>
    <x v="1"/>
    <x v="1"/>
    <x v="1"/>
    <x v="9"/>
    <n v="5795"/>
    <n v="2039049"/>
    <n v="0"/>
    <n v="1842189.2611844132"/>
    <n v="122099.60744823863"/>
    <n v="2039049"/>
    <n v="74760.131367348135"/>
    <s v="Favourable"/>
  </r>
  <r>
    <s v="PID2570"/>
    <x v="710"/>
    <x v="3"/>
    <x v="1"/>
    <x v="0"/>
    <x v="40"/>
    <n v="8636"/>
    <n v="570508"/>
    <n v="15301"/>
    <n v="54347.935642076933"/>
    <n v="88273.831975172157"/>
    <n v="555207"/>
    <n v="427886.2323827509"/>
    <s v="Favourable"/>
  </r>
  <r>
    <s v="PID5248"/>
    <x v="1195"/>
    <x v="2"/>
    <x v="2"/>
    <x v="0"/>
    <x v="38"/>
    <n v="8192"/>
    <n v="2085023"/>
    <n v="27914"/>
    <n v="493119.30046508316"/>
    <n v="72518.670941135933"/>
    <n v="2057109"/>
    <n v="1519385.0285937809"/>
    <s v="Favourable"/>
  </r>
  <r>
    <s v="PID4612"/>
    <x v="1236"/>
    <x v="1"/>
    <x v="1"/>
    <x v="1"/>
    <x v="21"/>
    <n v="6239"/>
    <n v="776236"/>
    <n v="19351"/>
    <n v="40711.708193447877"/>
    <n v="38678.331801286338"/>
    <n v="756885"/>
    <n v="696845.96000526578"/>
    <s v="Favourable"/>
  </r>
  <r>
    <s v="PID5217"/>
    <x v="1215"/>
    <x v="0"/>
    <x v="0"/>
    <x v="2"/>
    <x v="7"/>
    <n v="7885"/>
    <n v="2423128"/>
    <n v="37643"/>
    <n v="27989.739701675182"/>
    <n v="747852.13560425758"/>
    <n v="2385485"/>
    <n v="1647286.1246940673"/>
    <s v="Favourable"/>
  </r>
  <r>
    <s v="PID1087"/>
    <x v="1115"/>
    <x v="1"/>
    <x v="1"/>
    <x v="0"/>
    <x v="40"/>
    <n v="7070"/>
    <n v="418972"/>
    <n v="47433"/>
    <n v="357855.24721242551"/>
    <n v="116574.63733702809"/>
    <n v="371539"/>
    <n v="-55457.884549453622"/>
    <s v="Adverse"/>
  </r>
  <r>
    <s v="PID5464"/>
    <x v="568"/>
    <x v="2"/>
    <x v="2"/>
    <x v="1"/>
    <x v="46"/>
    <n v="7976"/>
    <n v="2263845"/>
    <n v="23457"/>
    <n v="265570.0617338951"/>
    <n v="646884.01839069428"/>
    <n v="2240388"/>
    <n v="1351390.9198754106"/>
    <s v="Favourable"/>
  </r>
  <r>
    <s v="PID3396"/>
    <x v="396"/>
    <x v="1"/>
    <x v="1"/>
    <x v="2"/>
    <x v="29"/>
    <n v="5825"/>
    <n v="308465"/>
    <n v="53123"/>
    <n v="146850.62436758162"/>
    <n v="88704.625073715404"/>
    <n v="255342"/>
    <n v="72909.750558702974"/>
    <s v="Favourable"/>
  </r>
  <r>
    <s v="PID3811"/>
    <x v="201"/>
    <x v="0"/>
    <x v="0"/>
    <x v="0"/>
    <x v="20"/>
    <n v="9463"/>
    <n v="2380177"/>
    <n v="34453"/>
    <n v="1261635.3757341343"/>
    <n v="140732.80514176682"/>
    <n v="2345724"/>
    <n v="977808.81912409887"/>
    <s v="Favourable"/>
  </r>
  <r>
    <s v="PID3871"/>
    <x v="1238"/>
    <x v="1"/>
    <x v="1"/>
    <x v="1"/>
    <x v="18"/>
    <n v="8615"/>
    <n v="1681561"/>
    <n v="51785"/>
    <n v="625054.36270321545"/>
    <n v="216588.64535218003"/>
    <n v="1629776"/>
    <n v="839917.99194460455"/>
    <s v="Favourable"/>
  </r>
  <r>
    <s v="PID4966"/>
    <x v="468"/>
    <x v="4"/>
    <x v="3"/>
    <x v="2"/>
    <x v="8"/>
    <n v="5722"/>
    <n v="972889"/>
    <n v="0"/>
    <n v="886372.67145467061"/>
    <n v="28779.0069865078"/>
    <n v="972889"/>
    <n v="57737.321558821597"/>
    <s v="Favourable"/>
  </r>
  <r>
    <s v="PID2663"/>
    <x v="205"/>
    <x v="2"/>
    <x v="2"/>
    <x v="1"/>
    <x v="2"/>
    <n v="5684"/>
    <n v="1824890"/>
    <n v="32849"/>
    <n v="477117.58385664318"/>
    <n v="153553.70795947828"/>
    <n v="1792041"/>
    <n v="1194218.7081838786"/>
    <s v="Favourable"/>
  </r>
  <r>
    <s v="PID480"/>
    <x v="752"/>
    <x v="1"/>
    <x v="1"/>
    <x v="1"/>
    <x v="23"/>
    <n v="7655"/>
    <n v="959003"/>
    <n v="15046"/>
    <n v="184274.70951974182"/>
    <n v="285831.59555381542"/>
    <n v="943957"/>
    <n v="488896.69492644275"/>
    <s v="Favourable"/>
  </r>
  <r>
    <s v="PID1061"/>
    <x v="72"/>
    <x v="0"/>
    <x v="0"/>
    <x v="1"/>
    <x v="21"/>
    <n v="6067"/>
    <n v="1618432"/>
    <n v="16807"/>
    <n v="936785.19421460538"/>
    <n v="19350.605955998268"/>
    <n v="1601625"/>
    <n v="662296.19982939633"/>
    <s v="Favourable"/>
  </r>
  <r>
    <s v="PID3640"/>
    <x v="49"/>
    <x v="2"/>
    <x v="2"/>
    <x v="2"/>
    <x v="14"/>
    <n v="9470"/>
    <n v="680488"/>
    <n v="41952"/>
    <n v="456606.3446474084"/>
    <n v="156091.67914345153"/>
    <n v="638536"/>
    <n v="67789.976209140033"/>
    <s v="Favourable"/>
  </r>
  <r>
    <s v="PID2092"/>
    <x v="121"/>
    <x v="4"/>
    <x v="3"/>
    <x v="1"/>
    <x v="11"/>
    <n v="8185"/>
    <n v="797369"/>
    <n v="35332"/>
    <n v="754825.49307929922"/>
    <n v="42050.881513994653"/>
    <n v="762037"/>
    <n v="492.62540670612361"/>
    <s v="Favourable"/>
  </r>
  <r>
    <s v="PID2392"/>
    <x v="61"/>
    <x v="3"/>
    <x v="1"/>
    <x v="0"/>
    <x v="32"/>
    <n v="9401"/>
    <n v="793519"/>
    <n v="0"/>
    <n v="697902.70969451428"/>
    <n v="244674.77362473062"/>
    <n v="793519"/>
    <n v="-149058.48331924493"/>
    <s v="Adverse"/>
  </r>
  <r>
    <s v="PID2465"/>
    <x v="20"/>
    <x v="3"/>
    <x v="1"/>
    <x v="1"/>
    <x v="24"/>
    <n v="6394"/>
    <n v="1393134"/>
    <n v="30937"/>
    <n v="249616.58786476305"/>
    <n v="395850.54876906209"/>
    <n v="1362197"/>
    <n v="747666.86336617486"/>
    <s v="Favourable"/>
  </r>
  <r>
    <s v="PID2639"/>
    <x v="636"/>
    <x v="4"/>
    <x v="3"/>
    <x v="0"/>
    <x v="24"/>
    <n v="6413"/>
    <n v="2047635"/>
    <n v="48852"/>
    <n v="259074.97747199226"/>
    <n v="385350.45504500502"/>
    <n v="1998783"/>
    <n v="1403209.5674830028"/>
    <s v="Favourable"/>
  </r>
  <r>
    <s v="PID4205"/>
    <x v="588"/>
    <x v="4"/>
    <x v="3"/>
    <x v="0"/>
    <x v="44"/>
    <n v="5618"/>
    <n v="1921829"/>
    <n v="0"/>
    <n v="906398.12100195291"/>
    <n v="293391.76074079168"/>
    <n v="1921829"/>
    <n v="722039.11825725529"/>
    <s v="Favourable"/>
  </r>
  <r>
    <s v="PID465"/>
    <x v="48"/>
    <x v="0"/>
    <x v="0"/>
    <x v="0"/>
    <x v="29"/>
    <n v="5891"/>
    <n v="938797"/>
    <n v="0"/>
    <n v="1663.4426508472584"/>
    <n v="76416.701909601354"/>
    <n v="938797"/>
    <n v="860716.85543955141"/>
    <s v="Favourable"/>
  </r>
  <r>
    <s v="PID4526"/>
    <x v="1239"/>
    <x v="2"/>
    <x v="2"/>
    <x v="1"/>
    <x v="1"/>
    <n v="6988"/>
    <n v="1066466"/>
    <n v="0"/>
    <n v="12824.231284048921"/>
    <n v="308843.09941639943"/>
    <n v="1066466"/>
    <n v="744798.66929955164"/>
    <s v="Favourable"/>
  </r>
  <r>
    <s v="PID5814"/>
    <x v="140"/>
    <x v="2"/>
    <x v="2"/>
    <x v="2"/>
    <x v="1"/>
    <n v="6019"/>
    <n v="313779"/>
    <n v="88448"/>
    <n v="146553.0333701318"/>
    <n v="9687.8085593414526"/>
    <n v="225331"/>
    <n v="157538.15807052676"/>
    <s v="Favourable"/>
  </r>
  <r>
    <s v="PID378"/>
    <x v="980"/>
    <x v="0"/>
    <x v="0"/>
    <x v="1"/>
    <x v="24"/>
    <n v="6935"/>
    <n v="588096"/>
    <n v="17214"/>
    <n v="349222.54955096205"/>
    <n v="147758.342982628"/>
    <n v="570882"/>
    <n v="91115.107466409914"/>
    <s v="Favourable"/>
  </r>
  <r>
    <s v="PID3727"/>
    <x v="1146"/>
    <x v="2"/>
    <x v="2"/>
    <x v="2"/>
    <x v="11"/>
    <n v="6788"/>
    <n v="1640896"/>
    <n v="0"/>
    <n v="568429.06592973112"/>
    <n v="499693.52297413017"/>
    <n v="1640896"/>
    <n v="572773.41109613865"/>
    <s v="Favourable"/>
  </r>
  <r>
    <s v="PID5901"/>
    <x v="370"/>
    <x v="1"/>
    <x v="1"/>
    <x v="2"/>
    <x v="17"/>
    <n v="6597"/>
    <n v="2279100"/>
    <n v="22844"/>
    <n v="1434208.6029081317"/>
    <n v="38549.893382222253"/>
    <n v="2256256"/>
    <n v="806341.50370964617"/>
    <s v="Favourable"/>
  </r>
  <r>
    <s v="PID3766"/>
    <x v="747"/>
    <x v="2"/>
    <x v="2"/>
    <x v="2"/>
    <x v="41"/>
    <n v="6281"/>
    <n v="1591250"/>
    <n v="57139"/>
    <n v="937150.04400707677"/>
    <n v="465676.64344882645"/>
    <n v="1534111"/>
    <n v="188423.31254409673"/>
    <s v="Favourable"/>
  </r>
  <r>
    <s v="PID5102"/>
    <x v="1126"/>
    <x v="4"/>
    <x v="3"/>
    <x v="2"/>
    <x v="9"/>
    <n v="7646"/>
    <n v="2088683"/>
    <n v="28613"/>
    <n v="1443388.4395971624"/>
    <n v="503176.22250485531"/>
    <n v="2060070"/>
    <n v="142118.33789798222"/>
    <s v="Favourable"/>
  </r>
  <r>
    <s v="PID736"/>
    <x v="940"/>
    <x v="0"/>
    <x v="0"/>
    <x v="1"/>
    <x v="11"/>
    <n v="8830"/>
    <n v="1301089"/>
    <n v="28940"/>
    <n v="1015337.6349550056"/>
    <n v="137795.83425119883"/>
    <n v="1272149"/>
    <n v="147955.53079379559"/>
    <s v="Favourable"/>
  </r>
  <r>
    <s v="PID1379"/>
    <x v="742"/>
    <x v="4"/>
    <x v="3"/>
    <x v="2"/>
    <x v="21"/>
    <n v="7750"/>
    <n v="1390369"/>
    <n v="0"/>
    <n v="535436.94274132373"/>
    <n v="401307.86607751605"/>
    <n v="1390369"/>
    <n v="453624.19118116028"/>
    <s v="Favourable"/>
  </r>
  <r>
    <s v="PID2968"/>
    <x v="1066"/>
    <x v="3"/>
    <x v="1"/>
    <x v="1"/>
    <x v="27"/>
    <n v="9117"/>
    <n v="1701767"/>
    <n v="35830"/>
    <n v="1130239.9168311083"/>
    <n v="440637.40022872231"/>
    <n v="1665937"/>
    <n v="130889.68294016947"/>
    <s v="Favourable"/>
  </r>
  <r>
    <s v="PID653"/>
    <x v="681"/>
    <x v="3"/>
    <x v="1"/>
    <x v="2"/>
    <x v="18"/>
    <n v="8783"/>
    <n v="877958"/>
    <n v="48895"/>
    <n v="375211.650527285"/>
    <n v="287117.05455184198"/>
    <n v="829063"/>
    <n v="215629.29492087301"/>
    <s v="Favourable"/>
  </r>
  <r>
    <s v="PID1179"/>
    <x v="65"/>
    <x v="0"/>
    <x v="0"/>
    <x v="2"/>
    <x v="33"/>
    <n v="8845"/>
    <n v="1394516"/>
    <n v="10949"/>
    <n v="507385.69958877203"/>
    <n v="406954.12333865272"/>
    <n v="1383567"/>
    <n v="480176.17707257532"/>
    <s v="Favourable"/>
  </r>
  <r>
    <s v="PID2026"/>
    <x v="1194"/>
    <x v="0"/>
    <x v="0"/>
    <x v="2"/>
    <x v="3"/>
    <n v="7932"/>
    <n v="847570"/>
    <n v="15744"/>
    <n v="413247.05144085415"/>
    <n v="60768.055308897856"/>
    <n v="831826"/>
    <n v="373554.89325024799"/>
    <s v="Favourable"/>
  </r>
  <r>
    <s v="PID2966"/>
    <x v="213"/>
    <x v="4"/>
    <x v="3"/>
    <x v="1"/>
    <x v="32"/>
    <n v="8698"/>
    <n v="770079"/>
    <n v="0"/>
    <n v="528017.36918074114"/>
    <n v="49187.120809697692"/>
    <n v="770079"/>
    <n v="192874.5100095612"/>
    <s v="Favourable"/>
  </r>
  <r>
    <s v="PID5350"/>
    <x v="1187"/>
    <x v="2"/>
    <x v="2"/>
    <x v="0"/>
    <x v="20"/>
    <n v="9472"/>
    <n v="1737249"/>
    <n v="37425"/>
    <n v="1627708.9335963132"/>
    <n v="471292.38230822282"/>
    <n v="1699824"/>
    <n v="-361752.31590453628"/>
    <s v="Adverse"/>
  </r>
  <r>
    <s v="PID5540"/>
    <x v="886"/>
    <x v="3"/>
    <x v="1"/>
    <x v="0"/>
    <x v="28"/>
    <n v="6317"/>
    <n v="1357072"/>
    <n v="0"/>
    <n v="803179.9228765429"/>
    <n v="359752.24225136713"/>
    <n v="1357072"/>
    <n v="194139.83487209002"/>
    <s v="Favourable"/>
  </r>
  <r>
    <s v="PID5683"/>
    <x v="824"/>
    <x v="4"/>
    <x v="3"/>
    <x v="0"/>
    <x v="4"/>
    <n v="7170"/>
    <n v="1899279"/>
    <n v="84525"/>
    <n v="1739705.8750523848"/>
    <n v="581944.27811510675"/>
    <n v="1814754"/>
    <n v="-422371.15316749178"/>
    <s v="Adverse"/>
  </r>
  <r>
    <s v="PID219"/>
    <x v="789"/>
    <x v="2"/>
    <x v="2"/>
    <x v="0"/>
    <x v="30"/>
    <n v="7584"/>
    <n v="1563019"/>
    <n v="40886"/>
    <n v="373783.57888944435"/>
    <n v="52668.714127218227"/>
    <n v="1522133"/>
    <n v="1136566.7069833374"/>
    <s v="Favourable"/>
  </r>
  <r>
    <s v="PID2223"/>
    <x v="1238"/>
    <x v="4"/>
    <x v="3"/>
    <x v="1"/>
    <x v="4"/>
    <n v="6919"/>
    <n v="1391175"/>
    <n v="32924"/>
    <n v="600547.15502433036"/>
    <n v="129228.50017593132"/>
    <n v="1358251"/>
    <n v="661399.34479973838"/>
    <s v="Favourable"/>
  </r>
  <r>
    <s v="PID2746"/>
    <x v="1033"/>
    <x v="1"/>
    <x v="1"/>
    <x v="0"/>
    <x v="34"/>
    <n v="7439"/>
    <n v="1517748"/>
    <n v="31268"/>
    <n v="526806.9880678124"/>
    <n v="275866.60848375532"/>
    <n v="1486480"/>
    <n v="715074.40344843222"/>
    <s v="Favourable"/>
  </r>
  <r>
    <s v="PID5727"/>
    <x v="746"/>
    <x v="1"/>
    <x v="1"/>
    <x v="0"/>
    <x v="33"/>
    <n v="7564"/>
    <n v="1667115"/>
    <n v="44982"/>
    <n v="963894.87921445153"/>
    <n v="246706.58485540762"/>
    <n v="1622133"/>
    <n v="456513.53593014088"/>
    <s v="Favourable"/>
  </r>
  <r>
    <s v="PID421"/>
    <x v="1102"/>
    <x v="0"/>
    <x v="0"/>
    <x v="2"/>
    <x v="41"/>
    <n v="8319"/>
    <n v="2357122"/>
    <n v="42793"/>
    <n v="1396354.4599996489"/>
    <n v="208740.17633116132"/>
    <n v="2314329"/>
    <n v="752027.36366918986"/>
    <s v="Favourable"/>
  </r>
  <r>
    <s v="PID2184"/>
    <x v="136"/>
    <x v="4"/>
    <x v="3"/>
    <x v="0"/>
    <x v="41"/>
    <n v="5952"/>
    <n v="878054"/>
    <n v="14915"/>
    <n v="675677.77048622549"/>
    <n v="167789.89162295451"/>
    <n v="863139"/>
    <n v="34586.337890819996"/>
    <s v="Favourable"/>
  </r>
  <r>
    <s v="PID2974"/>
    <x v="911"/>
    <x v="1"/>
    <x v="1"/>
    <x v="0"/>
    <x v="3"/>
    <n v="9349"/>
    <n v="1283730"/>
    <n v="11369"/>
    <n v="1192845.5455850451"/>
    <n v="280992.00065612228"/>
    <n v="1272361"/>
    <n v="-190107.54624116747"/>
    <s v="Adverse"/>
  </r>
  <r>
    <s v="PID785"/>
    <x v="1240"/>
    <x v="0"/>
    <x v="0"/>
    <x v="1"/>
    <x v="38"/>
    <n v="6782"/>
    <n v="2451092"/>
    <n v="39735"/>
    <n v="1569909.6332576496"/>
    <n v="352043.09740161413"/>
    <n v="2411357"/>
    <n v="529139.26934073633"/>
    <s v="Favourable"/>
  </r>
  <r>
    <s v="PID990"/>
    <x v="1010"/>
    <x v="4"/>
    <x v="3"/>
    <x v="0"/>
    <x v="12"/>
    <n v="7276"/>
    <n v="2067916"/>
    <n v="0"/>
    <n v="663934.68462307693"/>
    <n v="598732.01778068545"/>
    <n v="2067916"/>
    <n v="805249.29759623762"/>
    <s v="Favourable"/>
  </r>
  <r>
    <s v="PID1550"/>
    <x v="1104"/>
    <x v="4"/>
    <x v="3"/>
    <x v="1"/>
    <x v="13"/>
    <n v="6000"/>
    <n v="1382388"/>
    <n v="45166"/>
    <n v="784229.00693250657"/>
    <n v="173093.10315410039"/>
    <n v="1337222"/>
    <n v="425065.88991339307"/>
    <s v="Favourable"/>
  </r>
  <r>
    <s v="PID3546"/>
    <x v="1241"/>
    <x v="3"/>
    <x v="1"/>
    <x v="0"/>
    <x v="32"/>
    <n v="5549"/>
    <n v="1438087"/>
    <n v="22022"/>
    <n v="16590.644224184834"/>
    <n v="376580.1514656425"/>
    <n v="1416065"/>
    <n v="1044916.2043101727"/>
    <s v="Favourable"/>
  </r>
  <r>
    <s v="PID4211"/>
    <x v="319"/>
    <x v="1"/>
    <x v="1"/>
    <x v="0"/>
    <x v="29"/>
    <n v="7149"/>
    <n v="1255827"/>
    <n v="13079"/>
    <n v="1019994.3636998492"/>
    <n v="218587.58433699681"/>
    <n v="1242748"/>
    <n v="17245.051963153994"/>
    <s v="Favourable"/>
  </r>
  <r>
    <s v="PID586"/>
    <x v="1242"/>
    <x v="4"/>
    <x v="3"/>
    <x v="0"/>
    <x v="14"/>
    <n v="6679"/>
    <n v="871651"/>
    <n v="43408"/>
    <n v="125799.95591445708"/>
    <n v="290317.15200827905"/>
    <n v="828243"/>
    <n v="455533.89207726385"/>
    <s v="Favourable"/>
  </r>
  <r>
    <s v="PID1015"/>
    <x v="702"/>
    <x v="0"/>
    <x v="0"/>
    <x v="2"/>
    <x v="28"/>
    <n v="7097"/>
    <n v="1742158"/>
    <n v="0"/>
    <n v="606398.82282155857"/>
    <n v="94405.91750670824"/>
    <n v="1742158"/>
    <n v="1041353.2596717332"/>
    <s v="Favourable"/>
  </r>
  <r>
    <s v="PID1328"/>
    <x v="1243"/>
    <x v="4"/>
    <x v="3"/>
    <x v="2"/>
    <x v="18"/>
    <n v="8748"/>
    <n v="1062424"/>
    <n v="0"/>
    <n v="664113.56190628477"/>
    <n v="202986.16905982469"/>
    <n v="1062424"/>
    <n v="195324.26903389057"/>
    <s v="Favourable"/>
  </r>
  <r>
    <s v="PID1846"/>
    <x v="1019"/>
    <x v="4"/>
    <x v="3"/>
    <x v="2"/>
    <x v="17"/>
    <n v="6852"/>
    <n v="1187104"/>
    <n v="0"/>
    <n v="290283.55804344412"/>
    <n v="1946.6176516628104"/>
    <n v="1187104"/>
    <n v="894873.82430489315"/>
    <s v="Favourable"/>
  </r>
  <r>
    <s v="PID3174"/>
    <x v="782"/>
    <x v="4"/>
    <x v="3"/>
    <x v="0"/>
    <x v="26"/>
    <n v="9222"/>
    <n v="831599"/>
    <n v="0"/>
    <n v="235213.47769960231"/>
    <n v="163947.90911861969"/>
    <n v="831599"/>
    <n v="432437.613181778"/>
    <s v="Favourable"/>
  </r>
  <r>
    <s v="PID4365"/>
    <x v="606"/>
    <x v="0"/>
    <x v="0"/>
    <x v="1"/>
    <x v="24"/>
    <n v="6044"/>
    <n v="1038849"/>
    <n v="18959"/>
    <n v="1010017.5396372635"/>
    <n v="229947.35636234036"/>
    <n v="1019890"/>
    <n v="-201115.8959996039"/>
    <s v="Adverse"/>
  </r>
  <r>
    <s v="PID5257"/>
    <x v="1244"/>
    <x v="2"/>
    <x v="2"/>
    <x v="2"/>
    <x v="27"/>
    <n v="6396"/>
    <n v="953785"/>
    <n v="10284"/>
    <n v="742055.64852000936"/>
    <n v="18398.551473333118"/>
    <n v="943501"/>
    <n v="193330.80000665749"/>
    <s v="Favourable"/>
  </r>
  <r>
    <s v="PID617"/>
    <x v="63"/>
    <x v="0"/>
    <x v="0"/>
    <x v="0"/>
    <x v="38"/>
    <n v="8565"/>
    <n v="1024534"/>
    <n v="46348"/>
    <n v="229372.37791199042"/>
    <n v="227782.80862623986"/>
    <n v="978186"/>
    <n v="567378.81346176972"/>
    <s v="Favourable"/>
  </r>
  <r>
    <s v="PID3550"/>
    <x v="300"/>
    <x v="3"/>
    <x v="1"/>
    <x v="2"/>
    <x v="7"/>
    <n v="9406"/>
    <n v="1134137"/>
    <n v="0"/>
    <n v="278474.93439772143"/>
    <n v="91030.989832441948"/>
    <n v="1134137"/>
    <n v="764631.07576983655"/>
    <s v="Favourable"/>
  </r>
  <r>
    <s v="PID216"/>
    <x v="1245"/>
    <x v="4"/>
    <x v="3"/>
    <x v="0"/>
    <x v="3"/>
    <n v="6055"/>
    <n v="1748085"/>
    <n v="31797"/>
    <n v="1076612.1954195709"/>
    <n v="525917.58532294165"/>
    <n v="1716288"/>
    <n v="145555.21925748745"/>
    <s v="Favourable"/>
  </r>
  <r>
    <s v="PID544"/>
    <x v="763"/>
    <x v="3"/>
    <x v="1"/>
    <x v="1"/>
    <x v="29"/>
    <n v="7092"/>
    <n v="1919318"/>
    <n v="27558"/>
    <n v="1597327.6040237022"/>
    <n v="204953.97315642951"/>
    <n v="1891760"/>
    <n v="117036.4228198682"/>
    <s v="Favourable"/>
  </r>
  <r>
    <s v="PID2666"/>
    <x v="760"/>
    <x v="2"/>
    <x v="2"/>
    <x v="0"/>
    <x v="22"/>
    <n v="7851"/>
    <n v="1942932"/>
    <n v="18187"/>
    <n v="1022679.4151723818"/>
    <n v="70821.576729377892"/>
    <n v="1924745"/>
    <n v="849431.00809824024"/>
    <s v="Favourable"/>
  </r>
  <r>
    <s v="PID3833"/>
    <x v="670"/>
    <x v="4"/>
    <x v="3"/>
    <x v="2"/>
    <x v="13"/>
    <n v="8817"/>
    <n v="924016"/>
    <n v="0"/>
    <n v="316725.66245556873"/>
    <n v="218525.86981092984"/>
    <n v="924016"/>
    <n v="388764.46773350146"/>
    <s v="Favourable"/>
  </r>
  <r>
    <s v="PID1963"/>
    <x v="1246"/>
    <x v="4"/>
    <x v="3"/>
    <x v="2"/>
    <x v="16"/>
    <n v="5685"/>
    <n v="2445576"/>
    <n v="41969"/>
    <n v="553326.55533277476"/>
    <n v="213682.1533404293"/>
    <n v="2403607"/>
    <n v="1678567.2913267959"/>
    <s v="Favourable"/>
  </r>
  <r>
    <s v="PID3742"/>
    <x v="738"/>
    <x v="2"/>
    <x v="2"/>
    <x v="1"/>
    <x v="39"/>
    <n v="7288"/>
    <n v="971443"/>
    <n v="85488"/>
    <n v="928086.05069457903"/>
    <n v="205237.72116552663"/>
    <n v="885955"/>
    <n v="-161880.77186010568"/>
    <s v="Adverse"/>
  </r>
  <r>
    <s v="PID1048"/>
    <x v="136"/>
    <x v="0"/>
    <x v="0"/>
    <x v="0"/>
    <x v="41"/>
    <n v="5650"/>
    <n v="1469543"/>
    <n v="48363"/>
    <n v="1027585.1077407537"/>
    <n v="349112.46449266508"/>
    <n v="1421180"/>
    <n v="92845.427766581299"/>
    <s v="Favourable"/>
  </r>
  <r>
    <s v="PID1166"/>
    <x v="791"/>
    <x v="0"/>
    <x v="0"/>
    <x v="1"/>
    <x v="34"/>
    <n v="7297"/>
    <n v="848207"/>
    <n v="36678"/>
    <n v="723071.70452168642"/>
    <n v="127581.88527055678"/>
    <n v="811529"/>
    <n v="-2446.589792243205"/>
    <s v="Adverse"/>
  </r>
  <r>
    <s v="PID2094"/>
    <x v="950"/>
    <x v="3"/>
    <x v="1"/>
    <x v="1"/>
    <x v="14"/>
    <n v="7364"/>
    <n v="1932574"/>
    <n v="0"/>
    <n v="147459.01052014917"/>
    <n v="425874.57689978159"/>
    <n v="1932574"/>
    <n v="1359240.4125800692"/>
    <s v="Favourable"/>
  </r>
  <r>
    <s v="PID3403"/>
    <x v="1247"/>
    <x v="4"/>
    <x v="3"/>
    <x v="1"/>
    <x v="18"/>
    <n v="8814"/>
    <n v="2176879"/>
    <n v="35469"/>
    <n v="274201.19763624569"/>
    <n v="91112.456038123739"/>
    <n v="2141410"/>
    <n v="1811565.3463256306"/>
    <s v="Favourable"/>
  </r>
  <r>
    <s v="PID3491"/>
    <x v="1248"/>
    <x v="0"/>
    <x v="0"/>
    <x v="1"/>
    <x v="16"/>
    <n v="6311"/>
    <n v="2008190"/>
    <n v="0"/>
    <n v="904461.36382311885"/>
    <n v="27874.581361783672"/>
    <n v="2008190"/>
    <n v="1075854.0548150975"/>
    <s v="Favourable"/>
  </r>
  <r>
    <s v="PID3495"/>
    <x v="1185"/>
    <x v="0"/>
    <x v="0"/>
    <x v="2"/>
    <x v="22"/>
    <n v="8223"/>
    <n v="2097580"/>
    <n v="41623"/>
    <n v="1064624.8104473131"/>
    <n v="682240.42203746177"/>
    <n v="2055957"/>
    <n v="350714.7675152251"/>
    <s v="Favourable"/>
  </r>
  <r>
    <s v="PID6194"/>
    <x v="1249"/>
    <x v="3"/>
    <x v="1"/>
    <x v="2"/>
    <x v="9"/>
    <n v="8992"/>
    <n v="775319"/>
    <n v="0"/>
    <n v="582222.76314471615"/>
    <n v="27011.663622694108"/>
    <n v="775319"/>
    <n v="166084.57323258976"/>
    <s v="Favourable"/>
  </r>
  <r>
    <s v="PID759"/>
    <x v="402"/>
    <x v="0"/>
    <x v="0"/>
    <x v="2"/>
    <x v="32"/>
    <n v="6058"/>
    <n v="2358322"/>
    <n v="15715"/>
    <n v="677990.92136353953"/>
    <n v="410608.93597805669"/>
    <n v="2342607"/>
    <n v="1269722.1426584038"/>
    <s v="Favourable"/>
  </r>
  <r>
    <s v="PID820"/>
    <x v="564"/>
    <x v="4"/>
    <x v="3"/>
    <x v="2"/>
    <x v="3"/>
    <n v="7055"/>
    <n v="1381721"/>
    <n v="52874"/>
    <n v="896440.85290450079"/>
    <n v="67008.478799822988"/>
    <n v="1328847"/>
    <n v="418271.66829567624"/>
    <s v="Favourable"/>
  </r>
  <r>
    <s v="PID1325"/>
    <x v="548"/>
    <x v="4"/>
    <x v="3"/>
    <x v="2"/>
    <x v="12"/>
    <n v="9371"/>
    <n v="322865"/>
    <n v="21427"/>
    <n v="133679.09262640734"/>
    <n v="90349.572483610988"/>
    <n v="301438"/>
    <n v="98836.334889981663"/>
    <s v="Favourable"/>
  </r>
  <r>
    <s v="PID2230"/>
    <x v="1007"/>
    <x v="4"/>
    <x v="3"/>
    <x v="0"/>
    <x v="3"/>
    <n v="6470"/>
    <n v="1802299"/>
    <n v="0"/>
    <n v="1080751.5020939265"/>
    <n v="289820.544537468"/>
    <n v="1802299"/>
    <n v="431726.95336860558"/>
    <s v="Favourable"/>
  </r>
  <r>
    <s v="PID5172"/>
    <x v="344"/>
    <x v="0"/>
    <x v="0"/>
    <x v="2"/>
    <x v="39"/>
    <n v="8123"/>
    <n v="2035823"/>
    <n v="48566"/>
    <n v="1857991.820502559"/>
    <n v="396354.03685055167"/>
    <n v="1987257"/>
    <n v="-218522.8573531108"/>
    <s v="Adverse"/>
  </r>
  <r>
    <s v="PID4134"/>
    <x v="982"/>
    <x v="2"/>
    <x v="2"/>
    <x v="1"/>
    <x v="8"/>
    <n v="7409"/>
    <n v="2466168"/>
    <n v="20151"/>
    <n v="1813353.343898972"/>
    <n v="521970.30348925688"/>
    <n v="2446017"/>
    <n v="130844.35261177085"/>
    <s v="Favourable"/>
  </r>
  <r>
    <s v="PID5634"/>
    <x v="732"/>
    <x v="0"/>
    <x v="0"/>
    <x v="1"/>
    <x v="43"/>
    <n v="8828"/>
    <n v="320177"/>
    <n v="58167"/>
    <n v="193374.84449423209"/>
    <n v="101136.31385110442"/>
    <n v="262010"/>
    <n v="25665.841654663498"/>
    <s v="Favourable"/>
  </r>
  <r>
    <s v="PID5670"/>
    <x v="946"/>
    <x v="0"/>
    <x v="0"/>
    <x v="2"/>
    <x v="8"/>
    <n v="8471"/>
    <n v="1936940"/>
    <n v="30983"/>
    <n v="610246.60045834212"/>
    <n v="203334.86700355506"/>
    <n v="1905957"/>
    <n v="1123358.5325381029"/>
    <s v="Favourable"/>
  </r>
  <r>
    <s v="PID481"/>
    <x v="822"/>
    <x v="1"/>
    <x v="1"/>
    <x v="2"/>
    <x v="20"/>
    <n v="9288"/>
    <n v="2416612"/>
    <n v="20000"/>
    <n v="501017.03110498452"/>
    <n v="685727.74818116997"/>
    <n v="2396612"/>
    <n v="1229867.2207138455"/>
    <s v="Favourable"/>
  </r>
  <r>
    <s v="PID809"/>
    <x v="1250"/>
    <x v="0"/>
    <x v="0"/>
    <x v="0"/>
    <x v="3"/>
    <n v="7638"/>
    <n v="2298903"/>
    <n v="49713"/>
    <n v="180931.08641595001"/>
    <n v="100007.69076625687"/>
    <n v="2249190"/>
    <n v="2017964.222817793"/>
    <s v="Favourable"/>
  </r>
  <r>
    <s v="PID285"/>
    <x v="1251"/>
    <x v="2"/>
    <x v="2"/>
    <x v="0"/>
    <x v="14"/>
    <n v="6177"/>
    <n v="1933476"/>
    <n v="23534"/>
    <n v="1686870.8884972071"/>
    <n v="105709.96642013696"/>
    <n v="1909942"/>
    <n v="140895.14508265606"/>
    <s v="Favourable"/>
  </r>
  <r>
    <s v="PID2154"/>
    <x v="1032"/>
    <x v="0"/>
    <x v="0"/>
    <x v="1"/>
    <x v="21"/>
    <n v="5590"/>
    <n v="1249975"/>
    <n v="39069"/>
    <n v="1185723.8469649812"/>
    <n v="414214.46363679686"/>
    <n v="1210906"/>
    <n v="-349963.3106017781"/>
    <s v="Adverse"/>
  </r>
  <r>
    <s v="PID2874"/>
    <x v="854"/>
    <x v="2"/>
    <x v="2"/>
    <x v="1"/>
    <x v="29"/>
    <n v="5678"/>
    <n v="1968667"/>
    <n v="56323"/>
    <n v="729438.78893351892"/>
    <n v="297480.2968879806"/>
    <n v="1912344"/>
    <n v="941747.91417850042"/>
    <s v="Favourable"/>
  </r>
  <r>
    <s v="PID3896"/>
    <x v="1252"/>
    <x v="0"/>
    <x v="0"/>
    <x v="2"/>
    <x v="9"/>
    <n v="7634"/>
    <n v="1345840"/>
    <n v="45291"/>
    <n v="79336.41469837325"/>
    <n v="187742.84344028632"/>
    <n v="1300549"/>
    <n v="1078760.7418613404"/>
    <s v="Favourable"/>
  </r>
  <r>
    <s v="PID5405"/>
    <x v="1153"/>
    <x v="4"/>
    <x v="3"/>
    <x v="1"/>
    <x v="17"/>
    <n v="6020"/>
    <n v="575018"/>
    <n v="12168"/>
    <n v="219767.31842719929"/>
    <n v="92621.930249013356"/>
    <n v="562850"/>
    <n v="262628.75132378738"/>
    <s v="Favourable"/>
  </r>
  <r>
    <s v="PID376"/>
    <x v="505"/>
    <x v="1"/>
    <x v="1"/>
    <x v="1"/>
    <x v="32"/>
    <n v="9154"/>
    <n v="659229"/>
    <n v="0"/>
    <n v="474041.86430050276"/>
    <n v="143556.63323644554"/>
    <n v="659229"/>
    <n v="41630.5024630517"/>
    <s v="Favourable"/>
  </r>
  <r>
    <s v="PID1275"/>
    <x v="871"/>
    <x v="4"/>
    <x v="3"/>
    <x v="0"/>
    <x v="32"/>
    <n v="9476"/>
    <n v="373478"/>
    <n v="0"/>
    <n v="221467.74184534259"/>
    <n v="102132.17041562653"/>
    <n v="373478"/>
    <n v="49878.087739030889"/>
    <s v="Favourable"/>
  </r>
  <r>
    <s v="PID1624"/>
    <x v="1253"/>
    <x v="4"/>
    <x v="3"/>
    <x v="1"/>
    <x v="33"/>
    <n v="8814"/>
    <n v="562469"/>
    <n v="0"/>
    <n v="149201.72980485542"/>
    <n v="1917.7117139394122"/>
    <n v="562469"/>
    <n v="411349.55848120514"/>
    <s v="Favourable"/>
  </r>
  <r>
    <s v="PID1722"/>
    <x v="212"/>
    <x v="1"/>
    <x v="1"/>
    <x v="0"/>
    <x v="29"/>
    <n v="6718"/>
    <n v="1197614"/>
    <n v="24087"/>
    <n v="836614.56529144302"/>
    <n v="315224.45460441732"/>
    <n v="1173527"/>
    <n v="45774.98010413954"/>
    <s v="Favourable"/>
  </r>
  <r>
    <s v="PID4881"/>
    <x v="939"/>
    <x v="2"/>
    <x v="2"/>
    <x v="1"/>
    <x v="16"/>
    <n v="7575"/>
    <n v="1718253"/>
    <n v="66668"/>
    <n v="807070.90334468312"/>
    <n v="156339.93439552098"/>
    <n v="1651585"/>
    <n v="754842.16225979594"/>
    <s v="Favourable"/>
  </r>
  <r>
    <s v="PID3004"/>
    <x v="40"/>
    <x v="4"/>
    <x v="3"/>
    <x v="1"/>
    <x v="22"/>
    <n v="7532"/>
    <n v="1229453"/>
    <n v="0"/>
    <n v="936478.22599332966"/>
    <n v="340295.81457355147"/>
    <n v="1229453"/>
    <n v="-47321.040566881187"/>
    <s v="Adverse"/>
  </r>
  <r>
    <s v="PID3569"/>
    <x v="407"/>
    <x v="4"/>
    <x v="3"/>
    <x v="0"/>
    <x v="46"/>
    <n v="9018"/>
    <n v="1927724"/>
    <n v="57365"/>
    <n v="1365365.8461659797"/>
    <n v="83520.011162479976"/>
    <n v="1870359"/>
    <n v="478838.14267154038"/>
    <s v="Favourable"/>
  </r>
  <r>
    <s v="PID5064"/>
    <x v="304"/>
    <x v="2"/>
    <x v="2"/>
    <x v="2"/>
    <x v="40"/>
    <n v="9189"/>
    <n v="559804"/>
    <n v="0"/>
    <n v="436691.3957121335"/>
    <n v="80618.260208430278"/>
    <n v="559804"/>
    <n v="42494.34407943621"/>
    <s v="Favourable"/>
  </r>
  <r>
    <s v="PID191"/>
    <x v="846"/>
    <x v="0"/>
    <x v="0"/>
    <x v="2"/>
    <x v="2"/>
    <n v="6369"/>
    <n v="1847834"/>
    <n v="38998"/>
    <n v="1239636.3252686146"/>
    <n v="492214.88821462687"/>
    <n v="1808836"/>
    <n v="115982.78651675861"/>
    <s v="Favourable"/>
  </r>
  <r>
    <s v="PID563"/>
    <x v="521"/>
    <x v="0"/>
    <x v="0"/>
    <x v="0"/>
    <x v="13"/>
    <n v="9176"/>
    <n v="1197774"/>
    <n v="55425"/>
    <n v="198169.38224295818"/>
    <n v="382006.52085933631"/>
    <n v="1142349"/>
    <n v="617598.09689770546"/>
    <s v="Favourable"/>
  </r>
  <r>
    <s v="PID830"/>
    <x v="58"/>
    <x v="1"/>
    <x v="1"/>
    <x v="2"/>
    <x v="30"/>
    <n v="8160"/>
    <n v="561173"/>
    <n v="58458"/>
    <n v="551163.65693582606"/>
    <n v="49313.292752694404"/>
    <n v="502715"/>
    <n v="-39303.949688520515"/>
    <s v="Adverse"/>
  </r>
  <r>
    <s v="PID4333"/>
    <x v="1223"/>
    <x v="3"/>
    <x v="1"/>
    <x v="2"/>
    <x v="30"/>
    <n v="7464"/>
    <n v="1462539"/>
    <n v="50530"/>
    <n v="1246936.7225720233"/>
    <n v="218651.72762241852"/>
    <n v="1412009"/>
    <n v="-3049.4501944417134"/>
    <s v="Adverse"/>
  </r>
  <r>
    <s v="PID1147"/>
    <x v="994"/>
    <x v="2"/>
    <x v="2"/>
    <x v="2"/>
    <x v="22"/>
    <n v="7819"/>
    <n v="395984"/>
    <n v="37498"/>
    <n v="150911.91843868649"/>
    <n v="67201.841389403548"/>
    <n v="358486"/>
    <n v="177870.24017190997"/>
    <s v="Favourable"/>
  </r>
  <r>
    <s v="PID5202"/>
    <x v="1254"/>
    <x v="0"/>
    <x v="0"/>
    <x v="0"/>
    <x v="39"/>
    <n v="9414"/>
    <n v="2178545"/>
    <n v="77498"/>
    <n v="512769.31094500894"/>
    <n v="695582.96069541306"/>
    <n v="2101047"/>
    <n v="970192.72835957794"/>
    <s v="Favourable"/>
  </r>
  <r>
    <s v="PID5841"/>
    <x v="1255"/>
    <x v="4"/>
    <x v="3"/>
    <x v="0"/>
    <x v="43"/>
    <n v="7615"/>
    <n v="2271799"/>
    <n v="68906"/>
    <n v="2037689.3564179465"/>
    <n v="201430.19715063096"/>
    <n v="2202893"/>
    <n v="32679.446431422606"/>
    <s v="Favourable"/>
  </r>
  <r>
    <s v="PID6145"/>
    <x v="261"/>
    <x v="0"/>
    <x v="0"/>
    <x v="1"/>
    <x v="18"/>
    <n v="9175"/>
    <n v="876993"/>
    <n v="25891"/>
    <n v="352275.30207553768"/>
    <n v="159579.67272122079"/>
    <n v="851102"/>
    <n v="365138.0252032415"/>
    <s v="Favourable"/>
  </r>
  <r>
    <s v="PID334"/>
    <x v="1086"/>
    <x v="1"/>
    <x v="1"/>
    <x v="0"/>
    <x v="10"/>
    <n v="5676"/>
    <n v="1986921"/>
    <n v="21946"/>
    <n v="932713.13400124107"/>
    <n v="333325.37142509577"/>
    <n v="1964975"/>
    <n v="720882.49457366322"/>
    <s v="Favourable"/>
  </r>
  <r>
    <s v="PID973"/>
    <x v="117"/>
    <x v="1"/>
    <x v="1"/>
    <x v="2"/>
    <x v="19"/>
    <n v="8856"/>
    <n v="2454119"/>
    <n v="19758"/>
    <n v="386740.30401167652"/>
    <n v="272938.82140078262"/>
    <n v="2434361"/>
    <n v="1794439.874587541"/>
    <s v="Favourable"/>
  </r>
  <r>
    <s v="PID1047"/>
    <x v="1256"/>
    <x v="0"/>
    <x v="0"/>
    <x v="1"/>
    <x v="21"/>
    <n v="7993"/>
    <n v="2411241"/>
    <n v="28285"/>
    <n v="2289491.2362939757"/>
    <n v="196248.42476739071"/>
    <n v="2382956"/>
    <n v="-74498.661061366554"/>
    <s v="Adverse"/>
  </r>
  <r>
    <s v="PID2800"/>
    <x v="769"/>
    <x v="3"/>
    <x v="1"/>
    <x v="1"/>
    <x v="2"/>
    <n v="6569"/>
    <n v="2262330"/>
    <n v="62663"/>
    <n v="2138568.6460638498"/>
    <n v="398528.29698891402"/>
    <n v="2199667"/>
    <n v="-274766.94305276405"/>
    <s v="Adverse"/>
  </r>
  <r>
    <s v="PID3244"/>
    <x v="1257"/>
    <x v="1"/>
    <x v="1"/>
    <x v="1"/>
    <x v="32"/>
    <n v="7157"/>
    <n v="1098660"/>
    <n v="26832"/>
    <n v="398475.71627304779"/>
    <n v="289315.70340756606"/>
    <n v="1071828"/>
    <n v="410868.58031938621"/>
    <s v="Favourable"/>
  </r>
  <r>
    <s v="PID4399"/>
    <x v="130"/>
    <x v="3"/>
    <x v="1"/>
    <x v="1"/>
    <x v="17"/>
    <n v="7078"/>
    <n v="537003"/>
    <n v="38271"/>
    <n v="378570.10022215859"/>
    <n v="116999.59286605871"/>
    <n v="498732"/>
    <n v="41433.306911782711"/>
    <s v="Favourable"/>
  </r>
  <r>
    <s v="PID6100"/>
    <x v="282"/>
    <x v="0"/>
    <x v="0"/>
    <x v="2"/>
    <x v="30"/>
    <n v="8306"/>
    <n v="2214035"/>
    <n v="71642"/>
    <n v="2036315.7221320774"/>
    <n v="568800.43717829057"/>
    <n v="2142393"/>
    <n v="-391081.15931036789"/>
    <s v="Adverse"/>
  </r>
  <r>
    <s v="PID3358"/>
    <x v="1102"/>
    <x v="0"/>
    <x v="0"/>
    <x v="0"/>
    <x v="38"/>
    <n v="8241"/>
    <n v="1744107"/>
    <n v="24252"/>
    <n v="1584109.9758892751"/>
    <n v="555047.800851785"/>
    <n v="1719855"/>
    <n v="-395050.77674105996"/>
    <s v="Adverse"/>
  </r>
  <r>
    <s v="PID5724"/>
    <x v="759"/>
    <x v="4"/>
    <x v="3"/>
    <x v="1"/>
    <x v="33"/>
    <n v="5667"/>
    <n v="1239000"/>
    <n v="52098"/>
    <n v="890978.19633301138"/>
    <n v="173317.69757150838"/>
    <n v="1186902"/>
    <n v="174704.10609548027"/>
    <s v="Favourable"/>
  </r>
  <r>
    <s v="PID2158"/>
    <x v="1149"/>
    <x v="0"/>
    <x v="0"/>
    <x v="1"/>
    <x v="20"/>
    <n v="8307"/>
    <n v="1684618"/>
    <n v="12407"/>
    <n v="821210.93957524688"/>
    <n v="543066.33794955071"/>
    <n v="1672211"/>
    <n v="320340.72247520229"/>
    <s v="Favourable"/>
  </r>
  <r>
    <s v="PID3156"/>
    <x v="78"/>
    <x v="1"/>
    <x v="1"/>
    <x v="0"/>
    <x v="44"/>
    <n v="8844"/>
    <n v="518259"/>
    <n v="52108"/>
    <n v="338827.93515526591"/>
    <n v="143256.95064739708"/>
    <n v="466151"/>
    <n v="36174.11419733701"/>
    <s v="Favourable"/>
  </r>
  <r>
    <s v="PID3999"/>
    <x v="678"/>
    <x v="0"/>
    <x v="0"/>
    <x v="0"/>
    <x v="0"/>
    <n v="5506"/>
    <n v="2301350"/>
    <n v="58048"/>
    <n v="2129715.2054960169"/>
    <n v="730467.38169559196"/>
    <n v="2243302"/>
    <n v="-558832.58719160873"/>
    <s v="Adverse"/>
  </r>
  <r>
    <s v="PID4473"/>
    <x v="1258"/>
    <x v="2"/>
    <x v="2"/>
    <x v="1"/>
    <x v="8"/>
    <n v="5597"/>
    <n v="1640461"/>
    <n v="14600"/>
    <n v="1200.9458839881831"/>
    <n v="326801.21033521811"/>
    <n v="1625861"/>
    <n v="1312458.8437807937"/>
    <s v="Favourable"/>
  </r>
  <r>
    <s v="PID4272"/>
    <x v="936"/>
    <x v="4"/>
    <x v="3"/>
    <x v="0"/>
    <x v="6"/>
    <n v="8619"/>
    <n v="1342898"/>
    <n v="11940"/>
    <n v="22057.775407083373"/>
    <n v="445902.09870545281"/>
    <n v="1330958"/>
    <n v="874938.1258874638"/>
    <s v="Favourable"/>
  </r>
  <r>
    <s v="PID4785"/>
    <x v="1180"/>
    <x v="4"/>
    <x v="3"/>
    <x v="2"/>
    <x v="31"/>
    <n v="8354"/>
    <n v="1232208"/>
    <n v="10563"/>
    <n v="369169.4552576298"/>
    <n v="102725.55782031598"/>
    <n v="1221645"/>
    <n v="760312.9869220542"/>
    <s v="Favourable"/>
  </r>
  <r>
    <s v="PID5860"/>
    <x v="347"/>
    <x v="4"/>
    <x v="3"/>
    <x v="1"/>
    <x v="0"/>
    <n v="7808"/>
    <n v="1413753"/>
    <n v="15498"/>
    <n v="1157215.3819561198"/>
    <n v="180160.52048395443"/>
    <n v="1398255"/>
    <n v="76377.097559925867"/>
    <s v="Favourable"/>
  </r>
  <r>
    <s v="PID4101"/>
    <x v="341"/>
    <x v="1"/>
    <x v="1"/>
    <x v="2"/>
    <x v="15"/>
    <n v="7141"/>
    <n v="419394"/>
    <n v="56010"/>
    <n v="63128.510528807798"/>
    <n v="49661.762868698868"/>
    <n v="363384"/>
    <n v="306603.72660249332"/>
    <s v="Favourable"/>
  </r>
  <r>
    <s v="PID3350"/>
    <x v="766"/>
    <x v="2"/>
    <x v="2"/>
    <x v="0"/>
    <x v="6"/>
    <n v="7559"/>
    <n v="263340"/>
    <n v="21157"/>
    <n v="101703.76096847723"/>
    <n v="11306.818739331322"/>
    <n v="242183"/>
    <n v="150329.42029219144"/>
    <s v="Favourable"/>
  </r>
  <r>
    <s v="PID4403"/>
    <x v="249"/>
    <x v="4"/>
    <x v="3"/>
    <x v="2"/>
    <x v="15"/>
    <n v="6881"/>
    <n v="1305063"/>
    <n v="32255"/>
    <n v="720572.90832299995"/>
    <n v="272974.05999959802"/>
    <n v="1272808"/>
    <n v="311516.03167740209"/>
    <s v="Favourable"/>
  </r>
  <r>
    <s v="PID5575"/>
    <x v="1259"/>
    <x v="0"/>
    <x v="0"/>
    <x v="1"/>
    <x v="6"/>
    <n v="7766"/>
    <n v="1750206"/>
    <n v="20673"/>
    <n v="534503.23669027584"/>
    <n v="426524.94564868271"/>
    <n v="1729533"/>
    <n v="789177.81766104139"/>
    <s v="Favourable"/>
  </r>
  <r>
    <s v="PID539"/>
    <x v="83"/>
    <x v="0"/>
    <x v="0"/>
    <x v="0"/>
    <x v="20"/>
    <n v="5710"/>
    <n v="2447769"/>
    <n v="59435"/>
    <n v="1489780.508836746"/>
    <n v="1330.332664465607"/>
    <n v="2388334"/>
    <n v="956658.15849878849"/>
    <s v="Favourable"/>
  </r>
  <r>
    <s v="PID2441"/>
    <x v="72"/>
    <x v="3"/>
    <x v="1"/>
    <x v="2"/>
    <x v="1"/>
    <n v="5760"/>
    <n v="1859092"/>
    <n v="36355"/>
    <n v="1558246.5868800133"/>
    <n v="141669.68801331837"/>
    <n v="1822737"/>
    <n v="159175.72510666819"/>
    <s v="Favourable"/>
  </r>
  <r>
    <s v="PID2469"/>
    <x v="191"/>
    <x v="4"/>
    <x v="3"/>
    <x v="2"/>
    <x v="26"/>
    <n v="9231"/>
    <n v="569441"/>
    <n v="0"/>
    <n v="530631.6923912561"/>
    <n v="164880.28683385983"/>
    <n v="569441"/>
    <n v="-126070.97922511597"/>
    <s v="Adverse"/>
  </r>
  <r>
    <s v="PID3606"/>
    <x v="938"/>
    <x v="1"/>
    <x v="1"/>
    <x v="1"/>
    <x v="15"/>
    <n v="7268"/>
    <n v="1235498"/>
    <n v="58377"/>
    <n v="434926.73373187304"/>
    <n v="403569.04134933004"/>
    <n v="1177121"/>
    <n v="397002.22491879691"/>
    <s v="Favourable"/>
  </r>
  <r>
    <s v="PID5779"/>
    <x v="545"/>
    <x v="2"/>
    <x v="2"/>
    <x v="0"/>
    <x v="29"/>
    <n v="7151"/>
    <n v="327111"/>
    <n v="26388"/>
    <n v="265613.22534207831"/>
    <n v="29066.352615445106"/>
    <n v="300723"/>
    <n v="32431.422042476595"/>
    <s v="Favourable"/>
  </r>
  <r>
    <s v="PID6218"/>
    <x v="649"/>
    <x v="0"/>
    <x v="0"/>
    <x v="0"/>
    <x v="46"/>
    <n v="7137"/>
    <n v="2088217"/>
    <n v="46442"/>
    <n v="178770.53497034786"/>
    <n v="235095.66148537825"/>
    <n v="2041775"/>
    <n v="1674350.8035442738"/>
    <s v="Favourable"/>
  </r>
  <r>
    <s v="PID1203"/>
    <x v="554"/>
    <x v="0"/>
    <x v="0"/>
    <x v="0"/>
    <x v="3"/>
    <n v="7622"/>
    <n v="1337159"/>
    <n v="0"/>
    <n v="242031.44147025043"/>
    <n v="177551.7839757677"/>
    <n v="1337159"/>
    <n v="917575.77455398184"/>
    <s v="Favourable"/>
  </r>
  <r>
    <s v="PID3406"/>
    <x v="217"/>
    <x v="0"/>
    <x v="0"/>
    <x v="1"/>
    <x v="35"/>
    <n v="6024"/>
    <n v="1420287"/>
    <n v="0"/>
    <n v="1287796.5901520075"/>
    <n v="209768.49748743072"/>
    <n v="1420287"/>
    <n v="-77278.087639438221"/>
    <s v="Adverse"/>
  </r>
  <r>
    <s v="PID4629"/>
    <x v="109"/>
    <x v="1"/>
    <x v="1"/>
    <x v="0"/>
    <x v="19"/>
    <n v="8253"/>
    <n v="667386"/>
    <n v="0"/>
    <n v="121418.81899110683"/>
    <n v="80675.052584622215"/>
    <n v="667386"/>
    <n v="465292.12842427095"/>
    <s v="Favourable"/>
  </r>
  <r>
    <s v="PID1272"/>
    <x v="173"/>
    <x v="0"/>
    <x v="0"/>
    <x v="0"/>
    <x v="43"/>
    <n v="8145"/>
    <n v="837310"/>
    <n v="58746"/>
    <n v="798550.59913557291"/>
    <n v="130300.3231746392"/>
    <n v="778564"/>
    <n v="-91540.922310212161"/>
    <s v="Adverse"/>
  </r>
  <r>
    <s v="PID3337"/>
    <x v="1260"/>
    <x v="4"/>
    <x v="3"/>
    <x v="0"/>
    <x v="26"/>
    <n v="6187"/>
    <n v="449348"/>
    <n v="19874"/>
    <n v="16347.962566259464"/>
    <n v="78719.796485400177"/>
    <n v="429474"/>
    <n v="354280.24094834039"/>
    <s v="Favourable"/>
  </r>
  <r>
    <s v="PID4783"/>
    <x v="191"/>
    <x v="0"/>
    <x v="0"/>
    <x v="2"/>
    <x v="11"/>
    <n v="7370"/>
    <n v="1101356"/>
    <n v="0"/>
    <n v="786930.85859845625"/>
    <n v="37195.510125653243"/>
    <n v="1101356"/>
    <n v="277229.63127589051"/>
    <s v="Favourable"/>
  </r>
  <r>
    <s v="PID4115"/>
    <x v="431"/>
    <x v="2"/>
    <x v="2"/>
    <x v="0"/>
    <x v="30"/>
    <n v="8505"/>
    <n v="753429"/>
    <n v="0"/>
    <n v="460302.26454394148"/>
    <n v="203296.66731803454"/>
    <n v="753429"/>
    <n v="89830.068138023955"/>
    <s v="Favourable"/>
  </r>
  <r>
    <s v="PID5642"/>
    <x v="514"/>
    <x v="3"/>
    <x v="1"/>
    <x v="0"/>
    <x v="8"/>
    <n v="5579"/>
    <n v="681654"/>
    <n v="56999"/>
    <n v="225431.63051294832"/>
    <n v="130745.16854458135"/>
    <n v="624655"/>
    <n v="325477.20094247034"/>
    <s v="Favourable"/>
  </r>
  <r>
    <s v="PID2367"/>
    <x v="169"/>
    <x v="3"/>
    <x v="1"/>
    <x v="1"/>
    <x v="35"/>
    <n v="7024"/>
    <n v="2095523"/>
    <n v="24816"/>
    <n v="100889.04958544546"/>
    <n v="335001.21693569008"/>
    <n v="2070707"/>
    <n v="1659632.7334788644"/>
    <s v="Favourable"/>
  </r>
  <r>
    <s v="PID4094"/>
    <x v="734"/>
    <x v="0"/>
    <x v="0"/>
    <x v="2"/>
    <x v="12"/>
    <n v="9436"/>
    <n v="1075969"/>
    <n v="13275"/>
    <n v="806897.42420120689"/>
    <n v="337319.93613195542"/>
    <n v="1062694"/>
    <n v="-68248.36033316236"/>
    <s v="Adverse"/>
  </r>
  <r>
    <s v="PID184"/>
    <x v="913"/>
    <x v="3"/>
    <x v="1"/>
    <x v="2"/>
    <x v="38"/>
    <n v="9334"/>
    <n v="446007"/>
    <n v="0"/>
    <n v="194842.63738190729"/>
    <n v="140613.9995243884"/>
    <n v="446007"/>
    <n v="110550.36309370433"/>
    <s v="Favourable"/>
  </r>
  <r>
    <s v="PID464"/>
    <x v="98"/>
    <x v="1"/>
    <x v="1"/>
    <x v="2"/>
    <x v="25"/>
    <n v="6699"/>
    <n v="2477088"/>
    <n v="12968"/>
    <n v="370910.47722720401"/>
    <n v="12580.57990960081"/>
    <n v="2464120"/>
    <n v="2093596.9428631952"/>
    <s v="Favourable"/>
  </r>
  <r>
    <s v="PID1779"/>
    <x v="32"/>
    <x v="2"/>
    <x v="2"/>
    <x v="1"/>
    <x v="43"/>
    <n v="5815"/>
    <n v="452735"/>
    <n v="18973"/>
    <n v="380549.37499760388"/>
    <n v="18115.469482462951"/>
    <n v="433762"/>
    <n v="54070.155519933149"/>
    <s v="Favourable"/>
  </r>
  <r>
    <s v="PID1289"/>
    <x v="1175"/>
    <x v="4"/>
    <x v="3"/>
    <x v="2"/>
    <x v="25"/>
    <n v="7725"/>
    <n v="264953"/>
    <n v="0"/>
    <n v="35883.902377751147"/>
    <n v="63487.938650590018"/>
    <n v="264953"/>
    <n v="165581.15897165885"/>
    <s v="Favourable"/>
  </r>
  <r>
    <s v="PID2468"/>
    <x v="722"/>
    <x v="4"/>
    <x v="3"/>
    <x v="0"/>
    <x v="5"/>
    <n v="8176"/>
    <n v="1046682"/>
    <n v="0"/>
    <n v="940652.04885795154"/>
    <n v="322063.50917630974"/>
    <n v="1046682"/>
    <n v="-216033.55803426122"/>
    <s v="Adverse"/>
  </r>
  <r>
    <s v="PID3510"/>
    <x v="1095"/>
    <x v="3"/>
    <x v="1"/>
    <x v="0"/>
    <x v="19"/>
    <n v="6792"/>
    <n v="1606730"/>
    <n v="21480"/>
    <n v="485548.86629615264"/>
    <n v="59472.444293888017"/>
    <n v="1585250"/>
    <n v="1061708.6894099594"/>
    <s v="Favourable"/>
  </r>
  <r>
    <s v="PID4840"/>
    <x v="47"/>
    <x v="0"/>
    <x v="0"/>
    <x v="2"/>
    <x v="10"/>
    <n v="7307"/>
    <n v="418824"/>
    <n v="35624"/>
    <n v="150715.24845947642"/>
    <n v="34505.664225945722"/>
    <n v="383200"/>
    <n v="233603.08731457786"/>
    <s v="Favourable"/>
  </r>
  <r>
    <s v="PID316"/>
    <x v="869"/>
    <x v="0"/>
    <x v="0"/>
    <x v="2"/>
    <x v="7"/>
    <n v="7017"/>
    <n v="404711"/>
    <n v="47753"/>
    <n v="246450.40527837086"/>
    <n v="62728.803661330225"/>
    <n v="356958"/>
    <n v="95531.791060298914"/>
    <s v="Favourable"/>
  </r>
  <r>
    <s v="PID449"/>
    <x v="161"/>
    <x v="0"/>
    <x v="0"/>
    <x v="2"/>
    <x v="34"/>
    <n v="8097"/>
    <n v="398666"/>
    <n v="44150"/>
    <n v="25626.683868410808"/>
    <n v="53279.882588601824"/>
    <n v="354516"/>
    <n v="319759.43354298733"/>
    <s v="Favourable"/>
  </r>
  <r>
    <s v="PID985"/>
    <x v="161"/>
    <x v="4"/>
    <x v="3"/>
    <x v="2"/>
    <x v="7"/>
    <n v="5828"/>
    <n v="2057269"/>
    <n v="49290"/>
    <n v="504841.72071060655"/>
    <n v="527783.11002429982"/>
    <n v="2007979"/>
    <n v="1024644.1692650936"/>
    <s v="Favourable"/>
  </r>
  <r>
    <s v="PID2198"/>
    <x v="592"/>
    <x v="4"/>
    <x v="3"/>
    <x v="2"/>
    <x v="46"/>
    <n v="6557"/>
    <n v="408132"/>
    <n v="20574"/>
    <n v="387924.61558239762"/>
    <n v="39694.710731118146"/>
    <n v="387558"/>
    <n v="-19487.326313515776"/>
    <s v="Adverse"/>
  </r>
  <r>
    <s v="PID2785"/>
    <x v="991"/>
    <x v="0"/>
    <x v="0"/>
    <x v="2"/>
    <x v="9"/>
    <n v="9394"/>
    <n v="605715"/>
    <n v="23641"/>
    <n v="273864.98521249864"/>
    <n v="167021.69479377367"/>
    <n v="582074"/>
    <n v="164828.31999372772"/>
    <s v="Favourable"/>
  </r>
  <r>
    <s v="PID4327"/>
    <x v="1077"/>
    <x v="2"/>
    <x v="2"/>
    <x v="0"/>
    <x v="2"/>
    <n v="6077"/>
    <n v="828142"/>
    <n v="46308"/>
    <n v="40241.840028884086"/>
    <n v="32711.725483544786"/>
    <n v="781834"/>
    <n v="755188.43448757112"/>
    <s v="Favourable"/>
  </r>
  <r>
    <s v="PID5961"/>
    <x v="701"/>
    <x v="3"/>
    <x v="1"/>
    <x v="1"/>
    <x v="12"/>
    <n v="8630"/>
    <n v="999091"/>
    <n v="15148"/>
    <n v="288076.42790477187"/>
    <n v="104356.81029642593"/>
    <n v="983943"/>
    <n v="606657.76179880218"/>
    <s v="Favourable"/>
  </r>
  <r>
    <s v="PID3741"/>
    <x v="950"/>
    <x v="2"/>
    <x v="2"/>
    <x v="2"/>
    <x v="35"/>
    <n v="7942"/>
    <n v="443343"/>
    <n v="29777"/>
    <n v="325611.0125182115"/>
    <n v="17375.922280065188"/>
    <n v="413566"/>
    <n v="100356.06520172331"/>
    <s v="Favourable"/>
  </r>
  <r>
    <s v="PID6313"/>
    <x v="1153"/>
    <x v="1"/>
    <x v="1"/>
    <x v="1"/>
    <x v="43"/>
    <n v="8575"/>
    <n v="1511057"/>
    <n v="47008"/>
    <n v="806026.80326245411"/>
    <n v="453636.11374139017"/>
    <n v="1464049"/>
    <n v="251394.0829961556"/>
    <s v="Favourable"/>
  </r>
  <r>
    <s v="PID2247"/>
    <x v="845"/>
    <x v="2"/>
    <x v="2"/>
    <x v="2"/>
    <x v="33"/>
    <n v="7555"/>
    <n v="1548711"/>
    <n v="39102"/>
    <n v="1099265.0241032802"/>
    <n v="470331.67850900773"/>
    <n v="1509609"/>
    <n v="-20885.702612287831"/>
    <s v="Adverse"/>
  </r>
  <r>
    <s v="PID4801"/>
    <x v="291"/>
    <x v="4"/>
    <x v="3"/>
    <x v="1"/>
    <x v="3"/>
    <n v="6591"/>
    <n v="1241370"/>
    <n v="21647"/>
    <n v="586860.62699690415"/>
    <n v="260371.17770809782"/>
    <n v="1219723"/>
    <n v="394138.195294998"/>
    <s v="Favourable"/>
  </r>
  <r>
    <s v="PID1250"/>
    <x v="719"/>
    <x v="4"/>
    <x v="3"/>
    <x v="2"/>
    <x v="19"/>
    <n v="6414"/>
    <n v="762492"/>
    <n v="28318"/>
    <n v="629171.06659097818"/>
    <n v="52283.904136028606"/>
    <n v="734174"/>
    <n v="81037.029272993212"/>
    <s v="Favourable"/>
  </r>
  <r>
    <s v="PID3534"/>
    <x v="1261"/>
    <x v="4"/>
    <x v="3"/>
    <x v="1"/>
    <x v="2"/>
    <n v="8793"/>
    <n v="526730"/>
    <n v="0"/>
    <n v="499167.54937879217"/>
    <n v="155638.42778818138"/>
    <n v="526730"/>
    <n v="-128075.97716697352"/>
    <s v="Adverse"/>
  </r>
  <r>
    <s v="PID5272"/>
    <x v="1262"/>
    <x v="4"/>
    <x v="3"/>
    <x v="2"/>
    <x v="11"/>
    <n v="5753"/>
    <n v="467060"/>
    <n v="29567"/>
    <n v="100126.60238987955"/>
    <n v="68732.746411576183"/>
    <n v="437493"/>
    <n v="298200.65119854425"/>
    <s v="Favourable"/>
  </r>
  <r>
    <s v="PID2446"/>
    <x v="766"/>
    <x v="1"/>
    <x v="1"/>
    <x v="2"/>
    <x v="36"/>
    <n v="9170"/>
    <n v="1515979"/>
    <n v="99536"/>
    <n v="1289469.4289112259"/>
    <n v="161847.56194390895"/>
    <n v="1416443"/>
    <n v="64662.009144865209"/>
    <s v="Favourable"/>
  </r>
  <r>
    <s v="PID3343"/>
    <x v="290"/>
    <x v="0"/>
    <x v="0"/>
    <x v="2"/>
    <x v="46"/>
    <n v="7143"/>
    <n v="2487254"/>
    <n v="49902"/>
    <n v="1822951.5968808811"/>
    <n v="749429.93498512672"/>
    <n v="2437352"/>
    <n v="-85127.53186600795"/>
    <s v="Adverse"/>
  </r>
  <r>
    <s v="PID3565"/>
    <x v="1263"/>
    <x v="4"/>
    <x v="3"/>
    <x v="1"/>
    <x v="33"/>
    <n v="7779"/>
    <n v="1232638"/>
    <n v="34044"/>
    <n v="87649.210141696458"/>
    <n v="209512.18965315344"/>
    <n v="1198594"/>
    <n v="935476.60020515008"/>
    <s v="Favourable"/>
  </r>
  <r>
    <s v="PID5728"/>
    <x v="1264"/>
    <x v="2"/>
    <x v="2"/>
    <x v="1"/>
    <x v="0"/>
    <n v="6578"/>
    <n v="1197879"/>
    <n v="18847"/>
    <n v="326563.10786812601"/>
    <n v="139833.03720388858"/>
    <n v="1179032"/>
    <n v="731482.85492798546"/>
    <s v="Favourable"/>
  </r>
  <r>
    <s v="PID297"/>
    <x v="1265"/>
    <x v="0"/>
    <x v="0"/>
    <x v="0"/>
    <x v="21"/>
    <n v="7772"/>
    <n v="2409553"/>
    <n v="0"/>
    <n v="2302765.7995263627"/>
    <n v="659493.67024135985"/>
    <n v="2409553"/>
    <n v="-552706.4697677223"/>
    <s v="Adverse"/>
  </r>
  <r>
    <s v="PID1346"/>
    <x v="354"/>
    <x v="1"/>
    <x v="1"/>
    <x v="2"/>
    <x v="37"/>
    <n v="8001"/>
    <n v="1744253"/>
    <n v="84311"/>
    <n v="893031.66708981642"/>
    <n v="383772.98075557913"/>
    <n v="1659942"/>
    <n v="467448.35215460439"/>
    <s v="Favourable"/>
  </r>
  <r>
    <s v="PID1730"/>
    <x v="1155"/>
    <x v="2"/>
    <x v="2"/>
    <x v="2"/>
    <x v="41"/>
    <n v="7284"/>
    <n v="1218967"/>
    <n v="11481"/>
    <n v="476197.16506771964"/>
    <n v="188196.29123020233"/>
    <n v="1207486"/>
    <n v="554573.54370207805"/>
    <s v="Favourable"/>
  </r>
  <r>
    <s v="PID2109"/>
    <x v="1266"/>
    <x v="3"/>
    <x v="1"/>
    <x v="0"/>
    <x v="5"/>
    <n v="7343"/>
    <n v="1334377"/>
    <n v="0"/>
    <n v="428998.10358203563"/>
    <n v="220719.55468183104"/>
    <n v="1334377"/>
    <n v="684659.34173613333"/>
    <s v="Favourable"/>
  </r>
  <r>
    <s v="PID1159"/>
    <x v="1267"/>
    <x v="2"/>
    <x v="2"/>
    <x v="1"/>
    <x v="14"/>
    <n v="6064"/>
    <n v="423399"/>
    <n v="13545"/>
    <n v="171322.46723584473"/>
    <n v="62197.422998937662"/>
    <n v="409854"/>
    <n v="189879.10976521761"/>
    <s v="Favourable"/>
  </r>
  <r>
    <s v="PID6441"/>
    <x v="168"/>
    <x v="0"/>
    <x v="0"/>
    <x v="0"/>
    <x v="45"/>
    <n v="8382"/>
    <n v="667517"/>
    <n v="0"/>
    <n v="212608.20148582323"/>
    <n v="51257.621275900914"/>
    <n v="667517"/>
    <n v="403651.17723827588"/>
    <s v="Favourable"/>
  </r>
  <r>
    <s v="PID752"/>
    <x v="1052"/>
    <x v="4"/>
    <x v="3"/>
    <x v="2"/>
    <x v="29"/>
    <n v="8765"/>
    <n v="518538"/>
    <n v="14883"/>
    <n v="192901.1902368"/>
    <n v="46286.599355308943"/>
    <n v="503655"/>
    <n v="279350.21040789108"/>
    <s v="Favourable"/>
  </r>
  <r>
    <s v="PID782"/>
    <x v="1246"/>
    <x v="1"/>
    <x v="1"/>
    <x v="1"/>
    <x v="45"/>
    <n v="8685"/>
    <n v="1136603"/>
    <n v="47749"/>
    <n v="190838.48184269154"/>
    <n v="138689.94008651841"/>
    <n v="1088854"/>
    <n v="807074.57807079004"/>
    <s v="Favourable"/>
  </r>
  <r>
    <s v="PID1448"/>
    <x v="178"/>
    <x v="4"/>
    <x v="3"/>
    <x v="0"/>
    <x v="40"/>
    <n v="7564"/>
    <n v="2208496"/>
    <n v="40194"/>
    <n v="1368053.1864927225"/>
    <n v="177701.7747408975"/>
    <n v="2168302"/>
    <n v="662741.03876637993"/>
    <s v="Favourable"/>
  </r>
  <r>
    <s v="PID5905"/>
    <x v="1268"/>
    <x v="2"/>
    <x v="2"/>
    <x v="0"/>
    <x v="30"/>
    <n v="5793"/>
    <n v="1164899"/>
    <n v="53184"/>
    <n v="372000.57707879692"/>
    <n v="252387.34633831994"/>
    <n v="1111715"/>
    <n v="540511.07658288314"/>
    <s v="Favourable"/>
  </r>
  <r>
    <s v="PID4633"/>
    <x v="670"/>
    <x v="1"/>
    <x v="1"/>
    <x v="0"/>
    <x v="19"/>
    <n v="8429"/>
    <n v="945100"/>
    <n v="22117"/>
    <n v="49250.215071971477"/>
    <n v="301055.05962486455"/>
    <n v="922983"/>
    <n v="594794.72530316398"/>
    <s v="Favourable"/>
  </r>
  <r>
    <s v="PID4849"/>
    <x v="1251"/>
    <x v="4"/>
    <x v="3"/>
    <x v="2"/>
    <x v="14"/>
    <n v="6890"/>
    <n v="1591578"/>
    <n v="41044"/>
    <n v="1263681.2648340636"/>
    <n v="208602.20400580799"/>
    <n v="1550534"/>
    <n v="119294.5311601283"/>
    <s v="Favourable"/>
  </r>
  <r>
    <s v="PID3449"/>
    <x v="1225"/>
    <x v="2"/>
    <x v="2"/>
    <x v="1"/>
    <x v="26"/>
    <n v="8033"/>
    <n v="1844056"/>
    <n v="56084"/>
    <n v="991817.54596592032"/>
    <n v="503414.75610308489"/>
    <n v="1787972"/>
    <n v="348823.69793099491"/>
    <s v="Favourable"/>
  </r>
  <r>
    <s v="PID5705"/>
    <x v="1269"/>
    <x v="4"/>
    <x v="3"/>
    <x v="0"/>
    <x v="43"/>
    <n v="6409"/>
    <n v="2482546"/>
    <n v="0"/>
    <n v="976136.7640750804"/>
    <n v="395506.43068277085"/>
    <n v="2482546"/>
    <n v="1110902.8052421487"/>
    <s v="Favourable"/>
  </r>
  <r>
    <s v="PID3470"/>
    <x v="854"/>
    <x v="2"/>
    <x v="2"/>
    <x v="1"/>
    <x v="38"/>
    <n v="6101"/>
    <n v="1622737"/>
    <n v="0"/>
    <n v="258708.69111980591"/>
    <n v="255911.73537122845"/>
    <n v="1622737"/>
    <n v="1108116.5735089658"/>
    <s v="Favourable"/>
  </r>
  <r>
    <s v="PID6240"/>
    <x v="1218"/>
    <x v="3"/>
    <x v="1"/>
    <x v="0"/>
    <x v="18"/>
    <n v="5896"/>
    <n v="2444784"/>
    <n v="57329"/>
    <n v="209878.513325451"/>
    <n v="688217.45415335533"/>
    <n v="2387455"/>
    <n v="1546688.0325211936"/>
    <s v="Favourable"/>
  </r>
  <r>
    <s v="PID5238"/>
    <x v="572"/>
    <x v="2"/>
    <x v="2"/>
    <x v="1"/>
    <x v="45"/>
    <n v="7661"/>
    <n v="2073140"/>
    <n v="0"/>
    <n v="1179676.4098252601"/>
    <n v="172079.5208558584"/>
    <n v="2073140"/>
    <n v="721384.06931888149"/>
    <s v="Favourable"/>
  </r>
  <r>
    <s v="PID1634"/>
    <x v="552"/>
    <x v="4"/>
    <x v="3"/>
    <x v="2"/>
    <x v="16"/>
    <n v="7157"/>
    <n v="493076"/>
    <n v="41936"/>
    <n v="114274.86572648132"/>
    <n v="162334.33105440365"/>
    <n v="451140"/>
    <n v="216466.80321911501"/>
    <s v="Favourable"/>
  </r>
  <r>
    <s v="PID2704"/>
    <x v="1270"/>
    <x v="3"/>
    <x v="1"/>
    <x v="0"/>
    <x v="15"/>
    <n v="9153"/>
    <n v="354722"/>
    <n v="0"/>
    <n v="264050.86929604219"/>
    <n v="73306.68370557086"/>
    <n v="354722"/>
    <n v="17364.446998386935"/>
    <s v="Favourable"/>
  </r>
  <r>
    <s v="PID4843"/>
    <x v="215"/>
    <x v="4"/>
    <x v="3"/>
    <x v="1"/>
    <x v="9"/>
    <n v="5533"/>
    <n v="2042081"/>
    <n v="37373"/>
    <n v="560066.40934812475"/>
    <n v="92501.69727515633"/>
    <n v="2004708"/>
    <n v="1389512.893376719"/>
    <s v="Favourable"/>
  </r>
  <r>
    <s v="PID1808"/>
    <x v="964"/>
    <x v="3"/>
    <x v="1"/>
    <x v="0"/>
    <x v="34"/>
    <n v="7845"/>
    <n v="841176"/>
    <n v="0"/>
    <n v="486497.29074509238"/>
    <n v="154353.47815343711"/>
    <n v="841176"/>
    <n v="200325.23110147053"/>
    <s v="Favourable"/>
  </r>
  <r>
    <s v="PID5571"/>
    <x v="224"/>
    <x v="2"/>
    <x v="2"/>
    <x v="2"/>
    <x v="34"/>
    <n v="7112"/>
    <n v="473150"/>
    <n v="0"/>
    <n v="128010.57464506655"/>
    <n v="129761.62639248412"/>
    <n v="473150"/>
    <n v="215377.79896244933"/>
    <s v="Favourable"/>
  </r>
  <r>
    <s v="PID4760"/>
    <x v="1271"/>
    <x v="1"/>
    <x v="1"/>
    <x v="2"/>
    <x v="14"/>
    <n v="7316"/>
    <n v="580848"/>
    <n v="10355"/>
    <n v="555731.55561837682"/>
    <n v="46815.672949088308"/>
    <n v="570493"/>
    <n v="-21699.228567465092"/>
    <s v="Adverse"/>
  </r>
  <r>
    <s v="PID3395"/>
    <x v="257"/>
    <x v="2"/>
    <x v="2"/>
    <x v="0"/>
    <x v="5"/>
    <n v="9290"/>
    <n v="654470"/>
    <n v="0"/>
    <n v="242226.88221004055"/>
    <n v="30359.839360883561"/>
    <n v="654470"/>
    <n v="381883.2784290759"/>
    <s v="Favourable"/>
  </r>
  <r>
    <s v="PID3323"/>
    <x v="346"/>
    <x v="4"/>
    <x v="3"/>
    <x v="1"/>
    <x v="12"/>
    <n v="6282"/>
    <n v="1861962"/>
    <n v="51711"/>
    <n v="885662.5593062659"/>
    <n v="352745.27683346992"/>
    <n v="1810251"/>
    <n v="623554.16386026423"/>
    <s v="Favourable"/>
  </r>
  <r>
    <s v="PID4930"/>
    <x v="940"/>
    <x v="3"/>
    <x v="1"/>
    <x v="1"/>
    <x v="15"/>
    <n v="9120"/>
    <n v="1983520"/>
    <n v="0"/>
    <n v="982574.27109128807"/>
    <n v="625415.16721146822"/>
    <n v="1983520"/>
    <n v="375530.56169724371"/>
    <s v="Favourable"/>
  </r>
  <r>
    <s v="PID123"/>
    <x v="1029"/>
    <x v="3"/>
    <x v="1"/>
    <x v="1"/>
    <x v="29"/>
    <n v="9080"/>
    <n v="2439782"/>
    <n v="42680"/>
    <n v="2357100.4442879776"/>
    <n v="342309.82812683593"/>
    <n v="2397102"/>
    <n v="-259628.27241481375"/>
    <s v="Adverse"/>
  </r>
  <r>
    <s v="PID1267"/>
    <x v="1272"/>
    <x v="0"/>
    <x v="0"/>
    <x v="1"/>
    <x v="13"/>
    <n v="6128"/>
    <n v="2350473"/>
    <n v="26150"/>
    <n v="231430.87467418218"/>
    <n v="714309.74091037875"/>
    <n v="2324323"/>
    <n v="1404732.3844154391"/>
    <s v="Favourable"/>
  </r>
  <r>
    <s v="PID5798"/>
    <x v="256"/>
    <x v="1"/>
    <x v="1"/>
    <x v="1"/>
    <x v="16"/>
    <n v="9065"/>
    <n v="929772"/>
    <n v="0"/>
    <n v="453542.04981685622"/>
    <n v="169346.31447906003"/>
    <n v="929772"/>
    <n v="306883.63570408372"/>
    <s v="Favourable"/>
  </r>
  <r>
    <s v="PID2936"/>
    <x v="674"/>
    <x v="0"/>
    <x v="0"/>
    <x v="0"/>
    <x v="45"/>
    <n v="9244"/>
    <n v="2387158"/>
    <n v="25864"/>
    <n v="863934.23403206433"/>
    <n v="182068.4397954517"/>
    <n v="2361294"/>
    <n v="1341155.3261724841"/>
    <s v="Favourable"/>
  </r>
  <r>
    <s v="PID3135"/>
    <x v="440"/>
    <x v="3"/>
    <x v="1"/>
    <x v="0"/>
    <x v="42"/>
    <n v="7948"/>
    <n v="1405402"/>
    <n v="47026"/>
    <n v="98149.200346135258"/>
    <n v="309855.29898650438"/>
    <n v="1358376"/>
    <n v="997397.50066736038"/>
    <s v="Favourable"/>
  </r>
  <r>
    <s v="PID808"/>
    <x v="963"/>
    <x v="2"/>
    <x v="2"/>
    <x v="1"/>
    <x v="3"/>
    <n v="7277"/>
    <n v="1670168"/>
    <n v="56817"/>
    <n v="1123997.9323870155"/>
    <n v="427345.66638910072"/>
    <n v="1613351"/>
    <n v="118824.40122388373"/>
    <s v="Favourable"/>
  </r>
  <r>
    <s v="PID5347"/>
    <x v="505"/>
    <x v="4"/>
    <x v="3"/>
    <x v="2"/>
    <x v="32"/>
    <n v="9094"/>
    <n v="1471372"/>
    <n v="48336"/>
    <n v="506638.81732716545"/>
    <n v="171667.04660509669"/>
    <n v="1423036"/>
    <n v="793066.13606773783"/>
    <s v="Favourable"/>
  </r>
  <r>
    <s v="PID1108"/>
    <x v="150"/>
    <x v="2"/>
    <x v="2"/>
    <x v="1"/>
    <x v="22"/>
    <n v="6701"/>
    <n v="1413692"/>
    <n v="0"/>
    <n v="1365250.7377076421"/>
    <n v="251745.58654798591"/>
    <n v="1413692"/>
    <n v="-203304.32425562805"/>
    <s v="Adverse"/>
  </r>
  <r>
    <s v="PID548"/>
    <x v="712"/>
    <x v="2"/>
    <x v="2"/>
    <x v="0"/>
    <x v="12"/>
    <n v="6488"/>
    <n v="2121367"/>
    <n v="0"/>
    <n v="1419163.6070896906"/>
    <n v="120314.76210285886"/>
    <n v="2121367"/>
    <n v="581888.63080745051"/>
    <s v="Favourable"/>
  </r>
  <r>
    <s v="PID3077"/>
    <x v="102"/>
    <x v="2"/>
    <x v="2"/>
    <x v="2"/>
    <x v="6"/>
    <n v="8987"/>
    <n v="862460"/>
    <n v="40205"/>
    <n v="766480.10283614497"/>
    <n v="79450.388108079249"/>
    <n v="822255"/>
    <n v="16529.509055775823"/>
    <s v="Favourable"/>
  </r>
  <r>
    <s v="PID4348"/>
    <x v="511"/>
    <x v="2"/>
    <x v="2"/>
    <x v="0"/>
    <x v="2"/>
    <n v="7797"/>
    <n v="2087494"/>
    <n v="20314"/>
    <n v="668849.62731240795"/>
    <n v="419359.66010199307"/>
    <n v="2067180"/>
    <n v="999284.71258559893"/>
    <s v="Favourable"/>
  </r>
  <r>
    <s v="PID951"/>
    <x v="127"/>
    <x v="1"/>
    <x v="1"/>
    <x v="0"/>
    <x v="45"/>
    <n v="5799"/>
    <n v="2062248"/>
    <n v="57800"/>
    <n v="1089379.8220395078"/>
    <n v="20059.545359805932"/>
    <n v="2004448"/>
    <n v="952808.63260068628"/>
    <s v="Favourable"/>
  </r>
  <r>
    <s v="PID3630"/>
    <x v="810"/>
    <x v="4"/>
    <x v="3"/>
    <x v="1"/>
    <x v="24"/>
    <n v="6448"/>
    <n v="765560"/>
    <n v="40302"/>
    <n v="320446.84465773898"/>
    <n v="112444.23172482102"/>
    <n v="725258"/>
    <n v="332668.92361743998"/>
    <s v="Favourable"/>
  </r>
  <r>
    <s v="PID1753"/>
    <x v="1273"/>
    <x v="2"/>
    <x v="2"/>
    <x v="0"/>
    <x v="28"/>
    <n v="9251"/>
    <n v="442748"/>
    <n v="18689"/>
    <n v="66720.030902024009"/>
    <n v="16206.850944389429"/>
    <n v="424059"/>
    <n v="359821.11815358658"/>
    <s v="Favourable"/>
  </r>
  <r>
    <s v="PID4512"/>
    <x v="166"/>
    <x v="3"/>
    <x v="1"/>
    <x v="2"/>
    <x v="11"/>
    <n v="5776"/>
    <n v="831707"/>
    <n v="55831"/>
    <n v="744078.53268510569"/>
    <n v="12887.399365515123"/>
    <n v="775876"/>
    <n v="74741.067949379212"/>
    <s v="Favourable"/>
  </r>
  <r>
    <s v="PID864"/>
    <x v="1274"/>
    <x v="0"/>
    <x v="0"/>
    <x v="1"/>
    <x v="29"/>
    <n v="8235"/>
    <n v="1605720"/>
    <n v="39242"/>
    <n v="1362715.0572040901"/>
    <n v="261960.90524730293"/>
    <n v="1566478"/>
    <n v="-18955.962451393018"/>
    <s v="Adverse"/>
  </r>
  <r>
    <s v="PID1094"/>
    <x v="1036"/>
    <x v="0"/>
    <x v="0"/>
    <x v="1"/>
    <x v="39"/>
    <n v="8289"/>
    <n v="2015754"/>
    <n v="0"/>
    <n v="1408383.6180594561"/>
    <n v="109998.03501291115"/>
    <n v="2015754"/>
    <n v="497372.34692763281"/>
    <s v="Favourable"/>
  </r>
  <r>
    <s v="PID1214"/>
    <x v="1154"/>
    <x v="4"/>
    <x v="3"/>
    <x v="2"/>
    <x v="41"/>
    <n v="9468"/>
    <n v="591463"/>
    <n v="99523"/>
    <n v="340145.65333127847"/>
    <n v="181823.1320247073"/>
    <n v="491940"/>
    <n v="69494.214644014253"/>
    <s v="Favourable"/>
  </r>
  <r>
    <s v="PID4439"/>
    <x v="817"/>
    <x v="4"/>
    <x v="3"/>
    <x v="2"/>
    <x v="35"/>
    <n v="6061"/>
    <n v="2354703"/>
    <n v="0"/>
    <n v="1585374.5125494346"/>
    <n v="118486.39101126128"/>
    <n v="2354703"/>
    <n v="650842.09643930406"/>
    <s v="Favourable"/>
  </r>
  <r>
    <s v="PID670"/>
    <x v="1"/>
    <x v="4"/>
    <x v="3"/>
    <x v="0"/>
    <x v="17"/>
    <n v="9446"/>
    <n v="2378011"/>
    <n v="0"/>
    <n v="1582712.5003367884"/>
    <n v="441362.50608839426"/>
    <n v="2378011"/>
    <n v="353935.99357481743"/>
    <s v="Favourable"/>
  </r>
  <r>
    <s v="PID5042"/>
    <x v="268"/>
    <x v="0"/>
    <x v="0"/>
    <x v="1"/>
    <x v="12"/>
    <n v="9032"/>
    <n v="788193"/>
    <n v="40402"/>
    <n v="778144.54531027982"/>
    <n v="214175.15095169016"/>
    <n v="747791"/>
    <n v="-204126.69626196998"/>
    <s v="Adverse"/>
  </r>
  <r>
    <s v="PID5518"/>
    <x v="1094"/>
    <x v="1"/>
    <x v="1"/>
    <x v="2"/>
    <x v="11"/>
    <n v="9315"/>
    <n v="645130"/>
    <n v="97376"/>
    <n v="400216.20532201219"/>
    <n v="147625.61843261652"/>
    <n v="547754"/>
    <n v="97288.176245371345"/>
    <s v="Favourable"/>
  </r>
  <r>
    <s v="PID453"/>
    <x v="30"/>
    <x v="4"/>
    <x v="3"/>
    <x v="2"/>
    <x v="21"/>
    <n v="6382"/>
    <n v="1493965"/>
    <n v="96578"/>
    <n v="383124.76333521021"/>
    <n v="172793.58864896363"/>
    <n v="1397387"/>
    <n v="938046.64801582613"/>
    <s v="Favourable"/>
  </r>
  <r>
    <s v="PID866"/>
    <x v="565"/>
    <x v="0"/>
    <x v="0"/>
    <x v="0"/>
    <x v="19"/>
    <n v="5875"/>
    <n v="1837895"/>
    <n v="56764"/>
    <n v="1804352.4505841469"/>
    <n v="365468.95825246302"/>
    <n v="1781131"/>
    <n v="-331926.40883660968"/>
    <s v="Adverse"/>
  </r>
  <r>
    <s v="PID5262"/>
    <x v="470"/>
    <x v="2"/>
    <x v="2"/>
    <x v="1"/>
    <x v="16"/>
    <n v="5598"/>
    <n v="275768"/>
    <n v="0"/>
    <n v="46433.520698324559"/>
    <n v="14632.792038683974"/>
    <n v="275768"/>
    <n v="214701.68726299147"/>
    <s v="Favourable"/>
  </r>
  <r>
    <s v="PID4013"/>
    <x v="318"/>
    <x v="0"/>
    <x v="0"/>
    <x v="2"/>
    <x v="28"/>
    <n v="8319"/>
    <n v="1133788"/>
    <n v="56376"/>
    <n v="668482.45125901035"/>
    <n v="199568.86181463281"/>
    <n v="1077412"/>
    <n v="265736.68692635687"/>
    <s v="Favourable"/>
  </r>
  <r>
    <s v="PID3194"/>
    <x v="821"/>
    <x v="2"/>
    <x v="2"/>
    <x v="0"/>
    <x v="13"/>
    <n v="5847"/>
    <n v="1134753"/>
    <n v="0"/>
    <n v="1033267.7255629178"/>
    <n v="268757.23932642984"/>
    <n v="1134753"/>
    <n v="-167271.96488934755"/>
    <s v="Adverse"/>
  </r>
  <r>
    <s v="PID5439"/>
    <x v="1275"/>
    <x v="0"/>
    <x v="0"/>
    <x v="1"/>
    <x v="22"/>
    <n v="7081"/>
    <n v="486638"/>
    <n v="45756"/>
    <n v="57470.154576423309"/>
    <n v="89315.019764675366"/>
    <n v="440882"/>
    <n v="339852.82565890136"/>
    <s v="Favourable"/>
  </r>
  <r>
    <s v="PID4460"/>
    <x v="1174"/>
    <x v="2"/>
    <x v="2"/>
    <x v="1"/>
    <x v="14"/>
    <n v="7640"/>
    <n v="1972808"/>
    <n v="0"/>
    <n v="621979.10390125739"/>
    <n v="336441.0023931847"/>
    <n v="1972808"/>
    <n v="1014387.8937055579"/>
    <s v="Favourable"/>
  </r>
  <r>
    <s v="PID730"/>
    <x v="1202"/>
    <x v="2"/>
    <x v="2"/>
    <x v="0"/>
    <x v="11"/>
    <n v="5892"/>
    <n v="488910"/>
    <n v="0"/>
    <n v="51900.270499001956"/>
    <n v="87530.322607120863"/>
    <n v="488910"/>
    <n v="349479.4068938772"/>
    <s v="Favourable"/>
  </r>
  <r>
    <s v="PID1441"/>
    <x v="28"/>
    <x v="1"/>
    <x v="1"/>
    <x v="2"/>
    <x v="1"/>
    <n v="6952"/>
    <n v="1325679"/>
    <n v="19772"/>
    <n v="296069.51730653306"/>
    <n v="329687.94296881033"/>
    <n v="1305907"/>
    <n v="699921.53972465661"/>
    <s v="Favourable"/>
  </r>
  <r>
    <s v="PID2383"/>
    <x v="476"/>
    <x v="1"/>
    <x v="1"/>
    <x v="1"/>
    <x v="41"/>
    <n v="7955"/>
    <n v="2397766"/>
    <n v="41853"/>
    <n v="73844.929832445006"/>
    <n v="222154.23473529037"/>
    <n v="2355913"/>
    <n v="2101766.8354322645"/>
    <s v="Favourable"/>
  </r>
  <r>
    <s v="PID1148"/>
    <x v="1141"/>
    <x v="2"/>
    <x v="2"/>
    <x v="2"/>
    <x v="8"/>
    <n v="6561"/>
    <n v="404921"/>
    <n v="85905"/>
    <n v="18025.755081842555"/>
    <n v="57319.061142722931"/>
    <n v="319016"/>
    <n v="329576.1837754345"/>
    <s v="Favourable"/>
  </r>
  <r>
    <s v="PID5761"/>
    <x v="247"/>
    <x v="0"/>
    <x v="0"/>
    <x v="1"/>
    <x v="46"/>
    <n v="9075"/>
    <n v="2391822"/>
    <n v="16745"/>
    <n v="892936.05125386361"/>
    <n v="650529.53992460133"/>
    <n v="2375077"/>
    <n v="848356.40882153506"/>
    <s v="Favourable"/>
  </r>
  <r>
    <s v="PID6431"/>
    <x v="1276"/>
    <x v="0"/>
    <x v="0"/>
    <x v="0"/>
    <x v="39"/>
    <n v="7307"/>
    <n v="2415798"/>
    <n v="0"/>
    <n v="1092336.6606312681"/>
    <n v="315868.99907366786"/>
    <n v="2415798"/>
    <n v="1007592.340295064"/>
    <s v="Favourable"/>
  </r>
  <r>
    <s v="PID2790"/>
    <x v="990"/>
    <x v="3"/>
    <x v="1"/>
    <x v="0"/>
    <x v="0"/>
    <n v="6767"/>
    <n v="589561"/>
    <n v="23737"/>
    <n v="407374.58062967932"/>
    <n v="82982.237539712602"/>
    <n v="565824"/>
    <n v="99204.181830608053"/>
    <s v="Favourable"/>
  </r>
  <r>
    <s v="PID2791"/>
    <x v="658"/>
    <x v="3"/>
    <x v="1"/>
    <x v="2"/>
    <x v="17"/>
    <n v="8535"/>
    <n v="1575849"/>
    <n v="59790"/>
    <n v="1557504.2575177145"/>
    <n v="15751.744144834398"/>
    <n v="1516059"/>
    <n v="2592.9983374511357"/>
    <s v="Favourable"/>
  </r>
  <r>
    <s v="PID4608"/>
    <x v="551"/>
    <x v="3"/>
    <x v="1"/>
    <x v="0"/>
    <x v="11"/>
    <n v="9128"/>
    <n v="464508"/>
    <n v="0"/>
    <n v="336905.08671443193"/>
    <n v="117995.12546631899"/>
    <n v="464508"/>
    <n v="9607.7878192490898"/>
    <s v="Favourable"/>
  </r>
  <r>
    <s v="PID3417"/>
    <x v="1277"/>
    <x v="2"/>
    <x v="2"/>
    <x v="1"/>
    <x v="46"/>
    <n v="6118"/>
    <n v="293807"/>
    <n v="24305"/>
    <n v="81601.682034689089"/>
    <n v="82464.72184924256"/>
    <n v="269502"/>
    <n v="129740.59611606837"/>
    <s v="Favourable"/>
  </r>
  <r>
    <s v="PID6290"/>
    <x v="635"/>
    <x v="2"/>
    <x v="2"/>
    <x v="2"/>
    <x v="9"/>
    <n v="7253"/>
    <n v="914248"/>
    <n v="31682"/>
    <n v="694754.92855043069"/>
    <n v="75935.659723518867"/>
    <n v="882566"/>
    <n v="143557.41172605043"/>
    <s v="Favourable"/>
  </r>
  <r>
    <s v="PID2736"/>
    <x v="326"/>
    <x v="2"/>
    <x v="2"/>
    <x v="2"/>
    <x v="25"/>
    <n v="8254"/>
    <n v="2397799"/>
    <n v="57788"/>
    <n v="1120446.0056131133"/>
    <n v="476042.48071864177"/>
    <n v="2340011"/>
    <n v="801310.51366824494"/>
    <s v="Favourable"/>
  </r>
  <r>
    <s v="PID6173"/>
    <x v="1159"/>
    <x v="1"/>
    <x v="1"/>
    <x v="1"/>
    <x v="27"/>
    <n v="8781"/>
    <n v="1852889"/>
    <n v="0"/>
    <n v="429619.44242857175"/>
    <n v="488905.20159834716"/>
    <n v="1852889"/>
    <n v="934364.35597308108"/>
    <s v="Favourable"/>
  </r>
  <r>
    <s v="PID461"/>
    <x v="949"/>
    <x v="2"/>
    <x v="2"/>
    <x v="2"/>
    <x v="2"/>
    <n v="7565"/>
    <n v="1184707"/>
    <n v="12995"/>
    <n v="723102.63571927336"/>
    <n v="126105.11248792974"/>
    <n v="1171712"/>
    <n v="335499.25179279689"/>
    <s v="Favourable"/>
  </r>
  <r>
    <s v="PID1375"/>
    <x v="142"/>
    <x v="0"/>
    <x v="0"/>
    <x v="0"/>
    <x v="20"/>
    <n v="7472"/>
    <n v="988483"/>
    <n v="41098"/>
    <n v="58492.314812964833"/>
    <n v="3089.313316142971"/>
    <n v="947385"/>
    <n v="926901.37187089224"/>
    <s v="Favourable"/>
  </r>
  <r>
    <s v="PID926"/>
    <x v="836"/>
    <x v="2"/>
    <x v="2"/>
    <x v="2"/>
    <x v="17"/>
    <n v="6668"/>
    <n v="1407501"/>
    <n v="0"/>
    <n v="1143551.2514652084"/>
    <n v="134361.63866406857"/>
    <n v="1407501"/>
    <n v="129588.10987072298"/>
    <s v="Favourable"/>
  </r>
  <r>
    <s v="PID3518"/>
    <x v="815"/>
    <x v="3"/>
    <x v="1"/>
    <x v="2"/>
    <x v="1"/>
    <n v="9409"/>
    <n v="673683"/>
    <n v="51086"/>
    <n v="268057.20846757694"/>
    <n v="9866.1871927445973"/>
    <n v="622597"/>
    <n v="395759.60433967848"/>
    <s v="Favourable"/>
  </r>
  <r>
    <s v="PID4071"/>
    <x v="1043"/>
    <x v="0"/>
    <x v="0"/>
    <x v="2"/>
    <x v="17"/>
    <n v="8164"/>
    <n v="2408985"/>
    <n v="0"/>
    <n v="300223.95934320672"/>
    <n v="717621.79096060758"/>
    <n v="2408985"/>
    <n v="1391139.2496961858"/>
    <s v="Favourable"/>
  </r>
  <r>
    <s v="PID5498"/>
    <x v="394"/>
    <x v="0"/>
    <x v="0"/>
    <x v="2"/>
    <x v="2"/>
    <n v="8067"/>
    <n v="998730"/>
    <n v="0"/>
    <n v="233773.73952479166"/>
    <n v="109154.72129964374"/>
    <n v="998730"/>
    <n v="655801.53917556466"/>
    <s v="Favourable"/>
  </r>
  <r>
    <s v="PID1256"/>
    <x v="221"/>
    <x v="1"/>
    <x v="1"/>
    <x v="2"/>
    <x v="36"/>
    <n v="6138"/>
    <n v="2447910"/>
    <n v="50744"/>
    <n v="1406303.6141118007"/>
    <n v="731985.26569133427"/>
    <n v="2397166"/>
    <n v="309621.12019686494"/>
    <s v="Favourable"/>
  </r>
  <r>
    <s v="PID1542"/>
    <x v="1278"/>
    <x v="4"/>
    <x v="3"/>
    <x v="1"/>
    <x v="15"/>
    <n v="7091"/>
    <n v="1112598"/>
    <n v="47271"/>
    <n v="767177.54822265112"/>
    <n v="204188.42245893096"/>
    <n v="1065327"/>
    <n v="141232.02931841789"/>
    <s v="Favourable"/>
  </r>
  <r>
    <s v="PID3144"/>
    <x v="1279"/>
    <x v="3"/>
    <x v="1"/>
    <x v="0"/>
    <x v="8"/>
    <n v="7534"/>
    <n v="1536619"/>
    <n v="33667"/>
    <n v="189819.6484451179"/>
    <n v="331129.56041217712"/>
    <n v="1502952"/>
    <n v="1015669.791142705"/>
    <s v="Favourable"/>
  </r>
  <r>
    <s v="PID6032"/>
    <x v="377"/>
    <x v="2"/>
    <x v="2"/>
    <x v="2"/>
    <x v="25"/>
    <n v="7379"/>
    <n v="1653518"/>
    <n v="37582"/>
    <n v="594828.36211372248"/>
    <n v="79508.381434264782"/>
    <n v="1615936"/>
    <n v="979181.25645201269"/>
    <s v="Favourable"/>
  </r>
  <r>
    <s v="PID5329"/>
    <x v="133"/>
    <x v="3"/>
    <x v="1"/>
    <x v="0"/>
    <x v="2"/>
    <n v="5616"/>
    <n v="2175431"/>
    <n v="53618"/>
    <n v="946845.50649291079"/>
    <n v="614651.63191774639"/>
    <n v="2121813"/>
    <n v="613933.86158934282"/>
    <s v="Favourable"/>
  </r>
  <r>
    <s v="PID869"/>
    <x v="35"/>
    <x v="0"/>
    <x v="0"/>
    <x v="1"/>
    <x v="41"/>
    <n v="9313"/>
    <n v="2070714"/>
    <n v="0"/>
    <n v="1091531.5269451702"/>
    <n v="300831.32505740185"/>
    <n v="2070714"/>
    <n v="678351.14799742796"/>
    <s v="Favourable"/>
  </r>
  <r>
    <s v="PID1162"/>
    <x v="901"/>
    <x v="0"/>
    <x v="0"/>
    <x v="1"/>
    <x v="28"/>
    <n v="9240"/>
    <n v="2256494"/>
    <n v="51098"/>
    <n v="1532673.7008453398"/>
    <n v="681525.33871526015"/>
    <n v="2205396"/>
    <n v="42294.960439399816"/>
    <s v="Favourable"/>
  </r>
  <r>
    <s v="PID2594"/>
    <x v="1280"/>
    <x v="0"/>
    <x v="0"/>
    <x v="2"/>
    <x v="8"/>
    <n v="8738"/>
    <n v="780538"/>
    <n v="0"/>
    <n v="117126.50669456745"/>
    <n v="257584.57092237051"/>
    <n v="780538"/>
    <n v="405826.92238306208"/>
    <s v="Favourable"/>
  </r>
  <r>
    <s v="PID2817"/>
    <x v="89"/>
    <x v="1"/>
    <x v="1"/>
    <x v="1"/>
    <x v="39"/>
    <n v="8044"/>
    <n v="527234"/>
    <n v="63775"/>
    <n v="343789.12629828561"/>
    <n v="145129.25024498216"/>
    <n v="463459"/>
    <n v="38315.623456732254"/>
    <s v="Favourable"/>
  </r>
  <r>
    <s v="PID2918"/>
    <x v="468"/>
    <x v="3"/>
    <x v="1"/>
    <x v="0"/>
    <x v="8"/>
    <n v="6634"/>
    <n v="2188200"/>
    <n v="49785"/>
    <n v="95485.178672864262"/>
    <n v="57040.744958757372"/>
    <n v="2138415"/>
    <n v="2035674.0763683785"/>
    <s v="Favourable"/>
  </r>
  <r>
    <s v="PID5261"/>
    <x v="324"/>
    <x v="0"/>
    <x v="0"/>
    <x v="0"/>
    <x v="34"/>
    <n v="8510"/>
    <n v="1521512"/>
    <n v="13498"/>
    <n v="86106.403334297327"/>
    <n v="506315.40542963234"/>
    <n v="1508014"/>
    <n v="929090.19123607036"/>
    <s v="Favourable"/>
  </r>
  <r>
    <s v="PID5458"/>
    <x v="239"/>
    <x v="0"/>
    <x v="0"/>
    <x v="0"/>
    <x v="5"/>
    <n v="5850"/>
    <n v="2432176"/>
    <n v="0"/>
    <n v="1108499.1820084136"/>
    <n v="422629.84367464698"/>
    <n v="2432176"/>
    <n v="901046.97431693948"/>
    <s v="Favourable"/>
  </r>
  <r>
    <s v="PID542"/>
    <x v="1120"/>
    <x v="1"/>
    <x v="1"/>
    <x v="0"/>
    <x v="45"/>
    <n v="6187"/>
    <n v="1493925"/>
    <n v="39075"/>
    <n v="1277199.7522650424"/>
    <n v="427498.03196809767"/>
    <n v="1454850"/>
    <n v="-210772.78423314006"/>
    <s v="Adverse"/>
  </r>
  <r>
    <s v="PID2738"/>
    <x v="1281"/>
    <x v="2"/>
    <x v="2"/>
    <x v="2"/>
    <x v="37"/>
    <n v="6662"/>
    <n v="1884969"/>
    <n v="35089"/>
    <n v="1194881.9171461361"/>
    <n v="470808.8828652681"/>
    <n v="1849880"/>
    <n v="219278.19998859591"/>
    <s v="Favourable"/>
  </r>
  <r>
    <s v="PID3769"/>
    <x v="1034"/>
    <x v="2"/>
    <x v="2"/>
    <x v="0"/>
    <x v="32"/>
    <n v="8523"/>
    <n v="1655011"/>
    <n v="36641"/>
    <n v="636295.78984194563"/>
    <n v="343122.43397624808"/>
    <n v="1618370"/>
    <n v="675592.77618180634"/>
    <s v="Favourable"/>
  </r>
  <r>
    <s v="PID5686"/>
    <x v="575"/>
    <x v="0"/>
    <x v="0"/>
    <x v="1"/>
    <x v="7"/>
    <n v="7321"/>
    <n v="1154969"/>
    <n v="0"/>
    <n v="235991.23867828774"/>
    <n v="295317.01826332055"/>
    <n v="1154969"/>
    <n v="623660.74305839173"/>
    <s v="Favourable"/>
  </r>
  <r>
    <s v="PID6102"/>
    <x v="950"/>
    <x v="0"/>
    <x v="0"/>
    <x v="2"/>
    <x v="21"/>
    <n v="6787"/>
    <n v="1393486"/>
    <n v="20959"/>
    <n v="503705.81173717947"/>
    <n v="205857.08084844568"/>
    <n v="1372527"/>
    <n v="683923.10741437483"/>
    <s v="Favourable"/>
  </r>
  <r>
    <s v="PID5883"/>
    <x v="1282"/>
    <x v="0"/>
    <x v="0"/>
    <x v="2"/>
    <x v="41"/>
    <n v="8770"/>
    <n v="296227"/>
    <n v="48389"/>
    <n v="67670.268234267613"/>
    <n v="81237.532129159532"/>
    <n v="247838"/>
    <n v="147319.19963657286"/>
    <s v="Favourable"/>
  </r>
  <r>
    <s v="PID3293"/>
    <x v="829"/>
    <x v="2"/>
    <x v="2"/>
    <x v="1"/>
    <x v="43"/>
    <n v="5874"/>
    <n v="561728"/>
    <n v="50333"/>
    <n v="395164.56415089773"/>
    <n v="9557.0994360068053"/>
    <n v="511395"/>
    <n v="157006.33641309547"/>
    <s v="Favourable"/>
  </r>
  <r>
    <s v="PID3744"/>
    <x v="1169"/>
    <x v="0"/>
    <x v="0"/>
    <x v="0"/>
    <x v="37"/>
    <n v="8279"/>
    <n v="2113719"/>
    <n v="0"/>
    <n v="1789165.9754264341"/>
    <n v="295463.96856722928"/>
    <n v="2113719"/>
    <n v="29089.056006336585"/>
    <s v="Favourable"/>
  </r>
  <r>
    <s v="PID595"/>
    <x v="1283"/>
    <x v="3"/>
    <x v="1"/>
    <x v="1"/>
    <x v="12"/>
    <n v="8842"/>
    <n v="1480356"/>
    <n v="63561"/>
    <n v="1274104.6088684853"/>
    <n v="142233.18995696775"/>
    <n v="1416795"/>
    <n v="64018.201174546964"/>
    <s v="Favourable"/>
  </r>
  <r>
    <s v="PID4095"/>
    <x v="1209"/>
    <x v="3"/>
    <x v="1"/>
    <x v="0"/>
    <x v="25"/>
    <n v="6455"/>
    <n v="586010"/>
    <n v="52582"/>
    <n v="44419.241954761768"/>
    <n v="133784.01324390003"/>
    <n v="533428"/>
    <n v="407806.74480133818"/>
    <s v="Favourable"/>
  </r>
  <r>
    <s v="PID1774"/>
    <x v="1284"/>
    <x v="4"/>
    <x v="3"/>
    <x v="2"/>
    <x v="8"/>
    <n v="5838"/>
    <n v="789666"/>
    <n v="54453"/>
    <n v="74389.546299303795"/>
    <n v="216606.7391131258"/>
    <n v="735213"/>
    <n v="498669.7145875704"/>
    <s v="Favourable"/>
  </r>
  <r>
    <s v="PID4950"/>
    <x v="65"/>
    <x v="0"/>
    <x v="0"/>
    <x v="0"/>
    <x v="18"/>
    <n v="6369"/>
    <n v="928034"/>
    <n v="0"/>
    <n v="3385.3600608776219"/>
    <n v="252612.18022804215"/>
    <n v="928034"/>
    <n v="672036.45971108018"/>
    <s v="Favourable"/>
  </r>
  <r>
    <s v="PID4953"/>
    <x v="402"/>
    <x v="1"/>
    <x v="1"/>
    <x v="0"/>
    <x v="9"/>
    <n v="9107"/>
    <n v="1180448"/>
    <n v="29598"/>
    <n v="797939.81817410898"/>
    <n v="253224.26352013907"/>
    <n v="1150850"/>
    <n v="129283.91830575187"/>
    <s v="Favourable"/>
  </r>
  <r>
    <s v="PID5325"/>
    <x v="797"/>
    <x v="0"/>
    <x v="0"/>
    <x v="1"/>
    <x v="42"/>
    <n v="6339"/>
    <n v="1796655"/>
    <n v="38783"/>
    <n v="858404.95398956886"/>
    <n v="491611.66033498058"/>
    <n v="1757872"/>
    <n v="446638.38567545055"/>
    <s v="Favourable"/>
  </r>
  <r>
    <s v="PID233"/>
    <x v="47"/>
    <x v="1"/>
    <x v="1"/>
    <x v="1"/>
    <x v="30"/>
    <n v="8221"/>
    <n v="1442091"/>
    <n v="39351"/>
    <n v="431619.55912190658"/>
    <n v="229808.14440650257"/>
    <n v="1402740"/>
    <n v="780663.29647159087"/>
    <s v="Favourable"/>
  </r>
  <r>
    <s v="PID3533"/>
    <x v="431"/>
    <x v="2"/>
    <x v="2"/>
    <x v="1"/>
    <x v="45"/>
    <n v="5793"/>
    <n v="2198993"/>
    <n v="32897"/>
    <n v="624204.12655956333"/>
    <n v="399954.48656759894"/>
    <n v="2166096"/>
    <n v="1174834.3868728378"/>
    <s v="Favourable"/>
  </r>
  <r>
    <s v="PID1142"/>
    <x v="27"/>
    <x v="0"/>
    <x v="0"/>
    <x v="0"/>
    <x v="42"/>
    <n v="9015"/>
    <n v="312279"/>
    <n v="0"/>
    <n v="152628.20503020001"/>
    <n v="565.3966246139845"/>
    <n v="312279"/>
    <n v="159085.398345186"/>
    <s v="Favourable"/>
  </r>
  <r>
    <s v="PID4135"/>
    <x v="1128"/>
    <x v="2"/>
    <x v="2"/>
    <x v="1"/>
    <x v="23"/>
    <n v="6405"/>
    <n v="2287120"/>
    <n v="24962"/>
    <n v="1567015.8221161843"/>
    <n v="116917.27101144781"/>
    <n v="2262158"/>
    <n v="603186.90687236795"/>
    <s v="Favourable"/>
  </r>
  <r>
    <s v="PID3955"/>
    <x v="597"/>
    <x v="4"/>
    <x v="3"/>
    <x v="0"/>
    <x v="21"/>
    <n v="6368"/>
    <n v="1637548"/>
    <n v="0"/>
    <n v="22188.74398909089"/>
    <n v="149570.2186504846"/>
    <n v="1637548"/>
    <n v="1465789.0373604244"/>
    <s v="Favourable"/>
  </r>
  <r>
    <s v="PID4690"/>
    <x v="963"/>
    <x v="0"/>
    <x v="0"/>
    <x v="1"/>
    <x v="38"/>
    <n v="6954"/>
    <n v="1977147"/>
    <n v="49988"/>
    <n v="1094515.6646941281"/>
    <n v="30419.299964889997"/>
    <n v="1927159"/>
    <n v="852212.03534098202"/>
    <s v="Favourable"/>
  </r>
  <r>
    <s v="PID4082"/>
    <x v="1183"/>
    <x v="2"/>
    <x v="2"/>
    <x v="1"/>
    <x v="28"/>
    <n v="7116"/>
    <n v="1504092"/>
    <n v="40377"/>
    <n v="1282378.3512735106"/>
    <n v="313459.00031961495"/>
    <n v="1463715"/>
    <n v="-91745.351593125612"/>
    <s v="Adverse"/>
  </r>
  <r>
    <s v="PID3816"/>
    <x v="65"/>
    <x v="4"/>
    <x v="3"/>
    <x v="0"/>
    <x v="4"/>
    <n v="8869"/>
    <n v="1322767"/>
    <n v="0"/>
    <n v="1211040.7274993598"/>
    <n v="91792.133174321614"/>
    <n v="1322767"/>
    <n v="19934.139326318633"/>
    <s v="Favourable"/>
  </r>
  <r>
    <s v="PID1102"/>
    <x v="165"/>
    <x v="2"/>
    <x v="2"/>
    <x v="0"/>
    <x v="34"/>
    <n v="7596"/>
    <n v="2434665"/>
    <n v="0"/>
    <n v="903249.89112734166"/>
    <n v="29552.238062539313"/>
    <n v="2434665"/>
    <n v="1501862.870810119"/>
    <s v="Favourable"/>
  </r>
  <r>
    <s v="PID3763"/>
    <x v="1154"/>
    <x v="3"/>
    <x v="1"/>
    <x v="1"/>
    <x v="2"/>
    <n v="6532"/>
    <n v="783898"/>
    <n v="0"/>
    <n v="697356.68253292423"/>
    <n v="169214.37340486795"/>
    <n v="783898"/>
    <n v="-82673.055937792175"/>
    <s v="Adverse"/>
  </r>
  <r>
    <s v="PID3987"/>
    <x v="76"/>
    <x v="4"/>
    <x v="3"/>
    <x v="1"/>
    <x v="29"/>
    <n v="6096"/>
    <n v="1409824"/>
    <n v="0"/>
    <n v="415118.74290886277"/>
    <n v="82109.452199229054"/>
    <n v="1409824"/>
    <n v="912595.80489190819"/>
    <s v="Favourable"/>
  </r>
  <r>
    <s v="PID4750"/>
    <x v="871"/>
    <x v="0"/>
    <x v="0"/>
    <x v="0"/>
    <x v="2"/>
    <n v="7218"/>
    <n v="1732865"/>
    <n v="42309"/>
    <n v="214949.06346314173"/>
    <n v="505541.74587199668"/>
    <n v="1690556"/>
    <n v="1012374.1906648616"/>
    <s v="Favourable"/>
  </r>
  <r>
    <s v="PID5659"/>
    <x v="411"/>
    <x v="1"/>
    <x v="1"/>
    <x v="1"/>
    <x v="37"/>
    <n v="8624"/>
    <n v="595809"/>
    <n v="0"/>
    <n v="408900.71474156773"/>
    <n v="34112.149294514369"/>
    <n v="595809"/>
    <n v="152796.13596391788"/>
    <s v="Favourable"/>
  </r>
  <r>
    <s v="PID6208"/>
    <x v="564"/>
    <x v="0"/>
    <x v="0"/>
    <x v="0"/>
    <x v="4"/>
    <n v="9108"/>
    <n v="2375238"/>
    <n v="17844"/>
    <n v="1517518.8540199446"/>
    <n v="537439.99102957454"/>
    <n v="2357394"/>
    <n v="320279.15495048091"/>
    <s v="Favourable"/>
  </r>
  <r>
    <s v="PID719"/>
    <x v="1285"/>
    <x v="1"/>
    <x v="1"/>
    <x v="1"/>
    <x v="13"/>
    <n v="8532"/>
    <n v="2159198"/>
    <n v="34061"/>
    <n v="1096688.2703644289"/>
    <n v="13572.271668554282"/>
    <n v="2125137"/>
    <n v="1048937.4579670168"/>
    <s v="Favourable"/>
  </r>
  <r>
    <s v="PID3542"/>
    <x v="1286"/>
    <x v="2"/>
    <x v="2"/>
    <x v="2"/>
    <x v="21"/>
    <n v="8707"/>
    <n v="455346"/>
    <n v="0"/>
    <n v="354082.26035324135"/>
    <n v="113754.00873686875"/>
    <n v="455346"/>
    <n v="-12490.269090110087"/>
    <s v="Adverse"/>
  </r>
  <r>
    <s v="PID4130"/>
    <x v="812"/>
    <x v="4"/>
    <x v="3"/>
    <x v="2"/>
    <x v="35"/>
    <n v="5853"/>
    <n v="2384503"/>
    <n v="55287"/>
    <n v="619424.26601539366"/>
    <n v="496318.17061393266"/>
    <n v="2329216"/>
    <n v="1268760.5633706737"/>
    <s v="Favourable"/>
  </r>
  <r>
    <s v="PID1788"/>
    <x v="719"/>
    <x v="2"/>
    <x v="2"/>
    <x v="0"/>
    <x v="19"/>
    <n v="7081"/>
    <n v="2109532"/>
    <n v="39575"/>
    <n v="2025042.8904776564"/>
    <n v="68273.868725143533"/>
    <n v="2069957"/>
    <n v="16215.240797200007"/>
    <s v="Favourable"/>
  </r>
  <r>
    <s v="PID636"/>
    <x v="441"/>
    <x v="0"/>
    <x v="0"/>
    <x v="0"/>
    <x v="24"/>
    <n v="5808"/>
    <n v="1283855"/>
    <n v="12665"/>
    <n v="287068.84804099094"/>
    <n v="416104.28276517481"/>
    <n v="1271190"/>
    <n v="580681.86919383425"/>
    <s v="Favourable"/>
  </r>
  <r>
    <s v="PID1360"/>
    <x v="1287"/>
    <x v="0"/>
    <x v="0"/>
    <x v="1"/>
    <x v="0"/>
    <n v="7554"/>
    <n v="2033245"/>
    <n v="0"/>
    <n v="879516.19106669817"/>
    <n v="659963.64990670292"/>
    <n v="2033245"/>
    <n v="493765.15902659902"/>
    <s v="Favourable"/>
  </r>
  <r>
    <s v="PID2025"/>
    <x v="1288"/>
    <x v="3"/>
    <x v="1"/>
    <x v="0"/>
    <x v="33"/>
    <n v="9169"/>
    <n v="1841061"/>
    <n v="33738"/>
    <n v="694415.56012014486"/>
    <n v="385168.70561248338"/>
    <n v="1807323"/>
    <n v="761476.73426737171"/>
    <s v="Favourable"/>
  </r>
  <r>
    <s v="PID2106"/>
    <x v="1289"/>
    <x v="1"/>
    <x v="1"/>
    <x v="0"/>
    <x v="33"/>
    <n v="8343"/>
    <n v="616209"/>
    <n v="21871"/>
    <n v="485969.95258200448"/>
    <n v="102230.2616418174"/>
    <n v="594338"/>
    <n v="28008.78577617812"/>
    <s v="Favourable"/>
  </r>
  <r>
    <s v="PID2678"/>
    <x v="1103"/>
    <x v="3"/>
    <x v="1"/>
    <x v="2"/>
    <x v="2"/>
    <n v="6173"/>
    <n v="943412"/>
    <n v="18133"/>
    <n v="255534.77263228942"/>
    <n v="28566.852684136833"/>
    <n v="925279"/>
    <n v="659310.37468357373"/>
    <s v="Favourable"/>
  </r>
  <r>
    <s v="PID2882"/>
    <x v="967"/>
    <x v="1"/>
    <x v="1"/>
    <x v="2"/>
    <x v="44"/>
    <n v="5740"/>
    <n v="533136"/>
    <n v="26408"/>
    <n v="5784.8521058282749"/>
    <n v="11350.169088430303"/>
    <n v="506728"/>
    <n v="516000.97880574141"/>
    <s v="Favourable"/>
  </r>
  <r>
    <s v="PID6159"/>
    <x v="950"/>
    <x v="3"/>
    <x v="1"/>
    <x v="0"/>
    <x v="26"/>
    <n v="7792"/>
    <n v="2266280"/>
    <n v="16047"/>
    <n v="1183899.3410150236"/>
    <n v="733499.79452795524"/>
    <n v="2250233"/>
    <n v="348880.864457021"/>
    <s v="Favourable"/>
  </r>
  <r>
    <s v="PID6387"/>
    <x v="607"/>
    <x v="3"/>
    <x v="1"/>
    <x v="2"/>
    <x v="4"/>
    <n v="8636"/>
    <n v="462574"/>
    <n v="0"/>
    <n v="344242.90849581477"/>
    <n v="109935.94667251017"/>
    <n v="462574"/>
    <n v="8395.1448316750466"/>
    <s v="Favourable"/>
  </r>
  <r>
    <s v="PID575"/>
    <x v="404"/>
    <x v="1"/>
    <x v="1"/>
    <x v="0"/>
    <x v="17"/>
    <n v="8101"/>
    <n v="1651177"/>
    <n v="38400"/>
    <n v="276219.47959340416"/>
    <n v="391073.27683990978"/>
    <n v="1612777"/>
    <n v="983884.24356668605"/>
    <s v="Favourable"/>
  </r>
  <r>
    <s v="PID2159"/>
    <x v="637"/>
    <x v="4"/>
    <x v="3"/>
    <x v="1"/>
    <x v="5"/>
    <n v="8692"/>
    <n v="2312726"/>
    <n v="45246"/>
    <n v="148827.7523008401"/>
    <n v="294687.06904912164"/>
    <n v="2267480"/>
    <n v="1869211.1786500383"/>
    <s v="Favourable"/>
  </r>
  <r>
    <s v="PID3372"/>
    <x v="7"/>
    <x v="3"/>
    <x v="1"/>
    <x v="1"/>
    <x v="46"/>
    <n v="9111"/>
    <n v="2144602"/>
    <n v="0"/>
    <n v="886286.91062988166"/>
    <n v="223069.33989702025"/>
    <n v="2144602"/>
    <n v="1035245.7494730982"/>
    <s v="Favourable"/>
  </r>
  <r>
    <s v="PID5282"/>
    <x v="1290"/>
    <x v="2"/>
    <x v="2"/>
    <x v="1"/>
    <x v="17"/>
    <n v="8822"/>
    <n v="1289143"/>
    <n v="85164"/>
    <n v="599580.35814997263"/>
    <n v="191834.26385989098"/>
    <n v="1203979"/>
    <n v="497728.37799013639"/>
    <s v="Favourable"/>
  </r>
  <r>
    <s v="PID4824"/>
    <x v="333"/>
    <x v="1"/>
    <x v="1"/>
    <x v="1"/>
    <x v="26"/>
    <n v="8828"/>
    <n v="612717"/>
    <n v="31719"/>
    <n v="399843.82816258975"/>
    <n v="66358.205987238805"/>
    <n v="580998"/>
    <n v="146514.96585017146"/>
    <s v="Favourable"/>
  </r>
  <r>
    <s v="PID3103"/>
    <x v="772"/>
    <x v="1"/>
    <x v="1"/>
    <x v="2"/>
    <x v="16"/>
    <n v="9355"/>
    <n v="781611"/>
    <n v="0"/>
    <n v="51770.507432826445"/>
    <n v="122752.99390531167"/>
    <n v="781611"/>
    <n v="607087.49866186187"/>
    <s v="Favourable"/>
  </r>
  <r>
    <s v="PID3486"/>
    <x v="427"/>
    <x v="0"/>
    <x v="0"/>
    <x v="1"/>
    <x v="19"/>
    <n v="5537"/>
    <n v="328227"/>
    <n v="52619"/>
    <n v="274716.37918012374"/>
    <n v="48449.574398178556"/>
    <n v="275608"/>
    <n v="5061.0464216977125"/>
    <s v="Favourable"/>
  </r>
  <r>
    <s v="PID828"/>
    <x v="880"/>
    <x v="2"/>
    <x v="2"/>
    <x v="2"/>
    <x v="36"/>
    <n v="7500"/>
    <n v="2028103"/>
    <n v="47088"/>
    <n v="1816009.342781439"/>
    <n v="466113.8433672369"/>
    <n v="1981015"/>
    <n v="-254020.18614867609"/>
    <s v="Adverse"/>
  </r>
  <r>
    <s v="PID4357"/>
    <x v="1291"/>
    <x v="0"/>
    <x v="0"/>
    <x v="1"/>
    <x v="1"/>
    <n v="5696"/>
    <n v="1875719"/>
    <n v="47293"/>
    <n v="1599695.0397209749"/>
    <n v="4979.9121866541127"/>
    <n v="1828426"/>
    <n v="271044.04809237109"/>
    <s v="Favourable"/>
  </r>
  <r>
    <s v="PID5467"/>
    <x v="97"/>
    <x v="0"/>
    <x v="0"/>
    <x v="2"/>
    <x v="33"/>
    <n v="6627"/>
    <n v="1472542"/>
    <n v="35627"/>
    <n v="71000.481613024007"/>
    <n v="231785.703494627"/>
    <n v="1436915"/>
    <n v="1169755.8148923491"/>
    <s v="Favourable"/>
  </r>
  <r>
    <s v="PID5619"/>
    <x v="532"/>
    <x v="4"/>
    <x v="3"/>
    <x v="2"/>
    <x v="15"/>
    <n v="6158"/>
    <n v="1486129"/>
    <n v="0"/>
    <n v="879924.26229607966"/>
    <n v="276647.91024596168"/>
    <n v="1486129"/>
    <n v="329556.8274579586"/>
    <s v="Favourable"/>
  </r>
  <r>
    <s v="PID4040"/>
    <x v="461"/>
    <x v="2"/>
    <x v="2"/>
    <x v="0"/>
    <x v="9"/>
    <n v="7717"/>
    <n v="1029045"/>
    <n v="21910"/>
    <n v="313543.98454650765"/>
    <n v="269518.15377841709"/>
    <n v="1007135"/>
    <n v="445982.86167507526"/>
    <s v="Favourable"/>
  </r>
  <r>
    <s v="PID1215"/>
    <x v="456"/>
    <x v="0"/>
    <x v="0"/>
    <x v="1"/>
    <x v="24"/>
    <n v="6374"/>
    <n v="951678"/>
    <n v="42962"/>
    <n v="14738.07541151789"/>
    <n v="145519.417255849"/>
    <n v="908716"/>
    <n v="791420.50733263313"/>
    <s v="Favourable"/>
  </r>
  <r>
    <s v="PID1787"/>
    <x v="693"/>
    <x v="4"/>
    <x v="3"/>
    <x v="0"/>
    <x v="27"/>
    <n v="9009"/>
    <n v="2321150"/>
    <n v="19593"/>
    <n v="785325.95617336745"/>
    <n v="350887.53371480008"/>
    <n v="2301557"/>
    <n v="1184936.5101118325"/>
    <s v="Favourable"/>
  </r>
  <r>
    <s v="PID2691"/>
    <x v="76"/>
    <x v="0"/>
    <x v="0"/>
    <x v="2"/>
    <x v="7"/>
    <n v="6260"/>
    <n v="1284837"/>
    <n v="30290"/>
    <n v="1143968.7206292802"/>
    <n v="51781.076382957348"/>
    <n v="1254547"/>
    <n v="89087.202987762401"/>
    <s v="Favourable"/>
  </r>
  <r>
    <s v="PID6421"/>
    <x v="136"/>
    <x v="0"/>
    <x v="0"/>
    <x v="2"/>
    <x v="10"/>
    <n v="6998"/>
    <n v="303875"/>
    <n v="0"/>
    <n v="125741.40646520731"/>
    <n v="23060.126328943355"/>
    <n v="303875"/>
    <n v="155073.46720584933"/>
    <s v="Favourable"/>
  </r>
  <r>
    <s v="PID4084"/>
    <x v="264"/>
    <x v="4"/>
    <x v="3"/>
    <x v="1"/>
    <x v="14"/>
    <n v="6679"/>
    <n v="670686"/>
    <n v="0"/>
    <n v="547207.56424574764"/>
    <n v="17053.845338954528"/>
    <n v="670686"/>
    <n v="106424.59041529789"/>
    <s v="Favourable"/>
  </r>
  <r>
    <s v="PID5810"/>
    <x v="42"/>
    <x v="2"/>
    <x v="2"/>
    <x v="0"/>
    <x v="37"/>
    <n v="9084"/>
    <n v="1143464"/>
    <n v="49780"/>
    <n v="324651.59943992819"/>
    <n v="98979.354342406616"/>
    <n v="1093684"/>
    <n v="719833.04621766519"/>
    <s v="Favourable"/>
  </r>
  <r>
    <s v="PID4538"/>
    <x v="480"/>
    <x v="0"/>
    <x v="0"/>
    <x v="1"/>
    <x v="31"/>
    <n v="8738"/>
    <n v="745182"/>
    <n v="50463"/>
    <n v="563384.81832339405"/>
    <n v="51371.303919428407"/>
    <n v="694719"/>
    <n v="130425.87775717757"/>
    <s v="Favourable"/>
  </r>
  <r>
    <s v="PID5187"/>
    <x v="429"/>
    <x v="4"/>
    <x v="3"/>
    <x v="0"/>
    <x v="3"/>
    <n v="8994"/>
    <n v="2111497"/>
    <n v="0"/>
    <n v="335914.75484276557"/>
    <n v="62992.371043011663"/>
    <n v="2111497"/>
    <n v="1712589.8741142228"/>
    <s v="Favourable"/>
  </r>
  <r>
    <s v="PID1956"/>
    <x v="908"/>
    <x v="1"/>
    <x v="1"/>
    <x v="0"/>
    <x v="43"/>
    <n v="6312"/>
    <n v="2046811"/>
    <n v="27253"/>
    <n v="732683.19665878685"/>
    <n v="335021.01065204584"/>
    <n v="2019558"/>
    <n v="979106.79268916743"/>
    <s v="Favourable"/>
  </r>
  <r>
    <s v="PID3385"/>
    <x v="1020"/>
    <x v="4"/>
    <x v="3"/>
    <x v="1"/>
    <x v="23"/>
    <n v="8834"/>
    <n v="2277427"/>
    <n v="40565"/>
    <n v="180986.86229687836"/>
    <n v="46527.625165487407"/>
    <n v="2236862"/>
    <n v="2049912.5125376342"/>
    <s v="Favourable"/>
  </r>
  <r>
    <s v="PID3642"/>
    <x v="449"/>
    <x v="0"/>
    <x v="0"/>
    <x v="1"/>
    <x v="36"/>
    <n v="6461"/>
    <n v="1299982"/>
    <n v="29902"/>
    <n v="1105981.9146032743"/>
    <n v="318732.63960400084"/>
    <n v="1270080"/>
    <n v="-124732.55420727516"/>
    <s v="Adverse"/>
  </r>
  <r>
    <s v="PID3980"/>
    <x v="2"/>
    <x v="4"/>
    <x v="3"/>
    <x v="1"/>
    <x v="4"/>
    <n v="8041"/>
    <n v="1203299"/>
    <n v="37768"/>
    <n v="141792.40619434087"/>
    <n v="317288.52011191123"/>
    <n v="1165531"/>
    <n v="744218.07369374787"/>
    <s v="Favourable"/>
  </r>
  <r>
    <s v="PID4779"/>
    <x v="1292"/>
    <x v="1"/>
    <x v="1"/>
    <x v="2"/>
    <x v="41"/>
    <n v="6219"/>
    <n v="1455558"/>
    <n v="71209"/>
    <n v="1097147.546854571"/>
    <n v="416963.24687468703"/>
    <n v="1384349"/>
    <n v="-58552.793729258003"/>
    <s v="Adverse"/>
  </r>
  <r>
    <s v="PID4080"/>
    <x v="4"/>
    <x v="1"/>
    <x v="1"/>
    <x v="0"/>
    <x v="42"/>
    <n v="6491"/>
    <n v="1529203"/>
    <n v="0"/>
    <n v="662384.83421639632"/>
    <n v="220038.45322510964"/>
    <n v="1529203"/>
    <n v="646779.71255849407"/>
    <s v="Favourable"/>
  </r>
  <r>
    <s v="PID4955"/>
    <x v="224"/>
    <x v="4"/>
    <x v="3"/>
    <x v="0"/>
    <x v="21"/>
    <n v="7272"/>
    <n v="313696"/>
    <n v="52122"/>
    <n v="118492.77147584685"/>
    <n v="35136.414894185313"/>
    <n v="261574"/>
    <n v="160066.81362996783"/>
    <s v="Favourable"/>
  </r>
  <r>
    <s v="PID1775"/>
    <x v="188"/>
    <x v="3"/>
    <x v="1"/>
    <x v="2"/>
    <x v="31"/>
    <n v="8626"/>
    <n v="1011340"/>
    <n v="18908"/>
    <n v="808929.81711765425"/>
    <n v="296993.52545334265"/>
    <n v="992432"/>
    <n v="-94583.342570996843"/>
    <s v="Adverse"/>
  </r>
  <r>
    <s v="PID2779"/>
    <x v="1001"/>
    <x v="2"/>
    <x v="2"/>
    <x v="2"/>
    <x v="44"/>
    <n v="9152"/>
    <n v="624436"/>
    <n v="10325"/>
    <n v="277564.17127631127"/>
    <n v="126154.89067652334"/>
    <n v="614111"/>
    <n v="220716.9380471654"/>
    <s v="Favourable"/>
  </r>
  <r>
    <s v="PID5061"/>
    <x v="1293"/>
    <x v="3"/>
    <x v="1"/>
    <x v="2"/>
    <x v="32"/>
    <n v="8334"/>
    <n v="2014621"/>
    <n v="65047"/>
    <n v="592292.07572300604"/>
    <n v="222315.50390727201"/>
    <n v="1949574"/>
    <n v="1200013.4203697219"/>
    <s v="Favourable"/>
  </r>
  <r>
    <s v="PID4575"/>
    <x v="502"/>
    <x v="2"/>
    <x v="2"/>
    <x v="1"/>
    <x v="14"/>
    <n v="7362"/>
    <n v="2389672"/>
    <n v="36070"/>
    <n v="1815900.3534529649"/>
    <n v="185226.04373347302"/>
    <n v="2353602"/>
    <n v="388545.60281356215"/>
    <s v="Favourable"/>
  </r>
  <r>
    <s v="PID5749"/>
    <x v="1294"/>
    <x v="0"/>
    <x v="0"/>
    <x v="0"/>
    <x v="17"/>
    <n v="6264"/>
    <n v="2129425"/>
    <n v="15289"/>
    <n v="486736.95119248837"/>
    <n v="454711.39772683004"/>
    <n v="2114136"/>
    <n v="1187976.6510806815"/>
    <s v="Favourable"/>
  </r>
  <r>
    <s v="PID5888"/>
    <x v="1145"/>
    <x v="1"/>
    <x v="1"/>
    <x v="0"/>
    <x v="12"/>
    <n v="8959"/>
    <n v="1780528"/>
    <n v="18178"/>
    <n v="296395.88768047263"/>
    <n v="324045.24329078576"/>
    <n v="1762350"/>
    <n v="1160086.8690287415"/>
    <s v="Favourable"/>
  </r>
  <r>
    <s v="PID6106"/>
    <x v="825"/>
    <x v="0"/>
    <x v="0"/>
    <x v="2"/>
    <x v="12"/>
    <n v="7982"/>
    <n v="1156771"/>
    <n v="0"/>
    <n v="168014.79452059147"/>
    <n v="169275.98812960705"/>
    <n v="1156771"/>
    <n v="819480.21734980145"/>
    <s v="Favourable"/>
  </r>
  <r>
    <s v="PID214"/>
    <x v="673"/>
    <x v="0"/>
    <x v="0"/>
    <x v="1"/>
    <x v="32"/>
    <n v="5653"/>
    <n v="2118800"/>
    <n v="80635"/>
    <n v="417142.79486725532"/>
    <n v="252160.95596333558"/>
    <n v="2038165"/>
    <n v="1449496.249169409"/>
    <s v="Favourable"/>
  </r>
  <r>
    <s v="PID1007"/>
    <x v="1295"/>
    <x v="0"/>
    <x v="0"/>
    <x v="2"/>
    <x v="26"/>
    <n v="7796"/>
    <n v="2195237"/>
    <n v="22707"/>
    <n v="1979274.1385537938"/>
    <n v="718450.47592706128"/>
    <n v="2172530"/>
    <n v="-502487.61448085494"/>
    <s v="Adverse"/>
  </r>
  <r>
    <s v="PID4753"/>
    <x v="648"/>
    <x v="0"/>
    <x v="0"/>
    <x v="2"/>
    <x v="39"/>
    <n v="6968"/>
    <n v="1399507"/>
    <n v="22230"/>
    <n v="700532.88338693487"/>
    <n v="111189.25373123273"/>
    <n v="1377277"/>
    <n v="587784.86288183241"/>
    <s v="Favourable"/>
  </r>
  <r>
    <s v="PID1139"/>
    <x v="419"/>
    <x v="3"/>
    <x v="1"/>
    <x v="1"/>
    <x v="2"/>
    <n v="7253"/>
    <n v="1905649"/>
    <n v="29268"/>
    <n v="1125977.0467063626"/>
    <n v="489916.52158766938"/>
    <n v="1876381"/>
    <n v="289755.43170596799"/>
    <s v="Favourable"/>
  </r>
  <r>
    <s v="PID1523"/>
    <x v="119"/>
    <x v="0"/>
    <x v="0"/>
    <x v="2"/>
    <x v="42"/>
    <n v="8477"/>
    <n v="1376602"/>
    <n v="53337"/>
    <n v="60752.505493420489"/>
    <n v="388964.8954230526"/>
    <n v="1323265"/>
    <n v="926884.59908352699"/>
    <s v="Favourable"/>
  </r>
  <r>
    <s v="PID5463"/>
    <x v="1058"/>
    <x v="2"/>
    <x v="2"/>
    <x v="1"/>
    <x v="44"/>
    <n v="9092"/>
    <n v="975217"/>
    <n v="0"/>
    <n v="213811.10644826034"/>
    <n v="216384.3067539554"/>
    <n v="975217"/>
    <n v="545021.58679778432"/>
    <s v="Favourable"/>
  </r>
  <r>
    <s v="PID6111"/>
    <x v="274"/>
    <x v="2"/>
    <x v="2"/>
    <x v="1"/>
    <x v="4"/>
    <n v="5876"/>
    <n v="426955"/>
    <n v="77746"/>
    <n v="80354.806330594147"/>
    <n v="15323.416902570585"/>
    <n v="349209"/>
    <n v="331276.77676683525"/>
    <s v="Favourable"/>
  </r>
  <r>
    <s v="PID4942"/>
    <x v="677"/>
    <x v="2"/>
    <x v="2"/>
    <x v="2"/>
    <x v="38"/>
    <n v="7553"/>
    <n v="1673648"/>
    <n v="25010"/>
    <n v="1649559.4496889366"/>
    <n v="21198.657950714693"/>
    <n v="1648638"/>
    <n v="2889.8923603487201"/>
    <s v="Favourable"/>
  </r>
  <r>
    <s v="PID3737"/>
    <x v="739"/>
    <x v="0"/>
    <x v="0"/>
    <x v="0"/>
    <x v="42"/>
    <n v="7245"/>
    <n v="1739684"/>
    <n v="0"/>
    <n v="572745.84873970912"/>
    <n v="550694.91609953542"/>
    <n v="1739684"/>
    <n v="616243.23516075546"/>
    <s v="Favourable"/>
  </r>
  <r>
    <s v="PID5967"/>
    <x v="1040"/>
    <x v="0"/>
    <x v="0"/>
    <x v="2"/>
    <x v="20"/>
    <n v="7859"/>
    <n v="579982"/>
    <n v="55692"/>
    <n v="38389.297020415972"/>
    <n v="53803.72694223273"/>
    <n v="524290"/>
    <n v="487788.9760373513"/>
    <s v="Favourable"/>
  </r>
  <r>
    <s v="PID2808"/>
    <x v="1296"/>
    <x v="3"/>
    <x v="1"/>
    <x v="1"/>
    <x v="9"/>
    <n v="9077"/>
    <n v="1293856"/>
    <n v="0"/>
    <n v="347891.45630613435"/>
    <n v="114506.1237763902"/>
    <n v="1293856"/>
    <n v="831458.41991747543"/>
    <s v="Favourable"/>
  </r>
  <r>
    <s v="PID5027"/>
    <x v="1297"/>
    <x v="4"/>
    <x v="3"/>
    <x v="0"/>
    <x v="44"/>
    <n v="8977"/>
    <n v="2194695"/>
    <n v="87723"/>
    <n v="1129650.5313632509"/>
    <n v="502116.71223460993"/>
    <n v="2106972"/>
    <n v="562927.75640213909"/>
    <s v="Favourable"/>
  </r>
  <r>
    <s v="PID5922"/>
    <x v="1122"/>
    <x v="2"/>
    <x v="2"/>
    <x v="0"/>
    <x v="37"/>
    <n v="7409"/>
    <n v="1314994"/>
    <n v="0"/>
    <n v="1070786.6986622976"/>
    <n v="255880.80578371079"/>
    <n v="1314994"/>
    <n v="-11673.504446008243"/>
    <s v="Adverse"/>
  </r>
  <r>
    <s v="PID2287"/>
    <x v="1080"/>
    <x v="4"/>
    <x v="3"/>
    <x v="0"/>
    <x v="44"/>
    <n v="7311"/>
    <n v="670823"/>
    <n v="28149"/>
    <n v="406267.28024165967"/>
    <n v="19152.582220173255"/>
    <n v="642674"/>
    <n v="245403.13753816707"/>
    <s v="Favourable"/>
  </r>
  <r>
    <s v="PID2554"/>
    <x v="810"/>
    <x v="4"/>
    <x v="3"/>
    <x v="1"/>
    <x v="14"/>
    <n v="7292"/>
    <n v="1198532"/>
    <n v="47620"/>
    <n v="572427.39487422118"/>
    <n v="374521.76475128875"/>
    <n v="1150912"/>
    <n v="251582.84037449001"/>
    <s v="Favourable"/>
  </r>
  <r>
    <s v="PID3181"/>
    <x v="1298"/>
    <x v="1"/>
    <x v="1"/>
    <x v="0"/>
    <x v="32"/>
    <n v="7122"/>
    <n v="1191744"/>
    <n v="0"/>
    <n v="231801.491275751"/>
    <n v="91367.766308797814"/>
    <n v="1191744"/>
    <n v="868574.74241545121"/>
    <s v="Favourable"/>
  </r>
  <r>
    <s v="PID5230"/>
    <x v="80"/>
    <x v="4"/>
    <x v="3"/>
    <x v="1"/>
    <x v="13"/>
    <n v="7505"/>
    <n v="1811386"/>
    <n v="17085"/>
    <n v="234205.18186969231"/>
    <n v="229472.11169575856"/>
    <n v="1794301"/>
    <n v="1347708.7064345491"/>
    <s v="Favourable"/>
  </r>
  <r>
    <s v="PID5558"/>
    <x v="1299"/>
    <x v="4"/>
    <x v="3"/>
    <x v="2"/>
    <x v="8"/>
    <n v="7543"/>
    <n v="2048267"/>
    <n v="26759"/>
    <n v="532664.83819783258"/>
    <n v="543001.07003876043"/>
    <n v="2021508"/>
    <n v="972601.09176340699"/>
    <s v="Favourable"/>
  </r>
  <r>
    <s v="PID6388"/>
    <x v="1236"/>
    <x v="1"/>
    <x v="1"/>
    <x v="2"/>
    <x v="46"/>
    <n v="8298"/>
    <n v="1332535"/>
    <n v="0"/>
    <n v="105233.18121478053"/>
    <n v="74305.380252218471"/>
    <n v="1332535"/>
    <n v="1152996.4385330011"/>
    <s v="Favourable"/>
  </r>
  <r>
    <s v="PID1077"/>
    <x v="1300"/>
    <x v="3"/>
    <x v="1"/>
    <x v="0"/>
    <x v="12"/>
    <n v="8724"/>
    <n v="308074"/>
    <n v="28426"/>
    <n v="256942.74532593964"/>
    <n v="78998.202337932526"/>
    <n v="279648"/>
    <n v="-27866.947663872153"/>
    <s v="Adverse"/>
  </r>
  <r>
    <s v="PID5116"/>
    <x v="1221"/>
    <x v="0"/>
    <x v="0"/>
    <x v="0"/>
    <x v="16"/>
    <n v="6941"/>
    <n v="291587"/>
    <n v="0"/>
    <n v="125680.33965969618"/>
    <n v="81706.904179961057"/>
    <n v="291587"/>
    <n v="84199.756160342775"/>
    <s v="Favourable"/>
  </r>
  <r>
    <s v="PID5930"/>
    <x v="134"/>
    <x v="0"/>
    <x v="0"/>
    <x v="0"/>
    <x v="1"/>
    <n v="6395"/>
    <n v="789877"/>
    <n v="0"/>
    <n v="322739.77684596123"/>
    <n v="140564.70502906639"/>
    <n v="789877"/>
    <n v="326572.51812497235"/>
    <s v="Favourable"/>
  </r>
  <r>
    <s v="PID5317"/>
    <x v="1055"/>
    <x v="2"/>
    <x v="2"/>
    <x v="1"/>
    <x v="42"/>
    <n v="8390"/>
    <n v="497608"/>
    <n v="26219"/>
    <n v="344031.97019859805"/>
    <n v="130287.1933560918"/>
    <n v="471389"/>
    <n v="23288.836445310153"/>
    <s v="Favourable"/>
  </r>
  <r>
    <s v="PID6009"/>
    <x v="304"/>
    <x v="1"/>
    <x v="1"/>
    <x v="0"/>
    <x v="21"/>
    <n v="9105"/>
    <n v="1851879"/>
    <n v="50370"/>
    <n v="1761804.4778906968"/>
    <n v="518264.54224841786"/>
    <n v="1801509"/>
    <n v="-428190.02013911493"/>
    <s v="Adverse"/>
  </r>
  <r>
    <s v="PID357"/>
    <x v="981"/>
    <x v="2"/>
    <x v="2"/>
    <x v="0"/>
    <x v="25"/>
    <n v="7917"/>
    <n v="253743"/>
    <n v="45907"/>
    <n v="244721.0298367216"/>
    <n v="60880.18188118362"/>
    <n v="207836"/>
    <n v="-51858.211717905244"/>
    <s v="Adverse"/>
  </r>
  <r>
    <s v="PID105"/>
    <x v="645"/>
    <x v="0"/>
    <x v="0"/>
    <x v="0"/>
    <x v="20"/>
    <n v="9148"/>
    <n v="1055411"/>
    <n v="20383"/>
    <n v="621452.55503678822"/>
    <n v="206434.83243526946"/>
    <n v="1035028"/>
    <n v="227523.61252794228"/>
    <s v="Favourable"/>
  </r>
  <r>
    <s v="PID307"/>
    <x v="702"/>
    <x v="0"/>
    <x v="0"/>
    <x v="1"/>
    <x v="43"/>
    <n v="7957"/>
    <n v="1146404"/>
    <n v="12035"/>
    <n v="553305.06210755219"/>
    <n v="37080.040229881386"/>
    <n v="1134369"/>
    <n v="556018.89766256639"/>
    <s v="Favourable"/>
  </r>
  <r>
    <s v="PID417"/>
    <x v="644"/>
    <x v="3"/>
    <x v="1"/>
    <x v="1"/>
    <x v="20"/>
    <n v="8827"/>
    <n v="2304397"/>
    <n v="30019"/>
    <n v="475580.91499518981"/>
    <n v="195374.80790643112"/>
    <n v="2274378"/>
    <n v="1633441.2770983791"/>
    <s v="Favourable"/>
  </r>
  <r>
    <s v="PID1435"/>
    <x v="423"/>
    <x v="4"/>
    <x v="3"/>
    <x v="2"/>
    <x v="35"/>
    <n v="9139"/>
    <n v="2389782"/>
    <n v="20469"/>
    <n v="1445331.7824782396"/>
    <n v="33678.212328129688"/>
    <n v="2369313"/>
    <n v="910772.0051936307"/>
    <s v="Favourable"/>
  </r>
  <r>
    <s v="PID1599"/>
    <x v="666"/>
    <x v="0"/>
    <x v="0"/>
    <x v="1"/>
    <x v="32"/>
    <n v="5765"/>
    <n v="1590111"/>
    <n v="20860"/>
    <n v="75924.38142795219"/>
    <n v="276627.31843895733"/>
    <n v="1569251"/>
    <n v="1237559.3001330905"/>
    <s v="Favourable"/>
  </r>
  <r>
    <s v="PID4855"/>
    <x v="842"/>
    <x v="4"/>
    <x v="3"/>
    <x v="2"/>
    <x v="9"/>
    <n v="8831"/>
    <n v="1278681"/>
    <n v="0"/>
    <n v="768358.84803558444"/>
    <n v="176806.51217493435"/>
    <n v="1278681"/>
    <n v="333515.63978948118"/>
    <s v="Favourable"/>
  </r>
  <r>
    <s v="PID4916"/>
    <x v="931"/>
    <x v="0"/>
    <x v="0"/>
    <x v="2"/>
    <x v="46"/>
    <n v="6969"/>
    <n v="386509"/>
    <n v="0"/>
    <n v="17313.315668592972"/>
    <n v="106884.47228914399"/>
    <n v="386509"/>
    <n v="262311.21204226301"/>
    <s v="Favourable"/>
  </r>
  <r>
    <s v="PID5740"/>
    <x v="38"/>
    <x v="0"/>
    <x v="0"/>
    <x v="1"/>
    <x v="21"/>
    <n v="9075"/>
    <n v="942771"/>
    <n v="0"/>
    <n v="922989.3182055431"/>
    <n v="64913.057911908225"/>
    <n v="942771"/>
    <n v="-45131.376117451349"/>
    <s v="Adverse"/>
  </r>
  <r>
    <s v="PID5880"/>
    <x v="325"/>
    <x v="1"/>
    <x v="1"/>
    <x v="1"/>
    <x v="17"/>
    <n v="6975"/>
    <n v="1156478"/>
    <n v="45695"/>
    <n v="471650.19413677027"/>
    <n v="231697.13854866711"/>
    <n v="1110783"/>
    <n v="453130.6673145626"/>
    <s v="Favourable"/>
  </r>
  <r>
    <s v="PID6190"/>
    <x v="1132"/>
    <x v="3"/>
    <x v="1"/>
    <x v="1"/>
    <x v="3"/>
    <n v="7081"/>
    <n v="414113"/>
    <n v="57874"/>
    <n v="402337.58372181212"/>
    <n v="131380.3177714131"/>
    <n v="356239"/>
    <n v="-119604.90149322525"/>
    <s v="Adverse"/>
  </r>
  <r>
    <s v="PID6236"/>
    <x v="1301"/>
    <x v="4"/>
    <x v="3"/>
    <x v="2"/>
    <x v="5"/>
    <n v="8469"/>
    <n v="1099615"/>
    <n v="56317"/>
    <n v="218580.72487651673"/>
    <n v="169521.00002840915"/>
    <n v="1043298"/>
    <n v="711513.27509507409"/>
    <s v="Favourable"/>
  </r>
  <r>
    <s v="PID906"/>
    <x v="1042"/>
    <x v="2"/>
    <x v="2"/>
    <x v="2"/>
    <x v="34"/>
    <n v="5702"/>
    <n v="2398546"/>
    <n v="50137"/>
    <n v="1882356.7157561784"/>
    <n v="578890.8376490298"/>
    <n v="2348409"/>
    <n v="-62701.553405208047"/>
    <s v="Adverse"/>
  </r>
  <r>
    <s v="PID3899"/>
    <x v="303"/>
    <x v="1"/>
    <x v="1"/>
    <x v="0"/>
    <x v="35"/>
    <n v="8758"/>
    <n v="320305"/>
    <n v="42494"/>
    <n v="207012.10998855639"/>
    <n v="92406.475052435824"/>
    <n v="277811"/>
    <n v="20886.414959007758"/>
    <s v="Favourable"/>
  </r>
  <r>
    <s v="PID271"/>
    <x v="850"/>
    <x v="0"/>
    <x v="0"/>
    <x v="2"/>
    <x v="22"/>
    <n v="7960"/>
    <n v="753410"/>
    <n v="41172"/>
    <n v="607003.7378132327"/>
    <n v="230923.64531175373"/>
    <n v="712238"/>
    <n v="-84517.383124986431"/>
    <s v="Adverse"/>
  </r>
  <r>
    <s v="PID2011"/>
    <x v="580"/>
    <x v="3"/>
    <x v="1"/>
    <x v="0"/>
    <x v="36"/>
    <n v="8446"/>
    <n v="2366318"/>
    <n v="46674"/>
    <n v="753182.03420227836"/>
    <n v="638640.03733219253"/>
    <n v="2319644"/>
    <n v="974495.92846552911"/>
    <s v="Favourable"/>
  </r>
  <r>
    <s v="PID3379"/>
    <x v="837"/>
    <x v="4"/>
    <x v="3"/>
    <x v="0"/>
    <x v="7"/>
    <n v="7731"/>
    <n v="705978"/>
    <n v="44470"/>
    <n v="168168.42204888668"/>
    <n v="38461.292577758089"/>
    <n v="661508"/>
    <n v="499348.28537335526"/>
    <s v="Favourable"/>
  </r>
  <r>
    <s v="PID3728"/>
    <x v="1302"/>
    <x v="2"/>
    <x v="2"/>
    <x v="1"/>
    <x v="8"/>
    <n v="6801"/>
    <n v="1715768"/>
    <n v="0"/>
    <n v="462945.65677699691"/>
    <n v="284739.749327117"/>
    <n v="1715768"/>
    <n v="968082.59389588609"/>
    <s v="Favourable"/>
  </r>
  <r>
    <s v="PID567"/>
    <x v="1008"/>
    <x v="0"/>
    <x v="0"/>
    <x v="1"/>
    <x v="31"/>
    <n v="8438"/>
    <n v="2429075"/>
    <n v="54254"/>
    <n v="1554683.8596383734"/>
    <n v="389492.07357118913"/>
    <n v="2374821"/>
    <n v="484899.06679043756"/>
    <s v="Favourable"/>
  </r>
  <r>
    <s v="PID3180"/>
    <x v="845"/>
    <x v="0"/>
    <x v="0"/>
    <x v="0"/>
    <x v="42"/>
    <n v="6965"/>
    <n v="724259"/>
    <n v="0"/>
    <n v="241117.71845276514"/>
    <n v="41784.996610553011"/>
    <n v="724259"/>
    <n v="441356.28493668186"/>
    <s v="Favourable"/>
  </r>
  <r>
    <s v="PID6351"/>
    <x v="1243"/>
    <x v="4"/>
    <x v="3"/>
    <x v="1"/>
    <x v="46"/>
    <n v="8475"/>
    <n v="1604399"/>
    <n v="16423"/>
    <n v="1397734.5866315553"/>
    <n v="34282.561565420794"/>
    <n v="1587976"/>
    <n v="172381.85180302383"/>
    <s v="Favourable"/>
  </r>
  <r>
    <s v="PID2010"/>
    <x v="1303"/>
    <x v="1"/>
    <x v="1"/>
    <x v="0"/>
    <x v="30"/>
    <n v="8833"/>
    <n v="2184877"/>
    <n v="39459"/>
    <n v="1861172.5281986613"/>
    <n v="675527.17478943977"/>
    <n v="2145418"/>
    <n v="-351822.70298810117"/>
    <s v="Adverse"/>
  </r>
  <r>
    <s v="PID3683"/>
    <x v="719"/>
    <x v="2"/>
    <x v="2"/>
    <x v="2"/>
    <x v="29"/>
    <n v="6000"/>
    <n v="2494686"/>
    <n v="0"/>
    <n v="2334869.7122062049"/>
    <n v="768695.33633984521"/>
    <n v="2494686"/>
    <n v="-608879.04854605021"/>
    <s v="Adverse"/>
  </r>
  <r>
    <s v="PID3812"/>
    <x v="319"/>
    <x v="2"/>
    <x v="2"/>
    <x v="0"/>
    <x v="2"/>
    <n v="6776"/>
    <n v="2410759"/>
    <n v="0"/>
    <n v="2035683.8803179357"/>
    <n v="507932.13431066042"/>
    <n v="2410759"/>
    <n v="-132857.01462859614"/>
    <s v="Adverse"/>
  </r>
  <r>
    <s v="PID6104"/>
    <x v="612"/>
    <x v="1"/>
    <x v="1"/>
    <x v="2"/>
    <x v="1"/>
    <n v="5558"/>
    <n v="2403395"/>
    <n v="22600"/>
    <n v="348282.87308157352"/>
    <n v="687274.72519682092"/>
    <n v="2380795"/>
    <n v="1367837.4017216056"/>
    <s v="Favourable"/>
  </r>
  <r>
    <s v="PID609"/>
    <x v="53"/>
    <x v="1"/>
    <x v="1"/>
    <x v="0"/>
    <x v="43"/>
    <n v="7071"/>
    <n v="440737"/>
    <n v="20146"/>
    <n v="83537.369873163552"/>
    <n v="49249.645695440093"/>
    <n v="420591"/>
    <n v="307949.98443139635"/>
    <s v="Favourable"/>
  </r>
  <r>
    <s v="PID1609"/>
    <x v="719"/>
    <x v="0"/>
    <x v="0"/>
    <x v="1"/>
    <x v="17"/>
    <n v="8223"/>
    <n v="2413630"/>
    <n v="0"/>
    <n v="1789843.3594533573"/>
    <n v="78959.152337780994"/>
    <n v="2413630"/>
    <n v="544827.48820886179"/>
    <s v="Favourable"/>
  </r>
  <r>
    <s v="PID4967"/>
    <x v="716"/>
    <x v="2"/>
    <x v="2"/>
    <x v="2"/>
    <x v="36"/>
    <n v="9475"/>
    <n v="2365121"/>
    <n v="17408"/>
    <n v="415101.99034199235"/>
    <n v="377074.73904962093"/>
    <n v="2347713"/>
    <n v="1572944.2706083867"/>
    <s v="Favourable"/>
  </r>
  <r>
    <s v="PID4720"/>
    <x v="1034"/>
    <x v="0"/>
    <x v="0"/>
    <x v="0"/>
    <x v="23"/>
    <n v="8021"/>
    <n v="386787"/>
    <n v="29322"/>
    <n v="24597.876407587966"/>
    <n v="79322.034139121286"/>
    <n v="357465"/>
    <n v="282867.08945329074"/>
    <s v="Favourable"/>
  </r>
  <r>
    <s v="PID5062"/>
    <x v="1304"/>
    <x v="0"/>
    <x v="0"/>
    <x v="1"/>
    <x v="18"/>
    <n v="9274"/>
    <n v="2289688"/>
    <n v="54425"/>
    <n v="1559195.6897112834"/>
    <n v="215145.07107303353"/>
    <n v="2235263"/>
    <n v="515347.23921568296"/>
    <s v="Favourable"/>
  </r>
  <r>
    <s v="PID5437"/>
    <x v="176"/>
    <x v="4"/>
    <x v="3"/>
    <x v="2"/>
    <x v="26"/>
    <n v="8303"/>
    <n v="2489308"/>
    <n v="0"/>
    <n v="517949.28261268017"/>
    <n v="83263.466486645702"/>
    <n v="2489308"/>
    <n v="1888095.2509006741"/>
    <s v="Favourable"/>
  </r>
  <r>
    <s v="PID6155"/>
    <x v="743"/>
    <x v="0"/>
    <x v="0"/>
    <x v="0"/>
    <x v="2"/>
    <n v="6631"/>
    <n v="555765"/>
    <n v="47688"/>
    <n v="124726.47386766123"/>
    <n v="161242.66877517625"/>
    <n v="508077"/>
    <n v="269795.85735716252"/>
    <s v="Favourable"/>
  </r>
  <r>
    <s v="PID3731"/>
    <x v="1053"/>
    <x v="4"/>
    <x v="3"/>
    <x v="2"/>
    <x v="33"/>
    <n v="6867"/>
    <n v="418048"/>
    <n v="15752"/>
    <n v="375716.12538391905"/>
    <n v="53395.507025991836"/>
    <n v="402296"/>
    <n v="-11063.632409910904"/>
    <s v="Adverse"/>
  </r>
  <r>
    <s v="PID4671"/>
    <x v="960"/>
    <x v="1"/>
    <x v="1"/>
    <x v="0"/>
    <x v="22"/>
    <n v="8788"/>
    <n v="2466304"/>
    <n v="37597"/>
    <n v="54511.016310633109"/>
    <n v="529588.92350462556"/>
    <n v="2428707"/>
    <n v="1882204.0601847414"/>
    <s v="Favourable"/>
  </r>
  <r>
    <s v="PID203"/>
    <x v="114"/>
    <x v="2"/>
    <x v="2"/>
    <x v="1"/>
    <x v="43"/>
    <n v="8884"/>
    <n v="344157"/>
    <n v="0"/>
    <n v="51114.821176207675"/>
    <n v="17417.65583251639"/>
    <n v="344157"/>
    <n v="275624.52299127594"/>
    <s v="Favourable"/>
  </r>
  <r>
    <s v="PID6197"/>
    <x v="473"/>
    <x v="2"/>
    <x v="2"/>
    <x v="2"/>
    <x v="46"/>
    <n v="9249"/>
    <n v="1415865"/>
    <n v="0"/>
    <n v="1077420.8342851291"/>
    <n v="151199.33803037685"/>
    <n v="1415865"/>
    <n v="187244.82768449397"/>
    <s v="Favourable"/>
  </r>
  <r>
    <s v="PID6142"/>
    <x v="436"/>
    <x v="1"/>
    <x v="1"/>
    <x v="0"/>
    <x v="8"/>
    <n v="5722"/>
    <n v="804863"/>
    <n v="0"/>
    <n v="48828.942927648335"/>
    <n v="221596.32767619149"/>
    <n v="804863"/>
    <n v="534437.72939616023"/>
    <s v="Favourable"/>
  </r>
  <r>
    <s v="PID1329"/>
    <x v="11"/>
    <x v="1"/>
    <x v="1"/>
    <x v="1"/>
    <x v="44"/>
    <n v="6502"/>
    <n v="2365207"/>
    <n v="15656"/>
    <n v="1472121.2012418555"/>
    <n v="461039.58230468747"/>
    <n v="2349551"/>
    <n v="432046.21645345702"/>
    <s v="Favourable"/>
  </r>
  <r>
    <s v="PID3023"/>
    <x v="1289"/>
    <x v="3"/>
    <x v="1"/>
    <x v="2"/>
    <x v="37"/>
    <n v="7592"/>
    <n v="1777619"/>
    <n v="0"/>
    <n v="703837.29042695917"/>
    <n v="410491.83059635659"/>
    <n v="1777619"/>
    <n v="663289.8789766843"/>
    <s v="Favourable"/>
  </r>
  <r>
    <s v="PID3490"/>
    <x v="781"/>
    <x v="3"/>
    <x v="1"/>
    <x v="2"/>
    <x v="34"/>
    <n v="5639"/>
    <n v="1281403"/>
    <n v="14720"/>
    <n v="885599.38995661703"/>
    <n v="376693.21966059762"/>
    <n v="1266683"/>
    <n v="19110.39038278535"/>
    <s v="Favourable"/>
  </r>
  <r>
    <s v="PID4539"/>
    <x v="1305"/>
    <x v="0"/>
    <x v="0"/>
    <x v="1"/>
    <x v="35"/>
    <n v="6746"/>
    <n v="1273579"/>
    <n v="13977"/>
    <n v="206154.27456140373"/>
    <n v="305179.06027998362"/>
    <n v="1259602"/>
    <n v="762245.66515861265"/>
    <s v="Favourable"/>
  </r>
  <r>
    <s v="PID4981"/>
    <x v="920"/>
    <x v="3"/>
    <x v="1"/>
    <x v="2"/>
    <x v="13"/>
    <n v="6659"/>
    <n v="628106"/>
    <n v="47664"/>
    <n v="305365.13407620147"/>
    <n v="72152.797425469515"/>
    <n v="580442"/>
    <n v="250588.06849832903"/>
    <s v="Favourable"/>
  </r>
  <r>
    <s v="PID1941"/>
    <x v="1093"/>
    <x v="1"/>
    <x v="1"/>
    <x v="1"/>
    <x v="46"/>
    <n v="7019"/>
    <n v="278062"/>
    <n v="50399"/>
    <n v="4691.1161289488064"/>
    <n v="50523.194096675979"/>
    <n v="227663"/>
    <n v="222847.68977437521"/>
    <s v="Favourable"/>
  </r>
  <r>
    <s v="PID5376"/>
    <x v="396"/>
    <x v="0"/>
    <x v="0"/>
    <x v="0"/>
    <x v="19"/>
    <n v="8369"/>
    <n v="2149427"/>
    <n v="47483"/>
    <n v="1148236.7774601711"/>
    <n v="428802.32958573592"/>
    <n v="2101944"/>
    <n v="572387.89295409294"/>
    <s v="Favourable"/>
  </r>
  <r>
    <s v="PID2799"/>
    <x v="440"/>
    <x v="2"/>
    <x v="2"/>
    <x v="0"/>
    <x v="26"/>
    <n v="7335"/>
    <n v="2158631"/>
    <n v="53806"/>
    <n v="401073.46657472919"/>
    <n v="213495.34455885706"/>
    <n v="2104825"/>
    <n v="1544062.1888664137"/>
    <s v="Favourable"/>
  </r>
  <r>
    <s v="PID5541"/>
    <x v="543"/>
    <x v="0"/>
    <x v="0"/>
    <x v="2"/>
    <x v="39"/>
    <n v="9345"/>
    <n v="1994280"/>
    <n v="59888"/>
    <n v="156044.43292904095"/>
    <n v="558687.26131170581"/>
    <n v="1934392"/>
    <n v="1279548.3057592532"/>
    <s v="Favourable"/>
  </r>
  <r>
    <s v="PID6329"/>
    <x v="326"/>
    <x v="1"/>
    <x v="1"/>
    <x v="2"/>
    <x v="21"/>
    <n v="6023"/>
    <n v="1417864"/>
    <n v="30707"/>
    <n v="1259495.7316623116"/>
    <n v="375877.21385477955"/>
    <n v="1387157"/>
    <n v="-217508.94551709108"/>
    <s v="Adverse"/>
  </r>
  <r>
    <s v="PID1154"/>
    <x v="1021"/>
    <x v="0"/>
    <x v="0"/>
    <x v="2"/>
    <x v="4"/>
    <n v="9075"/>
    <n v="1401573"/>
    <n v="45304"/>
    <n v="994861.04330244975"/>
    <n v="118693.26556584642"/>
    <n v="1356269"/>
    <n v="288018.69113170379"/>
    <s v="Favourable"/>
  </r>
  <r>
    <s v="PID1698"/>
    <x v="264"/>
    <x v="0"/>
    <x v="0"/>
    <x v="0"/>
    <x v="46"/>
    <n v="9377"/>
    <n v="2341938"/>
    <n v="46726"/>
    <n v="1684768.9904119959"/>
    <n v="442587.01268791041"/>
    <n v="2295212"/>
    <n v="214581.99690009374"/>
    <s v="Favourable"/>
  </r>
  <r>
    <s v="PID2477"/>
    <x v="319"/>
    <x v="3"/>
    <x v="1"/>
    <x v="0"/>
    <x v="22"/>
    <n v="9461"/>
    <n v="1325552"/>
    <n v="10847"/>
    <n v="284105.25025869696"/>
    <n v="162490.48268985821"/>
    <n v="1314705"/>
    <n v="878956.26705144485"/>
    <s v="Favourable"/>
  </r>
  <r>
    <s v="PID3617"/>
    <x v="1306"/>
    <x v="0"/>
    <x v="0"/>
    <x v="2"/>
    <x v="15"/>
    <n v="6013"/>
    <n v="1226456"/>
    <n v="0"/>
    <n v="1125637.1344117487"/>
    <n v="366000.58964069543"/>
    <n v="1226456"/>
    <n v="-265181.7240524441"/>
    <s v="Adverse"/>
  </r>
  <r>
    <s v="PID3781"/>
    <x v="409"/>
    <x v="4"/>
    <x v="3"/>
    <x v="1"/>
    <x v="37"/>
    <n v="6833"/>
    <n v="1164163"/>
    <n v="54415"/>
    <n v="1041808.1349945776"/>
    <n v="46382.442215187351"/>
    <n v="1109748"/>
    <n v="75972.422790235141"/>
    <s v="Favourable"/>
  </r>
  <r>
    <s v="PID4524"/>
    <x v="180"/>
    <x v="1"/>
    <x v="1"/>
    <x v="1"/>
    <x v="29"/>
    <n v="6168"/>
    <n v="1276560"/>
    <n v="31423"/>
    <n v="273025.81543483981"/>
    <n v="406935.79140367982"/>
    <n v="1245137"/>
    <n v="596598.39316148032"/>
    <s v="Favourable"/>
  </r>
  <r>
    <s v="PID4552"/>
    <x v="493"/>
    <x v="0"/>
    <x v="0"/>
    <x v="0"/>
    <x v="38"/>
    <n v="7419"/>
    <n v="827896"/>
    <n v="0"/>
    <n v="163959.78181021367"/>
    <n v="84235.847840650604"/>
    <n v="827896"/>
    <n v="579700.37034913572"/>
    <s v="Favourable"/>
  </r>
  <r>
    <s v="PID5012"/>
    <x v="158"/>
    <x v="1"/>
    <x v="1"/>
    <x v="2"/>
    <x v="2"/>
    <n v="9283"/>
    <n v="2156966"/>
    <n v="34366"/>
    <n v="1117955.2078788662"/>
    <n v="513971.47013696359"/>
    <n v="2122600"/>
    <n v="525039.32198417024"/>
    <s v="Favourable"/>
  </r>
  <r>
    <s v="PID5200"/>
    <x v="1307"/>
    <x v="0"/>
    <x v="0"/>
    <x v="0"/>
    <x v="37"/>
    <n v="7130"/>
    <n v="1221076"/>
    <n v="0"/>
    <n v="1212774.0904361329"/>
    <n v="48797.469876505231"/>
    <n v="1221076"/>
    <n v="-40495.560312638059"/>
    <s v="Adverse"/>
  </r>
  <r>
    <s v="PID6129"/>
    <x v="615"/>
    <x v="2"/>
    <x v="2"/>
    <x v="0"/>
    <x v="22"/>
    <n v="8165"/>
    <n v="705639"/>
    <n v="0"/>
    <n v="361008.750687211"/>
    <n v="58408.617899545738"/>
    <n v="705639"/>
    <n v="286221.63141324325"/>
    <s v="Favourable"/>
  </r>
  <r>
    <s v="PID2254"/>
    <x v="226"/>
    <x v="3"/>
    <x v="1"/>
    <x v="1"/>
    <x v="21"/>
    <n v="7001"/>
    <n v="1663313"/>
    <n v="0"/>
    <n v="1008588.4508766372"/>
    <n v="284030.57516311092"/>
    <n v="1663313"/>
    <n v="370693.97396025178"/>
    <s v="Favourable"/>
  </r>
  <r>
    <s v="PID2372"/>
    <x v="146"/>
    <x v="3"/>
    <x v="1"/>
    <x v="2"/>
    <x v="32"/>
    <n v="6066"/>
    <n v="2089176"/>
    <n v="35492"/>
    <n v="1481234.9049304817"/>
    <n v="535433.00063417887"/>
    <n v="2053684"/>
    <n v="72508.094435339328"/>
    <s v="Favourable"/>
  </r>
  <r>
    <s v="PID5424"/>
    <x v="947"/>
    <x v="0"/>
    <x v="0"/>
    <x v="2"/>
    <x v="43"/>
    <n v="8219"/>
    <n v="1138654"/>
    <n v="47169"/>
    <n v="580139.41879230516"/>
    <n v="133683.64633950876"/>
    <n v="1091485"/>
    <n v="424830.93486818601"/>
    <s v="Favourable"/>
  </r>
  <r>
    <s v="PID5716"/>
    <x v="131"/>
    <x v="4"/>
    <x v="3"/>
    <x v="0"/>
    <x v="1"/>
    <n v="6582"/>
    <n v="2435109"/>
    <n v="27074"/>
    <n v="37587.907819538195"/>
    <n v="627901.88005967322"/>
    <n v="2408035"/>
    <n v="1769619.2121207886"/>
    <s v="Favourable"/>
  </r>
  <r>
    <s v="PID507"/>
    <x v="1274"/>
    <x v="3"/>
    <x v="1"/>
    <x v="1"/>
    <x v="14"/>
    <n v="7328"/>
    <n v="1000867"/>
    <n v="0"/>
    <n v="380233.77837331418"/>
    <n v="300782.291827404"/>
    <n v="1000867"/>
    <n v="319850.92979928176"/>
    <s v="Favourable"/>
  </r>
  <r>
    <s v="PID1909"/>
    <x v="946"/>
    <x v="4"/>
    <x v="3"/>
    <x v="1"/>
    <x v="7"/>
    <n v="7507"/>
    <n v="2103185"/>
    <n v="15792"/>
    <n v="986895.38252033794"/>
    <n v="455710.82597408444"/>
    <n v="2087393"/>
    <n v="660578.79150557751"/>
    <s v="Favourable"/>
  </r>
  <r>
    <s v="PID2945"/>
    <x v="65"/>
    <x v="1"/>
    <x v="1"/>
    <x v="1"/>
    <x v="6"/>
    <n v="8826"/>
    <n v="2340526"/>
    <n v="26679"/>
    <n v="1608020.0929171036"/>
    <n v="240674.27627139457"/>
    <n v="2313847"/>
    <n v="491831.63081150176"/>
    <s v="Favourable"/>
  </r>
  <r>
    <s v="PID4350"/>
    <x v="926"/>
    <x v="2"/>
    <x v="2"/>
    <x v="2"/>
    <x v="26"/>
    <n v="8700"/>
    <n v="1499970"/>
    <n v="57192"/>
    <n v="74647.871184344884"/>
    <n v="140271.34163306179"/>
    <n v="1442778"/>
    <n v="1285050.7871825933"/>
    <s v="Favourable"/>
  </r>
  <r>
    <s v="PID4497"/>
    <x v="565"/>
    <x v="4"/>
    <x v="3"/>
    <x v="0"/>
    <x v="30"/>
    <n v="6164"/>
    <n v="1365536"/>
    <n v="38424"/>
    <n v="1573.1328890076547"/>
    <n v="205490.95956930262"/>
    <n v="1327112"/>
    <n v="1158471.9075416897"/>
    <s v="Favourable"/>
  </r>
  <r>
    <s v="PID180"/>
    <x v="10"/>
    <x v="2"/>
    <x v="2"/>
    <x v="1"/>
    <x v="38"/>
    <n v="9329"/>
    <n v="2283298"/>
    <n v="22300"/>
    <n v="1878526.581510569"/>
    <n v="466896.44493014185"/>
    <n v="2260998"/>
    <n v="-62125.026440710761"/>
    <s v="Adverse"/>
  </r>
  <r>
    <s v="PID1901"/>
    <x v="1067"/>
    <x v="4"/>
    <x v="3"/>
    <x v="1"/>
    <x v="35"/>
    <n v="6424"/>
    <n v="1154509"/>
    <n v="0"/>
    <n v="264432.87989852234"/>
    <n v="119966.95396464875"/>
    <n v="1154509"/>
    <n v="770109.16613682895"/>
    <s v="Favourable"/>
  </r>
  <r>
    <s v="PID2415"/>
    <x v="204"/>
    <x v="3"/>
    <x v="1"/>
    <x v="2"/>
    <x v="29"/>
    <n v="9336"/>
    <n v="2173511"/>
    <n v="27222"/>
    <n v="821499.97296332009"/>
    <n v="674085.99279264442"/>
    <n v="2146289"/>
    <n v="677925.03424403537"/>
    <s v="Favourable"/>
  </r>
  <r>
    <s v="PID3069"/>
    <x v="836"/>
    <x v="3"/>
    <x v="1"/>
    <x v="1"/>
    <x v="4"/>
    <n v="7045"/>
    <n v="1085865"/>
    <n v="50123"/>
    <n v="175631.61777447758"/>
    <n v="139759.10341390708"/>
    <n v="1035742"/>
    <n v="770474.27881161531"/>
    <s v="Favourable"/>
  </r>
  <r>
    <s v="PID5335"/>
    <x v="605"/>
    <x v="4"/>
    <x v="3"/>
    <x v="2"/>
    <x v="3"/>
    <n v="5630"/>
    <n v="1343810"/>
    <n v="57286"/>
    <n v="497114.51461998117"/>
    <n v="11728.639366582151"/>
    <n v="1286524"/>
    <n v="834966.84601343668"/>
    <s v="Favourable"/>
  </r>
  <r>
    <s v="PID2034"/>
    <x v="246"/>
    <x v="0"/>
    <x v="0"/>
    <x v="1"/>
    <x v="34"/>
    <n v="5959"/>
    <n v="615395"/>
    <n v="0"/>
    <n v="565539.64111981576"/>
    <n v="181051.92852494903"/>
    <n v="615395"/>
    <n v="-131196.56964476476"/>
    <s v="Adverse"/>
  </r>
  <r>
    <s v="PID3273"/>
    <x v="917"/>
    <x v="3"/>
    <x v="1"/>
    <x v="1"/>
    <x v="41"/>
    <n v="9340"/>
    <n v="1631181"/>
    <n v="0"/>
    <n v="1224139.6560395248"/>
    <n v="58499.888839225452"/>
    <n v="1631181"/>
    <n v="348541.45512124966"/>
    <s v="Favourable"/>
  </r>
  <r>
    <s v="PID1553"/>
    <x v="422"/>
    <x v="2"/>
    <x v="2"/>
    <x v="1"/>
    <x v="37"/>
    <n v="9265"/>
    <n v="1680466"/>
    <n v="22454"/>
    <n v="687195.51988330542"/>
    <n v="219556.15004737754"/>
    <n v="1658012"/>
    <n v="773714.33006931702"/>
    <s v="Favourable"/>
  </r>
  <r>
    <s v="PID4979"/>
    <x v="384"/>
    <x v="0"/>
    <x v="0"/>
    <x v="1"/>
    <x v="6"/>
    <n v="7088"/>
    <n v="598653"/>
    <n v="94035"/>
    <n v="377086.60412840545"/>
    <n v="90355.531290459054"/>
    <n v="504618"/>
    <n v="131210.86458113551"/>
    <s v="Favourable"/>
  </r>
  <r>
    <s v="PID879"/>
    <x v="1273"/>
    <x v="1"/>
    <x v="1"/>
    <x v="0"/>
    <x v="43"/>
    <n v="8130"/>
    <n v="2069536"/>
    <n v="0"/>
    <n v="1296489.3127213113"/>
    <n v="204724.61383566135"/>
    <n v="2069536"/>
    <n v="568322.07344302721"/>
    <s v="Favourable"/>
  </r>
  <r>
    <s v="PID2426"/>
    <x v="1308"/>
    <x v="0"/>
    <x v="0"/>
    <x v="1"/>
    <x v="31"/>
    <n v="5881"/>
    <n v="484789"/>
    <n v="34900"/>
    <n v="241636.83589318366"/>
    <n v="30476.307425744104"/>
    <n v="449889"/>
    <n v="212675.85668107227"/>
    <s v="Favourable"/>
  </r>
  <r>
    <s v="PID2887"/>
    <x v="760"/>
    <x v="3"/>
    <x v="1"/>
    <x v="1"/>
    <x v="21"/>
    <n v="6134"/>
    <n v="862872"/>
    <n v="18682"/>
    <n v="42376.708208792705"/>
    <n v="235912.40075157827"/>
    <n v="844190"/>
    <n v="584582.891039629"/>
    <s v="Favourable"/>
  </r>
  <r>
    <s v="PID4368"/>
    <x v="391"/>
    <x v="2"/>
    <x v="2"/>
    <x v="1"/>
    <x v="31"/>
    <n v="7857"/>
    <n v="2065525"/>
    <n v="0"/>
    <n v="1622694.5408095862"/>
    <n v="336461.74662959884"/>
    <n v="2065525"/>
    <n v="106368.71256081504"/>
    <s v="Favourable"/>
  </r>
  <r>
    <s v="PID2931"/>
    <x v="837"/>
    <x v="2"/>
    <x v="2"/>
    <x v="1"/>
    <x v="21"/>
    <n v="7487"/>
    <n v="1694604"/>
    <n v="39436"/>
    <n v="690751.49859121512"/>
    <n v="479433.5218413095"/>
    <n v="1655168"/>
    <n v="524418.97956747538"/>
    <s v="Favourable"/>
  </r>
  <r>
    <s v="PID2702"/>
    <x v="863"/>
    <x v="3"/>
    <x v="1"/>
    <x v="2"/>
    <x v="39"/>
    <n v="7232"/>
    <n v="1697662"/>
    <n v="36330"/>
    <n v="973400.22871911887"/>
    <n v="437943.92391402973"/>
    <n v="1661332"/>
    <n v="286317.84736685129"/>
    <s v="Favourable"/>
  </r>
  <r>
    <s v="PID4687"/>
    <x v="1309"/>
    <x v="3"/>
    <x v="1"/>
    <x v="2"/>
    <x v="23"/>
    <n v="6095"/>
    <n v="818632"/>
    <n v="0"/>
    <n v="733172.07103888912"/>
    <n v="256287.82184016204"/>
    <n v="818632"/>
    <n v="-170827.89287905116"/>
    <s v="Adverse"/>
  </r>
  <r>
    <s v="PID5321"/>
    <x v="938"/>
    <x v="4"/>
    <x v="3"/>
    <x v="0"/>
    <x v="38"/>
    <n v="5632"/>
    <n v="374242"/>
    <n v="48043"/>
    <n v="319214.7869204501"/>
    <n v="15648.50670398667"/>
    <n v="326199"/>
    <n v="39378.706375563226"/>
    <s v="Favourable"/>
  </r>
  <r>
    <s v="PID1877"/>
    <x v="115"/>
    <x v="0"/>
    <x v="0"/>
    <x v="0"/>
    <x v="2"/>
    <n v="5766"/>
    <n v="2212795"/>
    <n v="17959"/>
    <n v="1357974.7487685287"/>
    <n v="346761.04849088861"/>
    <n v="2194836"/>
    <n v="508059.20274058264"/>
    <s v="Favourable"/>
  </r>
  <r>
    <s v="PID6136"/>
    <x v="144"/>
    <x v="1"/>
    <x v="1"/>
    <x v="0"/>
    <x v="12"/>
    <n v="7928"/>
    <n v="1213848"/>
    <n v="43728"/>
    <n v="1012583.9306251182"/>
    <n v="291206.37729186995"/>
    <n v="1170120"/>
    <n v="-89942.307916988153"/>
    <s v="Adverse"/>
  </r>
  <r>
    <s v="PID1869"/>
    <x v="798"/>
    <x v="1"/>
    <x v="1"/>
    <x v="1"/>
    <x v="20"/>
    <n v="7275"/>
    <n v="664545"/>
    <n v="0"/>
    <n v="178807.16465073888"/>
    <n v="212683.79563389232"/>
    <n v="664545"/>
    <n v="273054.03971536877"/>
    <s v="Favourable"/>
  </r>
  <r>
    <s v="PID1894"/>
    <x v="752"/>
    <x v="4"/>
    <x v="3"/>
    <x v="2"/>
    <x v="5"/>
    <n v="7206"/>
    <n v="2048943"/>
    <n v="0"/>
    <n v="1096037.0701533826"/>
    <n v="432230.56572785793"/>
    <n v="2048943"/>
    <n v="520675.36411875952"/>
    <s v="Favourable"/>
  </r>
  <r>
    <s v="PID2946"/>
    <x v="999"/>
    <x v="1"/>
    <x v="1"/>
    <x v="0"/>
    <x v="9"/>
    <n v="7553"/>
    <n v="454094"/>
    <n v="14533"/>
    <n v="152983.81729988361"/>
    <n v="84975.077803145497"/>
    <n v="439561"/>
    <n v="216135.10489697091"/>
    <s v="Favourable"/>
  </r>
  <r>
    <s v="PID3679"/>
    <x v="234"/>
    <x v="0"/>
    <x v="0"/>
    <x v="1"/>
    <x v="17"/>
    <n v="6660"/>
    <n v="2148789"/>
    <n v="19521"/>
    <n v="1904768.9018474929"/>
    <n v="716206.05895431386"/>
    <n v="2129268"/>
    <n v="-472185.96080180677"/>
    <s v="Adverse"/>
  </r>
  <r>
    <s v="PID4109"/>
    <x v="136"/>
    <x v="0"/>
    <x v="0"/>
    <x v="1"/>
    <x v="46"/>
    <n v="6172"/>
    <n v="2000462"/>
    <n v="55900"/>
    <n v="841353.23820541089"/>
    <n v="278147.05836100632"/>
    <n v="1944562"/>
    <n v="880961.70343358279"/>
    <s v="Favourable"/>
  </r>
  <r>
    <s v="PID5164"/>
    <x v="1208"/>
    <x v="4"/>
    <x v="3"/>
    <x v="2"/>
    <x v="22"/>
    <n v="6790"/>
    <n v="1706560"/>
    <n v="0"/>
    <n v="1616266.8587360068"/>
    <n v="404282.6224667863"/>
    <n v="1706560"/>
    <n v="-313989.48120279307"/>
    <s v="Adverse"/>
  </r>
  <r>
    <s v="PID5723"/>
    <x v="665"/>
    <x v="1"/>
    <x v="1"/>
    <x v="1"/>
    <x v="41"/>
    <n v="7178"/>
    <n v="2379007"/>
    <n v="22686"/>
    <n v="617800.40868884861"/>
    <n v="558092.97179575905"/>
    <n v="2356321"/>
    <n v="1203113.6195153925"/>
    <s v="Favourable"/>
  </r>
  <r>
    <s v="PID6084"/>
    <x v="289"/>
    <x v="3"/>
    <x v="1"/>
    <x v="1"/>
    <x v="44"/>
    <n v="8443"/>
    <n v="2202384"/>
    <n v="42726"/>
    <n v="1069886.5274392732"/>
    <n v="200671.61782706462"/>
    <n v="2159658"/>
    <n v="931825.85473366221"/>
    <s v="Favourable"/>
  </r>
  <r>
    <s v="PID6227"/>
    <x v="1025"/>
    <x v="4"/>
    <x v="3"/>
    <x v="1"/>
    <x v="24"/>
    <n v="8815"/>
    <n v="1374095"/>
    <n v="67289"/>
    <n v="1359036.7578918666"/>
    <n v="430631.7772699332"/>
    <n v="1306806"/>
    <n v="-415573.53516179975"/>
    <s v="Adverse"/>
  </r>
  <r>
    <s v="PID6430"/>
    <x v="130"/>
    <x v="0"/>
    <x v="0"/>
    <x v="0"/>
    <x v="2"/>
    <n v="7385"/>
    <n v="2355307"/>
    <n v="0"/>
    <n v="536600.74874669232"/>
    <n v="551441.58012134896"/>
    <n v="2355307"/>
    <n v="1267264.6711319587"/>
    <s v="Favourable"/>
  </r>
  <r>
    <s v="PID2185"/>
    <x v="961"/>
    <x v="3"/>
    <x v="1"/>
    <x v="1"/>
    <x v="4"/>
    <n v="6815"/>
    <n v="2259851"/>
    <n v="0"/>
    <n v="2212851.7630261239"/>
    <n v="184276.80265765439"/>
    <n v="2259851"/>
    <n v="-137277.56568377838"/>
    <s v="Adverse"/>
  </r>
  <r>
    <s v="PID5223"/>
    <x v="1310"/>
    <x v="2"/>
    <x v="2"/>
    <x v="0"/>
    <x v="28"/>
    <n v="9462"/>
    <n v="1269472"/>
    <n v="54182"/>
    <n v="970878.3528933943"/>
    <n v="260315.85820618505"/>
    <n v="1215290"/>
    <n v="38277.788900420535"/>
    <s v="Favourable"/>
  </r>
  <r>
    <s v="PID3221"/>
    <x v="197"/>
    <x v="3"/>
    <x v="1"/>
    <x v="0"/>
    <x v="23"/>
    <n v="6654"/>
    <n v="1732353"/>
    <n v="59113"/>
    <n v="564368.89883055224"/>
    <n v="428894.27726796782"/>
    <n v="1673240"/>
    <n v="739089.82390147995"/>
    <s v="Favourable"/>
  </r>
  <r>
    <s v="PID5393"/>
    <x v="1311"/>
    <x v="4"/>
    <x v="3"/>
    <x v="1"/>
    <x v="41"/>
    <n v="5939"/>
    <n v="1934201"/>
    <n v="28510"/>
    <n v="1072405.3807307587"/>
    <n v="456395.89492461365"/>
    <n v="1905691"/>
    <n v="405399.7243446277"/>
    <s v="Favourable"/>
  </r>
  <r>
    <s v="PID905"/>
    <x v="79"/>
    <x v="4"/>
    <x v="3"/>
    <x v="1"/>
    <x v="11"/>
    <n v="6109"/>
    <n v="284663"/>
    <n v="0"/>
    <n v="35963.415094063625"/>
    <n v="79257.768065215132"/>
    <n v="284663"/>
    <n v="169441.81684072124"/>
    <s v="Favourable"/>
  </r>
  <r>
    <s v="PID1390"/>
    <x v="1312"/>
    <x v="4"/>
    <x v="3"/>
    <x v="0"/>
    <x v="34"/>
    <n v="8933"/>
    <n v="1929399"/>
    <n v="14542"/>
    <n v="1177769.4441756832"/>
    <n v="102866.1315727748"/>
    <n v="1914857"/>
    <n v="648763.42425154196"/>
    <s v="Favourable"/>
  </r>
  <r>
    <s v="PID1692"/>
    <x v="104"/>
    <x v="0"/>
    <x v="0"/>
    <x v="2"/>
    <x v="3"/>
    <n v="7031"/>
    <n v="1033884"/>
    <n v="0"/>
    <n v="774074.00549452717"/>
    <n v="314888.56501102488"/>
    <n v="1033884"/>
    <n v="-55078.570505551994"/>
    <s v="Adverse"/>
  </r>
  <r>
    <s v="PID3110"/>
    <x v="330"/>
    <x v="0"/>
    <x v="0"/>
    <x v="2"/>
    <x v="4"/>
    <n v="8926"/>
    <n v="804498"/>
    <n v="55375"/>
    <n v="788904.5463928245"/>
    <n v="63862.15955720019"/>
    <n v="749123"/>
    <n v="-48268.705950024654"/>
    <s v="Adverse"/>
  </r>
  <r>
    <s v="PID606"/>
    <x v="984"/>
    <x v="2"/>
    <x v="2"/>
    <x v="1"/>
    <x v="36"/>
    <n v="6710"/>
    <n v="1126178"/>
    <n v="0"/>
    <n v="143731.70701227745"/>
    <n v="307303.2078270943"/>
    <n v="1126178"/>
    <n v="675143.08516062819"/>
    <s v="Favourable"/>
  </r>
  <r>
    <s v="PID1140"/>
    <x v="217"/>
    <x v="2"/>
    <x v="2"/>
    <x v="2"/>
    <x v="5"/>
    <n v="8493"/>
    <n v="2162047"/>
    <n v="33487"/>
    <n v="1972224.3397296905"/>
    <n v="518291.95020698709"/>
    <n v="2128560"/>
    <n v="-328469.28993667755"/>
    <s v="Adverse"/>
  </r>
  <r>
    <s v="PID1060"/>
    <x v="1313"/>
    <x v="1"/>
    <x v="1"/>
    <x v="0"/>
    <x v="10"/>
    <n v="7116"/>
    <n v="2017659"/>
    <n v="59222"/>
    <n v="977569.14846277155"/>
    <n v="49197.181969400648"/>
    <n v="1958437"/>
    <n v="990892.66956782783"/>
    <s v="Favourable"/>
  </r>
  <r>
    <s v="PID5031"/>
    <x v="1141"/>
    <x v="0"/>
    <x v="0"/>
    <x v="2"/>
    <x v="25"/>
    <n v="7929"/>
    <n v="622162"/>
    <n v="58739"/>
    <n v="179402.35681826682"/>
    <n v="165487.21710181658"/>
    <n v="563423"/>
    <n v="277272.42607991659"/>
    <s v="Favourable"/>
  </r>
  <r>
    <s v="PID6217"/>
    <x v="1314"/>
    <x v="0"/>
    <x v="0"/>
    <x v="0"/>
    <x v="40"/>
    <n v="7074"/>
    <n v="1549264"/>
    <n v="30632"/>
    <n v="153388.30658037987"/>
    <n v="237824.53423090969"/>
    <n v="1518632"/>
    <n v="1158051.1591887104"/>
    <s v="Favourable"/>
  </r>
  <r>
    <s v="PID3973"/>
    <x v="1009"/>
    <x v="2"/>
    <x v="2"/>
    <x v="2"/>
    <x v="23"/>
    <n v="8520"/>
    <n v="2343462"/>
    <n v="17511"/>
    <n v="81833.752136262963"/>
    <n v="269533.72882877215"/>
    <n v="2325951"/>
    <n v="1992094.519034965"/>
    <s v="Favourable"/>
  </r>
  <r>
    <s v="PID4877"/>
    <x v="384"/>
    <x v="3"/>
    <x v="1"/>
    <x v="1"/>
    <x v="23"/>
    <n v="7203"/>
    <n v="2138268"/>
    <n v="0"/>
    <n v="1675645.0368968176"/>
    <n v="540372.77194721322"/>
    <n v="2138268"/>
    <n v="-77749.808844030835"/>
    <s v="Adverse"/>
  </r>
  <r>
    <s v="PID6163"/>
    <x v="1315"/>
    <x v="2"/>
    <x v="2"/>
    <x v="2"/>
    <x v="25"/>
    <n v="6985"/>
    <n v="1185780"/>
    <n v="10894"/>
    <n v="2026.2464951640047"/>
    <n v="339145.23489423777"/>
    <n v="1174886"/>
    <n v="844608.51861059829"/>
    <s v="Favourable"/>
  </r>
  <r>
    <s v="PID1528"/>
    <x v="187"/>
    <x v="4"/>
    <x v="3"/>
    <x v="2"/>
    <x v="1"/>
    <n v="9222"/>
    <n v="2029114"/>
    <n v="81735"/>
    <n v="1525875.0797394156"/>
    <n v="157928.09545853423"/>
    <n v="1947379"/>
    <n v="345310.82480205013"/>
    <s v="Favourable"/>
  </r>
  <r>
    <s v="PID1694"/>
    <x v="399"/>
    <x v="3"/>
    <x v="1"/>
    <x v="1"/>
    <x v="31"/>
    <n v="7626"/>
    <n v="1905329"/>
    <n v="24100"/>
    <n v="953222.1042421289"/>
    <n v="266231.71798578301"/>
    <n v="1881229"/>
    <n v="685875.17777208798"/>
    <s v="Favourable"/>
  </r>
  <r>
    <s v="PID2851"/>
    <x v="612"/>
    <x v="0"/>
    <x v="0"/>
    <x v="0"/>
    <x v="46"/>
    <n v="8714"/>
    <n v="1200079"/>
    <n v="26903"/>
    <n v="1138718.7137365269"/>
    <n v="185085.0554222732"/>
    <n v="1173176"/>
    <n v="-123724.76915880013"/>
    <s v="Adverse"/>
  </r>
  <r>
    <s v="PID3012"/>
    <x v="677"/>
    <x v="3"/>
    <x v="1"/>
    <x v="0"/>
    <x v="31"/>
    <n v="8757"/>
    <n v="2153560"/>
    <n v="42505"/>
    <n v="756135.40514755249"/>
    <n v="329107.05961137597"/>
    <n v="2111055"/>
    <n v="1068317.5352410716"/>
    <s v="Favourable"/>
  </r>
  <r>
    <s v="PID1530"/>
    <x v="1048"/>
    <x v="2"/>
    <x v="2"/>
    <x v="2"/>
    <x v="33"/>
    <n v="6207"/>
    <n v="2253365"/>
    <n v="24474"/>
    <n v="458213.42744431202"/>
    <n v="182996.20154991295"/>
    <n v="2228891"/>
    <n v="1612155.3710057749"/>
    <s v="Favourable"/>
  </r>
  <r>
    <s v="PID6172"/>
    <x v="880"/>
    <x v="4"/>
    <x v="3"/>
    <x v="2"/>
    <x v="10"/>
    <n v="8677"/>
    <n v="1794296"/>
    <n v="41865"/>
    <n v="841507.24034254532"/>
    <n v="356536.33528237575"/>
    <n v="1752431"/>
    <n v="596252.42437507887"/>
    <s v="Favourable"/>
  </r>
  <r>
    <s v="PID408"/>
    <x v="618"/>
    <x v="2"/>
    <x v="2"/>
    <x v="0"/>
    <x v="5"/>
    <n v="7207"/>
    <n v="2099228"/>
    <n v="0"/>
    <n v="1413264.963350923"/>
    <n v="592585.2121530897"/>
    <n v="2099228"/>
    <n v="93377.824495987268"/>
    <s v="Favourable"/>
  </r>
  <r>
    <s v="PID1761"/>
    <x v="430"/>
    <x v="1"/>
    <x v="1"/>
    <x v="2"/>
    <x v="29"/>
    <n v="7950"/>
    <n v="2490882"/>
    <n v="28322"/>
    <n v="1431471.4417605121"/>
    <n v="651748.99139261234"/>
    <n v="2462560"/>
    <n v="407661.56684687547"/>
    <s v="Favourable"/>
  </r>
  <r>
    <s v="PID5074"/>
    <x v="956"/>
    <x v="0"/>
    <x v="0"/>
    <x v="1"/>
    <x v="11"/>
    <n v="7771"/>
    <n v="2219523"/>
    <n v="0"/>
    <n v="816298.38227561244"/>
    <n v="653812.23855983897"/>
    <n v="2219523"/>
    <n v="749412.37916454859"/>
    <s v="Favourable"/>
  </r>
  <r>
    <s v="PID5513"/>
    <x v="252"/>
    <x v="4"/>
    <x v="3"/>
    <x v="0"/>
    <x v="33"/>
    <n v="5955"/>
    <n v="649050"/>
    <n v="0"/>
    <n v="530122.58173394296"/>
    <n v="128272.72918529715"/>
    <n v="649050"/>
    <n v="-9345.3109192401171"/>
    <s v="Adverse"/>
  </r>
  <r>
    <s v="PID3670"/>
    <x v="1316"/>
    <x v="1"/>
    <x v="1"/>
    <x v="2"/>
    <x v="30"/>
    <n v="7828"/>
    <n v="2268574"/>
    <n v="92939"/>
    <n v="1564457.4043496256"/>
    <n v="479199.4044307663"/>
    <n v="2175635"/>
    <n v="224917.19121960807"/>
    <s v="Favourable"/>
  </r>
  <r>
    <s v="PID5483"/>
    <x v="325"/>
    <x v="0"/>
    <x v="0"/>
    <x v="0"/>
    <x v="0"/>
    <n v="7743"/>
    <n v="1744632"/>
    <n v="56105"/>
    <n v="1092319.770002848"/>
    <n v="309754.0295554882"/>
    <n v="1688527"/>
    <n v="342558.20044166385"/>
    <s v="Favourable"/>
  </r>
  <r>
    <s v="PID1429"/>
    <x v="623"/>
    <x v="2"/>
    <x v="2"/>
    <x v="1"/>
    <x v="33"/>
    <n v="5888"/>
    <n v="1543670"/>
    <n v="53457"/>
    <n v="1404384.3601272923"/>
    <n v="161308.03530665077"/>
    <n v="1490213"/>
    <n v="-22022.39543394302"/>
    <s v="Adverse"/>
  </r>
  <r>
    <s v="PID4723"/>
    <x v="795"/>
    <x v="3"/>
    <x v="1"/>
    <x v="0"/>
    <x v="19"/>
    <n v="9152"/>
    <n v="1122051"/>
    <n v="0"/>
    <n v="129667.23986307657"/>
    <n v="203567.38692728209"/>
    <n v="1122051"/>
    <n v="788816.37320964132"/>
    <s v="Favourable"/>
  </r>
  <r>
    <s v="PID1192"/>
    <x v="375"/>
    <x v="1"/>
    <x v="1"/>
    <x v="0"/>
    <x v="21"/>
    <n v="6736"/>
    <n v="747433"/>
    <n v="0"/>
    <n v="350959.88484915264"/>
    <n v="234387.29018445045"/>
    <n v="747433"/>
    <n v="162085.8249663969"/>
    <s v="Favourable"/>
  </r>
  <r>
    <s v="PID1633"/>
    <x v="287"/>
    <x v="4"/>
    <x v="3"/>
    <x v="0"/>
    <x v="22"/>
    <n v="7570"/>
    <n v="797993"/>
    <n v="0"/>
    <n v="216669.81447581688"/>
    <n v="137557.67273470582"/>
    <n v="797993"/>
    <n v="443765.5127894773"/>
    <s v="Favourable"/>
  </r>
  <r>
    <s v="PID4468"/>
    <x v="597"/>
    <x v="2"/>
    <x v="2"/>
    <x v="1"/>
    <x v="1"/>
    <n v="6424"/>
    <n v="1746306"/>
    <n v="43606"/>
    <n v="886142.47931974393"/>
    <n v="549482.71888131625"/>
    <n v="1702700"/>
    <n v="310680.8017989397"/>
    <s v="Favourable"/>
  </r>
  <r>
    <s v="PID3277"/>
    <x v="1317"/>
    <x v="4"/>
    <x v="3"/>
    <x v="1"/>
    <x v="45"/>
    <n v="6625"/>
    <n v="2295134"/>
    <n v="27416"/>
    <n v="264437.08101351606"/>
    <n v="100344.59787844145"/>
    <n v="2267718"/>
    <n v="1930352.3211080425"/>
    <s v="Favourable"/>
  </r>
  <r>
    <s v="PID5500"/>
    <x v="929"/>
    <x v="1"/>
    <x v="1"/>
    <x v="1"/>
    <x v="23"/>
    <n v="6913"/>
    <n v="1478444"/>
    <n v="27548"/>
    <n v="684039.20220351091"/>
    <n v="7492.6158540793294"/>
    <n v="1450896"/>
    <n v="786912.18194240972"/>
    <s v="Favourable"/>
  </r>
  <r>
    <s v="PID162"/>
    <x v="1049"/>
    <x v="2"/>
    <x v="2"/>
    <x v="0"/>
    <x v="26"/>
    <n v="7396"/>
    <n v="1556828"/>
    <n v="27954"/>
    <n v="762886.87322949513"/>
    <n v="266054.6031519043"/>
    <n v="1528874"/>
    <n v="527886.52361860056"/>
    <s v="Favourable"/>
  </r>
  <r>
    <s v="PID2493"/>
    <x v="1029"/>
    <x v="1"/>
    <x v="1"/>
    <x v="1"/>
    <x v="23"/>
    <n v="8271"/>
    <n v="912070"/>
    <n v="24723"/>
    <n v="159828.15616505209"/>
    <n v="229045.27813682213"/>
    <n v="887347"/>
    <n v="523196.56569812575"/>
    <s v="Favourable"/>
  </r>
  <r>
    <s v="PID4961"/>
    <x v="54"/>
    <x v="3"/>
    <x v="1"/>
    <x v="1"/>
    <x v="44"/>
    <n v="7926"/>
    <n v="903848"/>
    <n v="17716"/>
    <n v="533644.19224632229"/>
    <n v="190438.20497972451"/>
    <n v="886132"/>
    <n v="179765.60277395323"/>
    <s v="Favourable"/>
  </r>
  <r>
    <s v="PID536"/>
    <x v="1184"/>
    <x v="0"/>
    <x v="0"/>
    <x v="2"/>
    <x v="43"/>
    <n v="7364"/>
    <n v="1191564"/>
    <n v="35859"/>
    <n v="534.19275004686017"/>
    <n v="359268.5105703001"/>
    <n v="1155705"/>
    <n v="831761.29667965299"/>
    <s v="Favourable"/>
  </r>
  <r>
    <s v="PID2038"/>
    <x v="1240"/>
    <x v="1"/>
    <x v="1"/>
    <x v="0"/>
    <x v="38"/>
    <n v="6793"/>
    <n v="2058084"/>
    <n v="19516"/>
    <n v="1658503.7764939212"/>
    <n v="423587.85911888722"/>
    <n v="2038568"/>
    <n v="-24007.635612808401"/>
    <s v="Adverse"/>
  </r>
  <r>
    <s v="PID2685"/>
    <x v="75"/>
    <x v="3"/>
    <x v="1"/>
    <x v="0"/>
    <x v="3"/>
    <n v="6403"/>
    <n v="333781"/>
    <n v="34595"/>
    <n v="99655.782131196"/>
    <n v="92179.652483273458"/>
    <n v="299186"/>
    <n v="141945.56538553053"/>
    <s v="Favourable"/>
  </r>
  <r>
    <s v="PID2849"/>
    <x v="1318"/>
    <x v="3"/>
    <x v="1"/>
    <x v="1"/>
    <x v="5"/>
    <n v="9229"/>
    <n v="2422702"/>
    <n v="48237"/>
    <n v="1576275.0883209922"/>
    <n v="768300.59136507753"/>
    <n v="2374465"/>
    <n v="78126.320313930511"/>
    <s v="Favourable"/>
  </r>
  <r>
    <s v="PID3658"/>
    <x v="531"/>
    <x v="1"/>
    <x v="1"/>
    <x v="1"/>
    <x v="24"/>
    <n v="9500"/>
    <n v="824905"/>
    <n v="54971"/>
    <n v="16881.801106424529"/>
    <n v="23209.050506454601"/>
    <n v="769934"/>
    <n v="784814.14838712092"/>
    <s v="Favourable"/>
  </r>
  <r>
    <s v="PID4737"/>
    <x v="1319"/>
    <x v="2"/>
    <x v="2"/>
    <x v="1"/>
    <x v="45"/>
    <n v="5609"/>
    <n v="1474475"/>
    <n v="33827"/>
    <n v="1126799.8492734167"/>
    <n v="451893.37414621841"/>
    <n v="1440648"/>
    <n v="-104218.22341963509"/>
    <s v="Adverse"/>
  </r>
  <r>
    <s v="PID4963"/>
    <x v="42"/>
    <x v="1"/>
    <x v="1"/>
    <x v="0"/>
    <x v="19"/>
    <n v="9126"/>
    <n v="2467457"/>
    <n v="45464"/>
    <n v="74532.568809004224"/>
    <n v="251613.14597588478"/>
    <n v="2421993"/>
    <n v="2141311.285215111"/>
    <s v="Favourable"/>
  </r>
  <r>
    <s v="PID5131"/>
    <x v="447"/>
    <x v="4"/>
    <x v="3"/>
    <x v="0"/>
    <x v="45"/>
    <n v="7491"/>
    <n v="1376150"/>
    <n v="12694"/>
    <n v="331646.47814234404"/>
    <n v="453596.00319894729"/>
    <n v="1363456"/>
    <n v="590907.51865870866"/>
    <s v="Favourable"/>
  </r>
  <r>
    <s v="PID6328"/>
    <x v="245"/>
    <x v="0"/>
    <x v="0"/>
    <x v="2"/>
    <x v="2"/>
    <n v="6625"/>
    <n v="473410"/>
    <n v="0"/>
    <n v="348839.62091392686"/>
    <n v="36602.71063291288"/>
    <n v="473410"/>
    <n v="87967.668453160266"/>
    <s v="Favourable"/>
  </r>
  <r>
    <s v="PID686"/>
    <x v="207"/>
    <x v="0"/>
    <x v="0"/>
    <x v="0"/>
    <x v="6"/>
    <n v="6508"/>
    <n v="1889510"/>
    <n v="0"/>
    <n v="1759494.030686806"/>
    <n v="318393.52325680351"/>
    <n v="1889510"/>
    <n v="-188377.55394360935"/>
    <s v="Adverse"/>
  </r>
  <r>
    <s v="PID1111"/>
    <x v="541"/>
    <x v="1"/>
    <x v="1"/>
    <x v="2"/>
    <x v="42"/>
    <n v="6503"/>
    <n v="1373109"/>
    <n v="0"/>
    <n v="916771.99866620917"/>
    <n v="138937.66242966504"/>
    <n v="1373109"/>
    <n v="317399.33890412585"/>
    <s v="Favourable"/>
  </r>
  <r>
    <s v="PID4713"/>
    <x v="940"/>
    <x v="4"/>
    <x v="3"/>
    <x v="1"/>
    <x v="30"/>
    <n v="9337"/>
    <n v="1905585"/>
    <n v="25991"/>
    <n v="776059.46434783621"/>
    <n v="40380.007753446465"/>
    <n v="1879594"/>
    <n v="1089145.5278987172"/>
    <s v="Favourable"/>
  </r>
  <r>
    <s v="PID6132"/>
    <x v="681"/>
    <x v="4"/>
    <x v="3"/>
    <x v="1"/>
    <x v="25"/>
    <n v="5915"/>
    <n v="1875275"/>
    <n v="0"/>
    <n v="1465199.96278444"/>
    <n v="622684.70885393559"/>
    <n v="1875275"/>
    <n v="-212609.67163837561"/>
    <s v="Adverse"/>
  </r>
  <r>
    <s v="PID6446"/>
    <x v="584"/>
    <x v="0"/>
    <x v="0"/>
    <x v="0"/>
    <x v="46"/>
    <n v="8724"/>
    <n v="2017089"/>
    <n v="0"/>
    <n v="694312.59342547855"/>
    <n v="357425.21703818318"/>
    <n v="2017089"/>
    <n v="965351.18953633821"/>
    <s v="Favourable"/>
  </r>
  <r>
    <s v="PID768"/>
    <x v="4"/>
    <x v="3"/>
    <x v="1"/>
    <x v="2"/>
    <x v="16"/>
    <n v="7795"/>
    <n v="939570"/>
    <n v="18954"/>
    <n v="489625.40435962245"/>
    <n v="168231.68561211429"/>
    <n v="920616"/>
    <n v="281712.91002826323"/>
    <s v="Favourable"/>
  </r>
  <r>
    <s v="PID987"/>
    <x v="1320"/>
    <x v="1"/>
    <x v="1"/>
    <x v="1"/>
    <x v="11"/>
    <n v="7961"/>
    <n v="2087942"/>
    <n v="22592"/>
    <n v="1374977.0157095073"/>
    <n v="187712.9754195"/>
    <n v="2065350"/>
    <n v="525252.00887099281"/>
    <s v="Favourable"/>
  </r>
  <r>
    <s v="PID2414"/>
    <x v="1321"/>
    <x v="4"/>
    <x v="3"/>
    <x v="2"/>
    <x v="15"/>
    <n v="6502"/>
    <n v="1270013"/>
    <n v="0"/>
    <n v="504293.13836248504"/>
    <n v="331703.25376229052"/>
    <n v="1270013"/>
    <n v="434016.60787522444"/>
    <s v="Favourable"/>
  </r>
  <r>
    <s v="PID1012"/>
    <x v="306"/>
    <x v="2"/>
    <x v="2"/>
    <x v="0"/>
    <x v="37"/>
    <n v="8111"/>
    <n v="991926"/>
    <n v="0"/>
    <n v="243434.68390809189"/>
    <n v="277462.7873149917"/>
    <n v="991926"/>
    <n v="471028.52877691644"/>
    <s v="Favourable"/>
  </r>
  <r>
    <s v="PID2480"/>
    <x v="557"/>
    <x v="2"/>
    <x v="2"/>
    <x v="1"/>
    <x v="14"/>
    <n v="7955"/>
    <n v="428927"/>
    <n v="0"/>
    <n v="153506.50302523506"/>
    <n v="103081.99210908949"/>
    <n v="428927"/>
    <n v="172338.50486567547"/>
    <s v="Favourable"/>
  </r>
  <r>
    <s v="PID5456"/>
    <x v="883"/>
    <x v="3"/>
    <x v="1"/>
    <x v="1"/>
    <x v="37"/>
    <n v="5957"/>
    <n v="2353089"/>
    <n v="98438"/>
    <n v="1498678.5027313798"/>
    <n v="696168.86164009455"/>
    <n v="2254651"/>
    <n v="158241.63562852563"/>
    <s v="Favourable"/>
  </r>
  <r>
    <s v="PID3537"/>
    <x v="1322"/>
    <x v="3"/>
    <x v="1"/>
    <x v="1"/>
    <x v="45"/>
    <n v="7519"/>
    <n v="1165170"/>
    <n v="33199"/>
    <n v="1120285.5100020061"/>
    <n v="123383.35238841601"/>
    <n v="1131971"/>
    <n v="-78498.862390422029"/>
    <s v="Adverse"/>
  </r>
  <r>
    <s v="PID3712"/>
    <x v="1323"/>
    <x v="2"/>
    <x v="2"/>
    <x v="0"/>
    <x v="4"/>
    <n v="7514"/>
    <n v="1879384"/>
    <n v="0"/>
    <n v="71700.065319677669"/>
    <n v="223808.20992510542"/>
    <n v="1879384"/>
    <n v="1583875.7247552169"/>
    <s v="Favourable"/>
  </r>
  <r>
    <s v="PID1576"/>
    <x v="503"/>
    <x v="3"/>
    <x v="1"/>
    <x v="0"/>
    <x v="5"/>
    <n v="9360"/>
    <n v="1063371"/>
    <n v="54825"/>
    <n v="578132.32382337877"/>
    <n v="333591.65143038559"/>
    <n v="1008546"/>
    <n v="151647.02474623569"/>
    <s v="Favourable"/>
  </r>
  <r>
    <s v="PID3118"/>
    <x v="409"/>
    <x v="3"/>
    <x v="1"/>
    <x v="1"/>
    <x v="18"/>
    <n v="5955"/>
    <n v="1924668"/>
    <n v="0"/>
    <n v="184540.37026192911"/>
    <n v="322559.9013947965"/>
    <n v="1924668"/>
    <n v="1417567.7283432744"/>
    <s v="Favourable"/>
  </r>
  <r>
    <s v="PID3453"/>
    <x v="647"/>
    <x v="0"/>
    <x v="0"/>
    <x v="2"/>
    <x v="18"/>
    <n v="8195"/>
    <n v="874311"/>
    <n v="0"/>
    <n v="455768.48716692359"/>
    <n v="165757.48555247238"/>
    <n v="874311"/>
    <n v="252785.027280604"/>
    <s v="Favourable"/>
  </r>
  <r>
    <s v="PID5588"/>
    <x v="453"/>
    <x v="4"/>
    <x v="3"/>
    <x v="1"/>
    <x v="13"/>
    <n v="6857"/>
    <n v="2024704"/>
    <n v="23684"/>
    <n v="1796229.2667185185"/>
    <n v="98798.151577794401"/>
    <n v="2001020"/>
    <n v="129676.58170368709"/>
    <s v="Favourable"/>
  </r>
  <r>
    <s v="PID6280"/>
    <x v="191"/>
    <x v="3"/>
    <x v="1"/>
    <x v="2"/>
    <x v="15"/>
    <n v="8342"/>
    <n v="1935778"/>
    <n v="22866"/>
    <n v="173919.61766038582"/>
    <n v="572169.99792147242"/>
    <n v="1912912"/>
    <n v="1189688.3844181418"/>
    <s v="Favourable"/>
  </r>
  <r>
    <s v="PID2440"/>
    <x v="234"/>
    <x v="3"/>
    <x v="1"/>
    <x v="0"/>
    <x v="34"/>
    <n v="6804"/>
    <n v="2219588"/>
    <n v="36983"/>
    <n v="753348.14824065717"/>
    <n v="98169.945588037022"/>
    <n v="2182605"/>
    <n v="1368069.9061713058"/>
    <s v="Favourable"/>
  </r>
  <r>
    <s v="PID5460"/>
    <x v="374"/>
    <x v="2"/>
    <x v="2"/>
    <x v="1"/>
    <x v="28"/>
    <n v="7551"/>
    <n v="1402680"/>
    <n v="47350"/>
    <n v="756198.7157931868"/>
    <n v="26929.173136522673"/>
    <n v="1355330"/>
    <n v="619552.11107029056"/>
    <s v="Favourable"/>
  </r>
  <r>
    <s v="PID5510"/>
    <x v="1324"/>
    <x v="0"/>
    <x v="0"/>
    <x v="0"/>
    <x v="20"/>
    <n v="9361"/>
    <n v="1651708"/>
    <n v="85774"/>
    <n v="1371901.4627234587"/>
    <n v="320263.13153869595"/>
    <n v="1565934"/>
    <n v="-40456.59426215454"/>
    <s v="Adverse"/>
  </r>
  <r>
    <s v="PID3154"/>
    <x v="1068"/>
    <x v="1"/>
    <x v="1"/>
    <x v="1"/>
    <x v="44"/>
    <n v="7181"/>
    <n v="863317"/>
    <n v="0"/>
    <n v="721018.0318241691"/>
    <n v="196704.28643063633"/>
    <n v="863317"/>
    <n v="-54405.318254805403"/>
    <s v="Adverse"/>
  </r>
  <r>
    <s v="PID6375"/>
    <x v="186"/>
    <x v="2"/>
    <x v="2"/>
    <x v="0"/>
    <x v="9"/>
    <n v="6826"/>
    <n v="2183461"/>
    <n v="0"/>
    <n v="81389.002942394349"/>
    <n v="241827.39646718139"/>
    <n v="2183461"/>
    <n v="1860244.6005904241"/>
    <s v="Favourable"/>
  </r>
  <r>
    <s v="PID1626"/>
    <x v="1152"/>
    <x v="2"/>
    <x v="2"/>
    <x v="1"/>
    <x v="21"/>
    <n v="8005"/>
    <n v="1701960"/>
    <n v="41325"/>
    <n v="174956.31068993808"/>
    <n v="206241.51025775177"/>
    <n v="1660635"/>
    <n v="1320762.1790523101"/>
    <s v="Favourable"/>
  </r>
  <r>
    <s v="PID5640"/>
    <x v="131"/>
    <x v="3"/>
    <x v="1"/>
    <x v="2"/>
    <x v="16"/>
    <n v="7971"/>
    <n v="1387487"/>
    <n v="35873"/>
    <n v="748032.26179056929"/>
    <n v="288367.52107771847"/>
    <n v="1351614"/>
    <n v="351087.21713171224"/>
    <s v="Favourable"/>
  </r>
  <r>
    <s v="PID1734"/>
    <x v="586"/>
    <x v="2"/>
    <x v="2"/>
    <x v="1"/>
    <x v="36"/>
    <n v="9312"/>
    <n v="1764065"/>
    <n v="99746"/>
    <n v="630936.50291121867"/>
    <n v="282529.79903381405"/>
    <n v="1664319"/>
    <n v="850598.69805496722"/>
    <s v="Favourable"/>
  </r>
  <r>
    <s v="PID1552"/>
    <x v="813"/>
    <x v="3"/>
    <x v="1"/>
    <x v="1"/>
    <x v="9"/>
    <n v="7889"/>
    <n v="924285"/>
    <n v="59006"/>
    <n v="877699.20035210624"/>
    <n v="261008.52464676308"/>
    <n v="865279"/>
    <n v="-214422.72499886923"/>
    <s v="Adverse"/>
  </r>
  <r>
    <s v="PID4281"/>
    <x v="204"/>
    <x v="2"/>
    <x v="2"/>
    <x v="1"/>
    <x v="40"/>
    <n v="9239"/>
    <n v="2413421"/>
    <n v="67128"/>
    <n v="1083325.7796719752"/>
    <n v="277511.15945935686"/>
    <n v="2346293"/>
    <n v="1052584.0608686679"/>
    <s v="Favourable"/>
  </r>
  <r>
    <s v="PID3157"/>
    <x v="1068"/>
    <x v="3"/>
    <x v="1"/>
    <x v="2"/>
    <x v="3"/>
    <n v="7880"/>
    <n v="2374560"/>
    <n v="54902"/>
    <n v="1867796.304088932"/>
    <n v="772155.92798916006"/>
    <n v="2319658"/>
    <n v="-265392.23207809217"/>
    <s v="Adverse"/>
  </r>
  <r>
    <s v="PID3388"/>
    <x v="734"/>
    <x v="1"/>
    <x v="1"/>
    <x v="2"/>
    <x v="3"/>
    <n v="9127"/>
    <n v="904166"/>
    <n v="20115"/>
    <n v="513063.24135496025"/>
    <n v="116839.75750109532"/>
    <n v="884051"/>
    <n v="274263.00114394445"/>
    <s v="Favourable"/>
  </r>
  <r>
    <s v="PID3418"/>
    <x v="1325"/>
    <x v="2"/>
    <x v="2"/>
    <x v="0"/>
    <x v="2"/>
    <n v="6118"/>
    <n v="1525381"/>
    <n v="31204"/>
    <n v="80896.554365337739"/>
    <n v="155506.86424881945"/>
    <n v="1494177"/>
    <n v="1288977.5813858428"/>
    <s v="Favourable"/>
  </r>
  <r>
    <s v="PID4239"/>
    <x v="332"/>
    <x v="4"/>
    <x v="3"/>
    <x v="0"/>
    <x v="1"/>
    <n v="6424"/>
    <n v="2151620"/>
    <n v="25091"/>
    <n v="2043487.4025363903"/>
    <n v="121301.69586576695"/>
    <n v="2126529"/>
    <n v="-13169.098402157426"/>
    <s v="Adverse"/>
  </r>
  <r>
    <s v="PID1755"/>
    <x v="786"/>
    <x v="2"/>
    <x v="2"/>
    <x v="0"/>
    <x v="23"/>
    <n v="6486"/>
    <n v="2346792"/>
    <n v="49356"/>
    <n v="878947.89311982295"/>
    <n v="80865.702086464153"/>
    <n v="2297436"/>
    <n v="1386978.4047937128"/>
    <s v="Favourable"/>
  </r>
  <r>
    <s v="PID2197"/>
    <x v="839"/>
    <x v="2"/>
    <x v="2"/>
    <x v="2"/>
    <x v="39"/>
    <n v="8637"/>
    <n v="936760"/>
    <n v="0"/>
    <n v="752548.61494381132"/>
    <n v="175331.83831926776"/>
    <n v="936760"/>
    <n v="8879.5467369209509"/>
    <s v="Favourable"/>
  </r>
  <r>
    <s v="PID404"/>
    <x v="1290"/>
    <x v="4"/>
    <x v="3"/>
    <x v="1"/>
    <x v="16"/>
    <n v="7173"/>
    <n v="412874"/>
    <n v="22386"/>
    <n v="335015.61219431326"/>
    <n v="133048.78446196989"/>
    <n v="390488"/>
    <n v="-55190.396656283177"/>
    <s v="Adverse"/>
  </r>
  <r>
    <s v="PID1223"/>
    <x v="1326"/>
    <x v="0"/>
    <x v="0"/>
    <x v="0"/>
    <x v="39"/>
    <n v="6666"/>
    <n v="2075753"/>
    <n v="23731"/>
    <n v="656042.40821363649"/>
    <n v="115508.51032797655"/>
    <n v="2052022"/>
    <n v="1304202.081458387"/>
    <s v="Favourable"/>
  </r>
  <r>
    <s v="PID1810"/>
    <x v="532"/>
    <x v="1"/>
    <x v="1"/>
    <x v="0"/>
    <x v="13"/>
    <n v="6444"/>
    <n v="2327298"/>
    <n v="31078"/>
    <n v="385506.58298958675"/>
    <n v="518409.82145617815"/>
    <n v="2296220"/>
    <n v="1423381.5955542352"/>
    <s v="Favourable"/>
  </r>
  <r>
    <s v="PID3317"/>
    <x v="1327"/>
    <x v="0"/>
    <x v="0"/>
    <x v="1"/>
    <x v="28"/>
    <n v="7608"/>
    <n v="356066"/>
    <n v="36131"/>
    <n v="7157.876625726537"/>
    <n v="26497.960868547638"/>
    <n v="319935"/>
    <n v="322410.16250572581"/>
    <s v="Favourable"/>
  </r>
  <r>
    <s v="PID3469"/>
    <x v="261"/>
    <x v="2"/>
    <x v="2"/>
    <x v="0"/>
    <x v="10"/>
    <n v="8705"/>
    <n v="1939115"/>
    <n v="0"/>
    <n v="1201277.0759370485"/>
    <n v="17592.09586332825"/>
    <n v="1939115"/>
    <n v="720245.82819962315"/>
    <s v="Favourable"/>
  </r>
  <r>
    <s v="PID5801"/>
    <x v="102"/>
    <x v="0"/>
    <x v="0"/>
    <x v="0"/>
    <x v="16"/>
    <n v="6225"/>
    <n v="1378998"/>
    <n v="21923"/>
    <n v="1085062.9882312797"/>
    <n v="123752.89280003835"/>
    <n v="1357075"/>
    <n v="170182.1189686819"/>
    <s v="Favourable"/>
  </r>
  <r>
    <s v="PID1540"/>
    <x v="1328"/>
    <x v="1"/>
    <x v="1"/>
    <x v="0"/>
    <x v="8"/>
    <n v="7392"/>
    <n v="2300377"/>
    <n v="0"/>
    <n v="482313.35832777235"/>
    <n v="532040.79098092567"/>
    <n v="2300377"/>
    <n v="1286022.850691302"/>
    <s v="Favourable"/>
  </r>
  <r>
    <s v="PID1876"/>
    <x v="421"/>
    <x v="1"/>
    <x v="1"/>
    <x v="2"/>
    <x v="12"/>
    <n v="8514"/>
    <n v="1950946"/>
    <n v="24826"/>
    <n v="447294.34241430071"/>
    <n v="614764.91255434288"/>
    <n v="1926120"/>
    <n v="888886.74503135635"/>
    <s v="Favourable"/>
  </r>
  <r>
    <s v="PID2422"/>
    <x v="884"/>
    <x v="1"/>
    <x v="1"/>
    <x v="1"/>
    <x v="37"/>
    <n v="5553"/>
    <n v="860749"/>
    <n v="17348"/>
    <n v="19481.159877175032"/>
    <n v="154399.01658304394"/>
    <n v="843401"/>
    <n v="686868.82353978103"/>
    <s v="Favourable"/>
  </r>
  <r>
    <s v="PID2559"/>
    <x v="542"/>
    <x v="1"/>
    <x v="1"/>
    <x v="2"/>
    <x v="28"/>
    <n v="7494"/>
    <n v="816101"/>
    <n v="45666"/>
    <n v="749019.77029650379"/>
    <n v="89646.534092012342"/>
    <n v="770435"/>
    <n v="-22565.304388516117"/>
    <s v="Adverse"/>
  </r>
  <r>
    <s v="PID2868"/>
    <x v="1329"/>
    <x v="0"/>
    <x v="0"/>
    <x v="0"/>
    <x v="29"/>
    <n v="7846"/>
    <n v="2123158"/>
    <n v="16065"/>
    <n v="1872872.9711007697"/>
    <n v="31766.053984941002"/>
    <n v="2107093"/>
    <n v="218518.97491428931"/>
    <s v="Favourable"/>
  </r>
  <r>
    <s v="PID3826"/>
    <x v="1241"/>
    <x v="2"/>
    <x v="2"/>
    <x v="1"/>
    <x v="23"/>
    <n v="8602"/>
    <n v="1213885"/>
    <n v="92882"/>
    <n v="166969.32041995579"/>
    <n v="83027.575080559385"/>
    <n v="1121003"/>
    <n v="963888.10449948488"/>
    <s v="Favourable"/>
  </r>
  <r>
    <s v="PID4734"/>
    <x v="58"/>
    <x v="1"/>
    <x v="1"/>
    <x v="1"/>
    <x v="12"/>
    <n v="7546"/>
    <n v="947310"/>
    <n v="37916"/>
    <n v="799893.45391891873"/>
    <n v="1575.1373957545331"/>
    <n v="909394"/>
    <n v="145841.40868532669"/>
    <s v="Favourable"/>
  </r>
  <r>
    <s v="PID6048"/>
    <x v="1330"/>
    <x v="1"/>
    <x v="1"/>
    <x v="2"/>
    <x v="21"/>
    <n v="8731"/>
    <n v="2158567"/>
    <n v="53608"/>
    <n v="69291.276647978171"/>
    <n v="73297.946852120382"/>
    <n v="2104959"/>
    <n v="2015977.7764999014"/>
    <s v="Favourable"/>
  </r>
  <r>
    <s v="PID1792"/>
    <x v="583"/>
    <x v="1"/>
    <x v="1"/>
    <x v="1"/>
    <x v="30"/>
    <n v="8821"/>
    <n v="1566191"/>
    <n v="0"/>
    <n v="400957.09213731554"/>
    <n v="204377.60125582514"/>
    <n v="1566191"/>
    <n v="960856.30660685932"/>
    <s v="Favourable"/>
  </r>
  <r>
    <s v="PID4485"/>
    <x v="245"/>
    <x v="2"/>
    <x v="2"/>
    <x v="0"/>
    <x v="26"/>
    <n v="6624"/>
    <n v="801401"/>
    <n v="0"/>
    <n v="255949.45214083709"/>
    <n v="5517.1957397246224"/>
    <n v="801401"/>
    <n v="539934.35211943835"/>
    <s v="Favourable"/>
  </r>
  <r>
    <s v="PID3557"/>
    <x v="980"/>
    <x v="1"/>
    <x v="1"/>
    <x v="0"/>
    <x v="25"/>
    <n v="8992"/>
    <n v="929515"/>
    <n v="28087"/>
    <n v="21066.227899178582"/>
    <n v="108283.51430504482"/>
    <n v="901428"/>
    <n v="800165.25779577659"/>
    <s v="Favourable"/>
  </r>
  <r>
    <s v="PID5084"/>
    <x v="1331"/>
    <x v="0"/>
    <x v="0"/>
    <x v="0"/>
    <x v="38"/>
    <n v="6467"/>
    <n v="1371047"/>
    <n v="0"/>
    <n v="1039231.9664509567"/>
    <n v="197802.837782722"/>
    <n v="1371047"/>
    <n v="134012.19576632138"/>
    <s v="Favourable"/>
  </r>
  <r>
    <s v="PID1467"/>
    <x v="1088"/>
    <x v="4"/>
    <x v="3"/>
    <x v="2"/>
    <x v="8"/>
    <n v="5708"/>
    <n v="1784839"/>
    <n v="0"/>
    <n v="1255321.2551040375"/>
    <n v="320775.35371673142"/>
    <n v="1784839"/>
    <n v="208742.391179231"/>
    <s v="Favourable"/>
  </r>
  <r>
    <s v="PID1976"/>
    <x v="955"/>
    <x v="2"/>
    <x v="2"/>
    <x v="2"/>
    <x v="31"/>
    <n v="5563"/>
    <n v="1365301"/>
    <n v="34734"/>
    <n v="173289.1142739041"/>
    <n v="98582.09250347894"/>
    <n v="1330567"/>
    <n v="1093429.7932226169"/>
    <s v="Favourable"/>
  </r>
  <r>
    <s v="PID4643"/>
    <x v="1332"/>
    <x v="4"/>
    <x v="3"/>
    <x v="0"/>
    <x v="10"/>
    <n v="6249"/>
    <n v="943716"/>
    <n v="85319"/>
    <n v="246140.20343093012"/>
    <n v="47918.66137881227"/>
    <n v="858397"/>
    <n v="649657.13519025757"/>
    <s v="Favourable"/>
  </r>
  <r>
    <s v="PID4729"/>
    <x v="276"/>
    <x v="0"/>
    <x v="0"/>
    <x v="2"/>
    <x v="36"/>
    <n v="7084"/>
    <n v="1304063"/>
    <n v="40419"/>
    <n v="425893.69597381435"/>
    <n v="66692.839941578204"/>
    <n v="1263644"/>
    <n v="811476.46408460743"/>
    <s v="Favourable"/>
  </r>
  <r>
    <s v="PID6432"/>
    <x v="1333"/>
    <x v="3"/>
    <x v="1"/>
    <x v="1"/>
    <x v="5"/>
    <n v="8534"/>
    <n v="832222"/>
    <n v="0"/>
    <n v="766487.41292917193"/>
    <n v="83011.200455043538"/>
    <n v="832222"/>
    <n v="-17276.61338421551"/>
    <s v="Adverse"/>
  </r>
  <r>
    <s v="PID5679"/>
    <x v="348"/>
    <x v="2"/>
    <x v="2"/>
    <x v="0"/>
    <x v="39"/>
    <n v="5896"/>
    <n v="1973282"/>
    <n v="10820"/>
    <n v="490630.75414135383"/>
    <n v="379004.59410290333"/>
    <n v="1962462"/>
    <n v="1103646.6517557427"/>
    <s v="Favourable"/>
  </r>
  <r>
    <s v="PID5353"/>
    <x v="646"/>
    <x v="0"/>
    <x v="0"/>
    <x v="2"/>
    <x v="42"/>
    <n v="6552"/>
    <n v="487834"/>
    <n v="35972"/>
    <n v="240760.64162371631"/>
    <n v="80382.345514437242"/>
    <n v="451862"/>
    <n v="166691.01286184648"/>
    <s v="Favourable"/>
  </r>
  <r>
    <s v="PID1899"/>
    <x v="771"/>
    <x v="4"/>
    <x v="3"/>
    <x v="2"/>
    <x v="16"/>
    <n v="8360"/>
    <n v="2057609"/>
    <n v="37200"/>
    <n v="1069409.7262086971"/>
    <n v="533050.10142171883"/>
    <n v="2020409"/>
    <n v="455149.17236958398"/>
    <s v="Favourable"/>
  </r>
  <r>
    <s v="PID2051"/>
    <x v="287"/>
    <x v="4"/>
    <x v="3"/>
    <x v="0"/>
    <x v="14"/>
    <n v="9407"/>
    <n v="1979357"/>
    <n v="30160"/>
    <n v="1780246.2893829951"/>
    <n v="249568.88014882337"/>
    <n v="1949197"/>
    <n v="-50458.169531818479"/>
    <s v="Adverse"/>
  </r>
  <r>
    <s v="PID651"/>
    <x v="864"/>
    <x v="2"/>
    <x v="2"/>
    <x v="2"/>
    <x v="40"/>
    <n v="8188"/>
    <n v="835114"/>
    <n v="51708"/>
    <n v="404974.40694708872"/>
    <n v="51939.928238797431"/>
    <n v="783406"/>
    <n v="378199.66481411387"/>
    <s v="Favourable"/>
  </r>
  <r>
    <s v="PID112"/>
    <x v="633"/>
    <x v="2"/>
    <x v="2"/>
    <x v="0"/>
    <x v="13"/>
    <n v="7474"/>
    <n v="1151884"/>
    <n v="57802"/>
    <n v="376954.55620178627"/>
    <n v="52298.212099670818"/>
    <n v="1094082"/>
    <n v="722631.23169854283"/>
    <s v="Favourable"/>
  </r>
  <r>
    <s v="PID3526"/>
    <x v="1201"/>
    <x v="2"/>
    <x v="2"/>
    <x v="0"/>
    <x v="33"/>
    <n v="8132"/>
    <n v="366805"/>
    <n v="56793"/>
    <n v="323628.75333300227"/>
    <n v="46941.196364660602"/>
    <n v="310012"/>
    <n v="-3764.9496976628434"/>
    <s v="Adverse"/>
  </r>
  <r>
    <s v="PID1081"/>
    <x v="136"/>
    <x v="1"/>
    <x v="1"/>
    <x v="1"/>
    <x v="39"/>
    <n v="6058"/>
    <n v="1945013"/>
    <n v="0"/>
    <n v="1331462.1981836972"/>
    <n v="460283.73060091754"/>
    <n v="1945013"/>
    <n v="153267.07121538534"/>
    <s v="Favourable"/>
  </r>
  <r>
    <s v="PID2297"/>
    <x v="202"/>
    <x v="0"/>
    <x v="0"/>
    <x v="0"/>
    <x v="5"/>
    <n v="5851"/>
    <n v="469585"/>
    <n v="40018"/>
    <n v="116591.44244437189"/>
    <n v="153659.86897308053"/>
    <n v="429567"/>
    <n v="199333.68858254759"/>
    <s v="Favourable"/>
  </r>
  <r>
    <s v="PID5399"/>
    <x v="748"/>
    <x v="1"/>
    <x v="1"/>
    <x v="0"/>
    <x v="45"/>
    <n v="5594"/>
    <n v="788094"/>
    <n v="11289"/>
    <n v="66872.735221834431"/>
    <n v="123815.56224285411"/>
    <n v="776805"/>
    <n v="597405.70253531146"/>
    <s v="Favourable"/>
  </r>
  <r>
    <s v="PID5158"/>
    <x v="679"/>
    <x v="2"/>
    <x v="2"/>
    <x v="1"/>
    <x v="4"/>
    <n v="6652"/>
    <n v="836247"/>
    <n v="0"/>
    <n v="591256.16332187981"/>
    <n v="73345.634744834781"/>
    <n v="836247"/>
    <n v="171645.20193328545"/>
    <s v="Favourable"/>
  </r>
  <r>
    <s v="PID6020"/>
    <x v="245"/>
    <x v="2"/>
    <x v="2"/>
    <x v="1"/>
    <x v="28"/>
    <n v="9410"/>
    <n v="948999"/>
    <n v="12996"/>
    <n v="729259.35473510553"/>
    <n v="240316.61628183341"/>
    <n v="936003"/>
    <n v="-20576.971016938915"/>
    <s v="Adverse"/>
  </r>
  <r>
    <s v="PID3795"/>
    <x v="659"/>
    <x v="2"/>
    <x v="2"/>
    <x v="2"/>
    <x v="7"/>
    <n v="6354"/>
    <n v="1467110"/>
    <n v="13728"/>
    <n v="189704.32050484882"/>
    <n v="86493.793060881275"/>
    <n v="1453382"/>
    <n v="1190911.8864342698"/>
    <s v="Favourable"/>
  </r>
  <r>
    <s v="PID4174"/>
    <x v="1015"/>
    <x v="4"/>
    <x v="3"/>
    <x v="1"/>
    <x v="43"/>
    <n v="5916"/>
    <n v="1039620"/>
    <n v="43786"/>
    <n v="646361.55631424673"/>
    <n v="130002.40060802012"/>
    <n v="995834"/>
    <n v="263256.04307773313"/>
    <s v="Favourable"/>
  </r>
  <r>
    <s v="PID1311"/>
    <x v="219"/>
    <x v="2"/>
    <x v="2"/>
    <x v="0"/>
    <x v="5"/>
    <n v="9148"/>
    <n v="1420503"/>
    <n v="0"/>
    <n v="363365.63295006572"/>
    <n v="407986.75699765276"/>
    <n v="1420503"/>
    <n v="649150.61005228152"/>
    <s v="Favourable"/>
  </r>
  <r>
    <s v="PID557"/>
    <x v="833"/>
    <x v="0"/>
    <x v="0"/>
    <x v="0"/>
    <x v="36"/>
    <n v="9255"/>
    <n v="1663512"/>
    <n v="0"/>
    <n v="362616.69831725105"/>
    <n v="124589.08776027244"/>
    <n v="1663512"/>
    <n v="1176306.2139224764"/>
    <s v="Favourable"/>
  </r>
  <r>
    <s v="PID6039"/>
    <x v="964"/>
    <x v="2"/>
    <x v="2"/>
    <x v="0"/>
    <x v="7"/>
    <n v="6108"/>
    <n v="2277976"/>
    <n v="38678"/>
    <n v="2021480.0565371974"/>
    <n v="492173.12998609763"/>
    <n v="2239298"/>
    <n v="-235677.18652329501"/>
    <s v="Adverse"/>
  </r>
  <r>
    <s v="PID3632"/>
    <x v="59"/>
    <x v="2"/>
    <x v="2"/>
    <x v="0"/>
    <x v="42"/>
    <n v="6691"/>
    <n v="2398380"/>
    <n v="0"/>
    <n v="2221023.3545651846"/>
    <n v="152682.68117535693"/>
    <n v="2398380"/>
    <n v="24673.964259458706"/>
    <s v="Favourable"/>
  </r>
  <r>
    <s v="PID5418"/>
    <x v="422"/>
    <x v="4"/>
    <x v="3"/>
    <x v="0"/>
    <x v="11"/>
    <n v="8078"/>
    <n v="1998970"/>
    <n v="41524"/>
    <n v="319251.84326225845"/>
    <n v="942.82907211544295"/>
    <n v="1957446"/>
    <n v="1678775.3276656261"/>
    <s v="Favourable"/>
  </r>
  <r>
    <s v="PID901"/>
    <x v="1162"/>
    <x v="0"/>
    <x v="0"/>
    <x v="1"/>
    <x v="31"/>
    <n v="6594"/>
    <n v="1009661"/>
    <n v="0"/>
    <n v="992129.84990748786"/>
    <n v="244651.49446363447"/>
    <n v="1009661"/>
    <n v="-227120.34437112231"/>
    <s v="Adverse"/>
  </r>
  <r>
    <s v="PID1783"/>
    <x v="1036"/>
    <x v="4"/>
    <x v="3"/>
    <x v="1"/>
    <x v="32"/>
    <n v="8335"/>
    <n v="2334361"/>
    <n v="27621"/>
    <n v="2176125.775029263"/>
    <n v="623459.64530030906"/>
    <n v="2306740"/>
    <n v="-465224.42032957217"/>
    <s v="Adverse"/>
  </r>
  <r>
    <s v="PID3246"/>
    <x v="582"/>
    <x v="3"/>
    <x v="1"/>
    <x v="0"/>
    <x v="15"/>
    <n v="8219"/>
    <n v="529607"/>
    <n v="24909"/>
    <n v="503018.70110604097"/>
    <n v="132300.79181933257"/>
    <n v="504698"/>
    <n v="-105712.4929253736"/>
    <s v="Adverse"/>
  </r>
  <r>
    <s v="PID3701"/>
    <x v="563"/>
    <x v="2"/>
    <x v="2"/>
    <x v="0"/>
    <x v="45"/>
    <n v="8799"/>
    <n v="1578868"/>
    <n v="0"/>
    <n v="1446998.1888192666"/>
    <n v="168752.26398438399"/>
    <n v="1578868"/>
    <n v="-36882.452803650638"/>
    <s v="Adverse"/>
  </r>
  <r>
    <s v="PID1248"/>
    <x v="611"/>
    <x v="3"/>
    <x v="1"/>
    <x v="1"/>
    <x v="0"/>
    <n v="6576"/>
    <n v="677796"/>
    <n v="47603"/>
    <n v="312811.22844928241"/>
    <n v="166904.02171679828"/>
    <n v="630193"/>
    <n v="198080.74983391934"/>
    <s v="Favourable"/>
  </r>
  <r>
    <s v="PID3509"/>
    <x v="1063"/>
    <x v="3"/>
    <x v="1"/>
    <x v="1"/>
    <x v="5"/>
    <n v="8961"/>
    <n v="619215"/>
    <n v="0"/>
    <n v="528011.07004547038"/>
    <n v="14717.908786214097"/>
    <n v="619215"/>
    <n v="76486.02116831555"/>
    <s v="Favourable"/>
  </r>
  <r>
    <s v="PID5448"/>
    <x v="1145"/>
    <x v="1"/>
    <x v="1"/>
    <x v="1"/>
    <x v="44"/>
    <n v="5762"/>
    <n v="1044479"/>
    <n v="29090"/>
    <n v="801398.09207443544"/>
    <n v="333400.68841018068"/>
    <n v="1015389"/>
    <n v="-90319.780484616058"/>
    <s v="Adverse"/>
  </r>
  <r>
    <s v="PID3615"/>
    <x v="1329"/>
    <x v="2"/>
    <x v="2"/>
    <x v="0"/>
    <x v="7"/>
    <n v="8455"/>
    <n v="1774635"/>
    <n v="52226"/>
    <n v="922133.94375065749"/>
    <n v="531865.98280546127"/>
    <n v="1722409"/>
    <n v="320635.07344388124"/>
    <s v="Favourable"/>
  </r>
  <r>
    <s v="PID5136"/>
    <x v="672"/>
    <x v="2"/>
    <x v="2"/>
    <x v="2"/>
    <x v="2"/>
    <n v="8742"/>
    <n v="1995580"/>
    <n v="0"/>
    <n v="729676.63125652424"/>
    <n v="24347.254097873632"/>
    <n v="1995580"/>
    <n v="1241556.1146456022"/>
    <s v="Favourable"/>
  </r>
  <r>
    <s v="PID4598"/>
    <x v="950"/>
    <x v="0"/>
    <x v="0"/>
    <x v="2"/>
    <x v="29"/>
    <n v="8033"/>
    <n v="602964"/>
    <n v="94406"/>
    <n v="143717.35327511659"/>
    <n v="100007.01163178762"/>
    <n v="508558"/>
    <n v="359239.63509309577"/>
    <s v="Favourable"/>
  </r>
  <r>
    <s v="PID4860"/>
    <x v="894"/>
    <x v="3"/>
    <x v="1"/>
    <x v="1"/>
    <x v="13"/>
    <n v="7603"/>
    <n v="1366939"/>
    <n v="56929"/>
    <n v="230770.76880166846"/>
    <n v="292040.53477259423"/>
    <n v="1310010"/>
    <n v="844127.69642573735"/>
    <s v="Favourable"/>
  </r>
  <r>
    <s v="PID5093"/>
    <x v="1334"/>
    <x v="1"/>
    <x v="1"/>
    <x v="0"/>
    <x v="40"/>
    <n v="6476"/>
    <n v="1710330"/>
    <n v="55867"/>
    <n v="1210796.4801918806"/>
    <n v="512893.5136682305"/>
    <n v="1654463"/>
    <n v="-13359.993860111106"/>
    <s v="Adverse"/>
  </r>
  <r>
    <s v="PID5606"/>
    <x v="1324"/>
    <x v="1"/>
    <x v="1"/>
    <x v="0"/>
    <x v="1"/>
    <n v="8958"/>
    <n v="1734169"/>
    <n v="42997"/>
    <n v="1014100.6841025765"/>
    <n v="531646.91937902302"/>
    <n v="1691172"/>
    <n v="188421.3965184004"/>
    <s v="Favourable"/>
  </r>
  <r>
    <s v="PID5674"/>
    <x v="638"/>
    <x v="0"/>
    <x v="0"/>
    <x v="2"/>
    <x v="32"/>
    <n v="7682"/>
    <n v="1316092"/>
    <n v="22447"/>
    <n v="73920.013925675215"/>
    <n v="191767.73638107235"/>
    <n v="1293645"/>
    <n v="1050404.2496932524"/>
    <s v="Favourable"/>
  </r>
  <r>
    <s v="PID6199"/>
    <x v="585"/>
    <x v="0"/>
    <x v="0"/>
    <x v="1"/>
    <x v="2"/>
    <n v="9305"/>
    <n v="426177"/>
    <n v="38413"/>
    <n v="72681.918859720681"/>
    <n v="63822.813228348765"/>
    <n v="387764"/>
    <n v="289672.26791193057"/>
    <s v="Favourable"/>
  </r>
  <r>
    <s v="PID1803"/>
    <x v="7"/>
    <x v="4"/>
    <x v="3"/>
    <x v="0"/>
    <x v="38"/>
    <n v="6036"/>
    <n v="920999"/>
    <n v="40637"/>
    <n v="748575.27538250235"/>
    <n v="70695.85307363364"/>
    <n v="880362"/>
    <n v="101727.87154386402"/>
    <s v="Favourable"/>
  </r>
  <r>
    <s v="PID1859"/>
    <x v="1335"/>
    <x v="0"/>
    <x v="0"/>
    <x v="1"/>
    <x v="7"/>
    <n v="6092"/>
    <n v="2092791"/>
    <n v="11300"/>
    <n v="23594.345290219229"/>
    <n v="390873.39913169254"/>
    <n v="2081491"/>
    <n v="1678323.2555780881"/>
    <s v="Favourable"/>
  </r>
  <r>
    <s v="PID2998"/>
    <x v="541"/>
    <x v="0"/>
    <x v="0"/>
    <x v="0"/>
    <x v="33"/>
    <n v="7835"/>
    <n v="1371608"/>
    <n v="46623"/>
    <n v="1193929.7722094285"/>
    <n v="27147.546187389871"/>
    <n v="1324985"/>
    <n v="150530.68160318164"/>
    <s v="Favourable"/>
  </r>
  <r>
    <s v="PID3517"/>
    <x v="397"/>
    <x v="3"/>
    <x v="1"/>
    <x v="0"/>
    <x v="21"/>
    <n v="9351"/>
    <n v="2201462"/>
    <n v="28920"/>
    <n v="304431.18125368189"/>
    <n v="445591.76051057485"/>
    <n v="2172542"/>
    <n v="1451439.0582357433"/>
    <s v="Favourable"/>
  </r>
  <r>
    <s v="PID4412"/>
    <x v="92"/>
    <x v="0"/>
    <x v="0"/>
    <x v="1"/>
    <x v="10"/>
    <n v="7482"/>
    <n v="277758"/>
    <n v="80423"/>
    <n v="246984.87593857246"/>
    <n v="92382.224766277664"/>
    <n v="197335"/>
    <n v="-61609.100704850105"/>
    <s v="Adverse"/>
  </r>
  <r>
    <s v="PID512"/>
    <x v="1336"/>
    <x v="2"/>
    <x v="2"/>
    <x v="1"/>
    <x v="46"/>
    <n v="7058"/>
    <n v="1519215"/>
    <n v="0"/>
    <n v="1143387.757859786"/>
    <n v="177803.94776313228"/>
    <n v="1519215"/>
    <n v="198023.29437708156"/>
    <s v="Favourable"/>
  </r>
  <r>
    <s v="PID6332"/>
    <x v="1228"/>
    <x v="0"/>
    <x v="0"/>
    <x v="0"/>
    <x v="12"/>
    <n v="8175"/>
    <n v="1449492"/>
    <n v="31423"/>
    <n v="491278.52672306093"/>
    <n v="296955.0544895936"/>
    <n v="1418069"/>
    <n v="661258.41878734552"/>
    <s v="Favourable"/>
  </r>
  <r>
    <s v="PID669"/>
    <x v="991"/>
    <x v="2"/>
    <x v="2"/>
    <x v="2"/>
    <x v="41"/>
    <n v="7053"/>
    <n v="1729337"/>
    <n v="59806"/>
    <n v="1663805.2967135031"/>
    <n v="175694.17038787517"/>
    <n v="1669531"/>
    <n v="-110162.46710137837"/>
    <s v="Adverse"/>
  </r>
  <r>
    <s v="PID5527"/>
    <x v="944"/>
    <x v="0"/>
    <x v="0"/>
    <x v="2"/>
    <x v="21"/>
    <n v="5965"/>
    <n v="346137"/>
    <n v="0"/>
    <n v="162704.26905335163"/>
    <n v="48193.930263931339"/>
    <n v="346137"/>
    <n v="135238.80068271703"/>
    <s v="Favourable"/>
  </r>
  <r>
    <s v="PID3015"/>
    <x v="719"/>
    <x v="2"/>
    <x v="2"/>
    <x v="0"/>
    <x v="5"/>
    <n v="6329"/>
    <n v="2365077"/>
    <n v="99657"/>
    <n v="823325.71655754105"/>
    <n v="185118.96589829505"/>
    <n v="2265420"/>
    <n v="1356632.3175441639"/>
    <s v="Favourable"/>
  </r>
  <r>
    <s v="PID749"/>
    <x v="495"/>
    <x v="4"/>
    <x v="3"/>
    <x v="0"/>
    <x v="29"/>
    <n v="5927"/>
    <n v="1868334"/>
    <n v="0"/>
    <n v="952542.54342370399"/>
    <n v="254068.74346646018"/>
    <n v="1868334"/>
    <n v="661722.71310983575"/>
    <s v="Favourable"/>
  </r>
  <r>
    <s v="PID796"/>
    <x v="628"/>
    <x v="4"/>
    <x v="3"/>
    <x v="0"/>
    <x v="21"/>
    <n v="7317"/>
    <n v="2021935"/>
    <n v="0"/>
    <n v="1008861.4169139813"/>
    <n v="370168.64382654493"/>
    <n v="2021935"/>
    <n v="642904.9392594737"/>
    <s v="Favourable"/>
  </r>
  <r>
    <s v="PID1481"/>
    <x v="1299"/>
    <x v="3"/>
    <x v="1"/>
    <x v="1"/>
    <x v="16"/>
    <n v="5915"/>
    <n v="318463"/>
    <n v="31894"/>
    <n v="212531.3376083652"/>
    <n v="2412.7231501068404"/>
    <n v="286569"/>
    <n v="103518.93924152796"/>
    <s v="Favourable"/>
  </r>
  <r>
    <s v="PID2823"/>
    <x v="1337"/>
    <x v="4"/>
    <x v="3"/>
    <x v="0"/>
    <x v="15"/>
    <n v="8111"/>
    <n v="1349425"/>
    <n v="0"/>
    <n v="687142.75561307243"/>
    <n v="411135.91217566113"/>
    <n v="1349425"/>
    <n v="251146.3322112665"/>
    <s v="Favourable"/>
  </r>
  <r>
    <s v="PID4125"/>
    <x v="1310"/>
    <x v="4"/>
    <x v="3"/>
    <x v="1"/>
    <x v="45"/>
    <n v="5536"/>
    <n v="1909047"/>
    <n v="57041"/>
    <n v="867119.09945967619"/>
    <n v="275210.76543353137"/>
    <n v="1852006"/>
    <n v="766717.13510679244"/>
    <s v="Favourable"/>
  </r>
  <r>
    <s v="PID5906"/>
    <x v="1338"/>
    <x v="4"/>
    <x v="3"/>
    <x v="1"/>
    <x v="42"/>
    <n v="5950"/>
    <n v="1101297"/>
    <n v="58917"/>
    <n v="386001.62250334077"/>
    <n v="44688.901307289365"/>
    <n v="1042380"/>
    <n v="670606.4761893698"/>
    <s v="Favourable"/>
  </r>
  <r>
    <s v="PID3862"/>
    <x v="926"/>
    <x v="2"/>
    <x v="2"/>
    <x v="0"/>
    <x v="33"/>
    <n v="8610"/>
    <n v="1981824"/>
    <n v="87448"/>
    <n v="779290.55190216738"/>
    <n v="427882.34999797627"/>
    <n v="1894376"/>
    <n v="774651.0980998564"/>
    <s v="Favourable"/>
  </r>
  <r>
    <s v="PID526"/>
    <x v="1185"/>
    <x v="0"/>
    <x v="0"/>
    <x v="1"/>
    <x v="11"/>
    <n v="6804"/>
    <n v="620437"/>
    <n v="47814"/>
    <n v="369949.43160253059"/>
    <n v="201984.09779492859"/>
    <n v="572623"/>
    <n v="48503.470602540765"/>
    <s v="Favourable"/>
  </r>
  <r>
    <s v="PID714"/>
    <x v="1044"/>
    <x v="0"/>
    <x v="0"/>
    <x v="1"/>
    <x v="17"/>
    <n v="7625"/>
    <n v="808564"/>
    <n v="0"/>
    <n v="638684.16784308758"/>
    <n v="141801.17582527068"/>
    <n v="808564"/>
    <n v="28078.656331641716"/>
    <s v="Favourable"/>
  </r>
  <r>
    <s v="PID1719"/>
    <x v="600"/>
    <x v="4"/>
    <x v="3"/>
    <x v="2"/>
    <x v="26"/>
    <n v="8361"/>
    <n v="694013"/>
    <n v="0"/>
    <n v="604508.4222998519"/>
    <n v="33067.440894784624"/>
    <n v="694013"/>
    <n v="56437.136805363465"/>
    <s v="Favourable"/>
  </r>
  <r>
    <s v="PID2428"/>
    <x v="613"/>
    <x v="3"/>
    <x v="1"/>
    <x v="0"/>
    <x v="42"/>
    <n v="5683"/>
    <n v="2221646"/>
    <n v="12842"/>
    <n v="356479.28040105692"/>
    <n v="722044.4119003755"/>
    <n v="2208804"/>
    <n v="1143122.3076985676"/>
    <s v="Favourable"/>
  </r>
  <r>
    <s v="PID3222"/>
    <x v="1339"/>
    <x v="3"/>
    <x v="1"/>
    <x v="2"/>
    <x v="25"/>
    <n v="6962"/>
    <n v="299505"/>
    <n v="0"/>
    <n v="243146.96515426436"/>
    <n v="40723.943766206336"/>
    <n v="299505"/>
    <n v="15634.091079529317"/>
    <s v="Favourable"/>
  </r>
  <r>
    <s v="PID6011"/>
    <x v="120"/>
    <x v="4"/>
    <x v="3"/>
    <x v="2"/>
    <x v="33"/>
    <n v="9005"/>
    <n v="2469523"/>
    <n v="10539"/>
    <n v="663957.4085808954"/>
    <n v="68392.077284768908"/>
    <n v="2458984"/>
    <n v="1737173.5141343358"/>
    <s v="Favourable"/>
  </r>
  <r>
    <s v="PID295"/>
    <x v="1066"/>
    <x v="0"/>
    <x v="0"/>
    <x v="1"/>
    <x v="22"/>
    <n v="7716"/>
    <n v="723795"/>
    <n v="16806"/>
    <n v="687174.75068431767"/>
    <n v="147701.36064960732"/>
    <n v="706989"/>
    <n v="-111081.11133392504"/>
    <s v="Adverse"/>
  </r>
  <r>
    <s v="PID2045"/>
    <x v="1017"/>
    <x v="1"/>
    <x v="1"/>
    <x v="0"/>
    <x v="46"/>
    <n v="6572"/>
    <n v="2432405"/>
    <n v="0"/>
    <n v="1038261.9612380674"/>
    <n v="503559.87442128308"/>
    <n v="2432405"/>
    <n v="890583.1643406495"/>
    <s v="Favourable"/>
  </r>
  <r>
    <s v="PID5633"/>
    <x v="755"/>
    <x v="2"/>
    <x v="2"/>
    <x v="1"/>
    <x v="32"/>
    <n v="6828"/>
    <n v="1564830"/>
    <n v="35583"/>
    <n v="1308375.50055477"/>
    <n v="114707.29897767975"/>
    <n v="1529247"/>
    <n v="141747.2004675502"/>
    <s v="Favourable"/>
  </r>
  <r>
    <s v="PID886"/>
    <x v="368"/>
    <x v="0"/>
    <x v="0"/>
    <x v="0"/>
    <x v="24"/>
    <n v="9110"/>
    <n v="1114676"/>
    <n v="0"/>
    <n v="42437.37891240733"/>
    <n v="57993.561435156829"/>
    <n v="1114676"/>
    <n v="1014245.0596524358"/>
    <s v="Favourable"/>
  </r>
  <r>
    <s v="PID1509"/>
    <x v="502"/>
    <x v="1"/>
    <x v="1"/>
    <x v="0"/>
    <x v="0"/>
    <n v="6730"/>
    <n v="1383135"/>
    <n v="28219"/>
    <n v="210932.92223718742"/>
    <n v="439268.88673056656"/>
    <n v="1354916"/>
    <n v="732933.19103224599"/>
    <s v="Favourable"/>
  </r>
  <r>
    <s v="PID1547"/>
    <x v="67"/>
    <x v="0"/>
    <x v="0"/>
    <x v="0"/>
    <x v="39"/>
    <n v="6964"/>
    <n v="718187"/>
    <n v="29230"/>
    <n v="440750.84272662969"/>
    <n v="200197.18394042682"/>
    <n v="688957"/>
    <n v="77238.973332943511"/>
    <s v="Favourable"/>
  </r>
  <r>
    <s v="PID1667"/>
    <x v="1340"/>
    <x v="1"/>
    <x v="1"/>
    <x v="0"/>
    <x v="37"/>
    <n v="6832"/>
    <n v="1484619"/>
    <n v="10022"/>
    <n v="91129.915267802062"/>
    <n v="471287.67404273059"/>
    <n v="1474597"/>
    <n v="922201.41068946733"/>
    <s v="Favourable"/>
  </r>
  <r>
    <s v="PID3361"/>
    <x v="873"/>
    <x v="3"/>
    <x v="1"/>
    <x v="2"/>
    <x v="10"/>
    <n v="8743"/>
    <n v="2267429"/>
    <n v="48281"/>
    <n v="2191324.0754854949"/>
    <n v="274350.73363013979"/>
    <n v="2219148"/>
    <n v="-198245.80911563477"/>
    <s v="Adverse"/>
  </r>
  <r>
    <s v="PID2737"/>
    <x v="612"/>
    <x v="3"/>
    <x v="1"/>
    <x v="2"/>
    <x v="43"/>
    <n v="8617"/>
    <n v="498457"/>
    <n v="0"/>
    <n v="223686.7765917365"/>
    <n v="20517.875725734379"/>
    <n v="498457"/>
    <n v="254252.34768252913"/>
    <s v="Favourable"/>
  </r>
  <r>
    <s v="PID330"/>
    <x v="1341"/>
    <x v="1"/>
    <x v="1"/>
    <x v="2"/>
    <x v="1"/>
    <n v="9254"/>
    <n v="1184712"/>
    <n v="55573"/>
    <n v="246107.64246641289"/>
    <n v="337208.40228834067"/>
    <n v="1129139"/>
    <n v="601395.95524524641"/>
    <s v="Favourable"/>
  </r>
  <r>
    <s v="PID723"/>
    <x v="1305"/>
    <x v="1"/>
    <x v="1"/>
    <x v="0"/>
    <x v="2"/>
    <n v="7823"/>
    <n v="1014861"/>
    <n v="88431"/>
    <n v="739445.37981300906"/>
    <n v="163932.84159160135"/>
    <n v="926430"/>
    <n v="111482.77859538957"/>
    <s v="Favourable"/>
  </r>
  <r>
    <s v="PID1366"/>
    <x v="315"/>
    <x v="1"/>
    <x v="1"/>
    <x v="0"/>
    <x v="40"/>
    <n v="6012"/>
    <n v="1331178"/>
    <n v="0"/>
    <n v="526372.04365205532"/>
    <n v="192374.48787605157"/>
    <n v="1331178"/>
    <n v="612431.46847189311"/>
    <s v="Favourable"/>
  </r>
  <r>
    <s v="PID2533"/>
    <x v="1107"/>
    <x v="4"/>
    <x v="3"/>
    <x v="0"/>
    <x v="9"/>
    <n v="7871"/>
    <n v="962154"/>
    <n v="35310"/>
    <n v="804499.27294643875"/>
    <n v="26673.978431414103"/>
    <n v="926844"/>
    <n v="130980.74862214713"/>
    <s v="Favourable"/>
  </r>
  <r>
    <s v="PID5088"/>
    <x v="947"/>
    <x v="0"/>
    <x v="0"/>
    <x v="1"/>
    <x v="28"/>
    <n v="6913"/>
    <n v="2257933"/>
    <n v="14806"/>
    <n v="633660.73000912031"/>
    <n v="470337.63842654723"/>
    <n v="2243127"/>
    <n v="1153934.6315643324"/>
    <s v="Favourable"/>
  </r>
  <r>
    <s v="PID988"/>
    <x v="1342"/>
    <x v="0"/>
    <x v="0"/>
    <x v="0"/>
    <x v="35"/>
    <n v="6771"/>
    <n v="656343"/>
    <n v="0"/>
    <n v="309174.43691581383"/>
    <n v="75278.908825710372"/>
    <n v="656343"/>
    <n v="271889.65425847581"/>
    <s v="Favourable"/>
  </r>
  <r>
    <s v="PID2789"/>
    <x v="768"/>
    <x v="4"/>
    <x v="3"/>
    <x v="0"/>
    <x v="11"/>
    <n v="8796"/>
    <n v="1020365"/>
    <n v="0"/>
    <n v="420186.35770520038"/>
    <n v="224800.03577083058"/>
    <n v="1020365"/>
    <n v="375378.60652396898"/>
    <s v="Favourable"/>
  </r>
  <r>
    <s v="PID3991"/>
    <x v="924"/>
    <x v="0"/>
    <x v="0"/>
    <x v="1"/>
    <x v="13"/>
    <n v="8718"/>
    <n v="1043039"/>
    <n v="56620"/>
    <n v="867752.82027214719"/>
    <n v="126895.69703808009"/>
    <n v="986419"/>
    <n v="48390.482689772733"/>
    <s v="Favourable"/>
  </r>
  <r>
    <s v="PID3939"/>
    <x v="1327"/>
    <x v="2"/>
    <x v="2"/>
    <x v="2"/>
    <x v="2"/>
    <n v="8992"/>
    <n v="1921019"/>
    <n v="0"/>
    <n v="1784731.730964476"/>
    <n v="218320.79329712151"/>
    <n v="1921019"/>
    <n v="-82033.524261597544"/>
    <s v="Adverse"/>
  </r>
  <r>
    <s v="PID637"/>
    <x v="1328"/>
    <x v="3"/>
    <x v="1"/>
    <x v="0"/>
    <x v="31"/>
    <n v="9181"/>
    <n v="1184420"/>
    <n v="0"/>
    <n v="225395.92446452583"/>
    <n v="38000.984716748149"/>
    <n v="1184420"/>
    <n v="921023.09081872599"/>
    <s v="Favourable"/>
  </r>
  <r>
    <s v="PID3439"/>
    <x v="1343"/>
    <x v="1"/>
    <x v="1"/>
    <x v="0"/>
    <x v="29"/>
    <n v="6208"/>
    <n v="1362569"/>
    <n v="0"/>
    <n v="242548.63905737791"/>
    <n v="418978.3547736663"/>
    <n v="1362569"/>
    <n v="701042.00616895582"/>
    <s v="Favourable"/>
  </r>
  <r>
    <s v="PID4173"/>
    <x v="61"/>
    <x v="0"/>
    <x v="0"/>
    <x v="1"/>
    <x v="44"/>
    <n v="8282"/>
    <n v="622540"/>
    <n v="48338"/>
    <n v="364603.71645198535"/>
    <n v="2215.9213604166089"/>
    <n v="574202"/>
    <n v="255720.36218759802"/>
    <s v="Favourable"/>
  </r>
  <r>
    <s v="PID5756"/>
    <x v="347"/>
    <x v="0"/>
    <x v="0"/>
    <x v="0"/>
    <x v="1"/>
    <n v="6390"/>
    <n v="673648"/>
    <n v="42756"/>
    <n v="405856.5514048023"/>
    <n v="127517.99415628235"/>
    <n v="630892"/>
    <n v="140273.45443891536"/>
    <s v="Favourable"/>
  </r>
  <r>
    <s v="PID5360"/>
    <x v="909"/>
    <x v="0"/>
    <x v="0"/>
    <x v="2"/>
    <x v="12"/>
    <n v="6567"/>
    <n v="1278071"/>
    <n v="52211"/>
    <n v="352567.40925181948"/>
    <n v="33085.553117156618"/>
    <n v="1225860"/>
    <n v="892418.03763102391"/>
    <s v="Favourable"/>
  </r>
  <r>
    <s v="PID6464"/>
    <x v="223"/>
    <x v="3"/>
    <x v="1"/>
    <x v="1"/>
    <x v="22"/>
    <n v="7475"/>
    <n v="1479602"/>
    <n v="0"/>
    <n v="518576.51753070281"/>
    <n v="264618.36341561639"/>
    <n v="1479602"/>
    <n v="696407.1190536808"/>
    <s v="Favourable"/>
  </r>
  <r>
    <s v="PID365"/>
    <x v="1277"/>
    <x v="1"/>
    <x v="1"/>
    <x v="2"/>
    <x v="21"/>
    <n v="7607"/>
    <n v="1988074"/>
    <n v="0"/>
    <n v="1230114.9541413949"/>
    <n v="83496.848202077279"/>
    <n v="1988074"/>
    <n v="674462.19765652786"/>
    <s v="Favourable"/>
  </r>
  <r>
    <s v="PID4074"/>
    <x v="156"/>
    <x v="2"/>
    <x v="2"/>
    <x v="1"/>
    <x v="38"/>
    <n v="8644"/>
    <n v="1907294"/>
    <n v="0"/>
    <n v="1324237.6339278158"/>
    <n v="209653.04407043915"/>
    <n v="1907294"/>
    <n v="373403.32200174499"/>
    <s v="Favourable"/>
  </r>
  <r>
    <s v="PID4144"/>
    <x v="288"/>
    <x v="4"/>
    <x v="3"/>
    <x v="2"/>
    <x v="20"/>
    <n v="9348"/>
    <n v="1637729"/>
    <n v="18381"/>
    <n v="854585.21553625225"/>
    <n v="402764.47776065237"/>
    <n v="1619348"/>
    <n v="380379.30670309532"/>
    <s v="Favourable"/>
  </r>
  <r>
    <s v="PID5902"/>
    <x v="410"/>
    <x v="3"/>
    <x v="1"/>
    <x v="2"/>
    <x v="28"/>
    <n v="6905"/>
    <n v="1530329"/>
    <n v="0"/>
    <n v="491932.10155238071"/>
    <n v="289479.70021644008"/>
    <n v="1530329"/>
    <n v="748917.19823117927"/>
    <s v="Favourable"/>
  </r>
  <r>
    <s v="PID1293"/>
    <x v="189"/>
    <x v="3"/>
    <x v="1"/>
    <x v="0"/>
    <x v="11"/>
    <n v="7118"/>
    <n v="817819"/>
    <n v="42676"/>
    <n v="335521.30909320852"/>
    <n v="240178.586980533"/>
    <n v="775143"/>
    <n v="242119.10392625851"/>
    <s v="Favourable"/>
  </r>
  <r>
    <s v="PID1997"/>
    <x v="604"/>
    <x v="4"/>
    <x v="3"/>
    <x v="0"/>
    <x v="44"/>
    <n v="5937"/>
    <n v="1401813"/>
    <n v="18796"/>
    <n v="7449.9967224702987"/>
    <n v="249520.07665120997"/>
    <n v="1383017"/>
    <n v="1144842.9266263198"/>
    <s v="Favourable"/>
  </r>
  <r>
    <s v="PID1405"/>
    <x v="1009"/>
    <x v="4"/>
    <x v="3"/>
    <x v="1"/>
    <x v="2"/>
    <n v="7329"/>
    <n v="2472046"/>
    <n v="40601"/>
    <n v="1654189.6859920009"/>
    <n v="219464.85377142276"/>
    <n v="2431445"/>
    <n v="598391.46023657639"/>
    <s v="Favourable"/>
  </r>
  <r>
    <s v="PID791"/>
    <x v="510"/>
    <x v="2"/>
    <x v="2"/>
    <x v="0"/>
    <x v="34"/>
    <n v="6293"/>
    <n v="801705"/>
    <n v="0"/>
    <n v="134773.69066588223"/>
    <n v="243228.7295051782"/>
    <n v="801705"/>
    <n v="423702.57982893958"/>
    <s v="Favourable"/>
  </r>
  <r>
    <s v="PID4568"/>
    <x v="306"/>
    <x v="4"/>
    <x v="3"/>
    <x v="1"/>
    <x v="10"/>
    <n v="6027"/>
    <n v="1794642"/>
    <n v="26144"/>
    <n v="60451.704735455278"/>
    <n v="273016.13856740942"/>
    <n v="1768498"/>
    <n v="1461174.1566971354"/>
    <s v="Favourable"/>
  </r>
  <r>
    <s v="PID2915"/>
    <x v="1344"/>
    <x v="2"/>
    <x v="2"/>
    <x v="0"/>
    <x v="46"/>
    <n v="6648"/>
    <n v="1770549"/>
    <n v="34552"/>
    <n v="1466299.5908775309"/>
    <n v="392280.86254830478"/>
    <n v="1735997"/>
    <n v="-88031.453425835585"/>
    <s v="Adverse"/>
  </r>
  <r>
    <s v="PID5825"/>
    <x v="311"/>
    <x v="4"/>
    <x v="3"/>
    <x v="1"/>
    <x v="13"/>
    <n v="5904"/>
    <n v="1818876"/>
    <n v="0"/>
    <n v="463866.55766015511"/>
    <n v="210889.2738403714"/>
    <n v="1818876"/>
    <n v="1144120.1684994735"/>
    <s v="Favourable"/>
  </r>
  <r>
    <s v="PID634"/>
    <x v="432"/>
    <x v="3"/>
    <x v="1"/>
    <x v="2"/>
    <x v="2"/>
    <n v="7014"/>
    <n v="282287"/>
    <n v="0"/>
    <n v="200507.07061898947"/>
    <n v="45404.208849807947"/>
    <n v="282287"/>
    <n v="36375.720531202591"/>
    <s v="Favourable"/>
  </r>
  <r>
    <s v="PID1758"/>
    <x v="925"/>
    <x v="4"/>
    <x v="3"/>
    <x v="0"/>
    <x v="33"/>
    <n v="8458"/>
    <n v="1017540"/>
    <n v="85078"/>
    <n v="60258.588140918371"/>
    <n v="137392.06242952836"/>
    <n v="932462"/>
    <n v="819889.34942955326"/>
    <s v="Favourable"/>
  </r>
  <r>
    <s v="PID2083"/>
    <x v="1345"/>
    <x v="0"/>
    <x v="0"/>
    <x v="1"/>
    <x v="0"/>
    <n v="8379"/>
    <n v="1470219"/>
    <n v="89295"/>
    <n v="747370.19784817297"/>
    <n v="434685.82649758924"/>
    <n v="1380924"/>
    <n v="288162.9756542379"/>
    <s v="Favourable"/>
  </r>
  <r>
    <s v="PID2818"/>
    <x v="717"/>
    <x v="4"/>
    <x v="3"/>
    <x v="0"/>
    <x v="31"/>
    <n v="8277"/>
    <n v="1463922"/>
    <n v="96084"/>
    <n v="229650.04264138397"/>
    <n v="454400.83771027182"/>
    <n v="1367838"/>
    <n v="779871.11964834423"/>
    <s v="Favourable"/>
  </r>
  <r>
    <s v="PID3373"/>
    <x v="142"/>
    <x v="4"/>
    <x v="3"/>
    <x v="2"/>
    <x v="24"/>
    <n v="9125"/>
    <n v="292751"/>
    <n v="0"/>
    <n v="234133.0283365607"/>
    <n v="26456.834671534216"/>
    <n v="292751"/>
    <n v="32161.136991905078"/>
    <s v="Favourable"/>
  </r>
  <r>
    <s v="PID5379"/>
    <x v="724"/>
    <x v="0"/>
    <x v="0"/>
    <x v="1"/>
    <x v="10"/>
    <n v="8652"/>
    <n v="1221549"/>
    <n v="64854"/>
    <n v="197464.65648873098"/>
    <n v="204340.2905998097"/>
    <n v="1156695"/>
    <n v="819744.05291145935"/>
    <s v="Favourable"/>
  </r>
  <r>
    <s v="PID5945"/>
    <x v="228"/>
    <x v="1"/>
    <x v="1"/>
    <x v="0"/>
    <x v="8"/>
    <n v="7931"/>
    <n v="457442"/>
    <n v="82456"/>
    <n v="144543.05652096332"/>
    <n v="73587.577806636633"/>
    <n v="374986"/>
    <n v="239311.36567240005"/>
    <s v="Favourable"/>
  </r>
  <r>
    <s v="PID2438"/>
    <x v="590"/>
    <x v="1"/>
    <x v="1"/>
    <x v="0"/>
    <x v="41"/>
    <n v="7122"/>
    <n v="1419607"/>
    <n v="0"/>
    <n v="860210.13153284299"/>
    <n v="243449.08431869149"/>
    <n v="1419607"/>
    <n v="315947.78414846561"/>
    <s v="Favourable"/>
  </r>
  <r>
    <s v="PID4669"/>
    <x v="1346"/>
    <x v="1"/>
    <x v="1"/>
    <x v="0"/>
    <x v="9"/>
    <n v="8079"/>
    <n v="791082"/>
    <n v="12690"/>
    <n v="303007.33663424593"/>
    <n v="33091.019014824582"/>
    <n v="778392"/>
    <n v="454983.64435092948"/>
    <s v="Favourable"/>
  </r>
  <r>
    <s v="PID5499"/>
    <x v="929"/>
    <x v="4"/>
    <x v="3"/>
    <x v="1"/>
    <x v="36"/>
    <n v="9044"/>
    <n v="793979"/>
    <n v="0"/>
    <n v="302024.43407255394"/>
    <n v="252324.54977876999"/>
    <n v="793979"/>
    <n v="239630.01614867605"/>
    <s v="Favourable"/>
  </r>
  <r>
    <s v="PID5745"/>
    <x v="129"/>
    <x v="4"/>
    <x v="3"/>
    <x v="2"/>
    <x v="14"/>
    <n v="6677"/>
    <n v="1147909"/>
    <n v="17295"/>
    <n v="784696.61596924183"/>
    <n v="9038.2889789626097"/>
    <n v="1130614"/>
    <n v="354174.09505179559"/>
    <s v="Favourable"/>
  </r>
  <r>
    <s v="PID6245"/>
    <x v="1048"/>
    <x v="0"/>
    <x v="0"/>
    <x v="1"/>
    <x v="3"/>
    <n v="9386"/>
    <n v="1227117"/>
    <n v="0"/>
    <n v="546731.09208572982"/>
    <n v="282390.21421936946"/>
    <n v="1227117"/>
    <n v="397995.69369490072"/>
    <s v="Favourable"/>
  </r>
  <r>
    <s v="PID660"/>
    <x v="922"/>
    <x v="0"/>
    <x v="0"/>
    <x v="2"/>
    <x v="32"/>
    <n v="7441"/>
    <n v="1825915"/>
    <n v="0"/>
    <n v="710259.69004324451"/>
    <n v="510988.77891291498"/>
    <n v="1825915"/>
    <n v="604666.53104384057"/>
    <s v="Favourable"/>
  </r>
  <r>
    <s v="PID1531"/>
    <x v="1187"/>
    <x v="1"/>
    <x v="1"/>
    <x v="1"/>
    <x v="2"/>
    <n v="8563"/>
    <n v="1837260"/>
    <n v="40897"/>
    <n v="412195.97846132633"/>
    <n v="563581.56401931087"/>
    <n v="1796363"/>
    <n v="861482.4575193628"/>
    <s v="Favourable"/>
  </r>
  <r>
    <s v="PID5802"/>
    <x v="196"/>
    <x v="2"/>
    <x v="2"/>
    <x v="2"/>
    <x v="41"/>
    <n v="9201"/>
    <n v="2244200"/>
    <n v="56898"/>
    <n v="1311646.300991398"/>
    <n v="518564.13528279471"/>
    <n v="2187302"/>
    <n v="413989.56372580724"/>
    <s v="Favourable"/>
  </r>
  <r>
    <s v="PID661"/>
    <x v="404"/>
    <x v="2"/>
    <x v="2"/>
    <x v="1"/>
    <x v="36"/>
    <n v="8389"/>
    <n v="2026602"/>
    <n v="36510"/>
    <n v="1410738.3328192923"/>
    <n v="642037.98125915846"/>
    <n v="1990092"/>
    <n v="-26174.314078450669"/>
    <s v="Adverse"/>
  </r>
  <r>
    <s v="PID3044"/>
    <x v="710"/>
    <x v="3"/>
    <x v="1"/>
    <x v="0"/>
    <x v="22"/>
    <n v="6745"/>
    <n v="1341930"/>
    <n v="85434"/>
    <n v="464417.10808697721"/>
    <n v="410467.18358733499"/>
    <n v="1256496"/>
    <n v="467045.7083256878"/>
    <s v="Favourable"/>
  </r>
  <r>
    <s v="PID5239"/>
    <x v="1214"/>
    <x v="0"/>
    <x v="0"/>
    <x v="0"/>
    <x v="43"/>
    <n v="5960"/>
    <n v="985278"/>
    <n v="21921"/>
    <n v="10163.530763367262"/>
    <n v="309582.87899562629"/>
    <n v="963357"/>
    <n v="665531.59024100646"/>
    <s v="Favourable"/>
  </r>
  <r>
    <s v="PID6359"/>
    <x v="43"/>
    <x v="4"/>
    <x v="3"/>
    <x v="0"/>
    <x v="45"/>
    <n v="7669"/>
    <n v="2088700"/>
    <n v="15165"/>
    <n v="1207892.9054013735"/>
    <n v="28302.080957743379"/>
    <n v="2073535"/>
    <n v="852505.01364088315"/>
    <s v="Favourable"/>
  </r>
  <r>
    <s v="PID963"/>
    <x v="492"/>
    <x v="4"/>
    <x v="3"/>
    <x v="2"/>
    <x v="13"/>
    <n v="6563"/>
    <n v="2207895"/>
    <n v="26033"/>
    <n v="646005.34791453497"/>
    <n v="400793.73721185955"/>
    <n v="2181862"/>
    <n v="1161095.9148736056"/>
    <s v="Favourable"/>
  </r>
  <r>
    <s v="PID1867"/>
    <x v="1347"/>
    <x v="1"/>
    <x v="1"/>
    <x v="2"/>
    <x v="34"/>
    <n v="9067"/>
    <n v="888829"/>
    <n v="56190"/>
    <n v="729800.95638674509"/>
    <n v="115870.88009955866"/>
    <n v="832639"/>
    <n v="43157.163513696287"/>
    <s v="Favourable"/>
  </r>
  <r>
    <s v="PID1025"/>
    <x v="642"/>
    <x v="3"/>
    <x v="1"/>
    <x v="0"/>
    <x v="19"/>
    <n v="8325"/>
    <n v="2447471"/>
    <n v="22192"/>
    <n v="128773.84695836024"/>
    <n v="445911.87651194661"/>
    <n v="2425279"/>
    <n v="1872785.276529693"/>
    <s v="Favourable"/>
  </r>
  <r>
    <s v="PID2627"/>
    <x v="229"/>
    <x v="1"/>
    <x v="1"/>
    <x v="2"/>
    <x v="37"/>
    <n v="8918"/>
    <n v="1626460"/>
    <n v="27726"/>
    <n v="86084.400350884258"/>
    <n v="224069.57567962087"/>
    <n v="1598734"/>
    <n v="1316306.0239694947"/>
    <s v="Favourable"/>
  </r>
  <r>
    <s v="PID2637"/>
    <x v="924"/>
    <x v="1"/>
    <x v="1"/>
    <x v="1"/>
    <x v="43"/>
    <n v="8494"/>
    <n v="1625321"/>
    <n v="33005"/>
    <n v="754764.93103729759"/>
    <n v="365928.14025006094"/>
    <n v="1592316"/>
    <n v="504627.92871264135"/>
    <s v="Favourable"/>
  </r>
  <r>
    <s v="PID4163"/>
    <x v="834"/>
    <x v="2"/>
    <x v="2"/>
    <x v="1"/>
    <x v="36"/>
    <n v="6168"/>
    <n v="525502"/>
    <n v="0"/>
    <n v="209711.34821364153"/>
    <n v="37120.031335092768"/>
    <n v="525502"/>
    <n v="278670.62045126571"/>
    <s v="Favourable"/>
  </r>
  <r>
    <s v="PID4908"/>
    <x v="379"/>
    <x v="3"/>
    <x v="1"/>
    <x v="0"/>
    <x v="10"/>
    <n v="6052"/>
    <n v="2393426"/>
    <n v="47400"/>
    <n v="1943634.5520591999"/>
    <n v="400779.89859790169"/>
    <n v="2346026"/>
    <n v="49011.549342898652"/>
    <s v="Favourable"/>
  </r>
  <r>
    <s v="PID5173"/>
    <x v="75"/>
    <x v="1"/>
    <x v="1"/>
    <x v="0"/>
    <x v="27"/>
    <n v="8696"/>
    <n v="2367214"/>
    <n v="0"/>
    <n v="1032575.0581255934"/>
    <n v="302498.84055888763"/>
    <n v="2367214"/>
    <n v="1032140.1013155191"/>
    <s v="Favourable"/>
  </r>
  <r>
    <s v="PID5699"/>
    <x v="1348"/>
    <x v="0"/>
    <x v="0"/>
    <x v="1"/>
    <x v="40"/>
    <n v="7360"/>
    <n v="2257149"/>
    <n v="0"/>
    <n v="785504.77461408812"/>
    <n v="546748.53962818114"/>
    <n v="2257149"/>
    <n v="924895.68575773062"/>
    <s v="Favourable"/>
  </r>
  <r>
    <s v="PID145"/>
    <x v="97"/>
    <x v="0"/>
    <x v="0"/>
    <x v="2"/>
    <x v="39"/>
    <n v="9016"/>
    <n v="2097564"/>
    <n v="57444"/>
    <n v="786494.39953783818"/>
    <n v="113173.94935788568"/>
    <n v="2040120"/>
    <n v="1197895.6511042761"/>
    <s v="Favourable"/>
  </r>
  <r>
    <s v="PID635"/>
    <x v="71"/>
    <x v="1"/>
    <x v="1"/>
    <x v="2"/>
    <x v="37"/>
    <n v="7030"/>
    <n v="702233"/>
    <n v="0"/>
    <n v="682694.48190621822"/>
    <n v="212079.06141117983"/>
    <n v="702233"/>
    <n v="-192540.54331739806"/>
    <s v="Adverse"/>
  </r>
  <r>
    <s v="PID1814"/>
    <x v="266"/>
    <x v="1"/>
    <x v="1"/>
    <x v="1"/>
    <x v="15"/>
    <n v="6667"/>
    <n v="352523"/>
    <n v="0"/>
    <n v="278883.40170402225"/>
    <n v="98860.555205653538"/>
    <n v="352523"/>
    <n v="-25220.956909675791"/>
    <s v="Adverse"/>
  </r>
  <r>
    <s v="PID2368"/>
    <x v="1180"/>
    <x v="3"/>
    <x v="1"/>
    <x v="0"/>
    <x v="14"/>
    <n v="6634"/>
    <n v="1257780"/>
    <n v="17736"/>
    <n v="254588.04220216305"/>
    <n v="114629.31468819479"/>
    <n v="1240044"/>
    <n v="888562.6431096422"/>
    <s v="Favourable"/>
  </r>
  <r>
    <s v="PID2987"/>
    <x v="1349"/>
    <x v="4"/>
    <x v="3"/>
    <x v="0"/>
    <x v="46"/>
    <n v="5953"/>
    <n v="1899373"/>
    <n v="57799"/>
    <n v="1208098.3964021595"/>
    <n v="198094.66612278717"/>
    <n v="1841574"/>
    <n v="493179.93747505336"/>
    <s v="Favourable"/>
  </r>
  <r>
    <s v="PID3745"/>
    <x v="395"/>
    <x v="2"/>
    <x v="2"/>
    <x v="0"/>
    <x v="38"/>
    <n v="5854"/>
    <n v="2423543"/>
    <n v="0"/>
    <n v="512993.19820949523"/>
    <n v="2897.1183678546327"/>
    <n v="2423543"/>
    <n v="1907652.6834226502"/>
    <s v="Favourable"/>
  </r>
  <r>
    <s v="PID1236"/>
    <x v="56"/>
    <x v="0"/>
    <x v="0"/>
    <x v="1"/>
    <x v="16"/>
    <n v="6291"/>
    <n v="2004463"/>
    <n v="0"/>
    <n v="109500.09117836475"/>
    <n v="548687.95974212547"/>
    <n v="2004463"/>
    <n v="1346274.9490795098"/>
    <s v="Favourable"/>
  </r>
  <r>
    <s v="PID4809"/>
    <x v="462"/>
    <x v="3"/>
    <x v="1"/>
    <x v="1"/>
    <x v="29"/>
    <n v="6098"/>
    <n v="978585"/>
    <n v="23151"/>
    <n v="532136.14890384127"/>
    <n v="201384.19155446618"/>
    <n v="955434"/>
    <n v="245064.65954169258"/>
    <s v="Favourable"/>
  </r>
  <r>
    <s v="PID5515"/>
    <x v="378"/>
    <x v="4"/>
    <x v="3"/>
    <x v="0"/>
    <x v="30"/>
    <n v="7614"/>
    <n v="515698"/>
    <n v="55530"/>
    <n v="248881.37677874844"/>
    <n v="93763.074218643524"/>
    <n v="460168"/>
    <n v="173053.54900260805"/>
    <s v="Favourable"/>
  </r>
  <r>
    <s v="PID6001"/>
    <x v="750"/>
    <x v="1"/>
    <x v="1"/>
    <x v="1"/>
    <x v="43"/>
    <n v="5764"/>
    <n v="1213629"/>
    <n v="0"/>
    <n v="583629.60070066713"/>
    <n v="253991.02181335341"/>
    <n v="1213629"/>
    <n v="376008.37748597946"/>
    <s v="Favourable"/>
  </r>
  <r>
    <s v="PID1646"/>
    <x v="225"/>
    <x v="3"/>
    <x v="1"/>
    <x v="0"/>
    <x v="8"/>
    <n v="7179"/>
    <n v="485944"/>
    <n v="11057"/>
    <n v="253447.91903775115"/>
    <n v="22658.260376389419"/>
    <n v="474887"/>
    <n v="209837.82058585942"/>
    <s v="Favourable"/>
  </r>
  <r>
    <s v="PID5412"/>
    <x v="1350"/>
    <x v="2"/>
    <x v="2"/>
    <x v="1"/>
    <x v="27"/>
    <n v="8661"/>
    <n v="1242265"/>
    <n v="42504"/>
    <n v="258557.66202070922"/>
    <n v="331407.87537897745"/>
    <n v="1199761"/>
    <n v="652299.46260031336"/>
    <s v="Favourable"/>
  </r>
  <r>
    <s v="PID2375"/>
    <x v="440"/>
    <x v="3"/>
    <x v="1"/>
    <x v="1"/>
    <x v="27"/>
    <n v="6458"/>
    <n v="2186787"/>
    <n v="40490"/>
    <n v="77200.908365513358"/>
    <n v="486549.74227738351"/>
    <n v="2146297"/>
    <n v="1623036.349357103"/>
    <s v="Favourable"/>
  </r>
  <r>
    <s v="PID4338"/>
    <x v="612"/>
    <x v="3"/>
    <x v="1"/>
    <x v="0"/>
    <x v="24"/>
    <n v="6081"/>
    <n v="1565878"/>
    <n v="0"/>
    <n v="1493161.5514880142"/>
    <n v="154608.37704993709"/>
    <n v="1565878"/>
    <n v="-81891.928537951317"/>
    <s v="Adverse"/>
  </r>
  <r>
    <s v="PID924"/>
    <x v="421"/>
    <x v="2"/>
    <x v="2"/>
    <x v="0"/>
    <x v="10"/>
    <n v="7126"/>
    <n v="1403663"/>
    <n v="24839"/>
    <n v="1386653.9293532399"/>
    <n v="153464.4464883075"/>
    <n v="1378824"/>
    <n v="-136455.3758415475"/>
    <s v="Adverse"/>
  </r>
  <r>
    <s v="PID5776"/>
    <x v="1133"/>
    <x v="3"/>
    <x v="1"/>
    <x v="0"/>
    <x v="43"/>
    <n v="6457"/>
    <n v="2136183"/>
    <n v="37305"/>
    <n v="1114812.9427874507"/>
    <n v="378305.70677855372"/>
    <n v="2098878"/>
    <n v="643064.35043399548"/>
    <s v="Favourable"/>
  </r>
  <r>
    <s v="PID878"/>
    <x v="1236"/>
    <x v="0"/>
    <x v="0"/>
    <x v="0"/>
    <x v="30"/>
    <n v="9398"/>
    <n v="2282118"/>
    <n v="25209"/>
    <n v="1216137.3795901625"/>
    <n v="111430.13609136648"/>
    <n v="2256909"/>
    <n v="954550.48431847105"/>
    <s v="Favourable"/>
  </r>
  <r>
    <s v="PID1063"/>
    <x v="643"/>
    <x v="3"/>
    <x v="1"/>
    <x v="0"/>
    <x v="11"/>
    <n v="7399"/>
    <n v="1170013"/>
    <n v="18880"/>
    <n v="679433.64615394548"/>
    <n v="101621.65549562529"/>
    <n v="1151133"/>
    <n v="388957.69835042919"/>
    <s v="Favourable"/>
  </r>
  <r>
    <s v="PID3695"/>
    <x v="1351"/>
    <x v="3"/>
    <x v="1"/>
    <x v="2"/>
    <x v="15"/>
    <n v="6626"/>
    <n v="802999"/>
    <n v="39331"/>
    <n v="466948.4091747193"/>
    <n v="29062.115195896418"/>
    <n v="763668"/>
    <n v="306988.47562938428"/>
    <s v="Favourable"/>
  </r>
  <r>
    <s v="PID6283"/>
    <x v="331"/>
    <x v="4"/>
    <x v="3"/>
    <x v="2"/>
    <x v="32"/>
    <n v="6285"/>
    <n v="1534381"/>
    <n v="45066"/>
    <n v="1133974.060475122"/>
    <n v="138355.24897885582"/>
    <n v="1489315"/>
    <n v="262051.69054602226"/>
    <s v="Favourable"/>
  </r>
  <r>
    <s v="PID1591"/>
    <x v="1012"/>
    <x v="2"/>
    <x v="2"/>
    <x v="1"/>
    <x v="0"/>
    <n v="6147"/>
    <n v="579667"/>
    <n v="51693"/>
    <n v="54316.575417933258"/>
    <n v="89308.549001097723"/>
    <n v="527974"/>
    <n v="436041.87558096903"/>
    <s v="Favourable"/>
  </r>
  <r>
    <s v="PID2944"/>
    <x v="150"/>
    <x v="1"/>
    <x v="1"/>
    <x v="0"/>
    <x v="26"/>
    <n v="7452"/>
    <n v="1823175"/>
    <n v="24872"/>
    <n v="867714.36767163081"/>
    <n v="84794.798114765246"/>
    <n v="1798303"/>
    <n v="870665.83421360399"/>
    <s v="Favourable"/>
  </r>
  <r>
    <s v="PID5813"/>
    <x v="1352"/>
    <x v="1"/>
    <x v="1"/>
    <x v="1"/>
    <x v="27"/>
    <n v="6181"/>
    <n v="2348135"/>
    <n v="51467"/>
    <n v="2019932.6931925339"/>
    <n v="602747.21429413767"/>
    <n v="2296668"/>
    <n v="-274544.90748667158"/>
    <s v="Adverse"/>
  </r>
  <r>
    <s v="PID270"/>
    <x v="669"/>
    <x v="4"/>
    <x v="3"/>
    <x v="0"/>
    <x v="20"/>
    <n v="8911"/>
    <n v="1162861"/>
    <n v="0"/>
    <n v="672024.2801181929"/>
    <n v="370820.41923922318"/>
    <n v="1162861"/>
    <n v="120016.30064258398"/>
    <s v="Favourable"/>
  </r>
  <r>
    <s v="PID3519"/>
    <x v="475"/>
    <x v="0"/>
    <x v="0"/>
    <x v="0"/>
    <x v="41"/>
    <n v="9265"/>
    <n v="1156217"/>
    <n v="0"/>
    <n v="335981.94120839151"/>
    <n v="309541.63964887807"/>
    <n v="1156217"/>
    <n v="510693.41914273042"/>
    <s v="Favourable"/>
  </r>
  <r>
    <s v="PID4474"/>
    <x v="1353"/>
    <x v="4"/>
    <x v="3"/>
    <x v="2"/>
    <x v="19"/>
    <n v="8276"/>
    <n v="1060213"/>
    <n v="0"/>
    <n v="146149.13518388895"/>
    <n v="127807.22097996791"/>
    <n v="1060213"/>
    <n v="786256.64383614319"/>
    <s v="Favourable"/>
  </r>
  <r>
    <s v="PID3499"/>
    <x v="160"/>
    <x v="2"/>
    <x v="2"/>
    <x v="0"/>
    <x v="5"/>
    <n v="7922"/>
    <n v="2186681"/>
    <n v="30082"/>
    <n v="2084383.8821814554"/>
    <n v="654461.18039432354"/>
    <n v="2156599"/>
    <n v="-552164.06257577892"/>
    <s v="Adverse"/>
  </r>
  <r>
    <s v="PID3515"/>
    <x v="260"/>
    <x v="3"/>
    <x v="1"/>
    <x v="0"/>
    <x v="3"/>
    <n v="7423"/>
    <n v="2151243"/>
    <n v="94337"/>
    <n v="378899.42754074413"/>
    <n v="125455.84037548797"/>
    <n v="2056906"/>
    <n v="1646887.7320837679"/>
    <s v="Favourable"/>
  </r>
  <r>
    <s v="PID5995"/>
    <x v="729"/>
    <x v="0"/>
    <x v="0"/>
    <x v="0"/>
    <x v="17"/>
    <n v="8947"/>
    <n v="2402022"/>
    <n v="30755"/>
    <n v="601996.57096024405"/>
    <n v="70428.415974877615"/>
    <n v="2371267"/>
    <n v="1729597.0130648783"/>
    <s v="Favourable"/>
  </r>
  <r>
    <s v="PID213"/>
    <x v="835"/>
    <x v="1"/>
    <x v="1"/>
    <x v="1"/>
    <x v="45"/>
    <n v="7681"/>
    <n v="2200891"/>
    <n v="38310"/>
    <n v="455252.47704781167"/>
    <n v="389780.10072631785"/>
    <n v="2162581"/>
    <n v="1355858.4222258704"/>
    <s v="Favourable"/>
  </r>
  <r>
    <s v="PID361"/>
    <x v="1263"/>
    <x v="3"/>
    <x v="1"/>
    <x v="2"/>
    <x v="43"/>
    <n v="8831"/>
    <n v="1529078"/>
    <n v="49809"/>
    <n v="297987.40094833478"/>
    <n v="241115.81989142662"/>
    <n v="1479269"/>
    <n v="989974.77916023857"/>
    <s v="Favourable"/>
  </r>
  <r>
    <s v="PID1023"/>
    <x v="546"/>
    <x v="0"/>
    <x v="0"/>
    <x v="0"/>
    <x v="26"/>
    <n v="5794"/>
    <n v="641859"/>
    <n v="0"/>
    <n v="230628.38532275028"/>
    <n v="113677.95582806239"/>
    <n v="641859"/>
    <n v="297552.65884918731"/>
    <s v="Favourable"/>
  </r>
  <r>
    <s v="PID1365"/>
    <x v="1343"/>
    <x v="1"/>
    <x v="1"/>
    <x v="0"/>
    <x v="10"/>
    <n v="7756"/>
    <n v="1280368"/>
    <n v="25899"/>
    <n v="47534.009396594578"/>
    <n v="130227.36370640843"/>
    <n v="1254469"/>
    <n v="1102606.626896997"/>
    <s v="Favourable"/>
  </r>
  <r>
    <s v="PID5304"/>
    <x v="1354"/>
    <x v="0"/>
    <x v="0"/>
    <x v="0"/>
    <x v="38"/>
    <n v="9345"/>
    <n v="2263367"/>
    <n v="28932"/>
    <n v="1388633.9511963374"/>
    <n v="439624.79868243093"/>
    <n v="2234435"/>
    <n v="435108.25012123166"/>
    <s v="Favourable"/>
  </r>
  <r>
    <s v="PID207"/>
    <x v="303"/>
    <x v="4"/>
    <x v="3"/>
    <x v="0"/>
    <x v="15"/>
    <n v="5513"/>
    <n v="1203443"/>
    <n v="30463"/>
    <n v="445554.32864619221"/>
    <n v="66103.071044594151"/>
    <n v="1172980"/>
    <n v="691785.60030921362"/>
    <s v="Favourable"/>
  </r>
  <r>
    <s v="PID373"/>
    <x v="1242"/>
    <x v="4"/>
    <x v="3"/>
    <x v="0"/>
    <x v="21"/>
    <n v="8307"/>
    <n v="606659"/>
    <n v="17015"/>
    <n v="50970.972371069802"/>
    <n v="175256.95091414812"/>
    <n v="589644"/>
    <n v="380431.07671478204"/>
    <s v="Favourable"/>
  </r>
  <r>
    <s v="PID4062"/>
    <x v="802"/>
    <x v="0"/>
    <x v="0"/>
    <x v="0"/>
    <x v="9"/>
    <n v="6645"/>
    <n v="2309753"/>
    <n v="47271"/>
    <n v="609159.35696699948"/>
    <n v="153499.70961488719"/>
    <n v="2262482"/>
    <n v="1547093.9334181133"/>
    <s v="Favourable"/>
  </r>
  <r>
    <s v="PID1247"/>
    <x v="225"/>
    <x v="4"/>
    <x v="3"/>
    <x v="0"/>
    <x v="34"/>
    <n v="8459"/>
    <n v="1783855"/>
    <n v="19169"/>
    <n v="325341.26916388294"/>
    <n v="182419.98341157104"/>
    <n v="1764686"/>
    <n v="1276093.7474245462"/>
    <s v="Favourable"/>
  </r>
  <r>
    <s v="PID5420"/>
    <x v="180"/>
    <x v="2"/>
    <x v="2"/>
    <x v="1"/>
    <x v="14"/>
    <n v="7791"/>
    <n v="1818464"/>
    <n v="90752"/>
    <n v="1807091.6371308865"/>
    <n v="164330.47542506803"/>
    <n v="1727712"/>
    <n v="-152958.11255595461"/>
    <s v="Adverse"/>
  </r>
  <r>
    <s v="PID4279"/>
    <x v="993"/>
    <x v="0"/>
    <x v="0"/>
    <x v="1"/>
    <x v="37"/>
    <n v="9038"/>
    <n v="881808"/>
    <n v="41590"/>
    <n v="356791.07440931734"/>
    <n v="51587.852318777965"/>
    <n v="840218"/>
    <n v="473429.07327190472"/>
    <s v="Favourable"/>
  </r>
  <r>
    <s v="PID5720"/>
    <x v="1355"/>
    <x v="0"/>
    <x v="0"/>
    <x v="1"/>
    <x v="13"/>
    <n v="7616"/>
    <n v="1162176"/>
    <n v="53926"/>
    <n v="528793.00553147332"/>
    <n v="282967.51207677025"/>
    <n v="1108250"/>
    <n v="350415.48239175649"/>
    <s v="Favourable"/>
  </r>
  <r>
    <s v="PID6392"/>
    <x v="1356"/>
    <x v="4"/>
    <x v="3"/>
    <x v="0"/>
    <x v="13"/>
    <n v="7916"/>
    <n v="1956783"/>
    <n v="0"/>
    <n v="1169713.971974297"/>
    <n v="497342.29889364756"/>
    <n v="1956783"/>
    <n v="289726.72913205554"/>
    <s v="Favourable"/>
  </r>
  <r>
    <s v="PID147"/>
    <x v="672"/>
    <x v="5"/>
    <x v="3"/>
    <x v="0"/>
    <x v="10"/>
    <n v="6118"/>
    <n v="1243278"/>
    <n v="0"/>
    <n v="69184.817264556274"/>
    <n v="59241.069196307573"/>
    <n v="1243278"/>
    <n v="1114852.1135391362"/>
    <s v="Favourable"/>
  </r>
  <r>
    <s v="PID3036"/>
    <x v="1357"/>
    <x v="3"/>
    <x v="1"/>
    <x v="0"/>
    <x v="26"/>
    <n v="7566"/>
    <n v="1673635"/>
    <n v="85191"/>
    <n v="1526321.9531634748"/>
    <n v="180174.40190085035"/>
    <n v="1588444"/>
    <n v="-32861.355064325035"/>
    <s v="Adverse"/>
  </r>
  <r>
    <s v="PID3231"/>
    <x v="954"/>
    <x v="5"/>
    <x v="3"/>
    <x v="1"/>
    <x v="28"/>
    <n v="8909"/>
    <n v="1335059"/>
    <n v="55022"/>
    <n v="800106.10349417699"/>
    <n v="140136.58587036291"/>
    <n v="1280037"/>
    <n v="394816.31063546007"/>
    <s v="Favourable"/>
  </r>
  <r>
    <s v="PID4557"/>
    <x v="121"/>
    <x v="3"/>
    <x v="1"/>
    <x v="0"/>
    <x v="42"/>
    <n v="5771"/>
    <n v="1544409"/>
    <n v="31703"/>
    <n v="319494.40094176459"/>
    <n v="477385.30365319335"/>
    <n v="1512706"/>
    <n v="747529.29540504212"/>
    <s v="Favourable"/>
  </r>
  <r>
    <s v="PID4727"/>
    <x v="951"/>
    <x v="3"/>
    <x v="1"/>
    <x v="0"/>
    <x v="16"/>
    <n v="7312"/>
    <n v="2403389"/>
    <n v="20874"/>
    <n v="2174690.8207294224"/>
    <n v="273039.0415527462"/>
    <n v="2382515"/>
    <n v="-44340.862282168586"/>
    <s v="Adverse"/>
  </r>
  <r>
    <s v="PID6008"/>
    <x v="824"/>
    <x v="4"/>
    <x v="3"/>
    <x v="1"/>
    <x v="19"/>
    <n v="7535"/>
    <n v="2112710"/>
    <n v="49387"/>
    <n v="1982840.3038538659"/>
    <n v="236679.62414161747"/>
    <n v="2063323"/>
    <n v="-106809.92799548339"/>
    <s v="Adverse"/>
  </r>
  <r>
    <s v="PID5601"/>
    <x v="358"/>
    <x v="2"/>
    <x v="2"/>
    <x v="0"/>
    <x v="34"/>
    <n v="7350"/>
    <n v="978776"/>
    <n v="43133"/>
    <n v="270021.21036730742"/>
    <n v="291161.29186009261"/>
    <n v="935643"/>
    <n v="417593.49777260004"/>
    <s v="Favourable"/>
  </r>
  <r>
    <s v="PID4681"/>
    <x v="526"/>
    <x v="5"/>
    <x v="3"/>
    <x v="1"/>
    <x v="15"/>
    <n v="7197"/>
    <n v="555205"/>
    <n v="0"/>
    <n v="150629.59992361267"/>
    <n v="57298.756749677348"/>
    <n v="555205"/>
    <n v="347276.64332670998"/>
    <s v="Favourable"/>
  </r>
  <r>
    <s v="PID5130"/>
    <x v="299"/>
    <x v="0"/>
    <x v="0"/>
    <x v="0"/>
    <x v="19"/>
    <n v="7728"/>
    <n v="1391458"/>
    <n v="45914"/>
    <n v="1342906.3717196006"/>
    <n v="44359.359926839512"/>
    <n v="1345544"/>
    <n v="4192.2683535597753"/>
    <s v="Favourable"/>
  </r>
  <r>
    <s v="PID5471"/>
    <x v="716"/>
    <x v="5"/>
    <x v="3"/>
    <x v="2"/>
    <x v="11"/>
    <n v="8062"/>
    <n v="1165495"/>
    <n v="36517"/>
    <n v="124831.45833164218"/>
    <n v="194136.09086712069"/>
    <n v="1128978"/>
    <n v="846527.45080123714"/>
    <s v="Favourable"/>
  </r>
  <r>
    <s v="PID6264"/>
    <x v="1065"/>
    <x v="0"/>
    <x v="0"/>
    <x v="1"/>
    <x v="39"/>
    <n v="9204"/>
    <n v="819227"/>
    <n v="25814"/>
    <n v="481948.58576066996"/>
    <n v="260587.15127003822"/>
    <n v="793413"/>
    <n v="76691.262969291769"/>
    <s v="Favourable"/>
  </r>
  <r>
    <s v="PID2682"/>
    <x v="172"/>
    <x v="0"/>
    <x v="0"/>
    <x v="0"/>
    <x v="16"/>
    <n v="6295"/>
    <n v="1846224"/>
    <n v="19193"/>
    <n v="937381.30338362674"/>
    <n v="12677.519110166519"/>
    <n v="1827031"/>
    <n v="896165.17750620679"/>
    <s v="Favourable"/>
  </r>
  <r>
    <s v="PID3950"/>
    <x v="76"/>
    <x v="3"/>
    <x v="1"/>
    <x v="0"/>
    <x v="34"/>
    <n v="7159"/>
    <n v="1596733"/>
    <n v="51037"/>
    <n v="537322.60611369007"/>
    <n v="180077.3216900845"/>
    <n v="1545696"/>
    <n v="879333.0721962254"/>
    <s v="Favourable"/>
  </r>
  <r>
    <s v="PID2921"/>
    <x v="199"/>
    <x v="0"/>
    <x v="0"/>
    <x v="0"/>
    <x v="42"/>
    <n v="5713"/>
    <n v="1613533"/>
    <n v="42080"/>
    <n v="1591803.6439825199"/>
    <n v="76394.828984389809"/>
    <n v="1571453"/>
    <n v="-54665.472966909641"/>
    <s v="Adverse"/>
  </r>
  <r>
    <s v="PID2015"/>
    <x v="1166"/>
    <x v="3"/>
    <x v="1"/>
    <x v="1"/>
    <x v="31"/>
    <n v="8014"/>
    <n v="1331918"/>
    <n v="85615"/>
    <n v="686009.49355743651"/>
    <n v="257495.37986366669"/>
    <n v="1246303"/>
    <n v="388413.12657889677"/>
    <s v="Favourable"/>
  </r>
  <r>
    <s v="PID2072"/>
    <x v="1113"/>
    <x v="0"/>
    <x v="0"/>
    <x v="0"/>
    <x v="41"/>
    <n v="5984"/>
    <n v="642552"/>
    <n v="0"/>
    <n v="340179.28612579586"/>
    <n v="70132.133159640303"/>
    <n v="642552"/>
    <n v="232240.58071456384"/>
    <s v="Favourable"/>
  </r>
  <r>
    <s v="PID3202"/>
    <x v="1358"/>
    <x v="5"/>
    <x v="3"/>
    <x v="0"/>
    <x v="13"/>
    <n v="8814"/>
    <n v="1039764"/>
    <n v="29154"/>
    <n v="111405.98348328882"/>
    <n v="82273.867253394521"/>
    <n v="1010610"/>
    <n v="846084.14926331665"/>
    <s v="Favourable"/>
  </r>
  <r>
    <s v="PID3784"/>
    <x v="1359"/>
    <x v="5"/>
    <x v="3"/>
    <x v="1"/>
    <x v="5"/>
    <n v="8666"/>
    <n v="2100561"/>
    <n v="12827"/>
    <n v="689358.54908114299"/>
    <n v="90298.546418214857"/>
    <n v="2087734"/>
    <n v="1320903.9045006421"/>
    <s v="Favourable"/>
  </r>
  <r>
    <s v="PID522"/>
    <x v="609"/>
    <x v="5"/>
    <x v="3"/>
    <x v="2"/>
    <x v="17"/>
    <n v="8382"/>
    <n v="334054"/>
    <n v="0"/>
    <n v="111993.4573054223"/>
    <n v="59431.038148452768"/>
    <n v="334054"/>
    <n v="162629.50454612492"/>
    <s v="Favourable"/>
  </r>
  <r>
    <s v="PID1635"/>
    <x v="261"/>
    <x v="0"/>
    <x v="0"/>
    <x v="0"/>
    <x v="24"/>
    <n v="8705"/>
    <n v="1758964"/>
    <n v="26647"/>
    <n v="849931.33780127042"/>
    <n v="391800.89655358071"/>
    <n v="1732317"/>
    <n v="517231.76564514893"/>
    <s v="Favourable"/>
  </r>
  <r>
    <s v="PID4341"/>
    <x v="643"/>
    <x v="2"/>
    <x v="2"/>
    <x v="0"/>
    <x v="4"/>
    <n v="7461"/>
    <n v="1368838"/>
    <n v="44173"/>
    <n v="1250643.0054159611"/>
    <n v="324131.11817016033"/>
    <n v="1324665"/>
    <n v="-205936.12358612148"/>
    <s v="Adverse"/>
  </r>
  <r>
    <s v="PID5029"/>
    <x v="1293"/>
    <x v="6"/>
    <x v="2"/>
    <x v="2"/>
    <x v="33"/>
    <n v="7170"/>
    <n v="2218076"/>
    <n v="11062"/>
    <n v="1040141.2009473098"/>
    <n v="522080.2174196493"/>
    <n v="2207014"/>
    <n v="655854.58163304091"/>
    <s v="Favourable"/>
  </r>
  <r>
    <s v="PID510"/>
    <x v="1360"/>
    <x v="0"/>
    <x v="0"/>
    <x v="1"/>
    <x v="41"/>
    <n v="6943"/>
    <n v="1150883"/>
    <n v="0"/>
    <n v="799786.58346205123"/>
    <n v="262857.3003480499"/>
    <n v="1150883"/>
    <n v="88239.116189898923"/>
    <s v="Favourable"/>
  </r>
  <r>
    <s v="PID5020"/>
    <x v="25"/>
    <x v="0"/>
    <x v="0"/>
    <x v="2"/>
    <x v="33"/>
    <n v="7895"/>
    <n v="1952873"/>
    <n v="35196"/>
    <n v="1811558.4140119408"/>
    <n v="532088.91362548235"/>
    <n v="1917677"/>
    <n v="-390774.3276374233"/>
    <s v="Adverse"/>
  </r>
  <r>
    <s v="PID5643"/>
    <x v="515"/>
    <x v="5"/>
    <x v="3"/>
    <x v="2"/>
    <x v="42"/>
    <n v="6923"/>
    <n v="2234689"/>
    <n v="63179"/>
    <n v="375887.86801740871"/>
    <n v="427171.31793524435"/>
    <n v="2171510"/>
    <n v="1431629.8140473468"/>
    <s v="Favourable"/>
  </r>
  <r>
    <s v="PID5117"/>
    <x v="1000"/>
    <x v="2"/>
    <x v="2"/>
    <x v="2"/>
    <x v="2"/>
    <n v="8390"/>
    <n v="961882"/>
    <n v="0"/>
    <n v="322774.40302546113"/>
    <n v="9959.3014563331781"/>
    <n v="961882"/>
    <n v="629148.29551820573"/>
    <s v="Favourable"/>
  </r>
  <r>
    <s v="PID942"/>
    <x v="232"/>
    <x v="5"/>
    <x v="3"/>
    <x v="1"/>
    <x v="9"/>
    <n v="8885"/>
    <n v="1406948"/>
    <n v="54223"/>
    <n v="1379122.0157591728"/>
    <n v="68548.957783994279"/>
    <n v="1352725"/>
    <n v="-40722.973543167114"/>
    <s v="Adverse"/>
  </r>
  <r>
    <s v="PID1069"/>
    <x v="683"/>
    <x v="5"/>
    <x v="3"/>
    <x v="0"/>
    <x v="32"/>
    <n v="8206"/>
    <n v="804713"/>
    <n v="0"/>
    <n v="403055.90288933244"/>
    <n v="16719.192845680645"/>
    <n v="804713"/>
    <n v="384937.90426498692"/>
    <s v="Favourable"/>
  </r>
  <r>
    <s v="PID1798"/>
    <x v="1361"/>
    <x v="5"/>
    <x v="3"/>
    <x v="1"/>
    <x v="19"/>
    <n v="6657"/>
    <n v="1351121"/>
    <n v="13313"/>
    <n v="742831.49980538676"/>
    <n v="143827.17383390901"/>
    <n v="1337808"/>
    <n v="464462.32636070426"/>
    <s v="Favourable"/>
  </r>
  <r>
    <s v="PID2388"/>
    <x v="1362"/>
    <x v="6"/>
    <x v="2"/>
    <x v="0"/>
    <x v="37"/>
    <n v="9385"/>
    <n v="964239"/>
    <n v="20316"/>
    <n v="711877.41575164313"/>
    <n v="159996.96542463911"/>
    <n v="943923"/>
    <n v="92364.618823717814"/>
    <s v="Favourable"/>
  </r>
  <r>
    <s v="PID6167"/>
    <x v="148"/>
    <x v="0"/>
    <x v="0"/>
    <x v="0"/>
    <x v="22"/>
    <n v="8871"/>
    <n v="2087274"/>
    <n v="39654"/>
    <n v="1813795.7015408168"/>
    <n v="166612.48998794644"/>
    <n v="2047620"/>
    <n v="106865.80847123684"/>
    <s v="Favourable"/>
  </r>
  <r>
    <s v="PID355"/>
    <x v="1363"/>
    <x v="0"/>
    <x v="0"/>
    <x v="0"/>
    <x v="40"/>
    <n v="6433"/>
    <n v="599427"/>
    <n v="0"/>
    <n v="430067.63578030135"/>
    <n v="151217.24688206954"/>
    <n v="599427"/>
    <n v="18142.117337629083"/>
    <s v="Favourable"/>
  </r>
  <r>
    <s v="PID4121"/>
    <x v="1364"/>
    <x v="5"/>
    <x v="3"/>
    <x v="2"/>
    <x v="8"/>
    <n v="6816"/>
    <n v="2277540"/>
    <n v="26426"/>
    <n v="470086.00094085379"/>
    <n v="721409.73064727848"/>
    <n v="2251114"/>
    <n v="1086044.2684118678"/>
    <s v="Favourable"/>
  </r>
  <r>
    <s v="PID5278"/>
    <x v="489"/>
    <x v="6"/>
    <x v="2"/>
    <x v="2"/>
    <x v="22"/>
    <n v="8442"/>
    <n v="1530611"/>
    <n v="42638"/>
    <n v="465825.3884927794"/>
    <n v="96285.068346972475"/>
    <n v="1487973"/>
    <n v="968500.54316024808"/>
    <s v="Favourable"/>
  </r>
  <r>
    <s v="PID2801"/>
    <x v="712"/>
    <x v="6"/>
    <x v="2"/>
    <x v="2"/>
    <x v="41"/>
    <n v="7424"/>
    <n v="2266452"/>
    <n v="0"/>
    <n v="280564.39315935154"/>
    <n v="86425.958383493838"/>
    <n v="2266452"/>
    <n v="1899461.6484571546"/>
    <s v="Favourable"/>
  </r>
  <r>
    <s v="PID3223"/>
    <x v="1088"/>
    <x v="3"/>
    <x v="1"/>
    <x v="0"/>
    <x v="20"/>
    <n v="8034"/>
    <n v="1496324"/>
    <n v="47772"/>
    <n v="434814.71040204779"/>
    <n v="319136.37818002846"/>
    <n v="1448552"/>
    <n v="742372.91141792375"/>
    <s v="Favourable"/>
  </r>
  <r>
    <s v="PID3481"/>
    <x v="366"/>
    <x v="0"/>
    <x v="0"/>
    <x v="0"/>
    <x v="28"/>
    <n v="6803"/>
    <n v="1070095"/>
    <n v="42044"/>
    <n v="497593.79641133349"/>
    <n v="170682.68743052395"/>
    <n v="1028051"/>
    <n v="401818.51615814259"/>
    <s v="Favourable"/>
  </r>
  <r>
    <s v="PID4534"/>
    <x v="612"/>
    <x v="0"/>
    <x v="0"/>
    <x v="1"/>
    <x v="13"/>
    <n v="5712"/>
    <n v="2128920"/>
    <n v="0"/>
    <n v="1519007.8949838607"/>
    <n v="47285.623551955614"/>
    <n v="2128920"/>
    <n v="562626.48146418366"/>
    <s v="Favourable"/>
  </r>
  <r>
    <s v="PID6427"/>
    <x v="1365"/>
    <x v="3"/>
    <x v="1"/>
    <x v="1"/>
    <x v="33"/>
    <n v="6954"/>
    <n v="1107147"/>
    <n v="0"/>
    <n v="122369.9624047165"/>
    <n v="18197.39751050156"/>
    <n v="1107147"/>
    <n v="966579.64008478192"/>
    <s v="Favourable"/>
  </r>
  <r>
    <s v="PID2288"/>
    <x v="1175"/>
    <x v="5"/>
    <x v="3"/>
    <x v="1"/>
    <x v="23"/>
    <n v="8741"/>
    <n v="2259963"/>
    <n v="0"/>
    <n v="1025412.990928852"/>
    <n v="35080.40734096001"/>
    <n v="2259963"/>
    <n v="1199469.6017301879"/>
    <s v="Favourable"/>
  </r>
  <r>
    <s v="PID2337"/>
    <x v="748"/>
    <x v="0"/>
    <x v="0"/>
    <x v="2"/>
    <x v="21"/>
    <n v="8162"/>
    <n v="317099"/>
    <n v="0"/>
    <n v="14254.184268228775"/>
    <n v="43686.688328552875"/>
    <n v="317099"/>
    <n v="259158.12740321836"/>
    <s v="Favourable"/>
  </r>
  <r>
    <s v="PID6257"/>
    <x v="499"/>
    <x v="2"/>
    <x v="2"/>
    <x v="1"/>
    <x v="10"/>
    <n v="8949"/>
    <n v="894064"/>
    <n v="0"/>
    <n v="188583.24232708089"/>
    <n v="64295.786139485375"/>
    <n v="894064"/>
    <n v="641184.97153343377"/>
    <s v="Favourable"/>
  </r>
  <r>
    <s v="PID4515"/>
    <x v="1264"/>
    <x v="6"/>
    <x v="2"/>
    <x v="0"/>
    <x v="30"/>
    <n v="8338"/>
    <n v="2315821"/>
    <n v="0"/>
    <n v="434256.46709255612"/>
    <n v="567899.72865559207"/>
    <n v="2315821"/>
    <n v="1313664.8042518517"/>
    <s v="Favourable"/>
  </r>
  <r>
    <s v="PID3143"/>
    <x v="675"/>
    <x v="2"/>
    <x v="2"/>
    <x v="0"/>
    <x v="16"/>
    <n v="7577"/>
    <n v="1571610"/>
    <n v="24268"/>
    <n v="521595.48991304199"/>
    <n v="74797.878008101441"/>
    <n v="1547342"/>
    <n v="975216.63207885658"/>
    <s v="Favourable"/>
  </r>
  <r>
    <s v="PID5391"/>
    <x v="973"/>
    <x v="5"/>
    <x v="3"/>
    <x v="1"/>
    <x v="6"/>
    <n v="5584"/>
    <n v="2149772"/>
    <n v="0"/>
    <n v="1563956.0438833623"/>
    <n v="174076.94876412125"/>
    <n v="2149772"/>
    <n v="411739.00735251652"/>
    <s v="Favourable"/>
  </r>
  <r>
    <s v="PID6393"/>
    <x v="1295"/>
    <x v="6"/>
    <x v="2"/>
    <x v="2"/>
    <x v="11"/>
    <n v="7522"/>
    <n v="2192561"/>
    <n v="0"/>
    <n v="402012.66982892441"/>
    <n v="615554.75049964094"/>
    <n v="2192561"/>
    <n v="1174993.5796714346"/>
    <s v="Favourable"/>
  </r>
  <r>
    <s v="PID1210"/>
    <x v="573"/>
    <x v="6"/>
    <x v="2"/>
    <x v="0"/>
    <x v="30"/>
    <n v="6196"/>
    <n v="839715"/>
    <n v="20182"/>
    <n v="716305.65587361658"/>
    <n v="148731.45948707376"/>
    <n v="819533"/>
    <n v="-25322.115360690281"/>
    <s v="Adverse"/>
  </r>
  <r>
    <s v="PID3458"/>
    <x v="377"/>
    <x v="3"/>
    <x v="1"/>
    <x v="0"/>
    <x v="44"/>
    <n v="9186"/>
    <n v="913766"/>
    <n v="0"/>
    <n v="349257.91415800003"/>
    <n v="182402.15855176558"/>
    <n v="913766"/>
    <n v="382105.92729023437"/>
    <s v="Favourable"/>
  </r>
  <r>
    <s v="PID6243"/>
    <x v="1009"/>
    <x v="2"/>
    <x v="2"/>
    <x v="1"/>
    <x v="34"/>
    <n v="8591"/>
    <n v="802558"/>
    <n v="63776"/>
    <n v="166674.47295565411"/>
    <n v="227727.50500480804"/>
    <n v="738782"/>
    <n v="408156.02203953784"/>
    <s v="Favourable"/>
  </r>
  <r>
    <s v="PID5056"/>
    <x v="148"/>
    <x v="0"/>
    <x v="0"/>
    <x v="0"/>
    <x v="2"/>
    <n v="8847"/>
    <n v="2406138"/>
    <n v="0"/>
    <n v="543835.95168725657"/>
    <n v="300942.54996803362"/>
    <n v="2406138"/>
    <n v="1561359.4983447099"/>
    <s v="Favourable"/>
  </r>
  <r>
    <s v="PID371"/>
    <x v="73"/>
    <x v="6"/>
    <x v="2"/>
    <x v="2"/>
    <x v="0"/>
    <n v="6968"/>
    <n v="1853946"/>
    <n v="0"/>
    <n v="308907.10552466736"/>
    <n v="272563.79568849114"/>
    <n v="1853946"/>
    <n v="1272475.0987868416"/>
    <s v="Favourable"/>
  </r>
  <r>
    <s v="PID2886"/>
    <x v="46"/>
    <x v="0"/>
    <x v="0"/>
    <x v="0"/>
    <x v="37"/>
    <n v="7114"/>
    <n v="458790"/>
    <n v="22445"/>
    <n v="332071.65801798378"/>
    <n v="117867.42942921106"/>
    <n v="436345"/>
    <n v="8850.9125528051518"/>
    <s v="Favourable"/>
  </r>
  <r>
    <s v="PID4241"/>
    <x v="1034"/>
    <x v="5"/>
    <x v="3"/>
    <x v="2"/>
    <x v="14"/>
    <n v="5708"/>
    <n v="2083908"/>
    <n v="0"/>
    <n v="550367.33117855724"/>
    <n v="226047.99379767408"/>
    <n v="2083908"/>
    <n v="1307492.6750237686"/>
    <s v="Favourable"/>
  </r>
  <r>
    <s v="PID240"/>
    <x v="303"/>
    <x v="5"/>
    <x v="3"/>
    <x v="2"/>
    <x v="39"/>
    <n v="8554"/>
    <n v="1884256"/>
    <n v="53155"/>
    <n v="1052811.6055914499"/>
    <n v="517888.67701117299"/>
    <n v="1831101"/>
    <n v="313555.71739737713"/>
    <s v="Favourable"/>
  </r>
  <r>
    <s v="PID272"/>
    <x v="287"/>
    <x v="6"/>
    <x v="2"/>
    <x v="2"/>
    <x v="43"/>
    <n v="9379"/>
    <n v="2040860"/>
    <n v="47224"/>
    <n v="1163695.3097123685"/>
    <n v="311656.68386588193"/>
    <n v="1993636"/>
    <n v="565508.00642174948"/>
    <s v="Favourable"/>
  </r>
  <r>
    <s v="PID5247"/>
    <x v="11"/>
    <x v="2"/>
    <x v="2"/>
    <x v="0"/>
    <x v="34"/>
    <n v="7746"/>
    <n v="856249"/>
    <n v="45146"/>
    <n v="818122.26026696514"/>
    <n v="147309.2970959371"/>
    <n v="811103"/>
    <n v="-109182.55736290221"/>
    <s v="Adverse"/>
  </r>
  <r>
    <s v="PID516"/>
    <x v="901"/>
    <x v="2"/>
    <x v="2"/>
    <x v="1"/>
    <x v="4"/>
    <n v="5703"/>
    <n v="660839"/>
    <n v="41245"/>
    <n v="317969.90373977611"/>
    <n v="60797.436195687711"/>
    <n v="619594"/>
    <n v="282071.66006453615"/>
    <s v="Favourable"/>
  </r>
  <r>
    <s v="PID4662"/>
    <x v="662"/>
    <x v="2"/>
    <x v="2"/>
    <x v="1"/>
    <x v="4"/>
    <n v="8787"/>
    <n v="874792"/>
    <n v="0"/>
    <n v="572992.62336110696"/>
    <n v="261473.10275986118"/>
    <n v="874792"/>
    <n v="40326.273879031884"/>
    <s v="Favourable"/>
  </r>
  <r>
    <s v="PID5875"/>
    <x v="22"/>
    <x v="0"/>
    <x v="0"/>
    <x v="2"/>
    <x v="36"/>
    <n v="5546"/>
    <n v="280024"/>
    <n v="29225"/>
    <n v="275528.1111566223"/>
    <n v="61955.489619697815"/>
    <n v="250799"/>
    <n v="-57459.600776320091"/>
    <s v="Adverse"/>
  </r>
  <r>
    <s v="PID819"/>
    <x v="709"/>
    <x v="0"/>
    <x v="0"/>
    <x v="0"/>
    <x v="22"/>
    <n v="8050"/>
    <n v="1329771"/>
    <n v="57805"/>
    <n v="1121653.5657595873"/>
    <n v="193336.52652519511"/>
    <n v="1271966"/>
    <n v="14780.907715217676"/>
    <s v="Favourable"/>
  </r>
  <r>
    <s v="PID2086"/>
    <x v="1176"/>
    <x v="6"/>
    <x v="2"/>
    <x v="1"/>
    <x v="42"/>
    <n v="7465"/>
    <n v="1775896"/>
    <n v="32532"/>
    <n v="132301.30406705884"/>
    <n v="172429.797466488"/>
    <n v="1743364"/>
    <n v="1471164.8984664532"/>
    <s v="Favourable"/>
  </r>
  <r>
    <s v="PID2176"/>
    <x v="192"/>
    <x v="6"/>
    <x v="2"/>
    <x v="1"/>
    <x v="40"/>
    <n v="8140"/>
    <n v="1497043"/>
    <n v="0"/>
    <n v="772670.35457747325"/>
    <n v="466162.4432346453"/>
    <n v="1497043"/>
    <n v="258210.20218788134"/>
    <s v="Favourable"/>
  </r>
  <r>
    <s v="PID3068"/>
    <x v="792"/>
    <x v="2"/>
    <x v="2"/>
    <x v="2"/>
    <x v="15"/>
    <n v="7153"/>
    <n v="2244097"/>
    <n v="63267"/>
    <n v="19344.490740366378"/>
    <n v="93568.05914032388"/>
    <n v="2180830"/>
    <n v="2131184.4501193096"/>
    <s v="Favourable"/>
  </r>
  <r>
    <s v="PID3719"/>
    <x v="536"/>
    <x v="3"/>
    <x v="1"/>
    <x v="2"/>
    <x v="40"/>
    <n v="7233"/>
    <n v="880530"/>
    <n v="0"/>
    <n v="85723.966514681772"/>
    <n v="177690.35397383824"/>
    <n v="880530"/>
    <n v="617115.67951148003"/>
    <s v="Favourable"/>
  </r>
  <r>
    <s v="PID5422"/>
    <x v="505"/>
    <x v="0"/>
    <x v="0"/>
    <x v="2"/>
    <x v="42"/>
    <n v="7002"/>
    <n v="1899441"/>
    <n v="0"/>
    <n v="628816.82139385084"/>
    <n v="602266.45546770538"/>
    <n v="1899441"/>
    <n v="668357.72313844366"/>
    <s v="Favourable"/>
  </r>
  <r>
    <s v="PID5587"/>
    <x v="829"/>
    <x v="0"/>
    <x v="0"/>
    <x v="0"/>
    <x v="16"/>
    <n v="6643"/>
    <n v="432434"/>
    <n v="18665"/>
    <n v="186664.16100809598"/>
    <n v="93880.310211289223"/>
    <n v="413769"/>
    <n v="151889.52878061478"/>
    <s v="Favourable"/>
  </r>
  <r>
    <s v="PID619"/>
    <x v="1366"/>
    <x v="5"/>
    <x v="3"/>
    <x v="0"/>
    <x v="35"/>
    <n v="7963"/>
    <n v="1290223"/>
    <n v="30861"/>
    <n v="699692.6565714319"/>
    <n v="285789.99683820625"/>
    <n v="1259362"/>
    <n v="304740.34659036179"/>
    <s v="Favourable"/>
  </r>
  <r>
    <s v="PID2950"/>
    <x v="626"/>
    <x v="0"/>
    <x v="0"/>
    <x v="2"/>
    <x v="14"/>
    <n v="7027"/>
    <n v="1768063"/>
    <n v="43085"/>
    <n v="238435.96013122553"/>
    <n v="317820.89952752198"/>
    <n v="1724978"/>
    <n v="1211806.1403412526"/>
    <s v="Favourable"/>
  </r>
  <r>
    <s v="PID3218"/>
    <x v="673"/>
    <x v="3"/>
    <x v="1"/>
    <x v="2"/>
    <x v="37"/>
    <n v="8655"/>
    <n v="1473153"/>
    <n v="33566"/>
    <n v="806355.0052588582"/>
    <n v="83561.566121409458"/>
    <n v="1439587"/>
    <n v="583236.42861973238"/>
    <s v="Favourable"/>
  </r>
  <r>
    <s v="PID3721"/>
    <x v="1175"/>
    <x v="0"/>
    <x v="0"/>
    <x v="2"/>
    <x v="2"/>
    <n v="5740"/>
    <n v="785556"/>
    <n v="0"/>
    <n v="532747.92985034769"/>
    <n v="132070.85277828673"/>
    <n v="785556"/>
    <n v="120737.21737136552"/>
    <s v="Favourable"/>
  </r>
  <r>
    <s v="PID5296"/>
    <x v="928"/>
    <x v="5"/>
    <x v="3"/>
    <x v="0"/>
    <x v="28"/>
    <n v="6120"/>
    <n v="2180327"/>
    <n v="44372"/>
    <n v="1407071.5294010034"/>
    <n v="659301.60690290655"/>
    <n v="2135955"/>
    <n v="113953.86369608995"/>
    <s v="Favourable"/>
  </r>
  <r>
    <s v="PID6018"/>
    <x v="977"/>
    <x v="6"/>
    <x v="2"/>
    <x v="1"/>
    <x v="21"/>
    <n v="6027"/>
    <n v="1346077"/>
    <n v="34832"/>
    <n v="576471.85315089487"/>
    <n v="334682.94089238188"/>
    <n v="1311245"/>
    <n v="434922.20595672331"/>
    <s v="Favourable"/>
  </r>
  <r>
    <s v="PID2312"/>
    <x v="196"/>
    <x v="6"/>
    <x v="2"/>
    <x v="2"/>
    <x v="43"/>
    <n v="5514"/>
    <n v="1763784"/>
    <n v="0"/>
    <n v="228559.24548270178"/>
    <n v="381596.6437853736"/>
    <n v="1763784"/>
    <n v="1153628.1107319247"/>
    <s v="Favourable"/>
  </r>
  <r>
    <s v="PID3555"/>
    <x v="865"/>
    <x v="5"/>
    <x v="3"/>
    <x v="0"/>
    <x v="29"/>
    <n v="9081"/>
    <n v="1017705"/>
    <n v="58729"/>
    <n v="914694.11923843971"/>
    <n v="115282.15077263179"/>
    <n v="958976"/>
    <n v="-12271.270011071465"/>
    <s v="Adverse"/>
  </r>
  <r>
    <s v="PID1463"/>
    <x v="1301"/>
    <x v="2"/>
    <x v="2"/>
    <x v="2"/>
    <x v="18"/>
    <n v="8848"/>
    <n v="1641191"/>
    <n v="0"/>
    <n v="142633.26732703613"/>
    <n v="69494.753606813349"/>
    <n v="1641191"/>
    <n v="1429062.9790661505"/>
    <s v="Favourable"/>
  </r>
  <r>
    <s v="PID6454"/>
    <x v="187"/>
    <x v="0"/>
    <x v="0"/>
    <x v="0"/>
    <x v="25"/>
    <n v="8106"/>
    <n v="552044"/>
    <n v="0"/>
    <n v="356052.30813833536"/>
    <n v="3658.4939448312512"/>
    <n v="552044"/>
    <n v="192333.19791683339"/>
    <s v="Favourable"/>
  </r>
  <r>
    <s v="PID1099"/>
    <x v="317"/>
    <x v="3"/>
    <x v="1"/>
    <x v="0"/>
    <x v="15"/>
    <n v="5892"/>
    <n v="1512634"/>
    <n v="49392"/>
    <n v="178325.95078760837"/>
    <n v="41066.196990541248"/>
    <n v="1463242"/>
    <n v="1293241.8522218503"/>
    <s v="Favourable"/>
  </r>
  <r>
    <s v="PID2501"/>
    <x v="695"/>
    <x v="5"/>
    <x v="3"/>
    <x v="2"/>
    <x v="32"/>
    <n v="5995"/>
    <n v="1493045"/>
    <n v="0"/>
    <n v="611426.50930389343"/>
    <n v="221236.04245885511"/>
    <n v="1493045"/>
    <n v="660382.44823725149"/>
    <s v="Favourable"/>
  </r>
  <r>
    <s v="PID5205"/>
    <x v="600"/>
    <x v="2"/>
    <x v="2"/>
    <x v="2"/>
    <x v="18"/>
    <n v="8195"/>
    <n v="2374126"/>
    <n v="37296"/>
    <n v="1266958.6504093246"/>
    <n v="507262.21646374912"/>
    <n v="2336830"/>
    <n v="599905.13312692638"/>
    <s v="Favourable"/>
  </r>
  <r>
    <s v="PID4106"/>
    <x v="581"/>
    <x v="6"/>
    <x v="2"/>
    <x v="2"/>
    <x v="0"/>
    <n v="5847"/>
    <n v="1008407"/>
    <n v="0"/>
    <n v="625849.69339178759"/>
    <n v="102697.02009250398"/>
    <n v="1008407"/>
    <n v="279860.28651570843"/>
    <s v="Favourable"/>
  </r>
  <r>
    <s v="PID116"/>
    <x v="232"/>
    <x v="6"/>
    <x v="2"/>
    <x v="0"/>
    <x v="38"/>
    <n v="6900"/>
    <n v="452123"/>
    <n v="18783"/>
    <n v="117770.55183335597"/>
    <n v="30009.153991309868"/>
    <n v="433340"/>
    <n v="304343.29417533416"/>
    <s v="Favourable"/>
  </r>
  <r>
    <s v="PID1597"/>
    <x v="105"/>
    <x v="6"/>
    <x v="2"/>
    <x v="0"/>
    <x v="15"/>
    <n v="8276"/>
    <n v="1048255"/>
    <n v="26851"/>
    <n v="638163.08299877017"/>
    <n v="127001.64012550878"/>
    <n v="1021404"/>
    <n v="283090.27687572106"/>
    <s v="Favourable"/>
  </r>
  <r>
    <s v="PID1653"/>
    <x v="1359"/>
    <x v="0"/>
    <x v="0"/>
    <x v="1"/>
    <x v="36"/>
    <n v="6151"/>
    <n v="1177600"/>
    <n v="46683"/>
    <n v="81788.655143641357"/>
    <n v="355781.13859946397"/>
    <n v="1130917"/>
    <n v="740030.20625689463"/>
    <s v="Favourable"/>
  </r>
  <r>
    <s v="PID1831"/>
    <x v="1348"/>
    <x v="5"/>
    <x v="3"/>
    <x v="2"/>
    <x v="9"/>
    <n v="7686"/>
    <n v="2310951"/>
    <n v="18783"/>
    <n v="618026.63434435392"/>
    <n v="674578.73793192848"/>
    <n v="2292168"/>
    <n v="1018345.6277237176"/>
    <s v="Favourable"/>
  </r>
  <r>
    <s v="PID1802"/>
    <x v="1367"/>
    <x v="0"/>
    <x v="0"/>
    <x v="2"/>
    <x v="25"/>
    <n v="5791"/>
    <n v="1402014"/>
    <n v="18953"/>
    <n v="627600.4401559633"/>
    <n v="214171.08961284556"/>
    <n v="1383061"/>
    <n v="560242.47023119114"/>
    <s v="Favourable"/>
  </r>
  <r>
    <s v="PID2424"/>
    <x v="46"/>
    <x v="3"/>
    <x v="1"/>
    <x v="0"/>
    <x v="32"/>
    <n v="6506"/>
    <n v="522512"/>
    <n v="0"/>
    <n v="120024.77000755165"/>
    <n v="62359.000990073582"/>
    <n v="522512"/>
    <n v="340128.22900237481"/>
    <s v="Favourable"/>
  </r>
  <r>
    <s v="PID2571"/>
    <x v="13"/>
    <x v="2"/>
    <x v="2"/>
    <x v="0"/>
    <x v="11"/>
    <n v="6523"/>
    <n v="1187539"/>
    <n v="10632"/>
    <n v="774953.82077418419"/>
    <n v="178356.36191440013"/>
    <n v="1176907"/>
    <n v="234228.81731141568"/>
    <s v="Favourable"/>
  </r>
  <r>
    <s v="PID3877"/>
    <x v="549"/>
    <x v="6"/>
    <x v="2"/>
    <x v="2"/>
    <x v="2"/>
    <n v="8053"/>
    <n v="1871828"/>
    <n v="0"/>
    <n v="1507742.3464512371"/>
    <n v="376499.19940748712"/>
    <n v="1871828"/>
    <n v="-12413.545858724276"/>
    <s v="Adverse"/>
  </r>
  <r>
    <s v="PID4889"/>
    <x v="231"/>
    <x v="6"/>
    <x v="2"/>
    <x v="0"/>
    <x v="35"/>
    <n v="9033"/>
    <n v="1304644"/>
    <n v="0"/>
    <n v="299028.16083672224"/>
    <n v="263479.46320114122"/>
    <n v="1304644"/>
    <n v="742136.37596213655"/>
    <s v="Favourable"/>
  </r>
  <r>
    <s v="PID4385"/>
    <x v="1104"/>
    <x v="2"/>
    <x v="2"/>
    <x v="2"/>
    <x v="38"/>
    <n v="7205"/>
    <n v="2363472"/>
    <n v="0"/>
    <n v="2135346.0694259307"/>
    <n v="265381.54307976743"/>
    <n v="2363472"/>
    <n v="-37255.612505698111"/>
    <s v="Adverse"/>
  </r>
  <r>
    <s v="PID5879"/>
    <x v="184"/>
    <x v="0"/>
    <x v="0"/>
    <x v="0"/>
    <x v="25"/>
    <n v="5811"/>
    <n v="1809961"/>
    <n v="14014"/>
    <n v="706777.19371067802"/>
    <n v="190411.27641594526"/>
    <n v="1795947"/>
    <n v="912772.52987337671"/>
    <s v="Favourable"/>
  </r>
  <r>
    <s v="PID589"/>
    <x v="84"/>
    <x v="6"/>
    <x v="2"/>
    <x v="0"/>
    <x v="13"/>
    <n v="9178"/>
    <n v="2162142"/>
    <n v="0"/>
    <n v="1689570.5634398134"/>
    <n v="451290.12353756692"/>
    <n v="2162142"/>
    <n v="21281.313022619579"/>
    <s v="Favourable"/>
  </r>
  <r>
    <s v="PID940"/>
    <x v="496"/>
    <x v="5"/>
    <x v="3"/>
    <x v="2"/>
    <x v="20"/>
    <n v="8045"/>
    <n v="358565"/>
    <n v="45486"/>
    <n v="112878.90303021623"/>
    <n v="2062.7890203103211"/>
    <n v="313079"/>
    <n v="243623.30794947344"/>
    <s v="Favourable"/>
  </r>
  <r>
    <s v="PID3125"/>
    <x v="640"/>
    <x v="3"/>
    <x v="1"/>
    <x v="0"/>
    <x v="31"/>
    <n v="9434"/>
    <n v="1909308"/>
    <n v="0"/>
    <n v="1778984.332684533"/>
    <n v="157248.71206560411"/>
    <n v="1909308"/>
    <n v="-26925.044750137022"/>
    <s v="Adverse"/>
  </r>
  <r>
    <s v="PID5923"/>
    <x v="1187"/>
    <x v="2"/>
    <x v="2"/>
    <x v="0"/>
    <x v="6"/>
    <n v="8027"/>
    <n v="1753988"/>
    <n v="0"/>
    <n v="1547496.3642865506"/>
    <n v="326882.05069804413"/>
    <n v="1753988"/>
    <n v="-120390.41498459456"/>
    <s v="Adverse"/>
  </r>
  <r>
    <s v="PID2421"/>
    <x v="1368"/>
    <x v="6"/>
    <x v="2"/>
    <x v="0"/>
    <x v="19"/>
    <n v="7634"/>
    <n v="621733"/>
    <n v="0"/>
    <n v="278544.58230375487"/>
    <n v="154827.6256240092"/>
    <n v="621733"/>
    <n v="188360.79207223596"/>
    <s v="Favourable"/>
  </r>
  <r>
    <s v="PID3468"/>
    <x v="411"/>
    <x v="5"/>
    <x v="3"/>
    <x v="2"/>
    <x v="23"/>
    <n v="7360"/>
    <n v="2083452"/>
    <n v="15269"/>
    <n v="604873.33751203236"/>
    <n v="650781.69108785107"/>
    <n v="2068183"/>
    <n v="827796.97140011657"/>
    <s v="Favourable"/>
  </r>
  <r>
    <s v="PID2048"/>
    <x v="224"/>
    <x v="2"/>
    <x v="2"/>
    <x v="1"/>
    <x v="25"/>
    <n v="8126"/>
    <n v="812264"/>
    <n v="0"/>
    <n v="462613.70413814555"/>
    <n v="218221.47919661494"/>
    <n v="812264"/>
    <n v="131428.81666523952"/>
    <s v="Favourable"/>
  </r>
  <r>
    <s v="PID3708"/>
    <x v="1369"/>
    <x v="2"/>
    <x v="2"/>
    <x v="0"/>
    <x v="26"/>
    <n v="6128"/>
    <n v="2453859"/>
    <n v="32710"/>
    <n v="740926.66631602379"/>
    <n v="620108.71518452396"/>
    <n v="2421149"/>
    <n v="1092823.6184994522"/>
    <s v="Favourable"/>
  </r>
  <r>
    <s v="PID231"/>
    <x v="690"/>
    <x v="5"/>
    <x v="3"/>
    <x v="2"/>
    <x v="29"/>
    <n v="8093"/>
    <n v="1708740"/>
    <n v="21077"/>
    <n v="844456.04538713361"/>
    <n v="375350.22488739487"/>
    <n v="1687663"/>
    <n v="488933.72972547146"/>
    <s v="Favourable"/>
  </r>
  <r>
    <s v="PID2228"/>
    <x v="130"/>
    <x v="2"/>
    <x v="2"/>
    <x v="2"/>
    <x v="17"/>
    <n v="8082"/>
    <n v="1297141"/>
    <n v="44038"/>
    <n v="53653.422212188925"/>
    <n v="195233.30478473287"/>
    <n v="1253103"/>
    <n v="1048254.2730030782"/>
    <s v="Favourable"/>
  </r>
  <r>
    <s v="PID1776"/>
    <x v="1370"/>
    <x v="0"/>
    <x v="0"/>
    <x v="1"/>
    <x v="26"/>
    <n v="6302"/>
    <n v="365178"/>
    <n v="20316"/>
    <n v="335211.18907381664"/>
    <n v="77078.773021482222"/>
    <n v="344862"/>
    <n v="-47111.962095298863"/>
    <s v="Adverse"/>
  </r>
  <r>
    <s v="PID1921"/>
    <x v="1371"/>
    <x v="3"/>
    <x v="1"/>
    <x v="0"/>
    <x v="28"/>
    <n v="9307"/>
    <n v="1027275"/>
    <n v="18793"/>
    <n v="672197.81583557825"/>
    <n v="96871.618447052126"/>
    <n v="1008482"/>
    <n v="258205.56571736967"/>
    <s v="Favourable"/>
  </r>
  <r>
    <s v="PID2203"/>
    <x v="610"/>
    <x v="3"/>
    <x v="1"/>
    <x v="0"/>
    <x v="0"/>
    <n v="8871"/>
    <n v="1401350"/>
    <n v="35809"/>
    <n v="1007677.7106204453"/>
    <n v="152560.4962911031"/>
    <n v="1365541"/>
    <n v="241111.79308845149"/>
    <s v="Favourable"/>
  </r>
  <r>
    <s v="PID2181"/>
    <x v="659"/>
    <x v="2"/>
    <x v="2"/>
    <x v="0"/>
    <x v="44"/>
    <n v="5558"/>
    <n v="958283"/>
    <n v="0"/>
    <n v="211582.79116962623"/>
    <n v="11947.425912180055"/>
    <n v="958283"/>
    <n v="734752.78291819373"/>
    <s v="Favourable"/>
  </r>
  <r>
    <s v="PID5082"/>
    <x v="1104"/>
    <x v="6"/>
    <x v="2"/>
    <x v="1"/>
    <x v="16"/>
    <n v="8192"/>
    <n v="1663178"/>
    <n v="0"/>
    <n v="1418846.7512813385"/>
    <n v="59361.842708578981"/>
    <n v="1663178"/>
    <n v="184969.40601008246"/>
    <s v="Favourable"/>
  </r>
  <r>
    <s v="PID4321"/>
    <x v="1143"/>
    <x v="2"/>
    <x v="2"/>
    <x v="1"/>
    <x v="41"/>
    <n v="6369"/>
    <n v="915183"/>
    <n v="24001"/>
    <n v="21152.490579639638"/>
    <n v="86132.643021169861"/>
    <n v="891182"/>
    <n v="807897.86639919051"/>
    <s v="Favourable"/>
  </r>
  <r>
    <s v="PID2027"/>
    <x v="669"/>
    <x v="2"/>
    <x v="2"/>
    <x v="0"/>
    <x v="9"/>
    <n v="8549"/>
    <n v="1601956"/>
    <n v="55843"/>
    <n v="1534507.4200966002"/>
    <n v="22288.570684478156"/>
    <n v="1546113"/>
    <n v="45160.009218921652"/>
    <s v="Favourable"/>
  </r>
  <r>
    <s v="PID3634"/>
    <x v="529"/>
    <x v="2"/>
    <x v="2"/>
    <x v="2"/>
    <x v="28"/>
    <n v="7039"/>
    <n v="276779"/>
    <n v="30207"/>
    <n v="59235.671310074344"/>
    <n v="75493.02942037482"/>
    <n v="246572"/>
    <n v="142050.29926955083"/>
    <s v="Favourable"/>
  </r>
  <r>
    <s v="PID2837"/>
    <x v="27"/>
    <x v="3"/>
    <x v="1"/>
    <x v="1"/>
    <x v="27"/>
    <n v="9109"/>
    <n v="2300146"/>
    <n v="0"/>
    <n v="289301.54368910147"/>
    <n v="658730.17652918107"/>
    <n v="2300146"/>
    <n v="1352114.2797817173"/>
    <s v="Favourable"/>
  </r>
  <r>
    <s v="PID1647"/>
    <x v="1250"/>
    <x v="3"/>
    <x v="1"/>
    <x v="1"/>
    <x v="40"/>
    <n v="6964"/>
    <n v="939934"/>
    <n v="48737"/>
    <n v="333096.01272325742"/>
    <n v="242592.63085665394"/>
    <n v="891197"/>
    <n v="364245.35642008868"/>
    <s v="Favourable"/>
  </r>
  <r>
    <s v="PID1777"/>
    <x v="701"/>
    <x v="3"/>
    <x v="1"/>
    <x v="2"/>
    <x v="21"/>
    <n v="8052"/>
    <n v="1389480"/>
    <n v="30386"/>
    <n v="358290.68115961982"/>
    <n v="455548.50736947131"/>
    <n v="1359094"/>
    <n v="575640.81147090881"/>
    <s v="Favourable"/>
  </r>
  <r>
    <s v="PID3405"/>
    <x v="620"/>
    <x v="6"/>
    <x v="2"/>
    <x v="2"/>
    <x v="2"/>
    <n v="6797"/>
    <n v="1633720"/>
    <n v="81877"/>
    <n v="155813.86019567202"/>
    <n v="214784.42376742989"/>
    <n v="1551843"/>
    <n v="1263121.7160368981"/>
    <s v="Favourable"/>
  </r>
  <r>
    <s v="PID3869"/>
    <x v="1280"/>
    <x v="0"/>
    <x v="0"/>
    <x v="0"/>
    <x v="31"/>
    <n v="7653"/>
    <n v="996081"/>
    <n v="46599"/>
    <n v="94640.720667758098"/>
    <n v="2107.6570872965426"/>
    <n v="949482"/>
    <n v="899332.62224494538"/>
    <s v="Favourable"/>
  </r>
  <r>
    <s v="PID4972"/>
    <x v="872"/>
    <x v="6"/>
    <x v="2"/>
    <x v="2"/>
    <x v="27"/>
    <n v="8059"/>
    <n v="416529"/>
    <n v="39954"/>
    <n v="231236.37539083319"/>
    <n v="56666.082770454617"/>
    <n v="376575"/>
    <n v="128626.54183871218"/>
    <s v="Favourable"/>
  </r>
  <r>
    <s v="PID4978"/>
    <x v="133"/>
    <x v="6"/>
    <x v="2"/>
    <x v="0"/>
    <x v="36"/>
    <n v="7782"/>
    <n v="722829"/>
    <n v="35617"/>
    <n v="696149.39347715699"/>
    <n v="167162.69967655555"/>
    <n v="687212"/>
    <n v="-140483.09315371257"/>
    <s v="Adverse"/>
  </r>
  <r>
    <s v="PID5775"/>
    <x v="280"/>
    <x v="0"/>
    <x v="0"/>
    <x v="0"/>
    <x v="10"/>
    <n v="6043"/>
    <n v="650604"/>
    <n v="33620"/>
    <n v="419832.26369470375"/>
    <n v="213223.99606883954"/>
    <n v="616984"/>
    <n v="17547.740236456739"/>
    <s v="Favourable"/>
  </r>
  <r>
    <s v="PID1949"/>
    <x v="1372"/>
    <x v="0"/>
    <x v="0"/>
    <x v="1"/>
    <x v="23"/>
    <n v="6504"/>
    <n v="497459"/>
    <n v="34700"/>
    <n v="130938.86549311066"/>
    <n v="164165.17600300643"/>
    <n v="462759"/>
    <n v="202354.95850388292"/>
    <s v="Favourable"/>
  </r>
  <r>
    <s v="PID2213"/>
    <x v="907"/>
    <x v="3"/>
    <x v="1"/>
    <x v="0"/>
    <x v="22"/>
    <n v="6109"/>
    <n v="2066590"/>
    <n v="0"/>
    <n v="1969521.707044726"/>
    <n v="526518.264144068"/>
    <n v="2066590"/>
    <n v="-429449.97118879389"/>
    <s v="Adverse"/>
  </r>
  <r>
    <s v="PID2303"/>
    <x v="463"/>
    <x v="6"/>
    <x v="2"/>
    <x v="2"/>
    <x v="35"/>
    <n v="7147"/>
    <n v="1549504"/>
    <n v="37249"/>
    <n v="936138.17733454122"/>
    <n v="227298.26832469273"/>
    <n v="1512255"/>
    <n v="386067.55434076604"/>
    <s v="Favourable"/>
  </r>
  <r>
    <s v="PID4867"/>
    <x v="195"/>
    <x v="3"/>
    <x v="1"/>
    <x v="2"/>
    <x v="22"/>
    <n v="5599"/>
    <n v="2093915"/>
    <n v="0"/>
    <n v="545908.1165292504"/>
    <n v="317993.85509224294"/>
    <n v="2093915"/>
    <n v="1230013.0283785067"/>
    <s v="Favourable"/>
  </r>
  <r>
    <s v="PID5946"/>
    <x v="969"/>
    <x v="0"/>
    <x v="0"/>
    <x v="0"/>
    <x v="33"/>
    <n v="6836"/>
    <n v="1322425"/>
    <n v="17949"/>
    <n v="414131.94588991406"/>
    <n v="113868.33877159045"/>
    <n v="1304476"/>
    <n v="794424.71533849544"/>
    <s v="Favourable"/>
  </r>
  <r>
    <s v="PID179"/>
    <x v="1128"/>
    <x v="5"/>
    <x v="3"/>
    <x v="1"/>
    <x v="21"/>
    <n v="5616"/>
    <n v="2240716"/>
    <n v="29417"/>
    <n v="889185.72581067379"/>
    <n v="151780.65227913822"/>
    <n v="2211299"/>
    <n v="1199749.6219101879"/>
    <s v="Favourable"/>
  </r>
  <r>
    <s v="PID1865"/>
    <x v="236"/>
    <x v="5"/>
    <x v="3"/>
    <x v="2"/>
    <x v="27"/>
    <n v="8934"/>
    <n v="1116534"/>
    <n v="31167"/>
    <n v="718632.83595444181"/>
    <n v="109224.45283987226"/>
    <n v="1085367"/>
    <n v="288676.71120568598"/>
    <s v="Favourable"/>
  </r>
  <r>
    <s v="PID1947"/>
    <x v="226"/>
    <x v="6"/>
    <x v="2"/>
    <x v="2"/>
    <x v="2"/>
    <n v="8437"/>
    <n v="1099421"/>
    <n v="0"/>
    <n v="377360.43009337655"/>
    <n v="331512.93138620252"/>
    <n v="1099421"/>
    <n v="390547.63852042099"/>
    <s v="Favourable"/>
  </r>
  <r>
    <s v="PID2251"/>
    <x v="1373"/>
    <x v="6"/>
    <x v="2"/>
    <x v="2"/>
    <x v="33"/>
    <n v="8514"/>
    <n v="1164160"/>
    <n v="43183"/>
    <n v="498821.42429403187"/>
    <n v="311377.179595405"/>
    <n v="1120977"/>
    <n v="353961.39611056307"/>
    <s v="Favourable"/>
  </r>
  <r>
    <s v="PID3641"/>
    <x v="686"/>
    <x v="5"/>
    <x v="3"/>
    <x v="1"/>
    <x v="24"/>
    <n v="7147"/>
    <n v="1496307"/>
    <n v="15930"/>
    <n v="2527.8745823008389"/>
    <n v="221687.14470321685"/>
    <n v="1480377"/>
    <n v="1272091.9807144823"/>
    <s v="Favourable"/>
  </r>
  <r>
    <s v="PID4003"/>
    <x v="1359"/>
    <x v="6"/>
    <x v="2"/>
    <x v="2"/>
    <x v="28"/>
    <n v="7476"/>
    <n v="903179"/>
    <n v="17842"/>
    <n v="345201.5035745732"/>
    <n v="180144.45143497165"/>
    <n v="885337"/>
    <n v="377833.04499045515"/>
    <s v="Favourable"/>
  </r>
  <r>
    <s v="PID4260"/>
    <x v="961"/>
    <x v="0"/>
    <x v="0"/>
    <x v="1"/>
    <x v="44"/>
    <n v="7273"/>
    <n v="418296"/>
    <n v="0"/>
    <n v="62006.049867755712"/>
    <n v="75905.321116928419"/>
    <n v="418296"/>
    <n v="280384.62901531591"/>
    <s v="Favourable"/>
  </r>
  <r>
    <s v="PID4586"/>
    <x v="860"/>
    <x v="0"/>
    <x v="0"/>
    <x v="2"/>
    <x v="7"/>
    <n v="8523"/>
    <n v="1803640"/>
    <n v="0"/>
    <n v="1045250.525326265"/>
    <n v="477010.6251809494"/>
    <n v="1803640"/>
    <n v="281378.84949278552"/>
    <s v="Favourable"/>
  </r>
  <r>
    <s v="PID562"/>
    <x v="519"/>
    <x v="3"/>
    <x v="1"/>
    <x v="0"/>
    <x v="29"/>
    <n v="9244"/>
    <n v="1185840"/>
    <n v="17455"/>
    <n v="269451.01183990319"/>
    <n v="207453.08817354214"/>
    <n v="1168385"/>
    <n v="708935.89998655464"/>
    <s v="Favourable"/>
  </r>
  <r>
    <s v="PID5372"/>
    <x v="1235"/>
    <x v="2"/>
    <x v="2"/>
    <x v="1"/>
    <x v="1"/>
    <n v="5897"/>
    <n v="627350"/>
    <n v="20468"/>
    <n v="422434.41516457539"/>
    <n v="19795.613782249333"/>
    <n v="606882"/>
    <n v="185119.97105317528"/>
    <s v="Favourable"/>
  </r>
  <r>
    <s v="PID2182"/>
    <x v="1166"/>
    <x v="6"/>
    <x v="2"/>
    <x v="1"/>
    <x v="33"/>
    <n v="7023"/>
    <n v="1072676"/>
    <n v="21491"/>
    <n v="818475.25237664126"/>
    <n v="186772.82072097281"/>
    <n v="1051185"/>
    <n v="67427.926902385894"/>
    <s v="Favourable"/>
  </r>
  <r>
    <s v="PID4326"/>
    <x v="769"/>
    <x v="2"/>
    <x v="2"/>
    <x v="0"/>
    <x v="24"/>
    <n v="6995"/>
    <n v="901959"/>
    <n v="52911"/>
    <n v="476209.41804449522"/>
    <n v="194085.58514708877"/>
    <n v="849048"/>
    <n v="231663.99680841598"/>
    <s v="Favourable"/>
  </r>
  <r>
    <s v="PID3835"/>
    <x v="1374"/>
    <x v="5"/>
    <x v="3"/>
    <x v="0"/>
    <x v="28"/>
    <n v="8371"/>
    <n v="543079"/>
    <n v="16789"/>
    <n v="60051.666921040189"/>
    <n v="11830.948283011852"/>
    <n v="526290"/>
    <n v="471196.38479594793"/>
    <s v="Favourable"/>
  </r>
  <r>
    <s v="PID4181"/>
    <x v="678"/>
    <x v="5"/>
    <x v="3"/>
    <x v="1"/>
    <x v="0"/>
    <n v="8452"/>
    <n v="1699445"/>
    <n v="96992"/>
    <n v="100055.26082162243"/>
    <n v="92939.665058166313"/>
    <n v="1602453"/>
    <n v="1506450.0741202112"/>
    <s v="Favourable"/>
  </r>
  <r>
    <s v="PID4947"/>
    <x v="244"/>
    <x v="3"/>
    <x v="1"/>
    <x v="2"/>
    <x v="22"/>
    <n v="7958"/>
    <n v="1635003"/>
    <n v="40359"/>
    <n v="728111.10197659349"/>
    <n v="536105.63718892797"/>
    <n v="1594644"/>
    <n v="370786.26083447854"/>
    <s v="Favourable"/>
  </r>
  <r>
    <s v="PID4386"/>
    <x v="1203"/>
    <x v="2"/>
    <x v="2"/>
    <x v="1"/>
    <x v="4"/>
    <n v="8165"/>
    <n v="1680343"/>
    <n v="21909"/>
    <n v="1018319.2665030742"/>
    <n v="519524.26255003695"/>
    <n v="1658434"/>
    <n v="142499.47094688891"/>
    <s v="Favourable"/>
  </r>
  <r>
    <s v="PID5338"/>
    <x v="281"/>
    <x v="6"/>
    <x v="2"/>
    <x v="0"/>
    <x v="25"/>
    <n v="8904"/>
    <n v="2430258"/>
    <n v="63498"/>
    <n v="1710753.2093321136"/>
    <n v="704925.56096184778"/>
    <n v="2366760"/>
    <n v="14579.229706038721"/>
    <s v="Favourable"/>
  </r>
  <r>
    <s v="PID5348"/>
    <x v="874"/>
    <x v="5"/>
    <x v="3"/>
    <x v="1"/>
    <x v="11"/>
    <n v="8765"/>
    <n v="2427175"/>
    <n v="61905"/>
    <n v="416974.80742975813"/>
    <n v="31491.858235627875"/>
    <n v="2365270"/>
    <n v="1978708.334334614"/>
    <s v="Favourable"/>
  </r>
  <r>
    <s v="PID654"/>
    <x v="483"/>
    <x v="0"/>
    <x v="0"/>
    <x v="2"/>
    <x v="29"/>
    <n v="6668"/>
    <n v="754320"/>
    <n v="0"/>
    <n v="290807.63799292332"/>
    <n v="203001.45344384076"/>
    <n v="754320"/>
    <n v="260510.90856323589"/>
    <s v="Favourable"/>
  </r>
  <r>
    <s v="PID3747"/>
    <x v="92"/>
    <x v="2"/>
    <x v="2"/>
    <x v="1"/>
    <x v="26"/>
    <n v="6370"/>
    <n v="2272835"/>
    <n v="24314"/>
    <n v="376929.28498535522"/>
    <n v="41404.026857440032"/>
    <n v="2248521"/>
    <n v="1854501.6881572048"/>
    <s v="Favourable"/>
  </r>
  <r>
    <s v="PID2502"/>
    <x v="1320"/>
    <x v="2"/>
    <x v="2"/>
    <x v="2"/>
    <x v="34"/>
    <n v="7881"/>
    <n v="2088928"/>
    <n v="0"/>
    <n v="1492704.8794623292"/>
    <n v="523514.05479155673"/>
    <n v="2088928"/>
    <n v="72709.065746114124"/>
    <s v="Favourable"/>
  </r>
  <r>
    <s v="PID3214"/>
    <x v="1375"/>
    <x v="3"/>
    <x v="1"/>
    <x v="0"/>
    <x v="33"/>
    <n v="5794"/>
    <n v="702184"/>
    <n v="11142"/>
    <n v="195715.27982736318"/>
    <n v="84828.509463112117"/>
    <n v="691042"/>
    <n v="421640.21070952469"/>
    <s v="Favourable"/>
  </r>
  <r>
    <s v="PID3435"/>
    <x v="632"/>
    <x v="0"/>
    <x v="0"/>
    <x v="2"/>
    <x v="2"/>
    <n v="6052"/>
    <n v="1684277"/>
    <n v="42869"/>
    <n v="673482.28746228712"/>
    <n v="340371.25621995062"/>
    <n v="1641408"/>
    <n v="670423.45631776226"/>
    <s v="Favourable"/>
  </r>
  <r>
    <s v="PID4224"/>
    <x v="1175"/>
    <x v="5"/>
    <x v="3"/>
    <x v="0"/>
    <x v="34"/>
    <n v="9397"/>
    <n v="502415"/>
    <n v="43473"/>
    <n v="107647.74931706821"/>
    <n v="2742.3617770810947"/>
    <n v="458942"/>
    <n v="392024.8889058507"/>
    <s v="Favourable"/>
  </r>
  <r>
    <s v="PID4660"/>
    <x v="978"/>
    <x v="0"/>
    <x v="0"/>
    <x v="0"/>
    <x v="38"/>
    <n v="8955"/>
    <n v="1688603"/>
    <n v="37065"/>
    <n v="938348.58358693635"/>
    <n v="278488.26615586242"/>
    <n v="1651538"/>
    <n v="471766.15025720117"/>
    <s v="Favourable"/>
  </r>
  <r>
    <s v="PID5271"/>
    <x v="458"/>
    <x v="0"/>
    <x v="0"/>
    <x v="2"/>
    <x v="36"/>
    <n v="8748"/>
    <n v="782810"/>
    <n v="0"/>
    <n v="517296.9214572226"/>
    <n v="101769.05035580911"/>
    <n v="782810"/>
    <n v="163744.02818696829"/>
    <s v="Favourable"/>
  </r>
  <r>
    <s v="PID5509"/>
    <x v="1371"/>
    <x v="0"/>
    <x v="0"/>
    <x v="0"/>
    <x v="3"/>
    <n v="9480"/>
    <n v="599106"/>
    <n v="86447"/>
    <n v="166535.7378520215"/>
    <n v="24873.541114284952"/>
    <n v="512659"/>
    <n v="407696.72103369352"/>
    <s v="Favourable"/>
  </r>
  <r>
    <s v="PID3698"/>
    <x v="424"/>
    <x v="6"/>
    <x v="2"/>
    <x v="0"/>
    <x v="9"/>
    <n v="8969"/>
    <n v="2413088"/>
    <n v="47847"/>
    <n v="188320.45256723088"/>
    <n v="370149.30457336229"/>
    <n v="2365241"/>
    <n v="1854618.2428594069"/>
    <s v="Favourable"/>
  </r>
  <r>
    <s v="PID4355"/>
    <x v="280"/>
    <x v="6"/>
    <x v="2"/>
    <x v="1"/>
    <x v="39"/>
    <n v="8231"/>
    <n v="1382652"/>
    <n v="0"/>
    <n v="770777.46164330165"/>
    <n v="12755.786563444604"/>
    <n v="1382652"/>
    <n v="599118.7517932537"/>
    <s v="Favourable"/>
  </r>
  <r>
    <s v="PID934"/>
    <x v="735"/>
    <x v="6"/>
    <x v="2"/>
    <x v="1"/>
    <x v="0"/>
    <n v="8421"/>
    <n v="1349160"/>
    <n v="10368"/>
    <n v="1089835.4462371264"/>
    <n v="240805.97643918742"/>
    <n v="1338792"/>
    <n v="18518.577323686332"/>
    <s v="Favourable"/>
  </r>
  <r>
    <s v="PID1004"/>
    <x v="48"/>
    <x v="6"/>
    <x v="2"/>
    <x v="0"/>
    <x v="20"/>
    <n v="7865"/>
    <n v="1597787"/>
    <n v="29474"/>
    <n v="622800.29501324939"/>
    <n v="205394.70363843368"/>
    <n v="1568313"/>
    <n v="769592.0013483169"/>
    <s v="Favourable"/>
  </r>
  <r>
    <s v="PID444"/>
    <x v="1331"/>
    <x v="3"/>
    <x v="1"/>
    <x v="0"/>
    <x v="28"/>
    <n v="8668"/>
    <n v="1826901"/>
    <n v="44560"/>
    <n v="464580.05058014393"/>
    <n v="308986.37338836078"/>
    <n v="1782341"/>
    <n v="1053334.5760314954"/>
    <s v="Favourable"/>
  </r>
  <r>
    <s v="PID4245"/>
    <x v="1074"/>
    <x v="6"/>
    <x v="2"/>
    <x v="0"/>
    <x v="16"/>
    <n v="8734"/>
    <n v="1251869"/>
    <n v="43109"/>
    <n v="539987.19779660006"/>
    <n v="208006.85678915904"/>
    <n v="1208760"/>
    <n v="503874.94541424094"/>
    <s v="Favourable"/>
  </r>
  <r>
    <s v="PID2460"/>
    <x v="1065"/>
    <x v="3"/>
    <x v="1"/>
    <x v="0"/>
    <x v="1"/>
    <n v="5812"/>
    <n v="1321525"/>
    <n v="26819"/>
    <n v="697286.4180774698"/>
    <n v="149151.9161748206"/>
    <n v="1294706"/>
    <n v="475086.66574770957"/>
    <s v="Favourable"/>
  </r>
  <r>
    <s v="PID2096"/>
    <x v="117"/>
    <x v="6"/>
    <x v="2"/>
    <x v="0"/>
    <x v="38"/>
    <n v="5735"/>
    <n v="1717266"/>
    <n v="0"/>
    <n v="1622128.9283684255"/>
    <n v="275059.20027294249"/>
    <n v="1717266"/>
    <n v="-179922.12864136789"/>
    <s v="Adverse"/>
  </r>
  <r>
    <s v="PID689"/>
    <x v="1376"/>
    <x v="3"/>
    <x v="1"/>
    <x v="2"/>
    <x v="37"/>
    <n v="9150"/>
    <n v="1523136"/>
    <n v="0"/>
    <n v="798823.32905215141"/>
    <n v="498543.71609634347"/>
    <n v="1523136"/>
    <n v="225768.95485150511"/>
    <s v="Favourable"/>
  </r>
  <r>
    <s v="PID2546"/>
    <x v="1365"/>
    <x v="0"/>
    <x v="0"/>
    <x v="2"/>
    <x v="16"/>
    <n v="5589"/>
    <n v="288250"/>
    <n v="0"/>
    <n v="111656.38134806856"/>
    <n v="96052.287051138235"/>
    <n v="288250"/>
    <n v="80541.331600793201"/>
    <s v="Favourable"/>
  </r>
  <r>
    <s v="PID3409"/>
    <x v="851"/>
    <x v="6"/>
    <x v="2"/>
    <x v="0"/>
    <x v="15"/>
    <n v="8484"/>
    <n v="2096568"/>
    <n v="22340"/>
    <n v="323020.05830052134"/>
    <n v="641457.90949545754"/>
    <n v="2074228"/>
    <n v="1132090.0322040212"/>
    <s v="Favourable"/>
  </r>
  <r>
    <s v="PID2551"/>
    <x v="955"/>
    <x v="6"/>
    <x v="2"/>
    <x v="0"/>
    <x v="39"/>
    <n v="7300"/>
    <n v="687554"/>
    <n v="39878"/>
    <n v="295697.61915156577"/>
    <n v="212172.57919520696"/>
    <n v="647676"/>
    <n v="179683.8016532273"/>
    <s v="Favourable"/>
  </r>
  <r>
    <s v="PID922"/>
    <x v="960"/>
    <x v="0"/>
    <x v="0"/>
    <x v="2"/>
    <x v="30"/>
    <n v="8050"/>
    <n v="1751747"/>
    <n v="48122"/>
    <n v="954834.1494240046"/>
    <n v="193634.96600101911"/>
    <n v="1703625"/>
    <n v="603277.88457497628"/>
    <s v="Favourable"/>
  </r>
  <r>
    <s v="PID1352"/>
    <x v="728"/>
    <x v="3"/>
    <x v="1"/>
    <x v="1"/>
    <x v="30"/>
    <n v="8968"/>
    <n v="1482970"/>
    <n v="23661"/>
    <n v="857876.09767169633"/>
    <n v="239262.55078266349"/>
    <n v="1459309"/>
    <n v="385831.35154564027"/>
    <s v="Favourable"/>
  </r>
  <r>
    <s v="PID3827"/>
    <x v="1377"/>
    <x v="3"/>
    <x v="1"/>
    <x v="2"/>
    <x v="35"/>
    <n v="7095"/>
    <n v="317183"/>
    <n v="44563"/>
    <n v="42942.45345170315"/>
    <n v="31053.653016290118"/>
    <n v="272620"/>
    <n v="243186.89353200674"/>
    <s v="Favourable"/>
  </r>
  <r>
    <s v="PID3697"/>
    <x v="1065"/>
    <x v="6"/>
    <x v="2"/>
    <x v="0"/>
    <x v="28"/>
    <n v="6799"/>
    <n v="979775"/>
    <n v="18962"/>
    <n v="365363.96143763274"/>
    <n v="281860.59929143777"/>
    <n v="960813"/>
    <n v="332550.43927092943"/>
    <s v="Favourable"/>
  </r>
  <r>
    <s v="PID4493"/>
    <x v="1077"/>
    <x v="3"/>
    <x v="1"/>
    <x v="0"/>
    <x v="29"/>
    <n v="7655"/>
    <n v="754951"/>
    <n v="33408"/>
    <n v="16892.794844120395"/>
    <n v="153334.90140681839"/>
    <n v="721543"/>
    <n v="584723.30374906119"/>
    <s v="Favourable"/>
  </r>
  <r>
    <s v="PID5692"/>
    <x v="1378"/>
    <x v="0"/>
    <x v="0"/>
    <x v="1"/>
    <x v="39"/>
    <n v="8681"/>
    <n v="2297258"/>
    <n v="53202"/>
    <n v="628571.79551574436"/>
    <n v="13148.960037710758"/>
    <n v="2244056"/>
    <n v="1655537.2444465449"/>
    <s v="Favourable"/>
  </r>
  <r>
    <s v="PID5806"/>
    <x v="425"/>
    <x v="5"/>
    <x v="3"/>
    <x v="2"/>
    <x v="22"/>
    <n v="8806"/>
    <n v="2294727"/>
    <n v="12788"/>
    <n v="1934549.0472945487"/>
    <n v="381388.62698104442"/>
    <n v="2281939"/>
    <n v="-21210.674275592901"/>
    <s v="Adverse"/>
  </r>
  <r>
    <s v="PID1490"/>
    <x v="226"/>
    <x v="3"/>
    <x v="1"/>
    <x v="1"/>
    <x v="31"/>
    <n v="6648"/>
    <n v="456107"/>
    <n v="29447"/>
    <n v="361571.85169611307"/>
    <n v="125132.33302397083"/>
    <n v="426660"/>
    <n v="-30597.184720083897"/>
    <s v="Adverse"/>
  </r>
  <r>
    <s v="PID5037"/>
    <x v="652"/>
    <x v="5"/>
    <x v="3"/>
    <x v="0"/>
    <x v="11"/>
    <n v="6661"/>
    <n v="1428018"/>
    <n v="65461"/>
    <n v="450295.78253016534"/>
    <n v="395836.12565685116"/>
    <n v="1362557"/>
    <n v="581886.0918129835"/>
    <s v="Favourable"/>
  </r>
  <r>
    <s v="PID189"/>
    <x v="1138"/>
    <x v="5"/>
    <x v="3"/>
    <x v="2"/>
    <x v="21"/>
    <n v="6639"/>
    <n v="1066352"/>
    <n v="0"/>
    <n v="357895.27086500812"/>
    <n v="248320.60425935395"/>
    <n v="1066352"/>
    <n v="460136.12487563794"/>
    <s v="Favourable"/>
  </r>
  <r>
    <s v="PID802"/>
    <x v="1191"/>
    <x v="0"/>
    <x v="0"/>
    <x v="2"/>
    <x v="35"/>
    <n v="8592"/>
    <n v="1430672"/>
    <n v="18978"/>
    <n v="954625.99555930845"/>
    <n v="174449.993998716"/>
    <n v="1411694"/>
    <n v="301596.01044197567"/>
    <s v="Favourable"/>
  </r>
  <r>
    <s v="PID2362"/>
    <x v="863"/>
    <x v="5"/>
    <x v="3"/>
    <x v="1"/>
    <x v="18"/>
    <n v="9212"/>
    <n v="2211819"/>
    <n v="28925"/>
    <n v="53716.429969279976"/>
    <n v="94527.876697041022"/>
    <n v="2182894"/>
    <n v="2063574.6933336789"/>
    <s v="Favourable"/>
  </r>
  <r>
    <s v="PID2965"/>
    <x v="1327"/>
    <x v="3"/>
    <x v="1"/>
    <x v="2"/>
    <x v="39"/>
    <n v="8436"/>
    <n v="2381162"/>
    <n v="42011"/>
    <n v="1043863.3520744711"/>
    <n v="585115.33139445516"/>
    <n v="2339151"/>
    <n v="752183.31653107377"/>
    <s v="Favourable"/>
  </r>
  <r>
    <s v="PID3347"/>
    <x v="928"/>
    <x v="5"/>
    <x v="3"/>
    <x v="1"/>
    <x v="9"/>
    <n v="6083"/>
    <n v="1496293"/>
    <n v="40956"/>
    <n v="752754.67915159091"/>
    <n v="44835.359736896695"/>
    <n v="1455337"/>
    <n v="698702.96111151238"/>
    <s v="Favourable"/>
  </r>
  <r>
    <s v="PID3393"/>
    <x v="217"/>
    <x v="6"/>
    <x v="2"/>
    <x v="1"/>
    <x v="37"/>
    <n v="8970"/>
    <n v="1477250"/>
    <n v="78892"/>
    <n v="31975.964973612437"/>
    <n v="443044.70239263214"/>
    <n v="1398358"/>
    <n v="1002229.3326337554"/>
    <s v="Favourable"/>
  </r>
  <r>
    <s v="PID4358"/>
    <x v="277"/>
    <x v="0"/>
    <x v="0"/>
    <x v="0"/>
    <x v="25"/>
    <n v="7669"/>
    <n v="1331057"/>
    <n v="62980"/>
    <n v="1172485.204147612"/>
    <n v="188136.25694657539"/>
    <n v="1268077"/>
    <n v="-29564.46109418734"/>
    <s v="Adverse"/>
  </r>
  <r>
    <s v="PID1918"/>
    <x v="857"/>
    <x v="0"/>
    <x v="0"/>
    <x v="2"/>
    <x v="20"/>
    <n v="8963"/>
    <n v="1617606"/>
    <n v="31722"/>
    <n v="1217185.1028710431"/>
    <n v="303429.70138274919"/>
    <n v="1585884"/>
    <n v="96991.19574620761"/>
    <s v="Favourable"/>
  </r>
  <r>
    <s v="PID3454"/>
    <x v="661"/>
    <x v="6"/>
    <x v="2"/>
    <x v="0"/>
    <x v="0"/>
    <n v="7217"/>
    <n v="2253530"/>
    <n v="19236"/>
    <n v="31439.10081737339"/>
    <n v="136655.72032738186"/>
    <n v="2234294"/>
    <n v="2085435.1788552448"/>
    <s v="Favourable"/>
  </r>
  <r>
    <s v="PID3179"/>
    <x v="255"/>
    <x v="6"/>
    <x v="2"/>
    <x v="2"/>
    <x v="10"/>
    <n v="8830"/>
    <n v="2382564"/>
    <n v="39690"/>
    <n v="202397.0499391531"/>
    <n v="669462.96976655046"/>
    <n v="2342874"/>
    <n v="1510703.9802942965"/>
    <s v="Favourable"/>
  </r>
  <r>
    <s v="PID6214"/>
    <x v="1035"/>
    <x v="0"/>
    <x v="0"/>
    <x v="2"/>
    <x v="12"/>
    <n v="5556"/>
    <n v="971878"/>
    <n v="0"/>
    <n v="969679.22037879529"/>
    <n v="198630.12456141834"/>
    <n v="971878"/>
    <n v="-196431.34494021372"/>
    <s v="Adverse"/>
  </r>
  <r>
    <s v="PID602"/>
    <x v="1379"/>
    <x v="0"/>
    <x v="0"/>
    <x v="2"/>
    <x v="31"/>
    <n v="6867"/>
    <n v="589543"/>
    <n v="57247"/>
    <n v="441194.29249668604"/>
    <n v="56779.564163462986"/>
    <n v="532296"/>
    <n v="91569.14333985094"/>
    <s v="Favourable"/>
  </r>
  <r>
    <s v="PID3261"/>
    <x v="830"/>
    <x v="5"/>
    <x v="3"/>
    <x v="2"/>
    <x v="23"/>
    <n v="7605"/>
    <n v="2250852"/>
    <n v="45588"/>
    <n v="644948.47433139838"/>
    <n v="308740.34993068583"/>
    <n v="2205264"/>
    <n v="1297163.1757379158"/>
    <s v="Favourable"/>
  </r>
  <r>
    <s v="PID3344"/>
    <x v="822"/>
    <x v="0"/>
    <x v="0"/>
    <x v="1"/>
    <x v="26"/>
    <n v="8867"/>
    <n v="2251918"/>
    <n v="12451"/>
    <n v="1455678.2567919912"/>
    <n v="152269.63858428915"/>
    <n v="2239467"/>
    <n v="643970.10462371958"/>
    <s v="Favourable"/>
  </r>
  <r>
    <s v="PID3853"/>
    <x v="638"/>
    <x v="0"/>
    <x v="0"/>
    <x v="2"/>
    <x v="30"/>
    <n v="6385"/>
    <n v="545571"/>
    <n v="0"/>
    <n v="175289.04006746551"/>
    <n v="165309.68858066839"/>
    <n v="545571"/>
    <n v="204972.27135186607"/>
    <s v="Favourable"/>
  </r>
  <r>
    <s v="PID328"/>
    <x v="552"/>
    <x v="5"/>
    <x v="3"/>
    <x v="2"/>
    <x v="10"/>
    <n v="6142"/>
    <n v="763663"/>
    <n v="32008"/>
    <n v="433000.09940759267"/>
    <n v="184522.95185950096"/>
    <n v="731655"/>
    <n v="146139.94873290637"/>
    <s v="Favourable"/>
  </r>
  <r>
    <s v="PID897"/>
    <x v="228"/>
    <x v="6"/>
    <x v="2"/>
    <x v="1"/>
    <x v="36"/>
    <n v="7559"/>
    <n v="2261067"/>
    <n v="0"/>
    <n v="1032566.7494307135"/>
    <n v="539888.44294278312"/>
    <n v="2261067"/>
    <n v="688611.80762650352"/>
    <s v="Favourable"/>
  </r>
  <r>
    <s v="PID6367"/>
    <x v="464"/>
    <x v="6"/>
    <x v="2"/>
    <x v="2"/>
    <x v="24"/>
    <n v="7019"/>
    <n v="2304890"/>
    <n v="16289"/>
    <n v="2131041.7640786315"/>
    <n v="353324.2307988152"/>
    <n v="2288601"/>
    <n v="-179475.99487744691"/>
    <s v="Adverse"/>
  </r>
  <r>
    <s v="PID5053"/>
    <x v="403"/>
    <x v="3"/>
    <x v="1"/>
    <x v="1"/>
    <x v="46"/>
    <n v="7234"/>
    <n v="492887"/>
    <n v="0"/>
    <n v="349702.43616587034"/>
    <n v="79054.342718382322"/>
    <n v="492887"/>
    <n v="64130.22111574735"/>
    <s v="Favourable"/>
  </r>
  <r>
    <s v="PID1095"/>
    <x v="739"/>
    <x v="3"/>
    <x v="1"/>
    <x v="2"/>
    <x v="24"/>
    <n v="6265"/>
    <n v="643803"/>
    <n v="48822"/>
    <n v="275994.46595909871"/>
    <n v="96116.076106731605"/>
    <n v="594981"/>
    <n v="271692.45793416968"/>
    <s v="Favourable"/>
  </r>
  <r>
    <s v="PID1123"/>
    <x v="980"/>
    <x v="0"/>
    <x v="0"/>
    <x v="2"/>
    <x v="44"/>
    <n v="5801"/>
    <n v="1141360"/>
    <n v="18159"/>
    <n v="953282.57228610083"/>
    <n v="281741.11284887872"/>
    <n v="1123201"/>
    <n v="-93663.685134979431"/>
    <s v="Adverse"/>
  </r>
  <r>
    <s v="PID2483"/>
    <x v="811"/>
    <x v="6"/>
    <x v="2"/>
    <x v="1"/>
    <x v="3"/>
    <n v="5751"/>
    <n v="833899"/>
    <n v="28215"/>
    <n v="167086.03191824537"/>
    <n v="232369.13637546907"/>
    <n v="805684"/>
    <n v="434443.83170628559"/>
    <s v="Favourable"/>
  </r>
  <r>
    <s v="PID3848"/>
    <x v="69"/>
    <x v="6"/>
    <x v="2"/>
    <x v="0"/>
    <x v="32"/>
    <n v="8104"/>
    <n v="1243447"/>
    <n v="36711"/>
    <n v="615185.98503989133"/>
    <n v="103163.81547823704"/>
    <n v="1206736"/>
    <n v="525097.19948187168"/>
    <s v="Favourable"/>
  </r>
  <r>
    <s v="PID6376"/>
    <x v="507"/>
    <x v="6"/>
    <x v="2"/>
    <x v="0"/>
    <x v="0"/>
    <n v="6166"/>
    <n v="1641620"/>
    <n v="0"/>
    <n v="433252.30859955034"/>
    <n v="252058.85167808156"/>
    <n v="1641620"/>
    <n v="956308.83972236817"/>
    <s v="Favourable"/>
  </r>
  <r>
    <s v="PID1964"/>
    <x v="943"/>
    <x v="6"/>
    <x v="2"/>
    <x v="2"/>
    <x v="19"/>
    <n v="7764"/>
    <n v="1319938"/>
    <n v="32186"/>
    <n v="100010.9341750599"/>
    <n v="429691.95480740775"/>
    <n v="1287752"/>
    <n v="790235.11101753241"/>
    <s v="Favourable"/>
  </r>
  <r>
    <s v="PID1971"/>
    <x v="900"/>
    <x v="0"/>
    <x v="0"/>
    <x v="0"/>
    <x v="43"/>
    <n v="5977"/>
    <n v="854298"/>
    <n v="17690"/>
    <n v="620128.74416582612"/>
    <n v="74260.481502107534"/>
    <n v="836608"/>
    <n v="159908.7743320663"/>
    <s v="Favourable"/>
  </r>
  <r>
    <s v="PID5144"/>
    <x v="712"/>
    <x v="6"/>
    <x v="2"/>
    <x v="0"/>
    <x v="3"/>
    <n v="7943"/>
    <n v="1824852"/>
    <n v="31764"/>
    <n v="26856.457077291496"/>
    <n v="89567.426708993342"/>
    <n v="1793088"/>
    <n v="1708428.1162137152"/>
    <s v="Favourable"/>
  </r>
  <r>
    <s v="PID6281"/>
    <x v="59"/>
    <x v="5"/>
    <x v="3"/>
    <x v="0"/>
    <x v="20"/>
    <n v="8306"/>
    <n v="2200928"/>
    <n v="0"/>
    <n v="677472.10454379395"/>
    <n v="59961.644318904706"/>
    <n v="2200928"/>
    <n v="1463494.2511373013"/>
    <s v="Favourable"/>
  </r>
  <r>
    <s v="PID2141"/>
    <x v="1259"/>
    <x v="3"/>
    <x v="1"/>
    <x v="2"/>
    <x v="46"/>
    <n v="9272"/>
    <n v="2117603"/>
    <n v="59443"/>
    <n v="1909956.6060962665"/>
    <n v="436542.62346076529"/>
    <n v="2058160"/>
    <n v="-228896.22955703177"/>
    <s v="Adverse"/>
  </r>
  <r>
    <s v="PID2200"/>
    <x v="328"/>
    <x v="6"/>
    <x v="2"/>
    <x v="2"/>
    <x v="46"/>
    <n v="8963"/>
    <n v="1436837"/>
    <n v="53434"/>
    <n v="20164.825229227325"/>
    <n v="31758.954691312425"/>
    <n v="1383403"/>
    <n v="1384913.2200794602"/>
    <s v="Favourable"/>
  </r>
  <r>
    <s v="PID3530"/>
    <x v="37"/>
    <x v="3"/>
    <x v="1"/>
    <x v="0"/>
    <x v="10"/>
    <n v="5775"/>
    <n v="929785"/>
    <n v="56764"/>
    <n v="594236.48734718084"/>
    <n v="79586.516054386273"/>
    <n v="873021"/>
    <n v="255961.99659843289"/>
    <s v="Favourable"/>
  </r>
  <r>
    <s v="PID4537"/>
    <x v="839"/>
    <x v="5"/>
    <x v="3"/>
    <x v="1"/>
    <x v="3"/>
    <n v="7391"/>
    <n v="1800183"/>
    <n v="20051"/>
    <n v="420516.10486282466"/>
    <n v="18294.11076518831"/>
    <n v="1780132"/>
    <n v="1361372.784371987"/>
    <s v="Favourable"/>
  </r>
  <r>
    <s v="PID5078"/>
    <x v="870"/>
    <x v="0"/>
    <x v="0"/>
    <x v="1"/>
    <x v="2"/>
    <n v="6316"/>
    <n v="1411883"/>
    <n v="24402"/>
    <n v="460369.32014885079"/>
    <n v="111884.88240696698"/>
    <n v="1387481"/>
    <n v="839628.79744418222"/>
    <s v="Favourable"/>
  </r>
  <r>
    <s v="PID6350"/>
    <x v="1380"/>
    <x v="5"/>
    <x v="3"/>
    <x v="1"/>
    <x v="35"/>
    <n v="6042"/>
    <n v="1790225"/>
    <n v="0"/>
    <n v="823916.2434092242"/>
    <n v="383843.14405139448"/>
    <n v="1790225"/>
    <n v="582465.61253938125"/>
    <s v="Favourable"/>
  </r>
  <r>
    <s v="PID6378"/>
    <x v="1381"/>
    <x v="6"/>
    <x v="2"/>
    <x v="1"/>
    <x v="46"/>
    <n v="7641"/>
    <n v="2403500"/>
    <n v="0"/>
    <n v="1236644.8991775569"/>
    <n v="528704.18068989262"/>
    <n v="2403500"/>
    <n v="638150.92013255041"/>
    <s v="Favourable"/>
  </r>
  <r>
    <s v="PID174"/>
    <x v="119"/>
    <x v="5"/>
    <x v="3"/>
    <x v="1"/>
    <x v="42"/>
    <n v="6482"/>
    <n v="566551"/>
    <n v="0"/>
    <n v="111665.50344592732"/>
    <n v="80573.103314515392"/>
    <n v="566551"/>
    <n v="374312.39323955728"/>
    <s v="Favourable"/>
  </r>
  <r>
    <s v="PID772"/>
    <x v="446"/>
    <x v="3"/>
    <x v="1"/>
    <x v="2"/>
    <x v="19"/>
    <n v="6214"/>
    <n v="823986"/>
    <n v="31449"/>
    <n v="518765.61845292698"/>
    <n v="170781.10254641264"/>
    <n v="792537"/>
    <n v="134439.2790006604"/>
    <s v="Favourable"/>
  </r>
  <r>
    <s v="PID2334"/>
    <x v="1117"/>
    <x v="6"/>
    <x v="2"/>
    <x v="2"/>
    <x v="23"/>
    <n v="9449"/>
    <n v="1946089"/>
    <n v="19665"/>
    <n v="848978.3089239978"/>
    <n v="647274.9701828555"/>
    <n v="1926424"/>
    <n v="449835.7208931467"/>
    <s v="Favourable"/>
  </r>
  <r>
    <s v="PID2393"/>
    <x v="944"/>
    <x v="6"/>
    <x v="2"/>
    <x v="1"/>
    <x v="11"/>
    <n v="8447"/>
    <n v="1687604"/>
    <n v="39634"/>
    <n v="546827.68408585875"/>
    <n v="237660.92032414107"/>
    <n v="1647970"/>
    <n v="903115.3955900002"/>
    <s v="Favourable"/>
  </r>
  <r>
    <s v="PID2707"/>
    <x v="164"/>
    <x v="3"/>
    <x v="1"/>
    <x v="2"/>
    <x v="15"/>
    <n v="7143"/>
    <n v="2290090"/>
    <n v="0"/>
    <n v="1500464.2184288607"/>
    <n v="371644.6479022773"/>
    <n v="2290090"/>
    <n v="417981.13366886205"/>
    <s v="Favourable"/>
  </r>
  <r>
    <s v="PID4018"/>
    <x v="1039"/>
    <x v="6"/>
    <x v="2"/>
    <x v="2"/>
    <x v="40"/>
    <n v="6806"/>
    <n v="1763486"/>
    <n v="23325"/>
    <n v="666015.39536767546"/>
    <n v="454513.90668587689"/>
    <n v="1740161"/>
    <n v="642956.69794644765"/>
    <s v="Favourable"/>
  </r>
  <r>
    <s v="PID5199"/>
    <x v="549"/>
    <x v="0"/>
    <x v="0"/>
    <x v="0"/>
    <x v="1"/>
    <n v="9104"/>
    <n v="520426"/>
    <n v="46479"/>
    <n v="407359.61493096506"/>
    <n v="39329.398022779693"/>
    <n v="473947"/>
    <n v="73736.987046255264"/>
    <s v="Favourable"/>
  </r>
  <r>
    <s v="PID950"/>
    <x v="1057"/>
    <x v="6"/>
    <x v="2"/>
    <x v="2"/>
    <x v="26"/>
    <n v="8631"/>
    <n v="319700"/>
    <n v="49813"/>
    <n v="183567.09800206759"/>
    <n v="24155.732159561903"/>
    <n v="269887"/>
    <n v="111977.16983837049"/>
    <s v="Favourable"/>
  </r>
  <r>
    <s v="PID5651"/>
    <x v="731"/>
    <x v="3"/>
    <x v="1"/>
    <x v="1"/>
    <x v="36"/>
    <n v="7753"/>
    <n v="1610050"/>
    <n v="52950"/>
    <n v="403832.44779015664"/>
    <n v="224677.27088650889"/>
    <n v="1557100"/>
    <n v="981540.28132333444"/>
    <s v="Favourable"/>
  </r>
  <r>
    <s v="PID5710"/>
    <x v="688"/>
    <x v="6"/>
    <x v="2"/>
    <x v="0"/>
    <x v="32"/>
    <n v="8668"/>
    <n v="2071438"/>
    <n v="13190"/>
    <n v="712708.59734071966"/>
    <n v="21269.407949391589"/>
    <n v="2058248"/>
    <n v="1337459.9947098887"/>
    <s v="Favourable"/>
  </r>
  <r>
    <s v="PID1376"/>
    <x v="1382"/>
    <x v="0"/>
    <x v="0"/>
    <x v="2"/>
    <x v="21"/>
    <n v="6025"/>
    <n v="2284061"/>
    <n v="13335"/>
    <n v="1805745.7298652516"/>
    <n v="286185.51709411334"/>
    <n v="2270726"/>
    <n v="192129.75304063503"/>
    <s v="Favourable"/>
  </r>
  <r>
    <s v="PID3561"/>
    <x v="223"/>
    <x v="5"/>
    <x v="3"/>
    <x v="0"/>
    <x v="32"/>
    <n v="8787"/>
    <n v="1886373"/>
    <n v="0"/>
    <n v="708408.721949214"/>
    <n v="243886.30389358569"/>
    <n v="1886373"/>
    <n v="934077.97415720031"/>
    <s v="Favourable"/>
  </r>
  <r>
    <s v="PID4150"/>
    <x v="1383"/>
    <x v="6"/>
    <x v="2"/>
    <x v="0"/>
    <x v="44"/>
    <n v="5695"/>
    <n v="2139590"/>
    <n v="30943"/>
    <n v="757384.08470895258"/>
    <n v="671030.51867218548"/>
    <n v="2108647"/>
    <n v="711175.39661886194"/>
    <s v="Favourable"/>
  </r>
  <r>
    <s v="PID1678"/>
    <x v="1300"/>
    <x v="6"/>
    <x v="2"/>
    <x v="0"/>
    <x v="46"/>
    <n v="6755"/>
    <n v="2496560"/>
    <n v="23470"/>
    <n v="2227320.9448158517"/>
    <n v="206720.34636757252"/>
    <n v="2473090"/>
    <n v="62518.708816575818"/>
    <s v="Favourable"/>
  </r>
  <r>
    <s v="PID1784"/>
    <x v="352"/>
    <x v="3"/>
    <x v="1"/>
    <x v="0"/>
    <x v="17"/>
    <n v="6375"/>
    <n v="806699"/>
    <n v="0"/>
    <n v="630465.62912302918"/>
    <n v="223065.30790123632"/>
    <n v="806699"/>
    <n v="-46831.937024265528"/>
    <s v="Adverse"/>
  </r>
  <r>
    <s v="PID4079"/>
    <x v="1308"/>
    <x v="0"/>
    <x v="0"/>
    <x v="2"/>
    <x v="37"/>
    <n v="8114"/>
    <n v="344718"/>
    <n v="20247"/>
    <n v="271722.79751070088"/>
    <n v="107567.69108464937"/>
    <n v="324471"/>
    <n v="-34572.488595350238"/>
    <s v="Adverse"/>
  </r>
  <r>
    <s v="PID3501"/>
    <x v="81"/>
    <x v="3"/>
    <x v="1"/>
    <x v="2"/>
    <x v="28"/>
    <n v="7475"/>
    <n v="1972883"/>
    <n v="0"/>
    <n v="854695.40183582797"/>
    <n v="191237.45048244784"/>
    <n v="1972883"/>
    <n v="926950.14768172416"/>
    <s v="Favourable"/>
  </r>
  <r>
    <s v="PID4421"/>
    <x v="809"/>
    <x v="0"/>
    <x v="0"/>
    <x v="0"/>
    <x v="8"/>
    <n v="7803"/>
    <n v="458776"/>
    <n v="48180"/>
    <n v="31616.191407559654"/>
    <n v="145934.72411095031"/>
    <n v="410596"/>
    <n v="281225.08448149008"/>
    <s v="Favourable"/>
  </r>
  <r>
    <s v="PID2342"/>
    <x v="49"/>
    <x v="3"/>
    <x v="1"/>
    <x v="2"/>
    <x v="3"/>
    <n v="6641"/>
    <n v="505905"/>
    <n v="92069"/>
    <n v="221592.25712927847"/>
    <n v="141010.51711925995"/>
    <n v="413836"/>
    <n v="143302.22575146158"/>
    <s v="Favourable"/>
  </r>
  <r>
    <s v="PID2423"/>
    <x v="1183"/>
    <x v="3"/>
    <x v="1"/>
    <x v="0"/>
    <x v="7"/>
    <n v="8364"/>
    <n v="438731"/>
    <n v="0"/>
    <n v="371762.05681592278"/>
    <n v="77912.468986650056"/>
    <n v="438731"/>
    <n v="-10943.52580257284"/>
    <s v="Adverse"/>
  </r>
  <r>
    <s v="PID2983"/>
    <x v="479"/>
    <x v="6"/>
    <x v="2"/>
    <x v="1"/>
    <x v="35"/>
    <n v="7035"/>
    <n v="292667"/>
    <n v="36741"/>
    <n v="9285.5694325280729"/>
    <n v="65092.208483743358"/>
    <n v="255926"/>
    <n v="218289.22208372859"/>
    <s v="Favourable"/>
  </r>
  <r>
    <s v="PID5218"/>
    <x v="81"/>
    <x v="0"/>
    <x v="0"/>
    <x v="1"/>
    <x v="6"/>
    <n v="7561"/>
    <n v="2350101"/>
    <n v="10223"/>
    <n v="1346230.0542685557"/>
    <n v="512584.70273180172"/>
    <n v="2339878"/>
    <n v="491286.24299964262"/>
    <s v="Favourable"/>
  </r>
  <r>
    <s v="PID6128"/>
    <x v="1153"/>
    <x v="5"/>
    <x v="3"/>
    <x v="1"/>
    <x v="6"/>
    <n v="5923"/>
    <n v="1573662"/>
    <n v="25815"/>
    <n v="1080279.839040366"/>
    <n v="37475.348165067699"/>
    <n v="1547847"/>
    <n v="455906.81279456639"/>
    <s v="Favourable"/>
  </r>
  <r>
    <s v="PID1665"/>
    <x v="246"/>
    <x v="3"/>
    <x v="1"/>
    <x v="2"/>
    <x v="43"/>
    <n v="8918"/>
    <n v="820639"/>
    <n v="36670"/>
    <n v="271091.57717861212"/>
    <n v="244537.96298764841"/>
    <n v="783969"/>
    <n v="305009.45983373944"/>
    <s v="Favourable"/>
  </r>
  <r>
    <s v="PID5229"/>
    <x v="720"/>
    <x v="6"/>
    <x v="2"/>
    <x v="0"/>
    <x v="4"/>
    <n v="6653"/>
    <n v="2401910"/>
    <n v="52734"/>
    <n v="1333659.5087500955"/>
    <n v="44535.553532256141"/>
    <n v="2349176"/>
    <n v="1023714.9377176485"/>
    <s v="Favourable"/>
  </r>
  <r>
    <s v="PID974"/>
    <x v="1134"/>
    <x v="6"/>
    <x v="2"/>
    <x v="2"/>
    <x v="30"/>
    <n v="7239"/>
    <n v="442922"/>
    <n v="24257"/>
    <n v="266401.11584723421"/>
    <n v="19567.839738451072"/>
    <n v="418665"/>
    <n v="156953.04441431473"/>
    <s v="Favourable"/>
  </r>
  <r>
    <s v="PID2583"/>
    <x v="855"/>
    <x v="5"/>
    <x v="3"/>
    <x v="0"/>
    <x v="44"/>
    <n v="6257"/>
    <n v="1296452"/>
    <n v="53117"/>
    <n v="1007311.9858552079"/>
    <n v="221628.98346059604"/>
    <n v="1243335"/>
    <n v="67511.030684196157"/>
    <s v="Favourable"/>
  </r>
  <r>
    <s v="PID5726"/>
    <x v="985"/>
    <x v="0"/>
    <x v="0"/>
    <x v="0"/>
    <x v="4"/>
    <n v="9177"/>
    <n v="692599"/>
    <n v="46845"/>
    <n v="60086.701328216383"/>
    <n v="163026.80396466635"/>
    <n v="645754"/>
    <n v="469485.49470711726"/>
    <s v="Favourable"/>
  </r>
  <r>
    <s v="PID5738"/>
    <x v="860"/>
    <x v="3"/>
    <x v="1"/>
    <x v="1"/>
    <x v="33"/>
    <n v="5671"/>
    <n v="719661"/>
    <n v="0"/>
    <n v="366615.35655629612"/>
    <n v="55982.883418807316"/>
    <n v="719661"/>
    <n v="297062.76002489659"/>
    <s v="Favourable"/>
  </r>
  <r>
    <s v="PID6276"/>
    <x v="1344"/>
    <x v="0"/>
    <x v="0"/>
    <x v="1"/>
    <x v="3"/>
    <n v="8003"/>
    <n v="1066047"/>
    <n v="21022"/>
    <n v="708920.91488195211"/>
    <n v="331677.19622137601"/>
    <n v="1045025"/>
    <n v="25448.888896671822"/>
    <s v="Favourable"/>
  </r>
  <r>
    <s v="PID902"/>
    <x v="266"/>
    <x v="0"/>
    <x v="0"/>
    <x v="2"/>
    <x v="24"/>
    <n v="6695"/>
    <n v="878531"/>
    <n v="47194"/>
    <n v="468083.49343626667"/>
    <n v="244475.8999501467"/>
    <n v="831337"/>
    <n v="165971.60661358666"/>
    <s v="Favourable"/>
  </r>
  <r>
    <s v="PID3028"/>
    <x v="443"/>
    <x v="7"/>
    <x v="0"/>
    <x v="0"/>
    <x v="11"/>
    <n v="8980"/>
    <n v="1616129"/>
    <n v="22109"/>
    <n v="29423.077168127889"/>
    <n v="18090.267280176726"/>
    <n v="1594020"/>
    <n v="1568615.6555516953"/>
    <s v="Favourable"/>
  </r>
  <r>
    <s v="PID4765"/>
    <x v="493"/>
    <x v="7"/>
    <x v="0"/>
    <x v="0"/>
    <x v="25"/>
    <n v="9192"/>
    <n v="1000612"/>
    <n v="0"/>
    <n v="561683.31891642988"/>
    <n v="2078.7886933217524"/>
    <n v="1000612"/>
    <n v="436849.89239024837"/>
    <s v="Favourable"/>
  </r>
  <r>
    <s v="PID5235"/>
    <x v="758"/>
    <x v="6"/>
    <x v="2"/>
    <x v="0"/>
    <x v="44"/>
    <n v="8795"/>
    <n v="437420"/>
    <n v="24829"/>
    <n v="102165.07234156827"/>
    <n v="17140.88933279728"/>
    <n v="412591"/>
    <n v="318114.03832563444"/>
    <s v="Favourable"/>
  </r>
  <r>
    <s v="PID810"/>
    <x v="1384"/>
    <x v="6"/>
    <x v="2"/>
    <x v="2"/>
    <x v="33"/>
    <n v="7795"/>
    <n v="381853"/>
    <n v="0"/>
    <n v="212318.06818513811"/>
    <n v="24141.169515900063"/>
    <n v="381853"/>
    <n v="145393.76229896184"/>
    <s v="Favourable"/>
  </r>
  <r>
    <s v="PID2110"/>
    <x v="221"/>
    <x v="7"/>
    <x v="0"/>
    <x v="0"/>
    <x v="17"/>
    <n v="5664"/>
    <n v="1302094"/>
    <n v="13176"/>
    <n v="302058.13586757501"/>
    <n v="319460.93854017154"/>
    <n v="1288918"/>
    <n v="680574.92559225345"/>
    <s v="Favourable"/>
  </r>
  <r>
    <s v="PID3040"/>
    <x v="779"/>
    <x v="3"/>
    <x v="1"/>
    <x v="0"/>
    <x v="4"/>
    <n v="7756"/>
    <n v="1026164"/>
    <n v="44748"/>
    <n v="248529.67422889837"/>
    <n v="214769.57244900684"/>
    <n v="981416"/>
    <n v="562864.7533220948"/>
    <s v="Favourable"/>
  </r>
  <r>
    <s v="PID3461"/>
    <x v="945"/>
    <x v="3"/>
    <x v="1"/>
    <x v="0"/>
    <x v="32"/>
    <n v="8050"/>
    <n v="503355"/>
    <n v="29091"/>
    <n v="108438.04685031083"/>
    <n v="2799.984632180885"/>
    <n v="474264"/>
    <n v="392116.9685175083"/>
    <s v="Favourable"/>
  </r>
  <r>
    <s v="PID3505"/>
    <x v="157"/>
    <x v="3"/>
    <x v="1"/>
    <x v="1"/>
    <x v="43"/>
    <n v="7112"/>
    <n v="1680046"/>
    <n v="0"/>
    <n v="279611.72999417636"/>
    <n v="102910.42002843505"/>
    <n v="1680046"/>
    <n v="1297523.8499773885"/>
    <s v="Favourable"/>
  </r>
  <r>
    <s v="PID1478"/>
    <x v="1021"/>
    <x v="5"/>
    <x v="3"/>
    <x v="0"/>
    <x v="5"/>
    <n v="6433"/>
    <n v="491628"/>
    <n v="25887"/>
    <n v="53683.293889226683"/>
    <n v="152731.28262367478"/>
    <n v="465741"/>
    <n v="285213.42348709854"/>
    <s v="Favourable"/>
  </r>
  <r>
    <s v="PID1548"/>
    <x v="61"/>
    <x v="5"/>
    <x v="3"/>
    <x v="2"/>
    <x v="5"/>
    <n v="8737"/>
    <n v="1289716"/>
    <n v="47313"/>
    <n v="153863.24360236476"/>
    <n v="15725.622567817292"/>
    <n v="1242403"/>
    <n v="1120127.1338298179"/>
    <s v="Favourable"/>
  </r>
  <r>
    <s v="PID1731"/>
    <x v="935"/>
    <x v="6"/>
    <x v="2"/>
    <x v="0"/>
    <x v="8"/>
    <n v="7351"/>
    <n v="1997937"/>
    <n v="0"/>
    <n v="186390.89511312588"/>
    <n v="382016.16909508005"/>
    <n v="1997937"/>
    <n v="1429529.9357917942"/>
    <s v="Favourable"/>
  </r>
  <r>
    <s v="PID5992"/>
    <x v="1237"/>
    <x v="3"/>
    <x v="1"/>
    <x v="1"/>
    <x v="14"/>
    <n v="6892"/>
    <n v="1276918"/>
    <n v="46149"/>
    <n v="999292.39023828984"/>
    <n v="114184.2196630783"/>
    <n v="1230769"/>
    <n v="163441.39009863185"/>
    <s v="Favourable"/>
  </r>
  <r>
    <s v="PID674"/>
    <x v="474"/>
    <x v="6"/>
    <x v="2"/>
    <x v="0"/>
    <x v="14"/>
    <n v="7538"/>
    <n v="1725792"/>
    <n v="23545"/>
    <n v="948113.33989207167"/>
    <n v="556999.11429279239"/>
    <n v="1702247"/>
    <n v="220679.54581513582"/>
    <s v="Favourable"/>
  </r>
  <r>
    <s v="PID722"/>
    <x v="890"/>
    <x v="7"/>
    <x v="0"/>
    <x v="0"/>
    <x v="27"/>
    <n v="5931"/>
    <n v="1964642"/>
    <n v="34823"/>
    <n v="356134.14641176048"/>
    <n v="88636.062932205023"/>
    <n v="1929819"/>
    <n v="1519871.7906560344"/>
    <s v="Favourable"/>
  </r>
  <r>
    <s v="PID4471"/>
    <x v="178"/>
    <x v="7"/>
    <x v="0"/>
    <x v="0"/>
    <x v="41"/>
    <n v="8597"/>
    <n v="2475460"/>
    <n v="53126"/>
    <n v="1814698.2608434472"/>
    <n v="46731.232084678973"/>
    <n v="2422334"/>
    <n v="614030.50707187387"/>
    <s v="Favourable"/>
  </r>
  <r>
    <s v="PID4817"/>
    <x v="423"/>
    <x v="7"/>
    <x v="0"/>
    <x v="1"/>
    <x v="17"/>
    <n v="7356"/>
    <n v="1517138"/>
    <n v="26734"/>
    <n v="370285.52034720831"/>
    <n v="310211.05481098191"/>
    <n v="1490404"/>
    <n v="836641.42484180978"/>
    <s v="Favourable"/>
  </r>
  <r>
    <s v="PID5140"/>
    <x v="449"/>
    <x v="3"/>
    <x v="1"/>
    <x v="2"/>
    <x v="2"/>
    <n v="8104"/>
    <n v="1282281"/>
    <n v="0"/>
    <n v="1190423.7773280586"/>
    <n v="49986.730365116098"/>
    <n v="1282281"/>
    <n v="41870.492306825239"/>
    <s v="Favourable"/>
  </r>
  <r>
    <s v="PID5903"/>
    <x v="272"/>
    <x v="7"/>
    <x v="0"/>
    <x v="2"/>
    <x v="17"/>
    <n v="5840"/>
    <n v="610711"/>
    <n v="32349"/>
    <n v="545482.70515883772"/>
    <n v="49228.629885742383"/>
    <n v="578362"/>
    <n v="15999.664955419954"/>
    <s v="Favourable"/>
  </r>
  <r>
    <s v="PID1454"/>
    <x v="1148"/>
    <x v="6"/>
    <x v="2"/>
    <x v="1"/>
    <x v="35"/>
    <n v="8322"/>
    <n v="1870052"/>
    <n v="46829"/>
    <n v="789935.56255235965"/>
    <n v="79918.980685227099"/>
    <n v="1823223"/>
    <n v="1000197.4567624133"/>
    <s v="Favourable"/>
  </r>
  <r>
    <s v="PID665"/>
    <x v="1155"/>
    <x v="5"/>
    <x v="3"/>
    <x v="2"/>
    <x v="7"/>
    <n v="6154"/>
    <n v="1558948"/>
    <n v="51814"/>
    <n v="951233.95590844145"/>
    <n v="209134.07123606061"/>
    <n v="1507134"/>
    <n v="398579.97285549785"/>
    <s v="Favourable"/>
  </r>
  <r>
    <s v="PID776"/>
    <x v="999"/>
    <x v="6"/>
    <x v="2"/>
    <x v="1"/>
    <x v="45"/>
    <n v="8270"/>
    <n v="2407109"/>
    <n v="52814"/>
    <n v="1858295.4536876339"/>
    <n v="570118.71096064884"/>
    <n v="2354295"/>
    <n v="-21305.164648282807"/>
    <s v="Adverse"/>
  </r>
  <r>
    <s v="PID1438"/>
    <x v="977"/>
    <x v="2"/>
    <x v="2"/>
    <x v="1"/>
    <x v="14"/>
    <n v="6129"/>
    <n v="920758"/>
    <n v="0"/>
    <n v="210997.85608599003"/>
    <n v="130821.31873402267"/>
    <n v="920758"/>
    <n v="578938.82517998735"/>
    <s v="Favourable"/>
  </r>
  <r>
    <s v="PID5112"/>
    <x v="1385"/>
    <x v="5"/>
    <x v="3"/>
    <x v="2"/>
    <x v="4"/>
    <n v="6391"/>
    <n v="1782309"/>
    <n v="30430"/>
    <n v="1691089.6374695653"/>
    <n v="63496.395346277284"/>
    <n v="1751879"/>
    <n v="27722.967184157344"/>
    <s v="Favourable"/>
  </r>
  <r>
    <s v="PID2509"/>
    <x v="1386"/>
    <x v="6"/>
    <x v="2"/>
    <x v="0"/>
    <x v="30"/>
    <n v="8192"/>
    <n v="367812"/>
    <n v="11953"/>
    <n v="306883.91038251756"/>
    <n v="26068.32812788093"/>
    <n v="355859"/>
    <n v="34859.761489601515"/>
    <s v="Favourable"/>
  </r>
  <r>
    <s v="PID263"/>
    <x v="1387"/>
    <x v="5"/>
    <x v="3"/>
    <x v="1"/>
    <x v="9"/>
    <n v="8287"/>
    <n v="2346572"/>
    <n v="41246"/>
    <n v="465222.06453166582"/>
    <n v="128888.20461300953"/>
    <n v="2305326"/>
    <n v="1752461.7308553248"/>
    <s v="Favourable"/>
  </r>
  <r>
    <s v="PID2578"/>
    <x v="556"/>
    <x v="6"/>
    <x v="2"/>
    <x v="0"/>
    <x v="46"/>
    <n v="7741"/>
    <n v="1587058"/>
    <n v="42420"/>
    <n v="1425489.6957114595"/>
    <n v="139198.13762857686"/>
    <n v="1544638"/>
    <n v="22370.16665996355"/>
    <s v="Favourable"/>
  </r>
  <r>
    <s v="PID3175"/>
    <x v="515"/>
    <x v="2"/>
    <x v="2"/>
    <x v="0"/>
    <x v="9"/>
    <n v="7801"/>
    <n v="909701"/>
    <n v="32859"/>
    <n v="891792.66833258781"/>
    <n v="219101.60186289295"/>
    <n v="876842"/>
    <n v="-201193.27019548067"/>
    <s v="Adverse"/>
  </r>
  <r>
    <s v="PID5898"/>
    <x v="1388"/>
    <x v="6"/>
    <x v="2"/>
    <x v="0"/>
    <x v="4"/>
    <n v="7957"/>
    <n v="260205"/>
    <n v="11868"/>
    <n v="164406.13091982913"/>
    <n v="8344.883689411814"/>
    <n v="248337"/>
    <n v="87453.985390759073"/>
    <s v="Favourable"/>
  </r>
  <r>
    <s v="PID3357"/>
    <x v="316"/>
    <x v="2"/>
    <x v="2"/>
    <x v="0"/>
    <x v="37"/>
    <n v="9268"/>
    <n v="1651697"/>
    <n v="10620"/>
    <n v="1310857.561797851"/>
    <n v="428024.48125417955"/>
    <n v="1641077"/>
    <n v="-87185.043052030494"/>
    <s v="Adverse"/>
  </r>
  <r>
    <s v="PID3389"/>
    <x v="699"/>
    <x v="6"/>
    <x v="2"/>
    <x v="2"/>
    <x v="37"/>
    <n v="7134"/>
    <n v="1554548"/>
    <n v="56409"/>
    <n v="82590.577066076235"/>
    <n v="197061.74423338266"/>
    <n v="1498139"/>
    <n v="1274895.6787005411"/>
    <s v="Favourable"/>
  </r>
  <r>
    <s v="PID4850"/>
    <x v="1089"/>
    <x v="7"/>
    <x v="0"/>
    <x v="0"/>
    <x v="23"/>
    <n v="5851"/>
    <n v="1972532"/>
    <n v="56227"/>
    <n v="805050.05527541216"/>
    <n v="372978.46190442849"/>
    <n v="1916305"/>
    <n v="794503.48282015929"/>
    <s v="Favourable"/>
  </r>
  <r>
    <s v="PID5620"/>
    <x v="1035"/>
    <x v="2"/>
    <x v="2"/>
    <x v="1"/>
    <x v="28"/>
    <n v="8434"/>
    <n v="2331059"/>
    <n v="0"/>
    <n v="1444319.963245804"/>
    <n v="53006.433535323689"/>
    <n v="2331059"/>
    <n v="833732.60321887233"/>
    <s v="Favourable"/>
  </r>
  <r>
    <s v="PID3311"/>
    <x v="436"/>
    <x v="6"/>
    <x v="2"/>
    <x v="2"/>
    <x v="45"/>
    <n v="8618"/>
    <n v="643917"/>
    <n v="32166"/>
    <n v="254895.87769627213"/>
    <n v="195017.19425669487"/>
    <n v="611751"/>
    <n v="194003.92804703303"/>
    <s v="Favourable"/>
  </r>
  <r>
    <s v="PID5055"/>
    <x v="1389"/>
    <x v="6"/>
    <x v="2"/>
    <x v="0"/>
    <x v="18"/>
    <n v="7501"/>
    <n v="1993017"/>
    <n v="19212"/>
    <n v="654993.3912073801"/>
    <n v="565588.49789066648"/>
    <n v="1973805"/>
    <n v="772435.11090195342"/>
    <s v="Favourable"/>
  </r>
  <r>
    <s v="PID3733"/>
    <x v="1390"/>
    <x v="6"/>
    <x v="2"/>
    <x v="1"/>
    <x v="14"/>
    <n v="7164"/>
    <n v="1902801"/>
    <n v="50388"/>
    <n v="1751038.5728819014"/>
    <n v="617494.08312661736"/>
    <n v="1852413"/>
    <n v="-465731.65600851877"/>
    <s v="Adverse"/>
  </r>
  <r>
    <s v="PID6117"/>
    <x v="656"/>
    <x v="6"/>
    <x v="2"/>
    <x v="2"/>
    <x v="13"/>
    <n v="7702"/>
    <n v="1823917"/>
    <n v="19477"/>
    <n v="760569.16520171927"/>
    <n v="54775.867534213205"/>
    <n v="1804440"/>
    <n v="1008571.9672640675"/>
    <s v="Favourable"/>
  </r>
  <r>
    <s v="PID5416"/>
    <x v="1056"/>
    <x v="5"/>
    <x v="3"/>
    <x v="2"/>
    <x v="38"/>
    <n v="6117"/>
    <n v="1506903"/>
    <n v="28825"/>
    <n v="562072.07475722849"/>
    <n v="180610.23485839742"/>
    <n v="1478078"/>
    <n v="764220.69038437412"/>
    <s v="Favourable"/>
  </r>
  <r>
    <s v="PID1593"/>
    <x v="788"/>
    <x v="6"/>
    <x v="2"/>
    <x v="1"/>
    <x v="26"/>
    <n v="6867"/>
    <n v="791403"/>
    <n v="43464"/>
    <n v="299444.86275420722"/>
    <n v="159913.77341348209"/>
    <n v="747939"/>
    <n v="332044.36383231066"/>
    <s v="Favourable"/>
  </r>
  <r>
    <s v="PID2155"/>
    <x v="393"/>
    <x v="5"/>
    <x v="3"/>
    <x v="1"/>
    <x v="3"/>
    <n v="6076"/>
    <n v="1173622"/>
    <n v="0"/>
    <n v="625114.45505909459"/>
    <n v="331879.22165707662"/>
    <n v="1173622"/>
    <n v="216628.32328382879"/>
    <s v="Favourable"/>
  </r>
  <r>
    <s v="PID2268"/>
    <x v="1391"/>
    <x v="7"/>
    <x v="0"/>
    <x v="0"/>
    <x v="31"/>
    <n v="9480"/>
    <n v="424265"/>
    <n v="22729"/>
    <n v="388496.90943866066"/>
    <n v="50911.68701453018"/>
    <n v="401536"/>
    <n v="-15143.596453190839"/>
    <s v="Adverse"/>
  </r>
  <r>
    <s v="PID4045"/>
    <x v="1361"/>
    <x v="5"/>
    <x v="3"/>
    <x v="2"/>
    <x v="1"/>
    <n v="6590"/>
    <n v="2015043"/>
    <n v="51479"/>
    <n v="138688.61053796331"/>
    <n v="648733.17553810356"/>
    <n v="1963564"/>
    <n v="1227621.213923933"/>
    <s v="Favourable"/>
  </r>
  <r>
    <s v="PID4814"/>
    <x v="1273"/>
    <x v="6"/>
    <x v="2"/>
    <x v="0"/>
    <x v="36"/>
    <n v="8995"/>
    <n v="1971303"/>
    <n v="90814"/>
    <n v="1784123.0227861598"/>
    <n v="123081.78693435452"/>
    <n v="1880489"/>
    <n v="64098.190279485658"/>
    <s v="Favourable"/>
  </r>
  <r>
    <s v="PID6294"/>
    <x v="199"/>
    <x v="7"/>
    <x v="0"/>
    <x v="0"/>
    <x v="39"/>
    <n v="9413"/>
    <n v="1672533"/>
    <n v="29954"/>
    <n v="1250955.0068603388"/>
    <n v="234120.63023127057"/>
    <n v="1642579"/>
    <n v="187457.36290839058"/>
    <s v="Favourable"/>
  </r>
  <r>
    <s v="PID287"/>
    <x v="1143"/>
    <x v="7"/>
    <x v="0"/>
    <x v="0"/>
    <x v="13"/>
    <n v="8646"/>
    <n v="2095010"/>
    <n v="11287"/>
    <n v="175128.90544905857"/>
    <n v="379529.87439135602"/>
    <n v="2083723"/>
    <n v="1540351.2201595854"/>
    <s v="Favourable"/>
  </r>
  <r>
    <s v="PID800"/>
    <x v="300"/>
    <x v="2"/>
    <x v="2"/>
    <x v="1"/>
    <x v="16"/>
    <n v="9433"/>
    <n v="1883540"/>
    <n v="39638"/>
    <n v="546609.091499364"/>
    <n v="545420.10521006747"/>
    <n v="1843902"/>
    <n v="791510.80329056852"/>
    <s v="Favourable"/>
  </r>
  <r>
    <s v="PID1141"/>
    <x v="247"/>
    <x v="2"/>
    <x v="2"/>
    <x v="0"/>
    <x v="41"/>
    <n v="6005"/>
    <n v="870338"/>
    <n v="10212"/>
    <n v="800322.69544752932"/>
    <n v="72847.366625429029"/>
    <n v="860126"/>
    <n v="-2832.0620729583316"/>
    <s v="Adverse"/>
  </r>
  <r>
    <s v="PID2927"/>
    <x v="678"/>
    <x v="5"/>
    <x v="3"/>
    <x v="1"/>
    <x v="11"/>
    <n v="6801"/>
    <n v="459465"/>
    <n v="0"/>
    <n v="172598.89440137937"/>
    <n v="21612.015258283984"/>
    <n v="459465"/>
    <n v="265254.09034033667"/>
    <s v="Favourable"/>
  </r>
  <r>
    <s v="PID3305"/>
    <x v="1315"/>
    <x v="5"/>
    <x v="3"/>
    <x v="0"/>
    <x v="6"/>
    <n v="6681"/>
    <n v="649683"/>
    <n v="30561"/>
    <n v="629974.40261100547"/>
    <n v="206172.56273958739"/>
    <n v="619122"/>
    <n v="-186463.96535059286"/>
    <s v="Adverse"/>
  </r>
  <r>
    <s v="PID5519"/>
    <x v="971"/>
    <x v="7"/>
    <x v="0"/>
    <x v="2"/>
    <x v="40"/>
    <n v="7091"/>
    <n v="1372337"/>
    <n v="52488"/>
    <n v="149046.25574065803"/>
    <n v="137192.41207795977"/>
    <n v="1319849"/>
    <n v="1086098.3321813822"/>
    <s v="Favourable"/>
  </r>
  <r>
    <s v="PID1281"/>
    <x v="127"/>
    <x v="2"/>
    <x v="2"/>
    <x v="0"/>
    <x v="12"/>
    <n v="7295"/>
    <n v="364041"/>
    <n v="0"/>
    <n v="269796.43337777792"/>
    <n v="115158.3510506552"/>
    <n v="364041"/>
    <n v="-20913.784428433108"/>
    <s v="Adverse"/>
  </r>
  <r>
    <s v="PID1687"/>
    <x v="25"/>
    <x v="7"/>
    <x v="0"/>
    <x v="1"/>
    <x v="19"/>
    <n v="8804"/>
    <n v="2266686"/>
    <n v="23573"/>
    <n v="2141806.177169783"/>
    <n v="657366.04264582123"/>
    <n v="2243113"/>
    <n v="-532486.21981560439"/>
    <s v="Adverse"/>
  </r>
  <r>
    <s v="PID2420"/>
    <x v="873"/>
    <x v="6"/>
    <x v="2"/>
    <x v="0"/>
    <x v="38"/>
    <n v="7327"/>
    <n v="2179163"/>
    <n v="0"/>
    <n v="1633939.5138683617"/>
    <n v="627430.16420020745"/>
    <n v="2179163"/>
    <n v="-82206.67806856893"/>
    <s v="Adverse"/>
  </r>
  <r>
    <s v="PID4085"/>
    <x v="773"/>
    <x v="2"/>
    <x v="2"/>
    <x v="2"/>
    <x v="5"/>
    <n v="6477"/>
    <n v="1366545"/>
    <n v="0"/>
    <n v="25980.24944704134"/>
    <n v="196568.56195886552"/>
    <n v="1366545"/>
    <n v="1143996.1885940931"/>
    <s v="Favourable"/>
  </r>
  <r>
    <s v="PID5075"/>
    <x v="400"/>
    <x v="6"/>
    <x v="2"/>
    <x v="0"/>
    <x v="29"/>
    <n v="6014"/>
    <n v="412694"/>
    <n v="12319"/>
    <n v="27299.741349803953"/>
    <n v="92976.971783689864"/>
    <n v="400375"/>
    <n v="292417.28686650621"/>
    <s v="Favourable"/>
  </r>
  <r>
    <s v="PID5557"/>
    <x v="622"/>
    <x v="7"/>
    <x v="0"/>
    <x v="1"/>
    <x v="43"/>
    <n v="9145"/>
    <n v="1455443"/>
    <n v="42465"/>
    <n v="1248005.3854279469"/>
    <n v="44720.32349323485"/>
    <n v="1412978"/>
    <n v="162717.29107881826"/>
    <s v="Favourable"/>
  </r>
  <r>
    <s v="PID6075"/>
    <x v="1029"/>
    <x v="2"/>
    <x v="2"/>
    <x v="1"/>
    <x v="36"/>
    <n v="7040"/>
    <n v="268502"/>
    <n v="0"/>
    <n v="263923.30918361363"/>
    <n v="83512.900499457857"/>
    <n v="268502"/>
    <n v="-78934.209683071473"/>
    <s v="Adverse"/>
  </r>
  <r>
    <s v="PID4087"/>
    <x v="1281"/>
    <x v="2"/>
    <x v="2"/>
    <x v="2"/>
    <x v="26"/>
    <n v="6182"/>
    <n v="1776828"/>
    <n v="15134"/>
    <n v="1717879.7438753799"/>
    <n v="65693.790344563487"/>
    <n v="1761694"/>
    <n v="-6745.5342199434526"/>
    <s v="Adverse"/>
  </r>
  <r>
    <s v="PID2030"/>
    <x v="967"/>
    <x v="6"/>
    <x v="2"/>
    <x v="1"/>
    <x v="46"/>
    <n v="6273"/>
    <n v="748247"/>
    <n v="18203"/>
    <n v="653978.37085228867"/>
    <n v="55847.894633610791"/>
    <n v="730044"/>
    <n v="38420.734514100477"/>
    <s v="Favourable"/>
  </r>
  <r>
    <s v="PID6457"/>
    <x v="877"/>
    <x v="6"/>
    <x v="2"/>
    <x v="0"/>
    <x v="6"/>
    <n v="5898"/>
    <n v="630261"/>
    <n v="0"/>
    <n v="373342.00567490916"/>
    <n v="10152.38662429772"/>
    <n v="630261"/>
    <n v="246766.60770079313"/>
    <s v="Favourable"/>
  </r>
  <r>
    <s v="PID3145"/>
    <x v="1342"/>
    <x v="2"/>
    <x v="2"/>
    <x v="1"/>
    <x v="7"/>
    <n v="8409"/>
    <n v="1176943"/>
    <n v="13461"/>
    <n v="826311.70045593882"/>
    <n v="106393.1614050963"/>
    <n v="1163482"/>
    <n v="244238.13813896489"/>
    <s v="Favourable"/>
  </r>
  <r>
    <s v="PID3262"/>
    <x v="794"/>
    <x v="7"/>
    <x v="0"/>
    <x v="2"/>
    <x v="30"/>
    <n v="5596"/>
    <n v="1883779"/>
    <n v="10313"/>
    <n v="728955.83357293764"/>
    <n v="58620.585732909181"/>
    <n v="1873466"/>
    <n v="1096202.5806941532"/>
    <s v="Favourable"/>
  </r>
  <r>
    <s v="PID4026"/>
    <x v="1040"/>
    <x v="6"/>
    <x v="2"/>
    <x v="1"/>
    <x v="3"/>
    <n v="8867"/>
    <n v="2127994"/>
    <n v="38945"/>
    <n v="1407076.5000895513"/>
    <n v="238217.20476155449"/>
    <n v="2089049"/>
    <n v="482700.29514889419"/>
    <s v="Favourable"/>
  </r>
  <r>
    <s v="PID4301"/>
    <x v="1194"/>
    <x v="2"/>
    <x v="2"/>
    <x v="1"/>
    <x v="16"/>
    <n v="8870"/>
    <n v="2294367"/>
    <n v="43868"/>
    <n v="515577.73356236552"/>
    <n v="699042.14872793423"/>
    <n v="2250499"/>
    <n v="1079747.1177097003"/>
    <s v="Favourable"/>
  </r>
  <r>
    <s v="PID5081"/>
    <x v="570"/>
    <x v="5"/>
    <x v="3"/>
    <x v="0"/>
    <x v="22"/>
    <n v="7303"/>
    <n v="1350473"/>
    <n v="46430"/>
    <n v="957574.38756749372"/>
    <n v="334294.26105066849"/>
    <n v="1304043"/>
    <n v="58604.351381837856"/>
    <s v="Favourable"/>
  </r>
  <r>
    <s v="PID5316"/>
    <x v="245"/>
    <x v="7"/>
    <x v="0"/>
    <x v="0"/>
    <x v="45"/>
    <n v="7836"/>
    <n v="1479575"/>
    <n v="24361"/>
    <n v="526596.12555579084"/>
    <n v="151167.60705483856"/>
    <n v="1455214"/>
    <n v="801811.26738937059"/>
    <s v="Favourable"/>
  </r>
  <r>
    <s v="PID5994"/>
    <x v="1392"/>
    <x v="7"/>
    <x v="0"/>
    <x v="1"/>
    <x v="16"/>
    <n v="8056"/>
    <n v="608050"/>
    <n v="86623"/>
    <n v="58831.075661621471"/>
    <n v="141859.83689637264"/>
    <n v="521427"/>
    <n v="407359.08744200587"/>
    <s v="Favourable"/>
  </r>
  <r>
    <s v="PID1613"/>
    <x v="26"/>
    <x v="6"/>
    <x v="2"/>
    <x v="1"/>
    <x v="0"/>
    <n v="9461"/>
    <n v="499831"/>
    <n v="45446"/>
    <n v="213755.10522015413"/>
    <n v="58622.597199633245"/>
    <n v="454385"/>
    <n v="227453.29758021265"/>
    <s v="Favourable"/>
  </r>
  <r>
    <s v="PID2256"/>
    <x v="1269"/>
    <x v="2"/>
    <x v="2"/>
    <x v="0"/>
    <x v="10"/>
    <n v="8752"/>
    <n v="1162035"/>
    <n v="10332"/>
    <n v="342684.44379697292"/>
    <n v="283057.37470919726"/>
    <n v="1151703"/>
    <n v="536293.18149382982"/>
    <s v="Favourable"/>
  </r>
  <r>
    <s v="PID3001"/>
    <x v="479"/>
    <x v="6"/>
    <x v="2"/>
    <x v="0"/>
    <x v="13"/>
    <n v="7744"/>
    <n v="2389893"/>
    <n v="0"/>
    <n v="877101.32762675837"/>
    <n v="220203.75087315534"/>
    <n v="2389893"/>
    <n v="1292587.9215000863"/>
    <s v="Favourable"/>
  </r>
  <r>
    <s v="PID3512"/>
    <x v="982"/>
    <x v="7"/>
    <x v="0"/>
    <x v="2"/>
    <x v="7"/>
    <n v="7361"/>
    <n v="265251"/>
    <n v="25666"/>
    <n v="134036.64179162192"/>
    <n v="71936.922226563693"/>
    <n v="239585"/>
    <n v="59277.4359818144"/>
    <s v="Favourable"/>
  </r>
  <r>
    <s v="PID4182"/>
    <x v="262"/>
    <x v="2"/>
    <x v="2"/>
    <x v="1"/>
    <x v="0"/>
    <n v="7510"/>
    <n v="2054790"/>
    <n v="56153"/>
    <n v="1775898.1993246693"/>
    <n v="652118.9363954087"/>
    <n v="1998637"/>
    <n v="-373227.1357200779"/>
    <s v="Adverse"/>
  </r>
  <r>
    <s v="PID152"/>
    <x v="1284"/>
    <x v="7"/>
    <x v="0"/>
    <x v="0"/>
    <x v="1"/>
    <n v="7007"/>
    <n v="2400467"/>
    <n v="52576"/>
    <n v="1642028.8624771438"/>
    <n v="460541.71429925755"/>
    <n v="2347891"/>
    <n v="297896.42322359886"/>
    <s v="Favourable"/>
  </r>
  <r>
    <s v="PID166"/>
    <x v="124"/>
    <x v="6"/>
    <x v="2"/>
    <x v="0"/>
    <x v="13"/>
    <n v="8980"/>
    <n v="947285"/>
    <n v="32458"/>
    <n v="185809.0158454912"/>
    <n v="119086.06972226423"/>
    <n v="914827"/>
    <n v="642389.91443224461"/>
    <s v="Favourable"/>
  </r>
  <r>
    <s v="PID2475"/>
    <x v="207"/>
    <x v="6"/>
    <x v="2"/>
    <x v="1"/>
    <x v="18"/>
    <n v="6139"/>
    <n v="844356"/>
    <n v="0"/>
    <n v="364954.23763005628"/>
    <n v="33133.149228304545"/>
    <n v="844356"/>
    <n v="446268.61314163916"/>
    <s v="Favourable"/>
  </r>
  <r>
    <s v="PID4944"/>
    <x v="1384"/>
    <x v="7"/>
    <x v="0"/>
    <x v="0"/>
    <x v="41"/>
    <n v="5684"/>
    <n v="363824"/>
    <n v="0"/>
    <n v="294466.20002318715"/>
    <n v="80504.182762563389"/>
    <n v="363824"/>
    <n v="-11146.382785750553"/>
    <s v="Adverse"/>
  </r>
  <r>
    <s v="PID5537"/>
    <x v="848"/>
    <x v="7"/>
    <x v="0"/>
    <x v="2"/>
    <x v="10"/>
    <n v="8484"/>
    <n v="1392347"/>
    <n v="50490"/>
    <n v="1066187.0394632721"/>
    <n v="277533.84081912623"/>
    <n v="1341857"/>
    <n v="48626.119717601687"/>
    <s v="Favourable"/>
  </r>
  <r>
    <s v="PID6070"/>
    <x v="227"/>
    <x v="7"/>
    <x v="0"/>
    <x v="1"/>
    <x v="34"/>
    <n v="9216"/>
    <n v="2157788"/>
    <n v="22718"/>
    <n v="825438.95686725026"/>
    <n v="165937.05911838508"/>
    <n v="2135070"/>
    <n v="1166411.9840143647"/>
    <s v="Favourable"/>
  </r>
  <r>
    <s v="PID4323"/>
    <x v="1383"/>
    <x v="6"/>
    <x v="2"/>
    <x v="2"/>
    <x v="6"/>
    <n v="7218"/>
    <n v="2307490"/>
    <n v="47456"/>
    <n v="1661032.4232222033"/>
    <n v="230053.99325348262"/>
    <n v="2260034"/>
    <n v="416403.58352431422"/>
    <s v="Favourable"/>
  </r>
  <r>
    <s v="PID4507"/>
    <x v="1393"/>
    <x v="6"/>
    <x v="2"/>
    <x v="1"/>
    <x v="6"/>
    <n v="6019"/>
    <n v="1412823"/>
    <n v="66255"/>
    <n v="346153.1835552078"/>
    <n v="335818.90369731141"/>
    <n v="1346568"/>
    <n v="730850.91274748079"/>
    <s v="Favourable"/>
  </r>
  <r>
    <s v="PID4618"/>
    <x v="923"/>
    <x v="6"/>
    <x v="2"/>
    <x v="0"/>
    <x v="21"/>
    <n v="9380"/>
    <n v="1522185"/>
    <n v="0"/>
    <n v="584635.14800562721"/>
    <n v="306059.14577235153"/>
    <n v="1522185"/>
    <n v="631490.70622202125"/>
    <s v="Favourable"/>
  </r>
  <r>
    <s v="PID5161"/>
    <x v="383"/>
    <x v="6"/>
    <x v="2"/>
    <x v="2"/>
    <x v="14"/>
    <n v="5667"/>
    <n v="1238590"/>
    <n v="31943"/>
    <n v="463777.4315012389"/>
    <n v="116330.99366666592"/>
    <n v="1206647"/>
    <n v="658481.57483209518"/>
    <s v="Favourable"/>
  </r>
  <r>
    <s v="PID209"/>
    <x v="354"/>
    <x v="2"/>
    <x v="2"/>
    <x v="1"/>
    <x v="6"/>
    <n v="6405"/>
    <n v="1434105"/>
    <n v="73912"/>
    <n v="245852.72753100551"/>
    <n v="183818.11595534731"/>
    <n v="1360193"/>
    <n v="1004434.1565136472"/>
    <s v="Favourable"/>
  </r>
  <r>
    <s v="PID884"/>
    <x v="1394"/>
    <x v="5"/>
    <x v="3"/>
    <x v="1"/>
    <x v="1"/>
    <n v="6716"/>
    <n v="388603"/>
    <n v="0"/>
    <n v="137163.5429868144"/>
    <n v="55245.947406531923"/>
    <n v="388603"/>
    <n v="196193.50960665368"/>
    <s v="Favourable"/>
  </r>
  <r>
    <s v="PID2046"/>
    <x v="255"/>
    <x v="6"/>
    <x v="2"/>
    <x v="2"/>
    <x v="28"/>
    <n v="7779"/>
    <n v="948354"/>
    <n v="88601"/>
    <n v="726820.66090632346"/>
    <n v="298113.19836087729"/>
    <n v="859753"/>
    <n v="-76579.859267200809"/>
    <s v="Adverse"/>
  </r>
  <r>
    <s v="PID3197"/>
    <x v="347"/>
    <x v="2"/>
    <x v="2"/>
    <x v="0"/>
    <x v="28"/>
    <n v="7454"/>
    <n v="1247383"/>
    <n v="80076"/>
    <n v="4566.6081852359657"/>
    <n v="325826.74835393287"/>
    <n v="1167307"/>
    <n v="916989.64346083114"/>
    <s v="Favourable"/>
  </r>
  <r>
    <s v="PID3459"/>
    <x v="1395"/>
    <x v="2"/>
    <x v="2"/>
    <x v="1"/>
    <x v="11"/>
    <n v="8373"/>
    <n v="1911858"/>
    <n v="12834"/>
    <n v="681512.34295761003"/>
    <n v="455571.57925314247"/>
    <n v="1899024"/>
    <n v="774774.0777892475"/>
    <s v="Favourable"/>
  </r>
  <r>
    <s v="PID4501"/>
    <x v="608"/>
    <x v="2"/>
    <x v="2"/>
    <x v="1"/>
    <x v="41"/>
    <n v="8613"/>
    <n v="2164315"/>
    <n v="42088"/>
    <n v="1968913.3838207894"/>
    <n v="325483.83830406779"/>
    <n v="2122227"/>
    <n v="-130082.22212485736"/>
    <s v="Adverse"/>
  </r>
  <r>
    <s v="PID4667"/>
    <x v="1396"/>
    <x v="6"/>
    <x v="2"/>
    <x v="2"/>
    <x v="30"/>
    <n v="6013"/>
    <n v="502603"/>
    <n v="0"/>
    <n v="303016.36860207084"/>
    <n v="2572.0229899802016"/>
    <n v="502603"/>
    <n v="197014.60840794898"/>
    <s v="Favourable"/>
  </r>
  <r>
    <s v="PID3330"/>
    <x v="168"/>
    <x v="6"/>
    <x v="2"/>
    <x v="0"/>
    <x v="36"/>
    <n v="7693"/>
    <n v="2439865"/>
    <n v="24655"/>
    <n v="1958349.6493905741"/>
    <n v="452978.2143350704"/>
    <n v="2415210"/>
    <n v="28537.136274355464"/>
    <s v="Favourable"/>
  </r>
  <r>
    <s v="PID4581"/>
    <x v="933"/>
    <x v="7"/>
    <x v="0"/>
    <x v="1"/>
    <x v="16"/>
    <n v="8282"/>
    <n v="708031"/>
    <n v="38509"/>
    <n v="198666.52582385528"/>
    <n v="77201.921486677529"/>
    <n v="669522"/>
    <n v="432162.55268946721"/>
    <s v="Favourable"/>
  </r>
  <r>
    <s v="PID1447"/>
    <x v="1358"/>
    <x v="6"/>
    <x v="2"/>
    <x v="1"/>
    <x v="17"/>
    <n v="8620"/>
    <n v="1298643"/>
    <n v="40862"/>
    <n v="925582.80232077907"/>
    <n v="41970.480075869018"/>
    <n v="1257781"/>
    <n v="331089.71760335192"/>
    <s v="Favourable"/>
  </r>
  <r>
    <s v="PID2748"/>
    <x v="1397"/>
    <x v="5"/>
    <x v="3"/>
    <x v="1"/>
    <x v="41"/>
    <n v="6639"/>
    <n v="1591088"/>
    <n v="13457"/>
    <n v="630787.30394535605"/>
    <n v="242837.64192046842"/>
    <n v="1577631"/>
    <n v="717463.05413417553"/>
    <s v="Favourable"/>
  </r>
  <r>
    <s v="PID4915"/>
    <x v="798"/>
    <x v="7"/>
    <x v="0"/>
    <x v="1"/>
    <x v="26"/>
    <n v="9333"/>
    <n v="1019864"/>
    <n v="30585"/>
    <n v="956783.34789484169"/>
    <n v="175299.93736043319"/>
    <n v="989279"/>
    <n v="-112219.28525527497"/>
    <s v="Adverse"/>
  </r>
  <r>
    <s v="PID1211"/>
    <x v="736"/>
    <x v="2"/>
    <x v="2"/>
    <x v="2"/>
    <x v="34"/>
    <n v="7098"/>
    <n v="2081901"/>
    <n v="54021"/>
    <n v="4450.3604481624188"/>
    <n v="547408.27655749337"/>
    <n v="2027880"/>
    <n v="1530042.3629943442"/>
    <s v="Favourable"/>
  </r>
  <r>
    <s v="PID2153"/>
    <x v="124"/>
    <x v="6"/>
    <x v="2"/>
    <x v="0"/>
    <x v="27"/>
    <n v="5684"/>
    <n v="2339259"/>
    <n v="11320"/>
    <n v="241276.08072100318"/>
    <n v="502072.48858735169"/>
    <n v="2327939"/>
    <n v="1595910.430691645"/>
    <s v="Favourable"/>
  </r>
  <r>
    <s v="PID4331"/>
    <x v="351"/>
    <x v="5"/>
    <x v="3"/>
    <x v="2"/>
    <x v="21"/>
    <n v="6545"/>
    <n v="637938"/>
    <n v="35995"/>
    <n v="233706.3848981325"/>
    <n v="126547.35719343521"/>
    <n v="601943"/>
    <n v="277684.25790843228"/>
    <s v="Favourable"/>
  </r>
  <r>
    <s v="PID3539"/>
    <x v="257"/>
    <x v="6"/>
    <x v="2"/>
    <x v="0"/>
    <x v="21"/>
    <n v="8448"/>
    <n v="1522804"/>
    <n v="0"/>
    <n v="1137107.7375277281"/>
    <n v="277700.88760831131"/>
    <n v="1522804"/>
    <n v="107995.37486396055"/>
    <s v="Favourable"/>
  </r>
  <r>
    <s v="PID6066"/>
    <x v="1389"/>
    <x v="7"/>
    <x v="0"/>
    <x v="0"/>
    <x v="1"/>
    <n v="7690"/>
    <n v="665983"/>
    <n v="52185"/>
    <n v="147833.28826771723"/>
    <n v="20348.365159832116"/>
    <n v="613798"/>
    <n v="497801.34657245065"/>
    <s v="Favourable"/>
  </r>
  <r>
    <s v="PID1715"/>
    <x v="399"/>
    <x v="7"/>
    <x v="0"/>
    <x v="1"/>
    <x v="3"/>
    <n v="6013"/>
    <n v="1681911"/>
    <n v="34918"/>
    <n v="1630441.8602265238"/>
    <n v="182002.78522686358"/>
    <n v="1646993"/>
    <n v="-130533.64545338741"/>
    <s v="Adverse"/>
  </r>
  <r>
    <s v="PID3111"/>
    <x v="80"/>
    <x v="2"/>
    <x v="2"/>
    <x v="1"/>
    <x v="17"/>
    <n v="9364"/>
    <n v="957795"/>
    <n v="0"/>
    <n v="277070.15550056618"/>
    <n v="268383.31845144782"/>
    <n v="957795"/>
    <n v="412341.526047986"/>
    <s v="Favourable"/>
  </r>
  <r>
    <s v="PID3513"/>
    <x v="1398"/>
    <x v="6"/>
    <x v="2"/>
    <x v="0"/>
    <x v="23"/>
    <n v="6767"/>
    <n v="453513"/>
    <n v="0"/>
    <n v="122073.15652656411"/>
    <n v="70008.973495725353"/>
    <n v="453513"/>
    <n v="261430.86997771054"/>
    <s v="Favourable"/>
  </r>
  <r>
    <s v="PID4548"/>
    <x v="2"/>
    <x v="6"/>
    <x v="2"/>
    <x v="2"/>
    <x v="36"/>
    <n v="6771"/>
    <n v="821995"/>
    <n v="0"/>
    <n v="44995.563967454589"/>
    <n v="196322.80676506119"/>
    <n v="821995"/>
    <n v="580676.62926748418"/>
    <s v="Favourable"/>
  </r>
  <r>
    <s v="PID4572"/>
    <x v="321"/>
    <x v="7"/>
    <x v="0"/>
    <x v="1"/>
    <x v="18"/>
    <n v="7850"/>
    <n v="348446"/>
    <n v="0"/>
    <n v="9142.0875381280403"/>
    <n v="87270.606533095706"/>
    <n v="348446"/>
    <n v="252033.30592877627"/>
    <s v="Favourable"/>
  </r>
  <r>
    <s v="PID5638"/>
    <x v="337"/>
    <x v="6"/>
    <x v="2"/>
    <x v="0"/>
    <x v="25"/>
    <n v="7091"/>
    <n v="1970818"/>
    <n v="22282"/>
    <n v="1352230.4294861921"/>
    <n v="378620.24911313964"/>
    <n v="1948536"/>
    <n v="239967.32140066824"/>
    <s v="Favourable"/>
  </r>
  <r>
    <s v="PID6258"/>
    <x v="739"/>
    <x v="7"/>
    <x v="0"/>
    <x v="2"/>
    <x v="40"/>
    <n v="8995"/>
    <n v="2404244"/>
    <n v="0"/>
    <n v="1566808.7014293966"/>
    <n v="417788.13895974733"/>
    <n v="2404244"/>
    <n v="419647.15961085609"/>
    <s v="Favourable"/>
  </r>
  <r>
    <s v="PID6305"/>
    <x v="194"/>
    <x v="5"/>
    <x v="3"/>
    <x v="0"/>
    <x v="8"/>
    <n v="7116"/>
    <n v="1481393"/>
    <n v="48961"/>
    <n v="825532.48987999035"/>
    <n v="97689.70641725701"/>
    <n v="1432432"/>
    <n v="558170.80370275269"/>
    <s v="Favourable"/>
  </r>
  <r>
    <s v="PID1347"/>
    <x v="1349"/>
    <x v="5"/>
    <x v="3"/>
    <x v="0"/>
    <x v="11"/>
    <n v="9022"/>
    <n v="1184884"/>
    <n v="18610"/>
    <n v="1111931.7095128673"/>
    <n v="207824.33157448997"/>
    <n v="1166274"/>
    <n v="-134872.04108735733"/>
    <s v="Adverse"/>
  </r>
  <r>
    <s v="PID4663"/>
    <x v="1399"/>
    <x v="6"/>
    <x v="2"/>
    <x v="2"/>
    <x v="1"/>
    <n v="6396"/>
    <n v="2074867"/>
    <n v="24128"/>
    <n v="1623220.8139969811"/>
    <n v="331354.66363032151"/>
    <n v="2050739"/>
    <n v="120291.52237269748"/>
    <s v="Favourable"/>
  </r>
  <r>
    <s v="PID4917"/>
    <x v="12"/>
    <x v="7"/>
    <x v="0"/>
    <x v="0"/>
    <x v="28"/>
    <n v="5798"/>
    <n v="2287040"/>
    <n v="77653"/>
    <n v="317763.44607924932"/>
    <n v="319304.1036718979"/>
    <n v="2209387"/>
    <n v="1649972.4502488528"/>
    <s v="Favourable"/>
  </r>
  <r>
    <s v="PID4936"/>
    <x v="494"/>
    <x v="2"/>
    <x v="2"/>
    <x v="2"/>
    <x v="25"/>
    <n v="7341"/>
    <n v="1159459"/>
    <n v="19028"/>
    <n v="698530.42900738679"/>
    <n v="68187.957056503612"/>
    <n v="1140431"/>
    <n v="392740.61393610958"/>
    <s v="Favourable"/>
  </r>
  <r>
    <s v="PID5663"/>
    <x v="751"/>
    <x v="6"/>
    <x v="2"/>
    <x v="2"/>
    <x v="19"/>
    <n v="6616"/>
    <n v="2112655"/>
    <n v="58345"/>
    <n v="1346929.9846174864"/>
    <n v="26621.964513766117"/>
    <n v="2054310"/>
    <n v="739103.05086874752"/>
    <s v="Favourable"/>
  </r>
  <r>
    <s v="PID541"/>
    <x v="464"/>
    <x v="7"/>
    <x v="0"/>
    <x v="0"/>
    <x v="26"/>
    <n v="7979"/>
    <n v="2404013"/>
    <n v="53364"/>
    <n v="1760193.176526438"/>
    <n v="569694.93067320797"/>
    <n v="2350649"/>
    <n v="74124.892800353933"/>
    <s v="Favourable"/>
  </r>
  <r>
    <s v="PID3193"/>
    <x v="914"/>
    <x v="7"/>
    <x v="0"/>
    <x v="0"/>
    <x v="35"/>
    <n v="8938"/>
    <n v="1068709"/>
    <n v="0"/>
    <n v="775462.7908533864"/>
    <n v="271614.23313382635"/>
    <n v="1068709"/>
    <n v="21631.976012787316"/>
    <s v="Favourable"/>
  </r>
  <r>
    <s v="PID4381"/>
    <x v="965"/>
    <x v="6"/>
    <x v="2"/>
    <x v="0"/>
    <x v="14"/>
    <n v="7253"/>
    <n v="2190154"/>
    <n v="11900"/>
    <n v="1182453.2484410966"/>
    <n v="26027.143627030931"/>
    <n v="2178254"/>
    <n v="981673.60793187236"/>
    <s v="Favourable"/>
  </r>
  <r>
    <s v="PID1743"/>
    <x v="655"/>
    <x v="5"/>
    <x v="3"/>
    <x v="1"/>
    <x v="22"/>
    <n v="9350"/>
    <n v="1305449"/>
    <n v="80277"/>
    <n v="59777.381874983163"/>
    <n v="160540.99439958073"/>
    <n v="1225172"/>
    <n v="1085130.6237254362"/>
    <s v="Favourable"/>
  </r>
  <r>
    <s v="PID1881"/>
    <x v="566"/>
    <x v="6"/>
    <x v="2"/>
    <x v="0"/>
    <x v="22"/>
    <n v="9479"/>
    <n v="1052256"/>
    <n v="45324"/>
    <n v="926018.79373697343"/>
    <n v="90091.947894347031"/>
    <n v="1006932"/>
    <n v="36145.258368679555"/>
    <s v="Favourable"/>
  </r>
  <r>
    <s v="PID1265"/>
    <x v="1306"/>
    <x v="6"/>
    <x v="2"/>
    <x v="1"/>
    <x v="43"/>
    <n v="8029"/>
    <n v="936499"/>
    <n v="55213"/>
    <n v="594132.37139955745"/>
    <n v="236211.77926494289"/>
    <n v="881286"/>
    <n v="106154.84933549969"/>
    <s v="Favourable"/>
  </r>
  <r>
    <s v="PID2631"/>
    <x v="1075"/>
    <x v="2"/>
    <x v="2"/>
    <x v="2"/>
    <x v="27"/>
    <n v="9017"/>
    <n v="630985"/>
    <n v="0"/>
    <n v="25633.832540316736"/>
    <n v="13841.781688601774"/>
    <n v="630985"/>
    <n v="591509.38577108155"/>
    <s v="Favourable"/>
  </r>
  <r>
    <s v="PID3567"/>
    <x v="236"/>
    <x v="6"/>
    <x v="2"/>
    <x v="2"/>
    <x v="31"/>
    <n v="9112"/>
    <n v="838476"/>
    <n v="51193"/>
    <n v="188237.22287933671"/>
    <n v="184382.84493647711"/>
    <n v="787283"/>
    <n v="465855.93218418618"/>
    <s v="Favourable"/>
  </r>
  <r>
    <s v="PID3612"/>
    <x v="1400"/>
    <x v="5"/>
    <x v="3"/>
    <x v="2"/>
    <x v="31"/>
    <n v="9480"/>
    <n v="1692372"/>
    <n v="53739"/>
    <n v="543508.93076308002"/>
    <n v="191228.65390439119"/>
    <n v="1638633"/>
    <n v="957634.41533252876"/>
    <s v="Favourable"/>
  </r>
  <r>
    <s v="PID1374"/>
    <x v="1200"/>
    <x v="6"/>
    <x v="2"/>
    <x v="2"/>
    <x v="39"/>
    <n v="7377"/>
    <n v="1614778"/>
    <n v="10703"/>
    <n v="709926.47074220504"/>
    <n v="410107.25153028133"/>
    <n v="1604075"/>
    <n v="494744.27772751357"/>
    <s v="Favourable"/>
  </r>
  <r>
    <s v="PID252"/>
    <x v="193"/>
    <x v="7"/>
    <x v="0"/>
    <x v="0"/>
    <x v="21"/>
    <n v="6206"/>
    <n v="532795"/>
    <n v="22665"/>
    <n v="210848.40014579412"/>
    <n v="19910.761113369175"/>
    <n v="510130"/>
    <n v="302035.83874083671"/>
    <s v="Favourable"/>
  </r>
  <r>
    <s v="PID705"/>
    <x v="1088"/>
    <x v="6"/>
    <x v="2"/>
    <x v="2"/>
    <x v="12"/>
    <n v="6633"/>
    <n v="1445663"/>
    <n v="34355"/>
    <n v="235912.23647216367"/>
    <n v="110510.75862682179"/>
    <n v="1411308"/>
    <n v="1099240.0049010145"/>
    <s v="Favourable"/>
  </r>
  <r>
    <s v="PID3134"/>
    <x v="1335"/>
    <x v="7"/>
    <x v="0"/>
    <x v="0"/>
    <x v="5"/>
    <n v="6002"/>
    <n v="341999"/>
    <n v="50591"/>
    <n v="102789.87436431595"/>
    <n v="25708.253590143719"/>
    <n v="291408"/>
    <n v="213500.87204554031"/>
    <s v="Favourable"/>
  </r>
  <r>
    <s v="PID3756"/>
    <x v="1401"/>
    <x v="2"/>
    <x v="2"/>
    <x v="1"/>
    <x v="28"/>
    <n v="8280"/>
    <n v="555701"/>
    <n v="14401"/>
    <n v="467651.32972229534"/>
    <n v="174667.10423100658"/>
    <n v="541300"/>
    <n v="-86617.433953301981"/>
    <s v="Adverse"/>
  </r>
  <r>
    <s v="PID3722"/>
    <x v="1402"/>
    <x v="6"/>
    <x v="2"/>
    <x v="1"/>
    <x v="43"/>
    <n v="7446"/>
    <n v="2441942"/>
    <n v="58807"/>
    <n v="274653.83508151723"/>
    <n v="516286.26018430671"/>
    <n v="2383135"/>
    <n v="1651001.9047341761"/>
    <s v="Favourable"/>
  </r>
  <r>
    <s v="PID4374"/>
    <x v="865"/>
    <x v="6"/>
    <x v="2"/>
    <x v="2"/>
    <x v="10"/>
    <n v="8605"/>
    <n v="2313004"/>
    <n v="37579"/>
    <n v="2151014.7436788939"/>
    <n v="50268.981105633611"/>
    <n v="2275425"/>
    <n v="111720.27521547256"/>
    <s v="Favourable"/>
  </r>
  <r>
    <s v="PID3384"/>
    <x v="1373"/>
    <x v="6"/>
    <x v="2"/>
    <x v="0"/>
    <x v="5"/>
    <n v="8531"/>
    <n v="1347241"/>
    <n v="0"/>
    <n v="771532.65434781497"/>
    <n v="342273.86477077007"/>
    <n v="1347241"/>
    <n v="233434.48088141484"/>
    <s v="Favourable"/>
  </r>
  <r>
    <s v="PID6178"/>
    <x v="1008"/>
    <x v="7"/>
    <x v="0"/>
    <x v="0"/>
    <x v="0"/>
    <n v="7231"/>
    <n v="405296"/>
    <n v="29769"/>
    <n v="369526.85533283988"/>
    <n v="114290.55060685432"/>
    <n v="375527"/>
    <n v="-78521.405939694203"/>
    <s v="Adverse"/>
  </r>
  <r>
    <s v="PID6462"/>
    <x v="219"/>
    <x v="5"/>
    <x v="3"/>
    <x v="1"/>
    <x v="30"/>
    <n v="7702"/>
    <n v="1932098"/>
    <n v="0"/>
    <n v="1209105.5134079971"/>
    <n v="262041.49034807135"/>
    <n v="1932098"/>
    <n v="460950.99624393159"/>
    <s v="Favourable"/>
  </r>
  <r>
    <s v="PID138"/>
    <x v="1255"/>
    <x v="5"/>
    <x v="3"/>
    <x v="0"/>
    <x v="11"/>
    <n v="7788"/>
    <n v="420038"/>
    <n v="44146"/>
    <n v="207245.42066518977"/>
    <n v="62623.784328926035"/>
    <n v="375892"/>
    <n v="150168.7950058842"/>
    <s v="Favourable"/>
  </r>
  <r>
    <s v="PID2564"/>
    <x v="1253"/>
    <x v="7"/>
    <x v="0"/>
    <x v="0"/>
    <x v="15"/>
    <n v="6294"/>
    <n v="1001533"/>
    <n v="25870"/>
    <n v="845077.89161394991"/>
    <n v="142308.62268772064"/>
    <n v="975663"/>
    <n v="14146.485698329518"/>
    <s v="Favourable"/>
  </r>
  <r>
    <s v="PID4448"/>
    <x v="847"/>
    <x v="6"/>
    <x v="2"/>
    <x v="2"/>
    <x v="1"/>
    <n v="7225"/>
    <n v="538606"/>
    <n v="40726"/>
    <n v="6603.0159863530289"/>
    <n v="98310.661028518458"/>
    <n v="497880"/>
    <n v="433692.3229851285"/>
    <s v="Favourable"/>
  </r>
  <r>
    <s v="PID4673"/>
    <x v="439"/>
    <x v="7"/>
    <x v="0"/>
    <x v="1"/>
    <x v="2"/>
    <n v="6266"/>
    <n v="1411213"/>
    <n v="18723"/>
    <n v="1261927.7322211107"/>
    <n v="293621.14615170151"/>
    <n v="1392490"/>
    <n v="-144335.87837281218"/>
    <s v="Adverse"/>
  </r>
  <r>
    <s v="PID799"/>
    <x v="638"/>
    <x v="7"/>
    <x v="0"/>
    <x v="0"/>
    <x v="32"/>
    <n v="7917"/>
    <n v="2227506"/>
    <n v="53327"/>
    <n v="1828567.7317360246"/>
    <n v="611570.56061653956"/>
    <n v="2174179"/>
    <n v="-212632.29235256417"/>
    <s v="Adverse"/>
  </r>
  <r>
    <s v="PID3410"/>
    <x v="468"/>
    <x v="7"/>
    <x v="0"/>
    <x v="0"/>
    <x v="43"/>
    <n v="6423"/>
    <n v="1299228"/>
    <n v="47007"/>
    <n v="245559.50554270801"/>
    <n v="56473.536524539668"/>
    <n v="1252221"/>
    <n v="997194.95793275232"/>
    <s v="Favourable"/>
  </r>
  <r>
    <s v="PID412"/>
    <x v="1041"/>
    <x v="5"/>
    <x v="3"/>
    <x v="0"/>
    <x v="19"/>
    <n v="8922"/>
    <n v="1025210"/>
    <n v="0"/>
    <n v="600282.55534197076"/>
    <n v="11023.081135549581"/>
    <n v="1025210"/>
    <n v="413904.36352247966"/>
    <s v="Favourable"/>
  </r>
  <r>
    <s v="PID737"/>
    <x v="690"/>
    <x v="7"/>
    <x v="0"/>
    <x v="2"/>
    <x v="22"/>
    <n v="7462"/>
    <n v="1834585"/>
    <n v="37676"/>
    <n v="898813.96648462629"/>
    <n v="579817.16390178946"/>
    <n v="1796909"/>
    <n v="355953.86961358413"/>
    <s v="Favourable"/>
  </r>
  <r>
    <s v="PID1062"/>
    <x v="648"/>
    <x v="5"/>
    <x v="3"/>
    <x v="0"/>
    <x v="38"/>
    <n v="7506"/>
    <n v="1963607"/>
    <n v="77388"/>
    <n v="103358.78365718083"/>
    <n v="642341.00621021714"/>
    <n v="1886219"/>
    <n v="1217907.2101326021"/>
    <s v="Favourable"/>
  </r>
  <r>
    <s v="PID3834"/>
    <x v="521"/>
    <x v="6"/>
    <x v="2"/>
    <x v="0"/>
    <x v="5"/>
    <n v="8220"/>
    <n v="1235660"/>
    <n v="51928"/>
    <n v="766044.09517396393"/>
    <n v="162337.48440136979"/>
    <n v="1183732"/>
    <n v="307278.42042466626"/>
    <s v="Favourable"/>
  </r>
  <r>
    <s v="PID5054"/>
    <x v="107"/>
    <x v="7"/>
    <x v="0"/>
    <x v="0"/>
    <x v="45"/>
    <n v="8812"/>
    <n v="2214015"/>
    <n v="25481"/>
    <n v="1387358.2556969298"/>
    <n v="728649.10445620876"/>
    <n v="2188534"/>
    <n v="98007.639846861362"/>
    <s v="Favourable"/>
  </r>
  <r>
    <s v="PID5265"/>
    <x v="873"/>
    <x v="7"/>
    <x v="0"/>
    <x v="0"/>
    <x v="35"/>
    <n v="8182"/>
    <n v="1627848"/>
    <n v="48926"/>
    <n v="364690.60000850307"/>
    <n v="178250.63660544579"/>
    <n v="1578922"/>
    <n v="1084906.7633860512"/>
    <s v="Favourable"/>
  </r>
  <r>
    <s v="PID6055"/>
    <x v="776"/>
    <x v="7"/>
    <x v="0"/>
    <x v="0"/>
    <x v="23"/>
    <n v="7246"/>
    <n v="1895731"/>
    <n v="31513"/>
    <n v="1684772.2767560449"/>
    <n v="176018.83229509092"/>
    <n v="1864218"/>
    <n v="34939.890948864166"/>
    <s v="Favourable"/>
  </r>
  <r>
    <s v="PID5927"/>
    <x v="1403"/>
    <x v="6"/>
    <x v="2"/>
    <x v="1"/>
    <x v="32"/>
    <n v="5963"/>
    <n v="597732"/>
    <n v="42131"/>
    <n v="389821.33407537418"/>
    <n v="103585.85882371639"/>
    <n v="555601"/>
    <n v="104324.80710090941"/>
    <s v="Favourable"/>
  </r>
  <r>
    <s v="PID1549"/>
    <x v="395"/>
    <x v="5"/>
    <x v="3"/>
    <x v="2"/>
    <x v="17"/>
    <n v="9031"/>
    <n v="357743"/>
    <n v="0"/>
    <n v="43498.940985268076"/>
    <n v="35998.761614624367"/>
    <n v="357743"/>
    <n v="278245.29740010755"/>
    <s v="Favourable"/>
  </r>
  <r>
    <s v="PID2279"/>
    <x v="10"/>
    <x v="6"/>
    <x v="2"/>
    <x v="1"/>
    <x v="39"/>
    <n v="5903"/>
    <n v="1738735"/>
    <n v="0"/>
    <n v="313409.62817810918"/>
    <n v="160777.36933037316"/>
    <n v="1738735"/>
    <n v="1264548.0024915177"/>
    <s v="Favourable"/>
  </r>
  <r>
    <s v="PID2481"/>
    <x v="1404"/>
    <x v="2"/>
    <x v="2"/>
    <x v="0"/>
    <x v="5"/>
    <n v="5691"/>
    <n v="1760424"/>
    <n v="0"/>
    <n v="1098720.440117931"/>
    <n v="382216.09514521487"/>
    <n v="1760424"/>
    <n v="279487.46473685419"/>
    <s v="Favourable"/>
  </r>
  <r>
    <s v="PID3333"/>
    <x v="620"/>
    <x v="7"/>
    <x v="0"/>
    <x v="0"/>
    <x v="43"/>
    <n v="7175"/>
    <n v="1418723"/>
    <n v="29610"/>
    <n v="733499.56557144609"/>
    <n v="419152.67347590643"/>
    <n v="1389113"/>
    <n v="266070.76095264754"/>
    <s v="Favourable"/>
  </r>
  <r>
    <s v="PID5641"/>
    <x v="573"/>
    <x v="5"/>
    <x v="3"/>
    <x v="0"/>
    <x v="21"/>
    <n v="6926"/>
    <n v="1949645"/>
    <n v="0"/>
    <n v="296682.90039335936"/>
    <n v="640529.69627227436"/>
    <n v="1949645"/>
    <n v="1012432.4033343663"/>
    <s v="Favourable"/>
  </r>
  <r>
    <s v="PID1595"/>
    <x v="960"/>
    <x v="6"/>
    <x v="2"/>
    <x v="0"/>
    <x v="23"/>
    <n v="6167"/>
    <n v="1721945"/>
    <n v="26024"/>
    <n v="899695.06329432363"/>
    <n v="277714.91457018809"/>
    <n v="1695921"/>
    <n v="544535.02213548822"/>
    <s v="Favourable"/>
  </r>
  <r>
    <s v="PID2147"/>
    <x v="272"/>
    <x v="2"/>
    <x v="2"/>
    <x v="0"/>
    <x v="8"/>
    <n v="7704"/>
    <n v="418296"/>
    <n v="52853"/>
    <n v="164648.05398704539"/>
    <n v="7666.6880769578192"/>
    <n v="365443"/>
    <n v="245981.25793599678"/>
    <s v="Favourable"/>
  </r>
  <r>
    <s v="PID3217"/>
    <x v="102"/>
    <x v="5"/>
    <x v="3"/>
    <x v="2"/>
    <x v="15"/>
    <n v="9147"/>
    <n v="1440265"/>
    <n v="50792"/>
    <n v="1016319.4200799756"/>
    <n v="73441.394705294908"/>
    <n v="1389473"/>
    <n v="350504.18521472951"/>
    <s v="Favourable"/>
  </r>
  <r>
    <s v="PID3757"/>
    <x v="807"/>
    <x v="6"/>
    <x v="2"/>
    <x v="0"/>
    <x v="2"/>
    <n v="6172"/>
    <n v="786118"/>
    <n v="0"/>
    <n v="522375.60247319133"/>
    <n v="181048.61540131946"/>
    <n v="786118"/>
    <n v="82693.782125489204"/>
    <s v="Favourable"/>
  </r>
  <r>
    <s v="PID4250"/>
    <x v="893"/>
    <x v="6"/>
    <x v="2"/>
    <x v="2"/>
    <x v="12"/>
    <n v="9338"/>
    <n v="1995543"/>
    <n v="0"/>
    <n v="1013597.413205046"/>
    <n v="537231.69280365715"/>
    <n v="1995543"/>
    <n v="444713.89399129688"/>
    <s v="Favourable"/>
  </r>
  <r>
    <s v="PID3628"/>
    <x v="1102"/>
    <x v="6"/>
    <x v="2"/>
    <x v="2"/>
    <x v="26"/>
    <n v="9390"/>
    <n v="286659"/>
    <n v="0"/>
    <n v="237186.91993869923"/>
    <n v="72747.181247612971"/>
    <n v="286659"/>
    <n v="-23275.101186312211"/>
    <s v="Adverse"/>
  </r>
  <r>
    <s v="PID5793"/>
    <x v="1359"/>
    <x v="6"/>
    <x v="2"/>
    <x v="2"/>
    <x v="3"/>
    <n v="5928"/>
    <n v="1090608"/>
    <n v="89463"/>
    <n v="1025776.9292466476"/>
    <n v="276810.11177243612"/>
    <n v="1001145"/>
    <n v="-211979.0410190837"/>
    <s v="Adverse"/>
  </r>
  <r>
    <s v="PID1342"/>
    <x v="872"/>
    <x v="2"/>
    <x v="2"/>
    <x v="0"/>
    <x v="13"/>
    <n v="7193"/>
    <n v="1712738"/>
    <n v="0"/>
    <n v="1042140.2270796343"/>
    <n v="297453.03823426418"/>
    <n v="1712738"/>
    <n v="373144.73468610155"/>
    <s v="Favourable"/>
  </r>
  <r>
    <s v="PID1544"/>
    <x v="937"/>
    <x v="6"/>
    <x v="2"/>
    <x v="2"/>
    <x v="8"/>
    <n v="6052"/>
    <n v="2077944"/>
    <n v="0"/>
    <n v="640833.64092527644"/>
    <n v="85258.151061063007"/>
    <n v="2077944"/>
    <n v="1351852.2080136605"/>
    <s v="Favourable"/>
  </r>
  <r>
    <s v="PID2209"/>
    <x v="519"/>
    <x v="2"/>
    <x v="2"/>
    <x v="2"/>
    <x v="12"/>
    <n v="8652"/>
    <n v="1957940"/>
    <n v="59672"/>
    <n v="1870469.9139372979"/>
    <n v="125371.72797263144"/>
    <n v="1898268"/>
    <n v="-37901.641909929225"/>
    <s v="Adverse"/>
  </r>
  <r>
    <s v="PID3397"/>
    <x v="782"/>
    <x v="5"/>
    <x v="3"/>
    <x v="0"/>
    <x v="21"/>
    <n v="9449"/>
    <n v="620947"/>
    <n v="48874"/>
    <n v="162780.07253798677"/>
    <n v="61513.739613035723"/>
    <n v="572073"/>
    <n v="396653.18784897751"/>
    <s v="Favourable"/>
  </r>
  <r>
    <s v="PID5264"/>
    <x v="160"/>
    <x v="7"/>
    <x v="0"/>
    <x v="1"/>
    <x v="5"/>
    <n v="7942"/>
    <n v="684530"/>
    <n v="12207"/>
    <n v="165178.78269552905"/>
    <n v="45369.959590099432"/>
    <n v="672323"/>
    <n v="473981.25771437155"/>
    <s v="Favourable"/>
  </r>
  <r>
    <s v="PID197"/>
    <x v="1405"/>
    <x v="6"/>
    <x v="2"/>
    <x v="0"/>
    <x v="33"/>
    <n v="6444"/>
    <n v="2036122"/>
    <n v="0"/>
    <n v="1606622.9443050774"/>
    <n v="631262.35230420472"/>
    <n v="2036122"/>
    <n v="-201763.29660928203"/>
    <s v="Adverse"/>
  </r>
  <r>
    <s v="PID599"/>
    <x v="463"/>
    <x v="5"/>
    <x v="3"/>
    <x v="1"/>
    <x v="23"/>
    <n v="6528"/>
    <n v="1719363"/>
    <n v="45950"/>
    <n v="568152.3065779733"/>
    <n v="376348.83867526223"/>
    <n v="1673413"/>
    <n v="774861.85474676453"/>
    <s v="Favourable"/>
  </r>
  <r>
    <s v="PID1254"/>
    <x v="554"/>
    <x v="5"/>
    <x v="3"/>
    <x v="0"/>
    <x v="46"/>
    <n v="7506"/>
    <n v="1421263"/>
    <n v="25028"/>
    <n v="228366.37413604907"/>
    <n v="456002.93962111784"/>
    <n v="1396235"/>
    <n v="736893.68624283304"/>
    <s v="Favourable"/>
  </r>
  <r>
    <s v="PID2651"/>
    <x v="55"/>
    <x v="2"/>
    <x v="2"/>
    <x v="1"/>
    <x v="21"/>
    <n v="6624"/>
    <n v="749606"/>
    <n v="51383"/>
    <n v="271651.82178930345"/>
    <n v="197476.76114298822"/>
    <n v="698223"/>
    <n v="280477.41706770833"/>
    <s v="Favourable"/>
  </r>
  <r>
    <s v="PID4319"/>
    <x v="1204"/>
    <x v="7"/>
    <x v="0"/>
    <x v="0"/>
    <x v="21"/>
    <n v="5742"/>
    <n v="651915"/>
    <n v="0"/>
    <n v="396076.50309539505"/>
    <n v="172968.71934282125"/>
    <n v="651915"/>
    <n v="82869.777561783674"/>
    <s v="Favourable"/>
  </r>
  <r>
    <s v="PID4577"/>
    <x v="653"/>
    <x v="7"/>
    <x v="0"/>
    <x v="1"/>
    <x v="14"/>
    <n v="6370"/>
    <n v="1804527"/>
    <n v="0"/>
    <n v="1251598.765530271"/>
    <n v="326502.81450571766"/>
    <n v="1804527"/>
    <n v="226425.41996401129"/>
    <s v="Favourable"/>
  </r>
  <r>
    <s v="PID1443"/>
    <x v="1387"/>
    <x v="7"/>
    <x v="0"/>
    <x v="0"/>
    <x v="24"/>
    <n v="7531"/>
    <n v="1951895"/>
    <n v="46362"/>
    <n v="1776881.1617066776"/>
    <n v="524503.87391181313"/>
    <n v="1905533"/>
    <n v="-349490.03561849054"/>
    <s v="Adverse"/>
  </r>
  <r>
    <s v="PID4193"/>
    <x v="895"/>
    <x v="6"/>
    <x v="2"/>
    <x v="2"/>
    <x v="25"/>
    <n v="7195"/>
    <n v="1750734"/>
    <n v="31491"/>
    <n v="639051.8124403446"/>
    <n v="562380.5950098976"/>
    <n v="1719243"/>
    <n v="549301.5925497578"/>
    <s v="Favourable"/>
  </r>
  <r>
    <s v="PID5496"/>
    <x v="321"/>
    <x v="6"/>
    <x v="2"/>
    <x v="0"/>
    <x v="20"/>
    <n v="5785"/>
    <n v="1404110"/>
    <n v="35592"/>
    <n v="1204698.4092421567"/>
    <n v="232363.75920401397"/>
    <n v="1368518"/>
    <n v="-32952.168446170632"/>
    <s v="Adverse"/>
  </r>
  <r>
    <s v="PID347"/>
    <x v="800"/>
    <x v="6"/>
    <x v="2"/>
    <x v="0"/>
    <x v="36"/>
    <n v="8027"/>
    <n v="1170652"/>
    <n v="0"/>
    <n v="714828.26632808766"/>
    <n v="134236.25615131788"/>
    <n v="1170652"/>
    <n v="321587.47752059449"/>
    <s v="Favourable"/>
  </r>
  <r>
    <s v="PID3280"/>
    <x v="68"/>
    <x v="6"/>
    <x v="2"/>
    <x v="0"/>
    <x v="12"/>
    <n v="9095"/>
    <n v="980874"/>
    <n v="0"/>
    <n v="124788.44348353907"/>
    <n v="14990.429406402496"/>
    <n v="980874"/>
    <n v="841095.12711005844"/>
    <s v="Favourable"/>
  </r>
  <r>
    <s v="PID3209"/>
    <x v="1191"/>
    <x v="2"/>
    <x v="2"/>
    <x v="2"/>
    <x v="35"/>
    <n v="5945"/>
    <n v="745282"/>
    <n v="46020"/>
    <n v="429037.25683101692"/>
    <n v="135500.95689473426"/>
    <n v="699262"/>
    <n v="180743.78627424885"/>
    <s v="Favourable"/>
  </r>
  <r>
    <s v="PID3879"/>
    <x v="1005"/>
    <x v="6"/>
    <x v="2"/>
    <x v="0"/>
    <x v="33"/>
    <n v="7717"/>
    <n v="1010848"/>
    <n v="57402"/>
    <n v="389643.80148489051"/>
    <n v="96199.893450513584"/>
    <n v="953446"/>
    <n v="525004.30506459589"/>
    <s v="Favourable"/>
  </r>
  <r>
    <s v="PID3775"/>
    <x v="891"/>
    <x v="6"/>
    <x v="2"/>
    <x v="2"/>
    <x v="5"/>
    <n v="8931"/>
    <n v="575004"/>
    <n v="18730"/>
    <n v="106917.57341913364"/>
    <n v="120164.07242296723"/>
    <n v="556274"/>
    <n v="347922.35415789916"/>
    <s v="Favourable"/>
  </r>
  <r>
    <s v="PID4480"/>
    <x v="113"/>
    <x v="7"/>
    <x v="0"/>
    <x v="1"/>
    <x v="0"/>
    <n v="8909"/>
    <n v="1135417"/>
    <n v="54569"/>
    <n v="127688.82019547644"/>
    <n v="171184.193773604"/>
    <n v="1080848"/>
    <n v="836543.98603091959"/>
    <s v="Favourable"/>
  </r>
  <r>
    <s v="PID4708"/>
    <x v="1406"/>
    <x v="6"/>
    <x v="2"/>
    <x v="1"/>
    <x v="5"/>
    <n v="8677"/>
    <n v="2064516"/>
    <n v="31931"/>
    <n v="1567721.5030499948"/>
    <n v="248015.29555523023"/>
    <n v="2032585"/>
    <n v="248779.20139477495"/>
    <s v="Favourable"/>
  </r>
  <r>
    <s v="PID6082"/>
    <x v="351"/>
    <x v="7"/>
    <x v="0"/>
    <x v="1"/>
    <x v="33"/>
    <n v="7182"/>
    <n v="1963682"/>
    <n v="0"/>
    <n v="1222940.4484003007"/>
    <n v="246205.697837446"/>
    <n v="1963682"/>
    <n v="494535.85376225319"/>
    <s v="Favourable"/>
  </r>
  <r>
    <s v="PID3492"/>
    <x v="1326"/>
    <x v="2"/>
    <x v="2"/>
    <x v="2"/>
    <x v="29"/>
    <n v="8215"/>
    <n v="2297438"/>
    <n v="66646"/>
    <n v="1045269.6326593145"/>
    <n v="193490.24824261118"/>
    <n v="2230792"/>
    <n v="1058678.1190980743"/>
    <s v="Favourable"/>
  </r>
  <r>
    <s v="PID4298"/>
    <x v="930"/>
    <x v="6"/>
    <x v="2"/>
    <x v="1"/>
    <x v="37"/>
    <n v="7048"/>
    <n v="1660015"/>
    <n v="36594"/>
    <n v="1496215.2807599315"/>
    <n v="503201.7985746116"/>
    <n v="1623421"/>
    <n v="-339402.07933454309"/>
    <s v="Adverse"/>
  </r>
  <r>
    <s v="PID5918"/>
    <x v="1015"/>
    <x v="7"/>
    <x v="0"/>
    <x v="0"/>
    <x v="21"/>
    <n v="5523"/>
    <n v="444348"/>
    <n v="78103"/>
    <n v="177116.86237334085"/>
    <n v="137262.14808584194"/>
    <n v="366245"/>
    <n v="129968.98954081722"/>
    <s v="Favourable"/>
  </r>
  <r>
    <s v="PID6286"/>
    <x v="507"/>
    <x v="7"/>
    <x v="0"/>
    <x v="0"/>
    <x v="15"/>
    <n v="6482"/>
    <n v="782719"/>
    <n v="46579"/>
    <n v="259733.60438143852"/>
    <n v="64317.127377103367"/>
    <n v="736140"/>
    <n v="458668.26824145811"/>
    <s v="Favourable"/>
  </r>
  <r>
    <s v="PID6381"/>
    <x v="213"/>
    <x v="7"/>
    <x v="0"/>
    <x v="0"/>
    <x v="4"/>
    <n v="6641"/>
    <n v="1359059"/>
    <n v="0"/>
    <n v="566759.00735213549"/>
    <n v="42895.272121375398"/>
    <n v="1359059"/>
    <n v="749404.72052648908"/>
    <s v="Favourable"/>
  </r>
  <r>
    <s v="PID1822"/>
    <x v="279"/>
    <x v="6"/>
    <x v="2"/>
    <x v="2"/>
    <x v="14"/>
    <n v="5582"/>
    <n v="813065"/>
    <n v="44925"/>
    <n v="45741.970592631827"/>
    <n v="73825.775197513038"/>
    <n v="768140"/>
    <n v="693497.25420985511"/>
    <s v="Favourable"/>
  </r>
  <r>
    <s v="PID2434"/>
    <x v="1338"/>
    <x v="2"/>
    <x v="2"/>
    <x v="2"/>
    <x v="31"/>
    <n v="6158"/>
    <n v="2399947"/>
    <n v="41155"/>
    <n v="851507.32178913523"/>
    <n v="97948.536497243738"/>
    <n v="2358792"/>
    <n v="1450491.1417136211"/>
    <s v="Favourable"/>
  </r>
  <r>
    <s v="PID4162"/>
    <x v="714"/>
    <x v="6"/>
    <x v="2"/>
    <x v="1"/>
    <x v="27"/>
    <n v="6393"/>
    <n v="1533771"/>
    <n v="18043"/>
    <n v="138010.66358635877"/>
    <n v="204300.85061580545"/>
    <n v="1515728"/>
    <n v="1191459.4857978357"/>
    <s v="Favourable"/>
  </r>
  <r>
    <s v="PID4143"/>
    <x v="534"/>
    <x v="2"/>
    <x v="2"/>
    <x v="2"/>
    <x v="29"/>
    <n v="6685"/>
    <n v="276518"/>
    <n v="21691"/>
    <n v="203657.04528121534"/>
    <n v="59523.629180214899"/>
    <n v="254827"/>
    <n v="13337.32553856977"/>
    <s v="Favourable"/>
  </r>
  <r>
    <s v="PID1213"/>
    <x v="400"/>
    <x v="6"/>
    <x v="2"/>
    <x v="2"/>
    <x v="24"/>
    <n v="9270"/>
    <n v="2405172"/>
    <n v="0"/>
    <n v="1968665.7836675716"/>
    <n v="69427.700848220469"/>
    <n v="2405172"/>
    <n v="367078.51548420801"/>
    <s v="Favourable"/>
  </r>
  <r>
    <s v="PID255"/>
    <x v="1151"/>
    <x v="5"/>
    <x v="3"/>
    <x v="2"/>
    <x v="32"/>
    <n v="6176"/>
    <n v="1297610"/>
    <n v="20352"/>
    <n v="992597.4329393449"/>
    <n v="109505.89971825766"/>
    <n v="1277258"/>
    <n v="195506.66734239738"/>
    <s v="Favourable"/>
  </r>
  <r>
    <s v="PID4542"/>
    <x v="1038"/>
    <x v="2"/>
    <x v="2"/>
    <x v="1"/>
    <x v="32"/>
    <n v="6762"/>
    <n v="343838"/>
    <n v="31983"/>
    <n v="333487.49274683249"/>
    <n v="108994.94889220023"/>
    <n v="311855"/>
    <n v="-98644.441639032739"/>
    <s v="Adverse"/>
  </r>
  <r>
    <s v="PID758"/>
    <x v="104"/>
    <x v="6"/>
    <x v="2"/>
    <x v="1"/>
    <x v="32"/>
    <n v="8505"/>
    <n v="416627"/>
    <n v="17640"/>
    <n v="384609.91316799039"/>
    <n v="126247.45370718691"/>
    <n v="398987"/>
    <n v="-94230.366875177308"/>
    <s v="Adverse"/>
  </r>
  <r>
    <s v="PID5486"/>
    <x v="685"/>
    <x v="5"/>
    <x v="3"/>
    <x v="0"/>
    <x v="5"/>
    <n v="9166"/>
    <n v="2496572"/>
    <n v="82293"/>
    <n v="1280071.7929235823"/>
    <n v="630239.36629724549"/>
    <n v="2414279"/>
    <n v="586260.84077917226"/>
    <s v="Favourable"/>
  </r>
  <r>
    <s v="PID170"/>
    <x v="1164"/>
    <x v="5"/>
    <x v="3"/>
    <x v="1"/>
    <x v="43"/>
    <n v="7065"/>
    <n v="1236817"/>
    <n v="15074"/>
    <n v="80927.935608263942"/>
    <n v="204678.5723284744"/>
    <n v="1221743"/>
    <n v="951210.49206326168"/>
    <s v="Favourable"/>
  </r>
  <r>
    <s v="PID1233"/>
    <x v="1058"/>
    <x v="7"/>
    <x v="0"/>
    <x v="2"/>
    <x v="16"/>
    <n v="8969"/>
    <n v="2266612"/>
    <n v="0"/>
    <n v="319549.99463756027"/>
    <n v="100360.98365216755"/>
    <n v="2266612"/>
    <n v="1846701.0217102722"/>
    <s v="Favourable"/>
  </r>
  <r>
    <s v="PID3931"/>
    <x v="682"/>
    <x v="6"/>
    <x v="2"/>
    <x v="2"/>
    <x v="3"/>
    <n v="6320"/>
    <n v="1651350"/>
    <n v="34745"/>
    <n v="496365.2760476243"/>
    <n v="27425.291683042731"/>
    <n v="1616605"/>
    <n v="1127559.4322693329"/>
    <s v="Favourable"/>
  </r>
  <r>
    <s v="PID3830"/>
    <x v="622"/>
    <x v="7"/>
    <x v="0"/>
    <x v="2"/>
    <x v="0"/>
    <n v="8501"/>
    <n v="1345926"/>
    <n v="50868"/>
    <n v="480225.64236454858"/>
    <n v="445487.47273997078"/>
    <n v="1295058"/>
    <n v="420212.8848954807"/>
    <s v="Favourable"/>
  </r>
  <r>
    <s v="PID833"/>
    <x v="1019"/>
    <x v="6"/>
    <x v="2"/>
    <x v="1"/>
    <x v="26"/>
    <n v="9448"/>
    <n v="1415783"/>
    <n v="23266"/>
    <n v="741394.29191430123"/>
    <n v="276507.5066957504"/>
    <n v="1392517"/>
    <n v="397881.20138994837"/>
    <s v="Favourable"/>
  </r>
  <r>
    <s v="PID1922"/>
    <x v="308"/>
    <x v="7"/>
    <x v="0"/>
    <x v="2"/>
    <x v="34"/>
    <n v="6540"/>
    <n v="1366159"/>
    <n v="0"/>
    <n v="1048882.3611135611"/>
    <n v="264522.14936253947"/>
    <n v="1366159"/>
    <n v="52754.489523899509"/>
    <s v="Favourable"/>
  </r>
  <r>
    <s v="PID3318"/>
    <x v="570"/>
    <x v="5"/>
    <x v="3"/>
    <x v="0"/>
    <x v="5"/>
    <n v="7080"/>
    <n v="1876549"/>
    <n v="37243"/>
    <n v="1785079.5203280975"/>
    <n v="280569.48312354158"/>
    <n v="1839306"/>
    <n v="-189100.00345163909"/>
    <s v="Adverse"/>
  </r>
  <r>
    <s v="PID3689"/>
    <x v="1077"/>
    <x v="6"/>
    <x v="2"/>
    <x v="1"/>
    <x v="10"/>
    <n v="7420"/>
    <n v="2165671"/>
    <n v="35008"/>
    <n v="1477969.2841319835"/>
    <n v="255221.85999242612"/>
    <n v="2130663"/>
    <n v="432479.85587559035"/>
    <s v="Favourable"/>
  </r>
  <r>
    <s v="PID3759"/>
    <x v="1132"/>
    <x v="5"/>
    <x v="3"/>
    <x v="1"/>
    <x v="17"/>
    <n v="8746"/>
    <n v="1748351"/>
    <n v="27947"/>
    <n v="491984.75080937281"/>
    <n v="262886.57003589621"/>
    <n v="1720404"/>
    <n v="993479.67915473098"/>
    <s v="Favourable"/>
  </r>
  <r>
    <s v="PID4878"/>
    <x v="1150"/>
    <x v="5"/>
    <x v="3"/>
    <x v="0"/>
    <x v="10"/>
    <n v="6548"/>
    <n v="1439858"/>
    <n v="56942"/>
    <n v="620392.60546124785"/>
    <n v="289140.74448783562"/>
    <n v="1382916"/>
    <n v="530324.65005091648"/>
    <s v="Favourable"/>
  </r>
  <r>
    <s v="PID5148"/>
    <x v="459"/>
    <x v="6"/>
    <x v="2"/>
    <x v="2"/>
    <x v="15"/>
    <n v="8096"/>
    <n v="1015913"/>
    <n v="24442"/>
    <n v="498931.09731276176"/>
    <n v="277482.15471128112"/>
    <n v="991471"/>
    <n v="239499.74797595711"/>
    <s v="Favourable"/>
  </r>
  <r>
    <s v="PID243"/>
    <x v="1100"/>
    <x v="6"/>
    <x v="2"/>
    <x v="0"/>
    <x v="22"/>
    <n v="6808"/>
    <n v="2231871"/>
    <n v="59561"/>
    <n v="1842809.4832205873"/>
    <n v="556670.80494549032"/>
    <n v="2172310"/>
    <n v="-167609.28816607781"/>
    <s v="Adverse"/>
  </r>
  <r>
    <s v="PID1334"/>
    <x v="197"/>
    <x v="6"/>
    <x v="2"/>
    <x v="1"/>
    <x v="23"/>
    <n v="9468"/>
    <n v="1054133"/>
    <n v="82103"/>
    <n v="850690.79520227457"/>
    <n v="72600.308110748229"/>
    <n v="972030"/>
    <n v="130841.89668697724"/>
    <s v="Favourable"/>
  </r>
  <r>
    <s v="PID3062"/>
    <x v="245"/>
    <x v="2"/>
    <x v="2"/>
    <x v="0"/>
    <x v="17"/>
    <n v="8269"/>
    <n v="755200"/>
    <n v="62385"/>
    <n v="695856.68386039266"/>
    <n v="40381.313321430542"/>
    <n v="692815"/>
    <n v="18962.002818176756"/>
    <s v="Favourable"/>
  </r>
  <r>
    <s v="PID4832"/>
    <x v="217"/>
    <x v="6"/>
    <x v="2"/>
    <x v="1"/>
    <x v="34"/>
    <n v="9117"/>
    <n v="2165226"/>
    <n v="0"/>
    <n v="775557.76175754017"/>
    <n v="136293.81800811199"/>
    <n v="2165226"/>
    <n v="1253374.4202343477"/>
    <s v="Favourable"/>
  </r>
  <r>
    <s v="PID5320"/>
    <x v="139"/>
    <x v="6"/>
    <x v="2"/>
    <x v="1"/>
    <x v="9"/>
    <n v="7406"/>
    <n v="1674159"/>
    <n v="93905"/>
    <n v="1274753.7201860806"/>
    <n v="137115.03075571402"/>
    <n v="1580254"/>
    <n v="262290.2490582054"/>
    <s v="Favourable"/>
  </r>
  <r>
    <s v="PID744"/>
    <x v="972"/>
    <x v="7"/>
    <x v="0"/>
    <x v="1"/>
    <x v="29"/>
    <n v="6346"/>
    <n v="1395946"/>
    <n v="22328"/>
    <n v="1005561.5158517183"/>
    <n v="151696.7853631388"/>
    <n v="1373618"/>
    <n v="238687.69878514297"/>
    <s v="Favourable"/>
  </r>
  <r>
    <s v="PID4396"/>
    <x v="887"/>
    <x v="6"/>
    <x v="2"/>
    <x v="1"/>
    <x v="31"/>
    <n v="6948"/>
    <n v="1364553"/>
    <n v="0"/>
    <n v="162996.87486709666"/>
    <n v="54720.928127185762"/>
    <n v="1364553"/>
    <n v="1146835.1970057175"/>
    <s v="Favourable"/>
  </r>
  <r>
    <s v="PID4523"/>
    <x v="784"/>
    <x v="6"/>
    <x v="2"/>
    <x v="1"/>
    <x v="25"/>
    <n v="6305"/>
    <n v="1810240"/>
    <n v="48536"/>
    <n v="1264044.4160256549"/>
    <n v="565566.88807191735"/>
    <n v="1761704"/>
    <n v="-19371.304097572342"/>
    <s v="Adverse"/>
  </r>
  <r>
    <s v="PID4905"/>
    <x v="215"/>
    <x v="6"/>
    <x v="2"/>
    <x v="2"/>
    <x v="38"/>
    <n v="6151"/>
    <n v="694395"/>
    <n v="34327"/>
    <n v="13268.581148049128"/>
    <n v="58075.886784874623"/>
    <n v="660068"/>
    <n v="623050.5320670763"/>
    <s v="Favourable"/>
  </r>
  <r>
    <s v="PID699"/>
    <x v="1269"/>
    <x v="7"/>
    <x v="0"/>
    <x v="1"/>
    <x v="40"/>
    <n v="7242"/>
    <n v="1911224"/>
    <n v="0"/>
    <n v="567457.58989905787"/>
    <n v="337364.87330966705"/>
    <n v="1911224"/>
    <n v="1006401.536791275"/>
    <s v="Favourable"/>
  </r>
  <r>
    <s v="PID3436"/>
    <x v="1407"/>
    <x v="5"/>
    <x v="3"/>
    <x v="0"/>
    <x v="36"/>
    <n v="5930"/>
    <n v="2152904"/>
    <n v="0"/>
    <n v="1248261.4526939986"/>
    <n v="424483.29621778004"/>
    <n v="2152904"/>
    <n v="480159.25108822132"/>
    <s v="Favourable"/>
  </r>
  <r>
    <s v="PID3880"/>
    <x v="724"/>
    <x v="7"/>
    <x v="0"/>
    <x v="1"/>
    <x v="19"/>
    <n v="6929"/>
    <n v="1522867"/>
    <n v="49476"/>
    <n v="1302142.5833992485"/>
    <n v="349558.96659017954"/>
    <n v="1473391"/>
    <n v="-128834.54998942814"/>
    <s v="Adverse"/>
  </r>
  <r>
    <s v="PID5947"/>
    <x v="1408"/>
    <x v="2"/>
    <x v="2"/>
    <x v="1"/>
    <x v="20"/>
    <n v="6139"/>
    <n v="1662201"/>
    <n v="21508"/>
    <n v="1352874.7182597159"/>
    <n v="182818.21566380875"/>
    <n v="1640693"/>
    <n v="126508.0660764752"/>
    <s v="Favourable"/>
  </r>
  <r>
    <s v="PID4903"/>
    <x v="995"/>
    <x v="6"/>
    <x v="2"/>
    <x v="0"/>
    <x v="9"/>
    <n v="5775"/>
    <n v="810071"/>
    <n v="37693"/>
    <n v="699276.32142945856"/>
    <n v="31887.116150228496"/>
    <n v="772378"/>
    <n v="78907.562420312897"/>
    <s v="Favourable"/>
  </r>
  <r>
    <s v="PID2906"/>
    <x v="166"/>
    <x v="2"/>
    <x v="2"/>
    <x v="2"/>
    <x v="34"/>
    <n v="6647"/>
    <n v="2467618"/>
    <n v="58245"/>
    <n v="1508622.0231882012"/>
    <n v="44316.41867759305"/>
    <n v="2409373"/>
    <n v="914679.55813420564"/>
    <s v="Favourable"/>
  </r>
  <r>
    <s v="PID320"/>
    <x v="710"/>
    <x v="6"/>
    <x v="2"/>
    <x v="1"/>
    <x v="40"/>
    <n v="5652"/>
    <n v="1149935"/>
    <n v="0"/>
    <n v="789354.35680734157"/>
    <n v="252628.5934796847"/>
    <n v="1149935"/>
    <n v="107952.04971297376"/>
    <s v="Favourable"/>
  </r>
  <r>
    <s v="PID3957"/>
    <x v="319"/>
    <x v="6"/>
    <x v="2"/>
    <x v="1"/>
    <x v="34"/>
    <n v="8681"/>
    <n v="441354"/>
    <n v="0"/>
    <n v="407611.3672031358"/>
    <n v="136220.20637433598"/>
    <n v="441354"/>
    <n v="-102477.57357747178"/>
    <s v="Adverse"/>
  </r>
  <r>
    <s v="PID5231"/>
    <x v="1269"/>
    <x v="6"/>
    <x v="2"/>
    <x v="2"/>
    <x v="18"/>
    <n v="6764"/>
    <n v="1569138"/>
    <n v="0"/>
    <n v="1419690.2937949239"/>
    <n v="396110.86221651692"/>
    <n v="1569138"/>
    <n v="-246663.15601144079"/>
    <s v="Adverse"/>
  </r>
  <r>
    <s v="PID2262"/>
    <x v="60"/>
    <x v="5"/>
    <x v="3"/>
    <x v="0"/>
    <x v="21"/>
    <n v="7839"/>
    <n v="1256663"/>
    <n v="30325"/>
    <n v="2625.3900667822827"/>
    <n v="118886.15956982289"/>
    <n v="1226338"/>
    <n v="1135151.4503633948"/>
    <s v="Favourable"/>
  </r>
  <r>
    <s v="PID4830"/>
    <x v="883"/>
    <x v="7"/>
    <x v="0"/>
    <x v="0"/>
    <x v="33"/>
    <n v="7802"/>
    <n v="2458537"/>
    <n v="33420"/>
    <n v="1704533.8214605735"/>
    <n v="744543.39075105905"/>
    <n v="2425117"/>
    <n v="9459.7877883673646"/>
    <s v="Favourable"/>
  </r>
  <r>
    <s v="PID463"/>
    <x v="524"/>
    <x v="7"/>
    <x v="0"/>
    <x v="1"/>
    <x v="15"/>
    <n v="6030"/>
    <n v="543977"/>
    <n v="0"/>
    <n v="124828.26154125114"/>
    <n v="22379.872154102137"/>
    <n v="543977"/>
    <n v="396768.86630464671"/>
    <s v="Favourable"/>
  </r>
  <r>
    <s v="PID931"/>
    <x v="1409"/>
    <x v="7"/>
    <x v="0"/>
    <x v="2"/>
    <x v="15"/>
    <n v="7917"/>
    <n v="1471383"/>
    <n v="0"/>
    <n v="346287.92830545997"/>
    <n v="111784.80980701168"/>
    <n v="1471383"/>
    <n v="1013310.2618875284"/>
    <s v="Favourable"/>
  </r>
  <r>
    <s v="PID1398"/>
    <x v="1234"/>
    <x v="6"/>
    <x v="2"/>
    <x v="1"/>
    <x v="9"/>
    <n v="5968"/>
    <n v="2000911"/>
    <n v="53749"/>
    <n v="284795.7523198938"/>
    <n v="229101.81345002446"/>
    <n v="1947162"/>
    <n v="1487013.4342300817"/>
    <s v="Favourable"/>
  </r>
  <r>
    <s v="PID1654"/>
    <x v="1410"/>
    <x v="7"/>
    <x v="0"/>
    <x v="0"/>
    <x v="33"/>
    <n v="9382"/>
    <n v="1431368"/>
    <n v="17301"/>
    <n v="800331.2826246731"/>
    <n v="285450.8901652596"/>
    <n v="1414067"/>
    <n v="345585.82721006731"/>
    <s v="Favourable"/>
  </r>
  <r>
    <s v="PID6079"/>
    <x v="666"/>
    <x v="6"/>
    <x v="2"/>
    <x v="0"/>
    <x v="36"/>
    <n v="5653"/>
    <n v="2079645"/>
    <n v="44540"/>
    <n v="1386086.4328403985"/>
    <n v="91576.749420024513"/>
    <n v="2035105"/>
    <n v="601981.81773957703"/>
    <s v="Favourable"/>
  </r>
  <r>
    <s v="PID4422"/>
    <x v="263"/>
    <x v="6"/>
    <x v="2"/>
    <x v="0"/>
    <x v="15"/>
    <n v="6601"/>
    <n v="373530"/>
    <n v="40856"/>
    <n v="286728.29355380108"/>
    <n v="115224.83718148049"/>
    <n v="332674"/>
    <n v="-28423.130735281564"/>
    <s v="Adverse"/>
  </r>
  <r>
    <s v="PID6123"/>
    <x v="1298"/>
    <x v="6"/>
    <x v="2"/>
    <x v="0"/>
    <x v="7"/>
    <n v="6005"/>
    <n v="1336205"/>
    <n v="0"/>
    <n v="1301260.8004740332"/>
    <n v="403814.90016538819"/>
    <n v="1336205"/>
    <n v="-368870.70063942135"/>
    <s v="Adverse"/>
  </r>
  <r>
    <s v="PID6095"/>
    <x v="780"/>
    <x v="6"/>
    <x v="2"/>
    <x v="1"/>
    <x v="19"/>
    <n v="6647"/>
    <n v="873528"/>
    <n v="37797"/>
    <n v="865211.87649226608"/>
    <n v="273608.99018993863"/>
    <n v="835731"/>
    <n v="-265292.86668220465"/>
    <s v="Adverse"/>
  </r>
  <r>
    <s v="PID581"/>
    <x v="879"/>
    <x v="6"/>
    <x v="2"/>
    <x v="1"/>
    <x v="38"/>
    <n v="7188"/>
    <n v="389954"/>
    <n v="13692"/>
    <n v="242813.72825113084"/>
    <n v="27287.981959626646"/>
    <n v="376262"/>
    <n v="119852.2897892425"/>
    <s v="Favourable"/>
  </r>
  <r>
    <s v="PID4799"/>
    <x v="720"/>
    <x v="7"/>
    <x v="0"/>
    <x v="2"/>
    <x v="10"/>
    <n v="9435"/>
    <n v="2288379"/>
    <n v="0"/>
    <n v="1510818.172517515"/>
    <n v="69476.075892983514"/>
    <n v="2288379"/>
    <n v="708084.75158950151"/>
    <s v="Favourable"/>
  </r>
  <r>
    <s v="PID583"/>
    <x v="1050"/>
    <x v="7"/>
    <x v="0"/>
    <x v="2"/>
    <x v="20"/>
    <n v="8245"/>
    <n v="447252"/>
    <n v="26035"/>
    <n v="59226.500717755262"/>
    <n v="46764.335911976777"/>
    <n v="421217"/>
    <n v="341261.16337026795"/>
    <s v="Favourable"/>
  </r>
  <r>
    <s v="PID1926"/>
    <x v="1285"/>
    <x v="5"/>
    <x v="3"/>
    <x v="1"/>
    <x v="43"/>
    <n v="7014"/>
    <n v="989697"/>
    <n v="0"/>
    <n v="267244.6296923089"/>
    <n v="321347.43263850978"/>
    <n v="989697"/>
    <n v="401104.93766918126"/>
    <s v="Favourable"/>
  </r>
  <r>
    <s v="PID2214"/>
    <x v="1060"/>
    <x v="5"/>
    <x v="3"/>
    <x v="1"/>
    <x v="26"/>
    <n v="8509"/>
    <n v="1659849"/>
    <n v="0"/>
    <n v="1440865.5425298924"/>
    <n v="209133.60942109241"/>
    <n v="1659849"/>
    <n v="9849.8480490152724"/>
    <s v="Favourable"/>
  </r>
  <r>
    <s v="PID1587"/>
    <x v="708"/>
    <x v="6"/>
    <x v="2"/>
    <x v="1"/>
    <x v="27"/>
    <n v="7446"/>
    <n v="2063893"/>
    <n v="86079"/>
    <n v="1121503.8068743402"/>
    <n v="673998.41366878059"/>
    <n v="1977814"/>
    <n v="268390.77945687925"/>
    <s v="Favourable"/>
  </r>
  <r>
    <s v="PID3677"/>
    <x v="146"/>
    <x v="7"/>
    <x v="0"/>
    <x v="1"/>
    <x v="30"/>
    <n v="6575"/>
    <n v="618891"/>
    <n v="24331"/>
    <n v="275481.79288794956"/>
    <n v="166535.26083918792"/>
    <n v="594560"/>
    <n v="176873.94627286249"/>
    <s v="Favourable"/>
  </r>
  <r>
    <s v="PID3726"/>
    <x v="344"/>
    <x v="5"/>
    <x v="3"/>
    <x v="1"/>
    <x v="13"/>
    <n v="6908"/>
    <n v="274251"/>
    <n v="48202"/>
    <n v="81396.924071645073"/>
    <n v="11095.888300953246"/>
    <n v="226049"/>
    <n v="181758.18762740167"/>
    <s v="Favourable"/>
  </r>
  <r>
    <s v="PID5419"/>
    <x v="274"/>
    <x v="6"/>
    <x v="2"/>
    <x v="2"/>
    <x v="37"/>
    <n v="8912"/>
    <n v="1471606"/>
    <n v="20290"/>
    <n v="517221.91774619109"/>
    <n v="451259.31067306641"/>
    <n v="1451316"/>
    <n v="503124.77158074244"/>
    <s v="Favourable"/>
  </r>
  <r>
    <s v="PID1231"/>
    <x v="1411"/>
    <x v="6"/>
    <x v="2"/>
    <x v="2"/>
    <x v="1"/>
    <n v="6203"/>
    <n v="1744686"/>
    <n v="31965"/>
    <n v="975698.98629348737"/>
    <n v="478106.37121683866"/>
    <n v="1712721"/>
    <n v="290880.64248967404"/>
    <s v="Favourable"/>
  </r>
  <r>
    <s v="PID2519"/>
    <x v="1412"/>
    <x v="7"/>
    <x v="0"/>
    <x v="1"/>
    <x v="17"/>
    <n v="8489"/>
    <n v="534225"/>
    <n v="0"/>
    <n v="412471.63329225598"/>
    <n v="139829.1618748864"/>
    <n v="534225"/>
    <n v="-18075.795167142409"/>
    <s v="Adverse"/>
  </r>
  <r>
    <s v="PID4077"/>
    <x v="332"/>
    <x v="5"/>
    <x v="3"/>
    <x v="0"/>
    <x v="45"/>
    <n v="6303"/>
    <n v="1749311"/>
    <n v="27739"/>
    <n v="728294.59810999071"/>
    <n v="547488.46278999979"/>
    <n v="1721572"/>
    <n v="473527.93910000939"/>
    <s v="Favourable"/>
  </r>
  <r>
    <s v="PID4114"/>
    <x v="794"/>
    <x v="5"/>
    <x v="3"/>
    <x v="2"/>
    <x v="11"/>
    <n v="6016"/>
    <n v="1239471"/>
    <n v="65868"/>
    <n v="424387.34204253781"/>
    <n v="286430.67868466076"/>
    <n v="1173603"/>
    <n v="528652.97927280143"/>
    <s v="Favourable"/>
  </r>
  <r>
    <s v="PID4457"/>
    <x v="1037"/>
    <x v="6"/>
    <x v="2"/>
    <x v="0"/>
    <x v="37"/>
    <n v="7446"/>
    <n v="2463212"/>
    <n v="20102"/>
    <n v="2035211.477696642"/>
    <n v="756557.38158437004"/>
    <n v="2443110"/>
    <n v="-328556.85928101186"/>
    <s v="Adverse"/>
  </r>
  <r>
    <s v="PID4740"/>
    <x v="987"/>
    <x v="7"/>
    <x v="0"/>
    <x v="0"/>
    <x v="15"/>
    <n v="5539"/>
    <n v="538371"/>
    <n v="0"/>
    <n v="354540.9856940991"/>
    <n v="26788.102818944662"/>
    <n v="538371"/>
    <n v="157041.91148695623"/>
    <s v="Favourable"/>
  </r>
  <r>
    <s v="PID222"/>
    <x v="1297"/>
    <x v="2"/>
    <x v="2"/>
    <x v="0"/>
    <x v="27"/>
    <n v="5909"/>
    <n v="1629982"/>
    <n v="18948"/>
    <n v="1069984.3020564981"/>
    <n v="170820.42780112839"/>
    <n v="1611034"/>
    <n v="389177.2701423734"/>
    <s v="Favourable"/>
  </r>
  <r>
    <s v="PID1887"/>
    <x v="218"/>
    <x v="6"/>
    <x v="2"/>
    <x v="1"/>
    <x v="4"/>
    <n v="7663"/>
    <n v="1635577"/>
    <n v="0"/>
    <n v="81526.860992402944"/>
    <n v="185270.22975571849"/>
    <n v="1635577"/>
    <n v="1368779.9092518785"/>
    <s v="Favourable"/>
  </r>
  <r>
    <s v="PID3352"/>
    <x v="1413"/>
    <x v="5"/>
    <x v="3"/>
    <x v="2"/>
    <x v="29"/>
    <n v="7713"/>
    <n v="881684"/>
    <n v="57986"/>
    <n v="373563.87299857131"/>
    <n v="176912.24742676714"/>
    <n v="823698"/>
    <n v="331207.87957466161"/>
    <s v="Favourable"/>
  </r>
  <r>
    <s v="PID3471"/>
    <x v="365"/>
    <x v="6"/>
    <x v="2"/>
    <x v="0"/>
    <x v="0"/>
    <n v="8895"/>
    <n v="1655819"/>
    <n v="31477"/>
    <n v="283099.30986665626"/>
    <n v="165275.40795248517"/>
    <n v="1624342"/>
    <n v="1207444.2821808585"/>
    <s v="Favourable"/>
  </r>
  <r>
    <s v="PID298"/>
    <x v="134"/>
    <x v="6"/>
    <x v="2"/>
    <x v="0"/>
    <x v="17"/>
    <n v="9307"/>
    <n v="2354302"/>
    <n v="46790"/>
    <n v="1800678.0538039524"/>
    <n v="561596.39238791529"/>
    <n v="2307512"/>
    <n v="-7972.4461918678135"/>
    <s v="Adverse"/>
  </r>
  <r>
    <s v="PID329"/>
    <x v="717"/>
    <x v="5"/>
    <x v="3"/>
    <x v="1"/>
    <x v="16"/>
    <n v="6112"/>
    <n v="477855"/>
    <n v="15112"/>
    <n v="320989.78806986014"/>
    <n v="146731.82847042332"/>
    <n v="462743"/>
    <n v="10133.38345971657"/>
    <s v="Favourable"/>
  </r>
  <r>
    <s v="PID422"/>
    <x v="715"/>
    <x v="2"/>
    <x v="2"/>
    <x v="1"/>
    <x v="16"/>
    <n v="7713"/>
    <n v="1254502"/>
    <n v="0"/>
    <n v="748165.86348567589"/>
    <n v="299149.87437092949"/>
    <n v="1254502"/>
    <n v="207186.26214339468"/>
    <s v="Favourable"/>
  </r>
  <r>
    <s v="PID472"/>
    <x v="522"/>
    <x v="6"/>
    <x v="2"/>
    <x v="0"/>
    <x v="42"/>
    <n v="5835"/>
    <n v="250281"/>
    <n v="24987"/>
    <n v="86100.073623853867"/>
    <n v="22694.547769634748"/>
    <n v="225294"/>
    <n v="141486.3786065114"/>
    <s v="Favourable"/>
  </r>
  <r>
    <s v="PID2345"/>
    <x v="453"/>
    <x v="6"/>
    <x v="2"/>
    <x v="1"/>
    <x v="12"/>
    <n v="9046"/>
    <n v="1310748"/>
    <n v="46051"/>
    <n v="596606.04265933856"/>
    <n v="371685.25447026873"/>
    <n v="1264697"/>
    <n v="342456.70287039271"/>
    <s v="Favourable"/>
  </r>
  <r>
    <s v="PID3050"/>
    <x v="857"/>
    <x v="6"/>
    <x v="2"/>
    <x v="0"/>
    <x v="36"/>
    <n v="5955"/>
    <n v="1602436"/>
    <n v="49726"/>
    <n v="842665.0410150775"/>
    <n v="30270.04860344424"/>
    <n v="1552710"/>
    <n v="729500.91038147826"/>
    <s v="Favourable"/>
  </r>
  <r>
    <s v="PID684"/>
    <x v="1014"/>
    <x v="6"/>
    <x v="2"/>
    <x v="2"/>
    <x v="2"/>
    <n v="7722"/>
    <n v="1569324"/>
    <n v="90277"/>
    <n v="4686.2514635337529"/>
    <n v="454441.18254472892"/>
    <n v="1479047"/>
    <n v="1110196.5659917374"/>
    <s v="Favourable"/>
  </r>
  <r>
    <s v="PID701"/>
    <x v="128"/>
    <x v="2"/>
    <x v="2"/>
    <x v="0"/>
    <x v="23"/>
    <n v="9055"/>
    <n v="1631697"/>
    <n v="19200"/>
    <n v="1491961.9698658113"/>
    <n v="224501.92320185259"/>
    <n v="1612497"/>
    <n v="-84766.893067664001"/>
    <s v="Adverse"/>
  </r>
  <r>
    <s v="PID1026"/>
    <x v="748"/>
    <x v="7"/>
    <x v="0"/>
    <x v="0"/>
    <x v="19"/>
    <n v="6954"/>
    <n v="1892853"/>
    <n v="19678"/>
    <n v="73011.162061655356"/>
    <n v="63660.256135266995"/>
    <n v="1873175"/>
    <n v="1756181.5818030776"/>
    <s v="Favourable"/>
  </r>
  <r>
    <s v="PID1315"/>
    <x v="1065"/>
    <x v="6"/>
    <x v="2"/>
    <x v="2"/>
    <x v="34"/>
    <n v="9193"/>
    <n v="1739448"/>
    <n v="53328"/>
    <n v="1037103.6241371803"/>
    <n v="364956.96641751408"/>
    <n v="1686120"/>
    <n v="337387.40944530559"/>
    <s v="Favourable"/>
  </r>
  <r>
    <s v="PID3071"/>
    <x v="677"/>
    <x v="6"/>
    <x v="2"/>
    <x v="0"/>
    <x v="20"/>
    <n v="7086"/>
    <n v="1280282"/>
    <n v="56122"/>
    <n v="776142.82889708702"/>
    <n v="133579.9545117449"/>
    <n v="1224160"/>
    <n v="370559.21659116808"/>
    <s v="Favourable"/>
  </r>
  <r>
    <s v="PID4236"/>
    <x v="56"/>
    <x v="2"/>
    <x v="2"/>
    <x v="1"/>
    <x v="10"/>
    <n v="8900"/>
    <n v="527901"/>
    <n v="10934"/>
    <n v="116776.74919865419"/>
    <n v="60831.255981854796"/>
    <n v="516967"/>
    <n v="350292.99481949105"/>
    <s v="Favourable"/>
  </r>
  <r>
    <s v="PID4313"/>
    <x v="19"/>
    <x v="6"/>
    <x v="2"/>
    <x v="0"/>
    <x v="12"/>
    <n v="7708"/>
    <n v="1565346"/>
    <n v="0"/>
    <n v="487735.20812456211"/>
    <n v="170060.32519058522"/>
    <n v="1565346"/>
    <n v="907550.46668485273"/>
    <s v="Favourable"/>
  </r>
  <r>
    <s v="PID5842"/>
    <x v="1414"/>
    <x v="6"/>
    <x v="2"/>
    <x v="1"/>
    <x v="29"/>
    <n v="7746"/>
    <n v="420902"/>
    <n v="38433"/>
    <n v="68924.334760618585"/>
    <n v="87855.936605057679"/>
    <n v="382469"/>
    <n v="264121.72863432375"/>
    <s v="Favourable"/>
  </r>
  <r>
    <s v="PID1128"/>
    <x v="361"/>
    <x v="5"/>
    <x v="3"/>
    <x v="0"/>
    <x v="42"/>
    <n v="5683"/>
    <n v="1141391"/>
    <n v="20363"/>
    <n v="1137766.8329406413"/>
    <n v="146288.64728034966"/>
    <n v="1121028"/>
    <n v="-142664.48022099095"/>
    <s v="Adverse"/>
  </r>
  <r>
    <s v="PID3060"/>
    <x v="1155"/>
    <x v="6"/>
    <x v="2"/>
    <x v="1"/>
    <x v="40"/>
    <n v="7960"/>
    <n v="842392"/>
    <n v="54478"/>
    <n v="234125.33989282625"/>
    <n v="123934.05307672168"/>
    <n v="787914"/>
    <n v="484332.60703045205"/>
    <s v="Favourable"/>
  </r>
  <r>
    <s v="PID4255"/>
    <x v="1227"/>
    <x v="6"/>
    <x v="2"/>
    <x v="0"/>
    <x v="1"/>
    <n v="8643"/>
    <n v="1186993"/>
    <n v="41413"/>
    <n v="812296.38161216979"/>
    <n v="58893.828660619583"/>
    <n v="1145580"/>
    <n v="315802.78972721065"/>
    <s v="Favourable"/>
  </r>
  <r>
    <s v="PID351"/>
    <x v="749"/>
    <x v="5"/>
    <x v="3"/>
    <x v="0"/>
    <x v="33"/>
    <n v="8011"/>
    <n v="1343506"/>
    <n v="53402"/>
    <n v="597265.83798780467"/>
    <n v="175139.4188667727"/>
    <n v="1290104"/>
    <n v="571100.74314542266"/>
    <s v="Favourable"/>
  </r>
  <r>
    <s v="PID754"/>
    <x v="625"/>
    <x v="6"/>
    <x v="2"/>
    <x v="0"/>
    <x v="43"/>
    <n v="6793"/>
    <n v="568845"/>
    <n v="45262"/>
    <n v="149870.40690096677"/>
    <n v="106009.41719850541"/>
    <n v="523583"/>
    <n v="312965.1759005278"/>
    <s v="Favourable"/>
  </r>
  <r>
    <s v="PID5796"/>
    <x v="1415"/>
    <x v="2"/>
    <x v="2"/>
    <x v="1"/>
    <x v="27"/>
    <n v="8229"/>
    <n v="792652"/>
    <n v="27464"/>
    <n v="410829.32790514512"/>
    <n v="124548.475535038"/>
    <n v="765188"/>
    <n v="257274.19655981683"/>
    <s v="Favourable"/>
  </r>
  <r>
    <s v="PID764"/>
    <x v="247"/>
    <x v="6"/>
    <x v="2"/>
    <x v="0"/>
    <x v="42"/>
    <n v="8600"/>
    <n v="1853704"/>
    <n v="39145"/>
    <n v="747410.5700865566"/>
    <n v="565497.33652249433"/>
    <n v="1814559"/>
    <n v="540796.09339094907"/>
    <s v="Favourable"/>
  </r>
  <r>
    <s v="PID957"/>
    <x v="1292"/>
    <x v="5"/>
    <x v="3"/>
    <x v="1"/>
    <x v="27"/>
    <n v="5575"/>
    <n v="1401617"/>
    <n v="0"/>
    <n v="768327.51405962056"/>
    <n v="439505.71345256432"/>
    <n v="1401617"/>
    <n v="193783.772487815"/>
    <s v="Favourable"/>
  </r>
  <r>
    <s v="PID1659"/>
    <x v="1225"/>
    <x v="5"/>
    <x v="3"/>
    <x v="1"/>
    <x v="19"/>
    <n v="7894"/>
    <n v="821600"/>
    <n v="55755"/>
    <n v="167077.98488257077"/>
    <n v="92043.661760946488"/>
    <n v="765845"/>
    <n v="562478.35335648269"/>
    <s v="Favourable"/>
  </r>
  <r>
    <s v="PID1728"/>
    <x v="659"/>
    <x v="7"/>
    <x v="0"/>
    <x v="0"/>
    <x v="23"/>
    <n v="6167"/>
    <n v="770762"/>
    <n v="0"/>
    <n v="185453.09124498643"/>
    <n v="156138.30695952047"/>
    <n v="770762"/>
    <n v="429170.6017954931"/>
    <s v="Favourable"/>
  </r>
  <r>
    <s v="PID1850"/>
    <x v="1222"/>
    <x v="2"/>
    <x v="2"/>
    <x v="0"/>
    <x v="10"/>
    <n v="6132"/>
    <n v="2209871"/>
    <n v="54400"/>
    <n v="430738.01895564207"/>
    <n v="576910.36350448115"/>
    <n v="2155471"/>
    <n v="1202222.6175398768"/>
    <s v="Favourable"/>
  </r>
  <r>
    <s v="PID5666"/>
    <x v="1350"/>
    <x v="6"/>
    <x v="2"/>
    <x v="1"/>
    <x v="35"/>
    <n v="6680"/>
    <n v="1725242"/>
    <n v="23033"/>
    <n v="430352.67836077244"/>
    <n v="283605.99234431755"/>
    <n v="1702209"/>
    <n v="1011283.32929491"/>
    <s v="Favourable"/>
  </r>
  <r>
    <s v="PID6463"/>
    <x v="1164"/>
    <x v="5"/>
    <x v="3"/>
    <x v="2"/>
    <x v="15"/>
    <n v="6522"/>
    <n v="631626"/>
    <n v="0"/>
    <n v="30360.905583189931"/>
    <n v="133963.31464958729"/>
    <n v="631626"/>
    <n v="467301.77976722276"/>
    <s v="Favourable"/>
  </r>
  <r>
    <s v="PID1072"/>
    <x v="1268"/>
    <x v="6"/>
    <x v="2"/>
    <x v="0"/>
    <x v="26"/>
    <n v="5919"/>
    <n v="1982224"/>
    <n v="0"/>
    <n v="1283635.2211169838"/>
    <n v="339601.13668908697"/>
    <n v="1982224"/>
    <n v="358987.64219392929"/>
    <s v="Favourable"/>
  </r>
  <r>
    <s v="PID1228"/>
    <x v="730"/>
    <x v="5"/>
    <x v="3"/>
    <x v="0"/>
    <x v="42"/>
    <n v="8743"/>
    <n v="2169478"/>
    <n v="0"/>
    <n v="511479.75233041373"/>
    <n v="567232.43471397262"/>
    <n v="2169478"/>
    <n v="1090765.8129556137"/>
    <s v="Favourable"/>
  </r>
  <r>
    <s v="PID1974"/>
    <x v="1266"/>
    <x v="6"/>
    <x v="2"/>
    <x v="0"/>
    <x v="21"/>
    <n v="9061"/>
    <n v="994806"/>
    <n v="0"/>
    <n v="993588.99668512109"/>
    <n v="119759.04324549937"/>
    <n v="994806"/>
    <n v="-118542.03993062046"/>
    <s v="Adverse"/>
  </r>
  <r>
    <s v="PID3577"/>
    <x v="628"/>
    <x v="6"/>
    <x v="2"/>
    <x v="1"/>
    <x v="1"/>
    <n v="8764"/>
    <n v="1910412"/>
    <n v="27196"/>
    <n v="1692251.9642628639"/>
    <n v="66770.452184608017"/>
    <n v="1883216"/>
    <n v="151389.58355252817"/>
    <s v="Favourable"/>
  </r>
  <r>
    <s v="PID5871"/>
    <x v="893"/>
    <x v="7"/>
    <x v="0"/>
    <x v="0"/>
    <x v="16"/>
    <n v="8671"/>
    <n v="1200227"/>
    <n v="36046"/>
    <n v="171219.24867529146"/>
    <n v="158593.75867491495"/>
    <n v="1164181"/>
    <n v="870413.99264979362"/>
    <s v="Favourable"/>
  </r>
  <r>
    <s v="PID6334"/>
    <x v="920"/>
    <x v="6"/>
    <x v="2"/>
    <x v="1"/>
    <x v="29"/>
    <n v="6611"/>
    <n v="1983052"/>
    <n v="36751"/>
    <n v="1803315.8887579322"/>
    <n v="182859.46880850045"/>
    <n v="1946301"/>
    <n v="-3123.3575664325617"/>
    <s v="Adverse"/>
  </r>
  <r>
    <s v="PID870"/>
    <x v="196"/>
    <x v="7"/>
    <x v="0"/>
    <x v="2"/>
    <x v="29"/>
    <n v="7754"/>
    <n v="583895"/>
    <n v="0"/>
    <n v="425168.75373928837"/>
    <n v="137339.2653266408"/>
    <n v="583895"/>
    <n v="21386.980934070889"/>
    <s v="Favourable"/>
  </r>
  <r>
    <s v="PID2164"/>
    <x v="1184"/>
    <x v="5"/>
    <x v="3"/>
    <x v="2"/>
    <x v="11"/>
    <n v="8552"/>
    <n v="1312063"/>
    <n v="29796"/>
    <n v="5561.8345077654085"/>
    <n v="56588.725356590468"/>
    <n v="1282267"/>
    <n v="1249912.4401356441"/>
    <s v="Favourable"/>
  </r>
  <r>
    <s v="PID2553"/>
    <x v="1034"/>
    <x v="5"/>
    <x v="3"/>
    <x v="2"/>
    <x v="7"/>
    <n v="9444"/>
    <n v="1106548"/>
    <n v="38430"/>
    <n v="177214.47733986445"/>
    <n v="320609.79050974827"/>
    <n v="1068118"/>
    <n v="608723.73215038725"/>
    <s v="Favourable"/>
  </r>
  <r>
    <s v="PID2923"/>
    <x v="1416"/>
    <x v="2"/>
    <x v="2"/>
    <x v="1"/>
    <x v="14"/>
    <n v="6142"/>
    <n v="880869"/>
    <n v="42175"/>
    <n v="654238.23597714712"/>
    <n v="268595.56642854615"/>
    <n v="838694"/>
    <n v="-41964.802405693335"/>
    <s v="Adverse"/>
  </r>
  <r>
    <s v="PID5189"/>
    <x v="384"/>
    <x v="6"/>
    <x v="2"/>
    <x v="1"/>
    <x v="31"/>
    <n v="8543"/>
    <n v="1559753"/>
    <n v="35986"/>
    <n v="674740.13773909688"/>
    <n v="474114.53029967489"/>
    <n v="1523767"/>
    <n v="410898.33196122828"/>
    <s v="Favourable"/>
  </r>
  <r>
    <s v="PID5193"/>
    <x v="1399"/>
    <x v="7"/>
    <x v="0"/>
    <x v="0"/>
    <x v="41"/>
    <n v="8147"/>
    <n v="335804"/>
    <n v="19037"/>
    <n v="148365.69309254512"/>
    <n v="18463.787739690972"/>
    <n v="316767"/>
    <n v="168974.51916776391"/>
    <s v="Favourable"/>
  </r>
  <r>
    <s v="PID1980"/>
    <x v="1272"/>
    <x v="7"/>
    <x v="0"/>
    <x v="2"/>
    <x v="16"/>
    <n v="5504"/>
    <n v="2252196"/>
    <n v="59799"/>
    <n v="2015961.5410308265"/>
    <n v="358191.23639356758"/>
    <n v="2192397"/>
    <n v="-121956.77742439415"/>
    <s v="Adverse"/>
  </r>
  <r>
    <s v="PID5091"/>
    <x v="536"/>
    <x v="6"/>
    <x v="2"/>
    <x v="1"/>
    <x v="43"/>
    <n v="5581"/>
    <n v="603877"/>
    <n v="0"/>
    <n v="187693.16959687014"/>
    <n v="73818.944421366963"/>
    <n v="603877"/>
    <n v="342364.8859817629"/>
    <s v="Favourable"/>
  </r>
  <r>
    <s v="PID4700"/>
    <x v="184"/>
    <x v="7"/>
    <x v="0"/>
    <x v="2"/>
    <x v="41"/>
    <n v="9065"/>
    <n v="568072"/>
    <n v="24221"/>
    <n v="462851.0840742549"/>
    <n v="66093.580042064612"/>
    <n v="543851"/>
    <n v="39127.335883680498"/>
    <s v="Favourable"/>
  </r>
  <r>
    <s v="PID5268"/>
    <x v="443"/>
    <x v="7"/>
    <x v="0"/>
    <x v="0"/>
    <x v="37"/>
    <n v="8670"/>
    <n v="2264539"/>
    <n v="0"/>
    <n v="618729.96639144991"/>
    <n v="432536.67006109399"/>
    <n v="2264539"/>
    <n v="1213272.363547456"/>
    <s v="Favourable"/>
  </r>
  <r>
    <s v="PID6244"/>
    <x v="148"/>
    <x v="5"/>
    <x v="3"/>
    <x v="2"/>
    <x v="45"/>
    <n v="5786"/>
    <n v="1884847"/>
    <n v="58539"/>
    <n v="83171.669862128008"/>
    <n v="399306.36013807746"/>
    <n v="1826308"/>
    <n v="1402368.9699997944"/>
    <s v="Favourable"/>
  </r>
  <r>
    <s v="PID6110"/>
    <x v="933"/>
    <x v="2"/>
    <x v="2"/>
    <x v="2"/>
    <x v="41"/>
    <n v="8236"/>
    <n v="2255469"/>
    <n v="43387"/>
    <n v="1266839.8438460676"/>
    <n v="614031.94721314835"/>
    <n v="2212082"/>
    <n v="374597.20894078398"/>
    <s v="Favourable"/>
  </r>
  <r>
    <s v="PID151"/>
    <x v="1367"/>
    <x v="5"/>
    <x v="3"/>
    <x v="1"/>
    <x v="7"/>
    <n v="7017"/>
    <n v="1223813"/>
    <n v="0"/>
    <n v="455979.34069345676"/>
    <n v="2659.6340529523491"/>
    <n v="1223813"/>
    <n v="765174.02525359089"/>
    <s v="Favourable"/>
  </r>
  <r>
    <s v="PID4595"/>
    <x v="744"/>
    <x v="7"/>
    <x v="0"/>
    <x v="1"/>
    <x v="24"/>
    <n v="7637"/>
    <n v="1215419"/>
    <n v="26217"/>
    <n v="443024.77796802315"/>
    <n v="2110.9040224470123"/>
    <n v="1189202"/>
    <n v="770283.31800952984"/>
    <s v="Favourable"/>
  </r>
  <r>
    <s v="PID2354"/>
    <x v="422"/>
    <x v="6"/>
    <x v="2"/>
    <x v="2"/>
    <x v="30"/>
    <n v="7872"/>
    <n v="1916617"/>
    <n v="40046"/>
    <n v="601115.19023062044"/>
    <n v="138773.61403837305"/>
    <n v="1876571"/>
    <n v="1176728.1957310066"/>
    <s v="Favourable"/>
  </r>
  <r>
    <s v="PID4409"/>
    <x v="20"/>
    <x v="5"/>
    <x v="3"/>
    <x v="2"/>
    <x v="9"/>
    <n v="5744"/>
    <n v="2274496"/>
    <n v="0"/>
    <n v="247316.85381222755"/>
    <n v="498494.02336032473"/>
    <n v="2274496"/>
    <n v="1528685.1228274477"/>
    <s v="Favourable"/>
  </r>
  <r>
    <s v="PID4777"/>
    <x v="1247"/>
    <x v="2"/>
    <x v="2"/>
    <x v="2"/>
    <x v="30"/>
    <n v="7396"/>
    <n v="647820"/>
    <n v="50839"/>
    <n v="67581.551018700891"/>
    <n v="88385.166257218851"/>
    <n v="596981"/>
    <n v="491853.28272408026"/>
    <s v="Favourable"/>
  </r>
  <r>
    <s v="PID515"/>
    <x v="1417"/>
    <x v="7"/>
    <x v="0"/>
    <x v="2"/>
    <x v="30"/>
    <n v="7208"/>
    <n v="1388644"/>
    <n v="0"/>
    <n v="1276494.2224230503"/>
    <n v="290160.43613919377"/>
    <n v="1388644"/>
    <n v="-178010.65856224415"/>
    <s v="Adverse"/>
  </r>
  <r>
    <s v="PID981"/>
    <x v="787"/>
    <x v="7"/>
    <x v="0"/>
    <x v="2"/>
    <x v="7"/>
    <n v="5707"/>
    <n v="261120"/>
    <n v="52308"/>
    <n v="234150.76627118659"/>
    <n v="74629.43035253523"/>
    <n v="208812"/>
    <n v="-47660.1966237218"/>
    <s v="Adverse"/>
  </r>
  <r>
    <s v="PID1451"/>
    <x v="814"/>
    <x v="7"/>
    <x v="0"/>
    <x v="0"/>
    <x v="2"/>
    <n v="8652"/>
    <n v="461439"/>
    <n v="65686"/>
    <n v="118411.89959505662"/>
    <n v="53825.459455807431"/>
    <n v="395753"/>
    <n v="289201.64094913594"/>
    <s v="Favourable"/>
  </r>
  <r>
    <s v="PID3029"/>
    <x v="549"/>
    <x v="5"/>
    <x v="3"/>
    <x v="0"/>
    <x v="3"/>
    <n v="8374"/>
    <n v="1593746"/>
    <n v="44825"/>
    <n v="345855.13297248178"/>
    <n v="437522.35297063011"/>
    <n v="1548921"/>
    <n v="810368.51405688818"/>
    <s v="Favourable"/>
  </r>
  <r>
    <s v="PID1535"/>
    <x v="612"/>
    <x v="6"/>
    <x v="2"/>
    <x v="1"/>
    <x v="36"/>
    <n v="8512"/>
    <n v="2260529"/>
    <n v="17020"/>
    <n v="132042.33438945358"/>
    <n v="392969.74032815266"/>
    <n v="2243509"/>
    <n v="1735516.9252823938"/>
    <s v="Favourable"/>
  </r>
  <r>
    <s v="PID6338"/>
    <x v="953"/>
    <x v="6"/>
    <x v="2"/>
    <x v="0"/>
    <x v="6"/>
    <n v="5678"/>
    <n v="701270"/>
    <n v="35385"/>
    <n v="38319.508750599292"/>
    <n v="66206.225579472637"/>
    <n v="665885"/>
    <n v="596744.26566992805"/>
    <s v="Favourable"/>
  </r>
  <r>
    <s v="PID2898"/>
    <x v="853"/>
    <x v="7"/>
    <x v="0"/>
    <x v="2"/>
    <x v="3"/>
    <n v="7129"/>
    <n v="936148"/>
    <n v="76782"/>
    <n v="835052.13452463096"/>
    <n v="296595.46976959839"/>
    <n v="859366"/>
    <n v="-195499.6042942293"/>
    <s v="Adverse"/>
  </r>
  <r>
    <s v="PID578"/>
    <x v="1270"/>
    <x v="6"/>
    <x v="2"/>
    <x v="0"/>
    <x v="45"/>
    <n v="9169"/>
    <n v="784926"/>
    <n v="0"/>
    <n v="659402.82884967641"/>
    <n v="32047.31126371774"/>
    <n v="784926"/>
    <n v="93475.859886605875"/>
    <s v="Favourable"/>
  </r>
  <r>
    <s v="PID2152"/>
    <x v="518"/>
    <x v="6"/>
    <x v="2"/>
    <x v="0"/>
    <x v="24"/>
    <n v="7357"/>
    <n v="2376432"/>
    <n v="0"/>
    <n v="1394581.7293976725"/>
    <n v="759981.32060794439"/>
    <n v="2376432"/>
    <n v="221868.94999438338"/>
    <s v="Favourable"/>
  </r>
  <r>
    <s v="PID3686"/>
    <x v="1258"/>
    <x v="6"/>
    <x v="2"/>
    <x v="2"/>
    <x v="27"/>
    <n v="5930"/>
    <n v="2464664"/>
    <n v="17930"/>
    <n v="378559.23679090536"/>
    <n v="622367.58050965099"/>
    <n v="2446734"/>
    <n v="1463737.1826994438"/>
    <s v="Favourable"/>
  </r>
  <r>
    <s v="PID3326"/>
    <x v="1418"/>
    <x v="6"/>
    <x v="2"/>
    <x v="1"/>
    <x v="18"/>
    <n v="6430"/>
    <n v="1320605"/>
    <n v="59774"/>
    <n v="873914.55000629998"/>
    <n v="50187.518566779887"/>
    <n v="1260831"/>
    <n v="396502.93142692011"/>
    <s v="Favourable"/>
  </r>
  <r>
    <s v="PID4445"/>
    <x v="1180"/>
    <x v="7"/>
    <x v="0"/>
    <x v="1"/>
    <x v="37"/>
    <n v="6235"/>
    <n v="1019151"/>
    <n v="12544"/>
    <n v="865318.67616165569"/>
    <n v="38276.258154754854"/>
    <n v="1006607"/>
    <n v="115556.06568358943"/>
    <s v="Favourable"/>
  </r>
  <r>
    <s v="PID5602"/>
    <x v="1417"/>
    <x v="5"/>
    <x v="3"/>
    <x v="2"/>
    <x v="45"/>
    <n v="8616"/>
    <n v="1969664"/>
    <n v="76779"/>
    <n v="1021093.6595172184"/>
    <n v="306880.80324423383"/>
    <n v="1892885"/>
    <n v="641689.53723854781"/>
    <s v="Favourable"/>
  </r>
  <r>
    <s v="PID6113"/>
    <x v="1419"/>
    <x v="6"/>
    <x v="2"/>
    <x v="1"/>
    <x v="4"/>
    <n v="7246"/>
    <n v="1422468"/>
    <n v="0"/>
    <n v="556023.51049958379"/>
    <n v="416442.36689062201"/>
    <n v="1422468"/>
    <n v="450002.12260979414"/>
    <s v="Favourable"/>
  </r>
  <r>
    <s v="PID894"/>
    <x v="632"/>
    <x v="2"/>
    <x v="2"/>
    <x v="0"/>
    <x v="21"/>
    <n v="9169"/>
    <n v="814753"/>
    <n v="40439"/>
    <n v="462300.86325005174"/>
    <n v="53427.167095588717"/>
    <n v="774314"/>
    <n v="299024.96965435956"/>
    <s v="Favourable"/>
  </r>
  <r>
    <s v="PID2984"/>
    <x v="600"/>
    <x v="6"/>
    <x v="2"/>
    <x v="2"/>
    <x v="24"/>
    <n v="5925"/>
    <n v="653755"/>
    <n v="22838"/>
    <n v="174570.3864433463"/>
    <n v="87301.986133507118"/>
    <n v="630917"/>
    <n v="391882.62742314656"/>
    <s v="Favourable"/>
  </r>
  <r>
    <s v="PID3564"/>
    <x v="307"/>
    <x v="2"/>
    <x v="2"/>
    <x v="0"/>
    <x v="40"/>
    <n v="7633"/>
    <n v="1859508"/>
    <n v="97789"/>
    <n v="207414.88917587048"/>
    <n v="128627.39463514677"/>
    <n v="1761719"/>
    <n v="1523465.7161889826"/>
    <s v="Favourable"/>
  </r>
  <r>
    <s v="PID3680"/>
    <x v="631"/>
    <x v="6"/>
    <x v="2"/>
    <x v="0"/>
    <x v="36"/>
    <n v="6498"/>
    <n v="294166"/>
    <n v="13177"/>
    <n v="93869.775841131806"/>
    <n v="84936.584309547863"/>
    <n v="280989"/>
    <n v="115359.63984932035"/>
    <s v="Favourable"/>
  </r>
  <r>
    <s v="PID5273"/>
    <x v="542"/>
    <x v="2"/>
    <x v="2"/>
    <x v="0"/>
    <x v="30"/>
    <n v="7321"/>
    <n v="2470258"/>
    <n v="13067"/>
    <n v="1782824.2377061425"/>
    <n v="472671.67915504589"/>
    <n v="2457191"/>
    <n v="214762.0831388114"/>
    <s v="Favourable"/>
  </r>
  <r>
    <s v="PID5874"/>
    <x v="1266"/>
    <x v="2"/>
    <x v="2"/>
    <x v="0"/>
    <x v="23"/>
    <n v="7739"/>
    <n v="1413933"/>
    <n v="0"/>
    <n v="556767.27837232675"/>
    <n v="285860.69206343981"/>
    <n v="1413933"/>
    <n v="571305.0295642335"/>
    <s v="Favourable"/>
  </r>
  <r>
    <s v="PID5935"/>
    <x v="797"/>
    <x v="5"/>
    <x v="3"/>
    <x v="0"/>
    <x v="43"/>
    <n v="8743"/>
    <n v="2301326"/>
    <n v="10661"/>
    <n v="1013215.0956926572"/>
    <n v="185960.6214691452"/>
    <n v="2290665"/>
    <n v="1102150.2828381977"/>
    <s v="Favourable"/>
  </r>
  <r>
    <s v="PID208"/>
    <x v="540"/>
    <x v="7"/>
    <x v="0"/>
    <x v="2"/>
    <x v="7"/>
    <n v="6495"/>
    <n v="2146487"/>
    <n v="39130"/>
    <n v="1864507.741250399"/>
    <n v="308974.43715557974"/>
    <n v="2107357"/>
    <n v="-26995.178405978717"/>
    <s v="Adverse"/>
  </r>
  <r>
    <s v="PID1071"/>
    <x v="544"/>
    <x v="6"/>
    <x v="2"/>
    <x v="2"/>
    <x v="30"/>
    <n v="8106"/>
    <n v="1468691"/>
    <n v="11963"/>
    <n v="1302955.0000909644"/>
    <n v="450742.66344923939"/>
    <n v="1456728"/>
    <n v="-285006.66354020382"/>
    <s v="Adverse"/>
  </r>
  <r>
    <s v="PID1304"/>
    <x v="223"/>
    <x v="7"/>
    <x v="0"/>
    <x v="1"/>
    <x v="36"/>
    <n v="8470"/>
    <n v="465526"/>
    <n v="0"/>
    <n v="306688.41624896089"/>
    <n v="23970.696589250001"/>
    <n v="465526"/>
    <n v="134866.88716178911"/>
    <s v="Favourable"/>
  </r>
  <r>
    <s v="PID948"/>
    <x v="101"/>
    <x v="6"/>
    <x v="2"/>
    <x v="1"/>
    <x v="40"/>
    <n v="6134"/>
    <n v="1441833"/>
    <n v="44301"/>
    <n v="1166192.7509007386"/>
    <n v="342699.72912336054"/>
    <n v="1397532"/>
    <n v="-67059.480024099117"/>
    <s v="Adverse"/>
  </r>
  <r>
    <s v="PID2839"/>
    <x v="891"/>
    <x v="7"/>
    <x v="0"/>
    <x v="1"/>
    <x v="35"/>
    <n v="6208"/>
    <n v="1930090"/>
    <n v="50866"/>
    <n v="1523864.7139633193"/>
    <n v="638027.92309551022"/>
    <n v="1879224"/>
    <n v="-231802.63705882942"/>
    <s v="Adverse"/>
  </r>
  <r>
    <s v="PID3018"/>
    <x v="1135"/>
    <x v="7"/>
    <x v="0"/>
    <x v="1"/>
    <x v="24"/>
    <n v="6290"/>
    <n v="440886"/>
    <n v="0"/>
    <n v="96824.5619122028"/>
    <n v="12467.376451624614"/>
    <n v="440886"/>
    <n v="331594.06163617258"/>
    <s v="Favourable"/>
  </r>
  <r>
    <s v="PID3302"/>
    <x v="1020"/>
    <x v="2"/>
    <x v="2"/>
    <x v="1"/>
    <x v="12"/>
    <n v="9075"/>
    <n v="1491236"/>
    <n v="21598"/>
    <n v="263867.00699882786"/>
    <n v="341856.46318562661"/>
    <n v="1469638"/>
    <n v="885512.52981554554"/>
    <s v="Favourable"/>
  </r>
  <r>
    <s v="PID4535"/>
    <x v="1420"/>
    <x v="2"/>
    <x v="2"/>
    <x v="2"/>
    <x v="21"/>
    <n v="6720"/>
    <n v="314170"/>
    <n v="59917"/>
    <n v="197038.41729203105"/>
    <n v="55656.669275554945"/>
    <n v="254253"/>
    <n v="61474.913432414003"/>
    <s v="Favourable"/>
  </r>
  <r>
    <s v="PID5872"/>
    <x v="604"/>
    <x v="6"/>
    <x v="2"/>
    <x v="2"/>
    <x v="12"/>
    <n v="7905"/>
    <n v="933513"/>
    <n v="0"/>
    <n v="400850.90712321358"/>
    <n v="271770.71516564756"/>
    <n v="933513"/>
    <n v="260891.37771113892"/>
    <s v="Favourable"/>
  </r>
  <r>
    <s v="PID6137"/>
    <x v="769"/>
    <x v="6"/>
    <x v="2"/>
    <x v="0"/>
    <x v="38"/>
    <n v="8177"/>
    <n v="1245435"/>
    <n v="57492"/>
    <n v="4979.734467924136"/>
    <n v="113456.78689554405"/>
    <n v="1187943"/>
    <n v="1126998.4786365319"/>
    <s v="Favourable"/>
  </r>
  <r>
    <s v="PID6390"/>
    <x v="636"/>
    <x v="6"/>
    <x v="2"/>
    <x v="1"/>
    <x v="21"/>
    <n v="8126"/>
    <n v="1884874"/>
    <n v="0"/>
    <n v="87625.138368770349"/>
    <n v="197332.42966439683"/>
    <n v="1884874"/>
    <n v="1599916.4319668328"/>
    <s v="Favourable"/>
  </r>
  <r>
    <s v="PID458"/>
    <x v="25"/>
    <x v="5"/>
    <x v="3"/>
    <x v="1"/>
    <x v="4"/>
    <n v="5904"/>
    <n v="369790"/>
    <n v="0"/>
    <n v="180217.17598296408"/>
    <n v="11880.320570364302"/>
    <n v="369790"/>
    <n v="177692.50344667162"/>
    <s v="Favourable"/>
  </r>
  <r>
    <s v="PID2602"/>
    <x v="444"/>
    <x v="5"/>
    <x v="3"/>
    <x v="1"/>
    <x v="13"/>
    <n v="8641"/>
    <n v="1690356"/>
    <n v="95032"/>
    <n v="1121470.6205287494"/>
    <n v="402186.17134292546"/>
    <n v="1595324"/>
    <n v="166699.20812832518"/>
    <s v="Favourable"/>
  </r>
  <r>
    <s v="PID4819"/>
    <x v="1310"/>
    <x v="6"/>
    <x v="2"/>
    <x v="2"/>
    <x v="20"/>
    <n v="7487"/>
    <n v="1336356"/>
    <n v="0"/>
    <n v="647369.3810228447"/>
    <n v="74200.414881689198"/>
    <n v="1336356"/>
    <n v="614786.20409546606"/>
    <s v="Favourable"/>
  </r>
  <r>
    <s v="PID3275"/>
    <x v="1027"/>
    <x v="6"/>
    <x v="2"/>
    <x v="0"/>
    <x v="4"/>
    <n v="9105"/>
    <n v="1180028"/>
    <n v="13636"/>
    <n v="863582.91632427066"/>
    <n v="277397.82987667655"/>
    <n v="1166392"/>
    <n v="39047.253799052909"/>
    <s v="Favourable"/>
  </r>
  <r>
    <s v="PID4991"/>
    <x v="914"/>
    <x v="5"/>
    <x v="3"/>
    <x v="0"/>
    <x v="21"/>
    <n v="6954"/>
    <n v="1241220"/>
    <n v="27988"/>
    <n v="872836.78515955689"/>
    <n v="82255.970848877871"/>
    <n v="1213232"/>
    <n v="286127.24399156519"/>
    <s v="Favourable"/>
  </r>
  <r>
    <s v="PID941"/>
    <x v="1421"/>
    <x v="6"/>
    <x v="2"/>
    <x v="1"/>
    <x v="1"/>
    <n v="7124"/>
    <n v="441092"/>
    <n v="12705"/>
    <n v="427061.05004485714"/>
    <n v="27838.878138557313"/>
    <n v="428387"/>
    <n v="-13807.928183414449"/>
    <s v="Adverse"/>
  </r>
  <r>
    <s v="PID484"/>
    <x v="730"/>
    <x v="7"/>
    <x v="0"/>
    <x v="0"/>
    <x v="15"/>
    <n v="6929"/>
    <n v="284324"/>
    <n v="40928"/>
    <n v="161048.31873944603"/>
    <n v="12110.728265887201"/>
    <n v="243396"/>
    <n v="111164.95299466676"/>
    <s v="Favourable"/>
  </r>
  <r>
    <s v="PID5249"/>
    <x v="381"/>
    <x v="6"/>
    <x v="2"/>
    <x v="0"/>
    <x v="45"/>
    <n v="5875"/>
    <n v="2303386"/>
    <n v="51791"/>
    <n v="785765.83668419241"/>
    <n v="193888.98047192601"/>
    <n v="2251595"/>
    <n v="1323731.1828438817"/>
    <s v="Favourable"/>
  </r>
  <r>
    <s v="PID6307"/>
    <x v="446"/>
    <x v="5"/>
    <x v="3"/>
    <x v="2"/>
    <x v="32"/>
    <n v="9419"/>
    <n v="2070906"/>
    <n v="0"/>
    <n v="1557905.882870619"/>
    <n v="306.90286191689773"/>
    <n v="2070906"/>
    <n v="512693.21426746412"/>
    <s v="Favourable"/>
  </r>
  <r>
    <s v="PID1336"/>
    <x v="787"/>
    <x v="5"/>
    <x v="3"/>
    <x v="0"/>
    <x v="42"/>
    <n v="8985"/>
    <n v="1162258"/>
    <n v="21333"/>
    <n v="688656.95204624033"/>
    <n v="219714.35057045342"/>
    <n v="1140925"/>
    <n v="253886.69738330622"/>
    <s v="Favourable"/>
  </r>
  <r>
    <s v="PID3462"/>
    <x v="984"/>
    <x v="5"/>
    <x v="3"/>
    <x v="1"/>
    <x v="45"/>
    <n v="8810"/>
    <n v="860152"/>
    <n v="36164"/>
    <n v="644654.87412925833"/>
    <n v="259763.455116472"/>
    <n v="823988"/>
    <n v="-44266.329245730303"/>
    <s v="Adverse"/>
  </r>
  <r>
    <s v="PID4367"/>
    <x v="1422"/>
    <x v="6"/>
    <x v="2"/>
    <x v="0"/>
    <x v="13"/>
    <n v="7219"/>
    <n v="2121943"/>
    <n v="56546"/>
    <n v="658073.6518620156"/>
    <n v="264367.31668145291"/>
    <n v="2065397"/>
    <n v="1199502.0314565315"/>
    <s v="Favourable"/>
  </r>
  <r>
    <s v="PID5098"/>
    <x v="834"/>
    <x v="2"/>
    <x v="2"/>
    <x v="0"/>
    <x v="8"/>
    <n v="6813"/>
    <n v="416746"/>
    <n v="0"/>
    <n v="225428.72839447358"/>
    <n v="79699.036090018548"/>
    <n v="416746"/>
    <n v="111618.23551550787"/>
    <s v="Favourable"/>
  </r>
  <r>
    <s v="PID5237"/>
    <x v="115"/>
    <x v="2"/>
    <x v="2"/>
    <x v="1"/>
    <x v="26"/>
    <n v="6738"/>
    <n v="2307723"/>
    <n v="94844"/>
    <n v="1713645.8241834233"/>
    <n v="355164.4904821043"/>
    <n v="2212879"/>
    <n v="238912.68533447245"/>
    <s v="Favourable"/>
  </r>
  <r>
    <s v="PID175"/>
    <x v="1423"/>
    <x v="7"/>
    <x v="0"/>
    <x v="1"/>
    <x v="14"/>
    <n v="7170"/>
    <n v="1884557"/>
    <n v="0"/>
    <n v="628348.28803527553"/>
    <n v="483792.52003136073"/>
    <n v="1884557"/>
    <n v="772416.19193336368"/>
    <s v="Favourable"/>
  </r>
  <r>
    <s v="PID2274"/>
    <x v="1424"/>
    <x v="6"/>
    <x v="2"/>
    <x v="2"/>
    <x v="37"/>
    <n v="8013"/>
    <n v="881441"/>
    <n v="39813"/>
    <n v="246363.97585427552"/>
    <n v="84895.312098369628"/>
    <n v="841628"/>
    <n v="550181.71204735478"/>
    <s v="Favourable"/>
  </r>
  <r>
    <s v="PID2656"/>
    <x v="121"/>
    <x v="2"/>
    <x v="2"/>
    <x v="1"/>
    <x v="16"/>
    <n v="8309"/>
    <n v="998195"/>
    <n v="25804"/>
    <n v="860965.71917254035"/>
    <n v="31822.527468558401"/>
    <n v="972391"/>
    <n v="105406.75335890125"/>
    <s v="Favourable"/>
  </r>
  <r>
    <s v="PID4487"/>
    <x v="6"/>
    <x v="5"/>
    <x v="3"/>
    <x v="0"/>
    <x v="27"/>
    <n v="6037"/>
    <n v="1649758"/>
    <n v="0"/>
    <n v="860937.13693605049"/>
    <n v="219103.18322331356"/>
    <n v="1649758"/>
    <n v="569717.67984063597"/>
    <s v="Favourable"/>
  </r>
  <r>
    <s v="PID4711"/>
    <x v="893"/>
    <x v="6"/>
    <x v="2"/>
    <x v="0"/>
    <x v="1"/>
    <n v="7310"/>
    <n v="627156"/>
    <n v="37338"/>
    <n v="230784.14616555185"/>
    <n v="206668.80815168799"/>
    <n v="589818"/>
    <n v="189703.04568276019"/>
    <s v="Favourable"/>
  </r>
  <r>
    <s v="PID5163"/>
    <x v="1425"/>
    <x v="7"/>
    <x v="0"/>
    <x v="2"/>
    <x v="7"/>
    <n v="8672"/>
    <n v="1821704"/>
    <n v="36997"/>
    <n v="1367787.2723470309"/>
    <n v="173074.05909919302"/>
    <n v="1784707"/>
    <n v="280842.66855377611"/>
    <s v="Favourable"/>
  </r>
  <r>
    <s v="PID5768"/>
    <x v="1426"/>
    <x v="2"/>
    <x v="2"/>
    <x v="2"/>
    <x v="38"/>
    <n v="8555"/>
    <n v="321486"/>
    <n v="0"/>
    <n v="320864.61079959635"/>
    <n v="79605.07829235871"/>
    <n v="321486"/>
    <n v="-78983.689091955079"/>
    <s v="Adverse"/>
  </r>
  <r>
    <s v="PID2404"/>
    <x v="547"/>
    <x v="6"/>
    <x v="2"/>
    <x v="1"/>
    <x v="40"/>
    <n v="8905"/>
    <n v="1031933"/>
    <n v="37096"/>
    <n v="470337.29608274822"/>
    <n v="241968.46530942115"/>
    <n v="994837"/>
    <n v="319627.2386078306"/>
    <s v="Favourable"/>
  </r>
  <r>
    <s v="PID588"/>
    <x v="959"/>
    <x v="5"/>
    <x v="3"/>
    <x v="0"/>
    <x v="1"/>
    <n v="7292"/>
    <n v="2160762"/>
    <n v="0"/>
    <n v="86419.59004082215"/>
    <n v="351484.86778333894"/>
    <n v="2160762"/>
    <n v="1722857.542175839"/>
    <s v="Favourable"/>
  </r>
  <r>
    <s v="PID979"/>
    <x v="608"/>
    <x v="7"/>
    <x v="0"/>
    <x v="0"/>
    <x v="15"/>
    <n v="7478"/>
    <n v="2052141"/>
    <n v="42873"/>
    <n v="461211.86779115582"/>
    <n v="518262.76036434388"/>
    <n v="2009268"/>
    <n v="1072666.3718445003"/>
    <s v="Favourable"/>
  </r>
  <r>
    <s v="PID1497"/>
    <x v="746"/>
    <x v="6"/>
    <x v="2"/>
    <x v="2"/>
    <x v="18"/>
    <n v="5880"/>
    <n v="1859293"/>
    <n v="0"/>
    <n v="1258340.3783433645"/>
    <n v="344949.00415174436"/>
    <n v="1859293"/>
    <n v="256003.61750489124"/>
    <s v="Favourable"/>
  </r>
  <r>
    <s v="PID1517"/>
    <x v="962"/>
    <x v="6"/>
    <x v="2"/>
    <x v="0"/>
    <x v="22"/>
    <n v="8623"/>
    <n v="1440346"/>
    <n v="37403"/>
    <n v="774913.97588826448"/>
    <n v="42169.047109465464"/>
    <n v="1402943"/>
    <n v="623262.97700227005"/>
    <s v="Favourable"/>
  </r>
  <r>
    <s v="PID1981"/>
    <x v="1299"/>
    <x v="6"/>
    <x v="2"/>
    <x v="0"/>
    <x v="14"/>
    <n v="8423"/>
    <n v="1713951"/>
    <n v="32085"/>
    <n v="798002.36684812279"/>
    <n v="535357.89727338904"/>
    <n v="1681866"/>
    <n v="380590.73587848805"/>
    <s v="Favourable"/>
  </r>
  <r>
    <s v="PID2902"/>
    <x v="413"/>
    <x v="7"/>
    <x v="0"/>
    <x v="0"/>
    <x v="13"/>
    <n v="6787"/>
    <n v="2372617"/>
    <n v="0"/>
    <n v="1659421.3628934093"/>
    <n v="653642.9432898931"/>
    <n v="2372617"/>
    <n v="59552.693816697691"/>
    <s v="Favourable"/>
  </r>
  <r>
    <s v="PID4741"/>
    <x v="814"/>
    <x v="5"/>
    <x v="3"/>
    <x v="0"/>
    <x v="38"/>
    <n v="6580"/>
    <n v="2285267"/>
    <n v="31787"/>
    <n v="762219.84283606778"/>
    <n v="663793.79372172256"/>
    <n v="2253480"/>
    <n v="859253.36344220955"/>
    <s v="Favourable"/>
  </r>
  <r>
    <s v="PID6261"/>
    <x v="995"/>
    <x v="7"/>
    <x v="0"/>
    <x v="0"/>
    <x v="17"/>
    <n v="6849"/>
    <n v="1672521"/>
    <n v="44543"/>
    <n v="785831.58557902346"/>
    <n v="454088.98225617176"/>
    <n v="1627978"/>
    <n v="432600.43216480478"/>
    <s v="Favourable"/>
  </r>
  <r>
    <s v="PID315"/>
    <x v="707"/>
    <x v="6"/>
    <x v="2"/>
    <x v="2"/>
    <x v="21"/>
    <n v="5640"/>
    <n v="1598006"/>
    <n v="20083"/>
    <n v="500346.6951277036"/>
    <n v="340441.34788587329"/>
    <n v="1577923"/>
    <n v="757217.95698642312"/>
    <s v="Favourable"/>
  </r>
  <r>
    <s v="PID780"/>
    <x v="1190"/>
    <x v="2"/>
    <x v="2"/>
    <x v="0"/>
    <x v="22"/>
    <n v="6091"/>
    <n v="928374"/>
    <n v="40475"/>
    <n v="850146.71466642688"/>
    <n v="187608.23756784655"/>
    <n v="887899"/>
    <n v="-109380.95223427343"/>
    <s v="Adverse"/>
  </r>
  <r>
    <s v="PID895"/>
    <x v="921"/>
    <x v="7"/>
    <x v="0"/>
    <x v="2"/>
    <x v="41"/>
    <n v="8384"/>
    <n v="1491166"/>
    <n v="40617"/>
    <n v="1193137.1118133634"/>
    <n v="286883.44563017105"/>
    <n v="1450549"/>
    <n v="11145.44255646551"/>
    <s v="Favourable"/>
  </r>
  <r>
    <s v="PID2003"/>
    <x v="917"/>
    <x v="6"/>
    <x v="2"/>
    <x v="0"/>
    <x v="0"/>
    <n v="8518"/>
    <n v="1984483"/>
    <n v="40313"/>
    <n v="783688.15000324766"/>
    <n v="434014.93383610557"/>
    <n v="1944170"/>
    <n v="766779.91616064683"/>
    <s v="Favourable"/>
  </r>
  <r>
    <s v="PID6085"/>
    <x v="658"/>
    <x v="2"/>
    <x v="2"/>
    <x v="2"/>
    <x v="13"/>
    <n v="8306"/>
    <n v="2036788"/>
    <n v="26151"/>
    <n v="565337.91409330897"/>
    <n v="81309.530775711857"/>
    <n v="2010637"/>
    <n v="1390140.555130979"/>
    <s v="Favourable"/>
  </r>
  <r>
    <s v="PID3364"/>
    <x v="1105"/>
    <x v="6"/>
    <x v="2"/>
    <x v="2"/>
    <x v="45"/>
    <n v="6271"/>
    <n v="879484"/>
    <n v="57509"/>
    <n v="702952.11544279638"/>
    <n v="91294.296764338171"/>
    <n v="821975"/>
    <n v="85237.587792865466"/>
    <s v="Favourable"/>
  </r>
  <r>
    <s v="PID1937"/>
    <x v="101"/>
    <x v="6"/>
    <x v="2"/>
    <x v="1"/>
    <x v="34"/>
    <n v="6698"/>
    <n v="1136387"/>
    <n v="39101"/>
    <n v="1027306.8718922146"/>
    <n v="304612.27643236151"/>
    <n v="1097286"/>
    <n v="-195532.14832457621"/>
    <s v="Adverse"/>
  </r>
  <r>
    <s v="PID1987"/>
    <x v="1386"/>
    <x v="7"/>
    <x v="0"/>
    <x v="2"/>
    <x v="20"/>
    <n v="8361"/>
    <n v="264411"/>
    <n v="37664"/>
    <n v="59040.534319462327"/>
    <n v="56673.91688133726"/>
    <n v="226747"/>
    <n v="148696.54879920042"/>
    <s v="Favourable"/>
  </r>
  <r>
    <s v="PID4376"/>
    <x v="1359"/>
    <x v="7"/>
    <x v="0"/>
    <x v="0"/>
    <x v="21"/>
    <n v="8292"/>
    <n v="405753"/>
    <n v="20315"/>
    <n v="274724.11334908591"/>
    <n v="111549.05049078572"/>
    <n v="385438"/>
    <n v="19479.836160128354"/>
    <s v="Favourable"/>
  </r>
  <r>
    <s v="PID5179"/>
    <x v="382"/>
    <x v="7"/>
    <x v="0"/>
    <x v="2"/>
    <x v="4"/>
    <n v="7772"/>
    <n v="830846"/>
    <n v="12421"/>
    <n v="18781.071185215726"/>
    <n v="245127.49684252369"/>
    <n v="818425"/>
    <n v="566937.43197226059"/>
    <s v="Favourable"/>
  </r>
  <r>
    <s v="PID4253"/>
    <x v="1209"/>
    <x v="6"/>
    <x v="2"/>
    <x v="1"/>
    <x v="3"/>
    <n v="9277"/>
    <n v="2465037"/>
    <n v="22644"/>
    <n v="787421.9117101297"/>
    <n v="652676.6929443751"/>
    <n v="2442393"/>
    <n v="1024938.3953454951"/>
    <s v="Favourable"/>
  </r>
  <r>
    <s v="PID6045"/>
    <x v="275"/>
    <x v="6"/>
    <x v="2"/>
    <x v="2"/>
    <x v="11"/>
    <n v="7494"/>
    <n v="2482513"/>
    <n v="25902"/>
    <n v="1248825.5676805289"/>
    <n v="495352.58199432265"/>
    <n v="2456611"/>
    <n v="738334.85032514855"/>
    <s v="Favourable"/>
  </r>
  <r>
    <s v="PID1858"/>
    <x v="435"/>
    <x v="7"/>
    <x v="0"/>
    <x v="2"/>
    <x v="4"/>
    <n v="8143"/>
    <n v="1451221"/>
    <n v="0"/>
    <n v="471828.69899918343"/>
    <n v="65966.936598660192"/>
    <n v="1451221"/>
    <n v="913425.36440215632"/>
    <s v="Favourable"/>
  </r>
  <r>
    <s v="PID1933"/>
    <x v="1062"/>
    <x v="6"/>
    <x v="2"/>
    <x v="0"/>
    <x v="18"/>
    <n v="8858"/>
    <n v="1564775"/>
    <n v="39847"/>
    <n v="1169694.5606463251"/>
    <n v="87377.731604403394"/>
    <n v="1524928"/>
    <n v="307702.70774927153"/>
    <s v="Favourable"/>
  </r>
  <r>
    <s v="PID3548"/>
    <x v="790"/>
    <x v="6"/>
    <x v="2"/>
    <x v="0"/>
    <x v="31"/>
    <n v="5948"/>
    <n v="2278413"/>
    <n v="47180"/>
    <n v="177196.91280620359"/>
    <n v="541500.58725925407"/>
    <n v="2231233"/>
    <n v="1559715.4999345425"/>
    <s v="Favourable"/>
  </r>
  <r>
    <s v="PID697"/>
    <x v="375"/>
    <x v="6"/>
    <x v="2"/>
    <x v="0"/>
    <x v="21"/>
    <n v="7706"/>
    <n v="1255466"/>
    <n v="48957"/>
    <n v="39351.799636887146"/>
    <n v="235729.47509218589"/>
    <n v="1206509"/>
    <n v="980384.72527092695"/>
    <s v="Favourable"/>
  </r>
  <r>
    <s v="PID4465"/>
    <x v="871"/>
    <x v="5"/>
    <x v="3"/>
    <x v="0"/>
    <x v="46"/>
    <n v="8489"/>
    <n v="1881233"/>
    <n v="36116"/>
    <n v="821583.69636180543"/>
    <n v="389320.91183170112"/>
    <n v="1845117"/>
    <n v="670328.39180649351"/>
    <s v="Favourable"/>
  </r>
  <r>
    <s v="PID4956"/>
    <x v="275"/>
    <x v="6"/>
    <x v="2"/>
    <x v="2"/>
    <x v="40"/>
    <n v="8606"/>
    <n v="621835"/>
    <n v="11266"/>
    <n v="346223.97054864792"/>
    <n v="175436.52699666502"/>
    <n v="610569"/>
    <n v="100174.50245468703"/>
    <s v="Favourable"/>
  </r>
  <r>
    <s v="PID5071"/>
    <x v="226"/>
    <x v="7"/>
    <x v="0"/>
    <x v="1"/>
    <x v="20"/>
    <n v="7216"/>
    <n v="742179"/>
    <n v="32015"/>
    <n v="485725.5666990676"/>
    <n v="162569.00788219369"/>
    <n v="710164"/>
    <n v="93884.425418738741"/>
    <s v="Favourable"/>
  </r>
  <r>
    <s v="PID5361"/>
    <x v="1045"/>
    <x v="7"/>
    <x v="0"/>
    <x v="1"/>
    <x v="26"/>
    <n v="8768"/>
    <n v="1026143"/>
    <n v="44103"/>
    <n v="9936.7974063727033"/>
    <n v="30388.33312924518"/>
    <n v="982040"/>
    <n v="985817.86946438206"/>
    <s v="Favourable"/>
  </r>
  <r>
    <s v="PID234"/>
    <x v="1246"/>
    <x v="5"/>
    <x v="3"/>
    <x v="0"/>
    <x v="42"/>
    <n v="5889"/>
    <n v="415978"/>
    <n v="33452"/>
    <n v="338754.83522604615"/>
    <n v="103643.07225805581"/>
    <n v="382526"/>
    <n v="-26419.907484101946"/>
    <s v="Adverse"/>
  </r>
  <r>
    <s v="PID1437"/>
    <x v="133"/>
    <x v="2"/>
    <x v="2"/>
    <x v="0"/>
    <x v="46"/>
    <n v="8923"/>
    <n v="518323"/>
    <n v="0"/>
    <n v="485208.53652936843"/>
    <n v="157956.09533297303"/>
    <n v="518323"/>
    <n v="-124841.63186234143"/>
    <s v="Adverse"/>
  </r>
  <r>
    <s v="PID5334"/>
    <x v="622"/>
    <x v="6"/>
    <x v="2"/>
    <x v="0"/>
    <x v="34"/>
    <n v="6726"/>
    <n v="2430043"/>
    <n v="56178"/>
    <n v="1879888.2913179889"/>
    <n v="97934.461361776222"/>
    <n v="2373865"/>
    <n v="452220.24732023478"/>
    <s v="Favourable"/>
  </r>
  <r>
    <s v="PID2352"/>
    <x v="242"/>
    <x v="5"/>
    <x v="3"/>
    <x v="0"/>
    <x v="9"/>
    <n v="6205"/>
    <n v="680215"/>
    <n v="27816"/>
    <n v="267830.03433484823"/>
    <n v="91616.330313448983"/>
    <n v="652399"/>
    <n v="320768.6353517028"/>
    <s v="Favourable"/>
  </r>
  <r>
    <s v="PID1546"/>
    <x v="1099"/>
    <x v="6"/>
    <x v="2"/>
    <x v="0"/>
    <x v="27"/>
    <n v="8404"/>
    <n v="1384349"/>
    <n v="0"/>
    <n v="1147003.9537063634"/>
    <n v="408840.42258754279"/>
    <n v="1384349"/>
    <n v="-171495.37629390624"/>
    <s v="Adverse"/>
  </r>
  <r>
    <s v="PID6044"/>
    <x v="251"/>
    <x v="5"/>
    <x v="3"/>
    <x v="2"/>
    <x v="1"/>
    <n v="6025"/>
    <n v="2013971"/>
    <n v="0"/>
    <n v="1471327.138672241"/>
    <n v="353044.02934007038"/>
    <n v="2013971"/>
    <n v="189599.83198768855"/>
    <s v="Favourable"/>
  </r>
  <r>
    <s v="PID4455"/>
    <x v="1427"/>
    <x v="6"/>
    <x v="2"/>
    <x v="2"/>
    <x v="32"/>
    <n v="8026"/>
    <n v="1742461"/>
    <n v="24343"/>
    <n v="1681489.3357603175"/>
    <n v="286340.14031888294"/>
    <n v="1718118"/>
    <n v="-225368.47607920039"/>
    <s v="Adverse"/>
  </r>
  <r>
    <s v="PID2033"/>
    <x v="1428"/>
    <x v="6"/>
    <x v="2"/>
    <x v="1"/>
    <x v="12"/>
    <n v="7761"/>
    <n v="2059401"/>
    <n v="18292"/>
    <n v="1298406.7354599449"/>
    <n v="595286.94158727792"/>
    <n v="2041109"/>
    <n v="165707.32295277715"/>
    <s v="Favourable"/>
  </r>
  <r>
    <s v="PID2595"/>
    <x v="491"/>
    <x v="2"/>
    <x v="2"/>
    <x v="1"/>
    <x v="39"/>
    <n v="8717"/>
    <n v="1798653"/>
    <n v="0"/>
    <n v="585228.73440582235"/>
    <n v="548019.29646823136"/>
    <n v="1798653"/>
    <n v="665404.96912594629"/>
    <s v="Favourable"/>
  </r>
  <r>
    <s v="PID5502"/>
    <x v="732"/>
    <x v="5"/>
    <x v="3"/>
    <x v="2"/>
    <x v="18"/>
    <n v="7145"/>
    <n v="1374518"/>
    <n v="14551"/>
    <n v="377722.00534280558"/>
    <n v="414732.8695862926"/>
    <n v="1359967"/>
    <n v="582063.12507090182"/>
    <s v="Favourable"/>
  </r>
  <r>
    <s v="PID5921"/>
    <x v="491"/>
    <x v="2"/>
    <x v="2"/>
    <x v="2"/>
    <x v="35"/>
    <n v="6933"/>
    <n v="1241113"/>
    <n v="0"/>
    <n v="886904.16474027629"/>
    <n v="100350.92972074186"/>
    <n v="1241113"/>
    <n v="253857.9055389819"/>
    <s v="Favourable"/>
  </r>
  <r>
    <s v="PID1022"/>
    <x v="1121"/>
    <x v="2"/>
    <x v="2"/>
    <x v="0"/>
    <x v="34"/>
    <n v="6244"/>
    <n v="1813120"/>
    <n v="20032"/>
    <n v="1808709.2151646388"/>
    <n v="516450.42973723036"/>
    <n v="1793088"/>
    <n v="-512039.64490186935"/>
    <s v="Adverse"/>
  </r>
  <r>
    <s v="PID1883"/>
    <x v="1152"/>
    <x v="7"/>
    <x v="0"/>
    <x v="2"/>
    <x v="43"/>
    <n v="6360"/>
    <n v="2217654"/>
    <n v="35872"/>
    <n v="1031061.6677366496"/>
    <n v="416673.35824138578"/>
    <n v="2181782"/>
    <n v="769918.97402196471"/>
    <s v="Favourable"/>
  </r>
  <r>
    <s v="PID2175"/>
    <x v="1341"/>
    <x v="6"/>
    <x v="2"/>
    <x v="2"/>
    <x v="24"/>
    <n v="8820"/>
    <n v="1732130"/>
    <n v="16956"/>
    <n v="654936.88878803025"/>
    <n v="18356.685040929224"/>
    <n v="1715174"/>
    <n v="1058836.4261710406"/>
    <s v="Favourable"/>
  </r>
  <r>
    <s v="PID2284"/>
    <x v="1123"/>
    <x v="2"/>
    <x v="2"/>
    <x v="0"/>
    <x v="23"/>
    <n v="7617"/>
    <n v="1994681"/>
    <n v="0"/>
    <n v="1488873.4497007828"/>
    <n v="199046.27150581009"/>
    <n v="1994681"/>
    <n v="306761.27879340714"/>
    <s v="Favourable"/>
  </r>
  <r>
    <s v="PID2611"/>
    <x v="790"/>
    <x v="6"/>
    <x v="2"/>
    <x v="0"/>
    <x v="43"/>
    <n v="5921"/>
    <n v="1221766"/>
    <n v="36760"/>
    <n v="179306.7781809369"/>
    <n v="394384.48577207606"/>
    <n v="1185006"/>
    <n v="648074.736046987"/>
    <s v="Favourable"/>
  </r>
  <r>
    <s v="PID2982"/>
    <x v="144"/>
    <x v="2"/>
    <x v="2"/>
    <x v="2"/>
    <x v="24"/>
    <n v="8109"/>
    <n v="1650107"/>
    <n v="31310"/>
    <n v="1589890.0514958608"/>
    <n v="337107.48826224456"/>
    <n v="1618797"/>
    <n v="-276890.5397581053"/>
    <s v="Adverse"/>
  </r>
  <r>
    <s v="PID1067"/>
    <x v="744"/>
    <x v="7"/>
    <x v="0"/>
    <x v="0"/>
    <x v="9"/>
    <n v="5531"/>
    <n v="483996"/>
    <n v="14299"/>
    <n v="468786.52853225451"/>
    <n v="75869.893499637226"/>
    <n v="469697"/>
    <n v="-60660.422031891765"/>
    <s v="Adverse"/>
  </r>
  <r>
    <s v="PID1165"/>
    <x v="1063"/>
    <x v="2"/>
    <x v="2"/>
    <x v="1"/>
    <x v="44"/>
    <n v="8515"/>
    <n v="718319"/>
    <n v="46667"/>
    <n v="632298.01531180064"/>
    <n v="44227.722713440286"/>
    <n v="671652"/>
    <n v="41793.261974759051"/>
    <s v="Favourable"/>
  </r>
  <r>
    <s v="PID1410"/>
    <x v="196"/>
    <x v="2"/>
    <x v="2"/>
    <x v="2"/>
    <x v="8"/>
    <n v="8004"/>
    <n v="2085900"/>
    <n v="36989"/>
    <n v="724139.94549222849"/>
    <n v="601453.25456614199"/>
    <n v="2048911"/>
    <n v="760306.79994162964"/>
    <s v="Favourable"/>
  </r>
  <r>
    <s v="PID1940"/>
    <x v="1390"/>
    <x v="7"/>
    <x v="0"/>
    <x v="0"/>
    <x v="10"/>
    <n v="6271"/>
    <n v="1350510"/>
    <n v="44432"/>
    <n v="970297.26076085598"/>
    <n v="230663.49901530624"/>
    <n v="1306078"/>
    <n v="149549.24022383778"/>
    <s v="Favourable"/>
  </r>
  <r>
    <s v="PID5662"/>
    <x v="921"/>
    <x v="6"/>
    <x v="2"/>
    <x v="1"/>
    <x v="33"/>
    <n v="9147"/>
    <n v="2197230"/>
    <n v="0"/>
    <n v="868478.70471173222"/>
    <n v="360723.0494589812"/>
    <n v="2197230"/>
    <n v="968028.24582928652"/>
    <s v="Favourable"/>
  </r>
  <r>
    <s v="PID6242"/>
    <x v="295"/>
    <x v="5"/>
    <x v="3"/>
    <x v="0"/>
    <x v="33"/>
    <n v="6996"/>
    <n v="873803"/>
    <n v="27679"/>
    <n v="736763.78031942353"/>
    <n v="279439.3500630497"/>
    <n v="846124"/>
    <n v="-142400.13038247323"/>
    <s v="Adverse"/>
  </r>
  <r>
    <s v="PID120"/>
    <x v="772"/>
    <x v="7"/>
    <x v="0"/>
    <x v="2"/>
    <x v="1"/>
    <n v="7321"/>
    <n v="1468564"/>
    <n v="0"/>
    <n v="758590.6432209023"/>
    <n v="469397.5231406854"/>
    <n v="1468564"/>
    <n v="240575.83363841241"/>
    <s v="Favourable"/>
  </r>
  <r>
    <s v="PID3260"/>
    <x v="325"/>
    <x v="6"/>
    <x v="2"/>
    <x v="1"/>
    <x v="42"/>
    <n v="8320"/>
    <n v="424366"/>
    <n v="0"/>
    <n v="383803.30230477912"/>
    <n v="58031.737361617801"/>
    <n v="424366"/>
    <n v="-17469.039666396915"/>
    <s v="Adverse"/>
  </r>
  <r>
    <s v="PID4593"/>
    <x v="1309"/>
    <x v="7"/>
    <x v="0"/>
    <x v="2"/>
    <x v="36"/>
    <n v="8963"/>
    <n v="1309290"/>
    <n v="15579"/>
    <n v="908333.16968956555"/>
    <n v="421972.92602607963"/>
    <n v="1293711"/>
    <n v="-21016.095715645235"/>
    <s v="Adverse"/>
  </r>
  <r>
    <s v="PID5549"/>
    <x v="251"/>
    <x v="6"/>
    <x v="2"/>
    <x v="1"/>
    <x v="37"/>
    <n v="6601"/>
    <n v="568067"/>
    <n v="14597"/>
    <n v="75384.336716515973"/>
    <n v="125731.30275878719"/>
    <n v="553470"/>
    <n v="366951.36052469682"/>
    <s v="Favourable"/>
  </r>
  <r>
    <s v="PID6312"/>
    <x v="1429"/>
    <x v="7"/>
    <x v="0"/>
    <x v="1"/>
    <x v="27"/>
    <n v="6602"/>
    <n v="1410838"/>
    <n v="0"/>
    <n v="135859.78828381054"/>
    <n v="291079.82047226664"/>
    <n v="1410838"/>
    <n v="983898.39124392276"/>
    <s v="Favourable"/>
  </r>
  <r>
    <s v="PID1804"/>
    <x v="1086"/>
    <x v="6"/>
    <x v="2"/>
    <x v="1"/>
    <x v="6"/>
    <n v="8967"/>
    <n v="659509"/>
    <n v="17971"/>
    <n v="638274.45055363118"/>
    <n v="171560.03588801628"/>
    <n v="641538"/>
    <n v="-150325.4864416474"/>
    <s v="Adverse"/>
  </r>
  <r>
    <s v="PID5196"/>
    <x v="877"/>
    <x v="5"/>
    <x v="3"/>
    <x v="1"/>
    <x v="11"/>
    <n v="7703"/>
    <n v="828825"/>
    <n v="22949"/>
    <n v="110292.87963669916"/>
    <n v="232490.39947841034"/>
    <n v="805876"/>
    <n v="486041.72088489053"/>
    <s v="Favourable"/>
  </r>
  <r>
    <s v="PID5730"/>
    <x v="542"/>
    <x v="5"/>
    <x v="3"/>
    <x v="2"/>
    <x v="43"/>
    <n v="7628"/>
    <n v="2357900"/>
    <n v="62317"/>
    <n v="593988.90655671631"/>
    <n v="153262.56669194991"/>
    <n v="2295583"/>
    <n v="1610648.5267513338"/>
    <s v="Favourable"/>
  </r>
  <r>
    <s v="PID3590"/>
    <x v="264"/>
    <x v="6"/>
    <x v="2"/>
    <x v="0"/>
    <x v="8"/>
    <n v="7535"/>
    <n v="1076715"/>
    <n v="0"/>
    <n v="8424.5283290593579"/>
    <n v="308310.83231840789"/>
    <n v="1076715"/>
    <n v="759979.6393525328"/>
    <s v="Favourable"/>
  </r>
  <r>
    <s v="PID5388"/>
    <x v="234"/>
    <x v="7"/>
    <x v="0"/>
    <x v="1"/>
    <x v="38"/>
    <n v="8120"/>
    <n v="818972"/>
    <n v="45504"/>
    <n v="329480.4251236103"/>
    <n v="217694.25908811053"/>
    <n v="773468"/>
    <n v="271797.31578827917"/>
    <s v="Favourable"/>
  </r>
  <r>
    <s v="PID6006"/>
    <x v="379"/>
    <x v="6"/>
    <x v="2"/>
    <x v="2"/>
    <x v="13"/>
    <n v="5730"/>
    <n v="2396478"/>
    <n v="36298"/>
    <n v="705408.91352101485"/>
    <n v="313732.21342340758"/>
    <n v="2360180"/>
    <n v="1377336.8730555775"/>
    <s v="Favourable"/>
  </r>
  <r>
    <s v="PID1362"/>
    <x v="1186"/>
    <x v="5"/>
    <x v="3"/>
    <x v="1"/>
    <x v="34"/>
    <n v="6458"/>
    <n v="709400"/>
    <n v="0"/>
    <n v="426158.2285422461"/>
    <n v="206293.41192247579"/>
    <n v="709400"/>
    <n v="76948.359535278054"/>
    <s v="Favourable"/>
  </r>
  <r>
    <s v="PID1780"/>
    <x v="1058"/>
    <x v="6"/>
    <x v="2"/>
    <x v="2"/>
    <x v="23"/>
    <n v="7850"/>
    <n v="577981"/>
    <n v="37629"/>
    <n v="8221.2475229219726"/>
    <n v="8119.0182197230142"/>
    <n v="540352"/>
    <n v="561640.73425735498"/>
    <s v="Favourable"/>
  </r>
  <r>
    <s v="PID4098"/>
    <x v="530"/>
    <x v="6"/>
    <x v="2"/>
    <x v="0"/>
    <x v="12"/>
    <n v="9267"/>
    <n v="589634"/>
    <n v="0"/>
    <n v="31884.395723507929"/>
    <n v="141528.86479929576"/>
    <n v="589634"/>
    <n v="416220.7394771963"/>
    <s v="Favourable"/>
  </r>
  <r>
    <s v="PID5251"/>
    <x v="1072"/>
    <x v="7"/>
    <x v="0"/>
    <x v="1"/>
    <x v="32"/>
    <n v="7415"/>
    <n v="1382561"/>
    <n v="62292"/>
    <n v="893742.1605014177"/>
    <n v="343789.46486357314"/>
    <n v="1320269"/>
    <n v="145029.3746350091"/>
    <s v="Favourable"/>
  </r>
  <r>
    <s v="PID5936"/>
    <x v="841"/>
    <x v="7"/>
    <x v="0"/>
    <x v="0"/>
    <x v="28"/>
    <n v="6959"/>
    <n v="1071269"/>
    <n v="0"/>
    <n v="100918.29732157818"/>
    <n v="278287.25618014333"/>
    <n v="1071269"/>
    <n v="692063.44649827853"/>
    <s v="Favourable"/>
  </r>
  <r>
    <s v="PID6364"/>
    <x v="852"/>
    <x v="7"/>
    <x v="0"/>
    <x v="0"/>
    <x v="5"/>
    <n v="8158"/>
    <n v="1163154"/>
    <n v="88786"/>
    <n v="579216.17332974193"/>
    <n v="225573.79653845305"/>
    <n v="1074368"/>
    <n v="358364.03013180499"/>
    <s v="Favourable"/>
  </r>
  <r>
    <s v="PID6428"/>
    <x v="1430"/>
    <x v="6"/>
    <x v="2"/>
    <x v="2"/>
    <x v="43"/>
    <n v="6334"/>
    <n v="2118003"/>
    <n v="0"/>
    <n v="1018200.7876248787"/>
    <n v="173261.709523483"/>
    <n v="2118003"/>
    <n v="926540.50285163824"/>
    <s v="Favourable"/>
  </r>
  <r>
    <s v="PID585"/>
    <x v="1267"/>
    <x v="6"/>
    <x v="2"/>
    <x v="0"/>
    <x v="20"/>
    <n v="5959"/>
    <n v="370692"/>
    <n v="21367"/>
    <n v="252481.5252521988"/>
    <n v="84700.38163688239"/>
    <n v="349325"/>
    <n v="33510.093110918824"/>
    <s v="Favourable"/>
  </r>
  <r>
    <s v="PID2659"/>
    <x v="1348"/>
    <x v="2"/>
    <x v="2"/>
    <x v="2"/>
    <x v="15"/>
    <n v="8253"/>
    <n v="1246437"/>
    <n v="53875"/>
    <n v="1142161.2577253191"/>
    <n v="204702.11998402848"/>
    <n v="1192562"/>
    <n v="-100426.37770934752"/>
    <s v="Adverse"/>
  </r>
  <r>
    <s v="PID3257"/>
    <x v="928"/>
    <x v="6"/>
    <x v="2"/>
    <x v="0"/>
    <x v="2"/>
    <n v="9125"/>
    <n v="1402816"/>
    <n v="41220"/>
    <n v="685090.86579942214"/>
    <n v="251103.87337385569"/>
    <n v="1361596"/>
    <n v="466621.26082672214"/>
    <s v="Favourable"/>
  </r>
  <r>
    <s v="PID3201"/>
    <x v="1360"/>
    <x v="2"/>
    <x v="2"/>
    <x v="1"/>
    <x v="28"/>
    <n v="7135"/>
    <n v="1106123"/>
    <n v="0"/>
    <n v="58038.830532878419"/>
    <n v="101487.5595779962"/>
    <n v="1106123"/>
    <n v="946596.60988912545"/>
    <s v="Favourable"/>
  </r>
  <r>
    <s v="PID4941"/>
    <x v="1301"/>
    <x v="2"/>
    <x v="2"/>
    <x v="1"/>
    <x v="40"/>
    <n v="7841"/>
    <n v="879568"/>
    <n v="47533"/>
    <n v="272037.01703877159"/>
    <n v="134243.11508104703"/>
    <n v="832035"/>
    <n v="473287.86788018141"/>
    <s v="Favourable"/>
  </r>
  <r>
    <s v="PID1870"/>
    <x v="1016"/>
    <x v="5"/>
    <x v="3"/>
    <x v="0"/>
    <x v="19"/>
    <n v="5973"/>
    <n v="465686"/>
    <n v="57159"/>
    <n v="86032.232045151017"/>
    <n v="91546.026405252385"/>
    <n v="408527"/>
    <n v="288107.7415495966"/>
    <s v="Favourable"/>
  </r>
  <r>
    <s v="PID4024"/>
    <x v="1099"/>
    <x v="6"/>
    <x v="2"/>
    <x v="1"/>
    <x v="28"/>
    <n v="8928"/>
    <n v="481750"/>
    <n v="0"/>
    <n v="463155.58231354272"/>
    <n v="61582.932657587691"/>
    <n v="481750"/>
    <n v="-42988.514971130411"/>
    <s v="Adverse"/>
  </r>
  <r>
    <s v="PID4168"/>
    <x v="765"/>
    <x v="6"/>
    <x v="2"/>
    <x v="1"/>
    <x v="46"/>
    <n v="8667"/>
    <n v="1263266"/>
    <n v="16331"/>
    <n v="1150806.7883736712"/>
    <n v="335733.67525570799"/>
    <n v="1246935"/>
    <n v="-223274.46362937917"/>
    <s v="Adverse"/>
  </r>
  <r>
    <s v="PID5823"/>
    <x v="785"/>
    <x v="5"/>
    <x v="3"/>
    <x v="0"/>
    <x v="44"/>
    <n v="7340"/>
    <n v="659604"/>
    <n v="17965"/>
    <n v="614795.8183811187"/>
    <n v="95371.926114187474"/>
    <n v="641639"/>
    <n v="-50563.744495306164"/>
    <s v="Adverse"/>
  </r>
  <r>
    <s v="PID3645"/>
    <x v="492"/>
    <x v="6"/>
    <x v="2"/>
    <x v="0"/>
    <x v="32"/>
    <n v="7199"/>
    <n v="2408866"/>
    <n v="27198"/>
    <n v="1709720.0636640347"/>
    <n v="16453.827570081023"/>
    <n v="2381668"/>
    <n v="682692.1087658843"/>
    <s v="Favourable"/>
  </r>
  <r>
    <s v="PID5817"/>
    <x v="632"/>
    <x v="6"/>
    <x v="2"/>
    <x v="2"/>
    <x v="2"/>
    <n v="7070"/>
    <n v="1090809"/>
    <n v="18918"/>
    <n v="999921.77343079599"/>
    <n v="18451.637560133342"/>
    <n v="1071891"/>
    <n v="72435.589009070653"/>
    <s v="Favourable"/>
  </r>
  <r>
    <s v="PID5293"/>
    <x v="725"/>
    <x v="5"/>
    <x v="3"/>
    <x v="1"/>
    <x v="27"/>
    <n v="7979"/>
    <n v="621804"/>
    <n v="50275"/>
    <n v="537839.66308392654"/>
    <n v="124185.0300597684"/>
    <n v="571529"/>
    <n v="-40220.693143694894"/>
    <s v="Adverse"/>
  </r>
  <r>
    <s v="PID5988"/>
    <x v="986"/>
    <x v="7"/>
    <x v="0"/>
    <x v="0"/>
    <x v="45"/>
    <n v="8466"/>
    <n v="2223298"/>
    <n v="11672"/>
    <n v="1271619.6084515555"/>
    <n v="98098.575886020364"/>
    <n v="2211626"/>
    <n v="853579.81566242408"/>
    <s v="Favourable"/>
  </r>
  <r>
    <s v="PID1266"/>
    <x v="1273"/>
    <x v="6"/>
    <x v="2"/>
    <x v="1"/>
    <x v="28"/>
    <n v="7355"/>
    <n v="2359798"/>
    <n v="88858"/>
    <n v="1013843.3163722164"/>
    <n v="271154.92722306133"/>
    <n v="2270940"/>
    <n v="1074799.7564047221"/>
    <s v="Favourable"/>
  </r>
  <r>
    <s v="PID342"/>
    <x v="998"/>
    <x v="7"/>
    <x v="0"/>
    <x v="0"/>
    <x v="23"/>
    <n v="8284"/>
    <n v="583860"/>
    <n v="0"/>
    <n v="133493.85072370566"/>
    <n v="43271.699492317653"/>
    <n v="583860"/>
    <n v="407094.44978397666"/>
    <s v="Favourable"/>
  </r>
  <r>
    <s v="PID3232"/>
    <x v="273"/>
    <x v="6"/>
    <x v="2"/>
    <x v="2"/>
    <x v="0"/>
    <n v="6387"/>
    <n v="1194545"/>
    <n v="23657"/>
    <n v="1069327.5301557665"/>
    <n v="246727.13239084426"/>
    <n v="1170888"/>
    <n v="-121509.66254661069"/>
    <s v="Adverse"/>
  </r>
  <r>
    <s v="PID1710"/>
    <x v="201"/>
    <x v="6"/>
    <x v="2"/>
    <x v="2"/>
    <x v="24"/>
    <n v="5603"/>
    <n v="1559012"/>
    <n v="49730"/>
    <n v="1299069.922817433"/>
    <n v="863.00657680938366"/>
    <n v="1509282"/>
    <n v="259079.07060575765"/>
    <s v="Favourable"/>
  </r>
  <r>
    <s v="PID2398"/>
    <x v="1362"/>
    <x v="2"/>
    <x v="2"/>
    <x v="0"/>
    <x v="45"/>
    <n v="8429"/>
    <n v="2268753"/>
    <n v="0"/>
    <n v="342840.2522938567"/>
    <n v="332568.79537187633"/>
    <n v="2268753"/>
    <n v="1593343.9523342671"/>
    <s v="Favourable"/>
  </r>
  <r>
    <s v="PID2761"/>
    <x v="1431"/>
    <x v="2"/>
    <x v="2"/>
    <x v="2"/>
    <x v="20"/>
    <n v="8596"/>
    <n v="1428626"/>
    <n v="58442"/>
    <n v="1209217.5541770714"/>
    <n v="324798.62525109871"/>
    <n v="1370184"/>
    <n v="-105390.1794281702"/>
    <s v="Adverse"/>
  </r>
  <r>
    <s v="PID2824"/>
    <x v="705"/>
    <x v="2"/>
    <x v="2"/>
    <x v="0"/>
    <x v="40"/>
    <n v="8805"/>
    <n v="1881825"/>
    <n v="45647"/>
    <n v="986445.14463207754"/>
    <n v="342403.43052265648"/>
    <n v="1836178"/>
    <n v="552976.42484526592"/>
    <s v="Favourable"/>
  </r>
  <r>
    <s v="PID5478"/>
    <x v="710"/>
    <x v="7"/>
    <x v="0"/>
    <x v="0"/>
    <x v="0"/>
    <n v="8073"/>
    <n v="517583"/>
    <n v="46683"/>
    <n v="462476.05939786712"/>
    <n v="109187.46055814996"/>
    <n v="470900"/>
    <n v="-54080.519956017146"/>
    <s v="Adverse"/>
  </r>
  <r>
    <s v="PID4464"/>
    <x v="36"/>
    <x v="6"/>
    <x v="2"/>
    <x v="0"/>
    <x v="37"/>
    <n v="7307"/>
    <n v="1935064"/>
    <n v="0"/>
    <n v="215248.033742128"/>
    <n v="21638.389243699356"/>
    <n v="1935064"/>
    <n v="1698177.5770141727"/>
    <s v="Favourable"/>
  </r>
  <r>
    <s v="PID2498"/>
    <x v="771"/>
    <x v="2"/>
    <x v="2"/>
    <x v="2"/>
    <x v="34"/>
    <n v="5895"/>
    <n v="1019100"/>
    <n v="13989"/>
    <n v="277829.54601922265"/>
    <n v="188786.56030826957"/>
    <n v="1005111"/>
    <n v="552483.89367250772"/>
    <s v="Favourable"/>
  </r>
  <r>
    <s v="PID3225"/>
    <x v="712"/>
    <x v="2"/>
    <x v="2"/>
    <x v="0"/>
    <x v="40"/>
    <n v="6738"/>
    <n v="533631"/>
    <n v="11757"/>
    <n v="312242.18707722798"/>
    <n v="72118.284325284723"/>
    <n v="521874"/>
    <n v="149270.52859748731"/>
    <s v="Favourable"/>
  </r>
  <r>
    <s v="PID5331"/>
    <x v="1157"/>
    <x v="7"/>
    <x v="0"/>
    <x v="0"/>
    <x v="33"/>
    <n v="5961"/>
    <n v="2225679"/>
    <n v="46786"/>
    <n v="583614.32524388679"/>
    <n v="243039.36733005402"/>
    <n v="2178893"/>
    <n v="1399025.3074260592"/>
    <s v="Favourable"/>
  </r>
  <r>
    <s v="PID5949"/>
    <x v="369"/>
    <x v="7"/>
    <x v="0"/>
    <x v="0"/>
    <x v="4"/>
    <n v="9186"/>
    <n v="818744"/>
    <n v="29492"/>
    <n v="75773.127898212697"/>
    <n v="85603.622958406966"/>
    <n v="789252"/>
    <n v="657367.24914338032"/>
    <s v="Favourable"/>
  </r>
  <r>
    <s v="PID6301"/>
    <x v="284"/>
    <x v="7"/>
    <x v="0"/>
    <x v="0"/>
    <x v="26"/>
    <n v="5950"/>
    <n v="1598597"/>
    <n v="59910"/>
    <n v="146766.01407940144"/>
    <n v="493626.16554088908"/>
    <n v="1538687"/>
    <n v="958204.82037970948"/>
    <s v="Favourable"/>
  </r>
  <r>
    <s v="PID3292"/>
    <x v="238"/>
    <x v="2"/>
    <x v="2"/>
    <x v="0"/>
    <x v="7"/>
    <n v="6102"/>
    <n v="456114"/>
    <n v="0"/>
    <n v="373085.57522509462"/>
    <n v="69661.887635461113"/>
    <n v="456114"/>
    <n v="13366.537139444263"/>
    <s v="Favourable"/>
  </r>
  <r>
    <s v="PID543"/>
    <x v="21"/>
    <x v="5"/>
    <x v="3"/>
    <x v="2"/>
    <x v="19"/>
    <n v="7454"/>
    <n v="474314"/>
    <n v="0"/>
    <n v="306296.03742927231"/>
    <n v="84366.280712925174"/>
    <n v="474314"/>
    <n v="83651.681857802498"/>
    <s v="Favourable"/>
  </r>
  <r>
    <s v="PID4472"/>
    <x v="745"/>
    <x v="7"/>
    <x v="0"/>
    <x v="2"/>
    <x v="37"/>
    <n v="8644"/>
    <n v="1287346"/>
    <n v="57859"/>
    <n v="899689.44738443592"/>
    <n v="118999.10177108737"/>
    <n v="1229487"/>
    <n v="268657.4508444767"/>
    <s v="Favourable"/>
  </r>
  <r>
    <s v="PID4846"/>
    <x v="1083"/>
    <x v="2"/>
    <x v="2"/>
    <x v="0"/>
    <x v="3"/>
    <n v="7227"/>
    <n v="1572209"/>
    <n v="43590"/>
    <n v="734197.05805604148"/>
    <n v="224708.78022596534"/>
    <n v="1528619"/>
    <n v="613303.16171799321"/>
    <s v="Favourable"/>
  </r>
  <r>
    <s v="PID4928"/>
    <x v="177"/>
    <x v="2"/>
    <x v="2"/>
    <x v="2"/>
    <x v="31"/>
    <n v="6060"/>
    <n v="1638868"/>
    <n v="43464"/>
    <n v="186564.3416022436"/>
    <n v="202488.60868673216"/>
    <n v="1595404"/>
    <n v="1249815.0497110244"/>
    <s v="Favourable"/>
  </r>
  <r>
    <s v="PID210"/>
    <x v="758"/>
    <x v="6"/>
    <x v="2"/>
    <x v="2"/>
    <x v="39"/>
    <n v="8380"/>
    <n v="546209"/>
    <n v="52425"/>
    <n v="169685.65785368532"/>
    <n v="24049.834030953152"/>
    <n v="493784"/>
    <n v="352473.50811536156"/>
    <s v="Favourable"/>
  </r>
  <r>
    <s v="PID284"/>
    <x v="1432"/>
    <x v="7"/>
    <x v="0"/>
    <x v="0"/>
    <x v="11"/>
    <n v="7062"/>
    <n v="781465"/>
    <n v="76957"/>
    <n v="657360.5904686898"/>
    <n v="165325.21117314472"/>
    <n v="704508"/>
    <n v="-41220.801641834551"/>
    <s v="Adverse"/>
  </r>
  <r>
    <s v="PID3283"/>
    <x v="54"/>
    <x v="6"/>
    <x v="2"/>
    <x v="0"/>
    <x v="32"/>
    <n v="6129"/>
    <n v="2065108"/>
    <n v="40426"/>
    <n v="912711.60754777305"/>
    <n v="162081.6065408299"/>
    <n v="2024682"/>
    <n v="990314.78591139708"/>
    <s v="Favourable"/>
  </r>
  <r>
    <s v="PID5151"/>
    <x v="1105"/>
    <x v="6"/>
    <x v="2"/>
    <x v="0"/>
    <x v="22"/>
    <n v="6945"/>
    <n v="1924993"/>
    <n v="12319"/>
    <n v="362206.19550859742"/>
    <n v="4826.4260123241102"/>
    <n v="1912674"/>
    <n v="1557960.3784790784"/>
    <s v="Favourable"/>
  </r>
  <r>
    <s v="PID2302"/>
    <x v="935"/>
    <x v="6"/>
    <x v="2"/>
    <x v="2"/>
    <x v="34"/>
    <n v="7510"/>
    <n v="1739491"/>
    <n v="0"/>
    <n v="1645229.4379248642"/>
    <n v="5940.4525183938131"/>
    <n v="1739491"/>
    <n v="88321.109556742013"/>
    <s v="Favourable"/>
  </r>
  <r>
    <s v="PID2276"/>
    <x v="668"/>
    <x v="6"/>
    <x v="2"/>
    <x v="1"/>
    <x v="30"/>
    <n v="7325"/>
    <n v="784316"/>
    <n v="39869"/>
    <n v="13722.131275257436"/>
    <n v="114098.49502526481"/>
    <n v="744447"/>
    <n v="656495.37369947776"/>
    <s v="Favourable"/>
  </r>
  <r>
    <s v="PID2518"/>
    <x v="174"/>
    <x v="6"/>
    <x v="2"/>
    <x v="0"/>
    <x v="43"/>
    <n v="9145"/>
    <n v="1988506"/>
    <n v="43529"/>
    <n v="1092986.0290051154"/>
    <n v="619851.56386943895"/>
    <n v="1944977"/>
    <n v="275668.40712544555"/>
    <s v="Favourable"/>
  </r>
  <r>
    <s v="PID641"/>
    <x v="1249"/>
    <x v="6"/>
    <x v="2"/>
    <x v="1"/>
    <x v="27"/>
    <n v="6609"/>
    <n v="1572313"/>
    <n v="25589"/>
    <n v="688452.62784453458"/>
    <n v="300005.91083994944"/>
    <n v="1546724"/>
    <n v="583854.46131551592"/>
    <s v="Favourable"/>
  </r>
  <r>
    <s v="PID5972"/>
    <x v="1302"/>
    <x v="7"/>
    <x v="0"/>
    <x v="0"/>
    <x v="19"/>
    <n v="6321"/>
    <n v="2167052"/>
    <n v="0"/>
    <n v="1542243.5254523857"/>
    <n v="595514.92959655146"/>
    <n v="2167052"/>
    <n v="29293.544951062649"/>
    <s v="Favourable"/>
  </r>
  <r>
    <s v="PID1120"/>
    <x v="184"/>
    <x v="7"/>
    <x v="0"/>
    <x v="0"/>
    <x v="33"/>
    <n v="7955"/>
    <n v="1589993"/>
    <n v="41776"/>
    <n v="467075.5952198889"/>
    <n v="401021.02592806885"/>
    <n v="1548217"/>
    <n v="721896.37885204225"/>
    <s v="Favourable"/>
  </r>
  <r>
    <s v="PID4780"/>
    <x v="1274"/>
    <x v="6"/>
    <x v="2"/>
    <x v="2"/>
    <x v="19"/>
    <n v="9112"/>
    <n v="2413489"/>
    <n v="50227"/>
    <n v="93254.243200328754"/>
    <n v="356523.29358151968"/>
    <n v="2363262"/>
    <n v="1963711.4632181516"/>
    <s v="Favourable"/>
  </r>
  <r>
    <s v="PID2296"/>
    <x v="608"/>
    <x v="6"/>
    <x v="2"/>
    <x v="2"/>
    <x v="10"/>
    <n v="6028"/>
    <n v="563980"/>
    <n v="12366"/>
    <n v="549739.75934545405"/>
    <n v="134710.23599994413"/>
    <n v="551614"/>
    <n v="-120469.9953453982"/>
    <s v="Adverse"/>
  </r>
  <r>
    <s v="PID4043"/>
    <x v="1433"/>
    <x v="7"/>
    <x v="0"/>
    <x v="0"/>
    <x v="39"/>
    <n v="7619"/>
    <n v="495728"/>
    <n v="11988"/>
    <n v="231020.12569927445"/>
    <n v="142668.64348511971"/>
    <n v="483740"/>
    <n v="122039.23081560584"/>
    <s v="Favourable"/>
  </r>
  <r>
    <s v="PID1301"/>
    <x v="21"/>
    <x v="6"/>
    <x v="2"/>
    <x v="2"/>
    <x v="46"/>
    <n v="5612"/>
    <n v="2021001"/>
    <n v="0"/>
    <n v="991855.05889409641"/>
    <n v="187290.95115730504"/>
    <n v="2021001"/>
    <n v="841854.98994859867"/>
    <s v="Favourable"/>
  </r>
  <r>
    <s v="PID732"/>
    <x v="1434"/>
    <x v="6"/>
    <x v="2"/>
    <x v="1"/>
    <x v="28"/>
    <n v="8068"/>
    <n v="1736761"/>
    <n v="0"/>
    <n v="302422.22516827396"/>
    <n v="356605.83194427943"/>
    <n v="1736761"/>
    <n v="1077732.9428874466"/>
    <s v="Favourable"/>
  </r>
  <r>
    <s v="PID4888"/>
    <x v="931"/>
    <x v="5"/>
    <x v="3"/>
    <x v="2"/>
    <x v="12"/>
    <n v="5811"/>
    <n v="1372326"/>
    <n v="29272"/>
    <n v="874744.9106699276"/>
    <n v="259267.52850278025"/>
    <n v="1343054"/>
    <n v="238313.56082729204"/>
    <s v="Favourable"/>
  </r>
  <r>
    <s v="PID5404"/>
    <x v="124"/>
    <x v="7"/>
    <x v="0"/>
    <x v="0"/>
    <x v="5"/>
    <n v="7682"/>
    <n v="2223638"/>
    <n v="24889"/>
    <n v="1183900.2634567856"/>
    <n v="627281.15004984185"/>
    <n v="2198749"/>
    <n v="412456.58649337245"/>
    <s v="Favourable"/>
  </r>
  <r>
    <s v="PID3902"/>
    <x v="713"/>
    <x v="6"/>
    <x v="2"/>
    <x v="0"/>
    <x v="30"/>
    <n v="8522"/>
    <n v="1942385"/>
    <n v="18778"/>
    <n v="1456038.6854824545"/>
    <n v="325940.43332255178"/>
    <n v="1923607"/>
    <n v="160405.88119499385"/>
    <s v="Favourable"/>
  </r>
  <r>
    <s v="PID1488"/>
    <x v="318"/>
    <x v="7"/>
    <x v="0"/>
    <x v="1"/>
    <x v="26"/>
    <n v="8804"/>
    <n v="1978715"/>
    <n v="0"/>
    <n v="1820825.3741391599"/>
    <n v="269551.33978151745"/>
    <n v="1978715"/>
    <n v="-111661.71392067731"/>
    <s v="Adverse"/>
  </r>
  <r>
    <s v="PID4887"/>
    <x v="124"/>
    <x v="7"/>
    <x v="0"/>
    <x v="2"/>
    <x v="37"/>
    <n v="9490"/>
    <n v="1832438"/>
    <n v="0"/>
    <n v="905921.48042230832"/>
    <n v="225074.42179687312"/>
    <n v="1832438"/>
    <n v="701442.09778081859"/>
    <s v="Favourable"/>
  </r>
  <r>
    <s v="PID4976"/>
    <x v="898"/>
    <x v="6"/>
    <x v="2"/>
    <x v="0"/>
    <x v="28"/>
    <n v="8681"/>
    <n v="1976885"/>
    <n v="74793"/>
    <n v="1213484.0185059677"/>
    <n v="344570.00705535192"/>
    <n v="1902092"/>
    <n v="418830.97443868034"/>
    <s v="Favourable"/>
  </r>
  <r>
    <s v="PID748"/>
    <x v="757"/>
    <x v="7"/>
    <x v="0"/>
    <x v="2"/>
    <x v="19"/>
    <n v="8068"/>
    <n v="1259900"/>
    <n v="27961"/>
    <n v="75328.696630461738"/>
    <n v="367084.87645303266"/>
    <n v="1231939"/>
    <n v="817486.42691650568"/>
    <s v="Favourable"/>
  </r>
  <r>
    <s v="PID2306"/>
    <x v="1250"/>
    <x v="5"/>
    <x v="3"/>
    <x v="0"/>
    <x v="35"/>
    <n v="7160"/>
    <n v="1938946"/>
    <n v="53072"/>
    <n v="240834.29617471498"/>
    <n v="141563.14747150461"/>
    <n v="1885874"/>
    <n v="1556548.5563537804"/>
    <s v="Favourable"/>
  </r>
  <r>
    <s v="PID2795"/>
    <x v="807"/>
    <x v="5"/>
    <x v="3"/>
    <x v="1"/>
    <x v="30"/>
    <n v="7852"/>
    <n v="399135"/>
    <n v="14606"/>
    <n v="137731.94579355716"/>
    <n v="72519.679333538807"/>
    <n v="384529"/>
    <n v="188883.37487290404"/>
    <s v="Favourable"/>
  </r>
  <r>
    <s v="PID1330"/>
    <x v="374"/>
    <x v="6"/>
    <x v="2"/>
    <x v="2"/>
    <x v="33"/>
    <n v="6811"/>
    <n v="495121"/>
    <n v="0"/>
    <n v="405278.09858442406"/>
    <n v="69814.457207688465"/>
    <n v="495121"/>
    <n v="20028.444207887456"/>
    <s v="Favourable"/>
  </r>
  <r>
    <s v="PID2581"/>
    <x v="1049"/>
    <x v="7"/>
    <x v="0"/>
    <x v="0"/>
    <x v="13"/>
    <n v="8572"/>
    <n v="1417141"/>
    <n v="0"/>
    <n v="198720.05423243946"/>
    <n v="285683.40391385439"/>
    <n v="1417141"/>
    <n v="932737.54185370612"/>
    <s v="Favourable"/>
  </r>
  <r>
    <s v="PID2735"/>
    <x v="327"/>
    <x v="6"/>
    <x v="2"/>
    <x v="2"/>
    <x v="46"/>
    <n v="7967"/>
    <n v="408618"/>
    <n v="50027"/>
    <n v="214536.80944360403"/>
    <n v="131885.91704402832"/>
    <n v="358591"/>
    <n v="62195.273512367625"/>
    <s v="Favourable"/>
  </r>
  <r>
    <s v="PID3806"/>
    <x v="760"/>
    <x v="2"/>
    <x v="2"/>
    <x v="0"/>
    <x v="0"/>
    <n v="7940"/>
    <n v="1542787"/>
    <n v="25607"/>
    <n v="666778.56964456872"/>
    <n v="178728.68379983361"/>
    <n v="1517180"/>
    <n v="697279.74655559764"/>
    <s v="Favourable"/>
  </r>
  <r>
    <s v="PID5584"/>
    <x v="1346"/>
    <x v="5"/>
    <x v="3"/>
    <x v="0"/>
    <x v="29"/>
    <n v="8041"/>
    <n v="1944607"/>
    <n v="32211"/>
    <n v="1469535.6702201602"/>
    <n v="157087.16818569662"/>
    <n v="1912396"/>
    <n v="317984.16159414314"/>
    <s v="Favourable"/>
  </r>
  <r>
    <s v="PID5607"/>
    <x v="1225"/>
    <x v="2"/>
    <x v="2"/>
    <x v="0"/>
    <x v="37"/>
    <n v="9259"/>
    <n v="315966"/>
    <n v="0"/>
    <n v="92927.297725854267"/>
    <n v="64826.453192676396"/>
    <n v="315966"/>
    <n v="158212.24908146934"/>
    <s v="Favourable"/>
  </r>
  <r>
    <s v="PID400"/>
    <x v="930"/>
    <x v="6"/>
    <x v="2"/>
    <x v="1"/>
    <x v="44"/>
    <n v="7123"/>
    <n v="1872957"/>
    <n v="42400"/>
    <n v="1390845.7099963364"/>
    <n v="414993.55397669628"/>
    <n v="1830557"/>
    <n v="67117.73602696741"/>
    <s v="Favourable"/>
  </r>
  <r>
    <s v="PID4165"/>
    <x v="1435"/>
    <x v="6"/>
    <x v="2"/>
    <x v="0"/>
    <x v="40"/>
    <n v="6283"/>
    <n v="1083219"/>
    <n v="46959"/>
    <n v="639768.81434635329"/>
    <n v="151115.45540723341"/>
    <n v="1036260"/>
    <n v="292334.73024641327"/>
    <s v="Favourable"/>
  </r>
  <r>
    <s v="PID2884"/>
    <x v="309"/>
    <x v="6"/>
    <x v="2"/>
    <x v="1"/>
    <x v="0"/>
    <n v="7531"/>
    <n v="406490"/>
    <n v="46713"/>
    <n v="337600.15577463806"/>
    <n v="26701.381874579933"/>
    <n v="359777"/>
    <n v="42188.462350782007"/>
    <s v="Favourable"/>
  </r>
  <r>
    <s v="PID3831"/>
    <x v="961"/>
    <x v="5"/>
    <x v="3"/>
    <x v="0"/>
    <x v="16"/>
    <n v="7690"/>
    <n v="1220822"/>
    <n v="46552"/>
    <n v="583766.71984753094"/>
    <n v="266457.81874366011"/>
    <n v="1174270"/>
    <n v="370597.46140880894"/>
    <s v="Favourable"/>
  </r>
  <r>
    <s v="PID6150"/>
    <x v="1129"/>
    <x v="5"/>
    <x v="3"/>
    <x v="0"/>
    <x v="8"/>
    <n v="6926"/>
    <n v="1649608"/>
    <n v="47965"/>
    <n v="523439.77141835773"/>
    <n v="261827.08671255739"/>
    <n v="1601643"/>
    <n v="864341.14186908491"/>
    <s v="Favourable"/>
  </r>
  <r>
    <s v="PID5396"/>
    <x v="182"/>
    <x v="6"/>
    <x v="2"/>
    <x v="1"/>
    <x v="26"/>
    <n v="7831"/>
    <n v="1472003"/>
    <n v="28469"/>
    <n v="1353138.4998831134"/>
    <n v="169596.85070155098"/>
    <n v="1443534"/>
    <n v="-50732.350584664382"/>
    <s v="Adverse"/>
  </r>
  <r>
    <s v="PID3926"/>
    <x v="1436"/>
    <x v="7"/>
    <x v="0"/>
    <x v="1"/>
    <x v="46"/>
    <n v="8709"/>
    <n v="1934866"/>
    <n v="0"/>
    <n v="1268587.3391409672"/>
    <n v="209490.4820761288"/>
    <n v="1934866"/>
    <n v="456788.17878290405"/>
    <s v="Favourable"/>
  </r>
  <r>
    <s v="PID433"/>
    <x v="1093"/>
    <x v="5"/>
    <x v="3"/>
    <x v="0"/>
    <x v="16"/>
    <n v="6862"/>
    <n v="2445443"/>
    <n v="12857"/>
    <n v="938253.04301542579"/>
    <n v="423458.48013161839"/>
    <n v="2432586"/>
    <n v="1083731.4768529558"/>
    <s v="Favourable"/>
  </r>
  <r>
    <s v="PID2473"/>
    <x v="939"/>
    <x v="5"/>
    <x v="3"/>
    <x v="2"/>
    <x v="13"/>
    <n v="6306"/>
    <n v="1678410"/>
    <n v="0"/>
    <n v="552790.01399280608"/>
    <n v="174323.66366988159"/>
    <n v="1678410"/>
    <n v="951296.32233731239"/>
    <s v="Favourable"/>
  </r>
  <r>
    <s v="PID2677"/>
    <x v="1437"/>
    <x v="6"/>
    <x v="2"/>
    <x v="0"/>
    <x v="4"/>
    <n v="8457"/>
    <n v="1860430"/>
    <n v="50974"/>
    <n v="1781263.179980045"/>
    <n v="130293.91383035395"/>
    <n v="1809456"/>
    <n v="-51127.09381039883"/>
    <s v="Adverse"/>
  </r>
  <r>
    <s v="PID4058"/>
    <x v="576"/>
    <x v="5"/>
    <x v="3"/>
    <x v="0"/>
    <x v="26"/>
    <n v="5693"/>
    <n v="442962"/>
    <n v="0"/>
    <n v="435926.32801731245"/>
    <n v="58598.402428691217"/>
    <n v="442962"/>
    <n v="-51562.730446003668"/>
    <s v="Adverse"/>
  </r>
  <r>
    <s v="PID6355"/>
    <x v="1052"/>
    <x v="5"/>
    <x v="3"/>
    <x v="0"/>
    <x v="32"/>
    <n v="7353"/>
    <n v="1711873"/>
    <n v="0"/>
    <n v="1303097.3371111623"/>
    <n v="548016.82792413735"/>
    <n v="1711873"/>
    <n v="-139241.16503529949"/>
    <s v="Adverse"/>
  </r>
  <r>
    <s v="PID3254"/>
    <x v="333"/>
    <x v="2"/>
    <x v="2"/>
    <x v="2"/>
    <x v="27"/>
    <n v="8574"/>
    <n v="2267866"/>
    <n v="37099"/>
    <n v="1880925.142959812"/>
    <n v="117760.14455243731"/>
    <n v="2230767"/>
    <n v="269180.71248775069"/>
    <s v="Favourable"/>
  </r>
  <r>
    <s v="PID5996"/>
    <x v="605"/>
    <x v="6"/>
    <x v="2"/>
    <x v="1"/>
    <x v="10"/>
    <n v="6571"/>
    <n v="1336107"/>
    <n v="13260"/>
    <n v="352057.35906852828"/>
    <n v="395710.21116703423"/>
    <n v="1322847"/>
    <n v="588339.42976443749"/>
    <s v="Favourable"/>
  </r>
  <r>
    <s v="PID4828"/>
    <x v="1245"/>
    <x v="6"/>
    <x v="2"/>
    <x v="0"/>
    <x v="38"/>
    <n v="6496"/>
    <n v="447515"/>
    <n v="0"/>
    <n v="113664.29015935298"/>
    <n v="84709.90419678457"/>
    <n v="447515"/>
    <n v="249140.80564386246"/>
    <s v="Favourable"/>
  </r>
  <r>
    <s v="PID1606"/>
    <x v="590"/>
    <x v="7"/>
    <x v="0"/>
    <x v="2"/>
    <x v="43"/>
    <n v="8621"/>
    <n v="1496234"/>
    <n v="0"/>
    <n v="1339336.2051708272"/>
    <n v="167095.68850746585"/>
    <n v="1496234"/>
    <n v="-10197.893678293098"/>
    <s v="Adverse"/>
  </r>
  <r>
    <s v="PID1967"/>
    <x v="509"/>
    <x v="5"/>
    <x v="3"/>
    <x v="0"/>
    <x v="39"/>
    <n v="5979"/>
    <n v="1139248"/>
    <n v="0"/>
    <n v="80061.173290497434"/>
    <n v="74917.4511796562"/>
    <n v="1139248"/>
    <n v="984269.37552984641"/>
    <s v="Favourable"/>
  </r>
  <r>
    <s v="PID3200"/>
    <x v="510"/>
    <x v="2"/>
    <x v="2"/>
    <x v="1"/>
    <x v="26"/>
    <n v="9198"/>
    <n v="1703977"/>
    <n v="44194"/>
    <n v="1367288.4751587403"/>
    <n v="495845.22589964693"/>
    <n v="1659783"/>
    <n v="-159156.70105838729"/>
    <s v="Adverse"/>
  </r>
  <r>
    <s v="PID3500"/>
    <x v="141"/>
    <x v="7"/>
    <x v="0"/>
    <x v="1"/>
    <x v="42"/>
    <n v="8832"/>
    <n v="2142885"/>
    <n v="55435"/>
    <n v="95458.093475885835"/>
    <n v="146683.50683004534"/>
    <n v="2087450"/>
    <n v="1900743.3996940688"/>
    <s v="Favourable"/>
  </r>
  <r>
    <s v="PID409"/>
    <x v="400"/>
    <x v="2"/>
    <x v="2"/>
    <x v="0"/>
    <x v="14"/>
    <n v="6247"/>
    <n v="1941856"/>
    <n v="58557"/>
    <n v="642179.53478018264"/>
    <n v="516542.92331017443"/>
    <n v="1883299"/>
    <n v="783133.54190964298"/>
    <s v="Favourable"/>
  </r>
  <r>
    <s v="PID2121"/>
    <x v="1430"/>
    <x v="6"/>
    <x v="2"/>
    <x v="2"/>
    <x v="9"/>
    <n v="8286"/>
    <n v="1634443"/>
    <n v="0"/>
    <n v="1582861.7026466557"/>
    <n v="219512.07994929003"/>
    <n v="1634443"/>
    <n v="-167930.78259594576"/>
    <s v="Adverse"/>
  </r>
  <r>
    <s v="PID3964"/>
    <x v="976"/>
    <x v="6"/>
    <x v="2"/>
    <x v="1"/>
    <x v="32"/>
    <n v="8635"/>
    <n v="2350283"/>
    <n v="71405"/>
    <n v="3839.0721577942868"/>
    <n v="254144.21816642032"/>
    <n v="2278878"/>
    <n v="2092299.7096757854"/>
    <s v="Favourable"/>
  </r>
  <r>
    <s v="PID1042"/>
    <x v="541"/>
    <x v="2"/>
    <x v="2"/>
    <x v="2"/>
    <x v="39"/>
    <n v="7685"/>
    <n v="1723117"/>
    <n v="11627"/>
    <n v="86923.16364896702"/>
    <n v="151466.31100104246"/>
    <n v="1711490"/>
    <n v="1484727.5253499905"/>
    <s v="Favourable"/>
  </r>
  <r>
    <s v="PID1993"/>
    <x v="247"/>
    <x v="6"/>
    <x v="2"/>
    <x v="1"/>
    <x v="2"/>
    <n v="6620"/>
    <n v="438844"/>
    <n v="0"/>
    <n v="193618.04857865002"/>
    <n v="94108.916984775336"/>
    <n v="438844"/>
    <n v="151117.03443657467"/>
    <s v="Favourable"/>
  </r>
  <r>
    <s v="PID3547"/>
    <x v="173"/>
    <x v="5"/>
    <x v="3"/>
    <x v="2"/>
    <x v="16"/>
    <n v="5852"/>
    <n v="379732"/>
    <n v="32121"/>
    <n v="203914.52032305865"/>
    <n v="122126.42636709953"/>
    <n v="347611"/>
    <n v="53691.053309841838"/>
    <s v="Favourable"/>
  </r>
  <r>
    <s v="PID5134"/>
    <x v="456"/>
    <x v="7"/>
    <x v="0"/>
    <x v="1"/>
    <x v="6"/>
    <n v="9082"/>
    <n v="864271"/>
    <n v="60353"/>
    <n v="387931.41799525567"/>
    <n v="142823.43155352262"/>
    <n v="803918"/>
    <n v="333516.15045122174"/>
    <s v="Favourable"/>
  </r>
  <r>
    <s v="PID5425"/>
    <x v="307"/>
    <x v="5"/>
    <x v="3"/>
    <x v="0"/>
    <x v="44"/>
    <n v="6542"/>
    <n v="1327538"/>
    <n v="0"/>
    <n v="1160644.985857188"/>
    <n v="327365.88406864967"/>
    <n v="1327538"/>
    <n v="-160472.86992583773"/>
    <s v="Adverse"/>
  </r>
  <r>
    <s v="PID350"/>
    <x v="1402"/>
    <x v="6"/>
    <x v="2"/>
    <x v="0"/>
    <x v="12"/>
    <n v="8796"/>
    <n v="1491952"/>
    <n v="0"/>
    <n v="561949.98212425248"/>
    <n v="86425.065544714176"/>
    <n v="1491952"/>
    <n v="843576.9523310333"/>
    <s v="Favourable"/>
  </r>
  <r>
    <s v="PID2776"/>
    <x v="281"/>
    <x v="2"/>
    <x v="2"/>
    <x v="1"/>
    <x v="40"/>
    <n v="6136"/>
    <n v="2306780"/>
    <n v="32170"/>
    <n v="325631.7515128174"/>
    <n v="630097.91721935442"/>
    <n v="2274610"/>
    <n v="1351050.3312678281"/>
    <s v="Favourable"/>
  </r>
  <r>
    <s v="PID2937"/>
    <x v="1438"/>
    <x v="2"/>
    <x v="2"/>
    <x v="1"/>
    <x v="19"/>
    <n v="9062"/>
    <n v="1743070"/>
    <n v="48352"/>
    <n v="825665.34750795038"/>
    <n v="528699.18393775297"/>
    <n v="1694718"/>
    <n v="388705.46855429653"/>
    <s v="Favourable"/>
  </r>
  <r>
    <s v="PID4415"/>
    <x v="1439"/>
    <x v="6"/>
    <x v="2"/>
    <x v="0"/>
    <x v="10"/>
    <n v="9033"/>
    <n v="267346"/>
    <n v="56211"/>
    <n v="108887.54242386288"/>
    <n v="19627.665197897873"/>
    <n v="211135"/>
    <n v="138830.79237823925"/>
    <s v="Favourable"/>
  </r>
  <r>
    <s v="PID5135"/>
    <x v="1218"/>
    <x v="6"/>
    <x v="2"/>
    <x v="1"/>
    <x v="3"/>
    <n v="5683"/>
    <n v="2308242"/>
    <n v="48638"/>
    <n v="1260320.8378926751"/>
    <n v="715710.97448234062"/>
    <n v="2259604"/>
    <n v="332210.18762498442"/>
    <s v="Favourable"/>
  </r>
  <r>
    <s v="PID6380"/>
    <x v="543"/>
    <x v="7"/>
    <x v="0"/>
    <x v="0"/>
    <x v="40"/>
    <n v="6885"/>
    <n v="1842976"/>
    <n v="0"/>
    <n v="1516990.7681769154"/>
    <n v="404049.26783447078"/>
    <n v="1842976"/>
    <n v="-78064.036011386197"/>
    <s v="Adverse"/>
  </r>
  <r>
    <s v="PID2219"/>
    <x v="821"/>
    <x v="2"/>
    <x v="2"/>
    <x v="1"/>
    <x v="19"/>
    <n v="8476"/>
    <n v="1975144"/>
    <n v="0"/>
    <n v="145214.24795795357"/>
    <n v="491553.44579582778"/>
    <n v="1975144"/>
    <n v="1338376.3062462187"/>
    <s v="Favourable"/>
  </r>
  <r>
    <s v="PID4898"/>
    <x v="648"/>
    <x v="2"/>
    <x v="2"/>
    <x v="2"/>
    <x v="46"/>
    <n v="8298"/>
    <n v="1679708"/>
    <n v="24922"/>
    <n v="792240.57996332366"/>
    <n v="460184.87530085287"/>
    <n v="1654786"/>
    <n v="427282.54473582353"/>
    <s v="Favourable"/>
  </r>
  <r>
    <s v="PID5866"/>
    <x v="935"/>
    <x v="7"/>
    <x v="0"/>
    <x v="1"/>
    <x v="46"/>
    <n v="6858"/>
    <n v="1483329"/>
    <n v="55292"/>
    <n v="1250850.2305088621"/>
    <n v="381196.78092256718"/>
    <n v="1428037"/>
    <n v="-148718.0114314293"/>
    <s v="Adverse"/>
  </r>
  <r>
    <s v="PID4666"/>
    <x v="674"/>
    <x v="7"/>
    <x v="0"/>
    <x v="2"/>
    <x v="2"/>
    <n v="7815"/>
    <n v="440569"/>
    <n v="92063"/>
    <n v="365911.41530953598"/>
    <n v="55268.061194913404"/>
    <n v="348506"/>
    <n v="19389.523495550617"/>
    <s v="Favourable"/>
  </r>
  <r>
    <s v="PID5462"/>
    <x v="65"/>
    <x v="6"/>
    <x v="2"/>
    <x v="0"/>
    <x v="39"/>
    <n v="7305"/>
    <n v="1429416"/>
    <n v="29951"/>
    <n v="90493.364016105246"/>
    <n v="297335.31821573613"/>
    <n v="1399465"/>
    <n v="1041587.3177681586"/>
    <s v="Favourable"/>
  </r>
  <r>
    <s v="PID6099"/>
    <x v="1440"/>
    <x v="7"/>
    <x v="0"/>
    <x v="0"/>
    <x v="17"/>
    <n v="5651"/>
    <n v="1868938"/>
    <n v="0"/>
    <n v="396941.71429396968"/>
    <n v="371913.65971258603"/>
    <n v="1868938"/>
    <n v="1100082.6259934444"/>
    <s v="Favourable"/>
  </r>
  <r>
    <s v="PID2049"/>
    <x v="887"/>
    <x v="6"/>
    <x v="2"/>
    <x v="0"/>
    <x v="44"/>
    <n v="9387"/>
    <n v="502464"/>
    <n v="0"/>
    <n v="40855.328111088798"/>
    <n v="157145.00409371659"/>
    <n v="502464"/>
    <n v="304463.6677951946"/>
    <s v="Favourable"/>
  </r>
  <r>
    <s v="PID6322"/>
    <x v="119"/>
    <x v="5"/>
    <x v="3"/>
    <x v="1"/>
    <x v="25"/>
    <n v="5987"/>
    <n v="1935636"/>
    <n v="16407"/>
    <n v="922079.24955054431"/>
    <n v="423795.46284923796"/>
    <n v="1919229"/>
    <n v="589761.28760021785"/>
    <s v="Favourable"/>
  </r>
  <r>
    <s v="PID6383"/>
    <x v="760"/>
    <x v="5"/>
    <x v="3"/>
    <x v="2"/>
    <x v="38"/>
    <n v="5637"/>
    <n v="2286408"/>
    <n v="0"/>
    <n v="1773901.219365719"/>
    <n v="161538.19710777755"/>
    <n v="2286408"/>
    <n v="350968.58352650353"/>
    <s v="Favourable"/>
  </r>
  <r>
    <s v="PID2017"/>
    <x v="941"/>
    <x v="6"/>
    <x v="2"/>
    <x v="0"/>
    <x v="5"/>
    <n v="9314"/>
    <n v="770348"/>
    <n v="0"/>
    <n v="329461.65480521339"/>
    <n v="125837.88861022597"/>
    <n v="770348"/>
    <n v="315048.45658456063"/>
    <s v="Favourable"/>
  </r>
  <r>
    <s v="PID2579"/>
    <x v="165"/>
    <x v="7"/>
    <x v="0"/>
    <x v="2"/>
    <x v="27"/>
    <n v="5711"/>
    <n v="1003247"/>
    <n v="0"/>
    <n v="467224.3646324976"/>
    <n v="295722.20888779202"/>
    <n v="1003247"/>
    <n v="240300.42647971038"/>
    <s v="Favourable"/>
  </r>
  <r>
    <s v="PID1353"/>
    <x v="102"/>
    <x v="6"/>
    <x v="2"/>
    <x v="2"/>
    <x v="27"/>
    <n v="6872"/>
    <n v="2187941"/>
    <n v="70891"/>
    <n v="435587.83297321881"/>
    <n v="73195.967547369815"/>
    <n v="2117050"/>
    <n v="1679157.1994794114"/>
    <s v="Favourable"/>
  </r>
  <r>
    <s v="PID1200"/>
    <x v="399"/>
    <x v="2"/>
    <x v="2"/>
    <x v="1"/>
    <x v="42"/>
    <n v="7380"/>
    <n v="1768719"/>
    <n v="0"/>
    <n v="444813.630357477"/>
    <n v="349482.16537463694"/>
    <n v="1768719"/>
    <n v="974423.204267886"/>
    <s v="Favourable"/>
  </r>
  <r>
    <s v="PID2500"/>
    <x v="1180"/>
    <x v="5"/>
    <x v="3"/>
    <x v="0"/>
    <x v="8"/>
    <n v="7607"/>
    <n v="361034"/>
    <n v="0"/>
    <n v="360343.61815152515"/>
    <n v="17127.512746230164"/>
    <n v="361034"/>
    <n v="-16437.130897755327"/>
    <s v="Adverse"/>
  </r>
  <r>
    <s v="PID3808"/>
    <x v="1441"/>
    <x v="5"/>
    <x v="3"/>
    <x v="0"/>
    <x v="14"/>
    <n v="7894"/>
    <n v="1372534"/>
    <n v="0"/>
    <n v="61624.3380653649"/>
    <n v="51779.294586702767"/>
    <n v="1372534"/>
    <n v="1259130.3673479324"/>
    <s v="Favourable"/>
  </r>
  <r>
    <s v="PID4177"/>
    <x v="1442"/>
    <x v="2"/>
    <x v="2"/>
    <x v="1"/>
    <x v="11"/>
    <n v="6895"/>
    <n v="1413703"/>
    <n v="0"/>
    <n v="551766.58469265071"/>
    <n v="256907.35345558057"/>
    <n v="1413703"/>
    <n v="605029.06185176875"/>
    <s v="Favourable"/>
  </r>
  <r>
    <s v="PID4479"/>
    <x v="1034"/>
    <x v="7"/>
    <x v="0"/>
    <x v="2"/>
    <x v="12"/>
    <n v="7236"/>
    <n v="1565515"/>
    <n v="10417"/>
    <n v="1390777.679293795"/>
    <n v="126658.68779519876"/>
    <n v="1555098"/>
    <n v="48078.632911006222"/>
    <s v="Favourable"/>
  </r>
  <r>
    <s v="PID5525"/>
    <x v="619"/>
    <x v="7"/>
    <x v="0"/>
    <x v="0"/>
    <x v="27"/>
    <n v="7498"/>
    <n v="2158400"/>
    <n v="0"/>
    <n v="176662.08600023281"/>
    <n v="86317.123615235862"/>
    <n v="2158400"/>
    <n v="1895420.7903845313"/>
    <s v="Favourable"/>
  </r>
  <r>
    <s v="PID5910"/>
    <x v="400"/>
    <x v="6"/>
    <x v="2"/>
    <x v="0"/>
    <x v="23"/>
    <n v="8723"/>
    <n v="2298743"/>
    <n v="0"/>
    <n v="1571833.5886788054"/>
    <n v="714367.36003827024"/>
    <n v="2298743"/>
    <n v="12542.0512829246"/>
    <s v="Favourable"/>
  </r>
  <r>
    <s v="PID915"/>
    <x v="985"/>
    <x v="7"/>
    <x v="0"/>
    <x v="1"/>
    <x v="45"/>
    <n v="7573"/>
    <n v="1329245"/>
    <n v="15856"/>
    <n v="833285.46745033714"/>
    <n v="251589.07348431941"/>
    <n v="1313389"/>
    <n v="244370.45906534349"/>
    <s v="Favourable"/>
  </r>
  <r>
    <s v="PID1161"/>
    <x v="518"/>
    <x v="7"/>
    <x v="0"/>
    <x v="1"/>
    <x v="42"/>
    <n v="6471"/>
    <n v="2290280"/>
    <n v="0"/>
    <n v="1425446.452613622"/>
    <n v="31334.289411032569"/>
    <n v="2290280"/>
    <n v="833499.25797534548"/>
    <s v="Favourable"/>
  </r>
  <r>
    <s v="PID2298"/>
    <x v="236"/>
    <x v="6"/>
    <x v="2"/>
    <x v="2"/>
    <x v="29"/>
    <n v="9421"/>
    <n v="1953875"/>
    <n v="25269"/>
    <n v="568107.72970903735"/>
    <n v="331131.24258876254"/>
    <n v="1928606"/>
    <n v="1054636.0277022002"/>
    <s v="Favourable"/>
  </r>
  <r>
    <s v="PID6062"/>
    <x v="1260"/>
    <x v="5"/>
    <x v="3"/>
    <x v="2"/>
    <x v="40"/>
    <n v="6068"/>
    <n v="2021866"/>
    <n v="33649"/>
    <n v="1884723.6745339332"/>
    <n v="306437.04081068008"/>
    <n v="1988217"/>
    <n v="-169294.71534461342"/>
    <s v="Adverse"/>
  </r>
  <r>
    <s v="PID1898"/>
    <x v="596"/>
    <x v="5"/>
    <x v="3"/>
    <x v="0"/>
    <x v="0"/>
    <n v="7741"/>
    <n v="1541407"/>
    <n v="0"/>
    <n v="1173086.3368470452"/>
    <n v="54469.827750244564"/>
    <n v="1541407"/>
    <n v="313850.83540271013"/>
    <s v="Favourable"/>
  </r>
  <r>
    <s v="PID3159"/>
    <x v="994"/>
    <x v="6"/>
    <x v="2"/>
    <x v="0"/>
    <x v="44"/>
    <n v="8545"/>
    <n v="1483570"/>
    <n v="0"/>
    <n v="629660.65783286619"/>
    <n v="211867.30273687886"/>
    <n v="1483570"/>
    <n v="642042.03943025495"/>
    <s v="Favourable"/>
  </r>
  <r>
    <s v="PID5851"/>
    <x v="51"/>
    <x v="7"/>
    <x v="0"/>
    <x v="2"/>
    <x v="12"/>
    <n v="6650"/>
    <n v="1134348"/>
    <n v="14862"/>
    <n v="10467.868247974358"/>
    <n v="173124.05082019736"/>
    <n v="1119486"/>
    <n v="950756.08093182836"/>
    <s v="Favourable"/>
  </r>
  <r>
    <s v="PID1464"/>
    <x v="1353"/>
    <x v="6"/>
    <x v="2"/>
    <x v="1"/>
    <x v="23"/>
    <n v="8872"/>
    <n v="478482"/>
    <n v="0"/>
    <n v="134937.19289553451"/>
    <n v="157065.97148658385"/>
    <n v="478482"/>
    <n v="186478.83561788162"/>
    <s v="Favourable"/>
  </r>
  <r>
    <s v="PID1896"/>
    <x v="935"/>
    <x v="7"/>
    <x v="0"/>
    <x v="2"/>
    <x v="11"/>
    <n v="9129"/>
    <n v="2234672"/>
    <n v="45150"/>
    <n v="138674.17958046589"/>
    <n v="123313.88605304151"/>
    <n v="2189522"/>
    <n v="1972683.9343664926"/>
    <s v="Favourable"/>
  </r>
  <r>
    <s v="PID2805"/>
    <x v="889"/>
    <x v="7"/>
    <x v="0"/>
    <x v="0"/>
    <x v="46"/>
    <n v="6419"/>
    <n v="895312"/>
    <n v="25415"/>
    <n v="137236.4476813254"/>
    <n v="17045.580326940875"/>
    <n v="869897"/>
    <n v="741029.97199173376"/>
    <s v="Favourable"/>
  </r>
  <r>
    <s v="PID3324"/>
    <x v="1443"/>
    <x v="6"/>
    <x v="2"/>
    <x v="1"/>
    <x v="4"/>
    <n v="7244"/>
    <n v="1502057"/>
    <n v="39466"/>
    <n v="886798.67330641486"/>
    <n v="143574.74125679073"/>
    <n v="1462591"/>
    <n v="471683.58543679444"/>
    <s v="Favourable"/>
  </r>
  <r>
    <s v="PID5111"/>
    <x v="268"/>
    <x v="7"/>
    <x v="0"/>
    <x v="0"/>
    <x v="42"/>
    <n v="5907"/>
    <n v="1162479"/>
    <n v="30521"/>
    <n v="680039.79185927683"/>
    <n v="142065.25980264574"/>
    <n v="1131958"/>
    <n v="340373.9483380774"/>
    <s v="Favourable"/>
  </r>
  <r>
    <s v="PID6229"/>
    <x v="1317"/>
    <x v="7"/>
    <x v="0"/>
    <x v="0"/>
    <x v="11"/>
    <n v="5602"/>
    <n v="1850723"/>
    <n v="0"/>
    <n v="489452.02458686364"/>
    <n v="259358.00310387873"/>
    <n v="1850723"/>
    <n v="1101912.9723092576"/>
    <s v="Favourable"/>
  </r>
  <r>
    <s v="PID377"/>
    <x v="1444"/>
    <x v="2"/>
    <x v="2"/>
    <x v="2"/>
    <x v="34"/>
    <n v="5974"/>
    <n v="1640590"/>
    <n v="84665"/>
    <n v="228194.40114636658"/>
    <n v="303673.72930432338"/>
    <n v="1555925"/>
    <n v="1108721.8695493101"/>
    <s v="Favourable"/>
  </r>
  <r>
    <s v="PID2356"/>
    <x v="333"/>
    <x v="7"/>
    <x v="0"/>
    <x v="1"/>
    <x v="37"/>
    <n v="6656"/>
    <n v="1041455"/>
    <n v="0"/>
    <n v="809479.35974260001"/>
    <n v="197169.31691902809"/>
    <n v="1041455"/>
    <n v="34806.323338371934"/>
    <s v="Favourable"/>
  </r>
  <r>
    <s v="PID2195"/>
    <x v="424"/>
    <x v="6"/>
    <x v="2"/>
    <x v="0"/>
    <x v="1"/>
    <n v="7152"/>
    <n v="1544792"/>
    <n v="59552"/>
    <n v="1460337.2187236669"/>
    <n v="156472.73635867631"/>
    <n v="1485240"/>
    <n v="-72017.955082343193"/>
    <s v="Adverse"/>
  </r>
  <r>
    <s v="PID4682"/>
    <x v="851"/>
    <x v="7"/>
    <x v="0"/>
    <x v="1"/>
    <x v="22"/>
    <n v="5948"/>
    <n v="1210547"/>
    <n v="32261"/>
    <n v="1101081.1126640323"/>
    <n v="325989.07014069584"/>
    <n v="1178286"/>
    <n v="-216523.18280472816"/>
    <s v="Adverse"/>
  </r>
  <r>
    <s v="PID850"/>
    <x v="400"/>
    <x v="2"/>
    <x v="2"/>
    <x v="0"/>
    <x v="13"/>
    <n v="6368"/>
    <n v="1733877"/>
    <n v="72403"/>
    <n v="565351.350880621"/>
    <n v="504755.43807246746"/>
    <n v="1661474"/>
    <n v="663770.21104691154"/>
    <s v="Favourable"/>
  </r>
  <r>
    <s v="PID3588"/>
    <x v="808"/>
    <x v="6"/>
    <x v="2"/>
    <x v="0"/>
    <x v="0"/>
    <n v="5916"/>
    <n v="1851271"/>
    <n v="12574"/>
    <n v="270438.57994815684"/>
    <n v="297725.93880882172"/>
    <n v="1838697"/>
    <n v="1283106.4812430213"/>
    <s v="Favourable"/>
  </r>
  <r>
    <s v="PID2310"/>
    <x v="1172"/>
    <x v="6"/>
    <x v="2"/>
    <x v="0"/>
    <x v="28"/>
    <n v="9065"/>
    <n v="317396"/>
    <n v="0"/>
    <n v="55936.973992943858"/>
    <n v="15309.573915462941"/>
    <n v="317396"/>
    <n v="246149.45209159321"/>
    <s v="Favourable"/>
  </r>
  <r>
    <s v="PID3817"/>
    <x v="76"/>
    <x v="6"/>
    <x v="2"/>
    <x v="2"/>
    <x v="43"/>
    <n v="8323"/>
    <n v="953664"/>
    <n v="20170"/>
    <n v="18157.410825614719"/>
    <n v="136406.7163017375"/>
    <n v="933494"/>
    <n v="799099.87287264783"/>
    <s v="Favourable"/>
  </r>
  <r>
    <s v="PID1216"/>
    <x v="27"/>
    <x v="5"/>
    <x v="3"/>
    <x v="1"/>
    <x v="19"/>
    <n v="7849"/>
    <n v="2073306"/>
    <n v="19461"/>
    <n v="846298.72871414642"/>
    <n v="565166.3337317066"/>
    <n v="2053845"/>
    <n v="661840.93755414709"/>
    <s v="Favourable"/>
  </r>
  <r>
    <s v="PID4773"/>
    <x v="179"/>
    <x v="6"/>
    <x v="2"/>
    <x v="0"/>
    <x v="21"/>
    <n v="8144"/>
    <n v="1699159"/>
    <n v="52335"/>
    <n v="1238278.0301134186"/>
    <n v="351941.89007913927"/>
    <n v="1646824"/>
    <n v="108939.07980744215"/>
    <s v="Favourable"/>
  </r>
  <r>
    <s v="PID4502"/>
    <x v="1363"/>
    <x v="7"/>
    <x v="0"/>
    <x v="0"/>
    <x v="7"/>
    <n v="8444"/>
    <n v="1630176"/>
    <n v="43478"/>
    <n v="169061.96801715341"/>
    <n v="117231.67595568371"/>
    <n v="1586698"/>
    <n v="1343882.3560271629"/>
    <s v="Favourable"/>
  </r>
  <r>
    <s v="PID4788"/>
    <x v="640"/>
    <x v="6"/>
    <x v="2"/>
    <x v="2"/>
    <x v="25"/>
    <n v="5627"/>
    <n v="1579202"/>
    <n v="57992"/>
    <n v="173262.50787226259"/>
    <n v="383541.71879683743"/>
    <n v="1521210"/>
    <n v="1022397.7733309"/>
    <s v="Favourable"/>
  </r>
  <r>
    <s v="PID4394"/>
    <x v="398"/>
    <x v="6"/>
    <x v="2"/>
    <x v="2"/>
    <x v="24"/>
    <n v="6844"/>
    <n v="1572698"/>
    <n v="0"/>
    <n v="336076.92485576798"/>
    <n v="200117.046805897"/>
    <n v="1572698"/>
    <n v="1036504.028338335"/>
    <s v="Favourable"/>
  </r>
  <r>
    <s v="PID6418"/>
    <x v="835"/>
    <x v="7"/>
    <x v="0"/>
    <x v="2"/>
    <x v="10"/>
    <n v="7357"/>
    <n v="929311"/>
    <n v="0"/>
    <n v="101726.32199857025"/>
    <n v="162118.50691632819"/>
    <n v="929311"/>
    <n v="665466.17108510155"/>
    <s v="Favourable"/>
  </r>
  <r>
    <s v="PID5192"/>
    <x v="697"/>
    <x v="5"/>
    <x v="3"/>
    <x v="0"/>
    <x v="8"/>
    <n v="6817"/>
    <n v="1107830"/>
    <n v="54959"/>
    <n v="870531.72073287831"/>
    <n v="159728.35672782216"/>
    <n v="1052871"/>
    <n v="77569.922539299587"/>
    <s v="Favourable"/>
  </r>
  <r>
    <s v="PID5301"/>
    <x v="739"/>
    <x v="6"/>
    <x v="2"/>
    <x v="2"/>
    <x v="0"/>
    <n v="5982"/>
    <n v="618924"/>
    <n v="30855"/>
    <n v="142207.53680373423"/>
    <n v="134626.01478993116"/>
    <n v="588069"/>
    <n v="342090.44840633462"/>
    <s v="Favourable"/>
  </r>
  <r>
    <s v="PID5327"/>
    <x v="667"/>
    <x v="7"/>
    <x v="0"/>
    <x v="1"/>
    <x v="23"/>
    <n v="8996"/>
    <n v="925187"/>
    <n v="31998"/>
    <n v="658258.03129330603"/>
    <n v="73138.699232056199"/>
    <n v="893189"/>
    <n v="193790.26947463781"/>
    <s v="Favourable"/>
  </r>
  <r>
    <s v="PID763"/>
    <x v="829"/>
    <x v="7"/>
    <x v="0"/>
    <x v="0"/>
    <x v="24"/>
    <n v="8629"/>
    <n v="1756414"/>
    <n v="0"/>
    <n v="848657.04546487704"/>
    <n v="572818.71692275559"/>
    <n v="1756414"/>
    <n v="334938.23761236737"/>
    <s v="Favourable"/>
  </r>
  <r>
    <s v="PID1229"/>
    <x v="275"/>
    <x v="7"/>
    <x v="0"/>
    <x v="2"/>
    <x v="35"/>
    <n v="8476"/>
    <n v="994292"/>
    <n v="0"/>
    <n v="743201.75699570763"/>
    <n v="108929.46641702922"/>
    <n v="994292"/>
    <n v="142160.7765872631"/>
    <s v="Favourable"/>
  </r>
  <r>
    <s v="PID2960"/>
    <x v="988"/>
    <x v="6"/>
    <x v="2"/>
    <x v="2"/>
    <x v="19"/>
    <n v="6583"/>
    <n v="2450375"/>
    <n v="48391"/>
    <n v="54072.897265966247"/>
    <n v="588885.9600348071"/>
    <n v="2401984"/>
    <n v="1807416.1426992267"/>
    <s v="Favourable"/>
  </r>
  <r>
    <s v="PID5452"/>
    <x v="540"/>
    <x v="6"/>
    <x v="2"/>
    <x v="0"/>
    <x v="22"/>
    <n v="7981"/>
    <n v="793930"/>
    <n v="22776"/>
    <n v="542715.07035994588"/>
    <n v="36741.525749683955"/>
    <n v="771154"/>
    <n v="214473.40389037016"/>
    <s v="Favourable"/>
  </r>
  <r>
    <s v="PID5734"/>
    <x v="465"/>
    <x v="6"/>
    <x v="2"/>
    <x v="0"/>
    <x v="12"/>
    <n v="6526"/>
    <n v="1081701"/>
    <n v="40040"/>
    <n v="747455.15282913437"/>
    <n v="269204.85296695976"/>
    <n v="1041661"/>
    <n v="65040.994203905808"/>
    <s v="Favourable"/>
  </r>
  <r>
    <s v="PID300"/>
    <x v="327"/>
    <x v="7"/>
    <x v="0"/>
    <x v="1"/>
    <x v="20"/>
    <n v="5967"/>
    <n v="1704659"/>
    <n v="0"/>
    <n v="1314090.6137653019"/>
    <n v="368478.83165105619"/>
    <n v="1704659"/>
    <n v="22089.554583641933"/>
    <s v="Favourable"/>
  </r>
  <r>
    <s v="PID1258"/>
    <x v="383"/>
    <x v="5"/>
    <x v="3"/>
    <x v="1"/>
    <x v="0"/>
    <n v="9120"/>
    <n v="1602929"/>
    <n v="54217"/>
    <n v="492168.51353877812"/>
    <n v="138792.10957665797"/>
    <n v="1548712"/>
    <n v="971968.37688456394"/>
    <s v="Favourable"/>
  </r>
  <r>
    <s v="PID1819"/>
    <x v="912"/>
    <x v="6"/>
    <x v="2"/>
    <x v="1"/>
    <x v="23"/>
    <n v="6465"/>
    <n v="2329097"/>
    <n v="44773"/>
    <n v="1160355.9492269652"/>
    <n v="137450.43715750196"/>
    <n v="2284324"/>
    <n v="1031290.6136155329"/>
    <s v="Favourable"/>
  </r>
  <r>
    <s v="PID5895"/>
    <x v="689"/>
    <x v="7"/>
    <x v="0"/>
    <x v="2"/>
    <x v="15"/>
    <n v="5957"/>
    <n v="415479"/>
    <n v="70747"/>
    <n v="146786.07197373902"/>
    <n v="40331.420858357182"/>
    <n v="344732"/>
    <n v="228361.50716790379"/>
    <s v="Favourable"/>
  </r>
  <r>
    <s v="PID1426"/>
    <x v="749"/>
    <x v="5"/>
    <x v="3"/>
    <x v="0"/>
    <x v="0"/>
    <n v="8230"/>
    <n v="1456969"/>
    <n v="0"/>
    <n v="263138.05346374772"/>
    <n v="34237.323374926964"/>
    <n v="1456969"/>
    <n v="1159593.6231613252"/>
    <s v="Favourable"/>
  </r>
  <r>
    <s v="PID5170"/>
    <x v="1137"/>
    <x v="7"/>
    <x v="0"/>
    <x v="1"/>
    <x v="15"/>
    <n v="8463"/>
    <n v="252993"/>
    <n v="38482"/>
    <n v="237147.80859112384"/>
    <n v="82223.721768694944"/>
    <n v="214511"/>
    <n v="-66378.530359818775"/>
    <s v="Adverse"/>
  </r>
  <r>
    <s v="PID5421"/>
    <x v="351"/>
    <x v="6"/>
    <x v="2"/>
    <x v="1"/>
    <x v="32"/>
    <n v="6674"/>
    <n v="2167095"/>
    <n v="0"/>
    <n v="1346464.4847592413"/>
    <n v="425170.20143659995"/>
    <n v="2167095"/>
    <n v="395460.31380415871"/>
    <s v="Favourable"/>
  </r>
  <r>
    <s v="PID341"/>
    <x v="984"/>
    <x v="7"/>
    <x v="0"/>
    <x v="2"/>
    <x v="5"/>
    <n v="8098"/>
    <n v="2295304"/>
    <n v="26042"/>
    <n v="1699906.3677578513"/>
    <n v="444110.46190333163"/>
    <n v="2269262"/>
    <n v="151287.17033881694"/>
    <s v="Favourable"/>
  </r>
  <r>
    <s v="PID3445"/>
    <x v="777"/>
    <x v="6"/>
    <x v="2"/>
    <x v="0"/>
    <x v="23"/>
    <n v="6161"/>
    <n v="1746514"/>
    <n v="46978"/>
    <n v="1084304.2507618784"/>
    <n v="314935.38928775204"/>
    <n v="1699536"/>
    <n v="347274.35995036946"/>
    <s v="Favourable"/>
  </r>
  <r>
    <s v="PID5129"/>
    <x v="90"/>
    <x v="5"/>
    <x v="3"/>
    <x v="1"/>
    <x v="23"/>
    <n v="6786"/>
    <n v="2046312"/>
    <n v="32669"/>
    <n v="1342621.111585839"/>
    <n v="83624.709421715335"/>
    <n v="2013643"/>
    <n v="620066.17899244581"/>
    <s v="Favourable"/>
  </r>
  <r>
    <s v="PID274"/>
    <x v="1011"/>
    <x v="6"/>
    <x v="2"/>
    <x v="0"/>
    <x v="12"/>
    <n v="9353"/>
    <n v="1636087"/>
    <n v="20641"/>
    <n v="1353286.7116243977"/>
    <n v="463503.80420687725"/>
    <n v="1615446"/>
    <n v="-180703.51583127491"/>
    <s v="Adverse"/>
  </r>
  <r>
    <s v="PID843"/>
    <x v="1334"/>
    <x v="6"/>
    <x v="2"/>
    <x v="1"/>
    <x v="27"/>
    <n v="5844"/>
    <n v="2156737"/>
    <n v="0"/>
    <n v="2149982.5057551772"/>
    <n v="434396.02765948162"/>
    <n v="2156737"/>
    <n v="-427641.53341465909"/>
    <s v="Adverse"/>
  </r>
  <r>
    <s v="PID1651"/>
    <x v="1212"/>
    <x v="5"/>
    <x v="3"/>
    <x v="2"/>
    <x v="29"/>
    <n v="7142"/>
    <n v="671394"/>
    <n v="11794"/>
    <n v="356097.14671520697"/>
    <n v="72098.71378224509"/>
    <n v="659600"/>
    <n v="243198.13950254791"/>
    <s v="Favourable"/>
  </r>
  <r>
    <s v="PID1906"/>
    <x v="1369"/>
    <x v="5"/>
    <x v="3"/>
    <x v="0"/>
    <x v="36"/>
    <n v="9396"/>
    <n v="1438725"/>
    <n v="0"/>
    <n v="1113933.5767161325"/>
    <n v="239360.95412339046"/>
    <n v="1438725"/>
    <n v="85430.469160477165"/>
    <s v="Favourable"/>
  </r>
  <r>
    <s v="PID4169"/>
    <x v="1274"/>
    <x v="6"/>
    <x v="2"/>
    <x v="0"/>
    <x v="37"/>
    <n v="7961"/>
    <n v="1517150"/>
    <n v="0"/>
    <n v="1235632.3780763934"/>
    <n v="169583.28185267208"/>
    <n v="1517150"/>
    <n v="111934.3400709345"/>
    <s v="Favourable"/>
  </r>
  <r>
    <s v="PID2870"/>
    <x v="554"/>
    <x v="7"/>
    <x v="0"/>
    <x v="2"/>
    <x v="36"/>
    <n v="6327"/>
    <n v="1290957"/>
    <n v="35750"/>
    <n v="990430.17781539296"/>
    <n v="139312.73587024034"/>
    <n v="1255207"/>
    <n v="161214.08631436666"/>
    <s v="Favourable"/>
  </r>
  <r>
    <s v="PID3493"/>
    <x v="1131"/>
    <x v="6"/>
    <x v="2"/>
    <x v="1"/>
    <x v="41"/>
    <n v="7776"/>
    <n v="2483780"/>
    <n v="0"/>
    <n v="727971.22753334849"/>
    <n v="569629.16648221225"/>
    <n v="2483780"/>
    <n v="1186179.6059844391"/>
    <s v="Favourable"/>
  </r>
  <r>
    <s v="PID4728"/>
    <x v="275"/>
    <x v="2"/>
    <x v="2"/>
    <x v="2"/>
    <x v="39"/>
    <n v="7136"/>
    <n v="2448912"/>
    <n v="0"/>
    <n v="179309.37685074646"/>
    <n v="229750.18539115562"/>
    <n v="2448912"/>
    <n v="2039852.4377580979"/>
    <s v="Favourable"/>
  </r>
  <r>
    <s v="PID6353"/>
    <x v="390"/>
    <x v="6"/>
    <x v="2"/>
    <x v="0"/>
    <x v="3"/>
    <n v="7513"/>
    <n v="2288548"/>
    <n v="88661"/>
    <n v="431309.66280267149"/>
    <n v="565238.41180767387"/>
    <n v="2199887"/>
    <n v="1291999.9253896547"/>
    <s v="Favourable"/>
  </r>
  <r>
    <s v="PID2042"/>
    <x v="1059"/>
    <x v="5"/>
    <x v="3"/>
    <x v="0"/>
    <x v="28"/>
    <n v="7855"/>
    <n v="1719065"/>
    <n v="55731"/>
    <n v="1579327.7837058611"/>
    <n v="120475.44817587301"/>
    <n v="1663334"/>
    <n v="19261.768118266016"/>
    <s v="Favourable"/>
  </r>
  <r>
    <s v="PID2470"/>
    <x v="506"/>
    <x v="2"/>
    <x v="2"/>
    <x v="0"/>
    <x v="27"/>
    <n v="8834"/>
    <n v="1780443"/>
    <n v="59742"/>
    <n v="1065413.4098894617"/>
    <n v="530814.69164539489"/>
    <n v="1720701"/>
    <n v="184214.89846514352"/>
    <s v="Favourable"/>
  </r>
  <r>
    <s v="PID5209"/>
    <x v="108"/>
    <x v="2"/>
    <x v="2"/>
    <x v="0"/>
    <x v="39"/>
    <n v="8044"/>
    <n v="1035052"/>
    <n v="65135"/>
    <n v="520978.91198706953"/>
    <n v="328966.30311846134"/>
    <n v="969917"/>
    <n v="185106.78489446919"/>
    <s v="Favourable"/>
  </r>
  <r>
    <s v="PID5364"/>
    <x v="533"/>
    <x v="6"/>
    <x v="2"/>
    <x v="0"/>
    <x v="28"/>
    <n v="6435"/>
    <n v="1293948"/>
    <n v="22524"/>
    <n v="590027.63099806837"/>
    <n v="21681.119978223654"/>
    <n v="1271424"/>
    <n v="682239.24902370793"/>
    <s v="Favourable"/>
  </r>
  <r>
    <s v="PID104"/>
    <x v="614"/>
    <x v="5"/>
    <x v="3"/>
    <x v="2"/>
    <x v="40"/>
    <n v="8773"/>
    <n v="638304"/>
    <n v="0"/>
    <n v="299546.22125692107"/>
    <n v="133086.76252085259"/>
    <n v="638304"/>
    <n v="205671.01622222632"/>
    <s v="Favourable"/>
  </r>
  <r>
    <s v="PID1716"/>
    <x v="692"/>
    <x v="7"/>
    <x v="0"/>
    <x v="0"/>
    <x v="23"/>
    <n v="6520"/>
    <n v="645971"/>
    <n v="85577"/>
    <n v="587891.79745924391"/>
    <n v="146038.03035130809"/>
    <n v="560394"/>
    <n v="-87958.827810551971"/>
    <s v="Adverse"/>
  </r>
  <r>
    <s v="PID2535"/>
    <x v="1361"/>
    <x v="2"/>
    <x v="2"/>
    <x v="0"/>
    <x v="1"/>
    <n v="5957"/>
    <n v="1355217"/>
    <n v="0"/>
    <n v="688339.01169437554"/>
    <n v="240979.78305616722"/>
    <n v="1355217"/>
    <n v="425898.20524945727"/>
    <s v="Favourable"/>
  </r>
  <r>
    <s v="PID2646"/>
    <x v="521"/>
    <x v="2"/>
    <x v="2"/>
    <x v="2"/>
    <x v="14"/>
    <n v="7961"/>
    <n v="1251426"/>
    <n v="21674"/>
    <n v="936616.02636368456"/>
    <n v="232075.43986122639"/>
    <n v="1229752"/>
    <n v="82734.533775089076"/>
    <s v="Favourable"/>
  </r>
  <r>
    <s v="PID2771"/>
    <x v="939"/>
    <x v="5"/>
    <x v="3"/>
    <x v="1"/>
    <x v="41"/>
    <n v="7853"/>
    <n v="724732"/>
    <n v="85999"/>
    <n v="110366.79632401191"/>
    <n v="11870.029561954985"/>
    <n v="638733"/>
    <n v="602495.17411403311"/>
    <s v="Favourable"/>
  </r>
  <r>
    <s v="PID3147"/>
    <x v="1157"/>
    <x v="7"/>
    <x v="0"/>
    <x v="1"/>
    <x v="6"/>
    <n v="7916"/>
    <n v="1194825"/>
    <n v="46975"/>
    <n v="644156.52837195329"/>
    <n v="122879.87632769445"/>
    <n v="1147850"/>
    <n v="427788.5953003522"/>
    <s v="Favourable"/>
  </r>
  <r>
    <s v="PID5774"/>
    <x v="1304"/>
    <x v="7"/>
    <x v="0"/>
    <x v="1"/>
    <x v="16"/>
    <n v="8994"/>
    <n v="1323896"/>
    <n v="45131"/>
    <n v="1056542.1294187726"/>
    <n v="434574.87217371847"/>
    <n v="1278765"/>
    <n v="-167221.00159249105"/>
    <s v="Adverse"/>
  </r>
  <r>
    <s v="PID4336"/>
    <x v="1091"/>
    <x v="6"/>
    <x v="2"/>
    <x v="1"/>
    <x v="29"/>
    <n v="5912"/>
    <n v="860650"/>
    <n v="0"/>
    <n v="288518.82780519599"/>
    <n v="225807.48389174161"/>
    <n v="860650"/>
    <n v="346323.6883030624"/>
    <s v="Favourable"/>
  </r>
  <r>
    <s v="PID5222"/>
    <x v="244"/>
    <x v="6"/>
    <x v="2"/>
    <x v="1"/>
    <x v="25"/>
    <n v="8869"/>
    <n v="2392458"/>
    <n v="46497"/>
    <n v="2290262.6684685037"/>
    <n v="688109.06835658103"/>
    <n v="2345961"/>
    <n v="-585913.73682508478"/>
    <s v="Adverse"/>
  </r>
  <r>
    <s v="PID2718"/>
    <x v="34"/>
    <x v="2"/>
    <x v="2"/>
    <x v="0"/>
    <x v="4"/>
    <n v="8314"/>
    <n v="1782904"/>
    <n v="0"/>
    <n v="1013136.3194462468"/>
    <n v="431378.48622793145"/>
    <n v="1782904"/>
    <n v="338389.19432582171"/>
    <s v="Favourable"/>
  </r>
  <r>
    <s v="PID2557"/>
    <x v="921"/>
    <x v="6"/>
    <x v="2"/>
    <x v="2"/>
    <x v="30"/>
    <n v="7676"/>
    <n v="2476572"/>
    <n v="0"/>
    <n v="2285078.4357418329"/>
    <n v="454262.57160044205"/>
    <n v="2476572"/>
    <n v="-262769.00734227523"/>
    <s v="Adverse"/>
  </r>
  <r>
    <s v="PID4910"/>
    <x v="471"/>
    <x v="7"/>
    <x v="0"/>
    <x v="0"/>
    <x v="2"/>
    <n v="5873"/>
    <n v="1477496"/>
    <n v="25113"/>
    <n v="146073.53187292151"/>
    <n v="454656.34781583166"/>
    <n v="1452383"/>
    <n v="876766.12031124684"/>
    <s v="Favourable"/>
  </r>
  <r>
    <s v="PID5678"/>
    <x v="423"/>
    <x v="6"/>
    <x v="2"/>
    <x v="0"/>
    <x v="30"/>
    <n v="9199"/>
    <n v="720168"/>
    <n v="0"/>
    <n v="487053.43798668787"/>
    <n v="95533.793886232088"/>
    <n v="720168"/>
    <n v="137580.76812708005"/>
    <s v="Favourable"/>
  </r>
  <r>
    <s v="PID4156"/>
    <x v="166"/>
    <x v="6"/>
    <x v="2"/>
    <x v="0"/>
    <x v="27"/>
    <n v="8116"/>
    <n v="896133"/>
    <n v="54050"/>
    <n v="888685.03338614374"/>
    <n v="142530.9011778633"/>
    <n v="842083"/>
    <n v="-135082.93456400698"/>
    <s v="Adverse"/>
  </r>
  <r>
    <s v="PID2390"/>
    <x v="1163"/>
    <x v="6"/>
    <x v="2"/>
    <x v="1"/>
    <x v="21"/>
    <n v="7791"/>
    <n v="2497173"/>
    <n v="72689"/>
    <n v="771994.82777864591"/>
    <n v="558985.4597094421"/>
    <n v="2424484"/>
    <n v="1166192.712511912"/>
    <s v="Favourable"/>
  </r>
  <r>
    <s v="PID5094"/>
    <x v="37"/>
    <x v="7"/>
    <x v="0"/>
    <x v="1"/>
    <x v="10"/>
    <n v="6423"/>
    <n v="1594911"/>
    <n v="0"/>
    <n v="436891.30047042773"/>
    <n v="227683.617143282"/>
    <n v="1594911"/>
    <n v="930336.08238629031"/>
    <s v="Favourable"/>
  </r>
  <r>
    <s v="PID6458"/>
    <x v="960"/>
    <x v="2"/>
    <x v="2"/>
    <x v="1"/>
    <x v="20"/>
    <n v="6864"/>
    <n v="287562"/>
    <n v="0"/>
    <n v="118676.14541242606"/>
    <n v="65485.990944230514"/>
    <n v="287562"/>
    <n v="103399.86364334341"/>
    <s v="Favourable"/>
  </r>
  <r>
    <s v="PID5795"/>
    <x v="473"/>
    <x v="6"/>
    <x v="2"/>
    <x v="1"/>
    <x v="37"/>
    <n v="5944"/>
    <n v="2046345"/>
    <n v="95889"/>
    <n v="1124692.9691188058"/>
    <n v="459210.31443934119"/>
    <n v="1950456"/>
    <n v="462441.71644185297"/>
    <s v="Favourable"/>
  </r>
  <r>
    <s v="PID281"/>
    <x v="46"/>
    <x v="6"/>
    <x v="2"/>
    <x v="2"/>
    <x v="28"/>
    <n v="8808"/>
    <n v="2271434"/>
    <n v="41800"/>
    <n v="676545.7260555547"/>
    <n v="113809.85610752327"/>
    <n v="2229634"/>
    <n v="1481078.417836922"/>
    <s v="Favourable"/>
  </r>
  <r>
    <s v="PID1919"/>
    <x v="727"/>
    <x v="6"/>
    <x v="2"/>
    <x v="1"/>
    <x v="34"/>
    <n v="8638"/>
    <n v="704739"/>
    <n v="0"/>
    <n v="532728.43997388834"/>
    <n v="212244.60953308674"/>
    <n v="704739"/>
    <n v="-40234.049506975105"/>
    <s v="Adverse"/>
  </r>
  <r>
    <s v="PID1992"/>
    <x v="699"/>
    <x v="6"/>
    <x v="2"/>
    <x v="2"/>
    <x v="19"/>
    <n v="7414"/>
    <n v="1449281"/>
    <n v="19763"/>
    <n v="1074053.6160233587"/>
    <n v="313881.24569406081"/>
    <n v="1429518"/>
    <n v="61346.138282580534"/>
    <s v="Favourable"/>
  </r>
  <r>
    <s v="PID2476"/>
    <x v="710"/>
    <x v="6"/>
    <x v="2"/>
    <x v="1"/>
    <x v="3"/>
    <n v="6782"/>
    <n v="1650549"/>
    <n v="86011"/>
    <n v="527974.37560376746"/>
    <n v="252885.41778429467"/>
    <n v="1564538"/>
    <n v="869689.20661193784"/>
    <s v="Favourable"/>
  </r>
  <r>
    <s v="PID3472"/>
    <x v="1283"/>
    <x v="6"/>
    <x v="2"/>
    <x v="0"/>
    <x v="5"/>
    <n v="6433"/>
    <n v="1138408"/>
    <n v="11809"/>
    <n v="192841.72367316193"/>
    <n v="184097.17868833104"/>
    <n v="1126599"/>
    <n v="761469.09763850702"/>
    <s v="Favourable"/>
  </r>
  <r>
    <s v="PID5989"/>
    <x v="1055"/>
    <x v="2"/>
    <x v="2"/>
    <x v="0"/>
    <x v="27"/>
    <n v="7119"/>
    <n v="1663031"/>
    <n v="15234"/>
    <n v="188203.4917855816"/>
    <n v="268037.49112087564"/>
    <n v="1647797"/>
    <n v="1206790.0170935427"/>
    <s v="Favourable"/>
  </r>
  <r>
    <s v="PID1008"/>
    <x v="459"/>
    <x v="7"/>
    <x v="0"/>
    <x v="0"/>
    <x v="17"/>
    <n v="5799"/>
    <n v="2370709"/>
    <n v="51418"/>
    <n v="224224.56037769976"/>
    <n v="604849.15646415867"/>
    <n v="2319291"/>
    <n v="1541635.2831581417"/>
    <s v="Favourable"/>
  </r>
  <r>
    <s v="PID4433"/>
    <x v="489"/>
    <x v="2"/>
    <x v="2"/>
    <x v="2"/>
    <x v="3"/>
    <n v="8147"/>
    <n v="830219"/>
    <n v="40091"/>
    <n v="720321.16217774968"/>
    <n v="18485.55170564503"/>
    <n v="790128"/>
    <n v="91412.286116605275"/>
    <s v="Favourable"/>
  </r>
  <r>
    <s v="PID4621"/>
    <x v="915"/>
    <x v="6"/>
    <x v="2"/>
    <x v="2"/>
    <x v="40"/>
    <n v="7697"/>
    <n v="442282"/>
    <n v="0"/>
    <n v="117785.69789933845"/>
    <n v="27307.392034256947"/>
    <n v="442282"/>
    <n v="297188.91006640461"/>
    <s v="Favourable"/>
  </r>
  <r>
    <s v="PID620"/>
    <x v="1432"/>
    <x v="7"/>
    <x v="0"/>
    <x v="1"/>
    <x v="36"/>
    <n v="5742"/>
    <n v="695791"/>
    <n v="0"/>
    <n v="252613.93872352486"/>
    <n v="69838.48002003775"/>
    <n v="695791"/>
    <n v="373338.58125643741"/>
    <s v="Favourable"/>
  </r>
  <r>
    <s v="PID1409"/>
    <x v="1175"/>
    <x v="7"/>
    <x v="0"/>
    <x v="0"/>
    <x v="8"/>
    <n v="5999"/>
    <n v="1443565"/>
    <n v="57181"/>
    <n v="542269.73732529592"/>
    <n v="75465.493963784917"/>
    <n v="1386384"/>
    <n v="825829.76871091919"/>
    <s v="Favourable"/>
  </r>
  <r>
    <s v="PID2866"/>
    <x v="720"/>
    <x v="2"/>
    <x v="2"/>
    <x v="0"/>
    <x v="37"/>
    <n v="6416"/>
    <n v="1034863"/>
    <n v="38882"/>
    <n v="7587.8452559179823"/>
    <n v="276334.32390086254"/>
    <n v="995981"/>
    <n v="750940.83084321953"/>
    <s v="Favourable"/>
  </r>
  <r>
    <s v="PID5097"/>
    <x v="1375"/>
    <x v="6"/>
    <x v="2"/>
    <x v="1"/>
    <x v="37"/>
    <n v="8533"/>
    <n v="295139"/>
    <n v="0"/>
    <n v="37314.818152079053"/>
    <n v="39784.953885244577"/>
    <n v="295139"/>
    <n v="218039.22796267638"/>
    <s v="Favourable"/>
  </r>
  <r>
    <s v="PID1096"/>
    <x v="925"/>
    <x v="2"/>
    <x v="2"/>
    <x v="0"/>
    <x v="13"/>
    <n v="7355"/>
    <n v="2229218"/>
    <n v="37116"/>
    <n v="2147115.9312663074"/>
    <n v="379133.77476278134"/>
    <n v="2192102"/>
    <n v="-297031.7060290887"/>
    <s v="Adverse"/>
  </r>
  <r>
    <s v="PID1989"/>
    <x v="575"/>
    <x v="7"/>
    <x v="0"/>
    <x v="2"/>
    <x v="40"/>
    <n v="8555"/>
    <n v="2029903"/>
    <n v="39509"/>
    <n v="1709050.0333955465"/>
    <n v="165048.97671955047"/>
    <n v="1990394"/>
    <n v="155803.98988490296"/>
    <s v="Favourable"/>
  </r>
  <r>
    <s v="PID2798"/>
    <x v="464"/>
    <x v="2"/>
    <x v="2"/>
    <x v="2"/>
    <x v="7"/>
    <n v="8042"/>
    <n v="966046"/>
    <n v="25843"/>
    <n v="911881.08220950514"/>
    <n v="41058.306940189963"/>
    <n v="940203"/>
    <n v="13106.610850304947"/>
    <s v="Favourable"/>
  </r>
  <r>
    <s v="PID4702"/>
    <x v="998"/>
    <x v="7"/>
    <x v="0"/>
    <x v="0"/>
    <x v="24"/>
    <n v="5869"/>
    <n v="2065650"/>
    <n v="0"/>
    <n v="83867.236527645728"/>
    <n v="2116.0212581372853"/>
    <n v="2065650"/>
    <n v="1979666.7422142171"/>
    <s v="Favourable"/>
  </r>
  <r>
    <s v="PID5155"/>
    <x v="720"/>
    <x v="7"/>
    <x v="0"/>
    <x v="0"/>
    <x v="3"/>
    <n v="7940"/>
    <n v="2370908"/>
    <n v="0"/>
    <n v="1426399.6860634531"/>
    <n v="26222.141635176184"/>
    <n v="2370908"/>
    <n v="918286.17230137065"/>
    <s v="Favourable"/>
  </r>
  <r>
    <s v="PID5250"/>
    <x v="524"/>
    <x v="7"/>
    <x v="0"/>
    <x v="2"/>
    <x v="17"/>
    <n v="9479"/>
    <n v="733284"/>
    <n v="42435"/>
    <n v="610233.21033051307"/>
    <n v="130031.20215844495"/>
    <n v="690849"/>
    <n v="-6980.4124889579834"/>
    <s v="Adverse"/>
  </r>
  <r>
    <s v="PID5445"/>
    <x v="141"/>
    <x v="7"/>
    <x v="0"/>
    <x v="1"/>
    <x v="41"/>
    <n v="9415"/>
    <n v="1761228"/>
    <n v="58238"/>
    <n v="1110004.4855294356"/>
    <n v="421334.12582698482"/>
    <n v="1702990"/>
    <n v="229889.38864357956"/>
    <s v="Favourable"/>
  </r>
  <r>
    <s v="PID5594"/>
    <x v="1238"/>
    <x v="5"/>
    <x v="3"/>
    <x v="2"/>
    <x v="2"/>
    <n v="6716"/>
    <n v="1293799"/>
    <n v="25056"/>
    <n v="884268.24260681507"/>
    <n v="365500.23779910122"/>
    <n v="1268743"/>
    <n v="44030.519594083773"/>
    <s v="Favourable"/>
  </r>
  <r>
    <s v="PID6357"/>
    <x v="744"/>
    <x v="2"/>
    <x v="2"/>
    <x v="0"/>
    <x v="30"/>
    <n v="9267"/>
    <n v="1466774"/>
    <n v="47249"/>
    <n v="1025130.7049605969"/>
    <n v="86698.420003936888"/>
    <n v="1419525"/>
    <n v="354944.87503546616"/>
    <s v="Favourable"/>
  </r>
  <r>
    <s v="PID952"/>
    <x v="1444"/>
    <x v="6"/>
    <x v="2"/>
    <x v="2"/>
    <x v="44"/>
    <n v="6644"/>
    <n v="1284364"/>
    <n v="11239"/>
    <n v="402712.25531923183"/>
    <n v="371104.91990326159"/>
    <n v="1273125"/>
    <n v="510546.82477750652"/>
    <s v="Favourable"/>
  </r>
  <r>
    <s v="PID178"/>
    <x v="431"/>
    <x v="5"/>
    <x v="3"/>
    <x v="2"/>
    <x v="35"/>
    <n v="9149"/>
    <n v="452898"/>
    <n v="48734"/>
    <n v="86999.022826110639"/>
    <n v="75747.866998081809"/>
    <n v="404164"/>
    <n v="290151.11017580755"/>
    <s v="Favourable"/>
  </r>
  <r>
    <s v="PID1384"/>
    <x v="1004"/>
    <x v="2"/>
    <x v="2"/>
    <x v="1"/>
    <x v="26"/>
    <n v="9093"/>
    <n v="2440077"/>
    <n v="0"/>
    <n v="1869131.2503517685"/>
    <n v="659138.47363909858"/>
    <n v="2440077"/>
    <n v="-88192.723990866914"/>
    <s v="Adverse"/>
  </r>
  <r>
    <s v="PID2361"/>
    <x v="438"/>
    <x v="2"/>
    <x v="2"/>
    <x v="0"/>
    <x v="28"/>
    <n v="7146"/>
    <n v="1975126"/>
    <n v="58942"/>
    <n v="1599666.5965148166"/>
    <n v="154007.77624127976"/>
    <n v="1916184"/>
    <n v="221451.6272439037"/>
    <s v="Favourable"/>
  </r>
  <r>
    <s v="PID2454"/>
    <x v="1445"/>
    <x v="2"/>
    <x v="2"/>
    <x v="1"/>
    <x v="30"/>
    <n v="6975"/>
    <n v="1213163"/>
    <n v="53210"/>
    <n v="911466.81299310166"/>
    <n v="54449.971123602001"/>
    <n v="1159953"/>
    <n v="247246.21588329633"/>
    <s v="Favourable"/>
  </r>
  <r>
    <s v="PID4792"/>
    <x v="789"/>
    <x v="6"/>
    <x v="2"/>
    <x v="2"/>
    <x v="27"/>
    <n v="8838"/>
    <n v="1127354"/>
    <n v="17114"/>
    <n v="540869.76390552719"/>
    <n v="232831.4277795972"/>
    <n v="1110240"/>
    <n v="353652.80831487558"/>
    <s v="Favourable"/>
  </r>
  <r>
    <s v="PID4086"/>
    <x v="632"/>
    <x v="6"/>
    <x v="2"/>
    <x v="1"/>
    <x v="22"/>
    <n v="5832"/>
    <n v="821413"/>
    <n v="58609"/>
    <n v="42952.766597976683"/>
    <n v="226685.19636436249"/>
    <n v="762804"/>
    <n v="551775.03703766083"/>
    <s v="Favourable"/>
  </r>
  <r>
    <s v="PID3684"/>
    <x v="770"/>
    <x v="5"/>
    <x v="3"/>
    <x v="1"/>
    <x v="38"/>
    <n v="6358"/>
    <n v="1941310"/>
    <n v="0"/>
    <n v="1026099.7236912639"/>
    <n v="195942.29302284677"/>
    <n v="1941310"/>
    <n v="719267.98328588926"/>
    <s v="Favourable"/>
  </r>
  <r>
    <s v="PID1842"/>
    <x v="554"/>
    <x v="7"/>
    <x v="0"/>
    <x v="1"/>
    <x v="27"/>
    <n v="8786"/>
    <n v="673221"/>
    <n v="0"/>
    <n v="355878.68972821243"/>
    <n v="164135.81109725867"/>
    <n v="673221"/>
    <n v="153206.49917452887"/>
    <s v="Favourable"/>
  </r>
  <r>
    <s v="PID4218"/>
    <x v="817"/>
    <x v="5"/>
    <x v="3"/>
    <x v="2"/>
    <x v="46"/>
    <n v="9236"/>
    <n v="724580"/>
    <n v="53853"/>
    <n v="496457.03998573276"/>
    <n v="232716.13761993323"/>
    <n v="670727"/>
    <n v="-4593.1776056659874"/>
    <s v="Adverse"/>
  </r>
  <r>
    <s v="PID4528"/>
    <x v="1244"/>
    <x v="7"/>
    <x v="0"/>
    <x v="1"/>
    <x v="12"/>
    <n v="7355"/>
    <n v="2091109"/>
    <n v="50471"/>
    <n v="102958.28304437592"/>
    <n v="56612.911905758949"/>
    <n v="2040638"/>
    <n v="1931537.805049865"/>
    <s v="Favourable"/>
  </r>
  <r>
    <s v="PID4589"/>
    <x v="1110"/>
    <x v="2"/>
    <x v="2"/>
    <x v="2"/>
    <x v="0"/>
    <n v="7726"/>
    <n v="2025095"/>
    <n v="0"/>
    <n v="975184.36950070143"/>
    <n v="123165.97931747163"/>
    <n v="2025095"/>
    <n v="926744.65118182683"/>
    <s v="Favourable"/>
  </r>
  <r>
    <s v="PID2911"/>
    <x v="1446"/>
    <x v="2"/>
    <x v="2"/>
    <x v="1"/>
    <x v="28"/>
    <n v="5906"/>
    <n v="840399"/>
    <n v="70193"/>
    <n v="368719.75070779963"/>
    <n v="214536.49598907543"/>
    <n v="770206"/>
    <n v="257142.75330312492"/>
    <s v="Favourable"/>
  </r>
  <r>
    <s v="PID4853"/>
    <x v="1036"/>
    <x v="7"/>
    <x v="0"/>
    <x v="2"/>
    <x v="37"/>
    <n v="6017"/>
    <n v="1492382"/>
    <n v="90239"/>
    <n v="364482.54217429162"/>
    <n v="383894.64482655161"/>
    <n v="1402143"/>
    <n v="744004.81299915677"/>
    <s v="Favourable"/>
  </r>
  <r>
    <s v="PID372"/>
    <x v="514"/>
    <x v="6"/>
    <x v="2"/>
    <x v="1"/>
    <x v="25"/>
    <n v="7540"/>
    <n v="2416579"/>
    <n v="87575"/>
    <n v="133996.71477706986"/>
    <n v="376356.46470988082"/>
    <n v="2329004"/>
    <n v="1906225.8205130494"/>
    <s v="Favourable"/>
  </r>
  <r>
    <s v="PID1955"/>
    <x v="458"/>
    <x v="2"/>
    <x v="2"/>
    <x v="2"/>
    <x v="26"/>
    <n v="8742"/>
    <n v="2448615"/>
    <n v="50484"/>
    <n v="409111.41185674904"/>
    <n v="609022.51019824611"/>
    <n v="2398131"/>
    <n v="1430481.0779450049"/>
    <s v="Favourable"/>
  </r>
  <r>
    <s v="PID2136"/>
    <x v="406"/>
    <x v="5"/>
    <x v="3"/>
    <x v="2"/>
    <x v="0"/>
    <n v="8328"/>
    <n v="650290"/>
    <n v="11437"/>
    <n v="458482.99153097335"/>
    <n v="43471.126556943374"/>
    <n v="638853"/>
    <n v="148335.88191208325"/>
    <s v="Favourable"/>
  </r>
  <r>
    <s v="PID2745"/>
    <x v="96"/>
    <x v="6"/>
    <x v="2"/>
    <x v="2"/>
    <x v="37"/>
    <n v="6483"/>
    <n v="2042851"/>
    <n v="0"/>
    <n v="238477.25240473406"/>
    <n v="242637.84594810172"/>
    <n v="2042851"/>
    <n v="1561735.9016471643"/>
    <s v="Favourable"/>
  </r>
  <r>
    <s v="PID5543"/>
    <x v="288"/>
    <x v="6"/>
    <x v="2"/>
    <x v="0"/>
    <x v="6"/>
    <n v="7943"/>
    <n v="1182444"/>
    <n v="26699"/>
    <n v="232975.12086832992"/>
    <n v="187394.38978197658"/>
    <n v="1155745"/>
    <n v="762074.48934969353"/>
    <s v="Favourable"/>
  </r>
  <r>
    <s v="PID5033"/>
    <x v="1281"/>
    <x v="6"/>
    <x v="2"/>
    <x v="1"/>
    <x v="21"/>
    <n v="9333"/>
    <n v="1244850"/>
    <n v="20877"/>
    <n v="878327.46576780907"/>
    <n v="60278.961754413329"/>
    <n v="1223973"/>
    <n v="306243.5724777776"/>
    <s v="Favourable"/>
  </r>
  <r>
    <s v="PID2132"/>
    <x v="447"/>
    <x v="6"/>
    <x v="2"/>
    <x v="2"/>
    <x v="0"/>
    <n v="8212"/>
    <n v="1354329"/>
    <n v="30112"/>
    <n v="1009997.9500575112"/>
    <n v="234420.95117462691"/>
    <n v="1324217"/>
    <n v="109910.09876786196"/>
    <s v="Favourable"/>
  </r>
  <r>
    <s v="PID3108"/>
    <x v="756"/>
    <x v="5"/>
    <x v="3"/>
    <x v="2"/>
    <x v="34"/>
    <n v="6153"/>
    <n v="1091700"/>
    <n v="29628"/>
    <n v="972234.23031794082"/>
    <n v="333821.95377717895"/>
    <n v="1062072"/>
    <n v="-214356.18409511982"/>
    <s v="Adverse"/>
  </r>
  <r>
    <s v="PID2548"/>
    <x v="431"/>
    <x v="6"/>
    <x v="2"/>
    <x v="2"/>
    <x v="33"/>
    <n v="7499"/>
    <n v="1119076"/>
    <n v="0"/>
    <n v="418737.22820256982"/>
    <n v="65493.218930810828"/>
    <n v="1119076"/>
    <n v="634845.55286661931"/>
    <s v="Favourable"/>
  </r>
  <r>
    <s v="PID787"/>
    <x v="1159"/>
    <x v="5"/>
    <x v="3"/>
    <x v="1"/>
    <x v="39"/>
    <n v="9277"/>
    <n v="1730336"/>
    <n v="51559"/>
    <n v="552895.28177835513"/>
    <n v="429640.69917975151"/>
    <n v="1678777"/>
    <n v="747800.01904189331"/>
    <s v="Favourable"/>
  </r>
  <r>
    <s v="PID2528"/>
    <x v="379"/>
    <x v="7"/>
    <x v="0"/>
    <x v="1"/>
    <x v="12"/>
    <n v="7323"/>
    <n v="2004621"/>
    <n v="72476"/>
    <n v="250172.02613841719"/>
    <n v="667339.19594805653"/>
    <n v="1932145"/>
    <n v="1087109.7779135262"/>
    <s v="Favourable"/>
  </r>
  <r>
    <s v="PID4263"/>
    <x v="481"/>
    <x v="2"/>
    <x v="2"/>
    <x v="1"/>
    <x v="14"/>
    <n v="9308"/>
    <n v="2367261"/>
    <n v="17251"/>
    <n v="611387.16072373453"/>
    <n v="445166.91696797946"/>
    <n v="2350010"/>
    <n v="1310706.922308286"/>
    <s v="Favourable"/>
  </r>
  <r>
    <s v="PID5590"/>
    <x v="329"/>
    <x v="2"/>
    <x v="2"/>
    <x v="2"/>
    <x v="37"/>
    <n v="7938"/>
    <n v="1211658"/>
    <n v="55731"/>
    <n v="43889.802082120812"/>
    <n v="393008.7699610088"/>
    <n v="1155927"/>
    <n v="774759.42795687041"/>
    <s v="Favourable"/>
  </r>
  <r>
    <s v="PID1122"/>
    <x v="838"/>
    <x v="7"/>
    <x v="0"/>
    <x v="0"/>
    <x v="8"/>
    <n v="8447"/>
    <n v="1761382"/>
    <n v="10597"/>
    <n v="578746.51253703586"/>
    <n v="77017.798519569114"/>
    <n v="1750785"/>
    <n v="1105617.6889433949"/>
    <s v="Favourable"/>
  </r>
  <r>
    <s v="PID5627"/>
    <x v="1313"/>
    <x v="6"/>
    <x v="2"/>
    <x v="0"/>
    <x v="15"/>
    <n v="6977"/>
    <n v="2290968"/>
    <n v="0"/>
    <n v="1453819.279038613"/>
    <n v="567244.94897701801"/>
    <n v="2290968"/>
    <n v="269903.77198436903"/>
    <s v="Favourable"/>
  </r>
  <r>
    <s v="PID3849"/>
    <x v="1164"/>
    <x v="6"/>
    <x v="2"/>
    <x v="1"/>
    <x v="45"/>
    <n v="8199"/>
    <n v="1946686"/>
    <n v="0"/>
    <n v="1674809.8850173745"/>
    <n v="505270.08512841695"/>
    <n v="1946686"/>
    <n v="-233393.9701457913"/>
    <s v="Adverse"/>
  </r>
  <r>
    <s v="PID3369"/>
    <x v="659"/>
    <x v="2"/>
    <x v="2"/>
    <x v="0"/>
    <x v="35"/>
    <n v="6930"/>
    <n v="751240"/>
    <n v="37706"/>
    <n v="700760.22078030813"/>
    <n v="219815.33231001091"/>
    <n v="713534"/>
    <n v="-169335.55309031904"/>
    <s v="Adverse"/>
  </r>
  <r>
    <s v="PID3960"/>
    <x v="186"/>
    <x v="5"/>
    <x v="3"/>
    <x v="1"/>
    <x v="9"/>
    <n v="6269"/>
    <n v="625124"/>
    <n v="20290"/>
    <n v="229125.97865090249"/>
    <n v="23962.941313189902"/>
    <n v="604834"/>
    <n v="372035.08003590762"/>
    <s v="Favourable"/>
  </r>
  <r>
    <s v="PID5245"/>
    <x v="208"/>
    <x v="6"/>
    <x v="2"/>
    <x v="2"/>
    <x v="33"/>
    <n v="6400"/>
    <n v="1093425"/>
    <n v="80534"/>
    <n v="437527.63282358431"/>
    <n v="255989.41421569945"/>
    <n v="1012891"/>
    <n v="399907.95296071621"/>
    <s v="Favourable"/>
  </r>
  <r>
    <s v="PID5664"/>
    <x v="1179"/>
    <x v="7"/>
    <x v="0"/>
    <x v="0"/>
    <x v="23"/>
    <n v="7029"/>
    <n v="1110053"/>
    <n v="34551"/>
    <n v="1070761.2187636022"/>
    <n v="354895.71159697318"/>
    <n v="1075502"/>
    <n v="-315603.93036057544"/>
    <s v="Adverse"/>
  </r>
  <r>
    <s v="PID6069"/>
    <x v="1447"/>
    <x v="2"/>
    <x v="2"/>
    <x v="0"/>
    <x v="34"/>
    <n v="5771"/>
    <n v="639158"/>
    <n v="10656"/>
    <n v="270290.1750367494"/>
    <n v="118486.38624363871"/>
    <n v="628502"/>
    <n v="250381.43871961191"/>
    <s v="Favourable"/>
  </r>
  <r>
    <s v="PID4656"/>
    <x v="482"/>
    <x v="5"/>
    <x v="3"/>
    <x v="2"/>
    <x v="13"/>
    <n v="6996"/>
    <n v="2023573"/>
    <n v="20409"/>
    <n v="1087729.1959671378"/>
    <n v="337692.77969615039"/>
    <n v="2003164"/>
    <n v="598151.02433671174"/>
    <s v="Favourable"/>
  </r>
  <r>
    <s v="PID4743"/>
    <x v="965"/>
    <x v="6"/>
    <x v="2"/>
    <x v="1"/>
    <x v="4"/>
    <n v="6401"/>
    <n v="1836597"/>
    <n v="10066"/>
    <n v="1279103.476497706"/>
    <n v="9428.9748265285689"/>
    <n v="1826531"/>
    <n v="548064.54867576552"/>
    <s v="Favourable"/>
  </r>
  <r>
    <s v="PID327"/>
    <x v="516"/>
    <x v="2"/>
    <x v="2"/>
    <x v="1"/>
    <x v="12"/>
    <n v="5534"/>
    <n v="2326498"/>
    <n v="96008"/>
    <n v="1779238.0686306832"/>
    <n v="6798.0251346175355"/>
    <n v="2230490"/>
    <n v="540461.9062346993"/>
    <s v="Favourable"/>
  </r>
  <r>
    <s v="PID2544"/>
    <x v="1448"/>
    <x v="5"/>
    <x v="3"/>
    <x v="2"/>
    <x v="17"/>
    <n v="6769"/>
    <n v="1548847"/>
    <n v="51345"/>
    <n v="171129.85583177899"/>
    <n v="43040.855443055785"/>
    <n v="1497502"/>
    <n v="1334676.2887251652"/>
    <s v="Favourable"/>
  </r>
  <r>
    <s v="PID1114"/>
    <x v="69"/>
    <x v="6"/>
    <x v="2"/>
    <x v="2"/>
    <x v="32"/>
    <n v="5615"/>
    <n v="568258"/>
    <n v="18042"/>
    <n v="4341.8186001164486"/>
    <n v="62328.938100909349"/>
    <n v="550216"/>
    <n v="501587.24329897424"/>
    <s v="Favourable"/>
  </r>
  <r>
    <s v="PID4800"/>
    <x v="1432"/>
    <x v="7"/>
    <x v="0"/>
    <x v="0"/>
    <x v="43"/>
    <n v="6866"/>
    <n v="927901"/>
    <n v="82566"/>
    <n v="173088.76766320923"/>
    <n v="219745.24354791877"/>
    <n v="845335"/>
    <n v="535066.98878887203"/>
    <s v="Favourable"/>
  </r>
  <r>
    <s v="PID980"/>
    <x v="957"/>
    <x v="5"/>
    <x v="3"/>
    <x v="2"/>
    <x v="42"/>
    <n v="9240"/>
    <n v="1389479"/>
    <n v="59096"/>
    <n v="73558.692819730131"/>
    <n v="279323.38715552079"/>
    <n v="1330383"/>
    <n v="1036596.9200247491"/>
    <s v="Favourable"/>
  </r>
  <r>
    <s v="PID1821"/>
    <x v="394"/>
    <x v="6"/>
    <x v="2"/>
    <x v="2"/>
    <x v="31"/>
    <n v="9009"/>
    <n v="2413498"/>
    <n v="31129"/>
    <n v="1007128.4045304448"/>
    <n v="250381.17462306179"/>
    <n v="2382369"/>
    <n v="1155988.4208464934"/>
    <s v="Favourable"/>
  </r>
  <r>
    <s v="PID2903"/>
    <x v="999"/>
    <x v="7"/>
    <x v="0"/>
    <x v="1"/>
    <x v="35"/>
    <n v="7372"/>
    <n v="677166"/>
    <n v="56510"/>
    <n v="222782.68703898424"/>
    <n v="74441.421738572259"/>
    <n v="620656"/>
    <n v="379941.89122244349"/>
    <s v="Favourable"/>
  </r>
  <r>
    <s v="PID3442"/>
    <x v="1214"/>
    <x v="5"/>
    <x v="3"/>
    <x v="0"/>
    <x v="26"/>
    <n v="9466"/>
    <n v="470815"/>
    <n v="39879"/>
    <n v="280084.07733208104"/>
    <n v="26450.132379543578"/>
    <n v="430936"/>
    <n v="164280.7902883754"/>
    <s v="Favourable"/>
  </r>
  <r>
    <s v="PID4089"/>
    <x v="414"/>
    <x v="2"/>
    <x v="2"/>
    <x v="0"/>
    <x v="20"/>
    <n v="5647"/>
    <n v="1889746"/>
    <n v="33109"/>
    <n v="1771921.9992641227"/>
    <n v="552338.9116448292"/>
    <n v="1856637"/>
    <n v="-434514.91090895189"/>
    <s v="Adverse"/>
  </r>
  <r>
    <s v="PID5493"/>
    <x v="535"/>
    <x v="7"/>
    <x v="0"/>
    <x v="2"/>
    <x v="13"/>
    <n v="9450"/>
    <n v="959996"/>
    <n v="94793"/>
    <n v="255885.28613913018"/>
    <n v="162848.7160725031"/>
    <n v="865203"/>
    <n v="541261.99778836675"/>
    <s v="Favourable"/>
  </r>
  <r>
    <s v="PID648"/>
    <x v="359"/>
    <x v="7"/>
    <x v="0"/>
    <x v="0"/>
    <x v="38"/>
    <n v="8645"/>
    <n v="715365"/>
    <n v="69967"/>
    <n v="706085.88742307667"/>
    <n v="215771.05935850434"/>
    <n v="645398"/>
    <n v="-206491.94678158103"/>
    <s v="Adverse"/>
  </r>
  <r>
    <s v="PID1765"/>
    <x v="589"/>
    <x v="6"/>
    <x v="2"/>
    <x v="0"/>
    <x v="22"/>
    <n v="9071"/>
    <n v="1428714"/>
    <n v="52610"/>
    <n v="543759.25321804313"/>
    <n v="16720.576610133332"/>
    <n v="1376104"/>
    <n v="868234.17017182359"/>
    <s v="Favourable"/>
  </r>
  <r>
    <s v="PID3240"/>
    <x v="1195"/>
    <x v="2"/>
    <x v="2"/>
    <x v="0"/>
    <x v="25"/>
    <n v="8130"/>
    <n v="1533461"/>
    <n v="0"/>
    <n v="472657.95095451758"/>
    <n v="50926.283546696744"/>
    <n v="1533461"/>
    <n v="1009876.7654987857"/>
    <s v="Favourable"/>
  </r>
  <r>
    <s v="PID3623"/>
    <x v="1201"/>
    <x v="2"/>
    <x v="2"/>
    <x v="0"/>
    <x v="23"/>
    <n v="7007"/>
    <n v="1340568"/>
    <n v="54311"/>
    <n v="1068812.4232816"/>
    <n v="267854.03776623768"/>
    <n v="1286257"/>
    <n v="3901.5389521622565"/>
    <s v="Favourable"/>
  </r>
  <r>
    <s v="PID1217"/>
    <x v="144"/>
    <x v="6"/>
    <x v="2"/>
    <x v="0"/>
    <x v="27"/>
    <n v="6682"/>
    <n v="530387"/>
    <n v="39673"/>
    <n v="420130.32593838754"/>
    <n v="150758.74994017725"/>
    <n v="490714"/>
    <n v="-40502.075878564734"/>
    <s v="Adverse"/>
  </r>
  <r>
    <s v="PID1674"/>
    <x v="904"/>
    <x v="6"/>
    <x v="2"/>
    <x v="1"/>
    <x v="40"/>
    <n v="7801"/>
    <n v="1990579"/>
    <n v="44359"/>
    <n v="502368.50017413311"/>
    <n v="83510.33917219346"/>
    <n v="1946220"/>
    <n v="1404700.1606536736"/>
    <s v="Favourable"/>
  </r>
  <r>
    <s v="PID3717"/>
    <x v="625"/>
    <x v="6"/>
    <x v="2"/>
    <x v="2"/>
    <x v="6"/>
    <n v="9268"/>
    <n v="2115421"/>
    <n v="0"/>
    <n v="817983.38343548845"/>
    <n v="27507.442326341861"/>
    <n v="2115421"/>
    <n v="1269930.1742381696"/>
    <s v="Favourable"/>
  </r>
  <r>
    <s v="PID4680"/>
    <x v="1097"/>
    <x v="6"/>
    <x v="2"/>
    <x v="2"/>
    <x v="44"/>
    <n v="6225"/>
    <n v="521017"/>
    <n v="31997"/>
    <n v="471442.83723354927"/>
    <n v="127705.63652179563"/>
    <n v="489020"/>
    <n v="-78131.473755344865"/>
    <s v="Adverse"/>
  </r>
  <r>
    <s v="PID6385"/>
    <x v="423"/>
    <x v="6"/>
    <x v="2"/>
    <x v="1"/>
    <x v="14"/>
    <n v="7832"/>
    <n v="1274502"/>
    <n v="0"/>
    <n v="485733.88909413584"/>
    <n v="129109.10728530677"/>
    <n v="1274502"/>
    <n v="659659.00362055737"/>
    <s v="Favourable"/>
  </r>
  <r>
    <s v="PID694"/>
    <x v="274"/>
    <x v="5"/>
    <x v="3"/>
    <x v="2"/>
    <x v="29"/>
    <n v="5647"/>
    <n v="2473031"/>
    <n v="21830"/>
    <n v="2107027.8633464328"/>
    <n v="98124.970074463417"/>
    <n v="2451201"/>
    <n v="267878.16657910356"/>
    <s v="Favourable"/>
  </r>
  <r>
    <s v="PID1066"/>
    <x v="975"/>
    <x v="7"/>
    <x v="0"/>
    <x v="1"/>
    <x v="40"/>
    <n v="7097"/>
    <n v="1253206"/>
    <n v="42905"/>
    <n v="473758.6863961643"/>
    <n v="242328.14641891434"/>
    <n v="1210301"/>
    <n v="537119.16718492133"/>
    <s v="Favourable"/>
  </r>
  <r>
    <s v="PID1951"/>
    <x v="326"/>
    <x v="7"/>
    <x v="0"/>
    <x v="1"/>
    <x v="8"/>
    <n v="8919"/>
    <n v="825268"/>
    <n v="66292"/>
    <n v="460411.09456820419"/>
    <n v="166269.38561155138"/>
    <n v="758976"/>
    <n v="198587.5198202444"/>
    <s v="Favourable"/>
  </r>
  <r>
    <s v="PID2001"/>
    <x v="1401"/>
    <x v="2"/>
    <x v="2"/>
    <x v="2"/>
    <x v="26"/>
    <n v="8715"/>
    <n v="1098203"/>
    <n v="52715"/>
    <n v="967212.24687697738"/>
    <n v="21194.03241497905"/>
    <n v="1045488"/>
    <n v="109796.72070804355"/>
    <s v="Favourable"/>
  </r>
  <r>
    <s v="PID2167"/>
    <x v="22"/>
    <x v="7"/>
    <x v="0"/>
    <x v="1"/>
    <x v="21"/>
    <n v="5781"/>
    <n v="1813186"/>
    <n v="19041"/>
    <n v="1773696.1558782503"/>
    <n v="411905.41716000059"/>
    <n v="1794145"/>
    <n v="-372415.57303825067"/>
    <s v="Adverse"/>
  </r>
  <r>
    <s v="PID2257"/>
    <x v="1040"/>
    <x v="6"/>
    <x v="2"/>
    <x v="1"/>
    <x v="14"/>
    <n v="9088"/>
    <n v="992386"/>
    <n v="0"/>
    <n v="929171.2708473854"/>
    <n v="265732.19703580713"/>
    <n v="992386"/>
    <n v="-202517.46788319247"/>
    <s v="Adverse"/>
  </r>
  <r>
    <s v="PID3778"/>
    <x v="1449"/>
    <x v="7"/>
    <x v="0"/>
    <x v="0"/>
    <x v="7"/>
    <n v="8750"/>
    <n v="1299730"/>
    <n v="31743"/>
    <n v="230386.32221882185"/>
    <n v="85804.782113773195"/>
    <n v="1267987"/>
    <n v="983538.89566740498"/>
    <s v="Favourable"/>
  </r>
  <r>
    <s v="PID4531"/>
    <x v="1114"/>
    <x v="5"/>
    <x v="3"/>
    <x v="2"/>
    <x v="26"/>
    <n v="9154"/>
    <n v="1105570"/>
    <n v="49371"/>
    <n v="221747.93125512614"/>
    <n v="177000.87962190565"/>
    <n v="1056199"/>
    <n v="706821.18912296824"/>
    <s v="Favourable"/>
  </r>
  <r>
    <s v="PID4909"/>
    <x v="1283"/>
    <x v="2"/>
    <x v="2"/>
    <x v="0"/>
    <x v="19"/>
    <n v="7774"/>
    <n v="1368252"/>
    <n v="86317"/>
    <n v="407783.01252054749"/>
    <n v="328123.14759454812"/>
    <n v="1281935"/>
    <n v="632345.83988490445"/>
    <s v="Favourable"/>
  </r>
  <r>
    <s v="PID5221"/>
    <x v="1397"/>
    <x v="2"/>
    <x v="2"/>
    <x v="2"/>
    <x v="30"/>
    <n v="8488"/>
    <n v="1261660"/>
    <n v="35227"/>
    <n v="150688.50899311673"/>
    <n v="275224.99407237576"/>
    <n v="1226433"/>
    <n v="835746.49693450751"/>
    <s v="Favourable"/>
  </r>
  <r>
    <s v="PID1158"/>
    <x v="361"/>
    <x v="7"/>
    <x v="0"/>
    <x v="2"/>
    <x v="41"/>
    <n v="8609"/>
    <n v="868822"/>
    <n v="0"/>
    <n v="750712.55213088798"/>
    <n v="32869.271311638782"/>
    <n v="868822"/>
    <n v="85240.176557473256"/>
    <s v="Favourable"/>
  </r>
  <r>
    <s v="PID1601"/>
    <x v="1249"/>
    <x v="2"/>
    <x v="2"/>
    <x v="1"/>
    <x v="2"/>
    <n v="8366"/>
    <n v="849065"/>
    <n v="40109"/>
    <n v="516836.28604152548"/>
    <n v="164822.44104402413"/>
    <n v="808956"/>
    <n v="167406.27291445038"/>
    <s v="Favourable"/>
  </r>
  <r>
    <s v="PID3637"/>
    <x v="1084"/>
    <x v="5"/>
    <x v="3"/>
    <x v="2"/>
    <x v="44"/>
    <n v="6422"/>
    <n v="1284985"/>
    <n v="13760"/>
    <n v="611334.72065240145"/>
    <n v="302342.18378296937"/>
    <n v="1271225"/>
    <n v="371308.09556462918"/>
    <s v="Favourable"/>
  </r>
  <r>
    <s v="PID4762"/>
    <x v="1412"/>
    <x v="6"/>
    <x v="2"/>
    <x v="0"/>
    <x v="4"/>
    <n v="7269"/>
    <n v="2354736"/>
    <n v="49504"/>
    <n v="2283960.9477539118"/>
    <n v="766533.30985730409"/>
    <n v="2305232"/>
    <n v="-695758.25761121605"/>
    <s v="Adverse"/>
  </r>
  <r>
    <s v="PID6012"/>
    <x v="118"/>
    <x v="5"/>
    <x v="3"/>
    <x v="0"/>
    <x v="19"/>
    <n v="7841"/>
    <n v="1741837"/>
    <n v="25159"/>
    <n v="1675452.1452060051"/>
    <n v="488145.94822150207"/>
    <n v="1716678"/>
    <n v="-421761.09342750721"/>
    <s v="Adverse"/>
  </r>
  <r>
    <s v="PID823"/>
    <x v="226"/>
    <x v="6"/>
    <x v="2"/>
    <x v="0"/>
    <x v="2"/>
    <n v="7983"/>
    <n v="735375"/>
    <n v="49908"/>
    <n v="181941.76139223264"/>
    <n v="174149.00606987751"/>
    <n v="685467"/>
    <n v="379284.23253788985"/>
    <s v="Favourable"/>
  </r>
  <r>
    <s v="PID1417"/>
    <x v="1023"/>
    <x v="6"/>
    <x v="2"/>
    <x v="0"/>
    <x v="45"/>
    <n v="8559"/>
    <n v="640694"/>
    <n v="0"/>
    <n v="486956.84604437574"/>
    <n v="169118.53127765169"/>
    <n v="640694"/>
    <n v="-15381.37732202746"/>
    <s v="Adverse"/>
  </r>
  <r>
    <s v="PID1733"/>
    <x v="354"/>
    <x v="2"/>
    <x v="2"/>
    <x v="0"/>
    <x v="26"/>
    <n v="8027"/>
    <n v="812167"/>
    <n v="10593"/>
    <n v="374328.35787346045"/>
    <n v="114393.82415100269"/>
    <n v="801574"/>
    <n v="323444.81797553686"/>
    <s v="Favourable"/>
  </r>
  <r>
    <s v="PID4432"/>
    <x v="294"/>
    <x v="6"/>
    <x v="2"/>
    <x v="2"/>
    <x v="23"/>
    <n v="7265"/>
    <n v="431513"/>
    <n v="58844"/>
    <n v="409844.56155969063"/>
    <n v="63281.766459086124"/>
    <n v="372669"/>
    <n v="-41613.328018776723"/>
    <s v="Adverse"/>
  </r>
  <r>
    <s v="PID2324"/>
    <x v="1101"/>
    <x v="7"/>
    <x v="0"/>
    <x v="1"/>
    <x v="12"/>
    <n v="8539"/>
    <n v="1407246"/>
    <n v="43807"/>
    <n v="130968.91554708571"/>
    <n v="170182.37588777472"/>
    <n v="1363439"/>
    <n v="1106094.7085651397"/>
    <s v="Favourable"/>
  </r>
  <r>
    <s v="PID3497"/>
    <x v="763"/>
    <x v="6"/>
    <x v="2"/>
    <x v="0"/>
    <x v="5"/>
    <n v="8496"/>
    <n v="1857320"/>
    <n v="31049"/>
    <n v="204157.20504930607"/>
    <n v="539869.35276903573"/>
    <n v="1826271"/>
    <n v="1113293.4421816582"/>
    <s v="Favourable"/>
  </r>
  <r>
    <s v="PID1631"/>
    <x v="886"/>
    <x v="6"/>
    <x v="2"/>
    <x v="0"/>
    <x v="16"/>
    <n v="5551"/>
    <n v="275721"/>
    <n v="31640"/>
    <n v="138594.15918733526"/>
    <n v="56995.749679580877"/>
    <n v="244081"/>
    <n v="80131.091133083857"/>
    <s v="Favourable"/>
  </r>
  <r>
    <s v="PID2396"/>
    <x v="621"/>
    <x v="2"/>
    <x v="2"/>
    <x v="1"/>
    <x v="32"/>
    <n v="6581"/>
    <n v="2167691"/>
    <n v="13570"/>
    <n v="1656596.3288145268"/>
    <n v="445914.87385746324"/>
    <n v="2154121"/>
    <n v="65179.797328010201"/>
    <s v="Favourable"/>
  </r>
  <r>
    <s v="PID4907"/>
    <x v="144"/>
    <x v="6"/>
    <x v="2"/>
    <x v="1"/>
    <x v="28"/>
    <n v="8997"/>
    <n v="1640212"/>
    <n v="33174"/>
    <n v="991665.47310876846"/>
    <n v="186256.92502838105"/>
    <n v="1607038"/>
    <n v="462289.6018628506"/>
    <s v="Favourable"/>
  </r>
  <r>
    <s v="PID5974"/>
    <x v="1367"/>
    <x v="7"/>
    <x v="0"/>
    <x v="2"/>
    <x v="16"/>
    <n v="8969"/>
    <n v="1052935"/>
    <n v="20496"/>
    <n v="247709.14197251311"/>
    <n v="344578.35461428238"/>
    <n v="1032439"/>
    <n v="460647.50341320457"/>
    <s v="Favourable"/>
  </r>
  <r>
    <s v="PID2888"/>
    <x v="271"/>
    <x v="2"/>
    <x v="2"/>
    <x v="0"/>
    <x v="32"/>
    <n v="6832"/>
    <n v="658319"/>
    <n v="94878"/>
    <n v="488361.04754802154"/>
    <n v="217622.50155388087"/>
    <n v="563441"/>
    <n v="-47664.549101902405"/>
    <s v="Adverse"/>
  </r>
  <r>
    <s v="PID3965"/>
    <x v="608"/>
    <x v="7"/>
    <x v="0"/>
    <x v="0"/>
    <x v="25"/>
    <n v="8055"/>
    <n v="1751843"/>
    <n v="27553"/>
    <n v="774837.26776770793"/>
    <n v="431220.7210624725"/>
    <n v="1724290"/>
    <n v="545785.01116981963"/>
    <s v="Favourable"/>
  </r>
  <r>
    <s v="PID5166"/>
    <x v="901"/>
    <x v="6"/>
    <x v="2"/>
    <x v="1"/>
    <x v="41"/>
    <n v="8723"/>
    <n v="626378"/>
    <n v="30081"/>
    <n v="506466.47063826915"/>
    <n v="139181.91268152115"/>
    <n v="596297"/>
    <n v="-19270.383319790242"/>
    <s v="Adverse"/>
  </r>
  <r>
    <s v="PID6209"/>
    <x v="929"/>
    <x v="5"/>
    <x v="3"/>
    <x v="2"/>
    <x v="22"/>
    <n v="6993"/>
    <n v="2077269"/>
    <n v="0"/>
    <n v="513726.86293676094"/>
    <n v="492257.37552207086"/>
    <n v="2077269"/>
    <n v="1071284.7615411682"/>
    <s v="Favourable"/>
  </r>
  <r>
    <s v="PID6443"/>
    <x v="437"/>
    <x v="6"/>
    <x v="2"/>
    <x v="0"/>
    <x v="12"/>
    <n v="6111"/>
    <n v="1433636"/>
    <n v="0"/>
    <n v="84530.673795379756"/>
    <n v="372308.66544296086"/>
    <n v="1433636"/>
    <n v="976796.66076165938"/>
    <s v="Favourable"/>
  </r>
  <r>
    <s v="PID2265"/>
    <x v="1249"/>
    <x v="5"/>
    <x v="3"/>
    <x v="0"/>
    <x v="24"/>
    <n v="6236"/>
    <n v="1803872"/>
    <n v="29050"/>
    <n v="1785222.8166378406"/>
    <n v="537158.90542774706"/>
    <n v="1774822"/>
    <n v="-518509.72206558753"/>
    <s v="Adverse"/>
  </r>
  <r>
    <s v="PID4068"/>
    <x v="1229"/>
    <x v="2"/>
    <x v="2"/>
    <x v="1"/>
    <x v="28"/>
    <n v="7044"/>
    <n v="311965"/>
    <n v="32800"/>
    <n v="91692.650090249546"/>
    <n v="64043.612733322952"/>
    <n v="279165"/>
    <n v="156228.7371764275"/>
    <s v="Favourable"/>
  </r>
  <r>
    <s v="PID4901"/>
    <x v="1236"/>
    <x v="6"/>
    <x v="2"/>
    <x v="1"/>
    <x v="33"/>
    <n v="8897"/>
    <n v="819184"/>
    <n v="19901"/>
    <n v="481005.82622854493"/>
    <n v="219720.83707845025"/>
    <n v="799283"/>
    <n v="118457.33669300482"/>
    <s v="Favourable"/>
  </r>
  <r>
    <s v="PID5010"/>
    <x v="132"/>
    <x v="2"/>
    <x v="2"/>
    <x v="0"/>
    <x v="5"/>
    <n v="5668"/>
    <n v="1008100"/>
    <n v="0"/>
    <n v="933067.23481576506"/>
    <n v="8934.4263839378964"/>
    <n v="1008100"/>
    <n v="66098.338800297002"/>
    <s v="Favourable"/>
  </r>
  <r>
    <s v="PID195"/>
    <x v="599"/>
    <x v="5"/>
    <x v="3"/>
    <x v="2"/>
    <x v="11"/>
    <n v="6960"/>
    <n v="1055125"/>
    <n v="45856"/>
    <n v="257.85582860298689"/>
    <n v="123385.20010196081"/>
    <n v="1009269"/>
    <n v="931481.94406943617"/>
    <s v="Favourable"/>
  </r>
  <r>
    <s v="PID729"/>
    <x v="351"/>
    <x v="7"/>
    <x v="0"/>
    <x v="1"/>
    <x v="33"/>
    <n v="5678"/>
    <n v="2278025"/>
    <n v="22728"/>
    <n v="552941.54853213055"/>
    <n v="511651.10997855919"/>
    <n v="2255297"/>
    <n v="1213432.3414893104"/>
    <s v="Favourable"/>
  </r>
  <r>
    <s v="PID1903"/>
    <x v="977"/>
    <x v="6"/>
    <x v="2"/>
    <x v="1"/>
    <x v="12"/>
    <n v="7615"/>
    <n v="1864836"/>
    <n v="72755"/>
    <n v="1444112.6277765797"/>
    <n v="368642.81994033791"/>
    <n v="1792081"/>
    <n v="52080.55228308239"/>
    <s v="Favourable"/>
  </r>
  <r>
    <s v="PID1991"/>
    <x v="1450"/>
    <x v="6"/>
    <x v="2"/>
    <x v="1"/>
    <x v="35"/>
    <n v="9385"/>
    <n v="1456468"/>
    <n v="12696"/>
    <n v="1433389.2319331048"/>
    <n v="439172.82126485667"/>
    <n v="1443772"/>
    <n v="-416094.05319796153"/>
    <s v="Adverse"/>
  </r>
  <r>
    <s v="PID2192"/>
    <x v="1302"/>
    <x v="6"/>
    <x v="2"/>
    <x v="1"/>
    <x v="28"/>
    <n v="7425"/>
    <n v="2468239"/>
    <n v="40499"/>
    <n v="1850844.4013101652"/>
    <n v="45399.692557440263"/>
    <n v="2427740"/>
    <n v="571994.90613239445"/>
    <s v="Favourable"/>
  </r>
  <r>
    <s v="PID3402"/>
    <x v="830"/>
    <x v="7"/>
    <x v="0"/>
    <x v="1"/>
    <x v="25"/>
    <n v="8321"/>
    <n v="1141576"/>
    <n v="53470"/>
    <n v="1110200.4640441129"/>
    <n v="89023.405629818692"/>
    <n v="1088106"/>
    <n v="-57647.869673931738"/>
    <s v="Adverse"/>
  </r>
  <r>
    <s v="PID1382"/>
    <x v="718"/>
    <x v="5"/>
    <x v="3"/>
    <x v="0"/>
    <x v="22"/>
    <n v="7396"/>
    <n v="317263"/>
    <n v="34950"/>
    <n v="197471.49001455028"/>
    <n v="95292.619097793111"/>
    <n v="282313"/>
    <n v="24498.890887656598"/>
    <s v="Favourable"/>
  </r>
  <r>
    <s v="PID3117"/>
    <x v="1451"/>
    <x v="6"/>
    <x v="2"/>
    <x v="0"/>
    <x v="43"/>
    <n v="6230"/>
    <n v="1550003"/>
    <n v="0"/>
    <n v="1217127.0071799399"/>
    <n v="228154.39806506503"/>
    <n v="1550003"/>
    <n v="104721.59475499508"/>
    <s v="Favourable"/>
  </r>
  <r>
    <s v="PID3140"/>
    <x v="111"/>
    <x v="2"/>
    <x v="2"/>
    <x v="0"/>
    <x v="46"/>
    <n v="9103"/>
    <n v="1005195"/>
    <n v="49803"/>
    <n v="391600.20855472743"/>
    <n v="147923.22530900323"/>
    <n v="955392"/>
    <n v="465671.56613626936"/>
    <s v="Favourable"/>
  </r>
  <r>
    <s v="PID3319"/>
    <x v="1222"/>
    <x v="2"/>
    <x v="2"/>
    <x v="0"/>
    <x v="25"/>
    <n v="8160"/>
    <n v="1967465"/>
    <n v="26351"/>
    <n v="379648.64343648002"/>
    <n v="396709.07126128563"/>
    <n v="1941114"/>
    <n v="1191107.2853022343"/>
    <s v="Favourable"/>
  </r>
  <r>
    <s v="PID3735"/>
    <x v="291"/>
    <x v="2"/>
    <x v="2"/>
    <x v="0"/>
    <x v="44"/>
    <n v="5633"/>
    <n v="1289030"/>
    <n v="37627"/>
    <n v="7838.5782273611549"/>
    <n v="69591.384730358666"/>
    <n v="1251403"/>
    <n v="1211600.0370422802"/>
    <s v="Favourable"/>
  </r>
  <r>
    <s v="PID2444"/>
    <x v="715"/>
    <x v="6"/>
    <x v="2"/>
    <x v="2"/>
    <x v="25"/>
    <n v="8029"/>
    <n v="446392"/>
    <n v="0"/>
    <n v="80831.119368467815"/>
    <n v="43123.344014911338"/>
    <n v="446392"/>
    <n v="322437.53661662084"/>
    <s v="Favourable"/>
  </r>
  <r>
    <s v="PID2061"/>
    <x v="665"/>
    <x v="6"/>
    <x v="2"/>
    <x v="0"/>
    <x v="2"/>
    <n v="8645"/>
    <n v="1235361"/>
    <n v="0"/>
    <n v="1094036.9581788899"/>
    <n v="51962.561992098403"/>
    <n v="1235361"/>
    <n v="89361.479829011718"/>
    <s v="Favourable"/>
  </r>
  <r>
    <s v="PID4911"/>
    <x v="741"/>
    <x v="6"/>
    <x v="2"/>
    <x v="1"/>
    <x v="21"/>
    <n v="7963"/>
    <n v="1501770"/>
    <n v="84421"/>
    <n v="336927.16206666443"/>
    <n v="289558.93803363544"/>
    <n v="1417349"/>
    <n v="875283.89989970019"/>
    <s v="Favourable"/>
  </r>
  <r>
    <s v="PID4919"/>
    <x v="834"/>
    <x v="7"/>
    <x v="0"/>
    <x v="0"/>
    <x v="4"/>
    <n v="8739"/>
    <n v="1204447"/>
    <n v="31088"/>
    <n v="351939.03407986043"/>
    <n v="164901.02136741622"/>
    <n v="1173359"/>
    <n v="687606.94455272332"/>
    <s v="Favourable"/>
  </r>
  <r>
    <s v="PID6363"/>
    <x v="99"/>
    <x v="7"/>
    <x v="0"/>
    <x v="0"/>
    <x v="29"/>
    <n v="8358"/>
    <n v="1728672"/>
    <n v="0"/>
    <n v="1155207.5589071612"/>
    <n v="425849.38604491454"/>
    <n v="1728672"/>
    <n v="147615.05504792416"/>
    <s v="Favourable"/>
  </r>
  <r>
    <s v="PID5108"/>
    <x v="732"/>
    <x v="5"/>
    <x v="3"/>
    <x v="1"/>
    <x v="7"/>
    <n v="7647"/>
    <n v="1612287"/>
    <n v="49626"/>
    <n v="493043.6140007521"/>
    <n v="469569.91573117371"/>
    <n v="1562661"/>
    <n v="649673.47026807419"/>
    <s v="Favourable"/>
  </r>
  <r>
    <s v="PID6460"/>
    <x v="909"/>
    <x v="6"/>
    <x v="2"/>
    <x v="0"/>
    <x v="31"/>
    <n v="6230"/>
    <n v="1997116"/>
    <n v="0"/>
    <n v="1629311.9122521298"/>
    <n v="413819.46818221424"/>
    <n v="1997116"/>
    <n v="-46015.380434344057"/>
    <s v="Adverse"/>
  </r>
  <r>
    <s v="PID4434"/>
    <x v="1452"/>
    <x v="6"/>
    <x v="2"/>
    <x v="2"/>
    <x v="0"/>
    <n v="8949"/>
    <n v="2490430"/>
    <n v="41979"/>
    <n v="2469577.719629013"/>
    <n v="268014.50388438371"/>
    <n v="2448451"/>
    <n v="-247162.22351339646"/>
    <s v="Adverse"/>
  </r>
  <r>
    <s v="PID3339"/>
    <x v="344"/>
    <x v="2"/>
    <x v="2"/>
    <x v="1"/>
    <x v="46"/>
    <n v="5603"/>
    <n v="649319"/>
    <n v="14976"/>
    <n v="263721.73875639495"/>
    <n v="146163.16148100386"/>
    <n v="634343"/>
    <n v="239434.0997626012"/>
    <s v="Favourable"/>
  </r>
  <r>
    <s v="PID5283"/>
    <x v="87"/>
    <x v="5"/>
    <x v="3"/>
    <x v="1"/>
    <x v="20"/>
    <n v="8880"/>
    <n v="1211920"/>
    <n v="0"/>
    <n v="682189.5184787584"/>
    <n v="233911.12693780879"/>
    <n v="1211920"/>
    <n v="295819.35458343278"/>
    <s v="Favourable"/>
  </r>
  <r>
    <s v="PID4813"/>
    <x v="1369"/>
    <x v="6"/>
    <x v="2"/>
    <x v="1"/>
    <x v="1"/>
    <n v="7645"/>
    <n v="2104161"/>
    <n v="0"/>
    <n v="1227611.4385406587"/>
    <n v="601678.33218789229"/>
    <n v="2104161"/>
    <n v="274871.22927144915"/>
    <s v="Favourable"/>
  </r>
  <r>
    <s v="PID395"/>
    <x v="1453"/>
    <x v="6"/>
    <x v="2"/>
    <x v="0"/>
    <x v="13"/>
    <n v="9409"/>
    <n v="1838134"/>
    <n v="12931"/>
    <n v="484350.7310258759"/>
    <n v="533960.52947018167"/>
    <n v="1825203"/>
    <n v="819822.73950394243"/>
    <s v="Favourable"/>
  </r>
  <r>
    <s v="PID3541"/>
    <x v="1063"/>
    <x v="2"/>
    <x v="2"/>
    <x v="2"/>
    <x v="34"/>
    <n v="9419"/>
    <n v="2460791"/>
    <n v="20943"/>
    <n v="837051.41381275922"/>
    <n v="108111.96823306894"/>
    <n v="2439848"/>
    <n v="1515627.6179541717"/>
    <s v="Favourable"/>
  </r>
  <r>
    <s v="PID678"/>
    <x v="918"/>
    <x v="2"/>
    <x v="2"/>
    <x v="0"/>
    <x v="43"/>
    <n v="9193"/>
    <n v="2359455"/>
    <n v="53721"/>
    <n v="1866837.4397029791"/>
    <n v="653953.8622251678"/>
    <n v="2305734"/>
    <n v="-161336.30192814674"/>
    <s v="Adverse"/>
  </r>
  <r>
    <s v="PID3573"/>
    <x v="941"/>
    <x v="6"/>
    <x v="2"/>
    <x v="2"/>
    <x v="1"/>
    <n v="7849"/>
    <n v="2047782"/>
    <n v="0"/>
    <n v="305202.89920113457"/>
    <n v="679449.81541938521"/>
    <n v="2047782"/>
    <n v="1063129.2853794801"/>
    <s v="Favourable"/>
  </r>
  <r>
    <s v="PID2603"/>
    <x v="1316"/>
    <x v="6"/>
    <x v="2"/>
    <x v="1"/>
    <x v="11"/>
    <n v="7259"/>
    <n v="1204636"/>
    <n v="16894"/>
    <n v="399960.14117386215"/>
    <n v="173101.40648364808"/>
    <n v="1187742"/>
    <n v="631574.45234248973"/>
    <s v="Favourable"/>
  </r>
  <r>
    <s v="PID3587"/>
    <x v="744"/>
    <x v="6"/>
    <x v="2"/>
    <x v="0"/>
    <x v="38"/>
    <n v="6728"/>
    <n v="2078500"/>
    <n v="22528"/>
    <n v="1770630.0290551798"/>
    <n v="308170.22358201107"/>
    <n v="2055972"/>
    <n v="-300.25263719074428"/>
    <s v="Adverse"/>
  </r>
  <r>
    <s v="PID6444"/>
    <x v="1448"/>
    <x v="5"/>
    <x v="3"/>
    <x v="0"/>
    <x v="15"/>
    <n v="7752"/>
    <n v="1097261"/>
    <n v="0"/>
    <n v="764791.50305285724"/>
    <n v="363233.91009933205"/>
    <n v="1097261"/>
    <n v="-30764.413152189227"/>
    <s v="Adverse"/>
  </r>
  <r>
    <s v="PID6450"/>
    <x v="171"/>
    <x v="6"/>
    <x v="2"/>
    <x v="2"/>
    <x v="45"/>
    <n v="7766"/>
    <n v="2182707"/>
    <n v="0"/>
    <n v="373437.35424648202"/>
    <n v="38276.148560536094"/>
    <n v="2182707"/>
    <n v="1770993.4971929819"/>
    <s v="Favourable"/>
  </r>
  <r>
    <s v="PID103"/>
    <x v="1210"/>
    <x v="5"/>
    <x v="3"/>
    <x v="1"/>
    <x v="1"/>
    <n v="7162"/>
    <n v="2266476"/>
    <n v="19491"/>
    <n v="178358.87195438801"/>
    <n v="753183.40267631307"/>
    <n v="2246985"/>
    <n v="1334933.7253692988"/>
    <s v="Favourable"/>
  </r>
  <r>
    <s v="PID473"/>
    <x v="432"/>
    <x v="5"/>
    <x v="3"/>
    <x v="2"/>
    <x v="36"/>
    <n v="6081"/>
    <n v="599130"/>
    <n v="0"/>
    <n v="193572.23376637194"/>
    <n v="124057.55307048286"/>
    <n v="599130"/>
    <n v="281500.21316314524"/>
    <s v="Favourable"/>
  </r>
  <r>
    <s v="PID2130"/>
    <x v="844"/>
    <x v="7"/>
    <x v="0"/>
    <x v="0"/>
    <x v="17"/>
    <n v="8336"/>
    <n v="2010980"/>
    <n v="44964"/>
    <n v="1766165.0999112143"/>
    <n v="441347.71999039763"/>
    <n v="1966016"/>
    <n v="-196532.81990161212"/>
    <s v="Adverse"/>
  </r>
  <r>
    <s v="PID4146"/>
    <x v="770"/>
    <x v="5"/>
    <x v="3"/>
    <x v="0"/>
    <x v="42"/>
    <n v="8908"/>
    <n v="1154015"/>
    <n v="14606"/>
    <n v="493437.21159588144"/>
    <n v="145442.58859434808"/>
    <n v="1139409"/>
    <n v="515135.19980977045"/>
    <s v="Favourable"/>
  </r>
  <r>
    <s v="PID4346"/>
    <x v="896"/>
    <x v="6"/>
    <x v="2"/>
    <x v="2"/>
    <x v="20"/>
    <n v="5722"/>
    <n v="390448"/>
    <n v="51362"/>
    <n v="147773.10305342337"/>
    <n v="44323.841178935494"/>
    <n v="339086"/>
    <n v="198351.05576764114"/>
    <s v="Favourable"/>
  </r>
  <r>
    <s v="PID6092"/>
    <x v="228"/>
    <x v="2"/>
    <x v="2"/>
    <x v="1"/>
    <x v="43"/>
    <n v="6863"/>
    <n v="1824842"/>
    <n v="22726"/>
    <n v="1212165.0263642312"/>
    <n v="106469.54755102262"/>
    <n v="1802116"/>
    <n v="506207.42608474614"/>
    <s v="Favourable"/>
  </r>
  <r>
    <s v="PID436"/>
    <x v="1246"/>
    <x v="6"/>
    <x v="2"/>
    <x v="0"/>
    <x v="9"/>
    <n v="9447"/>
    <n v="974706"/>
    <n v="39186"/>
    <n v="540762.74731733836"/>
    <n v="139037.74864522976"/>
    <n v="935520"/>
    <n v="294905.50403743191"/>
    <s v="Favourable"/>
  </r>
  <r>
    <s v="PID1224"/>
    <x v="950"/>
    <x v="6"/>
    <x v="2"/>
    <x v="1"/>
    <x v="8"/>
    <n v="8061"/>
    <n v="2227487"/>
    <n v="94461"/>
    <n v="165089.24320360899"/>
    <n v="337555.51558665518"/>
    <n v="2133026"/>
    <n v="1724842.2412097359"/>
    <s v="Favourable"/>
  </r>
  <r>
    <s v="PID2642"/>
    <x v="529"/>
    <x v="5"/>
    <x v="3"/>
    <x v="1"/>
    <x v="16"/>
    <n v="8418"/>
    <n v="1843248"/>
    <n v="33301"/>
    <n v="388629.48339528521"/>
    <n v="483202.657503339"/>
    <n v="1809947"/>
    <n v="971415.8591013758"/>
    <s v="Favourable"/>
  </r>
  <r>
    <s v="PID3801"/>
    <x v="317"/>
    <x v="6"/>
    <x v="2"/>
    <x v="0"/>
    <x v="17"/>
    <n v="8840"/>
    <n v="1578647"/>
    <n v="0"/>
    <n v="1361956.0494777837"/>
    <n v="468931.66071358224"/>
    <n v="1578647"/>
    <n v="-252240.71019136603"/>
    <s v="Adverse"/>
  </r>
  <r>
    <s v="PID3479"/>
    <x v="365"/>
    <x v="7"/>
    <x v="0"/>
    <x v="2"/>
    <x v="10"/>
    <n v="7090"/>
    <n v="888668"/>
    <n v="0"/>
    <n v="389910.55187062977"/>
    <n v="80523.142491873092"/>
    <n v="888668"/>
    <n v="418234.30563749711"/>
    <s v="Favourable"/>
  </r>
  <r>
    <s v="PID6093"/>
    <x v="1310"/>
    <x v="2"/>
    <x v="2"/>
    <x v="0"/>
    <x v="22"/>
    <n v="6777"/>
    <n v="2367505"/>
    <n v="45709"/>
    <n v="337440.16707674024"/>
    <n v="34437.330621666137"/>
    <n v="2321796"/>
    <n v="1995627.5023015935"/>
    <s v="Favourable"/>
  </r>
  <r>
    <s v="PID4248"/>
    <x v="557"/>
    <x v="6"/>
    <x v="2"/>
    <x v="0"/>
    <x v="13"/>
    <n v="9196"/>
    <n v="259980"/>
    <n v="0"/>
    <n v="104100.15182896375"/>
    <n v="37424.481363663566"/>
    <n v="259980"/>
    <n v="118455.36680737269"/>
    <s v="Favourable"/>
  </r>
  <r>
    <s v="PID6412"/>
    <x v="233"/>
    <x v="6"/>
    <x v="2"/>
    <x v="1"/>
    <x v="16"/>
    <n v="6248"/>
    <n v="2094071"/>
    <n v="0"/>
    <n v="1225167.7403781691"/>
    <n v="376716.77973146708"/>
    <n v="2094071"/>
    <n v="492186.47989036376"/>
    <s v="Favourable"/>
  </r>
  <r>
    <s v="PID4387"/>
    <x v="413"/>
    <x v="6"/>
    <x v="2"/>
    <x v="2"/>
    <x v="30"/>
    <n v="9454"/>
    <n v="1831963"/>
    <n v="34904"/>
    <n v="252165.97879370471"/>
    <n v="133756.58452953244"/>
    <n v="1797059"/>
    <n v="1446040.436676763"/>
    <s v="Favourable"/>
  </r>
  <r>
    <s v="PID4328"/>
    <x v="1132"/>
    <x v="5"/>
    <x v="3"/>
    <x v="1"/>
    <x v="32"/>
    <n v="7460"/>
    <n v="1679984"/>
    <n v="12690"/>
    <n v="1211920.2737988469"/>
    <n v="506203.16660432372"/>
    <n v="1667294"/>
    <n v="-38139.440403170651"/>
    <s v="Adverse"/>
  </r>
  <r>
    <s v="PID6170"/>
    <x v="1454"/>
    <x v="2"/>
    <x v="2"/>
    <x v="2"/>
    <x v="26"/>
    <n v="9337"/>
    <n v="1250278"/>
    <n v="51087"/>
    <n v="636952.82534624788"/>
    <n v="55831.602288376162"/>
    <n v="1199191"/>
    <n v="557493.57236537593"/>
    <s v="Favourable"/>
  </r>
  <r>
    <s v="PID1075"/>
    <x v="802"/>
    <x v="2"/>
    <x v="2"/>
    <x v="0"/>
    <x v="42"/>
    <n v="8001"/>
    <n v="601793"/>
    <n v="53427"/>
    <n v="526110.00110348419"/>
    <n v="87187.94450337514"/>
    <n v="548366"/>
    <n v="-11504.945606859284"/>
    <s v="Adverse"/>
  </r>
  <r>
    <s v="PID3322"/>
    <x v="1455"/>
    <x v="5"/>
    <x v="3"/>
    <x v="2"/>
    <x v="20"/>
    <n v="8183"/>
    <n v="479256"/>
    <n v="0"/>
    <n v="116691.44165985392"/>
    <n v="52884.353956107654"/>
    <n v="479256"/>
    <n v="309680.20438403846"/>
    <s v="Favourable"/>
  </r>
  <r>
    <s v="PID4017"/>
    <x v="730"/>
    <x v="7"/>
    <x v="0"/>
    <x v="2"/>
    <x v="42"/>
    <n v="5775"/>
    <n v="330239"/>
    <n v="70492"/>
    <n v="67437.316945231301"/>
    <n v="14130.313693017504"/>
    <n v="259747"/>
    <n v="248671.36936175119"/>
    <s v="Favourable"/>
  </r>
  <r>
    <s v="PID2313"/>
    <x v="65"/>
    <x v="6"/>
    <x v="2"/>
    <x v="1"/>
    <x v="36"/>
    <n v="8380"/>
    <n v="840010"/>
    <n v="0"/>
    <n v="763355.15539222409"/>
    <n v="277246.45229879825"/>
    <n v="840010"/>
    <n v="-200591.60769102233"/>
    <s v="Adverse"/>
  </r>
  <r>
    <s v="PID761"/>
    <x v="657"/>
    <x v="7"/>
    <x v="0"/>
    <x v="2"/>
    <x v="10"/>
    <n v="7941"/>
    <n v="1929564"/>
    <n v="16678"/>
    <n v="559160.09557774162"/>
    <n v="523809.23989158933"/>
    <n v="1912886"/>
    <n v="846594.66453066911"/>
    <s v="Favourable"/>
  </r>
  <r>
    <s v="PID3016"/>
    <x v="1290"/>
    <x v="2"/>
    <x v="2"/>
    <x v="0"/>
    <x v="39"/>
    <n v="7080"/>
    <n v="2477285"/>
    <n v="51323"/>
    <n v="941288.34797249292"/>
    <n v="713586.68950427696"/>
    <n v="2425962"/>
    <n v="822409.96252323012"/>
    <s v="Favourable"/>
  </r>
  <r>
    <s v="PID3079"/>
    <x v="369"/>
    <x v="6"/>
    <x v="2"/>
    <x v="0"/>
    <x v="36"/>
    <n v="8142"/>
    <n v="586438"/>
    <n v="0"/>
    <n v="12127.553550989158"/>
    <n v="173878.37163773266"/>
    <n v="586438"/>
    <n v="400432.07481127814"/>
    <s v="Favourable"/>
  </r>
  <r>
    <s v="PID4184"/>
    <x v="1271"/>
    <x v="6"/>
    <x v="2"/>
    <x v="2"/>
    <x v="20"/>
    <n v="8577"/>
    <n v="1404474"/>
    <n v="61302"/>
    <n v="601443.82335172361"/>
    <n v="5185.5348558152755"/>
    <n v="1343172"/>
    <n v="797844.64179246116"/>
    <s v="Favourable"/>
  </r>
  <r>
    <s v="PID5544"/>
    <x v="932"/>
    <x v="6"/>
    <x v="2"/>
    <x v="0"/>
    <x v="44"/>
    <n v="7122"/>
    <n v="1216314"/>
    <n v="0"/>
    <n v="150713.27697889792"/>
    <n v="204537.68528848255"/>
    <n v="1216314"/>
    <n v="861063.03773261956"/>
    <s v="Favourable"/>
  </r>
  <r>
    <s v="PID5696"/>
    <x v="706"/>
    <x v="6"/>
    <x v="2"/>
    <x v="2"/>
    <x v="41"/>
    <n v="9249"/>
    <n v="1804573"/>
    <n v="0"/>
    <n v="870322.28198573727"/>
    <n v="469993.28755772806"/>
    <n v="1804573"/>
    <n v="464257.43045653473"/>
    <s v="Favourable"/>
  </r>
  <r>
    <s v="PID4202"/>
    <x v="701"/>
    <x v="7"/>
    <x v="0"/>
    <x v="2"/>
    <x v="28"/>
    <n v="5658"/>
    <n v="729793"/>
    <n v="0"/>
    <n v="520810.41885718744"/>
    <n v="184070.02775781587"/>
    <n v="729793"/>
    <n v="24912.553384996718"/>
    <s v="Favourable"/>
  </r>
  <r>
    <s v="PID4654"/>
    <x v="227"/>
    <x v="2"/>
    <x v="2"/>
    <x v="1"/>
    <x v="40"/>
    <n v="8448"/>
    <n v="2473265"/>
    <n v="55110"/>
    <n v="2387379.1475313269"/>
    <n v="131255.86095557097"/>
    <n v="2418155"/>
    <n v="-45370.008486897685"/>
    <s v="Adverse"/>
  </r>
  <r>
    <s v="PID4438"/>
    <x v="379"/>
    <x v="6"/>
    <x v="2"/>
    <x v="0"/>
    <x v="9"/>
    <n v="8907"/>
    <n v="1634957"/>
    <n v="46374"/>
    <n v="508786.13782608445"/>
    <n v="198027.14018813081"/>
    <n v="1588583"/>
    <n v="928143.72198578471"/>
    <s v="Favourable"/>
  </r>
  <r>
    <s v="PID418"/>
    <x v="1442"/>
    <x v="6"/>
    <x v="2"/>
    <x v="0"/>
    <x v="18"/>
    <n v="6596"/>
    <n v="2066733"/>
    <n v="49303"/>
    <n v="696726.72182560281"/>
    <n v="38554.890181948133"/>
    <n v="2017430"/>
    <n v="1331451.3879924491"/>
    <s v="Favourable"/>
  </r>
  <r>
    <s v="PID1853"/>
    <x v="1451"/>
    <x v="6"/>
    <x v="2"/>
    <x v="2"/>
    <x v="28"/>
    <n v="6539"/>
    <n v="731888"/>
    <n v="0"/>
    <n v="527222.17023313581"/>
    <n v="36542.676950323796"/>
    <n v="731888"/>
    <n v="168123.15281654045"/>
    <s v="Favourable"/>
  </r>
  <r>
    <s v="PID3457"/>
    <x v="819"/>
    <x v="7"/>
    <x v="0"/>
    <x v="2"/>
    <x v="31"/>
    <n v="7630"/>
    <n v="1467692"/>
    <n v="0"/>
    <n v="1348733.7453031805"/>
    <n v="458834.9742071873"/>
    <n v="1467692"/>
    <n v="-339876.71951036784"/>
    <s v="Adverse"/>
  </r>
  <r>
    <s v="PID384"/>
    <x v="972"/>
    <x v="2"/>
    <x v="2"/>
    <x v="1"/>
    <x v="16"/>
    <n v="9407"/>
    <n v="899571"/>
    <n v="98168"/>
    <n v="505019.81228211877"/>
    <n v="4478.614524583224"/>
    <n v="801403"/>
    <n v="390072.57319329801"/>
    <s v="Favourable"/>
  </r>
  <r>
    <s v="PID4356"/>
    <x v="794"/>
    <x v="6"/>
    <x v="2"/>
    <x v="1"/>
    <x v="34"/>
    <n v="8936"/>
    <n v="1379254"/>
    <n v="28881"/>
    <n v="1290134.5725579045"/>
    <n v="383658.31921095174"/>
    <n v="1350373"/>
    <n v="-294538.89176885621"/>
    <s v="Adverse"/>
  </r>
  <r>
    <s v="PID2467"/>
    <x v="971"/>
    <x v="5"/>
    <x v="3"/>
    <x v="1"/>
    <x v="36"/>
    <n v="9061"/>
    <n v="1294119"/>
    <n v="16407"/>
    <n v="234289.70679720226"/>
    <n v="342550.14951284649"/>
    <n v="1277712"/>
    <n v="717279.14368995128"/>
    <s v="Favourable"/>
  </r>
  <r>
    <s v="PID2648"/>
    <x v="497"/>
    <x v="2"/>
    <x v="2"/>
    <x v="0"/>
    <x v="33"/>
    <n v="9368"/>
    <n v="2087609"/>
    <n v="0"/>
    <n v="1943312.0555090823"/>
    <n v="178978.52334972518"/>
    <n v="2087609"/>
    <n v="-34681.578858807683"/>
    <s v="Adverse"/>
  </r>
  <r>
    <s v="PID5377"/>
    <x v="1326"/>
    <x v="7"/>
    <x v="0"/>
    <x v="1"/>
    <x v="2"/>
    <n v="6447"/>
    <n v="2206721"/>
    <n v="0"/>
    <n v="1102340.4985825752"/>
    <n v="133714.2308471307"/>
    <n v="2206721"/>
    <n v="970666.270570294"/>
    <s v="Favourable"/>
  </r>
  <r>
    <s v="PID5878"/>
    <x v="140"/>
    <x v="7"/>
    <x v="0"/>
    <x v="1"/>
    <x v="44"/>
    <n v="9153"/>
    <n v="677012"/>
    <n v="25114"/>
    <n v="537058.61501744238"/>
    <n v="122067.307760061"/>
    <n v="651898"/>
    <n v="17886.07722249662"/>
    <s v="Favourable"/>
  </r>
  <r>
    <s v="PID6119"/>
    <x v="1444"/>
    <x v="2"/>
    <x v="2"/>
    <x v="2"/>
    <x v="38"/>
    <n v="9093"/>
    <n v="2134364"/>
    <n v="87038"/>
    <n v="434769.03708689316"/>
    <n v="440439.94319194538"/>
    <n v="2047326"/>
    <n v="1259155.0197211616"/>
    <s v="Favourable"/>
  </r>
  <r>
    <s v="PID568"/>
    <x v="1456"/>
    <x v="2"/>
    <x v="2"/>
    <x v="2"/>
    <x v="25"/>
    <n v="7955"/>
    <n v="799658"/>
    <n v="61567"/>
    <n v="333623.6811887995"/>
    <n v="139190.31046701811"/>
    <n v="738091"/>
    <n v="326844.0083441824"/>
    <s v="Favourable"/>
  </r>
  <r>
    <s v="PID5993"/>
    <x v="1207"/>
    <x v="6"/>
    <x v="2"/>
    <x v="0"/>
    <x v="9"/>
    <n v="7056"/>
    <n v="1664229"/>
    <n v="0"/>
    <n v="846475.23189632862"/>
    <n v="44072.487182955672"/>
    <n v="1664229"/>
    <n v="773681.28092071565"/>
    <s v="Favourable"/>
  </r>
  <r>
    <s v="PID5628"/>
    <x v="406"/>
    <x v="7"/>
    <x v="0"/>
    <x v="2"/>
    <x v="46"/>
    <n v="6788"/>
    <n v="1835000"/>
    <n v="36670"/>
    <n v="1188632.254621556"/>
    <n v="185691.61334955471"/>
    <n v="1798330"/>
    <n v="460676.13202888938"/>
    <s v="Favourable"/>
  </r>
  <r>
    <s v="PID1673"/>
    <x v="1457"/>
    <x v="6"/>
    <x v="2"/>
    <x v="1"/>
    <x v="12"/>
    <n v="9041"/>
    <n v="2031643"/>
    <n v="0"/>
    <n v="1364103.7519166258"/>
    <n v="270840.57397263334"/>
    <n v="2031643"/>
    <n v="396698.67411074089"/>
    <s v="Favourable"/>
  </r>
  <r>
    <s v="PID1196"/>
    <x v="1204"/>
    <x v="6"/>
    <x v="2"/>
    <x v="1"/>
    <x v="44"/>
    <n v="6518"/>
    <n v="1636475"/>
    <n v="0"/>
    <n v="907948.60479345196"/>
    <n v="265518.9960052864"/>
    <n v="1636475"/>
    <n v="463007.39920126158"/>
    <s v="Favourable"/>
  </r>
  <r>
    <s v="PID2596"/>
    <x v="86"/>
    <x v="6"/>
    <x v="2"/>
    <x v="2"/>
    <x v="45"/>
    <n v="6977"/>
    <n v="999386"/>
    <n v="35782"/>
    <n v="95881.690017731846"/>
    <n v="48278.844294535731"/>
    <n v="963604"/>
    <n v="855225.46568773245"/>
    <s v="Favourable"/>
  </r>
  <r>
    <s v="PID811"/>
    <x v="1002"/>
    <x v="5"/>
    <x v="3"/>
    <x v="1"/>
    <x v="13"/>
    <n v="8454"/>
    <n v="614768"/>
    <n v="50770"/>
    <n v="209937.89522604397"/>
    <n v="55610.499684632516"/>
    <n v="563998"/>
    <n v="349219.60508932354"/>
    <s v="Favourable"/>
  </r>
  <r>
    <s v="PID3874"/>
    <x v="1000"/>
    <x v="5"/>
    <x v="3"/>
    <x v="1"/>
    <x v="25"/>
    <n v="8278"/>
    <n v="633315"/>
    <n v="0"/>
    <n v="418493.52580712934"/>
    <n v="48167.63681505053"/>
    <n v="633315"/>
    <n v="166653.83737782016"/>
    <s v="Favourable"/>
  </r>
  <r>
    <s v="PID4503"/>
    <x v="1458"/>
    <x v="7"/>
    <x v="0"/>
    <x v="0"/>
    <x v="5"/>
    <n v="5622"/>
    <n v="567449"/>
    <n v="47205"/>
    <n v="356928.29145347729"/>
    <n v="4633.431523864564"/>
    <n v="520244"/>
    <n v="205887.27702265815"/>
    <s v="Favourable"/>
  </r>
  <r>
    <s v="PID5990"/>
    <x v="194"/>
    <x v="5"/>
    <x v="3"/>
    <x v="1"/>
    <x v="29"/>
    <n v="8417"/>
    <n v="2468167"/>
    <n v="24315"/>
    <n v="1577511.8882007096"/>
    <n v="729052.4502676212"/>
    <n v="2443852"/>
    <n v="161602.66153166909"/>
    <s v="Favourable"/>
  </r>
  <r>
    <s v="PID6121"/>
    <x v="57"/>
    <x v="2"/>
    <x v="2"/>
    <x v="2"/>
    <x v="28"/>
    <n v="5600"/>
    <n v="1712316"/>
    <n v="41205"/>
    <n v="1651682.7852890345"/>
    <n v="151419.30376183928"/>
    <n v="1671111"/>
    <n v="-90786.089050873648"/>
    <s v="Adverse"/>
  </r>
  <r>
    <s v="PID1406"/>
    <x v="1298"/>
    <x v="5"/>
    <x v="3"/>
    <x v="2"/>
    <x v="21"/>
    <n v="6369"/>
    <n v="1057821"/>
    <n v="0"/>
    <n v="110307.64508197087"/>
    <n v="14163.604398007083"/>
    <n v="1057821"/>
    <n v="933349.750520022"/>
    <s v="Favourable"/>
  </r>
  <r>
    <s v="PID2338"/>
    <x v="725"/>
    <x v="6"/>
    <x v="2"/>
    <x v="0"/>
    <x v="31"/>
    <n v="6594"/>
    <n v="1240762"/>
    <n v="12951"/>
    <n v="1024475.5320103124"/>
    <n v="403021.88693981274"/>
    <n v="1227811"/>
    <n v="-186735.41895012511"/>
    <s v="Adverse"/>
  </r>
  <r>
    <s v="PID5146"/>
    <x v="1459"/>
    <x v="5"/>
    <x v="3"/>
    <x v="1"/>
    <x v="7"/>
    <n v="8667"/>
    <n v="2395019"/>
    <n v="15874"/>
    <n v="252011.2520224039"/>
    <n v="91265.498805127354"/>
    <n v="2379145"/>
    <n v="2051742.2491724687"/>
    <s v="Favourable"/>
  </r>
  <r>
    <s v="PID1572"/>
    <x v="1155"/>
    <x v="6"/>
    <x v="2"/>
    <x v="0"/>
    <x v="27"/>
    <n v="7187"/>
    <n v="1060696"/>
    <n v="0"/>
    <n v="301733.07891236607"/>
    <n v="311828.73541034624"/>
    <n v="1060696"/>
    <n v="447134.18567728763"/>
    <s v="Favourable"/>
  </r>
  <r>
    <s v="PID1708"/>
    <x v="206"/>
    <x v="6"/>
    <x v="2"/>
    <x v="2"/>
    <x v="15"/>
    <n v="8412"/>
    <n v="1513660"/>
    <n v="15636"/>
    <n v="760595.84120169189"/>
    <n v="10303.089500785291"/>
    <n v="1498024"/>
    <n v="742761.06929752277"/>
    <s v="Favourable"/>
  </r>
  <r>
    <s v="PID2105"/>
    <x v="85"/>
    <x v="5"/>
    <x v="3"/>
    <x v="2"/>
    <x v="35"/>
    <n v="8879"/>
    <n v="2363398"/>
    <n v="0"/>
    <n v="1830027.7013410819"/>
    <n v="489609.21660035785"/>
    <n v="2363398"/>
    <n v="43761.082058560103"/>
    <s v="Favourable"/>
  </r>
  <r>
    <s v="PID2466"/>
    <x v="910"/>
    <x v="6"/>
    <x v="2"/>
    <x v="0"/>
    <x v="44"/>
    <n v="7337"/>
    <n v="727193"/>
    <n v="27713"/>
    <n v="283361.56198999693"/>
    <n v="109939.0025736871"/>
    <n v="699480"/>
    <n v="333892.43543631595"/>
    <s v="Favourable"/>
  </r>
  <r>
    <s v="PID3508"/>
    <x v="64"/>
    <x v="6"/>
    <x v="2"/>
    <x v="1"/>
    <x v="8"/>
    <n v="8574"/>
    <n v="1546539"/>
    <n v="25270"/>
    <n v="934592.22352582042"/>
    <n v="389981.1254939753"/>
    <n v="1521269"/>
    <n v="221965.65098020434"/>
    <s v="Favourable"/>
  </r>
  <r>
    <s v="PID5109"/>
    <x v="1460"/>
    <x v="5"/>
    <x v="3"/>
    <x v="0"/>
    <x v="18"/>
    <n v="7323"/>
    <n v="619983"/>
    <n v="44819"/>
    <n v="32933.883821756302"/>
    <n v="62368.616525374382"/>
    <n v="575164"/>
    <n v="524680.4996528693"/>
    <s v="Favourable"/>
  </r>
  <r>
    <s v="PID5644"/>
    <x v="456"/>
    <x v="7"/>
    <x v="0"/>
    <x v="1"/>
    <x v="46"/>
    <n v="8602"/>
    <n v="1398374"/>
    <n v="35539"/>
    <n v="1122798.702187473"/>
    <n v="361186.71925322921"/>
    <n v="1362835"/>
    <n v="-85611.421440702165"/>
    <s v="Adverse"/>
  </r>
  <r>
    <s v="PID397"/>
    <x v="1338"/>
    <x v="2"/>
    <x v="2"/>
    <x v="0"/>
    <x v="39"/>
    <n v="7117"/>
    <n v="1628923"/>
    <n v="46749"/>
    <n v="581695.74466547091"/>
    <n v="285794.37515204254"/>
    <n v="1582174"/>
    <n v="761432.88018248649"/>
    <s v="Favourable"/>
  </r>
  <r>
    <s v="PID2614"/>
    <x v="134"/>
    <x v="2"/>
    <x v="2"/>
    <x v="0"/>
    <x v="3"/>
    <n v="8581"/>
    <n v="1380818"/>
    <n v="46242"/>
    <n v="508650.36713280907"/>
    <n v="407357.79401345155"/>
    <n v="1334576"/>
    <n v="464809.83885373943"/>
    <s v="Favourable"/>
  </r>
  <r>
    <s v="PID614"/>
    <x v="374"/>
    <x v="6"/>
    <x v="2"/>
    <x v="2"/>
    <x v="29"/>
    <n v="6927"/>
    <n v="1050865"/>
    <n v="99035"/>
    <n v="780848.49513215071"/>
    <n v="265650.59288565518"/>
    <n v="951830"/>
    <n v="4365.9119821940549"/>
    <s v="Favourable"/>
  </r>
  <r>
    <s v="PID2711"/>
    <x v="91"/>
    <x v="7"/>
    <x v="0"/>
    <x v="0"/>
    <x v="26"/>
    <n v="8090"/>
    <n v="2076366"/>
    <n v="34058"/>
    <n v="1033029.3361108238"/>
    <n v="373354.86444269191"/>
    <n v="2042308"/>
    <n v="669981.79944648431"/>
    <s v="Favourable"/>
  </r>
  <r>
    <s v="PID5176"/>
    <x v="488"/>
    <x v="6"/>
    <x v="2"/>
    <x v="1"/>
    <x v="45"/>
    <n v="9109"/>
    <n v="2070968"/>
    <n v="77429"/>
    <n v="1530496.9298656574"/>
    <n v="456741.47536079405"/>
    <n v="1993539"/>
    <n v="83729.594773548655"/>
    <s v="Favourable"/>
  </r>
  <r>
    <s v="PID6278"/>
    <x v="418"/>
    <x v="2"/>
    <x v="2"/>
    <x v="2"/>
    <x v="43"/>
    <n v="8726"/>
    <n v="2347915"/>
    <n v="0"/>
    <n v="1414301.1164283836"/>
    <n v="493432.72222196148"/>
    <n v="2347915"/>
    <n v="440181.1613496549"/>
    <s v="Favourable"/>
  </r>
  <r>
    <s v="PID1650"/>
    <x v="1404"/>
    <x v="6"/>
    <x v="2"/>
    <x v="2"/>
    <x v="25"/>
    <n v="7556"/>
    <n v="502009"/>
    <n v="0"/>
    <n v="285324.56358073658"/>
    <n v="154099.21306290748"/>
    <n v="502009"/>
    <n v="62585.223356355913"/>
    <s v="Favourable"/>
  </r>
  <r>
    <s v="PID2822"/>
    <x v="1357"/>
    <x v="6"/>
    <x v="2"/>
    <x v="1"/>
    <x v="12"/>
    <n v="7444"/>
    <n v="2481930"/>
    <n v="41643"/>
    <n v="2225343.3703112933"/>
    <n v="531319.60823171341"/>
    <n v="2440287"/>
    <n v="-274732.97854300682"/>
    <s v="Adverse"/>
  </r>
  <r>
    <s v="PID1954"/>
    <x v="661"/>
    <x v="6"/>
    <x v="2"/>
    <x v="2"/>
    <x v="38"/>
    <n v="8055"/>
    <n v="1365535"/>
    <n v="0"/>
    <n v="995759.73269741342"/>
    <n v="436313.13016106229"/>
    <n v="1365535"/>
    <n v="-66537.862858475652"/>
    <s v="Adverse"/>
  </r>
  <r>
    <s v="PID2709"/>
    <x v="1192"/>
    <x v="5"/>
    <x v="3"/>
    <x v="0"/>
    <x v="18"/>
    <n v="6719"/>
    <n v="386702"/>
    <n v="0"/>
    <n v="298861.83716097404"/>
    <n v="268.59058569961343"/>
    <n v="386702"/>
    <n v="87571.572253326362"/>
    <s v="Favourable"/>
  </r>
  <r>
    <s v="PID4325"/>
    <x v="821"/>
    <x v="5"/>
    <x v="3"/>
    <x v="0"/>
    <x v="19"/>
    <n v="6603"/>
    <n v="2305987"/>
    <n v="0"/>
    <n v="688578.2866894193"/>
    <n v="543608.1783468615"/>
    <n v="2305987"/>
    <n v="1073800.5349637191"/>
    <s v="Favourable"/>
  </r>
  <r>
    <s v="PID4574"/>
    <x v="788"/>
    <x v="5"/>
    <x v="3"/>
    <x v="1"/>
    <x v="7"/>
    <n v="6156"/>
    <n v="504462"/>
    <n v="0"/>
    <n v="79309.495456099481"/>
    <n v="40046.997684754031"/>
    <n v="504462"/>
    <n v="385105.50685914652"/>
    <s v="Favourable"/>
  </r>
  <r>
    <s v="PID675"/>
    <x v="905"/>
    <x v="2"/>
    <x v="2"/>
    <x v="1"/>
    <x v="0"/>
    <n v="7383"/>
    <n v="259299"/>
    <n v="0"/>
    <n v="159813.98690505541"/>
    <n v="43986.635893970488"/>
    <n v="259299"/>
    <n v="55498.377200974093"/>
    <s v="Favourable"/>
  </r>
  <r>
    <s v="PID1495"/>
    <x v="453"/>
    <x v="6"/>
    <x v="2"/>
    <x v="0"/>
    <x v="38"/>
    <n v="6830"/>
    <n v="422811"/>
    <n v="17696"/>
    <n v="2607.2804744913419"/>
    <n v="9316.0590724984395"/>
    <n v="405115"/>
    <n v="410887.66045301023"/>
    <s v="Favourable"/>
  </r>
  <r>
    <s v="PID4299"/>
    <x v="1103"/>
    <x v="6"/>
    <x v="2"/>
    <x v="1"/>
    <x v="15"/>
    <n v="6780"/>
    <n v="1226685"/>
    <n v="32871"/>
    <n v="244782.66005009107"/>
    <n v="289495.42067911528"/>
    <n v="1193814"/>
    <n v="692406.91927079367"/>
    <s v="Favourable"/>
  </r>
  <r>
    <s v="PID6007"/>
    <x v="931"/>
    <x v="6"/>
    <x v="2"/>
    <x v="1"/>
    <x v="13"/>
    <n v="7321"/>
    <n v="1300745"/>
    <n v="53737"/>
    <n v="1023242.6357039027"/>
    <n v="249065.44033003951"/>
    <n v="1247008"/>
    <n v="28436.923966057831"/>
    <s v="Favourable"/>
  </r>
  <r>
    <s v="PID4902"/>
    <x v="165"/>
    <x v="7"/>
    <x v="0"/>
    <x v="0"/>
    <x v="38"/>
    <n v="7536"/>
    <n v="539354"/>
    <n v="49335"/>
    <n v="88206.792697140991"/>
    <n v="76392.938530924235"/>
    <n v="490019"/>
    <n v="374754.26877193479"/>
    <s v="Favourable"/>
  </r>
  <r>
    <s v="PID1174"/>
    <x v="185"/>
    <x v="7"/>
    <x v="0"/>
    <x v="2"/>
    <x v="22"/>
    <n v="5645"/>
    <n v="1329770"/>
    <n v="51910"/>
    <n v="831751.34943612688"/>
    <n v="191592.70461343569"/>
    <n v="1277860"/>
    <n v="306425.94595043745"/>
    <s v="Favourable"/>
  </r>
  <r>
    <s v="PID1458"/>
    <x v="1323"/>
    <x v="7"/>
    <x v="0"/>
    <x v="1"/>
    <x v="34"/>
    <n v="6857"/>
    <n v="888902"/>
    <n v="0"/>
    <n v="393369.88834199245"/>
    <n v="106206.98346715562"/>
    <n v="888902"/>
    <n v="389325.12819085194"/>
    <s v="Favourable"/>
  </r>
  <r>
    <s v="PID3554"/>
    <x v="120"/>
    <x v="6"/>
    <x v="2"/>
    <x v="2"/>
    <x v="3"/>
    <n v="5572"/>
    <n v="1799917"/>
    <n v="27716"/>
    <n v="1531250.9678589923"/>
    <n v="122715.52308864343"/>
    <n v="1772201"/>
    <n v="145950.50905236439"/>
    <s v="Favourable"/>
  </r>
  <r>
    <s v="PID4634"/>
    <x v="372"/>
    <x v="7"/>
    <x v="0"/>
    <x v="1"/>
    <x v="1"/>
    <n v="6271"/>
    <n v="1997890"/>
    <n v="27579"/>
    <n v="127778.45053305328"/>
    <n v="561776.68186480051"/>
    <n v="1970311"/>
    <n v="1308334.8676021462"/>
    <s v="Favourable"/>
  </r>
  <r>
    <s v="PID1677"/>
    <x v="564"/>
    <x v="2"/>
    <x v="2"/>
    <x v="1"/>
    <x v="40"/>
    <n v="8602"/>
    <n v="1964390"/>
    <n v="0"/>
    <n v="1791608.627894822"/>
    <n v="370012.89623409975"/>
    <n v="1964390"/>
    <n v="-197231.5241289218"/>
    <s v="Adverse"/>
  </r>
  <r>
    <s v="PID3976"/>
    <x v="63"/>
    <x v="6"/>
    <x v="2"/>
    <x v="1"/>
    <x v="46"/>
    <n v="6833"/>
    <n v="692642"/>
    <n v="0"/>
    <n v="539576.97951300477"/>
    <n v="996.47778958393235"/>
    <n v="692642"/>
    <n v="152068.54269741126"/>
    <s v="Favourable"/>
  </r>
  <r>
    <s v="PID3230"/>
    <x v="630"/>
    <x v="6"/>
    <x v="2"/>
    <x v="0"/>
    <x v="30"/>
    <n v="7652"/>
    <n v="1786246"/>
    <n v="17733"/>
    <n v="785923.12175926345"/>
    <n v="10103.446845786073"/>
    <n v="1768513"/>
    <n v="990219.43139495049"/>
    <s v="Favourable"/>
  </r>
  <r>
    <s v="PID6151"/>
    <x v="1065"/>
    <x v="2"/>
    <x v="2"/>
    <x v="0"/>
    <x v="43"/>
    <n v="7687"/>
    <n v="914280"/>
    <n v="0"/>
    <n v="202722.95017630653"/>
    <n v="110669.55633356434"/>
    <n v="914280"/>
    <n v="600887.49349012913"/>
    <s v="Favourable"/>
  </r>
  <r>
    <s v="PID6395"/>
    <x v="1128"/>
    <x v="7"/>
    <x v="0"/>
    <x v="0"/>
    <x v="19"/>
    <n v="7468"/>
    <n v="473783"/>
    <n v="0"/>
    <n v="321095.63259946572"/>
    <n v="17284.099776406718"/>
    <n v="473783"/>
    <n v="135403.26762412756"/>
    <s v="Favourable"/>
  </r>
  <r>
    <s v="PID1327"/>
    <x v="729"/>
    <x v="6"/>
    <x v="2"/>
    <x v="2"/>
    <x v="9"/>
    <n v="9328"/>
    <n v="777253"/>
    <n v="0"/>
    <n v="83072.832764611754"/>
    <n v="103848.60746181612"/>
    <n v="777253"/>
    <n v="590331.55977357214"/>
    <s v="Favourable"/>
  </r>
  <r>
    <s v="PID1432"/>
    <x v="453"/>
    <x v="6"/>
    <x v="2"/>
    <x v="1"/>
    <x v="19"/>
    <n v="5535"/>
    <n v="1503966"/>
    <n v="0"/>
    <n v="1220170.9427256305"/>
    <n v="385191.44466344477"/>
    <n v="1503966"/>
    <n v="-101396.38738907524"/>
    <s v="Adverse"/>
  </r>
  <r>
    <s v="PID2317"/>
    <x v="578"/>
    <x v="6"/>
    <x v="2"/>
    <x v="0"/>
    <x v="36"/>
    <n v="8836"/>
    <n v="2352843"/>
    <n v="55211"/>
    <n v="972942.65147010051"/>
    <n v="265162.8388505145"/>
    <n v="2297632"/>
    <n v="1114737.509679385"/>
    <s v="Favourable"/>
  </r>
  <r>
    <s v="PID4270"/>
    <x v="787"/>
    <x v="6"/>
    <x v="2"/>
    <x v="0"/>
    <x v="36"/>
    <n v="5725"/>
    <n v="1079888"/>
    <n v="0"/>
    <n v="435363.41053187352"/>
    <n v="258303.5353374003"/>
    <n v="1079888"/>
    <n v="386221.05413072614"/>
    <s v="Favourable"/>
  </r>
  <r>
    <s v="PID205"/>
    <x v="1100"/>
    <x v="2"/>
    <x v="2"/>
    <x v="0"/>
    <x v="43"/>
    <n v="7459"/>
    <n v="1717980"/>
    <n v="10830"/>
    <n v="805454.14862109732"/>
    <n v="82009.75841864651"/>
    <n v="1707150"/>
    <n v="830516.09296025615"/>
    <s v="Favourable"/>
  </r>
  <r>
    <s v="PID265"/>
    <x v="79"/>
    <x v="2"/>
    <x v="2"/>
    <x v="0"/>
    <x v="17"/>
    <n v="7679"/>
    <n v="1193754"/>
    <n v="59515"/>
    <n v="166265.11386606446"/>
    <n v="38786.012023179435"/>
    <n v="1134239"/>
    <n v="988702.87411075609"/>
    <s v="Favourable"/>
  </r>
  <r>
    <s v="PID2267"/>
    <x v="91"/>
    <x v="7"/>
    <x v="0"/>
    <x v="0"/>
    <x v="8"/>
    <n v="7823"/>
    <n v="1379583"/>
    <n v="0"/>
    <n v="284758.82452970074"/>
    <n v="31946.729192692092"/>
    <n v="1379583"/>
    <n v="1062877.4462776072"/>
    <s v="Favourable"/>
  </r>
  <r>
    <s v="PID2669"/>
    <x v="840"/>
    <x v="6"/>
    <x v="2"/>
    <x v="0"/>
    <x v="23"/>
    <n v="7514"/>
    <n v="321732"/>
    <n v="34026"/>
    <n v="43635.696942096278"/>
    <n v="7298.8382046947836"/>
    <n v="287706"/>
    <n v="270797.46485320892"/>
    <s v="Favourable"/>
  </r>
  <r>
    <s v="PID3165"/>
    <x v="272"/>
    <x v="2"/>
    <x v="2"/>
    <x v="1"/>
    <x v="34"/>
    <n v="5593"/>
    <n v="748179"/>
    <n v="0"/>
    <n v="220374.00142598184"/>
    <n v="245017.33165212953"/>
    <n v="748179"/>
    <n v="282787.66692188859"/>
    <s v="Favourable"/>
  </r>
  <r>
    <s v="PID5656"/>
    <x v="938"/>
    <x v="2"/>
    <x v="2"/>
    <x v="0"/>
    <x v="11"/>
    <n v="7861"/>
    <n v="2251182"/>
    <n v="29690"/>
    <n v="1075162.0886691096"/>
    <n v="166275.53679603906"/>
    <n v="2221492"/>
    <n v="1009744.3745348514"/>
    <s v="Favourable"/>
  </r>
  <r>
    <s v="PID2453"/>
    <x v="145"/>
    <x v="2"/>
    <x v="2"/>
    <x v="1"/>
    <x v="20"/>
    <n v="8079"/>
    <n v="1281903"/>
    <n v="0"/>
    <n v="1091128.4301121205"/>
    <n v="399350.72705087595"/>
    <n v="1281903"/>
    <n v="-208576.15716299647"/>
    <s v="Adverse"/>
  </r>
  <r>
    <s v="PID3048"/>
    <x v="974"/>
    <x v="5"/>
    <x v="3"/>
    <x v="0"/>
    <x v="1"/>
    <n v="8960"/>
    <n v="994869"/>
    <n v="35805"/>
    <n v="893310.98933661974"/>
    <n v="228925.52230523375"/>
    <n v="959064"/>
    <n v="-127367.51164185349"/>
    <s v="Adverse"/>
  </r>
  <r>
    <s v="PID3711"/>
    <x v="1244"/>
    <x v="7"/>
    <x v="0"/>
    <x v="2"/>
    <x v="15"/>
    <n v="7005"/>
    <n v="937615"/>
    <n v="75766"/>
    <n v="178564.62267873232"/>
    <n v="175448.83451383805"/>
    <n v="861849"/>
    <n v="583601.54280742956"/>
    <s v="Favourable"/>
  </r>
  <r>
    <s v="PID4834"/>
    <x v="977"/>
    <x v="6"/>
    <x v="2"/>
    <x v="1"/>
    <x v="14"/>
    <n v="8787"/>
    <n v="604331"/>
    <n v="20512"/>
    <n v="21794.681587950039"/>
    <n v="176338.64897157438"/>
    <n v="583819"/>
    <n v="406197.66944047558"/>
    <s v="Favourable"/>
  </r>
  <r>
    <s v="PID293"/>
    <x v="1382"/>
    <x v="6"/>
    <x v="2"/>
    <x v="0"/>
    <x v="38"/>
    <n v="7492"/>
    <n v="335792"/>
    <n v="0"/>
    <n v="271906.74312834191"/>
    <n v="10686.490819518724"/>
    <n v="335792"/>
    <n v="53198.766052139341"/>
    <s v="Favourable"/>
  </r>
  <r>
    <s v="PID2667"/>
    <x v="418"/>
    <x v="7"/>
    <x v="0"/>
    <x v="2"/>
    <x v="15"/>
    <n v="8273"/>
    <n v="548651"/>
    <n v="0"/>
    <n v="4204.6722844586802"/>
    <n v="14499.593282400239"/>
    <n v="548651"/>
    <n v="529946.73443314107"/>
    <s v="Favourable"/>
  </r>
  <r>
    <s v="PID4185"/>
    <x v="618"/>
    <x v="6"/>
    <x v="2"/>
    <x v="2"/>
    <x v="25"/>
    <n v="5753"/>
    <n v="1063215"/>
    <n v="0"/>
    <n v="670427.80186224962"/>
    <n v="263252.12247130275"/>
    <n v="1063215"/>
    <n v="129535.07566644764"/>
    <s v="Favourable"/>
  </r>
  <r>
    <s v="PID3672"/>
    <x v="33"/>
    <x v="6"/>
    <x v="2"/>
    <x v="1"/>
    <x v="17"/>
    <n v="5765"/>
    <n v="254687"/>
    <n v="36120"/>
    <n v="55175.935927022168"/>
    <n v="26115.678889758405"/>
    <n v="218567"/>
    <n v="173395.38518321942"/>
    <s v="Favourable"/>
  </r>
  <r>
    <s v="PID1137"/>
    <x v="355"/>
    <x v="6"/>
    <x v="2"/>
    <x v="0"/>
    <x v="2"/>
    <n v="7947"/>
    <n v="867456"/>
    <n v="0"/>
    <n v="328420.65609929344"/>
    <n v="93943.494607595712"/>
    <n v="867456"/>
    <n v="445091.84929311083"/>
    <s v="Favourable"/>
  </r>
  <r>
    <s v="PID4195"/>
    <x v="103"/>
    <x v="2"/>
    <x v="2"/>
    <x v="1"/>
    <x v="13"/>
    <n v="5796"/>
    <n v="626555"/>
    <n v="0"/>
    <n v="159023.78800136669"/>
    <n v="205892.12869515191"/>
    <n v="626555"/>
    <n v="261639.0833034814"/>
    <s v="Favourable"/>
  </r>
  <r>
    <s v="PID6206"/>
    <x v="767"/>
    <x v="2"/>
    <x v="2"/>
    <x v="2"/>
    <x v="19"/>
    <n v="8255"/>
    <n v="1582604"/>
    <n v="42629"/>
    <n v="1304818.4688769148"/>
    <n v="12795.894186132036"/>
    <n v="1539975"/>
    <n v="264989.63693695306"/>
    <s v="Favourable"/>
  </r>
  <r>
    <s v="PID1958"/>
    <x v="1461"/>
    <x v="5"/>
    <x v="3"/>
    <x v="0"/>
    <x v="21"/>
    <n v="9034"/>
    <n v="301159"/>
    <n v="43333"/>
    <n v="99456.209746509267"/>
    <n v="16688.186853142688"/>
    <n v="257826"/>
    <n v="185014.60340034805"/>
    <s v="Favourable"/>
  </r>
  <r>
    <s v="PID1259"/>
    <x v="566"/>
    <x v="6"/>
    <x v="2"/>
    <x v="0"/>
    <x v="28"/>
    <n v="8487"/>
    <n v="2053208"/>
    <n v="25815"/>
    <n v="171987.16296795991"/>
    <n v="525352.1210641138"/>
    <n v="2027393"/>
    <n v="1355868.7159679262"/>
    <s v="Favourable"/>
  </r>
  <r>
    <s v="PID5484"/>
    <x v="315"/>
    <x v="2"/>
    <x v="2"/>
    <x v="1"/>
    <x v="41"/>
    <n v="6832"/>
    <n v="1076850"/>
    <n v="13657"/>
    <n v="565656.43933194829"/>
    <n v="189728.40962859514"/>
    <n v="1063193"/>
    <n v="321465.1510394566"/>
    <s v="Favourable"/>
  </r>
  <r>
    <s v="PID5799"/>
    <x v="858"/>
    <x v="7"/>
    <x v="0"/>
    <x v="2"/>
    <x v="34"/>
    <n v="6810"/>
    <n v="1059196"/>
    <n v="17948"/>
    <n v="58109.159911550007"/>
    <n v="277692.59148233657"/>
    <n v="1041248"/>
    <n v="723394.24860611348"/>
    <s v="Favourable"/>
  </r>
  <r>
    <s v="PID592"/>
    <x v="187"/>
    <x v="7"/>
    <x v="0"/>
    <x v="0"/>
    <x v="1"/>
    <n v="5940"/>
    <n v="607527"/>
    <n v="34111"/>
    <n v="90911.96328407219"/>
    <n v="170552.14277357425"/>
    <n v="573416"/>
    <n v="346062.89394235355"/>
    <s v="Favourable"/>
  </r>
  <r>
    <s v="PID1316"/>
    <x v="746"/>
    <x v="7"/>
    <x v="0"/>
    <x v="0"/>
    <x v="36"/>
    <n v="9383"/>
    <n v="1118232"/>
    <n v="0"/>
    <n v="109756.27569397402"/>
    <n v="295828.92099844775"/>
    <n v="1118232"/>
    <n v="712646.8033075782"/>
    <s v="Favourable"/>
  </r>
  <r>
    <s v="PID2125"/>
    <x v="1142"/>
    <x v="5"/>
    <x v="3"/>
    <x v="0"/>
    <x v="2"/>
    <n v="6563"/>
    <n v="1294259"/>
    <n v="11248"/>
    <n v="756008.45947501715"/>
    <n v="324575.41697511327"/>
    <n v="1283011"/>
    <n v="213675.12354986952"/>
    <s v="Favourable"/>
  </r>
  <r>
    <s v="PID4069"/>
    <x v="370"/>
    <x v="6"/>
    <x v="2"/>
    <x v="2"/>
    <x v="1"/>
    <n v="8237"/>
    <n v="2279365"/>
    <n v="0"/>
    <n v="886631.09765597922"/>
    <n v="445032.50810361659"/>
    <n v="2279365"/>
    <n v="947701.39424040425"/>
    <s v="Favourable"/>
  </r>
  <r>
    <s v="PID4127"/>
    <x v="1433"/>
    <x v="6"/>
    <x v="2"/>
    <x v="0"/>
    <x v="28"/>
    <n v="5699"/>
    <n v="492379"/>
    <n v="44569"/>
    <n v="418188.11958037334"/>
    <n v="154348.95606738233"/>
    <n v="447810"/>
    <n v="-80158.075647755642"/>
    <s v="Adverse"/>
  </r>
  <r>
    <s v="PID426"/>
    <x v="246"/>
    <x v="2"/>
    <x v="2"/>
    <x v="2"/>
    <x v="23"/>
    <n v="7768"/>
    <n v="1099282"/>
    <n v="80904"/>
    <n v="279678.896814782"/>
    <n v="235087.45592831404"/>
    <n v="1018378"/>
    <n v="584515.64725690393"/>
    <s v="Favourable"/>
  </r>
  <r>
    <s v="PID1053"/>
    <x v="1278"/>
    <x v="7"/>
    <x v="0"/>
    <x v="2"/>
    <x v="25"/>
    <n v="5792"/>
    <n v="1877215"/>
    <n v="23798"/>
    <n v="1601324.837476034"/>
    <n v="468925.20139736572"/>
    <n v="1853417"/>
    <n v="-193035.03887339961"/>
    <s v="Adverse"/>
  </r>
  <r>
    <s v="PID4404"/>
    <x v="716"/>
    <x v="7"/>
    <x v="0"/>
    <x v="2"/>
    <x v="11"/>
    <n v="7702"/>
    <n v="727856"/>
    <n v="0"/>
    <n v="377489.00416987634"/>
    <n v="148734.58950582612"/>
    <n v="727856"/>
    <n v="201632.40632429754"/>
    <s v="Favourable"/>
  </r>
  <r>
    <s v="PID914"/>
    <x v="1462"/>
    <x v="7"/>
    <x v="0"/>
    <x v="1"/>
    <x v="12"/>
    <n v="8978"/>
    <n v="2215614"/>
    <n v="0"/>
    <n v="1937073.0711932955"/>
    <n v="503357.3016048547"/>
    <n v="2215614"/>
    <n v="-224816.37279815041"/>
    <s v="Adverse"/>
  </r>
  <r>
    <s v="PID2358"/>
    <x v="801"/>
    <x v="2"/>
    <x v="2"/>
    <x v="2"/>
    <x v="32"/>
    <n v="5798"/>
    <n v="2027095"/>
    <n v="0"/>
    <n v="1523723.2049344121"/>
    <n v="536830.64564428816"/>
    <n v="2027095"/>
    <n v="-33458.850578700192"/>
    <s v="Adverse"/>
  </r>
  <r>
    <s v="PID1735"/>
    <x v="691"/>
    <x v="6"/>
    <x v="2"/>
    <x v="0"/>
    <x v="23"/>
    <n v="7031"/>
    <n v="678378"/>
    <n v="28728"/>
    <n v="498657.20795385184"/>
    <n v="2317.0830134801276"/>
    <n v="649650"/>
    <n v="177403.70903266803"/>
    <s v="Favourable"/>
  </r>
  <r>
    <s v="PID610"/>
    <x v="1406"/>
    <x v="7"/>
    <x v="0"/>
    <x v="1"/>
    <x v="41"/>
    <n v="7366"/>
    <n v="1690507"/>
    <n v="50340"/>
    <n v="1446083.9576481779"/>
    <n v="445468.67093122314"/>
    <n v="1640167"/>
    <n v="-201045.62857940095"/>
    <s v="Adverse"/>
  </r>
  <r>
    <s v="PID1277"/>
    <x v="509"/>
    <x v="6"/>
    <x v="2"/>
    <x v="2"/>
    <x v="1"/>
    <n v="8029"/>
    <n v="709615"/>
    <n v="46330"/>
    <n v="519715.92013106623"/>
    <n v="103106.35336827771"/>
    <n v="663285"/>
    <n v="86792.726500656107"/>
    <s v="Favourable"/>
  </r>
  <r>
    <s v="PID2841"/>
    <x v="315"/>
    <x v="6"/>
    <x v="2"/>
    <x v="1"/>
    <x v="25"/>
    <n v="7919"/>
    <n v="411501"/>
    <n v="14899"/>
    <n v="235760.31816113138"/>
    <n v="34427.479792668666"/>
    <n v="396602"/>
    <n v="141313.20204619993"/>
    <s v="Favourable"/>
  </r>
  <r>
    <s v="PID4440"/>
    <x v="1258"/>
    <x v="2"/>
    <x v="2"/>
    <x v="0"/>
    <x v="16"/>
    <n v="8672"/>
    <n v="463400"/>
    <n v="23800"/>
    <n v="130635.4069509477"/>
    <n v="121817.90822782017"/>
    <n v="439600"/>
    <n v="210946.68482123213"/>
    <s v="Favourable"/>
  </r>
  <r>
    <s v="PID5285"/>
    <x v="1368"/>
    <x v="6"/>
    <x v="2"/>
    <x v="1"/>
    <x v="32"/>
    <n v="7437"/>
    <n v="1033862"/>
    <n v="40472"/>
    <n v="940682.22872443299"/>
    <n v="241262.71593953331"/>
    <n v="993390"/>
    <n v="-148082.94466396631"/>
    <s v="Adverse"/>
  </r>
  <r>
    <s v="PID6071"/>
    <x v="524"/>
    <x v="2"/>
    <x v="2"/>
    <x v="0"/>
    <x v="30"/>
    <n v="7366"/>
    <n v="399966"/>
    <n v="50908"/>
    <n v="258801.82928879297"/>
    <n v="58511.781891794402"/>
    <n v="349058"/>
    <n v="82652.388819412619"/>
    <s v="Favourable"/>
  </r>
  <r>
    <s v="PID141"/>
    <x v="950"/>
    <x v="5"/>
    <x v="3"/>
    <x v="0"/>
    <x v="4"/>
    <n v="8260"/>
    <n v="832023"/>
    <n v="34228"/>
    <n v="605723.7576820266"/>
    <n v="252122.40023431359"/>
    <n v="797795"/>
    <n v="-25823.157916340162"/>
    <s v="Adverse"/>
  </r>
  <r>
    <s v="PID5709"/>
    <x v="1005"/>
    <x v="6"/>
    <x v="2"/>
    <x v="0"/>
    <x v="31"/>
    <n v="8363"/>
    <n v="2260673"/>
    <n v="46083"/>
    <n v="1894289.2307026547"/>
    <n v="293505.65561077063"/>
    <n v="2214590"/>
    <n v="72878.113686574623"/>
    <s v="Favourable"/>
  </r>
  <r>
    <s v="PID590"/>
    <x v="460"/>
    <x v="7"/>
    <x v="0"/>
    <x v="1"/>
    <x v="33"/>
    <n v="6715"/>
    <n v="1272474"/>
    <n v="47706"/>
    <n v="584259.80997494725"/>
    <n v="36064.784577351966"/>
    <n v="1224768"/>
    <n v="652149.40544770076"/>
    <s v="Favourable"/>
  </r>
  <r>
    <s v="PID1662"/>
    <x v="127"/>
    <x v="7"/>
    <x v="0"/>
    <x v="1"/>
    <x v="45"/>
    <n v="7721"/>
    <n v="1817187"/>
    <n v="0"/>
    <n v="1024607.5907567629"/>
    <n v="267998.85441315261"/>
    <n v="1817187"/>
    <n v="524580.55483008455"/>
    <s v="Favourable"/>
  </r>
  <r>
    <s v="PID2537"/>
    <x v="966"/>
    <x v="7"/>
    <x v="0"/>
    <x v="1"/>
    <x v="30"/>
    <n v="7433"/>
    <n v="2360167"/>
    <n v="16238"/>
    <n v="780178.75019769033"/>
    <n v="166166.59384089595"/>
    <n v="2343929"/>
    <n v="1413821.6559614139"/>
    <s v="Favourable"/>
  </r>
  <r>
    <s v="PID3659"/>
    <x v="1023"/>
    <x v="5"/>
    <x v="3"/>
    <x v="2"/>
    <x v="19"/>
    <n v="8503"/>
    <n v="2483504"/>
    <n v="0"/>
    <n v="496438.38950738841"/>
    <n v="707065.75964208914"/>
    <n v="2483504"/>
    <n v="1279999.8508505225"/>
    <s v="Favourable"/>
  </r>
  <r>
    <s v="PID5721"/>
    <x v="1333"/>
    <x v="5"/>
    <x v="3"/>
    <x v="2"/>
    <x v="45"/>
    <n v="8846"/>
    <n v="1194871"/>
    <n v="0"/>
    <n v="581514.99578447582"/>
    <n v="352926.60922511638"/>
    <n v="1194871"/>
    <n v="260429.39499040786"/>
    <s v="Favourable"/>
  </r>
  <r>
    <s v="PID2157"/>
    <x v="923"/>
    <x v="6"/>
    <x v="2"/>
    <x v="0"/>
    <x v="13"/>
    <n v="8754"/>
    <n v="528161"/>
    <n v="0"/>
    <n v="506528.25074821606"/>
    <n v="63160.355187967711"/>
    <n v="528161"/>
    <n v="-41527.605936183827"/>
    <s v="Adverse"/>
  </r>
  <r>
    <s v="PID6461"/>
    <x v="484"/>
    <x v="6"/>
    <x v="2"/>
    <x v="2"/>
    <x v="12"/>
    <n v="7882"/>
    <n v="774551"/>
    <n v="0"/>
    <n v="180476.18928564899"/>
    <n v="198699.90402625475"/>
    <n v="774551"/>
    <n v="395374.90668809623"/>
    <s v="Favourable"/>
  </r>
  <r>
    <s v="PID4735"/>
    <x v="1366"/>
    <x v="2"/>
    <x v="2"/>
    <x v="1"/>
    <x v="46"/>
    <n v="6825"/>
    <n v="2167705"/>
    <n v="97200"/>
    <n v="1912575.6906833868"/>
    <n v="57127.697467757571"/>
    <n v="2070505"/>
    <n v="198001.61184885562"/>
    <s v="Favourable"/>
  </r>
  <r>
    <s v="PID5436"/>
    <x v="1336"/>
    <x v="7"/>
    <x v="0"/>
    <x v="2"/>
    <x v="46"/>
    <n v="8383"/>
    <n v="663347"/>
    <n v="50887"/>
    <n v="525195.61427524197"/>
    <n v="218078.76993116667"/>
    <n v="612460"/>
    <n v="-79927.384206408635"/>
    <s v="Adverse"/>
  </r>
  <r>
    <s v="PID2865"/>
    <x v="1152"/>
    <x v="7"/>
    <x v="0"/>
    <x v="2"/>
    <x v="18"/>
    <n v="6109"/>
    <n v="2335750"/>
    <n v="17465"/>
    <n v="2217104.4451237144"/>
    <n v="128114.58178566996"/>
    <n v="2318285"/>
    <n v="-9469.0269093844108"/>
    <s v="Adverse"/>
  </r>
  <r>
    <s v="PID3813"/>
    <x v="556"/>
    <x v="6"/>
    <x v="2"/>
    <x v="2"/>
    <x v="43"/>
    <n v="6974"/>
    <n v="1458992"/>
    <n v="41454"/>
    <n v="313900.8604677369"/>
    <n v="52264.680447512197"/>
    <n v="1417538"/>
    <n v="1092826.4590847509"/>
    <s v="Favourable"/>
  </r>
  <r>
    <s v="PID2517"/>
    <x v="971"/>
    <x v="6"/>
    <x v="2"/>
    <x v="2"/>
    <x v="8"/>
    <n v="5826"/>
    <n v="1220251"/>
    <n v="67137"/>
    <n v="1008720.3864135207"/>
    <n v="379584.41233742965"/>
    <n v="1153114"/>
    <n v="-168053.79875095026"/>
    <s v="Adverse"/>
  </r>
  <r>
    <s v="PID4781"/>
    <x v="1040"/>
    <x v="7"/>
    <x v="0"/>
    <x v="0"/>
    <x v="13"/>
    <n v="5785"/>
    <n v="689274"/>
    <n v="0"/>
    <n v="55354.872630688049"/>
    <n v="152182.35700729155"/>
    <n v="689274"/>
    <n v="481736.77036202041"/>
    <s v="Favourable"/>
  </r>
  <r>
    <s v="PID338"/>
    <x v="67"/>
    <x v="7"/>
    <x v="0"/>
    <x v="1"/>
    <x v="44"/>
    <n v="7046"/>
    <n v="1509589"/>
    <n v="0"/>
    <n v="1485804.7332342134"/>
    <n v="448196.55561727443"/>
    <n v="1509589"/>
    <n v="-424412.28885148792"/>
    <s v="Adverse"/>
  </r>
  <r>
    <s v="PID676"/>
    <x v="1016"/>
    <x v="7"/>
    <x v="0"/>
    <x v="2"/>
    <x v="18"/>
    <n v="8546"/>
    <n v="1454727"/>
    <n v="0"/>
    <n v="853073.68842986319"/>
    <n v="10893.573096346006"/>
    <n v="1454727"/>
    <n v="590759.73847379081"/>
    <s v="Favourable"/>
  </r>
  <r>
    <s v="PID1349"/>
    <x v="580"/>
    <x v="2"/>
    <x v="2"/>
    <x v="2"/>
    <x v="9"/>
    <n v="6481"/>
    <n v="1363947"/>
    <n v="35242"/>
    <n v="1359341.9621408326"/>
    <n v="343438.81521214492"/>
    <n v="1328705"/>
    <n v="-338833.77735297754"/>
    <s v="Adverse"/>
  </r>
  <r>
    <s v="PID2229"/>
    <x v="204"/>
    <x v="5"/>
    <x v="3"/>
    <x v="1"/>
    <x v="40"/>
    <n v="6575"/>
    <n v="532815"/>
    <n v="40638"/>
    <n v="409806.75549281988"/>
    <n v="143803.64344225189"/>
    <n v="492177"/>
    <n v="-20795.398935071775"/>
    <s v="Adverse"/>
  </r>
  <r>
    <s v="PID5232"/>
    <x v="156"/>
    <x v="7"/>
    <x v="0"/>
    <x v="0"/>
    <x v="5"/>
    <n v="6631"/>
    <n v="1053821"/>
    <n v="56216"/>
    <n v="891156.91852051753"/>
    <n v="203414.0601360818"/>
    <n v="997605"/>
    <n v="-40749.978656599298"/>
    <s v="Adverse"/>
  </r>
  <r>
    <s v="PID6187"/>
    <x v="366"/>
    <x v="5"/>
    <x v="3"/>
    <x v="2"/>
    <x v="44"/>
    <n v="8412"/>
    <n v="362335"/>
    <n v="32844"/>
    <n v="326424.28304123675"/>
    <n v="1305.1397599536147"/>
    <n v="329491"/>
    <n v="34605.577198809653"/>
    <s v="Favourable"/>
  </r>
  <r>
    <s v="PID728"/>
    <x v="1463"/>
    <x v="7"/>
    <x v="0"/>
    <x v="2"/>
    <x v="29"/>
    <n v="7352"/>
    <n v="716949"/>
    <n v="49114"/>
    <n v="691572.27649258636"/>
    <n v="117301.91020494862"/>
    <n v="667835"/>
    <n v="-91925.186697534984"/>
    <s v="Adverse"/>
  </r>
  <r>
    <s v="PID3170"/>
    <x v="908"/>
    <x v="6"/>
    <x v="2"/>
    <x v="1"/>
    <x v="3"/>
    <n v="6163"/>
    <n v="520916"/>
    <n v="15150"/>
    <n v="48775.044562352283"/>
    <n v="166816.4966074538"/>
    <n v="505766"/>
    <n v="305324.45883019391"/>
    <s v="Favourable"/>
  </r>
  <r>
    <s v="PID5535"/>
    <x v="1289"/>
    <x v="7"/>
    <x v="0"/>
    <x v="0"/>
    <x v="35"/>
    <n v="7871"/>
    <n v="1118138"/>
    <n v="25627"/>
    <n v="1035985.0032944886"/>
    <n v="278740.25684924563"/>
    <n v="1092511"/>
    <n v="-196587.26014373428"/>
    <s v="Adverse"/>
  </r>
  <r>
    <s v="PID1996"/>
    <x v="1414"/>
    <x v="5"/>
    <x v="3"/>
    <x v="1"/>
    <x v="11"/>
    <n v="8766"/>
    <n v="2126634"/>
    <n v="0"/>
    <n v="1132985.4206147499"/>
    <n v="582578.79186965537"/>
    <n v="2126634"/>
    <n v="411069.78751559462"/>
    <s v="Favourable"/>
  </r>
  <r>
    <s v="PID2897"/>
    <x v="766"/>
    <x v="2"/>
    <x v="2"/>
    <x v="1"/>
    <x v="6"/>
    <n v="7312"/>
    <n v="1407185"/>
    <n v="56178"/>
    <n v="1327224.6298569101"/>
    <n v="255156.92831885183"/>
    <n v="1351007"/>
    <n v="-175196.55817576195"/>
    <s v="Adverse"/>
  </r>
  <r>
    <s v="PID2916"/>
    <x v="479"/>
    <x v="6"/>
    <x v="2"/>
    <x v="1"/>
    <x v="37"/>
    <n v="5822"/>
    <n v="1811676"/>
    <n v="0"/>
    <n v="1392094.2122955832"/>
    <n v="422860.94601612148"/>
    <n v="1811676"/>
    <n v="-3279.1583117046393"/>
    <s v="Adverse"/>
  </r>
  <r>
    <s v="PID3097"/>
    <x v="1464"/>
    <x v="6"/>
    <x v="2"/>
    <x v="0"/>
    <x v="4"/>
    <n v="9136"/>
    <n v="1108542"/>
    <n v="0"/>
    <n v="795654.29045327217"/>
    <n v="322535.09830102668"/>
    <n v="1108542"/>
    <n v="-9647.3887542989105"/>
    <s v="Adverse"/>
  </r>
  <r>
    <s v="PID4880"/>
    <x v="480"/>
    <x v="5"/>
    <x v="3"/>
    <x v="0"/>
    <x v="4"/>
    <n v="6782"/>
    <n v="997704"/>
    <n v="0"/>
    <n v="303538.5741826084"/>
    <n v="196821.46122778696"/>
    <n v="997704"/>
    <n v="497343.96458960464"/>
    <s v="Favourable"/>
  </r>
  <r>
    <s v="PID3892"/>
    <x v="1319"/>
    <x v="6"/>
    <x v="2"/>
    <x v="0"/>
    <x v="11"/>
    <n v="8552"/>
    <n v="1321602"/>
    <n v="77414"/>
    <n v="742773.14107878099"/>
    <n v="176904.45801269307"/>
    <n v="1244188"/>
    <n v="401924.40090852592"/>
    <s v="Favourable"/>
  </r>
  <r>
    <s v="PID1669"/>
    <x v="1030"/>
    <x v="5"/>
    <x v="3"/>
    <x v="0"/>
    <x v="27"/>
    <n v="8565"/>
    <n v="685312"/>
    <n v="34879"/>
    <n v="45580.174102346937"/>
    <n v="223484.03958408802"/>
    <n v="650433"/>
    <n v="416247.78631356504"/>
    <s v="Favourable"/>
  </r>
  <r>
    <s v="PID1693"/>
    <x v="520"/>
    <x v="5"/>
    <x v="3"/>
    <x v="2"/>
    <x v="39"/>
    <n v="5507"/>
    <n v="2140043"/>
    <n v="18947"/>
    <n v="702594.43641439476"/>
    <n v="600011.72641915001"/>
    <n v="2121096"/>
    <n v="837436.83716645511"/>
    <s v="Favourable"/>
  </r>
  <r>
    <s v="PID3597"/>
    <x v="1299"/>
    <x v="6"/>
    <x v="2"/>
    <x v="1"/>
    <x v="46"/>
    <n v="5761"/>
    <n v="741736"/>
    <n v="33413"/>
    <n v="277325.13168942725"/>
    <n v="97406.104258458901"/>
    <n v="708323"/>
    <n v="367004.76405211387"/>
    <s v="Favourable"/>
  </r>
  <r>
    <s v="PID6343"/>
    <x v="173"/>
    <x v="2"/>
    <x v="2"/>
    <x v="0"/>
    <x v="20"/>
    <n v="8423"/>
    <n v="792932"/>
    <n v="12961"/>
    <n v="56964.17888962444"/>
    <n v="23505.926363223054"/>
    <n v="779971"/>
    <n v="712461.89474715246"/>
    <s v="Favourable"/>
  </r>
  <r>
    <s v="PID1511"/>
    <x v="124"/>
    <x v="2"/>
    <x v="2"/>
    <x v="0"/>
    <x v="20"/>
    <n v="8060"/>
    <n v="696719"/>
    <n v="49159"/>
    <n v="289355.60242439562"/>
    <n v="99745.856576940874"/>
    <n v="647560"/>
    <n v="307617.54099866352"/>
    <s v="Favourable"/>
  </r>
  <r>
    <s v="PID818"/>
    <x v="424"/>
    <x v="7"/>
    <x v="0"/>
    <x v="1"/>
    <x v="41"/>
    <n v="5755"/>
    <n v="1098978"/>
    <n v="27916"/>
    <n v="878135.42741941637"/>
    <n v="149398.03820564042"/>
    <n v="1071062"/>
    <n v="71444.534374943236"/>
    <s v="Favourable"/>
  </r>
  <r>
    <s v="PID2225"/>
    <x v="1118"/>
    <x v="6"/>
    <x v="2"/>
    <x v="2"/>
    <x v="7"/>
    <n v="8441"/>
    <n v="1191249"/>
    <n v="0"/>
    <n v="1067464.2227177001"/>
    <n v="201002.06316341806"/>
    <n v="1191249"/>
    <n v="-77217.28588111815"/>
    <s v="Adverse"/>
  </r>
  <r>
    <s v="PID3092"/>
    <x v="620"/>
    <x v="5"/>
    <x v="3"/>
    <x v="0"/>
    <x v="23"/>
    <n v="9453"/>
    <n v="1924880"/>
    <n v="24858"/>
    <n v="526016.38043070829"/>
    <n v="579430.58636335435"/>
    <n v="1900022"/>
    <n v="819433.03320593736"/>
    <s v="Favourable"/>
  </r>
  <r>
    <s v="PID4679"/>
    <x v="1465"/>
    <x v="6"/>
    <x v="2"/>
    <x v="2"/>
    <x v="1"/>
    <n v="9298"/>
    <n v="1668642"/>
    <n v="51165"/>
    <n v="1307104.5141528714"/>
    <n v="150516.06388174361"/>
    <n v="1617477"/>
    <n v="211021.42196538486"/>
    <s v="Favourable"/>
  </r>
  <r>
    <s v="PID3814"/>
    <x v="1202"/>
    <x v="5"/>
    <x v="3"/>
    <x v="2"/>
    <x v="7"/>
    <n v="6722"/>
    <n v="894458"/>
    <n v="0"/>
    <n v="218260.69045411004"/>
    <n v="84343.467260240112"/>
    <n v="894458"/>
    <n v="591853.84228564985"/>
    <s v="Favourable"/>
  </r>
  <r>
    <s v="PID2515"/>
    <x v="49"/>
    <x v="6"/>
    <x v="2"/>
    <x v="1"/>
    <x v="10"/>
    <n v="5842"/>
    <n v="561220"/>
    <n v="25413"/>
    <n v="120195.29207180637"/>
    <n v="50457.560163649985"/>
    <n v="535807"/>
    <n v="390567.14776454365"/>
    <s v="Favourable"/>
  </r>
  <r>
    <s v="PID5722"/>
    <x v="845"/>
    <x v="6"/>
    <x v="2"/>
    <x v="0"/>
    <x v="33"/>
    <n v="6723"/>
    <n v="2325085"/>
    <n v="0"/>
    <n v="1957827.3103718313"/>
    <n v="97928.203403408101"/>
    <n v="2325085"/>
    <n v="269329.48622476053"/>
    <s v="Favourable"/>
  </r>
  <r>
    <s v="PID549"/>
    <x v="260"/>
    <x v="6"/>
    <x v="2"/>
    <x v="0"/>
    <x v="23"/>
    <n v="6925"/>
    <n v="1397157"/>
    <n v="31091"/>
    <n v="954911.86758358264"/>
    <n v="149097.5320335539"/>
    <n v="1366066"/>
    <n v="293147.60038286354"/>
    <s v="Favourable"/>
  </r>
  <r>
    <s v="PID1897"/>
    <x v="170"/>
    <x v="7"/>
    <x v="0"/>
    <x v="0"/>
    <x v="41"/>
    <n v="8999"/>
    <n v="1038782"/>
    <n v="48024"/>
    <n v="359879.82915716805"/>
    <n v="168130.87544114524"/>
    <n v="990758"/>
    <n v="510771.29540168669"/>
    <s v="Favourable"/>
  </r>
  <r>
    <s v="PID5635"/>
    <x v="1466"/>
    <x v="7"/>
    <x v="0"/>
    <x v="2"/>
    <x v="31"/>
    <n v="6184"/>
    <n v="418791"/>
    <n v="0"/>
    <n v="198276.3742798274"/>
    <n v="84942.165977314173"/>
    <n v="418791"/>
    <n v="135572.45974285842"/>
    <s v="Favourable"/>
  </r>
  <r>
    <s v="PID3912"/>
    <x v="337"/>
    <x v="6"/>
    <x v="2"/>
    <x v="2"/>
    <x v="14"/>
    <n v="7216"/>
    <n v="1964543"/>
    <n v="43801"/>
    <n v="1324826.5919966742"/>
    <n v="230037.31414020158"/>
    <n v="1920742"/>
    <n v="409679.09386312426"/>
    <s v="Favourable"/>
  </r>
  <r>
    <s v="PID918"/>
    <x v="1074"/>
    <x v="6"/>
    <x v="2"/>
    <x v="1"/>
    <x v="35"/>
    <n v="5963"/>
    <n v="1629276"/>
    <n v="33833"/>
    <n v="479184.3672777522"/>
    <n v="527432.83394978882"/>
    <n v="1595443"/>
    <n v="622658.79877245892"/>
    <s v="Favourable"/>
  </r>
  <r>
    <s v="PID1283"/>
    <x v="1056"/>
    <x v="6"/>
    <x v="2"/>
    <x v="2"/>
    <x v="18"/>
    <n v="6782"/>
    <n v="1421310"/>
    <n v="53256"/>
    <n v="869987.27846408274"/>
    <n v="4865.7725841344291"/>
    <n v="1368054"/>
    <n v="546456.94895178278"/>
    <s v="Favourable"/>
  </r>
  <r>
    <s v="PID4390"/>
    <x v="1401"/>
    <x v="5"/>
    <x v="3"/>
    <x v="2"/>
    <x v="33"/>
    <n v="9463"/>
    <n v="856984"/>
    <n v="34467"/>
    <n v="351710.15332581277"/>
    <n v="218531.20473332924"/>
    <n v="822517"/>
    <n v="286742.64194085798"/>
    <s v="Favourable"/>
  </r>
  <r>
    <s v="PID5110"/>
    <x v="1296"/>
    <x v="7"/>
    <x v="0"/>
    <x v="1"/>
    <x v="29"/>
    <n v="7636"/>
    <n v="1769755"/>
    <n v="37601"/>
    <n v="893339.31127840001"/>
    <n v="204091.24889457194"/>
    <n v="1732154"/>
    <n v="672324.43982702796"/>
    <s v="Favourable"/>
  </r>
  <r>
    <s v="PID6050"/>
    <x v="917"/>
    <x v="6"/>
    <x v="2"/>
    <x v="1"/>
    <x v="21"/>
    <n v="8997"/>
    <n v="2054688"/>
    <n v="32243"/>
    <n v="6812.1924861475763"/>
    <n v="312639.9053886481"/>
    <n v="2022445"/>
    <n v="1735235.9021252044"/>
    <s v="Favourable"/>
  </r>
  <r>
    <s v="PID4876"/>
    <x v="636"/>
    <x v="6"/>
    <x v="2"/>
    <x v="0"/>
    <x v="31"/>
    <n v="7123"/>
    <n v="1102046"/>
    <n v="79395"/>
    <n v="384354.15121982922"/>
    <n v="43101.700600685239"/>
    <n v="1022651"/>
    <n v="674590.14817948546"/>
    <s v="Favourable"/>
  </r>
  <r>
    <s v="PID2044"/>
    <x v="377"/>
    <x v="7"/>
    <x v="0"/>
    <x v="0"/>
    <x v="3"/>
    <n v="8220"/>
    <n v="641265"/>
    <n v="0"/>
    <n v="304638.21161010355"/>
    <n v="165609.57436647374"/>
    <n v="641265"/>
    <n v="171017.21402342268"/>
    <s v="Favourable"/>
  </r>
  <r>
    <s v="PID3000"/>
    <x v="180"/>
    <x v="5"/>
    <x v="3"/>
    <x v="1"/>
    <x v="12"/>
    <n v="5885"/>
    <n v="1516626"/>
    <n v="89052"/>
    <n v="1084150.859313607"/>
    <n v="93083.166892683934"/>
    <n v="1427574"/>
    <n v="339391.97379370918"/>
    <s v="Favourable"/>
  </r>
  <r>
    <s v="PID2350"/>
    <x v="1467"/>
    <x v="6"/>
    <x v="2"/>
    <x v="2"/>
    <x v="13"/>
    <n v="8764"/>
    <n v="1141529"/>
    <n v="0"/>
    <n v="657490.75467835844"/>
    <n v="278953.464477462"/>
    <n v="1141529"/>
    <n v="205084.78084417956"/>
    <s v="Favourable"/>
  </r>
  <r>
    <s v="PID5107"/>
    <x v="121"/>
    <x v="5"/>
    <x v="3"/>
    <x v="0"/>
    <x v="27"/>
    <n v="8545"/>
    <n v="1876693"/>
    <n v="17815"/>
    <n v="574207.93569889467"/>
    <n v="175129.88308829302"/>
    <n v="1858878"/>
    <n v="1127355.1812128122"/>
    <s v="Favourable"/>
  </r>
  <r>
    <s v="PID5562"/>
    <x v="1233"/>
    <x v="6"/>
    <x v="2"/>
    <x v="0"/>
    <x v="42"/>
    <n v="5590"/>
    <n v="1399037"/>
    <n v="15475"/>
    <n v="808388.82265503064"/>
    <n v="246791.91451719336"/>
    <n v="1383562"/>
    <n v="343856.26282777591"/>
    <s v="Favourable"/>
  </r>
  <r>
    <s v="PID5897"/>
    <x v="1096"/>
    <x v="7"/>
    <x v="0"/>
    <x v="1"/>
    <x v="41"/>
    <n v="7118"/>
    <n v="1839481"/>
    <n v="31721"/>
    <n v="718148.87538421561"/>
    <n v="73953.866739251636"/>
    <n v="1807760"/>
    <n v="1047378.2578765327"/>
    <s v="Favourable"/>
  </r>
  <r>
    <s v="PID1424"/>
    <x v="1053"/>
    <x v="7"/>
    <x v="0"/>
    <x v="0"/>
    <x v="33"/>
    <n v="5967"/>
    <n v="2268872"/>
    <n v="0"/>
    <n v="1218703.9510842371"/>
    <n v="496788.46638233814"/>
    <n v="2268872"/>
    <n v="553379.58253342472"/>
    <s v="Favourable"/>
  </r>
  <r>
    <s v="PID1598"/>
    <x v="1468"/>
    <x v="6"/>
    <x v="2"/>
    <x v="1"/>
    <x v="15"/>
    <n v="5667"/>
    <n v="2296244"/>
    <n v="25639"/>
    <n v="643009.27667490242"/>
    <n v="384797.35128666164"/>
    <n v="2270605"/>
    <n v="1268437.3720384359"/>
    <s v="Favourable"/>
  </r>
  <r>
    <s v="PID4807"/>
    <x v="1247"/>
    <x v="2"/>
    <x v="2"/>
    <x v="2"/>
    <x v="40"/>
    <n v="8175"/>
    <n v="987144"/>
    <n v="0"/>
    <n v="530678.72288277512"/>
    <n v="81250.953938426668"/>
    <n v="987144"/>
    <n v="375214.32317879819"/>
    <s v="Favourable"/>
  </r>
  <r>
    <s v="PID3531"/>
    <x v="570"/>
    <x v="6"/>
    <x v="2"/>
    <x v="1"/>
    <x v="43"/>
    <n v="8508"/>
    <n v="790899"/>
    <n v="36276"/>
    <n v="217495.84125975441"/>
    <n v="140799.16631170257"/>
    <n v="754623"/>
    <n v="432603.99242854305"/>
    <s v="Favourable"/>
  </r>
  <r>
    <s v="PID4688"/>
    <x v="79"/>
    <x v="7"/>
    <x v="0"/>
    <x v="0"/>
    <x v="38"/>
    <n v="6225"/>
    <n v="2171288"/>
    <n v="0"/>
    <n v="1309230.6285556194"/>
    <n v="363089.33398980956"/>
    <n v="2171288"/>
    <n v="498968.03745457111"/>
    <s v="Favourable"/>
  </r>
  <r>
    <s v="PID339"/>
    <x v="242"/>
    <x v="2"/>
    <x v="2"/>
    <x v="0"/>
    <x v="46"/>
    <n v="7981"/>
    <n v="419426"/>
    <n v="0"/>
    <n v="276438.2019244188"/>
    <n v="28183.514067570319"/>
    <n v="419426"/>
    <n v="114804.28400801087"/>
    <s v="Favourable"/>
  </r>
  <r>
    <s v="PID2485"/>
    <x v="1162"/>
    <x v="2"/>
    <x v="2"/>
    <x v="2"/>
    <x v="39"/>
    <n v="6463"/>
    <n v="1413426"/>
    <n v="78088"/>
    <n v="1290129.6907696465"/>
    <n v="148367.983944173"/>
    <n v="1335338"/>
    <n v="-25071.674713819521"/>
    <s v="Adverse"/>
  </r>
  <r>
    <s v="PID3354"/>
    <x v="1235"/>
    <x v="5"/>
    <x v="3"/>
    <x v="1"/>
    <x v="13"/>
    <n v="8497"/>
    <n v="2435252"/>
    <n v="23991"/>
    <n v="1852509.836008098"/>
    <n v="292497.55915392959"/>
    <n v="2411261"/>
    <n v="290244.60483797267"/>
    <s v="Favourable"/>
  </r>
  <r>
    <s v="PID5216"/>
    <x v="717"/>
    <x v="7"/>
    <x v="0"/>
    <x v="1"/>
    <x v="46"/>
    <n v="7595"/>
    <n v="1901551"/>
    <n v="18334"/>
    <n v="1026208.8752269137"/>
    <n v="141398.51236380255"/>
    <n v="1883217"/>
    <n v="733943.61240928364"/>
    <s v="Favourable"/>
  </r>
  <r>
    <s v="PID6094"/>
    <x v="947"/>
    <x v="7"/>
    <x v="0"/>
    <x v="1"/>
    <x v="31"/>
    <n v="7756"/>
    <n v="1830675"/>
    <n v="0"/>
    <n v="1368223.3433267151"/>
    <n v="577517.99494969763"/>
    <n v="1830675"/>
    <n v="-115066.3382764128"/>
    <s v="Adverse"/>
  </r>
  <r>
    <s v="PID2013"/>
    <x v="162"/>
    <x v="6"/>
    <x v="2"/>
    <x v="0"/>
    <x v="41"/>
    <n v="9083"/>
    <n v="1793550"/>
    <n v="52947"/>
    <n v="992542.12592835387"/>
    <n v="276988.20303227566"/>
    <n v="1740603"/>
    <n v="524019.67103937035"/>
    <s v="Favourable"/>
  </r>
  <r>
    <s v="PID2929"/>
    <x v="1075"/>
    <x v="2"/>
    <x v="2"/>
    <x v="0"/>
    <x v="2"/>
    <n v="6502"/>
    <n v="1367020"/>
    <n v="0"/>
    <n v="898974.97424160573"/>
    <n v="288657.16027144599"/>
    <n v="1367020"/>
    <n v="179387.86548694829"/>
    <s v="Favourable"/>
  </r>
  <r>
    <s v="PID4622"/>
    <x v="770"/>
    <x v="6"/>
    <x v="2"/>
    <x v="1"/>
    <x v="42"/>
    <n v="9026"/>
    <n v="2472827"/>
    <n v="57049"/>
    <n v="280010.26498619467"/>
    <n v="79992.371875915371"/>
    <n v="2415778"/>
    <n v="2112824.3631378901"/>
    <s v="Favourable"/>
  </r>
  <r>
    <s v="PID3984"/>
    <x v="1289"/>
    <x v="2"/>
    <x v="2"/>
    <x v="2"/>
    <x v="43"/>
    <n v="6594"/>
    <n v="1173169"/>
    <n v="0"/>
    <n v="268728.03852486826"/>
    <n v="80061.825136716754"/>
    <n v="1173169"/>
    <n v="824379.13633841497"/>
    <s v="Favourable"/>
  </r>
  <r>
    <s v="PID1880"/>
    <x v="1340"/>
    <x v="5"/>
    <x v="3"/>
    <x v="2"/>
    <x v="15"/>
    <n v="8706"/>
    <n v="943236"/>
    <n v="49452"/>
    <n v="586354.77008376014"/>
    <n v="212658.58565615898"/>
    <n v="893784"/>
    <n v="144222.64426008088"/>
    <s v="Favourable"/>
  </r>
  <r>
    <s v="PID2890"/>
    <x v="879"/>
    <x v="6"/>
    <x v="2"/>
    <x v="0"/>
    <x v="29"/>
    <n v="8162"/>
    <n v="2212675"/>
    <n v="31137"/>
    <n v="314071.02940797771"/>
    <n v="349229.27952763881"/>
    <n v="2181538"/>
    <n v="1549374.6910643834"/>
    <s v="Favourable"/>
  </r>
  <r>
    <s v="PID3704"/>
    <x v="1267"/>
    <x v="2"/>
    <x v="2"/>
    <x v="2"/>
    <x v="3"/>
    <n v="5680"/>
    <n v="1921209"/>
    <n v="0"/>
    <n v="471636.51095859607"/>
    <n v="608423.4778625028"/>
    <n v="1921209"/>
    <n v="841149.01117890119"/>
    <s v="Favourable"/>
  </r>
  <r>
    <s v="PID5277"/>
    <x v="1232"/>
    <x v="6"/>
    <x v="2"/>
    <x v="2"/>
    <x v="2"/>
    <n v="5685"/>
    <n v="663974"/>
    <n v="56007"/>
    <n v="123385.14803135801"/>
    <n v="125675.15802621566"/>
    <n v="607967"/>
    <n v="414913.69394242635"/>
    <s v="Favourable"/>
  </r>
  <r>
    <s v="PID5820"/>
    <x v="1050"/>
    <x v="7"/>
    <x v="0"/>
    <x v="1"/>
    <x v="2"/>
    <n v="8251"/>
    <n v="1393335"/>
    <n v="11837"/>
    <n v="1189847.9723697812"/>
    <n v="363966.37210710807"/>
    <n v="1381498"/>
    <n v="-160479.34447688935"/>
    <s v="Adverse"/>
  </r>
  <r>
    <s v="PID3718"/>
    <x v="912"/>
    <x v="6"/>
    <x v="2"/>
    <x v="0"/>
    <x v="42"/>
    <n v="7045"/>
    <n v="2347305"/>
    <n v="95386"/>
    <n v="1179219.8790834481"/>
    <n v="13026.128399751578"/>
    <n v="2251919"/>
    <n v="1155058.9925168003"/>
    <s v="Favourable"/>
  </r>
  <r>
    <s v="PID1206"/>
    <x v="1422"/>
    <x v="5"/>
    <x v="3"/>
    <x v="0"/>
    <x v="21"/>
    <n v="8537"/>
    <n v="1983261"/>
    <n v="0"/>
    <n v="1031951.1003233339"/>
    <n v="66241.235223106181"/>
    <n v="1983261"/>
    <n v="885068.66445356002"/>
    <s v="Favourable"/>
  </r>
  <r>
    <s v="PID3075"/>
    <x v="1469"/>
    <x v="2"/>
    <x v="2"/>
    <x v="2"/>
    <x v="30"/>
    <n v="9134"/>
    <n v="1152862"/>
    <n v="16840"/>
    <n v="649339.68147411465"/>
    <n v="306771.18085698964"/>
    <n v="1136022"/>
    <n v="196751.13766889577"/>
    <s v="Favourable"/>
  </r>
  <r>
    <s v="PID4113"/>
    <x v="1455"/>
    <x v="5"/>
    <x v="3"/>
    <x v="0"/>
    <x v="7"/>
    <n v="8930"/>
    <n v="2409300"/>
    <n v="58732"/>
    <n v="837223.76976164174"/>
    <n v="178206.33868097127"/>
    <n v="2350568"/>
    <n v="1393869.8915573871"/>
    <s v="Favourable"/>
  </r>
  <r>
    <s v="PID5442"/>
    <x v="1336"/>
    <x v="6"/>
    <x v="2"/>
    <x v="2"/>
    <x v="33"/>
    <n v="7193"/>
    <n v="470586"/>
    <n v="35793"/>
    <n v="425189.16268503031"/>
    <n v="152422.6636737907"/>
    <n v="434793"/>
    <n v="-107025.82635882101"/>
    <s v="Adverse"/>
  </r>
  <r>
    <s v="PID3787"/>
    <x v="1158"/>
    <x v="7"/>
    <x v="0"/>
    <x v="2"/>
    <x v="15"/>
    <n v="9460"/>
    <n v="809345"/>
    <n v="36656"/>
    <n v="586523.46955329983"/>
    <n v="182088.18308944817"/>
    <n v="772689"/>
    <n v="40733.347357252031"/>
    <s v="Favourable"/>
  </r>
  <r>
    <s v="PID4339"/>
    <x v="456"/>
    <x v="6"/>
    <x v="2"/>
    <x v="1"/>
    <x v="19"/>
    <n v="8936"/>
    <n v="729143"/>
    <n v="23941"/>
    <n v="135735.65300531115"/>
    <n v="32815.475961030133"/>
    <n v="705202"/>
    <n v="560591.87103365874"/>
    <s v="Favourable"/>
  </r>
  <r>
    <s v="PID1975"/>
    <x v="875"/>
    <x v="7"/>
    <x v="0"/>
    <x v="0"/>
    <x v="36"/>
    <n v="8145"/>
    <n v="1124032"/>
    <n v="59861"/>
    <n v="631033.40133620612"/>
    <n v="192118.65370512463"/>
    <n v="1064171"/>
    <n v="300879.94495866925"/>
    <s v="Favourable"/>
  </r>
  <r>
    <s v="PID2382"/>
    <x v="958"/>
    <x v="2"/>
    <x v="2"/>
    <x v="1"/>
    <x v="23"/>
    <n v="8488"/>
    <n v="2376708"/>
    <n v="54280"/>
    <n v="517152.09804038238"/>
    <n v="470421.89942332212"/>
    <n v="2322428"/>
    <n v="1389134.0025362954"/>
    <s v="Favourable"/>
  </r>
  <r>
    <s v="PID3867"/>
    <x v="984"/>
    <x v="5"/>
    <x v="3"/>
    <x v="0"/>
    <x v="0"/>
    <n v="7076"/>
    <n v="1558387"/>
    <n v="69171"/>
    <n v="268605.16641440021"/>
    <n v="143766.98107027911"/>
    <n v="1489216"/>
    <n v="1146014.8525153208"/>
    <s v="Favourable"/>
  </r>
  <r>
    <s v="PID4591"/>
    <x v="436"/>
    <x v="7"/>
    <x v="0"/>
    <x v="0"/>
    <x v="6"/>
    <n v="7857"/>
    <n v="2280498"/>
    <n v="52388"/>
    <n v="7591.5637576721256"/>
    <n v="625618.50327997946"/>
    <n v="2228110"/>
    <n v="1647287.9329623485"/>
    <s v="Favourable"/>
  </r>
  <r>
    <s v="PID5804"/>
    <x v="423"/>
    <x v="6"/>
    <x v="2"/>
    <x v="0"/>
    <x v="36"/>
    <n v="7233"/>
    <n v="596026"/>
    <n v="0"/>
    <n v="358776.8447222645"/>
    <n v="70252.773494209556"/>
    <n v="596026"/>
    <n v="166996.38178352593"/>
    <s v="Favourable"/>
  </r>
  <r>
    <s v="PID1197"/>
    <x v="182"/>
    <x v="5"/>
    <x v="3"/>
    <x v="2"/>
    <x v="46"/>
    <n v="7993"/>
    <n v="1943937"/>
    <n v="22194"/>
    <n v="1616563.3510811108"/>
    <n v="263142.41707993177"/>
    <n v="1921743"/>
    <n v="64231.231838957407"/>
    <s v="Favourable"/>
  </r>
  <r>
    <s v="PID3800"/>
    <x v="0"/>
    <x v="7"/>
    <x v="0"/>
    <x v="2"/>
    <x v="9"/>
    <n v="9128"/>
    <n v="1370959"/>
    <n v="16385"/>
    <n v="414457.48187735269"/>
    <n v="438474.08770830766"/>
    <n v="1354574"/>
    <n v="518027.43041433964"/>
    <s v="Favourable"/>
  </r>
  <r>
    <s v="PID3824"/>
    <x v="345"/>
    <x v="7"/>
    <x v="0"/>
    <x v="1"/>
    <x v="28"/>
    <n v="6748"/>
    <n v="306008"/>
    <n v="21913"/>
    <n v="167154.21174582033"/>
    <n v="29244.727435269204"/>
    <n v="284095"/>
    <n v="109609.06081891048"/>
    <s v="Favourable"/>
  </r>
  <r>
    <s v="PID564"/>
    <x v="46"/>
    <x v="6"/>
    <x v="2"/>
    <x v="1"/>
    <x v="25"/>
    <n v="7150"/>
    <n v="1015591"/>
    <n v="42666"/>
    <n v="954298.95124552958"/>
    <n v="186849.85404610168"/>
    <n v="972925"/>
    <n v="-125557.80529163126"/>
    <s v="Adverse"/>
  </r>
  <r>
    <s v="PID2329"/>
    <x v="105"/>
    <x v="6"/>
    <x v="2"/>
    <x v="0"/>
    <x v="17"/>
    <n v="7492"/>
    <n v="367053"/>
    <n v="35454"/>
    <n v="309222.21331285185"/>
    <n v="45152.112681688355"/>
    <n v="331599"/>
    <n v="12678.674005459819"/>
    <s v="Favourable"/>
  </r>
  <r>
    <s v="PID4825"/>
    <x v="1470"/>
    <x v="6"/>
    <x v="2"/>
    <x v="0"/>
    <x v="4"/>
    <n v="8846"/>
    <n v="1261448"/>
    <n v="37936"/>
    <n v="760356.07277905988"/>
    <n v="143492.35478331716"/>
    <n v="1223512"/>
    <n v="357599.57243762293"/>
    <s v="Favourable"/>
  </r>
  <r>
    <s v="PID5843"/>
    <x v="155"/>
    <x v="5"/>
    <x v="3"/>
    <x v="2"/>
    <x v="34"/>
    <n v="5653"/>
    <n v="523811"/>
    <n v="18714"/>
    <n v="206786.67239714309"/>
    <n v="123217.45539614202"/>
    <n v="505097"/>
    <n v="193806.87220671488"/>
    <s v="Favourable"/>
  </r>
  <r>
    <s v="PID2173"/>
    <x v="55"/>
    <x v="6"/>
    <x v="2"/>
    <x v="2"/>
    <x v="10"/>
    <n v="7563"/>
    <n v="946215"/>
    <n v="57640"/>
    <n v="325964.22282243992"/>
    <n v="246566.11188282483"/>
    <n v="888575"/>
    <n v="373684.66529473523"/>
    <s v="Favourable"/>
  </r>
  <r>
    <s v="PID3160"/>
    <x v="69"/>
    <x v="6"/>
    <x v="2"/>
    <x v="0"/>
    <x v="1"/>
    <n v="8531"/>
    <n v="1867839"/>
    <n v="53430"/>
    <n v="80813.771222343101"/>
    <n v="42496.857245322863"/>
    <n v="1814409"/>
    <n v="1744528.371532334"/>
    <s v="Favourable"/>
  </r>
  <r>
    <s v="PID3353"/>
    <x v="1159"/>
    <x v="5"/>
    <x v="3"/>
    <x v="0"/>
    <x v="9"/>
    <n v="7897"/>
    <n v="2080222"/>
    <n v="0"/>
    <n v="473762.31576190289"/>
    <n v="562286.56404852855"/>
    <n v="2080222"/>
    <n v="1044173.1201895685"/>
    <s v="Favourable"/>
  </r>
  <r>
    <s v="PID5980"/>
    <x v="373"/>
    <x v="6"/>
    <x v="2"/>
    <x v="1"/>
    <x v="18"/>
    <n v="5855"/>
    <n v="1293876"/>
    <n v="0"/>
    <n v="112102.88768859638"/>
    <n v="407628.71951740602"/>
    <n v="1293876"/>
    <n v="774144.39279399766"/>
    <s v="Favourable"/>
  </r>
  <r>
    <s v="PID1936"/>
    <x v="242"/>
    <x v="5"/>
    <x v="3"/>
    <x v="0"/>
    <x v="24"/>
    <n v="6666"/>
    <n v="824197"/>
    <n v="49470"/>
    <n v="571346.51607555326"/>
    <n v="5327.3341551434805"/>
    <n v="774727"/>
    <n v="247523.14976930327"/>
    <s v="Favourable"/>
  </r>
  <r>
    <s v="PID3094"/>
    <x v="735"/>
    <x v="2"/>
    <x v="2"/>
    <x v="2"/>
    <x v="28"/>
    <n v="6785"/>
    <n v="2230619"/>
    <n v="27862"/>
    <n v="382468.0046050513"/>
    <n v="240335.54258542729"/>
    <n v="2202757"/>
    <n v="1607815.4528095215"/>
    <s v="Favourable"/>
  </r>
  <r>
    <s v="PID4922"/>
    <x v="38"/>
    <x v="2"/>
    <x v="2"/>
    <x v="0"/>
    <x v="20"/>
    <n v="7582"/>
    <n v="1609404"/>
    <n v="0"/>
    <n v="975932.37381015485"/>
    <n v="93665.360511441555"/>
    <n v="1609404"/>
    <n v="539806.26567840367"/>
    <s v="Favourable"/>
  </r>
  <r>
    <s v="PID6340"/>
    <x v="1285"/>
    <x v="7"/>
    <x v="0"/>
    <x v="0"/>
    <x v="7"/>
    <n v="8339"/>
    <n v="1258556"/>
    <n v="0"/>
    <n v="577383.02006331412"/>
    <n v="72449.511215199673"/>
    <n v="1258556"/>
    <n v="608723.46872148616"/>
    <s v="Favourable"/>
  </r>
  <r>
    <s v="PID1718"/>
    <x v="828"/>
    <x v="6"/>
    <x v="2"/>
    <x v="2"/>
    <x v="33"/>
    <n v="7187"/>
    <n v="1272701"/>
    <n v="52106"/>
    <n v="1041316.750458219"/>
    <n v="419493.91068359121"/>
    <n v="1220595"/>
    <n v="-188109.66114181024"/>
    <s v="Adverse"/>
  </r>
  <r>
    <s v="PID2768"/>
    <x v="1213"/>
    <x v="2"/>
    <x v="2"/>
    <x v="1"/>
    <x v="39"/>
    <n v="6858"/>
    <n v="1402687"/>
    <n v="48386"/>
    <n v="137343.67480463517"/>
    <n v="242095.94449490178"/>
    <n v="1354301"/>
    <n v="1023247.3807004631"/>
    <s v="Favourable"/>
  </r>
  <r>
    <s v="PID1044"/>
    <x v="1354"/>
    <x v="5"/>
    <x v="3"/>
    <x v="1"/>
    <x v="16"/>
    <n v="6965"/>
    <n v="896964"/>
    <n v="28163"/>
    <n v="587034.1465567695"/>
    <n v="288218.96119894757"/>
    <n v="868801"/>
    <n v="21710.892244282877"/>
    <s v="Favourable"/>
  </r>
  <r>
    <s v="PID1580"/>
    <x v="607"/>
    <x v="7"/>
    <x v="0"/>
    <x v="1"/>
    <x v="2"/>
    <n v="7637"/>
    <n v="530623"/>
    <n v="0"/>
    <n v="37689.503533062692"/>
    <n v="132883.271392592"/>
    <n v="530623"/>
    <n v="360050.2250743453"/>
    <s v="Favourable"/>
  </r>
  <r>
    <s v="PID3362"/>
    <x v="50"/>
    <x v="5"/>
    <x v="3"/>
    <x v="0"/>
    <x v="34"/>
    <n v="7450"/>
    <n v="705791"/>
    <n v="58348"/>
    <n v="134396.00262875087"/>
    <n v="5406.3245642123966"/>
    <n v="647443"/>
    <n v="565988.67280703667"/>
    <s v="Favourable"/>
  </r>
  <r>
    <s v="PID1670"/>
    <x v="463"/>
    <x v="6"/>
    <x v="2"/>
    <x v="0"/>
    <x v="13"/>
    <n v="5962"/>
    <n v="814081"/>
    <n v="0"/>
    <n v="380415.62677801156"/>
    <n v="26314.020935136636"/>
    <n v="814081"/>
    <n v="407351.35228685179"/>
    <s v="Favourable"/>
  </r>
  <r>
    <s v="PID3945"/>
    <x v="775"/>
    <x v="2"/>
    <x v="2"/>
    <x v="2"/>
    <x v="25"/>
    <n v="8826"/>
    <n v="998682"/>
    <n v="22086"/>
    <n v="813970.96669109038"/>
    <n v="200784.11805300706"/>
    <n v="976596"/>
    <n v="-16073.084744097432"/>
    <s v="Adverse"/>
  </r>
  <r>
    <s v="PID3315"/>
    <x v="1242"/>
    <x v="6"/>
    <x v="2"/>
    <x v="1"/>
    <x v="29"/>
    <n v="6419"/>
    <n v="689325"/>
    <n v="0"/>
    <n v="370550.58923184994"/>
    <n v="80162.710053560324"/>
    <n v="689325"/>
    <n v="238611.70071458974"/>
    <s v="Favourable"/>
  </r>
  <r>
    <s v="PID5392"/>
    <x v="1127"/>
    <x v="7"/>
    <x v="0"/>
    <x v="2"/>
    <x v="4"/>
    <n v="6857"/>
    <n v="1733413"/>
    <n v="15127"/>
    <n v="1341787.6907599894"/>
    <n v="486725.28680871619"/>
    <n v="1718286"/>
    <n v="-95099.977568705566"/>
    <s v="Adverse"/>
  </r>
  <r>
    <s v="PID6335"/>
    <x v="276"/>
    <x v="7"/>
    <x v="0"/>
    <x v="0"/>
    <x v="19"/>
    <n v="6482"/>
    <n v="528522"/>
    <n v="11017"/>
    <n v="53599.11478549712"/>
    <n v="94955.33870416366"/>
    <n v="517505"/>
    <n v="379967.54651033925"/>
    <s v="Favourable"/>
  </r>
  <r>
    <s v="PID1034"/>
    <x v="1471"/>
    <x v="7"/>
    <x v="0"/>
    <x v="0"/>
    <x v="31"/>
    <n v="7051"/>
    <n v="345767"/>
    <n v="0"/>
    <n v="205589.22632231427"/>
    <n v="37292.848740858048"/>
    <n v="345767"/>
    <n v="102884.92493682768"/>
    <s v="Favourable"/>
  </r>
  <r>
    <s v="PID3191"/>
    <x v="1024"/>
    <x v="5"/>
    <x v="3"/>
    <x v="1"/>
    <x v="0"/>
    <n v="6658"/>
    <n v="884882"/>
    <n v="38231"/>
    <n v="339578.44731664425"/>
    <n v="211068.09447378924"/>
    <n v="846651"/>
    <n v="334235.45820956654"/>
    <s v="Favourable"/>
  </r>
  <r>
    <s v="PID3619"/>
    <x v="735"/>
    <x v="2"/>
    <x v="2"/>
    <x v="2"/>
    <x v="13"/>
    <n v="9488"/>
    <n v="496301"/>
    <n v="64252"/>
    <n v="443800.49849265855"/>
    <n v="144655.16821563375"/>
    <n v="432049"/>
    <n v="-92154.666708292323"/>
    <s v="Adverse"/>
  </r>
  <r>
    <s v="PID4562"/>
    <x v="262"/>
    <x v="2"/>
    <x v="2"/>
    <x v="0"/>
    <x v="25"/>
    <n v="6061"/>
    <n v="2072631"/>
    <n v="25396"/>
    <n v="1011066.4983660232"/>
    <n v="657899.07399220578"/>
    <n v="2047235"/>
    <n v="403665.42764177104"/>
    <s v="Favourable"/>
  </r>
  <r>
    <s v="PID226"/>
    <x v="393"/>
    <x v="5"/>
    <x v="3"/>
    <x v="0"/>
    <x v="17"/>
    <n v="9272"/>
    <n v="1228679"/>
    <n v="43127"/>
    <n v="386120.39114245365"/>
    <n v="27220.718451537887"/>
    <n v="1185552"/>
    <n v="815337.89040600846"/>
    <s v="Favourable"/>
  </r>
  <r>
    <s v="PID276"/>
    <x v="854"/>
    <x v="5"/>
    <x v="3"/>
    <x v="0"/>
    <x v="44"/>
    <n v="8494"/>
    <n v="1252691"/>
    <n v="15465"/>
    <n v="647673.85403438949"/>
    <n v="117883.16375757208"/>
    <n v="1237226"/>
    <n v="487133.98220803845"/>
    <s v="Favourable"/>
  </r>
  <r>
    <s v="PID645"/>
    <x v="1263"/>
    <x v="5"/>
    <x v="3"/>
    <x v="0"/>
    <x v="16"/>
    <n v="8409"/>
    <n v="606340"/>
    <n v="36466"/>
    <n v="186739.39269976589"/>
    <n v="187902.50670139142"/>
    <n v="569874"/>
    <n v="231698.10059884272"/>
    <s v="Favourable"/>
  </r>
  <r>
    <s v="PID1545"/>
    <x v="989"/>
    <x v="6"/>
    <x v="2"/>
    <x v="1"/>
    <x v="2"/>
    <n v="6285"/>
    <n v="1063607"/>
    <n v="87057"/>
    <n v="820348.8809161511"/>
    <n v="337179.42090907268"/>
    <n v="976550"/>
    <n v="-93921.301825223723"/>
    <s v="Adverse"/>
  </r>
  <r>
    <s v="PID4090"/>
    <x v="706"/>
    <x v="6"/>
    <x v="2"/>
    <x v="0"/>
    <x v="3"/>
    <n v="8369"/>
    <n v="2408974"/>
    <n v="0"/>
    <n v="1880773.7055561345"/>
    <n v="155723.77238028659"/>
    <n v="2408974"/>
    <n v="372476.52206357894"/>
    <s v="Favourable"/>
  </r>
  <r>
    <s v="PID5044"/>
    <x v="833"/>
    <x v="7"/>
    <x v="0"/>
    <x v="0"/>
    <x v="20"/>
    <n v="6846"/>
    <n v="1627689"/>
    <n v="0"/>
    <n v="158291.28824489293"/>
    <n v="280570.00001096219"/>
    <n v="1627689"/>
    <n v="1188827.711744145"/>
    <s v="Favourable"/>
  </r>
  <r>
    <s v="PID435"/>
    <x v="1423"/>
    <x v="6"/>
    <x v="2"/>
    <x v="2"/>
    <x v="19"/>
    <n v="5517"/>
    <n v="1987958"/>
    <n v="24482"/>
    <n v="1711333.0631444866"/>
    <n v="246374.98755241683"/>
    <n v="1963476"/>
    <n v="30249.949303096626"/>
    <s v="Favourable"/>
  </r>
  <r>
    <s v="PID696"/>
    <x v="580"/>
    <x v="6"/>
    <x v="2"/>
    <x v="2"/>
    <x v="31"/>
    <n v="7356"/>
    <n v="471334"/>
    <n v="33997"/>
    <n v="40372.005629672269"/>
    <n v="78062.34085841701"/>
    <n v="437337"/>
    <n v="352899.6535119107"/>
    <s v="Favourable"/>
  </r>
  <r>
    <s v="PID1016"/>
    <x v="320"/>
    <x v="6"/>
    <x v="2"/>
    <x v="2"/>
    <x v="39"/>
    <n v="6621"/>
    <n v="2008563"/>
    <n v="39026"/>
    <n v="1989153.0553650239"/>
    <n v="539312.53174175217"/>
    <n v="1969537"/>
    <n v="-519902.58710677596"/>
    <s v="Adverse"/>
  </r>
  <r>
    <s v="PID1500"/>
    <x v="1421"/>
    <x v="5"/>
    <x v="3"/>
    <x v="1"/>
    <x v="35"/>
    <n v="7566"/>
    <n v="2358786"/>
    <n v="25675"/>
    <n v="1872850.995653878"/>
    <n v="130394.30786612061"/>
    <n v="2333111"/>
    <n v="355540.69648000132"/>
    <s v="Favourable"/>
  </r>
  <r>
    <s v="PID3367"/>
    <x v="640"/>
    <x v="5"/>
    <x v="3"/>
    <x v="2"/>
    <x v="43"/>
    <n v="5933"/>
    <n v="278216"/>
    <n v="16839"/>
    <n v="37650.017665820269"/>
    <n v="132.26051997915513"/>
    <n v="261377"/>
    <n v="240433.72181420057"/>
    <s v="Favourable"/>
  </r>
  <r>
    <s v="PID2604"/>
    <x v="432"/>
    <x v="6"/>
    <x v="2"/>
    <x v="0"/>
    <x v="7"/>
    <n v="7156"/>
    <n v="1812990"/>
    <n v="24337"/>
    <n v="694056.896691481"/>
    <n v="343276.47809715848"/>
    <n v="1788653"/>
    <n v="775656.62521136052"/>
    <s v="Favourable"/>
  </r>
  <r>
    <s v="PID5547"/>
    <x v="1411"/>
    <x v="7"/>
    <x v="0"/>
    <x v="2"/>
    <x v="17"/>
    <n v="8338"/>
    <n v="618422"/>
    <n v="73275"/>
    <n v="20696.169624428956"/>
    <n v="48513.891745246889"/>
    <n v="545147"/>
    <n v="549211.93863032409"/>
    <s v="Favourable"/>
  </r>
  <r>
    <s v="PID239"/>
    <x v="1282"/>
    <x v="7"/>
    <x v="0"/>
    <x v="0"/>
    <x v="41"/>
    <n v="6143"/>
    <n v="719309"/>
    <n v="36341"/>
    <n v="106777.53878044976"/>
    <n v="203519.91007239441"/>
    <n v="682968"/>
    <n v="409011.55114715581"/>
    <s v="Favourable"/>
  </r>
  <r>
    <s v="PID1385"/>
    <x v="635"/>
    <x v="7"/>
    <x v="0"/>
    <x v="2"/>
    <x v="2"/>
    <n v="7669"/>
    <n v="428558"/>
    <n v="24417"/>
    <n v="246768.12358445232"/>
    <n v="123070.52910662827"/>
    <n v="404141"/>
    <n v="58719.347308919416"/>
    <s v="Favourable"/>
  </r>
  <r>
    <s v="PID2151"/>
    <x v="954"/>
    <x v="5"/>
    <x v="3"/>
    <x v="0"/>
    <x v="19"/>
    <n v="7658"/>
    <n v="973354"/>
    <n v="24498"/>
    <n v="750881.0401282938"/>
    <n v="184199.22877753931"/>
    <n v="948856"/>
    <n v="38273.731094166869"/>
    <s v="Favourable"/>
  </r>
  <r>
    <s v="PID2591"/>
    <x v="535"/>
    <x v="2"/>
    <x v="2"/>
    <x v="2"/>
    <x v="15"/>
    <n v="6205"/>
    <n v="571109"/>
    <n v="0"/>
    <n v="114331.97654305802"/>
    <n v="128875.63840974047"/>
    <n v="571109"/>
    <n v="327901.38504720153"/>
    <s v="Favourable"/>
  </r>
  <r>
    <s v="PID4137"/>
    <x v="347"/>
    <x v="6"/>
    <x v="2"/>
    <x v="0"/>
    <x v="20"/>
    <n v="9184"/>
    <n v="896474"/>
    <n v="30829"/>
    <n v="802641.16129201453"/>
    <n v="29561.5845557108"/>
    <n v="865645"/>
    <n v="64271.254152274691"/>
    <s v="Favourable"/>
  </r>
  <r>
    <s v="PID4962"/>
    <x v="46"/>
    <x v="5"/>
    <x v="3"/>
    <x v="1"/>
    <x v="39"/>
    <n v="7164"/>
    <n v="1243029"/>
    <n v="32613"/>
    <n v="968293.88336774451"/>
    <n v="158201.06433814217"/>
    <n v="1210416"/>
    <n v="116534.05229411321"/>
    <s v="Favourable"/>
  </r>
  <r>
    <s v="PID1321"/>
    <x v="700"/>
    <x v="6"/>
    <x v="2"/>
    <x v="1"/>
    <x v="23"/>
    <n v="5770"/>
    <n v="1156014"/>
    <n v="52225"/>
    <n v="244847.47703135147"/>
    <n v="244938.32424177602"/>
    <n v="1103789"/>
    <n v="666228.19872687245"/>
    <s v="Favourable"/>
  </r>
  <r>
    <s v="PID186"/>
    <x v="936"/>
    <x v="2"/>
    <x v="2"/>
    <x v="2"/>
    <x v="25"/>
    <n v="7501"/>
    <n v="1544537"/>
    <n v="86412"/>
    <n v="864254.16830192599"/>
    <n v="121753.20452565787"/>
    <n v="1458125"/>
    <n v="558529.62717241608"/>
    <s v="Favourable"/>
  </r>
  <r>
    <s v="PID4295"/>
    <x v="1399"/>
    <x v="5"/>
    <x v="3"/>
    <x v="0"/>
    <x v="3"/>
    <n v="6412"/>
    <n v="584876"/>
    <n v="14297"/>
    <n v="221931.82164385109"/>
    <n v="29765.044217849896"/>
    <n v="570579"/>
    <n v="333179.13413829904"/>
    <s v="Favourable"/>
  </r>
  <r>
    <s v="PID2456"/>
    <x v="1097"/>
    <x v="7"/>
    <x v="0"/>
    <x v="0"/>
    <x v="37"/>
    <n v="5636"/>
    <n v="1963641"/>
    <n v="85251"/>
    <n v="22437.400518083803"/>
    <n v="352281.97613135702"/>
    <n v="1878390"/>
    <n v="1588921.6233505593"/>
    <s v="Favourable"/>
  </r>
  <r>
    <s v="PID3825"/>
    <x v="898"/>
    <x v="7"/>
    <x v="0"/>
    <x v="0"/>
    <x v="16"/>
    <n v="8589"/>
    <n v="1904789"/>
    <n v="25660"/>
    <n v="272675.57355593605"/>
    <n v="512370.24523341429"/>
    <n v="1879129"/>
    <n v="1119743.1812106497"/>
    <s v="Favourable"/>
  </r>
  <r>
    <s v="PID5545"/>
    <x v="1411"/>
    <x v="2"/>
    <x v="2"/>
    <x v="1"/>
    <x v="12"/>
    <n v="9195"/>
    <n v="1666733"/>
    <n v="0"/>
    <n v="1138358.426166174"/>
    <n v="360744.17347880552"/>
    <n v="1666733"/>
    <n v="167630.40035502054"/>
    <s v="Favourable"/>
  </r>
  <r>
    <s v="PID5969"/>
    <x v="397"/>
    <x v="7"/>
    <x v="0"/>
    <x v="2"/>
    <x v="6"/>
    <n v="8690"/>
    <n v="2038517"/>
    <n v="68005"/>
    <n v="1315873.7080069305"/>
    <n v="96997.381095867706"/>
    <n v="1970512"/>
    <n v="625645.91089720186"/>
    <s v="Favourable"/>
  </r>
  <r>
    <s v="PID1202"/>
    <x v="1472"/>
    <x v="7"/>
    <x v="0"/>
    <x v="1"/>
    <x v="11"/>
    <n v="6853"/>
    <n v="2313512"/>
    <n v="0"/>
    <n v="267358.75733393815"/>
    <n v="57416.656864149911"/>
    <n v="2313512"/>
    <n v="1988736.585801912"/>
    <s v="Favourable"/>
  </r>
  <r>
    <s v="PID4345"/>
    <x v="474"/>
    <x v="6"/>
    <x v="2"/>
    <x v="1"/>
    <x v="6"/>
    <n v="8100"/>
    <n v="1078835"/>
    <n v="39117"/>
    <n v="419546.0782012234"/>
    <n v="198602.38916801033"/>
    <n v="1039718"/>
    <n v="460686.53263076628"/>
    <s v="Favourable"/>
  </r>
  <r>
    <s v="PID4578"/>
    <x v="808"/>
    <x v="7"/>
    <x v="0"/>
    <x v="2"/>
    <x v="4"/>
    <n v="7266"/>
    <n v="827420"/>
    <n v="0"/>
    <n v="694669.85660750535"/>
    <n v="48107.865568664121"/>
    <n v="827420"/>
    <n v="84642.277823830489"/>
    <s v="Favourable"/>
  </r>
  <r>
    <s v="PID5835"/>
    <x v="1046"/>
    <x v="6"/>
    <x v="2"/>
    <x v="1"/>
    <x v="1"/>
    <n v="8542"/>
    <n v="1468365"/>
    <n v="0"/>
    <n v="795321.61016488203"/>
    <n v="460068.3061554656"/>
    <n v="1468365"/>
    <n v="212975.08367965231"/>
    <s v="Favourable"/>
  </r>
  <r>
    <s v="PID5732"/>
    <x v="245"/>
    <x v="2"/>
    <x v="2"/>
    <x v="0"/>
    <x v="29"/>
    <n v="8965"/>
    <n v="344853"/>
    <n v="0"/>
    <n v="262396.15166674962"/>
    <n v="42457.056629791776"/>
    <n v="344853"/>
    <n v="39999.791703458584"/>
    <s v="Favourable"/>
  </r>
  <r>
    <s v="PID1395"/>
    <x v="185"/>
    <x v="7"/>
    <x v="0"/>
    <x v="0"/>
    <x v="15"/>
    <n v="5871"/>
    <n v="2176853"/>
    <n v="10662"/>
    <n v="1879525.4190425843"/>
    <n v="650426.18423489679"/>
    <n v="2166191"/>
    <n v="-353098.60327748116"/>
    <s v="Adverse"/>
  </r>
  <r>
    <s v="PID4742"/>
    <x v="713"/>
    <x v="2"/>
    <x v="2"/>
    <x v="2"/>
    <x v="27"/>
    <n v="6830"/>
    <n v="2114315"/>
    <n v="26636"/>
    <n v="1811629.1877205165"/>
    <n v="485568.30815030821"/>
    <n v="2087679"/>
    <n v="-182882.4958708249"/>
    <s v="Adverse"/>
  </r>
  <r>
    <s v="PID6005"/>
    <x v="1342"/>
    <x v="6"/>
    <x v="2"/>
    <x v="0"/>
    <x v="14"/>
    <n v="8989"/>
    <n v="1057717"/>
    <n v="16855"/>
    <n v="875587.85892491299"/>
    <n v="245947.61536870725"/>
    <n v="1040862"/>
    <n v="-63818.474293620326"/>
    <s v="Adverse"/>
  </r>
  <r>
    <s v="PID1093"/>
    <x v="1473"/>
    <x v="6"/>
    <x v="2"/>
    <x v="2"/>
    <x v="25"/>
    <n v="9275"/>
    <n v="1726173"/>
    <n v="16915"/>
    <n v="1586802.5814373407"/>
    <n v="328221.60645510064"/>
    <n v="1709258"/>
    <n v="-188851.1878924414"/>
    <s v="Adverse"/>
  </r>
  <r>
    <s v="PID6354"/>
    <x v="293"/>
    <x v="6"/>
    <x v="2"/>
    <x v="1"/>
    <x v="8"/>
    <n v="8626"/>
    <n v="1463026"/>
    <n v="36770"/>
    <n v="1231736.1967902877"/>
    <n v="173548.15606687468"/>
    <n v="1426256"/>
    <n v="57741.647142837523"/>
    <s v="Favourable"/>
  </r>
  <r>
    <s v="PID708"/>
    <x v="460"/>
    <x v="7"/>
    <x v="0"/>
    <x v="2"/>
    <x v="1"/>
    <n v="6676"/>
    <n v="1783457"/>
    <n v="16709"/>
    <n v="513349.194484654"/>
    <n v="315489.33177516441"/>
    <n v="1766748"/>
    <n v="954618.47374018165"/>
    <s v="Favourable"/>
  </r>
  <r>
    <s v="PID2722"/>
    <x v="910"/>
    <x v="5"/>
    <x v="3"/>
    <x v="1"/>
    <x v="33"/>
    <n v="8964"/>
    <n v="483152"/>
    <n v="0"/>
    <n v="361446.34652409772"/>
    <n v="132412.65668309576"/>
    <n v="483152"/>
    <n v="-10707.003207193455"/>
    <s v="Adverse"/>
  </r>
  <r>
    <s v="PID3298"/>
    <x v="7"/>
    <x v="7"/>
    <x v="0"/>
    <x v="1"/>
    <x v="24"/>
    <n v="5550"/>
    <n v="798968"/>
    <n v="70771"/>
    <n v="488846.8028927269"/>
    <n v="117990.15622830681"/>
    <n v="728197"/>
    <n v="192131.04087896633"/>
    <s v="Favourable"/>
  </r>
  <r>
    <s v="PID3303"/>
    <x v="135"/>
    <x v="2"/>
    <x v="2"/>
    <x v="2"/>
    <x v="35"/>
    <n v="6295"/>
    <n v="1748687"/>
    <n v="13279"/>
    <n v="1044210.1528723224"/>
    <n v="555374.73242010211"/>
    <n v="1735408"/>
    <n v="149102.11470757565"/>
    <s v="Favourable"/>
  </r>
  <r>
    <s v="PID3898"/>
    <x v="1103"/>
    <x v="6"/>
    <x v="2"/>
    <x v="2"/>
    <x v="42"/>
    <n v="7357"/>
    <n v="1499056"/>
    <n v="24199"/>
    <n v="658760.71630212339"/>
    <n v="75940.192110655524"/>
    <n v="1474857"/>
    <n v="764355.09158722113"/>
    <s v="Favourable"/>
  </r>
  <r>
    <s v="PID4923"/>
    <x v="40"/>
    <x v="6"/>
    <x v="2"/>
    <x v="1"/>
    <x v="14"/>
    <n v="9080"/>
    <n v="2159822"/>
    <n v="79442"/>
    <n v="50058.062708476478"/>
    <n v="77828.826736912553"/>
    <n v="2080380"/>
    <n v="2031935.1105546108"/>
    <s v="Favourable"/>
  </r>
  <r>
    <s v="PID1156"/>
    <x v="10"/>
    <x v="7"/>
    <x v="0"/>
    <x v="0"/>
    <x v="11"/>
    <n v="7854"/>
    <n v="365151"/>
    <n v="39974"/>
    <n v="245586.10082853728"/>
    <n v="36153.028518944433"/>
    <n v="325177"/>
    <n v="83411.870652518293"/>
    <s v="Favourable"/>
  </r>
  <r>
    <s v="PID937"/>
    <x v="1134"/>
    <x v="6"/>
    <x v="2"/>
    <x v="1"/>
    <x v="5"/>
    <n v="5693"/>
    <n v="267741"/>
    <n v="50029"/>
    <n v="152693.01741450094"/>
    <n v="71839.082676414822"/>
    <n v="217712"/>
    <n v="43208.899909084255"/>
    <s v="Favourable"/>
  </r>
  <r>
    <s v="PID3054"/>
    <x v="341"/>
    <x v="7"/>
    <x v="0"/>
    <x v="0"/>
    <x v="45"/>
    <n v="7769"/>
    <n v="2171617"/>
    <n v="31406"/>
    <n v="252788.77955965017"/>
    <n v="203487.60589851168"/>
    <n v="2140211"/>
    <n v="1715340.6145418382"/>
    <s v="Favourable"/>
  </r>
  <r>
    <s v="PID3063"/>
    <x v="1450"/>
    <x v="6"/>
    <x v="2"/>
    <x v="2"/>
    <x v="23"/>
    <n v="6365"/>
    <n v="1393518"/>
    <n v="96791"/>
    <n v="1016556.3054841534"/>
    <n v="282597.804971862"/>
    <n v="1296727"/>
    <n v="94363.889543984551"/>
    <s v="Favourable"/>
  </r>
  <r>
    <s v="PID3997"/>
    <x v="641"/>
    <x v="2"/>
    <x v="2"/>
    <x v="2"/>
    <x v="29"/>
    <n v="9343"/>
    <n v="1863994"/>
    <n v="99572"/>
    <n v="1260158.6801887427"/>
    <n v="529185.26614666393"/>
    <n v="1764422"/>
    <n v="74650.053664593492"/>
    <s v="Favourable"/>
  </r>
  <r>
    <s v="PID798"/>
    <x v="1107"/>
    <x v="6"/>
    <x v="2"/>
    <x v="2"/>
    <x v="3"/>
    <n v="8440"/>
    <n v="2057057"/>
    <n v="34502"/>
    <n v="1461382.0234208037"/>
    <n v="236365.44796530483"/>
    <n v="2022555"/>
    <n v="359309.52861389145"/>
    <s v="Favourable"/>
  </r>
  <r>
    <s v="PID5485"/>
    <x v="622"/>
    <x v="5"/>
    <x v="3"/>
    <x v="0"/>
    <x v="45"/>
    <n v="6538"/>
    <n v="1324099"/>
    <n v="0"/>
    <n v="964589.96527587553"/>
    <n v="319476.55955250683"/>
    <n v="1324099"/>
    <n v="40032.475171617698"/>
    <s v="Favourable"/>
  </r>
  <r>
    <s v="PID2417"/>
    <x v="844"/>
    <x v="5"/>
    <x v="3"/>
    <x v="1"/>
    <x v="30"/>
    <n v="6298"/>
    <n v="1248650"/>
    <n v="39329"/>
    <n v="729606.48840508028"/>
    <n v="27416.237272166163"/>
    <n v="1209321"/>
    <n v="491627.27432275354"/>
    <s v="Favourable"/>
  </r>
  <r>
    <s v="PID4805"/>
    <x v="618"/>
    <x v="5"/>
    <x v="3"/>
    <x v="0"/>
    <x v="32"/>
    <n v="6954"/>
    <n v="634603"/>
    <n v="71657"/>
    <n v="82195.442455151016"/>
    <n v="30712.394220972052"/>
    <n v="562946"/>
    <n v="521695.16332387691"/>
    <s v="Favourable"/>
  </r>
  <r>
    <s v="PID5073"/>
    <x v="1252"/>
    <x v="5"/>
    <x v="3"/>
    <x v="2"/>
    <x v="19"/>
    <n v="7569"/>
    <n v="1178152"/>
    <n v="25559"/>
    <n v="140758.25989106004"/>
    <n v="230132.98712732244"/>
    <n v="1152593"/>
    <n v="807260.75298161758"/>
    <s v="Favourable"/>
  </r>
  <r>
    <s v="PID122"/>
    <x v="241"/>
    <x v="2"/>
    <x v="2"/>
    <x v="1"/>
    <x v="20"/>
    <n v="8672"/>
    <n v="577399"/>
    <n v="38970"/>
    <n v="36859.694042384042"/>
    <n v="81348.951579165543"/>
    <n v="538429"/>
    <n v="459190.35437845043"/>
    <s v="Favourable"/>
  </r>
  <r>
    <s v="PID1146"/>
    <x v="1110"/>
    <x v="7"/>
    <x v="0"/>
    <x v="0"/>
    <x v="15"/>
    <n v="8253"/>
    <n v="1992888"/>
    <n v="0"/>
    <n v="95916.051413286128"/>
    <n v="186224.03538429344"/>
    <n v="1992888"/>
    <n v="1710747.9132024203"/>
    <s v="Favourable"/>
  </r>
  <r>
    <s v="PID1201"/>
    <x v="894"/>
    <x v="7"/>
    <x v="0"/>
    <x v="1"/>
    <x v="27"/>
    <n v="7167"/>
    <n v="1940270"/>
    <n v="14593"/>
    <n v="1194274.2476698793"/>
    <n v="234154.68990829543"/>
    <n v="1925677"/>
    <n v="511841.06242182525"/>
    <s v="Favourable"/>
  </r>
  <r>
    <s v="PID3671"/>
    <x v="1353"/>
    <x v="2"/>
    <x v="2"/>
    <x v="1"/>
    <x v="19"/>
    <n v="7502"/>
    <n v="1581025"/>
    <n v="0"/>
    <n v="719164.9817478942"/>
    <n v="501604.62286101119"/>
    <n v="1581025"/>
    <n v="360255.3953910945"/>
    <s v="Favourable"/>
  </r>
  <r>
    <s v="PID5729"/>
    <x v="206"/>
    <x v="7"/>
    <x v="0"/>
    <x v="1"/>
    <x v="40"/>
    <n v="6783"/>
    <n v="614194"/>
    <n v="70823"/>
    <n v="119248.8244463567"/>
    <n v="179931.63631029322"/>
    <n v="543371"/>
    <n v="315013.5392433501"/>
    <s v="Favourable"/>
  </r>
  <r>
    <s v="PID5943"/>
    <x v="470"/>
    <x v="5"/>
    <x v="3"/>
    <x v="1"/>
    <x v="12"/>
    <n v="5731"/>
    <n v="1052651"/>
    <n v="46672"/>
    <n v="674489.3796956751"/>
    <n v="222034.02101269262"/>
    <n v="1005979"/>
    <n v="156127.5992916323"/>
    <s v="Favourable"/>
  </r>
  <r>
    <s v="PID6152"/>
    <x v="1424"/>
    <x v="2"/>
    <x v="2"/>
    <x v="0"/>
    <x v="7"/>
    <n v="8942"/>
    <n v="1764107"/>
    <n v="26754"/>
    <n v="535411.48480234027"/>
    <n v="356180.52200654271"/>
    <n v="1737353"/>
    <n v="872514.99319111696"/>
    <s v="Favourable"/>
  </r>
  <r>
    <s v="PID153"/>
    <x v="387"/>
    <x v="5"/>
    <x v="3"/>
    <x v="0"/>
    <x v="4"/>
    <n v="7660"/>
    <n v="2314295"/>
    <n v="54379"/>
    <n v="1667539.0615382886"/>
    <n v="443550.4789833455"/>
    <n v="2259916"/>
    <n v="203205.45947836572"/>
    <s v="Favourable"/>
  </r>
  <r>
    <s v="PID1412"/>
    <x v="731"/>
    <x v="6"/>
    <x v="2"/>
    <x v="0"/>
    <x v="0"/>
    <n v="8328"/>
    <n v="2456163"/>
    <n v="17764"/>
    <n v="1484535.0881796647"/>
    <n v="381849.91081497661"/>
    <n v="2438399"/>
    <n v="589778.00100535876"/>
    <s v="Favourable"/>
  </r>
  <r>
    <s v="PID4172"/>
    <x v="1119"/>
    <x v="6"/>
    <x v="2"/>
    <x v="0"/>
    <x v="45"/>
    <n v="6268"/>
    <n v="1310320"/>
    <n v="52273"/>
    <n v="257122.43412565225"/>
    <n v="330497.17740912474"/>
    <n v="1258047"/>
    <n v="722700.38846522302"/>
    <s v="Favourable"/>
  </r>
  <r>
    <s v="PID6000"/>
    <x v="1446"/>
    <x v="2"/>
    <x v="2"/>
    <x v="2"/>
    <x v="18"/>
    <n v="7127"/>
    <n v="1722732"/>
    <n v="48273"/>
    <n v="1104126.373915269"/>
    <n v="458311.93802198931"/>
    <n v="1674459"/>
    <n v="160293.68806274165"/>
    <s v="Favourable"/>
  </r>
  <r>
    <s v="PID4721"/>
    <x v="605"/>
    <x v="6"/>
    <x v="2"/>
    <x v="0"/>
    <x v="18"/>
    <n v="5644"/>
    <n v="1371672"/>
    <n v="0"/>
    <n v="108347.8019584665"/>
    <n v="395557.31106643431"/>
    <n v="1371672"/>
    <n v="867766.88697509922"/>
    <s v="Favourable"/>
  </r>
  <r>
    <s v="PID2743"/>
    <x v="1344"/>
    <x v="5"/>
    <x v="3"/>
    <x v="2"/>
    <x v="44"/>
    <n v="6166"/>
    <n v="1502954"/>
    <n v="40550"/>
    <n v="373866.59995047416"/>
    <n v="494823.40455767844"/>
    <n v="1462404"/>
    <n v="634263.9954918474"/>
    <s v="Favourable"/>
  </r>
  <r>
    <s v="PID3779"/>
    <x v="877"/>
    <x v="7"/>
    <x v="0"/>
    <x v="0"/>
    <x v="3"/>
    <n v="6881"/>
    <n v="1924255"/>
    <n v="0"/>
    <n v="1187149.4918821026"/>
    <n v="206019.55790989636"/>
    <n v="1924255"/>
    <n v="531085.95020800107"/>
    <s v="Favourable"/>
  </r>
  <r>
    <s v="PID398"/>
    <x v="1474"/>
    <x v="7"/>
    <x v="0"/>
    <x v="1"/>
    <x v="25"/>
    <n v="7689"/>
    <n v="1576822"/>
    <n v="0"/>
    <n v="999698.41238465742"/>
    <n v="406980.307345543"/>
    <n v="1576822"/>
    <n v="170143.28026979952"/>
    <s v="Favourable"/>
  </r>
  <r>
    <s v="PID691"/>
    <x v="256"/>
    <x v="6"/>
    <x v="2"/>
    <x v="0"/>
    <x v="17"/>
    <n v="6544"/>
    <n v="1640956"/>
    <n v="50267"/>
    <n v="459568.9843834528"/>
    <n v="114076.00379493739"/>
    <n v="1590689"/>
    <n v="1067311.0118216099"/>
    <s v="Favourable"/>
  </r>
  <r>
    <s v="PID1738"/>
    <x v="11"/>
    <x v="6"/>
    <x v="2"/>
    <x v="0"/>
    <x v="39"/>
    <n v="6735"/>
    <n v="2185876"/>
    <n v="37350"/>
    <n v="1473434.962181431"/>
    <n v="514393.38902901841"/>
    <n v="2148526"/>
    <n v="198047.64878955064"/>
    <s v="Favourable"/>
  </r>
  <r>
    <s v="PID2764"/>
    <x v="1090"/>
    <x v="6"/>
    <x v="2"/>
    <x v="0"/>
    <x v="20"/>
    <n v="6106"/>
    <n v="2220946"/>
    <n v="59727"/>
    <n v="182038.72521882763"/>
    <n v="169052.58536570831"/>
    <n v="2161219"/>
    <n v="1869854.6894154642"/>
    <s v="Favourable"/>
  </r>
  <r>
    <s v="PID4005"/>
    <x v="72"/>
    <x v="7"/>
    <x v="0"/>
    <x v="0"/>
    <x v="9"/>
    <n v="8231"/>
    <n v="2483105"/>
    <n v="0"/>
    <n v="1261735.6471328214"/>
    <n v="33227.863125334487"/>
    <n v="2483105"/>
    <n v="1188141.4897418441"/>
    <s v="Favourable"/>
  </r>
  <r>
    <s v="PID4280"/>
    <x v="776"/>
    <x v="2"/>
    <x v="2"/>
    <x v="1"/>
    <x v="22"/>
    <n v="5834"/>
    <n v="1793183"/>
    <n v="13887"/>
    <n v="601995.99191308441"/>
    <n v="301859.96179114183"/>
    <n v="1779296"/>
    <n v="889327.0462957737"/>
    <s v="Favourable"/>
  </r>
  <r>
    <s v="PID4545"/>
    <x v="175"/>
    <x v="2"/>
    <x v="2"/>
    <x v="1"/>
    <x v="20"/>
    <n v="6325"/>
    <n v="349206"/>
    <n v="47194"/>
    <n v="295971.59931073652"/>
    <n v="55608.731126846535"/>
    <n v="302012"/>
    <n v="-2374.3304375830339"/>
    <s v="Adverse"/>
  </r>
  <r>
    <s v="PID5504"/>
    <x v="862"/>
    <x v="6"/>
    <x v="2"/>
    <x v="1"/>
    <x v="1"/>
    <n v="7014"/>
    <n v="2174009"/>
    <n v="43690"/>
    <n v="1423699.0695223729"/>
    <n v="251094.19422036837"/>
    <n v="2130319"/>
    <n v="499215.7362572588"/>
    <s v="Favourable"/>
  </r>
  <r>
    <s v="PID5778"/>
    <x v="1381"/>
    <x v="6"/>
    <x v="2"/>
    <x v="1"/>
    <x v="2"/>
    <n v="7362"/>
    <n v="393430"/>
    <n v="0"/>
    <n v="234731.18333942819"/>
    <n v="44104.298299372844"/>
    <n v="393430"/>
    <n v="114594.51836119895"/>
    <s v="Favourable"/>
  </r>
  <r>
    <s v="PID277"/>
    <x v="700"/>
    <x v="5"/>
    <x v="3"/>
    <x v="1"/>
    <x v="14"/>
    <n v="6887"/>
    <n v="2138644"/>
    <n v="16027"/>
    <n v="142279.00028313557"/>
    <n v="582133.65523391031"/>
    <n v="2122617"/>
    <n v="1414231.3444829541"/>
    <s v="Favourable"/>
  </r>
  <r>
    <s v="PID1172"/>
    <x v="1152"/>
    <x v="7"/>
    <x v="0"/>
    <x v="2"/>
    <x v="16"/>
    <n v="7169"/>
    <n v="2090705"/>
    <n v="29748"/>
    <n v="499584.84408435243"/>
    <n v="249470.59394300147"/>
    <n v="2060957"/>
    <n v="1341649.561972646"/>
    <s v="Favourable"/>
  </r>
  <r>
    <s v="PID1261"/>
    <x v="1296"/>
    <x v="6"/>
    <x v="2"/>
    <x v="1"/>
    <x v="14"/>
    <n v="7002"/>
    <n v="1311798"/>
    <n v="51183"/>
    <n v="68699.42963625399"/>
    <n v="105809.78324950176"/>
    <n v="1260615"/>
    <n v="1137288.7871142442"/>
    <s v="Favourable"/>
  </r>
  <r>
    <s v="PID2521"/>
    <x v="1475"/>
    <x v="6"/>
    <x v="2"/>
    <x v="2"/>
    <x v="0"/>
    <n v="7975"/>
    <n v="1873330"/>
    <n v="0"/>
    <n v="645376.36671259755"/>
    <n v="508319.21604662674"/>
    <n v="1873330"/>
    <n v="719634.41724077566"/>
    <s v="Favourable"/>
  </r>
  <r>
    <s v="PID2909"/>
    <x v="493"/>
    <x v="7"/>
    <x v="0"/>
    <x v="1"/>
    <x v="31"/>
    <n v="7664"/>
    <n v="1520800"/>
    <n v="0"/>
    <n v="1331196.5430175925"/>
    <n v="427223.80690361251"/>
    <n v="1520800"/>
    <n v="-237620.34992120508"/>
    <s v="Adverse"/>
  </r>
  <r>
    <s v="PID3136"/>
    <x v="1388"/>
    <x v="7"/>
    <x v="0"/>
    <x v="0"/>
    <x v="25"/>
    <n v="8546"/>
    <n v="1176824"/>
    <n v="33259"/>
    <n v="276985.59701056784"/>
    <n v="3744.6799021372512"/>
    <n v="1143565"/>
    <n v="896093.72308729496"/>
    <s v="Favourable"/>
  </r>
  <r>
    <s v="PID5203"/>
    <x v="1476"/>
    <x v="5"/>
    <x v="3"/>
    <x v="2"/>
    <x v="10"/>
    <n v="9144"/>
    <n v="1307640"/>
    <n v="0"/>
    <n v="317678.71014705423"/>
    <n v="192614.28206590077"/>
    <n v="1307640"/>
    <n v="797347.00778704497"/>
    <s v="Favourable"/>
  </r>
  <r>
    <s v="PID3376"/>
    <x v="254"/>
    <x v="6"/>
    <x v="2"/>
    <x v="2"/>
    <x v="23"/>
    <n v="8958"/>
    <n v="968616"/>
    <n v="25918"/>
    <n v="245462.98499084078"/>
    <n v="259647.70510945865"/>
    <n v="942698"/>
    <n v="463505.30989970057"/>
    <s v="Favourable"/>
  </r>
  <r>
    <s v="PID3268"/>
    <x v="130"/>
    <x v="2"/>
    <x v="2"/>
    <x v="1"/>
    <x v="4"/>
    <n v="6100"/>
    <n v="1495913"/>
    <n v="0"/>
    <n v="966879.04263770732"/>
    <n v="56785.613036131814"/>
    <n v="1495913"/>
    <n v="472248.34432616085"/>
    <s v="Favourable"/>
  </r>
  <r>
    <s v="PID5529"/>
    <x v="1319"/>
    <x v="2"/>
    <x v="2"/>
    <x v="2"/>
    <x v="1"/>
    <n v="7362"/>
    <n v="2129091"/>
    <n v="10682"/>
    <n v="232199.80897920343"/>
    <n v="72163.775764012025"/>
    <n v="2118409"/>
    <n v="1824727.4152567845"/>
    <s v="Favourable"/>
  </r>
  <r>
    <s v="PID5072"/>
    <x v="351"/>
    <x v="6"/>
    <x v="2"/>
    <x v="0"/>
    <x v="38"/>
    <n v="7578"/>
    <n v="2289050"/>
    <n v="37931"/>
    <n v="1385906.5021242632"/>
    <n v="680837.94972574082"/>
    <n v="2251119"/>
    <n v="222305.54814999597"/>
    <s v="Favourable"/>
  </r>
  <r>
    <s v="PID2088"/>
    <x v="123"/>
    <x v="6"/>
    <x v="2"/>
    <x v="1"/>
    <x v="14"/>
    <n v="8725"/>
    <n v="2325891"/>
    <n v="29124"/>
    <n v="1660914.4549840502"/>
    <n v="553587.28231823223"/>
    <n v="2296767"/>
    <n v="111389.26269771764"/>
    <s v="Favourable"/>
  </r>
  <r>
    <s v="PID3600"/>
    <x v="87"/>
    <x v="2"/>
    <x v="2"/>
    <x v="2"/>
    <x v="30"/>
    <n v="6621"/>
    <n v="1498568"/>
    <n v="46612"/>
    <n v="1072826.0478365791"/>
    <n v="393335.31130254996"/>
    <n v="1451956"/>
    <n v="32406.640860870946"/>
    <s v="Favourable"/>
  </r>
  <r>
    <s v="PID3823"/>
    <x v="259"/>
    <x v="6"/>
    <x v="2"/>
    <x v="1"/>
    <x v="39"/>
    <n v="6186"/>
    <n v="2483768"/>
    <n v="32961"/>
    <n v="1189053.9440924865"/>
    <n v="389542.64924261719"/>
    <n v="2450807"/>
    <n v="905171.40666489629"/>
    <s v="Favourable"/>
  </r>
  <r>
    <s v="PID4219"/>
    <x v="619"/>
    <x v="6"/>
    <x v="2"/>
    <x v="0"/>
    <x v="0"/>
    <n v="7796"/>
    <n v="2314200"/>
    <n v="59704"/>
    <n v="1766337.6767664477"/>
    <n v="211508.52277101425"/>
    <n v="2254496"/>
    <n v="336353.80046253791"/>
    <s v="Favourable"/>
  </r>
  <r>
    <s v="PID1264"/>
    <x v="1045"/>
    <x v="6"/>
    <x v="2"/>
    <x v="1"/>
    <x v="11"/>
    <n v="7027"/>
    <n v="1168320"/>
    <n v="58169"/>
    <n v="97929.27689057056"/>
    <n v="241730.31345370365"/>
    <n v="1110151"/>
    <n v="828660.40965572582"/>
    <s v="Favourable"/>
  </r>
  <r>
    <s v="PID2880"/>
    <x v="965"/>
    <x v="2"/>
    <x v="2"/>
    <x v="2"/>
    <x v="38"/>
    <n v="9498"/>
    <n v="2022118"/>
    <n v="0"/>
    <n v="1658527.2365567246"/>
    <n v="160231.17471721585"/>
    <n v="2022118"/>
    <n v="203359.58872605953"/>
    <s v="Favourable"/>
  </r>
  <r>
    <s v="PID3822"/>
    <x v="1351"/>
    <x v="7"/>
    <x v="0"/>
    <x v="1"/>
    <x v="34"/>
    <n v="8121"/>
    <n v="1791615"/>
    <n v="45759"/>
    <n v="109475.88541326715"/>
    <n v="566648.9024772892"/>
    <n v="1745856"/>
    <n v="1115490.2121094437"/>
    <s v="Favourable"/>
  </r>
  <r>
    <s v="PID3428"/>
    <x v="1012"/>
    <x v="6"/>
    <x v="2"/>
    <x v="0"/>
    <x v="0"/>
    <n v="6448"/>
    <n v="1427294"/>
    <n v="84820"/>
    <n v="1041549.9571141807"/>
    <n v="362486.89149926603"/>
    <n v="1342474"/>
    <n v="23257.151386553422"/>
    <s v="Favourable"/>
  </r>
  <r>
    <s v="PID5195"/>
    <x v="717"/>
    <x v="2"/>
    <x v="2"/>
    <x v="0"/>
    <x v="24"/>
    <n v="9061"/>
    <n v="900777"/>
    <n v="0"/>
    <n v="796308.61121723056"/>
    <n v="61890.574887790921"/>
    <n v="900777"/>
    <n v="42577.813894978492"/>
    <s v="Favourable"/>
  </r>
  <r>
    <s v="PID734"/>
    <x v="327"/>
    <x v="5"/>
    <x v="3"/>
    <x v="0"/>
    <x v="15"/>
    <n v="9162"/>
    <n v="1686194"/>
    <n v="44538"/>
    <n v="1128998.43123913"/>
    <n v="392675.58313387336"/>
    <n v="1641656"/>
    <n v="164519.98562699673"/>
    <s v="Favourable"/>
  </r>
  <r>
    <s v="PID1446"/>
    <x v="567"/>
    <x v="2"/>
    <x v="2"/>
    <x v="2"/>
    <x v="28"/>
    <n v="9355"/>
    <n v="2148069"/>
    <n v="46412"/>
    <n v="1034276.5618252479"/>
    <n v="258725.62802582272"/>
    <n v="2101657"/>
    <n v="855066.81014892925"/>
    <s v="Favourable"/>
  </r>
  <r>
    <s v="PID2041"/>
    <x v="508"/>
    <x v="6"/>
    <x v="2"/>
    <x v="2"/>
    <x v="22"/>
    <n v="6052"/>
    <n v="1226481"/>
    <n v="74993"/>
    <n v="1116140.3291478022"/>
    <n v="181722.86022053636"/>
    <n v="1151488"/>
    <n v="-71382.189368338557"/>
    <s v="Adverse"/>
  </r>
  <r>
    <s v="PID2522"/>
    <x v="1405"/>
    <x v="7"/>
    <x v="0"/>
    <x v="0"/>
    <x v="23"/>
    <n v="6239"/>
    <n v="517702"/>
    <n v="38884"/>
    <n v="74572.428625235654"/>
    <n v="130782.47941440146"/>
    <n v="478818"/>
    <n v="312347.09196036286"/>
    <s v="Favourable"/>
  </r>
  <r>
    <s v="PID3591"/>
    <x v="216"/>
    <x v="2"/>
    <x v="2"/>
    <x v="2"/>
    <x v="7"/>
    <n v="5869"/>
    <n v="840038"/>
    <n v="29404"/>
    <n v="549912.23577096721"/>
    <n v="189910.73548262171"/>
    <n v="810634"/>
    <n v="100215.02874641109"/>
    <s v="Favourable"/>
  </r>
  <r>
    <s v="PID2112"/>
    <x v="1280"/>
    <x v="6"/>
    <x v="2"/>
    <x v="1"/>
    <x v="36"/>
    <n v="7256"/>
    <n v="1424861"/>
    <n v="48493"/>
    <n v="431335.08943584544"/>
    <n v="52366.248740091796"/>
    <n v="1376368"/>
    <n v="941159.6618240627"/>
    <s v="Favourable"/>
  </r>
  <r>
    <s v="PID4088"/>
    <x v="1477"/>
    <x v="6"/>
    <x v="2"/>
    <x v="1"/>
    <x v="35"/>
    <n v="6189"/>
    <n v="2437885"/>
    <n v="0"/>
    <n v="1745763.1940562942"/>
    <n v="246394.7579890991"/>
    <n v="2437885"/>
    <n v="445727.04795460682"/>
    <s v="Favourable"/>
  </r>
  <r>
    <s v="PID5847"/>
    <x v="877"/>
    <x v="6"/>
    <x v="2"/>
    <x v="0"/>
    <x v="43"/>
    <n v="5779"/>
    <n v="1741121"/>
    <n v="19385"/>
    <n v="299931.43470515567"/>
    <n v="487148.34948170552"/>
    <n v="1721736"/>
    <n v="954041.21581313876"/>
    <s v="Favourable"/>
  </r>
  <r>
    <s v="PID1442"/>
    <x v="1136"/>
    <x v="7"/>
    <x v="0"/>
    <x v="2"/>
    <x v="11"/>
    <n v="6132"/>
    <n v="494886"/>
    <n v="24128"/>
    <n v="330320.87559560069"/>
    <n v="18320.683939508708"/>
    <n v="470758"/>
    <n v="146244.44046489062"/>
    <s v="Favourable"/>
  </r>
  <r>
    <s v="PID1538"/>
    <x v="253"/>
    <x v="5"/>
    <x v="3"/>
    <x v="1"/>
    <x v="36"/>
    <n v="8193"/>
    <n v="2328230"/>
    <n v="17271"/>
    <n v="1129772.2875994078"/>
    <n v="121386.4553942074"/>
    <n v="2310959"/>
    <n v="1077071.2570063847"/>
    <s v="Favourable"/>
  </r>
  <r>
    <s v="PID2091"/>
    <x v="97"/>
    <x v="5"/>
    <x v="3"/>
    <x v="2"/>
    <x v="23"/>
    <n v="6381"/>
    <n v="1868288"/>
    <n v="52989"/>
    <n v="1288050.7593604384"/>
    <n v="484554.53511202167"/>
    <n v="1815299"/>
    <n v="95682.705527539831"/>
    <s v="Favourable"/>
  </r>
  <r>
    <s v="PID3978"/>
    <x v="231"/>
    <x v="6"/>
    <x v="2"/>
    <x v="0"/>
    <x v="34"/>
    <n v="9498"/>
    <n v="934455"/>
    <n v="90718"/>
    <n v="196220.42089648818"/>
    <n v="46858.954794072131"/>
    <n v="843737"/>
    <n v="691375.62430943968"/>
    <s v="Favourable"/>
  </r>
  <r>
    <s v="PID6183"/>
    <x v="1326"/>
    <x v="6"/>
    <x v="2"/>
    <x v="2"/>
    <x v="36"/>
    <n v="9450"/>
    <n v="1797788"/>
    <n v="14393"/>
    <n v="754130.0755193379"/>
    <n v="230928.65750928118"/>
    <n v="1783395"/>
    <n v="812729.26697138092"/>
    <s v="Favourable"/>
  </r>
  <r>
    <s v="PID1244"/>
    <x v="1453"/>
    <x v="5"/>
    <x v="3"/>
    <x v="0"/>
    <x v="36"/>
    <n v="6773"/>
    <n v="1108836"/>
    <n v="45985"/>
    <n v="225349.96631632684"/>
    <n v="292016.18637319206"/>
    <n v="1062851"/>
    <n v="591469.84731048113"/>
    <s v="Favourable"/>
  </r>
  <r>
    <s v="PID1962"/>
    <x v="707"/>
    <x v="6"/>
    <x v="2"/>
    <x v="1"/>
    <x v="15"/>
    <n v="7476"/>
    <n v="629730"/>
    <n v="61104"/>
    <n v="116118.08260272646"/>
    <n v="24249.323606290916"/>
    <n v="568626"/>
    <n v="489362.59379098262"/>
    <s v="Favourable"/>
  </r>
  <r>
    <s v="PID3271"/>
    <x v="384"/>
    <x v="2"/>
    <x v="2"/>
    <x v="1"/>
    <x v="2"/>
    <n v="9477"/>
    <n v="756660"/>
    <n v="0"/>
    <n v="645732.75722464244"/>
    <n v="96417.558281282851"/>
    <n v="756660"/>
    <n v="14509.684494074667"/>
    <s v="Favourable"/>
  </r>
  <r>
    <s v="PID6311"/>
    <x v="469"/>
    <x v="6"/>
    <x v="2"/>
    <x v="1"/>
    <x v="34"/>
    <n v="6012"/>
    <n v="776415"/>
    <n v="44936"/>
    <n v="695044.7061510674"/>
    <n v="53727.281229115986"/>
    <n v="731479"/>
    <n v="27643.012619816582"/>
    <s v="Favourable"/>
  </r>
  <r>
    <s v="PID5586"/>
    <x v="1333"/>
    <x v="7"/>
    <x v="0"/>
    <x v="2"/>
    <x v="13"/>
    <n v="7029"/>
    <n v="675666"/>
    <n v="0"/>
    <n v="234768.05117960661"/>
    <n v="56279.911020933476"/>
    <n v="675666"/>
    <n v="384618.03779945988"/>
    <s v="Favourable"/>
  </r>
  <r>
    <s v="PID3480"/>
    <x v="1222"/>
    <x v="6"/>
    <x v="2"/>
    <x v="0"/>
    <x v="40"/>
    <n v="9040"/>
    <n v="1776320"/>
    <n v="0"/>
    <n v="233098.90618012007"/>
    <n v="111773.8716323421"/>
    <n v="1776320"/>
    <n v="1431447.2221875377"/>
    <s v="Favourable"/>
  </r>
  <r>
    <s v="PID1575"/>
    <x v="577"/>
    <x v="6"/>
    <x v="2"/>
    <x v="1"/>
    <x v="46"/>
    <n v="5671"/>
    <n v="1000266"/>
    <n v="88356"/>
    <n v="50114.065320094669"/>
    <n v="304534.52590605931"/>
    <n v="911910"/>
    <n v="645617.40877384599"/>
    <s v="Favourable"/>
  </r>
  <r>
    <s v="PID1499"/>
    <x v="34"/>
    <x v="6"/>
    <x v="2"/>
    <x v="1"/>
    <x v="2"/>
    <n v="9245"/>
    <n v="2343145"/>
    <n v="0"/>
    <n v="1358591.2424733315"/>
    <n v="698239.93497376004"/>
    <n v="2343145"/>
    <n v="286313.82255290844"/>
    <s v="Favourable"/>
  </r>
  <r>
    <s v="PID1908"/>
    <x v="1387"/>
    <x v="6"/>
    <x v="2"/>
    <x v="2"/>
    <x v="9"/>
    <n v="7305"/>
    <n v="2258098"/>
    <n v="57994"/>
    <n v="1033339.7246830827"/>
    <n v="368646.2311845941"/>
    <n v="2200104"/>
    <n v="856112.04413232324"/>
    <s v="Favourable"/>
  </r>
  <r>
    <s v="PID3665"/>
    <x v="518"/>
    <x v="5"/>
    <x v="3"/>
    <x v="0"/>
    <x v="8"/>
    <n v="9144"/>
    <n v="952350"/>
    <n v="0"/>
    <n v="856710.44656951295"/>
    <n v="253009.7334613525"/>
    <n v="952350"/>
    <n v="-157370.18003086536"/>
    <s v="Adverse"/>
  </r>
  <r>
    <s v="PID4176"/>
    <x v="209"/>
    <x v="7"/>
    <x v="0"/>
    <x v="0"/>
    <x v="18"/>
    <n v="6227"/>
    <n v="1210536"/>
    <n v="42697"/>
    <n v="133740.62096100854"/>
    <n v="367448.97642174986"/>
    <n v="1167839"/>
    <n v="709346.40261724161"/>
    <s v="Favourable"/>
  </r>
  <r>
    <s v="PID4484"/>
    <x v="73"/>
    <x v="5"/>
    <x v="3"/>
    <x v="1"/>
    <x v="44"/>
    <n v="7490"/>
    <n v="691349"/>
    <n v="0"/>
    <n v="283755.95143296878"/>
    <n v="136685.98616346085"/>
    <n v="691349"/>
    <n v="270907.06240357039"/>
    <s v="Favourable"/>
  </r>
  <r>
    <s v="PID5269"/>
    <x v="1478"/>
    <x v="5"/>
    <x v="3"/>
    <x v="2"/>
    <x v="4"/>
    <n v="6971"/>
    <n v="1296714"/>
    <n v="29096"/>
    <n v="79351.785952853868"/>
    <n v="131360.81309956536"/>
    <n v="1267618"/>
    <n v="1086001.4009475808"/>
    <s v="Favourable"/>
  </r>
  <r>
    <s v="PID5840"/>
    <x v="396"/>
    <x v="5"/>
    <x v="3"/>
    <x v="2"/>
    <x v="31"/>
    <n v="5745"/>
    <n v="1398665"/>
    <n v="62152"/>
    <n v="18388.811370970845"/>
    <n v="115627.48044739624"/>
    <n v="1336513"/>
    <n v="1264648.7081816329"/>
    <s v="Favourable"/>
  </r>
  <r>
    <s v="PID4052"/>
    <x v="1265"/>
    <x v="6"/>
    <x v="2"/>
    <x v="2"/>
    <x v="25"/>
    <n v="5821"/>
    <n v="393144"/>
    <n v="0"/>
    <n v="353448.57508353447"/>
    <n v="22784.89968206736"/>
    <n v="393144"/>
    <n v="16910.525234398199"/>
    <s v="Favourable"/>
  </r>
  <r>
    <s v="PID410"/>
    <x v="224"/>
    <x v="2"/>
    <x v="2"/>
    <x v="2"/>
    <x v="0"/>
    <n v="7596"/>
    <n v="758414"/>
    <n v="47732"/>
    <n v="660523.09538771107"/>
    <n v="3992.5191511754824"/>
    <n v="710682"/>
    <n v="93898.385461113416"/>
    <s v="Favourable"/>
  </r>
  <r>
    <s v="PID4699"/>
    <x v="784"/>
    <x v="6"/>
    <x v="2"/>
    <x v="2"/>
    <x v="40"/>
    <n v="9376"/>
    <n v="499681"/>
    <n v="59839"/>
    <n v="348097.34642692091"/>
    <n v="9578.4767350145066"/>
    <n v="439842"/>
    <n v="142005.17683806457"/>
    <s v="Favourable"/>
  </r>
  <r>
    <s v="PID3401"/>
    <x v="1034"/>
    <x v="2"/>
    <x v="2"/>
    <x v="0"/>
    <x v="43"/>
    <n v="6347"/>
    <n v="1823521"/>
    <n v="18847"/>
    <n v="1057884.0391982163"/>
    <n v="139048.38709756121"/>
    <n v="1804674"/>
    <n v="626588.57370422245"/>
    <s v="Favourable"/>
  </r>
  <r>
    <s v="PID912"/>
    <x v="31"/>
    <x v="6"/>
    <x v="2"/>
    <x v="0"/>
    <x v="45"/>
    <n v="6299"/>
    <n v="686968"/>
    <n v="59492"/>
    <n v="475668.70223126985"/>
    <n v="85714.988848936016"/>
    <n v="627476"/>
    <n v="125584.30891979416"/>
    <s v="Favourable"/>
  </r>
  <r>
    <s v="PID4216"/>
    <x v="803"/>
    <x v="6"/>
    <x v="2"/>
    <x v="2"/>
    <x v="43"/>
    <n v="6097"/>
    <n v="1995997"/>
    <n v="20130"/>
    <n v="984646.88234060735"/>
    <n v="664546.70881176018"/>
    <n v="1975867"/>
    <n v="346803.40884763235"/>
    <s v="Favourable"/>
  </r>
  <r>
    <s v="PID6352"/>
    <x v="1093"/>
    <x v="7"/>
    <x v="0"/>
    <x v="0"/>
    <x v="16"/>
    <n v="9436"/>
    <n v="881914"/>
    <n v="43872"/>
    <n v="80660.47619707082"/>
    <n v="258870.48375599878"/>
    <n v="838042"/>
    <n v="542383.04004693043"/>
    <s v="Favourable"/>
  </r>
  <r>
    <s v="PID1696"/>
    <x v="994"/>
    <x v="5"/>
    <x v="3"/>
    <x v="0"/>
    <x v="20"/>
    <n v="8619"/>
    <n v="2467015"/>
    <n v="0"/>
    <n v="2206105.4810640868"/>
    <n v="35299.620831998596"/>
    <n v="2467015"/>
    <n v="225609.89810391469"/>
    <s v="Favourable"/>
  </r>
  <r>
    <s v="PID2953"/>
    <x v="590"/>
    <x v="2"/>
    <x v="2"/>
    <x v="0"/>
    <x v="24"/>
    <n v="7665"/>
    <n v="1070512"/>
    <n v="19448"/>
    <n v="1045171.4727667685"/>
    <n v="247750.80126767361"/>
    <n v="1051064"/>
    <n v="-222410.27403444215"/>
    <s v="Adverse"/>
  </r>
  <r>
    <s v="PID3042"/>
    <x v="1479"/>
    <x v="2"/>
    <x v="2"/>
    <x v="0"/>
    <x v="40"/>
    <n v="8794"/>
    <n v="874842"/>
    <n v="33662"/>
    <n v="162076.74943003344"/>
    <n v="129179.15876525805"/>
    <n v="841180"/>
    <n v="583586.09180470859"/>
    <s v="Favourable"/>
  </r>
  <r>
    <s v="PID1338"/>
    <x v="945"/>
    <x v="6"/>
    <x v="2"/>
    <x v="0"/>
    <x v="16"/>
    <n v="5964"/>
    <n v="1174753"/>
    <n v="32524"/>
    <n v="79452.184802495947"/>
    <n v="77540.493129009337"/>
    <n v="1142229"/>
    <n v="1017760.3220684947"/>
    <s v="Favourable"/>
  </r>
  <r>
    <s v="PID5092"/>
    <x v="258"/>
    <x v="7"/>
    <x v="0"/>
    <x v="2"/>
    <x v="31"/>
    <n v="5514"/>
    <n v="830397"/>
    <n v="0"/>
    <n v="416671.81043052493"/>
    <n v="69905.208906326021"/>
    <n v="830397"/>
    <n v="343819.98066314904"/>
    <s v="Favourable"/>
  </r>
  <r>
    <s v="PID5356"/>
    <x v="1174"/>
    <x v="7"/>
    <x v="0"/>
    <x v="1"/>
    <x v="22"/>
    <n v="8221"/>
    <n v="2323031"/>
    <n v="0"/>
    <n v="1315793.8253158617"/>
    <n v="655395.59910599643"/>
    <n v="2323031"/>
    <n v="351841.57557814196"/>
    <s v="Favourable"/>
  </r>
  <r>
    <s v="PID1977"/>
    <x v="497"/>
    <x v="2"/>
    <x v="2"/>
    <x v="2"/>
    <x v="11"/>
    <n v="6278"/>
    <n v="1980431"/>
    <n v="48856"/>
    <n v="589918.99745178572"/>
    <n v="278556.32977958897"/>
    <n v="1931575"/>
    <n v="1111955.6727686254"/>
    <s v="Favourable"/>
  </r>
  <r>
    <s v="PID1983"/>
    <x v="445"/>
    <x v="6"/>
    <x v="2"/>
    <x v="1"/>
    <x v="39"/>
    <n v="8971"/>
    <n v="881412"/>
    <n v="46825"/>
    <n v="807746.22863976925"/>
    <n v="98111.779957676321"/>
    <n v="834587"/>
    <n v="-24446.008597445558"/>
    <s v="Adverse"/>
  </r>
  <r>
    <s v="PID577"/>
    <x v="574"/>
    <x v="6"/>
    <x v="2"/>
    <x v="2"/>
    <x v="5"/>
    <n v="8581"/>
    <n v="1150830"/>
    <n v="44041"/>
    <n v="863007.97815583611"/>
    <n v="327921.57309991628"/>
    <n v="1106789"/>
    <n v="-40099.551255752333"/>
    <s v="Adverse"/>
  </r>
  <r>
    <s v="PID3065"/>
    <x v="94"/>
    <x v="2"/>
    <x v="2"/>
    <x v="0"/>
    <x v="1"/>
    <n v="6458"/>
    <n v="2342488"/>
    <n v="11671"/>
    <n v="1751991.7972021953"/>
    <n v="372640.01797170332"/>
    <n v="2330817"/>
    <n v="217856.18482610118"/>
    <s v="Favourable"/>
  </r>
  <r>
    <s v="PID5157"/>
    <x v="1381"/>
    <x v="7"/>
    <x v="0"/>
    <x v="1"/>
    <x v="29"/>
    <n v="7091"/>
    <n v="821675"/>
    <n v="11468"/>
    <n v="335183.36902170919"/>
    <n v="72549.524225499656"/>
    <n v="810207"/>
    <n v="413942.10675279115"/>
    <s v="Favourable"/>
  </r>
  <r>
    <s v="PID1043"/>
    <x v="22"/>
    <x v="5"/>
    <x v="3"/>
    <x v="0"/>
    <x v="35"/>
    <n v="8051"/>
    <n v="1722935"/>
    <n v="25172"/>
    <n v="13397.9988980979"/>
    <n v="178653.24225887633"/>
    <n v="1697763"/>
    <n v="1530883.7588430257"/>
    <s v="Favourable"/>
  </r>
  <r>
    <s v="PID1341"/>
    <x v="1480"/>
    <x v="5"/>
    <x v="3"/>
    <x v="0"/>
    <x v="22"/>
    <n v="9029"/>
    <n v="2115595"/>
    <n v="0"/>
    <n v="1670820.2800182621"/>
    <n v="257805.0223533746"/>
    <n v="2115595"/>
    <n v="186969.69762836327"/>
    <s v="Favourable"/>
  </r>
  <r>
    <s v="PID2459"/>
    <x v="66"/>
    <x v="0"/>
    <x v="0"/>
    <x v="0"/>
    <x v="7"/>
    <n v="9399"/>
    <n v="614928"/>
    <n v="55053"/>
    <n v="265987.41134893725"/>
    <n v="180029.83001724328"/>
    <n v="559875"/>
    <n v="168910.75863381947"/>
    <s v="Favourable"/>
  </r>
  <r>
    <s v="PID4730"/>
    <x v="251"/>
    <x v="6"/>
    <x v="2"/>
    <x v="2"/>
    <x v="0"/>
    <n v="7796"/>
    <n v="584284"/>
    <n v="93433"/>
    <n v="287029.81286084"/>
    <n v="187480.75282563802"/>
    <n v="490851"/>
    <n v="109773.43431352195"/>
    <s v="Favourable"/>
  </r>
  <r>
    <s v="PID2883"/>
    <x v="754"/>
    <x v="7"/>
    <x v="0"/>
    <x v="0"/>
    <x v="45"/>
    <n v="7291"/>
    <n v="2140710"/>
    <n v="0"/>
    <n v="824432.60400597227"/>
    <n v="331911.85943119257"/>
    <n v="2140710"/>
    <n v="984365.5365628351"/>
    <s v="Favourable"/>
  </r>
  <r>
    <s v="PID3115"/>
    <x v="1235"/>
    <x v="0"/>
    <x v="0"/>
    <x v="0"/>
    <x v="0"/>
    <n v="8946"/>
    <n v="924294"/>
    <n v="31329"/>
    <n v="216487.14090895079"/>
    <n v="64495.537672052131"/>
    <n v="892965"/>
    <n v="643311.32141899713"/>
    <s v="Favourable"/>
  </r>
  <r>
    <s v="PID5461"/>
    <x v="71"/>
    <x v="7"/>
    <x v="0"/>
    <x v="0"/>
    <x v="1"/>
    <n v="8072"/>
    <n v="1551818"/>
    <n v="12507"/>
    <n v="433791.86671597685"/>
    <n v="247495.74807192208"/>
    <n v="1539311"/>
    <n v="870530.38521210104"/>
    <s v="Favourable"/>
  </r>
  <r>
    <s v="PID2093"/>
    <x v="976"/>
    <x v="6"/>
    <x v="2"/>
    <x v="0"/>
    <x v="44"/>
    <n v="6762"/>
    <n v="2433610"/>
    <n v="43289"/>
    <n v="1073778.5095731246"/>
    <n v="373733.21631106734"/>
    <n v="2390321"/>
    <n v="986098.27411580808"/>
    <s v="Favourable"/>
  </r>
  <r>
    <s v="PID6034"/>
    <x v="138"/>
    <x v="7"/>
    <x v="0"/>
    <x v="0"/>
    <x v="39"/>
    <n v="8391"/>
    <n v="525570"/>
    <n v="0"/>
    <n v="428269.14354688558"/>
    <n v="96839.733981210433"/>
    <n v="525570"/>
    <n v="461.12247190403286"/>
    <s v="Favourable"/>
  </r>
  <r>
    <s v="PID6014"/>
    <x v="622"/>
    <x v="0"/>
    <x v="0"/>
    <x v="1"/>
    <x v="38"/>
    <n v="7028"/>
    <n v="2443454"/>
    <n v="0"/>
    <n v="678277.20920940535"/>
    <n v="247386.42643847541"/>
    <n v="2443454"/>
    <n v="1517790.3643521192"/>
    <s v="Favourable"/>
  </r>
  <r>
    <s v="PID279"/>
    <x v="476"/>
    <x v="6"/>
    <x v="2"/>
    <x v="0"/>
    <x v="31"/>
    <n v="9109"/>
    <n v="1288452"/>
    <n v="10682"/>
    <n v="775295.42061517457"/>
    <n v="30078.540712500781"/>
    <n v="1277770"/>
    <n v="483078.03867232462"/>
    <s v="Favourable"/>
  </r>
  <r>
    <s v="PID2917"/>
    <x v="7"/>
    <x v="6"/>
    <x v="2"/>
    <x v="0"/>
    <x v="33"/>
    <n v="9279"/>
    <n v="2494512"/>
    <n v="49133"/>
    <n v="414511.8891896531"/>
    <n v="701508.97513992945"/>
    <n v="2445379"/>
    <n v="1378491.1356704175"/>
    <s v="Favourable"/>
  </r>
  <r>
    <s v="PID4442"/>
    <x v="1268"/>
    <x v="6"/>
    <x v="2"/>
    <x v="1"/>
    <x v="21"/>
    <n v="9289"/>
    <n v="545179"/>
    <n v="34835"/>
    <n v="84319.140901138308"/>
    <n v="26929.065167766446"/>
    <n v="510344"/>
    <n v="433930.79393109528"/>
    <s v="Favourable"/>
  </r>
  <r>
    <s v="PID5975"/>
    <x v="893"/>
    <x v="7"/>
    <x v="0"/>
    <x v="1"/>
    <x v="3"/>
    <n v="8627"/>
    <n v="2408082"/>
    <n v="38510"/>
    <n v="333396.84119005955"/>
    <n v="796074.83584301837"/>
    <n v="2369572"/>
    <n v="1278610.3229669221"/>
    <s v="Favourable"/>
  </r>
  <r>
    <s v="PID537"/>
    <x v="894"/>
    <x v="7"/>
    <x v="0"/>
    <x v="1"/>
    <x v="15"/>
    <n v="5500"/>
    <n v="2007097"/>
    <n v="55305"/>
    <n v="1057445.5151201047"/>
    <n v="246878.36895577013"/>
    <n v="1951792"/>
    <n v="702773.1159241253"/>
    <s v="Favourable"/>
  </r>
  <r>
    <s v="PID1988"/>
    <x v="1481"/>
    <x v="7"/>
    <x v="0"/>
    <x v="2"/>
    <x v="21"/>
    <n v="7210"/>
    <n v="1901179"/>
    <n v="50678"/>
    <n v="437008.09445282887"/>
    <n v="206755.6790301406"/>
    <n v="1850501"/>
    <n v="1257415.2265170305"/>
    <s v="Favourable"/>
  </r>
  <r>
    <s v="PID3488"/>
    <x v="243"/>
    <x v="6"/>
    <x v="2"/>
    <x v="2"/>
    <x v="44"/>
    <n v="7992"/>
    <n v="1350995"/>
    <n v="0"/>
    <n v="1210284.1802568489"/>
    <n v="316734.53133990121"/>
    <n v="1350995"/>
    <n v="-176023.71159675019"/>
    <s v="Adverse"/>
  </r>
  <r>
    <s v="PID4359"/>
    <x v="328"/>
    <x v="6"/>
    <x v="2"/>
    <x v="2"/>
    <x v="21"/>
    <n v="7820"/>
    <n v="405252"/>
    <n v="13431"/>
    <n v="187225.70732726061"/>
    <n v="106546.22471574474"/>
    <n v="391821"/>
    <n v="111480.06795699464"/>
    <s v="Favourable"/>
  </r>
  <r>
    <s v="PID5001"/>
    <x v="828"/>
    <x v="6"/>
    <x v="2"/>
    <x v="1"/>
    <x v="3"/>
    <n v="6744"/>
    <n v="1119544"/>
    <n v="0"/>
    <n v="1096314.7918524852"/>
    <n v="44163.390285254987"/>
    <n v="1119544"/>
    <n v="-20934.182137740077"/>
    <s v="Adverse"/>
  </r>
  <r>
    <s v="PID1273"/>
    <x v="861"/>
    <x v="5"/>
    <x v="3"/>
    <x v="2"/>
    <x v="39"/>
    <n v="8429"/>
    <n v="2200484"/>
    <n v="10235"/>
    <n v="1211468.0047290549"/>
    <n v="137474.31860777692"/>
    <n v="2190249"/>
    <n v="851541.67666316824"/>
    <s v="Favourable"/>
  </r>
  <r>
    <s v="PID4048"/>
    <x v="112"/>
    <x v="0"/>
    <x v="0"/>
    <x v="0"/>
    <x v="25"/>
    <n v="6429"/>
    <n v="1764306"/>
    <n v="51909"/>
    <n v="78144.422572601718"/>
    <n v="149628.17935152096"/>
    <n v="1712397"/>
    <n v="1536533.3980758772"/>
    <s v="Favourable"/>
  </r>
  <r>
    <s v="PID657"/>
    <x v="1300"/>
    <x v="5"/>
    <x v="3"/>
    <x v="2"/>
    <x v="15"/>
    <n v="7654"/>
    <n v="2404331"/>
    <n v="56694"/>
    <n v="1605668.0327778454"/>
    <n v="211497.11472103698"/>
    <n v="2347637"/>
    <n v="587165.85250111762"/>
    <s v="Favourable"/>
  </r>
  <r>
    <s v="PID5481"/>
    <x v="1043"/>
    <x v="6"/>
    <x v="2"/>
    <x v="0"/>
    <x v="12"/>
    <n v="6683"/>
    <n v="1161750"/>
    <n v="95326"/>
    <n v="937647.96159996802"/>
    <n v="177064.68582735982"/>
    <n v="1066424"/>
    <n v="47037.352572672069"/>
    <s v="Favourable"/>
  </r>
  <r>
    <s v="PID1487"/>
    <x v="1081"/>
    <x v="6"/>
    <x v="2"/>
    <x v="2"/>
    <x v="28"/>
    <n v="5819"/>
    <n v="338287"/>
    <n v="15070"/>
    <n v="301574.24070590234"/>
    <n v="43304.346728848403"/>
    <n v="323217"/>
    <n v="-6591.5874347507488"/>
    <s v="Adverse"/>
  </r>
  <r>
    <s v="PID1772"/>
    <x v="794"/>
    <x v="6"/>
    <x v="2"/>
    <x v="1"/>
    <x v="10"/>
    <n v="8816"/>
    <n v="1336955"/>
    <n v="31727"/>
    <n v="1171031.6446706546"/>
    <n v="59348.92914598577"/>
    <n v="1305228"/>
    <n v="106574.4261833597"/>
    <s v="Favourable"/>
  </r>
  <r>
    <s v="PID6409"/>
    <x v="1238"/>
    <x v="6"/>
    <x v="2"/>
    <x v="1"/>
    <x v="33"/>
    <n v="6992"/>
    <n v="521450"/>
    <n v="0"/>
    <n v="90112.104249473618"/>
    <n v="17175.398674311858"/>
    <n v="521450"/>
    <n v="414162.49707621452"/>
    <s v="Favourable"/>
  </r>
  <r>
    <s v="PID2097"/>
    <x v="92"/>
    <x v="6"/>
    <x v="2"/>
    <x v="0"/>
    <x v="24"/>
    <n v="5802"/>
    <n v="1102935"/>
    <n v="27175"/>
    <n v="56924.284654358278"/>
    <n v="251114.92641255795"/>
    <n v="1075760"/>
    <n v="794895.78893308376"/>
    <s v="Favourable"/>
  </r>
  <r>
    <s v="PID1455"/>
    <x v="1178"/>
    <x v="5"/>
    <x v="3"/>
    <x v="2"/>
    <x v="43"/>
    <n v="6258"/>
    <n v="2346351"/>
    <n v="49112"/>
    <n v="77551.188996980927"/>
    <n v="258509.56772370811"/>
    <n v="2297239"/>
    <n v="2010290.2432793109"/>
    <s v="Favourable"/>
  </r>
  <r>
    <s v="PID2085"/>
    <x v="1056"/>
    <x v="0"/>
    <x v="0"/>
    <x v="1"/>
    <x v="10"/>
    <n v="8785"/>
    <n v="2047227"/>
    <n v="0"/>
    <n v="333156.36818213441"/>
    <n v="179569.35090463131"/>
    <n v="2047227"/>
    <n v="1534501.2809132342"/>
    <s v="Favourable"/>
  </r>
  <r>
    <s v="PID4405"/>
    <x v="1089"/>
    <x v="7"/>
    <x v="0"/>
    <x v="0"/>
    <x v="8"/>
    <n v="6681"/>
    <n v="2206541"/>
    <n v="46391"/>
    <n v="1374906.361129164"/>
    <n v="56.253699437459737"/>
    <n v="2160150"/>
    <n v="831578.38517139852"/>
    <s v="Favourable"/>
  </r>
  <r>
    <s v="PID4995"/>
    <x v="166"/>
    <x v="5"/>
    <x v="3"/>
    <x v="0"/>
    <x v="22"/>
    <n v="5598"/>
    <n v="492649"/>
    <n v="48471"/>
    <n v="347256.54291683726"/>
    <n v="67211.382713110856"/>
    <n v="444178"/>
    <n v="78181.074370051851"/>
    <s v="Favourable"/>
  </r>
  <r>
    <s v="PID4564"/>
    <x v="1482"/>
    <x v="6"/>
    <x v="2"/>
    <x v="1"/>
    <x v="33"/>
    <n v="7044"/>
    <n v="2255283"/>
    <n v="38096"/>
    <n v="1651930.3981798214"/>
    <n v="167905.36652242826"/>
    <n v="2217187"/>
    <n v="435447.23529775022"/>
    <s v="Favourable"/>
  </r>
  <r>
    <s v="PID1769"/>
    <x v="469"/>
    <x v="6"/>
    <x v="2"/>
    <x v="1"/>
    <x v="18"/>
    <n v="5779"/>
    <n v="2373849"/>
    <n v="0"/>
    <n v="2219414.3727877326"/>
    <n v="772578.54779440351"/>
    <n v="2373849"/>
    <n v="-618143.92058213614"/>
    <s v="Adverse"/>
  </r>
  <r>
    <s v="PID2574"/>
    <x v="1347"/>
    <x v="6"/>
    <x v="2"/>
    <x v="1"/>
    <x v="15"/>
    <n v="8133"/>
    <n v="1635855"/>
    <n v="0"/>
    <n v="1546662.6180598503"/>
    <n v="334859.81360107299"/>
    <n v="1635855"/>
    <n v="-245667.43166092318"/>
    <s v="Adverse"/>
  </r>
  <r>
    <s v="PID5850"/>
    <x v="210"/>
    <x v="6"/>
    <x v="2"/>
    <x v="2"/>
    <x v="32"/>
    <n v="8564"/>
    <n v="371834"/>
    <n v="42995"/>
    <n v="2585.0129814185834"/>
    <n v="102619.81447406777"/>
    <n v="328839"/>
    <n v="266629.17254451365"/>
    <s v="Favourable"/>
  </r>
  <r>
    <s v="PID3027"/>
    <x v="368"/>
    <x v="0"/>
    <x v="0"/>
    <x v="0"/>
    <x v="13"/>
    <n v="6764"/>
    <n v="1260094"/>
    <n v="0"/>
    <n v="682716.771590941"/>
    <n v="19431.983403899176"/>
    <n v="1260094"/>
    <n v="557945.24500515987"/>
    <s v="Favourable"/>
  </r>
  <r>
    <s v="PID5429"/>
    <x v="501"/>
    <x v="6"/>
    <x v="2"/>
    <x v="0"/>
    <x v="44"/>
    <n v="9042"/>
    <n v="1131263"/>
    <n v="18885"/>
    <n v="281424.93400269304"/>
    <n v="176111.4870061742"/>
    <n v="1112378"/>
    <n v="673726.57899113279"/>
    <s v="Favourable"/>
  </r>
  <r>
    <s v="PID3604"/>
    <x v="500"/>
    <x v="0"/>
    <x v="0"/>
    <x v="2"/>
    <x v="29"/>
    <n v="9237"/>
    <n v="1175988"/>
    <n v="40846"/>
    <n v="33489.833034531373"/>
    <n v="211086.77745033297"/>
    <n v="1135142"/>
    <n v="931411.38951513567"/>
    <s v="Favourable"/>
  </r>
  <r>
    <s v="PID925"/>
    <x v="7"/>
    <x v="5"/>
    <x v="3"/>
    <x v="0"/>
    <x v="34"/>
    <n v="6839"/>
    <n v="1438360"/>
    <n v="0"/>
    <n v="85837.921194453811"/>
    <n v="441028.93102590198"/>
    <n v="1438360"/>
    <n v="911493.14777964423"/>
    <s v="Favourable"/>
  </r>
  <r>
    <s v="PID1474"/>
    <x v="983"/>
    <x v="6"/>
    <x v="2"/>
    <x v="0"/>
    <x v="19"/>
    <n v="8610"/>
    <n v="1481989"/>
    <n v="15208"/>
    <n v="659877.83108107559"/>
    <n v="93577.172490541023"/>
    <n v="1466781"/>
    <n v="728533.9964283834"/>
    <s v="Favourable"/>
  </r>
  <r>
    <s v="PID5618"/>
    <x v="282"/>
    <x v="6"/>
    <x v="2"/>
    <x v="2"/>
    <x v="30"/>
    <n v="6096"/>
    <n v="2055717"/>
    <n v="25595"/>
    <n v="508421.53893553221"/>
    <n v="566298.48535627488"/>
    <n v="2030122"/>
    <n v="980996.97570819291"/>
    <s v="Favourable"/>
  </r>
  <r>
    <s v="PID3654"/>
    <x v="1483"/>
    <x v="7"/>
    <x v="0"/>
    <x v="2"/>
    <x v="34"/>
    <n v="7478"/>
    <n v="547303"/>
    <n v="24953"/>
    <n v="87274.419494164627"/>
    <n v="17984.880124815612"/>
    <n v="522350"/>
    <n v="442043.70038101973"/>
    <s v="Favourable"/>
  </r>
  <r>
    <s v="PID3709"/>
    <x v="768"/>
    <x v="6"/>
    <x v="2"/>
    <x v="0"/>
    <x v="3"/>
    <n v="5939"/>
    <n v="499535"/>
    <n v="0"/>
    <n v="239956.54651309794"/>
    <n v="42411.084481213082"/>
    <n v="499535"/>
    <n v="217167.36900568899"/>
    <s v="Favourable"/>
  </r>
  <r>
    <s v="PID1319"/>
    <x v="930"/>
    <x v="6"/>
    <x v="2"/>
    <x v="2"/>
    <x v="5"/>
    <n v="8728"/>
    <n v="959988"/>
    <n v="43909"/>
    <n v="452948.39570386073"/>
    <n v="24578.098957001359"/>
    <n v="916079"/>
    <n v="482461.50533913792"/>
    <s v="Favourable"/>
  </r>
  <r>
    <s v="PID626"/>
    <x v="1272"/>
    <x v="7"/>
    <x v="0"/>
    <x v="0"/>
    <x v="6"/>
    <n v="8037"/>
    <n v="1272291"/>
    <n v="74131"/>
    <n v="287630.37199697841"/>
    <n v="253264.24722198941"/>
    <n v="1198160"/>
    <n v="731396.38078103215"/>
    <s v="Favourable"/>
  </r>
  <r>
    <s v="PID1904"/>
    <x v="506"/>
    <x v="6"/>
    <x v="2"/>
    <x v="2"/>
    <x v="36"/>
    <n v="9436"/>
    <n v="1282726"/>
    <n v="36618"/>
    <n v="860746.37965413067"/>
    <n v="207631.29551782072"/>
    <n v="1246108"/>
    <n v="214348.3248280487"/>
    <s v="Favourable"/>
  </r>
  <r>
    <s v="PID2938"/>
    <x v="357"/>
    <x v="0"/>
    <x v="0"/>
    <x v="0"/>
    <x v="16"/>
    <n v="7681"/>
    <n v="517748"/>
    <n v="71388"/>
    <n v="100418.81450757392"/>
    <n v="59332.338025818513"/>
    <n v="446360"/>
    <n v="357996.84746660758"/>
    <s v="Favourable"/>
  </r>
  <r>
    <s v="PID3646"/>
    <x v="1248"/>
    <x v="7"/>
    <x v="0"/>
    <x v="1"/>
    <x v="40"/>
    <n v="6529"/>
    <n v="579800"/>
    <n v="0"/>
    <n v="260546.30048316784"/>
    <n v="169492.17983586722"/>
    <n v="579800"/>
    <n v="149761.51968096494"/>
    <s v="Favourable"/>
  </r>
  <r>
    <s v="PID1017"/>
    <x v="451"/>
    <x v="7"/>
    <x v="0"/>
    <x v="1"/>
    <x v="3"/>
    <n v="7820"/>
    <n v="751341"/>
    <n v="0"/>
    <n v="113855.99245329511"/>
    <n v="145245.74679298469"/>
    <n v="751341"/>
    <n v="492239.26075372018"/>
    <s v="Favourable"/>
  </r>
  <r>
    <s v="PID1886"/>
    <x v="1097"/>
    <x v="6"/>
    <x v="2"/>
    <x v="1"/>
    <x v="1"/>
    <n v="7099"/>
    <n v="2268049"/>
    <n v="47286"/>
    <n v="2119063.226917644"/>
    <n v="330166.79804627679"/>
    <n v="2220763"/>
    <n v="-181181.02496392094"/>
    <s v="Adverse"/>
  </r>
  <r>
    <s v="PID2149"/>
    <x v="396"/>
    <x v="6"/>
    <x v="2"/>
    <x v="0"/>
    <x v="5"/>
    <n v="7166"/>
    <n v="1815413"/>
    <n v="14976"/>
    <n v="1053661.4453293292"/>
    <n v="167673.75880447976"/>
    <n v="1800437"/>
    <n v="594077.79586619092"/>
    <s v="Favourable"/>
  </r>
  <r>
    <s v="PID2661"/>
    <x v="1247"/>
    <x v="0"/>
    <x v="0"/>
    <x v="2"/>
    <x v="4"/>
    <n v="6868"/>
    <n v="633927"/>
    <n v="56852"/>
    <n v="601008.87839532527"/>
    <n v="109233.29881472366"/>
    <n v="577075"/>
    <n v="-76315.177210048889"/>
    <s v="Adverse"/>
  </r>
  <r>
    <s v="PID3908"/>
    <x v="1075"/>
    <x v="5"/>
    <x v="3"/>
    <x v="0"/>
    <x v="35"/>
    <n v="5758"/>
    <n v="797673"/>
    <n v="45483"/>
    <n v="695067.36835423845"/>
    <n v="218272.9846254494"/>
    <n v="752190"/>
    <n v="-115667.35297968786"/>
    <s v="Adverse"/>
  </r>
  <r>
    <s v="PID3916"/>
    <x v="186"/>
    <x v="6"/>
    <x v="2"/>
    <x v="1"/>
    <x v="2"/>
    <n v="8599"/>
    <n v="712966"/>
    <n v="17894"/>
    <n v="367591.81258332485"/>
    <n v="212057.59449583502"/>
    <n v="695072"/>
    <n v="133316.59292084014"/>
    <s v="Favourable"/>
  </r>
  <r>
    <s v="PID4258"/>
    <x v="350"/>
    <x v="6"/>
    <x v="2"/>
    <x v="1"/>
    <x v="26"/>
    <n v="8512"/>
    <n v="1114294"/>
    <n v="54048"/>
    <n v="221324.57622314297"/>
    <n v="124324.0449714171"/>
    <n v="1060246"/>
    <n v="768645.37880543992"/>
    <s v="Favourable"/>
  </r>
  <r>
    <s v="PID6394"/>
    <x v="881"/>
    <x v="7"/>
    <x v="0"/>
    <x v="0"/>
    <x v="41"/>
    <n v="8210"/>
    <n v="1382832"/>
    <n v="0"/>
    <n v="197612.81931988368"/>
    <n v="331756.86337743304"/>
    <n v="1382832"/>
    <n v="853462.31730268325"/>
    <s v="Favourable"/>
  </r>
  <r>
    <s v="PID851"/>
    <x v="912"/>
    <x v="6"/>
    <x v="2"/>
    <x v="1"/>
    <x v="2"/>
    <n v="9036"/>
    <n v="499596"/>
    <n v="52188"/>
    <n v="304989.53906141361"/>
    <n v="11886.066315109763"/>
    <n v="447408"/>
    <n v="182720.3946234766"/>
    <s v="Favourable"/>
  </r>
  <r>
    <s v="PID3114"/>
    <x v="769"/>
    <x v="5"/>
    <x v="3"/>
    <x v="2"/>
    <x v="3"/>
    <n v="5542"/>
    <n v="331833"/>
    <n v="56995"/>
    <n v="136117.36947502792"/>
    <n v="2082.8224016159502"/>
    <n v="274838"/>
    <n v="193632.80812335614"/>
    <s v="Favourable"/>
  </r>
  <r>
    <s v="PID668"/>
    <x v="828"/>
    <x v="6"/>
    <x v="2"/>
    <x v="1"/>
    <x v="17"/>
    <n v="7217"/>
    <n v="1903696"/>
    <n v="0"/>
    <n v="707100.86897277541"/>
    <n v="485043.81398057909"/>
    <n v="1903696"/>
    <n v="711551.31704664556"/>
    <s v="Favourable"/>
  </r>
  <r>
    <s v="PID1705"/>
    <x v="1222"/>
    <x v="6"/>
    <x v="2"/>
    <x v="1"/>
    <x v="40"/>
    <n v="6724"/>
    <n v="2268552"/>
    <n v="23419"/>
    <n v="395730.42114769481"/>
    <n v="670383.41336923791"/>
    <n v="2245133"/>
    <n v="1202438.1654830673"/>
    <s v="Favourable"/>
  </r>
  <r>
    <s v="PID2933"/>
    <x v="540"/>
    <x v="6"/>
    <x v="2"/>
    <x v="2"/>
    <x v="46"/>
    <n v="6893"/>
    <n v="407953"/>
    <n v="39555"/>
    <n v="25004.033888661445"/>
    <n v="100772.04227344865"/>
    <n v="368398"/>
    <n v="282176.92383788992"/>
    <s v="Favourable"/>
  </r>
  <r>
    <s v="PID3752"/>
    <x v="367"/>
    <x v="6"/>
    <x v="2"/>
    <x v="1"/>
    <x v="11"/>
    <n v="6175"/>
    <n v="387936"/>
    <n v="0"/>
    <n v="144288.87341390437"/>
    <n v="13378.637069515977"/>
    <n v="387936"/>
    <n v="230268.48951657966"/>
    <s v="Favourable"/>
  </r>
  <r>
    <s v="PID4778"/>
    <x v="1382"/>
    <x v="5"/>
    <x v="3"/>
    <x v="1"/>
    <x v="43"/>
    <n v="6313"/>
    <n v="868995"/>
    <n v="24159"/>
    <n v="644944.52632705937"/>
    <n v="123243.86114995232"/>
    <n v="844836"/>
    <n v="100806.61252298835"/>
    <s v="Favourable"/>
  </r>
  <r>
    <s v="PID5621"/>
    <x v="1484"/>
    <x v="6"/>
    <x v="2"/>
    <x v="0"/>
    <x v="4"/>
    <n v="8874"/>
    <n v="1980067"/>
    <n v="62211"/>
    <n v="149532.6238987043"/>
    <n v="57458.814673529181"/>
    <n v="1917856"/>
    <n v="1773075.5614277665"/>
    <s v="Favourable"/>
  </r>
  <r>
    <s v="PID2431"/>
    <x v="822"/>
    <x v="0"/>
    <x v="0"/>
    <x v="2"/>
    <x v="21"/>
    <n v="5856"/>
    <n v="2385424"/>
    <n v="0"/>
    <n v="2259035.1601562374"/>
    <n v="205100.94381230045"/>
    <n v="2385424"/>
    <n v="-78712.103968537878"/>
    <s v="Adverse"/>
  </r>
  <r>
    <s v="PID4138"/>
    <x v="1226"/>
    <x v="6"/>
    <x v="2"/>
    <x v="1"/>
    <x v="13"/>
    <n v="9204"/>
    <n v="1537690"/>
    <n v="38973"/>
    <n v="899271.038952615"/>
    <n v="412061.02121285186"/>
    <n v="1498717"/>
    <n v="226357.93983453326"/>
    <s v="Favourable"/>
  </r>
  <r>
    <s v="PID3755"/>
    <x v="926"/>
    <x v="6"/>
    <x v="2"/>
    <x v="2"/>
    <x v="32"/>
    <n v="5863"/>
    <n v="2005019"/>
    <n v="51468"/>
    <n v="145613.59979021689"/>
    <n v="580692.88833509735"/>
    <n v="1953551"/>
    <n v="1278712.5118746858"/>
    <s v="Favourable"/>
  </r>
  <r>
    <s v="PID5358"/>
    <x v="392"/>
    <x v="6"/>
    <x v="2"/>
    <x v="2"/>
    <x v="20"/>
    <n v="8981"/>
    <n v="2192226"/>
    <n v="48062"/>
    <n v="677606.14306060749"/>
    <n v="594659.35684147559"/>
    <n v="2144164"/>
    <n v="919960.50009791693"/>
    <s v="Favourable"/>
  </r>
  <r>
    <s v="PID890"/>
    <x v="759"/>
    <x v="6"/>
    <x v="2"/>
    <x v="1"/>
    <x v="46"/>
    <n v="7790"/>
    <n v="550642"/>
    <n v="0"/>
    <n v="540460.64431763079"/>
    <n v="12610.99232710364"/>
    <n v="550642"/>
    <n v="-2429.636644734419"/>
    <s v="Adverse"/>
  </r>
  <r>
    <s v="PID2189"/>
    <x v="607"/>
    <x v="6"/>
    <x v="2"/>
    <x v="0"/>
    <x v="41"/>
    <n v="7025"/>
    <n v="668197"/>
    <n v="31222"/>
    <n v="361122.03663429921"/>
    <n v="193050.20943147995"/>
    <n v="636975"/>
    <n v="114024.75393422088"/>
    <s v="Favourable"/>
  </r>
  <r>
    <s v="PID1031"/>
    <x v="155"/>
    <x v="6"/>
    <x v="2"/>
    <x v="0"/>
    <x v="19"/>
    <n v="7369"/>
    <n v="2034983"/>
    <n v="38039"/>
    <n v="705983.59312095202"/>
    <n v="282310.84558969014"/>
    <n v="1996944"/>
    <n v="1046688.5612893578"/>
    <s v="Favourable"/>
  </r>
  <r>
    <s v="PID4544"/>
    <x v="1105"/>
    <x v="7"/>
    <x v="0"/>
    <x v="1"/>
    <x v="9"/>
    <n v="7329"/>
    <n v="824274"/>
    <n v="16528"/>
    <n v="517002.99459203362"/>
    <n v="67335.775061157576"/>
    <n v="807746"/>
    <n v="239935.23034680879"/>
    <s v="Favourable"/>
  </r>
  <r>
    <s v="PID2981"/>
    <x v="665"/>
    <x v="6"/>
    <x v="2"/>
    <x v="0"/>
    <x v="25"/>
    <n v="8882"/>
    <n v="1819833"/>
    <n v="27513"/>
    <n v="1384061.1734041253"/>
    <n v="550502.69130399486"/>
    <n v="1792320"/>
    <n v="-114730.86470812"/>
    <s v="Adverse"/>
  </r>
  <r>
    <s v="PID5838"/>
    <x v="1020"/>
    <x v="6"/>
    <x v="2"/>
    <x v="1"/>
    <x v="29"/>
    <n v="6024"/>
    <n v="454686"/>
    <n v="41161"/>
    <n v="280.75312256219229"/>
    <n v="67615.539258681791"/>
    <n v="413525"/>
    <n v="386789.70761875599"/>
    <s v="Favourable"/>
  </r>
  <r>
    <s v="PID374"/>
    <x v="282"/>
    <x v="0"/>
    <x v="0"/>
    <x v="1"/>
    <x v="20"/>
    <n v="7448"/>
    <n v="1951456"/>
    <n v="26882"/>
    <n v="1874547.5194068761"/>
    <n v="547984.34706290381"/>
    <n v="1924574"/>
    <n v="-471075.86646977998"/>
    <s v="Adverse"/>
  </r>
  <r>
    <s v="PID1690"/>
    <x v="232"/>
    <x v="7"/>
    <x v="0"/>
    <x v="0"/>
    <x v="19"/>
    <n v="8660"/>
    <n v="825358"/>
    <n v="69995"/>
    <n v="662482.92423766339"/>
    <n v="86649.180919376886"/>
    <n v="755363"/>
    <n v="76225.894842959708"/>
    <s v="Favourable"/>
  </r>
  <r>
    <s v="PID2972"/>
    <x v="1099"/>
    <x v="0"/>
    <x v="0"/>
    <x v="1"/>
    <x v="14"/>
    <n v="8562"/>
    <n v="993439"/>
    <n v="0"/>
    <n v="143806.55090473656"/>
    <n v="305040.70316519431"/>
    <n v="993439"/>
    <n v="544591.74593006913"/>
    <s v="Favourable"/>
  </r>
  <r>
    <s v="PID3034"/>
    <x v="118"/>
    <x v="7"/>
    <x v="0"/>
    <x v="2"/>
    <x v="36"/>
    <n v="7638"/>
    <n v="644361"/>
    <n v="0"/>
    <n v="281326.85692538647"/>
    <n v="45682.352809351862"/>
    <n v="644361"/>
    <n v="317351.79026526166"/>
    <s v="Favourable"/>
  </r>
  <r>
    <s v="PID574"/>
    <x v="1093"/>
    <x v="6"/>
    <x v="2"/>
    <x v="2"/>
    <x v="42"/>
    <n v="6591"/>
    <n v="1661866"/>
    <n v="24028"/>
    <n v="775731.83262317418"/>
    <n v="544525.49340974679"/>
    <n v="1637838"/>
    <n v="341608.67396707903"/>
    <s v="Favourable"/>
  </r>
  <r>
    <s v="PID258"/>
    <x v="1334"/>
    <x v="5"/>
    <x v="3"/>
    <x v="2"/>
    <x v="13"/>
    <n v="5662"/>
    <n v="311285"/>
    <n v="31021"/>
    <n v="72449.061106923706"/>
    <n v="98878.373083872066"/>
    <n v="280264"/>
    <n v="139957.56580920424"/>
    <s v="Favourable"/>
  </r>
  <r>
    <s v="PID2693"/>
    <x v="638"/>
    <x v="0"/>
    <x v="0"/>
    <x v="0"/>
    <x v="42"/>
    <n v="6042"/>
    <n v="1125222"/>
    <n v="41471"/>
    <n v="829654.48203865625"/>
    <n v="69089.904241570111"/>
    <n v="1083751"/>
    <n v="226477.6137197736"/>
    <s v="Favourable"/>
  </r>
  <r>
    <s v="PID2814"/>
    <x v="759"/>
    <x v="6"/>
    <x v="2"/>
    <x v="1"/>
    <x v="34"/>
    <n v="6003"/>
    <n v="2167176"/>
    <n v="50390"/>
    <n v="1765134.1584324315"/>
    <n v="144037.31421943402"/>
    <n v="2116786"/>
    <n v="258004.52734813443"/>
    <s v="Favourable"/>
  </r>
  <r>
    <s v="PID2991"/>
    <x v="825"/>
    <x v="6"/>
    <x v="2"/>
    <x v="0"/>
    <x v="43"/>
    <n v="6165"/>
    <n v="891549"/>
    <n v="42776"/>
    <n v="118306.71741289232"/>
    <n v="253895.95106979075"/>
    <n v="848773"/>
    <n v="519346.33151731692"/>
    <s v="Favourable"/>
  </r>
  <r>
    <s v="PID4674"/>
    <x v="427"/>
    <x v="0"/>
    <x v="0"/>
    <x v="2"/>
    <x v="35"/>
    <n v="8183"/>
    <n v="355290"/>
    <n v="20033"/>
    <n v="303273.6135082625"/>
    <n v="31656.686499639432"/>
    <n v="335257"/>
    <n v="20359.699992098089"/>
    <s v="Favourable"/>
  </r>
  <r>
    <s v="PID4769"/>
    <x v="42"/>
    <x v="5"/>
    <x v="3"/>
    <x v="2"/>
    <x v="45"/>
    <n v="6485"/>
    <n v="1284508"/>
    <n v="57786"/>
    <n v="241626.51803583748"/>
    <n v="239086.82587135458"/>
    <n v="1226722"/>
    <n v="803794.65609280788"/>
    <s v="Favourable"/>
  </r>
  <r>
    <s v="PID5997"/>
    <x v="303"/>
    <x v="6"/>
    <x v="2"/>
    <x v="0"/>
    <x v="37"/>
    <n v="7246"/>
    <n v="1019261"/>
    <n v="11370"/>
    <n v="1005460.5502880501"/>
    <n v="21225.609379965634"/>
    <n v="1007891"/>
    <n v="-7425.1596680156654"/>
    <s v="Adverse"/>
  </r>
  <r>
    <s v="PID2979"/>
    <x v="61"/>
    <x v="0"/>
    <x v="0"/>
    <x v="0"/>
    <x v="8"/>
    <n v="7892"/>
    <n v="2025764"/>
    <n v="57055"/>
    <n v="343277.10992876836"/>
    <n v="419967.24833062477"/>
    <n v="1968709"/>
    <n v="1262519.6417406069"/>
    <s v="Favourable"/>
  </r>
  <r>
    <s v="PID1723"/>
    <x v="1485"/>
    <x v="6"/>
    <x v="2"/>
    <x v="0"/>
    <x v="1"/>
    <n v="7877"/>
    <n v="409961"/>
    <n v="22928"/>
    <n v="94372.40296524897"/>
    <n v="133977.46893458042"/>
    <n v="387033"/>
    <n v="181611.12810017061"/>
    <s v="Favourable"/>
  </r>
  <r>
    <s v="PID3150"/>
    <x v="1440"/>
    <x v="0"/>
    <x v="0"/>
    <x v="2"/>
    <x v="2"/>
    <n v="5684"/>
    <n v="350740"/>
    <n v="11585"/>
    <n v="308921.1324989748"/>
    <n v="12279.933604394808"/>
    <n v="339155"/>
    <n v="29538.93389663042"/>
    <s v="Favourable"/>
  </r>
  <r>
    <s v="PID3404"/>
    <x v="1044"/>
    <x v="7"/>
    <x v="0"/>
    <x v="1"/>
    <x v="6"/>
    <n v="7217"/>
    <n v="1807146"/>
    <n v="57518"/>
    <n v="1800340.952451126"/>
    <n v="470165.90021257749"/>
    <n v="1749628"/>
    <n v="-463360.85266370326"/>
    <s v="Adverse"/>
  </r>
  <r>
    <s v="PID3566"/>
    <x v="829"/>
    <x v="6"/>
    <x v="2"/>
    <x v="0"/>
    <x v="35"/>
    <n v="6054"/>
    <n v="1616318"/>
    <n v="0"/>
    <n v="1444985.2242115468"/>
    <n v="486427.37832656427"/>
    <n v="1616318"/>
    <n v="-315094.60253811115"/>
    <s v="Adverse"/>
  </r>
  <r>
    <s v="PID3329"/>
    <x v="810"/>
    <x v="5"/>
    <x v="3"/>
    <x v="0"/>
    <x v="5"/>
    <n v="7741"/>
    <n v="1751891"/>
    <n v="16327"/>
    <n v="1429861.0743109207"/>
    <n v="480574.1717598727"/>
    <n v="1735564"/>
    <n v="-158544.24607079336"/>
    <s v="Adverse"/>
  </r>
  <r>
    <s v="PID5704"/>
    <x v="1090"/>
    <x v="5"/>
    <x v="3"/>
    <x v="1"/>
    <x v="45"/>
    <n v="7498"/>
    <n v="2340025"/>
    <n v="23836"/>
    <n v="691101.29698047414"/>
    <n v="553436.27191060863"/>
    <n v="2316189"/>
    <n v="1095487.4311089171"/>
    <s v="Favourable"/>
  </r>
  <r>
    <s v="PID499"/>
    <x v="1251"/>
    <x v="0"/>
    <x v="0"/>
    <x v="0"/>
    <x v="21"/>
    <n v="9155"/>
    <n v="1406492"/>
    <n v="15531"/>
    <n v="1270185.1116279336"/>
    <n v="145155.61398054456"/>
    <n v="1390961"/>
    <n v="-8848.7256084780674"/>
    <s v="Adverse"/>
  </r>
  <r>
    <s v="PID2744"/>
    <x v="1025"/>
    <x v="6"/>
    <x v="2"/>
    <x v="0"/>
    <x v="39"/>
    <n v="7076"/>
    <n v="1714524"/>
    <n v="52171"/>
    <n v="1318308.4040077201"/>
    <n v="57161.192066113472"/>
    <n v="1662353"/>
    <n v="339054.40392616647"/>
    <s v="Favourable"/>
  </r>
  <r>
    <s v="PID6252"/>
    <x v="1014"/>
    <x v="0"/>
    <x v="0"/>
    <x v="2"/>
    <x v="23"/>
    <n v="7107"/>
    <n v="2267534"/>
    <n v="52734"/>
    <n v="165923.05609483729"/>
    <n v="451391.56845005794"/>
    <n v="2214800"/>
    <n v="1650219.3754551047"/>
    <s v="Favourable"/>
  </r>
  <r>
    <s v="PID570"/>
    <x v="460"/>
    <x v="7"/>
    <x v="0"/>
    <x v="2"/>
    <x v="22"/>
    <n v="5544"/>
    <n v="917189"/>
    <n v="0"/>
    <n v="621819.26381690323"/>
    <n v="249864.1232845574"/>
    <n v="917189"/>
    <n v="45505.612898539403"/>
    <s v="Favourable"/>
  </r>
  <r>
    <s v="PID826"/>
    <x v="818"/>
    <x v="0"/>
    <x v="0"/>
    <x v="2"/>
    <x v="23"/>
    <n v="7390"/>
    <n v="1110005"/>
    <n v="46018"/>
    <n v="13353.964455599256"/>
    <n v="240034.20673986807"/>
    <n v="1063987"/>
    <n v="856616.82880453265"/>
    <s v="Favourable"/>
  </r>
  <r>
    <s v="PID2002"/>
    <x v="761"/>
    <x v="6"/>
    <x v="2"/>
    <x v="2"/>
    <x v="21"/>
    <n v="6711"/>
    <n v="1582514"/>
    <n v="38977"/>
    <n v="1419428.1684283258"/>
    <n v="386993.01779977744"/>
    <n v="1543537"/>
    <n v="-223907.18622810324"/>
    <s v="Adverse"/>
  </r>
  <r>
    <s v="PID2077"/>
    <x v="391"/>
    <x v="5"/>
    <x v="3"/>
    <x v="2"/>
    <x v="22"/>
    <n v="6935"/>
    <n v="1398973"/>
    <n v="44217"/>
    <n v="244326.66254979966"/>
    <n v="109185.39035649189"/>
    <n v="1354756"/>
    <n v="1045460.9470937084"/>
    <s v="Favourable"/>
  </r>
  <r>
    <s v="PID2990"/>
    <x v="913"/>
    <x v="0"/>
    <x v="0"/>
    <x v="2"/>
    <x v="42"/>
    <n v="7974"/>
    <n v="1235015"/>
    <n v="52780"/>
    <n v="369283.04690921633"/>
    <n v="80754.488764305119"/>
    <n v="1182235"/>
    <n v="784977.46432647854"/>
    <s v="Favourable"/>
  </r>
  <r>
    <s v="PID5915"/>
    <x v="102"/>
    <x v="6"/>
    <x v="2"/>
    <x v="2"/>
    <x v="26"/>
    <n v="6881"/>
    <n v="2416819"/>
    <n v="0"/>
    <n v="1433125.0811810913"/>
    <n v="152071.87754891848"/>
    <n v="2416819"/>
    <n v="831622.04126999015"/>
    <s v="Favourable"/>
  </r>
  <r>
    <s v="PID4952"/>
    <x v="44"/>
    <x v="0"/>
    <x v="0"/>
    <x v="1"/>
    <x v="2"/>
    <n v="7070"/>
    <n v="1013470"/>
    <n v="0"/>
    <n v="82582.396607120769"/>
    <n v="325971.55612709821"/>
    <n v="1013470"/>
    <n v="604916.04726578109"/>
    <s v="Favourable"/>
  </r>
  <r>
    <s v="PID1449"/>
    <x v="1313"/>
    <x v="6"/>
    <x v="2"/>
    <x v="1"/>
    <x v="35"/>
    <n v="8415"/>
    <n v="932650"/>
    <n v="59766"/>
    <n v="873913.37309759192"/>
    <n v="307936.36911942525"/>
    <n v="872884"/>
    <n v="-249199.7422170171"/>
    <s v="Adverse"/>
  </r>
  <r>
    <s v="PID3297"/>
    <x v="402"/>
    <x v="7"/>
    <x v="0"/>
    <x v="0"/>
    <x v="19"/>
    <n v="6948"/>
    <n v="1797588"/>
    <n v="19720"/>
    <n v="1373564.8561193091"/>
    <n v="188466.60251896046"/>
    <n v="1777868"/>
    <n v="235556.54136173055"/>
    <s v="Favourable"/>
  </r>
  <r>
    <s v="PID5490"/>
    <x v="1187"/>
    <x v="7"/>
    <x v="0"/>
    <x v="0"/>
    <x v="27"/>
    <n v="7827"/>
    <n v="991406"/>
    <n v="0"/>
    <n v="983517.7439009815"/>
    <n v="261018.69691857873"/>
    <n v="991406"/>
    <n v="-253130.44081956032"/>
    <s v="Adverse"/>
  </r>
  <r>
    <s v="PID5788"/>
    <x v="1486"/>
    <x v="5"/>
    <x v="3"/>
    <x v="0"/>
    <x v="14"/>
    <n v="9023"/>
    <n v="1254872"/>
    <n v="33168"/>
    <n v="1192645.332554217"/>
    <n v="81343.494414679139"/>
    <n v="1221704"/>
    <n v="-19116.826968896203"/>
    <s v="Adverse"/>
  </r>
  <r>
    <s v="PID215"/>
    <x v="366"/>
    <x v="7"/>
    <x v="0"/>
    <x v="0"/>
    <x v="43"/>
    <n v="6661"/>
    <n v="911848"/>
    <n v="14936"/>
    <n v="207782.34647957774"/>
    <n v="48762.5020425076"/>
    <n v="896912"/>
    <n v="655303.15147791465"/>
    <s v="Favourable"/>
  </r>
  <r>
    <s v="PID839"/>
    <x v="730"/>
    <x v="7"/>
    <x v="0"/>
    <x v="2"/>
    <x v="5"/>
    <n v="7133"/>
    <n v="1089624"/>
    <n v="28625"/>
    <n v="605614.91927569732"/>
    <n v="45899.140315864664"/>
    <n v="1060999"/>
    <n v="438109.94040843798"/>
    <s v="Favourable"/>
  </r>
  <r>
    <s v="PID2202"/>
    <x v="1109"/>
    <x v="7"/>
    <x v="0"/>
    <x v="2"/>
    <x v="10"/>
    <n v="7865"/>
    <n v="1144699"/>
    <n v="0"/>
    <n v="175364.60058529794"/>
    <n v="248898.33666404823"/>
    <n v="1144699"/>
    <n v="720436.06275065383"/>
    <s v="Favourable"/>
  </r>
  <r>
    <s v="PID3224"/>
    <x v="540"/>
    <x v="7"/>
    <x v="0"/>
    <x v="2"/>
    <x v="5"/>
    <n v="6333"/>
    <n v="2420702"/>
    <n v="26345"/>
    <n v="1815939.3417731856"/>
    <n v="51707.830328272838"/>
    <n v="2394357"/>
    <n v="553054.82789854147"/>
    <s v="Favourable"/>
  </r>
  <r>
    <s v="PID4668"/>
    <x v="284"/>
    <x v="0"/>
    <x v="0"/>
    <x v="0"/>
    <x v="43"/>
    <n v="9061"/>
    <n v="1740175"/>
    <n v="0"/>
    <n v="944879.65451794898"/>
    <n v="380709.74350368342"/>
    <n v="1740175"/>
    <n v="414585.60197836766"/>
    <s v="Favourable"/>
  </r>
  <r>
    <s v="PID4864"/>
    <x v="1002"/>
    <x v="6"/>
    <x v="2"/>
    <x v="2"/>
    <x v="28"/>
    <n v="9012"/>
    <n v="1086083"/>
    <n v="19749"/>
    <n v="559687.46156085399"/>
    <n v="271183.02634559694"/>
    <n v="1066334"/>
    <n v="255212.51209354913"/>
    <s v="Favourable"/>
  </r>
  <r>
    <s v="PID1934"/>
    <x v="1004"/>
    <x v="6"/>
    <x v="2"/>
    <x v="0"/>
    <x v="28"/>
    <n v="6551"/>
    <n v="1775305"/>
    <n v="0"/>
    <n v="873687.46674887359"/>
    <n v="20445.70939572556"/>
    <n v="1775305"/>
    <n v="881171.8238554009"/>
    <s v="Favourable"/>
  </r>
  <r>
    <s v="PID1889"/>
    <x v="1338"/>
    <x v="7"/>
    <x v="0"/>
    <x v="1"/>
    <x v="20"/>
    <n v="6847"/>
    <n v="880575"/>
    <n v="0"/>
    <n v="572050.02602040663"/>
    <n v="132579.17259208224"/>
    <n v="880575"/>
    <n v="175945.80138751119"/>
    <s v="Favourable"/>
  </r>
  <r>
    <s v="PID4890"/>
    <x v="590"/>
    <x v="6"/>
    <x v="2"/>
    <x v="2"/>
    <x v="24"/>
    <n v="5768"/>
    <n v="513590"/>
    <n v="0"/>
    <n v="216051.22260544539"/>
    <n v="60382.953911959696"/>
    <n v="513590"/>
    <n v="237155.82348259492"/>
    <s v="Favourable"/>
  </r>
  <r>
    <s v="PID6402"/>
    <x v="1084"/>
    <x v="5"/>
    <x v="3"/>
    <x v="0"/>
    <x v="28"/>
    <n v="8715"/>
    <n v="1985649"/>
    <n v="0"/>
    <n v="654890.8536414582"/>
    <n v="239302.15876944971"/>
    <n v="1985649"/>
    <n v="1091455.987589092"/>
    <s v="Favourable"/>
  </r>
  <r>
    <s v="PID849"/>
    <x v="1392"/>
    <x v="6"/>
    <x v="2"/>
    <x v="1"/>
    <x v="28"/>
    <n v="7401"/>
    <n v="2223804"/>
    <n v="0"/>
    <n v="556466.60969096725"/>
    <n v="26495.655759497069"/>
    <n v="2223804"/>
    <n v="1640841.7345495357"/>
    <s v="Favourable"/>
  </r>
  <r>
    <s v="PID876"/>
    <x v="261"/>
    <x v="7"/>
    <x v="0"/>
    <x v="0"/>
    <x v="37"/>
    <n v="6435"/>
    <n v="1865208"/>
    <n v="0"/>
    <n v="724385.01207535772"/>
    <n v="532310.1389594709"/>
    <n v="1865208"/>
    <n v="608512.84896517126"/>
    <s v="Favourable"/>
  </r>
  <r>
    <s v="PID1664"/>
    <x v="1312"/>
    <x v="6"/>
    <x v="2"/>
    <x v="0"/>
    <x v="33"/>
    <n v="9241"/>
    <n v="1539445"/>
    <n v="0"/>
    <n v="7333.1734887868142"/>
    <n v="286982.01787696197"/>
    <n v="1539445"/>
    <n v="1245129.8086342514"/>
    <s v="Favourable"/>
  </r>
  <r>
    <s v="PID5955"/>
    <x v="704"/>
    <x v="6"/>
    <x v="2"/>
    <x v="0"/>
    <x v="18"/>
    <n v="5575"/>
    <n v="1282614"/>
    <n v="51785"/>
    <n v="1282212.3812493442"/>
    <n v="198317.49229927341"/>
    <n v="1230829"/>
    <n v="-197915.87354861759"/>
    <s v="Adverse"/>
  </r>
  <r>
    <s v="PID3527"/>
    <x v="804"/>
    <x v="6"/>
    <x v="2"/>
    <x v="2"/>
    <x v="9"/>
    <n v="6826"/>
    <n v="2123871"/>
    <n v="0"/>
    <n v="491035.77631094609"/>
    <n v="399051.61043053732"/>
    <n v="2123871"/>
    <n v="1233783.6132585166"/>
    <s v="Favourable"/>
  </r>
  <r>
    <s v="PID4726"/>
    <x v="184"/>
    <x v="6"/>
    <x v="2"/>
    <x v="0"/>
    <x v="36"/>
    <n v="8724"/>
    <n v="647513"/>
    <n v="0"/>
    <n v="558044.94487473497"/>
    <n v="99556.042160005032"/>
    <n v="647513"/>
    <n v="-10087.987034740043"/>
    <s v="Adverse"/>
  </r>
  <r>
    <s v="PID5764"/>
    <x v="1487"/>
    <x v="5"/>
    <x v="3"/>
    <x v="1"/>
    <x v="23"/>
    <n v="6841"/>
    <n v="1331445"/>
    <n v="23768"/>
    <n v="658283.09099836461"/>
    <n v="227077.46585054279"/>
    <n v="1307677"/>
    <n v="446084.44315109262"/>
    <s v="Favourable"/>
  </r>
  <r>
    <s v="PID223"/>
    <x v="933"/>
    <x v="0"/>
    <x v="0"/>
    <x v="1"/>
    <x v="5"/>
    <n v="6345"/>
    <n v="2118447"/>
    <n v="56806"/>
    <n v="108125.03941633771"/>
    <n v="602160.25922257814"/>
    <n v="2061641"/>
    <n v="1408161.7013610841"/>
    <s v="Favourable"/>
  </r>
  <r>
    <s v="PID4012"/>
    <x v="1073"/>
    <x v="6"/>
    <x v="2"/>
    <x v="1"/>
    <x v="11"/>
    <n v="7652"/>
    <n v="423546"/>
    <n v="44943"/>
    <n v="258723.63298392989"/>
    <n v="139285.83749602511"/>
    <n v="378603"/>
    <n v="25536.529520045035"/>
    <s v="Favourable"/>
  </r>
  <r>
    <s v="PID4142"/>
    <x v="193"/>
    <x v="6"/>
    <x v="2"/>
    <x v="0"/>
    <x v="20"/>
    <n v="7599"/>
    <n v="625762"/>
    <n v="18455"/>
    <n v="270963.72038595378"/>
    <n v="99576.41976703913"/>
    <n v="607307"/>
    <n v="255221.85984700709"/>
    <s v="Favourable"/>
  </r>
  <r>
    <s v="PID935"/>
    <x v="1257"/>
    <x v="5"/>
    <x v="3"/>
    <x v="2"/>
    <x v="31"/>
    <n v="6648"/>
    <n v="2161852"/>
    <n v="54179"/>
    <n v="607101.47011456382"/>
    <n v="712589.34769956849"/>
    <n v="2107673"/>
    <n v="842161.1821858678"/>
    <s v="Favourable"/>
  </r>
  <r>
    <s v="PID4379"/>
    <x v="1478"/>
    <x v="6"/>
    <x v="2"/>
    <x v="0"/>
    <x v="46"/>
    <n v="5875"/>
    <n v="1845963"/>
    <n v="0"/>
    <n v="118897.81352232407"/>
    <n v="573283.21714690025"/>
    <n v="1845963"/>
    <n v="1153781.9693307756"/>
    <s v="Favourable"/>
  </r>
  <r>
    <s v="PID2810"/>
    <x v="491"/>
    <x v="0"/>
    <x v="0"/>
    <x v="0"/>
    <x v="26"/>
    <n v="9279"/>
    <n v="2051029"/>
    <n v="44965"/>
    <n v="309227.69938871119"/>
    <n v="190872.26425591487"/>
    <n v="2006064"/>
    <n v="1550929.0363553739"/>
    <s v="Favourable"/>
  </r>
  <r>
    <s v="PID4254"/>
    <x v="572"/>
    <x v="6"/>
    <x v="2"/>
    <x v="0"/>
    <x v="29"/>
    <n v="6214"/>
    <n v="1132259"/>
    <n v="0"/>
    <n v="678479.56912181119"/>
    <n v="86418.59955927149"/>
    <n v="1132259"/>
    <n v="367360.83131891734"/>
    <s v="Favourable"/>
  </r>
  <r>
    <s v="PID3284"/>
    <x v="124"/>
    <x v="0"/>
    <x v="0"/>
    <x v="2"/>
    <x v="28"/>
    <n v="7731"/>
    <n v="2282469"/>
    <n v="29744"/>
    <n v="1072942.2705398335"/>
    <n v="681371.22528070561"/>
    <n v="2252725"/>
    <n v="528155.50417946093"/>
    <s v="Favourable"/>
  </r>
  <r>
    <s v="PID4658"/>
    <x v="1085"/>
    <x v="7"/>
    <x v="0"/>
    <x v="1"/>
    <x v="31"/>
    <n v="5605"/>
    <n v="350178"/>
    <n v="52205"/>
    <n v="146404.14813302748"/>
    <n v="54330.049916905358"/>
    <n v="297973"/>
    <n v="149443.80195006717"/>
    <s v="Favourable"/>
  </r>
  <r>
    <s v="PID5917"/>
    <x v="616"/>
    <x v="0"/>
    <x v="0"/>
    <x v="0"/>
    <x v="21"/>
    <n v="7338"/>
    <n v="530319"/>
    <n v="21018"/>
    <n v="520481.91352889733"/>
    <n v="116113.72307543443"/>
    <n v="509301"/>
    <n v="-106276.63660433178"/>
    <s v="Adverse"/>
  </r>
  <r>
    <s v="PID6158"/>
    <x v="442"/>
    <x v="0"/>
    <x v="0"/>
    <x v="2"/>
    <x v="7"/>
    <n v="5583"/>
    <n v="1570817"/>
    <n v="0"/>
    <n v="990366.98034624546"/>
    <n v="343323.94895645732"/>
    <n v="1570817"/>
    <n v="237126.07069729734"/>
    <s v="Favourable"/>
  </r>
  <r>
    <s v="PID5410"/>
    <x v="565"/>
    <x v="7"/>
    <x v="0"/>
    <x v="0"/>
    <x v="5"/>
    <n v="7653"/>
    <n v="1049034"/>
    <n v="47424"/>
    <n v="297934.45055032376"/>
    <n v="172244.33226037867"/>
    <n v="1001610"/>
    <n v="578855.21718929755"/>
    <s v="Favourable"/>
  </r>
  <r>
    <s v="PID1827"/>
    <x v="563"/>
    <x v="0"/>
    <x v="0"/>
    <x v="0"/>
    <x v="22"/>
    <n v="7391"/>
    <n v="768364"/>
    <n v="32932"/>
    <n v="404756.86614267033"/>
    <n v="77601.23903273062"/>
    <n v="735432"/>
    <n v="286005.89482459903"/>
    <s v="Favourable"/>
  </r>
  <r>
    <s v="PID2385"/>
    <x v="494"/>
    <x v="6"/>
    <x v="2"/>
    <x v="2"/>
    <x v="26"/>
    <n v="6525"/>
    <n v="1872494"/>
    <n v="35983"/>
    <n v="1765745.7725384987"/>
    <n v="480123.72887365747"/>
    <n v="1836511"/>
    <n v="-373375.50141215604"/>
    <s v="Adverse"/>
  </r>
  <r>
    <s v="PID188"/>
    <x v="1410"/>
    <x v="6"/>
    <x v="2"/>
    <x v="0"/>
    <x v="27"/>
    <n v="7798"/>
    <n v="808205"/>
    <n v="0"/>
    <n v="38253.688358280669"/>
    <n v="111358.9610887702"/>
    <n v="808205"/>
    <n v="658592.35055294912"/>
    <s v="Favourable"/>
  </r>
  <r>
    <s v="PID3455"/>
    <x v="951"/>
    <x v="6"/>
    <x v="2"/>
    <x v="1"/>
    <x v="7"/>
    <n v="8922"/>
    <n v="520957"/>
    <n v="37798"/>
    <n v="338250.53592994326"/>
    <n v="109853.8113753957"/>
    <n v="483159"/>
    <n v="72852.652694661054"/>
    <s v="Favourable"/>
  </r>
  <r>
    <s v="PID4451"/>
    <x v="543"/>
    <x v="0"/>
    <x v="0"/>
    <x v="1"/>
    <x v="12"/>
    <n v="7995"/>
    <n v="1711915"/>
    <n v="45350"/>
    <n v="351660.47059756168"/>
    <n v="107042.42320366588"/>
    <n v="1666565"/>
    <n v="1253212.1061987723"/>
    <s v="Favourable"/>
  </r>
  <r>
    <s v="PID825"/>
    <x v="1488"/>
    <x v="5"/>
    <x v="3"/>
    <x v="0"/>
    <x v="10"/>
    <n v="5860"/>
    <n v="1400489"/>
    <n v="0"/>
    <n v="325573.30823110265"/>
    <n v="73478.317145044464"/>
    <n v="1400489"/>
    <n v="1001437.3746238529"/>
    <s v="Favourable"/>
  </r>
  <r>
    <s v="PID1242"/>
    <x v="413"/>
    <x v="5"/>
    <x v="3"/>
    <x v="0"/>
    <x v="40"/>
    <n v="7269"/>
    <n v="1201350"/>
    <n v="0"/>
    <n v="866420.1005053788"/>
    <n v="263138.9852467181"/>
    <n v="1201350"/>
    <n v="71790.914247903042"/>
    <s v="Favourable"/>
  </r>
  <r>
    <s v="PID1369"/>
    <x v="39"/>
    <x v="6"/>
    <x v="2"/>
    <x v="0"/>
    <x v="2"/>
    <n v="8799"/>
    <n v="1123452"/>
    <n v="0"/>
    <n v="423009.52653131506"/>
    <n v="251993.34495181471"/>
    <n v="1123452"/>
    <n v="448449.1285168702"/>
    <s v="Favourable"/>
  </r>
  <r>
    <s v="PID3340"/>
    <x v="9"/>
    <x v="7"/>
    <x v="0"/>
    <x v="1"/>
    <x v="28"/>
    <n v="8181"/>
    <n v="1530061"/>
    <n v="0"/>
    <n v="267837.79854699044"/>
    <n v="257146.46391054362"/>
    <n v="1530061"/>
    <n v="1005076.7375424659"/>
    <s v="Favourable"/>
  </r>
  <r>
    <s v="PID3434"/>
    <x v="175"/>
    <x v="6"/>
    <x v="2"/>
    <x v="2"/>
    <x v="23"/>
    <n v="8368"/>
    <n v="2461733"/>
    <n v="24748"/>
    <n v="236106.23507767924"/>
    <n v="36793.841287913216"/>
    <n v="2436985"/>
    <n v="2188832.9236344076"/>
    <s v="Favourable"/>
  </r>
  <r>
    <s v="PID3624"/>
    <x v="386"/>
    <x v="5"/>
    <x v="3"/>
    <x v="1"/>
    <x v="1"/>
    <n v="9381"/>
    <n v="1637630"/>
    <n v="0"/>
    <n v="1337803.8211631842"/>
    <n v="437159.15890703368"/>
    <n v="1637630"/>
    <n v="-137332.98007021798"/>
    <s v="Adverse"/>
  </r>
  <r>
    <s v="PID5645"/>
    <x v="1489"/>
    <x v="0"/>
    <x v="0"/>
    <x v="0"/>
    <x v="29"/>
    <n v="6640"/>
    <n v="535945"/>
    <n v="0"/>
    <n v="374549.00043841248"/>
    <n v="138430.92450568496"/>
    <n v="535945"/>
    <n v="22965.075055902591"/>
    <s v="Favourable"/>
  </r>
  <r>
    <s v="PID2118"/>
    <x v="385"/>
    <x v="6"/>
    <x v="2"/>
    <x v="2"/>
    <x v="17"/>
    <n v="7589"/>
    <n v="2449546"/>
    <n v="53537"/>
    <n v="472097.97130192746"/>
    <n v="471391.61705181771"/>
    <n v="2396009"/>
    <n v="1506056.4116462548"/>
    <s v="Favourable"/>
  </r>
  <r>
    <s v="PID5258"/>
    <x v="1490"/>
    <x v="7"/>
    <x v="0"/>
    <x v="2"/>
    <x v="45"/>
    <n v="7808"/>
    <n v="1901683"/>
    <n v="0"/>
    <n v="1237296.1151969228"/>
    <n v="322198.67896788957"/>
    <n v="1901683"/>
    <n v="342188.20583518757"/>
    <s v="Favourable"/>
  </r>
  <r>
    <s v="PID6068"/>
    <x v="1256"/>
    <x v="6"/>
    <x v="2"/>
    <x v="2"/>
    <x v="35"/>
    <n v="7933"/>
    <n v="2354552"/>
    <n v="32932"/>
    <n v="1407862.0327306534"/>
    <n v="27782.978610032664"/>
    <n v="2321620"/>
    <n v="918906.98865931388"/>
    <s v="Favourable"/>
  </r>
  <r>
    <s v="PID6303"/>
    <x v="961"/>
    <x v="5"/>
    <x v="3"/>
    <x v="0"/>
    <x v="2"/>
    <n v="8799"/>
    <n v="580309"/>
    <n v="0"/>
    <n v="576808.70104948338"/>
    <n v="91560.607562836856"/>
    <n v="580309"/>
    <n v="-88060.308612320223"/>
    <s v="Adverse"/>
  </r>
  <r>
    <s v="PID958"/>
    <x v="969"/>
    <x v="6"/>
    <x v="2"/>
    <x v="1"/>
    <x v="7"/>
    <n v="6045"/>
    <n v="1687333"/>
    <n v="47817"/>
    <n v="1663823.0381984939"/>
    <n v="140401.52425851987"/>
    <n v="1639516"/>
    <n v="-116891.56245701388"/>
    <s v="Adverse"/>
  </r>
  <r>
    <s v="PID2861"/>
    <x v="1491"/>
    <x v="5"/>
    <x v="3"/>
    <x v="1"/>
    <x v="24"/>
    <n v="7662"/>
    <n v="1263657"/>
    <n v="0"/>
    <n v="425540.26540356746"/>
    <n v="337355.98176744772"/>
    <n v="1263657"/>
    <n v="500760.75282898475"/>
    <s v="Favourable"/>
  </r>
  <r>
    <s v="PID3558"/>
    <x v="239"/>
    <x v="0"/>
    <x v="0"/>
    <x v="1"/>
    <x v="35"/>
    <n v="7025"/>
    <n v="613696"/>
    <n v="36025"/>
    <n v="544997.33067202324"/>
    <n v="196560.10761956742"/>
    <n v="577671"/>
    <n v="-127861.43829159066"/>
    <s v="Adverse"/>
  </r>
  <r>
    <s v="PID3777"/>
    <x v="1346"/>
    <x v="7"/>
    <x v="0"/>
    <x v="0"/>
    <x v="10"/>
    <n v="6200"/>
    <n v="778043"/>
    <n v="0"/>
    <n v="709571.6441135623"/>
    <n v="156873.72804657189"/>
    <n v="778043"/>
    <n v="-88402.372160134139"/>
    <s v="Adverse"/>
  </r>
  <r>
    <s v="PID5780"/>
    <x v="1412"/>
    <x v="6"/>
    <x v="2"/>
    <x v="2"/>
    <x v="2"/>
    <n v="7939"/>
    <n v="294722"/>
    <n v="82953"/>
    <n v="288524.88124758849"/>
    <n v="84484.568883187705"/>
    <n v="211769"/>
    <n v="-78287.450130776211"/>
    <s v="Adverse"/>
  </r>
  <r>
    <s v="PID3967"/>
    <x v="1253"/>
    <x v="6"/>
    <x v="2"/>
    <x v="0"/>
    <x v="34"/>
    <n v="6865"/>
    <n v="1739234"/>
    <n v="0"/>
    <n v="540194.30299202912"/>
    <n v="453214.97686810413"/>
    <n v="1739234"/>
    <n v="745824.72013986669"/>
    <s v="Favourable"/>
  </r>
  <r>
    <s v="PID3126"/>
    <x v="1492"/>
    <x v="5"/>
    <x v="3"/>
    <x v="1"/>
    <x v="4"/>
    <n v="7974"/>
    <n v="364149"/>
    <n v="18557"/>
    <n v="356620.95864115463"/>
    <n v="104181.5097746234"/>
    <n v="345592"/>
    <n v="-96653.468415778014"/>
    <s v="Adverse"/>
  </r>
  <r>
    <s v="PID4603"/>
    <x v="1365"/>
    <x v="0"/>
    <x v="0"/>
    <x v="1"/>
    <x v="39"/>
    <n v="7151"/>
    <n v="474172"/>
    <n v="14458"/>
    <n v="270346.96254753583"/>
    <n v="12950.847295019286"/>
    <n v="459714"/>
    <n v="190874.19015744486"/>
    <s v="Favourable"/>
  </r>
  <r>
    <s v="PID5929"/>
    <x v="1482"/>
    <x v="0"/>
    <x v="0"/>
    <x v="0"/>
    <x v="17"/>
    <n v="8152"/>
    <n v="2293993"/>
    <n v="39376"/>
    <n v="760529.53390533733"/>
    <n v="754890.64891399827"/>
    <n v="2254617"/>
    <n v="778572.81718066428"/>
    <s v="Favourable"/>
  </r>
  <r>
    <s v="PID1344"/>
    <x v="1464"/>
    <x v="6"/>
    <x v="2"/>
    <x v="1"/>
    <x v="43"/>
    <n v="9280"/>
    <n v="2169378"/>
    <n v="37721"/>
    <n v="550261.70270957891"/>
    <n v="247172.56562323359"/>
    <n v="2131657"/>
    <n v="1371943.7316671875"/>
    <s v="Favourable"/>
  </r>
  <r>
    <s v="PID4265"/>
    <x v="191"/>
    <x v="6"/>
    <x v="2"/>
    <x v="2"/>
    <x v="15"/>
    <n v="6846"/>
    <n v="1940478"/>
    <n v="51636"/>
    <n v="812548.75582694844"/>
    <n v="235262.40421522941"/>
    <n v="1888842"/>
    <n v="892666.83995782211"/>
    <s v="Favourable"/>
  </r>
  <r>
    <s v="PID2695"/>
    <x v="467"/>
    <x v="6"/>
    <x v="2"/>
    <x v="0"/>
    <x v="6"/>
    <n v="7145"/>
    <n v="1177809"/>
    <n v="0"/>
    <n v="329071.97625723912"/>
    <n v="340639.04889553698"/>
    <n v="1177809"/>
    <n v="508097.97484722384"/>
    <s v="Favourable"/>
  </r>
  <r>
    <s v="PID3583"/>
    <x v="1493"/>
    <x v="6"/>
    <x v="2"/>
    <x v="0"/>
    <x v="1"/>
    <n v="8903"/>
    <n v="1603323"/>
    <n v="57501"/>
    <n v="1333623.647527921"/>
    <n v="28576.9395076441"/>
    <n v="1545822"/>
    <n v="241122.41296443483"/>
    <s v="Favourable"/>
  </r>
  <r>
    <s v="PID4782"/>
    <x v="1494"/>
    <x v="5"/>
    <x v="3"/>
    <x v="0"/>
    <x v="21"/>
    <n v="5617"/>
    <n v="2153319"/>
    <n v="0"/>
    <n v="321894.50242697791"/>
    <n v="567796.61306587618"/>
    <n v="2153319"/>
    <n v="1263627.884507146"/>
    <s v="Favourable"/>
  </r>
  <r>
    <s v="PID5514"/>
    <x v="1079"/>
    <x v="0"/>
    <x v="0"/>
    <x v="0"/>
    <x v="6"/>
    <n v="6971"/>
    <n v="469571"/>
    <n v="86346"/>
    <n v="34825.515777983906"/>
    <n v="103361.86067290377"/>
    <n v="383225"/>
    <n v="331383.62354911235"/>
    <s v="Favourable"/>
  </r>
  <r>
    <s v="PID301"/>
    <x v="720"/>
    <x v="7"/>
    <x v="0"/>
    <x v="2"/>
    <x v="42"/>
    <n v="8905"/>
    <n v="978992"/>
    <n v="62072"/>
    <n v="918978.42818110716"/>
    <n v="257770.09879351527"/>
    <n v="916920"/>
    <n v="-197756.52697462239"/>
    <s v="Adverse"/>
  </r>
  <r>
    <s v="PID5966"/>
    <x v="84"/>
    <x v="6"/>
    <x v="2"/>
    <x v="2"/>
    <x v="9"/>
    <n v="7755"/>
    <n v="936965"/>
    <n v="0"/>
    <n v="296547.220936194"/>
    <n v="197906.70039829763"/>
    <n v="936965"/>
    <n v="442511.07866550836"/>
    <s v="Favourable"/>
  </r>
  <r>
    <s v="PID5565"/>
    <x v="1398"/>
    <x v="0"/>
    <x v="0"/>
    <x v="2"/>
    <x v="28"/>
    <n v="8583"/>
    <n v="2172211"/>
    <n v="0"/>
    <n v="274429.4098717522"/>
    <n v="588672.20137335092"/>
    <n v="2172211"/>
    <n v="1309109.3887548968"/>
    <s v="Favourable"/>
  </r>
  <r>
    <s v="PID1568"/>
    <x v="767"/>
    <x v="6"/>
    <x v="2"/>
    <x v="2"/>
    <x v="38"/>
    <n v="7280"/>
    <n v="1614069"/>
    <n v="51861"/>
    <n v="1114876.8791281199"/>
    <n v="140273.57410001397"/>
    <n v="1562208"/>
    <n v="358918.54677186604"/>
    <s v="Favourable"/>
  </r>
  <r>
    <s v="PID1744"/>
    <x v="638"/>
    <x v="6"/>
    <x v="2"/>
    <x v="0"/>
    <x v="34"/>
    <n v="6778"/>
    <n v="1668866"/>
    <n v="0"/>
    <n v="561549.54801105487"/>
    <n v="418516.38599193102"/>
    <n v="1668866"/>
    <n v="688800.06599701406"/>
    <s v="Favourable"/>
  </r>
  <r>
    <s v="PID3190"/>
    <x v="847"/>
    <x v="6"/>
    <x v="2"/>
    <x v="0"/>
    <x v="36"/>
    <n v="7652"/>
    <n v="1674658"/>
    <n v="88037"/>
    <n v="593287.93246186152"/>
    <n v="418056.8264687999"/>
    <n v="1586621"/>
    <n v="663313.24106933852"/>
    <s v="Favourable"/>
  </r>
  <r>
    <s v="PID2692"/>
    <x v="1416"/>
    <x v="0"/>
    <x v="0"/>
    <x v="1"/>
    <x v="43"/>
    <n v="7928"/>
    <n v="2484956"/>
    <n v="0"/>
    <n v="2053821.4876568506"/>
    <n v="165292.04534642643"/>
    <n v="2484956"/>
    <n v="265842.46699672285"/>
    <s v="Favourable"/>
  </r>
  <r>
    <s v="PID3020"/>
    <x v="872"/>
    <x v="0"/>
    <x v="0"/>
    <x v="1"/>
    <x v="2"/>
    <n v="7612"/>
    <n v="2107617"/>
    <n v="41127"/>
    <n v="1006631.0151424826"/>
    <n v="139652.0589700744"/>
    <n v="2066490"/>
    <n v="961333.92588744313"/>
    <s v="Favourable"/>
  </r>
  <r>
    <s v="PID6120"/>
    <x v="551"/>
    <x v="6"/>
    <x v="2"/>
    <x v="1"/>
    <x v="46"/>
    <n v="8320"/>
    <n v="924764"/>
    <n v="33885"/>
    <n v="789927.57196284027"/>
    <n v="110597.12657491992"/>
    <n v="890879"/>
    <n v="24239.301462239819"/>
    <s v="Favourable"/>
  </r>
  <r>
    <s v="PID136"/>
    <x v="1105"/>
    <x v="5"/>
    <x v="3"/>
    <x v="1"/>
    <x v="17"/>
    <n v="8673"/>
    <n v="2475847"/>
    <n v="59760"/>
    <n v="2123502.5449296101"/>
    <n v="735730.23719508701"/>
    <n v="2416087"/>
    <n v="-383385.78212469723"/>
    <s v="Adverse"/>
  </r>
  <r>
    <s v="PID299"/>
    <x v="1087"/>
    <x v="5"/>
    <x v="3"/>
    <x v="1"/>
    <x v="46"/>
    <n v="6841"/>
    <n v="297927"/>
    <n v="50209"/>
    <n v="65102.094775578298"/>
    <n v="31101.740365533551"/>
    <n v="247718"/>
    <n v="201723.16485888814"/>
    <s v="Favourable"/>
  </r>
  <r>
    <s v="PID3228"/>
    <x v="310"/>
    <x v="6"/>
    <x v="2"/>
    <x v="2"/>
    <x v="30"/>
    <n v="7914"/>
    <n v="1474112"/>
    <n v="52247"/>
    <n v="207415.69085039129"/>
    <n v="97443.119283474589"/>
    <n v="1421865"/>
    <n v="1169253.1898661342"/>
    <s v="Favourable"/>
  </r>
  <r>
    <s v="PID1910"/>
    <x v="1482"/>
    <x v="6"/>
    <x v="2"/>
    <x v="0"/>
    <x v="15"/>
    <n v="7520"/>
    <n v="621439"/>
    <n v="29346"/>
    <n v="300247.00215418561"/>
    <n v="179662.73747004059"/>
    <n v="592093"/>
    <n v="141529.26037577377"/>
    <s v="Favourable"/>
  </r>
  <r>
    <s v="PID4543"/>
    <x v="869"/>
    <x v="6"/>
    <x v="2"/>
    <x v="1"/>
    <x v="13"/>
    <n v="8540"/>
    <n v="2100059"/>
    <n v="32439"/>
    <n v="1570466.7906957921"/>
    <n v="290225.97325161472"/>
    <n v="2067620"/>
    <n v="239366.23605259322"/>
    <s v="Favourable"/>
  </r>
  <r>
    <s v="PID3416"/>
    <x v="1489"/>
    <x v="6"/>
    <x v="2"/>
    <x v="1"/>
    <x v="45"/>
    <n v="8188"/>
    <n v="609027"/>
    <n v="14656"/>
    <n v="526222.87653016194"/>
    <n v="87363.997163230204"/>
    <n v="594371"/>
    <n v="-4559.8736933921464"/>
    <s v="Adverse"/>
  </r>
  <r>
    <s v="PID629"/>
    <x v="458"/>
    <x v="7"/>
    <x v="0"/>
    <x v="2"/>
    <x v="22"/>
    <n v="5590"/>
    <n v="1069483"/>
    <n v="25000"/>
    <n v="644471.20782378095"/>
    <n v="48565.140115558774"/>
    <n v="1044483"/>
    <n v="376446.6520606603"/>
    <s v="Favourable"/>
  </r>
  <r>
    <s v="PID995"/>
    <x v="761"/>
    <x v="7"/>
    <x v="0"/>
    <x v="0"/>
    <x v="45"/>
    <n v="7227"/>
    <n v="530780"/>
    <n v="51010"/>
    <n v="64564.668421647111"/>
    <n v="97552.339547278374"/>
    <n v="479770"/>
    <n v="368662.99203107448"/>
    <s v="Favourable"/>
  </r>
  <r>
    <s v="PID4034"/>
    <x v="1495"/>
    <x v="6"/>
    <x v="2"/>
    <x v="0"/>
    <x v="9"/>
    <n v="8534"/>
    <n v="819905"/>
    <n v="0"/>
    <n v="380680.03338502836"/>
    <n v="182610.82585554567"/>
    <n v="819905"/>
    <n v="256614.14075942594"/>
    <s v="Favourable"/>
  </r>
  <r>
    <s v="PID5302"/>
    <x v="1145"/>
    <x v="5"/>
    <x v="3"/>
    <x v="0"/>
    <x v="2"/>
    <n v="8979"/>
    <n v="2419150"/>
    <n v="44564"/>
    <n v="1419693.9823461543"/>
    <n v="530198.41986225697"/>
    <n v="2374586"/>
    <n v="469257.59779158887"/>
    <s v="Favourable"/>
  </r>
  <r>
    <s v="PID5787"/>
    <x v="1472"/>
    <x v="5"/>
    <x v="3"/>
    <x v="2"/>
    <x v="29"/>
    <n v="5898"/>
    <n v="613235"/>
    <n v="34474"/>
    <n v="255787.81698610226"/>
    <n v="193556.16437823768"/>
    <n v="578761"/>
    <n v="163891.01863566006"/>
    <s v="Favourable"/>
  </r>
  <r>
    <s v="PID6015"/>
    <x v="245"/>
    <x v="6"/>
    <x v="2"/>
    <x v="2"/>
    <x v="3"/>
    <n v="6551"/>
    <n v="2034236"/>
    <n v="0"/>
    <n v="1964836.9983410886"/>
    <n v="346804.56675936439"/>
    <n v="2034236"/>
    <n v="-277405.56510045286"/>
    <s v="Adverse"/>
  </r>
  <r>
    <s v="PID2787"/>
    <x v="659"/>
    <x v="5"/>
    <x v="3"/>
    <x v="2"/>
    <x v="31"/>
    <n v="6956"/>
    <n v="468288"/>
    <n v="46668"/>
    <n v="439232.11106151709"/>
    <n v="101183.38164288386"/>
    <n v="421620"/>
    <n v="-72127.492704400909"/>
    <s v="Adverse"/>
  </r>
  <r>
    <s v="PID3345"/>
    <x v="265"/>
    <x v="6"/>
    <x v="2"/>
    <x v="2"/>
    <x v="45"/>
    <n v="6968"/>
    <n v="417003"/>
    <n v="74815"/>
    <n v="346851.0157580846"/>
    <n v="126542.19555105265"/>
    <n v="342188"/>
    <n v="-56390.21130913723"/>
    <s v="Adverse"/>
  </r>
  <r>
    <s v="PID4851"/>
    <x v="49"/>
    <x v="7"/>
    <x v="0"/>
    <x v="2"/>
    <x v="23"/>
    <n v="6426"/>
    <n v="1646368"/>
    <n v="0"/>
    <n v="511980.59543276782"/>
    <n v="125292.84762480068"/>
    <n v="1646368"/>
    <n v="1009094.5569424315"/>
    <s v="Favourable"/>
  </r>
  <r>
    <s v="PID1209"/>
    <x v="1193"/>
    <x v="6"/>
    <x v="2"/>
    <x v="1"/>
    <x v="27"/>
    <n v="8768"/>
    <n v="978983"/>
    <n v="20855"/>
    <n v="453249.5946449425"/>
    <n v="281998.27676577267"/>
    <n v="958128"/>
    <n v="243735.12858928484"/>
    <s v="Favourable"/>
  </r>
  <r>
    <s v="PID1828"/>
    <x v="1023"/>
    <x v="5"/>
    <x v="3"/>
    <x v="2"/>
    <x v="12"/>
    <n v="8226"/>
    <n v="2266713"/>
    <n v="84946"/>
    <n v="1892625.6848097118"/>
    <n v="473803.50942242524"/>
    <n v="2181767"/>
    <n v="-99716.194232136942"/>
    <s v="Adverse"/>
  </r>
  <r>
    <s v="PID853"/>
    <x v="548"/>
    <x v="7"/>
    <x v="0"/>
    <x v="0"/>
    <x v="7"/>
    <n v="5998"/>
    <n v="2482676"/>
    <n v="26899"/>
    <n v="107351.0492607817"/>
    <n v="236346.32196198378"/>
    <n v="2455777"/>
    <n v="2138978.6287772343"/>
    <s v="Favourable"/>
  </r>
  <r>
    <s v="PID2409"/>
    <x v="750"/>
    <x v="0"/>
    <x v="0"/>
    <x v="2"/>
    <x v="19"/>
    <n v="7692"/>
    <n v="1878994"/>
    <n v="18542"/>
    <n v="264688.60174808383"/>
    <n v="250809.59264692533"/>
    <n v="1860452"/>
    <n v="1363495.8056049908"/>
    <s v="Favourable"/>
  </r>
  <r>
    <s v="PID1621"/>
    <x v="223"/>
    <x v="6"/>
    <x v="2"/>
    <x v="2"/>
    <x v="40"/>
    <n v="7355"/>
    <n v="2176111"/>
    <n v="50023"/>
    <n v="962776.03914587456"/>
    <n v="222454.53305940609"/>
    <n v="2126088"/>
    <n v="990880.42779471935"/>
    <s v="Favourable"/>
  </r>
  <r>
    <s v="PID5244"/>
    <x v="689"/>
    <x v="0"/>
    <x v="0"/>
    <x v="2"/>
    <x v="12"/>
    <n v="7573"/>
    <n v="445159"/>
    <n v="59438"/>
    <n v="109563.74375427888"/>
    <n v="45097.376570506698"/>
    <n v="385721"/>
    <n v="290497.87967521441"/>
    <s v="Favourable"/>
  </r>
  <r>
    <s v="PID5598"/>
    <x v="920"/>
    <x v="7"/>
    <x v="0"/>
    <x v="0"/>
    <x v="30"/>
    <n v="6609"/>
    <n v="1498910"/>
    <n v="0"/>
    <n v="1013626.9258488641"/>
    <n v="42097.185129732236"/>
    <n v="1498910"/>
    <n v="443185.88902140362"/>
    <s v="Favourable"/>
  </r>
  <r>
    <s v="PID5773"/>
    <x v="1104"/>
    <x v="0"/>
    <x v="0"/>
    <x v="1"/>
    <x v="19"/>
    <n v="6585"/>
    <n v="1832047"/>
    <n v="27763"/>
    <n v="1193729.4606633009"/>
    <n v="211156.79687617777"/>
    <n v="1804284"/>
    <n v="427160.7424605214"/>
    <s v="Favourable"/>
  </r>
  <r>
    <s v="PID6179"/>
    <x v="586"/>
    <x v="5"/>
    <x v="3"/>
    <x v="2"/>
    <x v="30"/>
    <n v="5853"/>
    <n v="1475727"/>
    <n v="69672"/>
    <n v="1221499.8569106846"/>
    <n v="307755.56378402078"/>
    <n v="1406055"/>
    <n v="-53528.420694705332"/>
    <s v="Adverse"/>
  </r>
  <r>
    <s v="PID1923"/>
    <x v="1053"/>
    <x v="7"/>
    <x v="0"/>
    <x v="0"/>
    <x v="12"/>
    <n v="6646"/>
    <n v="1183300"/>
    <n v="0"/>
    <n v="914068.99943206366"/>
    <n v="305705.09382190456"/>
    <n v="1183300"/>
    <n v="-36474.093253968284"/>
    <s v="Adverse"/>
  </r>
  <r>
    <s v="PID3748"/>
    <x v="1413"/>
    <x v="6"/>
    <x v="2"/>
    <x v="0"/>
    <x v="11"/>
    <n v="6009"/>
    <n v="2055656"/>
    <n v="14175"/>
    <n v="276385.43438380479"/>
    <n v="457545.019322231"/>
    <n v="2041481"/>
    <n v="1321725.5462939641"/>
    <s v="Favourable"/>
  </r>
  <r>
    <s v="PID3061"/>
    <x v="185"/>
    <x v="5"/>
    <x v="3"/>
    <x v="1"/>
    <x v="22"/>
    <n v="7529"/>
    <n v="1016836"/>
    <n v="0"/>
    <n v="335908.84092294268"/>
    <n v="160796.08236475766"/>
    <n v="1016836"/>
    <n v="520131.07671229966"/>
    <s v="Favourable"/>
  </r>
  <r>
    <s v="PID3380"/>
    <x v="556"/>
    <x v="5"/>
    <x v="3"/>
    <x v="0"/>
    <x v="37"/>
    <n v="7077"/>
    <n v="1229779"/>
    <n v="59229"/>
    <n v="135982.18799266542"/>
    <n v="370829.25957627571"/>
    <n v="1170550"/>
    <n v="722967.55243105884"/>
    <s v="Favourable"/>
  </r>
  <r>
    <s v="PID3598"/>
    <x v="1264"/>
    <x v="5"/>
    <x v="3"/>
    <x v="0"/>
    <x v="42"/>
    <n v="8925"/>
    <n v="765636"/>
    <n v="47443"/>
    <n v="394441.29970421887"/>
    <n v="166256.91505887662"/>
    <n v="718193"/>
    <n v="204937.78523690451"/>
    <s v="Favourable"/>
  </r>
  <r>
    <s v="PID5623"/>
    <x v="1496"/>
    <x v="6"/>
    <x v="2"/>
    <x v="1"/>
    <x v="8"/>
    <n v="7592"/>
    <n v="1825949"/>
    <n v="25789"/>
    <n v="1473962.6361505243"/>
    <n v="78373.223362693985"/>
    <n v="1800160"/>
    <n v="273613.14048678172"/>
    <s v="Favourable"/>
  </r>
  <r>
    <s v="PID6133"/>
    <x v="1191"/>
    <x v="6"/>
    <x v="2"/>
    <x v="2"/>
    <x v="12"/>
    <n v="8285"/>
    <n v="2451798"/>
    <n v="56873"/>
    <n v="1963383.8451783417"/>
    <n v="282433.17075634201"/>
    <n v="2394925"/>
    <n v="205980.98406531615"/>
    <s v="Favourable"/>
  </r>
  <r>
    <s v="PID6022"/>
    <x v="91"/>
    <x v="5"/>
    <x v="3"/>
    <x v="0"/>
    <x v="25"/>
    <n v="7855"/>
    <n v="412801"/>
    <n v="18420"/>
    <n v="13671.900049614476"/>
    <n v="79550.94554990172"/>
    <n v="394381"/>
    <n v="319578.15440048382"/>
    <s v="Favourable"/>
  </r>
  <r>
    <s v="PID1354"/>
    <x v="633"/>
    <x v="0"/>
    <x v="0"/>
    <x v="1"/>
    <x v="45"/>
    <n v="9324"/>
    <n v="322772"/>
    <n v="0"/>
    <n v="233750.1236033529"/>
    <n v="106189.96932781192"/>
    <n v="322772"/>
    <n v="-17168.092931164836"/>
    <s v="Adverse"/>
  </r>
  <r>
    <s v="PID2780"/>
    <x v="523"/>
    <x v="5"/>
    <x v="3"/>
    <x v="2"/>
    <x v="24"/>
    <n v="7494"/>
    <n v="1404041"/>
    <n v="0"/>
    <n v="638594.62484413839"/>
    <n v="65695.439667963466"/>
    <n v="1404041"/>
    <n v="699750.93548789818"/>
    <s v="Favourable"/>
  </r>
  <r>
    <s v="PID2985"/>
    <x v="1497"/>
    <x v="7"/>
    <x v="0"/>
    <x v="0"/>
    <x v="16"/>
    <n v="6656"/>
    <n v="1259699"/>
    <n v="44978"/>
    <n v="1119272.0827019757"/>
    <n v="220119.21432467562"/>
    <n v="1214721"/>
    <n v="-79692.297026651446"/>
    <s v="Adverse"/>
  </r>
  <r>
    <s v="PID4444"/>
    <x v="840"/>
    <x v="6"/>
    <x v="2"/>
    <x v="1"/>
    <x v="24"/>
    <n v="6185"/>
    <n v="727471"/>
    <n v="48056"/>
    <n v="163706.70036889287"/>
    <n v="150262.40781832256"/>
    <n v="679415"/>
    <n v="413501.8918127846"/>
    <s v="Favourable"/>
  </r>
  <r>
    <s v="PID4821"/>
    <x v="1097"/>
    <x v="6"/>
    <x v="2"/>
    <x v="0"/>
    <x v="20"/>
    <n v="8069"/>
    <n v="301454"/>
    <n v="0"/>
    <n v="108942.05272980059"/>
    <n v="58626.147362222568"/>
    <n v="301454"/>
    <n v="133885.79990797685"/>
    <s v="Favourable"/>
  </r>
  <r>
    <s v="PID2108"/>
    <x v="251"/>
    <x v="5"/>
    <x v="3"/>
    <x v="2"/>
    <x v="13"/>
    <n v="8499"/>
    <n v="1543270"/>
    <n v="52822"/>
    <n v="30581.000085396794"/>
    <n v="385456.3427321678"/>
    <n v="1490448"/>
    <n v="1127232.6571824355"/>
    <s v="Favourable"/>
  </r>
  <r>
    <s v="PID2708"/>
    <x v="26"/>
    <x v="6"/>
    <x v="2"/>
    <x v="1"/>
    <x v="1"/>
    <n v="8585"/>
    <n v="2306031"/>
    <n v="45398"/>
    <n v="1044100.9611841961"/>
    <n v="734524.09068479447"/>
    <n v="2260633"/>
    <n v="527405.94813100947"/>
    <s v="Favourable"/>
  </r>
  <r>
    <s v="PID3310"/>
    <x v="107"/>
    <x v="7"/>
    <x v="0"/>
    <x v="0"/>
    <x v="30"/>
    <n v="8868"/>
    <n v="1282456"/>
    <n v="54868"/>
    <n v="445425.54020559875"/>
    <n v="141656.96900737492"/>
    <n v="1227588"/>
    <n v="695373.49078702636"/>
    <s v="Favourable"/>
  </r>
  <r>
    <s v="PID4969"/>
    <x v="118"/>
    <x v="6"/>
    <x v="2"/>
    <x v="0"/>
    <x v="2"/>
    <n v="9146"/>
    <n v="2058500"/>
    <n v="65277"/>
    <n v="403223.03822634864"/>
    <n v="177385.198374031"/>
    <n v="1993223"/>
    <n v="1477891.7633996203"/>
    <s v="Favourable"/>
  </r>
  <r>
    <s v="PID2138"/>
    <x v="735"/>
    <x v="0"/>
    <x v="0"/>
    <x v="0"/>
    <x v="4"/>
    <n v="7311"/>
    <n v="1572433"/>
    <n v="0"/>
    <n v="1572035.5896406481"/>
    <n v="427109.10757618427"/>
    <n v="1572433"/>
    <n v="-426711.69721683231"/>
    <s v="Adverse"/>
  </r>
  <r>
    <s v="PID2689"/>
    <x v="1265"/>
    <x v="0"/>
    <x v="0"/>
    <x v="0"/>
    <x v="32"/>
    <n v="6626"/>
    <n v="280126"/>
    <n v="11837"/>
    <n v="23270.78871541097"/>
    <n v="75642.662187611175"/>
    <n v="268289"/>
    <n v="181212.54909697786"/>
    <s v="Favourable"/>
  </r>
  <r>
    <s v="PID621"/>
    <x v="280"/>
    <x v="6"/>
    <x v="2"/>
    <x v="2"/>
    <x v="21"/>
    <n v="6380"/>
    <n v="747204"/>
    <n v="0"/>
    <n v="691564.60737330187"/>
    <n v="179828.08595322163"/>
    <n v="747204"/>
    <n v="-124188.69332652353"/>
    <s v="Adverse"/>
  </r>
  <r>
    <s v="PID389"/>
    <x v="346"/>
    <x v="0"/>
    <x v="0"/>
    <x v="0"/>
    <x v="41"/>
    <n v="8213"/>
    <n v="1287551"/>
    <n v="0"/>
    <n v="108293.72196617714"/>
    <n v="411535.60129805148"/>
    <n v="1287551"/>
    <n v="767721.67673577135"/>
    <s v="Favourable"/>
  </r>
  <r>
    <s v="PID2122"/>
    <x v="428"/>
    <x v="7"/>
    <x v="0"/>
    <x v="1"/>
    <x v="11"/>
    <n v="6696"/>
    <n v="406353"/>
    <n v="0"/>
    <n v="60107.28039526513"/>
    <n v="10148.049242412644"/>
    <n v="406353"/>
    <n v="336097.67036232224"/>
    <s v="Favourable"/>
  </r>
  <r>
    <s v="PID4308"/>
    <x v="741"/>
    <x v="0"/>
    <x v="0"/>
    <x v="1"/>
    <x v="10"/>
    <n v="8905"/>
    <n v="1320486"/>
    <n v="45925"/>
    <n v="844221.78253980028"/>
    <n v="401225.5341520303"/>
    <n v="1274561"/>
    <n v="75038.683308169479"/>
    <s v="Favourable"/>
  </r>
  <r>
    <s v="PID2949"/>
    <x v="1212"/>
    <x v="0"/>
    <x v="0"/>
    <x v="0"/>
    <x v="29"/>
    <n v="7591"/>
    <n v="375782"/>
    <n v="38592"/>
    <n v="269135.72840619751"/>
    <n v="25994.492211363886"/>
    <n v="337190"/>
    <n v="80651.779382438632"/>
    <s v="Favourable"/>
  </r>
  <r>
    <s v="PID5569"/>
    <x v="1233"/>
    <x v="7"/>
    <x v="0"/>
    <x v="0"/>
    <x v="41"/>
    <n v="6437"/>
    <n v="1968702"/>
    <n v="16982"/>
    <n v="1323779.6797621115"/>
    <n v="295825.05523935991"/>
    <n v="1951720"/>
    <n v="349097.26499852864"/>
    <s v="Favourable"/>
  </r>
  <r>
    <s v="PID1054"/>
    <x v="499"/>
    <x v="0"/>
    <x v="0"/>
    <x v="1"/>
    <x v="18"/>
    <n v="8678"/>
    <n v="1459826"/>
    <n v="56391"/>
    <n v="923319.02544381213"/>
    <n v="344868.33624853072"/>
    <n v="1403435"/>
    <n v="191638.63830765709"/>
    <s v="Favourable"/>
  </r>
  <r>
    <s v="PID2697"/>
    <x v="25"/>
    <x v="7"/>
    <x v="0"/>
    <x v="0"/>
    <x v="6"/>
    <n v="8860"/>
    <n v="1809995"/>
    <n v="85908"/>
    <n v="1670616.0929999577"/>
    <n v="262526.64929138141"/>
    <n v="1724087"/>
    <n v="-123147.74229133921"/>
    <s v="Adverse"/>
  </r>
  <r>
    <s v="PID3562"/>
    <x v="415"/>
    <x v="0"/>
    <x v="0"/>
    <x v="2"/>
    <x v="17"/>
    <n v="7500"/>
    <n v="1995021"/>
    <n v="19956"/>
    <n v="620337.85724462115"/>
    <n v="177788.13001944954"/>
    <n v="1975065"/>
    <n v="1196895.0127359293"/>
    <s v="Favourable"/>
  </r>
  <r>
    <s v="PID4023"/>
    <x v="617"/>
    <x v="5"/>
    <x v="3"/>
    <x v="0"/>
    <x v="20"/>
    <n v="8354"/>
    <n v="532563"/>
    <n v="0"/>
    <n v="103775.20725477619"/>
    <n v="174971.78274999"/>
    <n v="532563"/>
    <n v="253816.00999523379"/>
    <s v="Favourable"/>
  </r>
  <r>
    <s v="PID4884"/>
    <x v="198"/>
    <x v="5"/>
    <x v="3"/>
    <x v="2"/>
    <x v="15"/>
    <n v="8876"/>
    <n v="2223737"/>
    <n v="47606"/>
    <n v="1717270.6733037697"/>
    <n v="87373.252933556956"/>
    <n v="2176131"/>
    <n v="419093.07376267342"/>
    <s v="Favourable"/>
  </r>
  <r>
    <s v="PID702"/>
    <x v="1306"/>
    <x v="7"/>
    <x v="0"/>
    <x v="2"/>
    <x v="30"/>
    <n v="6740"/>
    <n v="670523"/>
    <n v="17297"/>
    <n v="259704.96560901648"/>
    <n v="44312.606748249927"/>
    <n v="653226"/>
    <n v="366505.42764273362"/>
    <s v="Favourable"/>
  </r>
  <r>
    <s v="PID1065"/>
    <x v="358"/>
    <x v="5"/>
    <x v="3"/>
    <x v="0"/>
    <x v="19"/>
    <n v="5688"/>
    <n v="293330"/>
    <n v="0"/>
    <n v="200590.70881052766"/>
    <n v="62653.677809919122"/>
    <n v="293330"/>
    <n v="30085.613379553193"/>
    <s v="Favourable"/>
  </r>
  <r>
    <s v="PID1305"/>
    <x v="781"/>
    <x v="5"/>
    <x v="3"/>
    <x v="0"/>
    <x v="46"/>
    <n v="9010"/>
    <n v="2384300"/>
    <n v="36105"/>
    <n v="1524600.3617951362"/>
    <n v="422119.89041280461"/>
    <n v="2348195"/>
    <n v="437579.74779205909"/>
    <s v="Favourable"/>
  </r>
  <r>
    <s v="PID2496"/>
    <x v="1498"/>
    <x v="6"/>
    <x v="2"/>
    <x v="0"/>
    <x v="22"/>
    <n v="6876"/>
    <n v="2464776"/>
    <n v="35592"/>
    <n v="289736.74565059802"/>
    <n v="86164.157336623917"/>
    <n v="2429184"/>
    <n v="2088875.097012778"/>
    <s v="Favourable"/>
  </r>
  <r>
    <s v="PID683"/>
    <x v="1032"/>
    <x v="7"/>
    <x v="0"/>
    <x v="1"/>
    <x v="45"/>
    <n v="6271"/>
    <n v="1341500"/>
    <n v="24404"/>
    <n v="773203.73600363813"/>
    <n v="263468.1442470217"/>
    <n v="1317096"/>
    <n v="304828.11974934023"/>
    <s v="Favourable"/>
  </r>
  <r>
    <s v="PID1737"/>
    <x v="959"/>
    <x v="5"/>
    <x v="3"/>
    <x v="1"/>
    <x v="35"/>
    <n v="8316"/>
    <n v="1360130"/>
    <n v="0"/>
    <n v="967904.27199026721"/>
    <n v="139111.4199741082"/>
    <n v="1360130"/>
    <n v="253114.30803562468"/>
    <s v="Favourable"/>
  </r>
  <r>
    <s v="PID2127"/>
    <x v="1276"/>
    <x v="7"/>
    <x v="0"/>
    <x v="0"/>
    <x v="8"/>
    <n v="5598"/>
    <n v="1445950"/>
    <n v="21196"/>
    <n v="1170855.1544448978"/>
    <n v="223693.05860960879"/>
    <n v="1424754"/>
    <n v="51401.786945493426"/>
    <s v="Favourable"/>
  </r>
  <r>
    <s v="PID2233"/>
    <x v="353"/>
    <x v="6"/>
    <x v="2"/>
    <x v="0"/>
    <x v="29"/>
    <n v="8036"/>
    <n v="1098835"/>
    <n v="29440"/>
    <n v="33782.302804792482"/>
    <n v="262333.34923203656"/>
    <n v="1069395"/>
    <n v="802719.34796317096"/>
    <s v="Favourable"/>
  </r>
  <r>
    <s v="PID3582"/>
    <x v="1499"/>
    <x v="7"/>
    <x v="0"/>
    <x v="2"/>
    <x v="31"/>
    <n v="5719"/>
    <n v="928534"/>
    <n v="54244"/>
    <n v="686498.56266786077"/>
    <n v="99423.568116426657"/>
    <n v="874290"/>
    <n v="142611.86921571253"/>
    <s v="Favourable"/>
  </r>
  <r>
    <s v="PID1064"/>
    <x v="1446"/>
    <x v="6"/>
    <x v="2"/>
    <x v="0"/>
    <x v="4"/>
    <n v="6552"/>
    <n v="1402756"/>
    <n v="50032"/>
    <n v="961455.71833109215"/>
    <n v="368363.25938868383"/>
    <n v="1352724"/>
    <n v="72937.022280224133"/>
    <s v="Favourable"/>
  </r>
  <r>
    <s v="PID5574"/>
    <x v="1368"/>
    <x v="5"/>
    <x v="3"/>
    <x v="0"/>
    <x v="36"/>
    <n v="9051"/>
    <n v="2233019"/>
    <n v="21137"/>
    <n v="870899.2261588804"/>
    <n v="422335.30552505259"/>
    <n v="2211882"/>
    <n v="939784.46831606701"/>
    <s v="Favourable"/>
  </r>
  <r>
    <s v="PID1600"/>
    <x v="388"/>
    <x v="5"/>
    <x v="3"/>
    <x v="0"/>
    <x v="42"/>
    <n v="8280"/>
    <n v="712219"/>
    <n v="37591"/>
    <n v="363519.20919692551"/>
    <n v="12424.975242378116"/>
    <n v="674628"/>
    <n v="336274.81556069636"/>
    <s v="Favourable"/>
  </r>
  <r>
    <s v="PID6203"/>
    <x v="470"/>
    <x v="6"/>
    <x v="2"/>
    <x v="1"/>
    <x v="22"/>
    <n v="9283"/>
    <n v="1278758"/>
    <n v="83839"/>
    <n v="410888.48318696505"/>
    <n v="76494.33869642044"/>
    <n v="1194919"/>
    <n v="791375.17811661446"/>
    <s v="Favourable"/>
  </r>
  <r>
    <s v="PID6241"/>
    <x v="88"/>
    <x v="5"/>
    <x v="3"/>
    <x v="0"/>
    <x v="14"/>
    <n v="8362"/>
    <n v="1460683"/>
    <n v="0"/>
    <n v="401435.765139169"/>
    <n v="319586.02223142219"/>
    <n v="1460683"/>
    <n v="739661.21262940881"/>
    <s v="Favourable"/>
  </r>
  <r>
    <s v="PID2305"/>
    <x v="1278"/>
    <x v="7"/>
    <x v="0"/>
    <x v="0"/>
    <x v="28"/>
    <n v="6984"/>
    <n v="655085"/>
    <n v="27879"/>
    <n v="552328.35347318195"/>
    <n v="47075.00767482505"/>
    <n v="627206"/>
    <n v="55681.638851993019"/>
    <s v="Favourable"/>
  </r>
  <r>
    <s v="PID4623"/>
    <x v="635"/>
    <x v="7"/>
    <x v="0"/>
    <x v="2"/>
    <x v="29"/>
    <n v="6494"/>
    <n v="1306082"/>
    <n v="0"/>
    <n v="95423.778359889839"/>
    <n v="402498.23095344356"/>
    <n v="1306082"/>
    <n v="808159.99068666657"/>
    <s v="Favourable"/>
  </r>
  <r>
    <s v="PID1689"/>
    <x v="1457"/>
    <x v="0"/>
    <x v="0"/>
    <x v="1"/>
    <x v="8"/>
    <n v="5777"/>
    <n v="1273297"/>
    <n v="0"/>
    <n v="587909.35420033778"/>
    <n v="355711.26978717698"/>
    <n v="1273297"/>
    <n v="329676.37601248524"/>
    <s v="Favourable"/>
  </r>
  <r>
    <s v="PID2958"/>
    <x v="1208"/>
    <x v="0"/>
    <x v="0"/>
    <x v="0"/>
    <x v="39"/>
    <n v="5870"/>
    <n v="1297289"/>
    <n v="23732"/>
    <n v="254878.03668472217"/>
    <n v="79679.575533493509"/>
    <n v="1273557"/>
    <n v="962731.38778178429"/>
    <s v="Favourable"/>
  </r>
  <r>
    <s v="PID2962"/>
    <x v="1500"/>
    <x v="7"/>
    <x v="0"/>
    <x v="2"/>
    <x v="38"/>
    <n v="5751"/>
    <n v="1326831"/>
    <n v="28813"/>
    <n v="1245231.5569857601"/>
    <n v="273607.08410237695"/>
    <n v="1298018"/>
    <n v="-192007.64108813694"/>
    <s v="Adverse"/>
  </r>
  <r>
    <s v="PID3032"/>
    <x v="328"/>
    <x v="6"/>
    <x v="2"/>
    <x v="1"/>
    <x v="14"/>
    <n v="8282"/>
    <n v="1243803"/>
    <n v="16452"/>
    <n v="209121.06722524567"/>
    <n v="309090.77439042495"/>
    <n v="1227351"/>
    <n v="725591.15838432941"/>
    <s v="Favourable"/>
  </r>
  <r>
    <s v="PID5368"/>
    <x v="1268"/>
    <x v="6"/>
    <x v="2"/>
    <x v="0"/>
    <x v="31"/>
    <n v="7356"/>
    <n v="673313"/>
    <n v="52445"/>
    <n v="222996.52211543446"/>
    <n v="60828.165523167663"/>
    <n v="620868"/>
    <n v="389488.3123613979"/>
    <s v="Favourable"/>
  </r>
  <r>
    <s v="PID5371"/>
    <x v="922"/>
    <x v="7"/>
    <x v="0"/>
    <x v="0"/>
    <x v="4"/>
    <n v="9248"/>
    <n v="2062895"/>
    <n v="17411"/>
    <n v="1286279.8867077809"/>
    <n v="338136.14742796862"/>
    <n v="2045484"/>
    <n v="438478.96586425044"/>
    <s v="Favourable"/>
  </r>
  <r>
    <s v="PID998"/>
    <x v="1332"/>
    <x v="6"/>
    <x v="2"/>
    <x v="2"/>
    <x v="36"/>
    <n v="5555"/>
    <n v="259962"/>
    <n v="29282"/>
    <n v="129087.93687964868"/>
    <n v="43261.582753972747"/>
    <n v="230680"/>
    <n v="87612.480366378557"/>
    <s v="Favourable"/>
  </r>
  <r>
    <s v="PID1586"/>
    <x v="1436"/>
    <x v="6"/>
    <x v="2"/>
    <x v="0"/>
    <x v="13"/>
    <n v="8993"/>
    <n v="2092977"/>
    <n v="85843"/>
    <n v="547150.11417988164"/>
    <n v="22967.835225500592"/>
    <n v="2007134"/>
    <n v="1522859.0505946176"/>
    <s v="Favourable"/>
  </r>
  <r>
    <s v="PID2058"/>
    <x v="976"/>
    <x v="0"/>
    <x v="0"/>
    <x v="0"/>
    <x v="43"/>
    <n v="5809"/>
    <n v="1572250"/>
    <n v="28842"/>
    <n v="970908.41219021601"/>
    <n v="240499.54205826097"/>
    <n v="1543408"/>
    <n v="360842.04575152299"/>
    <s v="Favourable"/>
  </r>
  <r>
    <s v="PID3570"/>
    <x v="1501"/>
    <x v="0"/>
    <x v="0"/>
    <x v="0"/>
    <x v="12"/>
    <n v="9103"/>
    <n v="496961"/>
    <n v="51600"/>
    <n v="42398.358155214366"/>
    <n v="81124.038461491509"/>
    <n v="445361"/>
    <n v="373438.60338329413"/>
    <s v="Favourable"/>
  </r>
  <r>
    <s v="PID5617"/>
    <x v="871"/>
    <x v="5"/>
    <x v="3"/>
    <x v="1"/>
    <x v="27"/>
    <n v="8224"/>
    <n v="1984287"/>
    <n v="96923"/>
    <n v="1978929.7068208887"/>
    <n v="438025.96361654199"/>
    <n v="1887364"/>
    <n v="-432668.6704374305"/>
    <s v="Adverse"/>
  </r>
  <r>
    <s v="PID1771"/>
    <x v="1502"/>
    <x v="7"/>
    <x v="0"/>
    <x v="1"/>
    <x v="11"/>
    <n v="6312"/>
    <n v="1948114"/>
    <n v="41053"/>
    <n v="1685699.4638974129"/>
    <n v="216233.53820907636"/>
    <n v="1907061"/>
    <n v="46180.997893510852"/>
    <s v="Favourable"/>
  </r>
  <r>
    <s v="PID4329"/>
    <x v="1031"/>
    <x v="6"/>
    <x v="2"/>
    <x v="2"/>
    <x v="2"/>
    <n v="7351"/>
    <n v="2279603"/>
    <n v="25960"/>
    <n v="1206874.45882296"/>
    <n v="384805.07601263857"/>
    <n v="2253643"/>
    <n v="687923.46516440134"/>
    <s v="Favourable"/>
  </r>
  <r>
    <s v="PID5127"/>
    <x v="100"/>
    <x v="6"/>
    <x v="2"/>
    <x v="2"/>
    <x v="37"/>
    <n v="7840"/>
    <n v="923577"/>
    <n v="56919"/>
    <n v="715077.93127299368"/>
    <n v="70634.439177909793"/>
    <n v="866658"/>
    <n v="137864.62954909657"/>
    <s v="Favourable"/>
  </r>
  <r>
    <s v="PID1364"/>
    <x v="683"/>
    <x v="6"/>
    <x v="2"/>
    <x v="0"/>
    <x v="14"/>
    <n v="6838"/>
    <n v="1730822"/>
    <n v="13773"/>
    <n v="1366857.5226562803"/>
    <n v="79076.809945409434"/>
    <n v="1717049"/>
    <n v="284887.66739831027"/>
    <s v="Favourable"/>
  </r>
  <r>
    <s v="PID3371"/>
    <x v="728"/>
    <x v="5"/>
    <x v="3"/>
    <x v="1"/>
    <x v="27"/>
    <n v="6439"/>
    <n v="2065553"/>
    <n v="0"/>
    <n v="1470310.4408190281"/>
    <n v="243028.18018399426"/>
    <n v="2065553"/>
    <n v="352214.37899697758"/>
    <s v="Favourable"/>
  </r>
  <r>
    <s v="PID4724"/>
    <x v="1063"/>
    <x v="0"/>
    <x v="0"/>
    <x v="2"/>
    <x v="21"/>
    <n v="8936"/>
    <n v="547290"/>
    <n v="60599"/>
    <n v="37838.64756003482"/>
    <n v="2649.5246171331723"/>
    <n v="486691"/>
    <n v="506801.82782283198"/>
    <s v="Favourable"/>
  </r>
  <r>
    <s v="PID2503"/>
    <x v="1386"/>
    <x v="6"/>
    <x v="2"/>
    <x v="1"/>
    <x v="9"/>
    <n v="7905"/>
    <n v="2445655"/>
    <n v="17134"/>
    <n v="389714.93120336841"/>
    <n v="392268.19703402981"/>
    <n v="2428521"/>
    <n v="1663671.8717626017"/>
    <s v="Favourable"/>
  </r>
  <r>
    <s v="PID4986"/>
    <x v="453"/>
    <x v="7"/>
    <x v="0"/>
    <x v="2"/>
    <x v="9"/>
    <n v="8438"/>
    <n v="1469952"/>
    <n v="18078"/>
    <n v="935526.64289501787"/>
    <n v="269545.43761624431"/>
    <n v="1451874"/>
    <n v="264879.91948873783"/>
    <s v="Favourable"/>
  </r>
  <r>
    <s v="PID314"/>
    <x v="146"/>
    <x v="7"/>
    <x v="0"/>
    <x v="1"/>
    <x v="15"/>
    <n v="8284"/>
    <n v="1140301"/>
    <n v="0"/>
    <n v="66076.859427309464"/>
    <n v="214777.04498203157"/>
    <n v="1140301"/>
    <n v="859447.09559065895"/>
    <s v="Favourable"/>
  </r>
  <r>
    <s v="PID4614"/>
    <x v="615"/>
    <x v="7"/>
    <x v="0"/>
    <x v="1"/>
    <x v="2"/>
    <n v="8739"/>
    <n v="819966"/>
    <n v="17305"/>
    <n v="49420.374886045349"/>
    <n v="79902.373350588241"/>
    <n v="802661"/>
    <n v="690643.2517633664"/>
    <s v="Favourable"/>
  </r>
  <r>
    <s v="PID5938"/>
    <x v="503"/>
    <x v="7"/>
    <x v="0"/>
    <x v="2"/>
    <x v="44"/>
    <n v="8840"/>
    <n v="596044"/>
    <n v="0"/>
    <n v="97525.282948065156"/>
    <n v="19377.019905785899"/>
    <n v="596044"/>
    <n v="479141.69714614894"/>
    <s v="Favourable"/>
  </r>
  <r>
    <s v="PID978"/>
    <x v="31"/>
    <x v="0"/>
    <x v="0"/>
    <x v="1"/>
    <x v="25"/>
    <n v="7271"/>
    <n v="2089113"/>
    <n v="51841"/>
    <n v="1227054.9617583584"/>
    <n v="253657.91810120814"/>
    <n v="2037272"/>
    <n v="608400.12014043354"/>
    <s v="Favourable"/>
  </r>
  <r>
    <s v="PID5818"/>
    <x v="924"/>
    <x v="7"/>
    <x v="0"/>
    <x v="1"/>
    <x v="22"/>
    <n v="6404"/>
    <n v="1879391"/>
    <n v="45564"/>
    <n v="1542738.2698890644"/>
    <n v="618575.730696082"/>
    <n v="1833827"/>
    <n v="-281923.00058514625"/>
    <s v="Adverse"/>
  </r>
  <r>
    <s v="PID1386"/>
    <x v="509"/>
    <x v="6"/>
    <x v="2"/>
    <x v="0"/>
    <x v="40"/>
    <n v="8260"/>
    <n v="2033322"/>
    <n v="0"/>
    <n v="1694985.0392838484"/>
    <n v="184372.23157137691"/>
    <n v="2033322"/>
    <n v="153964.72914477484"/>
    <s v="Favourable"/>
  </r>
  <r>
    <s v="PID1638"/>
    <x v="1101"/>
    <x v="6"/>
    <x v="2"/>
    <x v="1"/>
    <x v="13"/>
    <n v="8781"/>
    <n v="1183372"/>
    <n v="48063"/>
    <n v="943854.76542730338"/>
    <n v="251364.5823845391"/>
    <n v="1135309"/>
    <n v="-11847.34781184257"/>
    <s v="Adverse"/>
  </r>
  <r>
    <s v="PID2327"/>
    <x v="788"/>
    <x v="6"/>
    <x v="2"/>
    <x v="1"/>
    <x v="17"/>
    <n v="6879"/>
    <n v="2334160"/>
    <n v="32270"/>
    <n v="584147.58485928376"/>
    <n v="56185.726189867186"/>
    <n v="2301890"/>
    <n v="1693826.688950849"/>
    <s v="Favourable"/>
  </r>
  <r>
    <s v="PID2399"/>
    <x v="753"/>
    <x v="7"/>
    <x v="0"/>
    <x v="2"/>
    <x v="31"/>
    <n v="6480"/>
    <n v="1961302"/>
    <n v="35066"/>
    <n v="1434409.5269660482"/>
    <n v="118117.70438400877"/>
    <n v="1926236"/>
    <n v="408774.76864994317"/>
    <s v="Favourable"/>
  </r>
  <r>
    <s v="PID3107"/>
    <x v="968"/>
    <x v="7"/>
    <x v="0"/>
    <x v="1"/>
    <x v="15"/>
    <n v="8611"/>
    <n v="1933365"/>
    <n v="24014"/>
    <n v="1658733.7531423513"/>
    <n v="267586.00910325343"/>
    <n v="1909351"/>
    <n v="7045.2377543952316"/>
    <s v="Favourable"/>
  </r>
  <r>
    <s v="PID679"/>
    <x v="214"/>
    <x v="7"/>
    <x v="0"/>
    <x v="1"/>
    <x v="17"/>
    <n v="8667"/>
    <n v="1384906"/>
    <n v="0"/>
    <n v="1309811.1964816223"/>
    <n v="444681.65107389999"/>
    <n v="1384906"/>
    <n v="-369586.84755552234"/>
    <s v="Adverse"/>
  </r>
  <r>
    <s v="PID1583"/>
    <x v="1380"/>
    <x v="7"/>
    <x v="0"/>
    <x v="1"/>
    <x v="5"/>
    <n v="8897"/>
    <n v="1064857"/>
    <n v="13300"/>
    <n v="402012.67232240108"/>
    <n v="141820.72192155625"/>
    <n v="1051557"/>
    <n v="521023.60575604264"/>
    <s v="Favourable"/>
  </r>
  <r>
    <s v="PID3155"/>
    <x v="658"/>
    <x v="6"/>
    <x v="2"/>
    <x v="2"/>
    <x v="45"/>
    <n v="8629"/>
    <n v="1204594"/>
    <n v="43591"/>
    <n v="912841.05531373527"/>
    <n v="143065.13775427715"/>
    <n v="1161003"/>
    <n v="148687.80693198764"/>
    <s v="Favourable"/>
  </r>
  <r>
    <s v="PID3904"/>
    <x v="165"/>
    <x v="6"/>
    <x v="2"/>
    <x v="1"/>
    <x v="14"/>
    <n v="8502"/>
    <n v="524815"/>
    <n v="32240"/>
    <n v="497485.89255255793"/>
    <n v="576.50628927155617"/>
    <n v="492575"/>
    <n v="26752.601158170495"/>
    <s v="Favourable"/>
  </r>
  <r>
    <s v="PID4954"/>
    <x v="1269"/>
    <x v="7"/>
    <x v="0"/>
    <x v="0"/>
    <x v="18"/>
    <n v="7777"/>
    <n v="403823"/>
    <n v="15045"/>
    <n v="197832.99296691132"/>
    <n v="46616.368400647414"/>
    <n v="388778"/>
    <n v="159373.63863244126"/>
    <s v="Favourable"/>
  </r>
  <r>
    <s v="PID5717"/>
    <x v="61"/>
    <x v="6"/>
    <x v="2"/>
    <x v="2"/>
    <x v="21"/>
    <n v="8940"/>
    <n v="2112231"/>
    <n v="0"/>
    <n v="1095276.8459649656"/>
    <n v="689676.40633921034"/>
    <n v="2112231"/>
    <n v="327277.74769582413"/>
    <s v="Favourable"/>
  </r>
  <r>
    <s v="PID5743"/>
    <x v="187"/>
    <x v="7"/>
    <x v="0"/>
    <x v="0"/>
    <x v="46"/>
    <n v="6580"/>
    <n v="1330182"/>
    <n v="0"/>
    <n v="759012.24021322338"/>
    <n v="231435.55843349453"/>
    <n v="1330182"/>
    <n v="339734.20135328209"/>
    <s v="Favourable"/>
  </r>
  <r>
    <s v="PID508"/>
    <x v="1495"/>
    <x v="6"/>
    <x v="2"/>
    <x v="0"/>
    <x v="46"/>
    <n v="7369"/>
    <n v="1675231"/>
    <n v="0"/>
    <n v="818915.09188547742"/>
    <n v="116551.18312062156"/>
    <n v="1675231"/>
    <n v="739764.72499390098"/>
    <s v="Favourable"/>
  </r>
  <r>
    <s v="PID1085"/>
    <x v="1503"/>
    <x v="0"/>
    <x v="0"/>
    <x v="2"/>
    <x v="13"/>
    <n v="6909"/>
    <n v="857840"/>
    <n v="50327"/>
    <n v="132858.03473394673"/>
    <n v="57570.85527733589"/>
    <n v="807513"/>
    <n v="667411.10998871736"/>
    <s v="Favourable"/>
  </r>
  <r>
    <s v="PID1332"/>
    <x v="469"/>
    <x v="0"/>
    <x v="0"/>
    <x v="1"/>
    <x v="22"/>
    <n v="5608"/>
    <n v="1305852"/>
    <n v="0"/>
    <n v="1271688.94859348"/>
    <n v="116730.76245166024"/>
    <n v="1305852"/>
    <n v="-82567.711045140401"/>
    <s v="Adverse"/>
  </r>
  <r>
    <s v="PID6297"/>
    <x v="985"/>
    <x v="6"/>
    <x v="2"/>
    <x v="0"/>
    <x v="41"/>
    <n v="8877"/>
    <n v="282314"/>
    <n v="0"/>
    <n v="278654.87165566755"/>
    <n v="62868.964327467409"/>
    <n v="282314"/>
    <n v="-59209.835983134981"/>
    <s v="Adverse"/>
  </r>
  <r>
    <s v="PID4469"/>
    <x v="68"/>
    <x v="6"/>
    <x v="2"/>
    <x v="2"/>
    <x v="35"/>
    <n v="8420"/>
    <n v="268933"/>
    <n v="0"/>
    <n v="214081.01072263034"/>
    <n v="64988.037189722258"/>
    <n v="268933"/>
    <n v="-10136.047912352602"/>
    <s v="Adverse"/>
  </r>
  <r>
    <s v="PID2137"/>
    <x v="151"/>
    <x v="6"/>
    <x v="2"/>
    <x v="0"/>
    <x v="44"/>
    <n v="9332"/>
    <n v="1374863"/>
    <n v="28270"/>
    <n v="346764.55678177171"/>
    <n v="177942.30371042181"/>
    <n v="1346593"/>
    <n v="850156.13950780651"/>
    <s v="Favourable"/>
  </r>
  <r>
    <s v="PID437"/>
    <x v="338"/>
    <x v="7"/>
    <x v="0"/>
    <x v="1"/>
    <x v="10"/>
    <n v="8683"/>
    <n v="276160"/>
    <n v="0"/>
    <n v="99023.190399693252"/>
    <n v="50446.105431845695"/>
    <n v="276160"/>
    <n v="126690.70416846106"/>
    <s v="Favourable"/>
  </r>
  <r>
    <s v="PID442"/>
    <x v="1504"/>
    <x v="0"/>
    <x v="0"/>
    <x v="2"/>
    <x v="30"/>
    <n v="7253"/>
    <n v="1484489"/>
    <n v="33580"/>
    <n v="326941.3666966203"/>
    <n v="275726.1600231757"/>
    <n v="1450909"/>
    <n v="881821.47328020399"/>
    <s v="Favourable"/>
  </r>
  <r>
    <s v="PID443"/>
    <x v="164"/>
    <x v="0"/>
    <x v="0"/>
    <x v="2"/>
    <x v="44"/>
    <n v="8268"/>
    <n v="714168"/>
    <n v="0"/>
    <n v="203860.95836087011"/>
    <n v="164076.54297029221"/>
    <n v="714168"/>
    <n v="346230.49866883771"/>
    <s v="Favourable"/>
  </r>
  <r>
    <s v="PID3148"/>
    <x v="767"/>
    <x v="6"/>
    <x v="2"/>
    <x v="2"/>
    <x v="31"/>
    <n v="9299"/>
    <n v="1555805"/>
    <n v="0"/>
    <n v="1169084.2492547517"/>
    <n v="429183.93586321035"/>
    <n v="1555805"/>
    <n v="-42463.185117962072"/>
    <s v="Adverse"/>
  </r>
  <r>
    <s v="PID2309"/>
    <x v="83"/>
    <x v="7"/>
    <x v="0"/>
    <x v="2"/>
    <x v="3"/>
    <n v="6855"/>
    <n v="1505451"/>
    <n v="53056"/>
    <n v="291234.11579745729"/>
    <n v="340782.60155089962"/>
    <n v="1452395"/>
    <n v="873434.28265164304"/>
    <s v="Favourable"/>
  </r>
  <r>
    <s v="PID2741"/>
    <x v="606"/>
    <x v="7"/>
    <x v="0"/>
    <x v="0"/>
    <x v="34"/>
    <n v="7442"/>
    <n v="1037186"/>
    <n v="47546"/>
    <n v="385332.26194708073"/>
    <n v="214731.0143629527"/>
    <n v="989640"/>
    <n v="437122.7236899666"/>
    <s v="Favourable"/>
  </r>
  <r>
    <s v="PID2756"/>
    <x v="1505"/>
    <x v="0"/>
    <x v="0"/>
    <x v="1"/>
    <x v="24"/>
    <n v="7074"/>
    <n v="1736555"/>
    <n v="59055"/>
    <n v="1323441.5611943253"/>
    <n v="434051.61201424332"/>
    <n v="1677500"/>
    <n v="-20938.173208568711"/>
    <s v="Adverse"/>
  </r>
  <r>
    <s v="PID3956"/>
    <x v="257"/>
    <x v="6"/>
    <x v="2"/>
    <x v="0"/>
    <x v="29"/>
    <n v="6805"/>
    <n v="2015162"/>
    <n v="87201"/>
    <n v="1929054.0801047827"/>
    <n v="620279.2752512818"/>
    <n v="1927961"/>
    <n v="-534171.35535606463"/>
    <s v="Adverse"/>
  </r>
  <r>
    <s v="PID5303"/>
    <x v="1065"/>
    <x v="5"/>
    <x v="3"/>
    <x v="0"/>
    <x v="31"/>
    <n v="8117"/>
    <n v="1761979"/>
    <n v="45734"/>
    <n v="1562155.4166077839"/>
    <n v="286179.56242115103"/>
    <n v="1716245"/>
    <n v="-86355.979028934846"/>
    <s v="Adverse"/>
  </r>
  <r>
    <s v="PID6058"/>
    <x v="1272"/>
    <x v="7"/>
    <x v="0"/>
    <x v="2"/>
    <x v="10"/>
    <n v="9431"/>
    <n v="2315535"/>
    <n v="57860"/>
    <n v="237177.31384337947"/>
    <n v="551843.86528132122"/>
    <n v="2257675"/>
    <n v="1526513.8208752992"/>
    <s v="Favourable"/>
  </r>
  <r>
    <s v="PID6349"/>
    <x v="1025"/>
    <x v="7"/>
    <x v="0"/>
    <x v="2"/>
    <x v="13"/>
    <n v="6034"/>
    <n v="485386"/>
    <n v="43504"/>
    <n v="229260.23100239655"/>
    <n v="28432.241627279476"/>
    <n v="441882"/>
    <n v="227693.52737032398"/>
    <s v="Favourable"/>
  </r>
  <r>
    <s v="PID1873"/>
    <x v="1057"/>
    <x v="5"/>
    <x v="3"/>
    <x v="2"/>
    <x v="17"/>
    <n v="8490"/>
    <n v="820062"/>
    <n v="0"/>
    <n v="139084.05972767551"/>
    <n v="200436.33111049049"/>
    <n v="820062"/>
    <n v="480541.609161834"/>
    <s v="Favourable"/>
  </r>
  <r>
    <s v="PID1939"/>
    <x v="1145"/>
    <x v="6"/>
    <x v="2"/>
    <x v="0"/>
    <x v="7"/>
    <n v="8609"/>
    <n v="1072799"/>
    <n v="0"/>
    <n v="9533.7532262712648"/>
    <n v="170482.68258360794"/>
    <n v="1072799"/>
    <n v="892782.56419012079"/>
    <s v="Favourable"/>
  </r>
  <r>
    <s v="PID3886"/>
    <x v="1025"/>
    <x v="7"/>
    <x v="0"/>
    <x v="1"/>
    <x v="29"/>
    <n v="7686"/>
    <n v="1790490"/>
    <n v="47351"/>
    <n v="1420087.6539326229"/>
    <n v="166271.09606203649"/>
    <n v="1743139"/>
    <n v="204131.25000534067"/>
    <s v="Favourable"/>
  </r>
  <r>
    <s v="PID4059"/>
    <x v="1506"/>
    <x v="0"/>
    <x v="0"/>
    <x v="0"/>
    <x v="22"/>
    <n v="6672"/>
    <n v="2468587"/>
    <n v="29485"/>
    <n v="1858600.7017900362"/>
    <n v="312048.97696395981"/>
    <n v="2439102"/>
    <n v="297937.3212460042"/>
    <s v="Favourable"/>
  </r>
  <r>
    <s v="PID2679"/>
    <x v="42"/>
    <x v="0"/>
    <x v="0"/>
    <x v="0"/>
    <x v="35"/>
    <n v="8243"/>
    <n v="2405401"/>
    <n v="0"/>
    <n v="2094817.5005143031"/>
    <n v="363696.65937005676"/>
    <n v="2405401"/>
    <n v="-53113.159884359688"/>
    <s v="Adverse"/>
  </r>
  <r>
    <s v="PID6346"/>
    <x v="484"/>
    <x v="6"/>
    <x v="2"/>
    <x v="1"/>
    <x v="32"/>
    <n v="6791"/>
    <n v="2144534"/>
    <n v="43606"/>
    <n v="1673649.6746940818"/>
    <n v="52127.090022982011"/>
    <n v="2100928"/>
    <n v="418757.23528293613"/>
    <s v="Favourable"/>
  </r>
  <r>
    <s v="PID4536"/>
    <x v="1071"/>
    <x v="7"/>
    <x v="0"/>
    <x v="0"/>
    <x v="7"/>
    <n v="6275"/>
    <n v="861171"/>
    <n v="77558"/>
    <n v="220750.56819744193"/>
    <n v="219729.65478712393"/>
    <n v="783613"/>
    <n v="420690.77701543411"/>
    <s v="Favourable"/>
  </r>
  <r>
    <s v="PID1204"/>
    <x v="710"/>
    <x v="6"/>
    <x v="2"/>
    <x v="2"/>
    <x v="42"/>
    <n v="7768"/>
    <n v="567063"/>
    <n v="0"/>
    <n v="507159.60918660223"/>
    <n v="41452.818057821183"/>
    <n v="567063"/>
    <n v="18450.572755576577"/>
    <s v="Favourable"/>
  </r>
  <r>
    <s v="PID454"/>
    <x v="990"/>
    <x v="6"/>
    <x v="2"/>
    <x v="0"/>
    <x v="38"/>
    <n v="6870"/>
    <n v="2419841"/>
    <n v="42435"/>
    <n v="908549.21464272134"/>
    <n v="743952.99876843719"/>
    <n v="2377406"/>
    <n v="767338.78658884158"/>
    <s v="Favourable"/>
  </r>
  <r>
    <s v="PID3865"/>
    <x v="1428"/>
    <x v="6"/>
    <x v="2"/>
    <x v="1"/>
    <x v="5"/>
    <n v="6200"/>
    <n v="2089602"/>
    <n v="19098"/>
    <n v="336237.68715482502"/>
    <n v="494782.21403606102"/>
    <n v="2070504"/>
    <n v="1258582.098809114"/>
    <s v="Favourable"/>
  </r>
  <r>
    <s v="PID4247"/>
    <x v="129"/>
    <x v="5"/>
    <x v="3"/>
    <x v="1"/>
    <x v="43"/>
    <n v="8796"/>
    <n v="1753112"/>
    <n v="23607"/>
    <n v="1475411.8762198694"/>
    <n v="550379.30143563764"/>
    <n v="1729505"/>
    <n v="-272679.17765550688"/>
    <s v="Adverse"/>
  </r>
  <r>
    <s v="PID4563"/>
    <x v="32"/>
    <x v="5"/>
    <x v="3"/>
    <x v="0"/>
    <x v="44"/>
    <n v="9223"/>
    <n v="1380645"/>
    <n v="0"/>
    <n v="709951.72984581906"/>
    <n v="229048.08713761557"/>
    <n v="1380645"/>
    <n v="441645.1830165654"/>
    <s v="Favourable"/>
  </r>
  <r>
    <s v="PID6238"/>
    <x v="1306"/>
    <x v="0"/>
    <x v="0"/>
    <x v="0"/>
    <x v="16"/>
    <n v="8473"/>
    <n v="1818788"/>
    <n v="23925"/>
    <n v="820492.64351774252"/>
    <n v="204268.63770546776"/>
    <n v="1794863"/>
    <n v="794026.71877678973"/>
    <s v="Favourable"/>
  </r>
  <r>
    <s v="PID1326"/>
    <x v="711"/>
    <x v="5"/>
    <x v="3"/>
    <x v="2"/>
    <x v="19"/>
    <n v="7945"/>
    <n v="1112896"/>
    <n v="47078"/>
    <n v="1087243.7198125571"/>
    <n v="273911.16335873597"/>
    <n v="1065818"/>
    <n v="-248258.88317129295"/>
    <s v="Adverse"/>
  </r>
  <r>
    <s v="PID1343"/>
    <x v="159"/>
    <x v="6"/>
    <x v="2"/>
    <x v="2"/>
    <x v="41"/>
    <n v="5992"/>
    <n v="1759757"/>
    <n v="12716"/>
    <n v="1171364.8103977402"/>
    <n v="586508.69330181717"/>
    <n v="1747041"/>
    <n v="1883.4963004426099"/>
    <s v="Favourable"/>
  </r>
  <r>
    <s v="PID4063"/>
    <x v="689"/>
    <x v="6"/>
    <x v="2"/>
    <x v="1"/>
    <x v="45"/>
    <n v="6505"/>
    <n v="878671"/>
    <n v="17900"/>
    <n v="634541.41009814886"/>
    <n v="179223.5217019158"/>
    <n v="860771"/>
    <n v="64906.068199935369"/>
    <s v="Favourable"/>
  </r>
  <r>
    <s v="PID1519"/>
    <x v="1290"/>
    <x v="6"/>
    <x v="2"/>
    <x v="1"/>
    <x v="33"/>
    <n v="7769"/>
    <n v="1639551"/>
    <n v="38459"/>
    <n v="1587066.1509867406"/>
    <n v="7736.5367951732378"/>
    <n v="1601092"/>
    <n v="44748.312218086096"/>
    <s v="Favourable"/>
  </r>
  <r>
    <s v="PID4957"/>
    <x v="321"/>
    <x v="7"/>
    <x v="0"/>
    <x v="1"/>
    <x v="35"/>
    <n v="9342"/>
    <n v="1964651"/>
    <n v="49576"/>
    <n v="1603328.6810955897"/>
    <n v="244715.9204905378"/>
    <n v="1915075"/>
    <n v="116606.39841387258"/>
    <s v="Favourable"/>
  </r>
  <r>
    <s v="PID2653"/>
    <x v="84"/>
    <x v="6"/>
    <x v="2"/>
    <x v="2"/>
    <x v="15"/>
    <n v="9042"/>
    <n v="2115062"/>
    <n v="27630"/>
    <n v="1804350.9082213729"/>
    <n v="176290.44468231557"/>
    <n v="2087432"/>
    <n v="134420.64709631167"/>
    <s v="Favourable"/>
  </r>
  <r>
    <s v="PID3851"/>
    <x v="1428"/>
    <x v="6"/>
    <x v="2"/>
    <x v="2"/>
    <x v="1"/>
    <n v="5596"/>
    <n v="926961"/>
    <n v="0"/>
    <n v="279089.0713194345"/>
    <n v="214338.41660138904"/>
    <n v="926961"/>
    <n v="433533.51207917649"/>
    <s v="Favourable"/>
  </r>
  <r>
    <s v="PID3648"/>
    <x v="1390"/>
    <x v="7"/>
    <x v="0"/>
    <x v="0"/>
    <x v="33"/>
    <n v="6262"/>
    <n v="995804"/>
    <n v="55470"/>
    <n v="489918.14945427811"/>
    <n v="157092.45605843162"/>
    <n v="940334"/>
    <n v="348793.39448729029"/>
    <s v="Favourable"/>
  </r>
  <r>
    <s v="PID4119"/>
    <x v="251"/>
    <x v="5"/>
    <x v="3"/>
    <x v="2"/>
    <x v="11"/>
    <n v="5884"/>
    <n v="250445"/>
    <n v="0"/>
    <n v="112865.00790822618"/>
    <n v="3676.806340553378"/>
    <n v="250445"/>
    <n v="133903.18575122044"/>
    <s v="Favourable"/>
  </r>
  <r>
    <s v="PID5085"/>
    <x v="382"/>
    <x v="0"/>
    <x v="0"/>
    <x v="0"/>
    <x v="29"/>
    <n v="5867"/>
    <n v="1289917"/>
    <n v="0"/>
    <n v="1063850.332671759"/>
    <n v="20618.75433334324"/>
    <n v="1289917"/>
    <n v="205447.91299489792"/>
    <s v="Favourable"/>
  </r>
  <r>
    <s v="PID647"/>
    <x v="1410"/>
    <x v="5"/>
    <x v="3"/>
    <x v="0"/>
    <x v="37"/>
    <n v="6365"/>
    <n v="1460667"/>
    <n v="18893"/>
    <n v="815564.96236940462"/>
    <n v="19162.377701376077"/>
    <n v="1441774"/>
    <n v="625939.65992921928"/>
    <s v="Favourable"/>
  </r>
  <r>
    <s v="PID1134"/>
    <x v="210"/>
    <x v="0"/>
    <x v="0"/>
    <x v="0"/>
    <x v="2"/>
    <n v="8331"/>
    <n v="277988"/>
    <n v="36363"/>
    <n v="68174.061764651269"/>
    <n v="45139.618156728946"/>
    <n v="241625"/>
    <n v="164674.32007861978"/>
    <s v="Favourable"/>
  </r>
  <r>
    <s v="PID1262"/>
    <x v="296"/>
    <x v="6"/>
    <x v="2"/>
    <x v="0"/>
    <x v="11"/>
    <n v="6096"/>
    <n v="1767044"/>
    <n v="35306"/>
    <n v="546085.51869285398"/>
    <n v="135134.23504343003"/>
    <n v="1731738"/>
    <n v="1085824.2462637159"/>
    <s v="Favourable"/>
  </r>
  <r>
    <s v="PID1278"/>
    <x v="971"/>
    <x v="5"/>
    <x v="3"/>
    <x v="0"/>
    <x v="9"/>
    <n v="5901"/>
    <n v="662471"/>
    <n v="0"/>
    <n v="273220.6412914159"/>
    <n v="52647.037186297966"/>
    <n v="662471"/>
    <n v="336603.32152228616"/>
    <s v="Favourable"/>
  </r>
  <r>
    <s v="PID1592"/>
    <x v="357"/>
    <x v="5"/>
    <x v="3"/>
    <x v="2"/>
    <x v="30"/>
    <n v="5909"/>
    <n v="1467448"/>
    <n v="19692"/>
    <n v="1014119.7744755729"/>
    <n v="102898.28276080095"/>
    <n v="1447756"/>
    <n v="350429.94276362611"/>
    <s v="Favourable"/>
  </r>
  <r>
    <s v="PID1691"/>
    <x v="218"/>
    <x v="7"/>
    <x v="0"/>
    <x v="2"/>
    <x v="12"/>
    <n v="9393"/>
    <n v="2285245"/>
    <n v="33183"/>
    <n v="2081210.0608016714"/>
    <n v="636614.61572752742"/>
    <n v="2252062"/>
    <n v="-432579.67652919888"/>
    <s v="Adverse"/>
  </r>
  <r>
    <s v="PID2087"/>
    <x v="835"/>
    <x v="0"/>
    <x v="0"/>
    <x v="1"/>
    <x v="6"/>
    <n v="8605"/>
    <n v="2116000"/>
    <n v="44647"/>
    <n v="1655594.4168364417"/>
    <n v="265499.87767652335"/>
    <n v="2071353"/>
    <n v="194905.70548703498"/>
    <s v="Favourable"/>
  </r>
  <r>
    <s v="PID3574"/>
    <x v="1197"/>
    <x v="0"/>
    <x v="0"/>
    <x v="0"/>
    <x v="9"/>
    <n v="6567"/>
    <n v="1104803"/>
    <n v="57123"/>
    <n v="274486.08769803698"/>
    <n v="27801.639556848921"/>
    <n v="1047680"/>
    <n v="802515.27274511405"/>
    <s v="Favourable"/>
  </r>
  <r>
    <s v="PID5655"/>
    <x v="1463"/>
    <x v="7"/>
    <x v="0"/>
    <x v="0"/>
    <x v="17"/>
    <n v="7502"/>
    <n v="1213432"/>
    <n v="67034"/>
    <n v="736638.15367715759"/>
    <n v="120910.07315343297"/>
    <n v="1146398"/>
    <n v="355883.77316940948"/>
    <s v="Favourable"/>
  </r>
  <r>
    <s v="PID302"/>
    <x v="765"/>
    <x v="6"/>
    <x v="2"/>
    <x v="0"/>
    <x v="29"/>
    <n v="6376"/>
    <n v="1572296"/>
    <n v="13999"/>
    <n v="1286266.8965638042"/>
    <n v="78706.329165073927"/>
    <n v="1558297"/>
    <n v="207322.77427112171"/>
    <s v="Favourable"/>
  </r>
  <r>
    <s v="PID2095"/>
    <x v="348"/>
    <x v="6"/>
    <x v="2"/>
    <x v="0"/>
    <x v="0"/>
    <n v="6884"/>
    <n v="2443213"/>
    <n v="0"/>
    <n v="801266.89614440955"/>
    <n v="225011.43093322698"/>
    <n v="2443213"/>
    <n v="1416934.6729223635"/>
    <s v="Favourable"/>
  </r>
  <r>
    <s v="PID2304"/>
    <x v="1018"/>
    <x v="6"/>
    <x v="2"/>
    <x v="0"/>
    <x v="26"/>
    <n v="8870"/>
    <n v="1362550"/>
    <n v="78922"/>
    <n v="1242271.8797033203"/>
    <n v="415410.2088166441"/>
    <n v="1283628"/>
    <n v="-295132.08851996437"/>
    <s v="Adverse"/>
  </r>
  <r>
    <s v="PID349"/>
    <x v="661"/>
    <x v="5"/>
    <x v="3"/>
    <x v="2"/>
    <x v="9"/>
    <n v="8238"/>
    <n v="587951"/>
    <n v="0"/>
    <n v="569842.46637748915"/>
    <n v="165857.61178090784"/>
    <n v="587951"/>
    <n v="-147749.07815839699"/>
    <s v="Adverse"/>
  </r>
  <r>
    <s v="PID2040"/>
    <x v="421"/>
    <x v="6"/>
    <x v="2"/>
    <x v="1"/>
    <x v="46"/>
    <n v="7823"/>
    <n v="1499678"/>
    <n v="44629"/>
    <n v="1006134.8893168683"/>
    <n v="60407.275377936829"/>
    <n v="1455049"/>
    <n v="433135.83530519484"/>
    <s v="Favourable"/>
  </r>
  <r>
    <s v="PID5597"/>
    <x v="480"/>
    <x v="6"/>
    <x v="2"/>
    <x v="0"/>
    <x v="0"/>
    <n v="9335"/>
    <n v="2131637"/>
    <n v="42635"/>
    <n v="106629.06753441457"/>
    <n v="284033.04057218781"/>
    <n v="2089002"/>
    <n v="1740974.8918933976"/>
    <s v="Favourable"/>
  </r>
  <r>
    <s v="PID131"/>
    <x v="529"/>
    <x v="6"/>
    <x v="2"/>
    <x v="2"/>
    <x v="39"/>
    <n v="8170"/>
    <n v="1465157"/>
    <n v="0"/>
    <n v="349894.26051112131"/>
    <n v="195171.63730821226"/>
    <n v="1465157"/>
    <n v="920091.10218066641"/>
    <s v="Favourable"/>
  </r>
  <r>
    <s v="PID3451"/>
    <x v="191"/>
    <x v="7"/>
    <x v="0"/>
    <x v="2"/>
    <x v="35"/>
    <n v="8669"/>
    <n v="2207152"/>
    <n v="0"/>
    <n v="1001279.2618857491"/>
    <n v="619347.67944196507"/>
    <n v="2207152"/>
    <n v="586525.05867228587"/>
    <s v="Favourable"/>
  </r>
  <r>
    <s v="PID4228"/>
    <x v="1433"/>
    <x v="6"/>
    <x v="2"/>
    <x v="0"/>
    <x v="29"/>
    <n v="7458"/>
    <n v="838395"/>
    <n v="36753"/>
    <n v="421209.6863012329"/>
    <n v="124148.29475643368"/>
    <n v="801642"/>
    <n v="293037.01894233341"/>
    <s v="Favourable"/>
  </r>
  <r>
    <s v="PID5142"/>
    <x v="630"/>
    <x v="5"/>
    <x v="3"/>
    <x v="2"/>
    <x v="6"/>
    <n v="5735"/>
    <n v="398458"/>
    <n v="54965"/>
    <n v="212229.71302268881"/>
    <n v="85196.162358466376"/>
    <n v="343493"/>
    <n v="101032.12461884483"/>
    <s v="Favourable"/>
  </r>
  <r>
    <s v="PID5572"/>
    <x v="31"/>
    <x v="7"/>
    <x v="0"/>
    <x v="0"/>
    <x v="4"/>
    <n v="8200"/>
    <n v="909795"/>
    <n v="41990"/>
    <n v="297454.54376024671"/>
    <n v="176724.18018554666"/>
    <n v="867805"/>
    <n v="435616.27605420665"/>
    <s v="Favourable"/>
  </r>
  <r>
    <s v="PID630"/>
    <x v="1507"/>
    <x v="6"/>
    <x v="2"/>
    <x v="2"/>
    <x v="9"/>
    <n v="9329"/>
    <n v="1892209"/>
    <n v="11152"/>
    <n v="1754559.7009324618"/>
    <n v="188655.10688553561"/>
    <n v="1881057"/>
    <n v="-51005.807817997411"/>
    <s v="Adverse"/>
  </r>
  <r>
    <s v="PID4926"/>
    <x v="709"/>
    <x v="5"/>
    <x v="3"/>
    <x v="0"/>
    <x v="3"/>
    <n v="9242"/>
    <n v="1585428"/>
    <n v="34173"/>
    <n v="493227.25526912196"/>
    <n v="421949.81772170152"/>
    <n v="1551255"/>
    <n v="670250.92700917646"/>
    <s v="Favourable"/>
  </r>
  <r>
    <s v="PID5184"/>
    <x v="1064"/>
    <x v="0"/>
    <x v="0"/>
    <x v="0"/>
    <x v="25"/>
    <n v="7581"/>
    <n v="2481535"/>
    <n v="0"/>
    <n v="1793417.153341688"/>
    <n v="597795.38277430378"/>
    <n v="2481535"/>
    <n v="90322.463884008117"/>
    <s v="Favourable"/>
  </r>
  <r>
    <s v="PID5859"/>
    <x v="1125"/>
    <x v="6"/>
    <x v="2"/>
    <x v="2"/>
    <x v="13"/>
    <n v="7089"/>
    <n v="878150"/>
    <n v="99551"/>
    <n v="859591.45673948631"/>
    <n v="84315.146828897661"/>
    <n v="778599"/>
    <n v="-65756.603568383958"/>
    <s v="Adverse"/>
  </r>
  <r>
    <s v="PID3026"/>
    <x v="836"/>
    <x v="6"/>
    <x v="2"/>
    <x v="1"/>
    <x v="44"/>
    <n v="7472"/>
    <n v="2144216"/>
    <n v="19921"/>
    <n v="548589.52588368685"/>
    <n v="22011.267398782511"/>
    <n v="2124295"/>
    <n v="1573615.2067175307"/>
    <s v="Favourable"/>
  </r>
  <r>
    <s v="PID1559"/>
    <x v="141"/>
    <x v="5"/>
    <x v="3"/>
    <x v="0"/>
    <x v="3"/>
    <n v="7364"/>
    <n v="1456485"/>
    <n v="35651"/>
    <n v="628581.97696767014"/>
    <n v="341462.59401185875"/>
    <n v="1420834"/>
    <n v="486440.42902047117"/>
    <s v="Favourable"/>
  </r>
  <r>
    <s v="PID4117"/>
    <x v="143"/>
    <x v="7"/>
    <x v="0"/>
    <x v="1"/>
    <x v="3"/>
    <n v="7135"/>
    <n v="2423446"/>
    <n v="0"/>
    <n v="1628461.273843169"/>
    <n v="255865.31313723736"/>
    <n v="2423446"/>
    <n v="539119.41301959357"/>
    <s v="Favourable"/>
  </r>
  <r>
    <s v="PID5246"/>
    <x v="781"/>
    <x v="6"/>
    <x v="2"/>
    <x v="0"/>
    <x v="12"/>
    <n v="6205"/>
    <n v="2274943"/>
    <n v="48238"/>
    <n v="588935.60645776091"/>
    <n v="268472.8188642147"/>
    <n v="2226705"/>
    <n v="1417534.5746780243"/>
    <s v="Favourable"/>
  </r>
  <r>
    <s v="PID5147"/>
    <x v="548"/>
    <x v="7"/>
    <x v="0"/>
    <x v="0"/>
    <x v="46"/>
    <n v="7898"/>
    <n v="1075194"/>
    <n v="11635"/>
    <n v="819558.21257290372"/>
    <n v="42449.286776090048"/>
    <n v="1063559"/>
    <n v="213186.50065100624"/>
    <s v="Favourable"/>
  </r>
  <r>
    <s v="PID3815"/>
    <x v="879"/>
    <x v="6"/>
    <x v="2"/>
    <x v="0"/>
    <x v="6"/>
    <n v="5980"/>
    <n v="1376072"/>
    <n v="0"/>
    <n v="709933.95101921202"/>
    <n v="87090.166476060476"/>
    <n v="1376072"/>
    <n v="579047.88250472746"/>
    <s v="Favourable"/>
  </r>
  <r>
    <s v="PID3974"/>
    <x v="86"/>
    <x v="6"/>
    <x v="2"/>
    <x v="2"/>
    <x v="21"/>
    <n v="7588"/>
    <n v="1159717"/>
    <n v="28870"/>
    <n v="835447.37738293572"/>
    <n v="354327.2681108964"/>
    <n v="1130847"/>
    <n v="-30057.645493832184"/>
    <s v="Adverse"/>
  </r>
  <r>
    <s v="PID1712"/>
    <x v="1065"/>
    <x v="6"/>
    <x v="2"/>
    <x v="2"/>
    <x v="37"/>
    <n v="8331"/>
    <n v="871524"/>
    <n v="70979"/>
    <n v="566391.59119294363"/>
    <n v="116908.92812898639"/>
    <n v="800545"/>
    <n v="188223.48067806999"/>
    <s v="Favourable"/>
  </r>
  <r>
    <s v="PID622"/>
    <x v="1143"/>
    <x v="7"/>
    <x v="0"/>
    <x v="0"/>
    <x v="39"/>
    <n v="6374"/>
    <n v="943678"/>
    <n v="46646"/>
    <n v="850717.23785997531"/>
    <n v="195612.40207858497"/>
    <n v="897032"/>
    <n v="-102651.63993856031"/>
    <s v="Adverse"/>
  </r>
  <r>
    <s v="PID3215"/>
    <x v="1440"/>
    <x v="6"/>
    <x v="2"/>
    <x v="2"/>
    <x v="25"/>
    <n v="8114"/>
    <n v="365622"/>
    <n v="15793"/>
    <n v="137758.62999184831"/>
    <n v="50523.174043899671"/>
    <n v="349829"/>
    <n v="177340.19596425202"/>
    <s v="Favourable"/>
  </r>
  <r>
    <s v="PID2499"/>
    <x v="421"/>
    <x v="5"/>
    <x v="3"/>
    <x v="0"/>
    <x v="2"/>
    <n v="8233"/>
    <n v="282668"/>
    <n v="51286"/>
    <n v="63422.849980636332"/>
    <n v="63247.24330208623"/>
    <n v="231382"/>
    <n v="155997.90671727742"/>
    <s v="Favourable"/>
  </r>
  <r>
    <s v="PID4567"/>
    <x v="421"/>
    <x v="5"/>
    <x v="3"/>
    <x v="2"/>
    <x v="9"/>
    <n v="7814"/>
    <n v="356773"/>
    <n v="0"/>
    <n v="171268.86934326391"/>
    <n v="3818.7017427061"/>
    <n v="356773"/>
    <n v="181685.42891403"/>
    <s v="Favourable"/>
  </r>
  <r>
    <s v="PID1083"/>
    <x v="70"/>
    <x v="5"/>
    <x v="3"/>
    <x v="0"/>
    <x v="38"/>
    <n v="7855"/>
    <n v="609771"/>
    <n v="80645"/>
    <n v="52012.988830853006"/>
    <n v="200920.78751040844"/>
    <n v="529126"/>
    <n v="356837.22365873854"/>
    <s v="Favourable"/>
  </r>
  <r>
    <s v="PID5180"/>
    <x v="932"/>
    <x v="6"/>
    <x v="2"/>
    <x v="0"/>
    <x v="25"/>
    <n v="8546"/>
    <n v="2012121"/>
    <n v="52415"/>
    <n v="696615.78005398519"/>
    <n v="141172.82999349511"/>
    <n v="1959706"/>
    <n v="1174332.3899525197"/>
    <s v="Favourable"/>
  </r>
  <r>
    <s v="PID2920"/>
    <x v="447"/>
    <x v="0"/>
    <x v="0"/>
    <x v="2"/>
    <x v="2"/>
    <n v="8335"/>
    <n v="509540"/>
    <n v="25812"/>
    <n v="484554.56681994261"/>
    <n v="47594.808809922513"/>
    <n v="483728"/>
    <n v="-22609.375629865099"/>
    <s v="Adverse"/>
  </r>
  <r>
    <s v="PID3764"/>
    <x v="744"/>
    <x v="5"/>
    <x v="3"/>
    <x v="1"/>
    <x v="16"/>
    <n v="6423"/>
    <n v="2046792"/>
    <n v="59568"/>
    <n v="1263019.8884834344"/>
    <n v="575856.69488239998"/>
    <n v="1987224"/>
    <n v="207915.41663416568"/>
    <s v="Favourable"/>
  </r>
  <r>
    <s v="PID3990"/>
    <x v="1079"/>
    <x v="0"/>
    <x v="0"/>
    <x v="0"/>
    <x v="10"/>
    <n v="6411"/>
    <n v="586077"/>
    <n v="0"/>
    <n v="196841.32381004168"/>
    <n v="62395.832460104961"/>
    <n v="586077"/>
    <n v="326839.8437298534"/>
    <s v="Favourable"/>
  </r>
  <r>
    <s v="PID1841"/>
    <x v="1247"/>
    <x v="6"/>
    <x v="2"/>
    <x v="2"/>
    <x v="9"/>
    <n v="6992"/>
    <n v="1106739"/>
    <n v="63469"/>
    <n v="337089.9278462244"/>
    <n v="334325.98263417924"/>
    <n v="1043270"/>
    <n v="435323.08951959643"/>
    <s v="Favourable"/>
  </r>
  <r>
    <s v="PID3291"/>
    <x v="1293"/>
    <x v="5"/>
    <x v="3"/>
    <x v="1"/>
    <x v="33"/>
    <n v="9079"/>
    <n v="2116794"/>
    <n v="15210"/>
    <n v="249745.06770856079"/>
    <n v="71074.635016501372"/>
    <n v="2101584"/>
    <n v="1795974.2972749379"/>
    <s v="Favourable"/>
  </r>
  <r>
    <s v="PID3332"/>
    <x v="1505"/>
    <x v="7"/>
    <x v="0"/>
    <x v="0"/>
    <x v="1"/>
    <n v="7095"/>
    <n v="1640066"/>
    <n v="36287"/>
    <n v="1451394.3628687202"/>
    <n v="447174.90607478184"/>
    <n v="1603779"/>
    <n v="-258503.2689435021"/>
    <s v="Adverse"/>
  </r>
  <r>
    <s v="PID783"/>
    <x v="142"/>
    <x v="0"/>
    <x v="0"/>
    <x v="0"/>
    <x v="36"/>
    <n v="5952"/>
    <n v="370374"/>
    <n v="13019"/>
    <n v="236831.17911331274"/>
    <n v="68419.972705846507"/>
    <n v="357355"/>
    <n v="65122.848180840723"/>
    <s v="Favourable"/>
  </r>
  <r>
    <s v="PID1863"/>
    <x v="1508"/>
    <x v="5"/>
    <x v="3"/>
    <x v="2"/>
    <x v="4"/>
    <n v="7047"/>
    <n v="965789"/>
    <n v="28297"/>
    <n v="321795.96792084578"/>
    <n v="49567.255159554457"/>
    <n v="937492"/>
    <n v="594425.77691959974"/>
    <s v="Favourable"/>
  </r>
  <r>
    <s v="PID2170"/>
    <x v="807"/>
    <x v="7"/>
    <x v="0"/>
    <x v="1"/>
    <x v="19"/>
    <n v="7571"/>
    <n v="915975"/>
    <n v="57798"/>
    <n v="377330.45850214182"/>
    <n v="111418.63701520117"/>
    <n v="858177"/>
    <n v="427225.90448265703"/>
    <s v="Favourable"/>
  </r>
  <r>
    <s v="PID4016"/>
    <x v="866"/>
    <x v="5"/>
    <x v="3"/>
    <x v="2"/>
    <x v="0"/>
    <n v="6063"/>
    <n v="1232956"/>
    <n v="30266"/>
    <n v="818887.96700354514"/>
    <n v="237699.92267169256"/>
    <n v="1202690"/>
    <n v="176368.1103247623"/>
    <s v="Favourable"/>
  </r>
  <r>
    <s v="PID4802"/>
    <x v="983"/>
    <x v="6"/>
    <x v="2"/>
    <x v="2"/>
    <x v="4"/>
    <n v="6667"/>
    <n v="1792045"/>
    <n v="14393"/>
    <n v="1754540.7655905248"/>
    <n v="10307.567940564297"/>
    <n v="1777652"/>
    <n v="27196.666468910873"/>
    <s v="Favourable"/>
  </r>
  <r>
    <s v="PID5630"/>
    <x v="25"/>
    <x v="0"/>
    <x v="0"/>
    <x v="2"/>
    <x v="39"/>
    <n v="8449"/>
    <n v="1999678"/>
    <n v="0"/>
    <n v="1958750.6267885456"/>
    <n v="618660.11260548711"/>
    <n v="1999678"/>
    <n v="-577732.73939403286"/>
    <s v="Adverse"/>
  </r>
  <r>
    <s v="PID428"/>
    <x v="1040"/>
    <x v="6"/>
    <x v="2"/>
    <x v="1"/>
    <x v="9"/>
    <n v="9402"/>
    <n v="1241063"/>
    <n v="58764"/>
    <n v="452811.32710782695"/>
    <n v="334721.99381786981"/>
    <n v="1182299"/>
    <n v="453529.67907430325"/>
    <s v="Favourable"/>
  </r>
  <r>
    <s v="PID3146"/>
    <x v="1114"/>
    <x v="6"/>
    <x v="2"/>
    <x v="1"/>
    <x v="37"/>
    <n v="6622"/>
    <n v="356584"/>
    <n v="25654"/>
    <n v="232057.12061489068"/>
    <n v="22049.490440097656"/>
    <n v="330930"/>
    <n v="102477.38894501165"/>
    <s v="Favourable"/>
  </r>
  <r>
    <s v="PID1333"/>
    <x v="1509"/>
    <x v="6"/>
    <x v="2"/>
    <x v="1"/>
    <x v="10"/>
    <n v="6694"/>
    <n v="1271146"/>
    <n v="57852"/>
    <n v="1108039.1991611011"/>
    <n v="128905.08615898667"/>
    <n v="1213294"/>
    <n v="34201.714679912198"/>
    <s v="Favourable"/>
  </r>
  <r>
    <s v="PID1351"/>
    <x v="508"/>
    <x v="6"/>
    <x v="2"/>
    <x v="0"/>
    <x v="21"/>
    <n v="6840"/>
    <n v="1392530"/>
    <n v="0"/>
    <n v="392066.11470775789"/>
    <n v="96639.209904474672"/>
    <n v="1392530"/>
    <n v="903824.67538776738"/>
    <s v="Favourable"/>
  </r>
  <r>
    <s v="PID6342"/>
    <x v="1269"/>
    <x v="7"/>
    <x v="0"/>
    <x v="0"/>
    <x v="21"/>
    <n v="6104"/>
    <n v="2489843"/>
    <n v="54450"/>
    <n v="816104.22315229196"/>
    <n v="492824.10459440667"/>
    <n v="2435393"/>
    <n v="1180914.6722533014"/>
    <s v="Favourable"/>
  </r>
  <r>
    <s v="PID2674"/>
    <x v="424"/>
    <x v="6"/>
    <x v="2"/>
    <x v="2"/>
    <x v="25"/>
    <n v="6268"/>
    <n v="1440531"/>
    <n v="81597"/>
    <n v="1006607.6093080234"/>
    <n v="119145.91516565873"/>
    <n v="1358934"/>
    <n v="314777.47552631795"/>
    <s v="Favourable"/>
  </r>
  <r>
    <s v="PID3474"/>
    <x v="414"/>
    <x v="7"/>
    <x v="0"/>
    <x v="1"/>
    <x v="13"/>
    <n v="6352"/>
    <n v="2026146"/>
    <n v="58180"/>
    <n v="1722337.4835676001"/>
    <n v="179143.60801937405"/>
    <n v="1967966"/>
    <n v="124664.90841302578"/>
    <s v="Favourable"/>
  </r>
  <r>
    <s v="PID6440"/>
    <x v="357"/>
    <x v="6"/>
    <x v="2"/>
    <x v="0"/>
    <x v="31"/>
    <n v="8299"/>
    <n v="380277"/>
    <n v="0"/>
    <n v="376259.04351081391"/>
    <n v="52064.361673118488"/>
    <n v="380277"/>
    <n v="-48046.405183932395"/>
    <s v="Adverse"/>
  </r>
  <r>
    <s v="PID6356"/>
    <x v="905"/>
    <x v="7"/>
    <x v="0"/>
    <x v="0"/>
    <x v="19"/>
    <n v="9377"/>
    <n v="1896149"/>
    <n v="21144"/>
    <n v="90579.390573493161"/>
    <n v="244709.88464502609"/>
    <n v="1875005"/>
    <n v="1560859.7247814806"/>
    <s v="Favourable"/>
  </r>
  <r>
    <s v="PID230"/>
    <x v="222"/>
    <x v="6"/>
    <x v="2"/>
    <x v="0"/>
    <x v="8"/>
    <n v="7158"/>
    <n v="576101"/>
    <n v="52486"/>
    <n v="235028.79718037404"/>
    <n v="92975.712366756328"/>
    <n v="523615"/>
    <n v="248096.49045286962"/>
    <s v="Favourable"/>
  </r>
  <r>
    <s v="PID434"/>
    <x v="976"/>
    <x v="6"/>
    <x v="2"/>
    <x v="2"/>
    <x v="21"/>
    <n v="5909"/>
    <n v="423007"/>
    <n v="45052"/>
    <n v="90264.822946821223"/>
    <n v="28887.057238411955"/>
    <n v="377955"/>
    <n v="303855.1198147668"/>
    <s v="Favourable"/>
  </r>
  <r>
    <s v="PID2573"/>
    <x v="473"/>
    <x v="0"/>
    <x v="0"/>
    <x v="2"/>
    <x v="1"/>
    <n v="8593"/>
    <n v="1008737"/>
    <n v="0"/>
    <n v="452674.51595727995"/>
    <n v="270580.09316799627"/>
    <n v="1008737"/>
    <n v="285482.39087472379"/>
    <s v="Favourable"/>
  </r>
  <r>
    <s v="PID3219"/>
    <x v="1478"/>
    <x v="7"/>
    <x v="0"/>
    <x v="1"/>
    <x v="13"/>
    <n v="8229"/>
    <n v="1262156"/>
    <n v="36879"/>
    <n v="534129.86011676036"/>
    <n v="43278.864887098134"/>
    <n v="1225277"/>
    <n v="684747.27499614155"/>
    <s v="Favourable"/>
  </r>
  <r>
    <s v="PID4791"/>
    <x v="1139"/>
    <x v="6"/>
    <x v="2"/>
    <x v="1"/>
    <x v="31"/>
    <n v="9403"/>
    <n v="978441"/>
    <n v="53841"/>
    <n v="708852.53407130891"/>
    <n v="91298.74914117252"/>
    <n v="924600"/>
    <n v="178289.71678751858"/>
    <s v="Favourable"/>
  </r>
  <r>
    <s v="PID3846"/>
    <x v="375"/>
    <x v="6"/>
    <x v="2"/>
    <x v="1"/>
    <x v="3"/>
    <n v="8070"/>
    <n v="578470"/>
    <n v="57425"/>
    <n v="136922.15492890106"/>
    <n v="7263.5400841352484"/>
    <n v="521045"/>
    <n v="434284.30498696369"/>
    <s v="Favourable"/>
  </r>
  <r>
    <s v="PID1935"/>
    <x v="894"/>
    <x v="0"/>
    <x v="0"/>
    <x v="0"/>
    <x v="41"/>
    <n v="8080"/>
    <n v="490631"/>
    <n v="58455"/>
    <n v="127810.30963975591"/>
    <n v="48407.071051379411"/>
    <n v="432176"/>
    <n v="314413.6193088647"/>
    <s v="Favourable"/>
  </r>
  <r>
    <s v="PID1959"/>
    <x v="218"/>
    <x v="6"/>
    <x v="2"/>
    <x v="0"/>
    <x v="1"/>
    <n v="7071"/>
    <n v="1040826"/>
    <n v="23970"/>
    <n v="325688.38071844005"/>
    <n v="282575.86045944813"/>
    <n v="1016856"/>
    <n v="432561.75882211188"/>
    <s v="Favourable"/>
  </r>
  <r>
    <s v="PID2359"/>
    <x v="23"/>
    <x v="0"/>
    <x v="0"/>
    <x v="1"/>
    <x v="9"/>
    <n v="9376"/>
    <n v="2374567"/>
    <n v="0"/>
    <n v="598618.22102448903"/>
    <n v="430527.52581387217"/>
    <n v="2374567"/>
    <n v="1345421.2531616387"/>
    <s v="Favourable"/>
  </r>
  <r>
    <s v="PID3132"/>
    <x v="693"/>
    <x v="6"/>
    <x v="2"/>
    <x v="0"/>
    <x v="12"/>
    <n v="6148"/>
    <n v="1520827"/>
    <n v="99125"/>
    <n v="1004148.9327707479"/>
    <n v="35782.908312353342"/>
    <n v="1421702"/>
    <n v="480895.15891689877"/>
    <s v="Favourable"/>
  </r>
  <r>
    <s v="PID2524"/>
    <x v="730"/>
    <x v="6"/>
    <x v="2"/>
    <x v="0"/>
    <x v="39"/>
    <n v="6428"/>
    <n v="869277"/>
    <n v="44118"/>
    <n v="193668.5573326977"/>
    <n v="18703.161643339681"/>
    <n v="825159"/>
    <n v="656905.28102396266"/>
    <s v="Favourable"/>
  </r>
  <r>
    <s v="PID2174"/>
    <x v="829"/>
    <x v="0"/>
    <x v="0"/>
    <x v="0"/>
    <x v="27"/>
    <n v="6663"/>
    <n v="1534516"/>
    <n v="0"/>
    <n v="420026.65251155139"/>
    <n v="318955.56934919185"/>
    <n v="1534516"/>
    <n v="795533.77813925676"/>
    <s v="Favourable"/>
  </r>
  <r>
    <s v="PID5383"/>
    <x v="678"/>
    <x v="5"/>
    <x v="3"/>
    <x v="1"/>
    <x v="42"/>
    <n v="9445"/>
    <n v="1708313"/>
    <n v="32479"/>
    <n v="933295.73493300064"/>
    <n v="54184.471155844738"/>
    <n v="1675834"/>
    <n v="720832.79391115461"/>
    <s v="Favourable"/>
  </r>
  <r>
    <s v="PID2143"/>
    <x v="939"/>
    <x v="6"/>
    <x v="2"/>
    <x v="2"/>
    <x v="36"/>
    <n v="7626"/>
    <n v="1489986"/>
    <n v="42493"/>
    <n v="1208308.2624368975"/>
    <n v="62418.507781772169"/>
    <n v="1447493"/>
    <n v="219259.22978133033"/>
    <s v="Favourable"/>
  </r>
  <r>
    <s v="PID3412"/>
    <x v="233"/>
    <x v="0"/>
    <x v="0"/>
    <x v="0"/>
    <x v="9"/>
    <n v="7580"/>
    <n v="1952470"/>
    <n v="56753"/>
    <n v="1950031.8925070185"/>
    <n v="194029.83696788282"/>
    <n v="1895717"/>
    <n v="-191591.72947490122"/>
    <s v="Adverse"/>
  </r>
  <r>
    <s v="PID3900"/>
    <x v="418"/>
    <x v="6"/>
    <x v="2"/>
    <x v="1"/>
    <x v="1"/>
    <n v="7422"/>
    <n v="1299340"/>
    <n v="0"/>
    <n v="1058849.4819059852"/>
    <n v="118633.98605493885"/>
    <n v="1299340"/>
    <n v="121856.53203907609"/>
    <s v="Favourable"/>
  </r>
  <r>
    <s v="PID399"/>
    <x v="1146"/>
    <x v="5"/>
    <x v="3"/>
    <x v="1"/>
    <x v="20"/>
    <n v="9255"/>
    <n v="827862"/>
    <n v="28182"/>
    <n v="573516.96066520282"/>
    <n v="108567.31152255963"/>
    <n v="799680"/>
    <n v="145777.72781223757"/>
    <s v="Favourable"/>
  </r>
  <r>
    <s v="PID821"/>
    <x v="1448"/>
    <x v="7"/>
    <x v="0"/>
    <x v="1"/>
    <x v="2"/>
    <n v="5896"/>
    <n v="2059565"/>
    <n v="57787"/>
    <n v="1334672.4960342797"/>
    <n v="515735.91427164263"/>
    <n v="2001778"/>
    <n v="209156.58969407761"/>
    <s v="Favourable"/>
  </r>
  <r>
    <s v="PID1299"/>
    <x v="1510"/>
    <x v="6"/>
    <x v="2"/>
    <x v="2"/>
    <x v="45"/>
    <n v="7877"/>
    <n v="2437812"/>
    <n v="0"/>
    <n v="1790505.0627480657"/>
    <n v="216260.49438812191"/>
    <n v="2437812"/>
    <n v="431046.44286381244"/>
    <s v="Favourable"/>
  </r>
  <r>
    <s v="PID3919"/>
    <x v="232"/>
    <x v="7"/>
    <x v="0"/>
    <x v="1"/>
    <x v="34"/>
    <n v="7864"/>
    <n v="2165851"/>
    <n v="0"/>
    <n v="284572.19379828929"/>
    <n v="626456.48372897436"/>
    <n v="2165851"/>
    <n v="1254822.3224727362"/>
    <s v="Favourable"/>
  </r>
  <r>
    <s v="PID2270"/>
    <x v="1267"/>
    <x v="6"/>
    <x v="2"/>
    <x v="1"/>
    <x v="27"/>
    <n v="6118"/>
    <n v="2389820"/>
    <n v="27917"/>
    <n v="295180.79495192511"/>
    <n v="316746.53788958275"/>
    <n v="2361903"/>
    <n v="1777892.6671584921"/>
    <s v="Favourable"/>
  </r>
  <r>
    <s v="PID2781"/>
    <x v="3"/>
    <x v="6"/>
    <x v="2"/>
    <x v="2"/>
    <x v="45"/>
    <n v="7586"/>
    <n v="1508913"/>
    <n v="56994"/>
    <n v="89587.723487409836"/>
    <n v="402674.72227860481"/>
    <n v="1451919"/>
    <n v="1016650.5542339854"/>
    <s v="Favourable"/>
  </r>
  <r>
    <s v="PID2964"/>
    <x v="1511"/>
    <x v="6"/>
    <x v="2"/>
    <x v="0"/>
    <x v="7"/>
    <n v="6923"/>
    <n v="1145358"/>
    <n v="37094"/>
    <n v="569673.34897298389"/>
    <n v="351711.48546056187"/>
    <n v="1108264"/>
    <n v="223973.16556645418"/>
    <s v="Favourable"/>
  </r>
  <r>
    <s v="PID4490"/>
    <x v="1387"/>
    <x v="6"/>
    <x v="2"/>
    <x v="0"/>
    <x v="34"/>
    <n v="7080"/>
    <n v="2195069"/>
    <n v="45382"/>
    <n v="623733.3410431355"/>
    <n v="481908.87768298801"/>
    <n v="2149687"/>
    <n v="1089426.7812738765"/>
    <s v="Favourable"/>
  </r>
  <r>
    <s v="PID1849"/>
    <x v="673"/>
    <x v="7"/>
    <x v="0"/>
    <x v="2"/>
    <x v="15"/>
    <n v="5692"/>
    <n v="1910896"/>
    <n v="13861"/>
    <n v="1807193.2088726566"/>
    <n v="565099.27924867894"/>
    <n v="1897035"/>
    <n v="-461396.48812133539"/>
    <s v="Adverse"/>
  </r>
  <r>
    <s v="PID2618"/>
    <x v="317"/>
    <x v="5"/>
    <x v="3"/>
    <x v="2"/>
    <x v="26"/>
    <n v="8001"/>
    <n v="2382090"/>
    <n v="0"/>
    <n v="2015127.6068419914"/>
    <n v="609005.76890617062"/>
    <n v="2382090"/>
    <n v="-242043.37574816216"/>
    <s v="Adverse"/>
  </r>
  <r>
    <s v="PID5579"/>
    <x v="1081"/>
    <x v="6"/>
    <x v="2"/>
    <x v="1"/>
    <x v="5"/>
    <n v="6432"/>
    <n v="2177197"/>
    <n v="47648"/>
    <n v="1618719.5905667813"/>
    <n v="382620.6192301588"/>
    <n v="2129549"/>
    <n v="175856.79020305979"/>
    <s v="Favourable"/>
  </r>
  <r>
    <s v="PID4665"/>
    <x v="1456"/>
    <x v="6"/>
    <x v="2"/>
    <x v="2"/>
    <x v="42"/>
    <n v="8417"/>
    <n v="1326294"/>
    <n v="22542"/>
    <n v="748880.48466687463"/>
    <n v="407974.17975869664"/>
    <n v="1303752"/>
    <n v="169439.33557442878"/>
    <s v="Favourable"/>
  </r>
  <r>
    <s v="PID4676"/>
    <x v="1512"/>
    <x v="7"/>
    <x v="0"/>
    <x v="0"/>
    <x v="10"/>
    <n v="8183"/>
    <n v="2442109"/>
    <n v="0"/>
    <n v="2179250.9806436249"/>
    <n v="610604.62162699527"/>
    <n v="2442109"/>
    <n v="-347746.60227061994"/>
    <s v="Adverse"/>
  </r>
  <r>
    <s v="PID6004"/>
    <x v="855"/>
    <x v="7"/>
    <x v="0"/>
    <x v="0"/>
    <x v="1"/>
    <n v="8784"/>
    <n v="2076495"/>
    <n v="43573"/>
    <n v="200530.7809675996"/>
    <n v="239627.72762107648"/>
    <n v="2032922"/>
    <n v="1636336.4914113239"/>
    <s v="Favourable"/>
  </r>
  <r>
    <s v="PID6057"/>
    <x v="818"/>
    <x v="6"/>
    <x v="2"/>
    <x v="2"/>
    <x v="22"/>
    <n v="6300"/>
    <n v="1986641"/>
    <n v="87223"/>
    <n v="415078.87185629917"/>
    <n v="539925.86374633887"/>
    <n v="1899418"/>
    <n v="1031636.264397362"/>
    <s v="Favourable"/>
  </r>
  <r>
    <s v="PID6226"/>
    <x v="1513"/>
    <x v="0"/>
    <x v="0"/>
    <x v="1"/>
    <x v="9"/>
    <n v="7766"/>
    <n v="564554"/>
    <n v="44636"/>
    <n v="417444.08116724167"/>
    <n v="141173.74492473737"/>
    <n v="519918"/>
    <n v="5936.1739080209518"/>
    <s v="Favourable"/>
  </r>
  <r>
    <s v="PID835"/>
    <x v="1069"/>
    <x v="7"/>
    <x v="0"/>
    <x v="1"/>
    <x v="20"/>
    <n v="6605"/>
    <n v="642626"/>
    <n v="77128"/>
    <n v="207085.55671676638"/>
    <n v="34638.878005395229"/>
    <n v="565498"/>
    <n v="400901.56527783838"/>
    <s v="Favourable"/>
  </r>
  <r>
    <s v="PID1852"/>
    <x v="1273"/>
    <x v="6"/>
    <x v="2"/>
    <x v="0"/>
    <x v="9"/>
    <n v="7087"/>
    <n v="2426022"/>
    <n v="52634"/>
    <n v="2424180.0964547461"/>
    <n v="733006.36566280306"/>
    <n v="2373388"/>
    <n v="-731164.46211754903"/>
    <s v="Adverse"/>
  </r>
  <r>
    <s v="PID466"/>
    <x v="397"/>
    <x v="6"/>
    <x v="2"/>
    <x v="2"/>
    <x v="5"/>
    <n v="8478"/>
    <n v="2008328"/>
    <n v="76322"/>
    <n v="1759556.9366512261"/>
    <n v="365519.25668863981"/>
    <n v="1932006"/>
    <n v="-116748.19333986612"/>
    <s v="Adverse"/>
  </r>
  <r>
    <s v="PID2765"/>
    <x v="1283"/>
    <x v="6"/>
    <x v="2"/>
    <x v="0"/>
    <x v="24"/>
    <n v="9083"/>
    <n v="360174"/>
    <n v="45980"/>
    <n v="210636.80947781718"/>
    <n v="110620.77760182554"/>
    <n v="314194"/>
    <n v="38916.41292035731"/>
    <s v="Favourable"/>
  </r>
  <r>
    <s v="PID3905"/>
    <x v="347"/>
    <x v="6"/>
    <x v="2"/>
    <x v="1"/>
    <x v="40"/>
    <n v="7997"/>
    <n v="2034926"/>
    <n v="82300"/>
    <n v="695123.24929924414"/>
    <n v="648523.96389284602"/>
    <n v="1952626"/>
    <n v="691278.78680790984"/>
    <s v="Favourable"/>
  </r>
  <r>
    <s v="PID4605"/>
    <x v="1169"/>
    <x v="6"/>
    <x v="2"/>
    <x v="1"/>
    <x v="11"/>
    <n v="7757"/>
    <n v="368433"/>
    <n v="0"/>
    <n v="109289.61556540395"/>
    <n v="34575.880762569555"/>
    <n v="368433"/>
    <n v="224567.50367202651"/>
    <s v="Favourable"/>
  </r>
  <r>
    <s v="PID4638"/>
    <x v="374"/>
    <x v="7"/>
    <x v="0"/>
    <x v="0"/>
    <x v="11"/>
    <n v="8810"/>
    <n v="2024948"/>
    <n v="30209"/>
    <n v="852306.7684895657"/>
    <n v="307818.81958289869"/>
    <n v="1994739"/>
    <n v="864822.41192753566"/>
    <s v="Favourable"/>
  </r>
  <r>
    <s v="PID3383"/>
    <x v="804"/>
    <x v="6"/>
    <x v="2"/>
    <x v="2"/>
    <x v="10"/>
    <n v="8233"/>
    <n v="1320165"/>
    <n v="48269"/>
    <n v="62222.353981181841"/>
    <n v="86322.578618292842"/>
    <n v="1271896"/>
    <n v="1171620.0674005253"/>
    <s v="Favourable"/>
  </r>
  <r>
    <s v="PID2608"/>
    <x v="538"/>
    <x v="6"/>
    <x v="2"/>
    <x v="0"/>
    <x v="15"/>
    <n v="5678"/>
    <n v="2377230"/>
    <n v="57571"/>
    <n v="2144060.3221131666"/>
    <n v="284966.45963754359"/>
    <n v="2319659"/>
    <n v="-51796.781750710215"/>
    <s v="Adverse"/>
  </r>
  <r>
    <s v="PID3579"/>
    <x v="833"/>
    <x v="6"/>
    <x v="2"/>
    <x v="1"/>
    <x v="15"/>
    <n v="9378"/>
    <n v="867246"/>
    <n v="10592"/>
    <n v="520078.88695874927"/>
    <n v="240009.10159186425"/>
    <n v="856654"/>
    <n v="107158.01144938648"/>
    <s v="Favourable"/>
  </r>
  <r>
    <s v="PID3838"/>
    <x v="531"/>
    <x v="5"/>
    <x v="3"/>
    <x v="2"/>
    <x v="2"/>
    <n v="7412"/>
    <n v="657034"/>
    <n v="85202"/>
    <n v="120911.43573438046"/>
    <n v="202357.32762172792"/>
    <n v="571832"/>
    <n v="333765.23664389161"/>
    <s v="Favourable"/>
  </r>
  <r>
    <s v="PID3932"/>
    <x v="600"/>
    <x v="6"/>
    <x v="2"/>
    <x v="0"/>
    <x v="9"/>
    <n v="8740"/>
    <n v="2160892"/>
    <n v="0"/>
    <n v="1038906.4533923595"/>
    <n v="460653.81887667713"/>
    <n v="2160892"/>
    <n v="661331.72773096338"/>
    <s v="Favourable"/>
  </r>
  <r>
    <s v="PID4651"/>
    <x v="545"/>
    <x v="6"/>
    <x v="2"/>
    <x v="0"/>
    <x v="44"/>
    <n v="8691"/>
    <n v="540417"/>
    <n v="47343"/>
    <n v="56838.757351981731"/>
    <n v="169458.19866924145"/>
    <n v="493074"/>
    <n v="314120.04397877678"/>
    <s v="Favourable"/>
  </r>
  <r>
    <s v="PID3138"/>
    <x v="100"/>
    <x v="0"/>
    <x v="0"/>
    <x v="1"/>
    <x v="0"/>
    <n v="8648"/>
    <n v="1186972"/>
    <n v="23575"/>
    <n v="1034148.4092798866"/>
    <n v="133512.14494212248"/>
    <n v="1163397"/>
    <n v="19311.445777990855"/>
    <s v="Favourable"/>
  </r>
  <r>
    <s v="PID1558"/>
    <x v="1415"/>
    <x v="6"/>
    <x v="2"/>
    <x v="1"/>
    <x v="44"/>
    <n v="5867"/>
    <n v="1068738"/>
    <n v="38587"/>
    <n v="876544.02736087504"/>
    <n v="79980.431262796788"/>
    <n v="1030151"/>
    <n v="112213.54137632821"/>
    <s v="Favourable"/>
  </r>
  <r>
    <s v="PID2032"/>
    <x v="1034"/>
    <x v="5"/>
    <x v="3"/>
    <x v="1"/>
    <x v="40"/>
    <n v="7433"/>
    <n v="1491647"/>
    <n v="50244"/>
    <n v="826140.14541935408"/>
    <n v="349865.44724421762"/>
    <n v="1441403"/>
    <n v="315641.4073364283"/>
    <s v="Favourable"/>
  </r>
  <r>
    <s v="PID5152"/>
    <x v="596"/>
    <x v="7"/>
    <x v="0"/>
    <x v="2"/>
    <x v="21"/>
    <n v="8803"/>
    <n v="266897"/>
    <n v="11482"/>
    <n v="48126.453396278252"/>
    <n v="10759.504117494353"/>
    <n v="255415"/>
    <n v="208011.04248622741"/>
    <s v="Favourable"/>
  </r>
  <r>
    <s v="PID4413"/>
    <x v="849"/>
    <x v="6"/>
    <x v="2"/>
    <x v="1"/>
    <x v="37"/>
    <n v="7487"/>
    <n v="1119574"/>
    <n v="0"/>
    <n v="128173.67593129737"/>
    <n v="268516.32093240047"/>
    <n v="1119574"/>
    <n v="722884.00313630211"/>
    <s v="Favourable"/>
  </r>
  <r>
    <s v="PID5913"/>
    <x v="548"/>
    <x v="6"/>
    <x v="2"/>
    <x v="1"/>
    <x v="0"/>
    <n v="9409"/>
    <n v="1349539"/>
    <n v="39476"/>
    <n v="1231411.8219669238"/>
    <n v="75174.302657976121"/>
    <n v="1310063"/>
    <n v="42952.875375100179"/>
    <s v="Favourable"/>
  </r>
  <r>
    <s v="PID336"/>
    <x v="188"/>
    <x v="5"/>
    <x v="3"/>
    <x v="2"/>
    <x v="14"/>
    <n v="6922"/>
    <n v="1951813"/>
    <n v="11473"/>
    <n v="611567.12972450594"/>
    <n v="39762.274708768426"/>
    <n v="1940340"/>
    <n v="1300483.5955667256"/>
    <s v="Favourable"/>
  </r>
  <r>
    <s v="PID727"/>
    <x v="225"/>
    <x v="7"/>
    <x v="0"/>
    <x v="2"/>
    <x v="26"/>
    <n v="8592"/>
    <n v="2242985"/>
    <n v="0"/>
    <n v="687679.59571309434"/>
    <n v="60222.182387411092"/>
    <n v="2242985"/>
    <n v="1495083.2218994945"/>
    <s v="Favourable"/>
  </r>
  <r>
    <s v="PID1627"/>
    <x v="313"/>
    <x v="6"/>
    <x v="2"/>
    <x v="1"/>
    <x v="8"/>
    <n v="7427"/>
    <n v="777432"/>
    <n v="22282"/>
    <n v="221536.58842263056"/>
    <n v="150566.29583379813"/>
    <n v="755150"/>
    <n v="405329.11574357131"/>
    <s v="Favourable"/>
  </r>
  <r>
    <s v="PID2955"/>
    <x v="513"/>
    <x v="0"/>
    <x v="0"/>
    <x v="1"/>
    <x v="27"/>
    <n v="7805"/>
    <n v="1345626"/>
    <n v="45534"/>
    <n v="617325.00275956071"/>
    <n v="168604.53869446708"/>
    <n v="1300092"/>
    <n v="559696.45854597224"/>
    <s v="Favourable"/>
  </r>
  <r>
    <s v="PID3705"/>
    <x v="1328"/>
    <x v="6"/>
    <x v="2"/>
    <x v="0"/>
    <x v="13"/>
    <n v="6242"/>
    <n v="2333684"/>
    <n v="0"/>
    <n v="2067636.3989530776"/>
    <n v="390569.56072334928"/>
    <n v="2333684"/>
    <n v="-124521.95967642684"/>
    <s v="Adverse"/>
  </r>
  <r>
    <s v="PID5701"/>
    <x v="397"/>
    <x v="7"/>
    <x v="0"/>
    <x v="1"/>
    <x v="7"/>
    <n v="7782"/>
    <n v="870332"/>
    <n v="15660"/>
    <n v="375641.14700059406"/>
    <n v="91334.311089095703"/>
    <n v="854672"/>
    <n v="403356.54191031022"/>
    <s v="Favourable"/>
  </r>
  <r>
    <s v="PID1393"/>
    <x v="121"/>
    <x v="7"/>
    <x v="0"/>
    <x v="0"/>
    <x v="45"/>
    <n v="9066"/>
    <n v="2475968"/>
    <n v="17317"/>
    <n v="1974065.1312613937"/>
    <n v="560238.3716770598"/>
    <n v="2458651"/>
    <n v="-58335.502938453574"/>
    <s v="Adverse"/>
  </r>
  <r>
    <s v="PID3607"/>
    <x v="645"/>
    <x v="0"/>
    <x v="0"/>
    <x v="2"/>
    <x v="5"/>
    <n v="6427"/>
    <n v="1283304"/>
    <n v="12635"/>
    <n v="601062.13727196364"/>
    <n v="121024.990808166"/>
    <n v="1270669"/>
    <n v="561216.87191987038"/>
    <s v="Favourable"/>
  </r>
  <r>
    <s v="PID1491"/>
    <x v="1058"/>
    <x v="6"/>
    <x v="2"/>
    <x v="0"/>
    <x v="2"/>
    <n v="9497"/>
    <n v="1192542"/>
    <n v="41987"/>
    <n v="191551.8132321162"/>
    <n v="314763.81824960996"/>
    <n v="1150555"/>
    <n v="686226.36851827381"/>
    <s v="Favourable"/>
  </r>
  <r>
    <s v="PID2657"/>
    <x v="1514"/>
    <x v="5"/>
    <x v="3"/>
    <x v="2"/>
    <x v="16"/>
    <n v="6272"/>
    <n v="616234"/>
    <n v="15016"/>
    <n v="270666.04332712205"/>
    <n v="33217.667793061177"/>
    <n v="601218"/>
    <n v="312350.28887981677"/>
    <s v="Favourable"/>
  </r>
  <r>
    <s v="PID3761"/>
    <x v="569"/>
    <x v="6"/>
    <x v="2"/>
    <x v="2"/>
    <x v="25"/>
    <n v="8536"/>
    <n v="898732"/>
    <n v="0"/>
    <n v="683719.4107541698"/>
    <n v="279139.8100850145"/>
    <n v="898732"/>
    <n v="-64127.220839184243"/>
    <s v="Adverse"/>
  </r>
  <r>
    <s v="PID3568"/>
    <x v="778"/>
    <x v="6"/>
    <x v="2"/>
    <x v="2"/>
    <x v="30"/>
    <n v="8583"/>
    <n v="622294"/>
    <n v="24659"/>
    <n v="532796.20531531179"/>
    <n v="118614.11917960859"/>
    <n v="597635"/>
    <n v="-29116.324494920438"/>
    <s v="Adverse"/>
  </r>
  <r>
    <s v="PID2238"/>
    <x v="1319"/>
    <x v="6"/>
    <x v="2"/>
    <x v="0"/>
    <x v="13"/>
    <n v="6872"/>
    <n v="2207433"/>
    <n v="50922"/>
    <n v="592350.0537672533"/>
    <n v="309394.80356058793"/>
    <n v="2156511"/>
    <n v="1305688.1426721588"/>
    <s v="Favourable"/>
  </r>
  <r>
    <s v="PID2620"/>
    <x v="1180"/>
    <x v="0"/>
    <x v="0"/>
    <x v="1"/>
    <x v="32"/>
    <n v="7005"/>
    <n v="2177814"/>
    <n v="11098"/>
    <n v="204496.74714576988"/>
    <n v="571747.30420654267"/>
    <n v="2166716"/>
    <n v="1401569.9486476874"/>
    <s v="Favourable"/>
  </r>
  <r>
    <s v="PID3930"/>
    <x v="1264"/>
    <x v="6"/>
    <x v="2"/>
    <x v="0"/>
    <x v="21"/>
    <n v="5868"/>
    <n v="2371594"/>
    <n v="0"/>
    <n v="1425160.3235771747"/>
    <n v="215316.1849846137"/>
    <n v="2371594"/>
    <n v="731117.49143821164"/>
    <s v="Favourable"/>
  </r>
  <r>
    <s v="PID5451"/>
    <x v="1287"/>
    <x v="7"/>
    <x v="0"/>
    <x v="1"/>
    <x v="12"/>
    <n v="7668"/>
    <n v="1986673"/>
    <n v="55039"/>
    <n v="492709.25549983757"/>
    <n v="543709.46538230928"/>
    <n v="1931634"/>
    <n v="950254.27911785315"/>
    <s v="Favourable"/>
  </r>
  <r>
    <s v="PID5143"/>
    <x v="1388"/>
    <x v="6"/>
    <x v="2"/>
    <x v="1"/>
    <x v="33"/>
    <n v="6869"/>
    <n v="1263495"/>
    <n v="10293"/>
    <n v="128651.53825509685"/>
    <n v="46573.183253363182"/>
    <n v="1253202"/>
    <n v="1088270.2784915399"/>
    <s v="Favourable"/>
  </r>
  <r>
    <s v="PID1615"/>
    <x v="944"/>
    <x v="6"/>
    <x v="2"/>
    <x v="2"/>
    <x v="36"/>
    <n v="7246"/>
    <n v="2250137"/>
    <n v="97969"/>
    <n v="231316.86126350303"/>
    <n v="465133.8758503432"/>
    <n v="2152168"/>
    <n v="1553686.2628861538"/>
    <s v="Favourable"/>
  </r>
  <r>
    <s v="PID1136"/>
    <x v="535"/>
    <x v="6"/>
    <x v="2"/>
    <x v="0"/>
    <x v="28"/>
    <n v="7864"/>
    <n v="941050"/>
    <n v="0"/>
    <n v="702897.56595392001"/>
    <n v="84738.143033694694"/>
    <n v="941050"/>
    <n v="153414.29101238528"/>
    <s v="Favourable"/>
  </r>
  <r>
    <s v="PID6231"/>
    <x v="530"/>
    <x v="7"/>
    <x v="0"/>
    <x v="0"/>
    <x v="15"/>
    <n v="5619"/>
    <n v="395808"/>
    <n v="40599"/>
    <n v="50183.087705494421"/>
    <n v="88649.834563660304"/>
    <n v="355209"/>
    <n v="256975.07773084528"/>
    <s v="Favourable"/>
  </r>
  <r>
    <s v="PID1287"/>
    <x v="91"/>
    <x v="6"/>
    <x v="2"/>
    <x v="0"/>
    <x v="8"/>
    <n v="7355"/>
    <n v="2020510"/>
    <n v="44531"/>
    <n v="1824146.5415163031"/>
    <n v="535780.44861109788"/>
    <n v="1975979"/>
    <n v="-339416.99012740096"/>
    <s v="Adverse"/>
  </r>
  <r>
    <s v="PID2418"/>
    <x v="1274"/>
    <x v="6"/>
    <x v="2"/>
    <x v="2"/>
    <x v="16"/>
    <n v="8648"/>
    <n v="672185"/>
    <n v="0"/>
    <n v="218233.92989913758"/>
    <n v="145221.67414795779"/>
    <n v="672185"/>
    <n v="308729.3959529046"/>
    <s v="Favourable"/>
  </r>
  <r>
    <s v="PID3986"/>
    <x v="1424"/>
    <x v="0"/>
    <x v="0"/>
    <x v="2"/>
    <x v="6"/>
    <n v="5591"/>
    <n v="1588676"/>
    <n v="43743"/>
    <n v="59530.430786047582"/>
    <n v="58295.51130772943"/>
    <n v="1544933"/>
    <n v="1470850.057906223"/>
    <s v="Favourable"/>
  </r>
  <r>
    <s v="PID4763"/>
    <x v="278"/>
    <x v="0"/>
    <x v="0"/>
    <x v="1"/>
    <x v="20"/>
    <n v="8771"/>
    <n v="2458079"/>
    <n v="0"/>
    <n v="823383.24094735773"/>
    <n v="96839.735428618034"/>
    <n v="2458079"/>
    <n v="1537856.0236240244"/>
    <s v="Favourable"/>
  </r>
  <r>
    <s v="PID6287"/>
    <x v="669"/>
    <x v="6"/>
    <x v="2"/>
    <x v="0"/>
    <x v="39"/>
    <n v="5597"/>
    <n v="955767"/>
    <n v="0"/>
    <n v="696611.71374864201"/>
    <n v="60932.801250348472"/>
    <n v="955767"/>
    <n v="198222.48500100954"/>
    <s v="Favourable"/>
  </r>
  <r>
    <s v="PID2098"/>
    <x v="899"/>
    <x v="0"/>
    <x v="0"/>
    <x v="1"/>
    <x v="45"/>
    <n v="6702"/>
    <n v="568403"/>
    <n v="26682"/>
    <n v="43475.117968003506"/>
    <n v="120216.88477076658"/>
    <n v="541721"/>
    <n v="404710.9972612299"/>
    <s v="Favourable"/>
  </r>
  <r>
    <s v="PID4453"/>
    <x v="1360"/>
    <x v="0"/>
    <x v="0"/>
    <x v="2"/>
    <x v="39"/>
    <n v="6519"/>
    <n v="1971654"/>
    <n v="23416"/>
    <n v="1867906.5546056742"/>
    <n v="162532.32618989222"/>
    <n v="1948238"/>
    <n v="-58784.880795566365"/>
    <s v="Adverse"/>
  </r>
  <r>
    <s v="PID4935"/>
    <x v="1360"/>
    <x v="0"/>
    <x v="0"/>
    <x v="0"/>
    <x v="20"/>
    <n v="5802"/>
    <n v="2432073"/>
    <n v="43195"/>
    <n v="2431693.0572789474"/>
    <n v="802924.04383432074"/>
    <n v="2388878"/>
    <n v="-802544.10111326817"/>
    <s v="Adverse"/>
  </r>
  <r>
    <s v="PID5168"/>
    <x v="437"/>
    <x v="6"/>
    <x v="2"/>
    <x v="0"/>
    <x v="4"/>
    <n v="7842"/>
    <n v="2142680"/>
    <n v="0"/>
    <n v="1283545.3081346781"/>
    <n v="512046.50685950369"/>
    <n v="2142680"/>
    <n v="347088.18500581826"/>
    <s v="Favourable"/>
  </r>
  <r>
    <s v="PID1097"/>
    <x v="1470"/>
    <x v="7"/>
    <x v="0"/>
    <x v="1"/>
    <x v="9"/>
    <n v="6597"/>
    <n v="2393575"/>
    <n v="98075"/>
    <n v="465293.69650447404"/>
    <n v="690778.28269103146"/>
    <n v="2295500"/>
    <n v="1237503.0208044946"/>
    <s v="Favourable"/>
  </r>
  <r>
    <s v="PID1833"/>
    <x v="186"/>
    <x v="6"/>
    <x v="2"/>
    <x v="1"/>
    <x v="37"/>
    <n v="8744"/>
    <n v="476864"/>
    <n v="27064"/>
    <n v="102549.75218507246"/>
    <n v="98669.652100435182"/>
    <n v="449800"/>
    <n v="275644.59571449237"/>
    <s v="Favourable"/>
  </r>
  <r>
    <s v="PID1952"/>
    <x v="155"/>
    <x v="0"/>
    <x v="0"/>
    <x v="0"/>
    <x v="1"/>
    <n v="8415"/>
    <n v="391364"/>
    <n v="48951"/>
    <n v="385688.85003134154"/>
    <n v="21738.46392338839"/>
    <n v="342413"/>
    <n v="-16063.313954729936"/>
    <s v="Adverse"/>
  </r>
  <r>
    <s v="PID4078"/>
    <x v="1018"/>
    <x v="5"/>
    <x v="3"/>
    <x v="0"/>
    <x v="27"/>
    <n v="7155"/>
    <n v="1812945"/>
    <n v="35169"/>
    <n v="1406959.8097284767"/>
    <n v="78289.268612941189"/>
    <n v="1777776"/>
    <n v="327695.92165858205"/>
    <s v="Favourable"/>
  </r>
  <r>
    <s v="PID4401"/>
    <x v="1248"/>
    <x v="6"/>
    <x v="2"/>
    <x v="1"/>
    <x v="11"/>
    <n v="7036"/>
    <n v="2033104"/>
    <n v="38117"/>
    <n v="1045644.623734972"/>
    <n v="389118.68960393191"/>
    <n v="1994987"/>
    <n v="598340.68666109606"/>
    <s v="Favourable"/>
  </r>
  <r>
    <s v="PID5707"/>
    <x v="311"/>
    <x v="0"/>
    <x v="0"/>
    <x v="1"/>
    <x v="7"/>
    <n v="6856"/>
    <n v="1484125"/>
    <n v="28644"/>
    <n v="181472.50230499479"/>
    <n v="107812.81246151649"/>
    <n v="1455481"/>
    <n v="1194839.6852334887"/>
    <s v="Favourable"/>
  </r>
  <r>
    <s v="PID142"/>
    <x v="1297"/>
    <x v="5"/>
    <x v="3"/>
    <x v="1"/>
    <x v="17"/>
    <n v="9061"/>
    <n v="1620473"/>
    <n v="0"/>
    <n v="668116.85561989725"/>
    <n v="127398.06519206903"/>
    <n v="1620473"/>
    <n v="824958.07918803371"/>
    <s v="Favourable"/>
  </r>
  <r>
    <s v="PID5153"/>
    <x v="135"/>
    <x v="6"/>
    <x v="2"/>
    <x v="2"/>
    <x v="1"/>
    <n v="9213"/>
    <n v="1422372"/>
    <n v="38918"/>
    <n v="211778.70994892184"/>
    <n v="3090.0333013831291"/>
    <n v="1383454"/>
    <n v="1207503.2567496949"/>
    <s v="Favourable"/>
  </r>
  <r>
    <s v="PID288"/>
    <x v="1121"/>
    <x v="5"/>
    <x v="3"/>
    <x v="2"/>
    <x v="29"/>
    <n v="8189"/>
    <n v="2251743"/>
    <n v="0"/>
    <n v="562775.08437312371"/>
    <n v="726585.260354675"/>
    <n v="2251743"/>
    <n v="962382.65527220117"/>
    <s v="Favourable"/>
  </r>
  <r>
    <s v="PID3609"/>
    <x v="142"/>
    <x v="6"/>
    <x v="2"/>
    <x v="1"/>
    <x v="17"/>
    <n v="7739"/>
    <n v="2043886"/>
    <n v="59252"/>
    <n v="812074.63180972391"/>
    <n v="290536.67706679198"/>
    <n v="1984634"/>
    <n v="941274.69112348417"/>
    <s v="Favourable"/>
  </r>
  <r>
    <s v="PID4377"/>
    <x v="1431"/>
    <x v="7"/>
    <x v="0"/>
    <x v="2"/>
    <x v="25"/>
    <n v="8569"/>
    <n v="367054"/>
    <n v="0"/>
    <n v="48875.345768703111"/>
    <n v="86754.36629845787"/>
    <n v="367054"/>
    <n v="231424.28793283901"/>
    <s v="Favourable"/>
  </r>
  <r>
    <s v="PID4148"/>
    <x v="1300"/>
    <x v="6"/>
    <x v="2"/>
    <x v="0"/>
    <x v="17"/>
    <n v="6393"/>
    <n v="1110848"/>
    <n v="97225"/>
    <n v="688561.40430834866"/>
    <n v="269897.86327511905"/>
    <n v="1013623"/>
    <n v="152388.73241653224"/>
    <s v="Favourable"/>
  </r>
  <r>
    <s v="PID3064"/>
    <x v="1270"/>
    <x v="6"/>
    <x v="2"/>
    <x v="1"/>
    <x v="29"/>
    <n v="7852"/>
    <n v="2444702"/>
    <n v="93869"/>
    <n v="1637508.7621660451"/>
    <n v="424504.57320329809"/>
    <n v="2350833"/>
    <n v="382688.66463065683"/>
    <s v="Favourable"/>
  </r>
  <r>
    <s v="PID4178"/>
    <x v="716"/>
    <x v="6"/>
    <x v="2"/>
    <x v="1"/>
    <x v="7"/>
    <n v="5779"/>
    <n v="1102901"/>
    <n v="0"/>
    <n v="136146.08927069846"/>
    <n v="121755.92391275441"/>
    <n v="1102901"/>
    <n v="844998.98681654711"/>
    <s v="Favourable"/>
  </r>
  <r>
    <s v="PID5919"/>
    <x v="121"/>
    <x v="7"/>
    <x v="0"/>
    <x v="1"/>
    <x v="23"/>
    <n v="9083"/>
    <n v="2424781"/>
    <n v="0"/>
    <n v="1576204.8091256728"/>
    <n v="120369.14942381129"/>
    <n v="2424781"/>
    <n v="728207.04145051586"/>
    <s v="Favourable"/>
  </r>
  <r>
    <s v="PID204"/>
    <x v="1296"/>
    <x v="5"/>
    <x v="3"/>
    <x v="0"/>
    <x v="33"/>
    <n v="7344"/>
    <n v="491583"/>
    <n v="0"/>
    <n v="324915.82304449688"/>
    <n v="50615.840829112654"/>
    <n v="491583"/>
    <n v="116051.3361263905"/>
    <s v="Favourable"/>
  </r>
  <r>
    <s v="PID1076"/>
    <x v="349"/>
    <x v="5"/>
    <x v="3"/>
    <x v="1"/>
    <x v="37"/>
    <n v="8677"/>
    <n v="1068262"/>
    <n v="0"/>
    <n v="439892.0091626994"/>
    <n v="291875.97514207155"/>
    <n v="1068262"/>
    <n v="336494.01569522906"/>
    <s v="Favourable"/>
  </r>
  <r>
    <s v="PID3714"/>
    <x v="1417"/>
    <x v="6"/>
    <x v="2"/>
    <x v="2"/>
    <x v="0"/>
    <n v="7347"/>
    <n v="1936330"/>
    <n v="53118"/>
    <n v="954652.68281617423"/>
    <n v="208662.34151311594"/>
    <n v="1883212"/>
    <n v="773014.97567070974"/>
    <s v="Favourable"/>
  </r>
  <r>
    <s v="PID5214"/>
    <x v="207"/>
    <x v="5"/>
    <x v="3"/>
    <x v="1"/>
    <x v="7"/>
    <n v="5941"/>
    <n v="2323479"/>
    <n v="0"/>
    <n v="1674260.7975502065"/>
    <n v="221671.31556626954"/>
    <n v="2323479"/>
    <n v="427546.88688352401"/>
    <s v="Favourable"/>
  </r>
  <r>
    <s v="PID144"/>
    <x v="1111"/>
    <x v="5"/>
    <x v="3"/>
    <x v="1"/>
    <x v="45"/>
    <n v="8302"/>
    <n v="1606270"/>
    <n v="11810"/>
    <n v="1551740.1812983309"/>
    <n v="69775.595088855858"/>
    <n v="1594460"/>
    <n v="-15245.776387186721"/>
    <s v="Adverse"/>
  </r>
  <r>
    <s v="PID217"/>
    <x v="368"/>
    <x v="0"/>
    <x v="0"/>
    <x v="0"/>
    <x v="33"/>
    <n v="7188"/>
    <n v="751877"/>
    <n v="41121"/>
    <n v="466188.43802400684"/>
    <n v="26403.000945688054"/>
    <n v="710756"/>
    <n v="259285.56103030511"/>
    <s v="Favourable"/>
  </r>
  <r>
    <s v="PID303"/>
    <x v="560"/>
    <x v="5"/>
    <x v="3"/>
    <x v="2"/>
    <x v="18"/>
    <n v="7875"/>
    <n v="1196169"/>
    <n v="33784"/>
    <n v="278639.30974055739"/>
    <n v="182216.72695495308"/>
    <n v="1162385"/>
    <n v="735312.9633044895"/>
    <s v="Favourable"/>
  </r>
  <r>
    <s v="PID875"/>
    <x v="1504"/>
    <x v="0"/>
    <x v="0"/>
    <x v="0"/>
    <x v="13"/>
    <n v="8531"/>
    <n v="1121251"/>
    <n v="19464"/>
    <n v="1061102.5966727869"/>
    <n v="305058.50339821511"/>
    <n v="1101787"/>
    <n v="-244910.10007100203"/>
    <s v="Adverse"/>
  </r>
  <r>
    <s v="PID1855"/>
    <x v="562"/>
    <x v="0"/>
    <x v="0"/>
    <x v="1"/>
    <x v="40"/>
    <n v="6484"/>
    <n v="968401"/>
    <n v="23804"/>
    <n v="937254.52558207291"/>
    <n v="2919.7884556189861"/>
    <n v="944597"/>
    <n v="28226.685962308082"/>
    <s v="Favourable"/>
  </r>
  <r>
    <s v="PID2331"/>
    <x v="75"/>
    <x v="7"/>
    <x v="0"/>
    <x v="0"/>
    <x v="35"/>
    <n v="7621"/>
    <n v="756467"/>
    <n v="24858"/>
    <n v="708538.2616678261"/>
    <n v="245864.44329305206"/>
    <n v="731609"/>
    <n v="-197935.70496087812"/>
    <s v="Adverse"/>
  </r>
  <r>
    <s v="PID3888"/>
    <x v="992"/>
    <x v="0"/>
    <x v="0"/>
    <x v="2"/>
    <x v="20"/>
    <n v="6343"/>
    <n v="1582984"/>
    <n v="28748"/>
    <n v="596808.40121869522"/>
    <n v="144729.50150729992"/>
    <n v="1554236"/>
    <n v="841446.09727400483"/>
    <s v="Favourable"/>
  </r>
  <r>
    <s v="PID747"/>
    <x v="1387"/>
    <x v="7"/>
    <x v="0"/>
    <x v="0"/>
    <x v="35"/>
    <n v="5950"/>
    <n v="2463651"/>
    <n v="17283"/>
    <n v="685953.02703346254"/>
    <n v="269927.23171234684"/>
    <n v="2446368"/>
    <n v="1507770.7412541907"/>
    <s v="Favourable"/>
  </r>
  <r>
    <s v="PID3884"/>
    <x v="684"/>
    <x v="6"/>
    <x v="2"/>
    <x v="2"/>
    <x v="31"/>
    <n v="7185"/>
    <n v="1741846"/>
    <n v="0"/>
    <n v="757911.28635500208"/>
    <n v="217855.6777444513"/>
    <n v="1741846"/>
    <n v="766079.03590054659"/>
    <s v="Favourable"/>
  </r>
  <r>
    <s v="PID2672"/>
    <x v="332"/>
    <x v="7"/>
    <x v="0"/>
    <x v="0"/>
    <x v="4"/>
    <n v="6887"/>
    <n v="437693"/>
    <n v="45242"/>
    <n v="75544.999434925063"/>
    <n v="49366.619800644425"/>
    <n v="392451"/>
    <n v="312781.38076443051"/>
    <s v="Favourable"/>
  </r>
  <r>
    <s v="PID3540"/>
    <x v="965"/>
    <x v="7"/>
    <x v="0"/>
    <x v="0"/>
    <x v="11"/>
    <n v="7763"/>
    <n v="446218"/>
    <n v="0"/>
    <n v="58952.731188535254"/>
    <n v="145352.83207820993"/>
    <n v="446218"/>
    <n v="241912.43673325481"/>
    <s v="Favourable"/>
  </r>
  <r>
    <s v="PID3961"/>
    <x v="510"/>
    <x v="5"/>
    <x v="3"/>
    <x v="1"/>
    <x v="41"/>
    <n v="8176"/>
    <n v="2016486"/>
    <n v="57579"/>
    <n v="1461270.3871243838"/>
    <n v="144283.22085506629"/>
    <n v="1958907"/>
    <n v="410932.39202054986"/>
    <s v="Favourable"/>
  </r>
  <r>
    <s v="PID4959"/>
    <x v="43"/>
    <x v="7"/>
    <x v="0"/>
    <x v="0"/>
    <x v="21"/>
    <n v="6679"/>
    <n v="1731690"/>
    <n v="43736"/>
    <n v="175228.41365163351"/>
    <n v="501521.73407081631"/>
    <n v="1687954"/>
    <n v="1054939.8522775501"/>
    <s v="Favourable"/>
  </r>
  <r>
    <s v="PID5337"/>
    <x v="1137"/>
    <x v="5"/>
    <x v="3"/>
    <x v="1"/>
    <x v="34"/>
    <n v="6770"/>
    <n v="527566"/>
    <n v="93956"/>
    <n v="513208.5094896385"/>
    <n v="21462.542857364533"/>
    <n v="433610"/>
    <n v="-7105.0523470030166"/>
    <s v="Adverse"/>
  </r>
  <r>
    <s v="PID5355"/>
    <x v="989"/>
    <x v="0"/>
    <x v="0"/>
    <x v="2"/>
    <x v="28"/>
    <n v="5820"/>
    <n v="1989302"/>
    <n v="57490"/>
    <n v="400282.61034172925"/>
    <n v="72464.064850016541"/>
    <n v="1931812"/>
    <n v="1516555.3248082541"/>
    <s v="Favourable"/>
  </r>
  <r>
    <s v="PID1389"/>
    <x v="1446"/>
    <x v="6"/>
    <x v="2"/>
    <x v="1"/>
    <x v="20"/>
    <n v="8289"/>
    <n v="1063452"/>
    <n v="49419"/>
    <n v="266298.13648051472"/>
    <n v="202784.27833383551"/>
    <n v="1014033"/>
    <n v="594369.5851856498"/>
    <s v="Favourable"/>
  </r>
  <r>
    <s v="PID2914"/>
    <x v="1285"/>
    <x v="6"/>
    <x v="2"/>
    <x v="0"/>
    <x v="2"/>
    <n v="8681"/>
    <n v="594624"/>
    <n v="30850"/>
    <n v="396543.64719510748"/>
    <n v="13225.599088590332"/>
    <n v="563774"/>
    <n v="184854.75371630216"/>
    <s v="Favourable"/>
  </r>
  <r>
    <s v="PID2062"/>
    <x v="337"/>
    <x v="6"/>
    <x v="2"/>
    <x v="2"/>
    <x v="1"/>
    <n v="7339"/>
    <n v="1140826"/>
    <n v="57177"/>
    <n v="595962.16494056734"/>
    <n v="109162.37693010185"/>
    <n v="1083649"/>
    <n v="435701.45812933077"/>
    <s v="Favourable"/>
  </r>
  <r>
    <s v="PID1090"/>
    <x v="1185"/>
    <x v="0"/>
    <x v="0"/>
    <x v="0"/>
    <x v="25"/>
    <n v="7033"/>
    <n v="2314202"/>
    <n v="0"/>
    <n v="397665.29986471572"/>
    <n v="451885.28542581829"/>
    <n v="2314202"/>
    <n v="1464651.414709466"/>
    <s v="Favourable"/>
  </r>
  <r>
    <s v="PID3447"/>
    <x v="1139"/>
    <x v="0"/>
    <x v="0"/>
    <x v="0"/>
    <x v="36"/>
    <n v="7095"/>
    <n v="495766"/>
    <n v="34907"/>
    <n v="232953.31146979803"/>
    <n v="121880.58414463443"/>
    <n v="460859"/>
    <n v="140932.10438556754"/>
    <s v="Favourable"/>
  </r>
  <r>
    <s v="PID3696"/>
    <x v="233"/>
    <x v="6"/>
    <x v="2"/>
    <x v="1"/>
    <x v="26"/>
    <n v="5939"/>
    <n v="1940287"/>
    <n v="55505"/>
    <n v="210535.11701612649"/>
    <n v="451883.40157351893"/>
    <n v="1884782"/>
    <n v="1277868.4814103546"/>
    <s v="Favourable"/>
  </r>
  <r>
    <s v="PID3938"/>
    <x v="370"/>
    <x v="6"/>
    <x v="2"/>
    <x v="1"/>
    <x v="32"/>
    <n v="8189"/>
    <n v="1635842"/>
    <n v="11978"/>
    <n v="285763.0901745063"/>
    <n v="151288.17653312298"/>
    <n v="1623864"/>
    <n v="1198790.7332923706"/>
    <s v="Favourable"/>
  </r>
  <r>
    <s v="PID4001"/>
    <x v="125"/>
    <x v="6"/>
    <x v="2"/>
    <x v="0"/>
    <x v="6"/>
    <n v="6387"/>
    <n v="1217710"/>
    <n v="21373"/>
    <n v="762348.35460522457"/>
    <n v="4033.1470002838741"/>
    <n v="1196337"/>
    <n v="451328.49839449162"/>
    <s v="Favourable"/>
  </r>
  <r>
    <s v="PID6246"/>
    <x v="1400"/>
    <x v="5"/>
    <x v="3"/>
    <x v="2"/>
    <x v="31"/>
    <n v="8151"/>
    <n v="1171126"/>
    <n v="25691"/>
    <n v="414197.11598293774"/>
    <n v="341166.15197896602"/>
    <n v="1145435"/>
    <n v="415762.73203809629"/>
    <s v="Favourable"/>
  </r>
  <r>
    <s v="PID706"/>
    <x v="732"/>
    <x v="6"/>
    <x v="2"/>
    <x v="0"/>
    <x v="34"/>
    <n v="6266"/>
    <n v="508776"/>
    <n v="57248"/>
    <n v="179004.33152236906"/>
    <n v="111597.97360877162"/>
    <n v="451528"/>
    <n v="218173.69486885931"/>
    <s v="Favourable"/>
  </r>
  <r>
    <s v="PID3551"/>
    <x v="861"/>
    <x v="6"/>
    <x v="2"/>
    <x v="0"/>
    <x v="27"/>
    <n v="9185"/>
    <n v="1736860"/>
    <n v="0"/>
    <n v="27975.451096098252"/>
    <n v="240103.81410906892"/>
    <n v="1736860"/>
    <n v="1468780.7347948328"/>
    <s v="Favourable"/>
  </r>
  <r>
    <s v="PID5384"/>
    <x v="1515"/>
    <x v="7"/>
    <x v="0"/>
    <x v="0"/>
    <x v="41"/>
    <n v="7507"/>
    <n v="1896463"/>
    <n v="10928"/>
    <n v="8042.8926080161218"/>
    <n v="531415.47691035853"/>
    <n v="1885535"/>
    <n v="1357004.6304816254"/>
    <s v="Favourable"/>
  </r>
  <r>
    <s v="PID845"/>
    <x v="641"/>
    <x v="6"/>
    <x v="2"/>
    <x v="2"/>
    <x v="15"/>
    <n v="8458"/>
    <n v="1418644"/>
    <n v="32773"/>
    <n v="711714.97027497098"/>
    <n v="418455.79424256925"/>
    <n v="1385871"/>
    <n v="288473.23548245989"/>
    <s v="Favourable"/>
  </r>
  <r>
    <s v="PID4868"/>
    <x v="1300"/>
    <x v="6"/>
    <x v="2"/>
    <x v="0"/>
    <x v="2"/>
    <n v="5876"/>
    <n v="2219003"/>
    <n v="39153"/>
    <n v="1612514.2457184242"/>
    <n v="5744.6101569356897"/>
    <n v="2179850"/>
    <n v="600744.14412464015"/>
    <s v="Favourable"/>
  </r>
  <r>
    <s v="PID5227"/>
    <x v="1180"/>
    <x v="7"/>
    <x v="0"/>
    <x v="0"/>
    <x v="29"/>
    <n v="8010"/>
    <n v="1978685"/>
    <n v="46532"/>
    <n v="1169049.4815102944"/>
    <n v="428773.46623694786"/>
    <n v="1932153"/>
    <n v="380862.05225275783"/>
    <s v="Favourable"/>
  </r>
  <r>
    <s v="PID5660"/>
    <x v="440"/>
    <x v="7"/>
    <x v="0"/>
    <x v="2"/>
    <x v="18"/>
    <n v="6825"/>
    <n v="2271028"/>
    <n v="71929"/>
    <n v="948584.30713375867"/>
    <n v="607692.26424314466"/>
    <n v="2199099"/>
    <n v="714751.42862309655"/>
    <s v="Favourable"/>
  </r>
  <r>
    <s v="PID1890"/>
    <x v="1484"/>
    <x v="6"/>
    <x v="2"/>
    <x v="1"/>
    <x v="41"/>
    <n v="8391"/>
    <n v="940405"/>
    <n v="14927"/>
    <n v="389283.34880489408"/>
    <n v="78002.875851454286"/>
    <n v="925478"/>
    <n v="473118.77534365165"/>
    <s v="Favourable"/>
  </r>
  <r>
    <s v="PID119"/>
    <x v="81"/>
    <x v="6"/>
    <x v="2"/>
    <x v="0"/>
    <x v="30"/>
    <n v="7554"/>
    <n v="640939"/>
    <n v="56888"/>
    <n v="467203.56870116433"/>
    <n v="102743.648180474"/>
    <n v="584051"/>
    <n v="70991.783118361607"/>
    <s v="Favourable"/>
  </r>
  <r>
    <s v="PID4276"/>
    <x v="1092"/>
    <x v="6"/>
    <x v="2"/>
    <x v="2"/>
    <x v="45"/>
    <n v="5919"/>
    <n v="1275669"/>
    <n v="0"/>
    <n v="926335.11418011226"/>
    <n v="169300.53993325835"/>
    <n v="1275669"/>
    <n v="180033.34588662931"/>
    <s v="Favourable"/>
  </r>
  <r>
    <s v="PID5886"/>
    <x v="857"/>
    <x v="7"/>
    <x v="0"/>
    <x v="1"/>
    <x v="25"/>
    <n v="6792"/>
    <n v="754091"/>
    <n v="42430"/>
    <n v="128644.36353180732"/>
    <n v="140429.42798538224"/>
    <n v="711661"/>
    <n v="485017.20848281041"/>
    <s v="Favourable"/>
  </r>
  <r>
    <s v="PID2102"/>
    <x v="693"/>
    <x v="6"/>
    <x v="2"/>
    <x v="0"/>
    <x v="33"/>
    <n v="8233"/>
    <n v="1855836"/>
    <n v="39385"/>
    <n v="1252177.6859277717"/>
    <n v="521500.3844576457"/>
    <n v="1816451"/>
    <n v="82157.929614582565"/>
    <s v="Favourable"/>
  </r>
  <r>
    <s v="PID4988"/>
    <x v="353"/>
    <x v="7"/>
    <x v="0"/>
    <x v="0"/>
    <x v="28"/>
    <n v="6361"/>
    <n v="819288"/>
    <n v="17407"/>
    <n v="318713.6240556392"/>
    <n v="226542.59236434477"/>
    <n v="801881"/>
    <n v="274031.783580016"/>
    <s v="Favourable"/>
  </r>
  <r>
    <s v="PID6002"/>
    <x v="1372"/>
    <x v="6"/>
    <x v="2"/>
    <x v="2"/>
    <x v="34"/>
    <n v="8510"/>
    <n v="1727352"/>
    <n v="45197"/>
    <n v="784743.11924441124"/>
    <n v="346102.51344874257"/>
    <n v="1682155"/>
    <n v="596506.36730684619"/>
    <s v="Favourable"/>
  </r>
  <r>
    <s v="PID688"/>
    <x v="820"/>
    <x v="6"/>
    <x v="2"/>
    <x v="0"/>
    <x v="14"/>
    <n v="6565"/>
    <n v="1968801"/>
    <n v="33685"/>
    <n v="1259459.8234883035"/>
    <n v="39727.641307804828"/>
    <n v="1935116"/>
    <n v="669613.53520389181"/>
    <s v="Favourable"/>
  </r>
  <r>
    <s v="PID1782"/>
    <x v="1189"/>
    <x v="6"/>
    <x v="2"/>
    <x v="0"/>
    <x v="46"/>
    <n v="5730"/>
    <n v="1702299"/>
    <n v="11749"/>
    <n v="989361.56905777322"/>
    <n v="215015.24372208046"/>
    <n v="1690550"/>
    <n v="497922.18722014641"/>
    <s v="Favourable"/>
  </r>
  <r>
    <s v="PID3270"/>
    <x v="1050"/>
    <x v="5"/>
    <x v="3"/>
    <x v="2"/>
    <x v="7"/>
    <n v="7460"/>
    <n v="310679"/>
    <n v="21405"/>
    <n v="41195.027118973456"/>
    <n v="82360.287500147839"/>
    <n v="289274"/>
    <n v="187123.68538087871"/>
    <s v="Favourable"/>
  </r>
  <r>
    <s v="PID5534"/>
    <x v="733"/>
    <x v="7"/>
    <x v="0"/>
    <x v="0"/>
    <x v="46"/>
    <n v="7358"/>
    <n v="272887"/>
    <n v="0"/>
    <n v="41373.215604541358"/>
    <n v="1542.2261986169733"/>
    <n v="272887"/>
    <n v="229971.55819684168"/>
    <s v="Favourable"/>
  </r>
  <r>
    <s v="PID424"/>
    <x v="56"/>
    <x v="5"/>
    <x v="3"/>
    <x v="2"/>
    <x v="16"/>
    <n v="6927"/>
    <n v="2102950"/>
    <n v="49013"/>
    <n v="1580194.6240320881"/>
    <n v="454610.41044487205"/>
    <n v="2053937"/>
    <n v="68144.965523039922"/>
    <s v="Favourable"/>
  </r>
  <r>
    <s v="PID1845"/>
    <x v="393"/>
    <x v="6"/>
    <x v="2"/>
    <x v="0"/>
    <x v="29"/>
    <n v="7099"/>
    <n v="1671894"/>
    <n v="38640"/>
    <n v="940653.87682576035"/>
    <n v="244272.05960572607"/>
    <n v="1633254"/>
    <n v="486968.06356851361"/>
    <s v="Favourable"/>
  </r>
  <r>
    <s v="PID493"/>
    <x v="624"/>
    <x v="6"/>
    <x v="2"/>
    <x v="1"/>
    <x v="2"/>
    <n v="5638"/>
    <n v="1661471"/>
    <n v="31390"/>
    <n v="1040904.8580121505"/>
    <n v="239778.55194253326"/>
    <n v="1630081"/>
    <n v="380787.59004531614"/>
    <s v="Favourable"/>
  </r>
  <r>
    <s v="PID1348"/>
    <x v="833"/>
    <x v="6"/>
    <x v="2"/>
    <x v="2"/>
    <x v="25"/>
    <n v="5622"/>
    <n v="1295311"/>
    <n v="54519"/>
    <n v="503916.02412668569"/>
    <n v="176838.00613237775"/>
    <n v="1240792"/>
    <n v="614556.96974093653"/>
    <s v="Favourable"/>
  </r>
  <r>
    <s v="PID1658"/>
    <x v="1366"/>
    <x v="7"/>
    <x v="0"/>
    <x v="1"/>
    <x v="12"/>
    <n v="7378"/>
    <n v="728617"/>
    <n v="71575"/>
    <n v="718331.60061813588"/>
    <n v="214429.36967254963"/>
    <n v="657042"/>
    <n v="-204143.97029068554"/>
    <s v="Adverse"/>
  </r>
  <r>
    <s v="PID2220"/>
    <x v="1238"/>
    <x v="6"/>
    <x v="2"/>
    <x v="2"/>
    <x v="31"/>
    <n v="7049"/>
    <n v="865220"/>
    <n v="41233"/>
    <n v="856006.08432876505"/>
    <n v="250158.75060328457"/>
    <n v="823987"/>
    <n v="-240944.83493204974"/>
    <s v="Adverse"/>
  </r>
  <r>
    <s v="PID3760"/>
    <x v="756"/>
    <x v="0"/>
    <x v="0"/>
    <x v="0"/>
    <x v="31"/>
    <n v="8713"/>
    <n v="834347"/>
    <n v="12424"/>
    <n v="519264.81177445012"/>
    <n v="105827.26324871935"/>
    <n v="821923"/>
    <n v="209254.92497683049"/>
    <s v="Favourable"/>
  </r>
  <r>
    <s v="PID4883"/>
    <x v="397"/>
    <x v="6"/>
    <x v="2"/>
    <x v="2"/>
    <x v="38"/>
    <n v="8042"/>
    <n v="1186906"/>
    <n v="42800"/>
    <n v="987753.1501721096"/>
    <n v="44141.132071800697"/>
    <n v="1144106"/>
    <n v="155011.71775608975"/>
    <s v="Favourable"/>
  </r>
  <r>
    <s v="PID1472"/>
    <x v="58"/>
    <x v="6"/>
    <x v="2"/>
    <x v="1"/>
    <x v="19"/>
    <n v="5984"/>
    <n v="1018575"/>
    <n v="20493"/>
    <n v="612876.37275213469"/>
    <n v="247679.81275006896"/>
    <n v="998082"/>
    <n v="158018.81449779635"/>
    <s v="Favourable"/>
  </r>
  <r>
    <s v="PID767"/>
    <x v="1498"/>
    <x v="6"/>
    <x v="2"/>
    <x v="2"/>
    <x v="14"/>
    <n v="8562"/>
    <n v="541872"/>
    <n v="39068"/>
    <n v="414767.28345151187"/>
    <n v="62919.701037132916"/>
    <n v="502804"/>
    <n v="64185.015511355188"/>
    <s v="Favourable"/>
  </r>
  <r>
    <s v="PID3581"/>
    <x v="934"/>
    <x v="7"/>
    <x v="0"/>
    <x v="0"/>
    <x v="29"/>
    <n v="7942"/>
    <n v="1607429"/>
    <n v="0"/>
    <n v="1525131.8885668411"/>
    <n v="195339.74352400485"/>
    <n v="1607429"/>
    <n v="-113042.63209084608"/>
    <s v="Adverse"/>
  </r>
  <r>
    <s v="PID5789"/>
    <x v="303"/>
    <x v="6"/>
    <x v="2"/>
    <x v="0"/>
    <x v="43"/>
    <n v="8656"/>
    <n v="2484885"/>
    <n v="52931"/>
    <n v="2251535.2220162535"/>
    <n v="142039.65367437006"/>
    <n v="2431954"/>
    <n v="91310.124309376348"/>
    <s v="Favourable"/>
  </r>
  <r>
    <s v="PID3860"/>
    <x v="51"/>
    <x v="0"/>
    <x v="0"/>
    <x v="2"/>
    <x v="17"/>
    <n v="5691"/>
    <n v="1326579"/>
    <n v="0"/>
    <n v="336290.23042917351"/>
    <n v="22941.247186199038"/>
    <n v="1326579"/>
    <n v="967347.52238462749"/>
    <s v="Favourable"/>
  </r>
  <r>
    <s v="PID4209"/>
    <x v="1516"/>
    <x v="6"/>
    <x v="2"/>
    <x v="0"/>
    <x v="30"/>
    <n v="8869"/>
    <n v="1746631"/>
    <n v="59367"/>
    <n v="619154.55024737946"/>
    <n v="158356.00601034737"/>
    <n v="1687264"/>
    <n v="969120.44374227314"/>
    <s v="Favourable"/>
  </r>
  <r>
    <s v="PID4320"/>
    <x v="687"/>
    <x v="5"/>
    <x v="3"/>
    <x v="0"/>
    <x v="45"/>
    <n v="9382"/>
    <n v="1423715"/>
    <n v="0"/>
    <n v="1383683.9981242165"/>
    <n v="239566.35753013124"/>
    <n v="1423715"/>
    <n v="-199535.35565434769"/>
    <s v="Adverse"/>
  </r>
  <r>
    <s v="PID4140"/>
    <x v="1089"/>
    <x v="5"/>
    <x v="3"/>
    <x v="2"/>
    <x v="8"/>
    <n v="7340"/>
    <n v="2488952"/>
    <n v="14588"/>
    <n v="2328314.5650347853"/>
    <n v="623519.58601756173"/>
    <n v="2474364"/>
    <n v="-462882.15105234692"/>
    <s v="Adverse"/>
  </r>
  <r>
    <s v="PID5882"/>
    <x v="517"/>
    <x v="0"/>
    <x v="0"/>
    <x v="0"/>
    <x v="3"/>
    <n v="9124"/>
    <n v="376600"/>
    <n v="39904"/>
    <n v="248252.70538810332"/>
    <n v="57043.997726598325"/>
    <n v="336696"/>
    <n v="71303.296885298332"/>
    <s v="Favourable"/>
  </r>
  <r>
    <s v="PID5948"/>
    <x v="64"/>
    <x v="7"/>
    <x v="0"/>
    <x v="0"/>
    <x v="24"/>
    <n v="8915"/>
    <n v="1391072"/>
    <n v="0"/>
    <n v="3120.5716257070967"/>
    <n v="169614.87976340574"/>
    <n v="1391072"/>
    <n v="1218336.5486108873"/>
    <s v="Favourable"/>
  </r>
  <r>
    <s v="PID1284"/>
    <x v="1503"/>
    <x v="0"/>
    <x v="0"/>
    <x v="2"/>
    <x v="44"/>
    <n v="8140"/>
    <n v="2154509"/>
    <n v="35378"/>
    <n v="259313.19903768259"/>
    <n v="419966.5524869631"/>
    <n v="2119131"/>
    <n v="1475229.2484753542"/>
    <s v="Favourable"/>
  </r>
  <r>
    <s v="PID2019"/>
    <x v="275"/>
    <x v="6"/>
    <x v="2"/>
    <x v="0"/>
    <x v="5"/>
    <n v="7798"/>
    <n v="279374"/>
    <n v="21860"/>
    <n v="125586.80574421289"/>
    <n v="49579.186625294453"/>
    <n v="257514"/>
    <n v="104208.00763049265"/>
    <s v="Favourable"/>
  </r>
  <r>
    <s v="PID3440"/>
    <x v="1186"/>
    <x v="0"/>
    <x v="0"/>
    <x v="0"/>
    <x v="45"/>
    <n v="7759"/>
    <n v="503853"/>
    <n v="35875"/>
    <n v="477712.93031909352"/>
    <n v="80874.995380804918"/>
    <n v="467978"/>
    <n v="-54734.925699898391"/>
    <s v="Adverse"/>
  </r>
  <r>
    <s v="PID2766"/>
    <x v="1129"/>
    <x v="6"/>
    <x v="2"/>
    <x v="1"/>
    <x v="45"/>
    <n v="5778"/>
    <n v="603124"/>
    <n v="0"/>
    <n v="14910.087363164452"/>
    <n v="96266.955031586884"/>
    <n v="603124"/>
    <n v="491946.95760524867"/>
    <s v="Favourable"/>
  </r>
  <r>
    <s v="PID6153"/>
    <x v="1349"/>
    <x v="7"/>
    <x v="0"/>
    <x v="2"/>
    <x v="27"/>
    <n v="5527"/>
    <n v="754337"/>
    <n v="50304"/>
    <n v="140280.76571521058"/>
    <n v="108299.30456787748"/>
    <n v="704033"/>
    <n v="505756.92971691192"/>
    <s v="Favourable"/>
  </r>
  <r>
    <s v="PID2014"/>
    <x v="429"/>
    <x v="6"/>
    <x v="2"/>
    <x v="0"/>
    <x v="11"/>
    <n v="5675"/>
    <n v="2189743"/>
    <n v="0"/>
    <n v="680784.55338190054"/>
    <n v="652887.6991937171"/>
    <n v="2189743"/>
    <n v="856070.74742438225"/>
    <s v="Favourable"/>
  </r>
  <r>
    <s v="PID3656"/>
    <x v="935"/>
    <x v="7"/>
    <x v="0"/>
    <x v="0"/>
    <x v="20"/>
    <n v="5840"/>
    <n v="2191510"/>
    <n v="0"/>
    <n v="298671.27142492065"/>
    <n v="559656.37250676763"/>
    <n v="2191510"/>
    <n v="1333182.3560683117"/>
    <s v="Favourable"/>
  </r>
  <r>
    <s v="PID227"/>
    <x v="680"/>
    <x v="5"/>
    <x v="3"/>
    <x v="0"/>
    <x v="29"/>
    <n v="6312"/>
    <n v="1336322"/>
    <n v="26459"/>
    <n v="592088.77348792925"/>
    <n v="195382.85163169587"/>
    <n v="1309863"/>
    <n v="548850.37488037487"/>
    <s v="Favourable"/>
  </r>
  <r>
    <s v="PID3595"/>
    <x v="1304"/>
    <x v="0"/>
    <x v="0"/>
    <x v="2"/>
    <x v="20"/>
    <n v="5654"/>
    <n v="2320729"/>
    <n v="55504"/>
    <n v="1793919.8476728171"/>
    <n v="587493.32980068109"/>
    <n v="2265225"/>
    <n v="-60684.177473498043"/>
    <s v="Adverse"/>
  </r>
  <r>
    <s v="PID3903"/>
    <x v="1068"/>
    <x v="6"/>
    <x v="2"/>
    <x v="2"/>
    <x v="42"/>
    <n v="7897"/>
    <n v="1280015"/>
    <n v="0"/>
    <n v="415330.05613293673"/>
    <n v="333529.1558100676"/>
    <n v="1280015"/>
    <n v="531155.78805699572"/>
    <s v="Favourable"/>
  </r>
  <r>
    <s v="PID4256"/>
    <x v="720"/>
    <x v="6"/>
    <x v="2"/>
    <x v="2"/>
    <x v="30"/>
    <n v="6829"/>
    <n v="2170735"/>
    <n v="51907"/>
    <n v="1978329.7243576737"/>
    <n v="271394.47572813259"/>
    <n v="2118828"/>
    <n v="-78989.200085806195"/>
    <s v="Adverse"/>
  </r>
  <r>
    <s v="PID4949"/>
    <x v="1452"/>
    <x v="6"/>
    <x v="2"/>
    <x v="0"/>
    <x v="12"/>
    <n v="7263"/>
    <n v="730021"/>
    <n v="0"/>
    <n v="157246.22571409569"/>
    <n v="42369.292697065466"/>
    <n v="730021"/>
    <n v="530405.48158883885"/>
    <s v="Favourable"/>
  </r>
  <r>
    <s v="PID6189"/>
    <x v="1234"/>
    <x v="7"/>
    <x v="0"/>
    <x v="1"/>
    <x v="3"/>
    <n v="7382"/>
    <n v="1120618"/>
    <n v="0"/>
    <n v="557908.83159511408"/>
    <n v="71582.965617216498"/>
    <n v="1120618"/>
    <n v="491126.20278766938"/>
    <s v="Favourable"/>
  </r>
  <r>
    <s v="PID456"/>
    <x v="861"/>
    <x v="6"/>
    <x v="2"/>
    <x v="2"/>
    <x v="36"/>
    <n v="7566"/>
    <n v="2201439"/>
    <n v="41232"/>
    <n v="409694.3122931851"/>
    <n v="195940.24770208824"/>
    <n v="2160207"/>
    <n v="1595804.4400047266"/>
    <s v="Favourable"/>
  </r>
  <r>
    <s v="PID2078"/>
    <x v="101"/>
    <x v="6"/>
    <x v="2"/>
    <x v="2"/>
    <x v="21"/>
    <n v="7102"/>
    <n v="2162608"/>
    <n v="29533"/>
    <n v="1171409.8466492628"/>
    <n v="383384.33409855858"/>
    <n v="2133075"/>
    <n v="607813.81925217854"/>
    <s v="Favourable"/>
  </r>
  <r>
    <s v="PID6072"/>
    <x v="416"/>
    <x v="5"/>
    <x v="3"/>
    <x v="1"/>
    <x v="31"/>
    <n v="8365"/>
    <n v="1788492"/>
    <n v="19145"/>
    <n v="651152.54442181601"/>
    <n v="334750.96638333111"/>
    <n v="1769347"/>
    <n v="802588.48919485288"/>
    <s v="Favourable"/>
  </r>
  <r>
    <s v="PID2211"/>
    <x v="323"/>
    <x v="7"/>
    <x v="0"/>
    <x v="2"/>
    <x v="37"/>
    <n v="8439"/>
    <n v="2307832"/>
    <n v="0"/>
    <n v="1362479.1561031202"/>
    <n v="43522.906839359966"/>
    <n v="2307832"/>
    <n v="901829.9370575198"/>
    <s v="Favourable"/>
  </r>
  <r>
    <s v="PID2408"/>
    <x v="1274"/>
    <x v="6"/>
    <x v="2"/>
    <x v="1"/>
    <x v="34"/>
    <n v="9266"/>
    <n v="1407553"/>
    <n v="50258"/>
    <n v="671157.41588173085"/>
    <n v="18051.340545590218"/>
    <n v="1357295"/>
    <n v="718344.24357267888"/>
    <s v="Favourable"/>
  </r>
  <r>
    <s v="PID2907"/>
    <x v="1517"/>
    <x v="7"/>
    <x v="0"/>
    <x v="2"/>
    <x v="17"/>
    <n v="8536"/>
    <n v="2326655"/>
    <n v="11223"/>
    <n v="348588.55658663722"/>
    <n v="131493.56855236756"/>
    <n v="2315432"/>
    <n v="1846572.8748609952"/>
    <s v="Favourable"/>
  </r>
  <r>
    <s v="PID3153"/>
    <x v="1518"/>
    <x v="0"/>
    <x v="0"/>
    <x v="2"/>
    <x v="25"/>
    <n v="6188"/>
    <n v="1257210"/>
    <n v="94972"/>
    <n v="1009100.9619788084"/>
    <n v="371023.89601865999"/>
    <n v="1162238"/>
    <n v="-122914.85799746844"/>
    <s v="Adverse"/>
  </r>
  <r>
    <s v="PID4152"/>
    <x v="13"/>
    <x v="0"/>
    <x v="0"/>
    <x v="0"/>
    <x v="46"/>
    <n v="7631"/>
    <n v="1106949"/>
    <n v="22260"/>
    <n v="552354.3039786726"/>
    <n v="137869.47420331248"/>
    <n v="1084689"/>
    <n v="416725.22181801498"/>
    <s v="Favourable"/>
  </r>
  <r>
    <s v="PID4948"/>
    <x v="692"/>
    <x v="5"/>
    <x v="3"/>
    <x v="2"/>
    <x v="38"/>
    <n v="9353"/>
    <n v="1845368"/>
    <n v="0"/>
    <n v="1727150.6007303291"/>
    <n v="343043.21109004022"/>
    <n v="1845368"/>
    <n v="-224825.81182036921"/>
    <s v="Adverse"/>
  </r>
  <r>
    <s v="PID3169"/>
    <x v="150"/>
    <x v="6"/>
    <x v="2"/>
    <x v="2"/>
    <x v="20"/>
    <n v="6393"/>
    <n v="498471"/>
    <n v="0"/>
    <n v="48570.652220217584"/>
    <n v="150652.60569482224"/>
    <n v="498471"/>
    <n v="299247.74208496016"/>
    <s v="Favourable"/>
  </r>
  <r>
    <s v="PID5629"/>
    <x v="1109"/>
    <x v="7"/>
    <x v="0"/>
    <x v="2"/>
    <x v="8"/>
    <n v="6752"/>
    <n v="1410725"/>
    <n v="18619"/>
    <n v="1394829.908371062"/>
    <n v="154366.80794991893"/>
    <n v="1392106"/>
    <n v="-138471.71632098104"/>
    <s v="Adverse"/>
  </r>
  <r>
    <s v="PID1533"/>
    <x v="1284"/>
    <x v="0"/>
    <x v="0"/>
    <x v="2"/>
    <x v="36"/>
    <n v="5706"/>
    <n v="1703254"/>
    <n v="39725"/>
    <n v="494958.35936875769"/>
    <n v="332320.08706174645"/>
    <n v="1663529"/>
    <n v="875975.55356949591"/>
    <s v="Favourable"/>
  </r>
  <r>
    <s v="PID3245"/>
    <x v="346"/>
    <x v="7"/>
    <x v="0"/>
    <x v="2"/>
    <x v="5"/>
    <n v="5899"/>
    <n v="654638"/>
    <n v="0"/>
    <n v="484615.73280989862"/>
    <n v="134377.31439163664"/>
    <n v="654638"/>
    <n v="35644.952798464801"/>
    <s v="Favourable"/>
  </r>
  <r>
    <s v="PID4847"/>
    <x v="975"/>
    <x v="6"/>
    <x v="2"/>
    <x v="0"/>
    <x v="16"/>
    <n v="8942"/>
    <n v="2397539"/>
    <n v="51752"/>
    <n v="2327172.5769402729"/>
    <n v="638005.07237624505"/>
    <n v="2345787"/>
    <n v="-567638.6493165181"/>
    <s v="Adverse"/>
  </r>
  <r>
    <s v="PID5309"/>
    <x v="1415"/>
    <x v="6"/>
    <x v="2"/>
    <x v="1"/>
    <x v="25"/>
    <n v="6464"/>
    <n v="1244333"/>
    <n v="0"/>
    <n v="680217.46523716266"/>
    <n v="98882.409265390015"/>
    <n v="1244333"/>
    <n v="465233.12549744733"/>
    <s v="Favourable"/>
  </r>
  <r>
    <s v="PID1623"/>
    <x v="1059"/>
    <x v="6"/>
    <x v="2"/>
    <x v="2"/>
    <x v="32"/>
    <n v="7301"/>
    <n v="2491610"/>
    <n v="0"/>
    <n v="1843214.8144755396"/>
    <n v="198492.84751066208"/>
    <n v="2491610"/>
    <n v="449902.33801379823"/>
    <s v="Favourable"/>
  </r>
  <r>
    <s v="PID4206"/>
    <x v="1216"/>
    <x v="7"/>
    <x v="0"/>
    <x v="2"/>
    <x v="11"/>
    <n v="7182"/>
    <n v="324732"/>
    <n v="15022"/>
    <n v="187888.82739026839"/>
    <n v="69478.743484210092"/>
    <n v="309710"/>
    <n v="67364.429125521507"/>
    <s v="Favourable"/>
  </r>
  <r>
    <s v="PID2859"/>
    <x v="895"/>
    <x v="0"/>
    <x v="0"/>
    <x v="0"/>
    <x v="23"/>
    <n v="5531"/>
    <n v="1130972"/>
    <n v="15288"/>
    <n v="807012.50657180313"/>
    <n v="154899.26035026525"/>
    <n v="1115684"/>
    <n v="169060.23307793168"/>
    <s v="Favourable"/>
  </r>
  <r>
    <s v="PID4626"/>
    <x v="694"/>
    <x v="6"/>
    <x v="2"/>
    <x v="2"/>
    <x v="40"/>
    <n v="9174"/>
    <n v="1911078"/>
    <n v="51472"/>
    <n v="1095553.9795837423"/>
    <n v="270053.65893140325"/>
    <n v="1859606"/>
    <n v="545470.36148485448"/>
    <s v="Favourable"/>
  </r>
  <r>
    <s v="PID2488"/>
    <x v="544"/>
    <x v="6"/>
    <x v="2"/>
    <x v="1"/>
    <x v="37"/>
    <n v="6552"/>
    <n v="2443512"/>
    <n v="41792"/>
    <n v="364153.69945506623"/>
    <n v="677639.34126928973"/>
    <n v="2401720"/>
    <n v="1401718.959275644"/>
    <s v="Favourable"/>
  </r>
  <r>
    <s v="PID1725"/>
    <x v="994"/>
    <x v="6"/>
    <x v="2"/>
    <x v="0"/>
    <x v="27"/>
    <n v="6449"/>
    <n v="2101501"/>
    <n v="0"/>
    <n v="1386830.6344659226"/>
    <n v="697830.01077072241"/>
    <n v="2101501"/>
    <n v="16840.354763355106"/>
    <s v="Favourable"/>
  </r>
  <r>
    <s v="PID3789"/>
    <x v="962"/>
    <x v="5"/>
    <x v="3"/>
    <x v="2"/>
    <x v="13"/>
    <n v="7547"/>
    <n v="1872602"/>
    <n v="56250"/>
    <n v="1122950.4818404131"/>
    <n v="571263.39796729374"/>
    <n v="1816352"/>
    <n v="178388.12019229308"/>
    <s v="Favourable"/>
  </r>
  <r>
    <s v="PID4960"/>
    <x v="943"/>
    <x v="7"/>
    <x v="0"/>
    <x v="0"/>
    <x v="35"/>
    <n v="5932"/>
    <n v="2389277"/>
    <n v="0"/>
    <n v="789240.28595813189"/>
    <n v="285721.27856724948"/>
    <n v="2389277"/>
    <n v="1314315.4354746186"/>
    <s v="Favourable"/>
  </r>
  <r>
    <s v="PID5236"/>
    <x v="253"/>
    <x v="0"/>
    <x v="0"/>
    <x v="1"/>
    <x v="1"/>
    <n v="6931"/>
    <n v="2414329"/>
    <n v="53879"/>
    <n v="1030853.3652595398"/>
    <n v="371081.21902452875"/>
    <n v="2360450"/>
    <n v="1012394.4157159314"/>
    <s v="Favourable"/>
  </r>
  <r>
    <s v="PID5297"/>
    <x v="944"/>
    <x v="7"/>
    <x v="0"/>
    <x v="1"/>
    <x v="44"/>
    <n v="9415"/>
    <n v="1634920"/>
    <n v="37165"/>
    <n v="242553.52461977699"/>
    <n v="60182.176676801369"/>
    <n v="1597755"/>
    <n v="1332184.2987034216"/>
    <s v="Favourable"/>
  </r>
  <r>
    <s v="PID4635"/>
    <x v="456"/>
    <x v="6"/>
    <x v="2"/>
    <x v="1"/>
    <x v="41"/>
    <n v="8169"/>
    <n v="2223749"/>
    <n v="0"/>
    <n v="2092061.916501204"/>
    <n v="232277.2953291731"/>
    <n v="2223749"/>
    <n v="-100590.21183037711"/>
    <s v="Adverse"/>
  </r>
  <r>
    <s v="PID3692"/>
    <x v="35"/>
    <x v="6"/>
    <x v="2"/>
    <x v="2"/>
    <x v="43"/>
    <n v="8942"/>
    <n v="1416264"/>
    <n v="49632"/>
    <n v="983911.01547153376"/>
    <n v="349028.23479726474"/>
    <n v="1366632"/>
    <n v="83324.749731201446"/>
    <s v="Favourable"/>
  </r>
  <r>
    <s v="PID5497"/>
    <x v="814"/>
    <x v="6"/>
    <x v="2"/>
    <x v="2"/>
    <x v="19"/>
    <n v="6726"/>
    <n v="865481"/>
    <n v="17129"/>
    <n v="353633.54416469793"/>
    <n v="205764.4139272921"/>
    <n v="848352"/>
    <n v="306083.04190800991"/>
    <s v="Favourable"/>
  </r>
  <r>
    <s v="PID5833"/>
    <x v="986"/>
    <x v="6"/>
    <x v="2"/>
    <x v="0"/>
    <x v="23"/>
    <n v="8752"/>
    <n v="489984"/>
    <n v="12870"/>
    <n v="273818.35143068206"/>
    <n v="129906.89705038228"/>
    <n v="477114"/>
    <n v="86258.751518935664"/>
    <s v="Favourable"/>
  </r>
  <r>
    <s v="PID4738"/>
    <x v="619"/>
    <x v="7"/>
    <x v="0"/>
    <x v="2"/>
    <x v="37"/>
    <n v="5879"/>
    <n v="2009244"/>
    <n v="0"/>
    <n v="652801.68530210678"/>
    <n v="245773.76135162896"/>
    <n v="2009244"/>
    <n v="1110668.5533462642"/>
    <s v="Favourable"/>
  </r>
  <r>
    <s v="PID3839"/>
    <x v="820"/>
    <x v="6"/>
    <x v="2"/>
    <x v="0"/>
    <x v="3"/>
    <n v="7382"/>
    <n v="2213135"/>
    <n v="22763"/>
    <n v="1000135.2322651531"/>
    <n v="366287.91152611788"/>
    <n v="2190372"/>
    <n v="846711.85620872909"/>
    <s v="Favourable"/>
  </r>
  <r>
    <s v="PID4411"/>
    <x v="166"/>
    <x v="6"/>
    <x v="2"/>
    <x v="2"/>
    <x v="26"/>
    <n v="7692"/>
    <n v="796753"/>
    <n v="56442"/>
    <n v="317803.50190902641"/>
    <n v="129182.87965522165"/>
    <n v="740311"/>
    <n v="349766.61843575194"/>
    <s v="Favourable"/>
  </r>
  <r>
    <s v="PID863"/>
    <x v="933"/>
    <x v="7"/>
    <x v="0"/>
    <x v="0"/>
    <x v="42"/>
    <n v="6466"/>
    <n v="460464"/>
    <n v="87014"/>
    <n v="244543.27141473693"/>
    <n v="77955.271988895256"/>
    <n v="373450"/>
    <n v="137965.45659636782"/>
    <s v="Favourable"/>
  </r>
  <r>
    <s v="PID1033"/>
    <x v="1168"/>
    <x v="5"/>
    <x v="3"/>
    <x v="2"/>
    <x v="8"/>
    <n v="8607"/>
    <n v="560052"/>
    <n v="0"/>
    <n v="304416.36684002948"/>
    <n v="48770.856703177218"/>
    <n v="560052"/>
    <n v="206864.7764567933"/>
    <s v="Favourable"/>
  </r>
  <r>
    <s v="PID5748"/>
    <x v="1102"/>
    <x v="6"/>
    <x v="2"/>
    <x v="2"/>
    <x v="41"/>
    <n v="6705"/>
    <n v="1548986"/>
    <n v="0"/>
    <n v="682109.20786332816"/>
    <n v="17878.60588342862"/>
    <n v="1548986"/>
    <n v="848998.18625324324"/>
    <s v="Favourable"/>
  </r>
  <r>
    <s v="PID2366"/>
    <x v="201"/>
    <x v="5"/>
    <x v="3"/>
    <x v="1"/>
    <x v="26"/>
    <n v="8891"/>
    <n v="1321091"/>
    <n v="0"/>
    <n v="893792.01138538239"/>
    <n v="254449.64266367033"/>
    <n v="1321091"/>
    <n v="172849.34595094738"/>
    <s v="Favourable"/>
  </r>
  <r>
    <s v="PID5837"/>
    <x v="263"/>
    <x v="5"/>
    <x v="3"/>
    <x v="2"/>
    <x v="42"/>
    <n v="7892"/>
    <n v="1460516"/>
    <n v="24876"/>
    <n v="1209926.9356031623"/>
    <n v="410857.81254604488"/>
    <n v="1435640"/>
    <n v="-160268.74814920709"/>
    <s v="Adverse"/>
  </r>
  <r>
    <s v="PID382"/>
    <x v="344"/>
    <x v="0"/>
    <x v="0"/>
    <x v="0"/>
    <x v="24"/>
    <n v="6600"/>
    <n v="2486324"/>
    <n v="11685"/>
    <n v="1112887.8631489335"/>
    <n v="95197.937402200521"/>
    <n v="2474639"/>
    <n v="1278238.1994488661"/>
    <s v="Favourable"/>
  </r>
  <r>
    <s v="PID4227"/>
    <x v="255"/>
    <x v="0"/>
    <x v="0"/>
    <x v="2"/>
    <x v="2"/>
    <n v="9161"/>
    <n v="2121648"/>
    <n v="0"/>
    <n v="1966822.685061163"/>
    <n v="308643.97508394456"/>
    <n v="2121648"/>
    <n v="-153818.66014510766"/>
    <s v="Adverse"/>
  </r>
  <r>
    <s v="PID4770"/>
    <x v="169"/>
    <x v="0"/>
    <x v="0"/>
    <x v="1"/>
    <x v="25"/>
    <n v="5993"/>
    <n v="475366"/>
    <n v="31217"/>
    <n v="381925.16198893404"/>
    <n v="46093.270449733762"/>
    <n v="444149"/>
    <n v="47347.567561332195"/>
    <s v="Favourable"/>
  </r>
  <r>
    <s v="PID775"/>
    <x v="1245"/>
    <x v="6"/>
    <x v="2"/>
    <x v="1"/>
    <x v="18"/>
    <n v="8002"/>
    <n v="842741"/>
    <n v="0"/>
    <n v="57428.480448168855"/>
    <n v="26174.161727890631"/>
    <n v="842741"/>
    <n v="759138.35782394046"/>
    <s v="Favourable"/>
  </r>
  <r>
    <s v="PID923"/>
    <x v="2"/>
    <x v="5"/>
    <x v="3"/>
    <x v="0"/>
    <x v="42"/>
    <n v="8502"/>
    <n v="762691"/>
    <n v="0"/>
    <n v="152366.08197279237"/>
    <n v="216590.75713123308"/>
    <n v="762691"/>
    <n v="393734.16089597455"/>
    <s v="Favourable"/>
  </r>
  <r>
    <s v="PID2829"/>
    <x v="277"/>
    <x v="7"/>
    <x v="0"/>
    <x v="0"/>
    <x v="5"/>
    <n v="6290"/>
    <n v="1427361"/>
    <n v="29982"/>
    <n v="1418151.4555401097"/>
    <n v="204322.1038396036"/>
    <n v="1397379"/>
    <n v="-195112.55937971314"/>
    <s v="Adverse"/>
  </r>
  <r>
    <s v="PID5691"/>
    <x v="943"/>
    <x v="6"/>
    <x v="2"/>
    <x v="1"/>
    <x v="3"/>
    <n v="9123"/>
    <n v="2394465"/>
    <n v="0"/>
    <n v="182937.36299328803"/>
    <n v="50149.698950089718"/>
    <n v="2394465"/>
    <n v="2161377.9380566222"/>
    <s v="Favourable"/>
  </r>
  <r>
    <s v="PID3266"/>
    <x v="1078"/>
    <x v="6"/>
    <x v="2"/>
    <x v="0"/>
    <x v="13"/>
    <n v="8720"/>
    <n v="1764789"/>
    <n v="18827"/>
    <n v="1285850.5261422098"/>
    <n v="372287.737116537"/>
    <n v="1745962"/>
    <n v="106650.73674125317"/>
    <s v="Favourable"/>
  </r>
  <r>
    <s v="PID4151"/>
    <x v="1076"/>
    <x v="0"/>
    <x v="0"/>
    <x v="1"/>
    <x v="36"/>
    <n v="5699"/>
    <n v="1670468"/>
    <n v="36968"/>
    <n v="857793.19448883936"/>
    <n v="77547.498594730525"/>
    <n v="1633500"/>
    <n v="735127.30691643013"/>
    <s v="Favourable"/>
  </r>
  <r>
    <s v="PID6064"/>
    <x v="1327"/>
    <x v="7"/>
    <x v="0"/>
    <x v="0"/>
    <x v="14"/>
    <n v="7592"/>
    <n v="469385"/>
    <n v="18817"/>
    <n v="302181.88159471791"/>
    <n v="27236.896802178715"/>
    <n v="450568"/>
    <n v="139966.22160310339"/>
    <s v="Favourable"/>
  </r>
  <r>
    <s v="PID1014"/>
    <x v="433"/>
    <x v="5"/>
    <x v="3"/>
    <x v="0"/>
    <x v="28"/>
    <n v="5855"/>
    <n v="632031"/>
    <n v="40249"/>
    <n v="346749.29635463614"/>
    <n v="114733.27789053746"/>
    <n v="591782"/>
    <n v="170548.4257548264"/>
    <s v="Favourable"/>
  </r>
  <r>
    <s v="PID4397"/>
    <x v="138"/>
    <x v="6"/>
    <x v="2"/>
    <x v="1"/>
    <x v="18"/>
    <n v="8296"/>
    <n v="694762"/>
    <n v="55497"/>
    <n v="623958.56862987042"/>
    <n v="2685.325104720207"/>
    <n v="639265"/>
    <n v="68118.106265409384"/>
    <s v="Favourable"/>
  </r>
  <r>
    <s v="PID3923"/>
    <x v="960"/>
    <x v="6"/>
    <x v="2"/>
    <x v="0"/>
    <x v="2"/>
    <n v="6591"/>
    <n v="847935"/>
    <n v="0"/>
    <n v="3832.4122598035156"/>
    <n v="184386.2248759366"/>
    <n v="847935"/>
    <n v="659716.36286425986"/>
    <s v="Favourable"/>
  </r>
  <r>
    <s v="PID4249"/>
    <x v="915"/>
    <x v="6"/>
    <x v="2"/>
    <x v="1"/>
    <x v="17"/>
    <n v="6210"/>
    <n v="2247519"/>
    <n v="19303"/>
    <n v="1574947.2757662169"/>
    <n v="280930.20762186416"/>
    <n v="2228216"/>
    <n v="391641.51661191881"/>
    <s v="Favourable"/>
  </r>
  <r>
    <s v="PID5007"/>
    <x v="98"/>
    <x v="5"/>
    <x v="3"/>
    <x v="1"/>
    <x v="34"/>
    <n v="7770"/>
    <n v="785269"/>
    <n v="0"/>
    <n v="780565.98646300705"/>
    <n v="10069.684998368613"/>
    <n v="785269"/>
    <n v="-5366.6714613756631"/>
    <s v="Adverse"/>
  </r>
  <r>
    <s v="PID2881"/>
    <x v="1519"/>
    <x v="7"/>
    <x v="0"/>
    <x v="1"/>
    <x v="41"/>
    <n v="6496"/>
    <n v="591169"/>
    <n v="0"/>
    <n v="292997.97183697496"/>
    <n v="168235.01445402409"/>
    <n v="591169"/>
    <n v="129936.01370900095"/>
    <s v="Favourable"/>
  </r>
  <r>
    <s v="PID4237"/>
    <x v="1460"/>
    <x v="7"/>
    <x v="0"/>
    <x v="2"/>
    <x v="26"/>
    <n v="8140"/>
    <n v="2285440"/>
    <n v="27830"/>
    <n v="2273364.6954914602"/>
    <n v="301101.82349118806"/>
    <n v="2257610"/>
    <n v="-289026.51898264838"/>
    <s v="Adverse"/>
  </r>
  <r>
    <s v="PID5625"/>
    <x v="526"/>
    <x v="7"/>
    <x v="0"/>
    <x v="0"/>
    <x v="36"/>
    <n v="5981"/>
    <n v="1313882"/>
    <n v="28180"/>
    <n v="593497.04856143065"/>
    <n v="354324.41796289058"/>
    <n v="1285702"/>
    <n v="366060.53347567876"/>
    <s v="Favourable"/>
  </r>
  <r>
    <s v="PID831"/>
    <x v="922"/>
    <x v="6"/>
    <x v="2"/>
    <x v="0"/>
    <x v="26"/>
    <n v="8371"/>
    <n v="473887"/>
    <n v="0"/>
    <n v="13482.810682847374"/>
    <n v="56770.129291978927"/>
    <n v="473887"/>
    <n v="403634.06002517371"/>
    <s v="Favourable"/>
  </r>
  <r>
    <s v="PID1800"/>
    <x v="166"/>
    <x v="0"/>
    <x v="0"/>
    <x v="2"/>
    <x v="31"/>
    <n v="9488"/>
    <n v="1240536"/>
    <n v="20275"/>
    <n v="925207.33652624197"/>
    <n v="369470.25487461267"/>
    <n v="1220261"/>
    <n v="-54141.591400854755"/>
    <s v="Adverse"/>
  </r>
  <r>
    <s v="PID2924"/>
    <x v="1212"/>
    <x v="6"/>
    <x v="2"/>
    <x v="0"/>
    <x v="22"/>
    <n v="6320"/>
    <n v="1839546"/>
    <n v="0"/>
    <n v="509747.43000218942"/>
    <n v="59112.435166446034"/>
    <n v="1839546"/>
    <n v="1270686.1348313645"/>
    <s v="Favourable"/>
  </r>
  <r>
    <s v="PID5687"/>
    <x v="67"/>
    <x v="6"/>
    <x v="2"/>
    <x v="0"/>
    <x v="20"/>
    <n v="7278"/>
    <n v="443655"/>
    <n v="0"/>
    <n v="67401.431216149198"/>
    <n v="141839.48696814483"/>
    <n v="443655"/>
    <n v="234414.08181570598"/>
    <s v="Favourable"/>
  </r>
  <r>
    <s v="PID1294"/>
    <x v="1283"/>
    <x v="5"/>
    <x v="3"/>
    <x v="0"/>
    <x v="3"/>
    <n v="6502"/>
    <n v="2374499"/>
    <n v="0"/>
    <n v="667270.24852932745"/>
    <n v="166314.11558801963"/>
    <n v="2374499"/>
    <n v="1540914.6358826528"/>
    <s v="Favourable"/>
  </r>
  <r>
    <s v="PID3109"/>
    <x v="739"/>
    <x v="0"/>
    <x v="0"/>
    <x v="0"/>
    <x v="27"/>
    <n v="9386"/>
    <n v="1567327"/>
    <n v="36809"/>
    <n v="1390255.4436200566"/>
    <n v="92095.380716725413"/>
    <n v="1530518"/>
    <n v="84976.175663217902"/>
    <s v="Favourable"/>
  </r>
  <r>
    <s v="PID3432"/>
    <x v="1520"/>
    <x v="5"/>
    <x v="3"/>
    <x v="2"/>
    <x v="19"/>
    <n v="7972"/>
    <n v="493662"/>
    <n v="0"/>
    <n v="320272.81256002735"/>
    <n v="164428.36633200941"/>
    <n v="493662"/>
    <n v="8960.8211079632165"/>
    <s v="Favourable"/>
  </r>
  <r>
    <s v="PID5928"/>
    <x v="300"/>
    <x v="0"/>
    <x v="0"/>
    <x v="1"/>
    <x v="35"/>
    <n v="7245"/>
    <n v="1568299"/>
    <n v="58924"/>
    <n v="1426569.0187456259"/>
    <n v="4742.3333894981488"/>
    <n v="1509375"/>
    <n v="136987.64786487608"/>
    <s v="Favourable"/>
  </r>
  <r>
    <s v="PID534"/>
    <x v="520"/>
    <x v="6"/>
    <x v="2"/>
    <x v="1"/>
    <x v="17"/>
    <n v="8707"/>
    <n v="1625960"/>
    <n v="0"/>
    <n v="392918.36942261376"/>
    <n v="40936.683495539168"/>
    <n v="1625960"/>
    <n v="1192104.9470818471"/>
    <s v="Favourable"/>
  </r>
  <r>
    <s v="PID292"/>
    <x v="1246"/>
    <x v="0"/>
    <x v="0"/>
    <x v="1"/>
    <x v="28"/>
    <n v="8905"/>
    <n v="489718"/>
    <n v="23482"/>
    <n v="331057.88262881379"/>
    <n v="57753.445975004026"/>
    <n v="466236"/>
    <n v="100906.67139618215"/>
    <s v="Favourable"/>
  </r>
  <r>
    <s v="PID693"/>
    <x v="643"/>
    <x v="7"/>
    <x v="0"/>
    <x v="1"/>
    <x v="35"/>
    <n v="9248"/>
    <n v="2468531"/>
    <n v="67860"/>
    <n v="1621944.4612298829"/>
    <n v="684327.56226716284"/>
    <n v="2400671"/>
    <n v="162258.97650295403"/>
    <s v="Favourable"/>
  </r>
  <r>
    <s v="PID1394"/>
    <x v="1519"/>
    <x v="6"/>
    <x v="2"/>
    <x v="2"/>
    <x v="43"/>
    <n v="7831"/>
    <n v="436834"/>
    <n v="25218"/>
    <n v="91546.427466069537"/>
    <n v="35381.673440393846"/>
    <n v="411616"/>
    <n v="309905.8990935366"/>
    <s v="Favourable"/>
  </r>
  <r>
    <s v="PID5270"/>
    <x v="349"/>
    <x v="5"/>
    <x v="3"/>
    <x v="0"/>
    <x v="1"/>
    <n v="8119"/>
    <n v="566845"/>
    <n v="21372"/>
    <n v="467089.9783265327"/>
    <n v="177320.7196188556"/>
    <n v="545473"/>
    <n v="-77565.697945388267"/>
    <s v="Adverse"/>
  </r>
  <r>
    <s v="PID5765"/>
    <x v="1263"/>
    <x v="0"/>
    <x v="0"/>
    <x v="2"/>
    <x v="13"/>
    <n v="5904"/>
    <n v="710397"/>
    <n v="37911"/>
    <n v="541005.66712941753"/>
    <n v="145543.42489847992"/>
    <n v="672486"/>
    <n v="23847.907972102519"/>
    <s v="Favourable"/>
  </r>
  <r>
    <s v="PID5951"/>
    <x v="648"/>
    <x v="7"/>
    <x v="0"/>
    <x v="2"/>
    <x v="40"/>
    <n v="8025"/>
    <n v="2096455"/>
    <n v="40081"/>
    <n v="89541.332421278508"/>
    <n v="214792.90845675403"/>
    <n v="2056374"/>
    <n v="1792120.7591219675"/>
    <s v="Favourable"/>
  </r>
  <r>
    <s v="PID1521"/>
    <x v="401"/>
    <x v="6"/>
    <x v="2"/>
    <x v="2"/>
    <x v="30"/>
    <n v="6249"/>
    <n v="923828"/>
    <n v="19142"/>
    <n v="247506.51047947007"/>
    <n v="66903.355480418701"/>
    <n v="904686"/>
    <n v="609418.13404011121"/>
    <s v="Favourable"/>
  </r>
  <r>
    <s v="PID3915"/>
    <x v="822"/>
    <x v="0"/>
    <x v="0"/>
    <x v="1"/>
    <x v="6"/>
    <n v="7690"/>
    <n v="596338"/>
    <n v="0"/>
    <n v="272867.68380232982"/>
    <n v="130711.65107684674"/>
    <n v="596338"/>
    <n v="192758.66512082343"/>
    <s v="Favourable"/>
  </r>
  <r>
    <s v="PID5040"/>
    <x v="742"/>
    <x v="7"/>
    <x v="0"/>
    <x v="2"/>
    <x v="43"/>
    <n v="7384"/>
    <n v="2236511"/>
    <n v="18695"/>
    <n v="1830495.5898822562"/>
    <n v="430590.60145811812"/>
    <n v="2217816"/>
    <n v="-24575.191340374295"/>
    <s v="Adverse"/>
  </r>
  <r>
    <s v="PID5783"/>
    <x v="297"/>
    <x v="0"/>
    <x v="0"/>
    <x v="1"/>
    <x v="25"/>
    <n v="6583"/>
    <n v="1102449"/>
    <n v="49473"/>
    <n v="40274.273422860322"/>
    <n v="85582.33235548911"/>
    <n v="1052976"/>
    <n v="976592.39422165055"/>
    <s v="Favourable"/>
  </r>
  <r>
    <s v="PID1220"/>
    <x v="798"/>
    <x v="0"/>
    <x v="0"/>
    <x v="2"/>
    <x v="45"/>
    <n v="7392"/>
    <n v="740695"/>
    <n v="26682"/>
    <n v="623402.08785677026"/>
    <n v="37478.966077029065"/>
    <n v="714013"/>
    <n v="79813.946066200733"/>
    <s v="Favourable"/>
  </r>
  <r>
    <s v="PID1502"/>
    <x v="1074"/>
    <x v="5"/>
    <x v="3"/>
    <x v="2"/>
    <x v="10"/>
    <n v="6172"/>
    <n v="1038966"/>
    <n v="39995"/>
    <n v="756905.10241622559"/>
    <n v="97264.654560635972"/>
    <n v="998971"/>
    <n v="184796.24302313849"/>
    <s v="Favourable"/>
  </r>
  <r>
    <s v="PID2218"/>
    <x v="650"/>
    <x v="6"/>
    <x v="2"/>
    <x v="0"/>
    <x v="6"/>
    <n v="5629"/>
    <n v="366305"/>
    <n v="0"/>
    <n v="71600.878720773151"/>
    <n v="55244.709158636862"/>
    <n v="366305"/>
    <n v="239459.41212058999"/>
    <s v="Favourable"/>
  </r>
  <r>
    <s v="PID2410"/>
    <x v="1016"/>
    <x v="5"/>
    <x v="3"/>
    <x v="1"/>
    <x v="44"/>
    <n v="5627"/>
    <n v="256970"/>
    <n v="39212"/>
    <n v="237783.97836450537"/>
    <n v="47905.321669178062"/>
    <n v="217758"/>
    <n v="-28719.300033683423"/>
    <s v="Adverse"/>
  </r>
  <r>
    <s v="PID2435"/>
    <x v="881"/>
    <x v="5"/>
    <x v="3"/>
    <x v="0"/>
    <x v="33"/>
    <n v="7734"/>
    <n v="1347632"/>
    <n v="28173"/>
    <n v="1293534.0740168029"/>
    <n v="334784.79602497711"/>
    <n v="1319459"/>
    <n v="-280686.87004178017"/>
    <s v="Adverse"/>
  </r>
  <r>
    <s v="PID3264"/>
    <x v="496"/>
    <x v="6"/>
    <x v="2"/>
    <x v="0"/>
    <x v="21"/>
    <n v="6942"/>
    <n v="356981"/>
    <n v="39682"/>
    <n v="23935.084305249762"/>
    <n v="12361.218398123603"/>
    <n v="317299"/>
    <n v="320684.69729662663"/>
    <s v="Favourable"/>
  </r>
  <r>
    <s v="PID3441"/>
    <x v="1317"/>
    <x v="6"/>
    <x v="2"/>
    <x v="1"/>
    <x v="42"/>
    <n v="7207"/>
    <n v="1622522"/>
    <n v="26678"/>
    <n v="1197871.4525952432"/>
    <n v="417987.9663668524"/>
    <n v="1595844"/>
    <n v="6662.5810379043687"/>
    <s v="Favourable"/>
  </r>
  <r>
    <s v="PID4214"/>
    <x v="582"/>
    <x v="0"/>
    <x v="0"/>
    <x v="0"/>
    <x v="45"/>
    <n v="7551"/>
    <n v="1245648"/>
    <n v="50623"/>
    <n v="989059.31873224699"/>
    <n v="354550.47629296547"/>
    <n v="1195025"/>
    <n v="-97961.795025212457"/>
    <s v="Adverse"/>
  </r>
  <r>
    <s v="PID4823"/>
    <x v="1416"/>
    <x v="7"/>
    <x v="0"/>
    <x v="0"/>
    <x v="35"/>
    <n v="7379"/>
    <n v="487439"/>
    <n v="65529"/>
    <n v="123345.2538199948"/>
    <n v="44396.101522880839"/>
    <n v="421910"/>
    <n v="319697.64465712436"/>
    <s v="Favourable"/>
  </r>
  <r>
    <s v="PID5178"/>
    <x v="1264"/>
    <x v="7"/>
    <x v="0"/>
    <x v="2"/>
    <x v="37"/>
    <n v="7196"/>
    <n v="932003"/>
    <n v="11100"/>
    <n v="796763.37595434871"/>
    <n v="75471.071694342027"/>
    <n v="920903"/>
    <n v="59768.552351309219"/>
    <s v="Favourable"/>
  </r>
  <r>
    <s v="PID3602"/>
    <x v="1120"/>
    <x v="6"/>
    <x v="2"/>
    <x v="1"/>
    <x v="41"/>
    <n v="9434"/>
    <n v="1674422"/>
    <n v="92167"/>
    <n v="588541.26563916774"/>
    <n v="470830.74210173194"/>
    <n v="1582255"/>
    <n v="615049.99225910031"/>
    <s v="Favourable"/>
  </r>
  <r>
    <s v="PID3237"/>
    <x v="427"/>
    <x v="7"/>
    <x v="0"/>
    <x v="1"/>
    <x v="6"/>
    <n v="7736"/>
    <n v="2272060"/>
    <n v="51116"/>
    <n v="2170693.4143179427"/>
    <n v="525442.67043753155"/>
    <n v="2220944"/>
    <n v="-424076.08475547424"/>
    <s v="Adverse"/>
  </r>
  <r>
    <s v="PID337"/>
    <x v="1107"/>
    <x v="0"/>
    <x v="0"/>
    <x v="0"/>
    <x v="17"/>
    <n v="8589"/>
    <n v="2437114"/>
    <n v="0"/>
    <n v="111221.90428148466"/>
    <n v="120409.17839027848"/>
    <n v="2437114"/>
    <n v="2205482.9173282366"/>
    <s v="Favourable"/>
  </r>
  <r>
    <s v="PID4293"/>
    <x v="696"/>
    <x v="7"/>
    <x v="0"/>
    <x v="0"/>
    <x v="7"/>
    <n v="9079"/>
    <n v="839774"/>
    <n v="0"/>
    <n v="116318.30369371845"/>
    <n v="93821.210798683824"/>
    <n v="839774"/>
    <n v="629634.48550759768"/>
    <s v="Favourable"/>
  </r>
  <r>
    <s v="PID1871"/>
    <x v="801"/>
    <x v="6"/>
    <x v="2"/>
    <x v="2"/>
    <x v="26"/>
    <n v="6983"/>
    <n v="2469350"/>
    <n v="25219"/>
    <n v="1050110.8709574691"/>
    <n v="439973.16075889691"/>
    <n v="2444131"/>
    <n v="979265.96828363393"/>
    <s v="Favourable"/>
  </r>
  <r>
    <s v="PID5752"/>
    <x v="114"/>
    <x v="5"/>
    <x v="3"/>
    <x v="1"/>
    <x v="29"/>
    <n v="6280"/>
    <n v="829290"/>
    <n v="21327"/>
    <n v="110147.93211185814"/>
    <n v="51678.806086037897"/>
    <n v="807963"/>
    <n v="667463.26180210395"/>
    <s v="Favourable"/>
  </r>
  <r>
    <s v="PID5160"/>
    <x v="1413"/>
    <x v="6"/>
    <x v="2"/>
    <x v="0"/>
    <x v="6"/>
    <n v="8922"/>
    <n v="1447350"/>
    <n v="0"/>
    <n v="858812.67435176508"/>
    <n v="404155.51162545645"/>
    <n v="1447350"/>
    <n v="184381.81402277853"/>
    <s v="Favourable"/>
  </r>
  <r>
    <s v="PID598"/>
    <x v="334"/>
    <x v="7"/>
    <x v="0"/>
    <x v="2"/>
    <x v="40"/>
    <n v="6453"/>
    <n v="2242256"/>
    <n v="26730"/>
    <n v="549121.92833336617"/>
    <n v="559790.37064283213"/>
    <n v="2215526"/>
    <n v="1133343.7010238017"/>
    <s v="Favourable"/>
  </r>
  <r>
    <s v="PID718"/>
    <x v="117"/>
    <x v="5"/>
    <x v="3"/>
    <x v="0"/>
    <x v="19"/>
    <n v="8881"/>
    <n v="527903"/>
    <n v="39186"/>
    <n v="209759.45080341579"/>
    <n v="156026.90436230766"/>
    <n v="488717"/>
    <n v="162116.64483427652"/>
    <s v="Favourable"/>
  </r>
  <r>
    <s v="PID5252"/>
    <x v="23"/>
    <x v="5"/>
    <x v="3"/>
    <x v="2"/>
    <x v="2"/>
    <n v="6078"/>
    <n v="2271762"/>
    <n v="0"/>
    <n v="1415147.9019983064"/>
    <n v="197951.14357299081"/>
    <n v="2271762"/>
    <n v="658662.95442870283"/>
    <s v="Favourable"/>
  </r>
  <r>
    <s v="PID865"/>
    <x v="122"/>
    <x v="0"/>
    <x v="0"/>
    <x v="0"/>
    <x v="29"/>
    <n v="7218"/>
    <n v="2470546"/>
    <n v="0"/>
    <n v="190212.99054816959"/>
    <n v="327452.83997235127"/>
    <n v="2470546"/>
    <n v="1952880.1694794791"/>
    <s v="Favourable"/>
  </r>
  <r>
    <s v="PID3953"/>
    <x v="406"/>
    <x v="0"/>
    <x v="0"/>
    <x v="1"/>
    <x v="7"/>
    <n v="7158"/>
    <n v="1587100"/>
    <n v="45738"/>
    <n v="228279.45646634023"/>
    <n v="391205.27691106178"/>
    <n v="1541362"/>
    <n v="967615.26662259805"/>
    <s v="Favourable"/>
  </r>
  <r>
    <s v="PID5609"/>
    <x v="119"/>
    <x v="0"/>
    <x v="0"/>
    <x v="1"/>
    <x v="13"/>
    <n v="6909"/>
    <n v="1566736"/>
    <n v="69746"/>
    <n v="889417.16907200834"/>
    <n v="111066.43620468672"/>
    <n v="1496990"/>
    <n v="566252.3947233049"/>
    <s v="Favourable"/>
  </r>
  <r>
    <s v="PID1080"/>
    <x v="111"/>
    <x v="7"/>
    <x v="0"/>
    <x v="2"/>
    <x v="26"/>
    <n v="8329"/>
    <n v="1342716"/>
    <n v="0"/>
    <n v="93069.121246247829"/>
    <n v="200158.657846886"/>
    <n v="1342716"/>
    <n v="1049488.2209068662"/>
    <s v="Favourable"/>
  </r>
  <r>
    <s v="PID1276"/>
    <x v="661"/>
    <x v="0"/>
    <x v="0"/>
    <x v="1"/>
    <x v="45"/>
    <n v="7919"/>
    <n v="2173557"/>
    <n v="56002"/>
    <n v="96869.378285299972"/>
    <n v="106025.02289875496"/>
    <n v="2117555"/>
    <n v="1970662.598815945"/>
    <s v="Favourable"/>
  </r>
  <r>
    <s v="PID1564"/>
    <x v="90"/>
    <x v="0"/>
    <x v="0"/>
    <x v="1"/>
    <x v="44"/>
    <n v="6172"/>
    <n v="300570"/>
    <n v="23303"/>
    <n v="216139.73260140917"/>
    <n v="29728.992079229643"/>
    <n v="277267"/>
    <n v="54701.275319361186"/>
    <s v="Favourable"/>
  </r>
  <r>
    <s v="PID2381"/>
    <x v="379"/>
    <x v="5"/>
    <x v="3"/>
    <x v="1"/>
    <x v="43"/>
    <n v="6806"/>
    <n v="585466"/>
    <n v="22466"/>
    <n v="228778.53708055889"/>
    <n v="94505.712827000025"/>
    <n v="563000"/>
    <n v="262181.7500924411"/>
    <s v="Favourable"/>
  </r>
  <r>
    <s v="PID1589"/>
    <x v="1054"/>
    <x v="6"/>
    <x v="2"/>
    <x v="0"/>
    <x v="3"/>
    <n v="9118"/>
    <n v="944737"/>
    <n v="23979"/>
    <n v="437024.70607895963"/>
    <n v="116154.33047004796"/>
    <n v="920758"/>
    <n v="391557.96345099236"/>
    <s v="Favourable"/>
  </r>
  <r>
    <s v="PID3802"/>
    <x v="589"/>
    <x v="7"/>
    <x v="0"/>
    <x v="2"/>
    <x v="34"/>
    <n v="7351"/>
    <n v="1419585"/>
    <n v="57000"/>
    <n v="619870.2502680429"/>
    <n v="199358.39267697456"/>
    <n v="1362585"/>
    <n v="600356.35705498257"/>
    <s v="Favourable"/>
  </r>
  <r>
    <s v="PID2119"/>
    <x v="1210"/>
    <x v="6"/>
    <x v="2"/>
    <x v="0"/>
    <x v="24"/>
    <n v="7129"/>
    <n v="318230"/>
    <n v="25020"/>
    <n v="153371.82506209955"/>
    <n v="51998.590548884851"/>
    <n v="293210"/>
    <n v="112859.5843890156"/>
    <s v="Favourable"/>
  </r>
  <r>
    <s v="PID2406"/>
    <x v="1102"/>
    <x v="7"/>
    <x v="0"/>
    <x v="0"/>
    <x v="6"/>
    <n v="8083"/>
    <n v="1818713"/>
    <n v="0"/>
    <n v="265995.3319163195"/>
    <n v="94009.782303579836"/>
    <n v="1818713"/>
    <n v="1458707.8857801007"/>
    <s v="Favourable"/>
  </r>
  <r>
    <s v="PID3289"/>
    <x v="1408"/>
    <x v="6"/>
    <x v="2"/>
    <x v="0"/>
    <x v="2"/>
    <n v="7012"/>
    <n v="1515029"/>
    <n v="37486"/>
    <n v="685577.92165630311"/>
    <n v="46712.857815987772"/>
    <n v="1477543"/>
    <n v="782738.22052770911"/>
    <s v="Favourable"/>
  </r>
  <r>
    <s v="PID2727"/>
    <x v="361"/>
    <x v="0"/>
    <x v="0"/>
    <x v="2"/>
    <x v="40"/>
    <n v="5871"/>
    <n v="1453347"/>
    <n v="0"/>
    <n v="1005914.251881285"/>
    <n v="425472.26037559804"/>
    <n v="1453347"/>
    <n v="21960.487743116915"/>
    <s v="Favourable"/>
  </r>
  <r>
    <s v="PID6424"/>
    <x v="506"/>
    <x v="0"/>
    <x v="0"/>
    <x v="1"/>
    <x v="26"/>
    <n v="7458"/>
    <n v="844846"/>
    <n v="0"/>
    <n v="418781.10918655019"/>
    <n v="145838.6755628525"/>
    <n v="844846"/>
    <n v="280226.21525059734"/>
    <s v="Favourable"/>
  </r>
  <r>
    <s v="PID898"/>
    <x v="1521"/>
    <x v="0"/>
    <x v="0"/>
    <x v="0"/>
    <x v="0"/>
    <n v="6051"/>
    <n v="1586746"/>
    <n v="28915"/>
    <n v="73726.217484367982"/>
    <n v="343345.35766155453"/>
    <n v="1557831"/>
    <n v="1169674.4248540774"/>
    <s v="Favourable"/>
  </r>
  <r>
    <s v="PID1766"/>
    <x v="358"/>
    <x v="5"/>
    <x v="3"/>
    <x v="1"/>
    <x v="10"/>
    <n v="6767"/>
    <n v="1166470"/>
    <n v="0"/>
    <n v="243851.54053458461"/>
    <n v="23338.7809374192"/>
    <n v="1166470"/>
    <n v="899279.67852799618"/>
    <s v="Favourable"/>
  </r>
  <r>
    <s v="PID2942"/>
    <x v="285"/>
    <x v="0"/>
    <x v="0"/>
    <x v="1"/>
    <x v="11"/>
    <n v="8187"/>
    <n v="649057"/>
    <n v="0"/>
    <n v="449233.86201551958"/>
    <n v="101273.19126503966"/>
    <n v="649057"/>
    <n v="98549.946719440748"/>
    <s v="Favourable"/>
  </r>
  <r>
    <s v="PID3139"/>
    <x v="536"/>
    <x v="6"/>
    <x v="2"/>
    <x v="1"/>
    <x v="5"/>
    <n v="8559"/>
    <n v="934309"/>
    <n v="38001"/>
    <n v="556992.04122294846"/>
    <n v="143112.92544944558"/>
    <n v="896308"/>
    <n v="234204.03332760592"/>
    <s v="Favourable"/>
  </r>
  <r>
    <s v="PID4251"/>
    <x v="1151"/>
    <x v="7"/>
    <x v="0"/>
    <x v="2"/>
    <x v="18"/>
    <n v="6583"/>
    <n v="2226482"/>
    <n v="0"/>
    <n v="1071650.8865294659"/>
    <n v="670076.8733969914"/>
    <n v="2226482"/>
    <n v="484754.24007354258"/>
    <s v="Favourable"/>
  </r>
  <r>
    <s v="PID1028"/>
    <x v="535"/>
    <x v="6"/>
    <x v="2"/>
    <x v="1"/>
    <x v="43"/>
    <n v="6856"/>
    <n v="1837344"/>
    <n v="0"/>
    <n v="1081391.173985872"/>
    <n v="238935.75804597497"/>
    <n v="1837344"/>
    <n v="517017.06796815316"/>
    <s v="Favourable"/>
  </r>
  <r>
    <s v="PID2107"/>
    <x v="774"/>
    <x v="5"/>
    <x v="3"/>
    <x v="0"/>
    <x v="18"/>
    <n v="5960"/>
    <n v="1341901"/>
    <n v="25944"/>
    <n v="1011220.9974764638"/>
    <n v="212715.81296821206"/>
    <n v="1315957"/>
    <n v="117964.18955532415"/>
    <s v="Favourable"/>
  </r>
  <r>
    <s v="PID2355"/>
    <x v="812"/>
    <x v="0"/>
    <x v="0"/>
    <x v="0"/>
    <x v="1"/>
    <n v="8588"/>
    <n v="2477868"/>
    <n v="0"/>
    <n v="2471290.7680340195"/>
    <n v="691982.9373536848"/>
    <n v="2477868"/>
    <n v="-685405.70538770407"/>
    <s v="Adverse"/>
  </r>
  <r>
    <s v="PID2516"/>
    <x v="1241"/>
    <x v="0"/>
    <x v="0"/>
    <x v="1"/>
    <x v="23"/>
    <n v="8153"/>
    <n v="1218433"/>
    <n v="0"/>
    <n v="371271.36209159449"/>
    <n v="81153.124985415052"/>
    <n v="1218433"/>
    <n v="766008.51292299049"/>
    <s v="Favourable"/>
  </r>
  <r>
    <s v="PID2879"/>
    <x v="1136"/>
    <x v="7"/>
    <x v="0"/>
    <x v="1"/>
    <x v="8"/>
    <n v="6619"/>
    <n v="1444003"/>
    <n v="0"/>
    <n v="458198.51461449516"/>
    <n v="46432.56297851519"/>
    <n v="1444003"/>
    <n v="939371.92240698962"/>
    <s v="Favourable"/>
  </r>
  <r>
    <s v="PID4033"/>
    <x v="668"/>
    <x v="5"/>
    <x v="3"/>
    <x v="2"/>
    <x v="32"/>
    <n v="8523"/>
    <n v="503755"/>
    <n v="0"/>
    <n v="121796.26479580265"/>
    <n v="5063.6180235820148"/>
    <n v="503755"/>
    <n v="376895.11718061531"/>
    <s v="Favourable"/>
  </r>
  <r>
    <s v="PID4857"/>
    <x v="167"/>
    <x v="7"/>
    <x v="0"/>
    <x v="1"/>
    <x v="19"/>
    <n v="6801"/>
    <n v="628756"/>
    <n v="58615"/>
    <n v="9134.2639773083501"/>
    <n v="30155.829843646516"/>
    <n v="570141"/>
    <n v="589465.90617904509"/>
    <s v="Favourable"/>
  </r>
  <r>
    <s v="PID5536"/>
    <x v="565"/>
    <x v="0"/>
    <x v="0"/>
    <x v="1"/>
    <x v="29"/>
    <n v="8746"/>
    <n v="759263"/>
    <n v="58915"/>
    <n v="199183.28473965701"/>
    <n v="66483.884680791627"/>
    <n v="700348"/>
    <n v="493595.83057955134"/>
    <s v="Favourable"/>
  </r>
  <r>
    <s v="PID531"/>
    <x v="1314"/>
    <x v="6"/>
    <x v="2"/>
    <x v="1"/>
    <x v="9"/>
    <n v="6096"/>
    <n v="1369416"/>
    <n v="0"/>
    <n v="992700.41935948119"/>
    <n v="341790.90728812723"/>
    <n v="1369416"/>
    <n v="34924.673352391459"/>
    <s v="Favourable"/>
  </r>
  <r>
    <s v="PID786"/>
    <x v="836"/>
    <x v="7"/>
    <x v="0"/>
    <x v="2"/>
    <x v="40"/>
    <n v="9022"/>
    <n v="719760"/>
    <n v="0"/>
    <n v="170725.630704015"/>
    <n v="61271.031982571811"/>
    <n v="719760"/>
    <n v="487763.33731341315"/>
    <s v="Favourable"/>
  </r>
  <r>
    <s v="PID1645"/>
    <x v="828"/>
    <x v="6"/>
    <x v="2"/>
    <x v="1"/>
    <x v="22"/>
    <n v="9291"/>
    <n v="1283501"/>
    <n v="0"/>
    <n v="782694.21142842202"/>
    <n v="42210.285696894665"/>
    <n v="1283501"/>
    <n v="458596.50287468336"/>
    <s v="Favourable"/>
  </r>
  <r>
    <s v="PID4588"/>
    <x v="664"/>
    <x v="6"/>
    <x v="2"/>
    <x v="0"/>
    <x v="4"/>
    <n v="7426"/>
    <n v="1750749"/>
    <n v="0"/>
    <n v="1048166.1815410411"/>
    <n v="500762.44275199296"/>
    <n v="1750749"/>
    <n v="201820.37570696604"/>
    <s v="Favourable"/>
  </r>
  <r>
    <s v="PID1534"/>
    <x v="570"/>
    <x v="5"/>
    <x v="3"/>
    <x v="1"/>
    <x v="30"/>
    <n v="9151"/>
    <n v="1964477"/>
    <n v="0"/>
    <n v="719813.7649517128"/>
    <n v="106517.16811777496"/>
    <n v="1964477"/>
    <n v="1138146.0669305122"/>
    <s v="Favourable"/>
  </r>
  <r>
    <s v="PID4462"/>
    <x v="1231"/>
    <x v="7"/>
    <x v="0"/>
    <x v="1"/>
    <x v="5"/>
    <n v="6813"/>
    <n v="946543"/>
    <n v="22997"/>
    <n v="8717.1094218453381"/>
    <n v="53493.233047790854"/>
    <n v="923546"/>
    <n v="884332.65753036377"/>
    <s v="Favourable"/>
  </r>
  <r>
    <s v="PID4583"/>
    <x v="372"/>
    <x v="6"/>
    <x v="2"/>
    <x v="1"/>
    <x v="30"/>
    <n v="6710"/>
    <n v="1007943"/>
    <n v="0"/>
    <n v="944084.1129650143"/>
    <n v="14509.802927484359"/>
    <n v="1007943"/>
    <n v="49349.084107501316"/>
    <s v="Favourable"/>
  </r>
  <r>
    <s v="PID4686"/>
    <x v="76"/>
    <x v="7"/>
    <x v="0"/>
    <x v="2"/>
    <x v="39"/>
    <n v="6780"/>
    <n v="1010082"/>
    <n v="0"/>
    <n v="659628.31896815507"/>
    <n v="281060.58694451762"/>
    <n v="1010082"/>
    <n v="69393.094087327365"/>
    <s v="Favourable"/>
  </r>
  <r>
    <s v="PID4691"/>
    <x v="143"/>
    <x v="0"/>
    <x v="0"/>
    <x v="1"/>
    <x v="39"/>
    <n v="8955"/>
    <n v="1528567"/>
    <n v="50148"/>
    <n v="1040788.1650194145"/>
    <n v="222813.32151011121"/>
    <n v="1478419"/>
    <n v="264965.51347047416"/>
    <s v="Favourable"/>
  </r>
  <r>
    <s v="PID4951"/>
    <x v="144"/>
    <x v="7"/>
    <x v="0"/>
    <x v="1"/>
    <x v="27"/>
    <n v="8954"/>
    <n v="1410667"/>
    <n v="33749"/>
    <n v="181235.69786720508"/>
    <n v="130157.63103704709"/>
    <n v="1376918"/>
    <n v="1099273.671095748"/>
    <s v="Favourable"/>
  </r>
  <r>
    <s v="PID5852"/>
    <x v="1194"/>
    <x v="5"/>
    <x v="3"/>
    <x v="2"/>
    <x v="22"/>
    <n v="8355"/>
    <n v="989528"/>
    <n v="41256"/>
    <n v="206452.06939103984"/>
    <n v="112691.97815704049"/>
    <n v="948272"/>
    <n v="670383.95245191967"/>
    <s v="Favourable"/>
  </r>
  <r>
    <s v="PID143"/>
    <x v="165"/>
    <x v="0"/>
    <x v="0"/>
    <x v="2"/>
    <x v="23"/>
    <n v="8788"/>
    <n v="1854797"/>
    <n v="59077"/>
    <n v="45444.665034262391"/>
    <n v="333145.134153614"/>
    <n v="1795720"/>
    <n v="1476207.2008121237"/>
    <s v="Favourable"/>
  </r>
  <r>
    <s v="PID348"/>
    <x v="922"/>
    <x v="6"/>
    <x v="2"/>
    <x v="2"/>
    <x v="4"/>
    <n v="9053"/>
    <n v="2203312"/>
    <n v="25796"/>
    <n v="1254571.977252315"/>
    <n v="101520.48862343638"/>
    <n v="2177516"/>
    <n v="847219.53412424866"/>
    <s v="Favourable"/>
  </r>
  <r>
    <s v="PID1960"/>
    <x v="199"/>
    <x v="0"/>
    <x v="0"/>
    <x v="0"/>
    <x v="14"/>
    <n v="8655"/>
    <n v="1970713"/>
    <n v="0"/>
    <n v="1203359.4919700143"/>
    <n v="144882.23824749616"/>
    <n v="1970713"/>
    <n v="622471.26978248963"/>
    <s v="Favourable"/>
  </r>
  <r>
    <s v="PID2217"/>
    <x v="1377"/>
    <x v="5"/>
    <x v="3"/>
    <x v="1"/>
    <x v="9"/>
    <n v="6373"/>
    <n v="1405135"/>
    <n v="22584"/>
    <n v="680031.42967990611"/>
    <n v="71806.809634138379"/>
    <n v="1382551"/>
    <n v="653296.76068595552"/>
    <s v="Favourable"/>
  </r>
  <r>
    <s v="PID2255"/>
    <x v="1522"/>
    <x v="6"/>
    <x v="2"/>
    <x v="1"/>
    <x v="13"/>
    <n v="8807"/>
    <n v="1604183"/>
    <n v="17653"/>
    <n v="1542847.2843980959"/>
    <n v="25734.367926168426"/>
    <n v="1586530"/>
    <n v="35601.347675735597"/>
    <s v="Favourable"/>
  </r>
  <r>
    <s v="PID4011"/>
    <x v="1523"/>
    <x v="6"/>
    <x v="2"/>
    <x v="0"/>
    <x v="35"/>
    <n v="6158"/>
    <n v="928361"/>
    <n v="59687"/>
    <n v="347055.69210170652"/>
    <n v="103955.72117679995"/>
    <n v="868674"/>
    <n v="477349.58672149351"/>
    <s v="Favourable"/>
  </r>
  <r>
    <s v="PID6109"/>
    <x v="88"/>
    <x v="7"/>
    <x v="0"/>
    <x v="0"/>
    <x v="16"/>
    <n v="8001"/>
    <n v="794316"/>
    <n v="96097"/>
    <n v="51742.114605224764"/>
    <n v="67985.58604864181"/>
    <n v="698219"/>
    <n v="674588.29934613337"/>
    <s v="Favourable"/>
  </r>
  <r>
    <s v="PID664"/>
    <x v="1524"/>
    <x v="0"/>
    <x v="0"/>
    <x v="2"/>
    <x v="26"/>
    <n v="9367"/>
    <n v="2400806"/>
    <n v="41135"/>
    <n v="1035655.6328006898"/>
    <n v="139564.10871642563"/>
    <n v="2359671"/>
    <n v="1225586.2584828846"/>
    <s v="Favourable"/>
  </r>
  <r>
    <s v="PID4925"/>
    <x v="923"/>
    <x v="5"/>
    <x v="3"/>
    <x v="0"/>
    <x v="12"/>
    <n v="5715"/>
    <n v="2154054"/>
    <n v="0"/>
    <n v="1605900.7258660356"/>
    <n v="20433.288662514031"/>
    <n v="2154054"/>
    <n v="527719.98547145049"/>
    <s v="Favourable"/>
  </r>
  <r>
    <s v="PID5694"/>
    <x v="1414"/>
    <x v="7"/>
    <x v="0"/>
    <x v="0"/>
    <x v="21"/>
    <n v="6466"/>
    <n v="1313459"/>
    <n v="27307"/>
    <n v="801513.56521804573"/>
    <n v="106920.03801474627"/>
    <n v="1286152"/>
    <n v="405025.396767208"/>
    <s v="Favourable"/>
  </r>
  <r>
    <s v="PID3901"/>
    <x v="793"/>
    <x v="0"/>
    <x v="0"/>
    <x v="2"/>
    <x v="6"/>
    <n v="6715"/>
    <n v="677940"/>
    <n v="0"/>
    <n v="31329.562654883091"/>
    <n v="114816.13760943916"/>
    <n v="677940"/>
    <n v="531794.29973567778"/>
    <s v="Favourable"/>
  </r>
  <r>
    <s v="PID432"/>
    <x v="235"/>
    <x v="7"/>
    <x v="0"/>
    <x v="0"/>
    <x v="27"/>
    <n v="7597"/>
    <n v="1626831"/>
    <n v="0"/>
    <n v="1358679.2349786467"/>
    <n v="244576.25259466225"/>
    <n v="1626831"/>
    <n v="23575.51242669113"/>
    <s v="Favourable"/>
  </r>
  <r>
    <s v="PID2461"/>
    <x v="246"/>
    <x v="7"/>
    <x v="0"/>
    <x v="0"/>
    <x v="9"/>
    <n v="9226"/>
    <n v="381639"/>
    <n v="0"/>
    <n v="220007.51653140108"/>
    <n v="58675.488728984899"/>
    <n v="381639"/>
    <n v="102955.99473961402"/>
    <s v="Favourable"/>
  </r>
  <r>
    <s v="PID4410"/>
    <x v="1352"/>
    <x v="6"/>
    <x v="2"/>
    <x v="2"/>
    <x v="12"/>
    <n v="5757"/>
    <n v="2402604"/>
    <n v="13502"/>
    <n v="1660065.0750365574"/>
    <n v="169664.99921567334"/>
    <n v="2389102"/>
    <n v="572873.92574776919"/>
    <s v="Favourable"/>
  </r>
  <r>
    <s v="PID4104"/>
    <x v="712"/>
    <x v="6"/>
    <x v="2"/>
    <x v="2"/>
    <x v="11"/>
    <n v="7398"/>
    <n v="1371356"/>
    <n v="0"/>
    <n v="393875.451084278"/>
    <n v="221139.85911090727"/>
    <n v="1371356"/>
    <n v="756340.68980481476"/>
    <s v="Favourable"/>
  </r>
  <r>
    <s v="PID126"/>
    <x v="733"/>
    <x v="5"/>
    <x v="3"/>
    <x v="2"/>
    <x v="20"/>
    <n v="5903"/>
    <n v="1165369"/>
    <n v="58011"/>
    <n v="950775.27594154724"/>
    <n v="103128.13781902137"/>
    <n v="1107358"/>
    <n v="111465.58623943129"/>
    <s v="Favourable"/>
  </r>
  <r>
    <s v="PID4363"/>
    <x v="898"/>
    <x v="6"/>
    <x v="2"/>
    <x v="1"/>
    <x v="41"/>
    <n v="9129"/>
    <n v="910970"/>
    <n v="55395"/>
    <n v="824782.32633448381"/>
    <n v="84938.288081720719"/>
    <n v="855575"/>
    <n v="1249.3855837954907"/>
    <s v="Favourable"/>
  </r>
  <r>
    <s v="PID4055"/>
    <x v="1525"/>
    <x v="0"/>
    <x v="0"/>
    <x v="0"/>
    <x v="1"/>
    <n v="8466"/>
    <n v="1787721"/>
    <n v="0"/>
    <n v="1404745.3380727135"/>
    <n v="557133.04555048852"/>
    <n v="1787721"/>
    <n v="-174157.38362320187"/>
    <s v="Adverse"/>
  </r>
  <r>
    <s v="PID5757"/>
    <x v="1360"/>
    <x v="0"/>
    <x v="0"/>
    <x v="0"/>
    <x v="18"/>
    <n v="5916"/>
    <n v="984363"/>
    <n v="0"/>
    <n v="478581.14914125809"/>
    <n v="316214.26717514312"/>
    <n v="984363"/>
    <n v="189567.58368359879"/>
    <s v="Favourable"/>
  </r>
  <r>
    <s v="PID1257"/>
    <x v="462"/>
    <x v="6"/>
    <x v="2"/>
    <x v="0"/>
    <x v="34"/>
    <n v="7573"/>
    <n v="1318927"/>
    <n v="37525"/>
    <n v="243711.01294785039"/>
    <n v="51569.637537884533"/>
    <n v="1281402"/>
    <n v="1023646.3495142651"/>
    <s v="Favourable"/>
  </r>
  <r>
    <s v="PID1370"/>
    <x v="1360"/>
    <x v="7"/>
    <x v="0"/>
    <x v="1"/>
    <x v="29"/>
    <n v="7536"/>
    <n v="1922603"/>
    <n v="57039"/>
    <n v="312119.21934977826"/>
    <n v="542401.56193665322"/>
    <n v="1865564"/>
    <n v="1068082.2187135685"/>
    <s v="Favourable"/>
  </r>
  <r>
    <s v="PID2769"/>
    <x v="61"/>
    <x v="7"/>
    <x v="0"/>
    <x v="1"/>
    <x v="24"/>
    <n v="6913"/>
    <n v="912096"/>
    <n v="0"/>
    <n v="692860.74917634449"/>
    <n v="118299.98567942093"/>
    <n v="912096"/>
    <n v="100935.26514423452"/>
    <s v="Favourable"/>
  </r>
  <r>
    <s v="PID862"/>
    <x v="440"/>
    <x v="6"/>
    <x v="2"/>
    <x v="0"/>
    <x v="16"/>
    <n v="7637"/>
    <n v="519839"/>
    <n v="58607"/>
    <n v="352637.34031741932"/>
    <n v="109433.66133413422"/>
    <n v="461232"/>
    <n v="57767.998348446446"/>
    <s v="Favourable"/>
  </r>
  <r>
    <s v="PID3448"/>
    <x v="820"/>
    <x v="6"/>
    <x v="2"/>
    <x v="2"/>
    <x v="33"/>
    <n v="7854"/>
    <n v="2388339"/>
    <n v="0"/>
    <n v="1526182.8375670731"/>
    <n v="721865.26650663849"/>
    <n v="2388339"/>
    <n v="140290.89592628833"/>
    <s v="Favourable"/>
  </r>
  <r>
    <s v="PID4810"/>
    <x v="1205"/>
    <x v="0"/>
    <x v="0"/>
    <x v="0"/>
    <x v="33"/>
    <n v="5514"/>
    <n v="1268115"/>
    <n v="46930"/>
    <n v="358444.45028296713"/>
    <n v="153345.98151412469"/>
    <n v="1221185"/>
    <n v="756324.56820290815"/>
    <s v="Favourable"/>
  </r>
  <r>
    <s v="PID2436"/>
    <x v="837"/>
    <x v="0"/>
    <x v="0"/>
    <x v="1"/>
    <x v="6"/>
    <n v="6300"/>
    <n v="2366833"/>
    <n v="42358"/>
    <n v="1904777.6838078466"/>
    <n v="104247.13372251258"/>
    <n v="2324475"/>
    <n v="357808.18246964086"/>
    <s v="Favourable"/>
  </r>
  <r>
    <s v="PID3767"/>
    <x v="1522"/>
    <x v="7"/>
    <x v="0"/>
    <x v="1"/>
    <x v="37"/>
    <n v="6594"/>
    <n v="1646362"/>
    <n v="0"/>
    <n v="866318.71040214482"/>
    <n v="66811.904351865189"/>
    <n v="1646362"/>
    <n v="713231.38524599001"/>
    <s v="Favourable"/>
  </r>
  <r>
    <s v="PID6348"/>
    <x v="870"/>
    <x v="7"/>
    <x v="0"/>
    <x v="0"/>
    <x v="44"/>
    <n v="7146"/>
    <n v="1341625"/>
    <n v="54537"/>
    <n v="344998.62148234184"/>
    <n v="273302.68989039917"/>
    <n v="1287088"/>
    <n v="723323.68862725899"/>
    <s v="Favourable"/>
  </r>
  <r>
    <s v="PID1891"/>
    <x v="906"/>
    <x v="6"/>
    <x v="2"/>
    <x v="1"/>
    <x v="45"/>
    <n v="7684"/>
    <n v="1789569"/>
    <n v="39271"/>
    <n v="1091741.0514900347"/>
    <n v="30303.428870274958"/>
    <n v="1750298"/>
    <n v="667524.51963969041"/>
    <s v="Favourable"/>
  </r>
  <r>
    <s v="PID4495"/>
    <x v="1508"/>
    <x v="6"/>
    <x v="2"/>
    <x v="0"/>
    <x v="1"/>
    <n v="8554"/>
    <n v="2256093"/>
    <n v="0"/>
    <n v="404295.8555762883"/>
    <n v="511120.16421221435"/>
    <n v="2256093"/>
    <n v="1340676.9802114973"/>
    <s v="Favourable"/>
  </r>
  <r>
    <s v="PID4649"/>
    <x v="1016"/>
    <x v="0"/>
    <x v="0"/>
    <x v="2"/>
    <x v="4"/>
    <n v="7800"/>
    <n v="1184167"/>
    <n v="14644"/>
    <n v="134983.10910685614"/>
    <n v="271332.50013887498"/>
    <n v="1169523"/>
    <n v="777851.39075426885"/>
    <s v="Favourable"/>
  </r>
  <r>
    <s v="PID5475"/>
    <x v="756"/>
    <x v="5"/>
    <x v="3"/>
    <x v="2"/>
    <x v="21"/>
    <n v="8967"/>
    <n v="288098"/>
    <n v="70590"/>
    <n v="137198.29086325711"/>
    <n v="13648.977592126999"/>
    <n v="217508"/>
    <n v="137250.7315446159"/>
    <s v="Favourable"/>
  </r>
  <r>
    <s v="PID2699"/>
    <x v="177"/>
    <x v="6"/>
    <x v="2"/>
    <x v="0"/>
    <x v="32"/>
    <n v="7329"/>
    <n v="1038207"/>
    <n v="0"/>
    <n v="739126.06789322081"/>
    <n v="56981.79130899455"/>
    <n v="1038207"/>
    <n v="242099.14079778467"/>
    <s v="Favourable"/>
  </r>
  <r>
    <s v="PID4559"/>
    <x v="1109"/>
    <x v="7"/>
    <x v="0"/>
    <x v="2"/>
    <x v="37"/>
    <n v="8799"/>
    <n v="2129313"/>
    <n v="37659"/>
    <n v="690081.73622826859"/>
    <n v="161892.25818561425"/>
    <n v="2091654"/>
    <n v="1277339.005586117"/>
    <s v="Favourable"/>
  </r>
  <r>
    <s v="PID717"/>
    <x v="268"/>
    <x v="5"/>
    <x v="3"/>
    <x v="1"/>
    <x v="29"/>
    <n v="6125"/>
    <n v="2407656"/>
    <n v="0"/>
    <n v="1756011.4769917908"/>
    <n v="124593.01657771594"/>
    <n v="2407656"/>
    <n v="527051.5064304932"/>
    <s v="Favourable"/>
  </r>
  <r>
    <s v="PID740"/>
    <x v="808"/>
    <x v="7"/>
    <x v="0"/>
    <x v="1"/>
    <x v="23"/>
    <n v="9196"/>
    <n v="859812"/>
    <n v="0"/>
    <n v="655589.71753352543"/>
    <n v="108293.28423940747"/>
    <n v="859812"/>
    <n v="95928.998227067059"/>
    <s v="Favourable"/>
  </r>
  <r>
    <s v="PID1423"/>
    <x v="1034"/>
    <x v="5"/>
    <x v="3"/>
    <x v="1"/>
    <x v="10"/>
    <n v="8037"/>
    <n v="766514"/>
    <n v="0"/>
    <n v="658032.11833457113"/>
    <n v="172928.87305276492"/>
    <n v="766514"/>
    <n v="-64446.991387336049"/>
    <s v="Adverse"/>
  </r>
  <r>
    <s v="PID1554"/>
    <x v="737"/>
    <x v="7"/>
    <x v="0"/>
    <x v="0"/>
    <x v="15"/>
    <n v="6789"/>
    <n v="776968"/>
    <n v="0"/>
    <n v="458317.70986501011"/>
    <n v="183838.02802827503"/>
    <n v="776968"/>
    <n v="134812.26210671489"/>
    <s v="Favourable"/>
  </r>
  <r>
    <s v="PID2206"/>
    <x v="554"/>
    <x v="7"/>
    <x v="0"/>
    <x v="1"/>
    <x v="7"/>
    <n v="6845"/>
    <n v="1793253"/>
    <n v="47419"/>
    <n v="1085912.9645538097"/>
    <n v="576945.52868460969"/>
    <n v="1745834"/>
    <n v="130394.50676158071"/>
    <s v="Favourable"/>
  </r>
  <r>
    <s v="PID2728"/>
    <x v="924"/>
    <x v="0"/>
    <x v="0"/>
    <x v="1"/>
    <x v="43"/>
    <n v="8642"/>
    <n v="895091"/>
    <n v="32716"/>
    <n v="154706.08684369444"/>
    <n v="40495.332194286202"/>
    <n v="862375"/>
    <n v="699889.58096201939"/>
    <s v="Favourable"/>
  </r>
  <r>
    <s v="PID5533"/>
    <x v="442"/>
    <x v="6"/>
    <x v="2"/>
    <x v="0"/>
    <x v="46"/>
    <n v="5614"/>
    <n v="517249"/>
    <n v="37510"/>
    <n v="322289.32392712426"/>
    <n v="147966.51037324872"/>
    <n v="479739"/>
    <n v="46993.165699627018"/>
    <s v="Favourable"/>
  </r>
  <r>
    <s v="PID5846"/>
    <x v="1526"/>
    <x v="0"/>
    <x v="0"/>
    <x v="0"/>
    <x v="46"/>
    <n v="6942"/>
    <n v="525882"/>
    <n v="41732"/>
    <n v="482433.63918924396"/>
    <n v="138209.32517879127"/>
    <n v="484150"/>
    <n v="-94760.964368035202"/>
    <s v="Adverse"/>
  </r>
  <r>
    <s v="PID6344"/>
    <x v="802"/>
    <x v="0"/>
    <x v="0"/>
    <x v="0"/>
    <x v="42"/>
    <n v="7080"/>
    <n v="950250"/>
    <n v="0"/>
    <n v="626165.37018035294"/>
    <n v="315021.58930480969"/>
    <n v="950250"/>
    <n v="9063.0405148373684"/>
    <s v="Favourable"/>
  </r>
  <r>
    <s v="PID5198"/>
    <x v="1365"/>
    <x v="6"/>
    <x v="2"/>
    <x v="1"/>
    <x v="9"/>
    <n v="6620"/>
    <n v="1785469"/>
    <n v="0"/>
    <n v="591493.51874315867"/>
    <n v="171342.91905576148"/>
    <n v="1785469"/>
    <n v="1022632.5622010799"/>
    <s v="Favourable"/>
  </r>
  <r>
    <s v="PID1143"/>
    <x v="1077"/>
    <x v="7"/>
    <x v="0"/>
    <x v="1"/>
    <x v="7"/>
    <n v="9065"/>
    <n v="627962"/>
    <n v="54732"/>
    <n v="526725.39749830496"/>
    <n v="143889.17994136203"/>
    <n v="573230"/>
    <n v="-42652.577439666959"/>
    <s v="Adverse"/>
  </r>
  <r>
    <s v="PID4992"/>
    <x v="1158"/>
    <x v="7"/>
    <x v="0"/>
    <x v="0"/>
    <x v="11"/>
    <n v="9280"/>
    <n v="1401771"/>
    <n v="31414"/>
    <n v="238894.36408001106"/>
    <n v="355869.42797913286"/>
    <n v="1370357"/>
    <n v="807007.20794085611"/>
    <s v="Favourable"/>
  </r>
  <r>
    <s v="PID5501"/>
    <x v="1527"/>
    <x v="0"/>
    <x v="0"/>
    <x v="0"/>
    <x v="37"/>
    <n v="6432"/>
    <n v="1780862"/>
    <n v="34931"/>
    <n v="1083939.5267152651"/>
    <n v="217381.94137813852"/>
    <n v="1745931"/>
    <n v="479540.53190659638"/>
    <s v="Favourable"/>
  </r>
  <r>
    <s v="PID5605"/>
    <x v="1227"/>
    <x v="6"/>
    <x v="2"/>
    <x v="1"/>
    <x v="14"/>
    <n v="5733"/>
    <n v="2295966"/>
    <n v="54668"/>
    <n v="1269537.8033470982"/>
    <n v="632569.57741402695"/>
    <n v="2241298"/>
    <n v="393858.61923887488"/>
    <s v="Favourable"/>
  </r>
  <r>
    <s v="PID245"/>
    <x v="239"/>
    <x v="0"/>
    <x v="0"/>
    <x v="0"/>
    <x v="7"/>
    <n v="8077"/>
    <n v="646949"/>
    <n v="48859"/>
    <n v="603.40193354722624"/>
    <n v="92548.932346269081"/>
    <n v="598090"/>
    <n v="553796.66572018364"/>
    <s v="Favourable"/>
  </r>
  <r>
    <s v="PID1508"/>
    <x v="706"/>
    <x v="0"/>
    <x v="0"/>
    <x v="1"/>
    <x v="39"/>
    <n v="8229"/>
    <n v="1220711"/>
    <n v="11238"/>
    <n v="642953.99444976228"/>
    <n v="195037.27405034669"/>
    <n v="1209473"/>
    <n v="382719.73149989103"/>
    <s v="Favourable"/>
  </r>
  <r>
    <s v="PID3710"/>
    <x v="1401"/>
    <x v="6"/>
    <x v="2"/>
    <x v="0"/>
    <x v="32"/>
    <n v="5531"/>
    <n v="824894"/>
    <n v="48861"/>
    <n v="64957.368817697898"/>
    <n v="237725.86732258764"/>
    <n v="776033"/>
    <n v="522210.76385971444"/>
    <s v="Favourable"/>
  </r>
  <r>
    <s v="PID4343"/>
    <x v="724"/>
    <x v="6"/>
    <x v="2"/>
    <x v="1"/>
    <x v="24"/>
    <n v="6471"/>
    <n v="2318443"/>
    <n v="53733"/>
    <n v="2230616.0303135677"/>
    <n v="132204.62933176736"/>
    <n v="2264710"/>
    <n v="-44377.659645335283"/>
    <s v="Adverse"/>
  </r>
  <r>
    <s v="PID4648"/>
    <x v="66"/>
    <x v="7"/>
    <x v="0"/>
    <x v="2"/>
    <x v="36"/>
    <n v="8893"/>
    <n v="1625306"/>
    <n v="49206"/>
    <n v="1609122.5417735155"/>
    <n v="274591.76751806837"/>
    <n v="1576100"/>
    <n v="-258408.30929158395"/>
    <s v="Adverse"/>
  </r>
  <r>
    <s v="PID5450"/>
    <x v="656"/>
    <x v="0"/>
    <x v="0"/>
    <x v="2"/>
    <x v="1"/>
    <n v="6121"/>
    <n v="1443413"/>
    <n v="45741"/>
    <n v="1234214.9796544823"/>
    <n v="176310.74010222417"/>
    <n v="1397672"/>
    <n v="32887.280243293382"/>
    <s v="Favourable"/>
  </r>
  <r>
    <s v="PID498"/>
    <x v="854"/>
    <x v="0"/>
    <x v="0"/>
    <x v="2"/>
    <x v="39"/>
    <n v="8011"/>
    <n v="1015777"/>
    <n v="0"/>
    <n v="16751.6656932195"/>
    <n v="82732.809307184943"/>
    <n v="1015777"/>
    <n v="916292.5249995956"/>
    <s v="Favourable"/>
  </r>
  <r>
    <s v="PID4188"/>
    <x v="751"/>
    <x v="0"/>
    <x v="0"/>
    <x v="0"/>
    <x v="33"/>
    <n v="5568"/>
    <n v="1458232"/>
    <n v="41857"/>
    <n v="605702.5390602157"/>
    <n v="263858.1992708777"/>
    <n v="1416375"/>
    <n v="588671.26166890655"/>
    <s v="Favourable"/>
  </r>
  <r>
    <s v="PID5295"/>
    <x v="986"/>
    <x v="0"/>
    <x v="0"/>
    <x v="0"/>
    <x v="38"/>
    <n v="7887"/>
    <n v="1012111"/>
    <n v="45129"/>
    <n v="706575.46749429451"/>
    <n v="199201.18196894799"/>
    <n v="966982"/>
    <n v="106334.3505367575"/>
    <s v="Favourable"/>
  </r>
  <r>
    <s v="PID2050"/>
    <x v="307"/>
    <x v="6"/>
    <x v="2"/>
    <x v="0"/>
    <x v="2"/>
    <n v="8055"/>
    <n v="1222935"/>
    <n v="79421"/>
    <n v="375490.65039017721"/>
    <n v="66115.891898562069"/>
    <n v="1143514"/>
    <n v="781328.45771126077"/>
    <s v="Favourable"/>
  </r>
  <r>
    <s v="PID2365"/>
    <x v="1356"/>
    <x v="6"/>
    <x v="2"/>
    <x v="1"/>
    <x v="5"/>
    <n v="6730"/>
    <n v="1480978"/>
    <n v="0"/>
    <n v="1337890.0570980483"/>
    <n v="396978.0575965608"/>
    <n v="1480978"/>
    <n v="-253890.11469460907"/>
    <s v="Adverse"/>
  </r>
  <r>
    <s v="PID2540"/>
    <x v="1056"/>
    <x v="5"/>
    <x v="3"/>
    <x v="1"/>
    <x v="13"/>
    <n v="6544"/>
    <n v="1180219"/>
    <n v="20372"/>
    <n v="1109250.2793994539"/>
    <n v="106748.99517460384"/>
    <n v="1159847"/>
    <n v="-35780.274574057665"/>
    <s v="Adverse"/>
  </r>
  <r>
    <s v="PID877"/>
    <x v="754"/>
    <x v="7"/>
    <x v="0"/>
    <x v="2"/>
    <x v="17"/>
    <n v="8683"/>
    <n v="455701"/>
    <n v="67512"/>
    <n v="38655.888588649468"/>
    <n v="108152.3399381382"/>
    <n v="388189"/>
    <n v="308892.77147321234"/>
    <s v="Favourable"/>
  </r>
  <r>
    <s v="PID930"/>
    <x v="118"/>
    <x v="0"/>
    <x v="0"/>
    <x v="1"/>
    <x v="21"/>
    <n v="9460"/>
    <n v="2403201"/>
    <n v="10247"/>
    <n v="1691466.7958321711"/>
    <n v="30608.135762846363"/>
    <n v="2392954"/>
    <n v="681126.06840498256"/>
    <s v="Favourable"/>
  </r>
  <r>
    <s v="PID3025"/>
    <x v="276"/>
    <x v="0"/>
    <x v="0"/>
    <x v="1"/>
    <x v="4"/>
    <n v="6143"/>
    <n v="2037461"/>
    <n v="35355"/>
    <n v="725847.65090565942"/>
    <n v="133345.27898192717"/>
    <n v="2002106"/>
    <n v="1178268.0701124133"/>
    <s v="Favourable"/>
  </r>
  <r>
    <s v="PID3152"/>
    <x v="930"/>
    <x v="6"/>
    <x v="2"/>
    <x v="1"/>
    <x v="4"/>
    <n v="6926"/>
    <n v="1838070"/>
    <n v="49260"/>
    <n v="684416.52030975139"/>
    <n v="326998.46129753196"/>
    <n v="1788810"/>
    <n v="826655.01839271665"/>
    <s v="Favourable"/>
  </r>
  <r>
    <s v="PID360"/>
    <x v="383"/>
    <x v="6"/>
    <x v="2"/>
    <x v="2"/>
    <x v="16"/>
    <n v="5626"/>
    <n v="1309817"/>
    <n v="94209"/>
    <n v="668027.01636867423"/>
    <n v="55573.572739232775"/>
    <n v="1215608"/>
    <n v="586216.41089209297"/>
    <s v="Favourable"/>
  </r>
  <r>
    <s v="PID788"/>
    <x v="713"/>
    <x v="0"/>
    <x v="0"/>
    <x v="0"/>
    <x v="9"/>
    <n v="8224"/>
    <n v="1077097"/>
    <n v="16860"/>
    <n v="1020812.107426954"/>
    <n v="226369.95364817497"/>
    <n v="1060237"/>
    <n v="-170085.06107512885"/>
    <s v="Adverse"/>
  </r>
  <r>
    <s v="PID844"/>
    <x v="1285"/>
    <x v="7"/>
    <x v="0"/>
    <x v="1"/>
    <x v="17"/>
    <n v="5599"/>
    <n v="1648237"/>
    <n v="0"/>
    <n v="346805.05919726292"/>
    <n v="66475.126392338178"/>
    <n v="1648237"/>
    <n v="1234956.8144103989"/>
    <s v="Favourable"/>
  </r>
  <r>
    <s v="PID900"/>
    <x v="1528"/>
    <x v="7"/>
    <x v="0"/>
    <x v="1"/>
    <x v="22"/>
    <n v="5778"/>
    <n v="301719"/>
    <n v="31319"/>
    <n v="92339.294314947168"/>
    <n v="15018.499537496476"/>
    <n v="270400"/>
    <n v="194361.20614755637"/>
    <s v="Favourable"/>
  </r>
  <r>
    <s v="PID5213"/>
    <x v="1210"/>
    <x v="6"/>
    <x v="2"/>
    <x v="1"/>
    <x v="39"/>
    <n v="8431"/>
    <n v="1356214"/>
    <n v="47641"/>
    <n v="236970.28900548315"/>
    <n v="171092.11273976762"/>
    <n v="1308573"/>
    <n v="948151.5982547492"/>
    <s v="Favourable"/>
  </r>
  <r>
    <s v="PID2751"/>
    <x v="796"/>
    <x v="7"/>
    <x v="0"/>
    <x v="0"/>
    <x v="39"/>
    <n v="8499"/>
    <n v="1722229"/>
    <n v="41888"/>
    <n v="858622.06095472595"/>
    <n v="102805.4181670879"/>
    <n v="1680341"/>
    <n v="760801.5208781861"/>
    <s v="Favourable"/>
  </r>
  <r>
    <s v="PID4375"/>
    <x v="923"/>
    <x v="7"/>
    <x v="0"/>
    <x v="0"/>
    <x v="25"/>
    <n v="7163"/>
    <n v="1861098"/>
    <n v="26730"/>
    <n v="1055394.1352702379"/>
    <n v="36198.276031901361"/>
    <n v="1834368"/>
    <n v="769505.58869786072"/>
    <s v="Favourable"/>
  </r>
  <r>
    <s v="PID4940"/>
    <x v="1243"/>
    <x v="7"/>
    <x v="0"/>
    <x v="2"/>
    <x v="27"/>
    <n v="6119"/>
    <n v="1010316"/>
    <n v="10245"/>
    <n v="290258.89989009564"/>
    <n v="216427.74283549577"/>
    <n v="1000071"/>
    <n v="503629.35727440857"/>
    <s v="Favourable"/>
  </r>
  <r>
    <s v="PID5204"/>
    <x v="1512"/>
    <x v="5"/>
    <x v="3"/>
    <x v="0"/>
    <x v="33"/>
    <n v="7998"/>
    <n v="1555530"/>
    <n v="0"/>
    <n v="1285671.3325783503"/>
    <n v="139121.5732036267"/>
    <n v="1555530"/>
    <n v="130737.09421802289"/>
    <s v="Favourable"/>
  </r>
  <r>
    <s v="PID5307"/>
    <x v="943"/>
    <x v="0"/>
    <x v="0"/>
    <x v="2"/>
    <x v="34"/>
    <n v="8313"/>
    <n v="2351280"/>
    <n v="11925"/>
    <n v="1153303.5261092975"/>
    <n v="724766.31330186361"/>
    <n v="2339355"/>
    <n v="473210.16058883886"/>
    <s v="Favourable"/>
  </r>
  <r>
    <s v="PID3962"/>
    <x v="896"/>
    <x v="6"/>
    <x v="2"/>
    <x v="0"/>
    <x v="26"/>
    <n v="5845"/>
    <n v="1743133"/>
    <n v="0"/>
    <n v="1202192.1677918835"/>
    <n v="2529.7438554750606"/>
    <n v="1743133"/>
    <n v="538411.08835264156"/>
    <s v="Favourable"/>
  </r>
  <r>
    <s v="PID1979"/>
    <x v="890"/>
    <x v="5"/>
    <x v="3"/>
    <x v="2"/>
    <x v="10"/>
    <n v="9239"/>
    <n v="887071"/>
    <n v="48988"/>
    <n v="732933.04628554406"/>
    <n v="7288.7511213232683"/>
    <n v="838083"/>
    <n v="146849.20259313262"/>
    <s v="Favourable"/>
  </r>
  <r>
    <s v="PID2349"/>
    <x v="703"/>
    <x v="5"/>
    <x v="3"/>
    <x v="1"/>
    <x v="29"/>
    <n v="6833"/>
    <n v="1873185"/>
    <n v="0"/>
    <n v="703358.09751403052"/>
    <n v="601235.06757683668"/>
    <n v="1873185"/>
    <n v="568591.83490913268"/>
    <s v="Favourable"/>
  </r>
  <r>
    <s v="PID1116"/>
    <x v="660"/>
    <x v="6"/>
    <x v="2"/>
    <x v="1"/>
    <x v="31"/>
    <n v="7631"/>
    <n v="1151707"/>
    <n v="14218"/>
    <n v="623723.98561326589"/>
    <n v="28252.9234972054"/>
    <n v="1137489"/>
    <n v="499730.09088952874"/>
    <s v="Favourable"/>
  </r>
  <r>
    <s v="PID242"/>
    <x v="694"/>
    <x v="5"/>
    <x v="3"/>
    <x v="0"/>
    <x v="41"/>
    <n v="9461"/>
    <n v="1219586"/>
    <n v="14160"/>
    <n v="1076839.9449086864"/>
    <n v="300463.05172809208"/>
    <n v="1205426"/>
    <n v="-157716.99663677858"/>
    <s v="Adverse"/>
  </r>
  <r>
    <s v="PID1720"/>
    <x v="743"/>
    <x v="6"/>
    <x v="2"/>
    <x v="0"/>
    <x v="7"/>
    <n v="8405"/>
    <n v="278141"/>
    <n v="28925"/>
    <n v="127376.95717836634"/>
    <n v="85971.981365476429"/>
    <n v="249216"/>
    <n v="64792.061456157244"/>
    <s v="Favourable"/>
  </r>
  <r>
    <s v="PID4244"/>
    <x v="1408"/>
    <x v="7"/>
    <x v="0"/>
    <x v="0"/>
    <x v="1"/>
    <n v="5928"/>
    <n v="714673"/>
    <n v="41839"/>
    <n v="66970.320961980746"/>
    <n v="59980.961418435152"/>
    <n v="672834"/>
    <n v="587721.71761958406"/>
    <s v="Favourable"/>
  </r>
  <r>
    <s v="PID3084"/>
    <x v="897"/>
    <x v="7"/>
    <x v="0"/>
    <x v="1"/>
    <x v="2"/>
    <n v="8167"/>
    <n v="523225"/>
    <n v="24609"/>
    <n v="163375.0376189267"/>
    <n v="28124.36518415347"/>
    <n v="498616"/>
    <n v="331725.59719691984"/>
    <s v="Favourable"/>
  </r>
  <r>
    <s v="PID3734"/>
    <x v="214"/>
    <x v="5"/>
    <x v="3"/>
    <x v="1"/>
    <x v="18"/>
    <n v="6521"/>
    <n v="1313225"/>
    <n v="41607"/>
    <n v="1061774.1835808279"/>
    <n v="415196.34362969868"/>
    <n v="1271618"/>
    <n v="-163745.52721052663"/>
    <s v="Adverse"/>
  </r>
  <r>
    <s v="PID5785"/>
    <x v="290"/>
    <x v="6"/>
    <x v="2"/>
    <x v="2"/>
    <x v="25"/>
    <n v="8559"/>
    <n v="1159100"/>
    <n v="24929"/>
    <n v="727361.48899859469"/>
    <n v="129747.49068547616"/>
    <n v="1134171"/>
    <n v="301991.02031592908"/>
    <s v="Favourable"/>
  </r>
  <r>
    <s v="PID6097"/>
    <x v="1464"/>
    <x v="7"/>
    <x v="0"/>
    <x v="0"/>
    <x v="34"/>
    <n v="8133"/>
    <n v="860348"/>
    <n v="42896"/>
    <n v="700005.38432643318"/>
    <n v="228696.24309535103"/>
    <n v="817452"/>
    <n v="-68353.627421784215"/>
    <s v="Adverse"/>
  </r>
  <r>
    <s v="PID6327"/>
    <x v="1509"/>
    <x v="7"/>
    <x v="0"/>
    <x v="2"/>
    <x v="44"/>
    <n v="8804"/>
    <n v="1524582"/>
    <n v="57050"/>
    <n v="768902.2097852414"/>
    <n v="302991.7381618481"/>
    <n v="1467532"/>
    <n v="452688.05205291044"/>
    <s v="Favourable"/>
  </r>
  <r>
    <s v="PID1513"/>
    <x v="577"/>
    <x v="6"/>
    <x v="2"/>
    <x v="0"/>
    <x v="18"/>
    <n v="7438"/>
    <n v="524839"/>
    <n v="0"/>
    <n v="256101.51302742912"/>
    <n v="24746.384269712591"/>
    <n v="524839"/>
    <n v="243991.10270285828"/>
    <s v="Favourable"/>
  </r>
  <r>
    <s v="PID2236"/>
    <x v="399"/>
    <x v="6"/>
    <x v="2"/>
    <x v="0"/>
    <x v="2"/>
    <n v="6495"/>
    <n v="2225592"/>
    <n v="0"/>
    <n v="1171644.8427699795"/>
    <n v="612121.50525701442"/>
    <n v="2225592"/>
    <n v="441825.65197300608"/>
    <s v="Favourable"/>
  </r>
  <r>
    <s v="PID4655"/>
    <x v="517"/>
    <x v="6"/>
    <x v="2"/>
    <x v="0"/>
    <x v="43"/>
    <n v="8406"/>
    <n v="662202"/>
    <n v="47485"/>
    <n v="1655.2061526871626"/>
    <n v="194032.31464599099"/>
    <n v="614717"/>
    <n v="466514.47920132184"/>
    <s v="Favourable"/>
  </r>
  <r>
    <s v="PID4300"/>
    <x v="1381"/>
    <x v="6"/>
    <x v="2"/>
    <x v="2"/>
    <x v="45"/>
    <n v="5722"/>
    <n v="815600"/>
    <n v="17414"/>
    <n v="691622.21064521081"/>
    <n v="196939.10040132722"/>
    <n v="798186"/>
    <n v="-72961.31104653806"/>
    <s v="Adverse"/>
  </r>
  <r>
    <s v="PID1907"/>
    <x v="489"/>
    <x v="6"/>
    <x v="2"/>
    <x v="0"/>
    <x v="21"/>
    <n v="7501"/>
    <n v="442214"/>
    <n v="0"/>
    <n v="346950.20335311105"/>
    <n v="130927.94542662711"/>
    <n v="442214"/>
    <n v="-35664.148779738171"/>
    <s v="Adverse"/>
  </r>
  <r>
    <s v="PID2828"/>
    <x v="1114"/>
    <x v="0"/>
    <x v="0"/>
    <x v="1"/>
    <x v="12"/>
    <n v="7717"/>
    <n v="1293493"/>
    <n v="54260"/>
    <n v="118376.24508942176"/>
    <n v="332260.39723355061"/>
    <n v="1239233"/>
    <n v="842856.35767702758"/>
    <s v="Favourable"/>
  </r>
  <r>
    <s v="PID600"/>
    <x v="912"/>
    <x v="0"/>
    <x v="0"/>
    <x v="1"/>
    <x v="13"/>
    <n v="8301"/>
    <n v="906667"/>
    <n v="56936"/>
    <n v="456654.36016039574"/>
    <n v="236613.90605663243"/>
    <n v="849731"/>
    <n v="213398.73378297186"/>
    <s v="Favourable"/>
  </r>
  <r>
    <s v="PID3970"/>
    <x v="131"/>
    <x v="0"/>
    <x v="0"/>
    <x v="0"/>
    <x v="2"/>
    <n v="5921"/>
    <n v="1603431"/>
    <n v="0"/>
    <n v="893899.00610065227"/>
    <n v="278067.98269333335"/>
    <n v="1603431"/>
    <n v="431464.01120601431"/>
    <s v="Favourable"/>
  </r>
  <r>
    <s v="PID5873"/>
    <x v="1529"/>
    <x v="7"/>
    <x v="0"/>
    <x v="1"/>
    <x v="10"/>
    <n v="8775"/>
    <n v="2191820"/>
    <n v="0"/>
    <n v="737225.66304905817"/>
    <n v="720023.27868226683"/>
    <n v="2191820"/>
    <n v="734571.05826867511"/>
    <s v="Favourable"/>
  </r>
  <r>
    <s v="PID6040"/>
    <x v="349"/>
    <x v="7"/>
    <x v="0"/>
    <x v="2"/>
    <x v="18"/>
    <n v="5534"/>
    <n v="2348640"/>
    <n v="0"/>
    <n v="235568.63569459543"/>
    <n v="365914.54056286014"/>
    <n v="2348640"/>
    <n v="1747156.8237425443"/>
    <s v="Favourable"/>
  </r>
  <r>
    <s v="PID3857"/>
    <x v="1372"/>
    <x v="6"/>
    <x v="2"/>
    <x v="1"/>
    <x v="27"/>
    <n v="7956"/>
    <n v="1139324"/>
    <n v="0"/>
    <n v="537303.44654478156"/>
    <n v="305981.854367383"/>
    <n v="1139324"/>
    <n v="296038.69908783538"/>
    <s v="Favourable"/>
  </r>
  <r>
    <s v="PID616"/>
    <x v="523"/>
    <x v="0"/>
    <x v="0"/>
    <x v="2"/>
    <x v="8"/>
    <n v="8925"/>
    <n v="1663589"/>
    <n v="52879"/>
    <n v="125646.03877548758"/>
    <n v="233604.07101583807"/>
    <n v="1610710"/>
    <n v="1304338.8902086744"/>
    <s v="Favourable"/>
  </r>
  <r>
    <s v="PID4478"/>
    <x v="1401"/>
    <x v="6"/>
    <x v="2"/>
    <x v="0"/>
    <x v="37"/>
    <n v="7348"/>
    <n v="2080604"/>
    <n v="24775"/>
    <n v="1108990.5032547438"/>
    <n v="331129.04998551559"/>
    <n v="2055829"/>
    <n v="640484.44675974059"/>
    <s v="Favourable"/>
  </r>
  <r>
    <s v="PID5907"/>
    <x v="356"/>
    <x v="7"/>
    <x v="0"/>
    <x v="2"/>
    <x v="35"/>
    <n v="6711"/>
    <n v="362244"/>
    <n v="44339"/>
    <n v="149876.32216677698"/>
    <n v="25820.732366220807"/>
    <n v="317905"/>
    <n v="186546.94546700222"/>
    <s v="Favourable"/>
  </r>
  <r>
    <s v="PID5941"/>
    <x v="286"/>
    <x v="0"/>
    <x v="0"/>
    <x v="1"/>
    <x v="22"/>
    <n v="5651"/>
    <n v="1932011"/>
    <n v="12337"/>
    <n v="126440.87617238196"/>
    <n v="377298.87057963834"/>
    <n v="1919674"/>
    <n v="1428271.2532479796"/>
    <s v="Favourable"/>
  </r>
  <r>
    <s v="PID6277"/>
    <x v="883"/>
    <x v="5"/>
    <x v="3"/>
    <x v="0"/>
    <x v="18"/>
    <n v="7846"/>
    <n v="1884687"/>
    <n v="86689"/>
    <n v="906385.29874303518"/>
    <n v="383865.93989522086"/>
    <n v="1797998"/>
    <n v="594435.76136174402"/>
    <s v="Favourable"/>
  </r>
  <r>
    <s v="PID124"/>
    <x v="98"/>
    <x v="0"/>
    <x v="0"/>
    <x v="2"/>
    <x v="15"/>
    <n v="8943"/>
    <n v="1562384"/>
    <n v="35000"/>
    <n v="575099.59219609632"/>
    <n v="86149.987418603516"/>
    <n v="1527384"/>
    <n v="901134.42038530018"/>
    <s v="Favourable"/>
  </r>
  <r>
    <s v="PID475"/>
    <x v="1451"/>
    <x v="7"/>
    <x v="0"/>
    <x v="1"/>
    <x v="17"/>
    <n v="7238"/>
    <n v="578300"/>
    <n v="53089"/>
    <n v="230432.48564351656"/>
    <n v="22988.362662282034"/>
    <n v="525211"/>
    <n v="324879.1516942014"/>
    <s v="Favourable"/>
  </r>
  <r>
    <s v="PID1740"/>
    <x v="329"/>
    <x v="6"/>
    <x v="2"/>
    <x v="0"/>
    <x v="45"/>
    <n v="6431"/>
    <n v="880455"/>
    <n v="33974"/>
    <n v="233769.66115999006"/>
    <n v="218184.49836335224"/>
    <n v="846481"/>
    <n v="428500.84047665773"/>
    <s v="Favourable"/>
  </r>
  <r>
    <s v="PID1892"/>
    <x v="660"/>
    <x v="5"/>
    <x v="3"/>
    <x v="1"/>
    <x v="18"/>
    <n v="5811"/>
    <n v="1977009"/>
    <n v="19401"/>
    <n v="1385464.7453973859"/>
    <n v="577578.81982075411"/>
    <n v="1957608"/>
    <n v="13965.434781860095"/>
    <s v="Favourable"/>
  </r>
  <r>
    <s v="PID2670"/>
    <x v="226"/>
    <x v="0"/>
    <x v="0"/>
    <x v="1"/>
    <x v="13"/>
    <n v="8014"/>
    <n v="446781"/>
    <n v="43235"/>
    <n v="68966.799609856505"/>
    <n v="87122.895164663525"/>
    <n v="403546"/>
    <n v="290691.30522548"/>
    <s v="Favourable"/>
  </r>
  <r>
    <s v="PID6118"/>
    <x v="74"/>
    <x v="5"/>
    <x v="3"/>
    <x v="2"/>
    <x v="28"/>
    <n v="7805"/>
    <n v="1757297"/>
    <n v="28932"/>
    <n v="621923.25597585691"/>
    <n v="451462.28925378254"/>
    <n v="1728365"/>
    <n v="683911.45477036061"/>
    <s v="Favourable"/>
  </r>
  <r>
    <s v="PID2458"/>
    <x v="92"/>
    <x v="5"/>
    <x v="3"/>
    <x v="2"/>
    <x v="36"/>
    <n v="7658"/>
    <n v="2492745"/>
    <n v="21204"/>
    <n v="2467588.9316971209"/>
    <n v="616018.46095679572"/>
    <n v="2471541"/>
    <n v="-590862.3926539165"/>
    <s v="Adverse"/>
  </r>
  <r>
    <s v="PID3998"/>
    <x v="1057"/>
    <x v="6"/>
    <x v="2"/>
    <x v="1"/>
    <x v="45"/>
    <n v="8449"/>
    <n v="607902"/>
    <n v="0"/>
    <n v="393794.04559722729"/>
    <n v="43368.96209883043"/>
    <n v="607902"/>
    <n v="170738.99230394227"/>
    <s v="Favourable"/>
  </r>
  <r>
    <s v="PID4874"/>
    <x v="1284"/>
    <x v="0"/>
    <x v="0"/>
    <x v="0"/>
    <x v="29"/>
    <n v="7257"/>
    <n v="1330350"/>
    <n v="26692"/>
    <n v="1115781.4750589957"/>
    <n v="191389.88897115365"/>
    <n v="1303658"/>
    <n v="23178.6359698507"/>
    <s v="Favourable"/>
  </r>
  <r>
    <s v="PID1525"/>
    <x v="743"/>
    <x v="0"/>
    <x v="0"/>
    <x v="2"/>
    <x v="25"/>
    <n v="6139"/>
    <n v="1369048"/>
    <n v="0"/>
    <n v="58826.901105223333"/>
    <n v="123822.06085484754"/>
    <n v="1369048"/>
    <n v="1186399.0380399292"/>
    <s v="Favourable"/>
  </r>
  <r>
    <s v="PID4436"/>
    <x v="136"/>
    <x v="7"/>
    <x v="0"/>
    <x v="0"/>
    <x v="44"/>
    <n v="8518"/>
    <n v="726312"/>
    <n v="45994"/>
    <n v="668058.1176260208"/>
    <n v="32738.447000951917"/>
    <n v="680318"/>
    <n v="25515.435373027227"/>
    <s v="Favourable"/>
  </r>
  <r>
    <s v="PID5357"/>
    <x v="404"/>
    <x v="7"/>
    <x v="0"/>
    <x v="0"/>
    <x v="16"/>
    <n v="7508"/>
    <n v="659412"/>
    <n v="0"/>
    <n v="131526.94403234162"/>
    <n v="56583.367470677884"/>
    <n v="659412"/>
    <n v="471301.68849698047"/>
    <s v="Favourable"/>
  </r>
  <r>
    <s v="PID1900"/>
    <x v="7"/>
    <x v="6"/>
    <x v="2"/>
    <x v="1"/>
    <x v="40"/>
    <n v="5681"/>
    <n v="1800896"/>
    <n v="52611"/>
    <n v="250031.30199749835"/>
    <n v="77157.165873489634"/>
    <n v="1748285"/>
    <n v="1473707.532129012"/>
    <s v="Favourable"/>
  </r>
  <r>
    <s v="PID3129"/>
    <x v="1039"/>
    <x v="7"/>
    <x v="0"/>
    <x v="2"/>
    <x v="3"/>
    <n v="6153"/>
    <n v="2291493"/>
    <n v="38958"/>
    <n v="1372227.437584203"/>
    <n v="10462.20209234673"/>
    <n v="2252535"/>
    <n v="908803.3603234503"/>
    <s v="Favourable"/>
  </r>
  <r>
    <s v="PID2427"/>
    <x v="1207"/>
    <x v="6"/>
    <x v="2"/>
    <x v="2"/>
    <x v="6"/>
    <n v="8640"/>
    <n v="290271"/>
    <n v="0"/>
    <n v="192386.55661161948"/>
    <n v="70347.0842962717"/>
    <n v="290271"/>
    <n v="27537.359092108789"/>
    <s v="Favourable"/>
  </r>
  <r>
    <s v="PID5550"/>
    <x v="528"/>
    <x v="7"/>
    <x v="0"/>
    <x v="2"/>
    <x v="45"/>
    <n v="9465"/>
    <n v="2365262"/>
    <n v="50031"/>
    <n v="242797.0313821091"/>
    <n v="704749.71950002445"/>
    <n v="2315231"/>
    <n v="1417715.2491178664"/>
    <s v="Favourable"/>
  </r>
  <r>
    <s v="PID936"/>
    <x v="955"/>
    <x v="5"/>
    <x v="3"/>
    <x v="1"/>
    <x v="34"/>
    <n v="8012"/>
    <n v="2295204"/>
    <n v="41452"/>
    <n v="483321.29205632972"/>
    <n v="122160.90721117862"/>
    <n v="2253752"/>
    <n v="1689721.8007324915"/>
    <s v="Favourable"/>
  </r>
  <r>
    <s v="PID3080"/>
    <x v="1056"/>
    <x v="0"/>
    <x v="0"/>
    <x v="2"/>
    <x v="25"/>
    <n v="6894"/>
    <n v="1575482"/>
    <n v="40244"/>
    <n v="268664.60384660459"/>
    <n v="329233.30713823711"/>
    <n v="1535238"/>
    <n v="977584.08901515836"/>
    <s v="Favourable"/>
  </r>
  <r>
    <s v="PID3365"/>
    <x v="1206"/>
    <x v="5"/>
    <x v="3"/>
    <x v="2"/>
    <x v="15"/>
    <n v="5787"/>
    <n v="895190"/>
    <n v="18216"/>
    <n v="209890.12033068883"/>
    <n v="280547.06538558839"/>
    <n v="876974"/>
    <n v="404752.81428372278"/>
    <s v="Favourable"/>
  </r>
  <r>
    <s v="PID4482"/>
    <x v="898"/>
    <x v="5"/>
    <x v="3"/>
    <x v="0"/>
    <x v="25"/>
    <n v="5967"/>
    <n v="584256"/>
    <n v="53468"/>
    <n v="210917.56232647292"/>
    <n v="147411.58986876227"/>
    <n v="530788"/>
    <n v="225926.84780476481"/>
    <s v="Favourable"/>
  </r>
  <r>
    <s v="PID4815"/>
    <x v="833"/>
    <x v="6"/>
    <x v="2"/>
    <x v="2"/>
    <x v="29"/>
    <n v="7525"/>
    <n v="720170"/>
    <n v="84057"/>
    <n v="260043.97038892188"/>
    <n v="226181.16748582758"/>
    <n v="636113"/>
    <n v="233944.86212525051"/>
    <s v="Favourable"/>
  </r>
  <r>
    <s v="PID4353"/>
    <x v="888"/>
    <x v="6"/>
    <x v="2"/>
    <x v="2"/>
    <x v="18"/>
    <n v="6174"/>
    <n v="2306740"/>
    <n v="0"/>
    <n v="1075922.7541160774"/>
    <n v="481004.69648052449"/>
    <n v="2306740"/>
    <n v="749812.54940339806"/>
    <s v="Favourable"/>
  </r>
  <r>
    <s v="PID6124"/>
    <x v="598"/>
    <x v="7"/>
    <x v="0"/>
    <x v="0"/>
    <x v="17"/>
    <n v="8405"/>
    <n v="1397259"/>
    <n v="46879"/>
    <n v="1267274.058941202"/>
    <n v="271567.33419612615"/>
    <n v="1350380"/>
    <n v="-141582.39313732809"/>
    <s v="Adverse"/>
  </r>
  <r>
    <s v="PID164"/>
    <x v="1241"/>
    <x v="6"/>
    <x v="2"/>
    <x v="1"/>
    <x v="23"/>
    <n v="8510"/>
    <n v="262571"/>
    <n v="56161"/>
    <n v="29866.220581033031"/>
    <n v="23878.334225338574"/>
    <n v="206410"/>
    <n v="208826.4451936284"/>
    <s v="Favourable"/>
  </r>
  <r>
    <s v="PID1622"/>
    <x v="898"/>
    <x v="5"/>
    <x v="3"/>
    <x v="2"/>
    <x v="40"/>
    <n v="6862"/>
    <n v="1012145"/>
    <n v="93117"/>
    <n v="972353.20606456045"/>
    <n v="7238.0313763115655"/>
    <n v="919028"/>
    <n v="32553.762559127994"/>
    <s v="Favourable"/>
  </r>
  <r>
    <s v="PID1999"/>
    <x v="167"/>
    <x v="5"/>
    <x v="3"/>
    <x v="0"/>
    <x v="23"/>
    <n v="6509"/>
    <n v="680191"/>
    <n v="79139"/>
    <n v="7224.910198695864"/>
    <n v="52899.744196005944"/>
    <n v="601052"/>
    <n v="620066.34560529818"/>
    <s v="Favourable"/>
  </r>
  <r>
    <s v="PID2445"/>
    <x v="827"/>
    <x v="0"/>
    <x v="0"/>
    <x v="2"/>
    <x v="25"/>
    <n v="5811"/>
    <n v="1156546"/>
    <n v="10557"/>
    <n v="648652.29973425344"/>
    <n v="148548.97125230802"/>
    <n v="1145989"/>
    <n v="359344.72901343857"/>
    <s v="Favourable"/>
  </r>
  <r>
    <s v="PID3532"/>
    <x v="1069"/>
    <x v="5"/>
    <x v="3"/>
    <x v="1"/>
    <x v="5"/>
    <n v="7067"/>
    <n v="2418502"/>
    <n v="0"/>
    <n v="691497.04979485378"/>
    <n v="306646.19998220674"/>
    <n v="2418502"/>
    <n v="1420358.7502229395"/>
    <s v="Favourable"/>
  </r>
  <r>
    <s v="PID5373"/>
    <x v="176"/>
    <x v="0"/>
    <x v="0"/>
    <x v="0"/>
    <x v="38"/>
    <n v="9433"/>
    <n v="1912086"/>
    <n v="13442"/>
    <n v="294885.74089112337"/>
    <n v="448392.78516352753"/>
    <n v="1898644"/>
    <n v="1168807.473945349"/>
    <s v="Favourable"/>
  </r>
  <r>
    <s v="PID4310"/>
    <x v="224"/>
    <x v="6"/>
    <x v="2"/>
    <x v="2"/>
    <x v="0"/>
    <n v="6389"/>
    <n v="274305"/>
    <n v="57561"/>
    <n v="186013.30491936306"/>
    <n v="33942.580550222738"/>
    <n v="216744"/>
    <n v="54349.114530414197"/>
    <s v="Favourable"/>
  </r>
  <r>
    <s v="PID628"/>
    <x v="1131"/>
    <x v="6"/>
    <x v="2"/>
    <x v="1"/>
    <x v="2"/>
    <n v="7486"/>
    <n v="479804"/>
    <n v="61460"/>
    <n v="457302.48426287627"/>
    <n v="19349.248543329541"/>
    <n v="418344"/>
    <n v="3152.2671937941923"/>
    <s v="Favourable"/>
  </r>
  <r>
    <s v="PID5832"/>
    <x v="618"/>
    <x v="6"/>
    <x v="2"/>
    <x v="0"/>
    <x v="22"/>
    <n v="8634"/>
    <n v="274397"/>
    <n v="0"/>
    <n v="77109.814471279387"/>
    <n v="31996.365854450934"/>
    <n v="274397"/>
    <n v="165290.81967426967"/>
    <s v="Favourable"/>
  </r>
  <r>
    <s v="PID249"/>
    <x v="1059"/>
    <x v="5"/>
    <x v="3"/>
    <x v="0"/>
    <x v="14"/>
    <n v="9021"/>
    <n v="528122"/>
    <n v="0"/>
    <n v="34818.601956753373"/>
    <n v="55763.855644515912"/>
    <n v="528122"/>
    <n v="437539.5423987307"/>
    <s v="Favourable"/>
  </r>
  <r>
    <s v="PID6273"/>
    <x v="767"/>
    <x v="6"/>
    <x v="2"/>
    <x v="1"/>
    <x v="19"/>
    <n v="7879"/>
    <n v="2368624"/>
    <n v="0"/>
    <n v="1697582.3615980223"/>
    <n v="244271.21063534296"/>
    <n v="2368624"/>
    <n v="426770.42776663485"/>
    <s v="Favourable"/>
  </r>
  <r>
    <s v="PID3255"/>
    <x v="535"/>
    <x v="6"/>
    <x v="2"/>
    <x v="2"/>
    <x v="5"/>
    <n v="6704"/>
    <n v="2449743"/>
    <n v="58287"/>
    <n v="1954023.8011408376"/>
    <n v="196626.99587365761"/>
    <n v="2391456"/>
    <n v="299092.20298550464"/>
    <s v="Favourable"/>
  </r>
  <r>
    <s v="PID604"/>
    <x v="772"/>
    <x v="6"/>
    <x v="2"/>
    <x v="0"/>
    <x v="39"/>
    <n v="6527"/>
    <n v="1192595"/>
    <n v="0"/>
    <n v="473550.3456506668"/>
    <n v="10432.312096216281"/>
    <n v="1192595"/>
    <n v="708612.34225311689"/>
    <s v="Favourable"/>
  </r>
  <r>
    <s v="PID5652"/>
    <x v="1052"/>
    <x v="0"/>
    <x v="0"/>
    <x v="0"/>
    <x v="45"/>
    <n v="6324"/>
    <n v="1577864"/>
    <n v="21871"/>
    <n v="362213.77849490155"/>
    <n v="296863.54565006489"/>
    <n v="1555993"/>
    <n v="918786.67585503357"/>
    <s v="Favourable"/>
  </r>
  <r>
    <s v="PID6028"/>
    <x v="628"/>
    <x v="5"/>
    <x v="3"/>
    <x v="0"/>
    <x v="16"/>
    <n v="8532"/>
    <n v="787583"/>
    <n v="0"/>
    <n v="756309.53338858963"/>
    <n v="19662.43513136925"/>
    <n v="787583"/>
    <n v="11611.0314800411"/>
    <s v="Favourable"/>
  </r>
  <r>
    <s v="PID6438"/>
    <x v="391"/>
    <x v="7"/>
    <x v="0"/>
    <x v="0"/>
    <x v="7"/>
    <n v="7231"/>
    <n v="1679108"/>
    <n v="0"/>
    <n v="269186.16119508818"/>
    <n v="36479.991175746836"/>
    <n v="1679108"/>
    <n v="1373441.847629165"/>
    <s v="Favourable"/>
  </r>
  <r>
    <s v="PID916"/>
    <x v="1230"/>
    <x v="5"/>
    <x v="3"/>
    <x v="0"/>
    <x v="15"/>
    <n v="6151"/>
    <n v="1661411"/>
    <n v="0"/>
    <n v="579629.70265300316"/>
    <n v="79957.10332060908"/>
    <n v="1661411"/>
    <n v="1001824.1940263878"/>
    <s v="Favourable"/>
  </r>
  <r>
    <s v="PID1820"/>
    <x v="1493"/>
    <x v="0"/>
    <x v="0"/>
    <x v="1"/>
    <x v="4"/>
    <n v="5504"/>
    <n v="1851330"/>
    <n v="35474"/>
    <n v="1627090.9366953163"/>
    <n v="371056.02946650068"/>
    <n v="1815856"/>
    <n v="-146816.96616181708"/>
    <s v="Adverse"/>
  </r>
  <r>
    <s v="PID2633"/>
    <x v="1229"/>
    <x v="5"/>
    <x v="3"/>
    <x v="0"/>
    <x v="3"/>
    <n v="6979"/>
    <n v="1620061"/>
    <n v="47046"/>
    <n v="1146616.1469737387"/>
    <n v="323333.1886649442"/>
    <n v="1573015"/>
    <n v="150111.66436131718"/>
    <s v="Favourable"/>
  </r>
  <r>
    <s v="PID3113"/>
    <x v="418"/>
    <x v="6"/>
    <x v="2"/>
    <x v="1"/>
    <x v="42"/>
    <n v="9219"/>
    <n v="1658689"/>
    <n v="28149"/>
    <n v="1159446.9741122168"/>
    <n v="327331.96845216886"/>
    <n v="1630540"/>
    <n v="171910.05743561429"/>
    <s v="Favourable"/>
  </r>
  <r>
    <s v="PID3954"/>
    <x v="798"/>
    <x v="5"/>
    <x v="3"/>
    <x v="0"/>
    <x v="34"/>
    <n v="9225"/>
    <n v="2197488"/>
    <n v="23397"/>
    <n v="143729.8532188714"/>
    <n v="169709.04279558777"/>
    <n v="2174091"/>
    <n v="1884049.1039855408"/>
    <s v="Favourable"/>
  </r>
  <r>
    <s v="PID4754"/>
    <x v="35"/>
    <x v="7"/>
    <x v="0"/>
    <x v="2"/>
    <x v="40"/>
    <n v="5567"/>
    <n v="1107288"/>
    <n v="23089"/>
    <n v="204578.69424220786"/>
    <n v="173399.89931217954"/>
    <n v="1084199"/>
    <n v="729309.40644561267"/>
    <s v="Favourable"/>
  </r>
  <r>
    <s v="PID5703"/>
    <x v="158"/>
    <x v="7"/>
    <x v="0"/>
    <x v="0"/>
    <x v="42"/>
    <n v="6087"/>
    <n v="267174"/>
    <n v="27212"/>
    <n v="149702.49280214845"/>
    <n v="37195.811564264332"/>
    <n v="239962"/>
    <n v="80275.695633587224"/>
    <s v="Favourable"/>
  </r>
  <r>
    <s v="PID250"/>
    <x v="1196"/>
    <x v="0"/>
    <x v="0"/>
    <x v="0"/>
    <x v="33"/>
    <n v="9314"/>
    <n v="726519"/>
    <n v="41001"/>
    <n v="479966.23210190877"/>
    <n v="81668.279748608824"/>
    <n v="685518"/>
    <n v="164884.48814948241"/>
    <s v="Favourable"/>
  </r>
  <r>
    <s v="PID448"/>
    <x v="1530"/>
    <x v="5"/>
    <x v="3"/>
    <x v="2"/>
    <x v="0"/>
    <n v="6474"/>
    <n v="992555"/>
    <n v="0"/>
    <n v="375732.97174723557"/>
    <n v="98924.93993434943"/>
    <n v="992555"/>
    <n v="517897.08831841499"/>
    <s v="Favourable"/>
  </r>
  <r>
    <s v="PID4065"/>
    <x v="539"/>
    <x v="6"/>
    <x v="2"/>
    <x v="0"/>
    <x v="7"/>
    <n v="7805"/>
    <n v="1492097"/>
    <n v="0"/>
    <n v="881148.48152888357"/>
    <n v="258422.46795926717"/>
    <n v="1492097"/>
    <n v="352526.05051184935"/>
    <s v="Favourable"/>
  </r>
  <r>
    <s v="PID2758"/>
    <x v="4"/>
    <x v="0"/>
    <x v="0"/>
    <x v="2"/>
    <x v="43"/>
    <n v="8560"/>
    <n v="795863"/>
    <n v="52349"/>
    <n v="109378.47579056208"/>
    <n v="165239.69030803369"/>
    <n v="743514"/>
    <n v="521244.83390140423"/>
    <s v="Favourable"/>
  </r>
  <r>
    <s v="PID6103"/>
    <x v="71"/>
    <x v="5"/>
    <x v="3"/>
    <x v="0"/>
    <x v="40"/>
    <n v="5504"/>
    <n v="643095"/>
    <n v="0"/>
    <n v="68742.931654979999"/>
    <n v="43958.749597682436"/>
    <n v="643095"/>
    <n v="530393.31874733756"/>
    <s v="Favourable"/>
  </r>
  <r>
    <s v="PID1337"/>
    <x v="806"/>
    <x v="0"/>
    <x v="0"/>
    <x v="1"/>
    <x v="26"/>
    <n v="8870"/>
    <n v="2239726"/>
    <n v="33111"/>
    <n v="1025857.2404371192"/>
    <n v="595744.05242631631"/>
    <n v="2206615"/>
    <n v="618124.70713656442"/>
    <s v="Favourable"/>
  </r>
  <r>
    <s v="PID2068"/>
    <x v="503"/>
    <x v="6"/>
    <x v="2"/>
    <x v="2"/>
    <x v="17"/>
    <n v="9368"/>
    <n v="2032718"/>
    <n v="21675"/>
    <n v="943623.47333904868"/>
    <n v="612401.76042327029"/>
    <n v="2011043"/>
    <n v="476692.76623768103"/>
    <s v="Favourable"/>
  </r>
  <r>
    <s v="PID2660"/>
    <x v="749"/>
    <x v="6"/>
    <x v="2"/>
    <x v="1"/>
    <x v="28"/>
    <n v="8577"/>
    <n v="1090428"/>
    <n v="0"/>
    <n v="956491.50281685486"/>
    <n v="292064.63685524295"/>
    <n v="1090428"/>
    <n v="-158128.13967209775"/>
    <s v="Adverse"/>
  </r>
  <r>
    <s v="PID2803"/>
    <x v="761"/>
    <x v="7"/>
    <x v="0"/>
    <x v="0"/>
    <x v="34"/>
    <n v="8386"/>
    <n v="2449147"/>
    <n v="42188"/>
    <n v="955038.79546588869"/>
    <n v="206913.75291021206"/>
    <n v="2406959"/>
    <n v="1287194.4516238992"/>
    <s v="Favourable"/>
  </r>
  <r>
    <s v="PID490"/>
    <x v="1468"/>
    <x v="6"/>
    <x v="2"/>
    <x v="2"/>
    <x v="43"/>
    <n v="8092"/>
    <n v="1783293"/>
    <n v="57381"/>
    <n v="174462.14830823688"/>
    <n v="343217.30318182427"/>
    <n v="1725912"/>
    <n v="1265613.5485099389"/>
    <s v="Favourable"/>
  </r>
  <r>
    <s v="PID5987"/>
    <x v="456"/>
    <x v="7"/>
    <x v="0"/>
    <x v="0"/>
    <x v="33"/>
    <n v="7474"/>
    <n v="1133495"/>
    <n v="25729"/>
    <n v="671923.01594072406"/>
    <n v="310121.02463576634"/>
    <n v="1107766"/>
    <n v="151450.95942350966"/>
    <s v="Favourable"/>
  </r>
  <r>
    <s v="PID3944"/>
    <x v="16"/>
    <x v="6"/>
    <x v="2"/>
    <x v="2"/>
    <x v="15"/>
    <n v="6675"/>
    <n v="1723809"/>
    <n v="21559"/>
    <n v="600980.47277486883"/>
    <n v="557747.52158011415"/>
    <n v="1702250"/>
    <n v="565081.00564501714"/>
    <s v="Favourable"/>
  </r>
  <r>
    <s v="PID5944"/>
    <x v="548"/>
    <x v="6"/>
    <x v="2"/>
    <x v="2"/>
    <x v="25"/>
    <n v="5834"/>
    <n v="1771690"/>
    <n v="0"/>
    <n v="862318.67124279728"/>
    <n v="180550.6600631449"/>
    <n v="1771690"/>
    <n v="728820.66869405785"/>
    <s v="Favourable"/>
  </r>
  <r>
    <s v="PID1345"/>
    <x v="520"/>
    <x v="7"/>
    <x v="0"/>
    <x v="1"/>
    <x v="39"/>
    <n v="8988"/>
    <n v="1271071"/>
    <n v="55695"/>
    <n v="689464.75499157025"/>
    <n v="5980.0106254719603"/>
    <n v="1215376"/>
    <n v="575626.2343829578"/>
    <s v="Favourable"/>
  </r>
  <r>
    <s v="PID3349"/>
    <x v="213"/>
    <x v="0"/>
    <x v="0"/>
    <x v="2"/>
    <x v="28"/>
    <n v="8855"/>
    <n v="1313843"/>
    <n v="0"/>
    <n v="459411.3204464601"/>
    <n v="342876.33731970267"/>
    <n v="1313843"/>
    <n v="511555.34223383723"/>
    <s v="Favourable"/>
  </r>
  <r>
    <s v="PID3599"/>
    <x v="1460"/>
    <x v="5"/>
    <x v="3"/>
    <x v="0"/>
    <x v="39"/>
    <n v="6149"/>
    <n v="2050541"/>
    <n v="52440"/>
    <n v="68811.358405996871"/>
    <n v="471528.39981280034"/>
    <n v="1998101"/>
    <n v="1510201.2417812028"/>
    <s v="Favourable"/>
  </r>
  <r>
    <s v="PID5950"/>
    <x v="1234"/>
    <x v="7"/>
    <x v="0"/>
    <x v="0"/>
    <x v="10"/>
    <n v="7143"/>
    <n v="1943967"/>
    <n v="21526"/>
    <n v="283699.61551870615"/>
    <n v="380848.93054033228"/>
    <n v="1922441"/>
    <n v="1279418.4539409615"/>
    <s v="Favourable"/>
  </r>
  <r>
    <s v="PID1610"/>
    <x v="372"/>
    <x v="6"/>
    <x v="2"/>
    <x v="2"/>
    <x v="34"/>
    <n v="6471"/>
    <n v="855403"/>
    <n v="48982"/>
    <n v="236295.19907160135"/>
    <n v="200757.70655349598"/>
    <n v="806421"/>
    <n v="418350.09437490266"/>
    <s v="Favourable"/>
  </r>
  <r>
    <s v="PID1684"/>
    <x v="1440"/>
    <x v="0"/>
    <x v="0"/>
    <x v="0"/>
    <x v="0"/>
    <n v="8786"/>
    <n v="1984893"/>
    <n v="49956"/>
    <n v="422685.69772861479"/>
    <n v="577855.63852059236"/>
    <n v="1934937"/>
    <n v="984351.66375079285"/>
    <s v="Favourable"/>
  </r>
  <r>
    <s v="PID2613"/>
    <x v="151"/>
    <x v="7"/>
    <x v="0"/>
    <x v="2"/>
    <x v="34"/>
    <n v="7005"/>
    <n v="2075784"/>
    <n v="0"/>
    <n v="1492467.9120831813"/>
    <n v="50094.124680758898"/>
    <n v="2075784"/>
    <n v="533221.96323605976"/>
    <s v="Favourable"/>
  </r>
  <r>
    <s v="PID3251"/>
    <x v="7"/>
    <x v="0"/>
    <x v="0"/>
    <x v="0"/>
    <x v="39"/>
    <n v="5776"/>
    <n v="1280587"/>
    <n v="21796"/>
    <n v="981856.97671592445"/>
    <n v="292594.56913307536"/>
    <n v="1258791"/>
    <n v="6135.4541510001291"/>
    <s v="Favourable"/>
  </r>
  <r>
    <s v="PID370"/>
    <x v="1061"/>
    <x v="6"/>
    <x v="2"/>
    <x v="2"/>
    <x v="43"/>
    <n v="6535"/>
    <n v="1981086"/>
    <n v="11460"/>
    <n v="1827746.5351835173"/>
    <n v="43184.19318435857"/>
    <n v="1969626"/>
    <n v="110155.2716321242"/>
    <s v="Favourable"/>
  </r>
  <r>
    <s v="PID4417"/>
    <x v="381"/>
    <x v="5"/>
    <x v="3"/>
    <x v="2"/>
    <x v="6"/>
    <n v="8700"/>
    <n v="1507460"/>
    <n v="16151"/>
    <n v="1408213.7891057781"/>
    <n v="71352.223101858704"/>
    <n v="1491309"/>
    <n v="27893.987792363157"/>
    <s v="Favourable"/>
  </r>
  <r>
    <s v="PID5169"/>
    <x v="1324"/>
    <x v="6"/>
    <x v="2"/>
    <x v="1"/>
    <x v="31"/>
    <n v="8746"/>
    <n v="2091813"/>
    <n v="37872"/>
    <n v="841795.12200688454"/>
    <n v="377081.52938390523"/>
    <n v="2053941"/>
    <n v="872936.34860921022"/>
    <s v="Favourable"/>
  </r>
  <r>
    <s v="PID6165"/>
    <x v="365"/>
    <x v="5"/>
    <x v="3"/>
    <x v="0"/>
    <x v="36"/>
    <n v="7786"/>
    <n v="906996"/>
    <n v="57296"/>
    <n v="69287.419253881293"/>
    <n v="202580.60978575412"/>
    <n v="849700"/>
    <n v="635127.97096036456"/>
    <s v="Favourable"/>
  </r>
  <r>
    <s v="PID6228"/>
    <x v="1440"/>
    <x v="7"/>
    <x v="0"/>
    <x v="0"/>
    <x v="25"/>
    <n v="8833"/>
    <n v="1150465"/>
    <n v="36919"/>
    <n v="262401.25737379782"/>
    <n v="255933.41398290926"/>
    <n v="1113546"/>
    <n v="632130.32864329289"/>
    <s v="Favourable"/>
  </r>
  <r>
    <s v="PID114"/>
    <x v="1204"/>
    <x v="6"/>
    <x v="2"/>
    <x v="2"/>
    <x v="17"/>
    <n v="8153"/>
    <n v="2016783"/>
    <n v="19742"/>
    <n v="1052305.8979278365"/>
    <n v="102023.62516165002"/>
    <n v="1997041"/>
    <n v="862453.47691051336"/>
    <s v="Favourable"/>
  </r>
  <r>
    <s v="PID4196"/>
    <x v="256"/>
    <x v="0"/>
    <x v="0"/>
    <x v="1"/>
    <x v="9"/>
    <n v="9370"/>
    <n v="1266188"/>
    <n v="0"/>
    <n v="741409.61332885688"/>
    <n v="48162.870066172058"/>
    <n v="1266188"/>
    <n v="476615.51660497102"/>
    <s v="Favourable"/>
  </r>
  <r>
    <s v="PID4615"/>
    <x v="101"/>
    <x v="7"/>
    <x v="0"/>
    <x v="1"/>
    <x v="30"/>
    <n v="9320"/>
    <n v="1462310"/>
    <n v="47676"/>
    <n v="271908.43459917273"/>
    <n v="89896.598843492466"/>
    <n v="1414634"/>
    <n v="1100504.9665573349"/>
    <s v="Favourable"/>
  </r>
  <r>
    <s v="PID4789"/>
    <x v="581"/>
    <x v="0"/>
    <x v="0"/>
    <x v="0"/>
    <x v="8"/>
    <n v="7381"/>
    <n v="1876816"/>
    <n v="33879"/>
    <n v="85474.634053243833"/>
    <n v="301739.43327735533"/>
    <n v="1842937"/>
    <n v="1489601.9326694007"/>
    <s v="Favourable"/>
  </r>
  <r>
    <s v="PID4837"/>
    <x v="984"/>
    <x v="6"/>
    <x v="2"/>
    <x v="0"/>
    <x v="0"/>
    <n v="5882"/>
    <n v="1949809"/>
    <n v="49897"/>
    <n v="796905.6637482954"/>
    <n v="365913.05139808677"/>
    <n v="1899912"/>
    <n v="786990.28485361789"/>
    <s v="Favourable"/>
  </r>
  <r>
    <s v="PID2550"/>
    <x v="1043"/>
    <x v="6"/>
    <x v="2"/>
    <x v="0"/>
    <x v="46"/>
    <n v="7517"/>
    <n v="1910843"/>
    <n v="0"/>
    <n v="600572.25936065521"/>
    <n v="55703.464641413564"/>
    <n v="1910843"/>
    <n v="1254567.2759979311"/>
    <s v="Favourable"/>
  </r>
  <r>
    <s v="PID413"/>
    <x v="1439"/>
    <x v="5"/>
    <x v="3"/>
    <x v="2"/>
    <x v="41"/>
    <n v="9347"/>
    <n v="2146050"/>
    <n v="44531"/>
    <n v="508417.35165569728"/>
    <n v="545626.86205351085"/>
    <n v="2101519"/>
    <n v="1092005.7862907918"/>
    <s v="Favourable"/>
  </r>
  <r>
    <s v="PID2363"/>
    <x v="837"/>
    <x v="6"/>
    <x v="2"/>
    <x v="1"/>
    <x v="5"/>
    <n v="8462"/>
    <n v="1360745"/>
    <n v="45441"/>
    <n v="1002112.4123197477"/>
    <n v="273726.88242956984"/>
    <n v="1315304"/>
    <n v="84905.705250682309"/>
    <s v="Favourable"/>
  </r>
  <r>
    <s v="PID3674"/>
    <x v="1351"/>
    <x v="6"/>
    <x v="2"/>
    <x v="0"/>
    <x v="23"/>
    <n v="8158"/>
    <n v="929473"/>
    <n v="26357"/>
    <n v="246850.95512659941"/>
    <n v="54725.061305673087"/>
    <n v="903116"/>
    <n v="627896.9835677275"/>
    <s v="Favourable"/>
  </r>
  <r>
    <s v="PID3678"/>
    <x v="1523"/>
    <x v="7"/>
    <x v="0"/>
    <x v="1"/>
    <x v="10"/>
    <n v="9208"/>
    <n v="923295"/>
    <n v="0"/>
    <n v="432585.58481151349"/>
    <n v="129401.66130299012"/>
    <n v="923295"/>
    <n v="361307.75388549641"/>
    <s v="Favourable"/>
  </r>
  <r>
    <s v="PID3765"/>
    <x v="532"/>
    <x v="6"/>
    <x v="2"/>
    <x v="2"/>
    <x v="17"/>
    <n v="6485"/>
    <n v="1803774"/>
    <n v="0"/>
    <n v="1395600.9530702806"/>
    <n v="407737.20183763135"/>
    <n v="1803774"/>
    <n v="435.84509208798409"/>
    <s v="Favourable"/>
  </r>
  <r>
    <s v="PID1126"/>
    <x v="929"/>
    <x v="6"/>
    <x v="2"/>
    <x v="0"/>
    <x v="29"/>
    <n v="7017"/>
    <n v="912239"/>
    <n v="0"/>
    <n v="347917.60670553171"/>
    <n v="45610.337276477891"/>
    <n v="912239"/>
    <n v="518711.0560179904"/>
    <s v="Favourable"/>
  </r>
  <r>
    <s v="PID5925"/>
    <x v="111"/>
    <x v="7"/>
    <x v="0"/>
    <x v="2"/>
    <x v="0"/>
    <n v="7747"/>
    <n v="1073128"/>
    <n v="12679"/>
    <n v="821448.06843646814"/>
    <n v="11334.072099278566"/>
    <n v="1060449"/>
    <n v="240345.8594642533"/>
    <s v="Favourable"/>
  </r>
  <r>
    <s v="PID4383"/>
    <x v="88"/>
    <x v="6"/>
    <x v="2"/>
    <x v="2"/>
    <x v="5"/>
    <n v="6183"/>
    <n v="1164539"/>
    <n v="26331"/>
    <n v="1069870.7964161828"/>
    <n v="262306.34152941889"/>
    <n v="1138208"/>
    <n v="-167638.13794560172"/>
    <s v="Adverse"/>
  </r>
  <r>
    <s v="PID2266"/>
    <x v="1132"/>
    <x v="7"/>
    <x v="0"/>
    <x v="0"/>
    <x v="46"/>
    <n v="6292"/>
    <n v="1942238"/>
    <n v="31143"/>
    <n v="1474918.0629205899"/>
    <n v="564012.42217799101"/>
    <n v="1911095"/>
    <n v="-96692.48509858083"/>
    <s v="Adverse"/>
  </r>
  <r>
    <s v="PID972"/>
    <x v="224"/>
    <x v="6"/>
    <x v="2"/>
    <x v="2"/>
    <x v="12"/>
    <n v="8725"/>
    <n v="2482573"/>
    <n v="45083"/>
    <n v="133016.33958738417"/>
    <n v="817517.25721109484"/>
    <n v="2437490"/>
    <n v="1532039.4032015209"/>
    <s v="Favourable"/>
  </r>
  <r>
    <s v="PID6146"/>
    <x v="36"/>
    <x v="6"/>
    <x v="2"/>
    <x v="1"/>
    <x v="2"/>
    <n v="9320"/>
    <n v="744341"/>
    <n v="0"/>
    <n v="459992.69266590301"/>
    <n v="166324.94302260081"/>
    <n v="744341"/>
    <n v="118023.36431149615"/>
    <s v="Favourable"/>
  </r>
  <r>
    <s v="PID1189"/>
    <x v="624"/>
    <x v="7"/>
    <x v="0"/>
    <x v="2"/>
    <x v="7"/>
    <n v="7876"/>
    <n v="443153"/>
    <n v="52824"/>
    <n v="432850.28521471418"/>
    <n v="2753.6345369716305"/>
    <n v="390329"/>
    <n v="7549.0802483141888"/>
    <s v="Favourable"/>
  </r>
  <r>
    <s v="PID3086"/>
    <x v="1531"/>
    <x v="5"/>
    <x v="3"/>
    <x v="2"/>
    <x v="43"/>
    <n v="6630"/>
    <n v="439358"/>
    <n v="0"/>
    <n v="416094.49037059129"/>
    <n v="48428.884266528148"/>
    <n v="439358"/>
    <n v="-25165.374637119414"/>
    <s v="Adverse"/>
  </r>
  <r>
    <s v="PID4225"/>
    <x v="257"/>
    <x v="5"/>
    <x v="3"/>
    <x v="0"/>
    <x v="39"/>
    <n v="8633"/>
    <n v="596456"/>
    <n v="34884"/>
    <n v="254434.6283294298"/>
    <n v="73705.463151559234"/>
    <n v="561572"/>
    <n v="268315.90851901099"/>
    <s v="Favourable"/>
  </r>
  <r>
    <s v="PID6267"/>
    <x v="504"/>
    <x v="7"/>
    <x v="0"/>
    <x v="2"/>
    <x v="28"/>
    <n v="7250"/>
    <n v="984241"/>
    <n v="34449"/>
    <n v="570852.95726324338"/>
    <n v="31976.910614465891"/>
    <n v="949792"/>
    <n v="381411.13212229067"/>
    <s v="Favourable"/>
  </r>
  <r>
    <s v="PID642"/>
    <x v="677"/>
    <x v="7"/>
    <x v="0"/>
    <x v="0"/>
    <x v="39"/>
    <n v="8524"/>
    <n v="738396"/>
    <n v="95596"/>
    <n v="519666.21484863712"/>
    <n v="47515.057238698828"/>
    <n v="642800"/>
    <n v="171214.72791266406"/>
    <s v="Favourable"/>
  </r>
  <r>
    <s v="PID1037"/>
    <x v="152"/>
    <x v="7"/>
    <x v="0"/>
    <x v="0"/>
    <x v="14"/>
    <n v="7828"/>
    <n v="2047344"/>
    <n v="0"/>
    <n v="1730550.3363813723"/>
    <n v="388284.16685219418"/>
    <n v="2047344"/>
    <n v="-71490.503233566415"/>
    <s v="Adverse"/>
  </r>
  <r>
    <s v="PID156"/>
    <x v="390"/>
    <x v="5"/>
    <x v="3"/>
    <x v="1"/>
    <x v="15"/>
    <n v="5558"/>
    <n v="2291357"/>
    <n v="43341"/>
    <n v="1446817.9048199598"/>
    <n v="733103.83975612733"/>
    <n v="2248016"/>
    <n v="111435.25542391278"/>
    <s v="Favourable"/>
  </r>
  <r>
    <s v="PID3070"/>
    <x v="916"/>
    <x v="0"/>
    <x v="0"/>
    <x v="1"/>
    <x v="6"/>
    <n v="8042"/>
    <n v="1396724"/>
    <n v="0"/>
    <n v="43277.448845264473"/>
    <n v="257659.99647218265"/>
    <n v="1396724"/>
    <n v="1095786.5546825528"/>
    <s v="Favourable"/>
  </r>
  <r>
    <s v="PID4027"/>
    <x v="161"/>
    <x v="0"/>
    <x v="0"/>
    <x v="1"/>
    <x v="7"/>
    <n v="7109"/>
    <n v="1574469"/>
    <n v="27721"/>
    <n v="962271.05870621826"/>
    <n v="515491.8287912712"/>
    <n v="1546748"/>
    <n v="96706.112502510659"/>
    <s v="Favourable"/>
  </r>
  <r>
    <s v="PID5746"/>
    <x v="821"/>
    <x v="7"/>
    <x v="0"/>
    <x v="2"/>
    <x v="10"/>
    <n v="5922"/>
    <n v="1112127"/>
    <n v="46566"/>
    <n v="689061.51263840077"/>
    <n v="280898.34072295285"/>
    <n v="1065561"/>
    <n v="142167.14663864637"/>
    <s v="Favourable"/>
  </r>
  <r>
    <s v="PID3473"/>
    <x v="403"/>
    <x v="5"/>
    <x v="3"/>
    <x v="0"/>
    <x v="45"/>
    <n v="6625"/>
    <n v="1442640"/>
    <n v="42488"/>
    <n v="1113789.425528592"/>
    <n v="68751.707587746248"/>
    <n v="1400152"/>
    <n v="260098.86688366183"/>
    <s v="Favourable"/>
  </r>
  <r>
    <s v="PID4764"/>
    <x v="421"/>
    <x v="5"/>
    <x v="3"/>
    <x v="0"/>
    <x v="45"/>
    <n v="7985"/>
    <n v="392436"/>
    <n v="24627"/>
    <n v="376857.75423310051"/>
    <n v="90751.851975716258"/>
    <n v="367809"/>
    <n v="-75173.606208816753"/>
    <s v="Adverse"/>
  </r>
  <r>
    <s v="PID618"/>
    <x v="79"/>
    <x v="6"/>
    <x v="2"/>
    <x v="2"/>
    <x v="13"/>
    <n v="5796"/>
    <n v="1695711"/>
    <n v="55830"/>
    <n v="1262553.0058618621"/>
    <n v="357269.42717321566"/>
    <n v="1639881"/>
    <n v="75888.56696492224"/>
    <s v="Favourable"/>
  </r>
  <r>
    <s v="PID6315"/>
    <x v="103"/>
    <x v="0"/>
    <x v="0"/>
    <x v="0"/>
    <x v="14"/>
    <n v="8202"/>
    <n v="1329555"/>
    <n v="40929"/>
    <n v="765375.30003242509"/>
    <n v="59961.325723105627"/>
    <n v="1288626"/>
    <n v="504218.37424446933"/>
    <s v="Favourable"/>
  </r>
  <r>
    <s v="PID192"/>
    <x v="871"/>
    <x v="7"/>
    <x v="0"/>
    <x v="1"/>
    <x v="42"/>
    <n v="5503"/>
    <n v="1238659"/>
    <n v="37006"/>
    <n v="728185.92192609736"/>
    <n v="212303.36560531039"/>
    <n v="1201653"/>
    <n v="298169.71246859222"/>
    <s v="Favourable"/>
  </r>
  <r>
    <s v="PID856"/>
    <x v="1150"/>
    <x v="7"/>
    <x v="0"/>
    <x v="0"/>
    <x v="21"/>
    <n v="8737"/>
    <n v="1825334"/>
    <n v="36972"/>
    <n v="170095.52405753065"/>
    <n v="599037.82593949966"/>
    <n v="1788362"/>
    <n v="1056200.6500029697"/>
    <s v="Favourable"/>
  </r>
  <r>
    <s v="PID1969"/>
    <x v="1061"/>
    <x v="6"/>
    <x v="2"/>
    <x v="0"/>
    <x v="41"/>
    <n v="8190"/>
    <n v="2464882"/>
    <n v="46329"/>
    <n v="1730026.2915156672"/>
    <n v="569944.85183967126"/>
    <n v="2418553"/>
    <n v="164910.85664466163"/>
    <s v="Favourable"/>
  </r>
  <r>
    <s v="PID3259"/>
    <x v="148"/>
    <x v="7"/>
    <x v="0"/>
    <x v="0"/>
    <x v="44"/>
    <n v="6321"/>
    <n v="2287938"/>
    <n v="23450"/>
    <n v="793439.53349685657"/>
    <n v="663480.7940887016"/>
    <n v="2264488"/>
    <n v="831017.67241444183"/>
    <s v="Favourable"/>
  </r>
  <r>
    <s v="PID5008"/>
    <x v="303"/>
    <x v="5"/>
    <x v="3"/>
    <x v="1"/>
    <x v="16"/>
    <n v="5744"/>
    <n v="591141"/>
    <n v="34053"/>
    <n v="162.04446290902587"/>
    <n v="182505.71727034086"/>
    <n v="557088"/>
    <n v="408473.23826675012"/>
    <s v="Favourable"/>
  </r>
  <r>
    <s v="PID5685"/>
    <x v="980"/>
    <x v="0"/>
    <x v="0"/>
    <x v="1"/>
    <x v="26"/>
    <n v="5623"/>
    <n v="299060"/>
    <n v="50806"/>
    <n v="239357.58786083452"/>
    <n v="18036.431740908058"/>
    <n v="248254"/>
    <n v="41665.980398257409"/>
    <s v="Favourable"/>
  </r>
  <r>
    <s v="PID2278"/>
    <x v="661"/>
    <x v="6"/>
    <x v="2"/>
    <x v="1"/>
    <x v="21"/>
    <n v="7516"/>
    <n v="251465"/>
    <n v="28631"/>
    <n v="142094.7084930882"/>
    <n v="51879.208270007082"/>
    <n v="222834"/>
    <n v="57491.083236904728"/>
    <s v="Favourable"/>
  </r>
  <r>
    <s v="PID1652"/>
    <x v="1396"/>
    <x v="6"/>
    <x v="2"/>
    <x v="1"/>
    <x v="35"/>
    <n v="7124"/>
    <n v="979981"/>
    <n v="0"/>
    <n v="459622.58431166987"/>
    <n v="274603.18892223283"/>
    <n v="979981"/>
    <n v="245755.22676609736"/>
    <s v="Favourable"/>
  </r>
  <r>
    <s v="PID4315"/>
    <x v="1433"/>
    <x v="7"/>
    <x v="0"/>
    <x v="0"/>
    <x v="2"/>
    <n v="7464"/>
    <n v="2166050"/>
    <n v="31865"/>
    <n v="1286360.6122958406"/>
    <n v="508010.90657192003"/>
    <n v="2134185"/>
    <n v="371678.48113223934"/>
    <s v="Favourable"/>
  </r>
  <r>
    <s v="PID3626"/>
    <x v="70"/>
    <x v="6"/>
    <x v="2"/>
    <x v="0"/>
    <x v="23"/>
    <n v="9234"/>
    <n v="767770"/>
    <n v="0"/>
    <n v="745576.4367769222"/>
    <n v="193712.89875201287"/>
    <n v="767770"/>
    <n v="-171519.33552893507"/>
    <s v="Adverse"/>
  </r>
  <r>
    <s v="PID5375"/>
    <x v="454"/>
    <x v="6"/>
    <x v="2"/>
    <x v="2"/>
    <x v="11"/>
    <n v="8997"/>
    <n v="818028"/>
    <n v="0"/>
    <n v="397335.42885039077"/>
    <n v="154489.27543594773"/>
    <n v="818028"/>
    <n v="266203.29571366147"/>
    <s v="Favourable"/>
  </r>
  <r>
    <s v="PID1184"/>
    <x v="901"/>
    <x v="6"/>
    <x v="2"/>
    <x v="2"/>
    <x v="11"/>
    <n v="8900"/>
    <n v="2152726"/>
    <n v="53322"/>
    <n v="1765789.6524673922"/>
    <n v="655686.21388229297"/>
    <n v="2099404"/>
    <n v="-268749.86634968501"/>
    <s v="Adverse"/>
  </r>
  <r>
    <s v="PID2922"/>
    <x v="934"/>
    <x v="0"/>
    <x v="0"/>
    <x v="2"/>
    <x v="1"/>
    <n v="9018"/>
    <n v="1317283"/>
    <n v="44795"/>
    <n v="403972.63589463785"/>
    <n v="359170.16329656239"/>
    <n v="1272488"/>
    <n v="554140.20080879983"/>
    <s v="Favourable"/>
  </r>
  <r>
    <s v="PID4391"/>
    <x v="1481"/>
    <x v="5"/>
    <x v="3"/>
    <x v="0"/>
    <x v="0"/>
    <n v="7817"/>
    <n v="1614504"/>
    <n v="96575"/>
    <n v="978691.4787159703"/>
    <n v="221366.61896457305"/>
    <n v="1517929"/>
    <n v="414445.90231945668"/>
    <s v="Favourable"/>
  </r>
  <r>
    <s v="PID4510"/>
    <x v="1262"/>
    <x v="0"/>
    <x v="0"/>
    <x v="2"/>
    <x v="26"/>
    <n v="9413"/>
    <n v="1743218"/>
    <n v="27038"/>
    <n v="659451.83767494606"/>
    <n v="480913.86866565491"/>
    <n v="1716180"/>
    <n v="602852.29365939903"/>
    <s v="Favourable"/>
  </r>
  <r>
    <s v="PID797"/>
    <x v="1239"/>
    <x v="7"/>
    <x v="0"/>
    <x v="1"/>
    <x v="15"/>
    <n v="8470"/>
    <n v="1065986"/>
    <n v="21728"/>
    <n v="535941.19540866732"/>
    <n v="267893.3449134687"/>
    <n v="1044258"/>
    <n v="262151.45967786398"/>
    <s v="Favourable"/>
  </r>
  <r>
    <s v="PID1578"/>
    <x v="235"/>
    <x v="6"/>
    <x v="2"/>
    <x v="2"/>
    <x v="27"/>
    <n v="5972"/>
    <n v="1133348"/>
    <n v="36398"/>
    <n v="403390.95152112638"/>
    <n v="157824.87875473843"/>
    <n v="1096950"/>
    <n v="572132.16972413519"/>
    <s v="Favourable"/>
  </r>
  <r>
    <s v="PID1680"/>
    <x v="898"/>
    <x v="7"/>
    <x v="0"/>
    <x v="0"/>
    <x v="43"/>
    <n v="7858"/>
    <n v="338859"/>
    <n v="44685"/>
    <n v="82307.9529086642"/>
    <n v="53973.813265585028"/>
    <n v="294174"/>
    <n v="202577.23382575077"/>
    <s v="Favourable"/>
  </r>
  <r>
    <s v="PID2778"/>
    <x v="484"/>
    <x v="7"/>
    <x v="0"/>
    <x v="2"/>
    <x v="30"/>
    <n v="7127"/>
    <n v="2275952"/>
    <n v="19649"/>
    <n v="1729577.5075712972"/>
    <n v="89407.198561997284"/>
    <n v="2256303"/>
    <n v="456967.29386670538"/>
    <s v="Favourable"/>
  </r>
  <r>
    <s v="PID5397"/>
    <x v="1111"/>
    <x v="6"/>
    <x v="2"/>
    <x v="0"/>
    <x v="19"/>
    <n v="6425"/>
    <n v="2492236"/>
    <n v="27193"/>
    <n v="1538638.0544137843"/>
    <n v="142077.27718962537"/>
    <n v="2465043"/>
    <n v="811520.66839659028"/>
    <s v="Favourable"/>
  </r>
  <r>
    <s v="PID4100"/>
    <x v="703"/>
    <x v="6"/>
    <x v="2"/>
    <x v="1"/>
    <x v="20"/>
    <n v="7775"/>
    <n v="1120322"/>
    <n v="57172"/>
    <n v="363455.40616868611"/>
    <n v="315835.39937636326"/>
    <n v="1063150"/>
    <n v="441031.19445495063"/>
    <s v="Favourable"/>
  </r>
  <r>
    <s v="PID3081"/>
    <x v="420"/>
    <x v="0"/>
    <x v="0"/>
    <x v="1"/>
    <x v="34"/>
    <n v="6235"/>
    <n v="1704848"/>
    <n v="58762"/>
    <n v="571021.82111108513"/>
    <n v="117832.06528575173"/>
    <n v="1646086"/>
    <n v="1015994.1136031632"/>
    <s v="Favourable"/>
  </r>
  <r>
    <s v="PID5052"/>
    <x v="1296"/>
    <x v="0"/>
    <x v="0"/>
    <x v="1"/>
    <x v="45"/>
    <n v="9230"/>
    <n v="1207343"/>
    <n v="57487"/>
    <n v="215541.43862467815"/>
    <n v="148802.82285571736"/>
    <n v="1149856"/>
    <n v="842998.73851960455"/>
    <s v="Favourable"/>
  </r>
  <r>
    <s v="PID2609"/>
    <x v="1185"/>
    <x v="6"/>
    <x v="2"/>
    <x v="2"/>
    <x v="15"/>
    <n v="8909"/>
    <n v="1169266"/>
    <n v="20286"/>
    <n v="905609.82416634005"/>
    <n v="338099.30779246701"/>
    <n v="1148980"/>
    <n v="-74443.13195880712"/>
    <s v="Adverse"/>
  </r>
  <r>
    <s v="PID1240"/>
    <x v="1532"/>
    <x v="6"/>
    <x v="2"/>
    <x v="1"/>
    <x v="41"/>
    <n v="5839"/>
    <n v="1936415"/>
    <n v="0"/>
    <n v="1763649.8266587404"/>
    <n v="322529.41640566435"/>
    <n v="1936415"/>
    <n v="-149764.2430644047"/>
    <s v="Adverse"/>
  </r>
  <r>
    <s v="PID1416"/>
    <x v="1389"/>
    <x v="5"/>
    <x v="3"/>
    <x v="0"/>
    <x v="13"/>
    <n v="5921"/>
    <n v="966192"/>
    <n v="94301"/>
    <n v="75221.013427877871"/>
    <n v="226682.5467896889"/>
    <n v="871891"/>
    <n v="664288.43978243321"/>
    <s v="Favourable"/>
  </r>
  <r>
    <s v="PID3855"/>
    <x v="771"/>
    <x v="6"/>
    <x v="2"/>
    <x v="2"/>
    <x v="34"/>
    <n v="5721"/>
    <n v="2470923"/>
    <n v="0"/>
    <n v="2120469.8047973923"/>
    <n v="73031.714641503553"/>
    <n v="2470923"/>
    <n v="277421.48056110414"/>
    <s v="Favourable"/>
  </r>
  <r>
    <s v="PID4549"/>
    <x v="1067"/>
    <x v="6"/>
    <x v="2"/>
    <x v="2"/>
    <x v="23"/>
    <n v="6937"/>
    <n v="2097789"/>
    <n v="50843"/>
    <n v="1256473.4919095933"/>
    <n v="671092.77951756679"/>
    <n v="2046946"/>
    <n v="170222.72857283987"/>
    <s v="Favourable"/>
  </r>
  <r>
    <s v="PID5310"/>
    <x v="1417"/>
    <x v="7"/>
    <x v="0"/>
    <x v="0"/>
    <x v="42"/>
    <n v="7517"/>
    <n v="484946"/>
    <n v="46956"/>
    <n v="94493.290597904415"/>
    <n v="74604.542418663448"/>
    <n v="437990"/>
    <n v="315848.16698343214"/>
    <s v="Favourable"/>
  </r>
  <r>
    <s v="PID346"/>
    <x v="449"/>
    <x v="0"/>
    <x v="0"/>
    <x v="1"/>
    <x v="12"/>
    <n v="8096"/>
    <n v="722755"/>
    <n v="66714"/>
    <n v="248914.84464267266"/>
    <n v="208957.92175576824"/>
    <n v="656041"/>
    <n v="264882.23360155907"/>
    <s v="Favourable"/>
  </r>
  <r>
    <s v="PID529"/>
    <x v="1431"/>
    <x v="6"/>
    <x v="2"/>
    <x v="0"/>
    <x v="1"/>
    <n v="7705"/>
    <n v="938055"/>
    <n v="18699"/>
    <n v="61401.91359293503"/>
    <n v="191086.69124293744"/>
    <n v="919356"/>
    <n v="685566.39516412746"/>
    <s v="Favourable"/>
  </r>
  <r>
    <s v="PID3852"/>
    <x v="517"/>
    <x v="6"/>
    <x v="2"/>
    <x v="2"/>
    <x v="45"/>
    <n v="7789"/>
    <n v="1898060"/>
    <n v="30157"/>
    <n v="1129203.679222153"/>
    <n v="565154.65305601433"/>
    <n v="1867903"/>
    <n v="203701.66772183264"/>
    <s v="Favourable"/>
  </r>
  <r>
    <s v="PID4893"/>
    <x v="837"/>
    <x v="7"/>
    <x v="0"/>
    <x v="1"/>
    <x v="26"/>
    <n v="5501"/>
    <n v="631355"/>
    <n v="31641"/>
    <n v="493927.7034363267"/>
    <n v="161727.34686886621"/>
    <n v="599714"/>
    <n v="-24300.050305192941"/>
    <s v="Adverse"/>
  </r>
  <r>
    <s v="PID6232"/>
    <x v="1420"/>
    <x v="6"/>
    <x v="2"/>
    <x v="0"/>
    <x v="16"/>
    <n v="7496"/>
    <n v="1999841"/>
    <n v="0"/>
    <n v="678541.63714771415"/>
    <n v="58068.243488374348"/>
    <n v="1999841"/>
    <n v="1263231.1193639114"/>
    <s v="Favourable"/>
  </r>
  <r>
    <s v="PID4862"/>
    <x v="847"/>
    <x v="6"/>
    <x v="2"/>
    <x v="2"/>
    <x v="3"/>
    <n v="7222"/>
    <n v="1571875"/>
    <n v="0"/>
    <n v="1235188.5421864202"/>
    <n v="511708.17562557716"/>
    <n v="1571875"/>
    <n v="-175021.71781199728"/>
    <s v="Adverse"/>
  </r>
  <r>
    <s v="PID4624"/>
    <x v="274"/>
    <x v="7"/>
    <x v="0"/>
    <x v="2"/>
    <x v="11"/>
    <n v="9064"/>
    <n v="872913"/>
    <n v="0"/>
    <n v="301086.3608196358"/>
    <n v="288789.3130130535"/>
    <n v="872913"/>
    <n v="283037.3261673107"/>
    <s v="Favourable"/>
  </r>
  <r>
    <s v="PID4859"/>
    <x v="1481"/>
    <x v="6"/>
    <x v="2"/>
    <x v="0"/>
    <x v="28"/>
    <n v="5714"/>
    <n v="1863365"/>
    <n v="0"/>
    <n v="208211.43958140988"/>
    <n v="340631.20552130748"/>
    <n v="1863365"/>
    <n v="1314522.3548972826"/>
    <s v="Favourable"/>
  </r>
  <r>
    <s v="PID1649"/>
    <x v="882"/>
    <x v="6"/>
    <x v="2"/>
    <x v="0"/>
    <x v="39"/>
    <n v="9219"/>
    <n v="836453"/>
    <n v="39351"/>
    <n v="304159.0846879009"/>
    <n v="142534.63924377953"/>
    <n v="797102"/>
    <n v="389759.27606831957"/>
    <s v="Favourable"/>
  </r>
  <r>
    <s v="PID5821"/>
    <x v="294"/>
    <x v="6"/>
    <x v="2"/>
    <x v="1"/>
    <x v="10"/>
    <n v="5667"/>
    <n v="1684432"/>
    <n v="39438"/>
    <n v="1674208.557942576"/>
    <n v="350710.09091046132"/>
    <n v="1644994"/>
    <n v="-340486.64885303727"/>
    <s v="Adverse"/>
  </r>
  <r>
    <s v="PID1581"/>
    <x v="56"/>
    <x v="6"/>
    <x v="2"/>
    <x v="2"/>
    <x v="5"/>
    <n v="5696"/>
    <n v="1910151"/>
    <n v="30738"/>
    <n v="457308.48731341923"/>
    <n v="51826.837427723833"/>
    <n v="1879413"/>
    <n v="1401015.675258857"/>
    <s v="Favourable"/>
  </r>
  <r>
    <s v="PID1619"/>
    <x v="573"/>
    <x v="6"/>
    <x v="2"/>
    <x v="2"/>
    <x v="21"/>
    <n v="7394"/>
    <n v="1738680"/>
    <n v="75931"/>
    <n v="985365.12632238946"/>
    <n v="464581.99343093927"/>
    <n v="1662749"/>
    <n v="288732.88024667138"/>
    <s v="Favourable"/>
  </r>
  <r>
    <s v="PID1726"/>
    <x v="179"/>
    <x v="0"/>
    <x v="0"/>
    <x v="0"/>
    <x v="13"/>
    <n v="8383"/>
    <n v="1502626"/>
    <n v="14002"/>
    <n v="325709.2727996938"/>
    <n v="147736.51956813238"/>
    <n v="1488624"/>
    <n v="1029180.2076321738"/>
    <s v="Favourable"/>
  </r>
  <r>
    <s v="PID2370"/>
    <x v="1146"/>
    <x v="0"/>
    <x v="0"/>
    <x v="1"/>
    <x v="42"/>
    <n v="8034"/>
    <n v="1727976"/>
    <n v="39922"/>
    <n v="510101.14135655778"/>
    <n v="425493.39598181588"/>
    <n v="1688054"/>
    <n v="792381.46266162628"/>
    <s v="Favourable"/>
  </r>
  <r>
    <s v="PID2715"/>
    <x v="1304"/>
    <x v="0"/>
    <x v="0"/>
    <x v="2"/>
    <x v="38"/>
    <n v="9495"/>
    <n v="1026858"/>
    <n v="37541"/>
    <n v="642756.42108408932"/>
    <n v="244639.65514130893"/>
    <n v="989317"/>
    <n v="139461.92377460178"/>
    <s v="Favourable"/>
  </r>
  <r>
    <s v="PID3233"/>
    <x v="1445"/>
    <x v="5"/>
    <x v="3"/>
    <x v="2"/>
    <x v="25"/>
    <n v="7750"/>
    <n v="1972545"/>
    <n v="33302"/>
    <n v="1295970.994475638"/>
    <n v="448430.57113231887"/>
    <n v="1939243"/>
    <n v="228143.43439204316"/>
    <s v="Favourable"/>
  </r>
  <r>
    <s v="PID3387"/>
    <x v="534"/>
    <x v="0"/>
    <x v="0"/>
    <x v="0"/>
    <x v="25"/>
    <n v="7839"/>
    <n v="815163"/>
    <n v="56162"/>
    <n v="267510.58212731517"/>
    <n v="27673.477658946093"/>
    <n v="759001"/>
    <n v="519978.94021373877"/>
    <s v="Favourable"/>
  </r>
  <r>
    <s v="PID5096"/>
    <x v="246"/>
    <x v="0"/>
    <x v="0"/>
    <x v="0"/>
    <x v="19"/>
    <n v="6843"/>
    <n v="667134"/>
    <n v="0"/>
    <n v="86657.67376045094"/>
    <n v="189637.33974725174"/>
    <n v="667134"/>
    <n v="390838.98649229732"/>
    <s v="Favourable"/>
  </r>
  <r>
    <s v="PID5516"/>
    <x v="611"/>
    <x v="0"/>
    <x v="0"/>
    <x v="0"/>
    <x v="5"/>
    <n v="8726"/>
    <n v="1831219"/>
    <n v="23152"/>
    <n v="84902.998348438792"/>
    <n v="379460.23835603689"/>
    <n v="1808067"/>
    <n v="1366855.7632955243"/>
    <s v="Favourable"/>
  </r>
  <r>
    <s v="PID6053"/>
    <x v="222"/>
    <x v="0"/>
    <x v="0"/>
    <x v="1"/>
    <x v="2"/>
    <n v="5791"/>
    <n v="349801"/>
    <n v="32484"/>
    <n v="70856.729913360658"/>
    <n v="110975.66342318513"/>
    <n v="317317"/>
    <n v="167968.60666345421"/>
    <s v="Favourable"/>
  </r>
  <r>
    <s v="PID1290"/>
    <x v="595"/>
    <x v="0"/>
    <x v="0"/>
    <x v="0"/>
    <x v="45"/>
    <n v="6291"/>
    <n v="1444649"/>
    <n v="0"/>
    <n v="878507.08930894011"/>
    <n v="57911.393566793769"/>
    <n v="1444649"/>
    <n v="508230.51712426613"/>
    <s v="Favourable"/>
  </r>
  <r>
    <s v="PID3979"/>
    <x v="261"/>
    <x v="7"/>
    <x v="0"/>
    <x v="1"/>
    <x v="19"/>
    <n v="7289"/>
    <n v="1570199"/>
    <n v="37357"/>
    <n v="242930.12818894532"/>
    <n v="228168.48388199424"/>
    <n v="1532842"/>
    <n v="1099100.3879290605"/>
    <s v="Favourable"/>
  </r>
  <r>
    <s v="PID5099"/>
    <x v="902"/>
    <x v="0"/>
    <x v="0"/>
    <x v="1"/>
    <x v="46"/>
    <n v="9492"/>
    <n v="1007827"/>
    <n v="0"/>
    <n v="948959.3968658275"/>
    <n v="1325.522312741869"/>
    <n v="1007827"/>
    <n v="57542.08082143066"/>
    <s v="Favourable"/>
  </r>
  <r>
    <s v="PID352"/>
    <x v="1533"/>
    <x v="7"/>
    <x v="0"/>
    <x v="2"/>
    <x v="25"/>
    <n v="8460"/>
    <n v="2283263"/>
    <n v="51231"/>
    <n v="1759983.7497581232"/>
    <n v="482246.70424527017"/>
    <n v="2232032"/>
    <n v="41032.545996606816"/>
    <s v="Favourable"/>
  </r>
  <r>
    <s v="PID640"/>
    <x v="1274"/>
    <x v="5"/>
    <x v="3"/>
    <x v="0"/>
    <x v="36"/>
    <n v="8541"/>
    <n v="2255426"/>
    <n v="38567"/>
    <n v="999813.35610880051"/>
    <n v="25.651391002988195"/>
    <n v="2216859"/>
    <n v="1255586.9925001967"/>
    <s v="Favourable"/>
  </r>
  <r>
    <s v="PID907"/>
    <x v="173"/>
    <x v="5"/>
    <x v="3"/>
    <x v="2"/>
    <x v="21"/>
    <n v="9111"/>
    <n v="539939"/>
    <n v="41620"/>
    <n v="191576.21566677818"/>
    <n v="131752.59183267245"/>
    <n v="498319"/>
    <n v="216610.19250054937"/>
    <s v="Favourable"/>
  </r>
  <r>
    <s v="PID5156"/>
    <x v="996"/>
    <x v="6"/>
    <x v="2"/>
    <x v="0"/>
    <x v="3"/>
    <n v="8233"/>
    <n v="2340594"/>
    <n v="57529"/>
    <n v="1897078.8016700631"/>
    <n v="555264.62204129074"/>
    <n v="2283065"/>
    <n v="-111749.42371135391"/>
    <s v="Adverse"/>
  </r>
  <r>
    <s v="PID6130"/>
    <x v="1534"/>
    <x v="7"/>
    <x v="0"/>
    <x v="0"/>
    <x v="42"/>
    <n v="5618"/>
    <n v="876562"/>
    <n v="0"/>
    <n v="24347.613110162383"/>
    <n v="2165.4083786650144"/>
    <n v="876562"/>
    <n v="850048.97851117258"/>
    <s v="Favourable"/>
  </r>
  <r>
    <s v="PID4400"/>
    <x v="254"/>
    <x v="6"/>
    <x v="2"/>
    <x v="2"/>
    <x v="45"/>
    <n v="7788"/>
    <n v="1916704"/>
    <n v="25065"/>
    <n v="354868.44007247663"/>
    <n v="532217.79747539118"/>
    <n v="1891639"/>
    <n v="1029617.7624521322"/>
    <s v="Favourable"/>
  </r>
  <r>
    <s v="PID235"/>
    <x v="166"/>
    <x v="5"/>
    <x v="3"/>
    <x v="2"/>
    <x v="41"/>
    <n v="6153"/>
    <n v="2002384"/>
    <n v="0"/>
    <n v="616119.9008159145"/>
    <n v="457331.35985526018"/>
    <n v="2002384"/>
    <n v="928932.73932882538"/>
    <s v="Favourable"/>
  </r>
  <r>
    <s v="PID632"/>
    <x v="1155"/>
    <x v="5"/>
    <x v="3"/>
    <x v="0"/>
    <x v="8"/>
    <n v="7800"/>
    <n v="2092848"/>
    <n v="52809"/>
    <n v="1897225.7731483644"/>
    <n v="387102.56985517329"/>
    <n v="2040039"/>
    <n v="-191480.34300353751"/>
    <s v="Adverse"/>
  </r>
  <r>
    <s v="PID1227"/>
    <x v="137"/>
    <x v="7"/>
    <x v="0"/>
    <x v="0"/>
    <x v="36"/>
    <n v="6373"/>
    <n v="1392597"/>
    <n v="53911"/>
    <n v="710683.50794215279"/>
    <n v="149669.18499205858"/>
    <n v="1338686"/>
    <n v="532244.30706578866"/>
    <s v="Favourable"/>
  </r>
  <r>
    <s v="PID3282"/>
    <x v="1275"/>
    <x v="0"/>
    <x v="0"/>
    <x v="0"/>
    <x v="3"/>
    <n v="5554"/>
    <n v="1667369"/>
    <n v="90197"/>
    <n v="900530.81095458171"/>
    <n v="436477.7991867626"/>
    <n v="1577172"/>
    <n v="330360.38985865563"/>
    <s v="Favourable"/>
  </r>
  <r>
    <s v="PID3917"/>
    <x v="869"/>
    <x v="0"/>
    <x v="0"/>
    <x v="2"/>
    <x v="20"/>
    <n v="5735"/>
    <n v="1425830"/>
    <n v="0"/>
    <n v="1073037.9524596452"/>
    <n v="141503.71926956045"/>
    <n v="1425830"/>
    <n v="211288.32827079436"/>
    <s v="Favourable"/>
  </r>
  <r>
    <s v="PID5315"/>
    <x v="178"/>
    <x v="7"/>
    <x v="0"/>
    <x v="0"/>
    <x v="20"/>
    <n v="7845"/>
    <n v="854161"/>
    <n v="68885"/>
    <n v="51791.11594745711"/>
    <n v="31777.682891801549"/>
    <n v="785276"/>
    <n v="770592.20116074139"/>
    <s v="Favourable"/>
  </r>
  <r>
    <s v="PID5675"/>
    <x v="1084"/>
    <x v="6"/>
    <x v="2"/>
    <x v="0"/>
    <x v="19"/>
    <n v="9399"/>
    <n v="2080405"/>
    <n v="0"/>
    <n v="1222474.6210329738"/>
    <n v="357522.58899876894"/>
    <n v="2080405"/>
    <n v="500407.7899682573"/>
    <s v="Favourable"/>
  </r>
  <r>
    <s v="PID1110"/>
    <x v="1535"/>
    <x v="0"/>
    <x v="0"/>
    <x v="1"/>
    <x v="30"/>
    <n v="8673"/>
    <n v="2094550"/>
    <n v="0"/>
    <n v="962081.60994376545"/>
    <n v="597724.20942816499"/>
    <n v="2094550"/>
    <n v="534744.18062806968"/>
    <s v="Favourable"/>
  </r>
  <r>
    <s v="PID158"/>
    <x v="938"/>
    <x v="7"/>
    <x v="0"/>
    <x v="0"/>
    <x v="35"/>
    <n v="7885"/>
    <n v="2299945"/>
    <n v="53739"/>
    <n v="502267.53530042002"/>
    <n v="173367.86821800566"/>
    <n v="2246206"/>
    <n v="1624309.5964815742"/>
    <s v="Favourable"/>
  </r>
  <r>
    <s v="PID852"/>
    <x v="848"/>
    <x v="5"/>
    <x v="3"/>
    <x v="2"/>
    <x v="4"/>
    <n v="8276"/>
    <n v="1851269"/>
    <n v="10448"/>
    <n v="103720.14793520253"/>
    <n v="61149.869502097928"/>
    <n v="1840821"/>
    <n v="1686398.9825626996"/>
    <s v="Favourable"/>
  </r>
  <r>
    <s v="PID2572"/>
    <x v="666"/>
    <x v="6"/>
    <x v="2"/>
    <x v="0"/>
    <x v="5"/>
    <n v="6012"/>
    <n v="1783016"/>
    <n v="26191"/>
    <n v="387453.68218721845"/>
    <n v="107939.50487277708"/>
    <n v="1756825"/>
    <n v="1287622.8129400045"/>
    <s v="Favourable"/>
  </r>
  <r>
    <s v="PID4456"/>
    <x v="850"/>
    <x v="6"/>
    <x v="2"/>
    <x v="1"/>
    <x v="46"/>
    <n v="9411"/>
    <n v="685480"/>
    <n v="48839"/>
    <n v="615683.50201643445"/>
    <n v="197564.98584957374"/>
    <n v="636641"/>
    <n v="-127768.48786600819"/>
    <s v="Adverse"/>
  </r>
  <r>
    <s v="PID5324"/>
    <x v="148"/>
    <x v="0"/>
    <x v="0"/>
    <x v="0"/>
    <x v="17"/>
    <n v="5668"/>
    <n v="307399"/>
    <n v="55903"/>
    <n v="188789.66212673276"/>
    <n v="69220.712979673059"/>
    <n v="251496"/>
    <n v="49388.624893594184"/>
    <s v="Favourable"/>
  </r>
  <r>
    <s v="PID4594"/>
    <x v="632"/>
    <x v="6"/>
    <x v="2"/>
    <x v="0"/>
    <x v="32"/>
    <n v="6466"/>
    <n v="980830"/>
    <n v="77894"/>
    <n v="604538.31267155311"/>
    <n v="210670.654602622"/>
    <n v="902936"/>
    <n v="165621.03272582486"/>
    <s v="Favourable"/>
  </r>
  <r>
    <s v="PID127"/>
    <x v="1086"/>
    <x v="5"/>
    <x v="3"/>
    <x v="0"/>
    <x v="9"/>
    <n v="8547"/>
    <n v="1712417"/>
    <n v="54797"/>
    <n v="1454346.0168879793"/>
    <n v="483089.11580146034"/>
    <n v="1657620"/>
    <n v="-225018.13268943969"/>
    <s v="Adverse"/>
  </r>
  <r>
    <s v="PID257"/>
    <x v="836"/>
    <x v="5"/>
    <x v="3"/>
    <x v="2"/>
    <x v="44"/>
    <n v="5737"/>
    <n v="1212811"/>
    <n v="0"/>
    <n v="649890.68059967284"/>
    <n v="197267.53847430265"/>
    <n v="1212811"/>
    <n v="365652.78092602454"/>
    <s v="Favourable"/>
  </r>
  <r>
    <s v="PID423"/>
    <x v="723"/>
    <x v="6"/>
    <x v="2"/>
    <x v="2"/>
    <x v="7"/>
    <n v="9103"/>
    <n v="1552270"/>
    <n v="0"/>
    <n v="981138.04969706922"/>
    <n v="167921.04998337294"/>
    <n v="1552270"/>
    <n v="403210.90031955787"/>
    <s v="Favourable"/>
  </r>
  <r>
    <s v="PID5017"/>
    <x v="1491"/>
    <x v="0"/>
    <x v="0"/>
    <x v="1"/>
    <x v="32"/>
    <n v="9477"/>
    <n v="885565"/>
    <n v="30571"/>
    <n v="131759.76705069665"/>
    <n v="180508.69244075284"/>
    <n v="854994"/>
    <n v="573296.54050855048"/>
    <s v="Favourable"/>
  </r>
  <r>
    <s v="PID5101"/>
    <x v="548"/>
    <x v="7"/>
    <x v="0"/>
    <x v="2"/>
    <x v="46"/>
    <n v="8151"/>
    <n v="706175"/>
    <n v="41791"/>
    <n v="447978.45530348743"/>
    <n v="201261.96372458432"/>
    <n v="664384"/>
    <n v="56934.580971928313"/>
    <s v="Favourable"/>
  </r>
  <r>
    <s v="PID268"/>
    <x v="843"/>
    <x v="5"/>
    <x v="3"/>
    <x v="0"/>
    <x v="9"/>
    <n v="6396"/>
    <n v="1788176"/>
    <n v="42101"/>
    <n v="1538378.1577691536"/>
    <n v="406178.42659812374"/>
    <n v="1746075"/>
    <n v="-156380.58436727733"/>
    <s v="Adverse"/>
  </r>
  <r>
    <s v="PID383"/>
    <x v="717"/>
    <x v="7"/>
    <x v="0"/>
    <x v="1"/>
    <x v="16"/>
    <n v="5773"/>
    <n v="1292692"/>
    <n v="15543"/>
    <n v="120822.29426799931"/>
    <n v="317837.66084766708"/>
    <n v="1277149"/>
    <n v="854032.04488433362"/>
    <s v="Favourable"/>
  </r>
  <r>
    <s v="PID903"/>
    <x v="208"/>
    <x v="6"/>
    <x v="2"/>
    <x v="1"/>
    <x v="29"/>
    <n v="6841"/>
    <n v="519022"/>
    <n v="21240"/>
    <n v="55933.351993938195"/>
    <n v="65837.727156212466"/>
    <n v="497782"/>
    <n v="397250.92084984935"/>
    <s v="Favourable"/>
  </r>
  <r>
    <s v="PID5932"/>
    <x v="751"/>
    <x v="7"/>
    <x v="0"/>
    <x v="1"/>
    <x v="10"/>
    <n v="6858"/>
    <n v="2284329"/>
    <n v="0"/>
    <n v="1429421.9751294085"/>
    <n v="711460.5502066043"/>
    <n v="2284329"/>
    <n v="143446.47466398729"/>
    <s v="Favourable"/>
  </r>
  <r>
    <s v="PID6143"/>
    <x v="547"/>
    <x v="7"/>
    <x v="0"/>
    <x v="2"/>
    <x v="5"/>
    <n v="8720"/>
    <n v="255701"/>
    <n v="68539"/>
    <n v="141556.31316471368"/>
    <n v="50552.46377520504"/>
    <n v="187162"/>
    <n v="63592.223060081276"/>
    <s v="Favourable"/>
  </r>
  <r>
    <s v="PID177"/>
    <x v="1109"/>
    <x v="0"/>
    <x v="0"/>
    <x v="1"/>
    <x v="31"/>
    <n v="6957"/>
    <n v="522713"/>
    <n v="35302"/>
    <n v="352825.29228839639"/>
    <n v="62769.965570240107"/>
    <n v="487411"/>
    <n v="107117.7421413635"/>
    <s v="Favourable"/>
  </r>
  <r>
    <s v="PID1400"/>
    <x v="876"/>
    <x v="0"/>
    <x v="0"/>
    <x v="1"/>
    <x v="1"/>
    <n v="6395"/>
    <n v="660130"/>
    <n v="26126"/>
    <n v="228695.23983374401"/>
    <n v="146978.01904376151"/>
    <n v="634004"/>
    <n v="284456.74112249445"/>
    <s v="Favourable"/>
  </r>
  <r>
    <s v="PID1522"/>
    <x v="1021"/>
    <x v="6"/>
    <x v="2"/>
    <x v="2"/>
    <x v="29"/>
    <n v="8024"/>
    <n v="268455"/>
    <n v="44559"/>
    <n v="237156.5302293211"/>
    <n v="51359.655181284674"/>
    <n v="223896"/>
    <n v="-20061.185410605744"/>
    <s v="Adverse"/>
  </r>
  <r>
    <s v="PID2479"/>
    <x v="826"/>
    <x v="0"/>
    <x v="0"/>
    <x v="2"/>
    <x v="2"/>
    <n v="7912"/>
    <n v="1191526"/>
    <n v="0"/>
    <n v="704613.83467239048"/>
    <n v="278212.44818415766"/>
    <n v="1191526"/>
    <n v="208699.71714345179"/>
    <s v="Favourable"/>
  </r>
  <r>
    <s v="PID2912"/>
    <x v="47"/>
    <x v="0"/>
    <x v="0"/>
    <x v="0"/>
    <x v="3"/>
    <n v="5843"/>
    <n v="560474"/>
    <n v="38504"/>
    <n v="463678.71547992993"/>
    <n v="180301.25265175346"/>
    <n v="521970"/>
    <n v="-83505.968131683418"/>
    <s v="Adverse"/>
  </r>
  <r>
    <s v="PID4525"/>
    <x v="1352"/>
    <x v="7"/>
    <x v="0"/>
    <x v="0"/>
    <x v="34"/>
    <n v="7379"/>
    <n v="1724673"/>
    <n v="54833"/>
    <n v="1551329.0503835182"/>
    <n v="104332.7075989602"/>
    <n v="1669840"/>
    <n v="69011.242017521523"/>
    <s v="Favourable"/>
  </r>
  <r>
    <s v="PID3525"/>
    <x v="49"/>
    <x v="6"/>
    <x v="2"/>
    <x v="2"/>
    <x v="28"/>
    <n v="8515"/>
    <n v="1617720"/>
    <n v="19539"/>
    <n v="351021.5531233041"/>
    <n v="272570.854262134"/>
    <n v="1598181"/>
    <n v="994127.5926145619"/>
    <s v="Favourable"/>
  </r>
  <r>
    <s v="PID381"/>
    <x v="453"/>
    <x v="0"/>
    <x v="0"/>
    <x v="0"/>
    <x v="37"/>
    <n v="6475"/>
    <n v="995446"/>
    <n v="35797"/>
    <n v="14235.926601585104"/>
    <n v="323990.20455207251"/>
    <n v="959649"/>
    <n v="657219.86884634243"/>
    <s v="Favourable"/>
  </r>
  <r>
    <s v="PID388"/>
    <x v="583"/>
    <x v="7"/>
    <x v="0"/>
    <x v="1"/>
    <x v="24"/>
    <n v="6902"/>
    <n v="1954760"/>
    <n v="23592"/>
    <n v="1509661.7244845666"/>
    <n v="591960.63340184337"/>
    <n v="1931168"/>
    <n v="-146862.35788640985"/>
    <s v="Adverse"/>
  </r>
  <r>
    <s v="PID509"/>
    <x v="1372"/>
    <x v="7"/>
    <x v="0"/>
    <x v="2"/>
    <x v="39"/>
    <n v="7989"/>
    <n v="515862"/>
    <n v="0"/>
    <n v="61199.693482573428"/>
    <n v="103271.2333703784"/>
    <n v="515862"/>
    <n v="351391.07314704818"/>
    <s v="Favourable"/>
  </r>
  <r>
    <s v="PID401"/>
    <x v="1257"/>
    <x v="6"/>
    <x v="2"/>
    <x v="0"/>
    <x v="8"/>
    <n v="9331"/>
    <n v="617630"/>
    <n v="0"/>
    <n v="278841.69897795934"/>
    <n v="126559.78281158168"/>
    <n v="617630"/>
    <n v="212228.51821045898"/>
    <s v="Favourable"/>
  </r>
  <r>
    <s v="PID1611"/>
    <x v="1004"/>
    <x v="6"/>
    <x v="2"/>
    <x v="2"/>
    <x v="16"/>
    <n v="5920"/>
    <n v="2138550"/>
    <n v="54640"/>
    <n v="980456.63218445494"/>
    <n v="676498.55315470381"/>
    <n v="2083910"/>
    <n v="481594.81466084113"/>
    <s v="Favourable"/>
  </r>
  <r>
    <s v="PID834"/>
    <x v="1331"/>
    <x v="6"/>
    <x v="2"/>
    <x v="2"/>
    <x v="43"/>
    <n v="9072"/>
    <n v="1512698"/>
    <n v="57681"/>
    <n v="441205.60475281655"/>
    <n v="19168.444883764059"/>
    <n v="1455017"/>
    <n v="1052323.9503634195"/>
    <s v="Favourable"/>
  </r>
  <r>
    <s v="PID3750"/>
    <x v="927"/>
    <x v="5"/>
    <x v="3"/>
    <x v="0"/>
    <x v="35"/>
    <n v="7209"/>
    <n v="2049063"/>
    <n v="0"/>
    <n v="1927187.6766527335"/>
    <n v="32684.53892396743"/>
    <n v="2049063"/>
    <n v="89190.784423299134"/>
    <s v="Favourable"/>
  </r>
  <r>
    <s v="PID4124"/>
    <x v="102"/>
    <x v="5"/>
    <x v="3"/>
    <x v="0"/>
    <x v="37"/>
    <n v="7603"/>
    <n v="1253662"/>
    <n v="44977"/>
    <n v="1011373.61917503"/>
    <n v="372690.39004687063"/>
    <n v="1208685"/>
    <n v="-130402.00922190072"/>
    <s v="Adverse"/>
  </r>
  <r>
    <s v="PID5104"/>
    <x v="1529"/>
    <x v="7"/>
    <x v="0"/>
    <x v="0"/>
    <x v="13"/>
    <n v="5869"/>
    <n v="1878248"/>
    <n v="33922"/>
    <n v="15225.737969490621"/>
    <n v="128343.57572682673"/>
    <n v="1844326"/>
    <n v="1734678.6863036826"/>
    <s v="Favourable"/>
  </r>
  <r>
    <s v="PID521"/>
    <x v="1013"/>
    <x v="5"/>
    <x v="3"/>
    <x v="1"/>
    <x v="30"/>
    <n v="6468"/>
    <n v="1073830"/>
    <n v="23310"/>
    <n v="530592.83822884643"/>
    <n v="239293.88151917735"/>
    <n v="1050520"/>
    <n v="303943.28025197622"/>
    <s v="Favourable"/>
  </r>
  <r>
    <s v="PID2299"/>
    <x v="1070"/>
    <x v="6"/>
    <x v="2"/>
    <x v="1"/>
    <x v="8"/>
    <n v="7033"/>
    <n v="2273775"/>
    <n v="48207"/>
    <n v="138762.61297414004"/>
    <n v="149185.19409727471"/>
    <n v="2225568"/>
    <n v="1985827.1929285852"/>
    <s v="Favourable"/>
  </r>
  <r>
    <s v="PID3186"/>
    <x v="1468"/>
    <x v="0"/>
    <x v="0"/>
    <x v="1"/>
    <x v="20"/>
    <n v="9225"/>
    <n v="1930266"/>
    <n v="34875"/>
    <n v="1703470.5436570134"/>
    <n v="190369.23685757114"/>
    <n v="1895391"/>
    <n v="36426.219485415379"/>
    <s v="Favourable"/>
  </r>
  <r>
    <s v="PID4822"/>
    <x v="654"/>
    <x v="7"/>
    <x v="0"/>
    <x v="0"/>
    <x v="35"/>
    <n v="8756"/>
    <n v="1869758"/>
    <n v="58014"/>
    <n v="1104844.6400437066"/>
    <n v="96945.82599049776"/>
    <n v="1811744"/>
    <n v="667967.53396579553"/>
    <s v="Favourable"/>
  </r>
  <r>
    <s v="PID2547"/>
    <x v="966"/>
    <x v="6"/>
    <x v="2"/>
    <x v="0"/>
    <x v="5"/>
    <n v="6662"/>
    <n v="2108183"/>
    <n v="0"/>
    <n v="308770.49655063986"/>
    <n v="560516.28577392537"/>
    <n v="2108183"/>
    <n v="1238896.2176754349"/>
    <s v="Favourable"/>
  </r>
  <r>
    <s v="PID1107"/>
    <x v="791"/>
    <x v="7"/>
    <x v="0"/>
    <x v="0"/>
    <x v="26"/>
    <n v="8776"/>
    <n v="954256"/>
    <n v="44705"/>
    <n v="751090.92829863587"/>
    <n v="213454.10463898905"/>
    <n v="909551"/>
    <n v="-10289.032937624957"/>
    <s v="Adverse"/>
  </r>
  <r>
    <s v="PID1700"/>
    <x v="827"/>
    <x v="6"/>
    <x v="2"/>
    <x v="1"/>
    <x v="16"/>
    <n v="6129"/>
    <n v="388604"/>
    <n v="0"/>
    <n v="147921.08227472531"/>
    <n v="14814.96277924005"/>
    <n v="388604"/>
    <n v="225867.95494603465"/>
    <s v="Favourable"/>
  </r>
  <r>
    <s v="PID4709"/>
    <x v="430"/>
    <x v="7"/>
    <x v="0"/>
    <x v="0"/>
    <x v="35"/>
    <n v="6866"/>
    <n v="810208"/>
    <n v="15844"/>
    <n v="681478.30620267638"/>
    <n v="201754.24422562934"/>
    <n v="794364"/>
    <n v="-73024.550428305753"/>
    <s v="Adverse"/>
  </r>
  <r>
    <s v="PID168"/>
    <x v="315"/>
    <x v="5"/>
    <x v="3"/>
    <x v="1"/>
    <x v="4"/>
    <n v="9059"/>
    <n v="1072394"/>
    <n v="58137"/>
    <n v="921921.85910195357"/>
    <n v="279685.77119718125"/>
    <n v="1014257"/>
    <n v="-129213.63029913488"/>
    <s v="Adverse"/>
  </r>
  <r>
    <s v="PID2855"/>
    <x v="620"/>
    <x v="0"/>
    <x v="0"/>
    <x v="1"/>
    <x v="30"/>
    <n v="9227"/>
    <n v="2154802"/>
    <n v="44299"/>
    <n v="113140.83794514442"/>
    <n v="225783.35844981472"/>
    <n v="2110503"/>
    <n v="1815877.803605041"/>
    <s v="Favourable"/>
  </r>
  <r>
    <s v="PID4437"/>
    <x v="1469"/>
    <x v="5"/>
    <x v="3"/>
    <x v="2"/>
    <x v="15"/>
    <n v="8744"/>
    <n v="2187970"/>
    <n v="0"/>
    <n v="1314418.6802714488"/>
    <n v="6216.2941362050451"/>
    <n v="2187970"/>
    <n v="867335.02559234621"/>
    <s v="Favourable"/>
  </r>
  <r>
    <s v="PID5255"/>
    <x v="71"/>
    <x v="6"/>
    <x v="2"/>
    <x v="0"/>
    <x v="5"/>
    <n v="7849"/>
    <n v="1805252"/>
    <n v="0"/>
    <n v="561517.34421063424"/>
    <n v="186563.15538403855"/>
    <n v="1805252"/>
    <n v="1057171.5004053272"/>
    <s v="Favourable"/>
  </r>
  <r>
    <s v="PID5999"/>
    <x v="1036"/>
    <x v="0"/>
    <x v="0"/>
    <x v="1"/>
    <x v="27"/>
    <n v="8031"/>
    <n v="1329151"/>
    <n v="0"/>
    <n v="290801.85177607276"/>
    <n v="108887.02620653379"/>
    <n v="1329151"/>
    <n v="929462.12201739347"/>
    <s v="Favourable"/>
  </r>
  <r>
    <s v="PID3883"/>
    <x v="864"/>
    <x v="5"/>
    <x v="3"/>
    <x v="2"/>
    <x v="37"/>
    <n v="7563"/>
    <n v="297035"/>
    <n v="22985"/>
    <n v="166717.64410267278"/>
    <n v="9113.1861354372304"/>
    <n v="274050"/>
    <n v="121204.16976188999"/>
    <s v="Favourable"/>
  </r>
  <r>
    <s v="PID5290"/>
    <x v="1431"/>
    <x v="6"/>
    <x v="2"/>
    <x v="1"/>
    <x v="34"/>
    <n v="8427"/>
    <n v="682432"/>
    <n v="0"/>
    <n v="218280.68145726345"/>
    <n v="95513.420377341972"/>
    <n v="682432"/>
    <n v="368637.89816539455"/>
    <s v="Favourable"/>
  </r>
  <r>
    <s v="PID793"/>
    <x v="465"/>
    <x v="7"/>
    <x v="0"/>
    <x v="1"/>
    <x v="38"/>
    <n v="8016"/>
    <n v="1764315"/>
    <n v="30934"/>
    <n v="196309.92699663131"/>
    <n v="23225.22969457159"/>
    <n v="1733381"/>
    <n v="1544779.8433087971"/>
    <s v="Favourable"/>
  </r>
  <r>
    <s v="PID2802"/>
    <x v="590"/>
    <x v="6"/>
    <x v="2"/>
    <x v="2"/>
    <x v="25"/>
    <n v="5832"/>
    <n v="1823157"/>
    <n v="53311"/>
    <n v="23558.245819944899"/>
    <n v="375585.25968449208"/>
    <n v="1769846"/>
    <n v="1424013.494495563"/>
    <s v="Favourable"/>
  </r>
  <r>
    <s v="PID185"/>
    <x v="535"/>
    <x v="0"/>
    <x v="0"/>
    <x v="0"/>
    <x v="10"/>
    <n v="7425"/>
    <n v="1671889"/>
    <n v="37819"/>
    <n v="832811.63946824381"/>
    <n v="444261.6198224742"/>
    <n v="1634070"/>
    <n v="394815.74070928199"/>
    <s v="Favourable"/>
  </r>
  <r>
    <s v="PID2662"/>
    <x v="1343"/>
    <x v="5"/>
    <x v="3"/>
    <x v="0"/>
    <x v="44"/>
    <n v="5810"/>
    <n v="1470710"/>
    <n v="33653"/>
    <n v="30025.07481797937"/>
    <n v="266197.04639470635"/>
    <n v="1437057"/>
    <n v="1174487.8787873143"/>
    <s v="Favourable"/>
  </r>
  <r>
    <s v="PID2835"/>
    <x v="1483"/>
    <x v="0"/>
    <x v="0"/>
    <x v="0"/>
    <x v="37"/>
    <n v="9122"/>
    <n v="364759"/>
    <n v="0"/>
    <n v="73704.49590625563"/>
    <n v="49591.259055051436"/>
    <n v="364759"/>
    <n v="241463.24503869293"/>
    <s v="Favourable"/>
  </r>
  <r>
    <s v="PID2928"/>
    <x v="710"/>
    <x v="7"/>
    <x v="0"/>
    <x v="1"/>
    <x v="40"/>
    <n v="8653"/>
    <n v="829616"/>
    <n v="0"/>
    <n v="825874.17844876298"/>
    <n v="127482.54961032909"/>
    <n v="829616"/>
    <n v="-123740.72805909207"/>
    <s v="Adverse"/>
  </r>
  <r>
    <s v="PID4732"/>
    <x v="893"/>
    <x v="0"/>
    <x v="0"/>
    <x v="1"/>
    <x v="35"/>
    <n v="8456"/>
    <n v="1294393"/>
    <n v="33715"/>
    <n v="1026732.4276372036"/>
    <n v="162751.96133408247"/>
    <n v="1260678"/>
    <n v="104908.61102871387"/>
    <s v="Favourable"/>
  </r>
  <r>
    <s v="PID4841"/>
    <x v="719"/>
    <x v="6"/>
    <x v="2"/>
    <x v="1"/>
    <x v="0"/>
    <n v="7494"/>
    <n v="2038311"/>
    <n v="18678"/>
    <n v="627970.17320943356"/>
    <n v="206605.13998097423"/>
    <n v="2019633"/>
    <n v="1203735.6868095922"/>
    <s v="Favourable"/>
  </r>
  <r>
    <s v="PID1704"/>
    <x v="1536"/>
    <x v="5"/>
    <x v="3"/>
    <x v="2"/>
    <x v="19"/>
    <n v="8577"/>
    <n v="2273551"/>
    <n v="0"/>
    <n v="350232.3310235496"/>
    <n v="320616.70927733649"/>
    <n v="2273551"/>
    <n v="1602701.9596991139"/>
    <s v="Favourable"/>
  </r>
  <r>
    <s v="PID805"/>
    <x v="794"/>
    <x v="6"/>
    <x v="2"/>
    <x v="0"/>
    <x v="46"/>
    <n v="5559"/>
    <n v="2024418"/>
    <n v="0"/>
    <n v="1210923.7968243565"/>
    <n v="149912.02405152007"/>
    <n v="2024418"/>
    <n v="663582.17912412342"/>
    <s v="Favourable"/>
  </r>
  <r>
    <s v="PID5844"/>
    <x v="1222"/>
    <x v="7"/>
    <x v="0"/>
    <x v="0"/>
    <x v="35"/>
    <n v="8467"/>
    <n v="464796"/>
    <n v="27202"/>
    <n v="264226.57151947997"/>
    <n v="29273.163152954639"/>
    <n v="437594"/>
    <n v="171296.26532756537"/>
    <s v="Favourable"/>
  </r>
  <r>
    <s v="PID6116"/>
    <x v="323"/>
    <x v="6"/>
    <x v="2"/>
    <x v="2"/>
    <x v="8"/>
    <n v="5658"/>
    <n v="773407"/>
    <n v="29712"/>
    <n v="487259.96167319379"/>
    <n v="29088.005130826947"/>
    <n v="743695"/>
    <n v="257059.03319597925"/>
    <s v="Favourable"/>
  </r>
  <r>
    <s v="PID5124"/>
    <x v="1335"/>
    <x v="6"/>
    <x v="2"/>
    <x v="1"/>
    <x v="38"/>
    <n v="6524"/>
    <n v="584304"/>
    <n v="55086"/>
    <n v="469133.00862642704"/>
    <n v="194057.63233495367"/>
    <n v="529218"/>
    <n v="-78886.640961380675"/>
    <s v="Adverse"/>
  </r>
  <r>
    <s v="PID6389"/>
    <x v="130"/>
    <x v="7"/>
    <x v="0"/>
    <x v="1"/>
    <x v="0"/>
    <n v="6156"/>
    <n v="2125499"/>
    <n v="0"/>
    <n v="792819.77600861737"/>
    <n v="5516.212926595007"/>
    <n v="2125499"/>
    <n v="1327163.0110647876"/>
    <s v="Favourable"/>
  </r>
  <r>
    <s v="PID1763"/>
    <x v="232"/>
    <x v="6"/>
    <x v="2"/>
    <x v="2"/>
    <x v="33"/>
    <n v="7491"/>
    <n v="947419"/>
    <n v="29022"/>
    <n v="269834.88793978962"/>
    <n v="42865.605114293889"/>
    <n v="918397"/>
    <n v="634718.50694591645"/>
    <s v="Favourable"/>
  </r>
  <r>
    <s v="PID1805"/>
    <x v="1359"/>
    <x v="6"/>
    <x v="2"/>
    <x v="2"/>
    <x v="35"/>
    <n v="7213"/>
    <n v="611329"/>
    <n v="16754"/>
    <n v="21517.358383785067"/>
    <n v="149110.35417814602"/>
    <n v="594575"/>
    <n v="440701.28743806889"/>
    <s v="Favourable"/>
  </r>
  <r>
    <s v="PID1990"/>
    <x v="1198"/>
    <x v="0"/>
    <x v="0"/>
    <x v="0"/>
    <x v="27"/>
    <n v="8198"/>
    <n v="1904656"/>
    <n v="46112"/>
    <n v="1091385.1037034832"/>
    <n v="226546.23752956439"/>
    <n v="1858544"/>
    <n v="586724.65876695234"/>
    <s v="Favourable"/>
  </r>
  <r>
    <s v="PID2628"/>
    <x v="559"/>
    <x v="7"/>
    <x v="0"/>
    <x v="0"/>
    <x v="21"/>
    <n v="8235"/>
    <n v="2464359"/>
    <n v="11070"/>
    <n v="1460076.0023699899"/>
    <n v="478601.12681423337"/>
    <n v="2453289"/>
    <n v="525681.87081577675"/>
    <s v="Favourable"/>
  </r>
  <r>
    <s v="PID3693"/>
    <x v="1537"/>
    <x v="7"/>
    <x v="0"/>
    <x v="0"/>
    <x v="3"/>
    <n v="5768"/>
    <n v="1351505"/>
    <n v="24249"/>
    <n v="361687.62493872567"/>
    <n v="178446.57394509285"/>
    <n v="1327256"/>
    <n v="811370.80111618154"/>
    <s v="Favourable"/>
  </r>
  <r>
    <s v="PID1526"/>
    <x v="652"/>
    <x v="6"/>
    <x v="2"/>
    <x v="2"/>
    <x v="46"/>
    <n v="7218"/>
    <n v="2414536"/>
    <n v="51168"/>
    <n v="1630830.4977151251"/>
    <n v="688083.2938135002"/>
    <n v="2363368"/>
    <n v="95622.208471374586"/>
    <s v="Favourable"/>
  </r>
  <r>
    <s v="PID5984"/>
    <x v="1197"/>
    <x v="0"/>
    <x v="0"/>
    <x v="0"/>
    <x v="20"/>
    <n v="6224"/>
    <n v="1211224"/>
    <n v="0"/>
    <n v="1049923.1158697086"/>
    <n v="7573.5702343009179"/>
    <n v="1211224"/>
    <n v="153727.31389599061"/>
    <s v="Favourable"/>
  </r>
  <r>
    <s v="PID1452"/>
    <x v="414"/>
    <x v="6"/>
    <x v="2"/>
    <x v="2"/>
    <x v="22"/>
    <n v="7616"/>
    <n v="757262"/>
    <n v="0"/>
    <n v="260228.26092977889"/>
    <n v="42148.969263056191"/>
    <n v="757262"/>
    <n v="454884.76980716491"/>
    <s v="Favourable"/>
  </r>
  <r>
    <s v="PID3043"/>
    <x v="1167"/>
    <x v="6"/>
    <x v="2"/>
    <x v="1"/>
    <x v="0"/>
    <n v="7553"/>
    <n v="964488"/>
    <n v="0"/>
    <n v="830694.06780689093"/>
    <n v="19933.183212360978"/>
    <n v="964488"/>
    <n v="113860.74898074812"/>
    <s v="Favourable"/>
  </r>
  <r>
    <s v="PID3205"/>
    <x v="672"/>
    <x v="0"/>
    <x v="0"/>
    <x v="0"/>
    <x v="13"/>
    <n v="5891"/>
    <n v="561631"/>
    <n v="40742"/>
    <n v="347414.09844224225"/>
    <n v="148115.2648311755"/>
    <n v="520889"/>
    <n v="66101.636726582248"/>
    <s v="Favourable"/>
  </r>
  <r>
    <s v="PID3891"/>
    <x v="1402"/>
    <x v="6"/>
    <x v="2"/>
    <x v="0"/>
    <x v="16"/>
    <n v="5995"/>
    <n v="2493287"/>
    <n v="36606"/>
    <n v="1014906.97233058"/>
    <n v="86634.214134425245"/>
    <n v="2456681"/>
    <n v="1391745.8135349948"/>
    <s v="Favourable"/>
  </r>
  <r>
    <s v="PID1835"/>
    <x v="732"/>
    <x v="6"/>
    <x v="2"/>
    <x v="0"/>
    <x v="25"/>
    <n v="7578"/>
    <n v="1064310"/>
    <n v="0"/>
    <n v="831566.5541167073"/>
    <n v="145675.3930518179"/>
    <n v="1064310"/>
    <n v="87068.052831474808"/>
    <s v="Favourable"/>
  </r>
  <r>
    <s v="PID4372"/>
    <x v="258"/>
    <x v="5"/>
    <x v="3"/>
    <x v="0"/>
    <x v="39"/>
    <n v="6396"/>
    <n v="998876"/>
    <n v="0"/>
    <n v="541489.26311201695"/>
    <n v="85661.224500075492"/>
    <n v="998876"/>
    <n v="371725.5123879076"/>
    <s v="Favourable"/>
  </r>
  <r>
    <s v="PID1461"/>
    <x v="25"/>
    <x v="6"/>
    <x v="2"/>
    <x v="1"/>
    <x v="25"/>
    <n v="8345"/>
    <n v="1498172"/>
    <n v="0"/>
    <n v="1324671.6061177745"/>
    <n v="404095.64019909617"/>
    <n v="1498172"/>
    <n v="-230595.24631687067"/>
    <s v="Adverse"/>
  </r>
  <r>
    <s v="PID6247"/>
    <x v="1202"/>
    <x v="7"/>
    <x v="0"/>
    <x v="1"/>
    <x v="26"/>
    <n v="9271"/>
    <n v="295779"/>
    <n v="96465"/>
    <n v="40015.44067662624"/>
    <n v="39786.149592906768"/>
    <n v="199314"/>
    <n v="215977.40973046698"/>
    <s v="Favourable"/>
  </r>
  <r>
    <s v="PID1387"/>
    <x v="760"/>
    <x v="7"/>
    <x v="0"/>
    <x v="1"/>
    <x v="23"/>
    <n v="7604"/>
    <n v="552427"/>
    <n v="0"/>
    <n v="280002.05192737398"/>
    <n v="40350.643602320197"/>
    <n v="552427"/>
    <n v="232074.3044703058"/>
    <s v="Favourable"/>
  </r>
  <r>
    <s v="PID2586"/>
    <x v="350"/>
    <x v="5"/>
    <x v="3"/>
    <x v="0"/>
    <x v="36"/>
    <n v="6437"/>
    <n v="2220001"/>
    <n v="29782"/>
    <n v="458807.42669157725"/>
    <n v="675640.01600082312"/>
    <n v="2190219"/>
    <n v="1085553.5573075996"/>
    <s v="Favourable"/>
  </r>
  <r>
    <s v="PID4212"/>
    <x v="770"/>
    <x v="6"/>
    <x v="2"/>
    <x v="2"/>
    <x v="13"/>
    <n v="6853"/>
    <n v="820116"/>
    <n v="48377"/>
    <n v="645013.14331493992"/>
    <n v="158908.37218531486"/>
    <n v="771739"/>
    <n v="16194.484499745187"/>
    <s v="Favourable"/>
  </r>
  <r>
    <s v="PID2783"/>
    <x v="247"/>
    <x v="0"/>
    <x v="0"/>
    <x v="0"/>
    <x v="14"/>
    <n v="8961"/>
    <n v="1425222"/>
    <n v="23225"/>
    <n v="967063.21572276589"/>
    <n v="240789.78189047831"/>
    <n v="1401997"/>
    <n v="217369.00238675578"/>
    <s v="Favourable"/>
  </r>
  <r>
    <s v="PID5568"/>
    <x v="1515"/>
    <x v="5"/>
    <x v="3"/>
    <x v="1"/>
    <x v="3"/>
    <n v="9032"/>
    <n v="1054652"/>
    <n v="32048"/>
    <n v="854707.21592571028"/>
    <n v="291917.28311059898"/>
    <n v="1022604"/>
    <n v="-91972.499036309309"/>
    <s v="Adverse"/>
  </r>
  <r>
    <s v="PID5933"/>
    <x v="398"/>
    <x v="5"/>
    <x v="3"/>
    <x v="0"/>
    <x v="18"/>
    <n v="6552"/>
    <n v="512899"/>
    <n v="37872"/>
    <n v="10487.291483419771"/>
    <n v="37051.909294103141"/>
    <n v="475027"/>
    <n v="465359.79922247707"/>
    <s v="Favourable"/>
  </r>
  <r>
    <s v="PID5596"/>
    <x v="658"/>
    <x v="6"/>
    <x v="2"/>
    <x v="0"/>
    <x v="33"/>
    <n v="7868"/>
    <n v="451019"/>
    <n v="0"/>
    <n v="101749.64136568311"/>
    <n v="98985.096307039013"/>
    <n v="451019"/>
    <n v="250284.26232727786"/>
    <s v="Favourable"/>
  </r>
  <r>
    <s v="PID1318"/>
    <x v="304"/>
    <x v="7"/>
    <x v="0"/>
    <x v="0"/>
    <x v="4"/>
    <n v="7411"/>
    <n v="897713"/>
    <n v="46095"/>
    <n v="591147.13556191768"/>
    <n v="36468.965970646008"/>
    <n v="851618"/>
    <n v="270096.89846743632"/>
    <s v="Favourable"/>
  </r>
  <r>
    <s v="PID2995"/>
    <x v="594"/>
    <x v="0"/>
    <x v="0"/>
    <x v="0"/>
    <x v="33"/>
    <n v="6044"/>
    <n v="941093"/>
    <n v="0"/>
    <n v="360905.75392526918"/>
    <n v="22222.676508008251"/>
    <n v="941093"/>
    <n v="557964.56956672249"/>
    <s v="Favourable"/>
  </r>
  <r>
    <s v="PID3788"/>
    <x v="1232"/>
    <x v="6"/>
    <x v="2"/>
    <x v="1"/>
    <x v="42"/>
    <n v="8743"/>
    <n v="540524"/>
    <n v="0"/>
    <n v="3378.1748922435049"/>
    <n v="5286.6267834800519"/>
    <n v="540524"/>
    <n v="531859.19832427648"/>
    <s v="Favourable"/>
  </r>
  <r>
    <s v="PID6041"/>
    <x v="1432"/>
    <x v="6"/>
    <x v="2"/>
    <x v="0"/>
    <x v="40"/>
    <n v="6706"/>
    <n v="1745531"/>
    <n v="49421"/>
    <n v="1363004.7018367026"/>
    <n v="183556.95745773913"/>
    <n v="1696110"/>
    <n v="198969.34070555819"/>
    <s v="Favourable"/>
  </r>
  <r>
    <s v="PID1313"/>
    <x v="1383"/>
    <x v="7"/>
    <x v="0"/>
    <x v="1"/>
    <x v="13"/>
    <n v="8160"/>
    <n v="1961928"/>
    <n v="0"/>
    <n v="990734.2019952588"/>
    <n v="76079.748420643053"/>
    <n v="1961928"/>
    <n v="895114.04958409816"/>
    <s v="Favourable"/>
  </r>
  <r>
    <s v="PID4958"/>
    <x v="7"/>
    <x v="7"/>
    <x v="0"/>
    <x v="2"/>
    <x v="27"/>
    <n v="8880"/>
    <n v="2307653"/>
    <n v="48952"/>
    <n v="1990751.9564539909"/>
    <n v="30447.741439717865"/>
    <n v="2258701"/>
    <n v="286453.30210629129"/>
    <s v="Favourable"/>
  </r>
  <r>
    <s v="PID5476"/>
    <x v="956"/>
    <x v="7"/>
    <x v="0"/>
    <x v="0"/>
    <x v="37"/>
    <n v="7847"/>
    <n v="1223948"/>
    <n v="0"/>
    <n v="866470.90018764895"/>
    <n v="93034.638643974366"/>
    <n v="1223948"/>
    <n v="264442.46116837673"/>
    <s v="Favourable"/>
  </r>
  <r>
    <s v="PID5939"/>
    <x v="157"/>
    <x v="6"/>
    <x v="2"/>
    <x v="2"/>
    <x v="1"/>
    <n v="9131"/>
    <n v="1548736"/>
    <n v="40786"/>
    <n v="972484.80350793363"/>
    <n v="122932.94987207814"/>
    <n v="1507950"/>
    <n v="453318.24661998823"/>
    <s v="Favourable"/>
  </r>
  <r>
    <s v="PID1856"/>
    <x v="826"/>
    <x v="6"/>
    <x v="2"/>
    <x v="2"/>
    <x v="10"/>
    <n v="7022"/>
    <n v="1051571"/>
    <n v="37703"/>
    <n v="894059.17743447679"/>
    <n v="54555.499361192858"/>
    <n v="1013868"/>
    <n v="102956.3232043304"/>
    <s v="Favourable"/>
  </r>
  <r>
    <s v="PID492"/>
    <x v="763"/>
    <x v="6"/>
    <x v="2"/>
    <x v="0"/>
    <x v="12"/>
    <n v="5568"/>
    <n v="1535142"/>
    <n v="11846"/>
    <n v="130741.68487046006"/>
    <n v="449646.59304027841"/>
    <n v="1523296"/>
    <n v="954753.72208926152"/>
    <s v="Favourable"/>
  </r>
  <r>
    <s v="PID6316"/>
    <x v="202"/>
    <x v="7"/>
    <x v="0"/>
    <x v="0"/>
    <x v="38"/>
    <n v="6639"/>
    <n v="1605733"/>
    <n v="54939"/>
    <n v="1586176.1656912446"/>
    <n v="479925.81692723342"/>
    <n v="1550794"/>
    <n v="-460368.98261847813"/>
    <s v="Adverse"/>
  </r>
  <r>
    <s v="PID2561"/>
    <x v="2"/>
    <x v="0"/>
    <x v="0"/>
    <x v="1"/>
    <x v="9"/>
    <n v="9200"/>
    <n v="2257699"/>
    <n v="45137"/>
    <n v="1236418.3368351439"/>
    <n v="20351.431545940144"/>
    <n v="2212562"/>
    <n v="1000929.2316189159"/>
    <s v="Favourable"/>
  </r>
  <r>
    <s v="PID1198"/>
    <x v="1427"/>
    <x v="7"/>
    <x v="0"/>
    <x v="2"/>
    <x v="23"/>
    <n v="8900"/>
    <n v="717714"/>
    <n v="12709"/>
    <n v="13608.697834509294"/>
    <n v="138234.76092748824"/>
    <n v="705005"/>
    <n v="565870.54123800248"/>
    <s v="Favourable"/>
  </r>
  <r>
    <s v="PID3937"/>
    <x v="1087"/>
    <x v="6"/>
    <x v="2"/>
    <x v="0"/>
    <x v="10"/>
    <n v="8858"/>
    <n v="2354955"/>
    <n v="0"/>
    <n v="120784.9890696924"/>
    <n v="759621.53270788118"/>
    <n v="2354955"/>
    <n v="1474548.4782224265"/>
    <s v="Favourable"/>
  </r>
  <r>
    <s v="PID5423"/>
    <x v="856"/>
    <x v="7"/>
    <x v="0"/>
    <x v="2"/>
    <x v="45"/>
    <n v="7365"/>
    <n v="1002140"/>
    <n v="58535"/>
    <n v="934772.78698551038"/>
    <n v="166850.46827804335"/>
    <n v="943605"/>
    <n v="-99483.255263553699"/>
    <s v="Adverse"/>
  </r>
  <r>
    <s v="PID5881"/>
    <x v="1297"/>
    <x v="0"/>
    <x v="0"/>
    <x v="1"/>
    <x v="5"/>
    <n v="5874"/>
    <n v="2485407"/>
    <n v="47929"/>
    <n v="935205.61296271195"/>
    <n v="309677.0143452597"/>
    <n v="2437478"/>
    <n v="1240524.3726920283"/>
    <s v="Favourable"/>
  </r>
  <r>
    <s v="PID4806"/>
    <x v="1077"/>
    <x v="6"/>
    <x v="2"/>
    <x v="2"/>
    <x v="25"/>
    <n v="9099"/>
    <n v="1224620"/>
    <n v="0"/>
    <n v="337772.73569447733"/>
    <n v="9643.0426352302275"/>
    <n v="1224620"/>
    <n v="877204.22167029243"/>
    <s v="Favourable"/>
  </r>
  <r>
    <s v="PID477"/>
    <x v="1379"/>
    <x v="6"/>
    <x v="2"/>
    <x v="2"/>
    <x v="11"/>
    <n v="7670"/>
    <n v="1672669"/>
    <n v="25303"/>
    <n v="295561.23563649482"/>
    <n v="67659.409458637369"/>
    <n v="1647366"/>
    <n v="1309448.3549048677"/>
    <s v="Favourable"/>
  </r>
  <r>
    <s v="PID4398"/>
    <x v="499"/>
    <x v="6"/>
    <x v="2"/>
    <x v="2"/>
    <x v="27"/>
    <n v="6517"/>
    <n v="1004300"/>
    <n v="45955"/>
    <n v="550510.25919010164"/>
    <n v="35758.626911102452"/>
    <n v="958345"/>
    <n v="418031.11389879591"/>
    <s v="Favourable"/>
  </r>
  <r>
    <s v="PID4230"/>
    <x v="1309"/>
    <x v="5"/>
    <x v="3"/>
    <x v="2"/>
    <x v="10"/>
    <n v="6526"/>
    <n v="2474686"/>
    <n v="0"/>
    <n v="643274.33917091461"/>
    <n v="321651.24913482397"/>
    <n v="2474686"/>
    <n v="1509760.4116942615"/>
    <s v="Favourable"/>
  </r>
  <r>
    <s v="PID121"/>
    <x v="1371"/>
    <x v="5"/>
    <x v="3"/>
    <x v="0"/>
    <x v="22"/>
    <n v="9236"/>
    <n v="1346695"/>
    <n v="11633"/>
    <n v="926817.08160118747"/>
    <n v="112997.97137323998"/>
    <n v="1335062"/>
    <n v="306879.94702557253"/>
    <s v="Favourable"/>
  </r>
  <r>
    <s v="PID1724"/>
    <x v="855"/>
    <x v="0"/>
    <x v="0"/>
    <x v="2"/>
    <x v="24"/>
    <n v="6280"/>
    <n v="1177763"/>
    <n v="53914"/>
    <n v="625018.13829015335"/>
    <n v="311312.61849171208"/>
    <n v="1123849"/>
    <n v="241432.24321813462"/>
    <s v="Favourable"/>
  </r>
  <r>
    <s v="PID4982"/>
    <x v="650"/>
    <x v="5"/>
    <x v="3"/>
    <x v="1"/>
    <x v="7"/>
    <n v="9266"/>
    <n v="1892800"/>
    <n v="37263"/>
    <n v="1725807.089868967"/>
    <n v="395374.13492114935"/>
    <n v="1855537"/>
    <n v="-228381.22479011631"/>
    <s v="Adverse"/>
  </r>
  <r>
    <s v="PID450"/>
    <x v="841"/>
    <x v="7"/>
    <x v="0"/>
    <x v="0"/>
    <x v="22"/>
    <n v="8052"/>
    <n v="1178731"/>
    <n v="0"/>
    <n v="1028027.8233321245"/>
    <n v="266660.80573045567"/>
    <n v="1178731"/>
    <n v="-115957.62906258018"/>
    <s v="Adverse"/>
  </r>
  <r>
    <s v="PID3276"/>
    <x v="652"/>
    <x v="0"/>
    <x v="0"/>
    <x v="2"/>
    <x v="35"/>
    <n v="5703"/>
    <n v="645368"/>
    <n v="0"/>
    <n v="511923.93504876603"/>
    <n v="192414.34644563682"/>
    <n v="645368"/>
    <n v="-58970.281494402792"/>
    <s v="Adverse"/>
  </r>
  <r>
    <s v="PID3296"/>
    <x v="1496"/>
    <x v="6"/>
    <x v="2"/>
    <x v="0"/>
    <x v="12"/>
    <n v="6019"/>
    <n v="1501015"/>
    <n v="11084"/>
    <n v="899504.51068413386"/>
    <n v="28202.47906367619"/>
    <n v="1489931"/>
    <n v="573308.01025218994"/>
    <s v="Favourable"/>
  </r>
  <r>
    <s v="PID2809"/>
    <x v="199"/>
    <x v="6"/>
    <x v="2"/>
    <x v="1"/>
    <x v="43"/>
    <n v="8086"/>
    <n v="1372491"/>
    <n v="10109"/>
    <n v="1070843.2782854815"/>
    <n v="401630.00201780163"/>
    <n v="1362382"/>
    <n v="-99982.280303283129"/>
    <s v="Adverse"/>
  </r>
  <r>
    <s v="PID3466"/>
    <x v="206"/>
    <x v="6"/>
    <x v="2"/>
    <x v="2"/>
    <x v="7"/>
    <n v="7978"/>
    <n v="2449066"/>
    <n v="31543"/>
    <n v="1016294.7596672525"/>
    <n v="36192.067900726659"/>
    <n v="2417523"/>
    <n v="1396579.1724320208"/>
    <s v="Favourable"/>
  </r>
  <r>
    <s v="PID1127"/>
    <x v="252"/>
    <x v="5"/>
    <x v="3"/>
    <x v="2"/>
    <x v="32"/>
    <n v="5838"/>
    <n v="2161554"/>
    <n v="0"/>
    <n v="530307.61817409704"/>
    <n v="308920.77793850697"/>
    <n v="2161554"/>
    <n v="1322325.6038873959"/>
    <s v="Favourable"/>
  </r>
  <r>
    <s v="PID2060"/>
    <x v="187"/>
    <x v="6"/>
    <x v="2"/>
    <x v="0"/>
    <x v="35"/>
    <n v="9426"/>
    <n v="729367"/>
    <n v="0"/>
    <n v="362638.89287390164"/>
    <n v="142233.53176493119"/>
    <n v="729367"/>
    <n v="224494.5753611672"/>
    <s v="Favourable"/>
  </r>
  <r>
    <s v="PID3571"/>
    <x v="1336"/>
    <x v="6"/>
    <x v="2"/>
    <x v="1"/>
    <x v="23"/>
    <n v="6930"/>
    <n v="627977"/>
    <n v="0"/>
    <n v="305848.06770445977"/>
    <n v="106486.83509491221"/>
    <n v="627977"/>
    <n v="215642.09720062802"/>
    <s v="Favourable"/>
  </r>
  <r>
    <s v="PID5400"/>
    <x v="10"/>
    <x v="6"/>
    <x v="2"/>
    <x v="0"/>
    <x v="7"/>
    <n v="6314"/>
    <n v="1534579"/>
    <n v="0"/>
    <n v="877880.01739247073"/>
    <n v="482984.18716151384"/>
    <n v="1534579"/>
    <n v="173714.79544601543"/>
    <s v="Favourable"/>
  </r>
  <r>
    <s v="PID4885"/>
    <x v="891"/>
    <x v="7"/>
    <x v="0"/>
    <x v="1"/>
    <x v="24"/>
    <n v="9267"/>
    <n v="2314644"/>
    <n v="14046"/>
    <n v="135175.48564262738"/>
    <n v="269523.52061148116"/>
    <n v="2300598"/>
    <n v="1909944.9937458914"/>
    <s v="Favourable"/>
  </r>
  <r>
    <s v="PID6114"/>
    <x v="450"/>
    <x v="6"/>
    <x v="2"/>
    <x v="2"/>
    <x v="28"/>
    <n v="6835"/>
    <n v="307237"/>
    <n v="0"/>
    <n v="33385.288407555418"/>
    <n v="36704.004569493452"/>
    <n v="307237"/>
    <n v="237147.70702295113"/>
    <s v="Favourable"/>
  </r>
  <r>
    <s v="PID779"/>
    <x v="987"/>
    <x v="5"/>
    <x v="3"/>
    <x v="2"/>
    <x v="42"/>
    <n v="8253"/>
    <n v="1125389"/>
    <n v="12282"/>
    <n v="1060221.5408139601"/>
    <n v="79601.351321818045"/>
    <n v="1113107"/>
    <n v="-14433.892135778209"/>
    <s v="Adverse"/>
  </r>
  <r>
    <s v="PID1968"/>
    <x v="1279"/>
    <x v="6"/>
    <x v="2"/>
    <x v="2"/>
    <x v="20"/>
    <n v="7078"/>
    <n v="1653761"/>
    <n v="30583"/>
    <n v="1118582.3399384664"/>
    <n v="423424.83253196866"/>
    <n v="1623178"/>
    <n v="111753.82752956497"/>
    <s v="Favourable"/>
  </r>
  <r>
    <s v="PID3399"/>
    <x v="1097"/>
    <x v="0"/>
    <x v="0"/>
    <x v="2"/>
    <x v="24"/>
    <n v="7526"/>
    <n v="1014803"/>
    <n v="57739"/>
    <n v="841810.00714749412"/>
    <n v="71718.61800490733"/>
    <n v="957064"/>
    <n v="101274.37484759861"/>
    <s v="Favourable"/>
  </r>
  <r>
    <s v="PID6025"/>
    <x v="1487"/>
    <x v="6"/>
    <x v="2"/>
    <x v="0"/>
    <x v="17"/>
    <n v="8394"/>
    <n v="1078076"/>
    <n v="42365"/>
    <n v="371759.63126119704"/>
    <n v="132613.67647373202"/>
    <n v="1035711"/>
    <n v="573702.69226507097"/>
    <s v="Favourable"/>
  </r>
  <r>
    <s v="PID913"/>
    <x v="1255"/>
    <x v="7"/>
    <x v="0"/>
    <x v="2"/>
    <x v="44"/>
    <n v="6332"/>
    <n v="1843316"/>
    <n v="35906"/>
    <n v="1534645.1067960018"/>
    <n v="294848.64094731462"/>
    <n v="1807410"/>
    <n v="13822.25225668354"/>
    <s v="Favourable"/>
  </r>
  <r>
    <s v="PID4640"/>
    <x v="1354"/>
    <x v="0"/>
    <x v="0"/>
    <x v="2"/>
    <x v="12"/>
    <n v="7431"/>
    <n v="913756"/>
    <n v="56144"/>
    <n v="626802.92217273125"/>
    <n v="146411.67933920646"/>
    <n v="857612"/>
    <n v="140541.39848806232"/>
    <s v="Favourable"/>
  </r>
  <r>
    <s v="PID4794"/>
    <x v="377"/>
    <x v="7"/>
    <x v="0"/>
    <x v="0"/>
    <x v="15"/>
    <n v="6785"/>
    <n v="2261988"/>
    <n v="96151"/>
    <n v="307171.29691124748"/>
    <n v="746943.93345741078"/>
    <n v="2165837"/>
    <n v="1207872.7696313418"/>
    <s v="Favourable"/>
  </r>
  <r>
    <s v="PID5067"/>
    <x v="1271"/>
    <x v="0"/>
    <x v="0"/>
    <x v="2"/>
    <x v="14"/>
    <n v="6523"/>
    <n v="2163694"/>
    <n v="17314"/>
    <n v="1024678.9180657173"/>
    <n v="155219.189469918"/>
    <n v="2146380"/>
    <n v="983795.89246436465"/>
    <s v="Favourable"/>
  </r>
  <r>
    <s v="PID462"/>
    <x v="407"/>
    <x v="7"/>
    <x v="0"/>
    <x v="0"/>
    <x v="32"/>
    <n v="9031"/>
    <n v="2272213"/>
    <n v="0"/>
    <n v="1868191.3135298523"/>
    <n v="21941.843870187509"/>
    <n v="2272213"/>
    <n v="382079.84259996028"/>
    <s v="Favourable"/>
  </r>
  <r>
    <s v="PID2037"/>
    <x v="1465"/>
    <x v="5"/>
    <x v="3"/>
    <x v="1"/>
    <x v="13"/>
    <n v="6161"/>
    <n v="1081601"/>
    <n v="0"/>
    <n v="1019827.4716848686"/>
    <n v="178109.19819125594"/>
    <n v="1081601"/>
    <n v="-116335.66987612448"/>
    <s v="Adverse"/>
  </r>
  <r>
    <s v="PID3195"/>
    <x v="519"/>
    <x v="5"/>
    <x v="3"/>
    <x v="0"/>
    <x v="43"/>
    <n v="8383"/>
    <n v="924860"/>
    <n v="0"/>
    <n v="313659.44264185376"/>
    <n v="275995.67966703791"/>
    <n v="924860"/>
    <n v="335204.87769110827"/>
    <s v="Favourable"/>
  </r>
  <r>
    <s v="PID4717"/>
    <x v="493"/>
    <x v="7"/>
    <x v="0"/>
    <x v="0"/>
    <x v="26"/>
    <n v="7192"/>
    <n v="1393813"/>
    <n v="77604"/>
    <n v="652607.09613464726"/>
    <n v="373496.18582957581"/>
    <n v="1316209"/>
    <n v="367709.71803577687"/>
    <s v="Favourable"/>
  </r>
  <r>
    <s v="PID4892"/>
    <x v="484"/>
    <x v="7"/>
    <x v="0"/>
    <x v="0"/>
    <x v="29"/>
    <n v="7098"/>
    <n v="1341477"/>
    <n v="0"/>
    <n v="516237.74249011668"/>
    <n v="116220.75477990572"/>
    <n v="1341477"/>
    <n v="709018.5027299776"/>
    <s v="Favourable"/>
  </r>
  <r>
    <s v="PID286"/>
    <x v="389"/>
    <x v="7"/>
    <x v="0"/>
    <x v="0"/>
    <x v="40"/>
    <n v="9240"/>
    <n v="2394942"/>
    <n v="0"/>
    <n v="695237.16115542187"/>
    <n v="231622.59496163452"/>
    <n v="2394942"/>
    <n v="1468082.2438829436"/>
    <s v="Favourable"/>
  </r>
  <r>
    <s v="PID712"/>
    <x v="187"/>
    <x v="6"/>
    <x v="2"/>
    <x v="0"/>
    <x v="33"/>
    <n v="7443"/>
    <n v="789994"/>
    <n v="49027"/>
    <n v="396897.00358980219"/>
    <n v="3261.2715101354838"/>
    <n v="740967"/>
    <n v="389835.72490006231"/>
    <s v="Favourable"/>
  </r>
  <r>
    <s v="PID1747"/>
    <x v="890"/>
    <x v="5"/>
    <x v="3"/>
    <x v="0"/>
    <x v="22"/>
    <n v="6312"/>
    <n v="1943410"/>
    <n v="59245"/>
    <n v="755566.18200457131"/>
    <n v="580420.4631289643"/>
    <n v="1884165"/>
    <n v="607423.35486646439"/>
    <s v="Favourable"/>
  </r>
  <r>
    <s v="PID2647"/>
    <x v="1002"/>
    <x v="7"/>
    <x v="0"/>
    <x v="0"/>
    <x v="7"/>
    <n v="7084"/>
    <n v="272253"/>
    <n v="14767"/>
    <n v="57570.83111272836"/>
    <n v="9880.1906641445003"/>
    <n v="257486"/>
    <n v="204801.97822312714"/>
    <s v="Favourable"/>
  </r>
  <r>
    <s v="PID4894"/>
    <x v="1246"/>
    <x v="0"/>
    <x v="0"/>
    <x v="0"/>
    <x v="23"/>
    <n v="8557"/>
    <n v="2129199"/>
    <n v="46305"/>
    <n v="1406384.9941515434"/>
    <n v="26813.016671793506"/>
    <n v="2082894"/>
    <n v="696000.9891766631"/>
    <s v="Favourable"/>
  </r>
  <r>
    <s v="PID1361"/>
    <x v="1527"/>
    <x v="0"/>
    <x v="0"/>
    <x v="0"/>
    <x v="32"/>
    <n v="7322"/>
    <n v="817436"/>
    <n v="48611"/>
    <n v="340427.14492991182"/>
    <n v="260441.83002274579"/>
    <n v="768825"/>
    <n v="216567.02504734241"/>
    <s v="Favourable"/>
  </r>
  <r>
    <s v="PID1973"/>
    <x v="778"/>
    <x v="5"/>
    <x v="3"/>
    <x v="0"/>
    <x v="23"/>
    <n v="6051"/>
    <n v="1394401"/>
    <n v="24078"/>
    <n v="1390368.6823952873"/>
    <n v="1097.7869144011636"/>
    <n v="1370323"/>
    <n v="2934.5306903114542"/>
    <s v="Favourable"/>
  </r>
  <r>
    <s v="PID2721"/>
    <x v="781"/>
    <x v="0"/>
    <x v="0"/>
    <x v="1"/>
    <x v="43"/>
    <n v="7792"/>
    <n v="1067042"/>
    <n v="33447"/>
    <n v="79942.309664027809"/>
    <n v="313142.84079329576"/>
    <n v="1033595"/>
    <n v="673956.84954267647"/>
    <s v="Favourable"/>
  </r>
  <r>
    <s v="PID3009"/>
    <x v="480"/>
    <x v="6"/>
    <x v="2"/>
    <x v="0"/>
    <x v="34"/>
    <n v="8062"/>
    <n v="1312693"/>
    <n v="10697"/>
    <n v="921470.83866904583"/>
    <n v="148722.65480960472"/>
    <n v="1301996"/>
    <n v="242499.50652134954"/>
    <s v="Favourable"/>
  </r>
  <r>
    <s v="PID4987"/>
    <x v="1538"/>
    <x v="6"/>
    <x v="2"/>
    <x v="2"/>
    <x v="25"/>
    <n v="9134"/>
    <n v="2445296"/>
    <n v="40591"/>
    <n v="27149.223493557063"/>
    <n v="775599.72200110496"/>
    <n v="2404705"/>
    <n v="1642547.054505338"/>
    <s v="Favourable"/>
  </r>
  <r>
    <s v="PID5739"/>
    <x v="535"/>
    <x v="0"/>
    <x v="0"/>
    <x v="0"/>
    <x v="41"/>
    <n v="7259"/>
    <n v="1538690"/>
    <n v="0"/>
    <n v="958868.1688813233"/>
    <n v="161750.1789608307"/>
    <n v="1538690"/>
    <n v="418071.65215784591"/>
    <s v="Favourable"/>
  </r>
  <r>
    <s v="PID6298"/>
    <x v="346"/>
    <x v="7"/>
    <x v="0"/>
    <x v="1"/>
    <x v="16"/>
    <n v="5656"/>
    <n v="2100148"/>
    <n v="13775"/>
    <n v="2043105.5200683484"/>
    <n v="375114.64104595437"/>
    <n v="2086373"/>
    <n v="-318072.16111430293"/>
    <s v="Adverse"/>
  </r>
  <r>
    <s v="PID6420"/>
    <x v="922"/>
    <x v="5"/>
    <x v="3"/>
    <x v="1"/>
    <x v="38"/>
    <n v="6841"/>
    <n v="400316"/>
    <n v="0"/>
    <n v="219396.55694565887"/>
    <n v="99993.675998356834"/>
    <n v="400316"/>
    <n v="80925.767055984295"/>
    <s v="Favourable"/>
  </r>
  <r>
    <s v="PID173"/>
    <x v="111"/>
    <x v="5"/>
    <x v="3"/>
    <x v="1"/>
    <x v="26"/>
    <n v="7344"/>
    <n v="1800750"/>
    <n v="33429"/>
    <n v="77291.024958171038"/>
    <n v="320168.39113825542"/>
    <n v="1767321"/>
    <n v="1403290.5839035735"/>
    <s v="Favourable"/>
  </r>
  <r>
    <s v="PID1292"/>
    <x v="920"/>
    <x v="6"/>
    <x v="2"/>
    <x v="0"/>
    <x v="14"/>
    <n v="5514"/>
    <n v="2058791"/>
    <n v="27446"/>
    <n v="808295.54065526975"/>
    <n v="258554.8009380794"/>
    <n v="2031345"/>
    <n v="991940.65840665088"/>
    <s v="Favourable"/>
  </r>
  <r>
    <s v="PID3307"/>
    <x v="1539"/>
    <x v="5"/>
    <x v="3"/>
    <x v="2"/>
    <x v="38"/>
    <n v="8882"/>
    <n v="940706"/>
    <n v="37539"/>
    <n v="434840.93742415035"/>
    <n v="151662.26357412929"/>
    <n v="903167"/>
    <n v="354202.79900172038"/>
    <s v="Favourable"/>
  </r>
  <r>
    <s v="PID4554"/>
    <x v="740"/>
    <x v="0"/>
    <x v="0"/>
    <x v="1"/>
    <x v="1"/>
    <n v="7452"/>
    <n v="2482256"/>
    <n v="71956"/>
    <n v="1521349.3335155102"/>
    <n v="750737.55515022203"/>
    <n v="2410300"/>
    <n v="210169.111334268"/>
    <s v="Favourable"/>
  </r>
  <r>
    <s v="PID4597"/>
    <x v="466"/>
    <x v="7"/>
    <x v="0"/>
    <x v="2"/>
    <x v="45"/>
    <n v="8630"/>
    <n v="452212"/>
    <n v="0"/>
    <n v="387366.24951617268"/>
    <n v="125762.70559350296"/>
    <n v="452212"/>
    <n v="-60916.955109675648"/>
    <s v="Adverse"/>
  </r>
  <r>
    <s v="PID181"/>
    <x v="161"/>
    <x v="6"/>
    <x v="2"/>
    <x v="2"/>
    <x v="1"/>
    <n v="7274"/>
    <n v="799803"/>
    <n v="48020"/>
    <n v="43953.21462031261"/>
    <n v="89768.231459298622"/>
    <n v="751783"/>
    <n v="666081.5539203888"/>
    <s v="Favourable"/>
  </r>
  <r>
    <s v="PID200"/>
    <x v="122"/>
    <x v="5"/>
    <x v="3"/>
    <x v="2"/>
    <x v="36"/>
    <n v="5737"/>
    <n v="2469292"/>
    <n v="27583"/>
    <n v="432935.98047896416"/>
    <n v="52490.263987954291"/>
    <n v="2441709"/>
    <n v="1983865.7555330815"/>
    <s v="Favourable"/>
  </r>
  <r>
    <s v="PID3433"/>
    <x v="432"/>
    <x v="6"/>
    <x v="2"/>
    <x v="2"/>
    <x v="14"/>
    <n v="6761"/>
    <n v="557674"/>
    <n v="0"/>
    <n v="536961.94131871872"/>
    <n v="133139.04000181388"/>
    <n v="557674"/>
    <n v="-112426.98132053262"/>
    <s v="Adverse"/>
  </r>
  <r>
    <s v="PID4585"/>
    <x v="917"/>
    <x v="7"/>
    <x v="0"/>
    <x v="0"/>
    <x v="9"/>
    <n v="9213"/>
    <n v="2235985"/>
    <n v="0"/>
    <n v="1258852.1262282047"/>
    <n v="466239.50989393843"/>
    <n v="2235985"/>
    <n v="510893.36387785687"/>
    <s v="Favourable"/>
  </r>
  <r>
    <s v="PID2052"/>
    <x v="1014"/>
    <x v="6"/>
    <x v="2"/>
    <x v="2"/>
    <x v="25"/>
    <n v="8686"/>
    <n v="1880644"/>
    <n v="36883"/>
    <n v="836644.94429878087"/>
    <n v="273222.56697962742"/>
    <n v="1843761"/>
    <n v="770776.48872159165"/>
    <s v="Favourable"/>
  </r>
  <r>
    <s v="PID2676"/>
    <x v="588"/>
    <x v="5"/>
    <x v="3"/>
    <x v="0"/>
    <x v="20"/>
    <n v="8345"/>
    <n v="2102082"/>
    <n v="51986"/>
    <n v="410631.32318387821"/>
    <n v="100182.07110555626"/>
    <n v="2050096"/>
    <n v="1591268.6057105656"/>
    <s v="Favourable"/>
  </r>
  <r>
    <s v="PID4476"/>
    <x v="81"/>
    <x v="6"/>
    <x v="2"/>
    <x v="0"/>
    <x v="14"/>
    <n v="5976"/>
    <n v="1354339"/>
    <n v="0"/>
    <n v="1299621.8706069787"/>
    <n v="410502.03504488169"/>
    <n v="1354339"/>
    <n v="-355784.9056518604"/>
    <s v="Adverse"/>
  </r>
  <r>
    <s v="PID5441"/>
    <x v="301"/>
    <x v="7"/>
    <x v="0"/>
    <x v="1"/>
    <x v="17"/>
    <n v="8965"/>
    <n v="1485992"/>
    <n v="29069"/>
    <n v="1474762.710909287"/>
    <n v="208552.64288523328"/>
    <n v="1456923"/>
    <n v="-197323.35379452026"/>
    <s v="Adverse"/>
  </r>
  <r>
    <s v="PID500"/>
    <x v="913"/>
    <x v="5"/>
    <x v="3"/>
    <x v="2"/>
    <x v="15"/>
    <n v="6552"/>
    <n v="424944"/>
    <n v="0"/>
    <n v="96922.417499501447"/>
    <n v="118993.82403849626"/>
    <n v="424944"/>
    <n v="209027.7584620023"/>
    <s v="Favourable"/>
  </r>
  <r>
    <s v="PID1445"/>
    <x v="689"/>
    <x v="6"/>
    <x v="2"/>
    <x v="1"/>
    <x v="36"/>
    <n v="5887"/>
    <n v="1505577"/>
    <n v="42507"/>
    <n v="503984.24944623065"/>
    <n v="154206.61850076777"/>
    <n v="1463070"/>
    <n v="847386.13205300155"/>
    <s v="Favourable"/>
  </r>
  <r>
    <s v="PID1469"/>
    <x v="554"/>
    <x v="7"/>
    <x v="0"/>
    <x v="1"/>
    <x v="45"/>
    <n v="7328"/>
    <n v="2127332"/>
    <n v="0"/>
    <n v="2090191.2353207618"/>
    <n v="396446.96278465778"/>
    <n v="2127332"/>
    <n v="-359306.19810541952"/>
    <s v="Adverse"/>
  </r>
  <r>
    <s v="PID4259"/>
    <x v="1540"/>
    <x v="6"/>
    <x v="2"/>
    <x v="0"/>
    <x v="32"/>
    <n v="7849"/>
    <n v="503049"/>
    <n v="39476"/>
    <n v="358134.75532506325"/>
    <n v="139232.92907587637"/>
    <n v="463573"/>
    <n v="5681.3155990603846"/>
    <s v="Favourable"/>
  </r>
  <r>
    <s v="PID2120"/>
    <x v="721"/>
    <x v="6"/>
    <x v="2"/>
    <x v="1"/>
    <x v="41"/>
    <n v="6266"/>
    <n v="1362197"/>
    <n v="0"/>
    <n v="554918.7775043447"/>
    <n v="69251.747445664296"/>
    <n v="1362197"/>
    <n v="738026.47504999104"/>
    <s v="Favourable"/>
  </r>
  <r>
    <s v="PID2389"/>
    <x v="157"/>
    <x v="6"/>
    <x v="2"/>
    <x v="0"/>
    <x v="21"/>
    <n v="9341"/>
    <n v="839042"/>
    <n v="99682"/>
    <n v="477334.9829202714"/>
    <n v="243931.07654128585"/>
    <n v="739360"/>
    <n v="117775.94053844269"/>
    <s v="Favourable"/>
  </r>
  <r>
    <s v="PID1199"/>
    <x v="1254"/>
    <x v="0"/>
    <x v="0"/>
    <x v="0"/>
    <x v="3"/>
    <n v="5968"/>
    <n v="1200415"/>
    <n v="34888"/>
    <n v="555202.30387739756"/>
    <n v="131621.88387989567"/>
    <n v="1165527"/>
    <n v="513590.81224270677"/>
    <s v="Favourable"/>
  </r>
  <r>
    <s v="PID2162"/>
    <x v="1108"/>
    <x v="6"/>
    <x v="2"/>
    <x v="0"/>
    <x v="13"/>
    <n v="9044"/>
    <n v="1040322"/>
    <n v="24226"/>
    <n v="383218.52223426377"/>
    <n v="317181.85857874848"/>
    <n v="1016096"/>
    <n v="339921.61918698775"/>
    <s v="Favourable"/>
  </r>
  <r>
    <s v="PID4108"/>
    <x v="367"/>
    <x v="5"/>
    <x v="3"/>
    <x v="0"/>
    <x v="41"/>
    <n v="9310"/>
    <n v="2215803"/>
    <n v="20881"/>
    <n v="24997.673260824897"/>
    <n v="105334.62152999338"/>
    <n v="2194922"/>
    <n v="2085470.7052091816"/>
    <s v="Favourable"/>
  </r>
  <r>
    <s v="PID643"/>
    <x v="373"/>
    <x v="6"/>
    <x v="2"/>
    <x v="1"/>
    <x v="25"/>
    <n v="7810"/>
    <n v="1944930"/>
    <n v="45593"/>
    <n v="1693383.7213666798"/>
    <n v="253542.14275052282"/>
    <n v="1899337"/>
    <n v="-1995.8641172025818"/>
    <s v="Adverse"/>
  </r>
  <r>
    <s v="PID2645"/>
    <x v="1454"/>
    <x v="0"/>
    <x v="0"/>
    <x v="2"/>
    <x v="5"/>
    <n v="6082"/>
    <n v="647014"/>
    <n v="23571"/>
    <n v="200532.9051577129"/>
    <n v="7044.0457492461874"/>
    <n v="623443"/>
    <n v="439437.04909304087"/>
    <s v="Favourable"/>
  </r>
  <r>
    <s v="PID5624"/>
    <x v="1417"/>
    <x v="7"/>
    <x v="0"/>
    <x v="2"/>
    <x v="46"/>
    <n v="6154"/>
    <n v="2281712"/>
    <n v="46934"/>
    <n v="1711905.9210943016"/>
    <n v="751003.31914192636"/>
    <n v="2234778"/>
    <n v="-181197.24023622787"/>
    <s v="Adverse"/>
  </r>
  <r>
    <s v="PID6453"/>
    <x v="1319"/>
    <x v="7"/>
    <x v="0"/>
    <x v="1"/>
    <x v="3"/>
    <n v="5552"/>
    <n v="2146105"/>
    <n v="0"/>
    <n v="1165435.8331131206"/>
    <n v="331545.11667099985"/>
    <n v="2146105"/>
    <n v="649124.05021587946"/>
    <s v="Favourable"/>
  </r>
  <r>
    <s v="PID517"/>
    <x v="387"/>
    <x v="0"/>
    <x v="0"/>
    <x v="2"/>
    <x v="20"/>
    <n v="7029"/>
    <n v="2119962"/>
    <n v="45714"/>
    <n v="718102.924136266"/>
    <n v="439210.34299702308"/>
    <n v="2074248"/>
    <n v="962648.73286671098"/>
    <s v="Favourable"/>
  </r>
  <r>
    <s v="PID1280"/>
    <x v="835"/>
    <x v="0"/>
    <x v="0"/>
    <x v="0"/>
    <x v="8"/>
    <n v="9424"/>
    <n v="895166"/>
    <n v="0"/>
    <n v="453322.02482928371"/>
    <n v="240223.5827162163"/>
    <n v="895166"/>
    <n v="201620.39245449996"/>
    <s v="Favourable"/>
  </r>
  <r>
    <s v="PID2943"/>
    <x v="880"/>
    <x v="6"/>
    <x v="2"/>
    <x v="0"/>
    <x v="19"/>
    <n v="7162"/>
    <n v="2030984"/>
    <n v="0"/>
    <n v="1715392.1851879989"/>
    <n v="506077.62065142259"/>
    <n v="2030984"/>
    <n v="-190485.80583942169"/>
    <s v="Adverse"/>
  </r>
  <r>
    <s v="PID6033"/>
    <x v="1119"/>
    <x v="7"/>
    <x v="0"/>
    <x v="0"/>
    <x v="45"/>
    <n v="8557"/>
    <n v="1454800"/>
    <n v="21552"/>
    <n v="346819.41018666455"/>
    <n v="169431.66846767525"/>
    <n v="1433248"/>
    <n v="938548.92134566023"/>
    <s v="Favourable"/>
  </r>
  <r>
    <s v="PID1770"/>
    <x v="451"/>
    <x v="6"/>
    <x v="2"/>
    <x v="1"/>
    <x v="20"/>
    <n v="6005"/>
    <n v="1410977"/>
    <n v="45530"/>
    <n v="505170.6738061292"/>
    <n v="431836.34021797584"/>
    <n v="1365447"/>
    <n v="473969.98597589496"/>
    <s v="Favourable"/>
  </r>
  <r>
    <s v="PID4630"/>
    <x v="667"/>
    <x v="7"/>
    <x v="0"/>
    <x v="0"/>
    <x v="0"/>
    <n v="5913"/>
    <n v="662609"/>
    <n v="54262"/>
    <n v="147828.790570399"/>
    <n v="204726.77160049343"/>
    <n v="608347"/>
    <n v="310053.43782910757"/>
    <s v="Favourable"/>
  </r>
  <r>
    <s v="PID109"/>
    <x v="976"/>
    <x v="0"/>
    <x v="0"/>
    <x v="2"/>
    <x v="42"/>
    <n v="5540"/>
    <n v="1330191"/>
    <n v="36812"/>
    <n v="365220.6763419889"/>
    <n v="411270.6571174183"/>
    <n v="1293379"/>
    <n v="553699.66654059279"/>
    <s v="Favourable"/>
  </r>
  <r>
    <s v="PID677"/>
    <x v="1541"/>
    <x v="5"/>
    <x v="3"/>
    <x v="1"/>
    <x v="31"/>
    <n v="6873"/>
    <n v="2067283"/>
    <n v="85157"/>
    <n v="1068160.5062300323"/>
    <n v="478046.13230103074"/>
    <n v="1982126"/>
    <n v="521076.36146893702"/>
    <s v="Favourable"/>
  </r>
  <r>
    <s v="PID2439"/>
    <x v="239"/>
    <x v="6"/>
    <x v="2"/>
    <x v="1"/>
    <x v="10"/>
    <n v="8428"/>
    <n v="1709137"/>
    <n v="24757"/>
    <n v="908930.15976590372"/>
    <n v="155964.98288836353"/>
    <n v="1684380"/>
    <n v="644241.85734573286"/>
    <s v="Favourable"/>
  </r>
  <r>
    <s v="PID3819"/>
    <x v="916"/>
    <x v="0"/>
    <x v="0"/>
    <x v="1"/>
    <x v="18"/>
    <n v="8330"/>
    <n v="2228420"/>
    <n v="28889"/>
    <n v="2144628.6034234297"/>
    <n v="134514.91923415373"/>
    <n v="2199531"/>
    <n v="-50723.522657583468"/>
    <s v="Adverse"/>
  </r>
  <r>
    <s v="PID5177"/>
    <x v="569"/>
    <x v="5"/>
    <x v="3"/>
    <x v="2"/>
    <x v="3"/>
    <n v="8041"/>
    <n v="2386489"/>
    <n v="43006"/>
    <n v="1632158.4408943679"/>
    <n v="184688.95406645405"/>
    <n v="2343483"/>
    <n v="569641.60503917816"/>
    <s v="Favourable"/>
  </r>
  <r>
    <s v="PID5673"/>
    <x v="1004"/>
    <x v="6"/>
    <x v="2"/>
    <x v="2"/>
    <x v="13"/>
    <n v="7438"/>
    <n v="1432193"/>
    <n v="0"/>
    <n v="36706.76659321435"/>
    <n v="191005.20045175104"/>
    <n v="1432193"/>
    <n v="1204481.0329550346"/>
    <s v="Favourable"/>
  </r>
  <r>
    <s v="PID6081"/>
    <x v="1542"/>
    <x v="6"/>
    <x v="2"/>
    <x v="1"/>
    <x v="3"/>
    <n v="9056"/>
    <n v="1277948"/>
    <n v="95388"/>
    <n v="367219.01172641589"/>
    <n v="19774.747786359269"/>
    <n v="1182560"/>
    <n v="890954.24048722489"/>
    <s v="Favourable"/>
  </r>
  <r>
    <s v="PID997"/>
    <x v="208"/>
    <x v="0"/>
    <x v="0"/>
    <x v="0"/>
    <x v="34"/>
    <n v="9328"/>
    <n v="1421398"/>
    <n v="56240"/>
    <n v="245324.20343481642"/>
    <n v="454564.20786717889"/>
    <n v="1365158"/>
    <n v="721509.58869800472"/>
    <s v="Favourable"/>
  </r>
  <r>
    <s v="PID2231"/>
    <x v="1229"/>
    <x v="6"/>
    <x v="2"/>
    <x v="0"/>
    <x v="41"/>
    <n v="7574"/>
    <n v="1021592"/>
    <n v="52196"/>
    <n v="755417.07338104164"/>
    <n v="277152.79197769787"/>
    <n v="969396"/>
    <n v="-10977.865358739509"/>
    <s v="Adverse"/>
  </r>
  <r>
    <s v="PID4191"/>
    <x v="1496"/>
    <x v="6"/>
    <x v="2"/>
    <x v="2"/>
    <x v="42"/>
    <n v="7539"/>
    <n v="960714"/>
    <n v="18350"/>
    <n v="402256.62289753626"/>
    <n v="43780.947732688161"/>
    <n v="942364"/>
    <n v="514676.42936977558"/>
    <s v="Favourable"/>
  </r>
  <r>
    <s v="PID2717"/>
    <x v="938"/>
    <x v="6"/>
    <x v="2"/>
    <x v="0"/>
    <x v="7"/>
    <n v="8900"/>
    <n v="1411696"/>
    <n v="0"/>
    <n v="446441.79130788648"/>
    <n v="48553.994592967887"/>
    <n v="1411696"/>
    <n v="916700.21409914561"/>
    <s v="Favourable"/>
  </r>
  <r>
    <s v="PID4093"/>
    <x v="321"/>
    <x v="7"/>
    <x v="0"/>
    <x v="1"/>
    <x v="3"/>
    <n v="6332"/>
    <n v="1185522"/>
    <n v="0"/>
    <n v="579019.67191864771"/>
    <n v="308751.45171521389"/>
    <n v="1185522"/>
    <n v="297750.87636613846"/>
    <s v="Favourable"/>
  </r>
  <r>
    <s v="PID5342"/>
    <x v="1098"/>
    <x v="6"/>
    <x v="2"/>
    <x v="0"/>
    <x v="0"/>
    <n v="6545"/>
    <n v="2390920"/>
    <n v="55515"/>
    <n v="1816004.3858004613"/>
    <n v="78371.961103367998"/>
    <n v="2335405"/>
    <n v="496543.65309617063"/>
    <s v="Favourable"/>
  </r>
  <r>
    <s v="PID580"/>
    <x v="307"/>
    <x v="6"/>
    <x v="2"/>
    <x v="0"/>
    <x v="17"/>
    <n v="6161"/>
    <n v="299720"/>
    <n v="37013"/>
    <n v="158397.42901561232"/>
    <n v="84091.410885830948"/>
    <n v="262707"/>
    <n v="57231.16009855672"/>
    <s v="Favourable"/>
  </r>
  <r>
    <s v="PID1171"/>
    <x v="1042"/>
    <x v="7"/>
    <x v="0"/>
    <x v="2"/>
    <x v="21"/>
    <n v="7767"/>
    <n v="924243"/>
    <n v="59766"/>
    <n v="866752.00252377149"/>
    <n v="50051.777180096338"/>
    <n v="864477"/>
    <n v="7439.2202961321454"/>
    <s v="Favourable"/>
  </r>
  <r>
    <s v="PID1350"/>
    <x v="94"/>
    <x v="0"/>
    <x v="0"/>
    <x v="2"/>
    <x v="23"/>
    <n v="8616"/>
    <n v="1277303"/>
    <n v="21784"/>
    <n v="949273.92688340356"/>
    <n v="241564.00168614983"/>
    <n v="1255519"/>
    <n v="86465.07143044658"/>
    <s v="Favourable"/>
  </r>
  <r>
    <s v="PID3854"/>
    <x v="665"/>
    <x v="6"/>
    <x v="2"/>
    <x v="1"/>
    <x v="45"/>
    <n v="5789"/>
    <n v="555221"/>
    <n v="0"/>
    <n v="315165.7423874769"/>
    <n v="120632.86066282418"/>
    <n v="555221"/>
    <n v="119422.39694969892"/>
    <s v="Favourable"/>
  </r>
  <r>
    <s v="PID2725"/>
    <x v="1191"/>
    <x v="0"/>
    <x v="0"/>
    <x v="0"/>
    <x v="16"/>
    <n v="8720"/>
    <n v="375918"/>
    <n v="81101"/>
    <n v="104718.99238965358"/>
    <n v="35894.160505346241"/>
    <n v="294817"/>
    <n v="235304.84710500017"/>
    <s v="Favourable"/>
  </r>
  <r>
    <s v="PID4506"/>
    <x v="1338"/>
    <x v="0"/>
    <x v="0"/>
    <x v="2"/>
    <x v="41"/>
    <n v="7055"/>
    <n v="1967390"/>
    <n v="13893"/>
    <n v="768129.00582479953"/>
    <n v="465934.62184645684"/>
    <n v="1953497"/>
    <n v="733326.37232874357"/>
    <s v="Favourable"/>
  </r>
  <r>
    <s v="PID6107"/>
    <x v="1012"/>
    <x v="6"/>
    <x v="2"/>
    <x v="2"/>
    <x v="29"/>
    <n v="6518"/>
    <n v="1110355"/>
    <n v="28941"/>
    <n v="230372.72440149731"/>
    <n v="31507.930292790024"/>
    <n v="1081414"/>
    <n v="848474.34530571266"/>
    <s v="Favourable"/>
  </r>
  <r>
    <s v="PID6148"/>
    <x v="521"/>
    <x v="0"/>
    <x v="0"/>
    <x v="0"/>
    <x v="32"/>
    <n v="6292"/>
    <n v="463267"/>
    <n v="56835"/>
    <n v="96725.113217443562"/>
    <n v="125176.32261028168"/>
    <n v="406432"/>
    <n v="241365.56417227475"/>
    <s v="Favourable"/>
  </r>
  <r>
    <s v="PID1058"/>
    <x v="1351"/>
    <x v="5"/>
    <x v="3"/>
    <x v="0"/>
    <x v="34"/>
    <n v="7875"/>
    <n v="667380"/>
    <n v="28449"/>
    <n v="578103.27997564664"/>
    <n v="84485.504089493334"/>
    <n v="638931"/>
    <n v="4791.2159348600544"/>
    <s v="Favourable"/>
  </r>
  <r>
    <s v="PID4650"/>
    <x v="523"/>
    <x v="6"/>
    <x v="2"/>
    <x v="1"/>
    <x v="18"/>
    <n v="7050"/>
    <n v="1409132"/>
    <n v="49680"/>
    <n v="994849.99536530697"/>
    <n v="295932.40657226363"/>
    <n v="1359452"/>
    <n v="118349.59806242934"/>
    <s v="Favourable"/>
  </r>
  <r>
    <s v="PID781"/>
    <x v="641"/>
    <x v="5"/>
    <x v="3"/>
    <x v="1"/>
    <x v="0"/>
    <n v="7438"/>
    <n v="1599739"/>
    <n v="40847"/>
    <n v="486740.7334237746"/>
    <n v="505595.32246358105"/>
    <n v="1558892"/>
    <n v="607402.9441126443"/>
    <s v="Favourable"/>
  </r>
  <r>
    <s v="PID1356"/>
    <x v="309"/>
    <x v="0"/>
    <x v="0"/>
    <x v="1"/>
    <x v="10"/>
    <n v="7298"/>
    <n v="527366"/>
    <n v="0"/>
    <n v="390914.94923438499"/>
    <n v="133631.85617782781"/>
    <n v="527366"/>
    <n v="2819.1945877871476"/>
    <s v="Favourable"/>
  </r>
  <r>
    <s v="PID1671"/>
    <x v="910"/>
    <x v="7"/>
    <x v="0"/>
    <x v="2"/>
    <x v="38"/>
    <n v="8372"/>
    <n v="1561378"/>
    <n v="39723"/>
    <n v="685063.6506139494"/>
    <n v="325218.3436291698"/>
    <n v="1521655"/>
    <n v="551096.00575688086"/>
    <s v="Favourable"/>
  </r>
  <r>
    <s v="PID3610"/>
    <x v="1408"/>
    <x v="7"/>
    <x v="0"/>
    <x v="0"/>
    <x v="16"/>
    <n v="6736"/>
    <n v="2329649"/>
    <n v="35422"/>
    <n v="54052.791788576971"/>
    <n v="174145.82654392987"/>
    <n v="2294227"/>
    <n v="2101450.3816674929"/>
    <s v="Favourable"/>
  </r>
  <r>
    <s v="PID4231"/>
    <x v="367"/>
    <x v="7"/>
    <x v="0"/>
    <x v="1"/>
    <x v="45"/>
    <n v="8138"/>
    <n v="2152875"/>
    <n v="23067"/>
    <n v="2061385.5741144726"/>
    <n v="501143.65955532755"/>
    <n v="2129808"/>
    <n v="-409654.23366980022"/>
    <s v="Adverse"/>
  </r>
  <r>
    <s v="PID5362"/>
    <x v="778"/>
    <x v="7"/>
    <x v="0"/>
    <x v="2"/>
    <x v="40"/>
    <n v="8844"/>
    <n v="873101"/>
    <n v="0"/>
    <n v="769932.85941389599"/>
    <n v="146671.81806505501"/>
    <n v="873101"/>
    <n v="-43503.677478950936"/>
    <s v="Adverse"/>
  </r>
  <r>
    <s v="PID2852"/>
    <x v="625"/>
    <x v="5"/>
    <x v="3"/>
    <x v="2"/>
    <x v="21"/>
    <n v="7469"/>
    <n v="1295847"/>
    <n v="46892"/>
    <n v="1132896.033476603"/>
    <n v="290598.63709213107"/>
    <n v="1248955"/>
    <n v="-127647.67056873394"/>
    <s v="Adverse"/>
  </r>
  <r>
    <s v="PID5954"/>
    <x v="843"/>
    <x v="6"/>
    <x v="2"/>
    <x v="0"/>
    <x v="12"/>
    <n v="7811"/>
    <n v="265475"/>
    <n v="99160"/>
    <n v="104915.00698556233"/>
    <n v="59028.698690942481"/>
    <n v="166315"/>
    <n v="101531.29432349518"/>
    <s v="Favourable"/>
  </r>
  <r>
    <s v="PID6078"/>
    <x v="98"/>
    <x v="0"/>
    <x v="0"/>
    <x v="2"/>
    <x v="1"/>
    <n v="6864"/>
    <n v="1464522"/>
    <n v="0"/>
    <n v="971836.48697155318"/>
    <n v="75573.940038004555"/>
    <n v="1464522"/>
    <n v="417111.57299044228"/>
    <s v="Favourable"/>
  </r>
  <r>
    <s v="PID483"/>
    <x v="1349"/>
    <x v="5"/>
    <x v="3"/>
    <x v="1"/>
    <x v="26"/>
    <n v="8838"/>
    <n v="1425075"/>
    <n v="34441"/>
    <n v="1076226.4111828487"/>
    <n v="249748.2910314718"/>
    <n v="1390634"/>
    <n v="99100.297785679344"/>
    <s v="Favourable"/>
  </r>
  <r>
    <s v="PID2681"/>
    <x v="1147"/>
    <x v="7"/>
    <x v="0"/>
    <x v="0"/>
    <x v="5"/>
    <n v="6408"/>
    <n v="740653"/>
    <n v="54208"/>
    <n v="626220.99417068087"/>
    <n v="39360.070997897936"/>
    <n v="686445"/>
    <n v="75071.93483142124"/>
    <s v="Favourable"/>
  </r>
  <r>
    <s v="PID5861"/>
    <x v="444"/>
    <x v="0"/>
    <x v="0"/>
    <x v="1"/>
    <x v="2"/>
    <n v="5518"/>
    <n v="1556338"/>
    <n v="36808"/>
    <n v="1199585.6508153854"/>
    <n v="330464.05561045505"/>
    <n v="1519530"/>
    <n v="26288.293574159499"/>
    <s v="Favourable"/>
  </r>
  <r>
    <s v="PID5877"/>
    <x v="1093"/>
    <x v="0"/>
    <x v="0"/>
    <x v="2"/>
    <x v="8"/>
    <n v="6334"/>
    <n v="258020"/>
    <n v="55094"/>
    <n v="153881.56319957026"/>
    <n v="8574.4664825026466"/>
    <n v="202926"/>
    <n v="95563.970317927102"/>
    <s v="Favourable"/>
  </r>
  <r>
    <s v="PID6220"/>
    <x v="37"/>
    <x v="7"/>
    <x v="0"/>
    <x v="2"/>
    <x v="39"/>
    <n v="5619"/>
    <n v="1913124"/>
    <n v="12254"/>
    <n v="204195.19816628646"/>
    <n v="509009.6881250164"/>
    <n v="1900870"/>
    <n v="1199919.1137086973"/>
    <s v="Favourable"/>
  </r>
  <r>
    <s v="PID305"/>
    <x v="1503"/>
    <x v="7"/>
    <x v="0"/>
    <x v="1"/>
    <x v="46"/>
    <n v="5783"/>
    <n v="1281996"/>
    <n v="16183"/>
    <n v="1018243.4035138298"/>
    <n v="395238.3308510193"/>
    <n v="1265813"/>
    <n v="-131485.73436484905"/>
    <s v="Adverse"/>
  </r>
  <r>
    <s v="PID2084"/>
    <x v="155"/>
    <x v="0"/>
    <x v="0"/>
    <x v="2"/>
    <x v="13"/>
    <n v="7483"/>
    <n v="285133"/>
    <n v="37011"/>
    <n v="195952.71145635936"/>
    <n v="41761.088359448499"/>
    <n v="248122"/>
    <n v="47419.20018419213"/>
    <s v="Favourable"/>
  </r>
  <r>
    <s v="PID2775"/>
    <x v="1498"/>
    <x v="6"/>
    <x v="2"/>
    <x v="2"/>
    <x v="33"/>
    <n v="6424"/>
    <n v="2049105"/>
    <n v="58615"/>
    <n v="79341.50671335496"/>
    <n v="383907.81451983872"/>
    <n v="1990490"/>
    <n v="1585855.6787668064"/>
    <s v="Favourable"/>
  </r>
  <r>
    <s v="PID3650"/>
    <x v="1360"/>
    <x v="5"/>
    <x v="3"/>
    <x v="1"/>
    <x v="18"/>
    <n v="8879"/>
    <n v="623225"/>
    <n v="10239"/>
    <n v="529102.89152259682"/>
    <n v="27177.848505531594"/>
    <n v="612986"/>
    <n v="66944.259971871623"/>
    <s v="Favourable"/>
  </r>
  <r>
    <s v="PID703"/>
    <x v="303"/>
    <x v="6"/>
    <x v="2"/>
    <x v="0"/>
    <x v="38"/>
    <n v="9047"/>
    <n v="1096916"/>
    <n v="0"/>
    <n v="1096105.0989144268"/>
    <n v="75889.496076861644"/>
    <n v="1096916"/>
    <n v="-75078.594991288381"/>
    <s v="Adverse"/>
  </r>
  <r>
    <s v="PID804"/>
    <x v="305"/>
    <x v="7"/>
    <x v="0"/>
    <x v="1"/>
    <x v="45"/>
    <n v="8729"/>
    <n v="1518518"/>
    <n v="0"/>
    <n v="1037081.7736669286"/>
    <n v="399202.99186231341"/>
    <n v="1518518"/>
    <n v="82233.234470757889"/>
    <s v="Favourable"/>
  </r>
  <r>
    <s v="PID2407"/>
    <x v="285"/>
    <x v="5"/>
    <x v="3"/>
    <x v="2"/>
    <x v="18"/>
    <n v="9238"/>
    <n v="1679048"/>
    <n v="0"/>
    <n v="1646339.6404455369"/>
    <n v="193493.10762321323"/>
    <n v="1679048"/>
    <n v="-160784.74806875014"/>
    <s v="Adverse"/>
  </r>
  <r>
    <s v="PID2892"/>
    <x v="1432"/>
    <x v="5"/>
    <x v="3"/>
    <x v="1"/>
    <x v="12"/>
    <n v="8160"/>
    <n v="2278480"/>
    <n v="55732"/>
    <n v="1771846.0702122499"/>
    <n v="586437.79328783823"/>
    <n v="2222748"/>
    <n v="-79803.863500087988"/>
    <s v="Adverse"/>
  </r>
  <r>
    <s v="PID2932"/>
    <x v="32"/>
    <x v="6"/>
    <x v="2"/>
    <x v="2"/>
    <x v="34"/>
    <n v="7850"/>
    <n v="550389"/>
    <n v="57397"/>
    <n v="262607.48431422381"/>
    <n v="77469.56597774064"/>
    <n v="492992"/>
    <n v="210311.94970803556"/>
    <s v="Favourable"/>
  </r>
  <r>
    <s v="PID6036"/>
    <x v="256"/>
    <x v="7"/>
    <x v="0"/>
    <x v="1"/>
    <x v="43"/>
    <n v="5603"/>
    <n v="888548"/>
    <n v="49055"/>
    <n v="442313.74405890174"/>
    <n v="263074.45166045096"/>
    <n v="839493"/>
    <n v="183159.80428064731"/>
    <s v="Favourable"/>
  </r>
  <r>
    <s v="PID1207"/>
    <x v="247"/>
    <x v="7"/>
    <x v="0"/>
    <x v="0"/>
    <x v="2"/>
    <n v="6533"/>
    <n v="2499628"/>
    <n v="0"/>
    <n v="2092018.2806108918"/>
    <n v="799340.84500008693"/>
    <n v="2499628"/>
    <n v="-391731.12561097881"/>
    <s v="Adverse"/>
  </r>
  <r>
    <s v="PID2364"/>
    <x v="852"/>
    <x v="7"/>
    <x v="0"/>
    <x v="1"/>
    <x v="19"/>
    <n v="5592"/>
    <n v="2115147"/>
    <n v="48925"/>
    <n v="2014625.779044548"/>
    <n v="518308.56973549497"/>
    <n v="2066222"/>
    <n v="-417787.34878004296"/>
    <s v="Adverse"/>
  </r>
  <r>
    <s v="PID2726"/>
    <x v="1086"/>
    <x v="6"/>
    <x v="2"/>
    <x v="1"/>
    <x v="24"/>
    <n v="7671"/>
    <n v="1386179"/>
    <n v="45153"/>
    <n v="1264433.7833463619"/>
    <n v="274117.54303226998"/>
    <n v="1341026"/>
    <n v="-152372.32637863187"/>
    <s v="Adverse"/>
  </r>
  <r>
    <s v="PID129"/>
    <x v="123"/>
    <x v="6"/>
    <x v="2"/>
    <x v="1"/>
    <x v="37"/>
    <n v="5931"/>
    <n v="356736"/>
    <n v="0"/>
    <n v="142795.56435684519"/>
    <n v="40496.883114799813"/>
    <n v="356736"/>
    <n v="173443.55252835498"/>
    <s v="Favourable"/>
  </r>
  <r>
    <s v="PID5234"/>
    <x v="520"/>
    <x v="6"/>
    <x v="2"/>
    <x v="2"/>
    <x v="20"/>
    <n v="8547"/>
    <n v="2136666"/>
    <n v="15707"/>
    <n v="1687655.6299108539"/>
    <n v="656837.81165496551"/>
    <n v="2120959"/>
    <n v="-207827.44156581955"/>
    <s v="Adverse"/>
  </r>
  <r>
    <s v="PID4613"/>
    <x v="503"/>
    <x v="7"/>
    <x v="0"/>
    <x v="1"/>
    <x v="26"/>
    <n v="8033"/>
    <n v="626778"/>
    <n v="43411"/>
    <n v="72799.643653169071"/>
    <n v="124272.18490290926"/>
    <n v="583367"/>
    <n v="429706.17144392169"/>
    <s v="Favourable"/>
  </r>
  <r>
    <s v="PID5063"/>
    <x v="423"/>
    <x v="5"/>
    <x v="3"/>
    <x v="2"/>
    <x v="2"/>
    <n v="6127"/>
    <n v="1005976"/>
    <n v="26068"/>
    <n v="697426.42262881179"/>
    <n v="326296.21153804776"/>
    <n v="979908"/>
    <n v="-17746.634166859556"/>
    <s v="Adverse"/>
  </r>
  <r>
    <s v="PID5702"/>
    <x v="719"/>
    <x v="5"/>
    <x v="3"/>
    <x v="0"/>
    <x v="45"/>
    <n v="9154"/>
    <n v="2080873"/>
    <n v="39669"/>
    <n v="1300189.6104285365"/>
    <n v="650444.16266945505"/>
    <n v="2041204"/>
    <n v="130239.22690200852"/>
    <s v="Favourable"/>
  </r>
  <r>
    <s v="PID6265"/>
    <x v="186"/>
    <x v="5"/>
    <x v="3"/>
    <x v="0"/>
    <x v="14"/>
    <n v="7318"/>
    <n v="547191"/>
    <n v="0"/>
    <n v="328245.71504662436"/>
    <n v="2415.8920293557289"/>
    <n v="547191"/>
    <n v="216529.39292401989"/>
    <s v="Favourable"/>
  </r>
  <r>
    <s v="PID1149"/>
    <x v="1543"/>
    <x v="7"/>
    <x v="0"/>
    <x v="0"/>
    <x v="42"/>
    <n v="8048"/>
    <n v="1330660"/>
    <n v="42405"/>
    <n v="1259297.0997373862"/>
    <n v="209649.23938447249"/>
    <n v="1288255"/>
    <n v="-138286.33912185859"/>
    <s v="Adverse"/>
  </r>
  <r>
    <s v="PID1418"/>
    <x v="760"/>
    <x v="7"/>
    <x v="0"/>
    <x v="0"/>
    <x v="20"/>
    <n v="8042"/>
    <n v="1894891"/>
    <n v="20530"/>
    <n v="386218.69666211697"/>
    <n v="18364.699824837855"/>
    <n v="1874361"/>
    <n v="1490307.6035130452"/>
    <s v="Favourable"/>
  </r>
  <r>
    <s v="PID1995"/>
    <x v="1275"/>
    <x v="7"/>
    <x v="0"/>
    <x v="1"/>
    <x v="39"/>
    <n v="8853"/>
    <n v="1848710"/>
    <n v="0"/>
    <n v="721846.60880437004"/>
    <n v="554908.627665443"/>
    <n v="1848710"/>
    <n v="571954.76353018684"/>
    <s v="Favourable"/>
  </r>
  <r>
    <s v="PID3007"/>
    <x v="1041"/>
    <x v="6"/>
    <x v="2"/>
    <x v="1"/>
    <x v="24"/>
    <n v="5949"/>
    <n v="2438493"/>
    <n v="36177"/>
    <n v="842482.03174762323"/>
    <n v="537997.8492690284"/>
    <n v="2402316"/>
    <n v="1058013.1189833484"/>
    <s v="Favourable"/>
  </r>
  <r>
    <s v="PID2300"/>
    <x v="272"/>
    <x v="6"/>
    <x v="2"/>
    <x v="0"/>
    <x v="26"/>
    <n v="5570"/>
    <n v="834115"/>
    <n v="17457"/>
    <n v="271608.91637222393"/>
    <n v="274676.82663111336"/>
    <n v="816658"/>
    <n v="287829.25699666271"/>
    <s v="Favourable"/>
  </r>
  <r>
    <s v="PID711"/>
    <x v="531"/>
    <x v="5"/>
    <x v="3"/>
    <x v="0"/>
    <x v="10"/>
    <n v="8113"/>
    <n v="639708"/>
    <n v="0"/>
    <n v="391050.25899009249"/>
    <n v="146245.67185084941"/>
    <n v="639708"/>
    <n v="102412.06915905816"/>
    <s v="Favourable"/>
  </r>
  <r>
    <s v="PID1794"/>
    <x v="973"/>
    <x v="6"/>
    <x v="2"/>
    <x v="2"/>
    <x v="1"/>
    <n v="7465"/>
    <n v="964314"/>
    <n v="49615"/>
    <n v="774395.99424154835"/>
    <n v="271109.51085768611"/>
    <n v="914699"/>
    <n v="-81191.505099234404"/>
    <s v="Adverse"/>
  </r>
  <r>
    <s v="PID4921"/>
    <x v="1119"/>
    <x v="7"/>
    <x v="0"/>
    <x v="2"/>
    <x v="19"/>
    <n v="8770"/>
    <n v="815371"/>
    <n v="20324"/>
    <n v="312559.03575141187"/>
    <n v="71833.601839234325"/>
    <n v="795047"/>
    <n v="430978.36240935384"/>
    <s v="Favourable"/>
  </r>
  <r>
    <s v="PID3702"/>
    <x v="619"/>
    <x v="6"/>
    <x v="2"/>
    <x v="0"/>
    <x v="28"/>
    <n v="6128"/>
    <n v="556337"/>
    <n v="19347"/>
    <n v="467990.41134509258"/>
    <n v="112559.89430005824"/>
    <n v="536990"/>
    <n v="-24213.305645150831"/>
    <s v="Adverse"/>
  </r>
  <r>
    <s v="PID2074"/>
    <x v="393"/>
    <x v="5"/>
    <x v="3"/>
    <x v="0"/>
    <x v="20"/>
    <n v="5970"/>
    <n v="1547946"/>
    <n v="0"/>
    <n v="900414.46904701751"/>
    <n v="328562.19471653522"/>
    <n v="1547946"/>
    <n v="318969.33623644733"/>
    <s v="Favourable"/>
  </r>
  <r>
    <s v="PID5114"/>
    <x v="425"/>
    <x v="6"/>
    <x v="2"/>
    <x v="0"/>
    <x v="35"/>
    <n v="8380"/>
    <n v="269527"/>
    <n v="53713"/>
    <n v="52146.579102063901"/>
    <n v="34283.33287255685"/>
    <n v="215814"/>
    <n v="183097.08802537926"/>
    <s v="Favourable"/>
  </r>
  <r>
    <s v="PID3478"/>
    <x v="685"/>
    <x v="0"/>
    <x v="0"/>
    <x v="1"/>
    <x v="17"/>
    <n v="5861"/>
    <n v="458167"/>
    <n v="52695"/>
    <n v="327899.94229781686"/>
    <n v="69105.20806750562"/>
    <n v="405472"/>
    <n v="61161.849634677521"/>
    <s v="Favourable"/>
  </r>
  <r>
    <s v="PID5197"/>
    <x v="1137"/>
    <x v="7"/>
    <x v="0"/>
    <x v="0"/>
    <x v="33"/>
    <n v="6990"/>
    <n v="2317833"/>
    <n v="18965"/>
    <n v="536854.7929860705"/>
    <n v="31717.346650473595"/>
    <n v="2298868"/>
    <n v="1749260.860363456"/>
    <s v="Favourable"/>
  </r>
  <r>
    <s v="PID5998"/>
    <x v="1262"/>
    <x v="0"/>
    <x v="0"/>
    <x v="1"/>
    <x v="28"/>
    <n v="8273"/>
    <n v="1681031"/>
    <n v="50865"/>
    <n v="46860.156015088345"/>
    <n v="17153.459924261551"/>
    <n v="1630166"/>
    <n v="1617017.3840606501"/>
    <s v="Favourable"/>
  </r>
  <r>
    <s v="PID2491"/>
    <x v="921"/>
    <x v="6"/>
    <x v="2"/>
    <x v="0"/>
    <x v="14"/>
    <n v="5715"/>
    <n v="1349639"/>
    <n v="0"/>
    <n v="659244.87824677816"/>
    <n v="19479.738484943133"/>
    <n v="1349639"/>
    <n v="670914.38326827867"/>
    <s v="Favourable"/>
  </r>
  <r>
    <s v="PID1056"/>
    <x v="415"/>
    <x v="7"/>
    <x v="0"/>
    <x v="2"/>
    <x v="32"/>
    <n v="6318"/>
    <n v="1988256"/>
    <n v="19707"/>
    <n v="493491.76655918837"/>
    <n v="229132.58630945531"/>
    <n v="1968549"/>
    <n v="1265631.6471313564"/>
    <s v="Favourable"/>
  </r>
  <r>
    <s v="PID2285"/>
    <x v="127"/>
    <x v="6"/>
    <x v="2"/>
    <x v="1"/>
    <x v="27"/>
    <n v="6832"/>
    <n v="1589809"/>
    <n v="81839"/>
    <n v="744999.48777955933"/>
    <n v="289563.68418784416"/>
    <n v="1507970"/>
    <n v="555245.8280325965"/>
    <s v="Favourable"/>
  </r>
  <r>
    <s v="PID3444"/>
    <x v="1447"/>
    <x v="6"/>
    <x v="2"/>
    <x v="2"/>
    <x v="17"/>
    <n v="7658"/>
    <n v="1870733"/>
    <n v="18362"/>
    <n v="832936.48891345097"/>
    <n v="440180.44747001887"/>
    <n v="1852371"/>
    <n v="597616.06361653004"/>
    <s v="Favourable"/>
  </r>
  <r>
    <s v="PID2825"/>
    <x v="1437"/>
    <x v="6"/>
    <x v="2"/>
    <x v="1"/>
    <x v="27"/>
    <n v="8876"/>
    <n v="2489232"/>
    <n v="30407"/>
    <n v="1448679.5850199137"/>
    <n v="741245.86320716084"/>
    <n v="2458825"/>
    <n v="299306.55177292554"/>
    <s v="Favourable"/>
  </r>
  <r>
    <s v="PID4576"/>
    <x v="1376"/>
    <x v="7"/>
    <x v="0"/>
    <x v="0"/>
    <x v="35"/>
    <n v="6833"/>
    <n v="1777201"/>
    <n v="19190"/>
    <n v="1675559.4872359014"/>
    <n v="503181.71265018545"/>
    <n v="1758011"/>
    <n v="-401540.19988608686"/>
    <s v="Adverse"/>
  </r>
  <r>
    <s v="PID6302"/>
    <x v="271"/>
    <x v="6"/>
    <x v="2"/>
    <x v="0"/>
    <x v="36"/>
    <n v="6621"/>
    <n v="567093"/>
    <n v="30186"/>
    <n v="176540.8819882239"/>
    <n v="81223.590524693791"/>
    <n v="536907"/>
    <n v="309328.52748708229"/>
    <s v="Favourable"/>
  </r>
  <r>
    <s v="PID1106"/>
    <x v="233"/>
    <x v="7"/>
    <x v="0"/>
    <x v="1"/>
    <x v="33"/>
    <n v="7057"/>
    <n v="1647033"/>
    <n v="25767"/>
    <n v="1232052.3255836363"/>
    <n v="240208.3432878271"/>
    <n v="1621266"/>
    <n v="174772.33112853672"/>
    <s v="Favourable"/>
  </r>
  <r>
    <s v="PID1317"/>
    <x v="447"/>
    <x v="7"/>
    <x v="0"/>
    <x v="1"/>
    <x v="6"/>
    <n v="7107"/>
    <n v="532324"/>
    <n v="18520"/>
    <n v="343004.05403369345"/>
    <n v="83732.075378388254"/>
    <n v="513804"/>
    <n v="105587.87058791833"/>
    <s v="Favourable"/>
  </r>
  <r>
    <s v="PID2169"/>
    <x v="1503"/>
    <x v="7"/>
    <x v="0"/>
    <x v="1"/>
    <x v="46"/>
    <n v="6133"/>
    <n v="1329462"/>
    <n v="42483"/>
    <n v="80668.712215562759"/>
    <n v="165890.81172602894"/>
    <n v="1286979"/>
    <n v="1082902.4760584084"/>
    <s v="Favourable"/>
  </r>
  <r>
    <s v="PID248"/>
    <x v="201"/>
    <x v="6"/>
    <x v="2"/>
    <x v="0"/>
    <x v="45"/>
    <n v="7362"/>
    <n v="2119436"/>
    <n v="0"/>
    <n v="279850.99721404992"/>
    <n v="420032.34791153326"/>
    <n v="2119436"/>
    <n v="1419552.6548744168"/>
    <s v="Favourable"/>
  </r>
  <r>
    <s v="PID3378"/>
    <x v="713"/>
    <x v="7"/>
    <x v="0"/>
    <x v="0"/>
    <x v="19"/>
    <n v="7472"/>
    <n v="657487"/>
    <n v="0"/>
    <n v="82865.744926005107"/>
    <n v="18088.704132554314"/>
    <n v="657487"/>
    <n v="556532.55094144063"/>
    <s v="Favourable"/>
  </r>
  <r>
    <s v="PID3382"/>
    <x v="1544"/>
    <x v="7"/>
    <x v="0"/>
    <x v="1"/>
    <x v="1"/>
    <n v="8783"/>
    <n v="1507470"/>
    <n v="59693"/>
    <n v="1030793.9325535538"/>
    <n v="286611.34972089523"/>
    <n v="1447777"/>
    <n v="190064.71772555099"/>
    <s v="Favourable"/>
  </r>
  <r>
    <s v="PID5524"/>
    <x v="1545"/>
    <x v="7"/>
    <x v="0"/>
    <x v="1"/>
    <x v="30"/>
    <n v="5924"/>
    <n v="1850898"/>
    <n v="55369"/>
    <n v="1224703.404646551"/>
    <n v="46188.265871326854"/>
    <n v="1795529"/>
    <n v="580006.32948212209"/>
    <s v="Favourable"/>
  </r>
  <r>
    <s v="PID1130"/>
    <x v="290"/>
    <x v="6"/>
    <x v="2"/>
    <x v="0"/>
    <x v="45"/>
    <n v="8775"/>
    <n v="1438351"/>
    <n v="0"/>
    <n v="354441.21118118369"/>
    <n v="353539.17248694663"/>
    <n v="1438351"/>
    <n v="730370.61633186974"/>
    <s v="Favourable"/>
  </r>
  <r>
    <s v="PID3805"/>
    <x v="307"/>
    <x v="6"/>
    <x v="2"/>
    <x v="1"/>
    <x v="28"/>
    <n v="7990"/>
    <n v="1235879"/>
    <n v="0"/>
    <n v="717228.65391623368"/>
    <n v="354855.51450258913"/>
    <n v="1235879"/>
    <n v="163794.83158117719"/>
    <s v="Favourable"/>
  </r>
  <r>
    <s v="PID5455"/>
    <x v="789"/>
    <x v="7"/>
    <x v="0"/>
    <x v="1"/>
    <x v="34"/>
    <n v="6306"/>
    <n v="851290"/>
    <n v="0"/>
    <n v="768842.68477165664"/>
    <n v="191688.42313876702"/>
    <n v="851290"/>
    <n v="-109241.10791042366"/>
    <s v="Adverse"/>
  </r>
  <r>
    <s v="PID757"/>
    <x v="1191"/>
    <x v="6"/>
    <x v="2"/>
    <x v="0"/>
    <x v="12"/>
    <n v="5854"/>
    <n v="630252"/>
    <n v="48881"/>
    <n v="499285.73719990964"/>
    <n v="150771.58622614417"/>
    <n v="581371"/>
    <n v="-19805.323426053859"/>
    <s v="Adverse"/>
  </r>
  <r>
    <s v="PID790"/>
    <x v="421"/>
    <x v="0"/>
    <x v="0"/>
    <x v="0"/>
    <x v="34"/>
    <n v="7950"/>
    <n v="1469142"/>
    <n v="11936"/>
    <n v="566067.18530487618"/>
    <n v="96150.345333862409"/>
    <n v="1457206"/>
    <n v="806924.46936126146"/>
    <s v="Favourable"/>
  </r>
  <r>
    <s v="PID964"/>
    <x v="1259"/>
    <x v="0"/>
    <x v="0"/>
    <x v="1"/>
    <x v="27"/>
    <n v="6870"/>
    <n v="1506959"/>
    <n v="42450"/>
    <n v="1026212.6522310484"/>
    <n v="264832.63675398915"/>
    <n v="1464509"/>
    <n v="215913.71101496229"/>
    <s v="Favourable"/>
  </r>
  <r>
    <s v="PID1571"/>
    <x v="222"/>
    <x v="6"/>
    <x v="2"/>
    <x v="0"/>
    <x v="32"/>
    <n v="9141"/>
    <n v="929247"/>
    <n v="0"/>
    <n v="868469.36695623316"/>
    <n v="154846.06847877664"/>
    <n v="929247"/>
    <n v="-94068.435435009771"/>
    <s v="Adverse"/>
  </r>
  <r>
    <s v="PID3840"/>
    <x v="76"/>
    <x v="0"/>
    <x v="0"/>
    <x v="0"/>
    <x v="23"/>
    <n v="6978"/>
    <n v="855584"/>
    <n v="35931"/>
    <n v="180283.13055420207"/>
    <n v="96073.570099452292"/>
    <n v="819653"/>
    <n v="579227.29934634571"/>
    <s v="Favourable"/>
  </r>
  <r>
    <s v="PID3975"/>
    <x v="1233"/>
    <x v="6"/>
    <x v="2"/>
    <x v="2"/>
    <x v="18"/>
    <n v="6918"/>
    <n v="1538080"/>
    <n v="0"/>
    <n v="689461.27983640006"/>
    <n v="67882.182558285247"/>
    <n v="1538080"/>
    <n v="780736.53760531475"/>
    <s v="Favourable"/>
  </r>
  <r>
    <s v="PID2875"/>
    <x v="759"/>
    <x v="0"/>
    <x v="0"/>
    <x v="2"/>
    <x v="23"/>
    <n v="7833"/>
    <n v="2456035"/>
    <n v="47711"/>
    <n v="1634921.7297570677"/>
    <n v="352803.15268336632"/>
    <n v="2408324"/>
    <n v="468310.11755956593"/>
    <s v="Favourable"/>
  </r>
  <r>
    <s v="PID3334"/>
    <x v="60"/>
    <x v="6"/>
    <x v="2"/>
    <x v="0"/>
    <x v="12"/>
    <n v="8649"/>
    <n v="1968026"/>
    <n v="89467"/>
    <n v="850991.95972942002"/>
    <n v="309944.55217794998"/>
    <n v="1878559"/>
    <n v="807089.48809262994"/>
    <s v="Favourable"/>
  </r>
  <r>
    <s v="PID3982"/>
    <x v="632"/>
    <x v="5"/>
    <x v="3"/>
    <x v="1"/>
    <x v="23"/>
    <n v="7503"/>
    <n v="1672080"/>
    <n v="28310"/>
    <n v="963117.68921614555"/>
    <n v="510214.05549926561"/>
    <n v="1643770"/>
    <n v="198748.25528458878"/>
    <s v="Favourable"/>
  </r>
  <r>
    <s v="PID5086"/>
    <x v="727"/>
    <x v="7"/>
    <x v="0"/>
    <x v="2"/>
    <x v="2"/>
    <n v="6126"/>
    <n v="929591"/>
    <n v="49926"/>
    <n v="852063.25664775039"/>
    <n v="79556.761050484507"/>
    <n v="879665"/>
    <n v="-2029.0176982348785"/>
    <s v="Adverse"/>
  </r>
  <r>
    <s v="PID5313"/>
    <x v="313"/>
    <x v="7"/>
    <x v="0"/>
    <x v="2"/>
    <x v="19"/>
    <n v="7502"/>
    <n v="1364894"/>
    <n v="0"/>
    <n v="1295545.772513961"/>
    <n v="448216.96443843999"/>
    <n v="1364894"/>
    <n v="-378868.736952401"/>
    <s v="Adverse"/>
  </r>
  <r>
    <s v="PID291"/>
    <x v="513"/>
    <x v="6"/>
    <x v="2"/>
    <x v="0"/>
    <x v="12"/>
    <n v="6838"/>
    <n v="1766615"/>
    <n v="0"/>
    <n v="8289.9001248087479"/>
    <n v="371061.36155495158"/>
    <n v="1766615"/>
    <n v="1387263.7383202396"/>
    <s v="Favourable"/>
  </r>
  <r>
    <s v="PID469"/>
    <x v="620"/>
    <x v="7"/>
    <x v="0"/>
    <x v="1"/>
    <x v="46"/>
    <n v="6125"/>
    <n v="1394461"/>
    <n v="46620"/>
    <n v="970091.64752596093"/>
    <n v="226134.15276583532"/>
    <n v="1347841"/>
    <n v="198235.19970820379"/>
    <s v="Favourable"/>
  </r>
  <r>
    <s v="PID6191"/>
    <x v="182"/>
    <x v="0"/>
    <x v="0"/>
    <x v="2"/>
    <x v="22"/>
    <n v="8067"/>
    <n v="1441863"/>
    <n v="46108"/>
    <n v="687221.01516638056"/>
    <n v="186849.53789300844"/>
    <n v="1395755"/>
    <n v="567792.446940611"/>
    <s v="Favourable"/>
  </r>
  <r>
    <s v="PID1625"/>
    <x v="725"/>
    <x v="7"/>
    <x v="0"/>
    <x v="1"/>
    <x v="9"/>
    <n v="7649"/>
    <n v="448123"/>
    <n v="46413"/>
    <n v="1165.7892189964441"/>
    <n v="89381.140668889173"/>
    <n v="401710"/>
    <n v="357576.07011211436"/>
    <s v="Favourable"/>
  </r>
  <r>
    <s v="PID1713"/>
    <x v="1100"/>
    <x v="5"/>
    <x v="3"/>
    <x v="0"/>
    <x v="46"/>
    <n v="7845"/>
    <n v="1529453"/>
    <n v="45355"/>
    <n v="1105400.1040244321"/>
    <n v="49735.011969443301"/>
    <n v="1484098"/>
    <n v="374317.88400612446"/>
    <s v="Favourable"/>
  </r>
  <r>
    <s v="PID2696"/>
    <x v="241"/>
    <x v="0"/>
    <x v="0"/>
    <x v="0"/>
    <x v="45"/>
    <n v="8744"/>
    <n v="1831520"/>
    <n v="0"/>
    <n v="334716.13813321071"/>
    <n v="64667.72170519206"/>
    <n v="1831520"/>
    <n v="1432136.1401615972"/>
    <s v="Favourable"/>
  </r>
  <r>
    <s v="PID3235"/>
    <x v="461"/>
    <x v="0"/>
    <x v="0"/>
    <x v="0"/>
    <x v="46"/>
    <n v="7647"/>
    <n v="595120"/>
    <n v="15013"/>
    <n v="382566.54838465474"/>
    <n v="30247.818818364143"/>
    <n v="580107"/>
    <n v="182305.63279698114"/>
    <s v="Favourable"/>
  </r>
  <r>
    <s v="PID3739"/>
    <x v="174"/>
    <x v="7"/>
    <x v="0"/>
    <x v="0"/>
    <x v="25"/>
    <n v="6704"/>
    <n v="1923305"/>
    <n v="58692"/>
    <n v="1562354.6699909791"/>
    <n v="190254.02633748492"/>
    <n v="1864613"/>
    <n v="170696.30367153604"/>
    <s v="Favourable"/>
  </r>
  <r>
    <s v="PID3804"/>
    <x v="76"/>
    <x v="6"/>
    <x v="2"/>
    <x v="2"/>
    <x v="16"/>
    <n v="5828"/>
    <n v="1922563"/>
    <n v="21418"/>
    <n v="508814.86806832935"/>
    <n v="8867.5049226507963"/>
    <n v="1901145"/>
    <n v="1404880.6270090197"/>
    <s v="Favourable"/>
  </r>
  <r>
    <s v="PID6225"/>
    <x v="843"/>
    <x v="5"/>
    <x v="3"/>
    <x v="0"/>
    <x v="35"/>
    <n v="6002"/>
    <n v="951779"/>
    <n v="30397"/>
    <n v="757708.92945828615"/>
    <n v="155085.80791767008"/>
    <n v="921382"/>
    <n v="38984.262624043738"/>
    <s v="Favourable"/>
  </r>
  <r>
    <s v="PID893"/>
    <x v="442"/>
    <x v="7"/>
    <x v="0"/>
    <x v="1"/>
    <x v="33"/>
    <n v="5683"/>
    <n v="2257179"/>
    <n v="31588"/>
    <n v="644956.42778216186"/>
    <n v="299803.01531847613"/>
    <n v="2225591"/>
    <n v="1312419.556899362"/>
    <s v="Favourable"/>
  </r>
  <r>
    <s v="PID532"/>
    <x v="1462"/>
    <x v="6"/>
    <x v="2"/>
    <x v="2"/>
    <x v="0"/>
    <n v="8406"/>
    <n v="2196724"/>
    <n v="0"/>
    <n v="830232.85537720239"/>
    <n v="46559.141235361712"/>
    <n v="2196724"/>
    <n v="1319932.0033874358"/>
    <s v="Favourable"/>
  </r>
  <r>
    <s v="PID3703"/>
    <x v="843"/>
    <x v="6"/>
    <x v="2"/>
    <x v="1"/>
    <x v="30"/>
    <n v="8351"/>
    <n v="858864"/>
    <n v="28025"/>
    <n v="580191.45452030678"/>
    <n v="204867.68797111939"/>
    <n v="830839"/>
    <n v="73804.857508573798"/>
    <s v="Favourable"/>
  </r>
  <r>
    <s v="PID1194"/>
    <x v="1377"/>
    <x v="7"/>
    <x v="0"/>
    <x v="0"/>
    <x v="28"/>
    <n v="6969"/>
    <n v="1390878"/>
    <n v="15611"/>
    <n v="747214.53662343405"/>
    <n v="118733.72757356141"/>
    <n v="1375267"/>
    <n v="524929.73580300459"/>
    <s v="Favourable"/>
  </r>
  <r>
    <s v="PID1510"/>
    <x v="195"/>
    <x v="5"/>
    <x v="3"/>
    <x v="2"/>
    <x v="29"/>
    <n v="7537"/>
    <n v="676281"/>
    <n v="58959"/>
    <n v="616828.85007871117"/>
    <n v="98684.010373696379"/>
    <n v="617322"/>
    <n v="-39231.860452407505"/>
    <s v="Adverse"/>
  </r>
  <r>
    <s v="PID1520"/>
    <x v="800"/>
    <x v="7"/>
    <x v="0"/>
    <x v="1"/>
    <x v="18"/>
    <n v="5669"/>
    <n v="1582781"/>
    <n v="40622"/>
    <n v="46652.673655555918"/>
    <n v="353598.42397531774"/>
    <n v="1542159"/>
    <n v="1182529.9023691262"/>
    <s v="Favourable"/>
  </r>
  <r>
    <s v="PID2005"/>
    <x v="315"/>
    <x v="0"/>
    <x v="0"/>
    <x v="0"/>
    <x v="37"/>
    <n v="6220"/>
    <n v="395934"/>
    <n v="0"/>
    <n v="161350.5250832962"/>
    <n v="100476.99229664959"/>
    <n v="395934"/>
    <n v="134106.48262005422"/>
    <s v="Favourable"/>
  </r>
  <r>
    <s v="PID6366"/>
    <x v="792"/>
    <x v="6"/>
    <x v="2"/>
    <x v="1"/>
    <x v="39"/>
    <n v="7769"/>
    <n v="935927"/>
    <n v="10028"/>
    <n v="97994.954541099316"/>
    <n v="292118.81731026329"/>
    <n v="925899"/>
    <n v="545813.22814863734"/>
    <s v="Favourable"/>
  </r>
  <r>
    <s v="PID1862"/>
    <x v="1539"/>
    <x v="6"/>
    <x v="2"/>
    <x v="0"/>
    <x v="39"/>
    <n v="8231"/>
    <n v="1616535"/>
    <n v="0"/>
    <n v="54584.398769771884"/>
    <n v="20944.041260942151"/>
    <n v="1616535"/>
    <n v="1541006.559969286"/>
    <s v="Favourable"/>
  </r>
  <r>
    <s v="PID4136"/>
    <x v="856"/>
    <x v="6"/>
    <x v="2"/>
    <x v="1"/>
    <x v="29"/>
    <n v="8064"/>
    <n v="1423530"/>
    <n v="0"/>
    <n v="816274.21913610504"/>
    <n v="361696.84459757549"/>
    <n v="1423530"/>
    <n v="245558.93626631936"/>
    <s v="Favourable"/>
  </r>
  <r>
    <s v="PID309"/>
    <x v="859"/>
    <x v="0"/>
    <x v="0"/>
    <x v="1"/>
    <x v="46"/>
    <n v="7836"/>
    <n v="1852857"/>
    <n v="0"/>
    <n v="1800512.3083209866"/>
    <n v="246765.26920118136"/>
    <n v="1852857"/>
    <n v="-194420.57752216794"/>
    <s v="Adverse"/>
  </r>
  <r>
    <s v="PID523"/>
    <x v="1141"/>
    <x v="7"/>
    <x v="0"/>
    <x v="2"/>
    <x v="10"/>
    <n v="9259"/>
    <n v="2432354"/>
    <n v="41893"/>
    <n v="2069792.4885379216"/>
    <n v="101324.19936991432"/>
    <n v="2390461"/>
    <n v="261237.31209216407"/>
    <s v="Favourable"/>
  </r>
  <r>
    <s v="PID806"/>
    <x v="1546"/>
    <x v="0"/>
    <x v="0"/>
    <x v="1"/>
    <x v="33"/>
    <n v="6328"/>
    <n v="2129449"/>
    <n v="0"/>
    <n v="1862819.1202508111"/>
    <n v="176884.28499820805"/>
    <n v="2129449"/>
    <n v="89745.594750980847"/>
    <s v="Favourable"/>
  </r>
  <r>
    <s v="PID2686"/>
    <x v="1145"/>
    <x v="6"/>
    <x v="2"/>
    <x v="0"/>
    <x v="16"/>
    <n v="6143"/>
    <n v="2216394"/>
    <n v="0"/>
    <n v="119760.11005478534"/>
    <n v="255547.60956410706"/>
    <n v="2216394"/>
    <n v="1841086.2803811077"/>
    <s v="Favourable"/>
  </r>
  <r>
    <s v="PID3873"/>
    <x v="987"/>
    <x v="7"/>
    <x v="0"/>
    <x v="1"/>
    <x v="17"/>
    <n v="7263"/>
    <n v="1035114"/>
    <n v="0"/>
    <n v="337747.68884020817"/>
    <n v="106357.88834148465"/>
    <n v="1035114"/>
    <n v="591008.42281830718"/>
    <s v="Favourable"/>
  </r>
  <r>
    <s v="PID4097"/>
    <x v="407"/>
    <x v="0"/>
    <x v="0"/>
    <x v="2"/>
    <x v="46"/>
    <n v="5899"/>
    <n v="2351880"/>
    <n v="10022"/>
    <n v="393450.35875681613"/>
    <n v="406659.43734512106"/>
    <n v="2341858"/>
    <n v="1551770.2038980629"/>
    <s v="Favourable"/>
  </r>
  <r>
    <s v="PID5715"/>
    <x v="1547"/>
    <x v="6"/>
    <x v="2"/>
    <x v="2"/>
    <x v="24"/>
    <n v="7741"/>
    <n v="793982"/>
    <n v="37498"/>
    <n v="336857.99611838133"/>
    <n v="133431.34191072333"/>
    <n v="756484"/>
    <n v="323692.66197089537"/>
    <s v="Favourable"/>
  </r>
  <r>
    <s v="PID2075"/>
    <x v="1174"/>
    <x v="6"/>
    <x v="2"/>
    <x v="2"/>
    <x v="42"/>
    <n v="9427"/>
    <n v="680152"/>
    <n v="0"/>
    <n v="473374.56022388698"/>
    <n v="63891.619441620482"/>
    <n v="680152"/>
    <n v="142885.82033449248"/>
    <s v="Favourable"/>
  </r>
  <r>
    <s v="PID1113"/>
    <x v="157"/>
    <x v="0"/>
    <x v="0"/>
    <x v="2"/>
    <x v="34"/>
    <n v="6665"/>
    <n v="2226270"/>
    <n v="26564"/>
    <n v="325351.1366146644"/>
    <n v="316152.90981795843"/>
    <n v="2199706"/>
    <n v="1584765.9535673773"/>
    <s v="Favourable"/>
  </r>
  <r>
    <s v="PID2378"/>
    <x v="354"/>
    <x v="5"/>
    <x v="3"/>
    <x v="0"/>
    <x v="3"/>
    <n v="6676"/>
    <n v="1119496"/>
    <n v="10925"/>
    <n v="858632.46301717195"/>
    <n v="203102.63967957915"/>
    <n v="1108571"/>
    <n v="57760.897303248988"/>
    <s v="Favourable"/>
  </r>
  <r>
    <s v="PID2021"/>
    <x v="1206"/>
    <x v="5"/>
    <x v="3"/>
    <x v="0"/>
    <x v="37"/>
    <n v="7284"/>
    <n v="545813"/>
    <n v="41534"/>
    <n v="15508.045823220114"/>
    <n v="120480.09354757353"/>
    <n v="504279"/>
    <n v="409824.86062920635"/>
    <s v="Favourable"/>
  </r>
  <r>
    <s v="PID4447"/>
    <x v="1187"/>
    <x v="5"/>
    <x v="3"/>
    <x v="0"/>
    <x v="46"/>
    <n v="9365"/>
    <n v="1001260"/>
    <n v="33118"/>
    <n v="185149.41211073726"/>
    <n v="127425.9572655926"/>
    <n v="968142"/>
    <n v="688684.63062367006"/>
    <s v="Favourable"/>
  </r>
  <r>
    <s v="PID6215"/>
    <x v="879"/>
    <x v="5"/>
    <x v="3"/>
    <x v="0"/>
    <x v="19"/>
    <n v="8086"/>
    <n v="324888"/>
    <n v="0"/>
    <n v="124470.91542196898"/>
    <n v="96346.265679443241"/>
    <n v="324888"/>
    <n v="104070.81889858778"/>
    <s v="Favourable"/>
  </r>
  <r>
    <s v="PID861"/>
    <x v="560"/>
    <x v="7"/>
    <x v="0"/>
    <x v="0"/>
    <x v="22"/>
    <n v="9381"/>
    <n v="2067642"/>
    <n v="58842"/>
    <n v="664258.76464582479"/>
    <n v="37442.176411143453"/>
    <n v="2008800"/>
    <n v="1365941.0589430318"/>
    <s v="Favourable"/>
  </r>
  <r>
    <s v="PID1308"/>
    <x v="823"/>
    <x v="0"/>
    <x v="0"/>
    <x v="1"/>
    <x v="11"/>
    <n v="7232"/>
    <n v="1103736"/>
    <n v="40943"/>
    <n v="181594.92624983229"/>
    <n v="126973.78935393067"/>
    <n v="1062793"/>
    <n v="795167.284396237"/>
    <s v="Favourable"/>
  </r>
  <r>
    <s v="PID1425"/>
    <x v="49"/>
    <x v="7"/>
    <x v="0"/>
    <x v="1"/>
    <x v="10"/>
    <n v="7048"/>
    <n v="2244215"/>
    <n v="41386"/>
    <n v="494785.39892094344"/>
    <n v="253567.82865201938"/>
    <n v="2202829"/>
    <n v="1495861.7724270371"/>
    <s v="Favourable"/>
  </r>
  <r>
    <s v="PID1582"/>
    <x v="1536"/>
    <x v="6"/>
    <x v="2"/>
    <x v="2"/>
    <x v="23"/>
    <n v="6710"/>
    <n v="1453584"/>
    <n v="0"/>
    <n v="800866.09888103127"/>
    <n v="429998.69586789055"/>
    <n v="1453584"/>
    <n v="222719.20525107812"/>
    <s v="Favourable"/>
  </r>
  <r>
    <s v="PID2770"/>
    <x v="896"/>
    <x v="5"/>
    <x v="3"/>
    <x v="0"/>
    <x v="35"/>
    <n v="7260"/>
    <n v="1773165"/>
    <n v="40368"/>
    <n v="1102775.2423002049"/>
    <n v="564396.10408782342"/>
    <n v="1732797"/>
    <n v="105993.65361197153"/>
    <s v="Favourable"/>
  </r>
  <r>
    <s v="PID3483"/>
    <x v="733"/>
    <x v="6"/>
    <x v="2"/>
    <x v="2"/>
    <x v="32"/>
    <n v="9358"/>
    <n v="1087088"/>
    <n v="32704"/>
    <n v="190681.81007161047"/>
    <n v="191008.47090660033"/>
    <n v="1054384"/>
    <n v="705397.71902178926"/>
    <s v="Favourable"/>
  </r>
  <r>
    <s v="PID3881"/>
    <x v="1320"/>
    <x v="6"/>
    <x v="2"/>
    <x v="2"/>
    <x v="41"/>
    <n v="7659"/>
    <n v="827766"/>
    <n v="0"/>
    <n v="75734.675825073908"/>
    <n v="155353.52283960077"/>
    <n v="827766"/>
    <n v="596677.80133532535"/>
    <s v="Favourable"/>
  </r>
  <r>
    <s v="PID6308"/>
    <x v="1046"/>
    <x v="5"/>
    <x v="3"/>
    <x v="0"/>
    <x v="38"/>
    <n v="7550"/>
    <n v="388683"/>
    <n v="35537"/>
    <n v="30160.660322725365"/>
    <n v="60410.571104427967"/>
    <n v="353146"/>
    <n v="298111.76857284666"/>
    <s v="Favourable"/>
  </r>
  <r>
    <s v="PID2006"/>
    <x v="390"/>
    <x v="7"/>
    <x v="0"/>
    <x v="1"/>
    <x v="36"/>
    <n v="5769"/>
    <n v="697640"/>
    <n v="39820"/>
    <n v="606861.07136978104"/>
    <n v="198714.45244559995"/>
    <n v="657820"/>
    <n v="-107935.52381538099"/>
    <s v="Adverse"/>
  </r>
  <r>
    <s v="PID5188"/>
    <x v="791"/>
    <x v="6"/>
    <x v="2"/>
    <x v="2"/>
    <x v="31"/>
    <n v="5795"/>
    <n v="2267812"/>
    <n v="22184"/>
    <n v="1369444.8186651515"/>
    <n v="724564.83499563334"/>
    <n v="2245628"/>
    <n v="173802.34633921506"/>
    <s v="Favourable"/>
  </r>
  <r>
    <s v="PID2934"/>
    <x v="267"/>
    <x v="0"/>
    <x v="0"/>
    <x v="1"/>
    <x v="45"/>
    <n v="6214"/>
    <n v="2056318"/>
    <n v="0"/>
    <n v="1784531.4601638059"/>
    <n v="551072.51301646722"/>
    <n v="2056318"/>
    <n v="-279285.97318027308"/>
    <s v="Adverse"/>
  </r>
  <r>
    <s v="PID1656"/>
    <x v="211"/>
    <x v="6"/>
    <x v="2"/>
    <x v="1"/>
    <x v="32"/>
    <n v="7436"/>
    <n v="583039"/>
    <n v="0"/>
    <n v="212821.97933802087"/>
    <n v="151513.20146086495"/>
    <n v="583039"/>
    <n v="218703.81920111418"/>
    <s v="Favourable"/>
  </r>
  <r>
    <s v="PID1848"/>
    <x v="549"/>
    <x v="6"/>
    <x v="2"/>
    <x v="2"/>
    <x v="25"/>
    <n v="5727"/>
    <n v="1966976"/>
    <n v="21396"/>
    <n v="365340.23226802389"/>
    <n v="636283.1221254447"/>
    <n v="1945580"/>
    <n v="965352.64560653141"/>
    <s v="Favourable"/>
  </r>
  <r>
    <s v="PID1875"/>
    <x v="316"/>
    <x v="6"/>
    <x v="2"/>
    <x v="1"/>
    <x v="4"/>
    <n v="7541"/>
    <n v="285305"/>
    <n v="47812"/>
    <n v="66564.302379324814"/>
    <n v="90448.856173419787"/>
    <n v="237493"/>
    <n v="128291.8414472554"/>
    <s v="Favourable"/>
  </r>
  <r>
    <s v="PID3321"/>
    <x v="1368"/>
    <x v="0"/>
    <x v="0"/>
    <x v="2"/>
    <x v="16"/>
    <n v="9439"/>
    <n v="797717"/>
    <n v="33326"/>
    <n v="141423.63357877536"/>
    <n v="1892.4279455769358"/>
    <n v="764391"/>
    <n v="654400.93847564771"/>
    <s v="Favourable"/>
  </r>
  <r>
    <s v="PID476"/>
    <x v="909"/>
    <x v="7"/>
    <x v="0"/>
    <x v="0"/>
    <x v="30"/>
    <n v="6482"/>
    <n v="753542"/>
    <n v="61454"/>
    <n v="194109.31258806444"/>
    <n v="224921.05560799965"/>
    <n v="692088"/>
    <n v="334511.63180393592"/>
    <s v="Favourable"/>
  </r>
  <r>
    <s v="PID576"/>
    <x v="1128"/>
    <x v="7"/>
    <x v="0"/>
    <x v="1"/>
    <x v="17"/>
    <n v="7335"/>
    <n v="1441795"/>
    <n v="21336"/>
    <n v="1282564.4143977801"/>
    <n v="166506.94189261357"/>
    <n v="1420459"/>
    <n v="-7276.3562903937418"/>
    <s v="Adverse"/>
  </r>
  <r>
    <s v="PID792"/>
    <x v="1208"/>
    <x v="6"/>
    <x v="2"/>
    <x v="2"/>
    <x v="29"/>
    <n v="9288"/>
    <n v="1132310"/>
    <n v="0"/>
    <n v="107574.09354506302"/>
    <n v="182817.8388487534"/>
    <n v="1132310"/>
    <n v="841918.06760618358"/>
    <s v="Favourable"/>
  </r>
  <r>
    <s v="PID4384"/>
    <x v="1336"/>
    <x v="6"/>
    <x v="2"/>
    <x v="0"/>
    <x v="8"/>
    <n v="5839"/>
    <n v="944271"/>
    <n v="54176"/>
    <n v="931338.86537919147"/>
    <n v="67000.498013859804"/>
    <n v="890095"/>
    <n v="-54068.363393051317"/>
    <s v="Adverse"/>
  </r>
  <r>
    <s v="PID6126"/>
    <x v="1165"/>
    <x v="6"/>
    <x v="2"/>
    <x v="1"/>
    <x v="9"/>
    <n v="5822"/>
    <n v="1833222"/>
    <n v="0"/>
    <n v="1710161.9619535748"/>
    <n v="462306.88170178764"/>
    <n v="1833222"/>
    <n v="-339246.84365536226"/>
    <s v="Adverse"/>
  </r>
  <r>
    <s v="PID4601"/>
    <x v="1247"/>
    <x v="5"/>
    <x v="3"/>
    <x v="0"/>
    <x v="17"/>
    <n v="6741"/>
    <n v="905116"/>
    <n v="0"/>
    <n v="162179.27771993729"/>
    <n v="95309.016901980081"/>
    <n v="905116"/>
    <n v="647627.70537808258"/>
    <s v="Favourable"/>
  </r>
  <r>
    <s v="PID5836"/>
    <x v="1474"/>
    <x v="7"/>
    <x v="0"/>
    <x v="2"/>
    <x v="38"/>
    <n v="7568"/>
    <n v="564695"/>
    <n v="0"/>
    <n v="289673.8307177758"/>
    <n v="126645.76050038643"/>
    <n v="564695"/>
    <n v="148375.40878183779"/>
    <s v="Favourable"/>
  </r>
  <r>
    <s v="PID451"/>
    <x v="1548"/>
    <x v="5"/>
    <x v="3"/>
    <x v="0"/>
    <x v="25"/>
    <n v="8067"/>
    <n v="659597"/>
    <n v="57526"/>
    <n v="325119.35962794337"/>
    <n v="194018.67832010356"/>
    <n v="602071"/>
    <n v="140458.96205195307"/>
    <s v="Favourable"/>
  </r>
  <r>
    <s v="PID1681"/>
    <x v="453"/>
    <x v="6"/>
    <x v="2"/>
    <x v="2"/>
    <x v="44"/>
    <n v="9120"/>
    <n v="663971"/>
    <n v="0"/>
    <n v="3949.2091921986616"/>
    <n v="215872.50274916421"/>
    <n v="663971"/>
    <n v="444149.28805863712"/>
    <s v="Favourable"/>
  </r>
  <r>
    <s v="PID4199"/>
    <x v="1165"/>
    <x v="7"/>
    <x v="0"/>
    <x v="2"/>
    <x v="15"/>
    <n v="6103"/>
    <n v="2266813"/>
    <n v="0"/>
    <n v="1411039.9964546356"/>
    <n v="443654.8425375931"/>
    <n v="2266813"/>
    <n v="412118.16100777127"/>
    <s v="Favourable"/>
  </r>
  <r>
    <s v="PID4927"/>
    <x v="1214"/>
    <x v="0"/>
    <x v="0"/>
    <x v="0"/>
    <x v="34"/>
    <n v="7922"/>
    <n v="1112051"/>
    <n v="34729"/>
    <n v="257125.045774509"/>
    <n v="235163.84665728066"/>
    <n v="1077322"/>
    <n v="619762.10756821034"/>
    <s v="Favourable"/>
  </r>
  <r>
    <s v="PID1648"/>
    <x v="555"/>
    <x v="6"/>
    <x v="2"/>
    <x v="0"/>
    <x v="14"/>
    <n v="5656"/>
    <n v="568226"/>
    <n v="20352"/>
    <n v="307121.24767179182"/>
    <n v="173069.2334414153"/>
    <n v="547874"/>
    <n v="88035.518886792881"/>
    <s v="Favourable"/>
  </r>
  <r>
    <s v="PID2664"/>
    <x v="1002"/>
    <x v="6"/>
    <x v="2"/>
    <x v="2"/>
    <x v="43"/>
    <n v="9423"/>
    <n v="2028440"/>
    <n v="35793"/>
    <n v="796707.8716589344"/>
    <n v="199220.27030165857"/>
    <n v="1992647"/>
    <n v="1032511.8580394071"/>
    <s v="Favourable"/>
  </r>
  <r>
    <s v="PID2999"/>
    <x v="692"/>
    <x v="6"/>
    <x v="2"/>
    <x v="1"/>
    <x v="39"/>
    <n v="6207"/>
    <n v="1660475"/>
    <n v="0"/>
    <n v="1313465.4180508591"/>
    <n v="489363.02340490831"/>
    <n v="1660475"/>
    <n v="-142353.44145576749"/>
    <s v="Adverse"/>
  </r>
  <r>
    <s v="PID3206"/>
    <x v="295"/>
    <x v="0"/>
    <x v="0"/>
    <x v="1"/>
    <x v="14"/>
    <n v="7335"/>
    <n v="2217632"/>
    <n v="32693"/>
    <n v="1103601.7651191398"/>
    <n v="78940.551134722904"/>
    <n v="2184939"/>
    <n v="1035089.6837461372"/>
    <s v="Favourable"/>
  </r>
  <r>
    <s v="PID4865"/>
    <x v="1063"/>
    <x v="6"/>
    <x v="2"/>
    <x v="1"/>
    <x v="37"/>
    <n v="8041"/>
    <n v="1298127"/>
    <n v="37706"/>
    <n v="1150497.6802428525"/>
    <n v="31540.521175792819"/>
    <n v="1260421"/>
    <n v="116088.79858135455"/>
    <s v="Favourable"/>
  </r>
  <r>
    <s v="PID4395"/>
    <x v="73"/>
    <x v="7"/>
    <x v="0"/>
    <x v="0"/>
    <x v="37"/>
    <n v="6591"/>
    <n v="370880"/>
    <n v="46425"/>
    <n v="308438.29313871299"/>
    <n v="105815.39097936855"/>
    <n v="324455"/>
    <n v="-43373.684118081525"/>
    <s v="Adverse"/>
  </r>
  <r>
    <s v="PID3189"/>
    <x v="55"/>
    <x v="6"/>
    <x v="2"/>
    <x v="1"/>
    <x v="27"/>
    <n v="7646"/>
    <n v="999458"/>
    <n v="0"/>
    <n v="490368.31431646278"/>
    <n v="107140.50947959657"/>
    <n v="999458"/>
    <n v="401949.17620394065"/>
    <s v="Favourable"/>
  </r>
  <r>
    <s v="PID2629"/>
    <x v="915"/>
    <x v="6"/>
    <x v="2"/>
    <x v="1"/>
    <x v="46"/>
    <n v="7247"/>
    <n v="1534218"/>
    <n v="49533"/>
    <n v="1079085.1245677613"/>
    <n v="96484.765987337989"/>
    <n v="1484685"/>
    <n v="358648.10944490065"/>
    <s v="Favourable"/>
  </r>
  <r>
    <s v="PID3248"/>
    <x v="760"/>
    <x v="7"/>
    <x v="0"/>
    <x v="0"/>
    <x v="37"/>
    <n v="6703"/>
    <n v="986058"/>
    <n v="50787"/>
    <n v="725137.55432539457"/>
    <n v="175846.81550815247"/>
    <n v="935271"/>
    <n v="85073.63016645296"/>
    <s v="Favourable"/>
  </r>
  <r>
    <s v="PID6331"/>
    <x v="1548"/>
    <x v="7"/>
    <x v="0"/>
    <x v="0"/>
    <x v="8"/>
    <n v="7673"/>
    <n v="1953128"/>
    <n v="0"/>
    <n v="1833169.1110228819"/>
    <n v="106290.31182518369"/>
    <n v="1953128"/>
    <n v="13668.577151934383"/>
    <s v="Favourable"/>
  </r>
  <r>
    <s v="PID2079"/>
    <x v="815"/>
    <x v="0"/>
    <x v="0"/>
    <x v="1"/>
    <x v="2"/>
    <n v="6410"/>
    <n v="373833"/>
    <n v="51683"/>
    <n v="200559.76404812641"/>
    <n v="35920.4661011805"/>
    <n v="322150"/>
    <n v="137352.76985069309"/>
    <s v="Favourable"/>
  </r>
  <r>
    <s v="PID2729"/>
    <x v="192"/>
    <x v="6"/>
    <x v="2"/>
    <x v="0"/>
    <x v="36"/>
    <n v="5823"/>
    <n v="1959391"/>
    <n v="34156"/>
    <n v="997416.10589356476"/>
    <n v="487769.13438520842"/>
    <n v="1925235"/>
    <n v="474205.75972122676"/>
    <s v="Favourable"/>
  </r>
  <r>
    <s v="PID486"/>
    <x v="1059"/>
    <x v="7"/>
    <x v="0"/>
    <x v="1"/>
    <x v="32"/>
    <n v="7669"/>
    <n v="1068451"/>
    <n v="0"/>
    <n v="185038.72863250066"/>
    <n v="289884.5312188798"/>
    <n v="1068451"/>
    <n v="593527.74014861952"/>
    <s v="Favourable"/>
  </r>
  <r>
    <s v="PID3918"/>
    <x v="913"/>
    <x v="7"/>
    <x v="0"/>
    <x v="2"/>
    <x v="34"/>
    <n v="7629"/>
    <n v="1732636"/>
    <n v="0"/>
    <n v="1365079.0392189838"/>
    <n v="51812.529507165171"/>
    <n v="1732636"/>
    <n v="315744.43127385108"/>
    <s v="Favourable"/>
  </r>
  <r>
    <s v="PID5243"/>
    <x v="842"/>
    <x v="5"/>
    <x v="3"/>
    <x v="1"/>
    <x v="4"/>
    <n v="8230"/>
    <n v="497715"/>
    <n v="97904"/>
    <n v="85583.956654638067"/>
    <n v="150809.59954778937"/>
    <n v="399811"/>
    <n v="261321.44379757257"/>
    <s v="Favourable"/>
  </r>
  <r>
    <s v="PID5440"/>
    <x v="129"/>
    <x v="0"/>
    <x v="0"/>
    <x v="0"/>
    <x v="46"/>
    <n v="6588"/>
    <n v="1294746"/>
    <n v="29130"/>
    <n v="143447.71561218722"/>
    <n v="230767.89782324465"/>
    <n v="1265616"/>
    <n v="920530.38656456815"/>
    <s v="Favourable"/>
  </r>
  <r>
    <s v="PID2508"/>
    <x v="458"/>
    <x v="0"/>
    <x v="0"/>
    <x v="2"/>
    <x v="42"/>
    <n v="6676"/>
    <n v="2341966"/>
    <n v="20364"/>
    <n v="1001602.4512559442"/>
    <n v="741551.24054063146"/>
    <n v="2321602"/>
    <n v="598812.30820342433"/>
    <s v="Favourable"/>
  </r>
  <r>
    <s v="PID3241"/>
    <x v="152"/>
    <x v="5"/>
    <x v="3"/>
    <x v="1"/>
    <x v="39"/>
    <n v="7584"/>
    <n v="1877801"/>
    <n v="0"/>
    <n v="1345098.9118485693"/>
    <n v="102628.62089900892"/>
    <n v="1877801"/>
    <n v="430073.46725242189"/>
    <s v="Favourable"/>
  </r>
  <r>
    <s v="PID4977"/>
    <x v="1493"/>
    <x v="5"/>
    <x v="3"/>
    <x v="0"/>
    <x v="15"/>
    <n v="5741"/>
    <n v="1666810"/>
    <n v="12639"/>
    <n v="1270361.2450122624"/>
    <n v="444495.18875845365"/>
    <n v="1654171"/>
    <n v="-48046.433770715958"/>
    <s v="Adverse"/>
  </r>
  <r>
    <s v="PID962"/>
    <x v="1425"/>
    <x v="7"/>
    <x v="0"/>
    <x v="2"/>
    <x v="20"/>
    <n v="8215"/>
    <n v="2174537"/>
    <n v="55578"/>
    <n v="602033.42466558854"/>
    <n v="605254.41736259439"/>
    <n v="2118959"/>
    <n v="967249.15797181707"/>
    <s v="Favourable"/>
  </r>
  <r>
    <s v="PID966"/>
    <x v="1357"/>
    <x v="0"/>
    <x v="0"/>
    <x v="0"/>
    <x v="13"/>
    <n v="8807"/>
    <n v="2258396"/>
    <n v="0"/>
    <n v="616481.64045847242"/>
    <n v="153446.57021140182"/>
    <n v="2258396"/>
    <n v="1488467.7893301258"/>
    <s v="Favourable"/>
  </r>
  <r>
    <s v="PID5226"/>
    <x v="288"/>
    <x v="6"/>
    <x v="2"/>
    <x v="0"/>
    <x v="25"/>
    <n v="6977"/>
    <n v="1778019"/>
    <n v="46772"/>
    <n v="849643.56268247264"/>
    <n v="63333.844787369708"/>
    <n v="1731247"/>
    <n v="865041.59253015765"/>
    <s v="Favourable"/>
  </r>
  <r>
    <s v="PID2812"/>
    <x v="161"/>
    <x v="6"/>
    <x v="2"/>
    <x v="0"/>
    <x v="18"/>
    <n v="6575"/>
    <n v="1990056"/>
    <n v="0"/>
    <n v="1130112.5276026437"/>
    <n v="211173.40848443608"/>
    <n v="1990056"/>
    <n v="648770.06391292019"/>
    <s v="Favourable"/>
  </r>
  <r>
    <s v="PID3394"/>
    <x v="1181"/>
    <x v="5"/>
    <x v="3"/>
    <x v="2"/>
    <x v="26"/>
    <n v="9059"/>
    <n v="1461670"/>
    <n v="12035"/>
    <n v="796568.745597517"/>
    <n v="89961.423687248942"/>
    <n v="1449635"/>
    <n v="575139.83071523404"/>
    <s v="Favourable"/>
  </r>
  <r>
    <s v="PID3529"/>
    <x v="732"/>
    <x v="5"/>
    <x v="3"/>
    <x v="0"/>
    <x v="40"/>
    <n v="9446"/>
    <n v="1133383"/>
    <n v="15458"/>
    <n v="670542.64350412623"/>
    <n v="22364.186442510534"/>
    <n v="1117925"/>
    <n v="440476.1700533632"/>
    <s v="Favourable"/>
  </r>
  <r>
    <s v="PID976"/>
    <x v="1129"/>
    <x v="6"/>
    <x v="2"/>
    <x v="2"/>
    <x v="10"/>
    <n v="7890"/>
    <n v="883101"/>
    <n v="0"/>
    <n v="726167.9359714482"/>
    <n v="227363.91252469795"/>
    <n v="883101"/>
    <n v="-70430.848496146151"/>
    <s v="Adverse"/>
  </r>
  <r>
    <s v="PID872"/>
    <x v="1529"/>
    <x v="7"/>
    <x v="0"/>
    <x v="2"/>
    <x v="6"/>
    <n v="7114"/>
    <n v="642643"/>
    <n v="58139"/>
    <n v="479559.70536165556"/>
    <n v="189901.9218675576"/>
    <n v="584504"/>
    <n v="-26818.627229213133"/>
    <s v="Adverse"/>
  </r>
  <r>
    <s v="PID2847"/>
    <x v="154"/>
    <x v="7"/>
    <x v="0"/>
    <x v="1"/>
    <x v="32"/>
    <n v="7332"/>
    <n v="690720"/>
    <n v="0"/>
    <n v="436978.75097966875"/>
    <n v="121304.91638393438"/>
    <n v="690720"/>
    <n v="132436.33263639687"/>
    <s v="Favourable"/>
  </r>
  <r>
    <s v="PID4014"/>
    <x v="1206"/>
    <x v="5"/>
    <x v="3"/>
    <x v="2"/>
    <x v="9"/>
    <n v="8311"/>
    <n v="1629459"/>
    <n v="0"/>
    <n v="306309.59460156597"/>
    <n v="450692.039383533"/>
    <n v="1629459"/>
    <n v="872457.36601490108"/>
    <s v="Favourable"/>
  </r>
  <r>
    <s v="PID4617"/>
    <x v="916"/>
    <x v="0"/>
    <x v="0"/>
    <x v="2"/>
    <x v="38"/>
    <n v="7467"/>
    <n v="1768394"/>
    <n v="36384"/>
    <n v="592546.61424848763"/>
    <n v="465140.56882892066"/>
    <n v="1732010"/>
    <n v="710706.81692259177"/>
    <s v="Favourable"/>
  </r>
  <r>
    <s v="PID3167"/>
    <x v="1302"/>
    <x v="6"/>
    <x v="2"/>
    <x v="2"/>
    <x v="0"/>
    <n v="7752"/>
    <n v="478922"/>
    <n v="19275"/>
    <n v="223164.54543500417"/>
    <n v="150958.18082051128"/>
    <n v="459647"/>
    <n v="104799.27374448453"/>
    <s v="Favourable"/>
  </r>
  <r>
    <s v="PID2967"/>
    <x v="1091"/>
    <x v="7"/>
    <x v="0"/>
    <x v="2"/>
    <x v="46"/>
    <n v="5941"/>
    <n v="1972278"/>
    <n v="10253"/>
    <n v="221175.81297495513"/>
    <n v="518061.15300328279"/>
    <n v="1962025"/>
    <n v="1233041.0340217622"/>
    <s v="Favourable"/>
  </r>
  <r>
    <s v="PID4275"/>
    <x v="1214"/>
    <x v="0"/>
    <x v="0"/>
    <x v="0"/>
    <x v="27"/>
    <n v="7147"/>
    <n v="1432894"/>
    <n v="0"/>
    <n v="956762.99469585379"/>
    <n v="203599.02182879692"/>
    <n v="1432894"/>
    <n v="272531.98347534938"/>
    <s v="Favourable"/>
  </r>
  <r>
    <s v="PID5592"/>
    <x v="781"/>
    <x v="5"/>
    <x v="3"/>
    <x v="2"/>
    <x v="5"/>
    <n v="6569"/>
    <n v="1056723"/>
    <n v="0"/>
    <n v="405990.8094410472"/>
    <n v="32831.677027520738"/>
    <n v="1056723"/>
    <n v="617900.51353143202"/>
    <s v="Favourable"/>
  </r>
  <r>
    <s v="PID838"/>
    <x v="1057"/>
    <x v="7"/>
    <x v="0"/>
    <x v="1"/>
    <x v="12"/>
    <n v="6085"/>
    <n v="1885269"/>
    <n v="0"/>
    <n v="1719842.5917295779"/>
    <n v="182445.90391561089"/>
    <n v="1885269"/>
    <n v="-17019.495645188726"/>
    <s v="Adverse"/>
  </r>
  <r>
    <s v="PID874"/>
    <x v="1369"/>
    <x v="0"/>
    <x v="0"/>
    <x v="1"/>
    <x v="22"/>
    <n v="6210"/>
    <n v="701878"/>
    <n v="19500"/>
    <n v="399688.655955414"/>
    <n v="173597.35360194388"/>
    <n v="682378"/>
    <n v="128591.99044264213"/>
    <s v="Favourable"/>
  </r>
  <r>
    <s v="PID1040"/>
    <x v="1549"/>
    <x v="7"/>
    <x v="0"/>
    <x v="0"/>
    <x v="34"/>
    <n v="8558"/>
    <n v="2146574"/>
    <n v="29178"/>
    <n v="1941187.3935434916"/>
    <n v="369220.92182918318"/>
    <n v="2117396"/>
    <n v="-163834.31537267473"/>
    <s v="Adverse"/>
  </r>
  <r>
    <s v="PID2447"/>
    <x v="153"/>
    <x v="0"/>
    <x v="0"/>
    <x v="0"/>
    <x v="21"/>
    <n v="8179"/>
    <n v="1708933"/>
    <n v="30303"/>
    <n v="1662981.8352026225"/>
    <n v="549807.13196293591"/>
    <n v="1678630"/>
    <n v="-503855.9671655586"/>
    <s v="Adverse"/>
  </r>
  <r>
    <s v="PID4569"/>
    <x v="801"/>
    <x v="7"/>
    <x v="0"/>
    <x v="1"/>
    <x v="3"/>
    <n v="9454"/>
    <n v="487062"/>
    <n v="45808"/>
    <n v="384639.25068394112"/>
    <n v="29156.09301865015"/>
    <n v="441254"/>
    <n v="73266.656297408743"/>
    <s v="Favourable"/>
  </r>
  <r>
    <s v="PID3952"/>
    <x v="269"/>
    <x v="0"/>
    <x v="0"/>
    <x v="0"/>
    <x v="6"/>
    <n v="6931"/>
    <n v="716989"/>
    <n v="0"/>
    <n v="153762.69769656844"/>
    <n v="37725.104198825939"/>
    <n v="716989"/>
    <n v="525501.19810460554"/>
    <s v="Favourable"/>
  </r>
  <r>
    <s v="PID2029"/>
    <x v="1021"/>
    <x v="6"/>
    <x v="2"/>
    <x v="2"/>
    <x v="41"/>
    <n v="7316"/>
    <n v="489234"/>
    <n v="55581"/>
    <n v="114636.9776235796"/>
    <n v="48020.644941148967"/>
    <n v="433653"/>
    <n v="326576.3774352714"/>
    <s v="Favourable"/>
  </r>
  <r>
    <s v="PID3667"/>
    <x v="851"/>
    <x v="6"/>
    <x v="2"/>
    <x v="1"/>
    <x v="6"/>
    <n v="9477"/>
    <n v="691792"/>
    <n v="37231"/>
    <n v="355836.13396679919"/>
    <n v="179768.71965650201"/>
    <n v="654561"/>
    <n v="156187.14637669874"/>
    <s v="Favourable"/>
  </r>
  <r>
    <s v="PID1746"/>
    <x v="105"/>
    <x v="5"/>
    <x v="3"/>
    <x v="2"/>
    <x v="45"/>
    <n v="9163"/>
    <n v="386710"/>
    <n v="20112"/>
    <n v="290822.17980026384"/>
    <n v="84266.404166037173"/>
    <n v="366598"/>
    <n v="11621.416033699003"/>
    <s v="Favourable"/>
  </r>
  <r>
    <s v="PID2760"/>
    <x v="1550"/>
    <x v="6"/>
    <x v="2"/>
    <x v="0"/>
    <x v="35"/>
    <n v="8194"/>
    <n v="697378"/>
    <n v="57147"/>
    <n v="162929.7977168498"/>
    <n v="82778.141550639572"/>
    <n v="640231"/>
    <n v="451670.06073251064"/>
    <s v="Favourable"/>
  </r>
  <r>
    <s v="PID4786"/>
    <x v="80"/>
    <x v="6"/>
    <x v="2"/>
    <x v="0"/>
    <x v="36"/>
    <n v="8124"/>
    <n v="351202"/>
    <n v="0"/>
    <n v="313.54883123011848"/>
    <n v="76528.373536073777"/>
    <n v="351202"/>
    <n v="274360.07763269613"/>
    <s v="Favourable"/>
  </r>
  <r>
    <s v="PID5294"/>
    <x v="1481"/>
    <x v="6"/>
    <x v="2"/>
    <x v="0"/>
    <x v="34"/>
    <n v="7032"/>
    <n v="2320814"/>
    <n v="23559"/>
    <n v="237324.88927681238"/>
    <n v="501850.60523275024"/>
    <n v="2297255"/>
    <n v="1581638.5054904374"/>
    <s v="Favourable"/>
  </r>
  <r>
    <s v="PID4748"/>
    <x v="1077"/>
    <x v="0"/>
    <x v="0"/>
    <x v="1"/>
    <x v="12"/>
    <n v="5814"/>
    <n v="1754744"/>
    <n v="23991"/>
    <n v="699532.06358630536"/>
    <n v="458377.37569687539"/>
    <n v="1730753"/>
    <n v="596834.56071681925"/>
    <s v="Favourable"/>
  </r>
  <r>
    <s v="PID4827"/>
    <x v="485"/>
    <x v="5"/>
    <x v="3"/>
    <x v="0"/>
    <x v="40"/>
    <n v="5951"/>
    <n v="1947650"/>
    <n v="0"/>
    <n v="1475843.9089125036"/>
    <n v="85379.929478787206"/>
    <n v="1947650"/>
    <n v="386426.16160870926"/>
    <s v="Favourable"/>
  </r>
  <r>
    <s v="PID5267"/>
    <x v="1083"/>
    <x v="5"/>
    <x v="3"/>
    <x v="2"/>
    <x v="25"/>
    <n v="8528"/>
    <n v="510251"/>
    <n v="0"/>
    <n v="380107.43802340399"/>
    <n v="111128.47799471603"/>
    <n v="510251"/>
    <n v="19015.083981879987"/>
    <s v="Favourable"/>
  </r>
  <r>
    <s v="PID4268"/>
    <x v="1441"/>
    <x v="6"/>
    <x v="2"/>
    <x v="1"/>
    <x v="26"/>
    <n v="8244"/>
    <n v="1091331"/>
    <n v="19524"/>
    <n v="95601.635009145495"/>
    <n v="260531.60559788402"/>
    <n v="1071807"/>
    <n v="735197.75939297047"/>
    <s v="Favourable"/>
  </r>
  <r>
    <s v="PID4968"/>
    <x v="357"/>
    <x v="6"/>
    <x v="2"/>
    <x v="2"/>
    <x v="11"/>
    <n v="7044"/>
    <n v="896984"/>
    <n v="27781"/>
    <n v="159127.17260712589"/>
    <n v="192448.83014611027"/>
    <n v="869203"/>
    <n v="545407.9972467639"/>
    <s v="Favourable"/>
  </r>
  <r>
    <s v="PID2690"/>
    <x v="1089"/>
    <x v="7"/>
    <x v="0"/>
    <x v="2"/>
    <x v="28"/>
    <n v="7896"/>
    <n v="902853"/>
    <n v="79837"/>
    <n v="778159.53256801062"/>
    <n v="102844.0180424319"/>
    <n v="823016"/>
    <n v="21849.449389557471"/>
    <s v="Favourable"/>
  </r>
  <r>
    <s v="PID4213"/>
    <x v="438"/>
    <x v="5"/>
    <x v="3"/>
    <x v="0"/>
    <x v="27"/>
    <n v="6741"/>
    <n v="1074441"/>
    <n v="0"/>
    <n v="440987.89113121957"/>
    <n v="305121.70022779825"/>
    <n v="1074441"/>
    <n v="328331.40864098212"/>
    <s v="Favourable"/>
  </r>
  <r>
    <s v="PID5326"/>
    <x v="1551"/>
    <x v="6"/>
    <x v="2"/>
    <x v="1"/>
    <x v="41"/>
    <n v="9003"/>
    <n v="1515848"/>
    <n v="0"/>
    <n v="930795.34027256467"/>
    <n v="157334.85092222653"/>
    <n v="1515848"/>
    <n v="427717.80880520889"/>
    <s v="Favourable"/>
  </r>
  <r>
    <s v="PID5390"/>
    <x v="708"/>
    <x v="7"/>
    <x v="0"/>
    <x v="2"/>
    <x v="14"/>
    <n v="7924"/>
    <n v="2065060"/>
    <n v="36533"/>
    <n v="154911.09171369561"/>
    <n v="354009.50772364921"/>
    <n v="2028527"/>
    <n v="1556139.4005626552"/>
    <s v="Favourable"/>
  </r>
  <r>
    <s v="PID5770"/>
    <x v="296"/>
    <x v="0"/>
    <x v="0"/>
    <x v="2"/>
    <x v="42"/>
    <n v="8357"/>
    <n v="698503"/>
    <n v="53234"/>
    <n v="205325.95493122155"/>
    <n v="14752.637659713764"/>
    <n v="645269"/>
    <n v="478424.4074090647"/>
    <s v="Favourable"/>
  </r>
  <r>
    <s v="PID858"/>
    <x v="1302"/>
    <x v="6"/>
    <x v="2"/>
    <x v="2"/>
    <x v="12"/>
    <n v="8262"/>
    <n v="1025653"/>
    <n v="0"/>
    <n v="192383.07843944078"/>
    <n v="256516.24979780486"/>
    <n v="1025653"/>
    <n v="576753.67176275433"/>
    <s v="Favourable"/>
  </r>
  <r>
    <s v="PID5039"/>
    <x v="789"/>
    <x v="7"/>
    <x v="0"/>
    <x v="0"/>
    <x v="20"/>
    <n v="8640"/>
    <n v="617713"/>
    <n v="93795"/>
    <n v="463682.53697340656"/>
    <n v="94631.939895626201"/>
    <n v="523918"/>
    <n v="59398.523130967282"/>
    <s v="Favourable"/>
  </r>
  <r>
    <s v="PID5667"/>
    <x v="319"/>
    <x v="7"/>
    <x v="0"/>
    <x v="1"/>
    <x v="28"/>
    <n v="8214"/>
    <n v="2450316"/>
    <n v="26023"/>
    <n v="1580086.4612310827"/>
    <n v="499485.49619949586"/>
    <n v="2424293"/>
    <n v="370744.04256942146"/>
    <s v="Favourable"/>
  </r>
  <r>
    <s v="PID6442"/>
    <x v="965"/>
    <x v="6"/>
    <x v="2"/>
    <x v="0"/>
    <x v="8"/>
    <n v="6707"/>
    <n v="861725"/>
    <n v="0"/>
    <n v="747922.78002860607"/>
    <n v="38530.392793817329"/>
    <n v="861725"/>
    <n v="75271.827177576604"/>
    <s v="Favourable"/>
  </r>
  <r>
    <s v="PID530"/>
    <x v="659"/>
    <x v="7"/>
    <x v="0"/>
    <x v="0"/>
    <x v="16"/>
    <n v="8306"/>
    <n v="1077171"/>
    <n v="17709"/>
    <n v="91484.265389057793"/>
    <n v="97427.501460146392"/>
    <n v="1059462"/>
    <n v="888259.2331507958"/>
    <s v="Favourable"/>
  </r>
  <r>
    <s v="PID2632"/>
    <x v="1252"/>
    <x v="7"/>
    <x v="0"/>
    <x v="0"/>
    <x v="43"/>
    <n v="7720"/>
    <n v="1363444"/>
    <n v="0"/>
    <n v="185796.6930340167"/>
    <n v="102802.57626842325"/>
    <n v="1363444"/>
    <n v="1074844.7306975601"/>
    <s v="Favourable"/>
  </r>
  <r>
    <s v="PID3868"/>
    <x v="1328"/>
    <x v="5"/>
    <x v="3"/>
    <x v="1"/>
    <x v="7"/>
    <n v="5646"/>
    <n v="1851436"/>
    <n v="38528"/>
    <n v="340327.01030843292"/>
    <n v="207691.20891145544"/>
    <n v="1812908"/>
    <n v="1303417.7807801117"/>
    <s v="Favourable"/>
  </r>
  <r>
    <s v="PID4021"/>
    <x v="264"/>
    <x v="7"/>
    <x v="0"/>
    <x v="0"/>
    <x v="19"/>
    <n v="8993"/>
    <n v="2193492"/>
    <n v="0"/>
    <n v="1310825.6885915853"/>
    <n v="447865.73169826606"/>
    <n v="2193492"/>
    <n v="434800.57971014874"/>
    <s v="Favourable"/>
  </r>
  <r>
    <s v="PID4899"/>
    <x v="719"/>
    <x v="0"/>
    <x v="0"/>
    <x v="0"/>
    <x v="45"/>
    <n v="6262"/>
    <n v="2307132"/>
    <n v="0"/>
    <n v="1826292.944744278"/>
    <n v="650450.06133555167"/>
    <n v="2307132"/>
    <n v="-169611.00607982976"/>
    <s v="Adverse"/>
  </r>
  <r>
    <s v="PID3770"/>
    <x v="967"/>
    <x v="6"/>
    <x v="2"/>
    <x v="0"/>
    <x v="35"/>
    <n v="8609"/>
    <n v="2199009"/>
    <n v="55930"/>
    <n v="2041244.5362230919"/>
    <n v="308565.57724652113"/>
    <n v="2143079"/>
    <n v="-150801.11346961278"/>
    <s v="Adverse"/>
  </r>
  <r>
    <s v="PID6139"/>
    <x v="851"/>
    <x v="6"/>
    <x v="2"/>
    <x v="2"/>
    <x v="46"/>
    <n v="6884"/>
    <n v="255600"/>
    <n v="0"/>
    <n v="228203.89481096313"/>
    <n v="78258.406103267116"/>
    <n v="255600"/>
    <n v="-50862.300914230233"/>
    <s v="Adverse"/>
  </r>
  <r>
    <s v="PID1124"/>
    <x v="1174"/>
    <x v="6"/>
    <x v="2"/>
    <x v="1"/>
    <x v="0"/>
    <n v="7756"/>
    <n v="1265823"/>
    <n v="0"/>
    <n v="981007.41947948385"/>
    <n v="252880.60788322377"/>
    <n v="1265823"/>
    <n v="31934.972637292463"/>
    <s v="Favourable"/>
  </r>
  <r>
    <s v="PID1470"/>
    <x v="73"/>
    <x v="0"/>
    <x v="0"/>
    <x v="1"/>
    <x v="22"/>
    <n v="8237"/>
    <n v="2067352"/>
    <n v="57937"/>
    <n v="1575769.4086087479"/>
    <n v="341164.86326108471"/>
    <n v="2009415"/>
    <n v="150417.72813016735"/>
    <s v="Favourable"/>
  </r>
  <r>
    <s v="PID5089"/>
    <x v="152"/>
    <x v="5"/>
    <x v="3"/>
    <x v="2"/>
    <x v="37"/>
    <n v="8000"/>
    <n v="1784404"/>
    <n v="57245"/>
    <n v="42498.915753053319"/>
    <n v="492159.96964074328"/>
    <n v="1727159"/>
    <n v="1249745.1146062035"/>
    <s v="Favourable"/>
  </r>
  <r>
    <s v="PID4352"/>
    <x v="862"/>
    <x v="6"/>
    <x v="2"/>
    <x v="1"/>
    <x v="11"/>
    <n v="5942"/>
    <n v="568944"/>
    <n v="0"/>
    <n v="524683.31123324786"/>
    <n v="123017.7328507668"/>
    <n v="568944"/>
    <n v="-78757.044084014604"/>
    <s v="Adverse"/>
  </r>
  <r>
    <s v="PID3098"/>
    <x v="1291"/>
    <x v="0"/>
    <x v="0"/>
    <x v="1"/>
    <x v="45"/>
    <n v="8978"/>
    <n v="2498439"/>
    <n v="0"/>
    <n v="290732.59798423719"/>
    <n v="461187.73683412326"/>
    <n v="2498439"/>
    <n v="1746518.6651816396"/>
    <s v="Favourable"/>
  </r>
  <r>
    <s v="PID3463"/>
    <x v="1007"/>
    <x v="5"/>
    <x v="3"/>
    <x v="2"/>
    <x v="46"/>
    <n v="7853"/>
    <n v="1552212"/>
    <n v="0"/>
    <n v="1463091.7834425212"/>
    <n v="346634.9861762558"/>
    <n v="1552212"/>
    <n v="-257514.76961877709"/>
    <s v="Adverse"/>
  </r>
  <r>
    <s v="PID3675"/>
    <x v="561"/>
    <x v="5"/>
    <x v="3"/>
    <x v="2"/>
    <x v="10"/>
    <n v="8843"/>
    <n v="2472337"/>
    <n v="41961"/>
    <n v="903600.33821505331"/>
    <n v="684553.23323542206"/>
    <n v="2430376"/>
    <n v="884183.42854952463"/>
    <s v="Favourable"/>
  </r>
  <r>
    <s v="PID5434"/>
    <x v="404"/>
    <x v="6"/>
    <x v="2"/>
    <x v="1"/>
    <x v="5"/>
    <n v="9418"/>
    <n v="994159"/>
    <n v="53254"/>
    <n v="718193.07099216338"/>
    <n v="212182.32513918844"/>
    <n v="940905"/>
    <n v="63783.603868648177"/>
    <s v="Favourable"/>
  </r>
  <r>
    <s v="PID5782"/>
    <x v="58"/>
    <x v="6"/>
    <x v="2"/>
    <x v="2"/>
    <x v="15"/>
    <n v="6506"/>
    <n v="1036945"/>
    <n v="0"/>
    <n v="18589.617167074215"/>
    <n v="288316.36950672371"/>
    <n v="1036945"/>
    <n v="730039.01332620205"/>
    <s v="Favourable"/>
  </r>
  <r>
    <s v="PID1709"/>
    <x v="1274"/>
    <x v="6"/>
    <x v="2"/>
    <x v="2"/>
    <x v="5"/>
    <n v="7239"/>
    <n v="1591160"/>
    <n v="41357"/>
    <n v="1532902.6619814339"/>
    <n v="390993.41703994758"/>
    <n v="1549803"/>
    <n v="-332736.07902138145"/>
    <s v="Adverse"/>
  </r>
  <r>
    <s v="PID3786"/>
    <x v="387"/>
    <x v="5"/>
    <x v="3"/>
    <x v="2"/>
    <x v="37"/>
    <n v="8153"/>
    <n v="1954917"/>
    <n v="95638"/>
    <n v="1539955.370942438"/>
    <n v="151396.749513218"/>
    <n v="1859279"/>
    <n v="263564.87954434403"/>
    <s v="Favourable"/>
  </r>
  <r>
    <s v="PID6210"/>
    <x v="1136"/>
    <x v="6"/>
    <x v="2"/>
    <x v="2"/>
    <x v="11"/>
    <n v="5597"/>
    <n v="1552013"/>
    <n v="59291"/>
    <n v="435321.68923378078"/>
    <n v="479940.73389763548"/>
    <n v="1492722"/>
    <n v="636750.57686858368"/>
    <s v="Favourable"/>
  </r>
  <r>
    <s v="PID2525"/>
    <x v="1552"/>
    <x v="6"/>
    <x v="2"/>
    <x v="0"/>
    <x v="24"/>
    <n v="6758"/>
    <n v="1656209"/>
    <n v="23851"/>
    <n v="160353.3845353364"/>
    <n v="317533.98000702151"/>
    <n v="1632358"/>
    <n v="1178321.6354576421"/>
    <s v="Favourable"/>
  </r>
  <r>
    <s v="PID5386"/>
    <x v="748"/>
    <x v="7"/>
    <x v="0"/>
    <x v="1"/>
    <x v="10"/>
    <n v="8670"/>
    <n v="518935"/>
    <n v="0"/>
    <n v="202182.29665907804"/>
    <n v="92784.574698652141"/>
    <n v="518935"/>
    <n v="223968.12864226982"/>
    <s v="Favourable"/>
  </r>
  <r>
    <s v="PID4072"/>
    <x v="24"/>
    <x v="5"/>
    <x v="3"/>
    <x v="1"/>
    <x v="19"/>
    <n v="7755"/>
    <n v="2045375"/>
    <n v="59117"/>
    <n v="803623.07101738406"/>
    <n v="284261.57987306552"/>
    <n v="1986258"/>
    <n v="957490.34910955047"/>
    <s v="Favourable"/>
  </r>
  <r>
    <s v="PID3924"/>
    <x v="321"/>
    <x v="6"/>
    <x v="2"/>
    <x v="1"/>
    <x v="31"/>
    <n v="9046"/>
    <n v="1581674"/>
    <n v="0"/>
    <n v="1425954.1237912206"/>
    <n v="397699.26483005885"/>
    <n v="1581674"/>
    <n v="-241979.3886212795"/>
    <s v="Adverse"/>
  </r>
  <r>
    <s v="PID1793"/>
    <x v="700"/>
    <x v="7"/>
    <x v="0"/>
    <x v="2"/>
    <x v="18"/>
    <n v="8984"/>
    <n v="1208991"/>
    <n v="50096"/>
    <n v="137754.10971679862"/>
    <n v="293525.54544704576"/>
    <n v="1158895"/>
    <n v="777711.34483615565"/>
    <s v="Favourable"/>
  </r>
  <r>
    <s v="PID5593"/>
    <x v="1169"/>
    <x v="7"/>
    <x v="0"/>
    <x v="1"/>
    <x v="26"/>
    <n v="7314"/>
    <n v="1853466"/>
    <n v="65754"/>
    <n v="1364851.3225788858"/>
    <n v="17003.198126052419"/>
    <n v="1787712"/>
    <n v="471611.47929506167"/>
    <s v="Favourable"/>
  </r>
  <r>
    <s v="PID5742"/>
    <x v="206"/>
    <x v="5"/>
    <x v="3"/>
    <x v="0"/>
    <x v="45"/>
    <n v="9015"/>
    <n v="942128"/>
    <n v="12723"/>
    <n v="773487.65574583749"/>
    <n v="139120.51010157395"/>
    <n v="929405"/>
    <n v="29519.834152588621"/>
    <s v="Favourable"/>
  </r>
  <r>
    <s v="PID5741"/>
    <x v="562"/>
    <x v="6"/>
    <x v="2"/>
    <x v="1"/>
    <x v="24"/>
    <n v="7346"/>
    <n v="2095502"/>
    <n v="0"/>
    <n v="1098697.4080892329"/>
    <n v="369451.44224624638"/>
    <n v="2095502"/>
    <n v="627353.14966452075"/>
    <s v="Favourable"/>
  </r>
  <r>
    <s v="PID118"/>
    <x v="331"/>
    <x v="5"/>
    <x v="3"/>
    <x v="0"/>
    <x v="24"/>
    <n v="7206"/>
    <n v="818163"/>
    <n v="0"/>
    <n v="362716.02917465882"/>
    <n v="226401.90207658941"/>
    <n v="818163"/>
    <n v="229045.06874875177"/>
    <s v="Favourable"/>
  </r>
  <r>
    <s v="PID2954"/>
    <x v="1251"/>
    <x v="6"/>
    <x v="2"/>
    <x v="0"/>
    <x v="25"/>
    <n v="8421"/>
    <n v="2234516"/>
    <n v="48351"/>
    <n v="1504789.5441947654"/>
    <n v="492327.05822581303"/>
    <n v="2186165"/>
    <n v="237399.39757942152"/>
    <s v="Favourable"/>
  </r>
  <r>
    <s v="PID3516"/>
    <x v="1171"/>
    <x v="0"/>
    <x v="0"/>
    <x v="0"/>
    <x v="31"/>
    <n v="7217"/>
    <n v="895219"/>
    <n v="57098"/>
    <n v="716136.38945615478"/>
    <n v="248916.69048883676"/>
    <n v="838121"/>
    <n v="-69834.079944991507"/>
    <s v="Adverse"/>
  </r>
  <r>
    <s v="PID2497"/>
    <x v="805"/>
    <x v="6"/>
    <x v="2"/>
    <x v="1"/>
    <x v="22"/>
    <n v="5669"/>
    <n v="1491688"/>
    <n v="23058"/>
    <n v="184611.47221732244"/>
    <n v="25228.788211056464"/>
    <n v="1468630"/>
    <n v="1281847.7395716212"/>
    <s v="Favourable"/>
  </r>
  <r>
    <s v="PID2797"/>
    <x v="1121"/>
    <x v="7"/>
    <x v="0"/>
    <x v="1"/>
    <x v="38"/>
    <n v="6126"/>
    <n v="1805759"/>
    <n v="0"/>
    <n v="659321.01268985763"/>
    <n v="230604.80211766835"/>
    <n v="1805759"/>
    <n v="915833.18519247405"/>
    <s v="Favourable"/>
  </r>
  <r>
    <s v="PID5409"/>
    <x v="129"/>
    <x v="0"/>
    <x v="0"/>
    <x v="0"/>
    <x v="41"/>
    <n v="8955"/>
    <n v="1639359"/>
    <n v="20254"/>
    <n v="1034905.6996598255"/>
    <n v="49104.90351702561"/>
    <n v="1619105"/>
    <n v="555348.39682314894"/>
    <s v="Favourable"/>
  </r>
  <r>
    <s v="PID1789"/>
    <x v="251"/>
    <x v="6"/>
    <x v="2"/>
    <x v="2"/>
    <x v="11"/>
    <n v="8398"/>
    <n v="1391622"/>
    <n v="54746"/>
    <n v="1098457.0990166543"/>
    <n v="18450.044438092777"/>
    <n v="1336876"/>
    <n v="274714.85654525296"/>
    <s v="Favourable"/>
  </r>
  <r>
    <s v="PID2292"/>
    <x v="180"/>
    <x v="7"/>
    <x v="0"/>
    <x v="2"/>
    <x v="32"/>
    <n v="6640"/>
    <n v="2303237"/>
    <n v="0"/>
    <n v="1250598.7877711188"/>
    <n v="384495.89099010668"/>
    <n v="2303237"/>
    <n v="668142.32123877457"/>
    <s v="Favourable"/>
  </r>
  <r>
    <s v="PID2605"/>
    <x v="196"/>
    <x v="7"/>
    <x v="0"/>
    <x v="0"/>
    <x v="41"/>
    <n v="8575"/>
    <n v="1635618"/>
    <n v="40679"/>
    <n v="1364848.7049790742"/>
    <n v="33760.759377135008"/>
    <n v="1594939"/>
    <n v="237008.53564379085"/>
    <s v="Favourable"/>
  </r>
  <r>
    <s v="PID573"/>
    <x v="722"/>
    <x v="6"/>
    <x v="2"/>
    <x v="2"/>
    <x v="8"/>
    <n v="9124"/>
    <n v="440788"/>
    <n v="67850"/>
    <n v="336941.91456634796"/>
    <n v="18679.354365243282"/>
    <n v="372938"/>
    <n v="85166.731068408757"/>
    <s v="Favourable"/>
  </r>
  <r>
    <s v="PID3279"/>
    <x v="1198"/>
    <x v="0"/>
    <x v="0"/>
    <x v="0"/>
    <x v="44"/>
    <n v="6039"/>
    <n v="2251827"/>
    <n v="35080"/>
    <n v="1771932.4390745074"/>
    <n v="209367.37005121922"/>
    <n v="2216747"/>
    <n v="270527.19087427342"/>
    <s v="Favourable"/>
  </r>
  <r>
    <s v="PID5022"/>
    <x v="1141"/>
    <x v="6"/>
    <x v="2"/>
    <x v="2"/>
    <x v="37"/>
    <n v="5858"/>
    <n v="996180"/>
    <n v="71732"/>
    <n v="496774.54477767844"/>
    <n v="36756.077473604193"/>
    <n v="924448"/>
    <n v="462649.37774871732"/>
    <s v="Favourable"/>
  </r>
  <r>
    <s v="PID5446"/>
    <x v="1515"/>
    <x v="7"/>
    <x v="0"/>
    <x v="1"/>
    <x v="43"/>
    <n v="7510"/>
    <n v="2142596"/>
    <n v="14719"/>
    <n v="1658378.2615223858"/>
    <n v="457583.14045068814"/>
    <n v="2127877"/>
    <n v="26634.598026926164"/>
    <s v="Favourable"/>
  </r>
  <r>
    <s v="PID1414"/>
    <x v="1231"/>
    <x v="7"/>
    <x v="0"/>
    <x v="2"/>
    <x v="45"/>
    <n v="6383"/>
    <n v="1260052"/>
    <n v="53873"/>
    <n v="1198908.2930317111"/>
    <n v="349104.80602092046"/>
    <n v="1206179"/>
    <n v="-287961.09905263153"/>
    <s v="Adverse"/>
  </r>
  <r>
    <s v="PID2759"/>
    <x v="421"/>
    <x v="0"/>
    <x v="0"/>
    <x v="1"/>
    <x v="12"/>
    <n v="9269"/>
    <n v="1500657"/>
    <n v="41072"/>
    <n v="923243.96502960136"/>
    <n v="442758.09289050475"/>
    <n v="1459585"/>
    <n v="134654.94207989378"/>
    <s v="Favourable"/>
  </r>
  <r>
    <s v="PID3096"/>
    <x v="410"/>
    <x v="7"/>
    <x v="0"/>
    <x v="0"/>
    <x v="33"/>
    <n v="8414"/>
    <n v="1175599"/>
    <n v="0"/>
    <n v="108295.14856935578"/>
    <n v="256685.69763540549"/>
    <n v="1175599"/>
    <n v="810618.1537952387"/>
    <s v="Favourable"/>
  </r>
  <r>
    <s v="PID5120"/>
    <x v="504"/>
    <x v="7"/>
    <x v="0"/>
    <x v="1"/>
    <x v="14"/>
    <n v="7090"/>
    <n v="1789672"/>
    <n v="33909"/>
    <n v="890367.81436269032"/>
    <n v="327112.65603257756"/>
    <n v="1755763"/>
    <n v="572191.52960473206"/>
    <s v="Favourable"/>
  </r>
  <r>
    <s v="PID698"/>
    <x v="645"/>
    <x v="5"/>
    <x v="3"/>
    <x v="2"/>
    <x v="24"/>
    <n v="8583"/>
    <n v="943907"/>
    <n v="89971"/>
    <n v="442926.98042828526"/>
    <n v="192735.39414098757"/>
    <n v="853936"/>
    <n v="308244.62543072714"/>
    <s v="Favourable"/>
  </r>
  <r>
    <s v="PID1632"/>
    <x v="293"/>
    <x v="6"/>
    <x v="2"/>
    <x v="0"/>
    <x v="29"/>
    <n v="7761"/>
    <n v="1612974"/>
    <n v="41402"/>
    <n v="221387.52610613589"/>
    <n v="429064.91865912196"/>
    <n v="1571572"/>
    <n v="962521.55523474212"/>
    <s v="Favourable"/>
  </r>
  <r>
    <s v="PID3314"/>
    <x v="1303"/>
    <x v="6"/>
    <x v="2"/>
    <x v="1"/>
    <x v="34"/>
    <n v="5606"/>
    <n v="1353495"/>
    <n v="0"/>
    <n v="563023.6715970732"/>
    <n v="154381.48476391067"/>
    <n v="1353495"/>
    <n v="636089.84363901615"/>
    <s v="Favourable"/>
  </r>
  <r>
    <s v="PID3993"/>
    <x v="671"/>
    <x v="5"/>
    <x v="3"/>
    <x v="2"/>
    <x v="41"/>
    <n v="8534"/>
    <n v="1650226"/>
    <n v="0"/>
    <n v="471100.74385726842"/>
    <n v="504361.34194606618"/>
    <n v="1650226"/>
    <n v="674763.9141966654"/>
    <s v="Favourable"/>
  </r>
  <r>
    <s v="PID4520"/>
    <x v="1436"/>
    <x v="7"/>
    <x v="0"/>
    <x v="0"/>
    <x v="1"/>
    <n v="6400"/>
    <n v="1242269"/>
    <n v="33842"/>
    <n v="827790.09414149704"/>
    <n v="283520.01961721672"/>
    <n v="1208427"/>
    <n v="130958.88624128629"/>
    <s v="Favourable"/>
  </r>
  <r>
    <s v="PID4896"/>
    <x v="1553"/>
    <x v="3"/>
    <x v="1"/>
    <x v="0"/>
    <x v="6"/>
    <n v="9187"/>
    <n v="275058"/>
    <n v="0"/>
    <n v="187923.00178046699"/>
    <n v="21079.246322966155"/>
    <n v="275058"/>
    <n v="66055.751896566857"/>
    <s v="Favourable"/>
  </r>
  <r>
    <s v="PID1984"/>
    <x v="463"/>
    <x v="6"/>
    <x v="2"/>
    <x v="1"/>
    <x v="5"/>
    <n v="8975"/>
    <n v="2349841"/>
    <n v="32494"/>
    <n v="184146.45359431396"/>
    <n v="65699.584476116594"/>
    <n v="2317347"/>
    <n v="2099994.9619295695"/>
    <s v="Favourable"/>
  </r>
  <r>
    <s v="PID2549"/>
    <x v="1379"/>
    <x v="6"/>
    <x v="2"/>
    <x v="2"/>
    <x v="43"/>
    <n v="6936"/>
    <n v="1597263"/>
    <n v="37665"/>
    <n v="78477.199276173007"/>
    <n v="310455.41238818847"/>
    <n v="1559598"/>
    <n v="1208330.3883356384"/>
    <s v="Favourable"/>
  </r>
  <r>
    <s v="PID4513"/>
    <x v="1312"/>
    <x v="6"/>
    <x v="2"/>
    <x v="1"/>
    <x v="10"/>
    <n v="6288"/>
    <n v="1567286"/>
    <n v="0"/>
    <n v="205528.91191307921"/>
    <n v="114369.64788303501"/>
    <n v="1567286"/>
    <n v="1247387.4402038858"/>
    <s v="Favourable"/>
  </r>
  <r>
    <s v="PID5046"/>
    <x v="109"/>
    <x v="6"/>
    <x v="2"/>
    <x v="0"/>
    <x v="15"/>
    <n v="6339"/>
    <n v="1345283"/>
    <n v="28522"/>
    <n v="1076675.8101725292"/>
    <n v="394350.81593757012"/>
    <n v="1316761"/>
    <n v="-125743.62611009926"/>
    <s v="Adverse"/>
  </r>
  <r>
    <s v="PID1433"/>
    <x v="434"/>
    <x v="5"/>
    <x v="3"/>
    <x v="2"/>
    <x v="36"/>
    <n v="8343"/>
    <n v="1766889"/>
    <n v="16729"/>
    <n v="246884.41073139355"/>
    <n v="124636.41663618827"/>
    <n v="1750160"/>
    <n v="1395368.1726324181"/>
    <s v="Favourable"/>
  </r>
  <r>
    <s v="PID2111"/>
    <x v="228"/>
    <x v="6"/>
    <x v="2"/>
    <x v="2"/>
    <x v="40"/>
    <n v="8060"/>
    <n v="2030822"/>
    <n v="0"/>
    <n v="1440714.799294393"/>
    <n v="335865.7603806571"/>
    <n v="2030822"/>
    <n v="254241.4403249498"/>
    <s v="Favourable"/>
  </r>
  <r>
    <s v="PID2872"/>
    <x v="928"/>
    <x v="6"/>
    <x v="2"/>
    <x v="2"/>
    <x v="34"/>
    <n v="7026"/>
    <n v="972691"/>
    <n v="0"/>
    <n v="357976.49120498303"/>
    <n v="230477.76984870844"/>
    <n v="972691"/>
    <n v="384236.7389463085"/>
    <s v="Favourable"/>
  </r>
  <r>
    <s v="PID3749"/>
    <x v="1554"/>
    <x v="6"/>
    <x v="2"/>
    <x v="0"/>
    <x v="41"/>
    <n v="7334"/>
    <n v="1443444"/>
    <n v="25803"/>
    <n v="614031.30731398123"/>
    <n v="308227.51657998952"/>
    <n v="1417641"/>
    <n v="521185.17610602919"/>
    <s v="Favourable"/>
  </r>
  <r>
    <s v="PID3105"/>
    <x v="979"/>
    <x v="6"/>
    <x v="2"/>
    <x v="1"/>
    <x v="46"/>
    <n v="6195"/>
    <n v="567311"/>
    <n v="52984"/>
    <n v="305557.23260321072"/>
    <n v="166835.13176191328"/>
    <n v="514327"/>
    <n v="94918.635634875973"/>
    <s v="Favourable"/>
  </r>
  <r>
    <s v="PID3913"/>
    <x v="1355"/>
    <x v="6"/>
    <x v="2"/>
    <x v="1"/>
    <x v="27"/>
    <n v="7142"/>
    <n v="2422147"/>
    <n v="21666"/>
    <n v="2246421.9486447149"/>
    <n v="727513.34943655087"/>
    <n v="2400481"/>
    <n v="-551788.29808126576"/>
    <s v="Adverse"/>
  </r>
  <r>
    <s v="PID264"/>
    <x v="885"/>
    <x v="3"/>
    <x v="1"/>
    <x v="1"/>
    <x v="5"/>
    <n v="8991"/>
    <n v="1898909"/>
    <n v="0"/>
    <n v="97216.909139543714"/>
    <n v="520196.731555762"/>
    <n v="1898909"/>
    <n v="1281495.3593046942"/>
    <s v="Favourable"/>
  </r>
  <r>
    <s v="PID1119"/>
    <x v="1543"/>
    <x v="7"/>
    <x v="0"/>
    <x v="2"/>
    <x v="27"/>
    <n v="7909"/>
    <n v="1845695"/>
    <n v="44965"/>
    <n v="552528.59784619545"/>
    <n v="277323.58615804691"/>
    <n v="1800730"/>
    <n v="1015842.8159957577"/>
    <s v="Favourable"/>
  </r>
  <r>
    <s v="PID5608"/>
    <x v="1005"/>
    <x v="6"/>
    <x v="2"/>
    <x v="1"/>
    <x v="0"/>
    <n v="6776"/>
    <n v="340009"/>
    <n v="0"/>
    <n v="102208.97589043679"/>
    <n v="31082.554935040025"/>
    <n v="340009"/>
    <n v="206717.4691745232"/>
    <s v="Favourable"/>
  </r>
  <r>
    <s v="PID2757"/>
    <x v="1455"/>
    <x v="7"/>
    <x v="0"/>
    <x v="0"/>
    <x v="7"/>
    <n v="5548"/>
    <n v="793974"/>
    <n v="36249"/>
    <n v="336913.75082191627"/>
    <n v="177583.82099428936"/>
    <n v="757725"/>
    <n v="279476.42818379437"/>
    <s v="Favourable"/>
  </r>
  <r>
    <s v="PID3101"/>
    <x v="837"/>
    <x v="5"/>
    <x v="3"/>
    <x v="1"/>
    <x v="37"/>
    <n v="6120"/>
    <n v="1277117"/>
    <n v="0"/>
    <n v="365436.22500134178"/>
    <n v="135713.86327931585"/>
    <n v="1277117"/>
    <n v="775966.91171934234"/>
    <s v="Favourable"/>
  </r>
  <r>
    <s v="PID3258"/>
    <x v="49"/>
    <x v="5"/>
    <x v="3"/>
    <x v="0"/>
    <x v="25"/>
    <n v="7612"/>
    <n v="746495"/>
    <n v="38200"/>
    <n v="680742.33790270903"/>
    <n v="100331.6843617555"/>
    <n v="708295"/>
    <n v="-34579.022264464526"/>
    <s v="Adverse"/>
  </r>
  <r>
    <s v="PID4532"/>
    <x v="169"/>
    <x v="7"/>
    <x v="0"/>
    <x v="2"/>
    <x v="15"/>
    <n v="8147"/>
    <n v="1505831"/>
    <n v="35140"/>
    <n v="1211773.7914607024"/>
    <n v="216788.69197252954"/>
    <n v="1470691"/>
    <n v="77268.516566768056"/>
    <s v="Favourable"/>
  </r>
  <r>
    <s v="PID5494"/>
    <x v="120"/>
    <x v="3"/>
    <x v="1"/>
    <x v="2"/>
    <x v="22"/>
    <n v="5668"/>
    <n v="2409524"/>
    <n v="0"/>
    <n v="828137.80714335828"/>
    <n v="797344.2025021998"/>
    <n v="2409524"/>
    <n v="784041.99035444204"/>
    <s v="Favourable"/>
  </r>
  <r>
    <s v="PID1073"/>
    <x v="1201"/>
    <x v="6"/>
    <x v="2"/>
    <x v="0"/>
    <x v="38"/>
    <n v="8541"/>
    <n v="723654"/>
    <n v="57610"/>
    <n v="380782.16877303424"/>
    <n v="234726.19364428156"/>
    <n v="666044"/>
    <n v="108145.63758268417"/>
    <s v="Favourable"/>
  </r>
  <r>
    <s v="PID956"/>
    <x v="898"/>
    <x v="3"/>
    <x v="1"/>
    <x v="1"/>
    <x v="2"/>
    <n v="6085"/>
    <n v="1725985"/>
    <n v="10363"/>
    <n v="771043.42291188403"/>
    <n v="300970.23248086247"/>
    <n v="1715622"/>
    <n v="653971.34460725356"/>
    <s v="Favourable"/>
  </r>
  <r>
    <s v="PID1302"/>
    <x v="1510"/>
    <x v="7"/>
    <x v="0"/>
    <x v="0"/>
    <x v="1"/>
    <n v="7728"/>
    <n v="1517759"/>
    <n v="22010"/>
    <n v="298627.99656071543"/>
    <n v="219892.70017697886"/>
    <n v="1495749"/>
    <n v="999238.30326230568"/>
    <s v="Favourable"/>
  </r>
  <r>
    <s v="PID2873"/>
    <x v="415"/>
    <x v="3"/>
    <x v="1"/>
    <x v="0"/>
    <x v="28"/>
    <n v="9431"/>
    <n v="408267"/>
    <n v="42126"/>
    <n v="164564.80970573769"/>
    <n v="59671.153759258632"/>
    <n v="366141"/>
    <n v="184031.03653500369"/>
    <s v="Favourable"/>
  </r>
  <r>
    <s v="PID6310"/>
    <x v="1287"/>
    <x v="6"/>
    <x v="2"/>
    <x v="1"/>
    <x v="10"/>
    <n v="9386"/>
    <n v="2055211"/>
    <n v="46455"/>
    <n v="1559416.3364625168"/>
    <n v="137121.37587411556"/>
    <n v="2008756"/>
    <n v="358673.28766336758"/>
    <s v="Favourable"/>
  </r>
  <r>
    <s v="PID4693"/>
    <x v="731"/>
    <x v="5"/>
    <x v="3"/>
    <x v="0"/>
    <x v="19"/>
    <n v="5986"/>
    <n v="702714"/>
    <n v="26309"/>
    <n v="482909.00620173529"/>
    <n v="162312.16169376197"/>
    <n v="676405"/>
    <n v="57492.832104502711"/>
    <s v="Favourable"/>
  </r>
  <r>
    <s v="PID771"/>
    <x v="512"/>
    <x v="3"/>
    <x v="1"/>
    <x v="0"/>
    <x v="21"/>
    <n v="5599"/>
    <n v="342166"/>
    <n v="52136"/>
    <n v="71413.483011146382"/>
    <n v="47620.729298643797"/>
    <n v="290030"/>
    <n v="223131.78769020981"/>
    <s v="Favourable"/>
  </r>
  <r>
    <s v="PID742"/>
    <x v="1499"/>
    <x v="6"/>
    <x v="2"/>
    <x v="1"/>
    <x v="13"/>
    <n v="7975"/>
    <n v="1632548"/>
    <n v="20124"/>
    <n v="1283992.169383591"/>
    <n v="211754.80556157616"/>
    <n v="1612424"/>
    <n v="136801.02505483292"/>
    <s v="Favourable"/>
  </r>
  <r>
    <s v="PID6051"/>
    <x v="1334"/>
    <x v="6"/>
    <x v="2"/>
    <x v="0"/>
    <x v="39"/>
    <n v="8290"/>
    <n v="1779525"/>
    <n v="42797"/>
    <n v="872652.3706049606"/>
    <n v="568188.59838821995"/>
    <n v="1736728"/>
    <n v="338684.03100681957"/>
    <s v="Favourable"/>
  </r>
  <r>
    <s v="PID639"/>
    <x v="823"/>
    <x v="3"/>
    <x v="1"/>
    <x v="2"/>
    <x v="31"/>
    <n v="6215"/>
    <n v="2287513"/>
    <n v="40432"/>
    <n v="314990.54874702141"/>
    <n v="646964.47431439103"/>
    <n v="2247081"/>
    <n v="1325557.9769385876"/>
    <s v="Favourable"/>
  </r>
  <r>
    <s v="PID6087"/>
    <x v="1263"/>
    <x v="7"/>
    <x v="0"/>
    <x v="1"/>
    <x v="22"/>
    <n v="6456"/>
    <n v="2247748"/>
    <n v="27168"/>
    <n v="248498.8514259342"/>
    <n v="478633.8909856425"/>
    <n v="2220580"/>
    <n v="1520615.2575884233"/>
    <s v="Favourable"/>
  </r>
  <r>
    <s v="PID3935"/>
    <x v="603"/>
    <x v="6"/>
    <x v="2"/>
    <x v="0"/>
    <x v="4"/>
    <n v="8632"/>
    <n v="1996184"/>
    <n v="33756"/>
    <n v="1377834.0275855332"/>
    <n v="364222.49366954045"/>
    <n v="1962428"/>
    <n v="254127.4787449264"/>
    <s v="Favourable"/>
  </r>
  <r>
    <s v="PID3810"/>
    <x v="1194"/>
    <x v="6"/>
    <x v="2"/>
    <x v="0"/>
    <x v="36"/>
    <n v="8684"/>
    <n v="334240"/>
    <n v="0"/>
    <n v="156425.06999779842"/>
    <n v="91693.243507750929"/>
    <n v="334240"/>
    <n v="86121.686494450667"/>
    <s v="Favourable"/>
  </r>
  <r>
    <s v="PID2156"/>
    <x v="1092"/>
    <x v="3"/>
    <x v="1"/>
    <x v="2"/>
    <x v="41"/>
    <n v="7472"/>
    <n v="1528892"/>
    <n v="0"/>
    <n v="12878.982704141772"/>
    <n v="478560.60284034442"/>
    <n v="1528892"/>
    <n v="1037452.4144555138"/>
    <s v="Favourable"/>
  </r>
  <r>
    <s v="PID3690"/>
    <x v="897"/>
    <x v="3"/>
    <x v="1"/>
    <x v="0"/>
    <x v="7"/>
    <n v="6063"/>
    <n v="1497966"/>
    <n v="0"/>
    <n v="308455.62078205001"/>
    <n v="436145.1623928324"/>
    <n v="1497966"/>
    <n v="753365.21682511759"/>
    <s v="Favourable"/>
  </r>
  <r>
    <s v="PID4408"/>
    <x v="138"/>
    <x v="6"/>
    <x v="2"/>
    <x v="0"/>
    <x v="17"/>
    <n v="7281"/>
    <n v="2227233"/>
    <n v="21696"/>
    <n v="2076347.1627385786"/>
    <n v="346154.03697238059"/>
    <n v="2205537"/>
    <n v="-195268.1997109591"/>
    <s v="Adverse"/>
  </r>
  <r>
    <s v="PID4463"/>
    <x v="875"/>
    <x v="3"/>
    <x v="1"/>
    <x v="2"/>
    <x v="29"/>
    <n v="7721"/>
    <n v="2141721"/>
    <n v="22004"/>
    <n v="965737.49301016668"/>
    <n v="61181.629507052188"/>
    <n v="2119717"/>
    <n v="1114801.8774827812"/>
    <s v="Favourable"/>
  </r>
  <r>
    <s v="PID673"/>
    <x v="737"/>
    <x v="6"/>
    <x v="2"/>
    <x v="1"/>
    <x v="26"/>
    <n v="5629"/>
    <n v="1203105"/>
    <n v="0"/>
    <n v="149069.82204119719"/>
    <n v="274454.16325614735"/>
    <n v="1203105"/>
    <n v="779581.01470265549"/>
    <s v="Favourable"/>
  </r>
  <r>
    <s v="PID218"/>
    <x v="984"/>
    <x v="6"/>
    <x v="2"/>
    <x v="2"/>
    <x v="20"/>
    <n v="9435"/>
    <n v="506547"/>
    <n v="0"/>
    <n v="130039.0360865175"/>
    <n v="113737.25112649963"/>
    <n v="506547"/>
    <n v="262770.71278698288"/>
    <s v="Favourable"/>
  </r>
  <r>
    <s v="PID3419"/>
    <x v="1307"/>
    <x v="7"/>
    <x v="0"/>
    <x v="0"/>
    <x v="18"/>
    <n v="7253"/>
    <n v="1610433"/>
    <n v="0"/>
    <n v="1404110.6168291727"/>
    <n v="106075.14170718646"/>
    <n v="1610433"/>
    <n v="100247.24146364094"/>
    <s v="Favourable"/>
  </r>
  <r>
    <s v="PID5522"/>
    <x v="293"/>
    <x v="7"/>
    <x v="0"/>
    <x v="2"/>
    <x v="22"/>
    <n v="8647"/>
    <n v="1298724"/>
    <n v="82869"/>
    <n v="1237038.0433342324"/>
    <n v="52281.403159272595"/>
    <n v="1215855"/>
    <n v="9404.5535064949654"/>
    <s v="Favourable"/>
  </r>
  <r>
    <s v="PID2507"/>
    <x v="1334"/>
    <x v="3"/>
    <x v="1"/>
    <x v="1"/>
    <x v="24"/>
    <n v="6567"/>
    <n v="1079616"/>
    <n v="33812"/>
    <n v="186329.3109845132"/>
    <n v="17755.639876945974"/>
    <n v="1045804"/>
    <n v="875531.04913854087"/>
    <s v="Favourable"/>
  </r>
  <r>
    <s v="PID2731"/>
    <x v="1105"/>
    <x v="3"/>
    <x v="1"/>
    <x v="1"/>
    <x v="31"/>
    <n v="8395"/>
    <n v="1072155"/>
    <n v="0"/>
    <n v="434394.62400186312"/>
    <n v="107976.33509936754"/>
    <n v="1072155"/>
    <n v="529784.0408987694"/>
    <s v="Favourable"/>
  </r>
  <r>
    <s v="PID4558"/>
    <x v="125"/>
    <x v="5"/>
    <x v="3"/>
    <x v="0"/>
    <x v="40"/>
    <n v="8706"/>
    <n v="832051"/>
    <n v="53410"/>
    <n v="703892.44637118932"/>
    <n v="103993.5074558343"/>
    <n v="778641"/>
    <n v="24165.046172976377"/>
    <s v="Favourable"/>
  </r>
  <r>
    <s v="PID4989"/>
    <x v="1418"/>
    <x v="7"/>
    <x v="0"/>
    <x v="0"/>
    <x v="35"/>
    <n v="7560"/>
    <n v="2175310"/>
    <n v="0"/>
    <n v="636863.37286559411"/>
    <n v="293394.31861219747"/>
    <n v="2175310"/>
    <n v="1245052.3085222084"/>
    <s v="Favourable"/>
  </r>
  <r>
    <s v="PID6317"/>
    <x v="1073"/>
    <x v="5"/>
    <x v="3"/>
    <x v="2"/>
    <x v="22"/>
    <n v="8252"/>
    <n v="1794490"/>
    <n v="22312"/>
    <n v="969072.23502251646"/>
    <n v="353713.27441721316"/>
    <n v="1772178"/>
    <n v="471704.49056027038"/>
    <s v="Favourable"/>
  </r>
  <r>
    <s v="PID1829"/>
    <x v="1344"/>
    <x v="6"/>
    <x v="2"/>
    <x v="1"/>
    <x v="1"/>
    <n v="8462"/>
    <n v="869030"/>
    <n v="44006"/>
    <n v="470305.31645241781"/>
    <n v="23245.611583634458"/>
    <n v="825024"/>
    <n v="375479.07196394773"/>
    <s v="Favourable"/>
  </r>
  <r>
    <s v="PID4934"/>
    <x v="1137"/>
    <x v="3"/>
    <x v="1"/>
    <x v="0"/>
    <x v="27"/>
    <n v="6466"/>
    <n v="1013168"/>
    <n v="34599"/>
    <n v="342500.13418288587"/>
    <n v="25767.473621016226"/>
    <n v="978569"/>
    <n v="644900.39219609788"/>
    <s v="Favourable"/>
  </r>
  <r>
    <s v="PID5508"/>
    <x v="421"/>
    <x v="7"/>
    <x v="0"/>
    <x v="1"/>
    <x v="33"/>
    <n v="5635"/>
    <n v="706502"/>
    <n v="40158"/>
    <n v="313930.51438046497"/>
    <n v="64823.082881548129"/>
    <n v="666344"/>
    <n v="327748.40273798688"/>
    <s v="Favourable"/>
  </r>
  <r>
    <s v="PID5542"/>
    <x v="76"/>
    <x v="7"/>
    <x v="0"/>
    <x v="1"/>
    <x v="41"/>
    <n v="6785"/>
    <n v="1037192"/>
    <n v="29410"/>
    <n v="119543.2658422549"/>
    <n v="76226.444811362046"/>
    <n v="1007782"/>
    <n v="841422.28934638307"/>
    <s v="Favourable"/>
  </r>
  <r>
    <s v="PID5893"/>
    <x v="1493"/>
    <x v="3"/>
    <x v="1"/>
    <x v="0"/>
    <x v="10"/>
    <n v="6737"/>
    <n v="1314355"/>
    <n v="13764"/>
    <n v="646309.66405702534"/>
    <n v="378712.6152825235"/>
    <n v="1300591"/>
    <n v="289332.7206604511"/>
    <s v="Favourable"/>
  </r>
  <r>
    <s v="PID5032"/>
    <x v="1555"/>
    <x v="6"/>
    <x v="2"/>
    <x v="2"/>
    <x v="18"/>
    <n v="7347"/>
    <n v="430326"/>
    <n v="76777"/>
    <n v="333227.20038110355"/>
    <n v="116371.26518206263"/>
    <n v="353549"/>
    <n v="-19272.465563166188"/>
    <s v="Adverse"/>
  </r>
  <r>
    <s v="PID2384"/>
    <x v="1463"/>
    <x v="7"/>
    <x v="0"/>
    <x v="0"/>
    <x v="8"/>
    <n v="6786"/>
    <n v="667321"/>
    <n v="53025"/>
    <n v="9024.327768919924"/>
    <n v="34361.528840209277"/>
    <n v="614296"/>
    <n v="623935.14339087077"/>
    <s v="Favourable"/>
  </r>
  <r>
    <s v="PID3022"/>
    <x v="1254"/>
    <x v="5"/>
    <x v="3"/>
    <x v="2"/>
    <x v="39"/>
    <n v="5575"/>
    <n v="1311474"/>
    <n v="47184"/>
    <n v="147353.35901668339"/>
    <n v="397610.17111525009"/>
    <n v="1264290"/>
    <n v="766510.46986806649"/>
    <s v="Favourable"/>
  </r>
  <r>
    <s v="PID3056"/>
    <x v="95"/>
    <x v="6"/>
    <x v="2"/>
    <x v="0"/>
    <x v="43"/>
    <n v="6652"/>
    <n v="1488650"/>
    <n v="20339"/>
    <n v="603077.13388269418"/>
    <n v="400986.827777347"/>
    <n v="1468311"/>
    <n v="484586.03833995876"/>
    <s v="Favourable"/>
  </r>
  <r>
    <s v="PID354"/>
    <x v="1556"/>
    <x v="3"/>
    <x v="1"/>
    <x v="0"/>
    <x v="1"/>
    <n v="6079"/>
    <n v="1564229"/>
    <n v="0"/>
    <n v="1305726.7554066458"/>
    <n v="133948.2062401018"/>
    <n v="1564229"/>
    <n v="124554.03835325246"/>
    <s v="Favourable"/>
  </r>
  <r>
    <s v="PID3523"/>
    <x v="590"/>
    <x v="7"/>
    <x v="0"/>
    <x v="0"/>
    <x v="38"/>
    <n v="7586"/>
    <n v="384973"/>
    <n v="47163"/>
    <n v="43832.613630044114"/>
    <n v="65823.61259211057"/>
    <n v="337810"/>
    <n v="275316.77377784532"/>
    <s v="Favourable"/>
  </r>
  <r>
    <s v="PID4217"/>
    <x v="835"/>
    <x v="7"/>
    <x v="0"/>
    <x v="1"/>
    <x v="23"/>
    <n v="6514"/>
    <n v="1948713"/>
    <n v="12951"/>
    <n v="278316.19533954019"/>
    <n v="37041.721475283121"/>
    <n v="1935762"/>
    <n v="1633355.0831851768"/>
    <s v="Favourable"/>
  </r>
  <r>
    <s v="PID5786"/>
    <x v="419"/>
    <x v="7"/>
    <x v="0"/>
    <x v="2"/>
    <x v="9"/>
    <n v="6538"/>
    <n v="1084640"/>
    <n v="28146"/>
    <n v="710323.70616858779"/>
    <n v="295672.30512647604"/>
    <n v="1056494"/>
    <n v="78643.988704936113"/>
    <s v="Favourable"/>
  </r>
  <r>
    <s v="PID5794"/>
    <x v="502"/>
    <x v="5"/>
    <x v="3"/>
    <x v="0"/>
    <x v="2"/>
    <n v="7780"/>
    <n v="665609"/>
    <n v="24096"/>
    <n v="201261.69457811915"/>
    <n v="1188.1984700489872"/>
    <n v="641513"/>
    <n v="463159.10695183184"/>
    <s v="Favourable"/>
  </r>
  <r>
    <s v="PID4283"/>
    <x v="1004"/>
    <x v="6"/>
    <x v="2"/>
    <x v="0"/>
    <x v="42"/>
    <n v="8457"/>
    <n v="1059665"/>
    <n v="99812"/>
    <n v="82762.093773661836"/>
    <n v="276657.32894769189"/>
    <n v="959853"/>
    <n v="700245.57727864629"/>
    <s v="Favourable"/>
  </r>
  <r>
    <s v="PID2833"/>
    <x v="726"/>
    <x v="6"/>
    <x v="2"/>
    <x v="0"/>
    <x v="9"/>
    <n v="8239"/>
    <n v="1759659"/>
    <n v="56919"/>
    <n v="640843.01658709871"/>
    <n v="521550.24357087113"/>
    <n v="1702740"/>
    <n v="597265.73984203022"/>
    <s v="Favourable"/>
  </r>
  <r>
    <s v="PID1494"/>
    <x v="1557"/>
    <x v="6"/>
    <x v="2"/>
    <x v="2"/>
    <x v="36"/>
    <n v="7906"/>
    <n v="515092"/>
    <n v="54557"/>
    <n v="374407.4233781384"/>
    <n v="144635.5414105239"/>
    <n v="460535"/>
    <n v="-3950.9647886622697"/>
    <s v="Adverse"/>
  </r>
  <r>
    <s v="PID1512"/>
    <x v="1558"/>
    <x v="6"/>
    <x v="2"/>
    <x v="0"/>
    <x v="16"/>
    <n v="9427"/>
    <n v="691160"/>
    <n v="0"/>
    <n v="688997.87269016402"/>
    <n v="80545.450593809175"/>
    <n v="691160"/>
    <n v="-78383.32328397315"/>
    <s v="Adverse"/>
  </r>
  <r>
    <s v="PID3256"/>
    <x v="1111"/>
    <x v="6"/>
    <x v="2"/>
    <x v="2"/>
    <x v="3"/>
    <n v="9255"/>
    <n v="2478932"/>
    <n v="0"/>
    <n v="1673242.7768613561"/>
    <n v="117020.07090718753"/>
    <n v="2478932"/>
    <n v="688669.15223145625"/>
    <s v="Favourable"/>
  </r>
  <r>
    <s v="PID4123"/>
    <x v="1404"/>
    <x v="7"/>
    <x v="0"/>
    <x v="2"/>
    <x v="3"/>
    <n v="9454"/>
    <n v="1611552"/>
    <n v="33130"/>
    <n v="709876.0675538528"/>
    <n v="74017.964282485438"/>
    <n v="1578422"/>
    <n v="827657.96816366178"/>
    <s v="Favourable"/>
  </r>
  <r>
    <s v="PID3506"/>
    <x v="404"/>
    <x v="6"/>
    <x v="2"/>
    <x v="0"/>
    <x v="35"/>
    <n v="7107"/>
    <n v="2293536"/>
    <n v="46538"/>
    <n v="958406.50498198101"/>
    <n v="594547.04326815915"/>
    <n v="2246998"/>
    <n v="740582.45174985984"/>
    <s v="Favourable"/>
  </r>
  <r>
    <s v="PID2063"/>
    <x v="127"/>
    <x v="3"/>
    <x v="1"/>
    <x v="1"/>
    <x v="29"/>
    <n v="7330"/>
    <n v="255914"/>
    <n v="28972"/>
    <n v="137029.38803292834"/>
    <n v="79626.111774196048"/>
    <n v="226942"/>
    <n v="39258.500192875625"/>
    <s v="Favourable"/>
  </r>
  <r>
    <s v="PID5767"/>
    <x v="596"/>
    <x v="3"/>
    <x v="1"/>
    <x v="1"/>
    <x v="19"/>
    <n v="9209"/>
    <n v="788280"/>
    <n v="47443"/>
    <n v="318369.84130550816"/>
    <n v="242540.1749023872"/>
    <n v="740837"/>
    <n v="227369.98379210464"/>
    <s v="Favourable"/>
  </r>
  <r>
    <s v="PID139"/>
    <x v="299"/>
    <x v="3"/>
    <x v="1"/>
    <x v="1"/>
    <x v="32"/>
    <n v="6009"/>
    <n v="261371"/>
    <n v="45278"/>
    <n v="35461.886319268764"/>
    <n v="20225.308824017218"/>
    <n v="216093"/>
    <n v="205683.80485671404"/>
    <s v="Favourable"/>
  </r>
  <r>
    <s v="PID3780"/>
    <x v="322"/>
    <x v="6"/>
    <x v="2"/>
    <x v="0"/>
    <x v="45"/>
    <n v="8190"/>
    <n v="829382"/>
    <n v="0"/>
    <n v="31672.422885819469"/>
    <n v="158632.65858372793"/>
    <n v="829382"/>
    <n v="639076.91853045253"/>
    <s v="Favourable"/>
  </r>
  <r>
    <s v="PID190"/>
    <x v="1172"/>
    <x v="6"/>
    <x v="2"/>
    <x v="0"/>
    <x v="36"/>
    <n v="5727"/>
    <n v="1940771"/>
    <n v="56286"/>
    <n v="690787.18219637405"/>
    <n v="185284.11995648558"/>
    <n v="1884485"/>
    <n v="1064699.6978471405"/>
    <s v="Favourable"/>
  </r>
  <r>
    <s v="PID1857"/>
    <x v="32"/>
    <x v="5"/>
    <x v="3"/>
    <x v="0"/>
    <x v="8"/>
    <n v="6245"/>
    <n v="790291"/>
    <n v="92546"/>
    <n v="770690.05770586198"/>
    <n v="97611.941044338848"/>
    <n v="697745"/>
    <n v="-78010.998750200844"/>
    <s v="Adverse"/>
  </r>
  <r>
    <s v="PID3090"/>
    <x v="660"/>
    <x v="6"/>
    <x v="2"/>
    <x v="2"/>
    <x v="34"/>
    <n v="6503"/>
    <n v="331416"/>
    <n v="10241"/>
    <n v="86333.899542659143"/>
    <n v="60018.201383556705"/>
    <n v="321175"/>
    <n v="185063.89907378415"/>
    <s v="Favourable"/>
  </r>
  <r>
    <s v="PID3589"/>
    <x v="717"/>
    <x v="3"/>
    <x v="1"/>
    <x v="2"/>
    <x v="43"/>
    <n v="5771"/>
    <n v="507326"/>
    <n v="0"/>
    <n v="253406.46266241648"/>
    <n v="78929.079687904421"/>
    <n v="507326"/>
    <n v="174990.4576496791"/>
    <s v="Favourable"/>
  </r>
  <r>
    <s v="PID5154"/>
    <x v="1283"/>
    <x v="5"/>
    <x v="3"/>
    <x v="0"/>
    <x v="14"/>
    <n v="7365"/>
    <n v="800551"/>
    <n v="42270"/>
    <n v="247158.29064383564"/>
    <n v="131331.88219045458"/>
    <n v="758281"/>
    <n v="422060.82716570981"/>
    <s v="Favourable"/>
  </r>
  <r>
    <s v="PID5162"/>
    <x v="1015"/>
    <x v="7"/>
    <x v="0"/>
    <x v="0"/>
    <x v="2"/>
    <n v="6061"/>
    <n v="283865"/>
    <n v="54716"/>
    <n v="79608.319321640098"/>
    <n v="92105.088697791274"/>
    <n v="229149"/>
    <n v="112151.59198056863"/>
    <s v="Favourable"/>
  </r>
  <r>
    <s v="PID5931"/>
    <x v="609"/>
    <x v="5"/>
    <x v="3"/>
    <x v="1"/>
    <x v="18"/>
    <n v="5975"/>
    <n v="252580"/>
    <n v="19465"/>
    <n v="61331.517986863379"/>
    <n v="42936.973561534025"/>
    <n v="233115"/>
    <n v="148311.5084516026"/>
    <s v="Favourable"/>
  </r>
  <r>
    <s v="PID1574"/>
    <x v="860"/>
    <x v="6"/>
    <x v="2"/>
    <x v="2"/>
    <x v="8"/>
    <n v="5990"/>
    <n v="301720"/>
    <n v="54689"/>
    <n v="43600.791929217608"/>
    <n v="879.22818984905723"/>
    <n v="247031"/>
    <n v="257239.97988093333"/>
    <s v="Favourable"/>
  </r>
  <r>
    <s v="PID5263"/>
    <x v="70"/>
    <x v="6"/>
    <x v="2"/>
    <x v="1"/>
    <x v="33"/>
    <n v="7442"/>
    <n v="1123945"/>
    <n v="0"/>
    <n v="468257.95404781657"/>
    <n v="260608.26826975658"/>
    <n v="1123945"/>
    <n v="395078.77768242685"/>
    <s v="Favourable"/>
  </r>
  <r>
    <s v="PID5288"/>
    <x v="851"/>
    <x v="5"/>
    <x v="3"/>
    <x v="0"/>
    <x v="28"/>
    <n v="9164"/>
    <n v="2456221"/>
    <n v="0"/>
    <n v="547255.5262840275"/>
    <n v="160720.31212593886"/>
    <n v="2456221"/>
    <n v="1748245.1615900337"/>
    <s v="Favourable"/>
  </r>
  <r>
    <s v="PID5374"/>
    <x v="1515"/>
    <x v="7"/>
    <x v="0"/>
    <x v="2"/>
    <x v="7"/>
    <n v="8865"/>
    <n v="2380178"/>
    <n v="0"/>
    <n v="50025.892551563338"/>
    <n v="382643.29805934854"/>
    <n v="2380178"/>
    <n v="1947508.8093890881"/>
    <s v="Favourable"/>
  </r>
  <r>
    <s v="PID419"/>
    <x v="1173"/>
    <x v="7"/>
    <x v="0"/>
    <x v="0"/>
    <x v="33"/>
    <n v="7470"/>
    <n v="1540611"/>
    <n v="40795"/>
    <n v="491559.4554716344"/>
    <n v="260471.87342049778"/>
    <n v="1499816"/>
    <n v="788579.67110786785"/>
    <s v="Favourable"/>
  </r>
  <r>
    <s v="PID1663"/>
    <x v="630"/>
    <x v="6"/>
    <x v="2"/>
    <x v="2"/>
    <x v="43"/>
    <n v="6834"/>
    <n v="1362501"/>
    <n v="23057"/>
    <n v="1138841.9012259135"/>
    <n v="375288.04973177944"/>
    <n v="1339444"/>
    <n v="-151628.95095769293"/>
    <s v="Adverse"/>
  </r>
  <r>
    <s v="PID2065"/>
    <x v="140"/>
    <x v="6"/>
    <x v="2"/>
    <x v="0"/>
    <x v="24"/>
    <n v="6290"/>
    <n v="545475"/>
    <n v="0"/>
    <n v="347298.3830995122"/>
    <n v="13707.218180583402"/>
    <n v="545475"/>
    <n v="184469.39871990442"/>
    <s v="Favourable"/>
  </r>
  <r>
    <s v="PID6239"/>
    <x v="384"/>
    <x v="6"/>
    <x v="2"/>
    <x v="1"/>
    <x v="33"/>
    <n v="8735"/>
    <n v="1327749"/>
    <n v="36257"/>
    <n v="660062.64955773437"/>
    <n v="137803.01383324451"/>
    <n v="1291492"/>
    <n v="529883.33660902106"/>
    <s v="Favourable"/>
  </r>
  <r>
    <s v="PID6275"/>
    <x v="944"/>
    <x v="6"/>
    <x v="2"/>
    <x v="0"/>
    <x v="13"/>
    <n v="8316"/>
    <n v="1289521"/>
    <n v="15123"/>
    <n v="300847.46146961889"/>
    <n v="63723.134814396493"/>
    <n v="1274398"/>
    <n v="924950.40371598466"/>
    <s v="Favourable"/>
  </r>
  <r>
    <s v="PID968"/>
    <x v="767"/>
    <x v="5"/>
    <x v="3"/>
    <x v="2"/>
    <x v="18"/>
    <n v="9051"/>
    <n v="1225010"/>
    <n v="83089"/>
    <n v="1086777.4070398128"/>
    <n v="87638.087964309219"/>
    <n v="1141921"/>
    <n v="50594.504995878087"/>
    <s v="Favourable"/>
  </r>
  <r>
    <s v="PID2511"/>
    <x v="1099"/>
    <x v="6"/>
    <x v="2"/>
    <x v="0"/>
    <x v="31"/>
    <n v="8827"/>
    <n v="806336"/>
    <n v="42236"/>
    <n v="359338.32318896131"/>
    <n v="18702.316374456732"/>
    <n v="764100"/>
    <n v="428295.36043658195"/>
    <s v="Favourable"/>
  </r>
  <r>
    <s v="PID1109"/>
    <x v="1009"/>
    <x v="6"/>
    <x v="2"/>
    <x v="0"/>
    <x v="21"/>
    <n v="7261"/>
    <n v="2420701"/>
    <n v="52972"/>
    <n v="481864.45923683769"/>
    <n v="652707.46693097998"/>
    <n v="2367729"/>
    <n v="1286129.0738321822"/>
    <s v="Favourable"/>
  </r>
  <r>
    <s v="PID1320"/>
    <x v="403"/>
    <x v="3"/>
    <x v="1"/>
    <x v="0"/>
    <x v="14"/>
    <n v="8443"/>
    <n v="1908003"/>
    <n v="53705"/>
    <n v="1224423.869878791"/>
    <n v="39208.046110894174"/>
    <n v="1854298"/>
    <n v="644371.08401031489"/>
    <s v="Favourable"/>
  </r>
  <r>
    <s v="PID2344"/>
    <x v="457"/>
    <x v="6"/>
    <x v="2"/>
    <x v="2"/>
    <x v="23"/>
    <n v="7159"/>
    <n v="682915"/>
    <n v="58086"/>
    <n v="570382.3172442778"/>
    <n v="205537.40476431712"/>
    <n v="624829"/>
    <n v="-93004.722008594894"/>
    <s v="Adverse"/>
  </r>
  <r>
    <s v="PID3038"/>
    <x v="349"/>
    <x v="7"/>
    <x v="0"/>
    <x v="0"/>
    <x v="33"/>
    <n v="5581"/>
    <n v="740773"/>
    <n v="0"/>
    <n v="92100.284684880782"/>
    <n v="129126.31847184"/>
    <n v="740773"/>
    <n v="519546.39684327925"/>
    <s v="Favourable"/>
  </r>
  <r>
    <s v="PID318"/>
    <x v="1490"/>
    <x v="5"/>
    <x v="3"/>
    <x v="2"/>
    <x v="37"/>
    <n v="5926"/>
    <n v="1334898"/>
    <n v="0"/>
    <n v="1122242.5865131831"/>
    <n v="315950.16976235231"/>
    <n v="1334898"/>
    <n v="-103294.75627553533"/>
    <s v="Adverse"/>
  </r>
  <r>
    <s v="PID2145"/>
    <x v="588"/>
    <x v="6"/>
    <x v="2"/>
    <x v="0"/>
    <x v="25"/>
    <n v="7847"/>
    <n v="1519099"/>
    <n v="80622"/>
    <n v="1458585.7564121138"/>
    <n v="323147.92063369515"/>
    <n v="1438477"/>
    <n v="-262634.67704580887"/>
    <s v="Adverse"/>
  </r>
  <r>
    <s v="PID4418"/>
    <x v="112"/>
    <x v="6"/>
    <x v="2"/>
    <x v="2"/>
    <x v="39"/>
    <n v="9121"/>
    <n v="1846505"/>
    <n v="44512"/>
    <n v="580894.69536802673"/>
    <n v="110003.44999976993"/>
    <n v="1801993"/>
    <n v="1155606.8546322035"/>
    <s v="Favourable"/>
  </r>
  <r>
    <s v="PID3427"/>
    <x v="638"/>
    <x v="5"/>
    <x v="3"/>
    <x v="0"/>
    <x v="1"/>
    <n v="8255"/>
    <n v="1748621"/>
    <n v="0"/>
    <n v="1593931.2552791603"/>
    <n v="511788.21905682771"/>
    <n v="1748621"/>
    <n v="-357098.47433598805"/>
    <s v="Adverse"/>
  </r>
  <r>
    <s v="PID4273"/>
    <x v="457"/>
    <x v="6"/>
    <x v="2"/>
    <x v="1"/>
    <x v="24"/>
    <n v="9476"/>
    <n v="1761361"/>
    <n v="0"/>
    <n v="1536851.6812162348"/>
    <n v="18997.567578312934"/>
    <n v="1761361"/>
    <n v="205511.75120545225"/>
    <s v="Favourable"/>
  </r>
  <r>
    <s v="PID5045"/>
    <x v="264"/>
    <x v="7"/>
    <x v="0"/>
    <x v="0"/>
    <x v="25"/>
    <n v="7979"/>
    <n v="442284"/>
    <n v="96845"/>
    <n v="386581.91216874233"/>
    <n v="58113.893566253944"/>
    <n v="345439"/>
    <n v="-2411.8057349962764"/>
    <s v="Adverse"/>
  </r>
  <r>
    <s v="PID1616"/>
    <x v="481"/>
    <x v="6"/>
    <x v="2"/>
    <x v="0"/>
    <x v="30"/>
    <n v="7160"/>
    <n v="1953545"/>
    <n v="44353"/>
    <n v="350424.37235302728"/>
    <n v="20503.007857473174"/>
    <n v="1909192"/>
    <n v="1582617.6197894996"/>
    <s v="Favourable"/>
  </r>
  <r>
    <s v="PID4096"/>
    <x v="1150"/>
    <x v="5"/>
    <x v="3"/>
    <x v="0"/>
    <x v="26"/>
    <n v="5670"/>
    <n v="745512"/>
    <n v="12716"/>
    <n v="383452.42286603572"/>
    <n v="184420.50229348449"/>
    <n v="732796"/>
    <n v="177639.07484047976"/>
    <s v="Favourable"/>
  </r>
  <r>
    <s v="PID6373"/>
    <x v="154"/>
    <x v="7"/>
    <x v="0"/>
    <x v="1"/>
    <x v="44"/>
    <n v="9037"/>
    <n v="597481"/>
    <n v="0"/>
    <n v="471605.84971519769"/>
    <n v="114560.07727117567"/>
    <n v="597481"/>
    <n v="11315.073013626621"/>
    <s v="Favourable"/>
  </r>
  <r>
    <s v="PID238"/>
    <x v="359"/>
    <x v="6"/>
    <x v="2"/>
    <x v="1"/>
    <x v="4"/>
    <n v="7085"/>
    <n v="2024123"/>
    <n v="48455"/>
    <n v="1679608.2836175263"/>
    <n v="237212.43071413343"/>
    <n v="1975668"/>
    <n v="107302.28566834028"/>
    <s v="Favourable"/>
  </r>
  <r>
    <s v="PID385"/>
    <x v="5"/>
    <x v="3"/>
    <x v="1"/>
    <x v="1"/>
    <x v="4"/>
    <n v="6027"/>
    <n v="2238368"/>
    <n v="54586"/>
    <n v="1527767.753075551"/>
    <n v="223273.74434273178"/>
    <n v="2183782"/>
    <n v="487326.50258171721"/>
    <s v="Favourable"/>
  </r>
  <r>
    <s v="PID4619"/>
    <x v="1289"/>
    <x v="6"/>
    <x v="2"/>
    <x v="1"/>
    <x v="35"/>
    <n v="7811"/>
    <n v="1316637"/>
    <n v="20929"/>
    <n v="1260029.191319596"/>
    <n v="338045.28464663489"/>
    <n v="1295708"/>
    <n v="-281437.47596623097"/>
    <s v="Adverse"/>
  </r>
  <r>
    <s v="PID1812"/>
    <x v="1241"/>
    <x v="5"/>
    <x v="3"/>
    <x v="0"/>
    <x v="8"/>
    <n v="6525"/>
    <n v="905656"/>
    <n v="25081"/>
    <n v="27518.561586634423"/>
    <n v="93578.027976250756"/>
    <n v="880575"/>
    <n v="784559.41043711477"/>
    <s v="Favourable"/>
  </r>
  <r>
    <s v="PID4155"/>
    <x v="447"/>
    <x v="7"/>
    <x v="0"/>
    <x v="0"/>
    <x v="15"/>
    <n v="5693"/>
    <n v="540772"/>
    <n v="24642"/>
    <n v="366219.59123043431"/>
    <n v="27941.914733119924"/>
    <n v="516130"/>
    <n v="146610.49403644574"/>
    <s v="Favourable"/>
  </r>
  <r>
    <s v="PID1103"/>
    <x v="817"/>
    <x v="6"/>
    <x v="2"/>
    <x v="2"/>
    <x v="44"/>
    <n v="5956"/>
    <n v="1488091"/>
    <n v="92237"/>
    <n v="1310129.6135682166"/>
    <n v="380055.86375286715"/>
    <n v="1395854"/>
    <n v="-202094.47732108366"/>
    <s v="Adverse"/>
  </r>
  <r>
    <s v="PID860"/>
    <x v="1513"/>
    <x v="6"/>
    <x v="2"/>
    <x v="2"/>
    <x v="38"/>
    <n v="7297"/>
    <n v="1909896"/>
    <n v="0"/>
    <n v="1637682.2110979035"/>
    <n v="273076.86512945808"/>
    <n v="1909896"/>
    <n v="-863.07622736156918"/>
    <s v="Adverse"/>
  </r>
  <r>
    <s v="PID4516"/>
    <x v="1103"/>
    <x v="7"/>
    <x v="0"/>
    <x v="2"/>
    <x v="21"/>
    <n v="6859"/>
    <n v="963616"/>
    <n v="0"/>
    <n v="573106.42377474403"/>
    <n v="271443.62013858039"/>
    <n v="963616"/>
    <n v="119065.95608667564"/>
    <s v="Favourable"/>
  </r>
  <r>
    <s v="PID5201"/>
    <x v="229"/>
    <x v="7"/>
    <x v="0"/>
    <x v="0"/>
    <x v="16"/>
    <n v="6712"/>
    <n v="1341067"/>
    <n v="29631"/>
    <n v="286879.19697835739"/>
    <n v="219139.72438835152"/>
    <n v="1311436"/>
    <n v="835048.07863329106"/>
    <s v="Favourable"/>
  </r>
  <r>
    <s v="PID4604"/>
    <x v="123"/>
    <x v="7"/>
    <x v="0"/>
    <x v="0"/>
    <x v="45"/>
    <n v="7959"/>
    <n v="1453545"/>
    <n v="62298"/>
    <n v="662795.21162385633"/>
    <n v="389124.04035322386"/>
    <n v="1391247"/>
    <n v="401625.74802291975"/>
    <s v="Favourable"/>
  </r>
  <r>
    <s v="PID5122"/>
    <x v="1142"/>
    <x v="6"/>
    <x v="2"/>
    <x v="1"/>
    <x v="9"/>
    <n v="7120"/>
    <n v="1959703"/>
    <n v="43749"/>
    <n v="1719390.7984398473"/>
    <n v="476911.87761352444"/>
    <n v="1915954"/>
    <n v="-236599.67605337175"/>
    <s v="Adverse"/>
  </r>
  <r>
    <s v="PID325"/>
    <x v="873"/>
    <x v="7"/>
    <x v="0"/>
    <x v="0"/>
    <x v="44"/>
    <n v="5675"/>
    <n v="517861"/>
    <n v="0"/>
    <n v="126558.94244433705"/>
    <n v="167296.10802872165"/>
    <n v="517861"/>
    <n v="224005.94952694129"/>
    <s v="Favourable"/>
  </r>
  <r>
    <s v="PID928"/>
    <x v="817"/>
    <x v="3"/>
    <x v="1"/>
    <x v="0"/>
    <x v="7"/>
    <n v="5777"/>
    <n v="598425"/>
    <n v="93335"/>
    <n v="189911.32997659722"/>
    <n v="172025.30723611618"/>
    <n v="505090"/>
    <n v="236488.36278728663"/>
    <s v="Favourable"/>
  </r>
  <r>
    <s v="PID6419"/>
    <x v="1427"/>
    <x v="3"/>
    <x v="1"/>
    <x v="2"/>
    <x v="26"/>
    <n v="7308"/>
    <n v="2343196"/>
    <n v="0"/>
    <n v="2112165.8237852459"/>
    <n v="96944.894885781279"/>
    <n v="2343196"/>
    <n v="134085.28132897289"/>
    <s v="Favourable"/>
  </r>
  <r>
    <s v="PID1286"/>
    <x v="995"/>
    <x v="5"/>
    <x v="3"/>
    <x v="1"/>
    <x v="36"/>
    <n v="7369"/>
    <n v="852042"/>
    <n v="41828"/>
    <n v="785505.39032773976"/>
    <n v="176429.60132478585"/>
    <n v="810214"/>
    <n v="-109892.99165252561"/>
    <s v="Adverse"/>
  </r>
  <r>
    <s v="PID3934"/>
    <x v="926"/>
    <x v="6"/>
    <x v="2"/>
    <x v="1"/>
    <x v="43"/>
    <n v="9459"/>
    <n v="1338916"/>
    <n v="45959"/>
    <n v="1006693.8827810778"/>
    <n v="430436.61306507257"/>
    <n v="1292957"/>
    <n v="-98214.495846150443"/>
    <s v="Adverse"/>
  </r>
  <r>
    <s v="PID2064"/>
    <x v="806"/>
    <x v="6"/>
    <x v="2"/>
    <x v="2"/>
    <x v="20"/>
    <n v="5674"/>
    <n v="1764956"/>
    <n v="24318"/>
    <n v="932721.47857749707"/>
    <n v="252448.76855256307"/>
    <n v="1740638"/>
    <n v="579785.7528699399"/>
    <s v="Favourable"/>
  </r>
  <r>
    <s v="PID2869"/>
    <x v="826"/>
    <x v="7"/>
    <x v="0"/>
    <x v="2"/>
    <x v="18"/>
    <n v="7409"/>
    <n v="1772903"/>
    <n v="31571"/>
    <n v="186982.78626718785"/>
    <n v="263407.82753563701"/>
    <n v="1741332"/>
    <n v="1322512.3861971751"/>
    <s v="Favourable"/>
  </r>
  <r>
    <s v="PID3176"/>
    <x v="677"/>
    <x v="6"/>
    <x v="2"/>
    <x v="0"/>
    <x v="19"/>
    <n v="6064"/>
    <n v="612379"/>
    <n v="0"/>
    <n v="350060.78357917926"/>
    <n v="165717.42100631938"/>
    <n v="612379"/>
    <n v="96600.795414501335"/>
    <s v="Favourable"/>
  </r>
  <r>
    <s v="PID713"/>
    <x v="269"/>
    <x v="6"/>
    <x v="2"/>
    <x v="0"/>
    <x v="35"/>
    <n v="6031"/>
    <n v="2444736"/>
    <n v="72940"/>
    <n v="695426.21237950411"/>
    <n v="276431.33965775842"/>
    <n v="2371796"/>
    <n v="1472878.4479627374"/>
    <s v="Favourable"/>
  </r>
  <r>
    <s v="PID1193"/>
    <x v="290"/>
    <x v="7"/>
    <x v="0"/>
    <x v="0"/>
    <x v="32"/>
    <n v="5689"/>
    <n v="1650821"/>
    <n v="13145"/>
    <n v="71234.439849343922"/>
    <n v="510122.46245013509"/>
    <n v="1637676"/>
    <n v="1069464.0977005209"/>
    <s v="Favourable"/>
  </r>
  <r>
    <s v="PID3414"/>
    <x v="183"/>
    <x v="7"/>
    <x v="0"/>
    <x v="0"/>
    <x v="18"/>
    <n v="8546"/>
    <n v="521520"/>
    <n v="0"/>
    <n v="14139.454250120609"/>
    <n v="131459.56560855746"/>
    <n v="521520"/>
    <n v="375920.9801413219"/>
    <s v="Favourable"/>
  </r>
  <r>
    <s v="PID4360"/>
    <x v="1393"/>
    <x v="5"/>
    <x v="3"/>
    <x v="2"/>
    <x v="44"/>
    <n v="8565"/>
    <n v="1767459"/>
    <n v="14339"/>
    <n v="311435.91402562323"/>
    <n v="447374.70563649648"/>
    <n v="1753120"/>
    <n v="1008648.3803378802"/>
    <s v="Favourable"/>
  </r>
  <r>
    <s v="PID5826"/>
    <x v="997"/>
    <x v="6"/>
    <x v="2"/>
    <x v="2"/>
    <x v="21"/>
    <n v="8983"/>
    <n v="270838"/>
    <n v="81199"/>
    <n v="76773.618064689988"/>
    <n v="5744.3985816868199"/>
    <n v="189639"/>
    <n v="188319.98335362319"/>
    <s v="Favourable"/>
  </r>
  <r>
    <s v="PID1036"/>
    <x v="1338"/>
    <x v="6"/>
    <x v="2"/>
    <x v="0"/>
    <x v="25"/>
    <n v="7855"/>
    <n v="533622"/>
    <n v="54502"/>
    <n v="138290.89592097257"/>
    <n v="118682.20959820983"/>
    <n v="479120"/>
    <n v="276648.8944808176"/>
    <s v="Favourable"/>
  </r>
  <r>
    <s v="PID1274"/>
    <x v="68"/>
    <x v="6"/>
    <x v="2"/>
    <x v="0"/>
    <x v="46"/>
    <n v="7862"/>
    <n v="1202735"/>
    <n v="49096"/>
    <n v="461406.14471970801"/>
    <n v="140391.07072425834"/>
    <n v="1153639"/>
    <n v="600937.78455603367"/>
    <s v="Favourable"/>
  </r>
  <r>
    <s v="PID3039"/>
    <x v="1421"/>
    <x v="7"/>
    <x v="0"/>
    <x v="2"/>
    <x v="10"/>
    <n v="8480"/>
    <n v="1696639"/>
    <n v="0"/>
    <n v="225290.54553979659"/>
    <n v="408077.68639269122"/>
    <n v="1696639"/>
    <n v="1063270.7680675122"/>
    <s v="Favourable"/>
  </r>
  <r>
    <s v="PID3124"/>
    <x v="1359"/>
    <x v="3"/>
    <x v="1"/>
    <x v="0"/>
    <x v="40"/>
    <n v="7197"/>
    <n v="2151457"/>
    <n v="49915"/>
    <n v="260775.19556372083"/>
    <n v="289197.30813020555"/>
    <n v="2101542"/>
    <n v="1601484.4963060736"/>
    <s v="Favourable"/>
  </r>
  <r>
    <s v="PID3360"/>
    <x v="561"/>
    <x v="3"/>
    <x v="1"/>
    <x v="1"/>
    <x v="10"/>
    <n v="6125"/>
    <n v="722370"/>
    <n v="54181"/>
    <n v="678211.13514583674"/>
    <n v="136175.71244990549"/>
    <n v="668189"/>
    <n v="-92016.847595742205"/>
    <s v="Adverse"/>
  </r>
  <r>
    <s v="PID111"/>
    <x v="490"/>
    <x v="3"/>
    <x v="1"/>
    <x v="2"/>
    <x v="39"/>
    <n v="8551"/>
    <n v="1830260"/>
    <n v="93322"/>
    <n v="853534.22682769247"/>
    <n v="584587.79598636122"/>
    <n v="1736938"/>
    <n v="392137.97718594642"/>
    <s v="Favourable"/>
  </r>
  <r>
    <s v="PID855"/>
    <x v="1219"/>
    <x v="7"/>
    <x v="0"/>
    <x v="1"/>
    <x v="31"/>
    <n v="8709"/>
    <n v="2185781"/>
    <n v="50502"/>
    <n v="1505436.9611061674"/>
    <n v="623060.28013335704"/>
    <n v="2135279"/>
    <n v="57283.758760475554"/>
    <s v="Favourable"/>
  </r>
  <r>
    <s v="PID2103"/>
    <x v="245"/>
    <x v="3"/>
    <x v="1"/>
    <x v="0"/>
    <x v="14"/>
    <n v="7908"/>
    <n v="2340681"/>
    <n v="58083"/>
    <n v="2014540.5768739581"/>
    <n v="163127.7557321201"/>
    <n v="2282598"/>
    <n v="163012.66739392187"/>
    <s v="Favourable"/>
  </r>
  <r>
    <s v="PID2592"/>
    <x v="83"/>
    <x v="5"/>
    <x v="3"/>
    <x v="1"/>
    <x v="3"/>
    <n v="7098"/>
    <n v="511223"/>
    <n v="0"/>
    <n v="406760.02372872346"/>
    <n v="101132.68339251612"/>
    <n v="511223"/>
    <n v="3330.2928787604324"/>
    <s v="Favourable"/>
  </r>
  <r>
    <s v="PID4378"/>
    <x v="1030"/>
    <x v="6"/>
    <x v="2"/>
    <x v="2"/>
    <x v="18"/>
    <n v="8010"/>
    <n v="2061204"/>
    <n v="59824"/>
    <n v="684291.55801458959"/>
    <n v="507638.62625745381"/>
    <n v="2001380"/>
    <n v="869273.81572795659"/>
    <s v="Favourable"/>
  </r>
  <r>
    <s v="PID5762"/>
    <x v="28"/>
    <x v="5"/>
    <x v="3"/>
    <x v="0"/>
    <x v="9"/>
    <n v="7395"/>
    <n v="1387315"/>
    <n v="39488"/>
    <n v="752025.18043560931"/>
    <n v="190426.43246450776"/>
    <n v="1347827"/>
    <n v="444863.38709988294"/>
    <s v="Favourable"/>
  </r>
  <r>
    <s v="PID955"/>
    <x v="1008"/>
    <x v="6"/>
    <x v="2"/>
    <x v="2"/>
    <x v="10"/>
    <n v="8371"/>
    <n v="485441"/>
    <n v="57365"/>
    <n v="129714.40268694545"/>
    <n v="61082.847070621647"/>
    <n v="428076"/>
    <n v="294643.75024243293"/>
    <s v="Favourable"/>
  </r>
  <r>
    <s v="PID1754"/>
    <x v="1120"/>
    <x v="6"/>
    <x v="2"/>
    <x v="2"/>
    <x v="34"/>
    <n v="7138"/>
    <n v="845053"/>
    <n v="0"/>
    <n v="36173.922186681935"/>
    <n v="64219.407184495096"/>
    <n v="845053"/>
    <n v="744659.67062882299"/>
    <s v="Favourable"/>
  </r>
  <r>
    <s v="PID2867"/>
    <x v="1341"/>
    <x v="6"/>
    <x v="2"/>
    <x v="1"/>
    <x v="35"/>
    <n v="6232"/>
    <n v="1976774"/>
    <n v="20922"/>
    <n v="1750338.4812765617"/>
    <n v="402260.61128961667"/>
    <n v="1955852"/>
    <n v="-175825.09256617818"/>
    <s v="Adverse"/>
  </r>
  <r>
    <s v="PID2269"/>
    <x v="200"/>
    <x v="7"/>
    <x v="0"/>
    <x v="1"/>
    <x v="17"/>
    <n v="9248"/>
    <n v="1993699"/>
    <n v="0"/>
    <n v="910635.53171277349"/>
    <n v="124815.58501343348"/>
    <n v="1993699"/>
    <n v="958247.88327379304"/>
    <s v="Favourable"/>
  </r>
  <r>
    <s v="PID4587"/>
    <x v="381"/>
    <x v="3"/>
    <x v="1"/>
    <x v="2"/>
    <x v="4"/>
    <n v="8646"/>
    <n v="996136"/>
    <n v="34754"/>
    <n v="510144.65808111569"/>
    <n v="289775.22496429342"/>
    <n v="961382"/>
    <n v="196216.11695459089"/>
    <s v="Favourable"/>
  </r>
  <r>
    <s v="PID4620"/>
    <x v="941"/>
    <x v="5"/>
    <x v="3"/>
    <x v="1"/>
    <x v="38"/>
    <n v="5936"/>
    <n v="1524811"/>
    <n v="0"/>
    <n v="271990.00850232766"/>
    <n v="254817.45557173531"/>
    <n v="1524811"/>
    <n v="998003.535925937"/>
    <s v="Favourable"/>
  </r>
  <r>
    <s v="PID4683"/>
    <x v="216"/>
    <x v="7"/>
    <x v="0"/>
    <x v="0"/>
    <x v="18"/>
    <n v="6739"/>
    <n v="2317774"/>
    <n v="23381"/>
    <n v="833010.14063996938"/>
    <n v="723518.54651801474"/>
    <n v="2294393"/>
    <n v="761245.31284201588"/>
    <s v="Favourable"/>
  </r>
  <r>
    <s v="PID6284"/>
    <x v="1502"/>
    <x v="5"/>
    <x v="3"/>
    <x v="2"/>
    <x v="37"/>
    <n v="6651"/>
    <n v="1266904"/>
    <n v="45096"/>
    <n v="1099420.1689791798"/>
    <n v="193191.68260564434"/>
    <n v="1221808"/>
    <n v="-25707.851584824268"/>
    <s v="Adverse"/>
  </r>
  <r>
    <s v="PID6407"/>
    <x v="84"/>
    <x v="6"/>
    <x v="2"/>
    <x v="2"/>
    <x v="36"/>
    <n v="7390"/>
    <n v="1639740"/>
    <n v="0"/>
    <n v="1571142.2188151313"/>
    <n v="66752.15714354084"/>
    <n v="1639740"/>
    <n v="1845.624041327741"/>
    <s v="Favourable"/>
  </r>
  <r>
    <s v="PID2387"/>
    <x v="792"/>
    <x v="3"/>
    <x v="1"/>
    <x v="0"/>
    <x v="38"/>
    <n v="5585"/>
    <n v="1962128"/>
    <n v="45549"/>
    <n v="525150.54394201271"/>
    <n v="648148.5459434794"/>
    <n v="1916579"/>
    <n v="788828.91011450789"/>
    <s v="Favourable"/>
  </r>
  <r>
    <s v="PID2848"/>
    <x v="882"/>
    <x v="3"/>
    <x v="1"/>
    <x v="2"/>
    <x v="21"/>
    <n v="9381"/>
    <n v="1840719"/>
    <n v="19244"/>
    <n v="1204434.5362729263"/>
    <n v="56377.002095270167"/>
    <n v="1821475"/>
    <n v="579907.46163180354"/>
    <s v="Favourable"/>
  </r>
  <r>
    <s v="PID3720"/>
    <x v="1191"/>
    <x v="7"/>
    <x v="0"/>
    <x v="1"/>
    <x v="34"/>
    <n v="8471"/>
    <n v="796770"/>
    <n v="48736"/>
    <n v="724703.88195187249"/>
    <n v="19282.948882707442"/>
    <n v="748034"/>
    <n v="52783.169165420113"/>
    <s v="Favourable"/>
  </r>
  <r>
    <s v="PID6422"/>
    <x v="866"/>
    <x v="3"/>
    <x v="1"/>
    <x v="2"/>
    <x v="2"/>
    <n v="7235"/>
    <n v="947752"/>
    <n v="0"/>
    <n v="459821.18657466327"/>
    <n v="230908.26603752284"/>
    <n v="947752"/>
    <n v="257022.54738781392"/>
    <s v="Favourable"/>
  </r>
  <r>
    <s v="PID603"/>
    <x v="1164"/>
    <x v="7"/>
    <x v="0"/>
    <x v="2"/>
    <x v="7"/>
    <n v="5551"/>
    <n v="1797340"/>
    <n v="34940"/>
    <n v="133818.49519102974"/>
    <n v="360152.11383159907"/>
    <n v="1762400"/>
    <n v="1303369.3909773713"/>
    <s v="Favourable"/>
  </r>
  <r>
    <s v="PID4139"/>
    <x v="1282"/>
    <x v="6"/>
    <x v="2"/>
    <x v="0"/>
    <x v="8"/>
    <n v="5540"/>
    <n v="2068028"/>
    <n v="15988"/>
    <n v="1075026.6933347846"/>
    <n v="363307.40559601877"/>
    <n v="2052040"/>
    <n v="629693.90106919664"/>
    <s v="Favourable"/>
  </r>
  <r>
    <s v="PID2260"/>
    <x v="770"/>
    <x v="6"/>
    <x v="2"/>
    <x v="0"/>
    <x v="33"/>
    <n v="7708"/>
    <n v="1915912"/>
    <n v="76758"/>
    <n v="1677217.4586316776"/>
    <n v="628065.4052943046"/>
    <n v="1839154"/>
    <n v="-389370.86392598227"/>
    <s v="Adverse"/>
  </r>
  <r>
    <s v="PID3375"/>
    <x v="330"/>
    <x v="6"/>
    <x v="2"/>
    <x v="2"/>
    <x v="3"/>
    <n v="9412"/>
    <n v="1094084"/>
    <n v="0"/>
    <n v="295015.7189298913"/>
    <n v="22370.746559474585"/>
    <n v="1094084"/>
    <n v="776697.53451063414"/>
    <s v="Favourable"/>
  </r>
  <r>
    <s v="PID4288"/>
    <x v="1421"/>
    <x v="6"/>
    <x v="2"/>
    <x v="2"/>
    <x v="7"/>
    <n v="8866"/>
    <n v="739943"/>
    <n v="0"/>
    <n v="417157.82122024288"/>
    <n v="6169.6198867532939"/>
    <n v="739943"/>
    <n v="316615.55889300385"/>
    <s v="Favourable"/>
  </r>
  <r>
    <s v="PID4747"/>
    <x v="1438"/>
    <x v="6"/>
    <x v="2"/>
    <x v="2"/>
    <x v="0"/>
    <n v="9103"/>
    <n v="1915196"/>
    <n v="49733"/>
    <n v="979830.81463367108"/>
    <n v="432885.28212167608"/>
    <n v="1865463"/>
    <n v="502479.90324465279"/>
    <s v="Favourable"/>
  </r>
  <r>
    <s v="PID5415"/>
    <x v="473"/>
    <x v="6"/>
    <x v="2"/>
    <x v="1"/>
    <x v="15"/>
    <n v="8181"/>
    <n v="1585174"/>
    <n v="32071"/>
    <n v="623074.54594335461"/>
    <n v="421472.14679698524"/>
    <n v="1553103"/>
    <n v="540627.30725966021"/>
    <s v="Favourable"/>
  </r>
  <r>
    <s v="PID5615"/>
    <x v="1329"/>
    <x v="7"/>
    <x v="0"/>
    <x v="2"/>
    <x v="21"/>
    <n v="7741"/>
    <n v="1458684"/>
    <n v="0"/>
    <n v="1343019.0758707616"/>
    <n v="392482.10757675389"/>
    <n v="1458684"/>
    <n v="-276817.18344751559"/>
    <s v="Adverse"/>
  </r>
  <r>
    <s v="PID430"/>
    <x v="546"/>
    <x v="6"/>
    <x v="2"/>
    <x v="0"/>
    <x v="16"/>
    <n v="8024"/>
    <n v="1351832"/>
    <n v="95945"/>
    <n v="343077.90907561179"/>
    <n v="353138.92334232846"/>
    <n v="1255887"/>
    <n v="655615.16758205974"/>
    <s v="Favourable"/>
  </r>
  <r>
    <s v="PID550"/>
    <x v="1326"/>
    <x v="5"/>
    <x v="3"/>
    <x v="2"/>
    <x v="23"/>
    <n v="7524"/>
    <n v="1345939"/>
    <n v="0"/>
    <n v="56250.347307107324"/>
    <n v="283639.72253737232"/>
    <n v="1345939"/>
    <n v="1006048.9301555203"/>
    <s v="Favourable"/>
  </r>
  <r>
    <s v="PID3796"/>
    <x v="1271"/>
    <x v="6"/>
    <x v="2"/>
    <x v="2"/>
    <x v="35"/>
    <n v="5816"/>
    <n v="693730"/>
    <n v="26296"/>
    <n v="256214.40927699662"/>
    <n v="70874.814540738313"/>
    <n v="667434"/>
    <n v="366640.77618226508"/>
    <s v="Favourable"/>
  </r>
  <r>
    <s v="PID765"/>
    <x v="319"/>
    <x v="6"/>
    <x v="2"/>
    <x v="0"/>
    <x v="45"/>
    <n v="5852"/>
    <n v="2067828"/>
    <n v="0"/>
    <n v="1319638.2897762826"/>
    <n v="238081.40091520621"/>
    <n v="2067828"/>
    <n v="510108.30930851121"/>
    <s v="Favourable"/>
  </r>
  <r>
    <s v="PID1105"/>
    <x v="1123"/>
    <x v="5"/>
    <x v="3"/>
    <x v="0"/>
    <x v="12"/>
    <n v="5760"/>
    <n v="2389293"/>
    <n v="47081"/>
    <n v="227974.46543951923"/>
    <n v="135754.47999766053"/>
    <n v="2342212"/>
    <n v="2025564.0545628201"/>
    <s v="Favourable"/>
  </r>
  <r>
    <s v="PID4492"/>
    <x v="375"/>
    <x v="6"/>
    <x v="2"/>
    <x v="1"/>
    <x v="29"/>
    <n v="7516"/>
    <n v="972329"/>
    <n v="0"/>
    <n v="716681.48522806831"/>
    <n v="38901.077355225694"/>
    <n v="972329"/>
    <n v="216746.437416706"/>
    <s v="Favourable"/>
  </r>
  <r>
    <s v="PID3073"/>
    <x v="1554"/>
    <x v="5"/>
    <x v="3"/>
    <x v="0"/>
    <x v="38"/>
    <n v="5595"/>
    <n v="519690"/>
    <n v="73591"/>
    <n v="275089.25933756173"/>
    <n v="154286.09085539097"/>
    <n v="446099"/>
    <n v="90314.649807047332"/>
    <s v="Favourable"/>
  </r>
  <r>
    <s v="PID4204"/>
    <x v="714"/>
    <x v="6"/>
    <x v="2"/>
    <x v="1"/>
    <x v="7"/>
    <n v="8422"/>
    <n v="1565944"/>
    <n v="0"/>
    <n v="374612.0985679549"/>
    <n v="110102.21504724248"/>
    <n v="1565944"/>
    <n v="1081229.6863848027"/>
    <s v="Favourable"/>
  </r>
  <r>
    <s v="PID1005"/>
    <x v="802"/>
    <x v="5"/>
    <x v="3"/>
    <x v="1"/>
    <x v="13"/>
    <n v="8686"/>
    <n v="1131584"/>
    <n v="0"/>
    <n v="232579.55359101019"/>
    <n v="154039.78757042871"/>
    <n v="1131584"/>
    <n v="744964.65883856104"/>
    <s v="Favourable"/>
  </r>
  <r>
    <s v="PID2239"/>
    <x v="1370"/>
    <x v="6"/>
    <x v="2"/>
    <x v="2"/>
    <x v="25"/>
    <n v="8043"/>
    <n v="2340488"/>
    <n v="48772"/>
    <n v="1473400.3219496305"/>
    <n v="675952.73548210564"/>
    <n v="2291716"/>
    <n v="191134.94256826397"/>
    <s v="Favourable"/>
  </r>
  <r>
    <s v="PID5521"/>
    <x v="862"/>
    <x v="6"/>
    <x v="2"/>
    <x v="0"/>
    <x v="19"/>
    <n v="9400"/>
    <n v="1599279"/>
    <n v="0"/>
    <n v="722472.5641653646"/>
    <n v="167163.12692549208"/>
    <n v="1599279"/>
    <n v="709643.30890914332"/>
    <s v="Favourable"/>
  </r>
  <r>
    <s v="PID967"/>
    <x v="557"/>
    <x v="3"/>
    <x v="1"/>
    <x v="2"/>
    <x v="41"/>
    <n v="6241"/>
    <n v="538584"/>
    <n v="37799"/>
    <n v="433320.9937356523"/>
    <n v="79883.685416409833"/>
    <n v="500785"/>
    <n v="25379.320847937837"/>
    <s v="Favourable"/>
  </r>
  <r>
    <s v="PID2494"/>
    <x v="567"/>
    <x v="6"/>
    <x v="2"/>
    <x v="0"/>
    <x v="21"/>
    <n v="9462"/>
    <n v="2346468"/>
    <n v="0"/>
    <n v="1781592.1629862776"/>
    <n v="302782.95433146792"/>
    <n v="2346468"/>
    <n v="262092.88268225454"/>
    <s v="Favourable"/>
  </r>
  <r>
    <s v="PID3216"/>
    <x v="1176"/>
    <x v="6"/>
    <x v="2"/>
    <x v="2"/>
    <x v="2"/>
    <n v="7770"/>
    <n v="696685"/>
    <n v="46408"/>
    <n v="506935.62713891227"/>
    <n v="128033.99855094585"/>
    <n v="650277"/>
    <n v="61715.374310141895"/>
    <s v="Favourable"/>
  </r>
  <r>
    <s v="PID4154"/>
    <x v="1245"/>
    <x v="3"/>
    <x v="1"/>
    <x v="0"/>
    <x v="14"/>
    <n v="9313"/>
    <n v="352765"/>
    <n v="0"/>
    <n v="253789.90646151407"/>
    <n v="5580.6918484341413"/>
    <n v="352765"/>
    <n v="93394.401690051804"/>
    <s v="Favourable"/>
  </r>
  <r>
    <s v="PID5695"/>
    <x v="735"/>
    <x v="3"/>
    <x v="1"/>
    <x v="0"/>
    <x v="37"/>
    <n v="8851"/>
    <n v="1639391"/>
    <n v="49869"/>
    <n v="137589.5922854353"/>
    <n v="383806.75643315661"/>
    <n v="1589522"/>
    <n v="1117994.651281408"/>
    <s v="Favourable"/>
  </r>
  <r>
    <s v="PID198"/>
    <x v="184"/>
    <x v="7"/>
    <x v="0"/>
    <x v="0"/>
    <x v="10"/>
    <n v="8707"/>
    <n v="550019"/>
    <n v="0"/>
    <n v="106097.4907344161"/>
    <n v="140348.3151861082"/>
    <n v="550019"/>
    <n v="303573.19407947571"/>
    <s v="Favourable"/>
  </r>
  <r>
    <s v="PID267"/>
    <x v="986"/>
    <x v="3"/>
    <x v="1"/>
    <x v="0"/>
    <x v="2"/>
    <n v="5522"/>
    <n v="926498"/>
    <n v="32677"/>
    <n v="871212.03787901392"/>
    <n v="13238.008515126699"/>
    <n v="893821"/>
    <n v="42047.953605859424"/>
    <s v="Favourable"/>
  </r>
  <r>
    <s v="PID842"/>
    <x v="999"/>
    <x v="3"/>
    <x v="1"/>
    <x v="0"/>
    <x v="8"/>
    <n v="7904"/>
    <n v="1032660"/>
    <n v="56013"/>
    <n v="656054.81039899716"/>
    <n v="58914.24617063495"/>
    <n v="976647"/>
    <n v="317690.94343036786"/>
    <s v="Favourable"/>
  </r>
  <r>
    <s v="PID1675"/>
    <x v="1320"/>
    <x v="6"/>
    <x v="2"/>
    <x v="2"/>
    <x v="14"/>
    <n v="7493"/>
    <n v="434138"/>
    <n v="0"/>
    <n v="383193.69251001131"/>
    <n v="134470.36505318209"/>
    <n v="434138"/>
    <n v="-83526.057563193375"/>
    <s v="Adverse"/>
  </r>
  <r>
    <s v="PID2286"/>
    <x v="732"/>
    <x v="3"/>
    <x v="1"/>
    <x v="0"/>
    <x v="26"/>
    <n v="6585"/>
    <n v="538489"/>
    <n v="27651"/>
    <n v="112124.98487697066"/>
    <n v="154864.02797693686"/>
    <n v="510838"/>
    <n v="271499.98714609246"/>
    <s v="Favourable"/>
  </r>
  <r>
    <s v="PID2816"/>
    <x v="1039"/>
    <x v="7"/>
    <x v="0"/>
    <x v="2"/>
    <x v="17"/>
    <n v="5906"/>
    <n v="492865"/>
    <n v="55842"/>
    <n v="12687.701382684376"/>
    <n v="66671.650267895384"/>
    <n v="437023"/>
    <n v="413505.64834942023"/>
    <s v="Favourable"/>
  </r>
  <r>
    <s v="PID3013"/>
    <x v="1511"/>
    <x v="7"/>
    <x v="0"/>
    <x v="0"/>
    <x v="33"/>
    <n v="5798"/>
    <n v="1192243"/>
    <n v="0"/>
    <n v="1116529.8197467742"/>
    <n v="70896.564974933572"/>
    <n v="1192243"/>
    <n v="4816.6152782922145"/>
    <s v="Favourable"/>
  </r>
  <r>
    <s v="PID3653"/>
    <x v="1557"/>
    <x v="6"/>
    <x v="2"/>
    <x v="2"/>
    <x v="37"/>
    <n v="8275"/>
    <n v="651439"/>
    <n v="0"/>
    <n v="649332.13526084553"/>
    <n v="196974.32903881543"/>
    <n v="651439"/>
    <n v="-194867.46429966099"/>
    <s v="Adverse"/>
  </r>
  <r>
    <s v="PID4066"/>
    <x v="665"/>
    <x v="3"/>
    <x v="1"/>
    <x v="2"/>
    <x v="26"/>
    <n v="6361"/>
    <n v="2036693"/>
    <n v="41439"/>
    <n v="988600.09680708719"/>
    <n v="577561.7162786671"/>
    <n v="1995254"/>
    <n v="470531.1869142456"/>
    <s v="Favourable"/>
  </r>
  <r>
    <s v="PID3187"/>
    <x v="785"/>
    <x v="7"/>
    <x v="0"/>
    <x v="1"/>
    <x v="45"/>
    <n v="8106"/>
    <n v="2359280"/>
    <n v="0"/>
    <n v="1802330.8204597419"/>
    <n v="525237.35075372015"/>
    <n v="2359280"/>
    <n v="31711.828786537983"/>
    <s v="Favourable"/>
  </r>
  <r>
    <s v="PID4035"/>
    <x v="927"/>
    <x v="6"/>
    <x v="2"/>
    <x v="1"/>
    <x v="25"/>
    <n v="6153"/>
    <n v="1696731"/>
    <n v="27024"/>
    <n v="1563783.5860719746"/>
    <n v="356809.54472269019"/>
    <n v="1669707"/>
    <n v="-223862.13079466484"/>
    <s v="Adverse"/>
  </r>
  <r>
    <s v="PID5531"/>
    <x v="282"/>
    <x v="6"/>
    <x v="2"/>
    <x v="1"/>
    <x v="29"/>
    <n v="7419"/>
    <n v="1377296"/>
    <n v="32628"/>
    <n v="92448.913194333625"/>
    <n v="171954.67641753567"/>
    <n v="1344668"/>
    <n v="1112892.4103881307"/>
    <s v="Favourable"/>
  </r>
  <r>
    <s v="PID6434"/>
    <x v="1559"/>
    <x v="7"/>
    <x v="0"/>
    <x v="1"/>
    <x v="28"/>
    <n v="7794"/>
    <n v="1088798"/>
    <n v="0"/>
    <n v="144572.27889588932"/>
    <n v="238651.70439131148"/>
    <n v="1088798"/>
    <n v="705574.0167127992"/>
    <s v="Favourable"/>
  </r>
  <r>
    <s v="PID3465"/>
    <x v="1280"/>
    <x v="3"/>
    <x v="1"/>
    <x v="1"/>
    <x v="21"/>
    <n v="6953"/>
    <n v="2044525"/>
    <n v="45245"/>
    <n v="1970093.5016640283"/>
    <n v="481067.03540180129"/>
    <n v="1999280"/>
    <n v="-406635.53706582962"/>
    <s v="Adverse"/>
  </r>
  <r>
    <s v="PID4340"/>
    <x v="825"/>
    <x v="7"/>
    <x v="0"/>
    <x v="2"/>
    <x v="14"/>
    <n v="9278"/>
    <n v="2142351"/>
    <n v="90041"/>
    <n v="2017376.1598957689"/>
    <n v="553065.26676448027"/>
    <n v="2052310"/>
    <n v="-428090.42666024901"/>
    <s v="Adverse"/>
  </r>
  <r>
    <s v="PID4670"/>
    <x v="1426"/>
    <x v="6"/>
    <x v="2"/>
    <x v="2"/>
    <x v="34"/>
    <n v="9419"/>
    <n v="2235087"/>
    <n v="14765"/>
    <n v="815666.16471898684"/>
    <n v="679392.30768645497"/>
    <n v="2220322"/>
    <n v="740028.5275945582"/>
    <s v="Favourable"/>
  </r>
  <r>
    <s v="PID5553"/>
    <x v="615"/>
    <x v="3"/>
    <x v="1"/>
    <x v="2"/>
    <x v="21"/>
    <n v="6591"/>
    <n v="1496426"/>
    <n v="33732"/>
    <n v="1273704.9208407358"/>
    <n v="495561.3792275684"/>
    <n v="1462694"/>
    <n v="-272840.30006830418"/>
    <s v="Adverse"/>
  </r>
  <r>
    <s v="PID5920"/>
    <x v="493"/>
    <x v="3"/>
    <x v="1"/>
    <x v="2"/>
    <x v="20"/>
    <n v="5810"/>
    <n v="1067521"/>
    <n v="38933"/>
    <n v="643680.83789424447"/>
    <n v="135008.07284576623"/>
    <n v="1028588"/>
    <n v="288832.08925998933"/>
    <s v="Favourable"/>
  </r>
  <r>
    <s v="PID1930"/>
    <x v="1398"/>
    <x v="6"/>
    <x v="2"/>
    <x v="0"/>
    <x v="13"/>
    <n v="7267"/>
    <n v="2383136"/>
    <n v="25754"/>
    <n v="1829281.6965992365"/>
    <n v="338480.99321198632"/>
    <n v="2357382"/>
    <n v="215373.31018877728"/>
    <s v="Favourable"/>
  </r>
  <r>
    <s v="PID2994"/>
    <x v="513"/>
    <x v="3"/>
    <x v="1"/>
    <x v="2"/>
    <x v="27"/>
    <n v="9110"/>
    <n v="2289306"/>
    <n v="47001"/>
    <n v="1826697.6161603436"/>
    <n v="281407.61157377856"/>
    <n v="2242305"/>
    <n v="181200.77226587757"/>
    <s v="Favourable"/>
  </r>
  <r>
    <s v="PID5807"/>
    <x v="1177"/>
    <x v="7"/>
    <x v="0"/>
    <x v="0"/>
    <x v="45"/>
    <n v="8609"/>
    <n v="571967"/>
    <n v="38435"/>
    <n v="445409.32615111157"/>
    <n v="73187.589165633472"/>
    <n v="533532"/>
    <n v="53370.084683254943"/>
    <s v="Favourable"/>
  </r>
  <r>
    <s v="PID3963"/>
    <x v="858"/>
    <x v="6"/>
    <x v="2"/>
    <x v="2"/>
    <x v="26"/>
    <n v="6102"/>
    <n v="974071"/>
    <n v="95875"/>
    <n v="281876.56211022142"/>
    <n v="80945.59591562688"/>
    <n v="878196"/>
    <n v="611248.84197415167"/>
    <s v="Favourable"/>
  </r>
  <r>
    <s v="PID155"/>
    <x v="734"/>
    <x v="7"/>
    <x v="0"/>
    <x v="1"/>
    <x v="30"/>
    <n v="6222"/>
    <n v="1811800"/>
    <n v="30575"/>
    <n v="858190.66047777398"/>
    <n v="180623.57076894949"/>
    <n v="1781225"/>
    <n v="772985.76875327656"/>
    <s v="Favourable"/>
  </r>
  <r>
    <s v="PID4271"/>
    <x v="407"/>
    <x v="6"/>
    <x v="2"/>
    <x v="0"/>
    <x v="46"/>
    <n v="8300"/>
    <n v="913378"/>
    <n v="0"/>
    <n v="443196.74383949081"/>
    <n v="116042.5435730912"/>
    <n v="913378"/>
    <n v="354138.71258741803"/>
    <s v="Favourable"/>
  </r>
  <r>
    <s v="PID5477"/>
    <x v="468"/>
    <x v="6"/>
    <x v="2"/>
    <x v="0"/>
    <x v="22"/>
    <n v="7294"/>
    <n v="1782978"/>
    <n v="57711"/>
    <n v="1171105.9649799531"/>
    <n v="9780.1689041794834"/>
    <n v="1725267"/>
    <n v="602091.86611586739"/>
    <s v="Favourable"/>
  </r>
  <r>
    <s v="PID1515"/>
    <x v="762"/>
    <x v="6"/>
    <x v="2"/>
    <x v="2"/>
    <x v="37"/>
    <n v="8247"/>
    <n v="1561508"/>
    <n v="17939"/>
    <n v="692108.65468431148"/>
    <n v="194660.6874647873"/>
    <n v="1543569"/>
    <n v="674738.65785090125"/>
    <s v="Favourable"/>
  </r>
  <r>
    <s v="PID6399"/>
    <x v="1448"/>
    <x v="6"/>
    <x v="2"/>
    <x v="0"/>
    <x v="38"/>
    <n v="9071"/>
    <n v="1948879"/>
    <n v="0"/>
    <n v="264641.01493021677"/>
    <n v="254675.63147199448"/>
    <n v="1948879"/>
    <n v="1429562.3535977886"/>
    <s v="Favourable"/>
  </r>
  <r>
    <s v="PID2698"/>
    <x v="951"/>
    <x v="7"/>
    <x v="0"/>
    <x v="0"/>
    <x v="31"/>
    <n v="6527"/>
    <n v="896119"/>
    <n v="51502"/>
    <n v="793050.46643667575"/>
    <n v="199422.23956552811"/>
    <n v="844617"/>
    <n v="-96353.706002203864"/>
    <s v="Adverse"/>
  </r>
  <r>
    <s v="PID5069"/>
    <x v="275"/>
    <x v="7"/>
    <x v="0"/>
    <x v="2"/>
    <x v="44"/>
    <n v="9376"/>
    <n v="2117043"/>
    <n v="25670"/>
    <n v="1124462.8722018679"/>
    <n v="219918.32704392934"/>
    <n v="2091373"/>
    <n v="772661.80075420276"/>
    <s v="Favourable"/>
  </r>
  <r>
    <s v="PID837"/>
    <x v="337"/>
    <x v="7"/>
    <x v="0"/>
    <x v="0"/>
    <x v="35"/>
    <n v="8629"/>
    <n v="756984"/>
    <n v="47435"/>
    <n v="587055.80874035018"/>
    <n v="192969.43341795576"/>
    <n v="709549"/>
    <n v="-23041.242158305948"/>
    <s v="Adverse"/>
  </r>
  <r>
    <s v="PID1507"/>
    <x v="220"/>
    <x v="3"/>
    <x v="1"/>
    <x v="2"/>
    <x v="5"/>
    <n v="9191"/>
    <n v="1874968"/>
    <n v="22446"/>
    <n v="874470.52397161897"/>
    <n v="552548.73633008671"/>
    <n v="1852522"/>
    <n v="447948.73969829432"/>
    <s v="Favourable"/>
  </r>
  <r>
    <s v="PID2148"/>
    <x v="586"/>
    <x v="7"/>
    <x v="0"/>
    <x v="0"/>
    <x v="33"/>
    <n v="7739"/>
    <n v="806769"/>
    <n v="0"/>
    <n v="403042.93563419272"/>
    <n v="97419.431528511384"/>
    <n v="806769"/>
    <n v="306306.63283729588"/>
    <s v="Favourable"/>
  </r>
  <r>
    <s v="PID5957"/>
    <x v="601"/>
    <x v="6"/>
    <x v="2"/>
    <x v="0"/>
    <x v="35"/>
    <n v="6567"/>
    <n v="1852497"/>
    <n v="47026"/>
    <n v="1800772.1440010336"/>
    <n v="472730.74606123543"/>
    <n v="1805471"/>
    <n v="-421005.89006226882"/>
    <s v="Adverse"/>
  </r>
  <r>
    <s v="PID6414"/>
    <x v="1351"/>
    <x v="6"/>
    <x v="2"/>
    <x v="2"/>
    <x v="1"/>
    <n v="6565"/>
    <n v="906434"/>
    <n v="0"/>
    <n v="743380.04955984373"/>
    <n v="36126.157596768775"/>
    <n v="906434"/>
    <n v="126927.79284338746"/>
    <s v="Favourable"/>
  </r>
  <r>
    <s v="PID3783"/>
    <x v="761"/>
    <x v="6"/>
    <x v="2"/>
    <x v="1"/>
    <x v="15"/>
    <n v="9095"/>
    <n v="2437232"/>
    <n v="0"/>
    <n v="170949.34067392492"/>
    <n v="582028.5212984411"/>
    <n v="2437232"/>
    <n v="1684254.138027634"/>
    <s v="Favourable"/>
  </r>
  <r>
    <s v="PID5447"/>
    <x v="968"/>
    <x v="6"/>
    <x v="2"/>
    <x v="2"/>
    <x v="4"/>
    <n v="8917"/>
    <n v="2462304"/>
    <n v="23060"/>
    <n v="2334238.7953855973"/>
    <n v="610470.61263917398"/>
    <n v="2439244"/>
    <n v="-482405.40802477114"/>
    <s v="Adverse"/>
  </r>
  <r>
    <s v="PID3204"/>
    <x v="635"/>
    <x v="6"/>
    <x v="2"/>
    <x v="2"/>
    <x v="14"/>
    <n v="6318"/>
    <n v="959395"/>
    <n v="67526"/>
    <n v="912835.52095603151"/>
    <n v="163558.3297362866"/>
    <n v="891869"/>
    <n v="-116998.85069231805"/>
    <s v="Adverse"/>
  </r>
  <r>
    <s v="PID6035"/>
    <x v="609"/>
    <x v="6"/>
    <x v="2"/>
    <x v="1"/>
    <x v="28"/>
    <n v="7386"/>
    <n v="323950"/>
    <n v="0"/>
    <n v="7047.3846459772431"/>
    <n v="80753.105319177324"/>
    <n v="323950"/>
    <n v="236149.51003484544"/>
    <s v="Favourable"/>
  </r>
  <r>
    <s v="PID3948"/>
    <x v="1497"/>
    <x v="6"/>
    <x v="2"/>
    <x v="0"/>
    <x v="43"/>
    <n v="9135"/>
    <n v="1568529"/>
    <n v="0"/>
    <n v="735830.63538053632"/>
    <n v="129765.98197598245"/>
    <n v="1568529"/>
    <n v="702932.38264348125"/>
    <s v="Favourable"/>
  </r>
  <r>
    <s v="PID5002"/>
    <x v="850"/>
    <x v="7"/>
    <x v="0"/>
    <x v="0"/>
    <x v="14"/>
    <n v="8894"/>
    <n v="1352036"/>
    <n v="0"/>
    <n v="1077549.0711091862"/>
    <n v="37283.287703754104"/>
    <n v="1352036"/>
    <n v="237203.64118705969"/>
    <s v="Favourable"/>
  </r>
  <r>
    <s v="PID1070"/>
    <x v="419"/>
    <x v="6"/>
    <x v="2"/>
    <x v="0"/>
    <x v="13"/>
    <n v="8300"/>
    <n v="2304063"/>
    <n v="20878"/>
    <n v="117284.41388399176"/>
    <n v="631044.07010360796"/>
    <n v="2283185"/>
    <n v="1555734.5160124004"/>
    <s v="Favourable"/>
  </r>
  <r>
    <s v="PID1230"/>
    <x v="1143"/>
    <x v="5"/>
    <x v="3"/>
    <x v="0"/>
    <x v="17"/>
    <n v="7180"/>
    <n v="2293965"/>
    <n v="21240"/>
    <n v="1830752.0359885644"/>
    <n v="289518.21000986715"/>
    <n v="2272725"/>
    <n v="173694.75400156854"/>
    <s v="Favourable"/>
  </r>
  <r>
    <s v="PID1825"/>
    <x v="1003"/>
    <x v="6"/>
    <x v="2"/>
    <x v="0"/>
    <x v="30"/>
    <n v="6394"/>
    <n v="920119"/>
    <n v="41655"/>
    <n v="346269.8865617452"/>
    <n v="221656.89553742961"/>
    <n v="878464"/>
    <n v="352192.2179008252"/>
    <s v="Favourable"/>
  </r>
  <r>
    <s v="PID5937"/>
    <x v="1292"/>
    <x v="6"/>
    <x v="2"/>
    <x v="1"/>
    <x v="29"/>
    <n v="7930"/>
    <n v="2381742"/>
    <n v="0"/>
    <n v="916184.99362447404"/>
    <n v="629427.06605080946"/>
    <n v="2381742"/>
    <n v="836129.9403247165"/>
    <s v="Favourable"/>
  </r>
  <r>
    <s v="PID2291"/>
    <x v="1461"/>
    <x v="6"/>
    <x v="2"/>
    <x v="0"/>
    <x v="44"/>
    <n v="7145"/>
    <n v="844913"/>
    <n v="48128"/>
    <n v="395608.87762529164"/>
    <n v="162444.6032294608"/>
    <n v="796785"/>
    <n v="286859.51914524753"/>
    <s v="Favourable"/>
  </r>
  <r>
    <s v="PID5233"/>
    <x v="1123"/>
    <x v="5"/>
    <x v="3"/>
    <x v="1"/>
    <x v="34"/>
    <n v="6422"/>
    <n v="666669"/>
    <n v="36791"/>
    <n v="30689.357488620277"/>
    <n v="88760.296347780517"/>
    <n v="629878"/>
    <n v="547219.34616359917"/>
    <s v="Favourable"/>
  </r>
  <r>
    <s v="PID3776"/>
    <x v="767"/>
    <x v="5"/>
    <x v="3"/>
    <x v="0"/>
    <x v="15"/>
    <n v="5747"/>
    <n v="2343316"/>
    <n v="62549"/>
    <n v="302254.21767998743"/>
    <n v="311730.80348827253"/>
    <n v="2280767"/>
    <n v="1729330.9788317401"/>
    <s v="Favourable"/>
  </r>
  <r>
    <s v="PID4000"/>
    <x v="1476"/>
    <x v="6"/>
    <x v="2"/>
    <x v="0"/>
    <x v="16"/>
    <n v="8178"/>
    <n v="1725513"/>
    <n v="26782"/>
    <n v="308690.10731267638"/>
    <n v="72549.804070351995"/>
    <n v="1698731"/>
    <n v="1344273.0886169716"/>
    <s v="Favourable"/>
  </r>
  <r>
    <s v="PID4980"/>
    <x v="1262"/>
    <x v="7"/>
    <x v="0"/>
    <x v="0"/>
    <x v="36"/>
    <n v="5786"/>
    <n v="2214326"/>
    <n v="74087"/>
    <n v="893116.69105192518"/>
    <n v="374975.08136229747"/>
    <n v="2140239"/>
    <n v="946234.22758577741"/>
    <s v="Favourable"/>
  </r>
  <r>
    <s v="PID4235"/>
    <x v="414"/>
    <x v="3"/>
    <x v="1"/>
    <x v="0"/>
    <x v="42"/>
    <n v="8405"/>
    <n v="1897893"/>
    <n v="36809"/>
    <n v="1733847.7003433921"/>
    <n v="581297.68107014406"/>
    <n v="1861084"/>
    <n v="-417252.38141353615"/>
    <s v="Adverse"/>
  </r>
  <r>
    <s v="PID5512"/>
    <x v="992"/>
    <x v="6"/>
    <x v="2"/>
    <x v="0"/>
    <x v="36"/>
    <n v="7101"/>
    <n v="334647"/>
    <n v="26990"/>
    <n v="64388.933520326602"/>
    <n v="64955.703634052355"/>
    <n v="307657"/>
    <n v="205302.36284562104"/>
    <s v="Favourable"/>
  </r>
  <r>
    <s v="PID5854"/>
    <x v="318"/>
    <x v="6"/>
    <x v="2"/>
    <x v="0"/>
    <x v="0"/>
    <n v="9454"/>
    <n v="744362"/>
    <n v="16402"/>
    <n v="24136.261836181842"/>
    <n v="106378.40278411773"/>
    <n v="727960"/>
    <n v="613847.33537970041"/>
    <s v="Favourable"/>
  </r>
  <r>
    <s v="PID687"/>
    <x v="592"/>
    <x v="6"/>
    <x v="2"/>
    <x v="2"/>
    <x v="41"/>
    <n v="8373"/>
    <n v="1890604"/>
    <n v="51571"/>
    <n v="667596.97150144482"/>
    <n v="148700.55382893715"/>
    <n v="1839033"/>
    <n v="1074306.4746696181"/>
    <s v="Favourable"/>
  </r>
  <r>
    <s v="PID921"/>
    <x v="1338"/>
    <x v="7"/>
    <x v="0"/>
    <x v="1"/>
    <x v="34"/>
    <n v="9444"/>
    <n v="576317"/>
    <n v="35500"/>
    <n v="423174.62125135644"/>
    <n v="85099.888921474005"/>
    <n v="540817"/>
    <n v="68042.489827169571"/>
    <s v="Favourable"/>
  </r>
  <r>
    <s v="PID1187"/>
    <x v="1035"/>
    <x v="7"/>
    <x v="0"/>
    <x v="2"/>
    <x v="2"/>
    <n v="8737"/>
    <n v="852478"/>
    <n v="39202"/>
    <n v="275911.09815041552"/>
    <n v="141739.70840994193"/>
    <n v="813276"/>
    <n v="434827.19343964255"/>
    <s v="Favourable"/>
  </r>
  <r>
    <s v="PID2244"/>
    <x v="1463"/>
    <x v="6"/>
    <x v="2"/>
    <x v="2"/>
    <x v="17"/>
    <n v="6259"/>
    <n v="1472311"/>
    <n v="47112"/>
    <n v="790669.45970053005"/>
    <n v="462446.56830369477"/>
    <n v="1425199"/>
    <n v="219194.97199577512"/>
    <s v="Favourable"/>
  </r>
  <r>
    <s v="PID3911"/>
    <x v="64"/>
    <x v="6"/>
    <x v="2"/>
    <x v="2"/>
    <x v="29"/>
    <n v="8471"/>
    <n v="645983"/>
    <n v="12866"/>
    <n v="388730.96896202705"/>
    <n v="40225.631607445866"/>
    <n v="633117"/>
    <n v="217026.39943052706"/>
    <s v="Favourable"/>
  </r>
  <r>
    <s v="PID551"/>
    <x v="414"/>
    <x v="5"/>
    <x v="3"/>
    <x v="2"/>
    <x v="25"/>
    <n v="9310"/>
    <n v="1459697"/>
    <n v="11076"/>
    <n v="889218.058997349"/>
    <n v="284417.9871581443"/>
    <n v="1448621"/>
    <n v="286060.95384450676"/>
    <s v="Favourable"/>
  </r>
  <r>
    <s v="PID1282"/>
    <x v="1119"/>
    <x v="6"/>
    <x v="2"/>
    <x v="2"/>
    <x v="32"/>
    <n v="8636"/>
    <n v="719138"/>
    <n v="50751"/>
    <n v="173756.08072807666"/>
    <n v="222692.79818104513"/>
    <n v="668387"/>
    <n v="322689.12109087821"/>
    <s v="Favourable"/>
  </r>
  <r>
    <s v="PID5599"/>
    <x v="460"/>
    <x v="6"/>
    <x v="2"/>
    <x v="2"/>
    <x v="2"/>
    <n v="6188"/>
    <n v="2244384"/>
    <n v="59272"/>
    <n v="1293858.9092108095"/>
    <n v="627346.65634207416"/>
    <n v="2185112"/>
    <n v="323178.43444711622"/>
    <s v="Favourable"/>
  </r>
  <r>
    <s v="PID4266"/>
    <x v="395"/>
    <x v="6"/>
    <x v="2"/>
    <x v="2"/>
    <x v="27"/>
    <n v="7394"/>
    <n v="1802052"/>
    <n v="26256"/>
    <n v="137708.19987041192"/>
    <n v="564387.2927245769"/>
    <n v="1775796"/>
    <n v="1099956.5074050112"/>
    <s v="Favourable"/>
  </r>
  <r>
    <s v="PID5916"/>
    <x v="871"/>
    <x v="7"/>
    <x v="0"/>
    <x v="0"/>
    <x v="44"/>
    <n v="7008"/>
    <n v="1319519"/>
    <n v="0"/>
    <n v="346963.6903622293"/>
    <n v="69171.984587651852"/>
    <n v="1319519"/>
    <n v="903383.32505011884"/>
    <s v="Favourable"/>
  </r>
  <r>
    <s v="PID193"/>
    <x v="1538"/>
    <x v="6"/>
    <x v="2"/>
    <x v="0"/>
    <x v="45"/>
    <n v="8009"/>
    <n v="923238"/>
    <n v="0"/>
    <n v="704589.7002180171"/>
    <n v="80168.257552274139"/>
    <n v="923238"/>
    <n v="138480.04222970875"/>
    <s v="Favourable"/>
  </r>
  <r>
    <s v="PID2172"/>
    <x v="30"/>
    <x v="6"/>
    <x v="2"/>
    <x v="2"/>
    <x v="2"/>
    <n v="8113"/>
    <n v="1547868"/>
    <n v="0"/>
    <n v="714605.23660515645"/>
    <n v="407360.78959480865"/>
    <n v="1547868"/>
    <n v="425901.97380003496"/>
    <s v="Favourable"/>
  </r>
  <r>
    <s v="PID3790"/>
    <x v="832"/>
    <x v="3"/>
    <x v="1"/>
    <x v="2"/>
    <x v="28"/>
    <n v="6823"/>
    <n v="2262501"/>
    <n v="0"/>
    <n v="382731.29068238987"/>
    <n v="478579.30200882425"/>
    <n v="2262501"/>
    <n v="1401190.4073087859"/>
    <s v="Favourable"/>
  </r>
  <r>
    <s v="PID4511"/>
    <x v="218"/>
    <x v="5"/>
    <x v="3"/>
    <x v="2"/>
    <x v="24"/>
    <n v="8342"/>
    <n v="1795749"/>
    <n v="26624"/>
    <n v="416011.20035185735"/>
    <n v="557923.27517020947"/>
    <n v="1769125"/>
    <n v="821814.52447793318"/>
    <s v="Favourable"/>
  </r>
  <r>
    <s v="PID6254"/>
    <x v="525"/>
    <x v="7"/>
    <x v="0"/>
    <x v="0"/>
    <x v="5"/>
    <n v="9270"/>
    <n v="362953"/>
    <n v="42723"/>
    <n v="48281.699409801608"/>
    <n v="113072.95241225034"/>
    <n v="320230"/>
    <n v="201598.34817794806"/>
    <s v="Favourable"/>
  </r>
  <r>
    <s v="PID2827"/>
    <x v="575"/>
    <x v="5"/>
    <x v="3"/>
    <x v="1"/>
    <x v="20"/>
    <n v="7469"/>
    <n v="844297"/>
    <n v="34046"/>
    <n v="693899.89168079384"/>
    <n v="196677.36476054741"/>
    <n v="810251"/>
    <n v="-46280.256441341247"/>
    <s v="Adverse"/>
  </r>
  <r>
    <s v="PID3106"/>
    <x v="835"/>
    <x v="6"/>
    <x v="2"/>
    <x v="0"/>
    <x v="5"/>
    <n v="7309"/>
    <n v="713640"/>
    <n v="20648"/>
    <n v="73463.052581673808"/>
    <n v="82083.793230650379"/>
    <n v="692992"/>
    <n v="558093.1541876758"/>
    <s v="Favourable"/>
  </r>
  <r>
    <s v="PID566"/>
    <x v="277"/>
    <x v="6"/>
    <x v="2"/>
    <x v="1"/>
    <x v="40"/>
    <n v="7396"/>
    <n v="549082"/>
    <n v="0"/>
    <n v="462528.67736277101"/>
    <n v="99662.403662345299"/>
    <n v="549082"/>
    <n v="-13109.081025116262"/>
    <s v="Adverse"/>
  </r>
  <r>
    <s v="PID3608"/>
    <x v="208"/>
    <x v="6"/>
    <x v="2"/>
    <x v="1"/>
    <x v="17"/>
    <n v="6268"/>
    <n v="1747613"/>
    <n v="0"/>
    <n v="264513.63240826561"/>
    <n v="109180.78749432768"/>
    <n v="1747613"/>
    <n v="1373918.5800974066"/>
    <s v="Favourable"/>
  </r>
  <r>
    <s v="PID5632"/>
    <x v="981"/>
    <x v="7"/>
    <x v="0"/>
    <x v="0"/>
    <x v="28"/>
    <n v="5554"/>
    <n v="530312"/>
    <n v="0"/>
    <n v="132310.6581642621"/>
    <n v="152626.50890388194"/>
    <n v="530312"/>
    <n v="245374.83293185593"/>
    <s v="Favourable"/>
  </r>
  <r>
    <s v="PID1854"/>
    <x v="1118"/>
    <x v="6"/>
    <x v="2"/>
    <x v="0"/>
    <x v="12"/>
    <n v="8136"/>
    <n v="896886"/>
    <n v="17581"/>
    <n v="678085.36605116713"/>
    <n v="79768.530424743134"/>
    <n v="879305"/>
    <n v="139032.10352408979"/>
    <s v="Favourable"/>
  </r>
  <r>
    <s v="PID2442"/>
    <x v="1283"/>
    <x v="3"/>
    <x v="1"/>
    <x v="2"/>
    <x v="5"/>
    <n v="6269"/>
    <n v="1396713"/>
    <n v="0"/>
    <n v="713359.77534746961"/>
    <n v="329062.4206498501"/>
    <n v="1396713"/>
    <n v="354290.80400268035"/>
    <s v="Favourable"/>
  </r>
  <r>
    <s v="PID4277"/>
    <x v="811"/>
    <x v="3"/>
    <x v="1"/>
    <x v="0"/>
    <x v="6"/>
    <n v="8805"/>
    <n v="1530937"/>
    <n v="0"/>
    <n v="1452728.4439638387"/>
    <n v="287713.86994040437"/>
    <n v="1530937"/>
    <n v="-209505.31390424306"/>
    <s v="Adverse"/>
  </r>
  <r>
    <s v="PID4790"/>
    <x v="292"/>
    <x v="7"/>
    <x v="0"/>
    <x v="2"/>
    <x v="4"/>
    <n v="7358"/>
    <n v="1833782"/>
    <n v="28061"/>
    <n v="1813728.9804524048"/>
    <n v="393041.54685291834"/>
    <n v="1805721"/>
    <n v="-372988.52730532316"/>
    <s v="Adverse"/>
  </r>
  <r>
    <s v="PID5328"/>
    <x v="653"/>
    <x v="6"/>
    <x v="2"/>
    <x v="0"/>
    <x v="35"/>
    <n v="9137"/>
    <n v="1962225"/>
    <n v="0"/>
    <n v="499648.73557595402"/>
    <n v="318707.00991572411"/>
    <n v="1962225"/>
    <n v="1143869.2545083219"/>
    <s v="Favourable"/>
  </r>
  <r>
    <s v="PID3713"/>
    <x v="237"/>
    <x v="6"/>
    <x v="2"/>
    <x v="2"/>
    <x v="46"/>
    <n v="8202"/>
    <n v="861641"/>
    <n v="0"/>
    <n v="737553.33738795563"/>
    <n v="280190.70293508371"/>
    <n v="861641"/>
    <n v="-156103.04032303928"/>
    <s v="Adverse"/>
  </r>
  <r>
    <s v="PID1637"/>
    <x v="680"/>
    <x v="7"/>
    <x v="0"/>
    <x v="0"/>
    <x v="15"/>
    <n v="7533"/>
    <n v="506223"/>
    <n v="38558"/>
    <n v="84190.866511342378"/>
    <n v="53443.832449032743"/>
    <n v="467665"/>
    <n v="368588.30103962484"/>
    <s v="Favourable"/>
  </r>
  <r>
    <s v="PID1762"/>
    <x v="1250"/>
    <x v="6"/>
    <x v="2"/>
    <x v="2"/>
    <x v="28"/>
    <n v="6161"/>
    <n v="2171221"/>
    <n v="33621"/>
    <n v="633834.69259553426"/>
    <n v="662520.67032744281"/>
    <n v="2137600"/>
    <n v="874865.63707702281"/>
    <s v="Favourable"/>
  </r>
  <r>
    <s v="PID3290"/>
    <x v="1121"/>
    <x v="3"/>
    <x v="1"/>
    <x v="1"/>
    <x v="6"/>
    <n v="9307"/>
    <n v="2355411"/>
    <n v="57637"/>
    <n v="775926.78545928281"/>
    <n v="51041.305009439769"/>
    <n v="2297774"/>
    <n v="1528442.9095312774"/>
    <s v="Favourable"/>
  </r>
  <r>
    <s v="PID4579"/>
    <x v="475"/>
    <x v="7"/>
    <x v="0"/>
    <x v="2"/>
    <x v="7"/>
    <n v="8318"/>
    <n v="2365740"/>
    <n v="42001"/>
    <n v="1953791.5546895589"/>
    <n v="582807.03172519337"/>
    <n v="2323739"/>
    <n v="-170858.58641475253"/>
    <s v="Adverse"/>
  </r>
  <r>
    <s v="PID2323"/>
    <x v="595"/>
    <x v="6"/>
    <x v="2"/>
    <x v="2"/>
    <x v="45"/>
    <n v="7290"/>
    <n v="1083749"/>
    <n v="0"/>
    <n v="848742.199558286"/>
    <n v="44269.486615856869"/>
    <n v="1083749"/>
    <n v="190737.31382585713"/>
    <s v="Favourable"/>
  </r>
  <r>
    <s v="PID176"/>
    <x v="1480"/>
    <x v="6"/>
    <x v="2"/>
    <x v="2"/>
    <x v="10"/>
    <n v="7940"/>
    <n v="1240067"/>
    <n v="0"/>
    <n v="699107.45742616302"/>
    <n v="276665.03546089964"/>
    <n v="1240067"/>
    <n v="264294.50711293728"/>
    <s v="Favourable"/>
  </r>
  <r>
    <s v="PID1617"/>
    <x v="1197"/>
    <x v="7"/>
    <x v="0"/>
    <x v="0"/>
    <x v="46"/>
    <n v="6815"/>
    <n v="1987915"/>
    <n v="0"/>
    <n v="1312218.9232188934"/>
    <n v="540518.37117345014"/>
    <n v="1987915"/>
    <n v="135177.70560765639"/>
    <s v="Favourable"/>
  </r>
  <r>
    <s v="PID5470"/>
    <x v="13"/>
    <x v="5"/>
    <x v="3"/>
    <x v="1"/>
    <x v="31"/>
    <n v="5809"/>
    <n v="2410023"/>
    <n v="57968"/>
    <n v="389204.33983298799"/>
    <n v="255201.51001601128"/>
    <n v="2352055"/>
    <n v="1765617.1501510008"/>
    <s v="Favourable"/>
  </r>
  <r>
    <s v="PID6181"/>
    <x v="1398"/>
    <x v="3"/>
    <x v="1"/>
    <x v="0"/>
    <x v="27"/>
    <n v="9075"/>
    <n v="915221"/>
    <n v="68027"/>
    <n v="568775.49271709693"/>
    <n v="47461.433416472486"/>
    <n v="847194"/>
    <n v="298984.07386643055"/>
    <s v="Favourable"/>
  </r>
  <r>
    <s v="PID593"/>
    <x v="1459"/>
    <x v="5"/>
    <x v="3"/>
    <x v="2"/>
    <x v="44"/>
    <n v="9457"/>
    <n v="1415366"/>
    <n v="18334"/>
    <n v="666442.98063257418"/>
    <n v="412877.97010766139"/>
    <n v="1397032"/>
    <n v="336045.04925976438"/>
    <s v="Favourable"/>
  </r>
  <r>
    <s v="PID5150"/>
    <x v="492"/>
    <x v="6"/>
    <x v="2"/>
    <x v="2"/>
    <x v="2"/>
    <n v="8393"/>
    <n v="2286780"/>
    <n v="33634"/>
    <n v="788149.82006980933"/>
    <n v="587414.85941510356"/>
    <n v="2253146"/>
    <n v="911215.32051508711"/>
    <s v="Favourable"/>
  </r>
  <r>
    <s v="PID3456"/>
    <x v="303"/>
    <x v="7"/>
    <x v="0"/>
    <x v="0"/>
    <x v="40"/>
    <n v="7926"/>
    <n v="1564448"/>
    <n v="25643"/>
    <n v="1500658.3755463846"/>
    <n v="509056.27830444154"/>
    <n v="1538805"/>
    <n v="-445266.6538508262"/>
    <s v="Adverse"/>
  </r>
  <r>
    <s v="PID881"/>
    <x v="705"/>
    <x v="6"/>
    <x v="2"/>
    <x v="2"/>
    <x v="28"/>
    <n v="7908"/>
    <n v="329839"/>
    <n v="54212"/>
    <n v="203975.12626937072"/>
    <n v="99669.192466575201"/>
    <n v="275627"/>
    <n v="26194.681264054088"/>
    <s v="Favourable"/>
  </r>
  <r>
    <s v="PID5123"/>
    <x v="1497"/>
    <x v="6"/>
    <x v="2"/>
    <x v="0"/>
    <x v="2"/>
    <n v="8106"/>
    <n v="344148"/>
    <n v="38407"/>
    <n v="267483.39395169541"/>
    <n v="83105.75324645362"/>
    <n v="305741"/>
    <n v="-6441.1471981490031"/>
    <s v="Adverse"/>
  </r>
  <r>
    <s v="PID5853"/>
    <x v="1124"/>
    <x v="3"/>
    <x v="1"/>
    <x v="0"/>
    <x v="27"/>
    <n v="9104"/>
    <n v="1673901"/>
    <n v="51121"/>
    <n v="504706.97106541233"/>
    <n v="526566.60378755466"/>
    <n v="1622780"/>
    <n v="642627.42514703306"/>
    <s v="Favourable"/>
  </r>
  <r>
    <s v="PID4222"/>
    <x v="106"/>
    <x v="6"/>
    <x v="2"/>
    <x v="2"/>
    <x v="44"/>
    <n v="8623"/>
    <n v="1133684"/>
    <n v="28655"/>
    <n v="729909.1625622398"/>
    <n v="5112.5130579345559"/>
    <n v="1105029"/>
    <n v="398662.32437982562"/>
    <s v="Favourable"/>
  </r>
  <r>
    <s v="PID1419"/>
    <x v="1398"/>
    <x v="6"/>
    <x v="2"/>
    <x v="1"/>
    <x v="23"/>
    <n v="7826"/>
    <n v="2131848"/>
    <n v="0"/>
    <n v="600567.65484215354"/>
    <n v="417300.630929498"/>
    <n v="2131848"/>
    <n v="1113979.7142283483"/>
    <s v="Favourable"/>
  </r>
  <r>
    <s v="PID4627"/>
    <x v="1554"/>
    <x v="3"/>
    <x v="1"/>
    <x v="2"/>
    <x v="44"/>
    <n v="5590"/>
    <n v="596107"/>
    <n v="15430"/>
    <n v="285781.35588307038"/>
    <n v="38460.351897122593"/>
    <n v="580677"/>
    <n v="271865.29221980704"/>
    <s v="Favourable"/>
  </r>
  <r>
    <s v="PID5566"/>
    <x v="530"/>
    <x v="6"/>
    <x v="2"/>
    <x v="1"/>
    <x v="38"/>
    <n v="6855"/>
    <n v="1788265"/>
    <n v="0"/>
    <n v="174533.90378939328"/>
    <n v="359609.50312354951"/>
    <n v="1788265"/>
    <n v="1254121.5930870571"/>
    <s v="Favourable"/>
  </r>
  <r>
    <s v="PID6251"/>
    <x v="1028"/>
    <x v="6"/>
    <x v="2"/>
    <x v="2"/>
    <x v="10"/>
    <n v="8085"/>
    <n v="1463747"/>
    <n v="57215"/>
    <n v="712090.72105670953"/>
    <n v="322505.5885682712"/>
    <n v="1406532"/>
    <n v="429150.69037501933"/>
    <s v="Favourable"/>
  </r>
  <r>
    <s v="PID1541"/>
    <x v="90"/>
    <x v="3"/>
    <x v="1"/>
    <x v="1"/>
    <x v="8"/>
    <n v="6813"/>
    <n v="1523594"/>
    <n v="17798"/>
    <n v="329582.47069120745"/>
    <n v="72916.465679047746"/>
    <n v="1505796"/>
    <n v="1121095.0636297448"/>
    <s v="Favourable"/>
  </r>
  <r>
    <s v="PID1948"/>
    <x v="529"/>
    <x v="5"/>
    <x v="3"/>
    <x v="2"/>
    <x v="33"/>
    <n v="6159"/>
    <n v="2426551"/>
    <n v="28222"/>
    <n v="577121.75432389311"/>
    <n v="579886.39253061847"/>
    <n v="2398329"/>
    <n v="1269542.8531454885"/>
    <s v="Favourable"/>
  </r>
  <r>
    <s v="PID3164"/>
    <x v="610"/>
    <x v="5"/>
    <x v="3"/>
    <x v="1"/>
    <x v="13"/>
    <n v="8187"/>
    <n v="1076406"/>
    <n v="55619"/>
    <n v="546464.34795998572"/>
    <n v="230724.31100938772"/>
    <n v="1020787"/>
    <n v="299217.34103062656"/>
    <s v="Favourable"/>
  </r>
  <r>
    <s v="PID5228"/>
    <x v="977"/>
    <x v="3"/>
    <x v="1"/>
    <x v="2"/>
    <x v="31"/>
    <n v="6036"/>
    <n v="1065426"/>
    <n v="45625"/>
    <n v="734048.14099360665"/>
    <n v="253987.58321551271"/>
    <n v="1019801"/>
    <n v="77390.275790880667"/>
    <s v="Favourable"/>
  </r>
  <r>
    <s v="PID5805"/>
    <x v="803"/>
    <x v="7"/>
    <x v="0"/>
    <x v="1"/>
    <x v="6"/>
    <n v="6364"/>
    <n v="2283685"/>
    <n v="17311"/>
    <n v="1707717.3398897205"/>
    <n v="115615.07564626995"/>
    <n v="2266374"/>
    <n v="460352.58446400939"/>
    <s v="Favourable"/>
  </r>
  <r>
    <s v="PID6101"/>
    <x v="1325"/>
    <x v="7"/>
    <x v="0"/>
    <x v="1"/>
    <x v="37"/>
    <n v="8185"/>
    <n v="1781985"/>
    <n v="42250"/>
    <n v="1046866.1574498408"/>
    <n v="239275.39877784811"/>
    <n v="1739735"/>
    <n v="495843.44377231109"/>
    <s v="Favourable"/>
  </r>
  <r>
    <s v="PID1459"/>
    <x v="959"/>
    <x v="7"/>
    <x v="0"/>
    <x v="0"/>
    <x v="4"/>
    <n v="8712"/>
    <n v="1126783"/>
    <n v="38276"/>
    <n v="1007766.9230536417"/>
    <n v="190320.89941171641"/>
    <n v="1088507"/>
    <n v="-71304.822465358069"/>
    <s v="Adverse"/>
  </r>
  <r>
    <s v="PID1826"/>
    <x v="448"/>
    <x v="6"/>
    <x v="2"/>
    <x v="0"/>
    <x v="5"/>
    <n v="9236"/>
    <n v="2342994"/>
    <n v="45670"/>
    <n v="933604.18575399334"/>
    <n v="216090.15752407032"/>
    <n v="2297324"/>
    <n v="1193299.6567219363"/>
    <s v="Favourable"/>
  </r>
  <r>
    <s v="PID4990"/>
    <x v="558"/>
    <x v="7"/>
    <x v="0"/>
    <x v="2"/>
    <x v="17"/>
    <n v="5963"/>
    <n v="518505"/>
    <n v="59341"/>
    <n v="378725.52054690861"/>
    <n v="166985.44979092895"/>
    <n v="459164"/>
    <n v="-27205.970337837585"/>
    <s v="Adverse"/>
  </r>
  <r>
    <s v="PID2066"/>
    <x v="1275"/>
    <x v="6"/>
    <x v="2"/>
    <x v="0"/>
    <x v="24"/>
    <n v="7099"/>
    <n v="724680"/>
    <n v="35593"/>
    <n v="107706.95262814402"/>
    <n v="80618.170379175906"/>
    <n v="689087"/>
    <n v="536354.87699268013"/>
    <s v="Favourable"/>
  </r>
  <r>
    <s v="PID3989"/>
    <x v="381"/>
    <x v="6"/>
    <x v="2"/>
    <x v="0"/>
    <x v="45"/>
    <n v="6079"/>
    <n v="840527"/>
    <n v="0"/>
    <n v="551028.18294894742"/>
    <n v="46640.910111249956"/>
    <n v="840527"/>
    <n v="242857.90693980257"/>
    <s v="Favourable"/>
  </r>
  <r>
    <s v="PID644"/>
    <x v="1550"/>
    <x v="6"/>
    <x v="2"/>
    <x v="2"/>
    <x v="23"/>
    <n v="6157"/>
    <n v="2110843"/>
    <n v="16898"/>
    <n v="205097.77541743906"/>
    <n v="149137.072039475"/>
    <n v="2093945"/>
    <n v="1756608.1525430861"/>
    <s v="Favourable"/>
  </r>
  <r>
    <s v="PID1764"/>
    <x v="571"/>
    <x v="5"/>
    <x v="3"/>
    <x v="0"/>
    <x v="24"/>
    <n v="9365"/>
    <n v="2453276"/>
    <n v="54331"/>
    <n v="739430.79638354701"/>
    <n v="612914.69787403441"/>
    <n v="2398945"/>
    <n v="1100930.5057424186"/>
    <s v="Favourable"/>
  </r>
  <r>
    <s v="PID5394"/>
    <x v="747"/>
    <x v="7"/>
    <x v="0"/>
    <x v="2"/>
    <x v="29"/>
    <n v="6641"/>
    <n v="1711666"/>
    <n v="0"/>
    <n v="498815.75512973213"/>
    <n v="464780.88679898629"/>
    <n v="1711666"/>
    <n v="748069.35807128157"/>
    <s v="Favourable"/>
  </r>
  <r>
    <s v="PID3093"/>
    <x v="953"/>
    <x v="5"/>
    <x v="3"/>
    <x v="0"/>
    <x v="7"/>
    <n v="5913"/>
    <n v="1828108"/>
    <n v="0"/>
    <n v="211351.29875039076"/>
    <n v="413515.20094131416"/>
    <n v="1828108"/>
    <n v="1203241.500308295"/>
    <s v="Favourable"/>
  </r>
  <r>
    <s v="PID3234"/>
    <x v="373"/>
    <x v="3"/>
    <x v="1"/>
    <x v="1"/>
    <x v="38"/>
    <n v="8778"/>
    <n v="668090"/>
    <n v="47411"/>
    <n v="589215.92698195262"/>
    <n v="187718.24192613238"/>
    <n v="620679"/>
    <n v="-108844.16890808498"/>
    <s v="Adverse"/>
  </r>
  <r>
    <s v="PID5868"/>
    <x v="1225"/>
    <x v="6"/>
    <x v="2"/>
    <x v="0"/>
    <x v="4"/>
    <n v="8562"/>
    <n v="2352658"/>
    <n v="58784"/>
    <n v="1740447.7783453637"/>
    <n v="276146.17706714146"/>
    <n v="2293874"/>
    <n v="336064.04458749481"/>
    <s v="Favourable"/>
  </r>
  <r>
    <s v="PID5043"/>
    <x v="556"/>
    <x v="3"/>
    <x v="1"/>
    <x v="1"/>
    <x v="17"/>
    <n v="6654"/>
    <n v="361645"/>
    <n v="27259"/>
    <n v="314730.92194519582"/>
    <n v="48067.814024451072"/>
    <n v="334386"/>
    <n v="-1153.735969646892"/>
    <s v="Adverse"/>
  </r>
  <r>
    <s v="PID2971"/>
    <x v="987"/>
    <x v="6"/>
    <x v="2"/>
    <x v="1"/>
    <x v="43"/>
    <n v="7624"/>
    <n v="1768023"/>
    <n v="91601"/>
    <n v="330937.60182090761"/>
    <n v="420271.3204294045"/>
    <n v="1676422"/>
    <n v="1016814.0777496879"/>
    <s v="Favourable"/>
  </r>
  <r>
    <s v="PID1150"/>
    <x v="1324"/>
    <x v="6"/>
    <x v="2"/>
    <x v="1"/>
    <x v="29"/>
    <n v="7122"/>
    <n v="345166"/>
    <n v="12774"/>
    <n v="39947.429916634828"/>
    <n v="76446.129806384561"/>
    <n v="332392"/>
    <n v="228772.4402769806"/>
    <s v="Favourable"/>
  </r>
  <r>
    <s v="PID2813"/>
    <x v="748"/>
    <x v="3"/>
    <x v="1"/>
    <x v="1"/>
    <x v="37"/>
    <n v="8272"/>
    <n v="1995528"/>
    <n v="16654"/>
    <n v="351068.43664243497"/>
    <n v="174708.40974826456"/>
    <n v="1978874"/>
    <n v="1469751.1536093005"/>
    <s v="Favourable"/>
  </r>
  <r>
    <s v="PID3476"/>
    <x v="686"/>
    <x v="3"/>
    <x v="1"/>
    <x v="2"/>
    <x v="20"/>
    <n v="6691"/>
    <n v="1154927"/>
    <n v="96526"/>
    <n v="982134.0966092681"/>
    <n v="7111.0278449726929"/>
    <n v="1058401"/>
    <n v="165681.87554575922"/>
    <s v="Favourable"/>
  </r>
  <r>
    <s v="PID4008"/>
    <x v="997"/>
    <x v="6"/>
    <x v="2"/>
    <x v="0"/>
    <x v="14"/>
    <n v="8273"/>
    <n v="1040934"/>
    <n v="37460"/>
    <n v="254055.48458516231"/>
    <n v="243773.97511035358"/>
    <n v="1003474"/>
    <n v="543104.54030448408"/>
    <s v="Favourable"/>
  </r>
  <r>
    <s v="PID3407"/>
    <x v="672"/>
    <x v="6"/>
    <x v="2"/>
    <x v="2"/>
    <x v="33"/>
    <n v="5554"/>
    <n v="1144806"/>
    <n v="13226"/>
    <n v="138937.02425759006"/>
    <n v="13445.573841373776"/>
    <n v="1131580"/>
    <n v="992423.40190103615"/>
    <s v="Favourable"/>
  </r>
  <r>
    <s v="PID101"/>
    <x v="1034"/>
    <x v="7"/>
    <x v="0"/>
    <x v="0"/>
    <x v="18"/>
    <n v="7992"/>
    <n v="2168610"/>
    <n v="50792"/>
    <n v="308342.46307194285"/>
    <n v="455235.17456208466"/>
    <n v="2117818"/>
    <n v="1405032.3623659725"/>
    <s v="Favourable"/>
  </r>
  <r>
    <s v="PID649"/>
    <x v="363"/>
    <x v="7"/>
    <x v="0"/>
    <x v="2"/>
    <x v="16"/>
    <n v="8243"/>
    <n v="1699380"/>
    <n v="0"/>
    <n v="340465.43877127464"/>
    <n v="154944.5726756372"/>
    <n v="1699380"/>
    <n v="1203969.9885530882"/>
    <s v="Favourable"/>
  </r>
  <r>
    <s v="PID1806"/>
    <x v="551"/>
    <x v="6"/>
    <x v="2"/>
    <x v="2"/>
    <x v="19"/>
    <n v="8653"/>
    <n v="2133215"/>
    <n v="10645"/>
    <n v="563858.21239231457"/>
    <n v="559874.49856017448"/>
    <n v="2122570"/>
    <n v="1009482.2890475108"/>
    <s v="Favourable"/>
  </r>
  <r>
    <s v="PID1169"/>
    <x v="843"/>
    <x v="6"/>
    <x v="2"/>
    <x v="0"/>
    <x v="4"/>
    <n v="7201"/>
    <n v="1921321"/>
    <n v="72212"/>
    <n v="532684.29230537522"/>
    <n v="430696.67032792122"/>
    <n v="1849109"/>
    <n v="957940.03736670362"/>
    <s v="Favourable"/>
  </r>
  <r>
    <s v="PID3943"/>
    <x v="969"/>
    <x v="5"/>
    <x v="3"/>
    <x v="1"/>
    <x v="25"/>
    <n v="6871"/>
    <n v="1470160"/>
    <n v="0"/>
    <n v="522151.46475470206"/>
    <n v="310103.20114433259"/>
    <n v="1470160"/>
    <n v="637905.33410096541"/>
    <s v="Favourable"/>
  </r>
  <r>
    <s v="PID4153"/>
    <x v="1270"/>
    <x v="5"/>
    <x v="3"/>
    <x v="2"/>
    <x v="22"/>
    <n v="6696"/>
    <n v="1898655"/>
    <n v="0"/>
    <n v="821860.54411375173"/>
    <n v="444878.4910454799"/>
    <n v="1898655"/>
    <n v="631915.96484076837"/>
    <s v="Favourable"/>
  </r>
  <r>
    <s v="PID5026"/>
    <x v="837"/>
    <x v="7"/>
    <x v="0"/>
    <x v="1"/>
    <x v="36"/>
    <n v="8138"/>
    <n v="806704"/>
    <n v="16313"/>
    <n v="638204.47963142768"/>
    <n v="4720.0407853608422"/>
    <n v="790391"/>
    <n v="163779.47958321148"/>
    <s v="Favourable"/>
  </r>
  <r>
    <s v="PID4171"/>
    <x v="564"/>
    <x v="6"/>
    <x v="2"/>
    <x v="0"/>
    <x v="18"/>
    <n v="8461"/>
    <n v="425597"/>
    <n v="98824"/>
    <n v="246031.51550444504"/>
    <n v="79199.958646611121"/>
    <n v="326773"/>
    <n v="100365.52584894386"/>
    <s v="Favourable"/>
  </r>
  <r>
    <s v="PID6426"/>
    <x v="825"/>
    <x v="6"/>
    <x v="2"/>
    <x v="1"/>
    <x v="0"/>
    <n v="9448"/>
    <n v="1942201"/>
    <n v="0"/>
    <n v="1019889.7192169887"/>
    <n v="515089.03828784806"/>
    <n v="1942201"/>
    <n v="407222.24249516334"/>
    <s v="Favourable"/>
  </r>
  <r>
    <s v="PID1864"/>
    <x v="1251"/>
    <x v="3"/>
    <x v="1"/>
    <x v="0"/>
    <x v="28"/>
    <n v="6947"/>
    <n v="2314342"/>
    <n v="52550"/>
    <n v="1148891.4121174654"/>
    <n v="27656.926774679294"/>
    <n v="2261792"/>
    <n v="1137793.6611078554"/>
    <s v="Favourable"/>
  </r>
  <r>
    <s v="PID2777"/>
    <x v="1498"/>
    <x v="7"/>
    <x v="0"/>
    <x v="1"/>
    <x v="29"/>
    <n v="5954"/>
    <n v="345559"/>
    <n v="17378"/>
    <n v="80749.238093576787"/>
    <n v="109072.82321866388"/>
    <n v="328181"/>
    <n v="155736.93868775934"/>
    <s v="Favourable"/>
  </r>
  <r>
    <s v="PID5319"/>
    <x v="1068"/>
    <x v="7"/>
    <x v="0"/>
    <x v="1"/>
    <x v="15"/>
    <n v="9465"/>
    <n v="1902890"/>
    <n v="0"/>
    <n v="1101407.8063666946"/>
    <n v="622706.08737886942"/>
    <n v="1902890"/>
    <n v="178776.10625443608"/>
    <s v="Favourable"/>
  </r>
  <r>
    <s v="PID117"/>
    <x v="1253"/>
    <x v="6"/>
    <x v="2"/>
    <x v="0"/>
    <x v="7"/>
    <n v="9210"/>
    <n v="905682"/>
    <n v="35595"/>
    <n v="132971.3950589353"/>
    <n v="48840.854495815096"/>
    <n v="870087"/>
    <n v="723869.75044524961"/>
    <s v="Favourable"/>
  </r>
  <r>
    <s v="PID5712"/>
    <x v="1109"/>
    <x v="6"/>
    <x v="2"/>
    <x v="0"/>
    <x v="29"/>
    <n v="5696"/>
    <n v="1428531"/>
    <n v="0"/>
    <n v="727566.53654376126"/>
    <n v="408995.82875730697"/>
    <n v="1428531"/>
    <n v="291968.63469893183"/>
    <s v="Favourable"/>
  </r>
  <r>
    <s v="PID3306"/>
    <x v="796"/>
    <x v="3"/>
    <x v="1"/>
    <x v="1"/>
    <x v="1"/>
    <n v="7610"/>
    <n v="2352803"/>
    <n v="20978"/>
    <n v="1336988.9775698292"/>
    <n v="659613.07665725832"/>
    <n v="2331825"/>
    <n v="356200.94577291235"/>
    <s v="Favourable"/>
  </r>
  <r>
    <s v="PID4924"/>
    <x v="652"/>
    <x v="7"/>
    <x v="0"/>
    <x v="0"/>
    <x v="33"/>
    <n v="7191"/>
    <n v="1236156"/>
    <n v="0"/>
    <n v="523470.63165095908"/>
    <n v="162323.29206705865"/>
    <n v="1236156"/>
    <n v="550362.07628198224"/>
    <s v="Favourable"/>
  </r>
  <r>
    <s v="PID4997"/>
    <x v="977"/>
    <x v="6"/>
    <x v="2"/>
    <x v="0"/>
    <x v="32"/>
    <n v="7253"/>
    <n v="786490"/>
    <n v="0"/>
    <n v="122483.76726852769"/>
    <n v="97.980609248272785"/>
    <n v="786490"/>
    <n v="663908.25212222408"/>
    <s v="Favourable"/>
  </r>
  <r>
    <s v="PID1163"/>
    <x v="978"/>
    <x v="3"/>
    <x v="1"/>
    <x v="2"/>
    <x v="40"/>
    <n v="8849"/>
    <n v="1722786"/>
    <n v="0"/>
    <n v="531611.28593175893"/>
    <n v="192073.20267771897"/>
    <n v="1722786"/>
    <n v="999101.51139052212"/>
    <s v="Favourable"/>
  </r>
  <r>
    <s v="PID1185"/>
    <x v="896"/>
    <x v="6"/>
    <x v="2"/>
    <x v="0"/>
    <x v="4"/>
    <n v="9163"/>
    <n v="721650"/>
    <n v="14846"/>
    <n v="605617.21520581259"/>
    <n v="87839.781078948305"/>
    <n v="706804"/>
    <n v="28193.003715239116"/>
    <s v="Favourable"/>
  </r>
  <r>
    <s v="PID3638"/>
    <x v="1558"/>
    <x v="5"/>
    <x v="3"/>
    <x v="0"/>
    <x v="7"/>
    <n v="8996"/>
    <n v="1806245"/>
    <n v="46090"/>
    <n v="11544.090086462495"/>
    <n v="215030.77742804622"/>
    <n v="1760155"/>
    <n v="1579670.1324854912"/>
    <s v="Favourable"/>
  </r>
  <r>
    <s v="PID4946"/>
    <x v="623"/>
    <x v="7"/>
    <x v="0"/>
    <x v="0"/>
    <x v="13"/>
    <n v="8186"/>
    <n v="1441905"/>
    <n v="0"/>
    <n v="406774.02708948578"/>
    <n v="212282.78135519882"/>
    <n v="1441905"/>
    <n v="822848.1915553154"/>
    <s v="Favourable"/>
  </r>
  <r>
    <s v="PID6164"/>
    <x v="557"/>
    <x v="6"/>
    <x v="2"/>
    <x v="1"/>
    <x v="3"/>
    <n v="5887"/>
    <n v="1168250"/>
    <n v="21518"/>
    <n v="568208.7859183104"/>
    <n v="58656.581426566969"/>
    <n v="1146732"/>
    <n v="541384.63265512267"/>
    <s v="Favourable"/>
  </r>
  <r>
    <s v="PID3897"/>
    <x v="75"/>
    <x v="6"/>
    <x v="2"/>
    <x v="0"/>
    <x v="22"/>
    <n v="6364"/>
    <n v="1488942"/>
    <n v="11717"/>
    <n v="304800.35158137197"/>
    <n v="5100.9046896384643"/>
    <n v="1477225"/>
    <n v="1179040.7437289895"/>
    <s v="Favourable"/>
  </r>
  <r>
    <s v="PID3267"/>
    <x v="1469"/>
    <x v="5"/>
    <x v="3"/>
    <x v="0"/>
    <x v="45"/>
    <n v="7777"/>
    <n v="426625"/>
    <n v="44141"/>
    <n v="256977.50850326032"/>
    <n v="108755.0209174161"/>
    <n v="382484"/>
    <n v="60892.470579323592"/>
    <s v="Favourable"/>
  </r>
  <r>
    <s v="PID3528"/>
    <x v="872"/>
    <x v="6"/>
    <x v="2"/>
    <x v="2"/>
    <x v="15"/>
    <n v="7478"/>
    <n v="1744110"/>
    <n v="0"/>
    <n v="840637.50017139409"/>
    <n v="409535.22922991659"/>
    <n v="1744110"/>
    <n v="493937.27059868933"/>
    <s v="Favourable"/>
  </r>
  <r>
    <s v="PID6161"/>
    <x v="1523"/>
    <x v="7"/>
    <x v="0"/>
    <x v="0"/>
    <x v="46"/>
    <n v="5641"/>
    <n v="1871599"/>
    <n v="0"/>
    <n v="413066.6452281127"/>
    <n v="442234.14517935581"/>
    <n v="1871599"/>
    <n v="1016298.2095925314"/>
    <s v="Favourable"/>
  </r>
  <r>
    <s v="PID3694"/>
    <x v="1500"/>
    <x v="6"/>
    <x v="2"/>
    <x v="0"/>
    <x v="7"/>
    <n v="5988"/>
    <n v="2097045"/>
    <n v="0"/>
    <n v="1868913.4567935017"/>
    <n v="187860.210120982"/>
    <n v="2097045"/>
    <n v="40271.333085516235"/>
    <s v="Favourable"/>
  </r>
  <r>
    <s v="PID4170"/>
    <x v="1437"/>
    <x v="3"/>
    <x v="1"/>
    <x v="2"/>
    <x v="3"/>
    <n v="8808"/>
    <n v="800975"/>
    <n v="0"/>
    <n v="137622.58055974951"/>
    <n v="1052.2715706363447"/>
    <n v="800975"/>
    <n v="662300.14786961419"/>
    <s v="Favourable"/>
  </r>
  <r>
    <s v="PID321"/>
    <x v="1145"/>
    <x v="6"/>
    <x v="2"/>
    <x v="2"/>
    <x v="22"/>
    <n v="7595"/>
    <n v="1666970"/>
    <n v="0"/>
    <n v="1035207.9672350764"/>
    <n v="217847.9662651062"/>
    <n v="1666970"/>
    <n v="413914.06649981742"/>
    <s v="Favourable"/>
  </r>
  <r>
    <s v="PID6211"/>
    <x v="987"/>
    <x v="3"/>
    <x v="1"/>
    <x v="1"/>
    <x v="24"/>
    <n v="8154"/>
    <n v="923646"/>
    <n v="57881"/>
    <n v="416856.00509867491"/>
    <n v="73418.339576104961"/>
    <n v="865765"/>
    <n v="433371.65532522014"/>
    <s v="Favourable"/>
  </r>
  <r>
    <s v="PID1178"/>
    <x v="729"/>
    <x v="3"/>
    <x v="1"/>
    <x v="1"/>
    <x v="16"/>
    <n v="9280"/>
    <n v="1959338"/>
    <n v="52633"/>
    <n v="744914.65144634189"/>
    <n v="116204.97897839143"/>
    <n v="1906705"/>
    <n v="1098218.3695752667"/>
    <s v="Favourable"/>
  </r>
  <r>
    <s v="PID1556"/>
    <x v="908"/>
    <x v="5"/>
    <x v="3"/>
    <x v="1"/>
    <x v="12"/>
    <n v="6764"/>
    <n v="885253"/>
    <n v="10396"/>
    <n v="506980.33208560036"/>
    <n v="194998.22354813837"/>
    <n v="874857"/>
    <n v="183274.44436626125"/>
    <s v="Favourable"/>
  </r>
  <r>
    <s v="PID2996"/>
    <x v="748"/>
    <x v="6"/>
    <x v="2"/>
    <x v="0"/>
    <x v="38"/>
    <n v="5917"/>
    <n v="597950"/>
    <n v="34174"/>
    <n v="461360.03589135385"/>
    <n v="183855.9186746284"/>
    <n v="563776"/>
    <n v="-47265.954565982218"/>
    <s v="Adverse"/>
  </r>
  <r>
    <s v="PID5580"/>
    <x v="822"/>
    <x v="7"/>
    <x v="0"/>
    <x v="2"/>
    <x v="8"/>
    <n v="7915"/>
    <n v="2425105"/>
    <n v="41116"/>
    <n v="1809339.7563867376"/>
    <n v="463086.53285145533"/>
    <n v="2383989"/>
    <n v="152678.71076180693"/>
    <s v="Favourable"/>
  </r>
  <r>
    <s v="PID1309"/>
    <x v="1184"/>
    <x v="7"/>
    <x v="0"/>
    <x v="0"/>
    <x v="34"/>
    <n v="9456"/>
    <n v="924788"/>
    <n v="29925"/>
    <n v="373459.43008589343"/>
    <n v="45768.406589935163"/>
    <n v="894863"/>
    <n v="505560.16332417139"/>
    <s v="Favourable"/>
  </r>
  <r>
    <s v="PID4064"/>
    <x v="151"/>
    <x v="6"/>
    <x v="2"/>
    <x v="1"/>
    <x v="41"/>
    <n v="9483"/>
    <n v="348112"/>
    <n v="25342"/>
    <n v="101761.06785676126"/>
    <n v="45401.947012385157"/>
    <n v="322770"/>
    <n v="200948.98513085357"/>
    <s v="Favourable"/>
  </r>
  <r>
    <s v="PID1756"/>
    <x v="39"/>
    <x v="6"/>
    <x v="2"/>
    <x v="2"/>
    <x v="39"/>
    <n v="8186"/>
    <n v="2499927"/>
    <n v="39051"/>
    <n v="734619.91669329174"/>
    <n v="303110.17025913321"/>
    <n v="2460876"/>
    <n v="1462196.9130475749"/>
    <s v="Favourable"/>
  </r>
  <r>
    <s v="PID2271"/>
    <x v="436"/>
    <x v="7"/>
    <x v="0"/>
    <x v="0"/>
    <x v="46"/>
    <n v="5865"/>
    <n v="1617279"/>
    <n v="28597"/>
    <n v="316051.60022995016"/>
    <n v="512039.20838877466"/>
    <n v="1588682"/>
    <n v="789188.19138127519"/>
    <s v="Favourable"/>
  </r>
  <r>
    <s v="PID5080"/>
    <x v="70"/>
    <x v="5"/>
    <x v="3"/>
    <x v="0"/>
    <x v="34"/>
    <n v="8792"/>
    <n v="635587"/>
    <n v="10940"/>
    <n v="355740.45972945483"/>
    <n v="22442.870947192834"/>
    <n v="624647"/>
    <n v="257403.66932335234"/>
    <s v="Favourable"/>
  </r>
  <r>
    <s v="PID4429"/>
    <x v="1426"/>
    <x v="6"/>
    <x v="2"/>
    <x v="1"/>
    <x v="8"/>
    <n v="7726"/>
    <n v="1040855"/>
    <n v="15879"/>
    <n v="116698.42352191062"/>
    <n v="110513.13621748851"/>
    <n v="1024976"/>
    <n v="813643.44026060088"/>
    <s v="Favourable"/>
  </r>
  <r>
    <s v="PID5559"/>
    <x v="699"/>
    <x v="7"/>
    <x v="0"/>
    <x v="0"/>
    <x v="18"/>
    <n v="6278"/>
    <n v="2356767"/>
    <n v="56425"/>
    <n v="1741904.1160056163"/>
    <n v="111818.28997610159"/>
    <n v="2300342"/>
    <n v="503044.59401828214"/>
    <s v="Favourable"/>
  </r>
  <r>
    <s v="PID1243"/>
    <x v="1075"/>
    <x v="6"/>
    <x v="2"/>
    <x v="0"/>
    <x v="17"/>
    <n v="6092"/>
    <n v="2364037"/>
    <n v="23407"/>
    <n v="1813027.4962652877"/>
    <n v="769252.04017268505"/>
    <n v="2340630"/>
    <n v="-218242.53643797291"/>
    <s v="Adverse"/>
  </r>
  <r>
    <s v="PID2059"/>
    <x v="1252"/>
    <x v="7"/>
    <x v="0"/>
    <x v="2"/>
    <x v="41"/>
    <n v="8370"/>
    <n v="402444"/>
    <n v="0"/>
    <n v="366734.13059456588"/>
    <n v="23827.790159766268"/>
    <n v="402444"/>
    <n v="11882.079245667846"/>
    <s v="Favourable"/>
  </r>
  <r>
    <s v="PID2133"/>
    <x v="1355"/>
    <x v="7"/>
    <x v="0"/>
    <x v="0"/>
    <x v="29"/>
    <n v="5865"/>
    <n v="273651"/>
    <n v="39661"/>
    <n v="69473.67650858729"/>
    <n v="61657.593403967854"/>
    <n v="233990"/>
    <n v="142519.73008744486"/>
    <s v="Favourable"/>
  </r>
  <r>
    <s v="PID5612"/>
    <x v="524"/>
    <x v="6"/>
    <x v="2"/>
    <x v="0"/>
    <x v="7"/>
    <n v="6839"/>
    <n v="686647"/>
    <n v="34097"/>
    <n v="236483.9197532431"/>
    <n v="150857.77934176542"/>
    <n v="652550"/>
    <n v="299305.30090499145"/>
    <s v="Favourable"/>
  </r>
  <r>
    <s v="PID2988"/>
    <x v="1320"/>
    <x v="3"/>
    <x v="1"/>
    <x v="0"/>
    <x v="40"/>
    <n v="7360"/>
    <n v="1876022"/>
    <n v="39726"/>
    <n v="850698.58890370792"/>
    <n v="258103.32267260613"/>
    <n v="1836296"/>
    <n v="767220.08842368587"/>
    <s v="Favourable"/>
  </r>
  <r>
    <s v="PID446"/>
    <x v="860"/>
    <x v="6"/>
    <x v="2"/>
    <x v="0"/>
    <x v="3"/>
    <n v="7348"/>
    <n v="1308661"/>
    <n v="0"/>
    <n v="1039979.6970821733"/>
    <n v="257196.04734534802"/>
    <n v="1308661"/>
    <n v="11485.255572478753"/>
    <s v="Favourable"/>
  </r>
  <r>
    <s v="PID1913"/>
    <x v="1560"/>
    <x v="5"/>
    <x v="3"/>
    <x v="2"/>
    <x v="42"/>
    <n v="5709"/>
    <n v="756028"/>
    <n v="0"/>
    <n v="738012.64102679666"/>
    <n v="105512.3143448481"/>
    <n v="756028"/>
    <n v="-87496.955371644814"/>
    <s v="Adverse"/>
  </r>
  <r>
    <s v="PID3128"/>
    <x v="1331"/>
    <x v="6"/>
    <x v="2"/>
    <x v="0"/>
    <x v="1"/>
    <n v="6820"/>
    <n v="2478931"/>
    <n v="0"/>
    <n v="788540.67358365969"/>
    <n v="23256.52866398828"/>
    <n v="2478931"/>
    <n v="1667133.797752352"/>
    <s v="Favourable"/>
  </r>
  <r>
    <s v="PID3522"/>
    <x v="98"/>
    <x v="3"/>
    <x v="1"/>
    <x v="1"/>
    <x v="28"/>
    <n v="8231"/>
    <n v="1122871"/>
    <n v="57366"/>
    <n v="984768.21361764276"/>
    <n v="373165.27548600594"/>
    <n v="1065505"/>
    <n v="-235062.48910364881"/>
    <s v="Adverse"/>
  </r>
  <r>
    <s v="PID3647"/>
    <x v="1339"/>
    <x v="3"/>
    <x v="1"/>
    <x v="0"/>
    <x v="5"/>
    <n v="5549"/>
    <n v="2037041"/>
    <n v="50037"/>
    <n v="1301971.3402762532"/>
    <n v="57341.63899201405"/>
    <n v="1987004"/>
    <n v="677728.02073173271"/>
    <s v="Favourable"/>
  </r>
  <r>
    <s v="PID4939"/>
    <x v="1337"/>
    <x v="3"/>
    <x v="1"/>
    <x v="0"/>
    <x v="13"/>
    <n v="8552"/>
    <n v="1609231"/>
    <n v="0"/>
    <n v="652446.80061727529"/>
    <n v="340061.98439322505"/>
    <n v="1609231"/>
    <n v="616722.21498949965"/>
    <s v="Favourable"/>
  </r>
  <r>
    <s v="PID1618"/>
    <x v="1164"/>
    <x v="3"/>
    <x v="1"/>
    <x v="0"/>
    <x v="19"/>
    <n v="6410"/>
    <n v="836235"/>
    <n v="54456"/>
    <n v="620516.8565860939"/>
    <n v="64825.155013417847"/>
    <n v="781779"/>
    <n v="150892.98840048828"/>
    <s v="Favourable"/>
  </r>
  <r>
    <s v="PID2397"/>
    <x v="1084"/>
    <x v="7"/>
    <x v="0"/>
    <x v="2"/>
    <x v="12"/>
    <n v="6577"/>
    <n v="369760"/>
    <n v="82823"/>
    <n v="254385.39870024406"/>
    <n v="47670.932364847591"/>
    <n v="286937"/>
    <n v="67703.668934908346"/>
    <s v="Favourable"/>
  </r>
  <r>
    <s v="PID3102"/>
    <x v="548"/>
    <x v="3"/>
    <x v="1"/>
    <x v="0"/>
    <x v="28"/>
    <n v="7728"/>
    <n v="2244086"/>
    <n v="0"/>
    <n v="190687.42129765861"/>
    <n v="680651.25453603209"/>
    <n v="2244086"/>
    <n v="1372747.3241663093"/>
    <s v="Favourable"/>
  </r>
  <r>
    <s v="PID3584"/>
    <x v="1152"/>
    <x v="7"/>
    <x v="0"/>
    <x v="2"/>
    <x v="23"/>
    <n v="9306"/>
    <n v="1882296"/>
    <n v="0"/>
    <n v="495860.73129816167"/>
    <n v="472755.60491784342"/>
    <n v="1882296"/>
    <n v="913679.66378399497"/>
    <s v="Favourable"/>
  </r>
  <r>
    <s v="PID4075"/>
    <x v="1388"/>
    <x v="5"/>
    <x v="3"/>
    <x v="1"/>
    <x v="5"/>
    <n v="5822"/>
    <n v="1148669"/>
    <n v="34741"/>
    <n v="165846.99521397569"/>
    <n v="91397.215164742316"/>
    <n v="1113928"/>
    <n v="891424.78962128202"/>
    <s v="Favourable"/>
  </r>
  <r>
    <s v="PID5060"/>
    <x v="637"/>
    <x v="6"/>
    <x v="2"/>
    <x v="2"/>
    <x v="42"/>
    <n v="6001"/>
    <n v="2207630"/>
    <n v="0"/>
    <n v="297781.06967434502"/>
    <n v="468596.56204267865"/>
    <n v="2207630"/>
    <n v="1441252.3682829763"/>
    <s v="Favourable"/>
  </r>
  <r>
    <s v="PID5068"/>
    <x v="1391"/>
    <x v="7"/>
    <x v="0"/>
    <x v="0"/>
    <x v="31"/>
    <n v="8599"/>
    <n v="278554"/>
    <n v="58180"/>
    <n v="134542.83904370695"/>
    <n v="48591.091586411865"/>
    <n v="220374"/>
    <n v="95420.069369881181"/>
    <s v="Favourable"/>
  </r>
  <r>
    <s v="PID5991"/>
    <x v="308"/>
    <x v="5"/>
    <x v="3"/>
    <x v="0"/>
    <x v="7"/>
    <n v="6568"/>
    <n v="598495"/>
    <n v="0"/>
    <n v="62848.324247892917"/>
    <n v="110524.74632308625"/>
    <n v="598495"/>
    <n v="425121.92942902085"/>
    <s v="Favourable"/>
  </r>
  <r>
    <s v="PID6437"/>
    <x v="1356"/>
    <x v="6"/>
    <x v="2"/>
    <x v="1"/>
    <x v="0"/>
    <n v="6044"/>
    <n v="1027201"/>
    <n v="0"/>
    <n v="889671.17096097383"/>
    <n v="5911.8638118223389"/>
    <n v="1027201"/>
    <n v="131617.96522720379"/>
    <s v="Favourable"/>
  </r>
  <r>
    <s v="PID2710"/>
    <x v="1439"/>
    <x v="6"/>
    <x v="2"/>
    <x v="0"/>
    <x v="45"/>
    <n v="8165"/>
    <n v="1167065"/>
    <n v="0"/>
    <n v="271152.31637008337"/>
    <n v="140321.98674376929"/>
    <n v="1167065"/>
    <n v="755590.69688614737"/>
    <s v="Favourable"/>
  </r>
  <r>
    <s v="PID3019"/>
    <x v="1179"/>
    <x v="3"/>
    <x v="1"/>
    <x v="1"/>
    <x v="18"/>
    <n v="9017"/>
    <n v="1504663"/>
    <n v="27970"/>
    <n v="620195.90489667712"/>
    <n v="242412.04408487049"/>
    <n v="1476693"/>
    <n v="642055.05101845239"/>
    <s v="Favourable"/>
  </r>
  <r>
    <s v="PID4126"/>
    <x v="1033"/>
    <x v="7"/>
    <x v="0"/>
    <x v="1"/>
    <x v="21"/>
    <n v="8812"/>
    <n v="395497"/>
    <n v="0"/>
    <n v="112142.89519681879"/>
    <n v="41666.338004026678"/>
    <n v="395497"/>
    <n v="241687.76679915452"/>
    <s v="Favourable"/>
  </r>
  <r>
    <s v="PID4382"/>
    <x v="1150"/>
    <x v="5"/>
    <x v="3"/>
    <x v="2"/>
    <x v="20"/>
    <n v="7878"/>
    <n v="1575247"/>
    <n v="0"/>
    <n v="912479.92829633411"/>
    <n v="408493.3931367551"/>
    <n v="1575247"/>
    <n v="254273.67856691079"/>
    <s v="Favourable"/>
  </r>
  <r>
    <s v="PID2993"/>
    <x v="1208"/>
    <x v="6"/>
    <x v="2"/>
    <x v="1"/>
    <x v="17"/>
    <n v="7750"/>
    <n v="2200925"/>
    <n v="34595"/>
    <n v="871195.9744231021"/>
    <n v="484742.20578383963"/>
    <n v="2166330"/>
    <n v="844986.81979305833"/>
    <s v="Favourable"/>
  </r>
  <r>
    <s v="PID511"/>
    <x v="60"/>
    <x v="5"/>
    <x v="3"/>
    <x v="2"/>
    <x v="2"/>
    <n v="6628"/>
    <n v="1182164"/>
    <n v="19965"/>
    <n v="712492.0729268291"/>
    <n v="65685.44303408885"/>
    <n v="1162199"/>
    <n v="403986.48403908208"/>
    <s v="Favourable"/>
  </r>
  <r>
    <s v="PID969"/>
    <x v="1427"/>
    <x v="7"/>
    <x v="0"/>
    <x v="1"/>
    <x v="28"/>
    <n v="7118"/>
    <n v="1418443"/>
    <n v="25529"/>
    <n v="670187.07783106714"/>
    <n v="112422.31894037942"/>
    <n v="1392914"/>
    <n v="635833.60322855343"/>
    <s v="Favourable"/>
  </r>
  <r>
    <s v="PID5311"/>
    <x v="1171"/>
    <x v="5"/>
    <x v="3"/>
    <x v="1"/>
    <x v="22"/>
    <n v="7110"/>
    <n v="681142"/>
    <n v="23976"/>
    <n v="53181.444058414956"/>
    <n v="148460.10858250942"/>
    <n v="657166"/>
    <n v="479500.44735907565"/>
    <s v="Favourable"/>
  </r>
  <r>
    <s v="PID1672"/>
    <x v="1289"/>
    <x v="7"/>
    <x v="0"/>
    <x v="2"/>
    <x v="5"/>
    <n v="6941"/>
    <n v="740022"/>
    <n v="0"/>
    <n v="103735.53180299362"/>
    <n v="78811.505495743215"/>
    <n v="740022"/>
    <n v="557474.96270126314"/>
    <s v="Favourable"/>
  </r>
  <r>
    <s v="PID2506"/>
    <x v="453"/>
    <x v="3"/>
    <x v="1"/>
    <x v="0"/>
    <x v="18"/>
    <n v="7943"/>
    <n v="1010076"/>
    <n v="33889"/>
    <n v="997169.20705430699"/>
    <n v="300290.09099436324"/>
    <n v="976187"/>
    <n v="-287383.29804867017"/>
    <s v="Adverse"/>
  </r>
  <r>
    <s v="PID3563"/>
    <x v="825"/>
    <x v="7"/>
    <x v="0"/>
    <x v="0"/>
    <x v="30"/>
    <n v="8741"/>
    <n v="2101557"/>
    <n v="55795"/>
    <n v="1381264.2932451733"/>
    <n v="437989.42425859743"/>
    <n v="2045762"/>
    <n v="282303.28249622928"/>
    <s v="Favourable"/>
  </r>
  <r>
    <s v="PID5449"/>
    <x v="1372"/>
    <x v="3"/>
    <x v="1"/>
    <x v="1"/>
    <x v="26"/>
    <n v="9049"/>
    <n v="1742456"/>
    <n v="15057"/>
    <n v="1026578.8109559227"/>
    <n v="296647.52373993682"/>
    <n v="1727399"/>
    <n v="419229.66530414042"/>
    <s v="Favourable"/>
  </r>
  <r>
    <s v="PID6223"/>
    <x v="1387"/>
    <x v="7"/>
    <x v="0"/>
    <x v="0"/>
    <x v="13"/>
    <n v="8285"/>
    <n v="773434"/>
    <n v="0"/>
    <n v="592666.53577606205"/>
    <n v="75650.528403072953"/>
    <n v="773434"/>
    <n v="105116.93582086498"/>
    <s v="Favourable"/>
  </r>
  <r>
    <s v="PID959"/>
    <x v="651"/>
    <x v="7"/>
    <x v="0"/>
    <x v="0"/>
    <x v="45"/>
    <n v="9403"/>
    <n v="1912135"/>
    <n v="82535"/>
    <n v="1000100.4083678676"/>
    <n v="368076.18036665564"/>
    <n v="1829600"/>
    <n v="543958.41126547684"/>
    <s v="Favourable"/>
  </r>
  <r>
    <s v="PID1986"/>
    <x v="1454"/>
    <x v="5"/>
    <x v="3"/>
    <x v="0"/>
    <x v="34"/>
    <n v="5756"/>
    <n v="1468714"/>
    <n v="0"/>
    <n v="809443.76751104335"/>
    <n v="404953.33620286657"/>
    <n v="1468714"/>
    <n v="254316.89628609014"/>
    <s v="Favourable"/>
  </r>
  <r>
    <s v="PID3538"/>
    <x v="854"/>
    <x v="6"/>
    <x v="2"/>
    <x v="1"/>
    <x v="25"/>
    <n v="6071"/>
    <n v="1266812"/>
    <n v="13301"/>
    <n v="278470.39007765753"/>
    <n v="236580.49505580438"/>
    <n v="1253511"/>
    <n v="751761.11486653809"/>
    <s v="Favourable"/>
  </r>
  <r>
    <s v="PID2630"/>
    <x v="1313"/>
    <x v="7"/>
    <x v="0"/>
    <x v="0"/>
    <x v="28"/>
    <n v="7055"/>
    <n v="518025"/>
    <n v="63904"/>
    <n v="73391.621211386417"/>
    <n v="32774.893438194718"/>
    <n v="454121"/>
    <n v="411858.48535041884"/>
    <s v="Favourable"/>
  </r>
  <r>
    <s v="PID3203"/>
    <x v="855"/>
    <x v="6"/>
    <x v="2"/>
    <x v="0"/>
    <x v="30"/>
    <n v="8760"/>
    <n v="2043784"/>
    <n v="45408"/>
    <n v="1953334.5070735607"/>
    <n v="202873.97024097273"/>
    <n v="1998376"/>
    <n v="-112424.47731453367"/>
    <s v="Adverse"/>
  </r>
  <r>
    <s v="PID4993"/>
    <x v="371"/>
    <x v="5"/>
    <x v="3"/>
    <x v="2"/>
    <x v="35"/>
    <n v="9207"/>
    <n v="1993800"/>
    <n v="87882"/>
    <n v="754506.41422512161"/>
    <n v="460498.22741790995"/>
    <n v="1905918"/>
    <n v="778795.3583569685"/>
    <s v="Favourable"/>
  </r>
  <r>
    <s v="PID1252"/>
    <x v="45"/>
    <x v="6"/>
    <x v="2"/>
    <x v="1"/>
    <x v="19"/>
    <n v="6114"/>
    <n v="1054352"/>
    <n v="27847"/>
    <n v="571447.50682093296"/>
    <n v="286399.70132736507"/>
    <n v="1026505"/>
    <n v="196504.79185170191"/>
    <s v="Favourable"/>
  </r>
  <r>
    <s v="PID1643"/>
    <x v="1329"/>
    <x v="6"/>
    <x v="2"/>
    <x v="0"/>
    <x v="18"/>
    <n v="9144"/>
    <n v="1573105"/>
    <n v="18975"/>
    <n v="959799.81538368808"/>
    <n v="144764.00909505822"/>
    <n v="1554130"/>
    <n v="468541.17552125361"/>
    <s v="Favourable"/>
  </r>
  <r>
    <s v="PID2997"/>
    <x v="968"/>
    <x v="6"/>
    <x v="2"/>
    <x v="0"/>
    <x v="38"/>
    <n v="6659"/>
    <n v="1511509"/>
    <n v="59169"/>
    <n v="263653.77099427005"/>
    <n v="153571.2172206036"/>
    <n v="1452340"/>
    <n v="1094284.0117851263"/>
    <s v="Favourable"/>
  </r>
  <r>
    <s v="PID5365"/>
    <x v="1527"/>
    <x v="7"/>
    <x v="0"/>
    <x v="2"/>
    <x v="17"/>
    <n v="8177"/>
    <n v="1175112"/>
    <n v="44918"/>
    <n v="627972.00578704267"/>
    <n v="365602.88930766977"/>
    <n v="1130194"/>
    <n v="181537.1049052875"/>
    <s v="Favourable"/>
  </r>
  <r>
    <s v="PID5809"/>
    <x v="1161"/>
    <x v="7"/>
    <x v="0"/>
    <x v="1"/>
    <x v="30"/>
    <n v="9118"/>
    <n v="615832"/>
    <n v="54237"/>
    <n v="262138.82499234218"/>
    <n v="162464.48824662101"/>
    <n v="561595"/>
    <n v="191228.68676103681"/>
    <s v="Favourable"/>
  </r>
  <r>
    <s v="PID6295"/>
    <x v="59"/>
    <x v="7"/>
    <x v="0"/>
    <x v="1"/>
    <x v="16"/>
    <n v="6395"/>
    <n v="1384912"/>
    <n v="50826"/>
    <n v="1210633.1591743329"/>
    <n v="280777.59666348761"/>
    <n v="1334086"/>
    <n v="-106498.75583782047"/>
    <s v="Adverse"/>
  </r>
  <r>
    <s v="PID3489"/>
    <x v="5"/>
    <x v="3"/>
    <x v="1"/>
    <x v="2"/>
    <x v="41"/>
    <n v="8480"/>
    <n v="996076"/>
    <n v="97696"/>
    <n v="18620.210443855536"/>
    <n v="294118.85382357216"/>
    <n v="898380"/>
    <n v="683336.93573257234"/>
    <s v="Favourable"/>
  </r>
  <r>
    <s v="PID5506"/>
    <x v="414"/>
    <x v="7"/>
    <x v="0"/>
    <x v="2"/>
    <x v="28"/>
    <n v="9036"/>
    <n v="1897431"/>
    <n v="0"/>
    <n v="1258513.0222730308"/>
    <n v="90597.167938155631"/>
    <n v="1897431"/>
    <n v="548320.80978881358"/>
    <s v="Favourable"/>
  </r>
  <r>
    <s v="PID735"/>
    <x v="1258"/>
    <x v="3"/>
    <x v="1"/>
    <x v="1"/>
    <x v="19"/>
    <n v="6973"/>
    <n v="2033522"/>
    <n v="0"/>
    <n v="974368.26687268866"/>
    <n v="338719.02354418818"/>
    <n v="2033522"/>
    <n v="720434.70958312321"/>
    <s v="Favourable"/>
  </r>
  <r>
    <s v="PID1914"/>
    <x v="1209"/>
    <x v="6"/>
    <x v="2"/>
    <x v="2"/>
    <x v="37"/>
    <n v="7775"/>
    <n v="451036"/>
    <n v="0"/>
    <n v="59638.094109889025"/>
    <n v="114079.30681170973"/>
    <n v="451036"/>
    <n v="277318.59907840122"/>
    <s v="Favourable"/>
  </r>
  <r>
    <s v="PID6115"/>
    <x v="718"/>
    <x v="3"/>
    <x v="1"/>
    <x v="1"/>
    <x v="35"/>
    <n v="7138"/>
    <n v="1709392"/>
    <n v="0"/>
    <n v="1074078.6819176555"/>
    <n v="285879.55238216958"/>
    <n v="1709392"/>
    <n v="349433.76570017496"/>
    <s v="Favourable"/>
  </r>
  <r>
    <s v="PID1924"/>
    <x v="794"/>
    <x v="5"/>
    <x v="3"/>
    <x v="2"/>
    <x v="24"/>
    <n v="9432"/>
    <n v="1623623"/>
    <n v="48048"/>
    <n v="51423.72323713122"/>
    <n v="87360.337644615982"/>
    <n v="1575575"/>
    <n v="1484838.9391182528"/>
    <s v="Favourable"/>
  </r>
  <r>
    <s v="PID6054"/>
    <x v="85"/>
    <x v="6"/>
    <x v="2"/>
    <x v="0"/>
    <x v="21"/>
    <n v="8095"/>
    <n v="1915072"/>
    <n v="57808"/>
    <n v="1112221.0799479994"/>
    <n v="64805.354004158173"/>
    <n v="1857264"/>
    <n v="738045.56604784238"/>
    <s v="Favourable"/>
  </r>
  <r>
    <s v="PID3907"/>
    <x v="210"/>
    <x v="6"/>
    <x v="2"/>
    <x v="0"/>
    <x v="43"/>
    <n v="7048"/>
    <n v="1633377"/>
    <n v="0"/>
    <n v="725215.17125067208"/>
    <n v="424660.99894099869"/>
    <n v="1633377"/>
    <n v="483500.82980832923"/>
    <s v="Favourable"/>
  </r>
  <r>
    <s v="PID2589"/>
    <x v="951"/>
    <x v="6"/>
    <x v="2"/>
    <x v="0"/>
    <x v="46"/>
    <n v="7655"/>
    <n v="1648340"/>
    <n v="0"/>
    <n v="47411.329823122178"/>
    <n v="227795.24105181257"/>
    <n v="1648340"/>
    <n v="1373133.4291250652"/>
    <s v="Favourable"/>
  </r>
  <r>
    <s v="PID5977"/>
    <x v="364"/>
    <x v="7"/>
    <x v="0"/>
    <x v="0"/>
    <x v="14"/>
    <n v="6500"/>
    <n v="1998157"/>
    <n v="0"/>
    <n v="594125.99448913836"/>
    <n v="433920.82751035859"/>
    <n v="1998157"/>
    <n v="970110.17800050299"/>
    <s v="Favourable"/>
  </r>
  <r>
    <s v="PID1843"/>
    <x v="456"/>
    <x v="3"/>
    <x v="1"/>
    <x v="0"/>
    <x v="21"/>
    <n v="5628"/>
    <n v="1215724"/>
    <n v="0"/>
    <n v="981688.13959747867"/>
    <n v="92171.893002213168"/>
    <n v="1215724"/>
    <n v="141863.96740030823"/>
    <s v="Favourable"/>
  </r>
  <r>
    <s v="PID1884"/>
    <x v="1301"/>
    <x v="6"/>
    <x v="2"/>
    <x v="0"/>
    <x v="35"/>
    <n v="8920"/>
    <n v="749872"/>
    <n v="0"/>
    <n v="568125.41137383808"/>
    <n v="124168.81405643209"/>
    <n v="749872"/>
    <n v="57577.774569729809"/>
    <s v="Favourable"/>
  </r>
  <r>
    <s v="PID2774"/>
    <x v="1561"/>
    <x v="6"/>
    <x v="2"/>
    <x v="1"/>
    <x v="26"/>
    <n v="7962"/>
    <n v="2385351"/>
    <n v="57363"/>
    <n v="656963.08144358243"/>
    <n v="354021.801741031"/>
    <n v="2327988"/>
    <n v="1374366.1168153866"/>
    <s v="Favourable"/>
  </r>
  <r>
    <s v="PID3272"/>
    <x v="541"/>
    <x v="3"/>
    <x v="1"/>
    <x v="0"/>
    <x v="46"/>
    <n v="5502"/>
    <n v="633983"/>
    <n v="58764"/>
    <n v="288328.57201752294"/>
    <n v="13513.121706352047"/>
    <n v="575219"/>
    <n v="332141.30627612502"/>
    <s v="Favourable"/>
  </r>
  <r>
    <s v="PID4571"/>
    <x v="987"/>
    <x v="7"/>
    <x v="0"/>
    <x v="2"/>
    <x v="28"/>
    <n v="8989"/>
    <n v="2487911"/>
    <n v="0"/>
    <n v="80870.023296522937"/>
    <n v="524289.53803612769"/>
    <n v="2487911"/>
    <n v="1882751.4386673495"/>
    <s v="Favourable"/>
  </r>
  <r>
    <s v="PID5658"/>
    <x v="1389"/>
    <x v="3"/>
    <x v="1"/>
    <x v="0"/>
    <x v="9"/>
    <n v="9135"/>
    <n v="2244135"/>
    <n v="56142"/>
    <n v="1417458.1810751711"/>
    <n v="436442.36609031772"/>
    <n v="2187993"/>
    <n v="390234.45283451118"/>
    <s v="Favourable"/>
  </r>
  <r>
    <s v="PID681"/>
    <x v="142"/>
    <x v="7"/>
    <x v="0"/>
    <x v="1"/>
    <x v="1"/>
    <n v="6112"/>
    <n v="417349"/>
    <n v="84698"/>
    <n v="250862.63322295123"/>
    <n v="16212.786075719661"/>
    <n v="332651"/>
    <n v="150273.58070132911"/>
    <s v="Favourable"/>
  </r>
  <r>
    <s v="PID814"/>
    <x v="976"/>
    <x v="7"/>
    <x v="0"/>
    <x v="0"/>
    <x v="39"/>
    <n v="7777"/>
    <n v="1379518"/>
    <n v="57094"/>
    <n v="91364.102921657308"/>
    <n v="198133.0505280974"/>
    <n v="1322424"/>
    <n v="1090020.8465502453"/>
    <s v="Favourable"/>
  </r>
  <r>
    <s v="PID1186"/>
    <x v="1367"/>
    <x v="7"/>
    <x v="0"/>
    <x v="2"/>
    <x v="33"/>
    <n v="5656"/>
    <n v="1345876"/>
    <n v="37415"/>
    <n v="768557.83431425097"/>
    <n v="213156.28523964141"/>
    <n v="1308461"/>
    <n v="364161.88044610759"/>
    <s v="Favourable"/>
  </r>
  <r>
    <s v="PID1748"/>
    <x v="1179"/>
    <x v="5"/>
    <x v="3"/>
    <x v="0"/>
    <x v="40"/>
    <n v="5615"/>
    <n v="2464731"/>
    <n v="0"/>
    <n v="527512.85622288939"/>
    <n v="750328.93858808314"/>
    <n v="2464731"/>
    <n v="1186889.2051890274"/>
    <s v="Favourable"/>
  </r>
  <r>
    <s v="PID2600"/>
    <x v="815"/>
    <x v="5"/>
    <x v="3"/>
    <x v="2"/>
    <x v="8"/>
    <n v="5760"/>
    <n v="1830191"/>
    <n v="18831"/>
    <n v="1084841.8141257986"/>
    <n v="264359.61282726616"/>
    <n v="1811360"/>
    <n v="480989.57304693526"/>
    <s v="Favourable"/>
  </r>
  <r>
    <s v="PID161"/>
    <x v="1268"/>
    <x v="6"/>
    <x v="2"/>
    <x v="1"/>
    <x v="39"/>
    <n v="5796"/>
    <n v="987351"/>
    <n v="13040"/>
    <n v="11709.336566861768"/>
    <n v="136574.38630958434"/>
    <n v="974311"/>
    <n v="839067.27712355391"/>
    <s v="Favourable"/>
  </r>
  <r>
    <s v="PID4498"/>
    <x v="1556"/>
    <x v="5"/>
    <x v="3"/>
    <x v="1"/>
    <x v="23"/>
    <n v="9399"/>
    <n v="2113118"/>
    <n v="21435"/>
    <n v="1005669.4343007454"/>
    <n v="246876.0237294049"/>
    <n v="2091683"/>
    <n v="860572.54196984973"/>
    <s v="Favourable"/>
  </r>
  <r>
    <s v="PID5908"/>
    <x v="20"/>
    <x v="3"/>
    <x v="1"/>
    <x v="0"/>
    <x v="35"/>
    <n v="9402"/>
    <n v="1648741"/>
    <n v="65331"/>
    <n v="1146625.5453407082"/>
    <n v="491906.39099075779"/>
    <n v="1583410"/>
    <n v="10209.063668533927"/>
    <s v="Favourable"/>
  </r>
  <r>
    <s v="PID154"/>
    <x v="1"/>
    <x v="5"/>
    <x v="3"/>
    <x v="1"/>
    <x v="20"/>
    <n v="7993"/>
    <n v="922779"/>
    <n v="0"/>
    <n v="627566.53324574523"/>
    <n v="26592.060174112459"/>
    <n v="922779"/>
    <n v="268620.40658014233"/>
    <s v="Favourable"/>
  </r>
  <r>
    <s v="PID1778"/>
    <x v="1281"/>
    <x v="7"/>
    <x v="0"/>
    <x v="2"/>
    <x v="10"/>
    <n v="8415"/>
    <n v="2048018"/>
    <n v="47315"/>
    <n v="343073.19381681056"/>
    <n v="204351.9641985929"/>
    <n v="2000703"/>
    <n v="1500592.8419845966"/>
    <s v="Favourable"/>
  </r>
  <r>
    <s v="PID5443"/>
    <x v="965"/>
    <x v="3"/>
    <x v="1"/>
    <x v="0"/>
    <x v="31"/>
    <n v="7197"/>
    <n v="640771"/>
    <n v="24945"/>
    <n v="568771.76887915528"/>
    <n v="65936.759975642941"/>
    <n v="615826"/>
    <n v="6062.4711452018237"/>
    <s v="Favourable"/>
  </r>
  <r>
    <s v="PID322"/>
    <x v="371"/>
    <x v="7"/>
    <x v="0"/>
    <x v="1"/>
    <x v="11"/>
    <n v="9173"/>
    <n v="416873"/>
    <n v="55605"/>
    <n v="154653.60545175412"/>
    <n v="18095.400842069572"/>
    <n v="361268"/>
    <n v="244123.99370617632"/>
    <s v="Favourable"/>
  </r>
  <r>
    <s v="PID2273"/>
    <x v="602"/>
    <x v="6"/>
    <x v="2"/>
    <x v="1"/>
    <x v="13"/>
    <n v="8532"/>
    <n v="543571"/>
    <n v="12147"/>
    <n v="511238.74006162561"/>
    <n v="81803.946977255851"/>
    <n v="531424"/>
    <n v="-49471.687038881471"/>
    <s v="Adverse"/>
  </r>
  <r>
    <s v="PID4232"/>
    <x v="691"/>
    <x v="6"/>
    <x v="2"/>
    <x v="2"/>
    <x v="15"/>
    <n v="8556"/>
    <n v="2066757"/>
    <n v="0"/>
    <n v="1223590.5661403334"/>
    <n v="113.25939491095382"/>
    <n v="2066757"/>
    <n v="843053.17446475569"/>
    <s v="Favourable"/>
  </r>
  <r>
    <s v="PID5211"/>
    <x v="796"/>
    <x v="6"/>
    <x v="2"/>
    <x v="1"/>
    <x v="36"/>
    <n v="8246"/>
    <n v="1561778"/>
    <n v="55840"/>
    <n v="1451656.619720995"/>
    <n v="350319.79321215185"/>
    <n v="1505938"/>
    <n v="-240198.41293314681"/>
    <s v="Adverse"/>
  </r>
  <r>
    <s v="PID5403"/>
    <x v="140"/>
    <x v="3"/>
    <x v="1"/>
    <x v="2"/>
    <x v="8"/>
    <n v="7221"/>
    <n v="1806426"/>
    <n v="0"/>
    <n v="1650056.7832551126"/>
    <n v="213145.81854331936"/>
    <n v="1806426"/>
    <n v="-56776.601798431948"/>
    <s v="Adverse"/>
  </r>
  <r>
    <s v="PID5185"/>
    <x v="919"/>
    <x v="7"/>
    <x v="0"/>
    <x v="2"/>
    <x v="45"/>
    <n v="6348"/>
    <n v="568605"/>
    <n v="51278"/>
    <n v="258299.08173620718"/>
    <n v="96996.125080902188"/>
    <n v="517327"/>
    <n v="213309.79318289063"/>
    <s v="Favourable"/>
  </r>
  <r>
    <s v="PID415"/>
    <x v="159"/>
    <x v="6"/>
    <x v="2"/>
    <x v="0"/>
    <x v="21"/>
    <n v="6455"/>
    <n v="384292"/>
    <n v="0"/>
    <n v="245532.50976350831"/>
    <n v="83508.259388269784"/>
    <n v="384292"/>
    <n v="55251.230848221923"/>
    <s v="Favourable"/>
  </r>
  <r>
    <s v="PID459"/>
    <x v="875"/>
    <x v="7"/>
    <x v="0"/>
    <x v="0"/>
    <x v="15"/>
    <n v="5882"/>
    <n v="1450681"/>
    <n v="46839"/>
    <n v="930875.36277026311"/>
    <n v="92512.380633982553"/>
    <n v="1403842"/>
    <n v="427293.2565957543"/>
    <s v="Favourable"/>
  </r>
  <r>
    <s v="PID1480"/>
    <x v="601"/>
    <x v="6"/>
    <x v="2"/>
    <x v="0"/>
    <x v="15"/>
    <n v="7346"/>
    <n v="996893"/>
    <n v="0"/>
    <n v="601365.15551146248"/>
    <n v="15363.705704690236"/>
    <n v="996893"/>
    <n v="380164.13878384733"/>
    <s v="Favourable"/>
  </r>
  <r>
    <s v="PID4550"/>
    <x v="1426"/>
    <x v="5"/>
    <x v="3"/>
    <x v="0"/>
    <x v="24"/>
    <n v="6985"/>
    <n v="274120"/>
    <n v="19677"/>
    <n v="22888.300933904979"/>
    <n v="12789.660480022787"/>
    <n v="254443"/>
    <n v="238442.03858607222"/>
    <s v="Favourable"/>
  </r>
  <r>
    <s v="PID2623"/>
    <x v="1264"/>
    <x v="6"/>
    <x v="2"/>
    <x v="0"/>
    <x v="32"/>
    <n v="8073"/>
    <n v="1963749"/>
    <n v="0"/>
    <n v="384777.77407889394"/>
    <n v="482666.25083521404"/>
    <n v="1963749"/>
    <n v="1096304.975085892"/>
    <s v="Favourable"/>
  </r>
  <r>
    <s v="PID1173"/>
    <x v="1071"/>
    <x v="3"/>
    <x v="1"/>
    <x v="1"/>
    <x v="46"/>
    <n v="7439"/>
    <n v="674584"/>
    <n v="0"/>
    <n v="163030.14637147941"/>
    <n v="82212.76550640467"/>
    <n v="674584"/>
    <n v="429341.08812211594"/>
    <s v="Favourable"/>
  </r>
  <r>
    <s v="PID3662"/>
    <x v="606"/>
    <x v="5"/>
    <x v="3"/>
    <x v="2"/>
    <x v="34"/>
    <n v="9038"/>
    <n v="2319429"/>
    <n v="43322"/>
    <n v="1911931.6431133118"/>
    <n v="699212.15505266923"/>
    <n v="2276107"/>
    <n v="-291714.79816598119"/>
    <s v="Adverse"/>
  </r>
  <r>
    <s v="PID4164"/>
    <x v="1185"/>
    <x v="3"/>
    <x v="1"/>
    <x v="0"/>
    <x v="34"/>
    <n v="5636"/>
    <n v="659076"/>
    <n v="57061"/>
    <n v="534651.50112743489"/>
    <n v="52901.518183348409"/>
    <n v="602015"/>
    <n v="71522.980689216638"/>
    <s v="Favourable"/>
  </r>
  <r>
    <s v="PID4025"/>
    <x v="175"/>
    <x v="6"/>
    <x v="2"/>
    <x v="0"/>
    <x v="33"/>
    <n v="5991"/>
    <n v="2096269"/>
    <n v="49913"/>
    <n v="1898729.5030217965"/>
    <n v="538316.82468883146"/>
    <n v="2046356"/>
    <n v="-340777.32771062804"/>
    <s v="Adverse"/>
  </r>
  <r>
    <s v="PID4518"/>
    <x v="1271"/>
    <x v="7"/>
    <x v="0"/>
    <x v="0"/>
    <x v="38"/>
    <n v="8368"/>
    <n v="638650"/>
    <n v="21943"/>
    <n v="129811.87542705915"/>
    <n v="86822.704282622377"/>
    <n v="616707"/>
    <n v="422015.42029031849"/>
    <s v="Favourable"/>
  </r>
  <r>
    <s v="PID4965"/>
    <x v="282"/>
    <x v="3"/>
    <x v="1"/>
    <x v="1"/>
    <x v="33"/>
    <n v="6268"/>
    <n v="1782282"/>
    <n v="0"/>
    <n v="361747.0597008788"/>
    <n v="238864.46562277459"/>
    <n v="1782282"/>
    <n v="1181670.4746763466"/>
    <s v="Favourable"/>
  </r>
  <r>
    <s v="PID5492"/>
    <x v="1549"/>
    <x v="7"/>
    <x v="0"/>
    <x v="0"/>
    <x v="28"/>
    <n v="6050"/>
    <n v="489612"/>
    <n v="0"/>
    <n v="317089.65413391026"/>
    <n v="45471.859220097445"/>
    <n v="489612"/>
    <n v="127050.48664599232"/>
    <s v="Favourable"/>
  </r>
  <r>
    <s v="PID6224"/>
    <x v="802"/>
    <x v="7"/>
    <x v="0"/>
    <x v="2"/>
    <x v="16"/>
    <n v="8878"/>
    <n v="1045904"/>
    <n v="0"/>
    <n v="604739.46483446599"/>
    <n v="59245.765237330917"/>
    <n v="1045904"/>
    <n v="381918.76992820308"/>
    <s v="Favourable"/>
  </r>
  <r>
    <s v="PID650"/>
    <x v="617"/>
    <x v="7"/>
    <x v="0"/>
    <x v="2"/>
    <x v="28"/>
    <n v="6634"/>
    <n v="506329"/>
    <n v="0"/>
    <n v="397175.81276817992"/>
    <n v="93609.760860932278"/>
    <n v="506329"/>
    <n v="15543.426370887784"/>
    <s v="Favourable"/>
  </r>
  <r>
    <s v="PID5577"/>
    <x v="236"/>
    <x v="6"/>
    <x v="2"/>
    <x v="1"/>
    <x v="10"/>
    <n v="8869"/>
    <n v="741472"/>
    <n v="0"/>
    <n v="720721.664319181"/>
    <n v="11230.874522764809"/>
    <n v="741472"/>
    <n v="9519.4611580541823"/>
    <s v="Favourable"/>
  </r>
  <r>
    <s v="PID5668"/>
    <x v="525"/>
    <x v="5"/>
    <x v="3"/>
    <x v="2"/>
    <x v="29"/>
    <n v="6055"/>
    <n v="2421460"/>
    <n v="26780"/>
    <n v="324021.70876815543"/>
    <n v="651448.75914319966"/>
    <n v="2394680"/>
    <n v="1445989.5320886448"/>
    <s v="Favourable"/>
  </r>
  <r>
    <s v="PID1468"/>
    <x v="1335"/>
    <x v="6"/>
    <x v="2"/>
    <x v="1"/>
    <x v="14"/>
    <n v="6082"/>
    <n v="874218"/>
    <n v="0"/>
    <n v="451431.0319860903"/>
    <n v="260500.53471858133"/>
    <n v="874218"/>
    <n v="162286.4332953284"/>
    <s v="Favourable"/>
  </r>
  <r>
    <s v="PID4131"/>
    <x v="170"/>
    <x v="6"/>
    <x v="2"/>
    <x v="2"/>
    <x v="42"/>
    <n v="7038"/>
    <n v="1068532"/>
    <n v="24197"/>
    <n v="324079.03196375258"/>
    <n v="296361.35538746504"/>
    <n v="1044335"/>
    <n v="448091.61264878232"/>
    <s v="Favourable"/>
  </r>
  <r>
    <s v="PID5648"/>
    <x v="1118"/>
    <x v="6"/>
    <x v="2"/>
    <x v="2"/>
    <x v="30"/>
    <n v="9208"/>
    <n v="759286"/>
    <n v="50781"/>
    <n v="734657.85237659421"/>
    <n v="96535.686831653758"/>
    <n v="708505"/>
    <n v="-71907.539208248025"/>
    <s v="Adverse"/>
  </r>
  <r>
    <s v="PID232"/>
    <x v="452"/>
    <x v="5"/>
    <x v="3"/>
    <x v="1"/>
    <x v="15"/>
    <n v="7551"/>
    <n v="670159"/>
    <n v="15238"/>
    <n v="122095.58199791491"/>
    <n v="26742.211398895248"/>
    <n v="654921"/>
    <n v="521321.20660318981"/>
    <s v="Favourable"/>
  </r>
  <r>
    <s v="PID5049"/>
    <x v="738"/>
    <x v="6"/>
    <x v="2"/>
    <x v="1"/>
    <x v="42"/>
    <n v="6309"/>
    <n v="2321095"/>
    <n v="29429"/>
    <n v="984944.37462280772"/>
    <n v="474101.3416894002"/>
    <n v="2291666"/>
    <n v="862049.28368779202"/>
    <s v="Favourable"/>
  </r>
  <r>
    <s v="PID2854"/>
    <x v="686"/>
    <x v="5"/>
    <x v="3"/>
    <x v="1"/>
    <x v="5"/>
    <n v="7978"/>
    <n v="2497581"/>
    <n v="22755"/>
    <n v="1634681.4851839833"/>
    <n v="357657.1044162006"/>
    <n v="2474826"/>
    <n v="505242.410399816"/>
    <s v="Favourable"/>
  </r>
  <r>
    <s v="PID3325"/>
    <x v="447"/>
    <x v="5"/>
    <x v="3"/>
    <x v="0"/>
    <x v="41"/>
    <n v="6524"/>
    <n v="927461"/>
    <n v="43061"/>
    <n v="518341.5878907055"/>
    <n v="126631.3601389934"/>
    <n v="884400"/>
    <n v="282488.05197030108"/>
    <s v="Favourable"/>
  </r>
  <r>
    <s v="PID4918"/>
    <x v="1054"/>
    <x v="5"/>
    <x v="3"/>
    <x v="0"/>
    <x v="33"/>
    <n v="8044"/>
    <n v="1946534"/>
    <n v="37620"/>
    <n v="673577.07455721265"/>
    <n v="432206.87334484694"/>
    <n v="1908914"/>
    <n v="840750.05209794035"/>
    <s v="Favourable"/>
  </r>
  <r>
    <s v="PID5639"/>
    <x v="224"/>
    <x v="7"/>
    <x v="0"/>
    <x v="0"/>
    <x v="22"/>
    <n v="6909"/>
    <n v="2046135"/>
    <n v="58188"/>
    <n v="1324980.1934693933"/>
    <n v="360170.2598324244"/>
    <n v="1987947"/>
    <n v="360984.54669818236"/>
    <s v="Favourable"/>
  </r>
  <r>
    <s v="PID445"/>
    <x v="1532"/>
    <x v="6"/>
    <x v="2"/>
    <x v="0"/>
    <x v="9"/>
    <n v="7295"/>
    <n v="931342"/>
    <n v="0"/>
    <n v="143962.3085418118"/>
    <n v="39949.923542623314"/>
    <n v="931342"/>
    <n v="747429.76791556482"/>
    <s v="Favourable"/>
  </r>
  <r>
    <s v="PID2022"/>
    <x v="996"/>
    <x v="7"/>
    <x v="0"/>
    <x v="1"/>
    <x v="18"/>
    <n v="8905"/>
    <n v="2255596"/>
    <n v="0"/>
    <n v="463824.55295141472"/>
    <n v="684349.00985272066"/>
    <n v="2255596"/>
    <n v="1107422.4371958645"/>
    <s v="Favourable"/>
  </r>
  <r>
    <s v="PID2860"/>
    <x v="72"/>
    <x v="5"/>
    <x v="3"/>
    <x v="1"/>
    <x v="5"/>
    <n v="5696"/>
    <n v="2079252"/>
    <n v="0"/>
    <n v="100582.73283274686"/>
    <n v="114985.78399041999"/>
    <n v="2079252"/>
    <n v="1863683.483176833"/>
    <s v="Favourable"/>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27">
  <r>
    <s v="KITUI"/>
    <s v="DCIN015"/>
    <n v="1000"/>
    <s v="NATIONAL TREASURY"/>
    <x v="0"/>
    <d v="2017-01-17T00:00:00"/>
    <x v="0"/>
    <x v="0"/>
    <n v="100000"/>
    <n v="50000"/>
    <n v="39797"/>
    <n v="50000"/>
    <n v="10203"/>
    <s v="Surplus"/>
  </r>
  <r>
    <s v="KITUI"/>
    <s v="DCIN015"/>
    <n v="2000"/>
    <s v="NATIONAL TREASURY"/>
    <x v="1"/>
    <d v="2017-02-10T00:00:00"/>
    <x v="1"/>
    <x v="1"/>
    <n v="100000"/>
    <n v="100000"/>
    <n v="85659"/>
    <n v="0"/>
    <n v="14341"/>
    <s v="Surplus"/>
  </r>
  <r>
    <s v="KITUI"/>
    <s v="DCIN015"/>
    <n v="3000"/>
    <s v="NATIONAL TREASURY"/>
    <x v="2"/>
    <d v="2017-03-12T00:00:00"/>
    <x v="1"/>
    <x v="2"/>
    <n v="100000"/>
    <n v="100000"/>
    <n v="49864"/>
    <n v="0"/>
    <n v="50136"/>
    <s v="Surplus"/>
  </r>
  <r>
    <s v="TURKANA"/>
    <s v="DCIN023"/>
    <n v="1000"/>
    <s v="NATIONAL TREASURY"/>
    <x v="3"/>
    <d v="2017-04-24T00:00:00"/>
    <x v="1"/>
    <x v="3"/>
    <n v="50000"/>
    <n v="100000"/>
    <n v="40963"/>
    <n v="-50000"/>
    <n v="59037"/>
    <s v="Surplus"/>
  </r>
  <r>
    <s v="TRANS-NZOIA"/>
    <s v="DCIN026"/>
    <n v="2000"/>
    <s v="NATIONAL TREASURY"/>
    <x v="0"/>
    <d v="2017-07-29T00:00:00"/>
    <x v="1"/>
    <x v="4"/>
    <n v="10000"/>
    <n v="50000"/>
    <n v="32792"/>
    <n v="-40000"/>
    <n v="17208"/>
    <s v="Surplus"/>
  </r>
  <r>
    <s v="MIGORI"/>
    <s v="DCIN044"/>
    <n v="1000"/>
    <s v="NATIONAL TREASURY"/>
    <x v="0"/>
    <d v="2017-04-21T00:00:00"/>
    <x v="2"/>
    <x v="5"/>
    <n v="30000"/>
    <n v="10000"/>
    <n v="97294"/>
    <n v="20000"/>
    <n v="-87294"/>
    <s v="Deficit"/>
  </r>
  <r>
    <s v="GARISSA"/>
    <s v="DCIN007"/>
    <n v="2000"/>
    <s v="NATIONAL TREASURY"/>
    <x v="0"/>
    <d v="2017-07-27T00:00:00"/>
    <x v="0"/>
    <x v="6"/>
    <n v="50000"/>
    <n v="30000"/>
    <n v="49375"/>
    <n v="20000"/>
    <n v="-19375"/>
    <s v="Deficit"/>
  </r>
  <r>
    <s v="EMBU"/>
    <s v="DCIN014"/>
    <n v="1000"/>
    <s v="NATIONAL TREASURY"/>
    <x v="2"/>
    <d v="2017-07-17T00:00:00"/>
    <x v="2"/>
    <x v="7"/>
    <n v="70000"/>
    <n v="50000"/>
    <n v="45125"/>
    <n v="20000"/>
    <n v="4875"/>
    <s v="Surplus"/>
  </r>
  <r>
    <s v="EMBU"/>
    <s v="DCIN014"/>
    <n v="4000"/>
    <s v="NATIONAL TREASURY"/>
    <x v="2"/>
    <d v="2017-07-17T00:00:00"/>
    <x v="2"/>
    <x v="8"/>
    <n v="50000"/>
    <n v="70000"/>
    <n v="57647"/>
    <n v="-20000"/>
    <n v="12353"/>
    <s v="Surplus"/>
  </r>
  <r>
    <s v="ISIOLO"/>
    <s v="DCIN011"/>
    <n v="1000"/>
    <s v="NATIONAL TREASURY"/>
    <x v="4"/>
    <d v="2017-07-08T00:00:00"/>
    <x v="0"/>
    <x v="9"/>
    <n v="50000"/>
    <n v="50000"/>
    <n v="40203"/>
    <n v="0"/>
    <n v="9797"/>
    <s v="Surplus"/>
  </r>
  <r>
    <s v="MACHAKOS"/>
    <s v="DCIN016"/>
    <n v="1000"/>
    <s v="NATIONAL TREASURY"/>
    <x v="4"/>
    <d v="2017-07-20T00:00:00"/>
    <x v="2"/>
    <x v="10"/>
    <n v="100000"/>
    <n v="50000"/>
    <n v="80597"/>
    <n v="50000"/>
    <n v="-30597"/>
    <s v="Deficit"/>
  </r>
  <r>
    <s v="MACHAKOS"/>
    <s v="DCIN016"/>
    <n v="2000"/>
    <s v="NATIONAL TREASURY"/>
    <x v="4"/>
    <d v="2017-07-19T00:00:00"/>
    <x v="1"/>
    <x v="11"/>
    <n v="255000"/>
    <n v="100000"/>
    <n v="51882"/>
    <n v="155000"/>
    <n v="48118"/>
    <s v="Surplus"/>
  </r>
  <r>
    <s v="VIHIGA"/>
    <s v="DCIN038"/>
    <n v="1000"/>
    <s v="PUBLIC PRIVATE PATNERSHIPS"/>
    <x v="3"/>
    <d v="2017-07-08T00:00:00"/>
    <x v="0"/>
    <x v="12"/>
    <n v="90000"/>
    <n v="255000"/>
    <n v="44467"/>
    <n v="-165000"/>
    <n v="210533"/>
    <s v="Surplus"/>
  </r>
  <r>
    <s v="MERU"/>
    <s v="DCIN012"/>
    <n v="1000"/>
    <s v="NATIONAL TREASURY"/>
    <x v="2"/>
    <d v="2017-07-11T00:00:00"/>
    <x v="1"/>
    <x v="13"/>
    <n v="100000"/>
    <n v="90000"/>
    <n v="42316"/>
    <n v="10000"/>
    <n v="47684"/>
    <s v="Surplus"/>
  </r>
  <r>
    <s v="MERU"/>
    <s v="DCIN012"/>
    <n v="2000"/>
    <s v="NATIONAL TREASURY"/>
    <x v="0"/>
    <d v="2017-07-02T00:00:00"/>
    <x v="2"/>
    <x v="14"/>
    <n v="80000"/>
    <n v="100000"/>
    <n v="92410"/>
    <n v="-20000"/>
    <n v="7590"/>
    <s v="Surplus"/>
  </r>
  <r>
    <s v="KIRINYAGA"/>
    <s v="DCIN020"/>
    <n v="1000"/>
    <s v="NATIONAL TREASURY"/>
    <x v="0"/>
    <d v="2017-07-17T00:00:00"/>
    <x v="0"/>
    <x v="15"/>
    <n v="100000"/>
    <n v="80000"/>
    <n v="67455"/>
    <n v="20000"/>
    <n v="12545"/>
    <s v="Surplus"/>
  </r>
  <r>
    <s v="KIRINYAGA"/>
    <s v="DCIN020"/>
    <n v="2000"/>
    <s v="NATIONAL TREASURY"/>
    <x v="3"/>
    <d v="2017-08-20T00:00:00"/>
    <x v="0"/>
    <x v="16"/>
    <n v="100000"/>
    <n v="100000"/>
    <n v="45114"/>
    <n v="0"/>
    <n v="54886"/>
    <s v="Surplus"/>
  </r>
  <r>
    <s v="KIRINYAGA"/>
    <s v="DCIN020"/>
    <n v="5000"/>
    <s v="NATIONAL TREASURY"/>
    <x v="4"/>
    <d v="2017-11-27T00:00:00"/>
    <x v="1"/>
    <x v="17"/>
    <n v="100000"/>
    <n v="100000"/>
    <n v="99022"/>
    <n v="0"/>
    <n v="978"/>
    <s v="Surplus"/>
  </r>
  <r>
    <s v="NAIROBI"/>
    <s v="DCIN047"/>
    <n v="1000"/>
    <s v="NATIONAL TREASURY"/>
    <x v="4"/>
    <d v="2017-02-21T00:00:00"/>
    <x v="2"/>
    <x v="18"/>
    <n v="100000"/>
    <n v="100000"/>
    <n v="31124"/>
    <n v="0"/>
    <n v="68876"/>
    <s v="Surplus"/>
  </r>
  <r>
    <s v="NAIROBI"/>
    <s v="DCIN047"/>
    <n v="2000"/>
    <s v="NATIONAL TREASURY"/>
    <x v="3"/>
    <d v="2017-07-22T00:00:00"/>
    <x v="0"/>
    <x v="19"/>
    <n v="200000"/>
    <n v="100000"/>
    <n v="72441"/>
    <n v="100000"/>
    <n v="27559"/>
    <s v="Surplus"/>
  </r>
  <r>
    <s v="NAIROBI"/>
    <s v="DCIN047"/>
    <n v="3000"/>
    <s v="NATIONAL TREASURY"/>
    <x v="1"/>
    <d v="2017-07-03T00:00:00"/>
    <x v="1"/>
    <x v="20"/>
    <n v="100000"/>
    <n v="200000"/>
    <n v="27413"/>
    <n v="-100000"/>
    <n v="172587"/>
    <s v="Surplus"/>
  </r>
  <r>
    <s v="NAIROBI"/>
    <s v="DCIN047"/>
    <n v="4000"/>
    <s v="NATIONAL TREASURY"/>
    <x v="3"/>
    <d v="2017-08-11T00:00:00"/>
    <x v="2"/>
    <x v="21"/>
    <n v="200000"/>
    <n v="100000"/>
    <n v="59018"/>
    <n v="100000"/>
    <n v="40982"/>
    <s v="Surplus"/>
  </r>
  <r>
    <s v="NAIROBI"/>
    <s v="DCIN047"/>
    <n v="5000"/>
    <s v="OWN-SOURCE"/>
    <x v="0"/>
    <d v="2017-11-19T00:00:00"/>
    <x v="2"/>
    <x v="22"/>
    <n v="500000"/>
    <n v="200000"/>
    <n v="34485"/>
    <n v="300000"/>
    <n v="165515"/>
    <s v="Surplus"/>
  </r>
  <r>
    <s v="NAIROBI"/>
    <s v="DCIN047"/>
    <n v="8000"/>
    <s v="DONOR PATNERS"/>
    <x v="1"/>
    <d v="2017-07-21T00:00:00"/>
    <x v="0"/>
    <x v="23"/>
    <n v="200000"/>
    <n v="500000"/>
    <n v="58743"/>
    <n v="-300000"/>
    <n v="441257"/>
    <s v="Surplus"/>
  </r>
  <r>
    <s v="BUSIA"/>
    <s v="DCIN040"/>
    <n v="3000"/>
    <s v="PUBLIC PRIVATE PATNERSHIPS"/>
    <x v="1"/>
    <d v="2017-01-08T00:00:00"/>
    <x v="2"/>
    <x v="24"/>
    <n v="40000"/>
    <n v="200000"/>
    <n v="28861"/>
    <n v="-160000"/>
    <n v="171139"/>
    <s v="Surplus"/>
  </r>
  <r>
    <s v="BUSIA"/>
    <s v="DCIN040"/>
    <n v="1000"/>
    <s v="NATIONAL TREASURY"/>
    <x v="1"/>
    <d v="2017-07-04T00:00:00"/>
    <x v="0"/>
    <x v="25"/>
    <n v="100000"/>
    <n v="40000"/>
    <n v="86303"/>
    <n v="60000"/>
    <n v="-46303"/>
    <s v="Deficit"/>
  </r>
  <r>
    <s v="UASIN GISHU"/>
    <s v="DCIN027"/>
    <n v="1000"/>
    <s v="NATIONAL TREASURY"/>
    <x v="1"/>
    <d v="2017-01-30T00:00:00"/>
    <x v="0"/>
    <x v="26"/>
    <n v="100000"/>
    <n v="100000"/>
    <n v="42608"/>
    <n v="0"/>
    <n v="57392"/>
    <s v="Surplus"/>
  </r>
  <r>
    <s v="UASIN GISHU"/>
    <s v="DCIN027"/>
    <n v="4000"/>
    <s v="NATIONAL TREASURY"/>
    <x v="4"/>
    <d v="2017-03-27T00:00:00"/>
    <x v="1"/>
    <x v="27"/>
    <n v="100000"/>
    <n v="100000"/>
    <n v="54566"/>
    <n v="0"/>
    <n v="45434"/>
    <s v="Surplus"/>
  </r>
  <r>
    <s v="UASIN GISHU"/>
    <s v="DCIN027"/>
    <n v="1000"/>
    <s v="NATIONAL TREASURY"/>
    <x v="2"/>
    <d v="2017-04-17T00:00:00"/>
    <x v="2"/>
    <x v="28"/>
    <n v="150000"/>
    <n v="100000"/>
    <n v="55865"/>
    <n v="50000"/>
    <n v="44135"/>
    <s v="Surplus"/>
  </r>
  <r>
    <s v="BUNGOMA"/>
    <s v="DCIN039"/>
    <n v="1000"/>
    <s v="DONOR PATNERS"/>
    <x v="4"/>
    <d v="2017-07-17T00:00:00"/>
    <x v="0"/>
    <x v="29"/>
    <n v="50000"/>
    <n v="50000"/>
    <n v="75274"/>
    <n v="0"/>
    <n v="-25274"/>
    <s v="Deficit"/>
  </r>
  <r>
    <s v="BUNGOMA"/>
    <s v="DCIN039"/>
    <n v="2000"/>
    <s v="NATIONAL TREASURY"/>
    <x v="0"/>
    <d v="2017-09-17T00:00:00"/>
    <x v="2"/>
    <x v="30"/>
    <n v="100000"/>
    <n v="50000"/>
    <n v="85674"/>
    <n v="50000"/>
    <n v="-35674"/>
    <s v="Deficit"/>
  </r>
  <r>
    <s v="KIAMBU"/>
    <s v="DCIN022"/>
    <n v="1000"/>
    <s v="NATIONAL TREASURY"/>
    <x v="2"/>
    <d v="2017-07-27T00:00:00"/>
    <x v="1"/>
    <x v="31"/>
    <n v="100000"/>
    <n v="100000"/>
    <n v="66570"/>
    <n v="0"/>
    <n v="33430"/>
    <s v="Surplus"/>
  </r>
  <r>
    <s v="KIAMBU"/>
    <s v="DCIN022"/>
    <n v="2000"/>
    <s v="NATIONAL TREASURY"/>
    <x v="1"/>
    <d v="2017-08-31T00:00:00"/>
    <x v="1"/>
    <x v="32"/>
    <n v="100000"/>
    <n v="100000"/>
    <n v="72112"/>
    <n v="0"/>
    <n v="27888"/>
    <s v="Surplus"/>
  </r>
  <r>
    <s v="KIAMBU"/>
    <s v="DCIN022"/>
    <n v="3000"/>
    <s v="NATIONAL TREASURY"/>
    <x v="4"/>
    <d v="2017-12-01T00:00:00"/>
    <x v="0"/>
    <x v="33"/>
    <n v="100000"/>
    <n v="100000"/>
    <n v="88050"/>
    <n v="0"/>
    <n v="11950"/>
    <s v="Surplus"/>
  </r>
  <r>
    <s v="KIAMBU"/>
    <s v="DCIN022"/>
    <n v="5000"/>
    <s v="NATIONAL TREASURY"/>
    <x v="3"/>
    <d v="2017-03-17T00:00:00"/>
    <x v="0"/>
    <x v="34"/>
    <n v="100000"/>
    <n v="100000"/>
    <n v="97684"/>
    <n v="0"/>
    <n v="2316"/>
    <s v="Surplus"/>
  </r>
  <r>
    <s v="KIAMBU"/>
    <s v="DCIN022"/>
    <n v="6000"/>
    <s v="NATIONAL TREASURY"/>
    <x v="3"/>
    <d v="2017-07-10T00:00:00"/>
    <x v="1"/>
    <x v="35"/>
    <n v="40000"/>
    <n v="100000"/>
    <n v="73853"/>
    <n v="-60000"/>
    <n v="26147"/>
    <s v="Surplus"/>
  </r>
  <r>
    <s v="KIAMBU"/>
    <s v="DCIN022"/>
    <n v="1000"/>
    <s v="NATIONAL TREASURY"/>
    <x v="5"/>
    <d v="2017-07-19T00:00:00"/>
    <x v="0"/>
    <x v="36"/>
    <n v="100000"/>
    <n v="40000"/>
    <n v="79711"/>
    <n v="60000"/>
    <n v="-39711"/>
    <s v="Deficit"/>
  </r>
  <r>
    <s v="KIAMBU"/>
    <s v="DCIN022"/>
    <n v="1000"/>
    <s v="NATIONAL TREASURY"/>
    <x v="4"/>
    <d v="2017-07-27T00:00:00"/>
    <x v="2"/>
    <x v="37"/>
    <n v="350000"/>
    <n v="100000"/>
    <n v="76431"/>
    <n v="250000"/>
    <n v="23569"/>
    <s v="Surplus"/>
  </r>
  <r>
    <s v="KIAMBU"/>
    <s v="DCIN022"/>
    <n v="1000"/>
    <s v="PUBLIC PRIVATE PATNERSHIPS"/>
    <x v="1"/>
    <d v="2017-03-31T00:00:00"/>
    <x v="0"/>
    <x v="38"/>
    <n v="60000"/>
    <n v="350000"/>
    <n v="31541"/>
    <n v="-290000"/>
    <n v="318459"/>
    <s v="Surplus"/>
  </r>
  <r>
    <s v="NANDI"/>
    <s v="DCIN029"/>
    <n v="1000"/>
    <s v="NATIONAL TREASURY"/>
    <x v="5"/>
    <d v="2017-04-04T00:00:00"/>
    <x v="0"/>
    <x v="39"/>
    <n v="70000"/>
    <n v="60000"/>
    <n v="31919"/>
    <n v="10000"/>
    <n v="28081"/>
    <s v="Surplus"/>
  </r>
  <r>
    <s v="NANDI"/>
    <s v="DCIN029"/>
    <n v="2000"/>
    <s v="NATIONAL TREASURY"/>
    <x v="2"/>
    <d v="2017-07-13T00:00:00"/>
    <x v="1"/>
    <x v="40"/>
    <n v="150000"/>
    <n v="70000"/>
    <n v="30157"/>
    <n v="80000"/>
    <n v="39843"/>
    <s v="Surplus"/>
  </r>
  <r>
    <s v="NANDI"/>
    <s v="DCIN029"/>
    <n v="1000"/>
    <s v="NATIONAL TREASURY"/>
    <x v="2"/>
    <d v="2017-08-21T00:00:00"/>
    <x v="0"/>
    <x v="41"/>
    <n v="20000"/>
    <n v="150000"/>
    <n v="59240"/>
    <n v="-130000"/>
    <n v="90760"/>
    <s v="Surplus"/>
  </r>
  <r>
    <s v="NAROK"/>
    <s v="DCIN033"/>
    <n v="1000"/>
    <s v="NATIONAL TREASURY"/>
    <x v="3"/>
    <d v="2017-03-27T00:00:00"/>
    <x v="0"/>
    <x v="42"/>
    <n v="10000"/>
    <n v="20000"/>
    <n v="37932"/>
    <n v="-10000"/>
    <n v="-17932"/>
    <s v="Deficit"/>
  </r>
  <r>
    <s v="NAROK"/>
    <s v="DCIN033"/>
    <n v="2000"/>
    <s v="NATIONAL TREASURY"/>
    <x v="4"/>
    <d v="2017-02-02T00:00:00"/>
    <x v="1"/>
    <x v="43"/>
    <n v="300000"/>
    <n v="10000"/>
    <n v="83173"/>
    <n v="290000"/>
    <n v="-73173"/>
    <s v="Deficit"/>
  </r>
  <r>
    <s v="NAROK"/>
    <s v="DCIN033"/>
    <n v="1000"/>
    <s v="PUBLIC PRIVATE PATNERSHIPS"/>
    <x v="5"/>
    <d v="2017-10-22T00:00:00"/>
    <x v="0"/>
    <x v="44"/>
    <n v="100000"/>
    <n v="300000"/>
    <n v="68245"/>
    <n v="-200000"/>
    <n v="231755"/>
    <s v="Surplus"/>
  </r>
  <r>
    <s v="NAROK"/>
    <s v="DCIN033"/>
    <n v="1000"/>
    <s v="NATIONAL TREASURY"/>
    <x v="1"/>
    <d v="2017-07-07T00:00:00"/>
    <x v="0"/>
    <x v="45"/>
    <n v="40000"/>
    <n v="100000"/>
    <n v="56750"/>
    <n v="-60000"/>
    <n v="43250"/>
    <s v="Surplus"/>
  </r>
  <r>
    <s v="NAROK"/>
    <s v="DCIN033"/>
    <n v="1000"/>
    <s v="NATIONAL TREASURY"/>
    <x v="4"/>
    <d v="2017-08-08T00:00:00"/>
    <x v="2"/>
    <x v="46"/>
    <n v="50000"/>
    <n v="40000"/>
    <n v="44134"/>
    <n v="10000"/>
    <n v="-4134"/>
    <s v="Deficit"/>
  </r>
  <r>
    <s v="NAROK"/>
    <s v="DCIN033"/>
    <n v="1000"/>
    <s v="NATIONAL TREASURY"/>
    <x v="1"/>
    <d v="2017-04-24T00:00:00"/>
    <x v="2"/>
    <x v="47"/>
    <n v="100000"/>
    <n v="50000"/>
    <n v="57499"/>
    <n v="50000"/>
    <n v="-7499"/>
    <s v="Deficit"/>
  </r>
  <r>
    <s v="NAROK"/>
    <s v="DCIN033"/>
    <n v="1000"/>
    <s v="NATIONAL TREASURY"/>
    <x v="1"/>
    <d v="2017-08-27T00:00:00"/>
    <x v="2"/>
    <x v="48"/>
    <n v="22000"/>
    <n v="100000"/>
    <n v="62669"/>
    <n v="-78000"/>
    <n v="37331"/>
    <s v="Surplus"/>
  </r>
  <r>
    <s v="MOMBASA"/>
    <s v="DCIN001"/>
    <n v="1000"/>
    <s v="NATIONAL TREASURY"/>
    <x v="4"/>
    <d v="2017-01-07T00:00:00"/>
    <x v="0"/>
    <x v="49"/>
    <n v="15000"/>
    <n v="22000"/>
    <n v="94659"/>
    <n v="-7000"/>
    <n v="-72659"/>
    <s v="Deficit"/>
  </r>
  <r>
    <s v="MOMBASA"/>
    <s v="DCIN001"/>
    <n v="2000"/>
    <s v="NATIONAL TREASURY"/>
    <x v="4"/>
    <d v="2017-04-27T00:00:00"/>
    <x v="2"/>
    <x v="50"/>
    <n v="100000"/>
    <n v="15000"/>
    <n v="68948"/>
    <n v="85000"/>
    <n v="-53948"/>
    <s v="Deficit"/>
  </r>
  <r>
    <s v="MOMBASA"/>
    <s v="DCIN001"/>
    <n v="1000"/>
    <s v="NATIONAL TREASURY"/>
    <x v="4"/>
    <d v="2017-07-19T00:00:00"/>
    <x v="2"/>
    <x v="51"/>
    <n v="100000"/>
    <n v="100000"/>
    <n v="82596"/>
    <n v="0"/>
    <n v="17404"/>
    <s v="Surplus"/>
  </r>
  <r>
    <s v="MOMBASA"/>
    <s v="DCIN001"/>
    <n v="2000"/>
    <s v="NATIONAL TREASURY"/>
    <x v="4"/>
    <d v="2017-08-19T00:00:00"/>
    <x v="1"/>
    <x v="52"/>
    <n v="400000"/>
    <n v="100000"/>
    <n v="49915"/>
    <n v="300000"/>
    <n v="50085"/>
    <s v="Surplus"/>
  </r>
  <r>
    <s v="MOMBASA"/>
    <s v="DCIN001"/>
    <n v="1000"/>
    <s v="PUBLIC PRIVATE PATNERSHIPS"/>
    <x v="5"/>
    <d v="2017-04-27T00:00:00"/>
    <x v="1"/>
    <x v="53"/>
    <n v="50000"/>
    <n v="400000"/>
    <n v="42248"/>
    <n v="-350000"/>
    <n v="357752"/>
    <s v="Surplus"/>
  </r>
  <r>
    <s v="NAKURU"/>
    <s v="DCIN032"/>
    <n v="1000"/>
    <s v="NATIONAL TREASURY"/>
    <x v="1"/>
    <d v="2017-07-10T00:00:00"/>
    <x v="0"/>
    <x v="54"/>
    <n v="50000"/>
    <n v="50000"/>
    <n v="63362"/>
    <n v="0"/>
    <n v="-13362"/>
    <s v="Deficit"/>
  </r>
  <r>
    <s v="NAKURU"/>
    <s v="DCIN032"/>
    <n v="5000"/>
    <s v="NATIONAL TREASURY"/>
    <x v="0"/>
    <d v="2017-07-14T00:00:00"/>
    <x v="2"/>
    <x v="55"/>
    <n v="70000"/>
    <n v="50000"/>
    <n v="38449"/>
    <n v="20000"/>
    <n v="11551"/>
    <s v="Surplus"/>
  </r>
  <r>
    <s v="NAKURU"/>
    <s v="DCIN032"/>
    <n v="6000"/>
    <s v="NATIONAL TREASURY"/>
    <x v="4"/>
    <d v="2017-09-14T00:00:00"/>
    <x v="0"/>
    <x v="56"/>
    <n v="200000"/>
    <n v="70000"/>
    <n v="87541"/>
    <n v="130000"/>
    <n v="-17541"/>
    <s v="Deficit"/>
  </r>
  <r>
    <s v="NAKURU"/>
    <s v="DCIN032"/>
    <n v="7000"/>
    <s v="PUBLIC PRIVATE PATNERSHIPS"/>
    <x v="1"/>
    <d v="2017-01-12T00:00:00"/>
    <x v="1"/>
    <x v="57"/>
    <n v="60000"/>
    <n v="200000"/>
    <n v="87594"/>
    <n v="-140000"/>
    <n v="112406"/>
    <s v="Surplus"/>
  </r>
  <r>
    <s v="NAKURU"/>
    <s v="DCIN032"/>
    <n v="1000"/>
    <s v="NATIONAL TREASURY"/>
    <x v="2"/>
    <d v="2017-07-21T00:00:00"/>
    <x v="2"/>
    <x v="58"/>
    <n v="10000"/>
    <n v="60000"/>
    <n v="43763"/>
    <n v="-50000"/>
    <n v="16237"/>
    <s v="Surplus"/>
  </r>
  <r>
    <s v="NAKURU"/>
    <s v="DCIN032"/>
    <n v="1000"/>
    <s v="NATIONAL TREASURY"/>
    <x v="1"/>
    <d v="2017-03-27T00:00:00"/>
    <x v="0"/>
    <x v="59"/>
    <n v="25000"/>
    <n v="10000"/>
    <n v="47772"/>
    <n v="15000"/>
    <n v="-37772"/>
    <s v="Deficit"/>
  </r>
  <r>
    <s v="NAKURU"/>
    <s v="DCIN032"/>
    <n v="2000"/>
    <s v="NATIONAL TREASURY"/>
    <x v="3"/>
    <d v="2017-04-13T00:00:00"/>
    <x v="1"/>
    <x v="60"/>
    <n v="100000"/>
    <n v="25000"/>
    <n v="92114"/>
    <n v="75000"/>
    <n v="-67114"/>
    <s v="Deficit"/>
  </r>
  <r>
    <s v="MANDERA"/>
    <s v="DCIN009"/>
    <n v="1000"/>
    <s v="NATIONAL TREASURY"/>
    <x v="3"/>
    <d v="2017-01-14T00:00:00"/>
    <x v="2"/>
    <x v="61"/>
    <n v="100000"/>
    <n v="100000"/>
    <n v="99897"/>
    <n v="0"/>
    <n v="103"/>
    <s v="Surplus"/>
  </r>
  <r>
    <s v="MANDERA"/>
    <s v="DCIN009"/>
    <n v="2000"/>
    <s v="NATIONAL TREASURY"/>
    <x v="4"/>
    <d v="2017-07-17T00:00:00"/>
    <x v="1"/>
    <x v="62"/>
    <n v="100000"/>
    <n v="100000"/>
    <n v="47277"/>
    <n v="0"/>
    <n v="52723"/>
    <s v="Surplus"/>
  </r>
  <r>
    <s v="MANDERA"/>
    <s v="DCIN009"/>
    <n v="3000"/>
    <s v="NATIONAL TREASURY"/>
    <x v="5"/>
    <d v="2017-07-17T00:00:00"/>
    <x v="1"/>
    <x v="63"/>
    <n v="100000"/>
    <n v="100000"/>
    <n v="67613"/>
    <n v="0"/>
    <n v="32387"/>
    <s v="Surplus"/>
  </r>
  <r>
    <s v="MANDERA"/>
    <s v="DCIN009"/>
    <n v="4000"/>
    <s v="NATIONAL TREASURY"/>
    <x v="4"/>
    <d v="2017-08-20T00:00:00"/>
    <x v="1"/>
    <x v="64"/>
    <n v="104960"/>
    <n v="100000"/>
    <n v="59678"/>
    <n v="4960"/>
    <n v="40322"/>
    <s v="Surplus"/>
  </r>
  <r>
    <s v="MANDERA"/>
    <s v="DCIN009"/>
    <n v="7000"/>
    <s v="NATIONAL TREASURY"/>
    <x v="1"/>
    <d v="2017-12-18T00:00:00"/>
    <x v="0"/>
    <x v="65"/>
    <n v="50000"/>
    <n v="104960"/>
    <n v="55190"/>
    <n v="-54960"/>
    <n v="49770"/>
    <s v="Surplus"/>
  </r>
  <r>
    <s v="MANDERA"/>
    <s v="DCIN009"/>
    <n v="9000"/>
    <s v="NATIONAL TREASURY"/>
    <x v="2"/>
    <d v="2017-01-22T00:00:00"/>
    <x v="0"/>
    <x v="66"/>
    <n v="40000"/>
    <n v="50000"/>
    <n v="92305"/>
    <n v="-10000"/>
    <n v="-42305"/>
    <s v="Deficit"/>
  </r>
  <r>
    <s v="MANDERA"/>
    <s v="DCIN009"/>
    <n v="8000"/>
    <s v="NATIONAL TREASURY"/>
    <x v="2"/>
    <d v="2017-01-27T00:00:00"/>
    <x v="2"/>
    <x v="67"/>
    <n v="100000"/>
    <n v="40000"/>
    <n v="88595"/>
    <n v="60000"/>
    <n v="-48595"/>
    <s v="Deficit"/>
  </r>
  <r>
    <s v="MANDERA"/>
    <s v="DCIN009"/>
    <n v="6000"/>
    <s v="NATIONAL TREASURY"/>
    <x v="4"/>
    <d v="2017-07-27T00:00:00"/>
    <x v="2"/>
    <x v="68"/>
    <n v="100000"/>
    <n v="100000"/>
    <n v="64362"/>
    <n v="0"/>
    <n v="35638"/>
    <s v="Surplus"/>
  </r>
  <r>
    <s v="MANDERA"/>
    <s v="DCIN009"/>
    <n v="3000"/>
    <s v="NATIONAL TREASURY"/>
    <x v="2"/>
    <d v="2017-07-23T00:00:00"/>
    <x v="1"/>
    <x v="69"/>
    <n v="100000"/>
    <n v="100000"/>
    <n v="25074"/>
    <n v="0"/>
    <n v="74926"/>
    <s v="Surplus"/>
  </r>
  <r>
    <s v="KISUMU"/>
    <s v="DCIN042"/>
    <n v="1000"/>
    <s v="NATIONAL TREASURY"/>
    <x v="1"/>
    <d v="2017-03-17T00:00:00"/>
    <x v="2"/>
    <x v="70"/>
    <n v="60000"/>
    <n v="100000"/>
    <n v="89761"/>
    <n v="-40000"/>
    <n v="10239"/>
    <s v="Surplus"/>
  </r>
  <r>
    <s v="KISUMU"/>
    <s v="DCIN042"/>
    <n v="3000"/>
    <s v="NATIONAL TREASURY"/>
    <x v="5"/>
    <d v="2017-07-23T00:00:00"/>
    <x v="0"/>
    <x v="71"/>
    <n v="70000"/>
    <n v="60000"/>
    <n v="81763"/>
    <n v="10000"/>
    <n v="-21763"/>
    <s v="Deficit"/>
  </r>
  <r>
    <s v="KISUMU"/>
    <s v="DCIN042"/>
    <n v="4000"/>
    <s v="NATIONAL TREASURY"/>
    <x v="4"/>
    <d v="2017-09-11T00:00:00"/>
    <x v="1"/>
    <x v="72"/>
    <n v="100000"/>
    <n v="70000"/>
    <n v="67356"/>
    <n v="30000"/>
    <n v="2644"/>
    <s v="Surplus"/>
  </r>
  <r>
    <s v="KISUMU"/>
    <s v="DCIN042"/>
    <n v="6000"/>
    <s v="NATIONAL TREASURY"/>
    <x v="4"/>
    <d v="2017-01-08T00:00:00"/>
    <x v="0"/>
    <x v="73"/>
    <n v="240000"/>
    <n v="100000"/>
    <n v="45905"/>
    <n v="140000"/>
    <n v="54095"/>
    <s v="Surplus"/>
  </r>
  <r>
    <s v="KISUMU"/>
    <s v="DCIN042"/>
    <n v="7000"/>
    <s v="PUBLIC PRIVATE PATNERSHIPS"/>
    <x v="2"/>
    <d v="2017-04-19T00:00:00"/>
    <x v="0"/>
    <x v="74"/>
    <n v="200000"/>
    <n v="240000"/>
    <n v="26452"/>
    <n v="-40000"/>
    <n v="213548"/>
    <s v="Surplus"/>
  </r>
  <r>
    <s v="HOMABAY"/>
    <s v="DCIN043"/>
    <n v="1000"/>
    <s v="NATIONAL TREASURY"/>
    <x v="1"/>
    <d v="2017-07-08T00:00:00"/>
    <x v="0"/>
    <x v="75"/>
    <n v="50000"/>
    <n v="200000"/>
    <n v="71408"/>
    <n v="-150000"/>
    <n v="128592"/>
    <s v="Surplus"/>
  </r>
  <r>
    <s v="HOMABAY"/>
    <s v="DCIN043"/>
    <n v="1000"/>
    <s v="NATIONAL TREASURY"/>
    <x v="4"/>
    <d v="2017-09-27T00:00:00"/>
    <x v="2"/>
    <x v="76"/>
    <n v="200000"/>
    <n v="50000"/>
    <n v="36099"/>
    <n v="150000"/>
    <n v="13901"/>
    <s v="Surplus"/>
  </r>
  <r>
    <s v="HOMABAY"/>
    <s v="DCIN043"/>
    <n v="2000"/>
    <s v="OWN-SOURCE"/>
    <x v="1"/>
    <d v="2017-11-19T00:00:00"/>
    <x v="0"/>
    <x v="77"/>
    <n v="50000"/>
    <n v="200000"/>
    <n v="89177"/>
    <n v="-150000"/>
    <n v="110823"/>
    <s v="Surplus"/>
  </r>
  <r>
    <s v="HOMABAY"/>
    <s v="DCIN043"/>
    <n v="1000"/>
    <s v="NATIONAL TREASURY"/>
    <x v="0"/>
    <d v="2017-03-21T00:00:00"/>
    <x v="2"/>
    <x v="78"/>
    <n v="60000"/>
    <n v="50000"/>
    <n v="73574"/>
    <n v="10000"/>
    <n v="-23574"/>
    <s v="Deficit"/>
  </r>
  <r>
    <s v="HOMABAY"/>
    <s v="DCIN043"/>
    <n v="2000"/>
    <s v="NATIONAL TREASURY"/>
    <x v="4"/>
    <d v="2017-07-20T00:00:00"/>
    <x v="0"/>
    <x v="79"/>
    <n v="60000"/>
    <n v="60000"/>
    <n v="94291"/>
    <n v="0"/>
    <n v="-34291"/>
    <s v="Deficit"/>
  </r>
  <r>
    <s v="HOMABAY"/>
    <s v="DCIN043"/>
    <n v="3000"/>
    <s v="NATIONAL TREASURY"/>
    <x v="3"/>
    <d v="2017-09-24T00:00:00"/>
    <x v="1"/>
    <x v="80"/>
    <n v="100000"/>
    <n v="60000"/>
    <n v="61162"/>
    <n v="40000"/>
    <n v="-1162"/>
    <s v="Deficit"/>
  </r>
  <r>
    <s v="HOMABAY"/>
    <s v="DCIN043"/>
    <n v="1000"/>
    <s v="NATIONAL TREASURY"/>
    <x v="2"/>
    <d v="2017-02-02T00:00:00"/>
    <x v="1"/>
    <x v="81"/>
    <n v="100000"/>
    <n v="100000"/>
    <n v="86311"/>
    <n v="0"/>
    <n v="13689"/>
    <s v="Surplus"/>
  </r>
  <r>
    <s v="HOMABAY"/>
    <s v="DCIN043"/>
    <n v="1000"/>
    <s v="NATIONAL TREASURY"/>
    <x v="4"/>
    <d v="2017-04-22T00:00:00"/>
    <x v="0"/>
    <x v="82"/>
    <n v="30000"/>
    <n v="100000"/>
    <n v="56094"/>
    <n v="-70000"/>
    <n v="43906"/>
    <s v="Surplus"/>
  </r>
  <r>
    <s v="HOMABAY"/>
    <s v="DCIN043"/>
    <n v="1000"/>
    <s v="NATIONAL TREASURY"/>
    <x v="1"/>
    <d v="2017-07-02T00:00:00"/>
    <x v="0"/>
    <x v="83"/>
    <n v="20000"/>
    <n v="30000"/>
    <n v="38516"/>
    <n v="-10000"/>
    <n v="-8516"/>
    <s v="Deficit"/>
  </r>
  <r>
    <s v="HOMABAY"/>
    <s v="DCIN043"/>
    <n v="1000"/>
    <s v="NATIONAL TREASURY"/>
    <x v="5"/>
    <d v="2017-07-19T00:00:00"/>
    <x v="2"/>
    <x v="84"/>
    <n v="300000"/>
    <n v="20000"/>
    <n v="77274"/>
    <n v="280000"/>
    <n v="-57274"/>
    <s v="Deficit"/>
  </r>
  <r>
    <s v="THARAKA-NITHI"/>
    <s v="DCIN013"/>
    <n v="2000"/>
    <s v="PUBLIC PRIVATE PATNERSHIPS"/>
    <x v="5"/>
    <d v="2017-10-17T00:00:00"/>
    <x v="2"/>
    <x v="85"/>
    <n v="350000"/>
    <n v="300000"/>
    <n v="97310"/>
    <n v="50000"/>
    <n v="202690"/>
    <s v="Surplus"/>
  </r>
  <r>
    <s v="THARAKA-NITHI"/>
    <s v="DCIN013"/>
    <n v="6000"/>
    <s v="PUBLIC PRIVATE PATNERSHIPS"/>
    <x v="5"/>
    <d v="2017-02-17T00:00:00"/>
    <x v="1"/>
    <x v="86"/>
    <n v="30000"/>
    <n v="350000"/>
    <n v="52017"/>
    <n v="-320000"/>
    <n v="297983"/>
    <s v="Surplus"/>
  </r>
  <r>
    <s v="THARAKA-NITHI"/>
    <s v="DCIN013"/>
    <n v="1000"/>
    <s v="NATIONAL TREASURY"/>
    <x v="3"/>
    <d v="2017-07-11T00:00:00"/>
    <x v="1"/>
    <x v="87"/>
    <n v="60000"/>
    <n v="30000"/>
    <n v="57868"/>
    <n v="30000"/>
    <n v="-27868"/>
    <s v="Deficit"/>
  </r>
  <r>
    <s v="ELGEYO MARAKWET"/>
    <s v="DCIN028"/>
    <n v="1000"/>
    <s v="NATIONAL TREASURY"/>
    <x v="1"/>
    <d v="2017-07-10T00:00:00"/>
    <x v="1"/>
    <x v="88"/>
    <n v="80000"/>
    <n v="60000"/>
    <n v="28343"/>
    <n v="20000"/>
    <n v="31657"/>
    <s v="Surplus"/>
  </r>
  <r>
    <s v="ELGEYO MARAKWET"/>
    <s v="DCIN028"/>
    <n v="2000"/>
    <s v="NATIONAL TREASURY"/>
    <x v="3"/>
    <d v="2017-07-13T00:00:00"/>
    <x v="2"/>
    <x v="89"/>
    <n v="260000"/>
    <n v="80000"/>
    <n v="76280"/>
    <n v="180000"/>
    <n v="3720"/>
    <s v="Surplus"/>
  </r>
  <r>
    <s v="ELGEYO MARAKWET"/>
    <s v="DCIN028"/>
    <n v="2000"/>
    <s v="PUBLIC PRIVATE PATNERSHIPS"/>
    <x v="2"/>
    <d v="2017-12-10T00:00:00"/>
    <x v="2"/>
    <x v="90"/>
    <n v="100000"/>
    <n v="260000"/>
    <n v="40447"/>
    <n v="-160000"/>
    <n v="219553"/>
    <s v="Surplus"/>
  </r>
  <r>
    <s v="TANA RIVER"/>
    <s v="DCIN004"/>
    <n v="1000"/>
    <s v="NATIONAL TREASURY"/>
    <x v="0"/>
    <d v="2017-02-04T00:00:00"/>
    <x v="1"/>
    <x v="91"/>
    <n v="100000"/>
    <n v="100000"/>
    <n v="83370"/>
    <n v="0"/>
    <n v="16630"/>
    <s v="Surplus"/>
  </r>
  <r>
    <s v="TANA RIVER"/>
    <s v="DCIN004"/>
    <n v="2000"/>
    <s v="NATIONAL TREASURY"/>
    <x v="0"/>
    <d v="2017-01-14T00:00:00"/>
    <x v="2"/>
    <x v="92"/>
    <n v="10000"/>
    <n v="100000"/>
    <n v="70721"/>
    <n v="-90000"/>
    <n v="29279"/>
    <s v="Surplus"/>
  </r>
  <r>
    <s v="TANA RIVER"/>
    <s v="DCIN004"/>
    <n v="1000"/>
    <s v="NATIONAL TREASURY"/>
    <x v="0"/>
    <d v="2017-07-07T00:00:00"/>
    <x v="2"/>
    <x v="93"/>
    <n v="50000"/>
    <n v="10000"/>
    <n v="78369"/>
    <n v="40000"/>
    <n v="-68369"/>
    <s v="Deficit"/>
  </r>
  <r>
    <s v="TANA RIVER"/>
    <s v="DCIN004"/>
    <n v="1000"/>
    <s v="NATIONAL TREASURY"/>
    <x v="2"/>
    <d v="2017-04-29T00:00:00"/>
    <x v="1"/>
    <x v="7"/>
    <n v="100000"/>
    <n v="50000"/>
    <n v="40002"/>
    <n v="50000"/>
    <n v="9998"/>
    <s v="Surplus"/>
  </r>
  <r>
    <s v="TANA RIVER"/>
    <s v="DCIN004"/>
    <n v="2000"/>
    <s v="NATIONAL TREASURY"/>
    <x v="5"/>
    <d v="2017-07-03T00:00:00"/>
    <x v="0"/>
    <x v="94"/>
    <n v="100000"/>
    <n v="100000"/>
    <n v="56652"/>
    <n v="0"/>
    <n v="43348"/>
    <s v="Surplus"/>
  </r>
  <r>
    <s v="TANA RIVER"/>
    <s v="DCIN004"/>
    <n v="3000"/>
    <s v="NATIONAL TREASURY"/>
    <x v="3"/>
    <d v="2017-07-28T00:00:00"/>
    <x v="2"/>
    <x v="95"/>
    <n v="20000"/>
    <n v="100000"/>
    <n v="71236"/>
    <n v="-80000"/>
    <n v="28764"/>
    <s v="Surplus"/>
  </r>
  <r>
    <s v="TANA RIVER"/>
    <s v="DCIN004"/>
    <n v="1000"/>
    <s v="PUBLIC PRIVATE PATNERSHIPS"/>
    <x v="2"/>
    <d v="2017-07-28T00:00:00"/>
    <x v="2"/>
    <x v="96"/>
    <n v="50000"/>
    <n v="20000"/>
    <n v="49993"/>
    <n v="30000"/>
    <n v="-29993"/>
    <s v="Deficit"/>
  </r>
  <r>
    <s v="TANA RIVER"/>
    <s v="DCIN004"/>
    <n v="1000"/>
    <s v="NATIONAL TREASURY"/>
    <x v="0"/>
    <d v="2017-04-13T00:00:00"/>
    <x v="1"/>
    <x v="97"/>
    <n v="200000"/>
    <n v="50000"/>
    <n v="81794"/>
    <n v="150000"/>
    <n v="-31794"/>
    <s v="Deficit"/>
  </r>
  <r>
    <s v="LAIKIPIA"/>
    <s v="DCIN031"/>
    <n v="1000"/>
    <s v="NATIONAL TREASURY"/>
    <x v="2"/>
    <d v="2017-09-17T00:00:00"/>
    <x v="0"/>
    <x v="98"/>
    <n v="200000"/>
    <n v="200000"/>
    <n v="28540"/>
    <n v="0"/>
    <n v="171460"/>
    <s v="Surplus"/>
  </r>
  <r>
    <s v="LAIKIPIA"/>
    <s v="DCIN031"/>
    <n v="2000"/>
    <s v="OWN-SOURCE"/>
    <x v="5"/>
    <d v="2017-01-21T00:00:00"/>
    <x v="0"/>
    <x v="99"/>
    <n v="70000"/>
    <n v="200000"/>
    <n v="62535"/>
    <n v="-130000"/>
    <n v="137465"/>
    <s v="Surplus"/>
  </r>
  <r>
    <s v="LAIKIPIA"/>
    <s v="DCIN031"/>
    <n v="1000"/>
    <s v="NATIONAL TREASURY"/>
    <x v="2"/>
    <d v="2017-07-21T00:00:00"/>
    <x v="0"/>
    <x v="100"/>
    <n v="80000"/>
    <n v="70000"/>
    <n v="55334"/>
    <n v="10000"/>
    <n v="14666"/>
    <s v="Surplus"/>
  </r>
  <r>
    <s v="LAIKIPIA"/>
    <s v="DCIN031"/>
    <n v="3000"/>
    <s v="NATIONAL TREASURY"/>
    <x v="4"/>
    <d v="2017-10-27T00:00:00"/>
    <x v="2"/>
    <x v="101"/>
    <n v="50000"/>
    <n v="80000"/>
    <n v="33072"/>
    <n v="-30000"/>
    <n v="46928"/>
    <s v="Surplus"/>
  </r>
  <r>
    <s v="LAIKIPIA"/>
    <s v="DCIN031"/>
    <n v="1000"/>
    <s v="NATIONAL TREASURY"/>
    <x v="3"/>
    <d v="2017-07-21T00:00:00"/>
    <x v="0"/>
    <x v="102"/>
    <n v="50000"/>
    <n v="50000"/>
    <n v="71754"/>
    <n v="0"/>
    <n v="-21754"/>
    <s v="Deficit"/>
  </r>
  <r>
    <s v="LAIKIPIA"/>
    <s v="DCIN031"/>
    <n v="2000"/>
    <s v="NATIONAL TREASURY"/>
    <x v="5"/>
    <d v="2017-09-01T00:00:00"/>
    <x v="1"/>
    <x v="103"/>
    <n v="50000"/>
    <n v="50000"/>
    <n v="38752"/>
    <n v="0"/>
    <n v="11248"/>
    <s v="Surplus"/>
  </r>
  <r>
    <s v="LAIKIPIA"/>
    <s v="DCIN031"/>
    <n v="2000"/>
    <s v="NATIONAL TREASURY"/>
    <x v="5"/>
    <d v="2017-04-17T00:00:00"/>
    <x v="2"/>
    <x v="104"/>
    <n v="100000"/>
    <n v="50000"/>
    <n v="50570"/>
    <n v="50000"/>
    <n v="-570"/>
    <s v="Deficit"/>
  </r>
  <r>
    <s v="LAIKIPIA"/>
    <s v="DCIN031"/>
    <n v="1000"/>
    <s v="NATIONAL TREASURY"/>
    <x v="0"/>
    <d v="2017-04-20T00:00:00"/>
    <x v="2"/>
    <x v="105"/>
    <n v="20000"/>
    <n v="100000"/>
    <n v="55314"/>
    <n v="-80000"/>
    <n v="44686"/>
    <s v="Surplus"/>
  </r>
  <r>
    <s v="SAMBURU"/>
    <s v="DCIN025"/>
    <n v="1000"/>
    <s v="NATIONAL TREASURY"/>
    <x v="1"/>
    <d v="2017-04-10T00:00:00"/>
    <x v="2"/>
    <x v="106"/>
    <n v="50000"/>
    <n v="20000"/>
    <n v="88978"/>
    <n v="30000"/>
    <n v="-68978"/>
    <s v="Deficit"/>
  </r>
  <r>
    <s v="SAMBURU"/>
    <s v="DCIN025"/>
    <n v="2000"/>
    <s v="NATIONAL TREASURY"/>
    <x v="4"/>
    <d v="2017-07-13T00:00:00"/>
    <x v="1"/>
    <x v="107"/>
    <n v="100000"/>
    <n v="50000"/>
    <n v="63396"/>
    <n v="50000"/>
    <n v="-13396"/>
    <s v="Deficit"/>
  </r>
  <r>
    <s v="SAMBURU"/>
    <s v="DCIN025"/>
    <n v="1000"/>
    <s v="NATIONAL TREASURY"/>
    <x v="4"/>
    <d v="2017-03-21T00:00:00"/>
    <x v="2"/>
    <x v="108"/>
    <n v="100000"/>
    <n v="100000"/>
    <n v="87972"/>
    <n v="0"/>
    <n v="12028"/>
    <s v="Surplus"/>
  </r>
  <r>
    <s v="SAMBURU"/>
    <s v="DCIN025"/>
    <n v="1000"/>
    <s v="NATIONAL TREASURY"/>
    <x v="2"/>
    <d v="2017-03-07T00:00:00"/>
    <x v="0"/>
    <x v="109"/>
    <n v="80000"/>
    <n v="100000"/>
    <n v="83497"/>
    <n v="-20000"/>
    <n v="16503"/>
    <s v="Surplus"/>
  </r>
  <r>
    <s v="SAMBURU"/>
    <s v="DCIN025"/>
    <n v="1000"/>
    <s v="NATIONAL TREASURY"/>
    <x v="5"/>
    <d v="2017-07-08T00:00:00"/>
    <x v="1"/>
    <x v="110"/>
    <n v="100000"/>
    <n v="80000"/>
    <n v="35823"/>
    <n v="20000"/>
    <n v="44177"/>
    <s v="Surplus"/>
  </r>
  <r>
    <s v="SAMBURU"/>
    <s v="DCIN025"/>
    <n v="2000"/>
    <s v="NATIONAL TREASURY"/>
    <x v="5"/>
    <d v="2017-07-17T00:00:00"/>
    <x v="2"/>
    <x v="111"/>
    <n v="30000"/>
    <n v="100000"/>
    <n v="76626"/>
    <n v="-70000"/>
    <n v="23374"/>
    <s v="Surplus"/>
  </r>
  <r>
    <s v="SAMBURU"/>
    <s v="DCIN025"/>
    <n v="1000"/>
    <s v="NATIONAL TREASURY"/>
    <x v="5"/>
    <d v="2017-02-27T00:00:00"/>
    <x v="0"/>
    <x v="112"/>
    <n v="50000"/>
    <n v="30000"/>
    <n v="49021"/>
    <n v="20000"/>
    <n v="-19021"/>
    <s v="Deficit"/>
  </r>
  <r>
    <s v="SAMBURU"/>
    <s v="DCIN025"/>
    <n v="2000"/>
    <s v="NATIONAL TREASURY"/>
    <x v="5"/>
    <d v="2017-04-27T00:00:00"/>
    <x v="0"/>
    <x v="113"/>
    <n v="100000"/>
    <n v="50000"/>
    <n v="77752"/>
    <n v="50000"/>
    <n v="-27752"/>
    <s v="Deficit"/>
  </r>
  <r>
    <s v="WEST POKOT"/>
    <s v="DCIN024"/>
    <n v="1000"/>
    <s v="NATIONAL TREASURY"/>
    <x v="1"/>
    <d v="2017-07-20T00:00:00"/>
    <x v="1"/>
    <x v="114"/>
    <n v="100000"/>
    <n v="100000"/>
    <n v="67296"/>
    <n v="0"/>
    <n v="32704"/>
    <s v="Surplus"/>
  </r>
  <r>
    <s v="WEST POKOT"/>
    <s v="DCIN024"/>
    <n v="7000"/>
    <s v="NATIONAL TREASURY"/>
    <x v="2"/>
    <d v="2017-10-07T00:00:00"/>
    <x v="0"/>
    <x v="115"/>
    <n v="100000"/>
    <n v="100000"/>
    <n v="70704"/>
    <n v="0"/>
    <n v="29296"/>
    <s v="Surplus"/>
  </r>
  <r>
    <s v="WEST POKOT"/>
    <s v="DCIN024"/>
    <n v="8000"/>
    <s v="OWN-SOURCE"/>
    <x v="0"/>
    <d v="2017-10-27T00:00:00"/>
    <x v="2"/>
    <x v="116"/>
    <n v="20000"/>
    <n v="100000"/>
    <n v="76248"/>
    <n v="-80000"/>
    <n v="23752"/>
    <s v="Surplus"/>
  </r>
  <r>
    <s v="WEST POKOT"/>
    <s v="DCIN024"/>
    <n v="1000"/>
    <s v="NATIONAL TREASURY"/>
    <x v="0"/>
    <d v="2017-07-12T00:00:00"/>
    <x v="2"/>
    <x v="117"/>
    <n v="50000"/>
    <n v="20000"/>
    <n v="94579"/>
    <n v="30000"/>
    <n v="-74579"/>
    <s v="Deficit"/>
  </r>
  <r>
    <s v="WEST POKOT"/>
    <s v="DCIN024"/>
    <n v="2000"/>
    <s v="NATIONAL TREASURY"/>
    <x v="2"/>
    <d v="2017-07-13T00:00:00"/>
    <x v="1"/>
    <x v="118"/>
    <n v="60000"/>
    <n v="50000"/>
    <n v="36037"/>
    <n v="10000"/>
    <n v="13963"/>
    <s v="Surplus"/>
  </r>
  <r>
    <s v="NYANDARUA"/>
    <s v="DCIN018"/>
    <n v="1000"/>
    <s v="NATIONAL TREASURY"/>
    <x v="0"/>
    <d v="2017-08-03T00:00:00"/>
    <x v="2"/>
    <x v="86"/>
    <n v="20000"/>
    <n v="60000"/>
    <n v="38853"/>
    <n v="-40000"/>
    <n v="21147"/>
    <s v="Surplus"/>
  </r>
  <r>
    <s v="NYANDARUA"/>
    <s v="DCIN018"/>
    <n v="2000"/>
    <s v="NATIONAL TREASURY"/>
    <x v="3"/>
    <d v="2017-03-11T00:00:00"/>
    <x v="2"/>
    <x v="119"/>
    <n v="50000"/>
    <n v="20000"/>
    <n v="78665"/>
    <n v="30000"/>
    <n v="-58665"/>
    <s v="Deficit"/>
  </r>
  <r>
    <s v="NYANDARUA"/>
    <s v="DCIN018"/>
    <n v="3000"/>
    <s v="NATIONAL TREASURY"/>
    <x v="1"/>
    <d v="2017-04-07T00:00:00"/>
    <x v="0"/>
    <x v="120"/>
    <n v="100000"/>
    <n v="50000"/>
    <n v="47895"/>
    <n v="50000"/>
    <n v="2105"/>
    <s v="Surplus"/>
  </r>
  <r>
    <s v="NYANDARUA"/>
    <s v="DCIN018"/>
    <n v="4000"/>
    <s v="NATIONAL TREASURY"/>
    <x v="0"/>
    <d v="2017-07-07T00:00:00"/>
    <x v="1"/>
    <x v="121"/>
    <n v="5000"/>
    <n v="100000"/>
    <n v="96131"/>
    <n v="-95000"/>
    <n v="3869"/>
    <s v="Surplus"/>
  </r>
  <r>
    <s v="NYANDARUA"/>
    <s v="DCIN018"/>
    <n v="1000"/>
    <s v="NATIONAL TREASURY"/>
    <x v="3"/>
    <d v="2017-07-02T00:00:00"/>
    <x v="0"/>
    <x v="122"/>
    <n v="10000"/>
    <n v="5000"/>
    <n v="25520"/>
    <n v="5000"/>
    <n v="-20520"/>
    <s v="Deficit"/>
  </r>
  <r>
    <s v="NYANDARUA"/>
    <s v="DCIN018"/>
    <n v="2000"/>
    <s v="NATIONAL TREASURY"/>
    <x v="3"/>
    <d v="2017-10-21T00:00:00"/>
    <x v="1"/>
    <x v="123"/>
    <n v="100000"/>
    <n v="10000"/>
    <n v="74325"/>
    <n v="90000"/>
    <n v="-64325"/>
    <s v="Deficit"/>
  </r>
  <r>
    <s v="NYAMIRA"/>
    <s v="DCIN046"/>
    <n v="1000"/>
    <s v="NATIONAL TREASURY"/>
    <x v="5"/>
    <d v="2017-03-04T00:00:00"/>
    <x v="2"/>
    <x v="124"/>
    <n v="100000"/>
    <n v="100000"/>
    <n v="74464"/>
    <n v="0"/>
    <n v="25536"/>
    <s v="Surplus"/>
  </r>
  <r>
    <s v="NYAMIRA"/>
    <s v="DCIN046"/>
    <n v="2000"/>
    <s v="NATIONAL TREASURY"/>
    <x v="3"/>
    <d v="2017-04-08T00:00:00"/>
    <x v="2"/>
    <x v="125"/>
    <n v="100000"/>
    <n v="100000"/>
    <n v="59871"/>
    <n v="0"/>
    <n v="40129"/>
    <s v="Surplus"/>
  </r>
  <r>
    <s v="NYAMIRA"/>
    <s v="DCIN046"/>
    <n v="3000"/>
    <s v="NATIONAL TREASURY"/>
    <x v="4"/>
    <d v="2017-07-11T00:00:00"/>
    <x v="0"/>
    <x v="126"/>
    <n v="100000"/>
    <n v="100000"/>
    <n v="99804"/>
    <n v="0"/>
    <n v="196"/>
    <s v="Surplus"/>
  </r>
  <r>
    <s v="NYAMIRA"/>
    <s v="DCIN046"/>
    <n v="4000"/>
    <s v="NATIONAL TREASURY"/>
    <x v="4"/>
    <d v="2017-07-19T00:00:00"/>
    <x v="1"/>
    <x v="127"/>
    <n v="150000"/>
    <n v="100000"/>
    <n v="25766"/>
    <n v="50000"/>
    <n v="74234"/>
    <s v="Surplus"/>
  </r>
  <r>
    <s v="NYAMIRA"/>
    <s v="DCIN046"/>
    <n v="5000"/>
    <s v="NATIONAL TREASURY"/>
    <x v="0"/>
    <d v="2017-07-17T00:00:00"/>
    <x v="2"/>
    <x v="128"/>
    <n v="150000"/>
    <n v="150000"/>
    <n v="45050"/>
    <n v="0"/>
    <n v="104950"/>
    <s v="Surplus"/>
  </r>
  <r>
    <s v="NYAMIRA"/>
    <s v="DCIN046"/>
    <n v="6000"/>
    <s v="NATIONAL TREASURY"/>
    <x v="4"/>
    <d v="2017-08-20T00:00:00"/>
    <x v="0"/>
    <x v="129"/>
    <n v="150000"/>
    <n v="150000"/>
    <n v="34716"/>
    <n v="0"/>
    <n v="115284"/>
    <s v="Surplus"/>
  </r>
  <r>
    <s v="NYAMIRA"/>
    <s v="DCIN046"/>
    <n v="7000"/>
    <s v="NATIONAL TREASURY"/>
    <x v="0"/>
    <d v="2017-09-22T00:00:00"/>
    <x v="2"/>
    <x v="130"/>
    <n v="150000"/>
    <n v="150000"/>
    <n v="36967"/>
    <n v="0"/>
    <n v="113033"/>
    <s v="Surplus"/>
  </r>
  <r>
    <s v="NYAMIRA"/>
    <s v="DCIN046"/>
    <n v="9000"/>
    <s v="NATIONAL TREASURY"/>
    <x v="0"/>
    <d v="2017-10-21T00:00:00"/>
    <x v="0"/>
    <x v="131"/>
    <n v="10000"/>
    <n v="150000"/>
    <n v="61945"/>
    <n v="-140000"/>
    <n v="88055"/>
    <s v="Surplus"/>
  </r>
  <r>
    <s v="SIAYA"/>
    <s v="DCIN041"/>
    <n v="1000"/>
    <s v="NATIONAL TREASURY"/>
    <x v="3"/>
    <d v="2017-01-30T00:00:00"/>
    <x v="0"/>
    <x v="132"/>
    <n v="20000"/>
    <n v="10000"/>
    <n v="35836"/>
    <n v="10000"/>
    <n v="-25836"/>
    <s v="Deficit"/>
  </r>
  <r>
    <s v="SIAYA"/>
    <s v="DCIN041"/>
    <n v="2000"/>
    <s v="NATIONAL TREASURY"/>
    <x v="1"/>
    <d v="2017-03-13T00:00:00"/>
    <x v="2"/>
    <x v="133"/>
    <n v="30000"/>
    <n v="20000"/>
    <n v="68176"/>
    <n v="10000"/>
    <n v="-48176"/>
    <s v="Deficit"/>
  </r>
  <r>
    <s v="SIAYA"/>
    <s v="DCIN041"/>
    <n v="3000"/>
    <s v="NATIONAL TREASURY"/>
    <x v="0"/>
    <d v="2017-07-18T00:00:00"/>
    <x v="2"/>
    <x v="134"/>
    <n v="30000"/>
    <n v="30000"/>
    <n v="69948"/>
    <n v="0"/>
    <n v="-39948"/>
    <s v="Deficit"/>
  </r>
  <r>
    <s v="SIAYA"/>
    <s v="DCIN041"/>
    <n v="1000"/>
    <s v="NATIONAL TREASURY"/>
    <x v="1"/>
    <d v="2017-07-29T00:00:00"/>
    <x v="1"/>
    <x v="135"/>
    <n v="100000"/>
    <n v="30000"/>
    <n v="92597"/>
    <n v="70000"/>
    <n v="-62597"/>
    <s v="Deficit"/>
  </r>
  <r>
    <s v="SIAYA"/>
    <s v="DCIN041"/>
    <n v="1000"/>
    <s v="NATIONAL TREASURY"/>
    <x v="2"/>
    <d v="2017-04-20T00:00:00"/>
    <x v="2"/>
    <x v="136"/>
    <n v="50000"/>
    <n v="100000"/>
    <n v="87289"/>
    <n v="-50000"/>
    <n v="12711"/>
    <s v="Surplus"/>
  </r>
  <r>
    <s v="SIAYA"/>
    <s v="DCIN041"/>
    <n v="1000"/>
    <s v="PUBLIC PRIVATE PATNERSHIPS"/>
    <x v="1"/>
    <d v="2017-02-04T00:00:00"/>
    <x v="0"/>
    <x v="137"/>
    <n v="20000"/>
    <n v="50000"/>
    <n v="56849"/>
    <n v="-30000"/>
    <n v="-6849"/>
    <s v="Deficit"/>
  </r>
  <r>
    <s v="SIAYA"/>
    <s v="DCIN041"/>
    <n v="2000"/>
    <s v="NATIONAL TREASURY"/>
    <x v="4"/>
    <d v="2017-03-18T00:00:00"/>
    <x v="1"/>
    <x v="138"/>
    <n v="170000"/>
    <n v="20000"/>
    <n v="32175"/>
    <n v="150000"/>
    <n v="-12175"/>
    <s v="Deficit"/>
  </r>
  <r>
    <s v="SIAYA"/>
    <s v="DCIN041"/>
    <n v="1000"/>
    <s v="PUBLIC PRIVATE PATNERSHIPS"/>
    <x v="1"/>
    <d v="2017-02-19T00:00:00"/>
    <x v="2"/>
    <x v="139"/>
    <n v="20000"/>
    <n v="170000"/>
    <n v="72455"/>
    <n v="-150000"/>
    <n v="97545"/>
    <s v="Surplus"/>
  </r>
  <r>
    <s v="SIAYA"/>
    <s v="DCIN041"/>
    <n v="1000"/>
    <s v="NATIONAL TREASURY"/>
    <x v="3"/>
    <d v="2017-02-13T00:00:00"/>
    <x v="1"/>
    <x v="140"/>
    <n v="50000"/>
    <n v="20000"/>
    <n v="52609"/>
    <n v="30000"/>
    <n v="-32609"/>
    <s v="Deficit"/>
  </r>
  <r>
    <s v="SIAYA"/>
    <s v="DCIN041"/>
    <n v="2000"/>
    <s v="NATIONAL TREASURY"/>
    <x v="4"/>
    <d v="2017-03-17T00:00:00"/>
    <x v="0"/>
    <x v="141"/>
    <n v="60000"/>
    <n v="50000"/>
    <n v="74134"/>
    <n v="10000"/>
    <n v="-24134"/>
    <s v="Deficit"/>
  </r>
  <r>
    <s v="SIAYA"/>
    <s v="DCIN041"/>
    <n v="3000"/>
    <s v="NATIONAL TREASURY"/>
    <x v="4"/>
    <d v="2017-07-17T00:00:00"/>
    <x v="1"/>
    <x v="142"/>
    <n v="100000"/>
    <n v="60000"/>
    <n v="73381"/>
    <n v="40000"/>
    <n v="-13381"/>
    <s v="Deficit"/>
  </r>
  <r>
    <s v="KWALE"/>
    <s v="DCIN002"/>
    <n v="1000"/>
    <s v="PUBLIC PRIVATE PATNERSHIPS"/>
    <x v="5"/>
    <d v="2017-04-30T00:00:00"/>
    <x v="1"/>
    <x v="143"/>
    <n v="100000"/>
    <n v="100000"/>
    <n v="25261"/>
    <n v="0"/>
    <n v="74739"/>
    <s v="Surplus"/>
  </r>
  <r>
    <s v="KWALE"/>
    <s v="DCIN002"/>
    <n v="2000"/>
    <s v="NATIONAL TREASURY"/>
    <x v="5"/>
    <d v="2017-07-20T00:00:00"/>
    <x v="1"/>
    <x v="144"/>
    <n v="200000"/>
    <n v="100000"/>
    <n v="36003"/>
    <n v="100000"/>
    <n v="63997"/>
    <s v="Surplus"/>
  </r>
  <r>
    <s v="KWALE"/>
    <s v="DCIN002"/>
    <n v="2000"/>
    <s v="NATIONAL TREASURY"/>
    <x v="5"/>
    <d v="2017-07-22T00:00:00"/>
    <x v="1"/>
    <x v="145"/>
    <n v="100000"/>
    <n v="200000"/>
    <n v="86846"/>
    <n v="-100000"/>
    <n v="113154"/>
    <s v="Surplus"/>
  </r>
  <r>
    <s v="KWALE"/>
    <s v="DCIN002"/>
    <n v="4000"/>
    <s v="NATIONAL TREASURY"/>
    <x v="2"/>
    <d v="2017-07-27T00:00:00"/>
    <x v="2"/>
    <x v="146"/>
    <n v="400000"/>
    <n v="100000"/>
    <n v="78722"/>
    <n v="300000"/>
    <n v="21278"/>
    <s v="Surplus"/>
  </r>
  <r>
    <s v="KWALE"/>
    <s v="DCIN002"/>
    <n v="6000"/>
    <s v="DONOR PATNERS"/>
    <x v="5"/>
    <d v="2017-08-11T00:00:00"/>
    <x v="1"/>
    <x v="147"/>
    <n v="70000"/>
    <n v="400000"/>
    <n v="41642"/>
    <n v="-330000"/>
    <n v="358358"/>
    <s v="Surplus"/>
  </r>
  <r>
    <s v="TAITA-TAVETA"/>
    <s v="DCIN006"/>
    <n v="1000"/>
    <s v="NATIONAL TREASURY"/>
    <x v="0"/>
    <d v="2017-07-07T00:00:00"/>
    <x v="1"/>
    <x v="148"/>
    <n v="30000"/>
    <n v="70000"/>
    <n v="65494"/>
    <n v="-40000"/>
    <n v="4506"/>
    <s v="Surplus"/>
  </r>
  <r>
    <s v="TAITA-TAVETA"/>
    <s v="DCIN006"/>
    <n v="2000"/>
    <s v="NATIONAL TREASURY"/>
    <x v="1"/>
    <d v="2017-07-22T00:00:00"/>
    <x v="2"/>
    <x v="149"/>
    <n v="100000"/>
    <n v="30000"/>
    <n v="44464"/>
    <n v="70000"/>
    <n v="-14464"/>
    <s v="Deficit"/>
  </r>
  <r>
    <s v="TAITA-TAVETA"/>
    <s v="DCIN006"/>
    <n v="3000"/>
    <s v="OWN-SOURCE"/>
    <x v="1"/>
    <d v="2017-10-07T00:00:00"/>
    <x v="0"/>
    <x v="150"/>
    <n v="150000"/>
    <n v="100000"/>
    <n v="68002"/>
    <n v="50000"/>
    <n v="31998"/>
    <s v="Surplus"/>
  </r>
  <r>
    <s v="TAITA-TAVETA"/>
    <s v="DCIN006"/>
    <n v="4000"/>
    <s v="OWN-SOURCE"/>
    <x v="2"/>
    <d v="2017-11-09T00:00:00"/>
    <x v="2"/>
    <x v="151"/>
    <n v="64894"/>
    <n v="150000"/>
    <n v="37578"/>
    <n v="-85106"/>
    <n v="112422"/>
    <s v="Surplus"/>
  </r>
  <r>
    <s v="TAITA-TAVETA"/>
    <s v="DCIN006"/>
    <n v="5000"/>
    <s v="OWN-SOURCE"/>
    <x v="4"/>
    <d v="2017-04-18T00:00:00"/>
    <x v="0"/>
    <x v="152"/>
    <n v="50000"/>
    <n v="64894"/>
    <n v="61023"/>
    <n v="-14894"/>
    <n v="3871"/>
    <s v="Surplus"/>
  </r>
  <r>
    <s v="MURANGA"/>
    <s v="DCIN021"/>
    <n v="1000"/>
    <s v="OWN-SOURCE"/>
    <x v="3"/>
    <d v="2017-10-30T00:00:00"/>
    <x v="1"/>
    <x v="153"/>
    <n v="200000"/>
    <n v="50000"/>
    <n v="59121"/>
    <n v="150000"/>
    <n v="-9121"/>
    <s v="Deficit"/>
  </r>
  <r>
    <s v="MURANGA"/>
    <s v="DCIN021"/>
    <n v="1000"/>
    <s v="NATIONAL TREASURY"/>
    <x v="0"/>
    <d v="2017-07-10T00:00:00"/>
    <x v="1"/>
    <x v="154"/>
    <n v="100000"/>
    <n v="200000"/>
    <n v="58722"/>
    <n v="-100000"/>
    <n v="141278"/>
    <s v="Surplus"/>
  </r>
  <r>
    <s v="MURANGA"/>
    <s v="DCIN021"/>
    <n v="2000"/>
    <s v="NATIONAL TREASURY"/>
    <x v="2"/>
    <d v="2017-08-12T00:00:00"/>
    <x v="1"/>
    <x v="155"/>
    <n v="200000"/>
    <n v="100000"/>
    <n v="42071"/>
    <n v="100000"/>
    <n v="57929"/>
    <s v="Surplus"/>
  </r>
  <r>
    <s v="MURANGA"/>
    <s v="DCIN021"/>
    <n v="3000"/>
    <s v="NATIONAL TREASURY"/>
    <x v="3"/>
    <d v="2017-09-18T00:00:00"/>
    <x v="2"/>
    <x v="156"/>
    <n v="100000"/>
    <n v="200000"/>
    <n v="58412"/>
    <n v="-100000"/>
    <n v="141588"/>
    <s v="Surplus"/>
  </r>
  <r>
    <s v="MURANGA"/>
    <s v="DCIN021"/>
    <n v="4000"/>
    <s v="OWN-SOURCE"/>
    <x v="4"/>
    <d v="2017-01-20T00:00:00"/>
    <x v="1"/>
    <x v="157"/>
    <n v="100000"/>
    <n v="100000"/>
    <n v="98675"/>
    <n v="0"/>
    <n v="1325"/>
    <s v="Surplus"/>
  </r>
  <r>
    <s v="MAKUENI"/>
    <s v="DCIN017"/>
    <n v="1000"/>
    <s v="NATIONAL TREASURY"/>
    <x v="5"/>
    <d v="2017-07-27T00:00:00"/>
    <x v="0"/>
    <x v="116"/>
    <n v="200000"/>
    <n v="100000"/>
    <n v="75047"/>
    <n v="100000"/>
    <n v="24953"/>
    <s v="Surplus"/>
  </r>
  <r>
    <s v="MAKUENI"/>
    <s v="DCIN017"/>
    <n v="2000"/>
    <s v="NATIONAL TREASURY"/>
    <x v="4"/>
    <d v="2017-09-29T00:00:00"/>
    <x v="2"/>
    <x v="158"/>
    <n v="400000"/>
    <n v="200000"/>
    <n v="86411"/>
    <n v="200000"/>
    <n v="113589"/>
    <s v="Surplus"/>
  </r>
  <r>
    <s v="MAKUENI"/>
    <s v="DCIN017"/>
    <n v="3000"/>
    <s v="DONOR PATNERS"/>
    <x v="0"/>
    <d v="2017-03-29T00:00:00"/>
    <x v="2"/>
    <x v="159"/>
    <n v="175792"/>
    <n v="400000"/>
    <n v="58395"/>
    <n v="-224208"/>
    <n v="341605"/>
    <s v="Surplus"/>
  </r>
  <r>
    <s v="MAKUENI"/>
    <s v="DCIN017"/>
    <n v="4000"/>
    <s v="NATIONAL TREASURY"/>
    <x v="1"/>
    <d v="2017-10-08T00:00:00"/>
    <x v="0"/>
    <x v="160"/>
    <n v="300000"/>
    <n v="175792"/>
    <n v="73302"/>
    <n v="124208"/>
    <n v="102490"/>
    <s v="Surplus"/>
  </r>
  <r>
    <s v="MAKUENI"/>
    <s v="DCIN017"/>
    <n v="5000"/>
    <s v="NATIONAL TREASURY"/>
    <x v="3"/>
    <d v="2017-04-07T00:00:00"/>
    <x v="2"/>
    <x v="131"/>
    <n v="40000"/>
    <n v="300000"/>
    <n v="93362"/>
    <n v="-260000"/>
    <n v="206638"/>
    <s v="Surplus"/>
  </r>
  <r>
    <s v="WAJIR"/>
    <s v="DCIN008"/>
    <n v="1000"/>
    <s v="NATIONAL TREASURY"/>
    <x v="1"/>
    <d v="2017-01-21T00:00:00"/>
    <x v="0"/>
    <x v="161"/>
    <n v="20000"/>
    <n v="40000"/>
    <n v="61070"/>
    <n v="-20000"/>
    <n v="-21070"/>
    <s v="Deficit"/>
  </r>
  <r>
    <s v="WAJIR"/>
    <s v="DCIN008"/>
    <n v="2000"/>
    <s v="NATIONAL TREASURY"/>
    <x v="1"/>
    <d v="2017-10-14T00:00:00"/>
    <x v="0"/>
    <x v="162"/>
    <n v="150000"/>
    <n v="20000"/>
    <n v="82429"/>
    <n v="130000"/>
    <n v="-62429"/>
    <s v="Deficit"/>
  </r>
  <r>
    <s v="WAJIR"/>
    <s v="DCIN008"/>
    <n v="1000"/>
    <s v="OWN-SOURCE"/>
    <x v="5"/>
    <d v="2017-12-21T00:00:00"/>
    <x v="0"/>
    <x v="163"/>
    <n v="100000"/>
    <n v="150000"/>
    <n v="74715"/>
    <n v="-50000"/>
    <n v="75285"/>
    <s v="Surplus"/>
  </r>
  <r>
    <s v="BOMET"/>
    <s v="DCIN036"/>
    <n v="1000"/>
    <s v="NATIONAL TREASURY"/>
    <x v="0"/>
    <d v="2017-01-17T00:00:00"/>
    <x v="2"/>
    <x v="164"/>
    <n v="100000"/>
    <n v="100000"/>
    <n v="46995"/>
    <n v="0"/>
    <n v="53005"/>
    <s v="Surplus"/>
  </r>
  <r>
    <s v="BOMET"/>
    <s v="DCIN036"/>
    <n v="2000"/>
    <s v="NATIONAL TREASURY"/>
    <x v="2"/>
    <d v="2017-02-17T00:00:00"/>
    <x v="2"/>
    <x v="165"/>
    <n v="100000"/>
    <n v="100000"/>
    <n v="37273"/>
    <n v="0"/>
    <n v="62727"/>
    <s v="Surplus"/>
  </r>
  <r>
    <s v="BOMET"/>
    <s v="DCIN036"/>
    <n v="3000"/>
    <s v="OWN-SOURCE"/>
    <x v="1"/>
    <d v="2017-03-24T00:00:00"/>
    <x v="2"/>
    <x v="166"/>
    <n v="100000"/>
    <n v="100000"/>
    <n v="55241"/>
    <n v="0"/>
    <n v="44759"/>
    <s v="Surplus"/>
  </r>
  <r>
    <s v="BOMET"/>
    <s v="DCIN036"/>
    <n v="4000"/>
    <s v="NATIONAL TREASURY"/>
    <x v="3"/>
    <d v="2017-04-27T00:00:00"/>
    <x v="1"/>
    <x v="167"/>
    <n v="100000"/>
    <n v="100000"/>
    <n v="91161"/>
    <n v="0"/>
    <n v="8839"/>
    <s v="Surplus"/>
  </r>
  <r>
    <s v="BOMET"/>
    <s v="DCIN036"/>
    <n v="5000"/>
    <s v="NATIONAL TREASURY"/>
    <x v="4"/>
    <d v="2017-07-29T00:00:00"/>
    <x v="2"/>
    <x v="168"/>
    <n v="100000"/>
    <n v="100000"/>
    <n v="95081"/>
    <n v="0"/>
    <n v="4919"/>
    <s v="Surplus"/>
  </r>
  <r>
    <s v="BOMET"/>
    <s v="DCIN036"/>
    <n v="6000"/>
    <s v="NATIONAL TREASURY"/>
    <x v="4"/>
    <d v="2017-07-29T00:00:00"/>
    <x v="0"/>
    <x v="169"/>
    <n v="100000"/>
    <n v="100000"/>
    <n v="40305"/>
    <n v="0"/>
    <n v="59695"/>
    <s v="Surplus"/>
  </r>
  <r>
    <s v="BOMET"/>
    <s v="DCIN036"/>
    <n v="7000"/>
    <s v="NATIONAL TREASURY"/>
    <x v="5"/>
    <d v="2017-07-17T00:00:00"/>
    <x v="0"/>
    <x v="170"/>
    <n v="200000"/>
    <n v="100000"/>
    <n v="44300"/>
    <n v="100000"/>
    <n v="55700"/>
    <s v="Surplus"/>
  </r>
  <r>
    <s v="BOMET"/>
    <s v="DCIN036"/>
    <n v="8000"/>
    <s v="OWN-SOURCE"/>
    <x v="3"/>
    <d v="2017-11-24T00:00:00"/>
    <x v="2"/>
    <x v="28"/>
    <n v="100000"/>
    <n v="200000"/>
    <n v="35451"/>
    <n v="-100000"/>
    <n v="164549"/>
    <s v="Surplus"/>
  </r>
  <r>
    <s v="BOMET"/>
    <s v="DCIN036"/>
    <n v="9000"/>
    <s v="OWN-SOURCE"/>
    <x v="5"/>
    <d v="2017-01-19T00:00:00"/>
    <x v="1"/>
    <x v="171"/>
    <n v="50000"/>
    <n v="100000"/>
    <n v="59064"/>
    <n v="-50000"/>
    <n v="40936"/>
    <s v="Surplus"/>
  </r>
  <r>
    <s v="KISII"/>
    <s v="DCIN045"/>
    <n v="2000"/>
    <s v="NATIONAL TREASURY"/>
    <x v="2"/>
    <d v="2017-07-20T00:00:00"/>
    <x v="0"/>
    <x v="172"/>
    <n v="100000"/>
    <n v="50000"/>
    <n v="41933"/>
    <n v="50000"/>
    <n v="8067"/>
    <s v="Surplus"/>
  </r>
  <r>
    <s v="KISII"/>
    <s v="DCIN045"/>
    <n v="2000"/>
    <s v="NATIONAL TREASURY"/>
    <x v="4"/>
    <d v="2017-07-18T00:00:00"/>
    <x v="0"/>
    <x v="173"/>
    <n v="200000"/>
    <n v="100000"/>
    <n v="85329"/>
    <n v="100000"/>
    <n v="14671"/>
    <s v="Surplus"/>
  </r>
  <r>
    <s v="KISII"/>
    <s v="DCIN045"/>
    <n v="1000"/>
    <s v="OWN-SOURCE"/>
    <x v="4"/>
    <d v="2017-11-12T00:00:00"/>
    <x v="2"/>
    <x v="174"/>
    <n v="60000"/>
    <n v="200000"/>
    <n v="92611"/>
    <n v="-140000"/>
    <n v="107389"/>
    <s v="Surplus"/>
  </r>
  <r>
    <s v="KISII"/>
    <s v="DCIN045"/>
    <n v="1000"/>
    <s v="NATIONAL TREASURY"/>
    <x v="4"/>
    <d v="2017-07-22T00:00:00"/>
    <x v="2"/>
    <x v="175"/>
    <n v="30000"/>
    <n v="60000"/>
    <n v="89060"/>
    <n v="-30000"/>
    <n v="-29060"/>
    <s v="Deficit"/>
  </r>
  <r>
    <s v="KISII"/>
    <s v="DCIN045"/>
    <n v="1000"/>
    <s v="NATIONAL TREASURY"/>
    <x v="4"/>
    <d v="2017-09-18T00:00:00"/>
    <x v="0"/>
    <x v="176"/>
    <n v="100000"/>
    <n v="30000"/>
    <n v="40330"/>
    <n v="70000"/>
    <n v="-10330"/>
    <s v="Deficit"/>
  </r>
  <r>
    <s v="NYERI"/>
    <s v="DCIN019"/>
    <n v="1000"/>
    <s v="NATIONAL TREASURY"/>
    <x v="1"/>
    <d v="2017-02-04T00:00:00"/>
    <x v="1"/>
    <x v="177"/>
    <n v="100000"/>
    <n v="100000"/>
    <n v="97794"/>
    <n v="0"/>
    <n v="2206"/>
    <s v="Surplus"/>
  </r>
  <r>
    <s v="NYERI"/>
    <s v="DCIN019"/>
    <n v="2000"/>
    <s v="DONOR PATNERS"/>
    <x v="0"/>
    <d v="2017-04-14T00:00:00"/>
    <x v="1"/>
    <x v="178"/>
    <n v="150000"/>
    <n v="100000"/>
    <n v="68924"/>
    <n v="50000"/>
    <n v="31076"/>
    <s v="Surplus"/>
  </r>
  <r>
    <s v="NYERI"/>
    <s v="DCIN019"/>
    <n v="3000"/>
    <s v="PUBLIC PRIVATE PATNERSHIPS"/>
    <x v="1"/>
    <d v="2017-07-13T00:00:00"/>
    <x v="1"/>
    <x v="179"/>
    <n v="200000"/>
    <n v="150000"/>
    <n v="83165"/>
    <n v="50000"/>
    <n v="66835"/>
    <s v="Surplus"/>
  </r>
  <r>
    <s v="NYERI"/>
    <s v="DCIN019"/>
    <n v="1000"/>
    <s v="NATIONAL TREASURY"/>
    <x v="1"/>
    <d v="2017-07-10T00:00:00"/>
    <x v="1"/>
    <x v="180"/>
    <n v="200000"/>
    <n v="200000"/>
    <n v="81145"/>
    <n v="0"/>
    <n v="118855"/>
    <s v="Surplus"/>
  </r>
  <r>
    <s v="NYERI"/>
    <s v="DCIN019"/>
    <n v="11000"/>
    <s v="NATIONAL TREASURY"/>
    <x v="1"/>
    <d v="2017-10-30T00:00:00"/>
    <x v="0"/>
    <x v="159"/>
    <n v="250000"/>
    <n v="200000"/>
    <n v="83938"/>
    <n v="50000"/>
    <n v="116062"/>
    <s v="Surplus"/>
  </r>
  <r>
    <s v="NYERI"/>
    <s v="DCIN019"/>
    <n v="8000"/>
    <s v="NATIONAL TREASURY"/>
    <x v="2"/>
    <d v="2017-11-27T00:00:00"/>
    <x v="1"/>
    <x v="181"/>
    <n v="200000"/>
    <n v="250000"/>
    <n v="50279"/>
    <n v="-50000"/>
    <n v="199721"/>
    <s v="Surplus"/>
  </r>
  <r>
    <s v="NYERI"/>
    <s v="DCIN019"/>
    <n v="9000"/>
    <s v="NATIONAL TREASURY"/>
    <x v="3"/>
    <d v="2017-09-27T00:00:00"/>
    <x v="0"/>
    <x v="182"/>
    <n v="200000"/>
    <n v="200000"/>
    <n v="75632"/>
    <n v="0"/>
    <n v="124368"/>
    <s v="Surplus"/>
  </r>
  <r>
    <s v="NYERI"/>
    <s v="DCIN019"/>
    <n v="1000"/>
    <s v="DONOR PATNERS"/>
    <x v="1"/>
    <d v="2017-09-11T00:00:00"/>
    <x v="1"/>
    <x v="183"/>
    <n v="100000"/>
    <n v="200000"/>
    <n v="56339"/>
    <n v="-100000"/>
    <n v="143661"/>
    <s v="Surplus"/>
  </r>
  <r>
    <s v="KERICHO"/>
    <s v="DCIN035"/>
    <n v="10000"/>
    <s v="NATIONAL TREASURY"/>
    <x v="1"/>
    <d v="2017-10-07T00:00:00"/>
    <x v="1"/>
    <x v="184"/>
    <n v="100000"/>
    <n v="100000"/>
    <n v="66766"/>
    <n v="0"/>
    <n v="33234"/>
    <s v="Surplus"/>
  </r>
  <r>
    <s v="KERICHO"/>
    <s v="DCIN035"/>
    <n v="15000"/>
    <s v="NATIONAL TREASURY"/>
    <x v="3"/>
    <d v="2017-11-07T00:00:00"/>
    <x v="1"/>
    <x v="185"/>
    <n v="100000"/>
    <n v="100000"/>
    <n v="79966"/>
    <n v="0"/>
    <n v="20034"/>
    <s v="Surplus"/>
  </r>
  <r>
    <s v="KERICHO"/>
    <s v="DCIN035"/>
    <n v="16000"/>
    <s v="NATIONAL TREASURY"/>
    <x v="2"/>
    <d v="2017-12-08T00:00:00"/>
    <x v="2"/>
    <x v="186"/>
    <n v="200000"/>
    <n v="100000"/>
    <n v="85013"/>
    <n v="100000"/>
    <n v="14987"/>
    <s v="Surplus"/>
  </r>
  <r>
    <s v="KERICHO"/>
    <s v="DCIN035"/>
    <n v="17000"/>
    <s v="NATIONAL TREASURY"/>
    <x v="0"/>
    <d v="2017-01-22T00:00:00"/>
    <x v="0"/>
    <x v="69"/>
    <n v="200000"/>
    <n v="200000"/>
    <n v="93568"/>
    <n v="0"/>
    <n v="106432"/>
    <s v="Surplus"/>
  </r>
  <r>
    <s v="KERICHO"/>
    <s v="DCIN035"/>
    <n v="18000"/>
    <s v="NATIONAL TREASURY"/>
    <x v="5"/>
    <d v="2017-07-28T00:00:00"/>
    <x v="0"/>
    <x v="187"/>
    <n v="100000"/>
    <n v="200000"/>
    <n v="45415"/>
    <n v="-100000"/>
    <n v="154585"/>
    <s v="Surplus"/>
  </r>
  <r>
    <s v="KERICHO"/>
    <s v="DCIN035"/>
    <n v="2000"/>
    <s v="OWN-SOURCE"/>
    <x v="5"/>
    <d v="2017-04-07T00:00:00"/>
    <x v="0"/>
    <x v="188"/>
    <n v="100000"/>
    <n v="100000"/>
    <n v="79436"/>
    <n v="0"/>
    <n v="20564"/>
    <s v="Surplus"/>
  </r>
  <r>
    <s v="KERICHO"/>
    <s v="DCIN035"/>
    <n v="3000"/>
    <s v="NATIONAL TREASURY"/>
    <x v="1"/>
    <d v="2017-07-08T00:00:00"/>
    <x v="2"/>
    <x v="189"/>
    <n v="100000"/>
    <n v="100000"/>
    <n v="66859"/>
    <n v="0"/>
    <n v="33141"/>
    <s v="Surplus"/>
  </r>
  <r>
    <s v="KERICHO"/>
    <s v="DCIN035"/>
    <n v="5000"/>
    <s v="NATIONAL TREASURY"/>
    <x v="4"/>
    <d v="2017-07-17T00:00:00"/>
    <x v="1"/>
    <x v="190"/>
    <n v="100000"/>
    <n v="100000"/>
    <n v="51757"/>
    <n v="0"/>
    <n v="48243"/>
    <s v="Surplus"/>
  </r>
  <r>
    <s v="KERICHO"/>
    <s v="DCIN035"/>
    <n v="6000"/>
    <s v="NATIONAL TREASURY"/>
    <x v="4"/>
    <d v="2017-03-03T00:00:00"/>
    <x v="0"/>
    <x v="191"/>
    <n v="100000"/>
    <n v="100000"/>
    <n v="74881"/>
    <n v="0"/>
    <n v="25119"/>
    <s v="Surplus"/>
  </r>
  <r>
    <s v="KERICHO"/>
    <s v="DCIN035"/>
    <n v="7000"/>
    <s v="NATIONAL TREASURY"/>
    <x v="3"/>
    <d v="2017-07-17T00:00:00"/>
    <x v="1"/>
    <x v="192"/>
    <n v="100000"/>
    <n v="100000"/>
    <n v="47879"/>
    <n v="0"/>
    <n v="52121"/>
    <s v="Surplus"/>
  </r>
  <r>
    <s v="KERICHO"/>
    <s v="DCIN035"/>
    <n v="8000"/>
    <s v="NATIONAL TREASURY"/>
    <x v="0"/>
    <d v="2017-09-01T00:00:00"/>
    <x v="0"/>
    <x v="129"/>
    <n v="100000"/>
    <n v="100000"/>
    <n v="95640"/>
    <n v="0"/>
    <n v="4360"/>
    <s v="Surplus"/>
  </r>
  <r>
    <s v="KERICHO"/>
    <s v="DCIN035"/>
    <n v="9000"/>
    <s v="NATIONAL TREASURY"/>
    <x v="3"/>
    <d v="2017-01-30T00:00:00"/>
    <x v="1"/>
    <x v="193"/>
    <n v="100000"/>
    <n v="100000"/>
    <n v="65224"/>
    <n v="0"/>
    <n v="34776"/>
    <s v="Surplus"/>
  </r>
  <r>
    <s v="KILIFI"/>
    <s v="DCIN003"/>
    <n v="1000"/>
    <s v="NATIONAL TREASURY"/>
    <x v="5"/>
    <d v="2017-07-27T00:00:00"/>
    <x v="1"/>
    <x v="194"/>
    <n v="100000"/>
    <n v="100000"/>
    <n v="82547"/>
    <n v="0"/>
    <n v="17453"/>
    <s v="Surplus"/>
  </r>
  <r>
    <s v="KILIFI"/>
    <s v="DCIN003"/>
    <n v="5000"/>
    <s v="NATIONAL TREASURY"/>
    <x v="2"/>
    <d v="2017-07-14T00:00:00"/>
    <x v="0"/>
    <x v="144"/>
    <n v="200000"/>
    <n v="100000"/>
    <n v="49398"/>
    <n v="100000"/>
    <n v="50602"/>
    <s v="Surplus"/>
  </r>
  <r>
    <s v="KILIFI"/>
    <s v="DCIN003"/>
    <n v="6000"/>
    <s v="OWN-SOURCE"/>
    <x v="1"/>
    <d v="2017-09-30T00:00:00"/>
    <x v="2"/>
    <x v="195"/>
    <n v="450000"/>
    <n v="200000"/>
    <n v="28489"/>
    <n v="250000"/>
    <n v="171511"/>
    <s v="Surplus"/>
  </r>
  <r>
    <s v="KILIFI"/>
    <s v="DCIN003"/>
    <n v="7000"/>
    <s v="DONOR PATNERS"/>
    <x v="5"/>
    <d v="2017-07-07T00:00:00"/>
    <x v="1"/>
    <x v="196"/>
    <n v="200000"/>
    <n v="450000"/>
    <n v="77591"/>
    <n v="-250000"/>
    <n v="372409"/>
    <s v="Surplus"/>
  </r>
  <r>
    <s v="MARSABIT"/>
    <s v="DCIN010"/>
    <n v="1000"/>
    <s v="NATIONAL TREASURY"/>
    <x v="3"/>
    <d v="2017-08-17T00:00:00"/>
    <x v="0"/>
    <x v="197"/>
    <n v="50000"/>
    <n v="200000"/>
    <n v="57314"/>
    <n v="-150000"/>
    <n v="142686"/>
    <s v="Surplus"/>
  </r>
  <r>
    <s v="MARSABIT"/>
    <s v="DCIN010"/>
    <n v="1000"/>
    <s v="NATIONAL TREASURY"/>
    <x v="1"/>
    <d v="2017-02-13T00:00:00"/>
    <x v="1"/>
    <x v="198"/>
    <n v="100000"/>
    <n v="50000"/>
    <n v="92648"/>
    <n v="50000"/>
    <n v="-42648"/>
    <s v="Deficit"/>
  </r>
  <r>
    <s v="MARSABIT"/>
    <s v="DCIN010"/>
    <n v="2000"/>
    <s v="NATIONAL TREASURY"/>
    <x v="0"/>
    <d v="2017-03-10T00:00:00"/>
    <x v="2"/>
    <x v="199"/>
    <n v="30000"/>
    <n v="100000"/>
    <n v="70047"/>
    <n v="-70000"/>
    <n v="29953"/>
    <s v="Surplus"/>
  </r>
  <r>
    <s v="MARSABIT"/>
    <s v="DCIN010"/>
    <n v="2000"/>
    <s v="NATIONAL TREASURY"/>
    <x v="1"/>
    <d v="2017-04-30T00:00:00"/>
    <x v="0"/>
    <x v="37"/>
    <n v="50000"/>
    <n v="30000"/>
    <n v="29737"/>
    <n v="20000"/>
    <n v="263"/>
    <s v="Surplus"/>
  </r>
  <r>
    <s v="MARSABIT"/>
    <s v="DCIN010"/>
    <n v="1000"/>
    <s v="NATIONAL TREASURY"/>
    <x v="5"/>
    <d v="2017-04-24T00:00:00"/>
    <x v="2"/>
    <x v="200"/>
    <n v="200000"/>
    <n v="50000"/>
    <n v="96362"/>
    <n v="150000"/>
    <n v="-46362"/>
    <s v="Deficit"/>
  </r>
  <r>
    <s v="MARSABIT"/>
    <s v="DCIN010"/>
    <n v="1000"/>
    <s v="NATIONAL TREASURY"/>
    <x v="5"/>
    <d v="2017-07-10T00:00:00"/>
    <x v="1"/>
    <x v="201"/>
    <n v="100000"/>
    <n v="200000"/>
    <n v="53329"/>
    <n v="-100000"/>
    <n v="146671"/>
    <s v="Surplus"/>
  </r>
  <r>
    <s v="MARSABIT"/>
    <s v="DCIN010"/>
    <n v="2000"/>
    <s v="NATIONAL TREASURY"/>
    <x v="0"/>
    <d v="2017-08-17T00:00:00"/>
    <x v="1"/>
    <x v="202"/>
    <n v="300000"/>
    <n v="100000"/>
    <n v="75868"/>
    <n v="200000"/>
    <n v="24132"/>
    <s v="Surplus"/>
  </r>
  <r>
    <s v="MARSABIT"/>
    <s v="DCIN010"/>
    <n v="6000"/>
    <s v="OWN-SOURCE"/>
    <x v="2"/>
    <d v="2017-10-07T00:00:00"/>
    <x v="1"/>
    <x v="203"/>
    <n v="100000"/>
    <n v="300000"/>
    <n v="66885"/>
    <n v="-200000"/>
    <n v="233115"/>
    <s v="Surplus"/>
  </r>
  <r>
    <s v="KAKAMEGA"/>
    <s v="DCIN037"/>
    <n v="1000"/>
    <s v="NATIONAL TREASURY"/>
    <x v="1"/>
    <d v="2017-07-09T00:00:00"/>
    <x v="2"/>
    <x v="204"/>
    <n v="20000"/>
    <n v="100000"/>
    <n v="56733"/>
    <n v="-80000"/>
    <n v="43267"/>
    <s v="Surplus"/>
  </r>
  <r>
    <s v="KAKAMEGA"/>
    <s v="DCIN037"/>
    <n v="1000"/>
    <s v="NATIONAL TREASURY"/>
    <x v="5"/>
    <d v="2017-03-21T00:00:00"/>
    <x v="0"/>
    <x v="205"/>
    <n v="100000"/>
    <n v="20000"/>
    <n v="96956"/>
    <n v="80000"/>
    <n v="-76956"/>
    <s v="Deficit"/>
  </r>
  <r>
    <s v="KAKAMEGA"/>
    <s v="DCIN037"/>
    <n v="1000"/>
    <s v="NATIONAL TREASURY"/>
    <x v="5"/>
    <d v="2017-07-03T00:00:00"/>
    <x v="2"/>
    <x v="206"/>
    <n v="100000"/>
    <n v="100000"/>
    <n v="73129"/>
    <n v="0"/>
    <n v="26871"/>
    <s v="Surplus"/>
  </r>
  <r>
    <s v="KAKAMEGA"/>
    <s v="DCIN037"/>
    <n v="2000"/>
    <s v="NATIONAL TREASURY"/>
    <x v="1"/>
    <d v="2017-08-08T00:00:00"/>
    <x v="1"/>
    <x v="207"/>
    <n v="100000"/>
    <n v="100000"/>
    <n v="92417"/>
    <n v="0"/>
    <n v="7583"/>
    <s v="Surplus"/>
  </r>
  <r>
    <s v="KAKAMEGA"/>
    <s v="DCIN037"/>
    <n v="3000"/>
    <s v="NATIONAL TREASURY"/>
    <x v="1"/>
    <d v="2017-12-10T00:00:00"/>
    <x v="2"/>
    <x v="208"/>
    <n v="100000"/>
    <n v="100000"/>
    <n v="62207"/>
    <n v="0"/>
    <n v="37793"/>
    <s v="Surplus"/>
  </r>
  <r>
    <s v="KAKAMEGA"/>
    <s v="DCIN037"/>
    <n v="4000"/>
    <s v="NATIONAL TREASURY"/>
    <x v="1"/>
    <d v="2017-03-17T00:00:00"/>
    <x v="2"/>
    <x v="209"/>
    <n v="100000"/>
    <n v="100000"/>
    <n v="75198"/>
    <n v="0"/>
    <n v="24802"/>
    <s v="Surplus"/>
  </r>
  <r>
    <s v="KAKAMEGA"/>
    <s v="DCIN037"/>
    <n v="5000"/>
    <s v="NATIONAL TREASURY"/>
    <x v="1"/>
    <d v="2017-07-22T00:00:00"/>
    <x v="2"/>
    <x v="210"/>
    <n v="50000"/>
    <n v="100000"/>
    <n v="99278"/>
    <n v="-50000"/>
    <n v="722"/>
    <s v="Surplus"/>
  </r>
  <r>
    <s v="LAMU"/>
    <s v="DCIN005"/>
    <n v="1000"/>
    <s v="NATIONAL TREASURY"/>
    <x v="1"/>
    <d v="2017-07-04T00:00:00"/>
    <x v="1"/>
    <x v="211"/>
    <n v="100000"/>
    <n v="50000"/>
    <n v="52014"/>
    <n v="50000"/>
    <n v="-2014"/>
    <s v="Deficit"/>
  </r>
  <r>
    <s v="LAMU"/>
    <s v="DCIN005"/>
    <n v="2000"/>
    <s v="NATIONAL TREASURY"/>
    <x v="4"/>
    <d v="2017-07-09T00:00:00"/>
    <x v="0"/>
    <x v="212"/>
    <n v="100000"/>
    <n v="100000"/>
    <n v="34072"/>
    <n v="0"/>
    <n v="65928"/>
    <s v="Surplus"/>
  </r>
  <r>
    <s v="LAMU"/>
    <s v="DCIN005"/>
    <n v="1000"/>
    <s v="NATIONAL TREASURY"/>
    <x v="5"/>
    <d v="2017-07-02T00:00:00"/>
    <x v="1"/>
    <x v="213"/>
    <n v="100000"/>
    <n v="100000"/>
    <n v="53695"/>
    <n v="0"/>
    <n v="46305"/>
    <s v="Surplus"/>
  </r>
  <r>
    <s v="LAMU"/>
    <s v="DCIN005"/>
    <n v="1000"/>
    <s v="NATIONAL TREASURY"/>
    <x v="4"/>
    <d v="2017-07-10T00:00:00"/>
    <x v="0"/>
    <x v="214"/>
    <n v="50000"/>
    <n v="100000"/>
    <n v="42670"/>
    <n v="-50000"/>
    <n v="57330"/>
    <s v="Surplus"/>
  </r>
  <r>
    <s v="KAJIADO"/>
    <s v="DCIN034"/>
    <n v="1000"/>
    <s v="NATIONAL TREASURY"/>
    <x v="3"/>
    <d v="2017-07-07T00:00:00"/>
    <x v="0"/>
    <x v="215"/>
    <n v="80000"/>
    <n v="50000"/>
    <n v="96945"/>
    <n v="30000"/>
    <n v="-46945"/>
    <s v="Deficit"/>
  </r>
  <r>
    <s v="KAJIADO"/>
    <s v="DCIN034"/>
    <n v="4000"/>
    <s v="NATIONAL TREASURY"/>
    <x v="4"/>
    <d v="2017-07-21T00:00:00"/>
    <x v="1"/>
    <x v="216"/>
    <n v="45000"/>
    <n v="80000"/>
    <n v="58082"/>
    <n v="-35000"/>
    <n v="21918"/>
    <s v="Surplus"/>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0">
  <r>
    <d v="2020-01-01T00:00:00"/>
    <x v="0"/>
    <x v="0"/>
    <x v="0"/>
    <x v="0"/>
    <n v="2"/>
    <n v="500"/>
    <n v="0"/>
    <n v="1000"/>
  </r>
  <r>
    <d v="2020-01-01T00:00:00"/>
    <x v="0"/>
    <x v="1"/>
    <x v="1"/>
    <x v="1"/>
    <n v="10"/>
    <n v="20"/>
    <n v="5"/>
    <n v="195"/>
  </r>
  <r>
    <d v="2020-01-02T00:00:00"/>
    <x v="1"/>
    <x v="2"/>
    <x v="2"/>
    <x v="2"/>
    <n v="1"/>
    <n v="1000"/>
    <n v="100"/>
    <n v="900"/>
  </r>
  <r>
    <d v="2020-01-02T00:00:00"/>
    <x v="1"/>
    <x v="0"/>
    <x v="0"/>
    <x v="3"/>
    <n v="1"/>
    <n v="1200"/>
    <n v="0"/>
    <n v="1200"/>
  </r>
  <r>
    <d v="2020-01-03T00:00:00"/>
    <x v="2"/>
    <x v="1"/>
    <x v="2"/>
    <x v="4"/>
    <n v="3"/>
    <n v="300"/>
    <n v="0"/>
    <n v="900"/>
  </r>
  <r>
    <d v="2020-01-03T00:00:00"/>
    <x v="2"/>
    <x v="2"/>
    <x v="1"/>
    <x v="5"/>
    <n v="5"/>
    <n v="150"/>
    <n v="25"/>
    <n v="725"/>
  </r>
  <r>
    <d v="2020-01-04T00:00:00"/>
    <x v="0"/>
    <x v="0"/>
    <x v="2"/>
    <x v="6"/>
    <n v="4"/>
    <n v="50"/>
    <n v="5"/>
    <n v="195"/>
  </r>
  <r>
    <d v="2020-01-04T00:00:00"/>
    <x v="1"/>
    <x v="1"/>
    <x v="0"/>
    <x v="7"/>
    <n v="2"/>
    <n v="600"/>
    <n v="60"/>
    <n v="1140"/>
  </r>
  <r>
    <d v="2020-01-05T00:00:00"/>
    <x v="2"/>
    <x v="2"/>
    <x v="1"/>
    <x v="8"/>
    <n v="3"/>
    <n v="200"/>
    <n v="0"/>
    <n v="600"/>
  </r>
  <r>
    <d v="2020-01-05T00:00:00"/>
    <x v="0"/>
    <x v="0"/>
    <x v="0"/>
    <x v="9"/>
    <n v="1"/>
    <n v="800"/>
    <n v="0"/>
    <n v="800"/>
  </r>
  <r>
    <d v="2020-01-06T00:00:00"/>
    <x v="1"/>
    <x v="1"/>
    <x v="2"/>
    <x v="10"/>
    <n v="2"/>
    <n v="100"/>
    <n v="10"/>
    <n v="190"/>
  </r>
  <r>
    <d v="2020-01-06T00:00:00"/>
    <x v="2"/>
    <x v="2"/>
    <x v="0"/>
    <x v="11"/>
    <n v="3"/>
    <n v="150"/>
    <n v="15"/>
    <n v="435"/>
  </r>
  <r>
    <d v="2020-01-07T00:00:00"/>
    <x v="0"/>
    <x v="0"/>
    <x v="1"/>
    <x v="12"/>
    <n v="1"/>
    <n v="80"/>
    <n v="0"/>
    <n v="80"/>
  </r>
  <r>
    <d v="2020-01-07T00:00:00"/>
    <x v="1"/>
    <x v="1"/>
    <x v="2"/>
    <x v="13"/>
    <n v="1"/>
    <n v="400"/>
    <n v="0"/>
    <n v="400"/>
  </r>
  <r>
    <d v="2020-01-08T00:00:00"/>
    <x v="2"/>
    <x v="2"/>
    <x v="0"/>
    <x v="14"/>
    <n v="1"/>
    <n v="1000"/>
    <n v="100"/>
    <n v="900"/>
  </r>
  <r>
    <d v="2020-01-08T00:00:00"/>
    <x v="0"/>
    <x v="0"/>
    <x v="1"/>
    <x v="15"/>
    <n v="2"/>
    <n v="30"/>
    <n v="0"/>
    <n v="60"/>
  </r>
  <r>
    <d v="2020-01-09T00:00:00"/>
    <x v="1"/>
    <x v="1"/>
    <x v="2"/>
    <x v="16"/>
    <n v="6"/>
    <n v="10"/>
    <n v="0"/>
    <n v="60"/>
  </r>
  <r>
    <d v="2020-01-09T00:00:00"/>
    <x v="2"/>
    <x v="2"/>
    <x v="0"/>
    <x v="17"/>
    <n v="2"/>
    <n v="80"/>
    <n v="0"/>
    <n v="160"/>
  </r>
  <r>
    <d v="2020-01-10T00:00:00"/>
    <x v="0"/>
    <x v="0"/>
    <x v="0"/>
    <x v="18"/>
    <n v="4"/>
    <n v="100"/>
    <n v="10"/>
    <n v="390"/>
  </r>
  <r>
    <d v="2020-01-10T00:00:00"/>
    <x v="1"/>
    <x v="1"/>
    <x v="1"/>
    <x v="19"/>
    <n v="3"/>
    <n v="50"/>
    <n v="0"/>
    <n v="150"/>
  </r>
  <r>
    <d v="2020-01-11T00:00:00"/>
    <x v="2"/>
    <x v="2"/>
    <x v="2"/>
    <x v="20"/>
    <n v="1"/>
    <n v="250"/>
    <n v="0"/>
    <n v="250"/>
  </r>
  <r>
    <d v="2020-01-11T00:00:00"/>
    <x v="0"/>
    <x v="0"/>
    <x v="1"/>
    <x v="21"/>
    <n v="1"/>
    <n v="150"/>
    <n v="0"/>
    <n v="150"/>
  </r>
  <r>
    <d v="2020-01-12T00:00:00"/>
    <x v="1"/>
    <x v="1"/>
    <x v="0"/>
    <x v="22"/>
    <n v="2"/>
    <n v="300"/>
    <n v="30"/>
    <n v="570"/>
  </r>
  <r>
    <d v="2020-01-12T00:00:00"/>
    <x v="2"/>
    <x v="2"/>
    <x v="2"/>
    <x v="23"/>
    <n v="3"/>
    <n v="80"/>
    <n v="5"/>
    <n v="235"/>
  </r>
  <r>
    <d v="2020-01-13T00:00:00"/>
    <x v="0"/>
    <x v="0"/>
    <x v="1"/>
    <x v="24"/>
    <n v="2"/>
    <n v="40"/>
    <n v="0"/>
    <n v="80"/>
  </r>
  <r>
    <d v="2020-01-13T00:00:00"/>
    <x v="1"/>
    <x v="1"/>
    <x v="0"/>
    <x v="25"/>
    <n v="1"/>
    <n v="200"/>
    <n v="0"/>
    <n v="200"/>
  </r>
  <r>
    <d v="2020-01-14T00:00:00"/>
    <x v="2"/>
    <x v="2"/>
    <x v="1"/>
    <x v="21"/>
    <n v="1"/>
    <n v="300"/>
    <n v="20"/>
    <n v="280"/>
  </r>
  <r>
    <d v="2020-01-14T00:00:00"/>
    <x v="0"/>
    <x v="0"/>
    <x v="2"/>
    <x v="26"/>
    <n v="5"/>
    <n v="10"/>
    <n v="0"/>
    <n v="50"/>
  </r>
  <r>
    <d v="2020-01-15T00:00:00"/>
    <x v="1"/>
    <x v="1"/>
    <x v="0"/>
    <x v="27"/>
    <n v="2"/>
    <n v="50"/>
    <n v="5"/>
    <n v="95"/>
  </r>
  <r>
    <d v="2020-01-15T00:00:00"/>
    <x v="2"/>
    <x v="2"/>
    <x v="2"/>
    <x v="28"/>
    <n v="1"/>
    <n v="500"/>
    <n v="50"/>
    <n v="450"/>
  </r>
  <r>
    <d v="2020-01-16T00:00:00"/>
    <x v="0"/>
    <x v="1"/>
    <x v="0"/>
    <x v="3"/>
    <n v="1"/>
    <n v="800"/>
    <n v="50"/>
    <n v="750"/>
  </r>
  <r>
    <d v="2020-01-16T00:00:00"/>
    <x v="1"/>
    <x v="2"/>
    <x v="2"/>
    <x v="2"/>
    <n v="2"/>
    <n v="400"/>
    <n v="0"/>
    <n v="800"/>
  </r>
  <r>
    <d v="2020-01-17T00:00:00"/>
    <x v="2"/>
    <x v="0"/>
    <x v="1"/>
    <x v="1"/>
    <n v="3"/>
    <n v="25"/>
    <n v="5"/>
    <n v="70"/>
  </r>
  <r>
    <d v="2020-01-17T00:00:00"/>
    <x v="0"/>
    <x v="1"/>
    <x v="2"/>
    <x v="29"/>
    <n v="4"/>
    <n v="15"/>
    <n v="0"/>
    <n v="60"/>
  </r>
  <r>
    <d v="2020-01-18T00:00:00"/>
    <x v="1"/>
    <x v="2"/>
    <x v="0"/>
    <x v="9"/>
    <n v="2"/>
    <n v="500"/>
    <n v="10"/>
    <n v="990"/>
  </r>
  <r>
    <d v="2020-01-18T00:00:00"/>
    <x v="2"/>
    <x v="0"/>
    <x v="2"/>
    <x v="30"/>
    <n v="1"/>
    <n v="200"/>
    <n v="0"/>
    <n v="200"/>
  </r>
  <r>
    <d v="2020-01-19T00:00:00"/>
    <x v="0"/>
    <x v="1"/>
    <x v="1"/>
    <x v="12"/>
    <n v="2"/>
    <n v="80"/>
    <n v="0"/>
    <n v="160"/>
  </r>
  <r>
    <d v="2020-01-19T00:00:00"/>
    <x v="1"/>
    <x v="2"/>
    <x v="2"/>
    <x v="31"/>
    <n v="1"/>
    <n v="600"/>
    <n v="30"/>
    <n v="570"/>
  </r>
  <r>
    <d v="2020-01-20T00:00:00"/>
    <x v="2"/>
    <x v="0"/>
    <x v="0"/>
    <x v="11"/>
    <n v="1"/>
    <n v="150"/>
    <n v="0"/>
    <n v="150"/>
  </r>
  <r>
    <d v="2020-01-20T00:00:00"/>
    <x v="0"/>
    <x v="1"/>
    <x v="1"/>
    <x v="15"/>
    <n v="2"/>
    <n v="60"/>
    <n v="5"/>
    <n v="115"/>
  </r>
  <r>
    <d v="2020-01-21T00:00:00"/>
    <x v="1"/>
    <x v="2"/>
    <x v="2"/>
    <x v="4"/>
    <n v="1"/>
    <n v="350"/>
    <n v="0"/>
    <n v="350"/>
  </r>
  <r>
    <d v="2020-01-21T00:00:00"/>
    <x v="2"/>
    <x v="0"/>
    <x v="0"/>
    <x v="32"/>
    <n v="1"/>
    <n v="300"/>
    <n v="20"/>
    <n v="280"/>
  </r>
  <r>
    <d v="2020-01-22T00:00:00"/>
    <x v="0"/>
    <x v="1"/>
    <x v="1"/>
    <x v="8"/>
    <n v="1"/>
    <n v="120"/>
    <n v="0"/>
    <n v="120"/>
  </r>
  <r>
    <d v="2020-01-22T00:00:00"/>
    <x v="1"/>
    <x v="2"/>
    <x v="2"/>
    <x v="6"/>
    <n v="2"/>
    <n v="50"/>
    <n v="0"/>
    <n v="100"/>
  </r>
  <r>
    <d v="2020-01-23T00:00:00"/>
    <x v="2"/>
    <x v="0"/>
    <x v="0"/>
    <x v="7"/>
    <n v="1"/>
    <n v="600"/>
    <n v="0"/>
    <n v="600"/>
  </r>
  <r>
    <d v="2020-01-23T00:00:00"/>
    <x v="0"/>
    <x v="1"/>
    <x v="2"/>
    <x v="33"/>
    <n v="1"/>
    <n v="30"/>
    <n v="0"/>
    <n v="30"/>
  </r>
  <r>
    <d v="2020-01-24T00:00:00"/>
    <x v="1"/>
    <x v="2"/>
    <x v="1"/>
    <x v="34"/>
    <n v="3"/>
    <n v="70"/>
    <n v="10"/>
    <n v="200"/>
  </r>
  <r>
    <d v="2020-01-24T00:00:00"/>
    <x v="2"/>
    <x v="0"/>
    <x v="2"/>
    <x v="35"/>
    <n v="1"/>
    <n v="250"/>
    <n v="30"/>
    <n v="220"/>
  </r>
  <r>
    <d v="2020-01-25T00:00:00"/>
    <x v="1"/>
    <x v="2"/>
    <x v="0"/>
    <x v="25"/>
    <n v="1"/>
    <n v="200"/>
    <n v="5"/>
    <n v="195"/>
  </r>
  <r>
    <d v="2020-01-26T00:00:00"/>
    <x v="2"/>
    <x v="0"/>
    <x v="2"/>
    <x v="16"/>
    <n v="2"/>
    <n v="20"/>
    <n v="0"/>
    <n v="40"/>
  </r>
  <r>
    <d v="2020-01-26T00:00:00"/>
    <x v="0"/>
    <x v="1"/>
    <x v="1"/>
    <x v="21"/>
    <n v="1"/>
    <n v="150"/>
    <n v="0"/>
    <n v="150"/>
  </r>
  <r>
    <d v="2020-01-27T00:00:00"/>
    <x v="1"/>
    <x v="2"/>
    <x v="0"/>
    <x v="17"/>
    <n v="1"/>
    <n v="100"/>
    <n v="0"/>
    <n v="100"/>
  </r>
  <r>
    <d v="2020-01-27T00:00:00"/>
    <x v="2"/>
    <x v="0"/>
    <x v="2"/>
    <x v="36"/>
    <n v="1"/>
    <n v="80"/>
    <n v="10"/>
    <n v="70"/>
  </r>
  <r>
    <d v="2020-01-28T00:00:00"/>
    <x v="0"/>
    <x v="1"/>
    <x v="1"/>
    <x v="37"/>
    <n v="3"/>
    <n v="20"/>
    <n v="5"/>
    <n v="55"/>
  </r>
  <r>
    <d v="2020-01-28T00:00:00"/>
    <x v="1"/>
    <x v="2"/>
    <x v="2"/>
    <x v="35"/>
    <n v="1"/>
    <n v="300"/>
    <n v="20"/>
    <n v="280"/>
  </r>
  <r>
    <d v="2020-01-29T00:00:00"/>
    <x v="2"/>
    <x v="0"/>
    <x v="0"/>
    <x v="3"/>
    <n v="1"/>
    <n v="800"/>
    <n v="50"/>
    <n v="750"/>
  </r>
  <r>
    <d v="2020-01-29T00:00:00"/>
    <x v="0"/>
    <x v="1"/>
    <x v="2"/>
    <x v="33"/>
    <n v="2"/>
    <n v="40"/>
    <n v="5"/>
    <n v="75"/>
  </r>
  <r>
    <d v="2020-01-30T00:00:00"/>
    <x v="1"/>
    <x v="2"/>
    <x v="1"/>
    <x v="24"/>
    <n v="2"/>
    <n v="50"/>
    <n v="0"/>
    <n v="100"/>
  </r>
  <r>
    <d v="2020-01-30T00:00:00"/>
    <x v="2"/>
    <x v="0"/>
    <x v="2"/>
    <x v="28"/>
    <n v="1"/>
    <n v="900"/>
    <n v="0"/>
    <n v="900"/>
  </r>
  <r>
    <d v="2020-01-31T00:00:00"/>
    <x v="0"/>
    <x v="1"/>
    <x v="0"/>
    <x v="32"/>
    <n v="1"/>
    <n v="300"/>
    <n v="0"/>
    <n v="300"/>
  </r>
  <r>
    <d v="2020-01-31T00:00:00"/>
    <x v="1"/>
    <x v="2"/>
    <x v="2"/>
    <x v="13"/>
    <n v="1"/>
    <n v="400"/>
    <n v="10"/>
    <n v="390"/>
  </r>
  <r>
    <d v="2020-02-01T00:00:00"/>
    <x v="2"/>
    <x v="0"/>
    <x v="1"/>
    <x v="8"/>
    <n v="1"/>
    <n v="120"/>
    <n v="0"/>
    <n v="120"/>
  </r>
  <r>
    <d v="2020-02-01T00:00:00"/>
    <x v="0"/>
    <x v="1"/>
    <x v="2"/>
    <x v="6"/>
    <n v="3"/>
    <n v="60"/>
    <n v="5"/>
    <n v="175"/>
  </r>
  <r>
    <d v="2020-02-02T00:00:00"/>
    <x v="1"/>
    <x v="2"/>
    <x v="0"/>
    <x v="9"/>
    <n v="2"/>
    <n v="500"/>
    <n v="0"/>
    <n v="1000"/>
  </r>
  <r>
    <d v="2020-02-02T00:00:00"/>
    <x v="2"/>
    <x v="0"/>
    <x v="2"/>
    <x v="10"/>
    <n v="1"/>
    <n v="200"/>
    <n v="0"/>
    <n v="200"/>
  </r>
  <r>
    <d v="2020-02-03T00:00:00"/>
    <x v="0"/>
    <x v="1"/>
    <x v="1"/>
    <x v="15"/>
    <n v="2"/>
    <n v="60"/>
    <n v="0"/>
    <n v="120"/>
  </r>
  <r>
    <d v="2020-02-04T00:00:00"/>
    <x v="2"/>
    <x v="0"/>
    <x v="0"/>
    <x v="11"/>
    <n v="1"/>
    <n v="100"/>
    <n v="0"/>
    <n v="100"/>
  </r>
  <r>
    <d v="2020-02-04T00:00:00"/>
    <x v="0"/>
    <x v="1"/>
    <x v="2"/>
    <x v="26"/>
    <n v="2"/>
    <n v="25"/>
    <n v="10"/>
    <n v="40"/>
  </r>
  <r>
    <d v="2020-02-05T00:00:00"/>
    <x v="1"/>
    <x v="2"/>
    <x v="1"/>
    <x v="12"/>
    <n v="1"/>
    <n v="80"/>
    <n v="5"/>
    <n v="75"/>
  </r>
  <r>
    <d v="2020-02-05T00:00:00"/>
    <x v="2"/>
    <x v="0"/>
    <x v="2"/>
    <x v="38"/>
    <n v="1"/>
    <n v="600"/>
    <n v="20"/>
    <n v="580"/>
  </r>
  <r>
    <d v="2020-02-06T00:00:00"/>
    <x v="0"/>
    <x v="1"/>
    <x v="0"/>
    <x v="39"/>
    <n v="1"/>
    <n v="40"/>
    <n v="0"/>
    <n v="40"/>
  </r>
  <r>
    <d v="2020-02-06T00:00:00"/>
    <x v="1"/>
    <x v="2"/>
    <x v="2"/>
    <x v="4"/>
    <n v="1"/>
    <n v="250"/>
    <n v="0"/>
    <n v="250"/>
  </r>
  <r>
    <d v="2020-02-07T00:00:00"/>
    <x v="2"/>
    <x v="0"/>
    <x v="1"/>
    <x v="1"/>
    <n v="3"/>
    <n v="15"/>
    <n v="0"/>
    <n v="45"/>
  </r>
  <r>
    <d v="2020-02-07T00:00:00"/>
    <x v="0"/>
    <x v="1"/>
    <x v="2"/>
    <x v="40"/>
    <n v="1"/>
    <n v="30"/>
    <n v="5"/>
    <n v="25"/>
  </r>
  <r>
    <d v="2020-02-08T00:00:00"/>
    <x v="1"/>
    <x v="2"/>
    <x v="0"/>
    <x v="7"/>
    <n v="1"/>
    <n v="400"/>
    <n v="10"/>
    <n v="390"/>
  </r>
  <r>
    <d v="2020-02-08T00:00:00"/>
    <x v="2"/>
    <x v="0"/>
    <x v="2"/>
    <x v="30"/>
    <n v="1"/>
    <n v="150"/>
    <n v="0"/>
    <n v="150"/>
  </r>
  <r>
    <d v="2020-02-09T00:00:00"/>
    <x v="0"/>
    <x v="1"/>
    <x v="1"/>
    <x v="19"/>
    <n v="2"/>
    <n v="70"/>
    <n v="5"/>
    <n v="135"/>
  </r>
  <r>
    <d v="2020-02-09T00:00:00"/>
    <x v="1"/>
    <x v="2"/>
    <x v="2"/>
    <x v="2"/>
    <n v="1"/>
    <n v="1000"/>
    <n v="50"/>
    <n v="950"/>
  </r>
  <r>
    <d v="2020-02-10T00:00:00"/>
    <x v="2"/>
    <x v="0"/>
    <x v="0"/>
    <x v="41"/>
    <n v="2"/>
    <n v="20"/>
    <n v="0"/>
    <n v="40"/>
  </r>
  <r>
    <d v="2020-02-10T00:00:00"/>
    <x v="0"/>
    <x v="1"/>
    <x v="2"/>
    <x v="35"/>
    <n v="1"/>
    <n v="200"/>
    <n v="20"/>
    <n v="180"/>
  </r>
  <r>
    <d v="2020-02-11T00:00:00"/>
    <x v="1"/>
    <x v="2"/>
    <x v="1"/>
    <x v="42"/>
    <n v="1"/>
    <n v="200"/>
    <n v="0"/>
    <n v="200"/>
  </r>
  <r>
    <d v="2020-02-11T00:00:00"/>
    <x v="2"/>
    <x v="0"/>
    <x v="2"/>
    <x v="43"/>
    <n v="1"/>
    <n v="400"/>
    <n v="10"/>
    <n v="390"/>
  </r>
  <r>
    <d v="2020-02-12T00:00:00"/>
    <x v="0"/>
    <x v="1"/>
    <x v="0"/>
    <x v="44"/>
    <n v="1"/>
    <n v="60"/>
    <n v="5"/>
    <n v="55"/>
  </r>
  <r>
    <d v="2020-02-12T00:00:00"/>
    <x v="1"/>
    <x v="2"/>
    <x v="2"/>
    <x v="45"/>
    <n v="2"/>
    <n v="80"/>
    <n v="0"/>
    <n v="160"/>
  </r>
  <r>
    <d v="2020-02-13T00:00:00"/>
    <x v="2"/>
    <x v="0"/>
    <x v="1"/>
    <x v="15"/>
    <n v="1"/>
    <n v="50"/>
    <n v="0"/>
    <n v="50"/>
  </r>
  <r>
    <d v="2020-02-13T00:00:00"/>
    <x v="0"/>
    <x v="1"/>
    <x v="2"/>
    <x v="46"/>
    <n v="2"/>
    <n v="35"/>
    <n v="5"/>
    <n v="65"/>
  </r>
  <r>
    <d v="2020-02-14T00:00:00"/>
    <x v="1"/>
    <x v="2"/>
    <x v="0"/>
    <x v="47"/>
    <n v="1"/>
    <n v="120"/>
    <n v="0"/>
    <n v="120"/>
  </r>
  <r>
    <d v="2020-02-14T00:00:00"/>
    <x v="2"/>
    <x v="0"/>
    <x v="2"/>
    <x v="16"/>
    <n v="2"/>
    <n v="20"/>
    <n v="0"/>
    <n v="40"/>
  </r>
  <r>
    <d v="2020-02-15T00:00:00"/>
    <x v="0"/>
    <x v="1"/>
    <x v="1"/>
    <x v="8"/>
    <n v="1"/>
    <n v="150"/>
    <n v="20"/>
    <n v="130"/>
  </r>
  <r>
    <d v="2020-02-15T00:00:00"/>
    <x v="1"/>
    <x v="2"/>
    <x v="2"/>
    <x v="48"/>
    <n v="4"/>
    <n v="40"/>
    <n v="10"/>
    <n v="150"/>
  </r>
  <r>
    <d v="2020-02-16T00:00:00"/>
    <x v="2"/>
    <x v="0"/>
    <x v="0"/>
    <x v="49"/>
    <n v="1"/>
    <n v="300"/>
    <n v="0"/>
    <n v="300"/>
  </r>
  <r>
    <d v="2020-02-16T00:00:00"/>
    <x v="0"/>
    <x v="1"/>
    <x v="2"/>
    <x v="50"/>
    <n v="1"/>
    <n v="50"/>
    <n v="5"/>
    <n v="45"/>
  </r>
  <r>
    <d v="2020-02-17T00:00:00"/>
    <x v="1"/>
    <x v="2"/>
    <x v="1"/>
    <x v="51"/>
    <n v="2"/>
    <n v="80"/>
    <n v="10"/>
    <n v="150"/>
  </r>
  <r>
    <d v="2020-02-17T00:00:00"/>
    <x v="2"/>
    <x v="0"/>
    <x v="2"/>
    <x v="13"/>
    <n v="1"/>
    <n v="400"/>
    <n v="20"/>
    <n v="380"/>
  </r>
  <r>
    <d v="2020-02-18T00:00:00"/>
    <x v="0"/>
    <x v="1"/>
    <x v="0"/>
    <x v="52"/>
    <n v="1"/>
    <n v="80"/>
    <n v="0"/>
    <n v="80"/>
  </r>
  <r>
    <d v="2020-02-18T00:00:00"/>
    <x v="1"/>
    <x v="2"/>
    <x v="2"/>
    <x v="10"/>
    <n v="2"/>
    <n v="200"/>
    <n v="10"/>
    <n v="390"/>
  </r>
  <r>
    <d v="2020-02-19T00:00:00"/>
    <x v="2"/>
    <x v="0"/>
    <x v="1"/>
    <x v="21"/>
    <n v="1"/>
    <n v="150"/>
    <n v="0"/>
    <n v="150"/>
  </r>
  <r>
    <d v="2020-02-19T00:00:00"/>
    <x v="0"/>
    <x v="1"/>
    <x v="2"/>
    <x v="53"/>
    <n v="3"/>
    <n v="25"/>
    <n v="5"/>
    <n v="70"/>
  </r>
  <r>
    <d v="2020-02-20T00:00:00"/>
    <x v="1"/>
    <x v="2"/>
    <x v="0"/>
    <x v="3"/>
    <n v="1"/>
    <n v="1200"/>
    <n v="50"/>
    <n v="1150"/>
  </r>
  <r>
    <d v="2020-02-20T00:00:00"/>
    <x v="2"/>
    <x v="0"/>
    <x v="2"/>
    <x v="6"/>
    <n v="2"/>
    <n v="80"/>
    <n v="0"/>
    <n v="16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599CAE65-03D7-4B6E-968E-3EA0706EB164}" name="PivotTable2" cacheId="1"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location ref="X12:Y16" firstHeaderRow="1" firstDataRow="1" firstDataCol="1"/>
  <pivotFields count="8">
    <pivotField showAll="0">
      <items count="5">
        <item x="0"/>
        <item x="1"/>
        <item x="3"/>
        <item x="2"/>
        <item t="default"/>
      </items>
    </pivotField>
    <pivotField axis="axisRow" showAll="0">
      <items count="4">
        <item x="0"/>
        <item x="1"/>
        <item x="2"/>
        <item t="default"/>
      </items>
    </pivotField>
    <pivotField showAll="0">
      <items count="17">
        <item x="8"/>
        <item x="3"/>
        <item x="14"/>
        <item x="13"/>
        <item x="2"/>
        <item x="11"/>
        <item x="4"/>
        <item x="10"/>
        <item x="0"/>
        <item x="7"/>
        <item x="9"/>
        <item x="6"/>
        <item x="1"/>
        <item x="12"/>
        <item x="5"/>
        <item x="15"/>
        <item t="default"/>
      </items>
    </pivotField>
    <pivotField showAll="0"/>
    <pivotField showAll="0"/>
    <pivotField dataField="1" showAll="0"/>
    <pivotField showAll="0"/>
    <pivotField showAll="0"/>
  </pivotFields>
  <rowFields count="1">
    <field x="1"/>
  </rowFields>
  <rowItems count="4">
    <i>
      <x/>
    </i>
    <i>
      <x v="1"/>
    </i>
    <i>
      <x v="2"/>
    </i>
    <i t="grand">
      <x/>
    </i>
  </rowItems>
  <colItems count="1">
    <i/>
  </colItems>
  <dataFields count="1">
    <dataField name="Sum of Volume" fld="5"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24B1B653-67CD-4C5F-A1D8-06049F717A2B}" name="PivotTable1" cacheId="1"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location ref="X1:Y6" firstHeaderRow="1" firstDataRow="1" firstDataCol="1"/>
  <pivotFields count="8">
    <pivotField axis="axisRow" showAll="0">
      <items count="5">
        <item x="0"/>
        <item x="1"/>
        <item x="3"/>
        <item x="2"/>
        <item t="default"/>
      </items>
    </pivotField>
    <pivotField showAll="0"/>
    <pivotField showAll="0"/>
    <pivotField showAll="0"/>
    <pivotField showAll="0"/>
    <pivotField dataField="1" showAll="0"/>
    <pivotField showAll="0"/>
    <pivotField showAll="0"/>
  </pivotFields>
  <rowFields count="1">
    <field x="0"/>
  </rowFields>
  <rowItems count="5">
    <i>
      <x/>
    </i>
    <i>
      <x v="1"/>
    </i>
    <i>
      <x v="2"/>
    </i>
    <i>
      <x v="3"/>
    </i>
    <i t="grand">
      <x/>
    </i>
  </rowItems>
  <colItems count="1">
    <i/>
  </colItems>
  <dataFields count="1">
    <dataField name="Sum of Volume" fld="5"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BDAEDB64-5D8C-46A7-BA9B-242FCA59BCB3}" name="PivotTable1" cacheId="4"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chartFormat="1">
  <location ref="T1:X6" firstHeaderRow="1" firstDataRow="2" firstDataCol="1"/>
  <pivotFields count="9">
    <pivotField numFmtId="14" showAll="0"/>
    <pivotField axis="axisCol" showAll="0">
      <items count="4">
        <item x="2"/>
        <item x="1"/>
        <item x="0"/>
        <item t="default"/>
      </items>
    </pivotField>
    <pivotField axis="axisRow" showAll="0">
      <items count="4">
        <item x="2"/>
        <item x="0"/>
        <item x="1"/>
        <item t="default"/>
      </items>
    </pivotField>
    <pivotField showAll="0"/>
    <pivotField showAll="0"/>
    <pivotField showAll="0"/>
    <pivotField numFmtId="165" showAll="0"/>
    <pivotField numFmtId="165" showAll="0"/>
    <pivotField dataField="1" numFmtId="165" showAll="0"/>
  </pivotFields>
  <rowFields count="1">
    <field x="2"/>
  </rowFields>
  <rowItems count="4">
    <i>
      <x/>
    </i>
    <i>
      <x v="1"/>
    </i>
    <i>
      <x v="2"/>
    </i>
    <i t="grand">
      <x/>
    </i>
  </rowItems>
  <colFields count="1">
    <field x="1"/>
  </colFields>
  <colItems count="4">
    <i>
      <x/>
    </i>
    <i>
      <x v="1"/>
    </i>
    <i>
      <x v="2"/>
    </i>
    <i t="grand">
      <x/>
    </i>
  </colItems>
  <dataFields count="1">
    <dataField name="Sum of Sales Revenue" fld="8" baseField="0" baseItem="0"/>
  </dataFields>
  <formats count="10">
    <format dxfId="45">
      <pivotArea type="all" dataOnly="0" outline="0" fieldPosition="0"/>
    </format>
    <format dxfId="44">
      <pivotArea outline="0" collapsedLevelsAreSubtotals="1" fieldPosition="0"/>
    </format>
    <format dxfId="43">
      <pivotArea type="origin" dataOnly="0" labelOnly="1" outline="0" fieldPosition="0"/>
    </format>
    <format dxfId="42">
      <pivotArea field="1" type="button" dataOnly="0" labelOnly="1" outline="0" axis="axisCol" fieldPosition="0"/>
    </format>
    <format dxfId="41">
      <pivotArea type="topRight" dataOnly="0" labelOnly="1" outline="0" fieldPosition="0"/>
    </format>
    <format dxfId="40">
      <pivotArea field="2" type="button" dataOnly="0" labelOnly="1" outline="0" axis="axisRow" fieldPosition="0"/>
    </format>
    <format dxfId="39">
      <pivotArea dataOnly="0" labelOnly="1" fieldPosition="0">
        <references count="1">
          <reference field="2" count="0"/>
        </references>
      </pivotArea>
    </format>
    <format dxfId="38">
      <pivotArea dataOnly="0" labelOnly="1" grandRow="1" outline="0" fieldPosition="0"/>
    </format>
    <format dxfId="37">
      <pivotArea dataOnly="0" labelOnly="1" fieldPosition="0">
        <references count="1">
          <reference field="1" count="0"/>
        </references>
      </pivotArea>
    </format>
    <format dxfId="36">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62C59108-3CDB-454F-AE8F-DA6B84539856}" name="PivotTable2" cacheId="4"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chartFormat="1">
  <location ref="T10:U22" firstHeaderRow="1" firstDataRow="1" firstDataCol="1"/>
  <pivotFields count="9">
    <pivotField numFmtId="14" showAll="0"/>
    <pivotField axis="axisRow" showAll="0">
      <items count="4">
        <item x="2"/>
        <item x="1"/>
        <item x="0"/>
        <item t="default"/>
      </items>
    </pivotField>
    <pivotField axis="axisRow" showAll="0">
      <items count="4">
        <item x="2"/>
        <item x="0"/>
        <item x="1"/>
        <item t="default"/>
      </items>
    </pivotField>
    <pivotField showAll="0">
      <items count="4">
        <item x="1"/>
        <item x="0"/>
        <item x="2"/>
        <item t="default"/>
      </items>
    </pivotField>
    <pivotField showAll="0">
      <items count="55">
        <item x="31"/>
        <item x="28"/>
        <item x="23"/>
        <item x="34"/>
        <item x="47"/>
        <item x="7"/>
        <item x="10"/>
        <item x="36"/>
        <item x="42"/>
        <item x="48"/>
        <item x="13"/>
        <item x="46"/>
        <item x="8"/>
        <item x="29"/>
        <item x="44"/>
        <item x="37"/>
        <item x="11"/>
        <item x="21"/>
        <item x="27"/>
        <item x="6"/>
        <item x="3"/>
        <item x="38"/>
        <item x="30"/>
        <item x="22"/>
        <item x="45"/>
        <item x="15"/>
        <item x="26"/>
        <item x="16"/>
        <item x="40"/>
        <item x="25"/>
        <item x="35"/>
        <item x="24"/>
        <item x="12"/>
        <item x="51"/>
        <item x="17"/>
        <item x="49"/>
        <item x="0"/>
        <item x="32"/>
        <item x="2"/>
        <item x="43"/>
        <item x="18"/>
        <item x="5"/>
        <item x="19"/>
        <item x="4"/>
        <item x="9"/>
        <item x="53"/>
        <item x="1"/>
        <item x="14"/>
        <item x="20"/>
        <item x="33"/>
        <item x="50"/>
        <item x="52"/>
        <item x="41"/>
        <item x="39"/>
        <item t="default"/>
      </items>
    </pivotField>
    <pivotField showAll="0"/>
    <pivotField numFmtId="165" showAll="0"/>
    <pivotField numFmtId="165" showAll="0"/>
    <pivotField dataField="1" numFmtId="165" showAll="0"/>
  </pivotFields>
  <rowFields count="2">
    <field x="1"/>
    <field x="2"/>
  </rowFields>
  <rowItems count="12">
    <i>
      <x/>
    </i>
    <i r="1">
      <x/>
    </i>
    <i r="1">
      <x v="1"/>
    </i>
    <i r="1">
      <x v="2"/>
    </i>
    <i>
      <x v="1"/>
    </i>
    <i r="1">
      <x/>
    </i>
    <i r="1">
      <x v="1"/>
    </i>
    <i r="1">
      <x v="2"/>
    </i>
    <i>
      <x v="2"/>
    </i>
    <i r="1">
      <x v="1"/>
    </i>
    <i r="1">
      <x v="2"/>
    </i>
    <i t="grand">
      <x/>
    </i>
  </rowItems>
  <colItems count="1">
    <i/>
  </colItems>
  <dataFields count="1">
    <dataField name="Sum of Sales Revenue" fld="8" baseField="0" baseItem="0"/>
  </dataFields>
  <formats count="9">
    <format dxfId="54">
      <pivotArea type="all" dataOnly="0" outline="0" fieldPosition="0"/>
    </format>
    <format dxfId="53">
      <pivotArea outline="0" collapsedLevelsAreSubtotals="1" fieldPosition="0"/>
    </format>
    <format dxfId="52">
      <pivotArea field="1" type="button" dataOnly="0" labelOnly="1" outline="0" axis="axisRow" fieldPosition="0"/>
    </format>
    <format dxfId="51">
      <pivotArea dataOnly="0" labelOnly="1" fieldPosition="0">
        <references count="1">
          <reference field="1" count="0"/>
        </references>
      </pivotArea>
    </format>
    <format dxfId="50">
      <pivotArea dataOnly="0" labelOnly="1" grandRow="1" outline="0" fieldPosition="0"/>
    </format>
    <format dxfId="49">
      <pivotArea dataOnly="0" labelOnly="1" fieldPosition="0">
        <references count="2">
          <reference field="1" count="1" selected="0">
            <x v="0"/>
          </reference>
          <reference field="2" count="0"/>
        </references>
      </pivotArea>
    </format>
    <format dxfId="48">
      <pivotArea dataOnly="0" labelOnly="1" fieldPosition="0">
        <references count="2">
          <reference field="1" count="1" selected="0">
            <x v="1"/>
          </reference>
          <reference field="2" count="0"/>
        </references>
      </pivotArea>
    </format>
    <format dxfId="47">
      <pivotArea dataOnly="0" labelOnly="1" fieldPosition="0">
        <references count="2">
          <reference field="1" count="1" selected="0">
            <x v="2"/>
          </reference>
          <reference field="2" count="2">
            <x v="1"/>
            <x v="2"/>
          </reference>
        </references>
      </pivotArea>
    </format>
    <format dxfId="46">
      <pivotArea dataOnly="0" labelOnly="1" outline="0" axis="axisValues" fieldPosition="0"/>
    </format>
  </formats>
  <chartFormats count="1">
    <chartFormat chart="0"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06D4CB26-436A-48FC-86D0-2E86AA9181B1}" name="PivotTable3" cacheId="2"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chartFormat="1">
  <location ref="AF38:AH97" firstHeaderRow="0" firstDataRow="1" firstDataCol="1"/>
  <pivotFields count="16">
    <pivotField showAll="0"/>
    <pivotField axis="axisRow" numFmtId="14" showAll="0">
      <items count="15">
        <item x="0"/>
        <item x="1"/>
        <item x="2"/>
        <item x="3"/>
        <item x="4"/>
        <item x="5"/>
        <item x="6"/>
        <item x="7"/>
        <item x="8"/>
        <item x="9"/>
        <item x="10"/>
        <item x="11"/>
        <item x="12"/>
        <item x="13"/>
        <item t="default"/>
      </items>
    </pivotField>
    <pivotField showAll="0"/>
    <pivotField showAll="0"/>
    <pivotField showAll="0"/>
    <pivotField showAll="0"/>
    <pivotField showAll="0"/>
    <pivotField showAll="0"/>
    <pivotField showAll="0"/>
    <pivotField dataField="1" numFmtId="1" showAll="0"/>
    <pivotField dataField="1" numFmtId="1" showAll="0"/>
    <pivotField showAll="0"/>
    <pivotField numFmtId="1" showAll="0"/>
    <pivotField showAll="0"/>
    <pivotField showAll="0">
      <items count="7">
        <item sd="0" x="0"/>
        <item sd="0" x="1"/>
        <item sd="0" x="2"/>
        <item sd="0" x="3"/>
        <item sd="0" x="4"/>
        <item sd="0" x="5"/>
        <item t="default"/>
      </items>
    </pivotField>
    <pivotField axis="axisRow" showAll="0">
      <items count="8">
        <item sd="0" x="0"/>
        <item x="1"/>
        <item x="2"/>
        <item x="3"/>
        <item x="4"/>
        <item x="5"/>
        <item sd="0" x="6"/>
        <item t="default"/>
      </items>
    </pivotField>
  </pivotFields>
  <rowFields count="2">
    <field x="15"/>
    <field x="1"/>
  </rowFields>
  <rowItems count="59">
    <i>
      <x v="1"/>
    </i>
    <i r="1">
      <x v="1"/>
    </i>
    <i r="1">
      <x v="2"/>
    </i>
    <i r="1">
      <x v="3"/>
    </i>
    <i r="1">
      <x v="4"/>
    </i>
    <i r="1">
      <x v="5"/>
    </i>
    <i r="1">
      <x v="6"/>
    </i>
    <i r="1">
      <x v="7"/>
    </i>
    <i r="1">
      <x v="8"/>
    </i>
    <i r="1">
      <x v="9"/>
    </i>
    <i r="1">
      <x v="10"/>
    </i>
    <i r="1">
      <x v="11"/>
    </i>
    <i r="1">
      <x v="12"/>
    </i>
    <i>
      <x v="2"/>
    </i>
    <i r="1">
      <x v="1"/>
    </i>
    <i r="1">
      <x v="2"/>
    </i>
    <i r="1">
      <x v="3"/>
    </i>
    <i r="1">
      <x v="4"/>
    </i>
    <i r="1">
      <x v="5"/>
    </i>
    <i r="1">
      <x v="6"/>
    </i>
    <i r="1">
      <x v="7"/>
    </i>
    <i r="1">
      <x v="8"/>
    </i>
    <i r="1">
      <x v="9"/>
    </i>
    <i r="1">
      <x v="10"/>
    </i>
    <i r="1">
      <x v="11"/>
    </i>
    <i r="1">
      <x v="12"/>
    </i>
    <i>
      <x v="3"/>
    </i>
    <i r="1">
      <x v="1"/>
    </i>
    <i r="1">
      <x v="2"/>
    </i>
    <i r="1">
      <x v="3"/>
    </i>
    <i r="1">
      <x v="4"/>
    </i>
    <i r="1">
      <x v="5"/>
    </i>
    <i r="1">
      <x v="6"/>
    </i>
    <i r="1">
      <x v="7"/>
    </i>
    <i r="1">
      <x v="8"/>
    </i>
    <i r="1">
      <x v="9"/>
    </i>
    <i r="1">
      <x v="10"/>
    </i>
    <i r="1">
      <x v="11"/>
    </i>
    <i r="1">
      <x v="12"/>
    </i>
    <i>
      <x v="4"/>
    </i>
    <i r="1">
      <x v="1"/>
    </i>
    <i r="1">
      <x v="2"/>
    </i>
    <i r="1">
      <x v="3"/>
    </i>
    <i r="1">
      <x v="4"/>
    </i>
    <i r="1">
      <x v="5"/>
    </i>
    <i r="1">
      <x v="6"/>
    </i>
    <i r="1">
      <x v="7"/>
    </i>
    <i r="1">
      <x v="8"/>
    </i>
    <i r="1">
      <x v="9"/>
    </i>
    <i r="1">
      <x v="10"/>
    </i>
    <i r="1">
      <x v="11"/>
    </i>
    <i r="1">
      <x v="12"/>
    </i>
    <i>
      <x v="5"/>
    </i>
    <i r="1">
      <x v="1"/>
    </i>
    <i r="1">
      <x v="2"/>
    </i>
    <i r="1">
      <x v="3"/>
    </i>
    <i r="1">
      <x v="4"/>
    </i>
    <i r="1">
      <x v="5"/>
    </i>
    <i t="grand">
      <x/>
    </i>
  </rowItems>
  <colFields count="1">
    <field x="-2"/>
  </colFields>
  <colItems count="2">
    <i>
      <x/>
    </i>
    <i i="1">
      <x v="1"/>
    </i>
  </colItems>
  <dataFields count="2">
    <dataField name="Sum of Admin Costs" fld="10" baseField="0" baseItem="0"/>
    <dataField name="Sum of Project Cost" fld="9" baseField="0" baseItem="0"/>
  </dataFields>
  <chartFormats count="2">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CFB2273F-0DE2-4338-828B-D926E47A81EB}" name="PivotTable2" cacheId="2"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chartFormat="1">
  <location ref="AF29:AG34" firstHeaderRow="1" firstDataRow="1" firstDataCol="1"/>
  <pivotFields count="16">
    <pivotField showAll="0"/>
    <pivotField numFmtId="14" showAll="0">
      <items count="15">
        <item x="0"/>
        <item x="1"/>
        <item x="2"/>
        <item x="3"/>
        <item x="4"/>
        <item x="5"/>
        <item x="6"/>
        <item x="7"/>
        <item x="8"/>
        <item x="9"/>
        <item x="10"/>
        <item x="11"/>
        <item x="12"/>
        <item x="13"/>
        <item t="default"/>
      </items>
    </pivotField>
    <pivotField showAll="0"/>
    <pivotField axis="axisRow" showAll="0">
      <items count="5">
        <item x="1"/>
        <item x="0"/>
        <item x="3"/>
        <item x="2"/>
        <item t="default"/>
      </items>
    </pivotField>
    <pivotField showAll="0"/>
    <pivotField showAll="0"/>
    <pivotField showAll="0"/>
    <pivotField showAll="0"/>
    <pivotField dataField="1" showAll="0"/>
    <pivotField numFmtId="1" showAll="0"/>
    <pivotField numFmtId="1" showAll="0"/>
    <pivotField showAll="0"/>
    <pivotField numFmtId="1" showAll="0"/>
    <pivotField showAll="0"/>
    <pivotField showAll="0">
      <items count="7">
        <item x="0"/>
        <item x="1"/>
        <item x="2"/>
        <item x="3"/>
        <item x="4"/>
        <item x="5"/>
        <item t="default"/>
      </items>
    </pivotField>
    <pivotField showAll="0">
      <items count="8">
        <item x="0"/>
        <item x="1"/>
        <item x="2"/>
        <item x="3"/>
        <item x="4"/>
        <item x="5"/>
        <item x="6"/>
        <item t="default"/>
      </items>
    </pivotField>
  </pivotFields>
  <rowFields count="1">
    <field x="3"/>
  </rowFields>
  <rowItems count="5">
    <i>
      <x/>
    </i>
    <i>
      <x v="1"/>
    </i>
    <i>
      <x v="2"/>
    </i>
    <i>
      <x v="3"/>
    </i>
    <i t="grand">
      <x/>
    </i>
  </rowItems>
  <colItems count="1">
    <i/>
  </colItems>
  <dataFields count="1">
    <dataField name="Sum of Disbursed Amounts" fld="8" baseField="0" baseItem="0"/>
  </dataFields>
  <chartFormats count="5">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3" count="1" selected="0">
            <x v="0"/>
          </reference>
        </references>
      </pivotArea>
    </chartFormat>
    <chartFormat chart="0" format="2">
      <pivotArea type="data" outline="0" fieldPosition="0">
        <references count="2">
          <reference field="4294967294" count="1" selected="0">
            <x v="0"/>
          </reference>
          <reference field="3" count="1" selected="0">
            <x v="1"/>
          </reference>
        </references>
      </pivotArea>
    </chartFormat>
    <chartFormat chart="0" format="3">
      <pivotArea type="data" outline="0" fieldPosition="0">
        <references count="2">
          <reference field="4294967294" count="1" selected="0">
            <x v="0"/>
          </reference>
          <reference field="3" count="1" selected="0">
            <x v="2"/>
          </reference>
        </references>
      </pivotArea>
    </chartFormat>
    <chartFormat chart="0" format="4">
      <pivotArea type="data" outline="0" fieldPosition="0">
        <references count="2">
          <reference field="4294967294" count="1" selected="0">
            <x v="0"/>
          </reference>
          <reference field="3" count="1" selected="0">
            <x v="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2DDB9F4B-2D49-4609-A1A1-AFB4919F3C60}" name="PivotTable1" cacheId="2"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chartFormat="1">
  <location ref="AF17:AG26" firstHeaderRow="1" firstDataRow="1" firstDataCol="1"/>
  <pivotFields count="16">
    <pivotField showAll="0"/>
    <pivotField numFmtId="14" showAll="0">
      <items count="15">
        <item x="0"/>
        <item x="1"/>
        <item x="2"/>
        <item x="3"/>
        <item x="4"/>
        <item x="5"/>
        <item x="6"/>
        <item x="7"/>
        <item x="8"/>
        <item x="9"/>
        <item x="10"/>
        <item x="11"/>
        <item x="12"/>
        <item x="13"/>
        <item t="default"/>
      </items>
    </pivotField>
    <pivotField axis="axisRow" showAll="0">
      <items count="9">
        <item x="3"/>
        <item x="0"/>
        <item x="6"/>
        <item x="4"/>
        <item x="2"/>
        <item x="7"/>
        <item x="5"/>
        <item x="1"/>
        <item t="default"/>
      </items>
    </pivotField>
    <pivotField showAll="0">
      <items count="5">
        <item x="1"/>
        <item x="0"/>
        <item x="3"/>
        <item x="2"/>
        <item t="default"/>
      </items>
    </pivotField>
    <pivotField showAll="0">
      <items count="4">
        <item x="1"/>
        <item x="2"/>
        <item x="0"/>
        <item t="default"/>
      </items>
    </pivotField>
    <pivotField showAll="0">
      <items count="48">
        <item x="25"/>
        <item x="4"/>
        <item x="1"/>
        <item x="20"/>
        <item x="27"/>
        <item x="26"/>
        <item x="10"/>
        <item x="6"/>
        <item x="42"/>
        <item x="40"/>
        <item x="32"/>
        <item x="5"/>
        <item x="15"/>
        <item x="11"/>
        <item x="39"/>
        <item x="16"/>
        <item x="38"/>
        <item x="33"/>
        <item x="22"/>
        <item x="36"/>
        <item x="0"/>
        <item x="18"/>
        <item x="19"/>
        <item x="2"/>
        <item x="35"/>
        <item x="29"/>
        <item x="8"/>
        <item x="41"/>
        <item x="44"/>
        <item x="28"/>
        <item x="45"/>
        <item x="13"/>
        <item x="30"/>
        <item x="46"/>
        <item x="24"/>
        <item x="31"/>
        <item x="34"/>
        <item x="43"/>
        <item x="23"/>
        <item x="37"/>
        <item x="21"/>
        <item x="7"/>
        <item x="9"/>
        <item x="12"/>
        <item x="14"/>
        <item x="17"/>
        <item x="3"/>
        <item t="default"/>
      </items>
    </pivotField>
    <pivotField showAll="0"/>
    <pivotField dataField="1" showAll="0"/>
    <pivotField showAll="0"/>
    <pivotField numFmtId="1" showAll="0"/>
    <pivotField numFmtId="1" showAll="0"/>
    <pivotField showAll="0"/>
    <pivotField numFmtId="1" showAll="0"/>
    <pivotField showAll="0"/>
    <pivotField showAll="0">
      <items count="7">
        <item x="0"/>
        <item x="1"/>
        <item x="2"/>
        <item x="3"/>
        <item x="4"/>
        <item x="5"/>
        <item t="default"/>
      </items>
    </pivotField>
    <pivotField showAll="0">
      <items count="8">
        <item x="0"/>
        <item x="1"/>
        <item x="2"/>
        <item x="3"/>
        <item x="4"/>
        <item x="5"/>
        <item x="6"/>
        <item t="default"/>
      </items>
    </pivotField>
  </pivotFields>
  <rowFields count="1">
    <field x="2"/>
  </rowFields>
  <rowItems count="9">
    <i>
      <x/>
    </i>
    <i>
      <x v="1"/>
    </i>
    <i>
      <x v="2"/>
    </i>
    <i>
      <x v="3"/>
    </i>
    <i>
      <x v="4"/>
    </i>
    <i>
      <x v="5"/>
    </i>
    <i>
      <x v="6"/>
    </i>
    <i>
      <x v="7"/>
    </i>
    <i t="grand">
      <x/>
    </i>
  </rowItems>
  <colItems count="1">
    <i/>
  </colItems>
  <dataFields count="1">
    <dataField name="Sum of Budget" fld="7" baseField="2" baseItem="0"/>
  </dataFields>
  <formats count="1">
    <format dxfId="35">
      <pivotArea outline="0" collapsedLevelsAreSubtotals="1" fieldPosition="0"/>
    </format>
  </formats>
  <chartFormats count="1">
    <chartFormat chart="0"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32CE1B5B-1195-4132-86F9-3A830426E353}" name="PivotTable2" cacheId="3"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chartFormat="1">
  <location ref="P31:R38" firstHeaderRow="0" firstDataRow="1" firstDataCol="1"/>
  <pivotFields count="16">
    <pivotField showAll="0"/>
    <pivotField showAll="0"/>
    <pivotField showAll="0"/>
    <pivotField showAll="0"/>
    <pivotField axis="axisRow" showAll="0">
      <items count="7">
        <item x="1"/>
        <item x="0"/>
        <item x="4"/>
        <item x="5"/>
        <item x="3"/>
        <item x="2"/>
        <item t="default"/>
      </items>
    </pivotField>
    <pivotField numFmtId="14" showAll="0"/>
    <pivotField showAll="0">
      <items count="4">
        <item x="2"/>
        <item h="1" x="1"/>
        <item h="1" x="0"/>
        <item t="default"/>
      </items>
    </pivotField>
    <pivotField numFmtId="14" showAll="0"/>
    <pivotField showAll="0"/>
    <pivotField dataField="1" showAll="0"/>
    <pivotField dataField="1" showAll="0"/>
    <pivotField showAll="0"/>
    <pivotField showAll="0"/>
    <pivotField showAll="0"/>
    <pivotField showAll="0" defaultSubtotal="0"/>
    <pivotField showAll="0" defaultSubtotal="0"/>
  </pivotFields>
  <rowFields count="1">
    <field x="4"/>
  </rowFields>
  <rowItems count="7">
    <i>
      <x/>
    </i>
    <i>
      <x v="1"/>
    </i>
    <i>
      <x v="2"/>
    </i>
    <i>
      <x v="3"/>
    </i>
    <i>
      <x v="4"/>
    </i>
    <i>
      <x v="5"/>
    </i>
    <i t="grand">
      <x/>
    </i>
  </rowItems>
  <colFields count="1">
    <field x="-2"/>
  </colFields>
  <colItems count="2">
    <i>
      <x/>
    </i>
    <i i="1">
      <x v="1"/>
    </i>
  </colItems>
  <dataFields count="2">
    <dataField name="Sum of Disbursed Amount" fld="9" baseField="0" baseItem="0"/>
    <dataField name="Sum of Project Expenses" fld="10" baseField="0" baseItem="0"/>
  </dataFields>
  <chartFormats count="2">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62CFB1F4-C33A-44CF-833A-279D144A107B}" name="PivotTable1" cacheId="3"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chartFormat="7">
  <location ref="P11:Q21" firstHeaderRow="1" firstDataRow="1" firstDataCol="1"/>
  <pivotFields count="16">
    <pivotField showAll="0"/>
    <pivotField showAll="0"/>
    <pivotField showAll="0"/>
    <pivotField showAll="0"/>
    <pivotField showAll="0"/>
    <pivotField numFmtId="14" showAll="0"/>
    <pivotField showAll="0">
      <items count="4">
        <item x="2"/>
        <item x="1"/>
        <item x="0"/>
        <item t="default"/>
      </items>
    </pivotField>
    <pivotField numFmtId="14" showAll="0">
      <items count="15">
        <item x="0"/>
        <item x="1"/>
        <item x="2"/>
        <item x="3"/>
        <item x="4"/>
        <item x="5"/>
        <item x="6"/>
        <item x="7"/>
        <item x="8"/>
        <item x="9"/>
        <item x="10"/>
        <item x="11"/>
        <item x="12"/>
        <item x="13"/>
        <item t="default"/>
      </items>
    </pivotField>
    <pivotField showAll="0"/>
    <pivotField dataField="1" showAll="0"/>
    <pivotField showAll="0"/>
    <pivotField showAll="0"/>
    <pivotField showAll="0"/>
    <pivotField showAll="0"/>
    <pivotField showAll="0">
      <items count="7">
        <item sd="0" x="0"/>
        <item sd="0" x="1"/>
        <item sd="0" x="2"/>
        <item sd="0" x="3"/>
        <item sd="0" x="4"/>
        <item sd="0" x="5"/>
        <item t="default"/>
      </items>
    </pivotField>
    <pivotField axis="axisRow" showAll="0">
      <items count="12">
        <item sd="0" x="0"/>
        <item sd="0" x="1"/>
        <item sd="0" x="2"/>
        <item sd="0" x="3"/>
        <item sd="0" x="4"/>
        <item sd="0" x="5"/>
        <item sd="0" x="6"/>
        <item sd="0" x="7"/>
        <item sd="0" x="8"/>
        <item sd="0" x="9"/>
        <item sd="0" x="10"/>
        <item t="default"/>
      </items>
    </pivotField>
  </pivotFields>
  <rowFields count="1">
    <field x="15"/>
  </rowFields>
  <rowItems count="10">
    <i>
      <x v="1"/>
    </i>
    <i>
      <x v="2"/>
    </i>
    <i>
      <x v="3"/>
    </i>
    <i>
      <x v="4"/>
    </i>
    <i>
      <x v="5"/>
    </i>
    <i>
      <x v="6"/>
    </i>
    <i>
      <x v="7"/>
    </i>
    <i>
      <x v="8"/>
    </i>
    <i>
      <x v="9"/>
    </i>
    <i t="grand">
      <x/>
    </i>
  </rowItems>
  <colItems count="1">
    <i/>
  </colItems>
  <dataFields count="1">
    <dataField name="Sum of Disbursed Amount" fld="9" baseField="0" baseItem="0"/>
  </dataFields>
  <chartFormats count="1">
    <chartFormat chart="6"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 xr16:uid="{7BFD9CB0-12F9-4B6A-9E6E-6EC864DF1267}" autoFormatId="16" applyNumberFormats="0" applyBorderFormats="0" applyFontFormats="0" applyPatternFormats="0" applyAlignmentFormats="0" applyWidthHeightFormats="0">
  <queryTableRefresh nextId="3">
    <queryTableFields count="2">
      <queryTableField id="1" name="Product group" tableColumnId="1"/>
      <queryTableField id="2" name="volume" tableColumnId="2"/>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ExternalData_2" connectionId="2" xr16:uid="{DB28D455-E068-4C19-85C9-D44C3AF8C2EF}" autoFormatId="16" applyNumberFormats="0" applyBorderFormats="0" applyFontFormats="0" applyPatternFormats="0" applyAlignmentFormats="0" applyWidthHeightFormats="0">
  <queryTableRefresh nextId="3">
    <queryTableFields count="2">
      <queryTableField id="1" name="Type" tableColumnId="1"/>
      <queryTableField id="2" name="volume" tableColumnId="2"/>
    </queryTableFields>
  </queryTableRefresh>
</queryTable>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egion" xr10:uid="{C1ACA7D3-9E6F-468E-B31D-C70D56C1FE22}" sourceName="Region">
  <pivotTables>
    <pivotTable tabId="14" name="PivotTable2"/>
  </pivotTables>
  <data>
    <tabular pivotCacheId="719842465">
      <items count="3">
        <i x="2" s="1"/>
        <i x="1" s="1"/>
        <i x="0" s="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ustomer_Segment" xr10:uid="{9DA59A5D-04C9-41FF-B52D-34D77025CE01}" sourceName="Customer Segment">
  <pivotTables>
    <pivotTable tabId="14" name="PivotTable2"/>
  </pivotTables>
  <data>
    <tabular pivotCacheId="719842465">
      <items count="3">
        <i x="2" s="1"/>
        <i x="0" s="1"/>
        <i x="1" s="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roduct_Category" xr10:uid="{D1082A5F-4E07-432B-9EEE-0769ED80E375}" sourceName="Product Category">
  <pivotTables>
    <pivotTable tabId="14" name="PivotTable2"/>
  </pivotTables>
  <data>
    <tabular pivotCacheId="719842465">
      <items count="3">
        <i x="1" s="1"/>
        <i x="0" s="1"/>
        <i x="2" s="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egion1" xr10:uid="{B9EB973E-1448-4171-A0C5-A03DE9ECC50A}" sourceName=" Region">
  <extLst>
    <x:ext xmlns:x15="http://schemas.microsoft.com/office/spreadsheetml/2010/11/main" uri="{2F2917AC-EB37-4324-AD4E-5DD8C200BD13}">
      <x15:tableSlicerCache tableId="7" column="7"/>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Region" xr10:uid="{487549FB-E981-4317-8F93-C731462E2B1A}" cache="Slicer_Region" caption="Region" rowHeight="241300"/>
  <slicer name="Customer Segment" xr10:uid="{838DDB33-7FF3-4D0C-A420-373886C99CFE}" cache="Slicer_Customer_Segment" caption="Customer Segment" startItem="1" rowHeight="241300"/>
  <slicer name="Product Category" xr10:uid="{0EB4471F-5DCA-4358-81FD-E650E832EAD3}" cache="Slicer_Product_Category" caption="Product Category"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 Region" xr10:uid="{3F91C0D4-49A4-48B7-8935-CF192D7899EC}" cache="Slicer_Region1" caption=" Region" rowHeight="241300"/>
</slicers>
</file>

<file path=xl/tables/_rels/table2.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75E1486-B423-4C58-AE4D-6880C7C03AB8}" name="Table3" displayName="Table3" ref="B2:I15120" totalsRowShown="0">
  <autoFilter ref="B2:I15120" xr:uid="{975E1486-B423-4C58-AE4D-6880C7C03AB8}"/>
  <tableColumns count="8">
    <tableColumn id="1" xr3:uid="{E90364DF-2A86-48F9-890A-4FCE4FE2D6E3}" name="Year"/>
    <tableColumn id="2" xr3:uid="{5A4063F7-430C-44B9-965A-E8ED6A6F009E}" name="Type"/>
    <tableColumn id="3" xr3:uid="{67EECA67-5B01-49B6-B18F-8B24B3701988}" name="Product group"/>
    <tableColumn id="4" xr3:uid="{9A0C846E-4837-405D-97B0-B07C42F3A5D8}" name="Producer"/>
    <tableColumn id="5" xr3:uid="{EB2F7600-C7D7-4DE6-84A4-CE467A688773}" name="Code"/>
    <tableColumn id="6" xr3:uid="{EDED9479-2E93-49EC-B06F-B7040F4B5B3D}" name="Volume"/>
    <tableColumn id="7" xr3:uid="{3A1634E5-C556-415F-8A96-0ABA9001504C}" name="Unitary cost"/>
    <tableColumn id="8" xr3:uid="{4303C020-476A-4DCF-8362-12834500B5BC}" name="Unitary price"/>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313068F-0800-4CA1-9BEB-CFA83011B019}" name="Table3_2" displayName="Table3_2" ref="X37:Y54" tableType="queryTable" totalsRowCount="1">
  <autoFilter ref="X37:Y53" xr:uid="{0313068F-0800-4CA1-9BEB-CFA83011B019}"/>
  <tableColumns count="2">
    <tableColumn id="1" xr3:uid="{D8EA51EC-6D6B-4CF6-B86D-D5AD6147846C}" uniqueName="1" name="Product group" totalsRowLabel="Total" queryTableFieldId="1" dataDxfId="56"/>
    <tableColumn id="2" xr3:uid="{FB4F8097-C48E-491E-B9D9-3178E25825A2}" uniqueName="2" name="volume" totalsRowFunction="sum" queryTableFieldId="2"/>
  </tableColumns>
  <tableStyleInfo name="TableStyleMedium7"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A1B700C-F677-4ECC-82DE-87D63FF63D09}" name="Table3__2" displayName="Table3__2" ref="X20:Y24" tableType="queryTable" totalsRowCount="1">
  <autoFilter ref="X20:Y23" xr:uid="{0A1B700C-F677-4ECC-82DE-87D63FF63D09}"/>
  <tableColumns count="2">
    <tableColumn id="1" xr3:uid="{2BD6AC10-2343-4218-B02F-9D0567A67EB7}" uniqueName="1" name="Type" totalsRowLabel="Total" queryTableFieldId="1" dataDxfId="55"/>
    <tableColumn id="2" xr3:uid="{6F00AD9C-DBE0-463A-9608-BE833EFFD5AE}" uniqueName="2" name="volume" totalsRowFunction="sum" queryTableFieldId="2"/>
  </tableColumns>
  <tableStyleInfo name="TableStyleMedium7"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9060CB1-A475-4DDD-A7EB-9E4DDA4E1D66}" name="Table36" displayName="Table36" ref="A1:B10" totalsRowShown="0" headerRowDxfId="34" dataDxfId="33" tableBorderDxfId="32">
  <autoFilter ref="A1:B10" xr:uid="{E9060CB1-A475-4DDD-A7EB-9E4DDA4E1D66}"/>
  <tableColumns count="2">
    <tableColumn id="1" xr3:uid="{B1D53E26-0035-4B7E-ABDD-8F6FB2013A24}" name="Project" dataDxfId="31" dataCellStyle="Normal 2"/>
    <tableColumn id="2" xr3:uid="{2EF6F80B-131E-4D17-916E-C9B69218C1FC}" name="Project Focus" dataDxfId="30" dataCellStyle="Normal 2"/>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8FD367F-6461-4329-8B17-B60010431360}" name="Table27" displayName="Table27" ref="E1:G4501" totalsRowShown="0" headerRowDxfId="29" dataDxfId="28">
  <autoFilter ref="E1:G4501" xr:uid="{D8FD367F-6461-4329-8B17-B60010431360}"/>
  <tableColumns count="3">
    <tableColumn id="1" xr3:uid="{4CC1AEB0-580B-4D3B-8AD7-AC3E0DAC6F4D}" name="Projct ID" dataDxfId="27" dataCellStyle="Normal 2"/>
    <tableColumn id="2" xr3:uid="{F898995C-C86B-4E08-9781-C5149FE80C73}" name="Date" dataDxfId="26" dataCellStyle="Normal 2"/>
    <tableColumn id="3" xr3:uid="{FD4AF0BD-1F15-4F2B-88DD-2E2824F04556}" name="Disbursed Amount" dataDxfId="25" dataCellStyle="Comma 2"/>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72DA24A-E11A-492D-A7EB-3DB250E85512}" name="GK_PROJECTS" displayName="GK_PROJECTS" ref="J1:W6367" totalsRowShown="0" headerRowDxfId="24" dataDxfId="23" headerRowCellStyle="Normal 2" dataCellStyle="Normal 2">
  <autoFilter ref="J1:W6367" xr:uid="{772DA24A-E11A-492D-A7EB-3DB250E85512}"/>
  <tableColumns count="14">
    <tableColumn id="1" xr3:uid="{5F8B4B9D-593D-4D28-904A-21ACAF7F6731}" name="Project ID" dataDxfId="22" dataCellStyle="Normal 2"/>
    <tableColumn id="2" xr3:uid="{2B5495C1-098C-4B94-97F5-1E5E02DD13E4}" name="Date" dataDxfId="21" dataCellStyle="Normal 2"/>
    <tableColumn id="3" xr3:uid="{EC535CA7-3CDD-4079-9DE1-6F243C56E522}" name="Project" dataDxfId="20" dataCellStyle="Normal 2"/>
    <tableColumn id="4" xr3:uid="{CB607442-A7E7-4555-9164-7FF8B30DFEAA}" name="Project Focus" dataDxfId="19" dataCellStyle="Normal 2">
      <calculatedColumnFormula>INDEX($A:$B,MATCH($L2,$A:$A,0),2)</calculatedColumnFormula>
    </tableColumn>
    <tableColumn id="5" xr3:uid="{2551B767-397A-440E-A498-6FA44066219E}" name="Financier" dataDxfId="18" dataCellStyle="Normal 2"/>
    <tableColumn id="6" xr3:uid="{1C3D12C8-9825-4FC1-AD90-EE1E33A783CF}" name="County" dataDxfId="17" dataCellStyle="Normal 2"/>
    <tableColumn id="7" xr3:uid="{4A39D2A4-ABAC-422B-8561-02183E0E22AD}" name="Household Impacted" dataDxfId="16" dataCellStyle="Normal 2"/>
    <tableColumn id="8" xr3:uid="{3F8FEFD6-AE06-4A43-935F-ADB93A411FB6}" name="Budget" dataDxfId="15" dataCellStyle="Normal 2"/>
    <tableColumn id="9" xr3:uid="{FCB724EF-5A7C-4D24-BC9D-68028F515D2D}" name="Disbursed Amounts" dataDxfId="14" dataCellStyle="Normal 2">
      <calculatedColumnFormula>_xlfn.XLOOKUP($J2,$E:$E,$G:$G,0,0,1)</calculatedColumnFormula>
    </tableColumn>
    <tableColumn id="10" xr3:uid="{B4E550EB-A8C9-4D40-BDBC-49C3E70916AF}" name="Project Cost" dataDxfId="13" dataCellStyle="Normal 2"/>
    <tableColumn id="11" xr3:uid="{B4870A07-7DD2-4743-B28E-713917361F78}" name="Admin Costs" dataDxfId="12" dataCellStyle="Normal 2"/>
    <tableColumn id="12" xr3:uid="{A468BC3C-7E84-41CA-9AA1-E0C62F1E10F6}" name="Disbursment Balance" dataDxfId="11" dataCellStyle="Normal 2">
      <calculatedColumnFormula>Q2-R2</calculatedColumnFormula>
    </tableColumn>
    <tableColumn id="13" xr3:uid="{D829E716-111C-4921-8B82-B0AFF9E3A826}" name="Project variance" dataDxfId="10" dataCellStyle="Normal 2">
      <calculatedColumnFormula>Q2-(S2+T2)</calculatedColumnFormula>
    </tableColumn>
    <tableColumn id="14" xr3:uid="{5A7FE72A-BF4A-4AFC-BD06-83CA3E7672E3}" name="Var Status" dataDxfId="9" dataCellStyle="Normal 2">
      <calculatedColumnFormula>IF(V2&gt;=0,"Favourable","Adverse")</calculatedColumnFormula>
    </tableColumn>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D27BC86F-D317-4976-AC8B-BE8EDE12AC1A}" name="Table7" displayName="Table7" ref="A1:N228" totalsRowShown="0" headerRowDxfId="8">
  <autoFilter ref="A1:N228" xr:uid="{D27BC86F-D317-4976-AC8B-BE8EDE12AC1A}"/>
  <tableColumns count="14">
    <tableColumn id="1" xr3:uid="{4DCBF3F0-1CA4-4FA7-BFE5-FD47E72732A4}" name="County Name"/>
    <tableColumn id="2" xr3:uid="{630B86D9-A500-4324-B785-5B7E781E6932}" name="County Id"/>
    <tableColumn id="3" xr3:uid="{CF9195EF-28F1-481F-8432-4B3C436C5359}" name="Loan Serial"/>
    <tableColumn id="4" xr3:uid="{E04FFFC0-49D2-424D-A5B7-AFB3000C5C2C}" name="Loan Type"/>
    <tableColumn id="5" xr3:uid="{24936554-98AC-476D-9CAB-3700DA3D2B52}" name="Sector "/>
    <tableColumn id="6" xr3:uid="{265E3DCB-D874-4CFF-8A00-2F1A3079DAF8}" name=" Approval_Date " dataDxfId="7"/>
    <tableColumn id="7" xr3:uid="{F3B7E283-AC0A-4EBF-BF2E-AC6294EEFE46}" name=" Region"/>
    <tableColumn id="8" xr3:uid="{28D51B36-F4BD-4665-8BF8-42BD2C7F4137}" name="Project Start_Date" dataDxfId="6"/>
    <tableColumn id="9" xr3:uid="{DE868E9A-A32D-4313-9707-22633B9EEDC8}" name="Approved Amount"/>
    <tableColumn id="10" xr3:uid="{EE948E9B-0A09-48DC-8637-BCA2FC29DCA7}" name="Disbursed Amount"/>
    <tableColumn id="11" xr3:uid="{482011BB-D149-4AD4-87DC-99C98FD74DAA}" name="Project Expenses"/>
    <tableColumn id="12" xr3:uid="{105FC50A-D27B-4CB2-879D-5460DBE5E6FE}" name="Pending  Disbursment">
      <calculatedColumnFormula>I2-J2</calculatedColumnFormula>
    </tableColumn>
    <tableColumn id="13" xr3:uid="{97E78B29-0367-4BAE-A755-2E21E7695059}" name="Surplus / Deficit">
      <calculatedColumnFormula>J2-K2</calculatedColumnFormula>
    </tableColumn>
    <tableColumn id="14" xr3:uid="{616099A4-E8DD-4F06-8916-8BFF9CCB1209}" name="Spending Status">
      <calculatedColumnFormula>IF(M2&gt;0,"Surplus","Deficit")</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table" Target="../tables/table3.xml"/><Relationship Id="rId5" Type="http://schemas.openxmlformats.org/officeDocument/2006/relationships/table" Target="../tables/table2.xml"/><Relationship Id="rId4"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ivotTable" Target="../pivotTables/pivotTable9.xml"/><Relationship Id="rId1" Type="http://schemas.openxmlformats.org/officeDocument/2006/relationships/pivotTable" Target="../pivotTables/pivotTable8.xml"/><Relationship Id="rId6" Type="http://schemas.microsoft.com/office/2007/relationships/slicer" Target="../slicers/slicer2.xml"/><Relationship Id="rId5" Type="http://schemas.openxmlformats.org/officeDocument/2006/relationships/table" Target="../tables/table7.xml"/><Relationship Id="rId4" Type="http://schemas.openxmlformats.org/officeDocument/2006/relationships/drawing" Target="../drawings/drawing3.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pivotTable" Target="../pivotTables/pivotTable4.xml"/><Relationship Id="rId1" Type="http://schemas.openxmlformats.org/officeDocument/2006/relationships/pivotTable" Target="../pivotTables/pivotTable3.xml"/><Relationship Id="rId5" Type="http://schemas.microsoft.com/office/2007/relationships/slicer" Target="../slicers/slicer1.xml"/><Relationship Id="rId4"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pivotTable" Target="../pivotTables/pivotTable7.xml"/><Relationship Id="rId7" Type="http://schemas.openxmlformats.org/officeDocument/2006/relationships/table" Target="../tables/table5.xml"/><Relationship Id="rId2" Type="http://schemas.openxmlformats.org/officeDocument/2006/relationships/pivotTable" Target="../pivotTables/pivotTable6.xml"/><Relationship Id="rId1" Type="http://schemas.openxmlformats.org/officeDocument/2006/relationships/pivotTable" Target="../pivotTables/pivotTable5.xml"/><Relationship Id="rId6" Type="http://schemas.openxmlformats.org/officeDocument/2006/relationships/table" Target="../tables/table4.xml"/><Relationship Id="rId5" Type="http://schemas.openxmlformats.org/officeDocument/2006/relationships/drawing" Target="../drawings/drawing2.xml"/><Relationship Id="rId4"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5C5B7-D23F-4035-AE52-F43A60513C38}">
  <dimension ref="B1:AC15121"/>
  <sheetViews>
    <sheetView zoomScaleNormal="100" zoomScaleSheetLayoutView="100" workbookViewId="0">
      <selection activeCell="B3" sqref="B3"/>
    </sheetView>
  </sheetViews>
  <sheetFormatPr defaultColWidth="9.140625" defaultRowHeight="15" x14ac:dyDescent="0.25"/>
  <cols>
    <col min="1" max="1" width="2" style="18" customWidth="1"/>
    <col min="2" max="2" width="16.85546875" style="18" bestFit="1" customWidth="1"/>
    <col min="3" max="3" width="16.5703125" style="18" bestFit="1" customWidth="1"/>
    <col min="4" max="5" width="18.85546875" style="18" bestFit="1" customWidth="1"/>
    <col min="6" max="6" width="9.140625" style="18"/>
    <col min="7" max="7" width="13.5703125" style="18" bestFit="1" customWidth="1"/>
    <col min="8" max="8" width="13.7109375" style="18" customWidth="1"/>
    <col min="9" max="9" width="14.5703125" style="18" customWidth="1"/>
    <col min="10" max="10" width="9.140625" style="18"/>
    <col min="11" max="11" width="12.28515625" style="18" bestFit="1" customWidth="1"/>
    <col min="12" max="12" width="14.28515625" style="18" bestFit="1" customWidth="1"/>
    <col min="13" max="14" width="9.140625" style="18"/>
    <col min="15" max="15" width="14.28515625" style="18" bestFit="1" customWidth="1"/>
    <col min="16" max="16" width="9.140625" style="18"/>
    <col min="17" max="17" width="18.85546875" style="18" bestFit="1" customWidth="1"/>
    <col min="18" max="23" width="9.140625" style="18"/>
    <col min="24" max="24" width="18.7109375" style="18" bestFit="1" customWidth="1"/>
    <col min="25" max="25" width="14.7109375" style="18" bestFit="1" customWidth="1"/>
    <col min="26" max="27" width="8" style="18" bestFit="1" customWidth="1"/>
    <col min="28" max="28" width="9.5703125" style="18" bestFit="1" customWidth="1"/>
    <col min="29" max="29" width="11.28515625" style="18" bestFit="1" customWidth="1"/>
    <col min="30" max="16384" width="9.140625" style="18"/>
  </cols>
  <sheetData>
    <row r="1" spans="2:29" x14ac:dyDescent="0.25">
      <c r="O1" s="18" t="s">
        <v>15193</v>
      </c>
      <c r="X1" s="33" t="s">
        <v>14377</v>
      </c>
      <c r="Y1" t="s">
        <v>15194</v>
      </c>
      <c r="Z1"/>
    </row>
    <row r="2" spans="2:29" x14ac:dyDescent="0.25">
      <c r="B2" s="18" t="s">
        <v>0</v>
      </c>
      <c r="C2" s="18" t="s">
        <v>1</v>
      </c>
      <c r="D2" s="18" t="s">
        <v>2</v>
      </c>
      <c r="E2" s="18" t="s">
        <v>3</v>
      </c>
      <c r="F2" s="18" t="s">
        <v>4</v>
      </c>
      <c r="G2" s="18" t="s">
        <v>5</v>
      </c>
      <c r="H2" s="18" t="s">
        <v>6</v>
      </c>
      <c r="I2" s="18" t="s">
        <v>7</v>
      </c>
      <c r="N2" s="18" t="s">
        <v>0</v>
      </c>
      <c r="O2" s="18" t="s">
        <v>15191</v>
      </c>
      <c r="Q2" s="18" t="s">
        <v>2</v>
      </c>
      <c r="R2" s="18">
        <v>2011</v>
      </c>
      <c r="S2" s="18">
        <v>2012</v>
      </c>
      <c r="T2" s="18">
        <v>2013</v>
      </c>
      <c r="U2" s="18" t="s">
        <v>3839</v>
      </c>
      <c r="X2" s="32">
        <v>2011</v>
      </c>
      <c r="Y2" s="86">
        <v>5008164</v>
      </c>
      <c r="Z2"/>
    </row>
    <row r="3" spans="2:29" x14ac:dyDescent="0.25">
      <c r="B3" s="18">
        <v>2011</v>
      </c>
      <c r="C3" s="18" t="s">
        <v>8</v>
      </c>
      <c r="D3" s="18" t="s">
        <v>9</v>
      </c>
      <c r="E3" s="18" t="s">
        <v>10</v>
      </c>
      <c r="F3" s="18" t="s">
        <v>11</v>
      </c>
      <c r="G3" s="18">
        <v>4836</v>
      </c>
      <c r="H3" s="18">
        <v>0.74</v>
      </c>
      <c r="I3" s="18">
        <v>0.96</v>
      </c>
      <c r="N3" s="18">
        <v>2011</v>
      </c>
      <c r="O3" s="18">
        <f>SUMIFS($G$3:$G$15120,$B$3:$B$15120,N3)</f>
        <v>5008164</v>
      </c>
      <c r="Q3" s="18" t="s">
        <v>9</v>
      </c>
      <c r="R3" s="18">
        <f>SUMIFS($G$3:$G$15120,$D$3:$D$15120,$Q3,$B$3:$B$15120,R$2)</f>
        <v>560892</v>
      </c>
      <c r="S3" s="18">
        <f>SUMIFS($G$3:$G$15120,$D$3:$D$15120,$Q3,$B$3:$B$15120,S$2)</f>
        <v>0</v>
      </c>
      <c r="T3" s="18">
        <f>SUMIFS($G$3:$G$15120,$D$3:$D$15120,$Q3,$B$3:$B$15120,T$2)</f>
        <v>0</v>
      </c>
      <c r="U3" s="18">
        <f>SUMIFS($G$3:$G$15120,$D$3:$D$15120,$Q3,$B$3:$B$15120,U$2)</f>
        <v>0</v>
      </c>
      <c r="X3" s="32">
        <v>2012</v>
      </c>
      <c r="Y3" s="86">
        <v>5323600</v>
      </c>
      <c r="Z3"/>
    </row>
    <row r="4" spans="2:29" x14ac:dyDescent="0.25">
      <c r="B4" s="18">
        <v>2011</v>
      </c>
      <c r="C4" s="18" t="s">
        <v>8</v>
      </c>
      <c r="D4" s="18" t="s">
        <v>9</v>
      </c>
      <c r="E4" s="18" t="s">
        <v>10</v>
      </c>
      <c r="F4" s="18" t="s">
        <v>12</v>
      </c>
      <c r="G4" s="18">
        <v>5928</v>
      </c>
      <c r="H4" s="18">
        <v>0.95</v>
      </c>
      <c r="I4" s="18">
        <v>0.99</v>
      </c>
      <c r="N4" s="18">
        <v>2012</v>
      </c>
      <c r="O4" s="18">
        <f t="shared" ref="O4:O6" si="0">SUMIFS($G$3:$G$15120,$B$3:$B$15120,N4)</f>
        <v>5323600</v>
      </c>
      <c r="Q4" s="18" t="s">
        <v>90</v>
      </c>
      <c r="R4" s="18">
        <f t="shared" ref="R4:U18" si="1">SUMIFS($G$3:$G$15120,$D$3:$D$15120,$Q4,$B$3:$B$15120,R$2)</f>
        <v>67992</v>
      </c>
      <c r="S4" s="18">
        <f t="shared" si="1"/>
        <v>69576</v>
      </c>
      <c r="T4" s="18">
        <f t="shared" si="1"/>
        <v>70932</v>
      </c>
      <c r="U4" s="18">
        <f t="shared" si="1"/>
        <v>72072</v>
      </c>
      <c r="X4" s="32">
        <v>2013</v>
      </c>
      <c r="Y4" s="86">
        <v>5630664</v>
      </c>
      <c r="Z4"/>
    </row>
    <row r="5" spans="2:29" x14ac:dyDescent="0.25">
      <c r="B5" s="18">
        <v>2011</v>
      </c>
      <c r="C5" s="18" t="s">
        <v>8</v>
      </c>
      <c r="D5" s="18" t="s">
        <v>9</v>
      </c>
      <c r="E5" s="18" t="s">
        <v>10</v>
      </c>
      <c r="F5" s="18" t="s">
        <v>13</v>
      </c>
      <c r="G5" s="18">
        <v>5712</v>
      </c>
      <c r="H5" s="18">
        <v>0.89</v>
      </c>
      <c r="I5" s="18">
        <v>0.97</v>
      </c>
      <c r="K5" s="18" t="s">
        <v>15192</v>
      </c>
      <c r="L5" s="18">
        <f>SUM(G3:G15120)</f>
        <v>21727288</v>
      </c>
      <c r="N5" s="18" t="s">
        <v>3839</v>
      </c>
      <c r="O5" s="18">
        <f t="shared" si="0"/>
        <v>5764860</v>
      </c>
      <c r="Q5" s="18" t="s">
        <v>94</v>
      </c>
      <c r="R5" s="18">
        <f t="shared" si="1"/>
        <v>1878156</v>
      </c>
      <c r="S5" s="18">
        <f t="shared" si="1"/>
        <v>2513844</v>
      </c>
      <c r="T5" s="18">
        <f t="shared" si="1"/>
        <v>2566308</v>
      </c>
      <c r="U5" s="18">
        <f t="shared" si="1"/>
        <v>2716272</v>
      </c>
      <c r="X5" s="32" t="s">
        <v>3839</v>
      </c>
      <c r="Y5" s="86">
        <v>5764860</v>
      </c>
      <c r="Z5"/>
    </row>
    <row r="6" spans="2:29" x14ac:dyDescent="0.25">
      <c r="B6" s="18">
        <v>2011</v>
      </c>
      <c r="C6" s="18" t="s">
        <v>8</v>
      </c>
      <c r="D6" s="18" t="s">
        <v>9</v>
      </c>
      <c r="E6" s="18" t="s">
        <v>10</v>
      </c>
      <c r="F6" s="18" t="s">
        <v>14</v>
      </c>
      <c r="G6" s="18">
        <v>4872</v>
      </c>
      <c r="H6" s="18">
        <v>0.62</v>
      </c>
      <c r="I6" s="18">
        <v>0.9</v>
      </c>
      <c r="N6" s="18">
        <v>2013</v>
      </c>
      <c r="O6" s="18">
        <f t="shared" si="0"/>
        <v>5630664</v>
      </c>
      <c r="Q6" s="18" t="s">
        <v>160</v>
      </c>
      <c r="R6" s="18">
        <f t="shared" si="1"/>
        <v>39624</v>
      </c>
      <c r="S6" s="18">
        <f t="shared" si="1"/>
        <v>53608</v>
      </c>
      <c r="T6" s="18">
        <f t="shared" si="1"/>
        <v>52200</v>
      </c>
      <c r="U6" s="18">
        <f t="shared" si="1"/>
        <v>22944</v>
      </c>
      <c r="X6" s="32" t="s">
        <v>14378</v>
      </c>
      <c r="Y6" s="86">
        <v>21727288</v>
      </c>
      <c r="Z6"/>
    </row>
    <row r="7" spans="2:29" x14ac:dyDescent="0.25">
      <c r="B7" s="18">
        <v>2011</v>
      </c>
      <c r="C7" s="18" t="s">
        <v>8</v>
      </c>
      <c r="D7" s="18" t="s">
        <v>9</v>
      </c>
      <c r="E7" s="18" t="s">
        <v>10</v>
      </c>
      <c r="F7" s="18" t="s">
        <v>15</v>
      </c>
      <c r="G7" s="18">
        <v>6228</v>
      </c>
      <c r="H7" s="18">
        <v>0.65</v>
      </c>
      <c r="I7" s="18">
        <v>1.07</v>
      </c>
      <c r="O7" s="18">
        <f>SUM(O3:O6)</f>
        <v>21727288</v>
      </c>
      <c r="Q7" s="18" t="s">
        <v>164</v>
      </c>
      <c r="R7" s="18">
        <f t="shared" si="1"/>
        <v>143052</v>
      </c>
      <c r="S7" s="18">
        <f t="shared" si="1"/>
        <v>144972</v>
      </c>
      <c r="T7" s="18">
        <f t="shared" si="1"/>
        <v>165888</v>
      </c>
      <c r="U7" s="18">
        <f t="shared" si="1"/>
        <v>163884</v>
      </c>
      <c r="X7"/>
      <c r="Y7"/>
      <c r="Z7"/>
    </row>
    <row r="8" spans="2:29" x14ac:dyDescent="0.25">
      <c r="B8" s="18">
        <v>2011</v>
      </c>
      <c r="C8" s="18" t="s">
        <v>8</v>
      </c>
      <c r="D8" s="18" t="s">
        <v>9</v>
      </c>
      <c r="E8" s="18" t="s">
        <v>10</v>
      </c>
      <c r="F8" s="18" t="s">
        <v>16</v>
      </c>
      <c r="G8" s="18">
        <v>9588</v>
      </c>
      <c r="H8" s="18">
        <v>0.92</v>
      </c>
      <c r="I8" s="18">
        <v>1.01</v>
      </c>
      <c r="Q8" s="18" t="s">
        <v>205</v>
      </c>
      <c r="R8" s="18">
        <f t="shared" si="1"/>
        <v>230316</v>
      </c>
      <c r="S8" s="18">
        <f t="shared" si="1"/>
        <v>241908</v>
      </c>
      <c r="T8" s="18">
        <f t="shared" si="1"/>
        <v>246624</v>
      </c>
      <c r="U8" s="18">
        <f t="shared" si="1"/>
        <v>250212</v>
      </c>
      <c r="X8"/>
      <c r="Y8"/>
      <c r="Z8"/>
    </row>
    <row r="9" spans="2:29" x14ac:dyDescent="0.25">
      <c r="B9" s="18">
        <v>2011</v>
      </c>
      <c r="C9" s="18" t="s">
        <v>8</v>
      </c>
      <c r="D9" s="18" t="s">
        <v>9</v>
      </c>
      <c r="E9" s="18" t="s">
        <v>10</v>
      </c>
      <c r="F9" s="18" t="s">
        <v>17</v>
      </c>
      <c r="G9" s="18">
        <v>7836</v>
      </c>
      <c r="H9" s="18">
        <v>1.19</v>
      </c>
      <c r="I9" s="18">
        <v>0.96</v>
      </c>
      <c r="Q9" s="18" t="s">
        <v>266</v>
      </c>
      <c r="R9" s="18">
        <f t="shared" si="1"/>
        <v>562044</v>
      </c>
      <c r="S9" s="18">
        <f t="shared" si="1"/>
        <v>575136</v>
      </c>
      <c r="T9" s="18">
        <f t="shared" si="1"/>
        <v>602364</v>
      </c>
      <c r="U9" s="18">
        <f t="shared" si="1"/>
        <v>640212</v>
      </c>
      <c r="X9"/>
      <c r="Y9"/>
      <c r="Z9"/>
    </row>
    <row r="10" spans="2:29" x14ac:dyDescent="0.25">
      <c r="B10" s="18">
        <v>2011</v>
      </c>
      <c r="C10" s="18" t="s">
        <v>8</v>
      </c>
      <c r="D10" s="18" t="s">
        <v>9</v>
      </c>
      <c r="E10" s="18" t="s">
        <v>10</v>
      </c>
      <c r="F10" s="18" t="s">
        <v>18</v>
      </c>
      <c r="G10" s="18">
        <v>7560</v>
      </c>
      <c r="H10" s="18">
        <v>1.02</v>
      </c>
      <c r="I10" s="18">
        <v>1.0900000000000001</v>
      </c>
      <c r="M10" s="18">
        <f>SUM(R3:U18)</f>
        <v>21727288</v>
      </c>
      <c r="Q10" s="18" t="s">
        <v>277</v>
      </c>
      <c r="R10" s="18">
        <f t="shared" si="1"/>
        <v>541932</v>
      </c>
      <c r="S10" s="18">
        <f t="shared" si="1"/>
        <v>603456</v>
      </c>
      <c r="T10" s="18">
        <f t="shared" si="1"/>
        <v>671616</v>
      </c>
      <c r="U10" s="18">
        <f t="shared" si="1"/>
        <v>682692</v>
      </c>
      <c r="X10"/>
      <c r="Y10"/>
      <c r="Z10"/>
    </row>
    <row r="11" spans="2:29" x14ac:dyDescent="0.25">
      <c r="B11" s="18">
        <v>2011</v>
      </c>
      <c r="C11" s="18" t="s">
        <v>8</v>
      </c>
      <c r="D11" s="18" t="s">
        <v>9</v>
      </c>
      <c r="E11" s="18" t="s">
        <v>10</v>
      </c>
      <c r="F11" s="18" t="s">
        <v>19</v>
      </c>
      <c r="G11" s="18">
        <v>8556</v>
      </c>
      <c r="H11" s="18">
        <v>0.99</v>
      </c>
      <c r="I11" s="18">
        <v>1.1000000000000001</v>
      </c>
      <c r="Q11" s="18" t="s">
        <v>920</v>
      </c>
      <c r="R11" s="18">
        <f t="shared" si="1"/>
        <v>222612</v>
      </c>
      <c r="S11" s="18">
        <f t="shared" si="1"/>
        <v>315756</v>
      </c>
      <c r="T11" s="18">
        <f t="shared" si="1"/>
        <v>384504</v>
      </c>
      <c r="U11" s="18">
        <f t="shared" si="1"/>
        <v>294168</v>
      </c>
      <c r="X11"/>
      <c r="Y11"/>
      <c r="Z11"/>
    </row>
    <row r="12" spans="2:29" x14ac:dyDescent="0.25">
      <c r="B12" s="18">
        <v>2011</v>
      </c>
      <c r="C12" s="18" t="s">
        <v>8</v>
      </c>
      <c r="D12" s="18" t="s">
        <v>9</v>
      </c>
      <c r="E12" s="18" t="s">
        <v>10</v>
      </c>
      <c r="F12" s="18" t="s">
        <v>20</v>
      </c>
      <c r="G12" s="18">
        <v>9024</v>
      </c>
      <c r="H12" s="18">
        <v>0.51</v>
      </c>
      <c r="I12" s="18">
        <v>1.1499999999999999</v>
      </c>
      <c r="Q12" s="18" t="s">
        <v>1347</v>
      </c>
      <c r="R12" s="18">
        <f t="shared" si="1"/>
        <v>88080</v>
      </c>
      <c r="S12" s="18">
        <f t="shared" si="1"/>
        <v>90144</v>
      </c>
      <c r="T12" s="18">
        <f t="shared" si="1"/>
        <v>91968</v>
      </c>
      <c r="U12" s="18">
        <f t="shared" si="1"/>
        <v>100608</v>
      </c>
      <c r="X12" s="33" t="s">
        <v>14377</v>
      </c>
      <c r="Y12" t="s">
        <v>15194</v>
      </c>
      <c r="Z12"/>
      <c r="AA12"/>
      <c r="AB12"/>
      <c r="AC12"/>
    </row>
    <row r="13" spans="2:29" x14ac:dyDescent="0.25">
      <c r="B13" s="18">
        <v>2011</v>
      </c>
      <c r="C13" s="18" t="s">
        <v>8</v>
      </c>
      <c r="D13" s="18" t="s">
        <v>9</v>
      </c>
      <c r="E13" s="18" t="s">
        <v>10</v>
      </c>
      <c r="F13" s="18" t="s">
        <v>21</v>
      </c>
      <c r="G13" s="18">
        <v>7260</v>
      </c>
      <c r="H13" s="18">
        <v>1.04</v>
      </c>
      <c r="I13" s="18">
        <v>0.98</v>
      </c>
      <c r="Q13" s="18" t="s">
        <v>1573</v>
      </c>
      <c r="R13" s="18">
        <f t="shared" si="1"/>
        <v>85692</v>
      </c>
      <c r="S13" s="18">
        <f t="shared" si="1"/>
        <v>88404</v>
      </c>
      <c r="T13" s="18">
        <f t="shared" si="1"/>
        <v>90132</v>
      </c>
      <c r="U13" s="18">
        <f t="shared" si="1"/>
        <v>91188</v>
      </c>
      <c r="X13" s="32" t="s">
        <v>8</v>
      </c>
      <c r="Y13" s="86">
        <v>19252324</v>
      </c>
      <c r="Z13"/>
      <c r="AA13"/>
      <c r="AB13"/>
      <c r="AC13"/>
    </row>
    <row r="14" spans="2:29" x14ac:dyDescent="0.25">
      <c r="B14" s="18">
        <v>2011</v>
      </c>
      <c r="C14" s="18" t="s">
        <v>8</v>
      </c>
      <c r="D14" s="18" t="s">
        <v>9</v>
      </c>
      <c r="E14" s="18" t="s">
        <v>10</v>
      </c>
      <c r="F14" s="18" t="s">
        <v>22</v>
      </c>
      <c r="G14" s="18">
        <v>9456</v>
      </c>
      <c r="H14" s="18">
        <v>0.85</v>
      </c>
      <c r="I14" s="18">
        <v>1.17</v>
      </c>
      <c r="Q14" s="18" t="s">
        <v>1821</v>
      </c>
      <c r="R14" s="18">
        <f t="shared" si="1"/>
        <v>33456</v>
      </c>
      <c r="S14" s="18">
        <f t="shared" si="1"/>
        <v>39552</v>
      </c>
      <c r="T14" s="18">
        <f t="shared" si="1"/>
        <v>44256</v>
      </c>
      <c r="U14" s="18">
        <f t="shared" si="1"/>
        <v>43188</v>
      </c>
      <c r="X14" s="32" t="s">
        <v>2415</v>
      </c>
      <c r="Y14" s="86">
        <v>925464</v>
      </c>
      <c r="Z14"/>
      <c r="AA14"/>
      <c r="AB14"/>
      <c r="AC14"/>
    </row>
    <row r="15" spans="2:29" x14ac:dyDescent="0.25">
      <c r="B15" s="18">
        <v>2011</v>
      </c>
      <c r="C15" s="18" t="s">
        <v>8</v>
      </c>
      <c r="D15" s="18" t="s">
        <v>9</v>
      </c>
      <c r="E15" s="18" t="s">
        <v>10</v>
      </c>
      <c r="F15" s="18" t="s">
        <v>23</v>
      </c>
      <c r="G15" s="18">
        <v>7488</v>
      </c>
      <c r="H15" s="18">
        <v>1.19</v>
      </c>
      <c r="I15" s="18">
        <v>0.91</v>
      </c>
      <c r="Q15" s="18" t="s">
        <v>2416</v>
      </c>
      <c r="R15" s="18">
        <f t="shared" si="1"/>
        <v>42756</v>
      </c>
      <c r="S15" s="18">
        <f t="shared" si="1"/>
        <v>44700</v>
      </c>
      <c r="T15" s="18">
        <f t="shared" si="1"/>
        <v>45036</v>
      </c>
      <c r="U15" s="18">
        <f t="shared" si="1"/>
        <v>46044</v>
      </c>
      <c r="X15" s="32" t="s">
        <v>2754</v>
      </c>
      <c r="Y15" s="86">
        <v>1549500</v>
      </c>
      <c r="Z15"/>
      <c r="AA15"/>
      <c r="AB15"/>
      <c r="AC15"/>
    </row>
    <row r="16" spans="2:29" x14ac:dyDescent="0.25">
      <c r="B16" s="18">
        <v>2011</v>
      </c>
      <c r="C16" s="18" t="s">
        <v>8</v>
      </c>
      <c r="D16" s="18" t="s">
        <v>9</v>
      </c>
      <c r="E16" s="18" t="s">
        <v>10</v>
      </c>
      <c r="F16" s="18" t="s">
        <v>24</v>
      </c>
      <c r="G16" s="18">
        <v>7176</v>
      </c>
      <c r="H16" s="18">
        <v>0.56000000000000005</v>
      </c>
      <c r="I16" s="18">
        <v>1.1299999999999999</v>
      </c>
      <c r="Q16" s="18" t="s">
        <v>2477</v>
      </c>
      <c r="R16" s="18">
        <f t="shared" si="1"/>
        <v>40656</v>
      </c>
      <c r="S16" s="18">
        <f t="shared" si="1"/>
        <v>37776</v>
      </c>
      <c r="T16" s="18">
        <f t="shared" si="1"/>
        <v>43692</v>
      </c>
      <c r="U16" s="18">
        <f t="shared" si="1"/>
        <v>42888</v>
      </c>
      <c r="X16" s="32" t="s">
        <v>14378</v>
      </c>
      <c r="Y16" s="86">
        <v>21727288</v>
      </c>
      <c r="Z16"/>
      <c r="AA16"/>
      <c r="AB16"/>
      <c r="AC16"/>
    </row>
    <row r="17" spans="2:29" x14ac:dyDescent="0.25">
      <c r="B17" s="18">
        <v>2011</v>
      </c>
      <c r="C17" s="18" t="s">
        <v>8</v>
      </c>
      <c r="D17" s="18" t="s">
        <v>9</v>
      </c>
      <c r="E17" s="18" t="s">
        <v>10</v>
      </c>
      <c r="F17" s="18" t="s">
        <v>25</v>
      </c>
      <c r="G17" s="18">
        <v>7140</v>
      </c>
      <c r="H17" s="18">
        <v>0.72</v>
      </c>
      <c r="I17" s="18">
        <v>0.91</v>
      </c>
      <c r="Q17" s="18" t="s">
        <v>2511</v>
      </c>
      <c r="R17" s="18">
        <f t="shared" si="1"/>
        <v>125700</v>
      </c>
      <c r="S17" s="18">
        <f t="shared" si="1"/>
        <v>126996</v>
      </c>
      <c r="T17" s="18">
        <f t="shared" si="1"/>
        <v>150924</v>
      </c>
      <c r="U17" s="18">
        <f t="shared" si="1"/>
        <v>178296</v>
      </c>
      <c r="X17"/>
      <c r="Y17"/>
      <c r="Z17"/>
      <c r="AA17"/>
      <c r="AB17"/>
      <c r="AC17"/>
    </row>
    <row r="18" spans="2:29" x14ac:dyDescent="0.25">
      <c r="B18" s="18">
        <v>2011</v>
      </c>
      <c r="C18" s="18" t="s">
        <v>8</v>
      </c>
      <c r="D18" s="18" t="s">
        <v>9</v>
      </c>
      <c r="E18" s="18" t="s">
        <v>10</v>
      </c>
      <c r="F18" s="18" t="s">
        <v>26</v>
      </c>
      <c r="G18" s="18">
        <v>6996</v>
      </c>
      <c r="H18" s="18">
        <v>1.2</v>
      </c>
      <c r="I18" s="18">
        <v>0.94</v>
      </c>
      <c r="Q18" s="18" t="s">
        <v>2756</v>
      </c>
      <c r="R18" s="18">
        <f t="shared" si="1"/>
        <v>345204</v>
      </c>
      <c r="S18" s="18">
        <f t="shared" si="1"/>
        <v>377772</v>
      </c>
      <c r="T18" s="18">
        <f t="shared" si="1"/>
        <v>404220</v>
      </c>
      <c r="U18" s="18">
        <f t="shared" si="1"/>
        <v>420192</v>
      </c>
      <c r="X18"/>
      <c r="Y18"/>
      <c r="Z18"/>
      <c r="AA18"/>
      <c r="AB18"/>
      <c r="AC18"/>
    </row>
    <row r="19" spans="2:29" x14ac:dyDescent="0.25">
      <c r="B19" s="18">
        <v>2011</v>
      </c>
      <c r="C19" s="18" t="s">
        <v>8</v>
      </c>
      <c r="D19" s="18" t="s">
        <v>9</v>
      </c>
      <c r="E19" s="18" t="s">
        <v>10</v>
      </c>
      <c r="F19" s="18" t="s">
        <v>27</v>
      </c>
      <c r="G19" s="18">
        <v>4836</v>
      </c>
      <c r="H19" s="18">
        <v>1.18</v>
      </c>
      <c r="I19" s="18">
        <v>0.96</v>
      </c>
      <c r="Q19"/>
      <c r="X19"/>
      <c r="Y19"/>
      <c r="Z19"/>
      <c r="AA19"/>
      <c r="AB19"/>
      <c r="AC19"/>
    </row>
    <row r="20" spans="2:29" x14ac:dyDescent="0.25">
      <c r="B20" s="18">
        <v>2011</v>
      </c>
      <c r="C20" s="18" t="s">
        <v>8</v>
      </c>
      <c r="D20" s="18" t="s">
        <v>9</v>
      </c>
      <c r="E20" s="18" t="s">
        <v>10</v>
      </c>
      <c r="F20" s="18" t="s">
        <v>28</v>
      </c>
      <c r="G20" s="18">
        <v>8868</v>
      </c>
      <c r="H20" s="18">
        <v>0.5</v>
      </c>
      <c r="I20" s="18">
        <v>1.01</v>
      </c>
      <c r="Q20"/>
      <c r="X20" t="s">
        <v>1</v>
      </c>
      <c r="Y20" t="s">
        <v>15191</v>
      </c>
      <c r="Z20"/>
      <c r="AA20"/>
      <c r="AB20"/>
      <c r="AC20"/>
    </row>
    <row r="21" spans="2:29" x14ac:dyDescent="0.25">
      <c r="B21" s="18">
        <v>2011</v>
      </c>
      <c r="C21" s="18" t="s">
        <v>8</v>
      </c>
      <c r="D21" s="18" t="s">
        <v>9</v>
      </c>
      <c r="E21" s="18" t="s">
        <v>10</v>
      </c>
      <c r="F21" s="18" t="s">
        <v>29</v>
      </c>
      <c r="G21" s="18">
        <v>5424</v>
      </c>
      <c r="H21" s="18">
        <v>0.82</v>
      </c>
      <c r="I21" s="18">
        <v>1.1100000000000001</v>
      </c>
      <c r="Q21"/>
      <c r="X21" s="86" t="s">
        <v>8</v>
      </c>
      <c r="Y21" s="18">
        <v>19252324</v>
      </c>
      <c r="Z21"/>
      <c r="AA21"/>
      <c r="AB21"/>
      <c r="AC21"/>
    </row>
    <row r="22" spans="2:29" x14ac:dyDescent="0.25">
      <c r="B22" s="18">
        <v>2011</v>
      </c>
      <c r="C22" s="18" t="s">
        <v>8</v>
      </c>
      <c r="D22" s="18" t="s">
        <v>9</v>
      </c>
      <c r="E22" s="18" t="s">
        <v>10</v>
      </c>
      <c r="F22" s="18" t="s">
        <v>30</v>
      </c>
      <c r="G22" s="18">
        <v>6864</v>
      </c>
      <c r="H22" s="18">
        <v>0.86</v>
      </c>
      <c r="I22" s="18">
        <v>0.95</v>
      </c>
      <c r="Q22"/>
      <c r="X22" s="86" t="s">
        <v>2415</v>
      </c>
      <c r="Y22" s="18">
        <v>925464</v>
      </c>
      <c r="Z22"/>
      <c r="AA22"/>
      <c r="AB22"/>
      <c r="AC22"/>
    </row>
    <row r="23" spans="2:29" x14ac:dyDescent="0.25">
      <c r="B23" s="18">
        <v>2011</v>
      </c>
      <c r="C23" s="18" t="s">
        <v>8</v>
      </c>
      <c r="D23" s="18" t="s">
        <v>9</v>
      </c>
      <c r="E23" s="18" t="s">
        <v>10</v>
      </c>
      <c r="F23" s="18" t="s">
        <v>31</v>
      </c>
      <c r="G23" s="18">
        <v>8784</v>
      </c>
      <c r="H23" s="18">
        <v>1.05</v>
      </c>
      <c r="I23" s="18">
        <v>0.99</v>
      </c>
      <c r="Q23"/>
      <c r="X23" s="86" t="s">
        <v>2754</v>
      </c>
      <c r="Y23" s="18">
        <v>1549500</v>
      </c>
      <c r="Z23"/>
      <c r="AA23"/>
      <c r="AB23"/>
      <c r="AC23"/>
    </row>
    <row r="24" spans="2:29" x14ac:dyDescent="0.25">
      <c r="B24" s="18">
        <v>2011</v>
      </c>
      <c r="C24" s="18" t="s">
        <v>8</v>
      </c>
      <c r="D24" s="18" t="s">
        <v>9</v>
      </c>
      <c r="E24" s="18" t="s">
        <v>10</v>
      </c>
      <c r="F24" s="18" t="s">
        <v>32</v>
      </c>
      <c r="G24" s="18">
        <v>6780</v>
      </c>
      <c r="H24" s="18">
        <v>0.55000000000000004</v>
      </c>
      <c r="I24" s="18">
        <v>1.02</v>
      </c>
      <c r="Q24"/>
      <c r="X24" t="s">
        <v>15195</v>
      </c>
      <c r="Y24" s="18">
        <f>SUBTOTAL(109,Table3__2[volume])</f>
        <v>21727288</v>
      </c>
      <c r="Z24"/>
      <c r="AA24"/>
      <c r="AB24"/>
      <c r="AC24"/>
    </row>
    <row r="25" spans="2:29" x14ac:dyDescent="0.25">
      <c r="B25" s="18">
        <v>2011</v>
      </c>
      <c r="C25" s="18" t="s">
        <v>8</v>
      </c>
      <c r="D25" s="18" t="s">
        <v>9</v>
      </c>
      <c r="E25" s="18" t="s">
        <v>10</v>
      </c>
      <c r="F25" s="18" t="s">
        <v>33</v>
      </c>
      <c r="G25" s="18">
        <v>5292</v>
      </c>
      <c r="H25" s="18">
        <v>0.51</v>
      </c>
      <c r="I25" s="18">
        <v>1.1299999999999999</v>
      </c>
      <c r="Q25"/>
      <c r="X25"/>
      <c r="Y25"/>
      <c r="Z25"/>
      <c r="AA25"/>
      <c r="AB25"/>
      <c r="AC25"/>
    </row>
    <row r="26" spans="2:29" x14ac:dyDescent="0.25">
      <c r="B26" s="18">
        <v>2011</v>
      </c>
      <c r="C26" s="18" t="s">
        <v>8</v>
      </c>
      <c r="D26" s="18" t="s">
        <v>9</v>
      </c>
      <c r="E26" s="18" t="s">
        <v>10</v>
      </c>
      <c r="F26" s="18" t="s">
        <v>34</v>
      </c>
      <c r="G26" s="18">
        <v>6768</v>
      </c>
      <c r="H26" s="18">
        <v>1.1200000000000001</v>
      </c>
      <c r="I26" s="18">
        <v>0.94</v>
      </c>
      <c r="Q26"/>
      <c r="X26"/>
      <c r="Y26"/>
      <c r="Z26"/>
      <c r="AA26"/>
      <c r="AB26"/>
      <c r="AC26"/>
    </row>
    <row r="27" spans="2:29" x14ac:dyDescent="0.25">
      <c r="B27" s="18">
        <v>2011</v>
      </c>
      <c r="C27" s="18" t="s">
        <v>8</v>
      </c>
      <c r="D27" s="18" t="s">
        <v>9</v>
      </c>
      <c r="E27" s="18" t="s">
        <v>10</v>
      </c>
      <c r="F27" s="18" t="s">
        <v>35</v>
      </c>
      <c r="G27" s="18">
        <v>5940</v>
      </c>
      <c r="H27" s="18">
        <v>0.84</v>
      </c>
      <c r="I27" s="18">
        <v>1.18</v>
      </c>
      <c r="Q27"/>
      <c r="X27"/>
      <c r="Y27"/>
      <c r="Z27"/>
      <c r="AA27"/>
      <c r="AB27"/>
      <c r="AC27"/>
    </row>
    <row r="28" spans="2:29" x14ac:dyDescent="0.25">
      <c r="B28" s="18">
        <v>2011</v>
      </c>
      <c r="C28" s="18" t="s">
        <v>8</v>
      </c>
      <c r="D28" s="18" t="s">
        <v>9</v>
      </c>
      <c r="E28" s="18" t="s">
        <v>10</v>
      </c>
      <c r="F28" s="18" t="s">
        <v>36</v>
      </c>
      <c r="G28" s="18">
        <v>4932</v>
      </c>
      <c r="H28" s="18">
        <v>0.48</v>
      </c>
      <c r="I28" s="18">
        <v>1.1499999999999999</v>
      </c>
      <c r="Q28"/>
      <c r="X28"/>
      <c r="Y28"/>
      <c r="Z28"/>
      <c r="AA28"/>
      <c r="AB28"/>
      <c r="AC28"/>
    </row>
    <row r="29" spans="2:29" x14ac:dyDescent="0.25">
      <c r="B29" s="18">
        <v>2011</v>
      </c>
      <c r="C29" s="18" t="s">
        <v>8</v>
      </c>
      <c r="D29" s="18" t="s">
        <v>9</v>
      </c>
      <c r="E29" s="18" t="s">
        <v>10</v>
      </c>
      <c r="F29" s="18" t="s">
        <v>37</v>
      </c>
      <c r="G29" s="18">
        <v>9084</v>
      </c>
      <c r="H29" s="18">
        <v>0.44</v>
      </c>
      <c r="I29" s="18">
        <v>0.9</v>
      </c>
      <c r="Q29"/>
      <c r="X29"/>
      <c r="Y29"/>
      <c r="Z29"/>
      <c r="AA29"/>
      <c r="AB29"/>
      <c r="AC29"/>
    </row>
    <row r="30" spans="2:29" x14ac:dyDescent="0.25">
      <c r="B30" s="18">
        <v>2011</v>
      </c>
      <c r="C30" s="18" t="s">
        <v>8</v>
      </c>
      <c r="D30" s="18" t="s">
        <v>9</v>
      </c>
      <c r="E30" s="18" t="s">
        <v>10</v>
      </c>
      <c r="F30" s="18" t="s">
        <v>38</v>
      </c>
      <c r="G30" s="18">
        <v>5580</v>
      </c>
      <c r="H30" s="18">
        <v>0.63</v>
      </c>
      <c r="I30" s="18">
        <v>1</v>
      </c>
      <c r="Q30"/>
      <c r="X30"/>
      <c r="Y30"/>
      <c r="AA30"/>
      <c r="AB30"/>
      <c r="AC30"/>
    </row>
    <row r="31" spans="2:29" x14ac:dyDescent="0.25">
      <c r="B31" s="18">
        <v>2011</v>
      </c>
      <c r="C31" s="18" t="s">
        <v>8</v>
      </c>
      <c r="D31" s="18" t="s">
        <v>9</v>
      </c>
      <c r="E31" s="18" t="s">
        <v>10</v>
      </c>
      <c r="F31" s="18" t="s">
        <v>39</v>
      </c>
      <c r="G31" s="18">
        <v>5460</v>
      </c>
      <c r="H31" s="18">
        <v>0.71</v>
      </c>
      <c r="I31" s="18">
        <v>0.95</v>
      </c>
      <c r="Q31"/>
      <c r="X31"/>
    </row>
    <row r="32" spans="2:29" x14ac:dyDescent="0.25">
      <c r="B32" s="18">
        <v>2011</v>
      </c>
      <c r="C32" s="18" t="s">
        <v>8</v>
      </c>
      <c r="D32" s="18" t="s">
        <v>9</v>
      </c>
      <c r="E32" s="18" t="s">
        <v>10</v>
      </c>
      <c r="F32" s="18" t="s">
        <v>40</v>
      </c>
      <c r="G32" s="18">
        <v>6480</v>
      </c>
      <c r="H32" s="18">
        <v>0.53</v>
      </c>
      <c r="I32" s="18">
        <v>1.1399999999999999</v>
      </c>
      <c r="Q32"/>
      <c r="X32"/>
    </row>
    <row r="33" spans="2:25" x14ac:dyDescent="0.25">
      <c r="B33" s="18">
        <v>2011</v>
      </c>
      <c r="C33" s="18" t="s">
        <v>8</v>
      </c>
      <c r="D33" s="18" t="s">
        <v>9</v>
      </c>
      <c r="E33" s="18" t="s">
        <v>10</v>
      </c>
      <c r="F33" s="18" t="s">
        <v>41</v>
      </c>
      <c r="G33" s="18">
        <v>6660</v>
      </c>
      <c r="H33" s="18">
        <v>0.74</v>
      </c>
      <c r="I33" s="18">
        <v>1.08</v>
      </c>
      <c r="Q33"/>
      <c r="X33"/>
    </row>
    <row r="34" spans="2:25" x14ac:dyDescent="0.25">
      <c r="B34" s="18">
        <v>2011</v>
      </c>
      <c r="C34" s="18" t="s">
        <v>8</v>
      </c>
      <c r="D34" s="18" t="s">
        <v>9</v>
      </c>
      <c r="E34" s="18" t="s">
        <v>10</v>
      </c>
      <c r="F34" s="18" t="s">
        <v>42</v>
      </c>
      <c r="G34" s="18">
        <v>7332</v>
      </c>
      <c r="H34" s="18">
        <v>0.78</v>
      </c>
      <c r="I34" s="18">
        <v>1.2</v>
      </c>
      <c r="Q34"/>
      <c r="X34"/>
    </row>
    <row r="35" spans="2:25" x14ac:dyDescent="0.25">
      <c r="B35" s="18">
        <v>2011</v>
      </c>
      <c r="C35" s="18" t="s">
        <v>8</v>
      </c>
      <c r="D35" s="18" t="s">
        <v>9</v>
      </c>
      <c r="E35" s="18" t="s">
        <v>10</v>
      </c>
      <c r="F35" s="18" t="s">
        <v>43</v>
      </c>
      <c r="G35" s="18">
        <v>6480</v>
      </c>
      <c r="H35" s="18">
        <v>0.68</v>
      </c>
      <c r="I35" s="18">
        <v>1.07</v>
      </c>
      <c r="Q35"/>
      <c r="X35"/>
      <c r="Y35"/>
    </row>
    <row r="36" spans="2:25" x14ac:dyDescent="0.25">
      <c r="B36" s="18">
        <v>2011</v>
      </c>
      <c r="C36" s="18" t="s">
        <v>8</v>
      </c>
      <c r="D36" s="18" t="s">
        <v>9</v>
      </c>
      <c r="E36" s="18" t="s">
        <v>10</v>
      </c>
      <c r="F36" s="18" t="s">
        <v>44</v>
      </c>
      <c r="G36" s="18">
        <v>7908</v>
      </c>
      <c r="H36" s="18">
        <v>0.46</v>
      </c>
      <c r="I36" s="18">
        <v>0.99</v>
      </c>
      <c r="Q36"/>
      <c r="X36"/>
      <c r="Y36"/>
    </row>
    <row r="37" spans="2:25" x14ac:dyDescent="0.25">
      <c r="B37" s="18">
        <v>2011</v>
      </c>
      <c r="C37" s="18" t="s">
        <v>8</v>
      </c>
      <c r="D37" s="18" t="s">
        <v>9</v>
      </c>
      <c r="E37" s="18" t="s">
        <v>10</v>
      </c>
      <c r="F37" s="18" t="s">
        <v>45</v>
      </c>
      <c r="G37" s="18">
        <v>9348</v>
      </c>
      <c r="H37" s="18">
        <v>0.5</v>
      </c>
      <c r="I37" s="18">
        <v>0.98</v>
      </c>
      <c r="Q37"/>
      <c r="X37" t="s">
        <v>2</v>
      </c>
      <c r="Y37" t="s">
        <v>15191</v>
      </c>
    </row>
    <row r="38" spans="2:25" x14ac:dyDescent="0.25">
      <c r="B38" s="18">
        <v>2011</v>
      </c>
      <c r="C38" s="18" t="s">
        <v>8</v>
      </c>
      <c r="D38" s="18" t="s">
        <v>9</v>
      </c>
      <c r="E38" s="18" t="s">
        <v>10</v>
      </c>
      <c r="F38" s="18" t="s">
        <v>46</v>
      </c>
      <c r="G38" s="18">
        <v>4992</v>
      </c>
      <c r="H38" s="18">
        <v>0.64</v>
      </c>
      <c r="I38" s="18">
        <v>0.98</v>
      </c>
      <c r="Q38"/>
      <c r="X38" s="86" t="s">
        <v>9</v>
      </c>
      <c r="Y38" s="18">
        <v>560892</v>
      </c>
    </row>
    <row r="39" spans="2:25" x14ac:dyDescent="0.25">
      <c r="B39" s="18">
        <v>2011</v>
      </c>
      <c r="C39" s="18" t="s">
        <v>8</v>
      </c>
      <c r="D39" s="18" t="s">
        <v>9</v>
      </c>
      <c r="E39" s="18" t="s">
        <v>10</v>
      </c>
      <c r="F39" s="18" t="s">
        <v>47</v>
      </c>
      <c r="G39" s="18">
        <v>7956</v>
      </c>
      <c r="H39" s="18">
        <v>0.88</v>
      </c>
      <c r="I39" s="18">
        <v>0.94</v>
      </c>
      <c r="Q39"/>
      <c r="X39" s="86" t="s">
        <v>90</v>
      </c>
      <c r="Y39" s="18">
        <v>280572</v>
      </c>
    </row>
    <row r="40" spans="2:25" x14ac:dyDescent="0.25">
      <c r="B40" s="18">
        <v>2011</v>
      </c>
      <c r="C40" s="18" t="s">
        <v>8</v>
      </c>
      <c r="D40" s="18" t="s">
        <v>9</v>
      </c>
      <c r="E40" s="18" t="s">
        <v>10</v>
      </c>
      <c r="F40" s="18" t="s">
        <v>48</v>
      </c>
      <c r="G40" s="18">
        <v>6348</v>
      </c>
      <c r="H40" s="18">
        <v>0.56000000000000005</v>
      </c>
      <c r="I40" s="18">
        <v>1.1599999999999999</v>
      </c>
      <c r="Q40"/>
      <c r="X40" s="86" t="s">
        <v>94</v>
      </c>
      <c r="Y40" s="18">
        <v>9674580</v>
      </c>
    </row>
    <row r="41" spans="2:25" x14ac:dyDescent="0.25">
      <c r="B41" s="18">
        <v>2011</v>
      </c>
      <c r="C41" s="18" t="s">
        <v>8</v>
      </c>
      <c r="D41" s="18" t="s">
        <v>9</v>
      </c>
      <c r="E41" s="18" t="s">
        <v>10</v>
      </c>
      <c r="F41" s="18" t="s">
        <v>49</v>
      </c>
      <c r="G41" s="18">
        <v>6456</v>
      </c>
      <c r="H41" s="18">
        <v>0.67</v>
      </c>
      <c r="I41" s="18">
        <v>1.19</v>
      </c>
      <c r="Q41"/>
      <c r="X41" s="86" t="s">
        <v>160</v>
      </c>
      <c r="Y41" s="18">
        <v>168376</v>
      </c>
    </row>
    <row r="42" spans="2:25" x14ac:dyDescent="0.25">
      <c r="B42" s="18">
        <v>2011</v>
      </c>
      <c r="C42" s="18" t="s">
        <v>8</v>
      </c>
      <c r="D42" s="18" t="s">
        <v>9</v>
      </c>
      <c r="E42" s="18" t="s">
        <v>10</v>
      </c>
      <c r="F42" s="18" t="s">
        <v>50</v>
      </c>
      <c r="G42" s="18">
        <v>9288</v>
      </c>
      <c r="H42" s="18">
        <v>1.17</v>
      </c>
      <c r="I42" s="18">
        <v>1.1200000000000001</v>
      </c>
      <c r="Q42"/>
      <c r="X42" s="86" t="s">
        <v>164</v>
      </c>
      <c r="Y42" s="18">
        <v>617796</v>
      </c>
    </row>
    <row r="43" spans="2:25" x14ac:dyDescent="0.25">
      <c r="B43" s="18">
        <v>2011</v>
      </c>
      <c r="C43" s="18" t="s">
        <v>8</v>
      </c>
      <c r="D43" s="18" t="s">
        <v>9</v>
      </c>
      <c r="E43" s="18" t="s">
        <v>10</v>
      </c>
      <c r="F43" s="18" t="s">
        <v>51</v>
      </c>
      <c r="G43" s="18">
        <v>5352</v>
      </c>
      <c r="H43" s="18">
        <v>0.51</v>
      </c>
      <c r="I43" s="18">
        <v>1.2</v>
      </c>
      <c r="Q43"/>
      <c r="X43" s="86" t="s">
        <v>205</v>
      </c>
      <c r="Y43" s="18">
        <v>969060</v>
      </c>
    </row>
    <row r="44" spans="2:25" x14ac:dyDescent="0.25">
      <c r="B44" s="18">
        <v>2011</v>
      </c>
      <c r="C44" s="18" t="s">
        <v>8</v>
      </c>
      <c r="D44" s="18" t="s">
        <v>9</v>
      </c>
      <c r="E44" s="18" t="s">
        <v>10</v>
      </c>
      <c r="F44" s="18" t="s">
        <v>52</v>
      </c>
      <c r="G44" s="18">
        <v>4836</v>
      </c>
      <c r="H44" s="18">
        <v>0.77</v>
      </c>
      <c r="I44" s="18">
        <v>1</v>
      </c>
      <c r="Q44"/>
      <c r="X44" s="86" t="s">
        <v>266</v>
      </c>
      <c r="Y44" s="18">
        <v>2379756</v>
      </c>
    </row>
    <row r="45" spans="2:25" x14ac:dyDescent="0.25">
      <c r="B45" s="18">
        <v>2011</v>
      </c>
      <c r="C45" s="18" t="s">
        <v>8</v>
      </c>
      <c r="D45" s="18" t="s">
        <v>9</v>
      </c>
      <c r="E45" s="18" t="s">
        <v>10</v>
      </c>
      <c r="F45" s="18" t="s">
        <v>53</v>
      </c>
      <c r="G45" s="18">
        <v>9384</v>
      </c>
      <c r="H45" s="18">
        <v>1.05</v>
      </c>
      <c r="I45" s="18">
        <v>1.1299999999999999</v>
      </c>
      <c r="Q45"/>
      <c r="X45" s="86" t="s">
        <v>277</v>
      </c>
      <c r="Y45" s="18">
        <v>2499696</v>
      </c>
    </row>
    <row r="46" spans="2:25" x14ac:dyDescent="0.25">
      <c r="B46" s="18">
        <v>2011</v>
      </c>
      <c r="C46" s="18" t="s">
        <v>8</v>
      </c>
      <c r="D46" s="18" t="s">
        <v>9</v>
      </c>
      <c r="E46" s="18" t="s">
        <v>10</v>
      </c>
      <c r="F46" s="18" t="s">
        <v>54</v>
      </c>
      <c r="G46" s="18">
        <v>9264</v>
      </c>
      <c r="H46" s="18">
        <v>1.1299999999999999</v>
      </c>
      <c r="I46" s="18">
        <v>0.99</v>
      </c>
      <c r="Q46"/>
      <c r="X46" s="86" t="s">
        <v>920</v>
      </c>
      <c r="Y46" s="18">
        <v>1217040</v>
      </c>
    </row>
    <row r="47" spans="2:25" x14ac:dyDescent="0.25">
      <c r="B47" s="18">
        <v>2011</v>
      </c>
      <c r="C47" s="18" t="s">
        <v>8</v>
      </c>
      <c r="D47" s="18" t="s">
        <v>9</v>
      </c>
      <c r="E47" s="18" t="s">
        <v>10</v>
      </c>
      <c r="F47" s="18" t="s">
        <v>55</v>
      </c>
      <c r="G47" s="18">
        <v>9204</v>
      </c>
      <c r="H47" s="18">
        <v>1.02</v>
      </c>
      <c r="I47" s="18">
        <v>1.1100000000000001</v>
      </c>
      <c r="Q47"/>
      <c r="X47" s="86" t="s">
        <v>1347</v>
      </c>
      <c r="Y47" s="18">
        <v>370800</v>
      </c>
    </row>
    <row r="48" spans="2:25" x14ac:dyDescent="0.25">
      <c r="B48" s="18">
        <v>2011</v>
      </c>
      <c r="C48" s="18" t="s">
        <v>8</v>
      </c>
      <c r="D48" s="18" t="s">
        <v>9</v>
      </c>
      <c r="E48" s="18" t="s">
        <v>10</v>
      </c>
      <c r="F48" s="18" t="s">
        <v>56</v>
      </c>
      <c r="G48" s="18">
        <v>6396</v>
      </c>
      <c r="H48" s="18">
        <v>0.44</v>
      </c>
      <c r="I48" s="18">
        <v>1.05</v>
      </c>
      <c r="Q48"/>
      <c r="X48" s="86" t="s">
        <v>1573</v>
      </c>
      <c r="Y48" s="18">
        <v>355416</v>
      </c>
    </row>
    <row r="49" spans="2:25" x14ac:dyDescent="0.25">
      <c r="B49" s="18">
        <v>2011</v>
      </c>
      <c r="C49" s="18" t="s">
        <v>8</v>
      </c>
      <c r="D49" s="18" t="s">
        <v>9</v>
      </c>
      <c r="E49" s="18" t="s">
        <v>10</v>
      </c>
      <c r="F49" s="18" t="s">
        <v>57</v>
      </c>
      <c r="G49" s="18">
        <v>6396</v>
      </c>
      <c r="H49" s="18">
        <v>0.59</v>
      </c>
      <c r="I49" s="18">
        <v>1.0900000000000001</v>
      </c>
      <c r="Q49"/>
      <c r="X49" s="86" t="s">
        <v>1821</v>
      </c>
      <c r="Y49" s="18">
        <v>160452</v>
      </c>
    </row>
    <row r="50" spans="2:25" x14ac:dyDescent="0.25">
      <c r="B50" s="18">
        <v>2011</v>
      </c>
      <c r="C50" s="18" t="s">
        <v>8</v>
      </c>
      <c r="D50" s="18" t="s">
        <v>9</v>
      </c>
      <c r="E50" s="18" t="s">
        <v>10</v>
      </c>
      <c r="F50" s="18" t="s">
        <v>58</v>
      </c>
      <c r="G50" s="18">
        <v>7116</v>
      </c>
      <c r="H50" s="18">
        <v>0.42</v>
      </c>
      <c r="I50" s="18">
        <v>1.1200000000000001</v>
      </c>
      <c r="Q50"/>
      <c r="X50" s="86" t="s">
        <v>2416</v>
      </c>
      <c r="Y50" s="18">
        <v>178536</v>
      </c>
    </row>
    <row r="51" spans="2:25" x14ac:dyDescent="0.25">
      <c r="B51" s="18">
        <v>2011</v>
      </c>
      <c r="C51" s="18" t="s">
        <v>8</v>
      </c>
      <c r="D51" s="18" t="s">
        <v>9</v>
      </c>
      <c r="E51" s="18" t="s">
        <v>10</v>
      </c>
      <c r="F51" s="18" t="s">
        <v>59</v>
      </c>
      <c r="G51" s="18">
        <v>8616</v>
      </c>
      <c r="H51" s="18">
        <v>0.78</v>
      </c>
      <c r="I51" s="18">
        <v>0.95</v>
      </c>
      <c r="Q51"/>
      <c r="X51" s="86" t="s">
        <v>2477</v>
      </c>
      <c r="Y51" s="18">
        <v>165012</v>
      </c>
    </row>
    <row r="52" spans="2:25" x14ac:dyDescent="0.25">
      <c r="B52" s="18">
        <v>2011</v>
      </c>
      <c r="C52" s="18" t="s">
        <v>8</v>
      </c>
      <c r="D52" s="18" t="s">
        <v>9</v>
      </c>
      <c r="E52" s="18" t="s">
        <v>10</v>
      </c>
      <c r="F52" s="18" t="s">
        <v>60</v>
      </c>
      <c r="G52" s="18">
        <v>6768</v>
      </c>
      <c r="H52" s="18">
        <v>0.9</v>
      </c>
      <c r="I52" s="18">
        <v>1.08</v>
      </c>
      <c r="Q52"/>
      <c r="X52" s="86" t="s">
        <v>2511</v>
      </c>
      <c r="Y52" s="18">
        <v>581916</v>
      </c>
    </row>
    <row r="53" spans="2:25" x14ac:dyDescent="0.25">
      <c r="B53" s="18">
        <v>2011</v>
      </c>
      <c r="C53" s="18" t="s">
        <v>8</v>
      </c>
      <c r="D53" s="18" t="s">
        <v>9</v>
      </c>
      <c r="E53" s="18" t="s">
        <v>10</v>
      </c>
      <c r="F53" s="18" t="s">
        <v>61</v>
      </c>
      <c r="G53" s="18">
        <v>9552</v>
      </c>
      <c r="H53" s="18">
        <v>1.03</v>
      </c>
      <c r="I53" s="18">
        <v>1.18</v>
      </c>
      <c r="Q53"/>
      <c r="X53" s="86" t="s">
        <v>2756</v>
      </c>
      <c r="Y53" s="18">
        <v>1547388</v>
      </c>
    </row>
    <row r="54" spans="2:25" x14ac:dyDescent="0.25">
      <c r="B54" s="18">
        <v>2011</v>
      </c>
      <c r="C54" s="18" t="s">
        <v>8</v>
      </c>
      <c r="D54" s="18" t="s">
        <v>9</v>
      </c>
      <c r="E54" s="18" t="s">
        <v>10</v>
      </c>
      <c r="F54" s="18" t="s">
        <v>62</v>
      </c>
      <c r="G54" s="18">
        <v>6612</v>
      </c>
      <c r="H54" s="18">
        <v>0.63</v>
      </c>
      <c r="I54" s="18">
        <v>1.1200000000000001</v>
      </c>
      <c r="Q54"/>
      <c r="X54" t="s">
        <v>15195</v>
      </c>
      <c r="Y54" s="18">
        <f>SUBTOTAL(109,Table3_2[volume])</f>
        <v>21727288</v>
      </c>
    </row>
    <row r="55" spans="2:25" x14ac:dyDescent="0.25">
      <c r="B55" s="18">
        <v>2011</v>
      </c>
      <c r="C55" s="18" t="s">
        <v>8</v>
      </c>
      <c r="D55" s="18" t="s">
        <v>9</v>
      </c>
      <c r="E55" s="18" t="s">
        <v>10</v>
      </c>
      <c r="F55" s="18" t="s">
        <v>63</v>
      </c>
      <c r="G55" s="18">
        <v>7056</v>
      </c>
      <c r="H55" s="18">
        <v>0.8</v>
      </c>
      <c r="I55" s="18">
        <v>1.06</v>
      </c>
      <c r="Q55"/>
      <c r="X55"/>
      <c r="Y55"/>
    </row>
    <row r="56" spans="2:25" x14ac:dyDescent="0.25">
      <c r="B56" s="18">
        <v>2011</v>
      </c>
      <c r="C56" s="18" t="s">
        <v>8</v>
      </c>
      <c r="D56" s="18" t="s">
        <v>9</v>
      </c>
      <c r="E56" s="18" t="s">
        <v>10</v>
      </c>
      <c r="F56" s="18" t="s">
        <v>64</v>
      </c>
      <c r="G56" s="18">
        <v>6108</v>
      </c>
      <c r="H56" s="18">
        <v>1.17</v>
      </c>
      <c r="I56" s="18">
        <v>0.99</v>
      </c>
      <c r="Q56"/>
      <c r="X56"/>
      <c r="Y56"/>
    </row>
    <row r="57" spans="2:25" x14ac:dyDescent="0.25">
      <c r="B57" s="18">
        <v>2011</v>
      </c>
      <c r="C57" s="18" t="s">
        <v>8</v>
      </c>
      <c r="D57" s="18" t="s">
        <v>9</v>
      </c>
      <c r="E57" s="18" t="s">
        <v>10</v>
      </c>
      <c r="F57" s="18" t="s">
        <v>65</v>
      </c>
      <c r="G57" s="18">
        <v>7152</v>
      </c>
      <c r="H57" s="18">
        <v>0.93</v>
      </c>
      <c r="I57" s="18">
        <v>1.18</v>
      </c>
      <c r="Q57"/>
      <c r="X57"/>
      <c r="Y57"/>
    </row>
    <row r="58" spans="2:25" x14ac:dyDescent="0.25">
      <c r="B58" s="18">
        <v>2011</v>
      </c>
      <c r="C58" s="18" t="s">
        <v>8</v>
      </c>
      <c r="D58" s="18" t="s">
        <v>9</v>
      </c>
      <c r="E58" s="18" t="s">
        <v>10</v>
      </c>
      <c r="F58" s="18" t="s">
        <v>66</v>
      </c>
      <c r="G58" s="18">
        <v>8988</v>
      </c>
      <c r="H58" s="18">
        <v>1.1200000000000001</v>
      </c>
      <c r="I58" s="18">
        <v>1.01</v>
      </c>
      <c r="Q58"/>
    </row>
    <row r="59" spans="2:25" x14ac:dyDescent="0.25">
      <c r="B59" s="18">
        <v>2011</v>
      </c>
      <c r="C59" s="18" t="s">
        <v>8</v>
      </c>
      <c r="D59" s="18" t="s">
        <v>9</v>
      </c>
      <c r="E59" s="18" t="s">
        <v>10</v>
      </c>
      <c r="F59" s="18" t="s">
        <v>67</v>
      </c>
      <c r="G59" s="18">
        <v>6588</v>
      </c>
      <c r="H59" s="18">
        <v>1.1000000000000001</v>
      </c>
      <c r="I59" s="18">
        <v>1.1299999999999999</v>
      </c>
      <c r="Q59"/>
    </row>
    <row r="60" spans="2:25" x14ac:dyDescent="0.25">
      <c r="B60" s="18">
        <v>2011</v>
      </c>
      <c r="C60" s="18" t="s">
        <v>8</v>
      </c>
      <c r="D60" s="18" t="s">
        <v>9</v>
      </c>
      <c r="E60" s="18" t="s">
        <v>10</v>
      </c>
      <c r="F60" s="18" t="s">
        <v>68</v>
      </c>
      <c r="G60" s="18">
        <v>8280</v>
      </c>
      <c r="H60" s="18">
        <v>0.85</v>
      </c>
      <c r="I60" s="18">
        <v>1.03</v>
      </c>
      <c r="Q60"/>
    </row>
    <row r="61" spans="2:25" x14ac:dyDescent="0.25">
      <c r="B61" s="18">
        <v>2011</v>
      </c>
      <c r="C61" s="18" t="s">
        <v>8</v>
      </c>
      <c r="D61" s="18" t="s">
        <v>9</v>
      </c>
      <c r="E61" s="18" t="s">
        <v>10</v>
      </c>
      <c r="F61" s="18" t="s">
        <v>69</v>
      </c>
      <c r="G61" s="18">
        <v>7104</v>
      </c>
      <c r="H61" s="18">
        <v>0.77</v>
      </c>
      <c r="I61" s="18">
        <v>1.05</v>
      </c>
      <c r="Q61"/>
    </row>
    <row r="62" spans="2:25" x14ac:dyDescent="0.25">
      <c r="B62" s="18">
        <v>2011</v>
      </c>
      <c r="C62" s="18" t="s">
        <v>8</v>
      </c>
      <c r="D62" s="18" t="s">
        <v>9</v>
      </c>
      <c r="E62" s="18" t="s">
        <v>10</v>
      </c>
      <c r="F62" s="18" t="s">
        <v>70</v>
      </c>
      <c r="G62" s="18">
        <v>7920</v>
      </c>
      <c r="H62" s="18">
        <v>0.46</v>
      </c>
      <c r="I62" s="18">
        <v>1.07</v>
      </c>
      <c r="Q62"/>
      <c r="X62"/>
      <c r="Y62"/>
    </row>
    <row r="63" spans="2:25" x14ac:dyDescent="0.25">
      <c r="B63" s="18">
        <v>2011</v>
      </c>
      <c r="C63" s="18" t="s">
        <v>8</v>
      </c>
      <c r="D63" s="18" t="s">
        <v>9</v>
      </c>
      <c r="E63" s="18" t="s">
        <v>10</v>
      </c>
      <c r="F63" s="18" t="s">
        <v>71</v>
      </c>
      <c r="G63" s="18">
        <v>9492</v>
      </c>
      <c r="H63" s="18">
        <v>1.06</v>
      </c>
      <c r="I63" s="18">
        <v>0.92</v>
      </c>
      <c r="Q63"/>
      <c r="X63"/>
      <c r="Y63"/>
    </row>
    <row r="64" spans="2:25" x14ac:dyDescent="0.25">
      <c r="B64" s="18">
        <v>2011</v>
      </c>
      <c r="C64" s="18" t="s">
        <v>8</v>
      </c>
      <c r="D64" s="18" t="s">
        <v>9</v>
      </c>
      <c r="E64" s="18" t="s">
        <v>10</v>
      </c>
      <c r="F64" s="18" t="s">
        <v>72</v>
      </c>
      <c r="G64" s="18">
        <v>9288</v>
      </c>
      <c r="H64" s="18">
        <v>1.19</v>
      </c>
      <c r="I64" s="18">
        <v>1.18</v>
      </c>
      <c r="Q64"/>
      <c r="X64"/>
      <c r="Y64"/>
    </row>
    <row r="65" spans="2:25" x14ac:dyDescent="0.25">
      <c r="B65" s="18">
        <v>2011</v>
      </c>
      <c r="C65" s="18" t="s">
        <v>8</v>
      </c>
      <c r="D65" s="18" t="s">
        <v>9</v>
      </c>
      <c r="E65" s="18" t="s">
        <v>10</v>
      </c>
      <c r="F65" s="18" t="s">
        <v>73</v>
      </c>
      <c r="G65" s="18">
        <v>6660</v>
      </c>
      <c r="H65" s="18">
        <v>1.1499999999999999</v>
      </c>
      <c r="I65" s="18">
        <v>1</v>
      </c>
      <c r="Q65"/>
      <c r="X65"/>
      <c r="Y65"/>
    </row>
    <row r="66" spans="2:25" x14ac:dyDescent="0.25">
      <c r="B66" s="18">
        <v>2011</v>
      </c>
      <c r="C66" s="18" t="s">
        <v>8</v>
      </c>
      <c r="D66" s="18" t="s">
        <v>9</v>
      </c>
      <c r="E66" s="18" t="s">
        <v>10</v>
      </c>
      <c r="F66" s="18" t="s">
        <v>74</v>
      </c>
      <c r="G66" s="18">
        <v>6372</v>
      </c>
      <c r="H66" s="18">
        <v>0.51</v>
      </c>
      <c r="I66" s="18">
        <v>1.1200000000000001</v>
      </c>
      <c r="Q66"/>
      <c r="X66"/>
      <c r="Y66"/>
    </row>
    <row r="67" spans="2:25" x14ac:dyDescent="0.25">
      <c r="B67" s="18">
        <v>2011</v>
      </c>
      <c r="C67" s="18" t="s">
        <v>8</v>
      </c>
      <c r="D67" s="18" t="s">
        <v>9</v>
      </c>
      <c r="E67" s="18" t="s">
        <v>10</v>
      </c>
      <c r="F67" s="18" t="s">
        <v>75</v>
      </c>
      <c r="G67" s="18">
        <v>5508</v>
      </c>
      <c r="H67" s="18">
        <v>1.17</v>
      </c>
      <c r="I67" s="18">
        <v>1.19</v>
      </c>
      <c r="Q67"/>
      <c r="X67"/>
      <c r="Y67"/>
    </row>
    <row r="68" spans="2:25" x14ac:dyDescent="0.25">
      <c r="B68" s="18">
        <v>2011</v>
      </c>
      <c r="C68" s="18" t="s">
        <v>8</v>
      </c>
      <c r="D68" s="18" t="s">
        <v>9</v>
      </c>
      <c r="E68" s="18" t="s">
        <v>10</v>
      </c>
      <c r="F68" s="18" t="s">
        <v>76</v>
      </c>
      <c r="G68" s="18">
        <v>5916</v>
      </c>
      <c r="H68" s="18">
        <v>0.96</v>
      </c>
      <c r="I68" s="18">
        <v>1.05</v>
      </c>
      <c r="Q68"/>
      <c r="X68"/>
      <c r="Y68"/>
    </row>
    <row r="69" spans="2:25" x14ac:dyDescent="0.25">
      <c r="B69" s="18">
        <v>2011</v>
      </c>
      <c r="C69" s="18" t="s">
        <v>8</v>
      </c>
      <c r="D69" s="18" t="s">
        <v>9</v>
      </c>
      <c r="E69" s="18" t="s">
        <v>10</v>
      </c>
      <c r="F69" s="18" t="s">
        <v>77</v>
      </c>
      <c r="G69" s="18">
        <v>6228</v>
      </c>
      <c r="H69" s="18">
        <v>0.85</v>
      </c>
      <c r="I69" s="18">
        <v>1.03</v>
      </c>
      <c r="Q69"/>
      <c r="X69"/>
      <c r="Y69"/>
    </row>
    <row r="70" spans="2:25" x14ac:dyDescent="0.25">
      <c r="B70" s="18">
        <v>2011</v>
      </c>
      <c r="C70" s="18" t="s">
        <v>8</v>
      </c>
      <c r="D70" s="18" t="s">
        <v>9</v>
      </c>
      <c r="E70" s="18" t="s">
        <v>10</v>
      </c>
      <c r="F70" s="18" t="s">
        <v>78</v>
      </c>
      <c r="G70" s="18">
        <v>9564</v>
      </c>
      <c r="H70" s="18">
        <v>0.67</v>
      </c>
      <c r="I70" s="18">
        <v>1.1000000000000001</v>
      </c>
      <c r="Q70"/>
      <c r="X70"/>
      <c r="Y70"/>
    </row>
    <row r="71" spans="2:25" x14ac:dyDescent="0.25">
      <c r="B71" s="18">
        <v>2011</v>
      </c>
      <c r="C71" s="18" t="s">
        <v>8</v>
      </c>
      <c r="D71" s="18" t="s">
        <v>9</v>
      </c>
      <c r="E71" s="18" t="s">
        <v>10</v>
      </c>
      <c r="F71" s="18" t="s">
        <v>79</v>
      </c>
      <c r="G71" s="18">
        <v>9264</v>
      </c>
      <c r="H71" s="18">
        <v>0.78</v>
      </c>
      <c r="I71" s="18">
        <v>1.1299999999999999</v>
      </c>
      <c r="Q71"/>
      <c r="X71"/>
      <c r="Y71"/>
    </row>
    <row r="72" spans="2:25" x14ac:dyDescent="0.25">
      <c r="B72" s="18">
        <v>2011</v>
      </c>
      <c r="C72" s="18" t="s">
        <v>8</v>
      </c>
      <c r="D72" s="18" t="s">
        <v>9</v>
      </c>
      <c r="E72" s="18" t="s">
        <v>10</v>
      </c>
      <c r="F72" s="18" t="s">
        <v>80</v>
      </c>
      <c r="G72" s="18">
        <v>8280</v>
      </c>
      <c r="H72" s="18">
        <v>0.48</v>
      </c>
      <c r="I72" s="18">
        <v>0.99</v>
      </c>
      <c r="Q72"/>
      <c r="X72"/>
      <c r="Y72"/>
    </row>
    <row r="73" spans="2:25" x14ac:dyDescent="0.25">
      <c r="B73" s="18">
        <v>2011</v>
      </c>
      <c r="C73" s="18" t="s">
        <v>8</v>
      </c>
      <c r="D73" s="18" t="s">
        <v>9</v>
      </c>
      <c r="E73" s="18" t="s">
        <v>10</v>
      </c>
      <c r="F73" s="18" t="s">
        <v>81</v>
      </c>
      <c r="G73" s="18">
        <v>5172</v>
      </c>
      <c r="H73" s="18">
        <v>0.61</v>
      </c>
      <c r="I73" s="18">
        <v>1.05</v>
      </c>
      <c r="Q73"/>
      <c r="X73"/>
      <c r="Y73"/>
    </row>
    <row r="74" spans="2:25" x14ac:dyDescent="0.25">
      <c r="B74" s="18">
        <v>2011</v>
      </c>
      <c r="C74" s="18" t="s">
        <v>8</v>
      </c>
      <c r="D74" s="18" t="s">
        <v>9</v>
      </c>
      <c r="E74" s="18" t="s">
        <v>10</v>
      </c>
      <c r="F74" s="18" t="s">
        <v>82</v>
      </c>
      <c r="G74" s="18">
        <v>6180</v>
      </c>
      <c r="H74" s="18">
        <v>0.55000000000000004</v>
      </c>
      <c r="I74" s="18">
        <v>1.04</v>
      </c>
      <c r="Q74"/>
      <c r="X74"/>
      <c r="Y74"/>
    </row>
    <row r="75" spans="2:25" x14ac:dyDescent="0.25">
      <c r="B75" s="18">
        <v>2011</v>
      </c>
      <c r="C75" s="18" t="s">
        <v>8</v>
      </c>
      <c r="D75" s="18" t="s">
        <v>9</v>
      </c>
      <c r="E75" s="18" t="s">
        <v>10</v>
      </c>
      <c r="F75" s="18" t="s">
        <v>83</v>
      </c>
      <c r="G75" s="18">
        <v>6072</v>
      </c>
      <c r="H75" s="18">
        <v>0.93</v>
      </c>
      <c r="I75" s="18">
        <v>1.1599999999999999</v>
      </c>
      <c r="Q75"/>
      <c r="X75"/>
      <c r="Y75"/>
    </row>
    <row r="76" spans="2:25" x14ac:dyDescent="0.25">
      <c r="B76" s="18">
        <v>2011</v>
      </c>
      <c r="C76" s="18" t="s">
        <v>8</v>
      </c>
      <c r="D76" s="18" t="s">
        <v>9</v>
      </c>
      <c r="E76" s="18" t="s">
        <v>10</v>
      </c>
      <c r="F76" s="18" t="s">
        <v>84</v>
      </c>
      <c r="G76" s="18">
        <v>6744</v>
      </c>
      <c r="H76" s="18">
        <v>1.1299999999999999</v>
      </c>
      <c r="I76" s="18">
        <v>1.03</v>
      </c>
      <c r="Q76"/>
      <c r="X76"/>
      <c r="Y76"/>
    </row>
    <row r="77" spans="2:25" x14ac:dyDescent="0.25">
      <c r="B77" s="18">
        <v>2011</v>
      </c>
      <c r="C77" s="18" t="s">
        <v>8</v>
      </c>
      <c r="D77" s="18" t="s">
        <v>9</v>
      </c>
      <c r="E77" s="18" t="s">
        <v>10</v>
      </c>
      <c r="F77" s="18" t="s">
        <v>85</v>
      </c>
      <c r="G77" s="18">
        <v>6540</v>
      </c>
      <c r="H77" s="18">
        <v>0.74</v>
      </c>
      <c r="I77" s="18">
        <v>1.1299999999999999</v>
      </c>
      <c r="Q77"/>
      <c r="X77"/>
      <c r="Y77"/>
    </row>
    <row r="78" spans="2:25" x14ac:dyDescent="0.25">
      <c r="B78" s="18">
        <v>2011</v>
      </c>
      <c r="C78" s="18" t="s">
        <v>8</v>
      </c>
      <c r="D78" s="18" t="s">
        <v>9</v>
      </c>
      <c r="E78" s="18" t="s">
        <v>10</v>
      </c>
      <c r="F78" s="18" t="s">
        <v>86</v>
      </c>
      <c r="G78" s="18">
        <v>6468</v>
      </c>
      <c r="H78" s="18">
        <v>0.48</v>
      </c>
      <c r="I78" s="18">
        <v>1.1299999999999999</v>
      </c>
      <c r="Q78"/>
      <c r="X78"/>
      <c r="Y78"/>
    </row>
    <row r="79" spans="2:25" x14ac:dyDescent="0.25">
      <c r="B79" s="18">
        <v>2011</v>
      </c>
      <c r="C79" s="18" t="s">
        <v>8</v>
      </c>
      <c r="D79" s="18" t="s">
        <v>9</v>
      </c>
      <c r="E79" s="18" t="s">
        <v>10</v>
      </c>
      <c r="F79" s="18" t="s">
        <v>87</v>
      </c>
      <c r="G79" s="18">
        <v>4824</v>
      </c>
      <c r="H79" s="18">
        <v>0.57999999999999996</v>
      </c>
      <c r="I79" s="18">
        <v>0.99</v>
      </c>
      <c r="Q79"/>
      <c r="X79"/>
      <c r="Y79"/>
    </row>
    <row r="80" spans="2:25" x14ac:dyDescent="0.25">
      <c r="B80" s="18">
        <v>2011</v>
      </c>
      <c r="C80" s="18" t="s">
        <v>8</v>
      </c>
      <c r="D80" s="18" t="s">
        <v>9</v>
      </c>
      <c r="E80" s="18" t="s">
        <v>10</v>
      </c>
      <c r="F80" s="18" t="s">
        <v>88</v>
      </c>
      <c r="G80" s="18">
        <v>5772</v>
      </c>
      <c r="H80" s="18">
        <v>0.93</v>
      </c>
      <c r="I80" s="18">
        <v>1.07</v>
      </c>
      <c r="Q80"/>
      <c r="X80"/>
      <c r="Y80"/>
    </row>
    <row r="81" spans="2:25" x14ac:dyDescent="0.25">
      <c r="B81" s="18">
        <v>2011</v>
      </c>
      <c r="C81" s="18" t="s">
        <v>8</v>
      </c>
      <c r="D81" s="18" t="s">
        <v>9</v>
      </c>
      <c r="E81" s="18" t="s">
        <v>10</v>
      </c>
      <c r="F81" s="18" t="s">
        <v>89</v>
      </c>
      <c r="G81" s="18">
        <v>8340</v>
      </c>
      <c r="H81" s="18">
        <v>0.82</v>
      </c>
      <c r="I81" s="18">
        <v>1.01</v>
      </c>
      <c r="Q81"/>
      <c r="X81"/>
      <c r="Y81"/>
    </row>
    <row r="82" spans="2:25" x14ac:dyDescent="0.25">
      <c r="B82" s="18">
        <v>2011</v>
      </c>
      <c r="C82" s="18" t="s">
        <v>8</v>
      </c>
      <c r="D82" s="18" t="s">
        <v>90</v>
      </c>
      <c r="E82" s="18" t="s">
        <v>10</v>
      </c>
      <c r="F82" s="18" t="s">
        <v>91</v>
      </c>
      <c r="G82" s="18">
        <v>420</v>
      </c>
      <c r="H82" s="18">
        <v>6.02</v>
      </c>
      <c r="I82" s="18">
        <v>8.4333333333333336</v>
      </c>
      <c r="Q82"/>
      <c r="X82"/>
      <c r="Y82"/>
    </row>
    <row r="83" spans="2:25" x14ac:dyDescent="0.25">
      <c r="B83" s="18">
        <v>2011</v>
      </c>
      <c r="C83" s="18" t="s">
        <v>8</v>
      </c>
      <c r="D83" s="18" t="s">
        <v>90</v>
      </c>
      <c r="E83" s="18" t="s">
        <v>10</v>
      </c>
      <c r="F83" s="18" t="s">
        <v>92</v>
      </c>
      <c r="G83" s="18">
        <v>480</v>
      </c>
      <c r="H83" s="18">
        <v>6.14</v>
      </c>
      <c r="I83" s="18">
        <v>7.4133333333333331</v>
      </c>
      <c r="Q83"/>
      <c r="X83"/>
      <c r="Y83"/>
    </row>
    <row r="84" spans="2:25" x14ac:dyDescent="0.25">
      <c r="B84" s="18">
        <v>2011</v>
      </c>
      <c r="C84" s="18" t="s">
        <v>8</v>
      </c>
      <c r="D84" s="18" t="s">
        <v>90</v>
      </c>
      <c r="E84" s="18" t="s">
        <v>10</v>
      </c>
      <c r="F84" s="18" t="s">
        <v>93</v>
      </c>
      <c r="G84" s="18">
        <v>528</v>
      </c>
      <c r="H84" s="18">
        <v>5.3733333333333331</v>
      </c>
      <c r="I84" s="18">
        <v>7.6133333333333333</v>
      </c>
      <c r="Q84"/>
      <c r="X84"/>
      <c r="Y84"/>
    </row>
    <row r="85" spans="2:25" x14ac:dyDescent="0.25">
      <c r="B85" s="18">
        <v>2011</v>
      </c>
      <c r="C85" s="18" t="s">
        <v>8</v>
      </c>
      <c r="D85" s="18" t="s">
        <v>94</v>
      </c>
      <c r="E85" s="18" t="s">
        <v>10</v>
      </c>
      <c r="F85" s="18" t="s">
        <v>95</v>
      </c>
      <c r="G85" s="18">
        <v>7932</v>
      </c>
      <c r="H85" s="18">
        <v>0.9</v>
      </c>
      <c r="I85" s="18">
        <v>0.9</v>
      </c>
      <c r="Q85"/>
      <c r="X85"/>
      <c r="Y85"/>
    </row>
    <row r="86" spans="2:25" x14ac:dyDescent="0.25">
      <c r="B86" s="18">
        <v>2011</v>
      </c>
      <c r="C86" s="18" t="s">
        <v>8</v>
      </c>
      <c r="D86" s="18" t="s">
        <v>94</v>
      </c>
      <c r="E86" s="18" t="s">
        <v>10</v>
      </c>
      <c r="F86" s="18" t="s">
        <v>96</v>
      </c>
      <c r="G86" s="18">
        <v>7992</v>
      </c>
      <c r="H86" s="18">
        <v>0.75</v>
      </c>
      <c r="I86" s="18">
        <v>1.19</v>
      </c>
      <c r="Q86"/>
      <c r="X86"/>
      <c r="Y86"/>
    </row>
    <row r="87" spans="2:25" x14ac:dyDescent="0.25">
      <c r="B87" s="18">
        <v>2011</v>
      </c>
      <c r="C87" s="18" t="s">
        <v>8</v>
      </c>
      <c r="D87" s="18" t="s">
        <v>94</v>
      </c>
      <c r="E87" s="18" t="s">
        <v>10</v>
      </c>
      <c r="F87" s="18" t="s">
        <v>97</v>
      </c>
      <c r="G87" s="18">
        <v>8316</v>
      </c>
      <c r="H87" s="18">
        <v>0.97</v>
      </c>
      <c r="I87" s="18">
        <v>1.1499999999999999</v>
      </c>
      <c r="Q87"/>
      <c r="X87"/>
      <c r="Y87"/>
    </row>
    <row r="88" spans="2:25" x14ac:dyDescent="0.25">
      <c r="B88" s="18">
        <v>2011</v>
      </c>
      <c r="C88" s="18" t="s">
        <v>8</v>
      </c>
      <c r="D88" s="18" t="s">
        <v>94</v>
      </c>
      <c r="E88" s="18" t="s">
        <v>10</v>
      </c>
      <c r="F88" s="18" t="s">
        <v>98</v>
      </c>
      <c r="G88" s="18">
        <v>7332</v>
      </c>
      <c r="H88" s="18">
        <v>0.92</v>
      </c>
      <c r="I88" s="18">
        <v>1.1399999999999999</v>
      </c>
      <c r="Q88"/>
      <c r="X88"/>
      <c r="Y88"/>
    </row>
    <row r="89" spans="2:25" x14ac:dyDescent="0.25">
      <c r="B89" s="18">
        <v>2011</v>
      </c>
      <c r="C89" s="18" t="s">
        <v>8</v>
      </c>
      <c r="D89" s="18" t="s">
        <v>94</v>
      </c>
      <c r="E89" s="18" t="s">
        <v>10</v>
      </c>
      <c r="F89" s="18" t="s">
        <v>99</v>
      </c>
      <c r="G89" s="18">
        <v>9348</v>
      </c>
      <c r="H89" s="18">
        <v>1.0900000000000001</v>
      </c>
      <c r="I89" s="18">
        <v>0.95</v>
      </c>
      <c r="Q89"/>
      <c r="X89"/>
      <c r="Y89"/>
    </row>
    <row r="90" spans="2:25" x14ac:dyDescent="0.25">
      <c r="B90" s="18">
        <v>2011</v>
      </c>
      <c r="C90" s="18" t="s">
        <v>8</v>
      </c>
      <c r="D90" s="18" t="s">
        <v>94</v>
      </c>
      <c r="E90" s="18" t="s">
        <v>10</v>
      </c>
      <c r="F90" s="18" t="s">
        <v>100</v>
      </c>
      <c r="G90" s="18">
        <v>6288</v>
      </c>
      <c r="H90" s="18">
        <v>0.52</v>
      </c>
      <c r="I90" s="18">
        <v>1.1399999999999999</v>
      </c>
      <c r="Q90"/>
      <c r="X90"/>
      <c r="Y90"/>
    </row>
    <row r="91" spans="2:25" x14ac:dyDescent="0.25">
      <c r="B91" s="18">
        <v>2011</v>
      </c>
      <c r="C91" s="18" t="s">
        <v>8</v>
      </c>
      <c r="D91" s="18" t="s">
        <v>94</v>
      </c>
      <c r="E91" s="18" t="s">
        <v>10</v>
      </c>
      <c r="F91" s="18" t="s">
        <v>101</v>
      </c>
      <c r="G91" s="18">
        <v>6360</v>
      </c>
      <c r="H91" s="18">
        <v>0.76</v>
      </c>
      <c r="I91" s="18">
        <v>0.91</v>
      </c>
      <c r="Q91"/>
      <c r="X91"/>
      <c r="Y91"/>
    </row>
    <row r="92" spans="2:25" x14ac:dyDescent="0.25">
      <c r="B92" s="18">
        <v>2011</v>
      </c>
      <c r="C92" s="18" t="s">
        <v>8</v>
      </c>
      <c r="D92" s="18" t="s">
        <v>94</v>
      </c>
      <c r="E92" s="18" t="s">
        <v>10</v>
      </c>
      <c r="F92" s="18" t="s">
        <v>102</v>
      </c>
      <c r="G92" s="18">
        <v>9492</v>
      </c>
      <c r="H92" s="18">
        <v>0.49</v>
      </c>
      <c r="I92" s="18">
        <v>1.18</v>
      </c>
      <c r="Q92"/>
      <c r="X92"/>
      <c r="Y92"/>
    </row>
    <row r="93" spans="2:25" x14ac:dyDescent="0.25">
      <c r="B93" s="18">
        <v>2011</v>
      </c>
      <c r="C93" s="18" t="s">
        <v>8</v>
      </c>
      <c r="D93" s="18" t="s">
        <v>94</v>
      </c>
      <c r="E93" s="18" t="s">
        <v>10</v>
      </c>
      <c r="F93" s="18" t="s">
        <v>103</v>
      </c>
      <c r="G93" s="18">
        <v>7488</v>
      </c>
      <c r="H93" s="18">
        <v>0.52</v>
      </c>
      <c r="I93" s="18">
        <v>0.95</v>
      </c>
      <c r="Q93"/>
    </row>
    <row r="94" spans="2:25" x14ac:dyDescent="0.25">
      <c r="B94" s="18">
        <v>2011</v>
      </c>
      <c r="C94" s="18" t="s">
        <v>8</v>
      </c>
      <c r="D94" s="18" t="s">
        <v>94</v>
      </c>
      <c r="E94" s="18" t="s">
        <v>10</v>
      </c>
      <c r="F94" s="18" t="s">
        <v>104</v>
      </c>
      <c r="G94" s="18">
        <v>9264</v>
      </c>
      <c r="H94" s="18">
        <v>0.95</v>
      </c>
      <c r="I94" s="18">
        <v>1.1599999999999999</v>
      </c>
      <c r="Q94"/>
    </row>
    <row r="95" spans="2:25" x14ac:dyDescent="0.25">
      <c r="B95" s="18">
        <v>2011</v>
      </c>
      <c r="C95" s="18" t="s">
        <v>8</v>
      </c>
      <c r="D95" s="18" t="s">
        <v>94</v>
      </c>
      <c r="E95" s="18" t="s">
        <v>10</v>
      </c>
      <c r="F95" s="18" t="s">
        <v>105</v>
      </c>
      <c r="G95" s="18">
        <v>8220</v>
      </c>
      <c r="H95" s="18">
        <v>0.74</v>
      </c>
      <c r="I95" s="18">
        <v>1.01</v>
      </c>
      <c r="Q95"/>
    </row>
    <row r="96" spans="2:25" x14ac:dyDescent="0.25">
      <c r="B96" s="18">
        <v>2011</v>
      </c>
      <c r="C96" s="18" t="s">
        <v>8</v>
      </c>
      <c r="D96" s="18" t="s">
        <v>94</v>
      </c>
      <c r="E96" s="18" t="s">
        <v>10</v>
      </c>
      <c r="F96" s="18" t="s">
        <v>106</v>
      </c>
      <c r="G96" s="18">
        <v>9156</v>
      </c>
      <c r="H96" s="18">
        <v>1.03</v>
      </c>
      <c r="I96" s="18">
        <v>1.02</v>
      </c>
      <c r="Q96"/>
    </row>
    <row r="97" spans="2:17" x14ac:dyDescent="0.25">
      <c r="B97" s="18">
        <v>2011</v>
      </c>
      <c r="C97" s="18" t="s">
        <v>8</v>
      </c>
      <c r="D97" s="18" t="s">
        <v>94</v>
      </c>
      <c r="E97" s="18" t="s">
        <v>10</v>
      </c>
      <c r="F97" s="18" t="s">
        <v>107</v>
      </c>
      <c r="G97" s="18">
        <v>9144</v>
      </c>
      <c r="H97" s="18">
        <v>0.59</v>
      </c>
      <c r="I97" s="18">
        <v>1.02</v>
      </c>
      <c r="Q97"/>
    </row>
    <row r="98" spans="2:17" x14ac:dyDescent="0.25">
      <c r="B98" s="18">
        <v>2011</v>
      </c>
      <c r="C98" s="18" t="s">
        <v>8</v>
      </c>
      <c r="D98" s="18" t="s">
        <v>94</v>
      </c>
      <c r="E98" s="18" t="s">
        <v>10</v>
      </c>
      <c r="F98" s="18" t="s">
        <v>108</v>
      </c>
      <c r="G98" s="18">
        <v>5724</v>
      </c>
      <c r="H98" s="18">
        <v>0.93</v>
      </c>
      <c r="I98" s="18">
        <v>0.93</v>
      </c>
      <c r="Q98"/>
    </row>
    <row r="99" spans="2:17" x14ac:dyDescent="0.25">
      <c r="B99" s="18">
        <v>2011</v>
      </c>
      <c r="C99" s="18" t="s">
        <v>8</v>
      </c>
      <c r="D99" s="18" t="s">
        <v>94</v>
      </c>
      <c r="E99" s="18" t="s">
        <v>10</v>
      </c>
      <c r="F99" s="18" t="s">
        <v>109</v>
      </c>
      <c r="G99" s="18">
        <v>9120</v>
      </c>
      <c r="H99" s="18">
        <v>1.0900000000000001</v>
      </c>
      <c r="I99" s="18">
        <v>1.1000000000000001</v>
      </c>
      <c r="Q99"/>
    </row>
    <row r="100" spans="2:17" x14ac:dyDescent="0.25">
      <c r="B100" s="18">
        <v>2011</v>
      </c>
      <c r="C100" s="18" t="s">
        <v>8</v>
      </c>
      <c r="D100" s="18" t="s">
        <v>94</v>
      </c>
      <c r="E100" s="18" t="s">
        <v>10</v>
      </c>
      <c r="F100" s="18" t="s">
        <v>110</v>
      </c>
      <c r="G100" s="18">
        <v>6096</v>
      </c>
      <c r="H100" s="18">
        <v>0.42</v>
      </c>
      <c r="I100" s="18">
        <v>1.2</v>
      </c>
      <c r="Q100"/>
    </row>
    <row r="101" spans="2:17" x14ac:dyDescent="0.25">
      <c r="B101" s="18">
        <v>2011</v>
      </c>
      <c r="C101" s="18" t="s">
        <v>8</v>
      </c>
      <c r="D101" s="18" t="s">
        <v>94</v>
      </c>
      <c r="E101" s="18" t="s">
        <v>10</v>
      </c>
      <c r="F101" s="18" t="s">
        <v>111</v>
      </c>
      <c r="G101" s="18">
        <v>5340</v>
      </c>
      <c r="H101" s="18">
        <v>1.07</v>
      </c>
      <c r="I101" s="18">
        <v>1.1399999999999999</v>
      </c>
      <c r="Q101"/>
    </row>
    <row r="102" spans="2:17" x14ac:dyDescent="0.25">
      <c r="B102" s="18">
        <v>2011</v>
      </c>
      <c r="C102" s="18" t="s">
        <v>8</v>
      </c>
      <c r="D102" s="18" t="s">
        <v>94</v>
      </c>
      <c r="E102" s="18" t="s">
        <v>10</v>
      </c>
      <c r="F102" s="18" t="s">
        <v>112</v>
      </c>
      <c r="G102" s="18">
        <v>7152</v>
      </c>
      <c r="H102" s="18">
        <v>0.59</v>
      </c>
      <c r="I102" s="18">
        <v>0.99</v>
      </c>
      <c r="Q102"/>
    </row>
    <row r="103" spans="2:17" x14ac:dyDescent="0.25">
      <c r="B103" s="18">
        <v>2011</v>
      </c>
      <c r="C103" s="18" t="s">
        <v>8</v>
      </c>
      <c r="D103" s="18" t="s">
        <v>94</v>
      </c>
      <c r="E103" s="18" t="s">
        <v>10</v>
      </c>
      <c r="F103" s="18" t="s">
        <v>113</v>
      </c>
      <c r="G103" s="18">
        <v>7224</v>
      </c>
      <c r="H103" s="18">
        <v>0.76</v>
      </c>
      <c r="I103" s="18">
        <v>0.98</v>
      </c>
      <c r="Q103"/>
    </row>
    <row r="104" spans="2:17" x14ac:dyDescent="0.25">
      <c r="B104" s="18">
        <v>2011</v>
      </c>
      <c r="C104" s="18" t="s">
        <v>8</v>
      </c>
      <c r="D104" s="18" t="s">
        <v>94</v>
      </c>
      <c r="E104" s="18" t="s">
        <v>10</v>
      </c>
      <c r="F104" s="18" t="s">
        <v>114</v>
      </c>
      <c r="G104" s="18">
        <v>5640</v>
      </c>
      <c r="H104" s="18">
        <v>1.07</v>
      </c>
      <c r="I104" s="18">
        <v>1.04</v>
      </c>
      <c r="Q104"/>
    </row>
    <row r="105" spans="2:17" x14ac:dyDescent="0.25">
      <c r="B105" s="18">
        <v>2011</v>
      </c>
      <c r="C105" s="18" t="s">
        <v>8</v>
      </c>
      <c r="D105" s="18" t="s">
        <v>94</v>
      </c>
      <c r="E105" s="18" t="s">
        <v>10</v>
      </c>
      <c r="F105" s="18" t="s">
        <v>115</v>
      </c>
      <c r="G105" s="18">
        <v>9144</v>
      </c>
      <c r="H105" s="18">
        <v>0.86</v>
      </c>
      <c r="I105" s="18">
        <v>1.02</v>
      </c>
      <c r="Q105"/>
    </row>
    <row r="106" spans="2:17" x14ac:dyDescent="0.25">
      <c r="B106" s="18">
        <v>2011</v>
      </c>
      <c r="C106" s="18" t="s">
        <v>8</v>
      </c>
      <c r="D106" s="18" t="s">
        <v>94</v>
      </c>
      <c r="E106" s="18" t="s">
        <v>10</v>
      </c>
      <c r="F106" s="18" t="s">
        <v>116</v>
      </c>
      <c r="G106" s="18">
        <v>7188</v>
      </c>
      <c r="H106" s="18">
        <v>0.74</v>
      </c>
      <c r="I106" s="18">
        <v>0.97</v>
      </c>
      <c r="Q106"/>
    </row>
    <row r="107" spans="2:17" x14ac:dyDescent="0.25">
      <c r="B107" s="18">
        <v>2011</v>
      </c>
      <c r="C107" s="18" t="s">
        <v>8</v>
      </c>
      <c r="D107" s="18" t="s">
        <v>94</v>
      </c>
      <c r="E107" s="18" t="s">
        <v>10</v>
      </c>
      <c r="F107" s="18" t="s">
        <v>117</v>
      </c>
      <c r="G107" s="18">
        <v>7200</v>
      </c>
      <c r="H107" s="18">
        <v>0.62</v>
      </c>
      <c r="I107" s="18">
        <v>1</v>
      </c>
      <c r="Q107"/>
    </row>
    <row r="108" spans="2:17" x14ac:dyDescent="0.25">
      <c r="B108" s="18">
        <v>2011</v>
      </c>
      <c r="C108" s="18" t="s">
        <v>8</v>
      </c>
      <c r="D108" s="18" t="s">
        <v>94</v>
      </c>
      <c r="E108" s="18" t="s">
        <v>10</v>
      </c>
      <c r="F108" s="18" t="s">
        <v>118</v>
      </c>
      <c r="G108" s="18">
        <v>8208</v>
      </c>
      <c r="H108" s="18">
        <v>1.0900000000000001</v>
      </c>
      <c r="I108" s="18">
        <v>1.18</v>
      </c>
      <c r="Q108"/>
    </row>
    <row r="109" spans="2:17" x14ac:dyDescent="0.25">
      <c r="B109" s="18">
        <v>2011</v>
      </c>
      <c r="C109" s="18" t="s">
        <v>8</v>
      </c>
      <c r="D109" s="18" t="s">
        <v>94</v>
      </c>
      <c r="E109" s="18" t="s">
        <v>10</v>
      </c>
      <c r="F109" s="18" t="s">
        <v>119</v>
      </c>
      <c r="G109" s="18">
        <v>7812</v>
      </c>
      <c r="H109" s="18">
        <v>0.95</v>
      </c>
      <c r="I109" s="18">
        <v>0.98</v>
      </c>
      <c r="Q109"/>
    </row>
    <row r="110" spans="2:17" x14ac:dyDescent="0.25">
      <c r="B110" s="18">
        <v>2011</v>
      </c>
      <c r="C110" s="18" t="s">
        <v>8</v>
      </c>
      <c r="D110" s="18" t="s">
        <v>94</v>
      </c>
      <c r="E110" s="18" t="s">
        <v>10</v>
      </c>
      <c r="F110" s="18" t="s">
        <v>120</v>
      </c>
      <c r="G110" s="18">
        <v>9516</v>
      </c>
      <c r="H110" s="18">
        <v>0.51</v>
      </c>
      <c r="I110" s="18">
        <v>0.94</v>
      </c>
      <c r="Q110"/>
    </row>
    <row r="111" spans="2:17" x14ac:dyDescent="0.25">
      <c r="B111" s="18">
        <v>2011</v>
      </c>
      <c r="C111" s="18" t="s">
        <v>8</v>
      </c>
      <c r="D111" s="18" t="s">
        <v>94</v>
      </c>
      <c r="E111" s="18" t="s">
        <v>10</v>
      </c>
      <c r="F111" s="18" t="s">
        <v>121</v>
      </c>
      <c r="G111" s="18">
        <v>6060</v>
      </c>
      <c r="H111" s="18">
        <v>0.52</v>
      </c>
      <c r="I111" s="18">
        <v>0.92</v>
      </c>
      <c r="Q111"/>
    </row>
    <row r="112" spans="2:17" x14ac:dyDescent="0.25">
      <c r="B112" s="18">
        <v>2011</v>
      </c>
      <c r="C112" s="18" t="s">
        <v>8</v>
      </c>
      <c r="D112" s="18" t="s">
        <v>94</v>
      </c>
      <c r="E112" s="18" t="s">
        <v>10</v>
      </c>
      <c r="F112" s="18" t="s">
        <v>122</v>
      </c>
      <c r="G112" s="18">
        <v>5472</v>
      </c>
      <c r="H112" s="18">
        <v>0.43</v>
      </c>
      <c r="I112" s="18">
        <v>0.98</v>
      </c>
      <c r="Q112"/>
    </row>
    <row r="113" spans="2:17" x14ac:dyDescent="0.25">
      <c r="B113" s="18">
        <v>2011</v>
      </c>
      <c r="C113" s="18" t="s">
        <v>8</v>
      </c>
      <c r="D113" s="18" t="s">
        <v>94</v>
      </c>
      <c r="E113" s="18" t="s">
        <v>10</v>
      </c>
      <c r="F113" s="18" t="s">
        <v>123</v>
      </c>
      <c r="G113" s="18">
        <v>8376</v>
      </c>
      <c r="H113" s="18">
        <v>1.17</v>
      </c>
      <c r="I113" s="18">
        <v>1.18</v>
      </c>
      <c r="Q113"/>
    </row>
    <row r="114" spans="2:17" x14ac:dyDescent="0.25">
      <c r="B114" s="18">
        <v>2011</v>
      </c>
      <c r="C114" s="18" t="s">
        <v>8</v>
      </c>
      <c r="D114" s="18" t="s">
        <v>94</v>
      </c>
      <c r="E114" s="18" t="s">
        <v>10</v>
      </c>
      <c r="F114" s="18" t="s">
        <v>124</v>
      </c>
      <c r="G114" s="18">
        <v>5796</v>
      </c>
      <c r="H114" s="18">
        <v>0.44</v>
      </c>
      <c r="I114" s="18">
        <v>1.05</v>
      </c>
      <c r="Q114"/>
    </row>
    <row r="115" spans="2:17" x14ac:dyDescent="0.25">
      <c r="B115" s="18">
        <v>2011</v>
      </c>
      <c r="C115" s="18" t="s">
        <v>8</v>
      </c>
      <c r="D115" s="18" t="s">
        <v>94</v>
      </c>
      <c r="E115" s="18" t="s">
        <v>10</v>
      </c>
      <c r="F115" s="18" t="s">
        <v>125</v>
      </c>
      <c r="G115" s="18">
        <v>7320</v>
      </c>
      <c r="H115" s="18">
        <v>0.52</v>
      </c>
      <c r="I115" s="18">
        <v>1.05</v>
      </c>
      <c r="Q115"/>
    </row>
    <row r="116" spans="2:17" x14ac:dyDescent="0.25">
      <c r="B116" s="18">
        <v>2011</v>
      </c>
      <c r="C116" s="18" t="s">
        <v>8</v>
      </c>
      <c r="D116" s="18" t="s">
        <v>94</v>
      </c>
      <c r="E116" s="18" t="s">
        <v>10</v>
      </c>
      <c r="F116" s="18" t="s">
        <v>126</v>
      </c>
      <c r="G116" s="18">
        <v>9576</v>
      </c>
      <c r="H116" s="18">
        <v>0.46</v>
      </c>
      <c r="I116" s="18">
        <v>0.96</v>
      </c>
      <c r="Q116"/>
    </row>
    <row r="117" spans="2:17" x14ac:dyDescent="0.25">
      <c r="B117" s="18">
        <v>2011</v>
      </c>
      <c r="C117" s="18" t="s">
        <v>8</v>
      </c>
      <c r="D117" s="18" t="s">
        <v>94</v>
      </c>
      <c r="E117" s="18" t="s">
        <v>10</v>
      </c>
      <c r="F117" s="18" t="s">
        <v>127</v>
      </c>
      <c r="G117" s="18">
        <v>8688</v>
      </c>
      <c r="H117" s="18">
        <v>1.1599999999999999</v>
      </c>
      <c r="I117" s="18">
        <v>0.99</v>
      </c>
      <c r="Q117"/>
    </row>
    <row r="118" spans="2:17" x14ac:dyDescent="0.25">
      <c r="B118" s="18">
        <v>2011</v>
      </c>
      <c r="C118" s="18" t="s">
        <v>8</v>
      </c>
      <c r="D118" s="18" t="s">
        <v>94</v>
      </c>
      <c r="E118" s="18" t="s">
        <v>10</v>
      </c>
      <c r="F118" s="18" t="s">
        <v>128</v>
      </c>
      <c r="G118" s="18">
        <v>4920</v>
      </c>
      <c r="H118" s="18">
        <v>0.96</v>
      </c>
      <c r="I118" s="18">
        <v>0.93</v>
      </c>
      <c r="Q118"/>
    </row>
    <row r="119" spans="2:17" x14ac:dyDescent="0.25">
      <c r="B119" s="18">
        <v>2011</v>
      </c>
      <c r="C119" s="18" t="s">
        <v>8</v>
      </c>
      <c r="D119" s="18" t="s">
        <v>94</v>
      </c>
      <c r="E119" s="18" t="s">
        <v>10</v>
      </c>
      <c r="F119" s="18" t="s">
        <v>129</v>
      </c>
      <c r="G119" s="18">
        <v>6072</v>
      </c>
      <c r="H119" s="18">
        <v>1.08</v>
      </c>
      <c r="I119" s="18">
        <v>0.95</v>
      </c>
      <c r="Q119"/>
    </row>
    <row r="120" spans="2:17" x14ac:dyDescent="0.25">
      <c r="B120" s="18">
        <v>2011</v>
      </c>
      <c r="C120" s="18" t="s">
        <v>8</v>
      </c>
      <c r="D120" s="18" t="s">
        <v>94</v>
      </c>
      <c r="E120" s="18" t="s">
        <v>10</v>
      </c>
      <c r="F120" s="18" t="s">
        <v>130</v>
      </c>
      <c r="G120" s="18">
        <v>5460</v>
      </c>
      <c r="H120" s="18">
        <v>1.07</v>
      </c>
      <c r="I120" s="18">
        <v>0.91</v>
      </c>
      <c r="Q120"/>
    </row>
    <row r="121" spans="2:17" x14ac:dyDescent="0.25">
      <c r="B121" s="18">
        <v>2011</v>
      </c>
      <c r="C121" s="18" t="s">
        <v>8</v>
      </c>
      <c r="D121" s="18" t="s">
        <v>94</v>
      </c>
      <c r="E121" s="18" t="s">
        <v>10</v>
      </c>
      <c r="F121" s="18" t="s">
        <v>131</v>
      </c>
      <c r="G121" s="18">
        <v>5268</v>
      </c>
      <c r="H121" s="18">
        <v>0.4</v>
      </c>
      <c r="I121" s="18">
        <v>1.06</v>
      </c>
      <c r="Q121"/>
    </row>
    <row r="122" spans="2:17" x14ac:dyDescent="0.25">
      <c r="B122" s="18">
        <v>2011</v>
      </c>
      <c r="C122" s="18" t="s">
        <v>8</v>
      </c>
      <c r="D122" s="18" t="s">
        <v>94</v>
      </c>
      <c r="E122" s="18" t="s">
        <v>10</v>
      </c>
      <c r="F122" s="18" t="s">
        <v>132</v>
      </c>
      <c r="G122" s="18">
        <v>7164</v>
      </c>
      <c r="H122" s="18">
        <v>0.72</v>
      </c>
      <c r="I122" s="18">
        <v>1.1599999999999999</v>
      </c>
      <c r="Q122"/>
    </row>
    <row r="123" spans="2:17" x14ac:dyDescent="0.25">
      <c r="B123" s="18">
        <v>2011</v>
      </c>
      <c r="C123" s="18" t="s">
        <v>8</v>
      </c>
      <c r="D123" s="18" t="s">
        <v>94</v>
      </c>
      <c r="E123" s="18" t="s">
        <v>10</v>
      </c>
      <c r="F123" s="18" t="s">
        <v>133</v>
      </c>
      <c r="G123" s="18">
        <v>7020</v>
      </c>
      <c r="H123" s="18">
        <v>0.98</v>
      </c>
      <c r="I123" s="18">
        <v>0.96</v>
      </c>
      <c r="Q123"/>
    </row>
    <row r="124" spans="2:17" x14ac:dyDescent="0.25">
      <c r="B124" s="18">
        <v>2011</v>
      </c>
      <c r="C124" s="18" t="s">
        <v>8</v>
      </c>
      <c r="D124" s="18" t="s">
        <v>94</v>
      </c>
      <c r="E124" s="18" t="s">
        <v>10</v>
      </c>
      <c r="F124" s="18" t="s">
        <v>134</v>
      </c>
      <c r="G124" s="18">
        <v>8028</v>
      </c>
      <c r="H124" s="18">
        <v>1.17</v>
      </c>
      <c r="I124" s="18">
        <v>1.1599999999999999</v>
      </c>
      <c r="Q124"/>
    </row>
    <row r="125" spans="2:17" x14ac:dyDescent="0.25">
      <c r="B125" s="18">
        <v>2011</v>
      </c>
      <c r="C125" s="18" t="s">
        <v>8</v>
      </c>
      <c r="D125" s="18" t="s">
        <v>94</v>
      </c>
      <c r="E125" s="18" t="s">
        <v>10</v>
      </c>
      <c r="F125" s="18" t="s">
        <v>135</v>
      </c>
      <c r="G125" s="18">
        <v>7680</v>
      </c>
      <c r="H125" s="18">
        <v>0.44</v>
      </c>
      <c r="I125" s="18">
        <v>1.07</v>
      </c>
      <c r="Q125"/>
    </row>
    <row r="126" spans="2:17" x14ac:dyDescent="0.25">
      <c r="B126" s="18">
        <v>2011</v>
      </c>
      <c r="C126" s="18" t="s">
        <v>8</v>
      </c>
      <c r="D126" s="18" t="s">
        <v>94</v>
      </c>
      <c r="E126" s="18" t="s">
        <v>10</v>
      </c>
      <c r="F126" s="18" t="s">
        <v>136</v>
      </c>
      <c r="G126" s="18">
        <v>8916</v>
      </c>
      <c r="H126" s="18">
        <v>1.1299999999999999</v>
      </c>
      <c r="I126" s="18">
        <v>0.94</v>
      </c>
      <c r="Q126"/>
    </row>
    <row r="127" spans="2:17" x14ac:dyDescent="0.25">
      <c r="B127" s="18">
        <v>2011</v>
      </c>
      <c r="C127" s="18" t="s">
        <v>8</v>
      </c>
      <c r="D127" s="18" t="s">
        <v>94</v>
      </c>
      <c r="E127" s="18" t="s">
        <v>10</v>
      </c>
      <c r="F127" s="18" t="s">
        <v>137</v>
      </c>
      <c r="G127" s="18">
        <v>7392</v>
      </c>
      <c r="H127" s="18">
        <v>0.66</v>
      </c>
      <c r="I127" s="18">
        <v>1.1399999999999999</v>
      </c>
      <c r="Q127"/>
    </row>
    <row r="128" spans="2:17" x14ac:dyDescent="0.25">
      <c r="B128" s="18">
        <v>2011</v>
      </c>
      <c r="C128" s="18" t="s">
        <v>8</v>
      </c>
      <c r="D128" s="18" t="s">
        <v>94</v>
      </c>
      <c r="E128" s="18" t="s">
        <v>10</v>
      </c>
      <c r="F128" s="18" t="s">
        <v>138</v>
      </c>
      <c r="G128" s="18">
        <v>8472</v>
      </c>
      <c r="H128" s="18">
        <v>1.04</v>
      </c>
      <c r="I128" s="18">
        <v>1</v>
      </c>
      <c r="Q128"/>
    </row>
    <row r="129" spans="2:17" x14ac:dyDescent="0.25">
      <c r="B129" s="18">
        <v>2011</v>
      </c>
      <c r="C129" s="18" t="s">
        <v>8</v>
      </c>
      <c r="D129" s="18" t="s">
        <v>94</v>
      </c>
      <c r="E129" s="18" t="s">
        <v>10</v>
      </c>
      <c r="F129" s="18" t="s">
        <v>139</v>
      </c>
      <c r="G129" s="18">
        <v>6852</v>
      </c>
      <c r="H129" s="18">
        <v>1.02</v>
      </c>
      <c r="I129" s="18">
        <v>1.1100000000000001</v>
      </c>
      <c r="Q129"/>
    </row>
    <row r="130" spans="2:17" x14ac:dyDescent="0.25">
      <c r="B130" s="18">
        <v>2011</v>
      </c>
      <c r="C130" s="18" t="s">
        <v>8</v>
      </c>
      <c r="D130" s="18" t="s">
        <v>94</v>
      </c>
      <c r="E130" s="18" t="s">
        <v>10</v>
      </c>
      <c r="F130" s="18" t="s">
        <v>140</v>
      </c>
      <c r="G130" s="18">
        <v>5724</v>
      </c>
      <c r="H130" s="18">
        <v>1.01</v>
      </c>
      <c r="I130" s="18">
        <v>1.1499999999999999</v>
      </c>
      <c r="Q130"/>
    </row>
    <row r="131" spans="2:17" x14ac:dyDescent="0.25">
      <c r="B131" s="18">
        <v>2011</v>
      </c>
      <c r="C131" s="18" t="s">
        <v>8</v>
      </c>
      <c r="D131" s="18" t="s">
        <v>94</v>
      </c>
      <c r="E131" s="18" t="s">
        <v>10</v>
      </c>
      <c r="F131" s="18" t="s">
        <v>141</v>
      </c>
      <c r="G131" s="18">
        <v>8100</v>
      </c>
      <c r="H131" s="18">
        <v>0.43</v>
      </c>
      <c r="I131" s="18">
        <v>0.95</v>
      </c>
      <c r="Q131"/>
    </row>
    <row r="132" spans="2:17" x14ac:dyDescent="0.25">
      <c r="B132" s="18">
        <v>2011</v>
      </c>
      <c r="C132" s="18" t="s">
        <v>8</v>
      </c>
      <c r="D132" s="18" t="s">
        <v>94</v>
      </c>
      <c r="E132" s="18" t="s">
        <v>10</v>
      </c>
      <c r="F132" s="18" t="s">
        <v>142</v>
      </c>
      <c r="G132" s="18">
        <v>6936</v>
      </c>
      <c r="H132" s="18">
        <v>0.44</v>
      </c>
      <c r="I132" s="18">
        <v>1.19</v>
      </c>
      <c r="Q132"/>
    </row>
    <row r="133" spans="2:17" x14ac:dyDescent="0.25">
      <c r="B133" s="18">
        <v>2011</v>
      </c>
      <c r="C133" s="18" t="s">
        <v>8</v>
      </c>
      <c r="D133" s="18" t="s">
        <v>94</v>
      </c>
      <c r="E133" s="18" t="s">
        <v>10</v>
      </c>
      <c r="F133" s="18" t="s">
        <v>143</v>
      </c>
      <c r="G133" s="18">
        <v>5964</v>
      </c>
      <c r="H133" s="18">
        <v>0.99</v>
      </c>
      <c r="I133" s="18">
        <v>0.95</v>
      </c>
      <c r="Q133"/>
    </row>
    <row r="134" spans="2:17" x14ac:dyDescent="0.25">
      <c r="B134" s="18">
        <v>2011</v>
      </c>
      <c r="C134" s="18" t="s">
        <v>8</v>
      </c>
      <c r="D134" s="18" t="s">
        <v>94</v>
      </c>
      <c r="E134" s="18" t="s">
        <v>10</v>
      </c>
      <c r="F134" s="18" t="s">
        <v>144</v>
      </c>
      <c r="G134" s="18">
        <v>5808</v>
      </c>
      <c r="H134" s="18">
        <v>1.0900000000000001</v>
      </c>
      <c r="I134" s="18">
        <v>1.17</v>
      </c>
      <c r="Q134"/>
    </row>
    <row r="135" spans="2:17" x14ac:dyDescent="0.25">
      <c r="B135" s="18">
        <v>2011</v>
      </c>
      <c r="C135" s="18" t="s">
        <v>8</v>
      </c>
      <c r="D135" s="18" t="s">
        <v>94</v>
      </c>
      <c r="E135" s="18" t="s">
        <v>10</v>
      </c>
      <c r="F135" s="18" t="s">
        <v>145</v>
      </c>
      <c r="G135" s="18">
        <v>5844</v>
      </c>
      <c r="H135" s="18">
        <v>0.87</v>
      </c>
      <c r="I135" s="18">
        <v>0.9</v>
      </c>
      <c r="Q135"/>
    </row>
    <row r="136" spans="2:17" x14ac:dyDescent="0.25">
      <c r="B136" s="18">
        <v>2011</v>
      </c>
      <c r="C136" s="18" t="s">
        <v>8</v>
      </c>
      <c r="D136" s="18" t="s">
        <v>94</v>
      </c>
      <c r="E136" s="18" t="s">
        <v>10</v>
      </c>
      <c r="F136" s="18" t="s">
        <v>146</v>
      </c>
      <c r="G136" s="18">
        <v>5292</v>
      </c>
      <c r="H136" s="18">
        <v>0.74</v>
      </c>
      <c r="I136" s="18">
        <v>0.94</v>
      </c>
      <c r="Q136"/>
    </row>
    <row r="137" spans="2:17" x14ac:dyDescent="0.25">
      <c r="B137" s="18">
        <v>2011</v>
      </c>
      <c r="C137" s="18" t="s">
        <v>8</v>
      </c>
      <c r="D137" s="18" t="s">
        <v>94</v>
      </c>
      <c r="E137" s="18" t="s">
        <v>10</v>
      </c>
      <c r="F137" s="18" t="s">
        <v>147</v>
      </c>
      <c r="G137" s="18">
        <v>6228</v>
      </c>
      <c r="H137" s="18">
        <v>1.1599999999999999</v>
      </c>
      <c r="I137" s="18">
        <v>0.92</v>
      </c>
      <c r="Q137"/>
    </row>
    <row r="138" spans="2:17" x14ac:dyDescent="0.25">
      <c r="B138" s="18">
        <v>2011</v>
      </c>
      <c r="C138" s="18" t="s">
        <v>8</v>
      </c>
      <c r="D138" s="18" t="s">
        <v>94</v>
      </c>
      <c r="E138" s="18" t="s">
        <v>10</v>
      </c>
      <c r="F138" s="18" t="s">
        <v>148</v>
      </c>
      <c r="G138" s="18">
        <v>7944</v>
      </c>
      <c r="H138" s="18">
        <v>0.86</v>
      </c>
      <c r="I138" s="18">
        <v>1.04</v>
      </c>
      <c r="Q138"/>
    </row>
    <row r="139" spans="2:17" x14ac:dyDescent="0.25">
      <c r="B139" s="18">
        <v>2011</v>
      </c>
      <c r="C139" s="18" t="s">
        <v>8</v>
      </c>
      <c r="D139" s="18" t="s">
        <v>94</v>
      </c>
      <c r="E139" s="18" t="s">
        <v>10</v>
      </c>
      <c r="F139" s="18" t="s">
        <v>149</v>
      </c>
      <c r="G139" s="18">
        <v>4944</v>
      </c>
      <c r="H139" s="18">
        <v>1.07</v>
      </c>
      <c r="I139" s="18">
        <v>0.99</v>
      </c>
      <c r="Q139"/>
    </row>
    <row r="140" spans="2:17" x14ac:dyDescent="0.25">
      <c r="B140" s="18">
        <v>2011</v>
      </c>
      <c r="C140" s="18" t="s">
        <v>8</v>
      </c>
      <c r="D140" s="18" t="s">
        <v>94</v>
      </c>
      <c r="E140" s="18" t="s">
        <v>10</v>
      </c>
      <c r="F140" s="18" t="s">
        <v>150</v>
      </c>
      <c r="G140" s="18">
        <v>5028</v>
      </c>
      <c r="H140" s="18">
        <v>0.84</v>
      </c>
      <c r="I140" s="18">
        <v>1.1299999999999999</v>
      </c>
      <c r="Q140"/>
    </row>
    <row r="141" spans="2:17" x14ac:dyDescent="0.25">
      <c r="B141" s="18">
        <v>2011</v>
      </c>
      <c r="C141" s="18" t="s">
        <v>8</v>
      </c>
      <c r="D141" s="18" t="s">
        <v>94</v>
      </c>
      <c r="E141" s="18" t="s">
        <v>10</v>
      </c>
      <c r="F141" s="18" t="s">
        <v>151</v>
      </c>
      <c r="G141" s="18">
        <v>8076</v>
      </c>
      <c r="H141" s="18">
        <v>1.02</v>
      </c>
      <c r="I141" s="18">
        <v>1.17</v>
      </c>
      <c r="Q141"/>
    </row>
    <row r="142" spans="2:17" x14ac:dyDescent="0.25">
      <c r="B142" s="18">
        <v>2011</v>
      </c>
      <c r="C142" s="18" t="s">
        <v>8</v>
      </c>
      <c r="D142" s="18" t="s">
        <v>94</v>
      </c>
      <c r="E142" s="18" t="s">
        <v>10</v>
      </c>
      <c r="F142" s="18" t="s">
        <v>152</v>
      </c>
      <c r="G142" s="18">
        <v>7248</v>
      </c>
      <c r="H142" s="18">
        <v>1.04</v>
      </c>
      <c r="I142" s="18">
        <v>1.07</v>
      </c>
      <c r="Q142"/>
    </row>
    <row r="143" spans="2:17" x14ac:dyDescent="0.25">
      <c r="B143" s="18">
        <v>2011</v>
      </c>
      <c r="C143" s="18" t="s">
        <v>8</v>
      </c>
      <c r="D143" s="18" t="s">
        <v>94</v>
      </c>
      <c r="E143" s="18" t="s">
        <v>10</v>
      </c>
      <c r="F143" s="18" t="s">
        <v>153</v>
      </c>
      <c r="G143" s="18">
        <v>6720</v>
      </c>
      <c r="H143" s="18">
        <v>0.98</v>
      </c>
      <c r="I143" s="18">
        <v>0.99</v>
      </c>
      <c r="Q143"/>
    </row>
    <row r="144" spans="2:17" x14ac:dyDescent="0.25">
      <c r="B144" s="18">
        <v>2011</v>
      </c>
      <c r="C144" s="18" t="s">
        <v>8</v>
      </c>
      <c r="D144" s="18" t="s">
        <v>94</v>
      </c>
      <c r="E144" s="18" t="s">
        <v>10</v>
      </c>
      <c r="F144" s="18" t="s">
        <v>154</v>
      </c>
      <c r="G144" s="18">
        <v>9156</v>
      </c>
      <c r="H144" s="18">
        <v>0.56000000000000005</v>
      </c>
      <c r="I144" s="18">
        <v>1.1100000000000001</v>
      </c>
      <c r="Q144"/>
    </row>
    <row r="145" spans="2:17" x14ac:dyDescent="0.25">
      <c r="B145" s="18">
        <v>2011</v>
      </c>
      <c r="C145" s="18" t="s">
        <v>8</v>
      </c>
      <c r="D145" s="18" t="s">
        <v>94</v>
      </c>
      <c r="E145" s="18" t="s">
        <v>10</v>
      </c>
      <c r="F145" s="18" t="s">
        <v>155</v>
      </c>
      <c r="G145" s="18">
        <v>7932</v>
      </c>
      <c r="H145" s="18">
        <v>1.17</v>
      </c>
      <c r="I145" s="18">
        <v>1.05</v>
      </c>
      <c r="Q145"/>
    </row>
    <row r="146" spans="2:17" x14ac:dyDescent="0.25">
      <c r="B146" s="18">
        <v>2011</v>
      </c>
      <c r="C146" s="18" t="s">
        <v>8</v>
      </c>
      <c r="D146" s="18" t="s">
        <v>94</v>
      </c>
      <c r="E146" s="18" t="s">
        <v>10</v>
      </c>
      <c r="F146" s="18" t="s">
        <v>156</v>
      </c>
      <c r="G146" s="18">
        <v>5448</v>
      </c>
      <c r="H146" s="18">
        <v>0.71</v>
      </c>
      <c r="I146" s="18">
        <v>0.9</v>
      </c>
      <c r="Q146"/>
    </row>
    <row r="147" spans="2:17" x14ac:dyDescent="0.25">
      <c r="B147" s="18">
        <v>2011</v>
      </c>
      <c r="C147" s="18" t="s">
        <v>8</v>
      </c>
      <c r="D147" s="18" t="s">
        <v>94</v>
      </c>
      <c r="E147" s="18" t="s">
        <v>10</v>
      </c>
      <c r="F147" s="18" t="s">
        <v>157</v>
      </c>
      <c r="G147" s="18">
        <v>5412</v>
      </c>
      <c r="H147" s="18">
        <v>0.64</v>
      </c>
      <c r="I147" s="18">
        <v>1.1100000000000001</v>
      </c>
      <c r="Q147"/>
    </row>
    <row r="148" spans="2:17" x14ac:dyDescent="0.25">
      <c r="B148" s="18">
        <v>2011</v>
      </c>
      <c r="C148" s="18" t="s">
        <v>8</v>
      </c>
      <c r="D148" s="18" t="s">
        <v>94</v>
      </c>
      <c r="E148" s="18" t="s">
        <v>10</v>
      </c>
      <c r="F148" s="18" t="s">
        <v>158</v>
      </c>
      <c r="G148" s="18">
        <v>7956</v>
      </c>
      <c r="H148" s="18">
        <v>1.17</v>
      </c>
      <c r="I148" s="18">
        <v>1.19</v>
      </c>
      <c r="Q148"/>
    </row>
    <row r="149" spans="2:17" x14ac:dyDescent="0.25">
      <c r="B149" s="18">
        <v>2011</v>
      </c>
      <c r="C149" s="18" t="s">
        <v>8</v>
      </c>
      <c r="D149" s="18" t="s">
        <v>94</v>
      </c>
      <c r="E149" s="18" t="s">
        <v>10</v>
      </c>
      <c r="F149" s="18" t="s">
        <v>159</v>
      </c>
      <c r="G149" s="18">
        <v>5772</v>
      </c>
      <c r="H149" s="18">
        <v>0.55000000000000004</v>
      </c>
      <c r="I149" s="18">
        <v>1.1299999999999999</v>
      </c>
      <c r="Q149"/>
    </row>
    <row r="150" spans="2:17" x14ac:dyDescent="0.25">
      <c r="B150" s="18">
        <v>2011</v>
      </c>
      <c r="C150" s="18" t="s">
        <v>8</v>
      </c>
      <c r="D150" s="18" t="s">
        <v>160</v>
      </c>
      <c r="E150" s="18" t="s">
        <v>10</v>
      </c>
      <c r="F150" s="18" t="s">
        <v>161</v>
      </c>
      <c r="G150" s="18">
        <v>96</v>
      </c>
      <c r="H150" s="18">
        <v>1.1399999999999999</v>
      </c>
      <c r="I150" s="18">
        <v>1.23</v>
      </c>
      <c r="Q150"/>
    </row>
    <row r="151" spans="2:17" x14ac:dyDescent="0.25">
      <c r="B151" s="18">
        <v>2011</v>
      </c>
      <c r="C151" s="18" t="s">
        <v>8</v>
      </c>
      <c r="D151" s="18" t="s">
        <v>160</v>
      </c>
      <c r="E151" s="18" t="s">
        <v>10</v>
      </c>
      <c r="F151" s="18" t="s">
        <v>162</v>
      </c>
      <c r="G151" s="18">
        <v>144</v>
      </c>
      <c r="H151" s="18">
        <v>1.08</v>
      </c>
      <c r="I151" s="18">
        <v>1.26</v>
      </c>
      <c r="Q151"/>
    </row>
    <row r="152" spans="2:17" x14ac:dyDescent="0.25">
      <c r="B152" s="18">
        <v>2011</v>
      </c>
      <c r="C152" s="18" t="s">
        <v>8</v>
      </c>
      <c r="D152" s="18" t="s">
        <v>160</v>
      </c>
      <c r="E152" s="18" t="s">
        <v>10</v>
      </c>
      <c r="F152" s="18" t="s">
        <v>163</v>
      </c>
      <c r="G152" s="18">
        <v>72</v>
      </c>
      <c r="H152" s="18">
        <v>1.1599999999999999</v>
      </c>
      <c r="I152" s="18">
        <v>1.23</v>
      </c>
      <c r="Q152"/>
    </row>
    <row r="153" spans="2:17" x14ac:dyDescent="0.25">
      <c r="B153" s="18">
        <v>2011</v>
      </c>
      <c r="C153" s="18" t="s">
        <v>8</v>
      </c>
      <c r="D153" s="18" t="s">
        <v>164</v>
      </c>
      <c r="E153" s="18" t="s">
        <v>10</v>
      </c>
      <c r="F153" s="18" t="s">
        <v>165</v>
      </c>
      <c r="G153" s="18">
        <v>336</v>
      </c>
      <c r="H153" s="18">
        <v>4.17</v>
      </c>
      <c r="I153" s="18">
        <v>5.0199999999999996</v>
      </c>
      <c r="Q153"/>
    </row>
    <row r="154" spans="2:17" x14ac:dyDescent="0.25">
      <c r="B154" s="18">
        <v>2011</v>
      </c>
      <c r="C154" s="18" t="s">
        <v>8</v>
      </c>
      <c r="D154" s="18" t="s">
        <v>164</v>
      </c>
      <c r="E154" s="18" t="s">
        <v>10</v>
      </c>
      <c r="F154" s="18" t="s">
        <v>166</v>
      </c>
      <c r="G154" s="18">
        <v>468</v>
      </c>
      <c r="H154" s="18">
        <v>4.8600000000000003</v>
      </c>
      <c r="I154" s="18">
        <v>5.4</v>
      </c>
      <c r="Q154"/>
    </row>
    <row r="155" spans="2:17" x14ac:dyDescent="0.25">
      <c r="B155" s="18">
        <v>2011</v>
      </c>
      <c r="C155" s="18" t="s">
        <v>8</v>
      </c>
      <c r="D155" s="18" t="s">
        <v>164</v>
      </c>
      <c r="E155" s="18" t="s">
        <v>10</v>
      </c>
      <c r="F155" s="18" t="s">
        <v>167</v>
      </c>
      <c r="G155" s="18">
        <v>396</v>
      </c>
      <c r="H155" s="18">
        <v>4.42</v>
      </c>
      <c r="I155" s="18">
        <v>5.2</v>
      </c>
      <c r="Q155"/>
    </row>
    <row r="156" spans="2:17" x14ac:dyDescent="0.25">
      <c r="B156" s="18">
        <v>2011</v>
      </c>
      <c r="C156" s="18" t="s">
        <v>8</v>
      </c>
      <c r="D156" s="18" t="s">
        <v>164</v>
      </c>
      <c r="E156" s="18" t="s">
        <v>10</v>
      </c>
      <c r="F156" s="18" t="s">
        <v>168</v>
      </c>
      <c r="G156" s="18">
        <v>264</v>
      </c>
      <c r="H156" s="18">
        <v>4.0999999999999996</v>
      </c>
      <c r="I156" s="18">
        <v>5.1100000000000003</v>
      </c>
      <c r="Q156"/>
    </row>
    <row r="157" spans="2:17" x14ac:dyDescent="0.25">
      <c r="B157" s="18">
        <v>2011</v>
      </c>
      <c r="C157" s="18" t="s">
        <v>8</v>
      </c>
      <c r="D157" s="18" t="s">
        <v>164</v>
      </c>
      <c r="E157" s="18" t="s">
        <v>10</v>
      </c>
      <c r="F157" s="18" t="s">
        <v>169</v>
      </c>
      <c r="G157" s="18">
        <v>648</v>
      </c>
      <c r="H157" s="18">
        <v>4.46</v>
      </c>
      <c r="I157" s="18">
        <v>5.22</v>
      </c>
      <c r="Q157"/>
    </row>
    <row r="158" spans="2:17" x14ac:dyDescent="0.25">
      <c r="B158" s="18">
        <v>2011</v>
      </c>
      <c r="C158" s="18" t="s">
        <v>8</v>
      </c>
      <c r="D158" s="18" t="s">
        <v>164</v>
      </c>
      <c r="E158" s="18" t="s">
        <v>10</v>
      </c>
      <c r="F158" s="18" t="s">
        <v>170</v>
      </c>
      <c r="G158" s="18">
        <v>444</v>
      </c>
      <c r="H158" s="18">
        <v>4.03</v>
      </c>
      <c r="I158" s="18">
        <v>5.35</v>
      </c>
      <c r="Q158"/>
    </row>
    <row r="159" spans="2:17" x14ac:dyDescent="0.25">
      <c r="B159" s="18">
        <v>2011</v>
      </c>
      <c r="C159" s="18" t="s">
        <v>8</v>
      </c>
      <c r="D159" s="18" t="s">
        <v>164</v>
      </c>
      <c r="E159" s="18" t="s">
        <v>10</v>
      </c>
      <c r="F159" s="18" t="s">
        <v>171</v>
      </c>
      <c r="G159" s="18">
        <v>336</v>
      </c>
      <c r="H159" s="18">
        <v>4.09</v>
      </c>
      <c r="I159" s="18">
        <v>5.25</v>
      </c>
      <c r="Q159"/>
    </row>
    <row r="160" spans="2:17" x14ac:dyDescent="0.25">
      <c r="B160" s="18">
        <v>2011</v>
      </c>
      <c r="C160" s="18" t="s">
        <v>8</v>
      </c>
      <c r="D160" s="18" t="s">
        <v>164</v>
      </c>
      <c r="E160" s="18" t="s">
        <v>10</v>
      </c>
      <c r="F160" s="18" t="s">
        <v>172</v>
      </c>
      <c r="G160" s="18">
        <v>696</v>
      </c>
      <c r="H160" s="18">
        <v>4.21</v>
      </c>
      <c r="I160" s="18">
        <v>5.01</v>
      </c>
      <c r="Q160"/>
    </row>
    <row r="161" spans="2:17" x14ac:dyDescent="0.25">
      <c r="B161" s="18">
        <v>2011</v>
      </c>
      <c r="C161" s="18" t="s">
        <v>8</v>
      </c>
      <c r="D161" s="18" t="s">
        <v>164</v>
      </c>
      <c r="E161" s="18" t="s">
        <v>10</v>
      </c>
      <c r="F161" s="18" t="s">
        <v>173</v>
      </c>
      <c r="G161" s="18">
        <v>456</v>
      </c>
      <c r="H161" s="18">
        <v>4.07</v>
      </c>
      <c r="I161" s="18">
        <v>5.09</v>
      </c>
      <c r="Q161"/>
    </row>
    <row r="162" spans="2:17" x14ac:dyDescent="0.25">
      <c r="B162" s="18">
        <v>2011</v>
      </c>
      <c r="C162" s="18" t="s">
        <v>8</v>
      </c>
      <c r="D162" s="18" t="s">
        <v>164</v>
      </c>
      <c r="E162" s="18" t="s">
        <v>10</v>
      </c>
      <c r="F162" s="18" t="s">
        <v>174</v>
      </c>
      <c r="G162" s="18">
        <v>696</v>
      </c>
      <c r="H162" s="18">
        <v>4.1100000000000003</v>
      </c>
      <c r="I162" s="18">
        <v>5.2</v>
      </c>
      <c r="Q162"/>
    </row>
    <row r="163" spans="2:17" x14ac:dyDescent="0.25">
      <c r="B163" s="18">
        <v>2011</v>
      </c>
      <c r="C163" s="18" t="s">
        <v>8</v>
      </c>
      <c r="D163" s="18" t="s">
        <v>164</v>
      </c>
      <c r="E163" s="18" t="s">
        <v>10</v>
      </c>
      <c r="F163" s="18" t="s">
        <v>175</v>
      </c>
      <c r="G163" s="18">
        <v>444</v>
      </c>
      <c r="H163" s="18">
        <v>4.22</v>
      </c>
      <c r="I163" s="18">
        <v>5.0999999999999996</v>
      </c>
      <c r="Q163"/>
    </row>
    <row r="164" spans="2:17" x14ac:dyDescent="0.25">
      <c r="B164" s="18">
        <v>2011</v>
      </c>
      <c r="C164" s="18" t="s">
        <v>8</v>
      </c>
      <c r="D164" s="18" t="s">
        <v>164</v>
      </c>
      <c r="E164" s="18" t="s">
        <v>10</v>
      </c>
      <c r="F164" s="18" t="s">
        <v>176</v>
      </c>
      <c r="G164" s="18">
        <v>252</v>
      </c>
      <c r="H164" s="18">
        <v>4.78</v>
      </c>
      <c r="I164" s="18">
        <v>5.0599999999999996</v>
      </c>
      <c r="Q164"/>
    </row>
    <row r="165" spans="2:17" x14ac:dyDescent="0.25">
      <c r="B165" s="18">
        <v>2011</v>
      </c>
      <c r="C165" s="18" t="s">
        <v>8</v>
      </c>
      <c r="D165" s="18" t="s">
        <v>164</v>
      </c>
      <c r="E165" s="18" t="s">
        <v>10</v>
      </c>
      <c r="F165" s="18" t="s">
        <v>177</v>
      </c>
      <c r="G165" s="18">
        <v>600</v>
      </c>
      <c r="H165" s="18">
        <v>4.34</v>
      </c>
      <c r="I165" s="18">
        <v>5.03</v>
      </c>
      <c r="Q165"/>
    </row>
    <row r="166" spans="2:17" x14ac:dyDescent="0.25">
      <c r="B166" s="18">
        <v>2011</v>
      </c>
      <c r="C166" s="18" t="s">
        <v>8</v>
      </c>
      <c r="D166" s="18" t="s">
        <v>164</v>
      </c>
      <c r="E166" s="18" t="s">
        <v>10</v>
      </c>
      <c r="F166" s="18" t="s">
        <v>178</v>
      </c>
      <c r="G166" s="18">
        <v>456</v>
      </c>
      <c r="H166" s="18">
        <v>4.4800000000000004</v>
      </c>
      <c r="I166" s="18">
        <v>5.34</v>
      </c>
      <c r="Q166"/>
    </row>
    <row r="167" spans="2:17" x14ac:dyDescent="0.25">
      <c r="B167" s="18">
        <v>2011</v>
      </c>
      <c r="C167" s="18" t="s">
        <v>8</v>
      </c>
      <c r="D167" s="18" t="s">
        <v>164</v>
      </c>
      <c r="E167" s="18" t="s">
        <v>10</v>
      </c>
      <c r="F167" s="18" t="s">
        <v>179</v>
      </c>
      <c r="G167" s="18">
        <v>336</v>
      </c>
      <c r="H167" s="18">
        <v>4.26</v>
      </c>
      <c r="I167" s="18">
        <v>5.21</v>
      </c>
      <c r="Q167"/>
    </row>
    <row r="168" spans="2:17" x14ac:dyDescent="0.25">
      <c r="B168" s="18">
        <v>2011</v>
      </c>
      <c r="C168" s="18" t="s">
        <v>8</v>
      </c>
      <c r="D168" s="18" t="s">
        <v>164</v>
      </c>
      <c r="E168" s="18" t="s">
        <v>10</v>
      </c>
      <c r="F168" s="18" t="s">
        <v>180</v>
      </c>
      <c r="G168" s="18">
        <v>612</v>
      </c>
      <c r="H168" s="18">
        <v>4.63</v>
      </c>
      <c r="I168" s="18">
        <v>5.2</v>
      </c>
      <c r="Q168"/>
    </row>
    <row r="169" spans="2:17" x14ac:dyDescent="0.25">
      <c r="B169" s="18">
        <v>2011</v>
      </c>
      <c r="C169" s="18" t="s">
        <v>8</v>
      </c>
      <c r="D169" s="18" t="s">
        <v>164</v>
      </c>
      <c r="E169" s="18" t="s">
        <v>10</v>
      </c>
      <c r="F169" s="18" t="s">
        <v>181</v>
      </c>
      <c r="G169" s="18">
        <v>660</v>
      </c>
      <c r="H169" s="18">
        <v>4.4000000000000004</v>
      </c>
      <c r="I169" s="18">
        <v>5.37</v>
      </c>
      <c r="Q169"/>
    </row>
    <row r="170" spans="2:17" x14ac:dyDescent="0.25">
      <c r="B170" s="18">
        <v>2011</v>
      </c>
      <c r="C170" s="18" t="s">
        <v>8</v>
      </c>
      <c r="D170" s="18" t="s">
        <v>164</v>
      </c>
      <c r="E170" s="18" t="s">
        <v>10</v>
      </c>
      <c r="F170" s="18" t="s">
        <v>182</v>
      </c>
      <c r="G170" s="18">
        <v>348</v>
      </c>
      <c r="H170" s="18">
        <v>4.72</v>
      </c>
      <c r="I170" s="18">
        <v>5.14</v>
      </c>
      <c r="Q170"/>
    </row>
    <row r="171" spans="2:17" x14ac:dyDescent="0.25">
      <c r="B171" s="18">
        <v>2011</v>
      </c>
      <c r="C171" s="18" t="s">
        <v>8</v>
      </c>
      <c r="D171" s="18" t="s">
        <v>164</v>
      </c>
      <c r="E171" s="18" t="s">
        <v>10</v>
      </c>
      <c r="F171" s="18" t="s">
        <v>183</v>
      </c>
      <c r="G171" s="18">
        <v>372</v>
      </c>
      <c r="H171" s="18">
        <v>4.25</v>
      </c>
      <c r="I171" s="18">
        <v>5.3</v>
      </c>
      <c r="Q171"/>
    </row>
    <row r="172" spans="2:17" x14ac:dyDescent="0.25">
      <c r="B172" s="18">
        <v>2011</v>
      </c>
      <c r="C172" s="18" t="s">
        <v>8</v>
      </c>
      <c r="D172" s="18" t="s">
        <v>164</v>
      </c>
      <c r="E172" s="18" t="s">
        <v>10</v>
      </c>
      <c r="F172" s="18" t="s">
        <v>184</v>
      </c>
      <c r="G172" s="18">
        <v>636</v>
      </c>
      <c r="H172" s="18">
        <v>4.76</v>
      </c>
      <c r="I172" s="18">
        <v>5.3</v>
      </c>
      <c r="Q172"/>
    </row>
    <row r="173" spans="2:17" x14ac:dyDescent="0.25">
      <c r="B173" s="18">
        <v>2011</v>
      </c>
      <c r="C173" s="18" t="s">
        <v>8</v>
      </c>
      <c r="D173" s="18" t="s">
        <v>164</v>
      </c>
      <c r="E173" s="18" t="s">
        <v>10</v>
      </c>
      <c r="F173" s="18" t="s">
        <v>185</v>
      </c>
      <c r="G173" s="18">
        <v>636</v>
      </c>
      <c r="H173" s="18">
        <v>4.1399999999999997</v>
      </c>
      <c r="I173" s="18">
        <v>5.37</v>
      </c>
      <c r="Q173"/>
    </row>
    <row r="174" spans="2:17" x14ac:dyDescent="0.25">
      <c r="B174" s="18">
        <v>2011</v>
      </c>
      <c r="C174" s="18" t="s">
        <v>8</v>
      </c>
      <c r="D174" s="18" t="s">
        <v>164</v>
      </c>
      <c r="E174" s="18" t="s">
        <v>10</v>
      </c>
      <c r="F174" s="18" t="s">
        <v>186</v>
      </c>
      <c r="G174" s="18">
        <v>300</v>
      </c>
      <c r="H174" s="18">
        <v>4.7300000000000004</v>
      </c>
      <c r="I174" s="18">
        <v>5.37</v>
      </c>
      <c r="Q174"/>
    </row>
    <row r="175" spans="2:17" x14ac:dyDescent="0.25">
      <c r="B175" s="18">
        <v>2011</v>
      </c>
      <c r="C175" s="18" t="s">
        <v>8</v>
      </c>
      <c r="D175" s="18" t="s">
        <v>164</v>
      </c>
      <c r="E175" s="18" t="s">
        <v>10</v>
      </c>
      <c r="F175" s="18" t="s">
        <v>187</v>
      </c>
      <c r="G175" s="18">
        <v>276</v>
      </c>
      <c r="H175" s="18">
        <v>4.3499999999999996</v>
      </c>
      <c r="I175" s="18">
        <v>5.03</v>
      </c>
      <c r="Q175"/>
    </row>
    <row r="176" spans="2:17" x14ac:dyDescent="0.25">
      <c r="B176" s="18">
        <v>2011</v>
      </c>
      <c r="C176" s="18" t="s">
        <v>8</v>
      </c>
      <c r="D176" s="18" t="s">
        <v>164</v>
      </c>
      <c r="E176" s="18" t="s">
        <v>10</v>
      </c>
      <c r="F176" s="18" t="s">
        <v>188</v>
      </c>
      <c r="G176" s="18">
        <v>420</v>
      </c>
      <c r="H176" s="18">
        <v>4.09</v>
      </c>
      <c r="I176" s="18">
        <v>5.1100000000000003</v>
      </c>
      <c r="Q176"/>
    </row>
    <row r="177" spans="2:17" x14ac:dyDescent="0.25">
      <c r="B177" s="18">
        <v>2011</v>
      </c>
      <c r="C177" s="18" t="s">
        <v>8</v>
      </c>
      <c r="D177" s="18" t="s">
        <v>164</v>
      </c>
      <c r="E177" s="18" t="s">
        <v>10</v>
      </c>
      <c r="F177" s="18" t="s">
        <v>189</v>
      </c>
      <c r="G177" s="18">
        <v>456</v>
      </c>
      <c r="H177" s="18">
        <v>4</v>
      </c>
      <c r="I177" s="18">
        <v>5.16</v>
      </c>
      <c r="Q177"/>
    </row>
    <row r="178" spans="2:17" x14ac:dyDescent="0.25">
      <c r="B178" s="18">
        <v>2011</v>
      </c>
      <c r="C178" s="18" t="s">
        <v>8</v>
      </c>
      <c r="D178" s="18" t="s">
        <v>164</v>
      </c>
      <c r="E178" s="18" t="s">
        <v>190</v>
      </c>
      <c r="F178" s="18" t="s">
        <v>191</v>
      </c>
      <c r="G178" s="18">
        <v>456</v>
      </c>
      <c r="H178" s="18">
        <v>4.5599999999999996</v>
      </c>
      <c r="I178" s="18">
        <v>5.12</v>
      </c>
      <c r="Q178"/>
    </row>
    <row r="179" spans="2:17" x14ac:dyDescent="0.25">
      <c r="B179" s="18">
        <v>2011</v>
      </c>
      <c r="C179" s="18" t="s">
        <v>8</v>
      </c>
      <c r="D179" s="18" t="s">
        <v>164</v>
      </c>
      <c r="E179" s="18" t="s">
        <v>190</v>
      </c>
      <c r="F179" s="18" t="s">
        <v>192</v>
      </c>
      <c r="G179" s="18">
        <v>492</v>
      </c>
      <c r="H179" s="18">
        <v>4.79</v>
      </c>
      <c r="I179" s="18">
        <v>5.4</v>
      </c>
      <c r="Q179"/>
    </row>
    <row r="180" spans="2:17" x14ac:dyDescent="0.25">
      <c r="B180" s="18">
        <v>2011</v>
      </c>
      <c r="C180" s="18" t="s">
        <v>8</v>
      </c>
      <c r="D180" s="18" t="s">
        <v>164</v>
      </c>
      <c r="E180" s="18" t="s">
        <v>190</v>
      </c>
      <c r="F180" s="18" t="s">
        <v>193</v>
      </c>
      <c r="G180" s="18">
        <v>336</v>
      </c>
      <c r="H180" s="18">
        <v>4.75</v>
      </c>
      <c r="I180" s="18">
        <v>5.2</v>
      </c>
      <c r="Q180"/>
    </row>
    <row r="181" spans="2:17" x14ac:dyDescent="0.25">
      <c r="B181" s="18">
        <v>2011</v>
      </c>
      <c r="C181" s="18" t="s">
        <v>8</v>
      </c>
      <c r="D181" s="18" t="s">
        <v>164</v>
      </c>
      <c r="E181" s="18" t="s">
        <v>190</v>
      </c>
      <c r="F181" s="18" t="s">
        <v>194</v>
      </c>
      <c r="G181" s="18">
        <v>612</v>
      </c>
      <c r="H181" s="18">
        <v>4.8499999999999996</v>
      </c>
      <c r="I181" s="18">
        <v>5.38</v>
      </c>
      <c r="Q181"/>
    </row>
    <row r="182" spans="2:17" x14ac:dyDescent="0.25">
      <c r="B182" s="18">
        <v>2011</v>
      </c>
      <c r="C182" s="18" t="s">
        <v>8</v>
      </c>
      <c r="D182" s="18" t="s">
        <v>164</v>
      </c>
      <c r="E182" s="18" t="s">
        <v>190</v>
      </c>
      <c r="F182" s="18" t="s">
        <v>195</v>
      </c>
      <c r="G182" s="18">
        <v>552</v>
      </c>
      <c r="H182" s="18">
        <v>4.6100000000000003</v>
      </c>
      <c r="I182" s="18">
        <v>5.19</v>
      </c>
      <c r="Q182"/>
    </row>
    <row r="183" spans="2:17" x14ac:dyDescent="0.25">
      <c r="B183" s="18">
        <v>2011</v>
      </c>
      <c r="C183" s="18" t="s">
        <v>8</v>
      </c>
      <c r="D183" s="18" t="s">
        <v>164</v>
      </c>
      <c r="E183" s="18" t="s">
        <v>190</v>
      </c>
      <c r="F183" s="18" t="s">
        <v>196</v>
      </c>
      <c r="G183" s="18">
        <v>516</v>
      </c>
      <c r="H183" s="18">
        <v>4.5199999999999996</v>
      </c>
      <c r="I183" s="18">
        <v>5.13</v>
      </c>
      <c r="Q183"/>
    </row>
    <row r="184" spans="2:17" x14ac:dyDescent="0.25">
      <c r="B184" s="18">
        <v>2011</v>
      </c>
      <c r="C184" s="18" t="s">
        <v>8</v>
      </c>
      <c r="D184" s="18" t="s">
        <v>164</v>
      </c>
      <c r="E184" s="18" t="s">
        <v>190</v>
      </c>
      <c r="F184" s="18" t="s">
        <v>197</v>
      </c>
      <c r="G184" s="18">
        <v>408</v>
      </c>
      <c r="H184" s="18">
        <v>4.22</v>
      </c>
      <c r="I184" s="18">
        <v>5.17</v>
      </c>
      <c r="Q184"/>
    </row>
    <row r="185" spans="2:17" x14ac:dyDescent="0.25">
      <c r="B185" s="18">
        <v>2011</v>
      </c>
      <c r="C185" s="18" t="s">
        <v>8</v>
      </c>
      <c r="D185" s="18" t="s">
        <v>164</v>
      </c>
      <c r="E185" s="18" t="s">
        <v>190</v>
      </c>
      <c r="F185" s="18" t="s">
        <v>198</v>
      </c>
      <c r="G185" s="18">
        <v>708</v>
      </c>
      <c r="H185" s="18">
        <v>4.8899999999999997</v>
      </c>
      <c r="I185" s="18">
        <v>5.4</v>
      </c>
      <c r="Q185"/>
    </row>
    <row r="186" spans="2:17" x14ac:dyDescent="0.25">
      <c r="B186" s="18">
        <v>2011</v>
      </c>
      <c r="C186" s="18" t="s">
        <v>8</v>
      </c>
      <c r="D186" s="18" t="s">
        <v>160</v>
      </c>
      <c r="E186" s="18" t="s">
        <v>199</v>
      </c>
      <c r="F186" s="18" t="s">
        <v>200</v>
      </c>
      <c r="G186" s="18">
        <v>144</v>
      </c>
      <c r="H186" s="18">
        <v>1.1399999999999999</v>
      </c>
      <c r="I186" s="18">
        <v>1.38</v>
      </c>
      <c r="Q186"/>
    </row>
    <row r="187" spans="2:17" x14ac:dyDescent="0.25">
      <c r="B187" s="18">
        <v>2011</v>
      </c>
      <c r="C187" s="18" t="s">
        <v>8</v>
      </c>
      <c r="D187" s="18" t="s">
        <v>160</v>
      </c>
      <c r="E187" s="18" t="s">
        <v>199</v>
      </c>
      <c r="F187" s="18" t="s">
        <v>201</v>
      </c>
      <c r="G187" s="18">
        <v>156</v>
      </c>
      <c r="H187" s="18">
        <v>1.1299999999999999</v>
      </c>
      <c r="I187" s="18">
        <v>1.35</v>
      </c>
      <c r="Q187"/>
    </row>
    <row r="188" spans="2:17" x14ac:dyDescent="0.25">
      <c r="B188" s="18">
        <v>2011</v>
      </c>
      <c r="C188" s="18" t="s">
        <v>8</v>
      </c>
      <c r="D188" s="18" t="s">
        <v>160</v>
      </c>
      <c r="E188" s="18" t="s">
        <v>199</v>
      </c>
      <c r="F188" s="18" t="s">
        <v>202</v>
      </c>
      <c r="G188" s="18">
        <v>108</v>
      </c>
      <c r="H188" s="18">
        <v>1.19</v>
      </c>
      <c r="I188" s="18">
        <v>1.23</v>
      </c>
      <c r="Q188"/>
    </row>
    <row r="189" spans="2:17" x14ac:dyDescent="0.25">
      <c r="B189" s="18">
        <v>2011</v>
      </c>
      <c r="C189" s="18" t="s">
        <v>8</v>
      </c>
      <c r="D189" s="18" t="s">
        <v>90</v>
      </c>
      <c r="E189" s="18" t="s">
        <v>203</v>
      </c>
      <c r="F189" s="18" t="s">
        <v>204</v>
      </c>
      <c r="G189" s="18">
        <v>480</v>
      </c>
      <c r="H189" s="18">
        <v>5.3533333333333335</v>
      </c>
      <c r="I189" s="18">
        <v>8.5466666666666669</v>
      </c>
      <c r="Q189"/>
    </row>
    <row r="190" spans="2:17" x14ac:dyDescent="0.25">
      <c r="B190" s="18">
        <v>2011</v>
      </c>
      <c r="C190" s="18" t="s">
        <v>8</v>
      </c>
      <c r="D190" s="18" t="s">
        <v>205</v>
      </c>
      <c r="E190" s="18" t="s">
        <v>203</v>
      </c>
      <c r="F190" s="18" t="s">
        <v>206</v>
      </c>
      <c r="G190" s="18">
        <v>1224</v>
      </c>
      <c r="H190" s="18">
        <v>1.2</v>
      </c>
      <c r="I190" s="18">
        <v>1.79</v>
      </c>
      <c r="Q190"/>
    </row>
    <row r="191" spans="2:17" x14ac:dyDescent="0.25">
      <c r="B191" s="18">
        <v>2011</v>
      </c>
      <c r="C191" s="18" t="s">
        <v>8</v>
      </c>
      <c r="D191" s="18" t="s">
        <v>205</v>
      </c>
      <c r="E191" s="18" t="s">
        <v>203</v>
      </c>
      <c r="F191" s="18" t="s">
        <v>207</v>
      </c>
      <c r="G191" s="18">
        <v>888</v>
      </c>
      <c r="H191" s="18">
        <v>1.41</v>
      </c>
      <c r="I191" s="18">
        <v>1.79</v>
      </c>
      <c r="Q191"/>
    </row>
    <row r="192" spans="2:17" x14ac:dyDescent="0.25">
      <c r="B192" s="18">
        <v>2011</v>
      </c>
      <c r="C192" s="18" t="s">
        <v>8</v>
      </c>
      <c r="D192" s="18" t="s">
        <v>205</v>
      </c>
      <c r="E192" s="18" t="s">
        <v>203</v>
      </c>
      <c r="F192" s="18" t="s">
        <v>208</v>
      </c>
      <c r="G192" s="18">
        <v>912</v>
      </c>
      <c r="H192" s="18">
        <v>1.1499999999999999</v>
      </c>
      <c r="I192" s="18">
        <v>1.6</v>
      </c>
      <c r="Q192"/>
    </row>
    <row r="193" spans="2:17" x14ac:dyDescent="0.25">
      <c r="B193" s="18">
        <v>2011</v>
      </c>
      <c r="C193" s="18" t="s">
        <v>8</v>
      </c>
      <c r="D193" s="18" t="s">
        <v>205</v>
      </c>
      <c r="E193" s="18" t="s">
        <v>203</v>
      </c>
      <c r="F193" s="18" t="s">
        <v>209</v>
      </c>
      <c r="G193" s="18">
        <v>888</v>
      </c>
      <c r="H193" s="18">
        <v>1.1499999999999999</v>
      </c>
      <c r="I193" s="18">
        <v>1.79</v>
      </c>
      <c r="Q193"/>
    </row>
    <row r="194" spans="2:17" x14ac:dyDescent="0.25">
      <c r="B194" s="18">
        <v>2011</v>
      </c>
      <c r="C194" s="18" t="s">
        <v>8</v>
      </c>
      <c r="D194" s="18" t="s">
        <v>205</v>
      </c>
      <c r="E194" s="18" t="s">
        <v>203</v>
      </c>
      <c r="F194" s="18" t="s">
        <v>210</v>
      </c>
      <c r="G194" s="18">
        <v>852</v>
      </c>
      <c r="H194" s="18">
        <v>1.1599999999999999</v>
      </c>
      <c r="I194" s="18">
        <v>1.75</v>
      </c>
      <c r="Q194"/>
    </row>
    <row r="195" spans="2:17" x14ac:dyDescent="0.25">
      <c r="B195" s="18">
        <v>2011</v>
      </c>
      <c r="C195" s="18" t="s">
        <v>8</v>
      </c>
      <c r="D195" s="18" t="s">
        <v>205</v>
      </c>
      <c r="E195" s="18" t="s">
        <v>203</v>
      </c>
      <c r="F195" s="18" t="s">
        <v>211</v>
      </c>
      <c r="G195" s="18">
        <v>792</v>
      </c>
      <c r="H195" s="18">
        <v>1.41</v>
      </c>
      <c r="I195" s="18">
        <v>1.72</v>
      </c>
      <c r="Q195"/>
    </row>
    <row r="196" spans="2:17" x14ac:dyDescent="0.25">
      <c r="B196" s="18">
        <v>2011</v>
      </c>
      <c r="C196" s="18" t="s">
        <v>8</v>
      </c>
      <c r="D196" s="18" t="s">
        <v>205</v>
      </c>
      <c r="E196" s="18" t="s">
        <v>203</v>
      </c>
      <c r="F196" s="18" t="s">
        <v>212</v>
      </c>
      <c r="G196" s="18">
        <v>744</v>
      </c>
      <c r="H196" s="18">
        <v>1.46</v>
      </c>
      <c r="I196" s="18">
        <v>1.79</v>
      </c>
      <c r="Q196"/>
    </row>
    <row r="197" spans="2:17" x14ac:dyDescent="0.25">
      <c r="B197" s="18">
        <v>2011</v>
      </c>
      <c r="C197" s="18" t="s">
        <v>8</v>
      </c>
      <c r="D197" s="18" t="s">
        <v>205</v>
      </c>
      <c r="E197" s="18" t="s">
        <v>203</v>
      </c>
      <c r="F197" s="18" t="s">
        <v>213</v>
      </c>
      <c r="G197" s="18">
        <v>1128</v>
      </c>
      <c r="H197" s="18">
        <v>1.22</v>
      </c>
      <c r="I197" s="18">
        <v>1.69</v>
      </c>
      <c r="Q197"/>
    </row>
    <row r="198" spans="2:17" x14ac:dyDescent="0.25">
      <c r="B198" s="18">
        <v>2011</v>
      </c>
      <c r="C198" s="18" t="s">
        <v>8</v>
      </c>
      <c r="D198" s="18" t="s">
        <v>205</v>
      </c>
      <c r="E198" s="18" t="s">
        <v>203</v>
      </c>
      <c r="F198" s="18" t="s">
        <v>214</v>
      </c>
      <c r="G198" s="18">
        <v>624</v>
      </c>
      <c r="H198" s="18">
        <v>1.44</v>
      </c>
      <c r="I198" s="18">
        <v>1.67</v>
      </c>
      <c r="Q198"/>
    </row>
    <row r="199" spans="2:17" x14ac:dyDescent="0.25">
      <c r="B199" s="18">
        <v>2011</v>
      </c>
      <c r="C199" s="18" t="s">
        <v>8</v>
      </c>
      <c r="D199" s="18" t="s">
        <v>205</v>
      </c>
      <c r="E199" s="18" t="s">
        <v>203</v>
      </c>
      <c r="F199" s="18" t="s">
        <v>215</v>
      </c>
      <c r="G199" s="18">
        <v>1140</v>
      </c>
      <c r="H199" s="18">
        <v>1.18</v>
      </c>
      <c r="I199" s="18">
        <v>1.66</v>
      </c>
      <c r="Q199"/>
    </row>
    <row r="200" spans="2:17" x14ac:dyDescent="0.25">
      <c r="B200" s="18">
        <v>2011</v>
      </c>
      <c r="C200" s="18" t="s">
        <v>8</v>
      </c>
      <c r="D200" s="18" t="s">
        <v>205</v>
      </c>
      <c r="E200" s="18" t="s">
        <v>203</v>
      </c>
      <c r="F200" s="18" t="s">
        <v>216</v>
      </c>
      <c r="G200" s="18">
        <v>876</v>
      </c>
      <c r="H200" s="18">
        <v>1.1499999999999999</v>
      </c>
      <c r="I200" s="18">
        <v>1.69</v>
      </c>
      <c r="Q200"/>
    </row>
    <row r="201" spans="2:17" x14ac:dyDescent="0.25">
      <c r="B201" s="18">
        <v>2011</v>
      </c>
      <c r="C201" s="18" t="s">
        <v>8</v>
      </c>
      <c r="D201" s="18" t="s">
        <v>205</v>
      </c>
      <c r="E201" s="18" t="s">
        <v>203</v>
      </c>
      <c r="F201" s="18" t="s">
        <v>217</v>
      </c>
      <c r="G201" s="18">
        <v>924</v>
      </c>
      <c r="H201" s="18">
        <v>1.36</v>
      </c>
      <c r="I201" s="18">
        <v>1.63</v>
      </c>
      <c r="Q201"/>
    </row>
    <row r="202" spans="2:17" x14ac:dyDescent="0.25">
      <c r="B202" s="18">
        <v>2011</v>
      </c>
      <c r="C202" s="18" t="s">
        <v>8</v>
      </c>
      <c r="D202" s="18" t="s">
        <v>205</v>
      </c>
      <c r="E202" s="18" t="s">
        <v>203</v>
      </c>
      <c r="F202" s="18" t="s">
        <v>218</v>
      </c>
      <c r="G202" s="18">
        <v>792</v>
      </c>
      <c r="H202" s="18">
        <v>1.37</v>
      </c>
      <c r="I202" s="18">
        <v>1.87</v>
      </c>
      <c r="Q202"/>
    </row>
    <row r="203" spans="2:17" x14ac:dyDescent="0.25">
      <c r="B203" s="18">
        <v>2011</v>
      </c>
      <c r="C203" s="18" t="s">
        <v>8</v>
      </c>
      <c r="D203" s="18" t="s">
        <v>205</v>
      </c>
      <c r="E203" s="18" t="s">
        <v>203</v>
      </c>
      <c r="F203" s="18" t="s">
        <v>219</v>
      </c>
      <c r="G203" s="18">
        <v>900</v>
      </c>
      <c r="H203" s="18">
        <v>1.22</v>
      </c>
      <c r="I203" s="18">
        <v>1.69</v>
      </c>
      <c r="Q203"/>
    </row>
    <row r="204" spans="2:17" x14ac:dyDescent="0.25">
      <c r="B204" s="18">
        <v>2011</v>
      </c>
      <c r="C204" s="18" t="s">
        <v>8</v>
      </c>
      <c r="D204" s="18" t="s">
        <v>205</v>
      </c>
      <c r="E204" s="18" t="s">
        <v>203</v>
      </c>
      <c r="F204" s="18" t="s">
        <v>220</v>
      </c>
      <c r="G204" s="18">
        <v>816</v>
      </c>
      <c r="H204" s="18">
        <v>1.39</v>
      </c>
      <c r="I204" s="18">
        <v>1.65</v>
      </c>
      <c r="Q204"/>
    </row>
    <row r="205" spans="2:17" x14ac:dyDescent="0.25">
      <c r="B205" s="18">
        <v>2011</v>
      </c>
      <c r="C205" s="18" t="s">
        <v>8</v>
      </c>
      <c r="D205" s="18" t="s">
        <v>205</v>
      </c>
      <c r="E205" s="18" t="s">
        <v>203</v>
      </c>
      <c r="F205" s="18" t="s">
        <v>221</v>
      </c>
      <c r="G205" s="18">
        <v>624</v>
      </c>
      <c r="H205" s="18">
        <v>1.49</v>
      </c>
      <c r="I205" s="18">
        <v>1.73</v>
      </c>
      <c r="Q205"/>
    </row>
    <row r="206" spans="2:17" x14ac:dyDescent="0.25">
      <c r="B206" s="18">
        <v>2011</v>
      </c>
      <c r="C206" s="18" t="s">
        <v>8</v>
      </c>
      <c r="D206" s="18" t="s">
        <v>205</v>
      </c>
      <c r="E206" s="18" t="s">
        <v>203</v>
      </c>
      <c r="F206" s="18" t="s">
        <v>222</v>
      </c>
      <c r="G206" s="18">
        <v>1272</v>
      </c>
      <c r="H206" s="18">
        <v>1.42</v>
      </c>
      <c r="I206" s="18">
        <v>1.76</v>
      </c>
      <c r="Q206"/>
    </row>
    <row r="207" spans="2:17" x14ac:dyDescent="0.25">
      <c r="B207" s="18">
        <v>2011</v>
      </c>
      <c r="C207" s="18" t="s">
        <v>8</v>
      </c>
      <c r="D207" s="18" t="s">
        <v>205</v>
      </c>
      <c r="E207" s="18" t="s">
        <v>203</v>
      </c>
      <c r="F207" s="18" t="s">
        <v>223</v>
      </c>
      <c r="G207" s="18">
        <v>624</v>
      </c>
      <c r="H207" s="18">
        <v>1.46</v>
      </c>
      <c r="I207" s="18">
        <v>1.82</v>
      </c>
      <c r="Q207"/>
    </row>
    <row r="208" spans="2:17" x14ac:dyDescent="0.25">
      <c r="B208" s="18">
        <v>2011</v>
      </c>
      <c r="C208" s="18" t="s">
        <v>8</v>
      </c>
      <c r="D208" s="18" t="s">
        <v>205</v>
      </c>
      <c r="E208" s="18" t="s">
        <v>203</v>
      </c>
      <c r="F208" s="18" t="s">
        <v>224</v>
      </c>
      <c r="G208" s="18">
        <v>780</v>
      </c>
      <c r="H208" s="18">
        <v>1.29</v>
      </c>
      <c r="I208" s="18">
        <v>1.75</v>
      </c>
      <c r="Q208"/>
    </row>
    <row r="209" spans="2:17" x14ac:dyDescent="0.25">
      <c r="B209" s="18">
        <v>2011</v>
      </c>
      <c r="C209" s="18" t="s">
        <v>8</v>
      </c>
      <c r="D209" s="18" t="s">
        <v>205</v>
      </c>
      <c r="E209" s="18" t="s">
        <v>203</v>
      </c>
      <c r="F209" s="18" t="s">
        <v>225</v>
      </c>
      <c r="G209" s="18">
        <v>1020</v>
      </c>
      <c r="H209" s="18">
        <v>1.27</v>
      </c>
      <c r="I209" s="18">
        <v>1.8</v>
      </c>
      <c r="Q209"/>
    </row>
    <row r="210" spans="2:17" x14ac:dyDescent="0.25">
      <c r="B210" s="18">
        <v>2011</v>
      </c>
      <c r="C210" s="18" t="s">
        <v>8</v>
      </c>
      <c r="D210" s="18" t="s">
        <v>205</v>
      </c>
      <c r="E210" s="18" t="s">
        <v>203</v>
      </c>
      <c r="F210" s="18" t="s">
        <v>226</v>
      </c>
      <c r="G210" s="18">
        <v>912</v>
      </c>
      <c r="H210" s="18">
        <v>1.48</v>
      </c>
      <c r="I210" s="18">
        <v>1.9</v>
      </c>
      <c r="Q210"/>
    </row>
    <row r="211" spans="2:17" x14ac:dyDescent="0.25">
      <c r="B211" s="18">
        <v>2011</v>
      </c>
      <c r="C211" s="18" t="s">
        <v>8</v>
      </c>
      <c r="D211" s="18" t="s">
        <v>205</v>
      </c>
      <c r="E211" s="18" t="s">
        <v>203</v>
      </c>
      <c r="F211" s="18" t="s">
        <v>227</v>
      </c>
      <c r="G211" s="18">
        <v>912</v>
      </c>
      <c r="H211" s="18">
        <v>1.4</v>
      </c>
      <c r="I211" s="18">
        <v>1.68</v>
      </c>
      <c r="Q211"/>
    </row>
    <row r="212" spans="2:17" x14ac:dyDescent="0.25">
      <c r="B212" s="18">
        <v>2011</v>
      </c>
      <c r="C212" s="18" t="s">
        <v>8</v>
      </c>
      <c r="D212" s="18" t="s">
        <v>205</v>
      </c>
      <c r="E212" s="18" t="s">
        <v>203</v>
      </c>
      <c r="F212" s="18" t="s">
        <v>228</v>
      </c>
      <c r="G212" s="18">
        <v>1212</v>
      </c>
      <c r="H212" s="18">
        <v>1.5</v>
      </c>
      <c r="I212" s="18">
        <v>1.63</v>
      </c>
      <c r="Q212"/>
    </row>
    <row r="213" spans="2:17" x14ac:dyDescent="0.25">
      <c r="B213" s="18">
        <v>2011</v>
      </c>
      <c r="C213" s="18" t="s">
        <v>8</v>
      </c>
      <c r="D213" s="18" t="s">
        <v>205</v>
      </c>
      <c r="E213" s="18" t="s">
        <v>203</v>
      </c>
      <c r="F213" s="18" t="s">
        <v>229</v>
      </c>
      <c r="G213" s="18">
        <v>1212</v>
      </c>
      <c r="H213" s="18">
        <v>1.32</v>
      </c>
      <c r="I213" s="18">
        <v>1.81</v>
      </c>
      <c r="Q213"/>
    </row>
    <row r="214" spans="2:17" x14ac:dyDescent="0.25">
      <c r="B214" s="18">
        <v>2011</v>
      </c>
      <c r="C214" s="18" t="s">
        <v>8</v>
      </c>
      <c r="D214" s="18" t="s">
        <v>205</v>
      </c>
      <c r="E214" s="18" t="s">
        <v>203</v>
      </c>
      <c r="F214" s="18" t="s">
        <v>230</v>
      </c>
      <c r="G214" s="18">
        <v>1104</v>
      </c>
      <c r="H214" s="18">
        <v>1.24</v>
      </c>
      <c r="I214" s="18">
        <v>1.73</v>
      </c>
      <c r="Q214"/>
    </row>
    <row r="215" spans="2:17" x14ac:dyDescent="0.25">
      <c r="B215" s="18">
        <v>2011</v>
      </c>
      <c r="C215" s="18" t="s">
        <v>8</v>
      </c>
      <c r="D215" s="18" t="s">
        <v>205</v>
      </c>
      <c r="E215" s="18" t="s">
        <v>203</v>
      </c>
      <c r="F215" s="18" t="s">
        <v>231</v>
      </c>
      <c r="G215" s="18">
        <v>684</v>
      </c>
      <c r="H215" s="18">
        <v>1.1599999999999999</v>
      </c>
      <c r="I215" s="18">
        <v>1.71</v>
      </c>
      <c r="Q215"/>
    </row>
    <row r="216" spans="2:17" x14ac:dyDescent="0.25">
      <c r="B216" s="18">
        <v>2011</v>
      </c>
      <c r="C216" s="18" t="s">
        <v>8</v>
      </c>
      <c r="D216" s="18" t="s">
        <v>205</v>
      </c>
      <c r="E216" s="18" t="s">
        <v>203</v>
      </c>
      <c r="F216" s="18" t="s">
        <v>232</v>
      </c>
      <c r="G216" s="18">
        <v>864</v>
      </c>
      <c r="H216" s="18">
        <v>1.23</v>
      </c>
      <c r="I216" s="18">
        <v>1.6</v>
      </c>
      <c r="Q216"/>
    </row>
    <row r="217" spans="2:17" x14ac:dyDescent="0.25">
      <c r="B217" s="18">
        <v>2011</v>
      </c>
      <c r="C217" s="18" t="s">
        <v>8</v>
      </c>
      <c r="D217" s="18" t="s">
        <v>205</v>
      </c>
      <c r="E217" s="18" t="s">
        <v>203</v>
      </c>
      <c r="F217" s="18" t="s">
        <v>233</v>
      </c>
      <c r="G217" s="18">
        <v>696</v>
      </c>
      <c r="H217" s="18">
        <v>1.48</v>
      </c>
      <c r="I217" s="18">
        <v>1.69</v>
      </c>
      <c r="Q217"/>
    </row>
    <row r="218" spans="2:17" x14ac:dyDescent="0.25">
      <c r="B218" s="18">
        <v>2011</v>
      </c>
      <c r="C218" s="18" t="s">
        <v>8</v>
      </c>
      <c r="D218" s="18" t="s">
        <v>205</v>
      </c>
      <c r="E218" s="18" t="s">
        <v>203</v>
      </c>
      <c r="F218" s="18" t="s">
        <v>234</v>
      </c>
      <c r="G218" s="18">
        <v>1308</v>
      </c>
      <c r="H218" s="18">
        <v>1.5</v>
      </c>
      <c r="I218" s="18">
        <v>1.63</v>
      </c>
      <c r="Q218"/>
    </row>
    <row r="219" spans="2:17" x14ac:dyDescent="0.25">
      <c r="B219" s="18">
        <v>2011</v>
      </c>
      <c r="C219" s="18" t="s">
        <v>8</v>
      </c>
      <c r="D219" s="18" t="s">
        <v>205</v>
      </c>
      <c r="E219" s="18" t="s">
        <v>203</v>
      </c>
      <c r="F219" s="18" t="s">
        <v>235</v>
      </c>
      <c r="G219" s="18">
        <v>672</v>
      </c>
      <c r="H219" s="18">
        <v>1.1299999999999999</v>
      </c>
      <c r="I219" s="18">
        <v>1.89</v>
      </c>
      <c r="Q219"/>
    </row>
    <row r="220" spans="2:17" x14ac:dyDescent="0.25">
      <c r="B220" s="18">
        <v>2011</v>
      </c>
      <c r="C220" s="18" t="s">
        <v>8</v>
      </c>
      <c r="D220" s="18" t="s">
        <v>205</v>
      </c>
      <c r="E220" s="18" t="s">
        <v>203</v>
      </c>
      <c r="F220" s="18" t="s">
        <v>236</v>
      </c>
      <c r="G220" s="18">
        <v>684</v>
      </c>
      <c r="H220" s="18">
        <v>1.24</v>
      </c>
      <c r="I220" s="18">
        <v>1.82</v>
      </c>
      <c r="Q220"/>
    </row>
    <row r="221" spans="2:17" x14ac:dyDescent="0.25">
      <c r="B221" s="18">
        <v>2011</v>
      </c>
      <c r="C221" s="18" t="s">
        <v>8</v>
      </c>
      <c r="D221" s="18" t="s">
        <v>205</v>
      </c>
      <c r="E221" s="18" t="s">
        <v>203</v>
      </c>
      <c r="F221" s="18" t="s">
        <v>237</v>
      </c>
      <c r="G221" s="18">
        <v>972</v>
      </c>
      <c r="H221" s="18">
        <v>1.38</v>
      </c>
      <c r="I221" s="18">
        <v>1.89</v>
      </c>
      <c r="Q221"/>
    </row>
    <row r="222" spans="2:17" x14ac:dyDescent="0.25">
      <c r="B222" s="18">
        <v>2011</v>
      </c>
      <c r="C222" s="18" t="s">
        <v>8</v>
      </c>
      <c r="D222" s="18" t="s">
        <v>205</v>
      </c>
      <c r="E222" s="18" t="s">
        <v>203</v>
      </c>
      <c r="F222" s="18" t="s">
        <v>238</v>
      </c>
      <c r="G222" s="18">
        <v>1044</v>
      </c>
      <c r="H222" s="18">
        <v>1.45</v>
      </c>
      <c r="I222" s="18">
        <v>1.77</v>
      </c>
      <c r="Q222"/>
    </row>
    <row r="223" spans="2:17" x14ac:dyDescent="0.25">
      <c r="B223" s="18">
        <v>2011</v>
      </c>
      <c r="C223" s="18" t="s">
        <v>8</v>
      </c>
      <c r="D223" s="18" t="s">
        <v>205</v>
      </c>
      <c r="E223" s="18" t="s">
        <v>203</v>
      </c>
      <c r="F223" s="18" t="s">
        <v>239</v>
      </c>
      <c r="G223" s="18">
        <v>780</v>
      </c>
      <c r="H223" s="18">
        <v>1.46</v>
      </c>
      <c r="I223" s="18">
        <v>1.74</v>
      </c>
      <c r="Q223"/>
    </row>
    <row r="224" spans="2:17" x14ac:dyDescent="0.25">
      <c r="B224" s="18">
        <v>2011</v>
      </c>
      <c r="C224" s="18" t="s">
        <v>8</v>
      </c>
      <c r="D224" s="18" t="s">
        <v>205</v>
      </c>
      <c r="E224" s="18" t="s">
        <v>203</v>
      </c>
      <c r="F224" s="18" t="s">
        <v>240</v>
      </c>
      <c r="G224" s="18">
        <v>732</v>
      </c>
      <c r="H224" s="18">
        <v>1.28</v>
      </c>
      <c r="I224" s="18">
        <v>1.81</v>
      </c>
      <c r="Q224"/>
    </row>
    <row r="225" spans="2:17" x14ac:dyDescent="0.25">
      <c r="B225" s="18">
        <v>2011</v>
      </c>
      <c r="C225" s="18" t="s">
        <v>8</v>
      </c>
      <c r="D225" s="18" t="s">
        <v>205</v>
      </c>
      <c r="E225" s="18" t="s">
        <v>203</v>
      </c>
      <c r="F225" s="18" t="s">
        <v>241</v>
      </c>
      <c r="G225" s="18">
        <v>804</v>
      </c>
      <c r="H225" s="18">
        <v>1.48</v>
      </c>
      <c r="I225" s="18">
        <v>1.81</v>
      </c>
      <c r="Q225"/>
    </row>
    <row r="226" spans="2:17" x14ac:dyDescent="0.25">
      <c r="B226" s="18">
        <v>2011</v>
      </c>
      <c r="C226" s="18" t="s">
        <v>8</v>
      </c>
      <c r="D226" s="18" t="s">
        <v>205</v>
      </c>
      <c r="E226" s="18" t="s">
        <v>203</v>
      </c>
      <c r="F226" s="18" t="s">
        <v>242</v>
      </c>
      <c r="G226" s="18">
        <v>1128</v>
      </c>
      <c r="H226" s="18">
        <v>1.29</v>
      </c>
      <c r="I226" s="18">
        <v>1.88</v>
      </c>
      <c r="Q226"/>
    </row>
    <row r="227" spans="2:17" x14ac:dyDescent="0.25">
      <c r="B227" s="18">
        <v>2011</v>
      </c>
      <c r="C227" s="18" t="s">
        <v>8</v>
      </c>
      <c r="D227" s="18" t="s">
        <v>205</v>
      </c>
      <c r="E227" s="18" t="s">
        <v>203</v>
      </c>
      <c r="F227" s="18" t="s">
        <v>243</v>
      </c>
      <c r="G227" s="18">
        <v>1116</v>
      </c>
      <c r="H227" s="18">
        <v>1.2</v>
      </c>
      <c r="I227" s="18">
        <v>1.84</v>
      </c>
      <c r="Q227"/>
    </row>
    <row r="228" spans="2:17" x14ac:dyDescent="0.25">
      <c r="B228" s="18">
        <v>2011</v>
      </c>
      <c r="C228" s="18" t="s">
        <v>8</v>
      </c>
      <c r="D228" s="18" t="s">
        <v>205</v>
      </c>
      <c r="E228" s="18" t="s">
        <v>203</v>
      </c>
      <c r="F228" s="18" t="s">
        <v>244</v>
      </c>
      <c r="G228" s="18">
        <v>1200</v>
      </c>
      <c r="H228" s="18">
        <v>1.19</v>
      </c>
      <c r="I228" s="18">
        <v>1.74</v>
      </c>
      <c r="Q228"/>
    </row>
    <row r="229" spans="2:17" x14ac:dyDescent="0.25">
      <c r="B229" s="18">
        <v>2011</v>
      </c>
      <c r="C229" s="18" t="s">
        <v>8</v>
      </c>
      <c r="D229" s="18" t="s">
        <v>205</v>
      </c>
      <c r="E229" s="18" t="s">
        <v>203</v>
      </c>
      <c r="F229" s="18" t="s">
        <v>245</v>
      </c>
      <c r="G229" s="18">
        <v>1032</v>
      </c>
      <c r="H229" s="18">
        <v>1.47</v>
      </c>
      <c r="I229" s="18">
        <v>1.89</v>
      </c>
      <c r="Q229"/>
    </row>
    <row r="230" spans="2:17" x14ac:dyDescent="0.25">
      <c r="B230" s="18">
        <v>2011</v>
      </c>
      <c r="C230" s="18" t="s">
        <v>8</v>
      </c>
      <c r="D230" s="18" t="s">
        <v>205</v>
      </c>
      <c r="E230" s="18" t="s">
        <v>203</v>
      </c>
      <c r="F230" s="18" t="s">
        <v>246</v>
      </c>
      <c r="G230" s="18">
        <v>756</v>
      </c>
      <c r="H230" s="18">
        <v>1.21</v>
      </c>
      <c r="I230" s="18">
        <v>1.6</v>
      </c>
      <c r="Q230"/>
    </row>
    <row r="231" spans="2:17" x14ac:dyDescent="0.25">
      <c r="B231" s="18">
        <v>2011</v>
      </c>
      <c r="C231" s="18" t="s">
        <v>8</v>
      </c>
      <c r="D231" s="18" t="s">
        <v>205</v>
      </c>
      <c r="E231" s="18" t="s">
        <v>203</v>
      </c>
      <c r="F231" s="18" t="s">
        <v>247</v>
      </c>
      <c r="G231" s="18">
        <v>912</v>
      </c>
      <c r="H231" s="18">
        <v>1.1299999999999999</v>
      </c>
      <c r="I231" s="18">
        <v>1.71</v>
      </c>
      <c r="Q231"/>
    </row>
    <row r="232" spans="2:17" x14ac:dyDescent="0.25">
      <c r="B232" s="18">
        <v>2011</v>
      </c>
      <c r="C232" s="18" t="s">
        <v>8</v>
      </c>
      <c r="D232" s="18" t="s">
        <v>205</v>
      </c>
      <c r="E232" s="18" t="s">
        <v>203</v>
      </c>
      <c r="F232" s="18" t="s">
        <v>248</v>
      </c>
      <c r="G232" s="18">
        <v>1140</v>
      </c>
      <c r="H232" s="18">
        <v>1.35</v>
      </c>
      <c r="I232" s="18">
        <v>1.62</v>
      </c>
      <c r="Q232"/>
    </row>
    <row r="233" spans="2:17" x14ac:dyDescent="0.25">
      <c r="B233" s="18">
        <v>2011</v>
      </c>
      <c r="C233" s="18" t="s">
        <v>8</v>
      </c>
      <c r="D233" s="18" t="s">
        <v>205</v>
      </c>
      <c r="E233" s="18" t="s">
        <v>203</v>
      </c>
      <c r="F233" s="18" t="s">
        <v>249</v>
      </c>
      <c r="G233" s="18">
        <v>876</v>
      </c>
      <c r="H233" s="18">
        <v>1.31</v>
      </c>
      <c r="I233" s="18">
        <v>1.67</v>
      </c>
      <c r="Q233"/>
    </row>
    <row r="234" spans="2:17" x14ac:dyDescent="0.25">
      <c r="B234" s="18">
        <v>2011</v>
      </c>
      <c r="C234" s="18" t="s">
        <v>8</v>
      </c>
      <c r="D234" s="18" t="s">
        <v>205</v>
      </c>
      <c r="E234" s="18" t="s">
        <v>203</v>
      </c>
      <c r="F234" s="18" t="s">
        <v>250</v>
      </c>
      <c r="G234" s="18">
        <v>1140</v>
      </c>
      <c r="H234" s="18">
        <v>1.41</v>
      </c>
      <c r="I234" s="18">
        <v>1.79</v>
      </c>
      <c r="Q234"/>
    </row>
    <row r="235" spans="2:17" x14ac:dyDescent="0.25">
      <c r="B235" s="18">
        <v>2011</v>
      </c>
      <c r="C235" s="18" t="s">
        <v>8</v>
      </c>
      <c r="D235" s="18" t="s">
        <v>205</v>
      </c>
      <c r="E235" s="18" t="s">
        <v>203</v>
      </c>
      <c r="F235" s="18" t="s">
        <v>251</v>
      </c>
      <c r="G235" s="18">
        <v>924</v>
      </c>
      <c r="H235" s="18">
        <v>1.39</v>
      </c>
      <c r="I235" s="18">
        <v>1.64</v>
      </c>
      <c r="Q235"/>
    </row>
    <row r="236" spans="2:17" x14ac:dyDescent="0.25">
      <c r="B236" s="18">
        <v>2011</v>
      </c>
      <c r="C236" s="18" t="s">
        <v>8</v>
      </c>
      <c r="D236" s="18" t="s">
        <v>205</v>
      </c>
      <c r="E236" s="18" t="s">
        <v>203</v>
      </c>
      <c r="F236" s="18" t="s">
        <v>252</v>
      </c>
      <c r="G236" s="18">
        <v>996</v>
      </c>
      <c r="H236" s="18">
        <v>1.41</v>
      </c>
      <c r="I236" s="18">
        <v>1.84</v>
      </c>
      <c r="Q236"/>
    </row>
    <row r="237" spans="2:17" x14ac:dyDescent="0.25">
      <c r="B237" s="18">
        <v>2011</v>
      </c>
      <c r="C237" s="18" t="s">
        <v>8</v>
      </c>
      <c r="D237" s="18" t="s">
        <v>205</v>
      </c>
      <c r="E237" s="18" t="s">
        <v>203</v>
      </c>
      <c r="F237" s="18" t="s">
        <v>253</v>
      </c>
      <c r="G237" s="18">
        <v>1224</v>
      </c>
      <c r="H237" s="18">
        <v>1.1599999999999999</v>
      </c>
      <c r="I237" s="18">
        <v>1.79</v>
      </c>
      <c r="Q237"/>
    </row>
    <row r="238" spans="2:17" x14ac:dyDescent="0.25">
      <c r="B238" s="18">
        <v>2011</v>
      </c>
      <c r="C238" s="18" t="s">
        <v>8</v>
      </c>
      <c r="D238" s="18" t="s">
        <v>205</v>
      </c>
      <c r="E238" s="18" t="s">
        <v>203</v>
      </c>
      <c r="F238" s="18" t="s">
        <v>254</v>
      </c>
      <c r="G238" s="18">
        <v>1296</v>
      </c>
      <c r="H238" s="18">
        <v>1.18</v>
      </c>
      <c r="I238" s="18">
        <v>1.76</v>
      </c>
      <c r="Q238"/>
    </row>
    <row r="239" spans="2:17" x14ac:dyDescent="0.25">
      <c r="B239" s="18">
        <v>2011</v>
      </c>
      <c r="C239" s="18" t="s">
        <v>8</v>
      </c>
      <c r="D239" s="18" t="s">
        <v>205</v>
      </c>
      <c r="E239" s="18" t="s">
        <v>203</v>
      </c>
      <c r="F239" s="18" t="s">
        <v>255</v>
      </c>
      <c r="G239" s="18">
        <v>624</v>
      </c>
      <c r="H239" s="18">
        <v>1.1200000000000001</v>
      </c>
      <c r="I239" s="18">
        <v>1.79</v>
      </c>
      <c r="Q239"/>
    </row>
    <row r="240" spans="2:17" x14ac:dyDescent="0.25">
      <c r="B240" s="18">
        <v>2011</v>
      </c>
      <c r="C240" s="18" t="s">
        <v>8</v>
      </c>
      <c r="D240" s="18" t="s">
        <v>205</v>
      </c>
      <c r="E240" s="18" t="s">
        <v>203</v>
      </c>
      <c r="F240" s="18" t="s">
        <v>256</v>
      </c>
      <c r="G240" s="18">
        <v>576</v>
      </c>
      <c r="H240" s="18">
        <v>1.26</v>
      </c>
      <c r="I240" s="18">
        <v>1.73</v>
      </c>
      <c r="Q240"/>
    </row>
    <row r="241" spans="2:17" x14ac:dyDescent="0.25">
      <c r="B241" s="18">
        <v>2011</v>
      </c>
      <c r="C241" s="18" t="s">
        <v>8</v>
      </c>
      <c r="D241" s="18" t="s">
        <v>205</v>
      </c>
      <c r="E241" s="18" t="s">
        <v>203</v>
      </c>
      <c r="F241" s="18" t="s">
        <v>257</v>
      </c>
      <c r="G241" s="18">
        <v>588</v>
      </c>
      <c r="H241" s="18">
        <v>1.1599999999999999</v>
      </c>
      <c r="I241" s="18">
        <v>1.6</v>
      </c>
      <c r="Q241"/>
    </row>
    <row r="242" spans="2:17" x14ac:dyDescent="0.25">
      <c r="B242" s="18">
        <v>2011</v>
      </c>
      <c r="C242" s="18" t="s">
        <v>8</v>
      </c>
      <c r="D242" s="18" t="s">
        <v>205</v>
      </c>
      <c r="E242" s="18" t="s">
        <v>203</v>
      </c>
      <c r="F242" s="18" t="s">
        <v>258</v>
      </c>
      <c r="G242" s="18">
        <v>804</v>
      </c>
      <c r="H242" s="18">
        <v>1.32</v>
      </c>
      <c r="I242" s="18">
        <v>1.68</v>
      </c>
      <c r="Q242"/>
    </row>
    <row r="243" spans="2:17" x14ac:dyDescent="0.25">
      <c r="B243" s="18">
        <v>2011</v>
      </c>
      <c r="C243" s="18" t="s">
        <v>8</v>
      </c>
      <c r="D243" s="18" t="s">
        <v>205</v>
      </c>
      <c r="E243" s="18" t="s">
        <v>203</v>
      </c>
      <c r="F243" s="18" t="s">
        <v>259</v>
      </c>
      <c r="G243" s="18">
        <v>1248</v>
      </c>
      <c r="H243" s="18">
        <v>1.17</v>
      </c>
      <c r="I243" s="18">
        <v>1.86</v>
      </c>
      <c r="Q243"/>
    </row>
    <row r="244" spans="2:17" x14ac:dyDescent="0.25">
      <c r="B244" s="18">
        <v>2011</v>
      </c>
      <c r="C244" s="18" t="s">
        <v>8</v>
      </c>
      <c r="D244" s="18" t="s">
        <v>205</v>
      </c>
      <c r="E244" s="18" t="s">
        <v>203</v>
      </c>
      <c r="F244" s="18" t="s">
        <v>260</v>
      </c>
      <c r="G244" s="18">
        <v>1212</v>
      </c>
      <c r="H244" s="18">
        <v>1.4</v>
      </c>
      <c r="I244" s="18">
        <v>1.79</v>
      </c>
      <c r="Q244"/>
    </row>
    <row r="245" spans="2:17" x14ac:dyDescent="0.25">
      <c r="B245" s="18">
        <v>2011</v>
      </c>
      <c r="C245" s="18" t="s">
        <v>8</v>
      </c>
      <c r="D245" s="18" t="s">
        <v>205</v>
      </c>
      <c r="E245" s="18" t="s">
        <v>203</v>
      </c>
      <c r="F245" s="18" t="s">
        <v>261</v>
      </c>
      <c r="G245" s="18">
        <v>696</v>
      </c>
      <c r="H245" s="18">
        <v>1.38</v>
      </c>
      <c r="I245" s="18">
        <v>1.69</v>
      </c>
      <c r="Q245"/>
    </row>
    <row r="246" spans="2:17" x14ac:dyDescent="0.25">
      <c r="B246" s="18">
        <v>2011</v>
      </c>
      <c r="C246" s="18" t="s">
        <v>8</v>
      </c>
      <c r="D246" s="18" t="s">
        <v>205</v>
      </c>
      <c r="E246" s="18" t="s">
        <v>203</v>
      </c>
      <c r="F246" s="18" t="s">
        <v>262</v>
      </c>
      <c r="G246" s="18">
        <v>576</v>
      </c>
      <c r="H246" s="18">
        <v>1.1299999999999999</v>
      </c>
      <c r="I246" s="18">
        <v>1.8</v>
      </c>
      <c r="Q246"/>
    </row>
    <row r="247" spans="2:17" x14ac:dyDescent="0.25">
      <c r="B247" s="18">
        <v>2011</v>
      </c>
      <c r="C247" s="18" t="s">
        <v>8</v>
      </c>
      <c r="D247" s="18" t="s">
        <v>205</v>
      </c>
      <c r="E247" s="18" t="s">
        <v>203</v>
      </c>
      <c r="F247" s="18" t="s">
        <v>263</v>
      </c>
      <c r="G247" s="18">
        <v>732</v>
      </c>
      <c r="H247" s="18">
        <v>1.29</v>
      </c>
      <c r="I247" s="18">
        <v>1.88</v>
      </c>
      <c r="Q247"/>
    </row>
    <row r="248" spans="2:17" x14ac:dyDescent="0.25">
      <c r="B248" s="18">
        <v>2011</v>
      </c>
      <c r="C248" s="18" t="s">
        <v>8</v>
      </c>
      <c r="D248" s="18" t="s">
        <v>205</v>
      </c>
      <c r="E248" s="18" t="s">
        <v>203</v>
      </c>
      <c r="F248" s="18" t="s">
        <v>264</v>
      </c>
      <c r="G248" s="18">
        <v>1152</v>
      </c>
      <c r="H248" s="18">
        <v>1.24</v>
      </c>
      <c r="I248" s="18">
        <v>1.74</v>
      </c>
      <c r="Q248"/>
    </row>
    <row r="249" spans="2:17" x14ac:dyDescent="0.25">
      <c r="B249" s="18">
        <v>2011</v>
      </c>
      <c r="C249" s="18" t="s">
        <v>8</v>
      </c>
      <c r="D249" s="18" t="s">
        <v>205</v>
      </c>
      <c r="E249" s="18" t="s">
        <v>203</v>
      </c>
      <c r="F249" s="18" t="s">
        <v>265</v>
      </c>
      <c r="G249" s="18">
        <v>1272</v>
      </c>
      <c r="H249" s="18">
        <v>1.39</v>
      </c>
      <c r="I249" s="18">
        <v>1.6</v>
      </c>
      <c r="Q249"/>
    </row>
    <row r="250" spans="2:17" x14ac:dyDescent="0.25">
      <c r="B250" s="18">
        <v>2011</v>
      </c>
      <c r="C250" s="18" t="s">
        <v>8</v>
      </c>
      <c r="D250" s="18" t="s">
        <v>266</v>
      </c>
      <c r="E250" s="18" t="s">
        <v>267</v>
      </c>
      <c r="F250" s="18" t="s">
        <v>268</v>
      </c>
      <c r="G250" s="18">
        <v>1908</v>
      </c>
      <c r="H250" s="18">
        <v>2.4300000000000002</v>
      </c>
      <c r="I250" s="18">
        <v>3.43</v>
      </c>
      <c r="Q250"/>
    </row>
    <row r="251" spans="2:17" x14ac:dyDescent="0.25">
      <c r="B251" s="18">
        <v>2011</v>
      </c>
      <c r="C251" s="18" t="s">
        <v>8</v>
      </c>
      <c r="D251" s="18" t="s">
        <v>266</v>
      </c>
      <c r="E251" s="18" t="s">
        <v>267</v>
      </c>
      <c r="F251" s="18" t="s">
        <v>269</v>
      </c>
      <c r="G251" s="18">
        <v>2220</v>
      </c>
      <c r="H251" s="18">
        <v>2.5299999999999998</v>
      </c>
      <c r="I251" s="18">
        <v>3.5</v>
      </c>
      <c r="Q251"/>
    </row>
    <row r="252" spans="2:17" x14ac:dyDescent="0.25">
      <c r="B252" s="18">
        <v>2011</v>
      </c>
      <c r="C252" s="18" t="s">
        <v>8</v>
      </c>
      <c r="D252" s="18" t="s">
        <v>266</v>
      </c>
      <c r="E252" s="18" t="s">
        <v>267</v>
      </c>
      <c r="F252" s="18" t="s">
        <v>270</v>
      </c>
      <c r="G252" s="18">
        <v>2112</v>
      </c>
      <c r="H252" s="18">
        <v>2.88</v>
      </c>
      <c r="I252" s="18">
        <v>3.58</v>
      </c>
      <c r="Q252"/>
    </row>
    <row r="253" spans="2:17" x14ac:dyDescent="0.25">
      <c r="B253" s="18">
        <v>2011</v>
      </c>
      <c r="C253" s="18" t="s">
        <v>8</v>
      </c>
      <c r="D253" s="18" t="s">
        <v>266</v>
      </c>
      <c r="E253" s="18" t="s">
        <v>267</v>
      </c>
      <c r="F253" s="18" t="s">
        <v>271</v>
      </c>
      <c r="G253" s="18">
        <v>2736</v>
      </c>
      <c r="H253" s="18">
        <v>2.35</v>
      </c>
      <c r="I253" s="18">
        <v>3.94</v>
      </c>
      <c r="Q253"/>
    </row>
    <row r="254" spans="2:17" x14ac:dyDescent="0.25">
      <c r="B254" s="18">
        <v>2011</v>
      </c>
      <c r="C254" s="18" t="s">
        <v>8</v>
      </c>
      <c r="D254" s="18" t="s">
        <v>266</v>
      </c>
      <c r="E254" s="18" t="s">
        <v>267</v>
      </c>
      <c r="F254" s="18" t="s">
        <v>272</v>
      </c>
      <c r="G254" s="18">
        <v>1428</v>
      </c>
      <c r="H254" s="18">
        <v>2.68</v>
      </c>
      <c r="I254" s="18">
        <v>3.68</v>
      </c>
      <c r="Q254"/>
    </row>
    <row r="255" spans="2:17" x14ac:dyDescent="0.25">
      <c r="B255" s="18">
        <v>2011</v>
      </c>
      <c r="C255" s="18" t="s">
        <v>8</v>
      </c>
      <c r="D255" s="18" t="s">
        <v>90</v>
      </c>
      <c r="E255" s="18" t="s">
        <v>273</v>
      </c>
      <c r="F255" s="18" t="s">
        <v>274</v>
      </c>
      <c r="G255" s="18">
        <v>456</v>
      </c>
      <c r="H255" s="18">
        <v>6.6466666666666665</v>
      </c>
      <c r="I255" s="18">
        <v>7.5666666666666664</v>
      </c>
      <c r="Q255"/>
    </row>
    <row r="256" spans="2:17" x14ac:dyDescent="0.25">
      <c r="B256" s="18">
        <v>2011</v>
      </c>
      <c r="C256" s="18" t="s">
        <v>8</v>
      </c>
      <c r="D256" s="18" t="s">
        <v>90</v>
      </c>
      <c r="E256" s="18" t="s">
        <v>273</v>
      </c>
      <c r="F256" s="18" t="s">
        <v>275</v>
      </c>
      <c r="G256" s="18">
        <v>564</v>
      </c>
      <c r="H256" s="18">
        <v>6.4266666666666667</v>
      </c>
      <c r="I256" s="18">
        <v>7.4</v>
      </c>
      <c r="Q256"/>
    </row>
    <row r="257" spans="2:17" x14ac:dyDescent="0.25">
      <c r="B257" s="18">
        <v>2011</v>
      </c>
      <c r="C257" s="18" t="s">
        <v>8</v>
      </c>
      <c r="D257" s="18" t="s">
        <v>90</v>
      </c>
      <c r="E257" s="18" t="s">
        <v>273</v>
      </c>
      <c r="F257" s="18" t="s">
        <v>276</v>
      </c>
      <c r="G257" s="18">
        <v>468</v>
      </c>
      <c r="H257" s="18">
        <v>5.8666666666666663</v>
      </c>
      <c r="I257" s="18">
        <v>8.4066666666666663</v>
      </c>
      <c r="Q257"/>
    </row>
    <row r="258" spans="2:17" x14ac:dyDescent="0.25">
      <c r="B258" s="18">
        <v>2011</v>
      </c>
      <c r="C258" s="18" t="s">
        <v>8</v>
      </c>
      <c r="D258" s="18" t="s">
        <v>277</v>
      </c>
      <c r="E258" s="18" t="s">
        <v>278</v>
      </c>
      <c r="F258" s="18" t="s">
        <v>279</v>
      </c>
      <c r="G258" s="18">
        <v>780</v>
      </c>
      <c r="H258" s="18">
        <v>2.73</v>
      </c>
      <c r="I258" s="18">
        <v>3.49</v>
      </c>
      <c r="Q258"/>
    </row>
    <row r="259" spans="2:17" x14ac:dyDescent="0.25">
      <c r="B259" s="18">
        <v>2011</v>
      </c>
      <c r="C259" s="18" t="s">
        <v>8</v>
      </c>
      <c r="D259" s="18" t="s">
        <v>277</v>
      </c>
      <c r="E259" s="18" t="s">
        <v>278</v>
      </c>
      <c r="F259" s="18" t="s">
        <v>280</v>
      </c>
      <c r="G259" s="18">
        <v>912</v>
      </c>
      <c r="H259" s="18">
        <v>2.06</v>
      </c>
      <c r="I259" s="18">
        <v>3.35</v>
      </c>
      <c r="Q259"/>
    </row>
    <row r="260" spans="2:17" x14ac:dyDescent="0.25">
      <c r="B260" s="18">
        <v>2011</v>
      </c>
      <c r="C260" s="18" t="s">
        <v>8</v>
      </c>
      <c r="D260" s="18" t="s">
        <v>266</v>
      </c>
      <c r="E260" s="18" t="s">
        <v>281</v>
      </c>
      <c r="F260" s="18" t="s">
        <v>282</v>
      </c>
      <c r="G260" s="18">
        <v>1656</v>
      </c>
      <c r="H260" s="18">
        <v>2.63</v>
      </c>
      <c r="I260" s="18">
        <v>3.48</v>
      </c>
      <c r="Q260"/>
    </row>
    <row r="261" spans="2:17" x14ac:dyDescent="0.25">
      <c r="B261" s="18">
        <v>2011</v>
      </c>
      <c r="C261" s="18" t="s">
        <v>8</v>
      </c>
      <c r="D261" s="18" t="s">
        <v>266</v>
      </c>
      <c r="E261" s="18" t="s">
        <v>281</v>
      </c>
      <c r="F261" s="18" t="s">
        <v>283</v>
      </c>
      <c r="G261" s="18">
        <v>1344</v>
      </c>
      <c r="H261" s="18">
        <v>2.36</v>
      </c>
      <c r="I261" s="18">
        <v>4</v>
      </c>
      <c r="Q261"/>
    </row>
    <row r="262" spans="2:17" x14ac:dyDescent="0.25">
      <c r="B262" s="18">
        <v>2011</v>
      </c>
      <c r="C262" s="18" t="s">
        <v>8</v>
      </c>
      <c r="D262" s="18" t="s">
        <v>266</v>
      </c>
      <c r="E262" s="18" t="s">
        <v>281</v>
      </c>
      <c r="F262" s="18" t="s">
        <v>284</v>
      </c>
      <c r="G262" s="18">
        <v>1752</v>
      </c>
      <c r="H262" s="18">
        <v>2.89</v>
      </c>
      <c r="I262" s="18">
        <v>3.77</v>
      </c>
      <c r="Q262"/>
    </row>
    <row r="263" spans="2:17" x14ac:dyDescent="0.25">
      <c r="B263" s="18">
        <v>2011</v>
      </c>
      <c r="C263" s="18" t="s">
        <v>8</v>
      </c>
      <c r="D263" s="18" t="s">
        <v>266</v>
      </c>
      <c r="E263" s="18" t="s">
        <v>281</v>
      </c>
      <c r="F263" s="18" t="s">
        <v>285</v>
      </c>
      <c r="G263" s="18">
        <v>2388</v>
      </c>
      <c r="H263" s="18">
        <v>2.5299999999999998</v>
      </c>
      <c r="I263" s="18">
        <v>3.56</v>
      </c>
      <c r="Q263"/>
    </row>
    <row r="264" spans="2:17" x14ac:dyDescent="0.25">
      <c r="B264" s="18">
        <v>2011</v>
      </c>
      <c r="C264" s="18" t="s">
        <v>8</v>
      </c>
      <c r="D264" s="18" t="s">
        <v>266</v>
      </c>
      <c r="E264" s="18" t="s">
        <v>281</v>
      </c>
      <c r="F264" s="18" t="s">
        <v>286</v>
      </c>
      <c r="G264" s="18">
        <v>2628</v>
      </c>
      <c r="H264" s="18">
        <v>2.66</v>
      </c>
      <c r="I264" s="18">
        <v>3.98</v>
      </c>
      <c r="Q264"/>
    </row>
    <row r="265" spans="2:17" x14ac:dyDescent="0.25">
      <c r="B265" s="18">
        <v>2011</v>
      </c>
      <c r="C265" s="18" t="s">
        <v>8</v>
      </c>
      <c r="D265" s="18" t="s">
        <v>266</v>
      </c>
      <c r="E265" s="18" t="s">
        <v>287</v>
      </c>
      <c r="F265" s="18" t="s">
        <v>288</v>
      </c>
      <c r="G265" s="18">
        <v>2064</v>
      </c>
      <c r="H265" s="18">
        <v>2.78</v>
      </c>
      <c r="I265" s="18">
        <v>3.62</v>
      </c>
      <c r="Q265"/>
    </row>
    <row r="266" spans="2:17" x14ac:dyDescent="0.25">
      <c r="B266" s="18">
        <v>2011</v>
      </c>
      <c r="C266" s="18" t="s">
        <v>8</v>
      </c>
      <c r="D266" s="18" t="s">
        <v>266</v>
      </c>
      <c r="E266" s="18" t="s">
        <v>289</v>
      </c>
      <c r="F266" s="18" t="s">
        <v>290</v>
      </c>
      <c r="G266" s="18">
        <v>1752</v>
      </c>
      <c r="H266" s="18">
        <v>2.96</v>
      </c>
      <c r="I266" s="18">
        <v>3.97</v>
      </c>
      <c r="Q266"/>
    </row>
    <row r="267" spans="2:17" x14ac:dyDescent="0.25">
      <c r="B267" s="18">
        <v>2011</v>
      </c>
      <c r="C267" s="18" t="s">
        <v>8</v>
      </c>
      <c r="D267" s="18" t="s">
        <v>266</v>
      </c>
      <c r="E267" s="18" t="s">
        <v>289</v>
      </c>
      <c r="F267" s="18" t="s">
        <v>291</v>
      </c>
      <c r="G267" s="18">
        <v>1260</v>
      </c>
      <c r="H267" s="18">
        <v>2.57</v>
      </c>
      <c r="I267" s="18">
        <v>3.69</v>
      </c>
      <c r="Q267"/>
    </row>
    <row r="268" spans="2:17" x14ac:dyDescent="0.25">
      <c r="B268" s="18">
        <v>2011</v>
      </c>
      <c r="C268" s="18" t="s">
        <v>8</v>
      </c>
      <c r="D268" s="18" t="s">
        <v>266</v>
      </c>
      <c r="E268" s="18" t="s">
        <v>289</v>
      </c>
      <c r="F268" s="18" t="s">
        <v>292</v>
      </c>
      <c r="G268" s="18">
        <v>1524</v>
      </c>
      <c r="H268" s="18">
        <v>2.57</v>
      </c>
      <c r="I268" s="18">
        <v>3.99</v>
      </c>
      <c r="Q268"/>
    </row>
    <row r="269" spans="2:17" x14ac:dyDescent="0.25">
      <c r="B269" s="18">
        <v>2011</v>
      </c>
      <c r="C269" s="18" t="s">
        <v>8</v>
      </c>
      <c r="D269" s="18" t="s">
        <v>266</v>
      </c>
      <c r="E269" s="18" t="s">
        <v>289</v>
      </c>
      <c r="F269" s="18" t="s">
        <v>293</v>
      </c>
      <c r="G269" s="18">
        <v>1356</v>
      </c>
      <c r="H269" s="18">
        <v>2.62</v>
      </c>
      <c r="I269" s="18">
        <v>3.93</v>
      </c>
      <c r="Q269"/>
    </row>
    <row r="270" spans="2:17" x14ac:dyDescent="0.25">
      <c r="B270" s="18">
        <v>2011</v>
      </c>
      <c r="C270" s="18" t="s">
        <v>8</v>
      </c>
      <c r="D270" s="18" t="s">
        <v>266</v>
      </c>
      <c r="E270" s="18" t="s">
        <v>289</v>
      </c>
      <c r="F270" s="18" t="s">
        <v>294</v>
      </c>
      <c r="G270" s="18">
        <v>2220</v>
      </c>
      <c r="H270" s="18">
        <v>2.2999999999999998</v>
      </c>
      <c r="I270" s="18">
        <v>3.91</v>
      </c>
      <c r="Q270"/>
    </row>
    <row r="271" spans="2:17" x14ac:dyDescent="0.25">
      <c r="B271" s="18">
        <v>2011</v>
      </c>
      <c r="C271" s="18" t="s">
        <v>8</v>
      </c>
      <c r="D271" s="18" t="s">
        <v>266</v>
      </c>
      <c r="E271" s="18" t="s">
        <v>289</v>
      </c>
      <c r="F271" s="18" t="s">
        <v>295</v>
      </c>
      <c r="G271" s="18">
        <v>1224</v>
      </c>
      <c r="H271" s="18">
        <v>2.63</v>
      </c>
      <c r="I271" s="18">
        <v>3.77</v>
      </c>
      <c r="Q271"/>
    </row>
    <row r="272" spans="2:17" x14ac:dyDescent="0.25">
      <c r="B272" s="18">
        <v>2011</v>
      </c>
      <c r="C272" s="18" t="s">
        <v>8</v>
      </c>
      <c r="D272" s="18" t="s">
        <v>266</v>
      </c>
      <c r="E272" s="18" t="s">
        <v>296</v>
      </c>
      <c r="F272" s="18" t="s">
        <v>297</v>
      </c>
      <c r="G272" s="18">
        <v>1968</v>
      </c>
      <c r="H272" s="18">
        <v>2.3199999999999998</v>
      </c>
      <c r="I272" s="18">
        <v>3.62</v>
      </c>
      <c r="Q272"/>
    </row>
    <row r="273" spans="2:17" x14ac:dyDescent="0.25">
      <c r="B273" s="18">
        <v>2011</v>
      </c>
      <c r="C273" s="18" t="s">
        <v>8</v>
      </c>
      <c r="D273" s="18" t="s">
        <v>266</v>
      </c>
      <c r="E273" s="18" t="s">
        <v>296</v>
      </c>
      <c r="F273" s="18" t="s">
        <v>298</v>
      </c>
      <c r="G273" s="18">
        <v>1980</v>
      </c>
      <c r="H273" s="18">
        <v>2.65</v>
      </c>
      <c r="I273" s="18">
        <v>3.44</v>
      </c>
      <c r="Q273"/>
    </row>
    <row r="274" spans="2:17" x14ac:dyDescent="0.25">
      <c r="B274" s="18">
        <v>2011</v>
      </c>
      <c r="C274" s="18" t="s">
        <v>8</v>
      </c>
      <c r="D274" s="18" t="s">
        <v>266</v>
      </c>
      <c r="E274" s="18" t="s">
        <v>296</v>
      </c>
      <c r="F274" s="18" t="s">
        <v>299</v>
      </c>
      <c r="G274" s="18">
        <v>1596</v>
      </c>
      <c r="H274" s="18">
        <v>2.52</v>
      </c>
      <c r="I274" s="18">
        <v>4</v>
      </c>
      <c r="Q274"/>
    </row>
    <row r="275" spans="2:17" x14ac:dyDescent="0.25">
      <c r="B275" s="18">
        <v>2011</v>
      </c>
      <c r="C275" s="18" t="s">
        <v>8</v>
      </c>
      <c r="D275" s="18" t="s">
        <v>266</v>
      </c>
      <c r="E275" s="18" t="s">
        <v>296</v>
      </c>
      <c r="F275" s="18" t="s">
        <v>300</v>
      </c>
      <c r="G275" s="18">
        <v>1644</v>
      </c>
      <c r="H275" s="18">
        <v>3</v>
      </c>
      <c r="I275" s="18">
        <v>3.5</v>
      </c>
      <c r="Q275"/>
    </row>
    <row r="276" spans="2:17" x14ac:dyDescent="0.25">
      <c r="B276" s="18">
        <v>2011</v>
      </c>
      <c r="C276" s="18" t="s">
        <v>8</v>
      </c>
      <c r="D276" s="18" t="s">
        <v>266</v>
      </c>
      <c r="E276" s="18" t="s">
        <v>296</v>
      </c>
      <c r="F276" s="18" t="s">
        <v>301</v>
      </c>
      <c r="G276" s="18">
        <v>1524</v>
      </c>
      <c r="H276" s="18">
        <v>2.33</v>
      </c>
      <c r="I276" s="18">
        <v>3.94</v>
      </c>
      <c r="Q276"/>
    </row>
    <row r="277" spans="2:17" x14ac:dyDescent="0.25">
      <c r="B277" s="18">
        <v>2011</v>
      </c>
      <c r="C277" s="18" t="s">
        <v>8</v>
      </c>
      <c r="D277" s="18" t="s">
        <v>266</v>
      </c>
      <c r="E277" s="18" t="s">
        <v>296</v>
      </c>
      <c r="F277" s="18" t="s">
        <v>302</v>
      </c>
      <c r="G277" s="18">
        <v>2664</v>
      </c>
      <c r="H277" s="18">
        <v>2.61</v>
      </c>
      <c r="I277" s="18">
        <v>3.98</v>
      </c>
      <c r="Q277"/>
    </row>
    <row r="278" spans="2:17" x14ac:dyDescent="0.25">
      <c r="B278" s="18">
        <v>2011</v>
      </c>
      <c r="C278" s="18" t="s">
        <v>8</v>
      </c>
      <c r="D278" s="18" t="s">
        <v>266</v>
      </c>
      <c r="E278" s="18" t="s">
        <v>296</v>
      </c>
      <c r="F278" s="18" t="s">
        <v>303</v>
      </c>
      <c r="G278" s="18">
        <v>2412</v>
      </c>
      <c r="H278" s="18">
        <v>2.56</v>
      </c>
      <c r="I278" s="18">
        <v>3.89</v>
      </c>
      <c r="Q278"/>
    </row>
    <row r="279" spans="2:17" x14ac:dyDescent="0.25">
      <c r="B279" s="18">
        <v>2011</v>
      </c>
      <c r="C279" s="18" t="s">
        <v>8</v>
      </c>
      <c r="D279" s="18" t="s">
        <v>266</v>
      </c>
      <c r="E279" s="18" t="s">
        <v>296</v>
      </c>
      <c r="F279" s="18" t="s">
        <v>304</v>
      </c>
      <c r="G279" s="18">
        <v>1584</v>
      </c>
      <c r="H279" s="18">
        <v>2.69</v>
      </c>
      <c r="I279" s="18">
        <v>3.67</v>
      </c>
      <c r="Q279"/>
    </row>
    <row r="280" spans="2:17" x14ac:dyDescent="0.25">
      <c r="B280" s="18">
        <v>2011</v>
      </c>
      <c r="C280" s="18" t="s">
        <v>8</v>
      </c>
      <c r="D280" s="18" t="s">
        <v>266</v>
      </c>
      <c r="E280" s="18" t="s">
        <v>296</v>
      </c>
      <c r="F280" s="18" t="s">
        <v>305</v>
      </c>
      <c r="G280" s="18">
        <v>1692</v>
      </c>
      <c r="H280" s="18">
        <v>3</v>
      </c>
      <c r="I280" s="18">
        <v>3.79</v>
      </c>
      <c r="Q280"/>
    </row>
    <row r="281" spans="2:17" x14ac:dyDescent="0.25">
      <c r="B281" s="18">
        <v>2011</v>
      </c>
      <c r="C281" s="18" t="s">
        <v>8</v>
      </c>
      <c r="D281" s="18" t="s">
        <v>266</v>
      </c>
      <c r="E281" s="18" t="s">
        <v>296</v>
      </c>
      <c r="F281" s="18" t="s">
        <v>306</v>
      </c>
      <c r="G281" s="18">
        <v>1404</v>
      </c>
      <c r="H281" s="18">
        <v>2.34</v>
      </c>
      <c r="I281" s="18">
        <v>3.72</v>
      </c>
      <c r="Q281"/>
    </row>
    <row r="282" spans="2:17" x14ac:dyDescent="0.25">
      <c r="B282" s="18">
        <v>2011</v>
      </c>
      <c r="C282" s="18" t="s">
        <v>8</v>
      </c>
      <c r="D282" s="18" t="s">
        <v>160</v>
      </c>
      <c r="E282" s="18" t="s">
        <v>307</v>
      </c>
      <c r="F282" s="18" t="s">
        <v>308</v>
      </c>
      <c r="G282" s="18">
        <v>108</v>
      </c>
      <c r="H282" s="18">
        <v>1.2</v>
      </c>
      <c r="I282" s="18">
        <v>1.37</v>
      </c>
      <c r="Q282"/>
    </row>
    <row r="283" spans="2:17" x14ac:dyDescent="0.25">
      <c r="B283" s="18">
        <v>2011</v>
      </c>
      <c r="C283" s="18" t="s">
        <v>8</v>
      </c>
      <c r="D283" s="18" t="s">
        <v>160</v>
      </c>
      <c r="E283" s="18" t="s">
        <v>307</v>
      </c>
      <c r="F283" s="18" t="s">
        <v>309</v>
      </c>
      <c r="G283" s="18">
        <v>144</v>
      </c>
      <c r="H283" s="18">
        <v>1.05</v>
      </c>
      <c r="I283" s="18">
        <v>1.26</v>
      </c>
      <c r="Q283"/>
    </row>
    <row r="284" spans="2:17" x14ac:dyDescent="0.25">
      <c r="B284" s="18">
        <v>2011</v>
      </c>
      <c r="C284" s="18" t="s">
        <v>8</v>
      </c>
      <c r="D284" s="18" t="s">
        <v>160</v>
      </c>
      <c r="E284" s="18" t="s">
        <v>307</v>
      </c>
      <c r="F284" s="18" t="s">
        <v>310</v>
      </c>
      <c r="G284" s="18">
        <v>96</v>
      </c>
      <c r="H284" s="18">
        <v>1.19</v>
      </c>
      <c r="I284" s="18">
        <v>1.38</v>
      </c>
      <c r="Q284"/>
    </row>
    <row r="285" spans="2:17" x14ac:dyDescent="0.25">
      <c r="B285" s="18">
        <v>2011</v>
      </c>
      <c r="C285" s="18" t="s">
        <v>8</v>
      </c>
      <c r="D285" s="18" t="s">
        <v>160</v>
      </c>
      <c r="E285" s="18" t="s">
        <v>307</v>
      </c>
      <c r="F285" s="18" t="s">
        <v>311</v>
      </c>
      <c r="G285" s="18">
        <v>96</v>
      </c>
      <c r="H285" s="18">
        <v>1.05</v>
      </c>
      <c r="I285" s="18">
        <v>1.29</v>
      </c>
      <c r="Q285"/>
    </row>
    <row r="286" spans="2:17" x14ac:dyDescent="0.25">
      <c r="B286" s="18">
        <v>2011</v>
      </c>
      <c r="C286" s="18" t="s">
        <v>8</v>
      </c>
      <c r="D286" s="18" t="s">
        <v>160</v>
      </c>
      <c r="E286" s="18" t="s">
        <v>307</v>
      </c>
      <c r="F286" s="18" t="s">
        <v>312</v>
      </c>
      <c r="G286" s="18">
        <v>108</v>
      </c>
      <c r="H286" s="18">
        <v>1.1299999999999999</v>
      </c>
      <c r="I286" s="18">
        <v>1.29</v>
      </c>
      <c r="Q286"/>
    </row>
    <row r="287" spans="2:17" x14ac:dyDescent="0.25">
      <c r="B287" s="18">
        <v>2011</v>
      </c>
      <c r="C287" s="18" t="s">
        <v>8</v>
      </c>
      <c r="D287" s="18" t="s">
        <v>160</v>
      </c>
      <c r="E287" s="18" t="s">
        <v>307</v>
      </c>
      <c r="F287" s="18" t="s">
        <v>313</v>
      </c>
      <c r="G287" s="18">
        <v>108</v>
      </c>
      <c r="H287" s="18">
        <v>1.18</v>
      </c>
      <c r="I287" s="18">
        <v>1.32</v>
      </c>
      <c r="Q287"/>
    </row>
    <row r="288" spans="2:17" x14ac:dyDescent="0.25">
      <c r="B288" s="18">
        <v>2011</v>
      </c>
      <c r="C288" s="18" t="s">
        <v>8</v>
      </c>
      <c r="D288" s="18" t="s">
        <v>160</v>
      </c>
      <c r="E288" s="18" t="s">
        <v>307</v>
      </c>
      <c r="F288" s="18" t="s">
        <v>314</v>
      </c>
      <c r="G288" s="18">
        <v>120</v>
      </c>
      <c r="H288" s="18">
        <v>1.08</v>
      </c>
      <c r="I288" s="18">
        <v>1.23</v>
      </c>
      <c r="Q288"/>
    </row>
    <row r="289" spans="2:17" x14ac:dyDescent="0.25">
      <c r="B289" s="18">
        <v>2011</v>
      </c>
      <c r="C289" s="18" t="s">
        <v>8</v>
      </c>
      <c r="D289" s="18" t="s">
        <v>160</v>
      </c>
      <c r="E289" s="18" t="s">
        <v>307</v>
      </c>
      <c r="F289" s="18" t="s">
        <v>315</v>
      </c>
      <c r="G289" s="18">
        <v>120</v>
      </c>
      <c r="H289" s="18">
        <v>1.04</v>
      </c>
      <c r="I289" s="18">
        <v>1.35</v>
      </c>
      <c r="Q289"/>
    </row>
    <row r="290" spans="2:17" x14ac:dyDescent="0.25">
      <c r="B290" s="18">
        <v>2011</v>
      </c>
      <c r="C290" s="18" t="s">
        <v>8</v>
      </c>
      <c r="D290" s="18" t="s">
        <v>160</v>
      </c>
      <c r="E290" s="18" t="s">
        <v>307</v>
      </c>
      <c r="F290" s="18" t="s">
        <v>316</v>
      </c>
      <c r="G290" s="18">
        <v>72</v>
      </c>
      <c r="H290" s="18">
        <v>1.0900000000000001</v>
      </c>
      <c r="I290" s="18">
        <v>1.3</v>
      </c>
      <c r="Q290"/>
    </row>
    <row r="291" spans="2:17" x14ac:dyDescent="0.25">
      <c r="B291" s="18">
        <v>2011</v>
      </c>
      <c r="C291" s="18" t="s">
        <v>8</v>
      </c>
      <c r="D291" s="18" t="s">
        <v>160</v>
      </c>
      <c r="E291" s="18" t="s">
        <v>307</v>
      </c>
      <c r="F291" s="18" t="s">
        <v>317</v>
      </c>
      <c r="G291" s="18">
        <v>60</v>
      </c>
      <c r="H291" s="18">
        <v>1.1499999999999999</v>
      </c>
      <c r="I291" s="18">
        <v>1.36</v>
      </c>
      <c r="Q291"/>
    </row>
    <row r="292" spans="2:17" x14ac:dyDescent="0.25">
      <c r="B292" s="18">
        <v>2011</v>
      </c>
      <c r="C292" s="18" t="s">
        <v>8</v>
      </c>
      <c r="D292" s="18" t="s">
        <v>160</v>
      </c>
      <c r="E292" s="18" t="s">
        <v>307</v>
      </c>
      <c r="F292" s="18" t="s">
        <v>318</v>
      </c>
      <c r="G292" s="18">
        <v>48</v>
      </c>
      <c r="H292" s="18">
        <v>1.1599999999999999</v>
      </c>
      <c r="I292" s="18">
        <v>1.2</v>
      </c>
      <c r="Q292"/>
    </row>
    <row r="293" spans="2:17" x14ac:dyDescent="0.25">
      <c r="B293" s="18">
        <v>2011</v>
      </c>
      <c r="C293" s="18" t="s">
        <v>8</v>
      </c>
      <c r="D293" s="18" t="s">
        <v>160</v>
      </c>
      <c r="E293" s="18" t="s">
        <v>307</v>
      </c>
      <c r="F293" s="18" t="s">
        <v>319</v>
      </c>
      <c r="G293" s="18">
        <v>84</v>
      </c>
      <c r="H293" s="18">
        <v>1.03</v>
      </c>
      <c r="I293" s="18">
        <v>1.26</v>
      </c>
      <c r="Q293"/>
    </row>
    <row r="294" spans="2:17" x14ac:dyDescent="0.25">
      <c r="B294" s="18">
        <v>2011</v>
      </c>
      <c r="C294" s="18" t="s">
        <v>8</v>
      </c>
      <c r="D294" s="18" t="s">
        <v>160</v>
      </c>
      <c r="E294" s="18" t="s">
        <v>307</v>
      </c>
      <c r="F294" s="18" t="s">
        <v>320</v>
      </c>
      <c r="G294" s="18">
        <v>84</v>
      </c>
      <c r="H294" s="18">
        <v>1.0900000000000001</v>
      </c>
      <c r="I294" s="18">
        <v>1.3</v>
      </c>
      <c r="Q294"/>
    </row>
    <row r="295" spans="2:17" x14ac:dyDescent="0.25">
      <c r="B295" s="18">
        <v>2011</v>
      </c>
      <c r="C295" s="18" t="s">
        <v>8</v>
      </c>
      <c r="D295" s="18" t="s">
        <v>160</v>
      </c>
      <c r="E295" s="18" t="s">
        <v>307</v>
      </c>
      <c r="F295" s="18" t="s">
        <v>321</v>
      </c>
      <c r="G295" s="18">
        <v>120</v>
      </c>
      <c r="H295" s="18">
        <v>1.19</v>
      </c>
      <c r="I295" s="18">
        <v>1.21</v>
      </c>
      <c r="Q295"/>
    </row>
    <row r="296" spans="2:17" x14ac:dyDescent="0.25">
      <c r="B296" s="18">
        <v>2011</v>
      </c>
      <c r="C296" s="18" t="s">
        <v>8</v>
      </c>
      <c r="D296" s="18" t="s">
        <v>160</v>
      </c>
      <c r="E296" s="18" t="s">
        <v>307</v>
      </c>
      <c r="F296" s="18" t="s">
        <v>322</v>
      </c>
      <c r="G296" s="18">
        <v>48</v>
      </c>
      <c r="H296" s="18">
        <v>1.01</v>
      </c>
      <c r="I296" s="18">
        <v>1.22</v>
      </c>
      <c r="Q296"/>
    </row>
    <row r="297" spans="2:17" x14ac:dyDescent="0.25">
      <c r="B297" s="18">
        <v>2011</v>
      </c>
      <c r="C297" s="18" t="s">
        <v>8</v>
      </c>
      <c r="D297" s="18" t="s">
        <v>160</v>
      </c>
      <c r="E297" s="18" t="s">
        <v>307</v>
      </c>
      <c r="F297" s="18" t="s">
        <v>323</v>
      </c>
      <c r="G297" s="18">
        <v>168</v>
      </c>
      <c r="H297" s="18">
        <v>1.1100000000000001</v>
      </c>
      <c r="I297" s="18">
        <v>1.33</v>
      </c>
      <c r="Q297"/>
    </row>
    <row r="298" spans="2:17" x14ac:dyDescent="0.25">
      <c r="B298" s="18">
        <v>2011</v>
      </c>
      <c r="C298" s="18" t="s">
        <v>8</v>
      </c>
      <c r="D298" s="18" t="s">
        <v>160</v>
      </c>
      <c r="E298" s="18" t="s">
        <v>307</v>
      </c>
      <c r="F298" s="18" t="s">
        <v>324</v>
      </c>
      <c r="G298" s="18">
        <v>144</v>
      </c>
      <c r="H298" s="18">
        <v>1</v>
      </c>
      <c r="I298" s="18">
        <v>1.34</v>
      </c>
      <c r="Q298"/>
    </row>
    <row r="299" spans="2:17" x14ac:dyDescent="0.25">
      <c r="B299" s="18">
        <v>2011</v>
      </c>
      <c r="C299" s="18" t="s">
        <v>8</v>
      </c>
      <c r="D299" s="18" t="s">
        <v>160</v>
      </c>
      <c r="E299" s="18" t="s">
        <v>307</v>
      </c>
      <c r="F299" s="18" t="s">
        <v>325</v>
      </c>
      <c r="G299" s="18">
        <v>144</v>
      </c>
      <c r="H299" s="18">
        <v>1.19</v>
      </c>
      <c r="I299" s="18">
        <v>1.34</v>
      </c>
      <c r="Q299"/>
    </row>
    <row r="300" spans="2:17" x14ac:dyDescent="0.25">
      <c r="B300" s="18">
        <v>2011</v>
      </c>
      <c r="C300" s="18" t="s">
        <v>8</v>
      </c>
      <c r="D300" s="18" t="s">
        <v>160</v>
      </c>
      <c r="E300" s="18" t="s">
        <v>307</v>
      </c>
      <c r="F300" s="18" t="s">
        <v>326</v>
      </c>
      <c r="G300" s="18">
        <v>156</v>
      </c>
      <c r="H300" s="18">
        <v>1.0900000000000001</v>
      </c>
      <c r="I300" s="18">
        <v>1.31</v>
      </c>
      <c r="Q300"/>
    </row>
    <row r="301" spans="2:17" x14ac:dyDescent="0.25">
      <c r="B301" s="18">
        <v>2011</v>
      </c>
      <c r="C301" s="18" t="s">
        <v>8</v>
      </c>
      <c r="D301" s="18" t="s">
        <v>160</v>
      </c>
      <c r="E301" s="18" t="s">
        <v>307</v>
      </c>
      <c r="F301" s="18" t="s">
        <v>327</v>
      </c>
      <c r="G301" s="18">
        <v>120</v>
      </c>
      <c r="H301" s="18">
        <v>1</v>
      </c>
      <c r="I301" s="18">
        <v>1.27</v>
      </c>
      <c r="Q301"/>
    </row>
    <row r="302" spans="2:17" x14ac:dyDescent="0.25">
      <c r="B302" s="18">
        <v>2011</v>
      </c>
      <c r="C302" s="18" t="s">
        <v>8</v>
      </c>
      <c r="D302" s="18" t="s">
        <v>160</v>
      </c>
      <c r="E302" s="18" t="s">
        <v>307</v>
      </c>
      <c r="F302" s="18" t="s">
        <v>328</v>
      </c>
      <c r="G302" s="18">
        <v>108</v>
      </c>
      <c r="H302" s="18">
        <v>1.1000000000000001</v>
      </c>
      <c r="I302" s="18">
        <v>1.33</v>
      </c>
      <c r="Q302"/>
    </row>
    <row r="303" spans="2:17" x14ac:dyDescent="0.25">
      <c r="B303" s="18">
        <v>2011</v>
      </c>
      <c r="C303" s="18" t="s">
        <v>8</v>
      </c>
      <c r="D303" s="18" t="s">
        <v>160</v>
      </c>
      <c r="E303" s="18" t="s">
        <v>307</v>
      </c>
      <c r="F303" s="18" t="s">
        <v>329</v>
      </c>
      <c r="G303" s="18">
        <v>108</v>
      </c>
      <c r="H303" s="18">
        <v>1.1499999999999999</v>
      </c>
      <c r="I303" s="18">
        <v>1.37</v>
      </c>
      <c r="Q303"/>
    </row>
    <row r="304" spans="2:17" x14ac:dyDescent="0.25">
      <c r="B304" s="18">
        <v>2011</v>
      </c>
      <c r="C304" s="18" t="s">
        <v>8</v>
      </c>
      <c r="D304" s="18" t="s">
        <v>160</v>
      </c>
      <c r="E304" s="18" t="s">
        <v>307</v>
      </c>
      <c r="F304" s="18" t="s">
        <v>330</v>
      </c>
      <c r="G304" s="18">
        <v>108</v>
      </c>
      <c r="H304" s="18">
        <v>1.0900000000000001</v>
      </c>
      <c r="I304" s="18">
        <v>1.37</v>
      </c>
      <c r="Q304"/>
    </row>
    <row r="305" spans="2:17" x14ac:dyDescent="0.25">
      <c r="B305" s="18">
        <v>2011</v>
      </c>
      <c r="C305" s="18" t="s">
        <v>8</v>
      </c>
      <c r="D305" s="18" t="s">
        <v>160</v>
      </c>
      <c r="E305" s="18" t="s">
        <v>307</v>
      </c>
      <c r="F305" s="18" t="s">
        <v>331</v>
      </c>
      <c r="G305" s="18">
        <v>168</v>
      </c>
      <c r="H305" s="18">
        <v>1.0900000000000001</v>
      </c>
      <c r="I305" s="18">
        <v>1.23</v>
      </c>
      <c r="Q305"/>
    </row>
    <row r="306" spans="2:17" x14ac:dyDescent="0.25">
      <c r="B306" s="18">
        <v>2011</v>
      </c>
      <c r="C306" s="18" t="s">
        <v>8</v>
      </c>
      <c r="D306" s="18" t="s">
        <v>160</v>
      </c>
      <c r="E306" s="18" t="s">
        <v>307</v>
      </c>
      <c r="F306" s="18" t="s">
        <v>332</v>
      </c>
      <c r="G306" s="18">
        <v>144</v>
      </c>
      <c r="H306" s="18">
        <v>1.05</v>
      </c>
      <c r="I306" s="18">
        <v>1.3</v>
      </c>
      <c r="Q306"/>
    </row>
    <row r="307" spans="2:17" x14ac:dyDescent="0.25">
      <c r="B307" s="18">
        <v>2011</v>
      </c>
      <c r="C307" s="18" t="s">
        <v>8</v>
      </c>
      <c r="D307" s="18" t="s">
        <v>160</v>
      </c>
      <c r="E307" s="18" t="s">
        <v>307</v>
      </c>
      <c r="F307" s="18" t="s">
        <v>333</v>
      </c>
      <c r="G307" s="18">
        <v>108</v>
      </c>
      <c r="H307" s="18">
        <v>1.1599999999999999</v>
      </c>
      <c r="I307" s="18">
        <v>1.3</v>
      </c>
      <c r="Q307"/>
    </row>
    <row r="308" spans="2:17" x14ac:dyDescent="0.25">
      <c r="B308" s="18">
        <v>2011</v>
      </c>
      <c r="C308" s="18" t="s">
        <v>8</v>
      </c>
      <c r="D308" s="18" t="s">
        <v>160</v>
      </c>
      <c r="E308" s="18" t="s">
        <v>307</v>
      </c>
      <c r="F308" s="18" t="s">
        <v>334</v>
      </c>
      <c r="G308" s="18">
        <v>168</v>
      </c>
      <c r="H308" s="18">
        <v>1.19</v>
      </c>
      <c r="I308" s="18">
        <v>1.28</v>
      </c>
      <c r="Q308"/>
    </row>
    <row r="309" spans="2:17" x14ac:dyDescent="0.25">
      <c r="B309" s="18">
        <v>2011</v>
      </c>
      <c r="C309" s="18" t="s">
        <v>8</v>
      </c>
      <c r="D309" s="18" t="s">
        <v>160</v>
      </c>
      <c r="E309" s="18" t="s">
        <v>307</v>
      </c>
      <c r="F309" s="18" t="s">
        <v>335</v>
      </c>
      <c r="G309" s="18">
        <v>132</v>
      </c>
      <c r="H309" s="18">
        <v>1.08</v>
      </c>
      <c r="I309" s="18">
        <v>1.4</v>
      </c>
      <c r="Q309"/>
    </row>
    <row r="310" spans="2:17" x14ac:dyDescent="0.25">
      <c r="B310" s="18">
        <v>2011</v>
      </c>
      <c r="C310" s="18" t="s">
        <v>8</v>
      </c>
      <c r="D310" s="18" t="s">
        <v>160</v>
      </c>
      <c r="E310" s="18" t="s">
        <v>307</v>
      </c>
      <c r="F310" s="18" t="s">
        <v>336</v>
      </c>
      <c r="G310" s="18">
        <v>132</v>
      </c>
      <c r="H310" s="18">
        <v>1.17</v>
      </c>
      <c r="I310" s="18">
        <v>1.23</v>
      </c>
      <c r="Q310"/>
    </row>
    <row r="311" spans="2:17" x14ac:dyDescent="0.25">
      <c r="B311" s="18">
        <v>2011</v>
      </c>
      <c r="C311" s="18" t="s">
        <v>8</v>
      </c>
      <c r="D311" s="18" t="s">
        <v>160</v>
      </c>
      <c r="E311" s="18" t="s">
        <v>307</v>
      </c>
      <c r="F311" s="18" t="s">
        <v>337</v>
      </c>
      <c r="G311" s="18">
        <v>132</v>
      </c>
      <c r="H311" s="18">
        <v>1.0900000000000001</v>
      </c>
      <c r="I311" s="18">
        <v>1.21</v>
      </c>
      <c r="Q311"/>
    </row>
    <row r="312" spans="2:17" x14ac:dyDescent="0.25">
      <c r="B312" s="18">
        <v>2011</v>
      </c>
      <c r="C312" s="18" t="s">
        <v>8</v>
      </c>
      <c r="D312" s="18" t="s">
        <v>160</v>
      </c>
      <c r="E312" s="18" t="s">
        <v>307</v>
      </c>
      <c r="F312" s="18" t="s">
        <v>338</v>
      </c>
      <c r="G312" s="18">
        <v>48</v>
      </c>
      <c r="H312" s="18">
        <v>1.1499999999999999</v>
      </c>
      <c r="I312" s="18">
        <v>1.36</v>
      </c>
      <c r="Q312"/>
    </row>
    <row r="313" spans="2:17" x14ac:dyDescent="0.25">
      <c r="B313" s="18">
        <v>2011</v>
      </c>
      <c r="C313" s="18" t="s">
        <v>8</v>
      </c>
      <c r="D313" s="18" t="s">
        <v>160</v>
      </c>
      <c r="E313" s="18" t="s">
        <v>307</v>
      </c>
      <c r="F313" s="18" t="s">
        <v>339</v>
      </c>
      <c r="G313" s="18">
        <v>96</v>
      </c>
      <c r="H313" s="18">
        <v>1.02</v>
      </c>
      <c r="I313" s="18">
        <v>1.32</v>
      </c>
      <c r="Q313"/>
    </row>
    <row r="314" spans="2:17" x14ac:dyDescent="0.25">
      <c r="B314" s="18">
        <v>2011</v>
      </c>
      <c r="C314" s="18" t="s">
        <v>8</v>
      </c>
      <c r="D314" s="18" t="s">
        <v>160</v>
      </c>
      <c r="E314" s="18" t="s">
        <v>307</v>
      </c>
      <c r="F314" s="18" t="s">
        <v>340</v>
      </c>
      <c r="G314" s="18">
        <v>156</v>
      </c>
      <c r="H314" s="18">
        <v>1.18</v>
      </c>
      <c r="I314" s="18">
        <v>1.23</v>
      </c>
      <c r="Q314"/>
    </row>
    <row r="315" spans="2:17" x14ac:dyDescent="0.25">
      <c r="B315" s="18">
        <v>2011</v>
      </c>
      <c r="C315" s="18" t="s">
        <v>8</v>
      </c>
      <c r="D315" s="18" t="s">
        <v>160</v>
      </c>
      <c r="E315" s="18" t="s">
        <v>307</v>
      </c>
      <c r="F315" s="18" t="s">
        <v>341</v>
      </c>
      <c r="G315" s="18">
        <v>108</v>
      </c>
      <c r="H315" s="18">
        <v>1.17</v>
      </c>
      <c r="I315" s="18">
        <v>1.25</v>
      </c>
      <c r="Q315"/>
    </row>
    <row r="316" spans="2:17" x14ac:dyDescent="0.25">
      <c r="B316" s="18">
        <v>2011</v>
      </c>
      <c r="C316" s="18" t="s">
        <v>8</v>
      </c>
      <c r="D316" s="18" t="s">
        <v>160</v>
      </c>
      <c r="E316" s="18" t="s">
        <v>307</v>
      </c>
      <c r="F316" s="18" t="s">
        <v>342</v>
      </c>
      <c r="G316" s="18">
        <v>108</v>
      </c>
      <c r="H316" s="18">
        <v>1.1399999999999999</v>
      </c>
      <c r="I316" s="18">
        <v>1.3</v>
      </c>
      <c r="Q316"/>
    </row>
    <row r="317" spans="2:17" x14ac:dyDescent="0.25">
      <c r="B317" s="18">
        <v>2011</v>
      </c>
      <c r="C317" s="18" t="s">
        <v>8</v>
      </c>
      <c r="D317" s="18" t="s">
        <v>160</v>
      </c>
      <c r="E317" s="18" t="s">
        <v>307</v>
      </c>
      <c r="F317" s="18" t="s">
        <v>343</v>
      </c>
      <c r="G317" s="18">
        <v>132</v>
      </c>
      <c r="H317" s="18">
        <v>1.01</v>
      </c>
      <c r="I317" s="18">
        <v>1.27</v>
      </c>
      <c r="Q317"/>
    </row>
    <row r="318" spans="2:17" x14ac:dyDescent="0.25">
      <c r="B318" s="18">
        <v>2011</v>
      </c>
      <c r="C318" s="18" t="s">
        <v>8</v>
      </c>
      <c r="D318" s="18" t="s">
        <v>160</v>
      </c>
      <c r="E318" s="18" t="s">
        <v>307</v>
      </c>
      <c r="F318" s="18" t="s">
        <v>344</v>
      </c>
      <c r="G318" s="18">
        <v>48</v>
      </c>
      <c r="H318" s="18">
        <v>1.05</v>
      </c>
      <c r="I318" s="18">
        <v>1.25</v>
      </c>
      <c r="Q318"/>
    </row>
    <row r="319" spans="2:17" x14ac:dyDescent="0.25">
      <c r="B319" s="18">
        <v>2011</v>
      </c>
      <c r="C319" s="18" t="s">
        <v>8</v>
      </c>
      <c r="D319" s="18" t="s">
        <v>160</v>
      </c>
      <c r="E319" s="18" t="s">
        <v>307</v>
      </c>
      <c r="F319" s="18" t="s">
        <v>345</v>
      </c>
      <c r="G319" s="18">
        <v>60</v>
      </c>
      <c r="H319" s="18">
        <v>1.06</v>
      </c>
      <c r="I319" s="18">
        <v>1.27</v>
      </c>
      <c r="Q319"/>
    </row>
    <row r="320" spans="2:17" x14ac:dyDescent="0.25">
      <c r="B320" s="18">
        <v>2011</v>
      </c>
      <c r="C320" s="18" t="s">
        <v>8</v>
      </c>
      <c r="D320" s="18" t="s">
        <v>160</v>
      </c>
      <c r="E320" s="18" t="s">
        <v>307</v>
      </c>
      <c r="F320" s="18" t="s">
        <v>346</v>
      </c>
      <c r="G320" s="18">
        <v>48</v>
      </c>
      <c r="H320" s="18">
        <v>1.1499999999999999</v>
      </c>
      <c r="I320" s="18">
        <v>1.36</v>
      </c>
      <c r="Q320"/>
    </row>
    <row r="321" spans="2:17" x14ac:dyDescent="0.25">
      <c r="B321" s="18">
        <v>2011</v>
      </c>
      <c r="C321" s="18" t="s">
        <v>8</v>
      </c>
      <c r="D321" s="18" t="s">
        <v>160</v>
      </c>
      <c r="E321" s="18" t="s">
        <v>307</v>
      </c>
      <c r="F321" s="18" t="s">
        <v>347</v>
      </c>
      <c r="G321" s="18">
        <v>144</v>
      </c>
      <c r="H321" s="18">
        <v>1</v>
      </c>
      <c r="I321" s="18">
        <v>1.36</v>
      </c>
      <c r="Q321"/>
    </row>
    <row r="322" spans="2:17" x14ac:dyDescent="0.25">
      <c r="B322" s="18">
        <v>2011</v>
      </c>
      <c r="C322" s="18" t="s">
        <v>8</v>
      </c>
      <c r="D322" s="18" t="s">
        <v>160</v>
      </c>
      <c r="E322" s="18" t="s">
        <v>307</v>
      </c>
      <c r="F322" s="18" t="s">
        <v>348</v>
      </c>
      <c r="G322" s="18">
        <v>96</v>
      </c>
      <c r="H322" s="18">
        <v>1.07</v>
      </c>
      <c r="I322" s="18">
        <v>1.38</v>
      </c>
      <c r="Q322"/>
    </row>
    <row r="323" spans="2:17" x14ac:dyDescent="0.25">
      <c r="B323" s="18">
        <v>2011</v>
      </c>
      <c r="C323" s="18" t="s">
        <v>8</v>
      </c>
      <c r="D323" s="18" t="s">
        <v>160</v>
      </c>
      <c r="E323" s="18" t="s">
        <v>307</v>
      </c>
      <c r="F323" s="18" t="s">
        <v>349</v>
      </c>
      <c r="G323" s="18">
        <v>168</v>
      </c>
      <c r="H323" s="18">
        <v>1.18</v>
      </c>
      <c r="I323" s="18">
        <v>1.23</v>
      </c>
      <c r="Q323"/>
    </row>
    <row r="324" spans="2:17" x14ac:dyDescent="0.25">
      <c r="B324" s="18">
        <v>2011</v>
      </c>
      <c r="C324" s="18" t="s">
        <v>8</v>
      </c>
      <c r="D324" s="18" t="s">
        <v>160</v>
      </c>
      <c r="E324" s="18" t="s">
        <v>307</v>
      </c>
      <c r="F324" s="18" t="s">
        <v>350</v>
      </c>
      <c r="G324" s="18">
        <v>60</v>
      </c>
      <c r="H324" s="18">
        <v>1.1100000000000001</v>
      </c>
      <c r="I324" s="18">
        <v>1.2</v>
      </c>
      <c r="Q324"/>
    </row>
    <row r="325" spans="2:17" x14ac:dyDescent="0.25">
      <c r="B325" s="18">
        <v>2011</v>
      </c>
      <c r="C325" s="18" t="s">
        <v>8</v>
      </c>
      <c r="D325" s="18" t="s">
        <v>160</v>
      </c>
      <c r="E325" s="18" t="s">
        <v>307</v>
      </c>
      <c r="F325" s="18" t="s">
        <v>351</v>
      </c>
      <c r="G325" s="18">
        <v>48</v>
      </c>
      <c r="H325" s="18">
        <v>1.08</v>
      </c>
      <c r="I325" s="18">
        <v>1.27</v>
      </c>
      <c r="Q325"/>
    </row>
    <row r="326" spans="2:17" x14ac:dyDescent="0.25">
      <c r="B326" s="18">
        <v>2011</v>
      </c>
      <c r="C326" s="18" t="s">
        <v>8</v>
      </c>
      <c r="D326" s="18" t="s">
        <v>160</v>
      </c>
      <c r="E326" s="18" t="s">
        <v>307</v>
      </c>
      <c r="F326" s="18" t="s">
        <v>352</v>
      </c>
      <c r="G326" s="18">
        <v>120</v>
      </c>
      <c r="H326" s="18">
        <v>1.08</v>
      </c>
      <c r="I326" s="18">
        <v>1.25</v>
      </c>
      <c r="Q326"/>
    </row>
    <row r="327" spans="2:17" x14ac:dyDescent="0.25">
      <c r="B327" s="18">
        <v>2011</v>
      </c>
      <c r="C327" s="18" t="s">
        <v>8</v>
      </c>
      <c r="D327" s="18" t="s">
        <v>160</v>
      </c>
      <c r="E327" s="18" t="s">
        <v>307</v>
      </c>
      <c r="F327" s="18" t="s">
        <v>353</v>
      </c>
      <c r="G327" s="18">
        <v>48</v>
      </c>
      <c r="H327" s="18">
        <v>1.1399999999999999</v>
      </c>
      <c r="I327" s="18">
        <v>1.35</v>
      </c>
      <c r="Q327"/>
    </row>
    <row r="328" spans="2:17" x14ac:dyDescent="0.25">
      <c r="B328" s="18">
        <v>2011</v>
      </c>
      <c r="C328" s="18" t="s">
        <v>8</v>
      </c>
      <c r="D328" s="18" t="s">
        <v>160</v>
      </c>
      <c r="E328" s="18" t="s">
        <v>307</v>
      </c>
      <c r="F328" s="18" t="s">
        <v>354</v>
      </c>
      <c r="G328" s="18">
        <v>60</v>
      </c>
      <c r="H328" s="18">
        <v>1.1299999999999999</v>
      </c>
      <c r="I328" s="18">
        <v>1.37</v>
      </c>
      <c r="Q328"/>
    </row>
    <row r="329" spans="2:17" x14ac:dyDescent="0.25">
      <c r="B329" s="18">
        <v>2011</v>
      </c>
      <c r="C329" s="18" t="s">
        <v>8</v>
      </c>
      <c r="D329" s="18" t="s">
        <v>160</v>
      </c>
      <c r="E329" s="18" t="s">
        <v>307</v>
      </c>
      <c r="F329" s="18" t="s">
        <v>355</v>
      </c>
      <c r="G329" s="18">
        <v>156</v>
      </c>
      <c r="H329" s="18">
        <v>1.06</v>
      </c>
      <c r="I329" s="18">
        <v>1.21</v>
      </c>
      <c r="Q329"/>
    </row>
    <row r="330" spans="2:17" x14ac:dyDescent="0.25">
      <c r="B330" s="18">
        <v>2011</v>
      </c>
      <c r="C330" s="18" t="s">
        <v>8</v>
      </c>
      <c r="D330" s="18" t="s">
        <v>160</v>
      </c>
      <c r="E330" s="18" t="s">
        <v>307</v>
      </c>
      <c r="F330" s="18" t="s">
        <v>356</v>
      </c>
      <c r="G330" s="18">
        <v>168</v>
      </c>
      <c r="H330" s="18">
        <v>1.18</v>
      </c>
      <c r="I330" s="18">
        <v>1.39</v>
      </c>
      <c r="Q330"/>
    </row>
    <row r="331" spans="2:17" x14ac:dyDescent="0.25">
      <c r="B331" s="18">
        <v>2011</v>
      </c>
      <c r="C331" s="18" t="s">
        <v>8</v>
      </c>
      <c r="D331" s="18" t="s">
        <v>160</v>
      </c>
      <c r="E331" s="18" t="s">
        <v>307</v>
      </c>
      <c r="F331" s="18" t="s">
        <v>357</v>
      </c>
      <c r="G331" s="18">
        <v>132</v>
      </c>
      <c r="H331" s="18">
        <v>1.1299999999999999</v>
      </c>
      <c r="I331" s="18">
        <v>1.39</v>
      </c>
      <c r="Q331"/>
    </row>
    <row r="332" spans="2:17" x14ac:dyDescent="0.25">
      <c r="B332" s="18">
        <v>2011</v>
      </c>
      <c r="C332" s="18" t="s">
        <v>8</v>
      </c>
      <c r="D332" s="18" t="s">
        <v>160</v>
      </c>
      <c r="E332" s="18" t="s">
        <v>307</v>
      </c>
      <c r="F332" s="18" t="s">
        <v>358</v>
      </c>
      <c r="G332" s="18">
        <v>60</v>
      </c>
      <c r="H332" s="18">
        <v>1.04</v>
      </c>
      <c r="I332" s="18">
        <v>1.28</v>
      </c>
      <c r="Q332"/>
    </row>
    <row r="333" spans="2:17" x14ac:dyDescent="0.25">
      <c r="B333" s="18">
        <v>2011</v>
      </c>
      <c r="C333" s="18" t="s">
        <v>8</v>
      </c>
      <c r="D333" s="18" t="s">
        <v>160</v>
      </c>
      <c r="E333" s="18" t="s">
        <v>307</v>
      </c>
      <c r="F333" s="18" t="s">
        <v>359</v>
      </c>
      <c r="G333" s="18">
        <v>96</v>
      </c>
      <c r="H333" s="18">
        <v>1.1200000000000001</v>
      </c>
      <c r="I333" s="18">
        <v>1.32</v>
      </c>
      <c r="Q333"/>
    </row>
    <row r="334" spans="2:17" x14ac:dyDescent="0.25">
      <c r="B334" s="18">
        <v>2011</v>
      </c>
      <c r="C334" s="18" t="s">
        <v>8</v>
      </c>
      <c r="D334" s="18" t="s">
        <v>160</v>
      </c>
      <c r="E334" s="18" t="s">
        <v>307</v>
      </c>
      <c r="F334" s="18" t="s">
        <v>360</v>
      </c>
      <c r="G334" s="18">
        <v>120</v>
      </c>
      <c r="H334" s="18">
        <v>1.18</v>
      </c>
      <c r="I334" s="18">
        <v>1.36</v>
      </c>
      <c r="Q334"/>
    </row>
    <row r="335" spans="2:17" x14ac:dyDescent="0.25">
      <c r="B335" s="18">
        <v>2011</v>
      </c>
      <c r="C335" s="18" t="s">
        <v>8</v>
      </c>
      <c r="D335" s="18" t="s">
        <v>160</v>
      </c>
      <c r="E335" s="18" t="s">
        <v>307</v>
      </c>
      <c r="F335" s="18" t="s">
        <v>361</v>
      </c>
      <c r="G335" s="18">
        <v>96</v>
      </c>
      <c r="H335" s="18">
        <v>1.03</v>
      </c>
      <c r="I335" s="18">
        <v>1.21</v>
      </c>
      <c r="Q335"/>
    </row>
    <row r="336" spans="2:17" x14ac:dyDescent="0.25">
      <c r="B336" s="18">
        <v>2011</v>
      </c>
      <c r="C336" s="18" t="s">
        <v>8</v>
      </c>
      <c r="D336" s="18" t="s">
        <v>160</v>
      </c>
      <c r="E336" s="18" t="s">
        <v>307</v>
      </c>
      <c r="F336" s="18" t="s">
        <v>362</v>
      </c>
      <c r="G336" s="18">
        <v>120</v>
      </c>
      <c r="H336" s="18">
        <v>1.1000000000000001</v>
      </c>
      <c r="I336" s="18">
        <v>1.34</v>
      </c>
      <c r="Q336"/>
    </row>
    <row r="337" spans="2:17" x14ac:dyDescent="0.25">
      <c r="B337" s="18">
        <v>2011</v>
      </c>
      <c r="C337" s="18" t="s">
        <v>8</v>
      </c>
      <c r="D337" s="18" t="s">
        <v>160</v>
      </c>
      <c r="E337" s="18" t="s">
        <v>307</v>
      </c>
      <c r="F337" s="18" t="s">
        <v>363</v>
      </c>
      <c r="G337" s="18">
        <v>168</v>
      </c>
      <c r="H337" s="18">
        <v>1.05</v>
      </c>
      <c r="I337" s="18">
        <v>1.36</v>
      </c>
      <c r="Q337"/>
    </row>
    <row r="338" spans="2:17" x14ac:dyDescent="0.25">
      <c r="B338" s="18">
        <v>2011</v>
      </c>
      <c r="C338" s="18" t="s">
        <v>8</v>
      </c>
      <c r="D338" s="18" t="s">
        <v>160</v>
      </c>
      <c r="E338" s="18" t="s">
        <v>307</v>
      </c>
      <c r="F338" s="18" t="s">
        <v>364</v>
      </c>
      <c r="G338" s="18">
        <v>84</v>
      </c>
      <c r="H338" s="18">
        <v>1.1599999999999999</v>
      </c>
      <c r="I338" s="18">
        <v>1.26</v>
      </c>
      <c r="Q338"/>
    </row>
    <row r="339" spans="2:17" x14ac:dyDescent="0.25">
      <c r="B339" s="18">
        <v>2011</v>
      </c>
      <c r="C339" s="18" t="s">
        <v>8</v>
      </c>
      <c r="D339" s="18" t="s">
        <v>160</v>
      </c>
      <c r="E339" s="18" t="s">
        <v>365</v>
      </c>
      <c r="F339" s="18" t="s">
        <v>366</v>
      </c>
      <c r="G339" s="18">
        <v>60</v>
      </c>
      <c r="H339" s="18">
        <v>1.0900000000000001</v>
      </c>
      <c r="I339" s="18">
        <v>1.33</v>
      </c>
      <c r="Q339"/>
    </row>
    <row r="340" spans="2:17" x14ac:dyDescent="0.25">
      <c r="B340" s="18">
        <v>2011</v>
      </c>
      <c r="C340" s="18" t="s">
        <v>8</v>
      </c>
      <c r="D340" s="18" t="s">
        <v>160</v>
      </c>
      <c r="E340" s="18" t="s">
        <v>365</v>
      </c>
      <c r="F340" s="18" t="s">
        <v>367</v>
      </c>
      <c r="G340" s="18">
        <v>72</v>
      </c>
      <c r="H340" s="18">
        <v>1</v>
      </c>
      <c r="I340" s="18">
        <v>1.22</v>
      </c>
      <c r="Q340"/>
    </row>
    <row r="341" spans="2:17" x14ac:dyDescent="0.25">
      <c r="B341" s="18">
        <v>2011</v>
      </c>
      <c r="C341" s="18" t="s">
        <v>8</v>
      </c>
      <c r="D341" s="18" t="s">
        <v>160</v>
      </c>
      <c r="E341" s="18" t="s">
        <v>365</v>
      </c>
      <c r="F341" s="18" t="s">
        <v>368</v>
      </c>
      <c r="G341" s="18">
        <v>96</v>
      </c>
      <c r="H341" s="18">
        <v>1.0900000000000001</v>
      </c>
      <c r="I341" s="18">
        <v>1.31</v>
      </c>
      <c r="Q341"/>
    </row>
    <row r="342" spans="2:17" x14ac:dyDescent="0.25">
      <c r="B342" s="18">
        <v>2011</v>
      </c>
      <c r="C342" s="18" t="s">
        <v>8</v>
      </c>
      <c r="D342" s="18" t="s">
        <v>160</v>
      </c>
      <c r="E342" s="18" t="s">
        <v>365</v>
      </c>
      <c r="F342" s="18" t="s">
        <v>369</v>
      </c>
      <c r="G342" s="18">
        <v>96</v>
      </c>
      <c r="H342" s="18">
        <v>1.19</v>
      </c>
      <c r="I342" s="18">
        <v>1.26</v>
      </c>
      <c r="Q342"/>
    </row>
    <row r="343" spans="2:17" x14ac:dyDescent="0.25">
      <c r="B343" s="18">
        <v>2011</v>
      </c>
      <c r="C343" s="18" t="s">
        <v>8</v>
      </c>
      <c r="D343" s="18" t="s">
        <v>160</v>
      </c>
      <c r="E343" s="18" t="s">
        <v>365</v>
      </c>
      <c r="F343" s="18" t="s">
        <v>370</v>
      </c>
      <c r="G343" s="18">
        <v>60</v>
      </c>
      <c r="H343" s="18">
        <v>1.07</v>
      </c>
      <c r="I343" s="18">
        <v>1.23</v>
      </c>
      <c r="Q343"/>
    </row>
    <row r="344" spans="2:17" x14ac:dyDescent="0.25">
      <c r="B344" s="18">
        <v>2011</v>
      </c>
      <c r="C344" s="18" t="s">
        <v>8</v>
      </c>
      <c r="D344" s="18" t="s">
        <v>160</v>
      </c>
      <c r="E344" s="18" t="s">
        <v>365</v>
      </c>
      <c r="F344" s="18" t="s">
        <v>371</v>
      </c>
      <c r="G344" s="18">
        <v>84</v>
      </c>
      <c r="H344" s="18">
        <v>1.08</v>
      </c>
      <c r="I344" s="18">
        <v>1.25</v>
      </c>
      <c r="Q344"/>
    </row>
    <row r="345" spans="2:17" x14ac:dyDescent="0.25">
      <c r="B345" s="18">
        <v>2011</v>
      </c>
      <c r="C345" s="18" t="s">
        <v>8</v>
      </c>
      <c r="D345" s="18" t="s">
        <v>160</v>
      </c>
      <c r="E345" s="18" t="s">
        <v>365</v>
      </c>
      <c r="F345" s="18" t="s">
        <v>372</v>
      </c>
      <c r="G345" s="18">
        <v>156</v>
      </c>
      <c r="H345" s="18">
        <v>1.01</v>
      </c>
      <c r="I345" s="18">
        <v>1.32</v>
      </c>
      <c r="Q345"/>
    </row>
    <row r="346" spans="2:17" x14ac:dyDescent="0.25">
      <c r="B346" s="18">
        <v>2011</v>
      </c>
      <c r="C346" s="18" t="s">
        <v>8</v>
      </c>
      <c r="D346" s="18" t="s">
        <v>160</v>
      </c>
      <c r="E346" s="18" t="s">
        <v>365</v>
      </c>
      <c r="F346" s="18" t="s">
        <v>373</v>
      </c>
      <c r="G346" s="18">
        <v>72</v>
      </c>
      <c r="H346" s="18">
        <v>1.1499999999999999</v>
      </c>
      <c r="I346" s="18">
        <v>1.29</v>
      </c>
      <c r="Q346"/>
    </row>
    <row r="347" spans="2:17" x14ac:dyDescent="0.25">
      <c r="B347" s="18">
        <v>2011</v>
      </c>
      <c r="C347" s="18" t="s">
        <v>8</v>
      </c>
      <c r="D347" s="18" t="s">
        <v>266</v>
      </c>
      <c r="E347" s="18" t="s">
        <v>374</v>
      </c>
      <c r="F347" s="18" t="s">
        <v>375</v>
      </c>
      <c r="G347" s="18">
        <v>2256</v>
      </c>
      <c r="H347" s="18">
        <v>2.4900000000000002</v>
      </c>
      <c r="I347" s="18">
        <v>3.85</v>
      </c>
      <c r="Q347"/>
    </row>
    <row r="348" spans="2:17" x14ac:dyDescent="0.25">
      <c r="B348" s="18">
        <v>2011</v>
      </c>
      <c r="C348" s="18" t="s">
        <v>8</v>
      </c>
      <c r="D348" s="18" t="s">
        <v>266</v>
      </c>
      <c r="E348" s="18" t="s">
        <v>374</v>
      </c>
      <c r="F348" s="18" t="s">
        <v>376</v>
      </c>
      <c r="G348" s="18">
        <v>2088</v>
      </c>
      <c r="H348" s="18">
        <v>2.99</v>
      </c>
      <c r="I348" s="18">
        <v>3.62</v>
      </c>
      <c r="Q348"/>
    </row>
    <row r="349" spans="2:17" x14ac:dyDescent="0.25">
      <c r="B349" s="18">
        <v>2011</v>
      </c>
      <c r="C349" s="18" t="s">
        <v>8</v>
      </c>
      <c r="D349" s="18" t="s">
        <v>266</v>
      </c>
      <c r="E349" s="18" t="s">
        <v>374</v>
      </c>
      <c r="F349" s="18" t="s">
        <v>377</v>
      </c>
      <c r="G349" s="18">
        <v>1584</v>
      </c>
      <c r="H349" s="18">
        <v>2.97</v>
      </c>
      <c r="I349" s="18">
        <v>3.39</v>
      </c>
      <c r="Q349"/>
    </row>
    <row r="350" spans="2:17" x14ac:dyDescent="0.25">
      <c r="B350" s="18">
        <v>2011</v>
      </c>
      <c r="C350" s="18" t="s">
        <v>8</v>
      </c>
      <c r="D350" s="18" t="s">
        <v>266</v>
      </c>
      <c r="E350" s="18" t="s">
        <v>374</v>
      </c>
      <c r="F350" s="18" t="s">
        <v>378</v>
      </c>
      <c r="G350" s="18">
        <v>2088</v>
      </c>
      <c r="H350" s="18">
        <v>2.8</v>
      </c>
      <c r="I350" s="18">
        <v>3.35</v>
      </c>
      <c r="Q350"/>
    </row>
    <row r="351" spans="2:17" x14ac:dyDescent="0.25">
      <c r="B351" s="18">
        <v>2011</v>
      </c>
      <c r="C351" s="18" t="s">
        <v>8</v>
      </c>
      <c r="D351" s="18" t="s">
        <v>266</v>
      </c>
      <c r="E351" s="18" t="s">
        <v>374</v>
      </c>
      <c r="F351" s="18" t="s">
        <v>379</v>
      </c>
      <c r="G351" s="18">
        <v>2664</v>
      </c>
      <c r="H351" s="18">
        <v>2.76</v>
      </c>
      <c r="I351" s="18">
        <v>3.51</v>
      </c>
      <c r="Q351"/>
    </row>
    <row r="352" spans="2:17" x14ac:dyDescent="0.25">
      <c r="B352" s="18">
        <v>2011</v>
      </c>
      <c r="C352" s="18" t="s">
        <v>8</v>
      </c>
      <c r="D352" s="18" t="s">
        <v>266</v>
      </c>
      <c r="E352" s="18" t="s">
        <v>374</v>
      </c>
      <c r="F352" s="18" t="s">
        <v>380</v>
      </c>
      <c r="G352" s="18">
        <v>2712</v>
      </c>
      <c r="H352" s="18">
        <v>2.77</v>
      </c>
      <c r="I352" s="18">
        <v>3.51</v>
      </c>
      <c r="Q352"/>
    </row>
    <row r="353" spans="2:17" x14ac:dyDescent="0.25">
      <c r="B353" s="18">
        <v>2011</v>
      </c>
      <c r="C353" s="18" t="s">
        <v>8</v>
      </c>
      <c r="D353" s="18" t="s">
        <v>266</v>
      </c>
      <c r="E353" s="18" t="s">
        <v>374</v>
      </c>
      <c r="F353" s="18" t="s">
        <v>381</v>
      </c>
      <c r="G353" s="18">
        <v>1896</v>
      </c>
      <c r="H353" s="18">
        <v>2.61</v>
      </c>
      <c r="I353" s="18">
        <v>3.67</v>
      </c>
      <c r="Q353"/>
    </row>
    <row r="354" spans="2:17" x14ac:dyDescent="0.25">
      <c r="B354" s="18">
        <v>2011</v>
      </c>
      <c r="C354" s="18" t="s">
        <v>8</v>
      </c>
      <c r="D354" s="18" t="s">
        <v>164</v>
      </c>
      <c r="E354" s="18" t="s">
        <v>382</v>
      </c>
      <c r="F354" s="18" t="s">
        <v>383</v>
      </c>
      <c r="G354" s="18">
        <v>588</v>
      </c>
      <c r="H354" s="18">
        <v>4.63</v>
      </c>
      <c r="I354" s="18">
        <v>5.12</v>
      </c>
      <c r="Q354"/>
    </row>
    <row r="355" spans="2:17" x14ac:dyDescent="0.25">
      <c r="B355" s="18">
        <v>2011</v>
      </c>
      <c r="C355" s="18" t="s">
        <v>8</v>
      </c>
      <c r="D355" s="18" t="s">
        <v>164</v>
      </c>
      <c r="E355" s="18" t="s">
        <v>382</v>
      </c>
      <c r="F355" s="18" t="s">
        <v>384</v>
      </c>
      <c r="G355" s="18">
        <v>348</v>
      </c>
      <c r="H355" s="18">
        <v>4.6500000000000004</v>
      </c>
      <c r="I355" s="18">
        <v>5.28</v>
      </c>
      <c r="Q355"/>
    </row>
    <row r="356" spans="2:17" x14ac:dyDescent="0.25">
      <c r="B356" s="18">
        <v>2011</v>
      </c>
      <c r="C356" s="18" t="s">
        <v>8</v>
      </c>
      <c r="D356" s="18" t="s">
        <v>164</v>
      </c>
      <c r="E356" s="18" t="s">
        <v>382</v>
      </c>
      <c r="F356" s="18" t="s">
        <v>385</v>
      </c>
      <c r="G356" s="18">
        <v>408</v>
      </c>
      <c r="H356" s="18">
        <v>4.8899999999999997</v>
      </c>
      <c r="I356" s="18">
        <v>5.01</v>
      </c>
      <c r="Q356"/>
    </row>
    <row r="357" spans="2:17" x14ac:dyDescent="0.25">
      <c r="B357" s="18">
        <v>2011</v>
      </c>
      <c r="C357" s="18" t="s">
        <v>8</v>
      </c>
      <c r="D357" s="18" t="s">
        <v>164</v>
      </c>
      <c r="E357" s="18" t="s">
        <v>382</v>
      </c>
      <c r="F357" s="18" t="s">
        <v>386</v>
      </c>
      <c r="G357" s="18">
        <v>276</v>
      </c>
      <c r="H357" s="18">
        <v>4.82</v>
      </c>
      <c r="I357" s="18">
        <v>5.05</v>
      </c>
      <c r="Q357"/>
    </row>
    <row r="358" spans="2:17" x14ac:dyDescent="0.25">
      <c r="B358" s="18">
        <v>2011</v>
      </c>
      <c r="C358" s="18" t="s">
        <v>8</v>
      </c>
      <c r="D358" s="18" t="s">
        <v>164</v>
      </c>
      <c r="E358" s="18" t="s">
        <v>382</v>
      </c>
      <c r="F358" s="18" t="s">
        <v>387</v>
      </c>
      <c r="G358" s="18">
        <v>624</v>
      </c>
      <c r="H358" s="18">
        <v>4.37</v>
      </c>
      <c r="I358" s="18">
        <v>5.09</v>
      </c>
      <c r="Q358"/>
    </row>
    <row r="359" spans="2:17" x14ac:dyDescent="0.25">
      <c r="B359" s="18">
        <v>2011</v>
      </c>
      <c r="C359" s="18" t="s">
        <v>8</v>
      </c>
      <c r="D359" s="18" t="s">
        <v>164</v>
      </c>
      <c r="E359" s="18" t="s">
        <v>382</v>
      </c>
      <c r="F359" s="18" t="s">
        <v>388</v>
      </c>
      <c r="G359" s="18">
        <v>720</v>
      </c>
      <c r="H359" s="18">
        <v>4.63</v>
      </c>
      <c r="I359" s="18">
        <v>5.25</v>
      </c>
      <c r="Q359"/>
    </row>
    <row r="360" spans="2:17" x14ac:dyDescent="0.25">
      <c r="B360" s="18">
        <v>2011</v>
      </c>
      <c r="C360" s="18" t="s">
        <v>8</v>
      </c>
      <c r="D360" s="18" t="s">
        <v>164</v>
      </c>
      <c r="E360" s="18" t="s">
        <v>382</v>
      </c>
      <c r="F360" s="18" t="s">
        <v>389</v>
      </c>
      <c r="G360" s="18">
        <v>492</v>
      </c>
      <c r="H360" s="18">
        <v>4.9000000000000004</v>
      </c>
      <c r="I360" s="18">
        <v>5.09</v>
      </c>
      <c r="Q360"/>
    </row>
    <row r="361" spans="2:17" x14ac:dyDescent="0.25">
      <c r="B361" s="18">
        <v>2011</v>
      </c>
      <c r="C361" s="18" t="s">
        <v>8</v>
      </c>
      <c r="D361" s="18" t="s">
        <v>164</v>
      </c>
      <c r="E361" s="18" t="s">
        <v>382</v>
      </c>
      <c r="F361" s="18" t="s">
        <v>390</v>
      </c>
      <c r="G361" s="18">
        <v>504</v>
      </c>
      <c r="H361" s="18">
        <v>4.43</v>
      </c>
      <c r="I361" s="18">
        <v>5.29</v>
      </c>
      <c r="Q361"/>
    </row>
    <row r="362" spans="2:17" x14ac:dyDescent="0.25">
      <c r="B362" s="18">
        <v>2011</v>
      </c>
      <c r="C362" s="18" t="s">
        <v>8</v>
      </c>
      <c r="D362" s="18" t="s">
        <v>164</v>
      </c>
      <c r="E362" s="18" t="s">
        <v>382</v>
      </c>
      <c r="F362" s="18" t="s">
        <v>391</v>
      </c>
      <c r="G362" s="18">
        <v>492</v>
      </c>
      <c r="H362" s="18">
        <v>4.49</v>
      </c>
      <c r="I362" s="18">
        <v>5.34</v>
      </c>
      <c r="Q362"/>
    </row>
    <row r="363" spans="2:17" x14ac:dyDescent="0.25">
      <c r="B363" s="18">
        <v>2011</v>
      </c>
      <c r="C363" s="18" t="s">
        <v>8</v>
      </c>
      <c r="D363" s="18" t="s">
        <v>164</v>
      </c>
      <c r="E363" s="18" t="s">
        <v>382</v>
      </c>
      <c r="F363" s="18" t="s">
        <v>392</v>
      </c>
      <c r="G363" s="18">
        <v>456</v>
      </c>
      <c r="H363" s="18">
        <v>4.87</v>
      </c>
      <c r="I363" s="18">
        <v>5.15</v>
      </c>
      <c r="Q363"/>
    </row>
    <row r="364" spans="2:17" x14ac:dyDescent="0.25">
      <c r="B364" s="18">
        <v>2011</v>
      </c>
      <c r="C364" s="18" t="s">
        <v>8</v>
      </c>
      <c r="D364" s="18" t="s">
        <v>164</v>
      </c>
      <c r="E364" s="18" t="s">
        <v>382</v>
      </c>
      <c r="F364" s="18" t="s">
        <v>393</v>
      </c>
      <c r="G364" s="18">
        <v>624</v>
      </c>
      <c r="H364" s="18">
        <v>4.58</v>
      </c>
      <c r="I364" s="18">
        <v>5.4</v>
      </c>
      <c r="Q364"/>
    </row>
    <row r="365" spans="2:17" x14ac:dyDescent="0.25">
      <c r="B365" s="18">
        <v>2011</v>
      </c>
      <c r="C365" s="18" t="s">
        <v>8</v>
      </c>
      <c r="D365" s="18" t="s">
        <v>164</v>
      </c>
      <c r="E365" s="18" t="s">
        <v>382</v>
      </c>
      <c r="F365" s="18" t="s">
        <v>394</v>
      </c>
      <c r="G365" s="18">
        <v>648</v>
      </c>
      <c r="H365" s="18">
        <v>4.28</v>
      </c>
      <c r="I365" s="18">
        <v>5.13</v>
      </c>
      <c r="Q365"/>
    </row>
    <row r="366" spans="2:17" x14ac:dyDescent="0.25">
      <c r="B366" s="18">
        <v>2011</v>
      </c>
      <c r="C366" s="18" t="s">
        <v>8</v>
      </c>
      <c r="D366" s="18" t="s">
        <v>164</v>
      </c>
      <c r="E366" s="18" t="s">
        <v>382</v>
      </c>
      <c r="F366" s="18" t="s">
        <v>395</v>
      </c>
      <c r="G366" s="18">
        <v>276</v>
      </c>
      <c r="H366" s="18">
        <v>4.09</v>
      </c>
      <c r="I366" s="18">
        <v>5.16</v>
      </c>
      <c r="Q366"/>
    </row>
    <row r="367" spans="2:17" x14ac:dyDescent="0.25">
      <c r="B367" s="18">
        <v>2011</v>
      </c>
      <c r="C367" s="18" t="s">
        <v>8</v>
      </c>
      <c r="D367" s="18" t="s">
        <v>164</v>
      </c>
      <c r="E367" s="18" t="s">
        <v>382</v>
      </c>
      <c r="F367" s="18" t="s">
        <v>396</v>
      </c>
      <c r="G367" s="18">
        <v>684</v>
      </c>
      <c r="H367" s="18">
        <v>4.8600000000000003</v>
      </c>
      <c r="I367" s="18">
        <v>5.22</v>
      </c>
      <c r="Q367"/>
    </row>
    <row r="368" spans="2:17" x14ac:dyDescent="0.25">
      <c r="B368" s="18">
        <v>2011</v>
      </c>
      <c r="C368" s="18" t="s">
        <v>8</v>
      </c>
      <c r="D368" s="18" t="s">
        <v>164</v>
      </c>
      <c r="E368" s="18" t="s">
        <v>382</v>
      </c>
      <c r="F368" s="18" t="s">
        <v>397</v>
      </c>
      <c r="G368" s="18">
        <v>612</v>
      </c>
      <c r="H368" s="18">
        <v>4.3899999999999997</v>
      </c>
      <c r="I368" s="18">
        <v>5.4</v>
      </c>
      <c r="Q368"/>
    </row>
    <row r="369" spans="2:17" x14ac:dyDescent="0.25">
      <c r="B369" s="18">
        <v>2011</v>
      </c>
      <c r="C369" s="18" t="s">
        <v>8</v>
      </c>
      <c r="D369" s="18" t="s">
        <v>164</v>
      </c>
      <c r="E369" s="18" t="s">
        <v>382</v>
      </c>
      <c r="F369" s="18" t="s">
        <v>398</v>
      </c>
      <c r="G369" s="18">
        <v>312</v>
      </c>
      <c r="H369" s="18">
        <v>4.79</v>
      </c>
      <c r="I369" s="18">
        <v>5.19</v>
      </c>
      <c r="Q369"/>
    </row>
    <row r="370" spans="2:17" x14ac:dyDescent="0.25">
      <c r="B370" s="18">
        <v>2011</v>
      </c>
      <c r="C370" s="18" t="s">
        <v>8</v>
      </c>
      <c r="D370" s="18" t="s">
        <v>164</v>
      </c>
      <c r="E370" s="18" t="s">
        <v>382</v>
      </c>
      <c r="F370" s="18" t="s">
        <v>399</v>
      </c>
      <c r="G370" s="18">
        <v>252</v>
      </c>
      <c r="H370" s="18">
        <v>4.05</v>
      </c>
      <c r="I370" s="18">
        <v>5.22</v>
      </c>
      <c r="Q370"/>
    </row>
    <row r="371" spans="2:17" x14ac:dyDescent="0.25">
      <c r="B371" s="18">
        <v>2011</v>
      </c>
      <c r="C371" s="18" t="s">
        <v>8</v>
      </c>
      <c r="D371" s="18" t="s">
        <v>164</v>
      </c>
      <c r="E371" s="18" t="s">
        <v>382</v>
      </c>
      <c r="F371" s="18" t="s">
        <v>400</v>
      </c>
      <c r="G371" s="18">
        <v>600</v>
      </c>
      <c r="H371" s="18">
        <v>4.55</v>
      </c>
      <c r="I371" s="18">
        <v>5.33</v>
      </c>
      <c r="Q371"/>
    </row>
    <row r="372" spans="2:17" x14ac:dyDescent="0.25">
      <c r="B372" s="18">
        <v>2011</v>
      </c>
      <c r="C372" s="18" t="s">
        <v>8</v>
      </c>
      <c r="D372" s="18" t="s">
        <v>164</v>
      </c>
      <c r="E372" s="18" t="s">
        <v>382</v>
      </c>
      <c r="F372" s="18" t="s">
        <v>401</v>
      </c>
      <c r="G372" s="18">
        <v>360</v>
      </c>
      <c r="H372" s="18">
        <v>4.0199999999999996</v>
      </c>
      <c r="I372" s="18">
        <v>5.34</v>
      </c>
      <c r="Q372"/>
    </row>
    <row r="373" spans="2:17" x14ac:dyDescent="0.25">
      <c r="B373" s="18">
        <v>2011</v>
      </c>
      <c r="C373" s="18" t="s">
        <v>8</v>
      </c>
      <c r="D373" s="18" t="s">
        <v>164</v>
      </c>
      <c r="E373" s="18" t="s">
        <v>382</v>
      </c>
      <c r="F373" s="18" t="s">
        <v>402</v>
      </c>
      <c r="G373" s="18">
        <v>420</v>
      </c>
      <c r="H373" s="18">
        <v>4.66</v>
      </c>
      <c r="I373" s="18">
        <v>5.37</v>
      </c>
      <c r="Q373"/>
    </row>
    <row r="374" spans="2:17" x14ac:dyDescent="0.25">
      <c r="B374" s="18">
        <v>2011</v>
      </c>
      <c r="C374" s="18" t="s">
        <v>8</v>
      </c>
      <c r="D374" s="18" t="s">
        <v>164</v>
      </c>
      <c r="E374" s="18" t="s">
        <v>382</v>
      </c>
      <c r="F374" s="18" t="s">
        <v>403</v>
      </c>
      <c r="G374" s="18">
        <v>276</v>
      </c>
      <c r="H374" s="18">
        <v>4.4800000000000004</v>
      </c>
      <c r="I374" s="18">
        <v>5.38</v>
      </c>
      <c r="Q374"/>
    </row>
    <row r="375" spans="2:17" x14ac:dyDescent="0.25">
      <c r="B375" s="18">
        <v>2011</v>
      </c>
      <c r="C375" s="18" t="s">
        <v>8</v>
      </c>
      <c r="D375" s="18" t="s">
        <v>164</v>
      </c>
      <c r="E375" s="18" t="s">
        <v>382</v>
      </c>
      <c r="F375" s="18" t="s">
        <v>404</v>
      </c>
      <c r="G375" s="18">
        <v>456</v>
      </c>
      <c r="H375" s="18">
        <v>4.3499999999999996</v>
      </c>
      <c r="I375" s="18">
        <v>5.19</v>
      </c>
      <c r="Q375"/>
    </row>
    <row r="376" spans="2:17" x14ac:dyDescent="0.25">
      <c r="B376" s="18">
        <v>2011</v>
      </c>
      <c r="C376" s="18" t="s">
        <v>8</v>
      </c>
      <c r="D376" s="18" t="s">
        <v>164</v>
      </c>
      <c r="E376" s="18" t="s">
        <v>382</v>
      </c>
      <c r="F376" s="18" t="s">
        <v>405</v>
      </c>
      <c r="G376" s="18">
        <v>408</v>
      </c>
      <c r="H376" s="18">
        <v>4.6100000000000003</v>
      </c>
      <c r="I376" s="18">
        <v>5.2</v>
      </c>
      <c r="Q376"/>
    </row>
    <row r="377" spans="2:17" x14ac:dyDescent="0.25">
      <c r="B377" s="18">
        <v>2011</v>
      </c>
      <c r="C377" s="18" t="s">
        <v>8</v>
      </c>
      <c r="D377" s="18" t="s">
        <v>164</v>
      </c>
      <c r="E377" s="18" t="s">
        <v>382</v>
      </c>
      <c r="F377" s="18" t="s">
        <v>406</v>
      </c>
      <c r="G377" s="18">
        <v>444</v>
      </c>
      <c r="H377" s="18">
        <v>4.21</v>
      </c>
      <c r="I377" s="18">
        <v>5.0199999999999996</v>
      </c>
      <c r="Q377"/>
    </row>
    <row r="378" spans="2:17" x14ac:dyDescent="0.25">
      <c r="B378" s="18">
        <v>2011</v>
      </c>
      <c r="C378" s="18" t="s">
        <v>8</v>
      </c>
      <c r="D378" s="18" t="s">
        <v>164</v>
      </c>
      <c r="E378" s="18" t="s">
        <v>382</v>
      </c>
      <c r="F378" s="18" t="s">
        <v>407</v>
      </c>
      <c r="G378" s="18">
        <v>540</v>
      </c>
      <c r="H378" s="18">
        <v>4.75</v>
      </c>
      <c r="I378" s="18">
        <v>5.18</v>
      </c>
      <c r="Q378"/>
    </row>
    <row r="379" spans="2:17" x14ac:dyDescent="0.25">
      <c r="B379" s="18">
        <v>2011</v>
      </c>
      <c r="C379" s="18" t="s">
        <v>8</v>
      </c>
      <c r="D379" s="18" t="s">
        <v>164</v>
      </c>
      <c r="E379" s="18" t="s">
        <v>382</v>
      </c>
      <c r="F379" s="18" t="s">
        <v>408</v>
      </c>
      <c r="G379" s="18">
        <v>252</v>
      </c>
      <c r="H379" s="18">
        <v>4.3</v>
      </c>
      <c r="I379" s="18">
        <v>5.08</v>
      </c>
      <c r="Q379"/>
    </row>
    <row r="380" spans="2:17" x14ac:dyDescent="0.25">
      <c r="B380" s="18">
        <v>2011</v>
      </c>
      <c r="C380" s="18" t="s">
        <v>8</v>
      </c>
      <c r="D380" s="18" t="s">
        <v>164</v>
      </c>
      <c r="E380" s="18" t="s">
        <v>382</v>
      </c>
      <c r="F380" s="18" t="s">
        <v>409</v>
      </c>
      <c r="G380" s="18">
        <v>276</v>
      </c>
      <c r="H380" s="18">
        <v>4.84</v>
      </c>
      <c r="I380" s="18">
        <v>5.27</v>
      </c>
      <c r="Q380"/>
    </row>
    <row r="381" spans="2:17" x14ac:dyDescent="0.25">
      <c r="B381" s="18">
        <v>2011</v>
      </c>
      <c r="C381" s="18" t="s">
        <v>8</v>
      </c>
      <c r="D381" s="18" t="s">
        <v>164</v>
      </c>
      <c r="E381" s="18" t="s">
        <v>382</v>
      </c>
      <c r="F381" s="18" t="s">
        <v>410</v>
      </c>
      <c r="G381" s="18">
        <v>468</v>
      </c>
      <c r="H381" s="18">
        <v>4.4400000000000004</v>
      </c>
      <c r="I381" s="18">
        <v>5.36</v>
      </c>
      <c r="Q381"/>
    </row>
    <row r="382" spans="2:17" x14ac:dyDescent="0.25">
      <c r="B382" s="18">
        <v>2011</v>
      </c>
      <c r="C382" s="18" t="s">
        <v>8</v>
      </c>
      <c r="D382" s="18" t="s">
        <v>164</v>
      </c>
      <c r="E382" s="18" t="s">
        <v>382</v>
      </c>
      <c r="F382" s="18" t="s">
        <v>411</v>
      </c>
      <c r="G382" s="18">
        <v>408</v>
      </c>
      <c r="H382" s="18">
        <v>4.8099999999999996</v>
      </c>
      <c r="I382" s="18">
        <v>5.1100000000000003</v>
      </c>
      <c r="Q382"/>
    </row>
    <row r="383" spans="2:17" x14ac:dyDescent="0.25">
      <c r="B383" s="18">
        <v>2011</v>
      </c>
      <c r="C383" s="18" t="s">
        <v>8</v>
      </c>
      <c r="D383" s="18" t="s">
        <v>164</v>
      </c>
      <c r="E383" s="18" t="s">
        <v>382</v>
      </c>
      <c r="F383" s="18" t="s">
        <v>412</v>
      </c>
      <c r="G383" s="18">
        <v>360</v>
      </c>
      <c r="H383" s="18">
        <v>4.88</v>
      </c>
      <c r="I383" s="18">
        <v>5.0599999999999996</v>
      </c>
      <c r="Q383"/>
    </row>
    <row r="384" spans="2:17" x14ac:dyDescent="0.25">
      <c r="B384" s="18">
        <v>2011</v>
      </c>
      <c r="C384" s="18" t="s">
        <v>8</v>
      </c>
      <c r="D384" s="18" t="s">
        <v>164</v>
      </c>
      <c r="E384" s="18" t="s">
        <v>382</v>
      </c>
      <c r="F384" s="18" t="s">
        <v>413</v>
      </c>
      <c r="G384" s="18">
        <v>276</v>
      </c>
      <c r="H384" s="18">
        <v>4.2300000000000004</v>
      </c>
      <c r="I384" s="18">
        <v>5.22</v>
      </c>
      <c r="Q384"/>
    </row>
    <row r="385" spans="2:17" x14ac:dyDescent="0.25">
      <c r="B385" s="18">
        <v>2011</v>
      </c>
      <c r="C385" s="18" t="s">
        <v>8</v>
      </c>
      <c r="D385" s="18" t="s">
        <v>164</v>
      </c>
      <c r="E385" s="18" t="s">
        <v>382</v>
      </c>
      <c r="F385" s="18" t="s">
        <v>414</v>
      </c>
      <c r="G385" s="18">
        <v>720</v>
      </c>
      <c r="H385" s="18">
        <v>4.6500000000000004</v>
      </c>
      <c r="I385" s="18">
        <v>5.0599999999999996</v>
      </c>
      <c r="Q385"/>
    </row>
    <row r="386" spans="2:17" x14ac:dyDescent="0.25">
      <c r="B386" s="18">
        <v>2011</v>
      </c>
      <c r="C386" s="18" t="s">
        <v>8</v>
      </c>
      <c r="D386" s="18" t="s">
        <v>164</v>
      </c>
      <c r="E386" s="18" t="s">
        <v>382</v>
      </c>
      <c r="F386" s="18" t="s">
        <v>415</v>
      </c>
      <c r="G386" s="18">
        <v>600</v>
      </c>
      <c r="H386" s="18">
        <v>4.5</v>
      </c>
      <c r="I386" s="18">
        <v>5.15</v>
      </c>
      <c r="Q386"/>
    </row>
    <row r="387" spans="2:17" x14ac:dyDescent="0.25">
      <c r="B387" s="18">
        <v>2011</v>
      </c>
      <c r="C387" s="18" t="s">
        <v>8</v>
      </c>
      <c r="D387" s="18" t="s">
        <v>164</v>
      </c>
      <c r="E387" s="18" t="s">
        <v>382</v>
      </c>
      <c r="F387" s="18" t="s">
        <v>416</v>
      </c>
      <c r="G387" s="18">
        <v>336</v>
      </c>
      <c r="H387" s="18">
        <v>4.66</v>
      </c>
      <c r="I387" s="18">
        <v>5.27</v>
      </c>
      <c r="Q387"/>
    </row>
    <row r="388" spans="2:17" x14ac:dyDescent="0.25">
      <c r="B388" s="18">
        <v>2011</v>
      </c>
      <c r="C388" s="18" t="s">
        <v>8</v>
      </c>
      <c r="D388" s="18" t="s">
        <v>164</v>
      </c>
      <c r="E388" s="18" t="s">
        <v>382</v>
      </c>
      <c r="F388" s="18" t="s">
        <v>417</v>
      </c>
      <c r="G388" s="18">
        <v>384</v>
      </c>
      <c r="H388" s="18">
        <v>4.01</v>
      </c>
      <c r="I388" s="18">
        <v>5.22</v>
      </c>
      <c r="Q388"/>
    </row>
    <row r="389" spans="2:17" x14ac:dyDescent="0.25">
      <c r="B389" s="18">
        <v>2011</v>
      </c>
      <c r="C389" s="18" t="s">
        <v>8</v>
      </c>
      <c r="D389" s="18" t="s">
        <v>164</v>
      </c>
      <c r="E389" s="18" t="s">
        <v>382</v>
      </c>
      <c r="F389" s="18" t="s">
        <v>418</v>
      </c>
      <c r="G389" s="18">
        <v>348</v>
      </c>
      <c r="H389" s="18">
        <v>4.24</v>
      </c>
      <c r="I389" s="18">
        <v>5.16</v>
      </c>
      <c r="Q389"/>
    </row>
    <row r="390" spans="2:17" x14ac:dyDescent="0.25">
      <c r="B390" s="18">
        <v>2011</v>
      </c>
      <c r="C390" s="18" t="s">
        <v>8</v>
      </c>
      <c r="D390" s="18" t="s">
        <v>164</v>
      </c>
      <c r="E390" s="18" t="s">
        <v>382</v>
      </c>
      <c r="F390" s="18" t="s">
        <v>419</v>
      </c>
      <c r="G390" s="18">
        <v>564</v>
      </c>
      <c r="H390" s="18">
        <v>4.6399999999999997</v>
      </c>
      <c r="I390" s="18">
        <v>5.31</v>
      </c>
      <c r="Q390"/>
    </row>
    <row r="391" spans="2:17" x14ac:dyDescent="0.25">
      <c r="B391" s="18">
        <v>2011</v>
      </c>
      <c r="C391" s="18" t="s">
        <v>8</v>
      </c>
      <c r="D391" s="18" t="s">
        <v>164</v>
      </c>
      <c r="E391" s="18" t="s">
        <v>382</v>
      </c>
      <c r="F391" s="18" t="s">
        <v>420</v>
      </c>
      <c r="G391" s="18">
        <v>348</v>
      </c>
      <c r="H391" s="18">
        <v>4.47</v>
      </c>
      <c r="I391" s="18">
        <v>5.4</v>
      </c>
      <c r="Q391"/>
    </row>
    <row r="392" spans="2:17" x14ac:dyDescent="0.25">
      <c r="B392" s="18">
        <v>2011</v>
      </c>
      <c r="C392" s="18" t="s">
        <v>8</v>
      </c>
      <c r="D392" s="18" t="s">
        <v>164</v>
      </c>
      <c r="E392" s="18" t="s">
        <v>382</v>
      </c>
      <c r="F392" s="18" t="s">
        <v>421</v>
      </c>
      <c r="G392" s="18">
        <v>408</v>
      </c>
      <c r="H392" s="18">
        <v>4.2699999999999996</v>
      </c>
      <c r="I392" s="18">
        <v>5.16</v>
      </c>
      <c r="Q392"/>
    </row>
    <row r="393" spans="2:17" x14ac:dyDescent="0.25">
      <c r="B393" s="18">
        <v>2011</v>
      </c>
      <c r="C393" s="18" t="s">
        <v>8</v>
      </c>
      <c r="D393" s="18" t="s">
        <v>164</v>
      </c>
      <c r="E393" s="18" t="s">
        <v>382</v>
      </c>
      <c r="F393" s="18" t="s">
        <v>422</v>
      </c>
      <c r="G393" s="18">
        <v>648</v>
      </c>
      <c r="H393" s="18">
        <v>4.53</v>
      </c>
      <c r="I393" s="18">
        <v>5.04</v>
      </c>
      <c r="Q393"/>
    </row>
    <row r="394" spans="2:17" x14ac:dyDescent="0.25">
      <c r="B394" s="18">
        <v>2011</v>
      </c>
      <c r="C394" s="18" t="s">
        <v>8</v>
      </c>
      <c r="D394" s="18" t="s">
        <v>164</v>
      </c>
      <c r="E394" s="18" t="s">
        <v>382</v>
      </c>
      <c r="F394" s="18" t="s">
        <v>423</v>
      </c>
      <c r="G394" s="18">
        <v>312</v>
      </c>
      <c r="H394" s="18">
        <v>4.3</v>
      </c>
      <c r="I394" s="18">
        <v>5.1100000000000003</v>
      </c>
      <c r="Q394"/>
    </row>
    <row r="395" spans="2:17" x14ac:dyDescent="0.25">
      <c r="B395" s="18">
        <v>2011</v>
      </c>
      <c r="C395" s="18" t="s">
        <v>8</v>
      </c>
      <c r="D395" s="18" t="s">
        <v>164</v>
      </c>
      <c r="E395" s="18" t="s">
        <v>382</v>
      </c>
      <c r="F395" s="18" t="s">
        <v>424</v>
      </c>
      <c r="G395" s="18">
        <v>264</v>
      </c>
      <c r="H395" s="18">
        <v>4.46</v>
      </c>
      <c r="I395" s="18">
        <v>5.01</v>
      </c>
      <c r="Q395"/>
    </row>
    <row r="396" spans="2:17" x14ac:dyDescent="0.25">
      <c r="B396" s="18">
        <v>2011</v>
      </c>
      <c r="C396" s="18" t="s">
        <v>8</v>
      </c>
      <c r="D396" s="18" t="s">
        <v>164</v>
      </c>
      <c r="E396" s="18" t="s">
        <v>382</v>
      </c>
      <c r="F396" s="18" t="s">
        <v>425</v>
      </c>
      <c r="G396" s="18">
        <v>240</v>
      </c>
      <c r="H396" s="18">
        <v>4.2699999999999996</v>
      </c>
      <c r="I396" s="18">
        <v>5.21</v>
      </c>
      <c r="Q396"/>
    </row>
    <row r="397" spans="2:17" x14ac:dyDescent="0.25">
      <c r="B397" s="18">
        <v>2011</v>
      </c>
      <c r="C397" s="18" t="s">
        <v>8</v>
      </c>
      <c r="D397" s="18" t="s">
        <v>164</v>
      </c>
      <c r="E397" s="18" t="s">
        <v>382</v>
      </c>
      <c r="F397" s="18" t="s">
        <v>426</v>
      </c>
      <c r="G397" s="18">
        <v>516</v>
      </c>
      <c r="H397" s="18">
        <v>4.99</v>
      </c>
      <c r="I397" s="18">
        <v>5.22</v>
      </c>
      <c r="Q397"/>
    </row>
    <row r="398" spans="2:17" x14ac:dyDescent="0.25">
      <c r="B398" s="18">
        <v>2011</v>
      </c>
      <c r="C398" s="18" t="s">
        <v>8</v>
      </c>
      <c r="D398" s="18" t="s">
        <v>164</v>
      </c>
      <c r="E398" s="18" t="s">
        <v>382</v>
      </c>
      <c r="F398" s="18" t="s">
        <v>427</v>
      </c>
      <c r="G398" s="18">
        <v>468</v>
      </c>
      <c r="H398" s="18">
        <v>4.25</v>
      </c>
      <c r="I398" s="18">
        <v>5.05</v>
      </c>
      <c r="Q398"/>
    </row>
    <row r="399" spans="2:17" x14ac:dyDescent="0.25">
      <c r="B399" s="18">
        <v>2011</v>
      </c>
      <c r="C399" s="18" t="s">
        <v>8</v>
      </c>
      <c r="D399" s="18" t="s">
        <v>164</v>
      </c>
      <c r="E399" s="18" t="s">
        <v>382</v>
      </c>
      <c r="F399" s="18" t="s">
        <v>428</v>
      </c>
      <c r="G399" s="18">
        <v>372</v>
      </c>
      <c r="H399" s="18">
        <v>4.3</v>
      </c>
      <c r="I399" s="18">
        <v>5.0199999999999996</v>
      </c>
      <c r="Q399"/>
    </row>
    <row r="400" spans="2:17" x14ac:dyDescent="0.25">
      <c r="B400" s="18">
        <v>2011</v>
      </c>
      <c r="C400" s="18" t="s">
        <v>8</v>
      </c>
      <c r="D400" s="18" t="s">
        <v>164</v>
      </c>
      <c r="E400" s="18" t="s">
        <v>382</v>
      </c>
      <c r="F400" s="18" t="s">
        <v>429</v>
      </c>
      <c r="G400" s="18">
        <v>708</v>
      </c>
      <c r="H400" s="18">
        <v>4.18</v>
      </c>
      <c r="I400" s="18">
        <v>5.2</v>
      </c>
      <c r="Q400"/>
    </row>
    <row r="401" spans="2:17" x14ac:dyDescent="0.25">
      <c r="B401" s="18">
        <v>2011</v>
      </c>
      <c r="C401" s="18" t="s">
        <v>8</v>
      </c>
      <c r="D401" s="18" t="s">
        <v>164</v>
      </c>
      <c r="E401" s="18" t="s">
        <v>382</v>
      </c>
      <c r="F401" s="18" t="s">
        <v>430</v>
      </c>
      <c r="G401" s="18">
        <v>684</v>
      </c>
      <c r="H401" s="18">
        <v>4.4400000000000004</v>
      </c>
      <c r="I401" s="18">
        <v>5.14</v>
      </c>
      <c r="Q401"/>
    </row>
    <row r="402" spans="2:17" x14ac:dyDescent="0.25">
      <c r="B402" s="18">
        <v>2011</v>
      </c>
      <c r="C402" s="18" t="s">
        <v>8</v>
      </c>
      <c r="D402" s="18" t="s">
        <v>164</v>
      </c>
      <c r="E402" s="18" t="s">
        <v>382</v>
      </c>
      <c r="F402" s="18" t="s">
        <v>431</v>
      </c>
      <c r="G402" s="18">
        <v>660</v>
      </c>
      <c r="H402" s="18">
        <v>4.47</v>
      </c>
      <c r="I402" s="18">
        <v>5.33</v>
      </c>
      <c r="Q402"/>
    </row>
    <row r="403" spans="2:17" x14ac:dyDescent="0.25">
      <c r="B403" s="18">
        <v>2011</v>
      </c>
      <c r="C403" s="18" t="s">
        <v>8</v>
      </c>
      <c r="D403" s="18" t="s">
        <v>164</v>
      </c>
      <c r="E403" s="18" t="s">
        <v>382</v>
      </c>
      <c r="F403" s="18" t="s">
        <v>432</v>
      </c>
      <c r="G403" s="18">
        <v>336</v>
      </c>
      <c r="H403" s="18">
        <v>4.4000000000000004</v>
      </c>
      <c r="I403" s="18">
        <v>5.33</v>
      </c>
      <c r="Q403"/>
    </row>
    <row r="404" spans="2:17" x14ac:dyDescent="0.25">
      <c r="B404" s="18">
        <v>2011</v>
      </c>
      <c r="C404" s="18" t="s">
        <v>8</v>
      </c>
      <c r="D404" s="18" t="s">
        <v>164</v>
      </c>
      <c r="E404" s="18" t="s">
        <v>382</v>
      </c>
      <c r="F404" s="18" t="s">
        <v>433</v>
      </c>
      <c r="G404" s="18">
        <v>456</v>
      </c>
      <c r="H404" s="18">
        <v>4.2699999999999996</v>
      </c>
      <c r="I404" s="18">
        <v>5.01</v>
      </c>
      <c r="Q404"/>
    </row>
    <row r="405" spans="2:17" x14ac:dyDescent="0.25">
      <c r="B405" s="18">
        <v>2011</v>
      </c>
      <c r="C405" s="18" t="s">
        <v>8</v>
      </c>
      <c r="D405" s="18" t="s">
        <v>164</v>
      </c>
      <c r="E405" s="18" t="s">
        <v>382</v>
      </c>
      <c r="F405" s="18" t="s">
        <v>434</v>
      </c>
      <c r="G405" s="18">
        <v>300</v>
      </c>
      <c r="H405" s="18">
        <v>4.26</v>
      </c>
      <c r="I405" s="18">
        <v>5.33</v>
      </c>
      <c r="Q405"/>
    </row>
    <row r="406" spans="2:17" x14ac:dyDescent="0.25">
      <c r="B406" s="18">
        <v>2011</v>
      </c>
      <c r="C406" s="18" t="s">
        <v>8</v>
      </c>
      <c r="D406" s="18" t="s">
        <v>164</v>
      </c>
      <c r="E406" s="18" t="s">
        <v>382</v>
      </c>
      <c r="F406" s="18" t="s">
        <v>435</v>
      </c>
      <c r="G406" s="18">
        <v>312</v>
      </c>
      <c r="H406" s="18">
        <v>4.43</v>
      </c>
      <c r="I406" s="18">
        <v>5.3</v>
      </c>
      <c r="Q406"/>
    </row>
    <row r="407" spans="2:17" x14ac:dyDescent="0.25">
      <c r="B407" s="18">
        <v>2011</v>
      </c>
      <c r="C407" s="18" t="s">
        <v>8</v>
      </c>
      <c r="D407" s="18" t="s">
        <v>164</v>
      </c>
      <c r="E407" s="18" t="s">
        <v>382</v>
      </c>
      <c r="F407" s="18" t="s">
        <v>436</v>
      </c>
      <c r="G407" s="18">
        <v>552</v>
      </c>
      <c r="H407" s="18">
        <v>4</v>
      </c>
      <c r="I407" s="18">
        <v>5.01</v>
      </c>
      <c r="Q407"/>
    </row>
    <row r="408" spans="2:17" x14ac:dyDescent="0.25">
      <c r="B408" s="18">
        <v>2011</v>
      </c>
      <c r="C408" s="18" t="s">
        <v>8</v>
      </c>
      <c r="D408" s="18" t="s">
        <v>164</v>
      </c>
      <c r="E408" s="18" t="s">
        <v>382</v>
      </c>
      <c r="F408" s="18" t="s">
        <v>437</v>
      </c>
      <c r="G408" s="18">
        <v>612</v>
      </c>
      <c r="H408" s="18">
        <v>4.91</v>
      </c>
      <c r="I408" s="18">
        <v>5.33</v>
      </c>
      <c r="Q408"/>
    </row>
    <row r="409" spans="2:17" x14ac:dyDescent="0.25">
      <c r="B409" s="18">
        <v>2011</v>
      </c>
      <c r="C409" s="18" t="s">
        <v>8</v>
      </c>
      <c r="D409" s="18" t="s">
        <v>164</v>
      </c>
      <c r="E409" s="18" t="s">
        <v>382</v>
      </c>
      <c r="F409" s="18" t="s">
        <v>438</v>
      </c>
      <c r="G409" s="18">
        <v>696</v>
      </c>
      <c r="H409" s="18">
        <v>4.0199999999999996</v>
      </c>
      <c r="I409" s="18">
        <v>5.35</v>
      </c>
      <c r="Q409"/>
    </row>
    <row r="410" spans="2:17" x14ac:dyDescent="0.25">
      <c r="B410" s="18">
        <v>2011</v>
      </c>
      <c r="C410" s="18" t="s">
        <v>8</v>
      </c>
      <c r="D410" s="18" t="s">
        <v>160</v>
      </c>
      <c r="E410" s="18" t="s">
        <v>382</v>
      </c>
      <c r="F410" s="18" t="s">
        <v>439</v>
      </c>
      <c r="G410" s="18">
        <v>132</v>
      </c>
      <c r="H410" s="18">
        <v>1.1000000000000001</v>
      </c>
      <c r="I410" s="18">
        <v>1.31</v>
      </c>
      <c r="Q410"/>
    </row>
    <row r="411" spans="2:17" x14ac:dyDescent="0.25">
      <c r="B411" s="18">
        <v>2011</v>
      </c>
      <c r="C411" s="18" t="s">
        <v>8</v>
      </c>
      <c r="D411" s="18" t="s">
        <v>160</v>
      </c>
      <c r="E411" s="18" t="s">
        <v>382</v>
      </c>
      <c r="F411" s="18" t="s">
        <v>440</v>
      </c>
      <c r="G411" s="18">
        <v>120</v>
      </c>
      <c r="H411" s="18">
        <v>1.1399999999999999</v>
      </c>
      <c r="I411" s="18">
        <v>1.22</v>
      </c>
      <c r="Q411"/>
    </row>
    <row r="412" spans="2:17" x14ac:dyDescent="0.25">
      <c r="B412" s="18">
        <v>2011</v>
      </c>
      <c r="C412" s="18" t="s">
        <v>8</v>
      </c>
      <c r="D412" s="18" t="s">
        <v>160</v>
      </c>
      <c r="E412" s="18" t="s">
        <v>382</v>
      </c>
      <c r="F412" s="18" t="s">
        <v>441</v>
      </c>
      <c r="G412" s="18">
        <v>48</v>
      </c>
      <c r="H412" s="18">
        <v>1.19</v>
      </c>
      <c r="I412" s="18">
        <v>1.4</v>
      </c>
      <c r="Q412"/>
    </row>
    <row r="413" spans="2:17" x14ac:dyDescent="0.25">
      <c r="B413" s="18">
        <v>2011</v>
      </c>
      <c r="C413" s="18" t="s">
        <v>8</v>
      </c>
      <c r="D413" s="18" t="s">
        <v>160</v>
      </c>
      <c r="E413" s="18" t="s">
        <v>382</v>
      </c>
      <c r="F413" s="18" t="s">
        <v>442</v>
      </c>
      <c r="G413" s="18">
        <v>108</v>
      </c>
      <c r="H413" s="18">
        <v>1.19</v>
      </c>
      <c r="I413" s="18">
        <v>1.33</v>
      </c>
      <c r="Q413"/>
    </row>
    <row r="414" spans="2:17" x14ac:dyDescent="0.25">
      <c r="B414" s="18">
        <v>2011</v>
      </c>
      <c r="C414" s="18" t="s">
        <v>8</v>
      </c>
      <c r="D414" s="18" t="s">
        <v>160</v>
      </c>
      <c r="E414" s="18" t="s">
        <v>382</v>
      </c>
      <c r="F414" s="18" t="s">
        <v>443</v>
      </c>
      <c r="G414" s="18">
        <v>144</v>
      </c>
      <c r="H414" s="18">
        <v>1.1399999999999999</v>
      </c>
      <c r="I414" s="18">
        <v>1.31</v>
      </c>
      <c r="Q414"/>
    </row>
    <row r="415" spans="2:17" x14ac:dyDescent="0.25">
      <c r="B415" s="18">
        <v>2011</v>
      </c>
      <c r="C415" s="18" t="s">
        <v>8</v>
      </c>
      <c r="D415" s="18" t="s">
        <v>160</v>
      </c>
      <c r="E415" s="18" t="s">
        <v>382</v>
      </c>
      <c r="F415" s="18" t="s">
        <v>444</v>
      </c>
      <c r="G415" s="18">
        <v>84</v>
      </c>
      <c r="H415" s="18">
        <v>1</v>
      </c>
      <c r="I415" s="18">
        <v>1.35</v>
      </c>
      <c r="Q415"/>
    </row>
    <row r="416" spans="2:17" x14ac:dyDescent="0.25">
      <c r="B416" s="18">
        <v>2011</v>
      </c>
      <c r="C416" s="18" t="s">
        <v>8</v>
      </c>
      <c r="D416" s="18" t="s">
        <v>160</v>
      </c>
      <c r="E416" s="18" t="s">
        <v>382</v>
      </c>
      <c r="F416" s="18" t="s">
        <v>445</v>
      </c>
      <c r="G416" s="18">
        <v>168</v>
      </c>
      <c r="H416" s="18">
        <v>1</v>
      </c>
      <c r="I416" s="18">
        <v>1.28</v>
      </c>
      <c r="Q416"/>
    </row>
    <row r="417" spans="2:17" x14ac:dyDescent="0.25">
      <c r="B417" s="18">
        <v>2011</v>
      </c>
      <c r="C417" s="18" t="s">
        <v>8</v>
      </c>
      <c r="D417" s="18" t="s">
        <v>160</v>
      </c>
      <c r="E417" s="18" t="s">
        <v>382</v>
      </c>
      <c r="F417" s="18" t="s">
        <v>446</v>
      </c>
      <c r="G417" s="18">
        <v>108</v>
      </c>
      <c r="H417" s="18">
        <v>1.1399999999999999</v>
      </c>
      <c r="I417" s="18">
        <v>1.38</v>
      </c>
      <c r="Q417"/>
    </row>
    <row r="418" spans="2:17" x14ac:dyDescent="0.25">
      <c r="B418" s="18">
        <v>2011</v>
      </c>
      <c r="C418" s="18" t="s">
        <v>8</v>
      </c>
      <c r="D418" s="18" t="s">
        <v>160</v>
      </c>
      <c r="E418" s="18" t="s">
        <v>382</v>
      </c>
      <c r="F418" s="18" t="s">
        <v>447</v>
      </c>
      <c r="G418" s="18">
        <v>168</v>
      </c>
      <c r="H418" s="18">
        <v>1.04</v>
      </c>
      <c r="I418" s="18">
        <v>1.25</v>
      </c>
      <c r="Q418"/>
    </row>
    <row r="419" spans="2:17" x14ac:dyDescent="0.25">
      <c r="B419" s="18">
        <v>2011</v>
      </c>
      <c r="C419" s="18" t="s">
        <v>8</v>
      </c>
      <c r="D419" s="18" t="s">
        <v>160</v>
      </c>
      <c r="E419" s="18" t="s">
        <v>382</v>
      </c>
      <c r="F419" s="18" t="s">
        <v>448</v>
      </c>
      <c r="G419" s="18">
        <v>72</v>
      </c>
      <c r="H419" s="18">
        <v>1.18</v>
      </c>
      <c r="I419" s="18">
        <v>1.33</v>
      </c>
      <c r="Q419"/>
    </row>
    <row r="420" spans="2:17" x14ac:dyDescent="0.25">
      <c r="B420" s="18">
        <v>2011</v>
      </c>
      <c r="C420" s="18" t="s">
        <v>8</v>
      </c>
      <c r="D420" s="18" t="s">
        <v>160</v>
      </c>
      <c r="E420" s="18" t="s">
        <v>382</v>
      </c>
      <c r="F420" s="18" t="s">
        <v>449</v>
      </c>
      <c r="G420" s="18">
        <v>168</v>
      </c>
      <c r="H420" s="18">
        <v>1.2</v>
      </c>
      <c r="I420" s="18">
        <v>1.23</v>
      </c>
      <c r="Q420"/>
    </row>
    <row r="421" spans="2:17" x14ac:dyDescent="0.25">
      <c r="B421" s="18">
        <v>2011</v>
      </c>
      <c r="C421" s="18" t="s">
        <v>8</v>
      </c>
      <c r="D421" s="18" t="s">
        <v>266</v>
      </c>
      <c r="E421" s="18" t="s">
        <v>450</v>
      </c>
      <c r="F421" s="18" t="s">
        <v>451</v>
      </c>
      <c r="G421" s="18">
        <v>2220</v>
      </c>
      <c r="H421" s="18">
        <v>2.4</v>
      </c>
      <c r="I421" s="18">
        <v>3.94</v>
      </c>
      <c r="Q421"/>
    </row>
    <row r="422" spans="2:17" x14ac:dyDescent="0.25">
      <c r="B422" s="18">
        <v>2011</v>
      </c>
      <c r="C422" s="18" t="s">
        <v>8</v>
      </c>
      <c r="D422" s="18" t="s">
        <v>266</v>
      </c>
      <c r="E422" s="18" t="s">
        <v>450</v>
      </c>
      <c r="F422" s="18" t="s">
        <v>452</v>
      </c>
      <c r="G422" s="18">
        <v>1500</v>
      </c>
      <c r="H422" s="18">
        <v>2.62</v>
      </c>
      <c r="I422" s="18">
        <v>3.42</v>
      </c>
      <c r="Q422"/>
    </row>
    <row r="423" spans="2:17" x14ac:dyDescent="0.25">
      <c r="B423" s="18">
        <v>2011</v>
      </c>
      <c r="C423" s="18" t="s">
        <v>8</v>
      </c>
      <c r="D423" s="18" t="s">
        <v>266</v>
      </c>
      <c r="E423" s="18" t="s">
        <v>450</v>
      </c>
      <c r="F423" s="18" t="s">
        <v>453</v>
      </c>
      <c r="G423" s="18">
        <v>2160</v>
      </c>
      <c r="H423" s="18">
        <v>2.9</v>
      </c>
      <c r="I423" s="18">
        <v>3.34</v>
      </c>
      <c r="Q423"/>
    </row>
    <row r="424" spans="2:17" x14ac:dyDescent="0.25">
      <c r="B424" s="18">
        <v>2011</v>
      </c>
      <c r="C424" s="18" t="s">
        <v>8</v>
      </c>
      <c r="D424" s="18" t="s">
        <v>266</v>
      </c>
      <c r="E424" s="18" t="s">
        <v>450</v>
      </c>
      <c r="F424" s="18" t="s">
        <v>454</v>
      </c>
      <c r="G424" s="18">
        <v>1644</v>
      </c>
      <c r="H424" s="18">
        <v>2.58</v>
      </c>
      <c r="I424" s="18">
        <v>3.57</v>
      </c>
      <c r="Q424"/>
    </row>
    <row r="425" spans="2:17" x14ac:dyDescent="0.25">
      <c r="B425" s="18">
        <v>2011</v>
      </c>
      <c r="C425" s="18" t="s">
        <v>8</v>
      </c>
      <c r="D425" s="18" t="s">
        <v>266</v>
      </c>
      <c r="E425" s="18" t="s">
        <v>450</v>
      </c>
      <c r="F425" s="18" t="s">
        <v>455</v>
      </c>
      <c r="G425" s="18">
        <v>2616</v>
      </c>
      <c r="H425" s="18">
        <v>2.92</v>
      </c>
      <c r="I425" s="18">
        <v>3.93</v>
      </c>
      <c r="Q425"/>
    </row>
    <row r="426" spans="2:17" x14ac:dyDescent="0.25">
      <c r="B426" s="18">
        <v>2011</v>
      </c>
      <c r="C426" s="18" t="s">
        <v>8</v>
      </c>
      <c r="D426" s="18" t="s">
        <v>266</v>
      </c>
      <c r="E426" s="18" t="s">
        <v>450</v>
      </c>
      <c r="F426" s="18" t="s">
        <v>456</v>
      </c>
      <c r="G426" s="18">
        <v>2232</v>
      </c>
      <c r="H426" s="18">
        <v>2.9</v>
      </c>
      <c r="I426" s="18">
        <v>3.43</v>
      </c>
      <c r="Q426"/>
    </row>
    <row r="427" spans="2:17" x14ac:dyDescent="0.25">
      <c r="B427" s="18">
        <v>2011</v>
      </c>
      <c r="C427" s="18" t="s">
        <v>8</v>
      </c>
      <c r="D427" s="18" t="s">
        <v>266</v>
      </c>
      <c r="E427" s="18" t="s">
        <v>450</v>
      </c>
      <c r="F427" s="18" t="s">
        <v>457</v>
      </c>
      <c r="G427" s="18">
        <v>2100</v>
      </c>
      <c r="H427" s="18">
        <v>2.5</v>
      </c>
      <c r="I427" s="18">
        <v>3.5</v>
      </c>
      <c r="Q427"/>
    </row>
    <row r="428" spans="2:17" x14ac:dyDescent="0.25">
      <c r="B428" s="18">
        <v>2011</v>
      </c>
      <c r="C428" s="18" t="s">
        <v>8</v>
      </c>
      <c r="D428" s="18" t="s">
        <v>266</v>
      </c>
      <c r="E428" s="18" t="s">
        <v>450</v>
      </c>
      <c r="F428" s="18" t="s">
        <v>458</v>
      </c>
      <c r="G428" s="18">
        <v>1344</v>
      </c>
      <c r="H428" s="18">
        <v>2.63</v>
      </c>
      <c r="I428" s="18">
        <v>3.3</v>
      </c>
      <c r="Q428"/>
    </row>
    <row r="429" spans="2:17" x14ac:dyDescent="0.25">
      <c r="B429" s="18">
        <v>2011</v>
      </c>
      <c r="C429" s="18" t="s">
        <v>8</v>
      </c>
      <c r="D429" s="18" t="s">
        <v>266</v>
      </c>
      <c r="E429" s="18" t="s">
        <v>450</v>
      </c>
      <c r="F429" s="18" t="s">
        <v>459</v>
      </c>
      <c r="G429" s="18">
        <v>1344</v>
      </c>
      <c r="H429" s="18">
        <v>2.83</v>
      </c>
      <c r="I429" s="18">
        <v>3.99</v>
      </c>
      <c r="Q429"/>
    </row>
    <row r="430" spans="2:17" x14ac:dyDescent="0.25">
      <c r="B430" s="18">
        <v>2011</v>
      </c>
      <c r="C430" s="18" t="s">
        <v>8</v>
      </c>
      <c r="D430" s="18" t="s">
        <v>266</v>
      </c>
      <c r="E430" s="18" t="s">
        <v>450</v>
      </c>
      <c r="F430" s="18" t="s">
        <v>460</v>
      </c>
      <c r="G430" s="18">
        <v>1248</v>
      </c>
      <c r="H430" s="18">
        <v>2.95</v>
      </c>
      <c r="I430" s="18">
        <v>3.6</v>
      </c>
      <c r="Q430"/>
    </row>
    <row r="431" spans="2:17" x14ac:dyDescent="0.25">
      <c r="B431" s="18">
        <v>2011</v>
      </c>
      <c r="C431" s="18" t="s">
        <v>8</v>
      </c>
      <c r="D431" s="18" t="s">
        <v>266</v>
      </c>
      <c r="E431" s="18" t="s">
        <v>450</v>
      </c>
      <c r="F431" s="18" t="s">
        <v>461</v>
      </c>
      <c r="G431" s="18">
        <v>2592</v>
      </c>
      <c r="H431" s="18">
        <v>2.59</v>
      </c>
      <c r="I431" s="18">
        <v>3.45</v>
      </c>
      <c r="Q431"/>
    </row>
    <row r="432" spans="2:17" x14ac:dyDescent="0.25">
      <c r="B432" s="18">
        <v>2011</v>
      </c>
      <c r="C432" s="18" t="s">
        <v>8</v>
      </c>
      <c r="D432" s="18" t="s">
        <v>266</v>
      </c>
      <c r="E432" s="18" t="s">
        <v>450</v>
      </c>
      <c r="F432" s="18" t="s">
        <v>462</v>
      </c>
      <c r="G432" s="18">
        <v>1968</v>
      </c>
      <c r="H432" s="18">
        <v>2.63</v>
      </c>
      <c r="I432" s="18">
        <v>3.76</v>
      </c>
      <c r="Q432"/>
    </row>
    <row r="433" spans="2:17" x14ac:dyDescent="0.25">
      <c r="B433" s="18">
        <v>2011</v>
      </c>
      <c r="C433" s="18" t="s">
        <v>8</v>
      </c>
      <c r="D433" s="18" t="s">
        <v>266</v>
      </c>
      <c r="E433" s="18" t="s">
        <v>450</v>
      </c>
      <c r="F433" s="18" t="s">
        <v>463</v>
      </c>
      <c r="G433" s="18">
        <v>2088</v>
      </c>
      <c r="H433" s="18">
        <v>2.94</v>
      </c>
      <c r="I433" s="18">
        <v>3.95</v>
      </c>
      <c r="Q433"/>
    </row>
    <row r="434" spans="2:17" x14ac:dyDescent="0.25">
      <c r="B434" s="18">
        <v>2011</v>
      </c>
      <c r="C434" s="18" t="s">
        <v>8</v>
      </c>
      <c r="D434" s="18" t="s">
        <v>266</v>
      </c>
      <c r="E434" s="18" t="s">
        <v>450</v>
      </c>
      <c r="F434" s="18" t="s">
        <v>464</v>
      </c>
      <c r="G434" s="18">
        <v>2484</v>
      </c>
      <c r="H434" s="18">
        <v>2.73</v>
      </c>
      <c r="I434" s="18">
        <v>3.3</v>
      </c>
      <c r="Q434"/>
    </row>
    <row r="435" spans="2:17" x14ac:dyDescent="0.25">
      <c r="B435" s="18">
        <v>2011</v>
      </c>
      <c r="C435" s="18" t="s">
        <v>8</v>
      </c>
      <c r="D435" s="18" t="s">
        <v>266</v>
      </c>
      <c r="E435" s="18" t="s">
        <v>450</v>
      </c>
      <c r="F435" s="18" t="s">
        <v>465</v>
      </c>
      <c r="G435" s="18">
        <v>2340</v>
      </c>
      <c r="H435" s="18">
        <v>2.95</v>
      </c>
      <c r="I435" s="18">
        <v>3.44</v>
      </c>
      <c r="Q435"/>
    </row>
    <row r="436" spans="2:17" x14ac:dyDescent="0.25">
      <c r="B436" s="18">
        <v>2011</v>
      </c>
      <c r="C436" s="18" t="s">
        <v>8</v>
      </c>
      <c r="D436" s="18" t="s">
        <v>94</v>
      </c>
      <c r="E436" s="18" t="s">
        <v>466</v>
      </c>
      <c r="F436" s="18" t="s">
        <v>467</v>
      </c>
      <c r="G436" s="18">
        <v>7896</v>
      </c>
      <c r="H436" s="18">
        <v>0.61</v>
      </c>
      <c r="I436" s="18">
        <v>0.94</v>
      </c>
      <c r="Q436"/>
    </row>
    <row r="437" spans="2:17" x14ac:dyDescent="0.25">
      <c r="B437" s="18">
        <v>2011</v>
      </c>
      <c r="C437" s="18" t="s">
        <v>8</v>
      </c>
      <c r="D437" s="18" t="s">
        <v>94</v>
      </c>
      <c r="E437" s="18" t="s">
        <v>466</v>
      </c>
      <c r="F437" s="18" t="s">
        <v>468</v>
      </c>
      <c r="G437" s="18">
        <v>9168</v>
      </c>
      <c r="H437" s="18">
        <v>0.72</v>
      </c>
      <c r="I437" s="18">
        <v>1.05</v>
      </c>
      <c r="Q437"/>
    </row>
    <row r="438" spans="2:17" x14ac:dyDescent="0.25">
      <c r="B438" s="18">
        <v>2011</v>
      </c>
      <c r="C438" s="18" t="s">
        <v>8</v>
      </c>
      <c r="D438" s="18" t="s">
        <v>94</v>
      </c>
      <c r="E438" s="18" t="s">
        <v>466</v>
      </c>
      <c r="F438" s="18" t="s">
        <v>469</v>
      </c>
      <c r="G438" s="18">
        <v>5712</v>
      </c>
      <c r="H438" s="18">
        <v>0.48</v>
      </c>
      <c r="I438" s="18">
        <v>0.95</v>
      </c>
      <c r="Q438"/>
    </row>
    <row r="439" spans="2:17" x14ac:dyDescent="0.25">
      <c r="B439" s="18">
        <v>2011</v>
      </c>
      <c r="C439" s="18" t="s">
        <v>8</v>
      </c>
      <c r="D439" s="18" t="s">
        <v>94</v>
      </c>
      <c r="E439" s="18" t="s">
        <v>466</v>
      </c>
      <c r="F439" s="18" t="s">
        <v>470</v>
      </c>
      <c r="G439" s="18">
        <v>5448</v>
      </c>
      <c r="H439" s="18">
        <v>0.55000000000000004</v>
      </c>
      <c r="I439" s="18">
        <v>1.18</v>
      </c>
      <c r="Q439"/>
    </row>
    <row r="440" spans="2:17" x14ac:dyDescent="0.25">
      <c r="B440" s="18">
        <v>2011</v>
      </c>
      <c r="C440" s="18" t="s">
        <v>8</v>
      </c>
      <c r="D440" s="18" t="s">
        <v>94</v>
      </c>
      <c r="E440" s="18" t="s">
        <v>466</v>
      </c>
      <c r="F440" s="18" t="s">
        <v>471</v>
      </c>
      <c r="G440" s="18">
        <v>8040</v>
      </c>
      <c r="H440" s="18">
        <v>0.94</v>
      </c>
      <c r="I440" s="18">
        <v>1</v>
      </c>
      <c r="Q440"/>
    </row>
    <row r="441" spans="2:17" x14ac:dyDescent="0.25">
      <c r="B441" s="18">
        <v>2011</v>
      </c>
      <c r="C441" s="18" t="s">
        <v>8</v>
      </c>
      <c r="D441" s="18" t="s">
        <v>94</v>
      </c>
      <c r="E441" s="18" t="s">
        <v>466</v>
      </c>
      <c r="F441" s="18" t="s">
        <v>472</v>
      </c>
      <c r="G441" s="18">
        <v>6336</v>
      </c>
      <c r="H441" s="18">
        <v>1.1499999999999999</v>
      </c>
      <c r="I441" s="18">
        <v>1.1200000000000001</v>
      </c>
      <c r="Q441"/>
    </row>
    <row r="442" spans="2:17" x14ac:dyDescent="0.25">
      <c r="B442" s="18">
        <v>2011</v>
      </c>
      <c r="C442" s="18" t="s">
        <v>8</v>
      </c>
      <c r="D442" s="18" t="s">
        <v>94</v>
      </c>
      <c r="E442" s="18" t="s">
        <v>466</v>
      </c>
      <c r="F442" s="18" t="s">
        <v>473</v>
      </c>
      <c r="G442" s="18">
        <v>5508</v>
      </c>
      <c r="H442" s="18">
        <v>1.2</v>
      </c>
      <c r="I442" s="18">
        <v>0.94</v>
      </c>
      <c r="Q442"/>
    </row>
    <row r="443" spans="2:17" x14ac:dyDescent="0.25">
      <c r="B443" s="18">
        <v>2011</v>
      </c>
      <c r="C443" s="18" t="s">
        <v>8</v>
      </c>
      <c r="D443" s="18" t="s">
        <v>94</v>
      </c>
      <c r="E443" s="18" t="s">
        <v>466</v>
      </c>
      <c r="F443" s="18" t="s">
        <v>474</v>
      </c>
      <c r="G443" s="18">
        <v>8772</v>
      </c>
      <c r="H443" s="18">
        <v>0.69</v>
      </c>
      <c r="I443" s="18">
        <v>1.1499999999999999</v>
      </c>
      <c r="Q443"/>
    </row>
    <row r="444" spans="2:17" x14ac:dyDescent="0.25">
      <c r="B444" s="18">
        <v>2011</v>
      </c>
      <c r="C444" s="18" t="s">
        <v>8</v>
      </c>
      <c r="D444" s="18" t="s">
        <v>94</v>
      </c>
      <c r="E444" s="18" t="s">
        <v>466</v>
      </c>
      <c r="F444" s="18" t="s">
        <v>475</v>
      </c>
      <c r="G444" s="18">
        <v>4884</v>
      </c>
      <c r="H444" s="18">
        <v>0.83</v>
      </c>
      <c r="I444" s="18">
        <v>1.06</v>
      </c>
      <c r="Q444"/>
    </row>
    <row r="445" spans="2:17" x14ac:dyDescent="0.25">
      <c r="B445" s="18">
        <v>2011</v>
      </c>
      <c r="C445" s="18" t="s">
        <v>8</v>
      </c>
      <c r="D445" s="18" t="s">
        <v>94</v>
      </c>
      <c r="E445" s="18" t="s">
        <v>466</v>
      </c>
      <c r="F445" s="18" t="s">
        <v>476</v>
      </c>
      <c r="G445" s="18">
        <v>9312</v>
      </c>
      <c r="H445" s="18">
        <v>0.69</v>
      </c>
      <c r="I445" s="18">
        <v>0.94</v>
      </c>
      <c r="Q445"/>
    </row>
    <row r="446" spans="2:17" x14ac:dyDescent="0.25">
      <c r="B446" s="18">
        <v>2011</v>
      </c>
      <c r="C446" s="18" t="s">
        <v>8</v>
      </c>
      <c r="D446" s="18" t="s">
        <v>94</v>
      </c>
      <c r="E446" s="18" t="s">
        <v>466</v>
      </c>
      <c r="F446" s="18" t="s">
        <v>477</v>
      </c>
      <c r="G446" s="18">
        <v>5508</v>
      </c>
      <c r="H446" s="18">
        <v>0.64</v>
      </c>
      <c r="I446" s="18">
        <v>1.18</v>
      </c>
      <c r="Q446"/>
    </row>
    <row r="447" spans="2:17" x14ac:dyDescent="0.25">
      <c r="B447" s="18">
        <v>2011</v>
      </c>
      <c r="C447" s="18" t="s">
        <v>8</v>
      </c>
      <c r="D447" s="18" t="s">
        <v>94</v>
      </c>
      <c r="E447" s="18" t="s">
        <v>466</v>
      </c>
      <c r="F447" s="18" t="s">
        <v>478</v>
      </c>
      <c r="G447" s="18">
        <v>8784</v>
      </c>
      <c r="H447" s="18">
        <v>0.47</v>
      </c>
      <c r="I447" s="18">
        <v>0.92</v>
      </c>
      <c r="Q447"/>
    </row>
    <row r="448" spans="2:17" x14ac:dyDescent="0.25">
      <c r="B448" s="18">
        <v>2011</v>
      </c>
      <c r="C448" s="18" t="s">
        <v>8</v>
      </c>
      <c r="D448" s="18" t="s">
        <v>94</v>
      </c>
      <c r="E448" s="18" t="s">
        <v>466</v>
      </c>
      <c r="F448" s="18" t="s">
        <v>479</v>
      </c>
      <c r="G448" s="18">
        <v>6480</v>
      </c>
      <c r="H448" s="18">
        <v>0.92</v>
      </c>
      <c r="I448" s="18">
        <v>1.1299999999999999</v>
      </c>
      <c r="Q448"/>
    </row>
    <row r="449" spans="2:17" x14ac:dyDescent="0.25">
      <c r="B449" s="18">
        <v>2011</v>
      </c>
      <c r="C449" s="18" t="s">
        <v>8</v>
      </c>
      <c r="D449" s="18" t="s">
        <v>94</v>
      </c>
      <c r="E449" s="18" t="s">
        <v>466</v>
      </c>
      <c r="F449" s="18" t="s">
        <v>480</v>
      </c>
      <c r="G449" s="18">
        <v>6348</v>
      </c>
      <c r="H449" s="18">
        <v>0.55000000000000004</v>
      </c>
      <c r="I449" s="18">
        <v>0.96</v>
      </c>
      <c r="Q449"/>
    </row>
    <row r="450" spans="2:17" x14ac:dyDescent="0.25">
      <c r="B450" s="18">
        <v>2011</v>
      </c>
      <c r="C450" s="18" t="s">
        <v>8</v>
      </c>
      <c r="D450" s="18" t="s">
        <v>94</v>
      </c>
      <c r="E450" s="18" t="s">
        <v>466</v>
      </c>
      <c r="F450" s="18" t="s">
        <v>481</v>
      </c>
      <c r="G450" s="18">
        <v>6528</v>
      </c>
      <c r="H450" s="18">
        <v>0.54</v>
      </c>
      <c r="I450" s="18">
        <v>0.94</v>
      </c>
      <c r="Q450"/>
    </row>
    <row r="451" spans="2:17" x14ac:dyDescent="0.25">
      <c r="B451" s="18">
        <v>2011</v>
      </c>
      <c r="C451" s="18" t="s">
        <v>8</v>
      </c>
      <c r="D451" s="18" t="s">
        <v>94</v>
      </c>
      <c r="E451" s="18" t="s">
        <v>466</v>
      </c>
      <c r="F451" s="18" t="s">
        <v>482</v>
      </c>
      <c r="G451" s="18">
        <v>5676</v>
      </c>
      <c r="H451" s="18">
        <v>0.57999999999999996</v>
      </c>
      <c r="I451" s="18">
        <v>0.95</v>
      </c>
      <c r="Q451"/>
    </row>
    <row r="452" spans="2:17" x14ac:dyDescent="0.25">
      <c r="B452" s="18">
        <v>2011</v>
      </c>
      <c r="C452" s="18" t="s">
        <v>8</v>
      </c>
      <c r="D452" s="18" t="s">
        <v>94</v>
      </c>
      <c r="E452" s="18" t="s">
        <v>466</v>
      </c>
      <c r="F452" s="18" t="s">
        <v>483</v>
      </c>
      <c r="G452" s="18">
        <v>5340</v>
      </c>
      <c r="H452" s="18">
        <v>0.72</v>
      </c>
      <c r="I452" s="18">
        <v>0.94</v>
      </c>
      <c r="Q452"/>
    </row>
    <row r="453" spans="2:17" x14ac:dyDescent="0.25">
      <c r="B453" s="18">
        <v>2011</v>
      </c>
      <c r="C453" s="18" t="s">
        <v>8</v>
      </c>
      <c r="D453" s="18" t="s">
        <v>94</v>
      </c>
      <c r="E453" s="18" t="s">
        <v>466</v>
      </c>
      <c r="F453" s="18" t="s">
        <v>484</v>
      </c>
      <c r="G453" s="18">
        <v>9540</v>
      </c>
      <c r="H453" s="18">
        <v>0.81</v>
      </c>
      <c r="I453" s="18">
        <v>1.2</v>
      </c>
      <c r="Q453"/>
    </row>
    <row r="454" spans="2:17" x14ac:dyDescent="0.25">
      <c r="B454" s="18">
        <v>2011</v>
      </c>
      <c r="C454" s="18" t="s">
        <v>8</v>
      </c>
      <c r="D454" s="18" t="s">
        <v>94</v>
      </c>
      <c r="E454" s="18" t="s">
        <v>466</v>
      </c>
      <c r="F454" s="18" t="s">
        <v>485</v>
      </c>
      <c r="G454" s="18">
        <v>9180</v>
      </c>
      <c r="H454" s="18">
        <v>0.44</v>
      </c>
      <c r="I454" s="18">
        <v>1.1599999999999999</v>
      </c>
      <c r="Q454"/>
    </row>
    <row r="455" spans="2:17" x14ac:dyDescent="0.25">
      <c r="B455" s="18">
        <v>2011</v>
      </c>
      <c r="C455" s="18" t="s">
        <v>8</v>
      </c>
      <c r="D455" s="18" t="s">
        <v>94</v>
      </c>
      <c r="E455" s="18" t="s">
        <v>466</v>
      </c>
      <c r="F455" s="18" t="s">
        <v>486</v>
      </c>
      <c r="G455" s="18">
        <v>5340</v>
      </c>
      <c r="H455" s="18">
        <v>0.87</v>
      </c>
      <c r="I455" s="18">
        <v>1.1200000000000001</v>
      </c>
      <c r="Q455"/>
    </row>
    <row r="456" spans="2:17" x14ac:dyDescent="0.25">
      <c r="B456" s="18">
        <v>2011</v>
      </c>
      <c r="C456" s="18" t="s">
        <v>8</v>
      </c>
      <c r="D456" s="18" t="s">
        <v>94</v>
      </c>
      <c r="E456" s="18" t="s">
        <v>466</v>
      </c>
      <c r="F456" s="18" t="s">
        <v>487</v>
      </c>
      <c r="G456" s="18">
        <v>9444</v>
      </c>
      <c r="H456" s="18">
        <v>1.1599999999999999</v>
      </c>
      <c r="I456" s="18">
        <v>0.91</v>
      </c>
      <c r="Q456"/>
    </row>
    <row r="457" spans="2:17" x14ac:dyDescent="0.25">
      <c r="B457" s="18">
        <v>2011</v>
      </c>
      <c r="C457" s="18" t="s">
        <v>8</v>
      </c>
      <c r="D457" s="18" t="s">
        <v>94</v>
      </c>
      <c r="E457" s="18" t="s">
        <v>466</v>
      </c>
      <c r="F457" s="18" t="s">
        <v>488</v>
      </c>
      <c r="G457" s="18">
        <v>5748</v>
      </c>
      <c r="H457" s="18">
        <v>0.5</v>
      </c>
      <c r="I457" s="18">
        <v>1</v>
      </c>
      <c r="Q457"/>
    </row>
    <row r="458" spans="2:17" x14ac:dyDescent="0.25">
      <c r="B458" s="18">
        <v>2011</v>
      </c>
      <c r="C458" s="18" t="s">
        <v>8</v>
      </c>
      <c r="D458" s="18" t="s">
        <v>94</v>
      </c>
      <c r="E458" s="18" t="s">
        <v>466</v>
      </c>
      <c r="F458" s="18" t="s">
        <v>489</v>
      </c>
      <c r="G458" s="18">
        <v>5880</v>
      </c>
      <c r="H458" s="18">
        <v>0.57999999999999996</v>
      </c>
      <c r="I458" s="18">
        <v>0.96</v>
      </c>
      <c r="Q458"/>
    </row>
    <row r="459" spans="2:17" x14ac:dyDescent="0.25">
      <c r="B459" s="18">
        <v>2011</v>
      </c>
      <c r="C459" s="18" t="s">
        <v>8</v>
      </c>
      <c r="D459" s="18" t="s">
        <v>94</v>
      </c>
      <c r="E459" s="18" t="s">
        <v>466</v>
      </c>
      <c r="F459" s="18" t="s">
        <v>490</v>
      </c>
      <c r="G459" s="18">
        <v>5520</v>
      </c>
      <c r="H459" s="18">
        <v>0.8</v>
      </c>
      <c r="I459" s="18">
        <v>0.91</v>
      </c>
      <c r="Q459"/>
    </row>
    <row r="460" spans="2:17" x14ac:dyDescent="0.25">
      <c r="B460" s="18">
        <v>2011</v>
      </c>
      <c r="C460" s="18" t="s">
        <v>8</v>
      </c>
      <c r="D460" s="18" t="s">
        <v>94</v>
      </c>
      <c r="E460" s="18" t="s">
        <v>466</v>
      </c>
      <c r="F460" s="18" t="s">
        <v>491</v>
      </c>
      <c r="G460" s="18">
        <v>5796</v>
      </c>
      <c r="H460" s="18">
        <v>0.95</v>
      </c>
      <c r="I460" s="18">
        <v>1.1599999999999999</v>
      </c>
      <c r="Q460"/>
    </row>
    <row r="461" spans="2:17" x14ac:dyDescent="0.25">
      <c r="B461" s="18">
        <v>2011</v>
      </c>
      <c r="C461" s="18" t="s">
        <v>8</v>
      </c>
      <c r="D461" s="18" t="s">
        <v>94</v>
      </c>
      <c r="E461" s="18" t="s">
        <v>466</v>
      </c>
      <c r="F461" s="18" t="s">
        <v>492</v>
      </c>
      <c r="G461" s="18">
        <v>5652</v>
      </c>
      <c r="H461" s="18">
        <v>1.18</v>
      </c>
      <c r="I461" s="18">
        <v>0.9</v>
      </c>
      <c r="Q461"/>
    </row>
    <row r="462" spans="2:17" x14ac:dyDescent="0.25">
      <c r="B462" s="18">
        <v>2011</v>
      </c>
      <c r="C462" s="18" t="s">
        <v>8</v>
      </c>
      <c r="D462" s="18" t="s">
        <v>94</v>
      </c>
      <c r="E462" s="18" t="s">
        <v>466</v>
      </c>
      <c r="F462" s="18" t="s">
        <v>493</v>
      </c>
      <c r="G462" s="18">
        <v>5460</v>
      </c>
      <c r="H462" s="18">
        <v>0.86</v>
      </c>
      <c r="I462" s="18">
        <v>0.93</v>
      </c>
      <c r="Q462"/>
    </row>
    <row r="463" spans="2:17" x14ac:dyDescent="0.25">
      <c r="B463" s="18">
        <v>2011</v>
      </c>
      <c r="C463" s="18" t="s">
        <v>8</v>
      </c>
      <c r="D463" s="18" t="s">
        <v>94</v>
      </c>
      <c r="E463" s="18" t="s">
        <v>466</v>
      </c>
      <c r="F463" s="18" t="s">
        <v>494</v>
      </c>
      <c r="G463" s="18">
        <v>6180</v>
      </c>
      <c r="H463" s="18">
        <v>0.42</v>
      </c>
      <c r="I463" s="18">
        <v>0.95</v>
      </c>
      <c r="Q463"/>
    </row>
    <row r="464" spans="2:17" x14ac:dyDescent="0.25">
      <c r="B464" s="18">
        <v>2011</v>
      </c>
      <c r="C464" s="18" t="s">
        <v>8</v>
      </c>
      <c r="D464" s="18" t="s">
        <v>94</v>
      </c>
      <c r="E464" s="18" t="s">
        <v>466</v>
      </c>
      <c r="F464" s="18" t="s">
        <v>495</v>
      </c>
      <c r="G464" s="18">
        <v>9240</v>
      </c>
      <c r="H464" s="18">
        <v>0.63</v>
      </c>
      <c r="I464" s="18">
        <v>1.1100000000000001</v>
      </c>
      <c r="Q464"/>
    </row>
    <row r="465" spans="2:17" x14ac:dyDescent="0.25">
      <c r="B465" s="18">
        <v>2011</v>
      </c>
      <c r="C465" s="18" t="s">
        <v>8</v>
      </c>
      <c r="D465" s="18" t="s">
        <v>94</v>
      </c>
      <c r="E465" s="18" t="s">
        <v>466</v>
      </c>
      <c r="F465" s="18" t="s">
        <v>496</v>
      </c>
      <c r="G465" s="18">
        <v>5952</v>
      </c>
      <c r="H465" s="18">
        <v>0.73</v>
      </c>
      <c r="I465" s="18">
        <v>1.1399999999999999</v>
      </c>
      <c r="Q465"/>
    </row>
    <row r="466" spans="2:17" x14ac:dyDescent="0.25">
      <c r="B466" s="18">
        <v>2011</v>
      </c>
      <c r="C466" s="18" t="s">
        <v>8</v>
      </c>
      <c r="D466" s="18" t="s">
        <v>94</v>
      </c>
      <c r="E466" s="18" t="s">
        <v>466</v>
      </c>
      <c r="F466" s="18" t="s">
        <v>497</v>
      </c>
      <c r="G466" s="18">
        <v>4980</v>
      </c>
      <c r="H466" s="18">
        <v>1.1499999999999999</v>
      </c>
      <c r="I466" s="18">
        <v>1.1100000000000001</v>
      </c>
      <c r="Q466"/>
    </row>
    <row r="467" spans="2:17" x14ac:dyDescent="0.25">
      <c r="B467" s="18">
        <v>2011</v>
      </c>
      <c r="C467" s="18" t="s">
        <v>8</v>
      </c>
      <c r="D467" s="18" t="s">
        <v>94</v>
      </c>
      <c r="E467" s="18" t="s">
        <v>466</v>
      </c>
      <c r="F467" s="18" t="s">
        <v>498</v>
      </c>
      <c r="G467" s="18">
        <v>5496</v>
      </c>
      <c r="H467" s="18">
        <v>0.75</v>
      </c>
      <c r="I467" s="18">
        <v>1.04</v>
      </c>
      <c r="Q467"/>
    </row>
    <row r="468" spans="2:17" x14ac:dyDescent="0.25">
      <c r="B468" s="18">
        <v>2011</v>
      </c>
      <c r="C468" s="18" t="s">
        <v>8</v>
      </c>
      <c r="D468" s="18" t="s">
        <v>94</v>
      </c>
      <c r="E468" s="18" t="s">
        <v>466</v>
      </c>
      <c r="F468" s="18" t="s">
        <v>499</v>
      </c>
      <c r="G468" s="18">
        <v>6624</v>
      </c>
      <c r="H468" s="18">
        <v>0.75</v>
      </c>
      <c r="I468" s="18">
        <v>1</v>
      </c>
      <c r="Q468"/>
    </row>
    <row r="469" spans="2:17" x14ac:dyDescent="0.25">
      <c r="B469" s="18">
        <v>2011</v>
      </c>
      <c r="C469" s="18" t="s">
        <v>8</v>
      </c>
      <c r="D469" s="18" t="s">
        <v>94</v>
      </c>
      <c r="E469" s="18" t="s">
        <v>466</v>
      </c>
      <c r="F469" s="18" t="s">
        <v>500</v>
      </c>
      <c r="G469" s="18">
        <v>5964</v>
      </c>
      <c r="H469" s="18">
        <v>0.49</v>
      </c>
      <c r="I469" s="18">
        <v>0.97</v>
      </c>
      <c r="Q469"/>
    </row>
    <row r="470" spans="2:17" x14ac:dyDescent="0.25">
      <c r="B470" s="18">
        <v>2011</v>
      </c>
      <c r="C470" s="18" t="s">
        <v>8</v>
      </c>
      <c r="D470" s="18" t="s">
        <v>94</v>
      </c>
      <c r="E470" s="18" t="s">
        <v>466</v>
      </c>
      <c r="F470" s="18" t="s">
        <v>501</v>
      </c>
      <c r="G470" s="18">
        <v>9036</v>
      </c>
      <c r="H470" s="18">
        <v>0.66</v>
      </c>
      <c r="I470" s="18">
        <v>0.98</v>
      </c>
      <c r="Q470"/>
    </row>
    <row r="471" spans="2:17" x14ac:dyDescent="0.25">
      <c r="B471" s="18">
        <v>2011</v>
      </c>
      <c r="C471" s="18" t="s">
        <v>8</v>
      </c>
      <c r="D471" s="18" t="s">
        <v>94</v>
      </c>
      <c r="E471" s="18" t="s">
        <v>466</v>
      </c>
      <c r="F471" s="18" t="s">
        <v>502</v>
      </c>
      <c r="G471" s="18">
        <v>5436</v>
      </c>
      <c r="H471" s="18">
        <v>0.56999999999999995</v>
      </c>
      <c r="I471" s="18">
        <v>1.1200000000000001</v>
      </c>
      <c r="Q471"/>
    </row>
    <row r="472" spans="2:17" x14ac:dyDescent="0.25">
      <c r="B472" s="18">
        <v>2011</v>
      </c>
      <c r="C472" s="18" t="s">
        <v>8</v>
      </c>
      <c r="D472" s="18" t="s">
        <v>94</v>
      </c>
      <c r="E472" s="18" t="s">
        <v>466</v>
      </c>
      <c r="F472" s="18" t="s">
        <v>503</v>
      </c>
      <c r="G472" s="18">
        <v>6648</v>
      </c>
      <c r="H472" s="18">
        <v>0.72</v>
      </c>
      <c r="I472" s="18">
        <v>1.18</v>
      </c>
      <c r="Q472"/>
    </row>
    <row r="473" spans="2:17" x14ac:dyDescent="0.25">
      <c r="B473" s="18">
        <v>2011</v>
      </c>
      <c r="C473" s="18" t="s">
        <v>8</v>
      </c>
      <c r="D473" s="18" t="s">
        <v>94</v>
      </c>
      <c r="E473" s="18" t="s">
        <v>466</v>
      </c>
      <c r="F473" s="18" t="s">
        <v>504</v>
      </c>
      <c r="G473" s="18">
        <v>5100</v>
      </c>
      <c r="H473" s="18">
        <v>0.93</v>
      </c>
      <c r="I473" s="18">
        <v>1</v>
      </c>
      <c r="Q473"/>
    </row>
    <row r="474" spans="2:17" x14ac:dyDescent="0.25">
      <c r="B474" s="18">
        <v>2011</v>
      </c>
      <c r="C474" s="18" t="s">
        <v>8</v>
      </c>
      <c r="D474" s="18" t="s">
        <v>277</v>
      </c>
      <c r="E474" s="18" t="s">
        <v>505</v>
      </c>
      <c r="F474" s="18" t="s">
        <v>506</v>
      </c>
      <c r="G474" s="18">
        <v>756</v>
      </c>
      <c r="H474" s="18">
        <v>2.87</v>
      </c>
      <c r="I474" s="18">
        <v>3.89</v>
      </c>
      <c r="Q474"/>
    </row>
    <row r="475" spans="2:17" x14ac:dyDescent="0.25">
      <c r="B475" s="18">
        <v>2011</v>
      </c>
      <c r="C475" s="18" t="s">
        <v>8</v>
      </c>
      <c r="D475" s="18" t="s">
        <v>277</v>
      </c>
      <c r="E475" s="18" t="s">
        <v>505</v>
      </c>
      <c r="F475" s="18" t="s">
        <v>507</v>
      </c>
      <c r="G475" s="18">
        <v>1080</v>
      </c>
      <c r="H475" s="18">
        <v>2.27</v>
      </c>
      <c r="I475" s="18">
        <v>3.96</v>
      </c>
      <c r="Q475"/>
    </row>
    <row r="476" spans="2:17" x14ac:dyDescent="0.25">
      <c r="B476" s="18">
        <v>2011</v>
      </c>
      <c r="C476" s="18" t="s">
        <v>8</v>
      </c>
      <c r="D476" s="18" t="s">
        <v>277</v>
      </c>
      <c r="E476" s="18" t="s">
        <v>505</v>
      </c>
      <c r="F476" s="18" t="s">
        <v>508</v>
      </c>
      <c r="G476" s="18">
        <v>1176</v>
      </c>
      <c r="H476" s="18">
        <v>2.96</v>
      </c>
      <c r="I476" s="18">
        <v>3.85</v>
      </c>
      <c r="Q476"/>
    </row>
    <row r="477" spans="2:17" x14ac:dyDescent="0.25">
      <c r="B477" s="18">
        <v>2011</v>
      </c>
      <c r="C477" s="18" t="s">
        <v>8</v>
      </c>
      <c r="D477" s="18" t="s">
        <v>277</v>
      </c>
      <c r="E477" s="18" t="s">
        <v>505</v>
      </c>
      <c r="F477" s="18" t="s">
        <v>509</v>
      </c>
      <c r="G477" s="18">
        <v>876</v>
      </c>
      <c r="H477" s="18">
        <v>2.04</v>
      </c>
      <c r="I477" s="18">
        <v>3.51</v>
      </c>
      <c r="Q477"/>
    </row>
    <row r="478" spans="2:17" x14ac:dyDescent="0.25">
      <c r="B478" s="18">
        <v>2011</v>
      </c>
      <c r="C478" s="18" t="s">
        <v>8</v>
      </c>
      <c r="D478" s="18" t="s">
        <v>277</v>
      </c>
      <c r="E478" s="18" t="s">
        <v>505</v>
      </c>
      <c r="F478" s="18" t="s">
        <v>510</v>
      </c>
      <c r="G478" s="18">
        <v>708</v>
      </c>
      <c r="H478" s="18">
        <v>2.5499999999999998</v>
      </c>
      <c r="I478" s="18">
        <v>3.72</v>
      </c>
      <c r="Q478"/>
    </row>
    <row r="479" spans="2:17" x14ac:dyDescent="0.25">
      <c r="B479" s="18">
        <v>2011</v>
      </c>
      <c r="C479" s="18" t="s">
        <v>8</v>
      </c>
      <c r="D479" s="18" t="s">
        <v>277</v>
      </c>
      <c r="E479" s="18" t="s">
        <v>505</v>
      </c>
      <c r="F479" s="18" t="s">
        <v>511</v>
      </c>
      <c r="G479" s="18">
        <v>1128</v>
      </c>
      <c r="H479" s="18">
        <v>2.25</v>
      </c>
      <c r="I479" s="18">
        <v>3.73</v>
      </c>
      <c r="Q479"/>
    </row>
    <row r="480" spans="2:17" x14ac:dyDescent="0.25">
      <c r="B480" s="18">
        <v>2011</v>
      </c>
      <c r="C480" s="18" t="s">
        <v>8</v>
      </c>
      <c r="D480" s="18" t="s">
        <v>277</v>
      </c>
      <c r="E480" s="18" t="s">
        <v>505</v>
      </c>
      <c r="F480" s="18" t="s">
        <v>512</v>
      </c>
      <c r="G480" s="18">
        <v>672</v>
      </c>
      <c r="H480" s="18">
        <v>2.2599999999999998</v>
      </c>
      <c r="I480" s="18">
        <v>3.79</v>
      </c>
      <c r="Q480"/>
    </row>
    <row r="481" spans="2:17" x14ac:dyDescent="0.25">
      <c r="B481" s="18">
        <v>2011</v>
      </c>
      <c r="C481" s="18" t="s">
        <v>8</v>
      </c>
      <c r="D481" s="18" t="s">
        <v>277</v>
      </c>
      <c r="E481" s="18" t="s">
        <v>505</v>
      </c>
      <c r="F481" s="18" t="s">
        <v>513</v>
      </c>
      <c r="G481" s="18">
        <v>1032</v>
      </c>
      <c r="H481" s="18">
        <v>2.5299999999999998</v>
      </c>
      <c r="I481" s="18">
        <v>3.56</v>
      </c>
      <c r="Q481"/>
    </row>
    <row r="482" spans="2:17" x14ac:dyDescent="0.25">
      <c r="B482" s="18">
        <v>2011</v>
      </c>
      <c r="C482" s="18" t="s">
        <v>8</v>
      </c>
      <c r="D482" s="18" t="s">
        <v>277</v>
      </c>
      <c r="E482" s="18" t="s">
        <v>505</v>
      </c>
      <c r="F482" s="18" t="s">
        <v>514</v>
      </c>
      <c r="G482" s="18">
        <v>756</v>
      </c>
      <c r="H482" s="18">
        <v>2.1</v>
      </c>
      <c r="I482" s="18">
        <v>3.93</v>
      </c>
      <c r="Q482"/>
    </row>
    <row r="483" spans="2:17" x14ac:dyDescent="0.25">
      <c r="B483" s="18">
        <v>2011</v>
      </c>
      <c r="C483" s="18" t="s">
        <v>8</v>
      </c>
      <c r="D483" s="18" t="s">
        <v>277</v>
      </c>
      <c r="E483" s="18" t="s">
        <v>505</v>
      </c>
      <c r="F483" s="18" t="s">
        <v>515</v>
      </c>
      <c r="G483" s="18">
        <v>696</v>
      </c>
      <c r="H483" s="18">
        <v>2.5299999999999998</v>
      </c>
      <c r="I483" s="18">
        <v>3.47</v>
      </c>
      <c r="Q483"/>
    </row>
    <row r="484" spans="2:17" x14ac:dyDescent="0.25">
      <c r="B484" s="18">
        <v>2011</v>
      </c>
      <c r="C484" s="18" t="s">
        <v>8</v>
      </c>
      <c r="D484" s="18" t="s">
        <v>277</v>
      </c>
      <c r="E484" s="18" t="s">
        <v>505</v>
      </c>
      <c r="F484" s="18" t="s">
        <v>516</v>
      </c>
      <c r="G484" s="18">
        <v>756</v>
      </c>
      <c r="H484" s="18">
        <v>2.85</v>
      </c>
      <c r="I484" s="18">
        <v>3.47</v>
      </c>
      <c r="Q484"/>
    </row>
    <row r="485" spans="2:17" x14ac:dyDescent="0.25">
      <c r="B485" s="18">
        <v>2011</v>
      </c>
      <c r="C485" s="18" t="s">
        <v>8</v>
      </c>
      <c r="D485" s="18" t="s">
        <v>277</v>
      </c>
      <c r="E485" s="18" t="s">
        <v>505</v>
      </c>
      <c r="F485" s="18" t="s">
        <v>517</v>
      </c>
      <c r="G485" s="18">
        <v>828</v>
      </c>
      <c r="H485" s="18">
        <v>2.66</v>
      </c>
      <c r="I485" s="18">
        <v>3.22</v>
      </c>
      <c r="Q485"/>
    </row>
    <row r="486" spans="2:17" x14ac:dyDescent="0.25">
      <c r="B486" s="18">
        <v>2011</v>
      </c>
      <c r="C486" s="18" t="s">
        <v>8</v>
      </c>
      <c r="D486" s="18" t="s">
        <v>277</v>
      </c>
      <c r="E486" s="18" t="s">
        <v>505</v>
      </c>
      <c r="F486" s="18" t="s">
        <v>518</v>
      </c>
      <c r="G486" s="18">
        <v>816</v>
      </c>
      <c r="H486" s="18">
        <v>2.0499999999999998</v>
      </c>
      <c r="I486" s="18">
        <v>4</v>
      </c>
      <c r="Q486"/>
    </row>
    <row r="487" spans="2:17" x14ac:dyDescent="0.25">
      <c r="B487" s="18">
        <v>2011</v>
      </c>
      <c r="C487" s="18" t="s">
        <v>8</v>
      </c>
      <c r="D487" s="18" t="s">
        <v>277</v>
      </c>
      <c r="E487" s="18" t="s">
        <v>505</v>
      </c>
      <c r="F487" s="18" t="s">
        <v>519</v>
      </c>
      <c r="G487" s="18">
        <v>1008</v>
      </c>
      <c r="H487" s="18">
        <v>2.76</v>
      </c>
      <c r="I487" s="18">
        <v>3.27</v>
      </c>
      <c r="Q487"/>
    </row>
    <row r="488" spans="2:17" x14ac:dyDescent="0.25">
      <c r="B488" s="18">
        <v>2011</v>
      </c>
      <c r="C488" s="18" t="s">
        <v>8</v>
      </c>
      <c r="D488" s="18" t="s">
        <v>277</v>
      </c>
      <c r="E488" s="18" t="s">
        <v>505</v>
      </c>
      <c r="F488" s="18" t="s">
        <v>520</v>
      </c>
      <c r="G488" s="18">
        <v>852</v>
      </c>
      <c r="H488" s="18">
        <v>2.68</v>
      </c>
      <c r="I488" s="18">
        <v>3.94</v>
      </c>
      <c r="Q488"/>
    </row>
    <row r="489" spans="2:17" x14ac:dyDescent="0.25">
      <c r="B489" s="18">
        <v>2011</v>
      </c>
      <c r="C489" s="18" t="s">
        <v>8</v>
      </c>
      <c r="D489" s="18" t="s">
        <v>277</v>
      </c>
      <c r="E489" s="18" t="s">
        <v>505</v>
      </c>
      <c r="F489" s="18" t="s">
        <v>521</v>
      </c>
      <c r="G489" s="18">
        <v>780</v>
      </c>
      <c r="H489" s="18">
        <v>2.85</v>
      </c>
      <c r="I489" s="18">
        <v>3.99</v>
      </c>
      <c r="Q489"/>
    </row>
    <row r="490" spans="2:17" x14ac:dyDescent="0.25">
      <c r="B490" s="18">
        <v>2011</v>
      </c>
      <c r="C490" s="18" t="s">
        <v>8</v>
      </c>
      <c r="D490" s="18" t="s">
        <v>277</v>
      </c>
      <c r="E490" s="18" t="s">
        <v>505</v>
      </c>
      <c r="F490" s="18" t="s">
        <v>522</v>
      </c>
      <c r="G490" s="18">
        <v>600</v>
      </c>
      <c r="H490" s="18">
        <v>2.0699999999999998</v>
      </c>
      <c r="I490" s="18">
        <v>4</v>
      </c>
      <c r="Q490"/>
    </row>
    <row r="491" spans="2:17" x14ac:dyDescent="0.25">
      <c r="B491" s="18">
        <v>2011</v>
      </c>
      <c r="C491" s="18" t="s">
        <v>8</v>
      </c>
      <c r="D491" s="18" t="s">
        <v>277</v>
      </c>
      <c r="E491" s="18" t="s">
        <v>505</v>
      </c>
      <c r="F491" s="18" t="s">
        <v>523</v>
      </c>
      <c r="G491" s="18">
        <v>732</v>
      </c>
      <c r="H491" s="18">
        <v>2.2400000000000002</v>
      </c>
      <c r="I491" s="18">
        <v>3.77</v>
      </c>
      <c r="Q491"/>
    </row>
    <row r="492" spans="2:17" x14ac:dyDescent="0.25">
      <c r="B492" s="18">
        <v>2011</v>
      </c>
      <c r="C492" s="18" t="s">
        <v>8</v>
      </c>
      <c r="D492" s="18" t="s">
        <v>277</v>
      </c>
      <c r="E492" s="18" t="s">
        <v>505</v>
      </c>
      <c r="F492" s="18" t="s">
        <v>524</v>
      </c>
      <c r="G492" s="18">
        <v>936</v>
      </c>
      <c r="H492" s="18">
        <v>2.4300000000000002</v>
      </c>
      <c r="I492" s="18">
        <v>3.36</v>
      </c>
      <c r="Q492"/>
    </row>
    <row r="493" spans="2:17" x14ac:dyDescent="0.25">
      <c r="B493" s="18">
        <v>2011</v>
      </c>
      <c r="C493" s="18" t="s">
        <v>8</v>
      </c>
      <c r="D493" s="18" t="s">
        <v>277</v>
      </c>
      <c r="E493" s="18" t="s">
        <v>505</v>
      </c>
      <c r="F493" s="18" t="s">
        <v>525</v>
      </c>
      <c r="G493" s="18">
        <v>1080</v>
      </c>
      <c r="H493" s="18">
        <v>2.52</v>
      </c>
      <c r="I493" s="18">
        <v>3.5</v>
      </c>
      <c r="Q493"/>
    </row>
    <row r="494" spans="2:17" x14ac:dyDescent="0.25">
      <c r="B494" s="18">
        <v>2011</v>
      </c>
      <c r="C494" s="18" t="s">
        <v>8</v>
      </c>
      <c r="D494" s="18" t="s">
        <v>277</v>
      </c>
      <c r="E494" s="18" t="s">
        <v>505</v>
      </c>
      <c r="F494" s="18" t="s">
        <v>526</v>
      </c>
      <c r="G494" s="18">
        <v>684</v>
      </c>
      <c r="H494" s="18">
        <v>2.82</v>
      </c>
      <c r="I494" s="18">
        <v>3.25</v>
      </c>
      <c r="Q494"/>
    </row>
    <row r="495" spans="2:17" x14ac:dyDescent="0.25">
      <c r="B495" s="18">
        <v>2011</v>
      </c>
      <c r="C495" s="18" t="s">
        <v>8</v>
      </c>
      <c r="D495" s="18" t="s">
        <v>277</v>
      </c>
      <c r="E495" s="18" t="s">
        <v>505</v>
      </c>
      <c r="F495" s="18" t="s">
        <v>527</v>
      </c>
      <c r="G495" s="18">
        <v>972</v>
      </c>
      <c r="H495" s="18">
        <v>2.38</v>
      </c>
      <c r="I495" s="18">
        <v>3.87</v>
      </c>
      <c r="Q495"/>
    </row>
    <row r="496" spans="2:17" x14ac:dyDescent="0.25">
      <c r="B496" s="18">
        <v>2011</v>
      </c>
      <c r="C496" s="18" t="s">
        <v>8</v>
      </c>
      <c r="D496" s="18" t="s">
        <v>277</v>
      </c>
      <c r="E496" s="18" t="s">
        <v>505</v>
      </c>
      <c r="F496" s="18" t="s">
        <v>528</v>
      </c>
      <c r="G496" s="18">
        <v>1128</v>
      </c>
      <c r="H496" s="18">
        <v>2</v>
      </c>
      <c r="I496" s="18">
        <v>3.39</v>
      </c>
      <c r="Q496"/>
    </row>
    <row r="497" spans="2:17" x14ac:dyDescent="0.25">
      <c r="B497" s="18">
        <v>2011</v>
      </c>
      <c r="C497" s="18" t="s">
        <v>8</v>
      </c>
      <c r="D497" s="18" t="s">
        <v>277</v>
      </c>
      <c r="E497" s="18" t="s">
        <v>505</v>
      </c>
      <c r="F497" s="18" t="s">
        <v>529</v>
      </c>
      <c r="G497" s="18">
        <v>804</v>
      </c>
      <c r="H497" s="18">
        <v>2.69</v>
      </c>
      <c r="I497" s="18">
        <v>3.61</v>
      </c>
      <c r="Q497"/>
    </row>
    <row r="498" spans="2:17" x14ac:dyDescent="0.25">
      <c r="B498" s="18">
        <v>2011</v>
      </c>
      <c r="C498" s="18" t="s">
        <v>8</v>
      </c>
      <c r="D498" s="18" t="s">
        <v>277</v>
      </c>
      <c r="E498" s="18" t="s">
        <v>505</v>
      </c>
      <c r="F498" s="18" t="s">
        <v>530</v>
      </c>
      <c r="G498" s="18">
        <v>1128</v>
      </c>
      <c r="H498" s="18">
        <v>2.46</v>
      </c>
      <c r="I498" s="18">
        <v>3.52</v>
      </c>
      <c r="Q498"/>
    </row>
    <row r="499" spans="2:17" x14ac:dyDescent="0.25">
      <c r="B499" s="18">
        <v>2011</v>
      </c>
      <c r="C499" s="18" t="s">
        <v>8</v>
      </c>
      <c r="D499" s="18" t="s">
        <v>277</v>
      </c>
      <c r="E499" s="18" t="s">
        <v>505</v>
      </c>
      <c r="F499" s="18" t="s">
        <v>531</v>
      </c>
      <c r="G499" s="18">
        <v>816</v>
      </c>
      <c r="H499" s="18">
        <v>2.25</v>
      </c>
      <c r="I499" s="18">
        <v>3.55</v>
      </c>
      <c r="Q499"/>
    </row>
    <row r="500" spans="2:17" x14ac:dyDescent="0.25">
      <c r="B500" s="18">
        <v>2011</v>
      </c>
      <c r="C500" s="18" t="s">
        <v>8</v>
      </c>
      <c r="D500" s="18" t="s">
        <v>277</v>
      </c>
      <c r="E500" s="18" t="s">
        <v>505</v>
      </c>
      <c r="F500" s="18" t="s">
        <v>532</v>
      </c>
      <c r="G500" s="18">
        <v>1056</v>
      </c>
      <c r="H500" s="18">
        <v>2.25</v>
      </c>
      <c r="I500" s="18">
        <v>3.87</v>
      </c>
      <c r="Q500"/>
    </row>
    <row r="501" spans="2:17" x14ac:dyDescent="0.25">
      <c r="B501" s="18">
        <v>2011</v>
      </c>
      <c r="C501" s="18" t="s">
        <v>8</v>
      </c>
      <c r="D501" s="18" t="s">
        <v>277</v>
      </c>
      <c r="E501" s="18" t="s">
        <v>533</v>
      </c>
      <c r="F501" s="18" t="s">
        <v>534</v>
      </c>
      <c r="G501" s="18">
        <v>672</v>
      </c>
      <c r="H501" s="18">
        <v>2.04</v>
      </c>
      <c r="I501" s="18">
        <v>3.92</v>
      </c>
      <c r="Q501"/>
    </row>
    <row r="502" spans="2:17" x14ac:dyDescent="0.25">
      <c r="B502" s="18">
        <v>2011</v>
      </c>
      <c r="C502" s="18" t="s">
        <v>8</v>
      </c>
      <c r="D502" s="18" t="s">
        <v>277</v>
      </c>
      <c r="E502" s="18" t="s">
        <v>533</v>
      </c>
      <c r="F502" s="18" t="s">
        <v>535</v>
      </c>
      <c r="G502" s="18">
        <v>984</v>
      </c>
      <c r="H502" s="18">
        <v>2.31</v>
      </c>
      <c r="I502" s="18">
        <v>3.38</v>
      </c>
      <c r="Q502"/>
    </row>
    <row r="503" spans="2:17" x14ac:dyDescent="0.25">
      <c r="B503" s="18">
        <v>2011</v>
      </c>
      <c r="C503" s="18" t="s">
        <v>8</v>
      </c>
      <c r="D503" s="18" t="s">
        <v>277</v>
      </c>
      <c r="E503" s="18" t="s">
        <v>533</v>
      </c>
      <c r="F503" s="18" t="s">
        <v>536</v>
      </c>
      <c r="G503" s="18">
        <v>660</v>
      </c>
      <c r="H503" s="18">
        <v>2.35</v>
      </c>
      <c r="I503" s="18">
        <v>3.38</v>
      </c>
      <c r="Q503"/>
    </row>
    <row r="504" spans="2:17" x14ac:dyDescent="0.25">
      <c r="B504" s="18">
        <v>2011</v>
      </c>
      <c r="C504" s="18" t="s">
        <v>8</v>
      </c>
      <c r="D504" s="18" t="s">
        <v>277</v>
      </c>
      <c r="E504" s="18" t="s">
        <v>533</v>
      </c>
      <c r="F504" s="18" t="s">
        <v>537</v>
      </c>
      <c r="G504" s="18">
        <v>948</v>
      </c>
      <c r="H504" s="18">
        <v>2.4</v>
      </c>
      <c r="I504" s="18">
        <v>3.9</v>
      </c>
      <c r="Q504"/>
    </row>
    <row r="505" spans="2:17" x14ac:dyDescent="0.25">
      <c r="B505" s="18">
        <v>2011</v>
      </c>
      <c r="C505" s="18" t="s">
        <v>8</v>
      </c>
      <c r="D505" s="18" t="s">
        <v>277</v>
      </c>
      <c r="E505" s="18" t="s">
        <v>533</v>
      </c>
      <c r="F505" s="18" t="s">
        <v>538</v>
      </c>
      <c r="G505" s="18">
        <v>984</v>
      </c>
      <c r="H505" s="18">
        <v>2.59</v>
      </c>
      <c r="I505" s="18">
        <v>3.28</v>
      </c>
      <c r="Q505"/>
    </row>
    <row r="506" spans="2:17" x14ac:dyDescent="0.25">
      <c r="B506" s="18">
        <v>2011</v>
      </c>
      <c r="C506" s="18" t="s">
        <v>8</v>
      </c>
      <c r="D506" s="18" t="s">
        <v>277</v>
      </c>
      <c r="E506" s="18" t="s">
        <v>533</v>
      </c>
      <c r="F506" s="18" t="s">
        <v>539</v>
      </c>
      <c r="G506" s="18">
        <v>1080</v>
      </c>
      <c r="H506" s="18">
        <v>2.67</v>
      </c>
      <c r="I506" s="18">
        <v>3.64</v>
      </c>
      <c r="Q506"/>
    </row>
    <row r="507" spans="2:17" x14ac:dyDescent="0.25">
      <c r="B507" s="18">
        <v>2011</v>
      </c>
      <c r="C507" s="18" t="s">
        <v>8</v>
      </c>
      <c r="D507" s="18" t="s">
        <v>277</v>
      </c>
      <c r="E507" s="18" t="s">
        <v>533</v>
      </c>
      <c r="F507" s="18" t="s">
        <v>540</v>
      </c>
      <c r="G507" s="18">
        <v>948</v>
      </c>
      <c r="H507" s="18">
        <v>2.02</v>
      </c>
      <c r="I507" s="18">
        <v>3.21</v>
      </c>
      <c r="Q507"/>
    </row>
    <row r="508" spans="2:17" x14ac:dyDescent="0.25">
      <c r="B508" s="18">
        <v>2011</v>
      </c>
      <c r="C508" s="18" t="s">
        <v>8</v>
      </c>
      <c r="D508" s="18" t="s">
        <v>277</v>
      </c>
      <c r="E508" s="18" t="s">
        <v>533</v>
      </c>
      <c r="F508" s="18" t="s">
        <v>541</v>
      </c>
      <c r="G508" s="18">
        <v>1104</v>
      </c>
      <c r="H508" s="18">
        <v>2.85</v>
      </c>
      <c r="I508" s="18">
        <v>3.43</v>
      </c>
      <c r="Q508"/>
    </row>
    <row r="509" spans="2:17" x14ac:dyDescent="0.25">
      <c r="B509" s="18">
        <v>2011</v>
      </c>
      <c r="C509" s="18" t="s">
        <v>8</v>
      </c>
      <c r="D509" s="18" t="s">
        <v>277</v>
      </c>
      <c r="E509" s="18" t="s">
        <v>533</v>
      </c>
      <c r="F509" s="18" t="s">
        <v>542</v>
      </c>
      <c r="G509" s="18">
        <v>756</v>
      </c>
      <c r="H509" s="18">
        <v>2.97</v>
      </c>
      <c r="I509" s="18">
        <v>3.81</v>
      </c>
      <c r="Q509"/>
    </row>
    <row r="510" spans="2:17" x14ac:dyDescent="0.25">
      <c r="B510" s="18">
        <v>2011</v>
      </c>
      <c r="C510" s="18" t="s">
        <v>8</v>
      </c>
      <c r="D510" s="18" t="s">
        <v>277</v>
      </c>
      <c r="E510" s="18" t="s">
        <v>533</v>
      </c>
      <c r="F510" s="18" t="s">
        <v>543</v>
      </c>
      <c r="G510" s="18">
        <v>624</v>
      </c>
      <c r="H510" s="18">
        <v>2.0299999999999998</v>
      </c>
      <c r="I510" s="18">
        <v>3.42</v>
      </c>
      <c r="Q510"/>
    </row>
    <row r="511" spans="2:17" x14ac:dyDescent="0.25">
      <c r="B511" s="18">
        <v>2011</v>
      </c>
      <c r="C511" s="18" t="s">
        <v>8</v>
      </c>
      <c r="D511" s="18" t="s">
        <v>277</v>
      </c>
      <c r="E511" s="18" t="s">
        <v>533</v>
      </c>
      <c r="F511" s="18" t="s">
        <v>544</v>
      </c>
      <c r="G511" s="18">
        <v>936</v>
      </c>
      <c r="H511" s="18">
        <v>2.0699999999999998</v>
      </c>
      <c r="I511" s="18">
        <v>3.45</v>
      </c>
      <c r="Q511"/>
    </row>
    <row r="512" spans="2:17" x14ac:dyDescent="0.25">
      <c r="B512" s="18">
        <v>2011</v>
      </c>
      <c r="C512" s="18" t="s">
        <v>8</v>
      </c>
      <c r="D512" s="18" t="s">
        <v>277</v>
      </c>
      <c r="E512" s="18" t="s">
        <v>533</v>
      </c>
      <c r="F512" s="18" t="s">
        <v>545</v>
      </c>
      <c r="G512" s="18">
        <v>1068</v>
      </c>
      <c r="H512" s="18">
        <v>2.42</v>
      </c>
      <c r="I512" s="18">
        <v>3.25</v>
      </c>
      <c r="Q512"/>
    </row>
    <row r="513" spans="2:17" x14ac:dyDescent="0.25">
      <c r="B513" s="18">
        <v>2011</v>
      </c>
      <c r="C513" s="18" t="s">
        <v>8</v>
      </c>
      <c r="D513" s="18" t="s">
        <v>277</v>
      </c>
      <c r="E513" s="18" t="s">
        <v>533</v>
      </c>
      <c r="F513" s="18" t="s">
        <v>546</v>
      </c>
      <c r="G513" s="18">
        <v>840</v>
      </c>
      <c r="H513" s="18">
        <v>2.96</v>
      </c>
      <c r="I513" s="18">
        <v>3.5</v>
      </c>
      <c r="Q513"/>
    </row>
    <row r="514" spans="2:17" x14ac:dyDescent="0.25">
      <c r="B514" s="18">
        <v>2011</v>
      </c>
      <c r="C514" s="18" t="s">
        <v>8</v>
      </c>
      <c r="D514" s="18" t="s">
        <v>277</v>
      </c>
      <c r="E514" s="18" t="s">
        <v>533</v>
      </c>
      <c r="F514" s="18" t="s">
        <v>547</v>
      </c>
      <c r="G514" s="18">
        <v>960</v>
      </c>
      <c r="H514" s="18">
        <v>2.74</v>
      </c>
      <c r="I514" s="18">
        <v>3.39</v>
      </c>
      <c r="Q514"/>
    </row>
    <row r="515" spans="2:17" x14ac:dyDescent="0.25">
      <c r="B515" s="18">
        <v>2011</v>
      </c>
      <c r="C515" s="18" t="s">
        <v>8</v>
      </c>
      <c r="D515" s="18" t="s">
        <v>277</v>
      </c>
      <c r="E515" s="18" t="s">
        <v>533</v>
      </c>
      <c r="F515" s="18" t="s">
        <v>548</v>
      </c>
      <c r="G515" s="18">
        <v>744</v>
      </c>
      <c r="H515" s="18">
        <v>2.41</v>
      </c>
      <c r="I515" s="18">
        <v>3.24</v>
      </c>
      <c r="Q515"/>
    </row>
    <row r="516" spans="2:17" x14ac:dyDescent="0.25">
      <c r="B516" s="18">
        <v>2011</v>
      </c>
      <c r="C516" s="18" t="s">
        <v>8</v>
      </c>
      <c r="D516" s="18" t="s">
        <v>277</v>
      </c>
      <c r="E516" s="18" t="s">
        <v>533</v>
      </c>
      <c r="F516" s="18" t="s">
        <v>549</v>
      </c>
      <c r="G516" s="18">
        <v>1044</v>
      </c>
      <c r="H516" s="18">
        <v>2.79</v>
      </c>
      <c r="I516" s="18">
        <v>3.83</v>
      </c>
      <c r="Q516"/>
    </row>
    <row r="517" spans="2:17" x14ac:dyDescent="0.25">
      <c r="B517" s="18">
        <v>2011</v>
      </c>
      <c r="C517" s="18" t="s">
        <v>8</v>
      </c>
      <c r="D517" s="18" t="s">
        <v>277</v>
      </c>
      <c r="E517" s="18" t="s">
        <v>533</v>
      </c>
      <c r="F517" s="18" t="s">
        <v>550</v>
      </c>
      <c r="G517" s="18">
        <v>1068</v>
      </c>
      <c r="H517" s="18">
        <v>2.72</v>
      </c>
      <c r="I517" s="18">
        <v>3.28</v>
      </c>
      <c r="Q517"/>
    </row>
    <row r="518" spans="2:17" x14ac:dyDescent="0.25">
      <c r="B518" s="18">
        <v>2011</v>
      </c>
      <c r="C518" s="18" t="s">
        <v>8</v>
      </c>
      <c r="D518" s="18" t="s">
        <v>277</v>
      </c>
      <c r="E518" s="18" t="s">
        <v>533</v>
      </c>
      <c r="F518" s="18" t="s">
        <v>551</v>
      </c>
      <c r="G518" s="18">
        <v>924</v>
      </c>
      <c r="H518" s="18">
        <v>2.38</v>
      </c>
      <c r="I518" s="18">
        <v>3.49</v>
      </c>
      <c r="Q518"/>
    </row>
    <row r="519" spans="2:17" x14ac:dyDescent="0.25">
      <c r="B519" s="18">
        <v>2011</v>
      </c>
      <c r="C519" s="18" t="s">
        <v>8</v>
      </c>
      <c r="D519" s="18" t="s">
        <v>277</v>
      </c>
      <c r="E519" s="18" t="s">
        <v>533</v>
      </c>
      <c r="F519" s="18" t="s">
        <v>552</v>
      </c>
      <c r="G519" s="18">
        <v>936</v>
      </c>
      <c r="H519" s="18">
        <v>2.8</v>
      </c>
      <c r="I519" s="18">
        <v>3.8</v>
      </c>
      <c r="Q519"/>
    </row>
    <row r="520" spans="2:17" x14ac:dyDescent="0.25">
      <c r="B520" s="18">
        <v>2011</v>
      </c>
      <c r="C520" s="18" t="s">
        <v>8</v>
      </c>
      <c r="D520" s="18" t="s">
        <v>277</v>
      </c>
      <c r="E520" s="18" t="s">
        <v>533</v>
      </c>
      <c r="F520" s="18" t="s">
        <v>553</v>
      </c>
      <c r="G520" s="18">
        <v>1056</v>
      </c>
      <c r="H520" s="18">
        <v>2.6</v>
      </c>
      <c r="I520" s="18">
        <v>3.75</v>
      </c>
      <c r="Q520"/>
    </row>
    <row r="521" spans="2:17" x14ac:dyDescent="0.25">
      <c r="B521" s="18">
        <v>2011</v>
      </c>
      <c r="C521" s="18" t="s">
        <v>8</v>
      </c>
      <c r="D521" s="18" t="s">
        <v>277</v>
      </c>
      <c r="E521" s="18" t="s">
        <v>533</v>
      </c>
      <c r="F521" s="18" t="s">
        <v>554</v>
      </c>
      <c r="G521" s="18">
        <v>948</v>
      </c>
      <c r="H521" s="18">
        <v>2.59</v>
      </c>
      <c r="I521" s="18">
        <v>3.83</v>
      </c>
      <c r="Q521"/>
    </row>
    <row r="522" spans="2:17" x14ac:dyDescent="0.25">
      <c r="B522" s="18">
        <v>2011</v>
      </c>
      <c r="C522" s="18" t="s">
        <v>8</v>
      </c>
      <c r="D522" s="18" t="s">
        <v>266</v>
      </c>
      <c r="E522" s="18" t="s">
        <v>555</v>
      </c>
      <c r="F522" s="18" t="s">
        <v>556</v>
      </c>
      <c r="G522" s="18">
        <v>2760</v>
      </c>
      <c r="H522" s="18">
        <v>2.84</v>
      </c>
      <c r="I522" s="18">
        <v>3.67</v>
      </c>
      <c r="Q522"/>
    </row>
    <row r="523" spans="2:17" x14ac:dyDescent="0.25">
      <c r="B523" s="18">
        <v>2011</v>
      </c>
      <c r="C523" s="18" t="s">
        <v>8</v>
      </c>
      <c r="D523" s="18" t="s">
        <v>266</v>
      </c>
      <c r="E523" s="18" t="s">
        <v>555</v>
      </c>
      <c r="F523" s="18" t="s">
        <v>557</v>
      </c>
      <c r="G523" s="18">
        <v>1980</v>
      </c>
      <c r="H523" s="18">
        <v>2.57</v>
      </c>
      <c r="I523" s="18">
        <v>3.43</v>
      </c>
      <c r="Q523"/>
    </row>
    <row r="524" spans="2:17" x14ac:dyDescent="0.25">
      <c r="B524" s="18">
        <v>2011</v>
      </c>
      <c r="C524" s="18" t="s">
        <v>8</v>
      </c>
      <c r="D524" s="18" t="s">
        <v>266</v>
      </c>
      <c r="E524" s="18" t="s">
        <v>555</v>
      </c>
      <c r="F524" s="18" t="s">
        <v>558</v>
      </c>
      <c r="G524" s="18">
        <v>2664</v>
      </c>
      <c r="H524" s="18">
        <v>2.64</v>
      </c>
      <c r="I524" s="18">
        <v>3.41</v>
      </c>
      <c r="Q524"/>
    </row>
    <row r="525" spans="2:17" x14ac:dyDescent="0.25">
      <c r="B525" s="18">
        <v>2011</v>
      </c>
      <c r="C525" s="18" t="s">
        <v>8</v>
      </c>
      <c r="D525" s="18" t="s">
        <v>266</v>
      </c>
      <c r="E525" s="18" t="s">
        <v>555</v>
      </c>
      <c r="F525" s="18" t="s">
        <v>559</v>
      </c>
      <c r="G525" s="18">
        <v>2136</v>
      </c>
      <c r="H525" s="18">
        <v>2.38</v>
      </c>
      <c r="I525" s="18">
        <v>3.66</v>
      </c>
      <c r="Q525"/>
    </row>
    <row r="526" spans="2:17" x14ac:dyDescent="0.25">
      <c r="B526" s="18">
        <v>2011</v>
      </c>
      <c r="C526" s="18" t="s">
        <v>8</v>
      </c>
      <c r="D526" s="18" t="s">
        <v>266</v>
      </c>
      <c r="E526" s="18" t="s">
        <v>555</v>
      </c>
      <c r="F526" s="18" t="s">
        <v>560</v>
      </c>
      <c r="G526" s="18">
        <v>2592</v>
      </c>
      <c r="H526" s="18">
        <v>2.67</v>
      </c>
      <c r="I526" s="18">
        <v>3.47</v>
      </c>
      <c r="Q526"/>
    </row>
    <row r="527" spans="2:17" x14ac:dyDescent="0.25">
      <c r="B527" s="18">
        <v>2011</v>
      </c>
      <c r="C527" s="18" t="s">
        <v>8</v>
      </c>
      <c r="D527" s="18" t="s">
        <v>266</v>
      </c>
      <c r="E527" s="18" t="s">
        <v>555</v>
      </c>
      <c r="F527" s="18" t="s">
        <v>561</v>
      </c>
      <c r="G527" s="18">
        <v>2556</v>
      </c>
      <c r="H527" s="18">
        <v>2.87</v>
      </c>
      <c r="I527" s="18">
        <v>4</v>
      </c>
      <c r="Q527"/>
    </row>
    <row r="528" spans="2:17" x14ac:dyDescent="0.25">
      <c r="B528" s="18">
        <v>2011</v>
      </c>
      <c r="C528" s="18" t="s">
        <v>8</v>
      </c>
      <c r="D528" s="18" t="s">
        <v>266</v>
      </c>
      <c r="E528" s="18" t="s">
        <v>555</v>
      </c>
      <c r="F528" s="18" t="s">
        <v>562</v>
      </c>
      <c r="G528" s="18">
        <v>2616</v>
      </c>
      <c r="H528" s="18">
        <v>2.89</v>
      </c>
      <c r="I528" s="18">
        <v>3.85</v>
      </c>
      <c r="Q528"/>
    </row>
    <row r="529" spans="2:17" x14ac:dyDescent="0.25">
      <c r="B529" s="18">
        <v>2011</v>
      </c>
      <c r="C529" s="18" t="s">
        <v>8</v>
      </c>
      <c r="D529" s="18" t="s">
        <v>266</v>
      </c>
      <c r="E529" s="18" t="s">
        <v>555</v>
      </c>
      <c r="F529" s="18" t="s">
        <v>563</v>
      </c>
      <c r="G529" s="18">
        <v>2640</v>
      </c>
      <c r="H529" s="18">
        <v>2.85</v>
      </c>
      <c r="I529" s="18">
        <v>3.57</v>
      </c>
      <c r="Q529"/>
    </row>
    <row r="530" spans="2:17" x14ac:dyDescent="0.25">
      <c r="B530" s="18">
        <v>2011</v>
      </c>
      <c r="C530" s="18" t="s">
        <v>8</v>
      </c>
      <c r="D530" s="18" t="s">
        <v>266</v>
      </c>
      <c r="E530" s="18" t="s">
        <v>555</v>
      </c>
      <c r="F530" s="18" t="s">
        <v>564</v>
      </c>
      <c r="G530" s="18">
        <v>1428</v>
      </c>
      <c r="H530" s="18">
        <v>2.42</v>
      </c>
      <c r="I530" s="18">
        <v>3.52</v>
      </c>
      <c r="Q530"/>
    </row>
    <row r="531" spans="2:17" x14ac:dyDescent="0.25">
      <c r="B531" s="18">
        <v>2011</v>
      </c>
      <c r="C531" s="18" t="s">
        <v>8</v>
      </c>
      <c r="D531" s="18" t="s">
        <v>277</v>
      </c>
      <c r="E531" s="18" t="s">
        <v>565</v>
      </c>
      <c r="F531" s="18" t="s">
        <v>566</v>
      </c>
      <c r="G531" s="18">
        <v>936</v>
      </c>
      <c r="H531" s="18">
        <v>2.63</v>
      </c>
      <c r="I531" s="18">
        <v>3.22</v>
      </c>
      <c r="Q531"/>
    </row>
    <row r="532" spans="2:17" x14ac:dyDescent="0.25">
      <c r="B532" s="18">
        <v>2011</v>
      </c>
      <c r="C532" s="18" t="s">
        <v>8</v>
      </c>
      <c r="D532" s="18" t="s">
        <v>277</v>
      </c>
      <c r="E532" s="18" t="s">
        <v>565</v>
      </c>
      <c r="F532" s="18" t="s">
        <v>567</v>
      </c>
      <c r="G532" s="18">
        <v>744</v>
      </c>
      <c r="H532" s="18">
        <v>2.08</v>
      </c>
      <c r="I532" s="18">
        <v>3.64</v>
      </c>
      <c r="Q532"/>
    </row>
    <row r="533" spans="2:17" x14ac:dyDescent="0.25">
      <c r="B533" s="18">
        <v>2011</v>
      </c>
      <c r="C533" s="18" t="s">
        <v>8</v>
      </c>
      <c r="D533" s="18" t="s">
        <v>277</v>
      </c>
      <c r="E533" s="18" t="s">
        <v>565</v>
      </c>
      <c r="F533" s="18" t="s">
        <v>568</v>
      </c>
      <c r="G533" s="18">
        <v>1200</v>
      </c>
      <c r="H533" s="18">
        <v>2.29</v>
      </c>
      <c r="I533" s="18">
        <v>3.64</v>
      </c>
      <c r="Q533"/>
    </row>
    <row r="534" spans="2:17" x14ac:dyDescent="0.25">
      <c r="B534" s="18">
        <v>2011</v>
      </c>
      <c r="C534" s="18" t="s">
        <v>8</v>
      </c>
      <c r="D534" s="18" t="s">
        <v>277</v>
      </c>
      <c r="E534" s="18" t="s">
        <v>565</v>
      </c>
      <c r="F534" s="18" t="s">
        <v>569</v>
      </c>
      <c r="G534" s="18">
        <v>672</v>
      </c>
      <c r="H534" s="18">
        <v>2.63</v>
      </c>
      <c r="I534" s="18">
        <v>3.71</v>
      </c>
      <c r="Q534"/>
    </row>
    <row r="535" spans="2:17" x14ac:dyDescent="0.25">
      <c r="B535" s="18">
        <v>2011</v>
      </c>
      <c r="C535" s="18" t="s">
        <v>8</v>
      </c>
      <c r="D535" s="18" t="s">
        <v>277</v>
      </c>
      <c r="E535" s="18" t="s">
        <v>565</v>
      </c>
      <c r="F535" s="18" t="s">
        <v>570</v>
      </c>
      <c r="G535" s="18">
        <v>996</v>
      </c>
      <c r="H535" s="18">
        <v>2.15</v>
      </c>
      <c r="I535" s="18">
        <v>3.91</v>
      </c>
      <c r="Q535"/>
    </row>
    <row r="536" spans="2:17" x14ac:dyDescent="0.25">
      <c r="B536" s="18">
        <v>2011</v>
      </c>
      <c r="C536" s="18" t="s">
        <v>8</v>
      </c>
      <c r="D536" s="18" t="s">
        <v>277</v>
      </c>
      <c r="E536" s="18" t="s">
        <v>565</v>
      </c>
      <c r="F536" s="18" t="s">
        <v>571</v>
      </c>
      <c r="G536" s="18">
        <v>876</v>
      </c>
      <c r="H536" s="18">
        <v>2.79</v>
      </c>
      <c r="I536" s="18">
        <v>3.6</v>
      </c>
      <c r="Q536"/>
    </row>
    <row r="537" spans="2:17" x14ac:dyDescent="0.25">
      <c r="B537" s="18">
        <v>2011</v>
      </c>
      <c r="C537" s="18" t="s">
        <v>8</v>
      </c>
      <c r="D537" s="18" t="s">
        <v>277</v>
      </c>
      <c r="E537" s="18" t="s">
        <v>565</v>
      </c>
      <c r="F537" s="18" t="s">
        <v>572</v>
      </c>
      <c r="G537" s="18">
        <v>612</v>
      </c>
      <c r="H537" s="18">
        <v>2.71</v>
      </c>
      <c r="I537" s="18">
        <v>3.39</v>
      </c>
      <c r="Q537"/>
    </row>
    <row r="538" spans="2:17" x14ac:dyDescent="0.25">
      <c r="B538" s="18">
        <v>2011</v>
      </c>
      <c r="C538" s="18" t="s">
        <v>8</v>
      </c>
      <c r="D538" s="18" t="s">
        <v>277</v>
      </c>
      <c r="E538" s="18" t="s">
        <v>565</v>
      </c>
      <c r="F538" s="18" t="s">
        <v>573</v>
      </c>
      <c r="G538" s="18">
        <v>1104</v>
      </c>
      <c r="H538" s="18">
        <v>2.65</v>
      </c>
      <c r="I538" s="18">
        <v>3.55</v>
      </c>
      <c r="Q538"/>
    </row>
    <row r="539" spans="2:17" x14ac:dyDescent="0.25">
      <c r="B539" s="18">
        <v>2011</v>
      </c>
      <c r="C539" s="18" t="s">
        <v>8</v>
      </c>
      <c r="D539" s="18" t="s">
        <v>277</v>
      </c>
      <c r="E539" s="18" t="s">
        <v>565</v>
      </c>
      <c r="F539" s="18" t="s">
        <v>574</v>
      </c>
      <c r="G539" s="18">
        <v>624</v>
      </c>
      <c r="H539" s="18">
        <v>2.2200000000000002</v>
      </c>
      <c r="I539" s="18">
        <v>3.58</v>
      </c>
      <c r="Q539"/>
    </row>
    <row r="540" spans="2:17" x14ac:dyDescent="0.25">
      <c r="B540" s="18">
        <v>2011</v>
      </c>
      <c r="C540" s="18" t="s">
        <v>8</v>
      </c>
      <c r="D540" s="18" t="s">
        <v>277</v>
      </c>
      <c r="E540" s="18" t="s">
        <v>565</v>
      </c>
      <c r="F540" s="18" t="s">
        <v>575</v>
      </c>
      <c r="G540" s="18">
        <v>708</v>
      </c>
      <c r="H540" s="18">
        <v>2.5499999999999998</v>
      </c>
      <c r="I540" s="18">
        <v>3.41</v>
      </c>
      <c r="Q540"/>
    </row>
    <row r="541" spans="2:17" x14ac:dyDescent="0.25">
      <c r="B541" s="18">
        <v>2011</v>
      </c>
      <c r="C541" s="18" t="s">
        <v>8</v>
      </c>
      <c r="D541" s="18" t="s">
        <v>277</v>
      </c>
      <c r="E541" s="18" t="s">
        <v>565</v>
      </c>
      <c r="F541" s="18" t="s">
        <v>576</v>
      </c>
      <c r="G541" s="18">
        <v>924</v>
      </c>
      <c r="H541" s="18">
        <v>2.48</v>
      </c>
      <c r="I541" s="18">
        <v>3.47</v>
      </c>
      <c r="Q541"/>
    </row>
    <row r="542" spans="2:17" x14ac:dyDescent="0.25">
      <c r="B542" s="18">
        <v>2011</v>
      </c>
      <c r="C542" s="18" t="s">
        <v>8</v>
      </c>
      <c r="D542" s="18" t="s">
        <v>266</v>
      </c>
      <c r="E542" s="18" t="s">
        <v>577</v>
      </c>
      <c r="F542" s="18" t="s">
        <v>578</v>
      </c>
      <c r="G542" s="18">
        <v>1440</v>
      </c>
      <c r="H542" s="18">
        <v>2.75</v>
      </c>
      <c r="I542" s="18">
        <v>3.38</v>
      </c>
      <c r="Q542"/>
    </row>
    <row r="543" spans="2:17" x14ac:dyDescent="0.25">
      <c r="B543" s="18">
        <v>2011</v>
      </c>
      <c r="C543" s="18" t="s">
        <v>8</v>
      </c>
      <c r="D543" s="18" t="s">
        <v>266</v>
      </c>
      <c r="E543" s="18" t="s">
        <v>577</v>
      </c>
      <c r="F543" s="18" t="s">
        <v>579</v>
      </c>
      <c r="G543" s="18">
        <v>2124</v>
      </c>
      <c r="H543" s="18">
        <v>2.89</v>
      </c>
      <c r="I543" s="18">
        <v>3.94</v>
      </c>
      <c r="Q543"/>
    </row>
    <row r="544" spans="2:17" x14ac:dyDescent="0.25">
      <c r="B544" s="18">
        <v>2011</v>
      </c>
      <c r="C544" s="18" t="s">
        <v>8</v>
      </c>
      <c r="D544" s="18" t="s">
        <v>266</v>
      </c>
      <c r="E544" s="18" t="s">
        <v>577</v>
      </c>
      <c r="F544" s="18" t="s">
        <v>580</v>
      </c>
      <c r="G544" s="18">
        <v>1812</v>
      </c>
      <c r="H544" s="18">
        <v>2.5099999999999998</v>
      </c>
      <c r="I544" s="18">
        <v>3.35</v>
      </c>
      <c r="Q544"/>
    </row>
    <row r="545" spans="2:17" x14ac:dyDescent="0.25">
      <c r="B545" s="18">
        <v>2011</v>
      </c>
      <c r="C545" s="18" t="s">
        <v>8</v>
      </c>
      <c r="D545" s="18" t="s">
        <v>266</v>
      </c>
      <c r="E545" s="18" t="s">
        <v>577</v>
      </c>
      <c r="F545" s="18" t="s">
        <v>581</v>
      </c>
      <c r="G545" s="18">
        <v>1356</v>
      </c>
      <c r="H545" s="18">
        <v>2.39</v>
      </c>
      <c r="I545" s="18">
        <v>3.69</v>
      </c>
      <c r="Q545"/>
    </row>
    <row r="546" spans="2:17" x14ac:dyDescent="0.25">
      <c r="B546" s="18">
        <v>2011</v>
      </c>
      <c r="C546" s="18" t="s">
        <v>8</v>
      </c>
      <c r="D546" s="18" t="s">
        <v>164</v>
      </c>
      <c r="E546" s="18" t="s">
        <v>582</v>
      </c>
      <c r="F546" s="18" t="s">
        <v>583</v>
      </c>
      <c r="G546" s="18">
        <v>708</v>
      </c>
      <c r="H546" s="18">
        <v>4.51</v>
      </c>
      <c r="I546" s="18">
        <v>5.32</v>
      </c>
      <c r="Q546"/>
    </row>
    <row r="547" spans="2:17" x14ac:dyDescent="0.25">
      <c r="B547" s="18">
        <v>2011</v>
      </c>
      <c r="C547" s="18" t="s">
        <v>8</v>
      </c>
      <c r="D547" s="18" t="s">
        <v>164</v>
      </c>
      <c r="E547" s="18" t="s">
        <v>582</v>
      </c>
      <c r="F547" s="18" t="s">
        <v>584</v>
      </c>
      <c r="G547" s="18">
        <v>288</v>
      </c>
      <c r="H547" s="18">
        <v>4.57</v>
      </c>
      <c r="I547" s="18">
        <v>5.36</v>
      </c>
      <c r="Q547"/>
    </row>
    <row r="548" spans="2:17" x14ac:dyDescent="0.25">
      <c r="B548" s="18">
        <v>2011</v>
      </c>
      <c r="C548" s="18" t="s">
        <v>8</v>
      </c>
      <c r="D548" s="18" t="s">
        <v>164</v>
      </c>
      <c r="E548" s="18" t="s">
        <v>582</v>
      </c>
      <c r="F548" s="18" t="s">
        <v>585</v>
      </c>
      <c r="G548" s="18">
        <v>636</v>
      </c>
      <c r="H548" s="18">
        <v>4.7</v>
      </c>
      <c r="I548" s="18">
        <v>5.19</v>
      </c>
      <c r="Q548"/>
    </row>
    <row r="549" spans="2:17" x14ac:dyDescent="0.25">
      <c r="B549" s="18">
        <v>2011</v>
      </c>
      <c r="C549" s="18" t="s">
        <v>8</v>
      </c>
      <c r="D549" s="18" t="s">
        <v>164</v>
      </c>
      <c r="E549" s="18" t="s">
        <v>582</v>
      </c>
      <c r="F549" s="18" t="s">
        <v>586</v>
      </c>
      <c r="G549" s="18">
        <v>240</v>
      </c>
      <c r="H549" s="18">
        <v>4</v>
      </c>
      <c r="I549" s="18">
        <v>5.18</v>
      </c>
      <c r="Q549"/>
    </row>
    <row r="550" spans="2:17" x14ac:dyDescent="0.25">
      <c r="B550" s="18">
        <v>2011</v>
      </c>
      <c r="C550" s="18" t="s">
        <v>8</v>
      </c>
      <c r="D550" s="18" t="s">
        <v>277</v>
      </c>
      <c r="E550" s="18" t="s">
        <v>587</v>
      </c>
      <c r="F550" s="18" t="s">
        <v>588</v>
      </c>
      <c r="G550" s="18">
        <v>672</v>
      </c>
      <c r="H550" s="18">
        <v>2.12</v>
      </c>
      <c r="I550" s="18">
        <v>3.91</v>
      </c>
      <c r="Q550"/>
    </row>
    <row r="551" spans="2:17" x14ac:dyDescent="0.25">
      <c r="B551" s="18">
        <v>2011</v>
      </c>
      <c r="C551" s="18" t="s">
        <v>8</v>
      </c>
      <c r="D551" s="18" t="s">
        <v>277</v>
      </c>
      <c r="E551" s="18" t="s">
        <v>587</v>
      </c>
      <c r="F551" s="18" t="s">
        <v>589</v>
      </c>
      <c r="G551" s="18">
        <v>600</v>
      </c>
      <c r="H551" s="18">
        <v>2.72</v>
      </c>
      <c r="I551" s="18">
        <v>3.52</v>
      </c>
      <c r="Q551"/>
    </row>
    <row r="552" spans="2:17" x14ac:dyDescent="0.25">
      <c r="B552" s="18">
        <v>2011</v>
      </c>
      <c r="C552" s="18" t="s">
        <v>8</v>
      </c>
      <c r="D552" s="18" t="s">
        <v>277</v>
      </c>
      <c r="E552" s="18" t="s">
        <v>587</v>
      </c>
      <c r="F552" s="18" t="s">
        <v>590</v>
      </c>
      <c r="G552" s="18">
        <v>1080</v>
      </c>
      <c r="H552" s="18">
        <v>2.44</v>
      </c>
      <c r="I552" s="18">
        <v>3.55</v>
      </c>
      <c r="Q552"/>
    </row>
    <row r="553" spans="2:17" x14ac:dyDescent="0.25">
      <c r="B553" s="18">
        <v>2011</v>
      </c>
      <c r="C553" s="18" t="s">
        <v>8</v>
      </c>
      <c r="D553" s="18" t="s">
        <v>277</v>
      </c>
      <c r="E553" s="18" t="s">
        <v>587</v>
      </c>
      <c r="F553" s="18" t="s">
        <v>591</v>
      </c>
      <c r="G553" s="18">
        <v>900</v>
      </c>
      <c r="H553" s="18">
        <v>2.39</v>
      </c>
      <c r="I553" s="18">
        <v>3.32</v>
      </c>
      <c r="Q553"/>
    </row>
    <row r="554" spans="2:17" x14ac:dyDescent="0.25">
      <c r="B554" s="18">
        <v>2011</v>
      </c>
      <c r="C554" s="18" t="s">
        <v>8</v>
      </c>
      <c r="D554" s="18" t="s">
        <v>277</v>
      </c>
      <c r="E554" s="18" t="s">
        <v>587</v>
      </c>
      <c r="F554" s="18" t="s">
        <v>592</v>
      </c>
      <c r="G554" s="18">
        <v>636</v>
      </c>
      <c r="H554" s="18">
        <v>2.61</v>
      </c>
      <c r="I554" s="18">
        <v>3.97</v>
      </c>
      <c r="Q554"/>
    </row>
    <row r="555" spans="2:17" x14ac:dyDescent="0.25">
      <c r="B555" s="18">
        <v>2011</v>
      </c>
      <c r="C555" s="18" t="s">
        <v>8</v>
      </c>
      <c r="D555" s="18" t="s">
        <v>277</v>
      </c>
      <c r="E555" s="18" t="s">
        <v>587</v>
      </c>
      <c r="F555" s="18" t="s">
        <v>593</v>
      </c>
      <c r="G555" s="18">
        <v>996</v>
      </c>
      <c r="H555" s="18">
        <v>2.17</v>
      </c>
      <c r="I555" s="18">
        <v>3.56</v>
      </c>
      <c r="Q555"/>
    </row>
    <row r="556" spans="2:17" x14ac:dyDescent="0.25">
      <c r="B556" s="18">
        <v>2011</v>
      </c>
      <c r="C556" s="18" t="s">
        <v>8</v>
      </c>
      <c r="D556" s="18" t="s">
        <v>277</v>
      </c>
      <c r="E556" s="18" t="s">
        <v>587</v>
      </c>
      <c r="F556" s="18" t="s">
        <v>594</v>
      </c>
      <c r="G556" s="18">
        <v>1080</v>
      </c>
      <c r="H556" s="18">
        <v>2.56</v>
      </c>
      <c r="I556" s="18">
        <v>3.74</v>
      </c>
      <c r="Q556"/>
    </row>
    <row r="557" spans="2:17" x14ac:dyDescent="0.25">
      <c r="B557" s="18">
        <v>2011</v>
      </c>
      <c r="C557" s="18" t="s">
        <v>8</v>
      </c>
      <c r="D557" s="18" t="s">
        <v>277</v>
      </c>
      <c r="E557" s="18" t="s">
        <v>587</v>
      </c>
      <c r="F557" s="18" t="s">
        <v>595</v>
      </c>
      <c r="G557" s="18">
        <v>804</v>
      </c>
      <c r="H557" s="18">
        <v>2.14</v>
      </c>
      <c r="I557" s="18">
        <v>3.29</v>
      </c>
      <c r="Q557"/>
    </row>
    <row r="558" spans="2:17" x14ac:dyDescent="0.25">
      <c r="B558" s="18">
        <v>2011</v>
      </c>
      <c r="C558" s="18" t="s">
        <v>8</v>
      </c>
      <c r="D558" s="18" t="s">
        <v>277</v>
      </c>
      <c r="E558" s="18" t="s">
        <v>587</v>
      </c>
      <c r="F558" s="18" t="s">
        <v>596</v>
      </c>
      <c r="G558" s="18">
        <v>828</v>
      </c>
      <c r="H558" s="18">
        <v>2.42</v>
      </c>
      <c r="I558" s="18">
        <v>3.84</v>
      </c>
      <c r="Q558"/>
    </row>
    <row r="559" spans="2:17" x14ac:dyDescent="0.25">
      <c r="B559" s="18">
        <v>2011</v>
      </c>
      <c r="C559" s="18" t="s">
        <v>8</v>
      </c>
      <c r="D559" s="18" t="s">
        <v>277</v>
      </c>
      <c r="E559" s="18" t="s">
        <v>587</v>
      </c>
      <c r="F559" s="18" t="s">
        <v>597</v>
      </c>
      <c r="G559" s="18">
        <v>840</v>
      </c>
      <c r="H559" s="18">
        <v>2.56</v>
      </c>
      <c r="I559" s="18">
        <v>3.42</v>
      </c>
      <c r="Q559"/>
    </row>
    <row r="560" spans="2:17" x14ac:dyDescent="0.25">
      <c r="B560" s="18">
        <v>2011</v>
      </c>
      <c r="C560" s="18" t="s">
        <v>8</v>
      </c>
      <c r="D560" s="18" t="s">
        <v>277</v>
      </c>
      <c r="E560" s="18" t="s">
        <v>587</v>
      </c>
      <c r="F560" s="18" t="s">
        <v>598</v>
      </c>
      <c r="G560" s="18">
        <v>1200</v>
      </c>
      <c r="H560" s="18">
        <v>2.44</v>
      </c>
      <c r="I560" s="18">
        <v>3.75</v>
      </c>
      <c r="Q560"/>
    </row>
    <row r="561" spans="2:17" x14ac:dyDescent="0.25">
      <c r="B561" s="18">
        <v>2011</v>
      </c>
      <c r="C561" s="18" t="s">
        <v>8</v>
      </c>
      <c r="D561" s="18" t="s">
        <v>277</v>
      </c>
      <c r="E561" s="18" t="s">
        <v>587</v>
      </c>
      <c r="F561" s="18" t="s">
        <v>599</v>
      </c>
      <c r="G561" s="18">
        <v>888</v>
      </c>
      <c r="H561" s="18">
        <v>2.98</v>
      </c>
      <c r="I561" s="18">
        <v>3.2</v>
      </c>
      <c r="Q561"/>
    </row>
    <row r="562" spans="2:17" x14ac:dyDescent="0.25">
      <c r="B562" s="18">
        <v>2011</v>
      </c>
      <c r="C562" s="18" t="s">
        <v>8</v>
      </c>
      <c r="D562" s="18" t="s">
        <v>277</v>
      </c>
      <c r="E562" s="18" t="s">
        <v>587</v>
      </c>
      <c r="F562" s="18" t="s">
        <v>600</v>
      </c>
      <c r="G562" s="18">
        <v>1056</v>
      </c>
      <c r="H562" s="18">
        <v>2.77</v>
      </c>
      <c r="I562" s="18">
        <v>3.72</v>
      </c>
      <c r="Q562"/>
    </row>
    <row r="563" spans="2:17" x14ac:dyDescent="0.25">
      <c r="B563" s="18">
        <v>2011</v>
      </c>
      <c r="C563" s="18" t="s">
        <v>8</v>
      </c>
      <c r="D563" s="18" t="s">
        <v>277</v>
      </c>
      <c r="E563" s="18" t="s">
        <v>587</v>
      </c>
      <c r="F563" s="18" t="s">
        <v>601</v>
      </c>
      <c r="G563" s="18">
        <v>1008</v>
      </c>
      <c r="H563" s="18">
        <v>2.2200000000000002</v>
      </c>
      <c r="I563" s="18">
        <v>3.62</v>
      </c>
      <c r="Q563"/>
    </row>
    <row r="564" spans="2:17" x14ac:dyDescent="0.25">
      <c r="B564" s="18">
        <v>2011</v>
      </c>
      <c r="C564" s="18" t="s">
        <v>8</v>
      </c>
      <c r="D564" s="18" t="s">
        <v>277</v>
      </c>
      <c r="E564" s="18" t="s">
        <v>587</v>
      </c>
      <c r="F564" s="18" t="s">
        <v>602</v>
      </c>
      <c r="G564" s="18">
        <v>888</v>
      </c>
      <c r="H564" s="18">
        <v>2.5299999999999998</v>
      </c>
      <c r="I564" s="18">
        <v>3.94</v>
      </c>
      <c r="Q564"/>
    </row>
    <row r="565" spans="2:17" x14ac:dyDescent="0.25">
      <c r="B565" s="18">
        <v>2011</v>
      </c>
      <c r="C565" s="18" t="s">
        <v>8</v>
      </c>
      <c r="D565" s="18" t="s">
        <v>277</v>
      </c>
      <c r="E565" s="18" t="s">
        <v>587</v>
      </c>
      <c r="F565" s="18" t="s">
        <v>603</v>
      </c>
      <c r="G565" s="18">
        <v>1104</v>
      </c>
      <c r="H565" s="18">
        <v>2.15</v>
      </c>
      <c r="I565" s="18">
        <v>3.24</v>
      </c>
      <c r="Q565"/>
    </row>
    <row r="566" spans="2:17" x14ac:dyDescent="0.25">
      <c r="B566" s="18">
        <v>2011</v>
      </c>
      <c r="C566" s="18" t="s">
        <v>8</v>
      </c>
      <c r="D566" s="18" t="s">
        <v>277</v>
      </c>
      <c r="E566" s="18" t="s">
        <v>587</v>
      </c>
      <c r="F566" s="18" t="s">
        <v>604</v>
      </c>
      <c r="G566" s="18">
        <v>1080</v>
      </c>
      <c r="H566" s="18">
        <v>2.4700000000000002</v>
      </c>
      <c r="I566" s="18">
        <v>3.96</v>
      </c>
      <c r="Q566"/>
    </row>
    <row r="567" spans="2:17" x14ac:dyDescent="0.25">
      <c r="B567" s="18">
        <v>2011</v>
      </c>
      <c r="C567" s="18" t="s">
        <v>8</v>
      </c>
      <c r="D567" s="18" t="s">
        <v>277</v>
      </c>
      <c r="E567" s="18" t="s">
        <v>587</v>
      </c>
      <c r="F567" s="18" t="s">
        <v>605</v>
      </c>
      <c r="G567" s="18">
        <v>936</v>
      </c>
      <c r="H567" s="18">
        <v>2.0299999999999998</v>
      </c>
      <c r="I567" s="18">
        <v>3.92</v>
      </c>
      <c r="Q567"/>
    </row>
    <row r="568" spans="2:17" x14ac:dyDescent="0.25">
      <c r="B568" s="18">
        <v>2011</v>
      </c>
      <c r="C568" s="18" t="s">
        <v>8</v>
      </c>
      <c r="D568" s="18" t="s">
        <v>277</v>
      </c>
      <c r="E568" s="18" t="s">
        <v>587</v>
      </c>
      <c r="F568" s="18" t="s">
        <v>606</v>
      </c>
      <c r="G568" s="18">
        <v>1104</v>
      </c>
      <c r="H568" s="18">
        <v>2.65</v>
      </c>
      <c r="I568" s="18">
        <v>3.56</v>
      </c>
      <c r="Q568"/>
    </row>
    <row r="569" spans="2:17" x14ac:dyDescent="0.25">
      <c r="B569" s="18">
        <v>2011</v>
      </c>
      <c r="C569" s="18" t="s">
        <v>8</v>
      </c>
      <c r="D569" s="18" t="s">
        <v>277</v>
      </c>
      <c r="E569" s="18" t="s">
        <v>587</v>
      </c>
      <c r="F569" s="18" t="s">
        <v>607</v>
      </c>
      <c r="G569" s="18">
        <v>1176</v>
      </c>
      <c r="H569" s="18">
        <v>2.86</v>
      </c>
      <c r="I569" s="18">
        <v>3.64</v>
      </c>
      <c r="Q569"/>
    </row>
    <row r="570" spans="2:17" x14ac:dyDescent="0.25">
      <c r="B570" s="18">
        <v>2011</v>
      </c>
      <c r="C570" s="18" t="s">
        <v>8</v>
      </c>
      <c r="D570" s="18" t="s">
        <v>277</v>
      </c>
      <c r="E570" s="18" t="s">
        <v>587</v>
      </c>
      <c r="F570" s="18" t="s">
        <v>608</v>
      </c>
      <c r="G570" s="18">
        <v>1032</v>
      </c>
      <c r="H570" s="18">
        <v>2.96</v>
      </c>
      <c r="I570" s="18">
        <v>3.98</v>
      </c>
      <c r="Q570"/>
    </row>
    <row r="571" spans="2:17" x14ac:dyDescent="0.25">
      <c r="B571" s="18">
        <v>2011</v>
      </c>
      <c r="C571" s="18" t="s">
        <v>8</v>
      </c>
      <c r="D571" s="18" t="s">
        <v>277</v>
      </c>
      <c r="E571" s="18" t="s">
        <v>587</v>
      </c>
      <c r="F571" s="18" t="s">
        <v>609</v>
      </c>
      <c r="G571" s="18">
        <v>924</v>
      </c>
      <c r="H571" s="18">
        <v>2.29</v>
      </c>
      <c r="I571" s="18">
        <v>3.33</v>
      </c>
      <c r="Q571"/>
    </row>
    <row r="572" spans="2:17" x14ac:dyDescent="0.25">
      <c r="B572" s="18">
        <v>2011</v>
      </c>
      <c r="C572" s="18" t="s">
        <v>8</v>
      </c>
      <c r="D572" s="18" t="s">
        <v>277</v>
      </c>
      <c r="E572" s="18" t="s">
        <v>587</v>
      </c>
      <c r="F572" s="18" t="s">
        <v>610</v>
      </c>
      <c r="G572" s="18">
        <v>1164</v>
      </c>
      <c r="H572" s="18">
        <v>2.73</v>
      </c>
      <c r="I572" s="18">
        <v>3.79</v>
      </c>
      <c r="Q572"/>
    </row>
    <row r="573" spans="2:17" x14ac:dyDescent="0.25">
      <c r="B573" s="18">
        <v>2011</v>
      </c>
      <c r="C573" s="18" t="s">
        <v>8</v>
      </c>
      <c r="D573" s="18" t="s">
        <v>277</v>
      </c>
      <c r="E573" s="18" t="s">
        <v>587</v>
      </c>
      <c r="F573" s="18" t="s">
        <v>611</v>
      </c>
      <c r="G573" s="18">
        <v>1044</v>
      </c>
      <c r="H573" s="18">
        <v>2.69</v>
      </c>
      <c r="I573" s="18">
        <v>3.27</v>
      </c>
      <c r="Q573"/>
    </row>
    <row r="574" spans="2:17" x14ac:dyDescent="0.25">
      <c r="B574" s="18">
        <v>2011</v>
      </c>
      <c r="C574" s="18" t="s">
        <v>8</v>
      </c>
      <c r="D574" s="18" t="s">
        <v>277</v>
      </c>
      <c r="E574" s="18" t="s">
        <v>587</v>
      </c>
      <c r="F574" s="18" t="s">
        <v>612</v>
      </c>
      <c r="G574" s="18">
        <v>792</v>
      </c>
      <c r="H574" s="18">
        <v>2.54</v>
      </c>
      <c r="I574" s="18">
        <v>3.85</v>
      </c>
      <c r="Q574"/>
    </row>
    <row r="575" spans="2:17" x14ac:dyDescent="0.25">
      <c r="B575" s="18">
        <v>2011</v>
      </c>
      <c r="C575" s="18" t="s">
        <v>8</v>
      </c>
      <c r="D575" s="18" t="s">
        <v>277</v>
      </c>
      <c r="E575" s="18" t="s">
        <v>587</v>
      </c>
      <c r="F575" s="18" t="s">
        <v>613</v>
      </c>
      <c r="G575" s="18">
        <v>1068</v>
      </c>
      <c r="H575" s="18">
        <v>2.27</v>
      </c>
      <c r="I575" s="18">
        <v>3.71</v>
      </c>
      <c r="Q575"/>
    </row>
    <row r="576" spans="2:17" x14ac:dyDescent="0.25">
      <c r="B576" s="18">
        <v>2011</v>
      </c>
      <c r="C576" s="18" t="s">
        <v>8</v>
      </c>
      <c r="D576" s="18" t="s">
        <v>277</v>
      </c>
      <c r="E576" s="18" t="s">
        <v>587</v>
      </c>
      <c r="F576" s="18" t="s">
        <v>614</v>
      </c>
      <c r="G576" s="18">
        <v>1176</v>
      </c>
      <c r="H576" s="18">
        <v>2.36</v>
      </c>
      <c r="I576" s="18">
        <v>3.58</v>
      </c>
      <c r="Q576"/>
    </row>
    <row r="577" spans="2:17" x14ac:dyDescent="0.25">
      <c r="B577" s="18">
        <v>2011</v>
      </c>
      <c r="C577" s="18" t="s">
        <v>8</v>
      </c>
      <c r="D577" s="18" t="s">
        <v>277</v>
      </c>
      <c r="E577" s="18" t="s">
        <v>587</v>
      </c>
      <c r="F577" s="18" t="s">
        <v>615</v>
      </c>
      <c r="G577" s="18">
        <v>1104</v>
      </c>
      <c r="H577" s="18">
        <v>2.68</v>
      </c>
      <c r="I577" s="18">
        <v>3.93</v>
      </c>
      <c r="Q577"/>
    </row>
    <row r="578" spans="2:17" x14ac:dyDescent="0.25">
      <c r="B578" s="18">
        <v>2011</v>
      </c>
      <c r="C578" s="18" t="s">
        <v>8</v>
      </c>
      <c r="D578" s="18" t="s">
        <v>277</v>
      </c>
      <c r="E578" s="18" t="s">
        <v>587</v>
      </c>
      <c r="F578" s="18" t="s">
        <v>616</v>
      </c>
      <c r="G578" s="18">
        <v>1020</v>
      </c>
      <c r="H578" s="18">
        <v>2.2599999999999998</v>
      </c>
      <c r="I578" s="18">
        <v>3.98</v>
      </c>
      <c r="Q578"/>
    </row>
    <row r="579" spans="2:17" x14ac:dyDescent="0.25">
      <c r="B579" s="18">
        <v>2011</v>
      </c>
      <c r="C579" s="18" t="s">
        <v>8</v>
      </c>
      <c r="D579" s="18" t="s">
        <v>277</v>
      </c>
      <c r="E579" s="18" t="s">
        <v>587</v>
      </c>
      <c r="F579" s="18" t="s">
        <v>617</v>
      </c>
      <c r="G579" s="18">
        <v>876</v>
      </c>
      <c r="H579" s="18">
        <v>2.5</v>
      </c>
      <c r="I579" s="18">
        <v>3.83</v>
      </c>
      <c r="Q579"/>
    </row>
    <row r="580" spans="2:17" x14ac:dyDescent="0.25">
      <c r="B580" s="18">
        <v>2011</v>
      </c>
      <c r="C580" s="18" t="s">
        <v>8</v>
      </c>
      <c r="D580" s="18" t="s">
        <v>277</v>
      </c>
      <c r="E580" s="18" t="s">
        <v>587</v>
      </c>
      <c r="F580" s="18" t="s">
        <v>618</v>
      </c>
      <c r="G580" s="18">
        <v>1104</v>
      </c>
      <c r="H580" s="18">
        <v>2.48</v>
      </c>
      <c r="I580" s="18">
        <v>3.63</v>
      </c>
      <c r="Q580"/>
    </row>
    <row r="581" spans="2:17" x14ac:dyDescent="0.25">
      <c r="B581" s="18">
        <v>2011</v>
      </c>
      <c r="C581" s="18" t="s">
        <v>8</v>
      </c>
      <c r="D581" s="18" t="s">
        <v>277</v>
      </c>
      <c r="E581" s="18" t="s">
        <v>587</v>
      </c>
      <c r="F581" s="18" t="s">
        <v>619</v>
      </c>
      <c r="G581" s="18">
        <v>792</v>
      </c>
      <c r="H581" s="18">
        <v>2.69</v>
      </c>
      <c r="I581" s="18">
        <v>3.62</v>
      </c>
      <c r="Q581"/>
    </row>
    <row r="582" spans="2:17" x14ac:dyDescent="0.25">
      <c r="B582" s="18">
        <v>2011</v>
      </c>
      <c r="C582" s="18" t="s">
        <v>8</v>
      </c>
      <c r="D582" s="18" t="s">
        <v>277</v>
      </c>
      <c r="E582" s="18" t="s">
        <v>587</v>
      </c>
      <c r="F582" s="18" t="s">
        <v>620</v>
      </c>
      <c r="G582" s="18">
        <v>1044</v>
      </c>
      <c r="H582" s="18">
        <v>2.15</v>
      </c>
      <c r="I582" s="18">
        <v>3.54</v>
      </c>
      <c r="Q582"/>
    </row>
    <row r="583" spans="2:17" x14ac:dyDescent="0.25">
      <c r="B583" s="18">
        <v>2011</v>
      </c>
      <c r="C583" s="18" t="s">
        <v>8</v>
      </c>
      <c r="D583" s="18" t="s">
        <v>277</v>
      </c>
      <c r="E583" s="18" t="s">
        <v>587</v>
      </c>
      <c r="F583" s="18" t="s">
        <v>621</v>
      </c>
      <c r="G583" s="18">
        <v>780</v>
      </c>
      <c r="H583" s="18">
        <v>2.0099999999999998</v>
      </c>
      <c r="I583" s="18">
        <v>3.6</v>
      </c>
      <c r="Q583"/>
    </row>
    <row r="584" spans="2:17" x14ac:dyDescent="0.25">
      <c r="B584" s="18">
        <v>2011</v>
      </c>
      <c r="C584" s="18" t="s">
        <v>8</v>
      </c>
      <c r="D584" s="18" t="s">
        <v>277</v>
      </c>
      <c r="E584" s="18" t="s">
        <v>587</v>
      </c>
      <c r="F584" s="18" t="s">
        <v>622</v>
      </c>
      <c r="G584" s="18">
        <v>732</v>
      </c>
      <c r="H584" s="18">
        <v>2.15</v>
      </c>
      <c r="I584" s="18">
        <v>3.43</v>
      </c>
      <c r="Q584"/>
    </row>
    <row r="585" spans="2:17" x14ac:dyDescent="0.25">
      <c r="B585" s="18">
        <v>2011</v>
      </c>
      <c r="C585" s="18" t="s">
        <v>8</v>
      </c>
      <c r="D585" s="18" t="s">
        <v>277</v>
      </c>
      <c r="E585" s="18" t="s">
        <v>587</v>
      </c>
      <c r="F585" s="18" t="s">
        <v>623</v>
      </c>
      <c r="G585" s="18">
        <v>804</v>
      </c>
      <c r="H585" s="18">
        <v>2.06</v>
      </c>
      <c r="I585" s="18">
        <v>3.25</v>
      </c>
      <c r="Q585"/>
    </row>
    <row r="586" spans="2:17" x14ac:dyDescent="0.25">
      <c r="B586" s="18">
        <v>2011</v>
      </c>
      <c r="C586" s="18" t="s">
        <v>8</v>
      </c>
      <c r="D586" s="18" t="s">
        <v>277</v>
      </c>
      <c r="E586" s="18" t="s">
        <v>587</v>
      </c>
      <c r="F586" s="18" t="s">
        <v>624</v>
      </c>
      <c r="G586" s="18">
        <v>936</v>
      </c>
      <c r="H586" s="18">
        <v>2.33</v>
      </c>
      <c r="I586" s="18">
        <v>3.43</v>
      </c>
      <c r="Q586"/>
    </row>
    <row r="587" spans="2:17" x14ac:dyDescent="0.25">
      <c r="B587" s="18">
        <v>2011</v>
      </c>
      <c r="C587" s="18" t="s">
        <v>8</v>
      </c>
      <c r="D587" s="18" t="s">
        <v>277</v>
      </c>
      <c r="E587" s="18" t="s">
        <v>587</v>
      </c>
      <c r="F587" s="18" t="s">
        <v>625</v>
      </c>
      <c r="G587" s="18">
        <v>696</v>
      </c>
      <c r="H587" s="18">
        <v>2.23</v>
      </c>
      <c r="I587" s="18">
        <v>3.56</v>
      </c>
      <c r="Q587"/>
    </row>
    <row r="588" spans="2:17" x14ac:dyDescent="0.25">
      <c r="B588" s="18">
        <v>2011</v>
      </c>
      <c r="C588" s="18" t="s">
        <v>8</v>
      </c>
      <c r="D588" s="18" t="s">
        <v>277</v>
      </c>
      <c r="E588" s="18" t="s">
        <v>587</v>
      </c>
      <c r="F588" s="18" t="s">
        <v>626</v>
      </c>
      <c r="G588" s="18">
        <v>1092</v>
      </c>
      <c r="H588" s="18">
        <v>2.17</v>
      </c>
      <c r="I588" s="18">
        <v>3.29</v>
      </c>
      <c r="Q588"/>
    </row>
    <row r="589" spans="2:17" x14ac:dyDescent="0.25">
      <c r="B589" s="18">
        <v>2011</v>
      </c>
      <c r="C589" s="18" t="s">
        <v>8</v>
      </c>
      <c r="D589" s="18" t="s">
        <v>277</v>
      </c>
      <c r="E589" s="18" t="s">
        <v>587</v>
      </c>
      <c r="F589" s="18" t="s">
        <v>627</v>
      </c>
      <c r="G589" s="18">
        <v>660</v>
      </c>
      <c r="H589" s="18">
        <v>2.97</v>
      </c>
      <c r="I589" s="18">
        <v>3.4</v>
      </c>
      <c r="Q589"/>
    </row>
    <row r="590" spans="2:17" x14ac:dyDescent="0.25">
      <c r="B590" s="18">
        <v>2011</v>
      </c>
      <c r="C590" s="18" t="s">
        <v>8</v>
      </c>
      <c r="D590" s="18" t="s">
        <v>277</v>
      </c>
      <c r="E590" s="18" t="s">
        <v>587</v>
      </c>
      <c r="F590" s="18" t="s">
        <v>628</v>
      </c>
      <c r="G590" s="18">
        <v>864</v>
      </c>
      <c r="H590" s="18">
        <v>2.15</v>
      </c>
      <c r="I590" s="18">
        <v>3.24</v>
      </c>
      <c r="Q590"/>
    </row>
    <row r="591" spans="2:17" x14ac:dyDescent="0.25">
      <c r="B591" s="18">
        <v>2011</v>
      </c>
      <c r="C591" s="18" t="s">
        <v>8</v>
      </c>
      <c r="D591" s="18" t="s">
        <v>277</v>
      </c>
      <c r="E591" s="18" t="s">
        <v>587</v>
      </c>
      <c r="F591" s="18" t="s">
        <v>629</v>
      </c>
      <c r="G591" s="18">
        <v>600</v>
      </c>
      <c r="H591" s="18">
        <v>2.63</v>
      </c>
      <c r="I591" s="18">
        <v>3.83</v>
      </c>
      <c r="Q591"/>
    </row>
    <row r="592" spans="2:17" x14ac:dyDescent="0.25">
      <c r="B592" s="18">
        <v>2011</v>
      </c>
      <c r="C592" s="18" t="s">
        <v>8</v>
      </c>
      <c r="D592" s="18" t="s">
        <v>277</v>
      </c>
      <c r="E592" s="18" t="s">
        <v>587</v>
      </c>
      <c r="F592" s="18" t="s">
        <v>630</v>
      </c>
      <c r="G592" s="18">
        <v>948</v>
      </c>
      <c r="H592" s="18">
        <v>2.91</v>
      </c>
      <c r="I592" s="18">
        <v>3.22</v>
      </c>
      <c r="Q592"/>
    </row>
    <row r="593" spans="2:17" x14ac:dyDescent="0.25">
      <c r="B593" s="18">
        <v>2011</v>
      </c>
      <c r="C593" s="18" t="s">
        <v>8</v>
      </c>
      <c r="D593" s="18" t="s">
        <v>277</v>
      </c>
      <c r="E593" s="18" t="s">
        <v>587</v>
      </c>
      <c r="F593" s="18" t="s">
        <v>631</v>
      </c>
      <c r="G593" s="18">
        <v>876</v>
      </c>
      <c r="H593" s="18">
        <v>2.38</v>
      </c>
      <c r="I593" s="18">
        <v>3.83</v>
      </c>
      <c r="Q593"/>
    </row>
    <row r="594" spans="2:17" x14ac:dyDescent="0.25">
      <c r="B594" s="18">
        <v>2011</v>
      </c>
      <c r="C594" s="18" t="s">
        <v>8</v>
      </c>
      <c r="D594" s="18" t="s">
        <v>277</v>
      </c>
      <c r="E594" s="18" t="s">
        <v>587</v>
      </c>
      <c r="F594" s="18" t="s">
        <v>632</v>
      </c>
      <c r="G594" s="18">
        <v>660</v>
      </c>
      <c r="H594" s="18">
        <v>2.99</v>
      </c>
      <c r="I594" s="18">
        <v>3.98</v>
      </c>
      <c r="Q594"/>
    </row>
    <row r="595" spans="2:17" x14ac:dyDescent="0.25">
      <c r="B595" s="18">
        <v>2011</v>
      </c>
      <c r="C595" s="18" t="s">
        <v>8</v>
      </c>
      <c r="D595" s="18" t="s">
        <v>277</v>
      </c>
      <c r="E595" s="18" t="s">
        <v>587</v>
      </c>
      <c r="F595" s="18" t="s">
        <v>633</v>
      </c>
      <c r="G595" s="18">
        <v>684</v>
      </c>
      <c r="H595" s="18">
        <v>2.79</v>
      </c>
      <c r="I595" s="18">
        <v>3.22</v>
      </c>
      <c r="Q595"/>
    </row>
    <row r="596" spans="2:17" x14ac:dyDescent="0.25">
      <c r="B596" s="18">
        <v>2011</v>
      </c>
      <c r="C596" s="18" t="s">
        <v>8</v>
      </c>
      <c r="D596" s="18" t="s">
        <v>277</v>
      </c>
      <c r="E596" s="18" t="s">
        <v>587</v>
      </c>
      <c r="F596" s="18" t="s">
        <v>634</v>
      </c>
      <c r="G596" s="18">
        <v>600</v>
      </c>
      <c r="H596" s="18">
        <v>2.19</v>
      </c>
      <c r="I596" s="18">
        <v>3.53</v>
      </c>
      <c r="Q596"/>
    </row>
    <row r="597" spans="2:17" x14ac:dyDescent="0.25">
      <c r="B597" s="18">
        <v>2011</v>
      </c>
      <c r="C597" s="18" t="s">
        <v>8</v>
      </c>
      <c r="D597" s="18" t="s">
        <v>277</v>
      </c>
      <c r="E597" s="18" t="s">
        <v>587</v>
      </c>
      <c r="F597" s="18" t="s">
        <v>635</v>
      </c>
      <c r="G597" s="18">
        <v>1080</v>
      </c>
      <c r="H597" s="18">
        <v>2.5</v>
      </c>
      <c r="I597" s="18">
        <v>3.44</v>
      </c>
      <c r="Q597"/>
    </row>
    <row r="598" spans="2:17" x14ac:dyDescent="0.25">
      <c r="B598" s="18">
        <v>2011</v>
      </c>
      <c r="C598" s="18" t="s">
        <v>8</v>
      </c>
      <c r="D598" s="18" t="s">
        <v>277</v>
      </c>
      <c r="E598" s="18" t="s">
        <v>587</v>
      </c>
      <c r="F598" s="18" t="s">
        <v>636</v>
      </c>
      <c r="G598" s="18">
        <v>924</v>
      </c>
      <c r="H598" s="18">
        <v>2.92</v>
      </c>
      <c r="I598" s="18">
        <v>3.96</v>
      </c>
      <c r="Q598"/>
    </row>
    <row r="599" spans="2:17" x14ac:dyDescent="0.25">
      <c r="B599" s="18">
        <v>2011</v>
      </c>
      <c r="C599" s="18" t="s">
        <v>8</v>
      </c>
      <c r="D599" s="18" t="s">
        <v>277</v>
      </c>
      <c r="E599" s="18" t="s">
        <v>587</v>
      </c>
      <c r="F599" s="18" t="s">
        <v>637</v>
      </c>
      <c r="G599" s="18">
        <v>1200</v>
      </c>
      <c r="H599" s="18">
        <v>2.76</v>
      </c>
      <c r="I599" s="18">
        <v>3.89</v>
      </c>
      <c r="Q599"/>
    </row>
    <row r="600" spans="2:17" x14ac:dyDescent="0.25">
      <c r="B600" s="18">
        <v>2011</v>
      </c>
      <c r="C600" s="18" t="s">
        <v>8</v>
      </c>
      <c r="D600" s="18" t="s">
        <v>277</v>
      </c>
      <c r="E600" s="18" t="s">
        <v>587</v>
      </c>
      <c r="F600" s="18" t="s">
        <v>638</v>
      </c>
      <c r="G600" s="18">
        <v>888</v>
      </c>
      <c r="H600" s="18">
        <v>2.2200000000000002</v>
      </c>
      <c r="I600" s="18">
        <v>3.4</v>
      </c>
      <c r="Q600"/>
    </row>
    <row r="601" spans="2:17" x14ac:dyDescent="0.25">
      <c r="B601" s="18">
        <v>2011</v>
      </c>
      <c r="C601" s="18" t="s">
        <v>8</v>
      </c>
      <c r="D601" s="18" t="s">
        <v>277</v>
      </c>
      <c r="E601" s="18" t="s">
        <v>587</v>
      </c>
      <c r="F601" s="18" t="s">
        <v>639</v>
      </c>
      <c r="G601" s="18">
        <v>1164</v>
      </c>
      <c r="H601" s="18">
        <v>2.2599999999999998</v>
      </c>
      <c r="I601" s="18">
        <v>3.45</v>
      </c>
      <c r="Q601"/>
    </row>
    <row r="602" spans="2:17" x14ac:dyDescent="0.25">
      <c r="B602" s="18">
        <v>2011</v>
      </c>
      <c r="C602" s="18" t="s">
        <v>8</v>
      </c>
      <c r="D602" s="18" t="s">
        <v>277</v>
      </c>
      <c r="E602" s="18" t="s">
        <v>587</v>
      </c>
      <c r="F602" s="18" t="s">
        <v>640</v>
      </c>
      <c r="G602" s="18">
        <v>972</v>
      </c>
      <c r="H602" s="18">
        <v>2.23</v>
      </c>
      <c r="I602" s="18">
        <v>3.29</v>
      </c>
      <c r="Q602"/>
    </row>
    <row r="603" spans="2:17" x14ac:dyDescent="0.25">
      <c r="B603" s="18">
        <v>2011</v>
      </c>
      <c r="C603" s="18" t="s">
        <v>8</v>
      </c>
      <c r="D603" s="18" t="s">
        <v>277</v>
      </c>
      <c r="E603" s="18" t="s">
        <v>587</v>
      </c>
      <c r="F603" s="18" t="s">
        <v>641</v>
      </c>
      <c r="G603" s="18">
        <v>1176</v>
      </c>
      <c r="H603" s="18">
        <v>2.2400000000000002</v>
      </c>
      <c r="I603" s="18">
        <v>3.7</v>
      </c>
      <c r="Q603"/>
    </row>
    <row r="604" spans="2:17" x14ac:dyDescent="0.25">
      <c r="B604" s="18">
        <v>2011</v>
      </c>
      <c r="C604" s="18" t="s">
        <v>8</v>
      </c>
      <c r="D604" s="18" t="s">
        <v>277</v>
      </c>
      <c r="E604" s="18" t="s">
        <v>587</v>
      </c>
      <c r="F604" s="18" t="s">
        <v>642</v>
      </c>
      <c r="G604" s="18">
        <v>1140</v>
      </c>
      <c r="H604" s="18">
        <v>2.29</v>
      </c>
      <c r="I604" s="18">
        <v>3.41</v>
      </c>
      <c r="Q604"/>
    </row>
    <row r="605" spans="2:17" x14ac:dyDescent="0.25">
      <c r="B605" s="18">
        <v>2011</v>
      </c>
      <c r="C605" s="18" t="s">
        <v>8</v>
      </c>
      <c r="D605" s="18" t="s">
        <v>277</v>
      </c>
      <c r="E605" s="18" t="s">
        <v>587</v>
      </c>
      <c r="F605" s="18" t="s">
        <v>643</v>
      </c>
      <c r="G605" s="18">
        <v>660</v>
      </c>
      <c r="H605" s="18">
        <v>2.2000000000000002</v>
      </c>
      <c r="I605" s="18">
        <v>3.81</v>
      </c>
      <c r="Q605"/>
    </row>
    <row r="606" spans="2:17" x14ac:dyDescent="0.25">
      <c r="B606" s="18">
        <v>2011</v>
      </c>
      <c r="C606" s="18" t="s">
        <v>8</v>
      </c>
      <c r="D606" s="18" t="s">
        <v>277</v>
      </c>
      <c r="E606" s="18" t="s">
        <v>587</v>
      </c>
      <c r="F606" s="18" t="s">
        <v>644</v>
      </c>
      <c r="G606" s="18">
        <v>792</v>
      </c>
      <c r="H606" s="18">
        <v>2.37</v>
      </c>
      <c r="I606" s="18">
        <v>3.72</v>
      </c>
      <c r="Q606"/>
    </row>
    <row r="607" spans="2:17" x14ac:dyDescent="0.25">
      <c r="B607" s="18">
        <v>2011</v>
      </c>
      <c r="C607" s="18" t="s">
        <v>8</v>
      </c>
      <c r="D607" s="18" t="s">
        <v>277</v>
      </c>
      <c r="E607" s="18" t="s">
        <v>587</v>
      </c>
      <c r="F607" s="18" t="s">
        <v>645</v>
      </c>
      <c r="G607" s="18">
        <v>768</v>
      </c>
      <c r="H607" s="18">
        <v>2.1800000000000002</v>
      </c>
      <c r="I607" s="18">
        <v>3.94</v>
      </c>
      <c r="Q607"/>
    </row>
    <row r="608" spans="2:17" x14ac:dyDescent="0.25">
      <c r="B608" s="18">
        <v>2011</v>
      </c>
      <c r="C608" s="18" t="s">
        <v>8</v>
      </c>
      <c r="D608" s="18" t="s">
        <v>277</v>
      </c>
      <c r="E608" s="18" t="s">
        <v>587</v>
      </c>
      <c r="F608" s="18" t="s">
        <v>646</v>
      </c>
      <c r="G608" s="18">
        <v>744</v>
      </c>
      <c r="H608" s="18">
        <v>2.75</v>
      </c>
      <c r="I608" s="18">
        <v>3.63</v>
      </c>
      <c r="Q608"/>
    </row>
    <row r="609" spans="2:17" x14ac:dyDescent="0.25">
      <c r="B609" s="18">
        <v>2011</v>
      </c>
      <c r="C609" s="18" t="s">
        <v>8</v>
      </c>
      <c r="D609" s="18" t="s">
        <v>277</v>
      </c>
      <c r="E609" s="18" t="s">
        <v>647</v>
      </c>
      <c r="F609" s="18" t="s">
        <v>648</v>
      </c>
      <c r="G609" s="18">
        <v>648</v>
      </c>
      <c r="H609" s="18">
        <v>2.99</v>
      </c>
      <c r="I609" s="18">
        <v>3.33</v>
      </c>
      <c r="Q609"/>
    </row>
    <row r="610" spans="2:17" x14ac:dyDescent="0.25">
      <c r="B610" s="18">
        <v>2011</v>
      </c>
      <c r="C610" s="18" t="s">
        <v>8</v>
      </c>
      <c r="D610" s="18" t="s">
        <v>277</v>
      </c>
      <c r="E610" s="18" t="s">
        <v>647</v>
      </c>
      <c r="F610" s="18" t="s">
        <v>649</v>
      </c>
      <c r="G610" s="18">
        <v>780</v>
      </c>
      <c r="H610" s="18">
        <v>2.36</v>
      </c>
      <c r="I610" s="18">
        <v>3.77</v>
      </c>
      <c r="Q610"/>
    </row>
    <row r="611" spans="2:17" x14ac:dyDescent="0.25">
      <c r="B611" s="18">
        <v>2011</v>
      </c>
      <c r="C611" s="18" t="s">
        <v>8</v>
      </c>
      <c r="D611" s="18" t="s">
        <v>277</v>
      </c>
      <c r="E611" s="18" t="s">
        <v>647</v>
      </c>
      <c r="F611" s="18" t="s">
        <v>650</v>
      </c>
      <c r="G611" s="18">
        <v>1080</v>
      </c>
      <c r="H611" s="18">
        <v>2.83</v>
      </c>
      <c r="I611" s="18">
        <v>3.59</v>
      </c>
      <c r="Q611"/>
    </row>
    <row r="612" spans="2:17" x14ac:dyDescent="0.25">
      <c r="B612" s="18">
        <v>2011</v>
      </c>
      <c r="C612" s="18" t="s">
        <v>8</v>
      </c>
      <c r="D612" s="18" t="s">
        <v>277</v>
      </c>
      <c r="E612" s="18" t="s">
        <v>647</v>
      </c>
      <c r="F612" s="18" t="s">
        <v>651</v>
      </c>
      <c r="G612" s="18">
        <v>1056</v>
      </c>
      <c r="H612" s="18">
        <v>2.11</v>
      </c>
      <c r="I612" s="18">
        <v>3.61</v>
      </c>
      <c r="Q612"/>
    </row>
    <row r="613" spans="2:17" x14ac:dyDescent="0.25">
      <c r="B613" s="18">
        <v>2011</v>
      </c>
      <c r="C613" s="18" t="s">
        <v>8</v>
      </c>
      <c r="D613" s="18" t="s">
        <v>277</v>
      </c>
      <c r="E613" s="18" t="s">
        <v>647</v>
      </c>
      <c r="F613" s="18" t="s">
        <v>652</v>
      </c>
      <c r="G613" s="18">
        <v>624</v>
      </c>
      <c r="H613" s="18">
        <v>2.86</v>
      </c>
      <c r="I613" s="18">
        <v>3.36</v>
      </c>
      <c r="Q613"/>
    </row>
    <row r="614" spans="2:17" x14ac:dyDescent="0.25">
      <c r="B614" s="18">
        <v>2011</v>
      </c>
      <c r="C614" s="18" t="s">
        <v>8</v>
      </c>
      <c r="D614" s="18" t="s">
        <v>277</v>
      </c>
      <c r="E614" s="18" t="s">
        <v>647</v>
      </c>
      <c r="F614" s="18" t="s">
        <v>653</v>
      </c>
      <c r="G614" s="18">
        <v>1104</v>
      </c>
      <c r="H614" s="18">
        <v>2.44</v>
      </c>
      <c r="I614" s="18">
        <v>3.33</v>
      </c>
      <c r="Q614"/>
    </row>
    <row r="615" spans="2:17" x14ac:dyDescent="0.25">
      <c r="B615" s="18">
        <v>2011</v>
      </c>
      <c r="C615" s="18" t="s">
        <v>8</v>
      </c>
      <c r="D615" s="18" t="s">
        <v>277</v>
      </c>
      <c r="E615" s="18" t="s">
        <v>647</v>
      </c>
      <c r="F615" s="18" t="s">
        <v>654</v>
      </c>
      <c r="G615" s="18">
        <v>924</v>
      </c>
      <c r="H615" s="18">
        <v>2.11</v>
      </c>
      <c r="I615" s="18">
        <v>3.55</v>
      </c>
      <c r="Q615"/>
    </row>
    <row r="616" spans="2:17" x14ac:dyDescent="0.25">
      <c r="B616" s="18">
        <v>2011</v>
      </c>
      <c r="C616" s="18" t="s">
        <v>8</v>
      </c>
      <c r="D616" s="18" t="s">
        <v>277</v>
      </c>
      <c r="E616" s="18" t="s">
        <v>647</v>
      </c>
      <c r="F616" s="18" t="s">
        <v>655</v>
      </c>
      <c r="G616" s="18">
        <v>900</v>
      </c>
      <c r="H616" s="18">
        <v>2.5499999999999998</v>
      </c>
      <c r="I616" s="18">
        <v>3.9</v>
      </c>
      <c r="Q616"/>
    </row>
    <row r="617" spans="2:17" x14ac:dyDescent="0.25">
      <c r="B617" s="18">
        <v>2011</v>
      </c>
      <c r="C617" s="18" t="s">
        <v>8</v>
      </c>
      <c r="D617" s="18" t="s">
        <v>277</v>
      </c>
      <c r="E617" s="18" t="s">
        <v>647</v>
      </c>
      <c r="F617" s="18" t="s">
        <v>656</v>
      </c>
      <c r="G617" s="18">
        <v>1080</v>
      </c>
      <c r="H617" s="18">
        <v>2.37</v>
      </c>
      <c r="I617" s="18">
        <v>4</v>
      </c>
      <c r="Q617"/>
    </row>
    <row r="618" spans="2:17" x14ac:dyDescent="0.25">
      <c r="B618" s="18">
        <v>2011</v>
      </c>
      <c r="C618" s="18" t="s">
        <v>8</v>
      </c>
      <c r="D618" s="18" t="s">
        <v>277</v>
      </c>
      <c r="E618" s="18" t="s">
        <v>647</v>
      </c>
      <c r="F618" s="18" t="s">
        <v>657</v>
      </c>
      <c r="G618" s="18">
        <v>684</v>
      </c>
      <c r="H618" s="18">
        <v>2.85</v>
      </c>
      <c r="I618" s="18">
        <v>3.5</v>
      </c>
      <c r="Q618"/>
    </row>
    <row r="619" spans="2:17" x14ac:dyDescent="0.25">
      <c r="B619" s="18">
        <v>2011</v>
      </c>
      <c r="C619" s="18" t="s">
        <v>8</v>
      </c>
      <c r="D619" s="18" t="s">
        <v>277</v>
      </c>
      <c r="E619" s="18" t="s">
        <v>647</v>
      </c>
      <c r="F619" s="18" t="s">
        <v>658</v>
      </c>
      <c r="G619" s="18">
        <v>972</v>
      </c>
      <c r="H619" s="18">
        <v>2.46</v>
      </c>
      <c r="I619" s="18">
        <v>3.43</v>
      </c>
      <c r="Q619"/>
    </row>
    <row r="620" spans="2:17" x14ac:dyDescent="0.25">
      <c r="B620" s="18">
        <v>2011</v>
      </c>
      <c r="C620" s="18" t="s">
        <v>8</v>
      </c>
      <c r="D620" s="18" t="s">
        <v>277</v>
      </c>
      <c r="E620" s="18" t="s">
        <v>647</v>
      </c>
      <c r="F620" s="18" t="s">
        <v>659</v>
      </c>
      <c r="G620" s="18">
        <v>1044</v>
      </c>
      <c r="H620" s="18">
        <v>2.57</v>
      </c>
      <c r="I620" s="18">
        <v>3.47</v>
      </c>
      <c r="Q620"/>
    </row>
    <row r="621" spans="2:17" x14ac:dyDescent="0.25">
      <c r="B621" s="18">
        <v>2011</v>
      </c>
      <c r="C621" s="18" t="s">
        <v>8</v>
      </c>
      <c r="D621" s="18" t="s">
        <v>277</v>
      </c>
      <c r="E621" s="18" t="s">
        <v>647</v>
      </c>
      <c r="F621" s="18" t="s">
        <v>660</v>
      </c>
      <c r="G621" s="18">
        <v>720</v>
      </c>
      <c r="H621" s="18">
        <v>2.44</v>
      </c>
      <c r="I621" s="18">
        <v>3.96</v>
      </c>
      <c r="Q621"/>
    </row>
    <row r="622" spans="2:17" x14ac:dyDescent="0.25">
      <c r="B622" s="18">
        <v>2011</v>
      </c>
      <c r="C622" s="18" t="s">
        <v>8</v>
      </c>
      <c r="D622" s="18" t="s">
        <v>277</v>
      </c>
      <c r="E622" s="18" t="s">
        <v>647</v>
      </c>
      <c r="F622" s="18" t="s">
        <v>661</v>
      </c>
      <c r="G622" s="18">
        <v>1188</v>
      </c>
      <c r="H622" s="18">
        <v>2.17</v>
      </c>
      <c r="I622" s="18">
        <v>3.98</v>
      </c>
      <c r="Q622"/>
    </row>
    <row r="623" spans="2:17" x14ac:dyDescent="0.25">
      <c r="B623" s="18">
        <v>2011</v>
      </c>
      <c r="C623" s="18" t="s">
        <v>8</v>
      </c>
      <c r="D623" s="18" t="s">
        <v>277</v>
      </c>
      <c r="E623" s="18" t="s">
        <v>647</v>
      </c>
      <c r="F623" s="18" t="s">
        <v>662</v>
      </c>
      <c r="G623" s="18">
        <v>1092</v>
      </c>
      <c r="H623" s="18">
        <v>2.94</v>
      </c>
      <c r="I623" s="18">
        <v>3.21</v>
      </c>
      <c r="Q623"/>
    </row>
    <row r="624" spans="2:17" x14ac:dyDescent="0.25">
      <c r="B624" s="18">
        <v>2011</v>
      </c>
      <c r="C624" s="18" t="s">
        <v>8</v>
      </c>
      <c r="D624" s="18" t="s">
        <v>277</v>
      </c>
      <c r="E624" s="18" t="s">
        <v>647</v>
      </c>
      <c r="F624" s="18" t="s">
        <v>663</v>
      </c>
      <c r="G624" s="18">
        <v>936</v>
      </c>
      <c r="H624" s="18">
        <v>2.7</v>
      </c>
      <c r="I624" s="18">
        <v>3.85</v>
      </c>
      <c r="Q624"/>
    </row>
    <row r="625" spans="2:17" x14ac:dyDescent="0.25">
      <c r="B625" s="18">
        <v>2011</v>
      </c>
      <c r="C625" s="18" t="s">
        <v>8</v>
      </c>
      <c r="D625" s="18" t="s">
        <v>277</v>
      </c>
      <c r="E625" s="18" t="s">
        <v>647</v>
      </c>
      <c r="F625" s="18" t="s">
        <v>664</v>
      </c>
      <c r="G625" s="18">
        <v>1008</v>
      </c>
      <c r="H625" s="18">
        <v>2.1</v>
      </c>
      <c r="I625" s="18">
        <v>3.24</v>
      </c>
      <c r="Q625"/>
    </row>
    <row r="626" spans="2:17" x14ac:dyDescent="0.25">
      <c r="B626" s="18">
        <v>2011</v>
      </c>
      <c r="C626" s="18" t="s">
        <v>8</v>
      </c>
      <c r="D626" s="18" t="s">
        <v>277</v>
      </c>
      <c r="E626" s="18" t="s">
        <v>647</v>
      </c>
      <c r="F626" s="18" t="s">
        <v>665</v>
      </c>
      <c r="G626" s="18">
        <v>708</v>
      </c>
      <c r="H626" s="18">
        <v>2.5299999999999998</v>
      </c>
      <c r="I626" s="18">
        <v>3.91</v>
      </c>
      <c r="Q626"/>
    </row>
    <row r="627" spans="2:17" x14ac:dyDescent="0.25">
      <c r="B627" s="18">
        <v>2011</v>
      </c>
      <c r="C627" s="18" t="s">
        <v>8</v>
      </c>
      <c r="D627" s="18" t="s">
        <v>277</v>
      </c>
      <c r="E627" s="18" t="s">
        <v>647</v>
      </c>
      <c r="F627" s="18" t="s">
        <v>666</v>
      </c>
      <c r="G627" s="18">
        <v>744</v>
      </c>
      <c r="H627" s="18">
        <v>2.2000000000000002</v>
      </c>
      <c r="I627" s="18">
        <v>3.29</v>
      </c>
      <c r="Q627"/>
    </row>
    <row r="628" spans="2:17" x14ac:dyDescent="0.25">
      <c r="B628" s="18">
        <v>2011</v>
      </c>
      <c r="C628" s="18" t="s">
        <v>8</v>
      </c>
      <c r="D628" s="18" t="s">
        <v>277</v>
      </c>
      <c r="E628" s="18" t="s">
        <v>647</v>
      </c>
      <c r="F628" s="18" t="s">
        <v>667</v>
      </c>
      <c r="G628" s="18">
        <v>1068</v>
      </c>
      <c r="H628" s="18">
        <v>2.81</v>
      </c>
      <c r="I628" s="18">
        <v>3.24</v>
      </c>
      <c r="Q628"/>
    </row>
    <row r="629" spans="2:17" x14ac:dyDescent="0.25">
      <c r="B629" s="18">
        <v>2011</v>
      </c>
      <c r="C629" s="18" t="s">
        <v>8</v>
      </c>
      <c r="D629" s="18" t="s">
        <v>277</v>
      </c>
      <c r="E629" s="18" t="s">
        <v>647</v>
      </c>
      <c r="F629" s="18" t="s">
        <v>668</v>
      </c>
      <c r="G629" s="18">
        <v>768</v>
      </c>
      <c r="H629" s="18">
        <v>2.25</v>
      </c>
      <c r="I629" s="18">
        <v>3.37</v>
      </c>
      <c r="Q629"/>
    </row>
    <row r="630" spans="2:17" x14ac:dyDescent="0.25">
      <c r="B630" s="18">
        <v>2011</v>
      </c>
      <c r="C630" s="18" t="s">
        <v>8</v>
      </c>
      <c r="D630" s="18" t="s">
        <v>277</v>
      </c>
      <c r="E630" s="18" t="s">
        <v>647</v>
      </c>
      <c r="F630" s="18" t="s">
        <v>669</v>
      </c>
      <c r="G630" s="18">
        <v>684</v>
      </c>
      <c r="H630" s="18">
        <v>2.81</v>
      </c>
      <c r="I630" s="18">
        <v>3.68</v>
      </c>
      <c r="Q630"/>
    </row>
    <row r="631" spans="2:17" x14ac:dyDescent="0.25">
      <c r="B631" s="18">
        <v>2011</v>
      </c>
      <c r="C631" s="18" t="s">
        <v>8</v>
      </c>
      <c r="D631" s="18" t="s">
        <v>277</v>
      </c>
      <c r="E631" s="18" t="s">
        <v>647</v>
      </c>
      <c r="F631" s="18" t="s">
        <v>670</v>
      </c>
      <c r="G631" s="18">
        <v>900</v>
      </c>
      <c r="H631" s="18">
        <v>2.5</v>
      </c>
      <c r="I631" s="18">
        <v>3.28</v>
      </c>
      <c r="Q631"/>
    </row>
    <row r="632" spans="2:17" x14ac:dyDescent="0.25">
      <c r="B632" s="18">
        <v>2011</v>
      </c>
      <c r="C632" s="18" t="s">
        <v>8</v>
      </c>
      <c r="D632" s="18" t="s">
        <v>277</v>
      </c>
      <c r="E632" s="18" t="s">
        <v>647</v>
      </c>
      <c r="F632" s="18" t="s">
        <v>671</v>
      </c>
      <c r="G632" s="18">
        <v>672</v>
      </c>
      <c r="H632" s="18">
        <v>2.88</v>
      </c>
      <c r="I632" s="18">
        <v>3.8</v>
      </c>
      <c r="Q632"/>
    </row>
    <row r="633" spans="2:17" x14ac:dyDescent="0.25">
      <c r="B633" s="18">
        <v>2011</v>
      </c>
      <c r="C633" s="18" t="s">
        <v>8</v>
      </c>
      <c r="D633" s="18" t="s">
        <v>277</v>
      </c>
      <c r="E633" s="18" t="s">
        <v>647</v>
      </c>
      <c r="F633" s="18" t="s">
        <v>672</v>
      </c>
      <c r="G633" s="18">
        <v>720</v>
      </c>
      <c r="H633" s="18">
        <v>2.4900000000000002</v>
      </c>
      <c r="I633" s="18">
        <v>3.49</v>
      </c>
      <c r="Q633"/>
    </row>
    <row r="634" spans="2:17" x14ac:dyDescent="0.25">
      <c r="B634" s="18">
        <v>2011</v>
      </c>
      <c r="C634" s="18" t="s">
        <v>8</v>
      </c>
      <c r="D634" s="18" t="s">
        <v>277</v>
      </c>
      <c r="E634" s="18" t="s">
        <v>647</v>
      </c>
      <c r="F634" s="18" t="s">
        <v>673</v>
      </c>
      <c r="G634" s="18">
        <v>696</v>
      </c>
      <c r="H634" s="18">
        <v>2.94</v>
      </c>
      <c r="I634" s="18">
        <v>3.83</v>
      </c>
      <c r="Q634"/>
    </row>
    <row r="635" spans="2:17" x14ac:dyDescent="0.25">
      <c r="B635" s="18">
        <v>2011</v>
      </c>
      <c r="C635" s="18" t="s">
        <v>8</v>
      </c>
      <c r="D635" s="18" t="s">
        <v>277</v>
      </c>
      <c r="E635" s="18" t="s">
        <v>647</v>
      </c>
      <c r="F635" s="18" t="s">
        <v>674</v>
      </c>
      <c r="G635" s="18">
        <v>768</v>
      </c>
      <c r="H635" s="18">
        <v>2.4500000000000002</v>
      </c>
      <c r="I635" s="18">
        <v>3.25</v>
      </c>
      <c r="Q635"/>
    </row>
    <row r="636" spans="2:17" x14ac:dyDescent="0.25">
      <c r="B636" s="18">
        <v>2011</v>
      </c>
      <c r="C636" s="18" t="s">
        <v>8</v>
      </c>
      <c r="D636" s="18" t="s">
        <v>277</v>
      </c>
      <c r="E636" s="18" t="s">
        <v>647</v>
      </c>
      <c r="F636" s="18" t="s">
        <v>675</v>
      </c>
      <c r="G636" s="18">
        <v>792</v>
      </c>
      <c r="H636" s="18">
        <v>2.37</v>
      </c>
      <c r="I636" s="18">
        <v>3.39</v>
      </c>
      <c r="Q636"/>
    </row>
    <row r="637" spans="2:17" x14ac:dyDescent="0.25">
      <c r="B637" s="18">
        <v>2011</v>
      </c>
      <c r="C637" s="18" t="s">
        <v>8</v>
      </c>
      <c r="D637" s="18" t="s">
        <v>277</v>
      </c>
      <c r="E637" s="18" t="s">
        <v>647</v>
      </c>
      <c r="F637" s="18" t="s">
        <v>676</v>
      </c>
      <c r="G637" s="18">
        <v>768</v>
      </c>
      <c r="H637" s="18">
        <v>2.66</v>
      </c>
      <c r="I637" s="18">
        <v>3.74</v>
      </c>
      <c r="Q637"/>
    </row>
    <row r="638" spans="2:17" x14ac:dyDescent="0.25">
      <c r="B638" s="18">
        <v>2011</v>
      </c>
      <c r="C638" s="18" t="s">
        <v>8</v>
      </c>
      <c r="D638" s="18" t="s">
        <v>277</v>
      </c>
      <c r="E638" s="18" t="s">
        <v>647</v>
      </c>
      <c r="F638" s="18" t="s">
        <v>677</v>
      </c>
      <c r="G638" s="18">
        <v>804</v>
      </c>
      <c r="H638" s="18">
        <v>2.63</v>
      </c>
      <c r="I638" s="18">
        <v>3.91</v>
      </c>
      <c r="Q638"/>
    </row>
    <row r="639" spans="2:17" x14ac:dyDescent="0.25">
      <c r="B639" s="18">
        <v>2011</v>
      </c>
      <c r="C639" s="18" t="s">
        <v>8</v>
      </c>
      <c r="D639" s="18" t="s">
        <v>277</v>
      </c>
      <c r="E639" s="18" t="s">
        <v>647</v>
      </c>
      <c r="F639" s="18" t="s">
        <v>678</v>
      </c>
      <c r="G639" s="18">
        <v>1092</v>
      </c>
      <c r="H639" s="18">
        <v>2.04</v>
      </c>
      <c r="I639" s="18">
        <v>3.84</v>
      </c>
      <c r="Q639"/>
    </row>
    <row r="640" spans="2:17" x14ac:dyDescent="0.25">
      <c r="B640" s="18">
        <v>2011</v>
      </c>
      <c r="C640" s="18" t="s">
        <v>8</v>
      </c>
      <c r="D640" s="18" t="s">
        <v>277</v>
      </c>
      <c r="E640" s="18" t="s">
        <v>647</v>
      </c>
      <c r="F640" s="18" t="s">
        <v>679</v>
      </c>
      <c r="G640" s="18">
        <v>1044</v>
      </c>
      <c r="H640" s="18">
        <v>2.57</v>
      </c>
      <c r="I640" s="18">
        <v>3.42</v>
      </c>
      <c r="Q640"/>
    </row>
    <row r="641" spans="2:17" x14ac:dyDescent="0.25">
      <c r="B641" s="18">
        <v>2011</v>
      </c>
      <c r="C641" s="18" t="s">
        <v>8</v>
      </c>
      <c r="D641" s="18" t="s">
        <v>277</v>
      </c>
      <c r="E641" s="18" t="s">
        <v>647</v>
      </c>
      <c r="F641" s="18" t="s">
        <v>680</v>
      </c>
      <c r="G641" s="18">
        <v>864</v>
      </c>
      <c r="H641" s="18">
        <v>2.82</v>
      </c>
      <c r="I641" s="18">
        <v>3.68</v>
      </c>
      <c r="Q641"/>
    </row>
    <row r="642" spans="2:17" x14ac:dyDescent="0.25">
      <c r="B642" s="18">
        <v>2011</v>
      </c>
      <c r="C642" s="18" t="s">
        <v>8</v>
      </c>
      <c r="D642" s="18" t="s">
        <v>277</v>
      </c>
      <c r="E642" s="18" t="s">
        <v>647</v>
      </c>
      <c r="F642" s="18" t="s">
        <v>681</v>
      </c>
      <c r="G642" s="18">
        <v>612</v>
      </c>
      <c r="H642" s="18">
        <v>2.06</v>
      </c>
      <c r="I642" s="18">
        <v>3.36</v>
      </c>
      <c r="Q642"/>
    </row>
    <row r="643" spans="2:17" x14ac:dyDescent="0.25">
      <c r="B643" s="18">
        <v>2011</v>
      </c>
      <c r="C643" s="18" t="s">
        <v>8</v>
      </c>
      <c r="D643" s="18" t="s">
        <v>277</v>
      </c>
      <c r="E643" s="18" t="s">
        <v>647</v>
      </c>
      <c r="F643" s="18" t="s">
        <v>682</v>
      </c>
      <c r="G643" s="18">
        <v>780</v>
      </c>
      <c r="H643" s="18">
        <v>2.8</v>
      </c>
      <c r="I643" s="18">
        <v>3.36</v>
      </c>
      <c r="Q643"/>
    </row>
    <row r="644" spans="2:17" x14ac:dyDescent="0.25">
      <c r="B644" s="18">
        <v>2011</v>
      </c>
      <c r="C644" s="18" t="s">
        <v>8</v>
      </c>
      <c r="D644" s="18" t="s">
        <v>277</v>
      </c>
      <c r="E644" s="18" t="s">
        <v>647</v>
      </c>
      <c r="F644" s="18" t="s">
        <v>683</v>
      </c>
      <c r="G644" s="18">
        <v>732</v>
      </c>
      <c r="H644" s="18">
        <v>2.2000000000000002</v>
      </c>
      <c r="I644" s="18">
        <v>3.65</v>
      </c>
      <c r="Q644"/>
    </row>
    <row r="645" spans="2:17" x14ac:dyDescent="0.25">
      <c r="B645" s="18">
        <v>2011</v>
      </c>
      <c r="C645" s="18" t="s">
        <v>8</v>
      </c>
      <c r="D645" s="18" t="s">
        <v>277</v>
      </c>
      <c r="E645" s="18" t="s">
        <v>647</v>
      </c>
      <c r="F645" s="18" t="s">
        <v>684</v>
      </c>
      <c r="G645" s="18">
        <v>1032</v>
      </c>
      <c r="H645" s="18">
        <v>2.38</v>
      </c>
      <c r="I645" s="18">
        <v>3.52</v>
      </c>
      <c r="Q645"/>
    </row>
    <row r="646" spans="2:17" x14ac:dyDescent="0.25">
      <c r="B646" s="18">
        <v>2011</v>
      </c>
      <c r="C646" s="18" t="s">
        <v>8</v>
      </c>
      <c r="D646" s="18" t="s">
        <v>277</v>
      </c>
      <c r="E646" s="18" t="s">
        <v>647</v>
      </c>
      <c r="F646" s="18" t="s">
        <v>685</v>
      </c>
      <c r="G646" s="18">
        <v>888</v>
      </c>
      <c r="H646" s="18">
        <v>2.5299999999999998</v>
      </c>
      <c r="I646" s="18">
        <v>3.31</v>
      </c>
      <c r="Q646"/>
    </row>
    <row r="647" spans="2:17" x14ac:dyDescent="0.25">
      <c r="B647" s="18">
        <v>2011</v>
      </c>
      <c r="C647" s="18" t="s">
        <v>8</v>
      </c>
      <c r="D647" s="18" t="s">
        <v>277</v>
      </c>
      <c r="E647" s="18" t="s">
        <v>647</v>
      </c>
      <c r="F647" s="18" t="s">
        <v>686</v>
      </c>
      <c r="G647" s="18">
        <v>720</v>
      </c>
      <c r="H647" s="18">
        <v>2.39</v>
      </c>
      <c r="I647" s="18">
        <v>3.51</v>
      </c>
      <c r="Q647"/>
    </row>
    <row r="648" spans="2:17" x14ac:dyDescent="0.25">
      <c r="B648" s="18">
        <v>2011</v>
      </c>
      <c r="C648" s="18" t="s">
        <v>8</v>
      </c>
      <c r="D648" s="18" t="s">
        <v>277</v>
      </c>
      <c r="E648" s="18" t="s">
        <v>647</v>
      </c>
      <c r="F648" s="18" t="s">
        <v>687</v>
      </c>
      <c r="G648" s="18">
        <v>648</v>
      </c>
      <c r="H648" s="18">
        <v>2.33</v>
      </c>
      <c r="I648" s="18">
        <v>3.3</v>
      </c>
      <c r="Q648"/>
    </row>
    <row r="649" spans="2:17" x14ac:dyDescent="0.25">
      <c r="B649" s="18">
        <v>2011</v>
      </c>
      <c r="C649" s="18" t="s">
        <v>8</v>
      </c>
      <c r="D649" s="18" t="s">
        <v>277</v>
      </c>
      <c r="E649" s="18" t="s">
        <v>647</v>
      </c>
      <c r="F649" s="18" t="s">
        <v>688</v>
      </c>
      <c r="G649" s="18">
        <v>768</v>
      </c>
      <c r="H649" s="18">
        <v>2.75</v>
      </c>
      <c r="I649" s="18">
        <v>3.4</v>
      </c>
      <c r="Q649"/>
    </row>
    <row r="650" spans="2:17" x14ac:dyDescent="0.25">
      <c r="B650" s="18">
        <v>2011</v>
      </c>
      <c r="C650" s="18" t="s">
        <v>8</v>
      </c>
      <c r="D650" s="18" t="s">
        <v>277</v>
      </c>
      <c r="E650" s="18" t="s">
        <v>647</v>
      </c>
      <c r="F650" s="18" t="s">
        <v>689</v>
      </c>
      <c r="G650" s="18">
        <v>864</v>
      </c>
      <c r="H650" s="18">
        <v>2.65</v>
      </c>
      <c r="I650" s="18">
        <v>3.34</v>
      </c>
      <c r="Q650"/>
    </row>
    <row r="651" spans="2:17" x14ac:dyDescent="0.25">
      <c r="B651" s="18">
        <v>2011</v>
      </c>
      <c r="C651" s="18" t="s">
        <v>8</v>
      </c>
      <c r="D651" s="18" t="s">
        <v>277</v>
      </c>
      <c r="E651" s="18" t="s">
        <v>647</v>
      </c>
      <c r="F651" s="18" t="s">
        <v>690</v>
      </c>
      <c r="G651" s="18">
        <v>1104</v>
      </c>
      <c r="H651" s="18">
        <v>2.5099999999999998</v>
      </c>
      <c r="I651" s="18">
        <v>3.4</v>
      </c>
      <c r="Q651"/>
    </row>
    <row r="652" spans="2:17" x14ac:dyDescent="0.25">
      <c r="B652" s="18">
        <v>2011</v>
      </c>
      <c r="C652" s="18" t="s">
        <v>8</v>
      </c>
      <c r="D652" s="18" t="s">
        <v>277</v>
      </c>
      <c r="E652" s="18" t="s">
        <v>647</v>
      </c>
      <c r="F652" s="18" t="s">
        <v>691</v>
      </c>
      <c r="G652" s="18">
        <v>972</v>
      </c>
      <c r="H652" s="18">
        <v>2</v>
      </c>
      <c r="I652" s="18">
        <v>3.86</v>
      </c>
      <c r="Q652"/>
    </row>
    <row r="653" spans="2:17" x14ac:dyDescent="0.25">
      <c r="B653" s="18">
        <v>2011</v>
      </c>
      <c r="C653" s="18" t="s">
        <v>8</v>
      </c>
      <c r="D653" s="18" t="s">
        <v>277</v>
      </c>
      <c r="E653" s="18" t="s">
        <v>647</v>
      </c>
      <c r="F653" s="18" t="s">
        <v>692</v>
      </c>
      <c r="G653" s="18">
        <v>1032</v>
      </c>
      <c r="H653" s="18">
        <v>2.85</v>
      </c>
      <c r="I653" s="18">
        <v>3.92</v>
      </c>
      <c r="Q653"/>
    </row>
    <row r="654" spans="2:17" x14ac:dyDescent="0.25">
      <c r="B654" s="18">
        <v>2011</v>
      </c>
      <c r="C654" s="18" t="s">
        <v>8</v>
      </c>
      <c r="D654" s="18" t="s">
        <v>277</v>
      </c>
      <c r="E654" s="18" t="s">
        <v>647</v>
      </c>
      <c r="F654" s="18" t="s">
        <v>693</v>
      </c>
      <c r="G654" s="18">
        <v>1104</v>
      </c>
      <c r="H654" s="18">
        <v>2.06</v>
      </c>
      <c r="I654" s="18">
        <v>3.63</v>
      </c>
      <c r="Q654"/>
    </row>
    <row r="655" spans="2:17" x14ac:dyDescent="0.25">
      <c r="B655" s="18">
        <v>2011</v>
      </c>
      <c r="C655" s="18" t="s">
        <v>8</v>
      </c>
      <c r="D655" s="18" t="s">
        <v>277</v>
      </c>
      <c r="E655" s="18" t="s">
        <v>647</v>
      </c>
      <c r="F655" s="18" t="s">
        <v>694</v>
      </c>
      <c r="G655" s="18">
        <v>1080</v>
      </c>
      <c r="H655" s="18">
        <v>2.85</v>
      </c>
      <c r="I655" s="18">
        <v>3.55</v>
      </c>
      <c r="Q655"/>
    </row>
    <row r="656" spans="2:17" x14ac:dyDescent="0.25">
      <c r="B656" s="18">
        <v>2011</v>
      </c>
      <c r="C656" s="18" t="s">
        <v>8</v>
      </c>
      <c r="D656" s="18" t="s">
        <v>277</v>
      </c>
      <c r="E656" s="18" t="s">
        <v>647</v>
      </c>
      <c r="F656" s="18" t="s">
        <v>695</v>
      </c>
      <c r="G656" s="18">
        <v>1128</v>
      </c>
      <c r="H656" s="18">
        <v>2.86</v>
      </c>
      <c r="I656" s="18">
        <v>3.54</v>
      </c>
      <c r="Q656"/>
    </row>
    <row r="657" spans="2:17" x14ac:dyDescent="0.25">
      <c r="B657" s="18">
        <v>2011</v>
      </c>
      <c r="C657" s="18" t="s">
        <v>8</v>
      </c>
      <c r="D657" s="18" t="s">
        <v>277</v>
      </c>
      <c r="E657" s="18" t="s">
        <v>647</v>
      </c>
      <c r="F657" s="18" t="s">
        <v>696</v>
      </c>
      <c r="G657" s="18">
        <v>816</v>
      </c>
      <c r="H657" s="18">
        <v>2.61</v>
      </c>
      <c r="I657" s="18">
        <v>3.83</v>
      </c>
      <c r="Q657"/>
    </row>
    <row r="658" spans="2:17" x14ac:dyDescent="0.25">
      <c r="B658" s="18">
        <v>2011</v>
      </c>
      <c r="C658" s="18" t="s">
        <v>8</v>
      </c>
      <c r="D658" s="18" t="s">
        <v>277</v>
      </c>
      <c r="E658" s="18" t="s">
        <v>647</v>
      </c>
      <c r="F658" s="18" t="s">
        <v>697</v>
      </c>
      <c r="G658" s="18">
        <v>1164</v>
      </c>
      <c r="H658" s="18">
        <v>2.69</v>
      </c>
      <c r="I658" s="18">
        <v>3.41</v>
      </c>
      <c r="Q658"/>
    </row>
    <row r="659" spans="2:17" x14ac:dyDescent="0.25">
      <c r="B659" s="18">
        <v>2011</v>
      </c>
      <c r="C659" s="18" t="s">
        <v>8</v>
      </c>
      <c r="D659" s="18" t="s">
        <v>277</v>
      </c>
      <c r="E659" s="18" t="s">
        <v>647</v>
      </c>
      <c r="F659" s="18" t="s">
        <v>698</v>
      </c>
      <c r="G659" s="18">
        <v>960</v>
      </c>
      <c r="H659" s="18">
        <v>2.84</v>
      </c>
      <c r="I659" s="18">
        <v>3.77</v>
      </c>
      <c r="Q659"/>
    </row>
    <row r="660" spans="2:17" x14ac:dyDescent="0.25">
      <c r="B660" s="18">
        <v>2011</v>
      </c>
      <c r="C660" s="18" t="s">
        <v>8</v>
      </c>
      <c r="D660" s="18" t="s">
        <v>277</v>
      </c>
      <c r="E660" s="18" t="s">
        <v>647</v>
      </c>
      <c r="F660" s="18" t="s">
        <v>699</v>
      </c>
      <c r="G660" s="18">
        <v>1068</v>
      </c>
      <c r="H660" s="18">
        <v>2.08</v>
      </c>
      <c r="I660" s="18">
        <v>3.54</v>
      </c>
      <c r="Q660"/>
    </row>
    <row r="661" spans="2:17" x14ac:dyDescent="0.25">
      <c r="B661" s="18">
        <v>2011</v>
      </c>
      <c r="C661" s="18" t="s">
        <v>8</v>
      </c>
      <c r="D661" s="18" t="s">
        <v>277</v>
      </c>
      <c r="E661" s="18" t="s">
        <v>647</v>
      </c>
      <c r="F661" s="18" t="s">
        <v>700</v>
      </c>
      <c r="G661" s="18">
        <v>1032</v>
      </c>
      <c r="H661" s="18">
        <v>2.08</v>
      </c>
      <c r="I661" s="18">
        <v>3.39</v>
      </c>
      <c r="Q661"/>
    </row>
    <row r="662" spans="2:17" x14ac:dyDescent="0.25">
      <c r="B662" s="18">
        <v>2011</v>
      </c>
      <c r="C662" s="18" t="s">
        <v>8</v>
      </c>
      <c r="D662" s="18" t="s">
        <v>277</v>
      </c>
      <c r="E662" s="18" t="s">
        <v>647</v>
      </c>
      <c r="F662" s="18" t="s">
        <v>701</v>
      </c>
      <c r="G662" s="18">
        <v>600</v>
      </c>
      <c r="H662" s="18">
        <v>2.4900000000000002</v>
      </c>
      <c r="I662" s="18">
        <v>3.44</v>
      </c>
      <c r="Q662"/>
    </row>
    <row r="663" spans="2:17" x14ac:dyDescent="0.25">
      <c r="B663" s="18">
        <v>2011</v>
      </c>
      <c r="C663" s="18" t="s">
        <v>8</v>
      </c>
      <c r="D663" s="18" t="s">
        <v>277</v>
      </c>
      <c r="E663" s="18" t="s">
        <v>647</v>
      </c>
      <c r="F663" s="18" t="s">
        <v>702</v>
      </c>
      <c r="G663" s="18">
        <v>828</v>
      </c>
      <c r="H663" s="18">
        <v>2.97</v>
      </c>
      <c r="I663" s="18">
        <v>3.45</v>
      </c>
      <c r="Q663"/>
    </row>
    <row r="664" spans="2:17" x14ac:dyDescent="0.25">
      <c r="B664" s="18">
        <v>2011</v>
      </c>
      <c r="C664" s="18" t="s">
        <v>8</v>
      </c>
      <c r="D664" s="18" t="s">
        <v>277</v>
      </c>
      <c r="E664" s="18" t="s">
        <v>647</v>
      </c>
      <c r="F664" s="18" t="s">
        <v>703</v>
      </c>
      <c r="G664" s="18">
        <v>1068</v>
      </c>
      <c r="H664" s="18">
        <v>2.46</v>
      </c>
      <c r="I664" s="18">
        <v>3.34</v>
      </c>
      <c r="Q664"/>
    </row>
    <row r="665" spans="2:17" x14ac:dyDescent="0.25">
      <c r="B665" s="18">
        <v>2011</v>
      </c>
      <c r="C665" s="18" t="s">
        <v>8</v>
      </c>
      <c r="D665" s="18" t="s">
        <v>277</v>
      </c>
      <c r="E665" s="18" t="s">
        <v>647</v>
      </c>
      <c r="F665" s="18" t="s">
        <v>704</v>
      </c>
      <c r="G665" s="18">
        <v>984</v>
      </c>
      <c r="H665" s="18">
        <v>2.29</v>
      </c>
      <c r="I665" s="18">
        <v>3.37</v>
      </c>
      <c r="Q665"/>
    </row>
    <row r="666" spans="2:17" x14ac:dyDescent="0.25">
      <c r="B666" s="18">
        <v>2011</v>
      </c>
      <c r="C666" s="18" t="s">
        <v>8</v>
      </c>
      <c r="D666" s="18" t="s">
        <v>277</v>
      </c>
      <c r="E666" s="18" t="s">
        <v>647</v>
      </c>
      <c r="F666" s="18" t="s">
        <v>705</v>
      </c>
      <c r="G666" s="18">
        <v>1080</v>
      </c>
      <c r="H666" s="18">
        <v>2.54</v>
      </c>
      <c r="I666" s="18">
        <v>3.48</v>
      </c>
      <c r="Q666"/>
    </row>
    <row r="667" spans="2:17" x14ac:dyDescent="0.25">
      <c r="B667" s="18">
        <v>2011</v>
      </c>
      <c r="C667" s="18" t="s">
        <v>8</v>
      </c>
      <c r="D667" s="18" t="s">
        <v>277</v>
      </c>
      <c r="E667" s="18" t="s">
        <v>647</v>
      </c>
      <c r="F667" s="18" t="s">
        <v>706</v>
      </c>
      <c r="G667" s="18">
        <v>1176</v>
      </c>
      <c r="H667" s="18">
        <v>2.72</v>
      </c>
      <c r="I667" s="18">
        <v>3.88</v>
      </c>
      <c r="Q667"/>
    </row>
    <row r="668" spans="2:17" x14ac:dyDescent="0.25">
      <c r="B668" s="18">
        <v>2011</v>
      </c>
      <c r="C668" s="18" t="s">
        <v>8</v>
      </c>
      <c r="D668" s="18" t="s">
        <v>277</v>
      </c>
      <c r="E668" s="18" t="s">
        <v>647</v>
      </c>
      <c r="F668" s="18" t="s">
        <v>707</v>
      </c>
      <c r="G668" s="18">
        <v>1152</v>
      </c>
      <c r="H668" s="18">
        <v>2.42</v>
      </c>
      <c r="I668" s="18">
        <v>3.69</v>
      </c>
      <c r="Q668"/>
    </row>
    <row r="669" spans="2:17" x14ac:dyDescent="0.25">
      <c r="B669" s="18">
        <v>2011</v>
      </c>
      <c r="C669" s="18" t="s">
        <v>8</v>
      </c>
      <c r="D669" s="18" t="s">
        <v>277</v>
      </c>
      <c r="E669" s="18" t="s">
        <v>647</v>
      </c>
      <c r="F669" s="18" t="s">
        <v>708</v>
      </c>
      <c r="G669" s="18">
        <v>1176</v>
      </c>
      <c r="H669" s="18">
        <v>2.87</v>
      </c>
      <c r="I669" s="18">
        <v>3.5</v>
      </c>
      <c r="Q669"/>
    </row>
    <row r="670" spans="2:17" x14ac:dyDescent="0.25">
      <c r="B670" s="18">
        <v>2011</v>
      </c>
      <c r="C670" s="18" t="s">
        <v>8</v>
      </c>
      <c r="D670" s="18" t="s">
        <v>277</v>
      </c>
      <c r="E670" s="18" t="s">
        <v>647</v>
      </c>
      <c r="F670" s="18" t="s">
        <v>709</v>
      </c>
      <c r="G670" s="18">
        <v>648</v>
      </c>
      <c r="H670" s="18">
        <v>2.35</v>
      </c>
      <c r="I670" s="18">
        <v>3.2</v>
      </c>
      <c r="Q670"/>
    </row>
    <row r="671" spans="2:17" x14ac:dyDescent="0.25">
      <c r="B671" s="18">
        <v>2011</v>
      </c>
      <c r="C671" s="18" t="s">
        <v>8</v>
      </c>
      <c r="D671" s="18" t="s">
        <v>277</v>
      </c>
      <c r="E671" s="18" t="s">
        <v>647</v>
      </c>
      <c r="F671" s="18" t="s">
        <v>710</v>
      </c>
      <c r="G671" s="18">
        <v>984</v>
      </c>
      <c r="H671" s="18">
        <v>2.34</v>
      </c>
      <c r="I671" s="18">
        <v>3.48</v>
      </c>
      <c r="Q671"/>
    </row>
    <row r="672" spans="2:17" x14ac:dyDescent="0.25">
      <c r="B672" s="18">
        <v>2011</v>
      </c>
      <c r="C672" s="18" t="s">
        <v>8</v>
      </c>
      <c r="D672" s="18" t="s">
        <v>277</v>
      </c>
      <c r="E672" s="18" t="s">
        <v>647</v>
      </c>
      <c r="F672" s="18" t="s">
        <v>711</v>
      </c>
      <c r="G672" s="18">
        <v>600</v>
      </c>
      <c r="H672" s="18">
        <v>2.92</v>
      </c>
      <c r="I672" s="18">
        <v>3.9</v>
      </c>
      <c r="Q672"/>
    </row>
    <row r="673" spans="2:17" x14ac:dyDescent="0.25">
      <c r="B673" s="18">
        <v>2011</v>
      </c>
      <c r="C673" s="18" t="s">
        <v>8</v>
      </c>
      <c r="D673" s="18" t="s">
        <v>277</v>
      </c>
      <c r="E673" s="18" t="s">
        <v>647</v>
      </c>
      <c r="F673" s="18" t="s">
        <v>712</v>
      </c>
      <c r="G673" s="18">
        <v>672</v>
      </c>
      <c r="H673" s="18">
        <v>2.31</v>
      </c>
      <c r="I673" s="18">
        <v>3.48</v>
      </c>
      <c r="Q673"/>
    </row>
    <row r="674" spans="2:17" x14ac:dyDescent="0.25">
      <c r="B674" s="18">
        <v>2011</v>
      </c>
      <c r="C674" s="18" t="s">
        <v>8</v>
      </c>
      <c r="D674" s="18" t="s">
        <v>277</v>
      </c>
      <c r="E674" s="18" t="s">
        <v>647</v>
      </c>
      <c r="F674" s="18" t="s">
        <v>713</v>
      </c>
      <c r="G674" s="18">
        <v>936</v>
      </c>
      <c r="H674" s="18">
        <v>2.09</v>
      </c>
      <c r="I674" s="18">
        <v>3.77</v>
      </c>
      <c r="Q674"/>
    </row>
    <row r="675" spans="2:17" x14ac:dyDescent="0.25">
      <c r="B675" s="18">
        <v>2011</v>
      </c>
      <c r="C675" s="18" t="s">
        <v>8</v>
      </c>
      <c r="D675" s="18" t="s">
        <v>277</v>
      </c>
      <c r="E675" s="18" t="s">
        <v>647</v>
      </c>
      <c r="F675" s="18" t="s">
        <v>714</v>
      </c>
      <c r="G675" s="18">
        <v>1020</v>
      </c>
      <c r="H675" s="18">
        <v>2.76</v>
      </c>
      <c r="I675" s="18">
        <v>3.58</v>
      </c>
      <c r="Q675"/>
    </row>
    <row r="676" spans="2:17" x14ac:dyDescent="0.25">
      <c r="B676" s="18">
        <v>2011</v>
      </c>
      <c r="C676" s="18" t="s">
        <v>8</v>
      </c>
      <c r="D676" s="18" t="s">
        <v>277</v>
      </c>
      <c r="E676" s="18" t="s">
        <v>647</v>
      </c>
      <c r="F676" s="18" t="s">
        <v>715</v>
      </c>
      <c r="G676" s="18">
        <v>924</v>
      </c>
      <c r="H676" s="18">
        <v>2.5499999999999998</v>
      </c>
      <c r="I676" s="18">
        <v>3.57</v>
      </c>
      <c r="Q676"/>
    </row>
    <row r="677" spans="2:17" x14ac:dyDescent="0.25">
      <c r="B677" s="18">
        <v>2011</v>
      </c>
      <c r="C677" s="18" t="s">
        <v>8</v>
      </c>
      <c r="D677" s="18" t="s">
        <v>277</v>
      </c>
      <c r="E677" s="18" t="s">
        <v>647</v>
      </c>
      <c r="F677" s="18" t="s">
        <v>716</v>
      </c>
      <c r="G677" s="18">
        <v>1104</v>
      </c>
      <c r="H677" s="18">
        <v>2.56</v>
      </c>
      <c r="I677" s="18">
        <v>3.75</v>
      </c>
      <c r="Q677"/>
    </row>
    <row r="678" spans="2:17" x14ac:dyDescent="0.25">
      <c r="B678" s="18">
        <v>2011</v>
      </c>
      <c r="C678" s="18" t="s">
        <v>8</v>
      </c>
      <c r="D678" s="18" t="s">
        <v>277</v>
      </c>
      <c r="E678" s="18" t="s">
        <v>647</v>
      </c>
      <c r="F678" s="18" t="s">
        <v>717</v>
      </c>
      <c r="G678" s="18">
        <v>636</v>
      </c>
      <c r="H678" s="18">
        <v>2.14</v>
      </c>
      <c r="I678" s="18">
        <v>3.77</v>
      </c>
      <c r="Q678"/>
    </row>
    <row r="679" spans="2:17" x14ac:dyDescent="0.25">
      <c r="B679" s="18">
        <v>2011</v>
      </c>
      <c r="C679" s="18" t="s">
        <v>8</v>
      </c>
      <c r="D679" s="18" t="s">
        <v>277</v>
      </c>
      <c r="E679" s="18" t="s">
        <v>647</v>
      </c>
      <c r="F679" s="18" t="s">
        <v>718</v>
      </c>
      <c r="G679" s="18">
        <v>1104</v>
      </c>
      <c r="H679" s="18">
        <v>2.85</v>
      </c>
      <c r="I679" s="18">
        <v>3.23</v>
      </c>
      <c r="Q679"/>
    </row>
    <row r="680" spans="2:17" x14ac:dyDescent="0.25">
      <c r="B680" s="18">
        <v>2011</v>
      </c>
      <c r="C680" s="18" t="s">
        <v>8</v>
      </c>
      <c r="D680" s="18" t="s">
        <v>277</v>
      </c>
      <c r="E680" s="18" t="s">
        <v>647</v>
      </c>
      <c r="F680" s="18" t="s">
        <v>719</v>
      </c>
      <c r="G680" s="18">
        <v>684</v>
      </c>
      <c r="H680" s="18">
        <v>2.37</v>
      </c>
      <c r="I680" s="18">
        <v>3.95</v>
      </c>
      <c r="Q680"/>
    </row>
    <row r="681" spans="2:17" x14ac:dyDescent="0.25">
      <c r="B681" s="18">
        <v>2011</v>
      </c>
      <c r="C681" s="18" t="s">
        <v>8</v>
      </c>
      <c r="D681" s="18" t="s">
        <v>277</v>
      </c>
      <c r="E681" s="18" t="s">
        <v>647</v>
      </c>
      <c r="F681" s="18" t="s">
        <v>720</v>
      </c>
      <c r="G681" s="18">
        <v>948</v>
      </c>
      <c r="H681" s="18">
        <v>2.6</v>
      </c>
      <c r="I681" s="18">
        <v>3.34</v>
      </c>
      <c r="Q681"/>
    </row>
    <row r="682" spans="2:17" x14ac:dyDescent="0.25">
      <c r="B682" s="18">
        <v>2011</v>
      </c>
      <c r="C682" s="18" t="s">
        <v>8</v>
      </c>
      <c r="D682" s="18" t="s">
        <v>277</v>
      </c>
      <c r="E682" s="18" t="s">
        <v>647</v>
      </c>
      <c r="F682" s="18" t="s">
        <v>721</v>
      </c>
      <c r="G682" s="18">
        <v>1200</v>
      </c>
      <c r="H682" s="18">
        <v>2.56</v>
      </c>
      <c r="I682" s="18">
        <v>3.86</v>
      </c>
      <c r="Q682"/>
    </row>
    <row r="683" spans="2:17" x14ac:dyDescent="0.25">
      <c r="B683" s="18">
        <v>2011</v>
      </c>
      <c r="C683" s="18" t="s">
        <v>8</v>
      </c>
      <c r="D683" s="18" t="s">
        <v>277</v>
      </c>
      <c r="E683" s="18" t="s">
        <v>647</v>
      </c>
      <c r="F683" s="18" t="s">
        <v>722</v>
      </c>
      <c r="G683" s="18">
        <v>972</v>
      </c>
      <c r="H683" s="18">
        <v>2.57</v>
      </c>
      <c r="I683" s="18">
        <v>3.46</v>
      </c>
      <c r="Q683"/>
    </row>
    <row r="684" spans="2:17" x14ac:dyDescent="0.25">
      <c r="B684" s="18">
        <v>2011</v>
      </c>
      <c r="C684" s="18" t="s">
        <v>8</v>
      </c>
      <c r="D684" s="18" t="s">
        <v>277</v>
      </c>
      <c r="E684" s="18" t="s">
        <v>647</v>
      </c>
      <c r="F684" s="18" t="s">
        <v>723</v>
      </c>
      <c r="G684" s="18">
        <v>852</v>
      </c>
      <c r="H684" s="18">
        <v>2.3199999999999998</v>
      </c>
      <c r="I684" s="18">
        <v>3.42</v>
      </c>
      <c r="Q684"/>
    </row>
    <row r="685" spans="2:17" x14ac:dyDescent="0.25">
      <c r="B685" s="18">
        <v>2011</v>
      </c>
      <c r="C685" s="18" t="s">
        <v>8</v>
      </c>
      <c r="D685" s="18" t="s">
        <v>277</v>
      </c>
      <c r="E685" s="18" t="s">
        <v>647</v>
      </c>
      <c r="F685" s="18" t="s">
        <v>724</v>
      </c>
      <c r="G685" s="18">
        <v>1128</v>
      </c>
      <c r="H685" s="18">
        <v>2.11</v>
      </c>
      <c r="I685" s="18">
        <v>3.86</v>
      </c>
      <c r="Q685"/>
    </row>
    <row r="686" spans="2:17" x14ac:dyDescent="0.25">
      <c r="B686" s="18">
        <v>2011</v>
      </c>
      <c r="C686" s="18" t="s">
        <v>8</v>
      </c>
      <c r="D686" s="18" t="s">
        <v>277</v>
      </c>
      <c r="E686" s="18" t="s">
        <v>647</v>
      </c>
      <c r="F686" s="18" t="s">
        <v>725</v>
      </c>
      <c r="G686" s="18">
        <v>732</v>
      </c>
      <c r="H686" s="18">
        <v>2.6</v>
      </c>
      <c r="I686" s="18">
        <v>3.91</v>
      </c>
      <c r="Q686"/>
    </row>
    <row r="687" spans="2:17" x14ac:dyDescent="0.25">
      <c r="B687" s="18">
        <v>2011</v>
      </c>
      <c r="C687" s="18" t="s">
        <v>8</v>
      </c>
      <c r="D687" s="18" t="s">
        <v>277</v>
      </c>
      <c r="E687" s="18" t="s">
        <v>647</v>
      </c>
      <c r="F687" s="18" t="s">
        <v>726</v>
      </c>
      <c r="G687" s="18">
        <v>876</v>
      </c>
      <c r="H687" s="18">
        <v>2.46</v>
      </c>
      <c r="I687" s="18">
        <v>3.94</v>
      </c>
      <c r="Q687"/>
    </row>
    <row r="688" spans="2:17" x14ac:dyDescent="0.25">
      <c r="B688" s="18">
        <v>2011</v>
      </c>
      <c r="C688" s="18" t="s">
        <v>8</v>
      </c>
      <c r="D688" s="18" t="s">
        <v>277</v>
      </c>
      <c r="E688" s="18" t="s">
        <v>647</v>
      </c>
      <c r="F688" s="18" t="s">
        <v>727</v>
      </c>
      <c r="G688" s="18">
        <v>744</v>
      </c>
      <c r="H688" s="18">
        <v>2.8</v>
      </c>
      <c r="I688" s="18">
        <v>3.81</v>
      </c>
      <c r="Q688"/>
    </row>
    <row r="689" spans="2:17" x14ac:dyDescent="0.25">
      <c r="B689" s="18">
        <v>2011</v>
      </c>
      <c r="C689" s="18" t="s">
        <v>8</v>
      </c>
      <c r="D689" s="18" t="s">
        <v>277</v>
      </c>
      <c r="E689" s="18" t="s">
        <v>647</v>
      </c>
      <c r="F689" s="18" t="s">
        <v>728</v>
      </c>
      <c r="G689" s="18">
        <v>1092</v>
      </c>
      <c r="H689" s="18">
        <v>2.82</v>
      </c>
      <c r="I689" s="18">
        <v>3.21</v>
      </c>
      <c r="Q689"/>
    </row>
    <row r="690" spans="2:17" x14ac:dyDescent="0.25">
      <c r="B690" s="18">
        <v>2011</v>
      </c>
      <c r="C690" s="18" t="s">
        <v>8</v>
      </c>
      <c r="D690" s="18" t="s">
        <v>277</v>
      </c>
      <c r="E690" s="18" t="s">
        <v>647</v>
      </c>
      <c r="F690" s="18" t="s">
        <v>729</v>
      </c>
      <c r="G690" s="18">
        <v>1164</v>
      </c>
      <c r="H690" s="18">
        <v>2.4300000000000002</v>
      </c>
      <c r="I690" s="18">
        <v>3.52</v>
      </c>
      <c r="Q690"/>
    </row>
    <row r="691" spans="2:17" x14ac:dyDescent="0.25">
      <c r="B691" s="18">
        <v>2011</v>
      </c>
      <c r="C691" s="18" t="s">
        <v>8</v>
      </c>
      <c r="D691" s="18" t="s">
        <v>277</v>
      </c>
      <c r="E691" s="18" t="s">
        <v>647</v>
      </c>
      <c r="F691" s="18" t="s">
        <v>730</v>
      </c>
      <c r="G691" s="18">
        <v>1200</v>
      </c>
      <c r="H691" s="18">
        <v>2.86</v>
      </c>
      <c r="I691" s="18">
        <v>4</v>
      </c>
      <c r="Q691"/>
    </row>
    <row r="692" spans="2:17" x14ac:dyDescent="0.25">
      <c r="B692" s="18">
        <v>2011</v>
      </c>
      <c r="C692" s="18" t="s">
        <v>8</v>
      </c>
      <c r="D692" s="18" t="s">
        <v>277</v>
      </c>
      <c r="E692" s="18" t="s">
        <v>647</v>
      </c>
      <c r="F692" s="18" t="s">
        <v>731</v>
      </c>
      <c r="G692" s="18">
        <v>1044</v>
      </c>
      <c r="H692" s="18">
        <v>2.17</v>
      </c>
      <c r="I692" s="18">
        <v>3.72</v>
      </c>
      <c r="Q692"/>
    </row>
    <row r="693" spans="2:17" x14ac:dyDescent="0.25">
      <c r="B693" s="18">
        <v>2011</v>
      </c>
      <c r="C693" s="18" t="s">
        <v>8</v>
      </c>
      <c r="D693" s="18" t="s">
        <v>277</v>
      </c>
      <c r="E693" s="18" t="s">
        <v>647</v>
      </c>
      <c r="F693" s="18" t="s">
        <v>732</v>
      </c>
      <c r="G693" s="18">
        <v>1188</v>
      </c>
      <c r="H693" s="18">
        <v>2.99</v>
      </c>
      <c r="I693" s="18">
        <v>3.34</v>
      </c>
      <c r="Q693"/>
    </row>
    <row r="694" spans="2:17" x14ac:dyDescent="0.25">
      <c r="B694" s="18">
        <v>2011</v>
      </c>
      <c r="C694" s="18" t="s">
        <v>8</v>
      </c>
      <c r="D694" s="18" t="s">
        <v>277</v>
      </c>
      <c r="E694" s="18" t="s">
        <v>647</v>
      </c>
      <c r="F694" s="18" t="s">
        <v>733</v>
      </c>
      <c r="G694" s="18">
        <v>1164</v>
      </c>
      <c r="H694" s="18">
        <v>2.98</v>
      </c>
      <c r="I694" s="18">
        <v>3.89</v>
      </c>
      <c r="Q694"/>
    </row>
    <row r="695" spans="2:17" x14ac:dyDescent="0.25">
      <c r="B695" s="18">
        <v>2011</v>
      </c>
      <c r="C695" s="18" t="s">
        <v>8</v>
      </c>
      <c r="D695" s="18" t="s">
        <v>277</v>
      </c>
      <c r="E695" s="18" t="s">
        <v>647</v>
      </c>
      <c r="F695" s="18" t="s">
        <v>734</v>
      </c>
      <c r="G695" s="18">
        <v>1188</v>
      </c>
      <c r="H695" s="18">
        <v>2</v>
      </c>
      <c r="I695" s="18">
        <v>3.69</v>
      </c>
      <c r="Q695"/>
    </row>
    <row r="696" spans="2:17" x14ac:dyDescent="0.25">
      <c r="B696" s="18">
        <v>2011</v>
      </c>
      <c r="C696" s="18" t="s">
        <v>8</v>
      </c>
      <c r="D696" s="18" t="s">
        <v>277</v>
      </c>
      <c r="E696" s="18" t="s">
        <v>647</v>
      </c>
      <c r="F696" s="18" t="s">
        <v>735</v>
      </c>
      <c r="G696" s="18">
        <v>840</v>
      </c>
      <c r="H696" s="18">
        <v>2.77</v>
      </c>
      <c r="I696" s="18">
        <v>3.99</v>
      </c>
      <c r="Q696"/>
    </row>
    <row r="697" spans="2:17" x14ac:dyDescent="0.25">
      <c r="B697" s="18">
        <v>2011</v>
      </c>
      <c r="C697" s="18" t="s">
        <v>8</v>
      </c>
      <c r="D697" s="18" t="s">
        <v>277</v>
      </c>
      <c r="E697" s="18" t="s">
        <v>647</v>
      </c>
      <c r="F697" s="18" t="s">
        <v>736</v>
      </c>
      <c r="G697" s="18">
        <v>732</v>
      </c>
      <c r="H697" s="18">
        <v>2.96</v>
      </c>
      <c r="I697" s="18">
        <v>3.46</v>
      </c>
      <c r="Q697"/>
    </row>
    <row r="698" spans="2:17" x14ac:dyDescent="0.25">
      <c r="B698" s="18">
        <v>2011</v>
      </c>
      <c r="C698" s="18" t="s">
        <v>8</v>
      </c>
      <c r="D698" s="18" t="s">
        <v>277</v>
      </c>
      <c r="E698" s="18" t="s">
        <v>647</v>
      </c>
      <c r="F698" s="18" t="s">
        <v>737</v>
      </c>
      <c r="G698" s="18">
        <v>840</v>
      </c>
      <c r="H698" s="18">
        <v>2.34</v>
      </c>
      <c r="I698" s="18">
        <v>3.25</v>
      </c>
      <c r="Q698"/>
    </row>
    <row r="699" spans="2:17" x14ac:dyDescent="0.25">
      <c r="B699" s="18">
        <v>2011</v>
      </c>
      <c r="C699" s="18" t="s">
        <v>8</v>
      </c>
      <c r="D699" s="18" t="s">
        <v>277</v>
      </c>
      <c r="E699" s="18" t="s">
        <v>647</v>
      </c>
      <c r="F699" s="18" t="s">
        <v>738</v>
      </c>
      <c r="G699" s="18">
        <v>1152</v>
      </c>
      <c r="H699" s="18">
        <v>2.4500000000000002</v>
      </c>
      <c r="I699" s="18">
        <v>3.96</v>
      </c>
      <c r="Q699"/>
    </row>
    <row r="700" spans="2:17" x14ac:dyDescent="0.25">
      <c r="B700" s="18">
        <v>2011</v>
      </c>
      <c r="C700" s="18" t="s">
        <v>8</v>
      </c>
      <c r="D700" s="18" t="s">
        <v>277</v>
      </c>
      <c r="E700" s="18" t="s">
        <v>647</v>
      </c>
      <c r="F700" s="18" t="s">
        <v>739</v>
      </c>
      <c r="G700" s="18">
        <v>984</v>
      </c>
      <c r="H700" s="18">
        <v>2.66</v>
      </c>
      <c r="I700" s="18">
        <v>3.28</v>
      </c>
      <c r="Q700"/>
    </row>
    <row r="701" spans="2:17" x14ac:dyDescent="0.25">
      <c r="B701" s="18">
        <v>2011</v>
      </c>
      <c r="C701" s="18" t="s">
        <v>8</v>
      </c>
      <c r="D701" s="18" t="s">
        <v>277</v>
      </c>
      <c r="E701" s="18" t="s">
        <v>647</v>
      </c>
      <c r="F701" s="18" t="s">
        <v>740</v>
      </c>
      <c r="G701" s="18">
        <v>864</v>
      </c>
      <c r="H701" s="18">
        <v>2.2799999999999998</v>
      </c>
      <c r="I701" s="18">
        <v>3.85</v>
      </c>
      <c r="Q701"/>
    </row>
    <row r="702" spans="2:17" x14ac:dyDescent="0.25">
      <c r="B702" s="18">
        <v>2011</v>
      </c>
      <c r="C702" s="18" t="s">
        <v>8</v>
      </c>
      <c r="D702" s="18" t="s">
        <v>277</v>
      </c>
      <c r="E702" s="18" t="s">
        <v>647</v>
      </c>
      <c r="F702" s="18" t="s">
        <v>741</v>
      </c>
      <c r="G702" s="18">
        <v>852</v>
      </c>
      <c r="H702" s="18">
        <v>2.0299999999999998</v>
      </c>
      <c r="I702" s="18">
        <v>3.86</v>
      </c>
      <c r="Q702"/>
    </row>
    <row r="703" spans="2:17" x14ac:dyDescent="0.25">
      <c r="B703" s="18">
        <v>2011</v>
      </c>
      <c r="C703" s="18" t="s">
        <v>8</v>
      </c>
      <c r="D703" s="18" t="s">
        <v>277</v>
      </c>
      <c r="E703" s="18" t="s">
        <v>647</v>
      </c>
      <c r="F703" s="18" t="s">
        <v>742</v>
      </c>
      <c r="G703" s="18">
        <v>1116</v>
      </c>
      <c r="H703" s="18">
        <v>2.2799999999999998</v>
      </c>
      <c r="I703" s="18">
        <v>3.76</v>
      </c>
      <c r="Q703"/>
    </row>
    <row r="704" spans="2:17" x14ac:dyDescent="0.25">
      <c r="B704" s="18">
        <v>2011</v>
      </c>
      <c r="C704" s="18" t="s">
        <v>8</v>
      </c>
      <c r="D704" s="18" t="s">
        <v>277</v>
      </c>
      <c r="E704" s="18" t="s">
        <v>647</v>
      </c>
      <c r="F704" s="18" t="s">
        <v>743</v>
      </c>
      <c r="G704" s="18">
        <v>1080</v>
      </c>
      <c r="H704" s="18">
        <v>2.02</v>
      </c>
      <c r="I704" s="18">
        <v>3.59</v>
      </c>
      <c r="Q704"/>
    </row>
    <row r="705" spans="2:17" x14ac:dyDescent="0.25">
      <c r="B705" s="18">
        <v>2011</v>
      </c>
      <c r="C705" s="18" t="s">
        <v>8</v>
      </c>
      <c r="D705" s="18" t="s">
        <v>277</v>
      </c>
      <c r="E705" s="18" t="s">
        <v>647</v>
      </c>
      <c r="F705" s="18" t="s">
        <v>744</v>
      </c>
      <c r="G705" s="18">
        <v>804</v>
      </c>
      <c r="H705" s="18">
        <v>2.34</v>
      </c>
      <c r="I705" s="18">
        <v>3.88</v>
      </c>
      <c r="Q705"/>
    </row>
    <row r="706" spans="2:17" x14ac:dyDescent="0.25">
      <c r="B706" s="18">
        <v>2011</v>
      </c>
      <c r="C706" s="18" t="s">
        <v>8</v>
      </c>
      <c r="D706" s="18" t="s">
        <v>277</v>
      </c>
      <c r="E706" s="18" t="s">
        <v>647</v>
      </c>
      <c r="F706" s="18" t="s">
        <v>745</v>
      </c>
      <c r="G706" s="18">
        <v>660</v>
      </c>
      <c r="H706" s="18">
        <v>2.59</v>
      </c>
      <c r="I706" s="18">
        <v>3.97</v>
      </c>
      <c r="Q706"/>
    </row>
    <row r="707" spans="2:17" x14ac:dyDescent="0.25">
      <c r="B707" s="18">
        <v>2011</v>
      </c>
      <c r="C707" s="18" t="s">
        <v>8</v>
      </c>
      <c r="D707" s="18" t="s">
        <v>277</v>
      </c>
      <c r="E707" s="18" t="s">
        <v>647</v>
      </c>
      <c r="F707" s="18" t="s">
        <v>746</v>
      </c>
      <c r="G707" s="18">
        <v>1128</v>
      </c>
      <c r="H707" s="18">
        <v>2.83</v>
      </c>
      <c r="I707" s="18">
        <v>3.38</v>
      </c>
      <c r="Q707"/>
    </row>
    <row r="708" spans="2:17" x14ac:dyDescent="0.25">
      <c r="B708" s="18">
        <v>2011</v>
      </c>
      <c r="C708" s="18" t="s">
        <v>8</v>
      </c>
      <c r="D708" s="18" t="s">
        <v>277</v>
      </c>
      <c r="E708" s="18" t="s">
        <v>647</v>
      </c>
      <c r="F708" s="18" t="s">
        <v>747</v>
      </c>
      <c r="G708" s="18">
        <v>708</v>
      </c>
      <c r="H708" s="18">
        <v>2.66</v>
      </c>
      <c r="I708" s="18">
        <v>3.41</v>
      </c>
      <c r="Q708"/>
    </row>
    <row r="709" spans="2:17" x14ac:dyDescent="0.25">
      <c r="B709" s="18">
        <v>2011</v>
      </c>
      <c r="C709" s="18" t="s">
        <v>8</v>
      </c>
      <c r="D709" s="18" t="s">
        <v>277</v>
      </c>
      <c r="E709" s="18" t="s">
        <v>647</v>
      </c>
      <c r="F709" s="18" t="s">
        <v>748</v>
      </c>
      <c r="G709" s="18">
        <v>696</v>
      </c>
      <c r="H709" s="18">
        <v>2.16</v>
      </c>
      <c r="I709" s="18">
        <v>3.78</v>
      </c>
      <c r="Q709"/>
    </row>
    <row r="710" spans="2:17" x14ac:dyDescent="0.25">
      <c r="B710" s="18">
        <v>2011</v>
      </c>
      <c r="C710" s="18" t="s">
        <v>8</v>
      </c>
      <c r="D710" s="18" t="s">
        <v>277</v>
      </c>
      <c r="E710" s="18" t="s">
        <v>647</v>
      </c>
      <c r="F710" s="18" t="s">
        <v>749</v>
      </c>
      <c r="G710" s="18">
        <v>672</v>
      </c>
      <c r="H710" s="18">
        <v>2.91</v>
      </c>
      <c r="I710" s="18">
        <v>3.27</v>
      </c>
      <c r="Q710"/>
    </row>
    <row r="711" spans="2:17" x14ac:dyDescent="0.25">
      <c r="B711" s="18">
        <v>2011</v>
      </c>
      <c r="C711" s="18" t="s">
        <v>8</v>
      </c>
      <c r="D711" s="18" t="s">
        <v>277</v>
      </c>
      <c r="E711" s="18" t="s">
        <v>647</v>
      </c>
      <c r="F711" s="18" t="s">
        <v>750</v>
      </c>
      <c r="G711" s="18">
        <v>636</v>
      </c>
      <c r="H711" s="18">
        <v>2.27</v>
      </c>
      <c r="I711" s="18">
        <v>3.68</v>
      </c>
      <c r="Q711"/>
    </row>
    <row r="712" spans="2:17" x14ac:dyDescent="0.25">
      <c r="B712" s="18">
        <v>2011</v>
      </c>
      <c r="C712" s="18" t="s">
        <v>8</v>
      </c>
      <c r="D712" s="18" t="s">
        <v>277</v>
      </c>
      <c r="E712" s="18" t="s">
        <v>647</v>
      </c>
      <c r="F712" s="18" t="s">
        <v>751</v>
      </c>
      <c r="G712" s="18">
        <v>1020</v>
      </c>
      <c r="H712" s="18">
        <v>2.66</v>
      </c>
      <c r="I712" s="18">
        <v>3.97</v>
      </c>
      <c r="Q712"/>
    </row>
    <row r="713" spans="2:17" x14ac:dyDescent="0.25">
      <c r="B713" s="18">
        <v>2011</v>
      </c>
      <c r="C713" s="18" t="s">
        <v>8</v>
      </c>
      <c r="D713" s="18" t="s">
        <v>277</v>
      </c>
      <c r="E713" s="18" t="s">
        <v>647</v>
      </c>
      <c r="F713" s="18" t="s">
        <v>752</v>
      </c>
      <c r="G713" s="18">
        <v>1128</v>
      </c>
      <c r="H713" s="18">
        <v>2.4</v>
      </c>
      <c r="I713" s="18">
        <v>3.32</v>
      </c>
      <c r="Q713"/>
    </row>
    <row r="714" spans="2:17" x14ac:dyDescent="0.25">
      <c r="B714" s="18">
        <v>2011</v>
      </c>
      <c r="C714" s="18" t="s">
        <v>8</v>
      </c>
      <c r="D714" s="18" t="s">
        <v>277</v>
      </c>
      <c r="E714" s="18" t="s">
        <v>647</v>
      </c>
      <c r="F714" s="18" t="s">
        <v>753</v>
      </c>
      <c r="G714" s="18">
        <v>1188</v>
      </c>
      <c r="H714" s="18">
        <v>2.0099999999999998</v>
      </c>
      <c r="I714" s="18">
        <v>3.89</v>
      </c>
      <c r="Q714"/>
    </row>
    <row r="715" spans="2:17" x14ac:dyDescent="0.25">
      <c r="B715" s="18">
        <v>2011</v>
      </c>
      <c r="C715" s="18" t="s">
        <v>8</v>
      </c>
      <c r="D715" s="18" t="s">
        <v>277</v>
      </c>
      <c r="E715" s="18" t="s">
        <v>647</v>
      </c>
      <c r="F715" s="18" t="s">
        <v>754</v>
      </c>
      <c r="G715" s="18">
        <v>948</v>
      </c>
      <c r="H715" s="18">
        <v>2.44</v>
      </c>
      <c r="I715" s="18">
        <v>3.31</v>
      </c>
      <c r="Q715"/>
    </row>
    <row r="716" spans="2:17" x14ac:dyDescent="0.25">
      <c r="B716" s="18">
        <v>2011</v>
      </c>
      <c r="C716" s="18" t="s">
        <v>8</v>
      </c>
      <c r="D716" s="18" t="s">
        <v>277</v>
      </c>
      <c r="E716" s="18" t="s">
        <v>647</v>
      </c>
      <c r="F716" s="18" t="s">
        <v>755</v>
      </c>
      <c r="G716" s="18">
        <v>948</v>
      </c>
      <c r="H716" s="18">
        <v>2.29</v>
      </c>
      <c r="I716" s="18">
        <v>3.74</v>
      </c>
      <c r="Q716"/>
    </row>
    <row r="717" spans="2:17" x14ac:dyDescent="0.25">
      <c r="B717" s="18">
        <v>2011</v>
      </c>
      <c r="C717" s="18" t="s">
        <v>8</v>
      </c>
      <c r="D717" s="18" t="s">
        <v>277</v>
      </c>
      <c r="E717" s="18" t="s">
        <v>647</v>
      </c>
      <c r="F717" s="18" t="s">
        <v>756</v>
      </c>
      <c r="G717" s="18">
        <v>624</v>
      </c>
      <c r="H717" s="18">
        <v>2.67</v>
      </c>
      <c r="I717" s="18">
        <v>3.51</v>
      </c>
      <c r="Q717"/>
    </row>
    <row r="718" spans="2:17" x14ac:dyDescent="0.25">
      <c r="B718" s="18">
        <v>2011</v>
      </c>
      <c r="C718" s="18" t="s">
        <v>8</v>
      </c>
      <c r="D718" s="18" t="s">
        <v>277</v>
      </c>
      <c r="E718" s="18" t="s">
        <v>647</v>
      </c>
      <c r="F718" s="18" t="s">
        <v>757</v>
      </c>
      <c r="G718" s="18">
        <v>1152</v>
      </c>
      <c r="H718" s="18">
        <v>2.99</v>
      </c>
      <c r="I718" s="18">
        <v>3.92</v>
      </c>
      <c r="Q718"/>
    </row>
    <row r="719" spans="2:17" x14ac:dyDescent="0.25">
      <c r="B719" s="18">
        <v>2011</v>
      </c>
      <c r="C719" s="18" t="s">
        <v>8</v>
      </c>
      <c r="D719" s="18" t="s">
        <v>277</v>
      </c>
      <c r="E719" s="18" t="s">
        <v>647</v>
      </c>
      <c r="F719" s="18" t="s">
        <v>758</v>
      </c>
      <c r="G719" s="18">
        <v>1140</v>
      </c>
      <c r="H719" s="18">
        <v>2.98</v>
      </c>
      <c r="I719" s="18">
        <v>3.8</v>
      </c>
      <c r="Q719"/>
    </row>
    <row r="720" spans="2:17" x14ac:dyDescent="0.25">
      <c r="B720" s="18">
        <v>2011</v>
      </c>
      <c r="C720" s="18" t="s">
        <v>8</v>
      </c>
      <c r="D720" s="18" t="s">
        <v>277</v>
      </c>
      <c r="E720" s="18" t="s">
        <v>647</v>
      </c>
      <c r="F720" s="18" t="s">
        <v>759</v>
      </c>
      <c r="G720" s="18">
        <v>1152</v>
      </c>
      <c r="H720" s="18">
        <v>2.89</v>
      </c>
      <c r="I720" s="18">
        <v>3.98</v>
      </c>
      <c r="Q720"/>
    </row>
    <row r="721" spans="2:17" x14ac:dyDescent="0.25">
      <c r="B721" s="18">
        <v>2011</v>
      </c>
      <c r="C721" s="18" t="s">
        <v>8</v>
      </c>
      <c r="D721" s="18" t="s">
        <v>277</v>
      </c>
      <c r="E721" s="18" t="s">
        <v>647</v>
      </c>
      <c r="F721" s="18" t="s">
        <v>760</v>
      </c>
      <c r="G721" s="18">
        <v>1152</v>
      </c>
      <c r="H721" s="18">
        <v>2.42</v>
      </c>
      <c r="I721" s="18">
        <v>3.77</v>
      </c>
      <c r="Q721"/>
    </row>
    <row r="722" spans="2:17" x14ac:dyDescent="0.25">
      <c r="B722" s="18">
        <v>2011</v>
      </c>
      <c r="C722" s="18" t="s">
        <v>8</v>
      </c>
      <c r="D722" s="18" t="s">
        <v>277</v>
      </c>
      <c r="E722" s="18" t="s">
        <v>647</v>
      </c>
      <c r="F722" s="18" t="s">
        <v>761</v>
      </c>
      <c r="G722" s="18">
        <v>1104</v>
      </c>
      <c r="H722" s="18">
        <v>2.68</v>
      </c>
      <c r="I722" s="18">
        <v>3.29</v>
      </c>
      <c r="Q722"/>
    </row>
    <row r="723" spans="2:17" x14ac:dyDescent="0.25">
      <c r="B723" s="18">
        <v>2011</v>
      </c>
      <c r="C723" s="18" t="s">
        <v>8</v>
      </c>
      <c r="D723" s="18" t="s">
        <v>277</v>
      </c>
      <c r="E723" s="18" t="s">
        <v>647</v>
      </c>
      <c r="F723" s="18" t="s">
        <v>762</v>
      </c>
      <c r="G723" s="18">
        <v>1092</v>
      </c>
      <c r="H723" s="18">
        <v>2.23</v>
      </c>
      <c r="I723" s="18">
        <v>3.34</v>
      </c>
      <c r="Q723"/>
    </row>
    <row r="724" spans="2:17" x14ac:dyDescent="0.25">
      <c r="B724" s="18">
        <v>2011</v>
      </c>
      <c r="C724" s="18" t="s">
        <v>8</v>
      </c>
      <c r="D724" s="18" t="s">
        <v>277</v>
      </c>
      <c r="E724" s="18" t="s">
        <v>647</v>
      </c>
      <c r="F724" s="18" t="s">
        <v>763</v>
      </c>
      <c r="G724" s="18">
        <v>816</v>
      </c>
      <c r="H724" s="18">
        <v>2.73</v>
      </c>
      <c r="I724" s="18">
        <v>3.81</v>
      </c>
      <c r="Q724"/>
    </row>
    <row r="725" spans="2:17" x14ac:dyDescent="0.25">
      <c r="B725" s="18">
        <v>2011</v>
      </c>
      <c r="C725" s="18" t="s">
        <v>8</v>
      </c>
      <c r="D725" s="18" t="s">
        <v>277</v>
      </c>
      <c r="E725" s="18" t="s">
        <v>647</v>
      </c>
      <c r="F725" s="18" t="s">
        <v>764</v>
      </c>
      <c r="G725" s="18">
        <v>612</v>
      </c>
      <c r="H725" s="18">
        <v>2.1</v>
      </c>
      <c r="I725" s="18">
        <v>3.53</v>
      </c>
      <c r="Q725"/>
    </row>
    <row r="726" spans="2:17" x14ac:dyDescent="0.25">
      <c r="B726" s="18">
        <v>2011</v>
      </c>
      <c r="C726" s="18" t="s">
        <v>8</v>
      </c>
      <c r="D726" s="18" t="s">
        <v>277</v>
      </c>
      <c r="E726" s="18" t="s">
        <v>647</v>
      </c>
      <c r="F726" s="18" t="s">
        <v>765</v>
      </c>
      <c r="G726" s="18">
        <v>792</v>
      </c>
      <c r="H726" s="18">
        <v>2.91</v>
      </c>
      <c r="I726" s="18">
        <v>3.77</v>
      </c>
      <c r="Q726"/>
    </row>
    <row r="727" spans="2:17" x14ac:dyDescent="0.25">
      <c r="B727" s="18">
        <v>2011</v>
      </c>
      <c r="C727" s="18" t="s">
        <v>8</v>
      </c>
      <c r="D727" s="18" t="s">
        <v>277</v>
      </c>
      <c r="E727" s="18" t="s">
        <v>647</v>
      </c>
      <c r="F727" s="18" t="s">
        <v>766</v>
      </c>
      <c r="G727" s="18">
        <v>816</v>
      </c>
      <c r="H727" s="18">
        <v>2.35</v>
      </c>
      <c r="I727" s="18">
        <v>3.93</v>
      </c>
      <c r="Q727"/>
    </row>
    <row r="728" spans="2:17" x14ac:dyDescent="0.25">
      <c r="B728" s="18">
        <v>2011</v>
      </c>
      <c r="C728" s="18" t="s">
        <v>8</v>
      </c>
      <c r="D728" s="18" t="s">
        <v>277</v>
      </c>
      <c r="E728" s="18" t="s">
        <v>647</v>
      </c>
      <c r="F728" s="18" t="s">
        <v>767</v>
      </c>
      <c r="G728" s="18">
        <v>948</v>
      </c>
      <c r="H728" s="18">
        <v>2.2200000000000002</v>
      </c>
      <c r="I728" s="18">
        <v>3.75</v>
      </c>
      <c r="Q728"/>
    </row>
    <row r="729" spans="2:17" x14ac:dyDescent="0.25">
      <c r="B729" s="18">
        <v>2011</v>
      </c>
      <c r="C729" s="18" t="s">
        <v>8</v>
      </c>
      <c r="D729" s="18" t="s">
        <v>277</v>
      </c>
      <c r="E729" s="18" t="s">
        <v>647</v>
      </c>
      <c r="F729" s="18" t="s">
        <v>768</v>
      </c>
      <c r="G729" s="18">
        <v>1068</v>
      </c>
      <c r="H729" s="18">
        <v>2.58</v>
      </c>
      <c r="I729" s="18">
        <v>3.86</v>
      </c>
      <c r="Q729"/>
    </row>
    <row r="730" spans="2:17" x14ac:dyDescent="0.25">
      <c r="B730" s="18">
        <v>2011</v>
      </c>
      <c r="C730" s="18" t="s">
        <v>8</v>
      </c>
      <c r="D730" s="18" t="s">
        <v>277</v>
      </c>
      <c r="E730" s="18" t="s">
        <v>647</v>
      </c>
      <c r="F730" s="18" t="s">
        <v>769</v>
      </c>
      <c r="G730" s="18">
        <v>1152</v>
      </c>
      <c r="H730" s="18">
        <v>2.2400000000000002</v>
      </c>
      <c r="I730" s="18">
        <v>3.2</v>
      </c>
      <c r="Q730"/>
    </row>
    <row r="731" spans="2:17" x14ac:dyDescent="0.25">
      <c r="B731" s="18">
        <v>2011</v>
      </c>
      <c r="C731" s="18" t="s">
        <v>8</v>
      </c>
      <c r="D731" s="18" t="s">
        <v>277</v>
      </c>
      <c r="E731" s="18" t="s">
        <v>647</v>
      </c>
      <c r="F731" s="18" t="s">
        <v>770</v>
      </c>
      <c r="G731" s="18">
        <v>972</v>
      </c>
      <c r="H731" s="18">
        <v>2.4300000000000002</v>
      </c>
      <c r="I731" s="18">
        <v>3.3</v>
      </c>
      <c r="Q731"/>
    </row>
    <row r="732" spans="2:17" x14ac:dyDescent="0.25">
      <c r="B732" s="18">
        <v>2011</v>
      </c>
      <c r="C732" s="18" t="s">
        <v>8</v>
      </c>
      <c r="D732" s="18" t="s">
        <v>277</v>
      </c>
      <c r="E732" s="18" t="s">
        <v>647</v>
      </c>
      <c r="F732" s="18" t="s">
        <v>771</v>
      </c>
      <c r="G732" s="18">
        <v>792</v>
      </c>
      <c r="H732" s="18">
        <v>2.4700000000000002</v>
      </c>
      <c r="I732" s="18">
        <v>3.35</v>
      </c>
      <c r="Q732"/>
    </row>
    <row r="733" spans="2:17" x14ac:dyDescent="0.25">
      <c r="B733" s="18">
        <v>2011</v>
      </c>
      <c r="C733" s="18" t="s">
        <v>8</v>
      </c>
      <c r="D733" s="18" t="s">
        <v>277</v>
      </c>
      <c r="E733" s="18" t="s">
        <v>647</v>
      </c>
      <c r="F733" s="18" t="s">
        <v>772</v>
      </c>
      <c r="G733" s="18">
        <v>1020</v>
      </c>
      <c r="H733" s="18">
        <v>2.97</v>
      </c>
      <c r="I733" s="18">
        <v>3.57</v>
      </c>
      <c r="Q733"/>
    </row>
    <row r="734" spans="2:17" x14ac:dyDescent="0.25">
      <c r="B734" s="18">
        <v>2011</v>
      </c>
      <c r="C734" s="18" t="s">
        <v>8</v>
      </c>
      <c r="D734" s="18" t="s">
        <v>277</v>
      </c>
      <c r="E734" s="18" t="s">
        <v>647</v>
      </c>
      <c r="F734" s="18" t="s">
        <v>773</v>
      </c>
      <c r="G734" s="18">
        <v>1080</v>
      </c>
      <c r="H734" s="18">
        <v>2.34</v>
      </c>
      <c r="I734" s="18">
        <v>3.4</v>
      </c>
      <c r="Q734"/>
    </row>
    <row r="735" spans="2:17" x14ac:dyDescent="0.25">
      <c r="B735" s="18">
        <v>2011</v>
      </c>
      <c r="C735" s="18" t="s">
        <v>8</v>
      </c>
      <c r="D735" s="18" t="s">
        <v>277</v>
      </c>
      <c r="E735" s="18" t="s">
        <v>647</v>
      </c>
      <c r="F735" s="18" t="s">
        <v>774</v>
      </c>
      <c r="G735" s="18">
        <v>600</v>
      </c>
      <c r="H735" s="18">
        <v>2.65</v>
      </c>
      <c r="I735" s="18">
        <v>3.6</v>
      </c>
      <c r="Q735"/>
    </row>
    <row r="736" spans="2:17" x14ac:dyDescent="0.25">
      <c r="B736" s="18">
        <v>2011</v>
      </c>
      <c r="C736" s="18" t="s">
        <v>8</v>
      </c>
      <c r="D736" s="18" t="s">
        <v>277</v>
      </c>
      <c r="E736" s="18" t="s">
        <v>647</v>
      </c>
      <c r="F736" s="18" t="s">
        <v>775</v>
      </c>
      <c r="G736" s="18">
        <v>684</v>
      </c>
      <c r="H736" s="18">
        <v>2.78</v>
      </c>
      <c r="I736" s="18">
        <v>3.95</v>
      </c>
      <c r="Q736"/>
    </row>
    <row r="737" spans="2:17" x14ac:dyDescent="0.25">
      <c r="B737" s="18">
        <v>2011</v>
      </c>
      <c r="C737" s="18" t="s">
        <v>8</v>
      </c>
      <c r="D737" s="18" t="s">
        <v>277</v>
      </c>
      <c r="E737" s="18" t="s">
        <v>647</v>
      </c>
      <c r="F737" s="18" t="s">
        <v>776</v>
      </c>
      <c r="G737" s="18">
        <v>912</v>
      </c>
      <c r="H737" s="18">
        <v>2.76</v>
      </c>
      <c r="I737" s="18">
        <v>3.81</v>
      </c>
      <c r="Q737"/>
    </row>
    <row r="738" spans="2:17" x14ac:dyDescent="0.25">
      <c r="B738" s="18">
        <v>2011</v>
      </c>
      <c r="C738" s="18" t="s">
        <v>8</v>
      </c>
      <c r="D738" s="18" t="s">
        <v>277</v>
      </c>
      <c r="E738" s="18" t="s">
        <v>647</v>
      </c>
      <c r="F738" s="18" t="s">
        <v>777</v>
      </c>
      <c r="G738" s="18">
        <v>1008</v>
      </c>
      <c r="H738" s="18">
        <v>2.66</v>
      </c>
      <c r="I738" s="18">
        <v>3.22</v>
      </c>
      <c r="Q738"/>
    </row>
    <row r="739" spans="2:17" x14ac:dyDescent="0.25">
      <c r="B739" s="18">
        <v>2011</v>
      </c>
      <c r="C739" s="18" t="s">
        <v>8</v>
      </c>
      <c r="D739" s="18" t="s">
        <v>277</v>
      </c>
      <c r="E739" s="18" t="s">
        <v>647</v>
      </c>
      <c r="F739" s="18" t="s">
        <v>778</v>
      </c>
      <c r="G739" s="18">
        <v>672</v>
      </c>
      <c r="H739" s="18">
        <v>2.0099999999999998</v>
      </c>
      <c r="I739" s="18">
        <v>3.58</v>
      </c>
      <c r="Q739"/>
    </row>
    <row r="740" spans="2:17" x14ac:dyDescent="0.25">
      <c r="B740" s="18">
        <v>2011</v>
      </c>
      <c r="C740" s="18" t="s">
        <v>8</v>
      </c>
      <c r="D740" s="18" t="s">
        <v>277</v>
      </c>
      <c r="E740" s="18" t="s">
        <v>647</v>
      </c>
      <c r="F740" s="18" t="s">
        <v>779</v>
      </c>
      <c r="G740" s="18">
        <v>636</v>
      </c>
      <c r="H740" s="18">
        <v>2.38</v>
      </c>
      <c r="I740" s="18">
        <v>3.8</v>
      </c>
      <c r="Q740"/>
    </row>
    <row r="741" spans="2:17" x14ac:dyDescent="0.25">
      <c r="B741" s="18">
        <v>2011</v>
      </c>
      <c r="C741" s="18" t="s">
        <v>8</v>
      </c>
      <c r="D741" s="18" t="s">
        <v>277</v>
      </c>
      <c r="E741" s="18" t="s">
        <v>647</v>
      </c>
      <c r="F741" s="18" t="s">
        <v>780</v>
      </c>
      <c r="G741" s="18">
        <v>1116</v>
      </c>
      <c r="H741" s="18">
        <v>2.08</v>
      </c>
      <c r="I741" s="18">
        <v>3.24</v>
      </c>
      <c r="Q741"/>
    </row>
    <row r="742" spans="2:17" x14ac:dyDescent="0.25">
      <c r="B742" s="18">
        <v>2011</v>
      </c>
      <c r="C742" s="18" t="s">
        <v>8</v>
      </c>
      <c r="D742" s="18" t="s">
        <v>277</v>
      </c>
      <c r="E742" s="18" t="s">
        <v>647</v>
      </c>
      <c r="F742" s="18" t="s">
        <v>781</v>
      </c>
      <c r="G742" s="18">
        <v>1056</v>
      </c>
      <c r="H742" s="18">
        <v>2.02</v>
      </c>
      <c r="I742" s="18">
        <v>3.51</v>
      </c>
      <c r="Q742"/>
    </row>
    <row r="743" spans="2:17" x14ac:dyDescent="0.25">
      <c r="B743" s="18">
        <v>2011</v>
      </c>
      <c r="C743" s="18" t="s">
        <v>8</v>
      </c>
      <c r="D743" s="18" t="s">
        <v>277</v>
      </c>
      <c r="E743" s="18" t="s">
        <v>647</v>
      </c>
      <c r="F743" s="18" t="s">
        <v>782</v>
      </c>
      <c r="G743" s="18">
        <v>936</v>
      </c>
      <c r="H743" s="18">
        <v>2.5099999999999998</v>
      </c>
      <c r="I743" s="18">
        <v>3.4</v>
      </c>
      <c r="Q743"/>
    </row>
    <row r="744" spans="2:17" x14ac:dyDescent="0.25">
      <c r="B744" s="18">
        <v>2011</v>
      </c>
      <c r="C744" s="18" t="s">
        <v>8</v>
      </c>
      <c r="D744" s="18" t="s">
        <v>277</v>
      </c>
      <c r="E744" s="18" t="s">
        <v>647</v>
      </c>
      <c r="F744" s="18" t="s">
        <v>783</v>
      </c>
      <c r="G744" s="18">
        <v>828</v>
      </c>
      <c r="H744" s="18">
        <v>2.2000000000000002</v>
      </c>
      <c r="I744" s="18">
        <v>3.83</v>
      </c>
      <c r="Q744"/>
    </row>
    <row r="745" spans="2:17" x14ac:dyDescent="0.25">
      <c r="B745" s="18">
        <v>2011</v>
      </c>
      <c r="C745" s="18" t="s">
        <v>8</v>
      </c>
      <c r="D745" s="18" t="s">
        <v>277</v>
      </c>
      <c r="E745" s="18" t="s">
        <v>647</v>
      </c>
      <c r="F745" s="18" t="s">
        <v>784</v>
      </c>
      <c r="G745" s="18">
        <v>1032</v>
      </c>
      <c r="H745" s="18">
        <v>2.12</v>
      </c>
      <c r="I745" s="18">
        <v>3.69</v>
      </c>
      <c r="Q745"/>
    </row>
    <row r="746" spans="2:17" x14ac:dyDescent="0.25">
      <c r="B746" s="18">
        <v>2011</v>
      </c>
      <c r="C746" s="18" t="s">
        <v>8</v>
      </c>
      <c r="D746" s="18" t="s">
        <v>277</v>
      </c>
      <c r="E746" s="18" t="s">
        <v>647</v>
      </c>
      <c r="F746" s="18" t="s">
        <v>785</v>
      </c>
      <c r="G746" s="18">
        <v>840</v>
      </c>
      <c r="H746" s="18">
        <v>2.88</v>
      </c>
      <c r="I746" s="18">
        <v>3.3</v>
      </c>
      <c r="Q746"/>
    </row>
    <row r="747" spans="2:17" x14ac:dyDescent="0.25">
      <c r="B747" s="18">
        <v>2011</v>
      </c>
      <c r="C747" s="18" t="s">
        <v>8</v>
      </c>
      <c r="D747" s="18" t="s">
        <v>277</v>
      </c>
      <c r="E747" s="18" t="s">
        <v>647</v>
      </c>
      <c r="F747" s="18" t="s">
        <v>786</v>
      </c>
      <c r="G747" s="18">
        <v>732</v>
      </c>
      <c r="H747" s="18">
        <v>2.0699999999999998</v>
      </c>
      <c r="I747" s="18">
        <v>3.9</v>
      </c>
      <c r="Q747"/>
    </row>
    <row r="748" spans="2:17" x14ac:dyDescent="0.25">
      <c r="B748" s="18">
        <v>2011</v>
      </c>
      <c r="C748" s="18" t="s">
        <v>8</v>
      </c>
      <c r="D748" s="18" t="s">
        <v>277</v>
      </c>
      <c r="E748" s="18" t="s">
        <v>647</v>
      </c>
      <c r="F748" s="18" t="s">
        <v>787</v>
      </c>
      <c r="G748" s="18">
        <v>792</v>
      </c>
      <c r="H748" s="18">
        <v>2.8</v>
      </c>
      <c r="I748" s="18">
        <v>3.86</v>
      </c>
      <c r="Q748"/>
    </row>
    <row r="749" spans="2:17" x14ac:dyDescent="0.25">
      <c r="B749" s="18">
        <v>2011</v>
      </c>
      <c r="C749" s="18" t="s">
        <v>8</v>
      </c>
      <c r="D749" s="18" t="s">
        <v>277</v>
      </c>
      <c r="E749" s="18" t="s">
        <v>647</v>
      </c>
      <c r="F749" s="18" t="s">
        <v>788</v>
      </c>
      <c r="G749" s="18">
        <v>1140</v>
      </c>
      <c r="H749" s="18">
        <v>2.81</v>
      </c>
      <c r="I749" s="18">
        <v>3.45</v>
      </c>
      <c r="Q749"/>
    </row>
    <row r="750" spans="2:17" x14ac:dyDescent="0.25">
      <c r="B750" s="18">
        <v>2011</v>
      </c>
      <c r="C750" s="18" t="s">
        <v>8</v>
      </c>
      <c r="D750" s="18" t="s">
        <v>277</v>
      </c>
      <c r="E750" s="18" t="s">
        <v>647</v>
      </c>
      <c r="F750" s="18" t="s">
        <v>789</v>
      </c>
      <c r="G750" s="18">
        <v>636</v>
      </c>
      <c r="H750" s="18">
        <v>2.25</v>
      </c>
      <c r="I750" s="18">
        <v>3.4</v>
      </c>
      <c r="Q750"/>
    </row>
    <row r="751" spans="2:17" x14ac:dyDescent="0.25">
      <c r="B751" s="18">
        <v>2011</v>
      </c>
      <c r="C751" s="18" t="s">
        <v>8</v>
      </c>
      <c r="D751" s="18" t="s">
        <v>277</v>
      </c>
      <c r="E751" s="18" t="s">
        <v>647</v>
      </c>
      <c r="F751" s="18" t="s">
        <v>790</v>
      </c>
      <c r="G751" s="18">
        <v>888</v>
      </c>
      <c r="H751" s="18">
        <v>2.44</v>
      </c>
      <c r="I751" s="18">
        <v>3.52</v>
      </c>
      <c r="Q751"/>
    </row>
    <row r="752" spans="2:17" x14ac:dyDescent="0.25">
      <c r="B752" s="18">
        <v>2011</v>
      </c>
      <c r="C752" s="18" t="s">
        <v>8</v>
      </c>
      <c r="D752" s="18" t="s">
        <v>277</v>
      </c>
      <c r="E752" s="18" t="s">
        <v>647</v>
      </c>
      <c r="F752" s="18" t="s">
        <v>791</v>
      </c>
      <c r="G752" s="18">
        <v>780</v>
      </c>
      <c r="H752" s="18">
        <v>2.48</v>
      </c>
      <c r="I752" s="18">
        <v>3.26</v>
      </c>
      <c r="Q752"/>
    </row>
    <row r="753" spans="2:17" x14ac:dyDescent="0.25">
      <c r="B753" s="18">
        <v>2011</v>
      </c>
      <c r="C753" s="18" t="s">
        <v>8</v>
      </c>
      <c r="D753" s="18" t="s">
        <v>277</v>
      </c>
      <c r="E753" s="18" t="s">
        <v>647</v>
      </c>
      <c r="F753" s="18" t="s">
        <v>792</v>
      </c>
      <c r="G753" s="18">
        <v>624</v>
      </c>
      <c r="H753" s="18">
        <v>2.83</v>
      </c>
      <c r="I753" s="18">
        <v>3.62</v>
      </c>
      <c r="Q753"/>
    </row>
    <row r="754" spans="2:17" x14ac:dyDescent="0.25">
      <c r="B754" s="18">
        <v>2011</v>
      </c>
      <c r="C754" s="18" t="s">
        <v>8</v>
      </c>
      <c r="D754" s="18" t="s">
        <v>277</v>
      </c>
      <c r="E754" s="18" t="s">
        <v>647</v>
      </c>
      <c r="F754" s="18" t="s">
        <v>793</v>
      </c>
      <c r="G754" s="18">
        <v>624</v>
      </c>
      <c r="H754" s="18">
        <v>2.8</v>
      </c>
      <c r="I754" s="18">
        <v>3.4</v>
      </c>
      <c r="Q754"/>
    </row>
    <row r="755" spans="2:17" x14ac:dyDescent="0.25">
      <c r="B755" s="18">
        <v>2011</v>
      </c>
      <c r="C755" s="18" t="s">
        <v>8</v>
      </c>
      <c r="D755" s="18" t="s">
        <v>277</v>
      </c>
      <c r="E755" s="18" t="s">
        <v>647</v>
      </c>
      <c r="F755" s="18" t="s">
        <v>794</v>
      </c>
      <c r="G755" s="18">
        <v>1068</v>
      </c>
      <c r="H755" s="18">
        <v>2.65</v>
      </c>
      <c r="I755" s="18">
        <v>3.79</v>
      </c>
      <c r="Q755"/>
    </row>
    <row r="756" spans="2:17" x14ac:dyDescent="0.25">
      <c r="B756" s="18">
        <v>2011</v>
      </c>
      <c r="C756" s="18" t="s">
        <v>8</v>
      </c>
      <c r="D756" s="18" t="s">
        <v>277</v>
      </c>
      <c r="E756" s="18" t="s">
        <v>647</v>
      </c>
      <c r="F756" s="18" t="s">
        <v>795</v>
      </c>
      <c r="G756" s="18">
        <v>924</v>
      </c>
      <c r="H756" s="18">
        <v>2.96</v>
      </c>
      <c r="I756" s="18">
        <v>3.61</v>
      </c>
      <c r="Q756"/>
    </row>
    <row r="757" spans="2:17" x14ac:dyDescent="0.25">
      <c r="B757" s="18">
        <v>2011</v>
      </c>
      <c r="C757" s="18" t="s">
        <v>8</v>
      </c>
      <c r="D757" s="18" t="s">
        <v>277</v>
      </c>
      <c r="E757" s="18" t="s">
        <v>647</v>
      </c>
      <c r="F757" s="18" t="s">
        <v>796</v>
      </c>
      <c r="G757" s="18">
        <v>1104</v>
      </c>
      <c r="H757" s="18">
        <v>2.72</v>
      </c>
      <c r="I757" s="18">
        <v>3.2</v>
      </c>
      <c r="Q757"/>
    </row>
    <row r="758" spans="2:17" x14ac:dyDescent="0.25">
      <c r="B758" s="18">
        <v>2011</v>
      </c>
      <c r="C758" s="18" t="s">
        <v>8</v>
      </c>
      <c r="D758" s="18" t="s">
        <v>277</v>
      </c>
      <c r="E758" s="18" t="s">
        <v>647</v>
      </c>
      <c r="F758" s="18" t="s">
        <v>797</v>
      </c>
      <c r="G758" s="18">
        <v>1128</v>
      </c>
      <c r="H758" s="18">
        <v>2.21</v>
      </c>
      <c r="I758" s="18">
        <v>3.27</v>
      </c>
      <c r="Q758"/>
    </row>
    <row r="759" spans="2:17" x14ac:dyDescent="0.25">
      <c r="B759" s="18">
        <v>2011</v>
      </c>
      <c r="C759" s="18" t="s">
        <v>8</v>
      </c>
      <c r="D759" s="18" t="s">
        <v>277</v>
      </c>
      <c r="E759" s="18" t="s">
        <v>647</v>
      </c>
      <c r="F759" s="18" t="s">
        <v>798</v>
      </c>
      <c r="G759" s="18">
        <v>828</v>
      </c>
      <c r="H759" s="18">
        <v>2.04</v>
      </c>
      <c r="I759" s="18">
        <v>3.8</v>
      </c>
      <c r="Q759"/>
    </row>
    <row r="760" spans="2:17" x14ac:dyDescent="0.25">
      <c r="B760" s="18">
        <v>2011</v>
      </c>
      <c r="C760" s="18" t="s">
        <v>8</v>
      </c>
      <c r="D760" s="18" t="s">
        <v>277</v>
      </c>
      <c r="E760" s="18" t="s">
        <v>647</v>
      </c>
      <c r="F760" s="18" t="s">
        <v>799</v>
      </c>
      <c r="G760" s="18">
        <v>840</v>
      </c>
      <c r="H760" s="18">
        <v>2.96</v>
      </c>
      <c r="I760" s="18">
        <v>3.74</v>
      </c>
      <c r="Q760"/>
    </row>
    <row r="761" spans="2:17" x14ac:dyDescent="0.25">
      <c r="B761" s="18">
        <v>2011</v>
      </c>
      <c r="C761" s="18" t="s">
        <v>8</v>
      </c>
      <c r="D761" s="18" t="s">
        <v>277</v>
      </c>
      <c r="E761" s="18" t="s">
        <v>647</v>
      </c>
      <c r="F761" s="18" t="s">
        <v>800</v>
      </c>
      <c r="G761" s="18">
        <v>816</v>
      </c>
      <c r="H761" s="18">
        <v>2.6</v>
      </c>
      <c r="I761" s="18">
        <v>3.71</v>
      </c>
      <c r="Q761"/>
    </row>
    <row r="762" spans="2:17" x14ac:dyDescent="0.25">
      <c r="B762" s="18">
        <v>2011</v>
      </c>
      <c r="C762" s="18" t="s">
        <v>8</v>
      </c>
      <c r="D762" s="18" t="s">
        <v>277</v>
      </c>
      <c r="E762" s="18" t="s">
        <v>647</v>
      </c>
      <c r="F762" s="18" t="s">
        <v>801</v>
      </c>
      <c r="G762" s="18">
        <v>1116</v>
      </c>
      <c r="H762" s="18">
        <v>2.0699999999999998</v>
      </c>
      <c r="I762" s="18">
        <v>3.96</v>
      </c>
      <c r="Q762"/>
    </row>
    <row r="763" spans="2:17" x14ac:dyDescent="0.25">
      <c r="B763" s="18">
        <v>2011</v>
      </c>
      <c r="C763" s="18" t="s">
        <v>8</v>
      </c>
      <c r="D763" s="18" t="s">
        <v>277</v>
      </c>
      <c r="E763" s="18" t="s">
        <v>647</v>
      </c>
      <c r="F763" s="18" t="s">
        <v>802</v>
      </c>
      <c r="G763" s="18">
        <v>1032</v>
      </c>
      <c r="H763" s="18">
        <v>2.15</v>
      </c>
      <c r="I763" s="18">
        <v>3.92</v>
      </c>
      <c r="Q763"/>
    </row>
    <row r="764" spans="2:17" x14ac:dyDescent="0.25">
      <c r="B764" s="18">
        <v>2011</v>
      </c>
      <c r="C764" s="18" t="s">
        <v>8</v>
      </c>
      <c r="D764" s="18" t="s">
        <v>277</v>
      </c>
      <c r="E764" s="18" t="s">
        <v>647</v>
      </c>
      <c r="F764" s="18" t="s">
        <v>803</v>
      </c>
      <c r="G764" s="18">
        <v>1188</v>
      </c>
      <c r="H764" s="18">
        <v>2.16</v>
      </c>
      <c r="I764" s="18">
        <v>3.48</v>
      </c>
      <c r="Q764"/>
    </row>
    <row r="765" spans="2:17" x14ac:dyDescent="0.25">
      <c r="B765" s="18">
        <v>2011</v>
      </c>
      <c r="C765" s="18" t="s">
        <v>8</v>
      </c>
      <c r="D765" s="18" t="s">
        <v>277</v>
      </c>
      <c r="E765" s="18" t="s">
        <v>647</v>
      </c>
      <c r="F765" s="18" t="s">
        <v>804</v>
      </c>
      <c r="G765" s="18">
        <v>1116</v>
      </c>
      <c r="H765" s="18">
        <v>2.25</v>
      </c>
      <c r="I765" s="18">
        <v>3.24</v>
      </c>
      <c r="Q765"/>
    </row>
    <row r="766" spans="2:17" x14ac:dyDescent="0.25">
      <c r="B766" s="18">
        <v>2011</v>
      </c>
      <c r="C766" s="18" t="s">
        <v>8</v>
      </c>
      <c r="D766" s="18" t="s">
        <v>277</v>
      </c>
      <c r="E766" s="18" t="s">
        <v>647</v>
      </c>
      <c r="F766" s="18" t="s">
        <v>805</v>
      </c>
      <c r="G766" s="18">
        <v>948</v>
      </c>
      <c r="H766" s="18">
        <v>2.94</v>
      </c>
      <c r="I766" s="18">
        <v>3.24</v>
      </c>
      <c r="Q766"/>
    </row>
    <row r="767" spans="2:17" x14ac:dyDescent="0.25">
      <c r="B767" s="18">
        <v>2011</v>
      </c>
      <c r="C767" s="18" t="s">
        <v>8</v>
      </c>
      <c r="D767" s="18" t="s">
        <v>277</v>
      </c>
      <c r="E767" s="18" t="s">
        <v>647</v>
      </c>
      <c r="F767" s="18" t="s">
        <v>806</v>
      </c>
      <c r="G767" s="18">
        <v>1032</v>
      </c>
      <c r="H767" s="18">
        <v>2.93</v>
      </c>
      <c r="I767" s="18">
        <v>3.44</v>
      </c>
      <c r="Q767"/>
    </row>
    <row r="768" spans="2:17" x14ac:dyDescent="0.25">
      <c r="B768" s="18">
        <v>2011</v>
      </c>
      <c r="C768" s="18" t="s">
        <v>8</v>
      </c>
      <c r="D768" s="18" t="s">
        <v>277</v>
      </c>
      <c r="E768" s="18" t="s">
        <v>647</v>
      </c>
      <c r="F768" s="18" t="s">
        <v>807</v>
      </c>
      <c r="G768" s="18">
        <v>840</v>
      </c>
      <c r="H768" s="18">
        <v>2.84</v>
      </c>
      <c r="I768" s="18">
        <v>3.59</v>
      </c>
      <c r="Q768"/>
    </row>
    <row r="769" spans="2:17" x14ac:dyDescent="0.25">
      <c r="B769" s="18">
        <v>2011</v>
      </c>
      <c r="C769" s="18" t="s">
        <v>8</v>
      </c>
      <c r="D769" s="18" t="s">
        <v>277</v>
      </c>
      <c r="E769" s="18" t="s">
        <v>647</v>
      </c>
      <c r="F769" s="18" t="s">
        <v>808</v>
      </c>
      <c r="G769" s="18">
        <v>1020</v>
      </c>
      <c r="H769" s="18">
        <v>2.14</v>
      </c>
      <c r="I769" s="18">
        <v>3.31</v>
      </c>
      <c r="Q769"/>
    </row>
    <row r="770" spans="2:17" x14ac:dyDescent="0.25">
      <c r="B770" s="18">
        <v>2011</v>
      </c>
      <c r="C770" s="18" t="s">
        <v>8</v>
      </c>
      <c r="D770" s="18" t="s">
        <v>277</v>
      </c>
      <c r="E770" s="18" t="s">
        <v>647</v>
      </c>
      <c r="F770" s="18" t="s">
        <v>809</v>
      </c>
      <c r="G770" s="18">
        <v>972</v>
      </c>
      <c r="H770" s="18">
        <v>2.83</v>
      </c>
      <c r="I770" s="18">
        <v>3.23</v>
      </c>
      <c r="Q770"/>
    </row>
    <row r="771" spans="2:17" x14ac:dyDescent="0.25">
      <c r="B771" s="18">
        <v>2011</v>
      </c>
      <c r="C771" s="18" t="s">
        <v>8</v>
      </c>
      <c r="D771" s="18" t="s">
        <v>277</v>
      </c>
      <c r="E771" s="18" t="s">
        <v>647</v>
      </c>
      <c r="F771" s="18" t="s">
        <v>810</v>
      </c>
      <c r="G771" s="18">
        <v>792</v>
      </c>
      <c r="H771" s="18">
        <v>2.99</v>
      </c>
      <c r="I771" s="18">
        <v>3.8</v>
      </c>
      <c r="Q771"/>
    </row>
    <row r="772" spans="2:17" x14ac:dyDescent="0.25">
      <c r="B772" s="18">
        <v>2011</v>
      </c>
      <c r="C772" s="18" t="s">
        <v>8</v>
      </c>
      <c r="D772" s="18" t="s">
        <v>277</v>
      </c>
      <c r="E772" s="18" t="s">
        <v>647</v>
      </c>
      <c r="F772" s="18" t="s">
        <v>811</v>
      </c>
      <c r="G772" s="18">
        <v>1152</v>
      </c>
      <c r="H772" s="18">
        <v>2.23</v>
      </c>
      <c r="I772" s="18">
        <v>3.49</v>
      </c>
      <c r="Q772"/>
    </row>
    <row r="773" spans="2:17" x14ac:dyDescent="0.25">
      <c r="B773" s="18">
        <v>2011</v>
      </c>
      <c r="C773" s="18" t="s">
        <v>8</v>
      </c>
      <c r="D773" s="18" t="s">
        <v>277</v>
      </c>
      <c r="E773" s="18" t="s">
        <v>647</v>
      </c>
      <c r="F773" s="18" t="s">
        <v>812</v>
      </c>
      <c r="G773" s="18">
        <v>1020</v>
      </c>
      <c r="H773" s="18">
        <v>2.64</v>
      </c>
      <c r="I773" s="18">
        <v>3.75</v>
      </c>
      <c r="Q773"/>
    </row>
    <row r="774" spans="2:17" x14ac:dyDescent="0.25">
      <c r="B774" s="18">
        <v>2011</v>
      </c>
      <c r="C774" s="18" t="s">
        <v>8</v>
      </c>
      <c r="D774" s="18" t="s">
        <v>277</v>
      </c>
      <c r="E774" s="18" t="s">
        <v>647</v>
      </c>
      <c r="F774" s="18" t="s">
        <v>813</v>
      </c>
      <c r="G774" s="18">
        <v>840</v>
      </c>
      <c r="H774" s="18">
        <v>2.85</v>
      </c>
      <c r="I774" s="18">
        <v>3.27</v>
      </c>
      <c r="Q774"/>
    </row>
    <row r="775" spans="2:17" x14ac:dyDescent="0.25">
      <c r="B775" s="18">
        <v>2011</v>
      </c>
      <c r="C775" s="18" t="s">
        <v>8</v>
      </c>
      <c r="D775" s="18" t="s">
        <v>277</v>
      </c>
      <c r="E775" s="18" t="s">
        <v>647</v>
      </c>
      <c r="F775" s="18" t="s">
        <v>814</v>
      </c>
      <c r="G775" s="18">
        <v>1068</v>
      </c>
      <c r="H775" s="18">
        <v>2.33</v>
      </c>
      <c r="I775" s="18">
        <v>3.84</v>
      </c>
      <c r="Q775"/>
    </row>
    <row r="776" spans="2:17" x14ac:dyDescent="0.25">
      <c r="B776" s="18">
        <v>2011</v>
      </c>
      <c r="C776" s="18" t="s">
        <v>8</v>
      </c>
      <c r="D776" s="18" t="s">
        <v>277</v>
      </c>
      <c r="E776" s="18" t="s">
        <v>647</v>
      </c>
      <c r="F776" s="18" t="s">
        <v>815</v>
      </c>
      <c r="G776" s="18">
        <v>744</v>
      </c>
      <c r="H776" s="18">
        <v>2.4900000000000002</v>
      </c>
      <c r="I776" s="18">
        <v>3.83</v>
      </c>
      <c r="Q776"/>
    </row>
    <row r="777" spans="2:17" x14ac:dyDescent="0.25">
      <c r="B777" s="18">
        <v>2011</v>
      </c>
      <c r="C777" s="18" t="s">
        <v>8</v>
      </c>
      <c r="D777" s="18" t="s">
        <v>164</v>
      </c>
      <c r="E777" s="18" t="s">
        <v>816</v>
      </c>
      <c r="F777" s="18" t="s">
        <v>817</v>
      </c>
      <c r="G777" s="18">
        <v>708</v>
      </c>
      <c r="H777" s="18">
        <v>4.1900000000000004</v>
      </c>
      <c r="I777" s="18">
        <v>5.08</v>
      </c>
      <c r="Q777"/>
    </row>
    <row r="778" spans="2:17" x14ac:dyDescent="0.25">
      <c r="B778" s="18">
        <v>2011</v>
      </c>
      <c r="C778" s="18" t="s">
        <v>8</v>
      </c>
      <c r="D778" s="18" t="s">
        <v>164</v>
      </c>
      <c r="E778" s="18" t="s">
        <v>816</v>
      </c>
      <c r="F778" s="18" t="s">
        <v>818</v>
      </c>
      <c r="G778" s="18">
        <v>588</v>
      </c>
      <c r="H778" s="18">
        <v>4.78</v>
      </c>
      <c r="I778" s="18">
        <v>5.38</v>
      </c>
      <c r="Q778"/>
    </row>
    <row r="779" spans="2:17" x14ac:dyDescent="0.25">
      <c r="B779" s="18">
        <v>2011</v>
      </c>
      <c r="C779" s="18" t="s">
        <v>8</v>
      </c>
      <c r="D779" s="18" t="s">
        <v>164</v>
      </c>
      <c r="E779" s="18" t="s">
        <v>816</v>
      </c>
      <c r="F779" s="18" t="s">
        <v>819</v>
      </c>
      <c r="G779" s="18">
        <v>624</v>
      </c>
      <c r="H779" s="18">
        <v>4.0599999999999996</v>
      </c>
      <c r="I779" s="18">
        <v>5.12</v>
      </c>
      <c r="Q779"/>
    </row>
    <row r="780" spans="2:17" x14ac:dyDescent="0.25">
      <c r="B780" s="18">
        <v>2011</v>
      </c>
      <c r="C780" s="18" t="s">
        <v>8</v>
      </c>
      <c r="D780" s="18" t="s">
        <v>164</v>
      </c>
      <c r="E780" s="18" t="s">
        <v>816</v>
      </c>
      <c r="F780" s="18" t="s">
        <v>820</v>
      </c>
      <c r="G780" s="18">
        <v>648</v>
      </c>
      <c r="H780" s="18">
        <v>4.25</v>
      </c>
      <c r="I780" s="18">
        <v>5.22</v>
      </c>
      <c r="Q780"/>
    </row>
    <row r="781" spans="2:17" x14ac:dyDescent="0.25">
      <c r="B781" s="18">
        <v>2011</v>
      </c>
      <c r="C781" s="18" t="s">
        <v>8</v>
      </c>
      <c r="D781" s="18" t="s">
        <v>164</v>
      </c>
      <c r="E781" s="18" t="s">
        <v>816</v>
      </c>
      <c r="F781" s="18" t="s">
        <v>821</v>
      </c>
      <c r="G781" s="18">
        <v>432</v>
      </c>
      <c r="H781" s="18">
        <v>4.13</v>
      </c>
      <c r="I781" s="18">
        <v>5.36</v>
      </c>
      <c r="Q781"/>
    </row>
    <row r="782" spans="2:17" x14ac:dyDescent="0.25">
      <c r="B782" s="18">
        <v>2011</v>
      </c>
      <c r="C782" s="18" t="s">
        <v>8</v>
      </c>
      <c r="D782" s="18" t="s">
        <v>164</v>
      </c>
      <c r="E782" s="18" t="s">
        <v>816</v>
      </c>
      <c r="F782" s="18" t="s">
        <v>822</v>
      </c>
      <c r="G782" s="18">
        <v>624</v>
      </c>
      <c r="H782" s="18">
        <v>4.55</v>
      </c>
      <c r="I782" s="18">
        <v>5.0599999999999996</v>
      </c>
      <c r="Q782"/>
    </row>
    <row r="783" spans="2:17" x14ac:dyDescent="0.25">
      <c r="B783" s="18">
        <v>2011</v>
      </c>
      <c r="C783" s="18" t="s">
        <v>8</v>
      </c>
      <c r="D783" s="18" t="s">
        <v>164</v>
      </c>
      <c r="E783" s="18" t="s">
        <v>816</v>
      </c>
      <c r="F783" s="18" t="s">
        <v>823</v>
      </c>
      <c r="G783" s="18">
        <v>660</v>
      </c>
      <c r="H783" s="18">
        <v>4.92</v>
      </c>
      <c r="I783" s="18">
        <v>5.31</v>
      </c>
      <c r="Q783"/>
    </row>
    <row r="784" spans="2:17" x14ac:dyDescent="0.25">
      <c r="B784" s="18">
        <v>2011</v>
      </c>
      <c r="C784" s="18" t="s">
        <v>8</v>
      </c>
      <c r="D784" s="18" t="s">
        <v>164</v>
      </c>
      <c r="E784" s="18" t="s">
        <v>816</v>
      </c>
      <c r="F784" s="18" t="s">
        <v>824</v>
      </c>
      <c r="G784" s="18">
        <v>672</v>
      </c>
      <c r="H784" s="18">
        <v>4.03</v>
      </c>
      <c r="I784" s="18">
        <v>5.33</v>
      </c>
      <c r="Q784"/>
    </row>
    <row r="785" spans="2:17" x14ac:dyDescent="0.25">
      <c r="B785" s="18">
        <v>2011</v>
      </c>
      <c r="C785" s="18" t="s">
        <v>8</v>
      </c>
      <c r="D785" s="18" t="s">
        <v>164</v>
      </c>
      <c r="E785" s="18" t="s">
        <v>816</v>
      </c>
      <c r="F785" s="18" t="s">
        <v>825</v>
      </c>
      <c r="G785" s="18">
        <v>288</v>
      </c>
      <c r="H785" s="18">
        <v>4.74</v>
      </c>
      <c r="I785" s="18">
        <v>5.08</v>
      </c>
      <c r="Q785"/>
    </row>
    <row r="786" spans="2:17" x14ac:dyDescent="0.25">
      <c r="B786" s="18">
        <v>2011</v>
      </c>
      <c r="C786" s="18" t="s">
        <v>8</v>
      </c>
      <c r="D786" s="18" t="s">
        <v>164</v>
      </c>
      <c r="E786" s="18" t="s">
        <v>816</v>
      </c>
      <c r="F786" s="18" t="s">
        <v>826</v>
      </c>
      <c r="G786" s="18">
        <v>444</v>
      </c>
      <c r="H786" s="18">
        <v>4.45</v>
      </c>
      <c r="I786" s="18">
        <v>5.27</v>
      </c>
      <c r="Q786"/>
    </row>
    <row r="787" spans="2:17" x14ac:dyDescent="0.25">
      <c r="B787" s="18">
        <v>2011</v>
      </c>
      <c r="C787" s="18" t="s">
        <v>8</v>
      </c>
      <c r="D787" s="18" t="s">
        <v>164</v>
      </c>
      <c r="E787" s="18" t="s">
        <v>816</v>
      </c>
      <c r="F787" s="18" t="s">
        <v>827</v>
      </c>
      <c r="G787" s="18">
        <v>576</v>
      </c>
      <c r="H787" s="18">
        <v>4.54</v>
      </c>
      <c r="I787" s="18">
        <v>5.29</v>
      </c>
      <c r="Q787"/>
    </row>
    <row r="788" spans="2:17" x14ac:dyDescent="0.25">
      <c r="B788" s="18">
        <v>2011</v>
      </c>
      <c r="C788" s="18" t="s">
        <v>8</v>
      </c>
      <c r="D788" s="18" t="s">
        <v>164</v>
      </c>
      <c r="E788" s="18" t="s">
        <v>816</v>
      </c>
      <c r="F788" s="18" t="s">
        <v>828</v>
      </c>
      <c r="G788" s="18">
        <v>576</v>
      </c>
      <c r="H788" s="18">
        <v>4.91</v>
      </c>
      <c r="I788" s="18">
        <v>5.32</v>
      </c>
      <c r="Q788"/>
    </row>
    <row r="789" spans="2:17" x14ac:dyDescent="0.25">
      <c r="B789" s="18">
        <v>2011</v>
      </c>
      <c r="C789" s="18" t="s">
        <v>8</v>
      </c>
      <c r="D789" s="18" t="s">
        <v>164</v>
      </c>
      <c r="E789" s="18" t="s">
        <v>816</v>
      </c>
      <c r="F789" s="18" t="s">
        <v>829</v>
      </c>
      <c r="G789" s="18">
        <v>468</v>
      </c>
      <c r="H789" s="18">
        <v>4.8099999999999996</v>
      </c>
      <c r="I789" s="18">
        <v>5.18</v>
      </c>
      <c r="Q789"/>
    </row>
    <row r="790" spans="2:17" x14ac:dyDescent="0.25">
      <c r="B790" s="18">
        <v>2011</v>
      </c>
      <c r="C790" s="18" t="s">
        <v>8</v>
      </c>
      <c r="D790" s="18" t="s">
        <v>164</v>
      </c>
      <c r="E790" s="18" t="s">
        <v>816</v>
      </c>
      <c r="F790" s="18" t="s">
        <v>830</v>
      </c>
      <c r="G790" s="18">
        <v>612</v>
      </c>
      <c r="H790" s="18">
        <v>4.1100000000000003</v>
      </c>
      <c r="I790" s="18">
        <v>5.08</v>
      </c>
      <c r="Q790"/>
    </row>
    <row r="791" spans="2:17" x14ac:dyDescent="0.25">
      <c r="B791" s="18">
        <v>2011</v>
      </c>
      <c r="C791" s="18" t="s">
        <v>8</v>
      </c>
      <c r="D791" s="18" t="s">
        <v>164</v>
      </c>
      <c r="E791" s="18" t="s">
        <v>816</v>
      </c>
      <c r="F791" s="18" t="s">
        <v>831</v>
      </c>
      <c r="G791" s="18">
        <v>480</v>
      </c>
      <c r="H791" s="18">
        <v>4.3499999999999996</v>
      </c>
      <c r="I791" s="18">
        <v>5.34</v>
      </c>
      <c r="Q791"/>
    </row>
    <row r="792" spans="2:17" x14ac:dyDescent="0.25">
      <c r="B792" s="18">
        <v>2011</v>
      </c>
      <c r="C792" s="18" t="s">
        <v>8</v>
      </c>
      <c r="D792" s="18" t="s">
        <v>164</v>
      </c>
      <c r="E792" s="18" t="s">
        <v>816</v>
      </c>
      <c r="F792" s="18" t="s">
        <v>832</v>
      </c>
      <c r="G792" s="18">
        <v>696</v>
      </c>
      <c r="H792" s="18">
        <v>4.8499999999999996</v>
      </c>
      <c r="I792" s="18">
        <v>5.18</v>
      </c>
      <c r="Q792"/>
    </row>
    <row r="793" spans="2:17" x14ac:dyDescent="0.25">
      <c r="B793" s="18">
        <v>2011</v>
      </c>
      <c r="C793" s="18" t="s">
        <v>8</v>
      </c>
      <c r="D793" s="18" t="s">
        <v>164</v>
      </c>
      <c r="E793" s="18" t="s">
        <v>816</v>
      </c>
      <c r="F793" s="18" t="s">
        <v>833</v>
      </c>
      <c r="G793" s="18">
        <v>360</v>
      </c>
      <c r="H793" s="18">
        <v>4.09</v>
      </c>
      <c r="I793" s="18">
        <v>5.3</v>
      </c>
      <c r="Q793"/>
    </row>
    <row r="794" spans="2:17" x14ac:dyDescent="0.25">
      <c r="B794" s="18">
        <v>2011</v>
      </c>
      <c r="C794" s="18" t="s">
        <v>8</v>
      </c>
      <c r="D794" s="18" t="s">
        <v>164</v>
      </c>
      <c r="E794" s="18" t="s">
        <v>816</v>
      </c>
      <c r="F794" s="18" t="s">
        <v>834</v>
      </c>
      <c r="G794" s="18">
        <v>684</v>
      </c>
      <c r="H794" s="18">
        <v>4.6100000000000003</v>
      </c>
      <c r="I794" s="18">
        <v>5.15</v>
      </c>
      <c r="Q794"/>
    </row>
    <row r="795" spans="2:17" x14ac:dyDescent="0.25">
      <c r="B795" s="18">
        <v>2011</v>
      </c>
      <c r="C795" s="18" t="s">
        <v>8</v>
      </c>
      <c r="D795" s="18" t="s">
        <v>164</v>
      </c>
      <c r="E795" s="18" t="s">
        <v>816</v>
      </c>
      <c r="F795" s="18" t="s">
        <v>835</v>
      </c>
      <c r="G795" s="18">
        <v>660</v>
      </c>
      <c r="H795" s="18">
        <v>4.12</v>
      </c>
      <c r="I795" s="18">
        <v>5.18</v>
      </c>
      <c r="Q795"/>
    </row>
    <row r="796" spans="2:17" x14ac:dyDescent="0.25">
      <c r="B796" s="18">
        <v>2011</v>
      </c>
      <c r="C796" s="18" t="s">
        <v>8</v>
      </c>
      <c r="D796" s="18" t="s">
        <v>164</v>
      </c>
      <c r="E796" s="18" t="s">
        <v>816</v>
      </c>
      <c r="F796" s="18" t="s">
        <v>836</v>
      </c>
      <c r="G796" s="18">
        <v>696</v>
      </c>
      <c r="H796" s="18">
        <v>4.9000000000000004</v>
      </c>
      <c r="I796" s="18">
        <v>5.0199999999999996</v>
      </c>
      <c r="Q796"/>
    </row>
    <row r="797" spans="2:17" x14ac:dyDescent="0.25">
      <c r="B797" s="18">
        <v>2011</v>
      </c>
      <c r="C797" s="18" t="s">
        <v>8</v>
      </c>
      <c r="D797" s="18" t="s">
        <v>164</v>
      </c>
      <c r="E797" s="18" t="s">
        <v>816</v>
      </c>
      <c r="F797" s="18" t="s">
        <v>837</v>
      </c>
      <c r="G797" s="18">
        <v>372</v>
      </c>
      <c r="H797" s="18">
        <v>4.5199999999999996</v>
      </c>
      <c r="I797" s="18">
        <v>5.37</v>
      </c>
      <c r="Q797"/>
    </row>
    <row r="798" spans="2:17" x14ac:dyDescent="0.25">
      <c r="B798" s="18">
        <v>2011</v>
      </c>
      <c r="C798" s="18" t="s">
        <v>8</v>
      </c>
      <c r="D798" s="18" t="s">
        <v>164</v>
      </c>
      <c r="E798" s="18" t="s">
        <v>816</v>
      </c>
      <c r="F798" s="18" t="s">
        <v>838</v>
      </c>
      <c r="G798" s="18">
        <v>408</v>
      </c>
      <c r="H798" s="18">
        <v>4.4800000000000004</v>
      </c>
      <c r="I798" s="18">
        <v>5.01</v>
      </c>
      <c r="Q798"/>
    </row>
    <row r="799" spans="2:17" x14ac:dyDescent="0.25">
      <c r="B799" s="18">
        <v>2011</v>
      </c>
      <c r="C799" s="18" t="s">
        <v>8</v>
      </c>
      <c r="D799" s="18" t="s">
        <v>164</v>
      </c>
      <c r="E799" s="18" t="s">
        <v>816</v>
      </c>
      <c r="F799" s="18" t="s">
        <v>839</v>
      </c>
      <c r="G799" s="18">
        <v>324</v>
      </c>
      <c r="H799" s="18">
        <v>4.76</v>
      </c>
      <c r="I799" s="18">
        <v>5.22</v>
      </c>
      <c r="Q799"/>
    </row>
    <row r="800" spans="2:17" x14ac:dyDescent="0.25">
      <c r="B800" s="18">
        <v>2011</v>
      </c>
      <c r="C800" s="18" t="s">
        <v>8</v>
      </c>
      <c r="D800" s="18" t="s">
        <v>164</v>
      </c>
      <c r="E800" s="18" t="s">
        <v>816</v>
      </c>
      <c r="F800" s="18" t="s">
        <v>840</v>
      </c>
      <c r="G800" s="18">
        <v>492</v>
      </c>
      <c r="H800" s="18">
        <v>4.54</v>
      </c>
      <c r="I800" s="18">
        <v>5.0599999999999996</v>
      </c>
      <c r="Q800"/>
    </row>
    <row r="801" spans="2:17" x14ac:dyDescent="0.25">
      <c r="B801" s="18">
        <v>2011</v>
      </c>
      <c r="C801" s="18" t="s">
        <v>8</v>
      </c>
      <c r="D801" s="18" t="s">
        <v>164</v>
      </c>
      <c r="E801" s="18" t="s">
        <v>816</v>
      </c>
      <c r="F801" s="18" t="s">
        <v>841</v>
      </c>
      <c r="G801" s="18">
        <v>696</v>
      </c>
      <c r="H801" s="18">
        <v>4.96</v>
      </c>
      <c r="I801" s="18">
        <v>5.12</v>
      </c>
      <c r="Q801"/>
    </row>
    <row r="802" spans="2:17" x14ac:dyDescent="0.25">
      <c r="B802" s="18">
        <v>2011</v>
      </c>
      <c r="C802" s="18" t="s">
        <v>8</v>
      </c>
      <c r="D802" s="18" t="s">
        <v>164</v>
      </c>
      <c r="E802" s="18" t="s">
        <v>816</v>
      </c>
      <c r="F802" s="18" t="s">
        <v>842</v>
      </c>
      <c r="G802" s="18">
        <v>636</v>
      </c>
      <c r="H802" s="18">
        <v>4.72</v>
      </c>
      <c r="I802" s="18">
        <v>5.24</v>
      </c>
      <c r="Q802"/>
    </row>
    <row r="803" spans="2:17" x14ac:dyDescent="0.25">
      <c r="B803" s="18">
        <v>2011</v>
      </c>
      <c r="C803" s="18" t="s">
        <v>8</v>
      </c>
      <c r="D803" s="18" t="s">
        <v>164</v>
      </c>
      <c r="E803" s="18" t="s">
        <v>816</v>
      </c>
      <c r="F803" s="18" t="s">
        <v>843</v>
      </c>
      <c r="G803" s="18">
        <v>660</v>
      </c>
      <c r="H803" s="18">
        <v>4.47</v>
      </c>
      <c r="I803" s="18">
        <v>5.13</v>
      </c>
      <c r="Q803"/>
    </row>
    <row r="804" spans="2:17" x14ac:dyDescent="0.25">
      <c r="B804" s="18">
        <v>2011</v>
      </c>
      <c r="C804" s="18" t="s">
        <v>8</v>
      </c>
      <c r="D804" s="18" t="s">
        <v>164</v>
      </c>
      <c r="E804" s="18" t="s">
        <v>816</v>
      </c>
      <c r="F804" s="18" t="s">
        <v>844</v>
      </c>
      <c r="G804" s="18">
        <v>420</v>
      </c>
      <c r="H804" s="18">
        <v>4.37</v>
      </c>
      <c r="I804" s="18">
        <v>5.34</v>
      </c>
      <c r="Q804"/>
    </row>
    <row r="805" spans="2:17" x14ac:dyDescent="0.25">
      <c r="B805" s="18">
        <v>2011</v>
      </c>
      <c r="C805" s="18" t="s">
        <v>8</v>
      </c>
      <c r="D805" s="18" t="s">
        <v>164</v>
      </c>
      <c r="E805" s="18" t="s">
        <v>816</v>
      </c>
      <c r="F805" s="18" t="s">
        <v>845</v>
      </c>
      <c r="G805" s="18">
        <v>600</v>
      </c>
      <c r="H805" s="18">
        <v>4.95</v>
      </c>
      <c r="I805" s="18">
        <v>5.23</v>
      </c>
      <c r="Q805"/>
    </row>
    <row r="806" spans="2:17" x14ac:dyDescent="0.25">
      <c r="B806" s="18">
        <v>2011</v>
      </c>
      <c r="C806" s="18" t="s">
        <v>8</v>
      </c>
      <c r="D806" s="18" t="s">
        <v>164</v>
      </c>
      <c r="E806" s="18" t="s">
        <v>816</v>
      </c>
      <c r="F806" s="18" t="s">
        <v>846</v>
      </c>
      <c r="G806" s="18">
        <v>264</v>
      </c>
      <c r="H806" s="18">
        <v>4.9800000000000004</v>
      </c>
      <c r="I806" s="18">
        <v>5.21</v>
      </c>
      <c r="Q806"/>
    </row>
    <row r="807" spans="2:17" x14ac:dyDescent="0.25">
      <c r="B807" s="18">
        <v>2011</v>
      </c>
      <c r="C807" s="18" t="s">
        <v>8</v>
      </c>
      <c r="D807" s="18" t="s">
        <v>164</v>
      </c>
      <c r="E807" s="18" t="s">
        <v>816</v>
      </c>
      <c r="F807" s="18" t="s">
        <v>847</v>
      </c>
      <c r="G807" s="18">
        <v>300</v>
      </c>
      <c r="H807" s="18">
        <v>4.67</v>
      </c>
      <c r="I807" s="18">
        <v>5.29</v>
      </c>
      <c r="Q807"/>
    </row>
    <row r="808" spans="2:17" x14ac:dyDescent="0.25">
      <c r="B808" s="18">
        <v>2011</v>
      </c>
      <c r="C808" s="18" t="s">
        <v>8</v>
      </c>
      <c r="D808" s="18" t="s">
        <v>164</v>
      </c>
      <c r="E808" s="18" t="s">
        <v>816</v>
      </c>
      <c r="F808" s="18" t="s">
        <v>848</v>
      </c>
      <c r="G808" s="18">
        <v>552</v>
      </c>
      <c r="H808" s="18">
        <v>4.12</v>
      </c>
      <c r="I808" s="18">
        <v>5.05</v>
      </c>
      <c r="Q808"/>
    </row>
    <row r="809" spans="2:17" x14ac:dyDescent="0.25">
      <c r="B809" s="18">
        <v>2011</v>
      </c>
      <c r="C809" s="18" t="s">
        <v>8</v>
      </c>
      <c r="D809" s="18" t="s">
        <v>164</v>
      </c>
      <c r="E809" s="18" t="s">
        <v>816</v>
      </c>
      <c r="F809" s="18" t="s">
        <v>849</v>
      </c>
      <c r="G809" s="18">
        <v>264</v>
      </c>
      <c r="H809" s="18">
        <v>4.2699999999999996</v>
      </c>
      <c r="I809" s="18">
        <v>5.34</v>
      </c>
      <c r="Q809"/>
    </row>
    <row r="810" spans="2:17" x14ac:dyDescent="0.25">
      <c r="B810" s="18">
        <v>2011</v>
      </c>
      <c r="C810" s="18" t="s">
        <v>8</v>
      </c>
      <c r="D810" s="18" t="s">
        <v>164</v>
      </c>
      <c r="E810" s="18" t="s">
        <v>816</v>
      </c>
      <c r="F810" s="18" t="s">
        <v>850</v>
      </c>
      <c r="G810" s="18">
        <v>384</v>
      </c>
      <c r="H810" s="18">
        <v>4.18</v>
      </c>
      <c r="I810" s="18">
        <v>5.39</v>
      </c>
      <c r="Q810"/>
    </row>
    <row r="811" spans="2:17" x14ac:dyDescent="0.25">
      <c r="B811" s="18">
        <v>2011</v>
      </c>
      <c r="C811" s="18" t="s">
        <v>8</v>
      </c>
      <c r="D811" s="18" t="s">
        <v>164</v>
      </c>
      <c r="E811" s="18" t="s">
        <v>816</v>
      </c>
      <c r="F811" s="18" t="s">
        <v>851</v>
      </c>
      <c r="G811" s="18">
        <v>432</v>
      </c>
      <c r="H811" s="18">
        <v>4.51</v>
      </c>
      <c r="I811" s="18">
        <v>5.31</v>
      </c>
      <c r="Q811"/>
    </row>
    <row r="812" spans="2:17" x14ac:dyDescent="0.25">
      <c r="B812" s="18">
        <v>2011</v>
      </c>
      <c r="C812" s="18" t="s">
        <v>8</v>
      </c>
      <c r="D812" s="18" t="s">
        <v>164</v>
      </c>
      <c r="E812" s="18" t="s">
        <v>816</v>
      </c>
      <c r="F812" s="18" t="s">
        <v>852</v>
      </c>
      <c r="G812" s="18">
        <v>348</v>
      </c>
      <c r="H812" s="18">
        <v>4</v>
      </c>
      <c r="I812" s="18">
        <v>5.08</v>
      </c>
      <c r="Q812"/>
    </row>
    <row r="813" spans="2:17" x14ac:dyDescent="0.25">
      <c r="B813" s="18">
        <v>2011</v>
      </c>
      <c r="C813" s="18" t="s">
        <v>8</v>
      </c>
      <c r="D813" s="18" t="s">
        <v>164</v>
      </c>
      <c r="E813" s="18" t="s">
        <v>816</v>
      </c>
      <c r="F813" s="18" t="s">
        <v>853</v>
      </c>
      <c r="G813" s="18">
        <v>552</v>
      </c>
      <c r="H813" s="18">
        <v>4.9800000000000004</v>
      </c>
      <c r="I813" s="18">
        <v>5.03</v>
      </c>
      <c r="Q813"/>
    </row>
    <row r="814" spans="2:17" x14ac:dyDescent="0.25">
      <c r="B814" s="18">
        <v>2011</v>
      </c>
      <c r="C814" s="18" t="s">
        <v>8</v>
      </c>
      <c r="D814" s="18" t="s">
        <v>164</v>
      </c>
      <c r="E814" s="18" t="s">
        <v>816</v>
      </c>
      <c r="F814" s="18" t="s">
        <v>854</v>
      </c>
      <c r="G814" s="18">
        <v>264</v>
      </c>
      <c r="H814" s="18">
        <v>4.8899999999999997</v>
      </c>
      <c r="I814" s="18">
        <v>5.39</v>
      </c>
      <c r="Q814"/>
    </row>
    <row r="815" spans="2:17" x14ac:dyDescent="0.25">
      <c r="B815" s="18">
        <v>2011</v>
      </c>
      <c r="C815" s="18" t="s">
        <v>8</v>
      </c>
      <c r="D815" s="18" t="s">
        <v>164</v>
      </c>
      <c r="E815" s="18" t="s">
        <v>816</v>
      </c>
      <c r="F815" s="18" t="s">
        <v>855</v>
      </c>
      <c r="G815" s="18">
        <v>540</v>
      </c>
      <c r="H815" s="18">
        <v>4.75</v>
      </c>
      <c r="I815" s="18">
        <v>5.1100000000000003</v>
      </c>
      <c r="Q815"/>
    </row>
    <row r="816" spans="2:17" x14ac:dyDescent="0.25">
      <c r="B816" s="18">
        <v>2011</v>
      </c>
      <c r="C816" s="18" t="s">
        <v>8</v>
      </c>
      <c r="D816" s="18" t="s">
        <v>164</v>
      </c>
      <c r="E816" s="18" t="s">
        <v>816</v>
      </c>
      <c r="F816" s="18" t="s">
        <v>856</v>
      </c>
      <c r="G816" s="18">
        <v>648</v>
      </c>
      <c r="H816" s="18">
        <v>4.71</v>
      </c>
      <c r="I816" s="18">
        <v>5.23</v>
      </c>
      <c r="Q816"/>
    </row>
    <row r="817" spans="2:17" x14ac:dyDescent="0.25">
      <c r="B817" s="18">
        <v>2011</v>
      </c>
      <c r="C817" s="18" t="s">
        <v>8</v>
      </c>
      <c r="D817" s="18" t="s">
        <v>164</v>
      </c>
      <c r="E817" s="18" t="s">
        <v>816</v>
      </c>
      <c r="F817" s="18" t="s">
        <v>857</v>
      </c>
      <c r="G817" s="18">
        <v>336</v>
      </c>
      <c r="H817" s="18">
        <v>4.82</v>
      </c>
      <c r="I817" s="18">
        <v>5.16</v>
      </c>
      <c r="Q817"/>
    </row>
    <row r="818" spans="2:17" x14ac:dyDescent="0.25">
      <c r="B818" s="18">
        <v>2011</v>
      </c>
      <c r="C818" s="18" t="s">
        <v>8</v>
      </c>
      <c r="D818" s="18" t="s">
        <v>164</v>
      </c>
      <c r="E818" s="18" t="s">
        <v>816</v>
      </c>
      <c r="F818" s="18" t="s">
        <v>858</v>
      </c>
      <c r="G818" s="18">
        <v>396</v>
      </c>
      <c r="H818" s="18">
        <v>4.41</v>
      </c>
      <c r="I818" s="18">
        <v>5.27</v>
      </c>
      <c r="Q818"/>
    </row>
    <row r="819" spans="2:17" x14ac:dyDescent="0.25">
      <c r="B819" s="18">
        <v>2011</v>
      </c>
      <c r="C819" s="18" t="s">
        <v>8</v>
      </c>
      <c r="D819" s="18" t="s">
        <v>164</v>
      </c>
      <c r="E819" s="18" t="s">
        <v>816</v>
      </c>
      <c r="F819" s="18" t="s">
        <v>859</v>
      </c>
      <c r="G819" s="18">
        <v>456</v>
      </c>
      <c r="H819" s="18">
        <v>4.01</v>
      </c>
      <c r="I819" s="18">
        <v>5.36</v>
      </c>
      <c r="Q819"/>
    </row>
    <row r="820" spans="2:17" x14ac:dyDescent="0.25">
      <c r="B820" s="18">
        <v>2011</v>
      </c>
      <c r="C820" s="18" t="s">
        <v>8</v>
      </c>
      <c r="D820" s="18" t="s">
        <v>164</v>
      </c>
      <c r="E820" s="18" t="s">
        <v>816</v>
      </c>
      <c r="F820" s="18" t="s">
        <v>860</v>
      </c>
      <c r="G820" s="18">
        <v>324</v>
      </c>
      <c r="H820" s="18">
        <v>4.93</v>
      </c>
      <c r="I820" s="18">
        <v>5.36</v>
      </c>
      <c r="Q820"/>
    </row>
    <row r="821" spans="2:17" x14ac:dyDescent="0.25">
      <c r="B821" s="18">
        <v>2011</v>
      </c>
      <c r="C821" s="18" t="s">
        <v>8</v>
      </c>
      <c r="D821" s="18" t="s">
        <v>164</v>
      </c>
      <c r="E821" s="18" t="s">
        <v>816</v>
      </c>
      <c r="F821" s="18" t="s">
        <v>861</v>
      </c>
      <c r="G821" s="18">
        <v>432</v>
      </c>
      <c r="H821" s="18">
        <v>4.1100000000000003</v>
      </c>
      <c r="I821" s="18">
        <v>5.0999999999999996</v>
      </c>
      <c r="Q821"/>
    </row>
    <row r="822" spans="2:17" x14ac:dyDescent="0.25">
      <c r="B822" s="18">
        <v>2011</v>
      </c>
      <c r="C822" s="18" t="s">
        <v>8</v>
      </c>
      <c r="D822" s="18" t="s">
        <v>164</v>
      </c>
      <c r="E822" s="18" t="s">
        <v>816</v>
      </c>
      <c r="F822" s="18" t="s">
        <v>862</v>
      </c>
      <c r="G822" s="18">
        <v>288</v>
      </c>
      <c r="H822" s="18">
        <v>4.59</v>
      </c>
      <c r="I822" s="18">
        <v>5.26</v>
      </c>
      <c r="Q822"/>
    </row>
    <row r="823" spans="2:17" x14ac:dyDescent="0.25">
      <c r="B823" s="18">
        <v>2011</v>
      </c>
      <c r="C823" s="18" t="s">
        <v>8</v>
      </c>
      <c r="D823" s="18" t="s">
        <v>164</v>
      </c>
      <c r="E823" s="18" t="s">
        <v>816</v>
      </c>
      <c r="F823" s="18" t="s">
        <v>863</v>
      </c>
      <c r="G823" s="18">
        <v>684</v>
      </c>
      <c r="H823" s="18">
        <v>4.38</v>
      </c>
      <c r="I823" s="18">
        <v>5.28</v>
      </c>
      <c r="Q823"/>
    </row>
    <row r="824" spans="2:17" x14ac:dyDescent="0.25">
      <c r="B824" s="18">
        <v>2011</v>
      </c>
      <c r="C824" s="18" t="s">
        <v>8</v>
      </c>
      <c r="D824" s="18" t="s">
        <v>164</v>
      </c>
      <c r="E824" s="18" t="s">
        <v>816</v>
      </c>
      <c r="F824" s="18" t="s">
        <v>864</v>
      </c>
      <c r="G824" s="18">
        <v>336</v>
      </c>
      <c r="H824" s="18">
        <v>4.96</v>
      </c>
      <c r="I824" s="18">
        <v>5.08</v>
      </c>
      <c r="Q824"/>
    </row>
    <row r="825" spans="2:17" x14ac:dyDescent="0.25">
      <c r="B825" s="18">
        <v>2011</v>
      </c>
      <c r="C825" s="18" t="s">
        <v>8</v>
      </c>
      <c r="D825" s="18" t="s">
        <v>164</v>
      </c>
      <c r="E825" s="18" t="s">
        <v>816</v>
      </c>
      <c r="F825" s="18" t="s">
        <v>865</v>
      </c>
      <c r="G825" s="18">
        <v>312</v>
      </c>
      <c r="H825" s="18">
        <v>4.3499999999999996</v>
      </c>
      <c r="I825" s="18">
        <v>5.13</v>
      </c>
      <c r="Q825"/>
    </row>
    <row r="826" spans="2:17" x14ac:dyDescent="0.25">
      <c r="B826" s="18">
        <v>2011</v>
      </c>
      <c r="C826" s="18" t="s">
        <v>8</v>
      </c>
      <c r="D826" s="18" t="s">
        <v>164</v>
      </c>
      <c r="E826" s="18" t="s">
        <v>816</v>
      </c>
      <c r="F826" s="18" t="s">
        <v>866</v>
      </c>
      <c r="G826" s="18">
        <v>684</v>
      </c>
      <c r="H826" s="18">
        <v>4.8899999999999997</v>
      </c>
      <c r="I826" s="18">
        <v>5.07</v>
      </c>
      <c r="Q826"/>
    </row>
    <row r="827" spans="2:17" x14ac:dyDescent="0.25">
      <c r="B827" s="18">
        <v>2011</v>
      </c>
      <c r="C827" s="18" t="s">
        <v>8</v>
      </c>
      <c r="D827" s="18" t="s">
        <v>164</v>
      </c>
      <c r="E827" s="18" t="s">
        <v>816</v>
      </c>
      <c r="F827" s="18" t="s">
        <v>867</v>
      </c>
      <c r="G827" s="18">
        <v>408</v>
      </c>
      <c r="H827" s="18">
        <v>4.37</v>
      </c>
      <c r="I827" s="18">
        <v>5.18</v>
      </c>
      <c r="Q827"/>
    </row>
    <row r="828" spans="2:17" x14ac:dyDescent="0.25">
      <c r="B828" s="18">
        <v>2011</v>
      </c>
      <c r="C828" s="18" t="s">
        <v>8</v>
      </c>
      <c r="D828" s="18" t="s">
        <v>164</v>
      </c>
      <c r="E828" s="18" t="s">
        <v>816</v>
      </c>
      <c r="F828" s="18" t="s">
        <v>868</v>
      </c>
      <c r="G828" s="18">
        <v>564</v>
      </c>
      <c r="H828" s="18">
        <v>4.32</v>
      </c>
      <c r="I828" s="18">
        <v>5.08</v>
      </c>
      <c r="Q828"/>
    </row>
    <row r="829" spans="2:17" x14ac:dyDescent="0.25">
      <c r="B829" s="18">
        <v>2011</v>
      </c>
      <c r="C829" s="18" t="s">
        <v>8</v>
      </c>
      <c r="D829" s="18" t="s">
        <v>164</v>
      </c>
      <c r="E829" s="18" t="s">
        <v>816</v>
      </c>
      <c r="F829" s="18" t="s">
        <v>869</v>
      </c>
      <c r="G829" s="18">
        <v>480</v>
      </c>
      <c r="H829" s="18">
        <v>4.57</v>
      </c>
      <c r="I829" s="18">
        <v>5.25</v>
      </c>
      <c r="Q829"/>
    </row>
    <row r="830" spans="2:17" x14ac:dyDescent="0.25">
      <c r="B830" s="18">
        <v>2011</v>
      </c>
      <c r="C830" s="18" t="s">
        <v>8</v>
      </c>
      <c r="D830" s="18" t="s">
        <v>90</v>
      </c>
      <c r="E830" s="18" t="s">
        <v>870</v>
      </c>
      <c r="F830" s="18" t="s">
        <v>871</v>
      </c>
      <c r="G830" s="18">
        <v>576</v>
      </c>
      <c r="H830" s="18">
        <v>5.4266666666666667</v>
      </c>
      <c r="I830" s="18">
        <v>7.8866666666666667</v>
      </c>
      <c r="Q830"/>
    </row>
    <row r="831" spans="2:17" x14ac:dyDescent="0.25">
      <c r="B831" s="18">
        <v>2011</v>
      </c>
      <c r="C831" s="18" t="s">
        <v>8</v>
      </c>
      <c r="D831" s="18" t="s">
        <v>90</v>
      </c>
      <c r="E831" s="18" t="s">
        <v>870</v>
      </c>
      <c r="F831" s="18" t="s">
        <v>872</v>
      </c>
      <c r="G831" s="18">
        <v>432</v>
      </c>
      <c r="H831" s="18">
        <v>6.26</v>
      </c>
      <c r="I831" s="18">
        <v>7.6866666666666665</v>
      </c>
      <c r="Q831"/>
    </row>
    <row r="832" spans="2:17" x14ac:dyDescent="0.25">
      <c r="B832" s="18">
        <v>2011</v>
      </c>
      <c r="C832" s="18" t="s">
        <v>8</v>
      </c>
      <c r="D832" s="18" t="s">
        <v>90</v>
      </c>
      <c r="E832" s="18" t="s">
        <v>870</v>
      </c>
      <c r="F832" s="18" t="s">
        <v>873</v>
      </c>
      <c r="G832" s="18">
        <v>480</v>
      </c>
      <c r="H832" s="18">
        <v>5.6933333333333334</v>
      </c>
      <c r="I832" s="18">
        <v>7.8066666666666666</v>
      </c>
      <c r="Q832"/>
    </row>
    <row r="833" spans="2:17" x14ac:dyDescent="0.25">
      <c r="B833" s="18">
        <v>2011</v>
      </c>
      <c r="C833" s="18" t="s">
        <v>8</v>
      </c>
      <c r="D833" s="18" t="s">
        <v>90</v>
      </c>
      <c r="E833" s="18" t="s">
        <v>870</v>
      </c>
      <c r="F833" s="18" t="s">
        <v>874</v>
      </c>
      <c r="G833" s="18">
        <v>612</v>
      </c>
      <c r="H833" s="18">
        <v>5.7733333333333334</v>
      </c>
      <c r="I833" s="18">
        <v>7.7733333333333334</v>
      </c>
      <c r="Q833"/>
    </row>
    <row r="834" spans="2:17" x14ac:dyDescent="0.25">
      <c r="B834" s="18">
        <v>2011</v>
      </c>
      <c r="C834" s="18" t="s">
        <v>8</v>
      </c>
      <c r="D834" s="18" t="s">
        <v>90</v>
      </c>
      <c r="E834" s="18" t="s">
        <v>870</v>
      </c>
      <c r="F834" s="18" t="s">
        <v>875</v>
      </c>
      <c r="G834" s="18">
        <v>456</v>
      </c>
      <c r="H834" s="18">
        <v>6.6333333333333337</v>
      </c>
      <c r="I834" s="18">
        <v>7.5533333333333337</v>
      </c>
      <c r="Q834"/>
    </row>
    <row r="835" spans="2:17" x14ac:dyDescent="0.25">
      <c r="B835" s="18">
        <v>2011</v>
      </c>
      <c r="C835" s="18" t="s">
        <v>8</v>
      </c>
      <c r="D835" s="18" t="s">
        <v>90</v>
      </c>
      <c r="E835" s="18" t="s">
        <v>870</v>
      </c>
      <c r="F835" s="18" t="s">
        <v>876</v>
      </c>
      <c r="G835" s="18">
        <v>492</v>
      </c>
      <c r="H835" s="18">
        <v>5.753333333333333</v>
      </c>
      <c r="I835" s="18">
        <v>8.413333333333334</v>
      </c>
      <c r="Q835"/>
    </row>
    <row r="836" spans="2:17" x14ac:dyDescent="0.25">
      <c r="B836" s="18">
        <v>2011</v>
      </c>
      <c r="C836" s="18" t="s">
        <v>8</v>
      </c>
      <c r="D836" s="18" t="s">
        <v>90</v>
      </c>
      <c r="E836" s="18" t="s">
        <v>870</v>
      </c>
      <c r="F836" s="18" t="s">
        <v>877</v>
      </c>
      <c r="G836" s="18">
        <v>492</v>
      </c>
      <c r="H836" s="18">
        <v>5.6133333333333333</v>
      </c>
      <c r="I836" s="18">
        <v>8.26</v>
      </c>
      <c r="Q836"/>
    </row>
    <row r="837" spans="2:17" x14ac:dyDescent="0.25">
      <c r="B837" s="18">
        <v>2011</v>
      </c>
      <c r="C837" s="18" t="s">
        <v>8</v>
      </c>
      <c r="D837" s="18" t="s">
        <v>90</v>
      </c>
      <c r="E837" s="18" t="s">
        <v>870</v>
      </c>
      <c r="F837" s="18" t="s">
        <v>878</v>
      </c>
      <c r="G837" s="18">
        <v>504</v>
      </c>
      <c r="H837" s="18">
        <v>6.54</v>
      </c>
      <c r="I837" s="18">
        <v>8.0933333333333337</v>
      </c>
      <c r="Q837"/>
    </row>
    <row r="838" spans="2:17" x14ac:dyDescent="0.25">
      <c r="B838" s="18">
        <v>2011</v>
      </c>
      <c r="C838" s="18" t="s">
        <v>8</v>
      </c>
      <c r="D838" s="18" t="s">
        <v>90</v>
      </c>
      <c r="E838" s="18" t="s">
        <v>870</v>
      </c>
      <c r="F838" s="18" t="s">
        <v>879</v>
      </c>
      <c r="G838" s="18">
        <v>564</v>
      </c>
      <c r="H838" s="18">
        <v>6.1733333333333329</v>
      </c>
      <c r="I838" s="18">
        <v>7.4466666666666663</v>
      </c>
      <c r="Q838"/>
    </row>
    <row r="839" spans="2:17" x14ac:dyDescent="0.25">
      <c r="B839" s="18">
        <v>2011</v>
      </c>
      <c r="C839" s="18" t="s">
        <v>8</v>
      </c>
      <c r="D839" s="18" t="s">
        <v>90</v>
      </c>
      <c r="E839" s="18" t="s">
        <v>870</v>
      </c>
      <c r="F839" s="18" t="s">
        <v>880</v>
      </c>
      <c r="G839" s="18">
        <v>600</v>
      </c>
      <c r="H839" s="18">
        <v>6.36</v>
      </c>
      <c r="I839" s="18">
        <v>8.6</v>
      </c>
      <c r="Q839"/>
    </row>
    <row r="840" spans="2:17" x14ac:dyDescent="0.25">
      <c r="B840" s="18">
        <v>2011</v>
      </c>
      <c r="C840" s="18" t="s">
        <v>8</v>
      </c>
      <c r="D840" s="18" t="s">
        <v>90</v>
      </c>
      <c r="E840" s="18" t="s">
        <v>870</v>
      </c>
      <c r="F840" s="18" t="s">
        <v>881</v>
      </c>
      <c r="G840" s="18">
        <v>420</v>
      </c>
      <c r="H840" s="18">
        <v>5.42</v>
      </c>
      <c r="I840" s="18">
        <v>7.8666666666666663</v>
      </c>
      <c r="Q840"/>
    </row>
    <row r="841" spans="2:17" x14ac:dyDescent="0.25">
      <c r="B841" s="18">
        <v>2011</v>
      </c>
      <c r="C841" s="18" t="s">
        <v>8</v>
      </c>
      <c r="D841" s="18" t="s">
        <v>90</v>
      </c>
      <c r="E841" s="18" t="s">
        <v>870</v>
      </c>
      <c r="F841" s="18" t="s">
        <v>882</v>
      </c>
      <c r="G841" s="18">
        <v>504</v>
      </c>
      <c r="H841" s="18">
        <v>5.3733333333333331</v>
      </c>
      <c r="I841" s="18">
        <v>8.0333333333333332</v>
      </c>
      <c r="Q841"/>
    </row>
    <row r="842" spans="2:17" x14ac:dyDescent="0.25">
      <c r="B842" s="18">
        <v>2011</v>
      </c>
      <c r="C842" s="18" t="s">
        <v>8</v>
      </c>
      <c r="D842" s="18" t="s">
        <v>90</v>
      </c>
      <c r="E842" s="18" t="s">
        <v>870</v>
      </c>
      <c r="F842" s="18" t="s">
        <v>883</v>
      </c>
      <c r="G842" s="18">
        <v>444</v>
      </c>
      <c r="H842" s="18">
        <v>6.0066666666666668</v>
      </c>
      <c r="I842" s="18">
        <v>8.5933333333333337</v>
      </c>
      <c r="Q842"/>
    </row>
    <row r="843" spans="2:17" x14ac:dyDescent="0.25">
      <c r="B843" s="18">
        <v>2011</v>
      </c>
      <c r="C843" s="18" t="s">
        <v>8</v>
      </c>
      <c r="D843" s="18" t="s">
        <v>90</v>
      </c>
      <c r="E843" s="18" t="s">
        <v>870</v>
      </c>
      <c r="F843" s="18" t="s">
        <v>884</v>
      </c>
      <c r="G843" s="18">
        <v>636</v>
      </c>
      <c r="H843" s="18">
        <v>6.5733333333333333</v>
      </c>
      <c r="I843" s="18">
        <v>7.96</v>
      </c>
      <c r="Q843"/>
    </row>
    <row r="844" spans="2:17" x14ac:dyDescent="0.25">
      <c r="B844" s="18">
        <v>2011</v>
      </c>
      <c r="C844" s="18" t="s">
        <v>8</v>
      </c>
      <c r="D844" s="18" t="s">
        <v>90</v>
      </c>
      <c r="E844" s="18" t="s">
        <v>870</v>
      </c>
      <c r="F844" s="18" t="s">
        <v>885</v>
      </c>
      <c r="G844" s="18">
        <v>408</v>
      </c>
      <c r="H844" s="18">
        <v>5.9266666666666667</v>
      </c>
      <c r="I844" s="18">
        <v>8.4666666666666668</v>
      </c>
      <c r="Q844"/>
    </row>
    <row r="845" spans="2:17" x14ac:dyDescent="0.25">
      <c r="B845" s="18">
        <v>2011</v>
      </c>
      <c r="C845" s="18" t="s">
        <v>8</v>
      </c>
      <c r="D845" s="18" t="s">
        <v>90</v>
      </c>
      <c r="E845" s="18" t="s">
        <v>870</v>
      </c>
      <c r="F845" s="18" t="s">
        <v>886</v>
      </c>
      <c r="G845" s="18">
        <v>588</v>
      </c>
      <c r="H845" s="18">
        <v>6.4133333333333331</v>
      </c>
      <c r="I845" s="18">
        <v>8.08</v>
      </c>
      <c r="Q845"/>
    </row>
    <row r="846" spans="2:17" x14ac:dyDescent="0.25">
      <c r="B846" s="18">
        <v>2011</v>
      </c>
      <c r="C846" s="18" t="s">
        <v>8</v>
      </c>
      <c r="D846" s="18" t="s">
        <v>90</v>
      </c>
      <c r="E846" s="18" t="s">
        <v>870</v>
      </c>
      <c r="F846" s="18" t="s">
        <v>887</v>
      </c>
      <c r="G846" s="18">
        <v>480</v>
      </c>
      <c r="H846" s="18">
        <v>6.0333333333333332</v>
      </c>
      <c r="I846" s="18">
        <v>7.96</v>
      </c>
      <c r="Q846"/>
    </row>
    <row r="847" spans="2:17" x14ac:dyDescent="0.25">
      <c r="B847" s="18">
        <v>2011</v>
      </c>
      <c r="C847" s="18" t="s">
        <v>8</v>
      </c>
      <c r="D847" s="18" t="s">
        <v>90</v>
      </c>
      <c r="E847" s="18" t="s">
        <v>870</v>
      </c>
      <c r="F847" s="18" t="s">
        <v>888</v>
      </c>
      <c r="G847" s="18">
        <v>600</v>
      </c>
      <c r="H847" s="18">
        <v>6.34</v>
      </c>
      <c r="I847" s="18">
        <v>7.44</v>
      </c>
      <c r="Q847"/>
    </row>
    <row r="848" spans="2:17" x14ac:dyDescent="0.25">
      <c r="B848" s="18">
        <v>2011</v>
      </c>
      <c r="C848" s="18" t="s">
        <v>8</v>
      </c>
      <c r="D848" s="18" t="s">
        <v>90</v>
      </c>
      <c r="E848" s="18" t="s">
        <v>870</v>
      </c>
      <c r="F848" s="18" t="s">
        <v>889</v>
      </c>
      <c r="G848" s="18">
        <v>480</v>
      </c>
      <c r="H848" s="18">
        <v>6.26</v>
      </c>
      <c r="I848" s="18">
        <v>7.3866666666666667</v>
      </c>
      <c r="Q848"/>
    </row>
    <row r="849" spans="2:17" x14ac:dyDescent="0.25">
      <c r="B849" s="18">
        <v>2011</v>
      </c>
      <c r="C849" s="18" t="s">
        <v>8</v>
      </c>
      <c r="D849" s="18" t="s">
        <v>90</v>
      </c>
      <c r="E849" s="18" t="s">
        <v>870</v>
      </c>
      <c r="F849" s="18" t="s">
        <v>890</v>
      </c>
      <c r="G849" s="18">
        <v>444</v>
      </c>
      <c r="H849" s="18">
        <v>5.6</v>
      </c>
      <c r="I849" s="18">
        <v>8.3266666666666662</v>
      </c>
      <c r="Q849"/>
    </row>
    <row r="850" spans="2:17" x14ac:dyDescent="0.25">
      <c r="B850" s="18">
        <v>2011</v>
      </c>
      <c r="C850" s="18" t="s">
        <v>8</v>
      </c>
      <c r="D850" s="18" t="s">
        <v>90</v>
      </c>
      <c r="E850" s="18" t="s">
        <v>870</v>
      </c>
      <c r="F850" s="18" t="s">
        <v>891</v>
      </c>
      <c r="G850" s="18">
        <v>432</v>
      </c>
      <c r="H850" s="18">
        <v>5.76</v>
      </c>
      <c r="I850" s="18">
        <v>8.3800000000000008</v>
      </c>
      <c r="Q850"/>
    </row>
    <row r="851" spans="2:17" x14ac:dyDescent="0.25">
      <c r="B851" s="18">
        <v>2011</v>
      </c>
      <c r="C851" s="18" t="s">
        <v>8</v>
      </c>
      <c r="D851" s="18" t="s">
        <v>90</v>
      </c>
      <c r="E851" s="18" t="s">
        <v>870</v>
      </c>
      <c r="F851" s="18" t="s">
        <v>892</v>
      </c>
      <c r="G851" s="18">
        <v>480</v>
      </c>
      <c r="H851" s="18">
        <v>5.38</v>
      </c>
      <c r="I851" s="18">
        <v>7.8066666666666666</v>
      </c>
      <c r="Q851"/>
    </row>
    <row r="852" spans="2:17" x14ac:dyDescent="0.25">
      <c r="B852" s="18">
        <v>2011</v>
      </c>
      <c r="C852" s="18" t="s">
        <v>8</v>
      </c>
      <c r="D852" s="18" t="s">
        <v>90</v>
      </c>
      <c r="E852" s="18" t="s">
        <v>870</v>
      </c>
      <c r="F852" s="18" t="s">
        <v>893</v>
      </c>
      <c r="G852" s="18">
        <v>444</v>
      </c>
      <c r="H852" s="18">
        <v>5.48</v>
      </c>
      <c r="I852" s="18">
        <v>8.26</v>
      </c>
      <c r="Q852"/>
    </row>
    <row r="853" spans="2:17" x14ac:dyDescent="0.25">
      <c r="B853" s="18">
        <v>2011</v>
      </c>
      <c r="C853" s="18" t="s">
        <v>8</v>
      </c>
      <c r="D853" s="18" t="s">
        <v>90</v>
      </c>
      <c r="E853" s="18" t="s">
        <v>870</v>
      </c>
      <c r="F853" s="18" t="s">
        <v>894</v>
      </c>
      <c r="G853" s="18">
        <v>588</v>
      </c>
      <c r="H853" s="18">
        <v>6.2333333333333334</v>
      </c>
      <c r="I853" s="18">
        <v>8.6666666666666661</v>
      </c>
      <c r="Q853"/>
    </row>
    <row r="854" spans="2:17" x14ac:dyDescent="0.25">
      <c r="B854" s="18">
        <v>2011</v>
      </c>
      <c r="C854" s="18" t="s">
        <v>8</v>
      </c>
      <c r="D854" s="18" t="s">
        <v>90</v>
      </c>
      <c r="E854" s="18" t="s">
        <v>870</v>
      </c>
      <c r="F854" s="18" t="s">
        <v>895</v>
      </c>
      <c r="G854" s="18">
        <v>432</v>
      </c>
      <c r="H854" s="18">
        <v>5.2666666666666666</v>
      </c>
      <c r="I854" s="18">
        <v>7.54</v>
      </c>
      <c r="Q854"/>
    </row>
    <row r="855" spans="2:17" x14ac:dyDescent="0.25">
      <c r="B855" s="18">
        <v>2011</v>
      </c>
      <c r="C855" s="18" t="s">
        <v>8</v>
      </c>
      <c r="D855" s="18" t="s">
        <v>90</v>
      </c>
      <c r="E855" s="18" t="s">
        <v>870</v>
      </c>
      <c r="F855" s="18" t="s">
        <v>896</v>
      </c>
      <c r="G855" s="18">
        <v>408</v>
      </c>
      <c r="H855" s="18">
        <v>5.5266666666666664</v>
      </c>
      <c r="I855" s="18">
        <v>7.72</v>
      </c>
      <c r="Q855"/>
    </row>
    <row r="856" spans="2:17" x14ac:dyDescent="0.25">
      <c r="B856" s="18">
        <v>2011</v>
      </c>
      <c r="C856" s="18" t="s">
        <v>8</v>
      </c>
      <c r="D856" s="18" t="s">
        <v>90</v>
      </c>
      <c r="E856" s="18" t="s">
        <v>870</v>
      </c>
      <c r="F856" s="18" t="s">
        <v>897</v>
      </c>
      <c r="G856" s="18">
        <v>600</v>
      </c>
      <c r="H856" s="18">
        <v>5.333333333333333</v>
      </c>
      <c r="I856" s="18">
        <v>7.9066666666666663</v>
      </c>
      <c r="Q856"/>
    </row>
    <row r="857" spans="2:17" x14ac:dyDescent="0.25">
      <c r="B857" s="18">
        <v>2011</v>
      </c>
      <c r="C857" s="18" t="s">
        <v>8</v>
      </c>
      <c r="D857" s="18" t="s">
        <v>90</v>
      </c>
      <c r="E857" s="18" t="s">
        <v>870</v>
      </c>
      <c r="F857" s="18" t="s">
        <v>898</v>
      </c>
      <c r="G857" s="18">
        <v>600</v>
      </c>
      <c r="H857" s="18">
        <v>6.3533333333333335</v>
      </c>
      <c r="I857" s="18">
        <v>8.5666666666666664</v>
      </c>
      <c r="Q857"/>
    </row>
    <row r="858" spans="2:17" x14ac:dyDescent="0.25">
      <c r="B858" s="18">
        <v>2011</v>
      </c>
      <c r="C858" s="18" t="s">
        <v>8</v>
      </c>
      <c r="D858" s="18" t="s">
        <v>90</v>
      </c>
      <c r="E858" s="18" t="s">
        <v>870</v>
      </c>
      <c r="F858" s="18" t="s">
        <v>899</v>
      </c>
      <c r="G858" s="18">
        <v>588</v>
      </c>
      <c r="H858" s="18">
        <v>5.6333333333333337</v>
      </c>
      <c r="I858" s="18">
        <v>7.56</v>
      </c>
      <c r="Q858"/>
    </row>
    <row r="859" spans="2:17" x14ac:dyDescent="0.25">
      <c r="B859" s="18">
        <v>2011</v>
      </c>
      <c r="C859" s="18" t="s">
        <v>8</v>
      </c>
      <c r="D859" s="18" t="s">
        <v>90</v>
      </c>
      <c r="E859" s="18" t="s">
        <v>870</v>
      </c>
      <c r="F859" s="18" t="s">
        <v>900</v>
      </c>
      <c r="G859" s="18">
        <v>480</v>
      </c>
      <c r="H859" s="18">
        <v>5.833333333333333</v>
      </c>
      <c r="I859" s="18">
        <v>7.6</v>
      </c>
      <c r="Q859"/>
    </row>
    <row r="860" spans="2:17" x14ac:dyDescent="0.25">
      <c r="B860" s="18">
        <v>2011</v>
      </c>
      <c r="C860" s="18" t="s">
        <v>8</v>
      </c>
      <c r="D860" s="18" t="s">
        <v>90</v>
      </c>
      <c r="E860" s="18" t="s">
        <v>870</v>
      </c>
      <c r="F860" s="18" t="s">
        <v>901</v>
      </c>
      <c r="G860" s="18">
        <v>432</v>
      </c>
      <c r="H860" s="18">
        <v>6.166666666666667</v>
      </c>
      <c r="I860" s="18">
        <v>8.1999999999999993</v>
      </c>
      <c r="Q860"/>
    </row>
    <row r="861" spans="2:17" x14ac:dyDescent="0.25">
      <c r="B861" s="18">
        <v>2011</v>
      </c>
      <c r="C861" s="18" t="s">
        <v>8</v>
      </c>
      <c r="D861" s="18" t="s">
        <v>90</v>
      </c>
      <c r="E861" s="18" t="s">
        <v>870</v>
      </c>
      <c r="F861" s="18" t="s">
        <v>902</v>
      </c>
      <c r="G861" s="18">
        <v>492</v>
      </c>
      <c r="H861" s="18">
        <v>5.8733333333333331</v>
      </c>
      <c r="I861" s="18">
        <v>8.2799999999999994</v>
      </c>
      <c r="Q861"/>
    </row>
    <row r="862" spans="2:17" x14ac:dyDescent="0.25">
      <c r="B862" s="18">
        <v>2011</v>
      </c>
      <c r="C862" s="18" t="s">
        <v>8</v>
      </c>
      <c r="D862" s="18" t="s">
        <v>90</v>
      </c>
      <c r="E862" s="18" t="s">
        <v>870</v>
      </c>
      <c r="F862" s="18" t="s">
        <v>903</v>
      </c>
      <c r="G862" s="18">
        <v>468</v>
      </c>
      <c r="H862" s="18">
        <v>5.58</v>
      </c>
      <c r="I862" s="18">
        <v>8.2466666666666661</v>
      </c>
      <c r="Q862"/>
    </row>
    <row r="863" spans="2:17" x14ac:dyDescent="0.25">
      <c r="B863" s="18">
        <v>2011</v>
      </c>
      <c r="C863" s="18" t="s">
        <v>8</v>
      </c>
      <c r="D863" s="18" t="s">
        <v>90</v>
      </c>
      <c r="E863" s="18" t="s">
        <v>870</v>
      </c>
      <c r="F863" s="18" t="s">
        <v>904</v>
      </c>
      <c r="G863" s="18">
        <v>504</v>
      </c>
      <c r="H863" s="18">
        <v>5.3266666666666671</v>
      </c>
      <c r="I863" s="18">
        <v>7.9066666666666663</v>
      </c>
      <c r="Q863"/>
    </row>
    <row r="864" spans="2:17" x14ac:dyDescent="0.25">
      <c r="B864" s="18">
        <v>2011</v>
      </c>
      <c r="C864" s="18" t="s">
        <v>8</v>
      </c>
      <c r="D864" s="18" t="s">
        <v>90</v>
      </c>
      <c r="E864" s="18" t="s">
        <v>870</v>
      </c>
      <c r="F864" s="18" t="s">
        <v>905</v>
      </c>
      <c r="G864" s="18">
        <v>468</v>
      </c>
      <c r="H864" s="18">
        <v>5.4733333333333336</v>
      </c>
      <c r="I864" s="18">
        <v>8.5666666666666664</v>
      </c>
      <c r="Q864"/>
    </row>
    <row r="865" spans="2:17" x14ac:dyDescent="0.25">
      <c r="B865" s="18">
        <v>2011</v>
      </c>
      <c r="C865" s="18" t="s">
        <v>8</v>
      </c>
      <c r="D865" s="18" t="s">
        <v>90</v>
      </c>
      <c r="E865" s="18" t="s">
        <v>870</v>
      </c>
      <c r="F865" s="18" t="s">
        <v>906</v>
      </c>
      <c r="G865" s="18">
        <v>420</v>
      </c>
      <c r="H865" s="18">
        <v>5.793333333333333</v>
      </c>
      <c r="I865" s="18">
        <v>7.5466666666666669</v>
      </c>
      <c r="Q865"/>
    </row>
    <row r="866" spans="2:17" x14ac:dyDescent="0.25">
      <c r="B866" s="18">
        <v>2011</v>
      </c>
      <c r="C866" s="18" t="s">
        <v>8</v>
      </c>
      <c r="D866" s="18" t="s">
        <v>90</v>
      </c>
      <c r="E866" s="18" t="s">
        <v>870</v>
      </c>
      <c r="F866" s="18" t="s">
        <v>907</v>
      </c>
      <c r="G866" s="18">
        <v>444</v>
      </c>
      <c r="H866" s="18">
        <v>6.3533333333333335</v>
      </c>
      <c r="I866" s="18">
        <v>7.8733333333333331</v>
      </c>
      <c r="Q866"/>
    </row>
    <row r="867" spans="2:17" x14ac:dyDescent="0.25">
      <c r="B867" s="18">
        <v>2011</v>
      </c>
      <c r="C867" s="18" t="s">
        <v>8</v>
      </c>
      <c r="D867" s="18" t="s">
        <v>90</v>
      </c>
      <c r="E867" s="18" t="s">
        <v>870</v>
      </c>
      <c r="F867" s="18" t="s">
        <v>908</v>
      </c>
      <c r="G867" s="18">
        <v>444</v>
      </c>
      <c r="H867" s="18">
        <v>5.54</v>
      </c>
      <c r="I867" s="18">
        <v>8.48</v>
      </c>
      <c r="Q867"/>
    </row>
    <row r="868" spans="2:17" x14ac:dyDescent="0.25">
      <c r="B868" s="18">
        <v>2011</v>
      </c>
      <c r="C868" s="18" t="s">
        <v>8</v>
      </c>
      <c r="D868" s="18" t="s">
        <v>90</v>
      </c>
      <c r="E868" s="18" t="s">
        <v>870</v>
      </c>
      <c r="F868" s="18" t="s">
        <v>909</v>
      </c>
      <c r="G868" s="18">
        <v>624</v>
      </c>
      <c r="H868" s="18">
        <v>5.4266666666666667</v>
      </c>
      <c r="I868" s="18">
        <v>7.8866666666666667</v>
      </c>
      <c r="Q868"/>
    </row>
    <row r="869" spans="2:17" x14ac:dyDescent="0.25">
      <c r="B869" s="18">
        <v>2011</v>
      </c>
      <c r="C869" s="18" t="s">
        <v>8</v>
      </c>
      <c r="D869" s="18" t="s">
        <v>90</v>
      </c>
      <c r="E869" s="18" t="s">
        <v>870</v>
      </c>
      <c r="F869" s="18" t="s">
        <v>910</v>
      </c>
      <c r="G869" s="18">
        <v>420</v>
      </c>
      <c r="H869" s="18">
        <v>5.4733333333333336</v>
      </c>
      <c r="I869" s="18">
        <v>7.9133333333333331</v>
      </c>
      <c r="Q869"/>
    </row>
    <row r="870" spans="2:17" x14ac:dyDescent="0.25">
      <c r="B870" s="18">
        <v>2011</v>
      </c>
      <c r="C870" s="18" t="s">
        <v>8</v>
      </c>
      <c r="D870" s="18" t="s">
        <v>90</v>
      </c>
      <c r="E870" s="18" t="s">
        <v>870</v>
      </c>
      <c r="F870" s="18" t="s">
        <v>911</v>
      </c>
      <c r="G870" s="18">
        <v>492</v>
      </c>
      <c r="H870" s="18">
        <v>5.7333333333333334</v>
      </c>
      <c r="I870" s="18">
        <v>7.8133333333333335</v>
      </c>
      <c r="Q870"/>
    </row>
    <row r="871" spans="2:17" x14ac:dyDescent="0.25">
      <c r="B871" s="18">
        <v>2011</v>
      </c>
      <c r="C871" s="18" t="s">
        <v>8</v>
      </c>
      <c r="D871" s="18" t="s">
        <v>90</v>
      </c>
      <c r="E871" s="18" t="s">
        <v>870</v>
      </c>
      <c r="F871" s="18" t="s">
        <v>912</v>
      </c>
      <c r="G871" s="18">
        <v>516</v>
      </c>
      <c r="H871" s="18">
        <v>6.54</v>
      </c>
      <c r="I871" s="18">
        <v>7.3466666666666667</v>
      </c>
      <c r="Q871"/>
    </row>
    <row r="872" spans="2:17" x14ac:dyDescent="0.25">
      <c r="B872" s="18">
        <v>2011</v>
      </c>
      <c r="C872" s="18" t="s">
        <v>8</v>
      </c>
      <c r="D872" s="18" t="s">
        <v>90</v>
      </c>
      <c r="E872" s="18" t="s">
        <v>870</v>
      </c>
      <c r="F872" s="18" t="s">
        <v>913</v>
      </c>
      <c r="G872" s="18">
        <v>492</v>
      </c>
      <c r="H872" s="18">
        <v>5.2733333333333334</v>
      </c>
      <c r="I872" s="18">
        <v>7.8133333333333335</v>
      </c>
      <c r="Q872"/>
    </row>
    <row r="873" spans="2:17" x14ac:dyDescent="0.25">
      <c r="B873" s="18">
        <v>2011</v>
      </c>
      <c r="C873" s="18" t="s">
        <v>8</v>
      </c>
      <c r="D873" s="18" t="s">
        <v>90</v>
      </c>
      <c r="E873" s="18" t="s">
        <v>870</v>
      </c>
      <c r="F873" s="18" t="s">
        <v>914</v>
      </c>
      <c r="G873" s="18">
        <v>480</v>
      </c>
      <c r="H873" s="18">
        <v>5.7666666666666666</v>
      </c>
      <c r="I873" s="18">
        <v>8.02</v>
      </c>
      <c r="Q873"/>
    </row>
    <row r="874" spans="2:17" x14ac:dyDescent="0.25">
      <c r="B874" s="18">
        <v>2011</v>
      </c>
      <c r="C874" s="18" t="s">
        <v>8</v>
      </c>
      <c r="D874" s="18" t="s">
        <v>90</v>
      </c>
      <c r="E874" s="18" t="s">
        <v>870</v>
      </c>
      <c r="F874" s="18" t="s">
        <v>915</v>
      </c>
      <c r="G874" s="18">
        <v>564</v>
      </c>
      <c r="H874" s="18">
        <v>6.2866666666666671</v>
      </c>
      <c r="I874" s="18">
        <v>8.5</v>
      </c>
      <c r="Q874"/>
    </row>
    <row r="875" spans="2:17" x14ac:dyDescent="0.25">
      <c r="B875" s="18">
        <v>2011</v>
      </c>
      <c r="C875" s="18" t="s">
        <v>8</v>
      </c>
      <c r="D875" s="18" t="s">
        <v>90</v>
      </c>
      <c r="E875" s="18" t="s">
        <v>870</v>
      </c>
      <c r="F875" s="18" t="s">
        <v>916</v>
      </c>
      <c r="G875" s="18">
        <v>600</v>
      </c>
      <c r="H875" s="18">
        <v>5.7333333333333334</v>
      </c>
      <c r="I875" s="18">
        <v>7.6533333333333333</v>
      </c>
      <c r="Q875"/>
    </row>
    <row r="876" spans="2:17" x14ac:dyDescent="0.25">
      <c r="B876" s="18">
        <v>2011</v>
      </c>
      <c r="C876" s="18" t="s">
        <v>8</v>
      </c>
      <c r="D876" s="18" t="s">
        <v>90</v>
      </c>
      <c r="E876" s="18" t="s">
        <v>870</v>
      </c>
      <c r="F876" s="18" t="s">
        <v>917</v>
      </c>
      <c r="G876" s="18">
        <v>612</v>
      </c>
      <c r="H876" s="18">
        <v>5.6466666666666665</v>
      </c>
      <c r="I876" s="18">
        <v>7.62</v>
      </c>
      <c r="Q876"/>
    </row>
    <row r="877" spans="2:17" x14ac:dyDescent="0.25">
      <c r="B877" s="18">
        <v>2011</v>
      </c>
      <c r="C877" s="18" t="s">
        <v>8</v>
      </c>
      <c r="D877" s="18" t="s">
        <v>90</v>
      </c>
      <c r="E877" s="18" t="s">
        <v>870</v>
      </c>
      <c r="F877" s="18" t="s">
        <v>918</v>
      </c>
      <c r="G877" s="18">
        <v>528</v>
      </c>
      <c r="H877" s="18">
        <v>6.4333333333333336</v>
      </c>
      <c r="I877" s="18">
        <v>8.1533333333333342</v>
      </c>
      <c r="Q877"/>
    </row>
    <row r="878" spans="2:17" x14ac:dyDescent="0.25">
      <c r="B878" s="18">
        <v>2011</v>
      </c>
      <c r="C878" s="18" t="s">
        <v>8</v>
      </c>
      <c r="D878" s="18" t="s">
        <v>90</v>
      </c>
      <c r="E878" s="18" t="s">
        <v>870</v>
      </c>
      <c r="F878" s="18" t="s">
        <v>919</v>
      </c>
      <c r="G878" s="18">
        <v>576</v>
      </c>
      <c r="H878" s="18">
        <v>5.6733333333333329</v>
      </c>
      <c r="I878" s="18">
        <v>7.9733333333333336</v>
      </c>
      <c r="Q878"/>
    </row>
    <row r="879" spans="2:17" x14ac:dyDescent="0.25">
      <c r="B879" s="18">
        <v>2011</v>
      </c>
      <c r="C879" s="18" t="s">
        <v>8</v>
      </c>
      <c r="D879" s="18" t="s">
        <v>920</v>
      </c>
      <c r="E879" s="18" t="s">
        <v>870</v>
      </c>
      <c r="F879" s="18" t="s">
        <v>921</v>
      </c>
      <c r="G879" s="18">
        <v>1692</v>
      </c>
      <c r="H879" s="18">
        <v>5</v>
      </c>
      <c r="I879" s="18">
        <v>6</v>
      </c>
      <c r="Q879"/>
    </row>
    <row r="880" spans="2:17" x14ac:dyDescent="0.25">
      <c r="B880" s="18">
        <v>2011</v>
      </c>
      <c r="C880" s="18" t="s">
        <v>8</v>
      </c>
      <c r="D880" s="18" t="s">
        <v>920</v>
      </c>
      <c r="E880" s="18" t="s">
        <v>870</v>
      </c>
      <c r="F880" s="18" t="s">
        <v>922</v>
      </c>
      <c r="G880" s="18">
        <v>1512</v>
      </c>
      <c r="H880" s="18">
        <v>4</v>
      </c>
      <c r="I880" s="18">
        <v>6</v>
      </c>
      <c r="Q880"/>
    </row>
    <row r="881" spans="2:17" x14ac:dyDescent="0.25">
      <c r="B881" s="18">
        <v>2011</v>
      </c>
      <c r="C881" s="18" t="s">
        <v>8</v>
      </c>
      <c r="D881" s="18" t="s">
        <v>920</v>
      </c>
      <c r="E881" s="18" t="s">
        <v>870</v>
      </c>
      <c r="F881" s="18" t="s">
        <v>923</v>
      </c>
      <c r="G881" s="18">
        <v>1560</v>
      </c>
      <c r="H881" s="18">
        <v>5</v>
      </c>
      <c r="I881" s="18">
        <v>6</v>
      </c>
      <c r="Q881"/>
    </row>
    <row r="882" spans="2:17" x14ac:dyDescent="0.25">
      <c r="B882" s="18">
        <v>2011</v>
      </c>
      <c r="C882" s="18" t="s">
        <v>8</v>
      </c>
      <c r="D882" s="18" t="s">
        <v>920</v>
      </c>
      <c r="E882" s="18" t="s">
        <v>870</v>
      </c>
      <c r="F882" s="18" t="s">
        <v>924</v>
      </c>
      <c r="G882" s="18">
        <v>1512</v>
      </c>
      <c r="H882" s="18">
        <v>4</v>
      </c>
      <c r="I882" s="18">
        <v>7</v>
      </c>
      <c r="Q882"/>
    </row>
    <row r="883" spans="2:17" x14ac:dyDescent="0.25">
      <c r="B883" s="18">
        <v>2011</v>
      </c>
      <c r="C883" s="18" t="s">
        <v>8</v>
      </c>
      <c r="D883" s="18" t="s">
        <v>920</v>
      </c>
      <c r="E883" s="18" t="s">
        <v>870</v>
      </c>
      <c r="F883" s="18" t="s">
        <v>925</v>
      </c>
      <c r="G883" s="18">
        <v>1800</v>
      </c>
      <c r="H883" s="18">
        <v>5</v>
      </c>
      <c r="I883" s="18">
        <v>7</v>
      </c>
      <c r="Q883"/>
    </row>
    <row r="884" spans="2:17" x14ac:dyDescent="0.25">
      <c r="B884" s="18">
        <v>2011</v>
      </c>
      <c r="C884" s="18" t="s">
        <v>8</v>
      </c>
      <c r="D884" s="18" t="s">
        <v>920</v>
      </c>
      <c r="E884" s="18" t="s">
        <v>870</v>
      </c>
      <c r="F884" s="18" t="s">
        <v>926</v>
      </c>
      <c r="G884" s="18">
        <v>1788</v>
      </c>
      <c r="H884" s="18">
        <v>5</v>
      </c>
      <c r="I884" s="18">
        <v>6</v>
      </c>
      <c r="Q884"/>
    </row>
    <row r="885" spans="2:17" x14ac:dyDescent="0.25">
      <c r="B885" s="18">
        <v>2011</v>
      </c>
      <c r="C885" s="18" t="s">
        <v>8</v>
      </c>
      <c r="D885" s="18" t="s">
        <v>920</v>
      </c>
      <c r="E885" s="18" t="s">
        <v>870</v>
      </c>
      <c r="F885" s="18" t="s">
        <v>927</v>
      </c>
      <c r="G885" s="18">
        <v>1728</v>
      </c>
      <c r="H885" s="18">
        <v>4</v>
      </c>
      <c r="I885" s="18">
        <v>6</v>
      </c>
      <c r="Q885"/>
    </row>
    <row r="886" spans="2:17" x14ac:dyDescent="0.25">
      <c r="B886" s="18">
        <v>2011</v>
      </c>
      <c r="C886" s="18" t="s">
        <v>8</v>
      </c>
      <c r="D886" s="18" t="s">
        <v>920</v>
      </c>
      <c r="E886" s="18" t="s">
        <v>870</v>
      </c>
      <c r="F886" s="18" t="s">
        <v>928</v>
      </c>
      <c r="G886" s="18">
        <v>1644</v>
      </c>
      <c r="H886" s="18">
        <v>5</v>
      </c>
      <c r="I886" s="18">
        <v>6</v>
      </c>
      <c r="Q886"/>
    </row>
    <row r="887" spans="2:17" x14ac:dyDescent="0.25">
      <c r="B887" s="18">
        <v>2011</v>
      </c>
      <c r="C887" s="18" t="s">
        <v>8</v>
      </c>
      <c r="D887" s="18" t="s">
        <v>920</v>
      </c>
      <c r="E887" s="18" t="s">
        <v>870</v>
      </c>
      <c r="F887" s="18" t="s">
        <v>929</v>
      </c>
      <c r="G887" s="18">
        <v>1728</v>
      </c>
      <c r="H887" s="18">
        <v>5</v>
      </c>
      <c r="I887" s="18">
        <v>6</v>
      </c>
      <c r="Q887"/>
    </row>
    <row r="888" spans="2:17" x14ac:dyDescent="0.25">
      <c r="B888" s="18">
        <v>2011</v>
      </c>
      <c r="C888" s="18" t="s">
        <v>8</v>
      </c>
      <c r="D888" s="18" t="s">
        <v>920</v>
      </c>
      <c r="E888" s="18" t="s">
        <v>870</v>
      </c>
      <c r="F888" s="18" t="s">
        <v>930</v>
      </c>
      <c r="G888" s="18">
        <v>1524</v>
      </c>
      <c r="H888" s="18">
        <v>5</v>
      </c>
      <c r="I888" s="18">
        <v>6</v>
      </c>
      <c r="Q888"/>
    </row>
    <row r="889" spans="2:17" x14ac:dyDescent="0.25">
      <c r="B889" s="18">
        <v>2011</v>
      </c>
      <c r="C889" s="18" t="s">
        <v>8</v>
      </c>
      <c r="D889" s="18" t="s">
        <v>920</v>
      </c>
      <c r="E889" s="18" t="s">
        <v>870</v>
      </c>
      <c r="F889" s="18" t="s">
        <v>931</v>
      </c>
      <c r="G889" s="18">
        <v>1632</v>
      </c>
      <c r="H889" s="18">
        <v>4</v>
      </c>
      <c r="I889" s="18">
        <v>7</v>
      </c>
      <c r="Q889"/>
    </row>
    <row r="890" spans="2:17" x14ac:dyDescent="0.25">
      <c r="B890" s="18">
        <v>2011</v>
      </c>
      <c r="C890" s="18" t="s">
        <v>8</v>
      </c>
      <c r="D890" s="18" t="s">
        <v>920</v>
      </c>
      <c r="E890" s="18" t="s">
        <v>870</v>
      </c>
      <c r="F890" s="18" t="s">
        <v>932</v>
      </c>
      <c r="G890" s="18">
        <v>1680</v>
      </c>
      <c r="H890" s="18">
        <v>5</v>
      </c>
      <c r="I890" s="18">
        <v>6</v>
      </c>
      <c r="Q890"/>
    </row>
    <row r="891" spans="2:17" x14ac:dyDescent="0.25">
      <c r="B891" s="18">
        <v>2011</v>
      </c>
      <c r="C891" s="18" t="s">
        <v>8</v>
      </c>
      <c r="D891" s="18" t="s">
        <v>920</v>
      </c>
      <c r="E891" s="18" t="s">
        <v>870</v>
      </c>
      <c r="F891" s="18" t="s">
        <v>933</v>
      </c>
      <c r="G891" s="18">
        <v>1512</v>
      </c>
      <c r="H891" s="18">
        <v>4</v>
      </c>
      <c r="I891" s="18">
        <v>6</v>
      </c>
      <c r="Q891"/>
    </row>
    <row r="892" spans="2:17" x14ac:dyDescent="0.25">
      <c r="B892" s="18">
        <v>2011</v>
      </c>
      <c r="C892" s="18" t="s">
        <v>8</v>
      </c>
      <c r="D892" s="18" t="s">
        <v>920</v>
      </c>
      <c r="E892" s="18" t="s">
        <v>870</v>
      </c>
      <c r="F892" s="18" t="s">
        <v>934</v>
      </c>
      <c r="G892" s="18">
        <v>1788</v>
      </c>
      <c r="H892" s="18">
        <v>5</v>
      </c>
      <c r="I892" s="18">
        <v>7</v>
      </c>
      <c r="Q892"/>
    </row>
    <row r="893" spans="2:17" x14ac:dyDescent="0.25">
      <c r="B893" s="18">
        <v>2011</v>
      </c>
      <c r="C893" s="18" t="s">
        <v>8</v>
      </c>
      <c r="D893" s="18" t="s">
        <v>920</v>
      </c>
      <c r="E893" s="18" t="s">
        <v>870</v>
      </c>
      <c r="F893" s="18" t="s">
        <v>935</v>
      </c>
      <c r="G893" s="18">
        <v>1620</v>
      </c>
      <c r="H893" s="18">
        <v>5</v>
      </c>
      <c r="I893" s="18">
        <v>6</v>
      </c>
      <c r="Q893"/>
    </row>
    <row r="894" spans="2:17" x14ac:dyDescent="0.25">
      <c r="B894" s="18">
        <v>2011</v>
      </c>
      <c r="C894" s="18" t="s">
        <v>8</v>
      </c>
      <c r="D894" s="18" t="s">
        <v>920</v>
      </c>
      <c r="E894" s="18" t="s">
        <v>870</v>
      </c>
      <c r="F894" s="18" t="s">
        <v>936</v>
      </c>
      <c r="G894" s="18">
        <v>1512</v>
      </c>
      <c r="H894" s="18">
        <v>4</v>
      </c>
      <c r="I894" s="18">
        <v>6</v>
      </c>
      <c r="Q894"/>
    </row>
    <row r="895" spans="2:17" x14ac:dyDescent="0.25">
      <c r="B895" s="18">
        <v>2011</v>
      </c>
      <c r="C895" s="18" t="s">
        <v>8</v>
      </c>
      <c r="D895" s="18" t="s">
        <v>920</v>
      </c>
      <c r="E895" s="18" t="s">
        <v>870</v>
      </c>
      <c r="F895" s="18" t="s">
        <v>937</v>
      </c>
      <c r="G895" s="18">
        <v>1524</v>
      </c>
      <c r="H895" s="18">
        <v>5</v>
      </c>
      <c r="I895" s="18">
        <v>6</v>
      </c>
      <c r="Q895"/>
    </row>
    <row r="896" spans="2:17" x14ac:dyDescent="0.25">
      <c r="B896" s="18">
        <v>2011</v>
      </c>
      <c r="C896" s="18" t="s">
        <v>8</v>
      </c>
      <c r="D896" s="18" t="s">
        <v>920</v>
      </c>
      <c r="E896" s="18" t="s">
        <v>870</v>
      </c>
      <c r="F896" s="18" t="s">
        <v>938</v>
      </c>
      <c r="G896" s="18">
        <v>1632</v>
      </c>
      <c r="H896" s="18">
        <v>4</v>
      </c>
      <c r="I896" s="18">
        <v>6</v>
      </c>
      <c r="Q896"/>
    </row>
    <row r="897" spans="2:17" x14ac:dyDescent="0.25">
      <c r="B897" s="18">
        <v>2011</v>
      </c>
      <c r="C897" s="18" t="s">
        <v>8</v>
      </c>
      <c r="D897" s="18" t="s">
        <v>920</v>
      </c>
      <c r="E897" s="18" t="s">
        <v>870</v>
      </c>
      <c r="F897" s="18" t="s">
        <v>939</v>
      </c>
      <c r="G897" s="18">
        <v>1668</v>
      </c>
      <c r="H897" s="18">
        <v>4</v>
      </c>
      <c r="I897" s="18">
        <v>7</v>
      </c>
      <c r="Q897"/>
    </row>
    <row r="898" spans="2:17" x14ac:dyDescent="0.25">
      <c r="B898" s="18">
        <v>2011</v>
      </c>
      <c r="C898" s="18" t="s">
        <v>8</v>
      </c>
      <c r="D898" s="18" t="s">
        <v>920</v>
      </c>
      <c r="E898" s="18" t="s">
        <v>870</v>
      </c>
      <c r="F898" s="18" t="s">
        <v>940</v>
      </c>
      <c r="G898" s="18">
        <v>1584</v>
      </c>
      <c r="H898" s="18">
        <v>4</v>
      </c>
      <c r="I898" s="18">
        <v>6</v>
      </c>
      <c r="Q898"/>
    </row>
    <row r="899" spans="2:17" x14ac:dyDescent="0.25">
      <c r="B899" s="18">
        <v>2011</v>
      </c>
      <c r="C899" s="18" t="s">
        <v>8</v>
      </c>
      <c r="D899" s="18" t="s">
        <v>920</v>
      </c>
      <c r="E899" s="18" t="s">
        <v>870</v>
      </c>
      <c r="F899" s="18" t="s">
        <v>941</v>
      </c>
      <c r="G899" s="18">
        <v>1608</v>
      </c>
      <c r="H899" s="18">
        <v>5</v>
      </c>
      <c r="I899" s="18">
        <v>6</v>
      </c>
      <c r="Q899"/>
    </row>
    <row r="900" spans="2:17" x14ac:dyDescent="0.25">
      <c r="B900" s="18">
        <v>2011</v>
      </c>
      <c r="C900" s="18" t="s">
        <v>8</v>
      </c>
      <c r="D900" s="18" t="s">
        <v>920</v>
      </c>
      <c r="E900" s="18" t="s">
        <v>870</v>
      </c>
      <c r="F900" s="18" t="s">
        <v>942</v>
      </c>
      <c r="G900" s="18">
        <v>1536</v>
      </c>
      <c r="H900" s="18">
        <v>5</v>
      </c>
      <c r="I900" s="18">
        <v>6</v>
      </c>
      <c r="Q900"/>
    </row>
    <row r="901" spans="2:17" x14ac:dyDescent="0.25">
      <c r="B901" s="18">
        <v>2011</v>
      </c>
      <c r="C901" s="18" t="s">
        <v>8</v>
      </c>
      <c r="D901" s="18" t="s">
        <v>920</v>
      </c>
      <c r="E901" s="18" t="s">
        <v>870</v>
      </c>
      <c r="F901" s="18" t="s">
        <v>943</v>
      </c>
      <c r="G901" s="18">
        <v>1572</v>
      </c>
      <c r="H901" s="18">
        <v>4</v>
      </c>
      <c r="I901" s="18">
        <v>7</v>
      </c>
      <c r="Q901"/>
    </row>
    <row r="902" spans="2:17" x14ac:dyDescent="0.25">
      <c r="B902" s="18">
        <v>2011</v>
      </c>
      <c r="C902" s="18" t="s">
        <v>8</v>
      </c>
      <c r="D902" s="18" t="s">
        <v>920</v>
      </c>
      <c r="E902" s="18" t="s">
        <v>870</v>
      </c>
      <c r="F902" s="18" t="s">
        <v>944</v>
      </c>
      <c r="G902" s="18">
        <v>1800</v>
      </c>
      <c r="H902" s="18">
        <v>4</v>
      </c>
      <c r="I902" s="18">
        <v>6</v>
      </c>
      <c r="Q902"/>
    </row>
    <row r="903" spans="2:17" x14ac:dyDescent="0.25">
      <c r="B903" s="18">
        <v>2011</v>
      </c>
      <c r="C903" s="18" t="s">
        <v>8</v>
      </c>
      <c r="D903" s="18" t="s">
        <v>920</v>
      </c>
      <c r="E903" s="18" t="s">
        <v>870</v>
      </c>
      <c r="F903" s="18" t="s">
        <v>945</v>
      </c>
      <c r="G903" s="18">
        <v>1692</v>
      </c>
      <c r="H903" s="18">
        <v>4</v>
      </c>
      <c r="I903" s="18">
        <v>7</v>
      </c>
      <c r="Q903"/>
    </row>
    <row r="904" spans="2:17" x14ac:dyDescent="0.25">
      <c r="B904" s="18">
        <v>2011</v>
      </c>
      <c r="C904" s="18" t="s">
        <v>8</v>
      </c>
      <c r="D904" s="18" t="s">
        <v>920</v>
      </c>
      <c r="E904" s="18" t="s">
        <v>870</v>
      </c>
      <c r="F904" s="18" t="s">
        <v>946</v>
      </c>
      <c r="G904" s="18">
        <v>1500</v>
      </c>
      <c r="H904" s="18">
        <v>4</v>
      </c>
      <c r="I904" s="18">
        <v>6</v>
      </c>
      <c r="Q904"/>
    </row>
    <row r="905" spans="2:17" x14ac:dyDescent="0.25">
      <c r="B905" s="18">
        <v>2011</v>
      </c>
      <c r="C905" s="18" t="s">
        <v>8</v>
      </c>
      <c r="D905" s="18" t="s">
        <v>920</v>
      </c>
      <c r="E905" s="18" t="s">
        <v>870</v>
      </c>
      <c r="F905" s="18" t="s">
        <v>947</v>
      </c>
      <c r="G905" s="18">
        <v>1608</v>
      </c>
      <c r="H905" s="18">
        <v>4</v>
      </c>
      <c r="I905" s="18">
        <v>7</v>
      </c>
      <c r="Q905"/>
    </row>
    <row r="906" spans="2:17" x14ac:dyDescent="0.25">
      <c r="B906" s="18">
        <v>2011</v>
      </c>
      <c r="C906" s="18" t="s">
        <v>8</v>
      </c>
      <c r="D906" s="18" t="s">
        <v>920</v>
      </c>
      <c r="E906" s="18" t="s">
        <v>870</v>
      </c>
      <c r="F906" s="18" t="s">
        <v>948</v>
      </c>
      <c r="G906" s="18">
        <v>1728</v>
      </c>
      <c r="H906" s="18">
        <v>4</v>
      </c>
      <c r="I906" s="18">
        <v>7</v>
      </c>
      <c r="Q906"/>
    </row>
    <row r="907" spans="2:17" x14ac:dyDescent="0.25">
      <c r="B907" s="18">
        <v>2011</v>
      </c>
      <c r="C907" s="18" t="s">
        <v>8</v>
      </c>
      <c r="D907" s="18" t="s">
        <v>920</v>
      </c>
      <c r="E907" s="18" t="s">
        <v>870</v>
      </c>
      <c r="F907" s="18" t="s">
        <v>949</v>
      </c>
      <c r="G907" s="18">
        <v>1800</v>
      </c>
      <c r="H907" s="18">
        <v>5</v>
      </c>
      <c r="I907" s="18">
        <v>7</v>
      </c>
      <c r="Q907"/>
    </row>
    <row r="908" spans="2:17" x14ac:dyDescent="0.25">
      <c r="B908" s="18">
        <v>2011</v>
      </c>
      <c r="C908" s="18" t="s">
        <v>8</v>
      </c>
      <c r="D908" s="18" t="s">
        <v>920</v>
      </c>
      <c r="E908" s="18" t="s">
        <v>870</v>
      </c>
      <c r="F908" s="18" t="s">
        <v>950</v>
      </c>
      <c r="G908" s="18">
        <v>1500</v>
      </c>
      <c r="H908" s="18">
        <v>4</v>
      </c>
      <c r="I908" s="18">
        <v>6</v>
      </c>
      <c r="Q908"/>
    </row>
    <row r="909" spans="2:17" x14ac:dyDescent="0.25">
      <c r="B909" s="18">
        <v>2011</v>
      </c>
      <c r="C909" s="18" t="s">
        <v>8</v>
      </c>
      <c r="D909" s="18" t="s">
        <v>920</v>
      </c>
      <c r="E909" s="18" t="s">
        <v>870</v>
      </c>
      <c r="F909" s="18" t="s">
        <v>951</v>
      </c>
      <c r="G909" s="18">
        <v>1728</v>
      </c>
      <c r="H909" s="18">
        <v>5</v>
      </c>
      <c r="I909" s="18">
        <v>6</v>
      </c>
      <c r="Q909"/>
    </row>
    <row r="910" spans="2:17" x14ac:dyDescent="0.25">
      <c r="B910" s="18">
        <v>2011</v>
      </c>
      <c r="C910" s="18" t="s">
        <v>8</v>
      </c>
      <c r="D910" s="18" t="s">
        <v>920</v>
      </c>
      <c r="E910" s="18" t="s">
        <v>870</v>
      </c>
      <c r="F910" s="18" t="s">
        <v>952</v>
      </c>
      <c r="G910" s="18">
        <v>1596</v>
      </c>
      <c r="H910" s="18">
        <v>5</v>
      </c>
      <c r="I910" s="18">
        <v>7</v>
      </c>
      <c r="Q910"/>
    </row>
    <row r="911" spans="2:17" x14ac:dyDescent="0.25">
      <c r="B911" s="18">
        <v>2011</v>
      </c>
      <c r="C911" s="18" t="s">
        <v>8</v>
      </c>
      <c r="D911" s="18" t="s">
        <v>920</v>
      </c>
      <c r="E911" s="18" t="s">
        <v>870</v>
      </c>
      <c r="F911" s="18" t="s">
        <v>953</v>
      </c>
      <c r="G911" s="18">
        <v>1572</v>
      </c>
      <c r="H911" s="18">
        <v>4</v>
      </c>
      <c r="I911" s="18">
        <v>7</v>
      </c>
      <c r="Q911"/>
    </row>
    <row r="912" spans="2:17" x14ac:dyDescent="0.25">
      <c r="B912" s="18">
        <v>2011</v>
      </c>
      <c r="C912" s="18" t="s">
        <v>8</v>
      </c>
      <c r="D912" s="18" t="s">
        <v>920</v>
      </c>
      <c r="E912" s="18" t="s">
        <v>870</v>
      </c>
      <c r="F912" s="18" t="s">
        <v>954</v>
      </c>
      <c r="G912" s="18">
        <v>1608</v>
      </c>
      <c r="H912" s="18">
        <v>5</v>
      </c>
      <c r="I912" s="18">
        <v>6</v>
      </c>
      <c r="Q912"/>
    </row>
    <row r="913" spans="2:17" x14ac:dyDescent="0.25">
      <c r="B913" s="18">
        <v>2011</v>
      </c>
      <c r="C913" s="18" t="s">
        <v>8</v>
      </c>
      <c r="D913" s="18" t="s">
        <v>920</v>
      </c>
      <c r="E913" s="18" t="s">
        <v>870</v>
      </c>
      <c r="F913" s="18" t="s">
        <v>955</v>
      </c>
      <c r="G913" s="18">
        <v>1608</v>
      </c>
      <c r="H913" s="18">
        <v>5</v>
      </c>
      <c r="I913" s="18">
        <v>6</v>
      </c>
      <c r="Q913"/>
    </row>
    <row r="914" spans="2:17" x14ac:dyDescent="0.25">
      <c r="B914" s="18">
        <v>2011</v>
      </c>
      <c r="C914" s="18" t="s">
        <v>8</v>
      </c>
      <c r="D914" s="18" t="s">
        <v>920</v>
      </c>
      <c r="E914" s="18" t="s">
        <v>870</v>
      </c>
      <c r="F914" s="18" t="s">
        <v>956</v>
      </c>
      <c r="G914" s="18">
        <v>1596</v>
      </c>
      <c r="H914" s="18">
        <v>5</v>
      </c>
      <c r="I914" s="18">
        <v>6</v>
      </c>
      <c r="Q914"/>
    </row>
    <row r="915" spans="2:17" x14ac:dyDescent="0.25">
      <c r="B915" s="18">
        <v>2011</v>
      </c>
      <c r="C915" s="18" t="s">
        <v>8</v>
      </c>
      <c r="D915" s="18" t="s">
        <v>920</v>
      </c>
      <c r="E915" s="18" t="s">
        <v>870</v>
      </c>
      <c r="F915" s="18" t="s">
        <v>957</v>
      </c>
      <c r="G915" s="18">
        <v>1560</v>
      </c>
      <c r="H915" s="18">
        <v>4</v>
      </c>
      <c r="I915" s="18">
        <v>7</v>
      </c>
      <c r="Q915"/>
    </row>
    <row r="916" spans="2:17" x14ac:dyDescent="0.25">
      <c r="B916" s="18">
        <v>2011</v>
      </c>
      <c r="C916" s="18" t="s">
        <v>8</v>
      </c>
      <c r="D916" s="18" t="s">
        <v>920</v>
      </c>
      <c r="E916" s="18" t="s">
        <v>870</v>
      </c>
      <c r="F916" s="18" t="s">
        <v>958</v>
      </c>
      <c r="G916" s="18">
        <v>1668</v>
      </c>
      <c r="H916" s="18">
        <v>4</v>
      </c>
      <c r="I916" s="18">
        <v>7</v>
      </c>
      <c r="Q916"/>
    </row>
    <row r="917" spans="2:17" x14ac:dyDescent="0.25">
      <c r="B917" s="18">
        <v>2011</v>
      </c>
      <c r="C917" s="18" t="s">
        <v>8</v>
      </c>
      <c r="D917" s="18" t="s">
        <v>920</v>
      </c>
      <c r="E917" s="18" t="s">
        <v>870</v>
      </c>
      <c r="F917" s="18" t="s">
        <v>959</v>
      </c>
      <c r="G917" s="18">
        <v>1704</v>
      </c>
      <c r="H917" s="18">
        <v>5</v>
      </c>
      <c r="I917" s="18">
        <v>6</v>
      </c>
      <c r="Q917"/>
    </row>
    <row r="918" spans="2:17" x14ac:dyDescent="0.25">
      <c r="B918" s="18">
        <v>2011</v>
      </c>
      <c r="C918" s="18" t="s">
        <v>8</v>
      </c>
      <c r="D918" s="18" t="s">
        <v>920</v>
      </c>
      <c r="E918" s="18" t="s">
        <v>870</v>
      </c>
      <c r="F918" s="18" t="s">
        <v>960</v>
      </c>
      <c r="G918" s="18">
        <v>1584</v>
      </c>
      <c r="H918" s="18">
        <v>4</v>
      </c>
      <c r="I918" s="18">
        <v>7</v>
      </c>
      <c r="Q918"/>
    </row>
    <row r="919" spans="2:17" x14ac:dyDescent="0.25">
      <c r="B919" s="18">
        <v>2011</v>
      </c>
      <c r="C919" s="18" t="s">
        <v>8</v>
      </c>
      <c r="D919" s="18" t="s">
        <v>920</v>
      </c>
      <c r="E919" s="18" t="s">
        <v>870</v>
      </c>
      <c r="F919" s="18" t="s">
        <v>961</v>
      </c>
      <c r="G919" s="18">
        <v>1632</v>
      </c>
      <c r="H919" s="18">
        <v>4</v>
      </c>
      <c r="I919" s="18">
        <v>7</v>
      </c>
      <c r="Q919"/>
    </row>
    <row r="920" spans="2:17" x14ac:dyDescent="0.25">
      <c r="B920" s="18">
        <v>2011</v>
      </c>
      <c r="C920" s="18" t="s">
        <v>8</v>
      </c>
      <c r="D920" s="18" t="s">
        <v>920</v>
      </c>
      <c r="E920" s="18" t="s">
        <v>870</v>
      </c>
      <c r="F920" s="18" t="s">
        <v>962</v>
      </c>
      <c r="G920" s="18">
        <v>1704</v>
      </c>
      <c r="H920" s="18">
        <v>4</v>
      </c>
      <c r="I920" s="18">
        <v>6</v>
      </c>
      <c r="Q920"/>
    </row>
    <row r="921" spans="2:17" x14ac:dyDescent="0.25">
      <c r="B921" s="18">
        <v>2011</v>
      </c>
      <c r="C921" s="18" t="s">
        <v>8</v>
      </c>
      <c r="D921" s="18" t="s">
        <v>920</v>
      </c>
      <c r="E921" s="18" t="s">
        <v>870</v>
      </c>
      <c r="F921" s="18" t="s">
        <v>963</v>
      </c>
      <c r="G921" s="18">
        <v>1608</v>
      </c>
      <c r="H921" s="18">
        <v>4</v>
      </c>
      <c r="I921" s="18">
        <v>7</v>
      </c>
      <c r="Q921"/>
    </row>
    <row r="922" spans="2:17" x14ac:dyDescent="0.25">
      <c r="B922" s="18">
        <v>2011</v>
      </c>
      <c r="C922" s="18" t="s">
        <v>8</v>
      </c>
      <c r="D922" s="18" t="s">
        <v>920</v>
      </c>
      <c r="E922" s="18" t="s">
        <v>870</v>
      </c>
      <c r="F922" s="18" t="s">
        <v>964</v>
      </c>
      <c r="G922" s="18">
        <v>1656</v>
      </c>
      <c r="H922" s="18">
        <v>4</v>
      </c>
      <c r="I922" s="18">
        <v>7</v>
      </c>
      <c r="Q922"/>
    </row>
    <row r="923" spans="2:17" x14ac:dyDescent="0.25">
      <c r="B923" s="18">
        <v>2011</v>
      </c>
      <c r="C923" s="18" t="s">
        <v>8</v>
      </c>
      <c r="D923" s="18" t="s">
        <v>920</v>
      </c>
      <c r="E923" s="18" t="s">
        <v>870</v>
      </c>
      <c r="F923" s="18" t="s">
        <v>965</v>
      </c>
      <c r="G923" s="18">
        <v>1752</v>
      </c>
      <c r="H923" s="18">
        <v>5</v>
      </c>
      <c r="I923" s="18">
        <v>7</v>
      </c>
      <c r="Q923"/>
    </row>
    <row r="924" spans="2:17" x14ac:dyDescent="0.25">
      <c r="B924" s="18">
        <v>2011</v>
      </c>
      <c r="C924" s="18" t="s">
        <v>8</v>
      </c>
      <c r="D924" s="18" t="s">
        <v>920</v>
      </c>
      <c r="E924" s="18" t="s">
        <v>870</v>
      </c>
      <c r="F924" s="18" t="s">
        <v>966</v>
      </c>
      <c r="G924" s="18">
        <v>1632</v>
      </c>
      <c r="H924" s="18">
        <v>4</v>
      </c>
      <c r="I924" s="18">
        <v>7</v>
      </c>
      <c r="Q924"/>
    </row>
    <row r="925" spans="2:17" x14ac:dyDescent="0.25">
      <c r="B925" s="18">
        <v>2011</v>
      </c>
      <c r="C925" s="18" t="s">
        <v>8</v>
      </c>
      <c r="D925" s="18" t="s">
        <v>920</v>
      </c>
      <c r="E925" s="18" t="s">
        <v>870</v>
      </c>
      <c r="F925" s="18" t="s">
        <v>967</v>
      </c>
      <c r="G925" s="18">
        <v>1512</v>
      </c>
      <c r="H925" s="18">
        <v>4</v>
      </c>
      <c r="I925" s="18">
        <v>7</v>
      </c>
      <c r="Q925"/>
    </row>
    <row r="926" spans="2:17" x14ac:dyDescent="0.25">
      <c r="B926" s="18">
        <v>2011</v>
      </c>
      <c r="C926" s="18" t="s">
        <v>8</v>
      </c>
      <c r="D926" s="18" t="s">
        <v>920</v>
      </c>
      <c r="E926" s="18" t="s">
        <v>870</v>
      </c>
      <c r="F926" s="18" t="s">
        <v>968</v>
      </c>
      <c r="G926" s="18">
        <v>1524</v>
      </c>
      <c r="H926" s="18">
        <v>5</v>
      </c>
      <c r="I926" s="18">
        <v>7</v>
      </c>
      <c r="Q926"/>
    </row>
    <row r="927" spans="2:17" x14ac:dyDescent="0.25">
      <c r="B927" s="18">
        <v>2011</v>
      </c>
      <c r="C927" s="18" t="s">
        <v>8</v>
      </c>
      <c r="D927" s="18" t="s">
        <v>920</v>
      </c>
      <c r="E927" s="18" t="s">
        <v>870</v>
      </c>
      <c r="F927" s="18" t="s">
        <v>969</v>
      </c>
      <c r="G927" s="18">
        <v>1632</v>
      </c>
      <c r="H927" s="18">
        <v>4</v>
      </c>
      <c r="I927" s="18">
        <v>7</v>
      </c>
      <c r="Q927"/>
    </row>
    <row r="928" spans="2:17" x14ac:dyDescent="0.25">
      <c r="B928" s="18">
        <v>2011</v>
      </c>
      <c r="C928" s="18" t="s">
        <v>8</v>
      </c>
      <c r="D928" s="18" t="s">
        <v>920</v>
      </c>
      <c r="E928" s="18" t="s">
        <v>870</v>
      </c>
      <c r="F928" s="18" t="s">
        <v>970</v>
      </c>
      <c r="G928" s="18">
        <v>1560</v>
      </c>
      <c r="H928" s="18">
        <v>4</v>
      </c>
      <c r="I928" s="18">
        <v>7</v>
      </c>
      <c r="Q928"/>
    </row>
    <row r="929" spans="2:17" x14ac:dyDescent="0.25">
      <c r="B929" s="18">
        <v>2011</v>
      </c>
      <c r="C929" s="18" t="s">
        <v>8</v>
      </c>
      <c r="D929" s="18" t="s">
        <v>920</v>
      </c>
      <c r="E929" s="18" t="s">
        <v>870</v>
      </c>
      <c r="F929" s="18" t="s">
        <v>971</v>
      </c>
      <c r="G929" s="18">
        <v>1572</v>
      </c>
      <c r="H929" s="18">
        <v>4</v>
      </c>
      <c r="I929" s="18">
        <v>6</v>
      </c>
      <c r="Q929"/>
    </row>
    <row r="930" spans="2:17" x14ac:dyDescent="0.25">
      <c r="B930" s="18">
        <v>2011</v>
      </c>
      <c r="C930" s="18" t="s">
        <v>8</v>
      </c>
      <c r="D930" s="18" t="s">
        <v>920</v>
      </c>
      <c r="E930" s="18" t="s">
        <v>870</v>
      </c>
      <c r="F930" s="18" t="s">
        <v>972</v>
      </c>
      <c r="G930" s="18">
        <v>1656</v>
      </c>
      <c r="H930" s="18">
        <v>5</v>
      </c>
      <c r="I930" s="18">
        <v>7</v>
      </c>
      <c r="Q930"/>
    </row>
    <row r="931" spans="2:17" x14ac:dyDescent="0.25">
      <c r="B931" s="18">
        <v>2011</v>
      </c>
      <c r="C931" s="18" t="s">
        <v>8</v>
      </c>
      <c r="D931" s="18" t="s">
        <v>920</v>
      </c>
      <c r="E931" s="18" t="s">
        <v>870</v>
      </c>
      <c r="F931" s="18" t="s">
        <v>973</v>
      </c>
      <c r="G931" s="18">
        <v>1680</v>
      </c>
      <c r="H931" s="18">
        <v>5</v>
      </c>
      <c r="I931" s="18">
        <v>6</v>
      </c>
      <c r="Q931"/>
    </row>
    <row r="932" spans="2:17" x14ac:dyDescent="0.25">
      <c r="B932" s="18">
        <v>2011</v>
      </c>
      <c r="C932" s="18" t="s">
        <v>8</v>
      </c>
      <c r="D932" s="18" t="s">
        <v>920</v>
      </c>
      <c r="E932" s="18" t="s">
        <v>870</v>
      </c>
      <c r="F932" s="18" t="s">
        <v>974</v>
      </c>
      <c r="G932" s="18">
        <v>1716</v>
      </c>
      <c r="H932" s="18">
        <v>4</v>
      </c>
      <c r="I932" s="18">
        <v>7</v>
      </c>
      <c r="Q932"/>
    </row>
    <row r="933" spans="2:17" x14ac:dyDescent="0.25">
      <c r="B933" s="18">
        <v>2011</v>
      </c>
      <c r="C933" s="18" t="s">
        <v>8</v>
      </c>
      <c r="D933" s="18" t="s">
        <v>920</v>
      </c>
      <c r="E933" s="18" t="s">
        <v>870</v>
      </c>
      <c r="F933" s="18" t="s">
        <v>975</v>
      </c>
      <c r="G933" s="18">
        <v>1644</v>
      </c>
      <c r="H933" s="18">
        <v>5</v>
      </c>
      <c r="I933" s="18">
        <v>7</v>
      </c>
      <c r="Q933"/>
    </row>
    <row r="934" spans="2:17" x14ac:dyDescent="0.25">
      <c r="B934" s="18">
        <v>2011</v>
      </c>
      <c r="C934" s="18" t="s">
        <v>8</v>
      </c>
      <c r="D934" s="18" t="s">
        <v>920</v>
      </c>
      <c r="E934" s="18" t="s">
        <v>870</v>
      </c>
      <c r="F934" s="18" t="s">
        <v>976</v>
      </c>
      <c r="G934" s="18">
        <v>1800</v>
      </c>
      <c r="H934" s="18">
        <v>4</v>
      </c>
      <c r="I934" s="18">
        <v>6</v>
      </c>
      <c r="Q934"/>
    </row>
    <row r="935" spans="2:17" x14ac:dyDescent="0.25">
      <c r="B935" s="18">
        <v>2011</v>
      </c>
      <c r="C935" s="18" t="s">
        <v>8</v>
      </c>
      <c r="D935" s="18" t="s">
        <v>920</v>
      </c>
      <c r="E935" s="18" t="s">
        <v>870</v>
      </c>
      <c r="F935" s="18" t="s">
        <v>977</v>
      </c>
      <c r="G935" s="18">
        <v>1740</v>
      </c>
      <c r="H935" s="18">
        <v>5</v>
      </c>
      <c r="I935" s="18">
        <v>7</v>
      </c>
      <c r="Q935"/>
    </row>
    <row r="936" spans="2:17" x14ac:dyDescent="0.25">
      <c r="B936" s="18">
        <v>2011</v>
      </c>
      <c r="C936" s="18" t="s">
        <v>8</v>
      </c>
      <c r="D936" s="18" t="s">
        <v>920</v>
      </c>
      <c r="E936" s="18" t="s">
        <v>870</v>
      </c>
      <c r="F936" s="18" t="s">
        <v>978</v>
      </c>
      <c r="G936" s="18">
        <v>1596</v>
      </c>
      <c r="H936" s="18">
        <v>4</v>
      </c>
      <c r="I936" s="18">
        <v>6</v>
      </c>
      <c r="Q936"/>
    </row>
    <row r="937" spans="2:17" x14ac:dyDescent="0.25">
      <c r="B937" s="18">
        <v>2011</v>
      </c>
      <c r="C937" s="18" t="s">
        <v>8</v>
      </c>
      <c r="D937" s="18" t="s">
        <v>920</v>
      </c>
      <c r="E937" s="18" t="s">
        <v>870</v>
      </c>
      <c r="F937" s="18" t="s">
        <v>979</v>
      </c>
      <c r="G937" s="18">
        <v>1668</v>
      </c>
      <c r="H937" s="18">
        <v>5</v>
      </c>
      <c r="I937" s="18">
        <v>7</v>
      </c>
      <c r="Q937"/>
    </row>
    <row r="938" spans="2:17" x14ac:dyDescent="0.25">
      <c r="B938" s="18">
        <v>2011</v>
      </c>
      <c r="C938" s="18" t="s">
        <v>8</v>
      </c>
      <c r="D938" s="18" t="s">
        <v>920</v>
      </c>
      <c r="E938" s="18" t="s">
        <v>870</v>
      </c>
      <c r="F938" s="18" t="s">
        <v>980</v>
      </c>
      <c r="G938" s="18">
        <v>1572</v>
      </c>
      <c r="H938" s="18">
        <v>5</v>
      </c>
      <c r="I938" s="18">
        <v>7</v>
      </c>
      <c r="Q938"/>
    </row>
    <row r="939" spans="2:17" x14ac:dyDescent="0.25">
      <c r="B939" s="18">
        <v>2011</v>
      </c>
      <c r="C939" s="18" t="s">
        <v>8</v>
      </c>
      <c r="D939" s="18" t="s">
        <v>920</v>
      </c>
      <c r="E939" s="18" t="s">
        <v>870</v>
      </c>
      <c r="F939" s="18" t="s">
        <v>981</v>
      </c>
      <c r="G939" s="18">
        <v>1632</v>
      </c>
      <c r="H939" s="18">
        <v>4</v>
      </c>
      <c r="I939" s="18">
        <v>6</v>
      </c>
      <c r="Q939"/>
    </row>
    <row r="940" spans="2:17" x14ac:dyDescent="0.25">
      <c r="B940" s="18">
        <v>2011</v>
      </c>
      <c r="C940" s="18" t="s">
        <v>8</v>
      </c>
      <c r="D940" s="18" t="s">
        <v>920</v>
      </c>
      <c r="E940" s="18" t="s">
        <v>870</v>
      </c>
      <c r="F940" s="18" t="s">
        <v>982</v>
      </c>
      <c r="G940" s="18">
        <v>1596</v>
      </c>
      <c r="H940" s="18">
        <v>5</v>
      </c>
      <c r="I940" s="18">
        <v>6</v>
      </c>
      <c r="Q940"/>
    </row>
    <row r="941" spans="2:17" x14ac:dyDescent="0.25">
      <c r="B941" s="18">
        <v>2011</v>
      </c>
      <c r="C941" s="18" t="s">
        <v>8</v>
      </c>
      <c r="D941" s="18" t="s">
        <v>920</v>
      </c>
      <c r="E941" s="18" t="s">
        <v>870</v>
      </c>
      <c r="F941" s="18" t="s">
        <v>983</v>
      </c>
      <c r="G941" s="18">
        <v>1764</v>
      </c>
      <c r="H941" s="18">
        <v>5</v>
      </c>
      <c r="I941" s="18">
        <v>6</v>
      </c>
      <c r="Q941"/>
    </row>
    <row r="942" spans="2:17" x14ac:dyDescent="0.25">
      <c r="B942" s="18">
        <v>2011</v>
      </c>
      <c r="C942" s="18" t="s">
        <v>8</v>
      </c>
      <c r="D942" s="18" t="s">
        <v>920</v>
      </c>
      <c r="E942" s="18" t="s">
        <v>870</v>
      </c>
      <c r="F942" s="18" t="s">
        <v>984</v>
      </c>
      <c r="G942" s="18">
        <v>1512</v>
      </c>
      <c r="H942" s="18">
        <v>5</v>
      </c>
      <c r="I942" s="18">
        <v>7</v>
      </c>
      <c r="Q942"/>
    </row>
    <row r="943" spans="2:17" x14ac:dyDescent="0.25">
      <c r="B943" s="18">
        <v>2011</v>
      </c>
      <c r="C943" s="18" t="s">
        <v>8</v>
      </c>
      <c r="D943" s="18" t="s">
        <v>920</v>
      </c>
      <c r="E943" s="18" t="s">
        <v>870</v>
      </c>
      <c r="F943" s="18" t="s">
        <v>985</v>
      </c>
      <c r="G943" s="18">
        <v>1572</v>
      </c>
      <c r="H943" s="18">
        <v>5</v>
      </c>
      <c r="I943" s="18">
        <v>6</v>
      </c>
      <c r="Q943"/>
    </row>
    <row r="944" spans="2:17" x14ac:dyDescent="0.25">
      <c r="B944" s="18">
        <v>2011</v>
      </c>
      <c r="C944" s="18" t="s">
        <v>8</v>
      </c>
      <c r="D944" s="18" t="s">
        <v>920</v>
      </c>
      <c r="E944" s="18" t="s">
        <v>870</v>
      </c>
      <c r="F944" s="18" t="s">
        <v>986</v>
      </c>
      <c r="G944" s="18">
        <v>1776</v>
      </c>
      <c r="H944" s="18">
        <v>4</v>
      </c>
      <c r="I944" s="18">
        <v>6</v>
      </c>
      <c r="Q944"/>
    </row>
    <row r="945" spans="2:17" x14ac:dyDescent="0.25">
      <c r="B945" s="18">
        <v>2011</v>
      </c>
      <c r="C945" s="18" t="s">
        <v>8</v>
      </c>
      <c r="D945" s="18" t="s">
        <v>920</v>
      </c>
      <c r="E945" s="18" t="s">
        <v>870</v>
      </c>
      <c r="F945" s="18" t="s">
        <v>987</v>
      </c>
      <c r="G945" s="18">
        <v>1644</v>
      </c>
      <c r="H945" s="18">
        <v>5</v>
      </c>
      <c r="I945" s="18">
        <v>6</v>
      </c>
      <c r="Q945"/>
    </row>
    <row r="946" spans="2:17" x14ac:dyDescent="0.25">
      <c r="B946" s="18">
        <v>2011</v>
      </c>
      <c r="C946" s="18" t="s">
        <v>8</v>
      </c>
      <c r="D946" s="18" t="s">
        <v>920</v>
      </c>
      <c r="E946" s="18" t="s">
        <v>870</v>
      </c>
      <c r="F946" s="18" t="s">
        <v>988</v>
      </c>
      <c r="G946" s="18">
        <v>1512</v>
      </c>
      <c r="H946" s="18">
        <v>4</v>
      </c>
      <c r="I946" s="18">
        <v>7</v>
      </c>
      <c r="Q946"/>
    </row>
    <row r="947" spans="2:17" x14ac:dyDescent="0.25">
      <c r="B947" s="18">
        <v>2011</v>
      </c>
      <c r="C947" s="18" t="s">
        <v>8</v>
      </c>
      <c r="D947" s="18" t="s">
        <v>920</v>
      </c>
      <c r="E947" s="18" t="s">
        <v>870</v>
      </c>
      <c r="F947" s="18" t="s">
        <v>989</v>
      </c>
      <c r="G947" s="18">
        <v>1596</v>
      </c>
      <c r="H947" s="18">
        <v>5</v>
      </c>
      <c r="I947" s="18">
        <v>6</v>
      </c>
      <c r="Q947"/>
    </row>
    <row r="948" spans="2:17" x14ac:dyDescent="0.25">
      <c r="B948" s="18">
        <v>2011</v>
      </c>
      <c r="C948" s="18" t="s">
        <v>8</v>
      </c>
      <c r="D948" s="18" t="s">
        <v>920</v>
      </c>
      <c r="E948" s="18" t="s">
        <v>870</v>
      </c>
      <c r="F948" s="18" t="s">
        <v>990</v>
      </c>
      <c r="G948" s="18">
        <v>1608</v>
      </c>
      <c r="H948" s="18">
        <v>5</v>
      </c>
      <c r="I948" s="18">
        <v>6</v>
      </c>
      <c r="Q948"/>
    </row>
    <row r="949" spans="2:17" x14ac:dyDescent="0.25">
      <c r="B949" s="18">
        <v>2011</v>
      </c>
      <c r="C949" s="18" t="s">
        <v>8</v>
      </c>
      <c r="D949" s="18" t="s">
        <v>920</v>
      </c>
      <c r="E949" s="18" t="s">
        <v>870</v>
      </c>
      <c r="F949" s="18" t="s">
        <v>991</v>
      </c>
      <c r="G949" s="18">
        <v>1536</v>
      </c>
      <c r="H949" s="18">
        <v>5</v>
      </c>
      <c r="I949" s="18">
        <v>7</v>
      </c>
      <c r="Q949"/>
    </row>
    <row r="950" spans="2:17" x14ac:dyDescent="0.25">
      <c r="B950" s="18">
        <v>2011</v>
      </c>
      <c r="C950" s="18" t="s">
        <v>8</v>
      </c>
      <c r="D950" s="18" t="s">
        <v>920</v>
      </c>
      <c r="E950" s="18" t="s">
        <v>870</v>
      </c>
      <c r="F950" s="18" t="s">
        <v>992</v>
      </c>
      <c r="G950" s="18">
        <v>1548</v>
      </c>
      <c r="H950" s="18">
        <v>5</v>
      </c>
      <c r="I950" s="18">
        <v>7</v>
      </c>
      <c r="Q950"/>
    </row>
    <row r="951" spans="2:17" x14ac:dyDescent="0.25">
      <c r="B951" s="18">
        <v>2011</v>
      </c>
      <c r="C951" s="18" t="s">
        <v>8</v>
      </c>
      <c r="D951" s="18" t="s">
        <v>920</v>
      </c>
      <c r="E951" s="18" t="s">
        <v>870</v>
      </c>
      <c r="F951" s="18" t="s">
        <v>993</v>
      </c>
      <c r="G951" s="18">
        <v>1716</v>
      </c>
      <c r="H951" s="18">
        <v>4</v>
      </c>
      <c r="I951" s="18">
        <v>7</v>
      </c>
      <c r="Q951"/>
    </row>
    <row r="952" spans="2:17" x14ac:dyDescent="0.25">
      <c r="B952" s="18">
        <v>2011</v>
      </c>
      <c r="C952" s="18" t="s">
        <v>8</v>
      </c>
      <c r="D952" s="18" t="s">
        <v>920</v>
      </c>
      <c r="E952" s="18" t="s">
        <v>870</v>
      </c>
      <c r="F952" s="18" t="s">
        <v>994</v>
      </c>
      <c r="G952" s="18">
        <v>1512</v>
      </c>
      <c r="H952" s="18">
        <v>4</v>
      </c>
      <c r="I952" s="18">
        <v>7</v>
      </c>
      <c r="Q952"/>
    </row>
    <row r="953" spans="2:17" x14ac:dyDescent="0.25">
      <c r="B953" s="18">
        <v>2011</v>
      </c>
      <c r="C953" s="18" t="s">
        <v>8</v>
      </c>
      <c r="D953" s="18" t="s">
        <v>920</v>
      </c>
      <c r="E953" s="18" t="s">
        <v>870</v>
      </c>
      <c r="F953" s="18" t="s">
        <v>995</v>
      </c>
      <c r="G953" s="18">
        <v>1524</v>
      </c>
      <c r="H953" s="18">
        <v>5</v>
      </c>
      <c r="I953" s="18">
        <v>7</v>
      </c>
      <c r="Q953"/>
    </row>
    <row r="954" spans="2:17" x14ac:dyDescent="0.25">
      <c r="B954" s="18">
        <v>2011</v>
      </c>
      <c r="C954" s="18" t="s">
        <v>8</v>
      </c>
      <c r="D954" s="18" t="s">
        <v>920</v>
      </c>
      <c r="E954" s="18" t="s">
        <v>870</v>
      </c>
      <c r="F954" s="18" t="s">
        <v>996</v>
      </c>
      <c r="G954" s="18">
        <v>1704</v>
      </c>
      <c r="H954" s="18">
        <v>5</v>
      </c>
      <c r="I954" s="18">
        <v>7</v>
      </c>
      <c r="Q954"/>
    </row>
    <row r="955" spans="2:17" x14ac:dyDescent="0.25">
      <c r="B955" s="18">
        <v>2011</v>
      </c>
      <c r="C955" s="18" t="s">
        <v>8</v>
      </c>
      <c r="D955" s="18" t="s">
        <v>920</v>
      </c>
      <c r="E955" s="18" t="s">
        <v>870</v>
      </c>
      <c r="F955" s="18" t="s">
        <v>997</v>
      </c>
      <c r="G955" s="18">
        <v>1548</v>
      </c>
      <c r="H955" s="18">
        <v>4</v>
      </c>
      <c r="I955" s="18">
        <v>7</v>
      </c>
      <c r="Q955"/>
    </row>
    <row r="956" spans="2:17" x14ac:dyDescent="0.25">
      <c r="B956" s="18">
        <v>2011</v>
      </c>
      <c r="C956" s="18" t="s">
        <v>8</v>
      </c>
      <c r="D956" s="18" t="s">
        <v>920</v>
      </c>
      <c r="E956" s="18" t="s">
        <v>870</v>
      </c>
      <c r="F956" s="18" t="s">
        <v>998</v>
      </c>
      <c r="G956" s="18">
        <v>1644</v>
      </c>
      <c r="H956" s="18">
        <v>4</v>
      </c>
      <c r="I956" s="18">
        <v>6</v>
      </c>
      <c r="Q956"/>
    </row>
    <row r="957" spans="2:17" x14ac:dyDescent="0.25">
      <c r="B957" s="18">
        <v>2011</v>
      </c>
      <c r="C957" s="18" t="s">
        <v>8</v>
      </c>
      <c r="D957" s="18" t="s">
        <v>920</v>
      </c>
      <c r="E957" s="18" t="s">
        <v>870</v>
      </c>
      <c r="F957" s="18" t="s">
        <v>999</v>
      </c>
      <c r="G957" s="18">
        <v>1692</v>
      </c>
      <c r="H957" s="18">
        <v>4</v>
      </c>
      <c r="I957" s="18">
        <v>7</v>
      </c>
      <c r="Q957"/>
    </row>
    <row r="958" spans="2:17" x14ac:dyDescent="0.25">
      <c r="B958" s="18">
        <v>2011</v>
      </c>
      <c r="C958" s="18" t="s">
        <v>8</v>
      </c>
      <c r="D958" s="18" t="s">
        <v>920</v>
      </c>
      <c r="E958" s="18" t="s">
        <v>870</v>
      </c>
      <c r="F958" s="18" t="s">
        <v>1000</v>
      </c>
      <c r="G958" s="18">
        <v>1716</v>
      </c>
      <c r="H958" s="18">
        <v>4</v>
      </c>
      <c r="I958" s="18">
        <v>7</v>
      </c>
      <c r="Q958"/>
    </row>
    <row r="959" spans="2:17" x14ac:dyDescent="0.25">
      <c r="B959" s="18">
        <v>2011</v>
      </c>
      <c r="C959" s="18" t="s">
        <v>8</v>
      </c>
      <c r="D959" s="18" t="s">
        <v>920</v>
      </c>
      <c r="E959" s="18" t="s">
        <v>870</v>
      </c>
      <c r="F959" s="18" t="s">
        <v>1001</v>
      </c>
      <c r="G959" s="18">
        <v>1620</v>
      </c>
      <c r="H959" s="18">
        <v>5</v>
      </c>
      <c r="I959" s="18">
        <v>7</v>
      </c>
      <c r="Q959"/>
    </row>
    <row r="960" spans="2:17" x14ac:dyDescent="0.25">
      <c r="B960" s="18">
        <v>2011</v>
      </c>
      <c r="C960" s="18" t="s">
        <v>8</v>
      </c>
      <c r="D960" s="18" t="s">
        <v>920</v>
      </c>
      <c r="E960" s="18" t="s">
        <v>870</v>
      </c>
      <c r="F960" s="18" t="s">
        <v>1002</v>
      </c>
      <c r="G960" s="18">
        <v>1668</v>
      </c>
      <c r="H960" s="18">
        <v>4</v>
      </c>
      <c r="I960" s="18">
        <v>7</v>
      </c>
      <c r="Q960"/>
    </row>
    <row r="961" spans="2:17" x14ac:dyDescent="0.25">
      <c r="B961" s="18">
        <v>2011</v>
      </c>
      <c r="C961" s="18" t="s">
        <v>8</v>
      </c>
      <c r="D961" s="18" t="s">
        <v>920</v>
      </c>
      <c r="E961" s="18" t="s">
        <v>870</v>
      </c>
      <c r="F961" s="18" t="s">
        <v>1003</v>
      </c>
      <c r="G961" s="18">
        <v>1524</v>
      </c>
      <c r="H961" s="18">
        <v>4</v>
      </c>
      <c r="I961" s="18">
        <v>6</v>
      </c>
      <c r="Q961"/>
    </row>
    <row r="962" spans="2:17" x14ac:dyDescent="0.25">
      <c r="B962" s="18">
        <v>2011</v>
      </c>
      <c r="C962" s="18" t="s">
        <v>8</v>
      </c>
      <c r="D962" s="18" t="s">
        <v>920</v>
      </c>
      <c r="E962" s="18" t="s">
        <v>870</v>
      </c>
      <c r="F962" s="18" t="s">
        <v>1004</v>
      </c>
      <c r="G962" s="18">
        <v>1644</v>
      </c>
      <c r="H962" s="18">
        <v>5</v>
      </c>
      <c r="I962" s="18">
        <v>6</v>
      </c>
      <c r="Q962"/>
    </row>
    <row r="963" spans="2:17" x14ac:dyDescent="0.25">
      <c r="B963" s="18">
        <v>2011</v>
      </c>
      <c r="C963" s="18" t="s">
        <v>8</v>
      </c>
      <c r="D963" s="18" t="s">
        <v>920</v>
      </c>
      <c r="E963" s="18" t="s">
        <v>870</v>
      </c>
      <c r="F963" s="18" t="s">
        <v>1005</v>
      </c>
      <c r="G963" s="18">
        <v>1656</v>
      </c>
      <c r="H963" s="18">
        <v>4</v>
      </c>
      <c r="I963" s="18">
        <v>7</v>
      </c>
      <c r="Q963"/>
    </row>
    <row r="964" spans="2:17" x14ac:dyDescent="0.25">
      <c r="B964" s="18">
        <v>2011</v>
      </c>
      <c r="C964" s="18" t="s">
        <v>8</v>
      </c>
      <c r="D964" s="18" t="s">
        <v>920</v>
      </c>
      <c r="E964" s="18" t="s">
        <v>870</v>
      </c>
      <c r="F964" s="18" t="s">
        <v>1006</v>
      </c>
      <c r="G964" s="18">
        <v>1716</v>
      </c>
      <c r="H964" s="18">
        <v>4</v>
      </c>
      <c r="I964" s="18">
        <v>7</v>
      </c>
      <c r="Q964"/>
    </row>
    <row r="965" spans="2:17" x14ac:dyDescent="0.25">
      <c r="B965" s="18">
        <v>2011</v>
      </c>
      <c r="C965" s="18" t="s">
        <v>8</v>
      </c>
      <c r="D965" s="18" t="s">
        <v>920</v>
      </c>
      <c r="E965" s="18" t="s">
        <v>870</v>
      </c>
      <c r="F965" s="18" t="s">
        <v>1007</v>
      </c>
      <c r="G965" s="18">
        <v>1788</v>
      </c>
      <c r="H965" s="18">
        <v>4</v>
      </c>
      <c r="I965" s="18">
        <v>7</v>
      </c>
      <c r="Q965"/>
    </row>
    <row r="966" spans="2:17" x14ac:dyDescent="0.25">
      <c r="B966" s="18">
        <v>2011</v>
      </c>
      <c r="C966" s="18" t="s">
        <v>8</v>
      </c>
      <c r="D966" s="18" t="s">
        <v>920</v>
      </c>
      <c r="E966" s="18" t="s">
        <v>870</v>
      </c>
      <c r="F966" s="18" t="s">
        <v>1008</v>
      </c>
      <c r="G966" s="18">
        <v>1620</v>
      </c>
      <c r="H966" s="18">
        <v>5</v>
      </c>
      <c r="I966" s="18">
        <v>7</v>
      </c>
      <c r="Q966"/>
    </row>
    <row r="967" spans="2:17" x14ac:dyDescent="0.25">
      <c r="B967" s="18">
        <v>2011</v>
      </c>
      <c r="C967" s="18" t="s">
        <v>8</v>
      </c>
      <c r="D967" s="18" t="s">
        <v>920</v>
      </c>
      <c r="E967" s="18" t="s">
        <v>870</v>
      </c>
      <c r="F967" s="18" t="s">
        <v>1009</v>
      </c>
      <c r="G967" s="18">
        <v>1536</v>
      </c>
      <c r="H967" s="18">
        <v>5</v>
      </c>
      <c r="I967" s="18">
        <v>6</v>
      </c>
      <c r="Q967"/>
    </row>
    <row r="968" spans="2:17" x14ac:dyDescent="0.25">
      <c r="B968" s="18">
        <v>2011</v>
      </c>
      <c r="C968" s="18" t="s">
        <v>8</v>
      </c>
      <c r="D968" s="18" t="s">
        <v>920</v>
      </c>
      <c r="E968" s="18" t="s">
        <v>870</v>
      </c>
      <c r="F968" s="18" t="s">
        <v>1010</v>
      </c>
      <c r="G968" s="18">
        <v>1740</v>
      </c>
      <c r="H968" s="18">
        <v>5</v>
      </c>
      <c r="I968" s="18">
        <v>7</v>
      </c>
      <c r="Q968"/>
    </row>
    <row r="969" spans="2:17" x14ac:dyDescent="0.25">
      <c r="B969" s="18">
        <v>2011</v>
      </c>
      <c r="C969" s="18" t="s">
        <v>8</v>
      </c>
      <c r="D969" s="18" t="s">
        <v>920</v>
      </c>
      <c r="E969" s="18" t="s">
        <v>870</v>
      </c>
      <c r="F969" s="18" t="s">
        <v>1011</v>
      </c>
      <c r="G969" s="18">
        <v>1776</v>
      </c>
      <c r="H969" s="18">
        <v>5</v>
      </c>
      <c r="I969" s="18">
        <v>7</v>
      </c>
      <c r="Q969"/>
    </row>
    <row r="970" spans="2:17" x14ac:dyDescent="0.25">
      <c r="B970" s="18">
        <v>2011</v>
      </c>
      <c r="C970" s="18" t="s">
        <v>8</v>
      </c>
      <c r="D970" s="18" t="s">
        <v>920</v>
      </c>
      <c r="E970" s="18" t="s">
        <v>870</v>
      </c>
      <c r="F970" s="18" t="s">
        <v>1012</v>
      </c>
      <c r="G970" s="18">
        <v>1716</v>
      </c>
      <c r="H970" s="18">
        <v>5</v>
      </c>
      <c r="I970" s="18">
        <v>7</v>
      </c>
      <c r="Q970"/>
    </row>
    <row r="971" spans="2:17" x14ac:dyDescent="0.25">
      <c r="B971" s="18">
        <v>2011</v>
      </c>
      <c r="C971" s="18" t="s">
        <v>8</v>
      </c>
      <c r="D971" s="18" t="s">
        <v>920</v>
      </c>
      <c r="E971" s="18" t="s">
        <v>870</v>
      </c>
      <c r="F971" s="18" t="s">
        <v>1013</v>
      </c>
      <c r="G971" s="18">
        <v>1572</v>
      </c>
      <c r="H971" s="18">
        <v>5</v>
      </c>
      <c r="I971" s="18">
        <v>6</v>
      </c>
      <c r="Q971"/>
    </row>
    <row r="972" spans="2:17" x14ac:dyDescent="0.25">
      <c r="B972" s="18">
        <v>2011</v>
      </c>
      <c r="C972" s="18" t="s">
        <v>8</v>
      </c>
      <c r="D972" s="18" t="s">
        <v>920</v>
      </c>
      <c r="E972" s="18" t="s">
        <v>870</v>
      </c>
      <c r="F972" s="18" t="s">
        <v>1014</v>
      </c>
      <c r="G972" s="18">
        <v>1560</v>
      </c>
      <c r="H972" s="18">
        <v>5</v>
      </c>
      <c r="I972" s="18">
        <v>7</v>
      </c>
      <c r="Q972"/>
    </row>
    <row r="973" spans="2:17" x14ac:dyDescent="0.25">
      <c r="B973" s="18">
        <v>2011</v>
      </c>
      <c r="C973" s="18" t="s">
        <v>8</v>
      </c>
      <c r="D973" s="18" t="s">
        <v>920</v>
      </c>
      <c r="E973" s="18" t="s">
        <v>870</v>
      </c>
      <c r="F973" s="18" t="s">
        <v>1015</v>
      </c>
      <c r="G973" s="18">
        <v>1512</v>
      </c>
      <c r="H973" s="18">
        <v>4</v>
      </c>
      <c r="I973" s="18">
        <v>7</v>
      </c>
      <c r="Q973"/>
    </row>
    <row r="974" spans="2:17" x14ac:dyDescent="0.25">
      <c r="B974" s="18">
        <v>2011</v>
      </c>
      <c r="C974" s="18" t="s">
        <v>8</v>
      </c>
      <c r="D974" s="18" t="s">
        <v>920</v>
      </c>
      <c r="E974" s="18" t="s">
        <v>870</v>
      </c>
      <c r="F974" s="18" t="s">
        <v>1016</v>
      </c>
      <c r="G974" s="18">
        <v>1512</v>
      </c>
      <c r="H974" s="18">
        <v>4</v>
      </c>
      <c r="I974" s="18">
        <v>7</v>
      </c>
      <c r="Q974"/>
    </row>
    <row r="975" spans="2:17" x14ac:dyDescent="0.25">
      <c r="B975" s="18">
        <v>2011</v>
      </c>
      <c r="C975" s="18" t="s">
        <v>8</v>
      </c>
      <c r="D975" s="18" t="s">
        <v>920</v>
      </c>
      <c r="E975" s="18" t="s">
        <v>870</v>
      </c>
      <c r="F975" s="18" t="s">
        <v>1017</v>
      </c>
      <c r="G975" s="18">
        <v>1668</v>
      </c>
      <c r="H975" s="18">
        <v>4</v>
      </c>
      <c r="I975" s="18">
        <v>6</v>
      </c>
      <c r="Q975"/>
    </row>
    <row r="976" spans="2:17" x14ac:dyDescent="0.25">
      <c r="B976" s="18">
        <v>2011</v>
      </c>
      <c r="C976" s="18" t="s">
        <v>8</v>
      </c>
      <c r="D976" s="18" t="s">
        <v>920</v>
      </c>
      <c r="E976" s="18" t="s">
        <v>870</v>
      </c>
      <c r="F976" s="18" t="s">
        <v>1018</v>
      </c>
      <c r="G976" s="18">
        <v>1776</v>
      </c>
      <c r="H976" s="18">
        <v>5</v>
      </c>
      <c r="I976" s="18">
        <v>6</v>
      </c>
      <c r="Q976"/>
    </row>
    <row r="977" spans="2:17" x14ac:dyDescent="0.25">
      <c r="B977" s="18">
        <v>2011</v>
      </c>
      <c r="C977" s="18" t="s">
        <v>8</v>
      </c>
      <c r="D977" s="18" t="s">
        <v>920</v>
      </c>
      <c r="E977" s="18" t="s">
        <v>870</v>
      </c>
      <c r="F977" s="18" t="s">
        <v>1019</v>
      </c>
      <c r="G977" s="18">
        <v>1620</v>
      </c>
      <c r="H977" s="18">
        <v>4</v>
      </c>
      <c r="I977" s="18">
        <v>7</v>
      </c>
      <c r="Q977"/>
    </row>
    <row r="978" spans="2:17" x14ac:dyDescent="0.25">
      <c r="B978" s="18">
        <v>2011</v>
      </c>
      <c r="C978" s="18" t="s">
        <v>8</v>
      </c>
      <c r="D978" s="18" t="s">
        <v>920</v>
      </c>
      <c r="E978" s="18" t="s">
        <v>870</v>
      </c>
      <c r="F978" s="18" t="s">
        <v>1020</v>
      </c>
      <c r="G978" s="18">
        <v>1788</v>
      </c>
      <c r="H978" s="18">
        <v>4</v>
      </c>
      <c r="I978" s="18">
        <v>7</v>
      </c>
      <c r="Q978"/>
    </row>
    <row r="979" spans="2:17" x14ac:dyDescent="0.25">
      <c r="B979" s="18">
        <v>2011</v>
      </c>
      <c r="C979" s="18" t="s">
        <v>8</v>
      </c>
      <c r="D979" s="18" t="s">
        <v>920</v>
      </c>
      <c r="E979" s="18" t="s">
        <v>870</v>
      </c>
      <c r="F979" s="18" t="s">
        <v>1021</v>
      </c>
      <c r="G979" s="18">
        <v>1668</v>
      </c>
      <c r="H979" s="18">
        <v>4</v>
      </c>
      <c r="I979" s="18">
        <v>7</v>
      </c>
      <c r="Q979"/>
    </row>
    <row r="980" spans="2:17" x14ac:dyDescent="0.25">
      <c r="B980" s="18">
        <v>2011</v>
      </c>
      <c r="C980" s="18" t="s">
        <v>8</v>
      </c>
      <c r="D980" s="18" t="s">
        <v>920</v>
      </c>
      <c r="E980" s="18" t="s">
        <v>870</v>
      </c>
      <c r="F980" s="18" t="s">
        <v>1022</v>
      </c>
      <c r="G980" s="18">
        <v>1692</v>
      </c>
      <c r="H980" s="18">
        <v>5</v>
      </c>
      <c r="I980" s="18">
        <v>7</v>
      </c>
      <c r="Q980"/>
    </row>
    <row r="981" spans="2:17" x14ac:dyDescent="0.25">
      <c r="B981" s="18">
        <v>2011</v>
      </c>
      <c r="C981" s="18" t="s">
        <v>8</v>
      </c>
      <c r="D981" s="18" t="s">
        <v>920</v>
      </c>
      <c r="E981" s="18" t="s">
        <v>870</v>
      </c>
      <c r="F981" s="18" t="s">
        <v>1023</v>
      </c>
      <c r="G981" s="18">
        <v>1716</v>
      </c>
      <c r="H981" s="18">
        <v>4</v>
      </c>
      <c r="I981" s="18">
        <v>7</v>
      </c>
      <c r="Q981"/>
    </row>
    <row r="982" spans="2:17" x14ac:dyDescent="0.25">
      <c r="B982" s="18">
        <v>2011</v>
      </c>
      <c r="C982" s="18" t="s">
        <v>8</v>
      </c>
      <c r="D982" s="18" t="s">
        <v>920</v>
      </c>
      <c r="E982" s="18" t="s">
        <v>870</v>
      </c>
      <c r="F982" s="18" t="s">
        <v>1024</v>
      </c>
      <c r="G982" s="18">
        <v>1512</v>
      </c>
      <c r="H982" s="18">
        <v>5</v>
      </c>
      <c r="I982" s="18">
        <v>6</v>
      </c>
      <c r="Q982"/>
    </row>
    <row r="983" spans="2:17" x14ac:dyDescent="0.25">
      <c r="B983" s="18">
        <v>2011</v>
      </c>
      <c r="C983" s="18" t="s">
        <v>8</v>
      </c>
      <c r="D983" s="18" t="s">
        <v>920</v>
      </c>
      <c r="E983" s="18" t="s">
        <v>870</v>
      </c>
      <c r="F983" s="18" t="s">
        <v>1025</v>
      </c>
      <c r="G983" s="18">
        <v>1800</v>
      </c>
      <c r="H983" s="18">
        <v>5</v>
      </c>
      <c r="I983" s="18">
        <v>7</v>
      </c>
      <c r="Q983"/>
    </row>
    <row r="984" spans="2:17" x14ac:dyDescent="0.25">
      <c r="B984" s="18">
        <v>2011</v>
      </c>
      <c r="C984" s="18" t="s">
        <v>8</v>
      </c>
      <c r="D984" s="18" t="s">
        <v>920</v>
      </c>
      <c r="E984" s="18" t="s">
        <v>870</v>
      </c>
      <c r="F984" s="18" t="s">
        <v>1026</v>
      </c>
      <c r="G984" s="18">
        <v>1752</v>
      </c>
      <c r="H984" s="18">
        <v>4</v>
      </c>
      <c r="I984" s="18">
        <v>7</v>
      </c>
      <c r="Q984"/>
    </row>
    <row r="985" spans="2:17" x14ac:dyDescent="0.25">
      <c r="B985" s="18">
        <v>2011</v>
      </c>
      <c r="C985" s="18" t="s">
        <v>8</v>
      </c>
      <c r="D985" s="18" t="s">
        <v>920</v>
      </c>
      <c r="E985" s="18" t="s">
        <v>870</v>
      </c>
      <c r="F985" s="18" t="s">
        <v>1027</v>
      </c>
      <c r="G985" s="18">
        <v>1560</v>
      </c>
      <c r="H985" s="18">
        <v>5</v>
      </c>
      <c r="I985" s="18">
        <v>7</v>
      </c>
      <c r="Q985"/>
    </row>
    <row r="986" spans="2:17" x14ac:dyDescent="0.25">
      <c r="B986" s="18">
        <v>2011</v>
      </c>
      <c r="C986" s="18" t="s">
        <v>8</v>
      </c>
      <c r="D986" s="18" t="s">
        <v>920</v>
      </c>
      <c r="E986" s="18" t="s">
        <v>870</v>
      </c>
      <c r="F986" s="18" t="s">
        <v>1028</v>
      </c>
      <c r="G986" s="18">
        <v>1524</v>
      </c>
      <c r="H986" s="18">
        <v>4</v>
      </c>
      <c r="I986" s="18">
        <v>7</v>
      </c>
      <c r="Q986"/>
    </row>
    <row r="987" spans="2:17" x14ac:dyDescent="0.25">
      <c r="B987" s="18">
        <v>2011</v>
      </c>
      <c r="C987" s="18" t="s">
        <v>8</v>
      </c>
      <c r="D987" s="18" t="s">
        <v>920</v>
      </c>
      <c r="E987" s="18" t="s">
        <v>870</v>
      </c>
      <c r="F987" s="18" t="s">
        <v>1029</v>
      </c>
      <c r="G987" s="18">
        <v>1500</v>
      </c>
      <c r="H987" s="18">
        <v>5</v>
      </c>
      <c r="I987" s="18">
        <v>7</v>
      </c>
      <c r="Q987"/>
    </row>
    <row r="988" spans="2:17" x14ac:dyDescent="0.25">
      <c r="B988" s="18">
        <v>2011</v>
      </c>
      <c r="C988" s="18" t="s">
        <v>8</v>
      </c>
      <c r="D988" s="18" t="s">
        <v>920</v>
      </c>
      <c r="E988" s="18" t="s">
        <v>870</v>
      </c>
      <c r="F988" s="18" t="s">
        <v>1030</v>
      </c>
      <c r="G988" s="18">
        <v>1716</v>
      </c>
      <c r="H988" s="18">
        <v>4</v>
      </c>
      <c r="I988" s="18">
        <v>7</v>
      </c>
      <c r="Q988"/>
    </row>
    <row r="989" spans="2:17" x14ac:dyDescent="0.25">
      <c r="B989" s="18">
        <v>2011</v>
      </c>
      <c r="C989" s="18" t="s">
        <v>8</v>
      </c>
      <c r="D989" s="18" t="s">
        <v>920</v>
      </c>
      <c r="E989" s="18" t="s">
        <v>870</v>
      </c>
      <c r="F989" s="18" t="s">
        <v>1031</v>
      </c>
      <c r="G989" s="18">
        <v>1728</v>
      </c>
      <c r="H989" s="18">
        <v>5</v>
      </c>
      <c r="I989" s="18">
        <v>7</v>
      </c>
      <c r="Q989"/>
    </row>
    <row r="990" spans="2:17" x14ac:dyDescent="0.25">
      <c r="B990" s="18">
        <v>2011</v>
      </c>
      <c r="C990" s="18" t="s">
        <v>8</v>
      </c>
      <c r="D990" s="18" t="s">
        <v>920</v>
      </c>
      <c r="E990" s="18" t="s">
        <v>870</v>
      </c>
      <c r="F990" s="18" t="s">
        <v>1032</v>
      </c>
      <c r="G990" s="18">
        <v>1632</v>
      </c>
      <c r="H990" s="18">
        <v>5</v>
      </c>
      <c r="I990" s="18">
        <v>6</v>
      </c>
      <c r="Q990"/>
    </row>
    <row r="991" spans="2:17" x14ac:dyDescent="0.25">
      <c r="B991" s="18">
        <v>2011</v>
      </c>
      <c r="C991" s="18" t="s">
        <v>8</v>
      </c>
      <c r="D991" s="18" t="s">
        <v>920</v>
      </c>
      <c r="E991" s="18" t="s">
        <v>870</v>
      </c>
      <c r="F991" s="18" t="s">
        <v>1033</v>
      </c>
      <c r="G991" s="18">
        <v>1668</v>
      </c>
      <c r="H991" s="18">
        <v>4</v>
      </c>
      <c r="I991" s="18">
        <v>7</v>
      </c>
      <c r="Q991"/>
    </row>
    <row r="992" spans="2:17" x14ac:dyDescent="0.25">
      <c r="B992" s="18">
        <v>2011</v>
      </c>
      <c r="C992" s="18" t="s">
        <v>8</v>
      </c>
      <c r="D992" s="18" t="s">
        <v>920</v>
      </c>
      <c r="E992" s="18" t="s">
        <v>870</v>
      </c>
      <c r="F992" s="18" t="s">
        <v>1034</v>
      </c>
      <c r="G992" s="18">
        <v>1524</v>
      </c>
      <c r="H992" s="18">
        <v>4</v>
      </c>
      <c r="I992" s="18">
        <v>7</v>
      </c>
      <c r="Q992"/>
    </row>
    <row r="993" spans="2:17" x14ac:dyDescent="0.25">
      <c r="B993" s="18">
        <v>2011</v>
      </c>
      <c r="C993" s="18" t="s">
        <v>8</v>
      </c>
      <c r="D993" s="18" t="s">
        <v>920</v>
      </c>
      <c r="E993" s="18" t="s">
        <v>870</v>
      </c>
      <c r="F993" s="18" t="s">
        <v>1035</v>
      </c>
      <c r="G993" s="18">
        <v>1548</v>
      </c>
      <c r="H993" s="18">
        <v>5</v>
      </c>
      <c r="I993" s="18">
        <v>6</v>
      </c>
      <c r="Q993"/>
    </row>
    <row r="994" spans="2:17" x14ac:dyDescent="0.25">
      <c r="B994" s="18">
        <v>2011</v>
      </c>
      <c r="C994" s="18" t="s">
        <v>8</v>
      </c>
      <c r="D994" s="18" t="s">
        <v>920</v>
      </c>
      <c r="E994" s="18" t="s">
        <v>870</v>
      </c>
      <c r="F994" s="18" t="s">
        <v>1036</v>
      </c>
      <c r="G994" s="18">
        <v>1560</v>
      </c>
      <c r="H994" s="18">
        <v>4</v>
      </c>
      <c r="I994" s="18">
        <v>7</v>
      </c>
      <c r="Q994"/>
    </row>
    <row r="995" spans="2:17" x14ac:dyDescent="0.25">
      <c r="B995" s="18">
        <v>2011</v>
      </c>
      <c r="C995" s="18" t="s">
        <v>8</v>
      </c>
      <c r="D995" s="18" t="s">
        <v>920</v>
      </c>
      <c r="E995" s="18" t="s">
        <v>870</v>
      </c>
      <c r="F995" s="18" t="s">
        <v>1037</v>
      </c>
      <c r="G995" s="18">
        <v>1776</v>
      </c>
      <c r="H995" s="18">
        <v>4</v>
      </c>
      <c r="I995" s="18">
        <v>7</v>
      </c>
      <c r="Q995"/>
    </row>
    <row r="996" spans="2:17" x14ac:dyDescent="0.25">
      <c r="B996" s="18">
        <v>2011</v>
      </c>
      <c r="C996" s="18" t="s">
        <v>8</v>
      </c>
      <c r="D996" s="18" t="s">
        <v>920</v>
      </c>
      <c r="E996" s="18" t="s">
        <v>870</v>
      </c>
      <c r="F996" s="18" t="s">
        <v>1038</v>
      </c>
      <c r="G996" s="18">
        <v>1500</v>
      </c>
      <c r="H996" s="18">
        <v>5</v>
      </c>
      <c r="I996" s="18">
        <v>6</v>
      </c>
      <c r="Q996"/>
    </row>
    <row r="997" spans="2:17" x14ac:dyDescent="0.25">
      <c r="B997" s="18">
        <v>2011</v>
      </c>
      <c r="C997" s="18" t="s">
        <v>8</v>
      </c>
      <c r="D997" s="18" t="s">
        <v>920</v>
      </c>
      <c r="E997" s="18" t="s">
        <v>870</v>
      </c>
      <c r="F997" s="18" t="s">
        <v>1039</v>
      </c>
      <c r="G997" s="18">
        <v>1716</v>
      </c>
      <c r="H997" s="18">
        <v>5</v>
      </c>
      <c r="I997" s="18">
        <v>6</v>
      </c>
      <c r="Q997"/>
    </row>
    <row r="998" spans="2:17" x14ac:dyDescent="0.25">
      <c r="B998" s="18">
        <v>2011</v>
      </c>
      <c r="C998" s="18" t="s">
        <v>8</v>
      </c>
      <c r="D998" s="18" t="s">
        <v>920</v>
      </c>
      <c r="E998" s="18" t="s">
        <v>870</v>
      </c>
      <c r="F998" s="18" t="s">
        <v>1040</v>
      </c>
      <c r="G998" s="18">
        <v>1512</v>
      </c>
      <c r="H998" s="18">
        <v>5</v>
      </c>
      <c r="I998" s="18">
        <v>6</v>
      </c>
      <c r="Q998"/>
    </row>
    <row r="999" spans="2:17" x14ac:dyDescent="0.25">
      <c r="B999" s="18">
        <v>2011</v>
      </c>
      <c r="C999" s="18" t="s">
        <v>8</v>
      </c>
      <c r="D999" s="18" t="s">
        <v>920</v>
      </c>
      <c r="E999" s="18" t="s">
        <v>870</v>
      </c>
      <c r="F999" s="18" t="s">
        <v>1041</v>
      </c>
      <c r="G999" s="18">
        <v>1704</v>
      </c>
      <c r="H999" s="18">
        <v>5</v>
      </c>
      <c r="I999" s="18">
        <v>7</v>
      </c>
      <c r="Q999"/>
    </row>
    <row r="1000" spans="2:17" x14ac:dyDescent="0.25">
      <c r="B1000" s="18">
        <v>2011</v>
      </c>
      <c r="C1000" s="18" t="s">
        <v>8</v>
      </c>
      <c r="D1000" s="18" t="s">
        <v>920</v>
      </c>
      <c r="E1000" s="18" t="s">
        <v>870</v>
      </c>
      <c r="F1000" s="18" t="s">
        <v>1042</v>
      </c>
      <c r="G1000" s="18">
        <v>1512</v>
      </c>
      <c r="H1000" s="18">
        <v>4</v>
      </c>
      <c r="I1000" s="18">
        <v>7</v>
      </c>
      <c r="Q1000"/>
    </row>
    <row r="1001" spans="2:17" x14ac:dyDescent="0.25">
      <c r="B1001" s="18">
        <v>2011</v>
      </c>
      <c r="C1001" s="18" t="s">
        <v>8</v>
      </c>
      <c r="D1001" s="18" t="s">
        <v>920</v>
      </c>
      <c r="E1001" s="18" t="s">
        <v>870</v>
      </c>
      <c r="F1001" s="18" t="s">
        <v>1043</v>
      </c>
      <c r="G1001" s="18">
        <v>1572</v>
      </c>
      <c r="H1001" s="18">
        <v>5</v>
      </c>
      <c r="I1001" s="18">
        <v>7</v>
      </c>
      <c r="Q1001"/>
    </row>
    <row r="1002" spans="2:17" x14ac:dyDescent="0.25">
      <c r="B1002" s="18">
        <v>2011</v>
      </c>
      <c r="C1002" s="18" t="s">
        <v>8</v>
      </c>
      <c r="D1002" s="18" t="s">
        <v>920</v>
      </c>
      <c r="E1002" s="18" t="s">
        <v>870</v>
      </c>
      <c r="F1002" s="18" t="s">
        <v>1044</v>
      </c>
      <c r="G1002" s="18">
        <v>1788</v>
      </c>
      <c r="H1002" s="18">
        <v>5</v>
      </c>
      <c r="I1002" s="18">
        <v>6</v>
      </c>
      <c r="Q1002"/>
    </row>
    <row r="1003" spans="2:17" x14ac:dyDescent="0.25">
      <c r="B1003" s="18">
        <v>2011</v>
      </c>
      <c r="C1003" s="18" t="s">
        <v>8</v>
      </c>
      <c r="D1003" s="18" t="s">
        <v>920</v>
      </c>
      <c r="E1003" s="18" t="s">
        <v>870</v>
      </c>
      <c r="F1003" s="18" t="s">
        <v>1045</v>
      </c>
      <c r="G1003" s="18">
        <v>1704</v>
      </c>
      <c r="H1003" s="18">
        <v>5</v>
      </c>
      <c r="I1003" s="18">
        <v>7</v>
      </c>
      <c r="Q1003"/>
    </row>
    <row r="1004" spans="2:17" x14ac:dyDescent="0.25">
      <c r="B1004" s="18">
        <v>2011</v>
      </c>
      <c r="C1004" s="18" t="s">
        <v>8</v>
      </c>
      <c r="D1004" s="18" t="s">
        <v>920</v>
      </c>
      <c r="E1004" s="18" t="s">
        <v>870</v>
      </c>
      <c r="F1004" s="18" t="s">
        <v>1046</v>
      </c>
      <c r="G1004" s="18">
        <v>1788</v>
      </c>
      <c r="H1004" s="18">
        <v>4</v>
      </c>
      <c r="I1004" s="18">
        <v>6</v>
      </c>
      <c r="Q1004"/>
    </row>
    <row r="1005" spans="2:17" x14ac:dyDescent="0.25">
      <c r="B1005" s="18">
        <v>2011</v>
      </c>
      <c r="C1005" s="18" t="s">
        <v>8</v>
      </c>
      <c r="D1005" s="18" t="s">
        <v>920</v>
      </c>
      <c r="E1005" s="18" t="s">
        <v>870</v>
      </c>
      <c r="F1005" s="18" t="s">
        <v>1047</v>
      </c>
      <c r="G1005" s="18">
        <v>1512</v>
      </c>
      <c r="H1005" s="18">
        <v>4</v>
      </c>
      <c r="I1005" s="18">
        <v>7</v>
      </c>
      <c r="Q1005"/>
    </row>
    <row r="1006" spans="2:17" x14ac:dyDescent="0.25">
      <c r="B1006" s="18">
        <v>2011</v>
      </c>
      <c r="C1006" s="18" t="s">
        <v>8</v>
      </c>
      <c r="D1006" s="18" t="s">
        <v>920</v>
      </c>
      <c r="E1006" s="18" t="s">
        <v>870</v>
      </c>
      <c r="F1006" s="18" t="s">
        <v>1048</v>
      </c>
      <c r="G1006" s="18">
        <v>1740</v>
      </c>
      <c r="H1006" s="18">
        <v>4</v>
      </c>
      <c r="I1006" s="18">
        <v>6</v>
      </c>
      <c r="Q1006"/>
    </row>
    <row r="1007" spans="2:17" x14ac:dyDescent="0.25">
      <c r="B1007" s="18">
        <v>2011</v>
      </c>
      <c r="C1007" s="18" t="s">
        <v>8</v>
      </c>
      <c r="D1007" s="18" t="s">
        <v>920</v>
      </c>
      <c r="E1007" s="18" t="s">
        <v>870</v>
      </c>
      <c r="F1007" s="18" t="s">
        <v>1049</v>
      </c>
      <c r="G1007" s="18">
        <v>1572</v>
      </c>
      <c r="H1007" s="18">
        <v>5</v>
      </c>
      <c r="I1007" s="18">
        <v>7</v>
      </c>
      <c r="Q1007"/>
    </row>
    <row r="1008" spans="2:17" x14ac:dyDescent="0.25">
      <c r="B1008" s="18">
        <v>2011</v>
      </c>
      <c r="C1008" s="18" t="s">
        <v>8</v>
      </c>
      <c r="D1008" s="18" t="s">
        <v>920</v>
      </c>
      <c r="E1008" s="18" t="s">
        <v>870</v>
      </c>
      <c r="F1008" s="18" t="s">
        <v>1050</v>
      </c>
      <c r="G1008" s="18">
        <v>1752</v>
      </c>
      <c r="H1008" s="18">
        <v>5</v>
      </c>
      <c r="I1008" s="18">
        <v>7</v>
      </c>
      <c r="Q1008"/>
    </row>
    <row r="1009" spans="2:17" x14ac:dyDescent="0.25">
      <c r="B1009" s="18">
        <v>2011</v>
      </c>
      <c r="C1009" s="18" t="s">
        <v>8</v>
      </c>
      <c r="D1009" s="18" t="s">
        <v>920</v>
      </c>
      <c r="E1009" s="18" t="s">
        <v>870</v>
      </c>
      <c r="F1009" s="18" t="s">
        <v>1051</v>
      </c>
      <c r="G1009" s="18">
        <v>1776</v>
      </c>
      <c r="H1009" s="18">
        <v>4</v>
      </c>
      <c r="I1009" s="18">
        <v>6</v>
      </c>
      <c r="Q1009"/>
    </row>
    <row r="1010" spans="2:17" x14ac:dyDescent="0.25">
      <c r="B1010" s="18">
        <v>2011</v>
      </c>
      <c r="C1010" s="18" t="s">
        <v>8</v>
      </c>
      <c r="D1010" s="18" t="s">
        <v>920</v>
      </c>
      <c r="E1010" s="18" t="s">
        <v>870</v>
      </c>
      <c r="F1010" s="18" t="s">
        <v>1052</v>
      </c>
      <c r="G1010" s="18">
        <v>1680</v>
      </c>
      <c r="H1010" s="18">
        <v>5</v>
      </c>
      <c r="I1010" s="18">
        <v>7</v>
      </c>
      <c r="Q1010"/>
    </row>
    <row r="1011" spans="2:17" x14ac:dyDescent="0.25">
      <c r="B1011" s="18">
        <v>2011</v>
      </c>
      <c r="C1011" s="18" t="s">
        <v>8</v>
      </c>
      <c r="D1011" s="18" t="s">
        <v>920</v>
      </c>
      <c r="E1011" s="18" t="s">
        <v>870</v>
      </c>
      <c r="F1011" s="18" t="s">
        <v>1053</v>
      </c>
      <c r="G1011" s="18">
        <v>1656</v>
      </c>
      <c r="H1011" s="18">
        <v>4</v>
      </c>
      <c r="I1011" s="18">
        <v>7</v>
      </c>
      <c r="Q1011"/>
    </row>
    <row r="1012" spans="2:17" x14ac:dyDescent="0.25">
      <c r="B1012" s="18">
        <v>2011</v>
      </c>
      <c r="C1012" s="18" t="s">
        <v>8</v>
      </c>
      <c r="D1012" s="18" t="s">
        <v>920</v>
      </c>
      <c r="E1012" s="18" t="s">
        <v>870</v>
      </c>
      <c r="F1012" s="18" t="s">
        <v>1054</v>
      </c>
      <c r="G1012" s="18">
        <v>1584</v>
      </c>
      <c r="H1012" s="18">
        <v>4</v>
      </c>
      <c r="I1012" s="18">
        <v>7</v>
      </c>
      <c r="Q1012"/>
    </row>
    <row r="1013" spans="2:17" x14ac:dyDescent="0.25">
      <c r="B1013" s="18">
        <v>2011</v>
      </c>
      <c r="C1013" s="18" t="s">
        <v>8</v>
      </c>
      <c r="D1013" s="18" t="s">
        <v>920</v>
      </c>
      <c r="E1013" s="18" t="s">
        <v>870</v>
      </c>
      <c r="F1013" s="18" t="s">
        <v>1055</v>
      </c>
      <c r="G1013" s="18">
        <v>1704</v>
      </c>
      <c r="H1013" s="18">
        <v>4</v>
      </c>
      <c r="I1013" s="18">
        <v>6</v>
      </c>
      <c r="Q1013"/>
    </row>
    <row r="1014" spans="2:17" x14ac:dyDescent="0.25">
      <c r="B1014" s="18">
        <v>2011</v>
      </c>
      <c r="C1014" s="18" t="s">
        <v>8</v>
      </c>
      <c r="D1014" s="18" t="s">
        <v>920</v>
      </c>
      <c r="E1014" s="18" t="s">
        <v>870</v>
      </c>
      <c r="F1014" s="18" t="s">
        <v>1056</v>
      </c>
      <c r="G1014" s="18">
        <v>1536</v>
      </c>
      <c r="H1014" s="18">
        <v>4</v>
      </c>
      <c r="I1014" s="18">
        <v>6</v>
      </c>
      <c r="Q1014"/>
    </row>
    <row r="1015" spans="2:17" x14ac:dyDescent="0.25">
      <c r="B1015" s="18">
        <v>2011</v>
      </c>
      <c r="C1015" s="18" t="s">
        <v>8</v>
      </c>
      <c r="D1015" s="18" t="s">
        <v>277</v>
      </c>
      <c r="E1015" s="18" t="s">
        <v>1057</v>
      </c>
      <c r="F1015" s="18" t="s">
        <v>1058</v>
      </c>
      <c r="G1015" s="18">
        <v>1164</v>
      </c>
      <c r="H1015" s="18">
        <v>2.77</v>
      </c>
      <c r="I1015" s="18">
        <v>3.23</v>
      </c>
      <c r="Q1015"/>
    </row>
    <row r="1016" spans="2:17" x14ac:dyDescent="0.25">
      <c r="B1016" s="18">
        <v>2011</v>
      </c>
      <c r="C1016" s="18" t="s">
        <v>8</v>
      </c>
      <c r="D1016" s="18" t="s">
        <v>277</v>
      </c>
      <c r="E1016" s="18" t="s">
        <v>1057</v>
      </c>
      <c r="F1016" s="18" t="s">
        <v>1059</v>
      </c>
      <c r="G1016" s="18">
        <v>1188</v>
      </c>
      <c r="H1016" s="18">
        <v>2.61</v>
      </c>
      <c r="I1016" s="18">
        <v>3.91</v>
      </c>
      <c r="Q1016"/>
    </row>
    <row r="1017" spans="2:17" x14ac:dyDescent="0.25">
      <c r="B1017" s="18">
        <v>2011</v>
      </c>
      <c r="C1017" s="18" t="s">
        <v>8</v>
      </c>
      <c r="D1017" s="18" t="s">
        <v>277</v>
      </c>
      <c r="E1017" s="18" t="s">
        <v>1057</v>
      </c>
      <c r="F1017" s="18" t="s">
        <v>1060</v>
      </c>
      <c r="G1017" s="18">
        <v>612</v>
      </c>
      <c r="H1017" s="18">
        <v>2.99</v>
      </c>
      <c r="I1017" s="18">
        <v>3.24</v>
      </c>
      <c r="Q1017"/>
    </row>
    <row r="1018" spans="2:17" x14ac:dyDescent="0.25">
      <c r="B1018" s="18">
        <v>2011</v>
      </c>
      <c r="C1018" s="18" t="s">
        <v>8</v>
      </c>
      <c r="D1018" s="18" t="s">
        <v>277</v>
      </c>
      <c r="E1018" s="18" t="s">
        <v>1057</v>
      </c>
      <c r="F1018" s="18" t="s">
        <v>1061</v>
      </c>
      <c r="G1018" s="18">
        <v>912</v>
      </c>
      <c r="H1018" s="18">
        <v>2.3199999999999998</v>
      </c>
      <c r="I1018" s="18">
        <v>3.89</v>
      </c>
      <c r="Q1018"/>
    </row>
    <row r="1019" spans="2:17" x14ac:dyDescent="0.25">
      <c r="B1019" s="18">
        <v>2011</v>
      </c>
      <c r="C1019" s="18" t="s">
        <v>8</v>
      </c>
      <c r="D1019" s="18" t="s">
        <v>277</v>
      </c>
      <c r="E1019" s="18" t="s">
        <v>1057</v>
      </c>
      <c r="F1019" s="18" t="s">
        <v>1062</v>
      </c>
      <c r="G1019" s="18">
        <v>744</v>
      </c>
      <c r="H1019" s="18">
        <v>2.8</v>
      </c>
      <c r="I1019" s="18">
        <v>3.24</v>
      </c>
      <c r="Q1019"/>
    </row>
    <row r="1020" spans="2:17" x14ac:dyDescent="0.25">
      <c r="B1020" s="18">
        <v>2011</v>
      </c>
      <c r="C1020" s="18" t="s">
        <v>8</v>
      </c>
      <c r="D1020" s="18" t="s">
        <v>277</v>
      </c>
      <c r="E1020" s="18" t="s">
        <v>1057</v>
      </c>
      <c r="F1020" s="18" t="s">
        <v>1063</v>
      </c>
      <c r="G1020" s="18">
        <v>1020</v>
      </c>
      <c r="H1020" s="18">
        <v>2.4500000000000002</v>
      </c>
      <c r="I1020" s="18">
        <v>3.22</v>
      </c>
      <c r="Q1020"/>
    </row>
    <row r="1021" spans="2:17" x14ac:dyDescent="0.25">
      <c r="B1021" s="18">
        <v>2011</v>
      </c>
      <c r="C1021" s="18" t="s">
        <v>8</v>
      </c>
      <c r="D1021" s="18" t="s">
        <v>277</v>
      </c>
      <c r="E1021" s="18" t="s">
        <v>1057</v>
      </c>
      <c r="F1021" s="18" t="s">
        <v>1064</v>
      </c>
      <c r="G1021" s="18">
        <v>1056</v>
      </c>
      <c r="H1021" s="18">
        <v>2.13</v>
      </c>
      <c r="I1021" s="18">
        <v>3.94</v>
      </c>
      <c r="Q1021"/>
    </row>
    <row r="1022" spans="2:17" x14ac:dyDescent="0.25">
      <c r="B1022" s="18">
        <v>2011</v>
      </c>
      <c r="C1022" s="18" t="s">
        <v>8</v>
      </c>
      <c r="D1022" s="18" t="s">
        <v>90</v>
      </c>
      <c r="E1022" s="18" t="s">
        <v>1065</v>
      </c>
      <c r="F1022" s="18" t="s">
        <v>1066</v>
      </c>
      <c r="G1022" s="18">
        <v>588</v>
      </c>
      <c r="H1022" s="18">
        <v>5.7</v>
      </c>
      <c r="I1022" s="18">
        <v>8.2333333333333325</v>
      </c>
      <c r="Q1022"/>
    </row>
    <row r="1023" spans="2:17" x14ac:dyDescent="0.25">
      <c r="B1023" s="18">
        <v>2011</v>
      </c>
      <c r="C1023" s="18" t="s">
        <v>8</v>
      </c>
      <c r="D1023" s="18" t="s">
        <v>90</v>
      </c>
      <c r="E1023" s="18" t="s">
        <v>1065</v>
      </c>
      <c r="F1023" s="18" t="s">
        <v>1067</v>
      </c>
      <c r="G1023" s="18">
        <v>456</v>
      </c>
      <c r="H1023" s="18">
        <v>6.12</v>
      </c>
      <c r="I1023" s="18">
        <v>8.6333333333333329</v>
      </c>
      <c r="Q1023"/>
    </row>
    <row r="1024" spans="2:17" x14ac:dyDescent="0.25">
      <c r="B1024" s="18">
        <v>2011</v>
      </c>
      <c r="C1024" s="18" t="s">
        <v>8</v>
      </c>
      <c r="D1024" s="18" t="s">
        <v>90</v>
      </c>
      <c r="E1024" s="18" t="s">
        <v>1065</v>
      </c>
      <c r="F1024" s="18" t="s">
        <v>1068</v>
      </c>
      <c r="G1024" s="18">
        <v>480</v>
      </c>
      <c r="H1024" s="18">
        <v>5.2666666666666666</v>
      </c>
      <c r="I1024" s="18">
        <v>7.36</v>
      </c>
      <c r="Q1024"/>
    </row>
    <row r="1025" spans="2:17" x14ac:dyDescent="0.25">
      <c r="B1025" s="18">
        <v>2011</v>
      </c>
      <c r="C1025" s="18" t="s">
        <v>8</v>
      </c>
      <c r="D1025" s="18" t="s">
        <v>90</v>
      </c>
      <c r="E1025" s="18" t="s">
        <v>1065</v>
      </c>
      <c r="F1025" s="18" t="s">
        <v>1069</v>
      </c>
      <c r="G1025" s="18">
        <v>504</v>
      </c>
      <c r="H1025" s="18">
        <v>5.2666666666666666</v>
      </c>
      <c r="I1025" s="18">
        <v>7.4066666666666663</v>
      </c>
      <c r="Q1025"/>
    </row>
    <row r="1026" spans="2:17" x14ac:dyDescent="0.25">
      <c r="B1026" s="18">
        <v>2011</v>
      </c>
      <c r="C1026" s="18" t="s">
        <v>8</v>
      </c>
      <c r="D1026" s="18" t="s">
        <v>90</v>
      </c>
      <c r="E1026" s="18" t="s">
        <v>1065</v>
      </c>
      <c r="F1026" s="18" t="s">
        <v>1070</v>
      </c>
      <c r="G1026" s="18">
        <v>480</v>
      </c>
      <c r="H1026" s="18">
        <v>5.88</v>
      </c>
      <c r="I1026" s="18">
        <v>7.4666666666666668</v>
      </c>
      <c r="Q1026"/>
    </row>
    <row r="1027" spans="2:17" x14ac:dyDescent="0.25">
      <c r="B1027" s="18">
        <v>2011</v>
      </c>
      <c r="C1027" s="18" t="s">
        <v>8</v>
      </c>
      <c r="D1027" s="18" t="s">
        <v>90</v>
      </c>
      <c r="E1027" s="18" t="s">
        <v>1065</v>
      </c>
      <c r="F1027" s="18" t="s">
        <v>1071</v>
      </c>
      <c r="G1027" s="18">
        <v>564</v>
      </c>
      <c r="H1027" s="18">
        <v>6.3266666666666671</v>
      </c>
      <c r="I1027" s="18">
        <v>7.66</v>
      </c>
      <c r="Q1027"/>
    </row>
    <row r="1028" spans="2:17" x14ac:dyDescent="0.25">
      <c r="B1028" s="18">
        <v>2011</v>
      </c>
      <c r="C1028" s="18" t="s">
        <v>8</v>
      </c>
      <c r="D1028" s="18" t="s">
        <v>90</v>
      </c>
      <c r="E1028" s="18" t="s">
        <v>1065</v>
      </c>
      <c r="F1028" s="18" t="s">
        <v>1072</v>
      </c>
      <c r="G1028" s="18">
        <v>600</v>
      </c>
      <c r="H1028" s="18">
        <v>5.4533333333333331</v>
      </c>
      <c r="I1028" s="18">
        <v>8.26</v>
      </c>
      <c r="Q1028"/>
    </row>
    <row r="1029" spans="2:17" x14ac:dyDescent="0.25">
      <c r="B1029" s="18">
        <v>2011</v>
      </c>
      <c r="C1029" s="18" t="s">
        <v>8</v>
      </c>
      <c r="D1029" s="18" t="s">
        <v>90</v>
      </c>
      <c r="E1029" s="18" t="s">
        <v>1065</v>
      </c>
      <c r="F1029" s="18" t="s">
        <v>1073</v>
      </c>
      <c r="G1029" s="18">
        <v>480</v>
      </c>
      <c r="H1029" s="18">
        <v>5.4133333333333331</v>
      </c>
      <c r="I1029" s="18">
        <v>7.74</v>
      </c>
      <c r="Q1029"/>
    </row>
    <row r="1030" spans="2:17" x14ac:dyDescent="0.25">
      <c r="B1030" s="18">
        <v>2011</v>
      </c>
      <c r="C1030" s="18" t="s">
        <v>8</v>
      </c>
      <c r="D1030" s="18" t="s">
        <v>90</v>
      </c>
      <c r="E1030" s="18" t="s">
        <v>1065</v>
      </c>
      <c r="F1030" s="18" t="s">
        <v>1074</v>
      </c>
      <c r="G1030" s="18">
        <v>552</v>
      </c>
      <c r="H1030" s="18">
        <v>5.9866666666666664</v>
      </c>
      <c r="I1030" s="18">
        <v>7.34</v>
      </c>
      <c r="Q1030"/>
    </row>
    <row r="1031" spans="2:17" x14ac:dyDescent="0.25">
      <c r="B1031" s="18">
        <v>2011</v>
      </c>
      <c r="C1031" s="18" t="s">
        <v>8</v>
      </c>
      <c r="D1031" s="18" t="s">
        <v>90</v>
      </c>
      <c r="E1031" s="18" t="s">
        <v>1065</v>
      </c>
      <c r="F1031" s="18" t="s">
        <v>1075</v>
      </c>
      <c r="G1031" s="18">
        <v>468</v>
      </c>
      <c r="H1031" s="18">
        <v>5.86</v>
      </c>
      <c r="I1031" s="18">
        <v>7.58</v>
      </c>
      <c r="Q1031"/>
    </row>
    <row r="1032" spans="2:17" x14ac:dyDescent="0.25">
      <c r="B1032" s="18">
        <v>2011</v>
      </c>
      <c r="C1032" s="18" t="s">
        <v>8</v>
      </c>
      <c r="D1032" s="18" t="s">
        <v>90</v>
      </c>
      <c r="E1032" s="18" t="s">
        <v>1065</v>
      </c>
      <c r="F1032" s="18" t="s">
        <v>1076</v>
      </c>
      <c r="G1032" s="18">
        <v>624</v>
      </c>
      <c r="H1032" s="18">
        <v>6.0333333333333332</v>
      </c>
      <c r="I1032" s="18">
        <v>8.206666666666667</v>
      </c>
      <c r="Q1032"/>
    </row>
    <row r="1033" spans="2:17" x14ac:dyDescent="0.25">
      <c r="B1033" s="18">
        <v>2011</v>
      </c>
      <c r="C1033" s="18" t="s">
        <v>8</v>
      </c>
      <c r="D1033" s="18" t="s">
        <v>90</v>
      </c>
      <c r="E1033" s="18" t="s">
        <v>1065</v>
      </c>
      <c r="F1033" s="18" t="s">
        <v>1077</v>
      </c>
      <c r="G1033" s="18">
        <v>612</v>
      </c>
      <c r="H1033" s="18">
        <v>6.4333333333333336</v>
      </c>
      <c r="I1033" s="18">
        <v>8.1999999999999993</v>
      </c>
      <c r="Q1033"/>
    </row>
    <row r="1034" spans="2:17" x14ac:dyDescent="0.25">
      <c r="B1034" s="18">
        <v>2011</v>
      </c>
      <c r="C1034" s="18" t="s">
        <v>8</v>
      </c>
      <c r="D1034" s="18" t="s">
        <v>90</v>
      </c>
      <c r="E1034" s="18" t="s">
        <v>1065</v>
      </c>
      <c r="F1034" s="18" t="s">
        <v>1078</v>
      </c>
      <c r="G1034" s="18">
        <v>564</v>
      </c>
      <c r="H1034" s="18">
        <v>5.68</v>
      </c>
      <c r="I1034" s="18">
        <v>7.5066666666666668</v>
      </c>
      <c r="Q1034"/>
    </row>
    <row r="1035" spans="2:17" x14ac:dyDescent="0.25">
      <c r="B1035" s="18">
        <v>2011</v>
      </c>
      <c r="C1035" s="18" t="s">
        <v>8</v>
      </c>
      <c r="D1035" s="18" t="s">
        <v>90</v>
      </c>
      <c r="E1035" s="18" t="s">
        <v>1065</v>
      </c>
      <c r="F1035" s="18" t="s">
        <v>1079</v>
      </c>
      <c r="G1035" s="18">
        <v>624</v>
      </c>
      <c r="H1035" s="18">
        <v>6.36</v>
      </c>
      <c r="I1035" s="18">
        <v>8.0266666666666673</v>
      </c>
      <c r="Q1035"/>
    </row>
    <row r="1036" spans="2:17" x14ac:dyDescent="0.25">
      <c r="B1036" s="18">
        <v>2011</v>
      </c>
      <c r="C1036" s="18" t="s">
        <v>8</v>
      </c>
      <c r="D1036" s="18" t="s">
        <v>90</v>
      </c>
      <c r="E1036" s="18" t="s">
        <v>1065</v>
      </c>
      <c r="F1036" s="18" t="s">
        <v>1080</v>
      </c>
      <c r="G1036" s="18">
        <v>408</v>
      </c>
      <c r="H1036" s="18">
        <v>6.5</v>
      </c>
      <c r="I1036" s="18">
        <v>8.6333333333333329</v>
      </c>
      <c r="Q1036"/>
    </row>
    <row r="1037" spans="2:17" x14ac:dyDescent="0.25">
      <c r="B1037" s="18">
        <v>2011</v>
      </c>
      <c r="C1037" s="18" t="s">
        <v>8</v>
      </c>
      <c r="D1037" s="18" t="s">
        <v>90</v>
      </c>
      <c r="E1037" s="18" t="s">
        <v>1065</v>
      </c>
      <c r="F1037" s="18" t="s">
        <v>1081</v>
      </c>
      <c r="G1037" s="18">
        <v>468</v>
      </c>
      <c r="H1037" s="18">
        <v>6.6533333333333333</v>
      </c>
      <c r="I1037" s="18">
        <v>8.48</v>
      </c>
      <c r="Q1037"/>
    </row>
    <row r="1038" spans="2:17" x14ac:dyDescent="0.25">
      <c r="B1038" s="18">
        <v>2011</v>
      </c>
      <c r="C1038" s="18" t="s">
        <v>8</v>
      </c>
      <c r="D1038" s="18" t="s">
        <v>90</v>
      </c>
      <c r="E1038" s="18" t="s">
        <v>1065</v>
      </c>
      <c r="F1038" s="18" t="s">
        <v>1082</v>
      </c>
      <c r="G1038" s="18">
        <v>408</v>
      </c>
      <c r="H1038" s="18">
        <v>6.3933333333333335</v>
      </c>
      <c r="I1038" s="18">
        <v>8.06</v>
      </c>
      <c r="Q1038"/>
    </row>
    <row r="1039" spans="2:17" x14ac:dyDescent="0.25">
      <c r="B1039" s="18">
        <v>2011</v>
      </c>
      <c r="C1039" s="18" t="s">
        <v>8</v>
      </c>
      <c r="D1039" s="18" t="s">
        <v>90</v>
      </c>
      <c r="E1039" s="18" t="s">
        <v>1065</v>
      </c>
      <c r="F1039" s="18" t="s">
        <v>1083</v>
      </c>
      <c r="G1039" s="18">
        <v>492</v>
      </c>
      <c r="H1039" s="18">
        <v>6.0933333333333337</v>
      </c>
      <c r="I1039" s="18">
        <v>7.746666666666667</v>
      </c>
      <c r="Q1039"/>
    </row>
    <row r="1040" spans="2:17" x14ac:dyDescent="0.25">
      <c r="B1040" s="18">
        <v>2011</v>
      </c>
      <c r="C1040" s="18" t="s">
        <v>8</v>
      </c>
      <c r="D1040" s="18" t="s">
        <v>90</v>
      </c>
      <c r="E1040" s="18" t="s">
        <v>1065</v>
      </c>
      <c r="F1040" s="18" t="s">
        <v>1084</v>
      </c>
      <c r="G1040" s="18">
        <v>516</v>
      </c>
      <c r="H1040" s="18">
        <v>5.8933333333333335</v>
      </c>
      <c r="I1040" s="18">
        <v>7.8866666666666667</v>
      </c>
      <c r="Q1040"/>
    </row>
    <row r="1041" spans="2:17" x14ac:dyDescent="0.25">
      <c r="B1041" s="18">
        <v>2011</v>
      </c>
      <c r="C1041" s="18" t="s">
        <v>8</v>
      </c>
      <c r="D1041" s="18" t="s">
        <v>90</v>
      </c>
      <c r="E1041" s="18" t="s">
        <v>1065</v>
      </c>
      <c r="F1041" s="18" t="s">
        <v>1085</v>
      </c>
      <c r="G1041" s="18">
        <v>480</v>
      </c>
      <c r="H1041" s="18">
        <v>5.7333333333333334</v>
      </c>
      <c r="I1041" s="18">
        <v>8.1999999999999993</v>
      </c>
      <c r="Q1041"/>
    </row>
    <row r="1042" spans="2:17" x14ac:dyDescent="0.25">
      <c r="B1042" s="18">
        <v>2011</v>
      </c>
      <c r="C1042" s="18" t="s">
        <v>8</v>
      </c>
      <c r="D1042" s="18" t="s">
        <v>90</v>
      </c>
      <c r="E1042" s="18" t="s">
        <v>1065</v>
      </c>
      <c r="F1042" s="18" t="s">
        <v>1086</v>
      </c>
      <c r="G1042" s="18">
        <v>468</v>
      </c>
      <c r="H1042" s="18">
        <v>6.06</v>
      </c>
      <c r="I1042" s="18">
        <v>8.4266666666666659</v>
      </c>
      <c r="Q1042"/>
    </row>
    <row r="1043" spans="2:17" x14ac:dyDescent="0.25">
      <c r="B1043" s="18">
        <v>2011</v>
      </c>
      <c r="C1043" s="18" t="s">
        <v>8</v>
      </c>
      <c r="D1043" s="18" t="s">
        <v>90</v>
      </c>
      <c r="E1043" s="18" t="s">
        <v>1065</v>
      </c>
      <c r="F1043" s="18" t="s">
        <v>1087</v>
      </c>
      <c r="G1043" s="18">
        <v>456</v>
      </c>
      <c r="H1043" s="18">
        <v>6.1</v>
      </c>
      <c r="I1043" s="18">
        <v>8.08</v>
      </c>
      <c r="Q1043"/>
    </row>
    <row r="1044" spans="2:17" x14ac:dyDescent="0.25">
      <c r="B1044" s="18">
        <v>2011</v>
      </c>
      <c r="C1044" s="18" t="s">
        <v>8</v>
      </c>
      <c r="D1044" s="18" t="s">
        <v>90</v>
      </c>
      <c r="E1044" s="18" t="s">
        <v>1065</v>
      </c>
      <c r="F1044" s="18" t="s">
        <v>1088</v>
      </c>
      <c r="G1044" s="18">
        <v>420</v>
      </c>
      <c r="H1044" s="18">
        <v>5.7333333333333334</v>
      </c>
      <c r="I1044" s="18">
        <v>7.6333333333333337</v>
      </c>
      <c r="Q1044"/>
    </row>
    <row r="1045" spans="2:17" x14ac:dyDescent="0.25">
      <c r="B1045" s="18">
        <v>2011</v>
      </c>
      <c r="C1045" s="18" t="s">
        <v>8</v>
      </c>
      <c r="D1045" s="18" t="s">
        <v>90</v>
      </c>
      <c r="E1045" s="18" t="s">
        <v>1065</v>
      </c>
      <c r="F1045" s="18" t="s">
        <v>1089</v>
      </c>
      <c r="G1045" s="18">
        <v>600</v>
      </c>
      <c r="H1045" s="18">
        <v>6.24</v>
      </c>
      <c r="I1045" s="18">
        <v>8.34</v>
      </c>
      <c r="Q1045"/>
    </row>
    <row r="1046" spans="2:17" x14ac:dyDescent="0.25">
      <c r="B1046" s="18">
        <v>2011</v>
      </c>
      <c r="C1046" s="18" t="s">
        <v>8</v>
      </c>
      <c r="D1046" s="18" t="s">
        <v>90</v>
      </c>
      <c r="E1046" s="18" t="s">
        <v>1065</v>
      </c>
      <c r="F1046" s="18" t="s">
        <v>1090</v>
      </c>
      <c r="G1046" s="18">
        <v>576</v>
      </c>
      <c r="H1046" s="18">
        <v>5.7333333333333334</v>
      </c>
      <c r="I1046" s="18">
        <v>8.1266666666666669</v>
      </c>
      <c r="Q1046"/>
    </row>
    <row r="1047" spans="2:17" x14ac:dyDescent="0.25">
      <c r="B1047" s="18">
        <v>2011</v>
      </c>
      <c r="C1047" s="18" t="s">
        <v>8</v>
      </c>
      <c r="D1047" s="18" t="s">
        <v>90</v>
      </c>
      <c r="E1047" s="18" t="s">
        <v>1065</v>
      </c>
      <c r="F1047" s="18" t="s">
        <v>1091</v>
      </c>
      <c r="G1047" s="18">
        <v>636</v>
      </c>
      <c r="H1047" s="18">
        <v>6.4066666666666663</v>
      </c>
      <c r="I1047" s="18">
        <v>7.5066666666666668</v>
      </c>
      <c r="Q1047"/>
    </row>
    <row r="1048" spans="2:17" x14ac:dyDescent="0.25">
      <c r="B1048" s="18">
        <v>2011</v>
      </c>
      <c r="C1048" s="18" t="s">
        <v>8</v>
      </c>
      <c r="D1048" s="18" t="s">
        <v>90</v>
      </c>
      <c r="E1048" s="18" t="s">
        <v>1065</v>
      </c>
      <c r="F1048" s="18" t="s">
        <v>1092</v>
      </c>
      <c r="G1048" s="18">
        <v>456</v>
      </c>
      <c r="H1048" s="18">
        <v>5.7133333333333329</v>
      </c>
      <c r="I1048" s="18">
        <v>8.4733333333333327</v>
      </c>
      <c r="Q1048"/>
    </row>
    <row r="1049" spans="2:17" x14ac:dyDescent="0.25">
      <c r="B1049" s="18">
        <v>2011</v>
      </c>
      <c r="C1049" s="18" t="s">
        <v>8</v>
      </c>
      <c r="D1049" s="18" t="s">
        <v>90</v>
      </c>
      <c r="E1049" s="18" t="s">
        <v>1065</v>
      </c>
      <c r="F1049" s="18" t="s">
        <v>1093</v>
      </c>
      <c r="G1049" s="18">
        <v>600</v>
      </c>
      <c r="H1049" s="18">
        <v>6.6333333333333337</v>
      </c>
      <c r="I1049" s="18">
        <v>8.3666666666666671</v>
      </c>
      <c r="Q1049"/>
    </row>
    <row r="1050" spans="2:17" x14ac:dyDescent="0.25">
      <c r="B1050" s="18">
        <v>2011</v>
      </c>
      <c r="C1050" s="18" t="s">
        <v>8</v>
      </c>
      <c r="D1050" s="18" t="s">
        <v>90</v>
      </c>
      <c r="E1050" s="18" t="s">
        <v>1065</v>
      </c>
      <c r="F1050" s="18" t="s">
        <v>1094</v>
      </c>
      <c r="G1050" s="18">
        <v>444</v>
      </c>
      <c r="H1050" s="18">
        <v>5.9733333333333336</v>
      </c>
      <c r="I1050" s="18">
        <v>8.5466666666666669</v>
      </c>
      <c r="Q1050"/>
    </row>
    <row r="1051" spans="2:17" x14ac:dyDescent="0.25">
      <c r="B1051" s="18">
        <v>2011</v>
      </c>
      <c r="C1051" s="18" t="s">
        <v>8</v>
      </c>
      <c r="D1051" s="18" t="s">
        <v>90</v>
      </c>
      <c r="E1051" s="18" t="s">
        <v>1065</v>
      </c>
      <c r="F1051" s="18" t="s">
        <v>1095</v>
      </c>
      <c r="G1051" s="18">
        <v>552</v>
      </c>
      <c r="H1051" s="18">
        <v>5.4066666666666663</v>
      </c>
      <c r="I1051" s="18">
        <v>8.58</v>
      </c>
      <c r="Q1051"/>
    </row>
    <row r="1052" spans="2:17" x14ac:dyDescent="0.25">
      <c r="B1052" s="18">
        <v>2011</v>
      </c>
      <c r="C1052" s="18" t="s">
        <v>8</v>
      </c>
      <c r="D1052" s="18" t="s">
        <v>90</v>
      </c>
      <c r="E1052" s="18" t="s">
        <v>1065</v>
      </c>
      <c r="F1052" s="18" t="s">
        <v>1096</v>
      </c>
      <c r="G1052" s="18">
        <v>612</v>
      </c>
      <c r="H1052" s="18">
        <v>6.56</v>
      </c>
      <c r="I1052" s="18">
        <v>8.0066666666666659</v>
      </c>
      <c r="Q1052"/>
    </row>
    <row r="1053" spans="2:17" x14ac:dyDescent="0.25">
      <c r="B1053" s="18">
        <v>2011</v>
      </c>
      <c r="C1053" s="18" t="s">
        <v>8</v>
      </c>
      <c r="D1053" s="18" t="s">
        <v>90</v>
      </c>
      <c r="E1053" s="18" t="s">
        <v>1065</v>
      </c>
      <c r="F1053" s="18" t="s">
        <v>1097</v>
      </c>
      <c r="G1053" s="18">
        <v>552</v>
      </c>
      <c r="H1053" s="18">
        <v>6.44</v>
      </c>
      <c r="I1053" s="18">
        <v>8.6666666666666661</v>
      </c>
      <c r="Q1053"/>
    </row>
    <row r="1054" spans="2:17" x14ac:dyDescent="0.25">
      <c r="B1054" s="18">
        <v>2011</v>
      </c>
      <c r="C1054" s="18" t="s">
        <v>8</v>
      </c>
      <c r="D1054" s="18" t="s">
        <v>90</v>
      </c>
      <c r="E1054" s="18" t="s">
        <v>1065</v>
      </c>
      <c r="F1054" s="18" t="s">
        <v>1098</v>
      </c>
      <c r="G1054" s="18">
        <v>624</v>
      </c>
      <c r="H1054" s="18">
        <v>6.6</v>
      </c>
      <c r="I1054" s="18">
        <v>7.4933333333333332</v>
      </c>
      <c r="Q1054"/>
    </row>
    <row r="1055" spans="2:17" x14ac:dyDescent="0.25">
      <c r="B1055" s="18">
        <v>2011</v>
      </c>
      <c r="C1055" s="18" t="s">
        <v>8</v>
      </c>
      <c r="D1055" s="18" t="s">
        <v>90</v>
      </c>
      <c r="E1055" s="18" t="s">
        <v>1065</v>
      </c>
      <c r="F1055" s="18" t="s">
        <v>1099</v>
      </c>
      <c r="G1055" s="18">
        <v>480</v>
      </c>
      <c r="H1055" s="18">
        <v>6.66</v>
      </c>
      <c r="I1055" s="18">
        <v>8.1933333333333334</v>
      </c>
      <c r="Q1055"/>
    </row>
    <row r="1056" spans="2:17" x14ac:dyDescent="0.25">
      <c r="B1056" s="18">
        <v>2011</v>
      </c>
      <c r="C1056" s="18" t="s">
        <v>8</v>
      </c>
      <c r="D1056" s="18" t="s">
        <v>90</v>
      </c>
      <c r="E1056" s="18" t="s">
        <v>1065</v>
      </c>
      <c r="F1056" s="18" t="s">
        <v>1100</v>
      </c>
      <c r="G1056" s="18">
        <v>588</v>
      </c>
      <c r="H1056" s="18">
        <v>5.7866666666666671</v>
      </c>
      <c r="I1056" s="18">
        <v>7.8</v>
      </c>
      <c r="Q1056"/>
    </row>
    <row r="1057" spans="2:17" x14ac:dyDescent="0.25">
      <c r="B1057" s="18">
        <v>2011</v>
      </c>
      <c r="C1057" s="18" t="s">
        <v>8</v>
      </c>
      <c r="D1057" s="18" t="s">
        <v>90</v>
      </c>
      <c r="E1057" s="18" t="s">
        <v>1065</v>
      </c>
      <c r="F1057" s="18" t="s">
        <v>1101</v>
      </c>
      <c r="G1057" s="18">
        <v>528</v>
      </c>
      <c r="H1057" s="18">
        <v>6.12</v>
      </c>
      <c r="I1057" s="18">
        <v>7.5266666666666664</v>
      </c>
      <c r="Q1057"/>
    </row>
    <row r="1058" spans="2:17" x14ac:dyDescent="0.25">
      <c r="B1058" s="18">
        <v>2011</v>
      </c>
      <c r="C1058" s="18" t="s">
        <v>8</v>
      </c>
      <c r="D1058" s="18" t="s">
        <v>90</v>
      </c>
      <c r="E1058" s="18" t="s">
        <v>1065</v>
      </c>
      <c r="F1058" s="18" t="s">
        <v>1102</v>
      </c>
      <c r="G1058" s="18">
        <v>636</v>
      </c>
      <c r="H1058" s="18">
        <v>5.5533333333333337</v>
      </c>
      <c r="I1058" s="18">
        <v>8.52</v>
      </c>
      <c r="Q1058"/>
    </row>
    <row r="1059" spans="2:17" x14ac:dyDescent="0.25">
      <c r="B1059" s="18">
        <v>2011</v>
      </c>
      <c r="C1059" s="18" t="s">
        <v>8</v>
      </c>
      <c r="D1059" s="18" t="s">
        <v>90</v>
      </c>
      <c r="E1059" s="18" t="s">
        <v>1065</v>
      </c>
      <c r="F1059" s="18" t="s">
        <v>1103</v>
      </c>
      <c r="G1059" s="18">
        <v>600</v>
      </c>
      <c r="H1059" s="18">
        <v>5.4733333333333336</v>
      </c>
      <c r="I1059" s="18">
        <v>8.56</v>
      </c>
      <c r="Q1059"/>
    </row>
    <row r="1060" spans="2:17" x14ac:dyDescent="0.25">
      <c r="B1060" s="18">
        <v>2011</v>
      </c>
      <c r="C1060" s="18" t="s">
        <v>8</v>
      </c>
      <c r="D1060" s="18" t="s">
        <v>90</v>
      </c>
      <c r="E1060" s="18" t="s">
        <v>1065</v>
      </c>
      <c r="F1060" s="18" t="s">
        <v>1104</v>
      </c>
      <c r="G1060" s="18">
        <v>576</v>
      </c>
      <c r="H1060" s="18">
        <v>6.4866666666666664</v>
      </c>
      <c r="I1060" s="18">
        <v>7.6866666666666665</v>
      </c>
      <c r="Q1060"/>
    </row>
    <row r="1061" spans="2:17" x14ac:dyDescent="0.25">
      <c r="B1061" s="18">
        <v>2011</v>
      </c>
      <c r="C1061" s="18" t="s">
        <v>8</v>
      </c>
      <c r="D1061" s="18" t="s">
        <v>90</v>
      </c>
      <c r="E1061" s="18" t="s">
        <v>1065</v>
      </c>
      <c r="F1061" s="18" t="s">
        <v>1105</v>
      </c>
      <c r="G1061" s="18">
        <v>588</v>
      </c>
      <c r="H1061" s="18">
        <v>5.78</v>
      </c>
      <c r="I1061" s="18">
        <v>8.34</v>
      </c>
      <c r="Q1061"/>
    </row>
    <row r="1062" spans="2:17" x14ac:dyDescent="0.25">
      <c r="B1062" s="18">
        <v>2011</v>
      </c>
      <c r="C1062" s="18" t="s">
        <v>8</v>
      </c>
      <c r="D1062" s="18" t="s">
        <v>90</v>
      </c>
      <c r="E1062" s="18" t="s">
        <v>1065</v>
      </c>
      <c r="F1062" s="18" t="s">
        <v>1106</v>
      </c>
      <c r="G1062" s="18">
        <v>636</v>
      </c>
      <c r="H1062" s="18">
        <v>5.833333333333333</v>
      </c>
      <c r="I1062" s="18">
        <v>8.1</v>
      </c>
      <c r="Q1062"/>
    </row>
    <row r="1063" spans="2:17" x14ac:dyDescent="0.25">
      <c r="B1063" s="18">
        <v>2011</v>
      </c>
      <c r="C1063" s="18" t="s">
        <v>8</v>
      </c>
      <c r="D1063" s="18" t="s">
        <v>90</v>
      </c>
      <c r="E1063" s="18" t="s">
        <v>1065</v>
      </c>
      <c r="F1063" s="18" t="s">
        <v>1107</v>
      </c>
      <c r="G1063" s="18">
        <v>612</v>
      </c>
      <c r="H1063" s="18">
        <v>6.1333333333333337</v>
      </c>
      <c r="I1063" s="18">
        <v>8.32</v>
      </c>
      <c r="Q1063"/>
    </row>
    <row r="1064" spans="2:17" x14ac:dyDescent="0.25">
      <c r="B1064" s="18">
        <v>2011</v>
      </c>
      <c r="C1064" s="18" t="s">
        <v>8</v>
      </c>
      <c r="D1064" s="18" t="s">
        <v>90</v>
      </c>
      <c r="E1064" s="18" t="s">
        <v>1065</v>
      </c>
      <c r="F1064" s="18" t="s">
        <v>1108</v>
      </c>
      <c r="G1064" s="18">
        <v>504</v>
      </c>
      <c r="H1064" s="18">
        <v>5.7866666666666671</v>
      </c>
      <c r="I1064" s="18">
        <v>7.98</v>
      </c>
      <c r="Q1064"/>
    </row>
    <row r="1065" spans="2:17" x14ac:dyDescent="0.25">
      <c r="B1065" s="18">
        <v>2011</v>
      </c>
      <c r="C1065" s="18" t="s">
        <v>8</v>
      </c>
      <c r="D1065" s="18" t="s">
        <v>90</v>
      </c>
      <c r="E1065" s="18" t="s">
        <v>1065</v>
      </c>
      <c r="F1065" s="18" t="s">
        <v>1109</v>
      </c>
      <c r="G1065" s="18">
        <v>468</v>
      </c>
      <c r="H1065" s="18">
        <v>6.1866666666666665</v>
      </c>
      <c r="I1065" s="18">
        <v>7.78</v>
      </c>
      <c r="Q1065"/>
    </row>
    <row r="1066" spans="2:17" x14ac:dyDescent="0.25">
      <c r="B1066" s="18">
        <v>2011</v>
      </c>
      <c r="C1066" s="18" t="s">
        <v>8</v>
      </c>
      <c r="D1066" s="18" t="s">
        <v>90</v>
      </c>
      <c r="E1066" s="18" t="s">
        <v>1065</v>
      </c>
      <c r="F1066" s="18" t="s">
        <v>1110</v>
      </c>
      <c r="G1066" s="18">
        <v>624</v>
      </c>
      <c r="H1066" s="18">
        <v>6.0133333333333336</v>
      </c>
      <c r="I1066" s="18">
        <v>8.5399999999999991</v>
      </c>
      <c r="Q1066"/>
    </row>
    <row r="1067" spans="2:17" x14ac:dyDescent="0.25">
      <c r="B1067" s="18">
        <v>2011</v>
      </c>
      <c r="C1067" s="18" t="s">
        <v>8</v>
      </c>
      <c r="D1067" s="18" t="s">
        <v>90</v>
      </c>
      <c r="E1067" s="18" t="s">
        <v>1065</v>
      </c>
      <c r="F1067" s="18" t="s">
        <v>1111</v>
      </c>
      <c r="G1067" s="18">
        <v>588</v>
      </c>
      <c r="H1067" s="18">
        <v>5.833333333333333</v>
      </c>
      <c r="I1067" s="18">
        <v>7.8466666666666667</v>
      </c>
      <c r="Q1067"/>
    </row>
    <row r="1068" spans="2:17" x14ac:dyDescent="0.25">
      <c r="B1068" s="18">
        <v>2011</v>
      </c>
      <c r="C1068" s="18" t="s">
        <v>8</v>
      </c>
      <c r="D1068" s="18" t="s">
        <v>90</v>
      </c>
      <c r="E1068" s="18" t="s">
        <v>1065</v>
      </c>
      <c r="F1068" s="18" t="s">
        <v>1112</v>
      </c>
      <c r="G1068" s="18">
        <v>504</v>
      </c>
      <c r="H1068" s="18">
        <v>6.5066666666666668</v>
      </c>
      <c r="I1068" s="18">
        <v>7.4066666666666663</v>
      </c>
      <c r="Q1068"/>
    </row>
    <row r="1069" spans="2:17" x14ac:dyDescent="0.25">
      <c r="B1069" s="18">
        <v>2011</v>
      </c>
      <c r="C1069" s="18" t="s">
        <v>8</v>
      </c>
      <c r="D1069" s="18" t="s">
        <v>90</v>
      </c>
      <c r="E1069" s="18" t="s">
        <v>1065</v>
      </c>
      <c r="F1069" s="18" t="s">
        <v>1113</v>
      </c>
      <c r="G1069" s="18">
        <v>444</v>
      </c>
      <c r="H1069" s="18">
        <v>6.0066666666666668</v>
      </c>
      <c r="I1069" s="18">
        <v>8.5133333333333336</v>
      </c>
      <c r="Q1069"/>
    </row>
    <row r="1070" spans="2:17" x14ac:dyDescent="0.25">
      <c r="B1070" s="18">
        <v>2011</v>
      </c>
      <c r="C1070" s="18" t="s">
        <v>8</v>
      </c>
      <c r="D1070" s="18" t="s">
        <v>90</v>
      </c>
      <c r="E1070" s="18" t="s">
        <v>1065</v>
      </c>
      <c r="F1070" s="18" t="s">
        <v>1114</v>
      </c>
      <c r="G1070" s="18">
        <v>612</v>
      </c>
      <c r="H1070" s="18">
        <v>5.793333333333333</v>
      </c>
      <c r="I1070" s="18">
        <v>7.88</v>
      </c>
      <c r="Q1070"/>
    </row>
    <row r="1071" spans="2:17" x14ac:dyDescent="0.25">
      <c r="B1071" s="18">
        <v>2011</v>
      </c>
      <c r="C1071" s="18" t="s">
        <v>8</v>
      </c>
      <c r="D1071" s="18" t="s">
        <v>90</v>
      </c>
      <c r="E1071" s="18" t="s">
        <v>1065</v>
      </c>
      <c r="F1071" s="18" t="s">
        <v>1115</v>
      </c>
      <c r="G1071" s="18">
        <v>528</v>
      </c>
      <c r="H1071" s="18">
        <v>5.293333333333333</v>
      </c>
      <c r="I1071" s="18">
        <v>7.5666666666666664</v>
      </c>
      <c r="Q1071"/>
    </row>
    <row r="1072" spans="2:17" x14ac:dyDescent="0.25">
      <c r="B1072" s="18">
        <v>2011</v>
      </c>
      <c r="C1072" s="18" t="s">
        <v>8</v>
      </c>
      <c r="D1072" s="18" t="s">
        <v>160</v>
      </c>
      <c r="E1072" s="18" t="s">
        <v>1116</v>
      </c>
      <c r="F1072" s="18" t="s">
        <v>1117</v>
      </c>
      <c r="G1072" s="18">
        <v>168</v>
      </c>
      <c r="H1072" s="18">
        <v>1.1000000000000001</v>
      </c>
      <c r="I1072" s="18">
        <v>1.32</v>
      </c>
      <c r="Q1072"/>
    </row>
    <row r="1073" spans="2:17" x14ac:dyDescent="0.25">
      <c r="B1073" s="18">
        <v>2011</v>
      </c>
      <c r="C1073" s="18" t="s">
        <v>8</v>
      </c>
      <c r="D1073" s="18" t="s">
        <v>160</v>
      </c>
      <c r="E1073" s="18" t="s">
        <v>1116</v>
      </c>
      <c r="F1073" s="18" t="s">
        <v>1118</v>
      </c>
      <c r="G1073" s="18">
        <v>108</v>
      </c>
      <c r="H1073" s="18">
        <v>1</v>
      </c>
      <c r="I1073" s="18">
        <v>1.23</v>
      </c>
      <c r="Q1073"/>
    </row>
    <row r="1074" spans="2:17" x14ac:dyDescent="0.25">
      <c r="B1074" s="18">
        <v>2011</v>
      </c>
      <c r="C1074" s="18" t="s">
        <v>8</v>
      </c>
      <c r="D1074" s="18" t="s">
        <v>160</v>
      </c>
      <c r="E1074" s="18" t="s">
        <v>1116</v>
      </c>
      <c r="F1074" s="18" t="s">
        <v>1119</v>
      </c>
      <c r="G1074" s="18">
        <v>156</v>
      </c>
      <c r="H1074" s="18">
        <v>1.0900000000000001</v>
      </c>
      <c r="I1074" s="18">
        <v>1.34</v>
      </c>
      <c r="Q1074"/>
    </row>
    <row r="1075" spans="2:17" x14ac:dyDescent="0.25">
      <c r="B1075" s="18">
        <v>2011</v>
      </c>
      <c r="C1075" s="18" t="s">
        <v>8</v>
      </c>
      <c r="D1075" s="18" t="s">
        <v>160</v>
      </c>
      <c r="E1075" s="18" t="s">
        <v>1116</v>
      </c>
      <c r="F1075" s="18" t="s">
        <v>1120</v>
      </c>
      <c r="G1075" s="18">
        <v>108</v>
      </c>
      <c r="H1075" s="18">
        <v>1.01</v>
      </c>
      <c r="I1075" s="18">
        <v>1.27</v>
      </c>
      <c r="Q1075"/>
    </row>
    <row r="1076" spans="2:17" x14ac:dyDescent="0.25">
      <c r="B1076" s="18">
        <v>2011</v>
      </c>
      <c r="C1076" s="18" t="s">
        <v>8</v>
      </c>
      <c r="D1076" s="18" t="s">
        <v>160</v>
      </c>
      <c r="E1076" s="18" t="s">
        <v>1116</v>
      </c>
      <c r="F1076" s="18" t="s">
        <v>1121</v>
      </c>
      <c r="G1076" s="18">
        <v>120</v>
      </c>
      <c r="H1076" s="18">
        <v>1.1499999999999999</v>
      </c>
      <c r="I1076" s="18">
        <v>1.27</v>
      </c>
      <c r="Q1076"/>
    </row>
    <row r="1077" spans="2:17" x14ac:dyDescent="0.25">
      <c r="B1077" s="18">
        <v>2011</v>
      </c>
      <c r="C1077" s="18" t="s">
        <v>8</v>
      </c>
      <c r="D1077" s="18" t="s">
        <v>160</v>
      </c>
      <c r="E1077" s="18" t="s">
        <v>1122</v>
      </c>
      <c r="F1077" s="18" t="s">
        <v>1123</v>
      </c>
      <c r="G1077" s="18">
        <v>120</v>
      </c>
      <c r="H1077" s="18">
        <v>1.2</v>
      </c>
      <c r="I1077" s="18">
        <v>1.34</v>
      </c>
      <c r="Q1077"/>
    </row>
    <row r="1078" spans="2:17" x14ac:dyDescent="0.25">
      <c r="B1078" s="18">
        <v>2011</v>
      </c>
      <c r="C1078" s="18" t="s">
        <v>8</v>
      </c>
      <c r="D1078" s="18" t="s">
        <v>160</v>
      </c>
      <c r="E1078" s="18" t="s">
        <v>1122</v>
      </c>
      <c r="F1078" s="18" t="s">
        <v>1124</v>
      </c>
      <c r="G1078" s="18">
        <v>120</v>
      </c>
      <c r="H1078" s="18">
        <v>1.1299999999999999</v>
      </c>
      <c r="I1078" s="18">
        <v>1.23</v>
      </c>
      <c r="Q1078"/>
    </row>
    <row r="1079" spans="2:17" x14ac:dyDescent="0.25">
      <c r="B1079" s="18">
        <v>2011</v>
      </c>
      <c r="C1079" s="18" t="s">
        <v>8</v>
      </c>
      <c r="D1079" s="18" t="s">
        <v>160</v>
      </c>
      <c r="E1079" s="18" t="s">
        <v>1122</v>
      </c>
      <c r="F1079" s="18" t="s">
        <v>1125</v>
      </c>
      <c r="G1079" s="18">
        <v>96</v>
      </c>
      <c r="H1079" s="18">
        <v>1.05</v>
      </c>
      <c r="I1079" s="18">
        <v>1.36</v>
      </c>
      <c r="Q1079"/>
    </row>
    <row r="1080" spans="2:17" x14ac:dyDescent="0.25">
      <c r="B1080" s="18">
        <v>2011</v>
      </c>
      <c r="C1080" s="18" t="s">
        <v>8</v>
      </c>
      <c r="D1080" s="18" t="s">
        <v>160</v>
      </c>
      <c r="E1080" s="18" t="s">
        <v>1122</v>
      </c>
      <c r="F1080" s="18" t="s">
        <v>1126</v>
      </c>
      <c r="G1080" s="18">
        <v>120</v>
      </c>
      <c r="H1080" s="18">
        <v>1.1200000000000001</v>
      </c>
      <c r="I1080" s="18">
        <v>1.36</v>
      </c>
      <c r="Q1080"/>
    </row>
    <row r="1081" spans="2:17" x14ac:dyDescent="0.25">
      <c r="B1081" s="18">
        <v>2011</v>
      </c>
      <c r="C1081" s="18" t="s">
        <v>8</v>
      </c>
      <c r="D1081" s="18" t="s">
        <v>160</v>
      </c>
      <c r="E1081" s="18" t="s">
        <v>1122</v>
      </c>
      <c r="F1081" s="18" t="s">
        <v>1127</v>
      </c>
      <c r="G1081" s="18">
        <v>72</v>
      </c>
      <c r="H1081" s="18">
        <v>1.18</v>
      </c>
      <c r="I1081" s="18">
        <v>1.37</v>
      </c>
      <c r="Q1081"/>
    </row>
    <row r="1082" spans="2:17" x14ac:dyDescent="0.25">
      <c r="B1082" s="18">
        <v>2011</v>
      </c>
      <c r="C1082" s="18" t="s">
        <v>8</v>
      </c>
      <c r="D1082" s="18" t="s">
        <v>160</v>
      </c>
      <c r="E1082" s="18" t="s">
        <v>1122</v>
      </c>
      <c r="F1082" s="18" t="s">
        <v>1128</v>
      </c>
      <c r="G1082" s="18">
        <v>168</v>
      </c>
      <c r="H1082" s="18">
        <v>1.1299999999999999</v>
      </c>
      <c r="I1082" s="18">
        <v>1.27</v>
      </c>
      <c r="Q1082"/>
    </row>
    <row r="1083" spans="2:17" x14ac:dyDescent="0.25">
      <c r="B1083" s="18">
        <v>2011</v>
      </c>
      <c r="C1083" s="18" t="s">
        <v>8</v>
      </c>
      <c r="D1083" s="18" t="s">
        <v>160</v>
      </c>
      <c r="E1083" s="18" t="s">
        <v>1122</v>
      </c>
      <c r="F1083" s="18" t="s">
        <v>1129</v>
      </c>
      <c r="G1083" s="18">
        <v>60</v>
      </c>
      <c r="H1083" s="18">
        <v>1.03</v>
      </c>
      <c r="I1083" s="18">
        <v>1.29</v>
      </c>
      <c r="Q1083"/>
    </row>
    <row r="1084" spans="2:17" x14ac:dyDescent="0.25">
      <c r="B1084" s="18">
        <v>2011</v>
      </c>
      <c r="C1084" s="18" t="s">
        <v>8</v>
      </c>
      <c r="D1084" s="18" t="s">
        <v>160</v>
      </c>
      <c r="E1084" s="18" t="s">
        <v>1122</v>
      </c>
      <c r="F1084" s="18" t="s">
        <v>1130</v>
      </c>
      <c r="G1084" s="18">
        <v>96</v>
      </c>
      <c r="H1084" s="18">
        <v>1.07</v>
      </c>
      <c r="I1084" s="18">
        <v>1.2</v>
      </c>
      <c r="Q1084"/>
    </row>
    <row r="1085" spans="2:17" x14ac:dyDescent="0.25">
      <c r="B1085" s="18">
        <v>2011</v>
      </c>
      <c r="C1085" s="18" t="s">
        <v>8</v>
      </c>
      <c r="D1085" s="18" t="s">
        <v>160</v>
      </c>
      <c r="E1085" s="18" t="s">
        <v>1122</v>
      </c>
      <c r="F1085" s="18" t="s">
        <v>1131</v>
      </c>
      <c r="G1085" s="18">
        <v>96</v>
      </c>
      <c r="H1085" s="18">
        <v>1.1599999999999999</v>
      </c>
      <c r="I1085" s="18">
        <v>1.23</v>
      </c>
      <c r="Q1085"/>
    </row>
    <row r="1086" spans="2:17" x14ac:dyDescent="0.25">
      <c r="B1086" s="18">
        <v>2011</v>
      </c>
      <c r="C1086" s="18" t="s">
        <v>8</v>
      </c>
      <c r="D1086" s="18" t="s">
        <v>160</v>
      </c>
      <c r="E1086" s="18" t="s">
        <v>1122</v>
      </c>
      <c r="F1086" s="18" t="s">
        <v>1132</v>
      </c>
      <c r="G1086" s="18">
        <v>48</v>
      </c>
      <c r="H1086" s="18">
        <v>1.1499999999999999</v>
      </c>
      <c r="I1086" s="18">
        <v>1.3</v>
      </c>
      <c r="Q1086"/>
    </row>
    <row r="1087" spans="2:17" x14ac:dyDescent="0.25">
      <c r="B1087" s="18">
        <v>2011</v>
      </c>
      <c r="C1087" s="18" t="s">
        <v>8</v>
      </c>
      <c r="D1087" s="18" t="s">
        <v>160</v>
      </c>
      <c r="E1087" s="18" t="s">
        <v>1122</v>
      </c>
      <c r="F1087" s="18" t="s">
        <v>1133</v>
      </c>
      <c r="G1087" s="18">
        <v>144</v>
      </c>
      <c r="H1087" s="18">
        <v>1.18</v>
      </c>
      <c r="I1087" s="18">
        <v>1.34</v>
      </c>
      <c r="Q1087"/>
    </row>
    <row r="1088" spans="2:17" x14ac:dyDescent="0.25">
      <c r="B1088" s="18">
        <v>2011</v>
      </c>
      <c r="C1088" s="18" t="s">
        <v>8</v>
      </c>
      <c r="D1088" s="18" t="s">
        <v>160</v>
      </c>
      <c r="E1088" s="18" t="s">
        <v>1122</v>
      </c>
      <c r="F1088" s="18" t="s">
        <v>1134</v>
      </c>
      <c r="G1088" s="18">
        <v>72</v>
      </c>
      <c r="H1088" s="18">
        <v>1.02</v>
      </c>
      <c r="I1088" s="18">
        <v>1.27</v>
      </c>
      <c r="Q1088"/>
    </row>
    <row r="1089" spans="2:17" x14ac:dyDescent="0.25">
      <c r="B1089" s="18">
        <v>2011</v>
      </c>
      <c r="C1089" s="18" t="s">
        <v>8</v>
      </c>
      <c r="D1089" s="18" t="s">
        <v>160</v>
      </c>
      <c r="E1089" s="18" t="s">
        <v>1122</v>
      </c>
      <c r="F1089" s="18" t="s">
        <v>1135</v>
      </c>
      <c r="G1089" s="18">
        <v>72</v>
      </c>
      <c r="H1089" s="18">
        <v>1.1399999999999999</v>
      </c>
      <c r="I1089" s="18">
        <v>1.2</v>
      </c>
      <c r="Q1089"/>
    </row>
    <row r="1090" spans="2:17" x14ac:dyDescent="0.25">
      <c r="B1090" s="18">
        <v>2011</v>
      </c>
      <c r="C1090" s="18" t="s">
        <v>8</v>
      </c>
      <c r="D1090" s="18" t="s">
        <v>160</v>
      </c>
      <c r="E1090" s="18" t="s">
        <v>1122</v>
      </c>
      <c r="F1090" s="18" t="s">
        <v>1136</v>
      </c>
      <c r="G1090" s="18">
        <v>132</v>
      </c>
      <c r="H1090" s="18">
        <v>1.1100000000000001</v>
      </c>
      <c r="I1090" s="18">
        <v>1.2</v>
      </c>
      <c r="Q1090"/>
    </row>
    <row r="1091" spans="2:17" x14ac:dyDescent="0.25">
      <c r="B1091" s="18">
        <v>2011</v>
      </c>
      <c r="C1091" s="18" t="s">
        <v>8</v>
      </c>
      <c r="D1091" s="18" t="s">
        <v>160</v>
      </c>
      <c r="E1091" s="18" t="s">
        <v>1122</v>
      </c>
      <c r="F1091" s="18" t="s">
        <v>1137</v>
      </c>
      <c r="G1091" s="18">
        <v>132</v>
      </c>
      <c r="H1091" s="18">
        <v>1.05</v>
      </c>
      <c r="I1091" s="18">
        <v>1.36</v>
      </c>
      <c r="Q1091"/>
    </row>
    <row r="1092" spans="2:17" x14ac:dyDescent="0.25">
      <c r="B1092" s="18">
        <v>2011</v>
      </c>
      <c r="C1092" s="18" t="s">
        <v>8</v>
      </c>
      <c r="D1092" s="18" t="s">
        <v>160</v>
      </c>
      <c r="E1092" s="18" t="s">
        <v>1122</v>
      </c>
      <c r="F1092" s="18" t="s">
        <v>1138</v>
      </c>
      <c r="G1092" s="18">
        <v>48</v>
      </c>
      <c r="H1092" s="18">
        <v>1.01</v>
      </c>
      <c r="I1092" s="18">
        <v>1.3</v>
      </c>
      <c r="Q1092"/>
    </row>
    <row r="1093" spans="2:17" x14ac:dyDescent="0.25">
      <c r="B1093" s="18">
        <v>2011</v>
      </c>
      <c r="C1093" s="18" t="s">
        <v>8</v>
      </c>
      <c r="D1093" s="18" t="s">
        <v>160</v>
      </c>
      <c r="E1093" s="18" t="s">
        <v>1122</v>
      </c>
      <c r="F1093" s="18" t="s">
        <v>1139</v>
      </c>
      <c r="G1093" s="18">
        <v>120</v>
      </c>
      <c r="H1093" s="18">
        <v>1.01</v>
      </c>
      <c r="I1093" s="18">
        <v>1.3</v>
      </c>
      <c r="Q1093"/>
    </row>
    <row r="1094" spans="2:17" x14ac:dyDescent="0.25">
      <c r="B1094" s="18">
        <v>2011</v>
      </c>
      <c r="C1094" s="18" t="s">
        <v>8</v>
      </c>
      <c r="D1094" s="18" t="s">
        <v>160</v>
      </c>
      <c r="E1094" s="18" t="s">
        <v>1122</v>
      </c>
      <c r="F1094" s="18" t="s">
        <v>1140</v>
      </c>
      <c r="G1094" s="18">
        <v>84</v>
      </c>
      <c r="H1094" s="18">
        <v>1.03</v>
      </c>
      <c r="I1094" s="18">
        <v>1.24</v>
      </c>
      <c r="Q1094"/>
    </row>
    <row r="1095" spans="2:17" x14ac:dyDescent="0.25">
      <c r="B1095" s="18">
        <v>2011</v>
      </c>
      <c r="C1095" s="18" t="s">
        <v>8</v>
      </c>
      <c r="D1095" s="18" t="s">
        <v>160</v>
      </c>
      <c r="E1095" s="18" t="s">
        <v>1122</v>
      </c>
      <c r="F1095" s="18" t="s">
        <v>1141</v>
      </c>
      <c r="G1095" s="18">
        <v>132</v>
      </c>
      <c r="H1095" s="18">
        <v>1.08</v>
      </c>
      <c r="I1095" s="18">
        <v>1.38</v>
      </c>
      <c r="Q1095"/>
    </row>
    <row r="1096" spans="2:17" x14ac:dyDescent="0.25">
      <c r="B1096" s="18">
        <v>2011</v>
      </c>
      <c r="C1096" s="18" t="s">
        <v>8</v>
      </c>
      <c r="D1096" s="18" t="s">
        <v>160</v>
      </c>
      <c r="E1096" s="18" t="s">
        <v>1122</v>
      </c>
      <c r="F1096" s="18" t="s">
        <v>1142</v>
      </c>
      <c r="G1096" s="18">
        <v>168</v>
      </c>
      <c r="H1096" s="18">
        <v>1.1100000000000001</v>
      </c>
      <c r="I1096" s="18">
        <v>1.24</v>
      </c>
      <c r="Q1096"/>
    </row>
    <row r="1097" spans="2:17" x14ac:dyDescent="0.25">
      <c r="B1097" s="18">
        <v>2011</v>
      </c>
      <c r="C1097" s="18" t="s">
        <v>8</v>
      </c>
      <c r="D1097" s="18" t="s">
        <v>160</v>
      </c>
      <c r="E1097" s="18" t="s">
        <v>1122</v>
      </c>
      <c r="F1097" s="18" t="s">
        <v>1143</v>
      </c>
      <c r="G1097" s="18">
        <v>108</v>
      </c>
      <c r="H1097" s="18">
        <v>1</v>
      </c>
      <c r="I1097" s="18">
        <v>1.36</v>
      </c>
      <c r="Q1097"/>
    </row>
    <row r="1098" spans="2:17" x14ac:dyDescent="0.25">
      <c r="B1098" s="18">
        <v>2011</v>
      </c>
      <c r="C1098" s="18" t="s">
        <v>8</v>
      </c>
      <c r="D1098" s="18" t="s">
        <v>160</v>
      </c>
      <c r="E1098" s="18" t="s">
        <v>1122</v>
      </c>
      <c r="F1098" s="18" t="s">
        <v>1144</v>
      </c>
      <c r="G1098" s="18">
        <v>120</v>
      </c>
      <c r="H1098" s="18">
        <v>1.04</v>
      </c>
      <c r="I1098" s="18">
        <v>1.2</v>
      </c>
      <c r="Q1098"/>
    </row>
    <row r="1099" spans="2:17" x14ac:dyDescent="0.25">
      <c r="B1099" s="18">
        <v>2011</v>
      </c>
      <c r="C1099" s="18" t="s">
        <v>8</v>
      </c>
      <c r="D1099" s="18" t="s">
        <v>160</v>
      </c>
      <c r="E1099" s="18" t="s">
        <v>1122</v>
      </c>
      <c r="F1099" s="18" t="s">
        <v>1145</v>
      </c>
      <c r="G1099" s="18">
        <v>144</v>
      </c>
      <c r="H1099" s="18">
        <v>1.06</v>
      </c>
      <c r="I1099" s="18">
        <v>1.2</v>
      </c>
      <c r="Q1099"/>
    </row>
    <row r="1100" spans="2:17" x14ac:dyDescent="0.25">
      <c r="B1100" s="18">
        <v>2011</v>
      </c>
      <c r="C1100" s="18" t="s">
        <v>8</v>
      </c>
      <c r="D1100" s="18" t="s">
        <v>160</v>
      </c>
      <c r="E1100" s="18" t="s">
        <v>1122</v>
      </c>
      <c r="F1100" s="18" t="s">
        <v>1146</v>
      </c>
      <c r="G1100" s="18">
        <v>72</v>
      </c>
      <c r="H1100" s="18">
        <v>1.17</v>
      </c>
      <c r="I1100" s="18">
        <v>1.37</v>
      </c>
      <c r="Q1100"/>
    </row>
    <row r="1101" spans="2:17" x14ac:dyDescent="0.25">
      <c r="B1101" s="18">
        <v>2011</v>
      </c>
      <c r="C1101" s="18" t="s">
        <v>8</v>
      </c>
      <c r="D1101" s="18" t="s">
        <v>160</v>
      </c>
      <c r="E1101" s="18" t="s">
        <v>1122</v>
      </c>
      <c r="F1101" s="18" t="s">
        <v>1147</v>
      </c>
      <c r="G1101" s="18">
        <v>156</v>
      </c>
      <c r="H1101" s="18">
        <v>1.03</v>
      </c>
      <c r="I1101" s="18">
        <v>1.36</v>
      </c>
      <c r="Q1101"/>
    </row>
    <row r="1102" spans="2:17" x14ac:dyDescent="0.25">
      <c r="B1102" s="18">
        <v>2011</v>
      </c>
      <c r="C1102" s="18" t="s">
        <v>8</v>
      </c>
      <c r="D1102" s="18" t="s">
        <v>160</v>
      </c>
      <c r="E1102" s="18" t="s">
        <v>1122</v>
      </c>
      <c r="F1102" s="18" t="s">
        <v>1148</v>
      </c>
      <c r="G1102" s="18">
        <v>144</v>
      </c>
      <c r="H1102" s="18">
        <v>1.1100000000000001</v>
      </c>
      <c r="I1102" s="18">
        <v>1.4</v>
      </c>
      <c r="Q1102"/>
    </row>
    <row r="1103" spans="2:17" x14ac:dyDescent="0.25">
      <c r="B1103" s="18">
        <v>2011</v>
      </c>
      <c r="C1103" s="18" t="s">
        <v>8</v>
      </c>
      <c r="D1103" s="18" t="s">
        <v>160</v>
      </c>
      <c r="E1103" s="18" t="s">
        <v>1122</v>
      </c>
      <c r="F1103" s="18" t="s">
        <v>1149</v>
      </c>
      <c r="G1103" s="18">
        <v>144</v>
      </c>
      <c r="H1103" s="18">
        <v>1.0900000000000001</v>
      </c>
      <c r="I1103" s="18">
        <v>1.4</v>
      </c>
      <c r="Q1103"/>
    </row>
    <row r="1104" spans="2:17" x14ac:dyDescent="0.25">
      <c r="B1104" s="18">
        <v>2011</v>
      </c>
      <c r="C1104" s="18" t="s">
        <v>8</v>
      </c>
      <c r="D1104" s="18" t="s">
        <v>160</v>
      </c>
      <c r="E1104" s="18" t="s">
        <v>1122</v>
      </c>
      <c r="F1104" s="18" t="s">
        <v>1150</v>
      </c>
      <c r="G1104" s="18">
        <v>156</v>
      </c>
      <c r="H1104" s="18">
        <v>1.0900000000000001</v>
      </c>
      <c r="I1104" s="18">
        <v>1.4</v>
      </c>
      <c r="Q1104"/>
    </row>
    <row r="1105" spans="2:17" x14ac:dyDescent="0.25">
      <c r="B1105" s="18">
        <v>2011</v>
      </c>
      <c r="C1105" s="18" t="s">
        <v>8</v>
      </c>
      <c r="D1105" s="18" t="s">
        <v>160</v>
      </c>
      <c r="E1105" s="18" t="s">
        <v>1122</v>
      </c>
      <c r="F1105" s="18" t="s">
        <v>1151</v>
      </c>
      <c r="G1105" s="18">
        <v>144</v>
      </c>
      <c r="H1105" s="18">
        <v>1.1200000000000001</v>
      </c>
      <c r="I1105" s="18">
        <v>1.2</v>
      </c>
      <c r="Q1105"/>
    </row>
    <row r="1106" spans="2:17" x14ac:dyDescent="0.25">
      <c r="B1106" s="18">
        <v>2011</v>
      </c>
      <c r="C1106" s="18" t="s">
        <v>8</v>
      </c>
      <c r="D1106" s="18" t="s">
        <v>160</v>
      </c>
      <c r="E1106" s="18" t="s">
        <v>1122</v>
      </c>
      <c r="F1106" s="18" t="s">
        <v>1152</v>
      </c>
      <c r="G1106" s="18">
        <v>108</v>
      </c>
      <c r="H1106" s="18">
        <v>1.1100000000000001</v>
      </c>
      <c r="I1106" s="18">
        <v>1.23</v>
      </c>
      <c r="Q1106"/>
    </row>
    <row r="1107" spans="2:17" x14ac:dyDescent="0.25">
      <c r="B1107" s="18">
        <v>2011</v>
      </c>
      <c r="C1107" s="18" t="s">
        <v>8</v>
      </c>
      <c r="D1107" s="18" t="s">
        <v>160</v>
      </c>
      <c r="E1107" s="18" t="s">
        <v>1122</v>
      </c>
      <c r="F1107" s="18" t="s">
        <v>1153</v>
      </c>
      <c r="G1107" s="18">
        <v>120</v>
      </c>
      <c r="H1107" s="18">
        <v>1.19</v>
      </c>
      <c r="I1107" s="18">
        <v>1.32</v>
      </c>
      <c r="Q1107"/>
    </row>
    <row r="1108" spans="2:17" x14ac:dyDescent="0.25">
      <c r="B1108" s="18">
        <v>2011</v>
      </c>
      <c r="C1108" s="18" t="s">
        <v>8</v>
      </c>
      <c r="D1108" s="18" t="s">
        <v>160</v>
      </c>
      <c r="E1108" s="18" t="s">
        <v>1122</v>
      </c>
      <c r="F1108" s="18" t="s">
        <v>1154</v>
      </c>
      <c r="G1108" s="18">
        <v>132</v>
      </c>
      <c r="H1108" s="18">
        <v>1.08</v>
      </c>
      <c r="I1108" s="18">
        <v>1.38</v>
      </c>
      <c r="Q1108"/>
    </row>
    <row r="1109" spans="2:17" x14ac:dyDescent="0.25">
      <c r="B1109" s="18">
        <v>2011</v>
      </c>
      <c r="C1109" s="18" t="s">
        <v>8</v>
      </c>
      <c r="D1109" s="18" t="s">
        <v>160</v>
      </c>
      <c r="E1109" s="18" t="s">
        <v>1122</v>
      </c>
      <c r="F1109" s="18" t="s">
        <v>1155</v>
      </c>
      <c r="G1109" s="18">
        <v>156</v>
      </c>
      <c r="H1109" s="18">
        <v>1.1399999999999999</v>
      </c>
      <c r="I1109" s="18">
        <v>1.31</v>
      </c>
      <c r="Q1109"/>
    </row>
    <row r="1110" spans="2:17" x14ac:dyDescent="0.25">
      <c r="B1110" s="18">
        <v>2011</v>
      </c>
      <c r="C1110" s="18" t="s">
        <v>8</v>
      </c>
      <c r="D1110" s="18" t="s">
        <v>160</v>
      </c>
      <c r="E1110" s="18" t="s">
        <v>1122</v>
      </c>
      <c r="F1110" s="18" t="s">
        <v>1156</v>
      </c>
      <c r="G1110" s="18">
        <v>144</v>
      </c>
      <c r="H1110" s="18">
        <v>1.07</v>
      </c>
      <c r="I1110" s="18">
        <v>1.32</v>
      </c>
      <c r="Q1110"/>
    </row>
    <row r="1111" spans="2:17" x14ac:dyDescent="0.25">
      <c r="B1111" s="18">
        <v>2011</v>
      </c>
      <c r="C1111" s="18" t="s">
        <v>8</v>
      </c>
      <c r="D1111" s="18" t="s">
        <v>160</v>
      </c>
      <c r="E1111" s="18" t="s">
        <v>1122</v>
      </c>
      <c r="F1111" s="18" t="s">
        <v>1157</v>
      </c>
      <c r="G1111" s="18">
        <v>108</v>
      </c>
      <c r="H1111" s="18">
        <v>1.17</v>
      </c>
      <c r="I1111" s="18">
        <v>1.29</v>
      </c>
      <c r="Q1111"/>
    </row>
    <row r="1112" spans="2:17" x14ac:dyDescent="0.25">
      <c r="B1112" s="18">
        <v>2011</v>
      </c>
      <c r="C1112" s="18" t="s">
        <v>8</v>
      </c>
      <c r="D1112" s="18" t="s">
        <v>160</v>
      </c>
      <c r="E1112" s="18" t="s">
        <v>1122</v>
      </c>
      <c r="F1112" s="18" t="s">
        <v>1158</v>
      </c>
      <c r="G1112" s="18">
        <v>168</v>
      </c>
      <c r="H1112" s="18">
        <v>1.03</v>
      </c>
      <c r="I1112" s="18">
        <v>1.27</v>
      </c>
      <c r="Q1112"/>
    </row>
    <row r="1113" spans="2:17" x14ac:dyDescent="0.25">
      <c r="B1113" s="18">
        <v>2011</v>
      </c>
      <c r="C1113" s="18" t="s">
        <v>8</v>
      </c>
      <c r="D1113" s="18" t="s">
        <v>160</v>
      </c>
      <c r="E1113" s="18" t="s">
        <v>1122</v>
      </c>
      <c r="F1113" s="18" t="s">
        <v>1159</v>
      </c>
      <c r="G1113" s="18">
        <v>72</v>
      </c>
      <c r="H1113" s="18">
        <v>1.1299999999999999</v>
      </c>
      <c r="I1113" s="18">
        <v>1.22</v>
      </c>
      <c r="Q1113"/>
    </row>
    <row r="1114" spans="2:17" x14ac:dyDescent="0.25">
      <c r="B1114" s="18">
        <v>2011</v>
      </c>
      <c r="C1114" s="18" t="s">
        <v>8</v>
      </c>
      <c r="D1114" s="18" t="s">
        <v>160</v>
      </c>
      <c r="E1114" s="18" t="s">
        <v>1122</v>
      </c>
      <c r="F1114" s="18" t="s">
        <v>1160</v>
      </c>
      <c r="G1114" s="18">
        <v>48</v>
      </c>
      <c r="H1114" s="18">
        <v>1.1299999999999999</v>
      </c>
      <c r="I1114" s="18">
        <v>1.31</v>
      </c>
      <c r="Q1114"/>
    </row>
    <row r="1115" spans="2:17" x14ac:dyDescent="0.25">
      <c r="B1115" s="18">
        <v>2011</v>
      </c>
      <c r="C1115" s="18" t="s">
        <v>8</v>
      </c>
      <c r="D1115" s="18" t="s">
        <v>160</v>
      </c>
      <c r="E1115" s="18" t="s">
        <v>1122</v>
      </c>
      <c r="F1115" s="18" t="s">
        <v>1161</v>
      </c>
      <c r="G1115" s="18">
        <v>108</v>
      </c>
      <c r="H1115" s="18">
        <v>1</v>
      </c>
      <c r="I1115" s="18">
        <v>1.36</v>
      </c>
      <c r="Q1115"/>
    </row>
    <row r="1116" spans="2:17" x14ac:dyDescent="0.25">
      <c r="B1116" s="18">
        <v>2011</v>
      </c>
      <c r="C1116" s="18" t="s">
        <v>8</v>
      </c>
      <c r="D1116" s="18" t="s">
        <v>160</v>
      </c>
      <c r="E1116" s="18" t="s">
        <v>1122</v>
      </c>
      <c r="F1116" s="18" t="s">
        <v>1162</v>
      </c>
      <c r="G1116" s="18">
        <v>156</v>
      </c>
      <c r="H1116" s="18">
        <v>1.1100000000000001</v>
      </c>
      <c r="I1116" s="18">
        <v>1.23</v>
      </c>
      <c r="Q1116"/>
    </row>
    <row r="1117" spans="2:17" x14ac:dyDescent="0.25">
      <c r="B1117" s="18">
        <v>2011</v>
      </c>
      <c r="C1117" s="18" t="s">
        <v>8</v>
      </c>
      <c r="D1117" s="18" t="s">
        <v>160</v>
      </c>
      <c r="E1117" s="18" t="s">
        <v>1122</v>
      </c>
      <c r="F1117" s="18" t="s">
        <v>1163</v>
      </c>
      <c r="G1117" s="18">
        <v>156</v>
      </c>
      <c r="H1117" s="18">
        <v>1.02</v>
      </c>
      <c r="I1117" s="18">
        <v>1.36</v>
      </c>
      <c r="Q1117"/>
    </row>
    <row r="1118" spans="2:17" x14ac:dyDescent="0.25">
      <c r="B1118" s="18">
        <v>2011</v>
      </c>
      <c r="C1118" s="18" t="s">
        <v>8</v>
      </c>
      <c r="D1118" s="18" t="s">
        <v>160</v>
      </c>
      <c r="E1118" s="18" t="s">
        <v>1122</v>
      </c>
      <c r="F1118" s="18" t="s">
        <v>1164</v>
      </c>
      <c r="G1118" s="18">
        <v>60</v>
      </c>
      <c r="H1118" s="18">
        <v>1.1000000000000001</v>
      </c>
      <c r="I1118" s="18">
        <v>1.32</v>
      </c>
      <c r="Q1118"/>
    </row>
    <row r="1119" spans="2:17" x14ac:dyDescent="0.25">
      <c r="B1119" s="18">
        <v>2011</v>
      </c>
      <c r="C1119" s="18" t="s">
        <v>8</v>
      </c>
      <c r="D1119" s="18" t="s">
        <v>160</v>
      </c>
      <c r="E1119" s="18" t="s">
        <v>1122</v>
      </c>
      <c r="F1119" s="18" t="s">
        <v>1165</v>
      </c>
      <c r="G1119" s="18">
        <v>60</v>
      </c>
      <c r="H1119" s="18">
        <v>1.1100000000000001</v>
      </c>
      <c r="I1119" s="18">
        <v>1.2</v>
      </c>
      <c r="Q1119"/>
    </row>
    <row r="1120" spans="2:17" x14ac:dyDescent="0.25">
      <c r="B1120" s="18">
        <v>2011</v>
      </c>
      <c r="C1120" s="18" t="s">
        <v>8</v>
      </c>
      <c r="D1120" s="18" t="s">
        <v>160</v>
      </c>
      <c r="E1120" s="18" t="s">
        <v>1122</v>
      </c>
      <c r="F1120" s="18" t="s">
        <v>1166</v>
      </c>
      <c r="G1120" s="18">
        <v>168</v>
      </c>
      <c r="H1120" s="18">
        <v>1.03</v>
      </c>
      <c r="I1120" s="18">
        <v>1.27</v>
      </c>
      <c r="Q1120"/>
    </row>
    <row r="1121" spans="2:17" x14ac:dyDescent="0.25">
      <c r="B1121" s="18">
        <v>2011</v>
      </c>
      <c r="C1121" s="18" t="s">
        <v>8</v>
      </c>
      <c r="D1121" s="18" t="s">
        <v>160</v>
      </c>
      <c r="E1121" s="18" t="s">
        <v>1122</v>
      </c>
      <c r="F1121" s="18" t="s">
        <v>1167</v>
      </c>
      <c r="G1121" s="18">
        <v>120</v>
      </c>
      <c r="H1121" s="18">
        <v>1.0900000000000001</v>
      </c>
      <c r="I1121" s="18">
        <v>1.36</v>
      </c>
      <c r="Q1121"/>
    </row>
    <row r="1122" spans="2:17" x14ac:dyDescent="0.25">
      <c r="B1122" s="18">
        <v>2011</v>
      </c>
      <c r="C1122" s="18" t="s">
        <v>8</v>
      </c>
      <c r="D1122" s="18" t="s">
        <v>160</v>
      </c>
      <c r="E1122" s="18" t="s">
        <v>1122</v>
      </c>
      <c r="F1122" s="18" t="s">
        <v>1168</v>
      </c>
      <c r="G1122" s="18">
        <v>72</v>
      </c>
      <c r="H1122" s="18">
        <v>1.1200000000000001</v>
      </c>
      <c r="I1122" s="18">
        <v>1.26</v>
      </c>
      <c r="Q1122"/>
    </row>
    <row r="1123" spans="2:17" x14ac:dyDescent="0.25">
      <c r="B1123" s="18">
        <v>2011</v>
      </c>
      <c r="C1123" s="18" t="s">
        <v>8</v>
      </c>
      <c r="D1123" s="18" t="s">
        <v>160</v>
      </c>
      <c r="E1123" s="18" t="s">
        <v>1122</v>
      </c>
      <c r="F1123" s="18" t="s">
        <v>1169</v>
      </c>
      <c r="G1123" s="18">
        <v>132</v>
      </c>
      <c r="H1123" s="18">
        <v>1.03</v>
      </c>
      <c r="I1123" s="18">
        <v>1.33</v>
      </c>
      <c r="Q1123"/>
    </row>
    <row r="1124" spans="2:17" x14ac:dyDescent="0.25">
      <c r="B1124" s="18">
        <v>2011</v>
      </c>
      <c r="C1124" s="18" t="s">
        <v>8</v>
      </c>
      <c r="D1124" s="18" t="s">
        <v>160</v>
      </c>
      <c r="E1124" s="18" t="s">
        <v>1122</v>
      </c>
      <c r="F1124" s="18" t="s">
        <v>1170</v>
      </c>
      <c r="G1124" s="18">
        <v>168</v>
      </c>
      <c r="H1124" s="18">
        <v>1.1200000000000001</v>
      </c>
      <c r="I1124" s="18">
        <v>1.3</v>
      </c>
      <c r="Q1124"/>
    </row>
    <row r="1125" spans="2:17" x14ac:dyDescent="0.25">
      <c r="B1125" s="18">
        <v>2011</v>
      </c>
      <c r="C1125" s="18" t="s">
        <v>8</v>
      </c>
      <c r="D1125" s="18" t="s">
        <v>160</v>
      </c>
      <c r="E1125" s="18" t="s">
        <v>1122</v>
      </c>
      <c r="F1125" s="18" t="s">
        <v>1171</v>
      </c>
      <c r="G1125" s="18">
        <v>144</v>
      </c>
      <c r="H1125" s="18">
        <v>1.02</v>
      </c>
      <c r="I1125" s="18">
        <v>1.36</v>
      </c>
      <c r="Q1125"/>
    </row>
    <row r="1126" spans="2:17" x14ac:dyDescent="0.25">
      <c r="B1126" s="18">
        <v>2011</v>
      </c>
      <c r="C1126" s="18" t="s">
        <v>8</v>
      </c>
      <c r="D1126" s="18" t="s">
        <v>160</v>
      </c>
      <c r="E1126" s="18" t="s">
        <v>1122</v>
      </c>
      <c r="F1126" s="18" t="s">
        <v>1172</v>
      </c>
      <c r="G1126" s="18">
        <v>132</v>
      </c>
      <c r="H1126" s="18">
        <v>1.06</v>
      </c>
      <c r="I1126" s="18">
        <v>1.25</v>
      </c>
      <c r="Q1126"/>
    </row>
    <row r="1127" spans="2:17" x14ac:dyDescent="0.25">
      <c r="B1127" s="18">
        <v>2011</v>
      </c>
      <c r="C1127" s="18" t="s">
        <v>8</v>
      </c>
      <c r="D1127" s="18" t="s">
        <v>160</v>
      </c>
      <c r="E1127" s="18" t="s">
        <v>1122</v>
      </c>
      <c r="F1127" s="18" t="s">
        <v>1173</v>
      </c>
      <c r="G1127" s="18">
        <v>144</v>
      </c>
      <c r="H1127" s="18">
        <v>1.2</v>
      </c>
      <c r="I1127" s="18">
        <v>1.33</v>
      </c>
      <c r="Q1127"/>
    </row>
    <row r="1128" spans="2:17" x14ac:dyDescent="0.25">
      <c r="B1128" s="18">
        <v>2011</v>
      </c>
      <c r="C1128" s="18" t="s">
        <v>8</v>
      </c>
      <c r="D1128" s="18" t="s">
        <v>160</v>
      </c>
      <c r="E1128" s="18" t="s">
        <v>1122</v>
      </c>
      <c r="F1128" s="18" t="s">
        <v>1174</v>
      </c>
      <c r="G1128" s="18">
        <v>96</v>
      </c>
      <c r="H1128" s="18">
        <v>1.01</v>
      </c>
      <c r="I1128" s="18">
        <v>1.21</v>
      </c>
      <c r="Q1128"/>
    </row>
    <row r="1129" spans="2:17" x14ac:dyDescent="0.25">
      <c r="B1129" s="18">
        <v>2011</v>
      </c>
      <c r="C1129" s="18" t="s">
        <v>8</v>
      </c>
      <c r="D1129" s="18" t="s">
        <v>160</v>
      </c>
      <c r="E1129" s="18" t="s">
        <v>1122</v>
      </c>
      <c r="F1129" s="18" t="s">
        <v>1175</v>
      </c>
      <c r="G1129" s="18">
        <v>48</v>
      </c>
      <c r="H1129" s="18">
        <v>1.05</v>
      </c>
      <c r="I1129" s="18">
        <v>1.32</v>
      </c>
      <c r="Q1129"/>
    </row>
    <row r="1130" spans="2:17" x14ac:dyDescent="0.25">
      <c r="B1130" s="18">
        <v>2011</v>
      </c>
      <c r="C1130" s="18" t="s">
        <v>8</v>
      </c>
      <c r="D1130" s="18" t="s">
        <v>160</v>
      </c>
      <c r="E1130" s="18" t="s">
        <v>1122</v>
      </c>
      <c r="F1130" s="18" t="s">
        <v>1176</v>
      </c>
      <c r="G1130" s="18">
        <v>48</v>
      </c>
      <c r="H1130" s="18">
        <v>1.1499999999999999</v>
      </c>
      <c r="I1130" s="18">
        <v>1.4</v>
      </c>
      <c r="Q1130"/>
    </row>
    <row r="1131" spans="2:17" x14ac:dyDescent="0.25">
      <c r="B1131" s="18">
        <v>2011</v>
      </c>
      <c r="C1131" s="18" t="s">
        <v>8</v>
      </c>
      <c r="D1131" s="18" t="s">
        <v>160</v>
      </c>
      <c r="E1131" s="18" t="s">
        <v>1122</v>
      </c>
      <c r="F1131" s="18" t="s">
        <v>1177</v>
      </c>
      <c r="G1131" s="18">
        <v>120</v>
      </c>
      <c r="H1131" s="18">
        <v>1.07</v>
      </c>
      <c r="I1131" s="18">
        <v>1.38</v>
      </c>
      <c r="Q1131"/>
    </row>
    <row r="1132" spans="2:17" x14ac:dyDescent="0.25">
      <c r="B1132" s="18">
        <v>2011</v>
      </c>
      <c r="C1132" s="18" t="s">
        <v>8</v>
      </c>
      <c r="D1132" s="18" t="s">
        <v>160</v>
      </c>
      <c r="E1132" s="18" t="s">
        <v>1122</v>
      </c>
      <c r="F1132" s="18" t="s">
        <v>1178</v>
      </c>
      <c r="G1132" s="18">
        <v>120</v>
      </c>
      <c r="H1132" s="18">
        <v>1.1399999999999999</v>
      </c>
      <c r="I1132" s="18">
        <v>1.31</v>
      </c>
      <c r="Q1132"/>
    </row>
    <row r="1133" spans="2:17" x14ac:dyDescent="0.25">
      <c r="B1133" s="18">
        <v>2011</v>
      </c>
      <c r="C1133" s="18" t="s">
        <v>8</v>
      </c>
      <c r="D1133" s="18" t="s">
        <v>160</v>
      </c>
      <c r="E1133" s="18" t="s">
        <v>1122</v>
      </c>
      <c r="F1133" s="18" t="s">
        <v>1179</v>
      </c>
      <c r="G1133" s="18">
        <v>120</v>
      </c>
      <c r="H1133" s="18">
        <v>1.17</v>
      </c>
      <c r="I1133" s="18">
        <v>1.2</v>
      </c>
      <c r="Q1133"/>
    </row>
    <row r="1134" spans="2:17" x14ac:dyDescent="0.25">
      <c r="B1134" s="18">
        <v>2011</v>
      </c>
      <c r="C1134" s="18" t="s">
        <v>8</v>
      </c>
      <c r="D1134" s="18" t="s">
        <v>160</v>
      </c>
      <c r="E1134" s="18" t="s">
        <v>1122</v>
      </c>
      <c r="F1134" s="18" t="s">
        <v>1180</v>
      </c>
      <c r="G1134" s="18">
        <v>132</v>
      </c>
      <c r="H1134" s="18">
        <v>1.1100000000000001</v>
      </c>
      <c r="I1134" s="18">
        <v>1.3</v>
      </c>
      <c r="Q1134"/>
    </row>
    <row r="1135" spans="2:17" x14ac:dyDescent="0.25">
      <c r="B1135" s="18">
        <v>2011</v>
      </c>
      <c r="C1135" s="18" t="s">
        <v>8</v>
      </c>
      <c r="D1135" s="18" t="s">
        <v>160</v>
      </c>
      <c r="E1135" s="18" t="s">
        <v>1122</v>
      </c>
      <c r="F1135" s="18" t="s">
        <v>1181</v>
      </c>
      <c r="G1135" s="18">
        <v>48</v>
      </c>
      <c r="H1135" s="18">
        <v>1.19</v>
      </c>
      <c r="I1135" s="18">
        <v>1.37</v>
      </c>
      <c r="Q1135"/>
    </row>
    <row r="1136" spans="2:17" x14ac:dyDescent="0.25">
      <c r="B1136" s="18">
        <v>2011</v>
      </c>
      <c r="C1136" s="18" t="s">
        <v>8</v>
      </c>
      <c r="D1136" s="18" t="s">
        <v>160</v>
      </c>
      <c r="E1136" s="18" t="s">
        <v>1122</v>
      </c>
      <c r="F1136" s="18" t="s">
        <v>1182</v>
      </c>
      <c r="G1136" s="18">
        <v>84</v>
      </c>
      <c r="H1136" s="18">
        <v>1.2</v>
      </c>
      <c r="I1136" s="18">
        <v>1.4</v>
      </c>
      <c r="Q1136"/>
    </row>
    <row r="1137" spans="2:17" x14ac:dyDescent="0.25">
      <c r="B1137" s="18">
        <v>2011</v>
      </c>
      <c r="C1137" s="18" t="s">
        <v>8</v>
      </c>
      <c r="D1137" s="18" t="s">
        <v>160</v>
      </c>
      <c r="E1137" s="18" t="s">
        <v>1122</v>
      </c>
      <c r="F1137" s="18" t="s">
        <v>1183</v>
      </c>
      <c r="G1137" s="18">
        <v>168</v>
      </c>
      <c r="H1137" s="18">
        <v>1.06</v>
      </c>
      <c r="I1137" s="18">
        <v>1.22</v>
      </c>
      <c r="Q1137"/>
    </row>
    <row r="1138" spans="2:17" x14ac:dyDescent="0.25">
      <c r="B1138" s="18">
        <v>2011</v>
      </c>
      <c r="C1138" s="18" t="s">
        <v>8</v>
      </c>
      <c r="D1138" s="18" t="s">
        <v>160</v>
      </c>
      <c r="E1138" s="18" t="s">
        <v>1122</v>
      </c>
      <c r="F1138" s="18" t="s">
        <v>1184</v>
      </c>
      <c r="G1138" s="18">
        <v>60</v>
      </c>
      <c r="H1138" s="18">
        <v>1</v>
      </c>
      <c r="I1138" s="18">
        <v>1.3</v>
      </c>
      <c r="Q1138"/>
    </row>
    <row r="1139" spans="2:17" x14ac:dyDescent="0.25">
      <c r="B1139" s="18">
        <v>2011</v>
      </c>
      <c r="C1139" s="18" t="s">
        <v>8</v>
      </c>
      <c r="D1139" s="18" t="s">
        <v>160</v>
      </c>
      <c r="E1139" s="18" t="s">
        <v>1122</v>
      </c>
      <c r="F1139" s="18" t="s">
        <v>1185</v>
      </c>
      <c r="G1139" s="18">
        <v>156</v>
      </c>
      <c r="H1139" s="18">
        <v>1.1100000000000001</v>
      </c>
      <c r="I1139" s="18">
        <v>1.37</v>
      </c>
      <c r="Q1139"/>
    </row>
    <row r="1140" spans="2:17" x14ac:dyDescent="0.25">
      <c r="B1140" s="18">
        <v>2011</v>
      </c>
      <c r="C1140" s="18" t="s">
        <v>8</v>
      </c>
      <c r="D1140" s="18" t="s">
        <v>160</v>
      </c>
      <c r="E1140" s="18" t="s">
        <v>1122</v>
      </c>
      <c r="F1140" s="18" t="s">
        <v>1186</v>
      </c>
      <c r="G1140" s="18">
        <v>84</v>
      </c>
      <c r="H1140" s="18">
        <v>1.06</v>
      </c>
      <c r="I1140" s="18">
        <v>1.39</v>
      </c>
      <c r="Q1140"/>
    </row>
    <row r="1141" spans="2:17" x14ac:dyDescent="0.25">
      <c r="B1141" s="18">
        <v>2011</v>
      </c>
      <c r="C1141" s="18" t="s">
        <v>8</v>
      </c>
      <c r="D1141" s="18" t="s">
        <v>160</v>
      </c>
      <c r="E1141" s="18" t="s">
        <v>1122</v>
      </c>
      <c r="F1141" s="18" t="s">
        <v>1187</v>
      </c>
      <c r="G1141" s="18">
        <v>108</v>
      </c>
      <c r="H1141" s="18">
        <v>1.01</v>
      </c>
      <c r="I1141" s="18">
        <v>1.4</v>
      </c>
      <c r="Q1141"/>
    </row>
    <row r="1142" spans="2:17" x14ac:dyDescent="0.25">
      <c r="B1142" s="18">
        <v>2011</v>
      </c>
      <c r="C1142" s="18" t="s">
        <v>8</v>
      </c>
      <c r="D1142" s="18" t="s">
        <v>160</v>
      </c>
      <c r="E1142" s="18" t="s">
        <v>1122</v>
      </c>
      <c r="F1142" s="18" t="s">
        <v>1188</v>
      </c>
      <c r="G1142" s="18">
        <v>96</v>
      </c>
      <c r="H1142" s="18">
        <v>1.2</v>
      </c>
      <c r="I1142" s="18">
        <v>1.27</v>
      </c>
      <c r="Q1142"/>
    </row>
    <row r="1143" spans="2:17" x14ac:dyDescent="0.25">
      <c r="B1143" s="18">
        <v>2011</v>
      </c>
      <c r="C1143" s="18" t="s">
        <v>8</v>
      </c>
      <c r="D1143" s="18" t="s">
        <v>160</v>
      </c>
      <c r="E1143" s="18" t="s">
        <v>1122</v>
      </c>
      <c r="F1143" s="18" t="s">
        <v>1189</v>
      </c>
      <c r="G1143" s="18">
        <v>84</v>
      </c>
      <c r="H1143" s="18">
        <v>1.02</v>
      </c>
      <c r="I1143" s="18">
        <v>1.4</v>
      </c>
      <c r="Q1143"/>
    </row>
    <row r="1144" spans="2:17" x14ac:dyDescent="0.25">
      <c r="B1144" s="18">
        <v>2011</v>
      </c>
      <c r="C1144" s="18" t="s">
        <v>8</v>
      </c>
      <c r="D1144" s="18" t="s">
        <v>160</v>
      </c>
      <c r="E1144" s="18" t="s">
        <v>1122</v>
      </c>
      <c r="F1144" s="18" t="s">
        <v>1190</v>
      </c>
      <c r="G1144" s="18">
        <v>72</v>
      </c>
      <c r="H1144" s="18">
        <v>1.1599999999999999</v>
      </c>
      <c r="I1144" s="18">
        <v>1.35</v>
      </c>
      <c r="Q1144"/>
    </row>
    <row r="1145" spans="2:17" x14ac:dyDescent="0.25">
      <c r="B1145" s="18">
        <v>2011</v>
      </c>
      <c r="C1145" s="18" t="s">
        <v>8</v>
      </c>
      <c r="D1145" s="18" t="s">
        <v>160</v>
      </c>
      <c r="E1145" s="18" t="s">
        <v>1122</v>
      </c>
      <c r="F1145" s="18" t="s">
        <v>1191</v>
      </c>
      <c r="G1145" s="18">
        <v>60</v>
      </c>
      <c r="H1145" s="18">
        <v>1.05</v>
      </c>
      <c r="I1145" s="18">
        <v>1.28</v>
      </c>
      <c r="Q1145"/>
    </row>
    <row r="1146" spans="2:17" x14ac:dyDescent="0.25">
      <c r="B1146" s="18">
        <v>2011</v>
      </c>
      <c r="C1146" s="18" t="s">
        <v>8</v>
      </c>
      <c r="D1146" s="18" t="s">
        <v>160</v>
      </c>
      <c r="E1146" s="18" t="s">
        <v>1122</v>
      </c>
      <c r="F1146" s="18" t="s">
        <v>1192</v>
      </c>
      <c r="G1146" s="18">
        <v>60</v>
      </c>
      <c r="H1146" s="18">
        <v>1.1100000000000001</v>
      </c>
      <c r="I1146" s="18">
        <v>1.25</v>
      </c>
      <c r="Q1146"/>
    </row>
    <row r="1147" spans="2:17" x14ac:dyDescent="0.25">
      <c r="B1147" s="18">
        <v>2011</v>
      </c>
      <c r="C1147" s="18" t="s">
        <v>8</v>
      </c>
      <c r="D1147" s="18" t="s">
        <v>160</v>
      </c>
      <c r="E1147" s="18" t="s">
        <v>1122</v>
      </c>
      <c r="F1147" s="18" t="s">
        <v>1193</v>
      </c>
      <c r="G1147" s="18">
        <v>84</v>
      </c>
      <c r="H1147" s="18">
        <v>1.2</v>
      </c>
      <c r="I1147" s="18">
        <v>1.3</v>
      </c>
      <c r="Q1147"/>
    </row>
    <row r="1148" spans="2:17" x14ac:dyDescent="0.25">
      <c r="B1148" s="18">
        <v>2011</v>
      </c>
      <c r="C1148" s="18" t="s">
        <v>8</v>
      </c>
      <c r="D1148" s="18" t="s">
        <v>160</v>
      </c>
      <c r="E1148" s="18" t="s">
        <v>1122</v>
      </c>
      <c r="F1148" s="18" t="s">
        <v>1194</v>
      </c>
      <c r="G1148" s="18">
        <v>144</v>
      </c>
      <c r="H1148" s="18">
        <v>1.1399999999999999</v>
      </c>
      <c r="I1148" s="18">
        <v>1.28</v>
      </c>
      <c r="Q1148"/>
    </row>
    <row r="1149" spans="2:17" x14ac:dyDescent="0.25">
      <c r="B1149" s="18">
        <v>2011</v>
      </c>
      <c r="C1149" s="18" t="s">
        <v>8</v>
      </c>
      <c r="D1149" s="18" t="s">
        <v>160</v>
      </c>
      <c r="E1149" s="18" t="s">
        <v>1122</v>
      </c>
      <c r="F1149" s="18" t="s">
        <v>1195</v>
      </c>
      <c r="G1149" s="18">
        <v>168</v>
      </c>
      <c r="H1149" s="18">
        <v>1.07</v>
      </c>
      <c r="I1149" s="18">
        <v>1.36</v>
      </c>
      <c r="Q1149"/>
    </row>
    <row r="1150" spans="2:17" x14ac:dyDescent="0.25">
      <c r="B1150" s="18">
        <v>2011</v>
      </c>
      <c r="C1150" s="18" t="s">
        <v>8</v>
      </c>
      <c r="D1150" s="18" t="s">
        <v>160</v>
      </c>
      <c r="E1150" s="18" t="s">
        <v>1122</v>
      </c>
      <c r="F1150" s="18" t="s">
        <v>1196</v>
      </c>
      <c r="G1150" s="18">
        <v>96</v>
      </c>
      <c r="H1150" s="18">
        <v>1.17</v>
      </c>
      <c r="I1150" s="18">
        <v>1.33</v>
      </c>
      <c r="Q1150"/>
    </row>
    <row r="1151" spans="2:17" x14ac:dyDescent="0.25">
      <c r="B1151" s="18">
        <v>2011</v>
      </c>
      <c r="C1151" s="18" t="s">
        <v>8</v>
      </c>
      <c r="D1151" s="18" t="s">
        <v>160</v>
      </c>
      <c r="E1151" s="18" t="s">
        <v>1122</v>
      </c>
      <c r="F1151" s="18" t="s">
        <v>1197</v>
      </c>
      <c r="G1151" s="18">
        <v>108</v>
      </c>
      <c r="H1151" s="18">
        <v>1.1299999999999999</v>
      </c>
      <c r="I1151" s="18">
        <v>1.28</v>
      </c>
      <c r="Q1151"/>
    </row>
    <row r="1152" spans="2:17" x14ac:dyDescent="0.25">
      <c r="B1152" s="18">
        <v>2011</v>
      </c>
      <c r="C1152" s="18" t="s">
        <v>8</v>
      </c>
      <c r="D1152" s="18" t="s">
        <v>160</v>
      </c>
      <c r="E1152" s="18" t="s">
        <v>1122</v>
      </c>
      <c r="F1152" s="18" t="s">
        <v>1198</v>
      </c>
      <c r="G1152" s="18">
        <v>168</v>
      </c>
      <c r="H1152" s="18">
        <v>1.03</v>
      </c>
      <c r="I1152" s="18">
        <v>1.24</v>
      </c>
      <c r="Q1152"/>
    </row>
    <row r="1153" spans="2:17" x14ac:dyDescent="0.25">
      <c r="B1153" s="18">
        <v>2011</v>
      </c>
      <c r="C1153" s="18" t="s">
        <v>8</v>
      </c>
      <c r="D1153" s="18" t="s">
        <v>160</v>
      </c>
      <c r="E1153" s="18" t="s">
        <v>1122</v>
      </c>
      <c r="F1153" s="18" t="s">
        <v>1199</v>
      </c>
      <c r="G1153" s="18">
        <v>156</v>
      </c>
      <c r="H1153" s="18">
        <v>1.08</v>
      </c>
      <c r="I1153" s="18">
        <v>1.26</v>
      </c>
      <c r="Q1153"/>
    </row>
    <row r="1154" spans="2:17" x14ac:dyDescent="0.25">
      <c r="B1154" s="18">
        <v>2011</v>
      </c>
      <c r="C1154" s="18" t="s">
        <v>8</v>
      </c>
      <c r="D1154" s="18" t="s">
        <v>160</v>
      </c>
      <c r="E1154" s="18" t="s">
        <v>1122</v>
      </c>
      <c r="F1154" s="18" t="s">
        <v>1200</v>
      </c>
      <c r="G1154" s="18">
        <v>144</v>
      </c>
      <c r="H1154" s="18">
        <v>1</v>
      </c>
      <c r="I1154" s="18">
        <v>1.26</v>
      </c>
      <c r="Q1154"/>
    </row>
    <row r="1155" spans="2:17" x14ac:dyDescent="0.25">
      <c r="B1155" s="18">
        <v>2011</v>
      </c>
      <c r="C1155" s="18" t="s">
        <v>8</v>
      </c>
      <c r="D1155" s="18" t="s">
        <v>160</v>
      </c>
      <c r="E1155" s="18" t="s">
        <v>1122</v>
      </c>
      <c r="F1155" s="18" t="s">
        <v>1201</v>
      </c>
      <c r="G1155" s="18">
        <v>144</v>
      </c>
      <c r="H1155" s="18">
        <v>1.1299999999999999</v>
      </c>
      <c r="I1155" s="18">
        <v>1.2</v>
      </c>
      <c r="Q1155"/>
    </row>
    <row r="1156" spans="2:17" x14ac:dyDescent="0.25">
      <c r="B1156" s="18">
        <v>2011</v>
      </c>
      <c r="C1156" s="18" t="s">
        <v>8</v>
      </c>
      <c r="D1156" s="18" t="s">
        <v>160</v>
      </c>
      <c r="E1156" s="18" t="s">
        <v>1122</v>
      </c>
      <c r="F1156" s="18" t="s">
        <v>1202</v>
      </c>
      <c r="G1156" s="18">
        <v>132</v>
      </c>
      <c r="H1156" s="18">
        <v>1.1000000000000001</v>
      </c>
      <c r="I1156" s="18">
        <v>1.39</v>
      </c>
      <c r="Q1156"/>
    </row>
    <row r="1157" spans="2:17" x14ac:dyDescent="0.25">
      <c r="B1157" s="18">
        <v>2011</v>
      </c>
      <c r="C1157" s="18" t="s">
        <v>8</v>
      </c>
      <c r="D1157" s="18" t="s">
        <v>160</v>
      </c>
      <c r="E1157" s="18" t="s">
        <v>1122</v>
      </c>
      <c r="F1157" s="18" t="s">
        <v>1203</v>
      </c>
      <c r="G1157" s="18">
        <v>144</v>
      </c>
      <c r="H1157" s="18">
        <v>1.1599999999999999</v>
      </c>
      <c r="I1157" s="18">
        <v>1.38</v>
      </c>
      <c r="Q1157"/>
    </row>
    <row r="1158" spans="2:17" x14ac:dyDescent="0.25">
      <c r="B1158" s="18">
        <v>2011</v>
      </c>
      <c r="C1158" s="18" t="s">
        <v>8</v>
      </c>
      <c r="D1158" s="18" t="s">
        <v>160</v>
      </c>
      <c r="E1158" s="18" t="s">
        <v>1122</v>
      </c>
      <c r="F1158" s="18" t="s">
        <v>1204</v>
      </c>
      <c r="G1158" s="18">
        <v>108</v>
      </c>
      <c r="H1158" s="18">
        <v>1.05</v>
      </c>
      <c r="I1158" s="18">
        <v>1.26</v>
      </c>
      <c r="Q1158"/>
    </row>
    <row r="1159" spans="2:17" x14ac:dyDescent="0.25">
      <c r="B1159" s="18">
        <v>2011</v>
      </c>
      <c r="C1159" s="18" t="s">
        <v>8</v>
      </c>
      <c r="D1159" s="18" t="s">
        <v>160</v>
      </c>
      <c r="E1159" s="18" t="s">
        <v>1122</v>
      </c>
      <c r="F1159" s="18" t="s">
        <v>1205</v>
      </c>
      <c r="G1159" s="18">
        <v>144</v>
      </c>
      <c r="H1159" s="18">
        <v>1.06</v>
      </c>
      <c r="I1159" s="18">
        <v>1.38</v>
      </c>
      <c r="Q1159"/>
    </row>
    <row r="1160" spans="2:17" x14ac:dyDescent="0.25">
      <c r="B1160" s="18">
        <v>2011</v>
      </c>
      <c r="C1160" s="18" t="s">
        <v>8</v>
      </c>
      <c r="D1160" s="18" t="s">
        <v>160</v>
      </c>
      <c r="E1160" s="18" t="s">
        <v>1122</v>
      </c>
      <c r="F1160" s="18" t="s">
        <v>1206</v>
      </c>
      <c r="G1160" s="18">
        <v>120</v>
      </c>
      <c r="H1160" s="18">
        <v>1.1100000000000001</v>
      </c>
      <c r="I1160" s="18">
        <v>1.27</v>
      </c>
      <c r="Q1160"/>
    </row>
    <row r="1161" spans="2:17" x14ac:dyDescent="0.25">
      <c r="B1161" s="18">
        <v>2011</v>
      </c>
      <c r="C1161" s="18" t="s">
        <v>8</v>
      </c>
      <c r="D1161" s="18" t="s">
        <v>160</v>
      </c>
      <c r="E1161" s="18" t="s">
        <v>1122</v>
      </c>
      <c r="F1161" s="18" t="s">
        <v>1207</v>
      </c>
      <c r="G1161" s="18">
        <v>96</v>
      </c>
      <c r="H1161" s="18">
        <v>1.08</v>
      </c>
      <c r="I1161" s="18">
        <v>1.23</v>
      </c>
      <c r="Q1161"/>
    </row>
    <row r="1162" spans="2:17" x14ac:dyDescent="0.25">
      <c r="B1162" s="18">
        <v>2011</v>
      </c>
      <c r="C1162" s="18" t="s">
        <v>8</v>
      </c>
      <c r="D1162" s="18" t="s">
        <v>160</v>
      </c>
      <c r="E1162" s="18" t="s">
        <v>1122</v>
      </c>
      <c r="F1162" s="18" t="s">
        <v>1208</v>
      </c>
      <c r="G1162" s="18">
        <v>72</v>
      </c>
      <c r="H1162" s="18">
        <v>1</v>
      </c>
      <c r="I1162" s="18">
        <v>1.21</v>
      </c>
      <c r="Q1162"/>
    </row>
    <row r="1163" spans="2:17" x14ac:dyDescent="0.25">
      <c r="B1163" s="18">
        <v>2011</v>
      </c>
      <c r="C1163" s="18" t="s">
        <v>8</v>
      </c>
      <c r="D1163" s="18" t="s">
        <v>160</v>
      </c>
      <c r="E1163" s="18" t="s">
        <v>1122</v>
      </c>
      <c r="F1163" s="18" t="s">
        <v>1209</v>
      </c>
      <c r="G1163" s="18">
        <v>156</v>
      </c>
      <c r="H1163" s="18">
        <v>1.0900000000000001</v>
      </c>
      <c r="I1163" s="18">
        <v>1.36</v>
      </c>
      <c r="Q1163"/>
    </row>
    <row r="1164" spans="2:17" x14ac:dyDescent="0.25">
      <c r="B1164" s="18">
        <v>2011</v>
      </c>
      <c r="C1164" s="18" t="s">
        <v>8</v>
      </c>
      <c r="D1164" s="18" t="s">
        <v>160</v>
      </c>
      <c r="E1164" s="18" t="s">
        <v>1122</v>
      </c>
      <c r="F1164" s="18" t="s">
        <v>1210</v>
      </c>
      <c r="G1164" s="18">
        <v>156</v>
      </c>
      <c r="H1164" s="18">
        <v>1.05</v>
      </c>
      <c r="I1164" s="18">
        <v>1.37</v>
      </c>
      <c r="Q1164"/>
    </row>
    <row r="1165" spans="2:17" x14ac:dyDescent="0.25">
      <c r="B1165" s="18">
        <v>2011</v>
      </c>
      <c r="C1165" s="18" t="s">
        <v>8</v>
      </c>
      <c r="D1165" s="18" t="s">
        <v>160</v>
      </c>
      <c r="E1165" s="18" t="s">
        <v>1122</v>
      </c>
      <c r="F1165" s="18" t="s">
        <v>1211</v>
      </c>
      <c r="G1165" s="18">
        <v>108</v>
      </c>
      <c r="H1165" s="18">
        <v>1.04</v>
      </c>
      <c r="I1165" s="18">
        <v>1.23</v>
      </c>
      <c r="Q1165"/>
    </row>
    <row r="1166" spans="2:17" x14ac:dyDescent="0.25">
      <c r="B1166" s="18">
        <v>2011</v>
      </c>
      <c r="C1166" s="18" t="s">
        <v>8</v>
      </c>
      <c r="D1166" s="18" t="s">
        <v>160</v>
      </c>
      <c r="E1166" s="18" t="s">
        <v>1122</v>
      </c>
      <c r="F1166" s="18" t="s">
        <v>1212</v>
      </c>
      <c r="G1166" s="18">
        <v>132</v>
      </c>
      <c r="H1166" s="18">
        <v>1.1000000000000001</v>
      </c>
      <c r="I1166" s="18">
        <v>1.4</v>
      </c>
      <c r="Q1166"/>
    </row>
    <row r="1167" spans="2:17" x14ac:dyDescent="0.25">
      <c r="B1167" s="18">
        <v>2011</v>
      </c>
      <c r="C1167" s="18" t="s">
        <v>8</v>
      </c>
      <c r="D1167" s="18" t="s">
        <v>160</v>
      </c>
      <c r="E1167" s="18" t="s">
        <v>1122</v>
      </c>
      <c r="F1167" s="18" t="s">
        <v>1213</v>
      </c>
      <c r="G1167" s="18">
        <v>144</v>
      </c>
      <c r="H1167" s="18">
        <v>1.02</v>
      </c>
      <c r="I1167" s="18">
        <v>1.24</v>
      </c>
      <c r="Q1167"/>
    </row>
    <row r="1168" spans="2:17" x14ac:dyDescent="0.25">
      <c r="B1168" s="18">
        <v>2011</v>
      </c>
      <c r="C1168" s="18" t="s">
        <v>8</v>
      </c>
      <c r="D1168" s="18" t="s">
        <v>160</v>
      </c>
      <c r="E1168" s="18" t="s">
        <v>1122</v>
      </c>
      <c r="F1168" s="18" t="s">
        <v>1214</v>
      </c>
      <c r="G1168" s="18">
        <v>156</v>
      </c>
      <c r="H1168" s="18">
        <v>1</v>
      </c>
      <c r="I1168" s="18">
        <v>1.38</v>
      </c>
      <c r="Q1168"/>
    </row>
    <row r="1169" spans="2:17" x14ac:dyDescent="0.25">
      <c r="B1169" s="18">
        <v>2011</v>
      </c>
      <c r="C1169" s="18" t="s">
        <v>8</v>
      </c>
      <c r="D1169" s="18" t="s">
        <v>160</v>
      </c>
      <c r="E1169" s="18" t="s">
        <v>1122</v>
      </c>
      <c r="F1169" s="18" t="s">
        <v>1215</v>
      </c>
      <c r="G1169" s="18">
        <v>84</v>
      </c>
      <c r="H1169" s="18">
        <v>1.01</v>
      </c>
      <c r="I1169" s="18">
        <v>1.2</v>
      </c>
      <c r="Q1169"/>
    </row>
    <row r="1170" spans="2:17" x14ac:dyDescent="0.25">
      <c r="B1170" s="18">
        <v>2011</v>
      </c>
      <c r="C1170" s="18" t="s">
        <v>8</v>
      </c>
      <c r="D1170" s="18" t="s">
        <v>160</v>
      </c>
      <c r="E1170" s="18" t="s">
        <v>1122</v>
      </c>
      <c r="F1170" s="18" t="s">
        <v>1216</v>
      </c>
      <c r="G1170" s="18">
        <v>144</v>
      </c>
      <c r="H1170" s="18">
        <v>1.1299999999999999</v>
      </c>
      <c r="I1170" s="18">
        <v>1.38</v>
      </c>
      <c r="Q1170"/>
    </row>
    <row r="1171" spans="2:17" x14ac:dyDescent="0.25">
      <c r="B1171" s="18">
        <v>2011</v>
      </c>
      <c r="C1171" s="18" t="s">
        <v>8</v>
      </c>
      <c r="D1171" s="18" t="s">
        <v>160</v>
      </c>
      <c r="E1171" s="18" t="s">
        <v>1122</v>
      </c>
      <c r="F1171" s="18" t="s">
        <v>1217</v>
      </c>
      <c r="G1171" s="18">
        <v>120</v>
      </c>
      <c r="H1171" s="18">
        <v>1.1100000000000001</v>
      </c>
      <c r="I1171" s="18">
        <v>1.38</v>
      </c>
      <c r="Q1171"/>
    </row>
    <row r="1172" spans="2:17" x14ac:dyDescent="0.25">
      <c r="B1172" s="18">
        <v>2011</v>
      </c>
      <c r="C1172" s="18" t="s">
        <v>8</v>
      </c>
      <c r="D1172" s="18" t="s">
        <v>160</v>
      </c>
      <c r="E1172" s="18" t="s">
        <v>1122</v>
      </c>
      <c r="F1172" s="18" t="s">
        <v>1218</v>
      </c>
      <c r="G1172" s="18">
        <v>48</v>
      </c>
      <c r="H1172" s="18">
        <v>1.04</v>
      </c>
      <c r="I1172" s="18">
        <v>1.23</v>
      </c>
      <c r="Q1172"/>
    </row>
    <row r="1173" spans="2:17" x14ac:dyDescent="0.25">
      <c r="B1173" s="18">
        <v>2011</v>
      </c>
      <c r="C1173" s="18" t="s">
        <v>8</v>
      </c>
      <c r="D1173" s="18" t="s">
        <v>160</v>
      </c>
      <c r="E1173" s="18" t="s">
        <v>1122</v>
      </c>
      <c r="F1173" s="18" t="s">
        <v>1219</v>
      </c>
      <c r="G1173" s="18">
        <v>168</v>
      </c>
      <c r="H1173" s="18">
        <v>1.01</v>
      </c>
      <c r="I1173" s="18">
        <v>1.34</v>
      </c>
      <c r="Q1173"/>
    </row>
    <row r="1174" spans="2:17" x14ac:dyDescent="0.25">
      <c r="B1174" s="18">
        <v>2011</v>
      </c>
      <c r="C1174" s="18" t="s">
        <v>8</v>
      </c>
      <c r="D1174" s="18" t="s">
        <v>160</v>
      </c>
      <c r="E1174" s="18" t="s">
        <v>1122</v>
      </c>
      <c r="F1174" s="18" t="s">
        <v>1220</v>
      </c>
      <c r="G1174" s="18">
        <v>108</v>
      </c>
      <c r="H1174" s="18">
        <v>1.1399999999999999</v>
      </c>
      <c r="I1174" s="18">
        <v>1.32</v>
      </c>
      <c r="Q1174"/>
    </row>
    <row r="1175" spans="2:17" x14ac:dyDescent="0.25">
      <c r="B1175" s="18">
        <v>2011</v>
      </c>
      <c r="C1175" s="18" t="s">
        <v>8</v>
      </c>
      <c r="D1175" s="18" t="s">
        <v>160</v>
      </c>
      <c r="E1175" s="18" t="s">
        <v>1122</v>
      </c>
      <c r="F1175" s="18" t="s">
        <v>1221</v>
      </c>
      <c r="G1175" s="18">
        <v>48</v>
      </c>
      <c r="H1175" s="18">
        <v>1.0900000000000001</v>
      </c>
      <c r="I1175" s="18">
        <v>1.24</v>
      </c>
      <c r="Q1175"/>
    </row>
    <row r="1176" spans="2:17" x14ac:dyDescent="0.25">
      <c r="B1176" s="18">
        <v>2011</v>
      </c>
      <c r="C1176" s="18" t="s">
        <v>8</v>
      </c>
      <c r="D1176" s="18" t="s">
        <v>160</v>
      </c>
      <c r="E1176" s="18" t="s">
        <v>1122</v>
      </c>
      <c r="F1176" s="18" t="s">
        <v>1222</v>
      </c>
      <c r="G1176" s="18">
        <v>168</v>
      </c>
      <c r="H1176" s="18">
        <v>1.02</v>
      </c>
      <c r="I1176" s="18">
        <v>1.32</v>
      </c>
      <c r="Q1176"/>
    </row>
    <row r="1177" spans="2:17" x14ac:dyDescent="0.25">
      <c r="B1177" s="18">
        <v>2011</v>
      </c>
      <c r="C1177" s="18" t="s">
        <v>8</v>
      </c>
      <c r="D1177" s="18" t="s">
        <v>160</v>
      </c>
      <c r="E1177" s="18" t="s">
        <v>1122</v>
      </c>
      <c r="F1177" s="18" t="s">
        <v>1223</v>
      </c>
      <c r="G1177" s="18">
        <v>72</v>
      </c>
      <c r="H1177" s="18">
        <v>1.2</v>
      </c>
      <c r="I1177" s="18">
        <v>1.22</v>
      </c>
      <c r="Q1177"/>
    </row>
    <row r="1178" spans="2:17" x14ac:dyDescent="0.25">
      <c r="B1178" s="18">
        <v>2011</v>
      </c>
      <c r="C1178" s="18" t="s">
        <v>8</v>
      </c>
      <c r="D1178" s="18" t="s">
        <v>160</v>
      </c>
      <c r="E1178" s="18" t="s">
        <v>1122</v>
      </c>
      <c r="F1178" s="18" t="s">
        <v>1224</v>
      </c>
      <c r="G1178" s="18">
        <v>96</v>
      </c>
      <c r="H1178" s="18">
        <v>1.1299999999999999</v>
      </c>
      <c r="I1178" s="18">
        <v>1.2</v>
      </c>
      <c r="Q1178"/>
    </row>
    <row r="1179" spans="2:17" x14ac:dyDescent="0.25">
      <c r="B1179" s="18">
        <v>2011</v>
      </c>
      <c r="C1179" s="18" t="s">
        <v>8</v>
      </c>
      <c r="D1179" s="18" t="s">
        <v>160</v>
      </c>
      <c r="E1179" s="18" t="s">
        <v>1122</v>
      </c>
      <c r="F1179" s="18" t="s">
        <v>1225</v>
      </c>
      <c r="G1179" s="18">
        <v>84</v>
      </c>
      <c r="H1179" s="18">
        <v>1.08</v>
      </c>
      <c r="I1179" s="18">
        <v>1.22</v>
      </c>
      <c r="Q1179"/>
    </row>
    <row r="1180" spans="2:17" x14ac:dyDescent="0.25">
      <c r="B1180" s="18">
        <v>2011</v>
      </c>
      <c r="C1180" s="18" t="s">
        <v>8</v>
      </c>
      <c r="D1180" s="18" t="s">
        <v>160</v>
      </c>
      <c r="E1180" s="18" t="s">
        <v>1122</v>
      </c>
      <c r="F1180" s="18" t="s">
        <v>1226</v>
      </c>
      <c r="G1180" s="18">
        <v>168</v>
      </c>
      <c r="H1180" s="18">
        <v>1.18</v>
      </c>
      <c r="I1180" s="18">
        <v>1.21</v>
      </c>
      <c r="Q1180"/>
    </row>
    <row r="1181" spans="2:17" x14ac:dyDescent="0.25">
      <c r="B1181" s="18">
        <v>2011</v>
      </c>
      <c r="C1181" s="18" t="s">
        <v>8</v>
      </c>
      <c r="D1181" s="18" t="s">
        <v>160</v>
      </c>
      <c r="E1181" s="18" t="s">
        <v>1122</v>
      </c>
      <c r="F1181" s="18" t="s">
        <v>1227</v>
      </c>
      <c r="G1181" s="18">
        <v>48</v>
      </c>
      <c r="H1181" s="18">
        <v>1.05</v>
      </c>
      <c r="I1181" s="18">
        <v>1.4</v>
      </c>
      <c r="Q1181"/>
    </row>
    <row r="1182" spans="2:17" x14ac:dyDescent="0.25">
      <c r="B1182" s="18">
        <v>2011</v>
      </c>
      <c r="C1182" s="18" t="s">
        <v>8</v>
      </c>
      <c r="D1182" s="18" t="s">
        <v>160</v>
      </c>
      <c r="E1182" s="18" t="s">
        <v>1122</v>
      </c>
      <c r="F1182" s="18" t="s">
        <v>1228</v>
      </c>
      <c r="G1182" s="18">
        <v>132</v>
      </c>
      <c r="H1182" s="18">
        <v>1.06</v>
      </c>
      <c r="I1182" s="18">
        <v>1.34</v>
      </c>
      <c r="Q1182"/>
    </row>
    <row r="1183" spans="2:17" x14ac:dyDescent="0.25">
      <c r="B1183" s="18">
        <v>2011</v>
      </c>
      <c r="C1183" s="18" t="s">
        <v>8</v>
      </c>
      <c r="D1183" s="18" t="s">
        <v>160</v>
      </c>
      <c r="E1183" s="18" t="s">
        <v>1122</v>
      </c>
      <c r="F1183" s="18" t="s">
        <v>1229</v>
      </c>
      <c r="G1183" s="18">
        <v>84</v>
      </c>
      <c r="H1183" s="18">
        <v>1.18</v>
      </c>
      <c r="I1183" s="18">
        <v>1.28</v>
      </c>
      <c r="Q1183"/>
    </row>
    <row r="1184" spans="2:17" x14ac:dyDescent="0.25">
      <c r="B1184" s="18">
        <v>2011</v>
      </c>
      <c r="C1184" s="18" t="s">
        <v>8</v>
      </c>
      <c r="D1184" s="18" t="s">
        <v>160</v>
      </c>
      <c r="E1184" s="18" t="s">
        <v>1122</v>
      </c>
      <c r="F1184" s="18" t="s">
        <v>1230</v>
      </c>
      <c r="G1184" s="18">
        <v>48</v>
      </c>
      <c r="H1184" s="18">
        <v>1.08</v>
      </c>
      <c r="I1184" s="18">
        <v>1.33</v>
      </c>
      <c r="Q1184"/>
    </row>
    <row r="1185" spans="2:17" x14ac:dyDescent="0.25">
      <c r="B1185" s="18">
        <v>2011</v>
      </c>
      <c r="C1185" s="18" t="s">
        <v>8</v>
      </c>
      <c r="D1185" s="18" t="s">
        <v>160</v>
      </c>
      <c r="E1185" s="18" t="s">
        <v>1122</v>
      </c>
      <c r="F1185" s="18" t="s">
        <v>1231</v>
      </c>
      <c r="G1185" s="18">
        <v>168</v>
      </c>
      <c r="H1185" s="18">
        <v>1.18</v>
      </c>
      <c r="I1185" s="18">
        <v>1.29</v>
      </c>
      <c r="Q1185"/>
    </row>
    <row r="1186" spans="2:17" x14ac:dyDescent="0.25">
      <c r="B1186" s="18">
        <v>2011</v>
      </c>
      <c r="C1186" s="18" t="s">
        <v>8</v>
      </c>
      <c r="D1186" s="18" t="s">
        <v>160</v>
      </c>
      <c r="E1186" s="18" t="s">
        <v>1122</v>
      </c>
      <c r="F1186" s="18" t="s">
        <v>1232</v>
      </c>
      <c r="G1186" s="18">
        <v>96</v>
      </c>
      <c r="H1186" s="18">
        <v>1.19</v>
      </c>
      <c r="I1186" s="18">
        <v>1.36</v>
      </c>
      <c r="Q1186"/>
    </row>
    <row r="1187" spans="2:17" x14ac:dyDescent="0.25">
      <c r="B1187" s="18">
        <v>2011</v>
      </c>
      <c r="C1187" s="18" t="s">
        <v>8</v>
      </c>
      <c r="D1187" s="18" t="s">
        <v>160</v>
      </c>
      <c r="E1187" s="18" t="s">
        <v>1122</v>
      </c>
      <c r="F1187" s="18" t="s">
        <v>1233</v>
      </c>
      <c r="G1187" s="18">
        <v>84</v>
      </c>
      <c r="H1187" s="18">
        <v>1.06</v>
      </c>
      <c r="I1187" s="18">
        <v>1.38</v>
      </c>
      <c r="Q1187"/>
    </row>
    <row r="1188" spans="2:17" x14ac:dyDescent="0.25">
      <c r="B1188" s="18">
        <v>2011</v>
      </c>
      <c r="C1188" s="18" t="s">
        <v>8</v>
      </c>
      <c r="D1188" s="18" t="s">
        <v>160</v>
      </c>
      <c r="E1188" s="18" t="s">
        <v>1122</v>
      </c>
      <c r="F1188" s="18" t="s">
        <v>1234</v>
      </c>
      <c r="G1188" s="18">
        <v>60</v>
      </c>
      <c r="H1188" s="18">
        <v>1.05</v>
      </c>
      <c r="I1188" s="18">
        <v>1.32</v>
      </c>
      <c r="Q1188"/>
    </row>
    <row r="1189" spans="2:17" x14ac:dyDescent="0.25">
      <c r="B1189" s="18">
        <v>2011</v>
      </c>
      <c r="C1189" s="18" t="s">
        <v>8</v>
      </c>
      <c r="D1189" s="18" t="s">
        <v>160</v>
      </c>
      <c r="E1189" s="18" t="s">
        <v>1122</v>
      </c>
      <c r="F1189" s="18" t="s">
        <v>1235</v>
      </c>
      <c r="G1189" s="18">
        <v>168</v>
      </c>
      <c r="H1189" s="18">
        <v>1.03</v>
      </c>
      <c r="I1189" s="18">
        <v>1.33</v>
      </c>
      <c r="Q1189"/>
    </row>
    <row r="1190" spans="2:17" x14ac:dyDescent="0.25">
      <c r="B1190" s="18">
        <v>2011</v>
      </c>
      <c r="C1190" s="18" t="s">
        <v>8</v>
      </c>
      <c r="D1190" s="18" t="s">
        <v>160</v>
      </c>
      <c r="E1190" s="18" t="s">
        <v>1122</v>
      </c>
      <c r="F1190" s="18" t="s">
        <v>1236</v>
      </c>
      <c r="G1190" s="18">
        <v>132</v>
      </c>
      <c r="H1190" s="18">
        <v>1.01</v>
      </c>
      <c r="I1190" s="18">
        <v>1.35</v>
      </c>
      <c r="Q1190"/>
    </row>
    <row r="1191" spans="2:17" x14ac:dyDescent="0.25">
      <c r="B1191" s="18">
        <v>2011</v>
      </c>
      <c r="C1191" s="18" t="s">
        <v>8</v>
      </c>
      <c r="D1191" s="18" t="s">
        <v>160</v>
      </c>
      <c r="E1191" s="18" t="s">
        <v>1122</v>
      </c>
      <c r="F1191" s="18" t="s">
        <v>1237</v>
      </c>
      <c r="G1191" s="18">
        <v>60</v>
      </c>
      <c r="H1191" s="18">
        <v>1.0900000000000001</v>
      </c>
      <c r="I1191" s="18">
        <v>1.27</v>
      </c>
      <c r="Q1191"/>
    </row>
    <row r="1192" spans="2:17" x14ac:dyDescent="0.25">
      <c r="B1192" s="18">
        <v>2011</v>
      </c>
      <c r="C1192" s="18" t="s">
        <v>8</v>
      </c>
      <c r="D1192" s="18" t="s">
        <v>160</v>
      </c>
      <c r="E1192" s="18" t="s">
        <v>1122</v>
      </c>
      <c r="F1192" s="18" t="s">
        <v>1238</v>
      </c>
      <c r="G1192" s="18">
        <v>84</v>
      </c>
      <c r="H1192" s="18">
        <v>1.1599999999999999</v>
      </c>
      <c r="I1192" s="18">
        <v>1.32</v>
      </c>
      <c r="Q1192"/>
    </row>
    <row r="1193" spans="2:17" x14ac:dyDescent="0.25">
      <c r="B1193" s="18">
        <v>2011</v>
      </c>
      <c r="C1193" s="18" t="s">
        <v>8</v>
      </c>
      <c r="D1193" s="18" t="s">
        <v>160</v>
      </c>
      <c r="E1193" s="18" t="s">
        <v>1122</v>
      </c>
      <c r="F1193" s="18" t="s">
        <v>1239</v>
      </c>
      <c r="G1193" s="18">
        <v>60</v>
      </c>
      <c r="H1193" s="18">
        <v>1.18</v>
      </c>
      <c r="I1193" s="18">
        <v>1.2</v>
      </c>
      <c r="Q1193"/>
    </row>
    <row r="1194" spans="2:17" x14ac:dyDescent="0.25">
      <c r="B1194" s="18">
        <v>2011</v>
      </c>
      <c r="C1194" s="18" t="s">
        <v>8</v>
      </c>
      <c r="D1194" s="18" t="s">
        <v>160</v>
      </c>
      <c r="E1194" s="18" t="s">
        <v>1122</v>
      </c>
      <c r="F1194" s="18" t="s">
        <v>1240</v>
      </c>
      <c r="G1194" s="18">
        <v>108</v>
      </c>
      <c r="H1194" s="18">
        <v>1.18</v>
      </c>
      <c r="I1194" s="18">
        <v>1.33</v>
      </c>
      <c r="Q1194"/>
    </row>
    <row r="1195" spans="2:17" x14ac:dyDescent="0.25">
      <c r="B1195" s="18">
        <v>2011</v>
      </c>
      <c r="C1195" s="18" t="s">
        <v>8</v>
      </c>
      <c r="D1195" s="18" t="s">
        <v>160</v>
      </c>
      <c r="E1195" s="18" t="s">
        <v>1122</v>
      </c>
      <c r="F1195" s="18" t="s">
        <v>1241</v>
      </c>
      <c r="G1195" s="18">
        <v>48</v>
      </c>
      <c r="H1195" s="18">
        <v>1.1100000000000001</v>
      </c>
      <c r="I1195" s="18">
        <v>1.28</v>
      </c>
      <c r="Q1195"/>
    </row>
    <row r="1196" spans="2:17" x14ac:dyDescent="0.25">
      <c r="B1196" s="18">
        <v>2011</v>
      </c>
      <c r="C1196" s="18" t="s">
        <v>8</v>
      </c>
      <c r="D1196" s="18" t="s">
        <v>160</v>
      </c>
      <c r="E1196" s="18" t="s">
        <v>1122</v>
      </c>
      <c r="F1196" s="18" t="s">
        <v>1242</v>
      </c>
      <c r="G1196" s="18">
        <v>84</v>
      </c>
      <c r="H1196" s="18">
        <v>1.01</v>
      </c>
      <c r="I1196" s="18">
        <v>1.24</v>
      </c>
      <c r="Q1196"/>
    </row>
    <row r="1197" spans="2:17" x14ac:dyDescent="0.25">
      <c r="B1197" s="18">
        <v>2011</v>
      </c>
      <c r="C1197" s="18" t="s">
        <v>8</v>
      </c>
      <c r="D1197" s="18" t="s">
        <v>160</v>
      </c>
      <c r="E1197" s="18" t="s">
        <v>1122</v>
      </c>
      <c r="F1197" s="18" t="s">
        <v>1243</v>
      </c>
      <c r="G1197" s="18">
        <v>120</v>
      </c>
      <c r="H1197" s="18">
        <v>1.1200000000000001</v>
      </c>
      <c r="I1197" s="18">
        <v>1.4</v>
      </c>
      <c r="Q1197"/>
    </row>
    <row r="1198" spans="2:17" x14ac:dyDescent="0.25">
      <c r="B1198" s="18">
        <v>2011</v>
      </c>
      <c r="C1198" s="18" t="s">
        <v>8</v>
      </c>
      <c r="D1198" s="18" t="s">
        <v>160</v>
      </c>
      <c r="E1198" s="18" t="s">
        <v>1122</v>
      </c>
      <c r="F1198" s="18" t="s">
        <v>1244</v>
      </c>
      <c r="G1198" s="18">
        <v>120</v>
      </c>
      <c r="H1198" s="18">
        <v>1.2</v>
      </c>
      <c r="I1198" s="18">
        <v>1.21</v>
      </c>
      <c r="Q1198"/>
    </row>
    <row r="1199" spans="2:17" x14ac:dyDescent="0.25">
      <c r="B1199" s="18">
        <v>2011</v>
      </c>
      <c r="C1199" s="18" t="s">
        <v>8</v>
      </c>
      <c r="D1199" s="18" t="s">
        <v>160</v>
      </c>
      <c r="E1199" s="18" t="s">
        <v>1122</v>
      </c>
      <c r="F1199" s="18" t="s">
        <v>1245</v>
      </c>
      <c r="G1199" s="18">
        <v>168</v>
      </c>
      <c r="H1199" s="18">
        <v>1.01</v>
      </c>
      <c r="I1199" s="18">
        <v>1.28</v>
      </c>
      <c r="Q1199"/>
    </row>
    <row r="1200" spans="2:17" x14ac:dyDescent="0.25">
      <c r="B1200" s="18">
        <v>2011</v>
      </c>
      <c r="C1200" s="18" t="s">
        <v>8</v>
      </c>
      <c r="D1200" s="18" t="s">
        <v>160</v>
      </c>
      <c r="E1200" s="18" t="s">
        <v>1122</v>
      </c>
      <c r="F1200" s="18" t="s">
        <v>1246</v>
      </c>
      <c r="G1200" s="18">
        <v>60</v>
      </c>
      <c r="H1200" s="18">
        <v>1.1200000000000001</v>
      </c>
      <c r="I1200" s="18">
        <v>1.28</v>
      </c>
      <c r="Q1200"/>
    </row>
    <row r="1201" spans="2:17" x14ac:dyDescent="0.25">
      <c r="B1201" s="18">
        <v>2011</v>
      </c>
      <c r="C1201" s="18" t="s">
        <v>8</v>
      </c>
      <c r="D1201" s="18" t="s">
        <v>160</v>
      </c>
      <c r="E1201" s="18" t="s">
        <v>1122</v>
      </c>
      <c r="F1201" s="18" t="s">
        <v>1247</v>
      </c>
      <c r="G1201" s="18">
        <v>84</v>
      </c>
      <c r="H1201" s="18">
        <v>1.06</v>
      </c>
      <c r="I1201" s="18">
        <v>1.33</v>
      </c>
      <c r="Q1201"/>
    </row>
    <row r="1202" spans="2:17" x14ac:dyDescent="0.25">
      <c r="B1202" s="18">
        <v>2011</v>
      </c>
      <c r="C1202" s="18" t="s">
        <v>8</v>
      </c>
      <c r="D1202" s="18" t="s">
        <v>160</v>
      </c>
      <c r="E1202" s="18" t="s">
        <v>1122</v>
      </c>
      <c r="F1202" s="18" t="s">
        <v>1248</v>
      </c>
      <c r="G1202" s="18">
        <v>132</v>
      </c>
      <c r="H1202" s="18">
        <v>1.1499999999999999</v>
      </c>
      <c r="I1202" s="18">
        <v>1.26</v>
      </c>
      <c r="Q1202"/>
    </row>
    <row r="1203" spans="2:17" x14ac:dyDescent="0.25">
      <c r="B1203" s="18">
        <v>2011</v>
      </c>
      <c r="C1203" s="18" t="s">
        <v>8</v>
      </c>
      <c r="D1203" s="18" t="s">
        <v>160</v>
      </c>
      <c r="E1203" s="18" t="s">
        <v>1122</v>
      </c>
      <c r="F1203" s="18" t="s">
        <v>1249</v>
      </c>
      <c r="G1203" s="18">
        <v>72</v>
      </c>
      <c r="H1203" s="18">
        <v>1.06</v>
      </c>
      <c r="I1203" s="18">
        <v>1.37</v>
      </c>
      <c r="Q1203"/>
    </row>
    <row r="1204" spans="2:17" x14ac:dyDescent="0.25">
      <c r="B1204" s="18">
        <v>2011</v>
      </c>
      <c r="C1204" s="18" t="s">
        <v>8</v>
      </c>
      <c r="D1204" s="18" t="s">
        <v>160</v>
      </c>
      <c r="E1204" s="18" t="s">
        <v>1122</v>
      </c>
      <c r="F1204" s="18" t="s">
        <v>1250</v>
      </c>
      <c r="G1204" s="18">
        <v>60</v>
      </c>
      <c r="H1204" s="18">
        <v>1.08</v>
      </c>
      <c r="I1204" s="18">
        <v>1.36</v>
      </c>
      <c r="Q1204"/>
    </row>
    <row r="1205" spans="2:17" x14ac:dyDescent="0.25">
      <c r="B1205" s="18">
        <v>2011</v>
      </c>
      <c r="C1205" s="18" t="s">
        <v>8</v>
      </c>
      <c r="D1205" s="18" t="s">
        <v>160</v>
      </c>
      <c r="E1205" s="18" t="s">
        <v>1122</v>
      </c>
      <c r="F1205" s="18" t="s">
        <v>1251</v>
      </c>
      <c r="G1205" s="18">
        <v>156</v>
      </c>
      <c r="H1205" s="18">
        <v>1.19</v>
      </c>
      <c r="I1205" s="18">
        <v>1.32</v>
      </c>
      <c r="Q1205"/>
    </row>
    <row r="1206" spans="2:17" x14ac:dyDescent="0.25">
      <c r="B1206" s="18">
        <v>2011</v>
      </c>
      <c r="C1206" s="18" t="s">
        <v>8</v>
      </c>
      <c r="D1206" s="18" t="s">
        <v>160</v>
      </c>
      <c r="E1206" s="18" t="s">
        <v>1122</v>
      </c>
      <c r="F1206" s="18" t="s">
        <v>1252</v>
      </c>
      <c r="G1206" s="18">
        <v>108</v>
      </c>
      <c r="H1206" s="18">
        <v>1.1399999999999999</v>
      </c>
      <c r="I1206" s="18">
        <v>1.26</v>
      </c>
      <c r="Q1206"/>
    </row>
    <row r="1207" spans="2:17" x14ac:dyDescent="0.25">
      <c r="B1207" s="18">
        <v>2011</v>
      </c>
      <c r="C1207" s="18" t="s">
        <v>8</v>
      </c>
      <c r="D1207" s="18" t="s">
        <v>160</v>
      </c>
      <c r="E1207" s="18" t="s">
        <v>1122</v>
      </c>
      <c r="F1207" s="18" t="s">
        <v>1253</v>
      </c>
      <c r="G1207" s="18">
        <v>144</v>
      </c>
      <c r="H1207" s="18">
        <v>1.1399999999999999</v>
      </c>
      <c r="I1207" s="18">
        <v>1.34</v>
      </c>
      <c r="Q1207"/>
    </row>
    <row r="1208" spans="2:17" x14ac:dyDescent="0.25">
      <c r="B1208" s="18">
        <v>2011</v>
      </c>
      <c r="C1208" s="18" t="s">
        <v>8</v>
      </c>
      <c r="D1208" s="18" t="s">
        <v>160</v>
      </c>
      <c r="E1208" s="18" t="s">
        <v>1122</v>
      </c>
      <c r="F1208" s="18" t="s">
        <v>1254</v>
      </c>
      <c r="G1208" s="18">
        <v>72</v>
      </c>
      <c r="H1208" s="18">
        <v>1.07</v>
      </c>
      <c r="I1208" s="18">
        <v>1.29</v>
      </c>
      <c r="Q1208"/>
    </row>
    <row r="1209" spans="2:17" x14ac:dyDescent="0.25">
      <c r="B1209" s="18">
        <v>2011</v>
      </c>
      <c r="C1209" s="18" t="s">
        <v>8</v>
      </c>
      <c r="D1209" s="18" t="s">
        <v>160</v>
      </c>
      <c r="E1209" s="18" t="s">
        <v>1122</v>
      </c>
      <c r="F1209" s="18" t="s">
        <v>1255</v>
      </c>
      <c r="G1209" s="18">
        <v>48</v>
      </c>
      <c r="H1209" s="18">
        <v>1.18</v>
      </c>
      <c r="I1209" s="18">
        <v>1.32</v>
      </c>
      <c r="Q1209"/>
    </row>
    <row r="1210" spans="2:17" x14ac:dyDescent="0.25">
      <c r="B1210" s="18">
        <v>2011</v>
      </c>
      <c r="C1210" s="18" t="s">
        <v>8</v>
      </c>
      <c r="D1210" s="18" t="s">
        <v>160</v>
      </c>
      <c r="E1210" s="18" t="s">
        <v>1122</v>
      </c>
      <c r="F1210" s="18" t="s">
        <v>1256</v>
      </c>
      <c r="G1210" s="18">
        <v>60</v>
      </c>
      <c r="H1210" s="18">
        <v>1.1599999999999999</v>
      </c>
      <c r="I1210" s="18">
        <v>1.3</v>
      </c>
      <c r="Q1210"/>
    </row>
    <row r="1211" spans="2:17" x14ac:dyDescent="0.25">
      <c r="B1211" s="18">
        <v>2011</v>
      </c>
      <c r="C1211" s="18" t="s">
        <v>8</v>
      </c>
      <c r="D1211" s="18" t="s">
        <v>160</v>
      </c>
      <c r="E1211" s="18" t="s">
        <v>1122</v>
      </c>
      <c r="F1211" s="18" t="s">
        <v>1257</v>
      </c>
      <c r="G1211" s="18">
        <v>96</v>
      </c>
      <c r="H1211" s="18">
        <v>1.07</v>
      </c>
      <c r="I1211" s="18">
        <v>1.2</v>
      </c>
      <c r="Q1211"/>
    </row>
    <row r="1212" spans="2:17" x14ac:dyDescent="0.25">
      <c r="B1212" s="18">
        <v>2011</v>
      </c>
      <c r="C1212" s="18" t="s">
        <v>8</v>
      </c>
      <c r="D1212" s="18" t="s">
        <v>160</v>
      </c>
      <c r="E1212" s="18" t="s">
        <v>1122</v>
      </c>
      <c r="F1212" s="18" t="s">
        <v>1258</v>
      </c>
      <c r="G1212" s="18">
        <v>72</v>
      </c>
      <c r="H1212" s="18">
        <v>1.07</v>
      </c>
      <c r="I1212" s="18">
        <v>1.39</v>
      </c>
      <c r="Q1212"/>
    </row>
    <row r="1213" spans="2:17" x14ac:dyDescent="0.25">
      <c r="B1213" s="18">
        <v>2011</v>
      </c>
      <c r="C1213" s="18" t="s">
        <v>8</v>
      </c>
      <c r="D1213" s="18" t="s">
        <v>160</v>
      </c>
      <c r="E1213" s="18" t="s">
        <v>1122</v>
      </c>
      <c r="F1213" s="18" t="s">
        <v>1259</v>
      </c>
      <c r="G1213" s="18">
        <v>156</v>
      </c>
      <c r="H1213" s="18">
        <v>1.03</v>
      </c>
      <c r="I1213" s="18">
        <v>1.28</v>
      </c>
      <c r="Q1213"/>
    </row>
    <row r="1214" spans="2:17" x14ac:dyDescent="0.25">
      <c r="B1214" s="18">
        <v>2011</v>
      </c>
      <c r="C1214" s="18" t="s">
        <v>8</v>
      </c>
      <c r="D1214" s="18" t="s">
        <v>160</v>
      </c>
      <c r="E1214" s="18" t="s">
        <v>1122</v>
      </c>
      <c r="F1214" s="18" t="s">
        <v>1260</v>
      </c>
      <c r="G1214" s="18">
        <v>132</v>
      </c>
      <c r="H1214" s="18">
        <v>1.05</v>
      </c>
      <c r="I1214" s="18">
        <v>1.21</v>
      </c>
      <c r="Q1214"/>
    </row>
    <row r="1215" spans="2:17" x14ac:dyDescent="0.25">
      <c r="B1215" s="18">
        <v>2011</v>
      </c>
      <c r="C1215" s="18" t="s">
        <v>8</v>
      </c>
      <c r="D1215" s="18" t="s">
        <v>160</v>
      </c>
      <c r="E1215" s="18" t="s">
        <v>1122</v>
      </c>
      <c r="F1215" s="18" t="s">
        <v>1261</v>
      </c>
      <c r="G1215" s="18">
        <v>72</v>
      </c>
      <c r="H1215" s="18">
        <v>1.1599999999999999</v>
      </c>
      <c r="I1215" s="18">
        <v>1.23</v>
      </c>
      <c r="Q1215"/>
    </row>
    <row r="1216" spans="2:17" x14ac:dyDescent="0.25">
      <c r="B1216" s="18">
        <v>2011</v>
      </c>
      <c r="C1216" s="18" t="s">
        <v>8</v>
      </c>
      <c r="D1216" s="18" t="s">
        <v>160</v>
      </c>
      <c r="E1216" s="18" t="s">
        <v>1122</v>
      </c>
      <c r="F1216" s="18" t="s">
        <v>1262</v>
      </c>
      <c r="G1216" s="18">
        <v>84</v>
      </c>
      <c r="H1216" s="18">
        <v>1.1100000000000001</v>
      </c>
      <c r="I1216" s="18">
        <v>1.38</v>
      </c>
      <c r="Q1216"/>
    </row>
    <row r="1217" spans="2:17" x14ac:dyDescent="0.25">
      <c r="B1217" s="18">
        <v>2011</v>
      </c>
      <c r="C1217" s="18" t="s">
        <v>8</v>
      </c>
      <c r="D1217" s="18" t="s">
        <v>160</v>
      </c>
      <c r="E1217" s="18" t="s">
        <v>1122</v>
      </c>
      <c r="F1217" s="18" t="s">
        <v>1263</v>
      </c>
      <c r="G1217" s="18">
        <v>48</v>
      </c>
      <c r="H1217" s="18">
        <v>1.07</v>
      </c>
      <c r="I1217" s="18">
        <v>1.4</v>
      </c>
      <c r="Q1217"/>
    </row>
    <row r="1218" spans="2:17" x14ac:dyDescent="0.25">
      <c r="B1218" s="18">
        <v>2011</v>
      </c>
      <c r="C1218" s="18" t="s">
        <v>8</v>
      </c>
      <c r="D1218" s="18" t="s">
        <v>160</v>
      </c>
      <c r="E1218" s="18" t="s">
        <v>1122</v>
      </c>
      <c r="F1218" s="18" t="s">
        <v>1264</v>
      </c>
      <c r="G1218" s="18">
        <v>168</v>
      </c>
      <c r="H1218" s="18">
        <v>1.05</v>
      </c>
      <c r="I1218" s="18">
        <v>1.35</v>
      </c>
      <c r="Q1218"/>
    </row>
    <row r="1219" spans="2:17" x14ac:dyDescent="0.25">
      <c r="B1219" s="18">
        <v>2011</v>
      </c>
      <c r="C1219" s="18" t="s">
        <v>8</v>
      </c>
      <c r="D1219" s="18" t="s">
        <v>160</v>
      </c>
      <c r="E1219" s="18" t="s">
        <v>1122</v>
      </c>
      <c r="F1219" s="18" t="s">
        <v>1265</v>
      </c>
      <c r="G1219" s="18">
        <v>60</v>
      </c>
      <c r="H1219" s="18">
        <v>1.04</v>
      </c>
      <c r="I1219" s="18">
        <v>1.34</v>
      </c>
      <c r="Q1219"/>
    </row>
    <row r="1220" spans="2:17" x14ac:dyDescent="0.25">
      <c r="B1220" s="18">
        <v>2011</v>
      </c>
      <c r="C1220" s="18" t="s">
        <v>8</v>
      </c>
      <c r="D1220" s="18" t="s">
        <v>160</v>
      </c>
      <c r="E1220" s="18" t="s">
        <v>1122</v>
      </c>
      <c r="F1220" s="18" t="s">
        <v>1266</v>
      </c>
      <c r="G1220" s="18">
        <v>84</v>
      </c>
      <c r="H1220" s="18">
        <v>1.2</v>
      </c>
      <c r="I1220" s="18">
        <v>1.27</v>
      </c>
      <c r="Q1220"/>
    </row>
    <row r="1221" spans="2:17" x14ac:dyDescent="0.25">
      <c r="B1221" s="18">
        <v>2011</v>
      </c>
      <c r="C1221" s="18" t="s">
        <v>8</v>
      </c>
      <c r="D1221" s="18" t="s">
        <v>160</v>
      </c>
      <c r="E1221" s="18" t="s">
        <v>1122</v>
      </c>
      <c r="F1221" s="18" t="s">
        <v>1267</v>
      </c>
      <c r="G1221" s="18">
        <v>72</v>
      </c>
      <c r="H1221" s="18">
        <v>1.03</v>
      </c>
      <c r="I1221" s="18">
        <v>1.35</v>
      </c>
      <c r="Q1221"/>
    </row>
    <row r="1222" spans="2:17" x14ac:dyDescent="0.25">
      <c r="B1222" s="18">
        <v>2011</v>
      </c>
      <c r="C1222" s="18" t="s">
        <v>8</v>
      </c>
      <c r="D1222" s="18" t="s">
        <v>160</v>
      </c>
      <c r="E1222" s="18" t="s">
        <v>1122</v>
      </c>
      <c r="F1222" s="18" t="s">
        <v>1268</v>
      </c>
      <c r="G1222" s="18">
        <v>108</v>
      </c>
      <c r="H1222" s="18">
        <v>1.07</v>
      </c>
      <c r="I1222" s="18">
        <v>1.39</v>
      </c>
      <c r="Q1222"/>
    </row>
    <row r="1223" spans="2:17" x14ac:dyDescent="0.25">
      <c r="B1223" s="18">
        <v>2011</v>
      </c>
      <c r="C1223" s="18" t="s">
        <v>8</v>
      </c>
      <c r="D1223" s="18" t="s">
        <v>160</v>
      </c>
      <c r="E1223" s="18" t="s">
        <v>1122</v>
      </c>
      <c r="F1223" s="18" t="s">
        <v>1269</v>
      </c>
      <c r="G1223" s="18">
        <v>144</v>
      </c>
      <c r="H1223" s="18">
        <v>1.1200000000000001</v>
      </c>
      <c r="I1223" s="18">
        <v>1.32</v>
      </c>
      <c r="Q1223"/>
    </row>
    <row r="1224" spans="2:17" x14ac:dyDescent="0.25">
      <c r="B1224" s="18">
        <v>2011</v>
      </c>
      <c r="C1224" s="18" t="s">
        <v>8</v>
      </c>
      <c r="D1224" s="18" t="s">
        <v>160</v>
      </c>
      <c r="E1224" s="18" t="s">
        <v>1122</v>
      </c>
      <c r="F1224" s="18" t="s">
        <v>1270</v>
      </c>
      <c r="G1224" s="18">
        <v>132</v>
      </c>
      <c r="H1224" s="18">
        <v>1.1299999999999999</v>
      </c>
      <c r="I1224" s="18">
        <v>1.29</v>
      </c>
      <c r="Q1224"/>
    </row>
    <row r="1225" spans="2:17" x14ac:dyDescent="0.25">
      <c r="B1225" s="18">
        <v>2011</v>
      </c>
      <c r="C1225" s="18" t="s">
        <v>8</v>
      </c>
      <c r="D1225" s="18" t="s">
        <v>160</v>
      </c>
      <c r="E1225" s="18" t="s">
        <v>1122</v>
      </c>
      <c r="F1225" s="18" t="s">
        <v>1271</v>
      </c>
      <c r="G1225" s="18">
        <v>84</v>
      </c>
      <c r="H1225" s="18">
        <v>1.06</v>
      </c>
      <c r="I1225" s="18">
        <v>1.23</v>
      </c>
      <c r="Q1225"/>
    </row>
    <row r="1226" spans="2:17" x14ac:dyDescent="0.25">
      <c r="B1226" s="18">
        <v>2011</v>
      </c>
      <c r="C1226" s="18" t="s">
        <v>8</v>
      </c>
      <c r="D1226" s="18" t="s">
        <v>160</v>
      </c>
      <c r="E1226" s="18" t="s">
        <v>1122</v>
      </c>
      <c r="F1226" s="18" t="s">
        <v>1272</v>
      </c>
      <c r="G1226" s="18">
        <v>168</v>
      </c>
      <c r="H1226" s="18">
        <v>1.05</v>
      </c>
      <c r="I1226" s="18">
        <v>1.37</v>
      </c>
      <c r="Q1226"/>
    </row>
    <row r="1227" spans="2:17" x14ac:dyDescent="0.25">
      <c r="B1227" s="18">
        <v>2011</v>
      </c>
      <c r="C1227" s="18" t="s">
        <v>8</v>
      </c>
      <c r="D1227" s="18" t="s">
        <v>160</v>
      </c>
      <c r="E1227" s="18" t="s">
        <v>1122</v>
      </c>
      <c r="F1227" s="18" t="s">
        <v>1273</v>
      </c>
      <c r="G1227" s="18">
        <v>96</v>
      </c>
      <c r="H1227" s="18">
        <v>1.1399999999999999</v>
      </c>
      <c r="I1227" s="18">
        <v>1.32</v>
      </c>
      <c r="Q1227"/>
    </row>
    <row r="1228" spans="2:17" x14ac:dyDescent="0.25">
      <c r="B1228" s="18">
        <v>2011</v>
      </c>
      <c r="C1228" s="18" t="s">
        <v>8</v>
      </c>
      <c r="D1228" s="18" t="s">
        <v>160</v>
      </c>
      <c r="E1228" s="18" t="s">
        <v>1122</v>
      </c>
      <c r="F1228" s="18" t="s">
        <v>1274</v>
      </c>
      <c r="G1228" s="18">
        <v>84</v>
      </c>
      <c r="H1228" s="18">
        <v>1.17</v>
      </c>
      <c r="I1228" s="18">
        <v>1.3</v>
      </c>
      <c r="Q1228"/>
    </row>
    <row r="1229" spans="2:17" x14ac:dyDescent="0.25">
      <c r="B1229" s="18">
        <v>2011</v>
      </c>
      <c r="C1229" s="18" t="s">
        <v>8</v>
      </c>
      <c r="D1229" s="18" t="s">
        <v>160</v>
      </c>
      <c r="E1229" s="18" t="s">
        <v>1122</v>
      </c>
      <c r="F1229" s="18" t="s">
        <v>1275</v>
      </c>
      <c r="G1229" s="18">
        <v>108</v>
      </c>
      <c r="H1229" s="18">
        <v>1.0900000000000001</v>
      </c>
      <c r="I1229" s="18">
        <v>1.3</v>
      </c>
      <c r="Q1229"/>
    </row>
    <row r="1230" spans="2:17" x14ac:dyDescent="0.25">
      <c r="B1230" s="18">
        <v>2011</v>
      </c>
      <c r="C1230" s="18" t="s">
        <v>8</v>
      </c>
      <c r="D1230" s="18" t="s">
        <v>160</v>
      </c>
      <c r="E1230" s="18" t="s">
        <v>1122</v>
      </c>
      <c r="F1230" s="18" t="s">
        <v>1276</v>
      </c>
      <c r="G1230" s="18">
        <v>108</v>
      </c>
      <c r="H1230" s="18">
        <v>1.1399999999999999</v>
      </c>
      <c r="I1230" s="18">
        <v>1.39</v>
      </c>
      <c r="Q1230"/>
    </row>
    <row r="1231" spans="2:17" x14ac:dyDescent="0.25">
      <c r="B1231" s="18">
        <v>2011</v>
      </c>
      <c r="C1231" s="18" t="s">
        <v>8</v>
      </c>
      <c r="D1231" s="18" t="s">
        <v>160</v>
      </c>
      <c r="E1231" s="18" t="s">
        <v>1122</v>
      </c>
      <c r="F1231" s="18" t="s">
        <v>1277</v>
      </c>
      <c r="G1231" s="18">
        <v>96</v>
      </c>
      <c r="H1231" s="18">
        <v>1.03</v>
      </c>
      <c r="I1231" s="18">
        <v>1.29</v>
      </c>
      <c r="Q1231"/>
    </row>
    <row r="1232" spans="2:17" x14ac:dyDescent="0.25">
      <c r="B1232" s="18">
        <v>2011</v>
      </c>
      <c r="C1232" s="18" t="s">
        <v>8</v>
      </c>
      <c r="D1232" s="18" t="s">
        <v>160</v>
      </c>
      <c r="E1232" s="18" t="s">
        <v>1122</v>
      </c>
      <c r="F1232" s="18" t="s">
        <v>1278</v>
      </c>
      <c r="G1232" s="18">
        <v>156</v>
      </c>
      <c r="H1232" s="18">
        <v>1.17</v>
      </c>
      <c r="I1232" s="18">
        <v>1.38</v>
      </c>
      <c r="Q1232"/>
    </row>
    <row r="1233" spans="2:17" x14ac:dyDescent="0.25">
      <c r="B1233" s="18">
        <v>2011</v>
      </c>
      <c r="C1233" s="18" t="s">
        <v>8</v>
      </c>
      <c r="D1233" s="18" t="s">
        <v>160</v>
      </c>
      <c r="E1233" s="18" t="s">
        <v>1122</v>
      </c>
      <c r="F1233" s="18" t="s">
        <v>1279</v>
      </c>
      <c r="G1233" s="18">
        <v>132</v>
      </c>
      <c r="H1233" s="18">
        <v>1.1599999999999999</v>
      </c>
      <c r="I1233" s="18">
        <v>1.4</v>
      </c>
      <c r="Q1233"/>
    </row>
    <row r="1234" spans="2:17" x14ac:dyDescent="0.25">
      <c r="B1234" s="18">
        <v>2011</v>
      </c>
      <c r="C1234" s="18" t="s">
        <v>8</v>
      </c>
      <c r="D1234" s="18" t="s">
        <v>160</v>
      </c>
      <c r="E1234" s="18" t="s">
        <v>1122</v>
      </c>
      <c r="F1234" s="18" t="s">
        <v>1280</v>
      </c>
      <c r="G1234" s="18">
        <v>60</v>
      </c>
      <c r="H1234" s="18">
        <v>1.1599999999999999</v>
      </c>
      <c r="I1234" s="18">
        <v>1.28</v>
      </c>
      <c r="Q1234"/>
    </row>
    <row r="1235" spans="2:17" x14ac:dyDescent="0.25">
      <c r="B1235" s="18">
        <v>2011</v>
      </c>
      <c r="C1235" s="18" t="s">
        <v>8</v>
      </c>
      <c r="D1235" s="18" t="s">
        <v>160</v>
      </c>
      <c r="E1235" s="18" t="s">
        <v>1122</v>
      </c>
      <c r="F1235" s="18" t="s">
        <v>1281</v>
      </c>
      <c r="G1235" s="18">
        <v>144</v>
      </c>
      <c r="H1235" s="18">
        <v>1.1200000000000001</v>
      </c>
      <c r="I1235" s="18">
        <v>1.39</v>
      </c>
      <c r="Q1235"/>
    </row>
    <row r="1236" spans="2:17" x14ac:dyDescent="0.25">
      <c r="B1236" s="18">
        <v>2011</v>
      </c>
      <c r="C1236" s="18" t="s">
        <v>8</v>
      </c>
      <c r="D1236" s="18" t="s">
        <v>160</v>
      </c>
      <c r="E1236" s="18" t="s">
        <v>1122</v>
      </c>
      <c r="F1236" s="18" t="s">
        <v>1282</v>
      </c>
      <c r="G1236" s="18">
        <v>84</v>
      </c>
      <c r="H1236" s="18">
        <v>1.1200000000000001</v>
      </c>
      <c r="I1236" s="18">
        <v>1.2</v>
      </c>
      <c r="Q1236"/>
    </row>
    <row r="1237" spans="2:17" x14ac:dyDescent="0.25">
      <c r="B1237" s="18">
        <v>2011</v>
      </c>
      <c r="C1237" s="18" t="s">
        <v>8</v>
      </c>
      <c r="D1237" s="18" t="s">
        <v>160</v>
      </c>
      <c r="E1237" s="18" t="s">
        <v>1122</v>
      </c>
      <c r="F1237" s="18" t="s">
        <v>1283</v>
      </c>
      <c r="G1237" s="18">
        <v>72</v>
      </c>
      <c r="H1237" s="18">
        <v>1.18</v>
      </c>
      <c r="I1237" s="18">
        <v>1.38</v>
      </c>
      <c r="Q1237"/>
    </row>
    <row r="1238" spans="2:17" x14ac:dyDescent="0.25">
      <c r="B1238" s="18">
        <v>2011</v>
      </c>
      <c r="C1238" s="18" t="s">
        <v>8</v>
      </c>
      <c r="D1238" s="18" t="s">
        <v>160</v>
      </c>
      <c r="E1238" s="18" t="s">
        <v>1122</v>
      </c>
      <c r="F1238" s="18" t="s">
        <v>1284</v>
      </c>
      <c r="G1238" s="18">
        <v>120</v>
      </c>
      <c r="H1238" s="18">
        <v>1.17</v>
      </c>
      <c r="I1238" s="18">
        <v>1.23</v>
      </c>
      <c r="Q1238"/>
    </row>
    <row r="1239" spans="2:17" x14ac:dyDescent="0.25">
      <c r="B1239" s="18">
        <v>2011</v>
      </c>
      <c r="C1239" s="18" t="s">
        <v>8</v>
      </c>
      <c r="D1239" s="18" t="s">
        <v>160</v>
      </c>
      <c r="E1239" s="18" t="s">
        <v>1122</v>
      </c>
      <c r="F1239" s="18" t="s">
        <v>1285</v>
      </c>
      <c r="G1239" s="18">
        <v>84</v>
      </c>
      <c r="H1239" s="18">
        <v>1.1299999999999999</v>
      </c>
      <c r="I1239" s="18">
        <v>1.38</v>
      </c>
      <c r="Q1239"/>
    </row>
    <row r="1240" spans="2:17" x14ac:dyDescent="0.25">
      <c r="B1240" s="18">
        <v>2011</v>
      </c>
      <c r="C1240" s="18" t="s">
        <v>8</v>
      </c>
      <c r="D1240" s="18" t="s">
        <v>160</v>
      </c>
      <c r="E1240" s="18" t="s">
        <v>1122</v>
      </c>
      <c r="F1240" s="18" t="s">
        <v>1286</v>
      </c>
      <c r="G1240" s="18">
        <v>48</v>
      </c>
      <c r="H1240" s="18">
        <v>1.2</v>
      </c>
      <c r="I1240" s="18">
        <v>1.25</v>
      </c>
      <c r="Q1240"/>
    </row>
    <row r="1241" spans="2:17" x14ac:dyDescent="0.25">
      <c r="B1241" s="18">
        <v>2011</v>
      </c>
      <c r="C1241" s="18" t="s">
        <v>8</v>
      </c>
      <c r="D1241" s="18" t="s">
        <v>160</v>
      </c>
      <c r="E1241" s="18" t="s">
        <v>1122</v>
      </c>
      <c r="F1241" s="18" t="s">
        <v>1287</v>
      </c>
      <c r="G1241" s="18">
        <v>60</v>
      </c>
      <c r="H1241" s="18">
        <v>1.01</v>
      </c>
      <c r="I1241" s="18">
        <v>1.33</v>
      </c>
      <c r="Q1241"/>
    </row>
    <row r="1242" spans="2:17" x14ac:dyDescent="0.25">
      <c r="B1242" s="18">
        <v>2011</v>
      </c>
      <c r="C1242" s="18" t="s">
        <v>8</v>
      </c>
      <c r="D1242" s="18" t="s">
        <v>160</v>
      </c>
      <c r="E1242" s="18" t="s">
        <v>1122</v>
      </c>
      <c r="F1242" s="18" t="s">
        <v>1288</v>
      </c>
      <c r="G1242" s="18">
        <v>156</v>
      </c>
      <c r="H1242" s="18">
        <v>1.01</v>
      </c>
      <c r="I1242" s="18">
        <v>1.21</v>
      </c>
      <c r="Q1242"/>
    </row>
    <row r="1243" spans="2:17" x14ac:dyDescent="0.25">
      <c r="B1243" s="18">
        <v>2011</v>
      </c>
      <c r="C1243" s="18" t="s">
        <v>8</v>
      </c>
      <c r="D1243" s="18" t="s">
        <v>160</v>
      </c>
      <c r="E1243" s="18" t="s">
        <v>1122</v>
      </c>
      <c r="F1243" s="18" t="s">
        <v>1289</v>
      </c>
      <c r="G1243" s="18">
        <v>96</v>
      </c>
      <c r="H1243" s="18">
        <v>1.03</v>
      </c>
      <c r="I1243" s="18">
        <v>1.38</v>
      </c>
      <c r="Q1243"/>
    </row>
    <row r="1244" spans="2:17" x14ac:dyDescent="0.25">
      <c r="B1244" s="18">
        <v>2011</v>
      </c>
      <c r="C1244" s="18" t="s">
        <v>8</v>
      </c>
      <c r="D1244" s="18" t="s">
        <v>160</v>
      </c>
      <c r="E1244" s="18" t="s">
        <v>1122</v>
      </c>
      <c r="F1244" s="18" t="s">
        <v>1290</v>
      </c>
      <c r="G1244" s="18">
        <v>144</v>
      </c>
      <c r="H1244" s="18">
        <v>1.02</v>
      </c>
      <c r="I1244" s="18">
        <v>1.29</v>
      </c>
      <c r="Q1244"/>
    </row>
    <row r="1245" spans="2:17" x14ac:dyDescent="0.25">
      <c r="B1245" s="18">
        <v>2011</v>
      </c>
      <c r="C1245" s="18" t="s">
        <v>8</v>
      </c>
      <c r="D1245" s="18" t="s">
        <v>277</v>
      </c>
      <c r="E1245" s="18" t="s">
        <v>1291</v>
      </c>
      <c r="F1245" s="18" t="s">
        <v>1292</v>
      </c>
      <c r="G1245" s="18">
        <v>1068</v>
      </c>
      <c r="H1245" s="18">
        <v>2.77</v>
      </c>
      <c r="I1245" s="18">
        <v>3.65</v>
      </c>
      <c r="Q1245"/>
    </row>
    <row r="1246" spans="2:17" x14ac:dyDescent="0.25">
      <c r="B1246" s="18">
        <v>2011</v>
      </c>
      <c r="C1246" s="18" t="s">
        <v>8</v>
      </c>
      <c r="D1246" s="18" t="s">
        <v>277</v>
      </c>
      <c r="E1246" s="18" t="s">
        <v>1291</v>
      </c>
      <c r="F1246" s="18" t="s">
        <v>1293</v>
      </c>
      <c r="G1246" s="18">
        <v>996</v>
      </c>
      <c r="H1246" s="18">
        <v>2.52</v>
      </c>
      <c r="I1246" s="18">
        <v>3.3</v>
      </c>
      <c r="Q1246"/>
    </row>
    <row r="1247" spans="2:17" x14ac:dyDescent="0.25">
      <c r="B1247" s="18">
        <v>2011</v>
      </c>
      <c r="C1247" s="18" t="s">
        <v>8</v>
      </c>
      <c r="D1247" s="18" t="s">
        <v>277</v>
      </c>
      <c r="E1247" s="18" t="s">
        <v>1291</v>
      </c>
      <c r="F1247" s="18" t="s">
        <v>1294</v>
      </c>
      <c r="G1247" s="18">
        <v>840</v>
      </c>
      <c r="H1247" s="18">
        <v>2.68</v>
      </c>
      <c r="I1247" s="18">
        <v>3.95</v>
      </c>
      <c r="Q1247"/>
    </row>
    <row r="1248" spans="2:17" x14ac:dyDescent="0.25">
      <c r="B1248" s="18">
        <v>2011</v>
      </c>
      <c r="C1248" s="18" t="s">
        <v>8</v>
      </c>
      <c r="D1248" s="18" t="s">
        <v>277</v>
      </c>
      <c r="E1248" s="18" t="s">
        <v>1291</v>
      </c>
      <c r="F1248" s="18" t="s">
        <v>1295</v>
      </c>
      <c r="G1248" s="18">
        <v>960</v>
      </c>
      <c r="H1248" s="18">
        <v>2.19</v>
      </c>
      <c r="I1248" s="18">
        <v>3.24</v>
      </c>
      <c r="Q1248"/>
    </row>
    <row r="1249" spans="2:17" x14ac:dyDescent="0.25">
      <c r="B1249" s="18">
        <v>2011</v>
      </c>
      <c r="C1249" s="18" t="s">
        <v>8</v>
      </c>
      <c r="D1249" s="18" t="s">
        <v>277</v>
      </c>
      <c r="E1249" s="18" t="s">
        <v>1291</v>
      </c>
      <c r="F1249" s="18" t="s">
        <v>1296</v>
      </c>
      <c r="G1249" s="18">
        <v>696</v>
      </c>
      <c r="H1249" s="18">
        <v>2.87</v>
      </c>
      <c r="I1249" s="18">
        <v>3.67</v>
      </c>
      <c r="Q1249"/>
    </row>
    <row r="1250" spans="2:17" x14ac:dyDescent="0.25">
      <c r="B1250" s="18">
        <v>2011</v>
      </c>
      <c r="C1250" s="18" t="s">
        <v>8</v>
      </c>
      <c r="D1250" s="18" t="s">
        <v>277</v>
      </c>
      <c r="E1250" s="18" t="s">
        <v>1291</v>
      </c>
      <c r="F1250" s="18" t="s">
        <v>1297</v>
      </c>
      <c r="G1250" s="18">
        <v>720</v>
      </c>
      <c r="H1250" s="18">
        <v>2.0099999999999998</v>
      </c>
      <c r="I1250" s="18">
        <v>3.8</v>
      </c>
      <c r="Q1250"/>
    </row>
    <row r="1251" spans="2:17" x14ac:dyDescent="0.25">
      <c r="B1251" s="18">
        <v>2011</v>
      </c>
      <c r="C1251" s="18" t="s">
        <v>8</v>
      </c>
      <c r="D1251" s="18" t="s">
        <v>277</v>
      </c>
      <c r="E1251" s="18" t="s">
        <v>1291</v>
      </c>
      <c r="F1251" s="18" t="s">
        <v>1298</v>
      </c>
      <c r="G1251" s="18">
        <v>732</v>
      </c>
      <c r="H1251" s="18">
        <v>2.4500000000000002</v>
      </c>
      <c r="I1251" s="18">
        <v>3.91</v>
      </c>
      <c r="Q1251"/>
    </row>
    <row r="1252" spans="2:17" x14ac:dyDescent="0.25">
      <c r="B1252" s="18">
        <v>2011</v>
      </c>
      <c r="C1252" s="18" t="s">
        <v>8</v>
      </c>
      <c r="D1252" s="18" t="s">
        <v>277</v>
      </c>
      <c r="E1252" s="18" t="s">
        <v>1291</v>
      </c>
      <c r="F1252" s="18" t="s">
        <v>1299</v>
      </c>
      <c r="G1252" s="18">
        <v>696</v>
      </c>
      <c r="H1252" s="18">
        <v>2.94</v>
      </c>
      <c r="I1252" s="18">
        <v>3.67</v>
      </c>
      <c r="Q1252"/>
    </row>
    <row r="1253" spans="2:17" x14ac:dyDescent="0.25">
      <c r="B1253" s="18">
        <v>2011</v>
      </c>
      <c r="C1253" s="18" t="s">
        <v>8</v>
      </c>
      <c r="D1253" s="18" t="s">
        <v>277</v>
      </c>
      <c r="E1253" s="18" t="s">
        <v>1291</v>
      </c>
      <c r="F1253" s="18" t="s">
        <v>1300</v>
      </c>
      <c r="G1253" s="18">
        <v>1092</v>
      </c>
      <c r="H1253" s="18">
        <v>2.48</v>
      </c>
      <c r="I1253" s="18">
        <v>3.27</v>
      </c>
      <c r="Q1253"/>
    </row>
    <row r="1254" spans="2:17" x14ac:dyDescent="0.25">
      <c r="B1254" s="18">
        <v>2011</v>
      </c>
      <c r="C1254" s="18" t="s">
        <v>8</v>
      </c>
      <c r="D1254" s="18" t="s">
        <v>277</v>
      </c>
      <c r="E1254" s="18" t="s">
        <v>1291</v>
      </c>
      <c r="F1254" s="18" t="s">
        <v>1301</v>
      </c>
      <c r="G1254" s="18">
        <v>756</v>
      </c>
      <c r="H1254" s="18">
        <v>2.84</v>
      </c>
      <c r="I1254" s="18">
        <v>3.93</v>
      </c>
      <c r="Q1254"/>
    </row>
    <row r="1255" spans="2:17" x14ac:dyDescent="0.25">
      <c r="B1255" s="18">
        <v>2011</v>
      </c>
      <c r="C1255" s="18" t="s">
        <v>8</v>
      </c>
      <c r="D1255" s="18" t="s">
        <v>277</v>
      </c>
      <c r="E1255" s="18" t="s">
        <v>1291</v>
      </c>
      <c r="F1255" s="18" t="s">
        <v>1302</v>
      </c>
      <c r="G1255" s="18">
        <v>900</v>
      </c>
      <c r="H1255" s="18">
        <v>2.0499999999999998</v>
      </c>
      <c r="I1255" s="18">
        <v>3.51</v>
      </c>
      <c r="Q1255"/>
    </row>
    <row r="1256" spans="2:17" x14ac:dyDescent="0.25">
      <c r="B1256" s="18">
        <v>2011</v>
      </c>
      <c r="C1256" s="18" t="s">
        <v>8</v>
      </c>
      <c r="D1256" s="18" t="s">
        <v>277</v>
      </c>
      <c r="E1256" s="18" t="s">
        <v>1291</v>
      </c>
      <c r="F1256" s="18" t="s">
        <v>1303</v>
      </c>
      <c r="G1256" s="18">
        <v>1080</v>
      </c>
      <c r="H1256" s="18">
        <v>2.96</v>
      </c>
      <c r="I1256" s="18">
        <v>3.63</v>
      </c>
      <c r="Q1256"/>
    </row>
    <row r="1257" spans="2:17" x14ac:dyDescent="0.25">
      <c r="B1257" s="18">
        <v>2011</v>
      </c>
      <c r="C1257" s="18" t="s">
        <v>8</v>
      </c>
      <c r="D1257" s="18" t="s">
        <v>277</v>
      </c>
      <c r="E1257" s="18" t="s">
        <v>1291</v>
      </c>
      <c r="F1257" s="18" t="s">
        <v>1304</v>
      </c>
      <c r="G1257" s="18">
        <v>744</v>
      </c>
      <c r="H1257" s="18">
        <v>2.86</v>
      </c>
      <c r="I1257" s="18">
        <v>3.38</v>
      </c>
      <c r="Q1257"/>
    </row>
    <row r="1258" spans="2:17" x14ac:dyDescent="0.25">
      <c r="B1258" s="18">
        <v>2011</v>
      </c>
      <c r="C1258" s="18" t="s">
        <v>8</v>
      </c>
      <c r="D1258" s="18" t="s">
        <v>277</v>
      </c>
      <c r="E1258" s="18" t="s">
        <v>1291</v>
      </c>
      <c r="F1258" s="18" t="s">
        <v>1305</v>
      </c>
      <c r="G1258" s="18">
        <v>1188</v>
      </c>
      <c r="H1258" s="18">
        <v>2.5</v>
      </c>
      <c r="I1258" s="18">
        <v>3.75</v>
      </c>
      <c r="Q1258"/>
    </row>
    <row r="1259" spans="2:17" x14ac:dyDescent="0.25">
      <c r="B1259" s="18">
        <v>2011</v>
      </c>
      <c r="C1259" s="18" t="s">
        <v>8</v>
      </c>
      <c r="D1259" s="18" t="s">
        <v>277</v>
      </c>
      <c r="E1259" s="18" t="s">
        <v>1291</v>
      </c>
      <c r="F1259" s="18" t="s">
        <v>1306</v>
      </c>
      <c r="G1259" s="18">
        <v>1140</v>
      </c>
      <c r="H1259" s="18">
        <v>2.81</v>
      </c>
      <c r="I1259" s="18">
        <v>3.73</v>
      </c>
      <c r="Q1259"/>
    </row>
    <row r="1260" spans="2:17" x14ac:dyDescent="0.25">
      <c r="B1260" s="18">
        <v>2011</v>
      </c>
      <c r="C1260" s="18" t="s">
        <v>8</v>
      </c>
      <c r="D1260" s="18" t="s">
        <v>277</v>
      </c>
      <c r="E1260" s="18" t="s">
        <v>1291</v>
      </c>
      <c r="F1260" s="18" t="s">
        <v>1307</v>
      </c>
      <c r="G1260" s="18">
        <v>924</v>
      </c>
      <c r="H1260" s="18">
        <v>2.2599999999999998</v>
      </c>
      <c r="I1260" s="18">
        <v>3.82</v>
      </c>
      <c r="Q1260"/>
    </row>
    <row r="1261" spans="2:17" x14ac:dyDescent="0.25">
      <c r="B1261" s="18">
        <v>2011</v>
      </c>
      <c r="C1261" s="18" t="s">
        <v>8</v>
      </c>
      <c r="D1261" s="18" t="s">
        <v>277</v>
      </c>
      <c r="E1261" s="18" t="s">
        <v>1291</v>
      </c>
      <c r="F1261" s="18" t="s">
        <v>1308</v>
      </c>
      <c r="G1261" s="18">
        <v>1056</v>
      </c>
      <c r="H1261" s="18">
        <v>2.08</v>
      </c>
      <c r="I1261" s="18">
        <v>3.78</v>
      </c>
      <c r="Q1261"/>
    </row>
    <row r="1262" spans="2:17" x14ac:dyDescent="0.25">
      <c r="B1262" s="18">
        <v>2011</v>
      </c>
      <c r="C1262" s="18" t="s">
        <v>8</v>
      </c>
      <c r="D1262" s="18" t="s">
        <v>277</v>
      </c>
      <c r="E1262" s="18" t="s">
        <v>1291</v>
      </c>
      <c r="F1262" s="18" t="s">
        <v>1309</v>
      </c>
      <c r="G1262" s="18">
        <v>624</v>
      </c>
      <c r="H1262" s="18">
        <v>2.97</v>
      </c>
      <c r="I1262" s="18">
        <v>3.59</v>
      </c>
      <c r="Q1262"/>
    </row>
    <row r="1263" spans="2:17" x14ac:dyDescent="0.25">
      <c r="B1263" s="18">
        <v>2011</v>
      </c>
      <c r="C1263" s="18" t="s">
        <v>8</v>
      </c>
      <c r="D1263" s="18" t="s">
        <v>277</v>
      </c>
      <c r="E1263" s="18" t="s">
        <v>1291</v>
      </c>
      <c r="F1263" s="18" t="s">
        <v>1310</v>
      </c>
      <c r="G1263" s="18">
        <v>744</v>
      </c>
      <c r="H1263" s="18">
        <v>2.86</v>
      </c>
      <c r="I1263" s="18">
        <v>3.96</v>
      </c>
      <c r="Q1263"/>
    </row>
    <row r="1264" spans="2:17" x14ac:dyDescent="0.25">
      <c r="B1264" s="18">
        <v>2011</v>
      </c>
      <c r="C1264" s="18" t="s">
        <v>8</v>
      </c>
      <c r="D1264" s="18" t="s">
        <v>277</v>
      </c>
      <c r="E1264" s="18" t="s">
        <v>1291</v>
      </c>
      <c r="F1264" s="18" t="s">
        <v>1311</v>
      </c>
      <c r="G1264" s="18">
        <v>1188</v>
      </c>
      <c r="H1264" s="18">
        <v>2.37</v>
      </c>
      <c r="I1264" s="18">
        <v>3.99</v>
      </c>
      <c r="Q1264"/>
    </row>
    <row r="1265" spans="2:17" x14ac:dyDescent="0.25">
      <c r="B1265" s="18">
        <v>2011</v>
      </c>
      <c r="C1265" s="18" t="s">
        <v>8</v>
      </c>
      <c r="D1265" s="18" t="s">
        <v>277</v>
      </c>
      <c r="E1265" s="18" t="s">
        <v>1291</v>
      </c>
      <c r="F1265" s="18" t="s">
        <v>1312</v>
      </c>
      <c r="G1265" s="18">
        <v>732</v>
      </c>
      <c r="H1265" s="18">
        <v>2.06</v>
      </c>
      <c r="I1265" s="18">
        <v>3.81</v>
      </c>
      <c r="Q1265"/>
    </row>
    <row r="1266" spans="2:17" x14ac:dyDescent="0.25">
      <c r="B1266" s="18">
        <v>2011</v>
      </c>
      <c r="C1266" s="18" t="s">
        <v>8</v>
      </c>
      <c r="D1266" s="18" t="s">
        <v>277</v>
      </c>
      <c r="E1266" s="18" t="s">
        <v>1291</v>
      </c>
      <c r="F1266" s="18" t="s">
        <v>1313</v>
      </c>
      <c r="G1266" s="18">
        <v>1068</v>
      </c>
      <c r="H1266" s="18">
        <v>2.41</v>
      </c>
      <c r="I1266" s="18">
        <v>3.44</v>
      </c>
      <c r="Q1266"/>
    </row>
    <row r="1267" spans="2:17" x14ac:dyDescent="0.25">
      <c r="B1267" s="18">
        <v>2011</v>
      </c>
      <c r="C1267" s="18" t="s">
        <v>8</v>
      </c>
      <c r="D1267" s="18" t="s">
        <v>277</v>
      </c>
      <c r="E1267" s="18" t="s">
        <v>1291</v>
      </c>
      <c r="F1267" s="18" t="s">
        <v>1314</v>
      </c>
      <c r="G1267" s="18">
        <v>1176</v>
      </c>
      <c r="H1267" s="18">
        <v>2.5</v>
      </c>
      <c r="I1267" s="18">
        <v>3.36</v>
      </c>
      <c r="Q1267"/>
    </row>
    <row r="1268" spans="2:17" x14ac:dyDescent="0.25">
      <c r="B1268" s="18">
        <v>2011</v>
      </c>
      <c r="C1268" s="18" t="s">
        <v>8</v>
      </c>
      <c r="D1268" s="18" t="s">
        <v>277</v>
      </c>
      <c r="E1268" s="18" t="s">
        <v>1291</v>
      </c>
      <c r="F1268" s="18" t="s">
        <v>1315</v>
      </c>
      <c r="G1268" s="18">
        <v>852</v>
      </c>
      <c r="H1268" s="18">
        <v>2.97</v>
      </c>
      <c r="I1268" s="18">
        <v>3.32</v>
      </c>
      <c r="Q1268"/>
    </row>
    <row r="1269" spans="2:17" x14ac:dyDescent="0.25">
      <c r="B1269" s="18">
        <v>2011</v>
      </c>
      <c r="C1269" s="18" t="s">
        <v>8</v>
      </c>
      <c r="D1269" s="18" t="s">
        <v>277</v>
      </c>
      <c r="E1269" s="18" t="s">
        <v>1291</v>
      </c>
      <c r="F1269" s="18" t="s">
        <v>1316</v>
      </c>
      <c r="G1269" s="18">
        <v>924</v>
      </c>
      <c r="H1269" s="18">
        <v>2.42</v>
      </c>
      <c r="I1269" s="18">
        <v>3.28</v>
      </c>
      <c r="Q1269"/>
    </row>
    <row r="1270" spans="2:17" x14ac:dyDescent="0.25">
      <c r="B1270" s="18">
        <v>2011</v>
      </c>
      <c r="C1270" s="18" t="s">
        <v>8</v>
      </c>
      <c r="D1270" s="18" t="s">
        <v>277</v>
      </c>
      <c r="E1270" s="18" t="s">
        <v>1291</v>
      </c>
      <c r="F1270" s="18" t="s">
        <v>1317</v>
      </c>
      <c r="G1270" s="18">
        <v>660</v>
      </c>
      <c r="H1270" s="18">
        <v>2.56</v>
      </c>
      <c r="I1270" s="18">
        <v>3.93</v>
      </c>
      <c r="Q1270"/>
    </row>
    <row r="1271" spans="2:17" x14ac:dyDescent="0.25">
      <c r="B1271" s="18">
        <v>2011</v>
      </c>
      <c r="C1271" s="18" t="s">
        <v>8</v>
      </c>
      <c r="D1271" s="18" t="s">
        <v>277</v>
      </c>
      <c r="E1271" s="18" t="s">
        <v>1291</v>
      </c>
      <c r="F1271" s="18" t="s">
        <v>1318</v>
      </c>
      <c r="G1271" s="18">
        <v>1008</v>
      </c>
      <c r="H1271" s="18">
        <v>2.56</v>
      </c>
      <c r="I1271" s="18">
        <v>3.7</v>
      </c>
      <c r="Q1271"/>
    </row>
    <row r="1272" spans="2:17" x14ac:dyDescent="0.25">
      <c r="B1272" s="18">
        <v>2011</v>
      </c>
      <c r="C1272" s="18" t="s">
        <v>8</v>
      </c>
      <c r="D1272" s="18" t="s">
        <v>277</v>
      </c>
      <c r="E1272" s="18" t="s">
        <v>1291</v>
      </c>
      <c r="F1272" s="18" t="s">
        <v>1319</v>
      </c>
      <c r="G1272" s="18">
        <v>600</v>
      </c>
      <c r="H1272" s="18">
        <v>2.8</v>
      </c>
      <c r="I1272" s="18">
        <v>3.96</v>
      </c>
      <c r="Q1272"/>
    </row>
    <row r="1273" spans="2:17" x14ac:dyDescent="0.25">
      <c r="B1273" s="18">
        <v>2011</v>
      </c>
      <c r="C1273" s="18" t="s">
        <v>8</v>
      </c>
      <c r="D1273" s="18" t="s">
        <v>277</v>
      </c>
      <c r="E1273" s="18" t="s">
        <v>1291</v>
      </c>
      <c r="F1273" s="18" t="s">
        <v>1320</v>
      </c>
      <c r="G1273" s="18">
        <v>852</v>
      </c>
      <c r="H1273" s="18">
        <v>2.04</v>
      </c>
      <c r="I1273" s="18">
        <v>3.93</v>
      </c>
      <c r="Q1273"/>
    </row>
    <row r="1274" spans="2:17" x14ac:dyDescent="0.25">
      <c r="B1274" s="18">
        <v>2011</v>
      </c>
      <c r="C1274" s="18" t="s">
        <v>8</v>
      </c>
      <c r="D1274" s="18" t="s">
        <v>277</v>
      </c>
      <c r="E1274" s="18" t="s">
        <v>1291</v>
      </c>
      <c r="F1274" s="18" t="s">
        <v>1321</v>
      </c>
      <c r="G1274" s="18">
        <v>1080</v>
      </c>
      <c r="H1274" s="18">
        <v>2.57</v>
      </c>
      <c r="I1274" s="18">
        <v>3.86</v>
      </c>
      <c r="Q1274"/>
    </row>
    <row r="1275" spans="2:17" x14ac:dyDescent="0.25">
      <c r="B1275" s="18">
        <v>2011</v>
      </c>
      <c r="C1275" s="18" t="s">
        <v>8</v>
      </c>
      <c r="D1275" s="18" t="s">
        <v>277</v>
      </c>
      <c r="E1275" s="18" t="s">
        <v>1291</v>
      </c>
      <c r="F1275" s="18" t="s">
        <v>1322</v>
      </c>
      <c r="G1275" s="18">
        <v>636</v>
      </c>
      <c r="H1275" s="18">
        <v>2.5</v>
      </c>
      <c r="I1275" s="18">
        <v>3.24</v>
      </c>
      <c r="Q1275"/>
    </row>
    <row r="1276" spans="2:17" x14ac:dyDescent="0.25">
      <c r="B1276" s="18">
        <v>2011</v>
      </c>
      <c r="C1276" s="18" t="s">
        <v>8</v>
      </c>
      <c r="D1276" s="18" t="s">
        <v>160</v>
      </c>
      <c r="E1276" s="18" t="s">
        <v>10</v>
      </c>
      <c r="F1276" s="18" t="s">
        <v>1323</v>
      </c>
      <c r="G1276" s="18">
        <v>156</v>
      </c>
      <c r="H1276" s="18">
        <v>1.19</v>
      </c>
      <c r="I1276" s="18">
        <v>1.2</v>
      </c>
      <c r="Q1276"/>
    </row>
    <row r="1277" spans="2:17" x14ac:dyDescent="0.25">
      <c r="B1277" s="18">
        <v>2011</v>
      </c>
      <c r="C1277" s="18" t="s">
        <v>8</v>
      </c>
      <c r="D1277" s="18" t="s">
        <v>160</v>
      </c>
      <c r="E1277" s="18" t="s">
        <v>10</v>
      </c>
      <c r="F1277" s="18" t="s">
        <v>1324</v>
      </c>
      <c r="G1277" s="18">
        <v>132</v>
      </c>
      <c r="H1277" s="18">
        <v>1.1100000000000001</v>
      </c>
      <c r="I1277" s="18">
        <v>1.28</v>
      </c>
      <c r="Q1277"/>
    </row>
    <row r="1278" spans="2:17" x14ac:dyDescent="0.25">
      <c r="B1278" s="18">
        <v>2011</v>
      </c>
      <c r="C1278" s="18" t="s">
        <v>8</v>
      </c>
      <c r="D1278" s="18" t="s">
        <v>160</v>
      </c>
      <c r="E1278" s="18" t="s">
        <v>10</v>
      </c>
      <c r="F1278" s="18" t="s">
        <v>1325</v>
      </c>
      <c r="G1278" s="18">
        <v>144</v>
      </c>
      <c r="H1278" s="18">
        <v>1.0900000000000001</v>
      </c>
      <c r="I1278" s="18">
        <v>1.34</v>
      </c>
      <c r="Q1278"/>
    </row>
    <row r="1279" spans="2:17" x14ac:dyDescent="0.25">
      <c r="B1279" s="18">
        <v>2011</v>
      </c>
      <c r="C1279" s="18" t="s">
        <v>8</v>
      </c>
      <c r="D1279" s="18" t="s">
        <v>160</v>
      </c>
      <c r="E1279" s="18" t="s">
        <v>10</v>
      </c>
      <c r="F1279" s="18" t="s">
        <v>1326</v>
      </c>
      <c r="G1279" s="18">
        <v>48</v>
      </c>
      <c r="H1279" s="18">
        <v>1.1399999999999999</v>
      </c>
      <c r="I1279" s="18">
        <v>1.35</v>
      </c>
      <c r="Q1279"/>
    </row>
    <row r="1280" spans="2:17" x14ac:dyDescent="0.25">
      <c r="B1280" s="18">
        <v>2011</v>
      </c>
      <c r="C1280" s="18" t="s">
        <v>8</v>
      </c>
      <c r="D1280" s="18" t="s">
        <v>160</v>
      </c>
      <c r="E1280" s="18" t="s">
        <v>10</v>
      </c>
      <c r="F1280" s="18" t="s">
        <v>1327</v>
      </c>
      <c r="G1280" s="18">
        <v>96</v>
      </c>
      <c r="H1280" s="18">
        <v>1.1599999999999999</v>
      </c>
      <c r="I1280" s="18">
        <v>1.3</v>
      </c>
      <c r="Q1280"/>
    </row>
    <row r="1281" spans="2:17" x14ac:dyDescent="0.25">
      <c r="B1281" s="18">
        <v>2011</v>
      </c>
      <c r="C1281" s="18" t="s">
        <v>8</v>
      </c>
      <c r="D1281" s="18" t="s">
        <v>160</v>
      </c>
      <c r="E1281" s="18" t="s">
        <v>10</v>
      </c>
      <c r="F1281" s="18" t="s">
        <v>1328</v>
      </c>
      <c r="G1281" s="18">
        <v>156</v>
      </c>
      <c r="H1281" s="18">
        <v>1.1000000000000001</v>
      </c>
      <c r="I1281" s="18">
        <v>1.32</v>
      </c>
      <c r="Q1281"/>
    </row>
    <row r="1282" spans="2:17" x14ac:dyDescent="0.25">
      <c r="B1282" s="18">
        <v>2011</v>
      </c>
      <c r="C1282" s="18" t="s">
        <v>8</v>
      </c>
      <c r="D1282" s="18" t="s">
        <v>160</v>
      </c>
      <c r="E1282" s="18" t="s">
        <v>10</v>
      </c>
      <c r="F1282" s="18" t="s">
        <v>1329</v>
      </c>
      <c r="G1282" s="18">
        <v>60</v>
      </c>
      <c r="H1282" s="18">
        <v>1.01</v>
      </c>
      <c r="I1282" s="18">
        <v>1.39</v>
      </c>
      <c r="Q1282"/>
    </row>
    <row r="1283" spans="2:17" x14ac:dyDescent="0.25">
      <c r="B1283" s="18">
        <v>2011</v>
      </c>
      <c r="C1283" s="18" t="s">
        <v>8</v>
      </c>
      <c r="D1283" s="18" t="s">
        <v>160</v>
      </c>
      <c r="E1283" s="18" t="s">
        <v>10</v>
      </c>
      <c r="F1283" s="18" t="s">
        <v>1330</v>
      </c>
      <c r="G1283" s="18">
        <v>60</v>
      </c>
      <c r="H1283" s="18">
        <v>1.2</v>
      </c>
      <c r="I1283" s="18">
        <v>1.35</v>
      </c>
      <c r="Q1283"/>
    </row>
    <row r="1284" spans="2:17" x14ac:dyDescent="0.25">
      <c r="B1284" s="18">
        <v>2011</v>
      </c>
      <c r="C1284" s="18" t="s">
        <v>8</v>
      </c>
      <c r="D1284" s="18" t="s">
        <v>160</v>
      </c>
      <c r="E1284" s="18" t="s">
        <v>10</v>
      </c>
      <c r="F1284" s="18" t="s">
        <v>1331</v>
      </c>
      <c r="G1284" s="18">
        <v>84</v>
      </c>
      <c r="H1284" s="18">
        <v>1.1299999999999999</v>
      </c>
      <c r="I1284" s="18">
        <v>1.38</v>
      </c>
      <c r="Q1284"/>
    </row>
    <row r="1285" spans="2:17" x14ac:dyDescent="0.25">
      <c r="B1285" s="18">
        <v>2011</v>
      </c>
      <c r="C1285" s="18" t="s">
        <v>8</v>
      </c>
      <c r="D1285" s="18" t="s">
        <v>160</v>
      </c>
      <c r="E1285" s="18" t="s">
        <v>10</v>
      </c>
      <c r="F1285" s="18" t="s">
        <v>1332</v>
      </c>
      <c r="G1285" s="18">
        <v>168</v>
      </c>
      <c r="H1285" s="18">
        <v>1.18</v>
      </c>
      <c r="I1285" s="18">
        <v>1.36</v>
      </c>
      <c r="Q1285"/>
    </row>
    <row r="1286" spans="2:17" x14ac:dyDescent="0.25">
      <c r="B1286" s="18">
        <v>2011</v>
      </c>
      <c r="C1286" s="18" t="s">
        <v>8</v>
      </c>
      <c r="D1286" s="18" t="s">
        <v>160</v>
      </c>
      <c r="E1286" s="18" t="s">
        <v>10</v>
      </c>
      <c r="F1286" s="18" t="s">
        <v>1333</v>
      </c>
      <c r="G1286" s="18">
        <v>108</v>
      </c>
      <c r="H1286" s="18">
        <v>1.05</v>
      </c>
      <c r="I1286" s="18">
        <v>1.35</v>
      </c>
      <c r="Q1286"/>
    </row>
    <row r="1287" spans="2:17" x14ac:dyDescent="0.25">
      <c r="B1287" s="18">
        <v>2011</v>
      </c>
      <c r="C1287" s="18" t="s">
        <v>8</v>
      </c>
      <c r="D1287" s="18" t="s">
        <v>160</v>
      </c>
      <c r="E1287" s="18" t="s">
        <v>10</v>
      </c>
      <c r="F1287" s="18" t="s">
        <v>1334</v>
      </c>
      <c r="G1287" s="18">
        <v>60</v>
      </c>
      <c r="H1287" s="18">
        <v>1</v>
      </c>
      <c r="I1287" s="18">
        <v>1.38</v>
      </c>
      <c r="Q1287"/>
    </row>
    <row r="1288" spans="2:17" x14ac:dyDescent="0.25">
      <c r="B1288" s="18">
        <v>2011</v>
      </c>
      <c r="C1288" s="18" t="s">
        <v>8</v>
      </c>
      <c r="D1288" s="18" t="s">
        <v>160</v>
      </c>
      <c r="E1288" s="18" t="s">
        <v>10</v>
      </c>
      <c r="F1288" s="18" t="s">
        <v>1335</v>
      </c>
      <c r="G1288" s="18">
        <v>168</v>
      </c>
      <c r="H1288" s="18">
        <v>1.03</v>
      </c>
      <c r="I1288" s="18">
        <v>1.37</v>
      </c>
      <c r="Q1288"/>
    </row>
    <row r="1289" spans="2:17" x14ac:dyDescent="0.25">
      <c r="B1289" s="18">
        <v>2011</v>
      </c>
      <c r="C1289" s="18" t="s">
        <v>8</v>
      </c>
      <c r="D1289" s="18" t="s">
        <v>160</v>
      </c>
      <c r="E1289" s="18" t="s">
        <v>1336</v>
      </c>
      <c r="F1289" s="18" t="s">
        <v>1337</v>
      </c>
      <c r="G1289" s="18">
        <v>120</v>
      </c>
      <c r="H1289" s="18">
        <v>1.1499999999999999</v>
      </c>
      <c r="I1289" s="18">
        <v>1.36</v>
      </c>
      <c r="Q1289"/>
    </row>
    <row r="1290" spans="2:17" x14ac:dyDescent="0.25">
      <c r="B1290" s="18">
        <v>2011</v>
      </c>
      <c r="C1290" s="18" t="s">
        <v>8</v>
      </c>
      <c r="D1290" s="18" t="s">
        <v>160</v>
      </c>
      <c r="E1290" s="18" t="s">
        <v>1336</v>
      </c>
      <c r="F1290" s="18" t="s">
        <v>1338</v>
      </c>
      <c r="G1290" s="18">
        <v>72</v>
      </c>
      <c r="H1290" s="18">
        <v>1.07</v>
      </c>
      <c r="I1290" s="18">
        <v>1.31</v>
      </c>
      <c r="Q1290"/>
    </row>
    <row r="1291" spans="2:17" x14ac:dyDescent="0.25">
      <c r="B1291" s="18">
        <v>2011</v>
      </c>
      <c r="C1291" s="18" t="s">
        <v>8</v>
      </c>
      <c r="D1291" s="18" t="s">
        <v>160</v>
      </c>
      <c r="E1291" s="18" t="s">
        <v>1336</v>
      </c>
      <c r="F1291" s="18" t="s">
        <v>1339</v>
      </c>
      <c r="G1291" s="18">
        <v>120</v>
      </c>
      <c r="H1291" s="18">
        <v>1.19</v>
      </c>
      <c r="I1291" s="18">
        <v>1.4</v>
      </c>
      <c r="Q1291"/>
    </row>
    <row r="1292" spans="2:17" x14ac:dyDescent="0.25">
      <c r="B1292" s="18">
        <v>2011</v>
      </c>
      <c r="C1292" s="18" t="s">
        <v>8</v>
      </c>
      <c r="D1292" s="18" t="s">
        <v>94</v>
      </c>
      <c r="E1292" s="18" t="s">
        <v>1340</v>
      </c>
      <c r="F1292" s="18" t="s">
        <v>1341</v>
      </c>
      <c r="G1292" s="18">
        <v>8892</v>
      </c>
      <c r="H1292" s="18">
        <v>1</v>
      </c>
      <c r="I1292" s="18">
        <v>0.9</v>
      </c>
      <c r="Q1292"/>
    </row>
    <row r="1293" spans="2:17" x14ac:dyDescent="0.25">
      <c r="B1293" s="18">
        <v>2011</v>
      </c>
      <c r="C1293" s="18" t="s">
        <v>8</v>
      </c>
      <c r="D1293" s="18" t="s">
        <v>94</v>
      </c>
      <c r="E1293" s="18" t="s">
        <v>1340</v>
      </c>
      <c r="F1293" s="18" t="s">
        <v>1342</v>
      </c>
      <c r="G1293" s="18">
        <v>5148</v>
      </c>
      <c r="H1293" s="18">
        <v>0.79</v>
      </c>
      <c r="I1293" s="18">
        <v>1.1499999999999999</v>
      </c>
      <c r="Q1293"/>
    </row>
    <row r="1294" spans="2:17" x14ac:dyDescent="0.25">
      <c r="B1294" s="18">
        <v>2011</v>
      </c>
      <c r="C1294" s="18" t="s">
        <v>8</v>
      </c>
      <c r="D1294" s="18" t="s">
        <v>94</v>
      </c>
      <c r="E1294" s="18" t="s">
        <v>1340</v>
      </c>
      <c r="F1294" s="18" t="s">
        <v>1343</v>
      </c>
      <c r="G1294" s="18">
        <v>8616</v>
      </c>
      <c r="H1294" s="18">
        <v>0.51</v>
      </c>
      <c r="I1294" s="18">
        <v>1.1100000000000001</v>
      </c>
      <c r="Q1294"/>
    </row>
    <row r="1295" spans="2:17" x14ac:dyDescent="0.25">
      <c r="B1295" s="18">
        <v>2011</v>
      </c>
      <c r="C1295" s="18" t="s">
        <v>8</v>
      </c>
      <c r="D1295" s="18" t="s">
        <v>94</v>
      </c>
      <c r="E1295" s="18" t="s">
        <v>1340</v>
      </c>
      <c r="F1295" s="18" t="s">
        <v>1344</v>
      </c>
      <c r="G1295" s="18">
        <v>6372</v>
      </c>
      <c r="H1295" s="18">
        <v>1.1200000000000001</v>
      </c>
      <c r="I1295" s="18">
        <v>1.01</v>
      </c>
      <c r="Q1295"/>
    </row>
    <row r="1296" spans="2:17" x14ac:dyDescent="0.25">
      <c r="B1296" s="18">
        <v>2011</v>
      </c>
      <c r="C1296" s="18" t="s">
        <v>8</v>
      </c>
      <c r="D1296" s="18" t="s">
        <v>94</v>
      </c>
      <c r="E1296" s="18" t="s">
        <v>1340</v>
      </c>
      <c r="F1296" s="18" t="s">
        <v>1345</v>
      </c>
      <c r="G1296" s="18">
        <v>8124</v>
      </c>
      <c r="H1296" s="18">
        <v>0.98</v>
      </c>
      <c r="I1296" s="18">
        <v>0.91</v>
      </c>
      <c r="Q1296"/>
    </row>
    <row r="1297" spans="2:17" x14ac:dyDescent="0.25">
      <c r="B1297" s="18">
        <v>2011</v>
      </c>
      <c r="C1297" s="18" t="s">
        <v>8</v>
      </c>
      <c r="D1297" s="18" t="s">
        <v>94</v>
      </c>
      <c r="E1297" s="18" t="s">
        <v>1340</v>
      </c>
      <c r="F1297" s="18" t="s">
        <v>1346</v>
      </c>
      <c r="G1297" s="18">
        <v>7068</v>
      </c>
      <c r="H1297" s="18">
        <v>1.03</v>
      </c>
      <c r="I1297" s="18">
        <v>1.18</v>
      </c>
      <c r="Q1297"/>
    </row>
    <row r="1298" spans="2:17" x14ac:dyDescent="0.25">
      <c r="B1298" s="18">
        <v>2011</v>
      </c>
      <c r="C1298" s="18" t="s">
        <v>8</v>
      </c>
      <c r="D1298" s="18" t="s">
        <v>1347</v>
      </c>
      <c r="E1298" s="18" t="s">
        <v>1348</v>
      </c>
      <c r="F1298" s="18" t="s">
        <v>1349</v>
      </c>
      <c r="G1298" s="18">
        <v>540</v>
      </c>
      <c r="H1298" s="18">
        <v>2.44</v>
      </c>
      <c r="I1298" s="18">
        <v>2.95</v>
      </c>
      <c r="Q1298"/>
    </row>
    <row r="1299" spans="2:17" x14ac:dyDescent="0.25">
      <c r="B1299" s="18">
        <v>2011</v>
      </c>
      <c r="C1299" s="18" t="s">
        <v>8</v>
      </c>
      <c r="D1299" s="18" t="s">
        <v>1347</v>
      </c>
      <c r="E1299" s="18" t="s">
        <v>1348</v>
      </c>
      <c r="F1299" s="18" t="s">
        <v>1350</v>
      </c>
      <c r="G1299" s="18">
        <v>1152</v>
      </c>
      <c r="H1299" s="18">
        <v>1.57</v>
      </c>
      <c r="I1299" s="18">
        <v>3.25</v>
      </c>
      <c r="Q1299"/>
    </row>
    <row r="1300" spans="2:17" x14ac:dyDescent="0.25">
      <c r="B1300" s="18">
        <v>2011</v>
      </c>
      <c r="C1300" s="18" t="s">
        <v>8</v>
      </c>
      <c r="D1300" s="18" t="s">
        <v>1347</v>
      </c>
      <c r="E1300" s="18" t="s">
        <v>1351</v>
      </c>
      <c r="F1300" s="18" t="s">
        <v>1352</v>
      </c>
      <c r="G1300" s="18">
        <v>1032</v>
      </c>
      <c r="H1300" s="18">
        <v>1.81</v>
      </c>
      <c r="I1300" s="18">
        <v>2.15</v>
      </c>
      <c r="Q1300"/>
    </row>
    <row r="1301" spans="2:17" x14ac:dyDescent="0.25">
      <c r="B1301" s="18">
        <v>2011</v>
      </c>
      <c r="C1301" s="18" t="s">
        <v>8</v>
      </c>
      <c r="D1301" s="18" t="s">
        <v>1347</v>
      </c>
      <c r="E1301" s="18" t="s">
        <v>1351</v>
      </c>
      <c r="F1301" s="18" t="s">
        <v>1353</v>
      </c>
      <c r="G1301" s="18">
        <v>912</v>
      </c>
      <c r="H1301" s="18">
        <v>2.14</v>
      </c>
      <c r="I1301" s="18">
        <v>2.81</v>
      </c>
      <c r="Q1301"/>
    </row>
    <row r="1302" spans="2:17" x14ac:dyDescent="0.25">
      <c r="B1302" s="18">
        <v>2011</v>
      </c>
      <c r="C1302" s="18" t="s">
        <v>8</v>
      </c>
      <c r="D1302" s="18" t="s">
        <v>1347</v>
      </c>
      <c r="E1302" s="18" t="s">
        <v>1351</v>
      </c>
      <c r="F1302" s="18" t="s">
        <v>1354</v>
      </c>
      <c r="G1302" s="18">
        <v>624</v>
      </c>
      <c r="H1302" s="18">
        <v>2.02</v>
      </c>
      <c r="I1302" s="18">
        <v>2.97</v>
      </c>
      <c r="Q1302"/>
    </row>
    <row r="1303" spans="2:17" x14ac:dyDescent="0.25">
      <c r="B1303" s="18">
        <v>2011</v>
      </c>
      <c r="C1303" s="18" t="s">
        <v>8</v>
      </c>
      <c r="D1303" s="18" t="s">
        <v>1347</v>
      </c>
      <c r="E1303" s="18" t="s">
        <v>1351</v>
      </c>
      <c r="F1303" s="18" t="s">
        <v>1355</v>
      </c>
      <c r="G1303" s="18">
        <v>444</v>
      </c>
      <c r="H1303" s="18">
        <v>2.11</v>
      </c>
      <c r="I1303" s="18">
        <v>3.47</v>
      </c>
      <c r="Q1303"/>
    </row>
    <row r="1304" spans="2:17" x14ac:dyDescent="0.25">
      <c r="B1304" s="18">
        <v>2011</v>
      </c>
      <c r="C1304" s="18" t="s">
        <v>8</v>
      </c>
      <c r="D1304" s="18" t="s">
        <v>1347</v>
      </c>
      <c r="E1304" s="18" t="s">
        <v>1351</v>
      </c>
      <c r="F1304" s="18" t="s">
        <v>1356</v>
      </c>
      <c r="G1304" s="18">
        <v>1152</v>
      </c>
      <c r="H1304" s="18">
        <v>1.49</v>
      </c>
      <c r="I1304" s="18">
        <v>2.14</v>
      </c>
      <c r="Q1304"/>
    </row>
    <row r="1305" spans="2:17" x14ac:dyDescent="0.25">
      <c r="B1305" s="18">
        <v>2011</v>
      </c>
      <c r="C1305" s="18" t="s">
        <v>8</v>
      </c>
      <c r="D1305" s="18" t="s">
        <v>1347</v>
      </c>
      <c r="E1305" s="18" t="s">
        <v>1351</v>
      </c>
      <c r="F1305" s="18" t="s">
        <v>1357</v>
      </c>
      <c r="G1305" s="18">
        <v>612</v>
      </c>
      <c r="H1305" s="18">
        <v>1.46</v>
      </c>
      <c r="I1305" s="18">
        <v>3.3</v>
      </c>
      <c r="Q1305"/>
    </row>
    <row r="1306" spans="2:17" x14ac:dyDescent="0.25">
      <c r="B1306" s="18">
        <v>2011</v>
      </c>
      <c r="C1306" s="18" t="s">
        <v>8</v>
      </c>
      <c r="D1306" s="18" t="s">
        <v>1347</v>
      </c>
      <c r="E1306" s="18" t="s">
        <v>1351</v>
      </c>
      <c r="F1306" s="18" t="s">
        <v>1358</v>
      </c>
      <c r="G1306" s="18">
        <v>996</v>
      </c>
      <c r="H1306" s="18">
        <v>2.34</v>
      </c>
      <c r="I1306" s="18">
        <v>3.36</v>
      </c>
      <c r="Q1306"/>
    </row>
    <row r="1307" spans="2:17" x14ac:dyDescent="0.25">
      <c r="B1307" s="18">
        <v>2011</v>
      </c>
      <c r="C1307" s="18" t="s">
        <v>8</v>
      </c>
      <c r="D1307" s="18" t="s">
        <v>1347</v>
      </c>
      <c r="E1307" s="18" t="s">
        <v>1351</v>
      </c>
      <c r="F1307" s="18" t="s">
        <v>1359</v>
      </c>
      <c r="G1307" s="18">
        <v>792</v>
      </c>
      <c r="H1307" s="18">
        <v>1.5</v>
      </c>
      <c r="I1307" s="18">
        <v>2.17</v>
      </c>
      <c r="Q1307"/>
    </row>
    <row r="1308" spans="2:17" x14ac:dyDescent="0.25">
      <c r="B1308" s="18">
        <v>2011</v>
      </c>
      <c r="C1308" s="18" t="s">
        <v>8</v>
      </c>
      <c r="D1308" s="18" t="s">
        <v>1347</v>
      </c>
      <c r="E1308" s="18" t="s">
        <v>1351</v>
      </c>
      <c r="F1308" s="18" t="s">
        <v>1360</v>
      </c>
      <c r="G1308" s="18">
        <v>480</v>
      </c>
      <c r="H1308" s="18">
        <v>1.63</v>
      </c>
      <c r="I1308" s="18">
        <v>2.23</v>
      </c>
      <c r="Q1308"/>
    </row>
    <row r="1309" spans="2:17" x14ac:dyDescent="0.25">
      <c r="B1309" s="18">
        <v>2011</v>
      </c>
      <c r="C1309" s="18" t="s">
        <v>8</v>
      </c>
      <c r="D1309" s="18" t="s">
        <v>1347</v>
      </c>
      <c r="E1309" s="18" t="s">
        <v>1351</v>
      </c>
      <c r="F1309" s="18" t="s">
        <v>1361</v>
      </c>
      <c r="G1309" s="18">
        <v>1116</v>
      </c>
      <c r="H1309" s="18">
        <v>1.53</v>
      </c>
      <c r="I1309" s="18">
        <v>2.62</v>
      </c>
      <c r="Q1309"/>
    </row>
    <row r="1310" spans="2:17" x14ac:dyDescent="0.25">
      <c r="B1310" s="18">
        <v>2011</v>
      </c>
      <c r="C1310" s="18" t="s">
        <v>8</v>
      </c>
      <c r="D1310" s="18" t="s">
        <v>1347</v>
      </c>
      <c r="E1310" s="18" t="s">
        <v>1351</v>
      </c>
      <c r="F1310" s="18" t="s">
        <v>1362</v>
      </c>
      <c r="G1310" s="18">
        <v>384</v>
      </c>
      <c r="H1310" s="18">
        <v>1.77</v>
      </c>
      <c r="I1310" s="18">
        <v>2.44</v>
      </c>
      <c r="Q1310"/>
    </row>
    <row r="1311" spans="2:17" x14ac:dyDescent="0.25">
      <c r="B1311" s="18">
        <v>2011</v>
      </c>
      <c r="C1311" s="18" t="s">
        <v>8</v>
      </c>
      <c r="D1311" s="18" t="s">
        <v>1347</v>
      </c>
      <c r="E1311" s="18" t="s">
        <v>1351</v>
      </c>
      <c r="F1311" s="18" t="s">
        <v>1363</v>
      </c>
      <c r="G1311" s="18">
        <v>960</v>
      </c>
      <c r="H1311" s="18">
        <v>1.69</v>
      </c>
      <c r="I1311" s="18">
        <v>2.86</v>
      </c>
      <c r="Q1311"/>
    </row>
    <row r="1312" spans="2:17" x14ac:dyDescent="0.25">
      <c r="B1312" s="18">
        <v>2011</v>
      </c>
      <c r="C1312" s="18" t="s">
        <v>8</v>
      </c>
      <c r="D1312" s="18" t="s">
        <v>1347</v>
      </c>
      <c r="E1312" s="18" t="s">
        <v>1351</v>
      </c>
      <c r="F1312" s="18" t="s">
        <v>1364</v>
      </c>
      <c r="G1312" s="18">
        <v>540</v>
      </c>
      <c r="H1312" s="18">
        <v>2.4300000000000002</v>
      </c>
      <c r="I1312" s="18">
        <v>3.08</v>
      </c>
      <c r="Q1312"/>
    </row>
    <row r="1313" spans="2:17" x14ac:dyDescent="0.25">
      <c r="B1313" s="18">
        <v>2011</v>
      </c>
      <c r="C1313" s="18" t="s">
        <v>8</v>
      </c>
      <c r="D1313" s="18" t="s">
        <v>1347</v>
      </c>
      <c r="E1313" s="18" t="s">
        <v>1351</v>
      </c>
      <c r="F1313" s="18" t="s">
        <v>1365</v>
      </c>
      <c r="G1313" s="18">
        <v>468</v>
      </c>
      <c r="H1313" s="18">
        <v>1.59</v>
      </c>
      <c r="I1313" s="18">
        <v>2.2999999999999998</v>
      </c>
      <c r="Q1313"/>
    </row>
    <row r="1314" spans="2:17" x14ac:dyDescent="0.25">
      <c r="B1314" s="18">
        <v>2011</v>
      </c>
      <c r="C1314" s="18" t="s">
        <v>8</v>
      </c>
      <c r="D1314" s="18" t="s">
        <v>1347</v>
      </c>
      <c r="E1314" s="18" t="s">
        <v>1351</v>
      </c>
      <c r="F1314" s="18" t="s">
        <v>1366</v>
      </c>
      <c r="G1314" s="18">
        <v>384</v>
      </c>
      <c r="H1314" s="18">
        <v>2.17</v>
      </c>
      <c r="I1314" s="18">
        <v>2.85</v>
      </c>
      <c r="Q1314"/>
    </row>
    <row r="1315" spans="2:17" x14ac:dyDescent="0.25">
      <c r="B1315" s="18">
        <v>2011</v>
      </c>
      <c r="C1315" s="18" t="s">
        <v>8</v>
      </c>
      <c r="D1315" s="18" t="s">
        <v>1347</v>
      </c>
      <c r="E1315" s="18" t="s">
        <v>1351</v>
      </c>
      <c r="F1315" s="18" t="s">
        <v>1367</v>
      </c>
      <c r="G1315" s="18">
        <v>792</v>
      </c>
      <c r="H1315" s="18">
        <v>1.78</v>
      </c>
      <c r="I1315" s="18">
        <v>3.36</v>
      </c>
      <c r="Q1315"/>
    </row>
    <row r="1316" spans="2:17" x14ac:dyDescent="0.25">
      <c r="B1316" s="18">
        <v>2011</v>
      </c>
      <c r="C1316" s="18" t="s">
        <v>8</v>
      </c>
      <c r="D1316" s="18" t="s">
        <v>1347</v>
      </c>
      <c r="E1316" s="18" t="s">
        <v>1351</v>
      </c>
      <c r="F1316" s="18" t="s">
        <v>1368</v>
      </c>
      <c r="G1316" s="18">
        <v>960</v>
      </c>
      <c r="H1316" s="18">
        <v>2.1</v>
      </c>
      <c r="I1316" s="18">
        <v>3.31</v>
      </c>
      <c r="Q1316"/>
    </row>
    <row r="1317" spans="2:17" x14ac:dyDescent="0.25">
      <c r="B1317" s="18">
        <v>2011</v>
      </c>
      <c r="C1317" s="18" t="s">
        <v>8</v>
      </c>
      <c r="D1317" s="18" t="s">
        <v>1347</v>
      </c>
      <c r="E1317" s="18" t="s">
        <v>1351</v>
      </c>
      <c r="F1317" s="18" t="s">
        <v>1369</v>
      </c>
      <c r="G1317" s="18">
        <v>396</v>
      </c>
      <c r="H1317" s="18">
        <v>1.28</v>
      </c>
      <c r="I1317" s="18">
        <v>3.33</v>
      </c>
      <c r="Q1317"/>
    </row>
    <row r="1318" spans="2:17" x14ac:dyDescent="0.25">
      <c r="B1318" s="18">
        <v>2011</v>
      </c>
      <c r="C1318" s="18" t="s">
        <v>8</v>
      </c>
      <c r="D1318" s="18" t="s">
        <v>1347</v>
      </c>
      <c r="E1318" s="18" t="s">
        <v>1351</v>
      </c>
      <c r="F1318" s="18" t="s">
        <v>1370</v>
      </c>
      <c r="G1318" s="18">
        <v>636</v>
      </c>
      <c r="H1318" s="18">
        <v>2.15</v>
      </c>
      <c r="I1318" s="18">
        <v>2.15</v>
      </c>
      <c r="Q1318"/>
    </row>
    <row r="1319" spans="2:17" x14ac:dyDescent="0.25">
      <c r="B1319" s="18">
        <v>2011</v>
      </c>
      <c r="C1319" s="18" t="s">
        <v>8</v>
      </c>
      <c r="D1319" s="18" t="s">
        <v>1347</v>
      </c>
      <c r="E1319" s="18" t="s">
        <v>1351</v>
      </c>
      <c r="F1319" s="18" t="s">
        <v>1371</v>
      </c>
      <c r="G1319" s="18">
        <v>696</v>
      </c>
      <c r="H1319" s="18">
        <v>1.39</v>
      </c>
      <c r="I1319" s="18">
        <v>2.4900000000000002</v>
      </c>
      <c r="Q1319"/>
    </row>
    <row r="1320" spans="2:17" x14ac:dyDescent="0.25">
      <c r="B1320" s="18">
        <v>2011</v>
      </c>
      <c r="C1320" s="18" t="s">
        <v>8</v>
      </c>
      <c r="D1320" s="18" t="s">
        <v>1347</v>
      </c>
      <c r="E1320" s="18" t="s">
        <v>1351</v>
      </c>
      <c r="F1320" s="18" t="s">
        <v>1372</v>
      </c>
      <c r="G1320" s="18">
        <v>408</v>
      </c>
      <c r="H1320" s="18">
        <v>1.68</v>
      </c>
      <c r="I1320" s="18">
        <v>3.5</v>
      </c>
      <c r="Q1320"/>
    </row>
    <row r="1321" spans="2:17" x14ac:dyDescent="0.25">
      <c r="B1321" s="18">
        <v>2011</v>
      </c>
      <c r="C1321" s="18" t="s">
        <v>8</v>
      </c>
      <c r="D1321" s="18" t="s">
        <v>1347</v>
      </c>
      <c r="E1321" s="18" t="s">
        <v>1351</v>
      </c>
      <c r="F1321" s="18" t="s">
        <v>1373</v>
      </c>
      <c r="G1321" s="18">
        <v>924</v>
      </c>
      <c r="H1321" s="18">
        <v>1.57</v>
      </c>
      <c r="I1321" s="18">
        <v>2.0299999999999998</v>
      </c>
      <c r="Q1321"/>
    </row>
    <row r="1322" spans="2:17" x14ac:dyDescent="0.25">
      <c r="B1322" s="18">
        <v>2011</v>
      </c>
      <c r="C1322" s="18" t="s">
        <v>8</v>
      </c>
      <c r="D1322" s="18" t="s">
        <v>1347</v>
      </c>
      <c r="E1322" s="18" t="s">
        <v>1351</v>
      </c>
      <c r="F1322" s="18" t="s">
        <v>1374</v>
      </c>
      <c r="G1322" s="18">
        <v>1140</v>
      </c>
      <c r="H1322" s="18">
        <v>2.29</v>
      </c>
      <c r="I1322" s="18">
        <v>2.16</v>
      </c>
      <c r="Q1322"/>
    </row>
    <row r="1323" spans="2:17" x14ac:dyDescent="0.25">
      <c r="B1323" s="18">
        <v>2011</v>
      </c>
      <c r="C1323" s="18" t="s">
        <v>8</v>
      </c>
      <c r="D1323" s="18" t="s">
        <v>1347</v>
      </c>
      <c r="E1323" s="18" t="s">
        <v>1351</v>
      </c>
      <c r="F1323" s="18" t="s">
        <v>1375</v>
      </c>
      <c r="G1323" s="18">
        <v>564</v>
      </c>
      <c r="H1323" s="18">
        <v>1.74</v>
      </c>
      <c r="I1323" s="18">
        <v>3.11</v>
      </c>
      <c r="Q1323"/>
    </row>
    <row r="1324" spans="2:17" x14ac:dyDescent="0.25">
      <c r="B1324" s="18">
        <v>2011</v>
      </c>
      <c r="C1324" s="18" t="s">
        <v>8</v>
      </c>
      <c r="D1324" s="18" t="s">
        <v>1347</v>
      </c>
      <c r="E1324" s="18" t="s">
        <v>1351</v>
      </c>
      <c r="F1324" s="18" t="s">
        <v>1376</v>
      </c>
      <c r="G1324" s="18">
        <v>840</v>
      </c>
      <c r="H1324" s="18">
        <v>2.2999999999999998</v>
      </c>
      <c r="I1324" s="18">
        <v>2.2400000000000002</v>
      </c>
      <c r="Q1324"/>
    </row>
    <row r="1325" spans="2:17" x14ac:dyDescent="0.25">
      <c r="B1325" s="18">
        <v>2011</v>
      </c>
      <c r="C1325" s="18" t="s">
        <v>8</v>
      </c>
      <c r="D1325" s="18" t="s">
        <v>1347</v>
      </c>
      <c r="E1325" s="18" t="s">
        <v>1351</v>
      </c>
      <c r="F1325" s="18" t="s">
        <v>1377</v>
      </c>
      <c r="G1325" s="18">
        <v>432</v>
      </c>
      <c r="H1325" s="18">
        <v>1.55</v>
      </c>
      <c r="I1325" s="18">
        <v>2.2599999999999998</v>
      </c>
      <c r="Q1325"/>
    </row>
    <row r="1326" spans="2:17" x14ac:dyDescent="0.25">
      <c r="B1326" s="18">
        <v>2011</v>
      </c>
      <c r="C1326" s="18" t="s">
        <v>8</v>
      </c>
      <c r="D1326" s="18" t="s">
        <v>1347</v>
      </c>
      <c r="E1326" s="18" t="s">
        <v>1351</v>
      </c>
      <c r="F1326" s="18" t="s">
        <v>1378</v>
      </c>
      <c r="G1326" s="18">
        <v>552</v>
      </c>
      <c r="H1326" s="18">
        <v>1.42</v>
      </c>
      <c r="I1326" s="18">
        <v>2.99</v>
      </c>
      <c r="Q1326"/>
    </row>
    <row r="1327" spans="2:17" x14ac:dyDescent="0.25">
      <c r="B1327" s="18">
        <v>2011</v>
      </c>
      <c r="C1327" s="18" t="s">
        <v>8</v>
      </c>
      <c r="D1327" s="18" t="s">
        <v>1347</v>
      </c>
      <c r="E1327" s="18" t="s">
        <v>1351</v>
      </c>
      <c r="F1327" s="18" t="s">
        <v>1379</v>
      </c>
      <c r="G1327" s="18">
        <v>600</v>
      </c>
      <c r="H1327" s="18">
        <v>1.94</v>
      </c>
      <c r="I1327" s="18">
        <v>2.5499999999999998</v>
      </c>
      <c r="Q1327"/>
    </row>
    <row r="1328" spans="2:17" x14ac:dyDescent="0.25">
      <c r="B1328" s="18">
        <v>2011</v>
      </c>
      <c r="C1328" s="18" t="s">
        <v>8</v>
      </c>
      <c r="D1328" s="18" t="s">
        <v>1347</v>
      </c>
      <c r="E1328" s="18" t="s">
        <v>1351</v>
      </c>
      <c r="F1328" s="18" t="s">
        <v>1380</v>
      </c>
      <c r="G1328" s="18">
        <v>864</v>
      </c>
      <c r="H1328" s="18">
        <v>1.29</v>
      </c>
      <c r="I1328" s="18">
        <v>2.0499999999999998</v>
      </c>
      <c r="Q1328"/>
    </row>
    <row r="1329" spans="2:17" x14ac:dyDescent="0.25">
      <c r="B1329" s="18">
        <v>2011</v>
      </c>
      <c r="C1329" s="18" t="s">
        <v>8</v>
      </c>
      <c r="D1329" s="18" t="s">
        <v>1347</v>
      </c>
      <c r="E1329" s="18" t="s">
        <v>1351</v>
      </c>
      <c r="F1329" s="18" t="s">
        <v>1381</v>
      </c>
      <c r="G1329" s="18">
        <v>576</v>
      </c>
      <c r="H1329" s="18">
        <v>1.98</v>
      </c>
      <c r="I1329" s="18">
        <v>3.27</v>
      </c>
      <c r="Q1329"/>
    </row>
    <row r="1330" spans="2:17" x14ac:dyDescent="0.25">
      <c r="B1330" s="18">
        <v>2011</v>
      </c>
      <c r="C1330" s="18" t="s">
        <v>8</v>
      </c>
      <c r="D1330" s="18" t="s">
        <v>1347</v>
      </c>
      <c r="E1330" s="18" t="s">
        <v>1351</v>
      </c>
      <c r="F1330" s="18" t="s">
        <v>1382</v>
      </c>
      <c r="G1330" s="18">
        <v>588</v>
      </c>
      <c r="H1330" s="18">
        <v>2.19</v>
      </c>
      <c r="I1330" s="18">
        <v>2.57</v>
      </c>
      <c r="Q1330"/>
    </row>
    <row r="1331" spans="2:17" x14ac:dyDescent="0.25">
      <c r="B1331" s="18">
        <v>2011</v>
      </c>
      <c r="C1331" s="18" t="s">
        <v>8</v>
      </c>
      <c r="D1331" s="18" t="s">
        <v>1347</v>
      </c>
      <c r="E1331" s="18" t="s">
        <v>1351</v>
      </c>
      <c r="F1331" s="18" t="s">
        <v>1383</v>
      </c>
      <c r="G1331" s="18">
        <v>768</v>
      </c>
      <c r="H1331" s="18">
        <v>1.97</v>
      </c>
      <c r="I1331" s="18">
        <v>2.81</v>
      </c>
      <c r="Q1331"/>
    </row>
    <row r="1332" spans="2:17" x14ac:dyDescent="0.25">
      <c r="B1332" s="18">
        <v>2011</v>
      </c>
      <c r="C1332" s="18" t="s">
        <v>8</v>
      </c>
      <c r="D1332" s="18" t="s">
        <v>1347</v>
      </c>
      <c r="E1332" s="18" t="s">
        <v>1351</v>
      </c>
      <c r="F1332" s="18" t="s">
        <v>1384</v>
      </c>
      <c r="G1332" s="18">
        <v>1152</v>
      </c>
      <c r="H1332" s="18">
        <v>1.48</v>
      </c>
      <c r="I1332" s="18">
        <v>3.15</v>
      </c>
      <c r="Q1332"/>
    </row>
    <row r="1333" spans="2:17" x14ac:dyDescent="0.25">
      <c r="B1333" s="18">
        <v>2011</v>
      </c>
      <c r="C1333" s="18" t="s">
        <v>8</v>
      </c>
      <c r="D1333" s="18" t="s">
        <v>1347</v>
      </c>
      <c r="E1333" s="18" t="s">
        <v>1351</v>
      </c>
      <c r="F1333" s="18" t="s">
        <v>1385</v>
      </c>
      <c r="G1333" s="18">
        <v>612</v>
      </c>
      <c r="H1333" s="18">
        <v>1.81</v>
      </c>
      <c r="I1333" s="18">
        <v>3.17</v>
      </c>
      <c r="Q1333"/>
    </row>
    <row r="1334" spans="2:17" x14ac:dyDescent="0.25">
      <c r="B1334" s="18">
        <v>2011</v>
      </c>
      <c r="C1334" s="18" t="s">
        <v>8</v>
      </c>
      <c r="D1334" s="18" t="s">
        <v>1347</v>
      </c>
      <c r="E1334" s="18" t="s">
        <v>1351</v>
      </c>
      <c r="F1334" s="18" t="s">
        <v>1386</v>
      </c>
      <c r="G1334" s="18">
        <v>1044</v>
      </c>
      <c r="H1334" s="18">
        <v>1.85</v>
      </c>
      <c r="I1334" s="18">
        <v>3.31</v>
      </c>
      <c r="Q1334"/>
    </row>
    <row r="1335" spans="2:17" x14ac:dyDescent="0.25">
      <c r="B1335" s="18">
        <v>2011</v>
      </c>
      <c r="C1335" s="18" t="s">
        <v>8</v>
      </c>
      <c r="D1335" s="18" t="s">
        <v>1347</v>
      </c>
      <c r="E1335" s="18" t="s">
        <v>1351</v>
      </c>
      <c r="F1335" s="18" t="s">
        <v>1387</v>
      </c>
      <c r="G1335" s="18">
        <v>1008</v>
      </c>
      <c r="H1335" s="18">
        <v>1.82</v>
      </c>
      <c r="I1335" s="18">
        <v>2.41</v>
      </c>
      <c r="Q1335"/>
    </row>
    <row r="1336" spans="2:17" x14ac:dyDescent="0.25">
      <c r="B1336" s="18">
        <v>2011</v>
      </c>
      <c r="C1336" s="18" t="s">
        <v>8</v>
      </c>
      <c r="D1336" s="18" t="s">
        <v>1347</v>
      </c>
      <c r="E1336" s="18" t="s">
        <v>1351</v>
      </c>
      <c r="F1336" s="18" t="s">
        <v>1388</v>
      </c>
      <c r="G1336" s="18">
        <v>360</v>
      </c>
      <c r="H1336" s="18">
        <v>1.66</v>
      </c>
      <c r="I1336" s="18">
        <v>3.11</v>
      </c>
      <c r="Q1336"/>
    </row>
    <row r="1337" spans="2:17" x14ac:dyDescent="0.25">
      <c r="B1337" s="18">
        <v>2011</v>
      </c>
      <c r="C1337" s="18" t="s">
        <v>8</v>
      </c>
      <c r="D1337" s="18" t="s">
        <v>1347</v>
      </c>
      <c r="E1337" s="18" t="s">
        <v>1351</v>
      </c>
      <c r="F1337" s="18" t="s">
        <v>1389</v>
      </c>
      <c r="G1337" s="18">
        <v>708</v>
      </c>
      <c r="H1337" s="18">
        <v>1.46</v>
      </c>
      <c r="I1337" s="18">
        <v>2.56</v>
      </c>
      <c r="Q1337"/>
    </row>
    <row r="1338" spans="2:17" x14ac:dyDescent="0.25">
      <c r="B1338" s="18">
        <v>2011</v>
      </c>
      <c r="C1338" s="18" t="s">
        <v>8</v>
      </c>
      <c r="D1338" s="18" t="s">
        <v>1347</v>
      </c>
      <c r="E1338" s="18" t="s">
        <v>1351</v>
      </c>
      <c r="F1338" s="18" t="s">
        <v>1390</v>
      </c>
      <c r="G1338" s="18">
        <v>624</v>
      </c>
      <c r="H1338" s="18">
        <v>2.15</v>
      </c>
      <c r="I1338" s="18">
        <v>3.47</v>
      </c>
      <c r="Q1338"/>
    </row>
    <row r="1339" spans="2:17" x14ac:dyDescent="0.25">
      <c r="B1339" s="18">
        <v>2011</v>
      </c>
      <c r="C1339" s="18" t="s">
        <v>8</v>
      </c>
      <c r="D1339" s="18" t="s">
        <v>1347</v>
      </c>
      <c r="E1339" s="18" t="s">
        <v>1351</v>
      </c>
      <c r="F1339" s="18" t="s">
        <v>1391</v>
      </c>
      <c r="G1339" s="18">
        <v>396</v>
      </c>
      <c r="H1339" s="18">
        <v>2.12</v>
      </c>
      <c r="I1339" s="18">
        <v>3.03</v>
      </c>
      <c r="Q1339"/>
    </row>
    <row r="1340" spans="2:17" x14ac:dyDescent="0.25">
      <c r="B1340" s="18">
        <v>2011</v>
      </c>
      <c r="C1340" s="18" t="s">
        <v>8</v>
      </c>
      <c r="D1340" s="18" t="s">
        <v>1347</v>
      </c>
      <c r="E1340" s="18" t="s">
        <v>1351</v>
      </c>
      <c r="F1340" s="18" t="s">
        <v>1392</v>
      </c>
      <c r="G1340" s="18">
        <v>720</v>
      </c>
      <c r="H1340" s="18">
        <v>1.74</v>
      </c>
      <c r="I1340" s="18">
        <v>3.33</v>
      </c>
      <c r="Q1340"/>
    </row>
    <row r="1341" spans="2:17" x14ac:dyDescent="0.25">
      <c r="B1341" s="18">
        <v>2011</v>
      </c>
      <c r="C1341" s="18" t="s">
        <v>8</v>
      </c>
      <c r="D1341" s="18" t="s">
        <v>1347</v>
      </c>
      <c r="E1341" s="18" t="s">
        <v>1351</v>
      </c>
      <c r="F1341" s="18" t="s">
        <v>1393</v>
      </c>
      <c r="G1341" s="18">
        <v>1080</v>
      </c>
      <c r="H1341" s="18">
        <v>2</v>
      </c>
      <c r="I1341" s="18">
        <v>2.4500000000000002</v>
      </c>
      <c r="Q1341"/>
    </row>
    <row r="1342" spans="2:17" x14ac:dyDescent="0.25">
      <c r="B1342" s="18">
        <v>2011</v>
      </c>
      <c r="C1342" s="18" t="s">
        <v>8</v>
      </c>
      <c r="D1342" s="18" t="s">
        <v>1347</v>
      </c>
      <c r="E1342" s="18" t="s">
        <v>1351</v>
      </c>
      <c r="F1342" s="18" t="s">
        <v>1394</v>
      </c>
      <c r="G1342" s="18">
        <v>852</v>
      </c>
      <c r="H1342" s="18">
        <v>1.29</v>
      </c>
      <c r="I1342" s="18">
        <v>2.4300000000000002</v>
      </c>
      <c r="Q1342"/>
    </row>
    <row r="1343" spans="2:17" x14ac:dyDescent="0.25">
      <c r="B1343" s="18">
        <v>2011</v>
      </c>
      <c r="C1343" s="18" t="s">
        <v>8</v>
      </c>
      <c r="D1343" s="18" t="s">
        <v>1347</v>
      </c>
      <c r="E1343" s="18" t="s">
        <v>1351</v>
      </c>
      <c r="F1343" s="18" t="s">
        <v>1395</v>
      </c>
      <c r="G1343" s="18">
        <v>1116</v>
      </c>
      <c r="H1343" s="18">
        <v>2</v>
      </c>
      <c r="I1343" s="18">
        <v>2.08</v>
      </c>
      <c r="Q1343"/>
    </row>
    <row r="1344" spans="2:17" x14ac:dyDescent="0.25">
      <c r="B1344" s="18">
        <v>2011</v>
      </c>
      <c r="C1344" s="18" t="s">
        <v>8</v>
      </c>
      <c r="D1344" s="18" t="s">
        <v>1347</v>
      </c>
      <c r="E1344" s="18" t="s">
        <v>1351</v>
      </c>
      <c r="F1344" s="18" t="s">
        <v>1396</v>
      </c>
      <c r="G1344" s="18">
        <v>816</v>
      </c>
      <c r="H1344" s="18">
        <v>2.0499999999999998</v>
      </c>
      <c r="I1344" s="18">
        <v>2.12</v>
      </c>
      <c r="Q1344"/>
    </row>
    <row r="1345" spans="2:17" x14ac:dyDescent="0.25">
      <c r="B1345" s="18">
        <v>2011</v>
      </c>
      <c r="C1345" s="18" t="s">
        <v>8</v>
      </c>
      <c r="D1345" s="18" t="s">
        <v>1347</v>
      </c>
      <c r="E1345" s="18" t="s">
        <v>1351</v>
      </c>
      <c r="F1345" s="18" t="s">
        <v>1397</v>
      </c>
      <c r="G1345" s="18">
        <v>1008</v>
      </c>
      <c r="H1345" s="18">
        <v>1.78</v>
      </c>
      <c r="I1345" s="18">
        <v>3.39</v>
      </c>
      <c r="Q1345"/>
    </row>
    <row r="1346" spans="2:17" x14ac:dyDescent="0.25">
      <c r="B1346" s="18">
        <v>2011</v>
      </c>
      <c r="C1346" s="18" t="s">
        <v>8</v>
      </c>
      <c r="D1346" s="18" t="s">
        <v>1347</v>
      </c>
      <c r="E1346" s="18" t="s">
        <v>1351</v>
      </c>
      <c r="F1346" s="18" t="s">
        <v>1398</v>
      </c>
      <c r="G1346" s="18">
        <v>420</v>
      </c>
      <c r="H1346" s="18">
        <v>2.1800000000000002</v>
      </c>
      <c r="I1346" s="18">
        <v>2.11</v>
      </c>
      <c r="Q1346"/>
    </row>
    <row r="1347" spans="2:17" x14ac:dyDescent="0.25">
      <c r="B1347" s="18">
        <v>2011</v>
      </c>
      <c r="C1347" s="18" t="s">
        <v>8</v>
      </c>
      <c r="D1347" s="18" t="s">
        <v>1347</v>
      </c>
      <c r="E1347" s="18" t="s">
        <v>1351</v>
      </c>
      <c r="F1347" s="18" t="s">
        <v>1399</v>
      </c>
      <c r="G1347" s="18">
        <v>1128</v>
      </c>
      <c r="H1347" s="18">
        <v>1.2</v>
      </c>
      <c r="I1347" s="18">
        <v>3.27</v>
      </c>
      <c r="Q1347"/>
    </row>
    <row r="1348" spans="2:17" x14ac:dyDescent="0.25">
      <c r="B1348" s="18">
        <v>2011</v>
      </c>
      <c r="C1348" s="18" t="s">
        <v>8</v>
      </c>
      <c r="D1348" s="18" t="s">
        <v>1347</v>
      </c>
      <c r="E1348" s="18" t="s">
        <v>1351</v>
      </c>
      <c r="F1348" s="18" t="s">
        <v>1400</v>
      </c>
      <c r="G1348" s="18">
        <v>1140</v>
      </c>
      <c r="H1348" s="18">
        <v>2.41</v>
      </c>
      <c r="I1348" s="18">
        <v>2.27</v>
      </c>
      <c r="Q1348"/>
    </row>
    <row r="1349" spans="2:17" x14ac:dyDescent="0.25">
      <c r="B1349" s="18">
        <v>2011</v>
      </c>
      <c r="C1349" s="18" t="s">
        <v>8</v>
      </c>
      <c r="D1349" s="18" t="s">
        <v>1347</v>
      </c>
      <c r="E1349" s="18" t="s">
        <v>1351</v>
      </c>
      <c r="F1349" s="18" t="s">
        <v>1401</v>
      </c>
      <c r="G1349" s="18">
        <v>984</v>
      </c>
      <c r="H1349" s="18">
        <v>1.67</v>
      </c>
      <c r="I1349" s="18">
        <v>2.64</v>
      </c>
      <c r="Q1349"/>
    </row>
    <row r="1350" spans="2:17" x14ac:dyDescent="0.25">
      <c r="B1350" s="18">
        <v>2011</v>
      </c>
      <c r="C1350" s="18" t="s">
        <v>8</v>
      </c>
      <c r="D1350" s="18" t="s">
        <v>1347</v>
      </c>
      <c r="E1350" s="18" t="s">
        <v>1351</v>
      </c>
      <c r="F1350" s="18" t="s">
        <v>1402</v>
      </c>
      <c r="G1350" s="18">
        <v>1104</v>
      </c>
      <c r="H1350" s="18">
        <v>1.69</v>
      </c>
      <c r="I1350" s="18">
        <v>3.37</v>
      </c>
      <c r="Q1350"/>
    </row>
    <row r="1351" spans="2:17" x14ac:dyDescent="0.25">
      <c r="B1351" s="18">
        <v>2011</v>
      </c>
      <c r="C1351" s="18" t="s">
        <v>8</v>
      </c>
      <c r="D1351" s="18" t="s">
        <v>1347</v>
      </c>
      <c r="E1351" s="18" t="s">
        <v>1351</v>
      </c>
      <c r="F1351" s="18" t="s">
        <v>1403</v>
      </c>
      <c r="G1351" s="18">
        <v>828</v>
      </c>
      <c r="H1351" s="18">
        <v>2.39</v>
      </c>
      <c r="I1351" s="18">
        <v>3.3</v>
      </c>
      <c r="Q1351"/>
    </row>
    <row r="1352" spans="2:17" x14ac:dyDescent="0.25">
      <c r="B1352" s="18">
        <v>2011</v>
      </c>
      <c r="C1352" s="18" t="s">
        <v>8</v>
      </c>
      <c r="D1352" s="18" t="s">
        <v>1347</v>
      </c>
      <c r="E1352" s="18" t="s">
        <v>1351</v>
      </c>
      <c r="F1352" s="18" t="s">
        <v>1404</v>
      </c>
      <c r="G1352" s="18">
        <v>576</v>
      </c>
      <c r="H1352" s="18">
        <v>2.2200000000000002</v>
      </c>
      <c r="I1352" s="18">
        <v>3.18</v>
      </c>
      <c r="Q1352"/>
    </row>
    <row r="1353" spans="2:17" x14ac:dyDescent="0.25">
      <c r="B1353" s="18">
        <v>2011</v>
      </c>
      <c r="C1353" s="18" t="s">
        <v>8</v>
      </c>
      <c r="D1353" s="18" t="s">
        <v>1347</v>
      </c>
      <c r="E1353" s="18" t="s">
        <v>1351</v>
      </c>
      <c r="F1353" s="18" t="s">
        <v>1405</v>
      </c>
      <c r="G1353" s="18">
        <v>1164</v>
      </c>
      <c r="H1353" s="18">
        <v>2.44</v>
      </c>
      <c r="I1353" s="18">
        <v>3.36</v>
      </c>
      <c r="Q1353"/>
    </row>
    <row r="1354" spans="2:17" x14ac:dyDescent="0.25">
      <c r="B1354" s="18">
        <v>2011</v>
      </c>
      <c r="C1354" s="18" t="s">
        <v>8</v>
      </c>
      <c r="D1354" s="18" t="s">
        <v>1347</v>
      </c>
      <c r="E1354" s="18" t="s">
        <v>1351</v>
      </c>
      <c r="F1354" s="18" t="s">
        <v>1406</v>
      </c>
      <c r="G1354" s="18">
        <v>1128</v>
      </c>
      <c r="H1354" s="18">
        <v>2.4</v>
      </c>
      <c r="I1354" s="18">
        <v>2.2599999999999998</v>
      </c>
      <c r="Q1354"/>
    </row>
    <row r="1355" spans="2:17" x14ac:dyDescent="0.25">
      <c r="B1355" s="18">
        <v>2011</v>
      </c>
      <c r="C1355" s="18" t="s">
        <v>8</v>
      </c>
      <c r="D1355" s="18" t="s">
        <v>1347</v>
      </c>
      <c r="E1355" s="18" t="s">
        <v>1351</v>
      </c>
      <c r="F1355" s="18" t="s">
        <v>1407</v>
      </c>
      <c r="G1355" s="18">
        <v>1068</v>
      </c>
      <c r="H1355" s="18">
        <v>1.53</v>
      </c>
      <c r="I1355" s="18">
        <v>2.41</v>
      </c>
      <c r="Q1355"/>
    </row>
    <row r="1356" spans="2:17" x14ac:dyDescent="0.25">
      <c r="B1356" s="18">
        <v>2011</v>
      </c>
      <c r="C1356" s="18" t="s">
        <v>8</v>
      </c>
      <c r="D1356" s="18" t="s">
        <v>1347</v>
      </c>
      <c r="E1356" s="18" t="s">
        <v>1351</v>
      </c>
      <c r="F1356" s="18" t="s">
        <v>1408</v>
      </c>
      <c r="G1356" s="18">
        <v>792</v>
      </c>
      <c r="H1356" s="18">
        <v>1.74</v>
      </c>
      <c r="I1356" s="18">
        <v>2.95</v>
      </c>
      <c r="Q1356"/>
    </row>
    <row r="1357" spans="2:17" x14ac:dyDescent="0.25">
      <c r="B1357" s="18">
        <v>2011</v>
      </c>
      <c r="C1357" s="18" t="s">
        <v>8</v>
      </c>
      <c r="D1357" s="18" t="s">
        <v>1347</v>
      </c>
      <c r="E1357" s="18" t="s">
        <v>1351</v>
      </c>
      <c r="F1357" s="18" t="s">
        <v>1409</v>
      </c>
      <c r="G1357" s="18">
        <v>1044</v>
      </c>
      <c r="H1357" s="18">
        <v>1.46</v>
      </c>
      <c r="I1357" s="18">
        <v>2.6</v>
      </c>
      <c r="Q1357"/>
    </row>
    <row r="1358" spans="2:17" x14ac:dyDescent="0.25">
      <c r="B1358" s="18">
        <v>2011</v>
      </c>
      <c r="C1358" s="18" t="s">
        <v>8</v>
      </c>
      <c r="D1358" s="18" t="s">
        <v>1347</v>
      </c>
      <c r="E1358" s="18" t="s">
        <v>1351</v>
      </c>
      <c r="F1358" s="18" t="s">
        <v>1410</v>
      </c>
      <c r="G1358" s="18">
        <v>600</v>
      </c>
      <c r="H1358" s="18">
        <v>1.73</v>
      </c>
      <c r="I1358" s="18">
        <v>2.0499999999999998</v>
      </c>
      <c r="Q1358"/>
    </row>
    <row r="1359" spans="2:17" x14ac:dyDescent="0.25">
      <c r="B1359" s="18">
        <v>2011</v>
      </c>
      <c r="C1359" s="18" t="s">
        <v>8</v>
      </c>
      <c r="D1359" s="18" t="s">
        <v>1347</v>
      </c>
      <c r="E1359" s="18" t="s">
        <v>1351</v>
      </c>
      <c r="F1359" s="18" t="s">
        <v>1411</v>
      </c>
      <c r="G1359" s="18">
        <v>696</v>
      </c>
      <c r="H1359" s="18">
        <v>2.4300000000000002</v>
      </c>
      <c r="I1359" s="18">
        <v>2.52</v>
      </c>
      <c r="Q1359"/>
    </row>
    <row r="1360" spans="2:17" x14ac:dyDescent="0.25">
      <c r="B1360" s="18">
        <v>2011</v>
      </c>
      <c r="C1360" s="18" t="s">
        <v>8</v>
      </c>
      <c r="D1360" s="18" t="s">
        <v>1347</v>
      </c>
      <c r="E1360" s="18" t="s">
        <v>1351</v>
      </c>
      <c r="F1360" s="18" t="s">
        <v>1412</v>
      </c>
      <c r="G1360" s="18">
        <v>372</v>
      </c>
      <c r="H1360" s="18">
        <v>1.61</v>
      </c>
      <c r="I1360" s="18">
        <v>2.2000000000000002</v>
      </c>
      <c r="Q1360"/>
    </row>
    <row r="1361" spans="2:17" x14ac:dyDescent="0.25">
      <c r="B1361" s="18">
        <v>2011</v>
      </c>
      <c r="C1361" s="18" t="s">
        <v>8</v>
      </c>
      <c r="D1361" s="18" t="s">
        <v>1347</v>
      </c>
      <c r="E1361" s="18" t="s">
        <v>1351</v>
      </c>
      <c r="F1361" s="18" t="s">
        <v>1413</v>
      </c>
      <c r="G1361" s="18">
        <v>768</v>
      </c>
      <c r="H1361" s="18">
        <v>1.88</v>
      </c>
      <c r="I1361" s="18">
        <v>2.56</v>
      </c>
      <c r="Q1361"/>
    </row>
    <row r="1362" spans="2:17" x14ac:dyDescent="0.25">
      <c r="B1362" s="18">
        <v>2011</v>
      </c>
      <c r="C1362" s="18" t="s">
        <v>8</v>
      </c>
      <c r="D1362" s="18" t="s">
        <v>1347</v>
      </c>
      <c r="E1362" s="18" t="s">
        <v>1351</v>
      </c>
      <c r="F1362" s="18" t="s">
        <v>1414</v>
      </c>
      <c r="G1362" s="18">
        <v>780</v>
      </c>
      <c r="H1362" s="18">
        <v>1.85</v>
      </c>
      <c r="I1362" s="18">
        <v>2.98</v>
      </c>
      <c r="Q1362"/>
    </row>
    <row r="1363" spans="2:17" x14ac:dyDescent="0.25">
      <c r="B1363" s="18">
        <v>2011</v>
      </c>
      <c r="C1363" s="18" t="s">
        <v>8</v>
      </c>
      <c r="D1363" s="18" t="s">
        <v>1347</v>
      </c>
      <c r="E1363" s="18" t="s">
        <v>1351</v>
      </c>
      <c r="F1363" s="18" t="s">
        <v>1415</v>
      </c>
      <c r="G1363" s="18">
        <v>576</v>
      </c>
      <c r="H1363" s="18">
        <v>1.96</v>
      </c>
      <c r="I1363" s="18">
        <v>2.91</v>
      </c>
      <c r="Q1363"/>
    </row>
    <row r="1364" spans="2:17" x14ac:dyDescent="0.25">
      <c r="B1364" s="18">
        <v>2011</v>
      </c>
      <c r="C1364" s="18" t="s">
        <v>8</v>
      </c>
      <c r="D1364" s="18" t="s">
        <v>1347</v>
      </c>
      <c r="E1364" s="18" t="s">
        <v>1351</v>
      </c>
      <c r="F1364" s="18" t="s">
        <v>1416</v>
      </c>
      <c r="G1364" s="18">
        <v>528</v>
      </c>
      <c r="H1364" s="18">
        <v>1.86</v>
      </c>
      <c r="I1364" s="18">
        <v>2.99</v>
      </c>
      <c r="Q1364"/>
    </row>
    <row r="1365" spans="2:17" x14ac:dyDescent="0.25">
      <c r="B1365" s="18">
        <v>2011</v>
      </c>
      <c r="C1365" s="18" t="s">
        <v>8</v>
      </c>
      <c r="D1365" s="18" t="s">
        <v>1347</v>
      </c>
      <c r="E1365" s="18" t="s">
        <v>1351</v>
      </c>
      <c r="F1365" s="18" t="s">
        <v>1417</v>
      </c>
      <c r="G1365" s="18">
        <v>1092</v>
      </c>
      <c r="H1365" s="18">
        <v>1.96</v>
      </c>
      <c r="I1365" s="18">
        <v>2.88</v>
      </c>
      <c r="Q1365"/>
    </row>
    <row r="1366" spans="2:17" x14ac:dyDescent="0.25">
      <c r="B1366" s="18">
        <v>2011</v>
      </c>
      <c r="C1366" s="18" t="s">
        <v>8</v>
      </c>
      <c r="D1366" s="18" t="s">
        <v>1347</v>
      </c>
      <c r="E1366" s="18" t="s">
        <v>1351</v>
      </c>
      <c r="F1366" s="18" t="s">
        <v>1418</v>
      </c>
      <c r="G1366" s="18">
        <v>1068</v>
      </c>
      <c r="H1366" s="18">
        <v>1.6</v>
      </c>
      <c r="I1366" s="18">
        <v>3.42</v>
      </c>
      <c r="Q1366"/>
    </row>
    <row r="1367" spans="2:17" x14ac:dyDescent="0.25">
      <c r="B1367" s="18">
        <v>2011</v>
      </c>
      <c r="C1367" s="18" t="s">
        <v>8</v>
      </c>
      <c r="D1367" s="18" t="s">
        <v>1347</v>
      </c>
      <c r="E1367" s="18" t="s">
        <v>1351</v>
      </c>
      <c r="F1367" s="18" t="s">
        <v>1419</v>
      </c>
      <c r="G1367" s="18">
        <v>1176</v>
      </c>
      <c r="H1367" s="18">
        <v>2.0299999999999998</v>
      </c>
      <c r="I1367" s="18">
        <v>3.48</v>
      </c>
      <c r="Q1367"/>
    </row>
    <row r="1368" spans="2:17" x14ac:dyDescent="0.25">
      <c r="B1368" s="18">
        <v>2011</v>
      </c>
      <c r="C1368" s="18" t="s">
        <v>8</v>
      </c>
      <c r="D1368" s="18" t="s">
        <v>1347</v>
      </c>
      <c r="E1368" s="18" t="s">
        <v>1351</v>
      </c>
      <c r="F1368" s="18" t="s">
        <v>1420</v>
      </c>
      <c r="G1368" s="18">
        <v>816</v>
      </c>
      <c r="H1368" s="18">
        <v>2.37</v>
      </c>
      <c r="I1368" s="18">
        <v>3.31</v>
      </c>
      <c r="Q1368"/>
    </row>
    <row r="1369" spans="2:17" x14ac:dyDescent="0.25">
      <c r="B1369" s="18">
        <v>2011</v>
      </c>
      <c r="C1369" s="18" t="s">
        <v>8</v>
      </c>
      <c r="D1369" s="18" t="s">
        <v>1347</v>
      </c>
      <c r="E1369" s="18" t="s">
        <v>1351</v>
      </c>
      <c r="F1369" s="18" t="s">
        <v>1421</v>
      </c>
      <c r="G1369" s="18">
        <v>1044</v>
      </c>
      <c r="H1369" s="18">
        <v>1.78</v>
      </c>
      <c r="I1369" s="18">
        <v>2.52</v>
      </c>
      <c r="Q1369"/>
    </row>
    <row r="1370" spans="2:17" x14ac:dyDescent="0.25">
      <c r="B1370" s="18">
        <v>2011</v>
      </c>
      <c r="C1370" s="18" t="s">
        <v>8</v>
      </c>
      <c r="D1370" s="18" t="s">
        <v>1347</v>
      </c>
      <c r="E1370" s="18" t="s">
        <v>1351</v>
      </c>
      <c r="F1370" s="18" t="s">
        <v>1422</v>
      </c>
      <c r="G1370" s="18">
        <v>972</v>
      </c>
      <c r="H1370" s="18">
        <v>1.38</v>
      </c>
      <c r="I1370" s="18">
        <v>2.38</v>
      </c>
      <c r="Q1370"/>
    </row>
    <row r="1371" spans="2:17" x14ac:dyDescent="0.25">
      <c r="B1371" s="18">
        <v>2011</v>
      </c>
      <c r="C1371" s="18" t="s">
        <v>8</v>
      </c>
      <c r="D1371" s="18" t="s">
        <v>1347</v>
      </c>
      <c r="E1371" s="18" t="s">
        <v>1351</v>
      </c>
      <c r="F1371" s="18" t="s">
        <v>1423</v>
      </c>
      <c r="G1371" s="18">
        <v>492</v>
      </c>
      <c r="H1371" s="18">
        <v>2.14</v>
      </c>
      <c r="I1371" s="18">
        <v>3.41</v>
      </c>
      <c r="Q1371"/>
    </row>
    <row r="1372" spans="2:17" x14ac:dyDescent="0.25">
      <c r="B1372" s="18">
        <v>2011</v>
      </c>
      <c r="C1372" s="18" t="s">
        <v>8</v>
      </c>
      <c r="D1372" s="18" t="s">
        <v>1347</v>
      </c>
      <c r="E1372" s="18" t="s">
        <v>1351</v>
      </c>
      <c r="F1372" s="18" t="s">
        <v>1424</v>
      </c>
      <c r="G1372" s="18">
        <v>972</v>
      </c>
      <c r="H1372" s="18">
        <v>1.92</v>
      </c>
      <c r="I1372" s="18">
        <v>2.0099999999999998</v>
      </c>
      <c r="Q1372"/>
    </row>
    <row r="1373" spans="2:17" x14ac:dyDescent="0.25">
      <c r="B1373" s="18">
        <v>2011</v>
      </c>
      <c r="C1373" s="18" t="s">
        <v>8</v>
      </c>
      <c r="D1373" s="18" t="s">
        <v>1347</v>
      </c>
      <c r="E1373" s="18" t="s">
        <v>1351</v>
      </c>
      <c r="F1373" s="18" t="s">
        <v>1425</v>
      </c>
      <c r="G1373" s="18">
        <v>780</v>
      </c>
      <c r="H1373" s="18">
        <v>1.35</v>
      </c>
      <c r="I1373" s="18">
        <v>3.46</v>
      </c>
      <c r="Q1373"/>
    </row>
    <row r="1374" spans="2:17" x14ac:dyDescent="0.25">
      <c r="B1374" s="18">
        <v>2011</v>
      </c>
      <c r="C1374" s="18" t="s">
        <v>8</v>
      </c>
      <c r="D1374" s="18" t="s">
        <v>1347</v>
      </c>
      <c r="E1374" s="18" t="s">
        <v>1351</v>
      </c>
      <c r="F1374" s="18" t="s">
        <v>1426</v>
      </c>
      <c r="G1374" s="18">
        <v>1104</v>
      </c>
      <c r="H1374" s="18">
        <v>1.61</v>
      </c>
      <c r="I1374" s="18">
        <v>2.59</v>
      </c>
      <c r="Q1374"/>
    </row>
    <row r="1375" spans="2:17" x14ac:dyDescent="0.25">
      <c r="B1375" s="18">
        <v>2011</v>
      </c>
      <c r="C1375" s="18" t="s">
        <v>8</v>
      </c>
      <c r="D1375" s="18" t="s">
        <v>1347</v>
      </c>
      <c r="E1375" s="18" t="s">
        <v>1351</v>
      </c>
      <c r="F1375" s="18" t="s">
        <v>1427</v>
      </c>
      <c r="G1375" s="18">
        <v>936</v>
      </c>
      <c r="H1375" s="18">
        <v>2.04</v>
      </c>
      <c r="I1375" s="18">
        <v>3.26</v>
      </c>
      <c r="Q1375"/>
    </row>
    <row r="1376" spans="2:17" x14ac:dyDescent="0.25">
      <c r="B1376" s="18">
        <v>2011</v>
      </c>
      <c r="C1376" s="18" t="s">
        <v>8</v>
      </c>
      <c r="D1376" s="18" t="s">
        <v>94</v>
      </c>
      <c r="E1376" s="18" t="s">
        <v>1428</v>
      </c>
      <c r="F1376" s="18" t="s">
        <v>1429</v>
      </c>
      <c r="G1376" s="18">
        <v>5928</v>
      </c>
      <c r="H1376" s="18">
        <v>0.44</v>
      </c>
      <c r="I1376" s="18">
        <v>0.95</v>
      </c>
      <c r="Q1376"/>
    </row>
    <row r="1377" spans="2:17" x14ac:dyDescent="0.25">
      <c r="B1377" s="18">
        <v>2011</v>
      </c>
      <c r="C1377" s="18" t="s">
        <v>8</v>
      </c>
      <c r="D1377" s="18" t="s">
        <v>94</v>
      </c>
      <c r="E1377" s="18" t="s">
        <v>1428</v>
      </c>
      <c r="F1377" s="18" t="s">
        <v>1430</v>
      </c>
      <c r="G1377" s="18">
        <v>8232</v>
      </c>
      <c r="H1377" s="18">
        <v>0.52</v>
      </c>
      <c r="I1377" s="18">
        <v>0.93</v>
      </c>
      <c r="Q1377"/>
    </row>
    <row r="1378" spans="2:17" x14ac:dyDescent="0.25">
      <c r="B1378" s="18">
        <v>2011</v>
      </c>
      <c r="C1378" s="18" t="s">
        <v>8</v>
      </c>
      <c r="D1378" s="18" t="s">
        <v>94</v>
      </c>
      <c r="E1378" s="18" t="s">
        <v>1428</v>
      </c>
      <c r="F1378" s="18" t="s">
        <v>1431</v>
      </c>
      <c r="G1378" s="18">
        <v>5088</v>
      </c>
      <c r="H1378" s="18">
        <v>0.77</v>
      </c>
      <c r="I1378" s="18">
        <v>1.04</v>
      </c>
      <c r="Q1378"/>
    </row>
    <row r="1379" spans="2:17" x14ac:dyDescent="0.25">
      <c r="B1379" s="18">
        <v>2011</v>
      </c>
      <c r="C1379" s="18" t="s">
        <v>8</v>
      </c>
      <c r="D1379" s="18" t="s">
        <v>94</v>
      </c>
      <c r="E1379" s="18" t="s">
        <v>1428</v>
      </c>
      <c r="F1379" s="18" t="s">
        <v>1432</v>
      </c>
      <c r="G1379" s="18">
        <v>8916</v>
      </c>
      <c r="H1379" s="18">
        <v>1.19</v>
      </c>
      <c r="I1379" s="18">
        <v>0.94</v>
      </c>
      <c r="Q1379"/>
    </row>
    <row r="1380" spans="2:17" x14ac:dyDescent="0.25">
      <c r="B1380" s="18">
        <v>2011</v>
      </c>
      <c r="C1380" s="18" t="s">
        <v>8</v>
      </c>
      <c r="D1380" s="18" t="s">
        <v>94</v>
      </c>
      <c r="E1380" s="18" t="s">
        <v>1428</v>
      </c>
      <c r="F1380" s="18" t="s">
        <v>1433</v>
      </c>
      <c r="G1380" s="18">
        <v>4884</v>
      </c>
      <c r="H1380" s="18">
        <v>0.92</v>
      </c>
      <c r="I1380" s="18">
        <v>1.1100000000000001</v>
      </c>
      <c r="Q1380"/>
    </row>
    <row r="1381" spans="2:17" x14ac:dyDescent="0.25">
      <c r="B1381" s="18">
        <v>2011</v>
      </c>
      <c r="C1381" s="18" t="s">
        <v>8</v>
      </c>
      <c r="D1381" s="18" t="s">
        <v>94</v>
      </c>
      <c r="E1381" s="18" t="s">
        <v>1428</v>
      </c>
      <c r="F1381" s="18" t="s">
        <v>1434</v>
      </c>
      <c r="G1381" s="18">
        <v>6468</v>
      </c>
      <c r="H1381" s="18">
        <v>0.91</v>
      </c>
      <c r="I1381" s="18">
        <v>1.01</v>
      </c>
      <c r="Q1381"/>
    </row>
    <row r="1382" spans="2:17" x14ac:dyDescent="0.25">
      <c r="B1382" s="18">
        <v>2011</v>
      </c>
      <c r="C1382" s="18" t="s">
        <v>8</v>
      </c>
      <c r="D1382" s="18" t="s">
        <v>94</v>
      </c>
      <c r="E1382" s="18" t="s">
        <v>1428</v>
      </c>
      <c r="F1382" s="18" t="s">
        <v>1435</v>
      </c>
      <c r="G1382" s="18">
        <v>5160</v>
      </c>
      <c r="H1382" s="18">
        <v>1.05</v>
      </c>
      <c r="I1382" s="18">
        <v>0.95</v>
      </c>
      <c r="Q1382"/>
    </row>
    <row r="1383" spans="2:17" x14ac:dyDescent="0.25">
      <c r="B1383" s="18">
        <v>2011</v>
      </c>
      <c r="C1383" s="18" t="s">
        <v>8</v>
      </c>
      <c r="D1383" s="18" t="s">
        <v>94</v>
      </c>
      <c r="E1383" s="18" t="s">
        <v>1428</v>
      </c>
      <c r="F1383" s="18" t="s">
        <v>1436</v>
      </c>
      <c r="G1383" s="18">
        <v>7560</v>
      </c>
      <c r="H1383" s="18">
        <v>0.64</v>
      </c>
      <c r="I1383" s="18">
        <v>0.96</v>
      </c>
      <c r="Q1383"/>
    </row>
    <row r="1384" spans="2:17" x14ac:dyDescent="0.25">
      <c r="B1384" s="18">
        <v>2011</v>
      </c>
      <c r="C1384" s="18" t="s">
        <v>8</v>
      </c>
      <c r="D1384" s="18" t="s">
        <v>94</v>
      </c>
      <c r="E1384" s="18" t="s">
        <v>1428</v>
      </c>
      <c r="F1384" s="18" t="s">
        <v>1437</v>
      </c>
      <c r="G1384" s="18">
        <v>6132</v>
      </c>
      <c r="H1384" s="18">
        <v>0.86</v>
      </c>
      <c r="I1384" s="18">
        <v>1.1000000000000001</v>
      </c>
      <c r="Q1384"/>
    </row>
    <row r="1385" spans="2:17" x14ac:dyDescent="0.25">
      <c r="B1385" s="18">
        <v>2011</v>
      </c>
      <c r="C1385" s="18" t="s">
        <v>8</v>
      </c>
      <c r="D1385" s="18" t="s">
        <v>94</v>
      </c>
      <c r="E1385" s="18" t="s">
        <v>1428</v>
      </c>
      <c r="F1385" s="18" t="s">
        <v>1438</v>
      </c>
      <c r="G1385" s="18">
        <v>7932</v>
      </c>
      <c r="H1385" s="18">
        <v>0.97</v>
      </c>
      <c r="I1385" s="18">
        <v>1</v>
      </c>
      <c r="Q1385"/>
    </row>
    <row r="1386" spans="2:17" x14ac:dyDescent="0.25">
      <c r="B1386" s="18">
        <v>2011</v>
      </c>
      <c r="C1386" s="18" t="s">
        <v>8</v>
      </c>
      <c r="D1386" s="18" t="s">
        <v>94</v>
      </c>
      <c r="E1386" s="18" t="s">
        <v>1428</v>
      </c>
      <c r="F1386" s="18" t="s">
        <v>1439</v>
      </c>
      <c r="G1386" s="18">
        <v>4812</v>
      </c>
      <c r="H1386" s="18">
        <v>0.62</v>
      </c>
      <c r="I1386" s="18">
        <v>0.94</v>
      </c>
      <c r="Q1386"/>
    </row>
    <row r="1387" spans="2:17" x14ac:dyDescent="0.25">
      <c r="B1387" s="18">
        <v>2011</v>
      </c>
      <c r="C1387" s="18" t="s">
        <v>8</v>
      </c>
      <c r="D1387" s="18" t="s">
        <v>94</v>
      </c>
      <c r="E1387" s="18" t="s">
        <v>1428</v>
      </c>
      <c r="F1387" s="18" t="s">
        <v>1440</v>
      </c>
      <c r="G1387" s="18">
        <v>8124</v>
      </c>
      <c r="H1387" s="18">
        <v>0.48</v>
      </c>
      <c r="I1387" s="18">
        <v>1.05</v>
      </c>
      <c r="Q1387"/>
    </row>
    <row r="1388" spans="2:17" x14ac:dyDescent="0.25">
      <c r="B1388" s="18">
        <v>2011</v>
      </c>
      <c r="C1388" s="18" t="s">
        <v>8</v>
      </c>
      <c r="D1388" s="18" t="s">
        <v>205</v>
      </c>
      <c r="E1388" s="18" t="s">
        <v>1428</v>
      </c>
      <c r="F1388" s="18" t="s">
        <v>1441</v>
      </c>
      <c r="G1388" s="18">
        <v>852</v>
      </c>
      <c r="H1388" s="18">
        <v>1.33</v>
      </c>
      <c r="I1388" s="18">
        <v>1.77</v>
      </c>
      <c r="Q1388"/>
    </row>
    <row r="1389" spans="2:17" x14ac:dyDescent="0.25">
      <c r="B1389" s="18">
        <v>2011</v>
      </c>
      <c r="C1389" s="18" t="s">
        <v>8</v>
      </c>
      <c r="D1389" s="18" t="s">
        <v>205</v>
      </c>
      <c r="E1389" s="18" t="s">
        <v>1428</v>
      </c>
      <c r="F1389" s="18" t="s">
        <v>1442</v>
      </c>
      <c r="G1389" s="18">
        <v>672</v>
      </c>
      <c r="H1389" s="18">
        <v>1.1299999999999999</v>
      </c>
      <c r="I1389" s="18">
        <v>1.88</v>
      </c>
      <c r="Q1389"/>
    </row>
    <row r="1390" spans="2:17" x14ac:dyDescent="0.25">
      <c r="B1390" s="18">
        <v>2011</v>
      </c>
      <c r="C1390" s="18" t="s">
        <v>8</v>
      </c>
      <c r="D1390" s="18" t="s">
        <v>205</v>
      </c>
      <c r="E1390" s="18" t="s">
        <v>1428</v>
      </c>
      <c r="F1390" s="18" t="s">
        <v>1443</v>
      </c>
      <c r="G1390" s="18">
        <v>1188</v>
      </c>
      <c r="H1390" s="18">
        <v>1.41</v>
      </c>
      <c r="I1390" s="18">
        <v>1.78</v>
      </c>
      <c r="Q1390"/>
    </row>
    <row r="1391" spans="2:17" x14ac:dyDescent="0.25">
      <c r="B1391" s="18">
        <v>2011</v>
      </c>
      <c r="C1391" s="18" t="s">
        <v>8</v>
      </c>
      <c r="D1391" s="18" t="s">
        <v>205</v>
      </c>
      <c r="E1391" s="18" t="s">
        <v>1428</v>
      </c>
      <c r="F1391" s="18" t="s">
        <v>1444</v>
      </c>
      <c r="G1391" s="18">
        <v>708</v>
      </c>
      <c r="H1391" s="18">
        <v>1.23</v>
      </c>
      <c r="I1391" s="18">
        <v>1.73</v>
      </c>
      <c r="Q1391"/>
    </row>
    <row r="1392" spans="2:17" x14ac:dyDescent="0.25">
      <c r="B1392" s="18">
        <v>2011</v>
      </c>
      <c r="C1392" s="18" t="s">
        <v>8</v>
      </c>
      <c r="D1392" s="18" t="s">
        <v>205</v>
      </c>
      <c r="E1392" s="18" t="s">
        <v>1428</v>
      </c>
      <c r="F1392" s="18" t="s">
        <v>1445</v>
      </c>
      <c r="G1392" s="18">
        <v>852</v>
      </c>
      <c r="H1392" s="18">
        <v>1.17</v>
      </c>
      <c r="I1392" s="18">
        <v>1.86</v>
      </c>
      <c r="Q1392"/>
    </row>
    <row r="1393" spans="2:17" x14ac:dyDescent="0.25">
      <c r="B1393" s="18">
        <v>2011</v>
      </c>
      <c r="C1393" s="18" t="s">
        <v>8</v>
      </c>
      <c r="D1393" s="18" t="s">
        <v>205</v>
      </c>
      <c r="E1393" s="18" t="s">
        <v>1428</v>
      </c>
      <c r="F1393" s="18" t="s">
        <v>1446</v>
      </c>
      <c r="G1393" s="18">
        <v>960</v>
      </c>
      <c r="H1393" s="18">
        <v>1.18</v>
      </c>
      <c r="I1393" s="18">
        <v>1.73</v>
      </c>
      <c r="Q1393"/>
    </row>
    <row r="1394" spans="2:17" x14ac:dyDescent="0.25">
      <c r="B1394" s="18">
        <v>2011</v>
      </c>
      <c r="C1394" s="18" t="s">
        <v>8</v>
      </c>
      <c r="D1394" s="18" t="s">
        <v>205</v>
      </c>
      <c r="E1394" s="18" t="s">
        <v>1428</v>
      </c>
      <c r="F1394" s="18" t="s">
        <v>1447</v>
      </c>
      <c r="G1394" s="18">
        <v>828</v>
      </c>
      <c r="H1394" s="18">
        <v>1.39</v>
      </c>
      <c r="I1394" s="18">
        <v>1.78</v>
      </c>
      <c r="Q1394"/>
    </row>
    <row r="1395" spans="2:17" x14ac:dyDescent="0.25">
      <c r="B1395" s="18">
        <v>2011</v>
      </c>
      <c r="C1395" s="18" t="s">
        <v>8</v>
      </c>
      <c r="D1395" s="18" t="s">
        <v>205</v>
      </c>
      <c r="E1395" s="18" t="s">
        <v>1428</v>
      </c>
      <c r="F1395" s="18" t="s">
        <v>1448</v>
      </c>
      <c r="G1395" s="18">
        <v>696</v>
      </c>
      <c r="H1395" s="18">
        <v>1.1599999999999999</v>
      </c>
      <c r="I1395" s="18">
        <v>1.68</v>
      </c>
      <c r="Q1395"/>
    </row>
    <row r="1396" spans="2:17" x14ac:dyDescent="0.25">
      <c r="B1396" s="18">
        <v>2011</v>
      </c>
      <c r="C1396" s="18" t="s">
        <v>8</v>
      </c>
      <c r="D1396" s="18" t="s">
        <v>205</v>
      </c>
      <c r="E1396" s="18" t="s">
        <v>1428</v>
      </c>
      <c r="F1396" s="18" t="s">
        <v>1449</v>
      </c>
      <c r="G1396" s="18">
        <v>1104</v>
      </c>
      <c r="H1396" s="18">
        <v>1.48</v>
      </c>
      <c r="I1396" s="18">
        <v>1.67</v>
      </c>
      <c r="Q1396"/>
    </row>
    <row r="1397" spans="2:17" x14ac:dyDescent="0.25">
      <c r="B1397" s="18">
        <v>2011</v>
      </c>
      <c r="C1397" s="18" t="s">
        <v>8</v>
      </c>
      <c r="D1397" s="18" t="s">
        <v>205</v>
      </c>
      <c r="E1397" s="18" t="s">
        <v>1428</v>
      </c>
      <c r="F1397" s="18" t="s">
        <v>1450</v>
      </c>
      <c r="G1397" s="18">
        <v>792</v>
      </c>
      <c r="H1397" s="18">
        <v>1.27</v>
      </c>
      <c r="I1397" s="18">
        <v>1.9</v>
      </c>
      <c r="Q1397"/>
    </row>
    <row r="1398" spans="2:17" x14ac:dyDescent="0.25">
      <c r="B1398" s="18">
        <v>2011</v>
      </c>
      <c r="C1398" s="18" t="s">
        <v>8</v>
      </c>
      <c r="D1398" s="18" t="s">
        <v>205</v>
      </c>
      <c r="E1398" s="18" t="s">
        <v>1428</v>
      </c>
      <c r="F1398" s="18" t="s">
        <v>1451</v>
      </c>
      <c r="G1398" s="18">
        <v>1308</v>
      </c>
      <c r="H1398" s="18">
        <v>1.5</v>
      </c>
      <c r="I1398" s="18">
        <v>1.89</v>
      </c>
      <c r="Q1398"/>
    </row>
    <row r="1399" spans="2:17" x14ac:dyDescent="0.25">
      <c r="B1399" s="18">
        <v>2011</v>
      </c>
      <c r="C1399" s="18" t="s">
        <v>8</v>
      </c>
      <c r="D1399" s="18" t="s">
        <v>205</v>
      </c>
      <c r="E1399" s="18" t="s">
        <v>1428</v>
      </c>
      <c r="F1399" s="18" t="s">
        <v>1452</v>
      </c>
      <c r="G1399" s="18">
        <v>972</v>
      </c>
      <c r="H1399" s="18">
        <v>1.41</v>
      </c>
      <c r="I1399" s="18">
        <v>1.76</v>
      </c>
      <c r="Q1399"/>
    </row>
    <row r="1400" spans="2:17" x14ac:dyDescent="0.25">
      <c r="B1400" s="18">
        <v>2011</v>
      </c>
      <c r="C1400" s="18" t="s">
        <v>8</v>
      </c>
      <c r="D1400" s="18" t="s">
        <v>205</v>
      </c>
      <c r="E1400" s="18" t="s">
        <v>1428</v>
      </c>
      <c r="F1400" s="18" t="s">
        <v>1453</v>
      </c>
      <c r="G1400" s="18">
        <v>1308</v>
      </c>
      <c r="H1400" s="18">
        <v>1.1200000000000001</v>
      </c>
      <c r="I1400" s="18">
        <v>1.82</v>
      </c>
      <c r="Q1400"/>
    </row>
    <row r="1401" spans="2:17" x14ac:dyDescent="0.25">
      <c r="B1401" s="18">
        <v>2011</v>
      </c>
      <c r="C1401" s="18" t="s">
        <v>8</v>
      </c>
      <c r="D1401" s="18" t="s">
        <v>205</v>
      </c>
      <c r="E1401" s="18" t="s">
        <v>1428</v>
      </c>
      <c r="F1401" s="18" t="s">
        <v>1454</v>
      </c>
      <c r="G1401" s="18">
        <v>696</v>
      </c>
      <c r="H1401" s="18">
        <v>1.28</v>
      </c>
      <c r="I1401" s="18">
        <v>1.85</v>
      </c>
      <c r="Q1401"/>
    </row>
    <row r="1402" spans="2:17" x14ac:dyDescent="0.25">
      <c r="B1402" s="18">
        <v>2011</v>
      </c>
      <c r="C1402" s="18" t="s">
        <v>8</v>
      </c>
      <c r="D1402" s="18" t="s">
        <v>205</v>
      </c>
      <c r="E1402" s="18" t="s">
        <v>1428</v>
      </c>
      <c r="F1402" s="18" t="s">
        <v>1455</v>
      </c>
      <c r="G1402" s="18">
        <v>948</v>
      </c>
      <c r="H1402" s="18">
        <v>1.1599999999999999</v>
      </c>
      <c r="I1402" s="18">
        <v>1.76</v>
      </c>
      <c r="Q1402"/>
    </row>
    <row r="1403" spans="2:17" x14ac:dyDescent="0.25">
      <c r="B1403" s="18">
        <v>2011</v>
      </c>
      <c r="C1403" s="18" t="s">
        <v>8</v>
      </c>
      <c r="D1403" s="18" t="s">
        <v>205</v>
      </c>
      <c r="E1403" s="18" t="s">
        <v>1428</v>
      </c>
      <c r="F1403" s="18" t="s">
        <v>1456</v>
      </c>
      <c r="G1403" s="18">
        <v>1248</v>
      </c>
      <c r="H1403" s="18">
        <v>1.34</v>
      </c>
      <c r="I1403" s="18">
        <v>1.82</v>
      </c>
      <c r="Q1403"/>
    </row>
    <row r="1404" spans="2:17" x14ac:dyDescent="0.25">
      <c r="B1404" s="18">
        <v>2011</v>
      </c>
      <c r="C1404" s="18" t="s">
        <v>8</v>
      </c>
      <c r="D1404" s="18" t="s">
        <v>205</v>
      </c>
      <c r="E1404" s="18" t="s">
        <v>1428</v>
      </c>
      <c r="F1404" s="18" t="s">
        <v>1457</v>
      </c>
      <c r="G1404" s="18">
        <v>756</v>
      </c>
      <c r="H1404" s="18">
        <v>1.1399999999999999</v>
      </c>
      <c r="I1404" s="18">
        <v>1.71</v>
      </c>
      <c r="Q1404"/>
    </row>
    <row r="1405" spans="2:17" x14ac:dyDescent="0.25">
      <c r="B1405" s="18">
        <v>2011</v>
      </c>
      <c r="C1405" s="18" t="s">
        <v>8</v>
      </c>
      <c r="D1405" s="18" t="s">
        <v>205</v>
      </c>
      <c r="E1405" s="18" t="s">
        <v>1428</v>
      </c>
      <c r="F1405" s="18" t="s">
        <v>1458</v>
      </c>
      <c r="G1405" s="18">
        <v>972</v>
      </c>
      <c r="H1405" s="18">
        <v>1.17</v>
      </c>
      <c r="I1405" s="18">
        <v>1.65</v>
      </c>
      <c r="Q1405"/>
    </row>
    <row r="1406" spans="2:17" x14ac:dyDescent="0.25">
      <c r="B1406" s="18">
        <v>2011</v>
      </c>
      <c r="C1406" s="18" t="s">
        <v>8</v>
      </c>
      <c r="D1406" s="18" t="s">
        <v>205</v>
      </c>
      <c r="E1406" s="18" t="s">
        <v>1428</v>
      </c>
      <c r="F1406" s="18" t="s">
        <v>1459</v>
      </c>
      <c r="G1406" s="18">
        <v>1308</v>
      </c>
      <c r="H1406" s="18">
        <v>1.45</v>
      </c>
      <c r="I1406" s="18">
        <v>1.82</v>
      </c>
      <c r="Q1406"/>
    </row>
    <row r="1407" spans="2:17" x14ac:dyDescent="0.25">
      <c r="B1407" s="18">
        <v>2011</v>
      </c>
      <c r="C1407" s="18" t="s">
        <v>8</v>
      </c>
      <c r="D1407" s="18" t="s">
        <v>205</v>
      </c>
      <c r="E1407" s="18" t="s">
        <v>1428</v>
      </c>
      <c r="F1407" s="18" t="s">
        <v>1460</v>
      </c>
      <c r="G1407" s="18">
        <v>1224</v>
      </c>
      <c r="H1407" s="18">
        <v>1.27</v>
      </c>
      <c r="I1407" s="18">
        <v>1.89</v>
      </c>
      <c r="Q1407"/>
    </row>
    <row r="1408" spans="2:17" x14ac:dyDescent="0.25">
      <c r="B1408" s="18">
        <v>2011</v>
      </c>
      <c r="C1408" s="18" t="s">
        <v>8</v>
      </c>
      <c r="D1408" s="18" t="s">
        <v>1347</v>
      </c>
      <c r="E1408" s="18" t="s">
        <v>1461</v>
      </c>
      <c r="F1408" s="18" t="s">
        <v>1462</v>
      </c>
      <c r="G1408" s="18">
        <v>744</v>
      </c>
      <c r="H1408" s="18">
        <v>2.06</v>
      </c>
      <c r="I1408" s="18">
        <v>3.11</v>
      </c>
      <c r="Q1408"/>
    </row>
    <row r="1409" spans="2:17" x14ac:dyDescent="0.25">
      <c r="B1409" s="18">
        <v>2011</v>
      </c>
      <c r="C1409" s="18" t="s">
        <v>8</v>
      </c>
      <c r="D1409" s="18" t="s">
        <v>1347</v>
      </c>
      <c r="E1409" s="18" t="s">
        <v>1461</v>
      </c>
      <c r="F1409" s="18" t="s">
        <v>1463</v>
      </c>
      <c r="G1409" s="18">
        <v>972</v>
      </c>
      <c r="H1409" s="18">
        <v>2.31</v>
      </c>
      <c r="I1409" s="18">
        <v>3.27</v>
      </c>
      <c r="Q1409"/>
    </row>
    <row r="1410" spans="2:17" x14ac:dyDescent="0.25">
      <c r="B1410" s="18">
        <v>2011</v>
      </c>
      <c r="C1410" s="18" t="s">
        <v>8</v>
      </c>
      <c r="D1410" s="18" t="s">
        <v>1347</v>
      </c>
      <c r="E1410" s="18" t="s">
        <v>1461</v>
      </c>
      <c r="F1410" s="18" t="s">
        <v>1464</v>
      </c>
      <c r="G1410" s="18">
        <v>540</v>
      </c>
      <c r="H1410" s="18">
        <v>1.99</v>
      </c>
      <c r="I1410" s="18">
        <v>2.66</v>
      </c>
      <c r="Q1410"/>
    </row>
    <row r="1411" spans="2:17" x14ac:dyDescent="0.25">
      <c r="B1411" s="18">
        <v>2011</v>
      </c>
      <c r="C1411" s="18" t="s">
        <v>8</v>
      </c>
      <c r="D1411" s="18" t="s">
        <v>1347</v>
      </c>
      <c r="E1411" s="18" t="s">
        <v>1461</v>
      </c>
      <c r="F1411" s="18" t="s">
        <v>1465</v>
      </c>
      <c r="G1411" s="18">
        <v>456</v>
      </c>
      <c r="H1411" s="18">
        <v>1.67</v>
      </c>
      <c r="I1411" s="18">
        <v>2.4700000000000002</v>
      </c>
      <c r="Q1411"/>
    </row>
    <row r="1412" spans="2:17" x14ac:dyDescent="0.25">
      <c r="B1412" s="18">
        <v>2011</v>
      </c>
      <c r="C1412" s="18" t="s">
        <v>8</v>
      </c>
      <c r="D1412" s="18" t="s">
        <v>1347</v>
      </c>
      <c r="E1412" s="18" t="s">
        <v>1461</v>
      </c>
      <c r="F1412" s="18" t="s">
        <v>1466</v>
      </c>
      <c r="G1412" s="18">
        <v>684</v>
      </c>
      <c r="H1412" s="18">
        <v>1.26</v>
      </c>
      <c r="I1412" s="18">
        <v>3.24</v>
      </c>
      <c r="Q1412"/>
    </row>
    <row r="1413" spans="2:17" x14ac:dyDescent="0.25">
      <c r="B1413" s="18">
        <v>2011</v>
      </c>
      <c r="C1413" s="18" t="s">
        <v>8</v>
      </c>
      <c r="D1413" s="18" t="s">
        <v>1347</v>
      </c>
      <c r="E1413" s="18" t="s">
        <v>1461</v>
      </c>
      <c r="F1413" s="18" t="s">
        <v>1467</v>
      </c>
      <c r="G1413" s="18">
        <v>1116</v>
      </c>
      <c r="H1413" s="18">
        <v>1.72</v>
      </c>
      <c r="I1413" s="18">
        <v>2.66</v>
      </c>
      <c r="Q1413"/>
    </row>
    <row r="1414" spans="2:17" x14ac:dyDescent="0.25">
      <c r="B1414" s="18">
        <v>2011</v>
      </c>
      <c r="C1414" s="18" t="s">
        <v>8</v>
      </c>
      <c r="D1414" s="18" t="s">
        <v>1347</v>
      </c>
      <c r="E1414" s="18" t="s">
        <v>1461</v>
      </c>
      <c r="F1414" s="18" t="s">
        <v>1468</v>
      </c>
      <c r="G1414" s="18">
        <v>972</v>
      </c>
      <c r="H1414" s="18">
        <v>2.27</v>
      </c>
      <c r="I1414" s="18">
        <v>2.21</v>
      </c>
      <c r="Q1414"/>
    </row>
    <row r="1415" spans="2:17" x14ac:dyDescent="0.25">
      <c r="B1415" s="18">
        <v>2011</v>
      </c>
      <c r="C1415" s="18" t="s">
        <v>8</v>
      </c>
      <c r="D1415" s="18" t="s">
        <v>1347</v>
      </c>
      <c r="E1415" s="18" t="s">
        <v>1461</v>
      </c>
      <c r="F1415" s="18" t="s">
        <v>1469</v>
      </c>
      <c r="G1415" s="18">
        <v>708</v>
      </c>
      <c r="H1415" s="18">
        <v>2.2999999999999998</v>
      </c>
      <c r="I1415" s="18">
        <v>3.14</v>
      </c>
      <c r="Q1415"/>
    </row>
    <row r="1416" spans="2:17" x14ac:dyDescent="0.25">
      <c r="B1416" s="18">
        <v>2011</v>
      </c>
      <c r="C1416" s="18" t="s">
        <v>8</v>
      </c>
      <c r="D1416" s="18" t="s">
        <v>90</v>
      </c>
      <c r="E1416" s="18" t="s">
        <v>1470</v>
      </c>
      <c r="F1416" s="18" t="s">
        <v>1471</v>
      </c>
      <c r="G1416" s="18">
        <v>636</v>
      </c>
      <c r="H1416" s="18">
        <v>5.5733333333333333</v>
      </c>
      <c r="I1416" s="18">
        <v>7.4</v>
      </c>
      <c r="Q1416"/>
    </row>
    <row r="1417" spans="2:17" x14ac:dyDescent="0.25">
      <c r="B1417" s="18">
        <v>2011</v>
      </c>
      <c r="C1417" s="18" t="s">
        <v>8</v>
      </c>
      <c r="D1417" s="18" t="s">
        <v>90</v>
      </c>
      <c r="E1417" s="18" t="s">
        <v>1470</v>
      </c>
      <c r="F1417" s="18" t="s">
        <v>1472</v>
      </c>
      <c r="G1417" s="18">
        <v>468</v>
      </c>
      <c r="H1417" s="18">
        <v>5.6533333333333333</v>
      </c>
      <c r="I1417" s="18">
        <v>8.293333333333333</v>
      </c>
      <c r="Q1417"/>
    </row>
    <row r="1418" spans="2:17" x14ac:dyDescent="0.25">
      <c r="B1418" s="18">
        <v>2011</v>
      </c>
      <c r="C1418" s="18" t="s">
        <v>8</v>
      </c>
      <c r="D1418" s="18" t="s">
        <v>266</v>
      </c>
      <c r="E1418" s="18" t="s">
        <v>1470</v>
      </c>
      <c r="F1418" s="18" t="s">
        <v>1473</v>
      </c>
      <c r="G1418" s="18">
        <v>1476</v>
      </c>
      <c r="H1418" s="18">
        <v>2.41</v>
      </c>
      <c r="I1418" s="18">
        <v>3.45</v>
      </c>
      <c r="Q1418"/>
    </row>
    <row r="1419" spans="2:17" x14ac:dyDescent="0.25">
      <c r="B1419" s="18">
        <v>2011</v>
      </c>
      <c r="C1419" s="18" t="s">
        <v>8</v>
      </c>
      <c r="D1419" s="18" t="s">
        <v>266</v>
      </c>
      <c r="E1419" s="18" t="s">
        <v>1470</v>
      </c>
      <c r="F1419" s="18" t="s">
        <v>1474</v>
      </c>
      <c r="G1419" s="18">
        <v>2316</v>
      </c>
      <c r="H1419" s="18">
        <v>2.36</v>
      </c>
      <c r="I1419" s="18">
        <v>3.6</v>
      </c>
      <c r="Q1419"/>
    </row>
    <row r="1420" spans="2:17" x14ac:dyDescent="0.25">
      <c r="B1420" s="18">
        <v>2011</v>
      </c>
      <c r="C1420" s="18" t="s">
        <v>8</v>
      </c>
      <c r="D1420" s="18" t="s">
        <v>266</v>
      </c>
      <c r="E1420" s="18" t="s">
        <v>1470</v>
      </c>
      <c r="F1420" s="18" t="s">
        <v>1475</v>
      </c>
      <c r="G1420" s="18">
        <v>1992</v>
      </c>
      <c r="H1420" s="18">
        <v>2.41</v>
      </c>
      <c r="I1420" s="18">
        <v>3.59</v>
      </c>
      <c r="Q1420"/>
    </row>
    <row r="1421" spans="2:17" x14ac:dyDescent="0.25">
      <c r="B1421" s="18">
        <v>2011</v>
      </c>
      <c r="C1421" s="18" t="s">
        <v>8</v>
      </c>
      <c r="D1421" s="18" t="s">
        <v>266</v>
      </c>
      <c r="E1421" s="18" t="s">
        <v>1470</v>
      </c>
      <c r="F1421" s="18" t="s">
        <v>1476</v>
      </c>
      <c r="G1421" s="18">
        <v>2472</v>
      </c>
      <c r="H1421" s="18">
        <v>3</v>
      </c>
      <c r="I1421" s="18">
        <v>3.56</v>
      </c>
      <c r="Q1421"/>
    </row>
    <row r="1422" spans="2:17" x14ac:dyDescent="0.25">
      <c r="B1422" s="18">
        <v>2011</v>
      </c>
      <c r="C1422" s="18" t="s">
        <v>8</v>
      </c>
      <c r="D1422" s="18" t="s">
        <v>266</v>
      </c>
      <c r="E1422" s="18" t="s">
        <v>1470</v>
      </c>
      <c r="F1422" s="18" t="s">
        <v>1477</v>
      </c>
      <c r="G1422" s="18">
        <v>2544</v>
      </c>
      <c r="H1422" s="18">
        <v>2.31</v>
      </c>
      <c r="I1422" s="18">
        <v>3.98</v>
      </c>
      <c r="Q1422"/>
    </row>
    <row r="1423" spans="2:17" x14ac:dyDescent="0.25">
      <c r="B1423" s="18">
        <v>2011</v>
      </c>
      <c r="C1423" s="18" t="s">
        <v>8</v>
      </c>
      <c r="D1423" s="18" t="s">
        <v>266</v>
      </c>
      <c r="E1423" s="18" t="s">
        <v>1470</v>
      </c>
      <c r="F1423" s="18" t="s">
        <v>1478</v>
      </c>
      <c r="G1423" s="18">
        <v>1812</v>
      </c>
      <c r="H1423" s="18">
        <v>2.44</v>
      </c>
      <c r="I1423" s="18">
        <v>3.54</v>
      </c>
      <c r="Q1423"/>
    </row>
    <row r="1424" spans="2:17" x14ac:dyDescent="0.25">
      <c r="B1424" s="18">
        <v>2011</v>
      </c>
      <c r="C1424" s="18" t="s">
        <v>8</v>
      </c>
      <c r="D1424" s="18" t="s">
        <v>266</v>
      </c>
      <c r="E1424" s="18" t="s">
        <v>1470</v>
      </c>
      <c r="F1424" s="18" t="s">
        <v>1479</v>
      </c>
      <c r="G1424" s="18">
        <v>2016</v>
      </c>
      <c r="H1424" s="18">
        <v>3</v>
      </c>
      <c r="I1424" s="18">
        <v>3.5</v>
      </c>
      <c r="Q1424"/>
    </row>
    <row r="1425" spans="2:17" x14ac:dyDescent="0.25">
      <c r="B1425" s="18">
        <v>2011</v>
      </c>
      <c r="C1425" s="18" t="s">
        <v>8</v>
      </c>
      <c r="D1425" s="18" t="s">
        <v>90</v>
      </c>
      <c r="E1425" s="18" t="s">
        <v>1480</v>
      </c>
      <c r="F1425" s="18" t="s">
        <v>1481</v>
      </c>
      <c r="G1425" s="18">
        <v>624</v>
      </c>
      <c r="H1425" s="18">
        <v>5.5266666666666664</v>
      </c>
      <c r="I1425" s="18">
        <v>7.4333333333333336</v>
      </c>
      <c r="Q1425"/>
    </row>
    <row r="1426" spans="2:17" x14ac:dyDescent="0.25">
      <c r="B1426" s="18">
        <v>2011</v>
      </c>
      <c r="C1426" s="18" t="s">
        <v>8</v>
      </c>
      <c r="D1426" s="18" t="s">
        <v>90</v>
      </c>
      <c r="E1426" s="18" t="s">
        <v>1480</v>
      </c>
      <c r="F1426" s="18" t="s">
        <v>1482</v>
      </c>
      <c r="G1426" s="18">
        <v>480</v>
      </c>
      <c r="H1426" s="18">
        <v>6.2</v>
      </c>
      <c r="I1426" s="18">
        <v>7.7266666666666666</v>
      </c>
      <c r="Q1426"/>
    </row>
    <row r="1427" spans="2:17" x14ac:dyDescent="0.25">
      <c r="B1427" s="18">
        <v>2011</v>
      </c>
      <c r="C1427" s="18" t="s">
        <v>8</v>
      </c>
      <c r="D1427" s="18" t="s">
        <v>266</v>
      </c>
      <c r="E1427" s="18" t="s">
        <v>1480</v>
      </c>
      <c r="F1427" s="18" t="s">
        <v>1483</v>
      </c>
      <c r="G1427" s="18">
        <v>1344</v>
      </c>
      <c r="H1427" s="18">
        <v>2.98</v>
      </c>
      <c r="I1427" s="18">
        <v>3.44</v>
      </c>
      <c r="Q1427"/>
    </row>
    <row r="1428" spans="2:17" x14ac:dyDescent="0.25">
      <c r="B1428" s="18">
        <v>2011</v>
      </c>
      <c r="C1428" s="18" t="s">
        <v>8</v>
      </c>
      <c r="D1428" s="18" t="s">
        <v>266</v>
      </c>
      <c r="E1428" s="18" t="s">
        <v>1480</v>
      </c>
      <c r="F1428" s="18" t="s">
        <v>1484</v>
      </c>
      <c r="G1428" s="18">
        <v>1884</v>
      </c>
      <c r="H1428" s="18">
        <v>2.54</v>
      </c>
      <c r="I1428" s="18">
        <v>3.55</v>
      </c>
      <c r="Q1428"/>
    </row>
    <row r="1429" spans="2:17" x14ac:dyDescent="0.25">
      <c r="B1429" s="18">
        <v>2011</v>
      </c>
      <c r="C1429" s="18" t="s">
        <v>8</v>
      </c>
      <c r="D1429" s="18" t="s">
        <v>266</v>
      </c>
      <c r="E1429" s="18" t="s">
        <v>1480</v>
      </c>
      <c r="F1429" s="18" t="s">
        <v>1485</v>
      </c>
      <c r="G1429" s="18">
        <v>1812</v>
      </c>
      <c r="H1429" s="18">
        <v>2.38</v>
      </c>
      <c r="I1429" s="18">
        <v>3.77</v>
      </c>
      <c r="Q1429"/>
    </row>
    <row r="1430" spans="2:17" x14ac:dyDescent="0.25">
      <c r="B1430" s="18">
        <v>2011</v>
      </c>
      <c r="C1430" s="18" t="s">
        <v>8</v>
      </c>
      <c r="D1430" s="18" t="s">
        <v>266</v>
      </c>
      <c r="E1430" s="18" t="s">
        <v>1480</v>
      </c>
      <c r="F1430" s="18" t="s">
        <v>1486</v>
      </c>
      <c r="G1430" s="18">
        <v>2172</v>
      </c>
      <c r="H1430" s="18">
        <v>2.98</v>
      </c>
      <c r="I1430" s="18">
        <v>3.61</v>
      </c>
      <c r="Q1430"/>
    </row>
    <row r="1431" spans="2:17" x14ac:dyDescent="0.25">
      <c r="B1431" s="18">
        <v>2011</v>
      </c>
      <c r="C1431" s="18" t="s">
        <v>8</v>
      </c>
      <c r="D1431" s="18" t="s">
        <v>266</v>
      </c>
      <c r="E1431" s="18" t="s">
        <v>1480</v>
      </c>
      <c r="F1431" s="18" t="s">
        <v>1487</v>
      </c>
      <c r="G1431" s="18">
        <v>1332</v>
      </c>
      <c r="H1431" s="18">
        <v>2.68</v>
      </c>
      <c r="I1431" s="18">
        <v>3.92</v>
      </c>
      <c r="Q1431"/>
    </row>
    <row r="1432" spans="2:17" x14ac:dyDescent="0.25">
      <c r="B1432" s="18">
        <v>2011</v>
      </c>
      <c r="C1432" s="18" t="s">
        <v>8</v>
      </c>
      <c r="D1432" s="18" t="s">
        <v>266</v>
      </c>
      <c r="E1432" s="18" t="s">
        <v>1480</v>
      </c>
      <c r="F1432" s="18" t="s">
        <v>1488</v>
      </c>
      <c r="G1432" s="18">
        <v>2112</v>
      </c>
      <c r="H1432" s="18">
        <v>2.36</v>
      </c>
      <c r="I1432" s="18">
        <v>3.36</v>
      </c>
      <c r="Q1432"/>
    </row>
    <row r="1433" spans="2:17" x14ac:dyDescent="0.25">
      <c r="B1433" s="18">
        <v>2011</v>
      </c>
      <c r="C1433" s="18" t="s">
        <v>8</v>
      </c>
      <c r="D1433" s="18" t="s">
        <v>266</v>
      </c>
      <c r="E1433" s="18" t="s">
        <v>1480</v>
      </c>
      <c r="F1433" s="18" t="s">
        <v>1489</v>
      </c>
      <c r="G1433" s="18">
        <v>2496</v>
      </c>
      <c r="H1433" s="18">
        <v>2.52</v>
      </c>
      <c r="I1433" s="18">
        <v>3.56</v>
      </c>
      <c r="Q1433"/>
    </row>
    <row r="1434" spans="2:17" x14ac:dyDescent="0.25">
      <c r="B1434" s="18">
        <v>2011</v>
      </c>
      <c r="C1434" s="18" t="s">
        <v>8</v>
      </c>
      <c r="D1434" s="18" t="s">
        <v>266</v>
      </c>
      <c r="E1434" s="18" t="s">
        <v>1480</v>
      </c>
      <c r="F1434" s="18" t="s">
        <v>1490</v>
      </c>
      <c r="G1434" s="18">
        <v>1884</v>
      </c>
      <c r="H1434" s="18">
        <v>2.78</v>
      </c>
      <c r="I1434" s="18">
        <v>3.46</v>
      </c>
      <c r="Q1434"/>
    </row>
    <row r="1435" spans="2:17" x14ac:dyDescent="0.25">
      <c r="B1435" s="18">
        <v>2011</v>
      </c>
      <c r="C1435" s="18" t="s">
        <v>8</v>
      </c>
      <c r="D1435" s="18" t="s">
        <v>266</v>
      </c>
      <c r="E1435" s="18" t="s">
        <v>1480</v>
      </c>
      <c r="F1435" s="18" t="s">
        <v>1491</v>
      </c>
      <c r="G1435" s="18">
        <v>1740</v>
      </c>
      <c r="H1435" s="18">
        <v>2.39</v>
      </c>
      <c r="I1435" s="18">
        <v>3.6</v>
      </c>
      <c r="Q1435"/>
    </row>
    <row r="1436" spans="2:17" x14ac:dyDescent="0.25">
      <c r="B1436" s="18">
        <v>2011</v>
      </c>
      <c r="C1436" s="18" t="s">
        <v>8</v>
      </c>
      <c r="D1436" s="18" t="s">
        <v>266</v>
      </c>
      <c r="E1436" s="18" t="s">
        <v>1480</v>
      </c>
      <c r="F1436" s="18" t="s">
        <v>1492</v>
      </c>
      <c r="G1436" s="18">
        <v>2232</v>
      </c>
      <c r="H1436" s="18">
        <v>2.4300000000000002</v>
      </c>
      <c r="I1436" s="18">
        <v>3.99</v>
      </c>
      <c r="Q1436"/>
    </row>
    <row r="1437" spans="2:17" x14ac:dyDescent="0.25">
      <c r="B1437" s="18">
        <v>2011</v>
      </c>
      <c r="C1437" s="18" t="s">
        <v>8</v>
      </c>
      <c r="D1437" s="18" t="s">
        <v>266</v>
      </c>
      <c r="E1437" s="18" t="s">
        <v>1480</v>
      </c>
      <c r="F1437" s="18" t="s">
        <v>1493</v>
      </c>
      <c r="G1437" s="18">
        <v>2508</v>
      </c>
      <c r="H1437" s="18">
        <v>2.89</v>
      </c>
      <c r="I1437" s="18">
        <v>3.69</v>
      </c>
      <c r="Q1437"/>
    </row>
    <row r="1438" spans="2:17" x14ac:dyDescent="0.25">
      <c r="B1438" s="18">
        <v>2011</v>
      </c>
      <c r="C1438" s="18" t="s">
        <v>8</v>
      </c>
      <c r="D1438" s="18" t="s">
        <v>266</v>
      </c>
      <c r="E1438" s="18" t="s">
        <v>1480</v>
      </c>
      <c r="F1438" s="18" t="s">
        <v>1494</v>
      </c>
      <c r="G1438" s="18">
        <v>1320</v>
      </c>
      <c r="H1438" s="18">
        <v>2.64</v>
      </c>
      <c r="I1438" s="18">
        <v>3.85</v>
      </c>
      <c r="Q1438"/>
    </row>
    <row r="1439" spans="2:17" x14ac:dyDescent="0.25">
      <c r="B1439" s="18">
        <v>2011</v>
      </c>
      <c r="C1439" s="18" t="s">
        <v>8</v>
      </c>
      <c r="D1439" s="18" t="s">
        <v>266</v>
      </c>
      <c r="E1439" s="18" t="s">
        <v>1480</v>
      </c>
      <c r="F1439" s="18" t="s">
        <v>1495</v>
      </c>
      <c r="G1439" s="18">
        <v>2256</v>
      </c>
      <c r="H1439" s="18">
        <v>2.78</v>
      </c>
      <c r="I1439" s="18">
        <v>3.91</v>
      </c>
      <c r="Q1439"/>
    </row>
    <row r="1440" spans="2:17" x14ac:dyDescent="0.25">
      <c r="B1440" s="18">
        <v>2011</v>
      </c>
      <c r="C1440" s="18" t="s">
        <v>8</v>
      </c>
      <c r="D1440" s="18" t="s">
        <v>266</v>
      </c>
      <c r="E1440" s="18" t="s">
        <v>1480</v>
      </c>
      <c r="F1440" s="18" t="s">
        <v>1496</v>
      </c>
      <c r="G1440" s="18">
        <v>2208</v>
      </c>
      <c r="H1440" s="18">
        <v>2.63</v>
      </c>
      <c r="I1440" s="18">
        <v>3.38</v>
      </c>
      <c r="Q1440"/>
    </row>
    <row r="1441" spans="2:17" x14ac:dyDescent="0.25">
      <c r="B1441" s="18">
        <v>2011</v>
      </c>
      <c r="C1441" s="18" t="s">
        <v>8</v>
      </c>
      <c r="D1441" s="18" t="s">
        <v>266</v>
      </c>
      <c r="E1441" s="18" t="s">
        <v>1480</v>
      </c>
      <c r="F1441" s="18" t="s">
        <v>1497</v>
      </c>
      <c r="G1441" s="18">
        <v>1260</v>
      </c>
      <c r="H1441" s="18">
        <v>2.94</v>
      </c>
      <c r="I1441" s="18">
        <v>3.35</v>
      </c>
      <c r="Q1441"/>
    </row>
    <row r="1442" spans="2:17" x14ac:dyDescent="0.25">
      <c r="B1442" s="18">
        <v>2011</v>
      </c>
      <c r="C1442" s="18" t="s">
        <v>8</v>
      </c>
      <c r="D1442" s="18" t="s">
        <v>266</v>
      </c>
      <c r="E1442" s="18" t="s">
        <v>1480</v>
      </c>
      <c r="F1442" s="18" t="s">
        <v>1498</v>
      </c>
      <c r="G1442" s="18">
        <v>2220</v>
      </c>
      <c r="H1442" s="18">
        <v>2.9</v>
      </c>
      <c r="I1442" s="18">
        <v>3.82</v>
      </c>
      <c r="Q1442"/>
    </row>
    <row r="1443" spans="2:17" x14ac:dyDescent="0.25">
      <c r="B1443" s="18">
        <v>2011</v>
      </c>
      <c r="C1443" s="18" t="s">
        <v>8</v>
      </c>
      <c r="D1443" s="18" t="s">
        <v>266</v>
      </c>
      <c r="E1443" s="18" t="s">
        <v>1480</v>
      </c>
      <c r="F1443" s="18" t="s">
        <v>1499</v>
      </c>
      <c r="G1443" s="18">
        <v>2724</v>
      </c>
      <c r="H1443" s="18">
        <v>2.4300000000000002</v>
      </c>
      <c r="I1443" s="18">
        <v>3.79</v>
      </c>
      <c r="Q1443"/>
    </row>
    <row r="1444" spans="2:17" x14ac:dyDescent="0.25">
      <c r="B1444" s="18">
        <v>2011</v>
      </c>
      <c r="C1444" s="18" t="s">
        <v>8</v>
      </c>
      <c r="D1444" s="18" t="s">
        <v>266</v>
      </c>
      <c r="E1444" s="18" t="s">
        <v>1480</v>
      </c>
      <c r="F1444" s="18" t="s">
        <v>1500</v>
      </c>
      <c r="G1444" s="18">
        <v>1944</v>
      </c>
      <c r="H1444" s="18">
        <v>2.93</v>
      </c>
      <c r="I1444" s="18">
        <v>3.92</v>
      </c>
      <c r="Q1444"/>
    </row>
    <row r="1445" spans="2:17" x14ac:dyDescent="0.25">
      <c r="B1445" s="18">
        <v>2011</v>
      </c>
      <c r="C1445" s="18" t="s">
        <v>8</v>
      </c>
      <c r="D1445" s="18" t="s">
        <v>266</v>
      </c>
      <c r="E1445" s="18" t="s">
        <v>1480</v>
      </c>
      <c r="F1445" s="18" t="s">
        <v>1501</v>
      </c>
      <c r="G1445" s="18">
        <v>1464</v>
      </c>
      <c r="H1445" s="18">
        <v>2.42</v>
      </c>
      <c r="I1445" s="18">
        <v>3.87</v>
      </c>
      <c r="Q1445"/>
    </row>
    <row r="1446" spans="2:17" x14ac:dyDescent="0.25">
      <c r="B1446" s="18">
        <v>2011</v>
      </c>
      <c r="C1446" s="18" t="s">
        <v>8</v>
      </c>
      <c r="D1446" s="18" t="s">
        <v>266</v>
      </c>
      <c r="E1446" s="18" t="s">
        <v>1480</v>
      </c>
      <c r="F1446" s="18" t="s">
        <v>1502</v>
      </c>
      <c r="G1446" s="18">
        <v>1920</v>
      </c>
      <c r="H1446" s="18">
        <v>2.97</v>
      </c>
      <c r="I1446" s="18">
        <v>3.65</v>
      </c>
      <c r="Q1446"/>
    </row>
    <row r="1447" spans="2:17" x14ac:dyDescent="0.25">
      <c r="B1447" s="18">
        <v>2011</v>
      </c>
      <c r="C1447" s="18" t="s">
        <v>8</v>
      </c>
      <c r="D1447" s="18" t="s">
        <v>266</v>
      </c>
      <c r="E1447" s="18" t="s">
        <v>1480</v>
      </c>
      <c r="F1447" s="18" t="s">
        <v>1503</v>
      </c>
      <c r="G1447" s="18">
        <v>2496</v>
      </c>
      <c r="H1447" s="18">
        <v>2.79</v>
      </c>
      <c r="I1447" s="18">
        <v>3.52</v>
      </c>
      <c r="Q1447"/>
    </row>
    <row r="1448" spans="2:17" x14ac:dyDescent="0.25">
      <c r="B1448" s="18">
        <v>2011</v>
      </c>
      <c r="C1448" s="18" t="s">
        <v>8</v>
      </c>
      <c r="D1448" s="18" t="s">
        <v>266</v>
      </c>
      <c r="E1448" s="18" t="s">
        <v>1480</v>
      </c>
      <c r="F1448" s="18" t="s">
        <v>1504</v>
      </c>
      <c r="G1448" s="18">
        <v>1860</v>
      </c>
      <c r="H1448" s="18">
        <v>2.31</v>
      </c>
      <c r="I1448" s="18">
        <v>3.34</v>
      </c>
      <c r="Q1448"/>
    </row>
    <row r="1449" spans="2:17" x14ac:dyDescent="0.25">
      <c r="B1449" s="18">
        <v>2011</v>
      </c>
      <c r="C1449" s="18" t="s">
        <v>8</v>
      </c>
      <c r="D1449" s="18" t="s">
        <v>266</v>
      </c>
      <c r="E1449" s="18" t="s">
        <v>1480</v>
      </c>
      <c r="F1449" s="18" t="s">
        <v>1505</v>
      </c>
      <c r="G1449" s="18">
        <v>2352</v>
      </c>
      <c r="H1449" s="18">
        <v>2.86</v>
      </c>
      <c r="I1449" s="18">
        <v>3.89</v>
      </c>
      <c r="Q1449"/>
    </row>
    <row r="1450" spans="2:17" x14ac:dyDescent="0.25">
      <c r="B1450" s="18">
        <v>2011</v>
      </c>
      <c r="C1450" s="18" t="s">
        <v>8</v>
      </c>
      <c r="D1450" s="18" t="s">
        <v>266</v>
      </c>
      <c r="E1450" s="18" t="s">
        <v>1480</v>
      </c>
      <c r="F1450" s="18" t="s">
        <v>1506</v>
      </c>
      <c r="G1450" s="18">
        <v>2472</v>
      </c>
      <c r="H1450" s="18">
        <v>2.71</v>
      </c>
      <c r="I1450" s="18">
        <v>3.55</v>
      </c>
      <c r="Q1450"/>
    </row>
    <row r="1451" spans="2:17" x14ac:dyDescent="0.25">
      <c r="B1451" s="18">
        <v>2011</v>
      </c>
      <c r="C1451" s="18" t="s">
        <v>8</v>
      </c>
      <c r="D1451" s="18" t="s">
        <v>266</v>
      </c>
      <c r="E1451" s="18" t="s">
        <v>1480</v>
      </c>
      <c r="F1451" s="18" t="s">
        <v>1507</v>
      </c>
      <c r="G1451" s="18">
        <v>1944</v>
      </c>
      <c r="H1451" s="18">
        <v>2.89</v>
      </c>
      <c r="I1451" s="18">
        <v>3.47</v>
      </c>
      <c r="Q1451"/>
    </row>
    <row r="1452" spans="2:17" x14ac:dyDescent="0.25">
      <c r="B1452" s="18">
        <v>2011</v>
      </c>
      <c r="C1452" s="18" t="s">
        <v>8</v>
      </c>
      <c r="D1452" s="18" t="s">
        <v>266</v>
      </c>
      <c r="E1452" s="18" t="s">
        <v>1480</v>
      </c>
      <c r="F1452" s="18" t="s">
        <v>1508</v>
      </c>
      <c r="G1452" s="18">
        <v>2088</v>
      </c>
      <c r="H1452" s="18">
        <v>2.5099999999999998</v>
      </c>
      <c r="I1452" s="18">
        <v>3.49</v>
      </c>
      <c r="Q1452"/>
    </row>
    <row r="1453" spans="2:17" x14ac:dyDescent="0.25">
      <c r="B1453" s="18">
        <v>2011</v>
      </c>
      <c r="C1453" s="18" t="s">
        <v>8</v>
      </c>
      <c r="D1453" s="18" t="s">
        <v>266</v>
      </c>
      <c r="E1453" s="18" t="s">
        <v>1480</v>
      </c>
      <c r="F1453" s="18" t="s">
        <v>1509</v>
      </c>
      <c r="G1453" s="18">
        <v>1248</v>
      </c>
      <c r="H1453" s="18">
        <v>2.71</v>
      </c>
      <c r="I1453" s="18">
        <v>3.68</v>
      </c>
      <c r="Q1453"/>
    </row>
    <row r="1454" spans="2:17" x14ac:dyDescent="0.25">
      <c r="B1454" s="18">
        <v>2011</v>
      </c>
      <c r="C1454" s="18" t="s">
        <v>8</v>
      </c>
      <c r="D1454" s="18" t="s">
        <v>266</v>
      </c>
      <c r="E1454" s="18" t="s">
        <v>1480</v>
      </c>
      <c r="F1454" s="18" t="s">
        <v>1510</v>
      </c>
      <c r="G1454" s="18">
        <v>1668</v>
      </c>
      <c r="H1454" s="18">
        <v>2.35</v>
      </c>
      <c r="I1454" s="18">
        <v>3.78</v>
      </c>
      <c r="Q1454"/>
    </row>
    <row r="1455" spans="2:17" x14ac:dyDescent="0.25">
      <c r="B1455" s="18">
        <v>2011</v>
      </c>
      <c r="C1455" s="18" t="s">
        <v>8</v>
      </c>
      <c r="D1455" s="18" t="s">
        <v>266</v>
      </c>
      <c r="E1455" s="18" t="s">
        <v>1480</v>
      </c>
      <c r="F1455" s="18" t="s">
        <v>1511</v>
      </c>
      <c r="G1455" s="18">
        <v>1512</v>
      </c>
      <c r="H1455" s="18">
        <v>2.68</v>
      </c>
      <c r="I1455" s="18">
        <v>3.98</v>
      </c>
      <c r="Q1455"/>
    </row>
    <row r="1456" spans="2:17" x14ac:dyDescent="0.25">
      <c r="B1456" s="18">
        <v>2011</v>
      </c>
      <c r="C1456" s="18" t="s">
        <v>8</v>
      </c>
      <c r="D1456" s="18" t="s">
        <v>266</v>
      </c>
      <c r="E1456" s="18" t="s">
        <v>1480</v>
      </c>
      <c r="F1456" s="18" t="s">
        <v>1512</v>
      </c>
      <c r="G1456" s="18">
        <v>1656</v>
      </c>
      <c r="H1456" s="18">
        <v>2.5499999999999998</v>
      </c>
      <c r="I1456" s="18">
        <v>3.56</v>
      </c>
      <c r="Q1456"/>
    </row>
    <row r="1457" spans="2:17" x14ac:dyDescent="0.25">
      <c r="B1457" s="18">
        <v>2011</v>
      </c>
      <c r="C1457" s="18" t="s">
        <v>8</v>
      </c>
      <c r="D1457" s="18" t="s">
        <v>266</v>
      </c>
      <c r="E1457" s="18" t="s">
        <v>1480</v>
      </c>
      <c r="F1457" s="18" t="s">
        <v>1513</v>
      </c>
      <c r="G1457" s="18">
        <v>2160</v>
      </c>
      <c r="H1457" s="18">
        <v>2.6</v>
      </c>
      <c r="I1457" s="18">
        <v>3.8</v>
      </c>
      <c r="Q1457"/>
    </row>
    <row r="1458" spans="2:17" x14ac:dyDescent="0.25">
      <c r="B1458" s="18">
        <v>2011</v>
      </c>
      <c r="C1458" s="18" t="s">
        <v>8</v>
      </c>
      <c r="D1458" s="18" t="s">
        <v>266</v>
      </c>
      <c r="E1458" s="18" t="s">
        <v>1480</v>
      </c>
      <c r="F1458" s="18" t="s">
        <v>1514</v>
      </c>
      <c r="G1458" s="18">
        <v>2580</v>
      </c>
      <c r="H1458" s="18">
        <v>2.8</v>
      </c>
      <c r="I1458" s="18">
        <v>3.32</v>
      </c>
      <c r="Q1458"/>
    </row>
    <row r="1459" spans="2:17" x14ac:dyDescent="0.25">
      <c r="B1459" s="18">
        <v>2011</v>
      </c>
      <c r="C1459" s="18" t="s">
        <v>8</v>
      </c>
      <c r="D1459" s="18" t="s">
        <v>266</v>
      </c>
      <c r="E1459" s="18" t="s">
        <v>1480</v>
      </c>
      <c r="F1459" s="18" t="s">
        <v>1515</v>
      </c>
      <c r="G1459" s="18">
        <v>1452</v>
      </c>
      <c r="H1459" s="18">
        <v>2.3199999999999998</v>
      </c>
      <c r="I1459" s="18">
        <v>3.81</v>
      </c>
      <c r="Q1459"/>
    </row>
    <row r="1460" spans="2:17" x14ac:dyDescent="0.25">
      <c r="B1460" s="18">
        <v>2011</v>
      </c>
      <c r="C1460" s="18" t="s">
        <v>8</v>
      </c>
      <c r="D1460" s="18" t="s">
        <v>266</v>
      </c>
      <c r="E1460" s="18" t="s">
        <v>1480</v>
      </c>
      <c r="F1460" s="18" t="s">
        <v>1516</v>
      </c>
      <c r="G1460" s="18">
        <v>1212</v>
      </c>
      <c r="H1460" s="18">
        <v>2.37</v>
      </c>
      <c r="I1460" s="18">
        <v>3.78</v>
      </c>
      <c r="Q1460"/>
    </row>
    <row r="1461" spans="2:17" x14ac:dyDescent="0.25">
      <c r="B1461" s="18">
        <v>2011</v>
      </c>
      <c r="C1461" s="18" t="s">
        <v>8</v>
      </c>
      <c r="D1461" s="18" t="s">
        <v>266</v>
      </c>
      <c r="E1461" s="18" t="s">
        <v>1480</v>
      </c>
      <c r="F1461" s="18" t="s">
        <v>1517</v>
      </c>
      <c r="G1461" s="18">
        <v>1308</v>
      </c>
      <c r="H1461" s="18">
        <v>2.64</v>
      </c>
      <c r="I1461" s="18">
        <v>3.54</v>
      </c>
      <c r="Q1461"/>
    </row>
    <row r="1462" spans="2:17" x14ac:dyDescent="0.25">
      <c r="B1462" s="18">
        <v>2011</v>
      </c>
      <c r="C1462" s="18" t="s">
        <v>8</v>
      </c>
      <c r="D1462" s="18" t="s">
        <v>266</v>
      </c>
      <c r="E1462" s="18" t="s">
        <v>1480</v>
      </c>
      <c r="F1462" s="18" t="s">
        <v>1518</v>
      </c>
      <c r="G1462" s="18">
        <v>1788</v>
      </c>
      <c r="H1462" s="18">
        <v>2.96</v>
      </c>
      <c r="I1462" s="18">
        <v>3.53</v>
      </c>
      <c r="Q1462"/>
    </row>
    <row r="1463" spans="2:17" x14ac:dyDescent="0.25">
      <c r="B1463" s="18">
        <v>2011</v>
      </c>
      <c r="C1463" s="18" t="s">
        <v>8</v>
      </c>
      <c r="D1463" s="18" t="s">
        <v>266</v>
      </c>
      <c r="E1463" s="18" t="s">
        <v>1480</v>
      </c>
      <c r="F1463" s="18" t="s">
        <v>1519</v>
      </c>
      <c r="G1463" s="18">
        <v>2280</v>
      </c>
      <c r="H1463" s="18">
        <v>2.77</v>
      </c>
      <c r="I1463" s="18">
        <v>3.45</v>
      </c>
      <c r="Q1463"/>
    </row>
    <row r="1464" spans="2:17" x14ac:dyDescent="0.25">
      <c r="B1464" s="18">
        <v>2011</v>
      </c>
      <c r="C1464" s="18" t="s">
        <v>8</v>
      </c>
      <c r="D1464" s="18" t="s">
        <v>266</v>
      </c>
      <c r="E1464" s="18" t="s">
        <v>1480</v>
      </c>
      <c r="F1464" s="18" t="s">
        <v>1520</v>
      </c>
      <c r="G1464" s="18">
        <v>1260</v>
      </c>
      <c r="H1464" s="18">
        <v>2.82</v>
      </c>
      <c r="I1464" s="18">
        <v>3.35</v>
      </c>
      <c r="Q1464"/>
    </row>
    <row r="1465" spans="2:17" x14ac:dyDescent="0.25">
      <c r="B1465" s="18">
        <v>2011</v>
      </c>
      <c r="C1465" s="18" t="s">
        <v>8</v>
      </c>
      <c r="D1465" s="18" t="s">
        <v>266</v>
      </c>
      <c r="E1465" s="18" t="s">
        <v>1480</v>
      </c>
      <c r="F1465" s="18" t="s">
        <v>1521</v>
      </c>
      <c r="G1465" s="18">
        <v>1872</v>
      </c>
      <c r="H1465" s="18">
        <v>2.97</v>
      </c>
      <c r="I1465" s="18">
        <v>3.94</v>
      </c>
      <c r="Q1465"/>
    </row>
    <row r="1466" spans="2:17" x14ac:dyDescent="0.25">
      <c r="B1466" s="18">
        <v>2011</v>
      </c>
      <c r="C1466" s="18" t="s">
        <v>8</v>
      </c>
      <c r="D1466" s="18" t="s">
        <v>266</v>
      </c>
      <c r="E1466" s="18" t="s">
        <v>1480</v>
      </c>
      <c r="F1466" s="18" t="s">
        <v>1522</v>
      </c>
      <c r="G1466" s="18">
        <v>2196</v>
      </c>
      <c r="H1466" s="18">
        <v>2.83</v>
      </c>
      <c r="I1466" s="18">
        <v>3.32</v>
      </c>
      <c r="Q1466"/>
    </row>
    <row r="1467" spans="2:17" x14ac:dyDescent="0.25">
      <c r="B1467" s="18">
        <v>2011</v>
      </c>
      <c r="C1467" s="18" t="s">
        <v>8</v>
      </c>
      <c r="D1467" s="18" t="s">
        <v>266</v>
      </c>
      <c r="E1467" s="18" t="s">
        <v>1480</v>
      </c>
      <c r="F1467" s="18" t="s">
        <v>1523</v>
      </c>
      <c r="G1467" s="18">
        <v>2760</v>
      </c>
      <c r="H1467" s="18">
        <v>2.5499999999999998</v>
      </c>
      <c r="I1467" s="18">
        <v>3.67</v>
      </c>
      <c r="Q1467"/>
    </row>
    <row r="1468" spans="2:17" x14ac:dyDescent="0.25">
      <c r="B1468" s="18">
        <v>2011</v>
      </c>
      <c r="C1468" s="18" t="s">
        <v>8</v>
      </c>
      <c r="D1468" s="18" t="s">
        <v>266</v>
      </c>
      <c r="E1468" s="18" t="s">
        <v>1480</v>
      </c>
      <c r="F1468" s="18" t="s">
        <v>1524</v>
      </c>
      <c r="G1468" s="18">
        <v>2520</v>
      </c>
      <c r="H1468" s="18">
        <v>2.39</v>
      </c>
      <c r="I1468" s="18">
        <v>3.6</v>
      </c>
      <c r="Q1468"/>
    </row>
    <row r="1469" spans="2:17" x14ac:dyDescent="0.25">
      <c r="B1469" s="18">
        <v>2011</v>
      </c>
      <c r="C1469" s="18" t="s">
        <v>8</v>
      </c>
      <c r="D1469" s="18" t="s">
        <v>266</v>
      </c>
      <c r="E1469" s="18" t="s">
        <v>1480</v>
      </c>
      <c r="F1469" s="18" t="s">
        <v>1525</v>
      </c>
      <c r="G1469" s="18">
        <v>1668</v>
      </c>
      <c r="H1469" s="18">
        <v>2.88</v>
      </c>
      <c r="I1469" s="18">
        <v>3.33</v>
      </c>
      <c r="Q1469"/>
    </row>
    <row r="1470" spans="2:17" x14ac:dyDescent="0.25">
      <c r="B1470" s="18">
        <v>2011</v>
      </c>
      <c r="C1470" s="18" t="s">
        <v>8</v>
      </c>
      <c r="D1470" s="18" t="s">
        <v>266</v>
      </c>
      <c r="E1470" s="18" t="s">
        <v>1480</v>
      </c>
      <c r="F1470" s="18" t="s">
        <v>1526</v>
      </c>
      <c r="G1470" s="18">
        <v>1872</v>
      </c>
      <c r="H1470" s="18">
        <v>2.86</v>
      </c>
      <c r="I1470" s="18">
        <v>3.76</v>
      </c>
      <c r="Q1470"/>
    </row>
    <row r="1471" spans="2:17" x14ac:dyDescent="0.25">
      <c r="B1471" s="18">
        <v>2011</v>
      </c>
      <c r="C1471" s="18" t="s">
        <v>8</v>
      </c>
      <c r="D1471" s="18" t="s">
        <v>266</v>
      </c>
      <c r="E1471" s="18" t="s">
        <v>1480</v>
      </c>
      <c r="F1471" s="18" t="s">
        <v>1527</v>
      </c>
      <c r="G1471" s="18">
        <v>1944</v>
      </c>
      <c r="H1471" s="18">
        <v>2.34</v>
      </c>
      <c r="I1471" s="18">
        <v>3.91</v>
      </c>
      <c r="Q1471"/>
    </row>
    <row r="1472" spans="2:17" x14ac:dyDescent="0.25">
      <c r="B1472" s="18">
        <v>2011</v>
      </c>
      <c r="C1472" s="18" t="s">
        <v>8</v>
      </c>
      <c r="D1472" s="18" t="s">
        <v>266</v>
      </c>
      <c r="E1472" s="18" t="s">
        <v>1480</v>
      </c>
      <c r="F1472" s="18" t="s">
        <v>1528</v>
      </c>
      <c r="G1472" s="18">
        <v>1740</v>
      </c>
      <c r="H1472" s="18">
        <v>2.72</v>
      </c>
      <c r="I1472" s="18">
        <v>3.46</v>
      </c>
      <c r="Q1472"/>
    </row>
    <row r="1473" spans="2:17" x14ac:dyDescent="0.25">
      <c r="B1473" s="18">
        <v>2011</v>
      </c>
      <c r="C1473" s="18" t="s">
        <v>8</v>
      </c>
      <c r="D1473" s="18" t="s">
        <v>266</v>
      </c>
      <c r="E1473" s="18" t="s">
        <v>1480</v>
      </c>
      <c r="F1473" s="18" t="s">
        <v>1529</v>
      </c>
      <c r="G1473" s="18">
        <v>1524</v>
      </c>
      <c r="H1473" s="18">
        <v>2.88</v>
      </c>
      <c r="I1473" s="18">
        <v>3.31</v>
      </c>
      <c r="Q1473"/>
    </row>
    <row r="1474" spans="2:17" x14ac:dyDescent="0.25">
      <c r="B1474" s="18">
        <v>2011</v>
      </c>
      <c r="C1474" s="18" t="s">
        <v>8</v>
      </c>
      <c r="D1474" s="18" t="s">
        <v>266</v>
      </c>
      <c r="E1474" s="18" t="s">
        <v>1480</v>
      </c>
      <c r="F1474" s="18" t="s">
        <v>1530</v>
      </c>
      <c r="G1474" s="18">
        <v>1992</v>
      </c>
      <c r="H1474" s="18">
        <v>2.44</v>
      </c>
      <c r="I1474" s="18">
        <v>3.4</v>
      </c>
      <c r="Q1474"/>
    </row>
    <row r="1475" spans="2:17" x14ac:dyDescent="0.25">
      <c r="B1475" s="18">
        <v>2011</v>
      </c>
      <c r="C1475" s="18" t="s">
        <v>8</v>
      </c>
      <c r="D1475" s="18" t="s">
        <v>266</v>
      </c>
      <c r="E1475" s="18" t="s">
        <v>1480</v>
      </c>
      <c r="F1475" s="18" t="s">
        <v>1531</v>
      </c>
      <c r="G1475" s="18">
        <v>1608</v>
      </c>
      <c r="H1475" s="18">
        <v>2.75</v>
      </c>
      <c r="I1475" s="18">
        <v>3.41</v>
      </c>
      <c r="Q1475"/>
    </row>
    <row r="1476" spans="2:17" x14ac:dyDescent="0.25">
      <c r="B1476" s="18">
        <v>2011</v>
      </c>
      <c r="C1476" s="18" t="s">
        <v>8</v>
      </c>
      <c r="D1476" s="18" t="s">
        <v>266</v>
      </c>
      <c r="E1476" s="18" t="s">
        <v>1480</v>
      </c>
      <c r="F1476" s="18" t="s">
        <v>1532</v>
      </c>
      <c r="G1476" s="18">
        <v>1968</v>
      </c>
      <c r="H1476" s="18">
        <v>2.64</v>
      </c>
      <c r="I1476" s="18">
        <v>3.44</v>
      </c>
      <c r="Q1476"/>
    </row>
    <row r="1477" spans="2:17" x14ac:dyDescent="0.25">
      <c r="B1477" s="18">
        <v>2011</v>
      </c>
      <c r="C1477" s="18" t="s">
        <v>8</v>
      </c>
      <c r="D1477" s="18" t="s">
        <v>164</v>
      </c>
      <c r="E1477" s="18" t="s">
        <v>1533</v>
      </c>
      <c r="F1477" s="18" t="s">
        <v>1534</v>
      </c>
      <c r="G1477" s="18">
        <v>336</v>
      </c>
      <c r="H1477" s="18">
        <v>4.32</v>
      </c>
      <c r="I1477" s="18">
        <v>5.19</v>
      </c>
      <c r="Q1477"/>
    </row>
    <row r="1478" spans="2:17" x14ac:dyDescent="0.25">
      <c r="B1478" s="18">
        <v>2011</v>
      </c>
      <c r="C1478" s="18" t="s">
        <v>8</v>
      </c>
      <c r="D1478" s="18" t="s">
        <v>164</v>
      </c>
      <c r="E1478" s="18" t="s">
        <v>1533</v>
      </c>
      <c r="F1478" s="18" t="s">
        <v>1535</v>
      </c>
      <c r="G1478" s="18">
        <v>408</v>
      </c>
      <c r="H1478" s="18">
        <v>4.04</v>
      </c>
      <c r="I1478" s="18">
        <v>5.01</v>
      </c>
      <c r="Q1478"/>
    </row>
    <row r="1479" spans="2:17" x14ac:dyDescent="0.25">
      <c r="B1479" s="18">
        <v>2011</v>
      </c>
      <c r="C1479" s="18" t="s">
        <v>8</v>
      </c>
      <c r="D1479" s="18" t="s">
        <v>164</v>
      </c>
      <c r="E1479" s="18" t="s">
        <v>1533</v>
      </c>
      <c r="F1479" s="18" t="s">
        <v>1536</v>
      </c>
      <c r="G1479" s="18">
        <v>432</v>
      </c>
      <c r="H1479" s="18">
        <v>4.46</v>
      </c>
      <c r="I1479" s="18">
        <v>5.1100000000000003</v>
      </c>
      <c r="Q1479"/>
    </row>
    <row r="1480" spans="2:17" x14ac:dyDescent="0.25">
      <c r="B1480" s="18">
        <v>2011</v>
      </c>
      <c r="C1480" s="18" t="s">
        <v>8</v>
      </c>
      <c r="D1480" s="18" t="s">
        <v>164</v>
      </c>
      <c r="E1480" s="18" t="s">
        <v>1533</v>
      </c>
      <c r="F1480" s="18" t="s">
        <v>1537</v>
      </c>
      <c r="G1480" s="18">
        <v>264</v>
      </c>
      <c r="H1480" s="18">
        <v>4.37</v>
      </c>
      <c r="I1480" s="18">
        <v>5.07</v>
      </c>
      <c r="Q1480"/>
    </row>
    <row r="1481" spans="2:17" x14ac:dyDescent="0.25">
      <c r="B1481" s="18">
        <v>2011</v>
      </c>
      <c r="C1481" s="18" t="s">
        <v>8</v>
      </c>
      <c r="D1481" s="18" t="s">
        <v>164</v>
      </c>
      <c r="E1481" s="18" t="s">
        <v>1533</v>
      </c>
      <c r="F1481" s="18" t="s">
        <v>1538</v>
      </c>
      <c r="G1481" s="18">
        <v>360</v>
      </c>
      <c r="H1481" s="18">
        <v>5</v>
      </c>
      <c r="I1481" s="18">
        <v>5.31</v>
      </c>
      <c r="Q1481"/>
    </row>
    <row r="1482" spans="2:17" x14ac:dyDescent="0.25">
      <c r="B1482" s="18">
        <v>2011</v>
      </c>
      <c r="C1482" s="18" t="s">
        <v>8</v>
      </c>
      <c r="D1482" s="18" t="s">
        <v>164</v>
      </c>
      <c r="E1482" s="18" t="s">
        <v>1533</v>
      </c>
      <c r="F1482" s="18" t="s">
        <v>1539</v>
      </c>
      <c r="G1482" s="18">
        <v>252</v>
      </c>
      <c r="H1482" s="18">
        <v>4.6500000000000004</v>
      </c>
      <c r="I1482" s="18">
        <v>5.09</v>
      </c>
      <c r="Q1482"/>
    </row>
    <row r="1483" spans="2:17" x14ac:dyDescent="0.25">
      <c r="B1483" s="18">
        <v>2011</v>
      </c>
      <c r="C1483" s="18" t="s">
        <v>8</v>
      </c>
      <c r="D1483" s="18" t="s">
        <v>164</v>
      </c>
      <c r="E1483" s="18" t="s">
        <v>1533</v>
      </c>
      <c r="F1483" s="18" t="s">
        <v>1540</v>
      </c>
      <c r="G1483" s="18">
        <v>720</v>
      </c>
      <c r="H1483" s="18">
        <v>4.72</v>
      </c>
      <c r="I1483" s="18">
        <v>5.33</v>
      </c>
      <c r="Q1483"/>
    </row>
    <row r="1484" spans="2:17" x14ac:dyDescent="0.25">
      <c r="B1484" s="18">
        <v>2011</v>
      </c>
      <c r="C1484" s="18" t="s">
        <v>8</v>
      </c>
      <c r="D1484" s="18" t="s">
        <v>164</v>
      </c>
      <c r="E1484" s="18" t="s">
        <v>1533</v>
      </c>
      <c r="F1484" s="18" t="s">
        <v>1541</v>
      </c>
      <c r="G1484" s="18">
        <v>432</v>
      </c>
      <c r="H1484" s="18">
        <v>4.3600000000000003</v>
      </c>
      <c r="I1484" s="18">
        <v>5.12</v>
      </c>
      <c r="Q1484"/>
    </row>
    <row r="1485" spans="2:17" x14ac:dyDescent="0.25">
      <c r="B1485" s="18">
        <v>2011</v>
      </c>
      <c r="C1485" s="18" t="s">
        <v>8</v>
      </c>
      <c r="D1485" s="18" t="s">
        <v>164</v>
      </c>
      <c r="E1485" s="18" t="s">
        <v>1533</v>
      </c>
      <c r="F1485" s="18" t="s">
        <v>1542</v>
      </c>
      <c r="G1485" s="18">
        <v>432</v>
      </c>
      <c r="H1485" s="18">
        <v>4.0199999999999996</v>
      </c>
      <c r="I1485" s="18">
        <v>5.21</v>
      </c>
      <c r="Q1485"/>
    </row>
    <row r="1486" spans="2:17" x14ac:dyDescent="0.25">
      <c r="B1486" s="18">
        <v>2011</v>
      </c>
      <c r="C1486" s="18" t="s">
        <v>8</v>
      </c>
      <c r="D1486" s="18" t="s">
        <v>164</v>
      </c>
      <c r="E1486" s="18" t="s">
        <v>1533</v>
      </c>
      <c r="F1486" s="18" t="s">
        <v>1543</v>
      </c>
      <c r="G1486" s="18">
        <v>408</v>
      </c>
      <c r="H1486" s="18">
        <v>4.34</v>
      </c>
      <c r="I1486" s="18">
        <v>5.25</v>
      </c>
      <c r="Q1486"/>
    </row>
    <row r="1487" spans="2:17" x14ac:dyDescent="0.25">
      <c r="B1487" s="18">
        <v>2011</v>
      </c>
      <c r="C1487" s="18" t="s">
        <v>8</v>
      </c>
      <c r="D1487" s="18" t="s">
        <v>164</v>
      </c>
      <c r="E1487" s="18" t="s">
        <v>1533</v>
      </c>
      <c r="F1487" s="18" t="s">
        <v>1544</v>
      </c>
      <c r="G1487" s="18">
        <v>552</v>
      </c>
      <c r="H1487" s="18">
        <v>4.95</v>
      </c>
      <c r="I1487" s="18">
        <v>5.16</v>
      </c>
      <c r="Q1487"/>
    </row>
    <row r="1488" spans="2:17" x14ac:dyDescent="0.25">
      <c r="B1488" s="18">
        <v>2011</v>
      </c>
      <c r="C1488" s="18" t="s">
        <v>8</v>
      </c>
      <c r="D1488" s="18" t="s">
        <v>164</v>
      </c>
      <c r="E1488" s="18" t="s">
        <v>1533</v>
      </c>
      <c r="F1488" s="18" t="s">
        <v>1545</v>
      </c>
      <c r="G1488" s="18">
        <v>408</v>
      </c>
      <c r="H1488" s="18">
        <v>4.5999999999999996</v>
      </c>
      <c r="I1488" s="18">
        <v>5.16</v>
      </c>
      <c r="Q1488"/>
    </row>
    <row r="1489" spans="2:17" x14ac:dyDescent="0.25">
      <c r="B1489" s="18">
        <v>2011</v>
      </c>
      <c r="C1489" s="18" t="s">
        <v>8</v>
      </c>
      <c r="D1489" s="18" t="s">
        <v>164</v>
      </c>
      <c r="E1489" s="18" t="s">
        <v>1533</v>
      </c>
      <c r="F1489" s="18" t="s">
        <v>1546</v>
      </c>
      <c r="G1489" s="18">
        <v>600</v>
      </c>
      <c r="H1489" s="18">
        <v>4.46</v>
      </c>
      <c r="I1489" s="18">
        <v>5.12</v>
      </c>
      <c r="Q1489"/>
    </row>
    <row r="1490" spans="2:17" x14ac:dyDescent="0.25">
      <c r="B1490" s="18">
        <v>2011</v>
      </c>
      <c r="C1490" s="18" t="s">
        <v>8</v>
      </c>
      <c r="D1490" s="18" t="s">
        <v>164</v>
      </c>
      <c r="E1490" s="18" t="s">
        <v>1533</v>
      </c>
      <c r="F1490" s="18" t="s">
        <v>1547</v>
      </c>
      <c r="G1490" s="18">
        <v>564</v>
      </c>
      <c r="H1490" s="18">
        <v>4.5999999999999996</v>
      </c>
      <c r="I1490" s="18">
        <v>5.31</v>
      </c>
      <c r="Q1490"/>
    </row>
    <row r="1491" spans="2:17" x14ac:dyDescent="0.25">
      <c r="B1491" s="18">
        <v>2011</v>
      </c>
      <c r="C1491" s="18" t="s">
        <v>8</v>
      </c>
      <c r="D1491" s="18" t="s">
        <v>164</v>
      </c>
      <c r="E1491" s="18" t="s">
        <v>1533</v>
      </c>
      <c r="F1491" s="18" t="s">
        <v>1548</v>
      </c>
      <c r="G1491" s="18">
        <v>324</v>
      </c>
      <c r="H1491" s="18">
        <v>4.0999999999999996</v>
      </c>
      <c r="I1491" s="18">
        <v>5.15</v>
      </c>
      <c r="Q1491"/>
    </row>
    <row r="1492" spans="2:17" x14ac:dyDescent="0.25">
      <c r="B1492" s="18">
        <v>2011</v>
      </c>
      <c r="C1492" s="18" t="s">
        <v>8</v>
      </c>
      <c r="D1492" s="18" t="s">
        <v>164</v>
      </c>
      <c r="E1492" s="18" t="s">
        <v>1533</v>
      </c>
      <c r="F1492" s="18" t="s">
        <v>1549</v>
      </c>
      <c r="G1492" s="18">
        <v>336</v>
      </c>
      <c r="H1492" s="18">
        <v>4.92</v>
      </c>
      <c r="I1492" s="18">
        <v>5.36</v>
      </c>
      <c r="Q1492"/>
    </row>
    <row r="1493" spans="2:17" x14ac:dyDescent="0.25">
      <c r="B1493" s="18">
        <v>2011</v>
      </c>
      <c r="C1493" s="18" t="s">
        <v>8</v>
      </c>
      <c r="D1493" s="18" t="s">
        <v>164</v>
      </c>
      <c r="E1493" s="18" t="s">
        <v>1533</v>
      </c>
      <c r="F1493" s="18" t="s">
        <v>1550</v>
      </c>
      <c r="G1493" s="18">
        <v>456</v>
      </c>
      <c r="H1493" s="18">
        <v>4.07</v>
      </c>
      <c r="I1493" s="18">
        <v>5.09</v>
      </c>
      <c r="Q1493"/>
    </row>
    <row r="1494" spans="2:17" x14ac:dyDescent="0.25">
      <c r="B1494" s="18">
        <v>2011</v>
      </c>
      <c r="C1494" s="18" t="s">
        <v>8</v>
      </c>
      <c r="D1494" s="18" t="s">
        <v>164</v>
      </c>
      <c r="E1494" s="18" t="s">
        <v>1533</v>
      </c>
      <c r="F1494" s="18" t="s">
        <v>1551</v>
      </c>
      <c r="G1494" s="18">
        <v>636</v>
      </c>
      <c r="H1494" s="18">
        <v>4.09</v>
      </c>
      <c r="I1494" s="18">
        <v>5.38</v>
      </c>
      <c r="Q1494"/>
    </row>
    <row r="1495" spans="2:17" x14ac:dyDescent="0.25">
      <c r="B1495" s="18">
        <v>2011</v>
      </c>
      <c r="C1495" s="18" t="s">
        <v>8</v>
      </c>
      <c r="D1495" s="18" t="s">
        <v>164</v>
      </c>
      <c r="E1495" s="18" t="s">
        <v>1533</v>
      </c>
      <c r="F1495" s="18" t="s">
        <v>1552</v>
      </c>
      <c r="G1495" s="18">
        <v>600</v>
      </c>
      <c r="H1495" s="18">
        <v>4.59</v>
      </c>
      <c r="I1495" s="18">
        <v>5.38</v>
      </c>
      <c r="Q1495"/>
    </row>
    <row r="1496" spans="2:17" x14ac:dyDescent="0.25">
      <c r="B1496" s="18">
        <v>2011</v>
      </c>
      <c r="C1496" s="18" t="s">
        <v>8</v>
      </c>
      <c r="D1496" s="18" t="s">
        <v>164</v>
      </c>
      <c r="E1496" s="18" t="s">
        <v>1533</v>
      </c>
      <c r="F1496" s="18" t="s">
        <v>1553</v>
      </c>
      <c r="G1496" s="18">
        <v>528</v>
      </c>
      <c r="H1496" s="18">
        <v>4.91</v>
      </c>
      <c r="I1496" s="18">
        <v>5.0599999999999996</v>
      </c>
      <c r="Q1496"/>
    </row>
    <row r="1497" spans="2:17" x14ac:dyDescent="0.25">
      <c r="B1497" s="18">
        <v>2011</v>
      </c>
      <c r="C1497" s="18" t="s">
        <v>8</v>
      </c>
      <c r="D1497" s="18" t="s">
        <v>164</v>
      </c>
      <c r="E1497" s="18" t="s">
        <v>1533</v>
      </c>
      <c r="F1497" s="18" t="s">
        <v>1554</v>
      </c>
      <c r="G1497" s="18">
        <v>684</v>
      </c>
      <c r="H1497" s="18">
        <v>4.83</v>
      </c>
      <c r="I1497" s="18">
        <v>5.19</v>
      </c>
      <c r="Q1497"/>
    </row>
    <row r="1498" spans="2:17" x14ac:dyDescent="0.25">
      <c r="B1498" s="18">
        <v>2011</v>
      </c>
      <c r="C1498" s="18" t="s">
        <v>8</v>
      </c>
      <c r="D1498" s="18" t="s">
        <v>164</v>
      </c>
      <c r="E1498" s="18" t="s">
        <v>1533</v>
      </c>
      <c r="F1498" s="18" t="s">
        <v>1555</v>
      </c>
      <c r="G1498" s="18">
        <v>240</v>
      </c>
      <c r="H1498" s="18">
        <v>4.12</v>
      </c>
      <c r="I1498" s="18">
        <v>5.01</v>
      </c>
      <c r="Q1498"/>
    </row>
    <row r="1499" spans="2:17" x14ac:dyDescent="0.25">
      <c r="B1499" s="18">
        <v>2011</v>
      </c>
      <c r="C1499" s="18" t="s">
        <v>8</v>
      </c>
      <c r="D1499" s="18" t="s">
        <v>164</v>
      </c>
      <c r="E1499" s="18" t="s">
        <v>1533</v>
      </c>
      <c r="F1499" s="18" t="s">
        <v>1556</v>
      </c>
      <c r="G1499" s="18">
        <v>396</v>
      </c>
      <c r="H1499" s="18">
        <v>4.8</v>
      </c>
      <c r="I1499" s="18">
        <v>5.37</v>
      </c>
      <c r="Q1499"/>
    </row>
    <row r="1500" spans="2:17" x14ac:dyDescent="0.25">
      <c r="B1500" s="18">
        <v>2011</v>
      </c>
      <c r="C1500" s="18" t="s">
        <v>8</v>
      </c>
      <c r="D1500" s="18" t="s">
        <v>164</v>
      </c>
      <c r="E1500" s="18" t="s">
        <v>1533</v>
      </c>
      <c r="F1500" s="18" t="s">
        <v>1557</v>
      </c>
      <c r="G1500" s="18">
        <v>492</v>
      </c>
      <c r="H1500" s="18">
        <v>4.26</v>
      </c>
      <c r="I1500" s="18">
        <v>5.23</v>
      </c>
      <c r="Q1500"/>
    </row>
    <row r="1501" spans="2:17" x14ac:dyDescent="0.25">
      <c r="B1501" s="18">
        <v>2011</v>
      </c>
      <c r="C1501" s="18" t="s">
        <v>8</v>
      </c>
      <c r="D1501" s="18" t="s">
        <v>164</v>
      </c>
      <c r="E1501" s="18" t="s">
        <v>1533</v>
      </c>
      <c r="F1501" s="18" t="s">
        <v>1558</v>
      </c>
      <c r="G1501" s="18">
        <v>276</v>
      </c>
      <c r="H1501" s="18">
        <v>4.5199999999999996</v>
      </c>
      <c r="I1501" s="18">
        <v>5.16</v>
      </c>
      <c r="Q1501"/>
    </row>
    <row r="1502" spans="2:17" x14ac:dyDescent="0.25">
      <c r="B1502" s="18">
        <v>2011</v>
      </c>
      <c r="C1502" s="18" t="s">
        <v>8</v>
      </c>
      <c r="D1502" s="18" t="s">
        <v>164</v>
      </c>
      <c r="E1502" s="18" t="s">
        <v>1533</v>
      </c>
      <c r="F1502" s="18" t="s">
        <v>1559</v>
      </c>
      <c r="G1502" s="18">
        <v>444</v>
      </c>
      <c r="H1502" s="18">
        <v>4.8</v>
      </c>
      <c r="I1502" s="18">
        <v>5.1100000000000003</v>
      </c>
      <c r="Q1502"/>
    </row>
    <row r="1503" spans="2:17" x14ac:dyDescent="0.25">
      <c r="B1503" s="18">
        <v>2011</v>
      </c>
      <c r="C1503" s="18" t="s">
        <v>8</v>
      </c>
      <c r="D1503" s="18" t="s">
        <v>164</v>
      </c>
      <c r="E1503" s="18" t="s">
        <v>1533</v>
      </c>
      <c r="F1503" s="18" t="s">
        <v>1560</v>
      </c>
      <c r="G1503" s="18">
        <v>444</v>
      </c>
      <c r="H1503" s="18">
        <v>4.0199999999999996</v>
      </c>
      <c r="I1503" s="18">
        <v>5.04</v>
      </c>
      <c r="Q1503"/>
    </row>
    <row r="1504" spans="2:17" x14ac:dyDescent="0.25">
      <c r="B1504" s="18">
        <v>2011</v>
      </c>
      <c r="C1504" s="18" t="s">
        <v>8</v>
      </c>
      <c r="D1504" s="18" t="s">
        <v>164</v>
      </c>
      <c r="E1504" s="18" t="s">
        <v>1533</v>
      </c>
      <c r="F1504" s="18" t="s">
        <v>1561</v>
      </c>
      <c r="G1504" s="18">
        <v>492</v>
      </c>
      <c r="H1504" s="18">
        <v>4.3499999999999996</v>
      </c>
      <c r="I1504" s="18">
        <v>5.33</v>
      </c>
      <c r="Q1504"/>
    </row>
    <row r="1505" spans="2:17" x14ac:dyDescent="0.25">
      <c r="B1505" s="18">
        <v>2011</v>
      </c>
      <c r="C1505" s="18" t="s">
        <v>8</v>
      </c>
      <c r="D1505" s="18" t="s">
        <v>164</v>
      </c>
      <c r="E1505" s="18" t="s">
        <v>1533</v>
      </c>
      <c r="F1505" s="18" t="s">
        <v>1562</v>
      </c>
      <c r="G1505" s="18">
        <v>432</v>
      </c>
      <c r="H1505" s="18">
        <v>5</v>
      </c>
      <c r="I1505" s="18">
        <v>5.13</v>
      </c>
      <c r="Q1505"/>
    </row>
    <row r="1506" spans="2:17" x14ac:dyDescent="0.25">
      <c r="B1506" s="18">
        <v>2011</v>
      </c>
      <c r="C1506" s="18" t="s">
        <v>8</v>
      </c>
      <c r="D1506" s="18" t="s">
        <v>164</v>
      </c>
      <c r="E1506" s="18" t="s">
        <v>1533</v>
      </c>
      <c r="F1506" s="18" t="s">
        <v>1563</v>
      </c>
      <c r="G1506" s="18">
        <v>480</v>
      </c>
      <c r="H1506" s="18">
        <v>4.25</v>
      </c>
      <c r="I1506" s="18">
        <v>5.4</v>
      </c>
      <c r="Q1506"/>
    </row>
    <row r="1507" spans="2:17" x14ac:dyDescent="0.25">
      <c r="B1507" s="18">
        <v>2011</v>
      </c>
      <c r="C1507" s="18" t="s">
        <v>8</v>
      </c>
      <c r="D1507" s="18" t="s">
        <v>164</v>
      </c>
      <c r="E1507" s="18" t="s">
        <v>1533</v>
      </c>
      <c r="F1507" s="18" t="s">
        <v>1564</v>
      </c>
      <c r="G1507" s="18">
        <v>492</v>
      </c>
      <c r="H1507" s="18">
        <v>4.53</v>
      </c>
      <c r="I1507" s="18">
        <v>5.14</v>
      </c>
      <c r="Q1507"/>
    </row>
    <row r="1508" spans="2:17" x14ac:dyDescent="0.25">
      <c r="B1508" s="18">
        <v>2011</v>
      </c>
      <c r="C1508" s="18" t="s">
        <v>8</v>
      </c>
      <c r="D1508" s="18" t="s">
        <v>164</v>
      </c>
      <c r="E1508" s="18" t="s">
        <v>1533</v>
      </c>
      <c r="F1508" s="18" t="s">
        <v>1565</v>
      </c>
      <c r="G1508" s="18">
        <v>612</v>
      </c>
      <c r="H1508" s="18">
        <v>4.87</v>
      </c>
      <c r="I1508" s="18">
        <v>5.22</v>
      </c>
      <c r="Q1508"/>
    </row>
    <row r="1509" spans="2:17" x14ac:dyDescent="0.25">
      <c r="B1509" s="18">
        <v>2011</v>
      </c>
      <c r="C1509" s="18" t="s">
        <v>8</v>
      </c>
      <c r="D1509" s="18" t="s">
        <v>164</v>
      </c>
      <c r="E1509" s="18" t="s">
        <v>1533</v>
      </c>
      <c r="F1509" s="18" t="s">
        <v>1566</v>
      </c>
      <c r="G1509" s="18">
        <v>492</v>
      </c>
      <c r="H1509" s="18">
        <v>4.3</v>
      </c>
      <c r="I1509" s="18">
        <v>5.17</v>
      </c>
      <c r="Q1509"/>
    </row>
    <row r="1510" spans="2:17" x14ac:dyDescent="0.25">
      <c r="B1510" s="18">
        <v>2011</v>
      </c>
      <c r="C1510" s="18" t="s">
        <v>8</v>
      </c>
      <c r="D1510" s="18" t="s">
        <v>164</v>
      </c>
      <c r="E1510" s="18" t="s">
        <v>1533</v>
      </c>
      <c r="F1510" s="18" t="s">
        <v>1567</v>
      </c>
      <c r="G1510" s="18">
        <v>384</v>
      </c>
      <c r="H1510" s="18">
        <v>4.25</v>
      </c>
      <c r="I1510" s="18">
        <v>5.31</v>
      </c>
      <c r="Q1510"/>
    </row>
    <row r="1511" spans="2:17" x14ac:dyDescent="0.25">
      <c r="B1511" s="18">
        <v>2011</v>
      </c>
      <c r="C1511" s="18" t="s">
        <v>8</v>
      </c>
      <c r="D1511" s="18" t="s">
        <v>164</v>
      </c>
      <c r="E1511" s="18" t="s">
        <v>1533</v>
      </c>
      <c r="F1511" s="18" t="s">
        <v>1568</v>
      </c>
      <c r="G1511" s="18">
        <v>720</v>
      </c>
      <c r="H1511" s="18">
        <v>4.8099999999999996</v>
      </c>
      <c r="I1511" s="18">
        <v>5.2</v>
      </c>
      <c r="Q1511"/>
    </row>
    <row r="1512" spans="2:17" x14ac:dyDescent="0.25">
      <c r="B1512" s="18">
        <v>2011</v>
      </c>
      <c r="C1512" s="18" t="s">
        <v>8</v>
      </c>
      <c r="D1512" s="18" t="s">
        <v>164</v>
      </c>
      <c r="E1512" s="18" t="s">
        <v>1533</v>
      </c>
      <c r="F1512" s="18" t="s">
        <v>1569</v>
      </c>
      <c r="G1512" s="18">
        <v>564</v>
      </c>
      <c r="H1512" s="18">
        <v>4.12</v>
      </c>
      <c r="I1512" s="18">
        <v>5.18</v>
      </c>
      <c r="Q1512"/>
    </row>
    <row r="1513" spans="2:17" x14ac:dyDescent="0.25">
      <c r="B1513" s="18">
        <v>2011</v>
      </c>
      <c r="C1513" s="18" t="s">
        <v>8</v>
      </c>
      <c r="D1513" s="18" t="s">
        <v>164</v>
      </c>
      <c r="E1513" s="18" t="s">
        <v>1533</v>
      </c>
      <c r="F1513" s="18" t="s">
        <v>1570</v>
      </c>
      <c r="G1513" s="18">
        <v>312</v>
      </c>
      <c r="H1513" s="18">
        <v>4.29</v>
      </c>
      <c r="I1513" s="18">
        <v>5.09</v>
      </c>
      <c r="Q1513"/>
    </row>
    <row r="1514" spans="2:17" x14ac:dyDescent="0.25">
      <c r="B1514" s="18">
        <v>2011</v>
      </c>
      <c r="C1514" s="18" t="s">
        <v>8</v>
      </c>
      <c r="D1514" s="18" t="s">
        <v>164</v>
      </c>
      <c r="E1514" s="18" t="s">
        <v>1533</v>
      </c>
      <c r="F1514" s="18" t="s">
        <v>1571</v>
      </c>
      <c r="G1514" s="18">
        <v>612</v>
      </c>
      <c r="H1514" s="18">
        <v>4.74</v>
      </c>
      <c r="I1514" s="18">
        <v>5.01</v>
      </c>
      <c r="Q1514"/>
    </row>
    <row r="1515" spans="2:17" x14ac:dyDescent="0.25">
      <c r="B1515" s="18">
        <v>2011</v>
      </c>
      <c r="C1515" s="18" t="s">
        <v>8</v>
      </c>
      <c r="D1515" s="18" t="s">
        <v>164</v>
      </c>
      <c r="E1515" s="18" t="s">
        <v>1533</v>
      </c>
      <c r="F1515" s="18" t="s">
        <v>1572</v>
      </c>
      <c r="G1515" s="18">
        <v>624</v>
      </c>
      <c r="H1515" s="18">
        <v>4.1500000000000004</v>
      </c>
      <c r="I1515" s="18">
        <v>5.17</v>
      </c>
      <c r="Q1515"/>
    </row>
    <row r="1516" spans="2:17" x14ac:dyDescent="0.25">
      <c r="B1516" s="18">
        <v>2011</v>
      </c>
      <c r="C1516" s="18" t="s">
        <v>8</v>
      </c>
      <c r="D1516" s="18" t="s">
        <v>1573</v>
      </c>
      <c r="E1516" s="18" t="s">
        <v>1574</v>
      </c>
      <c r="F1516" s="18" t="s">
        <v>1575</v>
      </c>
      <c r="G1516" s="18">
        <v>432</v>
      </c>
      <c r="H1516" s="18">
        <v>3.59</v>
      </c>
      <c r="I1516" s="18">
        <v>6.15</v>
      </c>
      <c r="Q1516"/>
    </row>
    <row r="1517" spans="2:17" x14ac:dyDescent="0.25">
      <c r="B1517" s="18">
        <v>2011</v>
      </c>
      <c r="C1517" s="18" t="s">
        <v>8</v>
      </c>
      <c r="D1517" s="18" t="s">
        <v>1573</v>
      </c>
      <c r="E1517" s="18" t="s">
        <v>1574</v>
      </c>
      <c r="F1517" s="18" t="s">
        <v>1576</v>
      </c>
      <c r="G1517" s="18">
        <v>420</v>
      </c>
      <c r="H1517" s="18">
        <v>4.92</v>
      </c>
      <c r="I1517" s="18">
        <v>6.72</v>
      </c>
      <c r="Q1517"/>
    </row>
    <row r="1518" spans="2:17" x14ac:dyDescent="0.25">
      <c r="B1518" s="18">
        <v>2011</v>
      </c>
      <c r="C1518" s="18" t="s">
        <v>8</v>
      </c>
      <c r="D1518" s="18" t="s">
        <v>1573</v>
      </c>
      <c r="E1518" s="18" t="s">
        <v>1574</v>
      </c>
      <c r="F1518" s="18" t="s">
        <v>1577</v>
      </c>
      <c r="G1518" s="18">
        <v>372</v>
      </c>
      <c r="H1518" s="18">
        <v>3.37</v>
      </c>
      <c r="I1518" s="18">
        <v>6.37</v>
      </c>
      <c r="Q1518"/>
    </row>
    <row r="1519" spans="2:17" x14ac:dyDescent="0.25">
      <c r="B1519" s="18">
        <v>2011</v>
      </c>
      <c r="C1519" s="18" t="s">
        <v>8</v>
      </c>
      <c r="D1519" s="18" t="s">
        <v>1573</v>
      </c>
      <c r="E1519" s="18" t="s">
        <v>1574</v>
      </c>
      <c r="F1519" s="18" t="s">
        <v>1578</v>
      </c>
      <c r="G1519" s="18">
        <v>516</v>
      </c>
      <c r="H1519" s="18">
        <v>4.34</v>
      </c>
      <c r="I1519" s="18">
        <v>5.87</v>
      </c>
      <c r="Q1519"/>
    </row>
    <row r="1520" spans="2:17" x14ac:dyDescent="0.25">
      <c r="B1520" s="18">
        <v>2011</v>
      </c>
      <c r="C1520" s="18" t="s">
        <v>8</v>
      </c>
      <c r="D1520" s="18" t="s">
        <v>1573</v>
      </c>
      <c r="E1520" s="18" t="s">
        <v>1574</v>
      </c>
      <c r="F1520" s="18" t="s">
        <v>1579</v>
      </c>
      <c r="G1520" s="18">
        <v>492</v>
      </c>
      <c r="H1520" s="18">
        <v>4.7</v>
      </c>
      <c r="I1520" s="18">
        <v>6.33</v>
      </c>
      <c r="Q1520"/>
    </row>
    <row r="1521" spans="2:17" x14ac:dyDescent="0.25">
      <c r="B1521" s="18">
        <v>2011</v>
      </c>
      <c r="C1521" s="18" t="s">
        <v>8</v>
      </c>
      <c r="D1521" s="18" t="s">
        <v>1573</v>
      </c>
      <c r="E1521" s="18" t="s">
        <v>1574</v>
      </c>
      <c r="F1521" s="18" t="s">
        <v>1580</v>
      </c>
      <c r="G1521" s="18">
        <v>528</v>
      </c>
      <c r="H1521" s="18">
        <v>3.15</v>
      </c>
      <c r="I1521" s="18">
        <v>5.09</v>
      </c>
      <c r="Q1521"/>
    </row>
    <row r="1522" spans="2:17" x14ac:dyDescent="0.25">
      <c r="B1522" s="18">
        <v>2011</v>
      </c>
      <c r="C1522" s="18" t="s">
        <v>8</v>
      </c>
      <c r="D1522" s="18" t="s">
        <v>1573</v>
      </c>
      <c r="E1522" s="18" t="s">
        <v>1574</v>
      </c>
      <c r="F1522" s="18" t="s">
        <v>1581</v>
      </c>
      <c r="G1522" s="18">
        <v>372</v>
      </c>
      <c r="H1522" s="18">
        <v>3.52</v>
      </c>
      <c r="I1522" s="18">
        <v>6.5</v>
      </c>
      <c r="Q1522"/>
    </row>
    <row r="1523" spans="2:17" x14ac:dyDescent="0.25">
      <c r="B1523" s="18">
        <v>2011</v>
      </c>
      <c r="C1523" s="18" t="s">
        <v>8</v>
      </c>
      <c r="D1523" s="18" t="s">
        <v>1573</v>
      </c>
      <c r="E1523" s="18" t="s">
        <v>1574</v>
      </c>
      <c r="F1523" s="18" t="s">
        <v>1582</v>
      </c>
      <c r="G1523" s="18">
        <v>432</v>
      </c>
      <c r="H1523" s="18">
        <v>4.99</v>
      </c>
      <c r="I1523" s="18">
        <v>6.35</v>
      </c>
      <c r="Q1523"/>
    </row>
    <row r="1524" spans="2:17" x14ac:dyDescent="0.25">
      <c r="B1524" s="18">
        <v>2011</v>
      </c>
      <c r="C1524" s="18" t="s">
        <v>8</v>
      </c>
      <c r="D1524" s="18" t="s">
        <v>1573</v>
      </c>
      <c r="E1524" s="18" t="s">
        <v>1574</v>
      </c>
      <c r="F1524" s="18" t="s">
        <v>1583</v>
      </c>
      <c r="G1524" s="18">
        <v>420</v>
      </c>
      <c r="H1524" s="18">
        <v>4.57</v>
      </c>
      <c r="I1524" s="18">
        <v>6.55</v>
      </c>
      <c r="Q1524"/>
    </row>
    <row r="1525" spans="2:17" x14ac:dyDescent="0.25">
      <c r="B1525" s="18">
        <v>2011</v>
      </c>
      <c r="C1525" s="18" t="s">
        <v>8</v>
      </c>
      <c r="D1525" s="18" t="s">
        <v>1573</v>
      </c>
      <c r="E1525" s="18" t="s">
        <v>1574</v>
      </c>
      <c r="F1525" s="18" t="s">
        <v>1584</v>
      </c>
      <c r="G1525" s="18">
        <v>540</v>
      </c>
      <c r="H1525" s="18">
        <v>4.63</v>
      </c>
      <c r="I1525" s="18">
        <v>5.14</v>
      </c>
      <c r="Q1525"/>
    </row>
    <row r="1526" spans="2:17" x14ac:dyDescent="0.25">
      <c r="B1526" s="18">
        <v>2011</v>
      </c>
      <c r="C1526" s="18" t="s">
        <v>8</v>
      </c>
      <c r="D1526" s="18" t="s">
        <v>1573</v>
      </c>
      <c r="E1526" s="18" t="s">
        <v>1574</v>
      </c>
      <c r="F1526" s="18" t="s">
        <v>1585</v>
      </c>
      <c r="G1526" s="18">
        <v>456</v>
      </c>
      <c r="H1526" s="18">
        <v>4.67</v>
      </c>
      <c r="I1526" s="18">
        <v>6.24</v>
      </c>
      <c r="Q1526"/>
    </row>
    <row r="1527" spans="2:17" x14ac:dyDescent="0.25">
      <c r="B1527" s="18">
        <v>2011</v>
      </c>
      <c r="C1527" s="18" t="s">
        <v>8</v>
      </c>
      <c r="D1527" s="18" t="s">
        <v>1573</v>
      </c>
      <c r="E1527" s="18" t="s">
        <v>1574</v>
      </c>
      <c r="F1527" s="18" t="s">
        <v>1586</v>
      </c>
      <c r="G1527" s="18">
        <v>396</v>
      </c>
      <c r="H1527" s="18">
        <v>4.9800000000000004</v>
      </c>
      <c r="I1527" s="18">
        <v>6.04</v>
      </c>
      <c r="Q1527"/>
    </row>
    <row r="1528" spans="2:17" x14ac:dyDescent="0.25">
      <c r="B1528" s="18">
        <v>2011</v>
      </c>
      <c r="C1528" s="18" t="s">
        <v>8</v>
      </c>
      <c r="D1528" s="18" t="s">
        <v>1573</v>
      </c>
      <c r="E1528" s="18" t="s">
        <v>1574</v>
      </c>
      <c r="F1528" s="18" t="s">
        <v>1587</v>
      </c>
      <c r="G1528" s="18">
        <v>444</v>
      </c>
      <c r="H1528" s="18">
        <v>3.21</v>
      </c>
      <c r="I1528" s="18">
        <v>5.14</v>
      </c>
      <c r="Q1528"/>
    </row>
    <row r="1529" spans="2:17" x14ac:dyDescent="0.25">
      <c r="B1529" s="18">
        <v>2011</v>
      </c>
      <c r="C1529" s="18" t="s">
        <v>8</v>
      </c>
      <c r="D1529" s="18" t="s">
        <v>1573</v>
      </c>
      <c r="E1529" s="18" t="s">
        <v>1574</v>
      </c>
      <c r="F1529" s="18" t="s">
        <v>1588</v>
      </c>
      <c r="G1529" s="18">
        <v>456</v>
      </c>
      <c r="H1529" s="18">
        <v>3.07</v>
      </c>
      <c r="I1529" s="18">
        <v>6.99</v>
      </c>
      <c r="Q1529"/>
    </row>
    <row r="1530" spans="2:17" x14ac:dyDescent="0.25">
      <c r="B1530" s="18">
        <v>2011</v>
      </c>
      <c r="C1530" s="18" t="s">
        <v>8</v>
      </c>
      <c r="D1530" s="18" t="s">
        <v>1573</v>
      </c>
      <c r="E1530" s="18" t="s">
        <v>1574</v>
      </c>
      <c r="F1530" s="18" t="s">
        <v>1589</v>
      </c>
      <c r="G1530" s="18">
        <v>540</v>
      </c>
      <c r="H1530" s="18">
        <v>3.76</v>
      </c>
      <c r="I1530" s="18">
        <v>5.45</v>
      </c>
      <c r="Q1530"/>
    </row>
    <row r="1531" spans="2:17" x14ac:dyDescent="0.25">
      <c r="B1531" s="18">
        <v>2011</v>
      </c>
      <c r="C1531" s="18" t="s">
        <v>8</v>
      </c>
      <c r="D1531" s="18" t="s">
        <v>1573</v>
      </c>
      <c r="E1531" s="18" t="s">
        <v>1574</v>
      </c>
      <c r="F1531" s="18" t="s">
        <v>1590</v>
      </c>
      <c r="G1531" s="18">
        <v>504</v>
      </c>
      <c r="H1531" s="18">
        <v>4.46</v>
      </c>
      <c r="I1531" s="18">
        <v>5.22</v>
      </c>
      <c r="Q1531"/>
    </row>
    <row r="1532" spans="2:17" x14ac:dyDescent="0.25">
      <c r="B1532" s="18">
        <v>2011</v>
      </c>
      <c r="C1532" s="18" t="s">
        <v>8</v>
      </c>
      <c r="D1532" s="18" t="s">
        <v>1573</v>
      </c>
      <c r="E1532" s="18" t="s">
        <v>1574</v>
      </c>
      <c r="F1532" s="18" t="s">
        <v>1591</v>
      </c>
      <c r="G1532" s="18">
        <v>492</v>
      </c>
      <c r="H1532" s="18">
        <v>3.36</v>
      </c>
      <c r="I1532" s="18">
        <v>5.66</v>
      </c>
      <c r="Q1532"/>
    </row>
    <row r="1533" spans="2:17" x14ac:dyDescent="0.25">
      <c r="B1533" s="18">
        <v>2011</v>
      </c>
      <c r="C1533" s="18" t="s">
        <v>8</v>
      </c>
      <c r="D1533" s="18" t="s">
        <v>1573</v>
      </c>
      <c r="E1533" s="18" t="s">
        <v>1574</v>
      </c>
      <c r="F1533" s="18" t="s">
        <v>1592</v>
      </c>
      <c r="G1533" s="18">
        <v>480</v>
      </c>
      <c r="H1533" s="18">
        <v>3.44</v>
      </c>
      <c r="I1533" s="18">
        <v>5.72</v>
      </c>
      <c r="Q1533"/>
    </row>
    <row r="1534" spans="2:17" x14ac:dyDescent="0.25">
      <c r="B1534" s="18">
        <v>2011</v>
      </c>
      <c r="C1534" s="18" t="s">
        <v>8</v>
      </c>
      <c r="D1534" s="18" t="s">
        <v>1573</v>
      </c>
      <c r="E1534" s="18" t="s">
        <v>1574</v>
      </c>
      <c r="F1534" s="18" t="s">
        <v>1593</v>
      </c>
      <c r="G1534" s="18">
        <v>396</v>
      </c>
      <c r="H1534" s="18">
        <v>3.68</v>
      </c>
      <c r="I1534" s="18">
        <v>5.93</v>
      </c>
      <c r="Q1534"/>
    </row>
    <row r="1535" spans="2:17" x14ac:dyDescent="0.25">
      <c r="B1535" s="18">
        <v>2011</v>
      </c>
      <c r="C1535" s="18" t="s">
        <v>8</v>
      </c>
      <c r="D1535" s="18" t="s">
        <v>1573</v>
      </c>
      <c r="E1535" s="18" t="s">
        <v>1574</v>
      </c>
      <c r="F1535" s="18" t="s">
        <v>1594</v>
      </c>
      <c r="G1535" s="18">
        <v>480</v>
      </c>
      <c r="H1535" s="18">
        <v>4.57</v>
      </c>
      <c r="I1535" s="18">
        <v>6.21</v>
      </c>
      <c r="Q1535"/>
    </row>
    <row r="1536" spans="2:17" x14ac:dyDescent="0.25">
      <c r="B1536" s="18">
        <v>2011</v>
      </c>
      <c r="C1536" s="18" t="s">
        <v>8</v>
      </c>
      <c r="D1536" s="18" t="s">
        <v>1573</v>
      </c>
      <c r="E1536" s="18" t="s">
        <v>1574</v>
      </c>
      <c r="F1536" s="18" t="s">
        <v>1595</v>
      </c>
      <c r="G1536" s="18">
        <v>480</v>
      </c>
      <c r="H1536" s="18">
        <v>3.56</v>
      </c>
      <c r="I1536" s="18">
        <v>6.74</v>
      </c>
      <c r="Q1536"/>
    </row>
    <row r="1537" spans="2:17" x14ac:dyDescent="0.25">
      <c r="B1537" s="18">
        <v>2011</v>
      </c>
      <c r="C1537" s="18" t="s">
        <v>8</v>
      </c>
      <c r="D1537" s="18" t="s">
        <v>1573</v>
      </c>
      <c r="E1537" s="18" t="s">
        <v>1574</v>
      </c>
      <c r="F1537" s="18" t="s">
        <v>1596</v>
      </c>
      <c r="G1537" s="18">
        <v>456</v>
      </c>
      <c r="H1537" s="18">
        <v>4.2300000000000004</v>
      </c>
      <c r="I1537" s="18">
        <v>5.98</v>
      </c>
      <c r="Q1537"/>
    </row>
    <row r="1538" spans="2:17" x14ac:dyDescent="0.25">
      <c r="B1538" s="18">
        <v>2011</v>
      </c>
      <c r="C1538" s="18" t="s">
        <v>8</v>
      </c>
      <c r="D1538" s="18" t="s">
        <v>1573</v>
      </c>
      <c r="E1538" s="18" t="s">
        <v>1574</v>
      </c>
      <c r="F1538" s="18" t="s">
        <v>1597</v>
      </c>
      <c r="G1538" s="18">
        <v>420</v>
      </c>
      <c r="H1538" s="18">
        <v>4.0599999999999996</v>
      </c>
      <c r="I1538" s="18">
        <v>5.46</v>
      </c>
      <c r="Q1538"/>
    </row>
    <row r="1539" spans="2:17" x14ac:dyDescent="0.25">
      <c r="B1539" s="18">
        <v>2011</v>
      </c>
      <c r="C1539" s="18" t="s">
        <v>8</v>
      </c>
      <c r="D1539" s="18" t="s">
        <v>1573</v>
      </c>
      <c r="E1539" s="18" t="s">
        <v>1574</v>
      </c>
      <c r="F1539" s="18" t="s">
        <v>1598</v>
      </c>
      <c r="G1539" s="18">
        <v>420</v>
      </c>
      <c r="H1539" s="18">
        <v>3.04</v>
      </c>
      <c r="I1539" s="18">
        <v>6.89</v>
      </c>
      <c r="Q1539"/>
    </row>
    <row r="1540" spans="2:17" x14ac:dyDescent="0.25">
      <c r="B1540" s="18">
        <v>2011</v>
      </c>
      <c r="C1540" s="18" t="s">
        <v>8</v>
      </c>
      <c r="D1540" s="18" t="s">
        <v>1573</v>
      </c>
      <c r="E1540" s="18" t="s">
        <v>1574</v>
      </c>
      <c r="F1540" s="18" t="s">
        <v>1599</v>
      </c>
      <c r="G1540" s="18">
        <v>480</v>
      </c>
      <c r="H1540" s="18">
        <v>4.59</v>
      </c>
      <c r="I1540" s="18">
        <v>6.4</v>
      </c>
      <c r="Q1540"/>
    </row>
    <row r="1541" spans="2:17" x14ac:dyDescent="0.25">
      <c r="B1541" s="18">
        <v>2011</v>
      </c>
      <c r="C1541" s="18" t="s">
        <v>8</v>
      </c>
      <c r="D1541" s="18" t="s">
        <v>1573</v>
      </c>
      <c r="E1541" s="18" t="s">
        <v>1574</v>
      </c>
      <c r="F1541" s="18" t="s">
        <v>1600</v>
      </c>
      <c r="G1541" s="18">
        <v>468</v>
      </c>
      <c r="H1541" s="18">
        <v>3.83</v>
      </c>
      <c r="I1541" s="18">
        <v>6.33</v>
      </c>
      <c r="Q1541"/>
    </row>
    <row r="1542" spans="2:17" x14ac:dyDescent="0.25">
      <c r="B1542" s="18">
        <v>2011</v>
      </c>
      <c r="C1542" s="18" t="s">
        <v>8</v>
      </c>
      <c r="D1542" s="18" t="s">
        <v>1573</v>
      </c>
      <c r="E1542" s="18" t="s">
        <v>1574</v>
      </c>
      <c r="F1542" s="18" t="s">
        <v>1601</v>
      </c>
      <c r="G1542" s="18">
        <v>372</v>
      </c>
      <c r="H1542" s="18">
        <v>3.93</v>
      </c>
      <c r="I1542" s="18">
        <v>5.44</v>
      </c>
      <c r="Q1542"/>
    </row>
    <row r="1543" spans="2:17" x14ac:dyDescent="0.25">
      <c r="B1543" s="18">
        <v>2011</v>
      </c>
      <c r="C1543" s="18" t="s">
        <v>8</v>
      </c>
      <c r="D1543" s="18" t="s">
        <v>1573</v>
      </c>
      <c r="E1543" s="18" t="s">
        <v>1574</v>
      </c>
      <c r="F1543" s="18" t="s">
        <v>1602</v>
      </c>
      <c r="G1543" s="18">
        <v>432</v>
      </c>
      <c r="H1543" s="18">
        <v>3.5</v>
      </c>
      <c r="I1543" s="18">
        <v>6.29</v>
      </c>
      <c r="Q1543"/>
    </row>
    <row r="1544" spans="2:17" x14ac:dyDescent="0.25">
      <c r="B1544" s="18">
        <v>2011</v>
      </c>
      <c r="C1544" s="18" t="s">
        <v>8</v>
      </c>
      <c r="D1544" s="18" t="s">
        <v>1573</v>
      </c>
      <c r="E1544" s="18" t="s">
        <v>1574</v>
      </c>
      <c r="F1544" s="18" t="s">
        <v>1603</v>
      </c>
      <c r="G1544" s="18">
        <v>456</v>
      </c>
      <c r="H1544" s="18">
        <v>4.49</v>
      </c>
      <c r="I1544" s="18">
        <v>5.17</v>
      </c>
      <c r="Q1544"/>
    </row>
    <row r="1545" spans="2:17" x14ac:dyDescent="0.25">
      <c r="B1545" s="18">
        <v>2011</v>
      </c>
      <c r="C1545" s="18" t="s">
        <v>8</v>
      </c>
      <c r="D1545" s="18" t="s">
        <v>1573</v>
      </c>
      <c r="E1545" s="18" t="s">
        <v>1574</v>
      </c>
      <c r="F1545" s="18" t="s">
        <v>1604</v>
      </c>
      <c r="G1545" s="18">
        <v>360</v>
      </c>
      <c r="H1545" s="18">
        <v>3.02</v>
      </c>
      <c r="I1545" s="18">
        <v>6.46</v>
      </c>
      <c r="Q1545"/>
    </row>
    <row r="1546" spans="2:17" x14ac:dyDescent="0.25">
      <c r="B1546" s="18">
        <v>2011</v>
      </c>
      <c r="C1546" s="18" t="s">
        <v>8</v>
      </c>
      <c r="D1546" s="18" t="s">
        <v>1573</v>
      </c>
      <c r="E1546" s="18" t="s">
        <v>1574</v>
      </c>
      <c r="F1546" s="18" t="s">
        <v>1605</v>
      </c>
      <c r="G1546" s="18">
        <v>420</v>
      </c>
      <c r="H1546" s="18">
        <v>3.37</v>
      </c>
      <c r="I1546" s="18">
        <v>6.77</v>
      </c>
      <c r="Q1546"/>
    </row>
    <row r="1547" spans="2:17" x14ac:dyDescent="0.25">
      <c r="B1547" s="18">
        <v>2011</v>
      </c>
      <c r="C1547" s="18" t="s">
        <v>8</v>
      </c>
      <c r="D1547" s="18" t="s">
        <v>160</v>
      </c>
      <c r="E1547" s="18" t="s">
        <v>1606</v>
      </c>
      <c r="F1547" s="18" t="s">
        <v>1607</v>
      </c>
      <c r="G1547" s="18">
        <v>96</v>
      </c>
      <c r="H1547" s="18">
        <v>1.1399999999999999</v>
      </c>
      <c r="I1547" s="18">
        <v>1.34</v>
      </c>
      <c r="Q1547"/>
    </row>
    <row r="1548" spans="2:17" x14ac:dyDescent="0.25">
      <c r="B1548" s="18">
        <v>2011</v>
      </c>
      <c r="C1548" s="18" t="s">
        <v>8</v>
      </c>
      <c r="D1548" s="18" t="s">
        <v>160</v>
      </c>
      <c r="E1548" s="18" t="s">
        <v>1606</v>
      </c>
      <c r="F1548" s="18" t="s">
        <v>1608</v>
      </c>
      <c r="G1548" s="18">
        <v>96</v>
      </c>
      <c r="H1548" s="18">
        <v>1.18</v>
      </c>
      <c r="I1548" s="18">
        <v>1.39</v>
      </c>
      <c r="Q1548"/>
    </row>
    <row r="1549" spans="2:17" x14ac:dyDescent="0.25">
      <c r="B1549" s="18">
        <v>2011</v>
      </c>
      <c r="C1549" s="18" t="s">
        <v>8</v>
      </c>
      <c r="D1549" s="18" t="s">
        <v>160</v>
      </c>
      <c r="E1549" s="18" t="s">
        <v>1606</v>
      </c>
      <c r="F1549" s="18" t="s">
        <v>1609</v>
      </c>
      <c r="G1549" s="18">
        <v>96</v>
      </c>
      <c r="H1549" s="18">
        <v>1.05</v>
      </c>
      <c r="I1549" s="18">
        <v>1.39</v>
      </c>
      <c r="Q1549"/>
    </row>
    <row r="1550" spans="2:17" x14ac:dyDescent="0.25">
      <c r="B1550" s="18">
        <v>2011</v>
      </c>
      <c r="C1550" s="18" t="s">
        <v>8</v>
      </c>
      <c r="D1550" s="18" t="s">
        <v>160</v>
      </c>
      <c r="E1550" s="18" t="s">
        <v>1606</v>
      </c>
      <c r="F1550" s="18" t="s">
        <v>1610</v>
      </c>
      <c r="G1550" s="18">
        <v>84</v>
      </c>
      <c r="H1550" s="18">
        <v>1.02</v>
      </c>
      <c r="I1550" s="18">
        <v>1.31</v>
      </c>
      <c r="Q1550"/>
    </row>
    <row r="1551" spans="2:17" x14ac:dyDescent="0.25">
      <c r="B1551" s="18">
        <v>2011</v>
      </c>
      <c r="C1551" s="18" t="s">
        <v>8</v>
      </c>
      <c r="D1551" s="18" t="s">
        <v>160</v>
      </c>
      <c r="E1551" s="18" t="s">
        <v>1606</v>
      </c>
      <c r="F1551" s="18" t="s">
        <v>1611</v>
      </c>
      <c r="G1551" s="18">
        <v>120</v>
      </c>
      <c r="H1551" s="18">
        <v>1</v>
      </c>
      <c r="I1551" s="18">
        <v>1.23</v>
      </c>
      <c r="Q1551"/>
    </row>
    <row r="1552" spans="2:17" x14ac:dyDescent="0.25">
      <c r="B1552" s="18">
        <v>2011</v>
      </c>
      <c r="C1552" s="18" t="s">
        <v>8</v>
      </c>
      <c r="D1552" s="18" t="s">
        <v>160</v>
      </c>
      <c r="E1552" s="18" t="s">
        <v>1606</v>
      </c>
      <c r="F1552" s="18" t="s">
        <v>1612</v>
      </c>
      <c r="G1552" s="18">
        <v>144</v>
      </c>
      <c r="H1552" s="18">
        <v>1.1100000000000001</v>
      </c>
      <c r="I1552" s="18">
        <v>1.38</v>
      </c>
      <c r="Q1552"/>
    </row>
    <row r="1553" spans="2:17" x14ac:dyDescent="0.25">
      <c r="B1553" s="18">
        <v>2011</v>
      </c>
      <c r="C1553" s="18" t="s">
        <v>8</v>
      </c>
      <c r="D1553" s="18" t="s">
        <v>160</v>
      </c>
      <c r="E1553" s="18" t="s">
        <v>1606</v>
      </c>
      <c r="F1553" s="18" t="s">
        <v>1613</v>
      </c>
      <c r="G1553" s="18">
        <v>48</v>
      </c>
      <c r="H1553" s="18">
        <v>1</v>
      </c>
      <c r="I1553" s="18">
        <v>1.23</v>
      </c>
      <c r="Q1553"/>
    </row>
    <row r="1554" spans="2:17" x14ac:dyDescent="0.25">
      <c r="B1554" s="18">
        <v>2011</v>
      </c>
      <c r="C1554" s="18" t="s">
        <v>8</v>
      </c>
      <c r="D1554" s="18" t="s">
        <v>160</v>
      </c>
      <c r="E1554" s="18" t="s">
        <v>1606</v>
      </c>
      <c r="F1554" s="18" t="s">
        <v>1614</v>
      </c>
      <c r="G1554" s="18">
        <v>108</v>
      </c>
      <c r="H1554" s="18">
        <v>1.05</v>
      </c>
      <c r="I1554" s="18">
        <v>1.33</v>
      </c>
      <c r="Q1554"/>
    </row>
    <row r="1555" spans="2:17" x14ac:dyDescent="0.25">
      <c r="B1555" s="18">
        <v>2011</v>
      </c>
      <c r="C1555" s="18" t="s">
        <v>8</v>
      </c>
      <c r="D1555" s="18" t="s">
        <v>160</v>
      </c>
      <c r="E1555" s="18" t="s">
        <v>1606</v>
      </c>
      <c r="F1555" s="18" t="s">
        <v>1615</v>
      </c>
      <c r="G1555" s="18">
        <v>72</v>
      </c>
      <c r="H1555" s="18">
        <v>1.1399999999999999</v>
      </c>
      <c r="I1555" s="18">
        <v>1.37</v>
      </c>
      <c r="Q1555"/>
    </row>
    <row r="1556" spans="2:17" x14ac:dyDescent="0.25">
      <c r="B1556" s="18">
        <v>2011</v>
      </c>
      <c r="C1556" s="18" t="s">
        <v>8</v>
      </c>
      <c r="D1556" s="18" t="s">
        <v>160</v>
      </c>
      <c r="E1556" s="18" t="s">
        <v>1606</v>
      </c>
      <c r="F1556" s="18" t="s">
        <v>1616</v>
      </c>
      <c r="G1556" s="18">
        <v>72</v>
      </c>
      <c r="H1556" s="18">
        <v>1.1299999999999999</v>
      </c>
      <c r="I1556" s="18">
        <v>1.23</v>
      </c>
      <c r="Q1556"/>
    </row>
    <row r="1557" spans="2:17" x14ac:dyDescent="0.25">
      <c r="B1557" s="18">
        <v>2011</v>
      </c>
      <c r="C1557" s="18" t="s">
        <v>8</v>
      </c>
      <c r="D1557" s="18" t="s">
        <v>160</v>
      </c>
      <c r="E1557" s="18" t="s">
        <v>1606</v>
      </c>
      <c r="F1557" s="18" t="s">
        <v>1617</v>
      </c>
      <c r="G1557" s="18">
        <v>168</v>
      </c>
      <c r="H1557" s="18">
        <v>1.1599999999999999</v>
      </c>
      <c r="I1557" s="18">
        <v>1.3</v>
      </c>
      <c r="Q1557"/>
    </row>
    <row r="1558" spans="2:17" x14ac:dyDescent="0.25">
      <c r="B1558" s="18">
        <v>2011</v>
      </c>
      <c r="C1558" s="18" t="s">
        <v>8</v>
      </c>
      <c r="D1558" s="18" t="s">
        <v>160</v>
      </c>
      <c r="E1558" s="18" t="s">
        <v>1606</v>
      </c>
      <c r="F1558" s="18" t="s">
        <v>1618</v>
      </c>
      <c r="G1558" s="18">
        <v>84</v>
      </c>
      <c r="H1558" s="18">
        <v>1.1599999999999999</v>
      </c>
      <c r="I1558" s="18">
        <v>1.24</v>
      </c>
      <c r="Q1558"/>
    </row>
    <row r="1559" spans="2:17" x14ac:dyDescent="0.25">
      <c r="B1559" s="18">
        <v>2011</v>
      </c>
      <c r="C1559" s="18" t="s">
        <v>8</v>
      </c>
      <c r="D1559" s="18" t="s">
        <v>160</v>
      </c>
      <c r="E1559" s="18" t="s">
        <v>1606</v>
      </c>
      <c r="F1559" s="18" t="s">
        <v>1619</v>
      </c>
      <c r="G1559" s="18">
        <v>132</v>
      </c>
      <c r="H1559" s="18">
        <v>1.01</v>
      </c>
      <c r="I1559" s="18">
        <v>1.2</v>
      </c>
      <c r="Q1559"/>
    </row>
    <row r="1560" spans="2:17" x14ac:dyDescent="0.25">
      <c r="B1560" s="18">
        <v>2011</v>
      </c>
      <c r="C1560" s="18" t="s">
        <v>8</v>
      </c>
      <c r="D1560" s="18" t="s">
        <v>1573</v>
      </c>
      <c r="E1560" s="18" t="s">
        <v>1620</v>
      </c>
      <c r="F1560" s="18" t="s">
        <v>1621</v>
      </c>
      <c r="G1560" s="18">
        <v>384</v>
      </c>
      <c r="H1560" s="18">
        <v>4.8</v>
      </c>
      <c r="I1560" s="18">
        <v>5.56</v>
      </c>
      <c r="Q1560"/>
    </row>
    <row r="1561" spans="2:17" x14ac:dyDescent="0.25">
      <c r="B1561" s="18">
        <v>2011</v>
      </c>
      <c r="C1561" s="18" t="s">
        <v>8</v>
      </c>
      <c r="D1561" s="18" t="s">
        <v>1573</v>
      </c>
      <c r="E1561" s="18" t="s">
        <v>1620</v>
      </c>
      <c r="F1561" s="18" t="s">
        <v>1622</v>
      </c>
      <c r="G1561" s="18">
        <v>420</v>
      </c>
      <c r="H1561" s="18">
        <v>3.84</v>
      </c>
      <c r="I1561" s="18">
        <v>6.5</v>
      </c>
      <c r="Q1561"/>
    </row>
    <row r="1562" spans="2:17" x14ac:dyDescent="0.25">
      <c r="B1562" s="18">
        <v>2011</v>
      </c>
      <c r="C1562" s="18" t="s">
        <v>8</v>
      </c>
      <c r="D1562" s="18" t="s">
        <v>1573</v>
      </c>
      <c r="E1562" s="18" t="s">
        <v>1620</v>
      </c>
      <c r="F1562" s="18" t="s">
        <v>1623</v>
      </c>
      <c r="G1562" s="18">
        <v>480</v>
      </c>
      <c r="H1562" s="18">
        <v>3.36</v>
      </c>
      <c r="I1562" s="18">
        <v>5.22</v>
      </c>
      <c r="Q1562"/>
    </row>
    <row r="1563" spans="2:17" x14ac:dyDescent="0.25">
      <c r="B1563" s="18">
        <v>2011</v>
      </c>
      <c r="C1563" s="18" t="s">
        <v>8</v>
      </c>
      <c r="D1563" s="18" t="s">
        <v>1573</v>
      </c>
      <c r="E1563" s="18" t="s">
        <v>1620</v>
      </c>
      <c r="F1563" s="18" t="s">
        <v>1624</v>
      </c>
      <c r="G1563" s="18">
        <v>432</v>
      </c>
      <c r="H1563" s="18">
        <v>3.88</v>
      </c>
      <c r="I1563" s="18">
        <v>5.4</v>
      </c>
      <c r="Q1563"/>
    </row>
    <row r="1564" spans="2:17" x14ac:dyDescent="0.25">
      <c r="B1564" s="18">
        <v>2011</v>
      </c>
      <c r="C1564" s="18" t="s">
        <v>8</v>
      </c>
      <c r="D1564" s="18" t="s">
        <v>1573</v>
      </c>
      <c r="E1564" s="18" t="s">
        <v>1620</v>
      </c>
      <c r="F1564" s="18" t="s">
        <v>1625</v>
      </c>
      <c r="G1564" s="18">
        <v>432</v>
      </c>
      <c r="H1564" s="18">
        <v>3.11</v>
      </c>
      <c r="I1564" s="18">
        <v>5.3</v>
      </c>
      <c r="Q1564"/>
    </row>
    <row r="1565" spans="2:17" x14ac:dyDescent="0.25">
      <c r="B1565" s="18">
        <v>2011</v>
      </c>
      <c r="C1565" s="18" t="s">
        <v>8</v>
      </c>
      <c r="D1565" s="18" t="s">
        <v>1573</v>
      </c>
      <c r="E1565" s="18" t="s">
        <v>1620</v>
      </c>
      <c r="F1565" s="18" t="s">
        <v>1626</v>
      </c>
      <c r="G1565" s="18">
        <v>444</v>
      </c>
      <c r="H1565" s="18">
        <v>4.1900000000000004</v>
      </c>
      <c r="I1565" s="18">
        <v>5.0999999999999996</v>
      </c>
      <c r="Q1565"/>
    </row>
    <row r="1566" spans="2:17" x14ac:dyDescent="0.25">
      <c r="B1566" s="18">
        <v>2011</v>
      </c>
      <c r="C1566" s="18" t="s">
        <v>8</v>
      </c>
      <c r="D1566" s="18" t="s">
        <v>1573</v>
      </c>
      <c r="E1566" s="18" t="s">
        <v>1620</v>
      </c>
      <c r="F1566" s="18" t="s">
        <v>1627</v>
      </c>
      <c r="G1566" s="18">
        <v>492</v>
      </c>
      <c r="H1566" s="18">
        <v>3.43</v>
      </c>
      <c r="I1566" s="18">
        <v>6.38</v>
      </c>
      <c r="Q1566"/>
    </row>
    <row r="1567" spans="2:17" x14ac:dyDescent="0.25">
      <c r="B1567" s="18">
        <v>2011</v>
      </c>
      <c r="C1567" s="18" t="s">
        <v>8</v>
      </c>
      <c r="D1567" s="18" t="s">
        <v>1573</v>
      </c>
      <c r="E1567" s="18" t="s">
        <v>1620</v>
      </c>
      <c r="F1567" s="18" t="s">
        <v>1628</v>
      </c>
      <c r="G1567" s="18">
        <v>432</v>
      </c>
      <c r="H1567" s="18">
        <v>4.47</v>
      </c>
      <c r="I1567" s="18">
        <v>5.32</v>
      </c>
      <c r="Q1567"/>
    </row>
    <row r="1568" spans="2:17" x14ac:dyDescent="0.25">
      <c r="B1568" s="18">
        <v>2011</v>
      </c>
      <c r="C1568" s="18" t="s">
        <v>8</v>
      </c>
      <c r="D1568" s="18" t="s">
        <v>1573</v>
      </c>
      <c r="E1568" s="18" t="s">
        <v>1620</v>
      </c>
      <c r="F1568" s="18" t="s">
        <v>1629</v>
      </c>
      <c r="G1568" s="18">
        <v>456</v>
      </c>
      <c r="H1568" s="18">
        <v>4.74</v>
      </c>
      <c r="I1568" s="18">
        <v>6.59</v>
      </c>
      <c r="Q1568"/>
    </row>
    <row r="1569" spans="2:17" x14ac:dyDescent="0.25">
      <c r="B1569" s="18">
        <v>2011</v>
      </c>
      <c r="C1569" s="18" t="s">
        <v>8</v>
      </c>
      <c r="D1569" s="18" t="s">
        <v>1573</v>
      </c>
      <c r="E1569" s="18" t="s">
        <v>1620</v>
      </c>
      <c r="F1569" s="18" t="s">
        <v>1630</v>
      </c>
      <c r="G1569" s="18">
        <v>492</v>
      </c>
      <c r="H1569" s="18">
        <v>3.12</v>
      </c>
      <c r="I1569" s="18">
        <v>6.03</v>
      </c>
      <c r="Q1569"/>
    </row>
    <row r="1570" spans="2:17" x14ac:dyDescent="0.25">
      <c r="B1570" s="18">
        <v>2011</v>
      </c>
      <c r="C1570" s="18" t="s">
        <v>8</v>
      </c>
      <c r="D1570" s="18" t="s">
        <v>1573</v>
      </c>
      <c r="E1570" s="18" t="s">
        <v>1620</v>
      </c>
      <c r="F1570" s="18" t="s">
        <v>1631</v>
      </c>
      <c r="G1570" s="18">
        <v>528</v>
      </c>
      <c r="H1570" s="18">
        <v>3.37</v>
      </c>
      <c r="I1570" s="18">
        <v>6.77</v>
      </c>
      <c r="Q1570"/>
    </row>
    <row r="1571" spans="2:17" x14ac:dyDescent="0.25">
      <c r="B1571" s="18">
        <v>2011</v>
      </c>
      <c r="C1571" s="18" t="s">
        <v>8</v>
      </c>
      <c r="D1571" s="18" t="s">
        <v>1573</v>
      </c>
      <c r="E1571" s="18" t="s">
        <v>1620</v>
      </c>
      <c r="F1571" s="18" t="s">
        <v>1632</v>
      </c>
      <c r="G1571" s="18">
        <v>516</v>
      </c>
      <c r="H1571" s="18">
        <v>4.95</v>
      </c>
      <c r="I1571" s="18">
        <v>5.78</v>
      </c>
      <c r="Q1571"/>
    </row>
    <row r="1572" spans="2:17" x14ac:dyDescent="0.25">
      <c r="B1572" s="18">
        <v>2011</v>
      </c>
      <c r="C1572" s="18" t="s">
        <v>8</v>
      </c>
      <c r="D1572" s="18" t="s">
        <v>1573</v>
      </c>
      <c r="E1572" s="18" t="s">
        <v>1620</v>
      </c>
      <c r="F1572" s="18" t="s">
        <v>1633</v>
      </c>
      <c r="G1572" s="18">
        <v>504</v>
      </c>
      <c r="H1572" s="18">
        <v>3.53</v>
      </c>
      <c r="I1572" s="18">
        <v>6.83</v>
      </c>
      <c r="Q1572"/>
    </row>
    <row r="1573" spans="2:17" x14ac:dyDescent="0.25">
      <c r="B1573" s="18">
        <v>2011</v>
      </c>
      <c r="C1573" s="18" t="s">
        <v>8</v>
      </c>
      <c r="D1573" s="18" t="s">
        <v>1573</v>
      </c>
      <c r="E1573" s="18" t="s">
        <v>1620</v>
      </c>
      <c r="F1573" s="18" t="s">
        <v>1634</v>
      </c>
      <c r="G1573" s="18">
        <v>360</v>
      </c>
      <c r="H1573" s="18">
        <v>3.64</v>
      </c>
      <c r="I1573" s="18">
        <v>5.2</v>
      </c>
      <c r="Q1573"/>
    </row>
    <row r="1574" spans="2:17" x14ac:dyDescent="0.25">
      <c r="B1574" s="18">
        <v>2011</v>
      </c>
      <c r="C1574" s="18" t="s">
        <v>8</v>
      </c>
      <c r="D1574" s="18" t="s">
        <v>1573</v>
      </c>
      <c r="E1574" s="18" t="s">
        <v>1620</v>
      </c>
      <c r="F1574" s="18" t="s">
        <v>1635</v>
      </c>
      <c r="G1574" s="18">
        <v>444</v>
      </c>
      <c r="H1574" s="18">
        <v>3.65</v>
      </c>
      <c r="I1574" s="18">
        <v>5.69</v>
      </c>
      <c r="Q1574"/>
    </row>
    <row r="1575" spans="2:17" x14ac:dyDescent="0.25">
      <c r="B1575" s="18">
        <v>2011</v>
      </c>
      <c r="C1575" s="18" t="s">
        <v>8</v>
      </c>
      <c r="D1575" s="18" t="s">
        <v>1573</v>
      </c>
      <c r="E1575" s="18" t="s">
        <v>1620</v>
      </c>
      <c r="F1575" s="18" t="s">
        <v>1636</v>
      </c>
      <c r="G1575" s="18">
        <v>528</v>
      </c>
      <c r="H1575" s="18">
        <v>3.43</v>
      </c>
      <c r="I1575" s="18">
        <v>5.51</v>
      </c>
      <c r="Q1575"/>
    </row>
    <row r="1576" spans="2:17" x14ac:dyDescent="0.25">
      <c r="B1576" s="18">
        <v>2011</v>
      </c>
      <c r="C1576" s="18" t="s">
        <v>8</v>
      </c>
      <c r="D1576" s="18" t="s">
        <v>1573</v>
      </c>
      <c r="E1576" s="18" t="s">
        <v>1620</v>
      </c>
      <c r="F1576" s="18" t="s">
        <v>1637</v>
      </c>
      <c r="G1576" s="18">
        <v>528</v>
      </c>
      <c r="H1576" s="18">
        <v>3.12</v>
      </c>
      <c r="I1576" s="18">
        <v>5.55</v>
      </c>
      <c r="Q1576"/>
    </row>
    <row r="1577" spans="2:17" x14ac:dyDescent="0.25">
      <c r="B1577" s="18">
        <v>2011</v>
      </c>
      <c r="C1577" s="18" t="s">
        <v>8</v>
      </c>
      <c r="D1577" s="18" t="s">
        <v>1573</v>
      </c>
      <c r="E1577" s="18" t="s">
        <v>1620</v>
      </c>
      <c r="F1577" s="18" t="s">
        <v>1638</v>
      </c>
      <c r="G1577" s="18">
        <v>408</v>
      </c>
      <c r="H1577" s="18">
        <v>4.58</v>
      </c>
      <c r="I1577" s="18">
        <v>6.87</v>
      </c>
      <c r="Q1577"/>
    </row>
    <row r="1578" spans="2:17" x14ac:dyDescent="0.25">
      <c r="B1578" s="18">
        <v>2011</v>
      </c>
      <c r="C1578" s="18" t="s">
        <v>8</v>
      </c>
      <c r="D1578" s="18" t="s">
        <v>1573</v>
      </c>
      <c r="E1578" s="18" t="s">
        <v>1620</v>
      </c>
      <c r="F1578" s="18" t="s">
        <v>1639</v>
      </c>
      <c r="G1578" s="18">
        <v>408</v>
      </c>
      <c r="H1578" s="18">
        <v>4.18</v>
      </c>
      <c r="I1578" s="18">
        <v>5.01</v>
      </c>
      <c r="Q1578"/>
    </row>
    <row r="1579" spans="2:17" x14ac:dyDescent="0.25">
      <c r="B1579" s="18">
        <v>2011</v>
      </c>
      <c r="C1579" s="18" t="s">
        <v>8</v>
      </c>
      <c r="D1579" s="18" t="s">
        <v>1573</v>
      </c>
      <c r="E1579" s="18" t="s">
        <v>1620</v>
      </c>
      <c r="F1579" s="18" t="s">
        <v>1640</v>
      </c>
      <c r="G1579" s="18">
        <v>516</v>
      </c>
      <c r="H1579" s="18">
        <v>3.34</v>
      </c>
      <c r="I1579" s="18">
        <v>5.6</v>
      </c>
      <c r="Q1579"/>
    </row>
    <row r="1580" spans="2:17" x14ac:dyDescent="0.25">
      <c r="B1580" s="18">
        <v>2011</v>
      </c>
      <c r="C1580" s="18" t="s">
        <v>8</v>
      </c>
      <c r="D1580" s="18" t="s">
        <v>1573</v>
      </c>
      <c r="E1580" s="18" t="s">
        <v>1620</v>
      </c>
      <c r="F1580" s="18" t="s">
        <v>1641</v>
      </c>
      <c r="G1580" s="18">
        <v>360</v>
      </c>
      <c r="H1580" s="18">
        <v>3.46</v>
      </c>
      <c r="I1580" s="18">
        <v>6.55</v>
      </c>
      <c r="Q1580"/>
    </row>
    <row r="1581" spans="2:17" x14ac:dyDescent="0.25">
      <c r="B1581" s="18">
        <v>2011</v>
      </c>
      <c r="C1581" s="18" t="s">
        <v>8</v>
      </c>
      <c r="D1581" s="18" t="s">
        <v>1573</v>
      </c>
      <c r="E1581" s="18" t="s">
        <v>1620</v>
      </c>
      <c r="F1581" s="18" t="s">
        <v>1642</v>
      </c>
      <c r="G1581" s="18">
        <v>360</v>
      </c>
      <c r="H1581" s="18">
        <v>3.45</v>
      </c>
      <c r="I1581" s="18">
        <v>6.34</v>
      </c>
      <c r="Q1581"/>
    </row>
    <row r="1582" spans="2:17" x14ac:dyDescent="0.25">
      <c r="B1582" s="18">
        <v>2011</v>
      </c>
      <c r="C1582" s="18" t="s">
        <v>8</v>
      </c>
      <c r="D1582" s="18" t="s">
        <v>1573</v>
      </c>
      <c r="E1582" s="18" t="s">
        <v>1620</v>
      </c>
      <c r="F1582" s="18" t="s">
        <v>1643</v>
      </c>
      <c r="G1582" s="18">
        <v>480</v>
      </c>
      <c r="H1582" s="18">
        <v>3.35</v>
      </c>
      <c r="I1582" s="18">
        <v>5.31</v>
      </c>
      <c r="Q1582"/>
    </row>
    <row r="1583" spans="2:17" x14ac:dyDescent="0.25">
      <c r="B1583" s="18">
        <v>2011</v>
      </c>
      <c r="C1583" s="18" t="s">
        <v>8</v>
      </c>
      <c r="D1583" s="18" t="s">
        <v>1573</v>
      </c>
      <c r="E1583" s="18" t="s">
        <v>1620</v>
      </c>
      <c r="F1583" s="18" t="s">
        <v>1644</v>
      </c>
      <c r="G1583" s="18">
        <v>480</v>
      </c>
      <c r="H1583" s="18">
        <v>3.26</v>
      </c>
      <c r="I1583" s="18">
        <v>5.58</v>
      </c>
      <c r="Q1583"/>
    </row>
    <row r="1584" spans="2:17" x14ac:dyDescent="0.25">
      <c r="B1584" s="18">
        <v>2011</v>
      </c>
      <c r="C1584" s="18" t="s">
        <v>8</v>
      </c>
      <c r="D1584" s="18" t="s">
        <v>1573</v>
      </c>
      <c r="E1584" s="18" t="s">
        <v>1620</v>
      </c>
      <c r="F1584" s="18" t="s">
        <v>1645</v>
      </c>
      <c r="G1584" s="18">
        <v>408</v>
      </c>
      <c r="H1584" s="18">
        <v>4.68</v>
      </c>
      <c r="I1584" s="18">
        <v>6.65</v>
      </c>
      <c r="Q1584"/>
    </row>
    <row r="1585" spans="2:17" x14ac:dyDescent="0.25">
      <c r="B1585" s="18">
        <v>2011</v>
      </c>
      <c r="C1585" s="18" t="s">
        <v>8</v>
      </c>
      <c r="D1585" s="18" t="s">
        <v>1573</v>
      </c>
      <c r="E1585" s="18" t="s">
        <v>1620</v>
      </c>
      <c r="F1585" s="18" t="s">
        <v>1646</v>
      </c>
      <c r="G1585" s="18">
        <v>528</v>
      </c>
      <c r="H1585" s="18">
        <v>4.25</v>
      </c>
      <c r="I1585" s="18">
        <v>6.49</v>
      </c>
      <c r="Q1585"/>
    </row>
    <row r="1586" spans="2:17" x14ac:dyDescent="0.25">
      <c r="B1586" s="18">
        <v>2011</v>
      </c>
      <c r="C1586" s="18" t="s">
        <v>8</v>
      </c>
      <c r="D1586" s="18" t="s">
        <v>1573</v>
      </c>
      <c r="E1586" s="18" t="s">
        <v>1620</v>
      </c>
      <c r="F1586" s="18" t="s">
        <v>1647</v>
      </c>
      <c r="G1586" s="18">
        <v>504</v>
      </c>
      <c r="H1586" s="18">
        <v>3.62</v>
      </c>
      <c r="I1586" s="18">
        <v>6.92</v>
      </c>
      <c r="Q1586"/>
    </row>
    <row r="1587" spans="2:17" x14ac:dyDescent="0.25">
      <c r="B1587" s="18">
        <v>2011</v>
      </c>
      <c r="C1587" s="18" t="s">
        <v>8</v>
      </c>
      <c r="D1587" s="18" t="s">
        <v>1573</v>
      </c>
      <c r="E1587" s="18" t="s">
        <v>1620</v>
      </c>
      <c r="F1587" s="18" t="s">
        <v>1648</v>
      </c>
      <c r="G1587" s="18">
        <v>516</v>
      </c>
      <c r="H1587" s="18">
        <v>3.36</v>
      </c>
      <c r="I1587" s="18">
        <v>6.5</v>
      </c>
      <c r="Q1587"/>
    </row>
    <row r="1588" spans="2:17" x14ac:dyDescent="0.25">
      <c r="B1588" s="18">
        <v>2011</v>
      </c>
      <c r="C1588" s="18" t="s">
        <v>8</v>
      </c>
      <c r="D1588" s="18" t="s">
        <v>1573</v>
      </c>
      <c r="E1588" s="18" t="s">
        <v>1620</v>
      </c>
      <c r="F1588" s="18" t="s">
        <v>1649</v>
      </c>
      <c r="G1588" s="18">
        <v>372</v>
      </c>
      <c r="H1588" s="18">
        <v>4.82</v>
      </c>
      <c r="I1588" s="18">
        <v>5.82</v>
      </c>
      <c r="Q1588"/>
    </row>
    <row r="1589" spans="2:17" x14ac:dyDescent="0.25">
      <c r="B1589" s="18">
        <v>2011</v>
      </c>
      <c r="C1589" s="18" t="s">
        <v>8</v>
      </c>
      <c r="D1589" s="18" t="s">
        <v>1573</v>
      </c>
      <c r="E1589" s="18" t="s">
        <v>1620</v>
      </c>
      <c r="F1589" s="18" t="s">
        <v>1650</v>
      </c>
      <c r="G1589" s="18">
        <v>444</v>
      </c>
      <c r="H1589" s="18">
        <v>3.29</v>
      </c>
      <c r="I1589" s="18">
        <v>7</v>
      </c>
      <c r="Q1589"/>
    </row>
    <row r="1590" spans="2:17" x14ac:dyDescent="0.25">
      <c r="B1590" s="18">
        <v>2011</v>
      </c>
      <c r="C1590" s="18" t="s">
        <v>8</v>
      </c>
      <c r="D1590" s="18" t="s">
        <v>1573</v>
      </c>
      <c r="E1590" s="18" t="s">
        <v>1620</v>
      </c>
      <c r="F1590" s="18" t="s">
        <v>1651</v>
      </c>
      <c r="G1590" s="18">
        <v>468</v>
      </c>
      <c r="H1590" s="18">
        <v>3.33</v>
      </c>
      <c r="I1590" s="18">
        <v>6.95</v>
      </c>
      <c r="Q1590"/>
    </row>
    <row r="1591" spans="2:17" x14ac:dyDescent="0.25">
      <c r="B1591" s="18">
        <v>2011</v>
      </c>
      <c r="C1591" s="18" t="s">
        <v>8</v>
      </c>
      <c r="D1591" s="18" t="s">
        <v>1573</v>
      </c>
      <c r="E1591" s="18" t="s">
        <v>1620</v>
      </c>
      <c r="F1591" s="18" t="s">
        <v>1652</v>
      </c>
      <c r="G1591" s="18">
        <v>408</v>
      </c>
      <c r="H1591" s="18">
        <v>4.47</v>
      </c>
      <c r="I1591" s="18">
        <v>6.74</v>
      </c>
      <c r="Q1591"/>
    </row>
    <row r="1592" spans="2:17" x14ac:dyDescent="0.25">
      <c r="B1592" s="18">
        <v>2011</v>
      </c>
      <c r="C1592" s="18" t="s">
        <v>8</v>
      </c>
      <c r="D1592" s="18" t="s">
        <v>1573</v>
      </c>
      <c r="E1592" s="18" t="s">
        <v>1620</v>
      </c>
      <c r="F1592" s="18" t="s">
        <v>1653</v>
      </c>
      <c r="G1592" s="18">
        <v>456</v>
      </c>
      <c r="H1592" s="18">
        <v>3.36</v>
      </c>
      <c r="I1592" s="18">
        <v>6.67</v>
      </c>
      <c r="Q1592"/>
    </row>
    <row r="1593" spans="2:17" x14ac:dyDescent="0.25">
      <c r="B1593" s="18">
        <v>2011</v>
      </c>
      <c r="C1593" s="18" t="s">
        <v>8</v>
      </c>
      <c r="D1593" s="18" t="s">
        <v>1573</v>
      </c>
      <c r="E1593" s="18" t="s">
        <v>1620</v>
      </c>
      <c r="F1593" s="18" t="s">
        <v>1654</v>
      </c>
      <c r="G1593" s="18">
        <v>456</v>
      </c>
      <c r="H1593" s="18">
        <v>4.9400000000000004</v>
      </c>
      <c r="I1593" s="18">
        <v>5.24</v>
      </c>
      <c r="Q1593"/>
    </row>
    <row r="1594" spans="2:17" x14ac:dyDescent="0.25">
      <c r="B1594" s="18">
        <v>2011</v>
      </c>
      <c r="C1594" s="18" t="s">
        <v>8</v>
      </c>
      <c r="D1594" s="18" t="s">
        <v>1573</v>
      </c>
      <c r="E1594" s="18" t="s">
        <v>1620</v>
      </c>
      <c r="F1594" s="18" t="s">
        <v>1655</v>
      </c>
      <c r="G1594" s="18">
        <v>444</v>
      </c>
      <c r="H1594" s="18">
        <v>3.51</v>
      </c>
      <c r="I1594" s="18">
        <v>5.45</v>
      </c>
      <c r="Q1594"/>
    </row>
    <row r="1595" spans="2:17" x14ac:dyDescent="0.25">
      <c r="B1595" s="18">
        <v>2011</v>
      </c>
      <c r="C1595" s="18" t="s">
        <v>8</v>
      </c>
      <c r="D1595" s="18" t="s">
        <v>1573</v>
      </c>
      <c r="E1595" s="18" t="s">
        <v>1620</v>
      </c>
      <c r="F1595" s="18" t="s">
        <v>1656</v>
      </c>
      <c r="G1595" s="18">
        <v>504</v>
      </c>
      <c r="H1595" s="18">
        <v>3.12</v>
      </c>
      <c r="I1595" s="18">
        <v>5.91</v>
      </c>
      <c r="Q1595"/>
    </row>
    <row r="1596" spans="2:17" x14ac:dyDescent="0.25">
      <c r="B1596" s="18">
        <v>2011</v>
      </c>
      <c r="C1596" s="18" t="s">
        <v>8</v>
      </c>
      <c r="D1596" s="18" t="s">
        <v>90</v>
      </c>
      <c r="E1596" s="18" t="s">
        <v>1657</v>
      </c>
      <c r="F1596" s="18" t="s">
        <v>1658</v>
      </c>
      <c r="G1596" s="18">
        <v>540</v>
      </c>
      <c r="H1596" s="18">
        <v>5.8933333333333335</v>
      </c>
      <c r="I1596" s="18">
        <v>8.58</v>
      </c>
      <c r="Q1596"/>
    </row>
    <row r="1597" spans="2:17" x14ac:dyDescent="0.25">
      <c r="B1597" s="18">
        <v>2011</v>
      </c>
      <c r="C1597" s="18" t="s">
        <v>8</v>
      </c>
      <c r="D1597" s="18" t="s">
        <v>90</v>
      </c>
      <c r="E1597" s="18" t="s">
        <v>1657</v>
      </c>
      <c r="F1597" s="18" t="s">
        <v>1659</v>
      </c>
      <c r="G1597" s="18">
        <v>492</v>
      </c>
      <c r="H1597" s="18">
        <v>6.5533333333333337</v>
      </c>
      <c r="I1597" s="18">
        <v>8.4333333333333336</v>
      </c>
      <c r="Q1597"/>
    </row>
    <row r="1598" spans="2:17" x14ac:dyDescent="0.25">
      <c r="B1598" s="18">
        <v>2011</v>
      </c>
      <c r="C1598" s="18" t="s">
        <v>8</v>
      </c>
      <c r="D1598" s="18" t="s">
        <v>90</v>
      </c>
      <c r="E1598" s="18" t="s">
        <v>1657</v>
      </c>
      <c r="F1598" s="18" t="s">
        <v>1660</v>
      </c>
      <c r="G1598" s="18">
        <v>636</v>
      </c>
      <c r="H1598" s="18">
        <v>5.54</v>
      </c>
      <c r="I1598" s="18">
        <v>7.5133333333333336</v>
      </c>
      <c r="Q1598"/>
    </row>
    <row r="1599" spans="2:17" x14ac:dyDescent="0.25">
      <c r="B1599" s="18">
        <v>2011</v>
      </c>
      <c r="C1599" s="18" t="s">
        <v>8</v>
      </c>
      <c r="D1599" s="18" t="s">
        <v>90</v>
      </c>
      <c r="E1599" s="18" t="s">
        <v>1657</v>
      </c>
      <c r="F1599" s="18" t="s">
        <v>1661</v>
      </c>
      <c r="G1599" s="18">
        <v>564</v>
      </c>
      <c r="H1599" s="18">
        <v>6.04</v>
      </c>
      <c r="I1599" s="18">
        <v>8.413333333333334</v>
      </c>
      <c r="Q1599"/>
    </row>
    <row r="1600" spans="2:17" x14ac:dyDescent="0.25">
      <c r="B1600" s="18">
        <v>2011</v>
      </c>
      <c r="C1600" s="18" t="s">
        <v>8</v>
      </c>
      <c r="D1600" s="18" t="s">
        <v>90</v>
      </c>
      <c r="E1600" s="18" t="s">
        <v>1657</v>
      </c>
      <c r="F1600" s="18" t="s">
        <v>1662</v>
      </c>
      <c r="G1600" s="18">
        <v>420</v>
      </c>
      <c r="H1600" s="18">
        <v>5.36</v>
      </c>
      <c r="I1600" s="18">
        <v>8.1266666666666669</v>
      </c>
      <c r="Q1600"/>
    </row>
    <row r="1601" spans="2:17" x14ac:dyDescent="0.25">
      <c r="B1601" s="18">
        <v>2011</v>
      </c>
      <c r="C1601" s="18" t="s">
        <v>8</v>
      </c>
      <c r="D1601" s="18" t="s">
        <v>266</v>
      </c>
      <c r="E1601" s="18" t="s">
        <v>1657</v>
      </c>
      <c r="F1601" s="18" t="s">
        <v>1663</v>
      </c>
      <c r="G1601" s="18">
        <v>2712</v>
      </c>
      <c r="H1601" s="18">
        <v>2.92</v>
      </c>
      <c r="I1601" s="18">
        <v>3.46</v>
      </c>
      <c r="Q1601"/>
    </row>
    <row r="1602" spans="2:17" x14ac:dyDescent="0.25">
      <c r="B1602" s="18">
        <v>2011</v>
      </c>
      <c r="C1602" s="18" t="s">
        <v>8</v>
      </c>
      <c r="D1602" s="18" t="s">
        <v>266</v>
      </c>
      <c r="E1602" s="18" t="s">
        <v>1657</v>
      </c>
      <c r="F1602" s="18" t="s">
        <v>1664</v>
      </c>
      <c r="G1602" s="18">
        <v>1308</v>
      </c>
      <c r="H1602" s="18">
        <v>2.33</v>
      </c>
      <c r="I1602" s="18">
        <v>3.52</v>
      </c>
      <c r="Q1602"/>
    </row>
    <row r="1603" spans="2:17" x14ac:dyDescent="0.25">
      <c r="B1603" s="18">
        <v>2011</v>
      </c>
      <c r="C1603" s="18" t="s">
        <v>8</v>
      </c>
      <c r="D1603" s="18" t="s">
        <v>266</v>
      </c>
      <c r="E1603" s="18" t="s">
        <v>1657</v>
      </c>
      <c r="F1603" s="18" t="s">
        <v>1665</v>
      </c>
      <c r="G1603" s="18">
        <v>1848</v>
      </c>
      <c r="H1603" s="18">
        <v>2.72</v>
      </c>
      <c r="I1603" s="18">
        <v>3.44</v>
      </c>
      <c r="Q1603"/>
    </row>
    <row r="1604" spans="2:17" x14ac:dyDescent="0.25">
      <c r="B1604" s="18">
        <v>2011</v>
      </c>
      <c r="C1604" s="18" t="s">
        <v>8</v>
      </c>
      <c r="D1604" s="18" t="s">
        <v>266</v>
      </c>
      <c r="E1604" s="18" t="s">
        <v>1657</v>
      </c>
      <c r="F1604" s="18" t="s">
        <v>1666</v>
      </c>
      <c r="G1604" s="18">
        <v>1356</v>
      </c>
      <c r="H1604" s="18">
        <v>2.6</v>
      </c>
      <c r="I1604" s="18">
        <v>3.48</v>
      </c>
      <c r="Q1604"/>
    </row>
    <row r="1605" spans="2:17" x14ac:dyDescent="0.25">
      <c r="B1605" s="18">
        <v>2011</v>
      </c>
      <c r="C1605" s="18" t="s">
        <v>8</v>
      </c>
      <c r="D1605" s="18" t="s">
        <v>266</v>
      </c>
      <c r="E1605" s="18" t="s">
        <v>1657</v>
      </c>
      <c r="F1605" s="18" t="s">
        <v>1667</v>
      </c>
      <c r="G1605" s="18">
        <v>2256</v>
      </c>
      <c r="H1605" s="18">
        <v>2.5099999999999998</v>
      </c>
      <c r="I1605" s="18">
        <v>3.97</v>
      </c>
      <c r="Q1605"/>
    </row>
    <row r="1606" spans="2:17" x14ac:dyDescent="0.25">
      <c r="B1606" s="18">
        <v>2011</v>
      </c>
      <c r="C1606" s="18" t="s">
        <v>8</v>
      </c>
      <c r="D1606" s="18" t="s">
        <v>266</v>
      </c>
      <c r="E1606" s="18" t="s">
        <v>1657</v>
      </c>
      <c r="F1606" s="18" t="s">
        <v>1668</v>
      </c>
      <c r="G1606" s="18">
        <v>1740</v>
      </c>
      <c r="H1606" s="18">
        <v>2.35</v>
      </c>
      <c r="I1606" s="18">
        <v>3.48</v>
      </c>
      <c r="Q1606"/>
    </row>
    <row r="1607" spans="2:17" x14ac:dyDescent="0.25">
      <c r="B1607" s="18">
        <v>2011</v>
      </c>
      <c r="C1607" s="18" t="s">
        <v>8</v>
      </c>
      <c r="D1607" s="18" t="s">
        <v>266</v>
      </c>
      <c r="E1607" s="18" t="s">
        <v>1657</v>
      </c>
      <c r="F1607" s="18" t="s">
        <v>1669</v>
      </c>
      <c r="G1607" s="18">
        <v>2304</v>
      </c>
      <c r="H1607" s="18">
        <v>2.66</v>
      </c>
      <c r="I1607" s="18">
        <v>3.41</v>
      </c>
      <c r="Q1607"/>
    </row>
    <row r="1608" spans="2:17" x14ac:dyDescent="0.25">
      <c r="B1608" s="18">
        <v>2011</v>
      </c>
      <c r="C1608" s="18" t="s">
        <v>8</v>
      </c>
      <c r="D1608" s="18" t="s">
        <v>266</v>
      </c>
      <c r="E1608" s="18" t="s">
        <v>1657</v>
      </c>
      <c r="F1608" s="18" t="s">
        <v>1670</v>
      </c>
      <c r="G1608" s="18">
        <v>2232</v>
      </c>
      <c r="H1608" s="18">
        <v>2.7</v>
      </c>
      <c r="I1608" s="18">
        <v>3.49</v>
      </c>
      <c r="Q1608"/>
    </row>
    <row r="1609" spans="2:17" x14ac:dyDescent="0.25">
      <c r="B1609" s="18">
        <v>2011</v>
      </c>
      <c r="C1609" s="18" t="s">
        <v>8</v>
      </c>
      <c r="D1609" s="18" t="s">
        <v>266</v>
      </c>
      <c r="E1609" s="18" t="s">
        <v>1657</v>
      </c>
      <c r="F1609" s="18" t="s">
        <v>1671</v>
      </c>
      <c r="G1609" s="18">
        <v>2268</v>
      </c>
      <c r="H1609" s="18">
        <v>2.8</v>
      </c>
      <c r="I1609" s="18">
        <v>3.52</v>
      </c>
      <c r="Q1609"/>
    </row>
    <row r="1610" spans="2:17" x14ac:dyDescent="0.25">
      <c r="B1610" s="18">
        <v>2011</v>
      </c>
      <c r="C1610" s="18" t="s">
        <v>8</v>
      </c>
      <c r="D1610" s="18" t="s">
        <v>266</v>
      </c>
      <c r="E1610" s="18" t="s">
        <v>1657</v>
      </c>
      <c r="F1610" s="18" t="s">
        <v>1672</v>
      </c>
      <c r="G1610" s="18">
        <v>2040</v>
      </c>
      <c r="H1610" s="18">
        <v>2.59</v>
      </c>
      <c r="I1610" s="18">
        <v>3.99</v>
      </c>
      <c r="Q1610"/>
    </row>
    <row r="1611" spans="2:17" x14ac:dyDescent="0.25">
      <c r="B1611" s="18">
        <v>2011</v>
      </c>
      <c r="C1611" s="18" t="s">
        <v>8</v>
      </c>
      <c r="D1611" s="18" t="s">
        <v>266</v>
      </c>
      <c r="E1611" s="18" t="s">
        <v>1657</v>
      </c>
      <c r="F1611" s="18" t="s">
        <v>1673</v>
      </c>
      <c r="G1611" s="18">
        <v>2508</v>
      </c>
      <c r="H1611" s="18">
        <v>2.93</v>
      </c>
      <c r="I1611" s="18">
        <v>3.35</v>
      </c>
      <c r="Q1611"/>
    </row>
    <row r="1612" spans="2:17" x14ac:dyDescent="0.25">
      <c r="B1612" s="18">
        <v>2011</v>
      </c>
      <c r="C1612" s="18" t="s">
        <v>8</v>
      </c>
      <c r="D1612" s="18" t="s">
        <v>266</v>
      </c>
      <c r="E1612" s="18" t="s">
        <v>1657</v>
      </c>
      <c r="F1612" s="18" t="s">
        <v>1674</v>
      </c>
      <c r="G1612" s="18">
        <v>2100</v>
      </c>
      <c r="H1612" s="18">
        <v>2.98</v>
      </c>
      <c r="I1612" s="18">
        <v>3.41</v>
      </c>
      <c r="Q1612"/>
    </row>
    <row r="1613" spans="2:17" x14ac:dyDescent="0.25">
      <c r="B1613" s="18">
        <v>2011</v>
      </c>
      <c r="C1613" s="18" t="s">
        <v>8</v>
      </c>
      <c r="D1613" s="18" t="s">
        <v>266</v>
      </c>
      <c r="E1613" s="18" t="s">
        <v>1657</v>
      </c>
      <c r="F1613" s="18" t="s">
        <v>1675</v>
      </c>
      <c r="G1613" s="18">
        <v>1692</v>
      </c>
      <c r="H1613" s="18">
        <v>2.66</v>
      </c>
      <c r="I1613" s="18">
        <v>3.87</v>
      </c>
      <c r="Q1613"/>
    </row>
    <row r="1614" spans="2:17" x14ac:dyDescent="0.25">
      <c r="B1614" s="18">
        <v>2011</v>
      </c>
      <c r="C1614" s="18" t="s">
        <v>8</v>
      </c>
      <c r="D1614" s="18" t="s">
        <v>266</v>
      </c>
      <c r="E1614" s="18" t="s">
        <v>1657</v>
      </c>
      <c r="F1614" s="18" t="s">
        <v>1676</v>
      </c>
      <c r="G1614" s="18">
        <v>2400</v>
      </c>
      <c r="H1614" s="18">
        <v>2.62</v>
      </c>
      <c r="I1614" s="18">
        <v>3.93</v>
      </c>
      <c r="Q1614"/>
    </row>
    <row r="1615" spans="2:17" x14ac:dyDescent="0.25">
      <c r="B1615" s="18">
        <v>2011</v>
      </c>
      <c r="C1615" s="18" t="s">
        <v>8</v>
      </c>
      <c r="D1615" s="18" t="s">
        <v>266</v>
      </c>
      <c r="E1615" s="18" t="s">
        <v>1657</v>
      </c>
      <c r="F1615" s="18" t="s">
        <v>1677</v>
      </c>
      <c r="G1615" s="18">
        <v>1284</v>
      </c>
      <c r="H1615" s="18">
        <v>2.63</v>
      </c>
      <c r="I1615" s="18">
        <v>3.51</v>
      </c>
      <c r="Q1615"/>
    </row>
    <row r="1616" spans="2:17" x14ac:dyDescent="0.25">
      <c r="B1616" s="18">
        <v>2011</v>
      </c>
      <c r="C1616" s="18" t="s">
        <v>8</v>
      </c>
      <c r="D1616" s="18" t="s">
        <v>266</v>
      </c>
      <c r="E1616" s="18" t="s">
        <v>1657</v>
      </c>
      <c r="F1616" s="18" t="s">
        <v>1678</v>
      </c>
      <c r="G1616" s="18">
        <v>2064</v>
      </c>
      <c r="H1616" s="18">
        <v>2.82</v>
      </c>
      <c r="I1616" s="18">
        <v>3.95</v>
      </c>
      <c r="Q1616"/>
    </row>
    <row r="1617" spans="2:17" x14ac:dyDescent="0.25">
      <c r="B1617" s="18">
        <v>2011</v>
      </c>
      <c r="C1617" s="18" t="s">
        <v>8</v>
      </c>
      <c r="D1617" s="18" t="s">
        <v>266</v>
      </c>
      <c r="E1617" s="18" t="s">
        <v>1657</v>
      </c>
      <c r="F1617" s="18" t="s">
        <v>1679</v>
      </c>
      <c r="G1617" s="18">
        <v>2604</v>
      </c>
      <c r="H1617" s="18">
        <v>2.62</v>
      </c>
      <c r="I1617" s="18">
        <v>3.95</v>
      </c>
      <c r="Q1617"/>
    </row>
    <row r="1618" spans="2:17" x14ac:dyDescent="0.25">
      <c r="B1618" s="18">
        <v>2011</v>
      </c>
      <c r="C1618" s="18" t="s">
        <v>8</v>
      </c>
      <c r="D1618" s="18" t="s">
        <v>266</v>
      </c>
      <c r="E1618" s="18" t="s">
        <v>1657</v>
      </c>
      <c r="F1618" s="18" t="s">
        <v>1680</v>
      </c>
      <c r="G1618" s="18">
        <v>2592</v>
      </c>
      <c r="H1618" s="18">
        <v>2.8</v>
      </c>
      <c r="I1618" s="18">
        <v>3.66</v>
      </c>
      <c r="Q1618"/>
    </row>
    <row r="1619" spans="2:17" x14ac:dyDescent="0.25">
      <c r="B1619" s="18">
        <v>2011</v>
      </c>
      <c r="C1619" s="18" t="s">
        <v>8</v>
      </c>
      <c r="D1619" s="18" t="s">
        <v>266</v>
      </c>
      <c r="E1619" s="18" t="s">
        <v>1657</v>
      </c>
      <c r="F1619" s="18" t="s">
        <v>1681</v>
      </c>
      <c r="G1619" s="18">
        <v>1440</v>
      </c>
      <c r="H1619" s="18">
        <v>2.35</v>
      </c>
      <c r="I1619" s="18">
        <v>3.61</v>
      </c>
      <c r="Q1619"/>
    </row>
    <row r="1620" spans="2:17" x14ac:dyDescent="0.25">
      <c r="B1620" s="18">
        <v>2011</v>
      </c>
      <c r="C1620" s="18" t="s">
        <v>8</v>
      </c>
      <c r="D1620" s="18" t="s">
        <v>266</v>
      </c>
      <c r="E1620" s="18" t="s">
        <v>1657</v>
      </c>
      <c r="F1620" s="18" t="s">
        <v>1682</v>
      </c>
      <c r="G1620" s="18">
        <v>1632</v>
      </c>
      <c r="H1620" s="18">
        <v>2.9</v>
      </c>
      <c r="I1620" s="18">
        <v>3.58</v>
      </c>
      <c r="Q1620"/>
    </row>
    <row r="1621" spans="2:17" x14ac:dyDescent="0.25">
      <c r="B1621" s="18">
        <v>2011</v>
      </c>
      <c r="C1621" s="18" t="s">
        <v>8</v>
      </c>
      <c r="D1621" s="18" t="s">
        <v>266</v>
      </c>
      <c r="E1621" s="18" t="s">
        <v>1657</v>
      </c>
      <c r="F1621" s="18" t="s">
        <v>1683</v>
      </c>
      <c r="G1621" s="18">
        <v>1272</v>
      </c>
      <c r="H1621" s="18">
        <v>2.34</v>
      </c>
      <c r="I1621" s="18">
        <v>3.87</v>
      </c>
      <c r="Q1621"/>
    </row>
    <row r="1622" spans="2:17" x14ac:dyDescent="0.25">
      <c r="B1622" s="18">
        <v>2011</v>
      </c>
      <c r="C1622" s="18" t="s">
        <v>8</v>
      </c>
      <c r="D1622" s="18" t="s">
        <v>266</v>
      </c>
      <c r="E1622" s="18" t="s">
        <v>1657</v>
      </c>
      <c r="F1622" s="18" t="s">
        <v>1684</v>
      </c>
      <c r="G1622" s="18">
        <v>1428</v>
      </c>
      <c r="H1622" s="18">
        <v>2.79</v>
      </c>
      <c r="I1622" s="18">
        <v>3.35</v>
      </c>
      <c r="Q1622"/>
    </row>
    <row r="1623" spans="2:17" x14ac:dyDescent="0.25">
      <c r="B1623" s="18">
        <v>2011</v>
      </c>
      <c r="C1623" s="18" t="s">
        <v>8</v>
      </c>
      <c r="D1623" s="18" t="s">
        <v>266</v>
      </c>
      <c r="E1623" s="18" t="s">
        <v>1657</v>
      </c>
      <c r="F1623" s="18" t="s">
        <v>1685</v>
      </c>
      <c r="G1623" s="18">
        <v>1500</v>
      </c>
      <c r="H1623" s="18">
        <v>2.63</v>
      </c>
      <c r="I1623" s="18">
        <v>3.69</v>
      </c>
      <c r="Q1623"/>
    </row>
    <row r="1624" spans="2:17" x14ac:dyDescent="0.25">
      <c r="B1624" s="18">
        <v>2011</v>
      </c>
      <c r="C1624" s="18" t="s">
        <v>8</v>
      </c>
      <c r="D1624" s="18" t="s">
        <v>266</v>
      </c>
      <c r="E1624" s="18" t="s">
        <v>1657</v>
      </c>
      <c r="F1624" s="18" t="s">
        <v>1686</v>
      </c>
      <c r="G1624" s="18">
        <v>1560</v>
      </c>
      <c r="H1624" s="18">
        <v>2.79</v>
      </c>
      <c r="I1624" s="18">
        <v>3.35</v>
      </c>
      <c r="Q1624"/>
    </row>
    <row r="1625" spans="2:17" x14ac:dyDescent="0.25">
      <c r="B1625" s="18">
        <v>2011</v>
      </c>
      <c r="C1625" s="18" t="s">
        <v>8</v>
      </c>
      <c r="D1625" s="18" t="s">
        <v>266</v>
      </c>
      <c r="E1625" s="18" t="s">
        <v>1657</v>
      </c>
      <c r="F1625" s="18" t="s">
        <v>1687</v>
      </c>
      <c r="G1625" s="18">
        <v>1812</v>
      </c>
      <c r="H1625" s="18">
        <v>2.36</v>
      </c>
      <c r="I1625" s="18">
        <v>3.46</v>
      </c>
      <c r="Q1625"/>
    </row>
    <row r="1626" spans="2:17" x14ac:dyDescent="0.25">
      <c r="B1626" s="18">
        <v>2011</v>
      </c>
      <c r="C1626" s="18" t="s">
        <v>8</v>
      </c>
      <c r="D1626" s="18" t="s">
        <v>266</v>
      </c>
      <c r="E1626" s="18" t="s">
        <v>1657</v>
      </c>
      <c r="F1626" s="18" t="s">
        <v>1688</v>
      </c>
      <c r="G1626" s="18">
        <v>2040</v>
      </c>
      <c r="H1626" s="18">
        <v>2.4300000000000002</v>
      </c>
      <c r="I1626" s="18">
        <v>3.44</v>
      </c>
      <c r="Q1626"/>
    </row>
    <row r="1627" spans="2:17" x14ac:dyDescent="0.25">
      <c r="B1627" s="18">
        <v>2011</v>
      </c>
      <c r="C1627" s="18" t="s">
        <v>8</v>
      </c>
      <c r="D1627" s="18" t="s">
        <v>266</v>
      </c>
      <c r="E1627" s="18" t="s">
        <v>1657</v>
      </c>
      <c r="F1627" s="18" t="s">
        <v>1689</v>
      </c>
      <c r="G1627" s="18">
        <v>1752</v>
      </c>
      <c r="H1627" s="18">
        <v>2.4</v>
      </c>
      <c r="I1627" s="18">
        <v>3.78</v>
      </c>
      <c r="Q1627"/>
    </row>
    <row r="1628" spans="2:17" x14ac:dyDescent="0.25">
      <c r="B1628" s="18">
        <v>2011</v>
      </c>
      <c r="C1628" s="18" t="s">
        <v>8</v>
      </c>
      <c r="D1628" s="18" t="s">
        <v>266</v>
      </c>
      <c r="E1628" s="18" t="s">
        <v>1657</v>
      </c>
      <c r="F1628" s="18" t="s">
        <v>1690</v>
      </c>
      <c r="G1628" s="18">
        <v>2304</v>
      </c>
      <c r="H1628" s="18">
        <v>2.42</v>
      </c>
      <c r="I1628" s="18">
        <v>3.36</v>
      </c>
      <c r="Q1628"/>
    </row>
    <row r="1629" spans="2:17" x14ac:dyDescent="0.25">
      <c r="B1629" s="18">
        <v>2011</v>
      </c>
      <c r="C1629" s="18" t="s">
        <v>8</v>
      </c>
      <c r="D1629" s="18" t="s">
        <v>266</v>
      </c>
      <c r="E1629" s="18" t="s">
        <v>1657</v>
      </c>
      <c r="F1629" s="18" t="s">
        <v>1691</v>
      </c>
      <c r="G1629" s="18">
        <v>1776</v>
      </c>
      <c r="H1629" s="18">
        <v>2.2999999999999998</v>
      </c>
      <c r="I1629" s="18">
        <v>3.34</v>
      </c>
      <c r="Q1629"/>
    </row>
    <row r="1630" spans="2:17" x14ac:dyDescent="0.25">
      <c r="B1630" s="18">
        <v>2011</v>
      </c>
      <c r="C1630" s="18" t="s">
        <v>8</v>
      </c>
      <c r="D1630" s="18" t="s">
        <v>266</v>
      </c>
      <c r="E1630" s="18" t="s">
        <v>1657</v>
      </c>
      <c r="F1630" s="18" t="s">
        <v>1692</v>
      </c>
      <c r="G1630" s="18">
        <v>1224</v>
      </c>
      <c r="H1630" s="18">
        <v>2.38</v>
      </c>
      <c r="I1630" s="18">
        <v>3.69</v>
      </c>
      <c r="Q1630"/>
    </row>
    <row r="1631" spans="2:17" x14ac:dyDescent="0.25">
      <c r="B1631" s="18">
        <v>2011</v>
      </c>
      <c r="C1631" s="18" t="s">
        <v>8</v>
      </c>
      <c r="D1631" s="18" t="s">
        <v>266</v>
      </c>
      <c r="E1631" s="18" t="s">
        <v>1657</v>
      </c>
      <c r="F1631" s="18" t="s">
        <v>1693</v>
      </c>
      <c r="G1631" s="18">
        <v>2736</v>
      </c>
      <c r="H1631" s="18">
        <v>2.8</v>
      </c>
      <c r="I1631" s="18">
        <v>3.52</v>
      </c>
      <c r="Q1631"/>
    </row>
    <row r="1632" spans="2:17" x14ac:dyDescent="0.25">
      <c r="B1632" s="18">
        <v>2011</v>
      </c>
      <c r="C1632" s="18" t="s">
        <v>8</v>
      </c>
      <c r="D1632" s="18" t="s">
        <v>266</v>
      </c>
      <c r="E1632" s="18" t="s">
        <v>1657</v>
      </c>
      <c r="F1632" s="18" t="s">
        <v>1694</v>
      </c>
      <c r="G1632" s="18">
        <v>1860</v>
      </c>
      <c r="H1632" s="18">
        <v>2.57</v>
      </c>
      <c r="I1632" s="18">
        <v>3.84</v>
      </c>
      <c r="Q1632"/>
    </row>
    <row r="1633" spans="2:17" x14ac:dyDescent="0.25">
      <c r="B1633" s="18">
        <v>2011</v>
      </c>
      <c r="C1633" s="18" t="s">
        <v>8</v>
      </c>
      <c r="D1633" s="18" t="s">
        <v>266</v>
      </c>
      <c r="E1633" s="18" t="s">
        <v>1657</v>
      </c>
      <c r="F1633" s="18" t="s">
        <v>1695</v>
      </c>
      <c r="G1633" s="18">
        <v>1428</v>
      </c>
      <c r="H1633" s="18">
        <v>2.33</v>
      </c>
      <c r="I1633" s="18">
        <v>3.73</v>
      </c>
      <c r="Q1633"/>
    </row>
    <row r="1634" spans="2:17" x14ac:dyDescent="0.25">
      <c r="B1634" s="18">
        <v>2011</v>
      </c>
      <c r="C1634" s="18" t="s">
        <v>8</v>
      </c>
      <c r="D1634" s="18" t="s">
        <v>266</v>
      </c>
      <c r="E1634" s="18" t="s">
        <v>1657</v>
      </c>
      <c r="F1634" s="18" t="s">
        <v>1696</v>
      </c>
      <c r="G1634" s="18">
        <v>1272</v>
      </c>
      <c r="H1634" s="18">
        <v>2.58</v>
      </c>
      <c r="I1634" s="18">
        <v>3.75</v>
      </c>
      <c r="Q1634"/>
    </row>
    <row r="1635" spans="2:17" x14ac:dyDescent="0.25">
      <c r="B1635" s="18">
        <v>2011</v>
      </c>
      <c r="C1635" s="18" t="s">
        <v>8</v>
      </c>
      <c r="D1635" s="18" t="s">
        <v>266</v>
      </c>
      <c r="E1635" s="18" t="s">
        <v>1657</v>
      </c>
      <c r="F1635" s="18" t="s">
        <v>1697</v>
      </c>
      <c r="G1635" s="18">
        <v>2112</v>
      </c>
      <c r="H1635" s="18">
        <v>2.8</v>
      </c>
      <c r="I1635" s="18">
        <v>3.82</v>
      </c>
      <c r="Q1635"/>
    </row>
    <row r="1636" spans="2:17" x14ac:dyDescent="0.25">
      <c r="B1636" s="18">
        <v>2011</v>
      </c>
      <c r="C1636" s="18" t="s">
        <v>8</v>
      </c>
      <c r="D1636" s="18" t="s">
        <v>266</v>
      </c>
      <c r="E1636" s="18" t="s">
        <v>1657</v>
      </c>
      <c r="F1636" s="18" t="s">
        <v>1698</v>
      </c>
      <c r="G1636" s="18">
        <v>1368</v>
      </c>
      <c r="H1636" s="18">
        <v>2.35</v>
      </c>
      <c r="I1636" s="18">
        <v>3.76</v>
      </c>
      <c r="Q1636"/>
    </row>
    <row r="1637" spans="2:17" x14ac:dyDescent="0.25">
      <c r="B1637" s="18">
        <v>2011</v>
      </c>
      <c r="C1637" s="18" t="s">
        <v>8</v>
      </c>
      <c r="D1637" s="18" t="s">
        <v>266</v>
      </c>
      <c r="E1637" s="18" t="s">
        <v>1657</v>
      </c>
      <c r="F1637" s="18" t="s">
        <v>1699</v>
      </c>
      <c r="G1637" s="18">
        <v>1764</v>
      </c>
      <c r="H1637" s="18">
        <v>2.44</v>
      </c>
      <c r="I1637" s="18">
        <v>3.77</v>
      </c>
      <c r="Q1637"/>
    </row>
    <row r="1638" spans="2:17" x14ac:dyDescent="0.25">
      <c r="B1638" s="18">
        <v>2011</v>
      </c>
      <c r="C1638" s="18" t="s">
        <v>8</v>
      </c>
      <c r="D1638" s="18" t="s">
        <v>266</v>
      </c>
      <c r="E1638" s="18" t="s">
        <v>1657</v>
      </c>
      <c r="F1638" s="18" t="s">
        <v>1700</v>
      </c>
      <c r="G1638" s="18">
        <v>2016</v>
      </c>
      <c r="H1638" s="18">
        <v>2.31</v>
      </c>
      <c r="I1638" s="18">
        <v>3.45</v>
      </c>
      <c r="Q1638"/>
    </row>
    <row r="1639" spans="2:17" x14ac:dyDescent="0.25">
      <c r="B1639" s="18">
        <v>2011</v>
      </c>
      <c r="C1639" s="18" t="s">
        <v>8</v>
      </c>
      <c r="D1639" s="18" t="s">
        <v>266</v>
      </c>
      <c r="E1639" s="18" t="s">
        <v>1657</v>
      </c>
      <c r="F1639" s="18" t="s">
        <v>1701</v>
      </c>
      <c r="G1639" s="18">
        <v>2364</v>
      </c>
      <c r="H1639" s="18">
        <v>2.79</v>
      </c>
      <c r="I1639" s="18">
        <v>3.41</v>
      </c>
      <c r="Q1639"/>
    </row>
    <row r="1640" spans="2:17" x14ac:dyDescent="0.25">
      <c r="B1640" s="18">
        <v>2011</v>
      </c>
      <c r="C1640" s="18" t="s">
        <v>8</v>
      </c>
      <c r="D1640" s="18" t="s">
        <v>266</v>
      </c>
      <c r="E1640" s="18" t="s">
        <v>1657</v>
      </c>
      <c r="F1640" s="18" t="s">
        <v>1702</v>
      </c>
      <c r="G1640" s="18">
        <v>2064</v>
      </c>
      <c r="H1640" s="18">
        <v>2.8</v>
      </c>
      <c r="I1640" s="18">
        <v>3.56</v>
      </c>
      <c r="Q1640"/>
    </row>
    <row r="1641" spans="2:17" x14ac:dyDescent="0.25">
      <c r="B1641" s="18">
        <v>2011</v>
      </c>
      <c r="C1641" s="18" t="s">
        <v>8</v>
      </c>
      <c r="D1641" s="18" t="s">
        <v>266</v>
      </c>
      <c r="E1641" s="18" t="s">
        <v>1657</v>
      </c>
      <c r="F1641" s="18" t="s">
        <v>1703</v>
      </c>
      <c r="G1641" s="18">
        <v>1284</v>
      </c>
      <c r="H1641" s="18">
        <v>2.38</v>
      </c>
      <c r="I1641" s="18">
        <v>3.76</v>
      </c>
      <c r="Q1641"/>
    </row>
    <row r="1642" spans="2:17" x14ac:dyDescent="0.25">
      <c r="B1642" s="18">
        <v>2011</v>
      </c>
      <c r="C1642" s="18" t="s">
        <v>8</v>
      </c>
      <c r="D1642" s="18" t="s">
        <v>266</v>
      </c>
      <c r="E1642" s="18" t="s">
        <v>1657</v>
      </c>
      <c r="F1642" s="18" t="s">
        <v>1704</v>
      </c>
      <c r="G1642" s="18">
        <v>1716</v>
      </c>
      <c r="H1642" s="18">
        <v>2.42</v>
      </c>
      <c r="I1642" s="18">
        <v>3.49</v>
      </c>
      <c r="Q1642"/>
    </row>
    <row r="1643" spans="2:17" x14ac:dyDescent="0.25">
      <c r="B1643" s="18">
        <v>2011</v>
      </c>
      <c r="C1643" s="18" t="s">
        <v>8</v>
      </c>
      <c r="D1643" s="18" t="s">
        <v>266</v>
      </c>
      <c r="E1643" s="18" t="s">
        <v>1657</v>
      </c>
      <c r="F1643" s="18" t="s">
        <v>1705</v>
      </c>
      <c r="G1643" s="18">
        <v>2040</v>
      </c>
      <c r="H1643" s="18">
        <v>2.72</v>
      </c>
      <c r="I1643" s="18">
        <v>3.55</v>
      </c>
      <c r="Q1643"/>
    </row>
    <row r="1644" spans="2:17" x14ac:dyDescent="0.25">
      <c r="B1644" s="18">
        <v>2011</v>
      </c>
      <c r="C1644" s="18" t="s">
        <v>8</v>
      </c>
      <c r="D1644" s="18" t="s">
        <v>266</v>
      </c>
      <c r="E1644" s="18" t="s">
        <v>1657</v>
      </c>
      <c r="F1644" s="18" t="s">
        <v>1706</v>
      </c>
      <c r="G1644" s="18">
        <v>2148</v>
      </c>
      <c r="H1644" s="18">
        <v>2.3199999999999998</v>
      </c>
      <c r="I1644" s="18">
        <v>3.93</v>
      </c>
      <c r="Q1644"/>
    </row>
    <row r="1645" spans="2:17" x14ac:dyDescent="0.25">
      <c r="B1645" s="18">
        <v>2011</v>
      </c>
      <c r="C1645" s="18" t="s">
        <v>8</v>
      </c>
      <c r="D1645" s="18" t="s">
        <v>266</v>
      </c>
      <c r="E1645" s="18" t="s">
        <v>1657</v>
      </c>
      <c r="F1645" s="18" t="s">
        <v>1707</v>
      </c>
      <c r="G1645" s="18">
        <v>1224</v>
      </c>
      <c r="H1645" s="18">
        <v>2.73</v>
      </c>
      <c r="I1645" s="18">
        <v>3.4</v>
      </c>
      <c r="Q1645"/>
    </row>
    <row r="1646" spans="2:17" x14ac:dyDescent="0.25">
      <c r="B1646" s="18">
        <v>2011</v>
      </c>
      <c r="C1646" s="18" t="s">
        <v>8</v>
      </c>
      <c r="D1646" s="18" t="s">
        <v>266</v>
      </c>
      <c r="E1646" s="18" t="s">
        <v>1657</v>
      </c>
      <c r="F1646" s="18" t="s">
        <v>1708</v>
      </c>
      <c r="G1646" s="18">
        <v>2256</v>
      </c>
      <c r="H1646" s="18">
        <v>2.9</v>
      </c>
      <c r="I1646" s="18">
        <v>3.89</v>
      </c>
      <c r="Q1646"/>
    </row>
    <row r="1647" spans="2:17" x14ac:dyDescent="0.25">
      <c r="B1647" s="18">
        <v>2011</v>
      </c>
      <c r="C1647" s="18" t="s">
        <v>8</v>
      </c>
      <c r="D1647" s="18" t="s">
        <v>266</v>
      </c>
      <c r="E1647" s="18" t="s">
        <v>1657</v>
      </c>
      <c r="F1647" s="18" t="s">
        <v>1709</v>
      </c>
      <c r="G1647" s="18">
        <v>2436</v>
      </c>
      <c r="H1647" s="18">
        <v>2.2999999999999998</v>
      </c>
      <c r="I1647" s="18">
        <v>3.34</v>
      </c>
      <c r="Q1647"/>
    </row>
    <row r="1648" spans="2:17" x14ac:dyDescent="0.25">
      <c r="B1648" s="18">
        <v>2011</v>
      </c>
      <c r="C1648" s="18" t="s">
        <v>8</v>
      </c>
      <c r="D1648" s="18" t="s">
        <v>266</v>
      </c>
      <c r="E1648" s="18" t="s">
        <v>1657</v>
      </c>
      <c r="F1648" s="18" t="s">
        <v>1710</v>
      </c>
      <c r="G1648" s="18">
        <v>1284</v>
      </c>
      <c r="H1648" s="18">
        <v>2.84</v>
      </c>
      <c r="I1648" s="18">
        <v>3.92</v>
      </c>
      <c r="Q1648"/>
    </row>
    <row r="1649" spans="2:17" x14ac:dyDescent="0.25">
      <c r="B1649" s="18">
        <v>2011</v>
      </c>
      <c r="C1649" s="18" t="s">
        <v>8</v>
      </c>
      <c r="D1649" s="18" t="s">
        <v>266</v>
      </c>
      <c r="E1649" s="18" t="s">
        <v>1657</v>
      </c>
      <c r="F1649" s="18" t="s">
        <v>1711</v>
      </c>
      <c r="G1649" s="18">
        <v>1752</v>
      </c>
      <c r="H1649" s="18">
        <v>2.52</v>
      </c>
      <c r="I1649" s="18">
        <v>3.33</v>
      </c>
      <c r="Q1649"/>
    </row>
    <row r="1650" spans="2:17" x14ac:dyDescent="0.25">
      <c r="B1650" s="18">
        <v>2011</v>
      </c>
      <c r="C1650" s="18" t="s">
        <v>8</v>
      </c>
      <c r="D1650" s="18" t="s">
        <v>266</v>
      </c>
      <c r="E1650" s="18" t="s">
        <v>1657</v>
      </c>
      <c r="F1650" s="18" t="s">
        <v>1712</v>
      </c>
      <c r="G1650" s="18">
        <v>1524</v>
      </c>
      <c r="H1650" s="18">
        <v>2.7</v>
      </c>
      <c r="I1650" s="18">
        <v>3.91</v>
      </c>
      <c r="Q1650"/>
    </row>
    <row r="1651" spans="2:17" x14ac:dyDescent="0.25">
      <c r="B1651" s="18">
        <v>2011</v>
      </c>
      <c r="C1651" s="18" t="s">
        <v>8</v>
      </c>
      <c r="D1651" s="18" t="s">
        <v>266</v>
      </c>
      <c r="E1651" s="18" t="s">
        <v>1657</v>
      </c>
      <c r="F1651" s="18" t="s">
        <v>1713</v>
      </c>
      <c r="G1651" s="18">
        <v>2712</v>
      </c>
      <c r="H1651" s="18">
        <v>2.5099999999999998</v>
      </c>
      <c r="I1651" s="18">
        <v>3.72</v>
      </c>
      <c r="Q1651"/>
    </row>
    <row r="1652" spans="2:17" x14ac:dyDescent="0.25">
      <c r="B1652" s="18">
        <v>2011</v>
      </c>
      <c r="C1652" s="18" t="s">
        <v>8</v>
      </c>
      <c r="D1652" s="18" t="s">
        <v>266</v>
      </c>
      <c r="E1652" s="18" t="s">
        <v>1657</v>
      </c>
      <c r="F1652" s="18" t="s">
        <v>1714</v>
      </c>
      <c r="G1652" s="18">
        <v>1272</v>
      </c>
      <c r="H1652" s="18">
        <v>2.42</v>
      </c>
      <c r="I1652" s="18">
        <v>3.63</v>
      </c>
      <c r="Q1652"/>
    </row>
    <row r="1653" spans="2:17" x14ac:dyDescent="0.25">
      <c r="B1653" s="18">
        <v>2011</v>
      </c>
      <c r="C1653" s="18" t="s">
        <v>8</v>
      </c>
      <c r="D1653" s="18" t="s">
        <v>266</v>
      </c>
      <c r="E1653" s="18" t="s">
        <v>1657</v>
      </c>
      <c r="F1653" s="18" t="s">
        <v>1715</v>
      </c>
      <c r="G1653" s="18">
        <v>2040</v>
      </c>
      <c r="H1653" s="18">
        <v>2.73</v>
      </c>
      <c r="I1653" s="18">
        <v>3.87</v>
      </c>
      <c r="Q1653"/>
    </row>
    <row r="1654" spans="2:17" x14ac:dyDescent="0.25">
      <c r="B1654" s="18">
        <v>2011</v>
      </c>
      <c r="C1654" s="18" t="s">
        <v>8</v>
      </c>
      <c r="D1654" s="18" t="s">
        <v>266</v>
      </c>
      <c r="E1654" s="18" t="s">
        <v>1657</v>
      </c>
      <c r="F1654" s="18" t="s">
        <v>1716</v>
      </c>
      <c r="G1654" s="18">
        <v>1776</v>
      </c>
      <c r="H1654" s="18">
        <v>2.62</v>
      </c>
      <c r="I1654" s="18">
        <v>3.3</v>
      </c>
      <c r="Q1654"/>
    </row>
    <row r="1655" spans="2:17" x14ac:dyDescent="0.25">
      <c r="B1655" s="18">
        <v>2011</v>
      </c>
      <c r="C1655" s="18" t="s">
        <v>8</v>
      </c>
      <c r="D1655" s="18" t="s">
        <v>266</v>
      </c>
      <c r="E1655" s="18" t="s">
        <v>1657</v>
      </c>
      <c r="F1655" s="18" t="s">
        <v>1717</v>
      </c>
      <c r="G1655" s="18">
        <v>1428</v>
      </c>
      <c r="H1655" s="18">
        <v>3</v>
      </c>
      <c r="I1655" s="18">
        <v>3.62</v>
      </c>
      <c r="Q1655"/>
    </row>
    <row r="1656" spans="2:17" x14ac:dyDescent="0.25">
      <c r="B1656" s="18">
        <v>2011</v>
      </c>
      <c r="C1656" s="18" t="s">
        <v>8</v>
      </c>
      <c r="D1656" s="18" t="s">
        <v>266</v>
      </c>
      <c r="E1656" s="18" t="s">
        <v>1657</v>
      </c>
      <c r="F1656" s="18" t="s">
        <v>1718</v>
      </c>
      <c r="G1656" s="18">
        <v>2616</v>
      </c>
      <c r="H1656" s="18">
        <v>2.67</v>
      </c>
      <c r="I1656" s="18">
        <v>3.33</v>
      </c>
      <c r="Q1656"/>
    </row>
    <row r="1657" spans="2:17" x14ac:dyDescent="0.25">
      <c r="B1657" s="18">
        <v>2011</v>
      </c>
      <c r="C1657" s="18" t="s">
        <v>8</v>
      </c>
      <c r="D1657" s="18" t="s">
        <v>266</v>
      </c>
      <c r="E1657" s="18" t="s">
        <v>1657</v>
      </c>
      <c r="F1657" s="18" t="s">
        <v>1719</v>
      </c>
      <c r="G1657" s="18">
        <v>1932</v>
      </c>
      <c r="H1657" s="18">
        <v>2.52</v>
      </c>
      <c r="I1657" s="18">
        <v>3.41</v>
      </c>
      <c r="Q1657"/>
    </row>
    <row r="1658" spans="2:17" x14ac:dyDescent="0.25">
      <c r="B1658" s="18">
        <v>2011</v>
      </c>
      <c r="C1658" s="18" t="s">
        <v>8</v>
      </c>
      <c r="D1658" s="18" t="s">
        <v>266</v>
      </c>
      <c r="E1658" s="18" t="s">
        <v>1657</v>
      </c>
      <c r="F1658" s="18" t="s">
        <v>1720</v>
      </c>
      <c r="G1658" s="18">
        <v>1872</v>
      </c>
      <c r="H1658" s="18">
        <v>2.97</v>
      </c>
      <c r="I1658" s="18">
        <v>3.72</v>
      </c>
      <c r="Q1658"/>
    </row>
    <row r="1659" spans="2:17" x14ac:dyDescent="0.25">
      <c r="B1659" s="18">
        <v>2011</v>
      </c>
      <c r="C1659" s="18" t="s">
        <v>8</v>
      </c>
      <c r="D1659" s="18" t="s">
        <v>266</v>
      </c>
      <c r="E1659" s="18" t="s">
        <v>1657</v>
      </c>
      <c r="F1659" s="18" t="s">
        <v>1721</v>
      </c>
      <c r="G1659" s="18">
        <v>1548</v>
      </c>
      <c r="H1659" s="18">
        <v>2.41</v>
      </c>
      <c r="I1659" s="18">
        <v>3.46</v>
      </c>
      <c r="Q1659"/>
    </row>
    <row r="1660" spans="2:17" x14ac:dyDescent="0.25">
      <c r="B1660" s="18">
        <v>2011</v>
      </c>
      <c r="C1660" s="18" t="s">
        <v>8</v>
      </c>
      <c r="D1660" s="18" t="s">
        <v>266</v>
      </c>
      <c r="E1660" s="18" t="s">
        <v>1657</v>
      </c>
      <c r="F1660" s="18" t="s">
        <v>1722</v>
      </c>
      <c r="G1660" s="18">
        <v>2580</v>
      </c>
      <c r="H1660" s="18">
        <v>2.98</v>
      </c>
      <c r="I1660" s="18">
        <v>3.93</v>
      </c>
      <c r="Q1660"/>
    </row>
    <row r="1661" spans="2:17" x14ac:dyDescent="0.25">
      <c r="B1661" s="18">
        <v>2011</v>
      </c>
      <c r="C1661" s="18" t="s">
        <v>8</v>
      </c>
      <c r="D1661" s="18" t="s">
        <v>266</v>
      </c>
      <c r="E1661" s="18" t="s">
        <v>1657</v>
      </c>
      <c r="F1661" s="18" t="s">
        <v>1723</v>
      </c>
      <c r="G1661" s="18">
        <v>1308</v>
      </c>
      <c r="H1661" s="18">
        <v>2.61</v>
      </c>
      <c r="I1661" s="18">
        <v>3.45</v>
      </c>
      <c r="Q1661"/>
    </row>
    <row r="1662" spans="2:17" x14ac:dyDescent="0.25">
      <c r="B1662" s="18">
        <v>2011</v>
      </c>
      <c r="C1662" s="18" t="s">
        <v>8</v>
      </c>
      <c r="D1662" s="18" t="s">
        <v>266</v>
      </c>
      <c r="E1662" s="18" t="s">
        <v>1657</v>
      </c>
      <c r="F1662" s="18" t="s">
        <v>1724</v>
      </c>
      <c r="G1662" s="18">
        <v>2244</v>
      </c>
      <c r="H1662" s="18">
        <v>2.83</v>
      </c>
      <c r="I1662" s="18">
        <v>3.96</v>
      </c>
      <c r="Q1662"/>
    </row>
    <row r="1663" spans="2:17" x14ac:dyDescent="0.25">
      <c r="B1663" s="18">
        <v>2011</v>
      </c>
      <c r="C1663" s="18" t="s">
        <v>8</v>
      </c>
      <c r="D1663" s="18" t="s">
        <v>266</v>
      </c>
      <c r="E1663" s="18" t="s">
        <v>1657</v>
      </c>
      <c r="F1663" s="18" t="s">
        <v>1725</v>
      </c>
      <c r="G1663" s="18">
        <v>1332</v>
      </c>
      <c r="H1663" s="18">
        <v>2.4</v>
      </c>
      <c r="I1663" s="18">
        <v>3.33</v>
      </c>
      <c r="Q1663"/>
    </row>
    <row r="1664" spans="2:17" x14ac:dyDescent="0.25">
      <c r="B1664" s="18">
        <v>2011</v>
      </c>
      <c r="C1664" s="18" t="s">
        <v>8</v>
      </c>
      <c r="D1664" s="18" t="s">
        <v>266</v>
      </c>
      <c r="E1664" s="18" t="s">
        <v>1657</v>
      </c>
      <c r="F1664" s="18" t="s">
        <v>1726</v>
      </c>
      <c r="G1664" s="18">
        <v>2568</v>
      </c>
      <c r="H1664" s="18">
        <v>2.83</v>
      </c>
      <c r="I1664" s="18">
        <v>3.44</v>
      </c>
      <c r="Q1664"/>
    </row>
    <row r="1665" spans="2:17" x14ac:dyDescent="0.25">
      <c r="B1665" s="18">
        <v>2011</v>
      </c>
      <c r="C1665" s="18" t="s">
        <v>8</v>
      </c>
      <c r="D1665" s="18" t="s">
        <v>266</v>
      </c>
      <c r="E1665" s="18" t="s">
        <v>1657</v>
      </c>
      <c r="F1665" s="18" t="s">
        <v>1727</v>
      </c>
      <c r="G1665" s="18">
        <v>2184</v>
      </c>
      <c r="H1665" s="18">
        <v>2.87</v>
      </c>
      <c r="I1665" s="18">
        <v>3.72</v>
      </c>
      <c r="Q1665"/>
    </row>
    <row r="1666" spans="2:17" x14ac:dyDescent="0.25">
      <c r="B1666" s="18">
        <v>2011</v>
      </c>
      <c r="C1666" s="18" t="s">
        <v>8</v>
      </c>
      <c r="D1666" s="18" t="s">
        <v>266</v>
      </c>
      <c r="E1666" s="18" t="s">
        <v>1657</v>
      </c>
      <c r="F1666" s="18" t="s">
        <v>1728</v>
      </c>
      <c r="G1666" s="18">
        <v>2436</v>
      </c>
      <c r="H1666" s="18">
        <v>2.95</v>
      </c>
      <c r="I1666" s="18">
        <v>3.97</v>
      </c>
      <c r="Q1666"/>
    </row>
    <row r="1667" spans="2:17" x14ac:dyDescent="0.25">
      <c r="B1667" s="18">
        <v>2011</v>
      </c>
      <c r="C1667" s="18" t="s">
        <v>8</v>
      </c>
      <c r="D1667" s="18" t="s">
        <v>266</v>
      </c>
      <c r="E1667" s="18" t="s">
        <v>1657</v>
      </c>
      <c r="F1667" s="18" t="s">
        <v>1729</v>
      </c>
      <c r="G1667" s="18">
        <v>1548</v>
      </c>
      <c r="H1667" s="18">
        <v>2.92</v>
      </c>
      <c r="I1667" s="18">
        <v>3.53</v>
      </c>
      <c r="Q1667"/>
    </row>
    <row r="1668" spans="2:17" x14ac:dyDescent="0.25">
      <c r="B1668" s="18">
        <v>2011</v>
      </c>
      <c r="C1668" s="18" t="s">
        <v>8</v>
      </c>
      <c r="D1668" s="18" t="s">
        <v>266</v>
      </c>
      <c r="E1668" s="18" t="s">
        <v>1657</v>
      </c>
      <c r="F1668" s="18" t="s">
        <v>1730</v>
      </c>
      <c r="G1668" s="18">
        <v>1608</v>
      </c>
      <c r="H1668" s="18">
        <v>2.89</v>
      </c>
      <c r="I1668" s="18">
        <v>3.55</v>
      </c>
      <c r="Q1668"/>
    </row>
    <row r="1669" spans="2:17" x14ac:dyDescent="0.25">
      <c r="B1669" s="18">
        <v>2011</v>
      </c>
      <c r="C1669" s="18" t="s">
        <v>8</v>
      </c>
      <c r="D1669" s="18" t="s">
        <v>266</v>
      </c>
      <c r="E1669" s="18" t="s">
        <v>1657</v>
      </c>
      <c r="F1669" s="18" t="s">
        <v>1731</v>
      </c>
      <c r="G1669" s="18">
        <v>2748</v>
      </c>
      <c r="H1669" s="18">
        <v>2.4500000000000002</v>
      </c>
      <c r="I1669" s="18">
        <v>3.47</v>
      </c>
      <c r="Q1669"/>
    </row>
    <row r="1670" spans="2:17" x14ac:dyDescent="0.25">
      <c r="B1670" s="18">
        <v>2011</v>
      </c>
      <c r="C1670" s="18" t="s">
        <v>8</v>
      </c>
      <c r="D1670" s="18" t="s">
        <v>266</v>
      </c>
      <c r="E1670" s="18" t="s">
        <v>1657</v>
      </c>
      <c r="F1670" s="18" t="s">
        <v>1732</v>
      </c>
      <c r="G1670" s="18">
        <v>2484</v>
      </c>
      <c r="H1670" s="18">
        <v>2.37</v>
      </c>
      <c r="I1670" s="18">
        <v>3.55</v>
      </c>
      <c r="Q1670"/>
    </row>
    <row r="1671" spans="2:17" x14ac:dyDescent="0.25">
      <c r="B1671" s="18">
        <v>2011</v>
      </c>
      <c r="C1671" s="18" t="s">
        <v>8</v>
      </c>
      <c r="D1671" s="18" t="s">
        <v>266</v>
      </c>
      <c r="E1671" s="18" t="s">
        <v>1657</v>
      </c>
      <c r="F1671" s="18" t="s">
        <v>1733</v>
      </c>
      <c r="G1671" s="18">
        <v>1716</v>
      </c>
      <c r="H1671" s="18">
        <v>2.3199999999999998</v>
      </c>
      <c r="I1671" s="18">
        <v>3.53</v>
      </c>
      <c r="Q1671"/>
    </row>
    <row r="1672" spans="2:17" x14ac:dyDescent="0.25">
      <c r="B1672" s="18">
        <v>2011</v>
      </c>
      <c r="C1672" s="18" t="s">
        <v>8</v>
      </c>
      <c r="D1672" s="18" t="s">
        <v>266</v>
      </c>
      <c r="E1672" s="18" t="s">
        <v>1657</v>
      </c>
      <c r="F1672" s="18" t="s">
        <v>1734</v>
      </c>
      <c r="G1672" s="18">
        <v>2400</v>
      </c>
      <c r="H1672" s="18">
        <v>2.85</v>
      </c>
      <c r="I1672" s="18">
        <v>3.77</v>
      </c>
      <c r="Q1672"/>
    </row>
    <row r="1673" spans="2:17" x14ac:dyDescent="0.25">
      <c r="B1673" s="18">
        <v>2011</v>
      </c>
      <c r="C1673" s="18" t="s">
        <v>8</v>
      </c>
      <c r="D1673" s="18" t="s">
        <v>266</v>
      </c>
      <c r="E1673" s="18" t="s">
        <v>1657</v>
      </c>
      <c r="F1673" s="18" t="s">
        <v>1735</v>
      </c>
      <c r="G1673" s="18">
        <v>2256</v>
      </c>
      <c r="H1673" s="18">
        <v>2.82</v>
      </c>
      <c r="I1673" s="18">
        <v>3.81</v>
      </c>
      <c r="Q1673"/>
    </row>
    <row r="1674" spans="2:17" x14ac:dyDescent="0.25">
      <c r="B1674" s="18">
        <v>2011</v>
      </c>
      <c r="C1674" s="18" t="s">
        <v>8</v>
      </c>
      <c r="D1674" s="18" t="s">
        <v>266</v>
      </c>
      <c r="E1674" s="18" t="s">
        <v>1657</v>
      </c>
      <c r="F1674" s="18" t="s">
        <v>1736</v>
      </c>
      <c r="G1674" s="18">
        <v>1848</v>
      </c>
      <c r="H1674" s="18">
        <v>2.99</v>
      </c>
      <c r="I1674" s="18">
        <v>3.74</v>
      </c>
      <c r="Q1674"/>
    </row>
    <row r="1675" spans="2:17" x14ac:dyDescent="0.25">
      <c r="B1675" s="18">
        <v>2011</v>
      </c>
      <c r="C1675" s="18" t="s">
        <v>8</v>
      </c>
      <c r="D1675" s="18" t="s">
        <v>266</v>
      </c>
      <c r="E1675" s="18" t="s">
        <v>1657</v>
      </c>
      <c r="F1675" s="18" t="s">
        <v>1737</v>
      </c>
      <c r="G1675" s="18">
        <v>2592</v>
      </c>
      <c r="H1675" s="18">
        <v>2.4700000000000002</v>
      </c>
      <c r="I1675" s="18">
        <v>3.39</v>
      </c>
      <c r="Q1675"/>
    </row>
    <row r="1676" spans="2:17" x14ac:dyDescent="0.25">
      <c r="B1676" s="18">
        <v>2011</v>
      </c>
      <c r="C1676" s="18" t="s">
        <v>8</v>
      </c>
      <c r="D1676" s="18" t="s">
        <v>266</v>
      </c>
      <c r="E1676" s="18" t="s">
        <v>1657</v>
      </c>
      <c r="F1676" s="18" t="s">
        <v>1738</v>
      </c>
      <c r="G1676" s="18">
        <v>2124</v>
      </c>
      <c r="H1676" s="18">
        <v>2.82</v>
      </c>
      <c r="I1676" s="18">
        <v>3.38</v>
      </c>
      <c r="Q1676"/>
    </row>
    <row r="1677" spans="2:17" x14ac:dyDescent="0.25">
      <c r="B1677" s="18">
        <v>2011</v>
      </c>
      <c r="C1677" s="18" t="s">
        <v>8</v>
      </c>
      <c r="D1677" s="18" t="s">
        <v>266</v>
      </c>
      <c r="E1677" s="18" t="s">
        <v>1657</v>
      </c>
      <c r="F1677" s="18" t="s">
        <v>1739</v>
      </c>
      <c r="G1677" s="18">
        <v>1428</v>
      </c>
      <c r="H1677" s="18">
        <v>2.4700000000000002</v>
      </c>
      <c r="I1677" s="18">
        <v>3.63</v>
      </c>
      <c r="Q1677"/>
    </row>
    <row r="1678" spans="2:17" x14ac:dyDescent="0.25">
      <c r="B1678" s="18">
        <v>2011</v>
      </c>
      <c r="C1678" s="18" t="s">
        <v>8</v>
      </c>
      <c r="D1678" s="18" t="s">
        <v>266</v>
      </c>
      <c r="E1678" s="18" t="s">
        <v>1657</v>
      </c>
      <c r="F1678" s="18" t="s">
        <v>1740</v>
      </c>
      <c r="G1678" s="18">
        <v>2568</v>
      </c>
      <c r="H1678" s="18">
        <v>2.67</v>
      </c>
      <c r="I1678" s="18">
        <v>3.96</v>
      </c>
      <c r="Q1678"/>
    </row>
    <row r="1679" spans="2:17" x14ac:dyDescent="0.25">
      <c r="B1679" s="18">
        <v>2011</v>
      </c>
      <c r="C1679" s="18" t="s">
        <v>8</v>
      </c>
      <c r="D1679" s="18" t="s">
        <v>266</v>
      </c>
      <c r="E1679" s="18" t="s">
        <v>1657</v>
      </c>
      <c r="F1679" s="18" t="s">
        <v>1741</v>
      </c>
      <c r="G1679" s="18">
        <v>2328</v>
      </c>
      <c r="H1679" s="18">
        <v>2.67</v>
      </c>
      <c r="I1679" s="18">
        <v>3.49</v>
      </c>
      <c r="Q1679"/>
    </row>
    <row r="1680" spans="2:17" x14ac:dyDescent="0.25">
      <c r="B1680" s="18">
        <v>2011</v>
      </c>
      <c r="C1680" s="18" t="s">
        <v>8</v>
      </c>
      <c r="D1680" s="18" t="s">
        <v>266</v>
      </c>
      <c r="E1680" s="18" t="s">
        <v>1657</v>
      </c>
      <c r="F1680" s="18" t="s">
        <v>1742</v>
      </c>
      <c r="G1680" s="18">
        <v>1764</v>
      </c>
      <c r="H1680" s="18">
        <v>2.68</v>
      </c>
      <c r="I1680" s="18">
        <v>3.89</v>
      </c>
      <c r="Q1680"/>
    </row>
    <row r="1681" spans="2:17" x14ac:dyDescent="0.25">
      <c r="B1681" s="18">
        <v>2011</v>
      </c>
      <c r="C1681" s="18" t="s">
        <v>8</v>
      </c>
      <c r="D1681" s="18" t="s">
        <v>266</v>
      </c>
      <c r="E1681" s="18" t="s">
        <v>1657</v>
      </c>
      <c r="F1681" s="18" t="s">
        <v>1743</v>
      </c>
      <c r="G1681" s="18">
        <v>2076</v>
      </c>
      <c r="H1681" s="18">
        <v>2.83</v>
      </c>
      <c r="I1681" s="18">
        <v>3.39</v>
      </c>
      <c r="Q1681"/>
    </row>
    <row r="1682" spans="2:17" x14ac:dyDescent="0.25">
      <c r="B1682" s="18">
        <v>2011</v>
      </c>
      <c r="C1682" s="18" t="s">
        <v>8</v>
      </c>
      <c r="D1682" s="18" t="s">
        <v>266</v>
      </c>
      <c r="E1682" s="18" t="s">
        <v>1657</v>
      </c>
      <c r="F1682" s="18" t="s">
        <v>1744</v>
      </c>
      <c r="G1682" s="18">
        <v>2652</v>
      </c>
      <c r="H1682" s="18">
        <v>2.37</v>
      </c>
      <c r="I1682" s="18">
        <v>3.92</v>
      </c>
      <c r="Q1682"/>
    </row>
    <row r="1683" spans="2:17" x14ac:dyDescent="0.25">
      <c r="B1683" s="18">
        <v>2011</v>
      </c>
      <c r="C1683" s="18" t="s">
        <v>8</v>
      </c>
      <c r="D1683" s="18" t="s">
        <v>266</v>
      </c>
      <c r="E1683" s="18" t="s">
        <v>1657</v>
      </c>
      <c r="F1683" s="18" t="s">
        <v>1745</v>
      </c>
      <c r="G1683" s="18">
        <v>1416</v>
      </c>
      <c r="H1683" s="18">
        <v>2.38</v>
      </c>
      <c r="I1683" s="18">
        <v>3.68</v>
      </c>
      <c r="Q1683"/>
    </row>
    <row r="1684" spans="2:17" x14ac:dyDescent="0.25">
      <c r="B1684" s="18">
        <v>2011</v>
      </c>
      <c r="C1684" s="18" t="s">
        <v>8</v>
      </c>
      <c r="D1684" s="18" t="s">
        <v>266</v>
      </c>
      <c r="E1684" s="18" t="s">
        <v>1657</v>
      </c>
      <c r="F1684" s="18" t="s">
        <v>1746</v>
      </c>
      <c r="G1684" s="18">
        <v>2400</v>
      </c>
      <c r="H1684" s="18">
        <v>2.57</v>
      </c>
      <c r="I1684" s="18">
        <v>3.85</v>
      </c>
      <c r="Q1684"/>
    </row>
    <row r="1685" spans="2:17" x14ac:dyDescent="0.25">
      <c r="B1685" s="18">
        <v>2011</v>
      </c>
      <c r="C1685" s="18" t="s">
        <v>8</v>
      </c>
      <c r="D1685" s="18" t="s">
        <v>266</v>
      </c>
      <c r="E1685" s="18" t="s">
        <v>1657</v>
      </c>
      <c r="F1685" s="18" t="s">
        <v>1747</v>
      </c>
      <c r="G1685" s="18">
        <v>2196</v>
      </c>
      <c r="H1685" s="18">
        <v>2.94</v>
      </c>
      <c r="I1685" s="18">
        <v>3.99</v>
      </c>
      <c r="Q1685"/>
    </row>
    <row r="1686" spans="2:17" x14ac:dyDescent="0.25">
      <c r="B1686" s="18">
        <v>2011</v>
      </c>
      <c r="C1686" s="18" t="s">
        <v>8</v>
      </c>
      <c r="D1686" s="18" t="s">
        <v>266</v>
      </c>
      <c r="E1686" s="18" t="s">
        <v>1657</v>
      </c>
      <c r="F1686" s="18" t="s">
        <v>1748</v>
      </c>
      <c r="G1686" s="18">
        <v>2640</v>
      </c>
      <c r="H1686" s="18">
        <v>2.33</v>
      </c>
      <c r="I1686" s="18">
        <v>3.81</v>
      </c>
      <c r="Q1686"/>
    </row>
    <row r="1687" spans="2:17" x14ac:dyDescent="0.25">
      <c r="B1687" s="18">
        <v>2011</v>
      </c>
      <c r="C1687" s="18" t="s">
        <v>8</v>
      </c>
      <c r="D1687" s="18" t="s">
        <v>266</v>
      </c>
      <c r="E1687" s="18" t="s">
        <v>1657</v>
      </c>
      <c r="F1687" s="18" t="s">
        <v>1749</v>
      </c>
      <c r="G1687" s="18">
        <v>2136</v>
      </c>
      <c r="H1687" s="18">
        <v>2.64</v>
      </c>
      <c r="I1687" s="18">
        <v>3.58</v>
      </c>
      <c r="Q1687"/>
    </row>
    <row r="1688" spans="2:17" x14ac:dyDescent="0.25">
      <c r="B1688" s="18">
        <v>2011</v>
      </c>
      <c r="C1688" s="18" t="s">
        <v>8</v>
      </c>
      <c r="D1688" s="18" t="s">
        <v>266</v>
      </c>
      <c r="E1688" s="18" t="s">
        <v>1657</v>
      </c>
      <c r="F1688" s="18" t="s">
        <v>1750</v>
      </c>
      <c r="G1688" s="18">
        <v>2568</v>
      </c>
      <c r="H1688" s="18">
        <v>2.79</v>
      </c>
      <c r="I1688" s="18">
        <v>3.31</v>
      </c>
      <c r="Q1688"/>
    </row>
    <row r="1689" spans="2:17" x14ac:dyDescent="0.25">
      <c r="B1689" s="18">
        <v>2011</v>
      </c>
      <c r="C1689" s="18" t="s">
        <v>8</v>
      </c>
      <c r="D1689" s="18" t="s">
        <v>266</v>
      </c>
      <c r="E1689" s="18" t="s">
        <v>1657</v>
      </c>
      <c r="F1689" s="18" t="s">
        <v>1751</v>
      </c>
      <c r="G1689" s="18">
        <v>1872</v>
      </c>
      <c r="H1689" s="18">
        <v>2.65</v>
      </c>
      <c r="I1689" s="18">
        <v>3.86</v>
      </c>
      <c r="Q1689"/>
    </row>
    <row r="1690" spans="2:17" x14ac:dyDescent="0.25">
      <c r="B1690" s="18">
        <v>2011</v>
      </c>
      <c r="C1690" s="18" t="s">
        <v>8</v>
      </c>
      <c r="D1690" s="18" t="s">
        <v>266</v>
      </c>
      <c r="E1690" s="18" t="s">
        <v>1657</v>
      </c>
      <c r="F1690" s="18" t="s">
        <v>1752</v>
      </c>
      <c r="G1690" s="18">
        <v>1224</v>
      </c>
      <c r="H1690" s="18">
        <v>2.65</v>
      </c>
      <c r="I1690" s="18">
        <v>3.57</v>
      </c>
      <c r="Q1690"/>
    </row>
    <row r="1691" spans="2:17" x14ac:dyDescent="0.25">
      <c r="B1691" s="18">
        <v>2011</v>
      </c>
      <c r="C1691" s="18" t="s">
        <v>8</v>
      </c>
      <c r="D1691" s="18" t="s">
        <v>266</v>
      </c>
      <c r="E1691" s="18" t="s">
        <v>1657</v>
      </c>
      <c r="F1691" s="18" t="s">
        <v>1753</v>
      </c>
      <c r="G1691" s="18">
        <v>1764</v>
      </c>
      <c r="H1691" s="18">
        <v>2.83</v>
      </c>
      <c r="I1691" s="18">
        <v>3.86</v>
      </c>
      <c r="Q1691"/>
    </row>
    <row r="1692" spans="2:17" x14ac:dyDescent="0.25">
      <c r="B1692" s="18">
        <v>2011</v>
      </c>
      <c r="C1692" s="18" t="s">
        <v>8</v>
      </c>
      <c r="D1692" s="18" t="s">
        <v>266</v>
      </c>
      <c r="E1692" s="18" t="s">
        <v>1657</v>
      </c>
      <c r="F1692" s="18" t="s">
        <v>1754</v>
      </c>
      <c r="G1692" s="18">
        <v>1476</v>
      </c>
      <c r="H1692" s="18">
        <v>2.58</v>
      </c>
      <c r="I1692" s="18">
        <v>3.31</v>
      </c>
      <c r="Q1692"/>
    </row>
    <row r="1693" spans="2:17" x14ac:dyDescent="0.25">
      <c r="B1693" s="18">
        <v>2011</v>
      </c>
      <c r="C1693" s="18" t="s">
        <v>8</v>
      </c>
      <c r="D1693" s="18" t="s">
        <v>266</v>
      </c>
      <c r="E1693" s="18" t="s">
        <v>1657</v>
      </c>
      <c r="F1693" s="18" t="s">
        <v>1755</v>
      </c>
      <c r="G1693" s="18">
        <v>1308</v>
      </c>
      <c r="H1693" s="18">
        <v>2.8</v>
      </c>
      <c r="I1693" s="18">
        <v>3.98</v>
      </c>
      <c r="Q1693"/>
    </row>
    <row r="1694" spans="2:17" x14ac:dyDescent="0.25">
      <c r="B1694" s="18">
        <v>2011</v>
      </c>
      <c r="C1694" s="18" t="s">
        <v>8</v>
      </c>
      <c r="D1694" s="18" t="s">
        <v>266</v>
      </c>
      <c r="E1694" s="18" t="s">
        <v>1657</v>
      </c>
      <c r="F1694" s="18" t="s">
        <v>1756</v>
      </c>
      <c r="G1694" s="18">
        <v>1728</v>
      </c>
      <c r="H1694" s="18">
        <v>2.38</v>
      </c>
      <c r="I1694" s="18">
        <v>3.96</v>
      </c>
      <c r="Q1694"/>
    </row>
    <row r="1695" spans="2:17" x14ac:dyDescent="0.25">
      <c r="B1695" s="18">
        <v>2011</v>
      </c>
      <c r="C1695" s="18" t="s">
        <v>8</v>
      </c>
      <c r="D1695" s="18" t="s">
        <v>266</v>
      </c>
      <c r="E1695" s="18" t="s">
        <v>1657</v>
      </c>
      <c r="F1695" s="18" t="s">
        <v>1757</v>
      </c>
      <c r="G1695" s="18">
        <v>1368</v>
      </c>
      <c r="H1695" s="18">
        <v>2.4</v>
      </c>
      <c r="I1695" s="18">
        <v>3.41</v>
      </c>
      <c r="Q1695"/>
    </row>
    <row r="1696" spans="2:17" x14ac:dyDescent="0.25">
      <c r="B1696" s="18">
        <v>2011</v>
      </c>
      <c r="C1696" s="18" t="s">
        <v>8</v>
      </c>
      <c r="D1696" s="18" t="s">
        <v>266</v>
      </c>
      <c r="E1696" s="18" t="s">
        <v>1657</v>
      </c>
      <c r="F1696" s="18" t="s">
        <v>1758</v>
      </c>
      <c r="G1696" s="18">
        <v>2172</v>
      </c>
      <c r="H1696" s="18">
        <v>2.67</v>
      </c>
      <c r="I1696" s="18">
        <v>3.54</v>
      </c>
      <c r="Q1696"/>
    </row>
    <row r="1697" spans="2:17" x14ac:dyDescent="0.25">
      <c r="B1697" s="18">
        <v>2011</v>
      </c>
      <c r="C1697" s="18" t="s">
        <v>8</v>
      </c>
      <c r="D1697" s="18" t="s">
        <v>266</v>
      </c>
      <c r="E1697" s="18" t="s">
        <v>1657</v>
      </c>
      <c r="F1697" s="18" t="s">
        <v>1759</v>
      </c>
      <c r="G1697" s="18">
        <v>2016</v>
      </c>
      <c r="H1697" s="18">
        <v>2.86</v>
      </c>
      <c r="I1697" s="18">
        <v>3.84</v>
      </c>
      <c r="Q1697"/>
    </row>
    <row r="1698" spans="2:17" x14ac:dyDescent="0.25">
      <c r="B1698" s="18">
        <v>2011</v>
      </c>
      <c r="C1698" s="18" t="s">
        <v>8</v>
      </c>
      <c r="D1698" s="18" t="s">
        <v>266</v>
      </c>
      <c r="E1698" s="18" t="s">
        <v>1657</v>
      </c>
      <c r="F1698" s="18" t="s">
        <v>1760</v>
      </c>
      <c r="G1698" s="18">
        <v>1356</v>
      </c>
      <c r="H1698" s="18">
        <v>2.88</v>
      </c>
      <c r="I1698" s="18">
        <v>3.59</v>
      </c>
      <c r="Q1698"/>
    </row>
    <row r="1699" spans="2:17" x14ac:dyDescent="0.25">
      <c r="B1699" s="18">
        <v>2011</v>
      </c>
      <c r="C1699" s="18" t="s">
        <v>8</v>
      </c>
      <c r="D1699" s="18" t="s">
        <v>266</v>
      </c>
      <c r="E1699" s="18" t="s">
        <v>1657</v>
      </c>
      <c r="F1699" s="18" t="s">
        <v>1761</v>
      </c>
      <c r="G1699" s="18">
        <v>2340</v>
      </c>
      <c r="H1699" s="18">
        <v>2.69</v>
      </c>
      <c r="I1699" s="18">
        <v>3.46</v>
      </c>
      <c r="Q1699"/>
    </row>
    <row r="1700" spans="2:17" x14ac:dyDescent="0.25">
      <c r="B1700" s="18">
        <v>2011</v>
      </c>
      <c r="C1700" s="18" t="s">
        <v>8</v>
      </c>
      <c r="D1700" s="18" t="s">
        <v>266</v>
      </c>
      <c r="E1700" s="18" t="s">
        <v>1657</v>
      </c>
      <c r="F1700" s="18" t="s">
        <v>1762</v>
      </c>
      <c r="G1700" s="18">
        <v>1872</v>
      </c>
      <c r="H1700" s="18">
        <v>2.94</v>
      </c>
      <c r="I1700" s="18">
        <v>3.57</v>
      </c>
      <c r="Q1700"/>
    </row>
    <row r="1701" spans="2:17" x14ac:dyDescent="0.25">
      <c r="B1701" s="18">
        <v>2011</v>
      </c>
      <c r="C1701" s="18" t="s">
        <v>8</v>
      </c>
      <c r="D1701" s="18" t="s">
        <v>266</v>
      </c>
      <c r="E1701" s="18" t="s">
        <v>1657</v>
      </c>
      <c r="F1701" s="18" t="s">
        <v>1763</v>
      </c>
      <c r="G1701" s="18">
        <v>2232</v>
      </c>
      <c r="H1701" s="18">
        <v>2.39</v>
      </c>
      <c r="I1701" s="18">
        <v>3.58</v>
      </c>
      <c r="Q1701"/>
    </row>
    <row r="1702" spans="2:17" x14ac:dyDescent="0.25">
      <c r="B1702" s="18">
        <v>2011</v>
      </c>
      <c r="C1702" s="18" t="s">
        <v>8</v>
      </c>
      <c r="D1702" s="18" t="s">
        <v>266</v>
      </c>
      <c r="E1702" s="18" t="s">
        <v>1657</v>
      </c>
      <c r="F1702" s="18" t="s">
        <v>1764</v>
      </c>
      <c r="G1702" s="18">
        <v>1476</v>
      </c>
      <c r="H1702" s="18">
        <v>2.88</v>
      </c>
      <c r="I1702" s="18">
        <v>3.53</v>
      </c>
      <c r="Q1702"/>
    </row>
    <row r="1703" spans="2:17" x14ac:dyDescent="0.25">
      <c r="B1703" s="18">
        <v>2011</v>
      </c>
      <c r="C1703" s="18" t="s">
        <v>8</v>
      </c>
      <c r="D1703" s="18" t="s">
        <v>266</v>
      </c>
      <c r="E1703" s="18" t="s">
        <v>1657</v>
      </c>
      <c r="F1703" s="18" t="s">
        <v>1765</v>
      </c>
      <c r="G1703" s="18">
        <v>2196</v>
      </c>
      <c r="H1703" s="18">
        <v>2.37</v>
      </c>
      <c r="I1703" s="18">
        <v>3.87</v>
      </c>
      <c r="Q1703"/>
    </row>
    <row r="1704" spans="2:17" x14ac:dyDescent="0.25">
      <c r="B1704" s="18">
        <v>2011</v>
      </c>
      <c r="C1704" s="18" t="s">
        <v>8</v>
      </c>
      <c r="D1704" s="18" t="s">
        <v>266</v>
      </c>
      <c r="E1704" s="18" t="s">
        <v>1657</v>
      </c>
      <c r="F1704" s="18" t="s">
        <v>1766</v>
      </c>
      <c r="G1704" s="18">
        <v>1740</v>
      </c>
      <c r="H1704" s="18">
        <v>2.81</v>
      </c>
      <c r="I1704" s="18">
        <v>3.95</v>
      </c>
      <c r="Q1704"/>
    </row>
    <row r="1705" spans="2:17" x14ac:dyDescent="0.25">
      <c r="B1705" s="18">
        <v>2011</v>
      </c>
      <c r="C1705" s="18" t="s">
        <v>8</v>
      </c>
      <c r="D1705" s="18" t="s">
        <v>266</v>
      </c>
      <c r="E1705" s="18" t="s">
        <v>1657</v>
      </c>
      <c r="F1705" s="18" t="s">
        <v>1767</v>
      </c>
      <c r="G1705" s="18">
        <v>2388</v>
      </c>
      <c r="H1705" s="18">
        <v>2.46</v>
      </c>
      <c r="I1705" s="18">
        <v>3.38</v>
      </c>
      <c r="Q1705"/>
    </row>
    <row r="1706" spans="2:17" x14ac:dyDescent="0.25">
      <c r="B1706" s="18">
        <v>2011</v>
      </c>
      <c r="C1706" s="18" t="s">
        <v>8</v>
      </c>
      <c r="D1706" s="18" t="s">
        <v>266</v>
      </c>
      <c r="E1706" s="18" t="s">
        <v>1657</v>
      </c>
      <c r="F1706" s="18" t="s">
        <v>1768</v>
      </c>
      <c r="G1706" s="18">
        <v>2136</v>
      </c>
      <c r="H1706" s="18">
        <v>2.41</v>
      </c>
      <c r="I1706" s="18">
        <v>3.71</v>
      </c>
      <c r="Q1706"/>
    </row>
    <row r="1707" spans="2:17" x14ac:dyDescent="0.25">
      <c r="B1707" s="18">
        <v>2011</v>
      </c>
      <c r="C1707" s="18" t="s">
        <v>8</v>
      </c>
      <c r="D1707" s="18" t="s">
        <v>266</v>
      </c>
      <c r="E1707" s="18" t="s">
        <v>1657</v>
      </c>
      <c r="F1707" s="18" t="s">
        <v>1769</v>
      </c>
      <c r="G1707" s="18">
        <v>2700</v>
      </c>
      <c r="H1707" s="18">
        <v>2.97</v>
      </c>
      <c r="I1707" s="18">
        <v>3.3</v>
      </c>
      <c r="Q1707"/>
    </row>
    <row r="1708" spans="2:17" x14ac:dyDescent="0.25">
      <c r="B1708" s="18">
        <v>2011</v>
      </c>
      <c r="C1708" s="18" t="s">
        <v>8</v>
      </c>
      <c r="D1708" s="18" t="s">
        <v>266</v>
      </c>
      <c r="E1708" s="18" t="s">
        <v>1657</v>
      </c>
      <c r="F1708" s="18" t="s">
        <v>1770</v>
      </c>
      <c r="G1708" s="18">
        <v>1488</v>
      </c>
      <c r="H1708" s="18">
        <v>2.9</v>
      </c>
      <c r="I1708" s="18">
        <v>3.53</v>
      </c>
      <c r="Q1708"/>
    </row>
    <row r="1709" spans="2:17" x14ac:dyDescent="0.25">
      <c r="B1709" s="18">
        <v>2011</v>
      </c>
      <c r="C1709" s="18" t="s">
        <v>8</v>
      </c>
      <c r="D1709" s="18" t="s">
        <v>266</v>
      </c>
      <c r="E1709" s="18" t="s">
        <v>1657</v>
      </c>
      <c r="F1709" s="18" t="s">
        <v>1771</v>
      </c>
      <c r="G1709" s="18">
        <v>1632</v>
      </c>
      <c r="H1709" s="18">
        <v>2.75</v>
      </c>
      <c r="I1709" s="18">
        <v>3.53</v>
      </c>
      <c r="Q1709"/>
    </row>
    <row r="1710" spans="2:17" x14ac:dyDescent="0.25">
      <c r="B1710" s="18">
        <v>2011</v>
      </c>
      <c r="C1710" s="18" t="s">
        <v>8</v>
      </c>
      <c r="D1710" s="18" t="s">
        <v>266</v>
      </c>
      <c r="E1710" s="18" t="s">
        <v>1657</v>
      </c>
      <c r="F1710" s="18" t="s">
        <v>1772</v>
      </c>
      <c r="G1710" s="18">
        <v>1620</v>
      </c>
      <c r="H1710" s="18">
        <v>2.94</v>
      </c>
      <c r="I1710" s="18">
        <v>3.7</v>
      </c>
      <c r="Q1710"/>
    </row>
    <row r="1711" spans="2:17" x14ac:dyDescent="0.25">
      <c r="B1711" s="18">
        <v>2011</v>
      </c>
      <c r="C1711" s="18" t="s">
        <v>8</v>
      </c>
      <c r="D1711" s="18" t="s">
        <v>266</v>
      </c>
      <c r="E1711" s="18" t="s">
        <v>1657</v>
      </c>
      <c r="F1711" s="18" t="s">
        <v>1773</v>
      </c>
      <c r="G1711" s="18">
        <v>1452</v>
      </c>
      <c r="H1711" s="18">
        <v>2.4</v>
      </c>
      <c r="I1711" s="18">
        <v>3.94</v>
      </c>
      <c r="Q1711"/>
    </row>
    <row r="1712" spans="2:17" x14ac:dyDescent="0.25">
      <c r="B1712" s="18">
        <v>2011</v>
      </c>
      <c r="C1712" s="18" t="s">
        <v>8</v>
      </c>
      <c r="D1712" s="18" t="s">
        <v>266</v>
      </c>
      <c r="E1712" s="18" t="s">
        <v>1657</v>
      </c>
      <c r="F1712" s="18" t="s">
        <v>1774</v>
      </c>
      <c r="G1712" s="18">
        <v>1788</v>
      </c>
      <c r="H1712" s="18">
        <v>2.4500000000000002</v>
      </c>
      <c r="I1712" s="18">
        <v>3.44</v>
      </c>
      <c r="Q1712"/>
    </row>
    <row r="1713" spans="2:17" x14ac:dyDescent="0.25">
      <c r="B1713" s="18">
        <v>2011</v>
      </c>
      <c r="C1713" s="18" t="s">
        <v>8</v>
      </c>
      <c r="D1713" s="18" t="s">
        <v>266</v>
      </c>
      <c r="E1713" s="18" t="s">
        <v>1657</v>
      </c>
      <c r="F1713" s="18" t="s">
        <v>1775</v>
      </c>
      <c r="G1713" s="18">
        <v>1524</v>
      </c>
      <c r="H1713" s="18">
        <v>2.96</v>
      </c>
      <c r="I1713" s="18">
        <v>3.7</v>
      </c>
      <c r="Q1713"/>
    </row>
    <row r="1714" spans="2:17" x14ac:dyDescent="0.25">
      <c r="B1714" s="18">
        <v>2011</v>
      </c>
      <c r="C1714" s="18" t="s">
        <v>8</v>
      </c>
      <c r="D1714" s="18" t="s">
        <v>266</v>
      </c>
      <c r="E1714" s="18" t="s">
        <v>1657</v>
      </c>
      <c r="F1714" s="18" t="s">
        <v>1776</v>
      </c>
      <c r="G1714" s="18">
        <v>1560</v>
      </c>
      <c r="H1714" s="18">
        <v>2.71</v>
      </c>
      <c r="I1714" s="18">
        <v>3.58</v>
      </c>
      <c r="Q1714"/>
    </row>
    <row r="1715" spans="2:17" x14ac:dyDescent="0.25">
      <c r="B1715" s="18">
        <v>2011</v>
      </c>
      <c r="C1715" s="18" t="s">
        <v>8</v>
      </c>
      <c r="D1715" s="18" t="s">
        <v>266</v>
      </c>
      <c r="E1715" s="18" t="s">
        <v>1657</v>
      </c>
      <c r="F1715" s="18" t="s">
        <v>1777</v>
      </c>
      <c r="G1715" s="18">
        <v>2304</v>
      </c>
      <c r="H1715" s="18">
        <v>2.8</v>
      </c>
      <c r="I1715" s="18">
        <v>3.71</v>
      </c>
      <c r="Q1715"/>
    </row>
    <row r="1716" spans="2:17" x14ac:dyDescent="0.25">
      <c r="B1716" s="18">
        <v>2011</v>
      </c>
      <c r="C1716" s="18" t="s">
        <v>8</v>
      </c>
      <c r="D1716" s="18" t="s">
        <v>266</v>
      </c>
      <c r="E1716" s="18" t="s">
        <v>1657</v>
      </c>
      <c r="F1716" s="18" t="s">
        <v>1778</v>
      </c>
      <c r="G1716" s="18">
        <v>1272</v>
      </c>
      <c r="H1716" s="18">
        <v>2.66</v>
      </c>
      <c r="I1716" s="18">
        <v>3.31</v>
      </c>
      <c r="Q1716"/>
    </row>
    <row r="1717" spans="2:17" x14ac:dyDescent="0.25">
      <c r="B1717" s="18">
        <v>2011</v>
      </c>
      <c r="C1717" s="18" t="s">
        <v>8</v>
      </c>
      <c r="D1717" s="18" t="s">
        <v>266</v>
      </c>
      <c r="E1717" s="18" t="s">
        <v>1657</v>
      </c>
      <c r="F1717" s="18" t="s">
        <v>1779</v>
      </c>
      <c r="G1717" s="18">
        <v>1248</v>
      </c>
      <c r="H1717" s="18">
        <v>2.71</v>
      </c>
      <c r="I1717" s="18">
        <v>3.64</v>
      </c>
      <c r="Q1717"/>
    </row>
    <row r="1718" spans="2:17" x14ac:dyDescent="0.25">
      <c r="B1718" s="18">
        <v>2011</v>
      </c>
      <c r="C1718" s="18" t="s">
        <v>8</v>
      </c>
      <c r="D1718" s="18" t="s">
        <v>266</v>
      </c>
      <c r="E1718" s="18" t="s">
        <v>1657</v>
      </c>
      <c r="F1718" s="18" t="s">
        <v>1780</v>
      </c>
      <c r="G1718" s="18">
        <v>2544</v>
      </c>
      <c r="H1718" s="18">
        <v>2.59</v>
      </c>
      <c r="I1718" s="18">
        <v>3.89</v>
      </c>
      <c r="Q1718"/>
    </row>
    <row r="1719" spans="2:17" x14ac:dyDescent="0.25">
      <c r="B1719" s="18">
        <v>2011</v>
      </c>
      <c r="C1719" s="18" t="s">
        <v>8</v>
      </c>
      <c r="D1719" s="18" t="s">
        <v>266</v>
      </c>
      <c r="E1719" s="18" t="s">
        <v>1657</v>
      </c>
      <c r="F1719" s="18" t="s">
        <v>1781</v>
      </c>
      <c r="G1719" s="18">
        <v>1932</v>
      </c>
      <c r="H1719" s="18">
        <v>2.59</v>
      </c>
      <c r="I1719" s="18">
        <v>3.89</v>
      </c>
      <c r="Q1719"/>
    </row>
    <row r="1720" spans="2:17" x14ac:dyDescent="0.25">
      <c r="B1720" s="18">
        <v>2011</v>
      </c>
      <c r="C1720" s="18" t="s">
        <v>8</v>
      </c>
      <c r="D1720" s="18" t="s">
        <v>266</v>
      </c>
      <c r="E1720" s="18" t="s">
        <v>1657</v>
      </c>
      <c r="F1720" s="18" t="s">
        <v>1782</v>
      </c>
      <c r="G1720" s="18">
        <v>1704</v>
      </c>
      <c r="H1720" s="18">
        <v>2.58</v>
      </c>
      <c r="I1720" s="18">
        <v>3.31</v>
      </c>
      <c r="Q1720"/>
    </row>
    <row r="1721" spans="2:17" x14ac:dyDescent="0.25">
      <c r="B1721" s="18">
        <v>2011</v>
      </c>
      <c r="C1721" s="18" t="s">
        <v>8</v>
      </c>
      <c r="D1721" s="18" t="s">
        <v>266</v>
      </c>
      <c r="E1721" s="18" t="s">
        <v>1657</v>
      </c>
      <c r="F1721" s="18" t="s">
        <v>1783</v>
      </c>
      <c r="G1721" s="18">
        <v>2688</v>
      </c>
      <c r="H1721" s="18">
        <v>2.93</v>
      </c>
      <c r="I1721" s="18">
        <v>3.7</v>
      </c>
      <c r="Q1721"/>
    </row>
    <row r="1722" spans="2:17" x14ac:dyDescent="0.25">
      <c r="B1722" s="18">
        <v>2011</v>
      </c>
      <c r="C1722" s="18" t="s">
        <v>8</v>
      </c>
      <c r="D1722" s="18" t="s">
        <v>205</v>
      </c>
      <c r="E1722" s="18" t="s">
        <v>1784</v>
      </c>
      <c r="F1722" s="18" t="s">
        <v>1785</v>
      </c>
      <c r="G1722" s="18">
        <v>1164</v>
      </c>
      <c r="H1722" s="18">
        <v>1.31</v>
      </c>
      <c r="I1722" s="18">
        <v>1.87</v>
      </c>
      <c r="Q1722"/>
    </row>
    <row r="1723" spans="2:17" x14ac:dyDescent="0.25">
      <c r="B1723" s="18">
        <v>2011</v>
      </c>
      <c r="C1723" s="18" t="s">
        <v>8</v>
      </c>
      <c r="D1723" s="18" t="s">
        <v>205</v>
      </c>
      <c r="E1723" s="18" t="s">
        <v>1784</v>
      </c>
      <c r="F1723" s="18" t="s">
        <v>1786</v>
      </c>
      <c r="G1723" s="18">
        <v>852</v>
      </c>
      <c r="H1723" s="18">
        <v>1.1399999999999999</v>
      </c>
      <c r="I1723" s="18">
        <v>1.72</v>
      </c>
      <c r="Q1723"/>
    </row>
    <row r="1724" spans="2:17" x14ac:dyDescent="0.25">
      <c r="B1724" s="18">
        <v>2011</v>
      </c>
      <c r="C1724" s="18" t="s">
        <v>8</v>
      </c>
      <c r="D1724" s="18" t="s">
        <v>205</v>
      </c>
      <c r="E1724" s="18" t="s">
        <v>1784</v>
      </c>
      <c r="F1724" s="18" t="s">
        <v>1787</v>
      </c>
      <c r="G1724" s="18">
        <v>1032</v>
      </c>
      <c r="H1724" s="18">
        <v>1.44</v>
      </c>
      <c r="I1724" s="18">
        <v>1.64</v>
      </c>
      <c r="Q1724"/>
    </row>
    <row r="1725" spans="2:17" x14ac:dyDescent="0.25">
      <c r="B1725" s="18">
        <v>2011</v>
      </c>
      <c r="C1725" s="18" t="s">
        <v>8</v>
      </c>
      <c r="D1725" s="18" t="s">
        <v>205</v>
      </c>
      <c r="E1725" s="18" t="s">
        <v>1784</v>
      </c>
      <c r="F1725" s="18" t="s">
        <v>1788</v>
      </c>
      <c r="G1725" s="18">
        <v>780</v>
      </c>
      <c r="H1725" s="18">
        <v>1.32</v>
      </c>
      <c r="I1725" s="18">
        <v>1.79</v>
      </c>
      <c r="Q1725"/>
    </row>
    <row r="1726" spans="2:17" x14ac:dyDescent="0.25">
      <c r="B1726" s="18">
        <v>2011</v>
      </c>
      <c r="C1726" s="18" t="s">
        <v>8</v>
      </c>
      <c r="D1726" s="18" t="s">
        <v>205</v>
      </c>
      <c r="E1726" s="18" t="s">
        <v>1784</v>
      </c>
      <c r="F1726" s="18" t="s">
        <v>1789</v>
      </c>
      <c r="G1726" s="18">
        <v>1224</v>
      </c>
      <c r="H1726" s="18">
        <v>1.48</v>
      </c>
      <c r="I1726" s="18">
        <v>1.78</v>
      </c>
      <c r="Q1726"/>
    </row>
    <row r="1727" spans="2:17" x14ac:dyDescent="0.25">
      <c r="B1727" s="18">
        <v>2011</v>
      </c>
      <c r="C1727" s="18" t="s">
        <v>8</v>
      </c>
      <c r="D1727" s="18" t="s">
        <v>205</v>
      </c>
      <c r="E1727" s="18" t="s">
        <v>1784</v>
      </c>
      <c r="F1727" s="18" t="s">
        <v>1790</v>
      </c>
      <c r="G1727" s="18">
        <v>600</v>
      </c>
      <c r="H1727" s="18">
        <v>1.36</v>
      </c>
      <c r="I1727" s="18">
        <v>1.74</v>
      </c>
      <c r="Q1727"/>
    </row>
    <row r="1728" spans="2:17" x14ac:dyDescent="0.25">
      <c r="B1728" s="18">
        <v>2011</v>
      </c>
      <c r="C1728" s="18" t="s">
        <v>8</v>
      </c>
      <c r="D1728" s="18" t="s">
        <v>205</v>
      </c>
      <c r="E1728" s="18" t="s">
        <v>1784</v>
      </c>
      <c r="F1728" s="18" t="s">
        <v>1791</v>
      </c>
      <c r="G1728" s="18">
        <v>1176</v>
      </c>
      <c r="H1728" s="18">
        <v>1.4</v>
      </c>
      <c r="I1728" s="18">
        <v>1.8</v>
      </c>
      <c r="Q1728"/>
    </row>
    <row r="1729" spans="2:17" x14ac:dyDescent="0.25">
      <c r="B1729" s="18">
        <v>2011</v>
      </c>
      <c r="C1729" s="18" t="s">
        <v>8</v>
      </c>
      <c r="D1729" s="18" t="s">
        <v>205</v>
      </c>
      <c r="E1729" s="18" t="s">
        <v>1784</v>
      </c>
      <c r="F1729" s="18" t="s">
        <v>1792</v>
      </c>
      <c r="G1729" s="18">
        <v>1068</v>
      </c>
      <c r="H1729" s="18">
        <v>1.49</v>
      </c>
      <c r="I1729" s="18">
        <v>1.65</v>
      </c>
      <c r="Q1729"/>
    </row>
    <row r="1730" spans="2:17" x14ac:dyDescent="0.25">
      <c r="B1730" s="18">
        <v>2011</v>
      </c>
      <c r="C1730" s="18" t="s">
        <v>8</v>
      </c>
      <c r="D1730" s="18" t="s">
        <v>205</v>
      </c>
      <c r="E1730" s="18" t="s">
        <v>1784</v>
      </c>
      <c r="F1730" s="18" t="s">
        <v>1793</v>
      </c>
      <c r="G1730" s="18">
        <v>1176</v>
      </c>
      <c r="H1730" s="18">
        <v>1.35</v>
      </c>
      <c r="I1730" s="18">
        <v>1.76</v>
      </c>
      <c r="Q1730"/>
    </row>
    <row r="1731" spans="2:17" x14ac:dyDescent="0.25">
      <c r="B1731" s="18">
        <v>2011</v>
      </c>
      <c r="C1731" s="18" t="s">
        <v>8</v>
      </c>
      <c r="D1731" s="18" t="s">
        <v>266</v>
      </c>
      <c r="E1731" s="18" t="s">
        <v>1794</v>
      </c>
      <c r="F1731" s="18" t="s">
        <v>1795</v>
      </c>
      <c r="G1731" s="18">
        <v>2292</v>
      </c>
      <c r="H1731" s="18">
        <v>2.64</v>
      </c>
      <c r="I1731" s="18">
        <v>3.86</v>
      </c>
      <c r="Q1731"/>
    </row>
    <row r="1732" spans="2:17" x14ac:dyDescent="0.25">
      <c r="B1732" s="18">
        <v>2011</v>
      </c>
      <c r="C1732" s="18" t="s">
        <v>8</v>
      </c>
      <c r="D1732" s="18" t="s">
        <v>266</v>
      </c>
      <c r="E1732" s="18" t="s">
        <v>1794</v>
      </c>
      <c r="F1732" s="18" t="s">
        <v>1796</v>
      </c>
      <c r="G1732" s="18">
        <v>1404</v>
      </c>
      <c r="H1732" s="18">
        <v>2.68</v>
      </c>
      <c r="I1732" s="18">
        <v>3.43</v>
      </c>
      <c r="Q1732"/>
    </row>
    <row r="1733" spans="2:17" x14ac:dyDescent="0.25">
      <c r="B1733" s="18">
        <v>2011</v>
      </c>
      <c r="C1733" s="18" t="s">
        <v>8</v>
      </c>
      <c r="D1733" s="18" t="s">
        <v>266</v>
      </c>
      <c r="E1733" s="18" t="s">
        <v>1794</v>
      </c>
      <c r="F1733" s="18" t="s">
        <v>1797</v>
      </c>
      <c r="G1733" s="18">
        <v>1344</v>
      </c>
      <c r="H1733" s="18">
        <v>2.75</v>
      </c>
      <c r="I1733" s="18">
        <v>3.48</v>
      </c>
      <c r="Q1733"/>
    </row>
    <row r="1734" spans="2:17" x14ac:dyDescent="0.25">
      <c r="B1734" s="18">
        <v>2011</v>
      </c>
      <c r="C1734" s="18" t="s">
        <v>8</v>
      </c>
      <c r="D1734" s="18" t="s">
        <v>266</v>
      </c>
      <c r="E1734" s="18" t="s">
        <v>1794</v>
      </c>
      <c r="F1734" s="18" t="s">
        <v>1798</v>
      </c>
      <c r="G1734" s="18">
        <v>1896</v>
      </c>
      <c r="H1734" s="18">
        <v>2.5099999999999998</v>
      </c>
      <c r="I1734" s="18">
        <v>3.42</v>
      </c>
      <c r="Q1734"/>
    </row>
    <row r="1735" spans="2:17" x14ac:dyDescent="0.25">
      <c r="B1735" s="18">
        <v>2011</v>
      </c>
      <c r="C1735" s="18" t="s">
        <v>8</v>
      </c>
      <c r="D1735" s="18" t="s">
        <v>266</v>
      </c>
      <c r="E1735" s="18" t="s">
        <v>1794</v>
      </c>
      <c r="F1735" s="18" t="s">
        <v>1799</v>
      </c>
      <c r="G1735" s="18">
        <v>1332</v>
      </c>
      <c r="H1735" s="18">
        <v>2.99</v>
      </c>
      <c r="I1735" s="18">
        <v>3.31</v>
      </c>
      <c r="Q1735"/>
    </row>
    <row r="1736" spans="2:17" x14ac:dyDescent="0.25">
      <c r="B1736" s="18">
        <v>2011</v>
      </c>
      <c r="C1736" s="18" t="s">
        <v>8</v>
      </c>
      <c r="D1736" s="18" t="s">
        <v>266</v>
      </c>
      <c r="E1736" s="18" t="s">
        <v>1794</v>
      </c>
      <c r="F1736" s="18" t="s">
        <v>1800</v>
      </c>
      <c r="G1736" s="18">
        <v>1560</v>
      </c>
      <c r="H1736" s="18">
        <v>2.86</v>
      </c>
      <c r="I1736" s="18">
        <v>3.73</v>
      </c>
      <c r="Q1736"/>
    </row>
    <row r="1737" spans="2:17" x14ac:dyDescent="0.25">
      <c r="B1737" s="18">
        <v>2011</v>
      </c>
      <c r="C1737" s="18" t="s">
        <v>8</v>
      </c>
      <c r="D1737" s="18" t="s">
        <v>94</v>
      </c>
      <c r="E1737" s="18" t="s">
        <v>1801</v>
      </c>
      <c r="F1737" s="18" t="s">
        <v>1802</v>
      </c>
      <c r="G1737" s="18">
        <v>9108</v>
      </c>
      <c r="H1737" s="18">
        <v>0.52</v>
      </c>
      <c r="I1737" s="18">
        <v>1.02</v>
      </c>
      <c r="Q1737"/>
    </row>
    <row r="1738" spans="2:17" x14ac:dyDescent="0.25">
      <c r="B1738" s="18">
        <v>2011</v>
      </c>
      <c r="C1738" s="18" t="s">
        <v>8</v>
      </c>
      <c r="D1738" s="18" t="s">
        <v>94</v>
      </c>
      <c r="E1738" s="18" t="s">
        <v>1801</v>
      </c>
      <c r="F1738" s="18" t="s">
        <v>1803</v>
      </c>
      <c r="G1738" s="18">
        <v>6120</v>
      </c>
      <c r="H1738" s="18">
        <v>1.1299999999999999</v>
      </c>
      <c r="I1738" s="18">
        <v>1.06</v>
      </c>
      <c r="Q1738"/>
    </row>
    <row r="1739" spans="2:17" x14ac:dyDescent="0.25">
      <c r="B1739" s="18">
        <v>2011</v>
      </c>
      <c r="C1739" s="18" t="s">
        <v>8</v>
      </c>
      <c r="D1739" s="18" t="s">
        <v>94</v>
      </c>
      <c r="E1739" s="18" t="s">
        <v>1801</v>
      </c>
      <c r="F1739" s="18" t="s">
        <v>1804</v>
      </c>
      <c r="G1739" s="18">
        <v>8436</v>
      </c>
      <c r="H1739" s="18">
        <v>0.78</v>
      </c>
      <c r="I1739" s="18">
        <v>1.04</v>
      </c>
      <c r="Q1739"/>
    </row>
    <row r="1740" spans="2:17" x14ac:dyDescent="0.25">
      <c r="B1740" s="18">
        <v>2011</v>
      </c>
      <c r="C1740" s="18" t="s">
        <v>8</v>
      </c>
      <c r="D1740" s="18" t="s">
        <v>94</v>
      </c>
      <c r="E1740" s="18" t="s">
        <v>1801</v>
      </c>
      <c r="F1740" s="18" t="s">
        <v>1805</v>
      </c>
      <c r="G1740" s="18">
        <v>6228</v>
      </c>
      <c r="H1740" s="18">
        <v>0.52</v>
      </c>
      <c r="I1740" s="18">
        <v>1.1000000000000001</v>
      </c>
      <c r="Q1740"/>
    </row>
    <row r="1741" spans="2:17" x14ac:dyDescent="0.25">
      <c r="B1741" s="18">
        <v>2011</v>
      </c>
      <c r="C1741" s="18" t="s">
        <v>8</v>
      </c>
      <c r="D1741" s="18" t="s">
        <v>94</v>
      </c>
      <c r="E1741" s="18" t="s">
        <v>1801</v>
      </c>
      <c r="F1741" s="18" t="s">
        <v>1806</v>
      </c>
      <c r="G1741" s="18">
        <v>8880</v>
      </c>
      <c r="H1741" s="18">
        <v>0.93</v>
      </c>
      <c r="I1741" s="18">
        <v>1.01</v>
      </c>
      <c r="Q1741"/>
    </row>
    <row r="1742" spans="2:17" x14ac:dyDescent="0.25">
      <c r="B1742" s="18">
        <v>2011</v>
      </c>
      <c r="C1742" s="18" t="s">
        <v>8</v>
      </c>
      <c r="D1742" s="18" t="s">
        <v>94</v>
      </c>
      <c r="E1742" s="18" t="s">
        <v>1801</v>
      </c>
      <c r="F1742" s="18" t="s">
        <v>1807</v>
      </c>
      <c r="G1742" s="18">
        <v>7188</v>
      </c>
      <c r="H1742" s="18">
        <v>0.52</v>
      </c>
      <c r="I1742" s="18">
        <v>0.96</v>
      </c>
      <c r="Q1742"/>
    </row>
    <row r="1743" spans="2:17" x14ac:dyDescent="0.25">
      <c r="B1743" s="18">
        <v>2011</v>
      </c>
      <c r="C1743" s="18" t="s">
        <v>8</v>
      </c>
      <c r="D1743" s="18" t="s">
        <v>94</v>
      </c>
      <c r="E1743" s="18" t="s">
        <v>1801</v>
      </c>
      <c r="F1743" s="18" t="s">
        <v>1808</v>
      </c>
      <c r="G1743" s="18">
        <v>5772</v>
      </c>
      <c r="H1743" s="18">
        <v>0.68</v>
      </c>
      <c r="I1743" s="18">
        <v>0.98</v>
      </c>
      <c r="Q1743"/>
    </row>
    <row r="1744" spans="2:17" x14ac:dyDescent="0.25">
      <c r="B1744" s="18">
        <v>2011</v>
      </c>
      <c r="C1744" s="18" t="s">
        <v>8</v>
      </c>
      <c r="D1744" s="18" t="s">
        <v>94</v>
      </c>
      <c r="E1744" s="18" t="s">
        <v>1801</v>
      </c>
      <c r="F1744" s="18" t="s">
        <v>1809</v>
      </c>
      <c r="G1744" s="18">
        <v>6372</v>
      </c>
      <c r="H1744" s="18">
        <v>1.1200000000000001</v>
      </c>
      <c r="I1744" s="18">
        <v>0.9</v>
      </c>
      <c r="Q1744"/>
    </row>
    <row r="1745" spans="2:17" x14ac:dyDescent="0.25">
      <c r="B1745" s="18">
        <v>2011</v>
      </c>
      <c r="C1745" s="18" t="s">
        <v>8</v>
      </c>
      <c r="D1745" s="18" t="s">
        <v>94</v>
      </c>
      <c r="E1745" s="18" t="s">
        <v>1801</v>
      </c>
      <c r="F1745" s="18" t="s">
        <v>1810</v>
      </c>
      <c r="G1745" s="18">
        <v>6540</v>
      </c>
      <c r="H1745" s="18">
        <v>1.05</v>
      </c>
      <c r="I1745" s="18">
        <v>1.01</v>
      </c>
      <c r="Q1745"/>
    </row>
    <row r="1746" spans="2:17" x14ac:dyDescent="0.25">
      <c r="B1746" s="18">
        <v>2011</v>
      </c>
      <c r="C1746" s="18" t="s">
        <v>8</v>
      </c>
      <c r="D1746" s="18" t="s">
        <v>94</v>
      </c>
      <c r="E1746" s="18" t="s">
        <v>1801</v>
      </c>
      <c r="F1746" s="18" t="s">
        <v>1811</v>
      </c>
      <c r="G1746" s="18">
        <v>5028</v>
      </c>
      <c r="H1746" s="18">
        <v>1.1399999999999999</v>
      </c>
      <c r="I1746" s="18">
        <v>1.04</v>
      </c>
      <c r="Q1746"/>
    </row>
    <row r="1747" spans="2:17" x14ac:dyDescent="0.25">
      <c r="B1747" s="18">
        <v>2011</v>
      </c>
      <c r="C1747" s="18" t="s">
        <v>8</v>
      </c>
      <c r="D1747" s="18" t="s">
        <v>94</v>
      </c>
      <c r="E1747" s="18" t="s">
        <v>1801</v>
      </c>
      <c r="F1747" s="18" t="s">
        <v>1812</v>
      </c>
      <c r="G1747" s="18">
        <v>6840</v>
      </c>
      <c r="H1747" s="18">
        <v>1.19</v>
      </c>
      <c r="I1747" s="18">
        <v>1.1399999999999999</v>
      </c>
      <c r="Q1747"/>
    </row>
    <row r="1748" spans="2:17" x14ac:dyDescent="0.25">
      <c r="B1748" s="18">
        <v>2011</v>
      </c>
      <c r="C1748" s="18" t="s">
        <v>8</v>
      </c>
      <c r="D1748" s="18" t="s">
        <v>94</v>
      </c>
      <c r="E1748" s="18" t="s">
        <v>1801</v>
      </c>
      <c r="F1748" s="18" t="s">
        <v>1813</v>
      </c>
      <c r="G1748" s="18">
        <v>8160</v>
      </c>
      <c r="H1748" s="18">
        <v>0.94</v>
      </c>
      <c r="I1748" s="18">
        <v>1.1299999999999999</v>
      </c>
      <c r="Q1748"/>
    </row>
    <row r="1749" spans="2:17" x14ac:dyDescent="0.25">
      <c r="B1749" s="18">
        <v>2011</v>
      </c>
      <c r="C1749" s="18" t="s">
        <v>8</v>
      </c>
      <c r="D1749" s="18" t="s">
        <v>94</v>
      </c>
      <c r="E1749" s="18" t="s">
        <v>1801</v>
      </c>
      <c r="F1749" s="18" t="s">
        <v>1814</v>
      </c>
      <c r="G1749" s="18">
        <v>7608</v>
      </c>
      <c r="H1749" s="18">
        <v>0.51</v>
      </c>
      <c r="I1749" s="18">
        <v>1.19</v>
      </c>
      <c r="Q1749"/>
    </row>
    <row r="1750" spans="2:17" x14ac:dyDescent="0.25">
      <c r="B1750" s="18">
        <v>2011</v>
      </c>
      <c r="C1750" s="18" t="s">
        <v>8</v>
      </c>
      <c r="D1750" s="18" t="s">
        <v>94</v>
      </c>
      <c r="E1750" s="18" t="s">
        <v>1801</v>
      </c>
      <c r="F1750" s="18" t="s">
        <v>1815</v>
      </c>
      <c r="G1750" s="18">
        <v>7992</v>
      </c>
      <c r="H1750" s="18">
        <v>0.51</v>
      </c>
      <c r="I1750" s="18">
        <v>1.02</v>
      </c>
      <c r="Q1750"/>
    </row>
    <row r="1751" spans="2:17" x14ac:dyDescent="0.25">
      <c r="B1751" s="18">
        <v>2011</v>
      </c>
      <c r="C1751" s="18" t="s">
        <v>8</v>
      </c>
      <c r="D1751" s="18" t="s">
        <v>94</v>
      </c>
      <c r="E1751" s="18" t="s">
        <v>1801</v>
      </c>
      <c r="F1751" s="18" t="s">
        <v>1816</v>
      </c>
      <c r="G1751" s="18">
        <v>8916</v>
      </c>
      <c r="H1751" s="18">
        <v>0.52</v>
      </c>
      <c r="I1751" s="18">
        <v>1.1200000000000001</v>
      </c>
      <c r="Q1751"/>
    </row>
    <row r="1752" spans="2:17" x14ac:dyDescent="0.25">
      <c r="B1752" s="18">
        <v>2011</v>
      </c>
      <c r="C1752" s="18" t="s">
        <v>8</v>
      </c>
      <c r="D1752" s="18" t="s">
        <v>94</v>
      </c>
      <c r="E1752" s="18" t="s">
        <v>1801</v>
      </c>
      <c r="F1752" s="18" t="s">
        <v>1817</v>
      </c>
      <c r="G1752" s="18">
        <v>5136</v>
      </c>
      <c r="H1752" s="18">
        <v>0.84</v>
      </c>
      <c r="I1752" s="18">
        <v>0.93</v>
      </c>
      <c r="Q1752"/>
    </row>
    <row r="1753" spans="2:17" x14ac:dyDescent="0.25">
      <c r="B1753" s="18">
        <v>2011</v>
      </c>
      <c r="C1753" s="18" t="s">
        <v>8</v>
      </c>
      <c r="D1753" s="18" t="s">
        <v>94</v>
      </c>
      <c r="E1753" s="18" t="s">
        <v>1801</v>
      </c>
      <c r="F1753" s="18" t="s">
        <v>1818</v>
      </c>
      <c r="G1753" s="18">
        <v>5232</v>
      </c>
      <c r="H1753" s="18">
        <v>0.46</v>
      </c>
      <c r="I1753" s="18">
        <v>1.1200000000000001</v>
      </c>
      <c r="Q1753"/>
    </row>
    <row r="1754" spans="2:17" x14ac:dyDescent="0.25">
      <c r="B1754" s="18">
        <v>2011</v>
      </c>
      <c r="C1754" s="18" t="s">
        <v>8</v>
      </c>
      <c r="D1754" s="18" t="s">
        <v>94</v>
      </c>
      <c r="E1754" s="18" t="s">
        <v>1801</v>
      </c>
      <c r="F1754" s="18" t="s">
        <v>1819</v>
      </c>
      <c r="G1754" s="18">
        <v>6576</v>
      </c>
      <c r="H1754" s="18">
        <v>0.94</v>
      </c>
      <c r="I1754" s="18">
        <v>0.96</v>
      </c>
      <c r="Q1754"/>
    </row>
    <row r="1755" spans="2:17" x14ac:dyDescent="0.25">
      <c r="B1755" s="18">
        <v>2011</v>
      </c>
      <c r="C1755" s="18" t="s">
        <v>8</v>
      </c>
      <c r="D1755" s="18" t="s">
        <v>94</v>
      </c>
      <c r="E1755" s="18" t="s">
        <v>1801</v>
      </c>
      <c r="F1755" s="18" t="s">
        <v>1820</v>
      </c>
      <c r="G1755" s="18">
        <v>6684</v>
      </c>
      <c r="H1755" s="18">
        <v>0.68</v>
      </c>
      <c r="I1755" s="18">
        <v>1.1299999999999999</v>
      </c>
      <c r="Q1755"/>
    </row>
    <row r="1756" spans="2:17" x14ac:dyDescent="0.25">
      <c r="B1756" s="18">
        <v>2011</v>
      </c>
      <c r="C1756" s="18" t="s">
        <v>8</v>
      </c>
      <c r="D1756" s="18" t="s">
        <v>1821</v>
      </c>
      <c r="E1756" s="18" t="s">
        <v>1822</v>
      </c>
      <c r="F1756" s="18" t="s">
        <v>1823</v>
      </c>
      <c r="G1756" s="18">
        <v>264</v>
      </c>
      <c r="H1756" s="18">
        <v>1.45</v>
      </c>
      <c r="I1756" s="18">
        <v>1.7</v>
      </c>
      <c r="Q1756"/>
    </row>
    <row r="1757" spans="2:17" x14ac:dyDescent="0.25">
      <c r="B1757" s="18">
        <v>2011</v>
      </c>
      <c r="C1757" s="18" t="s">
        <v>8</v>
      </c>
      <c r="D1757" s="18" t="s">
        <v>1821</v>
      </c>
      <c r="E1757" s="18" t="s">
        <v>1822</v>
      </c>
      <c r="F1757" s="18" t="s">
        <v>1824</v>
      </c>
      <c r="G1757" s="18">
        <v>624</v>
      </c>
      <c r="H1757" s="18">
        <v>1.59</v>
      </c>
      <c r="I1757" s="18">
        <v>1.72</v>
      </c>
      <c r="Q1757"/>
    </row>
    <row r="1758" spans="2:17" x14ac:dyDescent="0.25">
      <c r="B1758" s="18">
        <v>2011</v>
      </c>
      <c r="C1758" s="18" t="s">
        <v>8</v>
      </c>
      <c r="D1758" s="18" t="s">
        <v>1821</v>
      </c>
      <c r="E1758" s="18" t="s">
        <v>1822</v>
      </c>
      <c r="F1758" s="18" t="s">
        <v>1825</v>
      </c>
      <c r="G1758" s="18">
        <v>300</v>
      </c>
      <c r="H1758" s="18">
        <v>1.49</v>
      </c>
      <c r="I1758" s="18">
        <v>1.79</v>
      </c>
      <c r="Q1758"/>
    </row>
    <row r="1759" spans="2:17" x14ac:dyDescent="0.25">
      <c r="B1759" s="18">
        <v>2011</v>
      </c>
      <c r="C1759" s="18" t="s">
        <v>8</v>
      </c>
      <c r="D1759" s="18" t="s">
        <v>1821</v>
      </c>
      <c r="E1759" s="18" t="s">
        <v>1822</v>
      </c>
      <c r="F1759" s="18" t="s">
        <v>1826</v>
      </c>
      <c r="G1759" s="18">
        <v>516</v>
      </c>
      <c r="H1759" s="18">
        <v>1.44</v>
      </c>
      <c r="I1759" s="18">
        <v>1.75</v>
      </c>
      <c r="Q1759"/>
    </row>
    <row r="1760" spans="2:17" x14ac:dyDescent="0.25">
      <c r="B1760" s="18">
        <v>2011</v>
      </c>
      <c r="C1760" s="18" t="s">
        <v>8</v>
      </c>
      <c r="D1760" s="18" t="s">
        <v>1821</v>
      </c>
      <c r="E1760" s="18" t="s">
        <v>1822</v>
      </c>
      <c r="F1760" s="18" t="s">
        <v>1827</v>
      </c>
      <c r="G1760" s="18">
        <v>588</v>
      </c>
      <c r="H1760" s="18">
        <v>1.51</v>
      </c>
      <c r="I1760" s="18">
        <v>1.9</v>
      </c>
      <c r="Q1760"/>
    </row>
    <row r="1761" spans="2:17" x14ac:dyDescent="0.25">
      <c r="B1761" s="18">
        <v>2011</v>
      </c>
      <c r="C1761" s="18" t="s">
        <v>8</v>
      </c>
      <c r="D1761" s="18" t="s">
        <v>1821</v>
      </c>
      <c r="E1761" s="18" t="s">
        <v>1822</v>
      </c>
      <c r="F1761" s="18" t="s">
        <v>1828</v>
      </c>
      <c r="G1761" s="18">
        <v>612</v>
      </c>
      <c r="H1761" s="18">
        <v>1.47</v>
      </c>
      <c r="I1761" s="18">
        <v>1.9</v>
      </c>
      <c r="Q1761"/>
    </row>
    <row r="1762" spans="2:17" x14ac:dyDescent="0.25">
      <c r="B1762" s="18">
        <v>2011</v>
      </c>
      <c r="C1762" s="18" t="s">
        <v>8</v>
      </c>
      <c r="D1762" s="18" t="s">
        <v>1821</v>
      </c>
      <c r="E1762" s="18" t="s">
        <v>1822</v>
      </c>
      <c r="F1762" s="18" t="s">
        <v>1829</v>
      </c>
      <c r="G1762" s="18">
        <v>516</v>
      </c>
      <c r="H1762" s="18">
        <v>1.49</v>
      </c>
      <c r="I1762" s="18">
        <v>1.73</v>
      </c>
      <c r="Q1762"/>
    </row>
    <row r="1763" spans="2:17" x14ac:dyDescent="0.25">
      <c r="B1763" s="18">
        <v>2011</v>
      </c>
      <c r="C1763" s="18" t="s">
        <v>8</v>
      </c>
      <c r="D1763" s="18" t="s">
        <v>1821</v>
      </c>
      <c r="E1763" s="18" t="s">
        <v>1822</v>
      </c>
      <c r="F1763" s="18" t="s">
        <v>1830</v>
      </c>
      <c r="G1763" s="18">
        <v>408</v>
      </c>
      <c r="H1763" s="18">
        <v>1.56</v>
      </c>
      <c r="I1763" s="18">
        <v>1.8</v>
      </c>
      <c r="Q1763"/>
    </row>
    <row r="1764" spans="2:17" x14ac:dyDescent="0.25">
      <c r="B1764" s="18">
        <v>2011</v>
      </c>
      <c r="C1764" s="18" t="s">
        <v>8</v>
      </c>
      <c r="D1764" s="18" t="s">
        <v>1821</v>
      </c>
      <c r="E1764" s="18" t="s">
        <v>1822</v>
      </c>
      <c r="F1764" s="18" t="s">
        <v>1831</v>
      </c>
      <c r="G1764" s="18">
        <v>264</v>
      </c>
      <c r="H1764" s="18">
        <v>1.42</v>
      </c>
      <c r="I1764" s="18">
        <v>1.86</v>
      </c>
      <c r="Q1764"/>
    </row>
    <row r="1765" spans="2:17" x14ac:dyDescent="0.25">
      <c r="B1765" s="18">
        <v>2011</v>
      </c>
      <c r="C1765" s="18" t="s">
        <v>8</v>
      </c>
      <c r="D1765" s="18" t="s">
        <v>1821</v>
      </c>
      <c r="E1765" s="18" t="s">
        <v>1822</v>
      </c>
      <c r="F1765" s="18" t="s">
        <v>1832</v>
      </c>
      <c r="G1765" s="18">
        <v>708</v>
      </c>
      <c r="H1765" s="18">
        <v>1.48</v>
      </c>
      <c r="I1765" s="18">
        <v>1.71</v>
      </c>
      <c r="Q1765"/>
    </row>
    <row r="1766" spans="2:17" x14ac:dyDescent="0.25">
      <c r="B1766" s="18">
        <v>2011</v>
      </c>
      <c r="C1766" s="18" t="s">
        <v>8</v>
      </c>
      <c r="D1766" s="18" t="s">
        <v>1821</v>
      </c>
      <c r="E1766" s="18" t="s">
        <v>1822</v>
      </c>
      <c r="F1766" s="18" t="s">
        <v>1833</v>
      </c>
      <c r="G1766" s="18">
        <v>240</v>
      </c>
      <c r="H1766" s="18">
        <v>1.48</v>
      </c>
      <c r="I1766" s="18">
        <v>1.83</v>
      </c>
      <c r="Q1766"/>
    </row>
    <row r="1767" spans="2:17" x14ac:dyDescent="0.25">
      <c r="B1767" s="18">
        <v>2011</v>
      </c>
      <c r="C1767" s="18" t="s">
        <v>8</v>
      </c>
      <c r="D1767" s="18" t="s">
        <v>1821</v>
      </c>
      <c r="E1767" s="18" t="s">
        <v>1822</v>
      </c>
      <c r="F1767" s="18" t="s">
        <v>1834</v>
      </c>
      <c r="G1767" s="18">
        <v>420</v>
      </c>
      <c r="H1767" s="18">
        <v>1.53</v>
      </c>
      <c r="I1767" s="18">
        <v>1.79</v>
      </c>
      <c r="Q1767"/>
    </row>
    <row r="1768" spans="2:17" x14ac:dyDescent="0.25">
      <c r="B1768" s="18">
        <v>2011</v>
      </c>
      <c r="C1768" s="18" t="s">
        <v>8</v>
      </c>
      <c r="D1768" s="18" t="s">
        <v>1821</v>
      </c>
      <c r="E1768" s="18" t="s">
        <v>1822</v>
      </c>
      <c r="F1768" s="18" t="s">
        <v>1835</v>
      </c>
      <c r="G1768" s="18">
        <v>684</v>
      </c>
      <c r="H1768" s="18">
        <v>1.48</v>
      </c>
      <c r="I1768" s="18">
        <v>1.86</v>
      </c>
      <c r="Q1768"/>
    </row>
    <row r="1769" spans="2:17" x14ac:dyDescent="0.25">
      <c r="B1769" s="18">
        <v>2011</v>
      </c>
      <c r="C1769" s="18" t="s">
        <v>8</v>
      </c>
      <c r="D1769" s="18" t="s">
        <v>1821</v>
      </c>
      <c r="E1769" s="18" t="s">
        <v>1822</v>
      </c>
      <c r="F1769" s="18" t="s">
        <v>1836</v>
      </c>
      <c r="G1769" s="18">
        <v>336</v>
      </c>
      <c r="H1769" s="18">
        <v>1.53</v>
      </c>
      <c r="I1769" s="18">
        <v>1.75</v>
      </c>
      <c r="Q1769"/>
    </row>
    <row r="1770" spans="2:17" x14ac:dyDescent="0.25">
      <c r="B1770" s="18">
        <v>2011</v>
      </c>
      <c r="C1770" s="18" t="s">
        <v>8</v>
      </c>
      <c r="D1770" s="18" t="s">
        <v>1821</v>
      </c>
      <c r="E1770" s="18" t="s">
        <v>1822</v>
      </c>
      <c r="F1770" s="18" t="s">
        <v>1837</v>
      </c>
      <c r="G1770" s="18">
        <v>324</v>
      </c>
      <c r="H1770" s="18">
        <v>1.51</v>
      </c>
      <c r="I1770" s="18">
        <v>1.83</v>
      </c>
      <c r="Q1770"/>
    </row>
    <row r="1771" spans="2:17" x14ac:dyDescent="0.25">
      <c r="B1771" s="18">
        <v>2011</v>
      </c>
      <c r="C1771" s="18" t="s">
        <v>8</v>
      </c>
      <c r="D1771" s="18" t="s">
        <v>1821</v>
      </c>
      <c r="E1771" s="18" t="s">
        <v>1822</v>
      </c>
      <c r="F1771" s="18" t="s">
        <v>1838</v>
      </c>
      <c r="G1771" s="18">
        <v>444</v>
      </c>
      <c r="H1771" s="18">
        <v>1.52</v>
      </c>
      <c r="I1771" s="18">
        <v>1.81</v>
      </c>
      <c r="Q1771"/>
    </row>
    <row r="1772" spans="2:17" x14ac:dyDescent="0.25">
      <c r="B1772" s="18">
        <v>2011</v>
      </c>
      <c r="C1772" s="18" t="s">
        <v>8</v>
      </c>
      <c r="D1772" s="18" t="s">
        <v>1821</v>
      </c>
      <c r="E1772" s="18" t="s">
        <v>1822</v>
      </c>
      <c r="F1772" s="18" t="s">
        <v>1839</v>
      </c>
      <c r="G1772" s="18">
        <v>324</v>
      </c>
      <c r="H1772" s="18">
        <v>1.4</v>
      </c>
      <c r="I1772" s="18">
        <v>1.79</v>
      </c>
      <c r="Q1772"/>
    </row>
    <row r="1773" spans="2:17" x14ac:dyDescent="0.25">
      <c r="B1773" s="18">
        <v>2011</v>
      </c>
      <c r="C1773" s="18" t="s">
        <v>8</v>
      </c>
      <c r="D1773" s="18" t="s">
        <v>1821</v>
      </c>
      <c r="E1773" s="18" t="s">
        <v>1822</v>
      </c>
      <c r="F1773" s="18" t="s">
        <v>1840</v>
      </c>
      <c r="G1773" s="18">
        <v>552</v>
      </c>
      <c r="H1773" s="18">
        <v>1.41</v>
      </c>
      <c r="I1773" s="18">
        <v>1.83</v>
      </c>
      <c r="Q1773"/>
    </row>
    <row r="1774" spans="2:17" x14ac:dyDescent="0.25">
      <c r="B1774" s="18">
        <v>2011</v>
      </c>
      <c r="C1774" s="18" t="s">
        <v>8</v>
      </c>
      <c r="D1774" s="18" t="s">
        <v>1821</v>
      </c>
      <c r="E1774" s="18" t="s">
        <v>1822</v>
      </c>
      <c r="F1774" s="18" t="s">
        <v>1841</v>
      </c>
      <c r="G1774" s="18">
        <v>552</v>
      </c>
      <c r="H1774" s="18">
        <v>1.49</v>
      </c>
      <c r="I1774" s="18">
        <v>1.82</v>
      </c>
      <c r="Q1774"/>
    </row>
    <row r="1775" spans="2:17" x14ac:dyDescent="0.25">
      <c r="B1775" s="18">
        <v>2011</v>
      </c>
      <c r="C1775" s="18" t="s">
        <v>8</v>
      </c>
      <c r="D1775" s="18" t="s">
        <v>1821</v>
      </c>
      <c r="E1775" s="18" t="s">
        <v>1822</v>
      </c>
      <c r="F1775" s="18" t="s">
        <v>1842</v>
      </c>
      <c r="G1775" s="18">
        <v>672</v>
      </c>
      <c r="H1775" s="18">
        <v>1.48</v>
      </c>
      <c r="I1775" s="18">
        <v>1.83</v>
      </c>
      <c r="Q1775"/>
    </row>
    <row r="1776" spans="2:17" x14ac:dyDescent="0.25">
      <c r="B1776" s="18">
        <v>2011</v>
      </c>
      <c r="C1776" s="18" t="s">
        <v>8</v>
      </c>
      <c r="D1776" s="18" t="s">
        <v>1821</v>
      </c>
      <c r="E1776" s="18" t="s">
        <v>1822</v>
      </c>
      <c r="F1776" s="18" t="s">
        <v>1843</v>
      </c>
      <c r="G1776" s="18">
        <v>480</v>
      </c>
      <c r="H1776" s="18">
        <v>1.49</v>
      </c>
      <c r="I1776" s="18">
        <v>1.76</v>
      </c>
      <c r="Q1776"/>
    </row>
    <row r="1777" spans="2:17" x14ac:dyDescent="0.25">
      <c r="B1777" s="18">
        <v>2011</v>
      </c>
      <c r="C1777" s="18" t="s">
        <v>8</v>
      </c>
      <c r="D1777" s="18" t="s">
        <v>1821</v>
      </c>
      <c r="E1777" s="18" t="s">
        <v>1822</v>
      </c>
      <c r="F1777" s="18" t="s">
        <v>1844</v>
      </c>
      <c r="G1777" s="18">
        <v>252</v>
      </c>
      <c r="H1777" s="18">
        <v>1.41</v>
      </c>
      <c r="I1777" s="18">
        <v>1.77</v>
      </c>
      <c r="Q1777"/>
    </row>
    <row r="1778" spans="2:17" x14ac:dyDescent="0.25">
      <c r="B1778" s="18">
        <v>2011</v>
      </c>
      <c r="C1778" s="18" t="s">
        <v>8</v>
      </c>
      <c r="D1778" s="18" t="s">
        <v>1821</v>
      </c>
      <c r="E1778" s="18" t="s">
        <v>1822</v>
      </c>
      <c r="F1778" s="18" t="s">
        <v>1845</v>
      </c>
      <c r="G1778" s="18">
        <v>612</v>
      </c>
      <c r="H1778" s="18">
        <v>1.55</v>
      </c>
      <c r="I1778" s="18">
        <v>1.88</v>
      </c>
      <c r="Q1778"/>
    </row>
    <row r="1779" spans="2:17" x14ac:dyDescent="0.25">
      <c r="B1779" s="18">
        <v>2011</v>
      </c>
      <c r="C1779" s="18" t="s">
        <v>8</v>
      </c>
      <c r="D1779" s="18" t="s">
        <v>1821</v>
      </c>
      <c r="E1779" s="18" t="s">
        <v>1822</v>
      </c>
      <c r="F1779" s="18" t="s">
        <v>1846</v>
      </c>
      <c r="G1779" s="18">
        <v>468</v>
      </c>
      <c r="H1779" s="18">
        <v>1.49</v>
      </c>
      <c r="I1779" s="18">
        <v>1.79</v>
      </c>
      <c r="Q1779"/>
    </row>
    <row r="1780" spans="2:17" x14ac:dyDescent="0.25">
      <c r="B1780" s="18">
        <v>2011</v>
      </c>
      <c r="C1780" s="18" t="s">
        <v>8</v>
      </c>
      <c r="D1780" s="18" t="s">
        <v>1821</v>
      </c>
      <c r="E1780" s="18" t="s">
        <v>1822</v>
      </c>
      <c r="F1780" s="18" t="s">
        <v>1847</v>
      </c>
      <c r="G1780" s="18">
        <v>348</v>
      </c>
      <c r="H1780" s="18">
        <v>1.41</v>
      </c>
      <c r="I1780" s="18">
        <v>1.79</v>
      </c>
      <c r="Q1780"/>
    </row>
    <row r="1781" spans="2:17" x14ac:dyDescent="0.25">
      <c r="B1781" s="18">
        <v>2011</v>
      </c>
      <c r="C1781" s="18" t="s">
        <v>8</v>
      </c>
      <c r="D1781" s="18" t="s">
        <v>1821</v>
      </c>
      <c r="E1781" s="18" t="s">
        <v>1822</v>
      </c>
      <c r="F1781" s="18" t="s">
        <v>1848</v>
      </c>
      <c r="G1781" s="18">
        <v>420</v>
      </c>
      <c r="H1781" s="18">
        <v>1.58</v>
      </c>
      <c r="I1781" s="18">
        <v>1.7</v>
      </c>
      <c r="Q1781"/>
    </row>
    <row r="1782" spans="2:17" x14ac:dyDescent="0.25">
      <c r="B1782" s="18">
        <v>2011</v>
      </c>
      <c r="C1782" s="18" t="s">
        <v>8</v>
      </c>
      <c r="D1782" s="18" t="s">
        <v>1821</v>
      </c>
      <c r="E1782" s="18" t="s">
        <v>1822</v>
      </c>
      <c r="F1782" s="18" t="s">
        <v>1849</v>
      </c>
      <c r="G1782" s="18">
        <v>264</v>
      </c>
      <c r="H1782" s="18">
        <v>1.58</v>
      </c>
      <c r="I1782" s="18">
        <v>1.87</v>
      </c>
      <c r="Q1782"/>
    </row>
    <row r="1783" spans="2:17" x14ac:dyDescent="0.25">
      <c r="B1783" s="18">
        <v>2011</v>
      </c>
      <c r="C1783" s="18" t="s">
        <v>8</v>
      </c>
      <c r="D1783" s="18" t="s">
        <v>1821</v>
      </c>
      <c r="E1783" s="18" t="s">
        <v>1822</v>
      </c>
      <c r="F1783" s="18" t="s">
        <v>1850</v>
      </c>
      <c r="G1783" s="18">
        <v>720</v>
      </c>
      <c r="H1783" s="18">
        <v>1.4</v>
      </c>
      <c r="I1783" s="18">
        <v>1.81</v>
      </c>
      <c r="Q1783"/>
    </row>
    <row r="1784" spans="2:17" x14ac:dyDescent="0.25">
      <c r="B1784" s="18">
        <v>2011</v>
      </c>
      <c r="C1784" s="18" t="s">
        <v>8</v>
      </c>
      <c r="D1784" s="18" t="s">
        <v>1821</v>
      </c>
      <c r="E1784" s="18" t="s">
        <v>1822</v>
      </c>
      <c r="F1784" s="18" t="s">
        <v>1851</v>
      </c>
      <c r="G1784" s="18">
        <v>276</v>
      </c>
      <c r="H1784" s="18">
        <v>1.49</v>
      </c>
      <c r="I1784" s="18">
        <v>1.75</v>
      </c>
      <c r="Q1784"/>
    </row>
    <row r="1785" spans="2:17" x14ac:dyDescent="0.25">
      <c r="B1785" s="18">
        <v>2011</v>
      </c>
      <c r="C1785" s="18" t="s">
        <v>8</v>
      </c>
      <c r="D1785" s="18" t="s">
        <v>1821</v>
      </c>
      <c r="E1785" s="18" t="s">
        <v>1822</v>
      </c>
      <c r="F1785" s="18" t="s">
        <v>1852</v>
      </c>
      <c r="G1785" s="18">
        <v>420</v>
      </c>
      <c r="H1785" s="18">
        <v>1.48</v>
      </c>
      <c r="I1785" s="18">
        <v>1.8</v>
      </c>
      <c r="Q1785"/>
    </row>
    <row r="1786" spans="2:17" x14ac:dyDescent="0.25">
      <c r="B1786" s="18">
        <v>2011</v>
      </c>
      <c r="C1786" s="18" t="s">
        <v>8</v>
      </c>
      <c r="D1786" s="18" t="s">
        <v>1821</v>
      </c>
      <c r="E1786" s="18" t="s">
        <v>1822</v>
      </c>
      <c r="F1786" s="18" t="s">
        <v>1853</v>
      </c>
      <c r="G1786" s="18">
        <v>600</v>
      </c>
      <c r="H1786" s="18">
        <v>1.56</v>
      </c>
      <c r="I1786" s="18">
        <v>1.85</v>
      </c>
      <c r="Q1786"/>
    </row>
    <row r="1787" spans="2:17" x14ac:dyDescent="0.25">
      <c r="B1787" s="18">
        <v>2011</v>
      </c>
      <c r="C1787" s="18" t="s">
        <v>8</v>
      </c>
      <c r="D1787" s="18" t="s">
        <v>1821</v>
      </c>
      <c r="E1787" s="18" t="s">
        <v>1822</v>
      </c>
      <c r="F1787" s="18" t="s">
        <v>1854</v>
      </c>
      <c r="G1787" s="18">
        <v>720</v>
      </c>
      <c r="H1787" s="18">
        <v>1.46</v>
      </c>
      <c r="I1787" s="18">
        <v>1.9</v>
      </c>
      <c r="Q1787"/>
    </row>
    <row r="1788" spans="2:17" x14ac:dyDescent="0.25">
      <c r="B1788" s="18">
        <v>2011</v>
      </c>
      <c r="C1788" s="18" t="s">
        <v>8</v>
      </c>
      <c r="D1788" s="18" t="s">
        <v>1821</v>
      </c>
      <c r="E1788" s="18" t="s">
        <v>1822</v>
      </c>
      <c r="F1788" s="18" t="s">
        <v>1855</v>
      </c>
      <c r="G1788" s="18">
        <v>612</v>
      </c>
      <c r="H1788" s="18">
        <v>1.44</v>
      </c>
      <c r="I1788" s="18">
        <v>1.76</v>
      </c>
      <c r="Q1788"/>
    </row>
    <row r="1789" spans="2:17" x14ac:dyDescent="0.25">
      <c r="B1789" s="18">
        <v>2011</v>
      </c>
      <c r="C1789" s="18" t="s">
        <v>8</v>
      </c>
      <c r="D1789" s="18" t="s">
        <v>1821</v>
      </c>
      <c r="E1789" s="18" t="s">
        <v>1822</v>
      </c>
      <c r="F1789" s="18" t="s">
        <v>1856</v>
      </c>
      <c r="G1789" s="18">
        <v>276</v>
      </c>
      <c r="H1789" s="18">
        <v>1.51</v>
      </c>
      <c r="I1789" s="18">
        <v>1.85</v>
      </c>
      <c r="Q1789"/>
    </row>
    <row r="1790" spans="2:17" x14ac:dyDescent="0.25">
      <c r="B1790" s="18">
        <v>2011</v>
      </c>
      <c r="C1790" s="18" t="s">
        <v>8</v>
      </c>
      <c r="D1790" s="18" t="s">
        <v>1821</v>
      </c>
      <c r="E1790" s="18" t="s">
        <v>1822</v>
      </c>
      <c r="F1790" s="18" t="s">
        <v>1857</v>
      </c>
      <c r="G1790" s="18">
        <v>720</v>
      </c>
      <c r="H1790" s="18">
        <v>1.4</v>
      </c>
      <c r="I1790" s="18">
        <v>1.86</v>
      </c>
      <c r="Q1790"/>
    </row>
    <row r="1791" spans="2:17" x14ac:dyDescent="0.25">
      <c r="B1791" s="18">
        <v>2011</v>
      </c>
      <c r="C1791" s="18" t="s">
        <v>8</v>
      </c>
      <c r="D1791" s="18" t="s">
        <v>1821</v>
      </c>
      <c r="E1791" s="18" t="s">
        <v>1822</v>
      </c>
      <c r="F1791" s="18" t="s">
        <v>1858</v>
      </c>
      <c r="G1791" s="18">
        <v>444</v>
      </c>
      <c r="H1791" s="18">
        <v>1.49</v>
      </c>
      <c r="I1791" s="18">
        <v>1.9</v>
      </c>
      <c r="Q1791"/>
    </row>
    <row r="1792" spans="2:17" x14ac:dyDescent="0.25">
      <c r="B1792" s="18">
        <v>2011</v>
      </c>
      <c r="C1792" s="18" t="s">
        <v>8</v>
      </c>
      <c r="D1792" s="18" t="s">
        <v>1821</v>
      </c>
      <c r="E1792" s="18" t="s">
        <v>1822</v>
      </c>
      <c r="F1792" s="18" t="s">
        <v>1859</v>
      </c>
      <c r="G1792" s="18">
        <v>624</v>
      </c>
      <c r="H1792" s="18">
        <v>1.52</v>
      </c>
      <c r="I1792" s="18">
        <v>1.78</v>
      </c>
      <c r="Q1792"/>
    </row>
    <row r="1793" spans="2:17" x14ac:dyDescent="0.25">
      <c r="B1793" s="18">
        <v>2011</v>
      </c>
      <c r="C1793" s="18" t="s">
        <v>8</v>
      </c>
      <c r="D1793" s="18" t="s">
        <v>1821</v>
      </c>
      <c r="E1793" s="18" t="s">
        <v>1822</v>
      </c>
      <c r="F1793" s="18" t="s">
        <v>1860</v>
      </c>
      <c r="G1793" s="18">
        <v>504</v>
      </c>
      <c r="H1793" s="18">
        <v>1.41</v>
      </c>
      <c r="I1793" s="18">
        <v>1.87</v>
      </c>
      <c r="Q1793"/>
    </row>
    <row r="1794" spans="2:17" x14ac:dyDescent="0.25">
      <c r="B1794" s="18">
        <v>2011</v>
      </c>
      <c r="C1794" s="18" t="s">
        <v>8</v>
      </c>
      <c r="D1794" s="18" t="s">
        <v>1821</v>
      </c>
      <c r="E1794" s="18" t="s">
        <v>1822</v>
      </c>
      <c r="F1794" s="18" t="s">
        <v>1861</v>
      </c>
      <c r="G1794" s="18">
        <v>576</v>
      </c>
      <c r="H1794" s="18">
        <v>1.43</v>
      </c>
      <c r="I1794" s="18">
        <v>1.88</v>
      </c>
      <c r="Q1794"/>
    </row>
    <row r="1795" spans="2:17" x14ac:dyDescent="0.25">
      <c r="B1795" s="18">
        <v>2011</v>
      </c>
      <c r="C1795" s="18" t="s">
        <v>8</v>
      </c>
      <c r="D1795" s="18" t="s">
        <v>1821</v>
      </c>
      <c r="E1795" s="18" t="s">
        <v>1822</v>
      </c>
      <c r="F1795" s="18" t="s">
        <v>1862</v>
      </c>
      <c r="G1795" s="18">
        <v>696</v>
      </c>
      <c r="H1795" s="18">
        <v>1.56</v>
      </c>
      <c r="I1795" s="18">
        <v>1.84</v>
      </c>
      <c r="Q1795"/>
    </row>
    <row r="1796" spans="2:17" x14ac:dyDescent="0.25">
      <c r="B1796" s="18">
        <v>2011</v>
      </c>
      <c r="C1796" s="18" t="s">
        <v>8</v>
      </c>
      <c r="D1796" s="18" t="s">
        <v>1821</v>
      </c>
      <c r="E1796" s="18" t="s">
        <v>1822</v>
      </c>
      <c r="F1796" s="18" t="s">
        <v>1863</v>
      </c>
      <c r="G1796" s="18">
        <v>312</v>
      </c>
      <c r="H1796" s="18">
        <v>1.52</v>
      </c>
      <c r="I1796" s="18">
        <v>1.71</v>
      </c>
      <c r="Q1796"/>
    </row>
    <row r="1797" spans="2:17" x14ac:dyDescent="0.25">
      <c r="B1797" s="18">
        <v>2011</v>
      </c>
      <c r="C1797" s="18" t="s">
        <v>8</v>
      </c>
      <c r="D1797" s="18" t="s">
        <v>1821</v>
      </c>
      <c r="E1797" s="18" t="s">
        <v>1822</v>
      </c>
      <c r="F1797" s="18" t="s">
        <v>1864</v>
      </c>
      <c r="G1797" s="18">
        <v>612</v>
      </c>
      <c r="H1797" s="18">
        <v>1.41</v>
      </c>
      <c r="I1797" s="18">
        <v>1.81</v>
      </c>
      <c r="Q1797"/>
    </row>
    <row r="1798" spans="2:17" x14ac:dyDescent="0.25">
      <c r="B1798" s="18">
        <v>2011</v>
      </c>
      <c r="C1798" s="18" t="s">
        <v>8</v>
      </c>
      <c r="D1798" s="18" t="s">
        <v>1821</v>
      </c>
      <c r="E1798" s="18" t="s">
        <v>1822</v>
      </c>
      <c r="F1798" s="18" t="s">
        <v>1865</v>
      </c>
      <c r="G1798" s="18">
        <v>720</v>
      </c>
      <c r="H1798" s="18">
        <v>1.53</v>
      </c>
      <c r="I1798" s="18">
        <v>1.7</v>
      </c>
      <c r="Q1798"/>
    </row>
    <row r="1799" spans="2:17" x14ac:dyDescent="0.25">
      <c r="B1799" s="18">
        <v>2011</v>
      </c>
      <c r="C1799" s="18" t="s">
        <v>8</v>
      </c>
      <c r="D1799" s="18" t="s">
        <v>1821</v>
      </c>
      <c r="E1799" s="18" t="s">
        <v>1822</v>
      </c>
      <c r="F1799" s="18" t="s">
        <v>1866</v>
      </c>
      <c r="G1799" s="18">
        <v>252</v>
      </c>
      <c r="H1799" s="18">
        <v>1.4</v>
      </c>
      <c r="I1799" s="18">
        <v>1.89</v>
      </c>
      <c r="Q1799"/>
    </row>
    <row r="1800" spans="2:17" x14ac:dyDescent="0.25">
      <c r="B1800" s="18">
        <v>2011</v>
      </c>
      <c r="C1800" s="18" t="s">
        <v>8</v>
      </c>
      <c r="D1800" s="18" t="s">
        <v>1821</v>
      </c>
      <c r="E1800" s="18" t="s">
        <v>1822</v>
      </c>
      <c r="F1800" s="18" t="s">
        <v>1867</v>
      </c>
      <c r="G1800" s="18">
        <v>492</v>
      </c>
      <c r="H1800" s="18">
        <v>1.51</v>
      </c>
      <c r="I1800" s="18">
        <v>1.76</v>
      </c>
      <c r="Q1800"/>
    </row>
    <row r="1801" spans="2:17" x14ac:dyDescent="0.25">
      <c r="B1801" s="18">
        <v>2011</v>
      </c>
      <c r="C1801" s="18" t="s">
        <v>8</v>
      </c>
      <c r="D1801" s="18" t="s">
        <v>1821</v>
      </c>
      <c r="E1801" s="18" t="s">
        <v>1822</v>
      </c>
      <c r="F1801" s="18" t="s">
        <v>1868</v>
      </c>
      <c r="G1801" s="18">
        <v>456</v>
      </c>
      <c r="H1801" s="18">
        <v>1.53</v>
      </c>
      <c r="I1801" s="18">
        <v>1.76</v>
      </c>
      <c r="Q1801"/>
    </row>
    <row r="1802" spans="2:17" x14ac:dyDescent="0.25">
      <c r="B1802" s="18">
        <v>2011</v>
      </c>
      <c r="C1802" s="18" t="s">
        <v>8</v>
      </c>
      <c r="D1802" s="18" t="s">
        <v>1821</v>
      </c>
      <c r="E1802" s="18" t="s">
        <v>1822</v>
      </c>
      <c r="F1802" s="18" t="s">
        <v>1869</v>
      </c>
      <c r="G1802" s="18">
        <v>636</v>
      </c>
      <c r="H1802" s="18">
        <v>1.46</v>
      </c>
      <c r="I1802" s="18">
        <v>1.88</v>
      </c>
      <c r="Q1802"/>
    </row>
    <row r="1803" spans="2:17" x14ac:dyDescent="0.25">
      <c r="B1803" s="18">
        <v>2011</v>
      </c>
      <c r="C1803" s="18" t="s">
        <v>8</v>
      </c>
      <c r="D1803" s="18" t="s">
        <v>1821</v>
      </c>
      <c r="E1803" s="18" t="s">
        <v>1822</v>
      </c>
      <c r="F1803" s="18" t="s">
        <v>1870</v>
      </c>
      <c r="G1803" s="18">
        <v>384</v>
      </c>
      <c r="H1803" s="18">
        <v>1.59</v>
      </c>
      <c r="I1803" s="18">
        <v>1.78</v>
      </c>
      <c r="Q1803"/>
    </row>
    <row r="1804" spans="2:17" x14ac:dyDescent="0.25">
      <c r="B1804" s="18">
        <v>2011</v>
      </c>
      <c r="C1804" s="18" t="s">
        <v>8</v>
      </c>
      <c r="D1804" s="18" t="s">
        <v>1821</v>
      </c>
      <c r="E1804" s="18" t="s">
        <v>1822</v>
      </c>
      <c r="F1804" s="18" t="s">
        <v>1871</v>
      </c>
      <c r="G1804" s="18">
        <v>468</v>
      </c>
      <c r="H1804" s="18">
        <v>1.42</v>
      </c>
      <c r="I1804" s="18">
        <v>1.89</v>
      </c>
      <c r="Q1804"/>
    </row>
    <row r="1805" spans="2:17" x14ac:dyDescent="0.25">
      <c r="B1805" s="18">
        <v>2011</v>
      </c>
      <c r="C1805" s="18" t="s">
        <v>8</v>
      </c>
      <c r="D1805" s="18" t="s">
        <v>1821</v>
      </c>
      <c r="E1805" s="18" t="s">
        <v>1822</v>
      </c>
      <c r="F1805" s="18" t="s">
        <v>1872</v>
      </c>
      <c r="G1805" s="18">
        <v>528</v>
      </c>
      <c r="H1805" s="18">
        <v>1.49</v>
      </c>
      <c r="I1805" s="18">
        <v>1.75</v>
      </c>
      <c r="Q1805"/>
    </row>
    <row r="1806" spans="2:17" x14ac:dyDescent="0.25">
      <c r="B1806" s="18">
        <v>2011</v>
      </c>
      <c r="C1806" s="18" t="s">
        <v>8</v>
      </c>
      <c r="D1806" s="18" t="s">
        <v>1821</v>
      </c>
      <c r="E1806" s="18" t="s">
        <v>1822</v>
      </c>
      <c r="F1806" s="18" t="s">
        <v>1873</v>
      </c>
      <c r="G1806" s="18">
        <v>252</v>
      </c>
      <c r="H1806" s="18">
        <v>1.56</v>
      </c>
      <c r="I1806" s="18">
        <v>1.79</v>
      </c>
      <c r="Q1806"/>
    </row>
    <row r="1807" spans="2:17" x14ac:dyDescent="0.25">
      <c r="B1807" s="18">
        <v>2011</v>
      </c>
      <c r="C1807" s="18" t="s">
        <v>8</v>
      </c>
      <c r="D1807" s="18" t="s">
        <v>1821</v>
      </c>
      <c r="E1807" s="18" t="s">
        <v>1822</v>
      </c>
      <c r="F1807" s="18" t="s">
        <v>1874</v>
      </c>
      <c r="G1807" s="18">
        <v>444</v>
      </c>
      <c r="H1807" s="18">
        <v>1.46</v>
      </c>
      <c r="I1807" s="18">
        <v>1.74</v>
      </c>
      <c r="Q1807"/>
    </row>
    <row r="1808" spans="2:17" x14ac:dyDescent="0.25">
      <c r="B1808" s="18">
        <v>2011</v>
      </c>
      <c r="C1808" s="18" t="s">
        <v>8</v>
      </c>
      <c r="D1808" s="18" t="s">
        <v>1821</v>
      </c>
      <c r="E1808" s="18" t="s">
        <v>1822</v>
      </c>
      <c r="F1808" s="18" t="s">
        <v>1875</v>
      </c>
      <c r="G1808" s="18">
        <v>240</v>
      </c>
      <c r="H1808" s="18">
        <v>1.46</v>
      </c>
      <c r="I1808" s="18">
        <v>1.84</v>
      </c>
      <c r="Q1808"/>
    </row>
    <row r="1809" spans="2:17" x14ac:dyDescent="0.25">
      <c r="B1809" s="18">
        <v>2011</v>
      </c>
      <c r="C1809" s="18" t="s">
        <v>8</v>
      </c>
      <c r="D1809" s="18" t="s">
        <v>1821</v>
      </c>
      <c r="E1809" s="18" t="s">
        <v>1822</v>
      </c>
      <c r="F1809" s="18" t="s">
        <v>1876</v>
      </c>
      <c r="G1809" s="18">
        <v>480</v>
      </c>
      <c r="H1809" s="18">
        <v>1.58</v>
      </c>
      <c r="I1809" s="18">
        <v>1.85</v>
      </c>
      <c r="Q1809"/>
    </row>
    <row r="1810" spans="2:17" x14ac:dyDescent="0.25">
      <c r="B1810" s="18">
        <v>2011</v>
      </c>
      <c r="C1810" s="18" t="s">
        <v>8</v>
      </c>
      <c r="D1810" s="18" t="s">
        <v>1821</v>
      </c>
      <c r="E1810" s="18" t="s">
        <v>1822</v>
      </c>
      <c r="F1810" s="18" t="s">
        <v>1877</v>
      </c>
      <c r="G1810" s="18">
        <v>396</v>
      </c>
      <c r="H1810" s="18">
        <v>1.41</v>
      </c>
      <c r="I1810" s="18">
        <v>1.71</v>
      </c>
      <c r="Q1810"/>
    </row>
    <row r="1811" spans="2:17" x14ac:dyDescent="0.25">
      <c r="B1811" s="18">
        <v>2011</v>
      </c>
      <c r="C1811" s="18" t="s">
        <v>8</v>
      </c>
      <c r="D1811" s="18" t="s">
        <v>1821</v>
      </c>
      <c r="E1811" s="18" t="s">
        <v>1822</v>
      </c>
      <c r="F1811" s="18" t="s">
        <v>1878</v>
      </c>
      <c r="G1811" s="18">
        <v>372</v>
      </c>
      <c r="H1811" s="18">
        <v>1.57</v>
      </c>
      <c r="I1811" s="18">
        <v>1.78</v>
      </c>
      <c r="Q1811"/>
    </row>
    <row r="1812" spans="2:17" x14ac:dyDescent="0.25">
      <c r="B1812" s="18">
        <v>2011</v>
      </c>
      <c r="C1812" s="18" t="s">
        <v>8</v>
      </c>
      <c r="D1812" s="18" t="s">
        <v>1821</v>
      </c>
      <c r="E1812" s="18" t="s">
        <v>1822</v>
      </c>
      <c r="F1812" s="18" t="s">
        <v>1879</v>
      </c>
      <c r="G1812" s="18">
        <v>396</v>
      </c>
      <c r="H1812" s="18">
        <v>1.52</v>
      </c>
      <c r="I1812" s="18">
        <v>1.76</v>
      </c>
      <c r="Q1812"/>
    </row>
    <row r="1813" spans="2:17" x14ac:dyDescent="0.25">
      <c r="B1813" s="18">
        <v>2011</v>
      </c>
      <c r="C1813" s="18" t="s">
        <v>8</v>
      </c>
      <c r="D1813" s="18" t="s">
        <v>1821</v>
      </c>
      <c r="E1813" s="18" t="s">
        <v>1822</v>
      </c>
      <c r="F1813" s="18" t="s">
        <v>1880</v>
      </c>
      <c r="G1813" s="18">
        <v>552</v>
      </c>
      <c r="H1813" s="18">
        <v>1.45</v>
      </c>
      <c r="I1813" s="18">
        <v>1.72</v>
      </c>
      <c r="Q1813"/>
    </row>
    <row r="1814" spans="2:17" x14ac:dyDescent="0.25">
      <c r="B1814" s="18">
        <v>2011</v>
      </c>
      <c r="C1814" s="18" t="s">
        <v>8</v>
      </c>
      <c r="D1814" s="18" t="s">
        <v>1821</v>
      </c>
      <c r="E1814" s="18" t="s">
        <v>1822</v>
      </c>
      <c r="F1814" s="18" t="s">
        <v>1881</v>
      </c>
      <c r="G1814" s="18">
        <v>612</v>
      </c>
      <c r="H1814" s="18">
        <v>1.58</v>
      </c>
      <c r="I1814" s="18">
        <v>1.88</v>
      </c>
      <c r="Q1814"/>
    </row>
    <row r="1815" spans="2:17" x14ac:dyDescent="0.25">
      <c r="B1815" s="18">
        <v>2011</v>
      </c>
      <c r="C1815" s="18" t="s">
        <v>8</v>
      </c>
      <c r="D1815" s="18" t="s">
        <v>1821</v>
      </c>
      <c r="E1815" s="18" t="s">
        <v>1822</v>
      </c>
      <c r="F1815" s="18" t="s">
        <v>1882</v>
      </c>
      <c r="G1815" s="18">
        <v>276</v>
      </c>
      <c r="H1815" s="18">
        <v>1.57</v>
      </c>
      <c r="I1815" s="18">
        <v>1.83</v>
      </c>
      <c r="Q1815"/>
    </row>
    <row r="1816" spans="2:17" x14ac:dyDescent="0.25">
      <c r="B1816" s="18">
        <v>2011</v>
      </c>
      <c r="C1816" s="18" t="s">
        <v>8</v>
      </c>
      <c r="D1816" s="18" t="s">
        <v>1821</v>
      </c>
      <c r="E1816" s="18" t="s">
        <v>1822</v>
      </c>
      <c r="F1816" s="18" t="s">
        <v>1883</v>
      </c>
      <c r="G1816" s="18">
        <v>264</v>
      </c>
      <c r="H1816" s="18">
        <v>1.42</v>
      </c>
      <c r="I1816" s="18">
        <v>1.74</v>
      </c>
      <c r="Q1816"/>
    </row>
    <row r="1817" spans="2:17" x14ac:dyDescent="0.25">
      <c r="B1817" s="18">
        <v>2011</v>
      </c>
      <c r="C1817" s="18" t="s">
        <v>8</v>
      </c>
      <c r="D1817" s="18" t="s">
        <v>1821</v>
      </c>
      <c r="E1817" s="18" t="s">
        <v>1822</v>
      </c>
      <c r="F1817" s="18" t="s">
        <v>1884</v>
      </c>
      <c r="G1817" s="18">
        <v>660</v>
      </c>
      <c r="H1817" s="18">
        <v>1.56</v>
      </c>
      <c r="I1817" s="18">
        <v>1.86</v>
      </c>
      <c r="Q1817"/>
    </row>
    <row r="1818" spans="2:17" x14ac:dyDescent="0.25">
      <c r="B1818" s="18">
        <v>2011</v>
      </c>
      <c r="C1818" s="18" t="s">
        <v>8</v>
      </c>
      <c r="D1818" s="18" t="s">
        <v>1821</v>
      </c>
      <c r="E1818" s="18" t="s">
        <v>1822</v>
      </c>
      <c r="F1818" s="18" t="s">
        <v>1885</v>
      </c>
      <c r="G1818" s="18">
        <v>300</v>
      </c>
      <c r="H1818" s="18">
        <v>1.48</v>
      </c>
      <c r="I1818" s="18">
        <v>1.84</v>
      </c>
      <c r="Q1818"/>
    </row>
    <row r="1819" spans="2:17" x14ac:dyDescent="0.25">
      <c r="B1819" s="18">
        <v>2011</v>
      </c>
      <c r="C1819" s="18" t="s">
        <v>8</v>
      </c>
      <c r="D1819" s="18" t="s">
        <v>1821</v>
      </c>
      <c r="E1819" s="18" t="s">
        <v>1822</v>
      </c>
      <c r="F1819" s="18" t="s">
        <v>1886</v>
      </c>
      <c r="G1819" s="18">
        <v>492</v>
      </c>
      <c r="H1819" s="18">
        <v>1.59</v>
      </c>
      <c r="I1819" s="18">
        <v>1.85</v>
      </c>
      <c r="Q1819"/>
    </row>
    <row r="1820" spans="2:17" x14ac:dyDescent="0.25">
      <c r="B1820" s="18">
        <v>2011</v>
      </c>
      <c r="C1820" s="18" t="s">
        <v>8</v>
      </c>
      <c r="D1820" s="18" t="s">
        <v>1821</v>
      </c>
      <c r="E1820" s="18" t="s">
        <v>1822</v>
      </c>
      <c r="F1820" s="18" t="s">
        <v>1887</v>
      </c>
      <c r="G1820" s="18">
        <v>588</v>
      </c>
      <c r="H1820" s="18">
        <v>1.52</v>
      </c>
      <c r="I1820" s="18">
        <v>1.72</v>
      </c>
      <c r="Q1820"/>
    </row>
    <row r="1821" spans="2:17" x14ac:dyDescent="0.25">
      <c r="B1821" s="18">
        <v>2011</v>
      </c>
      <c r="C1821" s="18" t="s">
        <v>8</v>
      </c>
      <c r="D1821" s="18" t="s">
        <v>1821</v>
      </c>
      <c r="E1821" s="18" t="s">
        <v>1822</v>
      </c>
      <c r="F1821" s="18" t="s">
        <v>1888</v>
      </c>
      <c r="G1821" s="18">
        <v>588</v>
      </c>
      <c r="H1821" s="18">
        <v>1.41</v>
      </c>
      <c r="I1821" s="18">
        <v>1.78</v>
      </c>
      <c r="Q1821"/>
    </row>
    <row r="1822" spans="2:17" x14ac:dyDescent="0.25">
      <c r="B1822" s="18">
        <v>2011</v>
      </c>
      <c r="C1822" s="18" t="s">
        <v>8</v>
      </c>
      <c r="D1822" s="18" t="s">
        <v>1821</v>
      </c>
      <c r="E1822" s="18" t="s">
        <v>1822</v>
      </c>
      <c r="F1822" s="18" t="s">
        <v>1889</v>
      </c>
      <c r="G1822" s="18">
        <v>648</v>
      </c>
      <c r="H1822" s="18">
        <v>1.46</v>
      </c>
      <c r="I1822" s="18">
        <v>1.72</v>
      </c>
      <c r="Q1822"/>
    </row>
    <row r="1823" spans="2:17" x14ac:dyDescent="0.25">
      <c r="B1823" s="18">
        <v>2011</v>
      </c>
      <c r="C1823" s="18" t="s">
        <v>8</v>
      </c>
      <c r="D1823" s="18" t="s">
        <v>1821</v>
      </c>
      <c r="E1823" s="18" t="s">
        <v>1822</v>
      </c>
      <c r="F1823" s="18" t="s">
        <v>1890</v>
      </c>
      <c r="G1823" s="18">
        <v>384</v>
      </c>
      <c r="H1823" s="18">
        <v>1.53</v>
      </c>
      <c r="I1823" s="18">
        <v>1.79</v>
      </c>
      <c r="Q1823"/>
    </row>
    <row r="1824" spans="2:17" x14ac:dyDescent="0.25">
      <c r="B1824" s="18">
        <v>2011</v>
      </c>
      <c r="C1824" s="18" t="s">
        <v>8</v>
      </c>
      <c r="D1824" s="18" t="s">
        <v>1821</v>
      </c>
      <c r="E1824" s="18" t="s">
        <v>1822</v>
      </c>
      <c r="F1824" s="18" t="s">
        <v>1891</v>
      </c>
      <c r="G1824" s="18">
        <v>708</v>
      </c>
      <c r="H1824" s="18">
        <v>1.48</v>
      </c>
      <c r="I1824" s="18">
        <v>1.76</v>
      </c>
      <c r="Q1824"/>
    </row>
    <row r="1825" spans="2:17" x14ac:dyDescent="0.25">
      <c r="B1825" s="18">
        <v>2011</v>
      </c>
      <c r="C1825" s="18" t="s">
        <v>8</v>
      </c>
      <c r="D1825" s="18" t="s">
        <v>1821</v>
      </c>
      <c r="E1825" s="18" t="s">
        <v>1822</v>
      </c>
      <c r="F1825" s="18" t="s">
        <v>1892</v>
      </c>
      <c r="G1825" s="18">
        <v>564</v>
      </c>
      <c r="H1825" s="18">
        <v>1.6</v>
      </c>
      <c r="I1825" s="18">
        <v>1.85</v>
      </c>
      <c r="Q1825"/>
    </row>
    <row r="1826" spans="2:17" x14ac:dyDescent="0.25">
      <c r="B1826" s="18">
        <v>2011</v>
      </c>
      <c r="C1826" s="18" t="s">
        <v>8</v>
      </c>
      <c r="D1826" s="18" t="s">
        <v>205</v>
      </c>
      <c r="E1826" s="18" t="s">
        <v>1893</v>
      </c>
      <c r="F1826" s="18" t="s">
        <v>1894</v>
      </c>
      <c r="G1826" s="18">
        <v>756</v>
      </c>
      <c r="H1826" s="18">
        <v>1.45</v>
      </c>
      <c r="I1826" s="18">
        <v>1.7</v>
      </c>
      <c r="Q1826"/>
    </row>
    <row r="1827" spans="2:17" x14ac:dyDescent="0.25">
      <c r="B1827" s="18">
        <v>2011</v>
      </c>
      <c r="C1827" s="18" t="s">
        <v>8</v>
      </c>
      <c r="D1827" s="18" t="s">
        <v>205</v>
      </c>
      <c r="E1827" s="18" t="s">
        <v>1893</v>
      </c>
      <c r="F1827" s="18" t="s">
        <v>1895</v>
      </c>
      <c r="G1827" s="18">
        <v>720</v>
      </c>
      <c r="H1827" s="18">
        <v>1.46</v>
      </c>
      <c r="I1827" s="18">
        <v>1.64</v>
      </c>
      <c r="Q1827"/>
    </row>
    <row r="1828" spans="2:17" x14ac:dyDescent="0.25">
      <c r="B1828" s="18">
        <v>2011</v>
      </c>
      <c r="C1828" s="18" t="s">
        <v>8</v>
      </c>
      <c r="D1828" s="18" t="s">
        <v>205</v>
      </c>
      <c r="E1828" s="18" t="s">
        <v>1893</v>
      </c>
      <c r="F1828" s="18" t="s">
        <v>1896</v>
      </c>
      <c r="G1828" s="18">
        <v>636</v>
      </c>
      <c r="H1828" s="18">
        <v>1.3</v>
      </c>
      <c r="I1828" s="18">
        <v>1.76</v>
      </c>
      <c r="Q1828"/>
    </row>
    <row r="1829" spans="2:17" x14ac:dyDescent="0.25">
      <c r="B1829" s="18">
        <v>2011</v>
      </c>
      <c r="C1829" s="18" t="s">
        <v>8</v>
      </c>
      <c r="D1829" s="18" t="s">
        <v>205</v>
      </c>
      <c r="E1829" s="18" t="s">
        <v>1893</v>
      </c>
      <c r="F1829" s="18" t="s">
        <v>1897</v>
      </c>
      <c r="G1829" s="18">
        <v>648</v>
      </c>
      <c r="H1829" s="18">
        <v>1.1599999999999999</v>
      </c>
      <c r="I1829" s="18">
        <v>1.77</v>
      </c>
      <c r="Q1829"/>
    </row>
    <row r="1830" spans="2:17" x14ac:dyDescent="0.25">
      <c r="B1830" s="18">
        <v>2011</v>
      </c>
      <c r="C1830" s="18" t="s">
        <v>8</v>
      </c>
      <c r="D1830" s="18" t="s">
        <v>205</v>
      </c>
      <c r="E1830" s="18" t="s">
        <v>1893</v>
      </c>
      <c r="F1830" s="18" t="s">
        <v>1898</v>
      </c>
      <c r="G1830" s="18">
        <v>768</v>
      </c>
      <c r="H1830" s="18">
        <v>1.17</v>
      </c>
      <c r="I1830" s="18">
        <v>1.75</v>
      </c>
      <c r="Q1830"/>
    </row>
    <row r="1831" spans="2:17" x14ac:dyDescent="0.25">
      <c r="B1831" s="18">
        <v>2011</v>
      </c>
      <c r="C1831" s="18" t="s">
        <v>8</v>
      </c>
      <c r="D1831" s="18" t="s">
        <v>205</v>
      </c>
      <c r="E1831" s="18" t="s">
        <v>1893</v>
      </c>
      <c r="F1831" s="18" t="s">
        <v>1899</v>
      </c>
      <c r="G1831" s="18">
        <v>900</v>
      </c>
      <c r="H1831" s="18">
        <v>1.1000000000000001</v>
      </c>
      <c r="I1831" s="18">
        <v>1.84</v>
      </c>
      <c r="Q1831"/>
    </row>
    <row r="1832" spans="2:17" x14ac:dyDescent="0.25">
      <c r="B1832" s="18">
        <v>2011</v>
      </c>
      <c r="C1832" s="18" t="s">
        <v>8</v>
      </c>
      <c r="D1832" s="18" t="s">
        <v>205</v>
      </c>
      <c r="E1832" s="18" t="s">
        <v>1893</v>
      </c>
      <c r="F1832" s="18" t="s">
        <v>1900</v>
      </c>
      <c r="G1832" s="18">
        <v>888</v>
      </c>
      <c r="H1832" s="18">
        <v>1.27</v>
      </c>
      <c r="I1832" s="18">
        <v>1.89</v>
      </c>
      <c r="Q1832"/>
    </row>
    <row r="1833" spans="2:17" x14ac:dyDescent="0.25">
      <c r="B1833" s="18">
        <v>2011</v>
      </c>
      <c r="C1833" s="18" t="s">
        <v>8</v>
      </c>
      <c r="D1833" s="18" t="s">
        <v>205</v>
      </c>
      <c r="E1833" s="18" t="s">
        <v>1893</v>
      </c>
      <c r="F1833" s="18" t="s">
        <v>1901</v>
      </c>
      <c r="G1833" s="18">
        <v>888</v>
      </c>
      <c r="H1833" s="18">
        <v>1.35</v>
      </c>
      <c r="I1833" s="18">
        <v>1.64</v>
      </c>
      <c r="Q1833"/>
    </row>
    <row r="1834" spans="2:17" x14ac:dyDescent="0.25">
      <c r="B1834" s="18">
        <v>2011</v>
      </c>
      <c r="C1834" s="18" t="s">
        <v>8</v>
      </c>
      <c r="D1834" s="18" t="s">
        <v>205</v>
      </c>
      <c r="E1834" s="18" t="s">
        <v>1893</v>
      </c>
      <c r="F1834" s="18" t="s">
        <v>1902</v>
      </c>
      <c r="G1834" s="18">
        <v>1152</v>
      </c>
      <c r="H1834" s="18">
        <v>1.21</v>
      </c>
      <c r="I1834" s="18">
        <v>1.74</v>
      </c>
      <c r="Q1834"/>
    </row>
    <row r="1835" spans="2:17" x14ac:dyDescent="0.25">
      <c r="B1835" s="18">
        <v>2011</v>
      </c>
      <c r="C1835" s="18" t="s">
        <v>8</v>
      </c>
      <c r="D1835" s="18" t="s">
        <v>205</v>
      </c>
      <c r="E1835" s="18" t="s">
        <v>1893</v>
      </c>
      <c r="F1835" s="18" t="s">
        <v>1903</v>
      </c>
      <c r="G1835" s="18">
        <v>732</v>
      </c>
      <c r="H1835" s="18">
        <v>1.24</v>
      </c>
      <c r="I1835" s="18">
        <v>1.64</v>
      </c>
      <c r="Q1835"/>
    </row>
    <row r="1836" spans="2:17" x14ac:dyDescent="0.25">
      <c r="B1836" s="18">
        <v>2011</v>
      </c>
      <c r="C1836" s="18" t="s">
        <v>8</v>
      </c>
      <c r="D1836" s="18" t="s">
        <v>205</v>
      </c>
      <c r="E1836" s="18" t="s">
        <v>1893</v>
      </c>
      <c r="F1836" s="18" t="s">
        <v>1904</v>
      </c>
      <c r="G1836" s="18">
        <v>1128</v>
      </c>
      <c r="H1836" s="18">
        <v>1.36</v>
      </c>
      <c r="I1836" s="18">
        <v>1.7</v>
      </c>
      <c r="Q1836"/>
    </row>
    <row r="1837" spans="2:17" x14ac:dyDescent="0.25">
      <c r="B1837" s="18">
        <v>2011</v>
      </c>
      <c r="C1837" s="18" t="s">
        <v>8</v>
      </c>
      <c r="D1837" s="18" t="s">
        <v>205</v>
      </c>
      <c r="E1837" s="18" t="s">
        <v>1893</v>
      </c>
      <c r="F1837" s="18" t="s">
        <v>1905</v>
      </c>
      <c r="G1837" s="18">
        <v>1308</v>
      </c>
      <c r="H1837" s="18">
        <v>1.43</v>
      </c>
      <c r="I1837" s="18">
        <v>1.65</v>
      </c>
      <c r="Q1837"/>
    </row>
    <row r="1838" spans="2:17" x14ac:dyDescent="0.25">
      <c r="B1838" s="18">
        <v>2011</v>
      </c>
      <c r="C1838" s="18" t="s">
        <v>8</v>
      </c>
      <c r="D1838" s="18" t="s">
        <v>160</v>
      </c>
      <c r="E1838" s="18" t="s">
        <v>1906</v>
      </c>
      <c r="F1838" s="18" t="s">
        <v>1907</v>
      </c>
      <c r="G1838" s="18">
        <v>120</v>
      </c>
      <c r="H1838" s="18">
        <v>1.18</v>
      </c>
      <c r="I1838" s="18">
        <v>1.32</v>
      </c>
      <c r="Q1838"/>
    </row>
    <row r="1839" spans="2:17" x14ac:dyDescent="0.25">
      <c r="B1839" s="18">
        <v>2011</v>
      </c>
      <c r="C1839" s="18" t="s">
        <v>8</v>
      </c>
      <c r="D1839" s="18" t="s">
        <v>160</v>
      </c>
      <c r="E1839" s="18" t="s">
        <v>1906</v>
      </c>
      <c r="F1839" s="18" t="s">
        <v>1908</v>
      </c>
      <c r="G1839" s="18">
        <v>60</v>
      </c>
      <c r="H1839" s="18">
        <v>1.19</v>
      </c>
      <c r="I1839" s="18">
        <v>1.27</v>
      </c>
      <c r="Q1839"/>
    </row>
    <row r="1840" spans="2:17" x14ac:dyDescent="0.25">
      <c r="B1840" s="18">
        <v>2011</v>
      </c>
      <c r="C1840" s="18" t="s">
        <v>8</v>
      </c>
      <c r="D1840" s="18" t="s">
        <v>94</v>
      </c>
      <c r="E1840" s="18" t="s">
        <v>1909</v>
      </c>
      <c r="F1840" s="18" t="s">
        <v>1910</v>
      </c>
      <c r="G1840" s="18">
        <v>8088</v>
      </c>
      <c r="H1840" s="18">
        <v>0.98</v>
      </c>
      <c r="I1840" s="18">
        <v>1.01</v>
      </c>
      <c r="Q1840"/>
    </row>
    <row r="1841" spans="2:17" x14ac:dyDescent="0.25">
      <c r="B1841" s="18">
        <v>2011</v>
      </c>
      <c r="C1841" s="18" t="s">
        <v>8</v>
      </c>
      <c r="D1841" s="18" t="s">
        <v>94</v>
      </c>
      <c r="E1841" s="18" t="s">
        <v>1909</v>
      </c>
      <c r="F1841" s="18" t="s">
        <v>1911</v>
      </c>
      <c r="G1841" s="18">
        <v>8388</v>
      </c>
      <c r="H1841" s="18">
        <v>0.88</v>
      </c>
      <c r="I1841" s="18">
        <v>0.93</v>
      </c>
      <c r="Q1841"/>
    </row>
    <row r="1842" spans="2:17" x14ac:dyDescent="0.25">
      <c r="B1842" s="18">
        <v>2011</v>
      </c>
      <c r="C1842" s="18" t="s">
        <v>8</v>
      </c>
      <c r="D1842" s="18" t="s">
        <v>94</v>
      </c>
      <c r="E1842" s="18" t="s">
        <v>1909</v>
      </c>
      <c r="F1842" s="18" t="s">
        <v>1912</v>
      </c>
      <c r="G1842" s="18">
        <v>6300</v>
      </c>
      <c r="H1842" s="18">
        <v>0.81</v>
      </c>
      <c r="I1842" s="18">
        <v>1.1299999999999999</v>
      </c>
      <c r="Q1842"/>
    </row>
    <row r="1843" spans="2:17" x14ac:dyDescent="0.25">
      <c r="B1843" s="18">
        <v>2011</v>
      </c>
      <c r="C1843" s="18" t="s">
        <v>8</v>
      </c>
      <c r="D1843" s="18" t="s">
        <v>94</v>
      </c>
      <c r="E1843" s="18" t="s">
        <v>1909</v>
      </c>
      <c r="F1843" s="18" t="s">
        <v>1913</v>
      </c>
      <c r="G1843" s="18">
        <v>9240</v>
      </c>
      <c r="H1843" s="18">
        <v>0.53</v>
      </c>
      <c r="I1843" s="18">
        <v>1.18</v>
      </c>
      <c r="Q1843"/>
    </row>
    <row r="1844" spans="2:17" x14ac:dyDescent="0.25">
      <c r="B1844" s="18">
        <v>2011</v>
      </c>
      <c r="C1844" s="18" t="s">
        <v>8</v>
      </c>
      <c r="D1844" s="18" t="s">
        <v>94</v>
      </c>
      <c r="E1844" s="18" t="s">
        <v>1909</v>
      </c>
      <c r="F1844" s="18" t="s">
        <v>1914</v>
      </c>
      <c r="G1844" s="18">
        <v>5616</v>
      </c>
      <c r="H1844" s="18">
        <v>0.82</v>
      </c>
      <c r="I1844" s="18">
        <v>1.06</v>
      </c>
      <c r="Q1844"/>
    </row>
    <row r="1845" spans="2:17" x14ac:dyDescent="0.25">
      <c r="B1845" s="18">
        <v>2011</v>
      </c>
      <c r="C1845" s="18" t="s">
        <v>8</v>
      </c>
      <c r="D1845" s="18" t="s">
        <v>94</v>
      </c>
      <c r="E1845" s="18" t="s">
        <v>1909</v>
      </c>
      <c r="F1845" s="18" t="s">
        <v>1915</v>
      </c>
      <c r="G1845" s="18">
        <v>5736</v>
      </c>
      <c r="H1845" s="18">
        <v>0.79</v>
      </c>
      <c r="I1845" s="18">
        <v>1.1499999999999999</v>
      </c>
      <c r="Q1845"/>
    </row>
    <row r="1846" spans="2:17" x14ac:dyDescent="0.25">
      <c r="B1846" s="18">
        <v>2011</v>
      </c>
      <c r="C1846" s="18" t="s">
        <v>8</v>
      </c>
      <c r="D1846" s="18" t="s">
        <v>94</v>
      </c>
      <c r="E1846" s="18" t="s">
        <v>1909</v>
      </c>
      <c r="F1846" s="18" t="s">
        <v>1916</v>
      </c>
      <c r="G1846" s="18">
        <v>8196</v>
      </c>
      <c r="H1846" s="18">
        <v>0.84</v>
      </c>
      <c r="I1846" s="18">
        <v>0.94</v>
      </c>
      <c r="Q1846"/>
    </row>
    <row r="1847" spans="2:17" x14ac:dyDescent="0.25">
      <c r="B1847" s="18">
        <v>2011</v>
      </c>
      <c r="C1847" s="18" t="s">
        <v>8</v>
      </c>
      <c r="D1847" s="18" t="s">
        <v>94</v>
      </c>
      <c r="E1847" s="18" t="s">
        <v>1909</v>
      </c>
      <c r="F1847" s="18" t="s">
        <v>1917</v>
      </c>
      <c r="G1847" s="18">
        <v>5148</v>
      </c>
      <c r="H1847" s="18">
        <v>0.44</v>
      </c>
      <c r="I1847" s="18">
        <v>1.03</v>
      </c>
      <c r="Q1847"/>
    </row>
    <row r="1848" spans="2:17" x14ac:dyDescent="0.25">
      <c r="B1848" s="18">
        <v>2011</v>
      </c>
      <c r="C1848" s="18" t="s">
        <v>8</v>
      </c>
      <c r="D1848" s="18" t="s">
        <v>94</v>
      </c>
      <c r="E1848" s="18" t="s">
        <v>1909</v>
      </c>
      <c r="F1848" s="18" t="s">
        <v>1918</v>
      </c>
      <c r="G1848" s="18">
        <v>9396</v>
      </c>
      <c r="H1848" s="18">
        <v>0.76</v>
      </c>
      <c r="I1848" s="18">
        <v>1.04</v>
      </c>
      <c r="Q1848"/>
    </row>
    <row r="1849" spans="2:17" x14ac:dyDescent="0.25">
      <c r="B1849" s="18">
        <v>2011</v>
      </c>
      <c r="C1849" s="18" t="s">
        <v>8</v>
      </c>
      <c r="D1849" s="18" t="s">
        <v>94</v>
      </c>
      <c r="E1849" s="18" t="s">
        <v>1909</v>
      </c>
      <c r="F1849" s="18" t="s">
        <v>1919</v>
      </c>
      <c r="G1849" s="18">
        <v>6696</v>
      </c>
      <c r="H1849" s="18">
        <v>0.98</v>
      </c>
      <c r="I1849" s="18">
        <v>1.1200000000000001</v>
      </c>
      <c r="Q1849"/>
    </row>
    <row r="1850" spans="2:17" x14ac:dyDescent="0.25">
      <c r="B1850" s="18">
        <v>2011</v>
      </c>
      <c r="C1850" s="18" t="s">
        <v>8</v>
      </c>
      <c r="D1850" s="18" t="s">
        <v>94</v>
      </c>
      <c r="E1850" s="18" t="s">
        <v>1909</v>
      </c>
      <c r="F1850" s="18" t="s">
        <v>1920</v>
      </c>
      <c r="G1850" s="18">
        <v>5784</v>
      </c>
      <c r="H1850" s="18">
        <v>0.6</v>
      </c>
      <c r="I1850" s="18">
        <v>1.1299999999999999</v>
      </c>
      <c r="Q1850"/>
    </row>
    <row r="1851" spans="2:17" x14ac:dyDescent="0.25">
      <c r="B1851" s="18">
        <v>2011</v>
      </c>
      <c r="C1851" s="18" t="s">
        <v>8</v>
      </c>
      <c r="D1851" s="18" t="s">
        <v>94</v>
      </c>
      <c r="E1851" s="18" t="s">
        <v>1909</v>
      </c>
      <c r="F1851" s="18" t="s">
        <v>1921</v>
      </c>
      <c r="G1851" s="18">
        <v>6060</v>
      </c>
      <c r="H1851" s="18">
        <v>0.67</v>
      </c>
      <c r="I1851" s="18">
        <v>1.01</v>
      </c>
      <c r="Q1851"/>
    </row>
    <row r="1852" spans="2:17" x14ac:dyDescent="0.25">
      <c r="B1852" s="18">
        <v>2011</v>
      </c>
      <c r="C1852" s="18" t="s">
        <v>8</v>
      </c>
      <c r="D1852" s="18" t="s">
        <v>94</v>
      </c>
      <c r="E1852" s="18" t="s">
        <v>1909</v>
      </c>
      <c r="F1852" s="18" t="s">
        <v>1922</v>
      </c>
      <c r="G1852" s="18">
        <v>7512</v>
      </c>
      <c r="H1852" s="18">
        <v>1.0900000000000001</v>
      </c>
      <c r="I1852" s="18">
        <v>1.18</v>
      </c>
      <c r="Q1852"/>
    </row>
    <row r="1853" spans="2:17" x14ac:dyDescent="0.25">
      <c r="B1853" s="18">
        <v>2011</v>
      </c>
      <c r="C1853" s="18" t="s">
        <v>8</v>
      </c>
      <c r="D1853" s="18" t="s">
        <v>94</v>
      </c>
      <c r="E1853" s="18" t="s">
        <v>1909</v>
      </c>
      <c r="F1853" s="18" t="s">
        <v>1923</v>
      </c>
      <c r="G1853" s="18">
        <v>8472</v>
      </c>
      <c r="H1853" s="18">
        <v>0.99</v>
      </c>
      <c r="I1853" s="18">
        <v>1.1000000000000001</v>
      </c>
      <c r="Q1853"/>
    </row>
    <row r="1854" spans="2:17" x14ac:dyDescent="0.25">
      <c r="B1854" s="18">
        <v>2011</v>
      </c>
      <c r="C1854" s="18" t="s">
        <v>8</v>
      </c>
      <c r="D1854" s="18" t="s">
        <v>94</v>
      </c>
      <c r="E1854" s="18" t="s">
        <v>1909</v>
      </c>
      <c r="F1854" s="18" t="s">
        <v>1924</v>
      </c>
      <c r="G1854" s="18">
        <v>6228</v>
      </c>
      <c r="H1854" s="18">
        <v>0.99</v>
      </c>
      <c r="I1854" s="18">
        <v>1.07</v>
      </c>
      <c r="Q1854"/>
    </row>
    <row r="1855" spans="2:17" x14ac:dyDescent="0.25">
      <c r="B1855" s="18">
        <v>2011</v>
      </c>
      <c r="C1855" s="18" t="s">
        <v>8</v>
      </c>
      <c r="D1855" s="18" t="s">
        <v>94</v>
      </c>
      <c r="E1855" s="18" t="s">
        <v>1909</v>
      </c>
      <c r="F1855" s="18" t="s">
        <v>1925</v>
      </c>
      <c r="G1855" s="18">
        <v>7944</v>
      </c>
      <c r="H1855" s="18">
        <v>0.62</v>
      </c>
      <c r="I1855" s="18">
        <v>1.05</v>
      </c>
      <c r="Q1855"/>
    </row>
    <row r="1856" spans="2:17" x14ac:dyDescent="0.25">
      <c r="B1856" s="18">
        <v>2011</v>
      </c>
      <c r="C1856" s="18" t="s">
        <v>8</v>
      </c>
      <c r="D1856" s="18" t="s">
        <v>94</v>
      </c>
      <c r="E1856" s="18" t="s">
        <v>1909</v>
      </c>
      <c r="F1856" s="18" t="s">
        <v>1926</v>
      </c>
      <c r="G1856" s="18">
        <v>7956</v>
      </c>
      <c r="H1856" s="18">
        <v>0.82</v>
      </c>
      <c r="I1856" s="18">
        <v>1.1499999999999999</v>
      </c>
      <c r="Q1856"/>
    </row>
    <row r="1857" spans="2:17" x14ac:dyDescent="0.25">
      <c r="B1857" s="18">
        <v>2011</v>
      </c>
      <c r="C1857" s="18" t="s">
        <v>8</v>
      </c>
      <c r="D1857" s="18" t="s">
        <v>94</v>
      </c>
      <c r="E1857" s="18" t="s">
        <v>1909</v>
      </c>
      <c r="F1857" s="18" t="s">
        <v>1927</v>
      </c>
      <c r="G1857" s="18">
        <v>6036</v>
      </c>
      <c r="H1857" s="18">
        <v>0.76</v>
      </c>
      <c r="I1857" s="18">
        <v>1.1399999999999999</v>
      </c>
      <c r="Q1857"/>
    </row>
    <row r="1858" spans="2:17" x14ac:dyDescent="0.25">
      <c r="B1858" s="18">
        <v>2011</v>
      </c>
      <c r="C1858" s="18" t="s">
        <v>8</v>
      </c>
      <c r="D1858" s="18" t="s">
        <v>94</v>
      </c>
      <c r="E1858" s="18" t="s">
        <v>1909</v>
      </c>
      <c r="F1858" s="18" t="s">
        <v>1928</v>
      </c>
      <c r="G1858" s="18">
        <v>8532</v>
      </c>
      <c r="H1858" s="18">
        <v>0.54</v>
      </c>
      <c r="I1858" s="18">
        <v>1.0900000000000001</v>
      </c>
      <c r="Q1858"/>
    </row>
    <row r="1859" spans="2:17" x14ac:dyDescent="0.25">
      <c r="B1859" s="18">
        <v>2011</v>
      </c>
      <c r="C1859" s="18" t="s">
        <v>8</v>
      </c>
      <c r="D1859" s="18" t="s">
        <v>94</v>
      </c>
      <c r="E1859" s="18" t="s">
        <v>1909</v>
      </c>
      <c r="F1859" s="18" t="s">
        <v>1929</v>
      </c>
      <c r="G1859" s="18">
        <v>7296</v>
      </c>
      <c r="H1859" s="18">
        <v>0.61</v>
      </c>
      <c r="I1859" s="18">
        <v>1.04</v>
      </c>
      <c r="Q1859"/>
    </row>
    <row r="1860" spans="2:17" x14ac:dyDescent="0.25">
      <c r="B1860" s="18">
        <v>2011</v>
      </c>
      <c r="C1860" s="18" t="s">
        <v>8</v>
      </c>
      <c r="D1860" s="18" t="s">
        <v>94</v>
      </c>
      <c r="E1860" s="18" t="s">
        <v>1909</v>
      </c>
      <c r="F1860" s="18" t="s">
        <v>1930</v>
      </c>
      <c r="G1860" s="18">
        <v>8712</v>
      </c>
      <c r="H1860" s="18">
        <v>0.89</v>
      </c>
      <c r="I1860" s="18">
        <v>1.07</v>
      </c>
      <c r="Q1860"/>
    </row>
    <row r="1861" spans="2:17" x14ac:dyDescent="0.25">
      <c r="B1861" s="18">
        <v>2011</v>
      </c>
      <c r="C1861" s="18" t="s">
        <v>8</v>
      </c>
      <c r="D1861" s="18" t="s">
        <v>94</v>
      </c>
      <c r="E1861" s="18" t="s">
        <v>1909</v>
      </c>
      <c r="F1861" s="18" t="s">
        <v>1931</v>
      </c>
      <c r="G1861" s="18">
        <v>7644</v>
      </c>
      <c r="H1861" s="18">
        <v>0.79</v>
      </c>
      <c r="I1861" s="18">
        <v>1.04</v>
      </c>
      <c r="Q1861"/>
    </row>
    <row r="1862" spans="2:17" x14ac:dyDescent="0.25">
      <c r="B1862" s="18">
        <v>2011</v>
      </c>
      <c r="C1862" s="18" t="s">
        <v>8</v>
      </c>
      <c r="D1862" s="18" t="s">
        <v>94</v>
      </c>
      <c r="E1862" s="18" t="s">
        <v>1909</v>
      </c>
      <c r="F1862" s="18" t="s">
        <v>1932</v>
      </c>
      <c r="G1862" s="18">
        <v>8268</v>
      </c>
      <c r="H1862" s="18">
        <v>1.03</v>
      </c>
      <c r="I1862" s="18">
        <v>1.2</v>
      </c>
      <c r="Q1862"/>
    </row>
    <row r="1863" spans="2:17" x14ac:dyDescent="0.25">
      <c r="B1863" s="18">
        <v>2011</v>
      </c>
      <c r="C1863" s="18" t="s">
        <v>8</v>
      </c>
      <c r="D1863" s="18" t="s">
        <v>94</v>
      </c>
      <c r="E1863" s="18" t="s">
        <v>1909</v>
      </c>
      <c r="F1863" s="18" t="s">
        <v>1933</v>
      </c>
      <c r="G1863" s="18">
        <v>7824</v>
      </c>
      <c r="H1863" s="18">
        <v>0.63</v>
      </c>
      <c r="I1863" s="18">
        <v>1.1599999999999999</v>
      </c>
      <c r="Q1863"/>
    </row>
    <row r="1864" spans="2:17" x14ac:dyDescent="0.25">
      <c r="B1864" s="18">
        <v>2011</v>
      </c>
      <c r="C1864" s="18" t="s">
        <v>8</v>
      </c>
      <c r="D1864" s="18" t="s">
        <v>94</v>
      </c>
      <c r="E1864" s="18" t="s">
        <v>1909</v>
      </c>
      <c r="F1864" s="18" t="s">
        <v>1934</v>
      </c>
      <c r="G1864" s="18">
        <v>7908</v>
      </c>
      <c r="H1864" s="18">
        <v>0.47</v>
      </c>
      <c r="I1864" s="18">
        <v>0.9</v>
      </c>
      <c r="Q1864"/>
    </row>
    <row r="1865" spans="2:17" x14ac:dyDescent="0.25">
      <c r="B1865" s="18">
        <v>2011</v>
      </c>
      <c r="C1865" s="18" t="s">
        <v>8</v>
      </c>
      <c r="D1865" s="18" t="s">
        <v>94</v>
      </c>
      <c r="E1865" s="18" t="s">
        <v>1909</v>
      </c>
      <c r="F1865" s="18" t="s">
        <v>1935</v>
      </c>
      <c r="G1865" s="18">
        <v>6072</v>
      </c>
      <c r="H1865" s="18">
        <v>0.91</v>
      </c>
      <c r="I1865" s="18">
        <v>1.1299999999999999</v>
      </c>
      <c r="Q1865"/>
    </row>
    <row r="1866" spans="2:17" x14ac:dyDescent="0.25">
      <c r="B1866" s="18">
        <v>2011</v>
      </c>
      <c r="C1866" s="18" t="s">
        <v>8</v>
      </c>
      <c r="D1866" s="18" t="s">
        <v>94</v>
      </c>
      <c r="E1866" s="18" t="s">
        <v>1909</v>
      </c>
      <c r="F1866" s="18" t="s">
        <v>1936</v>
      </c>
      <c r="G1866" s="18">
        <v>9048</v>
      </c>
      <c r="H1866" s="18">
        <v>1.0900000000000001</v>
      </c>
      <c r="I1866" s="18">
        <v>1.01</v>
      </c>
      <c r="Q1866"/>
    </row>
    <row r="1867" spans="2:17" x14ac:dyDescent="0.25">
      <c r="B1867" s="18">
        <v>2011</v>
      </c>
      <c r="C1867" s="18" t="s">
        <v>8</v>
      </c>
      <c r="D1867" s="18" t="s">
        <v>94</v>
      </c>
      <c r="E1867" s="18" t="s">
        <v>1909</v>
      </c>
      <c r="F1867" s="18" t="s">
        <v>1937</v>
      </c>
      <c r="G1867" s="18">
        <v>5280</v>
      </c>
      <c r="H1867" s="18">
        <v>0.59</v>
      </c>
      <c r="I1867" s="18">
        <v>1.0900000000000001</v>
      </c>
      <c r="Q1867"/>
    </row>
    <row r="1868" spans="2:17" x14ac:dyDescent="0.25">
      <c r="B1868" s="18">
        <v>2011</v>
      </c>
      <c r="C1868" s="18" t="s">
        <v>8</v>
      </c>
      <c r="D1868" s="18" t="s">
        <v>94</v>
      </c>
      <c r="E1868" s="18" t="s">
        <v>1909</v>
      </c>
      <c r="F1868" s="18" t="s">
        <v>1938</v>
      </c>
      <c r="G1868" s="18">
        <v>7284</v>
      </c>
      <c r="H1868" s="18">
        <v>0.52</v>
      </c>
      <c r="I1868" s="18">
        <v>1.07</v>
      </c>
      <c r="Q1868"/>
    </row>
    <row r="1869" spans="2:17" x14ac:dyDescent="0.25">
      <c r="B1869" s="18">
        <v>2011</v>
      </c>
      <c r="C1869" s="18" t="s">
        <v>8</v>
      </c>
      <c r="D1869" s="18" t="s">
        <v>94</v>
      </c>
      <c r="E1869" s="18" t="s">
        <v>1909</v>
      </c>
      <c r="F1869" s="18" t="s">
        <v>1939</v>
      </c>
      <c r="G1869" s="18">
        <v>5460</v>
      </c>
      <c r="H1869" s="18">
        <v>0.5</v>
      </c>
      <c r="I1869" s="18">
        <v>0.92</v>
      </c>
      <c r="Q1869"/>
    </row>
    <row r="1870" spans="2:17" x14ac:dyDescent="0.25">
      <c r="B1870" s="18">
        <v>2011</v>
      </c>
      <c r="C1870" s="18" t="s">
        <v>8</v>
      </c>
      <c r="D1870" s="18" t="s">
        <v>94</v>
      </c>
      <c r="E1870" s="18" t="s">
        <v>1909</v>
      </c>
      <c r="F1870" s="18" t="s">
        <v>1940</v>
      </c>
      <c r="G1870" s="18">
        <v>9144</v>
      </c>
      <c r="H1870" s="18">
        <v>1.2</v>
      </c>
      <c r="I1870" s="18">
        <v>0.99</v>
      </c>
      <c r="Q1870"/>
    </row>
    <row r="1871" spans="2:17" x14ac:dyDescent="0.25">
      <c r="B1871" s="18">
        <v>2011</v>
      </c>
      <c r="C1871" s="18" t="s">
        <v>8</v>
      </c>
      <c r="D1871" s="18" t="s">
        <v>94</v>
      </c>
      <c r="E1871" s="18" t="s">
        <v>1909</v>
      </c>
      <c r="F1871" s="18" t="s">
        <v>1941</v>
      </c>
      <c r="G1871" s="18">
        <v>9336</v>
      </c>
      <c r="H1871" s="18">
        <v>0.7</v>
      </c>
      <c r="I1871" s="18">
        <v>1.0900000000000001</v>
      </c>
      <c r="Q1871"/>
    </row>
    <row r="1872" spans="2:17" x14ac:dyDescent="0.25">
      <c r="B1872" s="18">
        <v>2011</v>
      </c>
      <c r="C1872" s="18" t="s">
        <v>8</v>
      </c>
      <c r="D1872" s="18" t="s">
        <v>94</v>
      </c>
      <c r="E1872" s="18" t="s">
        <v>1909</v>
      </c>
      <c r="F1872" s="18" t="s">
        <v>1942</v>
      </c>
      <c r="G1872" s="18">
        <v>7332</v>
      </c>
      <c r="H1872" s="18">
        <v>0.83</v>
      </c>
      <c r="I1872" s="18">
        <v>1.06</v>
      </c>
      <c r="Q1872"/>
    </row>
    <row r="1873" spans="2:17" x14ac:dyDescent="0.25">
      <c r="B1873" s="18">
        <v>2011</v>
      </c>
      <c r="C1873" s="18" t="s">
        <v>8</v>
      </c>
      <c r="D1873" s="18" t="s">
        <v>94</v>
      </c>
      <c r="E1873" s="18" t="s">
        <v>1909</v>
      </c>
      <c r="F1873" s="18" t="s">
        <v>1943</v>
      </c>
      <c r="G1873" s="18">
        <v>8388</v>
      </c>
      <c r="H1873" s="18">
        <v>1.06</v>
      </c>
      <c r="I1873" s="18">
        <v>0.96</v>
      </c>
      <c r="Q1873"/>
    </row>
    <row r="1874" spans="2:17" x14ac:dyDescent="0.25">
      <c r="B1874" s="18">
        <v>2011</v>
      </c>
      <c r="C1874" s="18" t="s">
        <v>8</v>
      </c>
      <c r="D1874" s="18" t="s">
        <v>94</v>
      </c>
      <c r="E1874" s="18" t="s">
        <v>1909</v>
      </c>
      <c r="F1874" s="18" t="s">
        <v>1944</v>
      </c>
      <c r="G1874" s="18">
        <v>8748</v>
      </c>
      <c r="H1874" s="18">
        <v>0.68</v>
      </c>
      <c r="I1874" s="18">
        <v>1.1399999999999999</v>
      </c>
      <c r="Q1874"/>
    </row>
    <row r="1875" spans="2:17" x14ac:dyDescent="0.25">
      <c r="B1875" s="18">
        <v>2011</v>
      </c>
      <c r="C1875" s="18" t="s">
        <v>8</v>
      </c>
      <c r="D1875" s="18" t="s">
        <v>94</v>
      </c>
      <c r="E1875" s="18" t="s">
        <v>1909</v>
      </c>
      <c r="F1875" s="18" t="s">
        <v>1945</v>
      </c>
      <c r="G1875" s="18">
        <v>7992</v>
      </c>
      <c r="H1875" s="18">
        <v>0.69</v>
      </c>
      <c r="I1875" s="18">
        <v>1.07</v>
      </c>
      <c r="Q1875"/>
    </row>
    <row r="1876" spans="2:17" x14ac:dyDescent="0.25">
      <c r="B1876" s="18">
        <v>2011</v>
      </c>
      <c r="C1876" s="18" t="s">
        <v>8</v>
      </c>
      <c r="D1876" s="18" t="s">
        <v>94</v>
      </c>
      <c r="E1876" s="18" t="s">
        <v>1909</v>
      </c>
      <c r="F1876" s="18" t="s">
        <v>1946</v>
      </c>
      <c r="G1876" s="18">
        <v>9552</v>
      </c>
      <c r="H1876" s="18">
        <v>0.78</v>
      </c>
      <c r="I1876" s="18">
        <v>1.1100000000000001</v>
      </c>
      <c r="Q1876"/>
    </row>
    <row r="1877" spans="2:17" x14ac:dyDescent="0.25">
      <c r="B1877" s="18">
        <v>2011</v>
      </c>
      <c r="C1877" s="18" t="s">
        <v>8</v>
      </c>
      <c r="D1877" s="18" t="s">
        <v>94</v>
      </c>
      <c r="E1877" s="18" t="s">
        <v>1909</v>
      </c>
      <c r="F1877" s="18" t="s">
        <v>1947</v>
      </c>
      <c r="G1877" s="18">
        <v>7392</v>
      </c>
      <c r="H1877" s="18">
        <v>0.86</v>
      </c>
      <c r="I1877" s="18">
        <v>1.1100000000000001</v>
      </c>
      <c r="Q1877"/>
    </row>
    <row r="1878" spans="2:17" x14ac:dyDescent="0.25">
      <c r="B1878" s="18">
        <v>2011</v>
      </c>
      <c r="C1878" s="18" t="s">
        <v>8</v>
      </c>
      <c r="D1878" s="18" t="s">
        <v>94</v>
      </c>
      <c r="E1878" s="18" t="s">
        <v>1909</v>
      </c>
      <c r="F1878" s="18" t="s">
        <v>1948</v>
      </c>
      <c r="G1878" s="18">
        <v>4860</v>
      </c>
      <c r="H1878" s="18">
        <v>0.86</v>
      </c>
      <c r="I1878" s="18">
        <v>1.1000000000000001</v>
      </c>
      <c r="Q1878"/>
    </row>
    <row r="1879" spans="2:17" x14ac:dyDescent="0.25">
      <c r="B1879" s="18">
        <v>2011</v>
      </c>
      <c r="C1879" s="18" t="s">
        <v>8</v>
      </c>
      <c r="D1879" s="18" t="s">
        <v>94</v>
      </c>
      <c r="E1879" s="18" t="s">
        <v>1909</v>
      </c>
      <c r="F1879" s="18" t="s">
        <v>1949</v>
      </c>
      <c r="G1879" s="18">
        <v>4992</v>
      </c>
      <c r="H1879" s="18">
        <v>0.81</v>
      </c>
      <c r="I1879" s="18">
        <v>1.1399999999999999</v>
      </c>
      <c r="Q1879"/>
    </row>
    <row r="1880" spans="2:17" x14ac:dyDescent="0.25">
      <c r="B1880" s="18">
        <v>2011</v>
      </c>
      <c r="C1880" s="18" t="s">
        <v>8</v>
      </c>
      <c r="D1880" s="18" t="s">
        <v>94</v>
      </c>
      <c r="E1880" s="18" t="s">
        <v>1909</v>
      </c>
      <c r="F1880" s="18" t="s">
        <v>1950</v>
      </c>
      <c r="G1880" s="18">
        <v>9096</v>
      </c>
      <c r="H1880" s="18">
        <v>0.47</v>
      </c>
      <c r="I1880" s="18">
        <v>1.17</v>
      </c>
      <c r="Q1880"/>
    </row>
    <row r="1881" spans="2:17" x14ac:dyDescent="0.25">
      <c r="B1881" s="18">
        <v>2011</v>
      </c>
      <c r="C1881" s="18" t="s">
        <v>8</v>
      </c>
      <c r="D1881" s="18" t="s">
        <v>94</v>
      </c>
      <c r="E1881" s="18" t="s">
        <v>1909</v>
      </c>
      <c r="F1881" s="18" t="s">
        <v>1951</v>
      </c>
      <c r="G1881" s="18">
        <v>6912</v>
      </c>
      <c r="H1881" s="18">
        <v>0.46</v>
      </c>
      <c r="I1881" s="18">
        <v>1.17</v>
      </c>
      <c r="Q1881"/>
    </row>
    <row r="1882" spans="2:17" x14ac:dyDescent="0.25">
      <c r="B1882" s="18">
        <v>2011</v>
      </c>
      <c r="C1882" s="18" t="s">
        <v>8</v>
      </c>
      <c r="D1882" s="18" t="s">
        <v>94</v>
      </c>
      <c r="E1882" s="18" t="s">
        <v>1909</v>
      </c>
      <c r="F1882" s="18" t="s">
        <v>1952</v>
      </c>
      <c r="G1882" s="18">
        <v>6348</v>
      </c>
      <c r="H1882" s="18">
        <v>0.9</v>
      </c>
      <c r="I1882" s="18">
        <v>1.07</v>
      </c>
      <c r="Q1882"/>
    </row>
    <row r="1883" spans="2:17" x14ac:dyDescent="0.25">
      <c r="B1883" s="18">
        <v>2011</v>
      </c>
      <c r="C1883" s="18" t="s">
        <v>8</v>
      </c>
      <c r="D1883" s="18" t="s">
        <v>94</v>
      </c>
      <c r="E1883" s="18" t="s">
        <v>1909</v>
      </c>
      <c r="F1883" s="18" t="s">
        <v>1953</v>
      </c>
      <c r="G1883" s="18">
        <v>6840</v>
      </c>
      <c r="H1883" s="18">
        <v>0.98</v>
      </c>
      <c r="I1883" s="18">
        <v>1.19</v>
      </c>
      <c r="Q1883"/>
    </row>
    <row r="1884" spans="2:17" x14ac:dyDescent="0.25">
      <c r="B1884" s="18">
        <v>2011</v>
      </c>
      <c r="C1884" s="18" t="s">
        <v>8</v>
      </c>
      <c r="D1884" s="18" t="s">
        <v>94</v>
      </c>
      <c r="E1884" s="18" t="s">
        <v>1909</v>
      </c>
      <c r="F1884" s="18" t="s">
        <v>1954</v>
      </c>
      <c r="G1884" s="18">
        <v>8652</v>
      </c>
      <c r="H1884" s="18">
        <v>0.72</v>
      </c>
      <c r="I1884" s="18">
        <v>0.98</v>
      </c>
      <c r="Q1884"/>
    </row>
    <row r="1885" spans="2:17" x14ac:dyDescent="0.25">
      <c r="B1885" s="18">
        <v>2011</v>
      </c>
      <c r="C1885" s="18" t="s">
        <v>8</v>
      </c>
      <c r="D1885" s="18" t="s">
        <v>94</v>
      </c>
      <c r="E1885" s="18" t="s">
        <v>1909</v>
      </c>
      <c r="F1885" s="18" t="s">
        <v>1955</v>
      </c>
      <c r="G1885" s="18">
        <v>6312</v>
      </c>
      <c r="H1885" s="18">
        <v>1.04</v>
      </c>
      <c r="I1885" s="18">
        <v>1.02</v>
      </c>
      <c r="Q1885"/>
    </row>
    <row r="1886" spans="2:17" x14ac:dyDescent="0.25">
      <c r="B1886" s="18">
        <v>2011</v>
      </c>
      <c r="C1886" s="18" t="s">
        <v>8</v>
      </c>
      <c r="D1886" s="18" t="s">
        <v>94</v>
      </c>
      <c r="E1886" s="18" t="s">
        <v>1909</v>
      </c>
      <c r="F1886" s="18" t="s">
        <v>1956</v>
      </c>
      <c r="G1886" s="18">
        <v>6936</v>
      </c>
      <c r="H1886" s="18">
        <v>1.2</v>
      </c>
      <c r="I1886" s="18">
        <v>1.1399999999999999</v>
      </c>
      <c r="Q1886"/>
    </row>
    <row r="1887" spans="2:17" x14ac:dyDescent="0.25">
      <c r="B1887" s="18">
        <v>2011</v>
      </c>
      <c r="C1887" s="18" t="s">
        <v>8</v>
      </c>
      <c r="D1887" s="18" t="s">
        <v>94</v>
      </c>
      <c r="E1887" s="18" t="s">
        <v>1909</v>
      </c>
      <c r="F1887" s="18" t="s">
        <v>1957</v>
      </c>
      <c r="G1887" s="18">
        <v>5340</v>
      </c>
      <c r="H1887" s="18">
        <v>0.91</v>
      </c>
      <c r="I1887" s="18">
        <v>0.99</v>
      </c>
      <c r="Q1887"/>
    </row>
    <row r="1888" spans="2:17" x14ac:dyDescent="0.25">
      <c r="B1888" s="18">
        <v>2011</v>
      </c>
      <c r="C1888" s="18" t="s">
        <v>8</v>
      </c>
      <c r="D1888" s="18" t="s">
        <v>94</v>
      </c>
      <c r="E1888" s="18" t="s">
        <v>1909</v>
      </c>
      <c r="F1888" s="18" t="s">
        <v>1958</v>
      </c>
      <c r="G1888" s="18">
        <v>5736</v>
      </c>
      <c r="H1888" s="18">
        <v>1.02</v>
      </c>
      <c r="I1888" s="18">
        <v>1</v>
      </c>
      <c r="Q1888"/>
    </row>
    <row r="1889" spans="2:17" x14ac:dyDescent="0.25">
      <c r="B1889" s="18">
        <v>2011</v>
      </c>
      <c r="C1889" s="18" t="s">
        <v>8</v>
      </c>
      <c r="D1889" s="18" t="s">
        <v>94</v>
      </c>
      <c r="E1889" s="18" t="s">
        <v>1959</v>
      </c>
      <c r="F1889" s="18" t="s">
        <v>1960</v>
      </c>
      <c r="G1889" s="18">
        <v>7332</v>
      </c>
      <c r="H1889" s="18">
        <v>0.96</v>
      </c>
      <c r="I1889" s="18">
        <v>1.2</v>
      </c>
      <c r="Q1889"/>
    </row>
    <row r="1890" spans="2:17" x14ac:dyDescent="0.25">
      <c r="B1890" s="18">
        <v>2011</v>
      </c>
      <c r="C1890" s="18" t="s">
        <v>8</v>
      </c>
      <c r="D1890" s="18" t="s">
        <v>94</v>
      </c>
      <c r="E1890" s="18" t="s">
        <v>1959</v>
      </c>
      <c r="F1890" s="18" t="s">
        <v>1961</v>
      </c>
      <c r="G1890" s="18">
        <v>8520</v>
      </c>
      <c r="H1890" s="18">
        <v>0.71</v>
      </c>
      <c r="I1890" s="18">
        <v>1.07</v>
      </c>
      <c r="Q1890"/>
    </row>
    <row r="1891" spans="2:17" x14ac:dyDescent="0.25">
      <c r="B1891" s="18">
        <v>2011</v>
      </c>
      <c r="C1891" s="18" t="s">
        <v>8</v>
      </c>
      <c r="D1891" s="18" t="s">
        <v>94</v>
      </c>
      <c r="E1891" s="18" t="s">
        <v>1959</v>
      </c>
      <c r="F1891" s="18" t="s">
        <v>1962</v>
      </c>
      <c r="G1891" s="18">
        <v>6504</v>
      </c>
      <c r="H1891" s="18">
        <v>1.2</v>
      </c>
      <c r="I1891" s="18">
        <v>1.1000000000000001</v>
      </c>
      <c r="Q1891"/>
    </row>
    <row r="1892" spans="2:17" x14ac:dyDescent="0.25">
      <c r="B1892" s="18">
        <v>2011</v>
      </c>
      <c r="C1892" s="18" t="s">
        <v>8</v>
      </c>
      <c r="D1892" s="18" t="s">
        <v>94</v>
      </c>
      <c r="E1892" s="18" t="s">
        <v>1959</v>
      </c>
      <c r="F1892" s="18" t="s">
        <v>1963</v>
      </c>
      <c r="G1892" s="18">
        <v>8184</v>
      </c>
      <c r="H1892" s="18">
        <v>1.1599999999999999</v>
      </c>
      <c r="I1892" s="18">
        <v>1.19</v>
      </c>
      <c r="Q1892"/>
    </row>
    <row r="1893" spans="2:17" x14ac:dyDescent="0.25">
      <c r="B1893" s="18">
        <v>2011</v>
      </c>
      <c r="C1893" s="18" t="s">
        <v>8</v>
      </c>
      <c r="D1893" s="18" t="s">
        <v>94</v>
      </c>
      <c r="E1893" s="18" t="s">
        <v>1959</v>
      </c>
      <c r="F1893" s="18" t="s">
        <v>1964</v>
      </c>
      <c r="G1893" s="18">
        <v>7308</v>
      </c>
      <c r="H1893" s="18">
        <v>0.44</v>
      </c>
      <c r="I1893" s="18">
        <v>0.93</v>
      </c>
      <c r="Q1893"/>
    </row>
    <row r="1894" spans="2:17" x14ac:dyDescent="0.25">
      <c r="B1894" s="18">
        <v>2011</v>
      </c>
      <c r="C1894" s="18" t="s">
        <v>8</v>
      </c>
      <c r="D1894" s="18" t="s">
        <v>94</v>
      </c>
      <c r="E1894" s="18" t="s">
        <v>1959</v>
      </c>
      <c r="F1894" s="18" t="s">
        <v>1965</v>
      </c>
      <c r="G1894" s="18">
        <v>8088</v>
      </c>
      <c r="H1894" s="18">
        <v>0.57999999999999996</v>
      </c>
      <c r="I1894" s="18">
        <v>0.97</v>
      </c>
      <c r="Q1894"/>
    </row>
    <row r="1895" spans="2:17" x14ac:dyDescent="0.25">
      <c r="B1895" s="18">
        <v>2011</v>
      </c>
      <c r="C1895" s="18" t="s">
        <v>8</v>
      </c>
      <c r="D1895" s="18" t="s">
        <v>94</v>
      </c>
      <c r="E1895" s="18" t="s">
        <v>1959</v>
      </c>
      <c r="F1895" s="18" t="s">
        <v>1966</v>
      </c>
      <c r="G1895" s="18">
        <v>8496</v>
      </c>
      <c r="H1895" s="18">
        <v>0.71</v>
      </c>
      <c r="I1895" s="18">
        <v>0.93</v>
      </c>
      <c r="Q1895"/>
    </row>
    <row r="1896" spans="2:17" x14ac:dyDescent="0.25">
      <c r="B1896" s="18">
        <v>2011</v>
      </c>
      <c r="C1896" s="18" t="s">
        <v>8</v>
      </c>
      <c r="D1896" s="18" t="s">
        <v>94</v>
      </c>
      <c r="E1896" s="18" t="s">
        <v>1959</v>
      </c>
      <c r="F1896" s="18" t="s">
        <v>1967</v>
      </c>
      <c r="G1896" s="18">
        <v>9456</v>
      </c>
      <c r="H1896" s="18">
        <v>0.72</v>
      </c>
      <c r="I1896" s="18">
        <v>1.1599999999999999</v>
      </c>
      <c r="Q1896"/>
    </row>
    <row r="1897" spans="2:17" x14ac:dyDescent="0.25">
      <c r="B1897" s="18">
        <v>2011</v>
      </c>
      <c r="C1897" s="18" t="s">
        <v>8</v>
      </c>
      <c r="D1897" s="18" t="s">
        <v>94</v>
      </c>
      <c r="E1897" s="18" t="s">
        <v>1959</v>
      </c>
      <c r="F1897" s="18" t="s">
        <v>1968</v>
      </c>
      <c r="G1897" s="18">
        <v>5952</v>
      </c>
      <c r="H1897" s="18">
        <v>1.17</v>
      </c>
      <c r="I1897" s="18">
        <v>1.18</v>
      </c>
      <c r="Q1897"/>
    </row>
    <row r="1898" spans="2:17" x14ac:dyDescent="0.25">
      <c r="B1898" s="18">
        <v>2011</v>
      </c>
      <c r="C1898" s="18" t="s">
        <v>8</v>
      </c>
      <c r="D1898" s="18" t="s">
        <v>94</v>
      </c>
      <c r="E1898" s="18" t="s">
        <v>1959</v>
      </c>
      <c r="F1898" s="18" t="s">
        <v>1969</v>
      </c>
      <c r="G1898" s="18">
        <v>8472</v>
      </c>
      <c r="H1898" s="18">
        <v>0.62</v>
      </c>
      <c r="I1898" s="18">
        <v>0.97</v>
      </c>
      <c r="Q1898"/>
    </row>
    <row r="1899" spans="2:17" x14ac:dyDescent="0.25">
      <c r="B1899" s="18">
        <v>2011</v>
      </c>
      <c r="C1899" s="18" t="s">
        <v>8</v>
      </c>
      <c r="D1899" s="18" t="s">
        <v>94</v>
      </c>
      <c r="E1899" s="18" t="s">
        <v>1959</v>
      </c>
      <c r="F1899" s="18" t="s">
        <v>1970</v>
      </c>
      <c r="G1899" s="18">
        <v>6132</v>
      </c>
      <c r="H1899" s="18">
        <v>0.72</v>
      </c>
      <c r="I1899" s="18">
        <v>1.1399999999999999</v>
      </c>
      <c r="Q1899"/>
    </row>
    <row r="1900" spans="2:17" x14ac:dyDescent="0.25">
      <c r="B1900" s="18">
        <v>2011</v>
      </c>
      <c r="C1900" s="18" t="s">
        <v>8</v>
      </c>
      <c r="D1900" s="18" t="s">
        <v>94</v>
      </c>
      <c r="E1900" s="18" t="s">
        <v>1959</v>
      </c>
      <c r="F1900" s="18" t="s">
        <v>1971</v>
      </c>
      <c r="G1900" s="18">
        <v>7416</v>
      </c>
      <c r="H1900" s="18">
        <v>1.17</v>
      </c>
      <c r="I1900" s="18">
        <v>1.1000000000000001</v>
      </c>
      <c r="Q1900"/>
    </row>
    <row r="1901" spans="2:17" x14ac:dyDescent="0.25">
      <c r="B1901" s="18">
        <v>2011</v>
      </c>
      <c r="C1901" s="18" t="s">
        <v>8</v>
      </c>
      <c r="D1901" s="18" t="s">
        <v>94</v>
      </c>
      <c r="E1901" s="18" t="s">
        <v>1959</v>
      </c>
      <c r="F1901" s="18" t="s">
        <v>1972</v>
      </c>
      <c r="G1901" s="18">
        <v>5784</v>
      </c>
      <c r="H1901" s="18">
        <v>1.01</v>
      </c>
      <c r="I1901" s="18">
        <v>1.1100000000000001</v>
      </c>
      <c r="Q1901"/>
    </row>
    <row r="1902" spans="2:17" x14ac:dyDescent="0.25">
      <c r="B1902" s="18">
        <v>2011</v>
      </c>
      <c r="C1902" s="18" t="s">
        <v>8</v>
      </c>
      <c r="D1902" s="18" t="s">
        <v>94</v>
      </c>
      <c r="E1902" s="18" t="s">
        <v>1959</v>
      </c>
      <c r="F1902" s="18" t="s">
        <v>1973</v>
      </c>
      <c r="G1902" s="18">
        <v>5712</v>
      </c>
      <c r="H1902" s="18">
        <v>0.82</v>
      </c>
      <c r="I1902" s="18">
        <v>0.96</v>
      </c>
      <c r="Q1902"/>
    </row>
    <row r="1903" spans="2:17" x14ac:dyDescent="0.25">
      <c r="B1903" s="18">
        <v>2011</v>
      </c>
      <c r="C1903" s="18" t="s">
        <v>8</v>
      </c>
      <c r="D1903" s="18" t="s">
        <v>94</v>
      </c>
      <c r="E1903" s="18" t="s">
        <v>1959</v>
      </c>
      <c r="F1903" s="18" t="s">
        <v>1974</v>
      </c>
      <c r="G1903" s="18">
        <v>9384</v>
      </c>
      <c r="H1903" s="18">
        <v>0.4</v>
      </c>
      <c r="I1903" s="18">
        <v>1.1599999999999999</v>
      </c>
      <c r="Q1903"/>
    </row>
    <row r="1904" spans="2:17" x14ac:dyDescent="0.25">
      <c r="B1904" s="18">
        <v>2011</v>
      </c>
      <c r="C1904" s="18" t="s">
        <v>8</v>
      </c>
      <c r="D1904" s="18" t="s">
        <v>94</v>
      </c>
      <c r="E1904" s="18" t="s">
        <v>1959</v>
      </c>
      <c r="F1904" s="18" t="s">
        <v>1975</v>
      </c>
      <c r="G1904" s="18">
        <v>6528</v>
      </c>
      <c r="H1904" s="18">
        <v>0.43</v>
      </c>
      <c r="I1904" s="18">
        <v>1.1499999999999999</v>
      </c>
      <c r="Q1904"/>
    </row>
    <row r="1905" spans="2:17" x14ac:dyDescent="0.25">
      <c r="B1905" s="18">
        <v>2011</v>
      </c>
      <c r="C1905" s="18" t="s">
        <v>8</v>
      </c>
      <c r="D1905" s="18" t="s">
        <v>94</v>
      </c>
      <c r="E1905" s="18" t="s">
        <v>1959</v>
      </c>
      <c r="F1905" s="18" t="s">
        <v>1976</v>
      </c>
      <c r="G1905" s="18">
        <v>7056</v>
      </c>
      <c r="H1905" s="18">
        <v>0.69</v>
      </c>
      <c r="I1905" s="18">
        <v>1.1200000000000001</v>
      </c>
      <c r="Q1905"/>
    </row>
    <row r="1906" spans="2:17" x14ac:dyDescent="0.25">
      <c r="B1906" s="18">
        <v>2011</v>
      </c>
      <c r="C1906" s="18" t="s">
        <v>8</v>
      </c>
      <c r="D1906" s="18" t="s">
        <v>94</v>
      </c>
      <c r="E1906" s="18" t="s">
        <v>1959</v>
      </c>
      <c r="F1906" s="18" t="s">
        <v>1977</v>
      </c>
      <c r="G1906" s="18">
        <v>9216</v>
      </c>
      <c r="H1906" s="18">
        <v>0.8</v>
      </c>
      <c r="I1906" s="18">
        <v>1</v>
      </c>
      <c r="Q1906"/>
    </row>
    <row r="1907" spans="2:17" x14ac:dyDescent="0.25">
      <c r="B1907" s="18">
        <v>2011</v>
      </c>
      <c r="C1907" s="18" t="s">
        <v>8</v>
      </c>
      <c r="D1907" s="18" t="s">
        <v>94</v>
      </c>
      <c r="E1907" s="18" t="s">
        <v>1959</v>
      </c>
      <c r="F1907" s="18" t="s">
        <v>1978</v>
      </c>
      <c r="G1907" s="18">
        <v>5580</v>
      </c>
      <c r="H1907" s="18">
        <v>0.81</v>
      </c>
      <c r="I1907" s="18">
        <v>1.01</v>
      </c>
      <c r="Q1907"/>
    </row>
    <row r="1908" spans="2:17" x14ac:dyDescent="0.25">
      <c r="B1908" s="18">
        <v>2011</v>
      </c>
      <c r="C1908" s="18" t="s">
        <v>8</v>
      </c>
      <c r="D1908" s="18" t="s">
        <v>94</v>
      </c>
      <c r="E1908" s="18" t="s">
        <v>1959</v>
      </c>
      <c r="F1908" s="18" t="s">
        <v>1979</v>
      </c>
      <c r="G1908" s="18">
        <v>5604</v>
      </c>
      <c r="H1908" s="18">
        <v>0.94</v>
      </c>
      <c r="I1908" s="18">
        <v>1.17</v>
      </c>
      <c r="Q1908"/>
    </row>
    <row r="1909" spans="2:17" x14ac:dyDescent="0.25">
      <c r="B1909" s="18">
        <v>2011</v>
      </c>
      <c r="C1909" s="18" t="s">
        <v>8</v>
      </c>
      <c r="D1909" s="18" t="s">
        <v>94</v>
      </c>
      <c r="E1909" s="18" t="s">
        <v>1959</v>
      </c>
      <c r="F1909" s="18" t="s">
        <v>1980</v>
      </c>
      <c r="G1909" s="18">
        <v>7716</v>
      </c>
      <c r="H1909" s="18">
        <v>1.01</v>
      </c>
      <c r="I1909" s="18">
        <v>1.19</v>
      </c>
      <c r="Q1909"/>
    </row>
    <row r="1910" spans="2:17" x14ac:dyDescent="0.25">
      <c r="B1910" s="18">
        <v>2011</v>
      </c>
      <c r="C1910" s="18" t="s">
        <v>8</v>
      </c>
      <c r="D1910" s="18" t="s">
        <v>94</v>
      </c>
      <c r="E1910" s="18" t="s">
        <v>1959</v>
      </c>
      <c r="F1910" s="18" t="s">
        <v>1981</v>
      </c>
      <c r="G1910" s="18">
        <v>6756</v>
      </c>
      <c r="H1910" s="18">
        <v>0.56000000000000005</v>
      </c>
      <c r="I1910" s="18">
        <v>1.1100000000000001</v>
      </c>
      <c r="Q1910"/>
    </row>
    <row r="1911" spans="2:17" x14ac:dyDescent="0.25">
      <c r="B1911" s="18">
        <v>2011</v>
      </c>
      <c r="C1911" s="18" t="s">
        <v>8</v>
      </c>
      <c r="D1911" s="18" t="s">
        <v>94</v>
      </c>
      <c r="E1911" s="18" t="s">
        <v>1959</v>
      </c>
      <c r="F1911" s="18" t="s">
        <v>1982</v>
      </c>
      <c r="G1911" s="18">
        <v>9360</v>
      </c>
      <c r="H1911" s="18">
        <v>0.62</v>
      </c>
      <c r="I1911" s="18">
        <v>1.0900000000000001</v>
      </c>
      <c r="Q1911"/>
    </row>
    <row r="1912" spans="2:17" x14ac:dyDescent="0.25">
      <c r="B1912" s="18">
        <v>2011</v>
      </c>
      <c r="C1912" s="18" t="s">
        <v>8</v>
      </c>
      <c r="D1912" s="18" t="s">
        <v>94</v>
      </c>
      <c r="E1912" s="18" t="s">
        <v>1959</v>
      </c>
      <c r="F1912" s="18" t="s">
        <v>1983</v>
      </c>
      <c r="G1912" s="18">
        <v>5496</v>
      </c>
      <c r="H1912" s="18">
        <v>1.1299999999999999</v>
      </c>
      <c r="I1912" s="18">
        <v>1.05</v>
      </c>
      <c r="Q1912"/>
    </row>
    <row r="1913" spans="2:17" x14ac:dyDescent="0.25">
      <c r="B1913" s="18">
        <v>2011</v>
      </c>
      <c r="C1913" s="18" t="s">
        <v>8</v>
      </c>
      <c r="D1913" s="18" t="s">
        <v>94</v>
      </c>
      <c r="E1913" s="18" t="s">
        <v>1959</v>
      </c>
      <c r="F1913" s="18" t="s">
        <v>1984</v>
      </c>
      <c r="G1913" s="18">
        <v>6816</v>
      </c>
      <c r="H1913" s="18">
        <v>1.01</v>
      </c>
      <c r="I1913" s="18">
        <v>1.07</v>
      </c>
      <c r="Q1913"/>
    </row>
    <row r="1914" spans="2:17" x14ac:dyDescent="0.25">
      <c r="B1914" s="18">
        <v>2011</v>
      </c>
      <c r="C1914" s="18" t="s">
        <v>8</v>
      </c>
      <c r="D1914" s="18" t="s">
        <v>94</v>
      </c>
      <c r="E1914" s="18" t="s">
        <v>1959</v>
      </c>
      <c r="F1914" s="18" t="s">
        <v>1985</v>
      </c>
      <c r="G1914" s="18">
        <v>5424</v>
      </c>
      <c r="H1914" s="18">
        <v>0.73</v>
      </c>
      <c r="I1914" s="18">
        <v>0.96</v>
      </c>
      <c r="Q1914"/>
    </row>
    <row r="1915" spans="2:17" x14ac:dyDescent="0.25">
      <c r="B1915" s="18">
        <v>2011</v>
      </c>
      <c r="C1915" s="18" t="s">
        <v>8</v>
      </c>
      <c r="D1915" s="18" t="s">
        <v>94</v>
      </c>
      <c r="E1915" s="18" t="s">
        <v>1959</v>
      </c>
      <c r="F1915" s="18" t="s">
        <v>1986</v>
      </c>
      <c r="G1915" s="18">
        <v>7164</v>
      </c>
      <c r="H1915" s="18">
        <v>0.94</v>
      </c>
      <c r="I1915" s="18">
        <v>1.08</v>
      </c>
      <c r="Q1915"/>
    </row>
    <row r="1916" spans="2:17" x14ac:dyDescent="0.25">
      <c r="B1916" s="18">
        <v>2011</v>
      </c>
      <c r="C1916" s="18" t="s">
        <v>8</v>
      </c>
      <c r="D1916" s="18" t="s">
        <v>94</v>
      </c>
      <c r="E1916" s="18" t="s">
        <v>1959</v>
      </c>
      <c r="F1916" s="18" t="s">
        <v>1987</v>
      </c>
      <c r="G1916" s="18">
        <v>9540</v>
      </c>
      <c r="H1916" s="18">
        <v>0.95</v>
      </c>
      <c r="I1916" s="18">
        <v>1.1200000000000001</v>
      </c>
      <c r="Q1916"/>
    </row>
    <row r="1917" spans="2:17" x14ac:dyDescent="0.25">
      <c r="B1917" s="18">
        <v>2011</v>
      </c>
      <c r="C1917" s="18" t="s">
        <v>8</v>
      </c>
      <c r="D1917" s="18" t="s">
        <v>94</v>
      </c>
      <c r="E1917" s="18" t="s">
        <v>1959</v>
      </c>
      <c r="F1917" s="18" t="s">
        <v>1988</v>
      </c>
      <c r="G1917" s="18">
        <v>7704</v>
      </c>
      <c r="H1917" s="18">
        <v>0.91</v>
      </c>
      <c r="I1917" s="18">
        <v>0.93</v>
      </c>
      <c r="Q1917"/>
    </row>
    <row r="1918" spans="2:17" x14ac:dyDescent="0.25">
      <c r="B1918" s="18">
        <v>2011</v>
      </c>
      <c r="C1918" s="18" t="s">
        <v>8</v>
      </c>
      <c r="D1918" s="18" t="s">
        <v>94</v>
      </c>
      <c r="E1918" s="18" t="s">
        <v>1959</v>
      </c>
      <c r="F1918" s="18" t="s">
        <v>1989</v>
      </c>
      <c r="G1918" s="18">
        <v>9444</v>
      </c>
      <c r="H1918" s="18">
        <v>1.17</v>
      </c>
      <c r="I1918" s="18">
        <v>1.17</v>
      </c>
      <c r="Q1918"/>
    </row>
    <row r="1919" spans="2:17" x14ac:dyDescent="0.25">
      <c r="B1919" s="18">
        <v>2011</v>
      </c>
      <c r="C1919" s="18" t="s">
        <v>8</v>
      </c>
      <c r="D1919" s="18" t="s">
        <v>94</v>
      </c>
      <c r="E1919" s="18" t="s">
        <v>1959</v>
      </c>
      <c r="F1919" s="18" t="s">
        <v>1990</v>
      </c>
      <c r="G1919" s="18">
        <v>5172</v>
      </c>
      <c r="H1919" s="18">
        <v>0.96</v>
      </c>
      <c r="I1919" s="18">
        <v>1.1399999999999999</v>
      </c>
      <c r="Q1919"/>
    </row>
    <row r="1920" spans="2:17" x14ac:dyDescent="0.25">
      <c r="B1920" s="18">
        <v>2011</v>
      </c>
      <c r="C1920" s="18" t="s">
        <v>8</v>
      </c>
      <c r="D1920" s="18" t="s">
        <v>94</v>
      </c>
      <c r="E1920" s="18" t="s">
        <v>1959</v>
      </c>
      <c r="F1920" s="18" t="s">
        <v>1991</v>
      </c>
      <c r="G1920" s="18">
        <v>9276</v>
      </c>
      <c r="H1920" s="18">
        <v>1.1000000000000001</v>
      </c>
      <c r="I1920" s="18">
        <v>1.17</v>
      </c>
      <c r="Q1920"/>
    </row>
    <row r="1921" spans="2:17" x14ac:dyDescent="0.25">
      <c r="B1921" s="18">
        <v>2011</v>
      </c>
      <c r="C1921" s="18" t="s">
        <v>8</v>
      </c>
      <c r="D1921" s="18" t="s">
        <v>94</v>
      </c>
      <c r="E1921" s="18" t="s">
        <v>1959</v>
      </c>
      <c r="F1921" s="18" t="s">
        <v>1992</v>
      </c>
      <c r="G1921" s="18">
        <v>8004</v>
      </c>
      <c r="H1921" s="18">
        <v>0.89</v>
      </c>
      <c r="I1921" s="18">
        <v>0.97</v>
      </c>
      <c r="Q1921"/>
    </row>
    <row r="1922" spans="2:17" x14ac:dyDescent="0.25">
      <c r="B1922" s="18">
        <v>2011</v>
      </c>
      <c r="C1922" s="18" t="s">
        <v>8</v>
      </c>
      <c r="D1922" s="18" t="s">
        <v>94</v>
      </c>
      <c r="E1922" s="18" t="s">
        <v>1959</v>
      </c>
      <c r="F1922" s="18" t="s">
        <v>1993</v>
      </c>
      <c r="G1922" s="18">
        <v>7608</v>
      </c>
      <c r="H1922" s="18">
        <v>1.18</v>
      </c>
      <c r="I1922" s="18">
        <v>1.07</v>
      </c>
      <c r="Q1922"/>
    </row>
    <row r="1923" spans="2:17" x14ac:dyDescent="0.25">
      <c r="B1923" s="18">
        <v>2011</v>
      </c>
      <c r="C1923" s="18" t="s">
        <v>8</v>
      </c>
      <c r="D1923" s="18" t="s">
        <v>94</v>
      </c>
      <c r="E1923" s="18" t="s">
        <v>1959</v>
      </c>
      <c r="F1923" s="18" t="s">
        <v>1994</v>
      </c>
      <c r="G1923" s="18">
        <v>7536</v>
      </c>
      <c r="H1923" s="18">
        <v>0.7</v>
      </c>
      <c r="I1923" s="18">
        <v>1</v>
      </c>
      <c r="Q1923"/>
    </row>
    <row r="1924" spans="2:17" x14ac:dyDescent="0.25">
      <c r="B1924" s="18">
        <v>2011</v>
      </c>
      <c r="C1924" s="18" t="s">
        <v>8</v>
      </c>
      <c r="D1924" s="18" t="s">
        <v>94</v>
      </c>
      <c r="E1924" s="18" t="s">
        <v>1959</v>
      </c>
      <c r="F1924" s="18" t="s">
        <v>1995</v>
      </c>
      <c r="G1924" s="18">
        <v>6240</v>
      </c>
      <c r="H1924" s="18">
        <v>1.03</v>
      </c>
      <c r="I1924" s="18">
        <v>1.02</v>
      </c>
      <c r="Q1924"/>
    </row>
    <row r="1925" spans="2:17" x14ac:dyDescent="0.25">
      <c r="B1925" s="18">
        <v>2011</v>
      </c>
      <c r="C1925" s="18" t="s">
        <v>8</v>
      </c>
      <c r="D1925" s="18" t="s">
        <v>94</v>
      </c>
      <c r="E1925" s="18" t="s">
        <v>1959</v>
      </c>
      <c r="F1925" s="18" t="s">
        <v>1996</v>
      </c>
      <c r="G1925" s="18">
        <v>8448</v>
      </c>
      <c r="H1925" s="18">
        <v>1.1100000000000001</v>
      </c>
      <c r="I1925" s="18">
        <v>1.04</v>
      </c>
      <c r="Q1925"/>
    </row>
    <row r="1926" spans="2:17" x14ac:dyDescent="0.25">
      <c r="B1926" s="18">
        <v>2011</v>
      </c>
      <c r="C1926" s="18" t="s">
        <v>8</v>
      </c>
      <c r="D1926" s="18" t="s">
        <v>94</v>
      </c>
      <c r="E1926" s="18" t="s">
        <v>1959</v>
      </c>
      <c r="F1926" s="18" t="s">
        <v>1997</v>
      </c>
      <c r="G1926" s="18">
        <v>6900</v>
      </c>
      <c r="H1926" s="18">
        <v>1.03</v>
      </c>
      <c r="I1926" s="18">
        <v>1.04</v>
      </c>
      <c r="Q1926"/>
    </row>
    <row r="1927" spans="2:17" x14ac:dyDescent="0.25">
      <c r="B1927" s="18">
        <v>2011</v>
      </c>
      <c r="C1927" s="18" t="s">
        <v>8</v>
      </c>
      <c r="D1927" s="18" t="s">
        <v>94</v>
      </c>
      <c r="E1927" s="18" t="s">
        <v>1959</v>
      </c>
      <c r="F1927" s="18" t="s">
        <v>1998</v>
      </c>
      <c r="G1927" s="18">
        <v>9024</v>
      </c>
      <c r="H1927" s="18">
        <v>0.44</v>
      </c>
      <c r="I1927" s="18">
        <v>0.93</v>
      </c>
      <c r="Q1927"/>
    </row>
    <row r="1928" spans="2:17" x14ac:dyDescent="0.25">
      <c r="B1928" s="18">
        <v>2011</v>
      </c>
      <c r="C1928" s="18" t="s">
        <v>8</v>
      </c>
      <c r="D1928" s="18" t="s">
        <v>94</v>
      </c>
      <c r="E1928" s="18" t="s">
        <v>1959</v>
      </c>
      <c r="F1928" s="18" t="s">
        <v>1999</v>
      </c>
      <c r="G1928" s="18">
        <v>7608</v>
      </c>
      <c r="H1928" s="18">
        <v>1.0900000000000001</v>
      </c>
      <c r="I1928" s="18">
        <v>1.1000000000000001</v>
      </c>
      <c r="Q1928"/>
    </row>
    <row r="1929" spans="2:17" x14ac:dyDescent="0.25">
      <c r="B1929" s="18">
        <v>2011</v>
      </c>
      <c r="C1929" s="18" t="s">
        <v>8</v>
      </c>
      <c r="D1929" s="18" t="s">
        <v>94</v>
      </c>
      <c r="E1929" s="18" t="s">
        <v>1959</v>
      </c>
      <c r="F1929" s="18" t="s">
        <v>2000</v>
      </c>
      <c r="G1929" s="18">
        <v>7260</v>
      </c>
      <c r="H1929" s="18">
        <v>0.67</v>
      </c>
      <c r="I1929" s="18">
        <v>1.19</v>
      </c>
      <c r="Q1929"/>
    </row>
    <row r="1930" spans="2:17" x14ac:dyDescent="0.25">
      <c r="B1930" s="18">
        <v>2011</v>
      </c>
      <c r="C1930" s="18" t="s">
        <v>8</v>
      </c>
      <c r="D1930" s="18" t="s">
        <v>94</v>
      </c>
      <c r="E1930" s="18" t="s">
        <v>1959</v>
      </c>
      <c r="F1930" s="18" t="s">
        <v>2001</v>
      </c>
      <c r="G1930" s="18">
        <v>7560</v>
      </c>
      <c r="H1930" s="18">
        <v>0.74</v>
      </c>
      <c r="I1930" s="18">
        <v>1.1000000000000001</v>
      </c>
      <c r="Q1930"/>
    </row>
    <row r="1931" spans="2:17" x14ac:dyDescent="0.25">
      <c r="B1931" s="18">
        <v>2011</v>
      </c>
      <c r="C1931" s="18" t="s">
        <v>8</v>
      </c>
      <c r="D1931" s="18" t="s">
        <v>94</v>
      </c>
      <c r="E1931" s="18" t="s">
        <v>1959</v>
      </c>
      <c r="F1931" s="18" t="s">
        <v>2002</v>
      </c>
      <c r="G1931" s="18">
        <v>4860</v>
      </c>
      <c r="H1931" s="18">
        <v>0.83</v>
      </c>
      <c r="I1931" s="18">
        <v>1.03</v>
      </c>
      <c r="Q1931"/>
    </row>
    <row r="1932" spans="2:17" x14ac:dyDescent="0.25">
      <c r="B1932" s="18">
        <v>2011</v>
      </c>
      <c r="C1932" s="18" t="s">
        <v>8</v>
      </c>
      <c r="D1932" s="18" t="s">
        <v>94</v>
      </c>
      <c r="E1932" s="18" t="s">
        <v>1959</v>
      </c>
      <c r="F1932" s="18" t="s">
        <v>2003</v>
      </c>
      <c r="G1932" s="18">
        <v>6540</v>
      </c>
      <c r="H1932" s="18">
        <v>1.02</v>
      </c>
      <c r="I1932" s="18">
        <v>1.05</v>
      </c>
      <c r="Q1932"/>
    </row>
    <row r="1933" spans="2:17" x14ac:dyDescent="0.25">
      <c r="B1933" s="18">
        <v>2011</v>
      </c>
      <c r="C1933" s="18" t="s">
        <v>8</v>
      </c>
      <c r="D1933" s="18" t="s">
        <v>94</v>
      </c>
      <c r="E1933" s="18" t="s">
        <v>1959</v>
      </c>
      <c r="F1933" s="18" t="s">
        <v>2004</v>
      </c>
      <c r="G1933" s="18">
        <v>6168</v>
      </c>
      <c r="H1933" s="18">
        <v>0.99</v>
      </c>
      <c r="I1933" s="18">
        <v>1.07</v>
      </c>
      <c r="Q1933"/>
    </row>
    <row r="1934" spans="2:17" x14ac:dyDescent="0.25">
      <c r="B1934" s="18">
        <v>2011</v>
      </c>
      <c r="C1934" s="18" t="s">
        <v>8</v>
      </c>
      <c r="D1934" s="18" t="s">
        <v>94</v>
      </c>
      <c r="E1934" s="18" t="s">
        <v>1959</v>
      </c>
      <c r="F1934" s="18" t="s">
        <v>2005</v>
      </c>
      <c r="G1934" s="18">
        <v>5412</v>
      </c>
      <c r="H1934" s="18">
        <v>0.54</v>
      </c>
      <c r="I1934" s="18">
        <v>0.95</v>
      </c>
      <c r="Q1934"/>
    </row>
    <row r="1935" spans="2:17" x14ac:dyDescent="0.25">
      <c r="B1935" s="18">
        <v>2011</v>
      </c>
      <c r="C1935" s="18" t="s">
        <v>8</v>
      </c>
      <c r="D1935" s="18" t="s">
        <v>94</v>
      </c>
      <c r="E1935" s="18" t="s">
        <v>1959</v>
      </c>
      <c r="F1935" s="18" t="s">
        <v>2006</v>
      </c>
      <c r="G1935" s="18">
        <v>9600</v>
      </c>
      <c r="H1935" s="18">
        <v>0.59</v>
      </c>
      <c r="I1935" s="18">
        <v>1.1299999999999999</v>
      </c>
      <c r="Q1935"/>
    </row>
    <row r="1936" spans="2:17" x14ac:dyDescent="0.25">
      <c r="B1936" s="18">
        <v>2011</v>
      </c>
      <c r="C1936" s="18" t="s">
        <v>8</v>
      </c>
      <c r="D1936" s="18" t="s">
        <v>94</v>
      </c>
      <c r="E1936" s="18" t="s">
        <v>1959</v>
      </c>
      <c r="F1936" s="18" t="s">
        <v>2007</v>
      </c>
      <c r="G1936" s="18">
        <v>4992</v>
      </c>
      <c r="H1936" s="18">
        <v>1.07</v>
      </c>
      <c r="I1936" s="18">
        <v>0.94</v>
      </c>
      <c r="Q1936"/>
    </row>
    <row r="1937" spans="2:17" x14ac:dyDescent="0.25">
      <c r="B1937" s="18">
        <v>2011</v>
      </c>
      <c r="C1937" s="18" t="s">
        <v>8</v>
      </c>
      <c r="D1937" s="18" t="s">
        <v>94</v>
      </c>
      <c r="E1937" s="18" t="s">
        <v>1959</v>
      </c>
      <c r="F1937" s="18" t="s">
        <v>2008</v>
      </c>
      <c r="G1937" s="18">
        <v>7284</v>
      </c>
      <c r="H1937" s="18">
        <v>0.5</v>
      </c>
      <c r="I1937" s="18">
        <v>1</v>
      </c>
      <c r="Q1937"/>
    </row>
    <row r="1938" spans="2:17" x14ac:dyDescent="0.25">
      <c r="B1938" s="18">
        <v>2011</v>
      </c>
      <c r="C1938" s="18" t="s">
        <v>8</v>
      </c>
      <c r="D1938" s="18" t="s">
        <v>94</v>
      </c>
      <c r="E1938" s="18" t="s">
        <v>1959</v>
      </c>
      <c r="F1938" s="18" t="s">
        <v>2009</v>
      </c>
      <c r="G1938" s="18">
        <v>9564</v>
      </c>
      <c r="H1938" s="18">
        <v>1.2</v>
      </c>
      <c r="I1938" s="18">
        <v>1.1000000000000001</v>
      </c>
      <c r="Q1938"/>
    </row>
    <row r="1939" spans="2:17" x14ac:dyDescent="0.25">
      <c r="B1939" s="18">
        <v>2011</v>
      </c>
      <c r="C1939" s="18" t="s">
        <v>8</v>
      </c>
      <c r="D1939" s="18" t="s">
        <v>94</v>
      </c>
      <c r="E1939" s="18" t="s">
        <v>1959</v>
      </c>
      <c r="F1939" s="18" t="s">
        <v>2010</v>
      </c>
      <c r="G1939" s="18">
        <v>7032</v>
      </c>
      <c r="H1939" s="18">
        <v>0.71</v>
      </c>
      <c r="I1939" s="18">
        <v>1.05</v>
      </c>
      <c r="Q1939"/>
    </row>
    <row r="1940" spans="2:17" x14ac:dyDescent="0.25">
      <c r="B1940" s="18">
        <v>2011</v>
      </c>
      <c r="C1940" s="18" t="s">
        <v>8</v>
      </c>
      <c r="D1940" s="18" t="s">
        <v>94</v>
      </c>
      <c r="E1940" s="18" t="s">
        <v>1959</v>
      </c>
      <c r="F1940" s="18" t="s">
        <v>2011</v>
      </c>
      <c r="G1940" s="18">
        <v>9564</v>
      </c>
      <c r="H1940" s="18">
        <v>1.1399999999999999</v>
      </c>
      <c r="I1940" s="18">
        <v>1.17</v>
      </c>
      <c r="Q1940"/>
    </row>
    <row r="1941" spans="2:17" x14ac:dyDescent="0.25">
      <c r="B1941" s="18">
        <v>2011</v>
      </c>
      <c r="C1941" s="18" t="s">
        <v>8</v>
      </c>
      <c r="D1941" s="18" t="s">
        <v>94</v>
      </c>
      <c r="E1941" s="18" t="s">
        <v>1959</v>
      </c>
      <c r="F1941" s="18" t="s">
        <v>2012</v>
      </c>
      <c r="G1941" s="18">
        <v>6624</v>
      </c>
      <c r="H1941" s="18">
        <v>0.71</v>
      </c>
      <c r="I1941" s="18">
        <v>0.94</v>
      </c>
      <c r="Q1941"/>
    </row>
    <row r="1942" spans="2:17" x14ac:dyDescent="0.25">
      <c r="B1942" s="18">
        <v>2011</v>
      </c>
      <c r="C1942" s="18" t="s">
        <v>8</v>
      </c>
      <c r="D1942" s="18" t="s">
        <v>94</v>
      </c>
      <c r="E1942" s="18" t="s">
        <v>1959</v>
      </c>
      <c r="F1942" s="18" t="s">
        <v>2013</v>
      </c>
      <c r="G1942" s="18">
        <v>7704</v>
      </c>
      <c r="H1942" s="18">
        <v>0.54</v>
      </c>
      <c r="I1942" s="18">
        <v>1.1399999999999999</v>
      </c>
      <c r="Q1942"/>
    </row>
    <row r="1943" spans="2:17" x14ac:dyDescent="0.25">
      <c r="B1943" s="18">
        <v>2011</v>
      </c>
      <c r="C1943" s="18" t="s">
        <v>8</v>
      </c>
      <c r="D1943" s="18" t="s">
        <v>94</v>
      </c>
      <c r="E1943" s="18" t="s">
        <v>1959</v>
      </c>
      <c r="F1943" s="18" t="s">
        <v>2014</v>
      </c>
      <c r="G1943" s="18">
        <v>5076</v>
      </c>
      <c r="H1943" s="18">
        <v>0.6</v>
      </c>
      <c r="I1943" s="18">
        <v>1.2</v>
      </c>
      <c r="Q1943"/>
    </row>
    <row r="1944" spans="2:17" x14ac:dyDescent="0.25">
      <c r="B1944" s="18">
        <v>2011</v>
      </c>
      <c r="C1944" s="18" t="s">
        <v>8</v>
      </c>
      <c r="D1944" s="18" t="s">
        <v>94</v>
      </c>
      <c r="E1944" s="18" t="s">
        <v>1959</v>
      </c>
      <c r="F1944" s="18" t="s">
        <v>2015</v>
      </c>
      <c r="G1944" s="18">
        <v>7224</v>
      </c>
      <c r="H1944" s="18">
        <v>0.82</v>
      </c>
      <c r="I1944" s="18">
        <v>1.1299999999999999</v>
      </c>
      <c r="Q1944"/>
    </row>
    <row r="1945" spans="2:17" x14ac:dyDescent="0.25">
      <c r="B1945" s="18">
        <v>2011</v>
      </c>
      <c r="C1945" s="18" t="s">
        <v>8</v>
      </c>
      <c r="D1945" s="18" t="s">
        <v>94</v>
      </c>
      <c r="E1945" s="18" t="s">
        <v>1959</v>
      </c>
      <c r="F1945" s="18" t="s">
        <v>2016</v>
      </c>
      <c r="G1945" s="18">
        <v>8136</v>
      </c>
      <c r="H1945" s="18">
        <v>0.8</v>
      </c>
      <c r="I1945" s="18">
        <v>1</v>
      </c>
      <c r="Q1945"/>
    </row>
    <row r="1946" spans="2:17" x14ac:dyDescent="0.25">
      <c r="B1946" s="18">
        <v>2011</v>
      </c>
      <c r="C1946" s="18" t="s">
        <v>8</v>
      </c>
      <c r="D1946" s="18" t="s">
        <v>94</v>
      </c>
      <c r="E1946" s="18" t="s">
        <v>1959</v>
      </c>
      <c r="F1946" s="18" t="s">
        <v>2017</v>
      </c>
      <c r="G1946" s="18">
        <v>4812</v>
      </c>
      <c r="H1946" s="18">
        <v>0.86</v>
      </c>
      <c r="I1946" s="18">
        <v>1.07</v>
      </c>
      <c r="Q1946"/>
    </row>
    <row r="1947" spans="2:17" x14ac:dyDescent="0.25">
      <c r="B1947" s="18">
        <v>2011</v>
      </c>
      <c r="C1947" s="18" t="s">
        <v>8</v>
      </c>
      <c r="D1947" s="18" t="s">
        <v>94</v>
      </c>
      <c r="E1947" s="18" t="s">
        <v>1959</v>
      </c>
      <c r="F1947" s="18" t="s">
        <v>2018</v>
      </c>
      <c r="G1947" s="18">
        <v>7200</v>
      </c>
      <c r="H1947" s="18">
        <v>0.71</v>
      </c>
      <c r="I1947" s="18">
        <v>1.08</v>
      </c>
      <c r="Q1947"/>
    </row>
    <row r="1948" spans="2:17" x14ac:dyDescent="0.25">
      <c r="B1948" s="18">
        <v>2011</v>
      </c>
      <c r="C1948" s="18" t="s">
        <v>8</v>
      </c>
      <c r="D1948" s="18" t="s">
        <v>94</v>
      </c>
      <c r="E1948" s="18" t="s">
        <v>1959</v>
      </c>
      <c r="F1948" s="18" t="s">
        <v>2019</v>
      </c>
      <c r="G1948" s="18">
        <v>4968</v>
      </c>
      <c r="H1948" s="18">
        <v>1.1399999999999999</v>
      </c>
      <c r="I1948" s="18">
        <v>1.1299999999999999</v>
      </c>
      <c r="Q1948"/>
    </row>
    <row r="1949" spans="2:17" x14ac:dyDescent="0.25">
      <c r="B1949" s="18">
        <v>2011</v>
      </c>
      <c r="C1949" s="18" t="s">
        <v>8</v>
      </c>
      <c r="D1949" s="18" t="s">
        <v>94</v>
      </c>
      <c r="E1949" s="18" t="s">
        <v>1959</v>
      </c>
      <c r="F1949" s="18" t="s">
        <v>2020</v>
      </c>
      <c r="G1949" s="18">
        <v>5196</v>
      </c>
      <c r="H1949" s="18">
        <v>0.89</v>
      </c>
      <c r="I1949" s="18">
        <v>1.06</v>
      </c>
      <c r="Q1949"/>
    </row>
    <row r="1950" spans="2:17" x14ac:dyDescent="0.25">
      <c r="B1950" s="18">
        <v>2011</v>
      </c>
      <c r="C1950" s="18" t="s">
        <v>8</v>
      </c>
      <c r="D1950" s="18" t="s">
        <v>94</v>
      </c>
      <c r="E1950" s="18" t="s">
        <v>1959</v>
      </c>
      <c r="F1950" s="18" t="s">
        <v>2021</v>
      </c>
      <c r="G1950" s="18">
        <v>7560</v>
      </c>
      <c r="H1950" s="18">
        <v>0.45</v>
      </c>
      <c r="I1950" s="18">
        <v>1.1599999999999999</v>
      </c>
      <c r="Q1950"/>
    </row>
    <row r="1951" spans="2:17" x14ac:dyDescent="0.25">
      <c r="B1951" s="18">
        <v>2011</v>
      </c>
      <c r="C1951" s="18" t="s">
        <v>8</v>
      </c>
      <c r="D1951" s="18" t="s">
        <v>205</v>
      </c>
      <c r="E1951" s="18" t="s">
        <v>2022</v>
      </c>
      <c r="F1951" s="18" t="s">
        <v>2023</v>
      </c>
      <c r="G1951" s="18">
        <v>1236</v>
      </c>
      <c r="H1951" s="18">
        <v>1.49</v>
      </c>
      <c r="I1951" s="18">
        <v>1.86</v>
      </c>
      <c r="Q1951"/>
    </row>
    <row r="1952" spans="2:17" x14ac:dyDescent="0.25">
      <c r="B1952" s="18">
        <v>2011</v>
      </c>
      <c r="C1952" s="18" t="s">
        <v>8</v>
      </c>
      <c r="D1952" s="18" t="s">
        <v>205</v>
      </c>
      <c r="E1952" s="18" t="s">
        <v>2022</v>
      </c>
      <c r="F1952" s="18" t="s">
        <v>2024</v>
      </c>
      <c r="G1952" s="18">
        <v>1008</v>
      </c>
      <c r="H1952" s="18">
        <v>1.46</v>
      </c>
      <c r="I1952" s="18">
        <v>1.69</v>
      </c>
      <c r="Q1952"/>
    </row>
    <row r="1953" spans="2:17" x14ac:dyDescent="0.25">
      <c r="B1953" s="18">
        <v>2011</v>
      </c>
      <c r="C1953" s="18" t="s">
        <v>8</v>
      </c>
      <c r="D1953" s="18" t="s">
        <v>205</v>
      </c>
      <c r="E1953" s="18" t="s">
        <v>2022</v>
      </c>
      <c r="F1953" s="18" t="s">
        <v>2025</v>
      </c>
      <c r="G1953" s="18">
        <v>1008</v>
      </c>
      <c r="H1953" s="18">
        <v>1.18</v>
      </c>
      <c r="I1953" s="18">
        <v>1.88</v>
      </c>
      <c r="Q1953"/>
    </row>
    <row r="1954" spans="2:17" x14ac:dyDescent="0.25">
      <c r="B1954" s="18">
        <v>2011</v>
      </c>
      <c r="C1954" s="18" t="s">
        <v>8</v>
      </c>
      <c r="D1954" s="18" t="s">
        <v>205</v>
      </c>
      <c r="E1954" s="18" t="s">
        <v>2022</v>
      </c>
      <c r="F1954" s="18" t="s">
        <v>2026</v>
      </c>
      <c r="G1954" s="18">
        <v>1068</v>
      </c>
      <c r="H1954" s="18">
        <v>1.33</v>
      </c>
      <c r="I1954" s="18">
        <v>1.87</v>
      </c>
      <c r="Q1954"/>
    </row>
    <row r="1955" spans="2:17" x14ac:dyDescent="0.25">
      <c r="B1955" s="18">
        <v>2011</v>
      </c>
      <c r="C1955" s="18" t="s">
        <v>8</v>
      </c>
      <c r="D1955" s="18" t="s">
        <v>205</v>
      </c>
      <c r="E1955" s="18" t="s">
        <v>2022</v>
      </c>
      <c r="F1955" s="18" t="s">
        <v>2027</v>
      </c>
      <c r="G1955" s="18">
        <v>1068</v>
      </c>
      <c r="H1955" s="18">
        <v>1.1399999999999999</v>
      </c>
      <c r="I1955" s="18">
        <v>1.88</v>
      </c>
      <c r="Q1955"/>
    </row>
    <row r="1956" spans="2:17" x14ac:dyDescent="0.25">
      <c r="B1956" s="18">
        <v>2011</v>
      </c>
      <c r="C1956" s="18" t="s">
        <v>8</v>
      </c>
      <c r="D1956" s="18" t="s">
        <v>205</v>
      </c>
      <c r="E1956" s="18" t="s">
        <v>2022</v>
      </c>
      <c r="F1956" s="18" t="s">
        <v>2028</v>
      </c>
      <c r="G1956" s="18">
        <v>936</v>
      </c>
      <c r="H1956" s="18">
        <v>1.36</v>
      </c>
      <c r="I1956" s="18">
        <v>1.78</v>
      </c>
      <c r="Q1956"/>
    </row>
    <row r="1957" spans="2:17" x14ac:dyDescent="0.25">
      <c r="B1957" s="18">
        <v>2011</v>
      </c>
      <c r="C1957" s="18" t="s">
        <v>8</v>
      </c>
      <c r="D1957" s="18" t="s">
        <v>205</v>
      </c>
      <c r="E1957" s="18" t="s">
        <v>2022</v>
      </c>
      <c r="F1957" s="18" t="s">
        <v>2029</v>
      </c>
      <c r="G1957" s="18">
        <v>672</v>
      </c>
      <c r="H1957" s="18">
        <v>1.1200000000000001</v>
      </c>
      <c r="I1957" s="18">
        <v>1.88</v>
      </c>
      <c r="Q1957"/>
    </row>
    <row r="1958" spans="2:17" x14ac:dyDescent="0.25">
      <c r="B1958" s="18">
        <v>2011</v>
      </c>
      <c r="C1958" s="18" t="s">
        <v>8</v>
      </c>
      <c r="D1958" s="18" t="s">
        <v>205</v>
      </c>
      <c r="E1958" s="18" t="s">
        <v>2022</v>
      </c>
      <c r="F1958" s="18" t="s">
        <v>2030</v>
      </c>
      <c r="G1958" s="18">
        <v>828</v>
      </c>
      <c r="H1958" s="18">
        <v>1.48</v>
      </c>
      <c r="I1958" s="18">
        <v>1.72</v>
      </c>
      <c r="Q1958"/>
    </row>
    <row r="1959" spans="2:17" x14ac:dyDescent="0.25">
      <c r="B1959" s="18">
        <v>2011</v>
      </c>
      <c r="C1959" s="18" t="s">
        <v>8</v>
      </c>
      <c r="D1959" s="18" t="s">
        <v>205</v>
      </c>
      <c r="E1959" s="18" t="s">
        <v>2022</v>
      </c>
      <c r="F1959" s="18" t="s">
        <v>2031</v>
      </c>
      <c r="G1959" s="18">
        <v>624</v>
      </c>
      <c r="H1959" s="18">
        <v>1.31</v>
      </c>
      <c r="I1959" s="18">
        <v>1.89</v>
      </c>
      <c r="Q1959"/>
    </row>
    <row r="1960" spans="2:17" x14ac:dyDescent="0.25">
      <c r="B1960" s="18">
        <v>2011</v>
      </c>
      <c r="C1960" s="18" t="s">
        <v>8</v>
      </c>
      <c r="D1960" s="18" t="s">
        <v>205</v>
      </c>
      <c r="E1960" s="18" t="s">
        <v>2022</v>
      </c>
      <c r="F1960" s="18" t="s">
        <v>2032</v>
      </c>
      <c r="G1960" s="18">
        <v>924</v>
      </c>
      <c r="H1960" s="18">
        <v>1.49</v>
      </c>
      <c r="I1960" s="18">
        <v>1.76</v>
      </c>
      <c r="Q1960"/>
    </row>
    <row r="1961" spans="2:17" x14ac:dyDescent="0.25">
      <c r="B1961" s="18">
        <v>2011</v>
      </c>
      <c r="C1961" s="18" t="s">
        <v>8</v>
      </c>
      <c r="D1961" s="18" t="s">
        <v>205</v>
      </c>
      <c r="E1961" s="18" t="s">
        <v>2022</v>
      </c>
      <c r="F1961" s="18" t="s">
        <v>2033</v>
      </c>
      <c r="G1961" s="18">
        <v>720</v>
      </c>
      <c r="H1961" s="18">
        <v>1.31</v>
      </c>
      <c r="I1961" s="18">
        <v>1.64</v>
      </c>
      <c r="Q1961"/>
    </row>
    <row r="1962" spans="2:17" x14ac:dyDescent="0.25">
      <c r="B1962" s="18">
        <v>2011</v>
      </c>
      <c r="C1962" s="18" t="s">
        <v>8</v>
      </c>
      <c r="D1962" s="18" t="s">
        <v>205</v>
      </c>
      <c r="E1962" s="18" t="s">
        <v>2022</v>
      </c>
      <c r="F1962" s="18" t="s">
        <v>2034</v>
      </c>
      <c r="G1962" s="18">
        <v>960</v>
      </c>
      <c r="H1962" s="18">
        <v>1.29</v>
      </c>
      <c r="I1962" s="18">
        <v>1.87</v>
      </c>
      <c r="Q1962"/>
    </row>
    <row r="1963" spans="2:17" x14ac:dyDescent="0.25">
      <c r="B1963" s="18">
        <v>2011</v>
      </c>
      <c r="C1963" s="18" t="s">
        <v>8</v>
      </c>
      <c r="D1963" s="18" t="s">
        <v>205</v>
      </c>
      <c r="E1963" s="18" t="s">
        <v>2022</v>
      </c>
      <c r="F1963" s="18" t="s">
        <v>2035</v>
      </c>
      <c r="G1963" s="18">
        <v>696</v>
      </c>
      <c r="H1963" s="18">
        <v>1.46</v>
      </c>
      <c r="I1963" s="18">
        <v>1.64</v>
      </c>
      <c r="Q1963"/>
    </row>
    <row r="1964" spans="2:17" x14ac:dyDescent="0.25">
      <c r="B1964" s="18">
        <v>2011</v>
      </c>
      <c r="C1964" s="18" t="s">
        <v>8</v>
      </c>
      <c r="D1964" s="18" t="s">
        <v>205</v>
      </c>
      <c r="E1964" s="18" t="s">
        <v>2022</v>
      </c>
      <c r="F1964" s="18" t="s">
        <v>2036</v>
      </c>
      <c r="G1964" s="18">
        <v>852</v>
      </c>
      <c r="H1964" s="18">
        <v>1.4</v>
      </c>
      <c r="I1964" s="18">
        <v>1.67</v>
      </c>
      <c r="Q1964"/>
    </row>
    <row r="1965" spans="2:17" x14ac:dyDescent="0.25">
      <c r="B1965" s="18">
        <v>2011</v>
      </c>
      <c r="C1965" s="18" t="s">
        <v>8</v>
      </c>
      <c r="D1965" s="18" t="s">
        <v>205</v>
      </c>
      <c r="E1965" s="18" t="s">
        <v>2022</v>
      </c>
      <c r="F1965" s="18" t="s">
        <v>2037</v>
      </c>
      <c r="G1965" s="18">
        <v>924</v>
      </c>
      <c r="H1965" s="18">
        <v>1.5</v>
      </c>
      <c r="I1965" s="18">
        <v>1.62</v>
      </c>
      <c r="Q1965"/>
    </row>
    <row r="1966" spans="2:17" x14ac:dyDescent="0.25">
      <c r="B1966" s="18">
        <v>2011</v>
      </c>
      <c r="C1966" s="18" t="s">
        <v>8</v>
      </c>
      <c r="D1966" s="18" t="s">
        <v>164</v>
      </c>
      <c r="E1966" s="18" t="s">
        <v>2038</v>
      </c>
      <c r="F1966" s="18" t="s">
        <v>2039</v>
      </c>
      <c r="G1966" s="18">
        <v>696</v>
      </c>
      <c r="H1966" s="18">
        <v>4.57</v>
      </c>
      <c r="I1966" s="18">
        <v>5.0199999999999996</v>
      </c>
      <c r="Q1966"/>
    </row>
    <row r="1967" spans="2:17" x14ac:dyDescent="0.25">
      <c r="B1967" s="18">
        <v>2011</v>
      </c>
      <c r="C1967" s="18" t="s">
        <v>8</v>
      </c>
      <c r="D1967" s="18" t="s">
        <v>164</v>
      </c>
      <c r="E1967" s="18" t="s">
        <v>2038</v>
      </c>
      <c r="F1967" s="18" t="s">
        <v>2040</v>
      </c>
      <c r="G1967" s="18">
        <v>720</v>
      </c>
      <c r="H1967" s="18">
        <v>4.26</v>
      </c>
      <c r="I1967" s="18">
        <v>5.29</v>
      </c>
      <c r="Q1967"/>
    </row>
    <row r="1968" spans="2:17" x14ac:dyDescent="0.25">
      <c r="B1968" s="18">
        <v>2011</v>
      </c>
      <c r="C1968" s="18" t="s">
        <v>8</v>
      </c>
      <c r="D1968" s="18" t="s">
        <v>164</v>
      </c>
      <c r="E1968" s="18" t="s">
        <v>2038</v>
      </c>
      <c r="F1968" s="18" t="s">
        <v>2041</v>
      </c>
      <c r="G1968" s="18">
        <v>372</v>
      </c>
      <c r="H1968" s="18">
        <v>4.82</v>
      </c>
      <c r="I1968" s="18">
        <v>5.3</v>
      </c>
      <c r="Q1968"/>
    </row>
    <row r="1969" spans="2:17" x14ac:dyDescent="0.25">
      <c r="B1969" s="18">
        <v>2011</v>
      </c>
      <c r="C1969" s="18" t="s">
        <v>8</v>
      </c>
      <c r="D1969" s="18" t="s">
        <v>164</v>
      </c>
      <c r="E1969" s="18" t="s">
        <v>2038</v>
      </c>
      <c r="F1969" s="18" t="s">
        <v>2042</v>
      </c>
      <c r="G1969" s="18">
        <v>240</v>
      </c>
      <c r="H1969" s="18">
        <v>4.45</v>
      </c>
      <c r="I1969" s="18">
        <v>5.0199999999999996</v>
      </c>
      <c r="Q1969"/>
    </row>
    <row r="1970" spans="2:17" x14ac:dyDescent="0.25">
      <c r="B1970" s="18">
        <v>2011</v>
      </c>
      <c r="C1970" s="18" t="s">
        <v>8</v>
      </c>
      <c r="D1970" s="18" t="s">
        <v>164</v>
      </c>
      <c r="E1970" s="18" t="s">
        <v>2038</v>
      </c>
      <c r="F1970" s="18" t="s">
        <v>2043</v>
      </c>
      <c r="G1970" s="18">
        <v>252</v>
      </c>
      <c r="H1970" s="18">
        <v>4.08</v>
      </c>
      <c r="I1970" s="18">
        <v>5.27</v>
      </c>
      <c r="Q1970"/>
    </row>
    <row r="1971" spans="2:17" x14ac:dyDescent="0.25">
      <c r="B1971" s="18">
        <v>2011</v>
      </c>
      <c r="C1971" s="18" t="s">
        <v>8</v>
      </c>
      <c r="D1971" s="18" t="s">
        <v>164</v>
      </c>
      <c r="E1971" s="18" t="s">
        <v>2038</v>
      </c>
      <c r="F1971" s="18" t="s">
        <v>2044</v>
      </c>
      <c r="G1971" s="18">
        <v>252</v>
      </c>
      <c r="H1971" s="18">
        <v>4.79</v>
      </c>
      <c r="I1971" s="18">
        <v>5.16</v>
      </c>
      <c r="Q1971"/>
    </row>
    <row r="1972" spans="2:17" x14ac:dyDescent="0.25">
      <c r="B1972" s="18">
        <v>2011</v>
      </c>
      <c r="C1972" s="18" t="s">
        <v>8</v>
      </c>
      <c r="D1972" s="18" t="s">
        <v>164</v>
      </c>
      <c r="E1972" s="18" t="s">
        <v>2038</v>
      </c>
      <c r="F1972" s="18" t="s">
        <v>2045</v>
      </c>
      <c r="G1972" s="18">
        <v>456</v>
      </c>
      <c r="H1972" s="18">
        <v>4.25</v>
      </c>
      <c r="I1972" s="18">
        <v>5.03</v>
      </c>
      <c r="Q1972"/>
    </row>
    <row r="1973" spans="2:17" x14ac:dyDescent="0.25">
      <c r="B1973" s="18">
        <v>2011</v>
      </c>
      <c r="C1973" s="18" t="s">
        <v>8</v>
      </c>
      <c r="D1973" s="18" t="s">
        <v>164</v>
      </c>
      <c r="E1973" s="18" t="s">
        <v>2038</v>
      </c>
      <c r="F1973" s="18" t="s">
        <v>2046</v>
      </c>
      <c r="G1973" s="18">
        <v>468</v>
      </c>
      <c r="H1973" s="18">
        <v>4.8600000000000003</v>
      </c>
      <c r="I1973" s="18">
        <v>5.0599999999999996</v>
      </c>
      <c r="Q1973"/>
    </row>
    <row r="1974" spans="2:17" x14ac:dyDescent="0.25">
      <c r="B1974" s="18">
        <v>2011</v>
      </c>
      <c r="C1974" s="18" t="s">
        <v>8</v>
      </c>
      <c r="D1974" s="18" t="s">
        <v>164</v>
      </c>
      <c r="E1974" s="18" t="s">
        <v>2038</v>
      </c>
      <c r="F1974" s="18" t="s">
        <v>2047</v>
      </c>
      <c r="G1974" s="18">
        <v>408</v>
      </c>
      <c r="H1974" s="18">
        <v>4.43</v>
      </c>
      <c r="I1974" s="18">
        <v>5.34</v>
      </c>
      <c r="Q1974"/>
    </row>
    <row r="1975" spans="2:17" x14ac:dyDescent="0.25">
      <c r="B1975" s="18">
        <v>2011</v>
      </c>
      <c r="C1975" s="18" t="s">
        <v>8</v>
      </c>
      <c r="D1975" s="18" t="s">
        <v>164</v>
      </c>
      <c r="E1975" s="18" t="s">
        <v>2038</v>
      </c>
      <c r="F1975" s="18" t="s">
        <v>2048</v>
      </c>
      <c r="G1975" s="18">
        <v>720</v>
      </c>
      <c r="H1975" s="18">
        <v>4.71</v>
      </c>
      <c r="I1975" s="18">
        <v>5.15</v>
      </c>
      <c r="Q1975"/>
    </row>
    <row r="1976" spans="2:17" x14ac:dyDescent="0.25">
      <c r="B1976" s="18">
        <v>2011</v>
      </c>
      <c r="C1976" s="18" t="s">
        <v>8</v>
      </c>
      <c r="D1976" s="18" t="s">
        <v>164</v>
      </c>
      <c r="E1976" s="18" t="s">
        <v>2038</v>
      </c>
      <c r="F1976" s="18" t="s">
        <v>2049</v>
      </c>
      <c r="G1976" s="18">
        <v>636</v>
      </c>
      <c r="H1976" s="18">
        <v>4.0199999999999996</v>
      </c>
      <c r="I1976" s="18">
        <v>5.2</v>
      </c>
      <c r="Q1976"/>
    </row>
    <row r="1977" spans="2:17" x14ac:dyDescent="0.25">
      <c r="B1977" s="18">
        <v>2011</v>
      </c>
      <c r="C1977" s="18" t="s">
        <v>8</v>
      </c>
      <c r="D1977" s="18" t="s">
        <v>164</v>
      </c>
      <c r="E1977" s="18" t="s">
        <v>2038</v>
      </c>
      <c r="F1977" s="18" t="s">
        <v>2050</v>
      </c>
      <c r="G1977" s="18">
        <v>504</v>
      </c>
      <c r="H1977" s="18">
        <v>4.79</v>
      </c>
      <c r="I1977" s="18">
        <v>5.3</v>
      </c>
      <c r="Q1977"/>
    </row>
    <row r="1978" spans="2:17" x14ac:dyDescent="0.25">
      <c r="B1978" s="18">
        <v>2011</v>
      </c>
      <c r="C1978" s="18" t="s">
        <v>8</v>
      </c>
      <c r="D1978" s="18" t="s">
        <v>164</v>
      </c>
      <c r="E1978" s="18" t="s">
        <v>2038</v>
      </c>
      <c r="F1978" s="18" t="s">
        <v>2051</v>
      </c>
      <c r="G1978" s="18">
        <v>600</v>
      </c>
      <c r="H1978" s="18">
        <v>4.97</v>
      </c>
      <c r="I1978" s="18">
        <v>5.18</v>
      </c>
      <c r="Q1978"/>
    </row>
    <row r="1979" spans="2:17" x14ac:dyDescent="0.25">
      <c r="B1979" s="18">
        <v>2011</v>
      </c>
      <c r="C1979" s="18" t="s">
        <v>8</v>
      </c>
      <c r="D1979" s="18" t="s">
        <v>164</v>
      </c>
      <c r="E1979" s="18" t="s">
        <v>2038</v>
      </c>
      <c r="F1979" s="18" t="s">
        <v>2052</v>
      </c>
      <c r="G1979" s="18">
        <v>312</v>
      </c>
      <c r="H1979" s="18">
        <v>4.96</v>
      </c>
      <c r="I1979" s="18">
        <v>5.16</v>
      </c>
      <c r="Q1979"/>
    </row>
    <row r="1980" spans="2:17" x14ac:dyDescent="0.25">
      <c r="B1980" s="18">
        <v>2011</v>
      </c>
      <c r="C1980" s="18" t="s">
        <v>8</v>
      </c>
      <c r="D1980" s="18" t="s">
        <v>164</v>
      </c>
      <c r="E1980" s="18" t="s">
        <v>2038</v>
      </c>
      <c r="F1980" s="18" t="s">
        <v>2053</v>
      </c>
      <c r="G1980" s="18">
        <v>600</v>
      </c>
      <c r="H1980" s="18">
        <v>4.79</v>
      </c>
      <c r="I1980" s="18">
        <v>5.15</v>
      </c>
      <c r="Q1980"/>
    </row>
    <row r="1981" spans="2:17" x14ac:dyDescent="0.25">
      <c r="B1981" s="18">
        <v>2011</v>
      </c>
      <c r="C1981" s="18" t="s">
        <v>8</v>
      </c>
      <c r="D1981" s="18" t="s">
        <v>164</v>
      </c>
      <c r="E1981" s="18" t="s">
        <v>2038</v>
      </c>
      <c r="F1981" s="18" t="s">
        <v>2054</v>
      </c>
      <c r="G1981" s="18">
        <v>696</v>
      </c>
      <c r="H1981" s="18">
        <v>4.8</v>
      </c>
      <c r="I1981" s="18">
        <v>5.35</v>
      </c>
      <c r="Q1981"/>
    </row>
    <row r="1982" spans="2:17" x14ac:dyDescent="0.25">
      <c r="B1982" s="18">
        <v>2011</v>
      </c>
      <c r="C1982" s="18" t="s">
        <v>8</v>
      </c>
      <c r="D1982" s="18" t="s">
        <v>164</v>
      </c>
      <c r="E1982" s="18" t="s">
        <v>2038</v>
      </c>
      <c r="F1982" s="18" t="s">
        <v>2055</v>
      </c>
      <c r="G1982" s="18">
        <v>540</v>
      </c>
      <c r="H1982" s="18">
        <v>4.32</v>
      </c>
      <c r="I1982" s="18">
        <v>5.16</v>
      </c>
      <c r="Q1982"/>
    </row>
    <row r="1983" spans="2:17" x14ac:dyDescent="0.25">
      <c r="B1983" s="18">
        <v>2011</v>
      </c>
      <c r="C1983" s="18" t="s">
        <v>8</v>
      </c>
      <c r="D1983" s="18" t="s">
        <v>164</v>
      </c>
      <c r="E1983" s="18" t="s">
        <v>2038</v>
      </c>
      <c r="F1983" s="18" t="s">
        <v>2056</v>
      </c>
      <c r="G1983" s="18">
        <v>672</v>
      </c>
      <c r="H1983" s="18">
        <v>4.28</v>
      </c>
      <c r="I1983" s="18">
        <v>5.25</v>
      </c>
      <c r="Q1983"/>
    </row>
    <row r="1984" spans="2:17" x14ac:dyDescent="0.25">
      <c r="B1984" s="18">
        <v>2011</v>
      </c>
      <c r="C1984" s="18" t="s">
        <v>8</v>
      </c>
      <c r="D1984" s="18" t="s">
        <v>164</v>
      </c>
      <c r="E1984" s="18" t="s">
        <v>2038</v>
      </c>
      <c r="F1984" s="18" t="s">
        <v>2057</v>
      </c>
      <c r="G1984" s="18">
        <v>624</v>
      </c>
      <c r="H1984" s="18">
        <v>4.87</v>
      </c>
      <c r="I1984" s="18">
        <v>5.37</v>
      </c>
      <c r="Q1984"/>
    </row>
    <row r="1985" spans="2:17" x14ac:dyDescent="0.25">
      <c r="B1985" s="18">
        <v>2011</v>
      </c>
      <c r="C1985" s="18" t="s">
        <v>8</v>
      </c>
      <c r="D1985" s="18" t="s">
        <v>164</v>
      </c>
      <c r="E1985" s="18" t="s">
        <v>2038</v>
      </c>
      <c r="F1985" s="18" t="s">
        <v>2058</v>
      </c>
      <c r="G1985" s="18">
        <v>528</v>
      </c>
      <c r="H1985" s="18">
        <v>4.9000000000000004</v>
      </c>
      <c r="I1985" s="18">
        <v>5.18</v>
      </c>
      <c r="Q1985"/>
    </row>
    <row r="1986" spans="2:17" x14ac:dyDescent="0.25">
      <c r="B1986" s="18">
        <v>2011</v>
      </c>
      <c r="C1986" s="18" t="s">
        <v>8</v>
      </c>
      <c r="D1986" s="18" t="s">
        <v>164</v>
      </c>
      <c r="E1986" s="18" t="s">
        <v>2038</v>
      </c>
      <c r="F1986" s="18" t="s">
        <v>2059</v>
      </c>
      <c r="G1986" s="18">
        <v>276</v>
      </c>
      <c r="H1986" s="18">
        <v>4.82</v>
      </c>
      <c r="I1986" s="18">
        <v>5.04</v>
      </c>
      <c r="Q1986"/>
    </row>
    <row r="1987" spans="2:17" x14ac:dyDescent="0.25">
      <c r="B1987" s="18">
        <v>2011</v>
      </c>
      <c r="C1987" s="18" t="s">
        <v>8</v>
      </c>
      <c r="D1987" s="18" t="s">
        <v>164</v>
      </c>
      <c r="E1987" s="18" t="s">
        <v>2038</v>
      </c>
      <c r="F1987" s="18" t="s">
        <v>2060</v>
      </c>
      <c r="G1987" s="18">
        <v>528</v>
      </c>
      <c r="H1987" s="18">
        <v>4.57</v>
      </c>
      <c r="I1987" s="18">
        <v>5.07</v>
      </c>
      <c r="Q1987"/>
    </row>
    <row r="1988" spans="2:17" x14ac:dyDescent="0.25">
      <c r="B1988" s="18">
        <v>2011</v>
      </c>
      <c r="C1988" s="18" t="s">
        <v>8</v>
      </c>
      <c r="D1988" s="18" t="s">
        <v>164</v>
      </c>
      <c r="E1988" s="18" t="s">
        <v>2038</v>
      </c>
      <c r="F1988" s="18" t="s">
        <v>2061</v>
      </c>
      <c r="G1988" s="18">
        <v>240</v>
      </c>
      <c r="H1988" s="18">
        <v>4.7699999999999996</v>
      </c>
      <c r="I1988" s="18">
        <v>5</v>
      </c>
      <c r="Q1988"/>
    </row>
    <row r="1989" spans="2:17" x14ac:dyDescent="0.25">
      <c r="B1989" s="18">
        <v>2011</v>
      </c>
      <c r="C1989" s="18" t="s">
        <v>8</v>
      </c>
      <c r="D1989" s="18" t="s">
        <v>164</v>
      </c>
      <c r="E1989" s="18" t="s">
        <v>2038</v>
      </c>
      <c r="F1989" s="18" t="s">
        <v>2062</v>
      </c>
      <c r="G1989" s="18">
        <v>300</v>
      </c>
      <c r="H1989" s="18">
        <v>4</v>
      </c>
      <c r="I1989" s="18">
        <v>5</v>
      </c>
      <c r="Q1989"/>
    </row>
    <row r="1990" spans="2:17" x14ac:dyDescent="0.25">
      <c r="B1990" s="18">
        <v>2011</v>
      </c>
      <c r="C1990" s="18" t="s">
        <v>8</v>
      </c>
      <c r="D1990" s="18" t="s">
        <v>164</v>
      </c>
      <c r="E1990" s="18" t="s">
        <v>2038</v>
      </c>
      <c r="F1990" s="18" t="s">
        <v>2063</v>
      </c>
      <c r="G1990" s="18">
        <v>408</v>
      </c>
      <c r="H1990" s="18">
        <v>4.5599999999999996</v>
      </c>
      <c r="I1990" s="18">
        <v>5.33</v>
      </c>
      <c r="Q1990"/>
    </row>
    <row r="1991" spans="2:17" x14ac:dyDescent="0.25">
      <c r="B1991" s="18">
        <v>2011</v>
      </c>
      <c r="C1991" s="18" t="s">
        <v>8</v>
      </c>
      <c r="D1991" s="18" t="s">
        <v>164</v>
      </c>
      <c r="E1991" s="18" t="s">
        <v>2038</v>
      </c>
      <c r="F1991" s="18" t="s">
        <v>2064</v>
      </c>
      <c r="G1991" s="18">
        <v>648</v>
      </c>
      <c r="H1991" s="18">
        <v>4.88</v>
      </c>
      <c r="I1991" s="18">
        <v>5.2</v>
      </c>
      <c r="Q1991"/>
    </row>
    <row r="1992" spans="2:17" x14ac:dyDescent="0.25">
      <c r="B1992" s="18">
        <v>2011</v>
      </c>
      <c r="C1992" s="18" t="s">
        <v>8</v>
      </c>
      <c r="D1992" s="18" t="s">
        <v>164</v>
      </c>
      <c r="E1992" s="18" t="s">
        <v>2038</v>
      </c>
      <c r="F1992" s="18" t="s">
        <v>2065</v>
      </c>
      <c r="G1992" s="18">
        <v>408</v>
      </c>
      <c r="H1992" s="18">
        <v>4.3499999999999996</v>
      </c>
      <c r="I1992" s="18">
        <v>5.31</v>
      </c>
      <c r="Q1992"/>
    </row>
    <row r="1993" spans="2:17" x14ac:dyDescent="0.25">
      <c r="B1993" s="18">
        <v>2011</v>
      </c>
      <c r="C1993" s="18" t="s">
        <v>8</v>
      </c>
      <c r="D1993" s="18" t="s">
        <v>164</v>
      </c>
      <c r="E1993" s="18" t="s">
        <v>2038</v>
      </c>
      <c r="F1993" s="18" t="s">
        <v>2066</v>
      </c>
      <c r="G1993" s="18">
        <v>648</v>
      </c>
      <c r="H1993" s="18">
        <v>4.24</v>
      </c>
      <c r="I1993" s="18">
        <v>5.28</v>
      </c>
      <c r="Q1993"/>
    </row>
    <row r="1994" spans="2:17" x14ac:dyDescent="0.25">
      <c r="B1994" s="18">
        <v>2011</v>
      </c>
      <c r="C1994" s="18" t="s">
        <v>8</v>
      </c>
      <c r="D1994" s="18" t="s">
        <v>164</v>
      </c>
      <c r="E1994" s="18" t="s">
        <v>2038</v>
      </c>
      <c r="F1994" s="18" t="s">
        <v>2067</v>
      </c>
      <c r="G1994" s="18">
        <v>456</v>
      </c>
      <c r="H1994" s="18">
        <v>4.3099999999999996</v>
      </c>
      <c r="I1994" s="18">
        <v>5.18</v>
      </c>
      <c r="Q1994"/>
    </row>
    <row r="1995" spans="2:17" x14ac:dyDescent="0.25">
      <c r="B1995" s="18">
        <v>2011</v>
      </c>
      <c r="C1995" s="18" t="s">
        <v>8</v>
      </c>
      <c r="D1995" s="18" t="s">
        <v>164</v>
      </c>
      <c r="E1995" s="18" t="s">
        <v>2038</v>
      </c>
      <c r="F1995" s="18" t="s">
        <v>2068</v>
      </c>
      <c r="G1995" s="18">
        <v>372</v>
      </c>
      <c r="H1995" s="18">
        <v>4.6900000000000004</v>
      </c>
      <c r="I1995" s="18">
        <v>5.04</v>
      </c>
      <c r="Q1995"/>
    </row>
    <row r="1996" spans="2:17" x14ac:dyDescent="0.25">
      <c r="B1996" s="18">
        <v>2011</v>
      </c>
      <c r="C1996" s="18" t="s">
        <v>8</v>
      </c>
      <c r="D1996" s="18" t="s">
        <v>164</v>
      </c>
      <c r="E1996" s="18" t="s">
        <v>2038</v>
      </c>
      <c r="F1996" s="18" t="s">
        <v>2069</v>
      </c>
      <c r="G1996" s="18">
        <v>372</v>
      </c>
      <c r="H1996" s="18">
        <v>4.09</v>
      </c>
      <c r="I1996" s="18">
        <v>5.1100000000000003</v>
      </c>
      <c r="Q1996"/>
    </row>
    <row r="1997" spans="2:17" x14ac:dyDescent="0.25">
      <c r="B1997" s="18">
        <v>2011</v>
      </c>
      <c r="C1997" s="18" t="s">
        <v>8</v>
      </c>
      <c r="D1997" s="18" t="s">
        <v>164</v>
      </c>
      <c r="E1997" s="18" t="s">
        <v>2038</v>
      </c>
      <c r="F1997" s="18" t="s">
        <v>2070</v>
      </c>
      <c r="G1997" s="18">
        <v>636</v>
      </c>
      <c r="H1997" s="18">
        <v>4.93</v>
      </c>
      <c r="I1997" s="18">
        <v>5.0599999999999996</v>
      </c>
      <c r="Q1997"/>
    </row>
    <row r="1998" spans="2:17" x14ac:dyDescent="0.25">
      <c r="B1998" s="18">
        <v>2011</v>
      </c>
      <c r="C1998" s="18" t="s">
        <v>8</v>
      </c>
      <c r="D1998" s="18" t="s">
        <v>164</v>
      </c>
      <c r="E1998" s="18" t="s">
        <v>2038</v>
      </c>
      <c r="F1998" s="18" t="s">
        <v>2071</v>
      </c>
      <c r="G1998" s="18">
        <v>588</v>
      </c>
      <c r="H1998" s="18">
        <v>4.72</v>
      </c>
      <c r="I1998" s="18">
        <v>5</v>
      </c>
      <c r="Q1998"/>
    </row>
    <row r="1999" spans="2:17" x14ac:dyDescent="0.25">
      <c r="B1999" s="18">
        <v>2011</v>
      </c>
      <c r="C1999" s="18" t="s">
        <v>8</v>
      </c>
      <c r="D1999" s="18" t="s">
        <v>164</v>
      </c>
      <c r="E1999" s="18" t="s">
        <v>2038</v>
      </c>
      <c r="F1999" s="18" t="s">
        <v>2072</v>
      </c>
      <c r="G1999" s="18">
        <v>672</v>
      </c>
      <c r="H1999" s="18">
        <v>4.9000000000000004</v>
      </c>
      <c r="I1999" s="18">
        <v>5.29</v>
      </c>
      <c r="Q1999"/>
    </row>
    <row r="2000" spans="2:17" x14ac:dyDescent="0.25">
      <c r="B2000" s="18">
        <v>2011</v>
      </c>
      <c r="C2000" s="18" t="s">
        <v>8</v>
      </c>
      <c r="D2000" s="18" t="s">
        <v>164</v>
      </c>
      <c r="E2000" s="18" t="s">
        <v>2038</v>
      </c>
      <c r="F2000" s="18" t="s">
        <v>2073</v>
      </c>
      <c r="G2000" s="18">
        <v>612</v>
      </c>
      <c r="H2000" s="18">
        <v>4.9800000000000004</v>
      </c>
      <c r="I2000" s="18">
        <v>5.3</v>
      </c>
      <c r="Q2000"/>
    </row>
    <row r="2001" spans="2:17" x14ac:dyDescent="0.25">
      <c r="B2001" s="18">
        <v>2011</v>
      </c>
      <c r="C2001" s="18" t="s">
        <v>8</v>
      </c>
      <c r="D2001" s="18" t="s">
        <v>164</v>
      </c>
      <c r="E2001" s="18" t="s">
        <v>2038</v>
      </c>
      <c r="F2001" s="18" t="s">
        <v>2074</v>
      </c>
      <c r="G2001" s="18">
        <v>624</v>
      </c>
      <c r="H2001" s="18">
        <v>4.55</v>
      </c>
      <c r="I2001" s="18">
        <v>5.35</v>
      </c>
      <c r="Q2001"/>
    </row>
    <row r="2002" spans="2:17" x14ac:dyDescent="0.25">
      <c r="B2002" s="18">
        <v>2011</v>
      </c>
      <c r="C2002" s="18" t="s">
        <v>8</v>
      </c>
      <c r="D2002" s="18" t="s">
        <v>164</v>
      </c>
      <c r="E2002" s="18" t="s">
        <v>2038</v>
      </c>
      <c r="F2002" s="18" t="s">
        <v>2075</v>
      </c>
      <c r="G2002" s="18">
        <v>264</v>
      </c>
      <c r="H2002" s="18">
        <v>4.01</v>
      </c>
      <c r="I2002" s="18">
        <v>5.26</v>
      </c>
      <c r="Q2002"/>
    </row>
    <row r="2003" spans="2:17" x14ac:dyDescent="0.25">
      <c r="B2003" s="18">
        <v>2011</v>
      </c>
      <c r="C2003" s="18" t="s">
        <v>8</v>
      </c>
      <c r="D2003" s="18" t="s">
        <v>164</v>
      </c>
      <c r="E2003" s="18" t="s">
        <v>2038</v>
      </c>
      <c r="F2003" s="18" t="s">
        <v>2076</v>
      </c>
      <c r="G2003" s="18">
        <v>600</v>
      </c>
      <c r="H2003" s="18">
        <v>4.95</v>
      </c>
      <c r="I2003" s="18">
        <v>5.16</v>
      </c>
      <c r="Q2003"/>
    </row>
    <row r="2004" spans="2:17" x14ac:dyDescent="0.25">
      <c r="B2004" s="18">
        <v>2011</v>
      </c>
      <c r="C2004" s="18" t="s">
        <v>8</v>
      </c>
      <c r="D2004" s="18" t="s">
        <v>164</v>
      </c>
      <c r="E2004" s="18" t="s">
        <v>2038</v>
      </c>
      <c r="F2004" s="18" t="s">
        <v>2077</v>
      </c>
      <c r="G2004" s="18">
        <v>372</v>
      </c>
      <c r="H2004" s="18">
        <v>4.1900000000000004</v>
      </c>
      <c r="I2004" s="18">
        <v>5.4</v>
      </c>
      <c r="Q2004"/>
    </row>
    <row r="2005" spans="2:17" x14ac:dyDescent="0.25">
      <c r="B2005" s="18">
        <v>2011</v>
      </c>
      <c r="C2005" s="18" t="s">
        <v>8</v>
      </c>
      <c r="D2005" s="18" t="s">
        <v>164</v>
      </c>
      <c r="E2005" s="18" t="s">
        <v>2038</v>
      </c>
      <c r="F2005" s="18" t="s">
        <v>2078</v>
      </c>
      <c r="G2005" s="18">
        <v>648</v>
      </c>
      <c r="H2005" s="18">
        <v>4.99</v>
      </c>
      <c r="I2005" s="18">
        <v>5.08</v>
      </c>
      <c r="Q2005"/>
    </row>
    <row r="2006" spans="2:17" x14ac:dyDescent="0.25">
      <c r="B2006" s="18">
        <v>2011</v>
      </c>
      <c r="C2006" s="18" t="s">
        <v>8</v>
      </c>
      <c r="D2006" s="18" t="s">
        <v>164</v>
      </c>
      <c r="E2006" s="18" t="s">
        <v>2038</v>
      </c>
      <c r="F2006" s="18" t="s">
        <v>2079</v>
      </c>
      <c r="G2006" s="18">
        <v>624</v>
      </c>
      <c r="H2006" s="18">
        <v>4.1900000000000004</v>
      </c>
      <c r="I2006" s="18">
        <v>5.13</v>
      </c>
      <c r="Q2006"/>
    </row>
    <row r="2007" spans="2:17" x14ac:dyDescent="0.25">
      <c r="B2007" s="18">
        <v>2011</v>
      </c>
      <c r="C2007" s="18" t="s">
        <v>8</v>
      </c>
      <c r="D2007" s="18" t="s">
        <v>164</v>
      </c>
      <c r="E2007" s="18" t="s">
        <v>2038</v>
      </c>
      <c r="F2007" s="18" t="s">
        <v>2080</v>
      </c>
      <c r="G2007" s="18">
        <v>396</v>
      </c>
      <c r="H2007" s="18">
        <v>4.07</v>
      </c>
      <c r="I2007" s="18">
        <v>5.12</v>
      </c>
      <c r="Q2007"/>
    </row>
    <row r="2008" spans="2:17" x14ac:dyDescent="0.25">
      <c r="B2008" s="18">
        <v>2011</v>
      </c>
      <c r="C2008" s="18" t="s">
        <v>8</v>
      </c>
      <c r="D2008" s="18" t="s">
        <v>164</v>
      </c>
      <c r="E2008" s="18" t="s">
        <v>2038</v>
      </c>
      <c r="F2008" s="18" t="s">
        <v>2081</v>
      </c>
      <c r="G2008" s="18">
        <v>396</v>
      </c>
      <c r="H2008" s="18">
        <v>4.25</v>
      </c>
      <c r="I2008" s="18">
        <v>5.0199999999999996</v>
      </c>
      <c r="Q2008"/>
    </row>
    <row r="2009" spans="2:17" x14ac:dyDescent="0.25">
      <c r="B2009" s="18">
        <v>2011</v>
      </c>
      <c r="C2009" s="18" t="s">
        <v>8</v>
      </c>
      <c r="D2009" s="18" t="s">
        <v>164</v>
      </c>
      <c r="E2009" s="18" t="s">
        <v>2038</v>
      </c>
      <c r="F2009" s="18" t="s">
        <v>2082</v>
      </c>
      <c r="G2009" s="18">
        <v>384</v>
      </c>
      <c r="H2009" s="18">
        <v>4.59</v>
      </c>
      <c r="I2009" s="18">
        <v>5.05</v>
      </c>
      <c r="Q2009"/>
    </row>
    <row r="2010" spans="2:17" x14ac:dyDescent="0.25">
      <c r="B2010" s="18">
        <v>2011</v>
      </c>
      <c r="C2010" s="18" t="s">
        <v>8</v>
      </c>
      <c r="D2010" s="18" t="s">
        <v>164</v>
      </c>
      <c r="E2010" s="18" t="s">
        <v>2038</v>
      </c>
      <c r="F2010" s="18" t="s">
        <v>2083</v>
      </c>
      <c r="G2010" s="18">
        <v>492</v>
      </c>
      <c r="H2010" s="18">
        <v>4.28</v>
      </c>
      <c r="I2010" s="18">
        <v>5.09</v>
      </c>
      <c r="Q2010"/>
    </row>
    <row r="2011" spans="2:17" x14ac:dyDescent="0.25">
      <c r="B2011" s="18">
        <v>2011</v>
      </c>
      <c r="C2011" s="18" t="s">
        <v>8</v>
      </c>
      <c r="D2011" s="18" t="s">
        <v>164</v>
      </c>
      <c r="E2011" s="18" t="s">
        <v>2038</v>
      </c>
      <c r="F2011" s="18" t="s">
        <v>2084</v>
      </c>
      <c r="G2011" s="18">
        <v>504</v>
      </c>
      <c r="H2011" s="18">
        <v>4.93</v>
      </c>
      <c r="I2011" s="18">
        <v>5.0999999999999996</v>
      </c>
      <c r="Q2011"/>
    </row>
    <row r="2012" spans="2:17" x14ac:dyDescent="0.25">
      <c r="B2012" s="18">
        <v>2011</v>
      </c>
      <c r="C2012" s="18" t="s">
        <v>8</v>
      </c>
      <c r="D2012" s="18" t="s">
        <v>164</v>
      </c>
      <c r="E2012" s="18" t="s">
        <v>2038</v>
      </c>
      <c r="F2012" s="18" t="s">
        <v>2085</v>
      </c>
      <c r="G2012" s="18">
        <v>360</v>
      </c>
      <c r="H2012" s="18">
        <v>4.58</v>
      </c>
      <c r="I2012" s="18">
        <v>5.26</v>
      </c>
      <c r="Q2012"/>
    </row>
    <row r="2013" spans="2:17" x14ac:dyDescent="0.25">
      <c r="B2013" s="18">
        <v>2011</v>
      </c>
      <c r="C2013" s="18" t="s">
        <v>8</v>
      </c>
      <c r="D2013" s="18" t="s">
        <v>164</v>
      </c>
      <c r="E2013" s="18" t="s">
        <v>2038</v>
      </c>
      <c r="F2013" s="18" t="s">
        <v>2086</v>
      </c>
      <c r="G2013" s="18">
        <v>672</v>
      </c>
      <c r="H2013" s="18">
        <v>4.2</v>
      </c>
      <c r="I2013" s="18">
        <v>5.39</v>
      </c>
      <c r="Q2013"/>
    </row>
    <row r="2014" spans="2:17" x14ac:dyDescent="0.25">
      <c r="B2014" s="18">
        <v>2011</v>
      </c>
      <c r="C2014" s="18" t="s">
        <v>8</v>
      </c>
      <c r="D2014" s="18" t="s">
        <v>164</v>
      </c>
      <c r="E2014" s="18" t="s">
        <v>2038</v>
      </c>
      <c r="F2014" s="18" t="s">
        <v>2087</v>
      </c>
      <c r="G2014" s="18">
        <v>684</v>
      </c>
      <c r="H2014" s="18">
        <v>4.79</v>
      </c>
      <c r="I2014" s="18">
        <v>5.13</v>
      </c>
      <c r="Q2014"/>
    </row>
    <row r="2015" spans="2:17" x14ac:dyDescent="0.25">
      <c r="B2015" s="18">
        <v>2011</v>
      </c>
      <c r="C2015" s="18" t="s">
        <v>8</v>
      </c>
      <c r="D2015" s="18" t="s">
        <v>164</v>
      </c>
      <c r="E2015" s="18" t="s">
        <v>2038</v>
      </c>
      <c r="F2015" s="18" t="s">
        <v>2088</v>
      </c>
      <c r="G2015" s="18">
        <v>576</v>
      </c>
      <c r="H2015" s="18">
        <v>4.0199999999999996</v>
      </c>
      <c r="I2015" s="18">
        <v>5.15</v>
      </c>
      <c r="Q2015"/>
    </row>
    <row r="2016" spans="2:17" x14ac:dyDescent="0.25">
      <c r="B2016" s="18">
        <v>2011</v>
      </c>
      <c r="C2016" s="18" t="s">
        <v>8</v>
      </c>
      <c r="D2016" s="18" t="s">
        <v>164</v>
      </c>
      <c r="E2016" s="18" t="s">
        <v>2038</v>
      </c>
      <c r="F2016" s="18" t="s">
        <v>2089</v>
      </c>
      <c r="G2016" s="18">
        <v>528</v>
      </c>
      <c r="H2016" s="18">
        <v>4.96</v>
      </c>
      <c r="I2016" s="18">
        <v>5</v>
      </c>
      <c r="Q2016"/>
    </row>
    <row r="2017" spans="2:17" x14ac:dyDescent="0.25">
      <c r="B2017" s="18">
        <v>2011</v>
      </c>
      <c r="C2017" s="18" t="s">
        <v>8</v>
      </c>
      <c r="D2017" s="18" t="s">
        <v>164</v>
      </c>
      <c r="E2017" s="18" t="s">
        <v>2038</v>
      </c>
      <c r="F2017" s="18" t="s">
        <v>2090</v>
      </c>
      <c r="G2017" s="18">
        <v>648</v>
      </c>
      <c r="H2017" s="18">
        <v>4.78</v>
      </c>
      <c r="I2017" s="18">
        <v>5.23</v>
      </c>
      <c r="Q2017"/>
    </row>
    <row r="2018" spans="2:17" x14ac:dyDescent="0.25">
      <c r="B2018" s="18">
        <v>2011</v>
      </c>
      <c r="C2018" s="18" t="s">
        <v>8</v>
      </c>
      <c r="D2018" s="18" t="s">
        <v>164</v>
      </c>
      <c r="E2018" s="18" t="s">
        <v>2038</v>
      </c>
      <c r="F2018" s="18" t="s">
        <v>2091</v>
      </c>
      <c r="G2018" s="18">
        <v>432</v>
      </c>
      <c r="H2018" s="18">
        <v>4.72</v>
      </c>
      <c r="I2018" s="18">
        <v>5.18</v>
      </c>
      <c r="Q2018"/>
    </row>
    <row r="2019" spans="2:17" x14ac:dyDescent="0.25">
      <c r="B2019" s="18">
        <v>2011</v>
      </c>
      <c r="C2019" s="18" t="s">
        <v>8</v>
      </c>
      <c r="D2019" s="18" t="s">
        <v>164</v>
      </c>
      <c r="E2019" s="18" t="s">
        <v>2038</v>
      </c>
      <c r="F2019" s="18" t="s">
        <v>2092</v>
      </c>
      <c r="G2019" s="18">
        <v>660</v>
      </c>
      <c r="H2019" s="18">
        <v>4.72</v>
      </c>
      <c r="I2019" s="18">
        <v>5.22</v>
      </c>
      <c r="Q2019"/>
    </row>
    <row r="2020" spans="2:17" x14ac:dyDescent="0.25">
      <c r="B2020" s="18">
        <v>2011</v>
      </c>
      <c r="C2020" s="18" t="s">
        <v>8</v>
      </c>
      <c r="D2020" s="18" t="s">
        <v>164</v>
      </c>
      <c r="E2020" s="18" t="s">
        <v>2038</v>
      </c>
      <c r="F2020" s="18" t="s">
        <v>2093</v>
      </c>
      <c r="G2020" s="18">
        <v>432</v>
      </c>
      <c r="H2020" s="18">
        <v>4.93</v>
      </c>
      <c r="I2020" s="18">
        <v>5.31</v>
      </c>
      <c r="Q2020"/>
    </row>
    <row r="2021" spans="2:17" x14ac:dyDescent="0.25">
      <c r="B2021" s="18">
        <v>2011</v>
      </c>
      <c r="C2021" s="18" t="s">
        <v>8</v>
      </c>
      <c r="D2021" s="18" t="s">
        <v>164</v>
      </c>
      <c r="E2021" s="18" t="s">
        <v>2038</v>
      </c>
      <c r="F2021" s="18" t="s">
        <v>2094</v>
      </c>
      <c r="G2021" s="18">
        <v>336</v>
      </c>
      <c r="H2021" s="18">
        <v>4.28</v>
      </c>
      <c r="I2021" s="18">
        <v>5.0999999999999996</v>
      </c>
      <c r="Q2021"/>
    </row>
    <row r="2022" spans="2:17" x14ac:dyDescent="0.25">
      <c r="B2022" s="18">
        <v>2011</v>
      </c>
      <c r="C2022" s="18" t="s">
        <v>8</v>
      </c>
      <c r="D2022" s="18" t="s">
        <v>164</v>
      </c>
      <c r="E2022" s="18" t="s">
        <v>2038</v>
      </c>
      <c r="F2022" s="18" t="s">
        <v>2095</v>
      </c>
      <c r="G2022" s="18">
        <v>396</v>
      </c>
      <c r="H2022" s="18">
        <v>4.7300000000000004</v>
      </c>
      <c r="I2022" s="18">
        <v>5.08</v>
      </c>
      <c r="Q2022"/>
    </row>
    <row r="2023" spans="2:17" x14ac:dyDescent="0.25">
      <c r="B2023" s="18">
        <v>2011</v>
      </c>
      <c r="C2023" s="18" t="s">
        <v>8</v>
      </c>
      <c r="D2023" s="18" t="s">
        <v>164</v>
      </c>
      <c r="E2023" s="18" t="s">
        <v>2038</v>
      </c>
      <c r="F2023" s="18" t="s">
        <v>2096</v>
      </c>
      <c r="G2023" s="18">
        <v>552</v>
      </c>
      <c r="H2023" s="18">
        <v>4.12</v>
      </c>
      <c r="I2023" s="18">
        <v>5.33</v>
      </c>
      <c r="Q2023"/>
    </row>
    <row r="2024" spans="2:17" x14ac:dyDescent="0.25">
      <c r="B2024" s="18">
        <v>2011</v>
      </c>
      <c r="C2024" s="18" t="s">
        <v>8</v>
      </c>
      <c r="D2024" s="18" t="s">
        <v>164</v>
      </c>
      <c r="E2024" s="18" t="s">
        <v>2038</v>
      </c>
      <c r="F2024" s="18" t="s">
        <v>2097</v>
      </c>
      <c r="G2024" s="18">
        <v>408</v>
      </c>
      <c r="H2024" s="18">
        <v>4.09</v>
      </c>
      <c r="I2024" s="18">
        <v>5.33</v>
      </c>
      <c r="Q2024"/>
    </row>
    <row r="2025" spans="2:17" x14ac:dyDescent="0.25">
      <c r="B2025" s="18">
        <v>2011</v>
      </c>
      <c r="C2025" s="18" t="s">
        <v>8</v>
      </c>
      <c r="D2025" s="18" t="s">
        <v>164</v>
      </c>
      <c r="E2025" s="18" t="s">
        <v>2038</v>
      </c>
      <c r="F2025" s="18" t="s">
        <v>2098</v>
      </c>
      <c r="G2025" s="18">
        <v>564</v>
      </c>
      <c r="H2025" s="18">
        <v>5</v>
      </c>
      <c r="I2025" s="18">
        <v>5.22</v>
      </c>
      <c r="Q2025"/>
    </row>
    <row r="2026" spans="2:17" x14ac:dyDescent="0.25">
      <c r="B2026" s="18">
        <v>2011</v>
      </c>
      <c r="C2026" s="18" t="s">
        <v>8</v>
      </c>
      <c r="D2026" s="18" t="s">
        <v>164</v>
      </c>
      <c r="E2026" s="18" t="s">
        <v>2038</v>
      </c>
      <c r="F2026" s="18" t="s">
        <v>2099</v>
      </c>
      <c r="G2026" s="18">
        <v>456</v>
      </c>
      <c r="H2026" s="18">
        <v>4.5599999999999996</v>
      </c>
      <c r="I2026" s="18">
        <v>5.26</v>
      </c>
      <c r="Q2026"/>
    </row>
    <row r="2027" spans="2:17" x14ac:dyDescent="0.25">
      <c r="B2027" s="18">
        <v>2011</v>
      </c>
      <c r="C2027" s="18" t="s">
        <v>8</v>
      </c>
      <c r="D2027" s="18" t="s">
        <v>164</v>
      </c>
      <c r="E2027" s="18" t="s">
        <v>2038</v>
      </c>
      <c r="F2027" s="18" t="s">
        <v>2100</v>
      </c>
      <c r="G2027" s="18">
        <v>360</v>
      </c>
      <c r="H2027" s="18">
        <v>4.66</v>
      </c>
      <c r="I2027" s="18">
        <v>5.24</v>
      </c>
      <c r="Q2027"/>
    </row>
    <row r="2028" spans="2:17" x14ac:dyDescent="0.25">
      <c r="B2028" s="18">
        <v>2011</v>
      </c>
      <c r="C2028" s="18" t="s">
        <v>8</v>
      </c>
      <c r="D2028" s="18" t="s">
        <v>164</v>
      </c>
      <c r="E2028" s="18" t="s">
        <v>2038</v>
      </c>
      <c r="F2028" s="18" t="s">
        <v>2101</v>
      </c>
      <c r="G2028" s="18">
        <v>720</v>
      </c>
      <c r="H2028" s="18">
        <v>4.18</v>
      </c>
      <c r="I2028" s="18">
        <v>5.14</v>
      </c>
      <c r="Q2028"/>
    </row>
    <row r="2029" spans="2:17" x14ac:dyDescent="0.25">
      <c r="B2029" s="18">
        <v>2011</v>
      </c>
      <c r="C2029" s="18" t="s">
        <v>8</v>
      </c>
      <c r="D2029" s="18" t="s">
        <v>164</v>
      </c>
      <c r="E2029" s="18" t="s">
        <v>2038</v>
      </c>
      <c r="F2029" s="18" t="s">
        <v>2102</v>
      </c>
      <c r="G2029" s="18">
        <v>600</v>
      </c>
      <c r="H2029" s="18">
        <v>4.6900000000000004</v>
      </c>
      <c r="I2029" s="18">
        <v>5.13</v>
      </c>
      <c r="Q2029"/>
    </row>
    <row r="2030" spans="2:17" x14ac:dyDescent="0.25">
      <c r="B2030" s="18">
        <v>2011</v>
      </c>
      <c r="C2030" s="18" t="s">
        <v>8</v>
      </c>
      <c r="D2030" s="18" t="s">
        <v>164</v>
      </c>
      <c r="E2030" s="18" t="s">
        <v>2038</v>
      </c>
      <c r="F2030" s="18" t="s">
        <v>2103</v>
      </c>
      <c r="G2030" s="18">
        <v>264</v>
      </c>
      <c r="H2030" s="18">
        <v>4.37</v>
      </c>
      <c r="I2030" s="18">
        <v>5.27</v>
      </c>
      <c r="Q2030"/>
    </row>
    <row r="2031" spans="2:17" x14ac:dyDescent="0.25">
      <c r="B2031" s="18">
        <v>2011</v>
      </c>
      <c r="C2031" s="18" t="s">
        <v>8</v>
      </c>
      <c r="D2031" s="18" t="s">
        <v>164</v>
      </c>
      <c r="E2031" s="18" t="s">
        <v>2038</v>
      </c>
      <c r="F2031" s="18" t="s">
        <v>2104</v>
      </c>
      <c r="G2031" s="18">
        <v>564</v>
      </c>
      <c r="H2031" s="18">
        <v>4.92</v>
      </c>
      <c r="I2031" s="18">
        <v>5.33</v>
      </c>
      <c r="Q2031"/>
    </row>
    <row r="2032" spans="2:17" x14ac:dyDescent="0.25">
      <c r="B2032" s="18">
        <v>2011</v>
      </c>
      <c r="C2032" s="18" t="s">
        <v>8</v>
      </c>
      <c r="D2032" s="18" t="s">
        <v>164</v>
      </c>
      <c r="E2032" s="18" t="s">
        <v>2038</v>
      </c>
      <c r="F2032" s="18" t="s">
        <v>2105</v>
      </c>
      <c r="G2032" s="18">
        <v>720</v>
      </c>
      <c r="H2032" s="18">
        <v>4.54</v>
      </c>
      <c r="I2032" s="18">
        <v>5.05</v>
      </c>
      <c r="Q2032"/>
    </row>
    <row r="2033" spans="2:17" x14ac:dyDescent="0.25">
      <c r="B2033" s="18">
        <v>2011</v>
      </c>
      <c r="C2033" s="18" t="s">
        <v>8</v>
      </c>
      <c r="D2033" s="18" t="s">
        <v>164</v>
      </c>
      <c r="E2033" s="18" t="s">
        <v>2038</v>
      </c>
      <c r="F2033" s="18" t="s">
        <v>2106</v>
      </c>
      <c r="G2033" s="18">
        <v>444</v>
      </c>
      <c r="H2033" s="18">
        <v>4.91</v>
      </c>
      <c r="I2033" s="18">
        <v>5.33</v>
      </c>
      <c r="Q2033"/>
    </row>
    <row r="2034" spans="2:17" x14ac:dyDescent="0.25">
      <c r="B2034" s="18">
        <v>2011</v>
      </c>
      <c r="C2034" s="18" t="s">
        <v>8</v>
      </c>
      <c r="D2034" s="18" t="s">
        <v>164</v>
      </c>
      <c r="E2034" s="18" t="s">
        <v>2038</v>
      </c>
      <c r="F2034" s="18" t="s">
        <v>2107</v>
      </c>
      <c r="G2034" s="18">
        <v>636</v>
      </c>
      <c r="H2034" s="18">
        <v>4.18</v>
      </c>
      <c r="I2034" s="18">
        <v>5.21</v>
      </c>
      <c r="Q2034"/>
    </row>
    <row r="2035" spans="2:17" x14ac:dyDescent="0.25">
      <c r="B2035" s="18">
        <v>2011</v>
      </c>
      <c r="C2035" s="18" t="s">
        <v>8</v>
      </c>
      <c r="D2035" s="18" t="s">
        <v>164</v>
      </c>
      <c r="E2035" s="18" t="s">
        <v>2038</v>
      </c>
      <c r="F2035" s="18" t="s">
        <v>2108</v>
      </c>
      <c r="G2035" s="18">
        <v>456</v>
      </c>
      <c r="H2035" s="18">
        <v>4.29</v>
      </c>
      <c r="I2035" s="18">
        <v>5.1100000000000003</v>
      </c>
      <c r="Q2035"/>
    </row>
    <row r="2036" spans="2:17" x14ac:dyDescent="0.25">
      <c r="B2036" s="18">
        <v>2011</v>
      </c>
      <c r="C2036" s="18" t="s">
        <v>8</v>
      </c>
      <c r="D2036" s="18" t="s">
        <v>164</v>
      </c>
      <c r="E2036" s="18" t="s">
        <v>2038</v>
      </c>
      <c r="F2036" s="18" t="s">
        <v>2109</v>
      </c>
      <c r="G2036" s="18">
        <v>540</v>
      </c>
      <c r="H2036" s="18">
        <v>4.55</v>
      </c>
      <c r="I2036" s="18">
        <v>5.36</v>
      </c>
      <c r="Q2036"/>
    </row>
    <row r="2037" spans="2:17" x14ac:dyDescent="0.25">
      <c r="B2037" s="18">
        <v>2011</v>
      </c>
      <c r="C2037" s="18" t="s">
        <v>8</v>
      </c>
      <c r="D2037" s="18" t="s">
        <v>164</v>
      </c>
      <c r="E2037" s="18" t="s">
        <v>2038</v>
      </c>
      <c r="F2037" s="18" t="s">
        <v>2110</v>
      </c>
      <c r="G2037" s="18">
        <v>672</v>
      </c>
      <c r="H2037" s="18">
        <v>4.33</v>
      </c>
      <c r="I2037" s="18">
        <v>5.12</v>
      </c>
      <c r="Q2037"/>
    </row>
    <row r="2038" spans="2:17" x14ac:dyDescent="0.25">
      <c r="B2038" s="18">
        <v>2011</v>
      </c>
      <c r="C2038" s="18" t="s">
        <v>8</v>
      </c>
      <c r="D2038" s="18" t="s">
        <v>160</v>
      </c>
      <c r="E2038" s="18" t="s">
        <v>2111</v>
      </c>
      <c r="F2038" s="18" t="s">
        <v>2112</v>
      </c>
      <c r="G2038" s="18">
        <v>144</v>
      </c>
      <c r="H2038" s="18">
        <v>1.1599999999999999</v>
      </c>
      <c r="I2038" s="18">
        <v>1.31</v>
      </c>
      <c r="Q2038"/>
    </row>
    <row r="2039" spans="2:17" x14ac:dyDescent="0.25">
      <c r="B2039" s="18">
        <v>2011</v>
      </c>
      <c r="C2039" s="18" t="s">
        <v>8</v>
      </c>
      <c r="D2039" s="18" t="s">
        <v>160</v>
      </c>
      <c r="E2039" s="18" t="s">
        <v>2111</v>
      </c>
      <c r="F2039" s="18" t="s">
        <v>2113</v>
      </c>
      <c r="G2039" s="18">
        <v>84</v>
      </c>
      <c r="H2039" s="18">
        <v>1.1499999999999999</v>
      </c>
      <c r="I2039" s="18">
        <v>1.21</v>
      </c>
      <c r="Q2039"/>
    </row>
    <row r="2040" spans="2:17" x14ac:dyDescent="0.25">
      <c r="B2040" s="18">
        <v>2011</v>
      </c>
      <c r="C2040" s="18" t="s">
        <v>8</v>
      </c>
      <c r="D2040" s="18" t="s">
        <v>160</v>
      </c>
      <c r="E2040" s="18" t="s">
        <v>2111</v>
      </c>
      <c r="F2040" s="18" t="s">
        <v>2114</v>
      </c>
      <c r="G2040" s="18">
        <v>96</v>
      </c>
      <c r="H2040" s="18">
        <v>1</v>
      </c>
      <c r="I2040" s="18">
        <v>1.21</v>
      </c>
      <c r="Q2040"/>
    </row>
    <row r="2041" spans="2:17" x14ac:dyDescent="0.25">
      <c r="B2041" s="18">
        <v>2011</v>
      </c>
      <c r="C2041" s="18" t="s">
        <v>8</v>
      </c>
      <c r="D2041" s="18" t="s">
        <v>160</v>
      </c>
      <c r="E2041" s="18" t="s">
        <v>2111</v>
      </c>
      <c r="F2041" s="18" t="s">
        <v>2115</v>
      </c>
      <c r="G2041" s="18">
        <v>156</v>
      </c>
      <c r="H2041" s="18">
        <v>1.01</v>
      </c>
      <c r="I2041" s="18">
        <v>1.4</v>
      </c>
      <c r="Q2041"/>
    </row>
    <row r="2042" spans="2:17" x14ac:dyDescent="0.25">
      <c r="B2042" s="18">
        <v>2011</v>
      </c>
      <c r="C2042" s="18" t="s">
        <v>8</v>
      </c>
      <c r="D2042" s="18" t="s">
        <v>160</v>
      </c>
      <c r="E2042" s="18" t="s">
        <v>2111</v>
      </c>
      <c r="F2042" s="18" t="s">
        <v>2116</v>
      </c>
      <c r="G2042" s="18">
        <v>96</v>
      </c>
      <c r="H2042" s="18">
        <v>1.1100000000000001</v>
      </c>
      <c r="I2042" s="18">
        <v>1.38</v>
      </c>
      <c r="Q2042"/>
    </row>
    <row r="2043" spans="2:17" x14ac:dyDescent="0.25">
      <c r="B2043" s="18">
        <v>2011</v>
      </c>
      <c r="C2043" s="18" t="s">
        <v>8</v>
      </c>
      <c r="D2043" s="18" t="s">
        <v>160</v>
      </c>
      <c r="E2043" s="18" t="s">
        <v>2111</v>
      </c>
      <c r="F2043" s="18" t="s">
        <v>2117</v>
      </c>
      <c r="G2043" s="18">
        <v>168</v>
      </c>
      <c r="H2043" s="18">
        <v>1.1599999999999999</v>
      </c>
      <c r="I2043" s="18">
        <v>1.29</v>
      </c>
      <c r="Q2043"/>
    </row>
    <row r="2044" spans="2:17" x14ac:dyDescent="0.25">
      <c r="B2044" s="18">
        <v>2011</v>
      </c>
      <c r="C2044" s="18" t="s">
        <v>8</v>
      </c>
      <c r="D2044" s="18" t="s">
        <v>160</v>
      </c>
      <c r="E2044" s="18" t="s">
        <v>2111</v>
      </c>
      <c r="F2044" s="18" t="s">
        <v>2118</v>
      </c>
      <c r="G2044" s="18">
        <v>96</v>
      </c>
      <c r="H2044" s="18">
        <v>1.1100000000000001</v>
      </c>
      <c r="I2044" s="18">
        <v>1.31</v>
      </c>
      <c r="Q2044"/>
    </row>
    <row r="2045" spans="2:17" x14ac:dyDescent="0.25">
      <c r="B2045" s="18">
        <v>2011</v>
      </c>
      <c r="C2045" s="18" t="s">
        <v>8</v>
      </c>
      <c r="D2045" s="18" t="s">
        <v>160</v>
      </c>
      <c r="E2045" s="18" t="s">
        <v>2111</v>
      </c>
      <c r="F2045" s="18" t="s">
        <v>2119</v>
      </c>
      <c r="G2045" s="18">
        <v>96</v>
      </c>
      <c r="H2045" s="18">
        <v>1.2</v>
      </c>
      <c r="I2045" s="18">
        <v>1.4</v>
      </c>
      <c r="Q2045"/>
    </row>
    <row r="2046" spans="2:17" x14ac:dyDescent="0.25">
      <c r="B2046" s="18">
        <v>2011</v>
      </c>
      <c r="C2046" s="18" t="s">
        <v>8</v>
      </c>
      <c r="D2046" s="18" t="s">
        <v>160</v>
      </c>
      <c r="E2046" s="18" t="s">
        <v>2111</v>
      </c>
      <c r="F2046" s="18" t="s">
        <v>2120</v>
      </c>
      <c r="G2046" s="18">
        <v>108</v>
      </c>
      <c r="H2046" s="18">
        <v>1.06</v>
      </c>
      <c r="I2046" s="18">
        <v>1.25</v>
      </c>
      <c r="Q2046"/>
    </row>
    <row r="2047" spans="2:17" x14ac:dyDescent="0.25">
      <c r="B2047" s="18">
        <v>2011</v>
      </c>
      <c r="C2047" s="18" t="s">
        <v>8</v>
      </c>
      <c r="D2047" s="18" t="s">
        <v>160</v>
      </c>
      <c r="E2047" s="18" t="s">
        <v>2111</v>
      </c>
      <c r="F2047" s="18" t="s">
        <v>2121</v>
      </c>
      <c r="G2047" s="18">
        <v>72</v>
      </c>
      <c r="H2047" s="18">
        <v>1.19</v>
      </c>
      <c r="I2047" s="18">
        <v>1.2</v>
      </c>
      <c r="Q2047"/>
    </row>
    <row r="2048" spans="2:17" x14ac:dyDescent="0.25">
      <c r="B2048" s="18">
        <v>2011</v>
      </c>
      <c r="C2048" s="18" t="s">
        <v>8</v>
      </c>
      <c r="D2048" s="18" t="s">
        <v>160</v>
      </c>
      <c r="E2048" s="18" t="s">
        <v>2111</v>
      </c>
      <c r="F2048" s="18" t="s">
        <v>2122</v>
      </c>
      <c r="G2048" s="18">
        <v>84</v>
      </c>
      <c r="H2048" s="18">
        <v>1</v>
      </c>
      <c r="I2048" s="18">
        <v>1.29</v>
      </c>
      <c r="Q2048"/>
    </row>
    <row r="2049" spans="2:17" x14ac:dyDescent="0.25">
      <c r="B2049" s="18">
        <v>2011</v>
      </c>
      <c r="C2049" s="18" t="s">
        <v>8</v>
      </c>
      <c r="D2049" s="18" t="s">
        <v>160</v>
      </c>
      <c r="E2049" s="18" t="s">
        <v>2111</v>
      </c>
      <c r="F2049" s="18" t="s">
        <v>2123</v>
      </c>
      <c r="G2049" s="18">
        <v>48</v>
      </c>
      <c r="H2049" s="18">
        <v>1</v>
      </c>
      <c r="I2049" s="18">
        <v>1.4</v>
      </c>
      <c r="Q2049"/>
    </row>
    <row r="2050" spans="2:17" x14ac:dyDescent="0.25">
      <c r="B2050" s="18">
        <v>2011</v>
      </c>
      <c r="C2050" s="18" t="s">
        <v>8</v>
      </c>
      <c r="D2050" s="18" t="s">
        <v>160</v>
      </c>
      <c r="E2050" s="18" t="s">
        <v>2111</v>
      </c>
      <c r="F2050" s="18" t="s">
        <v>2124</v>
      </c>
      <c r="G2050" s="18">
        <v>144</v>
      </c>
      <c r="H2050" s="18">
        <v>1.08</v>
      </c>
      <c r="I2050" s="18">
        <v>1.21</v>
      </c>
      <c r="Q2050"/>
    </row>
    <row r="2051" spans="2:17" x14ac:dyDescent="0.25">
      <c r="B2051" s="18">
        <v>2011</v>
      </c>
      <c r="C2051" s="18" t="s">
        <v>8</v>
      </c>
      <c r="D2051" s="18" t="s">
        <v>160</v>
      </c>
      <c r="E2051" s="18" t="s">
        <v>2111</v>
      </c>
      <c r="F2051" s="18" t="s">
        <v>2125</v>
      </c>
      <c r="G2051" s="18">
        <v>120</v>
      </c>
      <c r="H2051" s="18">
        <v>1.1200000000000001</v>
      </c>
      <c r="I2051" s="18">
        <v>1.26</v>
      </c>
      <c r="Q2051"/>
    </row>
    <row r="2052" spans="2:17" x14ac:dyDescent="0.25">
      <c r="B2052" s="18">
        <v>2011</v>
      </c>
      <c r="C2052" s="18" t="s">
        <v>8</v>
      </c>
      <c r="D2052" s="18" t="s">
        <v>160</v>
      </c>
      <c r="E2052" s="18" t="s">
        <v>2111</v>
      </c>
      <c r="F2052" s="18" t="s">
        <v>2126</v>
      </c>
      <c r="G2052" s="18">
        <v>168</v>
      </c>
      <c r="H2052" s="18">
        <v>1.01</v>
      </c>
      <c r="I2052" s="18">
        <v>1.3</v>
      </c>
      <c r="Q2052"/>
    </row>
    <row r="2053" spans="2:17" x14ac:dyDescent="0.25">
      <c r="B2053" s="18">
        <v>2011</v>
      </c>
      <c r="C2053" s="18" t="s">
        <v>8</v>
      </c>
      <c r="D2053" s="18" t="s">
        <v>160</v>
      </c>
      <c r="E2053" s="18" t="s">
        <v>2111</v>
      </c>
      <c r="F2053" s="18" t="s">
        <v>2127</v>
      </c>
      <c r="G2053" s="18">
        <v>48</v>
      </c>
      <c r="H2053" s="18">
        <v>1.1499999999999999</v>
      </c>
      <c r="I2053" s="18">
        <v>1.27</v>
      </c>
      <c r="Q2053"/>
    </row>
    <row r="2054" spans="2:17" x14ac:dyDescent="0.25">
      <c r="B2054" s="18">
        <v>2011</v>
      </c>
      <c r="C2054" s="18" t="s">
        <v>8</v>
      </c>
      <c r="D2054" s="18" t="s">
        <v>160</v>
      </c>
      <c r="E2054" s="18" t="s">
        <v>2111</v>
      </c>
      <c r="F2054" s="18" t="s">
        <v>2128</v>
      </c>
      <c r="G2054" s="18">
        <v>144</v>
      </c>
      <c r="H2054" s="18">
        <v>1.06</v>
      </c>
      <c r="I2054" s="18">
        <v>1.21</v>
      </c>
      <c r="Q2054"/>
    </row>
    <row r="2055" spans="2:17" x14ac:dyDescent="0.25">
      <c r="B2055" s="18">
        <v>2011</v>
      </c>
      <c r="C2055" s="18" t="s">
        <v>8</v>
      </c>
      <c r="D2055" s="18" t="s">
        <v>160</v>
      </c>
      <c r="E2055" s="18" t="s">
        <v>2111</v>
      </c>
      <c r="F2055" s="18" t="s">
        <v>2129</v>
      </c>
      <c r="G2055" s="18">
        <v>96</v>
      </c>
      <c r="H2055" s="18">
        <v>1.1100000000000001</v>
      </c>
      <c r="I2055" s="18">
        <v>1.27</v>
      </c>
      <c r="Q2055"/>
    </row>
    <row r="2056" spans="2:17" x14ac:dyDescent="0.25">
      <c r="B2056" s="18">
        <v>2011</v>
      </c>
      <c r="C2056" s="18" t="s">
        <v>8</v>
      </c>
      <c r="D2056" s="18" t="s">
        <v>160</v>
      </c>
      <c r="E2056" s="18" t="s">
        <v>2111</v>
      </c>
      <c r="F2056" s="18" t="s">
        <v>2130</v>
      </c>
      <c r="G2056" s="18">
        <v>132</v>
      </c>
      <c r="H2056" s="18">
        <v>1.18</v>
      </c>
      <c r="I2056" s="18">
        <v>1.26</v>
      </c>
      <c r="Q2056"/>
    </row>
    <row r="2057" spans="2:17" x14ac:dyDescent="0.25">
      <c r="B2057" s="18">
        <v>2011</v>
      </c>
      <c r="C2057" s="18" t="s">
        <v>8</v>
      </c>
      <c r="D2057" s="18" t="s">
        <v>160</v>
      </c>
      <c r="E2057" s="18" t="s">
        <v>2111</v>
      </c>
      <c r="F2057" s="18" t="s">
        <v>2131</v>
      </c>
      <c r="G2057" s="18">
        <v>84</v>
      </c>
      <c r="H2057" s="18">
        <v>1.03</v>
      </c>
      <c r="I2057" s="18">
        <v>1.33</v>
      </c>
      <c r="Q2057"/>
    </row>
    <row r="2058" spans="2:17" x14ac:dyDescent="0.25">
      <c r="B2058" s="18">
        <v>2011</v>
      </c>
      <c r="C2058" s="18" t="s">
        <v>8</v>
      </c>
      <c r="D2058" s="18" t="s">
        <v>160</v>
      </c>
      <c r="E2058" s="18" t="s">
        <v>2111</v>
      </c>
      <c r="F2058" s="18" t="s">
        <v>2132</v>
      </c>
      <c r="G2058" s="18">
        <v>168</v>
      </c>
      <c r="H2058" s="18">
        <v>1.1499999999999999</v>
      </c>
      <c r="I2058" s="18">
        <v>1.39</v>
      </c>
      <c r="Q2058"/>
    </row>
    <row r="2059" spans="2:17" x14ac:dyDescent="0.25">
      <c r="B2059" s="18">
        <v>2011</v>
      </c>
      <c r="C2059" s="18" t="s">
        <v>8</v>
      </c>
      <c r="D2059" s="18" t="s">
        <v>160</v>
      </c>
      <c r="E2059" s="18" t="s">
        <v>2111</v>
      </c>
      <c r="F2059" s="18" t="s">
        <v>2133</v>
      </c>
      <c r="G2059" s="18">
        <v>168</v>
      </c>
      <c r="H2059" s="18">
        <v>1.1000000000000001</v>
      </c>
      <c r="I2059" s="18">
        <v>1.27</v>
      </c>
      <c r="Q2059"/>
    </row>
    <row r="2060" spans="2:17" x14ac:dyDescent="0.25">
      <c r="B2060" s="18">
        <v>2011</v>
      </c>
      <c r="C2060" s="18" t="s">
        <v>8</v>
      </c>
      <c r="D2060" s="18" t="s">
        <v>160</v>
      </c>
      <c r="E2060" s="18" t="s">
        <v>2111</v>
      </c>
      <c r="F2060" s="18" t="s">
        <v>2134</v>
      </c>
      <c r="G2060" s="18">
        <v>84</v>
      </c>
      <c r="H2060" s="18">
        <v>1.1200000000000001</v>
      </c>
      <c r="I2060" s="18">
        <v>1.34</v>
      </c>
      <c r="Q2060"/>
    </row>
    <row r="2061" spans="2:17" x14ac:dyDescent="0.25">
      <c r="B2061" s="18">
        <v>2011</v>
      </c>
      <c r="C2061" s="18" t="s">
        <v>8</v>
      </c>
      <c r="D2061" s="18" t="s">
        <v>160</v>
      </c>
      <c r="E2061" s="18" t="s">
        <v>2111</v>
      </c>
      <c r="F2061" s="18" t="s">
        <v>2135</v>
      </c>
      <c r="G2061" s="18">
        <v>144</v>
      </c>
      <c r="H2061" s="18">
        <v>1.1599999999999999</v>
      </c>
      <c r="I2061" s="18">
        <v>1.23</v>
      </c>
      <c r="Q2061"/>
    </row>
    <row r="2062" spans="2:17" x14ac:dyDescent="0.25">
      <c r="B2062" s="18">
        <v>2011</v>
      </c>
      <c r="C2062" s="18" t="s">
        <v>8</v>
      </c>
      <c r="D2062" s="18" t="s">
        <v>160</v>
      </c>
      <c r="E2062" s="18" t="s">
        <v>2111</v>
      </c>
      <c r="F2062" s="18" t="s">
        <v>2136</v>
      </c>
      <c r="G2062" s="18">
        <v>168</v>
      </c>
      <c r="H2062" s="18">
        <v>1</v>
      </c>
      <c r="I2062" s="18">
        <v>1.36</v>
      </c>
      <c r="Q2062"/>
    </row>
    <row r="2063" spans="2:17" x14ac:dyDescent="0.25">
      <c r="B2063" s="18">
        <v>2011</v>
      </c>
      <c r="C2063" s="18" t="s">
        <v>8</v>
      </c>
      <c r="D2063" s="18" t="s">
        <v>160</v>
      </c>
      <c r="E2063" s="18" t="s">
        <v>2111</v>
      </c>
      <c r="F2063" s="18" t="s">
        <v>2137</v>
      </c>
      <c r="G2063" s="18">
        <v>144</v>
      </c>
      <c r="H2063" s="18">
        <v>1.18</v>
      </c>
      <c r="I2063" s="18">
        <v>1.37</v>
      </c>
      <c r="Q2063"/>
    </row>
    <row r="2064" spans="2:17" x14ac:dyDescent="0.25">
      <c r="B2064" s="18">
        <v>2011</v>
      </c>
      <c r="C2064" s="18" t="s">
        <v>8</v>
      </c>
      <c r="D2064" s="18" t="s">
        <v>160</v>
      </c>
      <c r="E2064" s="18" t="s">
        <v>2111</v>
      </c>
      <c r="F2064" s="18" t="s">
        <v>2138</v>
      </c>
      <c r="G2064" s="18">
        <v>168</v>
      </c>
      <c r="H2064" s="18">
        <v>1.03</v>
      </c>
      <c r="I2064" s="18">
        <v>1.24</v>
      </c>
      <c r="Q2064"/>
    </row>
    <row r="2065" spans="2:17" x14ac:dyDescent="0.25">
      <c r="B2065" s="18">
        <v>2011</v>
      </c>
      <c r="C2065" s="18" t="s">
        <v>8</v>
      </c>
      <c r="D2065" s="18" t="s">
        <v>160</v>
      </c>
      <c r="E2065" s="18" t="s">
        <v>2111</v>
      </c>
      <c r="F2065" s="18" t="s">
        <v>2139</v>
      </c>
      <c r="G2065" s="18">
        <v>84</v>
      </c>
      <c r="H2065" s="18">
        <v>1.1100000000000001</v>
      </c>
      <c r="I2065" s="18">
        <v>1.2</v>
      </c>
      <c r="Q2065"/>
    </row>
    <row r="2066" spans="2:17" x14ac:dyDescent="0.25">
      <c r="B2066" s="18">
        <v>2011</v>
      </c>
      <c r="C2066" s="18" t="s">
        <v>8</v>
      </c>
      <c r="D2066" s="18" t="s">
        <v>160</v>
      </c>
      <c r="E2066" s="18" t="s">
        <v>2111</v>
      </c>
      <c r="F2066" s="18" t="s">
        <v>2140</v>
      </c>
      <c r="G2066" s="18">
        <v>96</v>
      </c>
      <c r="H2066" s="18">
        <v>1.04</v>
      </c>
      <c r="I2066" s="18">
        <v>1.4</v>
      </c>
      <c r="Q2066"/>
    </row>
    <row r="2067" spans="2:17" x14ac:dyDescent="0.25">
      <c r="B2067" s="18">
        <v>2011</v>
      </c>
      <c r="C2067" s="18" t="s">
        <v>8</v>
      </c>
      <c r="D2067" s="18" t="s">
        <v>160</v>
      </c>
      <c r="E2067" s="18" t="s">
        <v>2111</v>
      </c>
      <c r="F2067" s="18" t="s">
        <v>2141</v>
      </c>
      <c r="G2067" s="18">
        <v>96</v>
      </c>
      <c r="H2067" s="18">
        <v>1.08</v>
      </c>
      <c r="I2067" s="18">
        <v>1.21</v>
      </c>
      <c r="Q2067"/>
    </row>
    <row r="2068" spans="2:17" x14ac:dyDescent="0.25">
      <c r="B2068" s="18">
        <v>2011</v>
      </c>
      <c r="C2068" s="18" t="s">
        <v>8</v>
      </c>
      <c r="D2068" s="18" t="s">
        <v>160</v>
      </c>
      <c r="E2068" s="18" t="s">
        <v>2111</v>
      </c>
      <c r="F2068" s="18" t="s">
        <v>2142</v>
      </c>
      <c r="G2068" s="18">
        <v>168</v>
      </c>
      <c r="H2068" s="18">
        <v>1.1399999999999999</v>
      </c>
      <c r="I2068" s="18">
        <v>1.29</v>
      </c>
      <c r="Q2068"/>
    </row>
    <row r="2069" spans="2:17" x14ac:dyDescent="0.25">
      <c r="B2069" s="18">
        <v>2011</v>
      </c>
      <c r="C2069" s="18" t="s">
        <v>8</v>
      </c>
      <c r="D2069" s="18" t="s">
        <v>160</v>
      </c>
      <c r="E2069" s="18" t="s">
        <v>2111</v>
      </c>
      <c r="F2069" s="18" t="s">
        <v>2143</v>
      </c>
      <c r="G2069" s="18">
        <v>96</v>
      </c>
      <c r="H2069" s="18">
        <v>1.06</v>
      </c>
      <c r="I2069" s="18">
        <v>1.23</v>
      </c>
      <c r="Q2069"/>
    </row>
    <row r="2070" spans="2:17" x14ac:dyDescent="0.25">
      <c r="B2070" s="18">
        <v>2011</v>
      </c>
      <c r="C2070" s="18" t="s">
        <v>8</v>
      </c>
      <c r="D2070" s="18" t="s">
        <v>160</v>
      </c>
      <c r="E2070" s="18" t="s">
        <v>2111</v>
      </c>
      <c r="F2070" s="18" t="s">
        <v>2144</v>
      </c>
      <c r="G2070" s="18">
        <v>60</v>
      </c>
      <c r="H2070" s="18">
        <v>1.1399999999999999</v>
      </c>
      <c r="I2070" s="18">
        <v>1.26</v>
      </c>
      <c r="Q2070"/>
    </row>
    <row r="2071" spans="2:17" x14ac:dyDescent="0.25">
      <c r="B2071" s="18">
        <v>2011</v>
      </c>
      <c r="C2071" s="18" t="s">
        <v>8</v>
      </c>
      <c r="D2071" s="18" t="s">
        <v>160</v>
      </c>
      <c r="E2071" s="18" t="s">
        <v>2111</v>
      </c>
      <c r="F2071" s="18" t="s">
        <v>2145</v>
      </c>
      <c r="G2071" s="18">
        <v>156</v>
      </c>
      <c r="H2071" s="18">
        <v>1.19</v>
      </c>
      <c r="I2071" s="18">
        <v>1.27</v>
      </c>
      <c r="Q2071"/>
    </row>
    <row r="2072" spans="2:17" x14ac:dyDescent="0.25">
      <c r="B2072" s="18">
        <v>2011</v>
      </c>
      <c r="C2072" s="18" t="s">
        <v>8</v>
      </c>
      <c r="D2072" s="18" t="s">
        <v>160</v>
      </c>
      <c r="E2072" s="18" t="s">
        <v>2111</v>
      </c>
      <c r="F2072" s="18" t="s">
        <v>2146</v>
      </c>
      <c r="G2072" s="18">
        <v>108</v>
      </c>
      <c r="H2072" s="18">
        <v>1.02</v>
      </c>
      <c r="I2072" s="18">
        <v>1.27</v>
      </c>
      <c r="Q2072"/>
    </row>
    <row r="2073" spans="2:17" x14ac:dyDescent="0.25">
      <c r="B2073" s="18">
        <v>2011</v>
      </c>
      <c r="C2073" s="18" t="s">
        <v>8</v>
      </c>
      <c r="D2073" s="18" t="s">
        <v>160</v>
      </c>
      <c r="E2073" s="18" t="s">
        <v>2111</v>
      </c>
      <c r="F2073" s="18" t="s">
        <v>2147</v>
      </c>
      <c r="G2073" s="18">
        <v>60</v>
      </c>
      <c r="H2073" s="18">
        <v>1.2</v>
      </c>
      <c r="I2073" s="18">
        <v>1.2</v>
      </c>
      <c r="Q2073"/>
    </row>
    <row r="2074" spans="2:17" x14ac:dyDescent="0.25">
      <c r="B2074" s="18">
        <v>2011</v>
      </c>
      <c r="C2074" s="18" t="s">
        <v>8</v>
      </c>
      <c r="D2074" s="18" t="s">
        <v>160</v>
      </c>
      <c r="E2074" s="18" t="s">
        <v>2111</v>
      </c>
      <c r="F2074" s="18" t="s">
        <v>2148</v>
      </c>
      <c r="G2074" s="18">
        <v>120</v>
      </c>
      <c r="H2074" s="18">
        <v>1.0900000000000001</v>
      </c>
      <c r="I2074" s="18">
        <v>1.34</v>
      </c>
      <c r="Q2074"/>
    </row>
    <row r="2075" spans="2:17" x14ac:dyDescent="0.25">
      <c r="B2075" s="18">
        <v>2011</v>
      </c>
      <c r="C2075" s="18" t="s">
        <v>8</v>
      </c>
      <c r="D2075" s="18" t="s">
        <v>160</v>
      </c>
      <c r="E2075" s="18" t="s">
        <v>2111</v>
      </c>
      <c r="F2075" s="18" t="s">
        <v>2149</v>
      </c>
      <c r="G2075" s="18">
        <v>48</v>
      </c>
      <c r="H2075" s="18">
        <v>1.1000000000000001</v>
      </c>
      <c r="I2075" s="18">
        <v>1.27</v>
      </c>
      <c r="Q2075"/>
    </row>
    <row r="2076" spans="2:17" x14ac:dyDescent="0.25">
      <c r="B2076" s="18">
        <v>2011</v>
      </c>
      <c r="C2076" s="18" t="s">
        <v>8</v>
      </c>
      <c r="D2076" s="18" t="s">
        <v>160</v>
      </c>
      <c r="E2076" s="18" t="s">
        <v>2111</v>
      </c>
      <c r="F2076" s="18" t="s">
        <v>2150</v>
      </c>
      <c r="G2076" s="18">
        <v>96</v>
      </c>
      <c r="H2076" s="18">
        <v>1.2</v>
      </c>
      <c r="I2076" s="18">
        <v>1.22</v>
      </c>
      <c r="Q2076"/>
    </row>
    <row r="2077" spans="2:17" x14ac:dyDescent="0.25">
      <c r="B2077" s="18">
        <v>2011</v>
      </c>
      <c r="C2077" s="18" t="s">
        <v>8</v>
      </c>
      <c r="D2077" s="18" t="s">
        <v>160</v>
      </c>
      <c r="E2077" s="18" t="s">
        <v>2111</v>
      </c>
      <c r="F2077" s="18" t="s">
        <v>2151</v>
      </c>
      <c r="G2077" s="18">
        <v>96</v>
      </c>
      <c r="H2077" s="18">
        <v>1.01</v>
      </c>
      <c r="I2077" s="18">
        <v>1.28</v>
      </c>
      <c r="Q2077"/>
    </row>
    <row r="2078" spans="2:17" x14ac:dyDescent="0.25">
      <c r="B2078" s="18">
        <v>2011</v>
      </c>
      <c r="C2078" s="18" t="s">
        <v>8</v>
      </c>
      <c r="D2078" s="18" t="s">
        <v>160</v>
      </c>
      <c r="E2078" s="18" t="s">
        <v>2111</v>
      </c>
      <c r="F2078" s="18" t="s">
        <v>2152</v>
      </c>
      <c r="G2078" s="18">
        <v>120</v>
      </c>
      <c r="H2078" s="18">
        <v>1.06</v>
      </c>
      <c r="I2078" s="18">
        <v>1.26</v>
      </c>
      <c r="Q2078"/>
    </row>
    <row r="2079" spans="2:17" x14ac:dyDescent="0.25">
      <c r="B2079" s="18">
        <v>2011</v>
      </c>
      <c r="C2079" s="18" t="s">
        <v>8</v>
      </c>
      <c r="D2079" s="18" t="s">
        <v>160</v>
      </c>
      <c r="E2079" s="18" t="s">
        <v>2111</v>
      </c>
      <c r="F2079" s="18" t="s">
        <v>2153</v>
      </c>
      <c r="G2079" s="18">
        <v>156</v>
      </c>
      <c r="H2079" s="18">
        <v>1.1599999999999999</v>
      </c>
      <c r="I2079" s="18">
        <v>1.26</v>
      </c>
      <c r="Q2079"/>
    </row>
    <row r="2080" spans="2:17" x14ac:dyDescent="0.25">
      <c r="B2080" s="18">
        <v>2011</v>
      </c>
      <c r="C2080" s="18" t="s">
        <v>8</v>
      </c>
      <c r="D2080" s="18" t="s">
        <v>160</v>
      </c>
      <c r="E2080" s="18" t="s">
        <v>2111</v>
      </c>
      <c r="F2080" s="18" t="s">
        <v>2154</v>
      </c>
      <c r="G2080" s="18">
        <v>96</v>
      </c>
      <c r="H2080" s="18">
        <v>1.1499999999999999</v>
      </c>
      <c r="I2080" s="18">
        <v>1.25</v>
      </c>
      <c r="Q2080"/>
    </row>
    <row r="2081" spans="2:17" x14ac:dyDescent="0.25">
      <c r="B2081" s="18">
        <v>2011</v>
      </c>
      <c r="C2081" s="18" t="s">
        <v>8</v>
      </c>
      <c r="D2081" s="18" t="s">
        <v>160</v>
      </c>
      <c r="E2081" s="18" t="s">
        <v>2111</v>
      </c>
      <c r="F2081" s="18" t="s">
        <v>2155</v>
      </c>
      <c r="G2081" s="18">
        <v>120</v>
      </c>
      <c r="H2081" s="18">
        <v>1</v>
      </c>
      <c r="I2081" s="18">
        <v>1.29</v>
      </c>
      <c r="Q2081"/>
    </row>
    <row r="2082" spans="2:17" x14ac:dyDescent="0.25">
      <c r="B2082" s="18">
        <v>2011</v>
      </c>
      <c r="C2082" s="18" t="s">
        <v>8</v>
      </c>
      <c r="D2082" s="18" t="s">
        <v>160</v>
      </c>
      <c r="E2082" s="18" t="s">
        <v>2111</v>
      </c>
      <c r="F2082" s="18" t="s">
        <v>2156</v>
      </c>
      <c r="G2082" s="18">
        <v>60</v>
      </c>
      <c r="H2082" s="18">
        <v>1.2</v>
      </c>
      <c r="I2082" s="18">
        <v>1.32</v>
      </c>
      <c r="Q2082"/>
    </row>
    <row r="2083" spans="2:17" x14ac:dyDescent="0.25">
      <c r="B2083" s="18">
        <v>2011</v>
      </c>
      <c r="C2083" s="18" t="s">
        <v>8</v>
      </c>
      <c r="D2083" s="18" t="s">
        <v>160</v>
      </c>
      <c r="E2083" s="18" t="s">
        <v>2111</v>
      </c>
      <c r="F2083" s="18" t="s">
        <v>2157</v>
      </c>
      <c r="G2083" s="18">
        <v>48</v>
      </c>
      <c r="H2083" s="18">
        <v>1</v>
      </c>
      <c r="I2083" s="18">
        <v>1.36</v>
      </c>
      <c r="Q2083"/>
    </row>
    <row r="2084" spans="2:17" x14ac:dyDescent="0.25">
      <c r="B2084" s="18">
        <v>2011</v>
      </c>
      <c r="C2084" s="18" t="s">
        <v>8</v>
      </c>
      <c r="D2084" s="18" t="s">
        <v>160</v>
      </c>
      <c r="E2084" s="18" t="s">
        <v>2111</v>
      </c>
      <c r="F2084" s="18" t="s">
        <v>2158</v>
      </c>
      <c r="G2084" s="18">
        <v>108</v>
      </c>
      <c r="H2084" s="18">
        <v>1.06</v>
      </c>
      <c r="I2084" s="18">
        <v>1.31</v>
      </c>
      <c r="Q2084"/>
    </row>
    <row r="2085" spans="2:17" x14ac:dyDescent="0.25">
      <c r="B2085" s="18">
        <v>2011</v>
      </c>
      <c r="C2085" s="18" t="s">
        <v>8</v>
      </c>
      <c r="D2085" s="18" t="s">
        <v>160</v>
      </c>
      <c r="E2085" s="18" t="s">
        <v>2111</v>
      </c>
      <c r="F2085" s="18" t="s">
        <v>2159</v>
      </c>
      <c r="G2085" s="18">
        <v>108</v>
      </c>
      <c r="H2085" s="18">
        <v>1.1000000000000001</v>
      </c>
      <c r="I2085" s="18">
        <v>1.21</v>
      </c>
      <c r="Q2085"/>
    </row>
    <row r="2086" spans="2:17" x14ac:dyDescent="0.25">
      <c r="B2086" s="18">
        <v>2011</v>
      </c>
      <c r="C2086" s="18" t="s">
        <v>8</v>
      </c>
      <c r="D2086" s="18" t="s">
        <v>160</v>
      </c>
      <c r="E2086" s="18" t="s">
        <v>2111</v>
      </c>
      <c r="F2086" s="18" t="s">
        <v>2160</v>
      </c>
      <c r="G2086" s="18">
        <v>48</v>
      </c>
      <c r="H2086" s="18">
        <v>1.04</v>
      </c>
      <c r="I2086" s="18">
        <v>1.38</v>
      </c>
      <c r="Q2086"/>
    </row>
    <row r="2087" spans="2:17" x14ac:dyDescent="0.25">
      <c r="B2087" s="18">
        <v>2011</v>
      </c>
      <c r="C2087" s="18" t="s">
        <v>8</v>
      </c>
      <c r="D2087" s="18" t="s">
        <v>160</v>
      </c>
      <c r="E2087" s="18" t="s">
        <v>2111</v>
      </c>
      <c r="F2087" s="18" t="s">
        <v>2161</v>
      </c>
      <c r="G2087" s="18">
        <v>60</v>
      </c>
      <c r="H2087" s="18">
        <v>1.1399999999999999</v>
      </c>
      <c r="I2087" s="18">
        <v>1.38</v>
      </c>
      <c r="Q2087"/>
    </row>
    <row r="2088" spans="2:17" x14ac:dyDescent="0.25">
      <c r="B2088" s="18">
        <v>2011</v>
      </c>
      <c r="C2088" s="18" t="s">
        <v>8</v>
      </c>
      <c r="D2088" s="18" t="s">
        <v>160</v>
      </c>
      <c r="E2088" s="18" t="s">
        <v>2111</v>
      </c>
      <c r="F2088" s="18" t="s">
        <v>2162</v>
      </c>
      <c r="G2088" s="18">
        <v>156</v>
      </c>
      <c r="H2088" s="18">
        <v>1.1499999999999999</v>
      </c>
      <c r="I2088" s="18">
        <v>1.26</v>
      </c>
      <c r="Q2088"/>
    </row>
    <row r="2089" spans="2:17" x14ac:dyDescent="0.25">
      <c r="B2089" s="18">
        <v>2011</v>
      </c>
      <c r="C2089" s="18" t="s">
        <v>8</v>
      </c>
      <c r="D2089" s="18" t="s">
        <v>160</v>
      </c>
      <c r="E2089" s="18" t="s">
        <v>2111</v>
      </c>
      <c r="F2089" s="18" t="s">
        <v>2163</v>
      </c>
      <c r="G2089" s="18">
        <v>84</v>
      </c>
      <c r="H2089" s="18">
        <v>1.1399999999999999</v>
      </c>
      <c r="I2089" s="18">
        <v>1.21</v>
      </c>
      <c r="Q2089"/>
    </row>
    <row r="2090" spans="2:17" x14ac:dyDescent="0.25">
      <c r="B2090" s="18">
        <v>2011</v>
      </c>
      <c r="C2090" s="18" t="s">
        <v>8</v>
      </c>
      <c r="D2090" s="18" t="s">
        <v>160</v>
      </c>
      <c r="E2090" s="18" t="s">
        <v>2111</v>
      </c>
      <c r="F2090" s="18" t="s">
        <v>2164</v>
      </c>
      <c r="G2090" s="18">
        <v>72</v>
      </c>
      <c r="H2090" s="18">
        <v>1.0900000000000001</v>
      </c>
      <c r="I2090" s="18">
        <v>1.28</v>
      </c>
      <c r="Q2090"/>
    </row>
    <row r="2091" spans="2:17" x14ac:dyDescent="0.25">
      <c r="B2091" s="18">
        <v>2011</v>
      </c>
      <c r="C2091" s="18" t="s">
        <v>8</v>
      </c>
      <c r="D2091" s="18" t="s">
        <v>160</v>
      </c>
      <c r="E2091" s="18" t="s">
        <v>2111</v>
      </c>
      <c r="F2091" s="18" t="s">
        <v>2165</v>
      </c>
      <c r="G2091" s="18">
        <v>132</v>
      </c>
      <c r="H2091" s="18">
        <v>1.1299999999999999</v>
      </c>
      <c r="I2091" s="18">
        <v>1.3</v>
      </c>
      <c r="Q2091"/>
    </row>
    <row r="2092" spans="2:17" x14ac:dyDescent="0.25">
      <c r="B2092" s="18">
        <v>2011</v>
      </c>
      <c r="C2092" s="18" t="s">
        <v>8</v>
      </c>
      <c r="D2092" s="18" t="s">
        <v>160</v>
      </c>
      <c r="E2092" s="18" t="s">
        <v>2111</v>
      </c>
      <c r="F2092" s="18" t="s">
        <v>2166</v>
      </c>
      <c r="G2092" s="18">
        <v>144</v>
      </c>
      <c r="H2092" s="18">
        <v>1.1100000000000001</v>
      </c>
      <c r="I2092" s="18">
        <v>1.4</v>
      </c>
      <c r="Q2092"/>
    </row>
    <row r="2093" spans="2:17" x14ac:dyDescent="0.25">
      <c r="B2093" s="18">
        <v>2011</v>
      </c>
      <c r="C2093" s="18" t="s">
        <v>8</v>
      </c>
      <c r="D2093" s="18" t="s">
        <v>160</v>
      </c>
      <c r="E2093" s="18" t="s">
        <v>2111</v>
      </c>
      <c r="F2093" s="18" t="s">
        <v>2167</v>
      </c>
      <c r="G2093" s="18">
        <v>156</v>
      </c>
      <c r="H2093" s="18">
        <v>1.1399999999999999</v>
      </c>
      <c r="I2093" s="18">
        <v>1.23</v>
      </c>
      <c r="Q2093"/>
    </row>
    <row r="2094" spans="2:17" x14ac:dyDescent="0.25">
      <c r="B2094" s="18">
        <v>2011</v>
      </c>
      <c r="C2094" s="18" t="s">
        <v>8</v>
      </c>
      <c r="D2094" s="18" t="s">
        <v>160</v>
      </c>
      <c r="E2094" s="18" t="s">
        <v>2111</v>
      </c>
      <c r="F2094" s="18" t="s">
        <v>2168</v>
      </c>
      <c r="G2094" s="18">
        <v>168</v>
      </c>
      <c r="H2094" s="18">
        <v>1.02</v>
      </c>
      <c r="I2094" s="18">
        <v>1.29</v>
      </c>
      <c r="Q2094"/>
    </row>
    <row r="2095" spans="2:17" x14ac:dyDescent="0.25">
      <c r="B2095" s="18">
        <v>2011</v>
      </c>
      <c r="C2095" s="18" t="s">
        <v>8</v>
      </c>
      <c r="D2095" s="18" t="s">
        <v>160</v>
      </c>
      <c r="E2095" s="18" t="s">
        <v>2111</v>
      </c>
      <c r="F2095" s="18" t="s">
        <v>2169</v>
      </c>
      <c r="G2095" s="18">
        <v>156</v>
      </c>
      <c r="H2095" s="18">
        <v>1.19</v>
      </c>
      <c r="I2095" s="18">
        <v>1.23</v>
      </c>
      <c r="Q2095"/>
    </row>
    <row r="2096" spans="2:17" x14ac:dyDescent="0.25">
      <c r="B2096" s="18">
        <v>2011</v>
      </c>
      <c r="C2096" s="18" t="s">
        <v>8</v>
      </c>
      <c r="D2096" s="18" t="s">
        <v>160</v>
      </c>
      <c r="E2096" s="18" t="s">
        <v>2111</v>
      </c>
      <c r="F2096" s="18" t="s">
        <v>2170</v>
      </c>
      <c r="G2096" s="18">
        <v>108</v>
      </c>
      <c r="H2096" s="18">
        <v>1.04</v>
      </c>
      <c r="I2096" s="18">
        <v>1.36</v>
      </c>
      <c r="Q2096"/>
    </row>
    <row r="2097" spans="2:17" x14ac:dyDescent="0.25">
      <c r="B2097" s="18">
        <v>2011</v>
      </c>
      <c r="C2097" s="18" t="s">
        <v>8</v>
      </c>
      <c r="D2097" s="18" t="s">
        <v>160</v>
      </c>
      <c r="E2097" s="18" t="s">
        <v>2111</v>
      </c>
      <c r="F2097" s="18" t="s">
        <v>2171</v>
      </c>
      <c r="G2097" s="18">
        <v>168</v>
      </c>
      <c r="H2097" s="18">
        <v>1.2</v>
      </c>
      <c r="I2097" s="18">
        <v>1.26</v>
      </c>
      <c r="Q2097"/>
    </row>
    <row r="2098" spans="2:17" x14ac:dyDescent="0.25">
      <c r="B2098" s="18">
        <v>2011</v>
      </c>
      <c r="C2098" s="18" t="s">
        <v>8</v>
      </c>
      <c r="D2098" s="18" t="s">
        <v>160</v>
      </c>
      <c r="E2098" s="18" t="s">
        <v>2111</v>
      </c>
      <c r="F2098" s="18" t="s">
        <v>2172</v>
      </c>
      <c r="G2098" s="18">
        <v>84</v>
      </c>
      <c r="H2098" s="18">
        <v>1.07</v>
      </c>
      <c r="I2098" s="18">
        <v>1.22</v>
      </c>
      <c r="Q2098"/>
    </row>
    <row r="2099" spans="2:17" x14ac:dyDescent="0.25">
      <c r="B2099" s="18">
        <v>2011</v>
      </c>
      <c r="C2099" s="18" t="s">
        <v>8</v>
      </c>
      <c r="D2099" s="18" t="s">
        <v>160</v>
      </c>
      <c r="E2099" s="18" t="s">
        <v>2111</v>
      </c>
      <c r="F2099" s="18" t="s">
        <v>2173</v>
      </c>
      <c r="G2099" s="18">
        <v>120</v>
      </c>
      <c r="H2099" s="18">
        <v>1.04</v>
      </c>
      <c r="I2099" s="18">
        <v>1.34</v>
      </c>
      <c r="Q2099"/>
    </row>
    <row r="2100" spans="2:17" x14ac:dyDescent="0.25">
      <c r="B2100" s="18">
        <v>2011</v>
      </c>
      <c r="C2100" s="18" t="s">
        <v>8</v>
      </c>
      <c r="D2100" s="18" t="s">
        <v>160</v>
      </c>
      <c r="E2100" s="18" t="s">
        <v>2111</v>
      </c>
      <c r="F2100" s="18" t="s">
        <v>2174</v>
      </c>
      <c r="G2100" s="18">
        <v>48</v>
      </c>
      <c r="H2100" s="18">
        <v>1.1499999999999999</v>
      </c>
      <c r="I2100" s="18">
        <v>1.28</v>
      </c>
      <c r="Q2100"/>
    </row>
    <row r="2101" spans="2:17" x14ac:dyDescent="0.25">
      <c r="B2101" s="18">
        <v>2011</v>
      </c>
      <c r="C2101" s="18" t="s">
        <v>8</v>
      </c>
      <c r="D2101" s="18" t="s">
        <v>160</v>
      </c>
      <c r="E2101" s="18" t="s">
        <v>2111</v>
      </c>
      <c r="F2101" s="18" t="s">
        <v>2175</v>
      </c>
      <c r="G2101" s="18">
        <v>144</v>
      </c>
      <c r="H2101" s="18">
        <v>1.07</v>
      </c>
      <c r="I2101" s="18">
        <v>1.26</v>
      </c>
      <c r="Q2101"/>
    </row>
    <row r="2102" spans="2:17" x14ac:dyDescent="0.25">
      <c r="B2102" s="18">
        <v>2011</v>
      </c>
      <c r="C2102" s="18" t="s">
        <v>8</v>
      </c>
      <c r="D2102" s="18" t="s">
        <v>160</v>
      </c>
      <c r="E2102" s="18" t="s">
        <v>2111</v>
      </c>
      <c r="F2102" s="18" t="s">
        <v>2176</v>
      </c>
      <c r="G2102" s="18">
        <v>72</v>
      </c>
      <c r="H2102" s="18">
        <v>1.07</v>
      </c>
      <c r="I2102" s="18">
        <v>1.29</v>
      </c>
      <c r="Q2102"/>
    </row>
    <row r="2103" spans="2:17" x14ac:dyDescent="0.25">
      <c r="B2103" s="18">
        <v>2011</v>
      </c>
      <c r="C2103" s="18" t="s">
        <v>8</v>
      </c>
      <c r="D2103" s="18" t="s">
        <v>160</v>
      </c>
      <c r="E2103" s="18" t="s">
        <v>2111</v>
      </c>
      <c r="F2103" s="18" t="s">
        <v>2177</v>
      </c>
      <c r="G2103" s="18">
        <v>156</v>
      </c>
      <c r="H2103" s="18">
        <v>1.06</v>
      </c>
      <c r="I2103" s="18">
        <v>1.22</v>
      </c>
      <c r="Q2103"/>
    </row>
    <row r="2104" spans="2:17" x14ac:dyDescent="0.25">
      <c r="B2104" s="18">
        <v>2011</v>
      </c>
      <c r="C2104" s="18" t="s">
        <v>8</v>
      </c>
      <c r="D2104" s="18" t="s">
        <v>160</v>
      </c>
      <c r="E2104" s="18" t="s">
        <v>2111</v>
      </c>
      <c r="F2104" s="18" t="s">
        <v>2178</v>
      </c>
      <c r="G2104" s="18">
        <v>96</v>
      </c>
      <c r="H2104" s="18">
        <v>1.2</v>
      </c>
      <c r="I2104" s="18">
        <v>1.21</v>
      </c>
      <c r="Q2104"/>
    </row>
    <row r="2105" spans="2:17" x14ac:dyDescent="0.25">
      <c r="B2105" s="18">
        <v>2011</v>
      </c>
      <c r="C2105" s="18" t="s">
        <v>8</v>
      </c>
      <c r="D2105" s="18" t="s">
        <v>160</v>
      </c>
      <c r="E2105" s="18" t="s">
        <v>2111</v>
      </c>
      <c r="F2105" s="18" t="s">
        <v>2179</v>
      </c>
      <c r="G2105" s="18">
        <v>132</v>
      </c>
      <c r="H2105" s="18">
        <v>1.02</v>
      </c>
      <c r="I2105" s="18">
        <v>1.24</v>
      </c>
      <c r="Q2105"/>
    </row>
    <row r="2106" spans="2:17" x14ac:dyDescent="0.25">
      <c r="B2106" s="18">
        <v>2011</v>
      </c>
      <c r="C2106" s="18" t="s">
        <v>8</v>
      </c>
      <c r="D2106" s="18" t="s">
        <v>160</v>
      </c>
      <c r="E2106" s="18" t="s">
        <v>2111</v>
      </c>
      <c r="F2106" s="18" t="s">
        <v>2180</v>
      </c>
      <c r="G2106" s="18">
        <v>108</v>
      </c>
      <c r="H2106" s="18">
        <v>1.1599999999999999</v>
      </c>
      <c r="I2106" s="18">
        <v>1.25</v>
      </c>
      <c r="Q2106"/>
    </row>
    <row r="2107" spans="2:17" x14ac:dyDescent="0.25">
      <c r="B2107" s="18">
        <v>2011</v>
      </c>
      <c r="C2107" s="18" t="s">
        <v>8</v>
      </c>
      <c r="D2107" s="18" t="s">
        <v>160</v>
      </c>
      <c r="E2107" s="18" t="s">
        <v>2111</v>
      </c>
      <c r="F2107" s="18" t="s">
        <v>2181</v>
      </c>
      <c r="G2107" s="18">
        <v>60</v>
      </c>
      <c r="H2107" s="18">
        <v>1.17</v>
      </c>
      <c r="I2107" s="18">
        <v>1.26</v>
      </c>
      <c r="Q2107"/>
    </row>
    <row r="2108" spans="2:17" x14ac:dyDescent="0.25">
      <c r="B2108" s="18">
        <v>2011</v>
      </c>
      <c r="C2108" s="18" t="s">
        <v>8</v>
      </c>
      <c r="D2108" s="18" t="s">
        <v>160</v>
      </c>
      <c r="E2108" s="18" t="s">
        <v>2111</v>
      </c>
      <c r="F2108" s="18" t="s">
        <v>2182</v>
      </c>
      <c r="G2108" s="18">
        <v>108</v>
      </c>
      <c r="H2108" s="18">
        <v>1.03</v>
      </c>
      <c r="I2108" s="18">
        <v>1.35</v>
      </c>
      <c r="Q2108"/>
    </row>
    <row r="2109" spans="2:17" x14ac:dyDescent="0.25">
      <c r="B2109" s="18">
        <v>2011</v>
      </c>
      <c r="C2109" s="18" t="s">
        <v>8</v>
      </c>
      <c r="D2109" s="18" t="s">
        <v>160</v>
      </c>
      <c r="E2109" s="18" t="s">
        <v>2111</v>
      </c>
      <c r="F2109" s="18" t="s">
        <v>2183</v>
      </c>
      <c r="G2109" s="18">
        <v>144</v>
      </c>
      <c r="H2109" s="18">
        <v>1.1100000000000001</v>
      </c>
      <c r="I2109" s="18">
        <v>1.28</v>
      </c>
      <c r="Q2109"/>
    </row>
    <row r="2110" spans="2:17" x14ac:dyDescent="0.25">
      <c r="B2110" s="18">
        <v>2011</v>
      </c>
      <c r="C2110" s="18" t="s">
        <v>8</v>
      </c>
      <c r="D2110" s="18" t="s">
        <v>266</v>
      </c>
      <c r="E2110" s="18" t="s">
        <v>2184</v>
      </c>
      <c r="F2110" s="18" t="s">
        <v>2185</v>
      </c>
      <c r="G2110" s="18">
        <v>2388</v>
      </c>
      <c r="H2110" s="18">
        <v>2.83</v>
      </c>
      <c r="I2110" s="18">
        <v>3.57</v>
      </c>
      <c r="Q2110"/>
    </row>
    <row r="2111" spans="2:17" x14ac:dyDescent="0.25">
      <c r="B2111" s="18">
        <v>2011</v>
      </c>
      <c r="C2111" s="18" t="s">
        <v>8</v>
      </c>
      <c r="D2111" s="18" t="s">
        <v>266</v>
      </c>
      <c r="E2111" s="18" t="s">
        <v>2184</v>
      </c>
      <c r="F2111" s="18" t="s">
        <v>2186</v>
      </c>
      <c r="G2111" s="18">
        <v>2688</v>
      </c>
      <c r="H2111" s="18">
        <v>2.78</v>
      </c>
      <c r="I2111" s="18">
        <v>3.72</v>
      </c>
      <c r="Q2111"/>
    </row>
    <row r="2112" spans="2:17" x14ac:dyDescent="0.25">
      <c r="B2112" s="18">
        <v>2011</v>
      </c>
      <c r="C2112" s="18" t="s">
        <v>8</v>
      </c>
      <c r="D2112" s="18" t="s">
        <v>266</v>
      </c>
      <c r="E2112" s="18" t="s">
        <v>2184</v>
      </c>
      <c r="F2112" s="18" t="s">
        <v>2187</v>
      </c>
      <c r="G2112" s="18">
        <v>1248</v>
      </c>
      <c r="H2112" s="18">
        <v>2.98</v>
      </c>
      <c r="I2112" s="18">
        <v>3.36</v>
      </c>
      <c r="Q2112"/>
    </row>
    <row r="2113" spans="2:17" x14ac:dyDescent="0.25">
      <c r="B2113" s="18">
        <v>2011</v>
      </c>
      <c r="C2113" s="18" t="s">
        <v>8</v>
      </c>
      <c r="D2113" s="18" t="s">
        <v>266</v>
      </c>
      <c r="E2113" s="18" t="s">
        <v>2184</v>
      </c>
      <c r="F2113" s="18" t="s">
        <v>2188</v>
      </c>
      <c r="G2113" s="18">
        <v>2196</v>
      </c>
      <c r="H2113" s="18">
        <v>2.2999999999999998</v>
      </c>
      <c r="I2113" s="18">
        <v>3.64</v>
      </c>
      <c r="Q2113"/>
    </row>
    <row r="2114" spans="2:17" x14ac:dyDescent="0.25">
      <c r="B2114" s="18">
        <v>2011</v>
      </c>
      <c r="C2114" s="18" t="s">
        <v>8</v>
      </c>
      <c r="D2114" s="18" t="s">
        <v>266</v>
      </c>
      <c r="E2114" s="18" t="s">
        <v>2184</v>
      </c>
      <c r="F2114" s="18" t="s">
        <v>2189</v>
      </c>
      <c r="G2114" s="18">
        <v>1740</v>
      </c>
      <c r="H2114" s="18">
        <v>2.69</v>
      </c>
      <c r="I2114" s="18">
        <v>3.57</v>
      </c>
      <c r="Q2114"/>
    </row>
    <row r="2115" spans="2:17" x14ac:dyDescent="0.25">
      <c r="B2115" s="18">
        <v>2011</v>
      </c>
      <c r="C2115" s="18" t="s">
        <v>8</v>
      </c>
      <c r="D2115" s="18" t="s">
        <v>266</v>
      </c>
      <c r="E2115" s="18" t="s">
        <v>2184</v>
      </c>
      <c r="F2115" s="18" t="s">
        <v>2190</v>
      </c>
      <c r="G2115" s="18">
        <v>1212</v>
      </c>
      <c r="H2115" s="18">
        <v>2.52</v>
      </c>
      <c r="I2115" s="18">
        <v>3.84</v>
      </c>
      <c r="Q2115"/>
    </row>
    <row r="2116" spans="2:17" x14ac:dyDescent="0.25">
      <c r="B2116" s="18">
        <v>2011</v>
      </c>
      <c r="C2116" s="18" t="s">
        <v>8</v>
      </c>
      <c r="D2116" s="18" t="s">
        <v>266</v>
      </c>
      <c r="E2116" s="18" t="s">
        <v>2184</v>
      </c>
      <c r="F2116" s="18" t="s">
        <v>2191</v>
      </c>
      <c r="G2116" s="18">
        <v>2136</v>
      </c>
      <c r="H2116" s="18">
        <v>2.65</v>
      </c>
      <c r="I2116" s="18">
        <v>3.68</v>
      </c>
      <c r="Q2116"/>
    </row>
    <row r="2117" spans="2:17" x14ac:dyDescent="0.25">
      <c r="B2117" s="18">
        <v>2011</v>
      </c>
      <c r="C2117" s="18" t="s">
        <v>8</v>
      </c>
      <c r="D2117" s="18" t="s">
        <v>266</v>
      </c>
      <c r="E2117" s="18" t="s">
        <v>2184</v>
      </c>
      <c r="F2117" s="18" t="s">
        <v>2192</v>
      </c>
      <c r="G2117" s="18">
        <v>2460</v>
      </c>
      <c r="H2117" s="18">
        <v>2.69</v>
      </c>
      <c r="I2117" s="18">
        <v>3.47</v>
      </c>
      <c r="Q2117"/>
    </row>
    <row r="2118" spans="2:17" x14ac:dyDescent="0.25">
      <c r="B2118" s="18">
        <v>2011</v>
      </c>
      <c r="C2118" s="18" t="s">
        <v>8</v>
      </c>
      <c r="D2118" s="18" t="s">
        <v>266</v>
      </c>
      <c r="E2118" s="18" t="s">
        <v>2184</v>
      </c>
      <c r="F2118" s="18" t="s">
        <v>2193</v>
      </c>
      <c r="G2118" s="18">
        <v>2244</v>
      </c>
      <c r="H2118" s="18">
        <v>2.97</v>
      </c>
      <c r="I2118" s="18">
        <v>3.47</v>
      </c>
      <c r="Q2118"/>
    </row>
    <row r="2119" spans="2:17" x14ac:dyDescent="0.25">
      <c r="B2119" s="18">
        <v>2011</v>
      </c>
      <c r="C2119" s="18" t="s">
        <v>8</v>
      </c>
      <c r="D2119" s="18" t="s">
        <v>90</v>
      </c>
      <c r="E2119" s="18" t="s">
        <v>2194</v>
      </c>
      <c r="F2119" s="18" t="s">
        <v>2195</v>
      </c>
      <c r="G2119" s="18">
        <v>624</v>
      </c>
      <c r="H2119" s="18">
        <v>6.6533333333333333</v>
      </c>
      <c r="I2119" s="18">
        <v>7.4066666666666663</v>
      </c>
      <c r="Q2119"/>
    </row>
    <row r="2120" spans="2:17" x14ac:dyDescent="0.25">
      <c r="B2120" s="18">
        <v>2011</v>
      </c>
      <c r="C2120" s="18" t="s">
        <v>8</v>
      </c>
      <c r="D2120" s="18" t="s">
        <v>90</v>
      </c>
      <c r="E2120" s="18" t="s">
        <v>2194</v>
      </c>
      <c r="F2120" s="18" t="s">
        <v>2196</v>
      </c>
      <c r="G2120" s="18">
        <v>444</v>
      </c>
      <c r="H2120" s="18">
        <v>6.5</v>
      </c>
      <c r="I2120" s="18">
        <v>7.34</v>
      </c>
      <c r="Q2120"/>
    </row>
    <row r="2121" spans="2:17" x14ac:dyDescent="0.25">
      <c r="B2121" s="18">
        <v>2011</v>
      </c>
      <c r="C2121" s="18" t="s">
        <v>8</v>
      </c>
      <c r="D2121" s="18" t="s">
        <v>90</v>
      </c>
      <c r="E2121" s="18" t="s">
        <v>2194</v>
      </c>
      <c r="F2121" s="18" t="s">
        <v>2197</v>
      </c>
      <c r="G2121" s="18">
        <v>624</v>
      </c>
      <c r="H2121" s="18">
        <v>5.86</v>
      </c>
      <c r="I2121" s="18">
        <v>7.3866666666666667</v>
      </c>
      <c r="Q2121"/>
    </row>
    <row r="2122" spans="2:17" x14ac:dyDescent="0.25">
      <c r="B2122" s="18">
        <v>2011</v>
      </c>
      <c r="C2122" s="18" t="s">
        <v>8</v>
      </c>
      <c r="D2122" s="18" t="s">
        <v>164</v>
      </c>
      <c r="E2122" s="18" t="s">
        <v>2198</v>
      </c>
      <c r="F2122" s="18" t="s">
        <v>2199</v>
      </c>
      <c r="G2122" s="18">
        <v>276</v>
      </c>
      <c r="H2122" s="18">
        <v>4.83</v>
      </c>
      <c r="I2122" s="18">
        <v>5.4</v>
      </c>
      <c r="Q2122"/>
    </row>
    <row r="2123" spans="2:17" x14ac:dyDescent="0.25">
      <c r="B2123" s="18">
        <v>2011</v>
      </c>
      <c r="C2123" s="18" t="s">
        <v>8</v>
      </c>
      <c r="D2123" s="18" t="s">
        <v>164</v>
      </c>
      <c r="E2123" s="18" t="s">
        <v>2198</v>
      </c>
      <c r="F2123" s="18" t="s">
        <v>2200</v>
      </c>
      <c r="G2123" s="18">
        <v>504</v>
      </c>
      <c r="H2123" s="18">
        <v>4.6500000000000004</v>
      </c>
      <c r="I2123" s="18">
        <v>5.1100000000000003</v>
      </c>
      <c r="Q2123"/>
    </row>
    <row r="2124" spans="2:17" x14ac:dyDescent="0.25">
      <c r="B2124" s="18">
        <v>2011</v>
      </c>
      <c r="C2124" s="18" t="s">
        <v>8</v>
      </c>
      <c r="D2124" s="18" t="s">
        <v>164</v>
      </c>
      <c r="E2124" s="18" t="s">
        <v>2198</v>
      </c>
      <c r="F2124" s="18" t="s">
        <v>2201</v>
      </c>
      <c r="G2124" s="18">
        <v>672</v>
      </c>
      <c r="H2124" s="18">
        <v>4.6900000000000004</v>
      </c>
      <c r="I2124" s="18">
        <v>5.23</v>
      </c>
      <c r="Q2124"/>
    </row>
    <row r="2125" spans="2:17" x14ac:dyDescent="0.25">
      <c r="B2125" s="18">
        <v>2011</v>
      </c>
      <c r="C2125" s="18" t="s">
        <v>8</v>
      </c>
      <c r="D2125" s="18" t="s">
        <v>164</v>
      </c>
      <c r="E2125" s="18" t="s">
        <v>2198</v>
      </c>
      <c r="F2125" s="18" t="s">
        <v>2202</v>
      </c>
      <c r="G2125" s="18">
        <v>492</v>
      </c>
      <c r="H2125" s="18">
        <v>4.4400000000000004</v>
      </c>
      <c r="I2125" s="18">
        <v>5.01</v>
      </c>
      <c r="Q2125"/>
    </row>
    <row r="2126" spans="2:17" x14ac:dyDescent="0.25">
      <c r="B2126" s="18">
        <v>2011</v>
      </c>
      <c r="C2126" s="18" t="s">
        <v>8</v>
      </c>
      <c r="D2126" s="18" t="s">
        <v>164</v>
      </c>
      <c r="E2126" s="18" t="s">
        <v>2198</v>
      </c>
      <c r="F2126" s="18" t="s">
        <v>2203</v>
      </c>
      <c r="G2126" s="18">
        <v>660</v>
      </c>
      <c r="H2126" s="18">
        <v>4.3499999999999996</v>
      </c>
      <c r="I2126" s="18">
        <v>5.07</v>
      </c>
      <c r="Q2126"/>
    </row>
    <row r="2127" spans="2:17" x14ac:dyDescent="0.25">
      <c r="B2127" s="18">
        <v>2011</v>
      </c>
      <c r="C2127" s="18" t="s">
        <v>8</v>
      </c>
      <c r="D2127" s="18" t="s">
        <v>164</v>
      </c>
      <c r="E2127" s="18" t="s">
        <v>2198</v>
      </c>
      <c r="F2127" s="18" t="s">
        <v>2204</v>
      </c>
      <c r="G2127" s="18">
        <v>612</v>
      </c>
      <c r="H2127" s="18">
        <v>4.88</v>
      </c>
      <c r="I2127" s="18">
        <v>5.2</v>
      </c>
      <c r="Q2127"/>
    </row>
    <row r="2128" spans="2:17" x14ac:dyDescent="0.25">
      <c r="B2128" s="18">
        <v>2011</v>
      </c>
      <c r="C2128" s="18" t="s">
        <v>8</v>
      </c>
      <c r="D2128" s="18" t="s">
        <v>164</v>
      </c>
      <c r="E2128" s="18" t="s">
        <v>2198</v>
      </c>
      <c r="F2128" s="18" t="s">
        <v>2205</v>
      </c>
      <c r="G2128" s="18">
        <v>264</v>
      </c>
      <c r="H2128" s="18">
        <v>4.26</v>
      </c>
      <c r="I2128" s="18">
        <v>5.01</v>
      </c>
      <c r="Q2128"/>
    </row>
    <row r="2129" spans="2:17" x14ac:dyDescent="0.25">
      <c r="B2129" s="18">
        <v>2011</v>
      </c>
      <c r="C2129" s="18" t="s">
        <v>8</v>
      </c>
      <c r="D2129" s="18" t="s">
        <v>1573</v>
      </c>
      <c r="E2129" s="18" t="s">
        <v>2198</v>
      </c>
      <c r="F2129" s="18" t="s">
        <v>2206</v>
      </c>
      <c r="G2129" s="18">
        <v>528</v>
      </c>
      <c r="H2129" s="18">
        <v>4.74</v>
      </c>
      <c r="I2129" s="18">
        <v>6.4</v>
      </c>
      <c r="Q2129"/>
    </row>
    <row r="2130" spans="2:17" x14ac:dyDescent="0.25">
      <c r="B2130" s="18">
        <v>2011</v>
      </c>
      <c r="C2130" s="18" t="s">
        <v>8</v>
      </c>
      <c r="D2130" s="18" t="s">
        <v>1573</v>
      </c>
      <c r="E2130" s="18" t="s">
        <v>2198</v>
      </c>
      <c r="F2130" s="18" t="s">
        <v>2207</v>
      </c>
      <c r="G2130" s="18">
        <v>540</v>
      </c>
      <c r="H2130" s="18">
        <v>3.35</v>
      </c>
      <c r="I2130" s="18">
        <v>5.46</v>
      </c>
      <c r="Q2130"/>
    </row>
    <row r="2131" spans="2:17" x14ac:dyDescent="0.25">
      <c r="B2131" s="18">
        <v>2011</v>
      </c>
      <c r="C2131" s="18" t="s">
        <v>8</v>
      </c>
      <c r="D2131" s="18" t="s">
        <v>1573</v>
      </c>
      <c r="E2131" s="18" t="s">
        <v>2198</v>
      </c>
      <c r="F2131" s="18" t="s">
        <v>2208</v>
      </c>
      <c r="G2131" s="18">
        <v>504</v>
      </c>
      <c r="H2131" s="18">
        <v>3.78</v>
      </c>
      <c r="I2131" s="18">
        <v>7</v>
      </c>
      <c r="Q2131"/>
    </row>
    <row r="2132" spans="2:17" x14ac:dyDescent="0.25">
      <c r="B2132" s="18">
        <v>2011</v>
      </c>
      <c r="C2132" s="18" t="s">
        <v>8</v>
      </c>
      <c r="D2132" s="18" t="s">
        <v>1573</v>
      </c>
      <c r="E2132" s="18" t="s">
        <v>2198</v>
      </c>
      <c r="F2132" s="18" t="s">
        <v>2209</v>
      </c>
      <c r="G2132" s="18">
        <v>396</v>
      </c>
      <c r="H2132" s="18">
        <v>4.7699999999999996</v>
      </c>
      <c r="I2132" s="18">
        <v>5.25</v>
      </c>
      <c r="Q2132"/>
    </row>
    <row r="2133" spans="2:17" x14ac:dyDescent="0.25">
      <c r="B2133" s="18">
        <v>2011</v>
      </c>
      <c r="C2133" s="18" t="s">
        <v>8</v>
      </c>
      <c r="D2133" s="18" t="s">
        <v>1573</v>
      </c>
      <c r="E2133" s="18" t="s">
        <v>2198</v>
      </c>
      <c r="F2133" s="18" t="s">
        <v>2210</v>
      </c>
      <c r="G2133" s="18">
        <v>396</v>
      </c>
      <c r="H2133" s="18">
        <v>3.04</v>
      </c>
      <c r="I2133" s="18">
        <v>5.65</v>
      </c>
      <c r="Q2133"/>
    </row>
    <row r="2134" spans="2:17" x14ac:dyDescent="0.25">
      <c r="B2134" s="18">
        <v>2011</v>
      </c>
      <c r="C2134" s="18" t="s">
        <v>8</v>
      </c>
      <c r="D2134" s="18" t="s">
        <v>1573</v>
      </c>
      <c r="E2134" s="18" t="s">
        <v>2198</v>
      </c>
      <c r="F2134" s="18" t="s">
        <v>2211</v>
      </c>
      <c r="G2134" s="18">
        <v>516</v>
      </c>
      <c r="H2134" s="18">
        <v>4.9000000000000004</v>
      </c>
      <c r="I2134" s="18">
        <v>6.75</v>
      </c>
      <c r="Q2134"/>
    </row>
    <row r="2135" spans="2:17" x14ac:dyDescent="0.25">
      <c r="B2135" s="18">
        <v>2011</v>
      </c>
      <c r="C2135" s="18" t="s">
        <v>8</v>
      </c>
      <c r="D2135" s="18" t="s">
        <v>1573</v>
      </c>
      <c r="E2135" s="18" t="s">
        <v>2198</v>
      </c>
      <c r="F2135" s="18" t="s">
        <v>2212</v>
      </c>
      <c r="G2135" s="18">
        <v>480</v>
      </c>
      <c r="H2135" s="18">
        <v>4.9800000000000004</v>
      </c>
      <c r="I2135" s="18">
        <v>5.44</v>
      </c>
      <c r="Q2135"/>
    </row>
    <row r="2136" spans="2:17" x14ac:dyDescent="0.25">
      <c r="B2136" s="18">
        <v>2011</v>
      </c>
      <c r="C2136" s="18" t="s">
        <v>8</v>
      </c>
      <c r="D2136" s="18" t="s">
        <v>1573</v>
      </c>
      <c r="E2136" s="18" t="s">
        <v>2198</v>
      </c>
      <c r="F2136" s="18" t="s">
        <v>2213</v>
      </c>
      <c r="G2136" s="18">
        <v>540</v>
      </c>
      <c r="H2136" s="18">
        <v>3.91</v>
      </c>
      <c r="I2136" s="18">
        <v>6.7</v>
      </c>
      <c r="Q2136"/>
    </row>
    <row r="2137" spans="2:17" x14ac:dyDescent="0.25">
      <c r="B2137" s="18">
        <v>2011</v>
      </c>
      <c r="C2137" s="18" t="s">
        <v>8</v>
      </c>
      <c r="D2137" s="18" t="s">
        <v>1573</v>
      </c>
      <c r="E2137" s="18" t="s">
        <v>2198</v>
      </c>
      <c r="F2137" s="18" t="s">
        <v>2214</v>
      </c>
      <c r="G2137" s="18">
        <v>432</v>
      </c>
      <c r="H2137" s="18">
        <v>4.53</v>
      </c>
      <c r="I2137" s="18">
        <v>5.54</v>
      </c>
      <c r="Q2137"/>
    </row>
    <row r="2138" spans="2:17" x14ac:dyDescent="0.25">
      <c r="B2138" s="18">
        <v>2011</v>
      </c>
      <c r="C2138" s="18" t="s">
        <v>8</v>
      </c>
      <c r="D2138" s="18" t="s">
        <v>1573</v>
      </c>
      <c r="E2138" s="18" t="s">
        <v>2198</v>
      </c>
      <c r="F2138" s="18" t="s">
        <v>2215</v>
      </c>
      <c r="G2138" s="18">
        <v>480</v>
      </c>
      <c r="H2138" s="18">
        <v>3.24</v>
      </c>
      <c r="I2138" s="18">
        <v>6.42</v>
      </c>
      <c r="Q2138"/>
    </row>
    <row r="2139" spans="2:17" x14ac:dyDescent="0.25">
      <c r="B2139" s="18">
        <v>2011</v>
      </c>
      <c r="C2139" s="18" t="s">
        <v>8</v>
      </c>
      <c r="D2139" s="18" t="s">
        <v>1573</v>
      </c>
      <c r="E2139" s="18" t="s">
        <v>2198</v>
      </c>
      <c r="F2139" s="18" t="s">
        <v>2216</v>
      </c>
      <c r="G2139" s="18">
        <v>456</v>
      </c>
      <c r="H2139" s="18">
        <v>4.0199999999999996</v>
      </c>
      <c r="I2139" s="18">
        <v>6.07</v>
      </c>
      <c r="Q2139"/>
    </row>
    <row r="2140" spans="2:17" x14ac:dyDescent="0.25">
      <c r="B2140" s="18">
        <v>2011</v>
      </c>
      <c r="C2140" s="18" t="s">
        <v>8</v>
      </c>
      <c r="D2140" s="18" t="s">
        <v>1573</v>
      </c>
      <c r="E2140" s="18" t="s">
        <v>2198</v>
      </c>
      <c r="F2140" s="18" t="s">
        <v>2217</v>
      </c>
      <c r="G2140" s="18">
        <v>468</v>
      </c>
      <c r="H2140" s="18">
        <v>3.12</v>
      </c>
      <c r="I2140" s="18">
        <v>5.0999999999999996</v>
      </c>
      <c r="Q2140"/>
    </row>
    <row r="2141" spans="2:17" x14ac:dyDescent="0.25">
      <c r="B2141" s="18">
        <v>2011</v>
      </c>
      <c r="C2141" s="18" t="s">
        <v>8</v>
      </c>
      <c r="D2141" s="18" t="s">
        <v>1573</v>
      </c>
      <c r="E2141" s="18" t="s">
        <v>2198</v>
      </c>
      <c r="F2141" s="18" t="s">
        <v>2218</v>
      </c>
      <c r="G2141" s="18">
        <v>516</v>
      </c>
      <c r="H2141" s="18">
        <v>4.75</v>
      </c>
      <c r="I2141" s="18">
        <v>5.15</v>
      </c>
      <c r="Q2141"/>
    </row>
    <row r="2142" spans="2:17" x14ac:dyDescent="0.25">
      <c r="B2142" s="18">
        <v>2011</v>
      </c>
      <c r="C2142" s="18" t="s">
        <v>8</v>
      </c>
      <c r="D2142" s="18" t="s">
        <v>1573</v>
      </c>
      <c r="E2142" s="18" t="s">
        <v>2198</v>
      </c>
      <c r="F2142" s="18" t="s">
        <v>2219</v>
      </c>
      <c r="G2142" s="18">
        <v>504</v>
      </c>
      <c r="H2142" s="18">
        <v>4.5</v>
      </c>
      <c r="I2142" s="18">
        <v>6.58</v>
      </c>
      <c r="Q2142"/>
    </row>
    <row r="2143" spans="2:17" x14ac:dyDescent="0.25">
      <c r="B2143" s="18">
        <v>2011</v>
      </c>
      <c r="C2143" s="18" t="s">
        <v>8</v>
      </c>
      <c r="D2143" s="18" t="s">
        <v>1573</v>
      </c>
      <c r="E2143" s="18" t="s">
        <v>2198</v>
      </c>
      <c r="F2143" s="18" t="s">
        <v>2220</v>
      </c>
      <c r="G2143" s="18">
        <v>528</v>
      </c>
      <c r="H2143" s="18">
        <v>3.74</v>
      </c>
      <c r="I2143" s="18">
        <v>5.22</v>
      </c>
      <c r="Q2143"/>
    </row>
    <row r="2144" spans="2:17" x14ac:dyDescent="0.25">
      <c r="B2144" s="18">
        <v>2011</v>
      </c>
      <c r="C2144" s="18" t="s">
        <v>8</v>
      </c>
      <c r="D2144" s="18" t="s">
        <v>1573</v>
      </c>
      <c r="E2144" s="18" t="s">
        <v>2198</v>
      </c>
      <c r="F2144" s="18" t="s">
        <v>2221</v>
      </c>
      <c r="G2144" s="18">
        <v>516</v>
      </c>
      <c r="H2144" s="18">
        <v>3.73</v>
      </c>
      <c r="I2144" s="18">
        <v>6.7</v>
      </c>
      <c r="Q2144"/>
    </row>
    <row r="2145" spans="2:17" x14ac:dyDescent="0.25">
      <c r="B2145" s="18">
        <v>2011</v>
      </c>
      <c r="C2145" s="18" t="s">
        <v>8</v>
      </c>
      <c r="D2145" s="18" t="s">
        <v>1573</v>
      </c>
      <c r="E2145" s="18" t="s">
        <v>2198</v>
      </c>
      <c r="F2145" s="18" t="s">
        <v>2222</v>
      </c>
      <c r="G2145" s="18">
        <v>444</v>
      </c>
      <c r="H2145" s="18">
        <v>4.3</v>
      </c>
      <c r="I2145" s="18">
        <v>6.45</v>
      </c>
      <c r="Q2145"/>
    </row>
    <row r="2146" spans="2:17" x14ac:dyDescent="0.25">
      <c r="B2146" s="18">
        <v>2011</v>
      </c>
      <c r="C2146" s="18" t="s">
        <v>8</v>
      </c>
      <c r="D2146" s="18" t="s">
        <v>1573</v>
      </c>
      <c r="E2146" s="18" t="s">
        <v>2198</v>
      </c>
      <c r="F2146" s="18" t="s">
        <v>2223</v>
      </c>
      <c r="G2146" s="18">
        <v>420</v>
      </c>
      <c r="H2146" s="18">
        <v>3.71</v>
      </c>
      <c r="I2146" s="18">
        <v>5.66</v>
      </c>
      <c r="Q2146"/>
    </row>
    <row r="2147" spans="2:17" x14ac:dyDescent="0.25">
      <c r="B2147" s="18">
        <v>2011</v>
      </c>
      <c r="C2147" s="18" t="s">
        <v>8</v>
      </c>
      <c r="D2147" s="18" t="s">
        <v>1573</v>
      </c>
      <c r="E2147" s="18" t="s">
        <v>2198</v>
      </c>
      <c r="F2147" s="18" t="s">
        <v>2224</v>
      </c>
      <c r="G2147" s="18">
        <v>360</v>
      </c>
      <c r="H2147" s="18">
        <v>4.59</v>
      </c>
      <c r="I2147" s="18">
        <v>6.82</v>
      </c>
      <c r="Q2147"/>
    </row>
    <row r="2148" spans="2:17" x14ac:dyDescent="0.25">
      <c r="B2148" s="18">
        <v>2011</v>
      </c>
      <c r="C2148" s="18" t="s">
        <v>8</v>
      </c>
      <c r="D2148" s="18" t="s">
        <v>1573</v>
      </c>
      <c r="E2148" s="18" t="s">
        <v>2198</v>
      </c>
      <c r="F2148" s="18" t="s">
        <v>2225</v>
      </c>
      <c r="G2148" s="18">
        <v>456</v>
      </c>
      <c r="H2148" s="18">
        <v>4.66</v>
      </c>
      <c r="I2148" s="18">
        <v>5.41</v>
      </c>
      <c r="Q2148"/>
    </row>
    <row r="2149" spans="2:17" x14ac:dyDescent="0.25">
      <c r="B2149" s="18">
        <v>2011</v>
      </c>
      <c r="C2149" s="18" t="s">
        <v>8</v>
      </c>
      <c r="D2149" s="18" t="s">
        <v>1573</v>
      </c>
      <c r="E2149" s="18" t="s">
        <v>2198</v>
      </c>
      <c r="F2149" s="18" t="s">
        <v>2226</v>
      </c>
      <c r="G2149" s="18">
        <v>456</v>
      </c>
      <c r="H2149" s="18">
        <v>4.3600000000000003</v>
      </c>
      <c r="I2149" s="18">
        <v>5.27</v>
      </c>
      <c r="Q2149"/>
    </row>
    <row r="2150" spans="2:17" x14ac:dyDescent="0.25">
      <c r="B2150" s="18">
        <v>2011</v>
      </c>
      <c r="C2150" s="18" t="s">
        <v>8</v>
      </c>
      <c r="D2150" s="18" t="s">
        <v>1573</v>
      </c>
      <c r="E2150" s="18" t="s">
        <v>2198</v>
      </c>
      <c r="F2150" s="18" t="s">
        <v>2227</v>
      </c>
      <c r="G2150" s="18">
        <v>372</v>
      </c>
      <c r="H2150" s="18">
        <v>4.3600000000000003</v>
      </c>
      <c r="I2150" s="18">
        <v>5.79</v>
      </c>
      <c r="Q2150"/>
    </row>
    <row r="2151" spans="2:17" x14ac:dyDescent="0.25">
      <c r="B2151" s="18">
        <v>2011</v>
      </c>
      <c r="C2151" s="18" t="s">
        <v>8</v>
      </c>
      <c r="D2151" s="18" t="s">
        <v>1573</v>
      </c>
      <c r="E2151" s="18" t="s">
        <v>2198</v>
      </c>
      <c r="F2151" s="18" t="s">
        <v>2228</v>
      </c>
      <c r="G2151" s="18">
        <v>540</v>
      </c>
      <c r="H2151" s="18">
        <v>3.28</v>
      </c>
      <c r="I2151" s="18">
        <v>5.66</v>
      </c>
      <c r="Q2151"/>
    </row>
    <row r="2152" spans="2:17" x14ac:dyDescent="0.25">
      <c r="B2152" s="18">
        <v>2011</v>
      </c>
      <c r="C2152" s="18" t="s">
        <v>8</v>
      </c>
      <c r="D2152" s="18" t="s">
        <v>1573</v>
      </c>
      <c r="E2152" s="18" t="s">
        <v>2198</v>
      </c>
      <c r="F2152" s="18" t="s">
        <v>2229</v>
      </c>
      <c r="G2152" s="18">
        <v>504</v>
      </c>
      <c r="H2152" s="18">
        <v>3.76</v>
      </c>
      <c r="I2152" s="18">
        <v>6.62</v>
      </c>
      <c r="Q2152"/>
    </row>
    <row r="2153" spans="2:17" x14ac:dyDescent="0.25">
      <c r="B2153" s="18">
        <v>2011</v>
      </c>
      <c r="C2153" s="18" t="s">
        <v>8</v>
      </c>
      <c r="D2153" s="18" t="s">
        <v>1573</v>
      </c>
      <c r="E2153" s="18" t="s">
        <v>2198</v>
      </c>
      <c r="F2153" s="18" t="s">
        <v>2230</v>
      </c>
      <c r="G2153" s="18">
        <v>528</v>
      </c>
      <c r="H2153" s="18">
        <v>4.68</v>
      </c>
      <c r="I2153" s="18">
        <v>6.07</v>
      </c>
      <c r="Q2153"/>
    </row>
    <row r="2154" spans="2:17" x14ac:dyDescent="0.25">
      <c r="B2154" s="18">
        <v>2011</v>
      </c>
      <c r="C2154" s="18" t="s">
        <v>8</v>
      </c>
      <c r="D2154" s="18" t="s">
        <v>1573</v>
      </c>
      <c r="E2154" s="18" t="s">
        <v>2198</v>
      </c>
      <c r="F2154" s="18" t="s">
        <v>2231</v>
      </c>
      <c r="G2154" s="18">
        <v>540</v>
      </c>
      <c r="H2154" s="18">
        <v>4.0599999999999996</v>
      </c>
      <c r="I2154" s="18">
        <v>5.3</v>
      </c>
      <c r="Q2154"/>
    </row>
    <row r="2155" spans="2:17" x14ac:dyDescent="0.25">
      <c r="B2155" s="18">
        <v>2011</v>
      </c>
      <c r="C2155" s="18" t="s">
        <v>8</v>
      </c>
      <c r="D2155" s="18" t="s">
        <v>1573</v>
      </c>
      <c r="E2155" s="18" t="s">
        <v>2198</v>
      </c>
      <c r="F2155" s="18" t="s">
        <v>2232</v>
      </c>
      <c r="G2155" s="18">
        <v>504</v>
      </c>
      <c r="H2155" s="18">
        <v>3.44</v>
      </c>
      <c r="I2155" s="18">
        <v>5.85</v>
      </c>
      <c r="Q2155"/>
    </row>
    <row r="2156" spans="2:17" x14ac:dyDescent="0.25">
      <c r="B2156" s="18">
        <v>2011</v>
      </c>
      <c r="C2156" s="18" t="s">
        <v>8</v>
      </c>
      <c r="D2156" s="18" t="s">
        <v>1573</v>
      </c>
      <c r="E2156" s="18" t="s">
        <v>2198</v>
      </c>
      <c r="F2156" s="18" t="s">
        <v>2233</v>
      </c>
      <c r="G2156" s="18">
        <v>468</v>
      </c>
      <c r="H2156" s="18">
        <v>3.59</v>
      </c>
      <c r="I2156" s="18">
        <v>5.17</v>
      </c>
      <c r="Q2156"/>
    </row>
    <row r="2157" spans="2:17" x14ac:dyDescent="0.25">
      <c r="B2157" s="18">
        <v>2011</v>
      </c>
      <c r="C2157" s="18" t="s">
        <v>8</v>
      </c>
      <c r="D2157" s="18" t="s">
        <v>1573</v>
      </c>
      <c r="E2157" s="18" t="s">
        <v>2198</v>
      </c>
      <c r="F2157" s="18" t="s">
        <v>2234</v>
      </c>
      <c r="G2157" s="18">
        <v>408</v>
      </c>
      <c r="H2157" s="18">
        <v>4.67</v>
      </c>
      <c r="I2157" s="18">
        <v>6.18</v>
      </c>
      <c r="Q2157"/>
    </row>
    <row r="2158" spans="2:17" x14ac:dyDescent="0.25">
      <c r="B2158" s="18">
        <v>2011</v>
      </c>
      <c r="C2158" s="18" t="s">
        <v>8</v>
      </c>
      <c r="D2158" s="18" t="s">
        <v>1573</v>
      </c>
      <c r="E2158" s="18" t="s">
        <v>2198</v>
      </c>
      <c r="F2158" s="18" t="s">
        <v>2235</v>
      </c>
      <c r="G2158" s="18">
        <v>540</v>
      </c>
      <c r="H2158" s="18">
        <v>3.17</v>
      </c>
      <c r="I2158" s="18">
        <v>6.95</v>
      </c>
      <c r="Q2158"/>
    </row>
    <row r="2159" spans="2:17" x14ac:dyDescent="0.25">
      <c r="B2159" s="18">
        <v>2011</v>
      </c>
      <c r="C2159" s="18" t="s">
        <v>8</v>
      </c>
      <c r="D2159" s="18" t="s">
        <v>1573</v>
      </c>
      <c r="E2159" s="18" t="s">
        <v>2198</v>
      </c>
      <c r="F2159" s="18" t="s">
        <v>2236</v>
      </c>
      <c r="G2159" s="18">
        <v>456</v>
      </c>
      <c r="H2159" s="18">
        <v>4.21</v>
      </c>
      <c r="I2159" s="18">
        <v>5.89</v>
      </c>
      <c r="Q2159"/>
    </row>
    <row r="2160" spans="2:17" x14ac:dyDescent="0.25">
      <c r="B2160" s="18">
        <v>2011</v>
      </c>
      <c r="C2160" s="18" t="s">
        <v>8</v>
      </c>
      <c r="D2160" s="18" t="s">
        <v>1573</v>
      </c>
      <c r="E2160" s="18" t="s">
        <v>2198</v>
      </c>
      <c r="F2160" s="18" t="s">
        <v>2237</v>
      </c>
      <c r="G2160" s="18">
        <v>384</v>
      </c>
      <c r="H2160" s="18">
        <v>4.59</v>
      </c>
      <c r="I2160" s="18">
        <v>6.32</v>
      </c>
      <c r="Q2160"/>
    </row>
    <row r="2161" spans="2:17" x14ac:dyDescent="0.25">
      <c r="B2161" s="18">
        <v>2011</v>
      </c>
      <c r="C2161" s="18" t="s">
        <v>8</v>
      </c>
      <c r="D2161" s="18" t="s">
        <v>1573</v>
      </c>
      <c r="E2161" s="18" t="s">
        <v>2198</v>
      </c>
      <c r="F2161" s="18" t="s">
        <v>2238</v>
      </c>
      <c r="G2161" s="18">
        <v>516</v>
      </c>
      <c r="H2161" s="18">
        <v>4.66</v>
      </c>
      <c r="I2161" s="18">
        <v>6.3</v>
      </c>
      <c r="Q2161"/>
    </row>
    <row r="2162" spans="2:17" x14ac:dyDescent="0.25">
      <c r="B2162" s="18">
        <v>2011</v>
      </c>
      <c r="C2162" s="18" t="s">
        <v>8</v>
      </c>
      <c r="D2162" s="18" t="s">
        <v>1573</v>
      </c>
      <c r="E2162" s="18" t="s">
        <v>2198</v>
      </c>
      <c r="F2162" s="18" t="s">
        <v>2239</v>
      </c>
      <c r="G2162" s="18">
        <v>396</v>
      </c>
      <c r="H2162" s="18">
        <v>3.28</v>
      </c>
      <c r="I2162" s="18">
        <v>5.78</v>
      </c>
      <c r="Q2162"/>
    </row>
    <row r="2163" spans="2:17" x14ac:dyDescent="0.25">
      <c r="B2163" s="18">
        <v>2011</v>
      </c>
      <c r="C2163" s="18" t="s">
        <v>8</v>
      </c>
      <c r="D2163" s="18" t="s">
        <v>1573</v>
      </c>
      <c r="E2163" s="18" t="s">
        <v>2198</v>
      </c>
      <c r="F2163" s="18" t="s">
        <v>2240</v>
      </c>
      <c r="G2163" s="18">
        <v>456</v>
      </c>
      <c r="H2163" s="18">
        <v>3.12</v>
      </c>
      <c r="I2163" s="18">
        <v>6.48</v>
      </c>
      <c r="Q2163"/>
    </row>
    <row r="2164" spans="2:17" x14ac:dyDescent="0.25">
      <c r="B2164" s="18">
        <v>2011</v>
      </c>
      <c r="C2164" s="18" t="s">
        <v>8</v>
      </c>
      <c r="D2164" s="18" t="s">
        <v>1573</v>
      </c>
      <c r="E2164" s="18" t="s">
        <v>2198</v>
      </c>
      <c r="F2164" s="18" t="s">
        <v>2241</v>
      </c>
      <c r="G2164" s="18">
        <v>480</v>
      </c>
      <c r="H2164" s="18">
        <v>4.4000000000000004</v>
      </c>
      <c r="I2164" s="18">
        <v>5.97</v>
      </c>
      <c r="Q2164"/>
    </row>
    <row r="2165" spans="2:17" x14ac:dyDescent="0.25">
      <c r="B2165" s="18">
        <v>2011</v>
      </c>
      <c r="C2165" s="18" t="s">
        <v>8</v>
      </c>
      <c r="D2165" s="18" t="s">
        <v>1573</v>
      </c>
      <c r="E2165" s="18" t="s">
        <v>2198</v>
      </c>
      <c r="F2165" s="18" t="s">
        <v>2242</v>
      </c>
      <c r="G2165" s="18">
        <v>468</v>
      </c>
      <c r="H2165" s="18">
        <v>4.93</v>
      </c>
      <c r="I2165" s="18">
        <v>6.46</v>
      </c>
      <c r="Q2165"/>
    </row>
    <row r="2166" spans="2:17" x14ac:dyDescent="0.25">
      <c r="B2166" s="18">
        <v>2011</v>
      </c>
      <c r="C2166" s="18" t="s">
        <v>8</v>
      </c>
      <c r="D2166" s="18" t="s">
        <v>1573</v>
      </c>
      <c r="E2166" s="18" t="s">
        <v>2198</v>
      </c>
      <c r="F2166" s="18" t="s">
        <v>2243</v>
      </c>
      <c r="G2166" s="18">
        <v>492</v>
      </c>
      <c r="H2166" s="18">
        <v>4.26</v>
      </c>
      <c r="I2166" s="18">
        <v>6.68</v>
      </c>
      <c r="Q2166"/>
    </row>
    <row r="2167" spans="2:17" x14ac:dyDescent="0.25">
      <c r="B2167" s="18">
        <v>2011</v>
      </c>
      <c r="C2167" s="18" t="s">
        <v>8</v>
      </c>
      <c r="D2167" s="18" t="s">
        <v>1573</v>
      </c>
      <c r="E2167" s="18" t="s">
        <v>2198</v>
      </c>
      <c r="F2167" s="18" t="s">
        <v>2244</v>
      </c>
      <c r="G2167" s="18">
        <v>360</v>
      </c>
      <c r="H2167" s="18">
        <v>5</v>
      </c>
      <c r="I2167" s="18">
        <v>6.15</v>
      </c>
      <c r="Q2167"/>
    </row>
    <row r="2168" spans="2:17" x14ac:dyDescent="0.25">
      <c r="B2168" s="18">
        <v>2011</v>
      </c>
      <c r="C2168" s="18" t="s">
        <v>8</v>
      </c>
      <c r="D2168" s="18" t="s">
        <v>1573</v>
      </c>
      <c r="E2168" s="18" t="s">
        <v>2198</v>
      </c>
      <c r="F2168" s="18" t="s">
        <v>2245</v>
      </c>
      <c r="G2168" s="18">
        <v>540</v>
      </c>
      <c r="H2168" s="18">
        <v>4.78</v>
      </c>
      <c r="I2168" s="18">
        <v>6</v>
      </c>
      <c r="Q2168"/>
    </row>
    <row r="2169" spans="2:17" x14ac:dyDescent="0.25">
      <c r="B2169" s="18">
        <v>2011</v>
      </c>
      <c r="C2169" s="18" t="s">
        <v>8</v>
      </c>
      <c r="D2169" s="18" t="s">
        <v>1573</v>
      </c>
      <c r="E2169" s="18" t="s">
        <v>2198</v>
      </c>
      <c r="F2169" s="18" t="s">
        <v>2246</v>
      </c>
      <c r="G2169" s="18">
        <v>444</v>
      </c>
      <c r="H2169" s="18">
        <v>3.7</v>
      </c>
      <c r="I2169" s="18">
        <v>5.6</v>
      </c>
      <c r="Q2169"/>
    </row>
    <row r="2170" spans="2:17" x14ac:dyDescent="0.25">
      <c r="B2170" s="18">
        <v>2011</v>
      </c>
      <c r="C2170" s="18" t="s">
        <v>8</v>
      </c>
      <c r="D2170" s="18" t="s">
        <v>1573</v>
      </c>
      <c r="E2170" s="18" t="s">
        <v>2198</v>
      </c>
      <c r="F2170" s="18" t="s">
        <v>2247</v>
      </c>
      <c r="G2170" s="18">
        <v>468</v>
      </c>
      <c r="H2170" s="18">
        <v>4.09</v>
      </c>
      <c r="I2170" s="18">
        <v>5.78</v>
      </c>
      <c r="Q2170"/>
    </row>
    <row r="2171" spans="2:17" x14ac:dyDescent="0.25">
      <c r="B2171" s="18">
        <v>2011</v>
      </c>
      <c r="C2171" s="18" t="s">
        <v>8</v>
      </c>
      <c r="D2171" s="18" t="s">
        <v>1573</v>
      </c>
      <c r="E2171" s="18" t="s">
        <v>2198</v>
      </c>
      <c r="F2171" s="18" t="s">
        <v>2248</v>
      </c>
      <c r="G2171" s="18">
        <v>528</v>
      </c>
      <c r="H2171" s="18">
        <v>3.87</v>
      </c>
      <c r="I2171" s="18">
        <v>6.11</v>
      </c>
      <c r="Q2171"/>
    </row>
    <row r="2172" spans="2:17" x14ac:dyDescent="0.25">
      <c r="B2172" s="18">
        <v>2011</v>
      </c>
      <c r="C2172" s="18" t="s">
        <v>8</v>
      </c>
      <c r="D2172" s="18" t="s">
        <v>1573</v>
      </c>
      <c r="E2172" s="18" t="s">
        <v>2198</v>
      </c>
      <c r="F2172" s="18" t="s">
        <v>2249</v>
      </c>
      <c r="G2172" s="18">
        <v>372</v>
      </c>
      <c r="H2172" s="18">
        <v>4.08</v>
      </c>
      <c r="I2172" s="18">
        <v>6.86</v>
      </c>
      <c r="Q2172"/>
    </row>
    <row r="2173" spans="2:17" x14ac:dyDescent="0.25">
      <c r="B2173" s="18">
        <v>2011</v>
      </c>
      <c r="C2173" s="18" t="s">
        <v>8</v>
      </c>
      <c r="D2173" s="18" t="s">
        <v>1573</v>
      </c>
      <c r="E2173" s="18" t="s">
        <v>2198</v>
      </c>
      <c r="F2173" s="18" t="s">
        <v>2250</v>
      </c>
      <c r="G2173" s="18">
        <v>492</v>
      </c>
      <c r="H2173" s="18">
        <v>3.41</v>
      </c>
      <c r="I2173" s="18">
        <v>5.88</v>
      </c>
      <c r="Q2173"/>
    </row>
    <row r="2174" spans="2:17" x14ac:dyDescent="0.25">
      <c r="B2174" s="18">
        <v>2011</v>
      </c>
      <c r="C2174" s="18" t="s">
        <v>8</v>
      </c>
      <c r="D2174" s="18" t="s">
        <v>1573</v>
      </c>
      <c r="E2174" s="18" t="s">
        <v>2198</v>
      </c>
      <c r="F2174" s="18" t="s">
        <v>2251</v>
      </c>
      <c r="G2174" s="18">
        <v>468</v>
      </c>
      <c r="H2174" s="18">
        <v>3.62</v>
      </c>
      <c r="I2174" s="18">
        <v>6.71</v>
      </c>
      <c r="Q2174"/>
    </row>
    <row r="2175" spans="2:17" x14ac:dyDescent="0.25">
      <c r="B2175" s="18">
        <v>2011</v>
      </c>
      <c r="C2175" s="18" t="s">
        <v>8</v>
      </c>
      <c r="D2175" s="18" t="s">
        <v>1573</v>
      </c>
      <c r="E2175" s="18" t="s">
        <v>2198</v>
      </c>
      <c r="F2175" s="18" t="s">
        <v>2252</v>
      </c>
      <c r="G2175" s="18">
        <v>372</v>
      </c>
      <c r="H2175" s="18">
        <v>3.48</v>
      </c>
      <c r="I2175" s="18">
        <v>5.91</v>
      </c>
      <c r="Q2175"/>
    </row>
    <row r="2176" spans="2:17" x14ac:dyDescent="0.25">
      <c r="B2176" s="18">
        <v>2011</v>
      </c>
      <c r="C2176" s="18" t="s">
        <v>8</v>
      </c>
      <c r="D2176" s="18" t="s">
        <v>1573</v>
      </c>
      <c r="E2176" s="18" t="s">
        <v>2198</v>
      </c>
      <c r="F2176" s="18" t="s">
        <v>2253</v>
      </c>
      <c r="G2176" s="18">
        <v>432</v>
      </c>
      <c r="H2176" s="18">
        <v>4.5599999999999996</v>
      </c>
      <c r="I2176" s="18">
        <v>5.25</v>
      </c>
      <c r="Q2176"/>
    </row>
    <row r="2177" spans="2:17" x14ac:dyDescent="0.25">
      <c r="B2177" s="18">
        <v>2011</v>
      </c>
      <c r="C2177" s="18" t="s">
        <v>8</v>
      </c>
      <c r="D2177" s="18" t="s">
        <v>1573</v>
      </c>
      <c r="E2177" s="18" t="s">
        <v>2198</v>
      </c>
      <c r="F2177" s="18" t="s">
        <v>2254</v>
      </c>
      <c r="G2177" s="18">
        <v>360</v>
      </c>
      <c r="H2177" s="18">
        <v>3.55</v>
      </c>
      <c r="I2177" s="18">
        <v>5.69</v>
      </c>
      <c r="Q2177"/>
    </row>
    <row r="2178" spans="2:17" x14ac:dyDescent="0.25">
      <c r="B2178" s="18">
        <v>2011</v>
      </c>
      <c r="C2178" s="18" t="s">
        <v>8</v>
      </c>
      <c r="D2178" s="18" t="s">
        <v>1573</v>
      </c>
      <c r="E2178" s="18" t="s">
        <v>2198</v>
      </c>
      <c r="F2178" s="18" t="s">
        <v>2255</v>
      </c>
      <c r="G2178" s="18">
        <v>516</v>
      </c>
      <c r="H2178" s="18">
        <v>3.52</v>
      </c>
      <c r="I2178" s="18">
        <v>6.24</v>
      </c>
      <c r="Q2178"/>
    </row>
    <row r="2179" spans="2:17" x14ac:dyDescent="0.25">
      <c r="B2179" s="18">
        <v>2011</v>
      </c>
      <c r="C2179" s="18" t="s">
        <v>8</v>
      </c>
      <c r="D2179" s="18" t="s">
        <v>1573</v>
      </c>
      <c r="E2179" s="18" t="s">
        <v>2198</v>
      </c>
      <c r="F2179" s="18" t="s">
        <v>2256</v>
      </c>
      <c r="G2179" s="18">
        <v>384</v>
      </c>
      <c r="H2179" s="18">
        <v>3.68</v>
      </c>
      <c r="I2179" s="18">
        <v>6.57</v>
      </c>
      <c r="Q2179"/>
    </row>
    <row r="2180" spans="2:17" x14ac:dyDescent="0.25">
      <c r="B2180" s="18">
        <v>2011</v>
      </c>
      <c r="C2180" s="18" t="s">
        <v>8</v>
      </c>
      <c r="D2180" s="18" t="s">
        <v>1573</v>
      </c>
      <c r="E2180" s="18" t="s">
        <v>2198</v>
      </c>
      <c r="F2180" s="18" t="s">
        <v>2257</v>
      </c>
      <c r="G2180" s="18">
        <v>504</v>
      </c>
      <c r="H2180" s="18">
        <v>3.18</v>
      </c>
      <c r="I2180" s="18">
        <v>6.55</v>
      </c>
      <c r="Q2180"/>
    </row>
    <row r="2181" spans="2:17" x14ac:dyDescent="0.25">
      <c r="B2181" s="18">
        <v>2011</v>
      </c>
      <c r="C2181" s="18" t="s">
        <v>8</v>
      </c>
      <c r="D2181" s="18" t="s">
        <v>1573</v>
      </c>
      <c r="E2181" s="18" t="s">
        <v>2198</v>
      </c>
      <c r="F2181" s="18" t="s">
        <v>2258</v>
      </c>
      <c r="G2181" s="18">
        <v>372</v>
      </c>
      <c r="H2181" s="18">
        <v>3.96</v>
      </c>
      <c r="I2181" s="18">
        <v>6.07</v>
      </c>
      <c r="Q2181"/>
    </row>
    <row r="2182" spans="2:17" x14ac:dyDescent="0.25">
      <c r="B2182" s="18">
        <v>2011</v>
      </c>
      <c r="C2182" s="18" t="s">
        <v>8</v>
      </c>
      <c r="D2182" s="18" t="s">
        <v>1573</v>
      </c>
      <c r="E2182" s="18" t="s">
        <v>2198</v>
      </c>
      <c r="F2182" s="18" t="s">
        <v>2259</v>
      </c>
      <c r="G2182" s="18">
        <v>420</v>
      </c>
      <c r="H2182" s="18">
        <v>4.5199999999999996</v>
      </c>
      <c r="I2182" s="18">
        <v>5.46</v>
      </c>
      <c r="Q2182"/>
    </row>
    <row r="2183" spans="2:17" x14ac:dyDescent="0.25">
      <c r="B2183" s="18">
        <v>2011</v>
      </c>
      <c r="C2183" s="18" t="s">
        <v>8</v>
      </c>
      <c r="D2183" s="18" t="s">
        <v>1573</v>
      </c>
      <c r="E2183" s="18" t="s">
        <v>2198</v>
      </c>
      <c r="F2183" s="18" t="s">
        <v>2260</v>
      </c>
      <c r="G2183" s="18">
        <v>480</v>
      </c>
      <c r="H2183" s="18">
        <v>3.04</v>
      </c>
      <c r="I2183" s="18">
        <v>5.76</v>
      </c>
      <c r="Q2183"/>
    </row>
    <row r="2184" spans="2:17" x14ac:dyDescent="0.25">
      <c r="B2184" s="18">
        <v>2011</v>
      </c>
      <c r="C2184" s="18" t="s">
        <v>8</v>
      </c>
      <c r="D2184" s="18" t="s">
        <v>1573</v>
      </c>
      <c r="E2184" s="18" t="s">
        <v>2198</v>
      </c>
      <c r="F2184" s="18" t="s">
        <v>2261</v>
      </c>
      <c r="G2184" s="18">
        <v>372</v>
      </c>
      <c r="H2184" s="18">
        <v>3.39</v>
      </c>
      <c r="I2184" s="18">
        <v>6.68</v>
      </c>
      <c r="Q2184"/>
    </row>
    <row r="2185" spans="2:17" x14ac:dyDescent="0.25">
      <c r="B2185" s="18">
        <v>2011</v>
      </c>
      <c r="C2185" s="18" t="s">
        <v>8</v>
      </c>
      <c r="D2185" s="18" t="s">
        <v>1573</v>
      </c>
      <c r="E2185" s="18" t="s">
        <v>2198</v>
      </c>
      <c r="F2185" s="18" t="s">
        <v>2262</v>
      </c>
      <c r="G2185" s="18">
        <v>432</v>
      </c>
      <c r="H2185" s="18">
        <v>4.8899999999999997</v>
      </c>
      <c r="I2185" s="18">
        <v>5.62</v>
      </c>
      <c r="Q2185"/>
    </row>
    <row r="2186" spans="2:17" x14ac:dyDescent="0.25">
      <c r="B2186" s="18">
        <v>2011</v>
      </c>
      <c r="C2186" s="18" t="s">
        <v>8</v>
      </c>
      <c r="D2186" s="18" t="s">
        <v>1573</v>
      </c>
      <c r="E2186" s="18" t="s">
        <v>2198</v>
      </c>
      <c r="F2186" s="18" t="s">
        <v>2263</v>
      </c>
      <c r="G2186" s="18">
        <v>444</v>
      </c>
      <c r="H2186" s="18">
        <v>3.87</v>
      </c>
      <c r="I2186" s="18">
        <v>6.04</v>
      </c>
      <c r="Q2186"/>
    </row>
    <row r="2187" spans="2:17" x14ac:dyDescent="0.25">
      <c r="B2187" s="18">
        <v>2011</v>
      </c>
      <c r="C2187" s="18" t="s">
        <v>8</v>
      </c>
      <c r="D2187" s="18" t="s">
        <v>1573</v>
      </c>
      <c r="E2187" s="18" t="s">
        <v>2198</v>
      </c>
      <c r="F2187" s="18" t="s">
        <v>2264</v>
      </c>
      <c r="G2187" s="18">
        <v>360</v>
      </c>
      <c r="H2187" s="18">
        <v>4.28</v>
      </c>
      <c r="I2187" s="18">
        <v>6.59</v>
      </c>
      <c r="Q2187"/>
    </row>
    <row r="2188" spans="2:17" x14ac:dyDescent="0.25">
      <c r="B2188" s="18">
        <v>2011</v>
      </c>
      <c r="C2188" s="18" t="s">
        <v>8</v>
      </c>
      <c r="D2188" s="18" t="s">
        <v>1573</v>
      </c>
      <c r="E2188" s="18" t="s">
        <v>2198</v>
      </c>
      <c r="F2188" s="18" t="s">
        <v>2265</v>
      </c>
      <c r="G2188" s="18">
        <v>444</v>
      </c>
      <c r="H2188" s="18">
        <v>4.5199999999999996</v>
      </c>
      <c r="I2188" s="18">
        <v>5.03</v>
      </c>
      <c r="Q2188"/>
    </row>
    <row r="2189" spans="2:17" x14ac:dyDescent="0.25">
      <c r="B2189" s="18">
        <v>2011</v>
      </c>
      <c r="C2189" s="18" t="s">
        <v>8</v>
      </c>
      <c r="D2189" s="18" t="s">
        <v>1573</v>
      </c>
      <c r="E2189" s="18" t="s">
        <v>2198</v>
      </c>
      <c r="F2189" s="18" t="s">
        <v>2266</v>
      </c>
      <c r="G2189" s="18">
        <v>384</v>
      </c>
      <c r="H2189" s="18">
        <v>4.49</v>
      </c>
      <c r="I2189" s="18">
        <v>6.99</v>
      </c>
      <c r="Q2189"/>
    </row>
    <row r="2190" spans="2:17" x14ac:dyDescent="0.25">
      <c r="B2190" s="18">
        <v>2011</v>
      </c>
      <c r="C2190" s="18" t="s">
        <v>8</v>
      </c>
      <c r="D2190" s="18" t="s">
        <v>1573</v>
      </c>
      <c r="E2190" s="18" t="s">
        <v>2198</v>
      </c>
      <c r="F2190" s="18" t="s">
        <v>2267</v>
      </c>
      <c r="G2190" s="18">
        <v>456</v>
      </c>
      <c r="H2190" s="18">
        <v>4.17</v>
      </c>
      <c r="I2190" s="18">
        <v>5.0599999999999996</v>
      </c>
      <c r="Q2190"/>
    </row>
    <row r="2191" spans="2:17" x14ac:dyDescent="0.25">
      <c r="B2191" s="18">
        <v>2011</v>
      </c>
      <c r="C2191" s="18" t="s">
        <v>8</v>
      </c>
      <c r="D2191" s="18" t="s">
        <v>1573</v>
      </c>
      <c r="E2191" s="18" t="s">
        <v>2198</v>
      </c>
      <c r="F2191" s="18" t="s">
        <v>2268</v>
      </c>
      <c r="G2191" s="18">
        <v>408</v>
      </c>
      <c r="H2191" s="18">
        <v>4.29</v>
      </c>
      <c r="I2191" s="18">
        <v>6.11</v>
      </c>
      <c r="Q2191"/>
    </row>
    <row r="2192" spans="2:17" x14ac:dyDescent="0.25">
      <c r="B2192" s="18">
        <v>2011</v>
      </c>
      <c r="C2192" s="18" t="s">
        <v>8</v>
      </c>
      <c r="D2192" s="18" t="s">
        <v>1347</v>
      </c>
      <c r="E2192" s="18" t="s">
        <v>2269</v>
      </c>
      <c r="F2192" s="18" t="s">
        <v>2270</v>
      </c>
      <c r="G2192" s="18">
        <v>852</v>
      </c>
      <c r="H2192" s="18">
        <v>1.56</v>
      </c>
      <c r="I2192" s="18">
        <v>2.09</v>
      </c>
      <c r="Q2192"/>
    </row>
    <row r="2193" spans="2:17" x14ac:dyDescent="0.25">
      <c r="B2193" s="18">
        <v>2011</v>
      </c>
      <c r="C2193" s="18" t="s">
        <v>8</v>
      </c>
      <c r="D2193" s="18" t="s">
        <v>1347</v>
      </c>
      <c r="E2193" s="18" t="s">
        <v>2269</v>
      </c>
      <c r="F2193" s="18" t="s">
        <v>2271</v>
      </c>
      <c r="G2193" s="18">
        <v>1080</v>
      </c>
      <c r="H2193" s="18">
        <v>1.99</v>
      </c>
      <c r="I2193" s="18">
        <v>3.29</v>
      </c>
      <c r="Q2193"/>
    </row>
    <row r="2194" spans="2:17" x14ac:dyDescent="0.25">
      <c r="B2194" s="18">
        <v>2011</v>
      </c>
      <c r="C2194" s="18" t="s">
        <v>8</v>
      </c>
      <c r="D2194" s="18" t="s">
        <v>1347</v>
      </c>
      <c r="E2194" s="18" t="s">
        <v>2269</v>
      </c>
      <c r="F2194" s="18" t="s">
        <v>2272</v>
      </c>
      <c r="G2194" s="18">
        <v>744</v>
      </c>
      <c r="H2194" s="18">
        <v>1.68</v>
      </c>
      <c r="I2194" s="18">
        <v>3.42</v>
      </c>
      <c r="Q2194"/>
    </row>
    <row r="2195" spans="2:17" x14ac:dyDescent="0.25">
      <c r="B2195" s="18">
        <v>2011</v>
      </c>
      <c r="C2195" s="18" t="s">
        <v>8</v>
      </c>
      <c r="D2195" s="18" t="s">
        <v>1347</v>
      </c>
      <c r="E2195" s="18" t="s">
        <v>2269</v>
      </c>
      <c r="F2195" s="18" t="s">
        <v>2273</v>
      </c>
      <c r="G2195" s="18">
        <v>720</v>
      </c>
      <c r="H2195" s="18">
        <v>2.44</v>
      </c>
      <c r="I2195" s="18">
        <v>3.34</v>
      </c>
      <c r="Q2195"/>
    </row>
    <row r="2196" spans="2:17" x14ac:dyDescent="0.25">
      <c r="B2196" s="18">
        <v>2011</v>
      </c>
      <c r="C2196" s="18" t="s">
        <v>8</v>
      </c>
      <c r="D2196" s="18" t="s">
        <v>90</v>
      </c>
      <c r="E2196" s="18" t="s">
        <v>2274</v>
      </c>
      <c r="F2196" s="18" t="s">
        <v>2275</v>
      </c>
      <c r="G2196" s="18">
        <v>552</v>
      </c>
      <c r="H2196" s="18">
        <v>5.746666666666667</v>
      </c>
      <c r="I2196" s="18">
        <v>7.5333333333333332</v>
      </c>
      <c r="Q2196"/>
    </row>
    <row r="2197" spans="2:17" x14ac:dyDescent="0.25">
      <c r="B2197" s="18">
        <v>2011</v>
      </c>
      <c r="C2197" s="18" t="s">
        <v>8</v>
      </c>
      <c r="D2197" s="18" t="s">
        <v>90</v>
      </c>
      <c r="E2197" s="18" t="s">
        <v>2274</v>
      </c>
      <c r="F2197" s="18" t="s">
        <v>2276</v>
      </c>
      <c r="G2197" s="18">
        <v>456</v>
      </c>
      <c r="H2197" s="18">
        <v>6.4733333333333336</v>
      </c>
      <c r="I2197" s="18">
        <v>8.2133333333333329</v>
      </c>
      <c r="Q2197"/>
    </row>
    <row r="2198" spans="2:17" x14ac:dyDescent="0.25">
      <c r="B2198" s="18">
        <v>2011</v>
      </c>
      <c r="C2198" s="18" t="s">
        <v>8</v>
      </c>
      <c r="D2198" s="18" t="s">
        <v>90</v>
      </c>
      <c r="E2198" s="18" t="s">
        <v>2274</v>
      </c>
      <c r="F2198" s="18" t="s">
        <v>2277</v>
      </c>
      <c r="G2198" s="18">
        <v>480</v>
      </c>
      <c r="H2198" s="18">
        <v>5.6</v>
      </c>
      <c r="I2198" s="18">
        <v>7.94</v>
      </c>
      <c r="Q2198"/>
    </row>
    <row r="2199" spans="2:17" x14ac:dyDescent="0.25">
      <c r="B2199" s="18">
        <v>2011</v>
      </c>
      <c r="C2199" s="18" t="s">
        <v>8</v>
      </c>
      <c r="D2199" s="18" t="s">
        <v>90</v>
      </c>
      <c r="E2199" s="18" t="s">
        <v>2274</v>
      </c>
      <c r="F2199" s="18" t="s">
        <v>2278</v>
      </c>
      <c r="G2199" s="18">
        <v>456</v>
      </c>
      <c r="H2199" s="18">
        <v>5.9933333333333332</v>
      </c>
      <c r="I2199" s="18">
        <v>8.6333333333333329</v>
      </c>
      <c r="Q2199"/>
    </row>
    <row r="2200" spans="2:17" x14ac:dyDescent="0.25">
      <c r="B2200" s="18">
        <v>2011</v>
      </c>
      <c r="C2200" s="18" t="s">
        <v>8</v>
      </c>
      <c r="D2200" s="18" t="s">
        <v>90</v>
      </c>
      <c r="E2200" s="18" t="s">
        <v>2274</v>
      </c>
      <c r="F2200" s="18" t="s">
        <v>2279</v>
      </c>
      <c r="G2200" s="18">
        <v>480</v>
      </c>
      <c r="H2200" s="18">
        <v>6.4133333333333331</v>
      </c>
      <c r="I2200" s="18">
        <v>7.74</v>
      </c>
      <c r="Q2200"/>
    </row>
    <row r="2201" spans="2:17" x14ac:dyDescent="0.25">
      <c r="B2201" s="18">
        <v>2011</v>
      </c>
      <c r="C2201" s="18" t="s">
        <v>8</v>
      </c>
      <c r="D2201" s="18" t="s">
        <v>90</v>
      </c>
      <c r="E2201" s="18" t="s">
        <v>2274</v>
      </c>
      <c r="F2201" s="18" t="s">
        <v>2280</v>
      </c>
      <c r="G2201" s="18">
        <v>588</v>
      </c>
      <c r="H2201" s="18">
        <v>5.72</v>
      </c>
      <c r="I2201" s="18">
        <v>7.9666666666666668</v>
      </c>
      <c r="Q2201"/>
    </row>
    <row r="2202" spans="2:17" x14ac:dyDescent="0.25">
      <c r="B2202" s="18">
        <v>2011</v>
      </c>
      <c r="C2202" s="18" t="s">
        <v>8</v>
      </c>
      <c r="D2202" s="18" t="s">
        <v>90</v>
      </c>
      <c r="E2202" s="18" t="s">
        <v>2274</v>
      </c>
      <c r="F2202" s="18" t="s">
        <v>2281</v>
      </c>
      <c r="G2202" s="18">
        <v>444</v>
      </c>
      <c r="H2202" s="18">
        <v>6.54</v>
      </c>
      <c r="I2202" s="18">
        <v>8.6133333333333333</v>
      </c>
      <c r="Q2202"/>
    </row>
    <row r="2203" spans="2:17" x14ac:dyDescent="0.25">
      <c r="B2203" s="18">
        <v>2011</v>
      </c>
      <c r="C2203" s="18" t="s">
        <v>8</v>
      </c>
      <c r="D2203" s="18" t="s">
        <v>90</v>
      </c>
      <c r="E2203" s="18" t="s">
        <v>2274</v>
      </c>
      <c r="F2203" s="18" t="s">
        <v>2282</v>
      </c>
      <c r="G2203" s="18">
        <v>636</v>
      </c>
      <c r="H2203" s="18">
        <v>6.24</v>
      </c>
      <c r="I2203" s="18">
        <v>7.8933333333333335</v>
      </c>
      <c r="Q2203"/>
    </row>
    <row r="2204" spans="2:17" x14ac:dyDescent="0.25">
      <c r="B2204" s="18">
        <v>2011</v>
      </c>
      <c r="C2204" s="18" t="s">
        <v>8</v>
      </c>
      <c r="D2204" s="18" t="s">
        <v>90</v>
      </c>
      <c r="E2204" s="18" t="s">
        <v>2274</v>
      </c>
      <c r="F2204" s="18" t="s">
        <v>2283</v>
      </c>
      <c r="G2204" s="18">
        <v>516</v>
      </c>
      <c r="H2204" s="18">
        <v>6.16</v>
      </c>
      <c r="I2204" s="18">
        <v>8.4933333333333341</v>
      </c>
      <c r="Q2204"/>
    </row>
    <row r="2205" spans="2:17" x14ac:dyDescent="0.25">
      <c r="B2205" s="18">
        <v>2011</v>
      </c>
      <c r="C2205" s="18" t="s">
        <v>8</v>
      </c>
      <c r="D2205" s="18" t="s">
        <v>90</v>
      </c>
      <c r="E2205" s="18" t="s">
        <v>2274</v>
      </c>
      <c r="F2205" s="18" t="s">
        <v>2284</v>
      </c>
      <c r="G2205" s="18">
        <v>564</v>
      </c>
      <c r="H2205" s="18">
        <v>5.5333333333333332</v>
      </c>
      <c r="I2205" s="18">
        <v>7.3866666666666667</v>
      </c>
      <c r="Q2205"/>
    </row>
    <row r="2206" spans="2:17" x14ac:dyDescent="0.25">
      <c r="B2206" s="18">
        <v>2011</v>
      </c>
      <c r="C2206" s="18" t="s">
        <v>8</v>
      </c>
      <c r="D2206" s="18" t="s">
        <v>277</v>
      </c>
      <c r="E2206" s="18" t="s">
        <v>2274</v>
      </c>
      <c r="F2206" s="18" t="s">
        <v>2285</v>
      </c>
      <c r="G2206" s="18">
        <v>1176</v>
      </c>
      <c r="H2206" s="18">
        <v>2.3199999999999998</v>
      </c>
      <c r="I2206" s="18">
        <v>3.33</v>
      </c>
      <c r="Q2206"/>
    </row>
    <row r="2207" spans="2:17" x14ac:dyDescent="0.25">
      <c r="B2207" s="18">
        <v>2011</v>
      </c>
      <c r="C2207" s="18" t="s">
        <v>8</v>
      </c>
      <c r="D2207" s="18" t="s">
        <v>277</v>
      </c>
      <c r="E2207" s="18" t="s">
        <v>2274</v>
      </c>
      <c r="F2207" s="18" t="s">
        <v>2286</v>
      </c>
      <c r="G2207" s="18">
        <v>1056</v>
      </c>
      <c r="H2207" s="18">
        <v>2.2200000000000002</v>
      </c>
      <c r="I2207" s="18">
        <v>3.58</v>
      </c>
      <c r="Q2207"/>
    </row>
    <row r="2208" spans="2:17" x14ac:dyDescent="0.25">
      <c r="B2208" s="18">
        <v>2011</v>
      </c>
      <c r="C2208" s="18" t="s">
        <v>8</v>
      </c>
      <c r="D2208" s="18" t="s">
        <v>277</v>
      </c>
      <c r="E2208" s="18" t="s">
        <v>2274</v>
      </c>
      <c r="F2208" s="18" t="s">
        <v>2287</v>
      </c>
      <c r="G2208" s="18">
        <v>816</v>
      </c>
      <c r="H2208" s="18">
        <v>2.4900000000000002</v>
      </c>
      <c r="I2208" s="18">
        <v>3.25</v>
      </c>
      <c r="Q2208"/>
    </row>
    <row r="2209" spans="2:17" x14ac:dyDescent="0.25">
      <c r="B2209" s="18">
        <v>2011</v>
      </c>
      <c r="C2209" s="18" t="s">
        <v>8</v>
      </c>
      <c r="D2209" s="18" t="s">
        <v>277</v>
      </c>
      <c r="E2209" s="18" t="s">
        <v>2274</v>
      </c>
      <c r="F2209" s="18" t="s">
        <v>2288</v>
      </c>
      <c r="G2209" s="18">
        <v>1188</v>
      </c>
      <c r="H2209" s="18">
        <v>2.2999999999999998</v>
      </c>
      <c r="I2209" s="18">
        <v>3.35</v>
      </c>
      <c r="Q2209"/>
    </row>
    <row r="2210" spans="2:17" x14ac:dyDescent="0.25">
      <c r="B2210" s="18">
        <v>2011</v>
      </c>
      <c r="C2210" s="18" t="s">
        <v>8</v>
      </c>
      <c r="D2210" s="18" t="s">
        <v>277</v>
      </c>
      <c r="E2210" s="18" t="s">
        <v>2274</v>
      </c>
      <c r="F2210" s="18" t="s">
        <v>2289</v>
      </c>
      <c r="G2210" s="18">
        <v>768</v>
      </c>
      <c r="H2210" s="18">
        <v>2.81</v>
      </c>
      <c r="I2210" s="18">
        <v>3.3</v>
      </c>
      <c r="Q2210"/>
    </row>
    <row r="2211" spans="2:17" x14ac:dyDescent="0.25">
      <c r="B2211" s="18">
        <v>2011</v>
      </c>
      <c r="C2211" s="18" t="s">
        <v>8</v>
      </c>
      <c r="D2211" s="18" t="s">
        <v>277</v>
      </c>
      <c r="E2211" s="18" t="s">
        <v>2274</v>
      </c>
      <c r="F2211" s="18" t="s">
        <v>2290</v>
      </c>
      <c r="G2211" s="18">
        <v>756</v>
      </c>
      <c r="H2211" s="18">
        <v>2.44</v>
      </c>
      <c r="I2211" s="18">
        <v>3.77</v>
      </c>
      <c r="Q2211"/>
    </row>
    <row r="2212" spans="2:17" x14ac:dyDescent="0.25">
      <c r="B2212" s="18">
        <v>2011</v>
      </c>
      <c r="C2212" s="18" t="s">
        <v>8</v>
      </c>
      <c r="D2212" s="18" t="s">
        <v>277</v>
      </c>
      <c r="E2212" s="18" t="s">
        <v>2274</v>
      </c>
      <c r="F2212" s="18" t="s">
        <v>2291</v>
      </c>
      <c r="G2212" s="18">
        <v>960</v>
      </c>
      <c r="H2212" s="18">
        <v>2.2799999999999998</v>
      </c>
      <c r="I2212" s="18">
        <v>3.46</v>
      </c>
      <c r="Q2212"/>
    </row>
    <row r="2213" spans="2:17" x14ac:dyDescent="0.25">
      <c r="B2213" s="18">
        <v>2011</v>
      </c>
      <c r="C2213" s="18" t="s">
        <v>8</v>
      </c>
      <c r="D2213" s="18" t="s">
        <v>277</v>
      </c>
      <c r="E2213" s="18" t="s">
        <v>2274</v>
      </c>
      <c r="F2213" s="18" t="s">
        <v>2292</v>
      </c>
      <c r="G2213" s="18">
        <v>780</v>
      </c>
      <c r="H2213" s="18">
        <v>2.68</v>
      </c>
      <c r="I2213" s="18">
        <v>3.57</v>
      </c>
      <c r="Q2213"/>
    </row>
    <row r="2214" spans="2:17" x14ac:dyDescent="0.25">
      <c r="B2214" s="18">
        <v>2011</v>
      </c>
      <c r="C2214" s="18" t="s">
        <v>8</v>
      </c>
      <c r="D2214" s="18" t="s">
        <v>277</v>
      </c>
      <c r="E2214" s="18" t="s">
        <v>2274</v>
      </c>
      <c r="F2214" s="18" t="s">
        <v>2293</v>
      </c>
      <c r="G2214" s="18">
        <v>816</v>
      </c>
      <c r="H2214" s="18">
        <v>2.25</v>
      </c>
      <c r="I2214" s="18">
        <v>3.53</v>
      </c>
      <c r="Q2214"/>
    </row>
    <row r="2215" spans="2:17" x14ac:dyDescent="0.25">
      <c r="B2215" s="18">
        <v>2011</v>
      </c>
      <c r="C2215" s="18" t="s">
        <v>8</v>
      </c>
      <c r="D2215" s="18" t="s">
        <v>277</v>
      </c>
      <c r="E2215" s="18" t="s">
        <v>2274</v>
      </c>
      <c r="F2215" s="18" t="s">
        <v>2294</v>
      </c>
      <c r="G2215" s="18">
        <v>840</v>
      </c>
      <c r="H2215" s="18">
        <v>2.56</v>
      </c>
      <c r="I2215" s="18">
        <v>3.52</v>
      </c>
      <c r="Q2215"/>
    </row>
    <row r="2216" spans="2:17" x14ac:dyDescent="0.25">
      <c r="B2216" s="18">
        <v>2011</v>
      </c>
      <c r="C2216" s="18" t="s">
        <v>8</v>
      </c>
      <c r="D2216" s="18" t="s">
        <v>277</v>
      </c>
      <c r="E2216" s="18" t="s">
        <v>2274</v>
      </c>
      <c r="F2216" s="18" t="s">
        <v>2295</v>
      </c>
      <c r="G2216" s="18">
        <v>924</v>
      </c>
      <c r="H2216" s="18">
        <v>2.73</v>
      </c>
      <c r="I2216" s="18">
        <v>3.38</v>
      </c>
      <c r="Q2216"/>
    </row>
    <row r="2217" spans="2:17" x14ac:dyDescent="0.25">
      <c r="B2217" s="18">
        <v>2011</v>
      </c>
      <c r="C2217" s="18" t="s">
        <v>8</v>
      </c>
      <c r="D2217" s="18" t="s">
        <v>277</v>
      </c>
      <c r="E2217" s="18" t="s">
        <v>2274</v>
      </c>
      <c r="F2217" s="18" t="s">
        <v>2296</v>
      </c>
      <c r="G2217" s="18">
        <v>960</v>
      </c>
      <c r="H2217" s="18">
        <v>2.29</v>
      </c>
      <c r="I2217" s="18">
        <v>3.54</v>
      </c>
      <c r="Q2217"/>
    </row>
    <row r="2218" spans="2:17" x14ac:dyDescent="0.25">
      <c r="B2218" s="18">
        <v>2011</v>
      </c>
      <c r="C2218" s="18" t="s">
        <v>8</v>
      </c>
      <c r="D2218" s="18" t="s">
        <v>277</v>
      </c>
      <c r="E2218" s="18" t="s">
        <v>2274</v>
      </c>
      <c r="F2218" s="18" t="s">
        <v>2297</v>
      </c>
      <c r="G2218" s="18">
        <v>936</v>
      </c>
      <c r="H2218" s="18">
        <v>2.0099999999999998</v>
      </c>
      <c r="I2218" s="18">
        <v>3.37</v>
      </c>
      <c r="Q2218"/>
    </row>
    <row r="2219" spans="2:17" x14ac:dyDescent="0.25">
      <c r="B2219" s="18">
        <v>2011</v>
      </c>
      <c r="C2219" s="18" t="s">
        <v>8</v>
      </c>
      <c r="D2219" s="18" t="s">
        <v>277</v>
      </c>
      <c r="E2219" s="18" t="s">
        <v>2274</v>
      </c>
      <c r="F2219" s="18" t="s">
        <v>2298</v>
      </c>
      <c r="G2219" s="18">
        <v>948</v>
      </c>
      <c r="H2219" s="18">
        <v>2.61</v>
      </c>
      <c r="I2219" s="18">
        <v>3.44</v>
      </c>
      <c r="Q2219"/>
    </row>
    <row r="2220" spans="2:17" x14ac:dyDescent="0.25">
      <c r="B2220" s="18">
        <v>2011</v>
      </c>
      <c r="C2220" s="18" t="s">
        <v>8</v>
      </c>
      <c r="D2220" s="18" t="s">
        <v>277</v>
      </c>
      <c r="E2220" s="18" t="s">
        <v>2274</v>
      </c>
      <c r="F2220" s="18" t="s">
        <v>2299</v>
      </c>
      <c r="G2220" s="18">
        <v>960</v>
      </c>
      <c r="H2220" s="18">
        <v>2.48</v>
      </c>
      <c r="I2220" s="18">
        <v>3.63</v>
      </c>
      <c r="Q2220"/>
    </row>
    <row r="2221" spans="2:17" x14ac:dyDescent="0.25">
      <c r="B2221" s="18">
        <v>2011</v>
      </c>
      <c r="C2221" s="18" t="s">
        <v>8</v>
      </c>
      <c r="D2221" s="18" t="s">
        <v>277</v>
      </c>
      <c r="E2221" s="18" t="s">
        <v>2274</v>
      </c>
      <c r="F2221" s="18" t="s">
        <v>2300</v>
      </c>
      <c r="G2221" s="18">
        <v>636</v>
      </c>
      <c r="H2221" s="18">
        <v>2.37</v>
      </c>
      <c r="I2221" s="18">
        <v>3.27</v>
      </c>
      <c r="Q2221"/>
    </row>
    <row r="2222" spans="2:17" x14ac:dyDescent="0.25">
      <c r="B2222" s="18">
        <v>2011</v>
      </c>
      <c r="C2222" s="18" t="s">
        <v>8</v>
      </c>
      <c r="D2222" s="18" t="s">
        <v>277</v>
      </c>
      <c r="E2222" s="18" t="s">
        <v>2274</v>
      </c>
      <c r="F2222" s="18" t="s">
        <v>2301</v>
      </c>
      <c r="G2222" s="18">
        <v>732</v>
      </c>
      <c r="H2222" s="18">
        <v>2.54</v>
      </c>
      <c r="I2222" s="18">
        <v>3.4</v>
      </c>
      <c r="Q2222"/>
    </row>
    <row r="2223" spans="2:17" x14ac:dyDescent="0.25">
      <c r="B2223" s="18">
        <v>2011</v>
      </c>
      <c r="C2223" s="18" t="s">
        <v>8</v>
      </c>
      <c r="D2223" s="18" t="s">
        <v>277</v>
      </c>
      <c r="E2223" s="18" t="s">
        <v>2274</v>
      </c>
      <c r="F2223" s="18" t="s">
        <v>2302</v>
      </c>
      <c r="G2223" s="18">
        <v>1008</v>
      </c>
      <c r="H2223" s="18">
        <v>2.14</v>
      </c>
      <c r="I2223" s="18">
        <v>3.8</v>
      </c>
      <c r="Q2223"/>
    </row>
    <row r="2224" spans="2:17" x14ac:dyDescent="0.25">
      <c r="B2224" s="18">
        <v>2011</v>
      </c>
      <c r="C2224" s="18" t="s">
        <v>8</v>
      </c>
      <c r="D2224" s="18" t="s">
        <v>277</v>
      </c>
      <c r="E2224" s="18" t="s">
        <v>2274</v>
      </c>
      <c r="F2224" s="18" t="s">
        <v>2303</v>
      </c>
      <c r="G2224" s="18">
        <v>648</v>
      </c>
      <c r="H2224" s="18">
        <v>2.62</v>
      </c>
      <c r="I2224" s="18">
        <v>3.3</v>
      </c>
      <c r="Q2224"/>
    </row>
    <row r="2225" spans="2:17" x14ac:dyDescent="0.25">
      <c r="B2225" s="18">
        <v>2011</v>
      </c>
      <c r="C2225" s="18" t="s">
        <v>8</v>
      </c>
      <c r="D2225" s="18" t="s">
        <v>266</v>
      </c>
      <c r="E2225" s="18" t="s">
        <v>2304</v>
      </c>
      <c r="F2225" s="18" t="s">
        <v>2305</v>
      </c>
      <c r="G2225" s="18">
        <v>2112</v>
      </c>
      <c r="H2225" s="18">
        <v>2.86</v>
      </c>
      <c r="I2225" s="18">
        <v>3.77</v>
      </c>
      <c r="Q2225"/>
    </row>
    <row r="2226" spans="2:17" x14ac:dyDescent="0.25">
      <c r="B2226" s="18">
        <v>2011</v>
      </c>
      <c r="C2226" s="18" t="s">
        <v>8</v>
      </c>
      <c r="D2226" s="18" t="s">
        <v>266</v>
      </c>
      <c r="E2226" s="18" t="s">
        <v>2304</v>
      </c>
      <c r="F2226" s="18" t="s">
        <v>2306</v>
      </c>
      <c r="G2226" s="18">
        <v>2616</v>
      </c>
      <c r="H2226" s="18">
        <v>2.56</v>
      </c>
      <c r="I2226" s="18">
        <v>3.61</v>
      </c>
      <c r="Q2226"/>
    </row>
    <row r="2227" spans="2:17" x14ac:dyDescent="0.25">
      <c r="B2227" s="18">
        <v>2011</v>
      </c>
      <c r="C2227" s="18" t="s">
        <v>8</v>
      </c>
      <c r="D2227" s="18" t="s">
        <v>266</v>
      </c>
      <c r="E2227" s="18" t="s">
        <v>2304</v>
      </c>
      <c r="F2227" s="18" t="s">
        <v>2307</v>
      </c>
      <c r="G2227" s="18">
        <v>1548</v>
      </c>
      <c r="H2227" s="18">
        <v>2.87</v>
      </c>
      <c r="I2227" s="18">
        <v>3.65</v>
      </c>
      <c r="Q2227"/>
    </row>
    <row r="2228" spans="2:17" x14ac:dyDescent="0.25">
      <c r="B2228" s="18">
        <v>2011</v>
      </c>
      <c r="C2228" s="18" t="s">
        <v>8</v>
      </c>
      <c r="D2228" s="18" t="s">
        <v>266</v>
      </c>
      <c r="E2228" s="18" t="s">
        <v>2304</v>
      </c>
      <c r="F2228" s="18" t="s">
        <v>2308</v>
      </c>
      <c r="G2228" s="18">
        <v>1680</v>
      </c>
      <c r="H2228" s="18">
        <v>2.31</v>
      </c>
      <c r="I2228" s="18">
        <v>3.82</v>
      </c>
      <c r="Q2228"/>
    </row>
    <row r="2229" spans="2:17" x14ac:dyDescent="0.25">
      <c r="B2229" s="18">
        <v>2011</v>
      </c>
      <c r="C2229" s="18" t="s">
        <v>8</v>
      </c>
      <c r="D2229" s="18" t="s">
        <v>266</v>
      </c>
      <c r="E2229" s="18" t="s">
        <v>2304</v>
      </c>
      <c r="F2229" s="18" t="s">
        <v>2309</v>
      </c>
      <c r="G2229" s="18">
        <v>2316</v>
      </c>
      <c r="H2229" s="18">
        <v>2.5099999999999998</v>
      </c>
      <c r="I2229" s="18">
        <v>3.79</v>
      </c>
      <c r="Q2229"/>
    </row>
    <row r="2230" spans="2:17" x14ac:dyDescent="0.25">
      <c r="B2230" s="18">
        <v>2011</v>
      </c>
      <c r="C2230" s="18" t="s">
        <v>8</v>
      </c>
      <c r="D2230" s="18" t="s">
        <v>266</v>
      </c>
      <c r="E2230" s="18" t="s">
        <v>2304</v>
      </c>
      <c r="F2230" s="18" t="s">
        <v>2310</v>
      </c>
      <c r="G2230" s="18">
        <v>1572</v>
      </c>
      <c r="H2230" s="18">
        <v>2.33</v>
      </c>
      <c r="I2230" s="18">
        <v>3.38</v>
      </c>
      <c r="Q2230"/>
    </row>
    <row r="2231" spans="2:17" x14ac:dyDescent="0.25">
      <c r="B2231" s="18">
        <v>2011</v>
      </c>
      <c r="C2231" s="18" t="s">
        <v>8</v>
      </c>
      <c r="D2231" s="18" t="s">
        <v>266</v>
      </c>
      <c r="E2231" s="18" t="s">
        <v>2304</v>
      </c>
      <c r="F2231" s="18" t="s">
        <v>2311</v>
      </c>
      <c r="G2231" s="18">
        <v>2664</v>
      </c>
      <c r="H2231" s="18">
        <v>2.6</v>
      </c>
      <c r="I2231" s="18">
        <v>3.99</v>
      </c>
      <c r="Q2231"/>
    </row>
    <row r="2232" spans="2:17" x14ac:dyDescent="0.25">
      <c r="B2232" s="18">
        <v>2011</v>
      </c>
      <c r="C2232" s="18" t="s">
        <v>8</v>
      </c>
      <c r="D2232" s="18" t="s">
        <v>266</v>
      </c>
      <c r="E2232" s="18" t="s">
        <v>2304</v>
      </c>
      <c r="F2232" s="18" t="s">
        <v>2312</v>
      </c>
      <c r="G2232" s="18">
        <v>1368</v>
      </c>
      <c r="H2232" s="18">
        <v>2.99</v>
      </c>
      <c r="I2232" s="18">
        <v>3.93</v>
      </c>
      <c r="Q2232"/>
    </row>
    <row r="2233" spans="2:17" x14ac:dyDescent="0.25">
      <c r="B2233" s="18">
        <v>2011</v>
      </c>
      <c r="C2233" s="18" t="s">
        <v>8</v>
      </c>
      <c r="D2233" s="18" t="s">
        <v>266</v>
      </c>
      <c r="E2233" s="18" t="s">
        <v>2304</v>
      </c>
      <c r="F2233" s="18" t="s">
        <v>2313</v>
      </c>
      <c r="G2233" s="18">
        <v>1224</v>
      </c>
      <c r="H2233" s="18">
        <v>2.5299999999999998</v>
      </c>
      <c r="I2233" s="18">
        <v>3.53</v>
      </c>
      <c r="Q2233"/>
    </row>
    <row r="2234" spans="2:17" x14ac:dyDescent="0.25">
      <c r="B2234" s="18">
        <v>2011</v>
      </c>
      <c r="C2234" s="18" t="s">
        <v>8</v>
      </c>
      <c r="D2234" s="18" t="s">
        <v>266</v>
      </c>
      <c r="E2234" s="18" t="s">
        <v>2304</v>
      </c>
      <c r="F2234" s="18" t="s">
        <v>2314</v>
      </c>
      <c r="G2234" s="18">
        <v>2484</v>
      </c>
      <c r="H2234" s="18">
        <v>2.63</v>
      </c>
      <c r="I2234" s="18">
        <v>3.84</v>
      </c>
      <c r="Q2234"/>
    </row>
    <row r="2235" spans="2:17" x14ac:dyDescent="0.25">
      <c r="B2235" s="18">
        <v>2011</v>
      </c>
      <c r="C2235" s="18" t="s">
        <v>8</v>
      </c>
      <c r="D2235" s="18" t="s">
        <v>266</v>
      </c>
      <c r="E2235" s="18" t="s">
        <v>2304</v>
      </c>
      <c r="F2235" s="18" t="s">
        <v>2315</v>
      </c>
      <c r="G2235" s="18">
        <v>2628</v>
      </c>
      <c r="H2235" s="18">
        <v>2.81</v>
      </c>
      <c r="I2235" s="18">
        <v>3.69</v>
      </c>
      <c r="Q2235"/>
    </row>
    <row r="2236" spans="2:17" x14ac:dyDescent="0.25">
      <c r="B2236" s="18">
        <v>2011</v>
      </c>
      <c r="C2236" s="18" t="s">
        <v>8</v>
      </c>
      <c r="D2236" s="18" t="s">
        <v>266</v>
      </c>
      <c r="E2236" s="18" t="s">
        <v>2304</v>
      </c>
      <c r="F2236" s="18" t="s">
        <v>2316</v>
      </c>
      <c r="G2236" s="18">
        <v>2616</v>
      </c>
      <c r="H2236" s="18">
        <v>2.4900000000000002</v>
      </c>
      <c r="I2236" s="18">
        <v>3.83</v>
      </c>
      <c r="Q2236"/>
    </row>
    <row r="2237" spans="2:17" x14ac:dyDescent="0.25">
      <c r="B2237" s="18">
        <v>2011</v>
      </c>
      <c r="C2237" s="18" t="s">
        <v>8</v>
      </c>
      <c r="D2237" s="18" t="s">
        <v>277</v>
      </c>
      <c r="E2237" s="18" t="s">
        <v>2317</v>
      </c>
      <c r="F2237" s="18" t="s">
        <v>2318</v>
      </c>
      <c r="G2237" s="18">
        <v>1008</v>
      </c>
      <c r="H2237" s="18">
        <v>2.91</v>
      </c>
      <c r="I2237" s="18">
        <v>3.47</v>
      </c>
      <c r="Q2237"/>
    </row>
    <row r="2238" spans="2:17" x14ac:dyDescent="0.25">
      <c r="B2238" s="18">
        <v>2011</v>
      </c>
      <c r="C2238" s="18" t="s">
        <v>8</v>
      </c>
      <c r="D2238" s="18" t="s">
        <v>277</v>
      </c>
      <c r="E2238" s="18" t="s">
        <v>2317</v>
      </c>
      <c r="F2238" s="18" t="s">
        <v>2319</v>
      </c>
      <c r="G2238" s="18">
        <v>1140</v>
      </c>
      <c r="H2238" s="18">
        <v>2.94</v>
      </c>
      <c r="I2238" s="18">
        <v>3.54</v>
      </c>
      <c r="Q2238"/>
    </row>
    <row r="2239" spans="2:17" x14ac:dyDescent="0.25">
      <c r="B2239" s="18">
        <v>2011</v>
      </c>
      <c r="C2239" s="18" t="s">
        <v>8</v>
      </c>
      <c r="D2239" s="18" t="s">
        <v>277</v>
      </c>
      <c r="E2239" s="18" t="s">
        <v>2317</v>
      </c>
      <c r="F2239" s="18" t="s">
        <v>2320</v>
      </c>
      <c r="G2239" s="18">
        <v>636</v>
      </c>
      <c r="H2239" s="18">
        <v>2.65</v>
      </c>
      <c r="I2239" s="18">
        <v>3.73</v>
      </c>
      <c r="Q2239"/>
    </row>
    <row r="2240" spans="2:17" x14ac:dyDescent="0.25">
      <c r="B2240" s="18">
        <v>2011</v>
      </c>
      <c r="C2240" s="18" t="s">
        <v>8</v>
      </c>
      <c r="D2240" s="18" t="s">
        <v>277</v>
      </c>
      <c r="E2240" s="18" t="s">
        <v>2317</v>
      </c>
      <c r="F2240" s="18" t="s">
        <v>2321</v>
      </c>
      <c r="G2240" s="18">
        <v>996</v>
      </c>
      <c r="H2240" s="18">
        <v>2.04</v>
      </c>
      <c r="I2240" s="18">
        <v>3.45</v>
      </c>
      <c r="Q2240"/>
    </row>
    <row r="2241" spans="2:17" x14ac:dyDescent="0.25">
      <c r="B2241" s="18">
        <v>2011</v>
      </c>
      <c r="C2241" s="18" t="s">
        <v>8</v>
      </c>
      <c r="D2241" s="18" t="s">
        <v>277</v>
      </c>
      <c r="E2241" s="18" t="s">
        <v>2317</v>
      </c>
      <c r="F2241" s="18" t="s">
        <v>2322</v>
      </c>
      <c r="G2241" s="18">
        <v>708</v>
      </c>
      <c r="H2241" s="18">
        <v>2.79</v>
      </c>
      <c r="I2241" s="18">
        <v>3.31</v>
      </c>
      <c r="Q2241"/>
    </row>
    <row r="2242" spans="2:17" x14ac:dyDescent="0.25">
      <c r="B2242" s="18">
        <v>2011</v>
      </c>
      <c r="C2242" s="18" t="s">
        <v>8</v>
      </c>
      <c r="D2242" s="18" t="s">
        <v>277</v>
      </c>
      <c r="E2242" s="18" t="s">
        <v>2317</v>
      </c>
      <c r="F2242" s="18" t="s">
        <v>2323</v>
      </c>
      <c r="G2242" s="18">
        <v>840</v>
      </c>
      <c r="H2242" s="18">
        <v>2.76</v>
      </c>
      <c r="I2242" s="18">
        <v>3.26</v>
      </c>
      <c r="Q2242"/>
    </row>
    <row r="2243" spans="2:17" x14ac:dyDescent="0.25">
      <c r="B2243" s="18">
        <v>2011</v>
      </c>
      <c r="C2243" s="18" t="s">
        <v>8</v>
      </c>
      <c r="D2243" s="18" t="s">
        <v>277</v>
      </c>
      <c r="E2243" s="18" t="s">
        <v>2317</v>
      </c>
      <c r="F2243" s="18" t="s">
        <v>2324</v>
      </c>
      <c r="G2243" s="18">
        <v>1140</v>
      </c>
      <c r="H2243" s="18">
        <v>2.64</v>
      </c>
      <c r="I2243" s="18">
        <v>3.5</v>
      </c>
      <c r="Q2243"/>
    </row>
    <row r="2244" spans="2:17" x14ac:dyDescent="0.25">
      <c r="B2244" s="18">
        <v>2011</v>
      </c>
      <c r="C2244" s="18" t="s">
        <v>8</v>
      </c>
      <c r="D2244" s="18" t="s">
        <v>277</v>
      </c>
      <c r="E2244" s="18" t="s">
        <v>2317</v>
      </c>
      <c r="F2244" s="18" t="s">
        <v>2325</v>
      </c>
      <c r="G2244" s="18">
        <v>972</v>
      </c>
      <c r="H2244" s="18">
        <v>2.4700000000000002</v>
      </c>
      <c r="I2244" s="18">
        <v>3.3</v>
      </c>
      <c r="Q2244"/>
    </row>
    <row r="2245" spans="2:17" x14ac:dyDescent="0.25">
      <c r="B2245" s="18">
        <v>2011</v>
      </c>
      <c r="C2245" s="18" t="s">
        <v>8</v>
      </c>
      <c r="D2245" s="18" t="s">
        <v>277</v>
      </c>
      <c r="E2245" s="18" t="s">
        <v>2317</v>
      </c>
      <c r="F2245" s="18" t="s">
        <v>2326</v>
      </c>
      <c r="G2245" s="18">
        <v>636</v>
      </c>
      <c r="H2245" s="18">
        <v>2.94</v>
      </c>
      <c r="I2245" s="18">
        <v>3.67</v>
      </c>
      <c r="Q2245"/>
    </row>
    <row r="2246" spans="2:17" x14ac:dyDescent="0.25">
      <c r="B2246" s="18">
        <v>2011</v>
      </c>
      <c r="C2246" s="18" t="s">
        <v>8</v>
      </c>
      <c r="D2246" s="18" t="s">
        <v>277</v>
      </c>
      <c r="E2246" s="18" t="s">
        <v>2317</v>
      </c>
      <c r="F2246" s="18" t="s">
        <v>2327</v>
      </c>
      <c r="G2246" s="18">
        <v>1152</v>
      </c>
      <c r="H2246" s="18">
        <v>2.77</v>
      </c>
      <c r="I2246" s="18">
        <v>3.36</v>
      </c>
      <c r="Q2246"/>
    </row>
    <row r="2247" spans="2:17" x14ac:dyDescent="0.25">
      <c r="B2247" s="18">
        <v>2011</v>
      </c>
      <c r="C2247" s="18" t="s">
        <v>8</v>
      </c>
      <c r="D2247" s="18" t="s">
        <v>277</v>
      </c>
      <c r="E2247" s="18" t="s">
        <v>2317</v>
      </c>
      <c r="F2247" s="18" t="s">
        <v>2328</v>
      </c>
      <c r="G2247" s="18">
        <v>876</v>
      </c>
      <c r="H2247" s="18">
        <v>2.17</v>
      </c>
      <c r="I2247" s="18">
        <v>3.8</v>
      </c>
      <c r="Q2247"/>
    </row>
    <row r="2248" spans="2:17" x14ac:dyDescent="0.25">
      <c r="B2248" s="18">
        <v>2011</v>
      </c>
      <c r="C2248" s="18" t="s">
        <v>8</v>
      </c>
      <c r="D2248" s="18" t="s">
        <v>277</v>
      </c>
      <c r="E2248" s="18" t="s">
        <v>2317</v>
      </c>
      <c r="F2248" s="18" t="s">
        <v>2329</v>
      </c>
      <c r="G2248" s="18">
        <v>852</v>
      </c>
      <c r="H2248" s="18">
        <v>2.61</v>
      </c>
      <c r="I2248" s="18">
        <v>3.43</v>
      </c>
      <c r="Q2248"/>
    </row>
    <row r="2249" spans="2:17" x14ac:dyDescent="0.25">
      <c r="B2249" s="18">
        <v>2011</v>
      </c>
      <c r="C2249" s="18" t="s">
        <v>8</v>
      </c>
      <c r="D2249" s="18" t="s">
        <v>277</v>
      </c>
      <c r="E2249" s="18" t="s">
        <v>2317</v>
      </c>
      <c r="F2249" s="18" t="s">
        <v>2330</v>
      </c>
      <c r="G2249" s="18">
        <v>852</v>
      </c>
      <c r="H2249" s="18">
        <v>2.04</v>
      </c>
      <c r="I2249" s="18">
        <v>3.53</v>
      </c>
      <c r="Q2249"/>
    </row>
    <row r="2250" spans="2:17" x14ac:dyDescent="0.25">
      <c r="B2250" s="18">
        <v>2011</v>
      </c>
      <c r="C2250" s="18" t="s">
        <v>8</v>
      </c>
      <c r="D2250" s="18" t="s">
        <v>277</v>
      </c>
      <c r="E2250" s="18" t="s">
        <v>2317</v>
      </c>
      <c r="F2250" s="18" t="s">
        <v>2331</v>
      </c>
      <c r="G2250" s="18">
        <v>996</v>
      </c>
      <c r="H2250" s="18">
        <v>2.2400000000000002</v>
      </c>
      <c r="I2250" s="18">
        <v>3.22</v>
      </c>
      <c r="Q2250"/>
    </row>
    <row r="2251" spans="2:17" x14ac:dyDescent="0.25">
      <c r="B2251" s="18">
        <v>2011</v>
      </c>
      <c r="C2251" s="18" t="s">
        <v>8</v>
      </c>
      <c r="D2251" s="18" t="s">
        <v>277</v>
      </c>
      <c r="E2251" s="18" t="s">
        <v>2317</v>
      </c>
      <c r="F2251" s="18" t="s">
        <v>2332</v>
      </c>
      <c r="G2251" s="18">
        <v>1200</v>
      </c>
      <c r="H2251" s="18">
        <v>2.79</v>
      </c>
      <c r="I2251" s="18">
        <v>3.22</v>
      </c>
      <c r="Q2251"/>
    </row>
    <row r="2252" spans="2:17" x14ac:dyDescent="0.25">
      <c r="B2252" s="18">
        <v>2011</v>
      </c>
      <c r="C2252" s="18" t="s">
        <v>8</v>
      </c>
      <c r="D2252" s="18" t="s">
        <v>277</v>
      </c>
      <c r="E2252" s="18" t="s">
        <v>2317</v>
      </c>
      <c r="F2252" s="18" t="s">
        <v>2333</v>
      </c>
      <c r="G2252" s="18">
        <v>696</v>
      </c>
      <c r="H2252" s="18">
        <v>2.91</v>
      </c>
      <c r="I2252" s="18">
        <v>3.59</v>
      </c>
      <c r="Q2252"/>
    </row>
    <row r="2253" spans="2:17" x14ac:dyDescent="0.25">
      <c r="B2253" s="18">
        <v>2011</v>
      </c>
      <c r="C2253" s="18" t="s">
        <v>8</v>
      </c>
      <c r="D2253" s="18" t="s">
        <v>277</v>
      </c>
      <c r="E2253" s="18" t="s">
        <v>2317</v>
      </c>
      <c r="F2253" s="18" t="s">
        <v>2334</v>
      </c>
      <c r="G2253" s="18">
        <v>864</v>
      </c>
      <c r="H2253" s="18">
        <v>2.8</v>
      </c>
      <c r="I2253" s="18">
        <v>3.49</v>
      </c>
      <c r="Q2253"/>
    </row>
    <row r="2254" spans="2:17" x14ac:dyDescent="0.25">
      <c r="B2254" s="18">
        <v>2011</v>
      </c>
      <c r="C2254" s="18" t="s">
        <v>8</v>
      </c>
      <c r="D2254" s="18" t="s">
        <v>277</v>
      </c>
      <c r="E2254" s="18" t="s">
        <v>2317</v>
      </c>
      <c r="F2254" s="18" t="s">
        <v>2335</v>
      </c>
      <c r="G2254" s="18">
        <v>1056</v>
      </c>
      <c r="H2254" s="18">
        <v>2.29</v>
      </c>
      <c r="I2254" s="18">
        <v>3.51</v>
      </c>
      <c r="Q2254"/>
    </row>
    <row r="2255" spans="2:17" x14ac:dyDescent="0.25">
      <c r="B2255" s="18">
        <v>2011</v>
      </c>
      <c r="C2255" s="18" t="s">
        <v>8</v>
      </c>
      <c r="D2255" s="18" t="s">
        <v>277</v>
      </c>
      <c r="E2255" s="18" t="s">
        <v>2317</v>
      </c>
      <c r="F2255" s="18" t="s">
        <v>2336</v>
      </c>
      <c r="G2255" s="18">
        <v>1068</v>
      </c>
      <c r="H2255" s="18">
        <v>2.78</v>
      </c>
      <c r="I2255" s="18">
        <v>3.4</v>
      </c>
      <c r="Q2255"/>
    </row>
    <row r="2256" spans="2:17" x14ac:dyDescent="0.25">
      <c r="B2256" s="18">
        <v>2011</v>
      </c>
      <c r="C2256" s="18" t="s">
        <v>8</v>
      </c>
      <c r="D2256" s="18" t="s">
        <v>277</v>
      </c>
      <c r="E2256" s="18" t="s">
        <v>2317</v>
      </c>
      <c r="F2256" s="18" t="s">
        <v>2337</v>
      </c>
      <c r="G2256" s="18">
        <v>1116</v>
      </c>
      <c r="H2256" s="18">
        <v>2.33</v>
      </c>
      <c r="I2256" s="18">
        <v>3.88</v>
      </c>
      <c r="Q2256"/>
    </row>
    <row r="2257" spans="2:17" x14ac:dyDescent="0.25">
      <c r="B2257" s="18">
        <v>2011</v>
      </c>
      <c r="C2257" s="18" t="s">
        <v>8</v>
      </c>
      <c r="D2257" s="18" t="s">
        <v>277</v>
      </c>
      <c r="E2257" s="18" t="s">
        <v>2317</v>
      </c>
      <c r="F2257" s="18" t="s">
        <v>2338</v>
      </c>
      <c r="G2257" s="18">
        <v>864</v>
      </c>
      <c r="H2257" s="18">
        <v>2.92</v>
      </c>
      <c r="I2257" s="18">
        <v>3.37</v>
      </c>
      <c r="Q2257"/>
    </row>
    <row r="2258" spans="2:17" x14ac:dyDescent="0.25">
      <c r="B2258" s="18">
        <v>2011</v>
      </c>
      <c r="C2258" s="18" t="s">
        <v>8</v>
      </c>
      <c r="D2258" s="18" t="s">
        <v>90</v>
      </c>
      <c r="E2258" s="18" t="s">
        <v>2339</v>
      </c>
      <c r="F2258" s="18" t="s">
        <v>2340</v>
      </c>
      <c r="G2258" s="18">
        <v>600</v>
      </c>
      <c r="H2258" s="18">
        <v>6.3733333333333331</v>
      </c>
      <c r="I2258" s="18">
        <v>7.4133333333333331</v>
      </c>
      <c r="Q2258"/>
    </row>
    <row r="2259" spans="2:17" x14ac:dyDescent="0.25">
      <c r="B2259" s="18">
        <v>2011</v>
      </c>
      <c r="C2259" s="18" t="s">
        <v>8</v>
      </c>
      <c r="D2259" s="18" t="s">
        <v>266</v>
      </c>
      <c r="E2259" s="18" t="s">
        <v>2339</v>
      </c>
      <c r="F2259" s="18" t="s">
        <v>2341</v>
      </c>
      <c r="G2259" s="18">
        <v>2532</v>
      </c>
      <c r="H2259" s="18">
        <v>2.59</v>
      </c>
      <c r="I2259" s="18">
        <v>3.62</v>
      </c>
      <c r="Q2259"/>
    </row>
    <row r="2260" spans="2:17" x14ac:dyDescent="0.25">
      <c r="B2260" s="18">
        <v>2011</v>
      </c>
      <c r="C2260" s="18" t="s">
        <v>8</v>
      </c>
      <c r="D2260" s="18" t="s">
        <v>266</v>
      </c>
      <c r="E2260" s="18" t="s">
        <v>2339</v>
      </c>
      <c r="F2260" s="18" t="s">
        <v>2342</v>
      </c>
      <c r="G2260" s="18">
        <v>2580</v>
      </c>
      <c r="H2260" s="18">
        <v>2.99</v>
      </c>
      <c r="I2260" s="18">
        <v>3.37</v>
      </c>
      <c r="Q2260"/>
    </row>
    <row r="2261" spans="2:17" x14ac:dyDescent="0.25">
      <c r="B2261" s="18">
        <v>2011</v>
      </c>
      <c r="C2261" s="18" t="s">
        <v>8</v>
      </c>
      <c r="D2261" s="18" t="s">
        <v>266</v>
      </c>
      <c r="E2261" s="18" t="s">
        <v>2339</v>
      </c>
      <c r="F2261" s="18" t="s">
        <v>2343</v>
      </c>
      <c r="G2261" s="18">
        <v>1608</v>
      </c>
      <c r="H2261" s="18">
        <v>2.58</v>
      </c>
      <c r="I2261" s="18">
        <v>3.75</v>
      </c>
      <c r="Q2261"/>
    </row>
    <row r="2262" spans="2:17" x14ac:dyDescent="0.25">
      <c r="B2262" s="18">
        <v>2011</v>
      </c>
      <c r="C2262" s="18" t="s">
        <v>8</v>
      </c>
      <c r="D2262" s="18" t="s">
        <v>266</v>
      </c>
      <c r="E2262" s="18" t="s">
        <v>2339</v>
      </c>
      <c r="F2262" s="18" t="s">
        <v>2344</v>
      </c>
      <c r="G2262" s="18">
        <v>2760</v>
      </c>
      <c r="H2262" s="18">
        <v>2.3199999999999998</v>
      </c>
      <c r="I2262" s="18">
        <v>3.39</v>
      </c>
      <c r="Q2262"/>
    </row>
    <row r="2263" spans="2:17" x14ac:dyDescent="0.25">
      <c r="B2263" s="18">
        <v>2011</v>
      </c>
      <c r="C2263" s="18" t="s">
        <v>8</v>
      </c>
      <c r="D2263" s="18" t="s">
        <v>266</v>
      </c>
      <c r="E2263" s="18" t="s">
        <v>2339</v>
      </c>
      <c r="F2263" s="18" t="s">
        <v>2345</v>
      </c>
      <c r="G2263" s="18">
        <v>2304</v>
      </c>
      <c r="H2263" s="18">
        <v>2.4300000000000002</v>
      </c>
      <c r="I2263" s="18">
        <v>3.53</v>
      </c>
      <c r="Q2263"/>
    </row>
    <row r="2264" spans="2:17" x14ac:dyDescent="0.25">
      <c r="B2264" s="18">
        <v>2011</v>
      </c>
      <c r="C2264" s="18" t="s">
        <v>8</v>
      </c>
      <c r="D2264" s="18" t="s">
        <v>266</v>
      </c>
      <c r="E2264" s="18" t="s">
        <v>2339</v>
      </c>
      <c r="F2264" s="18" t="s">
        <v>2346</v>
      </c>
      <c r="G2264" s="18">
        <v>1452</v>
      </c>
      <c r="H2264" s="18">
        <v>2.87</v>
      </c>
      <c r="I2264" s="18">
        <v>3.8</v>
      </c>
      <c r="Q2264"/>
    </row>
    <row r="2265" spans="2:17" x14ac:dyDescent="0.25">
      <c r="B2265" s="18">
        <v>2011</v>
      </c>
      <c r="C2265" s="18" t="s">
        <v>8</v>
      </c>
      <c r="D2265" s="18" t="s">
        <v>266</v>
      </c>
      <c r="E2265" s="18" t="s">
        <v>2339</v>
      </c>
      <c r="F2265" s="18" t="s">
        <v>2347</v>
      </c>
      <c r="G2265" s="18">
        <v>1428</v>
      </c>
      <c r="H2265" s="18">
        <v>2.64</v>
      </c>
      <c r="I2265" s="18">
        <v>3.31</v>
      </c>
      <c r="Q2265"/>
    </row>
    <row r="2266" spans="2:17" x14ac:dyDescent="0.25">
      <c r="B2266" s="18">
        <v>2011</v>
      </c>
      <c r="C2266" s="18" t="s">
        <v>8</v>
      </c>
      <c r="D2266" s="18" t="s">
        <v>266</v>
      </c>
      <c r="E2266" s="18" t="s">
        <v>2339</v>
      </c>
      <c r="F2266" s="18" t="s">
        <v>2348</v>
      </c>
      <c r="G2266" s="18">
        <v>1272</v>
      </c>
      <c r="H2266" s="18">
        <v>2.59</v>
      </c>
      <c r="I2266" s="18">
        <v>3.39</v>
      </c>
      <c r="Q2266"/>
    </row>
    <row r="2267" spans="2:17" x14ac:dyDescent="0.25">
      <c r="B2267" s="18">
        <v>2011</v>
      </c>
      <c r="C2267" s="18" t="s">
        <v>8</v>
      </c>
      <c r="D2267" s="18" t="s">
        <v>266</v>
      </c>
      <c r="E2267" s="18" t="s">
        <v>2339</v>
      </c>
      <c r="F2267" s="18" t="s">
        <v>2349</v>
      </c>
      <c r="G2267" s="18">
        <v>1572</v>
      </c>
      <c r="H2267" s="18">
        <v>2.57</v>
      </c>
      <c r="I2267" s="18">
        <v>3.73</v>
      </c>
      <c r="Q2267"/>
    </row>
    <row r="2268" spans="2:17" x14ac:dyDescent="0.25">
      <c r="B2268" s="18">
        <v>2011</v>
      </c>
      <c r="C2268" s="18" t="s">
        <v>8</v>
      </c>
      <c r="D2268" s="18" t="s">
        <v>266</v>
      </c>
      <c r="E2268" s="18" t="s">
        <v>2339</v>
      </c>
      <c r="F2268" s="18" t="s">
        <v>2350</v>
      </c>
      <c r="G2268" s="18">
        <v>2424</v>
      </c>
      <c r="H2268" s="18">
        <v>2.84</v>
      </c>
      <c r="I2268" s="18">
        <v>3.9</v>
      </c>
      <c r="Q2268"/>
    </row>
    <row r="2269" spans="2:17" x14ac:dyDescent="0.25">
      <c r="B2269" s="18">
        <v>2011</v>
      </c>
      <c r="C2269" s="18" t="s">
        <v>8</v>
      </c>
      <c r="D2269" s="18" t="s">
        <v>266</v>
      </c>
      <c r="E2269" s="18" t="s">
        <v>2339</v>
      </c>
      <c r="F2269" s="18" t="s">
        <v>2351</v>
      </c>
      <c r="G2269" s="18">
        <v>1500</v>
      </c>
      <c r="H2269" s="18">
        <v>2.63</v>
      </c>
      <c r="I2269" s="18">
        <v>3.38</v>
      </c>
      <c r="Q2269"/>
    </row>
    <row r="2270" spans="2:17" x14ac:dyDescent="0.25">
      <c r="B2270" s="18">
        <v>2011</v>
      </c>
      <c r="C2270" s="18" t="s">
        <v>8</v>
      </c>
      <c r="D2270" s="18" t="s">
        <v>266</v>
      </c>
      <c r="E2270" s="18" t="s">
        <v>2339</v>
      </c>
      <c r="F2270" s="18" t="s">
        <v>2352</v>
      </c>
      <c r="G2270" s="18">
        <v>2256</v>
      </c>
      <c r="H2270" s="18">
        <v>2.93</v>
      </c>
      <c r="I2270" s="18">
        <v>3.96</v>
      </c>
      <c r="Q2270"/>
    </row>
    <row r="2271" spans="2:17" x14ac:dyDescent="0.25">
      <c r="B2271" s="18">
        <v>2011</v>
      </c>
      <c r="C2271" s="18" t="s">
        <v>8</v>
      </c>
      <c r="D2271" s="18" t="s">
        <v>164</v>
      </c>
      <c r="E2271" s="18" t="s">
        <v>2353</v>
      </c>
      <c r="F2271" s="18" t="s">
        <v>2354</v>
      </c>
      <c r="G2271" s="18">
        <v>324</v>
      </c>
      <c r="H2271" s="18">
        <v>4.37</v>
      </c>
      <c r="I2271" s="18">
        <v>5.38</v>
      </c>
      <c r="Q2271"/>
    </row>
    <row r="2272" spans="2:17" x14ac:dyDescent="0.25">
      <c r="B2272" s="18">
        <v>2011</v>
      </c>
      <c r="C2272" s="18" t="s">
        <v>8</v>
      </c>
      <c r="D2272" s="18" t="s">
        <v>205</v>
      </c>
      <c r="E2272" s="18" t="s">
        <v>2355</v>
      </c>
      <c r="F2272" s="18" t="s">
        <v>2356</v>
      </c>
      <c r="G2272" s="18">
        <v>588</v>
      </c>
      <c r="H2272" s="18">
        <v>1.2</v>
      </c>
      <c r="I2272" s="18">
        <v>1.79</v>
      </c>
      <c r="Q2272"/>
    </row>
    <row r="2273" spans="2:17" x14ac:dyDescent="0.25">
      <c r="B2273" s="18">
        <v>2011</v>
      </c>
      <c r="C2273" s="18" t="s">
        <v>8</v>
      </c>
      <c r="D2273" s="18" t="s">
        <v>205</v>
      </c>
      <c r="E2273" s="18" t="s">
        <v>2355</v>
      </c>
      <c r="F2273" s="18" t="s">
        <v>2357</v>
      </c>
      <c r="G2273" s="18">
        <v>648</v>
      </c>
      <c r="H2273" s="18">
        <v>1.1399999999999999</v>
      </c>
      <c r="I2273" s="18">
        <v>1.68</v>
      </c>
      <c r="Q2273"/>
    </row>
    <row r="2274" spans="2:17" x14ac:dyDescent="0.25">
      <c r="B2274" s="18">
        <v>2011</v>
      </c>
      <c r="C2274" s="18" t="s">
        <v>8</v>
      </c>
      <c r="D2274" s="18" t="s">
        <v>205</v>
      </c>
      <c r="E2274" s="18" t="s">
        <v>2355</v>
      </c>
      <c r="F2274" s="18" t="s">
        <v>2358</v>
      </c>
      <c r="G2274" s="18">
        <v>792</v>
      </c>
      <c r="H2274" s="18">
        <v>1.2</v>
      </c>
      <c r="I2274" s="18">
        <v>1.82</v>
      </c>
      <c r="Q2274"/>
    </row>
    <row r="2275" spans="2:17" x14ac:dyDescent="0.25">
      <c r="B2275" s="18">
        <v>2011</v>
      </c>
      <c r="C2275" s="18" t="s">
        <v>8</v>
      </c>
      <c r="D2275" s="18" t="s">
        <v>205</v>
      </c>
      <c r="E2275" s="18" t="s">
        <v>2355</v>
      </c>
      <c r="F2275" s="18" t="s">
        <v>2359</v>
      </c>
      <c r="G2275" s="18">
        <v>888</v>
      </c>
      <c r="H2275" s="18">
        <v>1.34</v>
      </c>
      <c r="I2275" s="18">
        <v>1.86</v>
      </c>
      <c r="Q2275"/>
    </row>
    <row r="2276" spans="2:17" x14ac:dyDescent="0.25">
      <c r="B2276" s="18">
        <v>2011</v>
      </c>
      <c r="C2276" s="18" t="s">
        <v>8</v>
      </c>
      <c r="D2276" s="18" t="s">
        <v>205</v>
      </c>
      <c r="E2276" s="18" t="s">
        <v>2355</v>
      </c>
      <c r="F2276" s="18" t="s">
        <v>2360</v>
      </c>
      <c r="G2276" s="18">
        <v>744</v>
      </c>
      <c r="H2276" s="18">
        <v>1.46</v>
      </c>
      <c r="I2276" s="18">
        <v>1.74</v>
      </c>
      <c r="Q2276"/>
    </row>
    <row r="2277" spans="2:17" x14ac:dyDescent="0.25">
      <c r="B2277" s="18">
        <v>2011</v>
      </c>
      <c r="C2277" s="18" t="s">
        <v>8</v>
      </c>
      <c r="D2277" s="18" t="s">
        <v>205</v>
      </c>
      <c r="E2277" s="18" t="s">
        <v>2355</v>
      </c>
      <c r="F2277" s="18" t="s">
        <v>2361</v>
      </c>
      <c r="G2277" s="18">
        <v>1020</v>
      </c>
      <c r="H2277" s="18">
        <v>1.5</v>
      </c>
      <c r="I2277" s="18">
        <v>1.84</v>
      </c>
      <c r="Q2277"/>
    </row>
    <row r="2278" spans="2:17" x14ac:dyDescent="0.25">
      <c r="B2278" s="18">
        <v>2011</v>
      </c>
      <c r="C2278" s="18" t="s">
        <v>8</v>
      </c>
      <c r="D2278" s="18" t="s">
        <v>205</v>
      </c>
      <c r="E2278" s="18" t="s">
        <v>2355</v>
      </c>
      <c r="F2278" s="18" t="s">
        <v>2362</v>
      </c>
      <c r="G2278" s="18">
        <v>792</v>
      </c>
      <c r="H2278" s="18">
        <v>1.42</v>
      </c>
      <c r="I2278" s="18">
        <v>1.73</v>
      </c>
      <c r="Q2278"/>
    </row>
    <row r="2279" spans="2:17" x14ac:dyDescent="0.25">
      <c r="B2279" s="18">
        <v>2011</v>
      </c>
      <c r="C2279" s="18" t="s">
        <v>8</v>
      </c>
      <c r="D2279" s="18" t="s">
        <v>205</v>
      </c>
      <c r="E2279" s="18" t="s">
        <v>2355</v>
      </c>
      <c r="F2279" s="18" t="s">
        <v>2363</v>
      </c>
      <c r="G2279" s="18">
        <v>1128</v>
      </c>
      <c r="H2279" s="18">
        <v>1.43</v>
      </c>
      <c r="I2279" s="18">
        <v>1.8</v>
      </c>
      <c r="Q2279"/>
    </row>
    <row r="2280" spans="2:17" x14ac:dyDescent="0.25">
      <c r="B2280" s="18">
        <v>2011</v>
      </c>
      <c r="C2280" s="18" t="s">
        <v>8</v>
      </c>
      <c r="D2280" s="18" t="s">
        <v>205</v>
      </c>
      <c r="E2280" s="18" t="s">
        <v>2355</v>
      </c>
      <c r="F2280" s="18" t="s">
        <v>2364</v>
      </c>
      <c r="G2280" s="18">
        <v>1188</v>
      </c>
      <c r="H2280" s="18">
        <v>1.44</v>
      </c>
      <c r="I2280" s="18">
        <v>1.86</v>
      </c>
      <c r="Q2280"/>
    </row>
    <row r="2281" spans="2:17" x14ac:dyDescent="0.25">
      <c r="B2281" s="18">
        <v>2011</v>
      </c>
      <c r="C2281" s="18" t="s">
        <v>8</v>
      </c>
      <c r="D2281" s="18" t="s">
        <v>205</v>
      </c>
      <c r="E2281" s="18" t="s">
        <v>2355</v>
      </c>
      <c r="F2281" s="18" t="s">
        <v>2365</v>
      </c>
      <c r="G2281" s="18">
        <v>624</v>
      </c>
      <c r="H2281" s="18">
        <v>1.17</v>
      </c>
      <c r="I2281" s="18">
        <v>1.75</v>
      </c>
      <c r="Q2281"/>
    </row>
    <row r="2282" spans="2:17" x14ac:dyDescent="0.25">
      <c r="B2282" s="18">
        <v>2011</v>
      </c>
      <c r="C2282" s="18" t="s">
        <v>8</v>
      </c>
      <c r="D2282" s="18" t="s">
        <v>205</v>
      </c>
      <c r="E2282" s="18" t="s">
        <v>2355</v>
      </c>
      <c r="F2282" s="18" t="s">
        <v>2366</v>
      </c>
      <c r="G2282" s="18">
        <v>1080</v>
      </c>
      <c r="H2282" s="18">
        <v>1.1599999999999999</v>
      </c>
      <c r="I2282" s="18">
        <v>1.78</v>
      </c>
      <c r="Q2282"/>
    </row>
    <row r="2283" spans="2:17" x14ac:dyDescent="0.25">
      <c r="B2283" s="18">
        <v>2011</v>
      </c>
      <c r="C2283" s="18" t="s">
        <v>8</v>
      </c>
      <c r="D2283" s="18" t="s">
        <v>205</v>
      </c>
      <c r="E2283" s="18" t="s">
        <v>2355</v>
      </c>
      <c r="F2283" s="18" t="s">
        <v>2367</v>
      </c>
      <c r="G2283" s="18">
        <v>1200</v>
      </c>
      <c r="H2283" s="18">
        <v>1.1599999999999999</v>
      </c>
      <c r="I2283" s="18">
        <v>1.75</v>
      </c>
      <c r="Q2283"/>
    </row>
    <row r="2284" spans="2:17" x14ac:dyDescent="0.25">
      <c r="B2284" s="18">
        <v>2011</v>
      </c>
      <c r="C2284" s="18" t="s">
        <v>8</v>
      </c>
      <c r="D2284" s="18" t="s">
        <v>205</v>
      </c>
      <c r="E2284" s="18" t="s">
        <v>2355</v>
      </c>
      <c r="F2284" s="18" t="s">
        <v>2368</v>
      </c>
      <c r="G2284" s="18">
        <v>912</v>
      </c>
      <c r="H2284" s="18">
        <v>1.22</v>
      </c>
      <c r="I2284" s="18">
        <v>1.77</v>
      </c>
      <c r="Q2284"/>
    </row>
    <row r="2285" spans="2:17" x14ac:dyDescent="0.25">
      <c r="B2285" s="18">
        <v>2011</v>
      </c>
      <c r="C2285" s="18" t="s">
        <v>8</v>
      </c>
      <c r="D2285" s="18" t="s">
        <v>205</v>
      </c>
      <c r="E2285" s="18" t="s">
        <v>2355</v>
      </c>
      <c r="F2285" s="18" t="s">
        <v>2369</v>
      </c>
      <c r="G2285" s="18">
        <v>900</v>
      </c>
      <c r="H2285" s="18">
        <v>1.46</v>
      </c>
      <c r="I2285" s="18">
        <v>1.73</v>
      </c>
      <c r="Q2285"/>
    </row>
    <row r="2286" spans="2:17" x14ac:dyDescent="0.25">
      <c r="B2286" s="18">
        <v>2011</v>
      </c>
      <c r="C2286" s="18" t="s">
        <v>8</v>
      </c>
      <c r="D2286" s="18" t="s">
        <v>205</v>
      </c>
      <c r="E2286" s="18" t="s">
        <v>2355</v>
      </c>
      <c r="F2286" s="18" t="s">
        <v>2370</v>
      </c>
      <c r="G2286" s="18">
        <v>576</v>
      </c>
      <c r="H2286" s="18">
        <v>1.33</v>
      </c>
      <c r="I2286" s="18">
        <v>1.63</v>
      </c>
      <c r="Q2286"/>
    </row>
    <row r="2287" spans="2:17" x14ac:dyDescent="0.25">
      <c r="B2287" s="18">
        <v>2011</v>
      </c>
      <c r="C2287" s="18" t="s">
        <v>8</v>
      </c>
      <c r="D2287" s="18" t="s">
        <v>205</v>
      </c>
      <c r="E2287" s="18" t="s">
        <v>2355</v>
      </c>
      <c r="F2287" s="18" t="s">
        <v>2371</v>
      </c>
      <c r="G2287" s="18">
        <v>1296</v>
      </c>
      <c r="H2287" s="18">
        <v>1.46</v>
      </c>
      <c r="I2287" s="18">
        <v>1.84</v>
      </c>
      <c r="Q2287"/>
    </row>
    <row r="2288" spans="2:17" x14ac:dyDescent="0.25">
      <c r="B2288" s="18">
        <v>2011</v>
      </c>
      <c r="C2288" s="18" t="s">
        <v>8</v>
      </c>
      <c r="D2288" s="18" t="s">
        <v>205</v>
      </c>
      <c r="E2288" s="18" t="s">
        <v>2355</v>
      </c>
      <c r="F2288" s="18" t="s">
        <v>2372</v>
      </c>
      <c r="G2288" s="18">
        <v>924</v>
      </c>
      <c r="H2288" s="18">
        <v>1.3</v>
      </c>
      <c r="I2288" s="18">
        <v>1.86</v>
      </c>
      <c r="Q2288"/>
    </row>
    <row r="2289" spans="2:17" x14ac:dyDescent="0.25">
      <c r="B2289" s="18">
        <v>2011</v>
      </c>
      <c r="C2289" s="18" t="s">
        <v>8</v>
      </c>
      <c r="D2289" s="18" t="s">
        <v>205</v>
      </c>
      <c r="E2289" s="18" t="s">
        <v>2355</v>
      </c>
      <c r="F2289" s="18" t="s">
        <v>2373</v>
      </c>
      <c r="G2289" s="18">
        <v>612</v>
      </c>
      <c r="H2289" s="18">
        <v>1.5</v>
      </c>
      <c r="I2289" s="18">
        <v>1.84</v>
      </c>
      <c r="Q2289"/>
    </row>
    <row r="2290" spans="2:17" x14ac:dyDescent="0.25">
      <c r="B2290" s="18">
        <v>2011</v>
      </c>
      <c r="C2290" s="18" t="s">
        <v>8</v>
      </c>
      <c r="D2290" s="18" t="s">
        <v>205</v>
      </c>
      <c r="E2290" s="18" t="s">
        <v>2355</v>
      </c>
      <c r="F2290" s="18" t="s">
        <v>2374</v>
      </c>
      <c r="G2290" s="18">
        <v>1164</v>
      </c>
      <c r="H2290" s="18">
        <v>1.48</v>
      </c>
      <c r="I2290" s="18">
        <v>1.72</v>
      </c>
      <c r="Q2290"/>
    </row>
    <row r="2291" spans="2:17" x14ac:dyDescent="0.25">
      <c r="B2291" s="18">
        <v>2011</v>
      </c>
      <c r="C2291" s="18" t="s">
        <v>8</v>
      </c>
      <c r="D2291" s="18" t="s">
        <v>205</v>
      </c>
      <c r="E2291" s="18" t="s">
        <v>2355</v>
      </c>
      <c r="F2291" s="18" t="s">
        <v>2375</v>
      </c>
      <c r="G2291" s="18">
        <v>840</v>
      </c>
      <c r="H2291" s="18">
        <v>1.39</v>
      </c>
      <c r="I2291" s="18">
        <v>1.75</v>
      </c>
      <c r="Q2291"/>
    </row>
    <row r="2292" spans="2:17" x14ac:dyDescent="0.25">
      <c r="B2292" s="18">
        <v>2011</v>
      </c>
      <c r="C2292" s="18" t="s">
        <v>8</v>
      </c>
      <c r="D2292" s="18" t="s">
        <v>205</v>
      </c>
      <c r="E2292" s="18" t="s">
        <v>2355</v>
      </c>
      <c r="F2292" s="18" t="s">
        <v>2376</v>
      </c>
      <c r="G2292" s="18">
        <v>1152</v>
      </c>
      <c r="H2292" s="18">
        <v>1.17</v>
      </c>
      <c r="I2292" s="18">
        <v>1.67</v>
      </c>
      <c r="Q2292"/>
    </row>
    <row r="2293" spans="2:17" x14ac:dyDescent="0.25">
      <c r="B2293" s="18">
        <v>2011</v>
      </c>
      <c r="C2293" s="18" t="s">
        <v>8</v>
      </c>
      <c r="D2293" s="18" t="s">
        <v>205</v>
      </c>
      <c r="E2293" s="18" t="s">
        <v>2355</v>
      </c>
      <c r="F2293" s="18" t="s">
        <v>2377</v>
      </c>
      <c r="G2293" s="18">
        <v>660</v>
      </c>
      <c r="H2293" s="18">
        <v>1.33</v>
      </c>
      <c r="I2293" s="18">
        <v>1.62</v>
      </c>
      <c r="Q2293"/>
    </row>
    <row r="2294" spans="2:17" x14ac:dyDescent="0.25">
      <c r="B2294" s="18">
        <v>2011</v>
      </c>
      <c r="C2294" s="18" t="s">
        <v>8</v>
      </c>
      <c r="D2294" s="18" t="s">
        <v>205</v>
      </c>
      <c r="E2294" s="18" t="s">
        <v>2355</v>
      </c>
      <c r="F2294" s="18" t="s">
        <v>2378</v>
      </c>
      <c r="G2294" s="18">
        <v>720</v>
      </c>
      <c r="H2294" s="18">
        <v>1.17</v>
      </c>
      <c r="I2294" s="18">
        <v>1.85</v>
      </c>
      <c r="Q2294"/>
    </row>
    <row r="2295" spans="2:17" x14ac:dyDescent="0.25">
      <c r="B2295" s="18">
        <v>2011</v>
      </c>
      <c r="C2295" s="18" t="s">
        <v>8</v>
      </c>
      <c r="D2295" s="18" t="s">
        <v>205</v>
      </c>
      <c r="E2295" s="18" t="s">
        <v>2355</v>
      </c>
      <c r="F2295" s="18" t="s">
        <v>2379</v>
      </c>
      <c r="G2295" s="18">
        <v>588</v>
      </c>
      <c r="H2295" s="18">
        <v>1.41</v>
      </c>
      <c r="I2295" s="18">
        <v>1.71</v>
      </c>
      <c r="Q2295"/>
    </row>
    <row r="2296" spans="2:17" x14ac:dyDescent="0.25">
      <c r="B2296" s="18">
        <v>2011</v>
      </c>
      <c r="C2296" s="18" t="s">
        <v>8</v>
      </c>
      <c r="D2296" s="18" t="s">
        <v>205</v>
      </c>
      <c r="E2296" s="18" t="s">
        <v>2355</v>
      </c>
      <c r="F2296" s="18" t="s">
        <v>2380</v>
      </c>
      <c r="G2296" s="18">
        <v>900</v>
      </c>
      <c r="H2296" s="18">
        <v>1.36</v>
      </c>
      <c r="I2296" s="18">
        <v>1.89</v>
      </c>
      <c r="Q2296"/>
    </row>
    <row r="2297" spans="2:17" x14ac:dyDescent="0.25">
      <c r="B2297" s="18">
        <v>2011</v>
      </c>
      <c r="C2297" s="18" t="s">
        <v>8</v>
      </c>
      <c r="D2297" s="18" t="s">
        <v>205</v>
      </c>
      <c r="E2297" s="18" t="s">
        <v>2355</v>
      </c>
      <c r="F2297" s="18" t="s">
        <v>2381</v>
      </c>
      <c r="G2297" s="18">
        <v>780</v>
      </c>
      <c r="H2297" s="18">
        <v>1.17</v>
      </c>
      <c r="I2297" s="18">
        <v>1.77</v>
      </c>
      <c r="Q2297"/>
    </row>
    <row r="2298" spans="2:17" x14ac:dyDescent="0.25">
      <c r="B2298" s="18">
        <v>2011</v>
      </c>
      <c r="C2298" s="18" t="s">
        <v>8</v>
      </c>
      <c r="D2298" s="18" t="s">
        <v>205</v>
      </c>
      <c r="E2298" s="18" t="s">
        <v>2355</v>
      </c>
      <c r="F2298" s="18" t="s">
        <v>2382</v>
      </c>
      <c r="G2298" s="18">
        <v>984</v>
      </c>
      <c r="H2298" s="18">
        <v>1.49</v>
      </c>
      <c r="I2298" s="18">
        <v>1.67</v>
      </c>
      <c r="Q2298"/>
    </row>
    <row r="2299" spans="2:17" x14ac:dyDescent="0.25">
      <c r="B2299" s="18">
        <v>2011</v>
      </c>
      <c r="C2299" s="18" t="s">
        <v>8</v>
      </c>
      <c r="D2299" s="18" t="s">
        <v>205</v>
      </c>
      <c r="E2299" s="18" t="s">
        <v>2355</v>
      </c>
      <c r="F2299" s="18" t="s">
        <v>2383</v>
      </c>
      <c r="G2299" s="18">
        <v>624</v>
      </c>
      <c r="H2299" s="18">
        <v>1.44</v>
      </c>
      <c r="I2299" s="18">
        <v>1.76</v>
      </c>
      <c r="Q2299"/>
    </row>
    <row r="2300" spans="2:17" x14ac:dyDescent="0.25">
      <c r="B2300" s="18">
        <v>2011</v>
      </c>
      <c r="C2300" s="18" t="s">
        <v>8</v>
      </c>
      <c r="D2300" s="18" t="s">
        <v>205</v>
      </c>
      <c r="E2300" s="18" t="s">
        <v>2355</v>
      </c>
      <c r="F2300" s="18" t="s">
        <v>2384</v>
      </c>
      <c r="G2300" s="18">
        <v>684</v>
      </c>
      <c r="H2300" s="18">
        <v>1.33</v>
      </c>
      <c r="I2300" s="18">
        <v>1.89</v>
      </c>
      <c r="Q2300"/>
    </row>
    <row r="2301" spans="2:17" x14ac:dyDescent="0.25">
      <c r="B2301" s="18">
        <v>2011</v>
      </c>
      <c r="C2301" s="18" t="s">
        <v>8</v>
      </c>
      <c r="D2301" s="18" t="s">
        <v>205</v>
      </c>
      <c r="E2301" s="18" t="s">
        <v>2355</v>
      </c>
      <c r="F2301" s="18" t="s">
        <v>2385</v>
      </c>
      <c r="G2301" s="18">
        <v>1128</v>
      </c>
      <c r="H2301" s="18">
        <v>1.29</v>
      </c>
      <c r="I2301" s="18">
        <v>1.6</v>
      </c>
      <c r="Q2301"/>
    </row>
    <row r="2302" spans="2:17" x14ac:dyDescent="0.25">
      <c r="B2302" s="18">
        <v>2011</v>
      </c>
      <c r="C2302" s="18" t="s">
        <v>8</v>
      </c>
      <c r="D2302" s="18" t="s">
        <v>205</v>
      </c>
      <c r="E2302" s="18" t="s">
        <v>2355</v>
      </c>
      <c r="F2302" s="18" t="s">
        <v>2386</v>
      </c>
      <c r="G2302" s="18">
        <v>1224</v>
      </c>
      <c r="H2302" s="18">
        <v>1.39</v>
      </c>
      <c r="I2302" s="18">
        <v>1.61</v>
      </c>
      <c r="Q2302"/>
    </row>
    <row r="2303" spans="2:17" x14ac:dyDescent="0.25">
      <c r="B2303" s="18">
        <v>2011</v>
      </c>
      <c r="C2303" s="18" t="s">
        <v>8</v>
      </c>
      <c r="D2303" s="18" t="s">
        <v>205</v>
      </c>
      <c r="E2303" s="18" t="s">
        <v>2355</v>
      </c>
      <c r="F2303" s="18" t="s">
        <v>2387</v>
      </c>
      <c r="G2303" s="18">
        <v>828</v>
      </c>
      <c r="H2303" s="18">
        <v>1.23</v>
      </c>
      <c r="I2303" s="18">
        <v>1.79</v>
      </c>
      <c r="Q2303"/>
    </row>
    <row r="2304" spans="2:17" x14ac:dyDescent="0.25">
      <c r="B2304" s="18">
        <v>2011</v>
      </c>
      <c r="C2304" s="18" t="s">
        <v>8</v>
      </c>
      <c r="D2304" s="18" t="s">
        <v>205</v>
      </c>
      <c r="E2304" s="18" t="s">
        <v>2355</v>
      </c>
      <c r="F2304" s="18" t="s">
        <v>2388</v>
      </c>
      <c r="G2304" s="18">
        <v>996</v>
      </c>
      <c r="H2304" s="18">
        <v>1.5</v>
      </c>
      <c r="I2304" s="18">
        <v>1.79</v>
      </c>
      <c r="Q2304"/>
    </row>
    <row r="2305" spans="2:17" x14ac:dyDescent="0.25">
      <c r="B2305" s="18">
        <v>2011</v>
      </c>
      <c r="C2305" s="18" t="s">
        <v>8</v>
      </c>
      <c r="D2305" s="18" t="s">
        <v>205</v>
      </c>
      <c r="E2305" s="18" t="s">
        <v>2355</v>
      </c>
      <c r="F2305" s="18" t="s">
        <v>2389</v>
      </c>
      <c r="G2305" s="18">
        <v>588</v>
      </c>
      <c r="H2305" s="18">
        <v>1.1299999999999999</v>
      </c>
      <c r="I2305" s="18">
        <v>1.89</v>
      </c>
      <c r="Q2305"/>
    </row>
    <row r="2306" spans="2:17" x14ac:dyDescent="0.25">
      <c r="B2306" s="18">
        <v>2011</v>
      </c>
      <c r="C2306" s="18" t="s">
        <v>8</v>
      </c>
      <c r="D2306" s="18" t="s">
        <v>205</v>
      </c>
      <c r="E2306" s="18" t="s">
        <v>2355</v>
      </c>
      <c r="F2306" s="18" t="s">
        <v>2390</v>
      </c>
      <c r="G2306" s="18">
        <v>660</v>
      </c>
      <c r="H2306" s="18">
        <v>1.21</v>
      </c>
      <c r="I2306" s="18">
        <v>1.75</v>
      </c>
      <c r="Q2306"/>
    </row>
    <row r="2307" spans="2:17" x14ac:dyDescent="0.25">
      <c r="B2307" s="18">
        <v>2011</v>
      </c>
      <c r="C2307" s="18" t="s">
        <v>8</v>
      </c>
      <c r="D2307" s="18" t="s">
        <v>205</v>
      </c>
      <c r="E2307" s="18" t="s">
        <v>2355</v>
      </c>
      <c r="F2307" s="18" t="s">
        <v>2391</v>
      </c>
      <c r="G2307" s="18">
        <v>660</v>
      </c>
      <c r="H2307" s="18">
        <v>1.22</v>
      </c>
      <c r="I2307" s="18">
        <v>1.86</v>
      </c>
      <c r="Q2307"/>
    </row>
    <row r="2308" spans="2:17" x14ac:dyDescent="0.25">
      <c r="B2308" s="18">
        <v>2011</v>
      </c>
      <c r="C2308" s="18" t="s">
        <v>8</v>
      </c>
      <c r="D2308" s="18" t="s">
        <v>205</v>
      </c>
      <c r="E2308" s="18" t="s">
        <v>2355</v>
      </c>
      <c r="F2308" s="18" t="s">
        <v>2392</v>
      </c>
      <c r="G2308" s="18">
        <v>1044</v>
      </c>
      <c r="H2308" s="18">
        <v>1.32</v>
      </c>
      <c r="I2308" s="18">
        <v>1.6</v>
      </c>
      <c r="Q2308"/>
    </row>
    <row r="2309" spans="2:17" x14ac:dyDescent="0.25">
      <c r="B2309" s="18">
        <v>2011</v>
      </c>
      <c r="C2309" s="18" t="s">
        <v>8</v>
      </c>
      <c r="D2309" s="18" t="s">
        <v>205</v>
      </c>
      <c r="E2309" s="18" t="s">
        <v>2355</v>
      </c>
      <c r="F2309" s="18" t="s">
        <v>2393</v>
      </c>
      <c r="G2309" s="18">
        <v>924</v>
      </c>
      <c r="H2309" s="18">
        <v>1.28</v>
      </c>
      <c r="I2309" s="18">
        <v>1.89</v>
      </c>
      <c r="Q2309"/>
    </row>
    <row r="2310" spans="2:17" x14ac:dyDescent="0.25">
      <c r="B2310" s="18">
        <v>2011</v>
      </c>
      <c r="C2310" s="18" t="s">
        <v>8</v>
      </c>
      <c r="D2310" s="18" t="s">
        <v>205</v>
      </c>
      <c r="E2310" s="18" t="s">
        <v>2355</v>
      </c>
      <c r="F2310" s="18" t="s">
        <v>2394</v>
      </c>
      <c r="G2310" s="18">
        <v>1308</v>
      </c>
      <c r="H2310" s="18">
        <v>1.17</v>
      </c>
      <c r="I2310" s="18">
        <v>1.9</v>
      </c>
      <c r="Q2310"/>
    </row>
    <row r="2311" spans="2:17" x14ac:dyDescent="0.25">
      <c r="B2311" s="18">
        <v>2011</v>
      </c>
      <c r="C2311" s="18" t="s">
        <v>8</v>
      </c>
      <c r="D2311" s="18" t="s">
        <v>205</v>
      </c>
      <c r="E2311" s="18" t="s">
        <v>2355</v>
      </c>
      <c r="F2311" s="18" t="s">
        <v>2395</v>
      </c>
      <c r="G2311" s="18">
        <v>1284</v>
      </c>
      <c r="H2311" s="18">
        <v>1.29</v>
      </c>
      <c r="I2311" s="18">
        <v>1.61</v>
      </c>
      <c r="Q2311"/>
    </row>
    <row r="2312" spans="2:17" x14ac:dyDescent="0.25">
      <c r="B2312" s="18">
        <v>2011</v>
      </c>
      <c r="C2312" s="18" t="s">
        <v>8</v>
      </c>
      <c r="D2312" s="18" t="s">
        <v>205</v>
      </c>
      <c r="E2312" s="18" t="s">
        <v>2355</v>
      </c>
      <c r="F2312" s="18" t="s">
        <v>2396</v>
      </c>
      <c r="G2312" s="18">
        <v>744</v>
      </c>
      <c r="H2312" s="18">
        <v>1.47</v>
      </c>
      <c r="I2312" s="18">
        <v>1.89</v>
      </c>
      <c r="Q2312"/>
    </row>
    <row r="2313" spans="2:17" x14ac:dyDescent="0.25">
      <c r="B2313" s="18">
        <v>2011</v>
      </c>
      <c r="C2313" s="18" t="s">
        <v>8</v>
      </c>
      <c r="D2313" s="18" t="s">
        <v>205</v>
      </c>
      <c r="E2313" s="18" t="s">
        <v>2355</v>
      </c>
      <c r="F2313" s="18" t="s">
        <v>2397</v>
      </c>
      <c r="G2313" s="18">
        <v>744</v>
      </c>
      <c r="H2313" s="18">
        <v>1.44</v>
      </c>
      <c r="I2313" s="18">
        <v>1.81</v>
      </c>
      <c r="Q2313"/>
    </row>
    <row r="2314" spans="2:17" x14ac:dyDescent="0.25">
      <c r="B2314" s="18">
        <v>2011</v>
      </c>
      <c r="C2314" s="18" t="s">
        <v>8</v>
      </c>
      <c r="D2314" s="18" t="s">
        <v>205</v>
      </c>
      <c r="E2314" s="18" t="s">
        <v>2355</v>
      </c>
      <c r="F2314" s="18" t="s">
        <v>2398</v>
      </c>
      <c r="G2314" s="18">
        <v>792</v>
      </c>
      <c r="H2314" s="18">
        <v>1.28</v>
      </c>
      <c r="I2314" s="18">
        <v>1.78</v>
      </c>
      <c r="Q2314"/>
    </row>
    <row r="2315" spans="2:17" x14ac:dyDescent="0.25">
      <c r="B2315" s="18">
        <v>2011</v>
      </c>
      <c r="C2315" s="18" t="s">
        <v>8</v>
      </c>
      <c r="D2315" s="18" t="s">
        <v>205</v>
      </c>
      <c r="E2315" s="18" t="s">
        <v>2355</v>
      </c>
      <c r="F2315" s="18" t="s">
        <v>2399</v>
      </c>
      <c r="G2315" s="18">
        <v>588</v>
      </c>
      <c r="H2315" s="18">
        <v>1.23</v>
      </c>
      <c r="I2315" s="18">
        <v>1.7</v>
      </c>
      <c r="Q2315"/>
    </row>
    <row r="2316" spans="2:17" x14ac:dyDescent="0.25">
      <c r="B2316" s="18">
        <v>2011</v>
      </c>
      <c r="C2316" s="18" t="s">
        <v>8</v>
      </c>
      <c r="D2316" s="18" t="s">
        <v>205</v>
      </c>
      <c r="E2316" s="18" t="s">
        <v>2355</v>
      </c>
      <c r="F2316" s="18" t="s">
        <v>2400</v>
      </c>
      <c r="G2316" s="18">
        <v>756</v>
      </c>
      <c r="H2316" s="18">
        <v>1.25</v>
      </c>
      <c r="I2316" s="18">
        <v>1.72</v>
      </c>
      <c r="Q2316"/>
    </row>
    <row r="2317" spans="2:17" x14ac:dyDescent="0.25">
      <c r="B2317" s="18">
        <v>2011</v>
      </c>
      <c r="C2317" s="18" t="s">
        <v>8</v>
      </c>
      <c r="D2317" s="18" t="s">
        <v>205</v>
      </c>
      <c r="E2317" s="18" t="s">
        <v>2355</v>
      </c>
      <c r="F2317" s="18" t="s">
        <v>2401</v>
      </c>
      <c r="G2317" s="18">
        <v>708</v>
      </c>
      <c r="H2317" s="18">
        <v>1.46</v>
      </c>
      <c r="I2317" s="18">
        <v>1.71</v>
      </c>
      <c r="Q2317"/>
    </row>
    <row r="2318" spans="2:17" x14ac:dyDescent="0.25">
      <c r="B2318" s="18">
        <v>2011</v>
      </c>
      <c r="C2318" s="18" t="s">
        <v>8</v>
      </c>
      <c r="D2318" s="18" t="s">
        <v>205</v>
      </c>
      <c r="E2318" s="18" t="s">
        <v>2355</v>
      </c>
      <c r="F2318" s="18" t="s">
        <v>2402</v>
      </c>
      <c r="G2318" s="18">
        <v>996</v>
      </c>
      <c r="H2318" s="18">
        <v>1.22</v>
      </c>
      <c r="I2318" s="18">
        <v>1.87</v>
      </c>
      <c r="Q2318"/>
    </row>
    <row r="2319" spans="2:17" x14ac:dyDescent="0.25">
      <c r="B2319" s="18">
        <v>2011</v>
      </c>
      <c r="C2319" s="18" t="s">
        <v>8</v>
      </c>
      <c r="D2319" s="18" t="s">
        <v>205</v>
      </c>
      <c r="E2319" s="18" t="s">
        <v>2355</v>
      </c>
      <c r="F2319" s="18" t="s">
        <v>2403</v>
      </c>
      <c r="G2319" s="18">
        <v>948</v>
      </c>
      <c r="H2319" s="18">
        <v>1.43</v>
      </c>
      <c r="I2319" s="18">
        <v>1.72</v>
      </c>
      <c r="Q2319"/>
    </row>
    <row r="2320" spans="2:17" x14ac:dyDescent="0.25">
      <c r="B2320" s="18">
        <v>2011</v>
      </c>
      <c r="C2320" s="18" t="s">
        <v>8</v>
      </c>
      <c r="D2320" s="18" t="s">
        <v>205</v>
      </c>
      <c r="E2320" s="18" t="s">
        <v>2355</v>
      </c>
      <c r="F2320" s="18" t="s">
        <v>2404</v>
      </c>
      <c r="G2320" s="18">
        <v>1248</v>
      </c>
      <c r="H2320" s="18">
        <v>1.43</v>
      </c>
      <c r="I2320" s="18">
        <v>1.6</v>
      </c>
      <c r="Q2320"/>
    </row>
    <row r="2321" spans="2:17" x14ac:dyDescent="0.25">
      <c r="B2321" s="18">
        <v>2011</v>
      </c>
      <c r="C2321" s="18" t="s">
        <v>8</v>
      </c>
      <c r="D2321" s="18" t="s">
        <v>205</v>
      </c>
      <c r="E2321" s="18" t="s">
        <v>2355</v>
      </c>
      <c r="F2321" s="18" t="s">
        <v>2405</v>
      </c>
      <c r="G2321" s="18">
        <v>624</v>
      </c>
      <c r="H2321" s="18">
        <v>1.39</v>
      </c>
      <c r="I2321" s="18">
        <v>1.84</v>
      </c>
      <c r="Q2321"/>
    </row>
    <row r="2322" spans="2:17" x14ac:dyDescent="0.25">
      <c r="B2322" s="18">
        <v>2011</v>
      </c>
      <c r="C2322" s="18" t="s">
        <v>8</v>
      </c>
      <c r="D2322" s="18" t="s">
        <v>205</v>
      </c>
      <c r="E2322" s="18" t="s">
        <v>2355</v>
      </c>
      <c r="F2322" s="18" t="s">
        <v>2406</v>
      </c>
      <c r="G2322" s="18">
        <v>1176</v>
      </c>
      <c r="H2322" s="18">
        <v>1.45</v>
      </c>
      <c r="I2322" s="18">
        <v>1.71</v>
      </c>
      <c r="Q2322"/>
    </row>
    <row r="2323" spans="2:17" x14ac:dyDescent="0.25">
      <c r="B2323" s="18">
        <v>2011</v>
      </c>
      <c r="C2323" s="18" t="s">
        <v>8</v>
      </c>
      <c r="D2323" s="18" t="s">
        <v>205</v>
      </c>
      <c r="E2323" s="18" t="s">
        <v>2355</v>
      </c>
      <c r="F2323" s="18" t="s">
        <v>2407</v>
      </c>
      <c r="G2323" s="18">
        <v>948</v>
      </c>
      <c r="H2323" s="18">
        <v>1.1200000000000001</v>
      </c>
      <c r="I2323" s="18">
        <v>1.71</v>
      </c>
      <c r="Q2323"/>
    </row>
    <row r="2324" spans="2:17" x14ac:dyDescent="0.25">
      <c r="B2324" s="18">
        <v>2011</v>
      </c>
      <c r="C2324" s="18" t="s">
        <v>8</v>
      </c>
      <c r="D2324" s="18" t="s">
        <v>205</v>
      </c>
      <c r="E2324" s="18" t="s">
        <v>2355</v>
      </c>
      <c r="F2324" s="18" t="s">
        <v>2408</v>
      </c>
      <c r="G2324" s="18">
        <v>1248</v>
      </c>
      <c r="H2324" s="18">
        <v>1.47</v>
      </c>
      <c r="I2324" s="18">
        <v>1.88</v>
      </c>
      <c r="Q2324"/>
    </row>
    <row r="2325" spans="2:17" x14ac:dyDescent="0.25">
      <c r="B2325" s="18">
        <v>2011</v>
      </c>
      <c r="C2325" s="18" t="s">
        <v>8</v>
      </c>
      <c r="D2325" s="18" t="s">
        <v>205</v>
      </c>
      <c r="E2325" s="18" t="s">
        <v>2355</v>
      </c>
      <c r="F2325" s="18" t="s">
        <v>2409</v>
      </c>
      <c r="G2325" s="18">
        <v>1260</v>
      </c>
      <c r="H2325" s="18">
        <v>1.1499999999999999</v>
      </c>
      <c r="I2325" s="18">
        <v>1.71</v>
      </c>
      <c r="Q2325"/>
    </row>
    <row r="2326" spans="2:17" x14ac:dyDescent="0.25">
      <c r="B2326" s="18">
        <v>2011</v>
      </c>
      <c r="C2326" s="18" t="s">
        <v>8</v>
      </c>
      <c r="D2326" s="18" t="s">
        <v>205</v>
      </c>
      <c r="E2326" s="18" t="s">
        <v>2355</v>
      </c>
      <c r="F2326" s="18" t="s">
        <v>2410</v>
      </c>
      <c r="G2326" s="18">
        <v>1068</v>
      </c>
      <c r="H2326" s="18">
        <v>1.37</v>
      </c>
      <c r="I2326" s="18">
        <v>1.79</v>
      </c>
      <c r="Q2326"/>
    </row>
    <row r="2327" spans="2:17" x14ac:dyDescent="0.25">
      <c r="B2327" s="18">
        <v>2011</v>
      </c>
      <c r="C2327" s="18" t="s">
        <v>8</v>
      </c>
      <c r="D2327" s="18" t="s">
        <v>205</v>
      </c>
      <c r="E2327" s="18" t="s">
        <v>2355</v>
      </c>
      <c r="F2327" s="18" t="s">
        <v>2411</v>
      </c>
      <c r="G2327" s="18">
        <v>1152</v>
      </c>
      <c r="H2327" s="18">
        <v>1.27</v>
      </c>
      <c r="I2327" s="18">
        <v>1.69</v>
      </c>
      <c r="Q2327"/>
    </row>
    <row r="2328" spans="2:17" x14ac:dyDescent="0.25">
      <c r="B2328" s="18">
        <v>2011</v>
      </c>
      <c r="C2328" s="18" t="s">
        <v>8</v>
      </c>
      <c r="D2328" s="18" t="s">
        <v>205</v>
      </c>
      <c r="E2328" s="18" t="s">
        <v>2355</v>
      </c>
      <c r="F2328" s="18" t="s">
        <v>2412</v>
      </c>
      <c r="G2328" s="18">
        <v>1284</v>
      </c>
      <c r="H2328" s="18">
        <v>1.25</v>
      </c>
      <c r="I2328" s="18">
        <v>1.65</v>
      </c>
      <c r="Q2328"/>
    </row>
    <row r="2329" spans="2:17" x14ac:dyDescent="0.25">
      <c r="B2329" s="18">
        <v>2011</v>
      </c>
      <c r="C2329" s="18" t="s">
        <v>8</v>
      </c>
      <c r="D2329" s="18" t="s">
        <v>205</v>
      </c>
      <c r="E2329" s="18" t="s">
        <v>2355</v>
      </c>
      <c r="F2329" s="18" t="s">
        <v>2413</v>
      </c>
      <c r="G2329" s="18">
        <v>1080</v>
      </c>
      <c r="H2329" s="18">
        <v>1.28</v>
      </c>
      <c r="I2329" s="18">
        <v>1.78</v>
      </c>
      <c r="Q2329"/>
    </row>
    <row r="2330" spans="2:17" x14ac:dyDescent="0.25">
      <c r="B2330" s="18">
        <v>2011</v>
      </c>
      <c r="C2330" s="18" t="s">
        <v>8</v>
      </c>
      <c r="D2330" s="18" t="s">
        <v>205</v>
      </c>
      <c r="E2330" s="18" t="s">
        <v>2355</v>
      </c>
      <c r="F2330" s="18" t="s">
        <v>2414</v>
      </c>
      <c r="G2330" s="18">
        <v>936</v>
      </c>
      <c r="H2330" s="18">
        <v>1.19</v>
      </c>
      <c r="I2330" s="18">
        <v>1.83</v>
      </c>
      <c r="Q2330"/>
    </row>
    <row r="2331" spans="2:17" x14ac:dyDescent="0.25">
      <c r="B2331" s="18">
        <v>2011</v>
      </c>
      <c r="C2331" s="18" t="s">
        <v>2415</v>
      </c>
      <c r="D2331" s="18" t="s">
        <v>2416</v>
      </c>
      <c r="E2331" s="18" t="s">
        <v>2417</v>
      </c>
      <c r="F2331" s="18" t="s">
        <v>2418</v>
      </c>
      <c r="G2331" s="18">
        <v>156</v>
      </c>
      <c r="H2331" s="18">
        <v>2.7266666666666666</v>
      </c>
      <c r="I2331" s="18">
        <v>2.9666666666666668</v>
      </c>
      <c r="Q2331"/>
    </row>
    <row r="2332" spans="2:17" x14ac:dyDescent="0.25">
      <c r="B2332" s="18">
        <v>2011</v>
      </c>
      <c r="C2332" s="18" t="s">
        <v>2415</v>
      </c>
      <c r="D2332" s="18" t="s">
        <v>2416</v>
      </c>
      <c r="E2332" s="18" t="s">
        <v>2417</v>
      </c>
      <c r="F2332" s="18" t="s">
        <v>2419</v>
      </c>
      <c r="G2332" s="18">
        <v>156</v>
      </c>
      <c r="H2332" s="18">
        <v>2.8</v>
      </c>
      <c r="I2332" s="18">
        <v>2.9</v>
      </c>
      <c r="Q2332"/>
    </row>
    <row r="2333" spans="2:17" x14ac:dyDescent="0.25">
      <c r="B2333" s="18">
        <v>2011</v>
      </c>
      <c r="C2333" s="18" t="s">
        <v>2415</v>
      </c>
      <c r="D2333" s="18" t="s">
        <v>2416</v>
      </c>
      <c r="E2333" s="18" t="s">
        <v>2417</v>
      </c>
      <c r="F2333" s="18" t="s">
        <v>2420</v>
      </c>
      <c r="G2333" s="18">
        <v>180</v>
      </c>
      <c r="H2333" s="18">
        <v>2.5666666666666669</v>
      </c>
      <c r="I2333" s="18">
        <v>2.98</v>
      </c>
      <c r="Q2333"/>
    </row>
    <row r="2334" spans="2:17" x14ac:dyDescent="0.25">
      <c r="B2334" s="18">
        <v>2011</v>
      </c>
      <c r="C2334" s="18" t="s">
        <v>2415</v>
      </c>
      <c r="D2334" s="18" t="s">
        <v>2416</v>
      </c>
      <c r="E2334" s="18" t="s">
        <v>2417</v>
      </c>
      <c r="F2334" s="18" t="s">
        <v>2421</v>
      </c>
      <c r="G2334" s="18">
        <v>180</v>
      </c>
      <c r="H2334" s="18">
        <v>2.6133333333333333</v>
      </c>
      <c r="I2334" s="18">
        <v>2.9266666666666667</v>
      </c>
      <c r="Q2334"/>
    </row>
    <row r="2335" spans="2:17" x14ac:dyDescent="0.25">
      <c r="B2335" s="18">
        <v>2011</v>
      </c>
      <c r="C2335" s="18" t="s">
        <v>2415</v>
      </c>
      <c r="D2335" s="18" t="s">
        <v>2416</v>
      </c>
      <c r="E2335" s="18" t="s">
        <v>2417</v>
      </c>
      <c r="F2335" s="18" t="s">
        <v>2422</v>
      </c>
      <c r="G2335" s="18">
        <v>180</v>
      </c>
      <c r="H2335" s="18">
        <v>2.44</v>
      </c>
      <c r="I2335" s="18">
        <v>2.9133333333333336</v>
      </c>
      <c r="Q2335"/>
    </row>
    <row r="2336" spans="2:17" x14ac:dyDescent="0.25">
      <c r="B2336" s="18">
        <v>2011</v>
      </c>
      <c r="C2336" s="18" t="s">
        <v>2415</v>
      </c>
      <c r="D2336" s="18" t="s">
        <v>2416</v>
      </c>
      <c r="E2336" s="18" t="s">
        <v>2417</v>
      </c>
      <c r="F2336" s="18" t="s">
        <v>2423</v>
      </c>
      <c r="G2336" s="18">
        <v>144</v>
      </c>
      <c r="H2336" s="18">
        <v>2.46</v>
      </c>
      <c r="I2336" s="18">
        <v>2.92</v>
      </c>
      <c r="Q2336"/>
    </row>
    <row r="2337" spans="2:17" x14ac:dyDescent="0.25">
      <c r="B2337" s="18">
        <v>2011</v>
      </c>
      <c r="C2337" s="18" t="s">
        <v>2415</v>
      </c>
      <c r="D2337" s="18" t="s">
        <v>2416</v>
      </c>
      <c r="E2337" s="18" t="s">
        <v>2417</v>
      </c>
      <c r="F2337" s="18" t="s">
        <v>2424</v>
      </c>
      <c r="G2337" s="18">
        <v>132</v>
      </c>
      <c r="H2337" s="18">
        <v>2.56</v>
      </c>
      <c r="I2337" s="18">
        <v>2.9</v>
      </c>
      <c r="Q2337"/>
    </row>
    <row r="2338" spans="2:17" x14ac:dyDescent="0.25">
      <c r="B2338" s="18">
        <v>2011</v>
      </c>
      <c r="C2338" s="18" t="s">
        <v>2415</v>
      </c>
      <c r="D2338" s="18" t="s">
        <v>2416</v>
      </c>
      <c r="E2338" s="18" t="s">
        <v>2417</v>
      </c>
      <c r="F2338" s="18" t="s">
        <v>2425</v>
      </c>
      <c r="G2338" s="18">
        <v>156</v>
      </c>
      <c r="H2338" s="18">
        <v>2.6133333333333333</v>
      </c>
      <c r="I2338" s="18">
        <v>2.94</v>
      </c>
      <c r="Q2338"/>
    </row>
    <row r="2339" spans="2:17" x14ac:dyDescent="0.25">
      <c r="B2339" s="18">
        <v>2011</v>
      </c>
      <c r="C2339" s="18" t="s">
        <v>2415</v>
      </c>
      <c r="D2339" s="18" t="s">
        <v>2416</v>
      </c>
      <c r="E2339" s="18" t="s">
        <v>2417</v>
      </c>
      <c r="F2339" s="18" t="s">
        <v>2426</v>
      </c>
      <c r="G2339" s="18">
        <v>144</v>
      </c>
      <c r="H2339" s="18">
        <v>2.44</v>
      </c>
      <c r="I2339" s="18">
        <v>2.9066666666666667</v>
      </c>
      <c r="Q2339"/>
    </row>
    <row r="2340" spans="2:17" x14ac:dyDescent="0.25">
      <c r="B2340" s="18">
        <v>2011</v>
      </c>
      <c r="C2340" s="18" t="s">
        <v>2415</v>
      </c>
      <c r="D2340" s="18" t="s">
        <v>2416</v>
      </c>
      <c r="E2340" s="18" t="s">
        <v>2417</v>
      </c>
      <c r="F2340" s="18" t="s">
        <v>2427</v>
      </c>
      <c r="G2340" s="18">
        <v>168</v>
      </c>
      <c r="H2340" s="18">
        <v>2.6933333333333334</v>
      </c>
      <c r="I2340" s="18">
        <v>2.8733333333333335</v>
      </c>
      <c r="Q2340"/>
    </row>
    <row r="2341" spans="2:17" x14ac:dyDescent="0.25">
      <c r="B2341" s="18">
        <v>2011</v>
      </c>
      <c r="C2341" s="18" t="s">
        <v>2415</v>
      </c>
      <c r="D2341" s="18" t="s">
        <v>2416</v>
      </c>
      <c r="E2341" s="18" t="s">
        <v>2417</v>
      </c>
      <c r="F2341" s="18" t="s">
        <v>2428</v>
      </c>
      <c r="G2341" s="18">
        <v>144</v>
      </c>
      <c r="H2341" s="18">
        <v>2.5333333333333332</v>
      </c>
      <c r="I2341" s="18">
        <v>2.9</v>
      </c>
      <c r="Q2341"/>
    </row>
    <row r="2342" spans="2:17" x14ac:dyDescent="0.25">
      <c r="B2342" s="18">
        <v>2011</v>
      </c>
      <c r="C2342" s="18" t="s">
        <v>2415</v>
      </c>
      <c r="D2342" s="18" t="s">
        <v>2416</v>
      </c>
      <c r="E2342" s="18" t="s">
        <v>2417</v>
      </c>
      <c r="F2342" s="18" t="s">
        <v>2429</v>
      </c>
      <c r="G2342" s="18">
        <v>120</v>
      </c>
      <c r="H2342" s="18">
        <v>2.3466666666666667</v>
      </c>
      <c r="I2342" s="18">
        <v>2.92</v>
      </c>
      <c r="Q2342"/>
    </row>
    <row r="2343" spans="2:17" x14ac:dyDescent="0.25">
      <c r="B2343" s="18">
        <v>2011</v>
      </c>
      <c r="C2343" s="18" t="s">
        <v>2415</v>
      </c>
      <c r="D2343" s="18" t="s">
        <v>2416</v>
      </c>
      <c r="E2343" s="18" t="s">
        <v>2417</v>
      </c>
      <c r="F2343" s="18" t="s">
        <v>2430</v>
      </c>
      <c r="G2343" s="18">
        <v>156</v>
      </c>
      <c r="H2343" s="18">
        <v>2.6666666666666665</v>
      </c>
      <c r="I2343" s="18">
        <v>2.9</v>
      </c>
      <c r="Q2343"/>
    </row>
    <row r="2344" spans="2:17" x14ac:dyDescent="0.25">
      <c r="B2344" s="18">
        <v>2011</v>
      </c>
      <c r="C2344" s="18" t="s">
        <v>2415</v>
      </c>
      <c r="D2344" s="18" t="s">
        <v>2416</v>
      </c>
      <c r="E2344" s="18" t="s">
        <v>2417</v>
      </c>
      <c r="F2344" s="18" t="s">
        <v>2431</v>
      </c>
      <c r="G2344" s="18">
        <v>168</v>
      </c>
      <c r="H2344" s="18">
        <v>2.7866666666666666</v>
      </c>
      <c r="I2344" s="18">
        <v>2.9666666666666668</v>
      </c>
      <c r="Q2344"/>
    </row>
    <row r="2345" spans="2:17" x14ac:dyDescent="0.25">
      <c r="B2345" s="18">
        <v>2011</v>
      </c>
      <c r="C2345" s="18" t="s">
        <v>2415</v>
      </c>
      <c r="D2345" s="18" t="s">
        <v>2416</v>
      </c>
      <c r="E2345" s="18" t="s">
        <v>2417</v>
      </c>
      <c r="F2345" s="18" t="s">
        <v>2432</v>
      </c>
      <c r="G2345" s="18">
        <v>120</v>
      </c>
      <c r="H2345" s="18">
        <v>2.52</v>
      </c>
      <c r="I2345" s="18">
        <v>2.9133333333333336</v>
      </c>
      <c r="Q2345"/>
    </row>
    <row r="2346" spans="2:17" x14ac:dyDescent="0.25">
      <c r="B2346" s="18">
        <v>2011</v>
      </c>
      <c r="C2346" s="18" t="s">
        <v>2415</v>
      </c>
      <c r="D2346" s="18" t="s">
        <v>2416</v>
      </c>
      <c r="E2346" s="18" t="s">
        <v>2417</v>
      </c>
      <c r="F2346" s="18" t="s">
        <v>2433</v>
      </c>
      <c r="G2346" s="18">
        <v>180</v>
      </c>
      <c r="H2346" s="18">
        <v>2.7266666666666666</v>
      </c>
      <c r="I2346" s="18">
        <v>2.9333333333333331</v>
      </c>
      <c r="Q2346"/>
    </row>
    <row r="2347" spans="2:17" x14ac:dyDescent="0.25">
      <c r="B2347" s="18">
        <v>2011</v>
      </c>
      <c r="C2347" s="18" t="s">
        <v>2415</v>
      </c>
      <c r="D2347" s="18" t="s">
        <v>2416</v>
      </c>
      <c r="E2347" s="18" t="s">
        <v>2417</v>
      </c>
      <c r="F2347" s="18" t="s">
        <v>2434</v>
      </c>
      <c r="G2347" s="18">
        <v>180</v>
      </c>
      <c r="H2347" s="18">
        <v>2.3666666666666667</v>
      </c>
      <c r="I2347" s="18">
        <v>2.8933333333333335</v>
      </c>
      <c r="Q2347"/>
    </row>
    <row r="2348" spans="2:17" x14ac:dyDescent="0.25">
      <c r="B2348" s="18">
        <v>2011</v>
      </c>
      <c r="C2348" s="18" t="s">
        <v>2415</v>
      </c>
      <c r="D2348" s="18" t="s">
        <v>2416</v>
      </c>
      <c r="E2348" s="18" t="s">
        <v>2417</v>
      </c>
      <c r="F2348" s="18" t="s">
        <v>2435</v>
      </c>
      <c r="G2348" s="18">
        <v>132</v>
      </c>
      <c r="H2348" s="18">
        <v>2.2666666666666666</v>
      </c>
      <c r="I2348" s="18">
        <v>2.94</v>
      </c>
      <c r="Q2348"/>
    </row>
    <row r="2349" spans="2:17" x14ac:dyDescent="0.25">
      <c r="B2349" s="18">
        <v>2011</v>
      </c>
      <c r="C2349" s="18" t="s">
        <v>2415</v>
      </c>
      <c r="D2349" s="18" t="s">
        <v>2416</v>
      </c>
      <c r="E2349" s="18" t="s">
        <v>2417</v>
      </c>
      <c r="F2349" s="18" t="s">
        <v>2436</v>
      </c>
      <c r="G2349" s="18">
        <v>132</v>
      </c>
      <c r="H2349" s="18">
        <v>2.3866666666666667</v>
      </c>
      <c r="I2349" s="18">
        <v>2.9133333333333336</v>
      </c>
      <c r="Q2349"/>
    </row>
    <row r="2350" spans="2:17" x14ac:dyDescent="0.25">
      <c r="B2350" s="18">
        <v>2011</v>
      </c>
      <c r="C2350" s="18" t="s">
        <v>2415</v>
      </c>
      <c r="D2350" s="18" t="s">
        <v>2416</v>
      </c>
      <c r="E2350" s="18" t="s">
        <v>2417</v>
      </c>
      <c r="F2350" s="18" t="s">
        <v>2437</v>
      </c>
      <c r="G2350" s="18">
        <v>144</v>
      </c>
      <c r="H2350" s="18">
        <v>2.5866666666666664</v>
      </c>
      <c r="I2350" s="18">
        <v>2.9533333333333331</v>
      </c>
      <c r="Q2350"/>
    </row>
    <row r="2351" spans="2:17" x14ac:dyDescent="0.25">
      <c r="B2351" s="18">
        <v>2011</v>
      </c>
      <c r="C2351" s="18" t="s">
        <v>2415</v>
      </c>
      <c r="D2351" s="18" t="s">
        <v>2416</v>
      </c>
      <c r="E2351" s="18" t="s">
        <v>2417</v>
      </c>
      <c r="F2351" s="18" t="s">
        <v>2438</v>
      </c>
      <c r="G2351" s="18">
        <v>132</v>
      </c>
      <c r="H2351" s="18">
        <v>2.7666666666666666</v>
      </c>
      <c r="I2351" s="18">
        <v>2.9733333333333332</v>
      </c>
      <c r="Q2351"/>
    </row>
    <row r="2352" spans="2:17" x14ac:dyDescent="0.25">
      <c r="B2352" s="18">
        <v>2011</v>
      </c>
      <c r="C2352" s="18" t="s">
        <v>2415</v>
      </c>
      <c r="D2352" s="18" t="s">
        <v>2416</v>
      </c>
      <c r="E2352" s="18" t="s">
        <v>2417</v>
      </c>
      <c r="F2352" s="18" t="s">
        <v>2439</v>
      </c>
      <c r="G2352" s="18">
        <v>156</v>
      </c>
      <c r="H2352" s="18">
        <v>2.34</v>
      </c>
      <c r="I2352" s="18">
        <v>2.8866666666666667</v>
      </c>
      <c r="Q2352"/>
    </row>
    <row r="2353" spans="2:17" x14ac:dyDescent="0.25">
      <c r="B2353" s="18">
        <v>2011</v>
      </c>
      <c r="C2353" s="18" t="s">
        <v>2415</v>
      </c>
      <c r="D2353" s="18" t="s">
        <v>2416</v>
      </c>
      <c r="E2353" s="18" t="s">
        <v>2417</v>
      </c>
      <c r="F2353" s="18" t="s">
        <v>2440</v>
      </c>
      <c r="G2353" s="18">
        <v>120</v>
      </c>
      <c r="H2353" s="18">
        <v>2.3533333333333335</v>
      </c>
      <c r="I2353" s="18">
        <v>2.9066666666666667</v>
      </c>
      <c r="Q2353"/>
    </row>
    <row r="2354" spans="2:17" x14ac:dyDescent="0.25">
      <c r="B2354" s="18">
        <v>2011</v>
      </c>
      <c r="C2354" s="18" t="s">
        <v>2415</v>
      </c>
      <c r="D2354" s="18" t="s">
        <v>2416</v>
      </c>
      <c r="E2354" s="18" t="s">
        <v>2417</v>
      </c>
      <c r="F2354" s="18" t="s">
        <v>2441</v>
      </c>
      <c r="G2354" s="18">
        <v>144</v>
      </c>
      <c r="H2354" s="18">
        <v>2.68</v>
      </c>
      <c r="I2354" s="18">
        <v>2.9</v>
      </c>
      <c r="Q2354"/>
    </row>
    <row r="2355" spans="2:17" x14ac:dyDescent="0.25">
      <c r="B2355" s="18">
        <v>2011</v>
      </c>
      <c r="C2355" s="18" t="s">
        <v>2415</v>
      </c>
      <c r="D2355" s="18" t="s">
        <v>2416</v>
      </c>
      <c r="E2355" s="18" t="s">
        <v>2417</v>
      </c>
      <c r="F2355" s="18" t="s">
        <v>2442</v>
      </c>
      <c r="G2355" s="18">
        <v>120</v>
      </c>
      <c r="H2355" s="18">
        <v>2.3333333333333335</v>
      </c>
      <c r="I2355" s="18">
        <v>2.8933333333333335</v>
      </c>
      <c r="Q2355"/>
    </row>
    <row r="2356" spans="2:17" x14ac:dyDescent="0.25">
      <c r="B2356" s="18">
        <v>2011</v>
      </c>
      <c r="C2356" s="18" t="s">
        <v>2415</v>
      </c>
      <c r="D2356" s="18" t="s">
        <v>2416</v>
      </c>
      <c r="E2356" s="18" t="s">
        <v>2417</v>
      </c>
      <c r="F2356" s="18" t="s">
        <v>2443</v>
      </c>
      <c r="G2356" s="18">
        <v>168</v>
      </c>
      <c r="H2356" s="18">
        <v>2.3666666666666667</v>
      </c>
      <c r="I2356" s="18">
        <v>2.9733333333333332</v>
      </c>
      <c r="Q2356"/>
    </row>
    <row r="2357" spans="2:17" x14ac:dyDescent="0.25">
      <c r="B2357" s="18">
        <v>2011</v>
      </c>
      <c r="C2357" s="18" t="s">
        <v>2415</v>
      </c>
      <c r="D2357" s="18" t="s">
        <v>2416</v>
      </c>
      <c r="E2357" s="18" t="s">
        <v>2417</v>
      </c>
      <c r="F2357" s="18" t="s">
        <v>2444</v>
      </c>
      <c r="G2357" s="18">
        <v>144</v>
      </c>
      <c r="H2357" s="18">
        <v>2.7666666666666666</v>
      </c>
      <c r="I2357" s="18">
        <v>2.8666666666666667</v>
      </c>
      <c r="Q2357"/>
    </row>
    <row r="2358" spans="2:17" x14ac:dyDescent="0.25">
      <c r="B2358" s="18">
        <v>2011</v>
      </c>
      <c r="C2358" s="18" t="s">
        <v>2415</v>
      </c>
      <c r="D2358" s="18" t="s">
        <v>2416</v>
      </c>
      <c r="E2358" s="18" t="s">
        <v>2417</v>
      </c>
      <c r="F2358" s="18" t="s">
        <v>2445</v>
      </c>
      <c r="G2358" s="18">
        <v>180</v>
      </c>
      <c r="H2358" s="18">
        <v>2.7066666666666666</v>
      </c>
      <c r="I2358" s="18">
        <v>3</v>
      </c>
      <c r="Q2358"/>
    </row>
    <row r="2359" spans="2:17" x14ac:dyDescent="0.25">
      <c r="B2359" s="18">
        <v>2011</v>
      </c>
      <c r="C2359" s="18" t="s">
        <v>2415</v>
      </c>
      <c r="D2359" s="18" t="s">
        <v>2416</v>
      </c>
      <c r="E2359" s="18" t="s">
        <v>2417</v>
      </c>
      <c r="F2359" s="18" t="s">
        <v>2446</v>
      </c>
      <c r="G2359" s="18">
        <v>144</v>
      </c>
      <c r="H2359" s="18">
        <v>2.6933333333333334</v>
      </c>
      <c r="I2359" s="18">
        <v>2.98</v>
      </c>
      <c r="Q2359"/>
    </row>
    <row r="2360" spans="2:17" x14ac:dyDescent="0.25">
      <c r="B2360" s="18">
        <v>2011</v>
      </c>
      <c r="C2360" s="18" t="s">
        <v>2415</v>
      </c>
      <c r="D2360" s="18" t="s">
        <v>2416</v>
      </c>
      <c r="E2360" s="18" t="s">
        <v>2417</v>
      </c>
      <c r="F2360" s="18" t="s">
        <v>2447</v>
      </c>
      <c r="G2360" s="18">
        <v>180</v>
      </c>
      <c r="H2360" s="18">
        <v>2.6466666666666665</v>
      </c>
      <c r="I2360" s="18">
        <v>2.96</v>
      </c>
      <c r="Q2360"/>
    </row>
    <row r="2361" spans="2:17" x14ac:dyDescent="0.25">
      <c r="B2361" s="18">
        <v>2011</v>
      </c>
      <c r="C2361" s="18" t="s">
        <v>2415</v>
      </c>
      <c r="D2361" s="18" t="s">
        <v>2416</v>
      </c>
      <c r="E2361" s="18" t="s">
        <v>2417</v>
      </c>
      <c r="F2361" s="18" t="s">
        <v>2448</v>
      </c>
      <c r="G2361" s="18">
        <v>168</v>
      </c>
      <c r="H2361" s="18">
        <v>2.62</v>
      </c>
      <c r="I2361" s="18">
        <v>2.9266666666666667</v>
      </c>
      <c r="Q2361"/>
    </row>
    <row r="2362" spans="2:17" x14ac:dyDescent="0.25">
      <c r="B2362" s="18">
        <v>2011</v>
      </c>
      <c r="C2362" s="18" t="s">
        <v>2415</v>
      </c>
      <c r="D2362" s="18" t="s">
        <v>2416</v>
      </c>
      <c r="E2362" s="18" t="s">
        <v>2417</v>
      </c>
      <c r="F2362" s="18" t="s">
        <v>2449</v>
      </c>
      <c r="G2362" s="18">
        <v>156</v>
      </c>
      <c r="H2362" s="18">
        <v>2.3933333333333335</v>
      </c>
      <c r="I2362" s="18">
        <v>2.9266666666666667</v>
      </c>
      <c r="Q2362"/>
    </row>
    <row r="2363" spans="2:17" x14ac:dyDescent="0.25">
      <c r="B2363" s="18">
        <v>2011</v>
      </c>
      <c r="C2363" s="18" t="s">
        <v>2415</v>
      </c>
      <c r="D2363" s="18" t="s">
        <v>2416</v>
      </c>
      <c r="E2363" s="18" t="s">
        <v>2417</v>
      </c>
      <c r="F2363" s="18" t="s">
        <v>2450</v>
      </c>
      <c r="G2363" s="18">
        <v>168</v>
      </c>
      <c r="H2363" s="18">
        <v>2.3133333333333335</v>
      </c>
      <c r="I2363" s="18">
        <v>2.9</v>
      </c>
      <c r="Q2363"/>
    </row>
    <row r="2364" spans="2:17" x14ac:dyDescent="0.25">
      <c r="B2364" s="18">
        <v>2011</v>
      </c>
      <c r="C2364" s="18" t="s">
        <v>2415</v>
      </c>
      <c r="D2364" s="18" t="s">
        <v>2416</v>
      </c>
      <c r="E2364" s="18" t="s">
        <v>2417</v>
      </c>
      <c r="F2364" s="18" t="s">
        <v>2451</v>
      </c>
      <c r="G2364" s="18">
        <v>156</v>
      </c>
      <c r="H2364" s="18">
        <v>2.2733333333333334</v>
      </c>
      <c r="I2364" s="18">
        <v>2.96</v>
      </c>
      <c r="Q2364"/>
    </row>
    <row r="2365" spans="2:17" x14ac:dyDescent="0.25">
      <c r="B2365" s="18">
        <v>2011</v>
      </c>
      <c r="C2365" s="18" t="s">
        <v>2415</v>
      </c>
      <c r="D2365" s="18" t="s">
        <v>2416</v>
      </c>
      <c r="E2365" s="18" t="s">
        <v>2417</v>
      </c>
      <c r="F2365" s="18" t="s">
        <v>2452</v>
      </c>
      <c r="G2365" s="18">
        <v>168</v>
      </c>
      <c r="H2365" s="18">
        <v>2.3333333333333335</v>
      </c>
      <c r="I2365" s="18">
        <v>2.8933333333333335</v>
      </c>
      <c r="Q2365"/>
    </row>
    <row r="2366" spans="2:17" x14ac:dyDescent="0.25">
      <c r="B2366" s="18">
        <v>2011</v>
      </c>
      <c r="C2366" s="18" t="s">
        <v>2415</v>
      </c>
      <c r="D2366" s="18" t="s">
        <v>2416</v>
      </c>
      <c r="E2366" s="18" t="s">
        <v>2417</v>
      </c>
      <c r="F2366" s="18" t="s">
        <v>2453</v>
      </c>
      <c r="G2366" s="18">
        <v>132</v>
      </c>
      <c r="H2366" s="18">
        <v>2.3866666666666667</v>
      </c>
      <c r="I2366" s="18">
        <v>2.9866666666666668</v>
      </c>
      <c r="Q2366"/>
    </row>
    <row r="2367" spans="2:17" x14ac:dyDescent="0.25">
      <c r="B2367" s="18">
        <v>2011</v>
      </c>
      <c r="C2367" s="18" t="s">
        <v>2415</v>
      </c>
      <c r="D2367" s="18" t="s">
        <v>2416</v>
      </c>
      <c r="E2367" s="18" t="s">
        <v>2417</v>
      </c>
      <c r="F2367" s="18" t="s">
        <v>2454</v>
      </c>
      <c r="G2367" s="18">
        <v>168</v>
      </c>
      <c r="H2367" s="18">
        <v>2.7733333333333334</v>
      </c>
      <c r="I2367" s="18">
        <v>2.9866666666666668</v>
      </c>
      <c r="Q2367"/>
    </row>
    <row r="2368" spans="2:17" x14ac:dyDescent="0.25">
      <c r="B2368" s="18">
        <v>2011</v>
      </c>
      <c r="C2368" s="18" t="s">
        <v>2415</v>
      </c>
      <c r="D2368" s="18" t="s">
        <v>2416</v>
      </c>
      <c r="E2368" s="18" t="s">
        <v>2417</v>
      </c>
      <c r="F2368" s="18" t="s">
        <v>2455</v>
      </c>
      <c r="G2368" s="18">
        <v>156</v>
      </c>
      <c r="H2368" s="18">
        <v>2.36</v>
      </c>
      <c r="I2368" s="18">
        <v>2.9933333333333332</v>
      </c>
      <c r="Q2368"/>
    </row>
    <row r="2369" spans="2:17" x14ac:dyDescent="0.25">
      <c r="B2369" s="18">
        <v>2011</v>
      </c>
      <c r="C2369" s="18" t="s">
        <v>2415</v>
      </c>
      <c r="D2369" s="18" t="s">
        <v>2416</v>
      </c>
      <c r="E2369" s="18" t="s">
        <v>2417</v>
      </c>
      <c r="F2369" s="18" t="s">
        <v>2456</v>
      </c>
      <c r="G2369" s="18">
        <v>168</v>
      </c>
      <c r="H2369" s="18">
        <v>2.46</v>
      </c>
      <c r="I2369" s="18">
        <v>2.9866666666666668</v>
      </c>
      <c r="Q2369"/>
    </row>
    <row r="2370" spans="2:17" x14ac:dyDescent="0.25">
      <c r="B2370" s="18">
        <v>2011</v>
      </c>
      <c r="C2370" s="18" t="s">
        <v>2415</v>
      </c>
      <c r="D2370" s="18" t="s">
        <v>2416</v>
      </c>
      <c r="E2370" s="18" t="s">
        <v>2417</v>
      </c>
      <c r="F2370" s="18" t="s">
        <v>2457</v>
      </c>
      <c r="G2370" s="18">
        <v>132</v>
      </c>
      <c r="H2370" s="18">
        <v>2.72</v>
      </c>
      <c r="I2370" s="18">
        <v>2.92</v>
      </c>
      <c r="Q2370"/>
    </row>
    <row r="2371" spans="2:17" x14ac:dyDescent="0.25">
      <c r="B2371" s="18">
        <v>2011</v>
      </c>
      <c r="C2371" s="18" t="s">
        <v>2415</v>
      </c>
      <c r="D2371" s="18" t="s">
        <v>2416</v>
      </c>
      <c r="E2371" s="18" t="s">
        <v>2417</v>
      </c>
      <c r="F2371" s="18" t="s">
        <v>2458</v>
      </c>
      <c r="G2371" s="18">
        <v>156</v>
      </c>
      <c r="H2371" s="18">
        <v>2.3733333333333335</v>
      </c>
      <c r="I2371" s="18">
        <v>2.9933333333333332</v>
      </c>
      <c r="Q2371"/>
    </row>
    <row r="2372" spans="2:17" x14ac:dyDescent="0.25">
      <c r="B2372" s="18">
        <v>2011</v>
      </c>
      <c r="C2372" s="18" t="s">
        <v>2415</v>
      </c>
      <c r="D2372" s="18" t="s">
        <v>2416</v>
      </c>
      <c r="E2372" s="18" t="s">
        <v>2417</v>
      </c>
      <c r="F2372" s="18" t="s">
        <v>2459</v>
      </c>
      <c r="G2372" s="18">
        <v>168</v>
      </c>
      <c r="H2372" s="18">
        <v>2.48</v>
      </c>
      <c r="I2372" s="18">
        <v>2.9466666666666668</v>
      </c>
      <c r="Q2372"/>
    </row>
    <row r="2373" spans="2:17" x14ac:dyDescent="0.25">
      <c r="B2373" s="18">
        <v>2011</v>
      </c>
      <c r="C2373" s="18" t="s">
        <v>2415</v>
      </c>
      <c r="D2373" s="18" t="s">
        <v>2416</v>
      </c>
      <c r="E2373" s="18" t="s">
        <v>2417</v>
      </c>
      <c r="F2373" s="18" t="s">
        <v>2460</v>
      </c>
      <c r="G2373" s="18">
        <v>144</v>
      </c>
      <c r="H2373" s="18">
        <v>2.7866666666666666</v>
      </c>
      <c r="I2373" s="18">
        <v>2.94</v>
      </c>
      <c r="Q2373"/>
    </row>
    <row r="2374" spans="2:17" x14ac:dyDescent="0.25">
      <c r="B2374" s="18">
        <v>2011</v>
      </c>
      <c r="C2374" s="18" t="s">
        <v>2415</v>
      </c>
      <c r="D2374" s="18" t="s">
        <v>2416</v>
      </c>
      <c r="E2374" s="18" t="s">
        <v>2417</v>
      </c>
      <c r="F2374" s="18" t="s">
        <v>2461</v>
      </c>
      <c r="G2374" s="18">
        <v>156</v>
      </c>
      <c r="H2374" s="18">
        <v>2.5866666666666664</v>
      </c>
      <c r="I2374" s="18">
        <v>2.9</v>
      </c>
      <c r="Q2374"/>
    </row>
    <row r="2375" spans="2:17" x14ac:dyDescent="0.25">
      <c r="B2375" s="18">
        <v>2011</v>
      </c>
      <c r="C2375" s="18" t="s">
        <v>2415</v>
      </c>
      <c r="D2375" s="18" t="s">
        <v>2416</v>
      </c>
      <c r="E2375" s="18" t="s">
        <v>2417</v>
      </c>
      <c r="F2375" s="18" t="s">
        <v>2462</v>
      </c>
      <c r="G2375" s="18">
        <v>156</v>
      </c>
      <c r="H2375" s="18">
        <v>2.3466666666666667</v>
      </c>
      <c r="I2375" s="18">
        <v>2.8733333333333335</v>
      </c>
      <c r="Q2375"/>
    </row>
    <row r="2376" spans="2:17" x14ac:dyDescent="0.25">
      <c r="B2376" s="18">
        <v>2011</v>
      </c>
      <c r="C2376" s="18" t="s">
        <v>2415</v>
      </c>
      <c r="D2376" s="18" t="s">
        <v>2416</v>
      </c>
      <c r="E2376" s="18" t="s">
        <v>2417</v>
      </c>
      <c r="F2376" s="18" t="s">
        <v>2463</v>
      </c>
      <c r="G2376" s="18">
        <v>168</v>
      </c>
      <c r="H2376" s="18">
        <v>2.6066666666666665</v>
      </c>
      <c r="I2376" s="18">
        <v>2.9066666666666667</v>
      </c>
      <c r="Q2376"/>
    </row>
    <row r="2377" spans="2:17" x14ac:dyDescent="0.25">
      <c r="B2377" s="18">
        <v>2011</v>
      </c>
      <c r="C2377" s="18" t="s">
        <v>2415</v>
      </c>
      <c r="D2377" s="18" t="s">
        <v>2416</v>
      </c>
      <c r="E2377" s="18" t="s">
        <v>2417</v>
      </c>
      <c r="F2377" s="18" t="s">
        <v>2464</v>
      </c>
      <c r="G2377" s="18">
        <v>144</v>
      </c>
      <c r="H2377" s="18">
        <v>2.62</v>
      </c>
      <c r="I2377" s="18">
        <v>2.9533333333333331</v>
      </c>
      <c r="Q2377"/>
    </row>
    <row r="2378" spans="2:17" x14ac:dyDescent="0.25">
      <c r="B2378" s="18">
        <v>2011</v>
      </c>
      <c r="C2378" s="18" t="s">
        <v>2415</v>
      </c>
      <c r="D2378" s="18" t="s">
        <v>2416</v>
      </c>
      <c r="E2378" s="18" t="s">
        <v>2417</v>
      </c>
      <c r="F2378" s="18" t="s">
        <v>2465</v>
      </c>
      <c r="G2378" s="18">
        <v>120</v>
      </c>
      <c r="H2378" s="18">
        <v>2.3199999999999998</v>
      </c>
      <c r="I2378" s="18">
        <v>2.9066666666666667</v>
      </c>
      <c r="Q2378"/>
    </row>
    <row r="2379" spans="2:17" x14ac:dyDescent="0.25">
      <c r="B2379" s="18">
        <v>2011</v>
      </c>
      <c r="C2379" s="18" t="s">
        <v>2415</v>
      </c>
      <c r="D2379" s="18" t="s">
        <v>2416</v>
      </c>
      <c r="E2379" s="18" t="s">
        <v>2417</v>
      </c>
      <c r="F2379" s="18" t="s">
        <v>2466</v>
      </c>
      <c r="G2379" s="18">
        <v>120</v>
      </c>
      <c r="H2379" s="18">
        <v>2.4066666666666667</v>
      </c>
      <c r="I2379" s="18">
        <v>2.8866666666666667</v>
      </c>
      <c r="Q2379"/>
    </row>
    <row r="2380" spans="2:17" x14ac:dyDescent="0.25">
      <c r="B2380" s="18">
        <v>2011</v>
      </c>
      <c r="C2380" s="18" t="s">
        <v>2415</v>
      </c>
      <c r="D2380" s="18" t="s">
        <v>2416</v>
      </c>
      <c r="E2380" s="18" t="s">
        <v>2417</v>
      </c>
      <c r="F2380" s="18" t="s">
        <v>2467</v>
      </c>
      <c r="G2380" s="18">
        <v>168</v>
      </c>
      <c r="H2380" s="18">
        <v>2.7866666666666666</v>
      </c>
      <c r="I2380" s="18">
        <v>2.9066666666666667</v>
      </c>
      <c r="Q2380"/>
    </row>
    <row r="2381" spans="2:17" x14ac:dyDescent="0.25">
      <c r="B2381" s="18">
        <v>2011</v>
      </c>
      <c r="C2381" s="18" t="s">
        <v>2415</v>
      </c>
      <c r="D2381" s="18" t="s">
        <v>2416</v>
      </c>
      <c r="E2381" s="18" t="s">
        <v>2417</v>
      </c>
      <c r="F2381" s="18" t="s">
        <v>2468</v>
      </c>
      <c r="G2381" s="18">
        <v>132</v>
      </c>
      <c r="H2381" s="18">
        <v>2.46</v>
      </c>
      <c r="I2381" s="18">
        <v>2.9266666666666667</v>
      </c>
      <c r="Q2381"/>
    </row>
    <row r="2382" spans="2:17" x14ac:dyDescent="0.25">
      <c r="B2382" s="18">
        <v>2011</v>
      </c>
      <c r="C2382" s="18" t="s">
        <v>2415</v>
      </c>
      <c r="D2382" s="18" t="s">
        <v>2416</v>
      </c>
      <c r="E2382" s="18" t="s">
        <v>2417</v>
      </c>
      <c r="F2382" s="18" t="s">
        <v>2469</v>
      </c>
      <c r="G2382" s="18">
        <v>168</v>
      </c>
      <c r="H2382" s="18">
        <v>2.5733333333333333</v>
      </c>
      <c r="I2382" s="18">
        <v>2.88</v>
      </c>
      <c r="Q2382"/>
    </row>
    <row r="2383" spans="2:17" x14ac:dyDescent="0.25">
      <c r="B2383" s="18">
        <v>2011</v>
      </c>
      <c r="C2383" s="18" t="s">
        <v>2415</v>
      </c>
      <c r="D2383" s="18" t="s">
        <v>2416</v>
      </c>
      <c r="E2383" s="18" t="s">
        <v>2417</v>
      </c>
      <c r="F2383" s="18" t="s">
        <v>2470</v>
      </c>
      <c r="G2383" s="18">
        <v>180</v>
      </c>
      <c r="H2383" s="18">
        <v>2.62</v>
      </c>
      <c r="I2383" s="18">
        <v>2.9466666666666668</v>
      </c>
      <c r="Q2383"/>
    </row>
    <row r="2384" spans="2:17" x14ac:dyDescent="0.25">
      <c r="B2384" s="18">
        <v>2011</v>
      </c>
      <c r="C2384" s="18" t="s">
        <v>2415</v>
      </c>
      <c r="D2384" s="18" t="s">
        <v>2416</v>
      </c>
      <c r="E2384" s="18" t="s">
        <v>2417</v>
      </c>
      <c r="F2384" s="18" t="s">
        <v>2471</v>
      </c>
      <c r="G2384" s="18">
        <v>168</v>
      </c>
      <c r="H2384" s="18">
        <v>2.46</v>
      </c>
      <c r="I2384" s="18">
        <v>2.9466666666666668</v>
      </c>
      <c r="Q2384"/>
    </row>
    <row r="2385" spans="2:17" x14ac:dyDescent="0.25">
      <c r="B2385" s="18">
        <v>2011</v>
      </c>
      <c r="C2385" s="18" t="s">
        <v>2415</v>
      </c>
      <c r="D2385" s="18" t="s">
        <v>2416</v>
      </c>
      <c r="E2385" s="18" t="s">
        <v>2417</v>
      </c>
      <c r="F2385" s="18" t="s">
        <v>2472</v>
      </c>
      <c r="G2385" s="18">
        <v>156</v>
      </c>
      <c r="H2385" s="18">
        <v>2.6066666666666665</v>
      </c>
      <c r="I2385" s="18">
        <v>2.9666666666666668</v>
      </c>
      <c r="Q2385"/>
    </row>
    <row r="2386" spans="2:17" x14ac:dyDescent="0.25">
      <c r="B2386" s="18">
        <v>2011</v>
      </c>
      <c r="C2386" s="18" t="s">
        <v>2415</v>
      </c>
      <c r="D2386" s="18" t="s">
        <v>2416</v>
      </c>
      <c r="E2386" s="18" t="s">
        <v>2417</v>
      </c>
      <c r="F2386" s="18" t="s">
        <v>2473</v>
      </c>
      <c r="G2386" s="18">
        <v>156</v>
      </c>
      <c r="H2386" s="18">
        <v>2.5666666666666669</v>
      </c>
      <c r="I2386" s="18">
        <v>2.9066666666666667</v>
      </c>
      <c r="Q2386"/>
    </row>
    <row r="2387" spans="2:17" x14ac:dyDescent="0.25">
      <c r="B2387" s="18">
        <v>2011</v>
      </c>
      <c r="C2387" s="18" t="s">
        <v>2415</v>
      </c>
      <c r="D2387" s="18" t="s">
        <v>2416</v>
      </c>
      <c r="E2387" s="18" t="s">
        <v>2417</v>
      </c>
      <c r="F2387" s="18" t="s">
        <v>2474</v>
      </c>
      <c r="G2387" s="18">
        <v>132</v>
      </c>
      <c r="H2387" s="18">
        <v>2.6933333333333334</v>
      </c>
      <c r="I2387" s="18">
        <v>3</v>
      </c>
      <c r="Q2387"/>
    </row>
    <row r="2388" spans="2:17" x14ac:dyDescent="0.25">
      <c r="B2388" s="18">
        <v>2011</v>
      </c>
      <c r="C2388" s="18" t="s">
        <v>2415</v>
      </c>
      <c r="D2388" s="18" t="s">
        <v>2416</v>
      </c>
      <c r="E2388" s="18" t="s">
        <v>2475</v>
      </c>
      <c r="F2388" s="18" t="s">
        <v>2476</v>
      </c>
      <c r="G2388" s="18">
        <v>156</v>
      </c>
      <c r="H2388" s="18">
        <v>2.52</v>
      </c>
      <c r="I2388" s="18">
        <v>2.9466666666666668</v>
      </c>
      <c r="Q2388"/>
    </row>
    <row r="2389" spans="2:17" x14ac:dyDescent="0.25">
      <c r="B2389" s="18">
        <v>2011</v>
      </c>
      <c r="C2389" s="18" t="s">
        <v>2415</v>
      </c>
      <c r="D2389" s="18" t="s">
        <v>2477</v>
      </c>
      <c r="E2389" s="18" t="s">
        <v>2478</v>
      </c>
      <c r="F2389" s="18" t="s">
        <v>2479</v>
      </c>
      <c r="G2389" s="18">
        <v>132</v>
      </c>
      <c r="H2389" s="18">
        <v>2.6</v>
      </c>
      <c r="I2389" s="18">
        <v>3.23</v>
      </c>
      <c r="Q2389"/>
    </row>
    <row r="2390" spans="2:17" x14ac:dyDescent="0.25">
      <c r="B2390" s="18">
        <v>2011</v>
      </c>
      <c r="C2390" s="18" t="s">
        <v>2415</v>
      </c>
      <c r="D2390" s="18" t="s">
        <v>2477</v>
      </c>
      <c r="E2390" s="18" t="s">
        <v>2478</v>
      </c>
      <c r="F2390" s="18" t="s">
        <v>2480</v>
      </c>
      <c r="G2390" s="18">
        <v>576</v>
      </c>
      <c r="H2390" s="18">
        <v>2.76</v>
      </c>
      <c r="I2390" s="18">
        <v>3.33</v>
      </c>
      <c r="Q2390"/>
    </row>
    <row r="2391" spans="2:17" x14ac:dyDescent="0.25">
      <c r="B2391" s="18">
        <v>2011</v>
      </c>
      <c r="C2391" s="18" t="s">
        <v>2415</v>
      </c>
      <c r="D2391" s="18" t="s">
        <v>2477</v>
      </c>
      <c r="E2391" s="18" t="s">
        <v>2478</v>
      </c>
      <c r="F2391" s="18" t="s">
        <v>2481</v>
      </c>
      <c r="G2391" s="18">
        <v>204</v>
      </c>
      <c r="H2391" s="18">
        <v>2.2799999999999998</v>
      </c>
      <c r="I2391" s="18">
        <v>3.43</v>
      </c>
      <c r="Q2391"/>
    </row>
    <row r="2392" spans="2:17" x14ac:dyDescent="0.25">
      <c r="B2392" s="18">
        <v>2011</v>
      </c>
      <c r="C2392" s="18" t="s">
        <v>2415</v>
      </c>
      <c r="D2392" s="18" t="s">
        <v>2477</v>
      </c>
      <c r="E2392" s="18" t="s">
        <v>2478</v>
      </c>
      <c r="F2392" s="18" t="s">
        <v>2482</v>
      </c>
      <c r="G2392" s="18">
        <v>312</v>
      </c>
      <c r="H2392" s="18">
        <v>2.2799999999999998</v>
      </c>
      <c r="I2392" s="18">
        <v>3.09</v>
      </c>
      <c r="Q2392"/>
    </row>
    <row r="2393" spans="2:17" x14ac:dyDescent="0.25">
      <c r="B2393" s="18">
        <v>2011</v>
      </c>
      <c r="C2393" s="18" t="s">
        <v>2415</v>
      </c>
      <c r="D2393" s="18" t="s">
        <v>2477</v>
      </c>
      <c r="E2393" s="18" t="s">
        <v>2478</v>
      </c>
      <c r="F2393" s="18" t="s">
        <v>2483</v>
      </c>
      <c r="G2393" s="18">
        <v>396</v>
      </c>
      <c r="H2393" s="18">
        <v>2.72</v>
      </c>
      <c r="I2393" s="18">
        <v>3.7</v>
      </c>
      <c r="Q2393"/>
    </row>
    <row r="2394" spans="2:17" x14ac:dyDescent="0.25">
      <c r="B2394" s="18">
        <v>2011</v>
      </c>
      <c r="C2394" s="18" t="s">
        <v>2415</v>
      </c>
      <c r="D2394" s="18" t="s">
        <v>2477</v>
      </c>
      <c r="E2394" s="18" t="s">
        <v>2478</v>
      </c>
      <c r="F2394" s="18" t="s">
        <v>2484</v>
      </c>
      <c r="G2394" s="18">
        <v>300</v>
      </c>
      <c r="H2394" s="18">
        <v>2.48</v>
      </c>
      <c r="I2394" s="18">
        <v>3.31</v>
      </c>
      <c r="Q2394"/>
    </row>
    <row r="2395" spans="2:17" x14ac:dyDescent="0.25">
      <c r="B2395" s="18">
        <v>2011</v>
      </c>
      <c r="C2395" s="18" t="s">
        <v>2415</v>
      </c>
      <c r="D2395" s="18" t="s">
        <v>2477</v>
      </c>
      <c r="E2395" s="18" t="s">
        <v>2478</v>
      </c>
      <c r="F2395" s="18" t="s">
        <v>2485</v>
      </c>
      <c r="G2395" s="18">
        <v>144</v>
      </c>
      <c r="H2395" s="18">
        <v>2.4500000000000002</v>
      </c>
      <c r="I2395" s="18">
        <v>3.15</v>
      </c>
      <c r="Q2395"/>
    </row>
    <row r="2396" spans="2:17" x14ac:dyDescent="0.25">
      <c r="B2396" s="18">
        <v>2011</v>
      </c>
      <c r="C2396" s="18" t="s">
        <v>2415</v>
      </c>
      <c r="D2396" s="18" t="s">
        <v>2477</v>
      </c>
      <c r="E2396" s="18" t="s">
        <v>2478</v>
      </c>
      <c r="F2396" s="18" t="s">
        <v>2486</v>
      </c>
      <c r="G2396" s="18">
        <v>204</v>
      </c>
      <c r="H2396" s="18">
        <v>2.54</v>
      </c>
      <c r="I2396" s="18">
        <v>3.29</v>
      </c>
      <c r="Q2396"/>
    </row>
    <row r="2397" spans="2:17" x14ac:dyDescent="0.25">
      <c r="B2397" s="18">
        <v>2011</v>
      </c>
      <c r="C2397" s="18" t="s">
        <v>2415</v>
      </c>
      <c r="D2397" s="18" t="s">
        <v>2477</v>
      </c>
      <c r="E2397" s="18" t="s">
        <v>2478</v>
      </c>
      <c r="F2397" s="18" t="s">
        <v>2487</v>
      </c>
      <c r="G2397" s="18">
        <v>468</v>
      </c>
      <c r="H2397" s="18">
        <v>2.3199999999999998</v>
      </c>
      <c r="I2397" s="18">
        <v>3.02</v>
      </c>
      <c r="Q2397"/>
    </row>
    <row r="2398" spans="2:17" x14ac:dyDescent="0.25">
      <c r="B2398" s="18">
        <v>2011</v>
      </c>
      <c r="C2398" s="18" t="s">
        <v>2415</v>
      </c>
      <c r="D2398" s="18" t="s">
        <v>2477</v>
      </c>
      <c r="E2398" s="18" t="s">
        <v>2478</v>
      </c>
      <c r="F2398" s="18" t="s">
        <v>2488</v>
      </c>
      <c r="G2398" s="18">
        <v>240</v>
      </c>
      <c r="H2398" s="18">
        <v>2.52</v>
      </c>
      <c r="I2398" s="18">
        <v>3.36</v>
      </c>
      <c r="Q2398"/>
    </row>
    <row r="2399" spans="2:17" x14ac:dyDescent="0.25">
      <c r="B2399" s="18">
        <v>2011</v>
      </c>
      <c r="C2399" s="18" t="s">
        <v>2415</v>
      </c>
      <c r="D2399" s="18" t="s">
        <v>2477</v>
      </c>
      <c r="E2399" s="18" t="s">
        <v>2478</v>
      </c>
      <c r="F2399" s="18" t="s">
        <v>2489</v>
      </c>
      <c r="G2399" s="18">
        <v>516</v>
      </c>
      <c r="H2399" s="18">
        <v>2.25</v>
      </c>
      <c r="I2399" s="18">
        <v>3.22</v>
      </c>
      <c r="Q2399"/>
    </row>
    <row r="2400" spans="2:17" x14ac:dyDescent="0.25">
      <c r="B2400" s="18">
        <v>2011</v>
      </c>
      <c r="C2400" s="18" t="s">
        <v>2415</v>
      </c>
      <c r="D2400" s="18" t="s">
        <v>2477</v>
      </c>
      <c r="E2400" s="18" t="s">
        <v>2478</v>
      </c>
      <c r="F2400" s="18" t="s">
        <v>2490</v>
      </c>
      <c r="G2400" s="18">
        <v>432</v>
      </c>
      <c r="H2400" s="18">
        <v>2.2000000000000002</v>
      </c>
      <c r="I2400" s="18">
        <v>3.13</v>
      </c>
      <c r="Q2400"/>
    </row>
    <row r="2401" spans="2:17" x14ac:dyDescent="0.25">
      <c r="B2401" s="18">
        <v>2011</v>
      </c>
      <c r="C2401" s="18" t="s">
        <v>2415</v>
      </c>
      <c r="D2401" s="18" t="s">
        <v>2477</v>
      </c>
      <c r="E2401" s="18" t="s">
        <v>2478</v>
      </c>
      <c r="F2401" s="18" t="s">
        <v>2491</v>
      </c>
      <c r="G2401" s="18">
        <v>528</v>
      </c>
      <c r="H2401" s="18">
        <v>2.46</v>
      </c>
      <c r="I2401" s="18">
        <v>3.02</v>
      </c>
      <c r="Q2401"/>
    </row>
    <row r="2402" spans="2:17" x14ac:dyDescent="0.25">
      <c r="B2402" s="18">
        <v>2011</v>
      </c>
      <c r="C2402" s="18" t="s">
        <v>2415</v>
      </c>
      <c r="D2402" s="18" t="s">
        <v>2477</v>
      </c>
      <c r="E2402" s="18" t="s">
        <v>2478</v>
      </c>
      <c r="F2402" s="18" t="s">
        <v>2492</v>
      </c>
      <c r="G2402" s="18">
        <v>564</v>
      </c>
      <c r="H2402" s="18">
        <v>2.64</v>
      </c>
      <c r="I2402" s="18">
        <v>3</v>
      </c>
      <c r="Q2402"/>
    </row>
    <row r="2403" spans="2:17" x14ac:dyDescent="0.25">
      <c r="B2403" s="18">
        <v>2011</v>
      </c>
      <c r="C2403" s="18" t="s">
        <v>2415</v>
      </c>
      <c r="D2403" s="18" t="s">
        <v>2477</v>
      </c>
      <c r="E2403" s="18" t="s">
        <v>2478</v>
      </c>
      <c r="F2403" s="18" t="s">
        <v>2493</v>
      </c>
      <c r="G2403" s="18">
        <v>408</v>
      </c>
      <c r="H2403" s="18">
        <v>2.3199999999999998</v>
      </c>
      <c r="I2403" s="18">
        <v>3.55</v>
      </c>
      <c r="Q2403"/>
    </row>
    <row r="2404" spans="2:17" x14ac:dyDescent="0.25">
      <c r="B2404" s="18">
        <v>2011</v>
      </c>
      <c r="C2404" s="18" t="s">
        <v>2415</v>
      </c>
      <c r="D2404" s="18" t="s">
        <v>2477</v>
      </c>
      <c r="E2404" s="18" t="s">
        <v>2478</v>
      </c>
      <c r="F2404" s="18" t="s">
        <v>2494</v>
      </c>
      <c r="G2404" s="18">
        <v>480</v>
      </c>
      <c r="H2404" s="18">
        <v>2.59</v>
      </c>
      <c r="I2404" s="18">
        <v>3.06</v>
      </c>
      <c r="Q2404"/>
    </row>
    <row r="2405" spans="2:17" x14ac:dyDescent="0.25">
      <c r="B2405" s="18">
        <v>2011</v>
      </c>
      <c r="C2405" s="18" t="s">
        <v>2415</v>
      </c>
      <c r="D2405" s="18" t="s">
        <v>2477</v>
      </c>
      <c r="E2405" s="18" t="s">
        <v>2478</v>
      </c>
      <c r="F2405" s="18" t="s">
        <v>2495</v>
      </c>
      <c r="G2405" s="18">
        <v>564</v>
      </c>
      <c r="H2405" s="18">
        <v>2.36</v>
      </c>
      <c r="I2405" s="18">
        <v>3.63</v>
      </c>
      <c r="Q2405"/>
    </row>
    <row r="2406" spans="2:17" x14ac:dyDescent="0.25">
      <c r="B2406" s="18">
        <v>2011</v>
      </c>
      <c r="C2406" s="18" t="s">
        <v>2415</v>
      </c>
      <c r="D2406" s="18" t="s">
        <v>2416</v>
      </c>
      <c r="E2406" s="18" t="s">
        <v>2496</v>
      </c>
      <c r="F2406" s="18" t="s">
        <v>2497</v>
      </c>
      <c r="G2406" s="18">
        <v>132</v>
      </c>
      <c r="H2406" s="18">
        <v>2.66</v>
      </c>
      <c r="I2406" s="18">
        <v>2.9733333333333332</v>
      </c>
      <c r="Q2406"/>
    </row>
    <row r="2407" spans="2:17" x14ac:dyDescent="0.25">
      <c r="B2407" s="18">
        <v>2011</v>
      </c>
      <c r="C2407" s="18" t="s">
        <v>2415</v>
      </c>
      <c r="D2407" s="18" t="s">
        <v>2416</v>
      </c>
      <c r="E2407" s="18" t="s">
        <v>2496</v>
      </c>
      <c r="F2407" s="18" t="s">
        <v>2498</v>
      </c>
      <c r="G2407" s="18">
        <v>120</v>
      </c>
      <c r="H2407" s="18">
        <v>2.3933333333333335</v>
      </c>
      <c r="I2407" s="18">
        <v>2.9466666666666668</v>
      </c>
      <c r="Q2407"/>
    </row>
    <row r="2408" spans="2:17" x14ac:dyDescent="0.25">
      <c r="B2408" s="18">
        <v>2011</v>
      </c>
      <c r="C2408" s="18" t="s">
        <v>2415</v>
      </c>
      <c r="D2408" s="18" t="s">
        <v>2416</v>
      </c>
      <c r="E2408" s="18" t="s">
        <v>2496</v>
      </c>
      <c r="F2408" s="18" t="s">
        <v>2499</v>
      </c>
      <c r="G2408" s="18">
        <v>120</v>
      </c>
      <c r="H2408" s="18">
        <v>2.2733333333333334</v>
      </c>
      <c r="I2408" s="18">
        <v>2.8733333333333335</v>
      </c>
      <c r="Q2408"/>
    </row>
    <row r="2409" spans="2:17" x14ac:dyDescent="0.25">
      <c r="B2409" s="18">
        <v>2011</v>
      </c>
      <c r="C2409" s="18" t="s">
        <v>2415</v>
      </c>
      <c r="D2409" s="18" t="s">
        <v>2416</v>
      </c>
      <c r="E2409" s="18" t="s">
        <v>2496</v>
      </c>
      <c r="F2409" s="18" t="s">
        <v>2500</v>
      </c>
      <c r="G2409" s="18">
        <v>132</v>
      </c>
      <c r="H2409" s="18">
        <v>2.2733333333333334</v>
      </c>
      <c r="I2409" s="18">
        <v>2.9</v>
      </c>
      <c r="Q2409"/>
    </row>
    <row r="2410" spans="2:17" x14ac:dyDescent="0.25">
      <c r="B2410" s="18">
        <v>2011</v>
      </c>
      <c r="C2410" s="18" t="s">
        <v>2415</v>
      </c>
      <c r="D2410" s="18" t="s">
        <v>2416</v>
      </c>
      <c r="E2410" s="18" t="s">
        <v>2496</v>
      </c>
      <c r="F2410" s="18" t="s">
        <v>2501</v>
      </c>
      <c r="G2410" s="18">
        <v>168</v>
      </c>
      <c r="H2410" s="18">
        <v>2.68</v>
      </c>
      <c r="I2410" s="18">
        <v>2.94</v>
      </c>
      <c r="Q2410"/>
    </row>
    <row r="2411" spans="2:17" x14ac:dyDescent="0.25">
      <c r="B2411" s="18">
        <v>2011</v>
      </c>
      <c r="C2411" s="18" t="s">
        <v>2415</v>
      </c>
      <c r="D2411" s="18" t="s">
        <v>2416</v>
      </c>
      <c r="E2411" s="18" t="s">
        <v>2496</v>
      </c>
      <c r="F2411" s="18" t="s">
        <v>2502</v>
      </c>
      <c r="G2411" s="18">
        <v>180</v>
      </c>
      <c r="H2411" s="18">
        <v>2.2733333333333334</v>
      </c>
      <c r="I2411" s="18">
        <v>2.9266666666666667</v>
      </c>
      <c r="Q2411"/>
    </row>
    <row r="2412" spans="2:17" x14ac:dyDescent="0.25">
      <c r="B2412" s="18">
        <v>2011</v>
      </c>
      <c r="C2412" s="18" t="s">
        <v>2415</v>
      </c>
      <c r="D2412" s="18" t="s">
        <v>2416</v>
      </c>
      <c r="E2412" s="18" t="s">
        <v>2496</v>
      </c>
      <c r="F2412" s="18" t="s">
        <v>2503</v>
      </c>
      <c r="G2412" s="18">
        <v>120</v>
      </c>
      <c r="H2412" s="18">
        <v>2.7933333333333334</v>
      </c>
      <c r="I2412" s="18">
        <v>2.92</v>
      </c>
      <c r="Q2412"/>
    </row>
    <row r="2413" spans="2:17" x14ac:dyDescent="0.25">
      <c r="B2413" s="18">
        <v>2011</v>
      </c>
      <c r="C2413" s="18" t="s">
        <v>2415</v>
      </c>
      <c r="D2413" s="18" t="s">
        <v>2416</v>
      </c>
      <c r="E2413" s="18" t="s">
        <v>2496</v>
      </c>
      <c r="F2413" s="18" t="s">
        <v>2504</v>
      </c>
      <c r="G2413" s="18">
        <v>132</v>
      </c>
      <c r="H2413" s="18">
        <v>2.6666666666666665</v>
      </c>
      <c r="I2413" s="18">
        <v>2.92</v>
      </c>
      <c r="Q2413"/>
    </row>
    <row r="2414" spans="2:17" x14ac:dyDescent="0.25">
      <c r="B2414" s="18">
        <v>2011</v>
      </c>
      <c r="C2414" s="18" t="s">
        <v>2415</v>
      </c>
      <c r="D2414" s="18" t="s">
        <v>2416</v>
      </c>
      <c r="E2414" s="18" t="s">
        <v>2496</v>
      </c>
      <c r="F2414" s="18" t="s">
        <v>2505</v>
      </c>
      <c r="G2414" s="18">
        <v>180</v>
      </c>
      <c r="H2414" s="18">
        <v>2.5133333333333332</v>
      </c>
      <c r="I2414" s="18">
        <v>2.9733333333333332</v>
      </c>
      <c r="Q2414"/>
    </row>
    <row r="2415" spans="2:17" x14ac:dyDescent="0.25">
      <c r="B2415" s="18">
        <v>2011</v>
      </c>
      <c r="C2415" s="18" t="s">
        <v>2415</v>
      </c>
      <c r="D2415" s="18" t="s">
        <v>2416</v>
      </c>
      <c r="E2415" s="18" t="s">
        <v>2496</v>
      </c>
      <c r="F2415" s="18" t="s">
        <v>2506</v>
      </c>
      <c r="G2415" s="18">
        <v>168</v>
      </c>
      <c r="H2415" s="18">
        <v>2.66</v>
      </c>
      <c r="I2415" s="18">
        <v>2.8666666666666667</v>
      </c>
      <c r="Q2415"/>
    </row>
    <row r="2416" spans="2:17" x14ac:dyDescent="0.25">
      <c r="B2416" s="18">
        <v>2011</v>
      </c>
      <c r="C2416" s="18" t="s">
        <v>2415</v>
      </c>
      <c r="D2416" s="18" t="s">
        <v>2416</v>
      </c>
      <c r="E2416" s="18" t="s">
        <v>2496</v>
      </c>
      <c r="F2416" s="18" t="s">
        <v>2507</v>
      </c>
      <c r="G2416" s="18">
        <v>132</v>
      </c>
      <c r="H2416" s="18">
        <v>2.38</v>
      </c>
      <c r="I2416" s="18">
        <v>2.8933333333333335</v>
      </c>
      <c r="Q2416"/>
    </row>
    <row r="2417" spans="2:17" x14ac:dyDescent="0.25">
      <c r="B2417" s="18">
        <v>2011</v>
      </c>
      <c r="C2417" s="18" t="s">
        <v>2415</v>
      </c>
      <c r="D2417" s="18" t="s">
        <v>2416</v>
      </c>
      <c r="E2417" s="18" t="s">
        <v>2496</v>
      </c>
      <c r="F2417" s="18" t="s">
        <v>2508</v>
      </c>
      <c r="G2417" s="18">
        <v>120</v>
      </c>
      <c r="H2417" s="18">
        <v>2.3066666666666666</v>
      </c>
      <c r="I2417" s="18">
        <v>2.9066666666666667</v>
      </c>
      <c r="Q2417"/>
    </row>
    <row r="2418" spans="2:17" x14ac:dyDescent="0.25">
      <c r="B2418" s="18">
        <v>2011</v>
      </c>
      <c r="C2418" s="18" t="s">
        <v>2415</v>
      </c>
      <c r="D2418" s="18" t="s">
        <v>2416</v>
      </c>
      <c r="E2418" s="18" t="s">
        <v>2496</v>
      </c>
      <c r="F2418" s="18" t="s">
        <v>2509</v>
      </c>
      <c r="G2418" s="18">
        <v>156</v>
      </c>
      <c r="H2418" s="18">
        <v>2.3933333333333335</v>
      </c>
      <c r="I2418" s="18">
        <v>2.9866666666666668</v>
      </c>
      <c r="Q2418"/>
    </row>
    <row r="2419" spans="2:17" x14ac:dyDescent="0.25">
      <c r="B2419" s="18">
        <v>2011</v>
      </c>
      <c r="C2419" s="18" t="s">
        <v>2415</v>
      </c>
      <c r="D2419" s="18" t="s">
        <v>2416</v>
      </c>
      <c r="E2419" s="18" t="s">
        <v>2496</v>
      </c>
      <c r="F2419" s="18" t="s">
        <v>2510</v>
      </c>
      <c r="G2419" s="18">
        <v>132</v>
      </c>
      <c r="H2419" s="18">
        <v>2.62</v>
      </c>
      <c r="I2419" s="18">
        <v>2.9666666666666668</v>
      </c>
      <c r="Q2419"/>
    </row>
    <row r="2420" spans="2:17" x14ac:dyDescent="0.25">
      <c r="B2420" s="18">
        <v>2011</v>
      </c>
      <c r="C2420" s="18" t="s">
        <v>2415</v>
      </c>
      <c r="D2420" s="18" t="s">
        <v>2511</v>
      </c>
      <c r="E2420" s="18" t="s">
        <v>2512</v>
      </c>
      <c r="F2420" s="18" t="s">
        <v>2513</v>
      </c>
      <c r="G2420" s="18">
        <v>1560</v>
      </c>
      <c r="H2420" s="18">
        <v>0.85</v>
      </c>
      <c r="I2420" s="18">
        <v>0.93</v>
      </c>
      <c r="Q2420"/>
    </row>
    <row r="2421" spans="2:17" x14ac:dyDescent="0.25">
      <c r="B2421" s="18">
        <v>2011</v>
      </c>
      <c r="C2421" s="18" t="s">
        <v>2415</v>
      </c>
      <c r="D2421" s="18" t="s">
        <v>2511</v>
      </c>
      <c r="E2421" s="18" t="s">
        <v>2512</v>
      </c>
      <c r="F2421" s="18" t="s">
        <v>2514</v>
      </c>
      <c r="G2421" s="18">
        <v>2040</v>
      </c>
      <c r="H2421" s="18">
        <v>0.88</v>
      </c>
      <c r="I2421" s="18">
        <v>0.95</v>
      </c>
      <c r="Q2421"/>
    </row>
    <row r="2422" spans="2:17" x14ac:dyDescent="0.25">
      <c r="B2422" s="18">
        <v>2011</v>
      </c>
      <c r="C2422" s="18" t="s">
        <v>2415</v>
      </c>
      <c r="D2422" s="18" t="s">
        <v>2511</v>
      </c>
      <c r="E2422" s="18" t="s">
        <v>2512</v>
      </c>
      <c r="F2422" s="18" t="s">
        <v>2515</v>
      </c>
      <c r="G2422" s="18">
        <v>1908</v>
      </c>
      <c r="H2422" s="18">
        <v>0.79</v>
      </c>
      <c r="I2422" s="18">
        <v>0.97</v>
      </c>
      <c r="Q2422"/>
    </row>
    <row r="2423" spans="2:17" x14ac:dyDescent="0.25">
      <c r="B2423" s="18">
        <v>2011</v>
      </c>
      <c r="C2423" s="18" t="s">
        <v>2415</v>
      </c>
      <c r="D2423" s="18" t="s">
        <v>2511</v>
      </c>
      <c r="E2423" s="18" t="s">
        <v>2512</v>
      </c>
      <c r="F2423" s="18" t="s">
        <v>2516</v>
      </c>
      <c r="G2423" s="18">
        <v>1920</v>
      </c>
      <c r="H2423" s="18">
        <v>0.73</v>
      </c>
      <c r="I2423" s="18">
        <v>0.94</v>
      </c>
      <c r="Q2423"/>
    </row>
    <row r="2424" spans="2:17" x14ac:dyDescent="0.25">
      <c r="B2424" s="18">
        <v>2011</v>
      </c>
      <c r="C2424" s="18" t="s">
        <v>2415</v>
      </c>
      <c r="D2424" s="18" t="s">
        <v>2511</v>
      </c>
      <c r="E2424" s="18" t="s">
        <v>2512</v>
      </c>
      <c r="F2424" s="18" t="s">
        <v>2517</v>
      </c>
      <c r="G2424" s="18">
        <v>1812</v>
      </c>
      <c r="H2424" s="18">
        <v>0.86</v>
      </c>
      <c r="I2424" s="18">
        <v>0.92</v>
      </c>
      <c r="Q2424"/>
    </row>
    <row r="2425" spans="2:17" x14ac:dyDescent="0.25">
      <c r="B2425" s="18">
        <v>2011</v>
      </c>
      <c r="C2425" s="18" t="s">
        <v>2415</v>
      </c>
      <c r="D2425" s="18" t="s">
        <v>2511</v>
      </c>
      <c r="E2425" s="18" t="s">
        <v>2512</v>
      </c>
      <c r="F2425" s="18" t="s">
        <v>2518</v>
      </c>
      <c r="G2425" s="18">
        <v>2340</v>
      </c>
      <c r="H2425" s="18">
        <v>0.81</v>
      </c>
      <c r="I2425" s="18">
        <v>0.99</v>
      </c>
      <c r="Q2425"/>
    </row>
    <row r="2426" spans="2:17" x14ac:dyDescent="0.25">
      <c r="B2426" s="18">
        <v>2011</v>
      </c>
      <c r="C2426" s="18" t="s">
        <v>2415</v>
      </c>
      <c r="D2426" s="18" t="s">
        <v>2511</v>
      </c>
      <c r="E2426" s="18" t="s">
        <v>2512</v>
      </c>
      <c r="F2426" s="18" t="s">
        <v>2519</v>
      </c>
      <c r="G2426" s="18">
        <v>1440</v>
      </c>
      <c r="H2426" s="18">
        <v>0.87</v>
      </c>
      <c r="I2426" s="18">
        <v>0.97</v>
      </c>
      <c r="Q2426"/>
    </row>
    <row r="2427" spans="2:17" x14ac:dyDescent="0.25">
      <c r="B2427" s="18">
        <v>2011</v>
      </c>
      <c r="C2427" s="18" t="s">
        <v>2415</v>
      </c>
      <c r="D2427" s="18" t="s">
        <v>2511</v>
      </c>
      <c r="E2427" s="18" t="s">
        <v>2512</v>
      </c>
      <c r="F2427" s="18" t="s">
        <v>2520</v>
      </c>
      <c r="G2427" s="18">
        <v>2376</v>
      </c>
      <c r="H2427" s="18">
        <v>0.8</v>
      </c>
      <c r="I2427" s="18">
        <v>0.94</v>
      </c>
      <c r="Q2427"/>
    </row>
    <row r="2428" spans="2:17" x14ac:dyDescent="0.25">
      <c r="B2428" s="18">
        <v>2011</v>
      </c>
      <c r="C2428" s="18" t="s">
        <v>2415</v>
      </c>
      <c r="D2428" s="18" t="s">
        <v>2511</v>
      </c>
      <c r="E2428" s="18" t="s">
        <v>2512</v>
      </c>
      <c r="F2428" s="18" t="s">
        <v>2521</v>
      </c>
      <c r="G2428" s="18">
        <v>2088</v>
      </c>
      <c r="H2428" s="18">
        <v>0.71</v>
      </c>
      <c r="I2428" s="18">
        <v>0.96</v>
      </c>
      <c r="Q2428"/>
    </row>
    <row r="2429" spans="2:17" x14ac:dyDescent="0.25">
      <c r="B2429" s="18">
        <v>2011</v>
      </c>
      <c r="C2429" s="18" t="s">
        <v>2415</v>
      </c>
      <c r="D2429" s="18" t="s">
        <v>2511</v>
      </c>
      <c r="E2429" s="18" t="s">
        <v>2512</v>
      </c>
      <c r="F2429" s="18" t="s">
        <v>2522</v>
      </c>
      <c r="G2429" s="18">
        <v>1992</v>
      </c>
      <c r="H2429" s="18">
        <v>0.76</v>
      </c>
      <c r="I2429" s="18">
        <v>0.99</v>
      </c>
      <c r="Q2429"/>
    </row>
    <row r="2430" spans="2:17" x14ac:dyDescent="0.25">
      <c r="B2430" s="18">
        <v>2011</v>
      </c>
      <c r="C2430" s="18" t="s">
        <v>2415</v>
      </c>
      <c r="D2430" s="18" t="s">
        <v>2511</v>
      </c>
      <c r="E2430" s="18" t="s">
        <v>2512</v>
      </c>
      <c r="F2430" s="18" t="s">
        <v>2523</v>
      </c>
      <c r="G2430" s="18">
        <v>1332</v>
      </c>
      <c r="H2430" s="18">
        <v>0.87</v>
      </c>
      <c r="I2430" s="18">
        <v>0.96</v>
      </c>
      <c r="Q2430"/>
    </row>
    <row r="2431" spans="2:17" x14ac:dyDescent="0.25">
      <c r="B2431" s="18">
        <v>2011</v>
      </c>
      <c r="C2431" s="18" t="s">
        <v>2415</v>
      </c>
      <c r="D2431" s="18" t="s">
        <v>2511</v>
      </c>
      <c r="E2431" s="18" t="s">
        <v>2512</v>
      </c>
      <c r="F2431" s="18" t="s">
        <v>2524</v>
      </c>
      <c r="G2431" s="18">
        <v>1704</v>
      </c>
      <c r="H2431" s="18">
        <v>0.79</v>
      </c>
      <c r="I2431" s="18">
        <v>0.9</v>
      </c>
      <c r="Q2431"/>
    </row>
    <row r="2432" spans="2:17" x14ac:dyDescent="0.25">
      <c r="B2432" s="18">
        <v>2011</v>
      </c>
      <c r="C2432" s="18" t="s">
        <v>2415</v>
      </c>
      <c r="D2432" s="18" t="s">
        <v>2416</v>
      </c>
      <c r="E2432" s="18" t="s">
        <v>2525</v>
      </c>
      <c r="F2432" s="18" t="s">
        <v>2526</v>
      </c>
      <c r="G2432" s="18">
        <v>168</v>
      </c>
      <c r="H2432" s="18">
        <v>2.5666666666666669</v>
      </c>
      <c r="I2432" s="18">
        <v>2.8933333333333335</v>
      </c>
      <c r="Q2432"/>
    </row>
    <row r="2433" spans="2:17" x14ac:dyDescent="0.25">
      <c r="B2433" s="18">
        <v>2011</v>
      </c>
      <c r="C2433" s="18" t="s">
        <v>2415</v>
      </c>
      <c r="D2433" s="18" t="s">
        <v>2416</v>
      </c>
      <c r="E2433" s="18" t="s">
        <v>2525</v>
      </c>
      <c r="F2433" s="18" t="s">
        <v>2527</v>
      </c>
      <c r="G2433" s="18">
        <v>144</v>
      </c>
      <c r="H2433" s="18">
        <v>2.54</v>
      </c>
      <c r="I2433" s="18">
        <v>2.9466666666666668</v>
      </c>
      <c r="Q2433"/>
    </row>
    <row r="2434" spans="2:17" x14ac:dyDescent="0.25">
      <c r="B2434" s="18">
        <v>2011</v>
      </c>
      <c r="C2434" s="18" t="s">
        <v>2415</v>
      </c>
      <c r="D2434" s="18" t="s">
        <v>2416</v>
      </c>
      <c r="E2434" s="18" t="s">
        <v>2525</v>
      </c>
      <c r="F2434" s="18" t="s">
        <v>2528</v>
      </c>
      <c r="G2434" s="18">
        <v>132</v>
      </c>
      <c r="H2434" s="18">
        <v>2.7466666666666666</v>
      </c>
      <c r="I2434" s="18">
        <v>2.8933333333333335</v>
      </c>
      <c r="Q2434"/>
    </row>
    <row r="2435" spans="2:17" x14ac:dyDescent="0.25">
      <c r="B2435" s="18">
        <v>2011</v>
      </c>
      <c r="C2435" s="18" t="s">
        <v>2415</v>
      </c>
      <c r="D2435" s="18" t="s">
        <v>2416</v>
      </c>
      <c r="E2435" s="18" t="s">
        <v>2525</v>
      </c>
      <c r="F2435" s="18" t="s">
        <v>2529</v>
      </c>
      <c r="G2435" s="18">
        <v>180</v>
      </c>
      <c r="H2435" s="18">
        <v>2.7666666666666666</v>
      </c>
      <c r="I2435" s="18">
        <v>2.94</v>
      </c>
      <c r="Q2435"/>
    </row>
    <row r="2436" spans="2:17" x14ac:dyDescent="0.25">
      <c r="B2436" s="18">
        <v>2011</v>
      </c>
      <c r="C2436" s="18" t="s">
        <v>2415</v>
      </c>
      <c r="D2436" s="18" t="s">
        <v>2416</v>
      </c>
      <c r="E2436" s="18" t="s">
        <v>2525</v>
      </c>
      <c r="F2436" s="18" t="s">
        <v>2530</v>
      </c>
      <c r="G2436" s="18">
        <v>132</v>
      </c>
      <c r="H2436" s="18">
        <v>2.2733333333333334</v>
      </c>
      <c r="I2436" s="18">
        <v>2.9933333333333332</v>
      </c>
      <c r="Q2436"/>
    </row>
    <row r="2437" spans="2:17" x14ac:dyDescent="0.25">
      <c r="B2437" s="18">
        <v>2011</v>
      </c>
      <c r="C2437" s="18" t="s">
        <v>2415</v>
      </c>
      <c r="D2437" s="18" t="s">
        <v>2416</v>
      </c>
      <c r="E2437" s="18" t="s">
        <v>2525</v>
      </c>
      <c r="F2437" s="18" t="s">
        <v>2531</v>
      </c>
      <c r="G2437" s="18">
        <v>168</v>
      </c>
      <c r="H2437" s="18">
        <v>2.3266666666666667</v>
      </c>
      <c r="I2437" s="18">
        <v>2.9533333333333331</v>
      </c>
      <c r="Q2437"/>
    </row>
    <row r="2438" spans="2:17" x14ac:dyDescent="0.25">
      <c r="B2438" s="18">
        <v>2011</v>
      </c>
      <c r="C2438" s="18" t="s">
        <v>2415</v>
      </c>
      <c r="D2438" s="18" t="s">
        <v>2416</v>
      </c>
      <c r="E2438" s="18" t="s">
        <v>2525</v>
      </c>
      <c r="F2438" s="18" t="s">
        <v>2532</v>
      </c>
      <c r="G2438" s="18">
        <v>144</v>
      </c>
      <c r="H2438" s="18">
        <v>2.5466666666666669</v>
      </c>
      <c r="I2438" s="18">
        <v>2.9333333333333331</v>
      </c>
      <c r="Q2438"/>
    </row>
    <row r="2439" spans="2:17" x14ac:dyDescent="0.25">
      <c r="B2439" s="18">
        <v>2011</v>
      </c>
      <c r="C2439" s="18" t="s">
        <v>2415</v>
      </c>
      <c r="D2439" s="18" t="s">
        <v>2416</v>
      </c>
      <c r="E2439" s="18" t="s">
        <v>2525</v>
      </c>
      <c r="F2439" s="18" t="s">
        <v>2533</v>
      </c>
      <c r="G2439" s="18">
        <v>156</v>
      </c>
      <c r="H2439" s="18">
        <v>2.4466666666666668</v>
      </c>
      <c r="I2439" s="18">
        <v>2.8866666666666667</v>
      </c>
      <c r="Q2439"/>
    </row>
    <row r="2440" spans="2:17" x14ac:dyDescent="0.25">
      <c r="B2440" s="18">
        <v>2011</v>
      </c>
      <c r="C2440" s="18" t="s">
        <v>2415</v>
      </c>
      <c r="D2440" s="18" t="s">
        <v>2416</v>
      </c>
      <c r="E2440" s="18" t="s">
        <v>2525</v>
      </c>
      <c r="F2440" s="18" t="s">
        <v>2534</v>
      </c>
      <c r="G2440" s="18">
        <v>168</v>
      </c>
      <c r="H2440" s="18">
        <v>2.42</v>
      </c>
      <c r="I2440" s="18">
        <v>2.96</v>
      </c>
      <c r="Q2440"/>
    </row>
    <row r="2441" spans="2:17" x14ac:dyDescent="0.25">
      <c r="B2441" s="18">
        <v>2011</v>
      </c>
      <c r="C2441" s="18" t="s">
        <v>2415</v>
      </c>
      <c r="D2441" s="18" t="s">
        <v>2416</v>
      </c>
      <c r="E2441" s="18" t="s">
        <v>2525</v>
      </c>
      <c r="F2441" s="18" t="s">
        <v>2535</v>
      </c>
      <c r="G2441" s="18">
        <v>156</v>
      </c>
      <c r="H2441" s="18">
        <v>2.5333333333333332</v>
      </c>
      <c r="I2441" s="18">
        <v>2.8933333333333335</v>
      </c>
      <c r="Q2441"/>
    </row>
    <row r="2442" spans="2:17" x14ac:dyDescent="0.25">
      <c r="B2442" s="18">
        <v>2011</v>
      </c>
      <c r="C2442" s="18" t="s">
        <v>2415</v>
      </c>
      <c r="D2442" s="18" t="s">
        <v>2416</v>
      </c>
      <c r="E2442" s="18" t="s">
        <v>2525</v>
      </c>
      <c r="F2442" s="18" t="s">
        <v>2536</v>
      </c>
      <c r="G2442" s="18">
        <v>132</v>
      </c>
      <c r="H2442" s="18">
        <v>2.7133333333333334</v>
      </c>
      <c r="I2442" s="18">
        <v>2.88</v>
      </c>
      <c r="Q2442"/>
    </row>
    <row r="2443" spans="2:17" x14ac:dyDescent="0.25">
      <c r="B2443" s="18">
        <v>2011</v>
      </c>
      <c r="C2443" s="18" t="s">
        <v>2415</v>
      </c>
      <c r="D2443" s="18" t="s">
        <v>2416</v>
      </c>
      <c r="E2443" s="18" t="s">
        <v>2525</v>
      </c>
      <c r="F2443" s="18" t="s">
        <v>2537</v>
      </c>
      <c r="G2443" s="18">
        <v>120</v>
      </c>
      <c r="H2443" s="18">
        <v>2.4866666666666668</v>
      </c>
      <c r="I2443" s="18">
        <v>2.9466666666666668</v>
      </c>
      <c r="Q2443"/>
    </row>
    <row r="2444" spans="2:17" x14ac:dyDescent="0.25">
      <c r="B2444" s="18">
        <v>2011</v>
      </c>
      <c r="C2444" s="18" t="s">
        <v>2415</v>
      </c>
      <c r="D2444" s="18" t="s">
        <v>2416</v>
      </c>
      <c r="E2444" s="18" t="s">
        <v>2525</v>
      </c>
      <c r="F2444" s="18" t="s">
        <v>2538</v>
      </c>
      <c r="G2444" s="18">
        <v>168</v>
      </c>
      <c r="H2444" s="18">
        <v>2.7733333333333334</v>
      </c>
      <c r="I2444" s="18">
        <v>2.9666666666666668</v>
      </c>
      <c r="Q2444"/>
    </row>
    <row r="2445" spans="2:17" x14ac:dyDescent="0.25">
      <c r="B2445" s="18">
        <v>2011</v>
      </c>
      <c r="C2445" s="18" t="s">
        <v>2415</v>
      </c>
      <c r="D2445" s="18" t="s">
        <v>2416</v>
      </c>
      <c r="E2445" s="18" t="s">
        <v>2525</v>
      </c>
      <c r="F2445" s="18" t="s">
        <v>2539</v>
      </c>
      <c r="G2445" s="18">
        <v>168</v>
      </c>
      <c r="H2445" s="18">
        <v>2.3066666666666666</v>
      </c>
      <c r="I2445" s="18">
        <v>2.9466666666666668</v>
      </c>
      <c r="Q2445"/>
    </row>
    <row r="2446" spans="2:17" x14ac:dyDescent="0.25">
      <c r="B2446" s="18">
        <v>2011</v>
      </c>
      <c r="C2446" s="18" t="s">
        <v>2415</v>
      </c>
      <c r="D2446" s="18" t="s">
        <v>2416</v>
      </c>
      <c r="E2446" s="18" t="s">
        <v>2525</v>
      </c>
      <c r="F2446" s="18" t="s">
        <v>2540</v>
      </c>
      <c r="G2446" s="18">
        <v>144</v>
      </c>
      <c r="H2446" s="18">
        <v>2.3066666666666666</v>
      </c>
      <c r="I2446" s="18">
        <v>2.9533333333333331</v>
      </c>
      <c r="Q2446"/>
    </row>
    <row r="2447" spans="2:17" x14ac:dyDescent="0.25">
      <c r="B2447" s="18">
        <v>2011</v>
      </c>
      <c r="C2447" s="18" t="s">
        <v>2415</v>
      </c>
      <c r="D2447" s="18" t="s">
        <v>2416</v>
      </c>
      <c r="E2447" s="18" t="s">
        <v>2525</v>
      </c>
      <c r="F2447" s="18" t="s">
        <v>2541</v>
      </c>
      <c r="G2447" s="18">
        <v>180</v>
      </c>
      <c r="H2447" s="18">
        <v>2.34</v>
      </c>
      <c r="I2447" s="18">
        <v>2.9933333333333332</v>
      </c>
      <c r="Q2447"/>
    </row>
    <row r="2448" spans="2:17" x14ac:dyDescent="0.25">
      <c r="B2448" s="18">
        <v>2011</v>
      </c>
      <c r="C2448" s="18" t="s">
        <v>2415</v>
      </c>
      <c r="D2448" s="18" t="s">
        <v>2416</v>
      </c>
      <c r="E2448" s="18" t="s">
        <v>2525</v>
      </c>
      <c r="F2448" s="18" t="s">
        <v>2542</v>
      </c>
      <c r="G2448" s="18">
        <v>132</v>
      </c>
      <c r="H2448" s="18">
        <v>2.6733333333333333</v>
      </c>
      <c r="I2448" s="18">
        <v>2.9733333333333332</v>
      </c>
      <c r="Q2448"/>
    </row>
    <row r="2449" spans="2:17" x14ac:dyDescent="0.25">
      <c r="B2449" s="18">
        <v>2011</v>
      </c>
      <c r="C2449" s="18" t="s">
        <v>2415</v>
      </c>
      <c r="D2449" s="18" t="s">
        <v>2416</v>
      </c>
      <c r="E2449" s="18" t="s">
        <v>2525</v>
      </c>
      <c r="F2449" s="18" t="s">
        <v>2543</v>
      </c>
      <c r="G2449" s="18">
        <v>132</v>
      </c>
      <c r="H2449" s="18">
        <v>2.4</v>
      </c>
      <c r="I2449" s="18">
        <v>2.9666666666666668</v>
      </c>
      <c r="Q2449"/>
    </row>
    <row r="2450" spans="2:17" x14ac:dyDescent="0.25">
      <c r="B2450" s="18">
        <v>2011</v>
      </c>
      <c r="C2450" s="18" t="s">
        <v>2415</v>
      </c>
      <c r="D2450" s="18" t="s">
        <v>2416</v>
      </c>
      <c r="E2450" s="18" t="s">
        <v>2525</v>
      </c>
      <c r="F2450" s="18" t="s">
        <v>2544</v>
      </c>
      <c r="G2450" s="18">
        <v>144</v>
      </c>
      <c r="H2450" s="18">
        <v>2.3266666666666667</v>
      </c>
      <c r="I2450" s="18">
        <v>2.9133333333333336</v>
      </c>
      <c r="Q2450"/>
    </row>
    <row r="2451" spans="2:17" x14ac:dyDescent="0.25">
      <c r="B2451" s="18">
        <v>2011</v>
      </c>
      <c r="C2451" s="18" t="s">
        <v>2415</v>
      </c>
      <c r="D2451" s="18" t="s">
        <v>2416</v>
      </c>
      <c r="E2451" s="18" t="s">
        <v>2525</v>
      </c>
      <c r="F2451" s="18" t="s">
        <v>2545</v>
      </c>
      <c r="G2451" s="18">
        <v>168</v>
      </c>
      <c r="H2451" s="18">
        <v>2.56</v>
      </c>
      <c r="I2451" s="18">
        <v>2.94</v>
      </c>
      <c r="Q2451"/>
    </row>
    <row r="2452" spans="2:17" x14ac:dyDescent="0.25">
      <c r="B2452" s="18">
        <v>2011</v>
      </c>
      <c r="C2452" s="18" t="s">
        <v>2415</v>
      </c>
      <c r="D2452" s="18" t="s">
        <v>2416</v>
      </c>
      <c r="E2452" s="18" t="s">
        <v>2525</v>
      </c>
      <c r="F2452" s="18" t="s">
        <v>2546</v>
      </c>
      <c r="G2452" s="18">
        <v>144</v>
      </c>
      <c r="H2452" s="18">
        <v>2.2666666666666666</v>
      </c>
      <c r="I2452" s="18">
        <v>2.9333333333333331</v>
      </c>
      <c r="Q2452"/>
    </row>
    <row r="2453" spans="2:17" x14ac:dyDescent="0.25">
      <c r="B2453" s="18">
        <v>2011</v>
      </c>
      <c r="C2453" s="18" t="s">
        <v>2415</v>
      </c>
      <c r="D2453" s="18" t="s">
        <v>2416</v>
      </c>
      <c r="E2453" s="18" t="s">
        <v>2525</v>
      </c>
      <c r="F2453" s="18" t="s">
        <v>2547</v>
      </c>
      <c r="G2453" s="18">
        <v>180</v>
      </c>
      <c r="H2453" s="18">
        <v>2.46</v>
      </c>
      <c r="I2453" s="18">
        <v>2.9333333333333331</v>
      </c>
      <c r="Q2453"/>
    </row>
    <row r="2454" spans="2:17" x14ac:dyDescent="0.25">
      <c r="B2454" s="18">
        <v>2011</v>
      </c>
      <c r="C2454" s="18" t="s">
        <v>2415</v>
      </c>
      <c r="D2454" s="18" t="s">
        <v>2416</v>
      </c>
      <c r="E2454" s="18" t="s">
        <v>2525</v>
      </c>
      <c r="F2454" s="18" t="s">
        <v>2548</v>
      </c>
      <c r="G2454" s="18">
        <v>168</v>
      </c>
      <c r="H2454" s="18">
        <v>2.64</v>
      </c>
      <c r="I2454" s="18">
        <v>2.9333333333333331</v>
      </c>
      <c r="Q2454"/>
    </row>
    <row r="2455" spans="2:17" x14ac:dyDescent="0.25">
      <c r="B2455" s="18">
        <v>2011</v>
      </c>
      <c r="C2455" s="18" t="s">
        <v>2415</v>
      </c>
      <c r="D2455" s="18" t="s">
        <v>2416</v>
      </c>
      <c r="E2455" s="18" t="s">
        <v>2525</v>
      </c>
      <c r="F2455" s="18" t="s">
        <v>2549</v>
      </c>
      <c r="G2455" s="18">
        <v>180</v>
      </c>
      <c r="H2455" s="18">
        <v>2.5066666666666668</v>
      </c>
      <c r="I2455" s="18">
        <v>2.9133333333333336</v>
      </c>
      <c r="Q2455"/>
    </row>
    <row r="2456" spans="2:17" x14ac:dyDescent="0.25">
      <c r="B2456" s="18">
        <v>2011</v>
      </c>
      <c r="C2456" s="18" t="s">
        <v>2415</v>
      </c>
      <c r="D2456" s="18" t="s">
        <v>2416</v>
      </c>
      <c r="E2456" s="18" t="s">
        <v>2525</v>
      </c>
      <c r="F2456" s="18" t="s">
        <v>2550</v>
      </c>
      <c r="G2456" s="18">
        <v>168</v>
      </c>
      <c r="H2456" s="18">
        <v>2.5</v>
      </c>
      <c r="I2456" s="18">
        <v>2.9</v>
      </c>
      <c r="Q2456"/>
    </row>
    <row r="2457" spans="2:17" x14ac:dyDescent="0.25">
      <c r="B2457" s="18">
        <v>2011</v>
      </c>
      <c r="C2457" s="18" t="s">
        <v>2415</v>
      </c>
      <c r="D2457" s="18" t="s">
        <v>2416</v>
      </c>
      <c r="E2457" s="18" t="s">
        <v>2525</v>
      </c>
      <c r="F2457" s="18" t="s">
        <v>2551</v>
      </c>
      <c r="G2457" s="18">
        <v>144</v>
      </c>
      <c r="H2457" s="18">
        <v>2.7533333333333334</v>
      </c>
      <c r="I2457" s="18">
        <v>2.9733333333333332</v>
      </c>
      <c r="Q2457"/>
    </row>
    <row r="2458" spans="2:17" x14ac:dyDescent="0.25">
      <c r="B2458" s="18">
        <v>2011</v>
      </c>
      <c r="C2458" s="18" t="s">
        <v>2415</v>
      </c>
      <c r="D2458" s="18" t="s">
        <v>2416</v>
      </c>
      <c r="E2458" s="18" t="s">
        <v>2525</v>
      </c>
      <c r="F2458" s="18" t="s">
        <v>2552</v>
      </c>
      <c r="G2458" s="18">
        <v>132</v>
      </c>
      <c r="H2458" s="18">
        <v>2.2933333333333334</v>
      </c>
      <c r="I2458" s="18">
        <v>2.92</v>
      </c>
      <c r="Q2458"/>
    </row>
    <row r="2459" spans="2:17" x14ac:dyDescent="0.25">
      <c r="B2459" s="18">
        <v>2011</v>
      </c>
      <c r="C2459" s="18" t="s">
        <v>2415</v>
      </c>
      <c r="D2459" s="18" t="s">
        <v>2416</v>
      </c>
      <c r="E2459" s="18" t="s">
        <v>2525</v>
      </c>
      <c r="F2459" s="18" t="s">
        <v>2553</v>
      </c>
      <c r="G2459" s="18">
        <v>120</v>
      </c>
      <c r="H2459" s="18">
        <v>2.5</v>
      </c>
      <c r="I2459" s="18">
        <v>2.8733333333333335</v>
      </c>
      <c r="Q2459"/>
    </row>
    <row r="2460" spans="2:17" x14ac:dyDescent="0.25">
      <c r="B2460" s="18">
        <v>2011</v>
      </c>
      <c r="C2460" s="18" t="s">
        <v>2415</v>
      </c>
      <c r="D2460" s="18" t="s">
        <v>2416</v>
      </c>
      <c r="E2460" s="18" t="s">
        <v>2525</v>
      </c>
      <c r="F2460" s="18" t="s">
        <v>2554</v>
      </c>
      <c r="G2460" s="18">
        <v>132</v>
      </c>
      <c r="H2460" s="18">
        <v>2.4333333333333331</v>
      </c>
      <c r="I2460" s="18">
        <v>2.9466666666666668</v>
      </c>
      <c r="Q2460"/>
    </row>
    <row r="2461" spans="2:17" x14ac:dyDescent="0.25">
      <c r="B2461" s="18">
        <v>2011</v>
      </c>
      <c r="C2461" s="18" t="s">
        <v>2415</v>
      </c>
      <c r="D2461" s="18" t="s">
        <v>2416</v>
      </c>
      <c r="E2461" s="18" t="s">
        <v>2525</v>
      </c>
      <c r="F2461" s="18" t="s">
        <v>2555</v>
      </c>
      <c r="G2461" s="18">
        <v>120</v>
      </c>
      <c r="H2461" s="18">
        <v>2.42</v>
      </c>
      <c r="I2461" s="18">
        <v>2.8866666666666667</v>
      </c>
      <c r="Q2461"/>
    </row>
    <row r="2462" spans="2:17" x14ac:dyDescent="0.25">
      <c r="B2462" s="18">
        <v>2011</v>
      </c>
      <c r="C2462" s="18" t="s">
        <v>2415</v>
      </c>
      <c r="D2462" s="18" t="s">
        <v>2416</v>
      </c>
      <c r="E2462" s="18" t="s">
        <v>2525</v>
      </c>
      <c r="F2462" s="18" t="s">
        <v>2556</v>
      </c>
      <c r="G2462" s="18">
        <v>132</v>
      </c>
      <c r="H2462" s="18">
        <v>2.6866666666666665</v>
      </c>
      <c r="I2462" s="18">
        <v>2.98</v>
      </c>
      <c r="Q2462"/>
    </row>
    <row r="2463" spans="2:17" x14ac:dyDescent="0.25">
      <c r="B2463" s="18">
        <v>2011</v>
      </c>
      <c r="C2463" s="18" t="s">
        <v>2415</v>
      </c>
      <c r="D2463" s="18" t="s">
        <v>2416</v>
      </c>
      <c r="E2463" s="18" t="s">
        <v>2525</v>
      </c>
      <c r="F2463" s="18" t="s">
        <v>2557</v>
      </c>
      <c r="G2463" s="18">
        <v>156</v>
      </c>
      <c r="H2463" s="18">
        <v>2.64</v>
      </c>
      <c r="I2463" s="18">
        <v>2.8666666666666667</v>
      </c>
      <c r="Q2463"/>
    </row>
    <row r="2464" spans="2:17" x14ac:dyDescent="0.25">
      <c r="B2464" s="18">
        <v>2011</v>
      </c>
      <c r="C2464" s="18" t="s">
        <v>2415</v>
      </c>
      <c r="D2464" s="18" t="s">
        <v>2416</v>
      </c>
      <c r="E2464" s="18" t="s">
        <v>2525</v>
      </c>
      <c r="F2464" s="18" t="s">
        <v>2558</v>
      </c>
      <c r="G2464" s="18">
        <v>120</v>
      </c>
      <c r="H2464" s="18">
        <v>2.3933333333333335</v>
      </c>
      <c r="I2464" s="18">
        <v>2.98</v>
      </c>
      <c r="Q2464"/>
    </row>
    <row r="2465" spans="2:17" x14ac:dyDescent="0.25">
      <c r="B2465" s="18">
        <v>2011</v>
      </c>
      <c r="C2465" s="18" t="s">
        <v>2415</v>
      </c>
      <c r="D2465" s="18" t="s">
        <v>2416</v>
      </c>
      <c r="E2465" s="18" t="s">
        <v>2525</v>
      </c>
      <c r="F2465" s="18" t="s">
        <v>2559</v>
      </c>
      <c r="G2465" s="18">
        <v>144</v>
      </c>
      <c r="H2465" s="18">
        <v>2.7</v>
      </c>
      <c r="I2465" s="18">
        <v>2.9533333333333331</v>
      </c>
      <c r="Q2465"/>
    </row>
    <row r="2466" spans="2:17" x14ac:dyDescent="0.25">
      <c r="B2466" s="18">
        <v>2011</v>
      </c>
      <c r="C2466" s="18" t="s">
        <v>2415</v>
      </c>
      <c r="D2466" s="18" t="s">
        <v>2416</v>
      </c>
      <c r="E2466" s="18" t="s">
        <v>2525</v>
      </c>
      <c r="F2466" s="18" t="s">
        <v>2560</v>
      </c>
      <c r="G2466" s="18">
        <v>120</v>
      </c>
      <c r="H2466" s="18">
        <v>2.38</v>
      </c>
      <c r="I2466" s="18">
        <v>2.96</v>
      </c>
      <c r="Q2466"/>
    </row>
    <row r="2467" spans="2:17" x14ac:dyDescent="0.25">
      <c r="B2467" s="18">
        <v>2011</v>
      </c>
      <c r="C2467" s="18" t="s">
        <v>2415</v>
      </c>
      <c r="D2467" s="18" t="s">
        <v>2416</v>
      </c>
      <c r="E2467" s="18" t="s">
        <v>2525</v>
      </c>
      <c r="F2467" s="18" t="s">
        <v>2561</v>
      </c>
      <c r="G2467" s="18">
        <v>120</v>
      </c>
      <c r="H2467" s="18">
        <v>2.6266666666666665</v>
      </c>
      <c r="I2467" s="18">
        <v>2.9066666666666667</v>
      </c>
      <c r="Q2467"/>
    </row>
    <row r="2468" spans="2:17" x14ac:dyDescent="0.25">
      <c r="B2468" s="18">
        <v>2011</v>
      </c>
      <c r="C2468" s="18" t="s">
        <v>2415</v>
      </c>
      <c r="D2468" s="18" t="s">
        <v>2416</v>
      </c>
      <c r="E2468" s="18" t="s">
        <v>2525</v>
      </c>
      <c r="F2468" s="18" t="s">
        <v>2562</v>
      </c>
      <c r="G2468" s="18">
        <v>132</v>
      </c>
      <c r="H2468" s="18">
        <v>2.3666666666666667</v>
      </c>
      <c r="I2468" s="18">
        <v>2.9533333333333331</v>
      </c>
      <c r="Q2468"/>
    </row>
    <row r="2469" spans="2:17" x14ac:dyDescent="0.25">
      <c r="B2469" s="18">
        <v>2011</v>
      </c>
      <c r="C2469" s="18" t="s">
        <v>2415</v>
      </c>
      <c r="D2469" s="18" t="s">
        <v>2416</v>
      </c>
      <c r="E2469" s="18" t="s">
        <v>2525</v>
      </c>
      <c r="F2469" s="18" t="s">
        <v>2563</v>
      </c>
      <c r="G2469" s="18">
        <v>156</v>
      </c>
      <c r="H2469" s="18">
        <v>2.3733333333333335</v>
      </c>
      <c r="I2469" s="18">
        <v>2.9</v>
      </c>
      <c r="Q2469"/>
    </row>
    <row r="2470" spans="2:17" x14ac:dyDescent="0.25">
      <c r="B2470" s="18">
        <v>2011</v>
      </c>
      <c r="C2470" s="18" t="s">
        <v>2415</v>
      </c>
      <c r="D2470" s="18" t="s">
        <v>2416</v>
      </c>
      <c r="E2470" s="18" t="s">
        <v>2525</v>
      </c>
      <c r="F2470" s="18" t="s">
        <v>2564</v>
      </c>
      <c r="G2470" s="18">
        <v>156</v>
      </c>
      <c r="H2470" s="18">
        <v>2.6133333333333333</v>
      </c>
      <c r="I2470" s="18">
        <v>2.98</v>
      </c>
      <c r="Q2470"/>
    </row>
    <row r="2471" spans="2:17" x14ac:dyDescent="0.25">
      <c r="B2471" s="18">
        <v>2011</v>
      </c>
      <c r="C2471" s="18" t="s">
        <v>2415</v>
      </c>
      <c r="D2471" s="18" t="s">
        <v>2416</v>
      </c>
      <c r="E2471" s="18" t="s">
        <v>2525</v>
      </c>
      <c r="F2471" s="18" t="s">
        <v>2565</v>
      </c>
      <c r="G2471" s="18">
        <v>156</v>
      </c>
      <c r="H2471" s="18">
        <v>2.5066666666666668</v>
      </c>
      <c r="I2471" s="18">
        <v>3</v>
      </c>
      <c r="Q2471"/>
    </row>
    <row r="2472" spans="2:17" x14ac:dyDescent="0.25">
      <c r="B2472" s="18">
        <v>2011</v>
      </c>
      <c r="C2472" s="18" t="s">
        <v>2415</v>
      </c>
      <c r="D2472" s="18" t="s">
        <v>2416</v>
      </c>
      <c r="E2472" s="18" t="s">
        <v>2525</v>
      </c>
      <c r="F2472" s="18" t="s">
        <v>2566</v>
      </c>
      <c r="G2472" s="18">
        <v>168</v>
      </c>
      <c r="H2472" s="18">
        <v>2.4133333333333336</v>
      </c>
      <c r="I2472" s="18">
        <v>2.8866666666666667</v>
      </c>
      <c r="Q2472"/>
    </row>
    <row r="2473" spans="2:17" x14ac:dyDescent="0.25">
      <c r="B2473" s="18">
        <v>2011</v>
      </c>
      <c r="C2473" s="18" t="s">
        <v>2415</v>
      </c>
      <c r="D2473" s="18" t="s">
        <v>2416</v>
      </c>
      <c r="E2473" s="18" t="s">
        <v>2525</v>
      </c>
      <c r="F2473" s="18" t="s">
        <v>2567</v>
      </c>
      <c r="G2473" s="18">
        <v>144</v>
      </c>
      <c r="H2473" s="18">
        <v>2.6933333333333334</v>
      </c>
      <c r="I2473" s="18">
        <v>2.8733333333333335</v>
      </c>
      <c r="Q2473"/>
    </row>
    <row r="2474" spans="2:17" x14ac:dyDescent="0.25">
      <c r="B2474" s="18">
        <v>2011</v>
      </c>
      <c r="C2474" s="18" t="s">
        <v>2415</v>
      </c>
      <c r="D2474" s="18" t="s">
        <v>2416</v>
      </c>
      <c r="E2474" s="18" t="s">
        <v>2525</v>
      </c>
      <c r="F2474" s="18" t="s">
        <v>2568</v>
      </c>
      <c r="G2474" s="18">
        <v>156</v>
      </c>
      <c r="H2474" s="18">
        <v>2.2733333333333334</v>
      </c>
      <c r="I2474" s="18">
        <v>2.9733333333333332</v>
      </c>
      <c r="Q2474"/>
    </row>
    <row r="2475" spans="2:17" x14ac:dyDescent="0.25">
      <c r="B2475" s="18">
        <v>2011</v>
      </c>
      <c r="C2475" s="18" t="s">
        <v>2415</v>
      </c>
      <c r="D2475" s="18" t="s">
        <v>2416</v>
      </c>
      <c r="E2475" s="18" t="s">
        <v>2525</v>
      </c>
      <c r="F2475" s="18" t="s">
        <v>2569</v>
      </c>
      <c r="G2475" s="18">
        <v>180</v>
      </c>
      <c r="H2475" s="18">
        <v>2.58</v>
      </c>
      <c r="I2475" s="18">
        <v>2.94</v>
      </c>
      <c r="Q2475"/>
    </row>
    <row r="2476" spans="2:17" x14ac:dyDescent="0.25">
      <c r="B2476" s="18">
        <v>2011</v>
      </c>
      <c r="C2476" s="18" t="s">
        <v>2415</v>
      </c>
      <c r="D2476" s="18" t="s">
        <v>2416</v>
      </c>
      <c r="E2476" s="18" t="s">
        <v>2525</v>
      </c>
      <c r="F2476" s="18" t="s">
        <v>2570</v>
      </c>
      <c r="G2476" s="18">
        <v>156</v>
      </c>
      <c r="H2476" s="18">
        <v>2.5733333333333333</v>
      </c>
      <c r="I2476" s="18">
        <v>2.96</v>
      </c>
      <c r="Q2476"/>
    </row>
    <row r="2477" spans="2:17" x14ac:dyDescent="0.25">
      <c r="B2477" s="18">
        <v>2011</v>
      </c>
      <c r="C2477" s="18" t="s">
        <v>2415</v>
      </c>
      <c r="D2477" s="18" t="s">
        <v>2416</v>
      </c>
      <c r="E2477" s="18" t="s">
        <v>2525</v>
      </c>
      <c r="F2477" s="18" t="s">
        <v>2571</v>
      </c>
      <c r="G2477" s="18">
        <v>144</v>
      </c>
      <c r="H2477" s="18">
        <v>2.3266666666666667</v>
      </c>
      <c r="I2477" s="18">
        <v>2.8666666666666667</v>
      </c>
      <c r="Q2477"/>
    </row>
    <row r="2478" spans="2:17" x14ac:dyDescent="0.25">
      <c r="B2478" s="18">
        <v>2011</v>
      </c>
      <c r="C2478" s="18" t="s">
        <v>2415</v>
      </c>
      <c r="D2478" s="18" t="s">
        <v>2416</v>
      </c>
      <c r="E2478" s="18" t="s">
        <v>2525</v>
      </c>
      <c r="F2478" s="18" t="s">
        <v>2572</v>
      </c>
      <c r="G2478" s="18">
        <v>132</v>
      </c>
      <c r="H2478" s="18">
        <v>2.5266666666666668</v>
      </c>
      <c r="I2478" s="18">
        <v>2.9066666666666667</v>
      </c>
      <c r="Q2478"/>
    </row>
    <row r="2479" spans="2:17" x14ac:dyDescent="0.25">
      <c r="B2479" s="18">
        <v>2011</v>
      </c>
      <c r="C2479" s="18" t="s">
        <v>2415</v>
      </c>
      <c r="D2479" s="18" t="s">
        <v>2416</v>
      </c>
      <c r="E2479" s="18" t="s">
        <v>2525</v>
      </c>
      <c r="F2479" s="18" t="s">
        <v>2573</v>
      </c>
      <c r="G2479" s="18">
        <v>168</v>
      </c>
      <c r="H2479" s="18">
        <v>2.4133333333333336</v>
      </c>
      <c r="I2479" s="18">
        <v>3</v>
      </c>
      <c r="Q2479"/>
    </row>
    <row r="2480" spans="2:17" x14ac:dyDescent="0.25">
      <c r="B2480" s="18">
        <v>2011</v>
      </c>
      <c r="C2480" s="18" t="s">
        <v>2415</v>
      </c>
      <c r="D2480" s="18" t="s">
        <v>2416</v>
      </c>
      <c r="E2480" s="18" t="s">
        <v>2525</v>
      </c>
      <c r="F2480" s="18" t="s">
        <v>2574</v>
      </c>
      <c r="G2480" s="18">
        <v>180</v>
      </c>
      <c r="H2480" s="18">
        <v>2.58</v>
      </c>
      <c r="I2480" s="18">
        <v>2.9666666666666668</v>
      </c>
      <c r="Q2480"/>
    </row>
    <row r="2481" spans="2:17" x14ac:dyDescent="0.25">
      <c r="B2481" s="18">
        <v>2011</v>
      </c>
      <c r="C2481" s="18" t="s">
        <v>2415</v>
      </c>
      <c r="D2481" s="18" t="s">
        <v>2416</v>
      </c>
      <c r="E2481" s="18" t="s">
        <v>2525</v>
      </c>
      <c r="F2481" s="18" t="s">
        <v>2575</v>
      </c>
      <c r="G2481" s="18">
        <v>168</v>
      </c>
      <c r="H2481" s="18">
        <v>2.7466666666666666</v>
      </c>
      <c r="I2481" s="18">
        <v>2.9933333333333332</v>
      </c>
      <c r="Q2481"/>
    </row>
    <row r="2482" spans="2:17" x14ac:dyDescent="0.25">
      <c r="B2482" s="18">
        <v>2011</v>
      </c>
      <c r="C2482" s="18" t="s">
        <v>2415</v>
      </c>
      <c r="D2482" s="18" t="s">
        <v>2416</v>
      </c>
      <c r="E2482" s="18" t="s">
        <v>2525</v>
      </c>
      <c r="F2482" s="18" t="s">
        <v>2576</v>
      </c>
      <c r="G2482" s="18">
        <v>180</v>
      </c>
      <c r="H2482" s="18">
        <v>2.5133333333333332</v>
      </c>
      <c r="I2482" s="18">
        <v>2.9</v>
      </c>
      <c r="Q2482"/>
    </row>
    <row r="2483" spans="2:17" x14ac:dyDescent="0.25">
      <c r="B2483" s="18">
        <v>2011</v>
      </c>
      <c r="C2483" s="18" t="s">
        <v>2415</v>
      </c>
      <c r="D2483" s="18" t="s">
        <v>2416</v>
      </c>
      <c r="E2483" s="18" t="s">
        <v>2525</v>
      </c>
      <c r="F2483" s="18" t="s">
        <v>2577</v>
      </c>
      <c r="G2483" s="18">
        <v>132</v>
      </c>
      <c r="H2483" s="18">
        <v>2.6133333333333333</v>
      </c>
      <c r="I2483" s="18">
        <v>2.9533333333333331</v>
      </c>
      <c r="Q2483"/>
    </row>
    <row r="2484" spans="2:17" x14ac:dyDescent="0.25">
      <c r="B2484" s="18">
        <v>2011</v>
      </c>
      <c r="C2484" s="18" t="s">
        <v>2415</v>
      </c>
      <c r="D2484" s="18" t="s">
        <v>2416</v>
      </c>
      <c r="E2484" s="18" t="s">
        <v>2525</v>
      </c>
      <c r="F2484" s="18" t="s">
        <v>2578</v>
      </c>
      <c r="G2484" s="18">
        <v>144</v>
      </c>
      <c r="H2484" s="18">
        <v>2.5733333333333333</v>
      </c>
      <c r="I2484" s="18">
        <v>2.9933333333333332</v>
      </c>
      <c r="Q2484"/>
    </row>
    <row r="2485" spans="2:17" x14ac:dyDescent="0.25">
      <c r="B2485" s="18">
        <v>2011</v>
      </c>
      <c r="C2485" s="18" t="s">
        <v>2415</v>
      </c>
      <c r="D2485" s="18" t="s">
        <v>2416</v>
      </c>
      <c r="E2485" s="18" t="s">
        <v>2525</v>
      </c>
      <c r="F2485" s="18" t="s">
        <v>2579</v>
      </c>
      <c r="G2485" s="18">
        <v>144</v>
      </c>
      <c r="H2485" s="18">
        <v>2.3066666666666666</v>
      </c>
      <c r="I2485" s="18">
        <v>2.8733333333333335</v>
      </c>
      <c r="Q2485"/>
    </row>
    <row r="2486" spans="2:17" x14ac:dyDescent="0.25">
      <c r="B2486" s="18">
        <v>2011</v>
      </c>
      <c r="C2486" s="18" t="s">
        <v>2415</v>
      </c>
      <c r="D2486" s="18" t="s">
        <v>2416</v>
      </c>
      <c r="E2486" s="18" t="s">
        <v>2525</v>
      </c>
      <c r="F2486" s="18" t="s">
        <v>2580</v>
      </c>
      <c r="G2486" s="18">
        <v>132</v>
      </c>
      <c r="H2486" s="18">
        <v>2.5133333333333332</v>
      </c>
      <c r="I2486" s="18">
        <v>2.9</v>
      </c>
      <c r="Q2486"/>
    </row>
    <row r="2487" spans="2:17" x14ac:dyDescent="0.25">
      <c r="B2487" s="18">
        <v>2011</v>
      </c>
      <c r="C2487" s="18" t="s">
        <v>2415</v>
      </c>
      <c r="D2487" s="18" t="s">
        <v>2416</v>
      </c>
      <c r="E2487" s="18" t="s">
        <v>2525</v>
      </c>
      <c r="F2487" s="18" t="s">
        <v>2581</v>
      </c>
      <c r="G2487" s="18">
        <v>180</v>
      </c>
      <c r="H2487" s="18">
        <v>2.4933333333333332</v>
      </c>
      <c r="I2487" s="18">
        <v>2.9866666666666668</v>
      </c>
      <c r="Q2487"/>
    </row>
    <row r="2488" spans="2:17" x14ac:dyDescent="0.25">
      <c r="B2488" s="18">
        <v>2011</v>
      </c>
      <c r="C2488" s="18" t="s">
        <v>2415</v>
      </c>
      <c r="D2488" s="18" t="s">
        <v>2416</v>
      </c>
      <c r="E2488" s="18" t="s">
        <v>2525</v>
      </c>
      <c r="F2488" s="18" t="s">
        <v>2582</v>
      </c>
      <c r="G2488" s="18">
        <v>168</v>
      </c>
      <c r="H2488" s="18">
        <v>2.5266666666666668</v>
      </c>
      <c r="I2488" s="18">
        <v>2.9733333333333332</v>
      </c>
      <c r="Q2488"/>
    </row>
    <row r="2489" spans="2:17" x14ac:dyDescent="0.25">
      <c r="B2489" s="18">
        <v>2011</v>
      </c>
      <c r="C2489" s="18" t="s">
        <v>2415</v>
      </c>
      <c r="D2489" s="18" t="s">
        <v>2416</v>
      </c>
      <c r="E2489" s="18" t="s">
        <v>2525</v>
      </c>
      <c r="F2489" s="18" t="s">
        <v>2583</v>
      </c>
      <c r="G2489" s="18">
        <v>144</v>
      </c>
      <c r="H2489" s="18">
        <v>2.5466666666666669</v>
      </c>
      <c r="I2489" s="18">
        <v>2.9333333333333331</v>
      </c>
      <c r="Q2489"/>
    </row>
    <row r="2490" spans="2:17" x14ac:dyDescent="0.25">
      <c r="B2490" s="18">
        <v>2011</v>
      </c>
      <c r="C2490" s="18" t="s">
        <v>2415</v>
      </c>
      <c r="D2490" s="18" t="s">
        <v>2416</v>
      </c>
      <c r="E2490" s="18" t="s">
        <v>2525</v>
      </c>
      <c r="F2490" s="18" t="s">
        <v>2584</v>
      </c>
      <c r="G2490" s="18">
        <v>180</v>
      </c>
      <c r="H2490" s="18">
        <v>2.6266666666666665</v>
      </c>
      <c r="I2490" s="18">
        <v>2.9466666666666668</v>
      </c>
      <c r="Q2490"/>
    </row>
    <row r="2491" spans="2:17" x14ac:dyDescent="0.25">
      <c r="B2491" s="18">
        <v>2011</v>
      </c>
      <c r="C2491" s="18" t="s">
        <v>2415</v>
      </c>
      <c r="D2491" s="18" t="s">
        <v>2416</v>
      </c>
      <c r="E2491" s="18" t="s">
        <v>2525</v>
      </c>
      <c r="F2491" s="18" t="s">
        <v>2585</v>
      </c>
      <c r="G2491" s="18">
        <v>168</v>
      </c>
      <c r="H2491" s="18">
        <v>2.68</v>
      </c>
      <c r="I2491" s="18">
        <v>2.88</v>
      </c>
      <c r="Q2491"/>
    </row>
    <row r="2492" spans="2:17" x14ac:dyDescent="0.25">
      <c r="B2492" s="18">
        <v>2011</v>
      </c>
      <c r="C2492" s="18" t="s">
        <v>2415</v>
      </c>
      <c r="D2492" s="18" t="s">
        <v>2416</v>
      </c>
      <c r="E2492" s="18" t="s">
        <v>2525</v>
      </c>
      <c r="F2492" s="18" t="s">
        <v>2586</v>
      </c>
      <c r="G2492" s="18">
        <v>180</v>
      </c>
      <c r="H2492" s="18">
        <v>2.6066666666666665</v>
      </c>
      <c r="I2492" s="18">
        <v>2.9333333333333331</v>
      </c>
      <c r="Q2492"/>
    </row>
    <row r="2493" spans="2:17" x14ac:dyDescent="0.25">
      <c r="B2493" s="18">
        <v>2011</v>
      </c>
      <c r="C2493" s="18" t="s">
        <v>2415</v>
      </c>
      <c r="D2493" s="18" t="s">
        <v>2416</v>
      </c>
      <c r="E2493" s="18" t="s">
        <v>2525</v>
      </c>
      <c r="F2493" s="18" t="s">
        <v>2587</v>
      </c>
      <c r="G2493" s="18">
        <v>120</v>
      </c>
      <c r="H2493" s="18">
        <v>2.6733333333333333</v>
      </c>
      <c r="I2493" s="18">
        <v>2.8933333333333335</v>
      </c>
      <c r="Q2493"/>
    </row>
    <row r="2494" spans="2:17" x14ac:dyDescent="0.25">
      <c r="B2494" s="18">
        <v>2011</v>
      </c>
      <c r="C2494" s="18" t="s">
        <v>2415</v>
      </c>
      <c r="D2494" s="18" t="s">
        <v>2416</v>
      </c>
      <c r="E2494" s="18" t="s">
        <v>2525</v>
      </c>
      <c r="F2494" s="18" t="s">
        <v>2588</v>
      </c>
      <c r="G2494" s="18">
        <v>144</v>
      </c>
      <c r="H2494" s="18">
        <v>2.6</v>
      </c>
      <c r="I2494" s="18">
        <v>2.9266666666666667</v>
      </c>
      <c r="Q2494"/>
    </row>
    <row r="2495" spans="2:17" x14ac:dyDescent="0.25">
      <c r="B2495" s="18">
        <v>2011</v>
      </c>
      <c r="C2495" s="18" t="s">
        <v>2415</v>
      </c>
      <c r="D2495" s="18" t="s">
        <v>2416</v>
      </c>
      <c r="E2495" s="18" t="s">
        <v>2525</v>
      </c>
      <c r="F2495" s="18" t="s">
        <v>2589</v>
      </c>
      <c r="G2495" s="18">
        <v>120</v>
      </c>
      <c r="H2495" s="18">
        <v>2.6066666666666665</v>
      </c>
      <c r="I2495" s="18">
        <v>2.9</v>
      </c>
      <c r="Q2495"/>
    </row>
    <row r="2496" spans="2:17" x14ac:dyDescent="0.25">
      <c r="B2496" s="18">
        <v>2011</v>
      </c>
      <c r="C2496" s="18" t="s">
        <v>2415</v>
      </c>
      <c r="D2496" s="18" t="s">
        <v>2416</v>
      </c>
      <c r="E2496" s="18" t="s">
        <v>2525</v>
      </c>
      <c r="F2496" s="18" t="s">
        <v>2590</v>
      </c>
      <c r="G2496" s="18">
        <v>156</v>
      </c>
      <c r="H2496" s="18">
        <v>2.5866666666666664</v>
      </c>
      <c r="I2496" s="18">
        <v>2.88</v>
      </c>
      <c r="Q2496"/>
    </row>
    <row r="2497" spans="2:17" x14ac:dyDescent="0.25">
      <c r="B2497" s="18">
        <v>2011</v>
      </c>
      <c r="C2497" s="18" t="s">
        <v>2415</v>
      </c>
      <c r="D2497" s="18" t="s">
        <v>2416</v>
      </c>
      <c r="E2497" s="18" t="s">
        <v>2525</v>
      </c>
      <c r="F2497" s="18" t="s">
        <v>2591</v>
      </c>
      <c r="G2497" s="18">
        <v>168</v>
      </c>
      <c r="H2497" s="18">
        <v>2.4666666666666668</v>
      </c>
      <c r="I2497" s="18">
        <v>2.9466666666666668</v>
      </c>
      <c r="Q2497"/>
    </row>
    <row r="2498" spans="2:17" x14ac:dyDescent="0.25">
      <c r="B2498" s="18">
        <v>2011</v>
      </c>
      <c r="C2498" s="18" t="s">
        <v>2415</v>
      </c>
      <c r="D2498" s="18" t="s">
        <v>2416</v>
      </c>
      <c r="E2498" s="18" t="s">
        <v>2525</v>
      </c>
      <c r="F2498" s="18" t="s">
        <v>2592</v>
      </c>
      <c r="G2498" s="18">
        <v>156</v>
      </c>
      <c r="H2498" s="18">
        <v>2.5733333333333333</v>
      </c>
      <c r="I2498" s="18">
        <v>2.9533333333333331</v>
      </c>
      <c r="Q2498"/>
    </row>
    <row r="2499" spans="2:17" x14ac:dyDescent="0.25">
      <c r="B2499" s="18">
        <v>2011</v>
      </c>
      <c r="C2499" s="18" t="s">
        <v>2415</v>
      </c>
      <c r="D2499" s="18" t="s">
        <v>2416</v>
      </c>
      <c r="E2499" s="18" t="s">
        <v>2525</v>
      </c>
      <c r="F2499" s="18" t="s">
        <v>2593</v>
      </c>
      <c r="G2499" s="18">
        <v>168</v>
      </c>
      <c r="H2499" s="18">
        <v>2.5</v>
      </c>
      <c r="I2499" s="18">
        <v>3</v>
      </c>
      <c r="Q2499"/>
    </row>
    <row r="2500" spans="2:17" x14ac:dyDescent="0.25">
      <c r="B2500" s="18">
        <v>2011</v>
      </c>
      <c r="C2500" s="18" t="s">
        <v>2415</v>
      </c>
      <c r="D2500" s="18" t="s">
        <v>2416</v>
      </c>
      <c r="E2500" s="18" t="s">
        <v>2525</v>
      </c>
      <c r="F2500" s="18" t="s">
        <v>2594</v>
      </c>
      <c r="G2500" s="18">
        <v>156</v>
      </c>
      <c r="H2500" s="18">
        <v>2.58</v>
      </c>
      <c r="I2500" s="18">
        <v>2.9733333333333332</v>
      </c>
      <c r="Q2500"/>
    </row>
    <row r="2501" spans="2:17" x14ac:dyDescent="0.25">
      <c r="B2501" s="18">
        <v>2011</v>
      </c>
      <c r="C2501" s="18" t="s">
        <v>2415</v>
      </c>
      <c r="D2501" s="18" t="s">
        <v>2416</v>
      </c>
      <c r="E2501" s="18" t="s">
        <v>2525</v>
      </c>
      <c r="F2501" s="18" t="s">
        <v>2595</v>
      </c>
      <c r="G2501" s="18">
        <v>120</v>
      </c>
      <c r="H2501" s="18">
        <v>2.34</v>
      </c>
      <c r="I2501" s="18">
        <v>2.8933333333333335</v>
      </c>
      <c r="Q2501"/>
    </row>
    <row r="2502" spans="2:17" x14ac:dyDescent="0.25">
      <c r="B2502" s="18">
        <v>2011</v>
      </c>
      <c r="C2502" s="18" t="s">
        <v>2415</v>
      </c>
      <c r="D2502" s="18" t="s">
        <v>2416</v>
      </c>
      <c r="E2502" s="18" t="s">
        <v>2525</v>
      </c>
      <c r="F2502" s="18" t="s">
        <v>2596</v>
      </c>
      <c r="G2502" s="18">
        <v>120</v>
      </c>
      <c r="H2502" s="18">
        <v>2.4133333333333336</v>
      </c>
      <c r="I2502" s="18">
        <v>2.9</v>
      </c>
      <c r="Q2502"/>
    </row>
    <row r="2503" spans="2:17" x14ac:dyDescent="0.25">
      <c r="B2503" s="18">
        <v>2011</v>
      </c>
      <c r="C2503" s="18" t="s">
        <v>2415</v>
      </c>
      <c r="D2503" s="18" t="s">
        <v>2416</v>
      </c>
      <c r="E2503" s="18" t="s">
        <v>2597</v>
      </c>
      <c r="F2503" s="18" t="s">
        <v>2598</v>
      </c>
      <c r="G2503" s="18">
        <v>132</v>
      </c>
      <c r="H2503" s="18">
        <v>2.4133333333333336</v>
      </c>
      <c r="I2503" s="18">
        <v>2.96</v>
      </c>
      <c r="Q2503"/>
    </row>
    <row r="2504" spans="2:17" x14ac:dyDescent="0.25">
      <c r="B2504" s="18">
        <v>2011</v>
      </c>
      <c r="C2504" s="18" t="s">
        <v>2415</v>
      </c>
      <c r="D2504" s="18" t="s">
        <v>2416</v>
      </c>
      <c r="E2504" s="18" t="s">
        <v>2597</v>
      </c>
      <c r="F2504" s="18" t="s">
        <v>2599</v>
      </c>
      <c r="G2504" s="18">
        <v>132</v>
      </c>
      <c r="H2504" s="18">
        <v>2.78</v>
      </c>
      <c r="I2504" s="18">
        <v>2.88</v>
      </c>
      <c r="Q2504"/>
    </row>
    <row r="2505" spans="2:17" x14ac:dyDescent="0.25">
      <c r="B2505" s="18">
        <v>2011</v>
      </c>
      <c r="C2505" s="18" t="s">
        <v>2415</v>
      </c>
      <c r="D2505" s="18" t="s">
        <v>2416</v>
      </c>
      <c r="E2505" s="18" t="s">
        <v>2597</v>
      </c>
      <c r="F2505" s="18" t="s">
        <v>2600</v>
      </c>
      <c r="G2505" s="18">
        <v>144</v>
      </c>
      <c r="H2505" s="18">
        <v>2.46</v>
      </c>
      <c r="I2505" s="18">
        <v>2.9533333333333331</v>
      </c>
      <c r="Q2505"/>
    </row>
    <row r="2506" spans="2:17" x14ac:dyDescent="0.25">
      <c r="B2506" s="18">
        <v>2011</v>
      </c>
      <c r="C2506" s="18" t="s">
        <v>2415</v>
      </c>
      <c r="D2506" s="18" t="s">
        <v>2416</v>
      </c>
      <c r="E2506" s="18" t="s">
        <v>2601</v>
      </c>
      <c r="F2506" s="18" t="s">
        <v>2602</v>
      </c>
      <c r="G2506" s="18">
        <v>180</v>
      </c>
      <c r="H2506" s="18">
        <v>2.6666666666666665</v>
      </c>
      <c r="I2506" s="18">
        <v>2.9</v>
      </c>
      <c r="Q2506"/>
    </row>
    <row r="2507" spans="2:17" x14ac:dyDescent="0.25">
      <c r="B2507" s="18">
        <v>2011</v>
      </c>
      <c r="C2507" s="18" t="s">
        <v>2415</v>
      </c>
      <c r="D2507" s="18" t="s">
        <v>2416</v>
      </c>
      <c r="E2507" s="18" t="s">
        <v>2601</v>
      </c>
      <c r="F2507" s="18" t="s">
        <v>2603</v>
      </c>
      <c r="G2507" s="18">
        <v>120</v>
      </c>
      <c r="H2507" s="18">
        <v>2.4866666666666668</v>
      </c>
      <c r="I2507" s="18">
        <v>2.9266666666666667</v>
      </c>
      <c r="Q2507"/>
    </row>
    <row r="2508" spans="2:17" x14ac:dyDescent="0.25">
      <c r="B2508" s="18">
        <v>2011</v>
      </c>
      <c r="C2508" s="18" t="s">
        <v>2415</v>
      </c>
      <c r="D2508" s="18" t="s">
        <v>2416</v>
      </c>
      <c r="E2508" s="18" t="s">
        <v>2601</v>
      </c>
      <c r="F2508" s="18" t="s">
        <v>2604</v>
      </c>
      <c r="G2508" s="18">
        <v>132</v>
      </c>
      <c r="H2508" s="18">
        <v>2.52</v>
      </c>
      <c r="I2508" s="18">
        <v>2.9066666666666667</v>
      </c>
      <c r="Q2508"/>
    </row>
    <row r="2509" spans="2:17" x14ac:dyDescent="0.25">
      <c r="B2509" s="18">
        <v>2011</v>
      </c>
      <c r="C2509" s="18" t="s">
        <v>2415</v>
      </c>
      <c r="D2509" s="18" t="s">
        <v>2416</v>
      </c>
      <c r="E2509" s="18" t="s">
        <v>2601</v>
      </c>
      <c r="F2509" s="18" t="s">
        <v>2605</v>
      </c>
      <c r="G2509" s="18">
        <v>156</v>
      </c>
      <c r="H2509" s="18">
        <v>2.4666666666666668</v>
      </c>
      <c r="I2509" s="18">
        <v>2.88</v>
      </c>
      <c r="Q2509"/>
    </row>
    <row r="2510" spans="2:17" x14ac:dyDescent="0.25">
      <c r="B2510" s="18">
        <v>2011</v>
      </c>
      <c r="C2510" s="18" t="s">
        <v>2415</v>
      </c>
      <c r="D2510" s="18" t="s">
        <v>2416</v>
      </c>
      <c r="E2510" s="18" t="s">
        <v>2601</v>
      </c>
      <c r="F2510" s="18" t="s">
        <v>2606</v>
      </c>
      <c r="G2510" s="18">
        <v>168</v>
      </c>
      <c r="H2510" s="18">
        <v>2.3066666666666666</v>
      </c>
      <c r="I2510" s="18">
        <v>2.96</v>
      </c>
      <c r="Q2510"/>
    </row>
    <row r="2511" spans="2:17" x14ac:dyDescent="0.25">
      <c r="B2511" s="18">
        <v>2011</v>
      </c>
      <c r="C2511" s="18" t="s">
        <v>2415</v>
      </c>
      <c r="D2511" s="18" t="s">
        <v>2416</v>
      </c>
      <c r="E2511" s="18" t="s">
        <v>2601</v>
      </c>
      <c r="F2511" s="18" t="s">
        <v>2607</v>
      </c>
      <c r="G2511" s="18">
        <v>156</v>
      </c>
      <c r="H2511" s="18">
        <v>2.7333333333333334</v>
      </c>
      <c r="I2511" s="18">
        <v>2.9733333333333332</v>
      </c>
      <c r="Q2511"/>
    </row>
    <row r="2512" spans="2:17" x14ac:dyDescent="0.25">
      <c r="B2512" s="18">
        <v>2011</v>
      </c>
      <c r="C2512" s="18" t="s">
        <v>2415</v>
      </c>
      <c r="D2512" s="18" t="s">
        <v>2416</v>
      </c>
      <c r="E2512" s="18" t="s">
        <v>2601</v>
      </c>
      <c r="F2512" s="18" t="s">
        <v>2608</v>
      </c>
      <c r="G2512" s="18">
        <v>120</v>
      </c>
      <c r="H2512" s="18">
        <v>2.74</v>
      </c>
      <c r="I2512" s="18">
        <v>2.9</v>
      </c>
      <c r="Q2512"/>
    </row>
    <row r="2513" spans="2:17" x14ac:dyDescent="0.25">
      <c r="B2513" s="18">
        <v>2011</v>
      </c>
      <c r="C2513" s="18" t="s">
        <v>2415</v>
      </c>
      <c r="D2513" s="18" t="s">
        <v>2416</v>
      </c>
      <c r="E2513" s="18" t="s">
        <v>2601</v>
      </c>
      <c r="F2513" s="18" t="s">
        <v>2609</v>
      </c>
      <c r="G2513" s="18">
        <v>144</v>
      </c>
      <c r="H2513" s="18">
        <v>2.58</v>
      </c>
      <c r="I2513" s="18">
        <v>2.8933333333333335</v>
      </c>
      <c r="Q2513"/>
    </row>
    <row r="2514" spans="2:17" x14ac:dyDescent="0.25">
      <c r="B2514" s="18">
        <v>2011</v>
      </c>
      <c r="C2514" s="18" t="s">
        <v>2415</v>
      </c>
      <c r="D2514" s="18" t="s">
        <v>2416</v>
      </c>
      <c r="E2514" s="18" t="s">
        <v>2601</v>
      </c>
      <c r="F2514" s="18" t="s">
        <v>2610</v>
      </c>
      <c r="G2514" s="18">
        <v>156</v>
      </c>
      <c r="H2514" s="18">
        <v>2.34</v>
      </c>
      <c r="I2514" s="18">
        <v>2.9933333333333332</v>
      </c>
      <c r="Q2514"/>
    </row>
    <row r="2515" spans="2:17" x14ac:dyDescent="0.25">
      <c r="B2515" s="18">
        <v>2011</v>
      </c>
      <c r="C2515" s="18" t="s">
        <v>2415</v>
      </c>
      <c r="D2515" s="18" t="s">
        <v>2416</v>
      </c>
      <c r="E2515" s="18" t="s">
        <v>2601</v>
      </c>
      <c r="F2515" s="18" t="s">
        <v>2611</v>
      </c>
      <c r="G2515" s="18">
        <v>180</v>
      </c>
      <c r="H2515" s="18">
        <v>2.4066666666666667</v>
      </c>
      <c r="I2515" s="18">
        <v>2.98</v>
      </c>
      <c r="Q2515"/>
    </row>
    <row r="2516" spans="2:17" x14ac:dyDescent="0.25">
      <c r="B2516" s="18">
        <v>2011</v>
      </c>
      <c r="C2516" s="18" t="s">
        <v>2415</v>
      </c>
      <c r="D2516" s="18" t="s">
        <v>2416</v>
      </c>
      <c r="E2516" s="18" t="s">
        <v>2601</v>
      </c>
      <c r="F2516" s="18" t="s">
        <v>2612</v>
      </c>
      <c r="G2516" s="18">
        <v>180</v>
      </c>
      <c r="H2516" s="18">
        <v>2.38</v>
      </c>
      <c r="I2516" s="18">
        <v>2.96</v>
      </c>
      <c r="Q2516"/>
    </row>
    <row r="2517" spans="2:17" x14ac:dyDescent="0.25">
      <c r="B2517" s="18">
        <v>2011</v>
      </c>
      <c r="C2517" s="18" t="s">
        <v>2415</v>
      </c>
      <c r="D2517" s="18" t="s">
        <v>2511</v>
      </c>
      <c r="E2517" s="18" t="s">
        <v>2613</v>
      </c>
      <c r="F2517" s="18" t="s">
        <v>2614</v>
      </c>
      <c r="G2517" s="18">
        <v>2016</v>
      </c>
      <c r="H2517" s="18">
        <v>0.89</v>
      </c>
      <c r="I2517" s="18">
        <v>0.99</v>
      </c>
      <c r="Q2517"/>
    </row>
    <row r="2518" spans="2:17" x14ac:dyDescent="0.25">
      <c r="B2518" s="18">
        <v>2011</v>
      </c>
      <c r="C2518" s="18" t="s">
        <v>2415</v>
      </c>
      <c r="D2518" s="18" t="s">
        <v>2511</v>
      </c>
      <c r="E2518" s="18" t="s">
        <v>2613</v>
      </c>
      <c r="F2518" s="18" t="s">
        <v>2615</v>
      </c>
      <c r="G2518" s="18">
        <v>1284</v>
      </c>
      <c r="H2518" s="18">
        <v>0.73</v>
      </c>
      <c r="I2518" s="18">
        <v>0.96</v>
      </c>
      <c r="Q2518"/>
    </row>
    <row r="2519" spans="2:17" x14ac:dyDescent="0.25">
      <c r="B2519" s="18">
        <v>2011</v>
      </c>
      <c r="C2519" s="18" t="s">
        <v>2415</v>
      </c>
      <c r="D2519" s="18" t="s">
        <v>2511</v>
      </c>
      <c r="E2519" s="18" t="s">
        <v>2613</v>
      </c>
      <c r="F2519" s="18" t="s">
        <v>2616</v>
      </c>
      <c r="G2519" s="18">
        <v>1992</v>
      </c>
      <c r="H2519" s="18">
        <v>0.81</v>
      </c>
      <c r="I2519" s="18">
        <v>0.91</v>
      </c>
      <c r="Q2519"/>
    </row>
    <row r="2520" spans="2:17" x14ac:dyDescent="0.25">
      <c r="B2520" s="18">
        <v>2011</v>
      </c>
      <c r="C2520" s="18" t="s">
        <v>2415</v>
      </c>
      <c r="D2520" s="18" t="s">
        <v>2511</v>
      </c>
      <c r="E2520" s="18" t="s">
        <v>2613</v>
      </c>
      <c r="F2520" s="18" t="s">
        <v>2617</v>
      </c>
      <c r="G2520" s="18">
        <v>2232</v>
      </c>
      <c r="H2520" s="18">
        <v>0.72</v>
      </c>
      <c r="I2520" s="18">
        <v>0.95</v>
      </c>
      <c r="Q2520"/>
    </row>
    <row r="2521" spans="2:17" x14ac:dyDescent="0.25">
      <c r="B2521" s="18">
        <v>2011</v>
      </c>
      <c r="C2521" s="18" t="s">
        <v>2415</v>
      </c>
      <c r="D2521" s="18" t="s">
        <v>2511</v>
      </c>
      <c r="E2521" s="18" t="s">
        <v>2613</v>
      </c>
      <c r="F2521" s="18" t="s">
        <v>2618</v>
      </c>
      <c r="G2521" s="18">
        <v>1548</v>
      </c>
      <c r="H2521" s="18">
        <v>0.74</v>
      </c>
      <c r="I2521" s="18">
        <v>0.93</v>
      </c>
      <c r="Q2521"/>
    </row>
    <row r="2522" spans="2:17" x14ac:dyDescent="0.25">
      <c r="B2522" s="18">
        <v>2011</v>
      </c>
      <c r="C2522" s="18" t="s">
        <v>2415</v>
      </c>
      <c r="D2522" s="18" t="s">
        <v>2511</v>
      </c>
      <c r="E2522" s="18" t="s">
        <v>2613</v>
      </c>
      <c r="F2522" s="18" t="s">
        <v>2619</v>
      </c>
      <c r="G2522" s="18">
        <v>1812</v>
      </c>
      <c r="H2522" s="18">
        <v>0.7</v>
      </c>
      <c r="I2522" s="18">
        <v>0.98</v>
      </c>
      <c r="Q2522"/>
    </row>
    <row r="2523" spans="2:17" x14ac:dyDescent="0.25">
      <c r="B2523" s="18">
        <v>2011</v>
      </c>
      <c r="C2523" s="18" t="s">
        <v>2415</v>
      </c>
      <c r="D2523" s="18" t="s">
        <v>2511</v>
      </c>
      <c r="E2523" s="18" t="s">
        <v>2613</v>
      </c>
      <c r="F2523" s="18" t="s">
        <v>2620</v>
      </c>
      <c r="G2523" s="18">
        <v>2160</v>
      </c>
      <c r="H2523" s="18">
        <v>0.82</v>
      </c>
      <c r="I2523" s="18">
        <v>0.96</v>
      </c>
      <c r="Q2523"/>
    </row>
    <row r="2524" spans="2:17" x14ac:dyDescent="0.25">
      <c r="B2524" s="18">
        <v>2011</v>
      </c>
      <c r="C2524" s="18" t="s">
        <v>2415</v>
      </c>
      <c r="D2524" s="18" t="s">
        <v>2511</v>
      </c>
      <c r="E2524" s="18" t="s">
        <v>2613</v>
      </c>
      <c r="F2524" s="18" t="s">
        <v>2621</v>
      </c>
      <c r="G2524" s="18">
        <v>1428</v>
      </c>
      <c r="H2524" s="18">
        <v>0.84</v>
      </c>
      <c r="I2524" s="18">
        <v>0.91</v>
      </c>
      <c r="Q2524"/>
    </row>
    <row r="2525" spans="2:17" x14ac:dyDescent="0.25">
      <c r="B2525" s="18">
        <v>2011</v>
      </c>
      <c r="C2525" s="18" t="s">
        <v>2415</v>
      </c>
      <c r="D2525" s="18" t="s">
        <v>2511</v>
      </c>
      <c r="E2525" s="18" t="s">
        <v>2613</v>
      </c>
      <c r="F2525" s="18" t="s">
        <v>2622</v>
      </c>
      <c r="G2525" s="18">
        <v>1284</v>
      </c>
      <c r="H2525" s="18">
        <v>0.7</v>
      </c>
      <c r="I2525" s="18">
        <v>0.99</v>
      </c>
      <c r="Q2525"/>
    </row>
    <row r="2526" spans="2:17" x14ac:dyDescent="0.25">
      <c r="B2526" s="18">
        <v>2011</v>
      </c>
      <c r="C2526" s="18" t="s">
        <v>2415</v>
      </c>
      <c r="D2526" s="18" t="s">
        <v>2511</v>
      </c>
      <c r="E2526" s="18" t="s">
        <v>2613</v>
      </c>
      <c r="F2526" s="18" t="s">
        <v>2623</v>
      </c>
      <c r="G2526" s="18">
        <v>1848</v>
      </c>
      <c r="H2526" s="18">
        <v>0.84</v>
      </c>
      <c r="I2526" s="18">
        <v>1</v>
      </c>
      <c r="Q2526"/>
    </row>
    <row r="2527" spans="2:17" x14ac:dyDescent="0.25">
      <c r="B2527" s="18">
        <v>2011</v>
      </c>
      <c r="C2527" s="18" t="s">
        <v>2415</v>
      </c>
      <c r="D2527" s="18" t="s">
        <v>2511</v>
      </c>
      <c r="E2527" s="18" t="s">
        <v>2613</v>
      </c>
      <c r="F2527" s="18" t="s">
        <v>2624</v>
      </c>
      <c r="G2527" s="18">
        <v>2052</v>
      </c>
      <c r="H2527" s="18">
        <v>0.79</v>
      </c>
      <c r="I2527" s="18">
        <v>0.98</v>
      </c>
      <c r="Q2527"/>
    </row>
    <row r="2528" spans="2:17" x14ac:dyDescent="0.25">
      <c r="B2528" s="18">
        <v>2011</v>
      </c>
      <c r="C2528" s="18" t="s">
        <v>2415</v>
      </c>
      <c r="D2528" s="18" t="s">
        <v>2511</v>
      </c>
      <c r="E2528" s="18" t="s">
        <v>2613</v>
      </c>
      <c r="F2528" s="18" t="s">
        <v>2625</v>
      </c>
      <c r="G2528" s="18">
        <v>1344</v>
      </c>
      <c r="H2528" s="18">
        <v>0.89</v>
      </c>
      <c r="I2528" s="18">
        <v>0.92</v>
      </c>
      <c r="Q2528"/>
    </row>
    <row r="2529" spans="2:17" x14ac:dyDescent="0.25">
      <c r="B2529" s="18">
        <v>2011</v>
      </c>
      <c r="C2529" s="18" t="s">
        <v>2415</v>
      </c>
      <c r="D2529" s="18" t="s">
        <v>2511</v>
      </c>
      <c r="E2529" s="18" t="s">
        <v>2613</v>
      </c>
      <c r="F2529" s="18" t="s">
        <v>2626</v>
      </c>
      <c r="G2529" s="18">
        <v>1824</v>
      </c>
      <c r="H2529" s="18">
        <v>0.76</v>
      </c>
      <c r="I2529" s="18">
        <v>0.98</v>
      </c>
      <c r="Q2529"/>
    </row>
    <row r="2530" spans="2:17" x14ac:dyDescent="0.25">
      <c r="B2530" s="18">
        <v>2011</v>
      </c>
      <c r="C2530" s="18" t="s">
        <v>2415</v>
      </c>
      <c r="D2530" s="18" t="s">
        <v>2511</v>
      </c>
      <c r="E2530" s="18" t="s">
        <v>2613</v>
      </c>
      <c r="F2530" s="18" t="s">
        <v>2627</v>
      </c>
      <c r="G2530" s="18">
        <v>1800</v>
      </c>
      <c r="H2530" s="18">
        <v>0.85</v>
      </c>
      <c r="I2530" s="18">
        <v>0.91</v>
      </c>
      <c r="Q2530"/>
    </row>
    <row r="2531" spans="2:17" x14ac:dyDescent="0.25">
      <c r="B2531" s="18">
        <v>2011</v>
      </c>
      <c r="C2531" s="18" t="s">
        <v>2415</v>
      </c>
      <c r="D2531" s="18" t="s">
        <v>2511</v>
      </c>
      <c r="E2531" s="18" t="s">
        <v>2613</v>
      </c>
      <c r="F2531" s="18" t="s">
        <v>2628</v>
      </c>
      <c r="G2531" s="18">
        <v>2004</v>
      </c>
      <c r="H2531" s="18">
        <v>0.7</v>
      </c>
      <c r="I2531" s="18">
        <v>0.9</v>
      </c>
      <c r="Q2531"/>
    </row>
    <row r="2532" spans="2:17" x14ac:dyDescent="0.25">
      <c r="B2532" s="18">
        <v>2011</v>
      </c>
      <c r="C2532" s="18" t="s">
        <v>2415</v>
      </c>
      <c r="D2532" s="18" t="s">
        <v>2511</v>
      </c>
      <c r="E2532" s="18" t="s">
        <v>2613</v>
      </c>
      <c r="F2532" s="18" t="s">
        <v>2629</v>
      </c>
      <c r="G2532" s="18">
        <v>1500</v>
      </c>
      <c r="H2532" s="18">
        <v>0.83</v>
      </c>
      <c r="I2532" s="18">
        <v>0.93</v>
      </c>
      <c r="Q2532"/>
    </row>
    <row r="2533" spans="2:17" x14ac:dyDescent="0.25">
      <c r="B2533" s="18">
        <v>2011</v>
      </c>
      <c r="C2533" s="18" t="s">
        <v>2415</v>
      </c>
      <c r="D2533" s="18" t="s">
        <v>2511</v>
      </c>
      <c r="E2533" s="18" t="s">
        <v>2613</v>
      </c>
      <c r="F2533" s="18" t="s">
        <v>2630</v>
      </c>
      <c r="G2533" s="18">
        <v>1656</v>
      </c>
      <c r="H2533" s="18">
        <v>0.83</v>
      </c>
      <c r="I2533" s="18">
        <v>1</v>
      </c>
      <c r="Q2533"/>
    </row>
    <row r="2534" spans="2:17" x14ac:dyDescent="0.25">
      <c r="B2534" s="18">
        <v>2011</v>
      </c>
      <c r="C2534" s="18" t="s">
        <v>2415</v>
      </c>
      <c r="D2534" s="18" t="s">
        <v>2511</v>
      </c>
      <c r="E2534" s="18" t="s">
        <v>2613</v>
      </c>
      <c r="F2534" s="18" t="s">
        <v>2631</v>
      </c>
      <c r="G2534" s="18">
        <v>2016</v>
      </c>
      <c r="H2534" s="18">
        <v>0.81</v>
      </c>
      <c r="I2534" s="18">
        <v>1</v>
      </c>
      <c r="Q2534"/>
    </row>
    <row r="2535" spans="2:17" x14ac:dyDescent="0.25">
      <c r="B2535" s="18">
        <v>2011</v>
      </c>
      <c r="C2535" s="18" t="s">
        <v>2415</v>
      </c>
      <c r="D2535" s="18" t="s">
        <v>2511</v>
      </c>
      <c r="E2535" s="18" t="s">
        <v>2613</v>
      </c>
      <c r="F2535" s="18" t="s">
        <v>2632</v>
      </c>
      <c r="G2535" s="18">
        <v>1404</v>
      </c>
      <c r="H2535" s="18">
        <v>0.84</v>
      </c>
      <c r="I2535" s="18">
        <v>0.92</v>
      </c>
      <c r="Q2535"/>
    </row>
    <row r="2536" spans="2:17" x14ac:dyDescent="0.25">
      <c r="B2536" s="18">
        <v>2011</v>
      </c>
      <c r="C2536" s="18" t="s">
        <v>2415</v>
      </c>
      <c r="D2536" s="18" t="s">
        <v>2511</v>
      </c>
      <c r="E2536" s="18" t="s">
        <v>2613</v>
      </c>
      <c r="F2536" s="18" t="s">
        <v>2633</v>
      </c>
      <c r="G2536" s="18">
        <v>2268</v>
      </c>
      <c r="H2536" s="18">
        <v>0.77</v>
      </c>
      <c r="I2536" s="18">
        <v>0.95</v>
      </c>
      <c r="Q2536"/>
    </row>
    <row r="2537" spans="2:17" x14ac:dyDescent="0.25">
      <c r="B2537" s="18">
        <v>2011</v>
      </c>
      <c r="C2537" s="18" t="s">
        <v>2415</v>
      </c>
      <c r="D2537" s="18" t="s">
        <v>2511</v>
      </c>
      <c r="E2537" s="18" t="s">
        <v>2613</v>
      </c>
      <c r="F2537" s="18" t="s">
        <v>2634</v>
      </c>
      <c r="G2537" s="18">
        <v>2232</v>
      </c>
      <c r="H2537" s="18">
        <v>0.82</v>
      </c>
      <c r="I2537" s="18">
        <v>0.94</v>
      </c>
      <c r="Q2537"/>
    </row>
    <row r="2538" spans="2:17" x14ac:dyDescent="0.25">
      <c r="B2538" s="18">
        <v>2011</v>
      </c>
      <c r="C2538" s="18" t="s">
        <v>2415</v>
      </c>
      <c r="D2538" s="18" t="s">
        <v>2511</v>
      </c>
      <c r="E2538" s="18" t="s">
        <v>2613</v>
      </c>
      <c r="F2538" s="18" t="s">
        <v>2635</v>
      </c>
      <c r="G2538" s="18">
        <v>2184</v>
      </c>
      <c r="H2538" s="18">
        <v>0.88</v>
      </c>
      <c r="I2538" s="18">
        <v>0.99</v>
      </c>
      <c r="Q2538"/>
    </row>
    <row r="2539" spans="2:17" x14ac:dyDescent="0.25">
      <c r="B2539" s="18">
        <v>2011</v>
      </c>
      <c r="C2539" s="18" t="s">
        <v>2415</v>
      </c>
      <c r="D2539" s="18" t="s">
        <v>2511</v>
      </c>
      <c r="E2539" s="18" t="s">
        <v>2613</v>
      </c>
      <c r="F2539" s="18" t="s">
        <v>2636</v>
      </c>
      <c r="G2539" s="18">
        <v>2268</v>
      </c>
      <c r="H2539" s="18">
        <v>0.88</v>
      </c>
      <c r="I2539" s="18">
        <v>0.95</v>
      </c>
      <c r="Q2539"/>
    </row>
    <row r="2540" spans="2:17" x14ac:dyDescent="0.25">
      <c r="B2540" s="18">
        <v>2011</v>
      </c>
      <c r="C2540" s="18" t="s">
        <v>2415</v>
      </c>
      <c r="D2540" s="18" t="s">
        <v>2511</v>
      </c>
      <c r="E2540" s="18" t="s">
        <v>2613</v>
      </c>
      <c r="F2540" s="18" t="s">
        <v>2637</v>
      </c>
      <c r="G2540" s="18">
        <v>1524</v>
      </c>
      <c r="H2540" s="18">
        <v>0.71</v>
      </c>
      <c r="I2540" s="18">
        <v>0.94</v>
      </c>
      <c r="Q2540"/>
    </row>
    <row r="2541" spans="2:17" x14ac:dyDescent="0.25">
      <c r="B2541" s="18">
        <v>2011</v>
      </c>
      <c r="C2541" s="18" t="s">
        <v>2415</v>
      </c>
      <c r="D2541" s="18" t="s">
        <v>2511</v>
      </c>
      <c r="E2541" s="18" t="s">
        <v>2613</v>
      </c>
      <c r="F2541" s="18" t="s">
        <v>2638</v>
      </c>
      <c r="G2541" s="18">
        <v>1728</v>
      </c>
      <c r="H2541" s="18">
        <v>0.9</v>
      </c>
      <c r="I2541" s="18">
        <v>0.98</v>
      </c>
      <c r="Q2541"/>
    </row>
    <row r="2542" spans="2:17" x14ac:dyDescent="0.25">
      <c r="B2542" s="18">
        <v>2011</v>
      </c>
      <c r="C2542" s="18" t="s">
        <v>2415</v>
      </c>
      <c r="D2542" s="18" t="s">
        <v>2511</v>
      </c>
      <c r="E2542" s="18" t="s">
        <v>2613</v>
      </c>
      <c r="F2542" s="18" t="s">
        <v>2639</v>
      </c>
      <c r="G2542" s="18">
        <v>1224</v>
      </c>
      <c r="H2542" s="18">
        <v>0.72</v>
      </c>
      <c r="I2542" s="18">
        <v>0.9</v>
      </c>
      <c r="Q2542"/>
    </row>
    <row r="2543" spans="2:17" x14ac:dyDescent="0.25">
      <c r="B2543" s="18">
        <v>2011</v>
      </c>
      <c r="C2543" s="18" t="s">
        <v>2415</v>
      </c>
      <c r="D2543" s="18" t="s">
        <v>2511</v>
      </c>
      <c r="E2543" s="18" t="s">
        <v>2613</v>
      </c>
      <c r="F2543" s="18" t="s">
        <v>2640</v>
      </c>
      <c r="G2543" s="18">
        <v>1944</v>
      </c>
      <c r="H2543" s="18">
        <v>0.89</v>
      </c>
      <c r="I2543" s="18">
        <v>1</v>
      </c>
      <c r="Q2543"/>
    </row>
    <row r="2544" spans="2:17" x14ac:dyDescent="0.25">
      <c r="B2544" s="18">
        <v>2011</v>
      </c>
      <c r="C2544" s="18" t="s">
        <v>2415</v>
      </c>
      <c r="D2544" s="18" t="s">
        <v>2511</v>
      </c>
      <c r="E2544" s="18" t="s">
        <v>2613</v>
      </c>
      <c r="F2544" s="18" t="s">
        <v>2641</v>
      </c>
      <c r="G2544" s="18">
        <v>1404</v>
      </c>
      <c r="H2544" s="18">
        <v>0.83</v>
      </c>
      <c r="I2544" s="18">
        <v>0.96</v>
      </c>
      <c r="Q2544"/>
    </row>
    <row r="2545" spans="2:17" x14ac:dyDescent="0.25">
      <c r="B2545" s="18">
        <v>2011</v>
      </c>
      <c r="C2545" s="18" t="s">
        <v>2415</v>
      </c>
      <c r="D2545" s="18" t="s">
        <v>2511</v>
      </c>
      <c r="E2545" s="18" t="s">
        <v>2613</v>
      </c>
      <c r="F2545" s="18" t="s">
        <v>2642</v>
      </c>
      <c r="G2545" s="18">
        <v>2052</v>
      </c>
      <c r="H2545" s="18">
        <v>0.7</v>
      </c>
      <c r="I2545" s="18">
        <v>1</v>
      </c>
      <c r="Q2545"/>
    </row>
    <row r="2546" spans="2:17" x14ac:dyDescent="0.25">
      <c r="B2546" s="18">
        <v>2011</v>
      </c>
      <c r="C2546" s="18" t="s">
        <v>2415</v>
      </c>
      <c r="D2546" s="18" t="s">
        <v>2511</v>
      </c>
      <c r="E2546" s="18" t="s">
        <v>2613</v>
      </c>
      <c r="F2546" s="18" t="s">
        <v>2643</v>
      </c>
      <c r="G2546" s="18">
        <v>1368</v>
      </c>
      <c r="H2546" s="18">
        <v>0.75</v>
      </c>
      <c r="I2546" s="18">
        <v>0.99</v>
      </c>
      <c r="Q2546"/>
    </row>
    <row r="2547" spans="2:17" x14ac:dyDescent="0.25">
      <c r="B2547" s="18">
        <v>2011</v>
      </c>
      <c r="C2547" s="18" t="s">
        <v>2415</v>
      </c>
      <c r="D2547" s="18" t="s">
        <v>2511</v>
      </c>
      <c r="E2547" s="18" t="s">
        <v>2613</v>
      </c>
      <c r="F2547" s="18" t="s">
        <v>2644</v>
      </c>
      <c r="G2547" s="18">
        <v>2232</v>
      </c>
      <c r="H2547" s="18">
        <v>0.82</v>
      </c>
      <c r="I2547" s="18">
        <v>1</v>
      </c>
      <c r="Q2547"/>
    </row>
    <row r="2548" spans="2:17" x14ac:dyDescent="0.25">
      <c r="B2548" s="18">
        <v>2011</v>
      </c>
      <c r="C2548" s="18" t="s">
        <v>2415</v>
      </c>
      <c r="D2548" s="18" t="s">
        <v>2511</v>
      </c>
      <c r="E2548" s="18" t="s">
        <v>2613</v>
      </c>
      <c r="F2548" s="18" t="s">
        <v>2645</v>
      </c>
      <c r="G2548" s="18">
        <v>2328</v>
      </c>
      <c r="H2548" s="18">
        <v>0.8</v>
      </c>
      <c r="I2548" s="18">
        <v>0.98</v>
      </c>
      <c r="Q2548"/>
    </row>
    <row r="2549" spans="2:17" x14ac:dyDescent="0.25">
      <c r="B2549" s="18">
        <v>2011</v>
      </c>
      <c r="C2549" s="18" t="s">
        <v>2415</v>
      </c>
      <c r="D2549" s="18" t="s">
        <v>2511</v>
      </c>
      <c r="E2549" s="18" t="s">
        <v>2613</v>
      </c>
      <c r="F2549" s="18" t="s">
        <v>2646</v>
      </c>
      <c r="G2549" s="18">
        <v>2028</v>
      </c>
      <c r="H2549" s="18">
        <v>0.82</v>
      </c>
      <c r="I2549" s="18">
        <v>0.99</v>
      </c>
      <c r="Q2549"/>
    </row>
    <row r="2550" spans="2:17" x14ac:dyDescent="0.25">
      <c r="B2550" s="18">
        <v>2011</v>
      </c>
      <c r="C2550" s="18" t="s">
        <v>2415</v>
      </c>
      <c r="D2550" s="18" t="s">
        <v>2511</v>
      </c>
      <c r="E2550" s="18" t="s">
        <v>2613</v>
      </c>
      <c r="F2550" s="18" t="s">
        <v>2647</v>
      </c>
      <c r="G2550" s="18">
        <v>1704</v>
      </c>
      <c r="H2550" s="18">
        <v>0.86</v>
      </c>
      <c r="I2550" s="18">
        <v>0.9</v>
      </c>
      <c r="Q2550"/>
    </row>
    <row r="2551" spans="2:17" x14ac:dyDescent="0.25">
      <c r="B2551" s="18">
        <v>2011</v>
      </c>
      <c r="C2551" s="18" t="s">
        <v>2415</v>
      </c>
      <c r="D2551" s="18" t="s">
        <v>2511</v>
      </c>
      <c r="E2551" s="18" t="s">
        <v>2613</v>
      </c>
      <c r="F2551" s="18" t="s">
        <v>2648</v>
      </c>
      <c r="G2551" s="18">
        <v>1668</v>
      </c>
      <c r="H2551" s="18">
        <v>0.8</v>
      </c>
      <c r="I2551" s="18">
        <v>0.94</v>
      </c>
      <c r="Q2551"/>
    </row>
    <row r="2552" spans="2:17" x14ac:dyDescent="0.25">
      <c r="B2552" s="18">
        <v>2011</v>
      </c>
      <c r="C2552" s="18" t="s">
        <v>2415</v>
      </c>
      <c r="D2552" s="18" t="s">
        <v>2511</v>
      </c>
      <c r="E2552" s="18" t="s">
        <v>2613</v>
      </c>
      <c r="F2552" s="18" t="s">
        <v>2649</v>
      </c>
      <c r="G2552" s="18">
        <v>1932</v>
      </c>
      <c r="H2552" s="18">
        <v>0.7</v>
      </c>
      <c r="I2552" s="18">
        <v>0.92</v>
      </c>
      <c r="Q2552"/>
    </row>
    <row r="2553" spans="2:17" x14ac:dyDescent="0.25">
      <c r="B2553" s="18">
        <v>2011</v>
      </c>
      <c r="C2553" s="18" t="s">
        <v>2415</v>
      </c>
      <c r="D2553" s="18" t="s">
        <v>2416</v>
      </c>
      <c r="E2553" s="18" t="s">
        <v>2650</v>
      </c>
      <c r="F2553" s="18" t="s">
        <v>2651</v>
      </c>
      <c r="G2553" s="18">
        <v>168</v>
      </c>
      <c r="H2553" s="18">
        <v>2.3866666666666667</v>
      </c>
      <c r="I2553" s="18">
        <v>2.9</v>
      </c>
      <c r="Q2553"/>
    </row>
    <row r="2554" spans="2:17" x14ac:dyDescent="0.25">
      <c r="B2554" s="18">
        <v>2011</v>
      </c>
      <c r="C2554" s="18" t="s">
        <v>2415</v>
      </c>
      <c r="D2554" s="18" t="s">
        <v>2477</v>
      </c>
      <c r="E2554" s="18" t="s">
        <v>2652</v>
      </c>
      <c r="F2554" s="18" t="s">
        <v>2653</v>
      </c>
      <c r="G2554" s="18">
        <v>552</v>
      </c>
      <c r="H2554" s="18">
        <v>2.12</v>
      </c>
      <c r="I2554" s="18">
        <v>3.74</v>
      </c>
      <c r="Q2554"/>
    </row>
    <row r="2555" spans="2:17" x14ac:dyDescent="0.25">
      <c r="B2555" s="18">
        <v>2011</v>
      </c>
      <c r="C2555" s="18" t="s">
        <v>2415</v>
      </c>
      <c r="D2555" s="18" t="s">
        <v>2477</v>
      </c>
      <c r="E2555" s="18" t="s">
        <v>2652</v>
      </c>
      <c r="F2555" s="18" t="s">
        <v>2654</v>
      </c>
      <c r="G2555" s="18">
        <v>156</v>
      </c>
      <c r="H2555" s="18">
        <v>2.34</v>
      </c>
      <c r="I2555" s="18">
        <v>3.02</v>
      </c>
      <c r="Q2555"/>
    </row>
    <row r="2556" spans="2:17" x14ac:dyDescent="0.25">
      <c r="B2556" s="18">
        <v>2011</v>
      </c>
      <c r="C2556" s="18" t="s">
        <v>2415</v>
      </c>
      <c r="D2556" s="18" t="s">
        <v>2477</v>
      </c>
      <c r="E2556" s="18" t="s">
        <v>2652</v>
      </c>
      <c r="F2556" s="18" t="s">
        <v>2655</v>
      </c>
      <c r="G2556" s="18">
        <v>444</v>
      </c>
      <c r="H2556" s="18">
        <v>2.38</v>
      </c>
      <c r="I2556" s="18">
        <v>3.04</v>
      </c>
      <c r="Q2556"/>
    </row>
    <row r="2557" spans="2:17" x14ac:dyDescent="0.25">
      <c r="B2557" s="18">
        <v>2011</v>
      </c>
      <c r="C2557" s="18" t="s">
        <v>2415</v>
      </c>
      <c r="D2557" s="18" t="s">
        <v>2477</v>
      </c>
      <c r="E2557" s="18" t="s">
        <v>2652</v>
      </c>
      <c r="F2557" s="18" t="s">
        <v>2656</v>
      </c>
      <c r="G2557" s="18">
        <v>384</v>
      </c>
      <c r="H2557" s="18">
        <v>2.46</v>
      </c>
      <c r="I2557" s="18">
        <v>3.72</v>
      </c>
      <c r="Q2557"/>
    </row>
    <row r="2558" spans="2:17" x14ac:dyDescent="0.25">
      <c r="B2558" s="18">
        <v>2011</v>
      </c>
      <c r="C2558" s="18" t="s">
        <v>2415</v>
      </c>
      <c r="D2558" s="18" t="s">
        <v>2477</v>
      </c>
      <c r="E2558" s="18" t="s">
        <v>2652</v>
      </c>
      <c r="F2558" s="18" t="s">
        <v>2657</v>
      </c>
      <c r="G2558" s="18">
        <v>228</v>
      </c>
      <c r="H2558" s="18">
        <v>2.4500000000000002</v>
      </c>
      <c r="I2558" s="18">
        <v>3.05</v>
      </c>
      <c r="Q2558"/>
    </row>
    <row r="2559" spans="2:17" x14ac:dyDescent="0.25">
      <c r="B2559" s="18">
        <v>2011</v>
      </c>
      <c r="C2559" s="18" t="s">
        <v>2415</v>
      </c>
      <c r="D2559" s="18" t="s">
        <v>2477</v>
      </c>
      <c r="E2559" s="18" t="s">
        <v>2652</v>
      </c>
      <c r="F2559" s="18" t="s">
        <v>2658</v>
      </c>
      <c r="G2559" s="18">
        <v>336</v>
      </c>
      <c r="H2559" s="18">
        <v>2.3199999999999998</v>
      </c>
      <c r="I2559" s="18">
        <v>3.04</v>
      </c>
      <c r="Q2559"/>
    </row>
    <row r="2560" spans="2:17" x14ac:dyDescent="0.25">
      <c r="B2560" s="18">
        <v>2011</v>
      </c>
      <c r="C2560" s="18" t="s">
        <v>2415</v>
      </c>
      <c r="D2560" s="18" t="s">
        <v>2477</v>
      </c>
      <c r="E2560" s="18" t="s">
        <v>2652</v>
      </c>
      <c r="F2560" s="18" t="s">
        <v>2659</v>
      </c>
      <c r="G2560" s="18">
        <v>300</v>
      </c>
      <c r="H2560" s="18">
        <v>2.61</v>
      </c>
      <c r="I2560" s="18">
        <v>3.5</v>
      </c>
      <c r="Q2560"/>
    </row>
    <row r="2561" spans="2:17" x14ac:dyDescent="0.25">
      <c r="B2561" s="18">
        <v>2011</v>
      </c>
      <c r="C2561" s="18" t="s">
        <v>2415</v>
      </c>
      <c r="D2561" s="18" t="s">
        <v>2477</v>
      </c>
      <c r="E2561" s="18" t="s">
        <v>2652</v>
      </c>
      <c r="F2561" s="18" t="s">
        <v>2660</v>
      </c>
      <c r="G2561" s="18">
        <v>156</v>
      </c>
      <c r="H2561" s="18">
        <v>2.71</v>
      </c>
      <c r="I2561" s="18">
        <v>3.42</v>
      </c>
      <c r="Q2561"/>
    </row>
    <row r="2562" spans="2:17" x14ac:dyDescent="0.25">
      <c r="B2562" s="18">
        <v>2011</v>
      </c>
      <c r="C2562" s="18" t="s">
        <v>2415</v>
      </c>
      <c r="D2562" s="18" t="s">
        <v>2477</v>
      </c>
      <c r="E2562" s="18" t="s">
        <v>2652</v>
      </c>
      <c r="F2562" s="18" t="s">
        <v>2661</v>
      </c>
      <c r="G2562" s="18">
        <v>588</v>
      </c>
      <c r="H2562" s="18">
        <v>2.69</v>
      </c>
      <c r="I2562" s="18">
        <v>3.41</v>
      </c>
      <c r="Q2562"/>
    </row>
    <row r="2563" spans="2:17" x14ac:dyDescent="0.25">
      <c r="B2563" s="18">
        <v>2011</v>
      </c>
      <c r="C2563" s="18" t="s">
        <v>2415</v>
      </c>
      <c r="D2563" s="18" t="s">
        <v>2477</v>
      </c>
      <c r="E2563" s="18" t="s">
        <v>2652</v>
      </c>
      <c r="F2563" s="18" t="s">
        <v>2662</v>
      </c>
      <c r="G2563" s="18">
        <v>576</v>
      </c>
      <c r="H2563" s="18">
        <v>2.71</v>
      </c>
      <c r="I2563" s="18">
        <v>3.14</v>
      </c>
      <c r="Q2563"/>
    </row>
    <row r="2564" spans="2:17" x14ac:dyDescent="0.25">
      <c r="B2564" s="18">
        <v>2011</v>
      </c>
      <c r="C2564" s="18" t="s">
        <v>2415</v>
      </c>
      <c r="D2564" s="18" t="s">
        <v>2477</v>
      </c>
      <c r="E2564" s="18" t="s">
        <v>2652</v>
      </c>
      <c r="F2564" s="18" t="s">
        <v>2663</v>
      </c>
      <c r="G2564" s="18">
        <v>156</v>
      </c>
      <c r="H2564" s="18">
        <v>2.66</v>
      </c>
      <c r="I2564" s="18">
        <v>3.47</v>
      </c>
      <c r="Q2564"/>
    </row>
    <row r="2565" spans="2:17" x14ac:dyDescent="0.25">
      <c r="B2565" s="18">
        <v>2011</v>
      </c>
      <c r="C2565" s="18" t="s">
        <v>2415</v>
      </c>
      <c r="D2565" s="18" t="s">
        <v>2477</v>
      </c>
      <c r="E2565" s="18" t="s">
        <v>2652</v>
      </c>
      <c r="F2565" s="18" t="s">
        <v>2664</v>
      </c>
      <c r="G2565" s="18">
        <v>564</v>
      </c>
      <c r="H2565" s="18">
        <v>2.04</v>
      </c>
      <c r="I2565" s="18">
        <v>3.66</v>
      </c>
      <c r="Q2565"/>
    </row>
    <row r="2566" spans="2:17" x14ac:dyDescent="0.25">
      <c r="B2566" s="18">
        <v>2011</v>
      </c>
      <c r="C2566" s="18" t="s">
        <v>2415</v>
      </c>
      <c r="D2566" s="18" t="s">
        <v>2477</v>
      </c>
      <c r="E2566" s="18" t="s">
        <v>2652</v>
      </c>
      <c r="F2566" s="18" t="s">
        <v>2665</v>
      </c>
      <c r="G2566" s="18">
        <v>312</v>
      </c>
      <c r="H2566" s="18">
        <v>2.63</v>
      </c>
      <c r="I2566" s="18">
        <v>3.19</v>
      </c>
      <c r="Q2566"/>
    </row>
    <row r="2567" spans="2:17" x14ac:dyDescent="0.25">
      <c r="B2567" s="18">
        <v>2011</v>
      </c>
      <c r="C2567" s="18" t="s">
        <v>2415</v>
      </c>
      <c r="D2567" s="18" t="s">
        <v>2477</v>
      </c>
      <c r="E2567" s="18" t="s">
        <v>2652</v>
      </c>
      <c r="F2567" s="18" t="s">
        <v>2666</v>
      </c>
      <c r="G2567" s="18">
        <v>240</v>
      </c>
      <c r="H2567" s="18">
        <v>2.21</v>
      </c>
      <c r="I2567" s="18">
        <v>3.1</v>
      </c>
      <c r="Q2567"/>
    </row>
    <row r="2568" spans="2:17" x14ac:dyDescent="0.25">
      <c r="B2568" s="18">
        <v>2011</v>
      </c>
      <c r="C2568" s="18" t="s">
        <v>2415</v>
      </c>
      <c r="D2568" s="18" t="s">
        <v>2477</v>
      </c>
      <c r="E2568" s="18" t="s">
        <v>2652</v>
      </c>
      <c r="F2568" s="18" t="s">
        <v>2667</v>
      </c>
      <c r="G2568" s="18">
        <v>480</v>
      </c>
      <c r="H2568" s="18">
        <v>2.0099999999999998</v>
      </c>
      <c r="I2568" s="18">
        <v>3.64</v>
      </c>
      <c r="Q2568"/>
    </row>
    <row r="2569" spans="2:17" x14ac:dyDescent="0.25">
      <c r="B2569" s="18">
        <v>2011</v>
      </c>
      <c r="C2569" s="18" t="s">
        <v>2415</v>
      </c>
      <c r="D2569" s="18" t="s">
        <v>2477</v>
      </c>
      <c r="E2569" s="18" t="s">
        <v>2652</v>
      </c>
      <c r="F2569" s="18" t="s">
        <v>2668</v>
      </c>
      <c r="G2569" s="18">
        <v>192</v>
      </c>
      <c r="H2569" s="18">
        <v>2.79</v>
      </c>
      <c r="I2569" s="18">
        <v>3.11</v>
      </c>
      <c r="Q2569"/>
    </row>
    <row r="2570" spans="2:17" x14ac:dyDescent="0.25">
      <c r="B2570" s="18">
        <v>2011</v>
      </c>
      <c r="C2570" s="18" t="s">
        <v>2415</v>
      </c>
      <c r="D2570" s="18" t="s">
        <v>2477</v>
      </c>
      <c r="E2570" s="18" t="s">
        <v>2652</v>
      </c>
      <c r="F2570" s="18" t="s">
        <v>2669</v>
      </c>
      <c r="G2570" s="18">
        <v>300</v>
      </c>
      <c r="H2570" s="18">
        <v>2.19</v>
      </c>
      <c r="I2570" s="18">
        <v>3.51</v>
      </c>
      <c r="Q2570"/>
    </row>
    <row r="2571" spans="2:17" x14ac:dyDescent="0.25">
      <c r="B2571" s="18">
        <v>2011</v>
      </c>
      <c r="C2571" s="18" t="s">
        <v>2415</v>
      </c>
      <c r="D2571" s="18" t="s">
        <v>2477</v>
      </c>
      <c r="E2571" s="18" t="s">
        <v>2652</v>
      </c>
      <c r="F2571" s="18" t="s">
        <v>2670</v>
      </c>
      <c r="G2571" s="18">
        <v>348</v>
      </c>
      <c r="H2571" s="18">
        <v>2.4900000000000002</v>
      </c>
      <c r="I2571" s="18">
        <v>3.7</v>
      </c>
      <c r="Q2571"/>
    </row>
    <row r="2572" spans="2:17" x14ac:dyDescent="0.25">
      <c r="B2572" s="18">
        <v>2011</v>
      </c>
      <c r="C2572" s="18" t="s">
        <v>2415</v>
      </c>
      <c r="D2572" s="18" t="s">
        <v>2477</v>
      </c>
      <c r="E2572" s="18" t="s">
        <v>2652</v>
      </c>
      <c r="F2572" s="18" t="s">
        <v>2671</v>
      </c>
      <c r="G2572" s="18">
        <v>384</v>
      </c>
      <c r="H2572" s="18">
        <v>2.13</v>
      </c>
      <c r="I2572" s="18">
        <v>3.48</v>
      </c>
      <c r="Q2572"/>
    </row>
    <row r="2573" spans="2:17" x14ac:dyDescent="0.25">
      <c r="B2573" s="18">
        <v>2011</v>
      </c>
      <c r="C2573" s="18" t="s">
        <v>2415</v>
      </c>
      <c r="D2573" s="18" t="s">
        <v>2477</v>
      </c>
      <c r="E2573" s="18" t="s">
        <v>2652</v>
      </c>
      <c r="F2573" s="18" t="s">
        <v>2672</v>
      </c>
      <c r="G2573" s="18">
        <v>216</v>
      </c>
      <c r="H2573" s="18">
        <v>2.1</v>
      </c>
      <c r="I2573" s="18">
        <v>3.21</v>
      </c>
      <c r="Q2573"/>
    </row>
    <row r="2574" spans="2:17" x14ac:dyDescent="0.25">
      <c r="B2574" s="18">
        <v>2011</v>
      </c>
      <c r="C2574" s="18" t="s">
        <v>2415</v>
      </c>
      <c r="D2574" s="18" t="s">
        <v>2477</v>
      </c>
      <c r="E2574" s="18" t="s">
        <v>2652</v>
      </c>
      <c r="F2574" s="18" t="s">
        <v>2673</v>
      </c>
      <c r="G2574" s="18">
        <v>516</v>
      </c>
      <c r="H2574" s="18">
        <v>2</v>
      </c>
      <c r="I2574" s="18">
        <v>3.67</v>
      </c>
      <c r="Q2574"/>
    </row>
    <row r="2575" spans="2:17" x14ac:dyDescent="0.25">
      <c r="B2575" s="18">
        <v>2011</v>
      </c>
      <c r="C2575" s="18" t="s">
        <v>2415</v>
      </c>
      <c r="D2575" s="18" t="s">
        <v>2477</v>
      </c>
      <c r="E2575" s="18" t="s">
        <v>2652</v>
      </c>
      <c r="F2575" s="18" t="s">
        <v>2674</v>
      </c>
      <c r="G2575" s="18">
        <v>600</v>
      </c>
      <c r="H2575" s="18">
        <v>2.08</v>
      </c>
      <c r="I2575" s="18">
        <v>3</v>
      </c>
      <c r="Q2575"/>
    </row>
    <row r="2576" spans="2:17" x14ac:dyDescent="0.25">
      <c r="B2576" s="18">
        <v>2011</v>
      </c>
      <c r="C2576" s="18" t="s">
        <v>2415</v>
      </c>
      <c r="D2576" s="18" t="s">
        <v>2477</v>
      </c>
      <c r="E2576" s="18" t="s">
        <v>2652</v>
      </c>
      <c r="F2576" s="18" t="s">
        <v>2675</v>
      </c>
      <c r="G2576" s="18">
        <v>180</v>
      </c>
      <c r="H2576" s="18">
        <v>2.71</v>
      </c>
      <c r="I2576" s="18">
        <v>3.11</v>
      </c>
      <c r="Q2576"/>
    </row>
    <row r="2577" spans="2:17" x14ac:dyDescent="0.25">
      <c r="B2577" s="18">
        <v>2011</v>
      </c>
      <c r="C2577" s="18" t="s">
        <v>2415</v>
      </c>
      <c r="D2577" s="18" t="s">
        <v>2477</v>
      </c>
      <c r="E2577" s="18" t="s">
        <v>2652</v>
      </c>
      <c r="F2577" s="18" t="s">
        <v>2676</v>
      </c>
      <c r="G2577" s="18">
        <v>420</v>
      </c>
      <c r="H2577" s="18">
        <v>2.1800000000000002</v>
      </c>
      <c r="I2577" s="18">
        <v>3.33</v>
      </c>
      <c r="Q2577"/>
    </row>
    <row r="2578" spans="2:17" x14ac:dyDescent="0.25">
      <c r="B2578" s="18">
        <v>2011</v>
      </c>
      <c r="C2578" s="18" t="s">
        <v>2415</v>
      </c>
      <c r="D2578" s="18" t="s">
        <v>2477</v>
      </c>
      <c r="E2578" s="18" t="s">
        <v>2652</v>
      </c>
      <c r="F2578" s="18" t="s">
        <v>2677</v>
      </c>
      <c r="G2578" s="18">
        <v>432</v>
      </c>
      <c r="H2578" s="18">
        <v>2.77</v>
      </c>
      <c r="I2578" s="18">
        <v>3.74</v>
      </c>
      <c r="Q2578"/>
    </row>
    <row r="2579" spans="2:17" x14ac:dyDescent="0.25">
      <c r="B2579" s="18">
        <v>2011</v>
      </c>
      <c r="C2579" s="18" t="s">
        <v>2415</v>
      </c>
      <c r="D2579" s="18" t="s">
        <v>2477</v>
      </c>
      <c r="E2579" s="18" t="s">
        <v>2652</v>
      </c>
      <c r="F2579" s="18" t="s">
        <v>2678</v>
      </c>
      <c r="G2579" s="18">
        <v>516</v>
      </c>
      <c r="H2579" s="18">
        <v>2.8</v>
      </c>
      <c r="I2579" s="18">
        <v>3.19</v>
      </c>
      <c r="Q2579"/>
    </row>
    <row r="2580" spans="2:17" x14ac:dyDescent="0.25">
      <c r="B2580" s="18">
        <v>2011</v>
      </c>
      <c r="C2580" s="18" t="s">
        <v>2415</v>
      </c>
      <c r="D2580" s="18" t="s">
        <v>2477</v>
      </c>
      <c r="E2580" s="18" t="s">
        <v>2652</v>
      </c>
      <c r="F2580" s="18" t="s">
        <v>2679</v>
      </c>
      <c r="G2580" s="18">
        <v>600</v>
      </c>
      <c r="H2580" s="18">
        <v>2.4</v>
      </c>
      <c r="I2580" s="18">
        <v>3.05</v>
      </c>
      <c r="Q2580"/>
    </row>
    <row r="2581" spans="2:17" x14ac:dyDescent="0.25">
      <c r="B2581" s="18">
        <v>2011</v>
      </c>
      <c r="C2581" s="18" t="s">
        <v>2415</v>
      </c>
      <c r="D2581" s="18" t="s">
        <v>2477</v>
      </c>
      <c r="E2581" s="18" t="s">
        <v>2652</v>
      </c>
      <c r="F2581" s="18" t="s">
        <v>2680</v>
      </c>
      <c r="G2581" s="18">
        <v>180</v>
      </c>
      <c r="H2581" s="18">
        <v>2.34</v>
      </c>
      <c r="I2581" s="18">
        <v>3.52</v>
      </c>
      <c r="Q2581"/>
    </row>
    <row r="2582" spans="2:17" x14ac:dyDescent="0.25">
      <c r="B2582" s="18">
        <v>2011</v>
      </c>
      <c r="C2582" s="18" t="s">
        <v>2415</v>
      </c>
      <c r="D2582" s="18" t="s">
        <v>2477</v>
      </c>
      <c r="E2582" s="18" t="s">
        <v>2652</v>
      </c>
      <c r="F2582" s="18" t="s">
        <v>2681</v>
      </c>
      <c r="G2582" s="18">
        <v>492</v>
      </c>
      <c r="H2582" s="18">
        <v>2.39</v>
      </c>
      <c r="I2582" s="18">
        <v>3.38</v>
      </c>
      <c r="Q2582"/>
    </row>
    <row r="2583" spans="2:17" x14ac:dyDescent="0.25">
      <c r="B2583" s="18">
        <v>2011</v>
      </c>
      <c r="C2583" s="18" t="s">
        <v>2415</v>
      </c>
      <c r="D2583" s="18" t="s">
        <v>2477</v>
      </c>
      <c r="E2583" s="18" t="s">
        <v>2652</v>
      </c>
      <c r="F2583" s="18" t="s">
        <v>2682</v>
      </c>
      <c r="G2583" s="18">
        <v>300</v>
      </c>
      <c r="H2583" s="18">
        <v>2.41</v>
      </c>
      <c r="I2583" s="18">
        <v>3.23</v>
      </c>
      <c r="Q2583"/>
    </row>
    <row r="2584" spans="2:17" x14ac:dyDescent="0.25">
      <c r="B2584" s="18">
        <v>2011</v>
      </c>
      <c r="C2584" s="18" t="s">
        <v>2415</v>
      </c>
      <c r="D2584" s="18" t="s">
        <v>2477</v>
      </c>
      <c r="E2584" s="18" t="s">
        <v>2652</v>
      </c>
      <c r="F2584" s="18" t="s">
        <v>2683</v>
      </c>
      <c r="G2584" s="18">
        <v>276</v>
      </c>
      <c r="H2584" s="18">
        <v>2</v>
      </c>
      <c r="I2584" s="18">
        <v>3.78</v>
      </c>
      <c r="Q2584"/>
    </row>
    <row r="2585" spans="2:17" x14ac:dyDescent="0.25">
      <c r="B2585" s="18">
        <v>2011</v>
      </c>
      <c r="C2585" s="18" t="s">
        <v>2415</v>
      </c>
      <c r="D2585" s="18" t="s">
        <v>2477</v>
      </c>
      <c r="E2585" s="18" t="s">
        <v>2652</v>
      </c>
      <c r="F2585" s="18" t="s">
        <v>2684</v>
      </c>
      <c r="G2585" s="18">
        <v>588</v>
      </c>
      <c r="H2585" s="18">
        <v>2.8</v>
      </c>
      <c r="I2585" s="18">
        <v>3.7</v>
      </c>
      <c r="Q2585"/>
    </row>
    <row r="2586" spans="2:17" x14ac:dyDescent="0.25">
      <c r="B2586" s="18">
        <v>2011</v>
      </c>
      <c r="C2586" s="18" t="s">
        <v>2415</v>
      </c>
      <c r="D2586" s="18" t="s">
        <v>2477</v>
      </c>
      <c r="E2586" s="18" t="s">
        <v>2652</v>
      </c>
      <c r="F2586" s="18" t="s">
        <v>2685</v>
      </c>
      <c r="G2586" s="18">
        <v>336</v>
      </c>
      <c r="H2586" s="18">
        <v>2.1</v>
      </c>
      <c r="I2586" s="18">
        <v>3.18</v>
      </c>
      <c r="Q2586"/>
    </row>
    <row r="2587" spans="2:17" x14ac:dyDescent="0.25">
      <c r="B2587" s="18">
        <v>2011</v>
      </c>
      <c r="C2587" s="18" t="s">
        <v>2415</v>
      </c>
      <c r="D2587" s="18" t="s">
        <v>2477</v>
      </c>
      <c r="E2587" s="18" t="s">
        <v>2652</v>
      </c>
      <c r="F2587" s="18" t="s">
        <v>2686</v>
      </c>
      <c r="G2587" s="18">
        <v>252</v>
      </c>
      <c r="H2587" s="18">
        <v>2.65</v>
      </c>
      <c r="I2587" s="18">
        <v>3.1</v>
      </c>
      <c r="Q2587"/>
    </row>
    <row r="2588" spans="2:17" x14ac:dyDescent="0.25">
      <c r="B2588" s="18">
        <v>2011</v>
      </c>
      <c r="C2588" s="18" t="s">
        <v>2415</v>
      </c>
      <c r="D2588" s="18" t="s">
        <v>2477</v>
      </c>
      <c r="E2588" s="18" t="s">
        <v>2652</v>
      </c>
      <c r="F2588" s="18" t="s">
        <v>2687</v>
      </c>
      <c r="G2588" s="18">
        <v>396</v>
      </c>
      <c r="H2588" s="18">
        <v>2.25</v>
      </c>
      <c r="I2588" s="18">
        <v>3.7</v>
      </c>
      <c r="Q2588"/>
    </row>
    <row r="2589" spans="2:17" x14ac:dyDescent="0.25">
      <c r="B2589" s="18">
        <v>2011</v>
      </c>
      <c r="C2589" s="18" t="s">
        <v>2415</v>
      </c>
      <c r="D2589" s="18" t="s">
        <v>2477</v>
      </c>
      <c r="E2589" s="18" t="s">
        <v>2652</v>
      </c>
      <c r="F2589" s="18" t="s">
        <v>2688</v>
      </c>
      <c r="G2589" s="18">
        <v>456</v>
      </c>
      <c r="H2589" s="18">
        <v>2.2799999999999998</v>
      </c>
      <c r="I2589" s="18">
        <v>3.66</v>
      </c>
      <c r="Q2589"/>
    </row>
    <row r="2590" spans="2:17" x14ac:dyDescent="0.25">
      <c r="B2590" s="18">
        <v>2011</v>
      </c>
      <c r="C2590" s="18" t="s">
        <v>2415</v>
      </c>
      <c r="D2590" s="18" t="s">
        <v>2477</v>
      </c>
      <c r="E2590" s="18" t="s">
        <v>2652</v>
      </c>
      <c r="F2590" s="18" t="s">
        <v>2689</v>
      </c>
      <c r="G2590" s="18">
        <v>216</v>
      </c>
      <c r="H2590" s="18">
        <v>2.19</v>
      </c>
      <c r="I2590" s="18">
        <v>3.63</v>
      </c>
      <c r="Q2590"/>
    </row>
    <row r="2591" spans="2:17" x14ac:dyDescent="0.25">
      <c r="B2591" s="18">
        <v>2011</v>
      </c>
      <c r="C2591" s="18" t="s">
        <v>2415</v>
      </c>
      <c r="D2591" s="18" t="s">
        <v>2477</v>
      </c>
      <c r="E2591" s="18" t="s">
        <v>2652</v>
      </c>
      <c r="F2591" s="18" t="s">
        <v>2690</v>
      </c>
      <c r="G2591" s="18">
        <v>120</v>
      </c>
      <c r="H2591" s="18">
        <v>2.79</v>
      </c>
      <c r="I2591" s="18">
        <v>3.6</v>
      </c>
      <c r="Q2591"/>
    </row>
    <row r="2592" spans="2:17" x14ac:dyDescent="0.25">
      <c r="B2592" s="18">
        <v>2011</v>
      </c>
      <c r="C2592" s="18" t="s">
        <v>2415</v>
      </c>
      <c r="D2592" s="18" t="s">
        <v>2416</v>
      </c>
      <c r="E2592" s="18" t="s">
        <v>2691</v>
      </c>
      <c r="F2592" s="18" t="s">
        <v>2692</v>
      </c>
      <c r="G2592" s="18">
        <v>132</v>
      </c>
      <c r="H2592" s="18">
        <v>2.7</v>
      </c>
      <c r="I2592" s="18">
        <v>2.9866666666666668</v>
      </c>
      <c r="Q2592"/>
    </row>
    <row r="2593" spans="2:17" x14ac:dyDescent="0.25">
      <c r="B2593" s="18">
        <v>2011</v>
      </c>
      <c r="C2593" s="18" t="s">
        <v>2415</v>
      </c>
      <c r="D2593" s="18" t="s">
        <v>2416</v>
      </c>
      <c r="E2593" s="18" t="s">
        <v>2691</v>
      </c>
      <c r="F2593" s="18" t="s">
        <v>2693</v>
      </c>
      <c r="G2593" s="18">
        <v>156</v>
      </c>
      <c r="H2593" s="18">
        <v>2.38</v>
      </c>
      <c r="I2593" s="18">
        <v>2.9466666666666668</v>
      </c>
      <c r="Q2593"/>
    </row>
    <row r="2594" spans="2:17" x14ac:dyDescent="0.25">
      <c r="B2594" s="18">
        <v>2011</v>
      </c>
      <c r="C2594" s="18" t="s">
        <v>2415</v>
      </c>
      <c r="D2594" s="18" t="s">
        <v>2416</v>
      </c>
      <c r="E2594" s="18" t="s">
        <v>2691</v>
      </c>
      <c r="F2594" s="18" t="s">
        <v>2694</v>
      </c>
      <c r="G2594" s="18">
        <v>132</v>
      </c>
      <c r="H2594" s="18">
        <v>2.6066666666666665</v>
      </c>
      <c r="I2594" s="18">
        <v>2.88</v>
      </c>
      <c r="Q2594"/>
    </row>
    <row r="2595" spans="2:17" x14ac:dyDescent="0.25">
      <c r="B2595" s="18">
        <v>2011</v>
      </c>
      <c r="C2595" s="18" t="s">
        <v>2415</v>
      </c>
      <c r="D2595" s="18" t="s">
        <v>2416</v>
      </c>
      <c r="E2595" s="18" t="s">
        <v>2691</v>
      </c>
      <c r="F2595" s="18" t="s">
        <v>2695</v>
      </c>
      <c r="G2595" s="18">
        <v>144</v>
      </c>
      <c r="H2595" s="18">
        <v>2.3533333333333335</v>
      </c>
      <c r="I2595" s="18">
        <v>2.9733333333333332</v>
      </c>
      <c r="Q2595"/>
    </row>
    <row r="2596" spans="2:17" x14ac:dyDescent="0.25">
      <c r="B2596" s="18">
        <v>2011</v>
      </c>
      <c r="C2596" s="18" t="s">
        <v>2415</v>
      </c>
      <c r="D2596" s="18" t="s">
        <v>2416</v>
      </c>
      <c r="E2596" s="18" t="s">
        <v>2691</v>
      </c>
      <c r="F2596" s="18" t="s">
        <v>2696</v>
      </c>
      <c r="G2596" s="18">
        <v>156</v>
      </c>
      <c r="H2596" s="18">
        <v>2.5266666666666668</v>
      </c>
      <c r="I2596" s="18">
        <v>2.9533333333333331</v>
      </c>
      <c r="Q2596"/>
    </row>
    <row r="2597" spans="2:17" x14ac:dyDescent="0.25">
      <c r="B2597" s="18">
        <v>2011</v>
      </c>
      <c r="C2597" s="18" t="s">
        <v>2415</v>
      </c>
      <c r="D2597" s="18" t="s">
        <v>2416</v>
      </c>
      <c r="E2597" s="18" t="s">
        <v>2691</v>
      </c>
      <c r="F2597" s="18" t="s">
        <v>2697</v>
      </c>
      <c r="G2597" s="18">
        <v>144</v>
      </c>
      <c r="H2597" s="18">
        <v>2.4466666666666668</v>
      </c>
      <c r="I2597" s="18">
        <v>2.9866666666666668</v>
      </c>
      <c r="Q2597"/>
    </row>
    <row r="2598" spans="2:17" x14ac:dyDescent="0.25">
      <c r="B2598" s="18">
        <v>2011</v>
      </c>
      <c r="C2598" s="18" t="s">
        <v>2415</v>
      </c>
      <c r="D2598" s="18" t="s">
        <v>2416</v>
      </c>
      <c r="E2598" s="18" t="s">
        <v>2691</v>
      </c>
      <c r="F2598" s="18" t="s">
        <v>2698</v>
      </c>
      <c r="G2598" s="18">
        <v>144</v>
      </c>
      <c r="H2598" s="18">
        <v>2.2733333333333334</v>
      </c>
      <c r="I2598" s="18">
        <v>2.9066666666666667</v>
      </c>
      <c r="Q2598"/>
    </row>
    <row r="2599" spans="2:17" x14ac:dyDescent="0.25">
      <c r="B2599" s="18">
        <v>2011</v>
      </c>
      <c r="C2599" s="18" t="s">
        <v>2415</v>
      </c>
      <c r="D2599" s="18" t="s">
        <v>2416</v>
      </c>
      <c r="E2599" s="18" t="s">
        <v>2691</v>
      </c>
      <c r="F2599" s="18" t="s">
        <v>2699</v>
      </c>
      <c r="G2599" s="18">
        <v>168</v>
      </c>
      <c r="H2599" s="18">
        <v>2.56</v>
      </c>
      <c r="I2599" s="18">
        <v>2.9266666666666667</v>
      </c>
      <c r="Q2599"/>
    </row>
    <row r="2600" spans="2:17" x14ac:dyDescent="0.25">
      <c r="B2600" s="18">
        <v>2011</v>
      </c>
      <c r="C2600" s="18" t="s">
        <v>2415</v>
      </c>
      <c r="D2600" s="18" t="s">
        <v>2416</v>
      </c>
      <c r="E2600" s="18" t="s">
        <v>2691</v>
      </c>
      <c r="F2600" s="18" t="s">
        <v>2700</v>
      </c>
      <c r="G2600" s="18">
        <v>132</v>
      </c>
      <c r="H2600" s="18">
        <v>2.2866666666666666</v>
      </c>
      <c r="I2600" s="18">
        <v>2.9266666666666667</v>
      </c>
      <c r="Q2600"/>
    </row>
    <row r="2601" spans="2:17" x14ac:dyDescent="0.25">
      <c r="B2601" s="18">
        <v>2011</v>
      </c>
      <c r="C2601" s="18" t="s">
        <v>2415</v>
      </c>
      <c r="D2601" s="18" t="s">
        <v>2416</v>
      </c>
      <c r="E2601" s="18" t="s">
        <v>2691</v>
      </c>
      <c r="F2601" s="18" t="s">
        <v>2701</v>
      </c>
      <c r="G2601" s="18">
        <v>144</v>
      </c>
      <c r="H2601" s="18">
        <v>2.4933333333333332</v>
      </c>
      <c r="I2601" s="18">
        <v>2.9266666666666667</v>
      </c>
      <c r="Q2601"/>
    </row>
    <row r="2602" spans="2:17" x14ac:dyDescent="0.25">
      <c r="B2602" s="18">
        <v>2011</v>
      </c>
      <c r="C2602" s="18" t="s">
        <v>2415</v>
      </c>
      <c r="D2602" s="18" t="s">
        <v>2416</v>
      </c>
      <c r="E2602" s="18" t="s">
        <v>2691</v>
      </c>
      <c r="F2602" s="18" t="s">
        <v>2702</v>
      </c>
      <c r="G2602" s="18">
        <v>156</v>
      </c>
      <c r="H2602" s="18">
        <v>2.4666666666666668</v>
      </c>
      <c r="I2602" s="18">
        <v>2.9933333333333332</v>
      </c>
      <c r="Q2602"/>
    </row>
    <row r="2603" spans="2:17" x14ac:dyDescent="0.25">
      <c r="B2603" s="18">
        <v>2011</v>
      </c>
      <c r="C2603" s="18" t="s">
        <v>2415</v>
      </c>
      <c r="D2603" s="18" t="s">
        <v>2416</v>
      </c>
      <c r="E2603" s="18" t="s">
        <v>2691</v>
      </c>
      <c r="F2603" s="18" t="s">
        <v>2703</v>
      </c>
      <c r="G2603" s="18">
        <v>144</v>
      </c>
      <c r="H2603" s="18">
        <v>2.2733333333333334</v>
      </c>
      <c r="I2603" s="18">
        <v>2.8666666666666667</v>
      </c>
      <c r="Q2603"/>
    </row>
    <row r="2604" spans="2:17" x14ac:dyDescent="0.25">
      <c r="B2604" s="18">
        <v>2011</v>
      </c>
      <c r="C2604" s="18" t="s">
        <v>2415</v>
      </c>
      <c r="D2604" s="18" t="s">
        <v>2416</v>
      </c>
      <c r="E2604" s="18" t="s">
        <v>2691</v>
      </c>
      <c r="F2604" s="18" t="s">
        <v>2704</v>
      </c>
      <c r="G2604" s="18">
        <v>120</v>
      </c>
      <c r="H2604" s="18">
        <v>2.66</v>
      </c>
      <c r="I2604" s="18">
        <v>2.9333333333333331</v>
      </c>
      <c r="Q2604"/>
    </row>
    <row r="2605" spans="2:17" x14ac:dyDescent="0.25">
      <c r="B2605" s="18">
        <v>2011</v>
      </c>
      <c r="C2605" s="18" t="s">
        <v>2415</v>
      </c>
      <c r="D2605" s="18" t="s">
        <v>2416</v>
      </c>
      <c r="E2605" s="18" t="s">
        <v>2691</v>
      </c>
      <c r="F2605" s="18" t="s">
        <v>2705</v>
      </c>
      <c r="G2605" s="18">
        <v>156</v>
      </c>
      <c r="H2605" s="18">
        <v>2.3199999999999998</v>
      </c>
      <c r="I2605" s="18">
        <v>2.8866666666666667</v>
      </c>
      <c r="Q2605"/>
    </row>
    <row r="2606" spans="2:17" x14ac:dyDescent="0.25">
      <c r="B2606" s="18">
        <v>2011</v>
      </c>
      <c r="C2606" s="18" t="s">
        <v>2415</v>
      </c>
      <c r="D2606" s="18" t="s">
        <v>2416</v>
      </c>
      <c r="E2606" s="18" t="s">
        <v>2691</v>
      </c>
      <c r="F2606" s="18" t="s">
        <v>2706</v>
      </c>
      <c r="G2606" s="18">
        <v>120</v>
      </c>
      <c r="H2606" s="18">
        <v>2.7533333333333334</v>
      </c>
      <c r="I2606" s="18">
        <v>2.8666666666666667</v>
      </c>
      <c r="Q2606"/>
    </row>
    <row r="2607" spans="2:17" x14ac:dyDescent="0.25">
      <c r="B2607" s="18">
        <v>2011</v>
      </c>
      <c r="C2607" s="18" t="s">
        <v>2415</v>
      </c>
      <c r="D2607" s="18" t="s">
        <v>2416</v>
      </c>
      <c r="E2607" s="18" t="s">
        <v>2691</v>
      </c>
      <c r="F2607" s="18" t="s">
        <v>2707</v>
      </c>
      <c r="G2607" s="18">
        <v>120</v>
      </c>
      <c r="H2607" s="18">
        <v>2.4666666666666668</v>
      </c>
      <c r="I2607" s="18">
        <v>2.92</v>
      </c>
      <c r="Q2607"/>
    </row>
    <row r="2608" spans="2:17" x14ac:dyDescent="0.25">
      <c r="B2608" s="18">
        <v>2011</v>
      </c>
      <c r="C2608" s="18" t="s">
        <v>2415</v>
      </c>
      <c r="D2608" s="18" t="s">
        <v>2416</v>
      </c>
      <c r="E2608" s="18" t="s">
        <v>2691</v>
      </c>
      <c r="F2608" s="18" t="s">
        <v>2708</v>
      </c>
      <c r="G2608" s="18">
        <v>144</v>
      </c>
      <c r="H2608" s="18">
        <v>2.4666666666666668</v>
      </c>
      <c r="I2608" s="18">
        <v>2.8933333333333335</v>
      </c>
      <c r="Q2608"/>
    </row>
    <row r="2609" spans="2:17" x14ac:dyDescent="0.25">
      <c r="B2609" s="18">
        <v>2011</v>
      </c>
      <c r="C2609" s="18" t="s">
        <v>2415</v>
      </c>
      <c r="D2609" s="18" t="s">
        <v>2416</v>
      </c>
      <c r="E2609" s="18" t="s">
        <v>2691</v>
      </c>
      <c r="F2609" s="18" t="s">
        <v>2709</v>
      </c>
      <c r="G2609" s="18">
        <v>180</v>
      </c>
      <c r="H2609" s="18">
        <v>2.3266666666666667</v>
      </c>
      <c r="I2609" s="18">
        <v>2.8866666666666667</v>
      </c>
      <c r="Q2609"/>
    </row>
    <row r="2610" spans="2:17" x14ac:dyDescent="0.25">
      <c r="B2610" s="18">
        <v>2011</v>
      </c>
      <c r="C2610" s="18" t="s">
        <v>2415</v>
      </c>
      <c r="D2610" s="18" t="s">
        <v>2416</v>
      </c>
      <c r="E2610" s="18" t="s">
        <v>2691</v>
      </c>
      <c r="F2610" s="18" t="s">
        <v>2710</v>
      </c>
      <c r="G2610" s="18">
        <v>144</v>
      </c>
      <c r="H2610" s="18">
        <v>2.6866666666666665</v>
      </c>
      <c r="I2610" s="18">
        <v>2.9066666666666667</v>
      </c>
      <c r="Q2610"/>
    </row>
    <row r="2611" spans="2:17" x14ac:dyDescent="0.25">
      <c r="B2611" s="18">
        <v>2011</v>
      </c>
      <c r="C2611" s="18" t="s">
        <v>2415</v>
      </c>
      <c r="D2611" s="18" t="s">
        <v>2416</v>
      </c>
      <c r="E2611" s="18" t="s">
        <v>2691</v>
      </c>
      <c r="F2611" s="18" t="s">
        <v>2711</v>
      </c>
      <c r="G2611" s="18">
        <v>180</v>
      </c>
      <c r="H2611" s="18">
        <v>2.46</v>
      </c>
      <c r="I2611" s="18">
        <v>2.9</v>
      </c>
      <c r="Q2611"/>
    </row>
    <row r="2612" spans="2:17" x14ac:dyDescent="0.25">
      <c r="B2612" s="18">
        <v>2011</v>
      </c>
      <c r="C2612" s="18" t="s">
        <v>2415</v>
      </c>
      <c r="D2612" s="18" t="s">
        <v>2416</v>
      </c>
      <c r="E2612" s="18" t="s">
        <v>2691</v>
      </c>
      <c r="F2612" s="18" t="s">
        <v>2712</v>
      </c>
      <c r="G2612" s="18">
        <v>156</v>
      </c>
      <c r="H2612" s="18">
        <v>2.6066666666666665</v>
      </c>
      <c r="I2612" s="18">
        <v>2.8666666666666667</v>
      </c>
      <c r="Q2612"/>
    </row>
    <row r="2613" spans="2:17" x14ac:dyDescent="0.25">
      <c r="B2613" s="18">
        <v>2011</v>
      </c>
      <c r="C2613" s="18" t="s">
        <v>2415</v>
      </c>
      <c r="D2613" s="18" t="s">
        <v>2416</v>
      </c>
      <c r="E2613" s="18" t="s">
        <v>2691</v>
      </c>
      <c r="F2613" s="18" t="s">
        <v>2713</v>
      </c>
      <c r="G2613" s="18">
        <v>180</v>
      </c>
      <c r="H2613" s="18">
        <v>2.42</v>
      </c>
      <c r="I2613" s="18">
        <v>2.9266666666666667</v>
      </c>
      <c r="Q2613"/>
    </row>
    <row r="2614" spans="2:17" x14ac:dyDescent="0.25">
      <c r="B2614" s="18">
        <v>2011</v>
      </c>
      <c r="C2614" s="18" t="s">
        <v>2415</v>
      </c>
      <c r="D2614" s="18" t="s">
        <v>2416</v>
      </c>
      <c r="E2614" s="18" t="s">
        <v>2691</v>
      </c>
      <c r="F2614" s="18" t="s">
        <v>2714</v>
      </c>
      <c r="G2614" s="18">
        <v>156</v>
      </c>
      <c r="H2614" s="18">
        <v>2.2999999999999998</v>
      </c>
      <c r="I2614" s="18">
        <v>2.8733333333333335</v>
      </c>
      <c r="Q2614"/>
    </row>
    <row r="2615" spans="2:17" x14ac:dyDescent="0.25">
      <c r="B2615" s="18">
        <v>2011</v>
      </c>
      <c r="C2615" s="18" t="s">
        <v>2415</v>
      </c>
      <c r="D2615" s="18" t="s">
        <v>2416</v>
      </c>
      <c r="E2615" s="18" t="s">
        <v>2691</v>
      </c>
      <c r="F2615" s="18" t="s">
        <v>2715</v>
      </c>
      <c r="G2615" s="18">
        <v>168</v>
      </c>
      <c r="H2615" s="18">
        <v>2.7666666666666666</v>
      </c>
      <c r="I2615" s="18">
        <v>2.8733333333333335</v>
      </c>
      <c r="Q2615"/>
    </row>
    <row r="2616" spans="2:17" x14ac:dyDescent="0.25">
      <c r="B2616" s="18">
        <v>2011</v>
      </c>
      <c r="C2616" s="18" t="s">
        <v>2415</v>
      </c>
      <c r="D2616" s="18" t="s">
        <v>2416</v>
      </c>
      <c r="E2616" s="18" t="s">
        <v>2691</v>
      </c>
      <c r="F2616" s="18" t="s">
        <v>2716</v>
      </c>
      <c r="G2616" s="18">
        <v>120</v>
      </c>
      <c r="H2616" s="18">
        <v>2.7733333333333334</v>
      </c>
      <c r="I2616" s="18">
        <v>2.9933333333333332</v>
      </c>
      <c r="Q2616"/>
    </row>
    <row r="2617" spans="2:17" x14ac:dyDescent="0.25">
      <c r="B2617" s="18">
        <v>2011</v>
      </c>
      <c r="C2617" s="18" t="s">
        <v>2415</v>
      </c>
      <c r="D2617" s="18" t="s">
        <v>2416</v>
      </c>
      <c r="E2617" s="18" t="s">
        <v>2691</v>
      </c>
      <c r="F2617" s="18" t="s">
        <v>2717</v>
      </c>
      <c r="G2617" s="18">
        <v>120</v>
      </c>
      <c r="H2617" s="18">
        <v>2.4333333333333331</v>
      </c>
      <c r="I2617" s="18">
        <v>2.9466666666666668</v>
      </c>
      <c r="Q2617"/>
    </row>
    <row r="2618" spans="2:17" x14ac:dyDescent="0.25">
      <c r="B2618" s="18">
        <v>2011</v>
      </c>
      <c r="C2618" s="18" t="s">
        <v>2415</v>
      </c>
      <c r="D2618" s="18" t="s">
        <v>2416</v>
      </c>
      <c r="E2618" s="18" t="s">
        <v>2691</v>
      </c>
      <c r="F2618" s="18" t="s">
        <v>2718</v>
      </c>
      <c r="G2618" s="18">
        <v>144</v>
      </c>
      <c r="H2618" s="18">
        <v>2.7066666666666666</v>
      </c>
      <c r="I2618" s="18">
        <v>2.92</v>
      </c>
      <c r="Q2618"/>
    </row>
    <row r="2619" spans="2:17" x14ac:dyDescent="0.25">
      <c r="B2619" s="18">
        <v>2011</v>
      </c>
      <c r="C2619" s="18" t="s">
        <v>2415</v>
      </c>
      <c r="D2619" s="18" t="s">
        <v>2416</v>
      </c>
      <c r="E2619" s="18" t="s">
        <v>2691</v>
      </c>
      <c r="F2619" s="18" t="s">
        <v>2719</v>
      </c>
      <c r="G2619" s="18">
        <v>144</v>
      </c>
      <c r="H2619" s="18">
        <v>2.3466666666666667</v>
      </c>
      <c r="I2619" s="18">
        <v>2.96</v>
      </c>
      <c r="Q2619"/>
    </row>
    <row r="2620" spans="2:17" x14ac:dyDescent="0.25">
      <c r="B2620" s="18">
        <v>2011</v>
      </c>
      <c r="C2620" s="18" t="s">
        <v>2415</v>
      </c>
      <c r="D2620" s="18" t="s">
        <v>2416</v>
      </c>
      <c r="E2620" s="18" t="s">
        <v>2691</v>
      </c>
      <c r="F2620" s="18" t="s">
        <v>2720</v>
      </c>
      <c r="G2620" s="18">
        <v>156</v>
      </c>
      <c r="H2620" s="18">
        <v>2.2666666666666666</v>
      </c>
      <c r="I2620" s="18">
        <v>3</v>
      </c>
      <c r="Q2620"/>
    </row>
    <row r="2621" spans="2:17" x14ac:dyDescent="0.25">
      <c r="B2621" s="18">
        <v>2011</v>
      </c>
      <c r="C2621" s="18" t="s">
        <v>2415</v>
      </c>
      <c r="D2621" s="18" t="s">
        <v>2416</v>
      </c>
      <c r="E2621" s="18" t="s">
        <v>2691</v>
      </c>
      <c r="F2621" s="18" t="s">
        <v>2721</v>
      </c>
      <c r="G2621" s="18">
        <v>168</v>
      </c>
      <c r="H2621" s="18">
        <v>2.4333333333333331</v>
      </c>
      <c r="I2621" s="18">
        <v>2.9133333333333336</v>
      </c>
      <c r="Q2621"/>
    </row>
    <row r="2622" spans="2:17" x14ac:dyDescent="0.25">
      <c r="B2622" s="18">
        <v>2011</v>
      </c>
      <c r="C2622" s="18" t="s">
        <v>2415</v>
      </c>
      <c r="D2622" s="18" t="s">
        <v>2416</v>
      </c>
      <c r="E2622" s="18" t="s">
        <v>2691</v>
      </c>
      <c r="F2622" s="18" t="s">
        <v>2722</v>
      </c>
      <c r="G2622" s="18">
        <v>156</v>
      </c>
      <c r="H2622" s="18">
        <v>2.2733333333333334</v>
      </c>
      <c r="I2622" s="18">
        <v>2.8933333333333335</v>
      </c>
      <c r="Q2622"/>
    </row>
    <row r="2623" spans="2:17" x14ac:dyDescent="0.25">
      <c r="B2623" s="18">
        <v>2011</v>
      </c>
      <c r="C2623" s="18" t="s">
        <v>2415</v>
      </c>
      <c r="D2623" s="18" t="s">
        <v>2416</v>
      </c>
      <c r="E2623" s="18" t="s">
        <v>2691</v>
      </c>
      <c r="F2623" s="18" t="s">
        <v>2723</v>
      </c>
      <c r="G2623" s="18">
        <v>180</v>
      </c>
      <c r="H2623" s="18">
        <v>2.62</v>
      </c>
      <c r="I2623" s="18">
        <v>2.8866666666666667</v>
      </c>
      <c r="Q2623"/>
    </row>
    <row r="2624" spans="2:17" x14ac:dyDescent="0.25">
      <c r="B2624" s="18">
        <v>2011</v>
      </c>
      <c r="C2624" s="18" t="s">
        <v>2415</v>
      </c>
      <c r="D2624" s="18" t="s">
        <v>2416</v>
      </c>
      <c r="E2624" s="18" t="s">
        <v>2691</v>
      </c>
      <c r="F2624" s="18" t="s">
        <v>2724</v>
      </c>
      <c r="G2624" s="18">
        <v>132</v>
      </c>
      <c r="H2624" s="18">
        <v>2.78</v>
      </c>
      <c r="I2624" s="18">
        <v>2.9333333333333331</v>
      </c>
      <c r="Q2624"/>
    </row>
    <row r="2625" spans="2:17" x14ac:dyDescent="0.25">
      <c r="B2625" s="18">
        <v>2011</v>
      </c>
      <c r="C2625" s="18" t="s">
        <v>2415</v>
      </c>
      <c r="D2625" s="18" t="s">
        <v>2416</v>
      </c>
      <c r="E2625" s="18" t="s">
        <v>2691</v>
      </c>
      <c r="F2625" s="18" t="s">
        <v>2725</v>
      </c>
      <c r="G2625" s="18">
        <v>168</v>
      </c>
      <c r="H2625" s="18">
        <v>2.7333333333333334</v>
      </c>
      <c r="I2625" s="18">
        <v>2.8866666666666667</v>
      </c>
      <c r="Q2625"/>
    </row>
    <row r="2626" spans="2:17" x14ac:dyDescent="0.25">
      <c r="B2626" s="18">
        <v>2011</v>
      </c>
      <c r="C2626" s="18" t="s">
        <v>2415</v>
      </c>
      <c r="D2626" s="18" t="s">
        <v>2416</v>
      </c>
      <c r="E2626" s="18" t="s">
        <v>2691</v>
      </c>
      <c r="F2626" s="18" t="s">
        <v>2726</v>
      </c>
      <c r="G2626" s="18">
        <v>156</v>
      </c>
      <c r="H2626" s="18">
        <v>2.3266666666666667</v>
      </c>
      <c r="I2626" s="18">
        <v>2.9066666666666667</v>
      </c>
      <c r="Q2626"/>
    </row>
    <row r="2627" spans="2:17" x14ac:dyDescent="0.25">
      <c r="B2627" s="18">
        <v>2011</v>
      </c>
      <c r="C2627" s="18" t="s">
        <v>2415</v>
      </c>
      <c r="D2627" s="18" t="s">
        <v>2416</v>
      </c>
      <c r="E2627" s="18" t="s">
        <v>2691</v>
      </c>
      <c r="F2627" s="18" t="s">
        <v>2727</v>
      </c>
      <c r="G2627" s="18">
        <v>144</v>
      </c>
      <c r="H2627" s="18">
        <v>2.52</v>
      </c>
      <c r="I2627" s="18">
        <v>2.9133333333333336</v>
      </c>
      <c r="Q2627"/>
    </row>
    <row r="2628" spans="2:17" x14ac:dyDescent="0.25">
      <c r="B2628" s="18">
        <v>2011</v>
      </c>
      <c r="C2628" s="18" t="s">
        <v>2415</v>
      </c>
      <c r="D2628" s="18" t="s">
        <v>2416</v>
      </c>
      <c r="E2628" s="18" t="s">
        <v>2691</v>
      </c>
      <c r="F2628" s="18" t="s">
        <v>2728</v>
      </c>
      <c r="G2628" s="18">
        <v>120</v>
      </c>
      <c r="H2628" s="18">
        <v>2.7733333333333334</v>
      </c>
      <c r="I2628" s="18">
        <v>2.9733333333333332</v>
      </c>
      <c r="Q2628"/>
    </row>
    <row r="2629" spans="2:17" x14ac:dyDescent="0.25">
      <c r="B2629" s="18">
        <v>2011</v>
      </c>
      <c r="C2629" s="18" t="s">
        <v>2415</v>
      </c>
      <c r="D2629" s="18" t="s">
        <v>2416</v>
      </c>
      <c r="E2629" s="18" t="s">
        <v>2691</v>
      </c>
      <c r="F2629" s="18" t="s">
        <v>2729</v>
      </c>
      <c r="G2629" s="18">
        <v>144</v>
      </c>
      <c r="H2629" s="18">
        <v>2.4266666666666667</v>
      </c>
      <c r="I2629" s="18">
        <v>2.94</v>
      </c>
      <c r="Q2629"/>
    </row>
    <row r="2630" spans="2:17" x14ac:dyDescent="0.25">
      <c r="B2630" s="18">
        <v>2011</v>
      </c>
      <c r="C2630" s="18" t="s">
        <v>2415</v>
      </c>
      <c r="D2630" s="18" t="s">
        <v>2416</v>
      </c>
      <c r="E2630" s="18" t="s">
        <v>2691</v>
      </c>
      <c r="F2630" s="18" t="s">
        <v>2730</v>
      </c>
      <c r="G2630" s="18">
        <v>132</v>
      </c>
      <c r="H2630" s="18">
        <v>2.6933333333333334</v>
      </c>
      <c r="I2630" s="18">
        <v>2.9866666666666668</v>
      </c>
      <c r="Q2630"/>
    </row>
    <row r="2631" spans="2:17" x14ac:dyDescent="0.25">
      <c r="B2631" s="18">
        <v>2011</v>
      </c>
      <c r="C2631" s="18" t="s">
        <v>2415</v>
      </c>
      <c r="D2631" s="18" t="s">
        <v>2416</v>
      </c>
      <c r="E2631" s="18" t="s">
        <v>2691</v>
      </c>
      <c r="F2631" s="18" t="s">
        <v>2731</v>
      </c>
      <c r="G2631" s="18">
        <v>156</v>
      </c>
      <c r="H2631" s="18">
        <v>2.4733333333333332</v>
      </c>
      <c r="I2631" s="18">
        <v>2.9933333333333332</v>
      </c>
      <c r="Q2631"/>
    </row>
    <row r="2632" spans="2:17" x14ac:dyDescent="0.25">
      <c r="B2632" s="18">
        <v>2011</v>
      </c>
      <c r="C2632" s="18" t="s">
        <v>2415</v>
      </c>
      <c r="D2632" s="18" t="s">
        <v>2416</v>
      </c>
      <c r="E2632" s="18" t="s">
        <v>2691</v>
      </c>
      <c r="F2632" s="18" t="s">
        <v>2732</v>
      </c>
      <c r="G2632" s="18">
        <v>180</v>
      </c>
      <c r="H2632" s="18">
        <v>2.7866666666666666</v>
      </c>
      <c r="I2632" s="18">
        <v>2.9333333333333331</v>
      </c>
      <c r="Q2632"/>
    </row>
    <row r="2633" spans="2:17" x14ac:dyDescent="0.25">
      <c r="B2633" s="18">
        <v>2011</v>
      </c>
      <c r="C2633" s="18" t="s">
        <v>2415</v>
      </c>
      <c r="D2633" s="18" t="s">
        <v>2416</v>
      </c>
      <c r="E2633" s="18" t="s">
        <v>2691</v>
      </c>
      <c r="F2633" s="18" t="s">
        <v>2733</v>
      </c>
      <c r="G2633" s="18">
        <v>132</v>
      </c>
      <c r="H2633" s="18">
        <v>2.36</v>
      </c>
      <c r="I2633" s="18">
        <v>2.9</v>
      </c>
      <c r="Q2633"/>
    </row>
    <row r="2634" spans="2:17" x14ac:dyDescent="0.25">
      <c r="B2634" s="18">
        <v>2011</v>
      </c>
      <c r="C2634" s="18" t="s">
        <v>2415</v>
      </c>
      <c r="D2634" s="18" t="s">
        <v>2416</v>
      </c>
      <c r="E2634" s="18" t="s">
        <v>2691</v>
      </c>
      <c r="F2634" s="18" t="s">
        <v>2734</v>
      </c>
      <c r="G2634" s="18">
        <v>144</v>
      </c>
      <c r="H2634" s="18">
        <v>2.7533333333333334</v>
      </c>
      <c r="I2634" s="18">
        <v>2.94</v>
      </c>
      <c r="Q2634"/>
    </row>
    <row r="2635" spans="2:17" x14ac:dyDescent="0.25">
      <c r="B2635" s="18">
        <v>2011</v>
      </c>
      <c r="C2635" s="18" t="s">
        <v>2415</v>
      </c>
      <c r="D2635" s="18" t="s">
        <v>2416</v>
      </c>
      <c r="E2635" s="18" t="s">
        <v>2691</v>
      </c>
      <c r="F2635" s="18" t="s">
        <v>2735</v>
      </c>
      <c r="G2635" s="18">
        <v>156</v>
      </c>
      <c r="H2635" s="18">
        <v>2.64</v>
      </c>
      <c r="I2635" s="18">
        <v>2.9266666666666667</v>
      </c>
      <c r="Q2635"/>
    </row>
    <row r="2636" spans="2:17" x14ac:dyDescent="0.25">
      <c r="B2636" s="18">
        <v>2011</v>
      </c>
      <c r="C2636" s="18" t="s">
        <v>2415</v>
      </c>
      <c r="D2636" s="18" t="s">
        <v>2416</v>
      </c>
      <c r="E2636" s="18" t="s">
        <v>2691</v>
      </c>
      <c r="F2636" s="18" t="s">
        <v>2736</v>
      </c>
      <c r="G2636" s="18">
        <v>180</v>
      </c>
      <c r="H2636" s="18">
        <v>2.52</v>
      </c>
      <c r="I2636" s="18">
        <v>2.9666666666666668</v>
      </c>
      <c r="Q2636"/>
    </row>
    <row r="2637" spans="2:17" x14ac:dyDescent="0.25">
      <c r="B2637" s="18">
        <v>2011</v>
      </c>
      <c r="C2637" s="18" t="s">
        <v>2415</v>
      </c>
      <c r="D2637" s="18" t="s">
        <v>2416</v>
      </c>
      <c r="E2637" s="18" t="s">
        <v>2691</v>
      </c>
      <c r="F2637" s="18" t="s">
        <v>2737</v>
      </c>
      <c r="G2637" s="18">
        <v>144</v>
      </c>
      <c r="H2637" s="18">
        <v>2.7266666666666666</v>
      </c>
      <c r="I2637" s="18">
        <v>2.98</v>
      </c>
      <c r="Q2637"/>
    </row>
    <row r="2638" spans="2:17" x14ac:dyDescent="0.25">
      <c r="B2638" s="18">
        <v>2011</v>
      </c>
      <c r="C2638" s="18" t="s">
        <v>2415</v>
      </c>
      <c r="D2638" s="18" t="s">
        <v>2416</v>
      </c>
      <c r="E2638" s="18" t="s">
        <v>2691</v>
      </c>
      <c r="F2638" s="18" t="s">
        <v>2738</v>
      </c>
      <c r="G2638" s="18">
        <v>156</v>
      </c>
      <c r="H2638" s="18">
        <v>2.42</v>
      </c>
      <c r="I2638" s="18">
        <v>2.8933333333333335</v>
      </c>
      <c r="Q2638"/>
    </row>
    <row r="2639" spans="2:17" x14ac:dyDescent="0.25">
      <c r="B2639" s="18">
        <v>2011</v>
      </c>
      <c r="C2639" s="18" t="s">
        <v>2415</v>
      </c>
      <c r="D2639" s="18" t="s">
        <v>2416</v>
      </c>
      <c r="E2639" s="18" t="s">
        <v>2691</v>
      </c>
      <c r="F2639" s="18" t="s">
        <v>2739</v>
      </c>
      <c r="G2639" s="18">
        <v>144</v>
      </c>
      <c r="H2639" s="18">
        <v>2.3533333333333335</v>
      </c>
      <c r="I2639" s="18">
        <v>2.9066666666666667</v>
      </c>
      <c r="Q2639"/>
    </row>
    <row r="2640" spans="2:17" x14ac:dyDescent="0.25">
      <c r="B2640" s="18">
        <v>2011</v>
      </c>
      <c r="C2640" s="18" t="s">
        <v>2415</v>
      </c>
      <c r="D2640" s="18" t="s">
        <v>2416</v>
      </c>
      <c r="E2640" s="18" t="s">
        <v>2691</v>
      </c>
      <c r="F2640" s="18" t="s">
        <v>2740</v>
      </c>
      <c r="G2640" s="18">
        <v>132</v>
      </c>
      <c r="H2640" s="18">
        <v>2.4866666666666668</v>
      </c>
      <c r="I2640" s="18">
        <v>2.9466666666666668</v>
      </c>
      <c r="Q2640"/>
    </row>
    <row r="2641" spans="2:17" x14ac:dyDescent="0.25">
      <c r="B2641" s="18">
        <v>2011</v>
      </c>
      <c r="C2641" s="18" t="s">
        <v>2415</v>
      </c>
      <c r="D2641" s="18" t="s">
        <v>2416</v>
      </c>
      <c r="E2641" s="18" t="s">
        <v>2691</v>
      </c>
      <c r="F2641" s="18" t="s">
        <v>2741</v>
      </c>
      <c r="G2641" s="18">
        <v>180</v>
      </c>
      <c r="H2641" s="18">
        <v>2.4866666666666668</v>
      </c>
      <c r="I2641" s="18">
        <v>2.8933333333333335</v>
      </c>
      <c r="Q2641"/>
    </row>
    <row r="2642" spans="2:17" x14ac:dyDescent="0.25">
      <c r="B2642" s="18">
        <v>2011</v>
      </c>
      <c r="C2642" s="18" t="s">
        <v>2415</v>
      </c>
      <c r="D2642" s="18" t="s">
        <v>2416</v>
      </c>
      <c r="E2642" s="18" t="s">
        <v>2691</v>
      </c>
      <c r="F2642" s="18" t="s">
        <v>2742</v>
      </c>
      <c r="G2642" s="18">
        <v>120</v>
      </c>
      <c r="H2642" s="18">
        <v>2.6266666666666665</v>
      </c>
      <c r="I2642" s="18">
        <v>2.92</v>
      </c>
      <c r="Q2642"/>
    </row>
    <row r="2643" spans="2:17" x14ac:dyDescent="0.25">
      <c r="B2643" s="18">
        <v>2011</v>
      </c>
      <c r="C2643" s="18" t="s">
        <v>2415</v>
      </c>
      <c r="D2643" s="18" t="s">
        <v>2416</v>
      </c>
      <c r="E2643" s="18" t="s">
        <v>2691</v>
      </c>
      <c r="F2643" s="18" t="s">
        <v>2743</v>
      </c>
      <c r="G2643" s="18">
        <v>180</v>
      </c>
      <c r="H2643" s="18">
        <v>2.66</v>
      </c>
      <c r="I2643" s="18">
        <v>2.8866666666666667</v>
      </c>
      <c r="Q2643"/>
    </row>
    <row r="2644" spans="2:17" x14ac:dyDescent="0.25">
      <c r="B2644" s="18">
        <v>2011</v>
      </c>
      <c r="C2644" s="18" t="s">
        <v>2415</v>
      </c>
      <c r="D2644" s="18" t="s">
        <v>2416</v>
      </c>
      <c r="E2644" s="18" t="s">
        <v>2691</v>
      </c>
      <c r="F2644" s="18" t="s">
        <v>2744</v>
      </c>
      <c r="G2644" s="18">
        <v>168</v>
      </c>
      <c r="H2644" s="18">
        <v>2.58</v>
      </c>
      <c r="I2644" s="18">
        <v>2.96</v>
      </c>
      <c r="Q2644"/>
    </row>
    <row r="2645" spans="2:17" x14ac:dyDescent="0.25">
      <c r="B2645" s="18">
        <v>2011</v>
      </c>
      <c r="C2645" s="18" t="s">
        <v>2415</v>
      </c>
      <c r="D2645" s="18" t="s">
        <v>2416</v>
      </c>
      <c r="E2645" s="18" t="s">
        <v>2691</v>
      </c>
      <c r="F2645" s="18" t="s">
        <v>2745</v>
      </c>
      <c r="G2645" s="18">
        <v>132</v>
      </c>
      <c r="H2645" s="18">
        <v>2.54</v>
      </c>
      <c r="I2645" s="18">
        <v>2.9066666666666667</v>
      </c>
      <c r="Q2645"/>
    </row>
    <row r="2646" spans="2:17" x14ac:dyDescent="0.25">
      <c r="B2646" s="18">
        <v>2011</v>
      </c>
      <c r="C2646" s="18" t="s">
        <v>2415</v>
      </c>
      <c r="D2646" s="18" t="s">
        <v>2416</v>
      </c>
      <c r="E2646" s="18" t="s">
        <v>2691</v>
      </c>
      <c r="F2646" s="18" t="s">
        <v>2746</v>
      </c>
      <c r="G2646" s="18">
        <v>156</v>
      </c>
      <c r="H2646" s="18">
        <v>2.4266666666666667</v>
      </c>
      <c r="I2646" s="18">
        <v>2.9066666666666667</v>
      </c>
      <c r="Q2646"/>
    </row>
    <row r="2647" spans="2:17" x14ac:dyDescent="0.25">
      <c r="B2647" s="18">
        <v>2011</v>
      </c>
      <c r="C2647" s="18" t="s">
        <v>2415</v>
      </c>
      <c r="D2647" s="18" t="s">
        <v>2416</v>
      </c>
      <c r="E2647" s="18" t="s">
        <v>2691</v>
      </c>
      <c r="F2647" s="18" t="s">
        <v>2747</v>
      </c>
      <c r="G2647" s="18">
        <v>144</v>
      </c>
      <c r="H2647" s="18">
        <v>2.7066666666666666</v>
      </c>
      <c r="I2647" s="18">
        <v>2.9266666666666667</v>
      </c>
      <c r="Q2647"/>
    </row>
    <row r="2648" spans="2:17" x14ac:dyDescent="0.25">
      <c r="B2648" s="18">
        <v>2011</v>
      </c>
      <c r="C2648" s="18" t="s">
        <v>2415</v>
      </c>
      <c r="D2648" s="18" t="s">
        <v>2416</v>
      </c>
      <c r="E2648" s="18" t="s">
        <v>2691</v>
      </c>
      <c r="F2648" s="18" t="s">
        <v>2748</v>
      </c>
      <c r="G2648" s="18">
        <v>156</v>
      </c>
      <c r="H2648" s="18">
        <v>2.44</v>
      </c>
      <c r="I2648" s="18">
        <v>2.9</v>
      </c>
      <c r="Q2648"/>
    </row>
    <row r="2649" spans="2:17" x14ac:dyDescent="0.25">
      <c r="B2649" s="18">
        <v>2011</v>
      </c>
      <c r="C2649" s="18" t="s">
        <v>2415</v>
      </c>
      <c r="D2649" s="18" t="s">
        <v>2416</v>
      </c>
      <c r="E2649" s="18" t="s">
        <v>2691</v>
      </c>
      <c r="F2649" s="18" t="s">
        <v>2749</v>
      </c>
      <c r="G2649" s="18">
        <v>168</v>
      </c>
      <c r="H2649" s="18">
        <v>2.46</v>
      </c>
      <c r="I2649" s="18">
        <v>2.9933333333333332</v>
      </c>
      <c r="Q2649"/>
    </row>
    <row r="2650" spans="2:17" x14ac:dyDescent="0.25">
      <c r="B2650" s="18">
        <v>2011</v>
      </c>
      <c r="C2650" s="18" t="s">
        <v>2415</v>
      </c>
      <c r="D2650" s="18" t="s">
        <v>2416</v>
      </c>
      <c r="E2650" s="18" t="s">
        <v>2691</v>
      </c>
      <c r="F2650" s="18" t="s">
        <v>2750</v>
      </c>
      <c r="G2650" s="18">
        <v>144</v>
      </c>
      <c r="H2650" s="18">
        <v>2.2933333333333334</v>
      </c>
      <c r="I2650" s="18">
        <v>2.9733333333333332</v>
      </c>
      <c r="Q2650"/>
    </row>
    <row r="2651" spans="2:17" x14ac:dyDescent="0.25">
      <c r="B2651" s="18">
        <v>2011</v>
      </c>
      <c r="C2651" s="18" t="s">
        <v>2415</v>
      </c>
      <c r="D2651" s="18" t="s">
        <v>2416</v>
      </c>
      <c r="E2651" s="18" t="s">
        <v>2691</v>
      </c>
      <c r="F2651" s="18" t="s">
        <v>2751</v>
      </c>
      <c r="G2651" s="18">
        <v>132</v>
      </c>
      <c r="H2651" s="18">
        <v>2.7</v>
      </c>
      <c r="I2651" s="18">
        <v>2.9533333333333331</v>
      </c>
      <c r="Q2651"/>
    </row>
    <row r="2652" spans="2:17" x14ac:dyDescent="0.25">
      <c r="B2652" s="18">
        <v>2011</v>
      </c>
      <c r="C2652" s="18" t="s">
        <v>2415</v>
      </c>
      <c r="D2652" s="18" t="s">
        <v>2416</v>
      </c>
      <c r="E2652" s="18" t="s">
        <v>2691</v>
      </c>
      <c r="F2652" s="18" t="s">
        <v>2752</v>
      </c>
      <c r="G2652" s="18">
        <v>168</v>
      </c>
      <c r="H2652" s="18">
        <v>2.3533333333333335</v>
      </c>
      <c r="I2652" s="18">
        <v>2.8733333333333335</v>
      </c>
      <c r="Q2652"/>
    </row>
    <row r="2653" spans="2:17" x14ac:dyDescent="0.25">
      <c r="B2653" s="18">
        <v>2011</v>
      </c>
      <c r="C2653" s="18" t="s">
        <v>2415</v>
      </c>
      <c r="D2653" s="18" t="s">
        <v>2416</v>
      </c>
      <c r="E2653" s="18" t="s">
        <v>2691</v>
      </c>
      <c r="F2653" s="18" t="s">
        <v>2753</v>
      </c>
      <c r="G2653" s="18">
        <v>144</v>
      </c>
      <c r="H2653" s="18">
        <v>2.7066666666666666</v>
      </c>
      <c r="I2653" s="18">
        <v>2.9266666666666667</v>
      </c>
      <c r="Q2653"/>
    </row>
    <row r="2654" spans="2:17" x14ac:dyDescent="0.25">
      <c r="B2654" s="18">
        <v>2011</v>
      </c>
      <c r="C2654" s="18" t="s">
        <v>2754</v>
      </c>
      <c r="D2654" s="18" t="s">
        <v>90</v>
      </c>
      <c r="E2654" s="18" t="s">
        <v>273</v>
      </c>
      <c r="F2654" s="18" t="s">
        <v>2755</v>
      </c>
      <c r="G2654" s="18">
        <v>552</v>
      </c>
      <c r="H2654" s="18">
        <v>6.4533333333333331</v>
      </c>
      <c r="I2654" s="18">
        <v>7.96</v>
      </c>
      <c r="Q2654"/>
    </row>
    <row r="2655" spans="2:17" x14ac:dyDescent="0.25">
      <c r="B2655" s="18">
        <v>2011</v>
      </c>
      <c r="C2655" s="18" t="s">
        <v>2754</v>
      </c>
      <c r="D2655" s="18" t="s">
        <v>2756</v>
      </c>
      <c r="E2655" s="18" t="s">
        <v>273</v>
      </c>
      <c r="F2655" s="18" t="s">
        <v>2757</v>
      </c>
      <c r="G2655" s="18">
        <v>1356</v>
      </c>
      <c r="H2655" s="18">
        <v>0.65</v>
      </c>
      <c r="I2655" s="18">
        <v>0.95</v>
      </c>
      <c r="Q2655"/>
    </row>
    <row r="2656" spans="2:17" x14ac:dyDescent="0.25">
      <c r="B2656" s="18">
        <v>2011</v>
      </c>
      <c r="C2656" s="18" t="s">
        <v>2754</v>
      </c>
      <c r="D2656" s="18" t="s">
        <v>2756</v>
      </c>
      <c r="E2656" s="18" t="s">
        <v>273</v>
      </c>
      <c r="F2656" s="18" t="s">
        <v>2758</v>
      </c>
      <c r="G2656" s="18">
        <v>1572</v>
      </c>
      <c r="H2656" s="18">
        <v>0.75</v>
      </c>
      <c r="I2656" s="18">
        <v>0.96</v>
      </c>
      <c r="Q2656"/>
    </row>
    <row r="2657" spans="2:17" x14ac:dyDescent="0.25">
      <c r="B2657" s="18">
        <v>2011</v>
      </c>
      <c r="C2657" s="18" t="s">
        <v>2754</v>
      </c>
      <c r="D2657" s="18" t="s">
        <v>2756</v>
      </c>
      <c r="E2657" s="18" t="s">
        <v>273</v>
      </c>
      <c r="F2657" s="18" t="s">
        <v>2759</v>
      </c>
      <c r="G2657" s="18">
        <v>1416</v>
      </c>
      <c r="H2657" s="18">
        <v>0.81</v>
      </c>
      <c r="I2657" s="18">
        <v>0.93</v>
      </c>
      <c r="Q2657"/>
    </row>
    <row r="2658" spans="2:17" x14ac:dyDescent="0.25">
      <c r="B2658" s="18">
        <v>2011</v>
      </c>
      <c r="C2658" s="18" t="s">
        <v>2754</v>
      </c>
      <c r="D2658" s="18" t="s">
        <v>2756</v>
      </c>
      <c r="E2658" s="18" t="s">
        <v>273</v>
      </c>
      <c r="F2658" s="18" t="s">
        <v>2760</v>
      </c>
      <c r="G2658" s="18">
        <v>1308</v>
      </c>
      <c r="H2658" s="18">
        <v>0.79</v>
      </c>
      <c r="I2658" s="18">
        <v>1.01</v>
      </c>
      <c r="Q2658"/>
    </row>
    <row r="2659" spans="2:17" x14ac:dyDescent="0.25">
      <c r="B2659" s="18">
        <v>2011</v>
      </c>
      <c r="C2659" s="18" t="s">
        <v>2754</v>
      </c>
      <c r="D2659" s="18" t="s">
        <v>2756</v>
      </c>
      <c r="E2659" s="18" t="s">
        <v>273</v>
      </c>
      <c r="F2659" s="18" t="s">
        <v>2761</v>
      </c>
      <c r="G2659" s="18">
        <v>1200</v>
      </c>
      <c r="H2659" s="18">
        <v>0.73</v>
      </c>
      <c r="I2659" s="18">
        <v>0.97</v>
      </c>
      <c r="Q2659"/>
    </row>
    <row r="2660" spans="2:17" x14ac:dyDescent="0.25">
      <c r="B2660" s="18">
        <v>2011</v>
      </c>
      <c r="C2660" s="18" t="s">
        <v>2754</v>
      </c>
      <c r="D2660" s="18" t="s">
        <v>2756</v>
      </c>
      <c r="E2660" s="18" t="s">
        <v>273</v>
      </c>
      <c r="F2660" s="18" t="s">
        <v>2762</v>
      </c>
      <c r="G2660" s="18">
        <v>1656</v>
      </c>
      <c r="H2660" s="18">
        <v>0.89</v>
      </c>
      <c r="I2660" s="18">
        <v>1.1100000000000001</v>
      </c>
      <c r="Q2660"/>
    </row>
    <row r="2661" spans="2:17" x14ac:dyDescent="0.25">
      <c r="B2661" s="18">
        <v>2011</v>
      </c>
      <c r="C2661" s="18" t="s">
        <v>2754</v>
      </c>
      <c r="D2661" s="18" t="s">
        <v>2756</v>
      </c>
      <c r="E2661" s="18" t="s">
        <v>273</v>
      </c>
      <c r="F2661" s="18" t="s">
        <v>2763</v>
      </c>
      <c r="G2661" s="18">
        <v>1428</v>
      </c>
      <c r="H2661" s="18">
        <v>0.82</v>
      </c>
      <c r="I2661" s="18">
        <v>1.01</v>
      </c>
      <c r="Q2661"/>
    </row>
    <row r="2662" spans="2:17" x14ac:dyDescent="0.25">
      <c r="B2662" s="18">
        <v>2011</v>
      </c>
      <c r="C2662" s="18" t="s">
        <v>2754</v>
      </c>
      <c r="D2662" s="18" t="s">
        <v>2756</v>
      </c>
      <c r="E2662" s="18" t="s">
        <v>273</v>
      </c>
      <c r="F2662" s="18" t="s">
        <v>2764</v>
      </c>
      <c r="G2662" s="18">
        <v>1500</v>
      </c>
      <c r="H2662" s="18">
        <v>0.6</v>
      </c>
      <c r="I2662" s="18">
        <v>0.97</v>
      </c>
      <c r="Q2662"/>
    </row>
    <row r="2663" spans="2:17" x14ac:dyDescent="0.25">
      <c r="B2663" s="18">
        <v>2011</v>
      </c>
      <c r="C2663" s="18" t="s">
        <v>2754</v>
      </c>
      <c r="D2663" s="18" t="s">
        <v>2756</v>
      </c>
      <c r="E2663" s="18" t="s">
        <v>273</v>
      </c>
      <c r="F2663" s="18" t="s">
        <v>2765</v>
      </c>
      <c r="G2663" s="18">
        <v>1272</v>
      </c>
      <c r="H2663" s="18">
        <v>0.88</v>
      </c>
      <c r="I2663" s="18">
        <v>1.03</v>
      </c>
      <c r="Q2663"/>
    </row>
    <row r="2664" spans="2:17" x14ac:dyDescent="0.25">
      <c r="B2664" s="18">
        <v>2011</v>
      </c>
      <c r="C2664" s="18" t="s">
        <v>2754</v>
      </c>
      <c r="D2664" s="18" t="s">
        <v>2756</v>
      </c>
      <c r="E2664" s="18" t="s">
        <v>273</v>
      </c>
      <c r="F2664" s="18" t="s">
        <v>2766</v>
      </c>
      <c r="G2664" s="18">
        <v>1392</v>
      </c>
      <c r="H2664" s="18">
        <v>0.72</v>
      </c>
      <c r="I2664" s="18">
        <v>0.91</v>
      </c>
      <c r="Q2664"/>
    </row>
    <row r="2665" spans="2:17" x14ac:dyDescent="0.25">
      <c r="B2665" s="18">
        <v>2011</v>
      </c>
      <c r="C2665" s="18" t="s">
        <v>2754</v>
      </c>
      <c r="D2665" s="18" t="s">
        <v>2756</v>
      </c>
      <c r="E2665" s="18" t="s">
        <v>273</v>
      </c>
      <c r="F2665" s="18" t="s">
        <v>2767</v>
      </c>
      <c r="G2665" s="18">
        <v>1464</v>
      </c>
      <c r="H2665" s="18">
        <v>0.67</v>
      </c>
      <c r="I2665" s="18">
        <v>0.97</v>
      </c>
      <c r="Q2665"/>
    </row>
    <row r="2666" spans="2:17" x14ac:dyDescent="0.25">
      <c r="B2666" s="18">
        <v>2011</v>
      </c>
      <c r="C2666" s="18" t="s">
        <v>2754</v>
      </c>
      <c r="D2666" s="18" t="s">
        <v>2756</v>
      </c>
      <c r="E2666" s="18" t="s">
        <v>273</v>
      </c>
      <c r="F2666" s="18" t="s">
        <v>2768</v>
      </c>
      <c r="G2666" s="18">
        <v>1308</v>
      </c>
      <c r="H2666" s="18">
        <v>0.88</v>
      </c>
      <c r="I2666" s="18">
        <v>1.2</v>
      </c>
      <c r="Q2666"/>
    </row>
    <row r="2667" spans="2:17" x14ac:dyDescent="0.25">
      <c r="B2667" s="18">
        <v>2011</v>
      </c>
      <c r="C2667" s="18" t="s">
        <v>2754</v>
      </c>
      <c r="D2667" s="18" t="s">
        <v>2756</v>
      </c>
      <c r="E2667" s="18" t="s">
        <v>273</v>
      </c>
      <c r="F2667" s="18" t="s">
        <v>2769</v>
      </c>
      <c r="G2667" s="18">
        <v>1320</v>
      </c>
      <c r="H2667" s="18">
        <v>0.6</v>
      </c>
      <c r="I2667" s="18">
        <v>1.17</v>
      </c>
      <c r="Q2667"/>
    </row>
    <row r="2668" spans="2:17" x14ac:dyDescent="0.25">
      <c r="B2668" s="18">
        <v>2011</v>
      </c>
      <c r="C2668" s="18" t="s">
        <v>2754</v>
      </c>
      <c r="D2668" s="18" t="s">
        <v>2756</v>
      </c>
      <c r="E2668" s="18" t="s">
        <v>273</v>
      </c>
      <c r="F2668" s="18" t="s">
        <v>2770</v>
      </c>
      <c r="G2668" s="18">
        <v>1392</v>
      </c>
      <c r="H2668" s="18">
        <v>0.77</v>
      </c>
      <c r="I2668" s="18">
        <v>0.93</v>
      </c>
      <c r="Q2668"/>
    </row>
    <row r="2669" spans="2:17" x14ac:dyDescent="0.25">
      <c r="B2669" s="18">
        <v>2011</v>
      </c>
      <c r="C2669" s="18" t="s">
        <v>2754</v>
      </c>
      <c r="D2669" s="18" t="s">
        <v>2756</v>
      </c>
      <c r="E2669" s="18" t="s">
        <v>273</v>
      </c>
      <c r="F2669" s="18" t="s">
        <v>2771</v>
      </c>
      <c r="G2669" s="18">
        <v>1560</v>
      </c>
      <c r="H2669" s="18">
        <v>0.81</v>
      </c>
      <c r="I2669" s="18">
        <v>0.94</v>
      </c>
      <c r="Q2669"/>
    </row>
    <row r="2670" spans="2:17" x14ac:dyDescent="0.25">
      <c r="B2670" s="18">
        <v>2011</v>
      </c>
      <c r="C2670" s="18" t="s">
        <v>2754</v>
      </c>
      <c r="D2670" s="18" t="s">
        <v>2756</v>
      </c>
      <c r="E2670" s="18" t="s">
        <v>273</v>
      </c>
      <c r="F2670" s="18" t="s">
        <v>2772</v>
      </c>
      <c r="G2670" s="18">
        <v>1560</v>
      </c>
      <c r="H2670" s="18">
        <v>0.69</v>
      </c>
      <c r="I2670" s="18">
        <v>0.94</v>
      </c>
      <c r="Q2670"/>
    </row>
    <row r="2671" spans="2:17" x14ac:dyDescent="0.25">
      <c r="B2671" s="18">
        <v>2011</v>
      </c>
      <c r="C2671" s="18" t="s">
        <v>2754</v>
      </c>
      <c r="D2671" s="18" t="s">
        <v>2756</v>
      </c>
      <c r="E2671" s="18" t="s">
        <v>273</v>
      </c>
      <c r="F2671" s="18" t="s">
        <v>2773</v>
      </c>
      <c r="G2671" s="18">
        <v>1464</v>
      </c>
      <c r="H2671" s="18">
        <v>0.79</v>
      </c>
      <c r="I2671" s="18">
        <v>1.0900000000000001</v>
      </c>
      <c r="Q2671"/>
    </row>
    <row r="2672" spans="2:17" x14ac:dyDescent="0.25">
      <c r="B2672" s="18">
        <v>2011</v>
      </c>
      <c r="C2672" s="18" t="s">
        <v>2754</v>
      </c>
      <c r="D2672" s="18" t="s">
        <v>2756</v>
      </c>
      <c r="E2672" s="18" t="s">
        <v>273</v>
      </c>
      <c r="F2672" s="18" t="s">
        <v>2774</v>
      </c>
      <c r="G2672" s="18">
        <v>1488</v>
      </c>
      <c r="H2672" s="18">
        <v>0.83</v>
      </c>
      <c r="I2672" s="18">
        <v>1.06</v>
      </c>
      <c r="Q2672"/>
    </row>
    <row r="2673" spans="2:17" x14ac:dyDescent="0.25">
      <c r="B2673" s="18">
        <v>2011</v>
      </c>
      <c r="C2673" s="18" t="s">
        <v>2754</v>
      </c>
      <c r="D2673" s="18" t="s">
        <v>2756</v>
      </c>
      <c r="E2673" s="18" t="s">
        <v>273</v>
      </c>
      <c r="F2673" s="18" t="s">
        <v>2775</v>
      </c>
      <c r="G2673" s="18">
        <v>1392</v>
      </c>
      <c r="H2673" s="18">
        <v>0.79</v>
      </c>
      <c r="I2673" s="18">
        <v>1.1299999999999999</v>
      </c>
      <c r="Q2673"/>
    </row>
    <row r="2674" spans="2:17" x14ac:dyDescent="0.25">
      <c r="B2674" s="18">
        <v>2011</v>
      </c>
      <c r="C2674" s="18" t="s">
        <v>2754</v>
      </c>
      <c r="D2674" s="18" t="s">
        <v>2756</v>
      </c>
      <c r="E2674" s="18" t="s">
        <v>273</v>
      </c>
      <c r="F2674" s="18" t="s">
        <v>2776</v>
      </c>
      <c r="G2674" s="18">
        <v>1632</v>
      </c>
      <c r="H2674" s="18">
        <v>0.83</v>
      </c>
      <c r="I2674" s="18">
        <v>1.1100000000000001</v>
      </c>
      <c r="Q2674"/>
    </row>
    <row r="2675" spans="2:17" x14ac:dyDescent="0.25">
      <c r="B2675" s="18">
        <v>2011</v>
      </c>
      <c r="C2675" s="18" t="s">
        <v>2754</v>
      </c>
      <c r="D2675" s="18" t="s">
        <v>2756</v>
      </c>
      <c r="E2675" s="18" t="s">
        <v>273</v>
      </c>
      <c r="F2675" s="18" t="s">
        <v>2777</v>
      </c>
      <c r="G2675" s="18">
        <v>1404</v>
      </c>
      <c r="H2675" s="18">
        <v>0.67</v>
      </c>
      <c r="I2675" s="18">
        <v>1.1200000000000001</v>
      </c>
      <c r="Q2675"/>
    </row>
    <row r="2676" spans="2:17" x14ac:dyDescent="0.25">
      <c r="B2676" s="18">
        <v>2011</v>
      </c>
      <c r="C2676" s="18" t="s">
        <v>2754</v>
      </c>
      <c r="D2676" s="18" t="s">
        <v>2756</v>
      </c>
      <c r="E2676" s="18" t="s">
        <v>273</v>
      </c>
      <c r="F2676" s="18" t="s">
        <v>2778</v>
      </c>
      <c r="G2676" s="18">
        <v>1440</v>
      </c>
      <c r="H2676" s="18">
        <v>0.84</v>
      </c>
      <c r="I2676" s="18">
        <v>1.07</v>
      </c>
      <c r="Q2676"/>
    </row>
    <row r="2677" spans="2:17" x14ac:dyDescent="0.25">
      <c r="B2677" s="18">
        <v>2011</v>
      </c>
      <c r="C2677" s="18" t="s">
        <v>2754</v>
      </c>
      <c r="D2677" s="18" t="s">
        <v>2756</v>
      </c>
      <c r="E2677" s="18" t="s">
        <v>273</v>
      </c>
      <c r="F2677" s="18" t="s">
        <v>2779</v>
      </c>
      <c r="G2677" s="18">
        <v>1236</v>
      </c>
      <c r="H2677" s="18">
        <v>0.72</v>
      </c>
      <c r="I2677" s="18">
        <v>1.17</v>
      </c>
      <c r="Q2677"/>
    </row>
    <row r="2678" spans="2:17" x14ac:dyDescent="0.25">
      <c r="B2678" s="18">
        <v>2011</v>
      </c>
      <c r="C2678" s="18" t="s">
        <v>2754</v>
      </c>
      <c r="D2678" s="18" t="s">
        <v>2756</v>
      </c>
      <c r="E2678" s="18" t="s">
        <v>273</v>
      </c>
      <c r="F2678" s="18" t="s">
        <v>2780</v>
      </c>
      <c r="G2678" s="18">
        <v>1428</v>
      </c>
      <c r="H2678" s="18">
        <v>0.85</v>
      </c>
      <c r="I2678" s="18">
        <v>1.1200000000000001</v>
      </c>
      <c r="Q2678"/>
    </row>
    <row r="2679" spans="2:17" x14ac:dyDescent="0.25">
      <c r="B2679" s="18">
        <v>2011</v>
      </c>
      <c r="C2679" s="18" t="s">
        <v>2754</v>
      </c>
      <c r="D2679" s="18" t="s">
        <v>2756</v>
      </c>
      <c r="E2679" s="18" t="s">
        <v>273</v>
      </c>
      <c r="F2679" s="18" t="s">
        <v>2781</v>
      </c>
      <c r="G2679" s="18">
        <v>1224</v>
      </c>
      <c r="H2679" s="18">
        <v>0.87</v>
      </c>
      <c r="I2679" s="18">
        <v>1.1599999999999999</v>
      </c>
      <c r="Q2679"/>
    </row>
    <row r="2680" spans="2:17" x14ac:dyDescent="0.25">
      <c r="B2680" s="18">
        <v>2011</v>
      </c>
      <c r="C2680" s="18" t="s">
        <v>2754</v>
      </c>
      <c r="D2680" s="18" t="s">
        <v>2756</v>
      </c>
      <c r="E2680" s="18" t="s">
        <v>273</v>
      </c>
      <c r="F2680" s="18" t="s">
        <v>2782</v>
      </c>
      <c r="G2680" s="18">
        <v>1224</v>
      </c>
      <c r="H2680" s="18">
        <v>0.8</v>
      </c>
      <c r="I2680" s="18">
        <v>0.93</v>
      </c>
      <c r="Q2680"/>
    </row>
    <row r="2681" spans="2:17" x14ac:dyDescent="0.25">
      <c r="B2681" s="18">
        <v>2011</v>
      </c>
      <c r="C2681" s="18" t="s">
        <v>2754</v>
      </c>
      <c r="D2681" s="18" t="s">
        <v>2756</v>
      </c>
      <c r="E2681" s="18" t="s">
        <v>273</v>
      </c>
      <c r="F2681" s="18" t="s">
        <v>2783</v>
      </c>
      <c r="G2681" s="18">
        <v>1320</v>
      </c>
      <c r="H2681" s="18">
        <v>0.82</v>
      </c>
      <c r="I2681" s="18">
        <v>0.96</v>
      </c>
      <c r="Q2681"/>
    </row>
    <row r="2682" spans="2:17" x14ac:dyDescent="0.25">
      <c r="B2682" s="18">
        <v>2011</v>
      </c>
      <c r="C2682" s="18" t="s">
        <v>2754</v>
      </c>
      <c r="D2682" s="18" t="s">
        <v>2756</v>
      </c>
      <c r="E2682" s="18" t="s">
        <v>273</v>
      </c>
      <c r="F2682" s="18" t="s">
        <v>2784</v>
      </c>
      <c r="G2682" s="18">
        <v>1224</v>
      </c>
      <c r="H2682" s="18">
        <v>0.76</v>
      </c>
      <c r="I2682" s="18">
        <v>0.92</v>
      </c>
      <c r="Q2682"/>
    </row>
    <row r="2683" spans="2:17" x14ac:dyDescent="0.25">
      <c r="B2683" s="18">
        <v>2011</v>
      </c>
      <c r="C2683" s="18" t="s">
        <v>2754</v>
      </c>
      <c r="D2683" s="18" t="s">
        <v>2756</v>
      </c>
      <c r="E2683" s="18" t="s">
        <v>273</v>
      </c>
      <c r="F2683" s="18" t="s">
        <v>2785</v>
      </c>
      <c r="G2683" s="18">
        <v>1596</v>
      </c>
      <c r="H2683" s="18">
        <v>0.69</v>
      </c>
      <c r="I2683" s="18">
        <v>1.17</v>
      </c>
      <c r="Q2683"/>
    </row>
    <row r="2684" spans="2:17" x14ac:dyDescent="0.25">
      <c r="B2684" s="18">
        <v>2011</v>
      </c>
      <c r="C2684" s="18" t="s">
        <v>2754</v>
      </c>
      <c r="D2684" s="18" t="s">
        <v>2756</v>
      </c>
      <c r="E2684" s="18" t="s">
        <v>273</v>
      </c>
      <c r="F2684" s="18" t="s">
        <v>2786</v>
      </c>
      <c r="G2684" s="18">
        <v>1548</v>
      </c>
      <c r="H2684" s="18">
        <v>0.85</v>
      </c>
      <c r="I2684" s="18">
        <v>1.1399999999999999</v>
      </c>
      <c r="Q2684"/>
    </row>
    <row r="2685" spans="2:17" x14ac:dyDescent="0.25">
      <c r="B2685" s="18">
        <v>2011</v>
      </c>
      <c r="C2685" s="18" t="s">
        <v>2754</v>
      </c>
      <c r="D2685" s="18" t="s">
        <v>2756</v>
      </c>
      <c r="E2685" s="18" t="s">
        <v>273</v>
      </c>
      <c r="F2685" s="18" t="s">
        <v>2787</v>
      </c>
      <c r="G2685" s="18">
        <v>1416</v>
      </c>
      <c r="H2685" s="18">
        <v>0.82</v>
      </c>
      <c r="I2685" s="18">
        <v>1.18</v>
      </c>
      <c r="Q2685"/>
    </row>
    <row r="2686" spans="2:17" x14ac:dyDescent="0.25">
      <c r="B2686" s="18">
        <v>2011</v>
      </c>
      <c r="C2686" s="18" t="s">
        <v>2754</v>
      </c>
      <c r="D2686" s="18" t="s">
        <v>2756</v>
      </c>
      <c r="E2686" s="18" t="s">
        <v>273</v>
      </c>
      <c r="F2686" s="18" t="s">
        <v>2788</v>
      </c>
      <c r="G2686" s="18">
        <v>1416</v>
      </c>
      <c r="H2686" s="18">
        <v>0.7</v>
      </c>
      <c r="I2686" s="18">
        <v>0.92</v>
      </c>
      <c r="Q2686"/>
    </row>
    <row r="2687" spans="2:17" x14ac:dyDescent="0.25">
      <c r="B2687" s="18">
        <v>2011</v>
      </c>
      <c r="C2687" s="18" t="s">
        <v>2754</v>
      </c>
      <c r="D2687" s="18" t="s">
        <v>2756</v>
      </c>
      <c r="E2687" s="18" t="s">
        <v>273</v>
      </c>
      <c r="F2687" s="18" t="s">
        <v>2789</v>
      </c>
      <c r="G2687" s="18">
        <v>1608</v>
      </c>
      <c r="H2687" s="18">
        <v>0.62</v>
      </c>
      <c r="I2687" s="18">
        <v>0.98</v>
      </c>
      <c r="Q2687"/>
    </row>
    <row r="2688" spans="2:17" x14ac:dyDescent="0.25">
      <c r="B2688" s="18">
        <v>2011</v>
      </c>
      <c r="C2688" s="18" t="s">
        <v>2754</v>
      </c>
      <c r="D2688" s="18" t="s">
        <v>2756</v>
      </c>
      <c r="E2688" s="18" t="s">
        <v>273</v>
      </c>
      <c r="F2688" s="18" t="s">
        <v>2790</v>
      </c>
      <c r="G2688" s="18">
        <v>1212</v>
      </c>
      <c r="H2688" s="18">
        <v>0.81</v>
      </c>
      <c r="I2688" s="18">
        <v>1</v>
      </c>
      <c r="Q2688"/>
    </row>
    <row r="2689" spans="2:17" x14ac:dyDescent="0.25">
      <c r="B2689" s="18">
        <v>2011</v>
      </c>
      <c r="C2689" s="18" t="s">
        <v>2754</v>
      </c>
      <c r="D2689" s="18" t="s">
        <v>2756</v>
      </c>
      <c r="E2689" s="18" t="s">
        <v>273</v>
      </c>
      <c r="F2689" s="18" t="s">
        <v>2791</v>
      </c>
      <c r="G2689" s="18">
        <v>1452</v>
      </c>
      <c r="H2689" s="18">
        <v>0.8</v>
      </c>
      <c r="I2689" s="18">
        <v>0.93</v>
      </c>
      <c r="Q2689"/>
    </row>
    <row r="2690" spans="2:17" x14ac:dyDescent="0.25">
      <c r="B2690" s="18">
        <v>2011</v>
      </c>
      <c r="C2690" s="18" t="s">
        <v>2754</v>
      </c>
      <c r="D2690" s="18" t="s">
        <v>2756</v>
      </c>
      <c r="E2690" s="18" t="s">
        <v>273</v>
      </c>
      <c r="F2690" s="18" t="s">
        <v>2792</v>
      </c>
      <c r="G2690" s="18">
        <v>1572</v>
      </c>
      <c r="H2690" s="18">
        <v>0.77</v>
      </c>
      <c r="I2690" s="18">
        <v>1.04</v>
      </c>
      <c r="Q2690"/>
    </row>
    <row r="2691" spans="2:17" x14ac:dyDescent="0.25">
      <c r="B2691" s="18">
        <v>2011</v>
      </c>
      <c r="C2691" s="18" t="s">
        <v>2754</v>
      </c>
      <c r="D2691" s="18" t="s">
        <v>2756</v>
      </c>
      <c r="E2691" s="18" t="s">
        <v>273</v>
      </c>
      <c r="F2691" s="18" t="s">
        <v>2793</v>
      </c>
      <c r="G2691" s="18">
        <v>1200</v>
      </c>
      <c r="H2691" s="18">
        <v>0.84</v>
      </c>
      <c r="I2691" s="18">
        <v>1.1100000000000001</v>
      </c>
      <c r="Q2691"/>
    </row>
    <row r="2692" spans="2:17" x14ac:dyDescent="0.25">
      <c r="B2692" s="18">
        <v>2011</v>
      </c>
      <c r="C2692" s="18" t="s">
        <v>2754</v>
      </c>
      <c r="D2692" s="18" t="s">
        <v>2756</v>
      </c>
      <c r="E2692" s="18" t="s">
        <v>273</v>
      </c>
      <c r="F2692" s="18" t="s">
        <v>2794</v>
      </c>
      <c r="G2692" s="18">
        <v>1428</v>
      </c>
      <c r="H2692" s="18">
        <v>0.75</v>
      </c>
      <c r="I2692" s="18">
        <v>1.18</v>
      </c>
      <c r="Q2692"/>
    </row>
    <row r="2693" spans="2:17" x14ac:dyDescent="0.25">
      <c r="B2693" s="18">
        <v>2011</v>
      </c>
      <c r="C2693" s="18" t="s">
        <v>2754</v>
      </c>
      <c r="D2693" s="18" t="s">
        <v>2756</v>
      </c>
      <c r="E2693" s="18" t="s">
        <v>273</v>
      </c>
      <c r="F2693" s="18" t="s">
        <v>2795</v>
      </c>
      <c r="G2693" s="18">
        <v>1224</v>
      </c>
      <c r="H2693" s="18">
        <v>0.86</v>
      </c>
      <c r="I2693" s="18">
        <v>1.17</v>
      </c>
      <c r="Q2693"/>
    </row>
    <row r="2694" spans="2:17" x14ac:dyDescent="0.25">
      <c r="B2694" s="18">
        <v>2011</v>
      </c>
      <c r="C2694" s="18" t="s">
        <v>2754</v>
      </c>
      <c r="D2694" s="18" t="s">
        <v>2756</v>
      </c>
      <c r="E2694" s="18" t="s">
        <v>273</v>
      </c>
      <c r="F2694" s="18" t="s">
        <v>2796</v>
      </c>
      <c r="G2694" s="18">
        <v>1236</v>
      </c>
      <c r="H2694" s="18">
        <v>0.67</v>
      </c>
      <c r="I2694" s="18">
        <v>1</v>
      </c>
      <c r="Q2694"/>
    </row>
    <row r="2695" spans="2:17" x14ac:dyDescent="0.25">
      <c r="B2695" s="18">
        <v>2011</v>
      </c>
      <c r="C2695" s="18" t="s">
        <v>2754</v>
      </c>
      <c r="D2695" s="18" t="s">
        <v>2756</v>
      </c>
      <c r="E2695" s="18" t="s">
        <v>273</v>
      </c>
      <c r="F2695" s="18" t="s">
        <v>2797</v>
      </c>
      <c r="G2695" s="18">
        <v>1500</v>
      </c>
      <c r="H2695" s="18">
        <v>0.61</v>
      </c>
      <c r="I2695" s="18">
        <v>0.95</v>
      </c>
      <c r="Q2695"/>
    </row>
    <row r="2696" spans="2:17" x14ac:dyDescent="0.25">
      <c r="B2696" s="18">
        <v>2011</v>
      </c>
      <c r="C2696" s="18" t="s">
        <v>2754</v>
      </c>
      <c r="D2696" s="18" t="s">
        <v>2756</v>
      </c>
      <c r="E2696" s="18" t="s">
        <v>273</v>
      </c>
      <c r="F2696" s="18" t="s">
        <v>2798</v>
      </c>
      <c r="G2696" s="18">
        <v>1512</v>
      </c>
      <c r="H2696" s="18">
        <v>0.68</v>
      </c>
      <c r="I2696" s="18">
        <v>0.95</v>
      </c>
      <c r="Q2696"/>
    </row>
    <row r="2697" spans="2:17" x14ac:dyDescent="0.25">
      <c r="B2697" s="18">
        <v>2011</v>
      </c>
      <c r="C2697" s="18" t="s">
        <v>2754</v>
      </c>
      <c r="D2697" s="18" t="s">
        <v>2756</v>
      </c>
      <c r="E2697" s="18" t="s">
        <v>273</v>
      </c>
      <c r="F2697" s="18" t="s">
        <v>2799</v>
      </c>
      <c r="G2697" s="18">
        <v>1368</v>
      </c>
      <c r="H2697" s="18">
        <v>0.86</v>
      </c>
      <c r="I2697" s="18">
        <v>1.18</v>
      </c>
      <c r="Q2697"/>
    </row>
    <row r="2698" spans="2:17" x14ac:dyDescent="0.25">
      <c r="B2698" s="18">
        <v>2011</v>
      </c>
      <c r="C2698" s="18" t="s">
        <v>2754</v>
      </c>
      <c r="D2698" s="18" t="s">
        <v>2756</v>
      </c>
      <c r="E2698" s="18" t="s">
        <v>273</v>
      </c>
      <c r="F2698" s="18" t="s">
        <v>2800</v>
      </c>
      <c r="G2698" s="18">
        <v>1452</v>
      </c>
      <c r="H2698" s="18">
        <v>0.65</v>
      </c>
      <c r="I2698" s="18">
        <v>1.19</v>
      </c>
      <c r="Q2698"/>
    </row>
    <row r="2699" spans="2:17" x14ac:dyDescent="0.25">
      <c r="B2699" s="18">
        <v>2011</v>
      </c>
      <c r="C2699" s="18" t="s">
        <v>2754</v>
      </c>
      <c r="D2699" s="18" t="s">
        <v>2756</v>
      </c>
      <c r="E2699" s="18" t="s">
        <v>273</v>
      </c>
      <c r="F2699" s="18" t="s">
        <v>2801</v>
      </c>
      <c r="G2699" s="18">
        <v>1488</v>
      </c>
      <c r="H2699" s="18">
        <v>0.83</v>
      </c>
      <c r="I2699" s="18">
        <v>1.1299999999999999</v>
      </c>
      <c r="Q2699"/>
    </row>
    <row r="2700" spans="2:17" x14ac:dyDescent="0.25">
      <c r="B2700" s="18">
        <v>2011</v>
      </c>
      <c r="C2700" s="18" t="s">
        <v>2754</v>
      </c>
      <c r="D2700" s="18" t="s">
        <v>2756</v>
      </c>
      <c r="E2700" s="18" t="s">
        <v>273</v>
      </c>
      <c r="F2700" s="18" t="s">
        <v>2802</v>
      </c>
      <c r="G2700" s="18">
        <v>1272</v>
      </c>
      <c r="H2700" s="18">
        <v>0.67</v>
      </c>
      <c r="I2700" s="18">
        <v>1.03</v>
      </c>
      <c r="Q2700"/>
    </row>
    <row r="2701" spans="2:17" x14ac:dyDescent="0.25">
      <c r="B2701" s="18">
        <v>2011</v>
      </c>
      <c r="C2701" s="18" t="s">
        <v>2754</v>
      </c>
      <c r="D2701" s="18" t="s">
        <v>2756</v>
      </c>
      <c r="E2701" s="18" t="s">
        <v>273</v>
      </c>
      <c r="F2701" s="18" t="s">
        <v>2803</v>
      </c>
      <c r="G2701" s="18">
        <v>1428</v>
      </c>
      <c r="H2701" s="18">
        <v>0.67</v>
      </c>
      <c r="I2701" s="18">
        <v>0.94</v>
      </c>
      <c r="Q2701"/>
    </row>
    <row r="2702" spans="2:17" x14ac:dyDescent="0.25">
      <c r="B2702" s="18">
        <v>2011</v>
      </c>
      <c r="C2702" s="18" t="s">
        <v>2754</v>
      </c>
      <c r="D2702" s="18" t="s">
        <v>2756</v>
      </c>
      <c r="E2702" s="18" t="s">
        <v>273</v>
      </c>
      <c r="F2702" s="18" t="s">
        <v>2804</v>
      </c>
      <c r="G2702" s="18">
        <v>1620</v>
      </c>
      <c r="H2702" s="18">
        <v>0.73</v>
      </c>
      <c r="I2702" s="18">
        <v>1</v>
      </c>
      <c r="Q2702"/>
    </row>
    <row r="2703" spans="2:17" x14ac:dyDescent="0.25">
      <c r="B2703" s="18">
        <v>2011</v>
      </c>
      <c r="C2703" s="18" t="s">
        <v>2754</v>
      </c>
      <c r="D2703" s="18" t="s">
        <v>2756</v>
      </c>
      <c r="E2703" s="18" t="s">
        <v>273</v>
      </c>
      <c r="F2703" s="18" t="s">
        <v>2805</v>
      </c>
      <c r="G2703" s="18">
        <v>1200</v>
      </c>
      <c r="H2703" s="18">
        <v>0.62</v>
      </c>
      <c r="I2703" s="18">
        <v>1.04</v>
      </c>
      <c r="Q2703"/>
    </row>
    <row r="2704" spans="2:17" x14ac:dyDescent="0.25">
      <c r="B2704" s="18">
        <v>2011</v>
      </c>
      <c r="C2704" s="18" t="s">
        <v>2754</v>
      </c>
      <c r="D2704" s="18" t="s">
        <v>2756</v>
      </c>
      <c r="E2704" s="18" t="s">
        <v>273</v>
      </c>
      <c r="F2704" s="18" t="s">
        <v>2806</v>
      </c>
      <c r="G2704" s="18">
        <v>1344</v>
      </c>
      <c r="H2704" s="18">
        <v>0.62</v>
      </c>
      <c r="I2704" s="18">
        <v>1.04</v>
      </c>
      <c r="Q2704"/>
    </row>
    <row r="2705" spans="2:17" x14ac:dyDescent="0.25">
      <c r="B2705" s="18">
        <v>2011</v>
      </c>
      <c r="C2705" s="18" t="s">
        <v>2754</v>
      </c>
      <c r="D2705" s="18" t="s">
        <v>2756</v>
      </c>
      <c r="E2705" s="18" t="s">
        <v>273</v>
      </c>
      <c r="F2705" s="18" t="s">
        <v>2807</v>
      </c>
      <c r="G2705" s="18">
        <v>1260</v>
      </c>
      <c r="H2705" s="18">
        <v>0.77</v>
      </c>
      <c r="I2705" s="18">
        <v>1.0900000000000001</v>
      </c>
      <c r="Q2705"/>
    </row>
    <row r="2706" spans="2:17" x14ac:dyDescent="0.25">
      <c r="B2706" s="18">
        <v>2011</v>
      </c>
      <c r="C2706" s="18" t="s">
        <v>2754</v>
      </c>
      <c r="D2706" s="18" t="s">
        <v>2756</v>
      </c>
      <c r="E2706" s="18" t="s">
        <v>273</v>
      </c>
      <c r="F2706" s="18" t="s">
        <v>2808</v>
      </c>
      <c r="G2706" s="18">
        <v>1644</v>
      </c>
      <c r="H2706" s="18">
        <v>0.76</v>
      </c>
      <c r="I2706" s="18">
        <v>1.07</v>
      </c>
      <c r="Q2706"/>
    </row>
    <row r="2707" spans="2:17" x14ac:dyDescent="0.25">
      <c r="B2707" s="18">
        <v>2011</v>
      </c>
      <c r="C2707" s="18" t="s">
        <v>2754</v>
      </c>
      <c r="D2707" s="18" t="s">
        <v>2756</v>
      </c>
      <c r="E2707" s="18" t="s">
        <v>273</v>
      </c>
      <c r="F2707" s="18" t="s">
        <v>2809</v>
      </c>
      <c r="G2707" s="18">
        <v>1464</v>
      </c>
      <c r="H2707" s="18">
        <v>0.72</v>
      </c>
      <c r="I2707" s="18">
        <v>0.99</v>
      </c>
      <c r="Q2707"/>
    </row>
    <row r="2708" spans="2:17" x14ac:dyDescent="0.25">
      <c r="B2708" s="18">
        <v>2011</v>
      </c>
      <c r="C2708" s="18" t="s">
        <v>2754</v>
      </c>
      <c r="D2708" s="18" t="s">
        <v>2756</v>
      </c>
      <c r="E2708" s="18" t="s">
        <v>273</v>
      </c>
      <c r="F2708" s="18" t="s">
        <v>2810</v>
      </c>
      <c r="G2708" s="18">
        <v>1632</v>
      </c>
      <c r="H2708" s="18">
        <v>0.78</v>
      </c>
      <c r="I2708" s="18">
        <v>1</v>
      </c>
      <c r="Q2708"/>
    </row>
    <row r="2709" spans="2:17" x14ac:dyDescent="0.25">
      <c r="B2709" s="18">
        <v>2011</v>
      </c>
      <c r="C2709" s="18" t="s">
        <v>2754</v>
      </c>
      <c r="D2709" s="18" t="s">
        <v>2756</v>
      </c>
      <c r="E2709" s="18" t="s">
        <v>273</v>
      </c>
      <c r="F2709" s="18" t="s">
        <v>2811</v>
      </c>
      <c r="G2709" s="18">
        <v>1512</v>
      </c>
      <c r="H2709" s="18">
        <v>0.62</v>
      </c>
      <c r="I2709" s="18">
        <v>1.1399999999999999</v>
      </c>
      <c r="Q2709"/>
    </row>
    <row r="2710" spans="2:17" x14ac:dyDescent="0.25">
      <c r="B2710" s="18">
        <v>2011</v>
      </c>
      <c r="C2710" s="18" t="s">
        <v>2754</v>
      </c>
      <c r="D2710" s="18" t="s">
        <v>2756</v>
      </c>
      <c r="E2710" s="18" t="s">
        <v>273</v>
      </c>
      <c r="F2710" s="18" t="s">
        <v>2812</v>
      </c>
      <c r="G2710" s="18">
        <v>1404</v>
      </c>
      <c r="H2710" s="18">
        <v>0.85</v>
      </c>
      <c r="I2710" s="18">
        <v>1.2</v>
      </c>
      <c r="Q2710"/>
    </row>
    <row r="2711" spans="2:17" x14ac:dyDescent="0.25">
      <c r="B2711" s="18">
        <v>2011</v>
      </c>
      <c r="C2711" s="18" t="s">
        <v>2754</v>
      </c>
      <c r="D2711" s="18" t="s">
        <v>2756</v>
      </c>
      <c r="E2711" s="18" t="s">
        <v>273</v>
      </c>
      <c r="F2711" s="18" t="s">
        <v>2813</v>
      </c>
      <c r="G2711" s="18">
        <v>1404</v>
      </c>
      <c r="H2711" s="18">
        <v>0.78</v>
      </c>
      <c r="I2711" s="18">
        <v>1.05</v>
      </c>
      <c r="Q2711"/>
    </row>
    <row r="2712" spans="2:17" x14ac:dyDescent="0.25">
      <c r="B2712" s="18">
        <v>2011</v>
      </c>
      <c r="C2712" s="18" t="s">
        <v>2754</v>
      </c>
      <c r="D2712" s="18" t="s">
        <v>2756</v>
      </c>
      <c r="E2712" s="18" t="s">
        <v>273</v>
      </c>
      <c r="F2712" s="18" t="s">
        <v>2814</v>
      </c>
      <c r="G2712" s="18">
        <v>1572</v>
      </c>
      <c r="H2712" s="18">
        <v>0.71</v>
      </c>
      <c r="I2712" s="18">
        <v>1.1299999999999999</v>
      </c>
      <c r="Q2712"/>
    </row>
    <row r="2713" spans="2:17" x14ac:dyDescent="0.25">
      <c r="B2713" s="18">
        <v>2011</v>
      </c>
      <c r="C2713" s="18" t="s">
        <v>2754</v>
      </c>
      <c r="D2713" s="18" t="s">
        <v>2756</v>
      </c>
      <c r="E2713" s="18" t="s">
        <v>273</v>
      </c>
      <c r="F2713" s="18" t="s">
        <v>2815</v>
      </c>
      <c r="G2713" s="18">
        <v>1416</v>
      </c>
      <c r="H2713" s="18">
        <v>0.72</v>
      </c>
      <c r="I2713" s="18">
        <v>0.92</v>
      </c>
      <c r="Q2713"/>
    </row>
    <row r="2714" spans="2:17" x14ac:dyDescent="0.25">
      <c r="B2714" s="18">
        <v>2011</v>
      </c>
      <c r="C2714" s="18" t="s">
        <v>2754</v>
      </c>
      <c r="D2714" s="18" t="s">
        <v>2756</v>
      </c>
      <c r="E2714" s="18" t="s">
        <v>273</v>
      </c>
      <c r="F2714" s="18" t="s">
        <v>2816</v>
      </c>
      <c r="G2714" s="18">
        <v>1572</v>
      </c>
      <c r="H2714" s="18">
        <v>0.71</v>
      </c>
      <c r="I2714" s="18">
        <v>0.93</v>
      </c>
      <c r="Q2714"/>
    </row>
    <row r="2715" spans="2:17" x14ac:dyDescent="0.25">
      <c r="B2715" s="18">
        <v>2011</v>
      </c>
      <c r="C2715" s="18" t="s">
        <v>2754</v>
      </c>
      <c r="D2715" s="18" t="s">
        <v>2756</v>
      </c>
      <c r="E2715" s="18" t="s">
        <v>273</v>
      </c>
      <c r="F2715" s="18" t="s">
        <v>2817</v>
      </c>
      <c r="G2715" s="18">
        <v>1236</v>
      </c>
      <c r="H2715" s="18">
        <v>0.75</v>
      </c>
      <c r="I2715" s="18">
        <v>0.91</v>
      </c>
      <c r="Q2715"/>
    </row>
    <row r="2716" spans="2:17" x14ac:dyDescent="0.25">
      <c r="B2716" s="18">
        <v>2011</v>
      </c>
      <c r="C2716" s="18" t="s">
        <v>2754</v>
      </c>
      <c r="D2716" s="18" t="s">
        <v>2756</v>
      </c>
      <c r="E2716" s="18" t="s">
        <v>273</v>
      </c>
      <c r="F2716" s="18" t="s">
        <v>2818</v>
      </c>
      <c r="G2716" s="18">
        <v>1668</v>
      </c>
      <c r="H2716" s="18">
        <v>0.82</v>
      </c>
      <c r="I2716" s="18">
        <v>0.92</v>
      </c>
      <c r="Q2716"/>
    </row>
    <row r="2717" spans="2:17" x14ac:dyDescent="0.25">
      <c r="B2717" s="18">
        <v>2011</v>
      </c>
      <c r="C2717" s="18" t="s">
        <v>2754</v>
      </c>
      <c r="D2717" s="18" t="s">
        <v>2756</v>
      </c>
      <c r="E2717" s="18" t="s">
        <v>273</v>
      </c>
      <c r="F2717" s="18" t="s">
        <v>2819</v>
      </c>
      <c r="G2717" s="18">
        <v>1572</v>
      </c>
      <c r="H2717" s="18">
        <v>0.65</v>
      </c>
      <c r="I2717" s="18">
        <v>1.05</v>
      </c>
      <c r="Q2717"/>
    </row>
    <row r="2718" spans="2:17" x14ac:dyDescent="0.25">
      <c r="B2718" s="18">
        <v>2011</v>
      </c>
      <c r="C2718" s="18" t="s">
        <v>2754</v>
      </c>
      <c r="D2718" s="18" t="s">
        <v>2756</v>
      </c>
      <c r="E2718" s="18" t="s">
        <v>273</v>
      </c>
      <c r="F2718" s="18" t="s">
        <v>2820</v>
      </c>
      <c r="G2718" s="18">
        <v>1464</v>
      </c>
      <c r="H2718" s="18">
        <v>0.71</v>
      </c>
      <c r="I2718" s="18">
        <v>1.05</v>
      </c>
      <c r="Q2718"/>
    </row>
    <row r="2719" spans="2:17" x14ac:dyDescent="0.25">
      <c r="B2719" s="18">
        <v>2011</v>
      </c>
      <c r="C2719" s="18" t="s">
        <v>2754</v>
      </c>
      <c r="D2719" s="18" t="s">
        <v>2756</v>
      </c>
      <c r="E2719" s="18" t="s">
        <v>273</v>
      </c>
      <c r="F2719" s="18" t="s">
        <v>2821</v>
      </c>
      <c r="G2719" s="18">
        <v>1428</v>
      </c>
      <c r="H2719" s="18">
        <v>0.61</v>
      </c>
      <c r="I2719" s="18">
        <v>1.06</v>
      </c>
      <c r="Q2719"/>
    </row>
    <row r="2720" spans="2:17" x14ac:dyDescent="0.25">
      <c r="B2720" s="18">
        <v>2011</v>
      </c>
      <c r="C2720" s="18" t="s">
        <v>2754</v>
      </c>
      <c r="D2720" s="18" t="s">
        <v>2756</v>
      </c>
      <c r="E2720" s="18" t="s">
        <v>273</v>
      </c>
      <c r="F2720" s="18" t="s">
        <v>2822</v>
      </c>
      <c r="G2720" s="18">
        <v>1596</v>
      </c>
      <c r="H2720" s="18">
        <v>0.73</v>
      </c>
      <c r="I2720" s="18">
        <v>0.99</v>
      </c>
      <c r="Q2720"/>
    </row>
    <row r="2721" spans="2:17" x14ac:dyDescent="0.25">
      <c r="B2721" s="18">
        <v>2011</v>
      </c>
      <c r="C2721" s="18" t="s">
        <v>2754</v>
      </c>
      <c r="D2721" s="18" t="s">
        <v>2756</v>
      </c>
      <c r="E2721" s="18" t="s">
        <v>273</v>
      </c>
      <c r="F2721" s="18" t="s">
        <v>2823</v>
      </c>
      <c r="G2721" s="18">
        <v>1632</v>
      </c>
      <c r="H2721" s="18">
        <v>0.6</v>
      </c>
      <c r="I2721" s="18">
        <v>0.92</v>
      </c>
      <c r="Q2721"/>
    </row>
    <row r="2722" spans="2:17" x14ac:dyDescent="0.25">
      <c r="B2722" s="18">
        <v>2011</v>
      </c>
      <c r="C2722" s="18" t="s">
        <v>2754</v>
      </c>
      <c r="D2722" s="18" t="s">
        <v>2756</v>
      </c>
      <c r="E2722" s="18" t="s">
        <v>273</v>
      </c>
      <c r="F2722" s="18" t="s">
        <v>2824</v>
      </c>
      <c r="G2722" s="18">
        <v>1632</v>
      </c>
      <c r="H2722" s="18">
        <v>0.81</v>
      </c>
      <c r="I2722" s="18">
        <v>1.1000000000000001</v>
      </c>
      <c r="Q2722"/>
    </row>
    <row r="2723" spans="2:17" x14ac:dyDescent="0.25">
      <c r="B2723" s="18">
        <v>2011</v>
      </c>
      <c r="C2723" s="18" t="s">
        <v>2754</v>
      </c>
      <c r="D2723" s="18" t="s">
        <v>2756</v>
      </c>
      <c r="E2723" s="18" t="s">
        <v>273</v>
      </c>
      <c r="F2723" s="18" t="s">
        <v>2825</v>
      </c>
      <c r="G2723" s="18">
        <v>1344</v>
      </c>
      <c r="H2723" s="18">
        <v>0.7</v>
      </c>
      <c r="I2723" s="18">
        <v>1.2</v>
      </c>
      <c r="Q2723"/>
    </row>
    <row r="2724" spans="2:17" x14ac:dyDescent="0.25">
      <c r="B2724" s="18">
        <v>2011</v>
      </c>
      <c r="C2724" s="18" t="s">
        <v>2754</v>
      </c>
      <c r="D2724" s="18" t="s">
        <v>2756</v>
      </c>
      <c r="E2724" s="18" t="s">
        <v>273</v>
      </c>
      <c r="F2724" s="18" t="s">
        <v>2826</v>
      </c>
      <c r="G2724" s="18">
        <v>1272</v>
      </c>
      <c r="H2724" s="18">
        <v>0.85</v>
      </c>
      <c r="I2724" s="18">
        <v>1.2</v>
      </c>
      <c r="Q2724"/>
    </row>
    <row r="2725" spans="2:17" x14ac:dyDescent="0.25">
      <c r="B2725" s="18">
        <v>2011</v>
      </c>
      <c r="C2725" s="18" t="s">
        <v>2754</v>
      </c>
      <c r="D2725" s="18" t="s">
        <v>2756</v>
      </c>
      <c r="E2725" s="18" t="s">
        <v>273</v>
      </c>
      <c r="F2725" s="18" t="s">
        <v>2827</v>
      </c>
      <c r="G2725" s="18">
        <v>1476</v>
      </c>
      <c r="H2725" s="18">
        <v>0.84</v>
      </c>
      <c r="I2725" s="18">
        <v>0.99</v>
      </c>
      <c r="Q2725"/>
    </row>
    <row r="2726" spans="2:17" x14ac:dyDescent="0.25">
      <c r="B2726" s="18">
        <v>2011</v>
      </c>
      <c r="C2726" s="18" t="s">
        <v>2754</v>
      </c>
      <c r="D2726" s="18" t="s">
        <v>2756</v>
      </c>
      <c r="E2726" s="18" t="s">
        <v>273</v>
      </c>
      <c r="F2726" s="18" t="s">
        <v>2828</v>
      </c>
      <c r="G2726" s="18">
        <v>1296</v>
      </c>
      <c r="H2726" s="18">
        <v>0.75</v>
      </c>
      <c r="I2726" s="18">
        <v>0.96</v>
      </c>
      <c r="Q2726"/>
    </row>
    <row r="2727" spans="2:17" x14ac:dyDescent="0.25">
      <c r="B2727" s="18">
        <v>2011</v>
      </c>
      <c r="C2727" s="18" t="s">
        <v>2754</v>
      </c>
      <c r="D2727" s="18" t="s">
        <v>2756</v>
      </c>
      <c r="E2727" s="18" t="s">
        <v>273</v>
      </c>
      <c r="F2727" s="18" t="s">
        <v>2829</v>
      </c>
      <c r="G2727" s="18">
        <v>1404</v>
      </c>
      <c r="H2727" s="18">
        <v>0.77</v>
      </c>
      <c r="I2727" s="18">
        <v>0.96</v>
      </c>
      <c r="Q2727"/>
    </row>
    <row r="2728" spans="2:17" x14ac:dyDescent="0.25">
      <c r="B2728" s="18">
        <v>2011</v>
      </c>
      <c r="C2728" s="18" t="s">
        <v>2754</v>
      </c>
      <c r="D2728" s="18" t="s">
        <v>2756</v>
      </c>
      <c r="E2728" s="18" t="s">
        <v>273</v>
      </c>
      <c r="F2728" s="18" t="s">
        <v>2830</v>
      </c>
      <c r="G2728" s="18">
        <v>1392</v>
      </c>
      <c r="H2728" s="18">
        <v>0.83</v>
      </c>
      <c r="I2728" s="18">
        <v>1.1599999999999999</v>
      </c>
      <c r="Q2728"/>
    </row>
    <row r="2729" spans="2:17" x14ac:dyDescent="0.25">
      <c r="B2729" s="18">
        <v>2011</v>
      </c>
      <c r="C2729" s="18" t="s">
        <v>2754</v>
      </c>
      <c r="D2729" s="18" t="s">
        <v>2756</v>
      </c>
      <c r="E2729" s="18" t="s">
        <v>273</v>
      </c>
      <c r="F2729" s="18" t="s">
        <v>2831</v>
      </c>
      <c r="G2729" s="18">
        <v>1548</v>
      </c>
      <c r="H2729" s="18">
        <v>0.76</v>
      </c>
      <c r="I2729" s="18">
        <v>1.02</v>
      </c>
      <c r="Q2729"/>
    </row>
    <row r="2730" spans="2:17" x14ac:dyDescent="0.25">
      <c r="B2730" s="18">
        <v>2011</v>
      </c>
      <c r="C2730" s="18" t="s">
        <v>2754</v>
      </c>
      <c r="D2730" s="18" t="s">
        <v>2756</v>
      </c>
      <c r="E2730" s="18" t="s">
        <v>273</v>
      </c>
      <c r="F2730" s="18" t="s">
        <v>2832</v>
      </c>
      <c r="G2730" s="18">
        <v>1644</v>
      </c>
      <c r="H2730" s="18">
        <v>0.69</v>
      </c>
      <c r="I2730" s="18">
        <v>0.96</v>
      </c>
      <c r="Q2730"/>
    </row>
    <row r="2731" spans="2:17" x14ac:dyDescent="0.25">
      <c r="B2731" s="18">
        <v>2011</v>
      </c>
      <c r="C2731" s="18" t="s">
        <v>2754</v>
      </c>
      <c r="D2731" s="18" t="s">
        <v>2756</v>
      </c>
      <c r="E2731" s="18" t="s">
        <v>273</v>
      </c>
      <c r="F2731" s="18" t="s">
        <v>2833</v>
      </c>
      <c r="G2731" s="18">
        <v>1236</v>
      </c>
      <c r="H2731" s="18">
        <v>0.86</v>
      </c>
      <c r="I2731" s="18">
        <v>1.1299999999999999</v>
      </c>
      <c r="Q2731"/>
    </row>
    <row r="2732" spans="2:17" x14ac:dyDescent="0.25">
      <c r="B2732" s="18">
        <v>2011</v>
      </c>
      <c r="C2732" s="18" t="s">
        <v>2754</v>
      </c>
      <c r="D2732" s="18" t="s">
        <v>2756</v>
      </c>
      <c r="E2732" s="18" t="s">
        <v>273</v>
      </c>
      <c r="F2732" s="18" t="s">
        <v>2834</v>
      </c>
      <c r="G2732" s="18">
        <v>1212</v>
      </c>
      <c r="H2732" s="18">
        <v>0.81</v>
      </c>
      <c r="I2732" s="18">
        <v>1.1200000000000001</v>
      </c>
      <c r="Q2732"/>
    </row>
    <row r="2733" spans="2:17" x14ac:dyDescent="0.25">
      <c r="B2733" s="18">
        <v>2011</v>
      </c>
      <c r="C2733" s="18" t="s">
        <v>2754</v>
      </c>
      <c r="D2733" s="18" t="s">
        <v>2756</v>
      </c>
      <c r="E2733" s="18" t="s">
        <v>273</v>
      </c>
      <c r="F2733" s="18" t="s">
        <v>2835</v>
      </c>
      <c r="G2733" s="18">
        <v>1632</v>
      </c>
      <c r="H2733" s="18">
        <v>0.86</v>
      </c>
      <c r="I2733" s="18">
        <v>1.18</v>
      </c>
      <c r="Q2733"/>
    </row>
    <row r="2734" spans="2:17" x14ac:dyDescent="0.25">
      <c r="B2734" s="18">
        <v>2011</v>
      </c>
      <c r="C2734" s="18" t="s">
        <v>2754</v>
      </c>
      <c r="D2734" s="18" t="s">
        <v>2756</v>
      </c>
      <c r="E2734" s="18" t="s">
        <v>273</v>
      </c>
      <c r="F2734" s="18" t="s">
        <v>2836</v>
      </c>
      <c r="G2734" s="18">
        <v>1464</v>
      </c>
      <c r="H2734" s="18">
        <v>0.61</v>
      </c>
      <c r="I2734" s="18">
        <v>1.18</v>
      </c>
      <c r="Q2734"/>
    </row>
    <row r="2735" spans="2:17" x14ac:dyDescent="0.25">
      <c r="B2735" s="18">
        <v>2011</v>
      </c>
      <c r="C2735" s="18" t="s">
        <v>2754</v>
      </c>
      <c r="D2735" s="18" t="s">
        <v>2756</v>
      </c>
      <c r="E2735" s="18" t="s">
        <v>273</v>
      </c>
      <c r="F2735" s="18" t="s">
        <v>2837</v>
      </c>
      <c r="G2735" s="18">
        <v>1512</v>
      </c>
      <c r="H2735" s="18">
        <v>0.89</v>
      </c>
      <c r="I2735" s="18">
        <v>1.1399999999999999</v>
      </c>
      <c r="Q2735"/>
    </row>
    <row r="2736" spans="2:17" x14ac:dyDescent="0.25">
      <c r="B2736" s="18">
        <v>2011</v>
      </c>
      <c r="C2736" s="18" t="s">
        <v>2754</v>
      </c>
      <c r="D2736" s="18" t="s">
        <v>2756</v>
      </c>
      <c r="E2736" s="18" t="s">
        <v>273</v>
      </c>
      <c r="F2736" s="18" t="s">
        <v>2838</v>
      </c>
      <c r="G2736" s="18">
        <v>1272</v>
      </c>
      <c r="H2736" s="18">
        <v>0.63</v>
      </c>
      <c r="I2736" s="18">
        <v>0.99</v>
      </c>
      <c r="Q2736"/>
    </row>
    <row r="2737" spans="2:17" x14ac:dyDescent="0.25">
      <c r="B2737" s="18">
        <v>2011</v>
      </c>
      <c r="C2737" s="18" t="s">
        <v>2754</v>
      </c>
      <c r="D2737" s="18" t="s">
        <v>2756</v>
      </c>
      <c r="E2737" s="18" t="s">
        <v>273</v>
      </c>
      <c r="F2737" s="18" t="s">
        <v>2839</v>
      </c>
      <c r="G2737" s="18">
        <v>1536</v>
      </c>
      <c r="H2737" s="18">
        <v>0.73</v>
      </c>
      <c r="I2737" s="18">
        <v>0.98</v>
      </c>
      <c r="Q2737"/>
    </row>
    <row r="2738" spans="2:17" x14ac:dyDescent="0.25">
      <c r="B2738" s="18">
        <v>2011</v>
      </c>
      <c r="C2738" s="18" t="s">
        <v>2754</v>
      </c>
      <c r="D2738" s="18" t="s">
        <v>2756</v>
      </c>
      <c r="E2738" s="18" t="s">
        <v>273</v>
      </c>
      <c r="F2738" s="18" t="s">
        <v>2840</v>
      </c>
      <c r="G2738" s="18">
        <v>1632</v>
      </c>
      <c r="H2738" s="18">
        <v>0.73</v>
      </c>
      <c r="I2738" s="18">
        <v>1.1000000000000001</v>
      </c>
      <c r="Q2738"/>
    </row>
    <row r="2739" spans="2:17" x14ac:dyDescent="0.25">
      <c r="B2739" s="18">
        <v>2011</v>
      </c>
      <c r="C2739" s="18" t="s">
        <v>2754</v>
      </c>
      <c r="D2739" s="18" t="s">
        <v>2756</v>
      </c>
      <c r="E2739" s="18" t="s">
        <v>273</v>
      </c>
      <c r="F2739" s="18" t="s">
        <v>2841</v>
      </c>
      <c r="G2739" s="18">
        <v>1488</v>
      </c>
      <c r="H2739" s="18">
        <v>0.9</v>
      </c>
      <c r="I2739" s="18">
        <v>1.1299999999999999</v>
      </c>
      <c r="Q2739"/>
    </row>
    <row r="2740" spans="2:17" x14ac:dyDescent="0.25">
      <c r="B2740" s="18">
        <v>2011</v>
      </c>
      <c r="C2740" s="18" t="s">
        <v>2754</v>
      </c>
      <c r="D2740" s="18" t="s">
        <v>2756</v>
      </c>
      <c r="E2740" s="18" t="s">
        <v>273</v>
      </c>
      <c r="F2740" s="18" t="s">
        <v>2842</v>
      </c>
      <c r="G2740" s="18">
        <v>1632</v>
      </c>
      <c r="H2740" s="18">
        <v>0.9</v>
      </c>
      <c r="I2740" s="18">
        <v>0.99</v>
      </c>
      <c r="Q2740"/>
    </row>
    <row r="2741" spans="2:17" x14ac:dyDescent="0.25">
      <c r="B2741" s="18">
        <v>2011</v>
      </c>
      <c r="C2741" s="18" t="s">
        <v>2754</v>
      </c>
      <c r="D2741" s="18" t="s">
        <v>2756</v>
      </c>
      <c r="E2741" s="18" t="s">
        <v>273</v>
      </c>
      <c r="F2741" s="18" t="s">
        <v>2843</v>
      </c>
      <c r="G2741" s="18">
        <v>1548</v>
      </c>
      <c r="H2741" s="18">
        <v>0.61</v>
      </c>
      <c r="I2741" s="18">
        <v>1.01</v>
      </c>
      <c r="Q2741"/>
    </row>
    <row r="2742" spans="2:17" x14ac:dyDescent="0.25">
      <c r="B2742" s="18">
        <v>2011</v>
      </c>
      <c r="C2742" s="18" t="s">
        <v>2754</v>
      </c>
      <c r="D2742" s="18" t="s">
        <v>2756</v>
      </c>
      <c r="E2742" s="18" t="s">
        <v>273</v>
      </c>
      <c r="F2742" s="18" t="s">
        <v>2844</v>
      </c>
      <c r="G2742" s="18">
        <v>1248</v>
      </c>
      <c r="H2742" s="18">
        <v>0.69</v>
      </c>
      <c r="I2742" s="18">
        <v>0.95</v>
      </c>
      <c r="Q2742"/>
    </row>
    <row r="2743" spans="2:17" x14ac:dyDescent="0.25">
      <c r="B2743" s="18">
        <v>2011</v>
      </c>
      <c r="C2743" s="18" t="s">
        <v>2754</v>
      </c>
      <c r="D2743" s="18" t="s">
        <v>2756</v>
      </c>
      <c r="E2743" s="18" t="s">
        <v>273</v>
      </c>
      <c r="F2743" s="18" t="s">
        <v>2845</v>
      </c>
      <c r="G2743" s="18">
        <v>1572</v>
      </c>
      <c r="H2743" s="18">
        <v>0.66</v>
      </c>
      <c r="I2743" s="18">
        <v>1.17</v>
      </c>
      <c r="Q2743"/>
    </row>
    <row r="2744" spans="2:17" x14ac:dyDescent="0.25">
      <c r="B2744" s="18">
        <v>2011</v>
      </c>
      <c r="C2744" s="18" t="s">
        <v>2754</v>
      </c>
      <c r="D2744" s="18" t="s">
        <v>2756</v>
      </c>
      <c r="E2744" s="18" t="s">
        <v>273</v>
      </c>
      <c r="F2744" s="18" t="s">
        <v>2846</v>
      </c>
      <c r="G2744" s="18">
        <v>1668</v>
      </c>
      <c r="H2744" s="18">
        <v>0.79</v>
      </c>
      <c r="I2744" s="18">
        <v>1.1299999999999999</v>
      </c>
      <c r="Q2744"/>
    </row>
    <row r="2745" spans="2:17" x14ac:dyDescent="0.25">
      <c r="B2745" s="18">
        <v>2011</v>
      </c>
      <c r="C2745" s="18" t="s">
        <v>2754</v>
      </c>
      <c r="D2745" s="18" t="s">
        <v>2756</v>
      </c>
      <c r="E2745" s="18" t="s">
        <v>273</v>
      </c>
      <c r="F2745" s="18" t="s">
        <v>2847</v>
      </c>
      <c r="G2745" s="18">
        <v>1356</v>
      </c>
      <c r="H2745" s="18">
        <v>0.77</v>
      </c>
      <c r="I2745" s="18">
        <v>1.1499999999999999</v>
      </c>
      <c r="Q2745"/>
    </row>
    <row r="2746" spans="2:17" x14ac:dyDescent="0.25">
      <c r="B2746" s="18">
        <v>2011</v>
      </c>
      <c r="C2746" s="18" t="s">
        <v>2754</v>
      </c>
      <c r="D2746" s="18" t="s">
        <v>2756</v>
      </c>
      <c r="E2746" s="18" t="s">
        <v>273</v>
      </c>
      <c r="F2746" s="18" t="s">
        <v>2848</v>
      </c>
      <c r="G2746" s="18">
        <v>1668</v>
      </c>
      <c r="H2746" s="18">
        <v>0.75</v>
      </c>
      <c r="I2746" s="18">
        <v>1.19</v>
      </c>
      <c r="Q2746"/>
    </row>
    <row r="2747" spans="2:17" x14ac:dyDescent="0.25">
      <c r="B2747" s="18">
        <v>2011</v>
      </c>
      <c r="C2747" s="18" t="s">
        <v>2754</v>
      </c>
      <c r="D2747" s="18" t="s">
        <v>2756</v>
      </c>
      <c r="E2747" s="18" t="s">
        <v>273</v>
      </c>
      <c r="F2747" s="18" t="s">
        <v>2849</v>
      </c>
      <c r="G2747" s="18">
        <v>1524</v>
      </c>
      <c r="H2747" s="18">
        <v>0.89</v>
      </c>
      <c r="I2747" s="18">
        <v>0.94</v>
      </c>
      <c r="Q2747"/>
    </row>
    <row r="2748" spans="2:17" x14ac:dyDescent="0.25">
      <c r="B2748" s="18">
        <v>2011</v>
      </c>
      <c r="C2748" s="18" t="s">
        <v>2754</v>
      </c>
      <c r="D2748" s="18" t="s">
        <v>2756</v>
      </c>
      <c r="E2748" s="18" t="s">
        <v>273</v>
      </c>
      <c r="F2748" s="18" t="s">
        <v>2850</v>
      </c>
      <c r="G2748" s="18">
        <v>1620</v>
      </c>
      <c r="H2748" s="18">
        <v>0.68</v>
      </c>
      <c r="I2748" s="18">
        <v>0.97</v>
      </c>
      <c r="Q2748"/>
    </row>
    <row r="2749" spans="2:17" x14ac:dyDescent="0.25">
      <c r="B2749" s="18">
        <v>2011</v>
      </c>
      <c r="C2749" s="18" t="s">
        <v>2754</v>
      </c>
      <c r="D2749" s="18" t="s">
        <v>2756</v>
      </c>
      <c r="E2749" s="18" t="s">
        <v>273</v>
      </c>
      <c r="F2749" s="18" t="s">
        <v>2851</v>
      </c>
      <c r="G2749" s="18">
        <v>1500</v>
      </c>
      <c r="H2749" s="18">
        <v>0.83</v>
      </c>
      <c r="I2749" s="18">
        <v>1.1000000000000001</v>
      </c>
      <c r="Q2749"/>
    </row>
    <row r="2750" spans="2:17" x14ac:dyDescent="0.25">
      <c r="B2750" s="18">
        <v>2011</v>
      </c>
      <c r="C2750" s="18" t="s">
        <v>2754</v>
      </c>
      <c r="D2750" s="18" t="s">
        <v>2756</v>
      </c>
      <c r="E2750" s="18" t="s">
        <v>273</v>
      </c>
      <c r="F2750" s="18" t="s">
        <v>2852</v>
      </c>
      <c r="G2750" s="18">
        <v>1248</v>
      </c>
      <c r="H2750" s="18">
        <v>0.66</v>
      </c>
      <c r="I2750" s="18">
        <v>1.07</v>
      </c>
      <c r="Q2750"/>
    </row>
    <row r="2751" spans="2:17" x14ac:dyDescent="0.25">
      <c r="B2751" s="18">
        <v>2011</v>
      </c>
      <c r="C2751" s="18" t="s">
        <v>2754</v>
      </c>
      <c r="D2751" s="18" t="s">
        <v>2756</v>
      </c>
      <c r="E2751" s="18" t="s">
        <v>273</v>
      </c>
      <c r="F2751" s="18" t="s">
        <v>2853</v>
      </c>
      <c r="G2751" s="18">
        <v>1320</v>
      </c>
      <c r="H2751" s="18">
        <v>0.81</v>
      </c>
      <c r="I2751" s="18">
        <v>1.1499999999999999</v>
      </c>
      <c r="Q2751"/>
    </row>
    <row r="2752" spans="2:17" x14ac:dyDescent="0.25">
      <c r="B2752" s="18">
        <v>2011</v>
      </c>
      <c r="C2752" s="18" t="s">
        <v>2754</v>
      </c>
      <c r="D2752" s="18" t="s">
        <v>2756</v>
      </c>
      <c r="E2752" s="18" t="s">
        <v>273</v>
      </c>
      <c r="F2752" s="18" t="s">
        <v>2854</v>
      </c>
      <c r="G2752" s="18">
        <v>1404</v>
      </c>
      <c r="H2752" s="18">
        <v>0.62</v>
      </c>
      <c r="I2752" s="18">
        <v>1.19</v>
      </c>
      <c r="Q2752"/>
    </row>
    <row r="2753" spans="2:17" x14ac:dyDescent="0.25">
      <c r="B2753" s="18">
        <v>2011</v>
      </c>
      <c r="C2753" s="18" t="s">
        <v>2754</v>
      </c>
      <c r="D2753" s="18" t="s">
        <v>2756</v>
      </c>
      <c r="E2753" s="18" t="s">
        <v>273</v>
      </c>
      <c r="F2753" s="18" t="s">
        <v>2855</v>
      </c>
      <c r="G2753" s="18">
        <v>1416</v>
      </c>
      <c r="H2753" s="18">
        <v>0.9</v>
      </c>
      <c r="I2753" s="18">
        <v>1.1000000000000001</v>
      </c>
      <c r="Q2753"/>
    </row>
    <row r="2754" spans="2:17" x14ac:dyDescent="0.25">
      <c r="B2754" s="18">
        <v>2011</v>
      </c>
      <c r="C2754" s="18" t="s">
        <v>2754</v>
      </c>
      <c r="D2754" s="18" t="s">
        <v>2756</v>
      </c>
      <c r="E2754" s="18" t="s">
        <v>273</v>
      </c>
      <c r="F2754" s="18" t="s">
        <v>2856</v>
      </c>
      <c r="G2754" s="18">
        <v>1320</v>
      </c>
      <c r="H2754" s="18">
        <v>0.61</v>
      </c>
      <c r="I2754" s="18">
        <v>1.07</v>
      </c>
      <c r="Q2754"/>
    </row>
    <row r="2755" spans="2:17" x14ac:dyDescent="0.25">
      <c r="B2755" s="18">
        <v>2011</v>
      </c>
      <c r="C2755" s="18" t="s">
        <v>2754</v>
      </c>
      <c r="D2755" s="18" t="s">
        <v>2756</v>
      </c>
      <c r="E2755" s="18" t="s">
        <v>273</v>
      </c>
      <c r="F2755" s="18" t="s">
        <v>2857</v>
      </c>
      <c r="G2755" s="18">
        <v>1344</v>
      </c>
      <c r="H2755" s="18">
        <v>0.9</v>
      </c>
      <c r="I2755" s="18">
        <v>1.19</v>
      </c>
      <c r="Q2755"/>
    </row>
    <row r="2756" spans="2:17" x14ac:dyDescent="0.25">
      <c r="B2756" s="18">
        <v>2011</v>
      </c>
      <c r="C2756" s="18" t="s">
        <v>2754</v>
      </c>
      <c r="D2756" s="18" t="s">
        <v>2756</v>
      </c>
      <c r="E2756" s="18" t="s">
        <v>273</v>
      </c>
      <c r="F2756" s="18" t="s">
        <v>2858</v>
      </c>
      <c r="G2756" s="18">
        <v>1524</v>
      </c>
      <c r="H2756" s="18">
        <v>0.65</v>
      </c>
      <c r="I2756" s="18">
        <v>1.08</v>
      </c>
      <c r="Q2756"/>
    </row>
    <row r="2757" spans="2:17" x14ac:dyDescent="0.25">
      <c r="B2757" s="18">
        <v>2011</v>
      </c>
      <c r="C2757" s="18" t="s">
        <v>2754</v>
      </c>
      <c r="D2757" s="18" t="s">
        <v>2756</v>
      </c>
      <c r="E2757" s="18" t="s">
        <v>273</v>
      </c>
      <c r="F2757" s="18" t="s">
        <v>2859</v>
      </c>
      <c r="G2757" s="18">
        <v>1440</v>
      </c>
      <c r="H2757" s="18">
        <v>0.72</v>
      </c>
      <c r="I2757" s="18">
        <v>0.91</v>
      </c>
      <c r="Q2757"/>
    </row>
    <row r="2758" spans="2:17" x14ac:dyDescent="0.25">
      <c r="B2758" s="18">
        <v>2011</v>
      </c>
      <c r="C2758" s="18" t="s">
        <v>2754</v>
      </c>
      <c r="D2758" s="18" t="s">
        <v>2756</v>
      </c>
      <c r="E2758" s="18" t="s">
        <v>273</v>
      </c>
      <c r="F2758" s="18" t="s">
        <v>2860</v>
      </c>
      <c r="G2758" s="18">
        <v>1296</v>
      </c>
      <c r="H2758" s="18">
        <v>0.72</v>
      </c>
      <c r="I2758" s="18">
        <v>1.08</v>
      </c>
      <c r="Q2758"/>
    </row>
    <row r="2759" spans="2:17" x14ac:dyDescent="0.25">
      <c r="B2759" s="18">
        <v>2011</v>
      </c>
      <c r="C2759" s="18" t="s">
        <v>2754</v>
      </c>
      <c r="D2759" s="18" t="s">
        <v>2756</v>
      </c>
      <c r="E2759" s="18" t="s">
        <v>273</v>
      </c>
      <c r="F2759" s="18" t="s">
        <v>2861</v>
      </c>
      <c r="G2759" s="18">
        <v>1440</v>
      </c>
      <c r="H2759" s="18">
        <v>0.74</v>
      </c>
      <c r="I2759" s="18">
        <v>0.91</v>
      </c>
      <c r="Q2759"/>
    </row>
    <row r="2760" spans="2:17" x14ac:dyDescent="0.25">
      <c r="B2760" s="18">
        <v>2011</v>
      </c>
      <c r="C2760" s="18" t="s">
        <v>2754</v>
      </c>
      <c r="D2760" s="18" t="s">
        <v>2756</v>
      </c>
      <c r="E2760" s="18" t="s">
        <v>273</v>
      </c>
      <c r="F2760" s="18" t="s">
        <v>2862</v>
      </c>
      <c r="G2760" s="18">
        <v>1296</v>
      </c>
      <c r="H2760" s="18">
        <v>0.63</v>
      </c>
      <c r="I2760" s="18">
        <v>1.18</v>
      </c>
      <c r="Q2760"/>
    </row>
    <row r="2761" spans="2:17" x14ac:dyDescent="0.25">
      <c r="B2761" s="18">
        <v>2011</v>
      </c>
      <c r="C2761" s="18" t="s">
        <v>2754</v>
      </c>
      <c r="D2761" s="18" t="s">
        <v>2756</v>
      </c>
      <c r="E2761" s="18" t="s">
        <v>273</v>
      </c>
      <c r="F2761" s="18" t="s">
        <v>2863</v>
      </c>
      <c r="G2761" s="18">
        <v>1644</v>
      </c>
      <c r="H2761" s="18">
        <v>0.74</v>
      </c>
      <c r="I2761" s="18">
        <v>1.02</v>
      </c>
      <c r="Q2761"/>
    </row>
    <row r="2762" spans="2:17" x14ac:dyDescent="0.25">
      <c r="B2762" s="18">
        <v>2011</v>
      </c>
      <c r="C2762" s="18" t="s">
        <v>2754</v>
      </c>
      <c r="D2762" s="18" t="s">
        <v>2756</v>
      </c>
      <c r="E2762" s="18" t="s">
        <v>273</v>
      </c>
      <c r="F2762" s="18" t="s">
        <v>2864</v>
      </c>
      <c r="G2762" s="18">
        <v>1284</v>
      </c>
      <c r="H2762" s="18">
        <v>0.84</v>
      </c>
      <c r="I2762" s="18">
        <v>0.96</v>
      </c>
      <c r="Q2762"/>
    </row>
    <row r="2763" spans="2:17" x14ac:dyDescent="0.25">
      <c r="B2763" s="18">
        <v>2011</v>
      </c>
      <c r="C2763" s="18" t="s">
        <v>2754</v>
      </c>
      <c r="D2763" s="18" t="s">
        <v>2756</v>
      </c>
      <c r="E2763" s="18" t="s">
        <v>273</v>
      </c>
      <c r="F2763" s="18" t="s">
        <v>2865</v>
      </c>
      <c r="G2763" s="18">
        <v>1440</v>
      </c>
      <c r="H2763" s="18">
        <v>0.85</v>
      </c>
      <c r="I2763" s="18">
        <v>0.97</v>
      </c>
      <c r="Q2763"/>
    </row>
    <row r="2764" spans="2:17" x14ac:dyDescent="0.25">
      <c r="B2764" s="18">
        <v>2011</v>
      </c>
      <c r="C2764" s="18" t="s">
        <v>2754</v>
      </c>
      <c r="D2764" s="18" t="s">
        <v>2756</v>
      </c>
      <c r="E2764" s="18" t="s">
        <v>273</v>
      </c>
      <c r="F2764" s="18" t="s">
        <v>2866</v>
      </c>
      <c r="G2764" s="18">
        <v>1332</v>
      </c>
      <c r="H2764" s="18">
        <v>0.67</v>
      </c>
      <c r="I2764" s="18">
        <v>1.01</v>
      </c>
      <c r="Q2764"/>
    </row>
    <row r="2765" spans="2:17" x14ac:dyDescent="0.25">
      <c r="B2765" s="18">
        <v>2011</v>
      </c>
      <c r="C2765" s="18" t="s">
        <v>2754</v>
      </c>
      <c r="D2765" s="18" t="s">
        <v>2756</v>
      </c>
      <c r="E2765" s="18" t="s">
        <v>273</v>
      </c>
      <c r="F2765" s="18" t="s">
        <v>2867</v>
      </c>
      <c r="G2765" s="18">
        <v>1248</v>
      </c>
      <c r="H2765" s="18">
        <v>0.7</v>
      </c>
      <c r="I2765" s="18">
        <v>1.18</v>
      </c>
      <c r="Q2765"/>
    </row>
    <row r="2766" spans="2:17" x14ac:dyDescent="0.25">
      <c r="B2766" s="18">
        <v>2011</v>
      </c>
      <c r="C2766" s="18" t="s">
        <v>2754</v>
      </c>
      <c r="D2766" s="18" t="s">
        <v>2756</v>
      </c>
      <c r="E2766" s="18" t="s">
        <v>273</v>
      </c>
      <c r="F2766" s="18" t="s">
        <v>2868</v>
      </c>
      <c r="G2766" s="18">
        <v>1548</v>
      </c>
      <c r="H2766" s="18">
        <v>0.72</v>
      </c>
      <c r="I2766" s="18">
        <v>1.1100000000000001</v>
      </c>
      <c r="Q2766"/>
    </row>
    <row r="2767" spans="2:17" x14ac:dyDescent="0.25">
      <c r="B2767" s="18">
        <v>2011</v>
      </c>
      <c r="C2767" s="18" t="s">
        <v>2754</v>
      </c>
      <c r="D2767" s="18" t="s">
        <v>2756</v>
      </c>
      <c r="E2767" s="18" t="s">
        <v>273</v>
      </c>
      <c r="F2767" s="18" t="s">
        <v>2869</v>
      </c>
      <c r="G2767" s="18">
        <v>1452</v>
      </c>
      <c r="H2767" s="18">
        <v>0.9</v>
      </c>
      <c r="I2767" s="18">
        <v>1.03</v>
      </c>
      <c r="Q2767"/>
    </row>
    <row r="2768" spans="2:17" x14ac:dyDescent="0.25">
      <c r="B2768" s="18">
        <v>2011</v>
      </c>
      <c r="C2768" s="18" t="s">
        <v>2754</v>
      </c>
      <c r="D2768" s="18" t="s">
        <v>2756</v>
      </c>
      <c r="E2768" s="18" t="s">
        <v>273</v>
      </c>
      <c r="F2768" s="18" t="s">
        <v>2870</v>
      </c>
      <c r="G2768" s="18">
        <v>1464</v>
      </c>
      <c r="H2768" s="18">
        <v>0.9</v>
      </c>
      <c r="I2768" s="18">
        <v>1.07</v>
      </c>
      <c r="Q2768"/>
    </row>
    <row r="2769" spans="2:17" x14ac:dyDescent="0.25">
      <c r="B2769" s="18">
        <v>2011</v>
      </c>
      <c r="C2769" s="18" t="s">
        <v>2754</v>
      </c>
      <c r="D2769" s="18" t="s">
        <v>2756</v>
      </c>
      <c r="E2769" s="18" t="s">
        <v>273</v>
      </c>
      <c r="F2769" s="18" t="s">
        <v>2871</v>
      </c>
      <c r="G2769" s="18">
        <v>1668</v>
      </c>
      <c r="H2769" s="18">
        <v>0.67</v>
      </c>
      <c r="I2769" s="18">
        <v>1.02</v>
      </c>
      <c r="Q2769"/>
    </row>
    <row r="2770" spans="2:17" x14ac:dyDescent="0.25">
      <c r="B2770" s="18">
        <v>2011</v>
      </c>
      <c r="C2770" s="18" t="s">
        <v>2754</v>
      </c>
      <c r="D2770" s="18" t="s">
        <v>2756</v>
      </c>
      <c r="E2770" s="18" t="s">
        <v>273</v>
      </c>
      <c r="F2770" s="18" t="s">
        <v>2872</v>
      </c>
      <c r="G2770" s="18">
        <v>1620</v>
      </c>
      <c r="H2770" s="18">
        <v>0.72</v>
      </c>
      <c r="I2770" s="18">
        <v>0.94</v>
      </c>
      <c r="Q2770"/>
    </row>
    <row r="2771" spans="2:17" x14ac:dyDescent="0.25">
      <c r="B2771" s="18">
        <v>2011</v>
      </c>
      <c r="C2771" s="18" t="s">
        <v>2754</v>
      </c>
      <c r="D2771" s="18" t="s">
        <v>2756</v>
      </c>
      <c r="E2771" s="18" t="s">
        <v>273</v>
      </c>
      <c r="F2771" s="18" t="s">
        <v>2873</v>
      </c>
      <c r="G2771" s="18">
        <v>1548</v>
      </c>
      <c r="H2771" s="18">
        <v>0.9</v>
      </c>
      <c r="I2771" s="18">
        <v>1.1299999999999999</v>
      </c>
      <c r="Q2771"/>
    </row>
    <row r="2772" spans="2:17" x14ac:dyDescent="0.25">
      <c r="B2772" s="18">
        <v>2011</v>
      </c>
      <c r="C2772" s="18" t="s">
        <v>2754</v>
      </c>
      <c r="D2772" s="18" t="s">
        <v>2756</v>
      </c>
      <c r="E2772" s="18" t="s">
        <v>273</v>
      </c>
      <c r="F2772" s="18" t="s">
        <v>2874</v>
      </c>
      <c r="G2772" s="18">
        <v>1212</v>
      </c>
      <c r="H2772" s="18">
        <v>0.63</v>
      </c>
      <c r="I2772" s="18">
        <v>1.01</v>
      </c>
      <c r="Q2772"/>
    </row>
    <row r="2773" spans="2:17" x14ac:dyDescent="0.25">
      <c r="B2773" s="18">
        <v>2011</v>
      </c>
      <c r="C2773" s="18" t="s">
        <v>2754</v>
      </c>
      <c r="D2773" s="18" t="s">
        <v>2756</v>
      </c>
      <c r="E2773" s="18" t="s">
        <v>273</v>
      </c>
      <c r="F2773" s="18" t="s">
        <v>2875</v>
      </c>
      <c r="G2773" s="18">
        <v>1476</v>
      </c>
      <c r="H2773" s="18">
        <v>0.72</v>
      </c>
      <c r="I2773" s="18">
        <v>1.1299999999999999</v>
      </c>
      <c r="Q2773"/>
    </row>
    <row r="2774" spans="2:17" x14ac:dyDescent="0.25">
      <c r="B2774" s="18">
        <v>2011</v>
      </c>
      <c r="C2774" s="18" t="s">
        <v>2754</v>
      </c>
      <c r="D2774" s="18" t="s">
        <v>2756</v>
      </c>
      <c r="E2774" s="18" t="s">
        <v>273</v>
      </c>
      <c r="F2774" s="18" t="s">
        <v>2876</v>
      </c>
      <c r="G2774" s="18">
        <v>1452</v>
      </c>
      <c r="H2774" s="18">
        <v>0.74</v>
      </c>
      <c r="I2774" s="18">
        <v>1.1100000000000001</v>
      </c>
      <c r="Q2774"/>
    </row>
    <row r="2775" spans="2:17" x14ac:dyDescent="0.25">
      <c r="B2775" s="18">
        <v>2011</v>
      </c>
      <c r="C2775" s="18" t="s">
        <v>2754</v>
      </c>
      <c r="D2775" s="18" t="s">
        <v>2756</v>
      </c>
      <c r="E2775" s="18" t="s">
        <v>273</v>
      </c>
      <c r="F2775" s="18" t="s">
        <v>2877</v>
      </c>
      <c r="G2775" s="18">
        <v>1308</v>
      </c>
      <c r="H2775" s="18">
        <v>0.62</v>
      </c>
      <c r="I2775" s="18">
        <v>1.04</v>
      </c>
      <c r="Q2775"/>
    </row>
    <row r="2776" spans="2:17" x14ac:dyDescent="0.25">
      <c r="B2776" s="18">
        <v>2011</v>
      </c>
      <c r="C2776" s="18" t="s">
        <v>2754</v>
      </c>
      <c r="D2776" s="18" t="s">
        <v>2756</v>
      </c>
      <c r="E2776" s="18" t="s">
        <v>273</v>
      </c>
      <c r="F2776" s="18" t="s">
        <v>2878</v>
      </c>
      <c r="G2776" s="18">
        <v>1380</v>
      </c>
      <c r="H2776" s="18">
        <v>0.89</v>
      </c>
      <c r="I2776" s="18">
        <v>0.98</v>
      </c>
      <c r="Q2776"/>
    </row>
    <row r="2777" spans="2:17" x14ac:dyDescent="0.25">
      <c r="B2777" s="18">
        <v>2011</v>
      </c>
      <c r="C2777" s="18" t="s">
        <v>2754</v>
      </c>
      <c r="D2777" s="18" t="s">
        <v>2756</v>
      </c>
      <c r="E2777" s="18" t="s">
        <v>2879</v>
      </c>
      <c r="F2777" s="18" t="s">
        <v>2880</v>
      </c>
      <c r="G2777" s="18">
        <v>1464</v>
      </c>
      <c r="H2777" s="18">
        <v>0.73</v>
      </c>
      <c r="I2777" s="18">
        <v>1.17</v>
      </c>
      <c r="Q2777"/>
    </row>
    <row r="2778" spans="2:17" x14ac:dyDescent="0.25">
      <c r="B2778" s="18">
        <v>2011</v>
      </c>
      <c r="C2778" s="18" t="s">
        <v>2754</v>
      </c>
      <c r="D2778" s="18" t="s">
        <v>2756</v>
      </c>
      <c r="E2778" s="18" t="s">
        <v>2879</v>
      </c>
      <c r="F2778" s="18" t="s">
        <v>2881</v>
      </c>
      <c r="G2778" s="18">
        <v>1284</v>
      </c>
      <c r="H2778" s="18">
        <v>0.61</v>
      </c>
      <c r="I2778" s="18">
        <v>1.1599999999999999</v>
      </c>
      <c r="Q2778"/>
    </row>
    <row r="2779" spans="2:17" x14ac:dyDescent="0.25">
      <c r="B2779" s="18">
        <v>2011</v>
      </c>
      <c r="C2779" s="18" t="s">
        <v>2754</v>
      </c>
      <c r="D2779" s="18" t="s">
        <v>2756</v>
      </c>
      <c r="E2779" s="18" t="s">
        <v>2879</v>
      </c>
      <c r="F2779" s="18" t="s">
        <v>2882</v>
      </c>
      <c r="G2779" s="18">
        <v>1332</v>
      </c>
      <c r="H2779" s="18">
        <v>0.62</v>
      </c>
      <c r="I2779" s="18">
        <v>1.07</v>
      </c>
      <c r="Q2779"/>
    </row>
    <row r="2780" spans="2:17" x14ac:dyDescent="0.25">
      <c r="B2780" s="18">
        <v>2011</v>
      </c>
      <c r="C2780" s="18" t="s">
        <v>2754</v>
      </c>
      <c r="D2780" s="18" t="s">
        <v>2756</v>
      </c>
      <c r="E2780" s="18" t="s">
        <v>2879</v>
      </c>
      <c r="F2780" s="18" t="s">
        <v>2883</v>
      </c>
      <c r="G2780" s="18">
        <v>1596</v>
      </c>
      <c r="H2780" s="18">
        <v>0.83</v>
      </c>
      <c r="I2780" s="18">
        <v>0.95</v>
      </c>
      <c r="Q2780"/>
    </row>
    <row r="2781" spans="2:17" x14ac:dyDescent="0.25">
      <c r="B2781" s="18">
        <v>2011</v>
      </c>
      <c r="C2781" s="18" t="s">
        <v>2754</v>
      </c>
      <c r="D2781" s="18" t="s">
        <v>2756</v>
      </c>
      <c r="E2781" s="18" t="s">
        <v>2879</v>
      </c>
      <c r="F2781" s="18" t="s">
        <v>2884</v>
      </c>
      <c r="G2781" s="18">
        <v>1236</v>
      </c>
      <c r="H2781" s="18">
        <v>0.66</v>
      </c>
      <c r="I2781" s="18">
        <v>1.04</v>
      </c>
      <c r="Q2781"/>
    </row>
    <row r="2782" spans="2:17" x14ac:dyDescent="0.25">
      <c r="B2782" s="18">
        <v>2011</v>
      </c>
      <c r="C2782" s="18" t="s">
        <v>2754</v>
      </c>
      <c r="D2782" s="18" t="s">
        <v>2756</v>
      </c>
      <c r="E2782" s="18" t="s">
        <v>2879</v>
      </c>
      <c r="F2782" s="18" t="s">
        <v>2885</v>
      </c>
      <c r="G2782" s="18">
        <v>1644</v>
      </c>
      <c r="H2782" s="18">
        <v>0.9</v>
      </c>
      <c r="I2782" s="18">
        <v>0.91</v>
      </c>
      <c r="Q2782"/>
    </row>
    <row r="2783" spans="2:17" x14ac:dyDescent="0.25">
      <c r="B2783" s="18">
        <v>2011</v>
      </c>
      <c r="C2783" s="18" t="s">
        <v>2754</v>
      </c>
      <c r="D2783" s="18" t="s">
        <v>2756</v>
      </c>
      <c r="E2783" s="18" t="s">
        <v>2879</v>
      </c>
      <c r="F2783" s="18" t="s">
        <v>2886</v>
      </c>
      <c r="G2783" s="18">
        <v>1416</v>
      </c>
      <c r="H2783" s="18">
        <v>0.76</v>
      </c>
      <c r="I2783" s="18">
        <v>0.94</v>
      </c>
      <c r="Q2783"/>
    </row>
    <row r="2784" spans="2:17" x14ac:dyDescent="0.25">
      <c r="B2784" s="18">
        <v>2011</v>
      </c>
      <c r="C2784" s="18" t="s">
        <v>2754</v>
      </c>
      <c r="D2784" s="18" t="s">
        <v>2756</v>
      </c>
      <c r="E2784" s="18" t="s">
        <v>2879</v>
      </c>
      <c r="F2784" s="18" t="s">
        <v>2887</v>
      </c>
      <c r="G2784" s="18">
        <v>1656</v>
      </c>
      <c r="H2784" s="18">
        <v>0.61</v>
      </c>
      <c r="I2784" s="18">
        <v>1.19</v>
      </c>
      <c r="Q2784"/>
    </row>
    <row r="2785" spans="2:17" x14ac:dyDescent="0.25">
      <c r="B2785" s="18">
        <v>2011</v>
      </c>
      <c r="C2785" s="18" t="s">
        <v>2754</v>
      </c>
      <c r="D2785" s="18" t="s">
        <v>2756</v>
      </c>
      <c r="E2785" s="18" t="s">
        <v>2879</v>
      </c>
      <c r="F2785" s="18" t="s">
        <v>2888</v>
      </c>
      <c r="G2785" s="18">
        <v>1524</v>
      </c>
      <c r="H2785" s="18">
        <v>0.79</v>
      </c>
      <c r="I2785" s="18">
        <v>1.1000000000000001</v>
      </c>
      <c r="Q2785"/>
    </row>
    <row r="2786" spans="2:17" x14ac:dyDescent="0.25">
      <c r="B2786" s="18">
        <v>2011</v>
      </c>
      <c r="C2786" s="18" t="s">
        <v>2754</v>
      </c>
      <c r="D2786" s="18" t="s">
        <v>2756</v>
      </c>
      <c r="E2786" s="18" t="s">
        <v>2879</v>
      </c>
      <c r="F2786" s="18" t="s">
        <v>2889</v>
      </c>
      <c r="G2786" s="18">
        <v>1668</v>
      </c>
      <c r="H2786" s="18">
        <v>0.69</v>
      </c>
      <c r="I2786" s="18">
        <v>1.17</v>
      </c>
      <c r="Q2786"/>
    </row>
    <row r="2787" spans="2:17" x14ac:dyDescent="0.25">
      <c r="B2787" s="18">
        <v>2011</v>
      </c>
      <c r="C2787" s="18" t="s">
        <v>2754</v>
      </c>
      <c r="D2787" s="18" t="s">
        <v>2756</v>
      </c>
      <c r="E2787" s="18" t="s">
        <v>2890</v>
      </c>
      <c r="F2787" s="18" t="s">
        <v>2891</v>
      </c>
      <c r="G2787" s="18">
        <v>1224</v>
      </c>
      <c r="H2787" s="18">
        <v>0.74</v>
      </c>
      <c r="I2787" s="18">
        <v>1.02</v>
      </c>
      <c r="Q2787"/>
    </row>
    <row r="2788" spans="2:17" x14ac:dyDescent="0.25">
      <c r="B2788" s="18">
        <v>2011</v>
      </c>
      <c r="C2788" s="18" t="s">
        <v>2754</v>
      </c>
      <c r="D2788" s="18" t="s">
        <v>2756</v>
      </c>
      <c r="E2788" s="18" t="s">
        <v>2890</v>
      </c>
      <c r="F2788" s="18" t="s">
        <v>2892</v>
      </c>
      <c r="G2788" s="18">
        <v>1620</v>
      </c>
      <c r="H2788" s="18">
        <v>0.84</v>
      </c>
      <c r="I2788" s="18">
        <v>1.1100000000000001</v>
      </c>
      <c r="Q2788"/>
    </row>
    <row r="2789" spans="2:17" x14ac:dyDescent="0.25">
      <c r="B2789" s="18">
        <v>2011</v>
      </c>
      <c r="C2789" s="18" t="s">
        <v>2754</v>
      </c>
      <c r="D2789" s="18" t="s">
        <v>2756</v>
      </c>
      <c r="E2789" s="18" t="s">
        <v>2890</v>
      </c>
      <c r="F2789" s="18" t="s">
        <v>2893</v>
      </c>
      <c r="G2789" s="18">
        <v>1560</v>
      </c>
      <c r="H2789" s="18">
        <v>0.67</v>
      </c>
      <c r="I2789" s="18">
        <v>1.1200000000000001</v>
      </c>
      <c r="Q2789"/>
    </row>
    <row r="2790" spans="2:17" x14ac:dyDescent="0.25">
      <c r="B2790" s="18">
        <v>2011</v>
      </c>
      <c r="C2790" s="18" t="s">
        <v>2754</v>
      </c>
      <c r="D2790" s="18" t="s">
        <v>2756</v>
      </c>
      <c r="E2790" s="18" t="s">
        <v>2890</v>
      </c>
      <c r="F2790" s="18" t="s">
        <v>2894</v>
      </c>
      <c r="G2790" s="18">
        <v>1500</v>
      </c>
      <c r="H2790" s="18">
        <v>0.83</v>
      </c>
      <c r="I2790" s="18">
        <v>0.93</v>
      </c>
      <c r="Q2790"/>
    </row>
    <row r="2791" spans="2:17" x14ac:dyDescent="0.25">
      <c r="B2791" s="18">
        <v>2011</v>
      </c>
      <c r="C2791" s="18" t="s">
        <v>2754</v>
      </c>
      <c r="D2791" s="18" t="s">
        <v>2756</v>
      </c>
      <c r="E2791" s="18" t="s">
        <v>2890</v>
      </c>
      <c r="F2791" s="18" t="s">
        <v>2895</v>
      </c>
      <c r="G2791" s="18">
        <v>1644</v>
      </c>
      <c r="H2791" s="18">
        <v>0.81</v>
      </c>
      <c r="I2791" s="18">
        <v>1.07</v>
      </c>
      <c r="Q2791"/>
    </row>
    <row r="2792" spans="2:17" x14ac:dyDescent="0.25">
      <c r="B2792" s="18">
        <v>2011</v>
      </c>
      <c r="C2792" s="18" t="s">
        <v>2754</v>
      </c>
      <c r="D2792" s="18" t="s">
        <v>2756</v>
      </c>
      <c r="E2792" s="18" t="s">
        <v>2890</v>
      </c>
      <c r="F2792" s="18" t="s">
        <v>2896</v>
      </c>
      <c r="G2792" s="18">
        <v>1392</v>
      </c>
      <c r="H2792" s="18">
        <v>0.69</v>
      </c>
      <c r="I2792" s="18">
        <v>1.19</v>
      </c>
      <c r="Q2792"/>
    </row>
    <row r="2793" spans="2:17" x14ac:dyDescent="0.25">
      <c r="B2793" s="18">
        <v>2011</v>
      </c>
      <c r="C2793" s="18" t="s">
        <v>2754</v>
      </c>
      <c r="D2793" s="18" t="s">
        <v>2756</v>
      </c>
      <c r="E2793" s="18" t="s">
        <v>2890</v>
      </c>
      <c r="F2793" s="18" t="s">
        <v>2897</v>
      </c>
      <c r="G2793" s="18">
        <v>1320</v>
      </c>
      <c r="H2793" s="18">
        <v>0.6</v>
      </c>
      <c r="I2793" s="18">
        <v>1.17</v>
      </c>
      <c r="Q2793"/>
    </row>
    <row r="2794" spans="2:17" x14ac:dyDescent="0.25">
      <c r="B2794" s="18">
        <v>2011</v>
      </c>
      <c r="C2794" s="18" t="s">
        <v>2754</v>
      </c>
      <c r="D2794" s="18" t="s">
        <v>2756</v>
      </c>
      <c r="E2794" s="18" t="s">
        <v>2890</v>
      </c>
      <c r="F2794" s="18" t="s">
        <v>2898</v>
      </c>
      <c r="G2794" s="18">
        <v>1668</v>
      </c>
      <c r="H2794" s="18">
        <v>0.71</v>
      </c>
      <c r="I2794" s="18">
        <v>0.96</v>
      </c>
      <c r="Q2794"/>
    </row>
    <row r="2795" spans="2:17" x14ac:dyDescent="0.25">
      <c r="B2795" s="18">
        <v>2011</v>
      </c>
      <c r="C2795" s="18" t="s">
        <v>2754</v>
      </c>
      <c r="D2795" s="18" t="s">
        <v>2756</v>
      </c>
      <c r="E2795" s="18" t="s">
        <v>2890</v>
      </c>
      <c r="F2795" s="18" t="s">
        <v>2899</v>
      </c>
      <c r="G2795" s="18">
        <v>1272</v>
      </c>
      <c r="H2795" s="18">
        <v>0.79</v>
      </c>
      <c r="I2795" s="18">
        <v>1.04</v>
      </c>
      <c r="Q2795"/>
    </row>
    <row r="2796" spans="2:17" x14ac:dyDescent="0.25">
      <c r="B2796" s="18">
        <v>2011</v>
      </c>
      <c r="C2796" s="18" t="s">
        <v>2754</v>
      </c>
      <c r="D2796" s="18" t="s">
        <v>2756</v>
      </c>
      <c r="E2796" s="18" t="s">
        <v>2890</v>
      </c>
      <c r="F2796" s="18" t="s">
        <v>2900</v>
      </c>
      <c r="G2796" s="18">
        <v>1572</v>
      </c>
      <c r="H2796" s="18">
        <v>0.65</v>
      </c>
      <c r="I2796" s="18">
        <v>0.99</v>
      </c>
      <c r="Q2796"/>
    </row>
    <row r="2797" spans="2:17" x14ac:dyDescent="0.25">
      <c r="B2797" s="18">
        <v>2011</v>
      </c>
      <c r="C2797" s="18" t="s">
        <v>2754</v>
      </c>
      <c r="D2797" s="18" t="s">
        <v>2756</v>
      </c>
      <c r="E2797" s="18" t="s">
        <v>2890</v>
      </c>
      <c r="F2797" s="18" t="s">
        <v>2901</v>
      </c>
      <c r="G2797" s="18">
        <v>1632</v>
      </c>
      <c r="H2797" s="18">
        <v>0.63</v>
      </c>
      <c r="I2797" s="18">
        <v>1.1299999999999999</v>
      </c>
      <c r="Q2797"/>
    </row>
    <row r="2798" spans="2:17" x14ac:dyDescent="0.25">
      <c r="B2798" s="18">
        <v>2011</v>
      </c>
      <c r="C2798" s="18" t="s">
        <v>2754</v>
      </c>
      <c r="D2798" s="18" t="s">
        <v>2756</v>
      </c>
      <c r="E2798" s="18" t="s">
        <v>2890</v>
      </c>
      <c r="F2798" s="18" t="s">
        <v>2902</v>
      </c>
      <c r="G2798" s="18">
        <v>1344</v>
      </c>
      <c r="H2798" s="18">
        <v>0.76</v>
      </c>
      <c r="I2798" s="18">
        <v>1.18</v>
      </c>
      <c r="Q2798"/>
    </row>
    <row r="2799" spans="2:17" x14ac:dyDescent="0.25">
      <c r="B2799" s="18">
        <v>2011</v>
      </c>
      <c r="C2799" s="18" t="s">
        <v>2754</v>
      </c>
      <c r="D2799" s="18" t="s">
        <v>2756</v>
      </c>
      <c r="E2799" s="18" t="s">
        <v>2890</v>
      </c>
      <c r="F2799" s="18" t="s">
        <v>2903</v>
      </c>
      <c r="G2799" s="18">
        <v>1608</v>
      </c>
      <c r="H2799" s="18">
        <v>0.84</v>
      </c>
      <c r="I2799" s="18">
        <v>1.04</v>
      </c>
      <c r="Q2799"/>
    </row>
    <row r="2800" spans="2:17" x14ac:dyDescent="0.25">
      <c r="B2800" s="18">
        <v>2011</v>
      </c>
      <c r="C2800" s="18" t="s">
        <v>2754</v>
      </c>
      <c r="D2800" s="18" t="s">
        <v>2756</v>
      </c>
      <c r="E2800" s="18" t="s">
        <v>2890</v>
      </c>
      <c r="F2800" s="18" t="s">
        <v>2904</v>
      </c>
      <c r="G2800" s="18">
        <v>1632</v>
      </c>
      <c r="H2800" s="18">
        <v>0.82</v>
      </c>
      <c r="I2800" s="18">
        <v>0.91</v>
      </c>
      <c r="Q2800"/>
    </row>
    <row r="2801" spans="2:17" x14ac:dyDescent="0.25">
      <c r="B2801" s="18">
        <v>2011</v>
      </c>
      <c r="C2801" s="18" t="s">
        <v>2754</v>
      </c>
      <c r="D2801" s="18" t="s">
        <v>2756</v>
      </c>
      <c r="E2801" s="18" t="s">
        <v>2890</v>
      </c>
      <c r="F2801" s="18" t="s">
        <v>2905</v>
      </c>
      <c r="G2801" s="18">
        <v>1644</v>
      </c>
      <c r="H2801" s="18">
        <v>0.68</v>
      </c>
      <c r="I2801" s="18">
        <v>0.99</v>
      </c>
      <c r="Q2801"/>
    </row>
    <row r="2802" spans="2:17" x14ac:dyDescent="0.25">
      <c r="B2802" s="18">
        <v>2011</v>
      </c>
      <c r="C2802" s="18" t="s">
        <v>2754</v>
      </c>
      <c r="D2802" s="18" t="s">
        <v>2756</v>
      </c>
      <c r="E2802" s="18" t="s">
        <v>2906</v>
      </c>
      <c r="F2802" s="18" t="s">
        <v>2907</v>
      </c>
      <c r="G2802" s="18">
        <v>1416</v>
      </c>
      <c r="H2802" s="18">
        <v>0.65</v>
      </c>
      <c r="I2802" s="18">
        <v>0.96</v>
      </c>
      <c r="Q2802"/>
    </row>
    <row r="2803" spans="2:17" x14ac:dyDescent="0.25">
      <c r="B2803" s="18">
        <v>2011</v>
      </c>
      <c r="C2803" s="18" t="s">
        <v>2754</v>
      </c>
      <c r="D2803" s="18" t="s">
        <v>2756</v>
      </c>
      <c r="E2803" s="18" t="s">
        <v>2906</v>
      </c>
      <c r="F2803" s="18" t="s">
        <v>2908</v>
      </c>
      <c r="G2803" s="18">
        <v>1584</v>
      </c>
      <c r="H2803" s="18">
        <v>0.79</v>
      </c>
      <c r="I2803" s="18">
        <v>0.92</v>
      </c>
      <c r="Q2803"/>
    </row>
    <row r="2804" spans="2:17" x14ac:dyDescent="0.25">
      <c r="B2804" s="18">
        <v>2011</v>
      </c>
      <c r="C2804" s="18" t="s">
        <v>2754</v>
      </c>
      <c r="D2804" s="18" t="s">
        <v>2756</v>
      </c>
      <c r="E2804" s="18" t="s">
        <v>2906</v>
      </c>
      <c r="F2804" s="18" t="s">
        <v>2909</v>
      </c>
      <c r="G2804" s="18">
        <v>1236</v>
      </c>
      <c r="H2804" s="18">
        <v>0.83</v>
      </c>
      <c r="I2804" s="18">
        <v>1.1299999999999999</v>
      </c>
      <c r="Q2804"/>
    </row>
    <row r="2805" spans="2:17" x14ac:dyDescent="0.25">
      <c r="B2805" s="18">
        <v>2011</v>
      </c>
      <c r="C2805" s="18" t="s">
        <v>2754</v>
      </c>
      <c r="D2805" s="18" t="s">
        <v>2756</v>
      </c>
      <c r="E2805" s="18" t="s">
        <v>2906</v>
      </c>
      <c r="F2805" s="18" t="s">
        <v>2910</v>
      </c>
      <c r="G2805" s="18">
        <v>1440</v>
      </c>
      <c r="H2805" s="18">
        <v>0.78</v>
      </c>
      <c r="I2805" s="18">
        <v>0.98</v>
      </c>
      <c r="Q2805"/>
    </row>
    <row r="2806" spans="2:17" x14ac:dyDescent="0.25">
      <c r="B2806" s="18">
        <v>2011</v>
      </c>
      <c r="C2806" s="18" t="s">
        <v>2754</v>
      </c>
      <c r="D2806" s="18" t="s">
        <v>2756</v>
      </c>
      <c r="E2806" s="18" t="s">
        <v>2906</v>
      </c>
      <c r="F2806" s="18" t="s">
        <v>2911</v>
      </c>
      <c r="G2806" s="18">
        <v>1380</v>
      </c>
      <c r="H2806" s="18">
        <v>0.71</v>
      </c>
      <c r="I2806" s="18">
        <v>1.03</v>
      </c>
      <c r="Q2806"/>
    </row>
    <row r="2807" spans="2:17" x14ac:dyDescent="0.25">
      <c r="B2807" s="18">
        <v>2011</v>
      </c>
      <c r="C2807" s="18" t="s">
        <v>2754</v>
      </c>
      <c r="D2807" s="18" t="s">
        <v>2756</v>
      </c>
      <c r="E2807" s="18" t="s">
        <v>2906</v>
      </c>
      <c r="F2807" s="18" t="s">
        <v>2912</v>
      </c>
      <c r="G2807" s="18">
        <v>1476</v>
      </c>
      <c r="H2807" s="18">
        <v>0.71</v>
      </c>
      <c r="I2807" s="18">
        <v>1.06</v>
      </c>
      <c r="Q2807"/>
    </row>
    <row r="2808" spans="2:17" x14ac:dyDescent="0.25">
      <c r="B2808" s="18">
        <v>2011</v>
      </c>
      <c r="C2808" s="18" t="s">
        <v>2754</v>
      </c>
      <c r="D2808" s="18" t="s">
        <v>2756</v>
      </c>
      <c r="E2808" s="18" t="s">
        <v>2906</v>
      </c>
      <c r="F2808" s="18" t="s">
        <v>2913</v>
      </c>
      <c r="G2808" s="18">
        <v>1308</v>
      </c>
      <c r="H2808" s="18">
        <v>0.72</v>
      </c>
      <c r="I2808" s="18">
        <v>0.99</v>
      </c>
      <c r="Q2808"/>
    </row>
    <row r="2809" spans="2:17" x14ac:dyDescent="0.25">
      <c r="B2809" s="18">
        <v>2011</v>
      </c>
      <c r="C2809" s="18" t="s">
        <v>2754</v>
      </c>
      <c r="D2809" s="18" t="s">
        <v>2756</v>
      </c>
      <c r="E2809" s="18" t="s">
        <v>2906</v>
      </c>
      <c r="F2809" s="18" t="s">
        <v>2914</v>
      </c>
      <c r="G2809" s="18">
        <v>1392</v>
      </c>
      <c r="H2809" s="18">
        <v>0.63</v>
      </c>
      <c r="I2809" s="18">
        <v>1.18</v>
      </c>
      <c r="Q2809"/>
    </row>
    <row r="2810" spans="2:17" x14ac:dyDescent="0.25">
      <c r="B2810" s="18">
        <v>2011</v>
      </c>
      <c r="C2810" s="18" t="s">
        <v>2754</v>
      </c>
      <c r="D2810" s="18" t="s">
        <v>2756</v>
      </c>
      <c r="E2810" s="18" t="s">
        <v>2906</v>
      </c>
      <c r="F2810" s="18" t="s">
        <v>2915</v>
      </c>
      <c r="G2810" s="18">
        <v>1380</v>
      </c>
      <c r="H2810" s="18">
        <v>0.73</v>
      </c>
      <c r="I2810" s="18">
        <v>1.18</v>
      </c>
      <c r="Q2810"/>
    </row>
    <row r="2811" spans="2:17" x14ac:dyDescent="0.25">
      <c r="B2811" s="18">
        <v>2011</v>
      </c>
      <c r="C2811" s="18" t="s">
        <v>2754</v>
      </c>
      <c r="D2811" s="18" t="s">
        <v>2756</v>
      </c>
      <c r="E2811" s="18" t="s">
        <v>2906</v>
      </c>
      <c r="F2811" s="18" t="s">
        <v>2916</v>
      </c>
      <c r="G2811" s="18">
        <v>1464</v>
      </c>
      <c r="H2811" s="18">
        <v>0.71</v>
      </c>
      <c r="I2811" s="18">
        <v>1.1299999999999999</v>
      </c>
      <c r="Q2811"/>
    </row>
    <row r="2812" spans="2:17" x14ac:dyDescent="0.25">
      <c r="B2812" s="18">
        <v>2011</v>
      </c>
      <c r="C2812" s="18" t="s">
        <v>2754</v>
      </c>
      <c r="D2812" s="18" t="s">
        <v>2756</v>
      </c>
      <c r="E2812" s="18" t="s">
        <v>2906</v>
      </c>
      <c r="F2812" s="18" t="s">
        <v>2917</v>
      </c>
      <c r="G2812" s="18">
        <v>1428</v>
      </c>
      <c r="H2812" s="18">
        <v>0.76</v>
      </c>
      <c r="I2812" s="18">
        <v>0.95</v>
      </c>
      <c r="Q2812"/>
    </row>
    <row r="2813" spans="2:17" x14ac:dyDescent="0.25">
      <c r="B2813" s="18">
        <v>2011</v>
      </c>
      <c r="C2813" s="18" t="s">
        <v>2754</v>
      </c>
      <c r="D2813" s="18" t="s">
        <v>2756</v>
      </c>
      <c r="E2813" s="18" t="s">
        <v>2906</v>
      </c>
      <c r="F2813" s="18" t="s">
        <v>2918</v>
      </c>
      <c r="G2813" s="18">
        <v>1668</v>
      </c>
      <c r="H2813" s="18">
        <v>0.72</v>
      </c>
      <c r="I2813" s="18">
        <v>0.94</v>
      </c>
      <c r="Q2813"/>
    </row>
    <row r="2814" spans="2:17" x14ac:dyDescent="0.25">
      <c r="B2814" s="18">
        <v>2011</v>
      </c>
      <c r="C2814" s="18" t="s">
        <v>2754</v>
      </c>
      <c r="D2814" s="18" t="s">
        <v>2756</v>
      </c>
      <c r="E2814" s="18" t="s">
        <v>2906</v>
      </c>
      <c r="F2814" s="18" t="s">
        <v>2919</v>
      </c>
      <c r="G2814" s="18">
        <v>1272</v>
      </c>
      <c r="H2814" s="18">
        <v>0.85</v>
      </c>
      <c r="I2814" s="18">
        <v>1.1100000000000001</v>
      </c>
      <c r="Q2814"/>
    </row>
    <row r="2815" spans="2:17" x14ac:dyDescent="0.25">
      <c r="B2815" s="18">
        <v>2011</v>
      </c>
      <c r="C2815" s="18" t="s">
        <v>2754</v>
      </c>
      <c r="D2815" s="18" t="s">
        <v>2756</v>
      </c>
      <c r="E2815" s="18" t="s">
        <v>2906</v>
      </c>
      <c r="F2815" s="18" t="s">
        <v>2920</v>
      </c>
      <c r="G2815" s="18">
        <v>1512</v>
      </c>
      <c r="H2815" s="18">
        <v>0.76</v>
      </c>
      <c r="I2815" s="18">
        <v>0.99</v>
      </c>
      <c r="Q2815"/>
    </row>
    <row r="2816" spans="2:17" x14ac:dyDescent="0.25">
      <c r="B2816" s="18">
        <v>2011</v>
      </c>
      <c r="C2816" s="18" t="s">
        <v>2754</v>
      </c>
      <c r="D2816" s="18" t="s">
        <v>2756</v>
      </c>
      <c r="E2816" s="18" t="s">
        <v>2921</v>
      </c>
      <c r="F2816" s="18" t="s">
        <v>2922</v>
      </c>
      <c r="G2816" s="18">
        <v>1608</v>
      </c>
      <c r="H2816" s="18">
        <v>0.73</v>
      </c>
      <c r="I2816" s="18">
        <v>1.05</v>
      </c>
      <c r="Q2816"/>
    </row>
    <row r="2817" spans="2:17" x14ac:dyDescent="0.25">
      <c r="B2817" s="18">
        <v>2011</v>
      </c>
      <c r="C2817" s="18" t="s">
        <v>2754</v>
      </c>
      <c r="D2817" s="18" t="s">
        <v>2756</v>
      </c>
      <c r="E2817" s="18" t="s">
        <v>2921</v>
      </c>
      <c r="F2817" s="18" t="s">
        <v>2923</v>
      </c>
      <c r="G2817" s="18">
        <v>1224</v>
      </c>
      <c r="H2817" s="18">
        <v>0.68</v>
      </c>
      <c r="I2817" s="18">
        <v>1.01</v>
      </c>
      <c r="Q2817"/>
    </row>
    <row r="2818" spans="2:17" x14ac:dyDescent="0.25">
      <c r="B2818" s="18">
        <v>2011</v>
      </c>
      <c r="C2818" s="18" t="s">
        <v>2754</v>
      </c>
      <c r="D2818" s="18" t="s">
        <v>2756</v>
      </c>
      <c r="E2818" s="18" t="s">
        <v>2921</v>
      </c>
      <c r="F2818" s="18" t="s">
        <v>2924</v>
      </c>
      <c r="G2818" s="18">
        <v>1320</v>
      </c>
      <c r="H2818" s="18">
        <v>0.69</v>
      </c>
      <c r="I2818" s="18">
        <v>0.91</v>
      </c>
      <c r="Q2818"/>
    </row>
    <row r="2819" spans="2:17" x14ac:dyDescent="0.25">
      <c r="B2819" s="18">
        <v>2011</v>
      </c>
      <c r="C2819" s="18" t="s">
        <v>2754</v>
      </c>
      <c r="D2819" s="18" t="s">
        <v>2756</v>
      </c>
      <c r="E2819" s="18" t="s">
        <v>2921</v>
      </c>
      <c r="F2819" s="18" t="s">
        <v>2925</v>
      </c>
      <c r="G2819" s="18">
        <v>1284</v>
      </c>
      <c r="H2819" s="18">
        <v>0.88</v>
      </c>
      <c r="I2819" s="18">
        <v>1.1100000000000001</v>
      </c>
      <c r="Q2819"/>
    </row>
    <row r="2820" spans="2:17" x14ac:dyDescent="0.25">
      <c r="B2820" s="18">
        <v>2011</v>
      </c>
      <c r="C2820" s="18" t="s">
        <v>2754</v>
      </c>
      <c r="D2820" s="18" t="s">
        <v>2756</v>
      </c>
      <c r="E2820" s="18" t="s">
        <v>2921</v>
      </c>
      <c r="F2820" s="18" t="s">
        <v>2926</v>
      </c>
      <c r="G2820" s="18">
        <v>1212</v>
      </c>
      <c r="H2820" s="18">
        <v>0.68</v>
      </c>
      <c r="I2820" s="18">
        <v>0.94</v>
      </c>
      <c r="Q2820"/>
    </row>
    <row r="2821" spans="2:17" x14ac:dyDescent="0.25">
      <c r="B2821" s="18">
        <v>2011</v>
      </c>
      <c r="C2821" s="18" t="s">
        <v>2754</v>
      </c>
      <c r="D2821" s="18" t="s">
        <v>2756</v>
      </c>
      <c r="E2821" s="18" t="s">
        <v>2921</v>
      </c>
      <c r="F2821" s="18" t="s">
        <v>2927</v>
      </c>
      <c r="G2821" s="18">
        <v>1464</v>
      </c>
      <c r="H2821" s="18">
        <v>0.72</v>
      </c>
      <c r="I2821" s="18">
        <v>1.17</v>
      </c>
      <c r="Q2821"/>
    </row>
    <row r="2822" spans="2:17" x14ac:dyDescent="0.25">
      <c r="B2822" s="18">
        <v>2011</v>
      </c>
      <c r="C2822" s="18" t="s">
        <v>2754</v>
      </c>
      <c r="D2822" s="18" t="s">
        <v>2756</v>
      </c>
      <c r="E2822" s="18" t="s">
        <v>2921</v>
      </c>
      <c r="F2822" s="18" t="s">
        <v>2928</v>
      </c>
      <c r="G2822" s="18">
        <v>1308</v>
      </c>
      <c r="H2822" s="18">
        <v>0.65</v>
      </c>
      <c r="I2822" s="18">
        <v>1.02</v>
      </c>
      <c r="Q2822"/>
    </row>
    <row r="2823" spans="2:17" x14ac:dyDescent="0.25">
      <c r="B2823" s="18">
        <v>2011</v>
      </c>
      <c r="C2823" s="18" t="s">
        <v>2754</v>
      </c>
      <c r="D2823" s="18" t="s">
        <v>2756</v>
      </c>
      <c r="E2823" s="18" t="s">
        <v>2921</v>
      </c>
      <c r="F2823" s="18" t="s">
        <v>2929</v>
      </c>
      <c r="G2823" s="18">
        <v>1332</v>
      </c>
      <c r="H2823" s="18">
        <v>0.78</v>
      </c>
      <c r="I2823" s="18">
        <v>1.1599999999999999</v>
      </c>
      <c r="Q2823"/>
    </row>
    <row r="2824" spans="2:17" x14ac:dyDescent="0.25">
      <c r="B2824" s="18">
        <v>2011</v>
      </c>
      <c r="C2824" s="18" t="s">
        <v>2754</v>
      </c>
      <c r="D2824" s="18" t="s">
        <v>2756</v>
      </c>
      <c r="E2824" s="18" t="s">
        <v>2921</v>
      </c>
      <c r="F2824" s="18" t="s">
        <v>2930</v>
      </c>
      <c r="G2824" s="18">
        <v>1428</v>
      </c>
      <c r="H2824" s="18">
        <v>0.7</v>
      </c>
      <c r="I2824" s="18">
        <v>0.99</v>
      </c>
      <c r="Q2824"/>
    </row>
    <row r="2825" spans="2:17" x14ac:dyDescent="0.25">
      <c r="B2825" s="18">
        <v>2011</v>
      </c>
      <c r="C2825" s="18" t="s">
        <v>2754</v>
      </c>
      <c r="D2825" s="18" t="s">
        <v>2756</v>
      </c>
      <c r="E2825" s="18" t="s">
        <v>2921</v>
      </c>
      <c r="F2825" s="18" t="s">
        <v>2931</v>
      </c>
      <c r="G2825" s="18">
        <v>1224</v>
      </c>
      <c r="H2825" s="18">
        <v>0.76</v>
      </c>
      <c r="I2825" s="18">
        <v>0.91</v>
      </c>
      <c r="Q2825"/>
    </row>
    <row r="2826" spans="2:17" x14ac:dyDescent="0.25">
      <c r="B2826" s="18">
        <v>2011</v>
      </c>
      <c r="C2826" s="18" t="s">
        <v>2754</v>
      </c>
      <c r="D2826" s="18" t="s">
        <v>2756</v>
      </c>
      <c r="E2826" s="18" t="s">
        <v>2921</v>
      </c>
      <c r="F2826" s="18" t="s">
        <v>2932</v>
      </c>
      <c r="G2826" s="18">
        <v>1464</v>
      </c>
      <c r="H2826" s="18">
        <v>0.9</v>
      </c>
      <c r="I2826" s="18">
        <v>1.04</v>
      </c>
      <c r="Q2826"/>
    </row>
    <row r="2827" spans="2:17" x14ac:dyDescent="0.25">
      <c r="B2827" s="18">
        <v>2011</v>
      </c>
      <c r="C2827" s="18" t="s">
        <v>2754</v>
      </c>
      <c r="D2827" s="18" t="s">
        <v>2756</v>
      </c>
      <c r="E2827" s="18" t="s">
        <v>2921</v>
      </c>
      <c r="F2827" s="18" t="s">
        <v>2933</v>
      </c>
      <c r="G2827" s="18">
        <v>1620</v>
      </c>
      <c r="H2827" s="18">
        <v>0.73</v>
      </c>
      <c r="I2827" s="18">
        <v>1.07</v>
      </c>
      <c r="Q2827"/>
    </row>
    <row r="2828" spans="2:17" x14ac:dyDescent="0.25">
      <c r="B2828" s="18">
        <v>2011</v>
      </c>
      <c r="C2828" s="18" t="s">
        <v>2754</v>
      </c>
      <c r="D2828" s="18" t="s">
        <v>2756</v>
      </c>
      <c r="E2828" s="18" t="s">
        <v>2921</v>
      </c>
      <c r="F2828" s="18" t="s">
        <v>2934</v>
      </c>
      <c r="G2828" s="18">
        <v>1524</v>
      </c>
      <c r="H2828" s="18">
        <v>0.6</v>
      </c>
      <c r="I2828" s="18">
        <v>1.1599999999999999</v>
      </c>
      <c r="Q2828"/>
    </row>
    <row r="2829" spans="2:17" x14ac:dyDescent="0.25">
      <c r="B2829" s="18">
        <v>2011</v>
      </c>
      <c r="C2829" s="18" t="s">
        <v>2754</v>
      </c>
      <c r="D2829" s="18" t="s">
        <v>2756</v>
      </c>
      <c r="E2829" s="18" t="s">
        <v>2921</v>
      </c>
      <c r="F2829" s="18" t="s">
        <v>2935</v>
      </c>
      <c r="G2829" s="18">
        <v>1212</v>
      </c>
      <c r="H2829" s="18">
        <v>0.77</v>
      </c>
      <c r="I2829" s="18">
        <v>0.95</v>
      </c>
      <c r="Q2829"/>
    </row>
    <row r="2830" spans="2:17" x14ac:dyDescent="0.25">
      <c r="B2830" s="18">
        <v>2011</v>
      </c>
      <c r="C2830" s="18" t="s">
        <v>2754</v>
      </c>
      <c r="D2830" s="18" t="s">
        <v>2756</v>
      </c>
      <c r="E2830" s="18" t="s">
        <v>2921</v>
      </c>
      <c r="F2830" s="18" t="s">
        <v>2936</v>
      </c>
      <c r="G2830" s="18">
        <v>1236</v>
      </c>
      <c r="H2830" s="18">
        <v>0.84</v>
      </c>
      <c r="I2830" s="18">
        <v>1.2</v>
      </c>
      <c r="Q2830"/>
    </row>
    <row r="2831" spans="2:17" x14ac:dyDescent="0.25">
      <c r="B2831" s="18">
        <v>2011</v>
      </c>
      <c r="C2831" s="18" t="s">
        <v>2754</v>
      </c>
      <c r="D2831" s="18" t="s">
        <v>2756</v>
      </c>
      <c r="E2831" s="18" t="s">
        <v>2921</v>
      </c>
      <c r="F2831" s="18" t="s">
        <v>2937</v>
      </c>
      <c r="G2831" s="18">
        <v>1272</v>
      </c>
      <c r="H2831" s="18">
        <v>0.68</v>
      </c>
      <c r="I2831" s="18">
        <v>1.1100000000000001</v>
      </c>
      <c r="Q2831"/>
    </row>
    <row r="2832" spans="2:17" x14ac:dyDescent="0.25">
      <c r="B2832" s="18">
        <v>2011</v>
      </c>
      <c r="C2832" s="18" t="s">
        <v>2754</v>
      </c>
      <c r="D2832" s="18" t="s">
        <v>2756</v>
      </c>
      <c r="E2832" s="18" t="s">
        <v>2921</v>
      </c>
      <c r="F2832" s="18" t="s">
        <v>2938</v>
      </c>
      <c r="G2832" s="18">
        <v>1536</v>
      </c>
      <c r="H2832" s="18">
        <v>0.89</v>
      </c>
      <c r="I2832" s="18">
        <v>0.99</v>
      </c>
      <c r="Q2832"/>
    </row>
    <row r="2833" spans="2:17" x14ac:dyDescent="0.25">
      <c r="B2833" s="18">
        <v>2011</v>
      </c>
      <c r="C2833" s="18" t="s">
        <v>2754</v>
      </c>
      <c r="D2833" s="18" t="s">
        <v>2756</v>
      </c>
      <c r="E2833" s="18" t="s">
        <v>2921</v>
      </c>
      <c r="F2833" s="18" t="s">
        <v>2939</v>
      </c>
      <c r="G2833" s="18">
        <v>1644</v>
      </c>
      <c r="H2833" s="18">
        <v>0.9</v>
      </c>
      <c r="I2833" s="18">
        <v>0.97</v>
      </c>
      <c r="Q2833"/>
    </row>
    <row r="2834" spans="2:17" x14ac:dyDescent="0.25">
      <c r="B2834" s="18">
        <v>2011</v>
      </c>
      <c r="C2834" s="18" t="s">
        <v>2754</v>
      </c>
      <c r="D2834" s="18" t="s">
        <v>2756</v>
      </c>
      <c r="E2834" s="18" t="s">
        <v>2921</v>
      </c>
      <c r="F2834" s="18" t="s">
        <v>2940</v>
      </c>
      <c r="G2834" s="18">
        <v>1248</v>
      </c>
      <c r="H2834" s="18">
        <v>0.7</v>
      </c>
      <c r="I2834" s="18">
        <v>1.1499999999999999</v>
      </c>
      <c r="Q2834"/>
    </row>
    <row r="2835" spans="2:17" x14ac:dyDescent="0.25">
      <c r="B2835" s="18">
        <v>2011</v>
      </c>
      <c r="C2835" s="18" t="s">
        <v>2754</v>
      </c>
      <c r="D2835" s="18" t="s">
        <v>2756</v>
      </c>
      <c r="E2835" s="18" t="s">
        <v>2921</v>
      </c>
      <c r="F2835" s="18" t="s">
        <v>2941</v>
      </c>
      <c r="G2835" s="18">
        <v>1452</v>
      </c>
      <c r="H2835" s="18">
        <v>0.71</v>
      </c>
      <c r="I2835" s="18">
        <v>1.18</v>
      </c>
      <c r="Q2835"/>
    </row>
    <row r="2836" spans="2:17" x14ac:dyDescent="0.25">
      <c r="B2836" s="18">
        <v>2011</v>
      </c>
      <c r="C2836" s="18" t="s">
        <v>2754</v>
      </c>
      <c r="D2836" s="18" t="s">
        <v>2756</v>
      </c>
      <c r="E2836" s="18" t="s">
        <v>2921</v>
      </c>
      <c r="F2836" s="18" t="s">
        <v>2942</v>
      </c>
      <c r="G2836" s="18">
        <v>1356</v>
      </c>
      <c r="H2836" s="18">
        <v>0.64</v>
      </c>
      <c r="I2836" s="18">
        <v>1.06</v>
      </c>
      <c r="Q2836"/>
    </row>
    <row r="2837" spans="2:17" x14ac:dyDescent="0.25">
      <c r="B2837" s="18">
        <v>2011</v>
      </c>
      <c r="C2837" s="18" t="s">
        <v>2754</v>
      </c>
      <c r="D2837" s="18" t="s">
        <v>2756</v>
      </c>
      <c r="E2837" s="18" t="s">
        <v>2921</v>
      </c>
      <c r="F2837" s="18" t="s">
        <v>2943</v>
      </c>
      <c r="G2837" s="18">
        <v>1368</v>
      </c>
      <c r="H2837" s="18">
        <v>0.67</v>
      </c>
      <c r="I2837" s="18">
        <v>1.1399999999999999</v>
      </c>
      <c r="Q2837"/>
    </row>
    <row r="2838" spans="2:17" x14ac:dyDescent="0.25">
      <c r="B2838" s="18">
        <v>2011</v>
      </c>
      <c r="C2838" s="18" t="s">
        <v>2754</v>
      </c>
      <c r="D2838" s="18" t="s">
        <v>2756</v>
      </c>
      <c r="E2838" s="18" t="s">
        <v>2921</v>
      </c>
      <c r="F2838" s="18" t="s">
        <v>2944</v>
      </c>
      <c r="G2838" s="18">
        <v>1368</v>
      </c>
      <c r="H2838" s="18">
        <v>0.81</v>
      </c>
      <c r="I2838" s="18">
        <v>1.07</v>
      </c>
      <c r="Q2838"/>
    </row>
    <row r="2839" spans="2:17" x14ac:dyDescent="0.25">
      <c r="B2839" s="18">
        <v>2011</v>
      </c>
      <c r="C2839" s="18" t="s">
        <v>2754</v>
      </c>
      <c r="D2839" s="18" t="s">
        <v>2756</v>
      </c>
      <c r="E2839" s="18" t="s">
        <v>2921</v>
      </c>
      <c r="F2839" s="18" t="s">
        <v>2945</v>
      </c>
      <c r="G2839" s="18">
        <v>1296</v>
      </c>
      <c r="H2839" s="18">
        <v>0.8</v>
      </c>
      <c r="I2839" s="18">
        <v>0.97</v>
      </c>
      <c r="Q2839"/>
    </row>
    <row r="2840" spans="2:17" x14ac:dyDescent="0.25">
      <c r="B2840" s="18">
        <v>2011</v>
      </c>
      <c r="C2840" s="18" t="s">
        <v>2754</v>
      </c>
      <c r="D2840" s="18" t="s">
        <v>2756</v>
      </c>
      <c r="E2840" s="18" t="s">
        <v>2921</v>
      </c>
      <c r="F2840" s="18" t="s">
        <v>2946</v>
      </c>
      <c r="G2840" s="18">
        <v>1212</v>
      </c>
      <c r="H2840" s="18">
        <v>0.71</v>
      </c>
      <c r="I2840" s="18">
        <v>0.96</v>
      </c>
      <c r="Q2840"/>
    </row>
    <row r="2841" spans="2:17" x14ac:dyDescent="0.25">
      <c r="B2841" s="18">
        <v>2011</v>
      </c>
      <c r="C2841" s="18" t="s">
        <v>2754</v>
      </c>
      <c r="D2841" s="18" t="s">
        <v>2756</v>
      </c>
      <c r="E2841" s="18" t="s">
        <v>2921</v>
      </c>
      <c r="F2841" s="18" t="s">
        <v>2947</v>
      </c>
      <c r="G2841" s="18">
        <v>1488</v>
      </c>
      <c r="H2841" s="18">
        <v>0.75</v>
      </c>
      <c r="I2841" s="18">
        <v>0.93</v>
      </c>
      <c r="Q2841"/>
    </row>
    <row r="2842" spans="2:17" x14ac:dyDescent="0.25">
      <c r="B2842" s="18">
        <v>2011</v>
      </c>
      <c r="C2842" s="18" t="s">
        <v>2754</v>
      </c>
      <c r="D2842" s="18" t="s">
        <v>2756</v>
      </c>
      <c r="E2842" s="18" t="s">
        <v>2921</v>
      </c>
      <c r="F2842" s="18" t="s">
        <v>2948</v>
      </c>
      <c r="G2842" s="18">
        <v>1248</v>
      </c>
      <c r="H2842" s="18">
        <v>0.75</v>
      </c>
      <c r="I2842" s="18">
        <v>1.1299999999999999</v>
      </c>
      <c r="Q2842"/>
    </row>
    <row r="2843" spans="2:17" x14ac:dyDescent="0.25">
      <c r="B2843" s="18">
        <v>2011</v>
      </c>
      <c r="C2843" s="18" t="s">
        <v>2754</v>
      </c>
      <c r="D2843" s="18" t="s">
        <v>2756</v>
      </c>
      <c r="E2843" s="18" t="s">
        <v>2921</v>
      </c>
      <c r="F2843" s="18" t="s">
        <v>2949</v>
      </c>
      <c r="G2843" s="18">
        <v>1392</v>
      </c>
      <c r="H2843" s="18">
        <v>0.74</v>
      </c>
      <c r="I2843" s="18">
        <v>1.02</v>
      </c>
      <c r="Q2843"/>
    </row>
    <row r="2844" spans="2:17" x14ac:dyDescent="0.25">
      <c r="B2844" s="18">
        <v>2011</v>
      </c>
      <c r="C2844" s="18" t="s">
        <v>2754</v>
      </c>
      <c r="D2844" s="18" t="s">
        <v>2756</v>
      </c>
      <c r="E2844" s="18" t="s">
        <v>2921</v>
      </c>
      <c r="F2844" s="18" t="s">
        <v>2950</v>
      </c>
      <c r="G2844" s="18">
        <v>1296</v>
      </c>
      <c r="H2844" s="18">
        <v>0.6</v>
      </c>
      <c r="I2844" s="18">
        <v>0.93</v>
      </c>
      <c r="Q2844"/>
    </row>
    <row r="2845" spans="2:17" x14ac:dyDescent="0.25">
      <c r="B2845" s="18">
        <v>2011</v>
      </c>
      <c r="C2845" s="18" t="s">
        <v>2754</v>
      </c>
      <c r="D2845" s="18" t="s">
        <v>2756</v>
      </c>
      <c r="E2845" s="18" t="s">
        <v>2921</v>
      </c>
      <c r="F2845" s="18" t="s">
        <v>2951</v>
      </c>
      <c r="G2845" s="18">
        <v>1584</v>
      </c>
      <c r="H2845" s="18">
        <v>0.8</v>
      </c>
      <c r="I2845" s="18">
        <v>1.1299999999999999</v>
      </c>
      <c r="Q2845"/>
    </row>
    <row r="2846" spans="2:17" x14ac:dyDescent="0.25">
      <c r="B2846" s="18">
        <v>2011</v>
      </c>
      <c r="C2846" s="18" t="s">
        <v>2754</v>
      </c>
      <c r="D2846" s="18" t="s">
        <v>2756</v>
      </c>
      <c r="E2846" s="18" t="s">
        <v>2921</v>
      </c>
      <c r="F2846" s="18" t="s">
        <v>2952</v>
      </c>
      <c r="G2846" s="18">
        <v>1512</v>
      </c>
      <c r="H2846" s="18">
        <v>0.8</v>
      </c>
      <c r="I2846" s="18">
        <v>1</v>
      </c>
      <c r="Q2846"/>
    </row>
    <row r="2847" spans="2:17" x14ac:dyDescent="0.25">
      <c r="B2847" s="18">
        <v>2011</v>
      </c>
      <c r="C2847" s="18" t="s">
        <v>2754</v>
      </c>
      <c r="D2847" s="18" t="s">
        <v>2756</v>
      </c>
      <c r="E2847" s="18" t="s">
        <v>2921</v>
      </c>
      <c r="F2847" s="18" t="s">
        <v>2953</v>
      </c>
      <c r="G2847" s="18">
        <v>1200</v>
      </c>
      <c r="H2847" s="18">
        <v>0.78</v>
      </c>
      <c r="I2847" s="18">
        <v>1.1399999999999999</v>
      </c>
      <c r="Q2847"/>
    </row>
    <row r="2848" spans="2:17" x14ac:dyDescent="0.25">
      <c r="B2848" s="18">
        <v>2011</v>
      </c>
      <c r="C2848" s="18" t="s">
        <v>2754</v>
      </c>
      <c r="D2848" s="18" t="s">
        <v>2756</v>
      </c>
      <c r="E2848" s="18" t="s">
        <v>2921</v>
      </c>
      <c r="F2848" s="18" t="s">
        <v>2954</v>
      </c>
      <c r="G2848" s="18">
        <v>1224</v>
      </c>
      <c r="H2848" s="18">
        <v>0.7</v>
      </c>
      <c r="I2848" s="18">
        <v>1.06</v>
      </c>
      <c r="Q2848"/>
    </row>
    <row r="2849" spans="2:17" x14ac:dyDescent="0.25">
      <c r="B2849" s="18">
        <v>2011</v>
      </c>
      <c r="C2849" s="18" t="s">
        <v>2754</v>
      </c>
      <c r="D2849" s="18" t="s">
        <v>2756</v>
      </c>
      <c r="E2849" s="18" t="s">
        <v>2921</v>
      </c>
      <c r="F2849" s="18" t="s">
        <v>2955</v>
      </c>
      <c r="G2849" s="18">
        <v>1524</v>
      </c>
      <c r="H2849" s="18">
        <v>0.89</v>
      </c>
      <c r="I2849" s="18">
        <v>1.1499999999999999</v>
      </c>
      <c r="Q2849"/>
    </row>
    <row r="2850" spans="2:17" x14ac:dyDescent="0.25">
      <c r="B2850" s="18">
        <v>2011</v>
      </c>
      <c r="C2850" s="18" t="s">
        <v>2754</v>
      </c>
      <c r="D2850" s="18" t="s">
        <v>2756</v>
      </c>
      <c r="E2850" s="18" t="s">
        <v>2921</v>
      </c>
      <c r="F2850" s="18" t="s">
        <v>2956</v>
      </c>
      <c r="G2850" s="18">
        <v>1212</v>
      </c>
      <c r="H2850" s="18">
        <v>0.67</v>
      </c>
      <c r="I2850" s="18">
        <v>1.1399999999999999</v>
      </c>
      <c r="Q2850"/>
    </row>
    <row r="2851" spans="2:17" x14ac:dyDescent="0.25">
      <c r="B2851" s="18">
        <v>2011</v>
      </c>
      <c r="C2851" s="18" t="s">
        <v>2754</v>
      </c>
      <c r="D2851" s="18" t="s">
        <v>2756</v>
      </c>
      <c r="E2851" s="18" t="s">
        <v>2921</v>
      </c>
      <c r="F2851" s="18" t="s">
        <v>2957</v>
      </c>
      <c r="G2851" s="18">
        <v>1536</v>
      </c>
      <c r="H2851" s="18">
        <v>0.68</v>
      </c>
      <c r="I2851" s="18">
        <v>0.92</v>
      </c>
      <c r="Q2851"/>
    </row>
    <row r="2852" spans="2:17" x14ac:dyDescent="0.25">
      <c r="B2852" s="18">
        <v>2011</v>
      </c>
      <c r="C2852" s="18" t="s">
        <v>2754</v>
      </c>
      <c r="D2852" s="18" t="s">
        <v>2756</v>
      </c>
      <c r="E2852" s="18" t="s">
        <v>2921</v>
      </c>
      <c r="F2852" s="18" t="s">
        <v>2958</v>
      </c>
      <c r="G2852" s="18">
        <v>1344</v>
      </c>
      <c r="H2852" s="18">
        <v>0.69</v>
      </c>
      <c r="I2852" s="18">
        <v>1.18</v>
      </c>
      <c r="Q2852"/>
    </row>
    <row r="2853" spans="2:17" x14ac:dyDescent="0.25">
      <c r="B2853" s="18">
        <v>2011</v>
      </c>
      <c r="C2853" s="18" t="s">
        <v>2754</v>
      </c>
      <c r="D2853" s="18" t="s">
        <v>2756</v>
      </c>
      <c r="E2853" s="18" t="s">
        <v>2921</v>
      </c>
      <c r="F2853" s="18" t="s">
        <v>2959</v>
      </c>
      <c r="G2853" s="18">
        <v>1344</v>
      </c>
      <c r="H2853" s="18">
        <v>0.76</v>
      </c>
      <c r="I2853" s="18">
        <v>1.19</v>
      </c>
      <c r="Q2853"/>
    </row>
    <row r="2854" spans="2:17" x14ac:dyDescent="0.25">
      <c r="B2854" s="18">
        <v>2011</v>
      </c>
      <c r="C2854" s="18" t="s">
        <v>2754</v>
      </c>
      <c r="D2854" s="18" t="s">
        <v>2756</v>
      </c>
      <c r="E2854" s="18" t="s">
        <v>2921</v>
      </c>
      <c r="F2854" s="18" t="s">
        <v>2960</v>
      </c>
      <c r="G2854" s="18">
        <v>1632</v>
      </c>
      <c r="H2854" s="18">
        <v>0.83</v>
      </c>
      <c r="I2854" s="18">
        <v>1.17</v>
      </c>
      <c r="Q2854"/>
    </row>
    <row r="2855" spans="2:17" x14ac:dyDescent="0.25">
      <c r="B2855" s="18">
        <v>2011</v>
      </c>
      <c r="C2855" s="18" t="s">
        <v>2754</v>
      </c>
      <c r="D2855" s="18" t="s">
        <v>2756</v>
      </c>
      <c r="E2855" s="18" t="s">
        <v>2921</v>
      </c>
      <c r="F2855" s="18" t="s">
        <v>2961</v>
      </c>
      <c r="G2855" s="18">
        <v>1212</v>
      </c>
      <c r="H2855" s="18">
        <v>0.85</v>
      </c>
      <c r="I2855" s="18">
        <v>1.18</v>
      </c>
      <c r="Q2855"/>
    </row>
    <row r="2856" spans="2:17" x14ac:dyDescent="0.25">
      <c r="B2856" s="18">
        <v>2011</v>
      </c>
      <c r="C2856" s="18" t="s">
        <v>2754</v>
      </c>
      <c r="D2856" s="18" t="s">
        <v>2756</v>
      </c>
      <c r="E2856" s="18" t="s">
        <v>2921</v>
      </c>
      <c r="F2856" s="18" t="s">
        <v>2962</v>
      </c>
      <c r="G2856" s="18">
        <v>1500</v>
      </c>
      <c r="H2856" s="18">
        <v>0.84</v>
      </c>
      <c r="I2856" s="18">
        <v>1.19</v>
      </c>
      <c r="Q2856"/>
    </row>
    <row r="2857" spans="2:17" x14ac:dyDescent="0.25">
      <c r="B2857" s="18">
        <v>2011</v>
      </c>
      <c r="C2857" s="18" t="s">
        <v>2754</v>
      </c>
      <c r="D2857" s="18" t="s">
        <v>2756</v>
      </c>
      <c r="E2857" s="18" t="s">
        <v>2921</v>
      </c>
      <c r="F2857" s="18" t="s">
        <v>2963</v>
      </c>
      <c r="G2857" s="18">
        <v>1416</v>
      </c>
      <c r="H2857" s="18">
        <v>0.76</v>
      </c>
      <c r="I2857" s="18">
        <v>1.06</v>
      </c>
      <c r="Q2857"/>
    </row>
    <row r="2858" spans="2:17" x14ac:dyDescent="0.25">
      <c r="B2858" s="18">
        <v>2011</v>
      </c>
      <c r="C2858" s="18" t="s">
        <v>2754</v>
      </c>
      <c r="D2858" s="18" t="s">
        <v>2756</v>
      </c>
      <c r="E2858" s="18" t="s">
        <v>2921</v>
      </c>
      <c r="F2858" s="18" t="s">
        <v>2964</v>
      </c>
      <c r="G2858" s="18">
        <v>1632</v>
      </c>
      <c r="H2858" s="18">
        <v>0.79</v>
      </c>
      <c r="I2858" s="18">
        <v>1.1499999999999999</v>
      </c>
      <c r="Q2858"/>
    </row>
    <row r="2859" spans="2:17" x14ac:dyDescent="0.25">
      <c r="B2859" s="18">
        <v>2011</v>
      </c>
      <c r="C2859" s="18" t="s">
        <v>2754</v>
      </c>
      <c r="D2859" s="18" t="s">
        <v>2756</v>
      </c>
      <c r="E2859" s="18" t="s">
        <v>2921</v>
      </c>
      <c r="F2859" s="18" t="s">
        <v>2965</v>
      </c>
      <c r="G2859" s="18">
        <v>1224</v>
      </c>
      <c r="H2859" s="18">
        <v>0.79</v>
      </c>
      <c r="I2859" s="18">
        <v>0.91</v>
      </c>
      <c r="Q2859"/>
    </row>
    <row r="2860" spans="2:17" x14ac:dyDescent="0.25">
      <c r="B2860" s="18">
        <v>2011</v>
      </c>
      <c r="C2860" s="18" t="s">
        <v>2754</v>
      </c>
      <c r="D2860" s="18" t="s">
        <v>2756</v>
      </c>
      <c r="E2860" s="18" t="s">
        <v>2921</v>
      </c>
      <c r="F2860" s="18" t="s">
        <v>2966</v>
      </c>
      <c r="G2860" s="18">
        <v>1584</v>
      </c>
      <c r="H2860" s="18">
        <v>0.82</v>
      </c>
      <c r="I2860" s="18">
        <v>1.1000000000000001</v>
      </c>
      <c r="Q2860"/>
    </row>
    <row r="2861" spans="2:17" x14ac:dyDescent="0.25">
      <c r="B2861" s="18">
        <v>2011</v>
      </c>
      <c r="C2861" s="18" t="s">
        <v>2754</v>
      </c>
      <c r="D2861" s="18" t="s">
        <v>2756</v>
      </c>
      <c r="E2861" s="18" t="s">
        <v>2921</v>
      </c>
      <c r="F2861" s="18" t="s">
        <v>2967</v>
      </c>
      <c r="G2861" s="18">
        <v>1572</v>
      </c>
      <c r="H2861" s="18">
        <v>0.77</v>
      </c>
      <c r="I2861" s="18">
        <v>1.19</v>
      </c>
      <c r="Q2861"/>
    </row>
    <row r="2862" spans="2:17" x14ac:dyDescent="0.25">
      <c r="B2862" s="18">
        <v>2011</v>
      </c>
      <c r="C2862" s="18" t="s">
        <v>2754</v>
      </c>
      <c r="D2862" s="18" t="s">
        <v>2756</v>
      </c>
      <c r="E2862" s="18" t="s">
        <v>2921</v>
      </c>
      <c r="F2862" s="18" t="s">
        <v>2968</v>
      </c>
      <c r="G2862" s="18">
        <v>1476</v>
      </c>
      <c r="H2862" s="18">
        <v>0.78</v>
      </c>
      <c r="I2862" s="18">
        <v>0.94</v>
      </c>
      <c r="Q2862"/>
    </row>
    <row r="2863" spans="2:17" x14ac:dyDescent="0.25">
      <c r="B2863" s="18">
        <v>2011</v>
      </c>
      <c r="C2863" s="18" t="s">
        <v>2754</v>
      </c>
      <c r="D2863" s="18" t="s">
        <v>2756</v>
      </c>
      <c r="E2863" s="18" t="s">
        <v>2921</v>
      </c>
      <c r="F2863" s="18" t="s">
        <v>2969</v>
      </c>
      <c r="G2863" s="18">
        <v>1620</v>
      </c>
      <c r="H2863" s="18">
        <v>0.64</v>
      </c>
      <c r="I2863" s="18">
        <v>1.1499999999999999</v>
      </c>
      <c r="Q2863"/>
    </row>
    <row r="2864" spans="2:17" x14ac:dyDescent="0.25">
      <c r="B2864" s="18">
        <v>2011</v>
      </c>
      <c r="C2864" s="18" t="s">
        <v>2754</v>
      </c>
      <c r="D2864" s="18" t="s">
        <v>2756</v>
      </c>
      <c r="E2864" s="18" t="s">
        <v>2921</v>
      </c>
      <c r="F2864" s="18" t="s">
        <v>2970</v>
      </c>
      <c r="G2864" s="18">
        <v>1572</v>
      </c>
      <c r="H2864" s="18">
        <v>0.74</v>
      </c>
      <c r="I2864" s="18">
        <v>0.94</v>
      </c>
      <c r="Q2864"/>
    </row>
    <row r="2865" spans="2:17" x14ac:dyDescent="0.25">
      <c r="B2865" s="18">
        <v>2011</v>
      </c>
      <c r="C2865" s="18" t="s">
        <v>2754</v>
      </c>
      <c r="D2865" s="18" t="s">
        <v>2756</v>
      </c>
      <c r="E2865" s="18" t="s">
        <v>2921</v>
      </c>
      <c r="F2865" s="18" t="s">
        <v>2971</v>
      </c>
      <c r="G2865" s="18">
        <v>1224</v>
      </c>
      <c r="H2865" s="18">
        <v>0.86</v>
      </c>
      <c r="I2865" s="18">
        <v>0.95</v>
      </c>
      <c r="Q2865"/>
    </row>
    <row r="2866" spans="2:17" x14ac:dyDescent="0.25">
      <c r="B2866" s="18">
        <v>2011</v>
      </c>
      <c r="C2866" s="18" t="s">
        <v>2754</v>
      </c>
      <c r="D2866" s="18" t="s">
        <v>2756</v>
      </c>
      <c r="E2866" s="18" t="s">
        <v>2921</v>
      </c>
      <c r="F2866" s="18" t="s">
        <v>2972</v>
      </c>
      <c r="G2866" s="18">
        <v>1668</v>
      </c>
      <c r="H2866" s="18">
        <v>0.78</v>
      </c>
      <c r="I2866" s="18">
        <v>1.1399999999999999</v>
      </c>
      <c r="Q2866"/>
    </row>
    <row r="2867" spans="2:17" x14ac:dyDescent="0.25">
      <c r="B2867" s="18">
        <v>2011</v>
      </c>
      <c r="C2867" s="18" t="s">
        <v>2754</v>
      </c>
      <c r="D2867" s="18" t="s">
        <v>2756</v>
      </c>
      <c r="E2867" s="18" t="s">
        <v>2921</v>
      </c>
      <c r="F2867" s="18" t="s">
        <v>2973</v>
      </c>
      <c r="G2867" s="18">
        <v>1344</v>
      </c>
      <c r="H2867" s="18">
        <v>0.78</v>
      </c>
      <c r="I2867" s="18">
        <v>1.0900000000000001</v>
      </c>
      <c r="Q2867"/>
    </row>
    <row r="2868" spans="2:17" x14ac:dyDescent="0.25">
      <c r="B2868" s="18">
        <v>2011</v>
      </c>
      <c r="C2868" s="18" t="s">
        <v>2754</v>
      </c>
      <c r="D2868" s="18" t="s">
        <v>2756</v>
      </c>
      <c r="E2868" s="18" t="s">
        <v>2921</v>
      </c>
      <c r="F2868" s="18" t="s">
        <v>2974</v>
      </c>
      <c r="G2868" s="18">
        <v>1656</v>
      </c>
      <c r="H2868" s="18">
        <v>0.72</v>
      </c>
      <c r="I2868" s="18">
        <v>1.1200000000000001</v>
      </c>
      <c r="Q2868"/>
    </row>
    <row r="2869" spans="2:17" x14ac:dyDescent="0.25">
      <c r="B2869" s="18">
        <v>2011</v>
      </c>
      <c r="C2869" s="18" t="s">
        <v>2754</v>
      </c>
      <c r="D2869" s="18" t="s">
        <v>2756</v>
      </c>
      <c r="E2869" s="18" t="s">
        <v>2921</v>
      </c>
      <c r="F2869" s="18" t="s">
        <v>2975</v>
      </c>
      <c r="G2869" s="18">
        <v>1224</v>
      </c>
      <c r="H2869" s="18">
        <v>0.82</v>
      </c>
      <c r="I2869" s="18">
        <v>1.1200000000000001</v>
      </c>
      <c r="Q2869"/>
    </row>
    <row r="2870" spans="2:17" x14ac:dyDescent="0.25">
      <c r="B2870" s="18">
        <v>2011</v>
      </c>
      <c r="C2870" s="18" t="s">
        <v>2754</v>
      </c>
      <c r="D2870" s="18" t="s">
        <v>2756</v>
      </c>
      <c r="E2870" s="18" t="s">
        <v>2921</v>
      </c>
      <c r="F2870" s="18" t="s">
        <v>2976</v>
      </c>
      <c r="G2870" s="18">
        <v>1224</v>
      </c>
      <c r="H2870" s="18">
        <v>0.82</v>
      </c>
      <c r="I2870" s="18">
        <v>1.1200000000000001</v>
      </c>
      <c r="Q2870"/>
    </row>
    <row r="2871" spans="2:17" x14ac:dyDescent="0.25">
      <c r="B2871" s="18">
        <v>2011</v>
      </c>
      <c r="C2871" s="18" t="s">
        <v>2754</v>
      </c>
      <c r="D2871" s="18" t="s">
        <v>2756</v>
      </c>
      <c r="E2871" s="18" t="s">
        <v>2921</v>
      </c>
      <c r="F2871" s="18" t="s">
        <v>2977</v>
      </c>
      <c r="G2871" s="18">
        <v>1416</v>
      </c>
      <c r="H2871" s="18">
        <v>0.61</v>
      </c>
      <c r="I2871" s="18">
        <v>1.18</v>
      </c>
      <c r="Q2871"/>
    </row>
    <row r="2872" spans="2:17" x14ac:dyDescent="0.25">
      <c r="B2872" s="18">
        <v>2011</v>
      </c>
      <c r="C2872" s="18" t="s">
        <v>2754</v>
      </c>
      <c r="D2872" s="18" t="s">
        <v>2756</v>
      </c>
      <c r="E2872" s="18" t="s">
        <v>2921</v>
      </c>
      <c r="F2872" s="18" t="s">
        <v>2978</v>
      </c>
      <c r="G2872" s="18">
        <v>1320</v>
      </c>
      <c r="H2872" s="18">
        <v>0.74</v>
      </c>
      <c r="I2872" s="18">
        <v>1.1000000000000001</v>
      </c>
      <c r="Q2872"/>
    </row>
    <row r="2873" spans="2:17" x14ac:dyDescent="0.25">
      <c r="B2873" s="18">
        <v>2011</v>
      </c>
      <c r="C2873" s="18" t="s">
        <v>2754</v>
      </c>
      <c r="D2873" s="18" t="s">
        <v>2756</v>
      </c>
      <c r="E2873" s="18" t="s">
        <v>2921</v>
      </c>
      <c r="F2873" s="18" t="s">
        <v>2979</v>
      </c>
      <c r="G2873" s="18">
        <v>1236</v>
      </c>
      <c r="H2873" s="18">
        <v>0.77</v>
      </c>
      <c r="I2873" s="18">
        <v>0.91</v>
      </c>
      <c r="Q2873"/>
    </row>
    <row r="2874" spans="2:17" x14ac:dyDescent="0.25">
      <c r="B2874" s="18">
        <v>2011</v>
      </c>
      <c r="C2874" s="18" t="s">
        <v>2754</v>
      </c>
      <c r="D2874" s="18" t="s">
        <v>2756</v>
      </c>
      <c r="E2874" s="18" t="s">
        <v>2921</v>
      </c>
      <c r="F2874" s="18" t="s">
        <v>2980</v>
      </c>
      <c r="G2874" s="18">
        <v>1356</v>
      </c>
      <c r="H2874" s="18">
        <v>0.83</v>
      </c>
      <c r="I2874" s="18">
        <v>0.97</v>
      </c>
      <c r="Q2874"/>
    </row>
    <row r="2875" spans="2:17" x14ac:dyDescent="0.25">
      <c r="B2875" s="18">
        <v>2011</v>
      </c>
      <c r="C2875" s="18" t="s">
        <v>2754</v>
      </c>
      <c r="D2875" s="18" t="s">
        <v>2756</v>
      </c>
      <c r="E2875" s="18" t="s">
        <v>2921</v>
      </c>
      <c r="F2875" s="18" t="s">
        <v>2981</v>
      </c>
      <c r="G2875" s="18">
        <v>1452</v>
      </c>
      <c r="H2875" s="18">
        <v>0.9</v>
      </c>
      <c r="I2875" s="18">
        <v>1.02</v>
      </c>
      <c r="Q2875"/>
    </row>
    <row r="2876" spans="2:17" x14ac:dyDescent="0.25">
      <c r="B2876" s="18">
        <v>2011</v>
      </c>
      <c r="C2876" s="18" t="s">
        <v>2754</v>
      </c>
      <c r="D2876" s="18" t="s">
        <v>2756</v>
      </c>
      <c r="E2876" s="18" t="s">
        <v>2921</v>
      </c>
      <c r="F2876" s="18" t="s">
        <v>2982</v>
      </c>
      <c r="G2876" s="18">
        <v>1464</v>
      </c>
      <c r="H2876" s="18">
        <v>0.73</v>
      </c>
      <c r="I2876" s="18">
        <v>1.19</v>
      </c>
      <c r="Q2876"/>
    </row>
    <row r="2877" spans="2:17" x14ac:dyDescent="0.25">
      <c r="B2877" s="18">
        <v>2011</v>
      </c>
      <c r="C2877" s="18" t="s">
        <v>2754</v>
      </c>
      <c r="D2877" s="18" t="s">
        <v>2756</v>
      </c>
      <c r="E2877" s="18" t="s">
        <v>2921</v>
      </c>
      <c r="F2877" s="18" t="s">
        <v>2983</v>
      </c>
      <c r="G2877" s="18">
        <v>1392</v>
      </c>
      <c r="H2877" s="18">
        <v>0.6</v>
      </c>
      <c r="I2877" s="18">
        <v>1.1100000000000001</v>
      </c>
      <c r="Q2877"/>
    </row>
    <row r="2878" spans="2:17" x14ac:dyDescent="0.25">
      <c r="B2878" s="18">
        <v>2011</v>
      </c>
      <c r="C2878" s="18" t="s">
        <v>2754</v>
      </c>
      <c r="D2878" s="18" t="s">
        <v>2756</v>
      </c>
      <c r="E2878" s="18" t="s">
        <v>2921</v>
      </c>
      <c r="F2878" s="18" t="s">
        <v>2984</v>
      </c>
      <c r="G2878" s="18">
        <v>1248</v>
      </c>
      <c r="H2878" s="18">
        <v>0.68</v>
      </c>
      <c r="I2878" s="18">
        <v>1.1599999999999999</v>
      </c>
      <c r="Q2878"/>
    </row>
    <row r="2879" spans="2:17" x14ac:dyDescent="0.25">
      <c r="B2879" s="18">
        <v>2011</v>
      </c>
      <c r="C2879" s="18" t="s">
        <v>2754</v>
      </c>
      <c r="D2879" s="18" t="s">
        <v>2756</v>
      </c>
      <c r="E2879" s="18" t="s">
        <v>2921</v>
      </c>
      <c r="F2879" s="18" t="s">
        <v>2985</v>
      </c>
      <c r="G2879" s="18">
        <v>1464</v>
      </c>
      <c r="H2879" s="18">
        <v>0.62</v>
      </c>
      <c r="I2879" s="18">
        <v>0.98</v>
      </c>
      <c r="Q2879"/>
    </row>
    <row r="2880" spans="2:17" x14ac:dyDescent="0.25">
      <c r="B2880" s="18">
        <v>2011</v>
      </c>
      <c r="C2880" s="18" t="s">
        <v>2754</v>
      </c>
      <c r="D2880" s="18" t="s">
        <v>2756</v>
      </c>
      <c r="E2880" s="18" t="s">
        <v>2921</v>
      </c>
      <c r="F2880" s="18" t="s">
        <v>2986</v>
      </c>
      <c r="G2880" s="18">
        <v>1536</v>
      </c>
      <c r="H2880" s="18">
        <v>0.76</v>
      </c>
      <c r="I2880" s="18">
        <v>1.1200000000000001</v>
      </c>
      <c r="Q2880"/>
    </row>
    <row r="2881" spans="2:17" x14ac:dyDescent="0.25">
      <c r="B2881" s="18">
        <v>2011</v>
      </c>
      <c r="C2881" s="18" t="s">
        <v>2754</v>
      </c>
      <c r="D2881" s="18" t="s">
        <v>2756</v>
      </c>
      <c r="E2881" s="18" t="s">
        <v>2921</v>
      </c>
      <c r="F2881" s="18" t="s">
        <v>2987</v>
      </c>
      <c r="G2881" s="18">
        <v>1284</v>
      </c>
      <c r="H2881" s="18">
        <v>0.69</v>
      </c>
      <c r="I2881" s="18">
        <v>0.97</v>
      </c>
      <c r="Q2881"/>
    </row>
    <row r="2882" spans="2:17" x14ac:dyDescent="0.25">
      <c r="B2882" s="18">
        <v>2011</v>
      </c>
      <c r="C2882" s="18" t="s">
        <v>2754</v>
      </c>
      <c r="D2882" s="18" t="s">
        <v>2756</v>
      </c>
      <c r="E2882" s="18" t="s">
        <v>2921</v>
      </c>
      <c r="F2882" s="18" t="s">
        <v>2988</v>
      </c>
      <c r="G2882" s="18">
        <v>1488</v>
      </c>
      <c r="H2882" s="18">
        <v>0.78</v>
      </c>
      <c r="I2882" s="18">
        <v>1.1299999999999999</v>
      </c>
      <c r="Q2882"/>
    </row>
    <row r="2883" spans="2:17" x14ac:dyDescent="0.25">
      <c r="B2883" s="18">
        <v>2011</v>
      </c>
      <c r="C2883" s="18" t="s">
        <v>2754</v>
      </c>
      <c r="D2883" s="18" t="s">
        <v>2756</v>
      </c>
      <c r="E2883" s="18" t="s">
        <v>2921</v>
      </c>
      <c r="F2883" s="18" t="s">
        <v>2989</v>
      </c>
      <c r="G2883" s="18">
        <v>1332</v>
      </c>
      <c r="H2883" s="18">
        <v>0.78</v>
      </c>
      <c r="I2883" s="18">
        <v>0.99</v>
      </c>
      <c r="Q2883"/>
    </row>
    <row r="2884" spans="2:17" x14ac:dyDescent="0.25">
      <c r="B2884" s="18">
        <v>2011</v>
      </c>
      <c r="C2884" s="18" t="s">
        <v>2754</v>
      </c>
      <c r="D2884" s="18" t="s">
        <v>2756</v>
      </c>
      <c r="E2884" s="18" t="s">
        <v>2921</v>
      </c>
      <c r="F2884" s="18" t="s">
        <v>2990</v>
      </c>
      <c r="G2884" s="18">
        <v>1320</v>
      </c>
      <c r="H2884" s="18">
        <v>0.62</v>
      </c>
      <c r="I2884" s="18">
        <v>1.18</v>
      </c>
      <c r="Q2884"/>
    </row>
    <row r="2885" spans="2:17" x14ac:dyDescent="0.25">
      <c r="B2885" s="18">
        <v>2011</v>
      </c>
      <c r="C2885" s="18" t="s">
        <v>2754</v>
      </c>
      <c r="D2885" s="18" t="s">
        <v>2756</v>
      </c>
      <c r="E2885" s="18" t="s">
        <v>2921</v>
      </c>
      <c r="F2885" s="18" t="s">
        <v>2991</v>
      </c>
      <c r="G2885" s="18">
        <v>1248</v>
      </c>
      <c r="H2885" s="18">
        <v>0.78</v>
      </c>
      <c r="I2885" s="18">
        <v>1.1200000000000001</v>
      </c>
      <c r="Q2885"/>
    </row>
    <row r="2886" spans="2:17" x14ac:dyDescent="0.25">
      <c r="B2886" s="18">
        <v>2011</v>
      </c>
      <c r="C2886" s="18" t="s">
        <v>2754</v>
      </c>
      <c r="D2886" s="18" t="s">
        <v>2756</v>
      </c>
      <c r="E2886" s="18" t="s">
        <v>2921</v>
      </c>
      <c r="F2886" s="18" t="s">
        <v>2992</v>
      </c>
      <c r="G2886" s="18">
        <v>1404</v>
      </c>
      <c r="H2886" s="18">
        <v>0.68</v>
      </c>
      <c r="I2886" s="18">
        <v>1.05</v>
      </c>
      <c r="Q2886"/>
    </row>
    <row r="2887" spans="2:17" x14ac:dyDescent="0.25">
      <c r="B2887" s="18">
        <v>2011</v>
      </c>
      <c r="C2887" s="18" t="s">
        <v>2754</v>
      </c>
      <c r="D2887" s="18" t="s">
        <v>2756</v>
      </c>
      <c r="E2887" s="18" t="s">
        <v>2921</v>
      </c>
      <c r="F2887" s="18" t="s">
        <v>2993</v>
      </c>
      <c r="G2887" s="18">
        <v>1248</v>
      </c>
      <c r="H2887" s="18">
        <v>0.63</v>
      </c>
      <c r="I2887" s="18">
        <v>0.96</v>
      </c>
      <c r="Q2887"/>
    </row>
    <row r="2888" spans="2:17" x14ac:dyDescent="0.25">
      <c r="B2888" s="18">
        <v>2011</v>
      </c>
      <c r="C2888" s="18" t="s">
        <v>2754</v>
      </c>
      <c r="D2888" s="18" t="s">
        <v>2756</v>
      </c>
      <c r="E2888" s="18" t="s">
        <v>2921</v>
      </c>
      <c r="F2888" s="18" t="s">
        <v>2994</v>
      </c>
      <c r="G2888" s="18">
        <v>1404</v>
      </c>
      <c r="H2888" s="18">
        <v>0.66</v>
      </c>
      <c r="I2888" s="18">
        <v>0.97</v>
      </c>
      <c r="Q2888"/>
    </row>
    <row r="2889" spans="2:17" x14ac:dyDescent="0.25">
      <c r="B2889" s="18">
        <v>2011</v>
      </c>
      <c r="C2889" s="18" t="s">
        <v>8</v>
      </c>
      <c r="D2889" s="18" t="s">
        <v>1573</v>
      </c>
      <c r="E2889" s="18" t="s">
        <v>2995</v>
      </c>
      <c r="F2889" s="18" t="s">
        <v>2996</v>
      </c>
      <c r="G2889" s="18">
        <v>384</v>
      </c>
      <c r="H2889" s="18">
        <v>3.58</v>
      </c>
      <c r="I2889" s="18">
        <v>6.31</v>
      </c>
      <c r="Q2889"/>
    </row>
    <row r="2890" spans="2:17" x14ac:dyDescent="0.25">
      <c r="B2890" s="18">
        <v>2011</v>
      </c>
      <c r="C2890" s="18" t="s">
        <v>8</v>
      </c>
      <c r="D2890" s="18" t="s">
        <v>1573</v>
      </c>
      <c r="E2890" s="18" t="s">
        <v>2995</v>
      </c>
      <c r="F2890" s="18" t="s">
        <v>2997</v>
      </c>
      <c r="G2890" s="18">
        <v>528</v>
      </c>
      <c r="H2890" s="18">
        <v>4.49</v>
      </c>
      <c r="I2890" s="18">
        <v>5.21</v>
      </c>
      <c r="Q2890"/>
    </row>
    <row r="2891" spans="2:17" x14ac:dyDescent="0.25">
      <c r="B2891" s="18">
        <v>2011</v>
      </c>
      <c r="C2891" s="18" t="s">
        <v>8</v>
      </c>
      <c r="D2891" s="18" t="s">
        <v>1573</v>
      </c>
      <c r="E2891" s="18" t="s">
        <v>2995</v>
      </c>
      <c r="F2891" s="18" t="s">
        <v>2998</v>
      </c>
      <c r="G2891" s="18">
        <v>444</v>
      </c>
      <c r="H2891" s="18">
        <v>3.38</v>
      </c>
      <c r="I2891" s="18">
        <v>5.74</v>
      </c>
      <c r="Q2891"/>
    </row>
    <row r="2892" spans="2:17" x14ac:dyDescent="0.25">
      <c r="B2892" s="18">
        <v>2011</v>
      </c>
      <c r="C2892" s="18" t="s">
        <v>8</v>
      </c>
      <c r="D2892" s="18" t="s">
        <v>1573</v>
      </c>
      <c r="E2892" s="18" t="s">
        <v>2995</v>
      </c>
      <c r="F2892" s="18" t="s">
        <v>2999</v>
      </c>
      <c r="G2892" s="18">
        <v>396</v>
      </c>
      <c r="H2892" s="18">
        <v>4.88</v>
      </c>
      <c r="I2892" s="18">
        <v>6.89</v>
      </c>
      <c r="Q2892"/>
    </row>
    <row r="2893" spans="2:17" x14ac:dyDescent="0.25">
      <c r="B2893" s="18">
        <v>2011</v>
      </c>
      <c r="C2893" s="18" t="s">
        <v>8</v>
      </c>
      <c r="D2893" s="18" t="s">
        <v>1573</v>
      </c>
      <c r="E2893" s="18" t="s">
        <v>2995</v>
      </c>
      <c r="F2893" s="18" t="s">
        <v>3000</v>
      </c>
      <c r="G2893" s="18">
        <v>408</v>
      </c>
      <c r="H2893" s="18">
        <v>4.17</v>
      </c>
      <c r="I2893" s="18">
        <v>5.27</v>
      </c>
      <c r="Q2893"/>
    </row>
    <row r="2894" spans="2:17" x14ac:dyDescent="0.25">
      <c r="B2894" s="18">
        <v>2011</v>
      </c>
      <c r="C2894" s="18" t="s">
        <v>8</v>
      </c>
      <c r="D2894" s="18" t="s">
        <v>1573</v>
      </c>
      <c r="E2894" s="18" t="s">
        <v>2995</v>
      </c>
      <c r="F2894" s="18" t="s">
        <v>3001</v>
      </c>
      <c r="G2894" s="18">
        <v>408</v>
      </c>
      <c r="H2894" s="18">
        <v>3.17</v>
      </c>
      <c r="I2894" s="18">
        <v>5.24</v>
      </c>
      <c r="Q2894"/>
    </row>
    <row r="2895" spans="2:17" x14ac:dyDescent="0.25">
      <c r="B2895" s="18">
        <v>2011</v>
      </c>
      <c r="C2895" s="18" t="s">
        <v>8</v>
      </c>
      <c r="D2895" s="18" t="s">
        <v>1573</v>
      </c>
      <c r="E2895" s="18" t="s">
        <v>2995</v>
      </c>
      <c r="F2895" s="18" t="s">
        <v>3002</v>
      </c>
      <c r="G2895" s="18">
        <v>540</v>
      </c>
      <c r="H2895" s="18">
        <v>4.8600000000000003</v>
      </c>
      <c r="I2895" s="18">
        <v>6.74</v>
      </c>
      <c r="Q2895"/>
    </row>
    <row r="2896" spans="2:17" x14ac:dyDescent="0.25">
      <c r="B2896" s="18">
        <v>2011</v>
      </c>
      <c r="C2896" s="18" t="s">
        <v>8</v>
      </c>
      <c r="D2896" s="18" t="s">
        <v>1573</v>
      </c>
      <c r="E2896" s="18" t="s">
        <v>2995</v>
      </c>
      <c r="F2896" s="18" t="s">
        <v>3003</v>
      </c>
      <c r="G2896" s="18">
        <v>384</v>
      </c>
      <c r="H2896" s="18">
        <v>4.68</v>
      </c>
      <c r="I2896" s="18">
        <v>6.55</v>
      </c>
      <c r="Q2896"/>
    </row>
    <row r="2897" spans="2:17" x14ac:dyDescent="0.25">
      <c r="B2897" s="18">
        <v>2011</v>
      </c>
      <c r="C2897" s="18" t="s">
        <v>8</v>
      </c>
      <c r="D2897" s="18" t="s">
        <v>1573</v>
      </c>
      <c r="E2897" s="18" t="s">
        <v>2995</v>
      </c>
      <c r="F2897" s="18" t="s">
        <v>3004</v>
      </c>
      <c r="G2897" s="18">
        <v>492</v>
      </c>
      <c r="H2897" s="18">
        <v>3.26</v>
      </c>
      <c r="I2897" s="18">
        <v>5.88</v>
      </c>
      <c r="Q2897"/>
    </row>
    <row r="2898" spans="2:17" x14ac:dyDescent="0.25">
      <c r="B2898" s="18">
        <v>2011</v>
      </c>
      <c r="C2898" s="18" t="s">
        <v>8</v>
      </c>
      <c r="D2898" s="18" t="s">
        <v>277</v>
      </c>
      <c r="E2898" s="18" t="s">
        <v>3005</v>
      </c>
      <c r="F2898" s="18" t="s">
        <v>3006</v>
      </c>
      <c r="G2898" s="18">
        <v>1152</v>
      </c>
      <c r="H2898" s="18">
        <v>2.9</v>
      </c>
      <c r="I2898" s="18">
        <v>3.69</v>
      </c>
      <c r="Q2898"/>
    </row>
    <row r="2899" spans="2:17" x14ac:dyDescent="0.25">
      <c r="B2899" s="18">
        <v>2011</v>
      </c>
      <c r="C2899" s="18" t="s">
        <v>8</v>
      </c>
      <c r="D2899" s="18" t="s">
        <v>277</v>
      </c>
      <c r="E2899" s="18" t="s">
        <v>3005</v>
      </c>
      <c r="F2899" s="18" t="s">
        <v>3007</v>
      </c>
      <c r="G2899" s="18">
        <v>672</v>
      </c>
      <c r="H2899" s="18">
        <v>2.08</v>
      </c>
      <c r="I2899" s="18">
        <v>3.28</v>
      </c>
      <c r="Q2899"/>
    </row>
    <row r="2900" spans="2:17" x14ac:dyDescent="0.25">
      <c r="B2900" s="18">
        <v>2011</v>
      </c>
      <c r="C2900" s="18" t="s">
        <v>8</v>
      </c>
      <c r="D2900" s="18" t="s">
        <v>277</v>
      </c>
      <c r="E2900" s="18" t="s">
        <v>3005</v>
      </c>
      <c r="F2900" s="18" t="s">
        <v>3008</v>
      </c>
      <c r="G2900" s="18">
        <v>792</v>
      </c>
      <c r="H2900" s="18">
        <v>2.96</v>
      </c>
      <c r="I2900" s="18">
        <v>3.53</v>
      </c>
      <c r="Q2900"/>
    </row>
    <row r="2901" spans="2:17" x14ac:dyDescent="0.25">
      <c r="B2901" s="18">
        <v>2011</v>
      </c>
      <c r="C2901" s="18" t="s">
        <v>8</v>
      </c>
      <c r="D2901" s="18" t="s">
        <v>277</v>
      </c>
      <c r="E2901" s="18" t="s">
        <v>3005</v>
      </c>
      <c r="F2901" s="18" t="s">
        <v>3009</v>
      </c>
      <c r="G2901" s="18">
        <v>972</v>
      </c>
      <c r="H2901" s="18">
        <v>2.69</v>
      </c>
      <c r="I2901" s="18">
        <v>3.85</v>
      </c>
      <c r="Q2901"/>
    </row>
    <row r="2902" spans="2:17" x14ac:dyDescent="0.25">
      <c r="B2902" s="18">
        <v>2011</v>
      </c>
      <c r="C2902" s="18" t="s">
        <v>8</v>
      </c>
      <c r="D2902" s="18" t="s">
        <v>277</v>
      </c>
      <c r="E2902" s="18" t="s">
        <v>3005</v>
      </c>
      <c r="F2902" s="18" t="s">
        <v>3010</v>
      </c>
      <c r="G2902" s="18">
        <v>768</v>
      </c>
      <c r="H2902" s="18">
        <v>2.88</v>
      </c>
      <c r="I2902" s="18">
        <v>3.63</v>
      </c>
      <c r="Q2902"/>
    </row>
    <row r="2903" spans="2:17" x14ac:dyDescent="0.25">
      <c r="B2903" s="18">
        <v>2011</v>
      </c>
      <c r="C2903" s="18" t="s">
        <v>8</v>
      </c>
      <c r="D2903" s="18" t="s">
        <v>277</v>
      </c>
      <c r="E2903" s="18" t="s">
        <v>3005</v>
      </c>
      <c r="F2903" s="18" t="s">
        <v>3011</v>
      </c>
      <c r="G2903" s="18">
        <v>960</v>
      </c>
      <c r="H2903" s="18">
        <v>2.65</v>
      </c>
      <c r="I2903" s="18">
        <v>3.31</v>
      </c>
      <c r="Q2903"/>
    </row>
    <row r="2904" spans="2:17" x14ac:dyDescent="0.25">
      <c r="B2904" s="18">
        <v>2011</v>
      </c>
      <c r="C2904" s="18" t="s">
        <v>8</v>
      </c>
      <c r="D2904" s="18" t="s">
        <v>277</v>
      </c>
      <c r="E2904" s="18" t="s">
        <v>3005</v>
      </c>
      <c r="F2904" s="18" t="s">
        <v>3012</v>
      </c>
      <c r="G2904" s="18">
        <v>900</v>
      </c>
      <c r="H2904" s="18">
        <v>2.2400000000000002</v>
      </c>
      <c r="I2904" s="18">
        <v>3.85</v>
      </c>
      <c r="Q2904"/>
    </row>
    <row r="2905" spans="2:17" x14ac:dyDescent="0.25">
      <c r="B2905" s="18">
        <v>2011</v>
      </c>
      <c r="C2905" s="18" t="s">
        <v>8</v>
      </c>
      <c r="D2905" s="18" t="s">
        <v>277</v>
      </c>
      <c r="E2905" s="18" t="s">
        <v>3005</v>
      </c>
      <c r="F2905" s="18" t="s">
        <v>3013</v>
      </c>
      <c r="G2905" s="18">
        <v>1164</v>
      </c>
      <c r="H2905" s="18">
        <v>2.02</v>
      </c>
      <c r="I2905" s="18">
        <v>3.21</v>
      </c>
      <c r="Q2905"/>
    </row>
    <row r="2906" spans="2:17" x14ac:dyDescent="0.25">
      <c r="B2906" s="18">
        <v>2011</v>
      </c>
      <c r="C2906" s="18" t="s">
        <v>8</v>
      </c>
      <c r="D2906" s="18" t="s">
        <v>277</v>
      </c>
      <c r="E2906" s="18" t="s">
        <v>3005</v>
      </c>
      <c r="F2906" s="18" t="s">
        <v>3014</v>
      </c>
      <c r="G2906" s="18">
        <v>816</v>
      </c>
      <c r="H2906" s="18">
        <v>2.27</v>
      </c>
      <c r="I2906" s="18">
        <v>3.88</v>
      </c>
      <c r="Q2906"/>
    </row>
    <row r="2907" spans="2:17" x14ac:dyDescent="0.25">
      <c r="B2907" s="18">
        <v>2011</v>
      </c>
      <c r="C2907" s="18" t="s">
        <v>8</v>
      </c>
      <c r="D2907" s="18" t="s">
        <v>277</v>
      </c>
      <c r="E2907" s="18" t="s">
        <v>3005</v>
      </c>
      <c r="F2907" s="18" t="s">
        <v>3015</v>
      </c>
      <c r="G2907" s="18">
        <v>660</v>
      </c>
      <c r="H2907" s="18">
        <v>2.57</v>
      </c>
      <c r="I2907" s="18">
        <v>3.66</v>
      </c>
      <c r="Q2907"/>
    </row>
    <row r="2908" spans="2:17" x14ac:dyDescent="0.25">
      <c r="B2908" s="18">
        <v>2011</v>
      </c>
      <c r="C2908" s="18" t="s">
        <v>8</v>
      </c>
      <c r="D2908" s="18" t="s">
        <v>277</v>
      </c>
      <c r="E2908" s="18" t="s">
        <v>3005</v>
      </c>
      <c r="F2908" s="18" t="s">
        <v>3016</v>
      </c>
      <c r="G2908" s="18">
        <v>852</v>
      </c>
      <c r="H2908" s="18">
        <v>2.21</v>
      </c>
      <c r="I2908" s="18">
        <v>3.43</v>
      </c>
      <c r="Q2908"/>
    </row>
    <row r="2909" spans="2:17" x14ac:dyDescent="0.25">
      <c r="B2909" s="18">
        <v>2011</v>
      </c>
      <c r="C2909" s="18" t="s">
        <v>8</v>
      </c>
      <c r="D2909" s="18" t="s">
        <v>277</v>
      </c>
      <c r="E2909" s="18" t="s">
        <v>3005</v>
      </c>
      <c r="F2909" s="18" t="s">
        <v>3017</v>
      </c>
      <c r="G2909" s="18">
        <v>1080</v>
      </c>
      <c r="H2909" s="18">
        <v>2.5099999999999998</v>
      </c>
      <c r="I2909" s="18">
        <v>3.63</v>
      </c>
      <c r="Q2909"/>
    </row>
    <row r="2910" spans="2:17" x14ac:dyDescent="0.25">
      <c r="B2910" s="18">
        <v>2011</v>
      </c>
      <c r="C2910" s="18" t="s">
        <v>8</v>
      </c>
      <c r="D2910" s="18" t="s">
        <v>277</v>
      </c>
      <c r="E2910" s="18" t="s">
        <v>3005</v>
      </c>
      <c r="F2910" s="18" t="s">
        <v>3018</v>
      </c>
      <c r="G2910" s="18">
        <v>828</v>
      </c>
      <c r="H2910" s="18">
        <v>2.0299999999999998</v>
      </c>
      <c r="I2910" s="18">
        <v>3.52</v>
      </c>
      <c r="Q2910"/>
    </row>
    <row r="2911" spans="2:17" x14ac:dyDescent="0.25">
      <c r="B2911" s="18">
        <v>2011</v>
      </c>
      <c r="C2911" s="18" t="s">
        <v>8</v>
      </c>
      <c r="D2911" s="18" t="s">
        <v>277</v>
      </c>
      <c r="E2911" s="18" t="s">
        <v>3005</v>
      </c>
      <c r="F2911" s="18" t="s">
        <v>3019</v>
      </c>
      <c r="G2911" s="18">
        <v>1056</v>
      </c>
      <c r="H2911" s="18">
        <v>2.65</v>
      </c>
      <c r="I2911" s="18">
        <v>3.2</v>
      </c>
      <c r="Q2911"/>
    </row>
    <row r="2912" spans="2:17" x14ac:dyDescent="0.25">
      <c r="B2912" s="18">
        <v>2011</v>
      </c>
      <c r="C2912" s="18" t="s">
        <v>8</v>
      </c>
      <c r="D2912" s="18" t="s">
        <v>277</v>
      </c>
      <c r="E2912" s="18" t="s">
        <v>3005</v>
      </c>
      <c r="F2912" s="18" t="s">
        <v>3020</v>
      </c>
      <c r="G2912" s="18">
        <v>840</v>
      </c>
      <c r="H2912" s="18">
        <v>2.0499999999999998</v>
      </c>
      <c r="I2912" s="18">
        <v>3.73</v>
      </c>
      <c r="Q2912"/>
    </row>
    <row r="2913" spans="2:17" x14ac:dyDescent="0.25">
      <c r="B2913" s="18">
        <v>2011</v>
      </c>
      <c r="C2913" s="18" t="s">
        <v>8</v>
      </c>
      <c r="D2913" s="18" t="s">
        <v>277</v>
      </c>
      <c r="E2913" s="18" t="s">
        <v>3005</v>
      </c>
      <c r="F2913" s="18" t="s">
        <v>3021</v>
      </c>
      <c r="G2913" s="18">
        <v>696</v>
      </c>
      <c r="H2913" s="18">
        <v>2.2599999999999998</v>
      </c>
      <c r="I2913" s="18">
        <v>3.86</v>
      </c>
      <c r="Q2913"/>
    </row>
    <row r="2914" spans="2:17" x14ac:dyDescent="0.25">
      <c r="B2914" s="18">
        <v>2011</v>
      </c>
      <c r="C2914" s="18" t="s">
        <v>8</v>
      </c>
      <c r="D2914" s="18" t="s">
        <v>277</v>
      </c>
      <c r="E2914" s="18" t="s">
        <v>3005</v>
      </c>
      <c r="F2914" s="18" t="s">
        <v>3022</v>
      </c>
      <c r="G2914" s="18">
        <v>768</v>
      </c>
      <c r="H2914" s="18">
        <v>2.06</v>
      </c>
      <c r="I2914" s="18">
        <v>3.5</v>
      </c>
      <c r="Q2914"/>
    </row>
    <row r="2915" spans="2:17" x14ac:dyDescent="0.25">
      <c r="B2915" s="18">
        <v>2011</v>
      </c>
      <c r="C2915" s="18" t="s">
        <v>8</v>
      </c>
      <c r="D2915" s="18" t="s">
        <v>277</v>
      </c>
      <c r="E2915" s="18" t="s">
        <v>3005</v>
      </c>
      <c r="F2915" s="18" t="s">
        <v>3023</v>
      </c>
      <c r="G2915" s="18">
        <v>888</v>
      </c>
      <c r="H2915" s="18">
        <v>2.0499999999999998</v>
      </c>
      <c r="I2915" s="18">
        <v>3.32</v>
      </c>
      <c r="Q2915"/>
    </row>
    <row r="2916" spans="2:17" x14ac:dyDescent="0.25">
      <c r="B2916" s="18">
        <v>2011</v>
      </c>
      <c r="C2916" s="18" t="s">
        <v>8</v>
      </c>
      <c r="D2916" s="18" t="s">
        <v>277</v>
      </c>
      <c r="E2916" s="18" t="s">
        <v>3005</v>
      </c>
      <c r="F2916" s="18" t="s">
        <v>3024</v>
      </c>
      <c r="G2916" s="18">
        <v>684</v>
      </c>
      <c r="H2916" s="18">
        <v>2.97</v>
      </c>
      <c r="I2916" s="18">
        <v>3.82</v>
      </c>
      <c r="Q2916"/>
    </row>
    <row r="2917" spans="2:17" x14ac:dyDescent="0.25">
      <c r="B2917" s="18">
        <v>2011</v>
      </c>
      <c r="C2917" s="18" t="s">
        <v>8</v>
      </c>
      <c r="D2917" s="18" t="s">
        <v>277</v>
      </c>
      <c r="E2917" s="18" t="s">
        <v>3005</v>
      </c>
      <c r="F2917" s="18" t="s">
        <v>3025</v>
      </c>
      <c r="G2917" s="18">
        <v>864</v>
      </c>
      <c r="H2917" s="18">
        <v>2.0099999999999998</v>
      </c>
      <c r="I2917" s="18">
        <v>3.2</v>
      </c>
      <c r="Q2917"/>
    </row>
    <row r="2918" spans="2:17" x14ac:dyDescent="0.25">
      <c r="B2918" s="18">
        <v>2011</v>
      </c>
      <c r="C2918" s="18" t="s">
        <v>8</v>
      </c>
      <c r="D2918" s="18" t="s">
        <v>277</v>
      </c>
      <c r="E2918" s="18" t="s">
        <v>3005</v>
      </c>
      <c r="F2918" s="18" t="s">
        <v>3026</v>
      </c>
      <c r="G2918" s="18">
        <v>684</v>
      </c>
      <c r="H2918" s="18">
        <v>2.92</v>
      </c>
      <c r="I2918" s="18">
        <v>3.78</v>
      </c>
      <c r="Q2918"/>
    </row>
    <row r="2919" spans="2:17" x14ac:dyDescent="0.25">
      <c r="B2919" s="18">
        <v>2011</v>
      </c>
      <c r="C2919" s="18" t="s">
        <v>8</v>
      </c>
      <c r="D2919" s="18" t="s">
        <v>277</v>
      </c>
      <c r="E2919" s="18" t="s">
        <v>3005</v>
      </c>
      <c r="F2919" s="18" t="s">
        <v>3027</v>
      </c>
      <c r="G2919" s="18">
        <v>1092</v>
      </c>
      <c r="H2919" s="18">
        <v>2.96</v>
      </c>
      <c r="I2919" s="18">
        <v>3.23</v>
      </c>
      <c r="Q2919"/>
    </row>
    <row r="2920" spans="2:17" x14ac:dyDescent="0.25">
      <c r="B2920" s="18">
        <v>2011</v>
      </c>
      <c r="C2920" s="18" t="s">
        <v>8</v>
      </c>
      <c r="D2920" s="18" t="s">
        <v>277</v>
      </c>
      <c r="E2920" s="18" t="s">
        <v>3005</v>
      </c>
      <c r="F2920" s="18" t="s">
        <v>3028</v>
      </c>
      <c r="G2920" s="18">
        <v>876</v>
      </c>
      <c r="H2920" s="18">
        <v>2.91</v>
      </c>
      <c r="I2920" s="18">
        <v>3.98</v>
      </c>
      <c r="Q2920"/>
    </row>
    <row r="2921" spans="2:17" x14ac:dyDescent="0.25">
      <c r="B2921" s="18">
        <v>2011</v>
      </c>
      <c r="C2921" s="18" t="s">
        <v>8</v>
      </c>
      <c r="D2921" s="18" t="s">
        <v>277</v>
      </c>
      <c r="E2921" s="18" t="s">
        <v>3005</v>
      </c>
      <c r="F2921" s="18" t="s">
        <v>3029</v>
      </c>
      <c r="G2921" s="18">
        <v>912</v>
      </c>
      <c r="H2921" s="18">
        <v>2.1</v>
      </c>
      <c r="I2921" s="18">
        <v>3.99</v>
      </c>
      <c r="Q2921"/>
    </row>
    <row r="2922" spans="2:17" x14ac:dyDescent="0.25">
      <c r="B2922" s="18">
        <v>2011</v>
      </c>
      <c r="C2922" s="18" t="s">
        <v>8</v>
      </c>
      <c r="D2922" s="18" t="s">
        <v>277</v>
      </c>
      <c r="E2922" s="18" t="s">
        <v>3005</v>
      </c>
      <c r="F2922" s="18" t="s">
        <v>3030</v>
      </c>
      <c r="G2922" s="18">
        <v>600</v>
      </c>
      <c r="H2922" s="18">
        <v>2.3199999999999998</v>
      </c>
      <c r="I2922" s="18">
        <v>3.67</v>
      </c>
      <c r="Q2922"/>
    </row>
    <row r="2923" spans="2:17" x14ac:dyDescent="0.25">
      <c r="B2923" s="18">
        <v>2011</v>
      </c>
      <c r="C2923" s="18" t="s">
        <v>8</v>
      </c>
      <c r="D2923" s="18" t="s">
        <v>277</v>
      </c>
      <c r="E2923" s="18" t="s">
        <v>3005</v>
      </c>
      <c r="F2923" s="18" t="s">
        <v>3031</v>
      </c>
      <c r="G2923" s="18">
        <v>900</v>
      </c>
      <c r="H2923" s="18">
        <v>2.66</v>
      </c>
      <c r="I2923" s="18">
        <v>3.55</v>
      </c>
      <c r="Q2923"/>
    </row>
    <row r="2924" spans="2:17" x14ac:dyDescent="0.25">
      <c r="B2924" s="18">
        <v>2011</v>
      </c>
      <c r="C2924" s="18" t="s">
        <v>8</v>
      </c>
      <c r="D2924" s="18" t="s">
        <v>277</v>
      </c>
      <c r="E2924" s="18" t="s">
        <v>3005</v>
      </c>
      <c r="F2924" s="18" t="s">
        <v>3032</v>
      </c>
      <c r="G2924" s="18">
        <v>1044</v>
      </c>
      <c r="H2924" s="18">
        <v>2.7</v>
      </c>
      <c r="I2924" s="18">
        <v>3.81</v>
      </c>
      <c r="Q2924"/>
    </row>
    <row r="2925" spans="2:17" x14ac:dyDescent="0.25">
      <c r="B2925" s="18">
        <v>2011</v>
      </c>
      <c r="C2925" s="18" t="s">
        <v>8</v>
      </c>
      <c r="D2925" s="18" t="s">
        <v>277</v>
      </c>
      <c r="E2925" s="18" t="s">
        <v>3005</v>
      </c>
      <c r="F2925" s="18" t="s">
        <v>3033</v>
      </c>
      <c r="G2925" s="18">
        <v>1116</v>
      </c>
      <c r="H2925" s="18">
        <v>2.36</v>
      </c>
      <c r="I2925" s="18">
        <v>3.36</v>
      </c>
      <c r="Q2925"/>
    </row>
    <row r="2926" spans="2:17" x14ac:dyDescent="0.25">
      <c r="B2926" s="18">
        <v>2011</v>
      </c>
      <c r="C2926" s="18" t="s">
        <v>8</v>
      </c>
      <c r="D2926" s="18" t="s">
        <v>277</v>
      </c>
      <c r="E2926" s="18" t="s">
        <v>3005</v>
      </c>
      <c r="F2926" s="18" t="s">
        <v>3034</v>
      </c>
      <c r="G2926" s="18">
        <v>1140</v>
      </c>
      <c r="H2926" s="18">
        <v>2.78</v>
      </c>
      <c r="I2926" s="18">
        <v>3.38</v>
      </c>
      <c r="Q2926"/>
    </row>
    <row r="2927" spans="2:17" x14ac:dyDescent="0.25">
      <c r="B2927" s="18">
        <v>2011</v>
      </c>
      <c r="C2927" s="18" t="s">
        <v>8</v>
      </c>
      <c r="D2927" s="18" t="s">
        <v>277</v>
      </c>
      <c r="E2927" s="18" t="s">
        <v>3005</v>
      </c>
      <c r="F2927" s="18" t="s">
        <v>3035</v>
      </c>
      <c r="G2927" s="18">
        <v>744</v>
      </c>
      <c r="H2927" s="18">
        <v>2.16</v>
      </c>
      <c r="I2927" s="18">
        <v>3.31</v>
      </c>
      <c r="Q2927"/>
    </row>
    <row r="2928" spans="2:17" x14ac:dyDescent="0.25">
      <c r="B2928" s="18">
        <v>2011</v>
      </c>
      <c r="C2928" s="18" t="s">
        <v>8</v>
      </c>
      <c r="D2928" s="18" t="s">
        <v>277</v>
      </c>
      <c r="E2928" s="18" t="s">
        <v>3005</v>
      </c>
      <c r="F2928" s="18" t="s">
        <v>3036</v>
      </c>
      <c r="G2928" s="18">
        <v>852</v>
      </c>
      <c r="H2928" s="18">
        <v>2.0299999999999998</v>
      </c>
      <c r="I2928" s="18">
        <v>3.5</v>
      </c>
      <c r="Q2928"/>
    </row>
    <row r="2929" spans="2:17" x14ac:dyDescent="0.25">
      <c r="B2929" s="18">
        <v>2011</v>
      </c>
      <c r="C2929" s="18" t="s">
        <v>8</v>
      </c>
      <c r="D2929" s="18" t="s">
        <v>277</v>
      </c>
      <c r="E2929" s="18" t="s">
        <v>3005</v>
      </c>
      <c r="F2929" s="18" t="s">
        <v>3037</v>
      </c>
      <c r="G2929" s="18">
        <v>744</v>
      </c>
      <c r="H2929" s="18">
        <v>2.94</v>
      </c>
      <c r="I2929" s="18">
        <v>3.45</v>
      </c>
      <c r="Q2929"/>
    </row>
    <row r="2930" spans="2:17" x14ac:dyDescent="0.25">
      <c r="B2930" s="18">
        <v>2011</v>
      </c>
      <c r="C2930" s="18" t="s">
        <v>8</v>
      </c>
      <c r="D2930" s="18" t="s">
        <v>277</v>
      </c>
      <c r="E2930" s="18" t="s">
        <v>3005</v>
      </c>
      <c r="F2930" s="18" t="s">
        <v>3038</v>
      </c>
      <c r="G2930" s="18">
        <v>756</v>
      </c>
      <c r="H2930" s="18">
        <v>2.39</v>
      </c>
      <c r="I2930" s="18">
        <v>3.28</v>
      </c>
      <c r="Q2930"/>
    </row>
    <row r="2931" spans="2:17" x14ac:dyDescent="0.25">
      <c r="B2931" s="18">
        <v>2011</v>
      </c>
      <c r="C2931" s="18" t="s">
        <v>8</v>
      </c>
      <c r="D2931" s="18" t="s">
        <v>277</v>
      </c>
      <c r="E2931" s="18" t="s">
        <v>3005</v>
      </c>
      <c r="F2931" s="18" t="s">
        <v>3039</v>
      </c>
      <c r="G2931" s="18">
        <v>672</v>
      </c>
      <c r="H2931" s="18">
        <v>2.5299999999999998</v>
      </c>
      <c r="I2931" s="18">
        <v>3.67</v>
      </c>
      <c r="Q2931"/>
    </row>
    <row r="2932" spans="2:17" x14ac:dyDescent="0.25">
      <c r="B2932" s="18">
        <v>2011</v>
      </c>
      <c r="C2932" s="18" t="s">
        <v>8</v>
      </c>
      <c r="D2932" s="18" t="s">
        <v>277</v>
      </c>
      <c r="E2932" s="18" t="s">
        <v>3005</v>
      </c>
      <c r="F2932" s="18" t="s">
        <v>3040</v>
      </c>
      <c r="G2932" s="18">
        <v>852</v>
      </c>
      <c r="H2932" s="18">
        <v>2.15</v>
      </c>
      <c r="I2932" s="18">
        <v>3.56</v>
      </c>
      <c r="Q2932"/>
    </row>
    <row r="2933" spans="2:17" x14ac:dyDescent="0.25">
      <c r="B2933" s="18">
        <v>2011</v>
      </c>
      <c r="C2933" s="18" t="s">
        <v>8</v>
      </c>
      <c r="D2933" s="18" t="s">
        <v>277</v>
      </c>
      <c r="E2933" s="18" t="s">
        <v>3005</v>
      </c>
      <c r="F2933" s="18" t="s">
        <v>3041</v>
      </c>
      <c r="G2933" s="18">
        <v>828</v>
      </c>
      <c r="H2933" s="18">
        <v>2.2200000000000002</v>
      </c>
      <c r="I2933" s="18">
        <v>3.3</v>
      </c>
      <c r="Q2933"/>
    </row>
    <row r="2934" spans="2:17" x14ac:dyDescent="0.25">
      <c r="B2934" s="18">
        <v>2011</v>
      </c>
      <c r="C2934" s="18" t="s">
        <v>8</v>
      </c>
      <c r="D2934" s="18" t="s">
        <v>277</v>
      </c>
      <c r="E2934" s="18" t="s">
        <v>3005</v>
      </c>
      <c r="F2934" s="18" t="s">
        <v>3042</v>
      </c>
      <c r="G2934" s="18">
        <v>912</v>
      </c>
      <c r="H2934" s="18">
        <v>2.2599999999999998</v>
      </c>
      <c r="I2934" s="18">
        <v>3.77</v>
      </c>
      <c r="Q2934"/>
    </row>
    <row r="2935" spans="2:17" x14ac:dyDescent="0.25">
      <c r="B2935" s="18">
        <v>2011</v>
      </c>
      <c r="C2935" s="18" t="s">
        <v>8</v>
      </c>
      <c r="D2935" s="18" t="s">
        <v>277</v>
      </c>
      <c r="E2935" s="18" t="s">
        <v>3005</v>
      </c>
      <c r="F2935" s="18" t="s">
        <v>3043</v>
      </c>
      <c r="G2935" s="18">
        <v>1104</v>
      </c>
      <c r="H2935" s="18">
        <v>2.1</v>
      </c>
      <c r="I2935" s="18">
        <v>3.33</v>
      </c>
      <c r="Q2935"/>
    </row>
    <row r="2936" spans="2:17" x14ac:dyDescent="0.25">
      <c r="B2936" s="18">
        <v>2011</v>
      </c>
      <c r="C2936" s="18" t="s">
        <v>8</v>
      </c>
      <c r="D2936" s="18" t="s">
        <v>277</v>
      </c>
      <c r="E2936" s="18" t="s">
        <v>3005</v>
      </c>
      <c r="F2936" s="18" t="s">
        <v>3044</v>
      </c>
      <c r="G2936" s="18">
        <v>1128</v>
      </c>
      <c r="H2936" s="18">
        <v>2.88</v>
      </c>
      <c r="I2936" s="18">
        <v>3.36</v>
      </c>
      <c r="Q2936"/>
    </row>
    <row r="2937" spans="2:17" x14ac:dyDescent="0.25">
      <c r="B2937" s="18">
        <v>2011</v>
      </c>
      <c r="C2937" s="18" t="s">
        <v>8</v>
      </c>
      <c r="D2937" s="18" t="s">
        <v>277</v>
      </c>
      <c r="E2937" s="18" t="s">
        <v>3005</v>
      </c>
      <c r="F2937" s="18" t="s">
        <v>3045</v>
      </c>
      <c r="G2937" s="18">
        <v>600</v>
      </c>
      <c r="H2937" s="18">
        <v>2.94</v>
      </c>
      <c r="I2937" s="18">
        <v>3.69</v>
      </c>
      <c r="Q2937"/>
    </row>
    <row r="2938" spans="2:17" x14ac:dyDescent="0.25">
      <c r="B2938" s="18">
        <v>2011</v>
      </c>
      <c r="C2938" s="18" t="s">
        <v>8</v>
      </c>
      <c r="D2938" s="18" t="s">
        <v>277</v>
      </c>
      <c r="E2938" s="18" t="s">
        <v>3005</v>
      </c>
      <c r="F2938" s="18" t="s">
        <v>3046</v>
      </c>
      <c r="G2938" s="18">
        <v>660</v>
      </c>
      <c r="H2938" s="18">
        <v>2.06</v>
      </c>
      <c r="I2938" s="18">
        <v>3.87</v>
      </c>
      <c r="Q2938"/>
    </row>
    <row r="2939" spans="2:17" x14ac:dyDescent="0.25">
      <c r="B2939" s="18">
        <v>2011</v>
      </c>
      <c r="C2939" s="18" t="s">
        <v>8</v>
      </c>
      <c r="D2939" s="18" t="s">
        <v>277</v>
      </c>
      <c r="E2939" s="18" t="s">
        <v>3005</v>
      </c>
      <c r="F2939" s="18" t="s">
        <v>3047</v>
      </c>
      <c r="G2939" s="18">
        <v>948</v>
      </c>
      <c r="H2939" s="18">
        <v>2.56</v>
      </c>
      <c r="I2939" s="18">
        <v>3.93</v>
      </c>
      <c r="Q2939"/>
    </row>
    <row r="2940" spans="2:17" x14ac:dyDescent="0.25">
      <c r="B2940" s="18">
        <v>2011</v>
      </c>
      <c r="C2940" s="18" t="s">
        <v>8</v>
      </c>
      <c r="D2940" s="18" t="s">
        <v>277</v>
      </c>
      <c r="E2940" s="18" t="s">
        <v>3005</v>
      </c>
      <c r="F2940" s="18" t="s">
        <v>3048</v>
      </c>
      <c r="G2940" s="18">
        <v>1200</v>
      </c>
      <c r="H2940" s="18">
        <v>2.04</v>
      </c>
      <c r="I2940" s="18">
        <v>3.65</v>
      </c>
      <c r="Q2940"/>
    </row>
    <row r="2941" spans="2:17" x14ac:dyDescent="0.25">
      <c r="B2941" s="18">
        <v>2011</v>
      </c>
      <c r="C2941" s="18" t="s">
        <v>8</v>
      </c>
      <c r="D2941" s="18" t="s">
        <v>277</v>
      </c>
      <c r="E2941" s="18" t="s">
        <v>3005</v>
      </c>
      <c r="F2941" s="18" t="s">
        <v>3049</v>
      </c>
      <c r="G2941" s="18">
        <v>708</v>
      </c>
      <c r="H2941" s="18">
        <v>2.92</v>
      </c>
      <c r="I2941" s="18">
        <v>3.8</v>
      </c>
      <c r="Q2941"/>
    </row>
    <row r="2942" spans="2:17" x14ac:dyDescent="0.25">
      <c r="B2942" s="18">
        <v>2011</v>
      </c>
      <c r="C2942" s="18" t="s">
        <v>8</v>
      </c>
      <c r="D2942" s="18" t="s">
        <v>277</v>
      </c>
      <c r="E2942" s="18" t="s">
        <v>3005</v>
      </c>
      <c r="F2942" s="18" t="s">
        <v>3050</v>
      </c>
      <c r="G2942" s="18">
        <v>708</v>
      </c>
      <c r="H2942" s="18">
        <v>2.29</v>
      </c>
      <c r="I2942" s="18">
        <v>3.43</v>
      </c>
      <c r="Q2942"/>
    </row>
    <row r="2943" spans="2:17" x14ac:dyDescent="0.25">
      <c r="B2943" s="18">
        <v>2011</v>
      </c>
      <c r="C2943" s="18" t="s">
        <v>8</v>
      </c>
      <c r="D2943" s="18" t="s">
        <v>277</v>
      </c>
      <c r="E2943" s="18" t="s">
        <v>3005</v>
      </c>
      <c r="F2943" s="18" t="s">
        <v>3051</v>
      </c>
      <c r="G2943" s="18">
        <v>1080</v>
      </c>
      <c r="H2943" s="18">
        <v>2.62</v>
      </c>
      <c r="I2943" s="18">
        <v>3.95</v>
      </c>
      <c r="Q2943"/>
    </row>
    <row r="2944" spans="2:17" x14ac:dyDescent="0.25">
      <c r="B2944" s="18">
        <v>2011</v>
      </c>
      <c r="C2944" s="18" t="s">
        <v>8</v>
      </c>
      <c r="D2944" s="18" t="s">
        <v>277</v>
      </c>
      <c r="E2944" s="18" t="s">
        <v>3005</v>
      </c>
      <c r="F2944" s="18" t="s">
        <v>3052</v>
      </c>
      <c r="G2944" s="18">
        <v>1032</v>
      </c>
      <c r="H2944" s="18">
        <v>2.75</v>
      </c>
      <c r="I2944" s="18">
        <v>3.54</v>
      </c>
      <c r="Q2944"/>
    </row>
    <row r="2945" spans="2:17" x14ac:dyDescent="0.25">
      <c r="B2945" s="18">
        <v>2011</v>
      </c>
      <c r="C2945" s="18" t="s">
        <v>8</v>
      </c>
      <c r="D2945" s="18" t="s">
        <v>277</v>
      </c>
      <c r="E2945" s="18" t="s">
        <v>3005</v>
      </c>
      <c r="F2945" s="18" t="s">
        <v>3053</v>
      </c>
      <c r="G2945" s="18">
        <v>996</v>
      </c>
      <c r="H2945" s="18">
        <v>2.17</v>
      </c>
      <c r="I2945" s="18">
        <v>3.83</v>
      </c>
      <c r="Q2945"/>
    </row>
    <row r="2946" spans="2:17" x14ac:dyDescent="0.25">
      <c r="B2946" s="18">
        <v>2011</v>
      </c>
      <c r="C2946" s="18" t="s">
        <v>8</v>
      </c>
      <c r="D2946" s="18" t="s">
        <v>277</v>
      </c>
      <c r="E2946" s="18" t="s">
        <v>3005</v>
      </c>
      <c r="F2946" s="18" t="s">
        <v>3054</v>
      </c>
      <c r="G2946" s="18">
        <v>984</v>
      </c>
      <c r="H2946" s="18">
        <v>2.95</v>
      </c>
      <c r="I2946" s="18">
        <v>3.49</v>
      </c>
      <c r="Q2946"/>
    </row>
    <row r="2947" spans="2:17" x14ac:dyDescent="0.25">
      <c r="B2947" s="18">
        <v>2011</v>
      </c>
      <c r="C2947" s="18" t="s">
        <v>8</v>
      </c>
      <c r="D2947" s="18" t="s">
        <v>277</v>
      </c>
      <c r="E2947" s="18" t="s">
        <v>3005</v>
      </c>
      <c r="F2947" s="18" t="s">
        <v>3055</v>
      </c>
      <c r="G2947" s="18">
        <v>936</v>
      </c>
      <c r="H2947" s="18">
        <v>2.2799999999999998</v>
      </c>
      <c r="I2947" s="18">
        <v>3.47</v>
      </c>
      <c r="Q2947"/>
    </row>
    <row r="2948" spans="2:17" x14ac:dyDescent="0.25">
      <c r="B2948" s="18">
        <v>2011</v>
      </c>
      <c r="C2948" s="18" t="s">
        <v>8</v>
      </c>
      <c r="D2948" s="18" t="s">
        <v>277</v>
      </c>
      <c r="E2948" s="18" t="s">
        <v>3005</v>
      </c>
      <c r="F2948" s="18" t="s">
        <v>3056</v>
      </c>
      <c r="G2948" s="18">
        <v>672</v>
      </c>
      <c r="H2948" s="18">
        <v>2.41</v>
      </c>
      <c r="I2948" s="18">
        <v>3.36</v>
      </c>
      <c r="Q2948"/>
    </row>
    <row r="2949" spans="2:17" x14ac:dyDescent="0.25">
      <c r="B2949" s="18">
        <v>2011</v>
      </c>
      <c r="C2949" s="18" t="s">
        <v>8</v>
      </c>
      <c r="D2949" s="18" t="s">
        <v>277</v>
      </c>
      <c r="E2949" s="18" t="s">
        <v>3005</v>
      </c>
      <c r="F2949" s="18" t="s">
        <v>3057</v>
      </c>
      <c r="G2949" s="18">
        <v>1092</v>
      </c>
      <c r="H2949" s="18">
        <v>2.09</v>
      </c>
      <c r="I2949" s="18">
        <v>3.44</v>
      </c>
      <c r="Q2949"/>
    </row>
    <row r="2950" spans="2:17" x14ac:dyDescent="0.25">
      <c r="B2950" s="18">
        <v>2011</v>
      </c>
      <c r="C2950" s="18" t="s">
        <v>8</v>
      </c>
      <c r="D2950" s="18" t="s">
        <v>277</v>
      </c>
      <c r="E2950" s="18" t="s">
        <v>3005</v>
      </c>
      <c r="F2950" s="18" t="s">
        <v>3058</v>
      </c>
      <c r="G2950" s="18">
        <v>828</v>
      </c>
      <c r="H2950" s="18">
        <v>2.61</v>
      </c>
      <c r="I2950" s="18">
        <v>3.64</v>
      </c>
      <c r="Q2950"/>
    </row>
    <row r="2951" spans="2:17" x14ac:dyDescent="0.25">
      <c r="B2951" s="18">
        <v>2011</v>
      </c>
      <c r="C2951" s="18" t="s">
        <v>8</v>
      </c>
      <c r="D2951" s="18" t="s">
        <v>277</v>
      </c>
      <c r="E2951" s="18" t="s">
        <v>3005</v>
      </c>
      <c r="F2951" s="18" t="s">
        <v>3059</v>
      </c>
      <c r="G2951" s="18">
        <v>624</v>
      </c>
      <c r="H2951" s="18">
        <v>2.31</v>
      </c>
      <c r="I2951" s="18">
        <v>3.65</v>
      </c>
      <c r="Q2951"/>
    </row>
    <row r="2952" spans="2:17" x14ac:dyDescent="0.25">
      <c r="B2952" s="18">
        <v>2011</v>
      </c>
      <c r="C2952" s="18" t="s">
        <v>8</v>
      </c>
      <c r="D2952" s="18" t="s">
        <v>277</v>
      </c>
      <c r="E2952" s="18" t="s">
        <v>3005</v>
      </c>
      <c r="F2952" s="18" t="s">
        <v>3060</v>
      </c>
      <c r="G2952" s="18">
        <v>888</v>
      </c>
      <c r="H2952" s="18">
        <v>2.98</v>
      </c>
      <c r="I2952" s="18">
        <v>3.72</v>
      </c>
      <c r="Q2952"/>
    </row>
    <row r="2953" spans="2:17" x14ac:dyDescent="0.25">
      <c r="B2953" s="18">
        <v>2011</v>
      </c>
      <c r="C2953" s="18" t="s">
        <v>8</v>
      </c>
      <c r="D2953" s="18" t="s">
        <v>277</v>
      </c>
      <c r="E2953" s="18" t="s">
        <v>3005</v>
      </c>
      <c r="F2953" s="18" t="s">
        <v>3061</v>
      </c>
      <c r="G2953" s="18">
        <v>1116</v>
      </c>
      <c r="H2953" s="18">
        <v>2.83</v>
      </c>
      <c r="I2953" s="18">
        <v>3.37</v>
      </c>
      <c r="Q2953"/>
    </row>
    <row r="2954" spans="2:17" x14ac:dyDescent="0.25">
      <c r="B2954" s="18">
        <v>2011</v>
      </c>
      <c r="C2954" s="18" t="s">
        <v>8</v>
      </c>
      <c r="D2954" s="18" t="s">
        <v>277</v>
      </c>
      <c r="E2954" s="18" t="s">
        <v>3005</v>
      </c>
      <c r="F2954" s="18" t="s">
        <v>3062</v>
      </c>
      <c r="G2954" s="18">
        <v>1056</v>
      </c>
      <c r="H2954" s="18">
        <v>2.66</v>
      </c>
      <c r="I2954" s="18">
        <v>3.93</v>
      </c>
      <c r="Q2954"/>
    </row>
    <row r="2955" spans="2:17" x14ac:dyDescent="0.25">
      <c r="B2955" s="18">
        <v>2011</v>
      </c>
      <c r="C2955" s="18" t="s">
        <v>8</v>
      </c>
      <c r="D2955" s="18" t="s">
        <v>277</v>
      </c>
      <c r="E2955" s="18" t="s">
        <v>3005</v>
      </c>
      <c r="F2955" s="18" t="s">
        <v>3063</v>
      </c>
      <c r="G2955" s="18">
        <v>1164</v>
      </c>
      <c r="H2955" s="18">
        <v>2.42</v>
      </c>
      <c r="I2955" s="18">
        <v>3.31</v>
      </c>
      <c r="Q2955"/>
    </row>
    <row r="2956" spans="2:17" x14ac:dyDescent="0.25">
      <c r="B2956" s="18">
        <v>2011</v>
      </c>
      <c r="C2956" s="18" t="s">
        <v>8</v>
      </c>
      <c r="D2956" s="18" t="s">
        <v>277</v>
      </c>
      <c r="E2956" s="18" t="s">
        <v>3005</v>
      </c>
      <c r="F2956" s="18" t="s">
        <v>3064</v>
      </c>
      <c r="G2956" s="18">
        <v>1128</v>
      </c>
      <c r="H2956" s="18">
        <v>2.2400000000000002</v>
      </c>
      <c r="I2956" s="18">
        <v>3.93</v>
      </c>
      <c r="Q2956"/>
    </row>
    <row r="2957" spans="2:17" x14ac:dyDescent="0.25">
      <c r="B2957" s="18">
        <v>2011</v>
      </c>
      <c r="C2957" s="18" t="s">
        <v>8</v>
      </c>
      <c r="D2957" s="18" t="s">
        <v>277</v>
      </c>
      <c r="E2957" s="18" t="s">
        <v>3005</v>
      </c>
      <c r="F2957" s="18" t="s">
        <v>3065</v>
      </c>
      <c r="G2957" s="18">
        <v>636</v>
      </c>
      <c r="H2957" s="18">
        <v>2.4900000000000002</v>
      </c>
      <c r="I2957" s="18">
        <v>3.53</v>
      </c>
      <c r="Q2957"/>
    </row>
    <row r="2958" spans="2:17" x14ac:dyDescent="0.25">
      <c r="B2958" s="18">
        <v>2011</v>
      </c>
      <c r="C2958" s="18" t="s">
        <v>8</v>
      </c>
      <c r="D2958" s="18" t="s">
        <v>277</v>
      </c>
      <c r="E2958" s="18" t="s">
        <v>3005</v>
      </c>
      <c r="F2958" s="18" t="s">
        <v>3066</v>
      </c>
      <c r="G2958" s="18">
        <v>1008</v>
      </c>
      <c r="H2958" s="18">
        <v>2.1800000000000002</v>
      </c>
      <c r="I2958" s="18">
        <v>3.85</v>
      </c>
      <c r="Q2958"/>
    </row>
    <row r="2959" spans="2:17" x14ac:dyDescent="0.25">
      <c r="B2959" s="18">
        <v>2011</v>
      </c>
      <c r="C2959" s="18" t="s">
        <v>8</v>
      </c>
      <c r="D2959" s="18" t="s">
        <v>277</v>
      </c>
      <c r="E2959" s="18" t="s">
        <v>3005</v>
      </c>
      <c r="F2959" s="18" t="s">
        <v>3067</v>
      </c>
      <c r="G2959" s="18">
        <v>780</v>
      </c>
      <c r="H2959" s="18">
        <v>2.27</v>
      </c>
      <c r="I2959" s="18">
        <v>3.48</v>
      </c>
      <c r="Q2959"/>
    </row>
    <row r="2960" spans="2:17" x14ac:dyDescent="0.25">
      <c r="B2960" s="18">
        <v>2011</v>
      </c>
      <c r="C2960" s="18" t="s">
        <v>8</v>
      </c>
      <c r="D2960" s="18" t="s">
        <v>277</v>
      </c>
      <c r="E2960" s="18" t="s">
        <v>3005</v>
      </c>
      <c r="F2960" s="18" t="s">
        <v>3068</v>
      </c>
      <c r="G2960" s="18">
        <v>864</v>
      </c>
      <c r="H2960" s="18">
        <v>2.82</v>
      </c>
      <c r="I2960" s="18">
        <v>3.33</v>
      </c>
      <c r="Q2960"/>
    </row>
    <row r="2961" spans="2:17" x14ac:dyDescent="0.25">
      <c r="B2961" s="18">
        <v>2011</v>
      </c>
      <c r="C2961" s="18" t="s">
        <v>8</v>
      </c>
      <c r="D2961" s="18" t="s">
        <v>277</v>
      </c>
      <c r="E2961" s="18" t="s">
        <v>3005</v>
      </c>
      <c r="F2961" s="18" t="s">
        <v>3069</v>
      </c>
      <c r="G2961" s="18">
        <v>780</v>
      </c>
      <c r="H2961" s="18">
        <v>2.56</v>
      </c>
      <c r="I2961" s="18">
        <v>3.77</v>
      </c>
      <c r="Q2961"/>
    </row>
    <row r="2962" spans="2:17" x14ac:dyDescent="0.25">
      <c r="B2962" s="18">
        <v>2011</v>
      </c>
      <c r="C2962" s="18" t="s">
        <v>8</v>
      </c>
      <c r="D2962" s="18" t="s">
        <v>277</v>
      </c>
      <c r="E2962" s="18" t="s">
        <v>3005</v>
      </c>
      <c r="F2962" s="18" t="s">
        <v>3070</v>
      </c>
      <c r="G2962" s="18">
        <v>1008</v>
      </c>
      <c r="H2962" s="18">
        <v>2.99</v>
      </c>
      <c r="I2962" s="18">
        <v>3.81</v>
      </c>
      <c r="Q2962"/>
    </row>
    <row r="2963" spans="2:17" x14ac:dyDescent="0.25">
      <c r="B2963" s="18">
        <v>2011</v>
      </c>
      <c r="C2963" s="18" t="s">
        <v>8</v>
      </c>
      <c r="D2963" s="18" t="s">
        <v>277</v>
      </c>
      <c r="E2963" s="18" t="s">
        <v>3005</v>
      </c>
      <c r="F2963" s="18" t="s">
        <v>3071</v>
      </c>
      <c r="G2963" s="18">
        <v>876</v>
      </c>
      <c r="H2963" s="18">
        <v>2.84</v>
      </c>
      <c r="I2963" s="18">
        <v>4</v>
      </c>
      <c r="Q2963"/>
    </row>
    <row r="2964" spans="2:17" x14ac:dyDescent="0.25">
      <c r="B2964" s="18">
        <v>2011</v>
      </c>
      <c r="C2964" s="18" t="s">
        <v>8</v>
      </c>
      <c r="D2964" s="18" t="s">
        <v>277</v>
      </c>
      <c r="E2964" s="18" t="s">
        <v>3005</v>
      </c>
      <c r="F2964" s="18" t="s">
        <v>3072</v>
      </c>
      <c r="G2964" s="18">
        <v>780</v>
      </c>
      <c r="H2964" s="18">
        <v>2.14</v>
      </c>
      <c r="I2964" s="18">
        <v>3.31</v>
      </c>
      <c r="Q2964"/>
    </row>
    <row r="2965" spans="2:17" x14ac:dyDescent="0.25">
      <c r="B2965" s="18">
        <v>2011</v>
      </c>
      <c r="C2965" s="18" t="s">
        <v>8</v>
      </c>
      <c r="D2965" s="18" t="s">
        <v>277</v>
      </c>
      <c r="E2965" s="18" t="s">
        <v>3005</v>
      </c>
      <c r="F2965" s="18" t="s">
        <v>3073</v>
      </c>
      <c r="G2965" s="18">
        <v>1008</v>
      </c>
      <c r="H2965" s="18">
        <v>2.09</v>
      </c>
      <c r="I2965" s="18">
        <v>3.98</v>
      </c>
      <c r="Q2965"/>
    </row>
    <row r="2966" spans="2:17" x14ac:dyDescent="0.25">
      <c r="B2966" s="18">
        <v>2011</v>
      </c>
      <c r="C2966" s="18" t="s">
        <v>8</v>
      </c>
      <c r="D2966" s="18" t="s">
        <v>277</v>
      </c>
      <c r="E2966" s="18" t="s">
        <v>3005</v>
      </c>
      <c r="F2966" s="18" t="s">
        <v>3074</v>
      </c>
      <c r="G2966" s="18">
        <v>708</v>
      </c>
      <c r="H2966" s="18">
        <v>2.5299999999999998</v>
      </c>
      <c r="I2966" s="18">
        <v>3.32</v>
      </c>
      <c r="Q2966"/>
    </row>
    <row r="2967" spans="2:17" x14ac:dyDescent="0.25">
      <c r="B2967" s="18">
        <v>2011</v>
      </c>
      <c r="C2967" s="18" t="s">
        <v>8</v>
      </c>
      <c r="D2967" s="18" t="s">
        <v>277</v>
      </c>
      <c r="E2967" s="18" t="s">
        <v>3005</v>
      </c>
      <c r="F2967" s="18" t="s">
        <v>3075</v>
      </c>
      <c r="G2967" s="18">
        <v>816</v>
      </c>
      <c r="H2967" s="18">
        <v>2.6</v>
      </c>
      <c r="I2967" s="18">
        <v>3.84</v>
      </c>
      <c r="Q2967"/>
    </row>
    <row r="2968" spans="2:17" x14ac:dyDescent="0.25">
      <c r="B2968" s="18">
        <v>2011</v>
      </c>
      <c r="C2968" s="18" t="s">
        <v>8</v>
      </c>
      <c r="D2968" s="18" t="s">
        <v>277</v>
      </c>
      <c r="E2968" s="18" t="s">
        <v>3005</v>
      </c>
      <c r="F2968" s="18" t="s">
        <v>3076</v>
      </c>
      <c r="G2968" s="18">
        <v>972</v>
      </c>
      <c r="H2968" s="18">
        <v>2.0499999999999998</v>
      </c>
      <c r="I2968" s="18">
        <v>3.52</v>
      </c>
      <c r="Q2968"/>
    </row>
    <row r="2969" spans="2:17" x14ac:dyDescent="0.25">
      <c r="B2969" s="18">
        <v>2011</v>
      </c>
      <c r="C2969" s="18" t="s">
        <v>8</v>
      </c>
      <c r="D2969" s="18" t="s">
        <v>277</v>
      </c>
      <c r="E2969" s="18" t="s">
        <v>3005</v>
      </c>
      <c r="F2969" s="18" t="s">
        <v>3077</v>
      </c>
      <c r="G2969" s="18">
        <v>852</v>
      </c>
      <c r="H2969" s="18">
        <v>2.77</v>
      </c>
      <c r="I2969" s="18">
        <v>3.37</v>
      </c>
      <c r="Q2969"/>
    </row>
    <row r="2970" spans="2:17" x14ac:dyDescent="0.25">
      <c r="B2970" s="18">
        <v>2011</v>
      </c>
      <c r="C2970" s="18" t="s">
        <v>8</v>
      </c>
      <c r="D2970" s="18" t="s">
        <v>277</v>
      </c>
      <c r="E2970" s="18" t="s">
        <v>3005</v>
      </c>
      <c r="F2970" s="18" t="s">
        <v>3078</v>
      </c>
      <c r="G2970" s="18">
        <v>840</v>
      </c>
      <c r="H2970" s="18">
        <v>2.72</v>
      </c>
      <c r="I2970" s="18">
        <v>3.95</v>
      </c>
      <c r="Q2970"/>
    </row>
    <row r="2971" spans="2:17" x14ac:dyDescent="0.25">
      <c r="B2971" s="18">
        <v>2011</v>
      </c>
      <c r="C2971" s="18" t="s">
        <v>8</v>
      </c>
      <c r="D2971" s="18" t="s">
        <v>277</v>
      </c>
      <c r="E2971" s="18" t="s">
        <v>3005</v>
      </c>
      <c r="F2971" s="18" t="s">
        <v>3079</v>
      </c>
      <c r="G2971" s="18">
        <v>1056</v>
      </c>
      <c r="H2971" s="18">
        <v>2.85</v>
      </c>
      <c r="I2971" s="18">
        <v>3.96</v>
      </c>
      <c r="Q2971"/>
    </row>
    <row r="2972" spans="2:17" x14ac:dyDescent="0.25">
      <c r="B2972" s="18">
        <v>2011</v>
      </c>
      <c r="C2972" s="18" t="s">
        <v>8</v>
      </c>
      <c r="D2972" s="18" t="s">
        <v>277</v>
      </c>
      <c r="E2972" s="18" t="s">
        <v>3005</v>
      </c>
      <c r="F2972" s="18" t="s">
        <v>3080</v>
      </c>
      <c r="G2972" s="18">
        <v>792</v>
      </c>
      <c r="H2972" s="18">
        <v>2.23</v>
      </c>
      <c r="I2972" s="18">
        <v>3.82</v>
      </c>
      <c r="Q2972"/>
    </row>
    <row r="2973" spans="2:17" x14ac:dyDescent="0.25">
      <c r="B2973" s="18">
        <v>2011</v>
      </c>
      <c r="C2973" s="18" t="s">
        <v>8</v>
      </c>
      <c r="D2973" s="18" t="s">
        <v>277</v>
      </c>
      <c r="E2973" s="18" t="s">
        <v>3005</v>
      </c>
      <c r="F2973" s="18" t="s">
        <v>3081</v>
      </c>
      <c r="G2973" s="18">
        <v>1188</v>
      </c>
      <c r="H2973" s="18">
        <v>2.4300000000000002</v>
      </c>
      <c r="I2973" s="18">
        <v>3.39</v>
      </c>
      <c r="Q2973"/>
    </row>
    <row r="2974" spans="2:17" x14ac:dyDescent="0.25">
      <c r="B2974" s="18">
        <v>2011</v>
      </c>
      <c r="C2974" s="18" t="s">
        <v>8</v>
      </c>
      <c r="D2974" s="18" t="s">
        <v>277</v>
      </c>
      <c r="E2974" s="18" t="s">
        <v>3005</v>
      </c>
      <c r="F2974" s="18" t="s">
        <v>3082</v>
      </c>
      <c r="G2974" s="18">
        <v>1068</v>
      </c>
      <c r="H2974" s="18">
        <v>2.33</v>
      </c>
      <c r="I2974" s="18">
        <v>3.88</v>
      </c>
      <c r="Q2974"/>
    </row>
    <row r="2975" spans="2:17" x14ac:dyDescent="0.25">
      <c r="B2975" s="18">
        <v>2011</v>
      </c>
      <c r="C2975" s="18" t="s">
        <v>8</v>
      </c>
      <c r="D2975" s="18" t="s">
        <v>277</v>
      </c>
      <c r="E2975" s="18" t="s">
        <v>3005</v>
      </c>
      <c r="F2975" s="18" t="s">
        <v>3083</v>
      </c>
      <c r="G2975" s="18">
        <v>624</v>
      </c>
      <c r="H2975" s="18">
        <v>2.56</v>
      </c>
      <c r="I2975" s="18">
        <v>3.45</v>
      </c>
      <c r="Q2975"/>
    </row>
    <row r="2976" spans="2:17" x14ac:dyDescent="0.25">
      <c r="B2976" s="18">
        <v>2011</v>
      </c>
      <c r="C2976" s="18" t="s">
        <v>8</v>
      </c>
      <c r="D2976" s="18" t="s">
        <v>277</v>
      </c>
      <c r="E2976" s="18" t="s">
        <v>3005</v>
      </c>
      <c r="F2976" s="18" t="s">
        <v>3084</v>
      </c>
      <c r="G2976" s="18">
        <v>1164</v>
      </c>
      <c r="H2976" s="18">
        <v>2.64</v>
      </c>
      <c r="I2976" s="18">
        <v>3.22</v>
      </c>
      <c r="Q2976"/>
    </row>
    <row r="2977" spans="2:17" x14ac:dyDescent="0.25">
      <c r="B2977" s="18">
        <v>2011</v>
      </c>
      <c r="C2977" s="18" t="s">
        <v>8</v>
      </c>
      <c r="D2977" s="18" t="s">
        <v>277</v>
      </c>
      <c r="E2977" s="18" t="s">
        <v>3005</v>
      </c>
      <c r="F2977" s="18" t="s">
        <v>3085</v>
      </c>
      <c r="G2977" s="18">
        <v>984</v>
      </c>
      <c r="H2977" s="18">
        <v>2.61</v>
      </c>
      <c r="I2977" s="18">
        <v>3.84</v>
      </c>
      <c r="Q2977"/>
    </row>
    <row r="2978" spans="2:17" x14ac:dyDescent="0.25">
      <c r="B2978" s="18">
        <v>2011</v>
      </c>
      <c r="C2978" s="18" t="s">
        <v>8</v>
      </c>
      <c r="D2978" s="18" t="s">
        <v>277</v>
      </c>
      <c r="E2978" s="18" t="s">
        <v>3005</v>
      </c>
      <c r="F2978" s="18" t="s">
        <v>3086</v>
      </c>
      <c r="G2978" s="18">
        <v>1152</v>
      </c>
      <c r="H2978" s="18">
        <v>2.5099999999999998</v>
      </c>
      <c r="I2978" s="18">
        <v>3.49</v>
      </c>
      <c r="Q2978"/>
    </row>
    <row r="2979" spans="2:17" x14ac:dyDescent="0.25">
      <c r="B2979" s="18">
        <v>2011</v>
      </c>
      <c r="C2979" s="18" t="s">
        <v>8</v>
      </c>
      <c r="D2979" s="18" t="s">
        <v>277</v>
      </c>
      <c r="E2979" s="18" t="s">
        <v>3005</v>
      </c>
      <c r="F2979" s="18" t="s">
        <v>3087</v>
      </c>
      <c r="G2979" s="18">
        <v>900</v>
      </c>
      <c r="H2979" s="18">
        <v>2.23</v>
      </c>
      <c r="I2979" s="18">
        <v>3.53</v>
      </c>
      <c r="Q2979"/>
    </row>
    <row r="2980" spans="2:17" x14ac:dyDescent="0.25">
      <c r="B2980" s="18">
        <v>2011</v>
      </c>
      <c r="C2980" s="18" t="s">
        <v>8</v>
      </c>
      <c r="D2980" s="18" t="s">
        <v>277</v>
      </c>
      <c r="E2980" s="18" t="s">
        <v>3005</v>
      </c>
      <c r="F2980" s="18" t="s">
        <v>3088</v>
      </c>
      <c r="G2980" s="18">
        <v>768</v>
      </c>
      <c r="H2980" s="18">
        <v>2.84</v>
      </c>
      <c r="I2980" s="18">
        <v>3.45</v>
      </c>
      <c r="Q2980"/>
    </row>
    <row r="2981" spans="2:17" x14ac:dyDescent="0.25">
      <c r="B2981" s="18">
        <v>2011</v>
      </c>
      <c r="C2981" s="18" t="s">
        <v>8</v>
      </c>
      <c r="D2981" s="18" t="s">
        <v>277</v>
      </c>
      <c r="E2981" s="18" t="s">
        <v>3005</v>
      </c>
      <c r="F2981" s="18" t="s">
        <v>3089</v>
      </c>
      <c r="G2981" s="18">
        <v>984</v>
      </c>
      <c r="H2981" s="18">
        <v>2.2400000000000002</v>
      </c>
      <c r="I2981" s="18">
        <v>3.46</v>
      </c>
      <c r="Q2981"/>
    </row>
    <row r="2982" spans="2:17" x14ac:dyDescent="0.25">
      <c r="B2982" s="18">
        <v>2011</v>
      </c>
      <c r="C2982" s="18" t="s">
        <v>8</v>
      </c>
      <c r="D2982" s="18" t="s">
        <v>277</v>
      </c>
      <c r="E2982" s="18" t="s">
        <v>3005</v>
      </c>
      <c r="F2982" s="18" t="s">
        <v>3090</v>
      </c>
      <c r="G2982" s="18">
        <v>852</v>
      </c>
      <c r="H2982" s="18">
        <v>2.09</v>
      </c>
      <c r="I2982" s="18">
        <v>4</v>
      </c>
      <c r="Q2982"/>
    </row>
    <row r="2983" spans="2:17" x14ac:dyDescent="0.25">
      <c r="B2983" s="18">
        <v>2011</v>
      </c>
      <c r="C2983" s="18" t="s">
        <v>8</v>
      </c>
      <c r="D2983" s="18" t="s">
        <v>277</v>
      </c>
      <c r="E2983" s="18" t="s">
        <v>3005</v>
      </c>
      <c r="F2983" s="18" t="s">
        <v>3091</v>
      </c>
      <c r="G2983" s="18">
        <v>1092</v>
      </c>
      <c r="H2983" s="18">
        <v>2.65</v>
      </c>
      <c r="I2983" s="18">
        <v>3.34</v>
      </c>
      <c r="Q2983"/>
    </row>
    <row r="2984" spans="2:17" x14ac:dyDescent="0.25">
      <c r="B2984" s="18">
        <v>2011</v>
      </c>
      <c r="C2984" s="18" t="s">
        <v>8</v>
      </c>
      <c r="D2984" s="18" t="s">
        <v>277</v>
      </c>
      <c r="E2984" s="18" t="s">
        <v>3005</v>
      </c>
      <c r="F2984" s="18" t="s">
        <v>3092</v>
      </c>
      <c r="G2984" s="18">
        <v>1092</v>
      </c>
      <c r="H2984" s="18">
        <v>2.62</v>
      </c>
      <c r="I2984" s="18">
        <v>3.26</v>
      </c>
      <c r="Q2984"/>
    </row>
    <row r="2985" spans="2:17" x14ac:dyDescent="0.25">
      <c r="B2985" s="18">
        <v>2011</v>
      </c>
      <c r="C2985" s="18" t="s">
        <v>8</v>
      </c>
      <c r="D2985" s="18" t="s">
        <v>277</v>
      </c>
      <c r="E2985" s="18" t="s">
        <v>3005</v>
      </c>
      <c r="F2985" s="18" t="s">
        <v>3093</v>
      </c>
      <c r="G2985" s="18">
        <v>708</v>
      </c>
      <c r="H2985" s="18">
        <v>2.02</v>
      </c>
      <c r="I2985" s="18">
        <v>3.89</v>
      </c>
      <c r="Q2985"/>
    </row>
    <row r="2986" spans="2:17" x14ac:dyDescent="0.25">
      <c r="B2986" s="18">
        <v>2011</v>
      </c>
      <c r="C2986" s="18" t="s">
        <v>8</v>
      </c>
      <c r="D2986" s="18" t="s">
        <v>277</v>
      </c>
      <c r="E2986" s="18" t="s">
        <v>3005</v>
      </c>
      <c r="F2986" s="18" t="s">
        <v>3094</v>
      </c>
      <c r="G2986" s="18">
        <v>996</v>
      </c>
      <c r="H2986" s="18">
        <v>2.66</v>
      </c>
      <c r="I2986" s="18">
        <v>3.5</v>
      </c>
      <c r="Q2986"/>
    </row>
    <row r="2987" spans="2:17" x14ac:dyDescent="0.25">
      <c r="B2987" s="18">
        <v>2011</v>
      </c>
      <c r="C2987" s="18" t="s">
        <v>8</v>
      </c>
      <c r="D2987" s="18" t="s">
        <v>277</v>
      </c>
      <c r="E2987" s="18" t="s">
        <v>3005</v>
      </c>
      <c r="F2987" s="18" t="s">
        <v>3095</v>
      </c>
      <c r="G2987" s="18">
        <v>732</v>
      </c>
      <c r="H2987" s="18">
        <v>2.57</v>
      </c>
      <c r="I2987" s="18">
        <v>3.47</v>
      </c>
      <c r="Q2987"/>
    </row>
    <row r="2988" spans="2:17" x14ac:dyDescent="0.25">
      <c r="B2988" s="18">
        <v>2011</v>
      </c>
      <c r="C2988" s="18" t="s">
        <v>8</v>
      </c>
      <c r="D2988" s="18" t="s">
        <v>277</v>
      </c>
      <c r="E2988" s="18" t="s">
        <v>3005</v>
      </c>
      <c r="F2988" s="18" t="s">
        <v>3096</v>
      </c>
      <c r="G2988" s="18">
        <v>1188</v>
      </c>
      <c r="H2988" s="18">
        <v>2.2400000000000002</v>
      </c>
      <c r="I2988" s="18">
        <v>3.58</v>
      </c>
      <c r="Q2988"/>
    </row>
    <row r="2989" spans="2:17" x14ac:dyDescent="0.25">
      <c r="B2989" s="18">
        <v>2011</v>
      </c>
      <c r="C2989" s="18" t="s">
        <v>8</v>
      </c>
      <c r="D2989" s="18" t="s">
        <v>277</v>
      </c>
      <c r="E2989" s="18" t="s">
        <v>3005</v>
      </c>
      <c r="F2989" s="18" t="s">
        <v>3097</v>
      </c>
      <c r="G2989" s="18">
        <v>936</v>
      </c>
      <c r="H2989" s="18">
        <v>2.67</v>
      </c>
      <c r="I2989" s="18">
        <v>3.31</v>
      </c>
      <c r="Q2989"/>
    </row>
    <row r="2990" spans="2:17" x14ac:dyDescent="0.25">
      <c r="B2990" s="18">
        <v>2011</v>
      </c>
      <c r="C2990" s="18" t="s">
        <v>8</v>
      </c>
      <c r="D2990" s="18" t="s">
        <v>277</v>
      </c>
      <c r="E2990" s="18" t="s">
        <v>3005</v>
      </c>
      <c r="F2990" s="18" t="s">
        <v>3098</v>
      </c>
      <c r="G2990" s="18">
        <v>996</v>
      </c>
      <c r="H2990" s="18">
        <v>2.34</v>
      </c>
      <c r="I2990" s="18">
        <v>3.87</v>
      </c>
      <c r="Q2990"/>
    </row>
    <row r="2991" spans="2:17" x14ac:dyDescent="0.25">
      <c r="B2991" s="18">
        <v>2011</v>
      </c>
      <c r="C2991" s="18" t="s">
        <v>8</v>
      </c>
      <c r="D2991" s="18" t="s">
        <v>277</v>
      </c>
      <c r="E2991" s="18" t="s">
        <v>3005</v>
      </c>
      <c r="F2991" s="18" t="s">
        <v>3099</v>
      </c>
      <c r="G2991" s="18">
        <v>1164</v>
      </c>
      <c r="H2991" s="18">
        <v>2.98</v>
      </c>
      <c r="I2991" s="18">
        <v>3.2</v>
      </c>
      <c r="Q2991"/>
    </row>
    <row r="2992" spans="2:17" x14ac:dyDescent="0.25">
      <c r="B2992" s="18">
        <v>2011</v>
      </c>
      <c r="C2992" s="18" t="s">
        <v>8</v>
      </c>
      <c r="D2992" s="18" t="s">
        <v>277</v>
      </c>
      <c r="E2992" s="18" t="s">
        <v>3005</v>
      </c>
      <c r="F2992" s="18" t="s">
        <v>3100</v>
      </c>
      <c r="G2992" s="18">
        <v>756</v>
      </c>
      <c r="H2992" s="18">
        <v>2.95</v>
      </c>
      <c r="I2992" s="18">
        <v>3.95</v>
      </c>
      <c r="Q2992"/>
    </row>
    <row r="2993" spans="2:17" x14ac:dyDescent="0.25">
      <c r="B2993" s="18">
        <v>2011</v>
      </c>
      <c r="C2993" s="18" t="s">
        <v>8</v>
      </c>
      <c r="D2993" s="18" t="s">
        <v>277</v>
      </c>
      <c r="E2993" s="18" t="s">
        <v>3005</v>
      </c>
      <c r="F2993" s="18" t="s">
        <v>3101</v>
      </c>
      <c r="G2993" s="18">
        <v>816</v>
      </c>
      <c r="H2993" s="18">
        <v>2.0699999999999998</v>
      </c>
      <c r="I2993" s="18">
        <v>3.33</v>
      </c>
      <c r="Q2993"/>
    </row>
    <row r="2994" spans="2:17" x14ac:dyDescent="0.25">
      <c r="B2994" s="18">
        <v>2011</v>
      </c>
      <c r="C2994" s="18" t="s">
        <v>8</v>
      </c>
      <c r="D2994" s="18" t="s">
        <v>277</v>
      </c>
      <c r="E2994" s="18" t="s">
        <v>3005</v>
      </c>
      <c r="F2994" s="18" t="s">
        <v>3102</v>
      </c>
      <c r="G2994" s="18">
        <v>1128</v>
      </c>
      <c r="H2994" s="18">
        <v>2.42</v>
      </c>
      <c r="I2994" s="18">
        <v>3.7</v>
      </c>
      <c r="Q2994"/>
    </row>
    <row r="2995" spans="2:17" x14ac:dyDescent="0.25">
      <c r="B2995" s="18">
        <v>2011</v>
      </c>
      <c r="C2995" s="18" t="s">
        <v>8</v>
      </c>
      <c r="D2995" s="18" t="s">
        <v>277</v>
      </c>
      <c r="E2995" s="18" t="s">
        <v>3005</v>
      </c>
      <c r="F2995" s="18" t="s">
        <v>3103</v>
      </c>
      <c r="G2995" s="18">
        <v>600</v>
      </c>
      <c r="H2995" s="18">
        <v>2.19</v>
      </c>
      <c r="I2995" s="18">
        <v>3.34</v>
      </c>
      <c r="Q2995"/>
    </row>
    <row r="2996" spans="2:17" x14ac:dyDescent="0.25">
      <c r="B2996" s="18">
        <v>2011</v>
      </c>
      <c r="C2996" s="18" t="s">
        <v>8</v>
      </c>
      <c r="D2996" s="18" t="s">
        <v>277</v>
      </c>
      <c r="E2996" s="18" t="s">
        <v>3005</v>
      </c>
      <c r="F2996" s="18" t="s">
        <v>3104</v>
      </c>
      <c r="G2996" s="18">
        <v>984</v>
      </c>
      <c r="H2996" s="18">
        <v>2.17</v>
      </c>
      <c r="I2996" s="18">
        <v>3.37</v>
      </c>
      <c r="Q2996"/>
    </row>
    <row r="2997" spans="2:17" x14ac:dyDescent="0.25">
      <c r="B2997" s="18">
        <v>2011</v>
      </c>
      <c r="C2997" s="18" t="s">
        <v>8</v>
      </c>
      <c r="D2997" s="18" t="s">
        <v>277</v>
      </c>
      <c r="E2997" s="18" t="s">
        <v>3005</v>
      </c>
      <c r="F2997" s="18" t="s">
        <v>3105</v>
      </c>
      <c r="G2997" s="18">
        <v>1152</v>
      </c>
      <c r="H2997" s="18">
        <v>2.1</v>
      </c>
      <c r="I2997" s="18">
        <v>3.47</v>
      </c>
      <c r="Q2997"/>
    </row>
    <row r="2998" spans="2:17" x14ac:dyDescent="0.25">
      <c r="B2998" s="18">
        <v>2011</v>
      </c>
      <c r="C2998" s="18" t="s">
        <v>8</v>
      </c>
      <c r="D2998" s="18" t="s">
        <v>277</v>
      </c>
      <c r="E2998" s="18" t="s">
        <v>3005</v>
      </c>
      <c r="F2998" s="18" t="s">
        <v>3106</v>
      </c>
      <c r="G2998" s="18">
        <v>696</v>
      </c>
      <c r="H2998" s="18">
        <v>2.2599999999999998</v>
      </c>
      <c r="I2998" s="18">
        <v>3.89</v>
      </c>
      <c r="Q2998"/>
    </row>
    <row r="2999" spans="2:17" x14ac:dyDescent="0.25">
      <c r="B2999" s="18">
        <v>2011</v>
      </c>
      <c r="C2999" s="18" t="s">
        <v>8</v>
      </c>
      <c r="D2999" s="18" t="s">
        <v>277</v>
      </c>
      <c r="E2999" s="18" t="s">
        <v>3005</v>
      </c>
      <c r="F2999" s="18" t="s">
        <v>3107</v>
      </c>
      <c r="G2999" s="18">
        <v>756</v>
      </c>
      <c r="H2999" s="18">
        <v>2.37</v>
      </c>
      <c r="I2999" s="18">
        <v>3.4</v>
      </c>
      <c r="Q2999"/>
    </row>
    <row r="3000" spans="2:17" x14ac:dyDescent="0.25">
      <c r="B3000" s="18">
        <v>2011</v>
      </c>
      <c r="C3000" s="18" t="s">
        <v>8</v>
      </c>
      <c r="D3000" s="18" t="s">
        <v>277</v>
      </c>
      <c r="E3000" s="18" t="s">
        <v>3005</v>
      </c>
      <c r="F3000" s="18" t="s">
        <v>3108</v>
      </c>
      <c r="G3000" s="18">
        <v>756</v>
      </c>
      <c r="H3000" s="18">
        <v>2.4500000000000002</v>
      </c>
      <c r="I3000" s="18">
        <v>3.45</v>
      </c>
      <c r="Q3000"/>
    </row>
    <row r="3001" spans="2:17" x14ac:dyDescent="0.25">
      <c r="B3001" s="18">
        <v>2011</v>
      </c>
      <c r="C3001" s="18" t="s">
        <v>8</v>
      </c>
      <c r="D3001" s="18" t="s">
        <v>277</v>
      </c>
      <c r="E3001" s="18" t="s">
        <v>3005</v>
      </c>
      <c r="F3001" s="18" t="s">
        <v>3109</v>
      </c>
      <c r="G3001" s="18">
        <v>1068</v>
      </c>
      <c r="H3001" s="18">
        <v>2.82</v>
      </c>
      <c r="I3001" s="18">
        <v>3.87</v>
      </c>
      <c r="Q3001"/>
    </row>
    <row r="3002" spans="2:17" x14ac:dyDescent="0.25">
      <c r="B3002" s="18">
        <v>2011</v>
      </c>
      <c r="C3002" s="18" t="s">
        <v>8</v>
      </c>
      <c r="D3002" s="18" t="s">
        <v>277</v>
      </c>
      <c r="E3002" s="18" t="s">
        <v>3005</v>
      </c>
      <c r="F3002" s="18" t="s">
        <v>3110</v>
      </c>
      <c r="G3002" s="18">
        <v>1020</v>
      </c>
      <c r="H3002" s="18">
        <v>2.76</v>
      </c>
      <c r="I3002" s="18">
        <v>3.87</v>
      </c>
      <c r="Q3002"/>
    </row>
    <row r="3003" spans="2:17" x14ac:dyDescent="0.25">
      <c r="B3003" s="18">
        <v>2011</v>
      </c>
      <c r="C3003" s="18" t="s">
        <v>8</v>
      </c>
      <c r="D3003" s="18" t="s">
        <v>277</v>
      </c>
      <c r="E3003" s="18" t="s">
        <v>3005</v>
      </c>
      <c r="F3003" s="18" t="s">
        <v>3111</v>
      </c>
      <c r="G3003" s="18">
        <v>600</v>
      </c>
      <c r="H3003" s="18">
        <v>2.2599999999999998</v>
      </c>
      <c r="I3003" s="18">
        <v>3.34</v>
      </c>
      <c r="Q3003"/>
    </row>
    <row r="3004" spans="2:17" x14ac:dyDescent="0.25">
      <c r="B3004" s="18">
        <v>2011</v>
      </c>
      <c r="C3004" s="18" t="s">
        <v>8</v>
      </c>
      <c r="D3004" s="18" t="s">
        <v>277</v>
      </c>
      <c r="E3004" s="18" t="s">
        <v>3005</v>
      </c>
      <c r="F3004" s="18" t="s">
        <v>3112</v>
      </c>
      <c r="G3004" s="18">
        <v>1176</v>
      </c>
      <c r="H3004" s="18">
        <v>2.0699999999999998</v>
      </c>
      <c r="I3004" s="18">
        <v>3.82</v>
      </c>
      <c r="Q3004"/>
    </row>
    <row r="3005" spans="2:17" x14ac:dyDescent="0.25">
      <c r="B3005" s="18">
        <v>2011</v>
      </c>
      <c r="C3005" s="18" t="s">
        <v>8</v>
      </c>
      <c r="D3005" s="18" t="s">
        <v>205</v>
      </c>
      <c r="E3005" s="18" t="s">
        <v>3113</v>
      </c>
      <c r="F3005" s="18" t="s">
        <v>3114</v>
      </c>
      <c r="G3005" s="18">
        <v>636</v>
      </c>
      <c r="H3005" s="18">
        <v>1.18</v>
      </c>
      <c r="I3005" s="18">
        <v>1.78</v>
      </c>
      <c r="Q3005"/>
    </row>
    <row r="3006" spans="2:17" x14ac:dyDescent="0.25">
      <c r="B3006" s="18">
        <v>2011</v>
      </c>
      <c r="C3006" s="18" t="s">
        <v>8</v>
      </c>
      <c r="D3006" s="18" t="s">
        <v>205</v>
      </c>
      <c r="E3006" s="18" t="s">
        <v>3113</v>
      </c>
      <c r="F3006" s="18" t="s">
        <v>3115</v>
      </c>
      <c r="G3006" s="18">
        <v>1032</v>
      </c>
      <c r="H3006" s="18">
        <v>1.21</v>
      </c>
      <c r="I3006" s="18">
        <v>1.87</v>
      </c>
      <c r="Q3006"/>
    </row>
    <row r="3007" spans="2:17" x14ac:dyDescent="0.25">
      <c r="B3007" s="18">
        <v>2011</v>
      </c>
      <c r="C3007" s="18" t="s">
        <v>8</v>
      </c>
      <c r="D3007" s="18" t="s">
        <v>205</v>
      </c>
      <c r="E3007" s="18" t="s">
        <v>3113</v>
      </c>
      <c r="F3007" s="18" t="s">
        <v>3116</v>
      </c>
      <c r="G3007" s="18">
        <v>1080</v>
      </c>
      <c r="H3007" s="18">
        <v>1.2</v>
      </c>
      <c r="I3007" s="18">
        <v>1.81</v>
      </c>
      <c r="Q3007"/>
    </row>
    <row r="3008" spans="2:17" x14ac:dyDescent="0.25">
      <c r="B3008" s="18">
        <v>2011</v>
      </c>
      <c r="C3008" s="18" t="s">
        <v>8</v>
      </c>
      <c r="D3008" s="18" t="s">
        <v>205</v>
      </c>
      <c r="E3008" s="18" t="s">
        <v>3113</v>
      </c>
      <c r="F3008" s="18" t="s">
        <v>3117</v>
      </c>
      <c r="G3008" s="18">
        <v>588</v>
      </c>
      <c r="H3008" s="18">
        <v>1.37</v>
      </c>
      <c r="I3008" s="18">
        <v>1.63</v>
      </c>
      <c r="Q3008"/>
    </row>
    <row r="3009" spans="2:17" x14ac:dyDescent="0.25">
      <c r="B3009" s="18">
        <v>2011</v>
      </c>
      <c r="C3009" s="18" t="s">
        <v>8</v>
      </c>
      <c r="D3009" s="18" t="s">
        <v>205</v>
      </c>
      <c r="E3009" s="18" t="s">
        <v>3113</v>
      </c>
      <c r="F3009" s="18" t="s">
        <v>3118</v>
      </c>
      <c r="G3009" s="18">
        <v>672</v>
      </c>
      <c r="H3009" s="18">
        <v>1.46</v>
      </c>
      <c r="I3009" s="18">
        <v>1.71</v>
      </c>
      <c r="Q3009"/>
    </row>
    <row r="3010" spans="2:17" x14ac:dyDescent="0.25">
      <c r="B3010" s="18">
        <v>2011</v>
      </c>
      <c r="C3010" s="18" t="s">
        <v>8</v>
      </c>
      <c r="D3010" s="18" t="s">
        <v>205</v>
      </c>
      <c r="E3010" s="18" t="s">
        <v>3113</v>
      </c>
      <c r="F3010" s="18" t="s">
        <v>3119</v>
      </c>
      <c r="G3010" s="18">
        <v>960</v>
      </c>
      <c r="H3010" s="18">
        <v>1.28</v>
      </c>
      <c r="I3010" s="18">
        <v>1.61</v>
      </c>
      <c r="Q3010"/>
    </row>
    <row r="3011" spans="2:17" x14ac:dyDescent="0.25">
      <c r="B3011" s="18">
        <v>2011</v>
      </c>
      <c r="C3011" s="18" t="s">
        <v>8</v>
      </c>
      <c r="D3011" s="18" t="s">
        <v>205</v>
      </c>
      <c r="E3011" s="18" t="s">
        <v>3113</v>
      </c>
      <c r="F3011" s="18" t="s">
        <v>3120</v>
      </c>
      <c r="G3011" s="18">
        <v>972</v>
      </c>
      <c r="H3011" s="18">
        <v>1.43</v>
      </c>
      <c r="I3011" s="18">
        <v>1.86</v>
      </c>
      <c r="Q3011"/>
    </row>
    <row r="3012" spans="2:17" x14ac:dyDescent="0.25">
      <c r="B3012" s="18">
        <v>2011</v>
      </c>
      <c r="C3012" s="18" t="s">
        <v>8</v>
      </c>
      <c r="D3012" s="18" t="s">
        <v>205</v>
      </c>
      <c r="E3012" s="18" t="s">
        <v>3113</v>
      </c>
      <c r="F3012" s="18" t="s">
        <v>3121</v>
      </c>
      <c r="G3012" s="18">
        <v>732</v>
      </c>
      <c r="H3012" s="18">
        <v>1.18</v>
      </c>
      <c r="I3012" s="18">
        <v>1.86</v>
      </c>
      <c r="Q3012"/>
    </row>
    <row r="3013" spans="2:17" x14ac:dyDescent="0.25">
      <c r="B3013" s="18">
        <v>2011</v>
      </c>
      <c r="C3013" s="18" t="s">
        <v>8</v>
      </c>
      <c r="D3013" s="18" t="s">
        <v>205</v>
      </c>
      <c r="E3013" s="18" t="s">
        <v>3113</v>
      </c>
      <c r="F3013" s="18" t="s">
        <v>3122</v>
      </c>
      <c r="G3013" s="18">
        <v>840</v>
      </c>
      <c r="H3013" s="18">
        <v>1.4</v>
      </c>
      <c r="I3013" s="18">
        <v>1.65</v>
      </c>
      <c r="Q3013"/>
    </row>
    <row r="3014" spans="2:17" x14ac:dyDescent="0.25">
      <c r="B3014" s="18">
        <v>2011</v>
      </c>
      <c r="C3014" s="18" t="s">
        <v>8</v>
      </c>
      <c r="D3014" s="18" t="s">
        <v>205</v>
      </c>
      <c r="E3014" s="18" t="s">
        <v>3113</v>
      </c>
      <c r="F3014" s="18" t="s">
        <v>3123</v>
      </c>
      <c r="G3014" s="18">
        <v>684</v>
      </c>
      <c r="H3014" s="18">
        <v>1.34</v>
      </c>
      <c r="I3014" s="18">
        <v>1.85</v>
      </c>
      <c r="Q3014"/>
    </row>
    <row r="3015" spans="2:17" x14ac:dyDescent="0.25">
      <c r="B3015" s="18">
        <v>2011</v>
      </c>
      <c r="C3015" s="18" t="s">
        <v>8</v>
      </c>
      <c r="D3015" s="18" t="s">
        <v>205</v>
      </c>
      <c r="E3015" s="18" t="s">
        <v>3113</v>
      </c>
      <c r="F3015" s="18" t="s">
        <v>3124</v>
      </c>
      <c r="G3015" s="18">
        <v>1308</v>
      </c>
      <c r="H3015" s="18">
        <v>1.3</v>
      </c>
      <c r="I3015" s="18">
        <v>1.83</v>
      </c>
      <c r="Q3015"/>
    </row>
    <row r="3016" spans="2:17" x14ac:dyDescent="0.25">
      <c r="B3016" s="18">
        <v>2011</v>
      </c>
      <c r="C3016" s="18" t="s">
        <v>8</v>
      </c>
      <c r="D3016" s="18" t="s">
        <v>205</v>
      </c>
      <c r="E3016" s="18" t="s">
        <v>3125</v>
      </c>
      <c r="F3016" s="18" t="s">
        <v>3126</v>
      </c>
      <c r="G3016" s="18">
        <v>660</v>
      </c>
      <c r="H3016" s="18">
        <v>1.28</v>
      </c>
      <c r="I3016" s="18">
        <v>1.6</v>
      </c>
      <c r="Q3016"/>
    </row>
    <row r="3017" spans="2:17" x14ac:dyDescent="0.25">
      <c r="B3017" s="18">
        <v>2011</v>
      </c>
      <c r="C3017" s="18" t="s">
        <v>8</v>
      </c>
      <c r="D3017" s="18" t="s">
        <v>205</v>
      </c>
      <c r="E3017" s="18" t="s">
        <v>3125</v>
      </c>
      <c r="F3017" s="18" t="s">
        <v>3127</v>
      </c>
      <c r="G3017" s="18">
        <v>768</v>
      </c>
      <c r="H3017" s="18">
        <v>1.5</v>
      </c>
      <c r="I3017" s="18">
        <v>1.83</v>
      </c>
      <c r="Q3017"/>
    </row>
    <row r="3018" spans="2:17" x14ac:dyDescent="0.25">
      <c r="B3018" s="18">
        <v>2011</v>
      </c>
      <c r="C3018" s="18" t="s">
        <v>8</v>
      </c>
      <c r="D3018" s="18" t="s">
        <v>205</v>
      </c>
      <c r="E3018" s="18" t="s">
        <v>3125</v>
      </c>
      <c r="F3018" s="18" t="s">
        <v>3128</v>
      </c>
      <c r="G3018" s="18">
        <v>828</v>
      </c>
      <c r="H3018" s="18">
        <v>1.22</v>
      </c>
      <c r="I3018" s="18">
        <v>1.86</v>
      </c>
      <c r="Q3018"/>
    </row>
    <row r="3019" spans="2:17" x14ac:dyDescent="0.25">
      <c r="B3019" s="18">
        <v>2011</v>
      </c>
      <c r="C3019" s="18" t="s">
        <v>8</v>
      </c>
      <c r="D3019" s="18" t="s">
        <v>205</v>
      </c>
      <c r="E3019" s="18" t="s">
        <v>3125</v>
      </c>
      <c r="F3019" s="18" t="s">
        <v>3129</v>
      </c>
      <c r="G3019" s="18">
        <v>1200</v>
      </c>
      <c r="H3019" s="18">
        <v>1.48</v>
      </c>
      <c r="I3019" s="18">
        <v>1.67</v>
      </c>
      <c r="Q3019"/>
    </row>
    <row r="3020" spans="2:17" x14ac:dyDescent="0.25">
      <c r="B3020" s="18">
        <v>2011</v>
      </c>
      <c r="C3020" s="18" t="s">
        <v>8</v>
      </c>
      <c r="D3020" s="18" t="s">
        <v>205</v>
      </c>
      <c r="E3020" s="18" t="s">
        <v>3125</v>
      </c>
      <c r="F3020" s="18" t="s">
        <v>3130</v>
      </c>
      <c r="G3020" s="18">
        <v>660</v>
      </c>
      <c r="H3020" s="18">
        <v>1.18</v>
      </c>
      <c r="I3020" s="18">
        <v>1.81</v>
      </c>
      <c r="Q3020"/>
    </row>
    <row r="3021" spans="2:17" x14ac:dyDescent="0.25">
      <c r="B3021" s="18">
        <v>2011</v>
      </c>
      <c r="C3021" s="18" t="s">
        <v>8</v>
      </c>
      <c r="D3021" s="18" t="s">
        <v>205</v>
      </c>
      <c r="E3021" s="18" t="s">
        <v>3125</v>
      </c>
      <c r="F3021" s="18" t="s">
        <v>3131</v>
      </c>
      <c r="G3021" s="18">
        <v>1020</v>
      </c>
      <c r="H3021" s="18">
        <v>1.24</v>
      </c>
      <c r="I3021" s="18">
        <v>1.88</v>
      </c>
      <c r="Q3021"/>
    </row>
    <row r="3022" spans="2:17" x14ac:dyDescent="0.25">
      <c r="B3022" s="18">
        <v>2011</v>
      </c>
      <c r="C3022" s="18" t="s">
        <v>8</v>
      </c>
      <c r="D3022" s="18" t="s">
        <v>205</v>
      </c>
      <c r="E3022" s="18" t="s">
        <v>3125</v>
      </c>
      <c r="F3022" s="18" t="s">
        <v>3132</v>
      </c>
      <c r="G3022" s="18">
        <v>1164</v>
      </c>
      <c r="H3022" s="18">
        <v>1.4</v>
      </c>
      <c r="I3022" s="18">
        <v>1.71</v>
      </c>
      <c r="Q3022"/>
    </row>
    <row r="3023" spans="2:17" x14ac:dyDescent="0.25">
      <c r="B3023" s="18">
        <v>2011</v>
      </c>
      <c r="C3023" s="18" t="s">
        <v>8</v>
      </c>
      <c r="D3023" s="18" t="s">
        <v>205</v>
      </c>
      <c r="E3023" s="18" t="s">
        <v>3125</v>
      </c>
      <c r="F3023" s="18" t="s">
        <v>3133</v>
      </c>
      <c r="G3023" s="18">
        <v>816</v>
      </c>
      <c r="H3023" s="18">
        <v>1.47</v>
      </c>
      <c r="I3023" s="18">
        <v>1.9</v>
      </c>
      <c r="Q3023"/>
    </row>
    <row r="3024" spans="2:17" x14ac:dyDescent="0.25">
      <c r="B3024" s="18">
        <v>2011</v>
      </c>
      <c r="C3024" s="18" t="s">
        <v>8</v>
      </c>
      <c r="D3024" s="18" t="s">
        <v>205</v>
      </c>
      <c r="E3024" s="18" t="s">
        <v>3125</v>
      </c>
      <c r="F3024" s="18" t="s">
        <v>3134</v>
      </c>
      <c r="G3024" s="18">
        <v>1224</v>
      </c>
      <c r="H3024" s="18">
        <v>1.1499999999999999</v>
      </c>
      <c r="I3024" s="18">
        <v>1.63</v>
      </c>
      <c r="Q3024"/>
    </row>
    <row r="3025" spans="2:17" x14ac:dyDescent="0.25">
      <c r="B3025" s="18">
        <v>2011</v>
      </c>
      <c r="C3025" s="18" t="s">
        <v>8</v>
      </c>
      <c r="D3025" s="18" t="s">
        <v>205</v>
      </c>
      <c r="E3025" s="18" t="s">
        <v>3125</v>
      </c>
      <c r="F3025" s="18" t="s">
        <v>3135</v>
      </c>
      <c r="G3025" s="18">
        <v>1308</v>
      </c>
      <c r="H3025" s="18">
        <v>1.1599999999999999</v>
      </c>
      <c r="I3025" s="18">
        <v>1.62</v>
      </c>
      <c r="Q3025"/>
    </row>
    <row r="3026" spans="2:17" x14ac:dyDescent="0.25">
      <c r="B3026" s="18">
        <v>2011</v>
      </c>
      <c r="C3026" s="18" t="s">
        <v>8</v>
      </c>
      <c r="D3026" s="18" t="s">
        <v>205</v>
      </c>
      <c r="E3026" s="18" t="s">
        <v>3125</v>
      </c>
      <c r="F3026" s="18" t="s">
        <v>3136</v>
      </c>
      <c r="G3026" s="18">
        <v>1284</v>
      </c>
      <c r="H3026" s="18">
        <v>1.39</v>
      </c>
      <c r="I3026" s="18">
        <v>1.73</v>
      </c>
      <c r="Q3026"/>
    </row>
    <row r="3027" spans="2:17" x14ac:dyDescent="0.25">
      <c r="B3027" s="18">
        <v>2011</v>
      </c>
      <c r="C3027" s="18" t="s">
        <v>8</v>
      </c>
      <c r="D3027" s="18" t="s">
        <v>205</v>
      </c>
      <c r="E3027" s="18" t="s">
        <v>3125</v>
      </c>
      <c r="F3027" s="18" t="s">
        <v>3137</v>
      </c>
      <c r="G3027" s="18">
        <v>816</v>
      </c>
      <c r="H3027" s="18">
        <v>1.33</v>
      </c>
      <c r="I3027" s="18">
        <v>1.63</v>
      </c>
      <c r="Q3027"/>
    </row>
    <row r="3028" spans="2:17" x14ac:dyDescent="0.25">
      <c r="B3028" s="18">
        <v>2011</v>
      </c>
      <c r="C3028" s="18" t="s">
        <v>8</v>
      </c>
      <c r="D3028" s="18" t="s">
        <v>205</v>
      </c>
      <c r="E3028" s="18" t="s">
        <v>3125</v>
      </c>
      <c r="F3028" s="18" t="s">
        <v>3138</v>
      </c>
      <c r="G3028" s="18">
        <v>852</v>
      </c>
      <c r="H3028" s="18">
        <v>1.21</v>
      </c>
      <c r="I3028" s="18">
        <v>1.73</v>
      </c>
      <c r="Q3028"/>
    </row>
    <row r="3029" spans="2:17" x14ac:dyDescent="0.25">
      <c r="B3029" s="18">
        <v>2011</v>
      </c>
      <c r="C3029" s="18" t="s">
        <v>8</v>
      </c>
      <c r="D3029" s="18" t="s">
        <v>205</v>
      </c>
      <c r="E3029" s="18" t="s">
        <v>3125</v>
      </c>
      <c r="F3029" s="18" t="s">
        <v>3139</v>
      </c>
      <c r="G3029" s="18">
        <v>1104</v>
      </c>
      <c r="H3029" s="18">
        <v>1.1200000000000001</v>
      </c>
      <c r="I3029" s="18">
        <v>1.75</v>
      </c>
      <c r="Q3029"/>
    </row>
    <row r="3030" spans="2:17" x14ac:dyDescent="0.25">
      <c r="B3030" s="18">
        <v>2011</v>
      </c>
      <c r="C3030" s="18" t="s">
        <v>8</v>
      </c>
      <c r="D3030" s="18" t="s">
        <v>205</v>
      </c>
      <c r="E3030" s="18" t="s">
        <v>3125</v>
      </c>
      <c r="F3030" s="18" t="s">
        <v>3140</v>
      </c>
      <c r="G3030" s="18">
        <v>1140</v>
      </c>
      <c r="H3030" s="18">
        <v>1.19</v>
      </c>
      <c r="I3030" s="18">
        <v>1.83</v>
      </c>
      <c r="Q3030"/>
    </row>
    <row r="3031" spans="2:17" x14ac:dyDescent="0.25">
      <c r="B3031" s="18">
        <v>2011</v>
      </c>
      <c r="C3031" s="18" t="s">
        <v>8</v>
      </c>
      <c r="D3031" s="18" t="s">
        <v>205</v>
      </c>
      <c r="E3031" s="18" t="s">
        <v>3125</v>
      </c>
      <c r="F3031" s="18" t="s">
        <v>3141</v>
      </c>
      <c r="G3031" s="18">
        <v>708</v>
      </c>
      <c r="H3031" s="18">
        <v>1.35</v>
      </c>
      <c r="I3031" s="18">
        <v>1.7</v>
      </c>
      <c r="Q3031"/>
    </row>
    <row r="3032" spans="2:17" x14ac:dyDescent="0.25">
      <c r="B3032" s="18">
        <v>2011</v>
      </c>
      <c r="C3032" s="18" t="s">
        <v>8</v>
      </c>
      <c r="D3032" s="18" t="s">
        <v>205</v>
      </c>
      <c r="E3032" s="18" t="s">
        <v>3125</v>
      </c>
      <c r="F3032" s="18" t="s">
        <v>3142</v>
      </c>
      <c r="G3032" s="18">
        <v>900</v>
      </c>
      <c r="H3032" s="18">
        <v>1.29</v>
      </c>
      <c r="I3032" s="18">
        <v>1.81</v>
      </c>
      <c r="Q3032"/>
    </row>
    <row r="3033" spans="2:17" x14ac:dyDescent="0.25">
      <c r="B3033" s="18">
        <v>2011</v>
      </c>
      <c r="C3033" s="18" t="s">
        <v>8</v>
      </c>
      <c r="D3033" s="18" t="s">
        <v>205</v>
      </c>
      <c r="E3033" s="18" t="s">
        <v>3125</v>
      </c>
      <c r="F3033" s="18" t="s">
        <v>3143</v>
      </c>
      <c r="G3033" s="18">
        <v>1212</v>
      </c>
      <c r="H3033" s="18">
        <v>1.49</v>
      </c>
      <c r="I3033" s="18">
        <v>1.77</v>
      </c>
      <c r="Q3033"/>
    </row>
    <row r="3034" spans="2:17" x14ac:dyDescent="0.25">
      <c r="B3034" s="18">
        <v>2011</v>
      </c>
      <c r="C3034" s="18" t="s">
        <v>8</v>
      </c>
      <c r="D3034" s="18" t="s">
        <v>205</v>
      </c>
      <c r="E3034" s="18" t="s">
        <v>3125</v>
      </c>
      <c r="F3034" s="18" t="s">
        <v>3144</v>
      </c>
      <c r="G3034" s="18">
        <v>756</v>
      </c>
      <c r="H3034" s="18">
        <v>1.32</v>
      </c>
      <c r="I3034" s="18">
        <v>1.6</v>
      </c>
      <c r="Q3034"/>
    </row>
    <row r="3035" spans="2:17" x14ac:dyDescent="0.25">
      <c r="B3035" s="18">
        <v>2011</v>
      </c>
      <c r="C3035" s="18" t="s">
        <v>8</v>
      </c>
      <c r="D3035" s="18" t="s">
        <v>205</v>
      </c>
      <c r="E3035" s="18" t="s">
        <v>3125</v>
      </c>
      <c r="F3035" s="18" t="s">
        <v>3145</v>
      </c>
      <c r="G3035" s="18">
        <v>1140</v>
      </c>
      <c r="H3035" s="18">
        <v>1.22</v>
      </c>
      <c r="I3035" s="18">
        <v>1.8</v>
      </c>
      <c r="Q3035"/>
    </row>
    <row r="3036" spans="2:17" x14ac:dyDescent="0.25">
      <c r="B3036" s="18">
        <v>2011</v>
      </c>
      <c r="C3036" s="18" t="s">
        <v>8</v>
      </c>
      <c r="D3036" s="18" t="s">
        <v>205</v>
      </c>
      <c r="E3036" s="18" t="s">
        <v>3125</v>
      </c>
      <c r="F3036" s="18" t="s">
        <v>3146</v>
      </c>
      <c r="G3036" s="18">
        <v>804</v>
      </c>
      <c r="H3036" s="18">
        <v>1.34</v>
      </c>
      <c r="I3036" s="18">
        <v>1.63</v>
      </c>
      <c r="Q3036"/>
    </row>
    <row r="3037" spans="2:17" x14ac:dyDescent="0.25">
      <c r="B3037" s="18">
        <v>2011</v>
      </c>
      <c r="C3037" s="18" t="s">
        <v>8</v>
      </c>
      <c r="D3037" s="18" t="s">
        <v>205</v>
      </c>
      <c r="E3037" s="18" t="s">
        <v>3125</v>
      </c>
      <c r="F3037" s="18" t="s">
        <v>3147</v>
      </c>
      <c r="G3037" s="18">
        <v>756</v>
      </c>
      <c r="H3037" s="18">
        <v>1.26</v>
      </c>
      <c r="I3037" s="18">
        <v>1.62</v>
      </c>
      <c r="Q3037"/>
    </row>
    <row r="3038" spans="2:17" x14ac:dyDescent="0.25">
      <c r="B3038" s="18">
        <v>2011</v>
      </c>
      <c r="C3038" s="18" t="s">
        <v>8</v>
      </c>
      <c r="D3038" s="18" t="s">
        <v>205</v>
      </c>
      <c r="E3038" s="18" t="s">
        <v>3125</v>
      </c>
      <c r="F3038" s="18" t="s">
        <v>3148</v>
      </c>
      <c r="G3038" s="18">
        <v>1296</v>
      </c>
      <c r="H3038" s="18">
        <v>1.18</v>
      </c>
      <c r="I3038" s="18">
        <v>1.63</v>
      </c>
      <c r="Q3038"/>
    </row>
    <row r="3039" spans="2:17" x14ac:dyDescent="0.25">
      <c r="B3039" s="18">
        <v>2011</v>
      </c>
      <c r="C3039" s="18" t="s">
        <v>8</v>
      </c>
      <c r="D3039" s="18" t="s">
        <v>205</v>
      </c>
      <c r="E3039" s="18" t="s">
        <v>3125</v>
      </c>
      <c r="F3039" s="18" t="s">
        <v>3149</v>
      </c>
      <c r="G3039" s="18">
        <v>660</v>
      </c>
      <c r="H3039" s="18">
        <v>1.42</v>
      </c>
      <c r="I3039" s="18">
        <v>1.63</v>
      </c>
      <c r="Q3039"/>
    </row>
    <row r="3040" spans="2:17" x14ac:dyDescent="0.25">
      <c r="B3040" s="18">
        <v>2011</v>
      </c>
      <c r="C3040" s="18" t="s">
        <v>8</v>
      </c>
      <c r="D3040" s="18" t="s">
        <v>205</v>
      </c>
      <c r="E3040" s="18" t="s">
        <v>3125</v>
      </c>
      <c r="F3040" s="18" t="s">
        <v>3150</v>
      </c>
      <c r="G3040" s="18">
        <v>900</v>
      </c>
      <c r="H3040" s="18">
        <v>1.45</v>
      </c>
      <c r="I3040" s="18">
        <v>1.73</v>
      </c>
      <c r="Q3040"/>
    </row>
    <row r="3041" spans="2:17" x14ac:dyDescent="0.25">
      <c r="B3041" s="18">
        <v>2011</v>
      </c>
      <c r="C3041" s="18" t="s">
        <v>8</v>
      </c>
      <c r="D3041" s="18" t="s">
        <v>205</v>
      </c>
      <c r="E3041" s="18" t="s">
        <v>3125</v>
      </c>
      <c r="F3041" s="18" t="s">
        <v>3151</v>
      </c>
      <c r="G3041" s="18">
        <v>1308</v>
      </c>
      <c r="H3041" s="18">
        <v>1.1200000000000001</v>
      </c>
      <c r="I3041" s="18">
        <v>1.76</v>
      </c>
      <c r="Q3041"/>
    </row>
    <row r="3042" spans="2:17" x14ac:dyDescent="0.25">
      <c r="B3042" s="18">
        <v>2011</v>
      </c>
      <c r="C3042" s="18" t="s">
        <v>8</v>
      </c>
      <c r="D3042" s="18" t="s">
        <v>205</v>
      </c>
      <c r="E3042" s="18" t="s">
        <v>3125</v>
      </c>
      <c r="F3042" s="18" t="s">
        <v>3152</v>
      </c>
      <c r="G3042" s="18">
        <v>1152</v>
      </c>
      <c r="H3042" s="18">
        <v>1.49</v>
      </c>
      <c r="I3042" s="18">
        <v>1.75</v>
      </c>
      <c r="Q3042"/>
    </row>
    <row r="3043" spans="2:17" x14ac:dyDescent="0.25">
      <c r="B3043" s="18">
        <v>2011</v>
      </c>
      <c r="C3043" s="18" t="s">
        <v>8</v>
      </c>
      <c r="D3043" s="18" t="s">
        <v>205</v>
      </c>
      <c r="E3043" s="18" t="s">
        <v>3125</v>
      </c>
      <c r="F3043" s="18" t="s">
        <v>3153</v>
      </c>
      <c r="G3043" s="18">
        <v>1008</v>
      </c>
      <c r="H3043" s="18">
        <v>1.46</v>
      </c>
      <c r="I3043" s="18">
        <v>1.83</v>
      </c>
      <c r="Q3043"/>
    </row>
    <row r="3044" spans="2:17" x14ac:dyDescent="0.25">
      <c r="B3044" s="18">
        <v>2011</v>
      </c>
      <c r="C3044" s="18" t="s">
        <v>8</v>
      </c>
      <c r="D3044" s="18" t="s">
        <v>205</v>
      </c>
      <c r="E3044" s="18" t="s">
        <v>3125</v>
      </c>
      <c r="F3044" s="18" t="s">
        <v>3154</v>
      </c>
      <c r="G3044" s="18">
        <v>960</v>
      </c>
      <c r="H3044" s="18">
        <v>1.24</v>
      </c>
      <c r="I3044" s="18">
        <v>1.79</v>
      </c>
      <c r="Q3044"/>
    </row>
    <row r="3045" spans="2:17" x14ac:dyDescent="0.25">
      <c r="B3045" s="18">
        <v>2011</v>
      </c>
      <c r="C3045" s="18" t="s">
        <v>8</v>
      </c>
      <c r="D3045" s="18" t="s">
        <v>205</v>
      </c>
      <c r="E3045" s="18" t="s">
        <v>3125</v>
      </c>
      <c r="F3045" s="18" t="s">
        <v>3155</v>
      </c>
      <c r="G3045" s="18">
        <v>684</v>
      </c>
      <c r="H3045" s="18">
        <v>1.44</v>
      </c>
      <c r="I3045" s="18">
        <v>1.68</v>
      </c>
      <c r="Q3045"/>
    </row>
    <row r="3046" spans="2:17" x14ac:dyDescent="0.25">
      <c r="B3046" s="18">
        <v>2011</v>
      </c>
      <c r="C3046" s="18" t="s">
        <v>8</v>
      </c>
      <c r="D3046" s="18" t="s">
        <v>205</v>
      </c>
      <c r="E3046" s="18" t="s">
        <v>3125</v>
      </c>
      <c r="F3046" s="18" t="s">
        <v>3156</v>
      </c>
      <c r="G3046" s="18">
        <v>828</v>
      </c>
      <c r="H3046" s="18">
        <v>1.43</v>
      </c>
      <c r="I3046" s="18">
        <v>1.85</v>
      </c>
      <c r="Q3046"/>
    </row>
    <row r="3047" spans="2:17" x14ac:dyDescent="0.25">
      <c r="B3047" s="18">
        <v>2011</v>
      </c>
      <c r="C3047" s="18" t="s">
        <v>8</v>
      </c>
      <c r="D3047" s="18" t="s">
        <v>205</v>
      </c>
      <c r="E3047" s="18" t="s">
        <v>3125</v>
      </c>
      <c r="F3047" s="18" t="s">
        <v>3157</v>
      </c>
      <c r="G3047" s="18">
        <v>1164</v>
      </c>
      <c r="H3047" s="18">
        <v>1.49</v>
      </c>
      <c r="I3047" s="18">
        <v>1.63</v>
      </c>
      <c r="Q3047"/>
    </row>
    <row r="3048" spans="2:17" x14ac:dyDescent="0.25">
      <c r="B3048" s="18">
        <v>2011</v>
      </c>
      <c r="C3048" s="18" t="s">
        <v>8</v>
      </c>
      <c r="D3048" s="18" t="s">
        <v>205</v>
      </c>
      <c r="E3048" s="18" t="s">
        <v>3125</v>
      </c>
      <c r="F3048" s="18" t="s">
        <v>3158</v>
      </c>
      <c r="G3048" s="18">
        <v>948</v>
      </c>
      <c r="H3048" s="18">
        <v>1.31</v>
      </c>
      <c r="I3048" s="18">
        <v>1.62</v>
      </c>
      <c r="Q3048"/>
    </row>
    <row r="3049" spans="2:17" x14ac:dyDescent="0.25">
      <c r="B3049" s="18">
        <v>2011</v>
      </c>
      <c r="C3049" s="18" t="s">
        <v>8</v>
      </c>
      <c r="D3049" s="18" t="s">
        <v>205</v>
      </c>
      <c r="E3049" s="18" t="s">
        <v>3125</v>
      </c>
      <c r="F3049" s="18" t="s">
        <v>3159</v>
      </c>
      <c r="G3049" s="18">
        <v>804</v>
      </c>
      <c r="H3049" s="18">
        <v>1.1200000000000001</v>
      </c>
      <c r="I3049" s="18">
        <v>1.9</v>
      </c>
      <c r="Q3049"/>
    </row>
    <row r="3050" spans="2:17" x14ac:dyDescent="0.25">
      <c r="B3050" s="18">
        <v>2011</v>
      </c>
      <c r="C3050" s="18" t="s">
        <v>8</v>
      </c>
      <c r="D3050" s="18" t="s">
        <v>205</v>
      </c>
      <c r="E3050" s="18" t="s">
        <v>3125</v>
      </c>
      <c r="F3050" s="18" t="s">
        <v>3160</v>
      </c>
      <c r="G3050" s="18">
        <v>804</v>
      </c>
      <c r="H3050" s="18">
        <v>1.24</v>
      </c>
      <c r="I3050" s="18">
        <v>1.7</v>
      </c>
      <c r="Q3050"/>
    </row>
    <row r="3051" spans="2:17" x14ac:dyDescent="0.25">
      <c r="B3051" s="18">
        <v>2011</v>
      </c>
      <c r="C3051" s="18" t="s">
        <v>8</v>
      </c>
      <c r="D3051" s="18" t="s">
        <v>205</v>
      </c>
      <c r="E3051" s="18" t="s">
        <v>3125</v>
      </c>
      <c r="F3051" s="18" t="s">
        <v>3161</v>
      </c>
      <c r="G3051" s="18">
        <v>948</v>
      </c>
      <c r="H3051" s="18">
        <v>1.22</v>
      </c>
      <c r="I3051" s="18">
        <v>1.83</v>
      </c>
      <c r="Q3051"/>
    </row>
    <row r="3052" spans="2:17" x14ac:dyDescent="0.25">
      <c r="B3052" s="18">
        <v>2011</v>
      </c>
      <c r="C3052" s="18" t="s">
        <v>8</v>
      </c>
      <c r="D3052" s="18" t="s">
        <v>205</v>
      </c>
      <c r="E3052" s="18" t="s">
        <v>3125</v>
      </c>
      <c r="F3052" s="18" t="s">
        <v>3162</v>
      </c>
      <c r="G3052" s="18">
        <v>1200</v>
      </c>
      <c r="H3052" s="18">
        <v>1.1399999999999999</v>
      </c>
      <c r="I3052" s="18">
        <v>1.83</v>
      </c>
      <c r="Q3052"/>
    </row>
    <row r="3053" spans="2:17" x14ac:dyDescent="0.25">
      <c r="B3053" s="18">
        <v>2011</v>
      </c>
      <c r="C3053" s="18" t="s">
        <v>8</v>
      </c>
      <c r="D3053" s="18" t="s">
        <v>205</v>
      </c>
      <c r="E3053" s="18" t="s">
        <v>3125</v>
      </c>
      <c r="F3053" s="18" t="s">
        <v>3163</v>
      </c>
      <c r="G3053" s="18">
        <v>576</v>
      </c>
      <c r="H3053" s="18">
        <v>1.37</v>
      </c>
      <c r="I3053" s="18">
        <v>1.65</v>
      </c>
      <c r="Q3053"/>
    </row>
    <row r="3054" spans="2:17" x14ac:dyDescent="0.25">
      <c r="B3054" s="18">
        <v>2011</v>
      </c>
      <c r="C3054" s="18" t="s">
        <v>8</v>
      </c>
      <c r="D3054" s="18" t="s">
        <v>277</v>
      </c>
      <c r="E3054" s="18" t="s">
        <v>3164</v>
      </c>
      <c r="F3054" s="18" t="s">
        <v>3165</v>
      </c>
      <c r="G3054" s="18">
        <v>612</v>
      </c>
      <c r="H3054" s="18">
        <v>2.16</v>
      </c>
      <c r="I3054" s="18">
        <v>3.63</v>
      </c>
      <c r="Q3054"/>
    </row>
    <row r="3055" spans="2:17" x14ac:dyDescent="0.25">
      <c r="B3055" s="18">
        <v>2011</v>
      </c>
      <c r="C3055" s="18" t="s">
        <v>8</v>
      </c>
      <c r="D3055" s="18" t="s">
        <v>277</v>
      </c>
      <c r="E3055" s="18" t="s">
        <v>3164</v>
      </c>
      <c r="F3055" s="18" t="s">
        <v>3166</v>
      </c>
      <c r="G3055" s="18">
        <v>840</v>
      </c>
      <c r="H3055" s="18">
        <v>2.27</v>
      </c>
      <c r="I3055" s="18">
        <v>3.37</v>
      </c>
      <c r="Q3055"/>
    </row>
    <row r="3056" spans="2:17" x14ac:dyDescent="0.25">
      <c r="B3056" s="18">
        <v>2011</v>
      </c>
      <c r="C3056" s="18" t="s">
        <v>8</v>
      </c>
      <c r="D3056" s="18" t="s">
        <v>277</v>
      </c>
      <c r="E3056" s="18" t="s">
        <v>3164</v>
      </c>
      <c r="F3056" s="18" t="s">
        <v>3167</v>
      </c>
      <c r="G3056" s="18">
        <v>672</v>
      </c>
      <c r="H3056" s="18">
        <v>2.5099999999999998</v>
      </c>
      <c r="I3056" s="18">
        <v>3.3</v>
      </c>
      <c r="Q3056"/>
    </row>
    <row r="3057" spans="2:17" x14ac:dyDescent="0.25">
      <c r="B3057" s="18">
        <v>2011</v>
      </c>
      <c r="C3057" s="18" t="s">
        <v>8</v>
      </c>
      <c r="D3057" s="18" t="s">
        <v>277</v>
      </c>
      <c r="E3057" s="18" t="s">
        <v>3164</v>
      </c>
      <c r="F3057" s="18" t="s">
        <v>3168</v>
      </c>
      <c r="G3057" s="18">
        <v>1068</v>
      </c>
      <c r="H3057" s="18">
        <v>2.2999999999999998</v>
      </c>
      <c r="I3057" s="18">
        <v>3.23</v>
      </c>
      <c r="Q3057"/>
    </row>
    <row r="3058" spans="2:17" x14ac:dyDescent="0.25">
      <c r="B3058" s="18">
        <v>2011</v>
      </c>
      <c r="C3058" s="18" t="s">
        <v>8</v>
      </c>
      <c r="D3058" s="18" t="s">
        <v>277</v>
      </c>
      <c r="E3058" s="18" t="s">
        <v>3164</v>
      </c>
      <c r="F3058" s="18" t="s">
        <v>3169</v>
      </c>
      <c r="G3058" s="18">
        <v>720</v>
      </c>
      <c r="H3058" s="18">
        <v>2.4300000000000002</v>
      </c>
      <c r="I3058" s="18">
        <v>3.2</v>
      </c>
      <c r="Q3058"/>
    </row>
    <row r="3059" spans="2:17" x14ac:dyDescent="0.25">
      <c r="B3059" s="18">
        <v>2011</v>
      </c>
      <c r="C3059" s="18" t="s">
        <v>8</v>
      </c>
      <c r="D3059" s="18" t="s">
        <v>277</v>
      </c>
      <c r="E3059" s="18" t="s">
        <v>3164</v>
      </c>
      <c r="F3059" s="18" t="s">
        <v>3170</v>
      </c>
      <c r="G3059" s="18">
        <v>1104</v>
      </c>
      <c r="H3059" s="18">
        <v>2.17</v>
      </c>
      <c r="I3059" s="18">
        <v>3.58</v>
      </c>
      <c r="Q3059"/>
    </row>
    <row r="3060" spans="2:17" x14ac:dyDescent="0.25">
      <c r="B3060" s="18">
        <v>2011</v>
      </c>
      <c r="C3060" s="18" t="s">
        <v>8</v>
      </c>
      <c r="D3060" s="18" t="s">
        <v>277</v>
      </c>
      <c r="E3060" s="18" t="s">
        <v>3164</v>
      </c>
      <c r="F3060" s="18" t="s">
        <v>3171</v>
      </c>
      <c r="G3060" s="18">
        <v>720</v>
      </c>
      <c r="H3060" s="18">
        <v>2.71</v>
      </c>
      <c r="I3060" s="18">
        <v>3.95</v>
      </c>
      <c r="Q3060"/>
    </row>
    <row r="3061" spans="2:17" x14ac:dyDescent="0.25">
      <c r="B3061" s="18">
        <v>2011</v>
      </c>
      <c r="C3061" s="18" t="s">
        <v>8</v>
      </c>
      <c r="D3061" s="18" t="s">
        <v>277</v>
      </c>
      <c r="E3061" s="18" t="s">
        <v>3164</v>
      </c>
      <c r="F3061" s="18" t="s">
        <v>3172</v>
      </c>
      <c r="G3061" s="18">
        <v>828</v>
      </c>
      <c r="H3061" s="18">
        <v>2.5299999999999998</v>
      </c>
      <c r="I3061" s="18">
        <v>3.97</v>
      </c>
      <c r="Q3061"/>
    </row>
    <row r="3062" spans="2:17" x14ac:dyDescent="0.25">
      <c r="B3062" s="18">
        <v>2011</v>
      </c>
      <c r="C3062" s="18" t="s">
        <v>8</v>
      </c>
      <c r="D3062" s="18" t="s">
        <v>277</v>
      </c>
      <c r="E3062" s="18" t="s">
        <v>3164</v>
      </c>
      <c r="F3062" s="18" t="s">
        <v>3173</v>
      </c>
      <c r="G3062" s="18">
        <v>948</v>
      </c>
      <c r="H3062" s="18">
        <v>2</v>
      </c>
      <c r="I3062" s="18">
        <v>3.99</v>
      </c>
      <c r="Q3062"/>
    </row>
    <row r="3063" spans="2:17" x14ac:dyDescent="0.25">
      <c r="B3063" s="18">
        <v>2011</v>
      </c>
      <c r="C3063" s="18" t="s">
        <v>8</v>
      </c>
      <c r="D3063" s="18" t="s">
        <v>277</v>
      </c>
      <c r="E3063" s="18" t="s">
        <v>3164</v>
      </c>
      <c r="F3063" s="18" t="s">
        <v>3174</v>
      </c>
      <c r="G3063" s="18">
        <v>600</v>
      </c>
      <c r="H3063" s="18">
        <v>2.61</v>
      </c>
      <c r="I3063" s="18">
        <v>3.39</v>
      </c>
      <c r="Q3063"/>
    </row>
    <row r="3064" spans="2:17" x14ac:dyDescent="0.25">
      <c r="B3064" s="18">
        <v>2011</v>
      </c>
      <c r="C3064" s="18" t="s">
        <v>8</v>
      </c>
      <c r="D3064" s="18" t="s">
        <v>277</v>
      </c>
      <c r="E3064" s="18" t="s">
        <v>3164</v>
      </c>
      <c r="F3064" s="18" t="s">
        <v>3175</v>
      </c>
      <c r="G3064" s="18">
        <v>660</v>
      </c>
      <c r="H3064" s="18">
        <v>2.62</v>
      </c>
      <c r="I3064" s="18">
        <v>3.95</v>
      </c>
      <c r="Q3064"/>
    </row>
    <row r="3065" spans="2:17" x14ac:dyDescent="0.25">
      <c r="B3065" s="18">
        <v>2011</v>
      </c>
      <c r="C3065" s="18" t="s">
        <v>8</v>
      </c>
      <c r="D3065" s="18" t="s">
        <v>277</v>
      </c>
      <c r="E3065" s="18" t="s">
        <v>3164</v>
      </c>
      <c r="F3065" s="18" t="s">
        <v>3176</v>
      </c>
      <c r="G3065" s="18">
        <v>636</v>
      </c>
      <c r="H3065" s="18">
        <v>2.77</v>
      </c>
      <c r="I3065" s="18">
        <v>3.22</v>
      </c>
      <c r="Q3065"/>
    </row>
    <row r="3066" spans="2:17" x14ac:dyDescent="0.25">
      <c r="B3066" s="18">
        <v>2011</v>
      </c>
      <c r="C3066" s="18" t="s">
        <v>8</v>
      </c>
      <c r="D3066" s="18" t="s">
        <v>277</v>
      </c>
      <c r="E3066" s="18" t="s">
        <v>3164</v>
      </c>
      <c r="F3066" s="18" t="s">
        <v>3177</v>
      </c>
      <c r="G3066" s="18">
        <v>900</v>
      </c>
      <c r="H3066" s="18">
        <v>2.04</v>
      </c>
      <c r="I3066" s="18">
        <v>3.21</v>
      </c>
      <c r="Q3066"/>
    </row>
    <row r="3067" spans="2:17" x14ac:dyDescent="0.25">
      <c r="B3067" s="18">
        <v>2011</v>
      </c>
      <c r="C3067" s="18" t="s">
        <v>8</v>
      </c>
      <c r="D3067" s="18" t="s">
        <v>277</v>
      </c>
      <c r="E3067" s="18" t="s">
        <v>3164</v>
      </c>
      <c r="F3067" s="18" t="s">
        <v>3178</v>
      </c>
      <c r="G3067" s="18">
        <v>900</v>
      </c>
      <c r="H3067" s="18">
        <v>2.34</v>
      </c>
      <c r="I3067" s="18">
        <v>3.3</v>
      </c>
      <c r="Q3067"/>
    </row>
    <row r="3068" spans="2:17" x14ac:dyDescent="0.25">
      <c r="B3068" s="18">
        <v>2011</v>
      </c>
      <c r="C3068" s="18" t="s">
        <v>8</v>
      </c>
      <c r="D3068" s="18" t="s">
        <v>277</v>
      </c>
      <c r="E3068" s="18" t="s">
        <v>3164</v>
      </c>
      <c r="F3068" s="18" t="s">
        <v>3179</v>
      </c>
      <c r="G3068" s="18">
        <v>852</v>
      </c>
      <c r="H3068" s="18">
        <v>2.4</v>
      </c>
      <c r="I3068" s="18">
        <v>3.93</v>
      </c>
      <c r="Q3068"/>
    </row>
    <row r="3069" spans="2:17" x14ac:dyDescent="0.25">
      <c r="B3069" s="18">
        <v>2011</v>
      </c>
      <c r="C3069" s="18" t="s">
        <v>8</v>
      </c>
      <c r="D3069" s="18" t="s">
        <v>277</v>
      </c>
      <c r="E3069" s="18" t="s">
        <v>3164</v>
      </c>
      <c r="F3069" s="18" t="s">
        <v>3180</v>
      </c>
      <c r="G3069" s="18">
        <v>732</v>
      </c>
      <c r="H3069" s="18">
        <v>2.25</v>
      </c>
      <c r="I3069" s="18">
        <v>3.76</v>
      </c>
      <c r="Q3069"/>
    </row>
    <row r="3070" spans="2:17" x14ac:dyDescent="0.25">
      <c r="B3070" s="18">
        <v>2011</v>
      </c>
      <c r="C3070" s="18" t="s">
        <v>8</v>
      </c>
      <c r="D3070" s="18" t="s">
        <v>277</v>
      </c>
      <c r="E3070" s="18" t="s">
        <v>3164</v>
      </c>
      <c r="F3070" s="18" t="s">
        <v>3181</v>
      </c>
      <c r="G3070" s="18">
        <v>1140</v>
      </c>
      <c r="H3070" s="18">
        <v>2.59</v>
      </c>
      <c r="I3070" s="18">
        <v>3.91</v>
      </c>
      <c r="Q3070"/>
    </row>
    <row r="3071" spans="2:17" x14ac:dyDescent="0.25">
      <c r="B3071" s="18">
        <v>2011</v>
      </c>
      <c r="C3071" s="18" t="s">
        <v>8</v>
      </c>
      <c r="D3071" s="18" t="s">
        <v>277</v>
      </c>
      <c r="E3071" s="18" t="s">
        <v>3164</v>
      </c>
      <c r="F3071" s="18" t="s">
        <v>3182</v>
      </c>
      <c r="G3071" s="18">
        <v>996</v>
      </c>
      <c r="H3071" s="18">
        <v>2.4900000000000002</v>
      </c>
      <c r="I3071" s="18">
        <v>3.64</v>
      </c>
      <c r="Q3071"/>
    </row>
    <row r="3072" spans="2:17" x14ac:dyDescent="0.25">
      <c r="B3072" s="18">
        <v>2011</v>
      </c>
      <c r="C3072" s="18" t="s">
        <v>8</v>
      </c>
      <c r="D3072" s="18" t="s">
        <v>277</v>
      </c>
      <c r="E3072" s="18" t="s">
        <v>3164</v>
      </c>
      <c r="F3072" s="18" t="s">
        <v>3183</v>
      </c>
      <c r="G3072" s="18">
        <v>900</v>
      </c>
      <c r="H3072" s="18">
        <v>2.64</v>
      </c>
      <c r="I3072" s="18">
        <v>3.22</v>
      </c>
      <c r="Q3072"/>
    </row>
    <row r="3073" spans="2:17" x14ac:dyDescent="0.25">
      <c r="B3073" s="18">
        <v>2011</v>
      </c>
      <c r="C3073" s="18" t="s">
        <v>8</v>
      </c>
      <c r="D3073" s="18" t="s">
        <v>277</v>
      </c>
      <c r="E3073" s="18" t="s">
        <v>3164</v>
      </c>
      <c r="F3073" s="18" t="s">
        <v>3184</v>
      </c>
      <c r="G3073" s="18">
        <v>1032</v>
      </c>
      <c r="H3073" s="18">
        <v>2.41</v>
      </c>
      <c r="I3073" s="18">
        <v>3.85</v>
      </c>
      <c r="Q3073"/>
    </row>
    <row r="3074" spans="2:17" x14ac:dyDescent="0.25">
      <c r="B3074" s="18">
        <v>2011</v>
      </c>
      <c r="C3074" s="18" t="s">
        <v>8</v>
      </c>
      <c r="D3074" s="18" t="s">
        <v>277</v>
      </c>
      <c r="E3074" s="18" t="s">
        <v>3164</v>
      </c>
      <c r="F3074" s="18" t="s">
        <v>3185</v>
      </c>
      <c r="G3074" s="18">
        <v>708</v>
      </c>
      <c r="H3074" s="18">
        <v>2.83</v>
      </c>
      <c r="I3074" s="18">
        <v>3.52</v>
      </c>
      <c r="Q3074"/>
    </row>
    <row r="3075" spans="2:17" x14ac:dyDescent="0.25">
      <c r="B3075" s="18">
        <v>2011</v>
      </c>
      <c r="C3075" s="18" t="s">
        <v>8</v>
      </c>
      <c r="D3075" s="18" t="s">
        <v>277</v>
      </c>
      <c r="E3075" s="18" t="s">
        <v>3164</v>
      </c>
      <c r="F3075" s="18" t="s">
        <v>3186</v>
      </c>
      <c r="G3075" s="18">
        <v>684</v>
      </c>
      <c r="H3075" s="18">
        <v>2.21</v>
      </c>
      <c r="I3075" s="18">
        <v>3.8</v>
      </c>
      <c r="Q3075"/>
    </row>
    <row r="3076" spans="2:17" x14ac:dyDescent="0.25">
      <c r="B3076" s="18">
        <v>2011</v>
      </c>
      <c r="C3076" s="18" t="s">
        <v>8</v>
      </c>
      <c r="D3076" s="18" t="s">
        <v>277</v>
      </c>
      <c r="E3076" s="18" t="s">
        <v>3164</v>
      </c>
      <c r="F3076" s="18" t="s">
        <v>3187</v>
      </c>
      <c r="G3076" s="18">
        <v>1200</v>
      </c>
      <c r="H3076" s="18">
        <v>2.37</v>
      </c>
      <c r="I3076" s="18">
        <v>3.83</v>
      </c>
      <c r="Q3076"/>
    </row>
    <row r="3077" spans="2:17" x14ac:dyDescent="0.25">
      <c r="B3077" s="18">
        <v>2011</v>
      </c>
      <c r="C3077" s="18" t="s">
        <v>8</v>
      </c>
      <c r="D3077" s="18" t="s">
        <v>277</v>
      </c>
      <c r="E3077" s="18" t="s">
        <v>3164</v>
      </c>
      <c r="F3077" s="18" t="s">
        <v>3188</v>
      </c>
      <c r="G3077" s="18">
        <v>684</v>
      </c>
      <c r="H3077" s="18">
        <v>2.75</v>
      </c>
      <c r="I3077" s="18">
        <v>3.53</v>
      </c>
      <c r="Q3077"/>
    </row>
    <row r="3078" spans="2:17" x14ac:dyDescent="0.25">
      <c r="B3078" s="18">
        <v>2011</v>
      </c>
      <c r="C3078" s="18" t="s">
        <v>8</v>
      </c>
      <c r="D3078" s="18" t="s">
        <v>277</v>
      </c>
      <c r="E3078" s="18" t="s">
        <v>3164</v>
      </c>
      <c r="F3078" s="18" t="s">
        <v>3189</v>
      </c>
      <c r="G3078" s="18">
        <v>744</v>
      </c>
      <c r="H3078" s="18">
        <v>2.19</v>
      </c>
      <c r="I3078" s="18">
        <v>3.66</v>
      </c>
      <c r="Q3078"/>
    </row>
    <row r="3079" spans="2:17" x14ac:dyDescent="0.25">
      <c r="B3079" s="18">
        <v>2011</v>
      </c>
      <c r="C3079" s="18" t="s">
        <v>8</v>
      </c>
      <c r="D3079" s="18" t="s">
        <v>277</v>
      </c>
      <c r="E3079" s="18" t="s">
        <v>3164</v>
      </c>
      <c r="F3079" s="18" t="s">
        <v>3190</v>
      </c>
      <c r="G3079" s="18">
        <v>648</v>
      </c>
      <c r="H3079" s="18">
        <v>2.94</v>
      </c>
      <c r="I3079" s="18">
        <v>3.71</v>
      </c>
      <c r="Q3079"/>
    </row>
    <row r="3080" spans="2:17" x14ac:dyDescent="0.25">
      <c r="B3080" s="18">
        <v>2011</v>
      </c>
      <c r="C3080" s="18" t="s">
        <v>8</v>
      </c>
      <c r="D3080" s="18" t="s">
        <v>277</v>
      </c>
      <c r="E3080" s="18" t="s">
        <v>3164</v>
      </c>
      <c r="F3080" s="18" t="s">
        <v>3191</v>
      </c>
      <c r="G3080" s="18">
        <v>648</v>
      </c>
      <c r="H3080" s="18">
        <v>2.68</v>
      </c>
      <c r="I3080" s="18">
        <v>3.77</v>
      </c>
      <c r="Q3080"/>
    </row>
    <row r="3081" spans="2:17" x14ac:dyDescent="0.25">
      <c r="B3081" s="18">
        <v>2011</v>
      </c>
      <c r="C3081" s="18" t="s">
        <v>8</v>
      </c>
      <c r="D3081" s="18" t="s">
        <v>277</v>
      </c>
      <c r="E3081" s="18" t="s">
        <v>3164</v>
      </c>
      <c r="F3081" s="18" t="s">
        <v>3192</v>
      </c>
      <c r="G3081" s="18">
        <v>612</v>
      </c>
      <c r="H3081" s="18">
        <v>2.4900000000000002</v>
      </c>
      <c r="I3081" s="18">
        <v>3.61</v>
      </c>
      <c r="Q3081"/>
    </row>
    <row r="3082" spans="2:17" x14ac:dyDescent="0.25">
      <c r="B3082" s="18">
        <v>2011</v>
      </c>
      <c r="C3082" s="18" t="s">
        <v>8</v>
      </c>
      <c r="D3082" s="18" t="s">
        <v>277</v>
      </c>
      <c r="E3082" s="18" t="s">
        <v>3164</v>
      </c>
      <c r="F3082" s="18" t="s">
        <v>3193</v>
      </c>
      <c r="G3082" s="18">
        <v>1200</v>
      </c>
      <c r="H3082" s="18">
        <v>2.56</v>
      </c>
      <c r="I3082" s="18">
        <v>3.62</v>
      </c>
      <c r="Q3082"/>
    </row>
    <row r="3083" spans="2:17" x14ac:dyDescent="0.25">
      <c r="B3083" s="18">
        <v>2011</v>
      </c>
      <c r="C3083" s="18" t="s">
        <v>8</v>
      </c>
      <c r="D3083" s="18" t="s">
        <v>277</v>
      </c>
      <c r="E3083" s="18" t="s">
        <v>3164</v>
      </c>
      <c r="F3083" s="18" t="s">
        <v>3194</v>
      </c>
      <c r="G3083" s="18">
        <v>672</v>
      </c>
      <c r="H3083" s="18">
        <v>2.15</v>
      </c>
      <c r="I3083" s="18">
        <v>3.69</v>
      </c>
      <c r="Q3083"/>
    </row>
    <row r="3084" spans="2:17" x14ac:dyDescent="0.25">
      <c r="B3084" s="18">
        <v>2011</v>
      </c>
      <c r="C3084" s="18" t="s">
        <v>8</v>
      </c>
      <c r="D3084" s="18" t="s">
        <v>277</v>
      </c>
      <c r="E3084" s="18" t="s">
        <v>3164</v>
      </c>
      <c r="F3084" s="18" t="s">
        <v>3195</v>
      </c>
      <c r="G3084" s="18">
        <v>984</v>
      </c>
      <c r="H3084" s="18">
        <v>2.85</v>
      </c>
      <c r="I3084" s="18">
        <v>3.89</v>
      </c>
      <c r="Q3084"/>
    </row>
    <row r="3085" spans="2:17" x14ac:dyDescent="0.25">
      <c r="B3085" s="18">
        <v>2011</v>
      </c>
      <c r="C3085" s="18" t="s">
        <v>8</v>
      </c>
      <c r="D3085" s="18" t="s">
        <v>277</v>
      </c>
      <c r="E3085" s="18" t="s">
        <v>3164</v>
      </c>
      <c r="F3085" s="18" t="s">
        <v>3196</v>
      </c>
      <c r="G3085" s="18">
        <v>996</v>
      </c>
      <c r="H3085" s="18">
        <v>2.64</v>
      </c>
      <c r="I3085" s="18">
        <v>3.24</v>
      </c>
      <c r="Q3085"/>
    </row>
    <row r="3086" spans="2:17" x14ac:dyDescent="0.25">
      <c r="B3086" s="18">
        <v>2011</v>
      </c>
      <c r="C3086" s="18" t="s">
        <v>8</v>
      </c>
      <c r="D3086" s="18" t="s">
        <v>277</v>
      </c>
      <c r="E3086" s="18" t="s">
        <v>3164</v>
      </c>
      <c r="F3086" s="18" t="s">
        <v>3197</v>
      </c>
      <c r="G3086" s="18">
        <v>1008</v>
      </c>
      <c r="H3086" s="18">
        <v>2.27</v>
      </c>
      <c r="I3086" s="18">
        <v>3.73</v>
      </c>
      <c r="Q3086"/>
    </row>
    <row r="3087" spans="2:17" x14ac:dyDescent="0.25">
      <c r="B3087" s="18">
        <v>2011</v>
      </c>
      <c r="C3087" s="18" t="s">
        <v>8</v>
      </c>
      <c r="D3087" s="18" t="s">
        <v>277</v>
      </c>
      <c r="E3087" s="18" t="s">
        <v>3164</v>
      </c>
      <c r="F3087" s="18" t="s">
        <v>3198</v>
      </c>
      <c r="G3087" s="18">
        <v>720</v>
      </c>
      <c r="H3087" s="18">
        <v>2.68</v>
      </c>
      <c r="I3087" s="18">
        <v>3.75</v>
      </c>
      <c r="Q3087"/>
    </row>
    <row r="3088" spans="2:17" x14ac:dyDescent="0.25">
      <c r="B3088" s="18">
        <v>2011</v>
      </c>
      <c r="C3088" s="18" t="s">
        <v>8</v>
      </c>
      <c r="D3088" s="18" t="s">
        <v>277</v>
      </c>
      <c r="E3088" s="18" t="s">
        <v>3164</v>
      </c>
      <c r="F3088" s="18" t="s">
        <v>3199</v>
      </c>
      <c r="G3088" s="18">
        <v>636</v>
      </c>
      <c r="H3088" s="18">
        <v>2.23</v>
      </c>
      <c r="I3088" s="18">
        <v>3.65</v>
      </c>
      <c r="Q3088"/>
    </row>
    <row r="3089" spans="2:17" x14ac:dyDescent="0.25">
      <c r="B3089" s="18">
        <v>2011</v>
      </c>
      <c r="C3089" s="18" t="s">
        <v>8</v>
      </c>
      <c r="D3089" s="18" t="s">
        <v>277</v>
      </c>
      <c r="E3089" s="18" t="s">
        <v>3164</v>
      </c>
      <c r="F3089" s="18" t="s">
        <v>3200</v>
      </c>
      <c r="G3089" s="18">
        <v>792</v>
      </c>
      <c r="H3089" s="18">
        <v>2.4900000000000002</v>
      </c>
      <c r="I3089" s="18">
        <v>3.91</v>
      </c>
      <c r="Q3089"/>
    </row>
    <row r="3090" spans="2:17" x14ac:dyDescent="0.25">
      <c r="B3090" s="18">
        <v>2011</v>
      </c>
      <c r="C3090" s="18" t="s">
        <v>8</v>
      </c>
      <c r="D3090" s="18" t="s">
        <v>277</v>
      </c>
      <c r="E3090" s="18" t="s">
        <v>3164</v>
      </c>
      <c r="F3090" s="18" t="s">
        <v>3201</v>
      </c>
      <c r="G3090" s="18">
        <v>744</v>
      </c>
      <c r="H3090" s="18">
        <v>2.39</v>
      </c>
      <c r="I3090" s="18">
        <v>3.96</v>
      </c>
      <c r="Q3090"/>
    </row>
    <row r="3091" spans="2:17" x14ac:dyDescent="0.25">
      <c r="B3091" s="18">
        <v>2011</v>
      </c>
      <c r="C3091" s="18" t="s">
        <v>8</v>
      </c>
      <c r="D3091" s="18" t="s">
        <v>277</v>
      </c>
      <c r="E3091" s="18" t="s">
        <v>3164</v>
      </c>
      <c r="F3091" s="18" t="s">
        <v>3202</v>
      </c>
      <c r="G3091" s="18">
        <v>1008</v>
      </c>
      <c r="H3091" s="18">
        <v>2.23</v>
      </c>
      <c r="I3091" s="18">
        <v>3.87</v>
      </c>
      <c r="Q3091"/>
    </row>
    <row r="3092" spans="2:17" x14ac:dyDescent="0.25">
      <c r="B3092" s="18">
        <v>2011</v>
      </c>
      <c r="C3092" s="18" t="s">
        <v>8</v>
      </c>
      <c r="D3092" s="18" t="s">
        <v>277</v>
      </c>
      <c r="E3092" s="18" t="s">
        <v>3164</v>
      </c>
      <c r="F3092" s="18" t="s">
        <v>3203</v>
      </c>
      <c r="G3092" s="18">
        <v>684</v>
      </c>
      <c r="H3092" s="18">
        <v>2.15</v>
      </c>
      <c r="I3092" s="18">
        <v>3.28</v>
      </c>
      <c r="Q3092"/>
    </row>
    <row r="3093" spans="2:17" x14ac:dyDescent="0.25">
      <c r="B3093" s="18">
        <v>2011</v>
      </c>
      <c r="C3093" s="18" t="s">
        <v>8</v>
      </c>
      <c r="D3093" s="18" t="s">
        <v>277</v>
      </c>
      <c r="E3093" s="18" t="s">
        <v>3164</v>
      </c>
      <c r="F3093" s="18" t="s">
        <v>3204</v>
      </c>
      <c r="G3093" s="18">
        <v>744</v>
      </c>
      <c r="H3093" s="18">
        <v>2.21</v>
      </c>
      <c r="I3093" s="18">
        <v>3.91</v>
      </c>
      <c r="Q3093"/>
    </row>
    <row r="3094" spans="2:17" x14ac:dyDescent="0.25">
      <c r="B3094" s="18">
        <v>2011</v>
      </c>
      <c r="C3094" s="18" t="s">
        <v>8</v>
      </c>
      <c r="D3094" s="18" t="s">
        <v>277</v>
      </c>
      <c r="E3094" s="18" t="s">
        <v>3164</v>
      </c>
      <c r="F3094" s="18" t="s">
        <v>3205</v>
      </c>
      <c r="G3094" s="18">
        <v>876</v>
      </c>
      <c r="H3094" s="18">
        <v>2.59</v>
      </c>
      <c r="I3094" s="18">
        <v>3.5</v>
      </c>
      <c r="Q3094"/>
    </row>
    <row r="3095" spans="2:17" x14ac:dyDescent="0.25">
      <c r="B3095" s="18">
        <v>2011</v>
      </c>
      <c r="C3095" s="18" t="s">
        <v>8</v>
      </c>
      <c r="D3095" s="18" t="s">
        <v>277</v>
      </c>
      <c r="E3095" s="18" t="s">
        <v>3164</v>
      </c>
      <c r="F3095" s="18" t="s">
        <v>3206</v>
      </c>
      <c r="G3095" s="18">
        <v>732</v>
      </c>
      <c r="H3095" s="18">
        <v>2.4500000000000002</v>
      </c>
      <c r="I3095" s="18">
        <v>3.66</v>
      </c>
      <c r="Q3095"/>
    </row>
    <row r="3096" spans="2:17" x14ac:dyDescent="0.25">
      <c r="B3096" s="18">
        <v>2011</v>
      </c>
      <c r="C3096" s="18" t="s">
        <v>8</v>
      </c>
      <c r="D3096" s="18" t="s">
        <v>277</v>
      </c>
      <c r="E3096" s="18" t="s">
        <v>3164</v>
      </c>
      <c r="F3096" s="18" t="s">
        <v>3207</v>
      </c>
      <c r="G3096" s="18">
        <v>1104</v>
      </c>
      <c r="H3096" s="18">
        <v>2.74</v>
      </c>
      <c r="I3096" s="18">
        <v>3.69</v>
      </c>
      <c r="Q3096"/>
    </row>
    <row r="3097" spans="2:17" x14ac:dyDescent="0.25">
      <c r="B3097" s="18">
        <v>2011</v>
      </c>
      <c r="C3097" s="18" t="s">
        <v>8</v>
      </c>
      <c r="D3097" s="18" t="s">
        <v>277</v>
      </c>
      <c r="E3097" s="18" t="s">
        <v>3164</v>
      </c>
      <c r="F3097" s="18" t="s">
        <v>3208</v>
      </c>
      <c r="G3097" s="18">
        <v>960</v>
      </c>
      <c r="H3097" s="18">
        <v>2.4</v>
      </c>
      <c r="I3097" s="18">
        <v>3.8</v>
      </c>
      <c r="Q3097"/>
    </row>
    <row r="3098" spans="2:17" x14ac:dyDescent="0.25">
      <c r="B3098" s="18">
        <v>2011</v>
      </c>
      <c r="C3098" s="18" t="s">
        <v>8</v>
      </c>
      <c r="D3098" s="18" t="s">
        <v>277</v>
      </c>
      <c r="E3098" s="18" t="s">
        <v>3164</v>
      </c>
      <c r="F3098" s="18" t="s">
        <v>3209</v>
      </c>
      <c r="G3098" s="18">
        <v>696</v>
      </c>
      <c r="H3098" s="18">
        <v>2.2999999999999998</v>
      </c>
      <c r="I3098" s="18">
        <v>3.88</v>
      </c>
      <c r="Q3098"/>
    </row>
    <row r="3099" spans="2:17" x14ac:dyDescent="0.25">
      <c r="B3099" s="18">
        <v>2011</v>
      </c>
      <c r="C3099" s="18" t="s">
        <v>8</v>
      </c>
      <c r="D3099" s="18" t="s">
        <v>277</v>
      </c>
      <c r="E3099" s="18" t="s">
        <v>3164</v>
      </c>
      <c r="F3099" s="18" t="s">
        <v>3210</v>
      </c>
      <c r="G3099" s="18">
        <v>660</v>
      </c>
      <c r="H3099" s="18">
        <v>2.23</v>
      </c>
      <c r="I3099" s="18">
        <v>3.81</v>
      </c>
      <c r="Q3099"/>
    </row>
    <row r="3100" spans="2:17" x14ac:dyDescent="0.25">
      <c r="B3100" s="18">
        <v>2011</v>
      </c>
      <c r="C3100" s="18" t="s">
        <v>8</v>
      </c>
      <c r="D3100" s="18" t="s">
        <v>277</v>
      </c>
      <c r="E3100" s="18" t="s">
        <v>3164</v>
      </c>
      <c r="F3100" s="18" t="s">
        <v>3211</v>
      </c>
      <c r="G3100" s="18">
        <v>1200</v>
      </c>
      <c r="H3100" s="18">
        <v>2.08</v>
      </c>
      <c r="I3100" s="18">
        <v>3.5</v>
      </c>
      <c r="Q3100"/>
    </row>
    <row r="3101" spans="2:17" x14ac:dyDescent="0.25">
      <c r="B3101" s="18">
        <v>2011</v>
      </c>
      <c r="C3101" s="18" t="s">
        <v>8</v>
      </c>
      <c r="D3101" s="18" t="s">
        <v>277</v>
      </c>
      <c r="E3101" s="18" t="s">
        <v>3164</v>
      </c>
      <c r="F3101" s="18" t="s">
        <v>3212</v>
      </c>
      <c r="G3101" s="18">
        <v>1044</v>
      </c>
      <c r="H3101" s="18">
        <v>2.48</v>
      </c>
      <c r="I3101" s="18">
        <v>3.73</v>
      </c>
      <c r="Q3101"/>
    </row>
    <row r="3102" spans="2:17" x14ac:dyDescent="0.25">
      <c r="B3102" s="18">
        <v>2011</v>
      </c>
      <c r="C3102" s="18" t="s">
        <v>8</v>
      </c>
      <c r="D3102" s="18" t="s">
        <v>277</v>
      </c>
      <c r="E3102" s="18" t="s">
        <v>3164</v>
      </c>
      <c r="F3102" s="18" t="s">
        <v>3213</v>
      </c>
      <c r="G3102" s="18">
        <v>648</v>
      </c>
      <c r="H3102" s="18">
        <v>2.62</v>
      </c>
      <c r="I3102" s="18">
        <v>3.98</v>
      </c>
      <c r="Q3102"/>
    </row>
    <row r="3103" spans="2:17" x14ac:dyDescent="0.25">
      <c r="B3103" s="18">
        <v>2011</v>
      </c>
      <c r="C3103" s="18" t="s">
        <v>8</v>
      </c>
      <c r="D3103" s="18" t="s">
        <v>277</v>
      </c>
      <c r="E3103" s="18" t="s">
        <v>3164</v>
      </c>
      <c r="F3103" s="18" t="s">
        <v>3214</v>
      </c>
      <c r="G3103" s="18">
        <v>876</v>
      </c>
      <c r="H3103" s="18">
        <v>2.42</v>
      </c>
      <c r="I3103" s="18">
        <v>3.64</v>
      </c>
      <c r="Q3103"/>
    </row>
    <row r="3104" spans="2:17" x14ac:dyDescent="0.25">
      <c r="B3104" s="18">
        <v>2011</v>
      </c>
      <c r="C3104" s="18" t="s">
        <v>8</v>
      </c>
      <c r="D3104" s="18" t="s">
        <v>277</v>
      </c>
      <c r="E3104" s="18" t="s">
        <v>3164</v>
      </c>
      <c r="F3104" s="18" t="s">
        <v>3215</v>
      </c>
      <c r="G3104" s="18">
        <v>972</v>
      </c>
      <c r="H3104" s="18">
        <v>2.78</v>
      </c>
      <c r="I3104" s="18">
        <v>3.77</v>
      </c>
      <c r="Q3104"/>
    </row>
    <row r="3105" spans="2:17" x14ac:dyDescent="0.25">
      <c r="B3105" s="18">
        <v>2011</v>
      </c>
      <c r="C3105" s="18" t="s">
        <v>8</v>
      </c>
      <c r="D3105" s="18" t="s">
        <v>277</v>
      </c>
      <c r="E3105" s="18" t="s">
        <v>3164</v>
      </c>
      <c r="F3105" s="18" t="s">
        <v>3216</v>
      </c>
      <c r="G3105" s="18">
        <v>1176</v>
      </c>
      <c r="H3105" s="18">
        <v>2.1</v>
      </c>
      <c r="I3105" s="18">
        <v>3.22</v>
      </c>
      <c r="Q3105"/>
    </row>
    <row r="3106" spans="2:17" x14ac:dyDescent="0.25">
      <c r="B3106" s="18">
        <v>2011</v>
      </c>
      <c r="C3106" s="18" t="s">
        <v>8</v>
      </c>
      <c r="D3106" s="18" t="s">
        <v>277</v>
      </c>
      <c r="E3106" s="18" t="s">
        <v>3164</v>
      </c>
      <c r="F3106" s="18" t="s">
        <v>3217</v>
      </c>
      <c r="G3106" s="18">
        <v>684</v>
      </c>
      <c r="H3106" s="18">
        <v>2.36</v>
      </c>
      <c r="I3106" s="18">
        <v>3.34</v>
      </c>
      <c r="Q3106"/>
    </row>
    <row r="3107" spans="2:17" x14ac:dyDescent="0.25">
      <c r="B3107" s="18">
        <v>2011</v>
      </c>
      <c r="C3107" s="18" t="s">
        <v>8</v>
      </c>
      <c r="D3107" s="18" t="s">
        <v>277</v>
      </c>
      <c r="E3107" s="18" t="s">
        <v>3164</v>
      </c>
      <c r="F3107" s="18" t="s">
        <v>3218</v>
      </c>
      <c r="G3107" s="18">
        <v>852</v>
      </c>
      <c r="H3107" s="18">
        <v>2.2000000000000002</v>
      </c>
      <c r="I3107" s="18">
        <v>3.41</v>
      </c>
      <c r="Q3107"/>
    </row>
    <row r="3108" spans="2:17" x14ac:dyDescent="0.25">
      <c r="B3108" s="18">
        <v>2011</v>
      </c>
      <c r="C3108" s="18" t="s">
        <v>8</v>
      </c>
      <c r="D3108" s="18" t="s">
        <v>277</v>
      </c>
      <c r="E3108" s="18" t="s">
        <v>3164</v>
      </c>
      <c r="F3108" s="18" t="s">
        <v>3219</v>
      </c>
      <c r="G3108" s="18">
        <v>1152</v>
      </c>
      <c r="H3108" s="18">
        <v>2.12</v>
      </c>
      <c r="I3108" s="18">
        <v>3.44</v>
      </c>
      <c r="Q3108"/>
    </row>
    <row r="3109" spans="2:17" x14ac:dyDescent="0.25">
      <c r="B3109" s="18">
        <v>2011</v>
      </c>
      <c r="C3109" s="18" t="s">
        <v>8</v>
      </c>
      <c r="D3109" s="18" t="s">
        <v>277</v>
      </c>
      <c r="E3109" s="18" t="s">
        <v>3164</v>
      </c>
      <c r="F3109" s="18" t="s">
        <v>3220</v>
      </c>
      <c r="G3109" s="18">
        <v>900</v>
      </c>
      <c r="H3109" s="18">
        <v>2.27</v>
      </c>
      <c r="I3109" s="18">
        <v>3.2</v>
      </c>
      <c r="Q3109"/>
    </row>
    <row r="3110" spans="2:17" x14ac:dyDescent="0.25">
      <c r="B3110" s="18">
        <v>2011</v>
      </c>
      <c r="C3110" s="18" t="s">
        <v>8</v>
      </c>
      <c r="D3110" s="18" t="s">
        <v>277</v>
      </c>
      <c r="E3110" s="18" t="s">
        <v>3164</v>
      </c>
      <c r="F3110" s="18" t="s">
        <v>3221</v>
      </c>
      <c r="G3110" s="18">
        <v>936</v>
      </c>
      <c r="H3110" s="18">
        <v>2.97</v>
      </c>
      <c r="I3110" s="18">
        <v>3.71</v>
      </c>
      <c r="Q3110"/>
    </row>
    <row r="3111" spans="2:17" x14ac:dyDescent="0.25">
      <c r="B3111" s="18">
        <v>2011</v>
      </c>
      <c r="C3111" s="18" t="s">
        <v>8</v>
      </c>
      <c r="D3111" s="18" t="s">
        <v>277</v>
      </c>
      <c r="E3111" s="18" t="s">
        <v>3164</v>
      </c>
      <c r="F3111" s="18" t="s">
        <v>3222</v>
      </c>
      <c r="G3111" s="18">
        <v>732</v>
      </c>
      <c r="H3111" s="18">
        <v>2.99</v>
      </c>
      <c r="I3111" s="18">
        <v>3.81</v>
      </c>
      <c r="Q3111"/>
    </row>
    <row r="3112" spans="2:17" x14ac:dyDescent="0.25">
      <c r="B3112" s="18">
        <v>2011</v>
      </c>
      <c r="C3112" s="18" t="s">
        <v>8</v>
      </c>
      <c r="D3112" s="18" t="s">
        <v>277</v>
      </c>
      <c r="E3112" s="18" t="s">
        <v>3164</v>
      </c>
      <c r="F3112" s="18" t="s">
        <v>3223</v>
      </c>
      <c r="G3112" s="18">
        <v>912</v>
      </c>
      <c r="H3112" s="18">
        <v>2.84</v>
      </c>
      <c r="I3112" s="18">
        <v>3.55</v>
      </c>
      <c r="Q3112"/>
    </row>
    <row r="3113" spans="2:17" x14ac:dyDescent="0.25">
      <c r="B3113" s="18">
        <v>2011</v>
      </c>
      <c r="C3113" s="18" t="s">
        <v>8</v>
      </c>
      <c r="D3113" s="18" t="s">
        <v>277</v>
      </c>
      <c r="E3113" s="18" t="s">
        <v>3164</v>
      </c>
      <c r="F3113" s="18" t="s">
        <v>3224</v>
      </c>
      <c r="G3113" s="18">
        <v>1104</v>
      </c>
      <c r="H3113" s="18">
        <v>2.12</v>
      </c>
      <c r="I3113" s="18">
        <v>3.5</v>
      </c>
      <c r="Q3113"/>
    </row>
    <row r="3114" spans="2:17" x14ac:dyDescent="0.25">
      <c r="B3114" s="18">
        <v>2011</v>
      </c>
      <c r="C3114" s="18" t="s">
        <v>8</v>
      </c>
      <c r="D3114" s="18" t="s">
        <v>277</v>
      </c>
      <c r="E3114" s="18" t="s">
        <v>3164</v>
      </c>
      <c r="F3114" s="18" t="s">
        <v>3225</v>
      </c>
      <c r="G3114" s="18">
        <v>1056</v>
      </c>
      <c r="H3114" s="18">
        <v>2.98</v>
      </c>
      <c r="I3114" s="18">
        <v>3.6</v>
      </c>
      <c r="Q3114"/>
    </row>
    <row r="3115" spans="2:17" x14ac:dyDescent="0.25">
      <c r="B3115" s="18">
        <v>2011</v>
      </c>
      <c r="C3115" s="18" t="s">
        <v>8</v>
      </c>
      <c r="D3115" s="18" t="s">
        <v>1573</v>
      </c>
      <c r="E3115" s="18" t="s">
        <v>3226</v>
      </c>
      <c r="F3115" s="18" t="s">
        <v>3227</v>
      </c>
      <c r="G3115" s="18">
        <v>516</v>
      </c>
      <c r="H3115" s="18">
        <v>4.1399999999999997</v>
      </c>
      <c r="I3115" s="18">
        <v>6.68</v>
      </c>
      <c r="Q3115"/>
    </row>
    <row r="3116" spans="2:17" x14ac:dyDescent="0.25">
      <c r="B3116" s="18">
        <v>2011</v>
      </c>
      <c r="C3116" s="18" t="s">
        <v>8</v>
      </c>
      <c r="D3116" s="18" t="s">
        <v>1573</v>
      </c>
      <c r="E3116" s="18" t="s">
        <v>3226</v>
      </c>
      <c r="F3116" s="18" t="s">
        <v>3228</v>
      </c>
      <c r="G3116" s="18">
        <v>516</v>
      </c>
      <c r="H3116" s="18">
        <v>3.06</v>
      </c>
      <c r="I3116" s="18">
        <v>5.07</v>
      </c>
      <c r="Q3116"/>
    </row>
    <row r="3117" spans="2:17" x14ac:dyDescent="0.25">
      <c r="B3117" s="18">
        <v>2011</v>
      </c>
      <c r="C3117" s="18" t="s">
        <v>8</v>
      </c>
      <c r="D3117" s="18" t="s">
        <v>1573</v>
      </c>
      <c r="E3117" s="18" t="s">
        <v>3226</v>
      </c>
      <c r="F3117" s="18" t="s">
        <v>3229</v>
      </c>
      <c r="G3117" s="18">
        <v>384</v>
      </c>
      <c r="H3117" s="18">
        <v>4.0599999999999996</v>
      </c>
      <c r="I3117" s="18">
        <v>6.06</v>
      </c>
      <c r="Q3117"/>
    </row>
    <row r="3118" spans="2:17" x14ac:dyDescent="0.25">
      <c r="B3118" s="18">
        <v>2011</v>
      </c>
      <c r="C3118" s="18" t="s">
        <v>8</v>
      </c>
      <c r="D3118" s="18" t="s">
        <v>1573</v>
      </c>
      <c r="E3118" s="18" t="s">
        <v>3226</v>
      </c>
      <c r="F3118" s="18" t="s">
        <v>3230</v>
      </c>
      <c r="G3118" s="18">
        <v>528</v>
      </c>
      <c r="H3118" s="18">
        <v>4.55</v>
      </c>
      <c r="I3118" s="18">
        <v>6.84</v>
      </c>
      <c r="Q3118"/>
    </row>
    <row r="3119" spans="2:17" x14ac:dyDescent="0.25">
      <c r="B3119" s="18">
        <v>2011</v>
      </c>
      <c r="C3119" s="18" t="s">
        <v>8</v>
      </c>
      <c r="D3119" s="18" t="s">
        <v>1573</v>
      </c>
      <c r="E3119" s="18" t="s">
        <v>3226</v>
      </c>
      <c r="F3119" s="18" t="s">
        <v>3231</v>
      </c>
      <c r="G3119" s="18">
        <v>408</v>
      </c>
      <c r="H3119" s="18">
        <v>3.23</v>
      </c>
      <c r="I3119" s="18">
        <v>6.26</v>
      </c>
      <c r="Q3119"/>
    </row>
    <row r="3120" spans="2:17" x14ac:dyDescent="0.25">
      <c r="B3120" s="18">
        <v>2011</v>
      </c>
      <c r="C3120" s="18" t="s">
        <v>8</v>
      </c>
      <c r="D3120" s="18" t="s">
        <v>1573</v>
      </c>
      <c r="E3120" s="18" t="s">
        <v>3226</v>
      </c>
      <c r="F3120" s="18" t="s">
        <v>3232</v>
      </c>
      <c r="G3120" s="18">
        <v>420</v>
      </c>
      <c r="H3120" s="18">
        <v>4.7699999999999996</v>
      </c>
      <c r="I3120" s="18">
        <v>5.23</v>
      </c>
      <c r="Q3120"/>
    </row>
    <row r="3121" spans="2:17" x14ac:dyDescent="0.25">
      <c r="B3121" s="18">
        <v>2011</v>
      </c>
      <c r="C3121" s="18" t="s">
        <v>8</v>
      </c>
      <c r="D3121" s="18" t="s">
        <v>1573</v>
      </c>
      <c r="E3121" s="18" t="s">
        <v>3226</v>
      </c>
      <c r="F3121" s="18" t="s">
        <v>3233</v>
      </c>
      <c r="G3121" s="18">
        <v>492</v>
      </c>
      <c r="H3121" s="18">
        <v>3.84</v>
      </c>
      <c r="I3121" s="18">
        <v>5.25</v>
      </c>
      <c r="Q3121"/>
    </row>
    <row r="3122" spans="2:17" x14ac:dyDescent="0.25">
      <c r="B3122" s="18">
        <v>2011</v>
      </c>
      <c r="C3122" s="18" t="s">
        <v>8</v>
      </c>
      <c r="D3122" s="18" t="s">
        <v>1573</v>
      </c>
      <c r="E3122" s="18" t="s">
        <v>3226</v>
      </c>
      <c r="F3122" s="18" t="s">
        <v>3234</v>
      </c>
      <c r="G3122" s="18">
        <v>516</v>
      </c>
      <c r="H3122" s="18">
        <v>3.86</v>
      </c>
      <c r="I3122" s="18">
        <v>6.8</v>
      </c>
      <c r="Q3122"/>
    </row>
    <row r="3123" spans="2:17" x14ac:dyDescent="0.25">
      <c r="B3123" s="18">
        <v>2011</v>
      </c>
      <c r="C3123" s="18" t="s">
        <v>8</v>
      </c>
      <c r="D3123" s="18" t="s">
        <v>1573</v>
      </c>
      <c r="E3123" s="18" t="s">
        <v>3226</v>
      </c>
      <c r="F3123" s="18" t="s">
        <v>3235</v>
      </c>
      <c r="G3123" s="18">
        <v>468</v>
      </c>
      <c r="H3123" s="18">
        <v>3.14</v>
      </c>
      <c r="I3123" s="18">
        <v>5.37</v>
      </c>
      <c r="Q3123"/>
    </row>
    <row r="3124" spans="2:17" x14ac:dyDescent="0.25">
      <c r="B3124" s="18">
        <v>2011</v>
      </c>
      <c r="C3124" s="18" t="s">
        <v>8</v>
      </c>
      <c r="D3124" s="18" t="s">
        <v>1573</v>
      </c>
      <c r="E3124" s="18" t="s">
        <v>3226</v>
      </c>
      <c r="F3124" s="18" t="s">
        <v>3236</v>
      </c>
      <c r="G3124" s="18">
        <v>360</v>
      </c>
      <c r="H3124" s="18">
        <v>3.92</v>
      </c>
      <c r="I3124" s="18">
        <v>6.99</v>
      </c>
      <c r="Q3124"/>
    </row>
    <row r="3125" spans="2:17" x14ac:dyDescent="0.25">
      <c r="B3125" s="18">
        <v>2011</v>
      </c>
      <c r="C3125" s="18" t="s">
        <v>8</v>
      </c>
      <c r="D3125" s="18" t="s">
        <v>1573</v>
      </c>
      <c r="E3125" s="18" t="s">
        <v>3226</v>
      </c>
      <c r="F3125" s="18" t="s">
        <v>3237</v>
      </c>
      <c r="G3125" s="18">
        <v>444</v>
      </c>
      <c r="H3125" s="18">
        <v>4.08</v>
      </c>
      <c r="I3125" s="18">
        <v>6.22</v>
      </c>
      <c r="Q3125"/>
    </row>
    <row r="3126" spans="2:17" x14ac:dyDescent="0.25">
      <c r="B3126" s="18">
        <v>2011</v>
      </c>
      <c r="C3126" s="18" t="s">
        <v>8</v>
      </c>
      <c r="D3126" s="18" t="s">
        <v>1573</v>
      </c>
      <c r="E3126" s="18" t="s">
        <v>3226</v>
      </c>
      <c r="F3126" s="18" t="s">
        <v>3238</v>
      </c>
      <c r="G3126" s="18">
        <v>492</v>
      </c>
      <c r="H3126" s="18">
        <v>3.34</v>
      </c>
      <c r="I3126" s="18">
        <v>5.16</v>
      </c>
      <c r="Q3126"/>
    </row>
    <row r="3127" spans="2:17" x14ac:dyDescent="0.25">
      <c r="B3127" s="18">
        <v>2011</v>
      </c>
      <c r="C3127" s="18" t="s">
        <v>8</v>
      </c>
      <c r="D3127" s="18" t="s">
        <v>1573</v>
      </c>
      <c r="E3127" s="18" t="s">
        <v>3226</v>
      </c>
      <c r="F3127" s="18" t="s">
        <v>3239</v>
      </c>
      <c r="G3127" s="18">
        <v>504</v>
      </c>
      <c r="H3127" s="18">
        <v>3.24</v>
      </c>
      <c r="I3127" s="18">
        <v>5.74</v>
      </c>
      <c r="Q3127"/>
    </row>
    <row r="3128" spans="2:17" x14ac:dyDescent="0.25">
      <c r="B3128" s="18">
        <v>2011</v>
      </c>
      <c r="C3128" s="18" t="s">
        <v>8</v>
      </c>
      <c r="D3128" s="18" t="s">
        <v>1573</v>
      </c>
      <c r="E3128" s="18" t="s">
        <v>3226</v>
      </c>
      <c r="F3128" s="18" t="s">
        <v>3240</v>
      </c>
      <c r="G3128" s="18">
        <v>480</v>
      </c>
      <c r="H3128" s="18">
        <v>3.52</v>
      </c>
      <c r="I3128" s="18">
        <v>5.99</v>
      </c>
      <c r="Q3128"/>
    </row>
    <row r="3129" spans="2:17" x14ac:dyDescent="0.25">
      <c r="B3129" s="18">
        <v>2011</v>
      </c>
      <c r="C3129" s="18" t="s">
        <v>8</v>
      </c>
      <c r="D3129" s="18" t="s">
        <v>1573</v>
      </c>
      <c r="E3129" s="18" t="s">
        <v>3226</v>
      </c>
      <c r="F3129" s="18" t="s">
        <v>3241</v>
      </c>
      <c r="G3129" s="18">
        <v>420</v>
      </c>
      <c r="H3129" s="18">
        <v>4.49</v>
      </c>
      <c r="I3129" s="18">
        <v>5.0199999999999996</v>
      </c>
      <c r="Q3129"/>
    </row>
    <row r="3130" spans="2:17" x14ac:dyDescent="0.25">
      <c r="B3130" s="18">
        <v>2011</v>
      </c>
      <c r="C3130" s="18" t="s">
        <v>8</v>
      </c>
      <c r="D3130" s="18" t="s">
        <v>1573</v>
      </c>
      <c r="E3130" s="18" t="s">
        <v>3226</v>
      </c>
      <c r="F3130" s="18" t="s">
        <v>3242</v>
      </c>
      <c r="G3130" s="18">
        <v>360</v>
      </c>
      <c r="H3130" s="18">
        <v>4.75</v>
      </c>
      <c r="I3130" s="18">
        <v>6.67</v>
      </c>
      <c r="Q3130"/>
    </row>
    <row r="3131" spans="2:17" x14ac:dyDescent="0.25">
      <c r="B3131" s="18">
        <v>2011</v>
      </c>
      <c r="C3131" s="18" t="s">
        <v>8</v>
      </c>
      <c r="D3131" s="18" t="s">
        <v>1573</v>
      </c>
      <c r="E3131" s="18" t="s">
        <v>3226</v>
      </c>
      <c r="F3131" s="18" t="s">
        <v>3243</v>
      </c>
      <c r="G3131" s="18">
        <v>456</v>
      </c>
      <c r="H3131" s="18">
        <v>3.79</v>
      </c>
      <c r="I3131" s="18">
        <v>5.21</v>
      </c>
      <c r="Q3131"/>
    </row>
    <row r="3132" spans="2:17" x14ac:dyDescent="0.25">
      <c r="B3132" s="18">
        <v>2011</v>
      </c>
      <c r="C3132" s="18" t="s">
        <v>8</v>
      </c>
      <c r="D3132" s="18" t="s">
        <v>1573</v>
      </c>
      <c r="E3132" s="18" t="s">
        <v>3226</v>
      </c>
      <c r="F3132" s="18" t="s">
        <v>3244</v>
      </c>
      <c r="G3132" s="18">
        <v>372</v>
      </c>
      <c r="H3132" s="18">
        <v>4.5599999999999996</v>
      </c>
      <c r="I3132" s="18">
        <v>6.19</v>
      </c>
      <c r="Q3132"/>
    </row>
    <row r="3133" spans="2:17" x14ac:dyDescent="0.25">
      <c r="B3133" s="18">
        <v>2011</v>
      </c>
      <c r="C3133" s="18" t="s">
        <v>8</v>
      </c>
      <c r="D3133" s="18" t="s">
        <v>1573</v>
      </c>
      <c r="E3133" s="18" t="s">
        <v>3226</v>
      </c>
      <c r="F3133" s="18" t="s">
        <v>3245</v>
      </c>
      <c r="G3133" s="18">
        <v>444</v>
      </c>
      <c r="H3133" s="18">
        <v>3.01</v>
      </c>
      <c r="I3133" s="18">
        <v>6.85</v>
      </c>
      <c r="Q3133"/>
    </row>
    <row r="3134" spans="2:17" x14ac:dyDescent="0.25">
      <c r="B3134" s="18">
        <v>2011</v>
      </c>
      <c r="C3134" s="18" t="s">
        <v>8</v>
      </c>
      <c r="D3134" s="18" t="s">
        <v>1573</v>
      </c>
      <c r="E3134" s="18" t="s">
        <v>3226</v>
      </c>
      <c r="F3134" s="18" t="s">
        <v>3246</v>
      </c>
      <c r="G3134" s="18">
        <v>444</v>
      </c>
      <c r="H3134" s="18">
        <v>4.29</v>
      </c>
      <c r="I3134" s="18">
        <v>5.41</v>
      </c>
      <c r="Q3134"/>
    </row>
    <row r="3135" spans="2:17" x14ac:dyDescent="0.25">
      <c r="B3135" s="18">
        <v>2011</v>
      </c>
      <c r="C3135" s="18" t="s">
        <v>8</v>
      </c>
      <c r="D3135" s="18" t="s">
        <v>1573</v>
      </c>
      <c r="E3135" s="18" t="s">
        <v>3226</v>
      </c>
      <c r="F3135" s="18" t="s">
        <v>3247</v>
      </c>
      <c r="G3135" s="18">
        <v>504</v>
      </c>
      <c r="H3135" s="18">
        <v>4.63</v>
      </c>
      <c r="I3135" s="18">
        <v>5.36</v>
      </c>
      <c r="Q3135"/>
    </row>
    <row r="3136" spans="2:17" x14ac:dyDescent="0.25">
      <c r="B3136" s="18">
        <v>2011</v>
      </c>
      <c r="C3136" s="18" t="s">
        <v>8</v>
      </c>
      <c r="D3136" s="18" t="s">
        <v>1573</v>
      </c>
      <c r="E3136" s="18" t="s">
        <v>3226</v>
      </c>
      <c r="F3136" s="18" t="s">
        <v>3248</v>
      </c>
      <c r="G3136" s="18">
        <v>504</v>
      </c>
      <c r="H3136" s="18">
        <v>3.7</v>
      </c>
      <c r="I3136" s="18">
        <v>5.24</v>
      </c>
      <c r="Q3136"/>
    </row>
    <row r="3137" spans="2:17" x14ac:dyDescent="0.25">
      <c r="B3137" s="18">
        <v>2011</v>
      </c>
      <c r="C3137" s="18" t="s">
        <v>8</v>
      </c>
      <c r="D3137" s="18" t="s">
        <v>1573</v>
      </c>
      <c r="E3137" s="18" t="s">
        <v>3226</v>
      </c>
      <c r="F3137" s="18" t="s">
        <v>3249</v>
      </c>
      <c r="G3137" s="18">
        <v>504</v>
      </c>
      <c r="H3137" s="18">
        <v>3.63</v>
      </c>
      <c r="I3137" s="18">
        <v>6.35</v>
      </c>
      <c r="Q3137"/>
    </row>
    <row r="3138" spans="2:17" x14ac:dyDescent="0.25">
      <c r="B3138" s="18">
        <v>2011</v>
      </c>
      <c r="C3138" s="18" t="s">
        <v>8</v>
      </c>
      <c r="D3138" s="18" t="s">
        <v>1573</v>
      </c>
      <c r="E3138" s="18" t="s">
        <v>3226</v>
      </c>
      <c r="F3138" s="18" t="s">
        <v>3250</v>
      </c>
      <c r="G3138" s="18">
        <v>408</v>
      </c>
      <c r="H3138" s="18">
        <v>4.26</v>
      </c>
      <c r="I3138" s="18">
        <v>5.56</v>
      </c>
      <c r="Q3138"/>
    </row>
    <row r="3139" spans="2:17" x14ac:dyDescent="0.25">
      <c r="B3139" s="18">
        <v>2011</v>
      </c>
      <c r="C3139" s="18" t="s">
        <v>8</v>
      </c>
      <c r="D3139" s="18" t="s">
        <v>1573</v>
      </c>
      <c r="E3139" s="18" t="s">
        <v>3226</v>
      </c>
      <c r="F3139" s="18" t="s">
        <v>3251</v>
      </c>
      <c r="G3139" s="18">
        <v>384</v>
      </c>
      <c r="H3139" s="18">
        <v>3.83</v>
      </c>
      <c r="I3139" s="18">
        <v>6.36</v>
      </c>
      <c r="Q3139"/>
    </row>
    <row r="3140" spans="2:17" x14ac:dyDescent="0.25">
      <c r="B3140" s="18">
        <v>2011</v>
      </c>
      <c r="C3140" s="18" t="s">
        <v>8</v>
      </c>
      <c r="D3140" s="18" t="s">
        <v>1573</v>
      </c>
      <c r="E3140" s="18" t="s">
        <v>3226</v>
      </c>
      <c r="F3140" s="18" t="s">
        <v>3252</v>
      </c>
      <c r="G3140" s="18">
        <v>444</v>
      </c>
      <c r="H3140" s="18">
        <v>4.82</v>
      </c>
      <c r="I3140" s="18">
        <v>6.65</v>
      </c>
      <c r="Q3140"/>
    </row>
    <row r="3141" spans="2:17" x14ac:dyDescent="0.25">
      <c r="B3141" s="18">
        <v>2011</v>
      </c>
      <c r="C3141" s="18" t="s">
        <v>8</v>
      </c>
      <c r="D3141" s="18" t="s">
        <v>1573</v>
      </c>
      <c r="E3141" s="18" t="s">
        <v>3226</v>
      </c>
      <c r="F3141" s="18" t="s">
        <v>3253</v>
      </c>
      <c r="G3141" s="18">
        <v>480</v>
      </c>
      <c r="H3141" s="18">
        <v>4.45</v>
      </c>
      <c r="I3141" s="18">
        <v>6.46</v>
      </c>
      <c r="Q3141"/>
    </row>
    <row r="3142" spans="2:17" x14ac:dyDescent="0.25">
      <c r="B3142" s="18">
        <v>2011</v>
      </c>
      <c r="C3142" s="18" t="s">
        <v>8</v>
      </c>
      <c r="D3142" s="18" t="s">
        <v>1573</v>
      </c>
      <c r="E3142" s="18" t="s">
        <v>3226</v>
      </c>
      <c r="F3142" s="18" t="s">
        <v>3254</v>
      </c>
      <c r="G3142" s="18">
        <v>456</v>
      </c>
      <c r="H3142" s="18">
        <v>3.46</v>
      </c>
      <c r="I3142" s="18">
        <v>6.27</v>
      </c>
      <c r="Q3142"/>
    </row>
    <row r="3143" spans="2:17" x14ac:dyDescent="0.25">
      <c r="B3143" s="18">
        <v>2011</v>
      </c>
      <c r="C3143" s="18" t="s">
        <v>8</v>
      </c>
      <c r="D3143" s="18" t="s">
        <v>1573</v>
      </c>
      <c r="E3143" s="18" t="s">
        <v>3226</v>
      </c>
      <c r="F3143" s="18" t="s">
        <v>3255</v>
      </c>
      <c r="G3143" s="18">
        <v>408</v>
      </c>
      <c r="H3143" s="18">
        <v>4.3600000000000003</v>
      </c>
      <c r="I3143" s="18">
        <v>6.59</v>
      </c>
      <c r="Q3143"/>
    </row>
    <row r="3144" spans="2:17" x14ac:dyDescent="0.25">
      <c r="B3144" s="18">
        <v>2011</v>
      </c>
      <c r="C3144" s="18" t="s">
        <v>8</v>
      </c>
      <c r="D3144" s="18" t="s">
        <v>1573</v>
      </c>
      <c r="E3144" s="18" t="s">
        <v>3226</v>
      </c>
      <c r="F3144" s="18" t="s">
        <v>3256</v>
      </c>
      <c r="G3144" s="18">
        <v>480</v>
      </c>
      <c r="H3144" s="18">
        <v>4.32</v>
      </c>
      <c r="I3144" s="18">
        <v>6.77</v>
      </c>
      <c r="Q3144"/>
    </row>
    <row r="3145" spans="2:17" x14ac:dyDescent="0.25">
      <c r="B3145" s="18">
        <v>2011</v>
      </c>
      <c r="C3145" s="18" t="s">
        <v>8</v>
      </c>
      <c r="D3145" s="18" t="s">
        <v>160</v>
      </c>
      <c r="E3145" s="18" t="s">
        <v>3257</v>
      </c>
      <c r="F3145" s="18" t="s">
        <v>3258</v>
      </c>
      <c r="G3145" s="18">
        <v>96</v>
      </c>
      <c r="H3145" s="18">
        <v>1.2</v>
      </c>
      <c r="I3145" s="18">
        <v>1.37</v>
      </c>
      <c r="Q3145"/>
    </row>
    <row r="3146" spans="2:17" x14ac:dyDescent="0.25">
      <c r="B3146" s="18">
        <v>2011</v>
      </c>
      <c r="C3146" s="18" t="s">
        <v>8</v>
      </c>
      <c r="D3146" s="18" t="s">
        <v>1573</v>
      </c>
      <c r="E3146" s="18" t="s">
        <v>3259</v>
      </c>
      <c r="F3146" s="18" t="s">
        <v>3260</v>
      </c>
      <c r="G3146" s="18">
        <v>468</v>
      </c>
      <c r="H3146" s="18">
        <v>4.08</v>
      </c>
      <c r="I3146" s="18">
        <v>5.83</v>
      </c>
      <c r="Q3146"/>
    </row>
    <row r="3147" spans="2:17" x14ac:dyDescent="0.25">
      <c r="B3147" s="18">
        <v>2011</v>
      </c>
      <c r="C3147" s="18" t="s">
        <v>8</v>
      </c>
      <c r="D3147" s="18" t="s">
        <v>1573</v>
      </c>
      <c r="E3147" s="18" t="s">
        <v>3259</v>
      </c>
      <c r="F3147" s="18" t="s">
        <v>3261</v>
      </c>
      <c r="G3147" s="18">
        <v>504</v>
      </c>
      <c r="H3147" s="18">
        <v>3.06</v>
      </c>
      <c r="I3147" s="18">
        <v>5.41</v>
      </c>
      <c r="Q3147"/>
    </row>
    <row r="3148" spans="2:17" x14ac:dyDescent="0.25">
      <c r="B3148" s="18">
        <v>2011</v>
      </c>
      <c r="C3148" s="18" t="s">
        <v>8</v>
      </c>
      <c r="D3148" s="18" t="s">
        <v>1573</v>
      </c>
      <c r="E3148" s="18" t="s">
        <v>3259</v>
      </c>
      <c r="F3148" s="18" t="s">
        <v>3262</v>
      </c>
      <c r="G3148" s="18">
        <v>444</v>
      </c>
      <c r="H3148" s="18">
        <v>3.18</v>
      </c>
      <c r="I3148" s="18">
        <v>5.56</v>
      </c>
      <c r="Q3148"/>
    </row>
    <row r="3149" spans="2:17" x14ac:dyDescent="0.25">
      <c r="B3149" s="18">
        <v>2011</v>
      </c>
      <c r="C3149" s="18" t="s">
        <v>8</v>
      </c>
      <c r="D3149" s="18" t="s">
        <v>1573</v>
      </c>
      <c r="E3149" s="18" t="s">
        <v>3259</v>
      </c>
      <c r="F3149" s="18" t="s">
        <v>3263</v>
      </c>
      <c r="G3149" s="18">
        <v>384</v>
      </c>
      <c r="H3149" s="18">
        <v>3.24</v>
      </c>
      <c r="I3149" s="18">
        <v>5.77</v>
      </c>
      <c r="Q3149"/>
    </row>
    <row r="3150" spans="2:17" x14ac:dyDescent="0.25">
      <c r="B3150" s="18">
        <v>2011</v>
      </c>
      <c r="C3150" s="18" t="s">
        <v>8</v>
      </c>
      <c r="D3150" s="18" t="s">
        <v>1573</v>
      </c>
      <c r="E3150" s="18" t="s">
        <v>3259</v>
      </c>
      <c r="F3150" s="18" t="s">
        <v>3264</v>
      </c>
      <c r="G3150" s="18">
        <v>468</v>
      </c>
      <c r="H3150" s="18">
        <v>3.47</v>
      </c>
      <c r="I3150" s="18">
        <v>5.12</v>
      </c>
      <c r="Q3150"/>
    </row>
    <row r="3151" spans="2:17" x14ac:dyDescent="0.25">
      <c r="B3151" s="18">
        <v>2011</v>
      </c>
      <c r="C3151" s="18" t="s">
        <v>8</v>
      </c>
      <c r="D3151" s="18" t="s">
        <v>1573</v>
      </c>
      <c r="E3151" s="18" t="s">
        <v>3259</v>
      </c>
      <c r="F3151" s="18" t="s">
        <v>3265</v>
      </c>
      <c r="G3151" s="18">
        <v>384</v>
      </c>
      <c r="H3151" s="18">
        <v>3.64</v>
      </c>
      <c r="I3151" s="18">
        <v>5.87</v>
      </c>
      <c r="Q3151"/>
    </row>
    <row r="3152" spans="2:17" x14ac:dyDescent="0.25">
      <c r="B3152" s="18">
        <v>2011</v>
      </c>
      <c r="C3152" s="18" t="s">
        <v>8</v>
      </c>
      <c r="D3152" s="18" t="s">
        <v>1573</v>
      </c>
      <c r="E3152" s="18" t="s">
        <v>3259</v>
      </c>
      <c r="F3152" s="18" t="s">
        <v>3266</v>
      </c>
      <c r="G3152" s="18">
        <v>384</v>
      </c>
      <c r="H3152" s="18">
        <v>3.59</v>
      </c>
      <c r="I3152" s="18">
        <v>6.88</v>
      </c>
      <c r="Q3152"/>
    </row>
    <row r="3153" spans="2:17" x14ac:dyDescent="0.25">
      <c r="B3153" s="18">
        <v>2011</v>
      </c>
      <c r="C3153" s="18" t="s">
        <v>8</v>
      </c>
      <c r="D3153" s="18" t="s">
        <v>1573</v>
      </c>
      <c r="E3153" s="18" t="s">
        <v>3259</v>
      </c>
      <c r="F3153" s="18" t="s">
        <v>3267</v>
      </c>
      <c r="G3153" s="18">
        <v>528</v>
      </c>
      <c r="H3153" s="18">
        <v>3.8</v>
      </c>
      <c r="I3153" s="18">
        <v>6.41</v>
      </c>
      <c r="Q3153"/>
    </row>
    <row r="3154" spans="2:17" x14ac:dyDescent="0.25">
      <c r="B3154" s="18">
        <v>2011</v>
      </c>
      <c r="C3154" s="18" t="s">
        <v>8</v>
      </c>
      <c r="D3154" s="18" t="s">
        <v>1573</v>
      </c>
      <c r="E3154" s="18" t="s">
        <v>3259</v>
      </c>
      <c r="F3154" s="18" t="s">
        <v>3268</v>
      </c>
      <c r="G3154" s="18">
        <v>492</v>
      </c>
      <c r="H3154" s="18">
        <v>4.08</v>
      </c>
      <c r="I3154" s="18">
        <v>6.02</v>
      </c>
      <c r="Q3154"/>
    </row>
    <row r="3155" spans="2:17" x14ac:dyDescent="0.25">
      <c r="B3155" s="18">
        <v>2011</v>
      </c>
      <c r="C3155" s="18" t="s">
        <v>8</v>
      </c>
      <c r="D3155" s="18" t="s">
        <v>1573</v>
      </c>
      <c r="E3155" s="18" t="s">
        <v>3259</v>
      </c>
      <c r="F3155" s="18" t="s">
        <v>3269</v>
      </c>
      <c r="G3155" s="18">
        <v>516</v>
      </c>
      <c r="H3155" s="18">
        <v>4.5999999999999996</v>
      </c>
      <c r="I3155" s="18">
        <v>6.06</v>
      </c>
      <c r="Q3155"/>
    </row>
    <row r="3156" spans="2:17" x14ac:dyDescent="0.25">
      <c r="B3156" s="18">
        <v>2011</v>
      </c>
      <c r="C3156" s="18" t="s">
        <v>8</v>
      </c>
      <c r="D3156" s="18" t="s">
        <v>1573</v>
      </c>
      <c r="E3156" s="18" t="s">
        <v>3259</v>
      </c>
      <c r="F3156" s="18" t="s">
        <v>3270</v>
      </c>
      <c r="G3156" s="18">
        <v>384</v>
      </c>
      <c r="H3156" s="18">
        <v>4.2300000000000004</v>
      </c>
      <c r="I3156" s="18">
        <v>5.53</v>
      </c>
      <c r="Q3156"/>
    </row>
    <row r="3157" spans="2:17" x14ac:dyDescent="0.25">
      <c r="B3157" s="18">
        <v>2011</v>
      </c>
      <c r="C3157" s="18" t="s">
        <v>8</v>
      </c>
      <c r="D3157" s="18" t="s">
        <v>1573</v>
      </c>
      <c r="E3157" s="18" t="s">
        <v>3259</v>
      </c>
      <c r="F3157" s="18" t="s">
        <v>3271</v>
      </c>
      <c r="G3157" s="18">
        <v>432</v>
      </c>
      <c r="H3157" s="18">
        <v>3.67</v>
      </c>
      <c r="I3157" s="18">
        <v>5.45</v>
      </c>
      <c r="Q3157"/>
    </row>
    <row r="3158" spans="2:17" x14ac:dyDescent="0.25">
      <c r="B3158" s="18">
        <v>2011</v>
      </c>
      <c r="C3158" s="18" t="s">
        <v>8</v>
      </c>
      <c r="D3158" s="18" t="s">
        <v>1573</v>
      </c>
      <c r="E3158" s="18" t="s">
        <v>3259</v>
      </c>
      <c r="F3158" s="18" t="s">
        <v>3272</v>
      </c>
      <c r="G3158" s="18">
        <v>492</v>
      </c>
      <c r="H3158" s="18">
        <v>3.41</v>
      </c>
      <c r="I3158" s="18">
        <v>5.15</v>
      </c>
      <c r="Q3158"/>
    </row>
    <row r="3159" spans="2:17" x14ac:dyDescent="0.25">
      <c r="B3159" s="18">
        <v>2011</v>
      </c>
      <c r="C3159" s="18" t="s">
        <v>8</v>
      </c>
      <c r="D3159" s="18" t="s">
        <v>1573</v>
      </c>
      <c r="E3159" s="18" t="s">
        <v>3259</v>
      </c>
      <c r="F3159" s="18" t="s">
        <v>3273</v>
      </c>
      <c r="G3159" s="18">
        <v>468</v>
      </c>
      <c r="H3159" s="18">
        <v>4.99</v>
      </c>
      <c r="I3159" s="18">
        <v>5.21</v>
      </c>
      <c r="Q3159"/>
    </row>
    <row r="3160" spans="2:17" x14ac:dyDescent="0.25">
      <c r="B3160" s="18">
        <v>2011</v>
      </c>
      <c r="C3160" s="18" t="s">
        <v>8</v>
      </c>
      <c r="D3160" s="18" t="s">
        <v>1573</v>
      </c>
      <c r="E3160" s="18" t="s">
        <v>3259</v>
      </c>
      <c r="F3160" s="18" t="s">
        <v>3274</v>
      </c>
      <c r="G3160" s="18">
        <v>396</v>
      </c>
      <c r="H3160" s="18">
        <v>4.84</v>
      </c>
      <c r="I3160" s="18">
        <v>5.39</v>
      </c>
      <c r="Q3160"/>
    </row>
    <row r="3161" spans="2:17" x14ac:dyDescent="0.25">
      <c r="B3161" s="18">
        <v>2011</v>
      </c>
      <c r="C3161" s="18" t="s">
        <v>8</v>
      </c>
      <c r="D3161" s="18" t="s">
        <v>1573</v>
      </c>
      <c r="E3161" s="18" t="s">
        <v>3259</v>
      </c>
      <c r="F3161" s="18" t="s">
        <v>3275</v>
      </c>
      <c r="G3161" s="18">
        <v>408</v>
      </c>
      <c r="H3161" s="18">
        <v>3.74</v>
      </c>
      <c r="I3161" s="18">
        <v>6.58</v>
      </c>
      <c r="Q3161"/>
    </row>
    <row r="3162" spans="2:17" x14ac:dyDescent="0.25">
      <c r="B3162" s="18">
        <v>2011</v>
      </c>
      <c r="C3162" s="18" t="s">
        <v>8</v>
      </c>
      <c r="D3162" s="18" t="s">
        <v>1573</v>
      </c>
      <c r="E3162" s="18" t="s">
        <v>3259</v>
      </c>
      <c r="F3162" s="18" t="s">
        <v>3276</v>
      </c>
      <c r="G3162" s="18">
        <v>540</v>
      </c>
      <c r="H3162" s="18">
        <v>4.58</v>
      </c>
      <c r="I3162" s="18">
        <v>6.75</v>
      </c>
      <c r="Q3162"/>
    </row>
    <row r="3163" spans="2:17" x14ac:dyDescent="0.25">
      <c r="B3163" s="18">
        <v>2011</v>
      </c>
      <c r="C3163" s="18" t="s">
        <v>8</v>
      </c>
      <c r="D3163" s="18" t="s">
        <v>1573</v>
      </c>
      <c r="E3163" s="18" t="s">
        <v>3259</v>
      </c>
      <c r="F3163" s="18" t="s">
        <v>3277</v>
      </c>
      <c r="G3163" s="18">
        <v>528</v>
      </c>
      <c r="H3163" s="18">
        <v>4.28</v>
      </c>
      <c r="I3163" s="18">
        <v>6.93</v>
      </c>
      <c r="Q3163"/>
    </row>
    <row r="3164" spans="2:17" x14ac:dyDescent="0.25">
      <c r="B3164" s="18">
        <v>2011</v>
      </c>
      <c r="C3164" s="18" t="s">
        <v>8</v>
      </c>
      <c r="D3164" s="18" t="s">
        <v>1573</v>
      </c>
      <c r="E3164" s="18" t="s">
        <v>3259</v>
      </c>
      <c r="F3164" s="18" t="s">
        <v>3278</v>
      </c>
      <c r="G3164" s="18">
        <v>408</v>
      </c>
      <c r="H3164" s="18">
        <v>4.46</v>
      </c>
      <c r="I3164" s="18">
        <v>5.73</v>
      </c>
      <c r="Q3164"/>
    </row>
    <row r="3165" spans="2:17" x14ac:dyDescent="0.25">
      <c r="B3165" s="18">
        <v>2011</v>
      </c>
      <c r="C3165" s="18" t="s">
        <v>8</v>
      </c>
      <c r="D3165" s="18" t="s">
        <v>1573</v>
      </c>
      <c r="E3165" s="18" t="s">
        <v>3259</v>
      </c>
      <c r="F3165" s="18" t="s">
        <v>3279</v>
      </c>
      <c r="G3165" s="18">
        <v>360</v>
      </c>
      <c r="H3165" s="18">
        <v>3.51</v>
      </c>
      <c r="I3165" s="18">
        <v>5.21</v>
      </c>
      <c r="Q3165"/>
    </row>
    <row r="3166" spans="2:17" x14ac:dyDescent="0.25">
      <c r="B3166" s="18">
        <v>2011</v>
      </c>
      <c r="C3166" s="18" t="s">
        <v>2415</v>
      </c>
      <c r="D3166" s="18" t="s">
        <v>2477</v>
      </c>
      <c r="E3166" s="18" t="s">
        <v>3280</v>
      </c>
      <c r="F3166" s="18" t="s">
        <v>3281</v>
      </c>
      <c r="G3166" s="18">
        <v>336</v>
      </c>
      <c r="H3166" s="18">
        <v>2.35</v>
      </c>
      <c r="I3166" s="18">
        <v>3.19</v>
      </c>
      <c r="Q3166"/>
    </row>
    <row r="3167" spans="2:17" x14ac:dyDescent="0.25">
      <c r="B3167" s="18">
        <v>2011</v>
      </c>
      <c r="C3167" s="18" t="s">
        <v>2415</v>
      </c>
      <c r="D3167" s="18" t="s">
        <v>2477</v>
      </c>
      <c r="E3167" s="18" t="s">
        <v>3280</v>
      </c>
      <c r="F3167" s="18" t="s">
        <v>3282</v>
      </c>
      <c r="G3167" s="18">
        <v>252</v>
      </c>
      <c r="H3167" s="18">
        <v>2.21</v>
      </c>
      <c r="I3167" s="18">
        <v>3.71</v>
      </c>
      <c r="Q3167"/>
    </row>
    <row r="3168" spans="2:17" x14ac:dyDescent="0.25">
      <c r="B3168" s="18">
        <v>2011</v>
      </c>
      <c r="C3168" s="18" t="s">
        <v>2415</v>
      </c>
      <c r="D3168" s="18" t="s">
        <v>2477</v>
      </c>
      <c r="E3168" s="18" t="s">
        <v>3280</v>
      </c>
      <c r="F3168" s="18" t="s">
        <v>3283</v>
      </c>
      <c r="G3168" s="18">
        <v>240</v>
      </c>
      <c r="H3168" s="18">
        <v>2.73</v>
      </c>
      <c r="I3168" s="18">
        <v>3.57</v>
      </c>
      <c r="Q3168"/>
    </row>
    <row r="3169" spans="2:17" x14ac:dyDescent="0.25">
      <c r="B3169" s="18">
        <v>2011</v>
      </c>
      <c r="C3169" s="18" t="s">
        <v>2415</v>
      </c>
      <c r="D3169" s="18" t="s">
        <v>2477</v>
      </c>
      <c r="E3169" s="18" t="s">
        <v>3280</v>
      </c>
      <c r="F3169" s="18" t="s">
        <v>3284</v>
      </c>
      <c r="G3169" s="18">
        <v>564</v>
      </c>
      <c r="H3169" s="18">
        <v>2.0099999999999998</v>
      </c>
      <c r="I3169" s="18">
        <v>3.57</v>
      </c>
      <c r="Q3169"/>
    </row>
    <row r="3170" spans="2:17" x14ac:dyDescent="0.25">
      <c r="B3170" s="18">
        <v>2011</v>
      </c>
      <c r="C3170" s="18" t="s">
        <v>2415</v>
      </c>
      <c r="D3170" s="18" t="s">
        <v>2477</v>
      </c>
      <c r="E3170" s="18" t="s">
        <v>3280</v>
      </c>
      <c r="F3170" s="18" t="s">
        <v>3285</v>
      </c>
      <c r="G3170" s="18">
        <v>264</v>
      </c>
      <c r="H3170" s="18">
        <v>2.4900000000000002</v>
      </c>
      <c r="I3170" s="18">
        <v>3.1</v>
      </c>
      <c r="Q3170"/>
    </row>
    <row r="3171" spans="2:17" x14ac:dyDescent="0.25">
      <c r="B3171" s="18">
        <v>2011</v>
      </c>
      <c r="C3171" s="18" t="s">
        <v>2415</v>
      </c>
      <c r="D3171" s="18" t="s">
        <v>2477</v>
      </c>
      <c r="E3171" s="18" t="s">
        <v>3280</v>
      </c>
      <c r="F3171" s="18" t="s">
        <v>3286</v>
      </c>
      <c r="G3171" s="18">
        <v>240</v>
      </c>
      <c r="H3171" s="18">
        <v>2.2799999999999998</v>
      </c>
      <c r="I3171" s="18">
        <v>3.05</v>
      </c>
      <c r="Q3171"/>
    </row>
    <row r="3172" spans="2:17" x14ac:dyDescent="0.25">
      <c r="B3172" s="18">
        <v>2011</v>
      </c>
      <c r="C3172" s="18" t="s">
        <v>2415</v>
      </c>
      <c r="D3172" s="18" t="s">
        <v>2477</v>
      </c>
      <c r="E3172" s="18" t="s">
        <v>3280</v>
      </c>
      <c r="F3172" s="18" t="s">
        <v>3287</v>
      </c>
      <c r="G3172" s="18">
        <v>588</v>
      </c>
      <c r="H3172" s="18">
        <v>2.11</v>
      </c>
      <c r="I3172" s="18">
        <v>3.65</v>
      </c>
      <c r="Q3172"/>
    </row>
    <row r="3173" spans="2:17" x14ac:dyDescent="0.25">
      <c r="B3173" s="18">
        <v>2011</v>
      </c>
      <c r="C3173" s="18" t="s">
        <v>2415</v>
      </c>
      <c r="D3173" s="18" t="s">
        <v>2477</v>
      </c>
      <c r="E3173" s="18" t="s">
        <v>3280</v>
      </c>
      <c r="F3173" s="18" t="s">
        <v>3288</v>
      </c>
      <c r="G3173" s="18">
        <v>336</v>
      </c>
      <c r="H3173" s="18">
        <v>2.12</v>
      </c>
      <c r="I3173" s="18">
        <v>3.05</v>
      </c>
      <c r="Q3173"/>
    </row>
    <row r="3174" spans="2:17" x14ac:dyDescent="0.25">
      <c r="B3174" s="18">
        <v>2011</v>
      </c>
      <c r="C3174" s="18" t="s">
        <v>2415</v>
      </c>
      <c r="D3174" s="18" t="s">
        <v>2477</v>
      </c>
      <c r="E3174" s="18" t="s">
        <v>3280</v>
      </c>
      <c r="F3174" s="18" t="s">
        <v>3289</v>
      </c>
      <c r="G3174" s="18">
        <v>420</v>
      </c>
      <c r="H3174" s="18">
        <v>2.17</v>
      </c>
      <c r="I3174" s="18">
        <v>3.57</v>
      </c>
      <c r="Q3174"/>
    </row>
    <row r="3175" spans="2:17" x14ac:dyDescent="0.25">
      <c r="B3175" s="18">
        <v>2011</v>
      </c>
      <c r="C3175" s="18" t="s">
        <v>2415</v>
      </c>
      <c r="D3175" s="18" t="s">
        <v>2477</v>
      </c>
      <c r="E3175" s="18" t="s">
        <v>3280</v>
      </c>
      <c r="F3175" s="18" t="s">
        <v>3290</v>
      </c>
      <c r="G3175" s="18">
        <v>228</v>
      </c>
      <c r="H3175" s="18">
        <v>2.42</v>
      </c>
      <c r="I3175" s="18">
        <v>3.13</v>
      </c>
      <c r="Q3175"/>
    </row>
    <row r="3176" spans="2:17" x14ac:dyDescent="0.25">
      <c r="B3176" s="18">
        <v>2011</v>
      </c>
      <c r="C3176" s="18" t="s">
        <v>2415</v>
      </c>
      <c r="D3176" s="18" t="s">
        <v>2477</v>
      </c>
      <c r="E3176" s="18" t="s">
        <v>3280</v>
      </c>
      <c r="F3176" s="18" t="s">
        <v>3291</v>
      </c>
      <c r="G3176" s="18">
        <v>504</v>
      </c>
      <c r="H3176" s="18">
        <v>2.4900000000000002</v>
      </c>
      <c r="I3176" s="18">
        <v>3</v>
      </c>
      <c r="Q3176"/>
    </row>
    <row r="3177" spans="2:17" x14ac:dyDescent="0.25">
      <c r="B3177" s="18">
        <v>2011</v>
      </c>
      <c r="C3177" s="18" t="s">
        <v>2415</v>
      </c>
      <c r="D3177" s="18" t="s">
        <v>2477</v>
      </c>
      <c r="E3177" s="18" t="s">
        <v>3280</v>
      </c>
      <c r="F3177" s="18" t="s">
        <v>3292</v>
      </c>
      <c r="G3177" s="18">
        <v>504</v>
      </c>
      <c r="H3177" s="18">
        <v>2.41</v>
      </c>
      <c r="I3177" s="18">
        <v>3.75</v>
      </c>
      <c r="Q3177"/>
    </row>
    <row r="3178" spans="2:17" x14ac:dyDescent="0.25">
      <c r="B3178" s="18">
        <v>2011</v>
      </c>
      <c r="C3178" s="18" t="s">
        <v>2415</v>
      </c>
      <c r="D3178" s="18" t="s">
        <v>2477</v>
      </c>
      <c r="E3178" s="18" t="s">
        <v>3280</v>
      </c>
      <c r="F3178" s="18" t="s">
        <v>3293</v>
      </c>
      <c r="G3178" s="18">
        <v>492</v>
      </c>
      <c r="H3178" s="18">
        <v>2.15</v>
      </c>
      <c r="I3178" s="18">
        <v>3.41</v>
      </c>
      <c r="Q3178"/>
    </row>
    <row r="3179" spans="2:17" x14ac:dyDescent="0.25">
      <c r="B3179" s="18">
        <v>2011</v>
      </c>
      <c r="C3179" s="18" t="s">
        <v>2415</v>
      </c>
      <c r="D3179" s="18" t="s">
        <v>2477</v>
      </c>
      <c r="E3179" s="18" t="s">
        <v>3280</v>
      </c>
      <c r="F3179" s="18" t="s">
        <v>3294</v>
      </c>
      <c r="G3179" s="18">
        <v>528</v>
      </c>
      <c r="H3179" s="18">
        <v>2.0499999999999998</v>
      </c>
      <c r="I3179" s="18">
        <v>3.43</v>
      </c>
      <c r="Q3179"/>
    </row>
    <row r="3180" spans="2:17" x14ac:dyDescent="0.25">
      <c r="B3180" s="18">
        <v>2011</v>
      </c>
      <c r="C3180" s="18" t="s">
        <v>2415</v>
      </c>
      <c r="D3180" s="18" t="s">
        <v>2477</v>
      </c>
      <c r="E3180" s="18" t="s">
        <v>3280</v>
      </c>
      <c r="F3180" s="18" t="s">
        <v>3295</v>
      </c>
      <c r="G3180" s="18">
        <v>588</v>
      </c>
      <c r="H3180" s="18">
        <v>2.4900000000000002</v>
      </c>
      <c r="I3180" s="18">
        <v>3.79</v>
      </c>
      <c r="Q3180"/>
    </row>
    <row r="3181" spans="2:17" x14ac:dyDescent="0.25">
      <c r="B3181" s="18">
        <v>2011</v>
      </c>
      <c r="C3181" s="18" t="s">
        <v>2415</v>
      </c>
      <c r="D3181" s="18" t="s">
        <v>2477</v>
      </c>
      <c r="E3181" s="18" t="s">
        <v>3280</v>
      </c>
      <c r="F3181" s="18" t="s">
        <v>3296</v>
      </c>
      <c r="G3181" s="18">
        <v>336</v>
      </c>
      <c r="H3181" s="18">
        <v>2</v>
      </c>
      <c r="I3181" s="18">
        <v>3.4</v>
      </c>
      <c r="Q3181"/>
    </row>
    <row r="3182" spans="2:17" x14ac:dyDescent="0.25">
      <c r="B3182" s="18">
        <v>2011</v>
      </c>
      <c r="C3182" s="18" t="s">
        <v>2415</v>
      </c>
      <c r="D3182" s="18" t="s">
        <v>2477</v>
      </c>
      <c r="E3182" s="18" t="s">
        <v>3280</v>
      </c>
      <c r="F3182" s="18" t="s">
        <v>3297</v>
      </c>
      <c r="G3182" s="18">
        <v>420</v>
      </c>
      <c r="H3182" s="18">
        <v>2.2799999999999998</v>
      </c>
      <c r="I3182" s="18">
        <v>3.76</v>
      </c>
      <c r="Q3182"/>
    </row>
    <row r="3183" spans="2:17" x14ac:dyDescent="0.25">
      <c r="B3183" s="18">
        <v>2011</v>
      </c>
      <c r="C3183" s="18" t="s">
        <v>2415</v>
      </c>
      <c r="D3183" s="18" t="s">
        <v>2477</v>
      </c>
      <c r="E3183" s="18" t="s">
        <v>3280</v>
      </c>
      <c r="F3183" s="18" t="s">
        <v>3298</v>
      </c>
      <c r="G3183" s="18">
        <v>564</v>
      </c>
      <c r="H3183" s="18">
        <v>2.1800000000000002</v>
      </c>
      <c r="I3183" s="18">
        <v>3.04</v>
      </c>
      <c r="Q3183"/>
    </row>
    <row r="3184" spans="2:17" x14ac:dyDescent="0.25">
      <c r="B3184" s="18">
        <v>2011</v>
      </c>
      <c r="C3184" s="18" t="s">
        <v>2415</v>
      </c>
      <c r="D3184" s="18" t="s">
        <v>2477</v>
      </c>
      <c r="E3184" s="18" t="s">
        <v>3280</v>
      </c>
      <c r="F3184" s="18" t="s">
        <v>3299</v>
      </c>
      <c r="G3184" s="18">
        <v>444</v>
      </c>
      <c r="H3184" s="18">
        <v>2.63</v>
      </c>
      <c r="I3184" s="18">
        <v>3.36</v>
      </c>
      <c r="Q3184"/>
    </row>
    <row r="3185" spans="2:17" x14ac:dyDescent="0.25">
      <c r="B3185" s="18">
        <v>2011</v>
      </c>
      <c r="C3185" s="18" t="s">
        <v>2415</v>
      </c>
      <c r="D3185" s="18" t="s">
        <v>2477</v>
      </c>
      <c r="E3185" s="18" t="s">
        <v>3280</v>
      </c>
      <c r="F3185" s="18" t="s">
        <v>3300</v>
      </c>
      <c r="G3185" s="18">
        <v>564</v>
      </c>
      <c r="H3185" s="18">
        <v>2.65</v>
      </c>
      <c r="I3185" s="18">
        <v>3.72</v>
      </c>
      <c r="Q3185"/>
    </row>
    <row r="3186" spans="2:17" x14ac:dyDescent="0.25">
      <c r="B3186" s="18">
        <v>2011</v>
      </c>
      <c r="C3186" s="18" t="s">
        <v>2415</v>
      </c>
      <c r="D3186" s="18" t="s">
        <v>2477</v>
      </c>
      <c r="E3186" s="18" t="s">
        <v>3280</v>
      </c>
      <c r="F3186" s="18" t="s">
        <v>3301</v>
      </c>
      <c r="G3186" s="18">
        <v>120</v>
      </c>
      <c r="H3186" s="18">
        <v>2.17</v>
      </c>
      <c r="I3186" s="18">
        <v>3.33</v>
      </c>
      <c r="Q3186"/>
    </row>
    <row r="3187" spans="2:17" x14ac:dyDescent="0.25">
      <c r="B3187" s="18">
        <v>2011</v>
      </c>
      <c r="C3187" s="18" t="s">
        <v>2415</v>
      </c>
      <c r="D3187" s="18" t="s">
        <v>2477</v>
      </c>
      <c r="E3187" s="18" t="s">
        <v>3280</v>
      </c>
      <c r="F3187" s="18" t="s">
        <v>3302</v>
      </c>
      <c r="G3187" s="18">
        <v>252</v>
      </c>
      <c r="H3187" s="18">
        <v>2.68</v>
      </c>
      <c r="I3187" s="18">
        <v>3.03</v>
      </c>
      <c r="Q3187"/>
    </row>
    <row r="3188" spans="2:17" x14ac:dyDescent="0.25">
      <c r="B3188" s="18">
        <v>2011</v>
      </c>
      <c r="C3188" s="18" t="s">
        <v>2415</v>
      </c>
      <c r="D3188" s="18" t="s">
        <v>2477</v>
      </c>
      <c r="E3188" s="18" t="s">
        <v>3280</v>
      </c>
      <c r="F3188" s="18" t="s">
        <v>3303</v>
      </c>
      <c r="G3188" s="18">
        <v>384</v>
      </c>
      <c r="H3188" s="18">
        <v>2.2599999999999998</v>
      </c>
      <c r="I3188" s="18">
        <v>3.07</v>
      </c>
      <c r="Q3188"/>
    </row>
    <row r="3189" spans="2:17" x14ac:dyDescent="0.25">
      <c r="B3189" s="18">
        <v>2011</v>
      </c>
      <c r="C3189" s="18" t="s">
        <v>2415</v>
      </c>
      <c r="D3189" s="18" t="s">
        <v>2511</v>
      </c>
      <c r="E3189" s="18" t="s">
        <v>3304</v>
      </c>
      <c r="F3189" s="18" t="s">
        <v>3305</v>
      </c>
      <c r="G3189" s="18">
        <v>2172</v>
      </c>
      <c r="H3189" s="18">
        <v>0.7</v>
      </c>
      <c r="I3189" s="18">
        <v>0.95</v>
      </c>
      <c r="Q3189"/>
    </row>
    <row r="3190" spans="2:17" x14ac:dyDescent="0.25">
      <c r="B3190" s="18">
        <v>2011</v>
      </c>
      <c r="C3190" s="18" t="s">
        <v>2415</v>
      </c>
      <c r="D3190" s="18" t="s">
        <v>2511</v>
      </c>
      <c r="E3190" s="18" t="s">
        <v>3304</v>
      </c>
      <c r="F3190" s="18" t="s">
        <v>3306</v>
      </c>
      <c r="G3190" s="18">
        <v>1752</v>
      </c>
      <c r="H3190" s="18">
        <v>0.87</v>
      </c>
      <c r="I3190" s="18">
        <v>0.98</v>
      </c>
      <c r="Q3190"/>
    </row>
    <row r="3191" spans="2:17" x14ac:dyDescent="0.25">
      <c r="B3191" s="18">
        <v>2011</v>
      </c>
      <c r="C3191" s="18" t="s">
        <v>2415</v>
      </c>
      <c r="D3191" s="18" t="s">
        <v>2511</v>
      </c>
      <c r="E3191" s="18" t="s">
        <v>3304</v>
      </c>
      <c r="F3191" s="18" t="s">
        <v>3307</v>
      </c>
      <c r="G3191" s="18">
        <v>1260</v>
      </c>
      <c r="H3191" s="18">
        <v>0.81</v>
      </c>
      <c r="I3191" s="18">
        <v>0.98</v>
      </c>
      <c r="Q3191"/>
    </row>
    <row r="3192" spans="2:17" x14ac:dyDescent="0.25">
      <c r="B3192" s="18">
        <v>2011</v>
      </c>
      <c r="C3192" s="18" t="s">
        <v>2415</v>
      </c>
      <c r="D3192" s="18" t="s">
        <v>2511</v>
      </c>
      <c r="E3192" s="18" t="s">
        <v>3304</v>
      </c>
      <c r="F3192" s="18" t="s">
        <v>3308</v>
      </c>
      <c r="G3192" s="18">
        <v>1752</v>
      </c>
      <c r="H3192" s="18">
        <v>0.85</v>
      </c>
      <c r="I3192" s="18">
        <v>0.96</v>
      </c>
      <c r="Q3192"/>
    </row>
    <row r="3193" spans="2:17" x14ac:dyDescent="0.25">
      <c r="B3193" s="18">
        <v>2011</v>
      </c>
      <c r="C3193" s="18" t="s">
        <v>2415</v>
      </c>
      <c r="D3193" s="18" t="s">
        <v>2511</v>
      </c>
      <c r="E3193" s="18" t="s">
        <v>3309</v>
      </c>
      <c r="F3193" s="18" t="s">
        <v>3310</v>
      </c>
      <c r="G3193" s="18">
        <v>1224</v>
      </c>
      <c r="H3193" s="18">
        <v>0.83</v>
      </c>
      <c r="I3193" s="18">
        <v>0.9</v>
      </c>
      <c r="Q3193"/>
    </row>
    <row r="3194" spans="2:17" x14ac:dyDescent="0.25">
      <c r="B3194" s="18">
        <v>2011</v>
      </c>
      <c r="C3194" s="18" t="s">
        <v>2415</v>
      </c>
      <c r="D3194" s="18" t="s">
        <v>2511</v>
      </c>
      <c r="E3194" s="18" t="s">
        <v>3309</v>
      </c>
      <c r="F3194" s="18" t="s">
        <v>3311</v>
      </c>
      <c r="G3194" s="18">
        <v>1344</v>
      </c>
      <c r="H3194" s="18">
        <v>0.81</v>
      </c>
      <c r="I3194" s="18">
        <v>0.97</v>
      </c>
      <c r="Q3194"/>
    </row>
    <row r="3195" spans="2:17" x14ac:dyDescent="0.25">
      <c r="B3195" s="18">
        <v>2011</v>
      </c>
      <c r="C3195" s="18" t="s">
        <v>2415</v>
      </c>
      <c r="D3195" s="18" t="s">
        <v>2511</v>
      </c>
      <c r="E3195" s="18" t="s">
        <v>3309</v>
      </c>
      <c r="F3195" s="18" t="s">
        <v>3312</v>
      </c>
      <c r="G3195" s="18">
        <v>2100</v>
      </c>
      <c r="H3195" s="18">
        <v>0.73</v>
      </c>
      <c r="I3195" s="18">
        <v>0.94</v>
      </c>
      <c r="Q3195"/>
    </row>
    <row r="3196" spans="2:17" x14ac:dyDescent="0.25">
      <c r="B3196" s="18">
        <v>2011</v>
      </c>
      <c r="C3196" s="18" t="s">
        <v>2415</v>
      </c>
      <c r="D3196" s="18" t="s">
        <v>2511</v>
      </c>
      <c r="E3196" s="18" t="s">
        <v>3309</v>
      </c>
      <c r="F3196" s="18" t="s">
        <v>3313</v>
      </c>
      <c r="G3196" s="18">
        <v>1584</v>
      </c>
      <c r="H3196" s="18">
        <v>0.83</v>
      </c>
      <c r="I3196" s="18">
        <v>0.93</v>
      </c>
      <c r="Q3196"/>
    </row>
    <row r="3197" spans="2:17" x14ac:dyDescent="0.25">
      <c r="B3197" s="18">
        <v>2011</v>
      </c>
      <c r="C3197" s="18" t="s">
        <v>2415</v>
      </c>
      <c r="D3197" s="18" t="s">
        <v>2511</v>
      </c>
      <c r="E3197" s="18" t="s">
        <v>3309</v>
      </c>
      <c r="F3197" s="18" t="s">
        <v>3314</v>
      </c>
      <c r="G3197" s="18">
        <v>1620</v>
      </c>
      <c r="H3197" s="18">
        <v>0.87</v>
      </c>
      <c r="I3197" s="18">
        <v>0.93</v>
      </c>
      <c r="Q3197"/>
    </row>
    <row r="3198" spans="2:17" x14ac:dyDescent="0.25">
      <c r="B3198" s="18">
        <v>2011</v>
      </c>
      <c r="C3198" s="18" t="s">
        <v>2415</v>
      </c>
      <c r="D3198" s="18" t="s">
        <v>2511</v>
      </c>
      <c r="E3198" s="18" t="s">
        <v>3309</v>
      </c>
      <c r="F3198" s="18" t="s">
        <v>3315</v>
      </c>
      <c r="G3198" s="18">
        <v>1320</v>
      </c>
      <c r="H3198" s="18">
        <v>0.78</v>
      </c>
      <c r="I3198" s="18">
        <v>0.93</v>
      </c>
      <c r="Q3198"/>
    </row>
    <row r="3199" spans="2:17" x14ac:dyDescent="0.25">
      <c r="B3199" s="18">
        <v>2011</v>
      </c>
      <c r="C3199" s="18" t="s">
        <v>2415</v>
      </c>
      <c r="D3199" s="18" t="s">
        <v>2511</v>
      </c>
      <c r="E3199" s="18" t="s">
        <v>3309</v>
      </c>
      <c r="F3199" s="18" t="s">
        <v>3316</v>
      </c>
      <c r="G3199" s="18">
        <v>1632</v>
      </c>
      <c r="H3199" s="18">
        <v>0.9</v>
      </c>
      <c r="I3199" s="18">
        <v>1</v>
      </c>
      <c r="Q3199"/>
    </row>
    <row r="3200" spans="2:17" x14ac:dyDescent="0.25">
      <c r="B3200" s="18">
        <v>2011</v>
      </c>
      <c r="C3200" s="18" t="s">
        <v>2415</v>
      </c>
      <c r="D3200" s="18" t="s">
        <v>2511</v>
      </c>
      <c r="E3200" s="18" t="s">
        <v>3309</v>
      </c>
      <c r="F3200" s="18" t="s">
        <v>3317</v>
      </c>
      <c r="G3200" s="18">
        <v>2292</v>
      </c>
      <c r="H3200" s="18">
        <v>0.78</v>
      </c>
      <c r="I3200" s="18">
        <v>0.94</v>
      </c>
      <c r="Q3200"/>
    </row>
    <row r="3201" spans="2:17" x14ac:dyDescent="0.25">
      <c r="B3201" s="18">
        <v>2011</v>
      </c>
      <c r="C3201" s="18" t="s">
        <v>2415</v>
      </c>
      <c r="D3201" s="18" t="s">
        <v>2511</v>
      </c>
      <c r="E3201" s="18" t="s">
        <v>3309</v>
      </c>
      <c r="F3201" s="18" t="s">
        <v>3318</v>
      </c>
      <c r="G3201" s="18">
        <v>1644</v>
      </c>
      <c r="H3201" s="18">
        <v>0.77</v>
      </c>
      <c r="I3201" s="18">
        <v>0.98</v>
      </c>
      <c r="Q3201"/>
    </row>
    <row r="3202" spans="2:17" x14ac:dyDescent="0.25">
      <c r="B3202" s="18">
        <v>2011</v>
      </c>
      <c r="C3202" s="18" t="s">
        <v>2415</v>
      </c>
      <c r="D3202" s="18" t="s">
        <v>2511</v>
      </c>
      <c r="E3202" s="18" t="s">
        <v>3309</v>
      </c>
      <c r="F3202" s="18" t="s">
        <v>3319</v>
      </c>
      <c r="G3202" s="18">
        <v>1428</v>
      </c>
      <c r="H3202" s="18">
        <v>0.88</v>
      </c>
      <c r="I3202" s="18">
        <v>0.92</v>
      </c>
      <c r="Q3202"/>
    </row>
    <row r="3203" spans="2:17" x14ac:dyDescent="0.25">
      <c r="B3203" s="18">
        <v>2011</v>
      </c>
      <c r="C3203" s="18" t="s">
        <v>2415</v>
      </c>
      <c r="D3203" s="18" t="s">
        <v>2511</v>
      </c>
      <c r="E3203" s="18" t="s">
        <v>3309</v>
      </c>
      <c r="F3203" s="18" t="s">
        <v>3320</v>
      </c>
      <c r="G3203" s="18">
        <v>1572</v>
      </c>
      <c r="H3203" s="18">
        <v>0.81</v>
      </c>
      <c r="I3203" s="18">
        <v>0.98</v>
      </c>
      <c r="Q3203"/>
    </row>
    <row r="3204" spans="2:17" x14ac:dyDescent="0.25">
      <c r="B3204" s="18">
        <v>2011</v>
      </c>
      <c r="C3204" s="18" t="s">
        <v>2415</v>
      </c>
      <c r="D3204" s="18" t="s">
        <v>2511</v>
      </c>
      <c r="E3204" s="18" t="s">
        <v>3309</v>
      </c>
      <c r="F3204" s="18" t="s">
        <v>3321</v>
      </c>
      <c r="G3204" s="18">
        <v>2304</v>
      </c>
      <c r="H3204" s="18">
        <v>0.83</v>
      </c>
      <c r="I3204" s="18">
        <v>0.93</v>
      </c>
      <c r="Q3204"/>
    </row>
    <row r="3205" spans="2:17" x14ac:dyDescent="0.25">
      <c r="B3205" s="18">
        <v>2011</v>
      </c>
      <c r="C3205" s="18" t="s">
        <v>2415</v>
      </c>
      <c r="D3205" s="18" t="s">
        <v>2511</v>
      </c>
      <c r="E3205" s="18" t="s">
        <v>3309</v>
      </c>
      <c r="F3205" s="18" t="s">
        <v>3322</v>
      </c>
      <c r="G3205" s="18">
        <v>1704</v>
      </c>
      <c r="H3205" s="18">
        <v>0.85</v>
      </c>
      <c r="I3205" s="18">
        <v>0.98</v>
      </c>
      <c r="Q3205"/>
    </row>
    <row r="3206" spans="2:17" x14ac:dyDescent="0.25">
      <c r="B3206" s="18">
        <v>2011</v>
      </c>
      <c r="C3206" s="18" t="s">
        <v>2415</v>
      </c>
      <c r="D3206" s="18" t="s">
        <v>2511</v>
      </c>
      <c r="E3206" s="18" t="s">
        <v>3309</v>
      </c>
      <c r="F3206" s="18" t="s">
        <v>3323</v>
      </c>
      <c r="G3206" s="18">
        <v>2208</v>
      </c>
      <c r="H3206" s="18">
        <v>0.77</v>
      </c>
      <c r="I3206" s="18">
        <v>0.96</v>
      </c>
      <c r="Q3206"/>
    </row>
    <row r="3207" spans="2:17" x14ac:dyDescent="0.25">
      <c r="B3207" s="18">
        <v>2011</v>
      </c>
      <c r="C3207" s="18" t="s">
        <v>2415</v>
      </c>
      <c r="D3207" s="18" t="s">
        <v>2511</v>
      </c>
      <c r="E3207" s="18" t="s">
        <v>3309</v>
      </c>
      <c r="F3207" s="18" t="s">
        <v>3324</v>
      </c>
      <c r="G3207" s="18">
        <v>1584</v>
      </c>
      <c r="H3207" s="18">
        <v>0.75</v>
      </c>
      <c r="I3207" s="18">
        <v>0.9</v>
      </c>
      <c r="Q3207"/>
    </row>
    <row r="3208" spans="2:17" x14ac:dyDescent="0.25">
      <c r="B3208" s="18">
        <v>2011</v>
      </c>
      <c r="C3208" s="18" t="s">
        <v>2415</v>
      </c>
      <c r="D3208" s="18" t="s">
        <v>2511</v>
      </c>
      <c r="E3208" s="18" t="s">
        <v>3309</v>
      </c>
      <c r="F3208" s="18" t="s">
        <v>3325</v>
      </c>
      <c r="G3208" s="18">
        <v>1872</v>
      </c>
      <c r="H3208" s="18">
        <v>0.75</v>
      </c>
      <c r="I3208" s="18">
        <v>0.99</v>
      </c>
      <c r="Q3208"/>
    </row>
    <row r="3209" spans="2:17" x14ac:dyDescent="0.25">
      <c r="B3209" s="18">
        <v>2011</v>
      </c>
      <c r="C3209" s="18" t="s">
        <v>2415</v>
      </c>
      <c r="D3209" s="18" t="s">
        <v>2511</v>
      </c>
      <c r="E3209" s="18" t="s">
        <v>3309</v>
      </c>
      <c r="F3209" s="18" t="s">
        <v>3326</v>
      </c>
      <c r="G3209" s="18">
        <v>1500</v>
      </c>
      <c r="H3209" s="18">
        <v>0.83</v>
      </c>
      <c r="I3209" s="18">
        <v>1</v>
      </c>
      <c r="Q3209"/>
    </row>
    <row r="3210" spans="2:17" x14ac:dyDescent="0.25">
      <c r="B3210" s="18">
        <v>2011</v>
      </c>
      <c r="C3210" s="18" t="s">
        <v>2415</v>
      </c>
      <c r="D3210" s="18" t="s">
        <v>2511</v>
      </c>
      <c r="E3210" s="18" t="s">
        <v>3309</v>
      </c>
      <c r="F3210" s="18" t="s">
        <v>3327</v>
      </c>
      <c r="G3210" s="18">
        <v>2028</v>
      </c>
      <c r="H3210" s="18">
        <v>0.74</v>
      </c>
      <c r="I3210" s="18">
        <v>0.92</v>
      </c>
      <c r="Q3210"/>
    </row>
    <row r="3211" spans="2:17" x14ac:dyDescent="0.25">
      <c r="B3211" s="18">
        <v>2011</v>
      </c>
      <c r="C3211" s="18" t="s">
        <v>2415</v>
      </c>
      <c r="D3211" s="18" t="s">
        <v>2416</v>
      </c>
      <c r="E3211" s="18" t="s">
        <v>3328</v>
      </c>
      <c r="F3211" s="18" t="s">
        <v>3329</v>
      </c>
      <c r="G3211" s="18">
        <v>132</v>
      </c>
      <c r="H3211" s="18">
        <v>2.5466666666666669</v>
      </c>
      <c r="I3211" s="18">
        <v>2.98</v>
      </c>
      <c r="Q3211"/>
    </row>
    <row r="3212" spans="2:17" x14ac:dyDescent="0.25">
      <c r="B3212" s="18">
        <v>2011</v>
      </c>
      <c r="C3212" s="18" t="s">
        <v>2415</v>
      </c>
      <c r="D3212" s="18" t="s">
        <v>2416</v>
      </c>
      <c r="E3212" s="18" t="s">
        <v>3328</v>
      </c>
      <c r="F3212" s="18" t="s">
        <v>3330</v>
      </c>
      <c r="G3212" s="18">
        <v>132</v>
      </c>
      <c r="H3212" s="18">
        <v>2.3866666666666667</v>
      </c>
      <c r="I3212" s="18">
        <v>2.9733333333333332</v>
      </c>
      <c r="Q3212"/>
    </row>
    <row r="3213" spans="2:17" x14ac:dyDescent="0.25">
      <c r="B3213" s="18">
        <v>2011</v>
      </c>
      <c r="C3213" s="18" t="s">
        <v>2415</v>
      </c>
      <c r="D3213" s="18" t="s">
        <v>2416</v>
      </c>
      <c r="E3213" s="18" t="s">
        <v>3328</v>
      </c>
      <c r="F3213" s="18" t="s">
        <v>3331</v>
      </c>
      <c r="G3213" s="18">
        <v>120</v>
      </c>
      <c r="H3213" s="18">
        <v>2.5733333333333333</v>
      </c>
      <c r="I3213" s="18">
        <v>2.9066666666666667</v>
      </c>
      <c r="Q3213"/>
    </row>
    <row r="3214" spans="2:17" x14ac:dyDescent="0.25">
      <c r="B3214" s="18">
        <v>2011</v>
      </c>
      <c r="C3214" s="18" t="s">
        <v>2415</v>
      </c>
      <c r="D3214" s="18" t="s">
        <v>2416</v>
      </c>
      <c r="E3214" s="18" t="s">
        <v>3328</v>
      </c>
      <c r="F3214" s="18" t="s">
        <v>3332</v>
      </c>
      <c r="G3214" s="18">
        <v>180</v>
      </c>
      <c r="H3214" s="18">
        <v>2.5466666666666669</v>
      </c>
      <c r="I3214" s="18">
        <v>2.9733333333333332</v>
      </c>
      <c r="Q3214"/>
    </row>
    <row r="3215" spans="2:17" x14ac:dyDescent="0.25">
      <c r="B3215" s="18">
        <v>2011</v>
      </c>
      <c r="C3215" s="18" t="s">
        <v>2415</v>
      </c>
      <c r="D3215" s="18" t="s">
        <v>2416</v>
      </c>
      <c r="E3215" s="18" t="s">
        <v>3328</v>
      </c>
      <c r="F3215" s="18" t="s">
        <v>3333</v>
      </c>
      <c r="G3215" s="18">
        <v>144</v>
      </c>
      <c r="H3215" s="18">
        <v>2.3933333333333335</v>
      </c>
      <c r="I3215" s="18">
        <v>2.98</v>
      </c>
      <c r="Q3215"/>
    </row>
    <row r="3216" spans="2:17" x14ac:dyDescent="0.25">
      <c r="B3216" s="18">
        <v>2011</v>
      </c>
      <c r="C3216" s="18" t="s">
        <v>2415</v>
      </c>
      <c r="D3216" s="18" t="s">
        <v>2416</v>
      </c>
      <c r="E3216" s="18" t="s">
        <v>3328</v>
      </c>
      <c r="F3216" s="18" t="s">
        <v>3334</v>
      </c>
      <c r="G3216" s="18">
        <v>156</v>
      </c>
      <c r="H3216" s="18">
        <v>2.3199999999999998</v>
      </c>
      <c r="I3216" s="18">
        <v>2.94</v>
      </c>
      <c r="Q3216"/>
    </row>
    <row r="3217" spans="2:17" x14ac:dyDescent="0.25">
      <c r="B3217" s="18">
        <v>2011</v>
      </c>
      <c r="C3217" s="18" t="s">
        <v>2415</v>
      </c>
      <c r="D3217" s="18" t="s">
        <v>2416</v>
      </c>
      <c r="E3217" s="18" t="s">
        <v>3328</v>
      </c>
      <c r="F3217" s="18" t="s">
        <v>3335</v>
      </c>
      <c r="G3217" s="18">
        <v>144</v>
      </c>
      <c r="H3217" s="18">
        <v>2.36</v>
      </c>
      <c r="I3217" s="18">
        <v>2.8733333333333335</v>
      </c>
      <c r="Q3217"/>
    </row>
    <row r="3218" spans="2:17" x14ac:dyDescent="0.25">
      <c r="B3218" s="18">
        <v>2011</v>
      </c>
      <c r="C3218" s="18" t="s">
        <v>2415</v>
      </c>
      <c r="D3218" s="18" t="s">
        <v>2416</v>
      </c>
      <c r="E3218" s="18" t="s">
        <v>3328</v>
      </c>
      <c r="F3218" s="18" t="s">
        <v>3336</v>
      </c>
      <c r="G3218" s="18">
        <v>180</v>
      </c>
      <c r="H3218" s="18">
        <v>2.7466666666666666</v>
      </c>
      <c r="I3218" s="18">
        <v>2.8866666666666667</v>
      </c>
      <c r="Q3218"/>
    </row>
    <row r="3219" spans="2:17" x14ac:dyDescent="0.25">
      <c r="B3219" s="18">
        <v>2011</v>
      </c>
      <c r="C3219" s="18" t="s">
        <v>2415</v>
      </c>
      <c r="D3219" s="18" t="s">
        <v>2416</v>
      </c>
      <c r="E3219" s="18" t="s">
        <v>3328</v>
      </c>
      <c r="F3219" s="18" t="s">
        <v>3337</v>
      </c>
      <c r="G3219" s="18">
        <v>144</v>
      </c>
      <c r="H3219" s="18">
        <v>2.6066666666666665</v>
      </c>
      <c r="I3219" s="18">
        <v>2.8666666666666667</v>
      </c>
      <c r="Q3219"/>
    </row>
    <row r="3220" spans="2:17" x14ac:dyDescent="0.25">
      <c r="B3220" s="18">
        <v>2011</v>
      </c>
      <c r="C3220" s="18" t="s">
        <v>2415</v>
      </c>
      <c r="D3220" s="18" t="s">
        <v>2416</v>
      </c>
      <c r="E3220" s="18" t="s">
        <v>3328</v>
      </c>
      <c r="F3220" s="18" t="s">
        <v>3338</v>
      </c>
      <c r="G3220" s="18">
        <v>156</v>
      </c>
      <c r="H3220" s="18">
        <v>2.6533333333333333</v>
      </c>
      <c r="I3220" s="18">
        <v>2.98</v>
      </c>
      <c r="Q3220"/>
    </row>
    <row r="3221" spans="2:17" x14ac:dyDescent="0.25">
      <c r="B3221" s="18">
        <v>2011</v>
      </c>
      <c r="C3221" s="18" t="s">
        <v>2415</v>
      </c>
      <c r="D3221" s="18" t="s">
        <v>2416</v>
      </c>
      <c r="E3221" s="18" t="s">
        <v>3328</v>
      </c>
      <c r="F3221" s="18" t="s">
        <v>3339</v>
      </c>
      <c r="G3221" s="18">
        <v>120</v>
      </c>
      <c r="H3221" s="18">
        <v>2.6933333333333334</v>
      </c>
      <c r="I3221" s="18">
        <v>2.9133333333333336</v>
      </c>
      <c r="Q3221"/>
    </row>
    <row r="3222" spans="2:17" x14ac:dyDescent="0.25">
      <c r="B3222" s="18">
        <v>2011</v>
      </c>
      <c r="C3222" s="18" t="s">
        <v>2415</v>
      </c>
      <c r="D3222" s="18" t="s">
        <v>2416</v>
      </c>
      <c r="E3222" s="18" t="s">
        <v>3328</v>
      </c>
      <c r="F3222" s="18" t="s">
        <v>3340</v>
      </c>
      <c r="G3222" s="18">
        <v>168</v>
      </c>
      <c r="H3222" s="18">
        <v>2.2933333333333334</v>
      </c>
      <c r="I3222" s="18">
        <v>2.8733333333333335</v>
      </c>
      <c r="Q3222"/>
    </row>
    <row r="3223" spans="2:17" x14ac:dyDescent="0.25">
      <c r="B3223" s="18">
        <v>2011</v>
      </c>
      <c r="C3223" s="18" t="s">
        <v>2415</v>
      </c>
      <c r="D3223" s="18" t="s">
        <v>2416</v>
      </c>
      <c r="E3223" s="18" t="s">
        <v>3328</v>
      </c>
      <c r="F3223" s="18" t="s">
        <v>3341</v>
      </c>
      <c r="G3223" s="18">
        <v>132</v>
      </c>
      <c r="H3223" s="18">
        <v>2.5333333333333332</v>
      </c>
      <c r="I3223" s="18">
        <v>2.88</v>
      </c>
      <c r="Q3223"/>
    </row>
    <row r="3224" spans="2:17" x14ac:dyDescent="0.25">
      <c r="B3224" s="18">
        <v>2011</v>
      </c>
      <c r="C3224" s="18" t="s">
        <v>2415</v>
      </c>
      <c r="D3224" s="18" t="s">
        <v>2416</v>
      </c>
      <c r="E3224" s="18" t="s">
        <v>3328</v>
      </c>
      <c r="F3224" s="18" t="s">
        <v>3342</v>
      </c>
      <c r="G3224" s="18">
        <v>180</v>
      </c>
      <c r="H3224" s="18">
        <v>2.54</v>
      </c>
      <c r="I3224" s="18">
        <v>2.96</v>
      </c>
      <c r="Q3224"/>
    </row>
    <row r="3225" spans="2:17" x14ac:dyDescent="0.25">
      <c r="B3225" s="18">
        <v>2011</v>
      </c>
      <c r="C3225" s="18" t="s">
        <v>2415</v>
      </c>
      <c r="D3225" s="18" t="s">
        <v>2416</v>
      </c>
      <c r="E3225" s="18" t="s">
        <v>3328</v>
      </c>
      <c r="F3225" s="18" t="s">
        <v>3343</v>
      </c>
      <c r="G3225" s="18">
        <v>120</v>
      </c>
      <c r="H3225" s="18">
        <v>2.5666666666666669</v>
      </c>
      <c r="I3225" s="18">
        <v>2.92</v>
      </c>
      <c r="Q3225"/>
    </row>
    <row r="3226" spans="2:17" x14ac:dyDescent="0.25">
      <c r="B3226" s="18">
        <v>2011</v>
      </c>
      <c r="C3226" s="18" t="s">
        <v>2415</v>
      </c>
      <c r="D3226" s="18" t="s">
        <v>2416</v>
      </c>
      <c r="E3226" s="18" t="s">
        <v>3328</v>
      </c>
      <c r="F3226" s="18" t="s">
        <v>3344</v>
      </c>
      <c r="G3226" s="18">
        <v>132</v>
      </c>
      <c r="H3226" s="18">
        <v>2.38</v>
      </c>
      <c r="I3226" s="18">
        <v>2.9</v>
      </c>
      <c r="Q3226"/>
    </row>
    <row r="3227" spans="2:17" x14ac:dyDescent="0.25">
      <c r="B3227" s="18">
        <v>2011</v>
      </c>
      <c r="C3227" s="18" t="s">
        <v>2415</v>
      </c>
      <c r="D3227" s="18" t="s">
        <v>2416</v>
      </c>
      <c r="E3227" s="18" t="s">
        <v>3328</v>
      </c>
      <c r="F3227" s="18" t="s">
        <v>3345</v>
      </c>
      <c r="G3227" s="18">
        <v>132</v>
      </c>
      <c r="H3227" s="18">
        <v>2.4066666666666667</v>
      </c>
      <c r="I3227" s="18">
        <v>2.9066666666666667</v>
      </c>
      <c r="Q3227"/>
    </row>
    <row r="3228" spans="2:17" x14ac:dyDescent="0.25">
      <c r="B3228" s="18">
        <v>2011</v>
      </c>
      <c r="C3228" s="18" t="s">
        <v>2415</v>
      </c>
      <c r="D3228" s="18" t="s">
        <v>2416</v>
      </c>
      <c r="E3228" s="18" t="s">
        <v>3328</v>
      </c>
      <c r="F3228" s="18" t="s">
        <v>3346</v>
      </c>
      <c r="G3228" s="18">
        <v>132</v>
      </c>
      <c r="H3228" s="18">
        <v>2.5933333333333333</v>
      </c>
      <c r="I3228" s="18">
        <v>2.8733333333333335</v>
      </c>
      <c r="Q3228"/>
    </row>
    <row r="3229" spans="2:17" x14ac:dyDescent="0.25">
      <c r="B3229" s="18">
        <v>2011</v>
      </c>
      <c r="C3229" s="18" t="s">
        <v>2415</v>
      </c>
      <c r="D3229" s="18" t="s">
        <v>2416</v>
      </c>
      <c r="E3229" s="18" t="s">
        <v>3328</v>
      </c>
      <c r="F3229" s="18" t="s">
        <v>3347</v>
      </c>
      <c r="G3229" s="18">
        <v>144</v>
      </c>
      <c r="H3229" s="18">
        <v>2.7666666666666666</v>
      </c>
      <c r="I3229" s="18">
        <v>2.8866666666666667</v>
      </c>
      <c r="Q3229"/>
    </row>
    <row r="3230" spans="2:17" x14ac:dyDescent="0.25">
      <c r="B3230" s="18">
        <v>2011</v>
      </c>
      <c r="C3230" s="18" t="s">
        <v>2415</v>
      </c>
      <c r="D3230" s="18" t="s">
        <v>2416</v>
      </c>
      <c r="E3230" s="18" t="s">
        <v>3328</v>
      </c>
      <c r="F3230" s="18" t="s">
        <v>3348</v>
      </c>
      <c r="G3230" s="18">
        <v>156</v>
      </c>
      <c r="H3230" s="18">
        <v>2.6933333333333334</v>
      </c>
      <c r="I3230" s="18">
        <v>2.9733333333333332</v>
      </c>
      <c r="Q3230"/>
    </row>
    <row r="3231" spans="2:17" x14ac:dyDescent="0.25">
      <c r="B3231" s="18">
        <v>2011</v>
      </c>
      <c r="C3231" s="18" t="s">
        <v>2415</v>
      </c>
      <c r="D3231" s="18" t="s">
        <v>2416</v>
      </c>
      <c r="E3231" s="18" t="s">
        <v>3328</v>
      </c>
      <c r="F3231" s="18" t="s">
        <v>3349</v>
      </c>
      <c r="G3231" s="18">
        <v>168</v>
      </c>
      <c r="H3231" s="18">
        <v>2.74</v>
      </c>
      <c r="I3231" s="18">
        <v>2.9533333333333331</v>
      </c>
      <c r="Q3231"/>
    </row>
    <row r="3232" spans="2:17" x14ac:dyDescent="0.25">
      <c r="B3232" s="18">
        <v>2011</v>
      </c>
      <c r="C3232" s="18" t="s">
        <v>2415</v>
      </c>
      <c r="D3232" s="18" t="s">
        <v>2416</v>
      </c>
      <c r="E3232" s="18" t="s">
        <v>3328</v>
      </c>
      <c r="F3232" s="18" t="s">
        <v>3350</v>
      </c>
      <c r="G3232" s="18">
        <v>120</v>
      </c>
      <c r="H3232" s="18">
        <v>2.7266666666666666</v>
      </c>
      <c r="I3232" s="18">
        <v>2.9933333333333332</v>
      </c>
      <c r="Q3232"/>
    </row>
    <row r="3233" spans="2:17" x14ac:dyDescent="0.25">
      <c r="B3233" s="18">
        <v>2011</v>
      </c>
      <c r="C3233" s="18" t="s">
        <v>2415</v>
      </c>
      <c r="D3233" s="18" t="s">
        <v>2416</v>
      </c>
      <c r="E3233" s="18" t="s">
        <v>3328</v>
      </c>
      <c r="F3233" s="18" t="s">
        <v>3351</v>
      </c>
      <c r="G3233" s="18">
        <v>120</v>
      </c>
      <c r="H3233" s="18">
        <v>2.3733333333333335</v>
      </c>
      <c r="I3233" s="18">
        <v>2.9866666666666668</v>
      </c>
      <c r="Q3233"/>
    </row>
    <row r="3234" spans="2:17" x14ac:dyDescent="0.25">
      <c r="B3234" s="18">
        <v>2011</v>
      </c>
      <c r="C3234" s="18" t="s">
        <v>2415</v>
      </c>
      <c r="D3234" s="18" t="s">
        <v>2416</v>
      </c>
      <c r="E3234" s="18" t="s">
        <v>3328</v>
      </c>
      <c r="F3234" s="18" t="s">
        <v>3352</v>
      </c>
      <c r="G3234" s="18">
        <v>156</v>
      </c>
      <c r="H3234" s="18">
        <v>2.3133333333333335</v>
      </c>
      <c r="I3234" s="18">
        <v>2.96</v>
      </c>
      <c r="Q3234"/>
    </row>
    <row r="3235" spans="2:17" x14ac:dyDescent="0.25">
      <c r="B3235" s="18">
        <v>2011</v>
      </c>
      <c r="C3235" s="18" t="s">
        <v>2415</v>
      </c>
      <c r="D3235" s="18" t="s">
        <v>2416</v>
      </c>
      <c r="E3235" s="18" t="s">
        <v>3328</v>
      </c>
      <c r="F3235" s="18" t="s">
        <v>3353</v>
      </c>
      <c r="G3235" s="18">
        <v>156</v>
      </c>
      <c r="H3235" s="18">
        <v>2.6466666666666665</v>
      </c>
      <c r="I3235" s="18">
        <v>2.9866666666666668</v>
      </c>
      <c r="Q3235"/>
    </row>
    <row r="3236" spans="2:17" x14ac:dyDescent="0.25">
      <c r="B3236" s="18">
        <v>2011</v>
      </c>
      <c r="C3236" s="18" t="s">
        <v>2415</v>
      </c>
      <c r="D3236" s="18" t="s">
        <v>2416</v>
      </c>
      <c r="E3236" s="18" t="s">
        <v>3328</v>
      </c>
      <c r="F3236" s="18" t="s">
        <v>3354</v>
      </c>
      <c r="G3236" s="18">
        <v>144</v>
      </c>
      <c r="H3236" s="18">
        <v>2.4</v>
      </c>
      <c r="I3236" s="18">
        <v>2.98</v>
      </c>
      <c r="Q3236"/>
    </row>
    <row r="3237" spans="2:17" x14ac:dyDescent="0.25">
      <c r="B3237" s="18">
        <v>2011</v>
      </c>
      <c r="C3237" s="18" t="s">
        <v>2415</v>
      </c>
      <c r="D3237" s="18" t="s">
        <v>2416</v>
      </c>
      <c r="E3237" s="18" t="s">
        <v>3328</v>
      </c>
      <c r="F3237" s="18" t="s">
        <v>3355</v>
      </c>
      <c r="G3237" s="18">
        <v>132</v>
      </c>
      <c r="H3237" s="18">
        <v>2.5133333333333332</v>
      </c>
      <c r="I3237" s="18">
        <v>2.9733333333333332</v>
      </c>
      <c r="Q3237"/>
    </row>
    <row r="3238" spans="2:17" x14ac:dyDescent="0.25">
      <c r="B3238" s="18">
        <v>2011</v>
      </c>
      <c r="C3238" s="18" t="s">
        <v>2415</v>
      </c>
      <c r="D3238" s="18" t="s">
        <v>2416</v>
      </c>
      <c r="E3238" s="18" t="s">
        <v>3328</v>
      </c>
      <c r="F3238" s="18" t="s">
        <v>3356</v>
      </c>
      <c r="G3238" s="18">
        <v>168</v>
      </c>
      <c r="H3238" s="18">
        <v>2.74</v>
      </c>
      <c r="I3238" s="18">
        <v>2.8866666666666667</v>
      </c>
      <c r="Q3238"/>
    </row>
    <row r="3239" spans="2:17" x14ac:dyDescent="0.25">
      <c r="B3239" s="18">
        <v>2011</v>
      </c>
      <c r="C3239" s="18" t="s">
        <v>2415</v>
      </c>
      <c r="D3239" s="18" t="s">
        <v>2416</v>
      </c>
      <c r="E3239" s="18" t="s">
        <v>3328</v>
      </c>
      <c r="F3239" s="18" t="s">
        <v>3357</v>
      </c>
      <c r="G3239" s="18">
        <v>168</v>
      </c>
      <c r="H3239" s="18">
        <v>2.5133333333333332</v>
      </c>
      <c r="I3239" s="18">
        <v>3</v>
      </c>
      <c r="Q3239"/>
    </row>
    <row r="3240" spans="2:17" x14ac:dyDescent="0.25">
      <c r="B3240" s="18">
        <v>2011</v>
      </c>
      <c r="C3240" s="18" t="s">
        <v>2415</v>
      </c>
      <c r="D3240" s="18" t="s">
        <v>2416</v>
      </c>
      <c r="E3240" s="18" t="s">
        <v>3328</v>
      </c>
      <c r="F3240" s="18" t="s">
        <v>3358</v>
      </c>
      <c r="G3240" s="18">
        <v>180</v>
      </c>
      <c r="H3240" s="18">
        <v>2.62</v>
      </c>
      <c r="I3240" s="18">
        <v>2.9866666666666668</v>
      </c>
      <c r="Q3240"/>
    </row>
    <row r="3241" spans="2:17" x14ac:dyDescent="0.25">
      <c r="B3241" s="18">
        <v>2011</v>
      </c>
      <c r="C3241" s="18" t="s">
        <v>2415</v>
      </c>
      <c r="D3241" s="18" t="s">
        <v>2416</v>
      </c>
      <c r="E3241" s="18" t="s">
        <v>3328</v>
      </c>
      <c r="F3241" s="18" t="s">
        <v>3359</v>
      </c>
      <c r="G3241" s="18">
        <v>132</v>
      </c>
      <c r="H3241" s="18">
        <v>2.7866666666666666</v>
      </c>
      <c r="I3241" s="18">
        <v>2.8866666666666667</v>
      </c>
      <c r="Q3241"/>
    </row>
    <row r="3242" spans="2:17" x14ac:dyDescent="0.25">
      <c r="B3242" s="18">
        <v>2011</v>
      </c>
      <c r="C3242" s="18" t="s">
        <v>2415</v>
      </c>
      <c r="D3242" s="18" t="s">
        <v>2416</v>
      </c>
      <c r="E3242" s="18" t="s">
        <v>3328</v>
      </c>
      <c r="F3242" s="18" t="s">
        <v>3360</v>
      </c>
      <c r="G3242" s="18">
        <v>156</v>
      </c>
      <c r="H3242" s="18">
        <v>2.5933333333333333</v>
      </c>
      <c r="I3242" s="18">
        <v>2.9533333333333331</v>
      </c>
      <c r="Q3242"/>
    </row>
    <row r="3243" spans="2:17" x14ac:dyDescent="0.25">
      <c r="B3243" s="18">
        <v>2011</v>
      </c>
      <c r="C3243" s="18" t="s">
        <v>2415</v>
      </c>
      <c r="D3243" s="18" t="s">
        <v>2416</v>
      </c>
      <c r="E3243" s="18" t="s">
        <v>3328</v>
      </c>
      <c r="F3243" s="18" t="s">
        <v>3361</v>
      </c>
      <c r="G3243" s="18">
        <v>156</v>
      </c>
      <c r="H3243" s="18">
        <v>2.6933333333333334</v>
      </c>
      <c r="I3243" s="18">
        <v>2.98</v>
      </c>
      <c r="Q3243"/>
    </row>
    <row r="3244" spans="2:17" x14ac:dyDescent="0.25">
      <c r="B3244" s="18">
        <v>2011</v>
      </c>
      <c r="C3244" s="18" t="s">
        <v>2415</v>
      </c>
      <c r="D3244" s="18" t="s">
        <v>2416</v>
      </c>
      <c r="E3244" s="18" t="s">
        <v>3328</v>
      </c>
      <c r="F3244" s="18" t="s">
        <v>3362</v>
      </c>
      <c r="G3244" s="18">
        <v>144</v>
      </c>
      <c r="H3244" s="18">
        <v>2.44</v>
      </c>
      <c r="I3244" s="18">
        <v>2.88</v>
      </c>
      <c r="Q3244"/>
    </row>
    <row r="3245" spans="2:17" x14ac:dyDescent="0.25">
      <c r="B3245" s="18">
        <v>2011</v>
      </c>
      <c r="C3245" s="18" t="s">
        <v>2415</v>
      </c>
      <c r="D3245" s="18" t="s">
        <v>2416</v>
      </c>
      <c r="E3245" s="18" t="s">
        <v>3328</v>
      </c>
      <c r="F3245" s="18" t="s">
        <v>3363</v>
      </c>
      <c r="G3245" s="18">
        <v>120</v>
      </c>
      <c r="H3245" s="18">
        <v>2.2933333333333334</v>
      </c>
      <c r="I3245" s="18">
        <v>3</v>
      </c>
      <c r="Q3245"/>
    </row>
    <row r="3246" spans="2:17" x14ac:dyDescent="0.25">
      <c r="B3246" s="18">
        <v>2011</v>
      </c>
      <c r="C3246" s="18" t="s">
        <v>2415</v>
      </c>
      <c r="D3246" s="18" t="s">
        <v>2416</v>
      </c>
      <c r="E3246" s="18" t="s">
        <v>3328</v>
      </c>
      <c r="F3246" s="18" t="s">
        <v>3364</v>
      </c>
      <c r="G3246" s="18">
        <v>180</v>
      </c>
      <c r="H3246" s="18">
        <v>2.6533333333333333</v>
      </c>
      <c r="I3246" s="18">
        <v>2.94</v>
      </c>
      <c r="Q3246"/>
    </row>
    <row r="3247" spans="2:17" x14ac:dyDescent="0.25">
      <c r="B3247" s="18">
        <v>2011</v>
      </c>
      <c r="C3247" s="18" t="s">
        <v>2415</v>
      </c>
      <c r="D3247" s="18" t="s">
        <v>2416</v>
      </c>
      <c r="E3247" s="18" t="s">
        <v>3328</v>
      </c>
      <c r="F3247" s="18" t="s">
        <v>3365</v>
      </c>
      <c r="G3247" s="18">
        <v>120</v>
      </c>
      <c r="H3247" s="18">
        <v>2.5533333333333332</v>
      </c>
      <c r="I3247" s="18">
        <v>2.8666666666666667</v>
      </c>
      <c r="Q3247"/>
    </row>
    <row r="3248" spans="2:17" x14ac:dyDescent="0.25">
      <c r="B3248" s="18">
        <v>2011</v>
      </c>
      <c r="C3248" s="18" t="s">
        <v>2415</v>
      </c>
      <c r="D3248" s="18" t="s">
        <v>2416</v>
      </c>
      <c r="E3248" s="18" t="s">
        <v>3328</v>
      </c>
      <c r="F3248" s="18" t="s">
        <v>3366</v>
      </c>
      <c r="G3248" s="18">
        <v>120</v>
      </c>
      <c r="H3248" s="18">
        <v>2.78</v>
      </c>
      <c r="I3248" s="18">
        <v>2.8733333333333335</v>
      </c>
      <c r="Q3248"/>
    </row>
    <row r="3249" spans="2:17" x14ac:dyDescent="0.25">
      <c r="B3249" s="18">
        <v>2011</v>
      </c>
      <c r="C3249" s="18" t="s">
        <v>2415</v>
      </c>
      <c r="D3249" s="18" t="s">
        <v>2416</v>
      </c>
      <c r="E3249" s="18" t="s">
        <v>3328</v>
      </c>
      <c r="F3249" s="18" t="s">
        <v>3367</v>
      </c>
      <c r="G3249" s="18">
        <v>156</v>
      </c>
      <c r="H3249" s="18">
        <v>2.56</v>
      </c>
      <c r="I3249" s="18">
        <v>2.8733333333333335</v>
      </c>
      <c r="Q3249"/>
    </row>
    <row r="3250" spans="2:17" x14ac:dyDescent="0.25">
      <c r="B3250" s="18">
        <v>2011</v>
      </c>
      <c r="C3250" s="18" t="s">
        <v>2415</v>
      </c>
      <c r="D3250" s="18" t="s">
        <v>2416</v>
      </c>
      <c r="E3250" s="18" t="s">
        <v>3328</v>
      </c>
      <c r="F3250" s="18" t="s">
        <v>3368</v>
      </c>
      <c r="G3250" s="18">
        <v>156</v>
      </c>
      <c r="H3250" s="18">
        <v>2.6066666666666665</v>
      </c>
      <c r="I3250" s="18">
        <v>2.9933333333333332</v>
      </c>
      <c r="Q3250"/>
    </row>
    <row r="3251" spans="2:17" x14ac:dyDescent="0.25">
      <c r="B3251" s="18">
        <v>2011</v>
      </c>
      <c r="C3251" s="18" t="s">
        <v>2415</v>
      </c>
      <c r="D3251" s="18" t="s">
        <v>2416</v>
      </c>
      <c r="E3251" s="18" t="s">
        <v>3328</v>
      </c>
      <c r="F3251" s="18" t="s">
        <v>3369</v>
      </c>
      <c r="G3251" s="18">
        <v>132</v>
      </c>
      <c r="H3251" s="18">
        <v>2.5733333333333333</v>
      </c>
      <c r="I3251" s="18">
        <v>2.88</v>
      </c>
      <c r="Q3251"/>
    </row>
    <row r="3252" spans="2:17" x14ac:dyDescent="0.25">
      <c r="B3252" s="18">
        <v>2011</v>
      </c>
      <c r="C3252" s="18" t="s">
        <v>2415</v>
      </c>
      <c r="D3252" s="18" t="s">
        <v>2416</v>
      </c>
      <c r="E3252" s="18" t="s">
        <v>3328</v>
      </c>
      <c r="F3252" s="18" t="s">
        <v>3370</v>
      </c>
      <c r="G3252" s="18">
        <v>168</v>
      </c>
      <c r="H3252" s="18">
        <v>2.5466666666666669</v>
      </c>
      <c r="I3252" s="18">
        <v>3</v>
      </c>
      <c r="Q3252"/>
    </row>
    <row r="3253" spans="2:17" x14ac:dyDescent="0.25">
      <c r="B3253" s="18">
        <v>2011</v>
      </c>
      <c r="C3253" s="18" t="s">
        <v>2415</v>
      </c>
      <c r="D3253" s="18" t="s">
        <v>2416</v>
      </c>
      <c r="E3253" s="18" t="s">
        <v>3328</v>
      </c>
      <c r="F3253" s="18" t="s">
        <v>3371</v>
      </c>
      <c r="G3253" s="18">
        <v>120</v>
      </c>
      <c r="H3253" s="18">
        <v>2.5</v>
      </c>
      <c r="I3253" s="18">
        <v>2.9</v>
      </c>
      <c r="Q3253"/>
    </row>
    <row r="3254" spans="2:17" x14ac:dyDescent="0.25">
      <c r="B3254" s="18">
        <v>2011</v>
      </c>
      <c r="C3254" s="18" t="s">
        <v>2415</v>
      </c>
      <c r="D3254" s="18" t="s">
        <v>2416</v>
      </c>
      <c r="E3254" s="18" t="s">
        <v>3328</v>
      </c>
      <c r="F3254" s="18" t="s">
        <v>3372</v>
      </c>
      <c r="G3254" s="18">
        <v>132</v>
      </c>
      <c r="H3254" s="18">
        <v>2.5266666666666668</v>
      </c>
      <c r="I3254" s="18">
        <v>2.9466666666666668</v>
      </c>
      <c r="Q3254"/>
    </row>
    <row r="3255" spans="2:17" x14ac:dyDescent="0.25">
      <c r="B3255" s="18">
        <v>2011</v>
      </c>
      <c r="C3255" s="18" t="s">
        <v>2415</v>
      </c>
      <c r="D3255" s="18" t="s">
        <v>2416</v>
      </c>
      <c r="E3255" s="18" t="s">
        <v>3328</v>
      </c>
      <c r="F3255" s="18" t="s">
        <v>3373</v>
      </c>
      <c r="G3255" s="18">
        <v>132</v>
      </c>
      <c r="H3255" s="18">
        <v>2.66</v>
      </c>
      <c r="I3255" s="18">
        <v>2.9266666666666667</v>
      </c>
      <c r="Q3255"/>
    </row>
    <row r="3256" spans="2:17" x14ac:dyDescent="0.25">
      <c r="B3256" s="18">
        <v>2011</v>
      </c>
      <c r="C3256" s="18" t="s">
        <v>2415</v>
      </c>
      <c r="D3256" s="18" t="s">
        <v>2416</v>
      </c>
      <c r="E3256" s="18" t="s">
        <v>3328</v>
      </c>
      <c r="F3256" s="18" t="s">
        <v>3374</v>
      </c>
      <c r="G3256" s="18">
        <v>120</v>
      </c>
      <c r="H3256" s="18">
        <v>2.3199999999999998</v>
      </c>
      <c r="I3256" s="18">
        <v>2.88</v>
      </c>
      <c r="Q3256"/>
    </row>
    <row r="3257" spans="2:17" x14ac:dyDescent="0.25">
      <c r="B3257" s="18">
        <v>2011</v>
      </c>
      <c r="C3257" s="18" t="s">
        <v>2415</v>
      </c>
      <c r="D3257" s="18" t="s">
        <v>2416</v>
      </c>
      <c r="E3257" s="18" t="s">
        <v>3328</v>
      </c>
      <c r="F3257" s="18" t="s">
        <v>3375</v>
      </c>
      <c r="G3257" s="18">
        <v>120</v>
      </c>
      <c r="H3257" s="18">
        <v>2.7</v>
      </c>
      <c r="I3257" s="18">
        <v>2.9866666666666668</v>
      </c>
      <c r="Q3257"/>
    </row>
    <row r="3258" spans="2:17" x14ac:dyDescent="0.25">
      <c r="B3258" s="18">
        <v>2011</v>
      </c>
      <c r="C3258" s="18" t="s">
        <v>2415</v>
      </c>
      <c r="D3258" s="18" t="s">
        <v>2416</v>
      </c>
      <c r="E3258" s="18" t="s">
        <v>3328</v>
      </c>
      <c r="F3258" s="18" t="s">
        <v>3376</v>
      </c>
      <c r="G3258" s="18">
        <v>132</v>
      </c>
      <c r="H3258" s="18">
        <v>2.6333333333333333</v>
      </c>
      <c r="I3258" s="18">
        <v>2.8933333333333335</v>
      </c>
      <c r="Q3258"/>
    </row>
    <row r="3259" spans="2:17" x14ac:dyDescent="0.25">
      <c r="B3259" s="18">
        <v>2011</v>
      </c>
      <c r="C3259" s="18" t="s">
        <v>2415</v>
      </c>
      <c r="D3259" s="18" t="s">
        <v>2416</v>
      </c>
      <c r="E3259" s="18" t="s">
        <v>3328</v>
      </c>
      <c r="F3259" s="18" t="s">
        <v>3377</v>
      </c>
      <c r="G3259" s="18">
        <v>168</v>
      </c>
      <c r="H3259" s="18">
        <v>2.4266666666666667</v>
      </c>
      <c r="I3259" s="18">
        <v>2.9066666666666667</v>
      </c>
      <c r="Q3259"/>
    </row>
    <row r="3260" spans="2:17" x14ac:dyDescent="0.25">
      <c r="B3260" s="18">
        <v>2011</v>
      </c>
      <c r="C3260" s="18" t="s">
        <v>2415</v>
      </c>
      <c r="D3260" s="18" t="s">
        <v>2416</v>
      </c>
      <c r="E3260" s="18" t="s">
        <v>3328</v>
      </c>
      <c r="F3260" s="18" t="s">
        <v>3378</v>
      </c>
      <c r="G3260" s="18">
        <v>120</v>
      </c>
      <c r="H3260" s="18">
        <v>2.7466666666666666</v>
      </c>
      <c r="I3260" s="18">
        <v>2.9066666666666667</v>
      </c>
      <c r="Q3260"/>
    </row>
    <row r="3261" spans="2:17" x14ac:dyDescent="0.25">
      <c r="B3261" s="18">
        <v>2011</v>
      </c>
      <c r="C3261" s="18" t="s">
        <v>2415</v>
      </c>
      <c r="D3261" s="18" t="s">
        <v>2416</v>
      </c>
      <c r="E3261" s="18" t="s">
        <v>3328</v>
      </c>
      <c r="F3261" s="18" t="s">
        <v>3379</v>
      </c>
      <c r="G3261" s="18">
        <v>144</v>
      </c>
      <c r="H3261" s="18">
        <v>2.2999999999999998</v>
      </c>
      <c r="I3261" s="18">
        <v>2.9333333333333331</v>
      </c>
      <c r="Q3261"/>
    </row>
    <row r="3262" spans="2:17" x14ac:dyDescent="0.25">
      <c r="B3262" s="18">
        <v>2011</v>
      </c>
      <c r="C3262" s="18" t="s">
        <v>2415</v>
      </c>
      <c r="D3262" s="18" t="s">
        <v>2416</v>
      </c>
      <c r="E3262" s="18" t="s">
        <v>3328</v>
      </c>
      <c r="F3262" s="18" t="s">
        <v>3380</v>
      </c>
      <c r="G3262" s="18">
        <v>144</v>
      </c>
      <c r="H3262" s="18">
        <v>2.36</v>
      </c>
      <c r="I3262" s="18">
        <v>2.96</v>
      </c>
      <c r="Q3262"/>
    </row>
    <row r="3263" spans="2:17" x14ac:dyDescent="0.25">
      <c r="B3263" s="18">
        <v>2011</v>
      </c>
      <c r="C3263" s="18" t="s">
        <v>2415</v>
      </c>
      <c r="D3263" s="18" t="s">
        <v>2416</v>
      </c>
      <c r="E3263" s="18" t="s">
        <v>3328</v>
      </c>
      <c r="F3263" s="18" t="s">
        <v>3381</v>
      </c>
      <c r="G3263" s="18">
        <v>180</v>
      </c>
      <c r="H3263" s="18">
        <v>2.3933333333333335</v>
      </c>
      <c r="I3263" s="18">
        <v>2.88</v>
      </c>
      <c r="Q3263"/>
    </row>
    <row r="3264" spans="2:17" x14ac:dyDescent="0.25">
      <c r="B3264" s="18">
        <v>2011</v>
      </c>
      <c r="C3264" s="18" t="s">
        <v>2415</v>
      </c>
      <c r="D3264" s="18" t="s">
        <v>2416</v>
      </c>
      <c r="E3264" s="18" t="s">
        <v>3328</v>
      </c>
      <c r="F3264" s="18" t="s">
        <v>3382</v>
      </c>
      <c r="G3264" s="18">
        <v>156</v>
      </c>
      <c r="H3264" s="18">
        <v>2.2799999999999998</v>
      </c>
      <c r="I3264" s="18">
        <v>2.9733333333333332</v>
      </c>
      <c r="Q3264"/>
    </row>
    <row r="3265" spans="2:17" x14ac:dyDescent="0.25">
      <c r="B3265" s="18">
        <v>2011</v>
      </c>
      <c r="C3265" s="18" t="s">
        <v>2415</v>
      </c>
      <c r="D3265" s="18" t="s">
        <v>2416</v>
      </c>
      <c r="E3265" s="18" t="s">
        <v>3328</v>
      </c>
      <c r="F3265" s="18" t="s">
        <v>3383</v>
      </c>
      <c r="G3265" s="18">
        <v>144</v>
      </c>
      <c r="H3265" s="18">
        <v>2.4666666666666668</v>
      </c>
      <c r="I3265" s="18">
        <v>2.8733333333333335</v>
      </c>
      <c r="Q3265"/>
    </row>
    <row r="3266" spans="2:17" x14ac:dyDescent="0.25">
      <c r="B3266" s="18">
        <v>2011</v>
      </c>
      <c r="C3266" s="18" t="s">
        <v>2415</v>
      </c>
      <c r="D3266" s="18" t="s">
        <v>2416</v>
      </c>
      <c r="E3266" s="18" t="s">
        <v>3328</v>
      </c>
      <c r="F3266" s="18" t="s">
        <v>3384</v>
      </c>
      <c r="G3266" s="18">
        <v>180</v>
      </c>
      <c r="H3266" s="18">
        <v>2.6266666666666665</v>
      </c>
      <c r="I3266" s="18">
        <v>2.92</v>
      </c>
      <c r="Q3266"/>
    </row>
    <row r="3267" spans="2:17" x14ac:dyDescent="0.25">
      <c r="B3267" s="18">
        <v>2011</v>
      </c>
      <c r="C3267" s="18" t="s">
        <v>2415</v>
      </c>
      <c r="D3267" s="18" t="s">
        <v>2416</v>
      </c>
      <c r="E3267" s="18" t="s">
        <v>3328</v>
      </c>
      <c r="F3267" s="18" t="s">
        <v>3385</v>
      </c>
      <c r="G3267" s="18">
        <v>120</v>
      </c>
      <c r="H3267" s="18">
        <v>2.4533333333333331</v>
      </c>
      <c r="I3267" s="18">
        <v>2.9733333333333332</v>
      </c>
      <c r="Q3267"/>
    </row>
    <row r="3268" spans="2:17" x14ac:dyDescent="0.25">
      <c r="B3268" s="18">
        <v>2011</v>
      </c>
      <c r="C3268" s="18" t="s">
        <v>2415</v>
      </c>
      <c r="D3268" s="18" t="s">
        <v>2416</v>
      </c>
      <c r="E3268" s="18" t="s">
        <v>3328</v>
      </c>
      <c r="F3268" s="18" t="s">
        <v>3386</v>
      </c>
      <c r="G3268" s="18">
        <v>156</v>
      </c>
      <c r="H3268" s="18">
        <v>2.8</v>
      </c>
      <c r="I3268" s="18">
        <v>2.9666666666666668</v>
      </c>
      <c r="Q3268"/>
    </row>
    <row r="3269" spans="2:17" x14ac:dyDescent="0.25">
      <c r="B3269" s="18">
        <v>2011</v>
      </c>
      <c r="C3269" s="18" t="s">
        <v>2415</v>
      </c>
      <c r="D3269" s="18" t="s">
        <v>2416</v>
      </c>
      <c r="E3269" s="18" t="s">
        <v>3328</v>
      </c>
      <c r="F3269" s="18" t="s">
        <v>3387</v>
      </c>
      <c r="G3269" s="18">
        <v>132</v>
      </c>
      <c r="H3269" s="18">
        <v>2.3133333333333335</v>
      </c>
      <c r="I3269" s="18">
        <v>2.9733333333333332</v>
      </c>
      <c r="Q3269"/>
    </row>
    <row r="3270" spans="2:17" x14ac:dyDescent="0.25">
      <c r="B3270" s="18">
        <v>2011</v>
      </c>
      <c r="C3270" s="18" t="s">
        <v>2415</v>
      </c>
      <c r="D3270" s="18" t="s">
        <v>2416</v>
      </c>
      <c r="E3270" s="18" t="s">
        <v>3328</v>
      </c>
      <c r="F3270" s="18" t="s">
        <v>3388</v>
      </c>
      <c r="G3270" s="18">
        <v>156</v>
      </c>
      <c r="H3270" s="18">
        <v>2.54</v>
      </c>
      <c r="I3270" s="18">
        <v>2.9</v>
      </c>
      <c r="Q3270"/>
    </row>
    <row r="3271" spans="2:17" x14ac:dyDescent="0.25">
      <c r="B3271" s="18">
        <v>2011</v>
      </c>
      <c r="C3271" s="18" t="s">
        <v>2415</v>
      </c>
      <c r="D3271" s="18" t="s">
        <v>2416</v>
      </c>
      <c r="E3271" s="18" t="s">
        <v>3328</v>
      </c>
      <c r="F3271" s="18" t="s">
        <v>3389</v>
      </c>
      <c r="G3271" s="18">
        <v>132</v>
      </c>
      <c r="H3271" s="18">
        <v>2.6933333333333334</v>
      </c>
      <c r="I3271" s="18">
        <v>2.9533333333333331</v>
      </c>
      <c r="Q3271"/>
    </row>
    <row r="3272" spans="2:17" x14ac:dyDescent="0.25">
      <c r="B3272" s="18">
        <v>2011</v>
      </c>
      <c r="C3272" s="18" t="s">
        <v>2415</v>
      </c>
      <c r="D3272" s="18" t="s">
        <v>2416</v>
      </c>
      <c r="E3272" s="18" t="s">
        <v>3328</v>
      </c>
      <c r="F3272" s="18" t="s">
        <v>3390</v>
      </c>
      <c r="G3272" s="18">
        <v>168</v>
      </c>
      <c r="H3272" s="18">
        <v>2.6133333333333333</v>
      </c>
      <c r="I3272" s="18">
        <v>2.8933333333333335</v>
      </c>
      <c r="Q3272"/>
    </row>
    <row r="3273" spans="2:17" x14ac:dyDescent="0.25">
      <c r="B3273" s="18">
        <v>2011</v>
      </c>
      <c r="C3273" s="18" t="s">
        <v>2415</v>
      </c>
      <c r="D3273" s="18" t="s">
        <v>2416</v>
      </c>
      <c r="E3273" s="18" t="s">
        <v>3328</v>
      </c>
      <c r="F3273" s="18" t="s">
        <v>3391</v>
      </c>
      <c r="G3273" s="18">
        <v>132</v>
      </c>
      <c r="H3273" s="18">
        <v>2.3533333333333335</v>
      </c>
      <c r="I3273" s="18">
        <v>2.9933333333333332</v>
      </c>
      <c r="Q3273"/>
    </row>
    <row r="3274" spans="2:17" x14ac:dyDescent="0.25">
      <c r="B3274" s="18">
        <v>2011</v>
      </c>
      <c r="C3274" s="18" t="s">
        <v>2415</v>
      </c>
      <c r="D3274" s="18" t="s">
        <v>2416</v>
      </c>
      <c r="E3274" s="18" t="s">
        <v>3328</v>
      </c>
      <c r="F3274" s="18" t="s">
        <v>3392</v>
      </c>
      <c r="G3274" s="18">
        <v>132</v>
      </c>
      <c r="H3274" s="18">
        <v>2.3266666666666667</v>
      </c>
      <c r="I3274" s="18">
        <v>2.98</v>
      </c>
      <c r="Q3274"/>
    </row>
    <row r="3275" spans="2:17" x14ac:dyDescent="0.25">
      <c r="B3275" s="18">
        <v>2011</v>
      </c>
      <c r="C3275" s="18" t="s">
        <v>2415</v>
      </c>
      <c r="D3275" s="18" t="s">
        <v>2416</v>
      </c>
      <c r="E3275" s="18" t="s">
        <v>3328</v>
      </c>
      <c r="F3275" s="18" t="s">
        <v>3393</v>
      </c>
      <c r="G3275" s="18">
        <v>120</v>
      </c>
      <c r="H3275" s="18">
        <v>2.5733333333333333</v>
      </c>
      <c r="I3275" s="18">
        <v>2.9333333333333331</v>
      </c>
      <c r="Q3275"/>
    </row>
    <row r="3276" spans="2:17" x14ac:dyDescent="0.25">
      <c r="B3276" s="18">
        <v>2011</v>
      </c>
      <c r="C3276" s="18" t="s">
        <v>2415</v>
      </c>
      <c r="D3276" s="18" t="s">
        <v>2416</v>
      </c>
      <c r="E3276" s="18" t="s">
        <v>3328</v>
      </c>
      <c r="F3276" s="18" t="s">
        <v>3394</v>
      </c>
      <c r="G3276" s="18">
        <v>132</v>
      </c>
      <c r="H3276" s="18">
        <v>2.5066666666666668</v>
      </c>
      <c r="I3276" s="18">
        <v>2.9533333333333331</v>
      </c>
      <c r="Q3276"/>
    </row>
    <row r="3277" spans="2:17" x14ac:dyDescent="0.25">
      <c r="B3277" s="18">
        <v>2011</v>
      </c>
      <c r="C3277" s="18" t="s">
        <v>2415</v>
      </c>
      <c r="D3277" s="18" t="s">
        <v>2416</v>
      </c>
      <c r="E3277" s="18" t="s">
        <v>3328</v>
      </c>
      <c r="F3277" s="18" t="s">
        <v>3395</v>
      </c>
      <c r="G3277" s="18">
        <v>120</v>
      </c>
      <c r="H3277" s="18">
        <v>2.4733333333333332</v>
      </c>
      <c r="I3277" s="18">
        <v>2.9466666666666668</v>
      </c>
      <c r="Q3277"/>
    </row>
    <row r="3278" spans="2:17" x14ac:dyDescent="0.25">
      <c r="B3278" s="18">
        <v>2011</v>
      </c>
      <c r="C3278" s="18" t="s">
        <v>2415</v>
      </c>
      <c r="D3278" s="18" t="s">
        <v>2477</v>
      </c>
      <c r="E3278" s="18" t="s">
        <v>1348</v>
      </c>
      <c r="F3278" s="18" t="s">
        <v>3396</v>
      </c>
      <c r="G3278" s="18">
        <v>468</v>
      </c>
      <c r="H3278" s="18">
        <v>2.14</v>
      </c>
      <c r="I3278" s="18">
        <v>3.18</v>
      </c>
      <c r="Q3278"/>
    </row>
    <row r="3279" spans="2:17" x14ac:dyDescent="0.25">
      <c r="B3279" s="18">
        <v>2011</v>
      </c>
      <c r="C3279" s="18" t="s">
        <v>2415</v>
      </c>
      <c r="D3279" s="18" t="s">
        <v>2477</v>
      </c>
      <c r="E3279" s="18" t="s">
        <v>1348</v>
      </c>
      <c r="F3279" s="18" t="s">
        <v>3397</v>
      </c>
      <c r="G3279" s="18">
        <v>492</v>
      </c>
      <c r="H3279" s="18">
        <v>2.39</v>
      </c>
      <c r="I3279" s="18">
        <v>3.2</v>
      </c>
      <c r="Q3279"/>
    </row>
    <row r="3280" spans="2:17" x14ac:dyDescent="0.25">
      <c r="B3280" s="18">
        <v>2011</v>
      </c>
      <c r="C3280" s="18" t="s">
        <v>2415</v>
      </c>
      <c r="D3280" s="18" t="s">
        <v>2477</v>
      </c>
      <c r="E3280" s="18" t="s">
        <v>1348</v>
      </c>
      <c r="F3280" s="18" t="s">
        <v>3398</v>
      </c>
      <c r="G3280" s="18">
        <v>324</v>
      </c>
      <c r="H3280" s="18">
        <v>2.5499999999999998</v>
      </c>
      <c r="I3280" s="18">
        <v>3.27</v>
      </c>
      <c r="Q3280"/>
    </row>
    <row r="3281" spans="2:17" x14ac:dyDescent="0.25">
      <c r="B3281" s="18">
        <v>2011</v>
      </c>
      <c r="C3281" s="18" t="s">
        <v>2415</v>
      </c>
      <c r="D3281" s="18" t="s">
        <v>2477</v>
      </c>
      <c r="E3281" s="18" t="s">
        <v>1348</v>
      </c>
      <c r="F3281" s="18" t="s">
        <v>3399</v>
      </c>
      <c r="G3281" s="18">
        <v>600</v>
      </c>
      <c r="H3281" s="18">
        <v>2.75</v>
      </c>
      <c r="I3281" s="18">
        <v>3.64</v>
      </c>
      <c r="Q3281"/>
    </row>
    <row r="3282" spans="2:17" x14ac:dyDescent="0.25">
      <c r="B3282" s="18">
        <v>2011</v>
      </c>
      <c r="C3282" s="18" t="s">
        <v>2415</v>
      </c>
      <c r="D3282" s="18" t="s">
        <v>2477</v>
      </c>
      <c r="E3282" s="18" t="s">
        <v>1348</v>
      </c>
      <c r="F3282" s="18" t="s">
        <v>3400</v>
      </c>
      <c r="G3282" s="18">
        <v>396</v>
      </c>
      <c r="H3282" s="18">
        <v>2.72</v>
      </c>
      <c r="I3282" s="18">
        <v>3.43</v>
      </c>
      <c r="Q3282"/>
    </row>
    <row r="3283" spans="2:17" x14ac:dyDescent="0.25">
      <c r="B3283" s="18">
        <v>2011</v>
      </c>
      <c r="C3283" s="18" t="s">
        <v>2415</v>
      </c>
      <c r="D3283" s="18" t="s">
        <v>2477</v>
      </c>
      <c r="E3283" s="18" t="s">
        <v>1348</v>
      </c>
      <c r="F3283" s="18" t="s">
        <v>3401</v>
      </c>
      <c r="G3283" s="18">
        <v>336</v>
      </c>
      <c r="H3283" s="18">
        <v>2.54</v>
      </c>
      <c r="I3283" s="18">
        <v>3.01</v>
      </c>
      <c r="Q3283"/>
    </row>
    <row r="3284" spans="2:17" x14ac:dyDescent="0.25">
      <c r="B3284" s="18">
        <v>2011</v>
      </c>
      <c r="C3284" s="18" t="s">
        <v>2415</v>
      </c>
      <c r="D3284" s="18" t="s">
        <v>2477</v>
      </c>
      <c r="E3284" s="18" t="s">
        <v>1348</v>
      </c>
      <c r="F3284" s="18" t="s">
        <v>3402</v>
      </c>
      <c r="G3284" s="18">
        <v>120</v>
      </c>
      <c r="H3284" s="18">
        <v>2.48</v>
      </c>
      <c r="I3284" s="18">
        <v>3.13</v>
      </c>
      <c r="Q3284"/>
    </row>
    <row r="3285" spans="2:17" x14ac:dyDescent="0.25">
      <c r="B3285" s="18">
        <v>2011</v>
      </c>
      <c r="C3285" s="18" t="s">
        <v>2415</v>
      </c>
      <c r="D3285" s="18" t="s">
        <v>2477</v>
      </c>
      <c r="E3285" s="18" t="s">
        <v>1348</v>
      </c>
      <c r="F3285" s="18" t="s">
        <v>3403</v>
      </c>
      <c r="G3285" s="18">
        <v>456</v>
      </c>
      <c r="H3285" s="18">
        <v>2.2200000000000002</v>
      </c>
      <c r="I3285" s="18">
        <v>3.43</v>
      </c>
      <c r="Q3285"/>
    </row>
    <row r="3286" spans="2:17" x14ac:dyDescent="0.25">
      <c r="B3286" s="18">
        <v>2011</v>
      </c>
      <c r="C3286" s="18" t="s">
        <v>2415</v>
      </c>
      <c r="D3286" s="18" t="s">
        <v>2477</v>
      </c>
      <c r="E3286" s="18" t="s">
        <v>1348</v>
      </c>
      <c r="F3286" s="18" t="s">
        <v>3404</v>
      </c>
      <c r="G3286" s="18">
        <v>576</v>
      </c>
      <c r="H3286" s="18">
        <v>2.0299999999999998</v>
      </c>
      <c r="I3286" s="18">
        <v>3.48</v>
      </c>
      <c r="Q3286"/>
    </row>
    <row r="3287" spans="2:17" x14ac:dyDescent="0.25">
      <c r="B3287" s="18">
        <v>2011</v>
      </c>
      <c r="C3287" s="18" t="s">
        <v>2415</v>
      </c>
      <c r="D3287" s="18" t="s">
        <v>2477</v>
      </c>
      <c r="E3287" s="18" t="s">
        <v>1348</v>
      </c>
      <c r="F3287" s="18" t="s">
        <v>3405</v>
      </c>
      <c r="G3287" s="18">
        <v>288</v>
      </c>
      <c r="H3287" s="18">
        <v>2.0699999999999998</v>
      </c>
      <c r="I3287" s="18">
        <v>3.02</v>
      </c>
      <c r="Q3287"/>
    </row>
    <row r="3288" spans="2:17" x14ac:dyDescent="0.25">
      <c r="B3288" s="18">
        <v>2011</v>
      </c>
      <c r="C3288" s="18" t="s">
        <v>2415</v>
      </c>
      <c r="D3288" s="18" t="s">
        <v>2477</v>
      </c>
      <c r="E3288" s="18" t="s">
        <v>1348</v>
      </c>
      <c r="F3288" s="18" t="s">
        <v>3406</v>
      </c>
      <c r="G3288" s="18">
        <v>456</v>
      </c>
      <c r="H3288" s="18">
        <v>2.11</v>
      </c>
      <c r="I3288" s="18">
        <v>3.01</v>
      </c>
      <c r="Q3288"/>
    </row>
    <row r="3289" spans="2:17" x14ac:dyDescent="0.25">
      <c r="B3289" s="18">
        <v>2011</v>
      </c>
      <c r="C3289" s="18" t="s">
        <v>2415</v>
      </c>
      <c r="D3289" s="18" t="s">
        <v>2477</v>
      </c>
      <c r="E3289" s="18" t="s">
        <v>1348</v>
      </c>
      <c r="F3289" s="18" t="s">
        <v>3407</v>
      </c>
      <c r="G3289" s="18">
        <v>204</v>
      </c>
      <c r="H3289" s="18">
        <v>2.6</v>
      </c>
      <c r="I3289" s="18">
        <v>3.48</v>
      </c>
      <c r="Q3289"/>
    </row>
    <row r="3290" spans="2:17" x14ac:dyDescent="0.25">
      <c r="B3290" s="18">
        <v>2011</v>
      </c>
      <c r="C3290" s="18" t="s">
        <v>2415</v>
      </c>
      <c r="D3290" s="18" t="s">
        <v>2477</v>
      </c>
      <c r="E3290" s="18" t="s">
        <v>1348</v>
      </c>
      <c r="F3290" s="18" t="s">
        <v>3408</v>
      </c>
      <c r="G3290" s="18">
        <v>432</v>
      </c>
      <c r="H3290" s="18">
        <v>2.25</v>
      </c>
      <c r="I3290" s="18">
        <v>3</v>
      </c>
      <c r="Q3290"/>
    </row>
    <row r="3291" spans="2:17" x14ac:dyDescent="0.25">
      <c r="B3291" s="18">
        <v>2011</v>
      </c>
      <c r="C3291" s="18" t="s">
        <v>2415</v>
      </c>
      <c r="D3291" s="18" t="s">
        <v>2477</v>
      </c>
      <c r="E3291" s="18" t="s">
        <v>1348</v>
      </c>
      <c r="F3291" s="18" t="s">
        <v>3409</v>
      </c>
      <c r="G3291" s="18">
        <v>600</v>
      </c>
      <c r="H3291" s="18">
        <v>2.7</v>
      </c>
      <c r="I3291" s="18">
        <v>3.16</v>
      </c>
      <c r="Q3291"/>
    </row>
    <row r="3292" spans="2:17" x14ac:dyDescent="0.25">
      <c r="B3292" s="18">
        <v>2011</v>
      </c>
      <c r="C3292" s="18" t="s">
        <v>2415</v>
      </c>
      <c r="D3292" s="18" t="s">
        <v>2477</v>
      </c>
      <c r="E3292" s="18" t="s">
        <v>1348</v>
      </c>
      <c r="F3292" s="18" t="s">
        <v>3410</v>
      </c>
      <c r="G3292" s="18">
        <v>144</v>
      </c>
      <c r="H3292" s="18">
        <v>2.54</v>
      </c>
      <c r="I3292" s="18">
        <v>3.11</v>
      </c>
      <c r="Q3292"/>
    </row>
    <row r="3293" spans="2:17" x14ac:dyDescent="0.25">
      <c r="B3293" s="18">
        <v>2011</v>
      </c>
      <c r="C3293" s="18" t="s">
        <v>2415</v>
      </c>
      <c r="D3293" s="18" t="s">
        <v>2477</v>
      </c>
      <c r="E3293" s="18" t="s">
        <v>1348</v>
      </c>
      <c r="F3293" s="18" t="s">
        <v>3411</v>
      </c>
      <c r="G3293" s="18">
        <v>516</v>
      </c>
      <c r="H3293" s="18">
        <v>2.14</v>
      </c>
      <c r="I3293" s="18">
        <v>3.02</v>
      </c>
      <c r="Q3293"/>
    </row>
    <row r="3294" spans="2:17" x14ac:dyDescent="0.25">
      <c r="B3294" s="18">
        <v>2011</v>
      </c>
      <c r="C3294" s="18" t="s">
        <v>2415</v>
      </c>
      <c r="D3294" s="18" t="s">
        <v>2477</v>
      </c>
      <c r="E3294" s="18" t="s">
        <v>1348</v>
      </c>
      <c r="F3294" s="18" t="s">
        <v>3412</v>
      </c>
      <c r="G3294" s="18">
        <v>516</v>
      </c>
      <c r="H3294" s="18">
        <v>2.13</v>
      </c>
      <c r="I3294" s="18">
        <v>3.52</v>
      </c>
      <c r="Q3294"/>
    </row>
    <row r="3295" spans="2:17" x14ac:dyDescent="0.25">
      <c r="B3295" s="18">
        <v>2011</v>
      </c>
      <c r="C3295" s="18" t="s">
        <v>2415</v>
      </c>
      <c r="D3295" s="18" t="s">
        <v>2477</v>
      </c>
      <c r="E3295" s="18" t="s">
        <v>1348</v>
      </c>
      <c r="F3295" s="18" t="s">
        <v>3413</v>
      </c>
      <c r="G3295" s="18">
        <v>540</v>
      </c>
      <c r="H3295" s="18">
        <v>2.0699999999999998</v>
      </c>
      <c r="I3295" s="18">
        <v>3.2</v>
      </c>
      <c r="Q3295"/>
    </row>
    <row r="3296" spans="2:17" x14ac:dyDescent="0.25">
      <c r="B3296" s="18">
        <v>2011</v>
      </c>
      <c r="C3296" s="18" t="s">
        <v>2415</v>
      </c>
      <c r="D3296" s="18" t="s">
        <v>2477</v>
      </c>
      <c r="E3296" s="18" t="s">
        <v>3280</v>
      </c>
      <c r="F3296" s="18" t="s">
        <v>3414</v>
      </c>
      <c r="G3296" s="18">
        <v>492</v>
      </c>
      <c r="H3296" s="18">
        <v>2.39</v>
      </c>
      <c r="I3296" s="18">
        <v>3.43</v>
      </c>
      <c r="Q3296"/>
    </row>
    <row r="3297" spans="2:17" x14ac:dyDescent="0.25">
      <c r="B3297" s="18">
        <v>2011</v>
      </c>
      <c r="C3297" s="18" t="s">
        <v>2415</v>
      </c>
      <c r="D3297" s="18" t="s">
        <v>2477</v>
      </c>
      <c r="E3297" s="18" t="s">
        <v>3280</v>
      </c>
      <c r="F3297" s="18" t="s">
        <v>3415</v>
      </c>
      <c r="G3297" s="18">
        <v>276</v>
      </c>
      <c r="H3297" s="18">
        <v>2.4500000000000002</v>
      </c>
      <c r="I3297" s="18">
        <v>3.43</v>
      </c>
      <c r="Q3297"/>
    </row>
    <row r="3298" spans="2:17" x14ac:dyDescent="0.25">
      <c r="B3298" s="18">
        <v>2011</v>
      </c>
      <c r="C3298" s="18" t="s">
        <v>2415</v>
      </c>
      <c r="D3298" s="18" t="s">
        <v>2477</v>
      </c>
      <c r="E3298" s="18" t="s">
        <v>3280</v>
      </c>
      <c r="F3298" s="18" t="s">
        <v>3416</v>
      </c>
      <c r="G3298" s="18">
        <v>168</v>
      </c>
      <c r="H3298" s="18">
        <v>2.74</v>
      </c>
      <c r="I3298" s="18">
        <v>3.39</v>
      </c>
      <c r="Q3298"/>
    </row>
    <row r="3299" spans="2:17" x14ac:dyDescent="0.25">
      <c r="B3299" s="18">
        <v>2011</v>
      </c>
      <c r="C3299" s="18" t="s">
        <v>2415</v>
      </c>
      <c r="D3299" s="18" t="s">
        <v>2477</v>
      </c>
      <c r="E3299" s="18" t="s">
        <v>3280</v>
      </c>
      <c r="F3299" s="18" t="s">
        <v>3417</v>
      </c>
      <c r="G3299" s="18">
        <v>168</v>
      </c>
      <c r="H3299" s="18">
        <v>2.08</v>
      </c>
      <c r="I3299" s="18">
        <v>3.12</v>
      </c>
      <c r="Q3299"/>
    </row>
    <row r="3300" spans="2:17" x14ac:dyDescent="0.25">
      <c r="B3300" s="18">
        <v>2011</v>
      </c>
      <c r="C3300" s="18" t="s">
        <v>2415</v>
      </c>
      <c r="D3300" s="18" t="s">
        <v>2477</v>
      </c>
      <c r="E3300" s="18" t="s">
        <v>3280</v>
      </c>
      <c r="F3300" s="18" t="s">
        <v>3418</v>
      </c>
      <c r="G3300" s="18">
        <v>312</v>
      </c>
      <c r="H3300" s="18">
        <v>2.77</v>
      </c>
      <c r="I3300" s="18">
        <v>3.53</v>
      </c>
      <c r="Q3300"/>
    </row>
    <row r="3301" spans="2:17" x14ac:dyDescent="0.25">
      <c r="B3301" s="18">
        <v>2011</v>
      </c>
      <c r="C3301" s="18" t="s">
        <v>2415</v>
      </c>
      <c r="D3301" s="18" t="s">
        <v>2477</v>
      </c>
      <c r="E3301" s="18" t="s">
        <v>3280</v>
      </c>
      <c r="F3301" s="18" t="s">
        <v>3419</v>
      </c>
      <c r="G3301" s="18">
        <v>540</v>
      </c>
      <c r="H3301" s="18">
        <v>2.77</v>
      </c>
      <c r="I3301" s="18">
        <v>3.37</v>
      </c>
      <c r="Q3301"/>
    </row>
    <row r="3302" spans="2:17" x14ac:dyDescent="0.25">
      <c r="B3302" s="18">
        <v>2011</v>
      </c>
      <c r="C3302" s="18" t="s">
        <v>2415</v>
      </c>
      <c r="D3302" s="18" t="s">
        <v>2477</v>
      </c>
      <c r="E3302" s="18" t="s">
        <v>3280</v>
      </c>
      <c r="F3302" s="18" t="s">
        <v>3420</v>
      </c>
      <c r="G3302" s="18">
        <v>228</v>
      </c>
      <c r="H3302" s="18">
        <v>2.31</v>
      </c>
      <c r="I3302" s="18">
        <v>3.42</v>
      </c>
      <c r="Q3302"/>
    </row>
    <row r="3303" spans="2:17" x14ac:dyDescent="0.25">
      <c r="B3303" s="18">
        <v>2011</v>
      </c>
      <c r="C3303" s="18" t="s">
        <v>2415</v>
      </c>
      <c r="D3303" s="18" t="s">
        <v>2477</v>
      </c>
      <c r="E3303" s="18" t="s">
        <v>3280</v>
      </c>
      <c r="F3303" s="18" t="s">
        <v>3421</v>
      </c>
      <c r="G3303" s="18">
        <v>408</v>
      </c>
      <c r="H3303" s="18">
        <v>2.4700000000000002</v>
      </c>
      <c r="I3303" s="18">
        <v>3.01</v>
      </c>
      <c r="Q3303"/>
    </row>
    <row r="3304" spans="2:17" x14ac:dyDescent="0.25">
      <c r="B3304" s="18">
        <v>2011</v>
      </c>
      <c r="C3304" s="18" t="s">
        <v>2415</v>
      </c>
      <c r="D3304" s="18" t="s">
        <v>2477</v>
      </c>
      <c r="E3304" s="18" t="s">
        <v>3280</v>
      </c>
      <c r="F3304" s="18" t="s">
        <v>3422</v>
      </c>
      <c r="G3304" s="18">
        <v>252</v>
      </c>
      <c r="H3304" s="18">
        <v>2.16</v>
      </c>
      <c r="I3304" s="18">
        <v>3.16</v>
      </c>
      <c r="Q3304"/>
    </row>
    <row r="3305" spans="2:17" x14ac:dyDescent="0.25">
      <c r="B3305" s="18">
        <v>2011</v>
      </c>
      <c r="C3305" s="18" t="s">
        <v>2415</v>
      </c>
      <c r="D3305" s="18" t="s">
        <v>2477</v>
      </c>
      <c r="E3305" s="18" t="s">
        <v>3280</v>
      </c>
      <c r="F3305" s="18" t="s">
        <v>3423</v>
      </c>
      <c r="G3305" s="18">
        <v>216</v>
      </c>
      <c r="H3305" s="18">
        <v>2.76</v>
      </c>
      <c r="I3305" s="18">
        <v>3.32</v>
      </c>
      <c r="Q3305"/>
    </row>
    <row r="3306" spans="2:17" x14ac:dyDescent="0.25">
      <c r="B3306" s="18">
        <v>2011</v>
      </c>
      <c r="C3306" s="18" t="s">
        <v>2415</v>
      </c>
      <c r="D3306" s="18" t="s">
        <v>2477</v>
      </c>
      <c r="E3306" s="18" t="s">
        <v>3280</v>
      </c>
      <c r="F3306" s="18" t="s">
        <v>3424</v>
      </c>
      <c r="G3306" s="18">
        <v>396</v>
      </c>
      <c r="H3306" s="18">
        <v>2.7</v>
      </c>
      <c r="I3306" s="18">
        <v>3.34</v>
      </c>
      <c r="Q3306"/>
    </row>
    <row r="3307" spans="2:17" x14ac:dyDescent="0.25">
      <c r="B3307" s="18">
        <v>2011</v>
      </c>
      <c r="C3307" s="18" t="s">
        <v>2415</v>
      </c>
      <c r="D3307" s="18" t="s">
        <v>2477</v>
      </c>
      <c r="E3307" s="18" t="s">
        <v>3280</v>
      </c>
      <c r="F3307" s="18" t="s">
        <v>3425</v>
      </c>
      <c r="G3307" s="18">
        <v>312</v>
      </c>
      <c r="H3307" s="18">
        <v>2.4500000000000002</v>
      </c>
      <c r="I3307" s="18">
        <v>3.11</v>
      </c>
      <c r="Q3307"/>
    </row>
    <row r="3308" spans="2:17" x14ac:dyDescent="0.25">
      <c r="B3308" s="18">
        <v>2011</v>
      </c>
      <c r="C3308" s="18" t="s">
        <v>8</v>
      </c>
      <c r="D3308" s="18" t="s">
        <v>94</v>
      </c>
      <c r="E3308" s="18" t="s">
        <v>3426</v>
      </c>
      <c r="F3308" s="18" t="s">
        <v>3427</v>
      </c>
      <c r="G3308" s="18">
        <v>6048</v>
      </c>
      <c r="H3308" s="18">
        <v>0.82</v>
      </c>
      <c r="I3308" s="18">
        <v>1.1000000000000001</v>
      </c>
      <c r="Q3308"/>
    </row>
    <row r="3309" spans="2:17" x14ac:dyDescent="0.25">
      <c r="B3309" s="18">
        <v>2011</v>
      </c>
      <c r="C3309" s="18" t="s">
        <v>8</v>
      </c>
      <c r="D3309" s="18" t="s">
        <v>94</v>
      </c>
      <c r="E3309" s="18" t="s">
        <v>3426</v>
      </c>
      <c r="F3309" s="18" t="s">
        <v>3428</v>
      </c>
      <c r="G3309" s="18">
        <v>7080</v>
      </c>
      <c r="H3309" s="18">
        <v>1.0900000000000001</v>
      </c>
      <c r="I3309" s="18">
        <v>1.1599999999999999</v>
      </c>
      <c r="Q3309"/>
    </row>
    <row r="3310" spans="2:17" x14ac:dyDescent="0.25">
      <c r="B3310" s="18">
        <v>2011</v>
      </c>
      <c r="C3310" s="18" t="s">
        <v>8</v>
      </c>
      <c r="D3310" s="18" t="s">
        <v>94</v>
      </c>
      <c r="E3310" s="18" t="s">
        <v>3426</v>
      </c>
      <c r="F3310" s="18" t="s">
        <v>3429</v>
      </c>
      <c r="G3310" s="18">
        <v>6072</v>
      </c>
      <c r="H3310" s="18">
        <v>0.55000000000000004</v>
      </c>
      <c r="I3310" s="18">
        <v>1.19</v>
      </c>
      <c r="Q3310"/>
    </row>
    <row r="3311" spans="2:17" x14ac:dyDescent="0.25">
      <c r="B3311" s="18">
        <v>2011</v>
      </c>
      <c r="C3311" s="18" t="s">
        <v>8</v>
      </c>
      <c r="D3311" s="18" t="s">
        <v>94</v>
      </c>
      <c r="E3311" s="18" t="s">
        <v>3426</v>
      </c>
      <c r="F3311" s="18" t="s">
        <v>3430</v>
      </c>
      <c r="G3311" s="18">
        <v>5892</v>
      </c>
      <c r="H3311" s="18">
        <v>0.67</v>
      </c>
      <c r="I3311" s="18">
        <v>0.93</v>
      </c>
      <c r="Q3311"/>
    </row>
    <row r="3312" spans="2:17" x14ac:dyDescent="0.25">
      <c r="B3312" s="18">
        <v>2011</v>
      </c>
      <c r="C3312" s="18" t="s">
        <v>8</v>
      </c>
      <c r="D3312" s="18" t="s">
        <v>94</v>
      </c>
      <c r="E3312" s="18" t="s">
        <v>3426</v>
      </c>
      <c r="F3312" s="18" t="s">
        <v>3431</v>
      </c>
      <c r="G3312" s="18">
        <v>8388</v>
      </c>
      <c r="H3312" s="18">
        <v>1.1200000000000001</v>
      </c>
      <c r="I3312" s="18">
        <v>1.01</v>
      </c>
      <c r="Q3312"/>
    </row>
    <row r="3313" spans="2:17" x14ac:dyDescent="0.25">
      <c r="B3313" s="18">
        <v>2011</v>
      </c>
      <c r="C3313" s="18" t="s">
        <v>8</v>
      </c>
      <c r="D3313" s="18" t="s">
        <v>94</v>
      </c>
      <c r="E3313" s="18" t="s">
        <v>3426</v>
      </c>
      <c r="F3313" s="18" t="s">
        <v>3432</v>
      </c>
      <c r="G3313" s="18">
        <v>9084</v>
      </c>
      <c r="H3313" s="18">
        <v>0.77</v>
      </c>
      <c r="I3313" s="18">
        <v>1.0900000000000001</v>
      </c>
      <c r="Q3313"/>
    </row>
    <row r="3314" spans="2:17" x14ac:dyDescent="0.25">
      <c r="B3314" s="18">
        <v>2011</v>
      </c>
      <c r="C3314" s="18" t="s">
        <v>8</v>
      </c>
      <c r="D3314" s="18" t="s">
        <v>94</v>
      </c>
      <c r="E3314" s="18" t="s">
        <v>3426</v>
      </c>
      <c r="F3314" s="18" t="s">
        <v>3433</v>
      </c>
      <c r="G3314" s="18">
        <v>8508</v>
      </c>
      <c r="H3314" s="18">
        <v>0.98</v>
      </c>
      <c r="I3314" s="18">
        <v>1.1499999999999999</v>
      </c>
      <c r="Q3314"/>
    </row>
    <row r="3315" spans="2:17" x14ac:dyDescent="0.25">
      <c r="B3315" s="18">
        <v>2011</v>
      </c>
      <c r="C3315" s="18" t="s">
        <v>8</v>
      </c>
      <c r="D3315" s="18" t="s">
        <v>94</v>
      </c>
      <c r="E3315" s="18" t="s">
        <v>3426</v>
      </c>
      <c r="F3315" s="18" t="s">
        <v>3434</v>
      </c>
      <c r="G3315" s="18">
        <v>5412</v>
      </c>
      <c r="H3315" s="18">
        <v>1.01</v>
      </c>
      <c r="I3315" s="18">
        <v>1.08</v>
      </c>
      <c r="Q3315"/>
    </row>
    <row r="3316" spans="2:17" x14ac:dyDescent="0.25">
      <c r="B3316" s="18">
        <v>2011</v>
      </c>
      <c r="C3316" s="18" t="s">
        <v>8</v>
      </c>
      <c r="D3316" s="18" t="s">
        <v>94</v>
      </c>
      <c r="E3316" s="18" t="s">
        <v>3426</v>
      </c>
      <c r="F3316" s="18" t="s">
        <v>3435</v>
      </c>
      <c r="G3316" s="18">
        <v>8976</v>
      </c>
      <c r="H3316" s="18">
        <v>0.56000000000000005</v>
      </c>
      <c r="I3316" s="18">
        <v>1.02</v>
      </c>
      <c r="Q3316"/>
    </row>
    <row r="3317" spans="2:17" x14ac:dyDescent="0.25">
      <c r="B3317" s="18">
        <v>2011</v>
      </c>
      <c r="C3317" s="18" t="s">
        <v>8</v>
      </c>
      <c r="D3317" s="18" t="s">
        <v>94</v>
      </c>
      <c r="E3317" s="18" t="s">
        <v>3426</v>
      </c>
      <c r="F3317" s="18" t="s">
        <v>3436</v>
      </c>
      <c r="G3317" s="18">
        <v>4896</v>
      </c>
      <c r="H3317" s="18">
        <v>0.76</v>
      </c>
      <c r="I3317" s="18">
        <v>1.06</v>
      </c>
      <c r="Q3317"/>
    </row>
    <row r="3318" spans="2:17" x14ac:dyDescent="0.25">
      <c r="B3318" s="18">
        <v>2011</v>
      </c>
      <c r="C3318" s="18" t="s">
        <v>8</v>
      </c>
      <c r="D3318" s="18" t="s">
        <v>94</v>
      </c>
      <c r="E3318" s="18" t="s">
        <v>3426</v>
      </c>
      <c r="F3318" s="18" t="s">
        <v>3437</v>
      </c>
      <c r="G3318" s="18">
        <v>8280</v>
      </c>
      <c r="H3318" s="18">
        <v>0.41</v>
      </c>
      <c r="I3318" s="18">
        <v>1.06</v>
      </c>
      <c r="Q3318"/>
    </row>
    <row r="3319" spans="2:17" x14ac:dyDescent="0.25">
      <c r="B3319" s="18">
        <v>2011</v>
      </c>
      <c r="C3319" s="18" t="s">
        <v>8</v>
      </c>
      <c r="D3319" s="18" t="s">
        <v>160</v>
      </c>
      <c r="E3319" s="18" t="s">
        <v>3426</v>
      </c>
      <c r="F3319" s="18" t="s">
        <v>3438</v>
      </c>
      <c r="G3319" s="18">
        <v>156</v>
      </c>
      <c r="H3319" s="18">
        <v>1.1000000000000001</v>
      </c>
      <c r="I3319" s="18">
        <v>1.21</v>
      </c>
      <c r="Q3319"/>
    </row>
    <row r="3320" spans="2:17" x14ac:dyDescent="0.25">
      <c r="B3320" s="18">
        <v>2011</v>
      </c>
      <c r="C3320" s="18" t="s">
        <v>8</v>
      </c>
      <c r="D3320" s="18" t="s">
        <v>205</v>
      </c>
      <c r="E3320" s="18" t="s">
        <v>3439</v>
      </c>
      <c r="F3320" s="18" t="s">
        <v>3440</v>
      </c>
      <c r="G3320" s="18">
        <v>588</v>
      </c>
      <c r="H3320" s="18">
        <v>1.25</v>
      </c>
      <c r="I3320" s="18">
        <v>1.87</v>
      </c>
      <c r="Q3320"/>
    </row>
    <row r="3321" spans="2:17" x14ac:dyDescent="0.25">
      <c r="B3321" s="18">
        <v>2011</v>
      </c>
      <c r="C3321" s="18" t="s">
        <v>8</v>
      </c>
      <c r="D3321" s="18" t="s">
        <v>205</v>
      </c>
      <c r="E3321" s="18" t="s">
        <v>3439</v>
      </c>
      <c r="F3321" s="18" t="s">
        <v>3441</v>
      </c>
      <c r="G3321" s="18">
        <v>684</v>
      </c>
      <c r="H3321" s="18">
        <v>1.1599999999999999</v>
      </c>
      <c r="I3321" s="18">
        <v>1.9</v>
      </c>
      <c r="Q3321"/>
    </row>
    <row r="3322" spans="2:17" x14ac:dyDescent="0.25">
      <c r="B3322" s="18">
        <v>2011</v>
      </c>
      <c r="C3322" s="18" t="s">
        <v>8</v>
      </c>
      <c r="D3322" s="18" t="s">
        <v>205</v>
      </c>
      <c r="E3322" s="18" t="s">
        <v>3439</v>
      </c>
      <c r="F3322" s="18" t="s">
        <v>3442</v>
      </c>
      <c r="G3322" s="18">
        <v>888</v>
      </c>
      <c r="H3322" s="18">
        <v>1.1499999999999999</v>
      </c>
      <c r="I3322" s="18">
        <v>1.84</v>
      </c>
      <c r="Q3322"/>
    </row>
    <row r="3323" spans="2:17" x14ac:dyDescent="0.25">
      <c r="B3323" s="18">
        <v>2011</v>
      </c>
      <c r="C3323" s="18" t="s">
        <v>8</v>
      </c>
      <c r="D3323" s="18" t="s">
        <v>205</v>
      </c>
      <c r="E3323" s="18" t="s">
        <v>3439</v>
      </c>
      <c r="F3323" s="18" t="s">
        <v>3443</v>
      </c>
      <c r="G3323" s="18">
        <v>900</v>
      </c>
      <c r="H3323" s="18">
        <v>1.41</v>
      </c>
      <c r="I3323" s="18">
        <v>1.83</v>
      </c>
      <c r="Q3323"/>
    </row>
    <row r="3324" spans="2:17" x14ac:dyDescent="0.25">
      <c r="B3324" s="18">
        <v>2011</v>
      </c>
      <c r="C3324" s="18" t="s">
        <v>8</v>
      </c>
      <c r="D3324" s="18" t="s">
        <v>205</v>
      </c>
      <c r="E3324" s="18" t="s">
        <v>3439</v>
      </c>
      <c r="F3324" s="18" t="s">
        <v>3444</v>
      </c>
      <c r="G3324" s="18">
        <v>816</v>
      </c>
      <c r="H3324" s="18">
        <v>1.4</v>
      </c>
      <c r="I3324" s="18">
        <v>1.74</v>
      </c>
      <c r="Q3324"/>
    </row>
    <row r="3325" spans="2:17" x14ac:dyDescent="0.25">
      <c r="B3325" s="18">
        <v>2011</v>
      </c>
      <c r="C3325" s="18" t="s">
        <v>8</v>
      </c>
      <c r="D3325" s="18" t="s">
        <v>277</v>
      </c>
      <c r="E3325" s="18" t="s">
        <v>3445</v>
      </c>
      <c r="F3325" s="18" t="s">
        <v>3446</v>
      </c>
      <c r="G3325" s="18">
        <v>624</v>
      </c>
      <c r="H3325" s="18">
        <v>2.74</v>
      </c>
      <c r="I3325" s="18">
        <v>3.69</v>
      </c>
      <c r="Q3325"/>
    </row>
    <row r="3326" spans="2:17" x14ac:dyDescent="0.25">
      <c r="B3326" s="18">
        <v>2011</v>
      </c>
      <c r="C3326" s="18" t="s">
        <v>8</v>
      </c>
      <c r="D3326" s="18" t="s">
        <v>277</v>
      </c>
      <c r="E3326" s="18" t="s">
        <v>3445</v>
      </c>
      <c r="F3326" s="18" t="s">
        <v>3447</v>
      </c>
      <c r="G3326" s="18">
        <v>600</v>
      </c>
      <c r="H3326" s="18">
        <v>2.21</v>
      </c>
      <c r="I3326" s="18">
        <v>3.77</v>
      </c>
      <c r="Q3326"/>
    </row>
    <row r="3327" spans="2:17" x14ac:dyDescent="0.25">
      <c r="B3327" s="18">
        <v>2011</v>
      </c>
      <c r="C3327" s="18" t="s">
        <v>8</v>
      </c>
      <c r="D3327" s="18" t="s">
        <v>277</v>
      </c>
      <c r="E3327" s="18" t="s">
        <v>3445</v>
      </c>
      <c r="F3327" s="18" t="s">
        <v>3448</v>
      </c>
      <c r="G3327" s="18">
        <v>1008</v>
      </c>
      <c r="H3327" s="18">
        <v>2.08</v>
      </c>
      <c r="I3327" s="18">
        <v>3.56</v>
      </c>
      <c r="Q3327"/>
    </row>
    <row r="3328" spans="2:17" x14ac:dyDescent="0.25">
      <c r="B3328" s="18">
        <v>2011</v>
      </c>
      <c r="C3328" s="18" t="s">
        <v>8</v>
      </c>
      <c r="D3328" s="18" t="s">
        <v>277</v>
      </c>
      <c r="E3328" s="18" t="s">
        <v>3445</v>
      </c>
      <c r="F3328" s="18" t="s">
        <v>3449</v>
      </c>
      <c r="G3328" s="18">
        <v>840</v>
      </c>
      <c r="H3328" s="18">
        <v>2.81</v>
      </c>
      <c r="I3328" s="18">
        <v>3.38</v>
      </c>
      <c r="Q3328"/>
    </row>
    <row r="3329" spans="2:17" x14ac:dyDescent="0.25">
      <c r="B3329" s="18">
        <v>2011</v>
      </c>
      <c r="C3329" s="18" t="s">
        <v>8</v>
      </c>
      <c r="D3329" s="18" t="s">
        <v>277</v>
      </c>
      <c r="E3329" s="18" t="s">
        <v>3445</v>
      </c>
      <c r="F3329" s="18" t="s">
        <v>3450</v>
      </c>
      <c r="G3329" s="18">
        <v>600</v>
      </c>
      <c r="H3329" s="18">
        <v>2.78</v>
      </c>
      <c r="I3329" s="18">
        <v>3.3</v>
      </c>
      <c r="Q3329"/>
    </row>
    <row r="3330" spans="2:17" x14ac:dyDescent="0.25">
      <c r="B3330" s="18">
        <v>2011</v>
      </c>
      <c r="C3330" s="18" t="s">
        <v>8</v>
      </c>
      <c r="D3330" s="18" t="s">
        <v>277</v>
      </c>
      <c r="E3330" s="18" t="s">
        <v>3445</v>
      </c>
      <c r="F3330" s="18" t="s">
        <v>3451</v>
      </c>
      <c r="G3330" s="18">
        <v>780</v>
      </c>
      <c r="H3330" s="18">
        <v>2.81</v>
      </c>
      <c r="I3330" s="18">
        <v>3.93</v>
      </c>
      <c r="Q3330"/>
    </row>
    <row r="3331" spans="2:17" x14ac:dyDescent="0.25">
      <c r="B3331" s="18">
        <v>2011</v>
      </c>
      <c r="C3331" s="18" t="s">
        <v>8</v>
      </c>
      <c r="D3331" s="18" t="s">
        <v>277</v>
      </c>
      <c r="E3331" s="18" t="s">
        <v>3445</v>
      </c>
      <c r="F3331" s="18" t="s">
        <v>3452</v>
      </c>
      <c r="G3331" s="18">
        <v>972</v>
      </c>
      <c r="H3331" s="18">
        <v>2.65</v>
      </c>
      <c r="I3331" s="18">
        <v>3.92</v>
      </c>
      <c r="Q3331"/>
    </row>
    <row r="3332" spans="2:17" x14ac:dyDescent="0.25">
      <c r="B3332" s="18">
        <v>2011</v>
      </c>
      <c r="C3332" s="18" t="s">
        <v>8</v>
      </c>
      <c r="D3332" s="18" t="s">
        <v>277</v>
      </c>
      <c r="E3332" s="18" t="s">
        <v>3445</v>
      </c>
      <c r="F3332" s="18" t="s">
        <v>3453</v>
      </c>
      <c r="G3332" s="18">
        <v>1032</v>
      </c>
      <c r="H3332" s="18">
        <v>2.87</v>
      </c>
      <c r="I3332" s="18">
        <v>3.86</v>
      </c>
      <c r="Q3332"/>
    </row>
    <row r="3333" spans="2:17" x14ac:dyDescent="0.25">
      <c r="B3333" s="18">
        <v>2011</v>
      </c>
      <c r="C3333" s="18" t="s">
        <v>8</v>
      </c>
      <c r="D3333" s="18" t="s">
        <v>277</v>
      </c>
      <c r="E3333" s="18" t="s">
        <v>3445</v>
      </c>
      <c r="F3333" s="18" t="s">
        <v>3454</v>
      </c>
      <c r="G3333" s="18">
        <v>1152</v>
      </c>
      <c r="H3333" s="18">
        <v>2.77</v>
      </c>
      <c r="I3333" s="18">
        <v>3.8</v>
      </c>
      <c r="Q3333"/>
    </row>
    <row r="3334" spans="2:17" x14ac:dyDescent="0.25">
      <c r="B3334" s="18">
        <v>2011</v>
      </c>
      <c r="C3334" s="18" t="s">
        <v>8</v>
      </c>
      <c r="D3334" s="18" t="s">
        <v>277</v>
      </c>
      <c r="E3334" s="18" t="s">
        <v>3445</v>
      </c>
      <c r="F3334" s="18" t="s">
        <v>3455</v>
      </c>
      <c r="G3334" s="18">
        <v>1164</v>
      </c>
      <c r="H3334" s="18">
        <v>2.17</v>
      </c>
      <c r="I3334" s="18">
        <v>3.46</v>
      </c>
      <c r="Q3334"/>
    </row>
    <row r="3335" spans="2:17" x14ac:dyDescent="0.25">
      <c r="B3335" s="18">
        <v>2011</v>
      </c>
      <c r="C3335" s="18" t="s">
        <v>8</v>
      </c>
      <c r="D3335" s="18" t="s">
        <v>277</v>
      </c>
      <c r="E3335" s="18" t="s">
        <v>3445</v>
      </c>
      <c r="F3335" s="18" t="s">
        <v>3456</v>
      </c>
      <c r="G3335" s="18">
        <v>1116</v>
      </c>
      <c r="H3335" s="18">
        <v>2.08</v>
      </c>
      <c r="I3335" s="18">
        <v>3.69</v>
      </c>
      <c r="Q3335"/>
    </row>
    <row r="3336" spans="2:17" x14ac:dyDescent="0.25">
      <c r="B3336" s="18">
        <v>2011</v>
      </c>
      <c r="C3336" s="18" t="s">
        <v>8</v>
      </c>
      <c r="D3336" s="18" t="s">
        <v>277</v>
      </c>
      <c r="E3336" s="18" t="s">
        <v>3445</v>
      </c>
      <c r="F3336" s="18" t="s">
        <v>3457</v>
      </c>
      <c r="G3336" s="18">
        <v>624</v>
      </c>
      <c r="H3336" s="18">
        <v>2.1</v>
      </c>
      <c r="I3336" s="18">
        <v>3.3</v>
      </c>
      <c r="Q3336"/>
    </row>
    <row r="3337" spans="2:17" x14ac:dyDescent="0.25">
      <c r="B3337" s="18">
        <v>2011</v>
      </c>
      <c r="C3337" s="18" t="s">
        <v>8</v>
      </c>
      <c r="D3337" s="18" t="s">
        <v>277</v>
      </c>
      <c r="E3337" s="18" t="s">
        <v>3445</v>
      </c>
      <c r="F3337" s="18" t="s">
        <v>3458</v>
      </c>
      <c r="G3337" s="18">
        <v>984</v>
      </c>
      <c r="H3337" s="18">
        <v>2.36</v>
      </c>
      <c r="I3337" s="18">
        <v>3.71</v>
      </c>
      <c r="Q3337"/>
    </row>
    <row r="3338" spans="2:17" x14ac:dyDescent="0.25">
      <c r="B3338" s="18">
        <v>2011</v>
      </c>
      <c r="C3338" s="18" t="s">
        <v>8</v>
      </c>
      <c r="D3338" s="18" t="s">
        <v>277</v>
      </c>
      <c r="E3338" s="18" t="s">
        <v>3445</v>
      </c>
      <c r="F3338" s="18" t="s">
        <v>3459</v>
      </c>
      <c r="G3338" s="18">
        <v>840</v>
      </c>
      <c r="H3338" s="18">
        <v>2.56</v>
      </c>
      <c r="I3338" s="18">
        <v>3.69</v>
      </c>
      <c r="Q3338"/>
    </row>
    <row r="3339" spans="2:17" x14ac:dyDescent="0.25">
      <c r="B3339" s="18">
        <v>2011</v>
      </c>
      <c r="C3339" s="18" t="s">
        <v>8</v>
      </c>
      <c r="D3339" s="18" t="s">
        <v>277</v>
      </c>
      <c r="E3339" s="18" t="s">
        <v>3445</v>
      </c>
      <c r="F3339" s="18" t="s">
        <v>3460</v>
      </c>
      <c r="G3339" s="18">
        <v>1116</v>
      </c>
      <c r="H3339" s="18">
        <v>2.36</v>
      </c>
      <c r="I3339" s="18">
        <v>3.84</v>
      </c>
      <c r="Q3339"/>
    </row>
    <row r="3340" spans="2:17" x14ac:dyDescent="0.25">
      <c r="B3340" s="18">
        <v>2011</v>
      </c>
      <c r="C3340" s="18" t="s">
        <v>8</v>
      </c>
      <c r="D3340" s="18" t="s">
        <v>277</v>
      </c>
      <c r="E3340" s="18" t="s">
        <v>3445</v>
      </c>
      <c r="F3340" s="18" t="s">
        <v>3461</v>
      </c>
      <c r="G3340" s="18">
        <v>768</v>
      </c>
      <c r="H3340" s="18">
        <v>2.85</v>
      </c>
      <c r="I3340" s="18">
        <v>3.32</v>
      </c>
      <c r="Q3340"/>
    </row>
    <row r="3341" spans="2:17" x14ac:dyDescent="0.25">
      <c r="B3341" s="18">
        <v>2011</v>
      </c>
      <c r="C3341" s="18" t="s">
        <v>8</v>
      </c>
      <c r="D3341" s="18" t="s">
        <v>277</v>
      </c>
      <c r="E3341" s="18" t="s">
        <v>3445</v>
      </c>
      <c r="F3341" s="18" t="s">
        <v>3462</v>
      </c>
      <c r="G3341" s="18">
        <v>816</v>
      </c>
      <c r="H3341" s="18">
        <v>2.76</v>
      </c>
      <c r="I3341" s="18">
        <v>3.86</v>
      </c>
      <c r="Q3341"/>
    </row>
    <row r="3342" spans="2:17" x14ac:dyDescent="0.25">
      <c r="B3342" s="18">
        <v>2011</v>
      </c>
      <c r="C3342" s="18" t="s">
        <v>8</v>
      </c>
      <c r="D3342" s="18" t="s">
        <v>277</v>
      </c>
      <c r="E3342" s="18" t="s">
        <v>3445</v>
      </c>
      <c r="F3342" s="18" t="s">
        <v>3463</v>
      </c>
      <c r="G3342" s="18">
        <v>744</v>
      </c>
      <c r="H3342" s="18">
        <v>2</v>
      </c>
      <c r="I3342" s="18">
        <v>3.4</v>
      </c>
      <c r="Q3342"/>
    </row>
    <row r="3343" spans="2:17" x14ac:dyDescent="0.25">
      <c r="B3343" s="18">
        <v>2011</v>
      </c>
      <c r="C3343" s="18" t="s">
        <v>8</v>
      </c>
      <c r="D3343" s="18" t="s">
        <v>277</v>
      </c>
      <c r="E3343" s="18" t="s">
        <v>3445</v>
      </c>
      <c r="F3343" s="18" t="s">
        <v>3464</v>
      </c>
      <c r="G3343" s="18">
        <v>744</v>
      </c>
      <c r="H3343" s="18">
        <v>2.66</v>
      </c>
      <c r="I3343" s="18">
        <v>3.72</v>
      </c>
      <c r="Q3343"/>
    </row>
    <row r="3344" spans="2:17" x14ac:dyDescent="0.25">
      <c r="B3344" s="18">
        <v>2011</v>
      </c>
      <c r="C3344" s="18" t="s">
        <v>8</v>
      </c>
      <c r="D3344" s="18" t="s">
        <v>277</v>
      </c>
      <c r="E3344" s="18" t="s">
        <v>3445</v>
      </c>
      <c r="F3344" s="18" t="s">
        <v>3465</v>
      </c>
      <c r="G3344" s="18">
        <v>1092</v>
      </c>
      <c r="H3344" s="18">
        <v>2.75</v>
      </c>
      <c r="I3344" s="18">
        <v>3.28</v>
      </c>
      <c r="Q3344"/>
    </row>
    <row r="3345" spans="2:17" x14ac:dyDescent="0.25">
      <c r="B3345" s="18">
        <v>2011</v>
      </c>
      <c r="C3345" s="18" t="s">
        <v>8</v>
      </c>
      <c r="D3345" s="18" t="s">
        <v>277</v>
      </c>
      <c r="E3345" s="18" t="s">
        <v>3445</v>
      </c>
      <c r="F3345" s="18" t="s">
        <v>3466</v>
      </c>
      <c r="G3345" s="18">
        <v>1020</v>
      </c>
      <c r="H3345" s="18">
        <v>2.98</v>
      </c>
      <c r="I3345" s="18">
        <v>3.56</v>
      </c>
      <c r="Q3345"/>
    </row>
    <row r="3346" spans="2:17" x14ac:dyDescent="0.25">
      <c r="B3346" s="18">
        <v>2011</v>
      </c>
      <c r="C3346" s="18" t="s">
        <v>8</v>
      </c>
      <c r="D3346" s="18" t="s">
        <v>277</v>
      </c>
      <c r="E3346" s="18" t="s">
        <v>3445</v>
      </c>
      <c r="F3346" s="18" t="s">
        <v>3467</v>
      </c>
      <c r="G3346" s="18">
        <v>1200</v>
      </c>
      <c r="H3346" s="18">
        <v>2.5299999999999998</v>
      </c>
      <c r="I3346" s="18">
        <v>3.7</v>
      </c>
      <c r="Q3346"/>
    </row>
    <row r="3347" spans="2:17" x14ac:dyDescent="0.25">
      <c r="B3347" s="18">
        <v>2011</v>
      </c>
      <c r="C3347" s="18" t="s">
        <v>8</v>
      </c>
      <c r="D3347" s="18" t="s">
        <v>277</v>
      </c>
      <c r="E3347" s="18" t="s">
        <v>3445</v>
      </c>
      <c r="F3347" s="18" t="s">
        <v>3468</v>
      </c>
      <c r="G3347" s="18">
        <v>912</v>
      </c>
      <c r="H3347" s="18">
        <v>2.89</v>
      </c>
      <c r="I3347" s="18">
        <v>3.41</v>
      </c>
      <c r="Q3347"/>
    </row>
    <row r="3348" spans="2:17" x14ac:dyDescent="0.25">
      <c r="B3348" s="18">
        <v>2011</v>
      </c>
      <c r="C3348" s="18" t="s">
        <v>8</v>
      </c>
      <c r="D3348" s="18" t="s">
        <v>277</v>
      </c>
      <c r="E3348" s="18" t="s">
        <v>3445</v>
      </c>
      <c r="F3348" s="18" t="s">
        <v>3469</v>
      </c>
      <c r="G3348" s="18">
        <v>1020</v>
      </c>
      <c r="H3348" s="18">
        <v>2.15</v>
      </c>
      <c r="I3348" s="18">
        <v>3.76</v>
      </c>
      <c r="Q3348"/>
    </row>
    <row r="3349" spans="2:17" x14ac:dyDescent="0.25">
      <c r="B3349" s="18">
        <v>2011</v>
      </c>
      <c r="C3349" s="18" t="s">
        <v>8</v>
      </c>
      <c r="D3349" s="18" t="s">
        <v>277</v>
      </c>
      <c r="E3349" s="18" t="s">
        <v>3445</v>
      </c>
      <c r="F3349" s="18" t="s">
        <v>3470</v>
      </c>
      <c r="G3349" s="18">
        <v>948</v>
      </c>
      <c r="H3349" s="18">
        <v>2.41</v>
      </c>
      <c r="I3349" s="18">
        <v>3.41</v>
      </c>
      <c r="Q3349"/>
    </row>
    <row r="3350" spans="2:17" x14ac:dyDescent="0.25">
      <c r="B3350" s="18">
        <v>2011</v>
      </c>
      <c r="C3350" s="18" t="s">
        <v>8</v>
      </c>
      <c r="D3350" s="18" t="s">
        <v>277</v>
      </c>
      <c r="E3350" s="18" t="s">
        <v>3445</v>
      </c>
      <c r="F3350" s="18" t="s">
        <v>3471</v>
      </c>
      <c r="G3350" s="18">
        <v>744</v>
      </c>
      <c r="H3350" s="18">
        <v>3</v>
      </c>
      <c r="I3350" s="18">
        <v>3.2</v>
      </c>
      <c r="Q3350"/>
    </row>
    <row r="3351" spans="2:17" x14ac:dyDescent="0.25">
      <c r="B3351" s="18">
        <v>2011</v>
      </c>
      <c r="C3351" s="18" t="s">
        <v>8</v>
      </c>
      <c r="D3351" s="18" t="s">
        <v>277</v>
      </c>
      <c r="E3351" s="18" t="s">
        <v>3445</v>
      </c>
      <c r="F3351" s="18" t="s">
        <v>3472</v>
      </c>
      <c r="G3351" s="18">
        <v>924</v>
      </c>
      <c r="H3351" s="18">
        <v>2.29</v>
      </c>
      <c r="I3351" s="18">
        <v>3.54</v>
      </c>
      <c r="Q3351"/>
    </row>
    <row r="3352" spans="2:17" x14ac:dyDescent="0.25">
      <c r="B3352" s="18">
        <v>2011</v>
      </c>
      <c r="C3352" s="18" t="s">
        <v>8</v>
      </c>
      <c r="D3352" s="18" t="s">
        <v>277</v>
      </c>
      <c r="E3352" s="18" t="s">
        <v>3445</v>
      </c>
      <c r="F3352" s="18" t="s">
        <v>3473</v>
      </c>
      <c r="G3352" s="18">
        <v>840</v>
      </c>
      <c r="H3352" s="18">
        <v>2.08</v>
      </c>
      <c r="I3352" s="18">
        <v>3.82</v>
      </c>
      <c r="Q3352"/>
    </row>
    <row r="3353" spans="2:17" x14ac:dyDescent="0.25">
      <c r="B3353" s="18">
        <v>2011</v>
      </c>
      <c r="C3353" s="18" t="s">
        <v>8</v>
      </c>
      <c r="D3353" s="18" t="s">
        <v>277</v>
      </c>
      <c r="E3353" s="18" t="s">
        <v>3445</v>
      </c>
      <c r="F3353" s="18" t="s">
        <v>3474</v>
      </c>
      <c r="G3353" s="18">
        <v>1020</v>
      </c>
      <c r="H3353" s="18">
        <v>2.38</v>
      </c>
      <c r="I3353" s="18">
        <v>3.49</v>
      </c>
      <c r="Q3353"/>
    </row>
    <row r="3354" spans="2:17" x14ac:dyDescent="0.25">
      <c r="B3354" s="18">
        <v>2011</v>
      </c>
      <c r="C3354" s="18" t="s">
        <v>8</v>
      </c>
      <c r="D3354" s="18" t="s">
        <v>277</v>
      </c>
      <c r="E3354" s="18" t="s">
        <v>3445</v>
      </c>
      <c r="F3354" s="18" t="s">
        <v>3475</v>
      </c>
      <c r="G3354" s="18">
        <v>708</v>
      </c>
      <c r="H3354" s="18">
        <v>2.86</v>
      </c>
      <c r="I3354" s="18">
        <v>3.37</v>
      </c>
      <c r="Q3354"/>
    </row>
    <row r="3355" spans="2:17" x14ac:dyDescent="0.25">
      <c r="B3355" s="18">
        <v>2011</v>
      </c>
      <c r="C3355" s="18" t="s">
        <v>8</v>
      </c>
      <c r="D3355" s="18" t="s">
        <v>277</v>
      </c>
      <c r="E3355" s="18" t="s">
        <v>3445</v>
      </c>
      <c r="F3355" s="18" t="s">
        <v>3476</v>
      </c>
      <c r="G3355" s="18">
        <v>1188</v>
      </c>
      <c r="H3355" s="18">
        <v>2.82</v>
      </c>
      <c r="I3355" s="18">
        <v>3.48</v>
      </c>
      <c r="Q3355"/>
    </row>
    <row r="3356" spans="2:17" x14ac:dyDescent="0.25">
      <c r="B3356" s="18">
        <v>2011</v>
      </c>
      <c r="C3356" s="18" t="s">
        <v>8</v>
      </c>
      <c r="D3356" s="18" t="s">
        <v>277</v>
      </c>
      <c r="E3356" s="18" t="s">
        <v>3445</v>
      </c>
      <c r="F3356" s="18" t="s">
        <v>3477</v>
      </c>
      <c r="G3356" s="18">
        <v>1140</v>
      </c>
      <c r="H3356" s="18">
        <v>2.4700000000000002</v>
      </c>
      <c r="I3356" s="18">
        <v>3.96</v>
      </c>
      <c r="Q3356"/>
    </row>
    <row r="3357" spans="2:17" x14ac:dyDescent="0.25">
      <c r="B3357" s="18">
        <v>2011</v>
      </c>
      <c r="C3357" s="18" t="s">
        <v>8</v>
      </c>
      <c r="D3357" s="18" t="s">
        <v>277</v>
      </c>
      <c r="E3357" s="18" t="s">
        <v>3445</v>
      </c>
      <c r="F3357" s="18" t="s">
        <v>3478</v>
      </c>
      <c r="G3357" s="18">
        <v>768</v>
      </c>
      <c r="H3357" s="18">
        <v>2.88</v>
      </c>
      <c r="I3357" s="18">
        <v>3.92</v>
      </c>
      <c r="Q3357"/>
    </row>
    <row r="3358" spans="2:17" x14ac:dyDescent="0.25">
      <c r="B3358" s="18">
        <v>2011</v>
      </c>
      <c r="C3358" s="18" t="s">
        <v>8</v>
      </c>
      <c r="D3358" s="18" t="s">
        <v>277</v>
      </c>
      <c r="E3358" s="18" t="s">
        <v>3445</v>
      </c>
      <c r="F3358" s="18" t="s">
        <v>3479</v>
      </c>
      <c r="G3358" s="18">
        <v>1164</v>
      </c>
      <c r="H3358" s="18">
        <v>2.97</v>
      </c>
      <c r="I3358" s="18">
        <v>3.36</v>
      </c>
      <c r="Q3358"/>
    </row>
    <row r="3359" spans="2:17" x14ac:dyDescent="0.25">
      <c r="B3359" s="18">
        <v>2011</v>
      </c>
      <c r="C3359" s="18" t="s">
        <v>8</v>
      </c>
      <c r="D3359" s="18" t="s">
        <v>277</v>
      </c>
      <c r="E3359" s="18" t="s">
        <v>3445</v>
      </c>
      <c r="F3359" s="18" t="s">
        <v>3480</v>
      </c>
      <c r="G3359" s="18">
        <v>1032</v>
      </c>
      <c r="H3359" s="18">
        <v>2.69</v>
      </c>
      <c r="I3359" s="18">
        <v>3.43</v>
      </c>
      <c r="Q3359"/>
    </row>
    <row r="3360" spans="2:17" x14ac:dyDescent="0.25">
      <c r="B3360" s="18">
        <v>2011</v>
      </c>
      <c r="C3360" s="18" t="s">
        <v>8</v>
      </c>
      <c r="D3360" s="18" t="s">
        <v>277</v>
      </c>
      <c r="E3360" s="18" t="s">
        <v>3445</v>
      </c>
      <c r="F3360" s="18" t="s">
        <v>3481</v>
      </c>
      <c r="G3360" s="18">
        <v>1140</v>
      </c>
      <c r="H3360" s="18">
        <v>2.16</v>
      </c>
      <c r="I3360" s="18">
        <v>3.84</v>
      </c>
      <c r="Q3360"/>
    </row>
    <row r="3361" spans="2:17" x14ac:dyDescent="0.25">
      <c r="B3361" s="18">
        <v>2011</v>
      </c>
      <c r="C3361" s="18" t="s">
        <v>8</v>
      </c>
      <c r="D3361" s="18" t="s">
        <v>277</v>
      </c>
      <c r="E3361" s="18" t="s">
        <v>3445</v>
      </c>
      <c r="F3361" s="18" t="s">
        <v>3482</v>
      </c>
      <c r="G3361" s="18">
        <v>1020</v>
      </c>
      <c r="H3361" s="18">
        <v>2.7</v>
      </c>
      <c r="I3361" s="18">
        <v>3.99</v>
      </c>
      <c r="Q3361"/>
    </row>
    <row r="3362" spans="2:17" x14ac:dyDescent="0.25">
      <c r="B3362" s="18">
        <v>2011</v>
      </c>
      <c r="C3362" s="18" t="s">
        <v>8</v>
      </c>
      <c r="D3362" s="18" t="s">
        <v>277</v>
      </c>
      <c r="E3362" s="18" t="s">
        <v>3445</v>
      </c>
      <c r="F3362" s="18" t="s">
        <v>3483</v>
      </c>
      <c r="G3362" s="18">
        <v>1164</v>
      </c>
      <c r="H3362" s="18">
        <v>2.56</v>
      </c>
      <c r="I3362" s="18">
        <v>3.67</v>
      </c>
      <c r="Q3362"/>
    </row>
    <row r="3363" spans="2:17" x14ac:dyDescent="0.25">
      <c r="B3363" s="18">
        <v>2011</v>
      </c>
      <c r="C3363" s="18" t="s">
        <v>8</v>
      </c>
      <c r="D3363" s="18" t="s">
        <v>277</v>
      </c>
      <c r="E3363" s="18" t="s">
        <v>3445</v>
      </c>
      <c r="F3363" s="18" t="s">
        <v>3484</v>
      </c>
      <c r="G3363" s="18">
        <v>1104</v>
      </c>
      <c r="H3363" s="18">
        <v>2.0499999999999998</v>
      </c>
      <c r="I3363" s="18">
        <v>3.26</v>
      </c>
      <c r="Q3363"/>
    </row>
    <row r="3364" spans="2:17" x14ac:dyDescent="0.25">
      <c r="B3364" s="18">
        <v>2011</v>
      </c>
      <c r="C3364" s="18" t="s">
        <v>8</v>
      </c>
      <c r="D3364" s="18" t="s">
        <v>277</v>
      </c>
      <c r="E3364" s="18" t="s">
        <v>3445</v>
      </c>
      <c r="F3364" s="18" t="s">
        <v>3485</v>
      </c>
      <c r="G3364" s="18">
        <v>708</v>
      </c>
      <c r="H3364" s="18">
        <v>2.96</v>
      </c>
      <c r="I3364" s="18">
        <v>3.76</v>
      </c>
      <c r="Q3364"/>
    </row>
    <row r="3365" spans="2:17" x14ac:dyDescent="0.25">
      <c r="B3365" s="18">
        <v>2011</v>
      </c>
      <c r="C3365" s="18" t="s">
        <v>8</v>
      </c>
      <c r="D3365" s="18" t="s">
        <v>277</v>
      </c>
      <c r="E3365" s="18" t="s">
        <v>3445</v>
      </c>
      <c r="F3365" s="18" t="s">
        <v>3486</v>
      </c>
      <c r="G3365" s="18">
        <v>744</v>
      </c>
      <c r="H3365" s="18">
        <v>2.76</v>
      </c>
      <c r="I3365" s="18">
        <v>3.47</v>
      </c>
      <c r="Q3365"/>
    </row>
    <row r="3366" spans="2:17" x14ac:dyDescent="0.25">
      <c r="B3366" s="18">
        <v>2011</v>
      </c>
      <c r="C3366" s="18" t="s">
        <v>8</v>
      </c>
      <c r="D3366" s="18" t="s">
        <v>277</v>
      </c>
      <c r="E3366" s="18" t="s">
        <v>3445</v>
      </c>
      <c r="F3366" s="18" t="s">
        <v>3487</v>
      </c>
      <c r="G3366" s="18">
        <v>1128</v>
      </c>
      <c r="H3366" s="18">
        <v>2.33</v>
      </c>
      <c r="I3366" s="18">
        <v>3.8</v>
      </c>
      <c r="Q3366"/>
    </row>
    <row r="3367" spans="2:17" x14ac:dyDescent="0.25">
      <c r="B3367" s="18">
        <v>2011</v>
      </c>
      <c r="C3367" s="18" t="s">
        <v>8</v>
      </c>
      <c r="D3367" s="18" t="s">
        <v>277</v>
      </c>
      <c r="E3367" s="18" t="s">
        <v>3445</v>
      </c>
      <c r="F3367" s="18" t="s">
        <v>3488</v>
      </c>
      <c r="G3367" s="18">
        <v>1104</v>
      </c>
      <c r="H3367" s="18">
        <v>2.67</v>
      </c>
      <c r="I3367" s="18">
        <v>3.21</v>
      </c>
      <c r="Q3367"/>
    </row>
    <row r="3368" spans="2:17" x14ac:dyDescent="0.25">
      <c r="B3368" s="18">
        <v>2011</v>
      </c>
      <c r="C3368" s="18" t="s">
        <v>8</v>
      </c>
      <c r="D3368" s="18" t="s">
        <v>277</v>
      </c>
      <c r="E3368" s="18" t="s">
        <v>3445</v>
      </c>
      <c r="F3368" s="18" t="s">
        <v>3489</v>
      </c>
      <c r="G3368" s="18">
        <v>1188</v>
      </c>
      <c r="H3368" s="18">
        <v>2.7</v>
      </c>
      <c r="I3368" s="18">
        <v>3.53</v>
      </c>
      <c r="Q3368"/>
    </row>
    <row r="3369" spans="2:17" x14ac:dyDescent="0.25">
      <c r="B3369" s="18">
        <v>2011</v>
      </c>
      <c r="C3369" s="18" t="s">
        <v>8</v>
      </c>
      <c r="D3369" s="18" t="s">
        <v>277</v>
      </c>
      <c r="E3369" s="18" t="s">
        <v>3445</v>
      </c>
      <c r="F3369" s="18" t="s">
        <v>3490</v>
      </c>
      <c r="G3369" s="18">
        <v>852</v>
      </c>
      <c r="H3369" s="18">
        <v>2.91</v>
      </c>
      <c r="I3369" s="18">
        <v>3.47</v>
      </c>
      <c r="Q3369"/>
    </row>
    <row r="3370" spans="2:17" x14ac:dyDescent="0.25">
      <c r="B3370" s="18">
        <v>2011</v>
      </c>
      <c r="C3370" s="18" t="s">
        <v>8</v>
      </c>
      <c r="D3370" s="18" t="s">
        <v>277</v>
      </c>
      <c r="E3370" s="18" t="s">
        <v>3445</v>
      </c>
      <c r="F3370" s="18" t="s">
        <v>3491</v>
      </c>
      <c r="G3370" s="18">
        <v>1128</v>
      </c>
      <c r="H3370" s="18">
        <v>2.57</v>
      </c>
      <c r="I3370" s="18">
        <v>3.82</v>
      </c>
      <c r="Q3370"/>
    </row>
    <row r="3371" spans="2:17" x14ac:dyDescent="0.25">
      <c r="B3371" s="18">
        <v>2011</v>
      </c>
      <c r="C3371" s="18" t="s">
        <v>8</v>
      </c>
      <c r="D3371" s="18" t="s">
        <v>277</v>
      </c>
      <c r="E3371" s="18" t="s">
        <v>3445</v>
      </c>
      <c r="F3371" s="18" t="s">
        <v>3492</v>
      </c>
      <c r="G3371" s="18">
        <v>720</v>
      </c>
      <c r="H3371" s="18">
        <v>2.93</v>
      </c>
      <c r="I3371" s="18">
        <v>3.49</v>
      </c>
      <c r="Q3371"/>
    </row>
    <row r="3372" spans="2:17" x14ac:dyDescent="0.25">
      <c r="B3372" s="18">
        <v>2011</v>
      </c>
      <c r="C3372" s="18" t="s">
        <v>8</v>
      </c>
      <c r="D3372" s="18" t="s">
        <v>277</v>
      </c>
      <c r="E3372" s="18" t="s">
        <v>3445</v>
      </c>
      <c r="F3372" s="18" t="s">
        <v>3493</v>
      </c>
      <c r="G3372" s="18">
        <v>744</v>
      </c>
      <c r="H3372" s="18">
        <v>2.2999999999999998</v>
      </c>
      <c r="I3372" s="18">
        <v>3.5</v>
      </c>
      <c r="Q3372"/>
    </row>
    <row r="3373" spans="2:17" x14ac:dyDescent="0.25">
      <c r="B3373" s="18">
        <v>2011</v>
      </c>
      <c r="C3373" s="18" t="s">
        <v>8</v>
      </c>
      <c r="D3373" s="18" t="s">
        <v>277</v>
      </c>
      <c r="E3373" s="18" t="s">
        <v>3445</v>
      </c>
      <c r="F3373" s="18" t="s">
        <v>3494</v>
      </c>
      <c r="G3373" s="18">
        <v>1104</v>
      </c>
      <c r="H3373" s="18">
        <v>2.54</v>
      </c>
      <c r="I3373" s="18">
        <v>3.35</v>
      </c>
      <c r="Q3373"/>
    </row>
    <row r="3374" spans="2:17" x14ac:dyDescent="0.25">
      <c r="B3374" s="18">
        <v>2011</v>
      </c>
      <c r="C3374" s="18" t="s">
        <v>8</v>
      </c>
      <c r="D3374" s="18" t="s">
        <v>277</v>
      </c>
      <c r="E3374" s="18" t="s">
        <v>3445</v>
      </c>
      <c r="F3374" s="18" t="s">
        <v>3495</v>
      </c>
      <c r="G3374" s="18">
        <v>600</v>
      </c>
      <c r="H3374" s="18">
        <v>2.48</v>
      </c>
      <c r="I3374" s="18">
        <v>3.37</v>
      </c>
      <c r="Q3374"/>
    </row>
    <row r="3375" spans="2:17" x14ac:dyDescent="0.25">
      <c r="B3375" s="18">
        <v>2011</v>
      </c>
      <c r="C3375" s="18" t="s">
        <v>8</v>
      </c>
      <c r="D3375" s="18" t="s">
        <v>277</v>
      </c>
      <c r="E3375" s="18" t="s">
        <v>3445</v>
      </c>
      <c r="F3375" s="18" t="s">
        <v>3496</v>
      </c>
      <c r="G3375" s="18">
        <v>780</v>
      </c>
      <c r="H3375" s="18">
        <v>2.56</v>
      </c>
      <c r="I3375" s="18">
        <v>3.49</v>
      </c>
      <c r="Q3375"/>
    </row>
    <row r="3376" spans="2:17" x14ac:dyDescent="0.25">
      <c r="B3376" s="18">
        <v>2011</v>
      </c>
      <c r="C3376" s="18" t="s">
        <v>8</v>
      </c>
      <c r="D3376" s="18" t="s">
        <v>277</v>
      </c>
      <c r="E3376" s="18" t="s">
        <v>3445</v>
      </c>
      <c r="F3376" s="18" t="s">
        <v>3497</v>
      </c>
      <c r="G3376" s="18">
        <v>744</v>
      </c>
      <c r="H3376" s="18">
        <v>2.37</v>
      </c>
      <c r="I3376" s="18">
        <v>3.79</v>
      </c>
      <c r="Q3376"/>
    </row>
    <row r="3377" spans="2:17" x14ac:dyDescent="0.25">
      <c r="B3377" s="18">
        <v>2011</v>
      </c>
      <c r="C3377" s="18" t="s">
        <v>8</v>
      </c>
      <c r="D3377" s="18" t="s">
        <v>277</v>
      </c>
      <c r="E3377" s="18" t="s">
        <v>3445</v>
      </c>
      <c r="F3377" s="18" t="s">
        <v>3498</v>
      </c>
      <c r="G3377" s="18">
        <v>852</v>
      </c>
      <c r="H3377" s="18">
        <v>2.36</v>
      </c>
      <c r="I3377" s="18">
        <v>3.32</v>
      </c>
      <c r="Q3377"/>
    </row>
    <row r="3378" spans="2:17" x14ac:dyDescent="0.25">
      <c r="B3378" s="18">
        <v>2011</v>
      </c>
      <c r="C3378" s="18" t="s">
        <v>8</v>
      </c>
      <c r="D3378" s="18" t="s">
        <v>277</v>
      </c>
      <c r="E3378" s="18" t="s">
        <v>3445</v>
      </c>
      <c r="F3378" s="18" t="s">
        <v>3499</v>
      </c>
      <c r="G3378" s="18">
        <v>900</v>
      </c>
      <c r="H3378" s="18">
        <v>2.21</v>
      </c>
      <c r="I3378" s="18">
        <v>3.24</v>
      </c>
      <c r="Q3378"/>
    </row>
    <row r="3379" spans="2:17" x14ac:dyDescent="0.25">
      <c r="B3379" s="18">
        <v>2011</v>
      </c>
      <c r="C3379" s="18" t="s">
        <v>8</v>
      </c>
      <c r="D3379" s="18" t="s">
        <v>277</v>
      </c>
      <c r="E3379" s="18" t="s">
        <v>3445</v>
      </c>
      <c r="F3379" s="18" t="s">
        <v>3500</v>
      </c>
      <c r="G3379" s="18">
        <v>1104</v>
      </c>
      <c r="H3379" s="18">
        <v>2.5499999999999998</v>
      </c>
      <c r="I3379" s="18">
        <v>3.83</v>
      </c>
      <c r="Q3379"/>
    </row>
    <row r="3380" spans="2:17" x14ac:dyDescent="0.25">
      <c r="B3380" s="18">
        <v>2011</v>
      </c>
      <c r="C3380" s="18" t="s">
        <v>8</v>
      </c>
      <c r="D3380" s="18" t="s">
        <v>277</v>
      </c>
      <c r="E3380" s="18" t="s">
        <v>3445</v>
      </c>
      <c r="F3380" s="18" t="s">
        <v>3501</v>
      </c>
      <c r="G3380" s="18">
        <v>1092</v>
      </c>
      <c r="H3380" s="18">
        <v>2.88</v>
      </c>
      <c r="I3380" s="18">
        <v>3.39</v>
      </c>
      <c r="Q3380"/>
    </row>
    <row r="3381" spans="2:17" x14ac:dyDescent="0.25">
      <c r="B3381" s="18">
        <v>2011</v>
      </c>
      <c r="C3381" s="18" t="s">
        <v>8</v>
      </c>
      <c r="D3381" s="18" t="s">
        <v>277</v>
      </c>
      <c r="E3381" s="18" t="s">
        <v>3445</v>
      </c>
      <c r="F3381" s="18" t="s">
        <v>3502</v>
      </c>
      <c r="G3381" s="18">
        <v>1092</v>
      </c>
      <c r="H3381" s="18">
        <v>2.19</v>
      </c>
      <c r="I3381" s="18">
        <v>4</v>
      </c>
      <c r="Q3381"/>
    </row>
    <row r="3382" spans="2:17" x14ac:dyDescent="0.25">
      <c r="B3382" s="18">
        <v>2011</v>
      </c>
      <c r="C3382" s="18" t="s">
        <v>8</v>
      </c>
      <c r="D3382" s="18" t="s">
        <v>277</v>
      </c>
      <c r="E3382" s="18" t="s">
        <v>3445</v>
      </c>
      <c r="F3382" s="18" t="s">
        <v>3503</v>
      </c>
      <c r="G3382" s="18">
        <v>744</v>
      </c>
      <c r="H3382" s="18">
        <v>2.2999999999999998</v>
      </c>
      <c r="I3382" s="18">
        <v>3.86</v>
      </c>
      <c r="Q3382"/>
    </row>
    <row r="3383" spans="2:17" x14ac:dyDescent="0.25">
      <c r="B3383" s="18">
        <v>2011</v>
      </c>
      <c r="C3383" s="18" t="s">
        <v>8</v>
      </c>
      <c r="D3383" s="18" t="s">
        <v>277</v>
      </c>
      <c r="E3383" s="18" t="s">
        <v>3445</v>
      </c>
      <c r="F3383" s="18" t="s">
        <v>3504</v>
      </c>
      <c r="G3383" s="18">
        <v>600</v>
      </c>
      <c r="H3383" s="18">
        <v>2.89</v>
      </c>
      <c r="I3383" s="18">
        <v>3.82</v>
      </c>
      <c r="Q3383"/>
    </row>
    <row r="3384" spans="2:17" x14ac:dyDescent="0.25">
      <c r="B3384" s="18">
        <v>2011</v>
      </c>
      <c r="C3384" s="18" t="s">
        <v>8</v>
      </c>
      <c r="D3384" s="18" t="s">
        <v>277</v>
      </c>
      <c r="E3384" s="18" t="s">
        <v>3445</v>
      </c>
      <c r="F3384" s="18" t="s">
        <v>3505</v>
      </c>
      <c r="G3384" s="18">
        <v>852</v>
      </c>
      <c r="H3384" s="18">
        <v>2.0699999999999998</v>
      </c>
      <c r="I3384" s="18">
        <v>3.81</v>
      </c>
      <c r="Q3384"/>
    </row>
    <row r="3385" spans="2:17" x14ac:dyDescent="0.25">
      <c r="B3385" s="18">
        <v>2011</v>
      </c>
      <c r="C3385" s="18" t="s">
        <v>8</v>
      </c>
      <c r="D3385" s="18" t="s">
        <v>277</v>
      </c>
      <c r="E3385" s="18" t="s">
        <v>3445</v>
      </c>
      <c r="F3385" s="18" t="s">
        <v>3506</v>
      </c>
      <c r="G3385" s="18">
        <v>960</v>
      </c>
      <c r="H3385" s="18">
        <v>2.2000000000000002</v>
      </c>
      <c r="I3385" s="18">
        <v>3.54</v>
      </c>
      <c r="Q3385"/>
    </row>
    <row r="3386" spans="2:17" x14ac:dyDescent="0.25">
      <c r="B3386" s="18">
        <v>2011</v>
      </c>
      <c r="C3386" s="18" t="s">
        <v>8</v>
      </c>
      <c r="D3386" s="18" t="s">
        <v>277</v>
      </c>
      <c r="E3386" s="18" t="s">
        <v>3445</v>
      </c>
      <c r="F3386" s="18" t="s">
        <v>3507</v>
      </c>
      <c r="G3386" s="18">
        <v>1104</v>
      </c>
      <c r="H3386" s="18">
        <v>2.09</v>
      </c>
      <c r="I3386" s="18">
        <v>3.46</v>
      </c>
      <c r="Q3386"/>
    </row>
    <row r="3387" spans="2:17" x14ac:dyDescent="0.25">
      <c r="B3387" s="18">
        <v>2011</v>
      </c>
      <c r="C3387" s="18" t="s">
        <v>8</v>
      </c>
      <c r="D3387" s="18" t="s">
        <v>277</v>
      </c>
      <c r="E3387" s="18" t="s">
        <v>3445</v>
      </c>
      <c r="F3387" s="18" t="s">
        <v>3508</v>
      </c>
      <c r="G3387" s="18">
        <v>912</v>
      </c>
      <c r="H3387" s="18">
        <v>2.65</v>
      </c>
      <c r="I3387" s="18">
        <v>3.42</v>
      </c>
      <c r="Q3387"/>
    </row>
    <row r="3388" spans="2:17" x14ac:dyDescent="0.25">
      <c r="B3388" s="18">
        <v>2011</v>
      </c>
      <c r="C3388" s="18" t="s">
        <v>8</v>
      </c>
      <c r="D3388" s="18" t="s">
        <v>1347</v>
      </c>
      <c r="E3388" s="18" t="s">
        <v>3509</v>
      </c>
      <c r="F3388" s="18" t="s">
        <v>3510</v>
      </c>
      <c r="G3388" s="18">
        <v>672</v>
      </c>
      <c r="H3388" s="18">
        <v>2.19</v>
      </c>
      <c r="I3388" s="18">
        <v>2.67</v>
      </c>
      <c r="Q3388"/>
    </row>
    <row r="3389" spans="2:17" x14ac:dyDescent="0.25">
      <c r="B3389" s="18">
        <v>2011</v>
      </c>
      <c r="C3389" s="18" t="s">
        <v>8</v>
      </c>
      <c r="D3389" s="18" t="s">
        <v>1347</v>
      </c>
      <c r="E3389" s="18" t="s">
        <v>3509</v>
      </c>
      <c r="F3389" s="18" t="s">
        <v>3511</v>
      </c>
      <c r="G3389" s="18">
        <v>1092</v>
      </c>
      <c r="H3389" s="18">
        <v>2.0699999999999998</v>
      </c>
      <c r="I3389" s="18">
        <v>2.1</v>
      </c>
      <c r="Q3389"/>
    </row>
    <row r="3390" spans="2:17" x14ac:dyDescent="0.25">
      <c r="B3390" s="18">
        <v>2011</v>
      </c>
      <c r="C3390" s="18" t="s">
        <v>8</v>
      </c>
      <c r="D3390" s="18" t="s">
        <v>1347</v>
      </c>
      <c r="E3390" s="18" t="s">
        <v>3509</v>
      </c>
      <c r="F3390" s="18" t="s">
        <v>3512</v>
      </c>
      <c r="G3390" s="18">
        <v>576</v>
      </c>
      <c r="H3390" s="18">
        <v>2.23</v>
      </c>
      <c r="I3390" s="18">
        <v>2.72</v>
      </c>
      <c r="Q3390"/>
    </row>
    <row r="3391" spans="2:17" x14ac:dyDescent="0.25">
      <c r="B3391" s="18">
        <v>2011</v>
      </c>
      <c r="C3391" s="18" t="s">
        <v>8</v>
      </c>
      <c r="D3391" s="18" t="s">
        <v>1347</v>
      </c>
      <c r="E3391" s="18" t="s">
        <v>3509</v>
      </c>
      <c r="F3391" s="18" t="s">
        <v>3513</v>
      </c>
      <c r="G3391" s="18">
        <v>732</v>
      </c>
      <c r="H3391" s="18">
        <v>2.06</v>
      </c>
      <c r="I3391" s="18">
        <v>3.4</v>
      </c>
      <c r="Q3391"/>
    </row>
    <row r="3392" spans="2:17" x14ac:dyDescent="0.25">
      <c r="B3392" s="18">
        <v>2011</v>
      </c>
      <c r="C3392" s="18" t="s">
        <v>8</v>
      </c>
      <c r="D3392" s="18" t="s">
        <v>266</v>
      </c>
      <c r="E3392" s="18" t="s">
        <v>3514</v>
      </c>
      <c r="F3392" s="18" t="s">
        <v>3515</v>
      </c>
      <c r="G3392" s="18">
        <v>1656</v>
      </c>
      <c r="H3392" s="18">
        <v>2.44</v>
      </c>
      <c r="I3392" s="18">
        <v>3.95</v>
      </c>
      <c r="Q3392"/>
    </row>
    <row r="3393" spans="2:17" x14ac:dyDescent="0.25">
      <c r="B3393" s="18">
        <v>2011</v>
      </c>
      <c r="C3393" s="18" t="s">
        <v>8</v>
      </c>
      <c r="D3393" s="18" t="s">
        <v>266</v>
      </c>
      <c r="E3393" s="18" t="s">
        <v>3514</v>
      </c>
      <c r="F3393" s="18" t="s">
        <v>3516</v>
      </c>
      <c r="G3393" s="18">
        <v>2208</v>
      </c>
      <c r="H3393" s="18">
        <v>2.76</v>
      </c>
      <c r="I3393" s="18">
        <v>3.83</v>
      </c>
      <c r="Q3393"/>
    </row>
    <row r="3394" spans="2:17" x14ac:dyDescent="0.25">
      <c r="B3394" s="18">
        <v>2011</v>
      </c>
      <c r="C3394" s="18" t="s">
        <v>8</v>
      </c>
      <c r="D3394" s="18" t="s">
        <v>266</v>
      </c>
      <c r="E3394" s="18" t="s">
        <v>3514</v>
      </c>
      <c r="F3394" s="18" t="s">
        <v>3517</v>
      </c>
      <c r="G3394" s="18">
        <v>2640</v>
      </c>
      <c r="H3394" s="18">
        <v>2.35</v>
      </c>
      <c r="I3394" s="18">
        <v>3.51</v>
      </c>
      <c r="Q3394"/>
    </row>
    <row r="3395" spans="2:17" x14ac:dyDescent="0.25">
      <c r="B3395" s="18">
        <v>2011</v>
      </c>
      <c r="C3395" s="18" t="s">
        <v>8</v>
      </c>
      <c r="D3395" s="18" t="s">
        <v>266</v>
      </c>
      <c r="E3395" s="18" t="s">
        <v>3514</v>
      </c>
      <c r="F3395" s="18" t="s">
        <v>3518</v>
      </c>
      <c r="G3395" s="18">
        <v>2652</v>
      </c>
      <c r="H3395" s="18">
        <v>2.5099999999999998</v>
      </c>
      <c r="I3395" s="18">
        <v>3.66</v>
      </c>
      <c r="Q3395"/>
    </row>
    <row r="3396" spans="2:17" x14ac:dyDescent="0.25">
      <c r="B3396" s="18">
        <v>2011</v>
      </c>
      <c r="C3396" s="18" t="s">
        <v>8</v>
      </c>
      <c r="D3396" s="18" t="s">
        <v>266</v>
      </c>
      <c r="E3396" s="18" t="s">
        <v>3514</v>
      </c>
      <c r="F3396" s="18" t="s">
        <v>3519</v>
      </c>
      <c r="G3396" s="18">
        <v>2460</v>
      </c>
      <c r="H3396" s="18">
        <v>2.98</v>
      </c>
      <c r="I3396" s="18">
        <v>3.68</v>
      </c>
      <c r="Q3396"/>
    </row>
    <row r="3397" spans="2:17" x14ac:dyDescent="0.25">
      <c r="B3397" s="18">
        <v>2011</v>
      </c>
      <c r="C3397" s="18" t="s">
        <v>8</v>
      </c>
      <c r="D3397" s="18" t="s">
        <v>266</v>
      </c>
      <c r="E3397" s="18" t="s">
        <v>3514</v>
      </c>
      <c r="F3397" s="18" t="s">
        <v>3520</v>
      </c>
      <c r="G3397" s="18">
        <v>2520</v>
      </c>
      <c r="H3397" s="18">
        <v>2.54</v>
      </c>
      <c r="I3397" s="18">
        <v>3.77</v>
      </c>
      <c r="Q3397"/>
    </row>
    <row r="3398" spans="2:17" x14ac:dyDescent="0.25">
      <c r="B3398" s="18">
        <v>2011</v>
      </c>
      <c r="C3398" s="18" t="s">
        <v>8</v>
      </c>
      <c r="D3398" s="18" t="s">
        <v>266</v>
      </c>
      <c r="E3398" s="18" t="s">
        <v>3514</v>
      </c>
      <c r="F3398" s="18" t="s">
        <v>3521</v>
      </c>
      <c r="G3398" s="18">
        <v>2760</v>
      </c>
      <c r="H3398" s="18">
        <v>2.71</v>
      </c>
      <c r="I3398" s="18">
        <v>3.36</v>
      </c>
      <c r="Q3398"/>
    </row>
    <row r="3399" spans="2:17" x14ac:dyDescent="0.25">
      <c r="B3399" s="18">
        <v>2011</v>
      </c>
      <c r="C3399" s="18" t="s">
        <v>8</v>
      </c>
      <c r="D3399" s="18" t="s">
        <v>266</v>
      </c>
      <c r="E3399" s="18" t="s">
        <v>3514</v>
      </c>
      <c r="F3399" s="18" t="s">
        <v>3522</v>
      </c>
      <c r="G3399" s="18">
        <v>1560</v>
      </c>
      <c r="H3399" s="18">
        <v>2.42</v>
      </c>
      <c r="I3399" s="18">
        <v>3.38</v>
      </c>
      <c r="Q3399"/>
    </row>
    <row r="3400" spans="2:17" x14ac:dyDescent="0.25">
      <c r="B3400" s="18">
        <v>2011</v>
      </c>
      <c r="C3400" s="18" t="s">
        <v>8</v>
      </c>
      <c r="D3400" s="18" t="s">
        <v>205</v>
      </c>
      <c r="E3400" s="18" t="s">
        <v>3523</v>
      </c>
      <c r="F3400" s="18" t="s">
        <v>3524</v>
      </c>
      <c r="G3400" s="18">
        <v>612</v>
      </c>
      <c r="H3400" s="18">
        <v>1.1100000000000001</v>
      </c>
      <c r="I3400" s="18">
        <v>1.8</v>
      </c>
      <c r="Q3400"/>
    </row>
    <row r="3401" spans="2:17" x14ac:dyDescent="0.25">
      <c r="B3401" s="18">
        <v>2011</v>
      </c>
      <c r="C3401" s="18" t="s">
        <v>8</v>
      </c>
      <c r="D3401" s="18" t="s">
        <v>205</v>
      </c>
      <c r="E3401" s="18" t="s">
        <v>3523</v>
      </c>
      <c r="F3401" s="18" t="s">
        <v>3525</v>
      </c>
      <c r="G3401" s="18">
        <v>864</v>
      </c>
      <c r="H3401" s="18">
        <v>1.3</v>
      </c>
      <c r="I3401" s="18">
        <v>1.84</v>
      </c>
      <c r="Q3401"/>
    </row>
    <row r="3402" spans="2:17" x14ac:dyDescent="0.25">
      <c r="B3402" s="18">
        <v>2011</v>
      </c>
      <c r="C3402" s="18" t="s">
        <v>8</v>
      </c>
      <c r="D3402" s="18" t="s">
        <v>205</v>
      </c>
      <c r="E3402" s="18" t="s">
        <v>3523</v>
      </c>
      <c r="F3402" s="18" t="s">
        <v>3526</v>
      </c>
      <c r="G3402" s="18">
        <v>1152</v>
      </c>
      <c r="H3402" s="18">
        <v>1.33</v>
      </c>
      <c r="I3402" s="18">
        <v>1.89</v>
      </c>
      <c r="Q3402"/>
    </row>
    <row r="3403" spans="2:17" x14ac:dyDescent="0.25">
      <c r="B3403" s="18">
        <v>2011</v>
      </c>
      <c r="C3403" s="18" t="s">
        <v>8</v>
      </c>
      <c r="D3403" s="18" t="s">
        <v>205</v>
      </c>
      <c r="E3403" s="18" t="s">
        <v>3523</v>
      </c>
      <c r="F3403" s="18" t="s">
        <v>3527</v>
      </c>
      <c r="G3403" s="18">
        <v>624</v>
      </c>
      <c r="H3403" s="18">
        <v>1.29</v>
      </c>
      <c r="I3403" s="18">
        <v>1.83</v>
      </c>
      <c r="Q3403"/>
    </row>
    <row r="3404" spans="2:17" x14ac:dyDescent="0.25">
      <c r="B3404" s="18">
        <v>2011</v>
      </c>
      <c r="C3404" s="18" t="s">
        <v>8</v>
      </c>
      <c r="D3404" s="18" t="s">
        <v>205</v>
      </c>
      <c r="E3404" s="18" t="s">
        <v>3523</v>
      </c>
      <c r="F3404" s="18" t="s">
        <v>3528</v>
      </c>
      <c r="G3404" s="18">
        <v>732</v>
      </c>
      <c r="H3404" s="18">
        <v>1.23</v>
      </c>
      <c r="I3404" s="18">
        <v>1.86</v>
      </c>
      <c r="Q3404"/>
    </row>
    <row r="3405" spans="2:17" x14ac:dyDescent="0.25">
      <c r="B3405" s="18">
        <v>2011</v>
      </c>
      <c r="C3405" s="18" t="s">
        <v>8</v>
      </c>
      <c r="D3405" s="18" t="s">
        <v>205</v>
      </c>
      <c r="E3405" s="18" t="s">
        <v>3523</v>
      </c>
      <c r="F3405" s="18" t="s">
        <v>3529</v>
      </c>
      <c r="G3405" s="18">
        <v>912</v>
      </c>
      <c r="H3405" s="18">
        <v>1.22</v>
      </c>
      <c r="I3405" s="18">
        <v>1.62</v>
      </c>
      <c r="Q3405"/>
    </row>
    <row r="3406" spans="2:17" x14ac:dyDescent="0.25">
      <c r="B3406" s="18">
        <v>2011</v>
      </c>
      <c r="C3406" s="18" t="s">
        <v>8</v>
      </c>
      <c r="D3406" s="18" t="s">
        <v>205</v>
      </c>
      <c r="E3406" s="18" t="s">
        <v>3523</v>
      </c>
      <c r="F3406" s="18" t="s">
        <v>3530</v>
      </c>
      <c r="G3406" s="18">
        <v>1176</v>
      </c>
      <c r="H3406" s="18">
        <v>1.35</v>
      </c>
      <c r="I3406" s="18">
        <v>1.65</v>
      </c>
      <c r="Q3406"/>
    </row>
    <row r="3407" spans="2:17" x14ac:dyDescent="0.25">
      <c r="B3407" s="18">
        <v>2011</v>
      </c>
      <c r="C3407" s="18" t="s">
        <v>8</v>
      </c>
      <c r="D3407" s="18" t="s">
        <v>205</v>
      </c>
      <c r="E3407" s="18" t="s">
        <v>3523</v>
      </c>
      <c r="F3407" s="18" t="s">
        <v>3531</v>
      </c>
      <c r="G3407" s="18">
        <v>1080</v>
      </c>
      <c r="H3407" s="18">
        <v>1.28</v>
      </c>
      <c r="I3407" s="18">
        <v>1.72</v>
      </c>
      <c r="Q3407"/>
    </row>
    <row r="3408" spans="2:17" x14ac:dyDescent="0.25">
      <c r="B3408" s="18">
        <v>2011</v>
      </c>
      <c r="C3408" s="18" t="s">
        <v>8</v>
      </c>
      <c r="D3408" s="18" t="s">
        <v>205</v>
      </c>
      <c r="E3408" s="18" t="s">
        <v>3523</v>
      </c>
      <c r="F3408" s="18" t="s">
        <v>3532</v>
      </c>
      <c r="G3408" s="18">
        <v>876</v>
      </c>
      <c r="H3408" s="18">
        <v>1.36</v>
      </c>
      <c r="I3408" s="18">
        <v>1.71</v>
      </c>
      <c r="Q3408"/>
    </row>
    <row r="3409" spans="2:17" x14ac:dyDescent="0.25">
      <c r="B3409" s="18">
        <v>2011</v>
      </c>
      <c r="C3409" s="18" t="s">
        <v>8</v>
      </c>
      <c r="D3409" s="18" t="s">
        <v>1347</v>
      </c>
      <c r="E3409" s="18" t="s">
        <v>3533</v>
      </c>
      <c r="F3409" s="18" t="s">
        <v>3534</v>
      </c>
      <c r="G3409" s="18">
        <v>1056</v>
      </c>
      <c r="H3409" s="18">
        <v>1.64</v>
      </c>
      <c r="I3409" s="18">
        <v>3.01</v>
      </c>
      <c r="Q3409"/>
    </row>
    <row r="3410" spans="2:17" x14ac:dyDescent="0.25">
      <c r="B3410" s="18">
        <v>2011</v>
      </c>
      <c r="C3410" s="18" t="s">
        <v>8</v>
      </c>
      <c r="D3410" s="18" t="s">
        <v>1347</v>
      </c>
      <c r="E3410" s="18" t="s">
        <v>3533</v>
      </c>
      <c r="F3410" s="18" t="s">
        <v>3535</v>
      </c>
      <c r="G3410" s="18">
        <v>852</v>
      </c>
      <c r="H3410" s="18">
        <v>2.04</v>
      </c>
      <c r="I3410" s="18">
        <v>2.2000000000000002</v>
      </c>
      <c r="Q3410"/>
    </row>
    <row r="3411" spans="2:17" x14ac:dyDescent="0.25">
      <c r="B3411" s="18">
        <v>2011</v>
      </c>
      <c r="C3411" s="18" t="s">
        <v>8</v>
      </c>
      <c r="D3411" s="18" t="s">
        <v>1347</v>
      </c>
      <c r="E3411" s="18" t="s">
        <v>3533</v>
      </c>
      <c r="F3411" s="18" t="s">
        <v>3536</v>
      </c>
      <c r="G3411" s="18">
        <v>444</v>
      </c>
      <c r="H3411" s="18">
        <v>1.56</v>
      </c>
      <c r="I3411" s="18">
        <v>2.54</v>
      </c>
      <c r="Q3411"/>
    </row>
    <row r="3412" spans="2:17" x14ac:dyDescent="0.25">
      <c r="B3412" s="18">
        <v>2011</v>
      </c>
      <c r="C3412" s="18" t="s">
        <v>8</v>
      </c>
      <c r="D3412" s="18" t="s">
        <v>1347</v>
      </c>
      <c r="E3412" s="18" t="s">
        <v>3533</v>
      </c>
      <c r="F3412" s="18" t="s">
        <v>3537</v>
      </c>
      <c r="G3412" s="18">
        <v>564</v>
      </c>
      <c r="H3412" s="18">
        <v>2.33</v>
      </c>
      <c r="I3412" s="18">
        <v>2.46</v>
      </c>
      <c r="Q3412"/>
    </row>
    <row r="3413" spans="2:17" x14ac:dyDescent="0.25">
      <c r="B3413" s="18">
        <v>2011</v>
      </c>
      <c r="C3413" s="18" t="s">
        <v>8</v>
      </c>
      <c r="D3413" s="18" t="s">
        <v>1347</v>
      </c>
      <c r="E3413" s="18" t="s">
        <v>3533</v>
      </c>
      <c r="F3413" s="18" t="s">
        <v>3538</v>
      </c>
      <c r="G3413" s="18">
        <v>732</v>
      </c>
      <c r="H3413" s="18">
        <v>2.25</v>
      </c>
      <c r="I3413" s="18">
        <v>3.05</v>
      </c>
      <c r="Q3413"/>
    </row>
    <row r="3414" spans="2:17" x14ac:dyDescent="0.25">
      <c r="B3414" s="18">
        <v>2011</v>
      </c>
      <c r="C3414" s="18" t="s">
        <v>8</v>
      </c>
      <c r="D3414" s="18" t="s">
        <v>1347</v>
      </c>
      <c r="E3414" s="18" t="s">
        <v>3533</v>
      </c>
      <c r="F3414" s="18" t="s">
        <v>3539</v>
      </c>
      <c r="G3414" s="18">
        <v>804</v>
      </c>
      <c r="H3414" s="18">
        <v>2.06</v>
      </c>
      <c r="I3414" s="18">
        <v>2.57</v>
      </c>
      <c r="Q3414"/>
    </row>
    <row r="3415" spans="2:17" x14ac:dyDescent="0.25">
      <c r="B3415" s="18">
        <v>2011</v>
      </c>
      <c r="C3415" s="18" t="s">
        <v>8</v>
      </c>
      <c r="D3415" s="18" t="s">
        <v>1347</v>
      </c>
      <c r="E3415" s="18" t="s">
        <v>3533</v>
      </c>
      <c r="F3415" s="18" t="s">
        <v>3540</v>
      </c>
      <c r="G3415" s="18">
        <v>684</v>
      </c>
      <c r="H3415" s="18">
        <v>1.32</v>
      </c>
      <c r="I3415" s="18">
        <v>2.3199999999999998</v>
      </c>
      <c r="Q3415"/>
    </row>
    <row r="3416" spans="2:17" x14ac:dyDescent="0.25">
      <c r="B3416" s="18">
        <v>2011</v>
      </c>
      <c r="C3416" s="18" t="s">
        <v>8</v>
      </c>
      <c r="D3416" s="18" t="s">
        <v>1347</v>
      </c>
      <c r="E3416" s="18" t="s">
        <v>3533</v>
      </c>
      <c r="F3416" s="18" t="s">
        <v>3541</v>
      </c>
      <c r="G3416" s="18">
        <v>792</v>
      </c>
      <c r="H3416" s="18">
        <v>2.25</v>
      </c>
      <c r="I3416" s="18">
        <v>2.83</v>
      </c>
      <c r="Q3416"/>
    </row>
    <row r="3417" spans="2:17" x14ac:dyDescent="0.25">
      <c r="B3417" s="18">
        <v>2011</v>
      </c>
      <c r="C3417" s="18" t="s">
        <v>8</v>
      </c>
      <c r="D3417" s="18" t="s">
        <v>1347</v>
      </c>
      <c r="E3417" s="18" t="s">
        <v>3533</v>
      </c>
      <c r="F3417" s="18" t="s">
        <v>3542</v>
      </c>
      <c r="G3417" s="18">
        <v>756</v>
      </c>
      <c r="H3417" s="18">
        <v>1.83</v>
      </c>
      <c r="I3417" s="18">
        <v>3.21</v>
      </c>
      <c r="Q3417"/>
    </row>
    <row r="3418" spans="2:17" x14ac:dyDescent="0.25">
      <c r="B3418" s="18">
        <v>2011</v>
      </c>
      <c r="C3418" s="18" t="s">
        <v>8</v>
      </c>
      <c r="D3418" s="18" t="s">
        <v>1347</v>
      </c>
      <c r="E3418" s="18" t="s">
        <v>3533</v>
      </c>
      <c r="F3418" s="18" t="s">
        <v>3543</v>
      </c>
      <c r="G3418" s="18">
        <v>792</v>
      </c>
      <c r="H3418" s="18">
        <v>2.15</v>
      </c>
      <c r="I3418" s="18">
        <v>3.06</v>
      </c>
      <c r="Q3418"/>
    </row>
    <row r="3419" spans="2:17" x14ac:dyDescent="0.25">
      <c r="B3419" s="18">
        <v>2011</v>
      </c>
      <c r="C3419" s="18" t="s">
        <v>8</v>
      </c>
      <c r="D3419" s="18" t="s">
        <v>1347</v>
      </c>
      <c r="E3419" s="18" t="s">
        <v>3533</v>
      </c>
      <c r="F3419" s="18" t="s">
        <v>3544</v>
      </c>
      <c r="G3419" s="18">
        <v>540</v>
      </c>
      <c r="H3419" s="18">
        <v>2.09</v>
      </c>
      <c r="I3419" s="18">
        <v>2.21</v>
      </c>
      <c r="Q3419"/>
    </row>
    <row r="3420" spans="2:17" x14ac:dyDescent="0.25">
      <c r="B3420" s="18">
        <v>2011</v>
      </c>
      <c r="C3420" s="18" t="s">
        <v>8</v>
      </c>
      <c r="D3420" s="18" t="s">
        <v>1347</v>
      </c>
      <c r="E3420" s="18" t="s">
        <v>3533</v>
      </c>
      <c r="F3420" s="18" t="s">
        <v>3545</v>
      </c>
      <c r="G3420" s="18">
        <v>588</v>
      </c>
      <c r="H3420" s="18">
        <v>1.36</v>
      </c>
      <c r="I3420" s="18">
        <v>2.7</v>
      </c>
      <c r="Q3420"/>
    </row>
    <row r="3421" spans="2:17" x14ac:dyDescent="0.25">
      <c r="B3421" s="18">
        <v>2011</v>
      </c>
      <c r="C3421" s="18" t="s">
        <v>8</v>
      </c>
      <c r="D3421" s="18" t="s">
        <v>1347</v>
      </c>
      <c r="E3421" s="18" t="s">
        <v>3533</v>
      </c>
      <c r="F3421" s="18" t="s">
        <v>3546</v>
      </c>
      <c r="G3421" s="18">
        <v>924</v>
      </c>
      <c r="H3421" s="18">
        <v>1.58</v>
      </c>
      <c r="I3421" s="18">
        <v>2.1800000000000002</v>
      </c>
      <c r="Q3421"/>
    </row>
    <row r="3422" spans="2:17" x14ac:dyDescent="0.25">
      <c r="B3422" s="18">
        <v>2011</v>
      </c>
      <c r="C3422" s="18" t="s">
        <v>8</v>
      </c>
      <c r="D3422" s="18" t="s">
        <v>1347</v>
      </c>
      <c r="E3422" s="18" t="s">
        <v>3533</v>
      </c>
      <c r="F3422" s="18" t="s">
        <v>3547</v>
      </c>
      <c r="G3422" s="18">
        <v>1020</v>
      </c>
      <c r="H3422" s="18">
        <v>1.4</v>
      </c>
      <c r="I3422" s="18">
        <v>2.08</v>
      </c>
      <c r="Q3422"/>
    </row>
    <row r="3423" spans="2:17" x14ac:dyDescent="0.25">
      <c r="B3423" s="18">
        <v>2011</v>
      </c>
      <c r="C3423" s="18" t="s">
        <v>8</v>
      </c>
      <c r="D3423" s="18" t="s">
        <v>1347</v>
      </c>
      <c r="E3423" s="18" t="s">
        <v>3533</v>
      </c>
      <c r="F3423" s="18" t="s">
        <v>3548</v>
      </c>
      <c r="G3423" s="18">
        <v>1044</v>
      </c>
      <c r="H3423" s="18">
        <v>1.93</v>
      </c>
      <c r="I3423" s="18">
        <v>2.63</v>
      </c>
      <c r="Q3423"/>
    </row>
    <row r="3424" spans="2:17" x14ac:dyDescent="0.25">
      <c r="B3424" s="18">
        <v>2011</v>
      </c>
      <c r="C3424" s="18" t="s">
        <v>8</v>
      </c>
      <c r="D3424" s="18" t="s">
        <v>1347</v>
      </c>
      <c r="E3424" s="18" t="s">
        <v>3533</v>
      </c>
      <c r="F3424" s="18" t="s">
        <v>3549</v>
      </c>
      <c r="G3424" s="18">
        <v>660</v>
      </c>
      <c r="H3424" s="18">
        <v>1.52</v>
      </c>
      <c r="I3424" s="18">
        <v>2.0699999999999998</v>
      </c>
      <c r="Q3424"/>
    </row>
    <row r="3425" spans="2:17" x14ac:dyDescent="0.25">
      <c r="B3425" s="18">
        <v>2011</v>
      </c>
      <c r="C3425" s="18" t="s">
        <v>8</v>
      </c>
      <c r="D3425" s="18" t="s">
        <v>1347</v>
      </c>
      <c r="E3425" s="18" t="s">
        <v>3533</v>
      </c>
      <c r="F3425" s="18" t="s">
        <v>3550</v>
      </c>
      <c r="G3425" s="18">
        <v>1200</v>
      </c>
      <c r="H3425" s="18">
        <v>1.29</v>
      </c>
      <c r="I3425" s="18">
        <v>2.97</v>
      </c>
      <c r="Q3425"/>
    </row>
    <row r="3426" spans="2:17" x14ac:dyDescent="0.25">
      <c r="B3426" s="18">
        <v>2011</v>
      </c>
      <c r="C3426" s="18" t="s">
        <v>8</v>
      </c>
      <c r="D3426" s="18" t="s">
        <v>205</v>
      </c>
      <c r="E3426" s="18" t="s">
        <v>3551</v>
      </c>
      <c r="F3426" s="18" t="s">
        <v>3552</v>
      </c>
      <c r="G3426" s="18">
        <v>1008</v>
      </c>
      <c r="H3426" s="18">
        <v>1.24</v>
      </c>
      <c r="I3426" s="18">
        <v>1.89</v>
      </c>
      <c r="Q3426"/>
    </row>
    <row r="3427" spans="2:17" x14ac:dyDescent="0.25">
      <c r="B3427" s="18">
        <v>2011</v>
      </c>
      <c r="C3427" s="18" t="s">
        <v>8</v>
      </c>
      <c r="D3427" s="18" t="s">
        <v>205</v>
      </c>
      <c r="E3427" s="18" t="s">
        <v>3551</v>
      </c>
      <c r="F3427" s="18" t="s">
        <v>3553</v>
      </c>
      <c r="G3427" s="18">
        <v>648</v>
      </c>
      <c r="H3427" s="18">
        <v>1.3</v>
      </c>
      <c r="I3427" s="18">
        <v>1.87</v>
      </c>
      <c r="Q3427"/>
    </row>
    <row r="3428" spans="2:17" x14ac:dyDescent="0.25">
      <c r="B3428" s="18">
        <v>2011</v>
      </c>
      <c r="C3428" s="18" t="s">
        <v>8</v>
      </c>
      <c r="D3428" s="18" t="s">
        <v>205</v>
      </c>
      <c r="E3428" s="18" t="s">
        <v>3551</v>
      </c>
      <c r="F3428" s="18" t="s">
        <v>3554</v>
      </c>
      <c r="G3428" s="18">
        <v>1248</v>
      </c>
      <c r="H3428" s="18">
        <v>1.1499999999999999</v>
      </c>
      <c r="I3428" s="18">
        <v>1.64</v>
      </c>
      <c r="Q3428"/>
    </row>
    <row r="3429" spans="2:17" x14ac:dyDescent="0.25">
      <c r="B3429" s="18">
        <v>2011</v>
      </c>
      <c r="C3429" s="18" t="s">
        <v>8</v>
      </c>
      <c r="D3429" s="18" t="s">
        <v>205</v>
      </c>
      <c r="E3429" s="18" t="s">
        <v>3551</v>
      </c>
      <c r="F3429" s="18" t="s">
        <v>3555</v>
      </c>
      <c r="G3429" s="18">
        <v>1296</v>
      </c>
      <c r="H3429" s="18">
        <v>1.22</v>
      </c>
      <c r="I3429" s="18">
        <v>1.7</v>
      </c>
      <c r="Q3429"/>
    </row>
    <row r="3430" spans="2:17" x14ac:dyDescent="0.25">
      <c r="B3430" s="18">
        <v>2011</v>
      </c>
      <c r="C3430" s="18" t="s">
        <v>8</v>
      </c>
      <c r="D3430" s="18" t="s">
        <v>205</v>
      </c>
      <c r="E3430" s="18" t="s">
        <v>3551</v>
      </c>
      <c r="F3430" s="18" t="s">
        <v>3556</v>
      </c>
      <c r="G3430" s="18">
        <v>576</v>
      </c>
      <c r="H3430" s="18">
        <v>1.43</v>
      </c>
      <c r="I3430" s="18">
        <v>1.78</v>
      </c>
      <c r="Q3430"/>
    </row>
    <row r="3431" spans="2:17" x14ac:dyDescent="0.25">
      <c r="B3431" s="18">
        <v>2011</v>
      </c>
      <c r="C3431" s="18" t="s">
        <v>8</v>
      </c>
      <c r="D3431" s="18" t="s">
        <v>164</v>
      </c>
      <c r="E3431" s="18" t="s">
        <v>3557</v>
      </c>
      <c r="F3431" s="18" t="s">
        <v>3558</v>
      </c>
      <c r="G3431" s="18">
        <v>528</v>
      </c>
      <c r="H3431" s="18">
        <v>4</v>
      </c>
      <c r="I3431" s="18">
        <v>5.24</v>
      </c>
      <c r="Q3431"/>
    </row>
    <row r="3432" spans="2:17" x14ac:dyDescent="0.25">
      <c r="B3432" s="18">
        <v>2011</v>
      </c>
      <c r="C3432" s="18" t="s">
        <v>8</v>
      </c>
      <c r="D3432" s="18" t="s">
        <v>164</v>
      </c>
      <c r="E3432" s="18" t="s">
        <v>3557</v>
      </c>
      <c r="F3432" s="18" t="s">
        <v>3559</v>
      </c>
      <c r="G3432" s="18">
        <v>384</v>
      </c>
      <c r="H3432" s="18">
        <v>4.45</v>
      </c>
      <c r="I3432" s="18">
        <v>5.05</v>
      </c>
      <c r="Q3432"/>
    </row>
    <row r="3433" spans="2:17" x14ac:dyDescent="0.25">
      <c r="B3433" s="18">
        <v>2011</v>
      </c>
      <c r="C3433" s="18" t="s">
        <v>8</v>
      </c>
      <c r="D3433" s="18" t="s">
        <v>164</v>
      </c>
      <c r="E3433" s="18" t="s">
        <v>3557</v>
      </c>
      <c r="F3433" s="18" t="s">
        <v>3560</v>
      </c>
      <c r="G3433" s="18">
        <v>324</v>
      </c>
      <c r="H3433" s="18">
        <v>4.8899999999999997</v>
      </c>
      <c r="I3433" s="18">
        <v>5.24</v>
      </c>
      <c r="Q3433"/>
    </row>
    <row r="3434" spans="2:17" x14ac:dyDescent="0.25">
      <c r="B3434" s="18">
        <v>2011</v>
      </c>
      <c r="C3434" s="18" t="s">
        <v>8</v>
      </c>
      <c r="D3434" s="18" t="s">
        <v>164</v>
      </c>
      <c r="E3434" s="18" t="s">
        <v>3557</v>
      </c>
      <c r="F3434" s="18" t="s">
        <v>3561</v>
      </c>
      <c r="G3434" s="18">
        <v>408</v>
      </c>
      <c r="H3434" s="18">
        <v>4.5</v>
      </c>
      <c r="I3434" s="18">
        <v>5.39</v>
      </c>
      <c r="Q3434"/>
    </row>
    <row r="3435" spans="2:17" x14ac:dyDescent="0.25">
      <c r="B3435" s="18">
        <v>2011</v>
      </c>
      <c r="C3435" s="18" t="s">
        <v>8</v>
      </c>
      <c r="D3435" s="18" t="s">
        <v>164</v>
      </c>
      <c r="E3435" s="18" t="s">
        <v>3557</v>
      </c>
      <c r="F3435" s="18" t="s">
        <v>3562</v>
      </c>
      <c r="G3435" s="18">
        <v>420</v>
      </c>
      <c r="H3435" s="18">
        <v>4.6900000000000004</v>
      </c>
      <c r="I3435" s="18">
        <v>5.04</v>
      </c>
      <c r="Q3435"/>
    </row>
    <row r="3436" spans="2:17" x14ac:dyDescent="0.25">
      <c r="B3436" s="18">
        <v>2011</v>
      </c>
      <c r="C3436" s="18" t="s">
        <v>8</v>
      </c>
      <c r="D3436" s="18" t="s">
        <v>164</v>
      </c>
      <c r="E3436" s="18" t="s">
        <v>3557</v>
      </c>
      <c r="F3436" s="18" t="s">
        <v>3563</v>
      </c>
      <c r="G3436" s="18">
        <v>408</v>
      </c>
      <c r="H3436" s="18">
        <v>4.8</v>
      </c>
      <c r="I3436" s="18">
        <v>5.16</v>
      </c>
      <c r="Q3436"/>
    </row>
    <row r="3437" spans="2:17" x14ac:dyDescent="0.25">
      <c r="B3437" s="18">
        <v>2011</v>
      </c>
      <c r="C3437" s="18" t="s">
        <v>8</v>
      </c>
      <c r="D3437" s="18" t="s">
        <v>164</v>
      </c>
      <c r="E3437" s="18" t="s">
        <v>3557</v>
      </c>
      <c r="F3437" s="18" t="s">
        <v>3564</v>
      </c>
      <c r="G3437" s="18">
        <v>540</v>
      </c>
      <c r="H3437" s="18">
        <v>4.9800000000000004</v>
      </c>
      <c r="I3437" s="18">
        <v>5.22</v>
      </c>
      <c r="Q3437"/>
    </row>
    <row r="3438" spans="2:17" x14ac:dyDescent="0.25">
      <c r="B3438" s="18">
        <v>2011</v>
      </c>
      <c r="C3438" s="18" t="s">
        <v>8</v>
      </c>
      <c r="D3438" s="18" t="s">
        <v>164</v>
      </c>
      <c r="E3438" s="18" t="s">
        <v>3557</v>
      </c>
      <c r="F3438" s="18" t="s">
        <v>3565</v>
      </c>
      <c r="G3438" s="18">
        <v>480</v>
      </c>
      <c r="H3438" s="18">
        <v>4.9800000000000004</v>
      </c>
      <c r="I3438" s="18">
        <v>5.33</v>
      </c>
      <c r="Q3438"/>
    </row>
    <row r="3439" spans="2:17" x14ac:dyDescent="0.25">
      <c r="B3439" s="18">
        <v>2011</v>
      </c>
      <c r="C3439" s="18" t="s">
        <v>8</v>
      </c>
      <c r="D3439" s="18" t="s">
        <v>164</v>
      </c>
      <c r="E3439" s="18" t="s">
        <v>3557</v>
      </c>
      <c r="F3439" s="18" t="s">
        <v>3566</v>
      </c>
      <c r="G3439" s="18">
        <v>456</v>
      </c>
      <c r="H3439" s="18">
        <v>4.92</v>
      </c>
      <c r="I3439" s="18">
        <v>5</v>
      </c>
      <c r="Q3439"/>
    </row>
    <row r="3440" spans="2:17" x14ac:dyDescent="0.25">
      <c r="B3440" s="18">
        <v>2011</v>
      </c>
      <c r="C3440" s="18" t="s">
        <v>8</v>
      </c>
      <c r="D3440" s="18" t="s">
        <v>164</v>
      </c>
      <c r="E3440" s="18" t="s">
        <v>3557</v>
      </c>
      <c r="F3440" s="18" t="s">
        <v>3567</v>
      </c>
      <c r="G3440" s="18">
        <v>468</v>
      </c>
      <c r="H3440" s="18">
        <v>4.5599999999999996</v>
      </c>
      <c r="I3440" s="18">
        <v>5.26</v>
      </c>
      <c r="Q3440"/>
    </row>
    <row r="3441" spans="2:17" x14ac:dyDescent="0.25">
      <c r="B3441" s="18">
        <v>2011</v>
      </c>
      <c r="C3441" s="18" t="s">
        <v>8</v>
      </c>
      <c r="D3441" s="18" t="s">
        <v>164</v>
      </c>
      <c r="E3441" s="18" t="s">
        <v>3557</v>
      </c>
      <c r="F3441" s="18" t="s">
        <v>3568</v>
      </c>
      <c r="G3441" s="18">
        <v>516</v>
      </c>
      <c r="H3441" s="18">
        <v>4.43</v>
      </c>
      <c r="I3441" s="18">
        <v>5.14</v>
      </c>
      <c r="Q3441"/>
    </row>
    <row r="3442" spans="2:17" x14ac:dyDescent="0.25">
      <c r="B3442" s="18">
        <v>2011</v>
      </c>
      <c r="C3442" s="18" t="s">
        <v>8</v>
      </c>
      <c r="D3442" s="18" t="s">
        <v>164</v>
      </c>
      <c r="E3442" s="18" t="s">
        <v>3557</v>
      </c>
      <c r="F3442" s="18" t="s">
        <v>3569</v>
      </c>
      <c r="G3442" s="18">
        <v>696</v>
      </c>
      <c r="H3442" s="18">
        <v>4.57</v>
      </c>
      <c r="I3442" s="18">
        <v>5.1100000000000003</v>
      </c>
      <c r="Q3442"/>
    </row>
    <row r="3443" spans="2:17" x14ac:dyDescent="0.25">
      <c r="B3443" s="18">
        <v>2011</v>
      </c>
      <c r="C3443" s="18" t="s">
        <v>8</v>
      </c>
      <c r="D3443" s="18" t="s">
        <v>164</v>
      </c>
      <c r="E3443" s="18" t="s">
        <v>3557</v>
      </c>
      <c r="F3443" s="18" t="s">
        <v>3570</v>
      </c>
      <c r="G3443" s="18">
        <v>612</v>
      </c>
      <c r="H3443" s="18">
        <v>4.12</v>
      </c>
      <c r="I3443" s="18">
        <v>5.2</v>
      </c>
      <c r="Q3443"/>
    </row>
    <row r="3444" spans="2:17" x14ac:dyDescent="0.25">
      <c r="B3444" s="18">
        <v>2011</v>
      </c>
      <c r="C3444" s="18" t="s">
        <v>8</v>
      </c>
      <c r="D3444" s="18" t="s">
        <v>164</v>
      </c>
      <c r="E3444" s="18" t="s">
        <v>3557</v>
      </c>
      <c r="F3444" s="18" t="s">
        <v>3571</v>
      </c>
      <c r="G3444" s="18">
        <v>396</v>
      </c>
      <c r="H3444" s="18">
        <v>4.43</v>
      </c>
      <c r="I3444" s="18">
        <v>5.27</v>
      </c>
      <c r="Q3444"/>
    </row>
    <row r="3445" spans="2:17" x14ac:dyDescent="0.25">
      <c r="B3445" s="18">
        <v>2011</v>
      </c>
      <c r="C3445" s="18" t="s">
        <v>8</v>
      </c>
      <c r="D3445" s="18" t="s">
        <v>164</v>
      </c>
      <c r="E3445" s="18" t="s">
        <v>3557</v>
      </c>
      <c r="F3445" s="18" t="s">
        <v>3572</v>
      </c>
      <c r="G3445" s="18">
        <v>324</v>
      </c>
      <c r="H3445" s="18">
        <v>4.2699999999999996</v>
      </c>
      <c r="I3445" s="18">
        <v>5.01</v>
      </c>
      <c r="Q3445"/>
    </row>
    <row r="3446" spans="2:17" x14ac:dyDescent="0.25">
      <c r="B3446" s="18">
        <v>2011</v>
      </c>
      <c r="C3446" s="18" t="s">
        <v>8</v>
      </c>
      <c r="D3446" s="18" t="s">
        <v>164</v>
      </c>
      <c r="E3446" s="18" t="s">
        <v>3557</v>
      </c>
      <c r="F3446" s="18" t="s">
        <v>3573</v>
      </c>
      <c r="G3446" s="18">
        <v>288</v>
      </c>
      <c r="H3446" s="18">
        <v>4.6900000000000004</v>
      </c>
      <c r="I3446" s="18">
        <v>5.24</v>
      </c>
      <c r="Q3446"/>
    </row>
    <row r="3447" spans="2:17" x14ac:dyDescent="0.25">
      <c r="B3447" s="18">
        <v>2011</v>
      </c>
      <c r="C3447" s="18" t="s">
        <v>8</v>
      </c>
      <c r="D3447" s="18" t="s">
        <v>164</v>
      </c>
      <c r="E3447" s="18" t="s">
        <v>3557</v>
      </c>
      <c r="F3447" s="18" t="s">
        <v>3574</v>
      </c>
      <c r="G3447" s="18">
        <v>360</v>
      </c>
      <c r="H3447" s="18">
        <v>4.26</v>
      </c>
      <c r="I3447" s="18">
        <v>5.37</v>
      </c>
      <c r="Q3447"/>
    </row>
    <row r="3448" spans="2:17" x14ac:dyDescent="0.25">
      <c r="B3448" s="18">
        <v>2011</v>
      </c>
      <c r="C3448" s="18" t="s">
        <v>8</v>
      </c>
      <c r="D3448" s="18" t="s">
        <v>164</v>
      </c>
      <c r="E3448" s="18" t="s">
        <v>3557</v>
      </c>
      <c r="F3448" s="18" t="s">
        <v>3575</v>
      </c>
      <c r="G3448" s="18">
        <v>336</v>
      </c>
      <c r="H3448" s="18">
        <v>4.67</v>
      </c>
      <c r="I3448" s="18">
        <v>5.24</v>
      </c>
      <c r="Q3448"/>
    </row>
    <row r="3449" spans="2:17" x14ac:dyDescent="0.25">
      <c r="B3449" s="18">
        <v>2011</v>
      </c>
      <c r="C3449" s="18" t="s">
        <v>8</v>
      </c>
      <c r="D3449" s="18" t="s">
        <v>164</v>
      </c>
      <c r="E3449" s="18" t="s">
        <v>3557</v>
      </c>
      <c r="F3449" s="18" t="s">
        <v>3576</v>
      </c>
      <c r="G3449" s="18">
        <v>660</v>
      </c>
      <c r="H3449" s="18">
        <v>4.6900000000000004</v>
      </c>
      <c r="I3449" s="18">
        <v>5.2</v>
      </c>
      <c r="Q3449"/>
    </row>
    <row r="3450" spans="2:17" x14ac:dyDescent="0.25">
      <c r="B3450" s="18">
        <v>2011</v>
      </c>
      <c r="C3450" s="18" t="s">
        <v>8</v>
      </c>
      <c r="D3450" s="18" t="s">
        <v>164</v>
      </c>
      <c r="E3450" s="18" t="s">
        <v>3557</v>
      </c>
      <c r="F3450" s="18" t="s">
        <v>3577</v>
      </c>
      <c r="G3450" s="18">
        <v>444</v>
      </c>
      <c r="H3450" s="18">
        <v>4.66</v>
      </c>
      <c r="I3450" s="18">
        <v>5.32</v>
      </c>
      <c r="Q3450"/>
    </row>
    <row r="3451" spans="2:17" x14ac:dyDescent="0.25">
      <c r="B3451" s="18">
        <v>2011</v>
      </c>
      <c r="C3451" s="18" t="s">
        <v>8</v>
      </c>
      <c r="D3451" s="18" t="s">
        <v>164</v>
      </c>
      <c r="E3451" s="18" t="s">
        <v>3557</v>
      </c>
      <c r="F3451" s="18" t="s">
        <v>3578</v>
      </c>
      <c r="G3451" s="18">
        <v>612</v>
      </c>
      <c r="H3451" s="18">
        <v>4.01</v>
      </c>
      <c r="I3451" s="18">
        <v>5.16</v>
      </c>
      <c r="Q3451"/>
    </row>
    <row r="3452" spans="2:17" x14ac:dyDescent="0.25">
      <c r="B3452" s="18">
        <v>2011</v>
      </c>
      <c r="C3452" s="18" t="s">
        <v>8</v>
      </c>
      <c r="D3452" s="18" t="s">
        <v>164</v>
      </c>
      <c r="E3452" s="18" t="s">
        <v>3557</v>
      </c>
      <c r="F3452" s="18" t="s">
        <v>3579</v>
      </c>
      <c r="G3452" s="18">
        <v>252</v>
      </c>
      <c r="H3452" s="18">
        <v>4.26</v>
      </c>
      <c r="I3452" s="18">
        <v>5.12</v>
      </c>
      <c r="Q3452"/>
    </row>
    <row r="3453" spans="2:17" x14ac:dyDescent="0.25">
      <c r="B3453" s="18">
        <v>2011</v>
      </c>
      <c r="C3453" s="18" t="s">
        <v>8</v>
      </c>
      <c r="D3453" s="18" t="s">
        <v>164</v>
      </c>
      <c r="E3453" s="18" t="s">
        <v>3557</v>
      </c>
      <c r="F3453" s="18" t="s">
        <v>3580</v>
      </c>
      <c r="G3453" s="18">
        <v>552</v>
      </c>
      <c r="H3453" s="18">
        <v>4.4800000000000004</v>
      </c>
      <c r="I3453" s="18">
        <v>5.1100000000000003</v>
      </c>
      <c r="Q3453"/>
    </row>
    <row r="3454" spans="2:17" x14ac:dyDescent="0.25">
      <c r="B3454" s="18">
        <v>2011</v>
      </c>
      <c r="C3454" s="18" t="s">
        <v>8</v>
      </c>
      <c r="D3454" s="18" t="s">
        <v>164</v>
      </c>
      <c r="E3454" s="18" t="s">
        <v>3557</v>
      </c>
      <c r="F3454" s="18" t="s">
        <v>3581</v>
      </c>
      <c r="G3454" s="18">
        <v>444</v>
      </c>
      <c r="H3454" s="18">
        <v>4.45</v>
      </c>
      <c r="I3454" s="18">
        <v>5.39</v>
      </c>
      <c r="Q3454"/>
    </row>
    <row r="3455" spans="2:17" x14ac:dyDescent="0.25">
      <c r="B3455" s="18">
        <v>2011</v>
      </c>
      <c r="C3455" s="18" t="s">
        <v>8</v>
      </c>
      <c r="D3455" s="18" t="s">
        <v>164</v>
      </c>
      <c r="E3455" s="18" t="s">
        <v>3557</v>
      </c>
      <c r="F3455" s="18" t="s">
        <v>3582</v>
      </c>
      <c r="G3455" s="18">
        <v>252</v>
      </c>
      <c r="H3455" s="18">
        <v>4.07</v>
      </c>
      <c r="I3455" s="18">
        <v>5.0999999999999996</v>
      </c>
      <c r="Q3455"/>
    </row>
    <row r="3456" spans="2:17" x14ac:dyDescent="0.25">
      <c r="B3456" s="18">
        <v>2011</v>
      </c>
      <c r="C3456" s="18" t="s">
        <v>8</v>
      </c>
      <c r="D3456" s="18" t="s">
        <v>164</v>
      </c>
      <c r="E3456" s="18" t="s">
        <v>3557</v>
      </c>
      <c r="F3456" s="18" t="s">
        <v>3583</v>
      </c>
      <c r="G3456" s="18">
        <v>420</v>
      </c>
      <c r="H3456" s="18">
        <v>4.84</v>
      </c>
      <c r="I3456" s="18">
        <v>5.36</v>
      </c>
      <c r="Q3456"/>
    </row>
    <row r="3457" spans="2:17" x14ac:dyDescent="0.25">
      <c r="B3457" s="18">
        <v>2011</v>
      </c>
      <c r="C3457" s="18" t="s">
        <v>8</v>
      </c>
      <c r="D3457" s="18" t="s">
        <v>164</v>
      </c>
      <c r="E3457" s="18" t="s">
        <v>3557</v>
      </c>
      <c r="F3457" s="18" t="s">
        <v>3584</v>
      </c>
      <c r="G3457" s="18">
        <v>444</v>
      </c>
      <c r="H3457" s="18">
        <v>4.07</v>
      </c>
      <c r="I3457" s="18">
        <v>5.0199999999999996</v>
      </c>
      <c r="Q3457"/>
    </row>
    <row r="3458" spans="2:17" x14ac:dyDescent="0.25">
      <c r="B3458" s="18">
        <v>2011</v>
      </c>
      <c r="C3458" s="18" t="s">
        <v>8</v>
      </c>
      <c r="D3458" s="18" t="s">
        <v>164</v>
      </c>
      <c r="E3458" s="18" t="s">
        <v>3557</v>
      </c>
      <c r="F3458" s="18" t="s">
        <v>3585</v>
      </c>
      <c r="G3458" s="18">
        <v>480</v>
      </c>
      <c r="H3458" s="18">
        <v>4.41</v>
      </c>
      <c r="I3458" s="18">
        <v>5.2</v>
      </c>
      <c r="Q3458"/>
    </row>
    <row r="3459" spans="2:17" x14ac:dyDescent="0.25">
      <c r="B3459" s="18">
        <v>2011</v>
      </c>
      <c r="C3459" s="18" t="s">
        <v>8</v>
      </c>
      <c r="D3459" s="18" t="s">
        <v>164</v>
      </c>
      <c r="E3459" s="18" t="s">
        <v>3557</v>
      </c>
      <c r="F3459" s="18" t="s">
        <v>3586</v>
      </c>
      <c r="G3459" s="18">
        <v>300</v>
      </c>
      <c r="H3459" s="18">
        <v>4.2699999999999996</v>
      </c>
      <c r="I3459" s="18">
        <v>5.01</v>
      </c>
      <c r="Q3459"/>
    </row>
    <row r="3460" spans="2:17" x14ac:dyDescent="0.25">
      <c r="B3460" s="18">
        <v>2011</v>
      </c>
      <c r="C3460" s="18" t="s">
        <v>8</v>
      </c>
      <c r="D3460" s="18" t="s">
        <v>164</v>
      </c>
      <c r="E3460" s="18" t="s">
        <v>3557</v>
      </c>
      <c r="F3460" s="18" t="s">
        <v>3587</v>
      </c>
      <c r="G3460" s="18">
        <v>348</v>
      </c>
      <c r="H3460" s="18">
        <v>4.54</v>
      </c>
      <c r="I3460" s="18">
        <v>5.27</v>
      </c>
      <c r="Q3460"/>
    </row>
    <row r="3461" spans="2:17" x14ac:dyDescent="0.25">
      <c r="B3461" s="18">
        <v>2011</v>
      </c>
      <c r="C3461" s="18" t="s">
        <v>8</v>
      </c>
      <c r="D3461" s="18" t="s">
        <v>164</v>
      </c>
      <c r="E3461" s="18" t="s">
        <v>3557</v>
      </c>
      <c r="F3461" s="18" t="s">
        <v>3588</v>
      </c>
      <c r="G3461" s="18">
        <v>624</v>
      </c>
      <c r="H3461" s="18">
        <v>4.45</v>
      </c>
      <c r="I3461" s="18">
        <v>5.28</v>
      </c>
      <c r="Q3461"/>
    </row>
    <row r="3462" spans="2:17" x14ac:dyDescent="0.25">
      <c r="B3462" s="18">
        <v>2011</v>
      </c>
      <c r="C3462" s="18" t="s">
        <v>8</v>
      </c>
      <c r="D3462" s="18" t="s">
        <v>164</v>
      </c>
      <c r="E3462" s="18" t="s">
        <v>3557</v>
      </c>
      <c r="F3462" s="18" t="s">
        <v>3589</v>
      </c>
      <c r="G3462" s="18">
        <v>576</v>
      </c>
      <c r="H3462" s="18">
        <v>4.12</v>
      </c>
      <c r="I3462" s="18">
        <v>5.14</v>
      </c>
      <c r="Q3462"/>
    </row>
    <row r="3463" spans="2:17" x14ac:dyDescent="0.25">
      <c r="B3463" s="18">
        <v>2011</v>
      </c>
      <c r="C3463" s="18" t="s">
        <v>8</v>
      </c>
      <c r="D3463" s="18" t="s">
        <v>164</v>
      </c>
      <c r="E3463" s="18" t="s">
        <v>3557</v>
      </c>
      <c r="F3463" s="18" t="s">
        <v>3590</v>
      </c>
      <c r="G3463" s="18">
        <v>660</v>
      </c>
      <c r="H3463" s="18">
        <v>4.47</v>
      </c>
      <c r="I3463" s="18">
        <v>5.34</v>
      </c>
      <c r="Q3463"/>
    </row>
    <row r="3464" spans="2:17" x14ac:dyDescent="0.25">
      <c r="B3464" s="18">
        <v>2011</v>
      </c>
      <c r="C3464" s="18" t="s">
        <v>8</v>
      </c>
      <c r="D3464" s="18" t="s">
        <v>94</v>
      </c>
      <c r="E3464" s="18" t="s">
        <v>3591</v>
      </c>
      <c r="F3464" s="18" t="s">
        <v>3592</v>
      </c>
      <c r="G3464" s="18">
        <v>7188</v>
      </c>
      <c r="H3464" s="18">
        <v>1.08</v>
      </c>
      <c r="I3464" s="18">
        <v>1.04</v>
      </c>
      <c r="Q3464"/>
    </row>
    <row r="3465" spans="2:17" x14ac:dyDescent="0.25">
      <c r="B3465" s="18">
        <v>2011</v>
      </c>
      <c r="C3465" s="18" t="s">
        <v>8</v>
      </c>
      <c r="D3465" s="18" t="s">
        <v>94</v>
      </c>
      <c r="E3465" s="18" t="s">
        <v>3591</v>
      </c>
      <c r="F3465" s="18" t="s">
        <v>3593</v>
      </c>
      <c r="G3465" s="18">
        <v>8016</v>
      </c>
      <c r="H3465" s="18">
        <v>0.65</v>
      </c>
      <c r="I3465" s="18">
        <v>1.1100000000000001</v>
      </c>
      <c r="Q3465"/>
    </row>
    <row r="3466" spans="2:17" x14ac:dyDescent="0.25">
      <c r="B3466" s="18">
        <v>2011</v>
      </c>
      <c r="C3466" s="18" t="s">
        <v>8</v>
      </c>
      <c r="D3466" s="18" t="s">
        <v>205</v>
      </c>
      <c r="E3466" s="18" t="s">
        <v>3594</v>
      </c>
      <c r="F3466" s="18" t="s">
        <v>3595</v>
      </c>
      <c r="G3466" s="18">
        <v>1212</v>
      </c>
      <c r="H3466" s="18">
        <v>1.42</v>
      </c>
      <c r="I3466" s="18">
        <v>1.86</v>
      </c>
      <c r="Q3466"/>
    </row>
    <row r="3467" spans="2:17" x14ac:dyDescent="0.25">
      <c r="B3467" s="18">
        <v>2011</v>
      </c>
      <c r="C3467" s="18" t="s">
        <v>8</v>
      </c>
      <c r="D3467" s="18" t="s">
        <v>205</v>
      </c>
      <c r="E3467" s="18" t="s">
        <v>3594</v>
      </c>
      <c r="F3467" s="18" t="s">
        <v>3596</v>
      </c>
      <c r="G3467" s="18">
        <v>1176</v>
      </c>
      <c r="H3467" s="18">
        <v>1.31</v>
      </c>
      <c r="I3467" s="18">
        <v>1.77</v>
      </c>
      <c r="Q3467"/>
    </row>
    <row r="3468" spans="2:17" x14ac:dyDescent="0.25">
      <c r="B3468" s="18">
        <v>2011</v>
      </c>
      <c r="C3468" s="18" t="s">
        <v>8</v>
      </c>
      <c r="D3468" s="18" t="s">
        <v>205</v>
      </c>
      <c r="E3468" s="18" t="s">
        <v>3594</v>
      </c>
      <c r="F3468" s="18" t="s">
        <v>3597</v>
      </c>
      <c r="G3468" s="18">
        <v>1068</v>
      </c>
      <c r="H3468" s="18">
        <v>1.42</v>
      </c>
      <c r="I3468" s="18">
        <v>1.74</v>
      </c>
      <c r="Q3468"/>
    </row>
    <row r="3469" spans="2:17" x14ac:dyDescent="0.25">
      <c r="B3469" s="18">
        <v>2011</v>
      </c>
      <c r="C3469" s="18" t="s">
        <v>8</v>
      </c>
      <c r="D3469" s="18" t="s">
        <v>205</v>
      </c>
      <c r="E3469" s="18" t="s">
        <v>3594</v>
      </c>
      <c r="F3469" s="18" t="s">
        <v>3598</v>
      </c>
      <c r="G3469" s="18">
        <v>648</v>
      </c>
      <c r="H3469" s="18">
        <v>1.4</v>
      </c>
      <c r="I3469" s="18">
        <v>1.62</v>
      </c>
      <c r="Q3469"/>
    </row>
    <row r="3470" spans="2:17" x14ac:dyDescent="0.25">
      <c r="B3470" s="18">
        <v>2011</v>
      </c>
      <c r="C3470" s="18" t="s">
        <v>8</v>
      </c>
      <c r="D3470" s="18" t="s">
        <v>205</v>
      </c>
      <c r="E3470" s="18" t="s">
        <v>3594</v>
      </c>
      <c r="F3470" s="18" t="s">
        <v>3599</v>
      </c>
      <c r="G3470" s="18">
        <v>852</v>
      </c>
      <c r="H3470" s="18">
        <v>1.32</v>
      </c>
      <c r="I3470" s="18">
        <v>1.84</v>
      </c>
      <c r="Q3470"/>
    </row>
    <row r="3471" spans="2:17" x14ac:dyDescent="0.25">
      <c r="B3471" s="18">
        <v>2011</v>
      </c>
      <c r="C3471" s="18" t="s">
        <v>8</v>
      </c>
      <c r="D3471" s="18" t="s">
        <v>205</v>
      </c>
      <c r="E3471" s="18" t="s">
        <v>3594</v>
      </c>
      <c r="F3471" s="18" t="s">
        <v>3600</v>
      </c>
      <c r="G3471" s="18">
        <v>720</v>
      </c>
      <c r="H3471" s="18">
        <v>1.34</v>
      </c>
      <c r="I3471" s="18">
        <v>1.86</v>
      </c>
      <c r="Q3471"/>
    </row>
    <row r="3472" spans="2:17" x14ac:dyDescent="0.25">
      <c r="B3472" s="18">
        <v>2011</v>
      </c>
      <c r="C3472" s="18" t="s">
        <v>8</v>
      </c>
      <c r="D3472" s="18" t="s">
        <v>160</v>
      </c>
      <c r="E3472" s="18" t="s">
        <v>3601</v>
      </c>
      <c r="F3472" s="18" t="s">
        <v>3602</v>
      </c>
      <c r="G3472" s="18">
        <v>156</v>
      </c>
      <c r="H3472" s="18">
        <v>1.1100000000000001</v>
      </c>
      <c r="I3472" s="18">
        <v>1.27</v>
      </c>
      <c r="Q3472"/>
    </row>
    <row r="3473" spans="2:17" x14ac:dyDescent="0.25">
      <c r="B3473" s="18">
        <v>2011</v>
      </c>
      <c r="C3473" s="18" t="s">
        <v>2754</v>
      </c>
      <c r="D3473" s="18" t="s">
        <v>2756</v>
      </c>
      <c r="E3473" s="18" t="s">
        <v>3603</v>
      </c>
      <c r="F3473" s="18" t="s">
        <v>3604</v>
      </c>
      <c r="G3473" s="18">
        <v>1320</v>
      </c>
      <c r="H3473" s="18">
        <v>0.68</v>
      </c>
      <c r="I3473" s="18">
        <v>1.1499999999999999</v>
      </c>
      <c r="Q3473"/>
    </row>
    <row r="3474" spans="2:17" x14ac:dyDescent="0.25">
      <c r="B3474" s="18">
        <v>2011</v>
      </c>
      <c r="C3474" s="18" t="s">
        <v>2754</v>
      </c>
      <c r="D3474" s="18" t="s">
        <v>2756</v>
      </c>
      <c r="E3474" s="18" t="s">
        <v>3603</v>
      </c>
      <c r="F3474" s="18" t="s">
        <v>3605</v>
      </c>
      <c r="G3474" s="18">
        <v>1272</v>
      </c>
      <c r="H3474" s="18">
        <v>0.9</v>
      </c>
      <c r="I3474" s="18">
        <v>1.1200000000000001</v>
      </c>
      <c r="Q3474"/>
    </row>
    <row r="3475" spans="2:17" x14ac:dyDescent="0.25">
      <c r="B3475" s="18">
        <v>2011</v>
      </c>
      <c r="C3475" s="18" t="s">
        <v>2754</v>
      </c>
      <c r="D3475" s="18" t="s">
        <v>2756</v>
      </c>
      <c r="E3475" s="18" t="s">
        <v>3603</v>
      </c>
      <c r="F3475" s="18" t="s">
        <v>3606</v>
      </c>
      <c r="G3475" s="18">
        <v>1620</v>
      </c>
      <c r="H3475" s="18">
        <v>0.66</v>
      </c>
      <c r="I3475" s="18">
        <v>1.19</v>
      </c>
      <c r="Q3475"/>
    </row>
    <row r="3476" spans="2:17" x14ac:dyDescent="0.25">
      <c r="B3476" s="18">
        <v>2011</v>
      </c>
      <c r="C3476" s="18" t="s">
        <v>2754</v>
      </c>
      <c r="D3476" s="18" t="s">
        <v>2756</v>
      </c>
      <c r="E3476" s="18" t="s">
        <v>3603</v>
      </c>
      <c r="F3476" s="18" t="s">
        <v>3607</v>
      </c>
      <c r="G3476" s="18">
        <v>1368</v>
      </c>
      <c r="H3476" s="18">
        <v>0.85</v>
      </c>
      <c r="I3476" s="18">
        <v>1.01</v>
      </c>
      <c r="Q3476"/>
    </row>
    <row r="3477" spans="2:17" x14ac:dyDescent="0.25">
      <c r="B3477" s="18">
        <v>2011</v>
      </c>
      <c r="C3477" s="18" t="s">
        <v>2754</v>
      </c>
      <c r="D3477" s="18" t="s">
        <v>2756</v>
      </c>
      <c r="E3477" s="18" t="s">
        <v>3603</v>
      </c>
      <c r="F3477" s="18" t="s">
        <v>3608</v>
      </c>
      <c r="G3477" s="18">
        <v>1368</v>
      </c>
      <c r="H3477" s="18">
        <v>0.79</v>
      </c>
      <c r="I3477" s="18">
        <v>1.17</v>
      </c>
      <c r="Q3477"/>
    </row>
    <row r="3478" spans="2:17" x14ac:dyDescent="0.25">
      <c r="B3478" s="18">
        <v>2011</v>
      </c>
      <c r="C3478" s="18" t="s">
        <v>2754</v>
      </c>
      <c r="D3478" s="18" t="s">
        <v>2756</v>
      </c>
      <c r="E3478" s="18" t="s">
        <v>3603</v>
      </c>
      <c r="F3478" s="18" t="s">
        <v>3609</v>
      </c>
      <c r="G3478" s="18">
        <v>1368</v>
      </c>
      <c r="H3478" s="18">
        <v>0.8</v>
      </c>
      <c r="I3478" s="18">
        <v>1.05</v>
      </c>
      <c r="Q3478"/>
    </row>
    <row r="3479" spans="2:17" x14ac:dyDescent="0.25">
      <c r="B3479" s="18">
        <v>2011</v>
      </c>
      <c r="C3479" s="18" t="s">
        <v>2754</v>
      </c>
      <c r="D3479" s="18" t="s">
        <v>2756</v>
      </c>
      <c r="E3479" s="18" t="s">
        <v>3603</v>
      </c>
      <c r="F3479" s="18" t="s">
        <v>3610</v>
      </c>
      <c r="G3479" s="18">
        <v>1356</v>
      </c>
      <c r="H3479" s="18">
        <v>0.9</v>
      </c>
      <c r="I3479" s="18">
        <v>0.93</v>
      </c>
      <c r="Q3479"/>
    </row>
    <row r="3480" spans="2:17" x14ac:dyDescent="0.25">
      <c r="B3480" s="18">
        <v>2011</v>
      </c>
      <c r="C3480" s="18" t="s">
        <v>2754</v>
      </c>
      <c r="D3480" s="18" t="s">
        <v>2756</v>
      </c>
      <c r="E3480" s="18" t="s">
        <v>3603</v>
      </c>
      <c r="F3480" s="18" t="s">
        <v>3611</v>
      </c>
      <c r="G3480" s="18">
        <v>1416</v>
      </c>
      <c r="H3480" s="18">
        <v>0.83</v>
      </c>
      <c r="I3480" s="18">
        <v>1.2</v>
      </c>
      <c r="Q3480"/>
    </row>
    <row r="3481" spans="2:17" x14ac:dyDescent="0.25">
      <c r="B3481" s="18">
        <v>2012</v>
      </c>
      <c r="C3481" s="18" t="s">
        <v>8</v>
      </c>
      <c r="D3481" s="18" t="s">
        <v>90</v>
      </c>
      <c r="E3481" s="18" t="s">
        <v>10</v>
      </c>
      <c r="F3481" s="18" t="s">
        <v>91</v>
      </c>
      <c r="G3481" s="18">
        <v>636</v>
      </c>
      <c r="H3481" s="18">
        <v>6.206666666666667</v>
      </c>
      <c r="I3481" s="18">
        <v>7.5533333333333337</v>
      </c>
      <c r="Q3481"/>
    </row>
    <row r="3482" spans="2:17" x14ac:dyDescent="0.25">
      <c r="B3482" s="18">
        <v>2012</v>
      </c>
      <c r="C3482" s="18" t="s">
        <v>8</v>
      </c>
      <c r="D3482" s="18" t="s">
        <v>90</v>
      </c>
      <c r="E3482" s="18" t="s">
        <v>10</v>
      </c>
      <c r="F3482" s="18" t="s">
        <v>92</v>
      </c>
      <c r="G3482" s="18">
        <v>588</v>
      </c>
      <c r="H3482" s="18">
        <v>5.5933333333333337</v>
      </c>
      <c r="I3482" s="18">
        <v>7.9466666666666663</v>
      </c>
      <c r="Q3482"/>
    </row>
    <row r="3483" spans="2:17" x14ac:dyDescent="0.25">
      <c r="B3483" s="18">
        <v>2012</v>
      </c>
      <c r="C3483" s="18" t="s">
        <v>8</v>
      </c>
      <c r="D3483" s="18" t="s">
        <v>90</v>
      </c>
      <c r="E3483" s="18" t="s">
        <v>10</v>
      </c>
      <c r="F3483" s="18" t="s">
        <v>93</v>
      </c>
      <c r="G3483" s="18">
        <v>420</v>
      </c>
      <c r="H3483" s="18">
        <v>6.5266666666666664</v>
      </c>
      <c r="I3483" s="18">
        <v>7.5533333333333337</v>
      </c>
      <c r="Q3483"/>
    </row>
    <row r="3484" spans="2:17" x14ac:dyDescent="0.25">
      <c r="B3484" s="18">
        <v>2012</v>
      </c>
      <c r="C3484" s="18" t="s">
        <v>8</v>
      </c>
      <c r="D3484" s="18" t="s">
        <v>94</v>
      </c>
      <c r="E3484" s="18" t="s">
        <v>10</v>
      </c>
      <c r="F3484" s="18" t="s">
        <v>11</v>
      </c>
      <c r="G3484" s="18">
        <v>8304</v>
      </c>
      <c r="H3484" s="18">
        <v>0.7</v>
      </c>
      <c r="I3484" s="18">
        <v>1.05</v>
      </c>
      <c r="Q3484"/>
    </row>
    <row r="3485" spans="2:17" x14ac:dyDescent="0.25">
      <c r="B3485" s="18">
        <v>2012</v>
      </c>
      <c r="C3485" s="18" t="s">
        <v>8</v>
      </c>
      <c r="D3485" s="18" t="s">
        <v>94</v>
      </c>
      <c r="E3485" s="18" t="s">
        <v>10</v>
      </c>
      <c r="F3485" s="18" t="s">
        <v>12</v>
      </c>
      <c r="G3485" s="18">
        <v>6732</v>
      </c>
      <c r="H3485" s="18">
        <v>0.52</v>
      </c>
      <c r="I3485" s="18">
        <v>1.19</v>
      </c>
      <c r="Q3485"/>
    </row>
    <row r="3486" spans="2:17" x14ac:dyDescent="0.25">
      <c r="B3486" s="18">
        <v>2012</v>
      </c>
      <c r="C3486" s="18" t="s">
        <v>8</v>
      </c>
      <c r="D3486" s="18" t="s">
        <v>94</v>
      </c>
      <c r="E3486" s="18" t="s">
        <v>10</v>
      </c>
      <c r="F3486" s="18" t="s">
        <v>13</v>
      </c>
      <c r="G3486" s="18">
        <v>9504</v>
      </c>
      <c r="H3486" s="18">
        <v>1.03</v>
      </c>
      <c r="I3486" s="18">
        <v>0.94</v>
      </c>
      <c r="Q3486"/>
    </row>
    <row r="3487" spans="2:17" x14ac:dyDescent="0.25">
      <c r="B3487" s="18">
        <v>2012</v>
      </c>
      <c r="C3487" s="18" t="s">
        <v>8</v>
      </c>
      <c r="D3487" s="18" t="s">
        <v>94</v>
      </c>
      <c r="E3487" s="18" t="s">
        <v>10</v>
      </c>
      <c r="F3487" s="18" t="s">
        <v>14</v>
      </c>
      <c r="G3487" s="18">
        <v>5496</v>
      </c>
      <c r="H3487" s="18">
        <v>1.1000000000000001</v>
      </c>
      <c r="I3487" s="18">
        <v>1.05</v>
      </c>
      <c r="Q3487"/>
    </row>
    <row r="3488" spans="2:17" x14ac:dyDescent="0.25">
      <c r="B3488" s="18">
        <v>2012</v>
      </c>
      <c r="C3488" s="18" t="s">
        <v>8</v>
      </c>
      <c r="D3488" s="18" t="s">
        <v>94</v>
      </c>
      <c r="E3488" s="18" t="s">
        <v>10</v>
      </c>
      <c r="F3488" s="18" t="s">
        <v>15</v>
      </c>
      <c r="G3488" s="18">
        <v>8916</v>
      </c>
      <c r="H3488" s="18">
        <v>0.74</v>
      </c>
      <c r="I3488" s="18">
        <v>0.91</v>
      </c>
      <c r="Q3488"/>
    </row>
    <row r="3489" spans="2:17" x14ac:dyDescent="0.25">
      <c r="B3489" s="18">
        <v>2012</v>
      </c>
      <c r="C3489" s="18" t="s">
        <v>8</v>
      </c>
      <c r="D3489" s="18" t="s">
        <v>94</v>
      </c>
      <c r="E3489" s="18" t="s">
        <v>10</v>
      </c>
      <c r="F3489" s="18" t="s">
        <v>16</v>
      </c>
      <c r="G3489" s="18">
        <v>7260</v>
      </c>
      <c r="H3489" s="18">
        <v>0.73</v>
      </c>
      <c r="I3489" s="18">
        <v>1.05</v>
      </c>
      <c r="Q3489"/>
    </row>
    <row r="3490" spans="2:17" x14ac:dyDescent="0.25">
      <c r="B3490" s="18">
        <v>2012</v>
      </c>
      <c r="C3490" s="18" t="s">
        <v>8</v>
      </c>
      <c r="D3490" s="18" t="s">
        <v>94</v>
      </c>
      <c r="E3490" s="18" t="s">
        <v>10</v>
      </c>
      <c r="F3490" s="18" t="s">
        <v>17</v>
      </c>
      <c r="G3490" s="18">
        <v>8604</v>
      </c>
      <c r="H3490" s="18">
        <v>0.46</v>
      </c>
      <c r="I3490" s="18">
        <v>1.0900000000000001</v>
      </c>
      <c r="Q3490"/>
    </row>
    <row r="3491" spans="2:17" x14ac:dyDescent="0.25">
      <c r="B3491" s="18">
        <v>2012</v>
      </c>
      <c r="C3491" s="18" t="s">
        <v>8</v>
      </c>
      <c r="D3491" s="18" t="s">
        <v>94</v>
      </c>
      <c r="E3491" s="18" t="s">
        <v>10</v>
      </c>
      <c r="F3491" s="18" t="s">
        <v>18</v>
      </c>
      <c r="G3491" s="18">
        <v>5964</v>
      </c>
      <c r="H3491" s="18">
        <v>0.55000000000000004</v>
      </c>
      <c r="I3491" s="18">
        <v>1.1499999999999999</v>
      </c>
      <c r="Q3491"/>
    </row>
    <row r="3492" spans="2:17" x14ac:dyDescent="0.25">
      <c r="B3492" s="18">
        <v>2012</v>
      </c>
      <c r="C3492" s="18" t="s">
        <v>8</v>
      </c>
      <c r="D3492" s="18" t="s">
        <v>94</v>
      </c>
      <c r="E3492" s="18" t="s">
        <v>10</v>
      </c>
      <c r="F3492" s="18" t="s">
        <v>19</v>
      </c>
      <c r="G3492" s="18">
        <v>8340</v>
      </c>
      <c r="H3492" s="18">
        <v>0.79</v>
      </c>
      <c r="I3492" s="18">
        <v>1.1200000000000001</v>
      </c>
      <c r="Q3492"/>
    </row>
    <row r="3493" spans="2:17" x14ac:dyDescent="0.25">
      <c r="B3493" s="18">
        <v>2012</v>
      </c>
      <c r="C3493" s="18" t="s">
        <v>8</v>
      </c>
      <c r="D3493" s="18" t="s">
        <v>94</v>
      </c>
      <c r="E3493" s="18" t="s">
        <v>10</v>
      </c>
      <c r="F3493" s="18" t="s">
        <v>20</v>
      </c>
      <c r="G3493" s="18">
        <v>7956</v>
      </c>
      <c r="H3493" s="18">
        <v>0.82</v>
      </c>
      <c r="I3493" s="18">
        <v>1.1200000000000001</v>
      </c>
      <c r="Q3493"/>
    </row>
    <row r="3494" spans="2:17" x14ac:dyDescent="0.25">
      <c r="B3494" s="18">
        <v>2012</v>
      </c>
      <c r="C3494" s="18" t="s">
        <v>8</v>
      </c>
      <c r="D3494" s="18" t="s">
        <v>94</v>
      </c>
      <c r="E3494" s="18" t="s">
        <v>10</v>
      </c>
      <c r="F3494" s="18" t="s">
        <v>21</v>
      </c>
      <c r="G3494" s="18">
        <v>8256</v>
      </c>
      <c r="H3494" s="18">
        <v>0.83</v>
      </c>
      <c r="I3494" s="18">
        <v>1.1200000000000001</v>
      </c>
      <c r="Q3494"/>
    </row>
    <row r="3495" spans="2:17" x14ac:dyDescent="0.25">
      <c r="B3495" s="18">
        <v>2012</v>
      </c>
      <c r="C3495" s="18" t="s">
        <v>8</v>
      </c>
      <c r="D3495" s="18" t="s">
        <v>94</v>
      </c>
      <c r="E3495" s="18" t="s">
        <v>10</v>
      </c>
      <c r="F3495" s="18" t="s">
        <v>22</v>
      </c>
      <c r="G3495" s="18">
        <v>8484</v>
      </c>
      <c r="H3495" s="18">
        <v>0.92</v>
      </c>
      <c r="I3495" s="18">
        <v>0.96</v>
      </c>
      <c r="Q3495"/>
    </row>
    <row r="3496" spans="2:17" x14ac:dyDescent="0.25">
      <c r="B3496" s="18">
        <v>2012</v>
      </c>
      <c r="C3496" s="18" t="s">
        <v>8</v>
      </c>
      <c r="D3496" s="18" t="s">
        <v>94</v>
      </c>
      <c r="E3496" s="18" t="s">
        <v>10</v>
      </c>
      <c r="F3496" s="18" t="s">
        <v>23</v>
      </c>
      <c r="G3496" s="18">
        <v>8064</v>
      </c>
      <c r="H3496" s="18">
        <v>1.1299999999999999</v>
      </c>
      <c r="I3496" s="18">
        <v>0.97</v>
      </c>
      <c r="Q3496"/>
    </row>
    <row r="3497" spans="2:17" x14ac:dyDescent="0.25">
      <c r="B3497" s="18">
        <v>2012</v>
      </c>
      <c r="C3497" s="18" t="s">
        <v>8</v>
      </c>
      <c r="D3497" s="18" t="s">
        <v>94</v>
      </c>
      <c r="E3497" s="18" t="s">
        <v>10</v>
      </c>
      <c r="F3497" s="18" t="s">
        <v>24</v>
      </c>
      <c r="G3497" s="18">
        <v>5556</v>
      </c>
      <c r="H3497" s="18">
        <v>1.2</v>
      </c>
      <c r="I3497" s="18">
        <v>0.98</v>
      </c>
      <c r="Q3497"/>
    </row>
    <row r="3498" spans="2:17" x14ac:dyDescent="0.25">
      <c r="B3498" s="18">
        <v>2012</v>
      </c>
      <c r="C3498" s="18" t="s">
        <v>8</v>
      </c>
      <c r="D3498" s="18" t="s">
        <v>94</v>
      </c>
      <c r="E3498" s="18" t="s">
        <v>10</v>
      </c>
      <c r="F3498" s="18" t="s">
        <v>25</v>
      </c>
      <c r="G3498" s="18">
        <v>5208</v>
      </c>
      <c r="H3498" s="18">
        <v>0.88</v>
      </c>
      <c r="I3498" s="18">
        <v>1.04</v>
      </c>
      <c r="Q3498"/>
    </row>
    <row r="3499" spans="2:17" x14ac:dyDescent="0.25">
      <c r="B3499" s="18">
        <v>2012</v>
      </c>
      <c r="C3499" s="18" t="s">
        <v>8</v>
      </c>
      <c r="D3499" s="18" t="s">
        <v>94</v>
      </c>
      <c r="E3499" s="18" t="s">
        <v>10</v>
      </c>
      <c r="F3499" s="18" t="s">
        <v>26</v>
      </c>
      <c r="G3499" s="18">
        <v>6552</v>
      </c>
      <c r="H3499" s="18">
        <v>0.65</v>
      </c>
      <c r="I3499" s="18">
        <v>1.18</v>
      </c>
      <c r="Q3499"/>
    </row>
    <row r="3500" spans="2:17" x14ac:dyDescent="0.25">
      <c r="B3500" s="18">
        <v>2012</v>
      </c>
      <c r="C3500" s="18" t="s">
        <v>8</v>
      </c>
      <c r="D3500" s="18" t="s">
        <v>94</v>
      </c>
      <c r="E3500" s="18" t="s">
        <v>10</v>
      </c>
      <c r="F3500" s="18" t="s">
        <v>27</v>
      </c>
      <c r="G3500" s="18">
        <v>8760</v>
      </c>
      <c r="H3500" s="18">
        <v>0.7</v>
      </c>
      <c r="I3500" s="18">
        <v>0.97</v>
      </c>
      <c r="Q3500"/>
    </row>
    <row r="3501" spans="2:17" x14ac:dyDescent="0.25">
      <c r="B3501" s="18">
        <v>2012</v>
      </c>
      <c r="C3501" s="18" t="s">
        <v>8</v>
      </c>
      <c r="D3501" s="18" t="s">
        <v>94</v>
      </c>
      <c r="E3501" s="18" t="s">
        <v>10</v>
      </c>
      <c r="F3501" s="18" t="s">
        <v>28</v>
      </c>
      <c r="G3501" s="18">
        <v>5748</v>
      </c>
      <c r="H3501" s="18">
        <v>1.07</v>
      </c>
      <c r="I3501" s="18">
        <v>1.1200000000000001</v>
      </c>
      <c r="Q3501"/>
    </row>
    <row r="3502" spans="2:17" x14ac:dyDescent="0.25">
      <c r="B3502" s="18">
        <v>2012</v>
      </c>
      <c r="C3502" s="18" t="s">
        <v>8</v>
      </c>
      <c r="D3502" s="18" t="s">
        <v>94</v>
      </c>
      <c r="E3502" s="18" t="s">
        <v>10</v>
      </c>
      <c r="F3502" s="18" t="s">
        <v>29</v>
      </c>
      <c r="G3502" s="18">
        <v>7860</v>
      </c>
      <c r="H3502" s="18">
        <v>1.1399999999999999</v>
      </c>
      <c r="I3502" s="18">
        <v>1.0900000000000001</v>
      </c>
      <c r="Q3502"/>
    </row>
    <row r="3503" spans="2:17" x14ac:dyDescent="0.25">
      <c r="B3503" s="18">
        <v>2012</v>
      </c>
      <c r="C3503" s="18" t="s">
        <v>8</v>
      </c>
      <c r="D3503" s="18" t="s">
        <v>94</v>
      </c>
      <c r="E3503" s="18" t="s">
        <v>10</v>
      </c>
      <c r="F3503" s="18" t="s">
        <v>30</v>
      </c>
      <c r="G3503" s="18">
        <v>7248</v>
      </c>
      <c r="H3503" s="18">
        <v>0.52</v>
      </c>
      <c r="I3503" s="18">
        <v>1.18</v>
      </c>
      <c r="Q3503"/>
    </row>
    <row r="3504" spans="2:17" x14ac:dyDescent="0.25">
      <c r="B3504" s="18">
        <v>2012</v>
      </c>
      <c r="C3504" s="18" t="s">
        <v>8</v>
      </c>
      <c r="D3504" s="18" t="s">
        <v>94</v>
      </c>
      <c r="E3504" s="18" t="s">
        <v>10</v>
      </c>
      <c r="F3504" s="18" t="s">
        <v>31</v>
      </c>
      <c r="G3504" s="18">
        <v>7272</v>
      </c>
      <c r="H3504" s="18">
        <v>0.97</v>
      </c>
      <c r="I3504" s="18">
        <v>0.92</v>
      </c>
      <c r="Q3504"/>
    </row>
    <row r="3505" spans="2:17" x14ac:dyDescent="0.25">
      <c r="B3505" s="18">
        <v>2012</v>
      </c>
      <c r="C3505" s="18" t="s">
        <v>8</v>
      </c>
      <c r="D3505" s="18" t="s">
        <v>94</v>
      </c>
      <c r="E3505" s="18" t="s">
        <v>10</v>
      </c>
      <c r="F3505" s="18" t="s">
        <v>32</v>
      </c>
      <c r="G3505" s="18">
        <v>9396</v>
      </c>
      <c r="H3505" s="18">
        <v>0.92</v>
      </c>
      <c r="I3505" s="18">
        <v>0.92</v>
      </c>
      <c r="Q3505"/>
    </row>
    <row r="3506" spans="2:17" x14ac:dyDescent="0.25">
      <c r="B3506" s="18">
        <v>2012</v>
      </c>
      <c r="C3506" s="18" t="s">
        <v>8</v>
      </c>
      <c r="D3506" s="18" t="s">
        <v>94</v>
      </c>
      <c r="E3506" s="18" t="s">
        <v>10</v>
      </c>
      <c r="F3506" s="18" t="s">
        <v>33</v>
      </c>
      <c r="G3506" s="18">
        <v>7776</v>
      </c>
      <c r="H3506" s="18">
        <v>0.97</v>
      </c>
      <c r="I3506" s="18">
        <v>0.91</v>
      </c>
      <c r="Q3506"/>
    </row>
    <row r="3507" spans="2:17" x14ac:dyDescent="0.25">
      <c r="B3507" s="18">
        <v>2012</v>
      </c>
      <c r="C3507" s="18" t="s">
        <v>8</v>
      </c>
      <c r="D3507" s="18" t="s">
        <v>94</v>
      </c>
      <c r="E3507" s="18" t="s">
        <v>10</v>
      </c>
      <c r="F3507" s="18" t="s">
        <v>34</v>
      </c>
      <c r="G3507" s="18">
        <v>8184</v>
      </c>
      <c r="H3507" s="18">
        <v>1.2</v>
      </c>
      <c r="I3507" s="18">
        <v>1.17</v>
      </c>
      <c r="Q3507"/>
    </row>
    <row r="3508" spans="2:17" x14ac:dyDescent="0.25">
      <c r="B3508" s="18">
        <v>2012</v>
      </c>
      <c r="C3508" s="18" t="s">
        <v>8</v>
      </c>
      <c r="D3508" s="18" t="s">
        <v>94</v>
      </c>
      <c r="E3508" s="18" t="s">
        <v>10</v>
      </c>
      <c r="F3508" s="18" t="s">
        <v>35</v>
      </c>
      <c r="G3508" s="18">
        <v>6900</v>
      </c>
      <c r="H3508" s="18">
        <v>0.41</v>
      </c>
      <c r="I3508" s="18">
        <v>1.1299999999999999</v>
      </c>
      <c r="Q3508"/>
    </row>
    <row r="3509" spans="2:17" x14ac:dyDescent="0.25">
      <c r="B3509" s="18">
        <v>2012</v>
      </c>
      <c r="C3509" s="18" t="s">
        <v>8</v>
      </c>
      <c r="D3509" s="18" t="s">
        <v>94</v>
      </c>
      <c r="E3509" s="18" t="s">
        <v>10</v>
      </c>
      <c r="F3509" s="18" t="s">
        <v>36</v>
      </c>
      <c r="G3509" s="18">
        <v>7752</v>
      </c>
      <c r="H3509" s="18">
        <v>0.45</v>
      </c>
      <c r="I3509" s="18">
        <v>1.0900000000000001</v>
      </c>
      <c r="Q3509"/>
    </row>
    <row r="3510" spans="2:17" x14ac:dyDescent="0.25">
      <c r="B3510" s="18">
        <v>2012</v>
      </c>
      <c r="C3510" s="18" t="s">
        <v>8</v>
      </c>
      <c r="D3510" s="18" t="s">
        <v>94</v>
      </c>
      <c r="E3510" s="18" t="s">
        <v>10</v>
      </c>
      <c r="F3510" s="18" t="s">
        <v>37</v>
      </c>
      <c r="G3510" s="18">
        <v>6864</v>
      </c>
      <c r="H3510" s="18">
        <v>1.04</v>
      </c>
      <c r="I3510" s="18">
        <v>1.1599999999999999</v>
      </c>
      <c r="Q3510"/>
    </row>
    <row r="3511" spans="2:17" x14ac:dyDescent="0.25">
      <c r="B3511" s="18">
        <v>2012</v>
      </c>
      <c r="C3511" s="18" t="s">
        <v>8</v>
      </c>
      <c r="D3511" s="18" t="s">
        <v>94</v>
      </c>
      <c r="E3511" s="18" t="s">
        <v>10</v>
      </c>
      <c r="F3511" s="18" t="s">
        <v>38</v>
      </c>
      <c r="G3511" s="18">
        <v>9012</v>
      </c>
      <c r="H3511" s="18">
        <v>0.95</v>
      </c>
      <c r="I3511" s="18">
        <v>0.98</v>
      </c>
      <c r="Q3511"/>
    </row>
    <row r="3512" spans="2:17" x14ac:dyDescent="0.25">
      <c r="B3512" s="18">
        <v>2012</v>
      </c>
      <c r="C3512" s="18" t="s">
        <v>8</v>
      </c>
      <c r="D3512" s="18" t="s">
        <v>94</v>
      </c>
      <c r="E3512" s="18" t="s">
        <v>10</v>
      </c>
      <c r="F3512" s="18" t="s">
        <v>39</v>
      </c>
      <c r="G3512" s="18">
        <v>8328</v>
      </c>
      <c r="H3512" s="18">
        <v>0.94</v>
      </c>
      <c r="I3512" s="18">
        <v>1.03</v>
      </c>
      <c r="Q3512"/>
    </row>
    <row r="3513" spans="2:17" x14ac:dyDescent="0.25">
      <c r="B3513" s="18">
        <v>2012</v>
      </c>
      <c r="C3513" s="18" t="s">
        <v>8</v>
      </c>
      <c r="D3513" s="18" t="s">
        <v>94</v>
      </c>
      <c r="E3513" s="18" t="s">
        <v>10</v>
      </c>
      <c r="F3513" s="18" t="s">
        <v>40</v>
      </c>
      <c r="G3513" s="18">
        <v>6816</v>
      </c>
      <c r="H3513" s="18">
        <v>0.99</v>
      </c>
      <c r="I3513" s="18">
        <v>0.97</v>
      </c>
      <c r="Q3513"/>
    </row>
    <row r="3514" spans="2:17" x14ac:dyDescent="0.25">
      <c r="B3514" s="18">
        <v>2012</v>
      </c>
      <c r="C3514" s="18" t="s">
        <v>8</v>
      </c>
      <c r="D3514" s="18" t="s">
        <v>94</v>
      </c>
      <c r="E3514" s="18" t="s">
        <v>10</v>
      </c>
      <c r="F3514" s="18" t="s">
        <v>41</v>
      </c>
      <c r="G3514" s="18">
        <v>8688</v>
      </c>
      <c r="H3514" s="18">
        <v>0.66</v>
      </c>
      <c r="I3514" s="18">
        <v>1.1100000000000001</v>
      </c>
      <c r="Q3514"/>
    </row>
    <row r="3515" spans="2:17" x14ac:dyDescent="0.25">
      <c r="B3515" s="18">
        <v>2012</v>
      </c>
      <c r="C3515" s="18" t="s">
        <v>8</v>
      </c>
      <c r="D3515" s="18" t="s">
        <v>94</v>
      </c>
      <c r="E3515" s="18" t="s">
        <v>10</v>
      </c>
      <c r="F3515" s="18" t="s">
        <v>42</v>
      </c>
      <c r="G3515" s="18">
        <v>8928</v>
      </c>
      <c r="H3515" s="18">
        <v>0.4</v>
      </c>
      <c r="I3515" s="18">
        <v>0.94</v>
      </c>
      <c r="Q3515"/>
    </row>
    <row r="3516" spans="2:17" x14ac:dyDescent="0.25">
      <c r="B3516" s="18">
        <v>2012</v>
      </c>
      <c r="C3516" s="18" t="s">
        <v>8</v>
      </c>
      <c r="D3516" s="18" t="s">
        <v>94</v>
      </c>
      <c r="E3516" s="18" t="s">
        <v>10</v>
      </c>
      <c r="F3516" s="18" t="s">
        <v>43</v>
      </c>
      <c r="G3516" s="18">
        <v>8736</v>
      </c>
      <c r="H3516" s="18">
        <v>0.54</v>
      </c>
      <c r="I3516" s="18">
        <v>1.1399999999999999</v>
      </c>
      <c r="Q3516"/>
    </row>
    <row r="3517" spans="2:17" x14ac:dyDescent="0.25">
      <c r="B3517" s="18">
        <v>2012</v>
      </c>
      <c r="C3517" s="18" t="s">
        <v>8</v>
      </c>
      <c r="D3517" s="18" t="s">
        <v>94</v>
      </c>
      <c r="E3517" s="18" t="s">
        <v>10</v>
      </c>
      <c r="F3517" s="18" t="s">
        <v>44</v>
      </c>
      <c r="G3517" s="18">
        <v>7488</v>
      </c>
      <c r="H3517" s="18">
        <v>0.96</v>
      </c>
      <c r="I3517" s="18">
        <v>1.18</v>
      </c>
      <c r="Q3517"/>
    </row>
    <row r="3518" spans="2:17" x14ac:dyDescent="0.25">
      <c r="B3518" s="18">
        <v>2012</v>
      </c>
      <c r="C3518" s="18" t="s">
        <v>8</v>
      </c>
      <c r="D3518" s="18" t="s">
        <v>94</v>
      </c>
      <c r="E3518" s="18" t="s">
        <v>10</v>
      </c>
      <c r="F3518" s="18" t="s">
        <v>45</v>
      </c>
      <c r="G3518" s="18">
        <v>8484</v>
      </c>
      <c r="H3518" s="18">
        <v>0.68</v>
      </c>
      <c r="I3518" s="18">
        <v>0.95</v>
      </c>
      <c r="Q3518"/>
    </row>
    <row r="3519" spans="2:17" x14ac:dyDescent="0.25">
      <c r="B3519" s="18">
        <v>2012</v>
      </c>
      <c r="C3519" s="18" t="s">
        <v>8</v>
      </c>
      <c r="D3519" s="18" t="s">
        <v>94</v>
      </c>
      <c r="E3519" s="18" t="s">
        <v>10</v>
      </c>
      <c r="F3519" s="18" t="s">
        <v>46</v>
      </c>
      <c r="G3519" s="18">
        <v>5892</v>
      </c>
      <c r="H3519" s="18">
        <v>0.72</v>
      </c>
      <c r="I3519" s="18">
        <v>1.07</v>
      </c>
      <c r="Q3519"/>
    </row>
    <row r="3520" spans="2:17" x14ac:dyDescent="0.25">
      <c r="B3520" s="18">
        <v>2012</v>
      </c>
      <c r="C3520" s="18" t="s">
        <v>8</v>
      </c>
      <c r="D3520" s="18" t="s">
        <v>94</v>
      </c>
      <c r="E3520" s="18" t="s">
        <v>10</v>
      </c>
      <c r="F3520" s="18" t="s">
        <v>47</v>
      </c>
      <c r="G3520" s="18">
        <v>5352</v>
      </c>
      <c r="H3520" s="18">
        <v>0.92</v>
      </c>
      <c r="I3520" s="18">
        <v>1.0900000000000001</v>
      </c>
      <c r="Q3520"/>
    </row>
    <row r="3521" spans="2:17" x14ac:dyDescent="0.25">
      <c r="B3521" s="18">
        <v>2012</v>
      </c>
      <c r="C3521" s="18" t="s">
        <v>8</v>
      </c>
      <c r="D3521" s="18" t="s">
        <v>94</v>
      </c>
      <c r="E3521" s="18" t="s">
        <v>10</v>
      </c>
      <c r="F3521" s="18" t="s">
        <v>48</v>
      </c>
      <c r="G3521" s="18">
        <v>7536</v>
      </c>
      <c r="H3521" s="18">
        <v>0.85</v>
      </c>
      <c r="I3521" s="18">
        <v>1.08</v>
      </c>
      <c r="Q3521"/>
    </row>
    <row r="3522" spans="2:17" x14ac:dyDescent="0.25">
      <c r="B3522" s="18">
        <v>2012</v>
      </c>
      <c r="C3522" s="18" t="s">
        <v>8</v>
      </c>
      <c r="D3522" s="18" t="s">
        <v>94</v>
      </c>
      <c r="E3522" s="18" t="s">
        <v>10</v>
      </c>
      <c r="F3522" s="18" t="s">
        <v>49</v>
      </c>
      <c r="G3522" s="18">
        <v>5424</v>
      </c>
      <c r="H3522" s="18">
        <v>0.68</v>
      </c>
      <c r="I3522" s="18">
        <v>1.1399999999999999</v>
      </c>
      <c r="Q3522"/>
    </row>
    <row r="3523" spans="2:17" x14ac:dyDescent="0.25">
      <c r="B3523" s="18">
        <v>2012</v>
      </c>
      <c r="C3523" s="18" t="s">
        <v>8</v>
      </c>
      <c r="D3523" s="18" t="s">
        <v>94</v>
      </c>
      <c r="E3523" s="18" t="s">
        <v>10</v>
      </c>
      <c r="F3523" s="18" t="s">
        <v>50</v>
      </c>
      <c r="G3523" s="18">
        <v>9324</v>
      </c>
      <c r="H3523" s="18">
        <v>0.54</v>
      </c>
      <c r="I3523" s="18">
        <v>1.01</v>
      </c>
      <c r="Q3523"/>
    </row>
    <row r="3524" spans="2:17" x14ac:dyDescent="0.25">
      <c r="B3524" s="18">
        <v>2012</v>
      </c>
      <c r="C3524" s="18" t="s">
        <v>8</v>
      </c>
      <c r="D3524" s="18" t="s">
        <v>94</v>
      </c>
      <c r="E3524" s="18" t="s">
        <v>10</v>
      </c>
      <c r="F3524" s="18" t="s">
        <v>51</v>
      </c>
      <c r="G3524" s="18">
        <v>7116</v>
      </c>
      <c r="H3524" s="18">
        <v>0.68</v>
      </c>
      <c r="I3524" s="18">
        <v>1.1100000000000001</v>
      </c>
      <c r="Q3524"/>
    </row>
    <row r="3525" spans="2:17" x14ac:dyDescent="0.25">
      <c r="B3525" s="18">
        <v>2012</v>
      </c>
      <c r="C3525" s="18" t="s">
        <v>8</v>
      </c>
      <c r="D3525" s="18" t="s">
        <v>94</v>
      </c>
      <c r="E3525" s="18" t="s">
        <v>10</v>
      </c>
      <c r="F3525" s="18" t="s">
        <v>52</v>
      </c>
      <c r="G3525" s="18">
        <v>7032</v>
      </c>
      <c r="H3525" s="18">
        <v>0.42</v>
      </c>
      <c r="I3525" s="18">
        <v>1.1399999999999999</v>
      </c>
      <c r="Q3525"/>
    </row>
    <row r="3526" spans="2:17" x14ac:dyDescent="0.25">
      <c r="B3526" s="18">
        <v>2012</v>
      </c>
      <c r="C3526" s="18" t="s">
        <v>8</v>
      </c>
      <c r="D3526" s="18" t="s">
        <v>94</v>
      </c>
      <c r="E3526" s="18" t="s">
        <v>10</v>
      </c>
      <c r="F3526" s="18" t="s">
        <v>53</v>
      </c>
      <c r="G3526" s="18">
        <v>6936</v>
      </c>
      <c r="H3526" s="18">
        <v>1.17</v>
      </c>
      <c r="I3526" s="18">
        <v>1.1100000000000001</v>
      </c>
      <c r="Q3526"/>
    </row>
    <row r="3527" spans="2:17" x14ac:dyDescent="0.25">
      <c r="B3527" s="18">
        <v>2012</v>
      </c>
      <c r="C3527" s="18" t="s">
        <v>8</v>
      </c>
      <c r="D3527" s="18" t="s">
        <v>94</v>
      </c>
      <c r="E3527" s="18" t="s">
        <v>10</v>
      </c>
      <c r="F3527" s="18" t="s">
        <v>54</v>
      </c>
      <c r="G3527" s="18">
        <v>5364</v>
      </c>
      <c r="H3527" s="18">
        <v>1.1100000000000001</v>
      </c>
      <c r="I3527" s="18">
        <v>1.05</v>
      </c>
      <c r="Q3527"/>
    </row>
    <row r="3528" spans="2:17" x14ac:dyDescent="0.25">
      <c r="B3528" s="18">
        <v>2012</v>
      </c>
      <c r="C3528" s="18" t="s">
        <v>8</v>
      </c>
      <c r="D3528" s="18" t="s">
        <v>94</v>
      </c>
      <c r="E3528" s="18" t="s">
        <v>10</v>
      </c>
      <c r="F3528" s="18" t="s">
        <v>55</v>
      </c>
      <c r="G3528" s="18">
        <v>7464</v>
      </c>
      <c r="H3528" s="18">
        <v>0.51</v>
      </c>
      <c r="I3528" s="18">
        <v>1.06</v>
      </c>
      <c r="Q3528"/>
    </row>
    <row r="3529" spans="2:17" x14ac:dyDescent="0.25">
      <c r="B3529" s="18">
        <v>2012</v>
      </c>
      <c r="C3529" s="18" t="s">
        <v>8</v>
      </c>
      <c r="D3529" s="18" t="s">
        <v>94</v>
      </c>
      <c r="E3529" s="18" t="s">
        <v>10</v>
      </c>
      <c r="F3529" s="18" t="s">
        <v>56</v>
      </c>
      <c r="G3529" s="18">
        <v>8376</v>
      </c>
      <c r="H3529" s="18">
        <v>0.63</v>
      </c>
      <c r="I3529" s="18">
        <v>1.01</v>
      </c>
      <c r="Q3529"/>
    </row>
    <row r="3530" spans="2:17" x14ac:dyDescent="0.25">
      <c r="B3530" s="18">
        <v>2012</v>
      </c>
      <c r="C3530" s="18" t="s">
        <v>8</v>
      </c>
      <c r="D3530" s="18" t="s">
        <v>94</v>
      </c>
      <c r="E3530" s="18" t="s">
        <v>10</v>
      </c>
      <c r="F3530" s="18" t="s">
        <v>57</v>
      </c>
      <c r="G3530" s="18">
        <v>8712</v>
      </c>
      <c r="H3530" s="18">
        <v>0.86</v>
      </c>
      <c r="I3530" s="18">
        <v>1.1399999999999999</v>
      </c>
      <c r="Q3530"/>
    </row>
    <row r="3531" spans="2:17" x14ac:dyDescent="0.25">
      <c r="B3531" s="18">
        <v>2012</v>
      </c>
      <c r="C3531" s="18" t="s">
        <v>8</v>
      </c>
      <c r="D3531" s="18" t="s">
        <v>94</v>
      </c>
      <c r="E3531" s="18" t="s">
        <v>10</v>
      </c>
      <c r="F3531" s="18" t="s">
        <v>58</v>
      </c>
      <c r="G3531" s="18">
        <v>6648</v>
      </c>
      <c r="H3531" s="18">
        <v>1.04</v>
      </c>
      <c r="I3531" s="18">
        <v>1.1000000000000001</v>
      </c>
      <c r="Q3531"/>
    </row>
    <row r="3532" spans="2:17" x14ac:dyDescent="0.25">
      <c r="B3532" s="18">
        <v>2012</v>
      </c>
      <c r="C3532" s="18" t="s">
        <v>8</v>
      </c>
      <c r="D3532" s="18" t="s">
        <v>94</v>
      </c>
      <c r="E3532" s="18" t="s">
        <v>10</v>
      </c>
      <c r="F3532" s="18" t="s">
        <v>59</v>
      </c>
      <c r="G3532" s="18">
        <v>8304</v>
      </c>
      <c r="H3532" s="18">
        <v>1</v>
      </c>
      <c r="I3532" s="18">
        <v>0.96</v>
      </c>
      <c r="Q3532"/>
    </row>
    <row r="3533" spans="2:17" x14ac:dyDescent="0.25">
      <c r="B3533" s="18">
        <v>2012</v>
      </c>
      <c r="C3533" s="18" t="s">
        <v>8</v>
      </c>
      <c r="D3533" s="18" t="s">
        <v>94</v>
      </c>
      <c r="E3533" s="18" t="s">
        <v>10</v>
      </c>
      <c r="F3533" s="18" t="s">
        <v>60</v>
      </c>
      <c r="G3533" s="18">
        <v>8760</v>
      </c>
      <c r="H3533" s="18">
        <v>0.79</v>
      </c>
      <c r="I3533" s="18">
        <v>1.17</v>
      </c>
      <c r="Q3533"/>
    </row>
    <row r="3534" spans="2:17" x14ac:dyDescent="0.25">
      <c r="B3534" s="18">
        <v>2012</v>
      </c>
      <c r="C3534" s="18" t="s">
        <v>8</v>
      </c>
      <c r="D3534" s="18" t="s">
        <v>94</v>
      </c>
      <c r="E3534" s="18" t="s">
        <v>10</v>
      </c>
      <c r="F3534" s="18" t="s">
        <v>61</v>
      </c>
      <c r="G3534" s="18">
        <v>6864</v>
      </c>
      <c r="H3534" s="18">
        <v>0.62</v>
      </c>
      <c r="I3534" s="18">
        <v>1.0900000000000001</v>
      </c>
      <c r="Q3534"/>
    </row>
    <row r="3535" spans="2:17" x14ac:dyDescent="0.25">
      <c r="B3535" s="18">
        <v>2012</v>
      </c>
      <c r="C3535" s="18" t="s">
        <v>8</v>
      </c>
      <c r="D3535" s="18" t="s">
        <v>94</v>
      </c>
      <c r="E3535" s="18" t="s">
        <v>10</v>
      </c>
      <c r="F3535" s="18" t="s">
        <v>62</v>
      </c>
      <c r="G3535" s="18">
        <v>8736</v>
      </c>
      <c r="H3535" s="18">
        <v>0.57999999999999996</v>
      </c>
      <c r="I3535" s="18">
        <v>1.19</v>
      </c>
      <c r="Q3535"/>
    </row>
    <row r="3536" spans="2:17" x14ac:dyDescent="0.25">
      <c r="B3536" s="18">
        <v>2012</v>
      </c>
      <c r="C3536" s="18" t="s">
        <v>8</v>
      </c>
      <c r="D3536" s="18" t="s">
        <v>94</v>
      </c>
      <c r="E3536" s="18" t="s">
        <v>10</v>
      </c>
      <c r="F3536" s="18" t="s">
        <v>63</v>
      </c>
      <c r="G3536" s="18">
        <v>8736</v>
      </c>
      <c r="H3536" s="18">
        <v>0.75</v>
      </c>
      <c r="I3536" s="18">
        <v>0.91</v>
      </c>
      <c r="Q3536"/>
    </row>
    <row r="3537" spans="2:17" x14ac:dyDescent="0.25">
      <c r="B3537" s="18">
        <v>2012</v>
      </c>
      <c r="C3537" s="18" t="s">
        <v>8</v>
      </c>
      <c r="D3537" s="18" t="s">
        <v>94</v>
      </c>
      <c r="E3537" s="18" t="s">
        <v>10</v>
      </c>
      <c r="F3537" s="18" t="s">
        <v>64</v>
      </c>
      <c r="G3537" s="18">
        <v>7596</v>
      </c>
      <c r="H3537" s="18">
        <v>1.2</v>
      </c>
      <c r="I3537" s="18">
        <v>1.19</v>
      </c>
      <c r="Q3537"/>
    </row>
    <row r="3538" spans="2:17" x14ac:dyDescent="0.25">
      <c r="B3538" s="18">
        <v>2012</v>
      </c>
      <c r="C3538" s="18" t="s">
        <v>8</v>
      </c>
      <c r="D3538" s="18" t="s">
        <v>94</v>
      </c>
      <c r="E3538" s="18" t="s">
        <v>10</v>
      </c>
      <c r="F3538" s="18" t="s">
        <v>65</v>
      </c>
      <c r="G3538" s="18">
        <v>5904</v>
      </c>
      <c r="H3538" s="18">
        <v>0.41</v>
      </c>
      <c r="I3538" s="18">
        <v>1.1399999999999999</v>
      </c>
      <c r="Q3538"/>
    </row>
    <row r="3539" spans="2:17" x14ac:dyDescent="0.25">
      <c r="B3539" s="18">
        <v>2012</v>
      </c>
      <c r="C3539" s="18" t="s">
        <v>8</v>
      </c>
      <c r="D3539" s="18" t="s">
        <v>94</v>
      </c>
      <c r="E3539" s="18" t="s">
        <v>10</v>
      </c>
      <c r="F3539" s="18" t="s">
        <v>66</v>
      </c>
      <c r="G3539" s="18">
        <v>5844</v>
      </c>
      <c r="H3539" s="18">
        <v>0.94</v>
      </c>
      <c r="I3539" s="18">
        <v>1.1100000000000001</v>
      </c>
      <c r="Q3539"/>
    </row>
    <row r="3540" spans="2:17" x14ac:dyDescent="0.25">
      <c r="B3540" s="18">
        <v>2012</v>
      </c>
      <c r="C3540" s="18" t="s">
        <v>8</v>
      </c>
      <c r="D3540" s="18" t="s">
        <v>94</v>
      </c>
      <c r="E3540" s="18" t="s">
        <v>10</v>
      </c>
      <c r="F3540" s="18" t="s">
        <v>67</v>
      </c>
      <c r="G3540" s="18">
        <v>8952</v>
      </c>
      <c r="H3540" s="18">
        <v>0.56999999999999995</v>
      </c>
      <c r="I3540" s="18">
        <v>0.94</v>
      </c>
      <c r="Q3540"/>
    </row>
    <row r="3541" spans="2:17" x14ac:dyDescent="0.25">
      <c r="B3541" s="18">
        <v>2012</v>
      </c>
      <c r="C3541" s="18" t="s">
        <v>8</v>
      </c>
      <c r="D3541" s="18" t="s">
        <v>94</v>
      </c>
      <c r="E3541" s="18" t="s">
        <v>10</v>
      </c>
      <c r="F3541" s="18" t="s">
        <v>68</v>
      </c>
      <c r="G3541" s="18">
        <v>7728</v>
      </c>
      <c r="H3541" s="18">
        <v>1.2</v>
      </c>
      <c r="I3541" s="18">
        <v>1.1200000000000001</v>
      </c>
      <c r="Q3541"/>
    </row>
    <row r="3542" spans="2:17" x14ac:dyDescent="0.25">
      <c r="B3542" s="18">
        <v>2012</v>
      </c>
      <c r="C3542" s="18" t="s">
        <v>8</v>
      </c>
      <c r="D3542" s="18" t="s">
        <v>94</v>
      </c>
      <c r="E3542" s="18" t="s">
        <v>10</v>
      </c>
      <c r="F3542" s="18" t="s">
        <v>69</v>
      </c>
      <c r="G3542" s="18">
        <v>8316</v>
      </c>
      <c r="H3542" s="18">
        <v>0.5</v>
      </c>
      <c r="I3542" s="18">
        <v>1.04</v>
      </c>
      <c r="Q3542"/>
    </row>
    <row r="3543" spans="2:17" x14ac:dyDescent="0.25">
      <c r="B3543" s="18">
        <v>2012</v>
      </c>
      <c r="C3543" s="18" t="s">
        <v>8</v>
      </c>
      <c r="D3543" s="18" t="s">
        <v>94</v>
      </c>
      <c r="E3543" s="18" t="s">
        <v>10</v>
      </c>
      <c r="F3543" s="18" t="s">
        <v>70</v>
      </c>
      <c r="G3543" s="18">
        <v>7920</v>
      </c>
      <c r="H3543" s="18">
        <v>1.1000000000000001</v>
      </c>
      <c r="I3543" s="18">
        <v>0.92</v>
      </c>
      <c r="Q3543"/>
    </row>
    <row r="3544" spans="2:17" x14ac:dyDescent="0.25">
      <c r="B3544" s="18">
        <v>2012</v>
      </c>
      <c r="C3544" s="18" t="s">
        <v>8</v>
      </c>
      <c r="D3544" s="18" t="s">
        <v>94</v>
      </c>
      <c r="E3544" s="18" t="s">
        <v>10</v>
      </c>
      <c r="F3544" s="18" t="s">
        <v>71</v>
      </c>
      <c r="G3544" s="18">
        <v>7308</v>
      </c>
      <c r="H3544" s="18">
        <v>0.48</v>
      </c>
      <c r="I3544" s="18">
        <v>0.99</v>
      </c>
      <c r="Q3544"/>
    </row>
    <row r="3545" spans="2:17" x14ac:dyDescent="0.25">
      <c r="B3545" s="18">
        <v>2012</v>
      </c>
      <c r="C3545" s="18" t="s">
        <v>8</v>
      </c>
      <c r="D3545" s="18" t="s">
        <v>94</v>
      </c>
      <c r="E3545" s="18" t="s">
        <v>10</v>
      </c>
      <c r="F3545" s="18" t="s">
        <v>72</v>
      </c>
      <c r="G3545" s="18">
        <v>8592</v>
      </c>
      <c r="H3545" s="18">
        <v>0.93</v>
      </c>
      <c r="I3545" s="18">
        <v>1.1599999999999999</v>
      </c>
      <c r="Q3545"/>
    </row>
    <row r="3546" spans="2:17" x14ac:dyDescent="0.25">
      <c r="B3546" s="18">
        <v>2012</v>
      </c>
      <c r="C3546" s="18" t="s">
        <v>8</v>
      </c>
      <c r="D3546" s="18" t="s">
        <v>94</v>
      </c>
      <c r="E3546" s="18" t="s">
        <v>10</v>
      </c>
      <c r="F3546" s="18" t="s">
        <v>73</v>
      </c>
      <c r="G3546" s="18">
        <v>5724</v>
      </c>
      <c r="H3546" s="18">
        <v>0.53</v>
      </c>
      <c r="I3546" s="18">
        <v>1.03</v>
      </c>
      <c r="Q3546"/>
    </row>
    <row r="3547" spans="2:17" x14ac:dyDescent="0.25">
      <c r="B3547" s="18">
        <v>2012</v>
      </c>
      <c r="C3547" s="18" t="s">
        <v>8</v>
      </c>
      <c r="D3547" s="18" t="s">
        <v>94</v>
      </c>
      <c r="E3547" s="18" t="s">
        <v>10</v>
      </c>
      <c r="F3547" s="18" t="s">
        <v>74</v>
      </c>
      <c r="G3547" s="18">
        <v>6384</v>
      </c>
      <c r="H3547" s="18">
        <v>0.62</v>
      </c>
      <c r="I3547" s="18">
        <v>1.1599999999999999</v>
      </c>
      <c r="Q3547"/>
    </row>
    <row r="3548" spans="2:17" x14ac:dyDescent="0.25">
      <c r="B3548" s="18">
        <v>2012</v>
      </c>
      <c r="C3548" s="18" t="s">
        <v>8</v>
      </c>
      <c r="D3548" s="18" t="s">
        <v>94</v>
      </c>
      <c r="E3548" s="18" t="s">
        <v>10</v>
      </c>
      <c r="F3548" s="18" t="s">
        <v>75</v>
      </c>
      <c r="G3548" s="18">
        <v>6156</v>
      </c>
      <c r="H3548" s="18">
        <v>0.59</v>
      </c>
      <c r="I3548" s="18">
        <v>1.17</v>
      </c>
      <c r="Q3548"/>
    </row>
    <row r="3549" spans="2:17" x14ac:dyDescent="0.25">
      <c r="B3549" s="18">
        <v>2012</v>
      </c>
      <c r="C3549" s="18" t="s">
        <v>8</v>
      </c>
      <c r="D3549" s="18" t="s">
        <v>94</v>
      </c>
      <c r="E3549" s="18" t="s">
        <v>10</v>
      </c>
      <c r="F3549" s="18" t="s">
        <v>76</v>
      </c>
      <c r="G3549" s="18">
        <v>8568</v>
      </c>
      <c r="H3549" s="18">
        <v>1.02</v>
      </c>
      <c r="I3549" s="18">
        <v>0.93</v>
      </c>
      <c r="Q3549"/>
    </row>
    <row r="3550" spans="2:17" x14ac:dyDescent="0.25">
      <c r="B3550" s="18">
        <v>2012</v>
      </c>
      <c r="C3550" s="18" t="s">
        <v>8</v>
      </c>
      <c r="D3550" s="18" t="s">
        <v>94</v>
      </c>
      <c r="E3550" s="18" t="s">
        <v>10</v>
      </c>
      <c r="F3550" s="18" t="s">
        <v>77</v>
      </c>
      <c r="G3550" s="18">
        <v>6336</v>
      </c>
      <c r="H3550" s="18">
        <v>0.94</v>
      </c>
      <c r="I3550" s="18">
        <v>1.04</v>
      </c>
      <c r="Q3550"/>
    </row>
    <row r="3551" spans="2:17" x14ac:dyDescent="0.25">
      <c r="B3551" s="18">
        <v>2012</v>
      </c>
      <c r="C3551" s="18" t="s">
        <v>8</v>
      </c>
      <c r="D3551" s="18" t="s">
        <v>94</v>
      </c>
      <c r="E3551" s="18" t="s">
        <v>10</v>
      </c>
      <c r="F3551" s="18" t="s">
        <v>78</v>
      </c>
      <c r="G3551" s="18">
        <v>4992</v>
      </c>
      <c r="H3551" s="18">
        <v>0.51</v>
      </c>
      <c r="I3551" s="18">
        <v>1.1100000000000001</v>
      </c>
      <c r="Q3551"/>
    </row>
    <row r="3552" spans="2:17" x14ac:dyDescent="0.25">
      <c r="B3552" s="18">
        <v>2012</v>
      </c>
      <c r="C3552" s="18" t="s">
        <v>8</v>
      </c>
      <c r="D3552" s="18" t="s">
        <v>94</v>
      </c>
      <c r="E3552" s="18" t="s">
        <v>10</v>
      </c>
      <c r="F3552" s="18" t="s">
        <v>79</v>
      </c>
      <c r="G3552" s="18">
        <v>5436</v>
      </c>
      <c r="H3552" s="18">
        <v>0.9</v>
      </c>
      <c r="I3552" s="18">
        <v>0.96</v>
      </c>
      <c r="Q3552"/>
    </row>
    <row r="3553" spans="2:17" x14ac:dyDescent="0.25">
      <c r="B3553" s="18">
        <v>2012</v>
      </c>
      <c r="C3553" s="18" t="s">
        <v>8</v>
      </c>
      <c r="D3553" s="18" t="s">
        <v>94</v>
      </c>
      <c r="E3553" s="18" t="s">
        <v>10</v>
      </c>
      <c r="F3553" s="18" t="s">
        <v>80</v>
      </c>
      <c r="G3553" s="18">
        <v>8088</v>
      </c>
      <c r="H3553" s="18">
        <v>1.01</v>
      </c>
      <c r="I3553" s="18">
        <v>1.04</v>
      </c>
      <c r="Q3553"/>
    </row>
    <row r="3554" spans="2:17" x14ac:dyDescent="0.25">
      <c r="B3554" s="18">
        <v>2012</v>
      </c>
      <c r="C3554" s="18" t="s">
        <v>8</v>
      </c>
      <c r="D3554" s="18" t="s">
        <v>94</v>
      </c>
      <c r="E3554" s="18" t="s">
        <v>10</v>
      </c>
      <c r="F3554" s="18" t="s">
        <v>81</v>
      </c>
      <c r="G3554" s="18">
        <v>5064</v>
      </c>
      <c r="H3554" s="18">
        <v>0.47</v>
      </c>
      <c r="I3554" s="18">
        <v>1.1599999999999999</v>
      </c>
      <c r="Q3554"/>
    </row>
    <row r="3555" spans="2:17" x14ac:dyDescent="0.25">
      <c r="B3555" s="18">
        <v>2012</v>
      </c>
      <c r="C3555" s="18" t="s">
        <v>8</v>
      </c>
      <c r="D3555" s="18" t="s">
        <v>94</v>
      </c>
      <c r="E3555" s="18" t="s">
        <v>10</v>
      </c>
      <c r="F3555" s="18" t="s">
        <v>82</v>
      </c>
      <c r="G3555" s="18">
        <v>9588</v>
      </c>
      <c r="H3555" s="18">
        <v>1.17</v>
      </c>
      <c r="I3555" s="18">
        <v>1.06</v>
      </c>
      <c r="Q3555"/>
    </row>
    <row r="3556" spans="2:17" x14ac:dyDescent="0.25">
      <c r="B3556" s="18">
        <v>2012</v>
      </c>
      <c r="C3556" s="18" t="s">
        <v>8</v>
      </c>
      <c r="D3556" s="18" t="s">
        <v>94</v>
      </c>
      <c r="E3556" s="18" t="s">
        <v>10</v>
      </c>
      <c r="F3556" s="18" t="s">
        <v>83</v>
      </c>
      <c r="G3556" s="18">
        <v>5628</v>
      </c>
      <c r="H3556" s="18">
        <v>0.88</v>
      </c>
      <c r="I3556" s="18">
        <v>1.1100000000000001</v>
      </c>
      <c r="Q3556"/>
    </row>
    <row r="3557" spans="2:17" x14ac:dyDescent="0.25">
      <c r="B3557" s="18">
        <v>2012</v>
      </c>
      <c r="C3557" s="18" t="s">
        <v>8</v>
      </c>
      <c r="D3557" s="18" t="s">
        <v>94</v>
      </c>
      <c r="E3557" s="18" t="s">
        <v>10</v>
      </c>
      <c r="F3557" s="18" t="s">
        <v>84</v>
      </c>
      <c r="G3557" s="18">
        <v>6804</v>
      </c>
      <c r="H3557" s="18">
        <v>0.46</v>
      </c>
      <c r="I3557" s="18">
        <v>1.04</v>
      </c>
      <c r="Q3557"/>
    </row>
    <row r="3558" spans="2:17" x14ac:dyDescent="0.25">
      <c r="B3558" s="18">
        <v>2012</v>
      </c>
      <c r="C3558" s="18" t="s">
        <v>8</v>
      </c>
      <c r="D3558" s="18" t="s">
        <v>94</v>
      </c>
      <c r="E3558" s="18" t="s">
        <v>10</v>
      </c>
      <c r="F3558" s="18" t="s">
        <v>85</v>
      </c>
      <c r="G3558" s="18">
        <v>9120</v>
      </c>
      <c r="H3558" s="18">
        <v>0.87</v>
      </c>
      <c r="I3558" s="18">
        <v>1.03</v>
      </c>
      <c r="Q3558"/>
    </row>
    <row r="3559" spans="2:17" x14ac:dyDescent="0.25">
      <c r="B3559" s="18">
        <v>2012</v>
      </c>
      <c r="C3559" s="18" t="s">
        <v>8</v>
      </c>
      <c r="D3559" s="18" t="s">
        <v>94</v>
      </c>
      <c r="E3559" s="18" t="s">
        <v>10</v>
      </c>
      <c r="F3559" s="18" t="s">
        <v>86</v>
      </c>
      <c r="G3559" s="18">
        <v>6840</v>
      </c>
      <c r="H3559" s="18">
        <v>0.82</v>
      </c>
      <c r="I3559" s="18">
        <v>0.92</v>
      </c>
      <c r="Q3559"/>
    </row>
    <row r="3560" spans="2:17" x14ac:dyDescent="0.25">
      <c r="B3560" s="18">
        <v>2012</v>
      </c>
      <c r="C3560" s="18" t="s">
        <v>8</v>
      </c>
      <c r="D3560" s="18" t="s">
        <v>94</v>
      </c>
      <c r="E3560" s="18" t="s">
        <v>10</v>
      </c>
      <c r="F3560" s="18" t="s">
        <v>87</v>
      </c>
      <c r="G3560" s="18">
        <v>5232</v>
      </c>
      <c r="H3560" s="18">
        <v>1.0900000000000001</v>
      </c>
      <c r="I3560" s="18">
        <v>1</v>
      </c>
      <c r="Q3560"/>
    </row>
    <row r="3561" spans="2:17" x14ac:dyDescent="0.25">
      <c r="B3561" s="18">
        <v>2012</v>
      </c>
      <c r="C3561" s="18" t="s">
        <v>8</v>
      </c>
      <c r="D3561" s="18" t="s">
        <v>94</v>
      </c>
      <c r="E3561" s="18" t="s">
        <v>10</v>
      </c>
      <c r="F3561" s="18" t="s">
        <v>88</v>
      </c>
      <c r="G3561" s="18">
        <v>6312</v>
      </c>
      <c r="H3561" s="18">
        <v>0.85</v>
      </c>
      <c r="I3561" s="18">
        <v>1.1100000000000001</v>
      </c>
      <c r="Q3561"/>
    </row>
    <row r="3562" spans="2:17" x14ac:dyDescent="0.25">
      <c r="B3562" s="18">
        <v>2012</v>
      </c>
      <c r="C3562" s="18" t="s">
        <v>8</v>
      </c>
      <c r="D3562" s="18" t="s">
        <v>94</v>
      </c>
      <c r="E3562" s="18" t="s">
        <v>10</v>
      </c>
      <c r="F3562" s="18" t="s">
        <v>89</v>
      </c>
      <c r="G3562" s="18">
        <v>8280</v>
      </c>
      <c r="H3562" s="18">
        <v>0.42</v>
      </c>
      <c r="I3562" s="18">
        <v>1</v>
      </c>
      <c r="Q3562"/>
    </row>
    <row r="3563" spans="2:17" x14ac:dyDescent="0.25">
      <c r="B3563" s="18">
        <v>2012</v>
      </c>
      <c r="C3563" s="18" t="s">
        <v>8</v>
      </c>
      <c r="D3563" s="18" t="s">
        <v>94</v>
      </c>
      <c r="E3563" s="18" t="s">
        <v>10</v>
      </c>
      <c r="F3563" s="18" t="s">
        <v>95</v>
      </c>
      <c r="G3563" s="18">
        <v>6540</v>
      </c>
      <c r="H3563" s="18">
        <v>0.6</v>
      </c>
      <c r="I3563" s="18">
        <v>1.1399999999999999</v>
      </c>
      <c r="Q3563"/>
    </row>
    <row r="3564" spans="2:17" x14ac:dyDescent="0.25">
      <c r="B3564" s="18">
        <v>2012</v>
      </c>
      <c r="C3564" s="18" t="s">
        <v>8</v>
      </c>
      <c r="D3564" s="18" t="s">
        <v>94</v>
      </c>
      <c r="E3564" s="18" t="s">
        <v>10</v>
      </c>
      <c r="F3564" s="18" t="s">
        <v>96</v>
      </c>
      <c r="G3564" s="18">
        <v>6660</v>
      </c>
      <c r="H3564" s="18">
        <v>1.08</v>
      </c>
      <c r="I3564" s="18">
        <v>1.1299999999999999</v>
      </c>
      <c r="Q3564"/>
    </row>
    <row r="3565" spans="2:17" x14ac:dyDescent="0.25">
      <c r="B3565" s="18">
        <v>2012</v>
      </c>
      <c r="C3565" s="18" t="s">
        <v>8</v>
      </c>
      <c r="D3565" s="18" t="s">
        <v>94</v>
      </c>
      <c r="E3565" s="18" t="s">
        <v>10</v>
      </c>
      <c r="F3565" s="18" t="s">
        <v>97</v>
      </c>
      <c r="G3565" s="18">
        <v>7620</v>
      </c>
      <c r="H3565" s="18">
        <v>0.95</v>
      </c>
      <c r="I3565" s="18">
        <v>0.92</v>
      </c>
      <c r="Q3565"/>
    </row>
    <row r="3566" spans="2:17" x14ac:dyDescent="0.25">
      <c r="B3566" s="18">
        <v>2012</v>
      </c>
      <c r="C3566" s="18" t="s">
        <v>8</v>
      </c>
      <c r="D3566" s="18" t="s">
        <v>94</v>
      </c>
      <c r="E3566" s="18" t="s">
        <v>10</v>
      </c>
      <c r="F3566" s="18" t="s">
        <v>98</v>
      </c>
      <c r="G3566" s="18">
        <v>7020</v>
      </c>
      <c r="H3566" s="18">
        <v>0.55000000000000004</v>
      </c>
      <c r="I3566" s="18">
        <v>1.17</v>
      </c>
      <c r="Q3566"/>
    </row>
    <row r="3567" spans="2:17" x14ac:dyDescent="0.25">
      <c r="B3567" s="18">
        <v>2012</v>
      </c>
      <c r="C3567" s="18" t="s">
        <v>8</v>
      </c>
      <c r="D3567" s="18" t="s">
        <v>94</v>
      </c>
      <c r="E3567" s="18" t="s">
        <v>10</v>
      </c>
      <c r="F3567" s="18" t="s">
        <v>99</v>
      </c>
      <c r="G3567" s="18">
        <v>5700</v>
      </c>
      <c r="H3567" s="18">
        <v>0.65</v>
      </c>
      <c r="I3567" s="18">
        <v>0.98</v>
      </c>
      <c r="Q3567"/>
    </row>
    <row r="3568" spans="2:17" x14ac:dyDescent="0.25">
      <c r="B3568" s="18">
        <v>2012</v>
      </c>
      <c r="C3568" s="18" t="s">
        <v>8</v>
      </c>
      <c r="D3568" s="18" t="s">
        <v>94</v>
      </c>
      <c r="E3568" s="18" t="s">
        <v>10</v>
      </c>
      <c r="F3568" s="18" t="s">
        <v>100</v>
      </c>
      <c r="G3568" s="18">
        <v>9204</v>
      </c>
      <c r="H3568" s="18">
        <v>0.64</v>
      </c>
      <c r="I3568" s="18">
        <v>1.1499999999999999</v>
      </c>
      <c r="Q3568"/>
    </row>
    <row r="3569" spans="2:17" x14ac:dyDescent="0.25">
      <c r="B3569" s="18">
        <v>2012</v>
      </c>
      <c r="C3569" s="18" t="s">
        <v>8</v>
      </c>
      <c r="D3569" s="18" t="s">
        <v>94</v>
      </c>
      <c r="E3569" s="18" t="s">
        <v>10</v>
      </c>
      <c r="F3569" s="18" t="s">
        <v>101</v>
      </c>
      <c r="G3569" s="18">
        <v>6108</v>
      </c>
      <c r="H3569" s="18">
        <v>0.65</v>
      </c>
      <c r="I3569" s="18">
        <v>1.04</v>
      </c>
      <c r="Q3569"/>
    </row>
    <row r="3570" spans="2:17" x14ac:dyDescent="0.25">
      <c r="B3570" s="18">
        <v>2012</v>
      </c>
      <c r="C3570" s="18" t="s">
        <v>8</v>
      </c>
      <c r="D3570" s="18" t="s">
        <v>94</v>
      </c>
      <c r="E3570" s="18" t="s">
        <v>10</v>
      </c>
      <c r="F3570" s="18" t="s">
        <v>102</v>
      </c>
      <c r="G3570" s="18">
        <v>7764</v>
      </c>
      <c r="H3570" s="18">
        <v>0.74</v>
      </c>
      <c r="I3570" s="18">
        <v>0.92</v>
      </c>
      <c r="Q3570"/>
    </row>
    <row r="3571" spans="2:17" x14ac:dyDescent="0.25">
      <c r="B3571" s="18">
        <v>2012</v>
      </c>
      <c r="C3571" s="18" t="s">
        <v>8</v>
      </c>
      <c r="D3571" s="18" t="s">
        <v>94</v>
      </c>
      <c r="E3571" s="18" t="s">
        <v>10</v>
      </c>
      <c r="F3571" s="18" t="s">
        <v>103</v>
      </c>
      <c r="G3571" s="18">
        <v>8508</v>
      </c>
      <c r="H3571" s="18">
        <v>0.9</v>
      </c>
      <c r="I3571" s="18">
        <v>1.1000000000000001</v>
      </c>
      <c r="Q3571"/>
    </row>
    <row r="3572" spans="2:17" x14ac:dyDescent="0.25">
      <c r="B3572" s="18">
        <v>2012</v>
      </c>
      <c r="C3572" s="18" t="s">
        <v>8</v>
      </c>
      <c r="D3572" s="18" t="s">
        <v>94</v>
      </c>
      <c r="E3572" s="18" t="s">
        <v>10</v>
      </c>
      <c r="F3572" s="18" t="s">
        <v>104</v>
      </c>
      <c r="G3572" s="18">
        <v>9096</v>
      </c>
      <c r="H3572" s="18">
        <v>0.96</v>
      </c>
      <c r="I3572" s="18">
        <v>1.03</v>
      </c>
      <c r="Q3572"/>
    </row>
    <row r="3573" spans="2:17" x14ac:dyDescent="0.25">
      <c r="B3573" s="18">
        <v>2012</v>
      </c>
      <c r="C3573" s="18" t="s">
        <v>8</v>
      </c>
      <c r="D3573" s="18" t="s">
        <v>94</v>
      </c>
      <c r="E3573" s="18" t="s">
        <v>10</v>
      </c>
      <c r="F3573" s="18" t="s">
        <v>105</v>
      </c>
      <c r="G3573" s="18">
        <v>6096</v>
      </c>
      <c r="H3573" s="18">
        <v>0.62</v>
      </c>
      <c r="I3573" s="18">
        <v>0.9</v>
      </c>
      <c r="Q3573"/>
    </row>
    <row r="3574" spans="2:17" x14ac:dyDescent="0.25">
      <c r="B3574" s="18">
        <v>2012</v>
      </c>
      <c r="C3574" s="18" t="s">
        <v>8</v>
      </c>
      <c r="D3574" s="18" t="s">
        <v>94</v>
      </c>
      <c r="E3574" s="18" t="s">
        <v>10</v>
      </c>
      <c r="F3574" s="18" t="s">
        <v>106</v>
      </c>
      <c r="G3574" s="18">
        <v>6492</v>
      </c>
      <c r="H3574" s="18">
        <v>0.61</v>
      </c>
      <c r="I3574" s="18">
        <v>1.17</v>
      </c>
      <c r="Q3574"/>
    </row>
    <row r="3575" spans="2:17" x14ac:dyDescent="0.25">
      <c r="B3575" s="18">
        <v>2012</v>
      </c>
      <c r="C3575" s="18" t="s">
        <v>8</v>
      </c>
      <c r="D3575" s="18" t="s">
        <v>94</v>
      </c>
      <c r="E3575" s="18" t="s">
        <v>10</v>
      </c>
      <c r="F3575" s="18" t="s">
        <v>107</v>
      </c>
      <c r="G3575" s="18">
        <v>6768</v>
      </c>
      <c r="H3575" s="18">
        <v>0.53</v>
      </c>
      <c r="I3575" s="18">
        <v>1.17</v>
      </c>
      <c r="Q3575"/>
    </row>
    <row r="3576" spans="2:17" x14ac:dyDescent="0.25">
      <c r="B3576" s="18">
        <v>2012</v>
      </c>
      <c r="C3576" s="18" t="s">
        <v>8</v>
      </c>
      <c r="D3576" s="18" t="s">
        <v>94</v>
      </c>
      <c r="E3576" s="18" t="s">
        <v>10</v>
      </c>
      <c r="F3576" s="18" t="s">
        <v>108</v>
      </c>
      <c r="G3576" s="18">
        <v>8952</v>
      </c>
      <c r="H3576" s="18">
        <v>1.06</v>
      </c>
      <c r="I3576" s="18">
        <v>1.19</v>
      </c>
      <c r="Q3576"/>
    </row>
    <row r="3577" spans="2:17" x14ac:dyDescent="0.25">
      <c r="B3577" s="18">
        <v>2012</v>
      </c>
      <c r="C3577" s="18" t="s">
        <v>8</v>
      </c>
      <c r="D3577" s="18" t="s">
        <v>94</v>
      </c>
      <c r="E3577" s="18" t="s">
        <v>10</v>
      </c>
      <c r="F3577" s="18" t="s">
        <v>109</v>
      </c>
      <c r="G3577" s="18">
        <v>6744</v>
      </c>
      <c r="H3577" s="18">
        <v>0.56999999999999995</v>
      </c>
      <c r="I3577" s="18">
        <v>1</v>
      </c>
      <c r="Q3577"/>
    </row>
    <row r="3578" spans="2:17" x14ac:dyDescent="0.25">
      <c r="B3578" s="18">
        <v>2012</v>
      </c>
      <c r="C3578" s="18" t="s">
        <v>8</v>
      </c>
      <c r="D3578" s="18" t="s">
        <v>94</v>
      </c>
      <c r="E3578" s="18" t="s">
        <v>10</v>
      </c>
      <c r="F3578" s="18" t="s">
        <v>110</v>
      </c>
      <c r="G3578" s="18">
        <v>8916</v>
      </c>
      <c r="H3578" s="18">
        <v>1.1499999999999999</v>
      </c>
      <c r="I3578" s="18">
        <v>1.1299999999999999</v>
      </c>
      <c r="Q3578"/>
    </row>
    <row r="3579" spans="2:17" x14ac:dyDescent="0.25">
      <c r="B3579" s="18">
        <v>2012</v>
      </c>
      <c r="C3579" s="18" t="s">
        <v>8</v>
      </c>
      <c r="D3579" s="18" t="s">
        <v>94</v>
      </c>
      <c r="E3579" s="18" t="s">
        <v>10</v>
      </c>
      <c r="F3579" s="18" t="s">
        <v>111</v>
      </c>
      <c r="G3579" s="18">
        <v>8088</v>
      </c>
      <c r="H3579" s="18">
        <v>0.5</v>
      </c>
      <c r="I3579" s="18">
        <v>1.17</v>
      </c>
      <c r="Q3579"/>
    </row>
    <row r="3580" spans="2:17" x14ac:dyDescent="0.25">
      <c r="B3580" s="18">
        <v>2012</v>
      </c>
      <c r="C3580" s="18" t="s">
        <v>8</v>
      </c>
      <c r="D3580" s="18" t="s">
        <v>94</v>
      </c>
      <c r="E3580" s="18" t="s">
        <v>10</v>
      </c>
      <c r="F3580" s="18" t="s">
        <v>112</v>
      </c>
      <c r="G3580" s="18">
        <v>5004</v>
      </c>
      <c r="H3580" s="18">
        <v>0.65</v>
      </c>
      <c r="I3580" s="18">
        <v>1.07</v>
      </c>
      <c r="Q3580"/>
    </row>
    <row r="3581" spans="2:17" x14ac:dyDescent="0.25">
      <c r="B3581" s="18">
        <v>2012</v>
      </c>
      <c r="C3581" s="18" t="s">
        <v>8</v>
      </c>
      <c r="D3581" s="18" t="s">
        <v>94</v>
      </c>
      <c r="E3581" s="18" t="s">
        <v>10</v>
      </c>
      <c r="F3581" s="18" t="s">
        <v>113</v>
      </c>
      <c r="G3581" s="18">
        <v>5724</v>
      </c>
      <c r="H3581" s="18">
        <v>0.55000000000000004</v>
      </c>
      <c r="I3581" s="18">
        <v>0.94</v>
      </c>
      <c r="Q3581"/>
    </row>
    <row r="3582" spans="2:17" x14ac:dyDescent="0.25">
      <c r="B3582" s="18">
        <v>2012</v>
      </c>
      <c r="C3582" s="18" t="s">
        <v>8</v>
      </c>
      <c r="D3582" s="18" t="s">
        <v>94</v>
      </c>
      <c r="E3582" s="18" t="s">
        <v>10</v>
      </c>
      <c r="F3582" s="18" t="s">
        <v>114</v>
      </c>
      <c r="G3582" s="18">
        <v>5940</v>
      </c>
      <c r="H3582" s="18">
        <v>0.69</v>
      </c>
      <c r="I3582" s="18">
        <v>1.08</v>
      </c>
      <c r="Q3582"/>
    </row>
    <row r="3583" spans="2:17" x14ac:dyDescent="0.25">
      <c r="B3583" s="18">
        <v>2012</v>
      </c>
      <c r="C3583" s="18" t="s">
        <v>8</v>
      </c>
      <c r="D3583" s="18" t="s">
        <v>94</v>
      </c>
      <c r="E3583" s="18" t="s">
        <v>10</v>
      </c>
      <c r="F3583" s="18" t="s">
        <v>115</v>
      </c>
      <c r="G3583" s="18">
        <v>4884</v>
      </c>
      <c r="H3583" s="18">
        <v>0.4</v>
      </c>
      <c r="I3583" s="18">
        <v>1.04</v>
      </c>
      <c r="Q3583"/>
    </row>
    <row r="3584" spans="2:17" x14ac:dyDescent="0.25">
      <c r="B3584" s="18">
        <v>2012</v>
      </c>
      <c r="C3584" s="18" t="s">
        <v>8</v>
      </c>
      <c r="D3584" s="18" t="s">
        <v>94</v>
      </c>
      <c r="E3584" s="18" t="s">
        <v>10</v>
      </c>
      <c r="F3584" s="18" t="s">
        <v>116</v>
      </c>
      <c r="G3584" s="18">
        <v>8436</v>
      </c>
      <c r="H3584" s="18">
        <v>1.1499999999999999</v>
      </c>
      <c r="I3584" s="18">
        <v>1.07</v>
      </c>
      <c r="Q3584"/>
    </row>
    <row r="3585" spans="2:17" x14ac:dyDescent="0.25">
      <c r="B3585" s="18">
        <v>2012</v>
      </c>
      <c r="C3585" s="18" t="s">
        <v>8</v>
      </c>
      <c r="D3585" s="18" t="s">
        <v>94</v>
      </c>
      <c r="E3585" s="18" t="s">
        <v>10</v>
      </c>
      <c r="F3585" s="18" t="s">
        <v>117</v>
      </c>
      <c r="G3585" s="18">
        <v>5208</v>
      </c>
      <c r="H3585" s="18">
        <v>0.86</v>
      </c>
      <c r="I3585" s="18">
        <v>1.01</v>
      </c>
      <c r="Q3585"/>
    </row>
    <row r="3586" spans="2:17" x14ac:dyDescent="0.25">
      <c r="B3586" s="18">
        <v>2012</v>
      </c>
      <c r="C3586" s="18" t="s">
        <v>8</v>
      </c>
      <c r="D3586" s="18" t="s">
        <v>94</v>
      </c>
      <c r="E3586" s="18" t="s">
        <v>10</v>
      </c>
      <c r="F3586" s="18" t="s">
        <v>118</v>
      </c>
      <c r="G3586" s="18">
        <v>6540</v>
      </c>
      <c r="H3586" s="18">
        <v>0.7</v>
      </c>
      <c r="I3586" s="18">
        <v>1.08</v>
      </c>
      <c r="Q3586"/>
    </row>
    <row r="3587" spans="2:17" x14ac:dyDescent="0.25">
      <c r="B3587" s="18">
        <v>2012</v>
      </c>
      <c r="C3587" s="18" t="s">
        <v>8</v>
      </c>
      <c r="D3587" s="18" t="s">
        <v>94</v>
      </c>
      <c r="E3587" s="18" t="s">
        <v>10</v>
      </c>
      <c r="F3587" s="18" t="s">
        <v>119</v>
      </c>
      <c r="G3587" s="18">
        <v>9252</v>
      </c>
      <c r="H3587" s="18">
        <v>1.1000000000000001</v>
      </c>
      <c r="I3587" s="18">
        <v>1.04</v>
      </c>
      <c r="Q3587"/>
    </row>
    <row r="3588" spans="2:17" x14ac:dyDescent="0.25">
      <c r="B3588" s="18">
        <v>2012</v>
      </c>
      <c r="C3588" s="18" t="s">
        <v>8</v>
      </c>
      <c r="D3588" s="18" t="s">
        <v>94</v>
      </c>
      <c r="E3588" s="18" t="s">
        <v>10</v>
      </c>
      <c r="F3588" s="18" t="s">
        <v>120</v>
      </c>
      <c r="G3588" s="18">
        <v>6024</v>
      </c>
      <c r="H3588" s="18">
        <v>1.1000000000000001</v>
      </c>
      <c r="I3588" s="18">
        <v>1.17</v>
      </c>
      <c r="Q3588"/>
    </row>
    <row r="3589" spans="2:17" x14ac:dyDescent="0.25">
      <c r="B3589" s="18">
        <v>2012</v>
      </c>
      <c r="C3589" s="18" t="s">
        <v>8</v>
      </c>
      <c r="D3589" s="18" t="s">
        <v>94</v>
      </c>
      <c r="E3589" s="18" t="s">
        <v>10</v>
      </c>
      <c r="F3589" s="18" t="s">
        <v>121</v>
      </c>
      <c r="G3589" s="18">
        <v>7740</v>
      </c>
      <c r="H3589" s="18">
        <v>1.06</v>
      </c>
      <c r="I3589" s="18">
        <v>1.17</v>
      </c>
      <c r="Q3589"/>
    </row>
    <row r="3590" spans="2:17" x14ac:dyDescent="0.25">
      <c r="B3590" s="18">
        <v>2012</v>
      </c>
      <c r="C3590" s="18" t="s">
        <v>8</v>
      </c>
      <c r="D3590" s="18" t="s">
        <v>94</v>
      </c>
      <c r="E3590" s="18" t="s">
        <v>10</v>
      </c>
      <c r="F3590" s="18" t="s">
        <v>122</v>
      </c>
      <c r="G3590" s="18">
        <v>8820</v>
      </c>
      <c r="H3590" s="18">
        <v>0.72</v>
      </c>
      <c r="I3590" s="18">
        <v>1.04</v>
      </c>
      <c r="Q3590"/>
    </row>
    <row r="3591" spans="2:17" x14ac:dyDescent="0.25">
      <c r="B3591" s="18">
        <v>2012</v>
      </c>
      <c r="C3591" s="18" t="s">
        <v>8</v>
      </c>
      <c r="D3591" s="18" t="s">
        <v>94</v>
      </c>
      <c r="E3591" s="18" t="s">
        <v>10</v>
      </c>
      <c r="F3591" s="18" t="s">
        <v>123</v>
      </c>
      <c r="G3591" s="18">
        <v>6288</v>
      </c>
      <c r="H3591" s="18">
        <v>0.48</v>
      </c>
      <c r="I3591" s="18">
        <v>1.01</v>
      </c>
      <c r="Q3591"/>
    </row>
    <row r="3592" spans="2:17" x14ac:dyDescent="0.25">
      <c r="B3592" s="18">
        <v>2012</v>
      </c>
      <c r="C3592" s="18" t="s">
        <v>8</v>
      </c>
      <c r="D3592" s="18" t="s">
        <v>94</v>
      </c>
      <c r="E3592" s="18" t="s">
        <v>10</v>
      </c>
      <c r="F3592" s="18" t="s">
        <v>124</v>
      </c>
      <c r="G3592" s="18">
        <v>6768</v>
      </c>
      <c r="H3592" s="18">
        <v>1.2</v>
      </c>
      <c r="I3592" s="18">
        <v>1.03</v>
      </c>
      <c r="Q3592"/>
    </row>
    <row r="3593" spans="2:17" x14ac:dyDescent="0.25">
      <c r="B3593" s="18">
        <v>2012</v>
      </c>
      <c r="C3593" s="18" t="s">
        <v>8</v>
      </c>
      <c r="D3593" s="18" t="s">
        <v>94</v>
      </c>
      <c r="E3593" s="18" t="s">
        <v>10</v>
      </c>
      <c r="F3593" s="18" t="s">
        <v>125</v>
      </c>
      <c r="G3593" s="18">
        <v>6948</v>
      </c>
      <c r="H3593" s="18">
        <v>0.86</v>
      </c>
      <c r="I3593" s="18">
        <v>1.18</v>
      </c>
      <c r="Q3593"/>
    </row>
    <row r="3594" spans="2:17" x14ac:dyDescent="0.25">
      <c r="B3594" s="18">
        <v>2012</v>
      </c>
      <c r="C3594" s="18" t="s">
        <v>8</v>
      </c>
      <c r="D3594" s="18" t="s">
        <v>94</v>
      </c>
      <c r="E3594" s="18" t="s">
        <v>10</v>
      </c>
      <c r="F3594" s="18" t="s">
        <v>126</v>
      </c>
      <c r="G3594" s="18">
        <v>5304</v>
      </c>
      <c r="H3594" s="18">
        <v>0.72</v>
      </c>
      <c r="I3594" s="18">
        <v>1.19</v>
      </c>
      <c r="Q3594"/>
    </row>
    <row r="3595" spans="2:17" x14ac:dyDescent="0.25">
      <c r="B3595" s="18">
        <v>2012</v>
      </c>
      <c r="C3595" s="18" t="s">
        <v>8</v>
      </c>
      <c r="D3595" s="18" t="s">
        <v>94</v>
      </c>
      <c r="E3595" s="18" t="s">
        <v>10</v>
      </c>
      <c r="F3595" s="18" t="s">
        <v>127</v>
      </c>
      <c r="G3595" s="18">
        <v>6288</v>
      </c>
      <c r="H3595" s="18">
        <v>0.55000000000000004</v>
      </c>
      <c r="I3595" s="18">
        <v>1</v>
      </c>
      <c r="Q3595"/>
    </row>
    <row r="3596" spans="2:17" x14ac:dyDescent="0.25">
      <c r="B3596" s="18">
        <v>2012</v>
      </c>
      <c r="C3596" s="18" t="s">
        <v>8</v>
      </c>
      <c r="D3596" s="18" t="s">
        <v>94</v>
      </c>
      <c r="E3596" s="18" t="s">
        <v>10</v>
      </c>
      <c r="F3596" s="18" t="s">
        <v>128</v>
      </c>
      <c r="G3596" s="18">
        <v>5916</v>
      </c>
      <c r="H3596" s="18">
        <v>0.7</v>
      </c>
      <c r="I3596" s="18">
        <v>1.01</v>
      </c>
      <c r="Q3596"/>
    </row>
    <row r="3597" spans="2:17" x14ac:dyDescent="0.25">
      <c r="B3597" s="18">
        <v>2012</v>
      </c>
      <c r="C3597" s="18" t="s">
        <v>8</v>
      </c>
      <c r="D3597" s="18" t="s">
        <v>94</v>
      </c>
      <c r="E3597" s="18" t="s">
        <v>10</v>
      </c>
      <c r="F3597" s="18" t="s">
        <v>129</v>
      </c>
      <c r="G3597" s="18">
        <v>7020</v>
      </c>
      <c r="H3597" s="18">
        <v>0.72</v>
      </c>
      <c r="I3597" s="18">
        <v>1.05</v>
      </c>
      <c r="Q3597"/>
    </row>
    <row r="3598" spans="2:17" x14ac:dyDescent="0.25">
      <c r="B3598" s="18">
        <v>2012</v>
      </c>
      <c r="C3598" s="18" t="s">
        <v>8</v>
      </c>
      <c r="D3598" s="18" t="s">
        <v>94</v>
      </c>
      <c r="E3598" s="18" t="s">
        <v>10</v>
      </c>
      <c r="F3598" s="18" t="s">
        <v>130</v>
      </c>
      <c r="G3598" s="18">
        <v>6444</v>
      </c>
      <c r="H3598" s="18">
        <v>1.18</v>
      </c>
      <c r="I3598" s="18">
        <v>1.02</v>
      </c>
      <c r="Q3598"/>
    </row>
    <row r="3599" spans="2:17" x14ac:dyDescent="0.25">
      <c r="B3599" s="18">
        <v>2012</v>
      </c>
      <c r="C3599" s="18" t="s">
        <v>8</v>
      </c>
      <c r="D3599" s="18" t="s">
        <v>94</v>
      </c>
      <c r="E3599" s="18" t="s">
        <v>10</v>
      </c>
      <c r="F3599" s="18" t="s">
        <v>131</v>
      </c>
      <c r="G3599" s="18">
        <v>5100</v>
      </c>
      <c r="H3599" s="18">
        <v>0.73</v>
      </c>
      <c r="I3599" s="18">
        <v>1.02</v>
      </c>
      <c r="Q3599"/>
    </row>
    <row r="3600" spans="2:17" x14ac:dyDescent="0.25">
      <c r="B3600" s="18">
        <v>2012</v>
      </c>
      <c r="C3600" s="18" t="s">
        <v>8</v>
      </c>
      <c r="D3600" s="18" t="s">
        <v>94</v>
      </c>
      <c r="E3600" s="18" t="s">
        <v>10</v>
      </c>
      <c r="F3600" s="18" t="s">
        <v>132</v>
      </c>
      <c r="G3600" s="18">
        <v>6324</v>
      </c>
      <c r="H3600" s="18">
        <v>0.51</v>
      </c>
      <c r="I3600" s="18">
        <v>1.17</v>
      </c>
      <c r="Q3600"/>
    </row>
    <row r="3601" spans="2:17" x14ac:dyDescent="0.25">
      <c r="B3601" s="18">
        <v>2012</v>
      </c>
      <c r="C3601" s="18" t="s">
        <v>8</v>
      </c>
      <c r="D3601" s="18" t="s">
        <v>94</v>
      </c>
      <c r="E3601" s="18" t="s">
        <v>10</v>
      </c>
      <c r="F3601" s="18" t="s">
        <v>133</v>
      </c>
      <c r="G3601" s="18">
        <v>8952</v>
      </c>
      <c r="H3601" s="18">
        <v>0.91</v>
      </c>
      <c r="I3601" s="18">
        <v>0.99</v>
      </c>
      <c r="Q3601"/>
    </row>
    <row r="3602" spans="2:17" x14ac:dyDescent="0.25">
      <c r="B3602" s="18">
        <v>2012</v>
      </c>
      <c r="C3602" s="18" t="s">
        <v>8</v>
      </c>
      <c r="D3602" s="18" t="s">
        <v>94</v>
      </c>
      <c r="E3602" s="18" t="s">
        <v>10</v>
      </c>
      <c r="F3602" s="18" t="s">
        <v>134</v>
      </c>
      <c r="G3602" s="18">
        <v>9252</v>
      </c>
      <c r="H3602" s="18">
        <v>0.65</v>
      </c>
      <c r="I3602" s="18">
        <v>1.17</v>
      </c>
      <c r="Q3602"/>
    </row>
    <row r="3603" spans="2:17" x14ac:dyDescent="0.25">
      <c r="B3603" s="18">
        <v>2012</v>
      </c>
      <c r="C3603" s="18" t="s">
        <v>8</v>
      </c>
      <c r="D3603" s="18" t="s">
        <v>94</v>
      </c>
      <c r="E3603" s="18" t="s">
        <v>10</v>
      </c>
      <c r="F3603" s="18" t="s">
        <v>135</v>
      </c>
      <c r="G3603" s="18">
        <v>8016</v>
      </c>
      <c r="H3603" s="18">
        <v>0.71</v>
      </c>
      <c r="I3603" s="18">
        <v>1.02</v>
      </c>
      <c r="Q3603"/>
    </row>
    <row r="3604" spans="2:17" x14ac:dyDescent="0.25">
      <c r="B3604" s="18">
        <v>2012</v>
      </c>
      <c r="C3604" s="18" t="s">
        <v>8</v>
      </c>
      <c r="D3604" s="18" t="s">
        <v>94</v>
      </c>
      <c r="E3604" s="18" t="s">
        <v>10</v>
      </c>
      <c r="F3604" s="18" t="s">
        <v>136</v>
      </c>
      <c r="G3604" s="18">
        <v>9036</v>
      </c>
      <c r="H3604" s="18">
        <v>0.82</v>
      </c>
      <c r="I3604" s="18">
        <v>0.96</v>
      </c>
      <c r="Q3604"/>
    </row>
    <row r="3605" spans="2:17" x14ac:dyDescent="0.25">
      <c r="B3605" s="18">
        <v>2012</v>
      </c>
      <c r="C3605" s="18" t="s">
        <v>8</v>
      </c>
      <c r="D3605" s="18" t="s">
        <v>94</v>
      </c>
      <c r="E3605" s="18" t="s">
        <v>10</v>
      </c>
      <c r="F3605" s="18" t="s">
        <v>137</v>
      </c>
      <c r="G3605" s="18">
        <v>6288</v>
      </c>
      <c r="H3605" s="18">
        <v>0.81</v>
      </c>
      <c r="I3605" s="18">
        <v>0.99</v>
      </c>
      <c r="Q3605"/>
    </row>
    <row r="3606" spans="2:17" x14ac:dyDescent="0.25">
      <c r="B3606" s="18">
        <v>2012</v>
      </c>
      <c r="C3606" s="18" t="s">
        <v>8</v>
      </c>
      <c r="D3606" s="18" t="s">
        <v>94</v>
      </c>
      <c r="E3606" s="18" t="s">
        <v>10</v>
      </c>
      <c r="F3606" s="18" t="s">
        <v>138</v>
      </c>
      <c r="G3606" s="18">
        <v>8808</v>
      </c>
      <c r="H3606" s="18">
        <v>1.1200000000000001</v>
      </c>
      <c r="I3606" s="18">
        <v>0.94</v>
      </c>
      <c r="Q3606"/>
    </row>
    <row r="3607" spans="2:17" x14ac:dyDescent="0.25">
      <c r="B3607" s="18">
        <v>2012</v>
      </c>
      <c r="C3607" s="18" t="s">
        <v>8</v>
      </c>
      <c r="D3607" s="18" t="s">
        <v>94</v>
      </c>
      <c r="E3607" s="18" t="s">
        <v>10</v>
      </c>
      <c r="F3607" s="18" t="s">
        <v>139</v>
      </c>
      <c r="G3607" s="18">
        <v>5532</v>
      </c>
      <c r="H3607" s="18">
        <v>0.68</v>
      </c>
      <c r="I3607" s="18">
        <v>1.06</v>
      </c>
      <c r="Q3607"/>
    </row>
    <row r="3608" spans="2:17" x14ac:dyDescent="0.25">
      <c r="B3608" s="18">
        <v>2012</v>
      </c>
      <c r="C3608" s="18" t="s">
        <v>8</v>
      </c>
      <c r="D3608" s="18" t="s">
        <v>94</v>
      </c>
      <c r="E3608" s="18" t="s">
        <v>10</v>
      </c>
      <c r="F3608" s="18" t="s">
        <v>140</v>
      </c>
      <c r="G3608" s="18">
        <v>6588</v>
      </c>
      <c r="H3608" s="18">
        <v>1.1299999999999999</v>
      </c>
      <c r="I3608" s="18">
        <v>1.18</v>
      </c>
      <c r="Q3608"/>
    </row>
    <row r="3609" spans="2:17" x14ac:dyDescent="0.25">
      <c r="B3609" s="18">
        <v>2012</v>
      </c>
      <c r="C3609" s="18" t="s">
        <v>8</v>
      </c>
      <c r="D3609" s="18" t="s">
        <v>94</v>
      </c>
      <c r="E3609" s="18" t="s">
        <v>10</v>
      </c>
      <c r="F3609" s="18" t="s">
        <v>141</v>
      </c>
      <c r="G3609" s="18">
        <v>5460</v>
      </c>
      <c r="H3609" s="18">
        <v>0.66</v>
      </c>
      <c r="I3609" s="18">
        <v>1.01</v>
      </c>
      <c r="Q3609"/>
    </row>
    <row r="3610" spans="2:17" x14ac:dyDescent="0.25">
      <c r="B3610" s="18">
        <v>2012</v>
      </c>
      <c r="C3610" s="18" t="s">
        <v>8</v>
      </c>
      <c r="D3610" s="18" t="s">
        <v>94</v>
      </c>
      <c r="E3610" s="18" t="s">
        <v>10</v>
      </c>
      <c r="F3610" s="18" t="s">
        <v>142</v>
      </c>
      <c r="G3610" s="18">
        <v>7812</v>
      </c>
      <c r="H3610" s="18">
        <v>0.49</v>
      </c>
      <c r="I3610" s="18">
        <v>0.91</v>
      </c>
      <c r="Q3610"/>
    </row>
    <row r="3611" spans="2:17" x14ac:dyDescent="0.25">
      <c r="B3611" s="18">
        <v>2012</v>
      </c>
      <c r="C3611" s="18" t="s">
        <v>8</v>
      </c>
      <c r="D3611" s="18" t="s">
        <v>94</v>
      </c>
      <c r="E3611" s="18" t="s">
        <v>10</v>
      </c>
      <c r="F3611" s="18" t="s">
        <v>143</v>
      </c>
      <c r="G3611" s="18">
        <v>4896</v>
      </c>
      <c r="H3611" s="18">
        <v>1.1100000000000001</v>
      </c>
      <c r="I3611" s="18">
        <v>1.01</v>
      </c>
      <c r="Q3611"/>
    </row>
    <row r="3612" spans="2:17" x14ac:dyDescent="0.25">
      <c r="B3612" s="18">
        <v>2012</v>
      </c>
      <c r="C3612" s="18" t="s">
        <v>8</v>
      </c>
      <c r="D3612" s="18" t="s">
        <v>94</v>
      </c>
      <c r="E3612" s="18" t="s">
        <v>10</v>
      </c>
      <c r="F3612" s="18" t="s">
        <v>3612</v>
      </c>
      <c r="G3612" s="18">
        <v>6252</v>
      </c>
      <c r="H3612" s="18">
        <v>1.08</v>
      </c>
      <c r="I3612" s="18">
        <v>0.95</v>
      </c>
      <c r="Q3612"/>
    </row>
    <row r="3613" spans="2:17" x14ac:dyDescent="0.25">
      <c r="B3613" s="18">
        <v>2012</v>
      </c>
      <c r="C3613" s="18" t="s">
        <v>8</v>
      </c>
      <c r="D3613" s="18" t="s">
        <v>94</v>
      </c>
      <c r="E3613" s="18" t="s">
        <v>10</v>
      </c>
      <c r="F3613" s="18" t="s">
        <v>144</v>
      </c>
      <c r="G3613" s="18">
        <v>8136</v>
      </c>
      <c r="H3613" s="18">
        <v>0.6</v>
      </c>
      <c r="I3613" s="18">
        <v>0.99</v>
      </c>
      <c r="Q3613"/>
    </row>
    <row r="3614" spans="2:17" x14ac:dyDescent="0.25">
      <c r="B3614" s="18">
        <v>2012</v>
      </c>
      <c r="C3614" s="18" t="s">
        <v>8</v>
      </c>
      <c r="D3614" s="18" t="s">
        <v>94</v>
      </c>
      <c r="E3614" s="18" t="s">
        <v>10</v>
      </c>
      <c r="F3614" s="18" t="s">
        <v>145</v>
      </c>
      <c r="G3614" s="18">
        <v>5988</v>
      </c>
      <c r="H3614" s="18">
        <v>0.89</v>
      </c>
      <c r="I3614" s="18">
        <v>1.05</v>
      </c>
      <c r="Q3614"/>
    </row>
    <row r="3615" spans="2:17" x14ac:dyDescent="0.25">
      <c r="B3615" s="18">
        <v>2012</v>
      </c>
      <c r="C3615" s="18" t="s">
        <v>8</v>
      </c>
      <c r="D3615" s="18" t="s">
        <v>94</v>
      </c>
      <c r="E3615" s="18" t="s">
        <v>10</v>
      </c>
      <c r="F3615" s="18" t="s">
        <v>146</v>
      </c>
      <c r="G3615" s="18">
        <v>5280</v>
      </c>
      <c r="H3615" s="18">
        <v>1.19</v>
      </c>
      <c r="I3615" s="18">
        <v>1.03</v>
      </c>
      <c r="Q3615"/>
    </row>
    <row r="3616" spans="2:17" x14ac:dyDescent="0.25">
      <c r="B3616" s="18">
        <v>2012</v>
      </c>
      <c r="C3616" s="18" t="s">
        <v>8</v>
      </c>
      <c r="D3616" s="18" t="s">
        <v>94</v>
      </c>
      <c r="E3616" s="18" t="s">
        <v>10</v>
      </c>
      <c r="F3616" s="18" t="s">
        <v>147</v>
      </c>
      <c r="G3616" s="18">
        <v>7020</v>
      </c>
      <c r="H3616" s="18">
        <v>0.59</v>
      </c>
      <c r="I3616" s="18">
        <v>1.01</v>
      </c>
      <c r="Q3616"/>
    </row>
    <row r="3617" spans="2:17" x14ac:dyDescent="0.25">
      <c r="B3617" s="18">
        <v>2012</v>
      </c>
      <c r="C3617" s="18" t="s">
        <v>8</v>
      </c>
      <c r="D3617" s="18" t="s">
        <v>94</v>
      </c>
      <c r="E3617" s="18" t="s">
        <v>10</v>
      </c>
      <c r="F3617" s="18" t="s">
        <v>148</v>
      </c>
      <c r="G3617" s="18">
        <v>5640</v>
      </c>
      <c r="H3617" s="18">
        <v>0.81</v>
      </c>
      <c r="I3617" s="18">
        <v>0.96</v>
      </c>
      <c r="Q3617"/>
    </row>
    <row r="3618" spans="2:17" x14ac:dyDescent="0.25">
      <c r="B3618" s="18">
        <v>2012</v>
      </c>
      <c r="C3618" s="18" t="s">
        <v>8</v>
      </c>
      <c r="D3618" s="18" t="s">
        <v>94</v>
      </c>
      <c r="E3618" s="18" t="s">
        <v>10</v>
      </c>
      <c r="F3618" s="18" t="s">
        <v>149</v>
      </c>
      <c r="G3618" s="18">
        <v>5544</v>
      </c>
      <c r="H3618" s="18">
        <v>0.47</v>
      </c>
      <c r="I3618" s="18">
        <v>0.93</v>
      </c>
      <c r="Q3618"/>
    </row>
    <row r="3619" spans="2:17" x14ac:dyDescent="0.25">
      <c r="B3619" s="18">
        <v>2012</v>
      </c>
      <c r="C3619" s="18" t="s">
        <v>8</v>
      </c>
      <c r="D3619" s="18" t="s">
        <v>94</v>
      </c>
      <c r="E3619" s="18" t="s">
        <v>10</v>
      </c>
      <c r="F3619" s="18" t="s">
        <v>150</v>
      </c>
      <c r="G3619" s="18">
        <v>5052</v>
      </c>
      <c r="H3619" s="18">
        <v>0.61</v>
      </c>
      <c r="I3619" s="18">
        <v>0.98</v>
      </c>
      <c r="Q3619"/>
    </row>
    <row r="3620" spans="2:17" x14ac:dyDescent="0.25">
      <c r="B3620" s="18">
        <v>2012</v>
      </c>
      <c r="C3620" s="18" t="s">
        <v>8</v>
      </c>
      <c r="D3620" s="18" t="s">
        <v>94</v>
      </c>
      <c r="E3620" s="18" t="s">
        <v>10</v>
      </c>
      <c r="F3620" s="18" t="s">
        <v>151</v>
      </c>
      <c r="G3620" s="18">
        <v>7884</v>
      </c>
      <c r="H3620" s="18">
        <v>0.93</v>
      </c>
      <c r="I3620" s="18">
        <v>0.96</v>
      </c>
      <c r="Q3620"/>
    </row>
    <row r="3621" spans="2:17" x14ac:dyDescent="0.25">
      <c r="B3621" s="18">
        <v>2012</v>
      </c>
      <c r="C3621" s="18" t="s">
        <v>8</v>
      </c>
      <c r="D3621" s="18" t="s">
        <v>94</v>
      </c>
      <c r="E3621" s="18" t="s">
        <v>10</v>
      </c>
      <c r="F3621" s="18" t="s">
        <v>152</v>
      </c>
      <c r="G3621" s="18">
        <v>7992</v>
      </c>
      <c r="H3621" s="18">
        <v>1.2</v>
      </c>
      <c r="I3621" s="18">
        <v>1.07</v>
      </c>
      <c r="Q3621"/>
    </row>
    <row r="3622" spans="2:17" x14ac:dyDescent="0.25">
      <c r="B3622" s="18">
        <v>2012</v>
      </c>
      <c r="C3622" s="18" t="s">
        <v>8</v>
      </c>
      <c r="D3622" s="18" t="s">
        <v>94</v>
      </c>
      <c r="E3622" s="18" t="s">
        <v>10</v>
      </c>
      <c r="F3622" s="18" t="s">
        <v>153</v>
      </c>
      <c r="G3622" s="18">
        <v>4896</v>
      </c>
      <c r="H3622" s="18">
        <v>0.9</v>
      </c>
      <c r="I3622" s="18">
        <v>0.9</v>
      </c>
      <c r="Q3622"/>
    </row>
    <row r="3623" spans="2:17" x14ac:dyDescent="0.25">
      <c r="B3623" s="18">
        <v>2012</v>
      </c>
      <c r="C3623" s="18" t="s">
        <v>8</v>
      </c>
      <c r="D3623" s="18" t="s">
        <v>94</v>
      </c>
      <c r="E3623" s="18" t="s">
        <v>10</v>
      </c>
      <c r="F3623" s="18" t="s">
        <v>154</v>
      </c>
      <c r="G3623" s="18">
        <v>5292</v>
      </c>
      <c r="H3623" s="18">
        <v>0.43</v>
      </c>
      <c r="I3623" s="18">
        <v>1.06</v>
      </c>
      <c r="Q3623"/>
    </row>
    <row r="3624" spans="2:17" x14ac:dyDescent="0.25">
      <c r="B3624" s="18">
        <v>2012</v>
      </c>
      <c r="C3624" s="18" t="s">
        <v>8</v>
      </c>
      <c r="D3624" s="18" t="s">
        <v>94</v>
      </c>
      <c r="E3624" s="18" t="s">
        <v>10</v>
      </c>
      <c r="F3624" s="18" t="s">
        <v>155</v>
      </c>
      <c r="G3624" s="18">
        <v>9300</v>
      </c>
      <c r="H3624" s="18">
        <v>1.1100000000000001</v>
      </c>
      <c r="I3624" s="18">
        <v>0.95</v>
      </c>
      <c r="Q3624"/>
    </row>
    <row r="3625" spans="2:17" x14ac:dyDescent="0.25">
      <c r="B3625" s="18">
        <v>2012</v>
      </c>
      <c r="C3625" s="18" t="s">
        <v>8</v>
      </c>
      <c r="D3625" s="18" t="s">
        <v>94</v>
      </c>
      <c r="E3625" s="18" t="s">
        <v>10</v>
      </c>
      <c r="F3625" s="18" t="s">
        <v>156</v>
      </c>
      <c r="G3625" s="18">
        <v>7296</v>
      </c>
      <c r="H3625" s="18">
        <v>1.17</v>
      </c>
      <c r="I3625" s="18">
        <v>0.93</v>
      </c>
      <c r="Q3625"/>
    </row>
    <row r="3626" spans="2:17" x14ac:dyDescent="0.25">
      <c r="B3626" s="18">
        <v>2012</v>
      </c>
      <c r="C3626" s="18" t="s">
        <v>8</v>
      </c>
      <c r="D3626" s="18" t="s">
        <v>94</v>
      </c>
      <c r="E3626" s="18" t="s">
        <v>10</v>
      </c>
      <c r="F3626" s="18" t="s">
        <v>157</v>
      </c>
      <c r="G3626" s="18">
        <v>8364</v>
      </c>
      <c r="H3626" s="18">
        <v>0.86</v>
      </c>
      <c r="I3626" s="18">
        <v>1.1200000000000001</v>
      </c>
      <c r="Q3626"/>
    </row>
    <row r="3627" spans="2:17" x14ac:dyDescent="0.25">
      <c r="B3627" s="18">
        <v>2012</v>
      </c>
      <c r="C3627" s="18" t="s">
        <v>8</v>
      </c>
      <c r="D3627" s="18" t="s">
        <v>94</v>
      </c>
      <c r="E3627" s="18" t="s">
        <v>10</v>
      </c>
      <c r="F3627" s="18" t="s">
        <v>158</v>
      </c>
      <c r="G3627" s="18">
        <v>8232</v>
      </c>
      <c r="H3627" s="18">
        <v>1.2</v>
      </c>
      <c r="I3627" s="18">
        <v>1.03</v>
      </c>
      <c r="Q3627"/>
    </row>
    <row r="3628" spans="2:17" x14ac:dyDescent="0.25">
      <c r="B3628" s="18">
        <v>2012</v>
      </c>
      <c r="C3628" s="18" t="s">
        <v>8</v>
      </c>
      <c r="D3628" s="18" t="s">
        <v>94</v>
      </c>
      <c r="E3628" s="18" t="s">
        <v>10</v>
      </c>
      <c r="F3628" s="18" t="s">
        <v>3613</v>
      </c>
      <c r="G3628" s="18">
        <v>5868</v>
      </c>
      <c r="H3628" s="18">
        <v>1.1399999999999999</v>
      </c>
      <c r="I3628" s="18">
        <v>0.97</v>
      </c>
      <c r="Q3628"/>
    </row>
    <row r="3629" spans="2:17" x14ac:dyDescent="0.25">
      <c r="B3629" s="18">
        <v>2012</v>
      </c>
      <c r="C3629" s="18" t="s">
        <v>8</v>
      </c>
      <c r="D3629" s="18" t="s">
        <v>94</v>
      </c>
      <c r="E3629" s="18" t="s">
        <v>10</v>
      </c>
      <c r="F3629" s="18" t="s">
        <v>3614</v>
      </c>
      <c r="G3629" s="18">
        <v>7020</v>
      </c>
      <c r="H3629" s="18">
        <v>0.51</v>
      </c>
      <c r="I3629" s="18">
        <v>1.1100000000000001</v>
      </c>
      <c r="Q3629"/>
    </row>
    <row r="3630" spans="2:17" x14ac:dyDescent="0.25">
      <c r="B3630" s="18">
        <v>2012</v>
      </c>
      <c r="C3630" s="18" t="s">
        <v>8</v>
      </c>
      <c r="D3630" s="18" t="s">
        <v>94</v>
      </c>
      <c r="E3630" s="18" t="s">
        <v>10</v>
      </c>
      <c r="F3630" s="18" t="s">
        <v>3615</v>
      </c>
      <c r="G3630" s="18">
        <v>7608</v>
      </c>
      <c r="H3630" s="18">
        <v>0.77</v>
      </c>
      <c r="I3630" s="18">
        <v>0.9</v>
      </c>
      <c r="Q3630"/>
    </row>
    <row r="3631" spans="2:17" x14ac:dyDescent="0.25">
      <c r="B3631" s="18">
        <v>2012</v>
      </c>
      <c r="C3631" s="18" t="s">
        <v>8</v>
      </c>
      <c r="D3631" s="18" t="s">
        <v>94</v>
      </c>
      <c r="E3631" s="18" t="s">
        <v>10</v>
      </c>
      <c r="F3631" s="18" t="s">
        <v>3616</v>
      </c>
      <c r="G3631" s="18">
        <v>7704</v>
      </c>
      <c r="H3631" s="18">
        <v>1.07</v>
      </c>
      <c r="I3631" s="18">
        <v>0.91</v>
      </c>
      <c r="Q3631"/>
    </row>
    <row r="3632" spans="2:17" x14ac:dyDescent="0.25">
      <c r="B3632" s="18">
        <v>2012</v>
      </c>
      <c r="C3632" s="18" t="s">
        <v>8</v>
      </c>
      <c r="D3632" s="18" t="s">
        <v>94</v>
      </c>
      <c r="E3632" s="18" t="s">
        <v>10</v>
      </c>
      <c r="F3632" s="18" t="s">
        <v>159</v>
      </c>
      <c r="G3632" s="18">
        <v>5316</v>
      </c>
      <c r="H3632" s="18">
        <v>0.62</v>
      </c>
      <c r="I3632" s="18">
        <v>1.03</v>
      </c>
      <c r="Q3632"/>
    </row>
    <row r="3633" spans="2:17" x14ac:dyDescent="0.25">
      <c r="B3633" s="18">
        <v>2012</v>
      </c>
      <c r="C3633" s="18" t="s">
        <v>8</v>
      </c>
      <c r="D3633" s="18" t="s">
        <v>160</v>
      </c>
      <c r="E3633" s="18" t="s">
        <v>10</v>
      </c>
      <c r="F3633" s="18" t="s">
        <v>161</v>
      </c>
      <c r="G3633" s="18">
        <v>72</v>
      </c>
      <c r="H3633" s="18">
        <v>1.1100000000000001</v>
      </c>
      <c r="I3633" s="18">
        <v>1.23</v>
      </c>
      <c r="Q3633"/>
    </row>
    <row r="3634" spans="2:17" x14ac:dyDescent="0.25">
      <c r="B3634" s="18">
        <v>2012</v>
      </c>
      <c r="C3634" s="18" t="s">
        <v>8</v>
      </c>
      <c r="D3634" s="18" t="s">
        <v>160</v>
      </c>
      <c r="E3634" s="18" t="s">
        <v>10</v>
      </c>
      <c r="F3634" s="18" t="s">
        <v>162</v>
      </c>
      <c r="G3634" s="18">
        <v>4000</v>
      </c>
      <c r="H3634" s="18">
        <v>1.1599999999999999</v>
      </c>
      <c r="I3634" s="18">
        <v>1.24</v>
      </c>
      <c r="Q3634"/>
    </row>
    <row r="3635" spans="2:17" x14ac:dyDescent="0.25">
      <c r="B3635" s="18">
        <v>2012</v>
      </c>
      <c r="C3635" s="18" t="s">
        <v>8</v>
      </c>
      <c r="D3635" s="18" t="s">
        <v>160</v>
      </c>
      <c r="E3635" s="18" t="s">
        <v>10</v>
      </c>
      <c r="F3635" s="18" t="s">
        <v>163</v>
      </c>
      <c r="G3635" s="18">
        <v>132</v>
      </c>
      <c r="H3635" s="18">
        <v>1.2</v>
      </c>
      <c r="I3635" s="18">
        <v>1.37</v>
      </c>
      <c r="Q3635"/>
    </row>
    <row r="3636" spans="2:17" x14ac:dyDescent="0.25">
      <c r="B3636" s="18">
        <v>2012</v>
      </c>
      <c r="C3636" s="18" t="s">
        <v>8</v>
      </c>
      <c r="D3636" s="18" t="s">
        <v>164</v>
      </c>
      <c r="E3636" s="18" t="s">
        <v>10</v>
      </c>
      <c r="F3636" s="18" t="s">
        <v>165</v>
      </c>
      <c r="G3636" s="18">
        <v>540</v>
      </c>
      <c r="H3636" s="18">
        <v>4.95</v>
      </c>
      <c r="I3636" s="18">
        <v>5.21</v>
      </c>
      <c r="Q3636"/>
    </row>
    <row r="3637" spans="2:17" x14ac:dyDescent="0.25">
      <c r="B3637" s="18">
        <v>2012</v>
      </c>
      <c r="C3637" s="18" t="s">
        <v>8</v>
      </c>
      <c r="D3637" s="18" t="s">
        <v>164</v>
      </c>
      <c r="E3637" s="18" t="s">
        <v>10</v>
      </c>
      <c r="F3637" s="18" t="s">
        <v>166</v>
      </c>
      <c r="G3637" s="18">
        <v>432</v>
      </c>
      <c r="H3637" s="18">
        <v>4.99</v>
      </c>
      <c r="I3637" s="18">
        <v>5.18</v>
      </c>
      <c r="Q3637"/>
    </row>
    <row r="3638" spans="2:17" x14ac:dyDescent="0.25">
      <c r="B3638" s="18">
        <v>2012</v>
      </c>
      <c r="C3638" s="18" t="s">
        <v>8</v>
      </c>
      <c r="D3638" s="18" t="s">
        <v>164</v>
      </c>
      <c r="E3638" s="18" t="s">
        <v>10</v>
      </c>
      <c r="F3638" s="18" t="s">
        <v>167</v>
      </c>
      <c r="G3638" s="18">
        <v>312</v>
      </c>
      <c r="H3638" s="18">
        <v>4.1500000000000004</v>
      </c>
      <c r="I3638" s="18">
        <v>5.12</v>
      </c>
      <c r="Q3638"/>
    </row>
    <row r="3639" spans="2:17" x14ac:dyDescent="0.25">
      <c r="B3639" s="18">
        <v>2012</v>
      </c>
      <c r="C3639" s="18" t="s">
        <v>8</v>
      </c>
      <c r="D3639" s="18" t="s">
        <v>164</v>
      </c>
      <c r="E3639" s="18" t="s">
        <v>10</v>
      </c>
      <c r="F3639" s="18" t="s">
        <v>168</v>
      </c>
      <c r="G3639" s="18">
        <v>624</v>
      </c>
      <c r="H3639" s="18">
        <v>4.92</v>
      </c>
      <c r="I3639" s="18">
        <v>5.24</v>
      </c>
      <c r="Q3639"/>
    </row>
    <row r="3640" spans="2:17" x14ac:dyDescent="0.25">
      <c r="B3640" s="18">
        <v>2012</v>
      </c>
      <c r="C3640" s="18" t="s">
        <v>8</v>
      </c>
      <c r="D3640" s="18" t="s">
        <v>164</v>
      </c>
      <c r="E3640" s="18" t="s">
        <v>10</v>
      </c>
      <c r="F3640" s="18" t="s">
        <v>169</v>
      </c>
      <c r="G3640" s="18">
        <v>672</v>
      </c>
      <c r="H3640" s="18">
        <v>4.03</v>
      </c>
      <c r="I3640" s="18">
        <v>5.1100000000000003</v>
      </c>
      <c r="Q3640"/>
    </row>
    <row r="3641" spans="2:17" x14ac:dyDescent="0.25">
      <c r="B3641" s="18">
        <v>2012</v>
      </c>
      <c r="C3641" s="18" t="s">
        <v>8</v>
      </c>
      <c r="D3641" s="18" t="s">
        <v>164</v>
      </c>
      <c r="E3641" s="18" t="s">
        <v>10</v>
      </c>
      <c r="F3641" s="18" t="s">
        <v>170</v>
      </c>
      <c r="G3641" s="18">
        <v>492</v>
      </c>
      <c r="H3641" s="18">
        <v>4.9800000000000004</v>
      </c>
      <c r="I3641" s="18">
        <v>5.13</v>
      </c>
      <c r="Q3641"/>
    </row>
    <row r="3642" spans="2:17" x14ac:dyDescent="0.25">
      <c r="B3642" s="18">
        <v>2012</v>
      </c>
      <c r="C3642" s="18" t="s">
        <v>8</v>
      </c>
      <c r="D3642" s="18" t="s">
        <v>164</v>
      </c>
      <c r="E3642" s="18" t="s">
        <v>10</v>
      </c>
      <c r="F3642" s="18" t="s">
        <v>171</v>
      </c>
      <c r="G3642" s="18">
        <v>684</v>
      </c>
      <c r="H3642" s="18">
        <v>4.3</v>
      </c>
      <c r="I3642" s="18">
        <v>5.14</v>
      </c>
      <c r="Q3642"/>
    </row>
    <row r="3643" spans="2:17" x14ac:dyDescent="0.25">
      <c r="B3643" s="18">
        <v>2012</v>
      </c>
      <c r="C3643" s="18" t="s">
        <v>8</v>
      </c>
      <c r="D3643" s="18" t="s">
        <v>164</v>
      </c>
      <c r="E3643" s="18" t="s">
        <v>10</v>
      </c>
      <c r="F3643" s="18" t="s">
        <v>172</v>
      </c>
      <c r="G3643" s="18">
        <v>264</v>
      </c>
      <c r="H3643" s="18">
        <v>4.01</v>
      </c>
      <c r="I3643" s="18">
        <v>5.36</v>
      </c>
      <c r="Q3643"/>
    </row>
    <row r="3644" spans="2:17" x14ac:dyDescent="0.25">
      <c r="B3644" s="18">
        <v>2012</v>
      </c>
      <c r="C3644" s="18" t="s">
        <v>8</v>
      </c>
      <c r="D3644" s="18" t="s">
        <v>164</v>
      </c>
      <c r="E3644" s="18" t="s">
        <v>10</v>
      </c>
      <c r="F3644" s="18" t="s">
        <v>173</v>
      </c>
      <c r="G3644" s="18">
        <v>372</v>
      </c>
      <c r="H3644" s="18">
        <v>4.95</v>
      </c>
      <c r="I3644" s="18">
        <v>5.26</v>
      </c>
      <c r="Q3644"/>
    </row>
    <row r="3645" spans="2:17" x14ac:dyDescent="0.25">
      <c r="B3645" s="18">
        <v>2012</v>
      </c>
      <c r="C3645" s="18" t="s">
        <v>8</v>
      </c>
      <c r="D3645" s="18" t="s">
        <v>164</v>
      </c>
      <c r="E3645" s="18" t="s">
        <v>10</v>
      </c>
      <c r="F3645" s="18" t="s">
        <v>174</v>
      </c>
      <c r="G3645" s="18">
        <v>456</v>
      </c>
      <c r="H3645" s="18">
        <v>4.72</v>
      </c>
      <c r="I3645" s="18">
        <v>5.25</v>
      </c>
      <c r="Q3645"/>
    </row>
    <row r="3646" spans="2:17" x14ac:dyDescent="0.25">
      <c r="B3646" s="18">
        <v>2012</v>
      </c>
      <c r="C3646" s="18" t="s">
        <v>8</v>
      </c>
      <c r="D3646" s="18" t="s">
        <v>164</v>
      </c>
      <c r="E3646" s="18" t="s">
        <v>10</v>
      </c>
      <c r="F3646" s="18" t="s">
        <v>175</v>
      </c>
      <c r="G3646" s="18">
        <v>564</v>
      </c>
      <c r="H3646" s="18">
        <v>4.25</v>
      </c>
      <c r="I3646" s="18">
        <v>5.35</v>
      </c>
      <c r="Q3646"/>
    </row>
    <row r="3647" spans="2:17" x14ac:dyDescent="0.25">
      <c r="B3647" s="18">
        <v>2012</v>
      </c>
      <c r="C3647" s="18" t="s">
        <v>8</v>
      </c>
      <c r="D3647" s="18" t="s">
        <v>164</v>
      </c>
      <c r="E3647" s="18" t="s">
        <v>10</v>
      </c>
      <c r="F3647" s="18" t="s">
        <v>176</v>
      </c>
      <c r="G3647" s="18">
        <v>312</v>
      </c>
      <c r="H3647" s="18">
        <v>4.5</v>
      </c>
      <c r="I3647" s="18">
        <v>5.31</v>
      </c>
      <c r="Q3647"/>
    </row>
    <row r="3648" spans="2:17" x14ac:dyDescent="0.25">
      <c r="B3648" s="18">
        <v>2012</v>
      </c>
      <c r="C3648" s="18" t="s">
        <v>8</v>
      </c>
      <c r="D3648" s="18" t="s">
        <v>164</v>
      </c>
      <c r="E3648" s="18" t="s">
        <v>10</v>
      </c>
      <c r="F3648" s="18" t="s">
        <v>177</v>
      </c>
      <c r="G3648" s="18">
        <v>384</v>
      </c>
      <c r="H3648" s="18">
        <v>4.68</v>
      </c>
      <c r="I3648" s="18">
        <v>5.05</v>
      </c>
      <c r="Q3648"/>
    </row>
    <row r="3649" spans="2:17" x14ac:dyDescent="0.25">
      <c r="B3649" s="18">
        <v>2012</v>
      </c>
      <c r="C3649" s="18" t="s">
        <v>8</v>
      </c>
      <c r="D3649" s="18" t="s">
        <v>164</v>
      </c>
      <c r="E3649" s="18" t="s">
        <v>10</v>
      </c>
      <c r="F3649" s="18" t="s">
        <v>178</v>
      </c>
      <c r="G3649" s="18">
        <v>564</v>
      </c>
      <c r="H3649" s="18">
        <v>4.47</v>
      </c>
      <c r="I3649" s="18">
        <v>5.15</v>
      </c>
      <c r="Q3649"/>
    </row>
    <row r="3650" spans="2:17" x14ac:dyDescent="0.25">
      <c r="B3650" s="18">
        <v>2012</v>
      </c>
      <c r="C3650" s="18" t="s">
        <v>8</v>
      </c>
      <c r="D3650" s="18" t="s">
        <v>164</v>
      </c>
      <c r="E3650" s="18" t="s">
        <v>10</v>
      </c>
      <c r="F3650" s="18" t="s">
        <v>179</v>
      </c>
      <c r="G3650" s="18">
        <v>252</v>
      </c>
      <c r="H3650" s="18">
        <v>4.8600000000000003</v>
      </c>
      <c r="I3650" s="18">
        <v>5.1100000000000003</v>
      </c>
      <c r="Q3650"/>
    </row>
    <row r="3651" spans="2:17" x14ac:dyDescent="0.25">
      <c r="B3651" s="18">
        <v>2012</v>
      </c>
      <c r="C3651" s="18" t="s">
        <v>8</v>
      </c>
      <c r="D3651" s="18" t="s">
        <v>164</v>
      </c>
      <c r="E3651" s="18" t="s">
        <v>10</v>
      </c>
      <c r="F3651" s="18" t="s">
        <v>180</v>
      </c>
      <c r="G3651" s="18">
        <v>504</v>
      </c>
      <c r="H3651" s="18">
        <v>4.66</v>
      </c>
      <c r="I3651" s="18">
        <v>5.3</v>
      </c>
      <c r="Q3651"/>
    </row>
    <row r="3652" spans="2:17" x14ac:dyDescent="0.25">
      <c r="B3652" s="18">
        <v>2012</v>
      </c>
      <c r="C3652" s="18" t="s">
        <v>8</v>
      </c>
      <c r="D3652" s="18" t="s">
        <v>164</v>
      </c>
      <c r="E3652" s="18" t="s">
        <v>10</v>
      </c>
      <c r="F3652" s="18" t="s">
        <v>181</v>
      </c>
      <c r="G3652" s="18">
        <v>324</v>
      </c>
      <c r="H3652" s="18">
        <v>4.3</v>
      </c>
      <c r="I3652" s="18">
        <v>5.13</v>
      </c>
      <c r="Q3652"/>
    </row>
    <row r="3653" spans="2:17" x14ac:dyDescent="0.25">
      <c r="B3653" s="18">
        <v>2012</v>
      </c>
      <c r="C3653" s="18" t="s">
        <v>8</v>
      </c>
      <c r="D3653" s="18" t="s">
        <v>164</v>
      </c>
      <c r="E3653" s="18" t="s">
        <v>10</v>
      </c>
      <c r="F3653" s="18" t="s">
        <v>182</v>
      </c>
      <c r="G3653" s="18">
        <v>552</v>
      </c>
      <c r="H3653" s="18">
        <v>4.78</v>
      </c>
      <c r="I3653" s="18">
        <v>5.38</v>
      </c>
      <c r="Q3653"/>
    </row>
    <row r="3654" spans="2:17" x14ac:dyDescent="0.25">
      <c r="B3654" s="18">
        <v>2012</v>
      </c>
      <c r="C3654" s="18" t="s">
        <v>8</v>
      </c>
      <c r="D3654" s="18" t="s">
        <v>164</v>
      </c>
      <c r="E3654" s="18" t="s">
        <v>10</v>
      </c>
      <c r="F3654" s="18" t="s">
        <v>183</v>
      </c>
      <c r="G3654" s="18">
        <v>444</v>
      </c>
      <c r="H3654" s="18">
        <v>4.42</v>
      </c>
      <c r="I3654" s="18">
        <v>5.19</v>
      </c>
      <c r="Q3654"/>
    </row>
    <row r="3655" spans="2:17" x14ac:dyDescent="0.25">
      <c r="B3655" s="18">
        <v>2012</v>
      </c>
      <c r="C3655" s="18" t="s">
        <v>8</v>
      </c>
      <c r="D3655" s="18" t="s">
        <v>164</v>
      </c>
      <c r="E3655" s="18" t="s">
        <v>10</v>
      </c>
      <c r="F3655" s="18" t="s">
        <v>184</v>
      </c>
      <c r="G3655" s="18">
        <v>708</v>
      </c>
      <c r="H3655" s="18">
        <v>4.1399999999999997</v>
      </c>
      <c r="I3655" s="18">
        <v>5.13</v>
      </c>
      <c r="Q3655"/>
    </row>
    <row r="3656" spans="2:17" x14ac:dyDescent="0.25">
      <c r="B3656" s="18">
        <v>2012</v>
      </c>
      <c r="C3656" s="18" t="s">
        <v>8</v>
      </c>
      <c r="D3656" s="18" t="s">
        <v>164</v>
      </c>
      <c r="E3656" s="18" t="s">
        <v>10</v>
      </c>
      <c r="F3656" s="18" t="s">
        <v>185</v>
      </c>
      <c r="G3656" s="18">
        <v>504</v>
      </c>
      <c r="H3656" s="18">
        <v>4.97</v>
      </c>
      <c r="I3656" s="18">
        <v>5.29</v>
      </c>
      <c r="Q3656"/>
    </row>
    <row r="3657" spans="2:17" x14ac:dyDescent="0.25">
      <c r="B3657" s="18">
        <v>2012</v>
      </c>
      <c r="C3657" s="18" t="s">
        <v>8</v>
      </c>
      <c r="D3657" s="18" t="s">
        <v>164</v>
      </c>
      <c r="E3657" s="18" t="s">
        <v>10</v>
      </c>
      <c r="F3657" s="18" t="s">
        <v>186</v>
      </c>
      <c r="G3657" s="18">
        <v>468</v>
      </c>
      <c r="H3657" s="18">
        <v>4.54</v>
      </c>
      <c r="I3657" s="18">
        <v>5.34</v>
      </c>
      <c r="Q3657"/>
    </row>
    <row r="3658" spans="2:17" x14ac:dyDescent="0.25">
      <c r="B3658" s="18">
        <v>2012</v>
      </c>
      <c r="C3658" s="18" t="s">
        <v>8</v>
      </c>
      <c r="D3658" s="18" t="s">
        <v>164</v>
      </c>
      <c r="E3658" s="18" t="s">
        <v>10</v>
      </c>
      <c r="F3658" s="18" t="s">
        <v>187</v>
      </c>
      <c r="G3658" s="18">
        <v>252</v>
      </c>
      <c r="H3658" s="18">
        <v>4</v>
      </c>
      <c r="I3658" s="18">
        <v>5.33</v>
      </c>
      <c r="Q3658"/>
    </row>
    <row r="3659" spans="2:17" x14ac:dyDescent="0.25">
      <c r="B3659" s="18">
        <v>2012</v>
      </c>
      <c r="C3659" s="18" t="s">
        <v>8</v>
      </c>
      <c r="D3659" s="18" t="s">
        <v>164</v>
      </c>
      <c r="E3659" s="18" t="s">
        <v>10</v>
      </c>
      <c r="F3659" s="18" t="s">
        <v>188</v>
      </c>
      <c r="G3659" s="18">
        <v>648</v>
      </c>
      <c r="H3659" s="18">
        <v>4.4000000000000004</v>
      </c>
      <c r="I3659" s="18">
        <v>5.0599999999999996</v>
      </c>
      <c r="Q3659"/>
    </row>
    <row r="3660" spans="2:17" x14ac:dyDescent="0.25">
      <c r="B3660" s="18">
        <v>2012</v>
      </c>
      <c r="C3660" s="18" t="s">
        <v>8</v>
      </c>
      <c r="D3660" s="18" t="s">
        <v>164</v>
      </c>
      <c r="E3660" s="18" t="s">
        <v>10</v>
      </c>
      <c r="F3660" s="18" t="s">
        <v>189</v>
      </c>
      <c r="G3660" s="18">
        <v>432</v>
      </c>
      <c r="H3660" s="18">
        <v>4.92</v>
      </c>
      <c r="I3660" s="18">
        <v>5.05</v>
      </c>
      <c r="Q3660"/>
    </row>
    <row r="3661" spans="2:17" x14ac:dyDescent="0.25">
      <c r="B3661" s="18">
        <v>2012</v>
      </c>
      <c r="C3661" s="18" t="s">
        <v>8</v>
      </c>
      <c r="D3661" s="18" t="s">
        <v>164</v>
      </c>
      <c r="E3661" s="18" t="s">
        <v>10</v>
      </c>
      <c r="F3661" s="18" t="s">
        <v>3617</v>
      </c>
      <c r="G3661" s="18">
        <v>444</v>
      </c>
      <c r="H3661" s="18">
        <v>4.6399999999999997</v>
      </c>
      <c r="I3661" s="18">
        <v>5.37</v>
      </c>
      <c r="Q3661"/>
    </row>
    <row r="3662" spans="2:17" x14ac:dyDescent="0.25">
      <c r="B3662" s="18">
        <v>2012</v>
      </c>
      <c r="C3662" s="18" t="s">
        <v>8</v>
      </c>
      <c r="D3662" s="18" t="s">
        <v>164</v>
      </c>
      <c r="E3662" s="18" t="s">
        <v>10</v>
      </c>
      <c r="F3662" s="18" t="s">
        <v>3618</v>
      </c>
      <c r="G3662" s="18">
        <v>576</v>
      </c>
      <c r="H3662" s="18">
        <v>4.88</v>
      </c>
      <c r="I3662" s="18">
        <v>5.38</v>
      </c>
      <c r="Q3662"/>
    </row>
    <row r="3663" spans="2:17" x14ac:dyDescent="0.25">
      <c r="B3663" s="18">
        <v>2012</v>
      </c>
      <c r="C3663" s="18" t="s">
        <v>8</v>
      </c>
      <c r="D3663" s="18" t="s">
        <v>164</v>
      </c>
      <c r="E3663" s="18" t="s">
        <v>10</v>
      </c>
      <c r="F3663" s="18" t="s">
        <v>3619</v>
      </c>
      <c r="G3663" s="18">
        <v>408</v>
      </c>
      <c r="H3663" s="18">
        <v>4.43</v>
      </c>
      <c r="I3663" s="18">
        <v>5.03</v>
      </c>
      <c r="Q3663"/>
    </row>
    <row r="3664" spans="2:17" x14ac:dyDescent="0.25">
      <c r="B3664" s="18">
        <v>2012</v>
      </c>
      <c r="C3664" s="18" t="s">
        <v>8</v>
      </c>
      <c r="D3664" s="18" t="s">
        <v>277</v>
      </c>
      <c r="E3664" s="18" t="s">
        <v>3620</v>
      </c>
      <c r="F3664" s="18" t="s">
        <v>3621</v>
      </c>
      <c r="G3664" s="18">
        <v>768</v>
      </c>
      <c r="H3664" s="18">
        <v>2.5499999999999998</v>
      </c>
      <c r="I3664" s="18">
        <v>3.87</v>
      </c>
      <c r="Q3664"/>
    </row>
    <row r="3665" spans="2:17" x14ac:dyDescent="0.25">
      <c r="B3665" s="18">
        <v>2012</v>
      </c>
      <c r="C3665" s="18" t="s">
        <v>8</v>
      </c>
      <c r="D3665" s="18" t="s">
        <v>277</v>
      </c>
      <c r="E3665" s="18" t="s">
        <v>3620</v>
      </c>
      <c r="F3665" s="18" t="s">
        <v>3622</v>
      </c>
      <c r="G3665" s="18">
        <v>768</v>
      </c>
      <c r="H3665" s="18">
        <v>2.4900000000000002</v>
      </c>
      <c r="I3665" s="18">
        <v>3.8</v>
      </c>
      <c r="Q3665"/>
    </row>
    <row r="3666" spans="2:17" x14ac:dyDescent="0.25">
      <c r="B3666" s="18">
        <v>2012</v>
      </c>
      <c r="C3666" s="18" t="s">
        <v>8</v>
      </c>
      <c r="D3666" s="18" t="s">
        <v>277</v>
      </c>
      <c r="E3666" s="18" t="s">
        <v>3620</v>
      </c>
      <c r="F3666" s="18" t="s">
        <v>3623</v>
      </c>
      <c r="G3666" s="18">
        <v>864</v>
      </c>
      <c r="H3666" s="18">
        <v>2.7</v>
      </c>
      <c r="I3666" s="18">
        <v>3.62</v>
      </c>
      <c r="Q3666"/>
    </row>
    <row r="3667" spans="2:17" x14ac:dyDescent="0.25">
      <c r="B3667" s="18">
        <v>2012</v>
      </c>
      <c r="C3667" s="18" t="s">
        <v>8</v>
      </c>
      <c r="D3667" s="18" t="s">
        <v>277</v>
      </c>
      <c r="E3667" s="18" t="s">
        <v>3620</v>
      </c>
      <c r="F3667" s="18" t="s">
        <v>3624</v>
      </c>
      <c r="G3667" s="18">
        <v>804</v>
      </c>
      <c r="H3667" s="18">
        <v>2.99</v>
      </c>
      <c r="I3667" s="18">
        <v>3.7</v>
      </c>
      <c r="Q3667"/>
    </row>
    <row r="3668" spans="2:17" x14ac:dyDescent="0.25">
      <c r="B3668" s="18">
        <v>2012</v>
      </c>
      <c r="C3668" s="18" t="s">
        <v>8</v>
      </c>
      <c r="D3668" s="18" t="s">
        <v>277</v>
      </c>
      <c r="E3668" s="18" t="s">
        <v>3620</v>
      </c>
      <c r="F3668" s="18" t="s">
        <v>3625</v>
      </c>
      <c r="G3668" s="18">
        <v>1176</v>
      </c>
      <c r="H3668" s="18">
        <v>2.64</v>
      </c>
      <c r="I3668" s="18">
        <v>3.33</v>
      </c>
      <c r="Q3668"/>
    </row>
    <row r="3669" spans="2:17" x14ac:dyDescent="0.25">
      <c r="B3669" s="18">
        <v>2012</v>
      </c>
      <c r="C3669" s="18" t="s">
        <v>8</v>
      </c>
      <c r="D3669" s="18" t="s">
        <v>277</v>
      </c>
      <c r="E3669" s="18" t="s">
        <v>3620</v>
      </c>
      <c r="F3669" s="18" t="s">
        <v>3626</v>
      </c>
      <c r="G3669" s="18">
        <v>960</v>
      </c>
      <c r="H3669" s="18">
        <v>2.92</v>
      </c>
      <c r="I3669" s="18">
        <v>3.84</v>
      </c>
      <c r="Q3669"/>
    </row>
    <row r="3670" spans="2:17" x14ac:dyDescent="0.25">
      <c r="B3670" s="18">
        <v>2012</v>
      </c>
      <c r="C3670" s="18" t="s">
        <v>8</v>
      </c>
      <c r="D3670" s="18" t="s">
        <v>277</v>
      </c>
      <c r="E3670" s="18" t="s">
        <v>3620</v>
      </c>
      <c r="F3670" s="18" t="s">
        <v>3627</v>
      </c>
      <c r="G3670" s="18">
        <v>612</v>
      </c>
      <c r="H3670" s="18">
        <v>2.59</v>
      </c>
      <c r="I3670" s="18">
        <v>3.46</v>
      </c>
      <c r="Q3670"/>
    </row>
    <row r="3671" spans="2:17" x14ac:dyDescent="0.25">
      <c r="B3671" s="18">
        <v>2012</v>
      </c>
      <c r="C3671" s="18" t="s">
        <v>8</v>
      </c>
      <c r="D3671" s="18" t="s">
        <v>164</v>
      </c>
      <c r="E3671" s="18" t="s">
        <v>190</v>
      </c>
      <c r="F3671" s="18" t="s">
        <v>191</v>
      </c>
      <c r="G3671" s="18">
        <v>264</v>
      </c>
      <c r="H3671" s="18">
        <v>4.49</v>
      </c>
      <c r="I3671" s="18">
        <v>5.19</v>
      </c>
      <c r="Q3671"/>
    </row>
    <row r="3672" spans="2:17" x14ac:dyDescent="0.25">
      <c r="B3672" s="18">
        <v>2012</v>
      </c>
      <c r="C3672" s="18" t="s">
        <v>8</v>
      </c>
      <c r="D3672" s="18" t="s">
        <v>164</v>
      </c>
      <c r="E3672" s="18" t="s">
        <v>190</v>
      </c>
      <c r="F3672" s="18" t="s">
        <v>192</v>
      </c>
      <c r="G3672" s="18">
        <v>528</v>
      </c>
      <c r="H3672" s="18">
        <v>4.68</v>
      </c>
      <c r="I3672" s="18">
        <v>5.09</v>
      </c>
      <c r="Q3672"/>
    </row>
    <row r="3673" spans="2:17" x14ac:dyDescent="0.25">
      <c r="B3673" s="18">
        <v>2012</v>
      </c>
      <c r="C3673" s="18" t="s">
        <v>8</v>
      </c>
      <c r="D3673" s="18" t="s">
        <v>164</v>
      </c>
      <c r="E3673" s="18" t="s">
        <v>190</v>
      </c>
      <c r="F3673" s="18" t="s">
        <v>193</v>
      </c>
      <c r="G3673" s="18">
        <v>504</v>
      </c>
      <c r="H3673" s="18">
        <v>4.1399999999999997</v>
      </c>
      <c r="I3673" s="18">
        <v>5.35</v>
      </c>
      <c r="Q3673"/>
    </row>
    <row r="3674" spans="2:17" x14ac:dyDescent="0.25">
      <c r="B3674" s="18">
        <v>2012</v>
      </c>
      <c r="C3674" s="18" t="s">
        <v>8</v>
      </c>
      <c r="D3674" s="18" t="s">
        <v>164</v>
      </c>
      <c r="E3674" s="18" t="s">
        <v>190</v>
      </c>
      <c r="F3674" s="18" t="s">
        <v>194</v>
      </c>
      <c r="G3674" s="18">
        <v>648</v>
      </c>
      <c r="H3674" s="18">
        <v>4.05</v>
      </c>
      <c r="I3674" s="18">
        <v>5.2</v>
      </c>
      <c r="Q3674"/>
    </row>
    <row r="3675" spans="2:17" x14ac:dyDescent="0.25">
      <c r="B3675" s="18">
        <v>2012</v>
      </c>
      <c r="C3675" s="18" t="s">
        <v>8</v>
      </c>
      <c r="D3675" s="18" t="s">
        <v>164</v>
      </c>
      <c r="E3675" s="18" t="s">
        <v>190</v>
      </c>
      <c r="F3675" s="18" t="s">
        <v>195</v>
      </c>
      <c r="G3675" s="18">
        <v>432</v>
      </c>
      <c r="H3675" s="18">
        <v>4.93</v>
      </c>
      <c r="I3675" s="18">
        <v>5.36</v>
      </c>
      <c r="Q3675"/>
    </row>
    <row r="3676" spans="2:17" x14ac:dyDescent="0.25">
      <c r="B3676" s="18">
        <v>2012</v>
      </c>
      <c r="C3676" s="18" t="s">
        <v>8</v>
      </c>
      <c r="D3676" s="18" t="s">
        <v>164</v>
      </c>
      <c r="E3676" s="18" t="s">
        <v>190</v>
      </c>
      <c r="F3676" s="18" t="s">
        <v>196</v>
      </c>
      <c r="G3676" s="18">
        <v>360</v>
      </c>
      <c r="H3676" s="18">
        <v>4.58</v>
      </c>
      <c r="I3676" s="18">
        <v>5.24</v>
      </c>
      <c r="Q3676"/>
    </row>
    <row r="3677" spans="2:17" x14ac:dyDescent="0.25">
      <c r="B3677" s="18">
        <v>2012</v>
      </c>
      <c r="C3677" s="18" t="s">
        <v>8</v>
      </c>
      <c r="D3677" s="18" t="s">
        <v>164</v>
      </c>
      <c r="E3677" s="18" t="s">
        <v>190</v>
      </c>
      <c r="F3677" s="18" t="s">
        <v>197</v>
      </c>
      <c r="G3677" s="18">
        <v>576</v>
      </c>
      <c r="H3677" s="18">
        <v>4.5</v>
      </c>
      <c r="I3677" s="18">
        <v>5.4</v>
      </c>
      <c r="Q3677"/>
    </row>
    <row r="3678" spans="2:17" x14ac:dyDescent="0.25">
      <c r="B3678" s="18">
        <v>2012</v>
      </c>
      <c r="C3678" s="18" t="s">
        <v>8</v>
      </c>
      <c r="D3678" s="18" t="s">
        <v>164</v>
      </c>
      <c r="E3678" s="18" t="s">
        <v>190</v>
      </c>
      <c r="F3678" s="18" t="s">
        <v>198</v>
      </c>
      <c r="G3678" s="18">
        <v>588</v>
      </c>
      <c r="H3678" s="18">
        <v>4.21</v>
      </c>
      <c r="I3678" s="18">
        <v>5.0199999999999996</v>
      </c>
      <c r="Q3678"/>
    </row>
    <row r="3679" spans="2:17" x14ac:dyDescent="0.25">
      <c r="B3679" s="18">
        <v>2012</v>
      </c>
      <c r="C3679" s="18" t="s">
        <v>8</v>
      </c>
      <c r="D3679" s="18" t="s">
        <v>160</v>
      </c>
      <c r="E3679" s="18" t="s">
        <v>199</v>
      </c>
      <c r="F3679" s="18" t="s">
        <v>200</v>
      </c>
      <c r="G3679" s="18">
        <v>96</v>
      </c>
      <c r="H3679" s="18">
        <v>1.04</v>
      </c>
      <c r="I3679" s="18">
        <v>1.3</v>
      </c>
      <c r="Q3679"/>
    </row>
    <row r="3680" spans="2:17" x14ac:dyDescent="0.25">
      <c r="B3680" s="18">
        <v>2012</v>
      </c>
      <c r="C3680" s="18" t="s">
        <v>8</v>
      </c>
      <c r="D3680" s="18" t="s">
        <v>160</v>
      </c>
      <c r="E3680" s="18" t="s">
        <v>199</v>
      </c>
      <c r="F3680" s="18" t="s">
        <v>201</v>
      </c>
      <c r="G3680" s="18">
        <v>132</v>
      </c>
      <c r="H3680" s="18">
        <v>1.07</v>
      </c>
      <c r="I3680" s="18">
        <v>1.36</v>
      </c>
      <c r="Q3680"/>
    </row>
    <row r="3681" spans="2:17" x14ac:dyDescent="0.25">
      <c r="B3681" s="18">
        <v>2012</v>
      </c>
      <c r="C3681" s="18" t="s">
        <v>8</v>
      </c>
      <c r="D3681" s="18" t="s">
        <v>160</v>
      </c>
      <c r="E3681" s="18" t="s">
        <v>199</v>
      </c>
      <c r="F3681" s="18" t="s">
        <v>202</v>
      </c>
      <c r="G3681" s="18">
        <v>168</v>
      </c>
      <c r="H3681" s="18">
        <v>1.0900000000000001</v>
      </c>
      <c r="I3681" s="18">
        <v>1.3</v>
      </c>
      <c r="Q3681"/>
    </row>
    <row r="3682" spans="2:17" x14ac:dyDescent="0.25">
      <c r="B3682" s="18">
        <v>2012</v>
      </c>
      <c r="C3682" s="18" t="s">
        <v>8</v>
      </c>
      <c r="D3682" s="18" t="s">
        <v>90</v>
      </c>
      <c r="E3682" s="18" t="s">
        <v>203</v>
      </c>
      <c r="F3682" s="18" t="s">
        <v>204</v>
      </c>
      <c r="G3682" s="18">
        <v>480</v>
      </c>
      <c r="H3682" s="18">
        <v>5.8666666666666663</v>
      </c>
      <c r="I3682" s="18">
        <v>7.62</v>
      </c>
      <c r="Q3682"/>
    </row>
    <row r="3683" spans="2:17" x14ac:dyDescent="0.25">
      <c r="B3683" s="18">
        <v>2012</v>
      </c>
      <c r="C3683" s="18" t="s">
        <v>8</v>
      </c>
      <c r="D3683" s="18" t="s">
        <v>205</v>
      </c>
      <c r="E3683" s="18" t="s">
        <v>203</v>
      </c>
      <c r="F3683" s="18" t="s">
        <v>206</v>
      </c>
      <c r="G3683" s="18">
        <v>816</v>
      </c>
      <c r="H3683" s="18">
        <v>1.23</v>
      </c>
      <c r="I3683" s="18">
        <v>1.66</v>
      </c>
      <c r="Q3683"/>
    </row>
    <row r="3684" spans="2:17" x14ac:dyDescent="0.25">
      <c r="B3684" s="18">
        <v>2012</v>
      </c>
      <c r="C3684" s="18" t="s">
        <v>8</v>
      </c>
      <c r="D3684" s="18" t="s">
        <v>205</v>
      </c>
      <c r="E3684" s="18" t="s">
        <v>203</v>
      </c>
      <c r="F3684" s="18" t="s">
        <v>207</v>
      </c>
      <c r="G3684" s="18">
        <v>1008</v>
      </c>
      <c r="H3684" s="18">
        <v>1.28</v>
      </c>
      <c r="I3684" s="18">
        <v>1.61</v>
      </c>
      <c r="Q3684"/>
    </row>
    <row r="3685" spans="2:17" x14ac:dyDescent="0.25">
      <c r="B3685" s="18">
        <v>2012</v>
      </c>
      <c r="C3685" s="18" t="s">
        <v>8</v>
      </c>
      <c r="D3685" s="18" t="s">
        <v>205</v>
      </c>
      <c r="E3685" s="18" t="s">
        <v>203</v>
      </c>
      <c r="F3685" s="18" t="s">
        <v>208</v>
      </c>
      <c r="G3685" s="18">
        <v>672</v>
      </c>
      <c r="H3685" s="18">
        <v>1.4</v>
      </c>
      <c r="I3685" s="18">
        <v>1.79</v>
      </c>
      <c r="Q3685"/>
    </row>
    <row r="3686" spans="2:17" x14ac:dyDescent="0.25">
      <c r="B3686" s="18">
        <v>2012</v>
      </c>
      <c r="C3686" s="18" t="s">
        <v>8</v>
      </c>
      <c r="D3686" s="18" t="s">
        <v>205</v>
      </c>
      <c r="E3686" s="18" t="s">
        <v>203</v>
      </c>
      <c r="F3686" s="18" t="s">
        <v>209</v>
      </c>
      <c r="G3686" s="18">
        <v>864</v>
      </c>
      <c r="H3686" s="18">
        <v>1.17</v>
      </c>
      <c r="I3686" s="18">
        <v>1.65</v>
      </c>
      <c r="Q3686"/>
    </row>
    <row r="3687" spans="2:17" x14ac:dyDescent="0.25">
      <c r="B3687" s="18">
        <v>2012</v>
      </c>
      <c r="C3687" s="18" t="s">
        <v>8</v>
      </c>
      <c r="D3687" s="18" t="s">
        <v>205</v>
      </c>
      <c r="E3687" s="18" t="s">
        <v>203</v>
      </c>
      <c r="F3687" s="18" t="s">
        <v>210</v>
      </c>
      <c r="G3687" s="18">
        <v>912</v>
      </c>
      <c r="H3687" s="18">
        <v>1.45</v>
      </c>
      <c r="I3687" s="18">
        <v>1.71</v>
      </c>
      <c r="Q3687"/>
    </row>
    <row r="3688" spans="2:17" x14ac:dyDescent="0.25">
      <c r="B3688" s="18">
        <v>2012</v>
      </c>
      <c r="C3688" s="18" t="s">
        <v>8</v>
      </c>
      <c r="D3688" s="18" t="s">
        <v>205</v>
      </c>
      <c r="E3688" s="18" t="s">
        <v>203</v>
      </c>
      <c r="F3688" s="18" t="s">
        <v>211</v>
      </c>
      <c r="G3688" s="18">
        <v>1212</v>
      </c>
      <c r="H3688" s="18">
        <v>1.28</v>
      </c>
      <c r="I3688" s="18">
        <v>1.84</v>
      </c>
      <c r="Q3688"/>
    </row>
    <row r="3689" spans="2:17" x14ac:dyDescent="0.25">
      <c r="B3689" s="18">
        <v>2012</v>
      </c>
      <c r="C3689" s="18" t="s">
        <v>8</v>
      </c>
      <c r="D3689" s="18" t="s">
        <v>205</v>
      </c>
      <c r="E3689" s="18" t="s">
        <v>203</v>
      </c>
      <c r="F3689" s="18" t="s">
        <v>212</v>
      </c>
      <c r="G3689" s="18">
        <v>576</v>
      </c>
      <c r="H3689" s="18">
        <v>1.38</v>
      </c>
      <c r="I3689" s="18">
        <v>1.73</v>
      </c>
      <c r="Q3689"/>
    </row>
    <row r="3690" spans="2:17" x14ac:dyDescent="0.25">
      <c r="B3690" s="18">
        <v>2012</v>
      </c>
      <c r="C3690" s="18" t="s">
        <v>8</v>
      </c>
      <c r="D3690" s="18" t="s">
        <v>205</v>
      </c>
      <c r="E3690" s="18" t="s">
        <v>203</v>
      </c>
      <c r="F3690" s="18" t="s">
        <v>213</v>
      </c>
      <c r="G3690" s="18">
        <v>696</v>
      </c>
      <c r="H3690" s="18">
        <v>1.37</v>
      </c>
      <c r="I3690" s="18">
        <v>1.79</v>
      </c>
      <c r="Q3690"/>
    </row>
    <row r="3691" spans="2:17" x14ac:dyDescent="0.25">
      <c r="B3691" s="18">
        <v>2012</v>
      </c>
      <c r="C3691" s="18" t="s">
        <v>8</v>
      </c>
      <c r="D3691" s="18" t="s">
        <v>205</v>
      </c>
      <c r="E3691" s="18" t="s">
        <v>203</v>
      </c>
      <c r="F3691" s="18" t="s">
        <v>214</v>
      </c>
      <c r="G3691" s="18">
        <v>900</v>
      </c>
      <c r="H3691" s="18">
        <v>1.41</v>
      </c>
      <c r="I3691" s="18">
        <v>1.61</v>
      </c>
      <c r="Q3691"/>
    </row>
    <row r="3692" spans="2:17" x14ac:dyDescent="0.25">
      <c r="B3692" s="18">
        <v>2012</v>
      </c>
      <c r="C3692" s="18" t="s">
        <v>8</v>
      </c>
      <c r="D3692" s="18" t="s">
        <v>205</v>
      </c>
      <c r="E3692" s="18" t="s">
        <v>203</v>
      </c>
      <c r="F3692" s="18" t="s">
        <v>215</v>
      </c>
      <c r="G3692" s="18">
        <v>984</v>
      </c>
      <c r="H3692" s="18">
        <v>1.43</v>
      </c>
      <c r="I3692" s="18">
        <v>1.76</v>
      </c>
      <c r="Q3692"/>
    </row>
    <row r="3693" spans="2:17" x14ac:dyDescent="0.25">
      <c r="B3693" s="18">
        <v>2012</v>
      </c>
      <c r="C3693" s="18" t="s">
        <v>8</v>
      </c>
      <c r="D3693" s="18" t="s">
        <v>205</v>
      </c>
      <c r="E3693" s="18" t="s">
        <v>203</v>
      </c>
      <c r="F3693" s="18" t="s">
        <v>216</v>
      </c>
      <c r="G3693" s="18">
        <v>960</v>
      </c>
      <c r="H3693" s="18">
        <v>1.1499999999999999</v>
      </c>
      <c r="I3693" s="18">
        <v>1.63</v>
      </c>
      <c r="Q3693"/>
    </row>
    <row r="3694" spans="2:17" x14ac:dyDescent="0.25">
      <c r="B3694" s="18">
        <v>2012</v>
      </c>
      <c r="C3694" s="18" t="s">
        <v>8</v>
      </c>
      <c r="D3694" s="18" t="s">
        <v>205</v>
      </c>
      <c r="E3694" s="18" t="s">
        <v>203</v>
      </c>
      <c r="F3694" s="18" t="s">
        <v>217</v>
      </c>
      <c r="G3694" s="18">
        <v>636</v>
      </c>
      <c r="H3694" s="18">
        <v>1.1100000000000001</v>
      </c>
      <c r="I3694" s="18">
        <v>1.85</v>
      </c>
      <c r="Q3694"/>
    </row>
    <row r="3695" spans="2:17" x14ac:dyDescent="0.25">
      <c r="B3695" s="18">
        <v>2012</v>
      </c>
      <c r="C3695" s="18" t="s">
        <v>8</v>
      </c>
      <c r="D3695" s="18" t="s">
        <v>205</v>
      </c>
      <c r="E3695" s="18" t="s">
        <v>203</v>
      </c>
      <c r="F3695" s="18" t="s">
        <v>218</v>
      </c>
      <c r="G3695" s="18">
        <v>948</v>
      </c>
      <c r="H3695" s="18">
        <v>1.48</v>
      </c>
      <c r="I3695" s="18">
        <v>1.82</v>
      </c>
      <c r="Q3695"/>
    </row>
    <row r="3696" spans="2:17" x14ac:dyDescent="0.25">
      <c r="B3696" s="18">
        <v>2012</v>
      </c>
      <c r="C3696" s="18" t="s">
        <v>8</v>
      </c>
      <c r="D3696" s="18" t="s">
        <v>205</v>
      </c>
      <c r="E3696" s="18" t="s">
        <v>203</v>
      </c>
      <c r="F3696" s="18" t="s">
        <v>219</v>
      </c>
      <c r="G3696" s="18">
        <v>1248</v>
      </c>
      <c r="H3696" s="18">
        <v>1.42</v>
      </c>
      <c r="I3696" s="18">
        <v>1.78</v>
      </c>
      <c r="Q3696"/>
    </row>
    <row r="3697" spans="2:17" x14ac:dyDescent="0.25">
      <c r="B3697" s="18">
        <v>2012</v>
      </c>
      <c r="C3697" s="18" t="s">
        <v>8</v>
      </c>
      <c r="D3697" s="18" t="s">
        <v>205</v>
      </c>
      <c r="E3697" s="18" t="s">
        <v>203</v>
      </c>
      <c r="F3697" s="18" t="s">
        <v>220</v>
      </c>
      <c r="G3697" s="18">
        <v>816</v>
      </c>
      <c r="H3697" s="18">
        <v>1.1200000000000001</v>
      </c>
      <c r="I3697" s="18">
        <v>1.77</v>
      </c>
      <c r="Q3697"/>
    </row>
    <row r="3698" spans="2:17" x14ac:dyDescent="0.25">
      <c r="B3698" s="18">
        <v>2012</v>
      </c>
      <c r="C3698" s="18" t="s">
        <v>8</v>
      </c>
      <c r="D3698" s="18" t="s">
        <v>205</v>
      </c>
      <c r="E3698" s="18" t="s">
        <v>203</v>
      </c>
      <c r="F3698" s="18" t="s">
        <v>221</v>
      </c>
      <c r="G3698" s="18">
        <v>804</v>
      </c>
      <c r="H3698" s="18">
        <v>1.27</v>
      </c>
      <c r="I3698" s="18">
        <v>1.7</v>
      </c>
      <c r="Q3698"/>
    </row>
    <row r="3699" spans="2:17" x14ac:dyDescent="0.25">
      <c r="B3699" s="18">
        <v>2012</v>
      </c>
      <c r="C3699" s="18" t="s">
        <v>8</v>
      </c>
      <c r="D3699" s="18" t="s">
        <v>205</v>
      </c>
      <c r="E3699" s="18" t="s">
        <v>203</v>
      </c>
      <c r="F3699" s="18" t="s">
        <v>222</v>
      </c>
      <c r="G3699" s="18">
        <v>1008</v>
      </c>
      <c r="H3699" s="18">
        <v>1.25</v>
      </c>
      <c r="I3699" s="18">
        <v>1.76</v>
      </c>
      <c r="Q3699"/>
    </row>
    <row r="3700" spans="2:17" x14ac:dyDescent="0.25">
      <c r="B3700" s="18">
        <v>2012</v>
      </c>
      <c r="C3700" s="18" t="s">
        <v>8</v>
      </c>
      <c r="D3700" s="18" t="s">
        <v>205</v>
      </c>
      <c r="E3700" s="18" t="s">
        <v>203</v>
      </c>
      <c r="F3700" s="18" t="s">
        <v>223</v>
      </c>
      <c r="G3700" s="18">
        <v>972</v>
      </c>
      <c r="H3700" s="18">
        <v>1.43</v>
      </c>
      <c r="I3700" s="18">
        <v>1.74</v>
      </c>
      <c r="Q3700"/>
    </row>
    <row r="3701" spans="2:17" x14ac:dyDescent="0.25">
      <c r="B3701" s="18">
        <v>2012</v>
      </c>
      <c r="C3701" s="18" t="s">
        <v>8</v>
      </c>
      <c r="D3701" s="18" t="s">
        <v>205</v>
      </c>
      <c r="E3701" s="18" t="s">
        <v>203</v>
      </c>
      <c r="F3701" s="18" t="s">
        <v>224</v>
      </c>
      <c r="G3701" s="18">
        <v>1140</v>
      </c>
      <c r="H3701" s="18">
        <v>1.27</v>
      </c>
      <c r="I3701" s="18">
        <v>1.71</v>
      </c>
      <c r="Q3701"/>
    </row>
    <row r="3702" spans="2:17" x14ac:dyDescent="0.25">
      <c r="B3702" s="18">
        <v>2012</v>
      </c>
      <c r="C3702" s="18" t="s">
        <v>8</v>
      </c>
      <c r="D3702" s="18" t="s">
        <v>205</v>
      </c>
      <c r="E3702" s="18" t="s">
        <v>203</v>
      </c>
      <c r="F3702" s="18" t="s">
        <v>225</v>
      </c>
      <c r="G3702" s="18">
        <v>804</v>
      </c>
      <c r="H3702" s="18">
        <v>1.24</v>
      </c>
      <c r="I3702" s="18">
        <v>1.64</v>
      </c>
      <c r="Q3702"/>
    </row>
    <row r="3703" spans="2:17" x14ac:dyDescent="0.25">
      <c r="B3703" s="18">
        <v>2012</v>
      </c>
      <c r="C3703" s="18" t="s">
        <v>8</v>
      </c>
      <c r="D3703" s="18" t="s">
        <v>205</v>
      </c>
      <c r="E3703" s="18" t="s">
        <v>203</v>
      </c>
      <c r="F3703" s="18" t="s">
        <v>226</v>
      </c>
      <c r="G3703" s="18">
        <v>984</v>
      </c>
      <c r="H3703" s="18">
        <v>1.36</v>
      </c>
      <c r="I3703" s="18">
        <v>1.75</v>
      </c>
      <c r="Q3703"/>
    </row>
    <row r="3704" spans="2:17" x14ac:dyDescent="0.25">
      <c r="B3704" s="18">
        <v>2012</v>
      </c>
      <c r="C3704" s="18" t="s">
        <v>8</v>
      </c>
      <c r="D3704" s="18" t="s">
        <v>205</v>
      </c>
      <c r="E3704" s="18" t="s">
        <v>203</v>
      </c>
      <c r="F3704" s="18" t="s">
        <v>227</v>
      </c>
      <c r="G3704" s="18">
        <v>780</v>
      </c>
      <c r="H3704" s="18">
        <v>1.48</v>
      </c>
      <c r="I3704" s="18">
        <v>1.84</v>
      </c>
      <c r="Q3704"/>
    </row>
    <row r="3705" spans="2:17" x14ac:dyDescent="0.25">
      <c r="B3705" s="18">
        <v>2012</v>
      </c>
      <c r="C3705" s="18" t="s">
        <v>8</v>
      </c>
      <c r="D3705" s="18" t="s">
        <v>205</v>
      </c>
      <c r="E3705" s="18" t="s">
        <v>203</v>
      </c>
      <c r="F3705" s="18" t="s">
        <v>228</v>
      </c>
      <c r="G3705" s="18">
        <v>672</v>
      </c>
      <c r="H3705" s="18">
        <v>1.36</v>
      </c>
      <c r="I3705" s="18">
        <v>1.8</v>
      </c>
      <c r="Q3705"/>
    </row>
    <row r="3706" spans="2:17" x14ac:dyDescent="0.25">
      <c r="B3706" s="18">
        <v>2012</v>
      </c>
      <c r="C3706" s="18" t="s">
        <v>8</v>
      </c>
      <c r="D3706" s="18" t="s">
        <v>205</v>
      </c>
      <c r="E3706" s="18" t="s">
        <v>203</v>
      </c>
      <c r="F3706" s="18" t="s">
        <v>229</v>
      </c>
      <c r="G3706" s="18">
        <v>684</v>
      </c>
      <c r="H3706" s="18">
        <v>1.1599999999999999</v>
      </c>
      <c r="I3706" s="18">
        <v>1.77</v>
      </c>
      <c r="Q3706"/>
    </row>
    <row r="3707" spans="2:17" x14ac:dyDescent="0.25">
      <c r="B3707" s="18">
        <v>2012</v>
      </c>
      <c r="C3707" s="18" t="s">
        <v>8</v>
      </c>
      <c r="D3707" s="18" t="s">
        <v>205</v>
      </c>
      <c r="E3707" s="18" t="s">
        <v>203</v>
      </c>
      <c r="F3707" s="18" t="s">
        <v>230</v>
      </c>
      <c r="G3707" s="18">
        <v>1140</v>
      </c>
      <c r="H3707" s="18">
        <v>1.1599999999999999</v>
      </c>
      <c r="I3707" s="18">
        <v>1.69</v>
      </c>
      <c r="Q3707"/>
    </row>
    <row r="3708" spans="2:17" x14ac:dyDescent="0.25">
      <c r="B3708" s="18">
        <v>2012</v>
      </c>
      <c r="C3708" s="18" t="s">
        <v>8</v>
      </c>
      <c r="D3708" s="18" t="s">
        <v>205</v>
      </c>
      <c r="E3708" s="18" t="s">
        <v>203</v>
      </c>
      <c r="F3708" s="18" t="s">
        <v>231</v>
      </c>
      <c r="G3708" s="18">
        <v>984</v>
      </c>
      <c r="H3708" s="18">
        <v>1.36</v>
      </c>
      <c r="I3708" s="18">
        <v>1.74</v>
      </c>
      <c r="Q3708"/>
    </row>
    <row r="3709" spans="2:17" x14ac:dyDescent="0.25">
      <c r="B3709" s="18">
        <v>2012</v>
      </c>
      <c r="C3709" s="18" t="s">
        <v>8</v>
      </c>
      <c r="D3709" s="18" t="s">
        <v>205</v>
      </c>
      <c r="E3709" s="18" t="s">
        <v>203</v>
      </c>
      <c r="F3709" s="18" t="s">
        <v>232</v>
      </c>
      <c r="G3709" s="18">
        <v>900</v>
      </c>
      <c r="H3709" s="18">
        <v>1.34</v>
      </c>
      <c r="I3709" s="18">
        <v>1.87</v>
      </c>
      <c r="Q3709"/>
    </row>
    <row r="3710" spans="2:17" x14ac:dyDescent="0.25">
      <c r="B3710" s="18">
        <v>2012</v>
      </c>
      <c r="C3710" s="18" t="s">
        <v>8</v>
      </c>
      <c r="D3710" s="18" t="s">
        <v>205</v>
      </c>
      <c r="E3710" s="18" t="s">
        <v>203</v>
      </c>
      <c r="F3710" s="18" t="s">
        <v>233</v>
      </c>
      <c r="G3710" s="18">
        <v>1140</v>
      </c>
      <c r="H3710" s="18">
        <v>1.36</v>
      </c>
      <c r="I3710" s="18">
        <v>1.78</v>
      </c>
      <c r="Q3710"/>
    </row>
    <row r="3711" spans="2:17" x14ac:dyDescent="0.25">
      <c r="B3711" s="18">
        <v>2012</v>
      </c>
      <c r="C3711" s="18" t="s">
        <v>8</v>
      </c>
      <c r="D3711" s="18" t="s">
        <v>205</v>
      </c>
      <c r="E3711" s="18" t="s">
        <v>203</v>
      </c>
      <c r="F3711" s="18" t="s">
        <v>234</v>
      </c>
      <c r="G3711" s="18">
        <v>684</v>
      </c>
      <c r="H3711" s="18">
        <v>1.34</v>
      </c>
      <c r="I3711" s="18">
        <v>1.6</v>
      </c>
      <c r="Q3711"/>
    </row>
    <row r="3712" spans="2:17" x14ac:dyDescent="0.25">
      <c r="B3712" s="18">
        <v>2012</v>
      </c>
      <c r="C3712" s="18" t="s">
        <v>8</v>
      </c>
      <c r="D3712" s="18" t="s">
        <v>205</v>
      </c>
      <c r="E3712" s="18" t="s">
        <v>203</v>
      </c>
      <c r="F3712" s="18" t="s">
        <v>235</v>
      </c>
      <c r="G3712" s="18">
        <v>1008</v>
      </c>
      <c r="H3712" s="18">
        <v>1.36</v>
      </c>
      <c r="I3712" s="18">
        <v>1.65</v>
      </c>
      <c r="Q3712"/>
    </row>
    <row r="3713" spans="2:17" x14ac:dyDescent="0.25">
      <c r="B3713" s="18">
        <v>2012</v>
      </c>
      <c r="C3713" s="18" t="s">
        <v>8</v>
      </c>
      <c r="D3713" s="18" t="s">
        <v>205</v>
      </c>
      <c r="E3713" s="18" t="s">
        <v>203</v>
      </c>
      <c r="F3713" s="18" t="s">
        <v>236</v>
      </c>
      <c r="G3713" s="18">
        <v>1032</v>
      </c>
      <c r="H3713" s="18">
        <v>1.31</v>
      </c>
      <c r="I3713" s="18">
        <v>1.89</v>
      </c>
      <c r="Q3713"/>
    </row>
    <row r="3714" spans="2:17" x14ac:dyDescent="0.25">
      <c r="B3714" s="18">
        <v>2012</v>
      </c>
      <c r="C3714" s="18" t="s">
        <v>8</v>
      </c>
      <c r="D3714" s="18" t="s">
        <v>205</v>
      </c>
      <c r="E3714" s="18" t="s">
        <v>203</v>
      </c>
      <c r="F3714" s="18" t="s">
        <v>237</v>
      </c>
      <c r="G3714" s="18">
        <v>660</v>
      </c>
      <c r="H3714" s="18">
        <v>1.3</v>
      </c>
      <c r="I3714" s="18">
        <v>1.83</v>
      </c>
      <c r="Q3714"/>
    </row>
    <row r="3715" spans="2:17" x14ac:dyDescent="0.25">
      <c r="B3715" s="18">
        <v>2012</v>
      </c>
      <c r="C3715" s="18" t="s">
        <v>8</v>
      </c>
      <c r="D3715" s="18" t="s">
        <v>205</v>
      </c>
      <c r="E3715" s="18" t="s">
        <v>203</v>
      </c>
      <c r="F3715" s="18" t="s">
        <v>238</v>
      </c>
      <c r="G3715" s="18">
        <v>996</v>
      </c>
      <c r="H3715" s="18">
        <v>1.47</v>
      </c>
      <c r="I3715" s="18">
        <v>1.74</v>
      </c>
      <c r="Q3715"/>
    </row>
    <row r="3716" spans="2:17" x14ac:dyDescent="0.25">
      <c r="B3716" s="18">
        <v>2012</v>
      </c>
      <c r="C3716" s="18" t="s">
        <v>8</v>
      </c>
      <c r="D3716" s="18" t="s">
        <v>205</v>
      </c>
      <c r="E3716" s="18" t="s">
        <v>203</v>
      </c>
      <c r="F3716" s="18" t="s">
        <v>239</v>
      </c>
      <c r="G3716" s="18">
        <v>972</v>
      </c>
      <c r="H3716" s="18">
        <v>1.5</v>
      </c>
      <c r="I3716" s="18">
        <v>1.85</v>
      </c>
      <c r="Q3716"/>
    </row>
    <row r="3717" spans="2:17" x14ac:dyDescent="0.25">
      <c r="B3717" s="18">
        <v>2012</v>
      </c>
      <c r="C3717" s="18" t="s">
        <v>8</v>
      </c>
      <c r="D3717" s="18" t="s">
        <v>205</v>
      </c>
      <c r="E3717" s="18" t="s">
        <v>203</v>
      </c>
      <c r="F3717" s="18" t="s">
        <v>240</v>
      </c>
      <c r="G3717" s="18">
        <v>1092</v>
      </c>
      <c r="H3717" s="18">
        <v>1.37</v>
      </c>
      <c r="I3717" s="18">
        <v>1.72</v>
      </c>
      <c r="Q3717"/>
    </row>
    <row r="3718" spans="2:17" x14ac:dyDescent="0.25">
      <c r="B3718" s="18">
        <v>2012</v>
      </c>
      <c r="C3718" s="18" t="s">
        <v>8</v>
      </c>
      <c r="D3718" s="18" t="s">
        <v>205</v>
      </c>
      <c r="E3718" s="18" t="s">
        <v>203</v>
      </c>
      <c r="F3718" s="18" t="s">
        <v>241</v>
      </c>
      <c r="G3718" s="18">
        <v>708</v>
      </c>
      <c r="H3718" s="18">
        <v>1.17</v>
      </c>
      <c r="I3718" s="18">
        <v>1.82</v>
      </c>
      <c r="Q3718"/>
    </row>
    <row r="3719" spans="2:17" x14ac:dyDescent="0.25">
      <c r="B3719" s="18">
        <v>2012</v>
      </c>
      <c r="C3719" s="18" t="s">
        <v>8</v>
      </c>
      <c r="D3719" s="18" t="s">
        <v>205</v>
      </c>
      <c r="E3719" s="18" t="s">
        <v>203</v>
      </c>
      <c r="F3719" s="18" t="s">
        <v>242</v>
      </c>
      <c r="G3719" s="18">
        <v>768</v>
      </c>
      <c r="H3719" s="18">
        <v>1.2</v>
      </c>
      <c r="I3719" s="18">
        <v>1.82</v>
      </c>
      <c r="Q3719"/>
    </row>
    <row r="3720" spans="2:17" x14ac:dyDescent="0.25">
      <c r="B3720" s="18">
        <v>2012</v>
      </c>
      <c r="C3720" s="18" t="s">
        <v>8</v>
      </c>
      <c r="D3720" s="18" t="s">
        <v>205</v>
      </c>
      <c r="E3720" s="18" t="s">
        <v>203</v>
      </c>
      <c r="F3720" s="18" t="s">
        <v>243</v>
      </c>
      <c r="G3720" s="18">
        <v>996</v>
      </c>
      <c r="H3720" s="18">
        <v>1.27</v>
      </c>
      <c r="I3720" s="18">
        <v>1.61</v>
      </c>
      <c r="Q3720"/>
    </row>
    <row r="3721" spans="2:17" x14ac:dyDescent="0.25">
      <c r="B3721" s="18">
        <v>2012</v>
      </c>
      <c r="C3721" s="18" t="s">
        <v>8</v>
      </c>
      <c r="D3721" s="18" t="s">
        <v>205</v>
      </c>
      <c r="E3721" s="18" t="s">
        <v>203</v>
      </c>
      <c r="F3721" s="18" t="s">
        <v>244</v>
      </c>
      <c r="G3721" s="18">
        <v>960</v>
      </c>
      <c r="H3721" s="18">
        <v>1.49</v>
      </c>
      <c r="I3721" s="18">
        <v>1.64</v>
      </c>
      <c r="Q3721"/>
    </row>
    <row r="3722" spans="2:17" x14ac:dyDescent="0.25">
      <c r="B3722" s="18">
        <v>2012</v>
      </c>
      <c r="C3722" s="18" t="s">
        <v>8</v>
      </c>
      <c r="D3722" s="18" t="s">
        <v>205</v>
      </c>
      <c r="E3722" s="18" t="s">
        <v>203</v>
      </c>
      <c r="F3722" s="18" t="s">
        <v>245</v>
      </c>
      <c r="G3722" s="18">
        <v>1008</v>
      </c>
      <c r="H3722" s="18">
        <v>1.4</v>
      </c>
      <c r="I3722" s="18">
        <v>1.76</v>
      </c>
      <c r="Q3722"/>
    </row>
    <row r="3723" spans="2:17" x14ac:dyDescent="0.25">
      <c r="B3723" s="18">
        <v>2012</v>
      </c>
      <c r="C3723" s="18" t="s">
        <v>8</v>
      </c>
      <c r="D3723" s="18" t="s">
        <v>205</v>
      </c>
      <c r="E3723" s="18" t="s">
        <v>203</v>
      </c>
      <c r="F3723" s="18" t="s">
        <v>246</v>
      </c>
      <c r="G3723" s="18">
        <v>1092</v>
      </c>
      <c r="H3723" s="18">
        <v>1.1200000000000001</v>
      </c>
      <c r="I3723" s="18">
        <v>1.65</v>
      </c>
      <c r="Q3723"/>
    </row>
    <row r="3724" spans="2:17" x14ac:dyDescent="0.25">
      <c r="B3724" s="18">
        <v>2012</v>
      </c>
      <c r="C3724" s="18" t="s">
        <v>8</v>
      </c>
      <c r="D3724" s="18" t="s">
        <v>205</v>
      </c>
      <c r="E3724" s="18" t="s">
        <v>203</v>
      </c>
      <c r="F3724" s="18" t="s">
        <v>247</v>
      </c>
      <c r="G3724" s="18">
        <v>1188</v>
      </c>
      <c r="H3724" s="18">
        <v>1.5</v>
      </c>
      <c r="I3724" s="18">
        <v>1.7</v>
      </c>
      <c r="Q3724"/>
    </row>
    <row r="3725" spans="2:17" x14ac:dyDescent="0.25">
      <c r="B3725" s="18">
        <v>2012</v>
      </c>
      <c r="C3725" s="18" t="s">
        <v>8</v>
      </c>
      <c r="D3725" s="18" t="s">
        <v>205</v>
      </c>
      <c r="E3725" s="18" t="s">
        <v>203</v>
      </c>
      <c r="F3725" s="18" t="s">
        <v>248</v>
      </c>
      <c r="G3725" s="18">
        <v>612</v>
      </c>
      <c r="H3725" s="18">
        <v>1.1100000000000001</v>
      </c>
      <c r="I3725" s="18">
        <v>1.78</v>
      </c>
      <c r="Q3725"/>
    </row>
    <row r="3726" spans="2:17" x14ac:dyDescent="0.25">
      <c r="B3726" s="18">
        <v>2012</v>
      </c>
      <c r="C3726" s="18" t="s">
        <v>8</v>
      </c>
      <c r="D3726" s="18" t="s">
        <v>205</v>
      </c>
      <c r="E3726" s="18" t="s">
        <v>203</v>
      </c>
      <c r="F3726" s="18" t="s">
        <v>249</v>
      </c>
      <c r="G3726" s="18">
        <v>936</v>
      </c>
      <c r="H3726" s="18">
        <v>1.22</v>
      </c>
      <c r="I3726" s="18">
        <v>1.78</v>
      </c>
      <c r="Q3726"/>
    </row>
    <row r="3727" spans="2:17" x14ac:dyDescent="0.25">
      <c r="B3727" s="18">
        <v>2012</v>
      </c>
      <c r="C3727" s="18" t="s">
        <v>8</v>
      </c>
      <c r="D3727" s="18" t="s">
        <v>205</v>
      </c>
      <c r="E3727" s="18" t="s">
        <v>203</v>
      </c>
      <c r="F3727" s="18" t="s">
        <v>250</v>
      </c>
      <c r="G3727" s="18">
        <v>912</v>
      </c>
      <c r="H3727" s="18">
        <v>1.21</v>
      </c>
      <c r="I3727" s="18">
        <v>1.8</v>
      </c>
      <c r="Q3727"/>
    </row>
    <row r="3728" spans="2:17" x14ac:dyDescent="0.25">
      <c r="B3728" s="18">
        <v>2012</v>
      </c>
      <c r="C3728" s="18" t="s">
        <v>8</v>
      </c>
      <c r="D3728" s="18" t="s">
        <v>205</v>
      </c>
      <c r="E3728" s="18" t="s">
        <v>203</v>
      </c>
      <c r="F3728" s="18" t="s">
        <v>251</v>
      </c>
      <c r="G3728" s="18">
        <v>972</v>
      </c>
      <c r="H3728" s="18">
        <v>1.25</v>
      </c>
      <c r="I3728" s="18">
        <v>1.86</v>
      </c>
      <c r="Q3728"/>
    </row>
    <row r="3729" spans="2:17" x14ac:dyDescent="0.25">
      <c r="B3729" s="18">
        <v>2012</v>
      </c>
      <c r="C3729" s="18" t="s">
        <v>8</v>
      </c>
      <c r="D3729" s="18" t="s">
        <v>205</v>
      </c>
      <c r="E3729" s="18" t="s">
        <v>203</v>
      </c>
      <c r="F3729" s="18" t="s">
        <v>252</v>
      </c>
      <c r="G3729" s="18">
        <v>876</v>
      </c>
      <c r="H3729" s="18">
        <v>1.21</v>
      </c>
      <c r="I3729" s="18">
        <v>1.62</v>
      </c>
      <c r="Q3729"/>
    </row>
    <row r="3730" spans="2:17" x14ac:dyDescent="0.25">
      <c r="B3730" s="18">
        <v>2012</v>
      </c>
      <c r="C3730" s="18" t="s">
        <v>8</v>
      </c>
      <c r="D3730" s="18" t="s">
        <v>205</v>
      </c>
      <c r="E3730" s="18" t="s">
        <v>203</v>
      </c>
      <c r="F3730" s="18" t="s">
        <v>253</v>
      </c>
      <c r="G3730" s="18">
        <v>1152</v>
      </c>
      <c r="H3730" s="18">
        <v>1.27</v>
      </c>
      <c r="I3730" s="18">
        <v>1.78</v>
      </c>
      <c r="Q3730"/>
    </row>
    <row r="3731" spans="2:17" x14ac:dyDescent="0.25">
      <c r="B3731" s="18">
        <v>2012</v>
      </c>
      <c r="C3731" s="18" t="s">
        <v>8</v>
      </c>
      <c r="D3731" s="18" t="s">
        <v>205</v>
      </c>
      <c r="E3731" s="18" t="s">
        <v>203</v>
      </c>
      <c r="F3731" s="18" t="s">
        <v>254</v>
      </c>
      <c r="G3731" s="18">
        <v>936</v>
      </c>
      <c r="H3731" s="18">
        <v>1.48</v>
      </c>
      <c r="I3731" s="18">
        <v>1.89</v>
      </c>
      <c r="Q3731"/>
    </row>
    <row r="3732" spans="2:17" x14ac:dyDescent="0.25">
      <c r="B3732" s="18">
        <v>2012</v>
      </c>
      <c r="C3732" s="18" t="s">
        <v>8</v>
      </c>
      <c r="D3732" s="18" t="s">
        <v>205</v>
      </c>
      <c r="E3732" s="18" t="s">
        <v>203</v>
      </c>
      <c r="F3732" s="18" t="s">
        <v>255</v>
      </c>
      <c r="G3732" s="18">
        <v>1092</v>
      </c>
      <c r="H3732" s="18">
        <v>1.47</v>
      </c>
      <c r="I3732" s="18">
        <v>1.73</v>
      </c>
      <c r="Q3732"/>
    </row>
    <row r="3733" spans="2:17" x14ac:dyDescent="0.25">
      <c r="B3733" s="18">
        <v>2012</v>
      </c>
      <c r="C3733" s="18" t="s">
        <v>8</v>
      </c>
      <c r="D3733" s="18" t="s">
        <v>205</v>
      </c>
      <c r="E3733" s="18" t="s">
        <v>203</v>
      </c>
      <c r="F3733" s="18" t="s">
        <v>256</v>
      </c>
      <c r="G3733" s="18">
        <v>1320</v>
      </c>
      <c r="H3733" s="18">
        <v>1.38</v>
      </c>
      <c r="I3733" s="18">
        <v>1.69</v>
      </c>
      <c r="Q3733"/>
    </row>
    <row r="3734" spans="2:17" x14ac:dyDescent="0.25">
      <c r="B3734" s="18">
        <v>2012</v>
      </c>
      <c r="C3734" s="18" t="s">
        <v>8</v>
      </c>
      <c r="D3734" s="18" t="s">
        <v>205</v>
      </c>
      <c r="E3734" s="18" t="s">
        <v>203</v>
      </c>
      <c r="F3734" s="18" t="s">
        <v>257</v>
      </c>
      <c r="G3734" s="18">
        <v>696</v>
      </c>
      <c r="H3734" s="18">
        <v>1.49</v>
      </c>
      <c r="I3734" s="18">
        <v>1.67</v>
      </c>
      <c r="Q3734"/>
    </row>
    <row r="3735" spans="2:17" x14ac:dyDescent="0.25">
      <c r="B3735" s="18">
        <v>2012</v>
      </c>
      <c r="C3735" s="18" t="s">
        <v>8</v>
      </c>
      <c r="D3735" s="18" t="s">
        <v>205</v>
      </c>
      <c r="E3735" s="18" t="s">
        <v>203</v>
      </c>
      <c r="F3735" s="18" t="s">
        <v>258</v>
      </c>
      <c r="G3735" s="18">
        <v>1068</v>
      </c>
      <c r="H3735" s="18">
        <v>1.35</v>
      </c>
      <c r="I3735" s="18">
        <v>1.82</v>
      </c>
      <c r="Q3735"/>
    </row>
    <row r="3736" spans="2:17" x14ac:dyDescent="0.25">
      <c r="B3736" s="18">
        <v>2012</v>
      </c>
      <c r="C3736" s="18" t="s">
        <v>8</v>
      </c>
      <c r="D3736" s="18" t="s">
        <v>205</v>
      </c>
      <c r="E3736" s="18" t="s">
        <v>203</v>
      </c>
      <c r="F3736" s="18" t="s">
        <v>259</v>
      </c>
      <c r="G3736" s="18">
        <v>684</v>
      </c>
      <c r="H3736" s="18">
        <v>1.5</v>
      </c>
      <c r="I3736" s="18">
        <v>1.85</v>
      </c>
      <c r="Q3736"/>
    </row>
    <row r="3737" spans="2:17" x14ac:dyDescent="0.25">
      <c r="B3737" s="18">
        <v>2012</v>
      </c>
      <c r="C3737" s="18" t="s">
        <v>8</v>
      </c>
      <c r="D3737" s="18" t="s">
        <v>205</v>
      </c>
      <c r="E3737" s="18" t="s">
        <v>203</v>
      </c>
      <c r="F3737" s="18" t="s">
        <v>260</v>
      </c>
      <c r="G3737" s="18">
        <v>900</v>
      </c>
      <c r="H3737" s="18">
        <v>1.17</v>
      </c>
      <c r="I3737" s="18">
        <v>1.84</v>
      </c>
      <c r="Q3737"/>
    </row>
    <row r="3738" spans="2:17" x14ac:dyDescent="0.25">
      <c r="B3738" s="18">
        <v>2012</v>
      </c>
      <c r="C3738" s="18" t="s">
        <v>8</v>
      </c>
      <c r="D3738" s="18" t="s">
        <v>205</v>
      </c>
      <c r="E3738" s="18" t="s">
        <v>203</v>
      </c>
      <c r="F3738" s="18" t="s">
        <v>261</v>
      </c>
      <c r="G3738" s="18">
        <v>864</v>
      </c>
      <c r="H3738" s="18">
        <v>1.1299999999999999</v>
      </c>
      <c r="I3738" s="18">
        <v>1.89</v>
      </c>
      <c r="Q3738"/>
    </row>
    <row r="3739" spans="2:17" x14ac:dyDescent="0.25">
      <c r="B3739" s="18">
        <v>2012</v>
      </c>
      <c r="C3739" s="18" t="s">
        <v>8</v>
      </c>
      <c r="D3739" s="18" t="s">
        <v>205</v>
      </c>
      <c r="E3739" s="18" t="s">
        <v>203</v>
      </c>
      <c r="F3739" s="18" t="s">
        <v>262</v>
      </c>
      <c r="G3739" s="18">
        <v>1032</v>
      </c>
      <c r="H3739" s="18">
        <v>1.22</v>
      </c>
      <c r="I3739" s="18">
        <v>1.89</v>
      </c>
      <c r="Q3739"/>
    </row>
    <row r="3740" spans="2:17" x14ac:dyDescent="0.25">
      <c r="B3740" s="18">
        <v>2012</v>
      </c>
      <c r="C3740" s="18" t="s">
        <v>8</v>
      </c>
      <c r="D3740" s="18" t="s">
        <v>205</v>
      </c>
      <c r="E3740" s="18" t="s">
        <v>203</v>
      </c>
      <c r="F3740" s="18" t="s">
        <v>263</v>
      </c>
      <c r="G3740" s="18">
        <v>1080</v>
      </c>
      <c r="H3740" s="18">
        <v>1.49</v>
      </c>
      <c r="I3740" s="18">
        <v>1.66</v>
      </c>
      <c r="Q3740"/>
    </row>
    <row r="3741" spans="2:17" x14ac:dyDescent="0.25">
      <c r="B3741" s="18">
        <v>2012</v>
      </c>
      <c r="C3741" s="18" t="s">
        <v>8</v>
      </c>
      <c r="D3741" s="18" t="s">
        <v>205</v>
      </c>
      <c r="E3741" s="18" t="s">
        <v>203</v>
      </c>
      <c r="F3741" s="18" t="s">
        <v>264</v>
      </c>
      <c r="G3741" s="18">
        <v>1176</v>
      </c>
      <c r="H3741" s="18">
        <v>1.2</v>
      </c>
      <c r="I3741" s="18">
        <v>1.74</v>
      </c>
      <c r="Q3741"/>
    </row>
    <row r="3742" spans="2:17" x14ac:dyDescent="0.25">
      <c r="B3742" s="18">
        <v>2012</v>
      </c>
      <c r="C3742" s="18" t="s">
        <v>8</v>
      </c>
      <c r="D3742" s="18" t="s">
        <v>205</v>
      </c>
      <c r="E3742" s="18" t="s">
        <v>203</v>
      </c>
      <c r="F3742" s="18" t="s">
        <v>265</v>
      </c>
      <c r="G3742" s="18">
        <v>1020</v>
      </c>
      <c r="H3742" s="18">
        <v>1.42</v>
      </c>
      <c r="I3742" s="18">
        <v>1.73</v>
      </c>
      <c r="Q3742"/>
    </row>
    <row r="3743" spans="2:17" x14ac:dyDescent="0.25">
      <c r="B3743" s="18">
        <v>2012</v>
      </c>
      <c r="C3743" s="18" t="s">
        <v>8</v>
      </c>
      <c r="D3743" s="18" t="s">
        <v>205</v>
      </c>
      <c r="E3743" s="18" t="s">
        <v>203</v>
      </c>
      <c r="F3743" s="18" t="s">
        <v>3628</v>
      </c>
      <c r="G3743" s="18">
        <v>1164</v>
      </c>
      <c r="H3743" s="18">
        <v>1.2</v>
      </c>
      <c r="I3743" s="18">
        <v>1.7</v>
      </c>
      <c r="Q3743"/>
    </row>
    <row r="3744" spans="2:17" x14ac:dyDescent="0.25">
      <c r="B3744" s="18">
        <v>2012</v>
      </c>
      <c r="C3744" s="18" t="s">
        <v>8</v>
      </c>
      <c r="D3744" s="18" t="s">
        <v>266</v>
      </c>
      <c r="E3744" s="18" t="s">
        <v>267</v>
      </c>
      <c r="F3744" s="18" t="s">
        <v>268</v>
      </c>
      <c r="G3744" s="18">
        <v>1224</v>
      </c>
      <c r="H3744" s="18">
        <v>2.48</v>
      </c>
      <c r="I3744" s="18">
        <v>3.43</v>
      </c>
      <c r="Q3744"/>
    </row>
    <row r="3745" spans="2:17" x14ac:dyDescent="0.25">
      <c r="B3745" s="18">
        <v>2012</v>
      </c>
      <c r="C3745" s="18" t="s">
        <v>8</v>
      </c>
      <c r="D3745" s="18" t="s">
        <v>266</v>
      </c>
      <c r="E3745" s="18" t="s">
        <v>267</v>
      </c>
      <c r="F3745" s="18" t="s">
        <v>269</v>
      </c>
      <c r="G3745" s="18">
        <v>1296</v>
      </c>
      <c r="H3745" s="18">
        <v>2.56</v>
      </c>
      <c r="I3745" s="18">
        <v>3.8</v>
      </c>
      <c r="Q3745"/>
    </row>
    <row r="3746" spans="2:17" x14ac:dyDescent="0.25">
      <c r="B3746" s="18">
        <v>2012</v>
      </c>
      <c r="C3746" s="18" t="s">
        <v>8</v>
      </c>
      <c r="D3746" s="18" t="s">
        <v>266</v>
      </c>
      <c r="E3746" s="18" t="s">
        <v>267</v>
      </c>
      <c r="F3746" s="18" t="s">
        <v>270</v>
      </c>
      <c r="G3746" s="18">
        <v>1296</v>
      </c>
      <c r="H3746" s="18">
        <v>2.83</v>
      </c>
      <c r="I3746" s="18">
        <v>3.37</v>
      </c>
      <c r="Q3746"/>
    </row>
    <row r="3747" spans="2:17" x14ac:dyDescent="0.25">
      <c r="B3747" s="18">
        <v>2012</v>
      </c>
      <c r="C3747" s="18" t="s">
        <v>8</v>
      </c>
      <c r="D3747" s="18" t="s">
        <v>266</v>
      </c>
      <c r="E3747" s="18" t="s">
        <v>267</v>
      </c>
      <c r="F3747" s="18" t="s">
        <v>271</v>
      </c>
      <c r="G3747" s="18">
        <v>1464</v>
      </c>
      <c r="H3747" s="18">
        <v>2.91</v>
      </c>
      <c r="I3747" s="18">
        <v>3.81</v>
      </c>
      <c r="Q3747"/>
    </row>
    <row r="3748" spans="2:17" x14ac:dyDescent="0.25">
      <c r="B3748" s="18">
        <v>2012</v>
      </c>
      <c r="C3748" s="18" t="s">
        <v>8</v>
      </c>
      <c r="D3748" s="18" t="s">
        <v>266</v>
      </c>
      <c r="E3748" s="18" t="s">
        <v>267</v>
      </c>
      <c r="F3748" s="18" t="s">
        <v>272</v>
      </c>
      <c r="G3748" s="18">
        <v>2124</v>
      </c>
      <c r="H3748" s="18">
        <v>2.86</v>
      </c>
      <c r="I3748" s="18">
        <v>3.87</v>
      </c>
      <c r="Q3748"/>
    </row>
    <row r="3749" spans="2:17" x14ac:dyDescent="0.25">
      <c r="B3749" s="18">
        <v>2012</v>
      </c>
      <c r="C3749" s="18" t="s">
        <v>8</v>
      </c>
      <c r="D3749" s="18" t="s">
        <v>90</v>
      </c>
      <c r="E3749" s="18" t="s">
        <v>273</v>
      </c>
      <c r="F3749" s="18" t="s">
        <v>274</v>
      </c>
      <c r="G3749" s="18">
        <v>444</v>
      </c>
      <c r="H3749" s="18">
        <v>5.6133333333333333</v>
      </c>
      <c r="I3749" s="18">
        <v>8.0399999999999991</v>
      </c>
      <c r="Q3749"/>
    </row>
    <row r="3750" spans="2:17" x14ac:dyDescent="0.25">
      <c r="B3750" s="18">
        <v>2012</v>
      </c>
      <c r="C3750" s="18" t="s">
        <v>8</v>
      </c>
      <c r="D3750" s="18" t="s">
        <v>90</v>
      </c>
      <c r="E3750" s="18" t="s">
        <v>273</v>
      </c>
      <c r="F3750" s="18" t="s">
        <v>275</v>
      </c>
      <c r="G3750" s="18">
        <v>420</v>
      </c>
      <c r="H3750" s="18">
        <v>6.4866666666666664</v>
      </c>
      <c r="I3750" s="18">
        <v>8.4666666666666668</v>
      </c>
      <c r="Q3750"/>
    </row>
    <row r="3751" spans="2:17" x14ac:dyDescent="0.25">
      <c r="B3751" s="18">
        <v>2012</v>
      </c>
      <c r="C3751" s="18" t="s">
        <v>8</v>
      </c>
      <c r="D3751" s="18" t="s">
        <v>90</v>
      </c>
      <c r="E3751" s="18" t="s">
        <v>273</v>
      </c>
      <c r="F3751" s="18" t="s">
        <v>276</v>
      </c>
      <c r="G3751" s="18">
        <v>612</v>
      </c>
      <c r="H3751" s="18">
        <v>6.3466666666666667</v>
      </c>
      <c r="I3751" s="18">
        <v>7.7266666666666666</v>
      </c>
      <c r="Q3751"/>
    </row>
    <row r="3752" spans="2:17" x14ac:dyDescent="0.25">
      <c r="B3752" s="18">
        <v>2012</v>
      </c>
      <c r="C3752" s="18" t="s">
        <v>8</v>
      </c>
      <c r="D3752" s="18" t="s">
        <v>277</v>
      </c>
      <c r="E3752" s="18" t="s">
        <v>278</v>
      </c>
      <c r="F3752" s="18" t="s">
        <v>279</v>
      </c>
      <c r="G3752" s="18">
        <v>984</v>
      </c>
      <c r="H3752" s="18">
        <v>2.5</v>
      </c>
      <c r="I3752" s="18">
        <v>3.79</v>
      </c>
      <c r="Q3752"/>
    </row>
    <row r="3753" spans="2:17" x14ac:dyDescent="0.25">
      <c r="B3753" s="18">
        <v>2012</v>
      </c>
      <c r="C3753" s="18" t="s">
        <v>8</v>
      </c>
      <c r="D3753" s="18" t="s">
        <v>277</v>
      </c>
      <c r="E3753" s="18" t="s">
        <v>278</v>
      </c>
      <c r="F3753" s="18" t="s">
        <v>280</v>
      </c>
      <c r="G3753" s="18">
        <v>1092</v>
      </c>
      <c r="H3753" s="18">
        <v>2.4700000000000002</v>
      </c>
      <c r="I3753" s="18">
        <v>3.4</v>
      </c>
      <c r="Q3753"/>
    </row>
    <row r="3754" spans="2:17" x14ac:dyDescent="0.25">
      <c r="B3754" s="18">
        <v>2012</v>
      </c>
      <c r="C3754" s="18" t="s">
        <v>8</v>
      </c>
      <c r="D3754" s="18" t="s">
        <v>277</v>
      </c>
      <c r="E3754" s="18" t="s">
        <v>278</v>
      </c>
      <c r="F3754" s="18" t="s">
        <v>3629</v>
      </c>
      <c r="G3754" s="18">
        <v>672</v>
      </c>
      <c r="H3754" s="18">
        <v>2.4500000000000002</v>
      </c>
      <c r="I3754" s="18">
        <v>3.31</v>
      </c>
      <c r="Q3754"/>
    </row>
    <row r="3755" spans="2:17" x14ac:dyDescent="0.25">
      <c r="B3755" s="18">
        <v>2012</v>
      </c>
      <c r="C3755" s="18" t="s">
        <v>8</v>
      </c>
      <c r="D3755" s="18" t="s">
        <v>277</v>
      </c>
      <c r="E3755" s="18" t="s">
        <v>278</v>
      </c>
      <c r="F3755" s="18" t="s">
        <v>3630</v>
      </c>
      <c r="G3755" s="18">
        <v>960</v>
      </c>
      <c r="H3755" s="18">
        <v>2.94</v>
      </c>
      <c r="I3755" s="18">
        <v>3.32</v>
      </c>
      <c r="Q3755"/>
    </row>
    <row r="3756" spans="2:17" x14ac:dyDescent="0.25">
      <c r="B3756" s="18">
        <v>2012</v>
      </c>
      <c r="C3756" s="18" t="s">
        <v>8</v>
      </c>
      <c r="D3756" s="18" t="s">
        <v>266</v>
      </c>
      <c r="E3756" s="18" t="s">
        <v>281</v>
      </c>
      <c r="F3756" s="18" t="s">
        <v>282</v>
      </c>
      <c r="G3756" s="18">
        <v>2616</v>
      </c>
      <c r="H3756" s="18">
        <v>2.93</v>
      </c>
      <c r="I3756" s="18">
        <v>3.67</v>
      </c>
      <c r="Q3756"/>
    </row>
    <row r="3757" spans="2:17" x14ac:dyDescent="0.25">
      <c r="B3757" s="18">
        <v>2012</v>
      </c>
      <c r="C3757" s="18" t="s">
        <v>8</v>
      </c>
      <c r="D3757" s="18" t="s">
        <v>266</v>
      </c>
      <c r="E3757" s="18" t="s">
        <v>281</v>
      </c>
      <c r="F3757" s="18" t="s">
        <v>283</v>
      </c>
      <c r="G3757" s="18">
        <v>2160</v>
      </c>
      <c r="H3757" s="18">
        <v>2.3199999999999998</v>
      </c>
      <c r="I3757" s="18">
        <v>3.35</v>
      </c>
      <c r="Q3757"/>
    </row>
    <row r="3758" spans="2:17" x14ac:dyDescent="0.25">
      <c r="B3758" s="18">
        <v>2012</v>
      </c>
      <c r="C3758" s="18" t="s">
        <v>8</v>
      </c>
      <c r="D3758" s="18" t="s">
        <v>266</v>
      </c>
      <c r="E3758" s="18" t="s">
        <v>281</v>
      </c>
      <c r="F3758" s="18" t="s">
        <v>284</v>
      </c>
      <c r="G3758" s="18">
        <v>1344</v>
      </c>
      <c r="H3758" s="18">
        <v>2.95</v>
      </c>
      <c r="I3758" s="18">
        <v>3.7</v>
      </c>
      <c r="Q3758"/>
    </row>
    <row r="3759" spans="2:17" x14ac:dyDescent="0.25">
      <c r="B3759" s="18">
        <v>2012</v>
      </c>
      <c r="C3759" s="18" t="s">
        <v>8</v>
      </c>
      <c r="D3759" s="18" t="s">
        <v>266</v>
      </c>
      <c r="E3759" s="18" t="s">
        <v>281</v>
      </c>
      <c r="F3759" s="18" t="s">
        <v>285</v>
      </c>
      <c r="G3759" s="18">
        <v>1536</v>
      </c>
      <c r="H3759" s="18">
        <v>2.84</v>
      </c>
      <c r="I3759" s="18">
        <v>3.63</v>
      </c>
      <c r="Q3759"/>
    </row>
    <row r="3760" spans="2:17" x14ac:dyDescent="0.25">
      <c r="B3760" s="18">
        <v>2012</v>
      </c>
      <c r="C3760" s="18" t="s">
        <v>8</v>
      </c>
      <c r="D3760" s="18" t="s">
        <v>266</v>
      </c>
      <c r="E3760" s="18" t="s">
        <v>281</v>
      </c>
      <c r="F3760" s="18" t="s">
        <v>286</v>
      </c>
      <c r="G3760" s="18">
        <v>2220</v>
      </c>
      <c r="H3760" s="18">
        <v>2.59</v>
      </c>
      <c r="I3760" s="18">
        <v>3.6</v>
      </c>
      <c r="Q3760"/>
    </row>
    <row r="3761" spans="2:17" x14ac:dyDescent="0.25">
      <c r="B3761" s="18">
        <v>2012</v>
      </c>
      <c r="C3761" s="18" t="s">
        <v>8</v>
      </c>
      <c r="D3761" s="18" t="s">
        <v>266</v>
      </c>
      <c r="E3761" s="18" t="s">
        <v>287</v>
      </c>
      <c r="F3761" s="18" t="s">
        <v>288</v>
      </c>
      <c r="G3761" s="18">
        <v>2136</v>
      </c>
      <c r="H3761" s="18">
        <v>2.88</v>
      </c>
      <c r="I3761" s="18">
        <v>3.89</v>
      </c>
      <c r="Q3761"/>
    </row>
    <row r="3762" spans="2:17" x14ac:dyDescent="0.25">
      <c r="B3762" s="18">
        <v>2012</v>
      </c>
      <c r="C3762" s="18" t="s">
        <v>8</v>
      </c>
      <c r="D3762" s="18" t="s">
        <v>266</v>
      </c>
      <c r="E3762" s="18" t="s">
        <v>287</v>
      </c>
      <c r="F3762" s="18" t="s">
        <v>3631</v>
      </c>
      <c r="G3762" s="18">
        <v>2028</v>
      </c>
      <c r="H3762" s="18">
        <v>2.83</v>
      </c>
      <c r="I3762" s="18">
        <v>3.72</v>
      </c>
      <c r="Q3762"/>
    </row>
    <row r="3763" spans="2:17" x14ac:dyDescent="0.25">
      <c r="B3763" s="18">
        <v>2012</v>
      </c>
      <c r="C3763" s="18" t="s">
        <v>8</v>
      </c>
      <c r="D3763" s="18" t="s">
        <v>266</v>
      </c>
      <c r="E3763" s="18" t="s">
        <v>289</v>
      </c>
      <c r="F3763" s="18" t="s">
        <v>290</v>
      </c>
      <c r="G3763" s="18">
        <v>2028</v>
      </c>
      <c r="H3763" s="18">
        <v>2.75</v>
      </c>
      <c r="I3763" s="18">
        <v>3.47</v>
      </c>
      <c r="Q3763"/>
    </row>
    <row r="3764" spans="2:17" x14ac:dyDescent="0.25">
      <c r="B3764" s="18">
        <v>2012</v>
      </c>
      <c r="C3764" s="18" t="s">
        <v>8</v>
      </c>
      <c r="D3764" s="18" t="s">
        <v>266</v>
      </c>
      <c r="E3764" s="18" t="s">
        <v>289</v>
      </c>
      <c r="F3764" s="18" t="s">
        <v>291</v>
      </c>
      <c r="G3764" s="18">
        <v>2580</v>
      </c>
      <c r="H3764" s="18">
        <v>2.4</v>
      </c>
      <c r="I3764" s="18">
        <v>3.47</v>
      </c>
      <c r="Q3764"/>
    </row>
    <row r="3765" spans="2:17" x14ac:dyDescent="0.25">
      <c r="B3765" s="18">
        <v>2012</v>
      </c>
      <c r="C3765" s="18" t="s">
        <v>8</v>
      </c>
      <c r="D3765" s="18" t="s">
        <v>266</v>
      </c>
      <c r="E3765" s="18" t="s">
        <v>289</v>
      </c>
      <c r="F3765" s="18" t="s">
        <v>292</v>
      </c>
      <c r="G3765" s="18">
        <v>1812</v>
      </c>
      <c r="H3765" s="18">
        <v>2.54</v>
      </c>
      <c r="I3765" s="18">
        <v>3.77</v>
      </c>
      <c r="Q3765"/>
    </row>
    <row r="3766" spans="2:17" x14ac:dyDescent="0.25">
      <c r="B3766" s="18">
        <v>2012</v>
      </c>
      <c r="C3766" s="18" t="s">
        <v>8</v>
      </c>
      <c r="D3766" s="18" t="s">
        <v>266</v>
      </c>
      <c r="E3766" s="18" t="s">
        <v>289</v>
      </c>
      <c r="F3766" s="18" t="s">
        <v>293</v>
      </c>
      <c r="G3766" s="18">
        <v>2724</v>
      </c>
      <c r="H3766" s="18">
        <v>2.5499999999999998</v>
      </c>
      <c r="I3766" s="18">
        <v>3.67</v>
      </c>
      <c r="Q3766"/>
    </row>
    <row r="3767" spans="2:17" x14ac:dyDescent="0.25">
      <c r="B3767" s="18">
        <v>2012</v>
      </c>
      <c r="C3767" s="18" t="s">
        <v>8</v>
      </c>
      <c r="D3767" s="18" t="s">
        <v>266</v>
      </c>
      <c r="E3767" s="18" t="s">
        <v>289</v>
      </c>
      <c r="F3767" s="18" t="s">
        <v>294</v>
      </c>
      <c r="G3767" s="18">
        <v>2568</v>
      </c>
      <c r="H3767" s="18">
        <v>2.81</v>
      </c>
      <c r="I3767" s="18">
        <v>3.8</v>
      </c>
      <c r="Q3767"/>
    </row>
    <row r="3768" spans="2:17" x14ac:dyDescent="0.25">
      <c r="B3768" s="18">
        <v>2012</v>
      </c>
      <c r="C3768" s="18" t="s">
        <v>8</v>
      </c>
      <c r="D3768" s="18" t="s">
        <v>266</v>
      </c>
      <c r="E3768" s="18" t="s">
        <v>289</v>
      </c>
      <c r="F3768" s="18" t="s">
        <v>295</v>
      </c>
      <c r="G3768" s="18">
        <v>1452</v>
      </c>
      <c r="H3768" s="18">
        <v>2.4700000000000002</v>
      </c>
      <c r="I3768" s="18">
        <v>3.9</v>
      </c>
      <c r="Q3768"/>
    </row>
    <row r="3769" spans="2:17" x14ac:dyDescent="0.25">
      <c r="B3769" s="18">
        <v>2012</v>
      </c>
      <c r="C3769" s="18" t="s">
        <v>8</v>
      </c>
      <c r="D3769" s="18" t="s">
        <v>266</v>
      </c>
      <c r="E3769" s="18" t="s">
        <v>296</v>
      </c>
      <c r="F3769" s="18" t="s">
        <v>297</v>
      </c>
      <c r="G3769" s="18">
        <v>1656</v>
      </c>
      <c r="H3769" s="18">
        <v>2.37</v>
      </c>
      <c r="I3769" s="18">
        <v>3.42</v>
      </c>
      <c r="Q3769"/>
    </row>
    <row r="3770" spans="2:17" x14ac:dyDescent="0.25">
      <c r="B3770" s="18">
        <v>2012</v>
      </c>
      <c r="C3770" s="18" t="s">
        <v>8</v>
      </c>
      <c r="D3770" s="18" t="s">
        <v>266</v>
      </c>
      <c r="E3770" s="18" t="s">
        <v>296</v>
      </c>
      <c r="F3770" s="18" t="s">
        <v>298</v>
      </c>
      <c r="G3770" s="18">
        <v>2508</v>
      </c>
      <c r="H3770" s="18">
        <v>2.79</v>
      </c>
      <c r="I3770" s="18">
        <v>3.81</v>
      </c>
      <c r="Q3770"/>
    </row>
    <row r="3771" spans="2:17" x14ac:dyDescent="0.25">
      <c r="B3771" s="18">
        <v>2012</v>
      </c>
      <c r="C3771" s="18" t="s">
        <v>8</v>
      </c>
      <c r="D3771" s="18" t="s">
        <v>266</v>
      </c>
      <c r="E3771" s="18" t="s">
        <v>296</v>
      </c>
      <c r="F3771" s="18" t="s">
        <v>299</v>
      </c>
      <c r="G3771" s="18">
        <v>2328</v>
      </c>
      <c r="H3771" s="18">
        <v>2.93</v>
      </c>
      <c r="I3771" s="18">
        <v>3.53</v>
      </c>
      <c r="Q3771"/>
    </row>
    <row r="3772" spans="2:17" x14ac:dyDescent="0.25">
      <c r="B3772" s="18">
        <v>2012</v>
      </c>
      <c r="C3772" s="18" t="s">
        <v>8</v>
      </c>
      <c r="D3772" s="18" t="s">
        <v>266</v>
      </c>
      <c r="E3772" s="18" t="s">
        <v>296</v>
      </c>
      <c r="F3772" s="18" t="s">
        <v>300</v>
      </c>
      <c r="G3772" s="18">
        <v>2172</v>
      </c>
      <c r="H3772" s="18">
        <v>2.9</v>
      </c>
      <c r="I3772" s="18">
        <v>3.93</v>
      </c>
      <c r="Q3772"/>
    </row>
    <row r="3773" spans="2:17" x14ac:dyDescent="0.25">
      <c r="B3773" s="18">
        <v>2012</v>
      </c>
      <c r="C3773" s="18" t="s">
        <v>8</v>
      </c>
      <c r="D3773" s="18" t="s">
        <v>266</v>
      </c>
      <c r="E3773" s="18" t="s">
        <v>296</v>
      </c>
      <c r="F3773" s="18" t="s">
        <v>301</v>
      </c>
      <c r="G3773" s="18">
        <v>2400</v>
      </c>
      <c r="H3773" s="18">
        <v>2.57</v>
      </c>
      <c r="I3773" s="18">
        <v>3.39</v>
      </c>
      <c r="Q3773"/>
    </row>
    <row r="3774" spans="2:17" x14ac:dyDescent="0.25">
      <c r="B3774" s="18">
        <v>2012</v>
      </c>
      <c r="C3774" s="18" t="s">
        <v>8</v>
      </c>
      <c r="D3774" s="18" t="s">
        <v>266</v>
      </c>
      <c r="E3774" s="18" t="s">
        <v>296</v>
      </c>
      <c r="F3774" s="18" t="s">
        <v>302</v>
      </c>
      <c r="G3774" s="18">
        <v>1308</v>
      </c>
      <c r="H3774" s="18">
        <v>2.79</v>
      </c>
      <c r="I3774" s="18">
        <v>3.79</v>
      </c>
      <c r="Q3774"/>
    </row>
    <row r="3775" spans="2:17" x14ac:dyDescent="0.25">
      <c r="B3775" s="18">
        <v>2012</v>
      </c>
      <c r="C3775" s="18" t="s">
        <v>8</v>
      </c>
      <c r="D3775" s="18" t="s">
        <v>266</v>
      </c>
      <c r="E3775" s="18" t="s">
        <v>296</v>
      </c>
      <c r="F3775" s="18" t="s">
        <v>303</v>
      </c>
      <c r="G3775" s="18">
        <v>2520</v>
      </c>
      <c r="H3775" s="18">
        <v>2.5499999999999998</v>
      </c>
      <c r="I3775" s="18">
        <v>3.78</v>
      </c>
      <c r="Q3775"/>
    </row>
    <row r="3776" spans="2:17" x14ac:dyDescent="0.25">
      <c r="B3776" s="18">
        <v>2012</v>
      </c>
      <c r="C3776" s="18" t="s">
        <v>8</v>
      </c>
      <c r="D3776" s="18" t="s">
        <v>266</v>
      </c>
      <c r="E3776" s="18" t="s">
        <v>296</v>
      </c>
      <c r="F3776" s="18" t="s">
        <v>304</v>
      </c>
      <c r="G3776" s="18">
        <v>2628</v>
      </c>
      <c r="H3776" s="18">
        <v>2.83</v>
      </c>
      <c r="I3776" s="18">
        <v>3.43</v>
      </c>
      <c r="Q3776"/>
    </row>
    <row r="3777" spans="2:17" x14ac:dyDescent="0.25">
      <c r="B3777" s="18">
        <v>2012</v>
      </c>
      <c r="C3777" s="18" t="s">
        <v>8</v>
      </c>
      <c r="D3777" s="18" t="s">
        <v>266</v>
      </c>
      <c r="E3777" s="18" t="s">
        <v>296</v>
      </c>
      <c r="F3777" s="18" t="s">
        <v>305</v>
      </c>
      <c r="G3777" s="18">
        <v>1272</v>
      </c>
      <c r="H3777" s="18">
        <v>2.39</v>
      </c>
      <c r="I3777" s="18">
        <v>3.32</v>
      </c>
      <c r="Q3777"/>
    </row>
    <row r="3778" spans="2:17" x14ac:dyDescent="0.25">
      <c r="B3778" s="18">
        <v>2012</v>
      </c>
      <c r="C3778" s="18" t="s">
        <v>8</v>
      </c>
      <c r="D3778" s="18" t="s">
        <v>266</v>
      </c>
      <c r="E3778" s="18" t="s">
        <v>296</v>
      </c>
      <c r="F3778" s="18" t="s">
        <v>306</v>
      </c>
      <c r="G3778" s="18">
        <v>2700</v>
      </c>
      <c r="H3778" s="18">
        <v>2.68</v>
      </c>
      <c r="I3778" s="18">
        <v>3.37</v>
      </c>
      <c r="Q3778"/>
    </row>
    <row r="3779" spans="2:17" x14ac:dyDescent="0.25">
      <c r="B3779" s="18">
        <v>2012</v>
      </c>
      <c r="C3779" s="18" t="s">
        <v>8</v>
      </c>
      <c r="D3779" s="18" t="s">
        <v>266</v>
      </c>
      <c r="E3779" s="18" t="s">
        <v>296</v>
      </c>
      <c r="F3779" s="18" t="s">
        <v>3632</v>
      </c>
      <c r="G3779" s="18">
        <v>2220</v>
      </c>
      <c r="H3779" s="18">
        <v>2.38</v>
      </c>
      <c r="I3779" s="18">
        <v>3.8</v>
      </c>
      <c r="Q3779"/>
    </row>
    <row r="3780" spans="2:17" x14ac:dyDescent="0.25">
      <c r="B3780" s="18">
        <v>2012</v>
      </c>
      <c r="C3780" s="18" t="s">
        <v>8</v>
      </c>
      <c r="D3780" s="18" t="s">
        <v>160</v>
      </c>
      <c r="E3780" s="18" t="s">
        <v>307</v>
      </c>
      <c r="F3780" s="18" t="s">
        <v>308</v>
      </c>
      <c r="G3780" s="18">
        <v>60</v>
      </c>
      <c r="H3780" s="18">
        <v>1.1100000000000001</v>
      </c>
      <c r="I3780" s="18">
        <v>1.33</v>
      </c>
      <c r="Q3780"/>
    </row>
    <row r="3781" spans="2:17" x14ac:dyDescent="0.25">
      <c r="B3781" s="18">
        <v>2012</v>
      </c>
      <c r="C3781" s="18" t="s">
        <v>8</v>
      </c>
      <c r="D3781" s="18" t="s">
        <v>160</v>
      </c>
      <c r="E3781" s="18" t="s">
        <v>307</v>
      </c>
      <c r="F3781" s="18" t="s">
        <v>309</v>
      </c>
      <c r="G3781" s="18">
        <v>60</v>
      </c>
      <c r="H3781" s="18">
        <v>1.1299999999999999</v>
      </c>
      <c r="I3781" s="18">
        <v>1.33</v>
      </c>
      <c r="Q3781"/>
    </row>
    <row r="3782" spans="2:17" x14ac:dyDescent="0.25">
      <c r="B3782" s="18">
        <v>2012</v>
      </c>
      <c r="C3782" s="18" t="s">
        <v>8</v>
      </c>
      <c r="D3782" s="18" t="s">
        <v>160</v>
      </c>
      <c r="E3782" s="18" t="s">
        <v>307</v>
      </c>
      <c r="F3782" s="18" t="s">
        <v>310</v>
      </c>
      <c r="G3782" s="18">
        <v>60</v>
      </c>
      <c r="H3782" s="18">
        <v>1.1000000000000001</v>
      </c>
      <c r="I3782" s="18">
        <v>1.26</v>
      </c>
      <c r="Q3782"/>
    </row>
    <row r="3783" spans="2:17" x14ac:dyDescent="0.25">
      <c r="B3783" s="18">
        <v>2012</v>
      </c>
      <c r="C3783" s="18" t="s">
        <v>8</v>
      </c>
      <c r="D3783" s="18" t="s">
        <v>160</v>
      </c>
      <c r="E3783" s="18" t="s">
        <v>307</v>
      </c>
      <c r="F3783" s="18" t="s">
        <v>311</v>
      </c>
      <c r="G3783" s="18">
        <v>84</v>
      </c>
      <c r="H3783" s="18">
        <v>1.2</v>
      </c>
      <c r="I3783" s="18">
        <v>1.29</v>
      </c>
      <c r="Q3783"/>
    </row>
    <row r="3784" spans="2:17" x14ac:dyDescent="0.25">
      <c r="B3784" s="18">
        <v>2012</v>
      </c>
      <c r="C3784" s="18" t="s">
        <v>8</v>
      </c>
      <c r="D3784" s="18" t="s">
        <v>160</v>
      </c>
      <c r="E3784" s="18" t="s">
        <v>307</v>
      </c>
      <c r="F3784" s="18" t="s">
        <v>312</v>
      </c>
      <c r="G3784" s="18">
        <v>156</v>
      </c>
      <c r="H3784" s="18">
        <v>1.19</v>
      </c>
      <c r="I3784" s="18">
        <v>1.22</v>
      </c>
      <c r="Q3784"/>
    </row>
    <row r="3785" spans="2:17" x14ac:dyDescent="0.25">
      <c r="B3785" s="18">
        <v>2012</v>
      </c>
      <c r="C3785" s="18" t="s">
        <v>8</v>
      </c>
      <c r="D3785" s="18" t="s">
        <v>160</v>
      </c>
      <c r="E3785" s="18" t="s">
        <v>307</v>
      </c>
      <c r="F3785" s="18" t="s">
        <v>313</v>
      </c>
      <c r="G3785" s="18">
        <v>84</v>
      </c>
      <c r="H3785" s="18">
        <v>1.06</v>
      </c>
      <c r="I3785" s="18">
        <v>1.25</v>
      </c>
      <c r="Q3785"/>
    </row>
    <row r="3786" spans="2:17" x14ac:dyDescent="0.25">
      <c r="B3786" s="18">
        <v>2012</v>
      </c>
      <c r="C3786" s="18" t="s">
        <v>8</v>
      </c>
      <c r="D3786" s="18" t="s">
        <v>160</v>
      </c>
      <c r="E3786" s="18" t="s">
        <v>307</v>
      </c>
      <c r="F3786" s="18" t="s">
        <v>314</v>
      </c>
      <c r="G3786" s="18">
        <v>144</v>
      </c>
      <c r="H3786" s="18">
        <v>1.08</v>
      </c>
      <c r="I3786" s="18">
        <v>1.3</v>
      </c>
      <c r="Q3786"/>
    </row>
    <row r="3787" spans="2:17" x14ac:dyDescent="0.25">
      <c r="B3787" s="18">
        <v>2012</v>
      </c>
      <c r="C3787" s="18" t="s">
        <v>8</v>
      </c>
      <c r="D3787" s="18" t="s">
        <v>160</v>
      </c>
      <c r="E3787" s="18" t="s">
        <v>307</v>
      </c>
      <c r="F3787" s="18" t="s">
        <v>315</v>
      </c>
      <c r="G3787" s="18">
        <v>204</v>
      </c>
      <c r="H3787" s="18">
        <v>1.1100000000000001</v>
      </c>
      <c r="I3787" s="18">
        <v>1.22</v>
      </c>
      <c r="Q3787"/>
    </row>
    <row r="3788" spans="2:17" x14ac:dyDescent="0.25">
      <c r="B3788" s="18">
        <v>2012</v>
      </c>
      <c r="C3788" s="18" t="s">
        <v>8</v>
      </c>
      <c r="D3788" s="18" t="s">
        <v>160</v>
      </c>
      <c r="E3788" s="18" t="s">
        <v>307</v>
      </c>
      <c r="F3788" s="18" t="s">
        <v>316</v>
      </c>
      <c r="G3788" s="18">
        <v>144</v>
      </c>
      <c r="H3788" s="18">
        <v>1.17</v>
      </c>
      <c r="I3788" s="18">
        <v>1.22</v>
      </c>
      <c r="Q3788"/>
    </row>
    <row r="3789" spans="2:17" x14ac:dyDescent="0.25">
      <c r="B3789" s="18">
        <v>2012</v>
      </c>
      <c r="C3789" s="18" t="s">
        <v>8</v>
      </c>
      <c r="D3789" s="18" t="s">
        <v>160</v>
      </c>
      <c r="E3789" s="18" t="s">
        <v>307</v>
      </c>
      <c r="F3789" s="18" t="s">
        <v>317</v>
      </c>
      <c r="G3789" s="18">
        <v>132</v>
      </c>
      <c r="H3789" s="18">
        <v>1.17</v>
      </c>
      <c r="I3789" s="18">
        <v>1.24</v>
      </c>
      <c r="Q3789"/>
    </row>
    <row r="3790" spans="2:17" x14ac:dyDescent="0.25">
      <c r="B3790" s="18">
        <v>2012</v>
      </c>
      <c r="C3790" s="18" t="s">
        <v>8</v>
      </c>
      <c r="D3790" s="18" t="s">
        <v>160</v>
      </c>
      <c r="E3790" s="18" t="s">
        <v>307</v>
      </c>
      <c r="F3790" s="18" t="s">
        <v>318</v>
      </c>
      <c r="G3790" s="18">
        <v>192</v>
      </c>
      <c r="H3790" s="18">
        <v>1.18</v>
      </c>
      <c r="I3790" s="18">
        <v>1.34</v>
      </c>
      <c r="Q3790"/>
    </row>
    <row r="3791" spans="2:17" x14ac:dyDescent="0.25">
      <c r="B3791" s="18">
        <v>2012</v>
      </c>
      <c r="C3791" s="18" t="s">
        <v>8</v>
      </c>
      <c r="D3791" s="18" t="s">
        <v>160</v>
      </c>
      <c r="E3791" s="18" t="s">
        <v>307</v>
      </c>
      <c r="F3791" s="18" t="s">
        <v>319</v>
      </c>
      <c r="G3791" s="18">
        <v>144</v>
      </c>
      <c r="H3791" s="18">
        <v>1.02</v>
      </c>
      <c r="I3791" s="18">
        <v>1.38</v>
      </c>
      <c r="Q3791"/>
    </row>
    <row r="3792" spans="2:17" x14ac:dyDescent="0.25">
      <c r="B3792" s="18">
        <v>2012</v>
      </c>
      <c r="C3792" s="18" t="s">
        <v>8</v>
      </c>
      <c r="D3792" s="18" t="s">
        <v>160</v>
      </c>
      <c r="E3792" s="18" t="s">
        <v>307</v>
      </c>
      <c r="F3792" s="18" t="s">
        <v>320</v>
      </c>
      <c r="G3792" s="18">
        <v>204</v>
      </c>
      <c r="H3792" s="18">
        <v>1.18</v>
      </c>
      <c r="I3792" s="18">
        <v>1.35</v>
      </c>
      <c r="Q3792"/>
    </row>
    <row r="3793" spans="2:17" x14ac:dyDescent="0.25">
      <c r="B3793" s="18">
        <v>2012</v>
      </c>
      <c r="C3793" s="18" t="s">
        <v>8</v>
      </c>
      <c r="D3793" s="18" t="s">
        <v>160</v>
      </c>
      <c r="E3793" s="18" t="s">
        <v>307</v>
      </c>
      <c r="F3793" s="18" t="s">
        <v>321</v>
      </c>
      <c r="G3793" s="18">
        <v>108</v>
      </c>
      <c r="H3793" s="18">
        <v>1.07</v>
      </c>
      <c r="I3793" s="18">
        <v>1.37</v>
      </c>
      <c r="Q3793"/>
    </row>
    <row r="3794" spans="2:17" x14ac:dyDescent="0.25">
      <c r="B3794" s="18">
        <v>2012</v>
      </c>
      <c r="C3794" s="18" t="s">
        <v>8</v>
      </c>
      <c r="D3794" s="18" t="s">
        <v>160</v>
      </c>
      <c r="E3794" s="18" t="s">
        <v>307</v>
      </c>
      <c r="F3794" s="18" t="s">
        <v>322</v>
      </c>
      <c r="G3794" s="18">
        <v>144</v>
      </c>
      <c r="H3794" s="18">
        <v>1.02</v>
      </c>
      <c r="I3794" s="18">
        <v>1.2</v>
      </c>
      <c r="Q3794"/>
    </row>
    <row r="3795" spans="2:17" x14ac:dyDescent="0.25">
      <c r="B3795" s="18">
        <v>2012</v>
      </c>
      <c r="C3795" s="18" t="s">
        <v>8</v>
      </c>
      <c r="D3795" s="18" t="s">
        <v>160</v>
      </c>
      <c r="E3795" s="18" t="s">
        <v>307</v>
      </c>
      <c r="F3795" s="18" t="s">
        <v>323</v>
      </c>
      <c r="G3795" s="18">
        <v>84</v>
      </c>
      <c r="H3795" s="18">
        <v>1.07</v>
      </c>
      <c r="I3795" s="18">
        <v>1.31</v>
      </c>
      <c r="Q3795"/>
    </row>
    <row r="3796" spans="2:17" x14ac:dyDescent="0.25">
      <c r="B3796" s="18">
        <v>2012</v>
      </c>
      <c r="C3796" s="18" t="s">
        <v>8</v>
      </c>
      <c r="D3796" s="18" t="s">
        <v>160</v>
      </c>
      <c r="E3796" s="18" t="s">
        <v>307</v>
      </c>
      <c r="F3796" s="18" t="s">
        <v>324</v>
      </c>
      <c r="G3796" s="18">
        <v>108</v>
      </c>
      <c r="H3796" s="18">
        <v>1</v>
      </c>
      <c r="I3796" s="18">
        <v>1.2</v>
      </c>
      <c r="Q3796"/>
    </row>
    <row r="3797" spans="2:17" x14ac:dyDescent="0.25">
      <c r="B3797" s="18">
        <v>2012</v>
      </c>
      <c r="C3797" s="18" t="s">
        <v>8</v>
      </c>
      <c r="D3797" s="18" t="s">
        <v>160</v>
      </c>
      <c r="E3797" s="18" t="s">
        <v>307</v>
      </c>
      <c r="F3797" s="18" t="s">
        <v>325</v>
      </c>
      <c r="G3797" s="18">
        <v>144</v>
      </c>
      <c r="H3797" s="18">
        <v>1.1299999999999999</v>
      </c>
      <c r="I3797" s="18">
        <v>1.33</v>
      </c>
      <c r="Q3797"/>
    </row>
    <row r="3798" spans="2:17" x14ac:dyDescent="0.25">
      <c r="B3798" s="18">
        <v>2012</v>
      </c>
      <c r="C3798" s="18" t="s">
        <v>8</v>
      </c>
      <c r="D3798" s="18" t="s">
        <v>160</v>
      </c>
      <c r="E3798" s="18" t="s">
        <v>307</v>
      </c>
      <c r="F3798" s="18" t="s">
        <v>326</v>
      </c>
      <c r="G3798" s="18">
        <v>120</v>
      </c>
      <c r="H3798" s="18">
        <v>1.03</v>
      </c>
      <c r="I3798" s="18">
        <v>1.23</v>
      </c>
      <c r="Q3798"/>
    </row>
    <row r="3799" spans="2:17" x14ac:dyDescent="0.25">
      <c r="B3799" s="18">
        <v>2012</v>
      </c>
      <c r="C3799" s="18" t="s">
        <v>8</v>
      </c>
      <c r="D3799" s="18" t="s">
        <v>160</v>
      </c>
      <c r="E3799" s="18" t="s">
        <v>307</v>
      </c>
      <c r="F3799" s="18" t="s">
        <v>327</v>
      </c>
      <c r="G3799" s="18">
        <v>144</v>
      </c>
      <c r="H3799" s="18">
        <v>1.01</v>
      </c>
      <c r="I3799" s="18">
        <v>1.31</v>
      </c>
      <c r="Q3799"/>
    </row>
    <row r="3800" spans="2:17" x14ac:dyDescent="0.25">
      <c r="B3800" s="18">
        <v>2012</v>
      </c>
      <c r="C3800" s="18" t="s">
        <v>8</v>
      </c>
      <c r="D3800" s="18" t="s">
        <v>160</v>
      </c>
      <c r="E3800" s="18" t="s">
        <v>307</v>
      </c>
      <c r="F3800" s="18" t="s">
        <v>328</v>
      </c>
      <c r="G3800" s="18">
        <v>144</v>
      </c>
      <c r="H3800" s="18">
        <v>1.2</v>
      </c>
      <c r="I3800" s="18">
        <v>1.31</v>
      </c>
      <c r="Q3800"/>
    </row>
    <row r="3801" spans="2:17" x14ac:dyDescent="0.25">
      <c r="B3801" s="18">
        <v>2012</v>
      </c>
      <c r="C3801" s="18" t="s">
        <v>8</v>
      </c>
      <c r="D3801" s="18" t="s">
        <v>160</v>
      </c>
      <c r="E3801" s="18" t="s">
        <v>307</v>
      </c>
      <c r="F3801" s="18" t="s">
        <v>329</v>
      </c>
      <c r="G3801" s="18">
        <v>132</v>
      </c>
      <c r="H3801" s="18">
        <v>1.18</v>
      </c>
      <c r="I3801" s="18">
        <v>1.32</v>
      </c>
      <c r="Q3801"/>
    </row>
    <row r="3802" spans="2:17" x14ac:dyDescent="0.25">
      <c r="B3802" s="18">
        <v>2012</v>
      </c>
      <c r="C3802" s="18" t="s">
        <v>8</v>
      </c>
      <c r="D3802" s="18" t="s">
        <v>160</v>
      </c>
      <c r="E3802" s="18" t="s">
        <v>307</v>
      </c>
      <c r="F3802" s="18" t="s">
        <v>330</v>
      </c>
      <c r="G3802" s="18">
        <v>180</v>
      </c>
      <c r="H3802" s="18">
        <v>1.1100000000000001</v>
      </c>
      <c r="I3802" s="18">
        <v>1.2</v>
      </c>
      <c r="Q3802"/>
    </row>
    <row r="3803" spans="2:17" x14ac:dyDescent="0.25">
      <c r="B3803" s="18">
        <v>2012</v>
      </c>
      <c r="C3803" s="18" t="s">
        <v>8</v>
      </c>
      <c r="D3803" s="18" t="s">
        <v>160</v>
      </c>
      <c r="E3803" s="18" t="s">
        <v>307</v>
      </c>
      <c r="F3803" s="18" t="s">
        <v>331</v>
      </c>
      <c r="G3803" s="18">
        <v>60</v>
      </c>
      <c r="H3803" s="18">
        <v>1.19</v>
      </c>
      <c r="I3803" s="18">
        <v>1.38</v>
      </c>
      <c r="Q3803"/>
    </row>
    <row r="3804" spans="2:17" x14ac:dyDescent="0.25">
      <c r="B3804" s="18">
        <v>2012</v>
      </c>
      <c r="C3804" s="18" t="s">
        <v>8</v>
      </c>
      <c r="D3804" s="18" t="s">
        <v>160</v>
      </c>
      <c r="E3804" s="18" t="s">
        <v>307</v>
      </c>
      <c r="F3804" s="18" t="s">
        <v>332</v>
      </c>
      <c r="G3804" s="18">
        <v>192</v>
      </c>
      <c r="H3804" s="18">
        <v>1.1499999999999999</v>
      </c>
      <c r="I3804" s="18">
        <v>1.27</v>
      </c>
      <c r="Q3804"/>
    </row>
    <row r="3805" spans="2:17" x14ac:dyDescent="0.25">
      <c r="B3805" s="18">
        <v>2012</v>
      </c>
      <c r="C3805" s="18" t="s">
        <v>8</v>
      </c>
      <c r="D3805" s="18" t="s">
        <v>160</v>
      </c>
      <c r="E3805" s="18" t="s">
        <v>307</v>
      </c>
      <c r="F3805" s="18" t="s">
        <v>333</v>
      </c>
      <c r="G3805" s="18">
        <v>180</v>
      </c>
      <c r="H3805" s="18">
        <v>1.0900000000000001</v>
      </c>
      <c r="I3805" s="18">
        <v>1.24</v>
      </c>
      <c r="Q3805"/>
    </row>
    <row r="3806" spans="2:17" x14ac:dyDescent="0.25">
      <c r="B3806" s="18">
        <v>2012</v>
      </c>
      <c r="C3806" s="18" t="s">
        <v>8</v>
      </c>
      <c r="D3806" s="18" t="s">
        <v>160</v>
      </c>
      <c r="E3806" s="18" t="s">
        <v>307</v>
      </c>
      <c r="F3806" s="18" t="s">
        <v>334</v>
      </c>
      <c r="G3806" s="18">
        <v>144</v>
      </c>
      <c r="H3806" s="18">
        <v>1.01</v>
      </c>
      <c r="I3806" s="18">
        <v>1.4</v>
      </c>
      <c r="Q3806"/>
    </row>
    <row r="3807" spans="2:17" x14ac:dyDescent="0.25">
      <c r="B3807" s="18">
        <v>2012</v>
      </c>
      <c r="C3807" s="18" t="s">
        <v>8</v>
      </c>
      <c r="D3807" s="18" t="s">
        <v>160</v>
      </c>
      <c r="E3807" s="18" t="s">
        <v>307</v>
      </c>
      <c r="F3807" s="18" t="s">
        <v>335</v>
      </c>
      <c r="G3807" s="18">
        <v>84</v>
      </c>
      <c r="H3807" s="18">
        <v>1.03</v>
      </c>
      <c r="I3807" s="18">
        <v>1.23</v>
      </c>
      <c r="Q3807"/>
    </row>
    <row r="3808" spans="2:17" x14ac:dyDescent="0.25">
      <c r="B3808" s="18">
        <v>2012</v>
      </c>
      <c r="C3808" s="18" t="s">
        <v>8</v>
      </c>
      <c r="D3808" s="18" t="s">
        <v>160</v>
      </c>
      <c r="E3808" s="18" t="s">
        <v>307</v>
      </c>
      <c r="F3808" s="18" t="s">
        <v>336</v>
      </c>
      <c r="G3808" s="18">
        <v>108</v>
      </c>
      <c r="H3808" s="18">
        <v>1.19</v>
      </c>
      <c r="I3808" s="18">
        <v>1.31</v>
      </c>
      <c r="Q3808"/>
    </row>
    <row r="3809" spans="2:17" x14ac:dyDescent="0.25">
      <c r="B3809" s="18">
        <v>2012</v>
      </c>
      <c r="C3809" s="18" t="s">
        <v>8</v>
      </c>
      <c r="D3809" s="18" t="s">
        <v>160</v>
      </c>
      <c r="E3809" s="18" t="s">
        <v>307</v>
      </c>
      <c r="F3809" s="18" t="s">
        <v>337</v>
      </c>
      <c r="G3809" s="18">
        <v>144</v>
      </c>
      <c r="H3809" s="18">
        <v>1</v>
      </c>
      <c r="I3809" s="18">
        <v>1.25</v>
      </c>
      <c r="Q3809"/>
    </row>
    <row r="3810" spans="2:17" x14ac:dyDescent="0.25">
      <c r="B3810" s="18">
        <v>2012</v>
      </c>
      <c r="C3810" s="18" t="s">
        <v>8</v>
      </c>
      <c r="D3810" s="18" t="s">
        <v>160</v>
      </c>
      <c r="E3810" s="18" t="s">
        <v>307</v>
      </c>
      <c r="F3810" s="18" t="s">
        <v>338</v>
      </c>
      <c r="G3810" s="18">
        <v>120</v>
      </c>
      <c r="H3810" s="18">
        <v>1.07</v>
      </c>
      <c r="I3810" s="18">
        <v>1.25</v>
      </c>
      <c r="Q3810"/>
    </row>
    <row r="3811" spans="2:17" x14ac:dyDescent="0.25">
      <c r="B3811" s="18">
        <v>2012</v>
      </c>
      <c r="C3811" s="18" t="s">
        <v>8</v>
      </c>
      <c r="D3811" s="18" t="s">
        <v>160</v>
      </c>
      <c r="E3811" s="18" t="s">
        <v>307</v>
      </c>
      <c r="F3811" s="18" t="s">
        <v>339</v>
      </c>
      <c r="G3811" s="18">
        <v>84</v>
      </c>
      <c r="H3811" s="18">
        <v>1.1499999999999999</v>
      </c>
      <c r="I3811" s="18">
        <v>1.22</v>
      </c>
      <c r="Q3811"/>
    </row>
    <row r="3812" spans="2:17" x14ac:dyDescent="0.25">
      <c r="B3812" s="18">
        <v>2012</v>
      </c>
      <c r="C3812" s="18" t="s">
        <v>8</v>
      </c>
      <c r="D3812" s="18" t="s">
        <v>160</v>
      </c>
      <c r="E3812" s="18" t="s">
        <v>307</v>
      </c>
      <c r="F3812" s="18" t="s">
        <v>340</v>
      </c>
      <c r="G3812" s="18">
        <v>132</v>
      </c>
      <c r="H3812" s="18">
        <v>1.01</v>
      </c>
      <c r="I3812" s="18">
        <v>1.37</v>
      </c>
      <c r="Q3812"/>
    </row>
    <row r="3813" spans="2:17" x14ac:dyDescent="0.25">
      <c r="B3813" s="18">
        <v>2012</v>
      </c>
      <c r="C3813" s="18" t="s">
        <v>8</v>
      </c>
      <c r="D3813" s="18" t="s">
        <v>160</v>
      </c>
      <c r="E3813" s="18" t="s">
        <v>307</v>
      </c>
      <c r="F3813" s="18" t="s">
        <v>341</v>
      </c>
      <c r="G3813" s="18">
        <v>132</v>
      </c>
      <c r="H3813" s="18">
        <v>1.04</v>
      </c>
      <c r="I3813" s="18">
        <v>1.28</v>
      </c>
      <c r="Q3813"/>
    </row>
    <row r="3814" spans="2:17" x14ac:dyDescent="0.25">
      <c r="B3814" s="18">
        <v>2012</v>
      </c>
      <c r="C3814" s="18" t="s">
        <v>8</v>
      </c>
      <c r="D3814" s="18" t="s">
        <v>160</v>
      </c>
      <c r="E3814" s="18" t="s">
        <v>307</v>
      </c>
      <c r="F3814" s="18" t="s">
        <v>342</v>
      </c>
      <c r="G3814" s="18">
        <v>168</v>
      </c>
      <c r="H3814" s="18">
        <v>1.03</v>
      </c>
      <c r="I3814" s="18">
        <v>1.22</v>
      </c>
      <c r="Q3814"/>
    </row>
    <row r="3815" spans="2:17" x14ac:dyDescent="0.25">
      <c r="B3815" s="18">
        <v>2012</v>
      </c>
      <c r="C3815" s="18" t="s">
        <v>8</v>
      </c>
      <c r="D3815" s="18" t="s">
        <v>160</v>
      </c>
      <c r="E3815" s="18" t="s">
        <v>307</v>
      </c>
      <c r="F3815" s="18" t="s">
        <v>343</v>
      </c>
      <c r="G3815" s="18">
        <v>144</v>
      </c>
      <c r="H3815" s="18">
        <v>1.1599999999999999</v>
      </c>
      <c r="I3815" s="18">
        <v>1.21</v>
      </c>
      <c r="Q3815"/>
    </row>
    <row r="3816" spans="2:17" x14ac:dyDescent="0.25">
      <c r="B3816" s="18">
        <v>2012</v>
      </c>
      <c r="C3816" s="18" t="s">
        <v>8</v>
      </c>
      <c r="D3816" s="18" t="s">
        <v>160</v>
      </c>
      <c r="E3816" s="18" t="s">
        <v>307</v>
      </c>
      <c r="F3816" s="18" t="s">
        <v>344</v>
      </c>
      <c r="G3816" s="18">
        <v>72</v>
      </c>
      <c r="H3816" s="18">
        <v>1.1599999999999999</v>
      </c>
      <c r="I3816" s="18">
        <v>1.36</v>
      </c>
      <c r="Q3816"/>
    </row>
    <row r="3817" spans="2:17" x14ac:dyDescent="0.25">
      <c r="B3817" s="18">
        <v>2012</v>
      </c>
      <c r="C3817" s="18" t="s">
        <v>8</v>
      </c>
      <c r="D3817" s="18" t="s">
        <v>160</v>
      </c>
      <c r="E3817" s="18" t="s">
        <v>307</v>
      </c>
      <c r="F3817" s="18" t="s">
        <v>345</v>
      </c>
      <c r="G3817" s="18">
        <v>120</v>
      </c>
      <c r="H3817" s="18">
        <v>1.1399999999999999</v>
      </c>
      <c r="I3817" s="18">
        <v>1.29</v>
      </c>
      <c r="Q3817"/>
    </row>
    <row r="3818" spans="2:17" x14ac:dyDescent="0.25">
      <c r="B3818" s="18">
        <v>2012</v>
      </c>
      <c r="C3818" s="18" t="s">
        <v>8</v>
      </c>
      <c r="D3818" s="18" t="s">
        <v>160</v>
      </c>
      <c r="E3818" s="18" t="s">
        <v>307</v>
      </c>
      <c r="F3818" s="18" t="s">
        <v>346</v>
      </c>
      <c r="G3818" s="18">
        <v>180</v>
      </c>
      <c r="H3818" s="18">
        <v>1.05</v>
      </c>
      <c r="I3818" s="18">
        <v>1.21</v>
      </c>
      <c r="Q3818"/>
    </row>
    <row r="3819" spans="2:17" x14ac:dyDescent="0.25">
      <c r="B3819" s="18">
        <v>2012</v>
      </c>
      <c r="C3819" s="18" t="s">
        <v>8</v>
      </c>
      <c r="D3819" s="18" t="s">
        <v>160</v>
      </c>
      <c r="E3819" s="18" t="s">
        <v>307</v>
      </c>
      <c r="F3819" s="18" t="s">
        <v>347</v>
      </c>
      <c r="G3819" s="18">
        <v>108</v>
      </c>
      <c r="H3819" s="18">
        <v>1.0900000000000001</v>
      </c>
      <c r="I3819" s="18">
        <v>1.27</v>
      </c>
      <c r="Q3819"/>
    </row>
    <row r="3820" spans="2:17" x14ac:dyDescent="0.25">
      <c r="B3820" s="18">
        <v>2012</v>
      </c>
      <c r="C3820" s="18" t="s">
        <v>8</v>
      </c>
      <c r="D3820" s="18" t="s">
        <v>160</v>
      </c>
      <c r="E3820" s="18" t="s">
        <v>307</v>
      </c>
      <c r="F3820" s="18" t="s">
        <v>348</v>
      </c>
      <c r="G3820" s="18">
        <v>204</v>
      </c>
      <c r="H3820" s="18">
        <v>1.2</v>
      </c>
      <c r="I3820" s="18">
        <v>1.27</v>
      </c>
      <c r="Q3820"/>
    </row>
    <row r="3821" spans="2:17" x14ac:dyDescent="0.25">
      <c r="B3821" s="18">
        <v>2012</v>
      </c>
      <c r="C3821" s="18" t="s">
        <v>8</v>
      </c>
      <c r="D3821" s="18" t="s">
        <v>160</v>
      </c>
      <c r="E3821" s="18" t="s">
        <v>307</v>
      </c>
      <c r="F3821" s="18" t="s">
        <v>349</v>
      </c>
      <c r="G3821" s="18">
        <v>84</v>
      </c>
      <c r="H3821" s="18">
        <v>1.08</v>
      </c>
      <c r="I3821" s="18">
        <v>1.25</v>
      </c>
      <c r="Q3821"/>
    </row>
    <row r="3822" spans="2:17" x14ac:dyDescent="0.25">
      <c r="B3822" s="18">
        <v>2012</v>
      </c>
      <c r="C3822" s="18" t="s">
        <v>8</v>
      </c>
      <c r="D3822" s="18" t="s">
        <v>160</v>
      </c>
      <c r="E3822" s="18" t="s">
        <v>307</v>
      </c>
      <c r="F3822" s="18" t="s">
        <v>350</v>
      </c>
      <c r="G3822" s="18">
        <v>72</v>
      </c>
      <c r="H3822" s="18">
        <v>1.02</v>
      </c>
      <c r="I3822" s="18">
        <v>1.32</v>
      </c>
      <c r="Q3822"/>
    </row>
    <row r="3823" spans="2:17" x14ac:dyDescent="0.25">
      <c r="B3823" s="18">
        <v>2012</v>
      </c>
      <c r="C3823" s="18" t="s">
        <v>8</v>
      </c>
      <c r="D3823" s="18" t="s">
        <v>160</v>
      </c>
      <c r="E3823" s="18" t="s">
        <v>307</v>
      </c>
      <c r="F3823" s="18" t="s">
        <v>351</v>
      </c>
      <c r="G3823" s="18">
        <v>108</v>
      </c>
      <c r="H3823" s="18">
        <v>1</v>
      </c>
      <c r="I3823" s="18">
        <v>1.39</v>
      </c>
      <c r="Q3823"/>
    </row>
    <row r="3824" spans="2:17" x14ac:dyDescent="0.25">
      <c r="B3824" s="18">
        <v>2012</v>
      </c>
      <c r="C3824" s="18" t="s">
        <v>8</v>
      </c>
      <c r="D3824" s="18" t="s">
        <v>160</v>
      </c>
      <c r="E3824" s="18" t="s">
        <v>307</v>
      </c>
      <c r="F3824" s="18" t="s">
        <v>352</v>
      </c>
      <c r="G3824" s="18">
        <v>144</v>
      </c>
      <c r="H3824" s="18">
        <v>1.17</v>
      </c>
      <c r="I3824" s="18">
        <v>1.36</v>
      </c>
      <c r="Q3824"/>
    </row>
    <row r="3825" spans="2:17" x14ac:dyDescent="0.25">
      <c r="B3825" s="18">
        <v>2012</v>
      </c>
      <c r="C3825" s="18" t="s">
        <v>8</v>
      </c>
      <c r="D3825" s="18" t="s">
        <v>160</v>
      </c>
      <c r="E3825" s="18" t="s">
        <v>307</v>
      </c>
      <c r="F3825" s="18" t="s">
        <v>353</v>
      </c>
      <c r="G3825" s="18">
        <v>108</v>
      </c>
      <c r="H3825" s="18">
        <v>1.02</v>
      </c>
      <c r="I3825" s="18">
        <v>1.2</v>
      </c>
      <c r="Q3825"/>
    </row>
    <row r="3826" spans="2:17" x14ac:dyDescent="0.25">
      <c r="B3826" s="18">
        <v>2012</v>
      </c>
      <c r="C3826" s="18" t="s">
        <v>8</v>
      </c>
      <c r="D3826" s="18" t="s">
        <v>160</v>
      </c>
      <c r="E3826" s="18" t="s">
        <v>307</v>
      </c>
      <c r="F3826" s="18" t="s">
        <v>354</v>
      </c>
      <c r="G3826" s="18">
        <v>192</v>
      </c>
      <c r="H3826" s="18">
        <v>1</v>
      </c>
      <c r="I3826" s="18">
        <v>1.22</v>
      </c>
      <c r="Q3826"/>
    </row>
    <row r="3827" spans="2:17" x14ac:dyDescent="0.25">
      <c r="B3827" s="18">
        <v>2012</v>
      </c>
      <c r="C3827" s="18" t="s">
        <v>8</v>
      </c>
      <c r="D3827" s="18" t="s">
        <v>160</v>
      </c>
      <c r="E3827" s="18" t="s">
        <v>307</v>
      </c>
      <c r="F3827" s="18" t="s">
        <v>355</v>
      </c>
      <c r="G3827" s="18">
        <v>108</v>
      </c>
      <c r="H3827" s="18">
        <v>1.06</v>
      </c>
      <c r="I3827" s="18">
        <v>1.25</v>
      </c>
      <c r="Q3827"/>
    </row>
    <row r="3828" spans="2:17" x14ac:dyDescent="0.25">
      <c r="B3828" s="18">
        <v>2012</v>
      </c>
      <c r="C3828" s="18" t="s">
        <v>8</v>
      </c>
      <c r="D3828" s="18" t="s">
        <v>160</v>
      </c>
      <c r="E3828" s="18" t="s">
        <v>307</v>
      </c>
      <c r="F3828" s="18" t="s">
        <v>3633</v>
      </c>
      <c r="G3828" s="18">
        <v>204</v>
      </c>
      <c r="H3828" s="18">
        <v>1.02</v>
      </c>
      <c r="I3828" s="18">
        <v>1.28</v>
      </c>
      <c r="Q3828"/>
    </row>
    <row r="3829" spans="2:17" x14ac:dyDescent="0.25">
      <c r="B3829" s="18">
        <v>2012</v>
      </c>
      <c r="C3829" s="18" t="s">
        <v>8</v>
      </c>
      <c r="D3829" s="18" t="s">
        <v>160</v>
      </c>
      <c r="E3829" s="18" t="s">
        <v>307</v>
      </c>
      <c r="F3829" s="18" t="s">
        <v>3634</v>
      </c>
      <c r="G3829" s="18">
        <v>156</v>
      </c>
      <c r="H3829" s="18">
        <v>1.18</v>
      </c>
      <c r="I3829" s="18">
        <v>1.39</v>
      </c>
      <c r="Q3829"/>
    </row>
    <row r="3830" spans="2:17" x14ac:dyDescent="0.25">
      <c r="B3830" s="18">
        <v>2012</v>
      </c>
      <c r="C3830" s="18" t="s">
        <v>8</v>
      </c>
      <c r="D3830" s="18" t="s">
        <v>160</v>
      </c>
      <c r="E3830" s="18" t="s">
        <v>307</v>
      </c>
      <c r="F3830" s="18" t="s">
        <v>356</v>
      </c>
      <c r="G3830" s="18">
        <v>120</v>
      </c>
      <c r="H3830" s="18">
        <v>1.01</v>
      </c>
      <c r="I3830" s="18">
        <v>1.36</v>
      </c>
      <c r="Q3830"/>
    </row>
    <row r="3831" spans="2:17" x14ac:dyDescent="0.25">
      <c r="B3831" s="18">
        <v>2012</v>
      </c>
      <c r="C3831" s="18" t="s">
        <v>8</v>
      </c>
      <c r="D3831" s="18" t="s">
        <v>160</v>
      </c>
      <c r="E3831" s="18" t="s">
        <v>307</v>
      </c>
      <c r="F3831" s="18" t="s">
        <v>357</v>
      </c>
      <c r="G3831" s="18">
        <v>156</v>
      </c>
      <c r="H3831" s="18">
        <v>1.19</v>
      </c>
      <c r="I3831" s="18">
        <v>1.26</v>
      </c>
      <c r="Q3831"/>
    </row>
    <row r="3832" spans="2:17" x14ac:dyDescent="0.25">
      <c r="B3832" s="18">
        <v>2012</v>
      </c>
      <c r="C3832" s="18" t="s">
        <v>8</v>
      </c>
      <c r="D3832" s="18" t="s">
        <v>160</v>
      </c>
      <c r="E3832" s="18" t="s">
        <v>307</v>
      </c>
      <c r="F3832" s="18" t="s">
        <v>358</v>
      </c>
      <c r="G3832" s="18">
        <v>168</v>
      </c>
      <c r="H3832" s="18">
        <v>1.18</v>
      </c>
      <c r="I3832" s="18">
        <v>1.28</v>
      </c>
      <c r="Q3832"/>
    </row>
    <row r="3833" spans="2:17" x14ac:dyDescent="0.25">
      <c r="B3833" s="18">
        <v>2012</v>
      </c>
      <c r="C3833" s="18" t="s">
        <v>8</v>
      </c>
      <c r="D3833" s="18" t="s">
        <v>160</v>
      </c>
      <c r="E3833" s="18" t="s">
        <v>307</v>
      </c>
      <c r="F3833" s="18" t="s">
        <v>359</v>
      </c>
      <c r="G3833" s="18">
        <v>108</v>
      </c>
      <c r="H3833" s="18">
        <v>1.01</v>
      </c>
      <c r="I3833" s="18">
        <v>1.33</v>
      </c>
      <c r="Q3833"/>
    </row>
    <row r="3834" spans="2:17" x14ac:dyDescent="0.25">
      <c r="B3834" s="18">
        <v>2012</v>
      </c>
      <c r="C3834" s="18" t="s">
        <v>8</v>
      </c>
      <c r="D3834" s="18" t="s">
        <v>160</v>
      </c>
      <c r="E3834" s="18" t="s">
        <v>307</v>
      </c>
      <c r="F3834" s="18" t="s">
        <v>360</v>
      </c>
      <c r="G3834" s="18">
        <v>156</v>
      </c>
      <c r="H3834" s="18">
        <v>1.01</v>
      </c>
      <c r="I3834" s="18">
        <v>1.32</v>
      </c>
      <c r="Q3834"/>
    </row>
    <row r="3835" spans="2:17" x14ac:dyDescent="0.25">
      <c r="B3835" s="18">
        <v>2012</v>
      </c>
      <c r="C3835" s="18" t="s">
        <v>8</v>
      </c>
      <c r="D3835" s="18" t="s">
        <v>160</v>
      </c>
      <c r="E3835" s="18" t="s">
        <v>307</v>
      </c>
      <c r="F3835" s="18" t="s">
        <v>361</v>
      </c>
      <c r="G3835" s="18">
        <v>108</v>
      </c>
      <c r="H3835" s="18">
        <v>1.07</v>
      </c>
      <c r="I3835" s="18">
        <v>1.23</v>
      </c>
      <c r="Q3835"/>
    </row>
    <row r="3836" spans="2:17" x14ac:dyDescent="0.25">
      <c r="B3836" s="18">
        <v>2012</v>
      </c>
      <c r="C3836" s="18" t="s">
        <v>8</v>
      </c>
      <c r="D3836" s="18" t="s">
        <v>160</v>
      </c>
      <c r="E3836" s="18" t="s">
        <v>307</v>
      </c>
      <c r="F3836" s="18" t="s">
        <v>362</v>
      </c>
      <c r="G3836" s="18">
        <v>144</v>
      </c>
      <c r="H3836" s="18">
        <v>1.07</v>
      </c>
      <c r="I3836" s="18">
        <v>1.36</v>
      </c>
      <c r="Q3836"/>
    </row>
    <row r="3837" spans="2:17" x14ac:dyDescent="0.25">
      <c r="B3837" s="18">
        <v>2012</v>
      </c>
      <c r="C3837" s="18" t="s">
        <v>8</v>
      </c>
      <c r="D3837" s="18" t="s">
        <v>160</v>
      </c>
      <c r="E3837" s="18" t="s">
        <v>307</v>
      </c>
      <c r="F3837" s="18" t="s">
        <v>363</v>
      </c>
      <c r="G3837" s="18">
        <v>180</v>
      </c>
      <c r="H3837" s="18">
        <v>1.18</v>
      </c>
      <c r="I3837" s="18">
        <v>1.29</v>
      </c>
      <c r="Q3837"/>
    </row>
    <row r="3838" spans="2:17" x14ac:dyDescent="0.25">
      <c r="B3838" s="18">
        <v>2012</v>
      </c>
      <c r="C3838" s="18" t="s">
        <v>8</v>
      </c>
      <c r="D3838" s="18" t="s">
        <v>160</v>
      </c>
      <c r="E3838" s="18" t="s">
        <v>307</v>
      </c>
      <c r="F3838" s="18" t="s">
        <v>364</v>
      </c>
      <c r="G3838" s="18">
        <v>132</v>
      </c>
      <c r="H3838" s="18">
        <v>1.1000000000000001</v>
      </c>
      <c r="I3838" s="18">
        <v>1.33</v>
      </c>
      <c r="Q3838"/>
    </row>
    <row r="3839" spans="2:17" x14ac:dyDescent="0.25">
      <c r="B3839" s="18">
        <v>2012</v>
      </c>
      <c r="C3839" s="18" t="s">
        <v>8</v>
      </c>
      <c r="D3839" s="18" t="s">
        <v>160</v>
      </c>
      <c r="E3839" s="18" t="s">
        <v>365</v>
      </c>
      <c r="F3839" s="18" t="s">
        <v>366</v>
      </c>
      <c r="G3839" s="18">
        <v>168</v>
      </c>
      <c r="H3839" s="18">
        <v>1.1599999999999999</v>
      </c>
      <c r="I3839" s="18">
        <v>1.34</v>
      </c>
      <c r="Q3839"/>
    </row>
    <row r="3840" spans="2:17" x14ac:dyDescent="0.25">
      <c r="B3840" s="18">
        <v>2012</v>
      </c>
      <c r="C3840" s="18" t="s">
        <v>8</v>
      </c>
      <c r="D3840" s="18" t="s">
        <v>160</v>
      </c>
      <c r="E3840" s="18" t="s">
        <v>365</v>
      </c>
      <c r="F3840" s="18" t="s">
        <v>367</v>
      </c>
      <c r="G3840" s="18">
        <v>84</v>
      </c>
      <c r="H3840" s="18">
        <v>1.03</v>
      </c>
      <c r="I3840" s="18">
        <v>1.3</v>
      </c>
      <c r="Q3840"/>
    </row>
    <row r="3841" spans="2:17" x14ac:dyDescent="0.25">
      <c r="B3841" s="18">
        <v>2012</v>
      </c>
      <c r="C3841" s="18" t="s">
        <v>8</v>
      </c>
      <c r="D3841" s="18" t="s">
        <v>160</v>
      </c>
      <c r="E3841" s="18" t="s">
        <v>365</v>
      </c>
      <c r="F3841" s="18" t="s">
        <v>368</v>
      </c>
      <c r="G3841" s="18">
        <v>96</v>
      </c>
      <c r="H3841" s="18">
        <v>1.08</v>
      </c>
      <c r="I3841" s="18">
        <v>1.26</v>
      </c>
      <c r="Q3841"/>
    </row>
    <row r="3842" spans="2:17" x14ac:dyDescent="0.25">
      <c r="B3842" s="18">
        <v>2012</v>
      </c>
      <c r="C3842" s="18" t="s">
        <v>8</v>
      </c>
      <c r="D3842" s="18" t="s">
        <v>160</v>
      </c>
      <c r="E3842" s="18" t="s">
        <v>365</v>
      </c>
      <c r="F3842" s="18" t="s">
        <v>369</v>
      </c>
      <c r="G3842" s="18">
        <v>72</v>
      </c>
      <c r="H3842" s="18">
        <v>1.1000000000000001</v>
      </c>
      <c r="I3842" s="18">
        <v>1.31</v>
      </c>
      <c r="Q3842"/>
    </row>
    <row r="3843" spans="2:17" x14ac:dyDescent="0.25">
      <c r="B3843" s="18">
        <v>2012</v>
      </c>
      <c r="C3843" s="18" t="s">
        <v>8</v>
      </c>
      <c r="D3843" s="18" t="s">
        <v>160</v>
      </c>
      <c r="E3843" s="18" t="s">
        <v>365</v>
      </c>
      <c r="F3843" s="18" t="s">
        <v>370</v>
      </c>
      <c r="G3843" s="18">
        <v>84</v>
      </c>
      <c r="H3843" s="18">
        <v>1.17</v>
      </c>
      <c r="I3843" s="18">
        <v>1.2</v>
      </c>
      <c r="Q3843"/>
    </row>
    <row r="3844" spans="2:17" x14ac:dyDescent="0.25">
      <c r="B3844" s="18">
        <v>2012</v>
      </c>
      <c r="C3844" s="18" t="s">
        <v>8</v>
      </c>
      <c r="D3844" s="18" t="s">
        <v>160</v>
      </c>
      <c r="E3844" s="18" t="s">
        <v>365</v>
      </c>
      <c r="F3844" s="18" t="s">
        <v>371</v>
      </c>
      <c r="G3844" s="18">
        <v>60</v>
      </c>
      <c r="H3844" s="18">
        <v>1.19</v>
      </c>
      <c r="I3844" s="18">
        <v>1.33</v>
      </c>
      <c r="Q3844"/>
    </row>
    <row r="3845" spans="2:17" x14ac:dyDescent="0.25">
      <c r="B3845" s="18">
        <v>2012</v>
      </c>
      <c r="C3845" s="18" t="s">
        <v>8</v>
      </c>
      <c r="D3845" s="18" t="s">
        <v>160</v>
      </c>
      <c r="E3845" s="18" t="s">
        <v>365</v>
      </c>
      <c r="F3845" s="18" t="s">
        <v>372</v>
      </c>
      <c r="G3845" s="18">
        <v>156</v>
      </c>
      <c r="H3845" s="18">
        <v>1</v>
      </c>
      <c r="I3845" s="18">
        <v>1.39</v>
      </c>
      <c r="Q3845"/>
    </row>
    <row r="3846" spans="2:17" x14ac:dyDescent="0.25">
      <c r="B3846" s="18">
        <v>2012</v>
      </c>
      <c r="C3846" s="18" t="s">
        <v>8</v>
      </c>
      <c r="D3846" s="18" t="s">
        <v>160</v>
      </c>
      <c r="E3846" s="18" t="s">
        <v>365</v>
      </c>
      <c r="F3846" s="18" t="s">
        <v>373</v>
      </c>
      <c r="G3846" s="18">
        <v>96</v>
      </c>
      <c r="H3846" s="18">
        <v>1.1399999999999999</v>
      </c>
      <c r="I3846" s="18">
        <v>1.33</v>
      </c>
      <c r="Q3846"/>
    </row>
    <row r="3847" spans="2:17" x14ac:dyDescent="0.25">
      <c r="B3847" s="18">
        <v>2012</v>
      </c>
      <c r="C3847" s="18" t="s">
        <v>8</v>
      </c>
      <c r="D3847" s="18" t="s">
        <v>266</v>
      </c>
      <c r="E3847" s="18" t="s">
        <v>374</v>
      </c>
      <c r="F3847" s="18" t="s">
        <v>375</v>
      </c>
      <c r="G3847" s="18">
        <v>2112</v>
      </c>
      <c r="H3847" s="18">
        <v>2.73</v>
      </c>
      <c r="I3847" s="18">
        <v>3.85</v>
      </c>
      <c r="Q3847"/>
    </row>
    <row r="3848" spans="2:17" x14ac:dyDescent="0.25">
      <c r="B3848" s="18">
        <v>2012</v>
      </c>
      <c r="C3848" s="18" t="s">
        <v>8</v>
      </c>
      <c r="D3848" s="18" t="s">
        <v>266</v>
      </c>
      <c r="E3848" s="18" t="s">
        <v>374</v>
      </c>
      <c r="F3848" s="18" t="s">
        <v>376</v>
      </c>
      <c r="G3848" s="18">
        <v>2736</v>
      </c>
      <c r="H3848" s="18">
        <v>2.59</v>
      </c>
      <c r="I3848" s="18">
        <v>3.57</v>
      </c>
      <c r="Q3848"/>
    </row>
    <row r="3849" spans="2:17" x14ac:dyDescent="0.25">
      <c r="B3849" s="18">
        <v>2012</v>
      </c>
      <c r="C3849" s="18" t="s">
        <v>8</v>
      </c>
      <c r="D3849" s="18" t="s">
        <v>266</v>
      </c>
      <c r="E3849" s="18" t="s">
        <v>374</v>
      </c>
      <c r="F3849" s="18" t="s">
        <v>377</v>
      </c>
      <c r="G3849" s="18">
        <v>1524</v>
      </c>
      <c r="H3849" s="18">
        <v>2.52</v>
      </c>
      <c r="I3849" s="18">
        <v>3.55</v>
      </c>
      <c r="Q3849"/>
    </row>
    <row r="3850" spans="2:17" x14ac:dyDescent="0.25">
      <c r="B3850" s="18">
        <v>2012</v>
      </c>
      <c r="C3850" s="18" t="s">
        <v>8</v>
      </c>
      <c r="D3850" s="18" t="s">
        <v>266</v>
      </c>
      <c r="E3850" s="18" t="s">
        <v>374</v>
      </c>
      <c r="F3850" s="18" t="s">
        <v>378</v>
      </c>
      <c r="G3850" s="18">
        <v>2652</v>
      </c>
      <c r="H3850" s="18">
        <v>2.41</v>
      </c>
      <c r="I3850" s="18">
        <v>3.86</v>
      </c>
      <c r="Q3850"/>
    </row>
    <row r="3851" spans="2:17" x14ac:dyDescent="0.25">
      <c r="B3851" s="18">
        <v>2012</v>
      </c>
      <c r="C3851" s="18" t="s">
        <v>8</v>
      </c>
      <c r="D3851" s="18" t="s">
        <v>266</v>
      </c>
      <c r="E3851" s="18" t="s">
        <v>374</v>
      </c>
      <c r="F3851" s="18" t="s">
        <v>379</v>
      </c>
      <c r="G3851" s="18">
        <v>2304</v>
      </c>
      <c r="H3851" s="18">
        <v>2.82</v>
      </c>
      <c r="I3851" s="18">
        <v>3.88</v>
      </c>
      <c r="Q3851"/>
    </row>
    <row r="3852" spans="2:17" x14ac:dyDescent="0.25">
      <c r="B3852" s="18">
        <v>2012</v>
      </c>
      <c r="C3852" s="18" t="s">
        <v>8</v>
      </c>
      <c r="D3852" s="18" t="s">
        <v>266</v>
      </c>
      <c r="E3852" s="18" t="s">
        <v>374</v>
      </c>
      <c r="F3852" s="18" t="s">
        <v>380</v>
      </c>
      <c r="G3852" s="18">
        <v>2052</v>
      </c>
      <c r="H3852" s="18">
        <v>2.92</v>
      </c>
      <c r="I3852" s="18">
        <v>3.97</v>
      </c>
      <c r="Q3852"/>
    </row>
    <row r="3853" spans="2:17" x14ac:dyDescent="0.25">
      <c r="B3853" s="18">
        <v>2012</v>
      </c>
      <c r="C3853" s="18" t="s">
        <v>8</v>
      </c>
      <c r="D3853" s="18" t="s">
        <v>266</v>
      </c>
      <c r="E3853" s="18" t="s">
        <v>374</v>
      </c>
      <c r="F3853" s="18" t="s">
        <v>381</v>
      </c>
      <c r="G3853" s="18">
        <v>1404</v>
      </c>
      <c r="H3853" s="18">
        <v>2.63</v>
      </c>
      <c r="I3853" s="18">
        <v>3.32</v>
      </c>
      <c r="Q3853"/>
    </row>
    <row r="3854" spans="2:17" x14ac:dyDescent="0.25">
      <c r="B3854" s="18">
        <v>2012</v>
      </c>
      <c r="C3854" s="18" t="s">
        <v>8</v>
      </c>
      <c r="D3854" s="18" t="s">
        <v>164</v>
      </c>
      <c r="E3854" s="18" t="s">
        <v>382</v>
      </c>
      <c r="F3854" s="18" t="s">
        <v>383</v>
      </c>
      <c r="G3854" s="18">
        <v>288</v>
      </c>
      <c r="H3854" s="18">
        <v>4.8600000000000003</v>
      </c>
      <c r="I3854" s="18">
        <v>5.35</v>
      </c>
      <c r="Q3854"/>
    </row>
    <row r="3855" spans="2:17" x14ac:dyDescent="0.25">
      <c r="B3855" s="18">
        <v>2012</v>
      </c>
      <c r="C3855" s="18" t="s">
        <v>8</v>
      </c>
      <c r="D3855" s="18" t="s">
        <v>164</v>
      </c>
      <c r="E3855" s="18" t="s">
        <v>382</v>
      </c>
      <c r="F3855" s="18" t="s">
        <v>384</v>
      </c>
      <c r="G3855" s="18">
        <v>336</v>
      </c>
      <c r="H3855" s="18">
        <v>4.2300000000000004</v>
      </c>
      <c r="I3855" s="18">
        <v>5.19</v>
      </c>
      <c r="Q3855"/>
    </row>
    <row r="3856" spans="2:17" x14ac:dyDescent="0.25">
      <c r="B3856" s="18">
        <v>2012</v>
      </c>
      <c r="C3856" s="18" t="s">
        <v>8</v>
      </c>
      <c r="D3856" s="18" t="s">
        <v>164</v>
      </c>
      <c r="E3856" s="18" t="s">
        <v>382</v>
      </c>
      <c r="F3856" s="18" t="s">
        <v>385</v>
      </c>
      <c r="G3856" s="18">
        <v>600</v>
      </c>
      <c r="H3856" s="18">
        <v>4.03</v>
      </c>
      <c r="I3856" s="18">
        <v>5.13</v>
      </c>
      <c r="Q3856"/>
    </row>
    <row r="3857" spans="2:17" x14ac:dyDescent="0.25">
      <c r="B3857" s="18">
        <v>2012</v>
      </c>
      <c r="C3857" s="18" t="s">
        <v>8</v>
      </c>
      <c r="D3857" s="18" t="s">
        <v>164</v>
      </c>
      <c r="E3857" s="18" t="s">
        <v>382</v>
      </c>
      <c r="F3857" s="18" t="s">
        <v>386</v>
      </c>
      <c r="G3857" s="18">
        <v>516</v>
      </c>
      <c r="H3857" s="18">
        <v>4.5</v>
      </c>
      <c r="I3857" s="18">
        <v>5.39</v>
      </c>
      <c r="Q3857"/>
    </row>
    <row r="3858" spans="2:17" x14ac:dyDescent="0.25">
      <c r="B3858" s="18">
        <v>2012</v>
      </c>
      <c r="C3858" s="18" t="s">
        <v>8</v>
      </c>
      <c r="D3858" s="18" t="s">
        <v>164</v>
      </c>
      <c r="E3858" s="18" t="s">
        <v>382</v>
      </c>
      <c r="F3858" s="18" t="s">
        <v>387</v>
      </c>
      <c r="G3858" s="18">
        <v>612</v>
      </c>
      <c r="H3858" s="18">
        <v>4.71</v>
      </c>
      <c r="I3858" s="18">
        <v>5.31</v>
      </c>
      <c r="Q3858"/>
    </row>
    <row r="3859" spans="2:17" x14ac:dyDescent="0.25">
      <c r="B3859" s="18">
        <v>2012</v>
      </c>
      <c r="C3859" s="18" t="s">
        <v>8</v>
      </c>
      <c r="D3859" s="18" t="s">
        <v>164</v>
      </c>
      <c r="E3859" s="18" t="s">
        <v>382</v>
      </c>
      <c r="F3859" s="18" t="s">
        <v>388</v>
      </c>
      <c r="G3859" s="18">
        <v>408</v>
      </c>
      <c r="H3859" s="18">
        <v>4.0199999999999996</v>
      </c>
      <c r="I3859" s="18">
        <v>5.24</v>
      </c>
      <c r="Q3859"/>
    </row>
    <row r="3860" spans="2:17" x14ac:dyDescent="0.25">
      <c r="B3860" s="18">
        <v>2012</v>
      </c>
      <c r="C3860" s="18" t="s">
        <v>8</v>
      </c>
      <c r="D3860" s="18" t="s">
        <v>164</v>
      </c>
      <c r="E3860" s="18" t="s">
        <v>382</v>
      </c>
      <c r="F3860" s="18" t="s">
        <v>389</v>
      </c>
      <c r="G3860" s="18">
        <v>312</v>
      </c>
      <c r="H3860" s="18">
        <v>4.37</v>
      </c>
      <c r="I3860" s="18">
        <v>5.03</v>
      </c>
      <c r="Q3860"/>
    </row>
    <row r="3861" spans="2:17" x14ac:dyDescent="0.25">
      <c r="B3861" s="18">
        <v>2012</v>
      </c>
      <c r="C3861" s="18" t="s">
        <v>8</v>
      </c>
      <c r="D3861" s="18" t="s">
        <v>164</v>
      </c>
      <c r="E3861" s="18" t="s">
        <v>382</v>
      </c>
      <c r="F3861" s="18" t="s">
        <v>390</v>
      </c>
      <c r="G3861" s="18">
        <v>360</v>
      </c>
      <c r="H3861" s="18">
        <v>4.8099999999999996</v>
      </c>
      <c r="I3861" s="18">
        <v>5.18</v>
      </c>
      <c r="Q3861"/>
    </row>
    <row r="3862" spans="2:17" x14ac:dyDescent="0.25">
      <c r="B3862" s="18">
        <v>2012</v>
      </c>
      <c r="C3862" s="18" t="s">
        <v>8</v>
      </c>
      <c r="D3862" s="18" t="s">
        <v>164</v>
      </c>
      <c r="E3862" s="18" t="s">
        <v>382</v>
      </c>
      <c r="F3862" s="18" t="s">
        <v>391</v>
      </c>
      <c r="G3862" s="18">
        <v>240</v>
      </c>
      <c r="H3862" s="18">
        <v>4.51</v>
      </c>
      <c r="I3862" s="18">
        <v>5.27</v>
      </c>
      <c r="Q3862"/>
    </row>
    <row r="3863" spans="2:17" x14ac:dyDescent="0.25">
      <c r="B3863" s="18">
        <v>2012</v>
      </c>
      <c r="C3863" s="18" t="s">
        <v>8</v>
      </c>
      <c r="D3863" s="18" t="s">
        <v>164</v>
      </c>
      <c r="E3863" s="18" t="s">
        <v>382</v>
      </c>
      <c r="F3863" s="18" t="s">
        <v>392</v>
      </c>
      <c r="G3863" s="18">
        <v>540</v>
      </c>
      <c r="H3863" s="18">
        <v>4.0999999999999996</v>
      </c>
      <c r="I3863" s="18">
        <v>5.33</v>
      </c>
      <c r="Q3863"/>
    </row>
    <row r="3864" spans="2:17" x14ac:dyDescent="0.25">
      <c r="B3864" s="18">
        <v>2012</v>
      </c>
      <c r="C3864" s="18" t="s">
        <v>8</v>
      </c>
      <c r="D3864" s="18" t="s">
        <v>164</v>
      </c>
      <c r="E3864" s="18" t="s">
        <v>382</v>
      </c>
      <c r="F3864" s="18" t="s">
        <v>393</v>
      </c>
      <c r="G3864" s="18">
        <v>336</v>
      </c>
      <c r="H3864" s="18">
        <v>4.79</v>
      </c>
      <c r="I3864" s="18">
        <v>5.16</v>
      </c>
      <c r="Q3864"/>
    </row>
    <row r="3865" spans="2:17" x14ac:dyDescent="0.25">
      <c r="B3865" s="18">
        <v>2012</v>
      </c>
      <c r="C3865" s="18" t="s">
        <v>8</v>
      </c>
      <c r="D3865" s="18" t="s">
        <v>164</v>
      </c>
      <c r="E3865" s="18" t="s">
        <v>382</v>
      </c>
      <c r="F3865" s="18" t="s">
        <v>394</v>
      </c>
      <c r="G3865" s="18">
        <v>564</v>
      </c>
      <c r="H3865" s="18">
        <v>4.25</v>
      </c>
      <c r="I3865" s="18">
        <v>5.0599999999999996</v>
      </c>
      <c r="Q3865"/>
    </row>
    <row r="3866" spans="2:17" x14ac:dyDescent="0.25">
      <c r="B3866" s="18">
        <v>2012</v>
      </c>
      <c r="C3866" s="18" t="s">
        <v>8</v>
      </c>
      <c r="D3866" s="18" t="s">
        <v>164</v>
      </c>
      <c r="E3866" s="18" t="s">
        <v>382</v>
      </c>
      <c r="F3866" s="18" t="s">
        <v>395</v>
      </c>
      <c r="G3866" s="18">
        <v>480</v>
      </c>
      <c r="H3866" s="18">
        <v>4.99</v>
      </c>
      <c r="I3866" s="18">
        <v>5.23</v>
      </c>
      <c r="Q3866"/>
    </row>
    <row r="3867" spans="2:17" x14ac:dyDescent="0.25">
      <c r="B3867" s="18">
        <v>2012</v>
      </c>
      <c r="C3867" s="18" t="s">
        <v>8</v>
      </c>
      <c r="D3867" s="18" t="s">
        <v>164</v>
      </c>
      <c r="E3867" s="18" t="s">
        <v>382</v>
      </c>
      <c r="F3867" s="18" t="s">
        <v>396</v>
      </c>
      <c r="G3867" s="18">
        <v>324</v>
      </c>
      <c r="H3867" s="18">
        <v>4.3</v>
      </c>
      <c r="I3867" s="18">
        <v>5.17</v>
      </c>
      <c r="Q3867"/>
    </row>
    <row r="3868" spans="2:17" x14ac:dyDescent="0.25">
      <c r="B3868" s="18">
        <v>2012</v>
      </c>
      <c r="C3868" s="18" t="s">
        <v>8</v>
      </c>
      <c r="D3868" s="18" t="s">
        <v>164</v>
      </c>
      <c r="E3868" s="18" t="s">
        <v>382</v>
      </c>
      <c r="F3868" s="18" t="s">
        <v>397</v>
      </c>
      <c r="G3868" s="18">
        <v>696</v>
      </c>
      <c r="H3868" s="18">
        <v>4.18</v>
      </c>
      <c r="I3868" s="18">
        <v>5.01</v>
      </c>
      <c r="Q3868"/>
    </row>
    <row r="3869" spans="2:17" x14ac:dyDescent="0.25">
      <c r="B3869" s="18">
        <v>2012</v>
      </c>
      <c r="C3869" s="18" t="s">
        <v>8</v>
      </c>
      <c r="D3869" s="18" t="s">
        <v>164</v>
      </c>
      <c r="E3869" s="18" t="s">
        <v>382</v>
      </c>
      <c r="F3869" s="18" t="s">
        <v>398</v>
      </c>
      <c r="G3869" s="18">
        <v>576</v>
      </c>
      <c r="H3869" s="18">
        <v>4.01</v>
      </c>
      <c r="I3869" s="18">
        <v>5.09</v>
      </c>
      <c r="Q3869"/>
    </row>
    <row r="3870" spans="2:17" x14ac:dyDescent="0.25">
      <c r="B3870" s="18">
        <v>2012</v>
      </c>
      <c r="C3870" s="18" t="s">
        <v>8</v>
      </c>
      <c r="D3870" s="18" t="s">
        <v>164</v>
      </c>
      <c r="E3870" s="18" t="s">
        <v>382</v>
      </c>
      <c r="F3870" s="18" t="s">
        <v>399</v>
      </c>
      <c r="G3870" s="18">
        <v>516</v>
      </c>
      <c r="H3870" s="18">
        <v>4.55</v>
      </c>
      <c r="I3870" s="18">
        <v>5.05</v>
      </c>
      <c r="Q3870"/>
    </row>
    <row r="3871" spans="2:17" x14ac:dyDescent="0.25">
      <c r="B3871" s="18">
        <v>2012</v>
      </c>
      <c r="C3871" s="18" t="s">
        <v>8</v>
      </c>
      <c r="D3871" s="18" t="s">
        <v>164</v>
      </c>
      <c r="E3871" s="18" t="s">
        <v>382</v>
      </c>
      <c r="F3871" s="18" t="s">
        <v>400</v>
      </c>
      <c r="G3871" s="18">
        <v>396</v>
      </c>
      <c r="H3871" s="18">
        <v>4.25</v>
      </c>
      <c r="I3871" s="18">
        <v>5.19</v>
      </c>
      <c r="Q3871"/>
    </row>
    <row r="3872" spans="2:17" x14ac:dyDescent="0.25">
      <c r="B3872" s="18">
        <v>2012</v>
      </c>
      <c r="C3872" s="18" t="s">
        <v>8</v>
      </c>
      <c r="D3872" s="18" t="s">
        <v>164</v>
      </c>
      <c r="E3872" s="18" t="s">
        <v>382</v>
      </c>
      <c r="F3872" s="18" t="s">
        <v>401</v>
      </c>
      <c r="G3872" s="18">
        <v>708</v>
      </c>
      <c r="H3872" s="18">
        <v>4.32</v>
      </c>
      <c r="I3872" s="18">
        <v>5.01</v>
      </c>
      <c r="Q3872"/>
    </row>
    <row r="3873" spans="2:17" x14ac:dyDescent="0.25">
      <c r="B3873" s="18">
        <v>2012</v>
      </c>
      <c r="C3873" s="18" t="s">
        <v>8</v>
      </c>
      <c r="D3873" s="18" t="s">
        <v>164</v>
      </c>
      <c r="E3873" s="18" t="s">
        <v>382</v>
      </c>
      <c r="F3873" s="18" t="s">
        <v>402</v>
      </c>
      <c r="G3873" s="18">
        <v>348</v>
      </c>
      <c r="H3873" s="18">
        <v>4.33</v>
      </c>
      <c r="I3873" s="18">
        <v>5.3</v>
      </c>
      <c r="Q3873"/>
    </row>
    <row r="3874" spans="2:17" x14ac:dyDescent="0.25">
      <c r="B3874" s="18">
        <v>2012</v>
      </c>
      <c r="C3874" s="18" t="s">
        <v>8</v>
      </c>
      <c r="D3874" s="18" t="s">
        <v>164</v>
      </c>
      <c r="E3874" s="18" t="s">
        <v>382</v>
      </c>
      <c r="F3874" s="18" t="s">
        <v>403</v>
      </c>
      <c r="G3874" s="18">
        <v>684</v>
      </c>
      <c r="H3874" s="18">
        <v>4.5999999999999996</v>
      </c>
      <c r="I3874" s="18">
        <v>5.01</v>
      </c>
      <c r="Q3874"/>
    </row>
    <row r="3875" spans="2:17" x14ac:dyDescent="0.25">
      <c r="B3875" s="18">
        <v>2012</v>
      </c>
      <c r="C3875" s="18" t="s">
        <v>8</v>
      </c>
      <c r="D3875" s="18" t="s">
        <v>164</v>
      </c>
      <c r="E3875" s="18" t="s">
        <v>382</v>
      </c>
      <c r="F3875" s="18" t="s">
        <v>404</v>
      </c>
      <c r="G3875" s="18">
        <v>324</v>
      </c>
      <c r="H3875" s="18">
        <v>4.33</v>
      </c>
      <c r="I3875" s="18">
        <v>5.35</v>
      </c>
      <c r="Q3875"/>
    </row>
    <row r="3876" spans="2:17" x14ac:dyDescent="0.25">
      <c r="B3876" s="18">
        <v>2012</v>
      </c>
      <c r="C3876" s="18" t="s">
        <v>8</v>
      </c>
      <c r="D3876" s="18" t="s">
        <v>164</v>
      </c>
      <c r="E3876" s="18" t="s">
        <v>382</v>
      </c>
      <c r="F3876" s="18" t="s">
        <v>405</v>
      </c>
      <c r="G3876" s="18">
        <v>432</v>
      </c>
      <c r="H3876" s="18">
        <v>4.47</v>
      </c>
      <c r="I3876" s="18">
        <v>5.07</v>
      </c>
      <c r="Q3876"/>
    </row>
    <row r="3877" spans="2:17" x14ac:dyDescent="0.25">
      <c r="B3877" s="18">
        <v>2012</v>
      </c>
      <c r="C3877" s="18" t="s">
        <v>8</v>
      </c>
      <c r="D3877" s="18" t="s">
        <v>164</v>
      </c>
      <c r="E3877" s="18" t="s">
        <v>382</v>
      </c>
      <c r="F3877" s="18" t="s">
        <v>406</v>
      </c>
      <c r="G3877" s="18">
        <v>516</v>
      </c>
      <c r="H3877" s="18">
        <v>4.82</v>
      </c>
      <c r="I3877" s="18">
        <v>5.34</v>
      </c>
      <c r="Q3877"/>
    </row>
    <row r="3878" spans="2:17" x14ac:dyDescent="0.25">
      <c r="B3878" s="18">
        <v>2012</v>
      </c>
      <c r="C3878" s="18" t="s">
        <v>8</v>
      </c>
      <c r="D3878" s="18" t="s">
        <v>164</v>
      </c>
      <c r="E3878" s="18" t="s">
        <v>382</v>
      </c>
      <c r="F3878" s="18" t="s">
        <v>407</v>
      </c>
      <c r="G3878" s="18">
        <v>564</v>
      </c>
      <c r="H3878" s="18">
        <v>4.16</v>
      </c>
      <c r="I3878" s="18">
        <v>5.17</v>
      </c>
      <c r="Q3878"/>
    </row>
    <row r="3879" spans="2:17" x14ac:dyDescent="0.25">
      <c r="B3879" s="18">
        <v>2012</v>
      </c>
      <c r="C3879" s="18" t="s">
        <v>8</v>
      </c>
      <c r="D3879" s="18" t="s">
        <v>164</v>
      </c>
      <c r="E3879" s="18" t="s">
        <v>382</v>
      </c>
      <c r="F3879" s="18" t="s">
        <v>408</v>
      </c>
      <c r="G3879" s="18">
        <v>444</v>
      </c>
      <c r="H3879" s="18">
        <v>4.1100000000000003</v>
      </c>
      <c r="I3879" s="18">
        <v>5.14</v>
      </c>
      <c r="Q3879"/>
    </row>
    <row r="3880" spans="2:17" x14ac:dyDescent="0.25">
      <c r="B3880" s="18">
        <v>2012</v>
      </c>
      <c r="C3880" s="18" t="s">
        <v>8</v>
      </c>
      <c r="D3880" s="18" t="s">
        <v>164</v>
      </c>
      <c r="E3880" s="18" t="s">
        <v>382</v>
      </c>
      <c r="F3880" s="18" t="s">
        <v>409</v>
      </c>
      <c r="G3880" s="18">
        <v>492</v>
      </c>
      <c r="H3880" s="18">
        <v>4.83</v>
      </c>
      <c r="I3880" s="18">
        <v>5.38</v>
      </c>
      <c r="Q3880"/>
    </row>
    <row r="3881" spans="2:17" x14ac:dyDescent="0.25">
      <c r="B3881" s="18">
        <v>2012</v>
      </c>
      <c r="C3881" s="18" t="s">
        <v>8</v>
      </c>
      <c r="D3881" s="18" t="s">
        <v>164</v>
      </c>
      <c r="E3881" s="18" t="s">
        <v>382</v>
      </c>
      <c r="F3881" s="18" t="s">
        <v>410</v>
      </c>
      <c r="G3881" s="18">
        <v>504</v>
      </c>
      <c r="H3881" s="18">
        <v>4</v>
      </c>
      <c r="I3881" s="18">
        <v>5.04</v>
      </c>
      <c r="Q3881"/>
    </row>
    <row r="3882" spans="2:17" x14ac:dyDescent="0.25">
      <c r="B3882" s="18">
        <v>2012</v>
      </c>
      <c r="C3882" s="18" t="s">
        <v>8</v>
      </c>
      <c r="D3882" s="18" t="s">
        <v>164</v>
      </c>
      <c r="E3882" s="18" t="s">
        <v>382</v>
      </c>
      <c r="F3882" s="18" t="s">
        <v>411</v>
      </c>
      <c r="G3882" s="18">
        <v>348</v>
      </c>
      <c r="H3882" s="18">
        <v>4.32</v>
      </c>
      <c r="I3882" s="18">
        <v>5.15</v>
      </c>
      <c r="Q3882"/>
    </row>
    <row r="3883" spans="2:17" x14ac:dyDescent="0.25">
      <c r="B3883" s="18">
        <v>2012</v>
      </c>
      <c r="C3883" s="18" t="s">
        <v>8</v>
      </c>
      <c r="D3883" s="18" t="s">
        <v>164</v>
      </c>
      <c r="E3883" s="18" t="s">
        <v>382</v>
      </c>
      <c r="F3883" s="18" t="s">
        <v>412</v>
      </c>
      <c r="G3883" s="18">
        <v>468</v>
      </c>
      <c r="H3883" s="18">
        <v>4.84</v>
      </c>
      <c r="I3883" s="18">
        <v>5.22</v>
      </c>
      <c r="Q3883"/>
    </row>
    <row r="3884" spans="2:17" x14ac:dyDescent="0.25">
      <c r="B3884" s="18">
        <v>2012</v>
      </c>
      <c r="C3884" s="18" t="s">
        <v>8</v>
      </c>
      <c r="D3884" s="18" t="s">
        <v>164</v>
      </c>
      <c r="E3884" s="18" t="s">
        <v>382</v>
      </c>
      <c r="F3884" s="18" t="s">
        <v>413</v>
      </c>
      <c r="G3884" s="18">
        <v>516</v>
      </c>
      <c r="H3884" s="18">
        <v>4.84</v>
      </c>
      <c r="I3884" s="18">
        <v>5.35</v>
      </c>
      <c r="Q3884"/>
    </row>
    <row r="3885" spans="2:17" x14ac:dyDescent="0.25">
      <c r="B3885" s="18">
        <v>2012</v>
      </c>
      <c r="C3885" s="18" t="s">
        <v>8</v>
      </c>
      <c r="D3885" s="18" t="s">
        <v>164</v>
      </c>
      <c r="E3885" s="18" t="s">
        <v>382</v>
      </c>
      <c r="F3885" s="18" t="s">
        <v>414</v>
      </c>
      <c r="G3885" s="18">
        <v>264</v>
      </c>
      <c r="H3885" s="18">
        <v>4.04</v>
      </c>
      <c r="I3885" s="18">
        <v>5.33</v>
      </c>
      <c r="Q3885"/>
    </row>
    <row r="3886" spans="2:17" x14ac:dyDescent="0.25">
      <c r="B3886" s="18">
        <v>2012</v>
      </c>
      <c r="C3886" s="18" t="s">
        <v>8</v>
      </c>
      <c r="D3886" s="18" t="s">
        <v>164</v>
      </c>
      <c r="E3886" s="18" t="s">
        <v>382</v>
      </c>
      <c r="F3886" s="18" t="s">
        <v>415</v>
      </c>
      <c r="G3886" s="18">
        <v>492</v>
      </c>
      <c r="H3886" s="18">
        <v>4.09</v>
      </c>
      <c r="I3886" s="18">
        <v>5.18</v>
      </c>
      <c r="Q3886"/>
    </row>
    <row r="3887" spans="2:17" x14ac:dyDescent="0.25">
      <c r="B3887" s="18">
        <v>2012</v>
      </c>
      <c r="C3887" s="18" t="s">
        <v>8</v>
      </c>
      <c r="D3887" s="18" t="s">
        <v>164</v>
      </c>
      <c r="E3887" s="18" t="s">
        <v>382</v>
      </c>
      <c r="F3887" s="18" t="s">
        <v>416</v>
      </c>
      <c r="G3887" s="18">
        <v>672</v>
      </c>
      <c r="H3887" s="18">
        <v>4.25</v>
      </c>
      <c r="I3887" s="18">
        <v>5.39</v>
      </c>
      <c r="Q3887"/>
    </row>
    <row r="3888" spans="2:17" x14ac:dyDescent="0.25">
      <c r="B3888" s="18">
        <v>2012</v>
      </c>
      <c r="C3888" s="18" t="s">
        <v>8</v>
      </c>
      <c r="D3888" s="18" t="s">
        <v>164</v>
      </c>
      <c r="E3888" s="18" t="s">
        <v>382</v>
      </c>
      <c r="F3888" s="18" t="s">
        <v>417</v>
      </c>
      <c r="G3888" s="18">
        <v>480</v>
      </c>
      <c r="H3888" s="18">
        <v>4.58</v>
      </c>
      <c r="I3888" s="18">
        <v>5.0999999999999996</v>
      </c>
      <c r="Q3888"/>
    </row>
    <row r="3889" spans="2:17" x14ac:dyDescent="0.25">
      <c r="B3889" s="18">
        <v>2012</v>
      </c>
      <c r="C3889" s="18" t="s">
        <v>8</v>
      </c>
      <c r="D3889" s="18" t="s">
        <v>164</v>
      </c>
      <c r="E3889" s="18" t="s">
        <v>382</v>
      </c>
      <c r="F3889" s="18" t="s">
        <v>418</v>
      </c>
      <c r="G3889" s="18">
        <v>540</v>
      </c>
      <c r="H3889" s="18">
        <v>4.83</v>
      </c>
      <c r="I3889" s="18">
        <v>5.0199999999999996</v>
      </c>
      <c r="Q3889"/>
    </row>
    <row r="3890" spans="2:17" x14ac:dyDescent="0.25">
      <c r="B3890" s="18">
        <v>2012</v>
      </c>
      <c r="C3890" s="18" t="s">
        <v>8</v>
      </c>
      <c r="D3890" s="18" t="s">
        <v>164</v>
      </c>
      <c r="E3890" s="18" t="s">
        <v>382</v>
      </c>
      <c r="F3890" s="18" t="s">
        <v>419</v>
      </c>
      <c r="G3890" s="18">
        <v>336</v>
      </c>
      <c r="H3890" s="18">
        <v>4.62</v>
      </c>
      <c r="I3890" s="18">
        <v>5.09</v>
      </c>
      <c r="Q3890"/>
    </row>
    <row r="3891" spans="2:17" x14ac:dyDescent="0.25">
      <c r="B3891" s="18">
        <v>2012</v>
      </c>
      <c r="C3891" s="18" t="s">
        <v>8</v>
      </c>
      <c r="D3891" s="18" t="s">
        <v>164</v>
      </c>
      <c r="E3891" s="18" t="s">
        <v>382</v>
      </c>
      <c r="F3891" s="18" t="s">
        <v>420</v>
      </c>
      <c r="G3891" s="18">
        <v>468</v>
      </c>
      <c r="H3891" s="18">
        <v>4.79</v>
      </c>
      <c r="I3891" s="18">
        <v>5.0999999999999996</v>
      </c>
      <c r="Q3891"/>
    </row>
    <row r="3892" spans="2:17" x14ac:dyDescent="0.25">
      <c r="B3892" s="18">
        <v>2012</v>
      </c>
      <c r="C3892" s="18" t="s">
        <v>8</v>
      </c>
      <c r="D3892" s="18" t="s">
        <v>164</v>
      </c>
      <c r="E3892" s="18" t="s">
        <v>382</v>
      </c>
      <c r="F3892" s="18" t="s">
        <v>421</v>
      </c>
      <c r="G3892" s="18">
        <v>696</v>
      </c>
      <c r="H3892" s="18">
        <v>4.0599999999999996</v>
      </c>
      <c r="I3892" s="18">
        <v>5.29</v>
      </c>
      <c r="Q3892"/>
    </row>
    <row r="3893" spans="2:17" x14ac:dyDescent="0.25">
      <c r="B3893" s="18">
        <v>2012</v>
      </c>
      <c r="C3893" s="18" t="s">
        <v>8</v>
      </c>
      <c r="D3893" s="18" t="s">
        <v>164</v>
      </c>
      <c r="E3893" s="18" t="s">
        <v>382</v>
      </c>
      <c r="F3893" s="18" t="s">
        <v>422</v>
      </c>
      <c r="G3893" s="18">
        <v>312</v>
      </c>
      <c r="H3893" s="18">
        <v>4.49</v>
      </c>
      <c r="I3893" s="18">
        <v>5.27</v>
      </c>
      <c r="Q3893"/>
    </row>
    <row r="3894" spans="2:17" x14ac:dyDescent="0.25">
      <c r="B3894" s="18">
        <v>2012</v>
      </c>
      <c r="C3894" s="18" t="s">
        <v>8</v>
      </c>
      <c r="D3894" s="18" t="s">
        <v>164</v>
      </c>
      <c r="E3894" s="18" t="s">
        <v>382</v>
      </c>
      <c r="F3894" s="18" t="s">
        <v>423</v>
      </c>
      <c r="G3894" s="18">
        <v>540</v>
      </c>
      <c r="H3894" s="18">
        <v>4.7</v>
      </c>
      <c r="I3894" s="18">
        <v>5.16</v>
      </c>
      <c r="Q3894"/>
    </row>
    <row r="3895" spans="2:17" x14ac:dyDescent="0.25">
      <c r="B3895" s="18">
        <v>2012</v>
      </c>
      <c r="C3895" s="18" t="s">
        <v>8</v>
      </c>
      <c r="D3895" s="18" t="s">
        <v>164</v>
      </c>
      <c r="E3895" s="18" t="s">
        <v>382</v>
      </c>
      <c r="F3895" s="18" t="s">
        <v>424</v>
      </c>
      <c r="G3895" s="18">
        <v>708</v>
      </c>
      <c r="H3895" s="18">
        <v>4.8499999999999996</v>
      </c>
      <c r="I3895" s="18">
        <v>5.19</v>
      </c>
      <c r="Q3895"/>
    </row>
    <row r="3896" spans="2:17" x14ac:dyDescent="0.25">
      <c r="B3896" s="18">
        <v>2012</v>
      </c>
      <c r="C3896" s="18" t="s">
        <v>8</v>
      </c>
      <c r="D3896" s="18" t="s">
        <v>164</v>
      </c>
      <c r="E3896" s="18" t="s">
        <v>382</v>
      </c>
      <c r="F3896" s="18" t="s">
        <v>425</v>
      </c>
      <c r="G3896" s="18">
        <v>396</v>
      </c>
      <c r="H3896" s="18">
        <v>4.17</v>
      </c>
      <c r="I3896" s="18">
        <v>5.31</v>
      </c>
      <c r="Q3896"/>
    </row>
    <row r="3897" spans="2:17" x14ac:dyDescent="0.25">
      <c r="B3897" s="18">
        <v>2012</v>
      </c>
      <c r="C3897" s="18" t="s">
        <v>8</v>
      </c>
      <c r="D3897" s="18" t="s">
        <v>164</v>
      </c>
      <c r="E3897" s="18" t="s">
        <v>382</v>
      </c>
      <c r="F3897" s="18" t="s">
        <v>426</v>
      </c>
      <c r="G3897" s="18">
        <v>504</v>
      </c>
      <c r="H3897" s="18">
        <v>4.62</v>
      </c>
      <c r="I3897" s="18">
        <v>5.24</v>
      </c>
      <c r="Q3897"/>
    </row>
    <row r="3898" spans="2:17" x14ac:dyDescent="0.25">
      <c r="B3898" s="18">
        <v>2012</v>
      </c>
      <c r="C3898" s="18" t="s">
        <v>8</v>
      </c>
      <c r="D3898" s="18" t="s">
        <v>164</v>
      </c>
      <c r="E3898" s="18" t="s">
        <v>382</v>
      </c>
      <c r="F3898" s="18" t="s">
        <v>427</v>
      </c>
      <c r="G3898" s="18">
        <v>684</v>
      </c>
      <c r="H3898" s="18">
        <v>4.6900000000000004</v>
      </c>
      <c r="I3898" s="18">
        <v>5.0999999999999996</v>
      </c>
      <c r="Q3898"/>
    </row>
    <row r="3899" spans="2:17" x14ac:dyDescent="0.25">
      <c r="B3899" s="18">
        <v>2012</v>
      </c>
      <c r="C3899" s="18" t="s">
        <v>8</v>
      </c>
      <c r="D3899" s="18" t="s">
        <v>164</v>
      </c>
      <c r="E3899" s="18" t="s">
        <v>382</v>
      </c>
      <c r="F3899" s="18" t="s">
        <v>428</v>
      </c>
      <c r="G3899" s="18">
        <v>300</v>
      </c>
      <c r="H3899" s="18">
        <v>4.8099999999999996</v>
      </c>
      <c r="I3899" s="18">
        <v>5</v>
      </c>
      <c r="Q3899"/>
    </row>
    <row r="3900" spans="2:17" x14ac:dyDescent="0.25">
      <c r="B3900" s="18">
        <v>2012</v>
      </c>
      <c r="C3900" s="18" t="s">
        <v>8</v>
      </c>
      <c r="D3900" s="18" t="s">
        <v>164</v>
      </c>
      <c r="E3900" s="18" t="s">
        <v>382</v>
      </c>
      <c r="F3900" s="18" t="s">
        <v>429</v>
      </c>
      <c r="G3900" s="18">
        <v>240</v>
      </c>
      <c r="H3900" s="18">
        <v>4.0999999999999996</v>
      </c>
      <c r="I3900" s="18">
        <v>5.24</v>
      </c>
      <c r="Q3900"/>
    </row>
    <row r="3901" spans="2:17" x14ac:dyDescent="0.25">
      <c r="B3901" s="18">
        <v>2012</v>
      </c>
      <c r="C3901" s="18" t="s">
        <v>8</v>
      </c>
      <c r="D3901" s="18" t="s">
        <v>164</v>
      </c>
      <c r="E3901" s="18" t="s">
        <v>382</v>
      </c>
      <c r="F3901" s="18" t="s">
        <v>430</v>
      </c>
      <c r="G3901" s="18">
        <v>360</v>
      </c>
      <c r="H3901" s="18">
        <v>4.04</v>
      </c>
      <c r="I3901" s="18">
        <v>5.03</v>
      </c>
      <c r="Q3901"/>
    </row>
    <row r="3902" spans="2:17" x14ac:dyDescent="0.25">
      <c r="B3902" s="18">
        <v>2012</v>
      </c>
      <c r="C3902" s="18" t="s">
        <v>8</v>
      </c>
      <c r="D3902" s="18" t="s">
        <v>164</v>
      </c>
      <c r="E3902" s="18" t="s">
        <v>382</v>
      </c>
      <c r="F3902" s="18" t="s">
        <v>431</v>
      </c>
      <c r="G3902" s="18">
        <v>396</v>
      </c>
      <c r="H3902" s="18">
        <v>4.22</v>
      </c>
      <c r="I3902" s="18">
        <v>5.16</v>
      </c>
      <c r="Q3902"/>
    </row>
    <row r="3903" spans="2:17" x14ac:dyDescent="0.25">
      <c r="B3903" s="18">
        <v>2012</v>
      </c>
      <c r="C3903" s="18" t="s">
        <v>8</v>
      </c>
      <c r="D3903" s="18" t="s">
        <v>164</v>
      </c>
      <c r="E3903" s="18" t="s">
        <v>382</v>
      </c>
      <c r="F3903" s="18" t="s">
        <v>432</v>
      </c>
      <c r="G3903" s="18">
        <v>648</v>
      </c>
      <c r="H3903" s="18">
        <v>4.04</v>
      </c>
      <c r="I3903" s="18">
        <v>5.21</v>
      </c>
      <c r="Q3903"/>
    </row>
    <row r="3904" spans="2:17" x14ac:dyDescent="0.25">
      <c r="B3904" s="18">
        <v>2012</v>
      </c>
      <c r="C3904" s="18" t="s">
        <v>8</v>
      </c>
      <c r="D3904" s="18" t="s">
        <v>164</v>
      </c>
      <c r="E3904" s="18" t="s">
        <v>382</v>
      </c>
      <c r="F3904" s="18" t="s">
        <v>433</v>
      </c>
      <c r="G3904" s="18">
        <v>312</v>
      </c>
      <c r="H3904" s="18">
        <v>4.5599999999999996</v>
      </c>
      <c r="I3904" s="18">
        <v>5.25</v>
      </c>
      <c r="Q3904"/>
    </row>
    <row r="3905" spans="2:17" x14ac:dyDescent="0.25">
      <c r="B3905" s="18">
        <v>2012</v>
      </c>
      <c r="C3905" s="18" t="s">
        <v>8</v>
      </c>
      <c r="D3905" s="18" t="s">
        <v>164</v>
      </c>
      <c r="E3905" s="18" t="s">
        <v>382</v>
      </c>
      <c r="F3905" s="18" t="s">
        <v>434</v>
      </c>
      <c r="G3905" s="18">
        <v>504</v>
      </c>
      <c r="H3905" s="18">
        <v>4.63</v>
      </c>
      <c r="I3905" s="18">
        <v>5.04</v>
      </c>
      <c r="Q3905"/>
    </row>
    <row r="3906" spans="2:17" x14ac:dyDescent="0.25">
      <c r="B3906" s="18">
        <v>2012</v>
      </c>
      <c r="C3906" s="18" t="s">
        <v>8</v>
      </c>
      <c r="D3906" s="18" t="s">
        <v>164</v>
      </c>
      <c r="E3906" s="18" t="s">
        <v>382</v>
      </c>
      <c r="F3906" s="18" t="s">
        <v>435</v>
      </c>
      <c r="G3906" s="18">
        <v>420</v>
      </c>
      <c r="H3906" s="18">
        <v>4.26</v>
      </c>
      <c r="I3906" s="18">
        <v>5.29</v>
      </c>
      <c r="Q3906"/>
    </row>
    <row r="3907" spans="2:17" x14ac:dyDescent="0.25">
      <c r="B3907" s="18">
        <v>2012</v>
      </c>
      <c r="C3907" s="18" t="s">
        <v>8</v>
      </c>
      <c r="D3907" s="18" t="s">
        <v>164</v>
      </c>
      <c r="E3907" s="18" t="s">
        <v>382</v>
      </c>
      <c r="F3907" s="18" t="s">
        <v>436</v>
      </c>
      <c r="G3907" s="18">
        <v>612</v>
      </c>
      <c r="H3907" s="18">
        <v>4.9800000000000004</v>
      </c>
      <c r="I3907" s="18">
        <v>5.03</v>
      </c>
      <c r="Q3907"/>
    </row>
    <row r="3908" spans="2:17" x14ac:dyDescent="0.25">
      <c r="B3908" s="18">
        <v>2012</v>
      </c>
      <c r="C3908" s="18" t="s">
        <v>8</v>
      </c>
      <c r="D3908" s="18" t="s">
        <v>164</v>
      </c>
      <c r="E3908" s="18" t="s">
        <v>382</v>
      </c>
      <c r="F3908" s="18" t="s">
        <v>437</v>
      </c>
      <c r="G3908" s="18">
        <v>444</v>
      </c>
      <c r="H3908" s="18">
        <v>4.4400000000000004</v>
      </c>
      <c r="I3908" s="18">
        <v>5.33</v>
      </c>
      <c r="Q3908"/>
    </row>
    <row r="3909" spans="2:17" x14ac:dyDescent="0.25">
      <c r="B3909" s="18">
        <v>2012</v>
      </c>
      <c r="C3909" s="18" t="s">
        <v>8</v>
      </c>
      <c r="D3909" s="18" t="s">
        <v>164</v>
      </c>
      <c r="E3909" s="18" t="s">
        <v>382</v>
      </c>
      <c r="F3909" s="18" t="s">
        <v>3635</v>
      </c>
      <c r="G3909" s="18">
        <v>492</v>
      </c>
      <c r="H3909" s="18">
        <v>4.08</v>
      </c>
      <c r="I3909" s="18">
        <v>5.4</v>
      </c>
      <c r="Q3909"/>
    </row>
    <row r="3910" spans="2:17" x14ac:dyDescent="0.25">
      <c r="B3910" s="18">
        <v>2012</v>
      </c>
      <c r="C3910" s="18" t="s">
        <v>8</v>
      </c>
      <c r="D3910" s="18" t="s">
        <v>164</v>
      </c>
      <c r="E3910" s="18" t="s">
        <v>382</v>
      </c>
      <c r="F3910" s="18" t="s">
        <v>3636</v>
      </c>
      <c r="G3910" s="18">
        <v>648</v>
      </c>
      <c r="H3910" s="18">
        <v>4.4400000000000004</v>
      </c>
      <c r="I3910" s="18">
        <v>5.21</v>
      </c>
      <c r="Q3910"/>
    </row>
    <row r="3911" spans="2:17" x14ac:dyDescent="0.25">
      <c r="B3911" s="18">
        <v>2012</v>
      </c>
      <c r="C3911" s="18" t="s">
        <v>8</v>
      </c>
      <c r="D3911" s="18" t="s">
        <v>164</v>
      </c>
      <c r="E3911" s="18" t="s">
        <v>382</v>
      </c>
      <c r="F3911" s="18" t="s">
        <v>3637</v>
      </c>
      <c r="G3911" s="18">
        <v>264</v>
      </c>
      <c r="H3911" s="18">
        <v>4.01</v>
      </c>
      <c r="I3911" s="18">
        <v>5.14</v>
      </c>
      <c r="Q3911"/>
    </row>
    <row r="3912" spans="2:17" x14ac:dyDescent="0.25">
      <c r="B3912" s="18">
        <v>2012</v>
      </c>
      <c r="C3912" s="18" t="s">
        <v>8</v>
      </c>
      <c r="D3912" s="18" t="s">
        <v>164</v>
      </c>
      <c r="E3912" s="18" t="s">
        <v>382</v>
      </c>
      <c r="F3912" s="18" t="s">
        <v>3638</v>
      </c>
      <c r="G3912" s="18">
        <v>684</v>
      </c>
      <c r="H3912" s="18">
        <v>4.79</v>
      </c>
      <c r="I3912" s="18">
        <v>5.18</v>
      </c>
      <c r="Q3912"/>
    </row>
    <row r="3913" spans="2:17" x14ac:dyDescent="0.25">
      <c r="B3913" s="18">
        <v>2012</v>
      </c>
      <c r="C3913" s="18" t="s">
        <v>8</v>
      </c>
      <c r="D3913" s="18" t="s">
        <v>164</v>
      </c>
      <c r="E3913" s="18" t="s">
        <v>382</v>
      </c>
      <c r="F3913" s="18" t="s">
        <v>3639</v>
      </c>
      <c r="G3913" s="18">
        <v>276</v>
      </c>
      <c r="H3913" s="18">
        <v>4.68</v>
      </c>
      <c r="I3913" s="18">
        <v>5.25</v>
      </c>
      <c r="Q3913"/>
    </row>
    <row r="3914" spans="2:17" x14ac:dyDescent="0.25">
      <c r="B3914" s="18">
        <v>2012</v>
      </c>
      <c r="C3914" s="18" t="s">
        <v>8</v>
      </c>
      <c r="D3914" s="18" t="s">
        <v>164</v>
      </c>
      <c r="E3914" s="18" t="s">
        <v>382</v>
      </c>
      <c r="F3914" s="18" t="s">
        <v>3640</v>
      </c>
      <c r="G3914" s="18">
        <v>348</v>
      </c>
      <c r="H3914" s="18">
        <v>4.5999999999999996</v>
      </c>
      <c r="I3914" s="18">
        <v>5.13</v>
      </c>
      <c r="Q3914"/>
    </row>
    <row r="3915" spans="2:17" x14ac:dyDescent="0.25">
      <c r="B3915" s="18">
        <v>2012</v>
      </c>
      <c r="C3915" s="18" t="s">
        <v>8</v>
      </c>
      <c r="D3915" s="18" t="s">
        <v>164</v>
      </c>
      <c r="E3915" s="18" t="s">
        <v>382</v>
      </c>
      <c r="F3915" s="18" t="s">
        <v>3641</v>
      </c>
      <c r="G3915" s="18">
        <v>396</v>
      </c>
      <c r="H3915" s="18">
        <v>4.1100000000000003</v>
      </c>
      <c r="I3915" s="18">
        <v>5.28</v>
      </c>
      <c r="Q3915"/>
    </row>
    <row r="3916" spans="2:17" x14ac:dyDescent="0.25">
      <c r="B3916" s="18">
        <v>2012</v>
      </c>
      <c r="C3916" s="18" t="s">
        <v>8</v>
      </c>
      <c r="D3916" s="18" t="s">
        <v>164</v>
      </c>
      <c r="E3916" s="18" t="s">
        <v>382</v>
      </c>
      <c r="F3916" s="18" t="s">
        <v>3642</v>
      </c>
      <c r="G3916" s="18">
        <v>672</v>
      </c>
      <c r="H3916" s="18">
        <v>4.4000000000000004</v>
      </c>
      <c r="I3916" s="18">
        <v>5.17</v>
      </c>
      <c r="Q3916"/>
    </row>
    <row r="3917" spans="2:17" x14ac:dyDescent="0.25">
      <c r="B3917" s="18">
        <v>2012</v>
      </c>
      <c r="C3917" s="18" t="s">
        <v>8</v>
      </c>
      <c r="D3917" s="18" t="s">
        <v>164</v>
      </c>
      <c r="E3917" s="18" t="s">
        <v>382</v>
      </c>
      <c r="F3917" s="18" t="s">
        <v>3643</v>
      </c>
      <c r="G3917" s="18">
        <v>396</v>
      </c>
      <c r="H3917" s="18">
        <v>4.91</v>
      </c>
      <c r="I3917" s="18">
        <v>5.0999999999999996</v>
      </c>
      <c r="Q3917"/>
    </row>
    <row r="3918" spans="2:17" x14ac:dyDescent="0.25">
      <c r="B3918" s="18">
        <v>2012</v>
      </c>
      <c r="C3918" s="18" t="s">
        <v>8</v>
      </c>
      <c r="D3918" s="18" t="s">
        <v>164</v>
      </c>
      <c r="E3918" s="18" t="s">
        <v>382</v>
      </c>
      <c r="F3918" s="18" t="s">
        <v>3644</v>
      </c>
      <c r="G3918" s="18">
        <v>576</v>
      </c>
      <c r="H3918" s="18">
        <v>4.04</v>
      </c>
      <c r="I3918" s="18">
        <v>5.35</v>
      </c>
      <c r="Q3918"/>
    </row>
    <row r="3919" spans="2:17" x14ac:dyDescent="0.25">
      <c r="B3919" s="18">
        <v>2012</v>
      </c>
      <c r="C3919" s="18" t="s">
        <v>8</v>
      </c>
      <c r="D3919" s="18" t="s">
        <v>164</v>
      </c>
      <c r="E3919" s="18" t="s">
        <v>382</v>
      </c>
      <c r="F3919" s="18" t="s">
        <v>3645</v>
      </c>
      <c r="G3919" s="18">
        <v>576</v>
      </c>
      <c r="H3919" s="18">
        <v>4.91</v>
      </c>
      <c r="I3919" s="18">
        <v>5.0999999999999996</v>
      </c>
      <c r="Q3919"/>
    </row>
    <row r="3920" spans="2:17" x14ac:dyDescent="0.25">
      <c r="B3920" s="18">
        <v>2012</v>
      </c>
      <c r="C3920" s="18" t="s">
        <v>8</v>
      </c>
      <c r="D3920" s="18" t="s">
        <v>164</v>
      </c>
      <c r="E3920" s="18" t="s">
        <v>382</v>
      </c>
      <c r="F3920" s="18" t="s">
        <v>3646</v>
      </c>
      <c r="G3920" s="18">
        <v>528</v>
      </c>
      <c r="H3920" s="18">
        <v>4.88</v>
      </c>
      <c r="I3920" s="18">
        <v>5.04</v>
      </c>
      <c r="Q3920"/>
    </row>
    <row r="3921" spans="2:17" x14ac:dyDescent="0.25">
      <c r="B3921" s="18">
        <v>2012</v>
      </c>
      <c r="C3921" s="18" t="s">
        <v>8</v>
      </c>
      <c r="D3921" s="18" t="s">
        <v>164</v>
      </c>
      <c r="E3921" s="18" t="s">
        <v>382</v>
      </c>
      <c r="F3921" s="18" t="s">
        <v>3647</v>
      </c>
      <c r="G3921" s="18">
        <v>372</v>
      </c>
      <c r="H3921" s="18">
        <v>4.63</v>
      </c>
      <c r="I3921" s="18">
        <v>5.3</v>
      </c>
      <c r="Q3921"/>
    </row>
    <row r="3922" spans="2:17" x14ac:dyDescent="0.25">
      <c r="B3922" s="18">
        <v>2012</v>
      </c>
      <c r="C3922" s="18" t="s">
        <v>8</v>
      </c>
      <c r="D3922" s="18" t="s">
        <v>164</v>
      </c>
      <c r="E3922" s="18" t="s">
        <v>382</v>
      </c>
      <c r="F3922" s="18" t="s">
        <v>3648</v>
      </c>
      <c r="G3922" s="18">
        <v>384</v>
      </c>
      <c r="H3922" s="18">
        <v>5</v>
      </c>
      <c r="I3922" s="18">
        <v>5.13</v>
      </c>
      <c r="Q3922"/>
    </row>
    <row r="3923" spans="2:17" x14ac:dyDescent="0.25">
      <c r="B3923" s="18">
        <v>2012</v>
      </c>
      <c r="C3923" s="18" t="s">
        <v>8</v>
      </c>
      <c r="D3923" s="18" t="s">
        <v>164</v>
      </c>
      <c r="E3923" s="18" t="s">
        <v>382</v>
      </c>
      <c r="F3923" s="18" t="s">
        <v>3649</v>
      </c>
      <c r="G3923" s="18">
        <v>276</v>
      </c>
      <c r="H3923" s="18">
        <v>4.51</v>
      </c>
      <c r="I3923" s="18">
        <v>5.04</v>
      </c>
      <c r="Q3923"/>
    </row>
    <row r="3924" spans="2:17" x14ac:dyDescent="0.25">
      <c r="B3924" s="18">
        <v>2012</v>
      </c>
      <c r="C3924" s="18" t="s">
        <v>8</v>
      </c>
      <c r="D3924" s="18" t="s">
        <v>160</v>
      </c>
      <c r="E3924" s="18" t="s">
        <v>382</v>
      </c>
      <c r="F3924" s="18" t="s">
        <v>3650</v>
      </c>
      <c r="G3924" s="18">
        <v>216</v>
      </c>
      <c r="H3924" s="18">
        <v>1.08</v>
      </c>
      <c r="I3924" s="18">
        <v>1.35</v>
      </c>
      <c r="Q3924"/>
    </row>
    <row r="3925" spans="2:17" x14ac:dyDescent="0.25">
      <c r="B3925" s="18">
        <v>2012</v>
      </c>
      <c r="C3925" s="18" t="s">
        <v>8</v>
      </c>
      <c r="D3925" s="18" t="s">
        <v>160</v>
      </c>
      <c r="E3925" s="18" t="s">
        <v>382</v>
      </c>
      <c r="F3925" s="18" t="s">
        <v>439</v>
      </c>
      <c r="G3925" s="18">
        <v>144</v>
      </c>
      <c r="H3925" s="18">
        <v>1.1499999999999999</v>
      </c>
      <c r="I3925" s="18">
        <v>1.26</v>
      </c>
      <c r="Q3925"/>
    </row>
    <row r="3926" spans="2:17" x14ac:dyDescent="0.25">
      <c r="B3926" s="18">
        <v>2012</v>
      </c>
      <c r="C3926" s="18" t="s">
        <v>8</v>
      </c>
      <c r="D3926" s="18" t="s">
        <v>160</v>
      </c>
      <c r="E3926" s="18" t="s">
        <v>382</v>
      </c>
      <c r="F3926" s="18" t="s">
        <v>440</v>
      </c>
      <c r="G3926" s="18">
        <v>204</v>
      </c>
      <c r="H3926" s="18">
        <v>1.19</v>
      </c>
      <c r="I3926" s="18">
        <v>1.32</v>
      </c>
      <c r="Q3926"/>
    </row>
    <row r="3927" spans="2:17" x14ac:dyDescent="0.25">
      <c r="B3927" s="18">
        <v>2012</v>
      </c>
      <c r="C3927" s="18" t="s">
        <v>8</v>
      </c>
      <c r="D3927" s="18" t="s">
        <v>160</v>
      </c>
      <c r="E3927" s="18" t="s">
        <v>382</v>
      </c>
      <c r="F3927" s="18" t="s">
        <v>441</v>
      </c>
      <c r="G3927" s="18">
        <v>204</v>
      </c>
      <c r="H3927" s="18">
        <v>1.08</v>
      </c>
      <c r="I3927" s="18">
        <v>1.21</v>
      </c>
      <c r="Q3927"/>
    </row>
    <row r="3928" spans="2:17" x14ac:dyDescent="0.25">
      <c r="B3928" s="18">
        <v>2012</v>
      </c>
      <c r="C3928" s="18" t="s">
        <v>8</v>
      </c>
      <c r="D3928" s="18" t="s">
        <v>160</v>
      </c>
      <c r="E3928" s="18" t="s">
        <v>382</v>
      </c>
      <c r="F3928" s="18" t="s">
        <v>442</v>
      </c>
      <c r="G3928" s="18">
        <v>84</v>
      </c>
      <c r="H3928" s="18">
        <v>1.19</v>
      </c>
      <c r="I3928" s="18">
        <v>1.24</v>
      </c>
      <c r="Q3928"/>
    </row>
    <row r="3929" spans="2:17" x14ac:dyDescent="0.25">
      <c r="B3929" s="18">
        <v>2012</v>
      </c>
      <c r="C3929" s="18" t="s">
        <v>8</v>
      </c>
      <c r="D3929" s="18" t="s">
        <v>160</v>
      </c>
      <c r="E3929" s="18" t="s">
        <v>382</v>
      </c>
      <c r="F3929" s="18" t="s">
        <v>443</v>
      </c>
      <c r="G3929" s="18">
        <v>204</v>
      </c>
      <c r="H3929" s="18">
        <v>1.2</v>
      </c>
      <c r="I3929" s="18">
        <v>1.34</v>
      </c>
      <c r="Q3929"/>
    </row>
    <row r="3930" spans="2:17" x14ac:dyDescent="0.25">
      <c r="B3930" s="18">
        <v>2012</v>
      </c>
      <c r="C3930" s="18" t="s">
        <v>8</v>
      </c>
      <c r="D3930" s="18" t="s">
        <v>160</v>
      </c>
      <c r="E3930" s="18" t="s">
        <v>382</v>
      </c>
      <c r="F3930" s="18" t="s">
        <v>444</v>
      </c>
      <c r="G3930" s="18">
        <v>156</v>
      </c>
      <c r="H3930" s="18">
        <v>1.02</v>
      </c>
      <c r="I3930" s="18">
        <v>1.37</v>
      </c>
      <c r="Q3930"/>
    </row>
    <row r="3931" spans="2:17" x14ac:dyDescent="0.25">
      <c r="B3931" s="18">
        <v>2012</v>
      </c>
      <c r="C3931" s="18" t="s">
        <v>8</v>
      </c>
      <c r="D3931" s="18" t="s">
        <v>160</v>
      </c>
      <c r="E3931" s="18" t="s">
        <v>382</v>
      </c>
      <c r="F3931" s="18" t="s">
        <v>445</v>
      </c>
      <c r="G3931" s="18">
        <v>108</v>
      </c>
      <c r="H3931" s="18">
        <v>1.1100000000000001</v>
      </c>
      <c r="I3931" s="18">
        <v>1.26</v>
      </c>
      <c r="Q3931"/>
    </row>
    <row r="3932" spans="2:17" x14ac:dyDescent="0.25">
      <c r="B3932" s="18">
        <v>2012</v>
      </c>
      <c r="C3932" s="18" t="s">
        <v>8</v>
      </c>
      <c r="D3932" s="18" t="s">
        <v>160</v>
      </c>
      <c r="E3932" s="18" t="s">
        <v>382</v>
      </c>
      <c r="F3932" s="18" t="s">
        <v>3651</v>
      </c>
      <c r="G3932" s="18">
        <v>144</v>
      </c>
      <c r="H3932" s="18">
        <v>1.05</v>
      </c>
      <c r="I3932" s="18">
        <v>1.4</v>
      </c>
      <c r="Q3932"/>
    </row>
    <row r="3933" spans="2:17" x14ac:dyDescent="0.25">
      <c r="B3933" s="18">
        <v>2012</v>
      </c>
      <c r="C3933" s="18" t="s">
        <v>8</v>
      </c>
      <c r="D3933" s="18" t="s">
        <v>160</v>
      </c>
      <c r="E3933" s="18" t="s">
        <v>382</v>
      </c>
      <c r="F3933" s="18" t="s">
        <v>446</v>
      </c>
      <c r="G3933" s="18">
        <v>204</v>
      </c>
      <c r="H3933" s="18">
        <v>1.1000000000000001</v>
      </c>
      <c r="I3933" s="18">
        <v>1.22</v>
      </c>
      <c r="Q3933"/>
    </row>
    <row r="3934" spans="2:17" x14ac:dyDescent="0.25">
      <c r="B3934" s="18">
        <v>2012</v>
      </c>
      <c r="C3934" s="18" t="s">
        <v>8</v>
      </c>
      <c r="D3934" s="18" t="s">
        <v>160</v>
      </c>
      <c r="E3934" s="18" t="s">
        <v>382</v>
      </c>
      <c r="F3934" s="18" t="s">
        <v>447</v>
      </c>
      <c r="G3934" s="18">
        <v>96</v>
      </c>
      <c r="H3934" s="18">
        <v>1.17</v>
      </c>
      <c r="I3934" s="18">
        <v>1.35</v>
      </c>
      <c r="Q3934"/>
    </row>
    <row r="3935" spans="2:17" x14ac:dyDescent="0.25">
      <c r="B3935" s="18">
        <v>2012</v>
      </c>
      <c r="C3935" s="18" t="s">
        <v>8</v>
      </c>
      <c r="D3935" s="18" t="s">
        <v>160</v>
      </c>
      <c r="E3935" s="18" t="s">
        <v>382</v>
      </c>
      <c r="F3935" s="18" t="s">
        <v>448</v>
      </c>
      <c r="G3935" s="18">
        <v>96</v>
      </c>
      <c r="H3935" s="18">
        <v>1.18</v>
      </c>
      <c r="I3935" s="18">
        <v>1.3</v>
      </c>
      <c r="Q3935"/>
    </row>
    <row r="3936" spans="2:17" x14ac:dyDescent="0.25">
      <c r="B3936" s="18">
        <v>2012</v>
      </c>
      <c r="C3936" s="18" t="s">
        <v>8</v>
      </c>
      <c r="D3936" s="18" t="s">
        <v>160</v>
      </c>
      <c r="E3936" s="18" t="s">
        <v>382</v>
      </c>
      <c r="F3936" s="18" t="s">
        <v>449</v>
      </c>
      <c r="G3936" s="18">
        <v>72</v>
      </c>
      <c r="H3936" s="18">
        <v>1.1599999999999999</v>
      </c>
      <c r="I3936" s="18">
        <v>1.21</v>
      </c>
      <c r="Q3936"/>
    </row>
    <row r="3937" spans="2:17" x14ac:dyDescent="0.25">
      <c r="B3937" s="18">
        <v>2012</v>
      </c>
      <c r="C3937" s="18" t="s">
        <v>8</v>
      </c>
      <c r="D3937" s="18" t="s">
        <v>266</v>
      </c>
      <c r="E3937" s="18" t="s">
        <v>450</v>
      </c>
      <c r="F3937" s="18" t="s">
        <v>451</v>
      </c>
      <c r="G3937" s="18">
        <v>2496</v>
      </c>
      <c r="H3937" s="18">
        <v>2.7</v>
      </c>
      <c r="I3937" s="18">
        <v>3.73</v>
      </c>
      <c r="Q3937"/>
    </row>
    <row r="3938" spans="2:17" x14ac:dyDescent="0.25">
      <c r="B3938" s="18">
        <v>2012</v>
      </c>
      <c r="C3938" s="18" t="s">
        <v>8</v>
      </c>
      <c r="D3938" s="18" t="s">
        <v>266</v>
      </c>
      <c r="E3938" s="18" t="s">
        <v>450</v>
      </c>
      <c r="F3938" s="18" t="s">
        <v>452</v>
      </c>
      <c r="G3938" s="18">
        <v>2004</v>
      </c>
      <c r="H3938" s="18">
        <v>2.59</v>
      </c>
      <c r="I3938" s="18">
        <v>3.77</v>
      </c>
      <c r="Q3938"/>
    </row>
    <row r="3939" spans="2:17" x14ac:dyDescent="0.25">
      <c r="B3939" s="18">
        <v>2012</v>
      </c>
      <c r="C3939" s="18" t="s">
        <v>8</v>
      </c>
      <c r="D3939" s="18" t="s">
        <v>266</v>
      </c>
      <c r="E3939" s="18" t="s">
        <v>450</v>
      </c>
      <c r="F3939" s="18" t="s">
        <v>453</v>
      </c>
      <c r="G3939" s="18">
        <v>2136</v>
      </c>
      <c r="H3939" s="18">
        <v>2.71</v>
      </c>
      <c r="I3939" s="18">
        <v>3.42</v>
      </c>
      <c r="Q3939"/>
    </row>
    <row r="3940" spans="2:17" x14ac:dyDescent="0.25">
      <c r="B3940" s="18">
        <v>2012</v>
      </c>
      <c r="C3940" s="18" t="s">
        <v>8</v>
      </c>
      <c r="D3940" s="18" t="s">
        <v>266</v>
      </c>
      <c r="E3940" s="18" t="s">
        <v>450</v>
      </c>
      <c r="F3940" s="18" t="s">
        <v>454</v>
      </c>
      <c r="G3940" s="18">
        <v>1404</v>
      </c>
      <c r="H3940" s="18">
        <v>2.95</v>
      </c>
      <c r="I3940" s="18">
        <v>3.59</v>
      </c>
      <c r="Q3940"/>
    </row>
    <row r="3941" spans="2:17" x14ac:dyDescent="0.25">
      <c r="B3941" s="18">
        <v>2012</v>
      </c>
      <c r="C3941" s="18" t="s">
        <v>8</v>
      </c>
      <c r="D3941" s="18" t="s">
        <v>266</v>
      </c>
      <c r="E3941" s="18" t="s">
        <v>450</v>
      </c>
      <c r="F3941" s="18" t="s">
        <v>455</v>
      </c>
      <c r="G3941" s="18">
        <v>2496</v>
      </c>
      <c r="H3941" s="18">
        <v>2.75</v>
      </c>
      <c r="I3941" s="18">
        <v>3.61</v>
      </c>
      <c r="Q3941"/>
    </row>
    <row r="3942" spans="2:17" x14ac:dyDescent="0.25">
      <c r="B3942" s="18">
        <v>2012</v>
      </c>
      <c r="C3942" s="18" t="s">
        <v>8</v>
      </c>
      <c r="D3942" s="18" t="s">
        <v>266</v>
      </c>
      <c r="E3942" s="18" t="s">
        <v>450</v>
      </c>
      <c r="F3942" s="18" t="s">
        <v>456</v>
      </c>
      <c r="G3942" s="18">
        <v>1968</v>
      </c>
      <c r="H3942" s="18">
        <v>2.8</v>
      </c>
      <c r="I3942" s="18">
        <v>3.38</v>
      </c>
      <c r="Q3942"/>
    </row>
    <row r="3943" spans="2:17" x14ac:dyDescent="0.25">
      <c r="B3943" s="18">
        <v>2012</v>
      </c>
      <c r="C3943" s="18" t="s">
        <v>8</v>
      </c>
      <c r="D3943" s="18" t="s">
        <v>266</v>
      </c>
      <c r="E3943" s="18" t="s">
        <v>450</v>
      </c>
      <c r="F3943" s="18" t="s">
        <v>457</v>
      </c>
      <c r="G3943" s="18">
        <v>2160</v>
      </c>
      <c r="H3943" s="18">
        <v>2.52</v>
      </c>
      <c r="I3943" s="18">
        <v>3.8</v>
      </c>
      <c r="Q3943"/>
    </row>
    <row r="3944" spans="2:17" x14ac:dyDescent="0.25">
      <c r="B3944" s="18">
        <v>2012</v>
      </c>
      <c r="C3944" s="18" t="s">
        <v>8</v>
      </c>
      <c r="D3944" s="18" t="s">
        <v>266</v>
      </c>
      <c r="E3944" s="18" t="s">
        <v>450</v>
      </c>
      <c r="F3944" s="18" t="s">
        <v>458</v>
      </c>
      <c r="G3944" s="18">
        <v>2172</v>
      </c>
      <c r="H3944" s="18">
        <v>2.81</v>
      </c>
      <c r="I3944" s="18">
        <v>3.65</v>
      </c>
      <c r="Q3944"/>
    </row>
    <row r="3945" spans="2:17" x14ac:dyDescent="0.25">
      <c r="B3945" s="18">
        <v>2012</v>
      </c>
      <c r="C3945" s="18" t="s">
        <v>8</v>
      </c>
      <c r="D3945" s="18" t="s">
        <v>266</v>
      </c>
      <c r="E3945" s="18" t="s">
        <v>450</v>
      </c>
      <c r="F3945" s="18" t="s">
        <v>459</v>
      </c>
      <c r="G3945" s="18">
        <v>2292</v>
      </c>
      <c r="H3945" s="18">
        <v>2.67</v>
      </c>
      <c r="I3945" s="18">
        <v>3.62</v>
      </c>
      <c r="Q3945"/>
    </row>
    <row r="3946" spans="2:17" x14ac:dyDescent="0.25">
      <c r="B3946" s="18">
        <v>2012</v>
      </c>
      <c r="C3946" s="18" t="s">
        <v>8</v>
      </c>
      <c r="D3946" s="18" t="s">
        <v>266</v>
      </c>
      <c r="E3946" s="18" t="s">
        <v>450</v>
      </c>
      <c r="F3946" s="18" t="s">
        <v>460</v>
      </c>
      <c r="G3946" s="18">
        <v>2460</v>
      </c>
      <c r="H3946" s="18">
        <v>2.86</v>
      </c>
      <c r="I3946" s="18">
        <v>3.43</v>
      </c>
      <c r="Q3946"/>
    </row>
    <row r="3947" spans="2:17" x14ac:dyDescent="0.25">
      <c r="B3947" s="18">
        <v>2012</v>
      </c>
      <c r="C3947" s="18" t="s">
        <v>8</v>
      </c>
      <c r="D3947" s="18" t="s">
        <v>266</v>
      </c>
      <c r="E3947" s="18" t="s">
        <v>450</v>
      </c>
      <c r="F3947" s="18" t="s">
        <v>461</v>
      </c>
      <c r="G3947" s="18">
        <v>2124</v>
      </c>
      <c r="H3947" s="18">
        <v>2.37</v>
      </c>
      <c r="I3947" s="18">
        <v>3.69</v>
      </c>
      <c r="Q3947"/>
    </row>
    <row r="3948" spans="2:17" x14ac:dyDescent="0.25">
      <c r="B3948" s="18">
        <v>2012</v>
      </c>
      <c r="C3948" s="18" t="s">
        <v>8</v>
      </c>
      <c r="D3948" s="18" t="s">
        <v>266</v>
      </c>
      <c r="E3948" s="18" t="s">
        <v>450</v>
      </c>
      <c r="F3948" s="18" t="s">
        <v>462</v>
      </c>
      <c r="G3948" s="18">
        <v>2736</v>
      </c>
      <c r="H3948" s="18">
        <v>2.56</v>
      </c>
      <c r="I3948" s="18">
        <v>3.69</v>
      </c>
      <c r="Q3948"/>
    </row>
    <row r="3949" spans="2:17" x14ac:dyDescent="0.25">
      <c r="B3949" s="18">
        <v>2012</v>
      </c>
      <c r="C3949" s="18" t="s">
        <v>8</v>
      </c>
      <c r="D3949" s="18" t="s">
        <v>266</v>
      </c>
      <c r="E3949" s="18" t="s">
        <v>450</v>
      </c>
      <c r="F3949" s="18" t="s">
        <v>463</v>
      </c>
      <c r="G3949" s="18">
        <v>1704</v>
      </c>
      <c r="H3949" s="18">
        <v>2.6</v>
      </c>
      <c r="I3949" s="18">
        <v>3.74</v>
      </c>
      <c r="Q3949"/>
    </row>
    <row r="3950" spans="2:17" x14ac:dyDescent="0.25">
      <c r="B3950" s="18">
        <v>2012</v>
      </c>
      <c r="C3950" s="18" t="s">
        <v>8</v>
      </c>
      <c r="D3950" s="18" t="s">
        <v>266</v>
      </c>
      <c r="E3950" s="18" t="s">
        <v>450</v>
      </c>
      <c r="F3950" s="18" t="s">
        <v>464</v>
      </c>
      <c r="G3950" s="18">
        <v>1260</v>
      </c>
      <c r="H3950" s="18">
        <v>2.34</v>
      </c>
      <c r="I3950" s="18">
        <v>3.97</v>
      </c>
      <c r="Q3950"/>
    </row>
    <row r="3951" spans="2:17" x14ac:dyDescent="0.25">
      <c r="B3951" s="18">
        <v>2012</v>
      </c>
      <c r="C3951" s="18" t="s">
        <v>8</v>
      </c>
      <c r="D3951" s="18" t="s">
        <v>266</v>
      </c>
      <c r="E3951" s="18" t="s">
        <v>450</v>
      </c>
      <c r="F3951" s="18" t="s">
        <v>465</v>
      </c>
      <c r="G3951" s="18">
        <v>1680</v>
      </c>
      <c r="H3951" s="18">
        <v>2.81</v>
      </c>
      <c r="I3951" s="18">
        <v>3.85</v>
      </c>
      <c r="Q3951"/>
    </row>
    <row r="3952" spans="2:17" x14ac:dyDescent="0.25">
      <c r="B3952" s="18">
        <v>2012</v>
      </c>
      <c r="C3952" s="18" t="s">
        <v>8</v>
      </c>
      <c r="D3952" s="18" t="s">
        <v>94</v>
      </c>
      <c r="E3952" s="18" t="s">
        <v>466</v>
      </c>
      <c r="F3952" s="18" t="s">
        <v>467</v>
      </c>
      <c r="G3952" s="18">
        <v>9324</v>
      </c>
      <c r="H3952" s="18">
        <v>0.63</v>
      </c>
      <c r="I3952" s="18">
        <v>1.1200000000000001</v>
      </c>
      <c r="Q3952"/>
    </row>
    <row r="3953" spans="2:17" x14ac:dyDescent="0.25">
      <c r="B3953" s="18">
        <v>2012</v>
      </c>
      <c r="C3953" s="18" t="s">
        <v>8</v>
      </c>
      <c r="D3953" s="18" t="s">
        <v>94</v>
      </c>
      <c r="E3953" s="18" t="s">
        <v>466</v>
      </c>
      <c r="F3953" s="18" t="s">
        <v>468</v>
      </c>
      <c r="G3953" s="18">
        <v>8784</v>
      </c>
      <c r="H3953" s="18">
        <v>1.2</v>
      </c>
      <c r="I3953" s="18">
        <v>1.1399999999999999</v>
      </c>
      <c r="Q3953"/>
    </row>
    <row r="3954" spans="2:17" x14ac:dyDescent="0.25">
      <c r="B3954" s="18">
        <v>2012</v>
      </c>
      <c r="C3954" s="18" t="s">
        <v>8</v>
      </c>
      <c r="D3954" s="18" t="s">
        <v>94</v>
      </c>
      <c r="E3954" s="18" t="s">
        <v>466</v>
      </c>
      <c r="F3954" s="18" t="s">
        <v>469</v>
      </c>
      <c r="G3954" s="18">
        <v>6264</v>
      </c>
      <c r="H3954" s="18">
        <v>0.6</v>
      </c>
      <c r="I3954" s="18">
        <v>1.04</v>
      </c>
      <c r="Q3954"/>
    </row>
    <row r="3955" spans="2:17" x14ac:dyDescent="0.25">
      <c r="B3955" s="18">
        <v>2012</v>
      </c>
      <c r="C3955" s="18" t="s">
        <v>8</v>
      </c>
      <c r="D3955" s="18" t="s">
        <v>94</v>
      </c>
      <c r="E3955" s="18" t="s">
        <v>466</v>
      </c>
      <c r="F3955" s="18" t="s">
        <v>470</v>
      </c>
      <c r="G3955" s="18">
        <v>8628</v>
      </c>
      <c r="H3955" s="18">
        <v>0.92</v>
      </c>
      <c r="I3955" s="18">
        <v>1</v>
      </c>
      <c r="Q3955"/>
    </row>
    <row r="3956" spans="2:17" x14ac:dyDescent="0.25">
      <c r="B3956" s="18">
        <v>2012</v>
      </c>
      <c r="C3956" s="18" t="s">
        <v>8</v>
      </c>
      <c r="D3956" s="18" t="s">
        <v>94</v>
      </c>
      <c r="E3956" s="18" t="s">
        <v>466</v>
      </c>
      <c r="F3956" s="18" t="s">
        <v>471</v>
      </c>
      <c r="G3956" s="18">
        <v>5004</v>
      </c>
      <c r="H3956" s="18">
        <v>1.0900000000000001</v>
      </c>
      <c r="I3956" s="18">
        <v>1.2</v>
      </c>
      <c r="Q3956"/>
    </row>
    <row r="3957" spans="2:17" x14ac:dyDescent="0.25">
      <c r="B3957" s="18">
        <v>2012</v>
      </c>
      <c r="C3957" s="18" t="s">
        <v>8</v>
      </c>
      <c r="D3957" s="18" t="s">
        <v>94</v>
      </c>
      <c r="E3957" s="18" t="s">
        <v>466</v>
      </c>
      <c r="F3957" s="18" t="s">
        <v>472</v>
      </c>
      <c r="G3957" s="18">
        <v>7608</v>
      </c>
      <c r="H3957" s="18">
        <v>0.46</v>
      </c>
      <c r="I3957" s="18">
        <v>0.91</v>
      </c>
      <c r="Q3957"/>
    </row>
    <row r="3958" spans="2:17" x14ac:dyDescent="0.25">
      <c r="B3958" s="18">
        <v>2012</v>
      </c>
      <c r="C3958" s="18" t="s">
        <v>8</v>
      </c>
      <c r="D3958" s="18" t="s">
        <v>94</v>
      </c>
      <c r="E3958" s="18" t="s">
        <v>466</v>
      </c>
      <c r="F3958" s="18" t="s">
        <v>473</v>
      </c>
      <c r="G3958" s="18">
        <v>6876</v>
      </c>
      <c r="H3958" s="18">
        <v>0.72</v>
      </c>
      <c r="I3958" s="18">
        <v>1.01</v>
      </c>
      <c r="Q3958"/>
    </row>
    <row r="3959" spans="2:17" x14ac:dyDescent="0.25">
      <c r="B3959" s="18">
        <v>2012</v>
      </c>
      <c r="C3959" s="18" t="s">
        <v>8</v>
      </c>
      <c r="D3959" s="18" t="s">
        <v>94</v>
      </c>
      <c r="E3959" s="18" t="s">
        <v>466</v>
      </c>
      <c r="F3959" s="18" t="s">
        <v>474</v>
      </c>
      <c r="G3959" s="18">
        <v>6732</v>
      </c>
      <c r="H3959" s="18">
        <v>0.77</v>
      </c>
      <c r="I3959" s="18">
        <v>1.06</v>
      </c>
      <c r="Q3959"/>
    </row>
    <row r="3960" spans="2:17" x14ac:dyDescent="0.25">
      <c r="B3960" s="18">
        <v>2012</v>
      </c>
      <c r="C3960" s="18" t="s">
        <v>8</v>
      </c>
      <c r="D3960" s="18" t="s">
        <v>94</v>
      </c>
      <c r="E3960" s="18" t="s">
        <v>466</v>
      </c>
      <c r="F3960" s="18" t="s">
        <v>475</v>
      </c>
      <c r="G3960" s="18">
        <v>9528</v>
      </c>
      <c r="H3960" s="18">
        <v>0.98</v>
      </c>
      <c r="I3960" s="18">
        <v>1.1499999999999999</v>
      </c>
      <c r="Q3960"/>
    </row>
    <row r="3961" spans="2:17" x14ac:dyDescent="0.25">
      <c r="B3961" s="18">
        <v>2012</v>
      </c>
      <c r="C3961" s="18" t="s">
        <v>8</v>
      </c>
      <c r="D3961" s="18" t="s">
        <v>94</v>
      </c>
      <c r="E3961" s="18" t="s">
        <v>466</v>
      </c>
      <c r="F3961" s="18" t="s">
        <v>476</v>
      </c>
      <c r="G3961" s="18">
        <v>7008</v>
      </c>
      <c r="H3961" s="18">
        <v>0.98</v>
      </c>
      <c r="I3961" s="18">
        <v>1.05</v>
      </c>
      <c r="Q3961"/>
    </row>
    <row r="3962" spans="2:17" x14ac:dyDescent="0.25">
      <c r="B3962" s="18">
        <v>2012</v>
      </c>
      <c r="C3962" s="18" t="s">
        <v>8</v>
      </c>
      <c r="D3962" s="18" t="s">
        <v>94</v>
      </c>
      <c r="E3962" s="18" t="s">
        <v>466</v>
      </c>
      <c r="F3962" s="18" t="s">
        <v>477</v>
      </c>
      <c r="G3962" s="18">
        <v>5856</v>
      </c>
      <c r="H3962" s="18">
        <v>1.1100000000000001</v>
      </c>
      <c r="I3962" s="18">
        <v>1.02</v>
      </c>
      <c r="Q3962"/>
    </row>
    <row r="3963" spans="2:17" x14ac:dyDescent="0.25">
      <c r="B3963" s="18">
        <v>2012</v>
      </c>
      <c r="C3963" s="18" t="s">
        <v>8</v>
      </c>
      <c r="D3963" s="18" t="s">
        <v>94</v>
      </c>
      <c r="E3963" s="18" t="s">
        <v>466</v>
      </c>
      <c r="F3963" s="18" t="s">
        <v>478</v>
      </c>
      <c r="G3963" s="18">
        <v>5136</v>
      </c>
      <c r="H3963" s="18">
        <v>1.03</v>
      </c>
      <c r="I3963" s="18">
        <v>0.96</v>
      </c>
      <c r="Q3963"/>
    </row>
    <row r="3964" spans="2:17" x14ac:dyDescent="0.25">
      <c r="B3964" s="18">
        <v>2012</v>
      </c>
      <c r="C3964" s="18" t="s">
        <v>8</v>
      </c>
      <c r="D3964" s="18" t="s">
        <v>94</v>
      </c>
      <c r="E3964" s="18" t="s">
        <v>466</v>
      </c>
      <c r="F3964" s="18" t="s">
        <v>479</v>
      </c>
      <c r="G3964" s="18">
        <v>6468</v>
      </c>
      <c r="H3964" s="18">
        <v>0.85</v>
      </c>
      <c r="I3964" s="18">
        <v>1.19</v>
      </c>
      <c r="Q3964"/>
    </row>
    <row r="3965" spans="2:17" x14ac:dyDescent="0.25">
      <c r="B3965" s="18">
        <v>2012</v>
      </c>
      <c r="C3965" s="18" t="s">
        <v>8</v>
      </c>
      <c r="D3965" s="18" t="s">
        <v>94</v>
      </c>
      <c r="E3965" s="18" t="s">
        <v>466</v>
      </c>
      <c r="F3965" s="18" t="s">
        <v>480</v>
      </c>
      <c r="G3965" s="18">
        <v>6204</v>
      </c>
      <c r="H3965" s="18">
        <v>1.1299999999999999</v>
      </c>
      <c r="I3965" s="18">
        <v>0.94</v>
      </c>
      <c r="Q3965"/>
    </row>
    <row r="3966" spans="2:17" x14ac:dyDescent="0.25">
      <c r="B3966" s="18">
        <v>2012</v>
      </c>
      <c r="C3966" s="18" t="s">
        <v>8</v>
      </c>
      <c r="D3966" s="18" t="s">
        <v>94</v>
      </c>
      <c r="E3966" s="18" t="s">
        <v>466</v>
      </c>
      <c r="F3966" s="18" t="s">
        <v>481</v>
      </c>
      <c r="G3966" s="18">
        <v>5904</v>
      </c>
      <c r="H3966" s="18">
        <v>1.08</v>
      </c>
      <c r="I3966" s="18">
        <v>1.06</v>
      </c>
      <c r="Q3966"/>
    </row>
    <row r="3967" spans="2:17" x14ac:dyDescent="0.25">
      <c r="B3967" s="18">
        <v>2012</v>
      </c>
      <c r="C3967" s="18" t="s">
        <v>8</v>
      </c>
      <c r="D3967" s="18" t="s">
        <v>94</v>
      </c>
      <c r="E3967" s="18" t="s">
        <v>466</v>
      </c>
      <c r="F3967" s="18" t="s">
        <v>482</v>
      </c>
      <c r="G3967" s="18">
        <v>9204</v>
      </c>
      <c r="H3967" s="18">
        <v>0.76</v>
      </c>
      <c r="I3967" s="18">
        <v>1.03</v>
      </c>
      <c r="Q3967"/>
    </row>
    <row r="3968" spans="2:17" x14ac:dyDescent="0.25">
      <c r="B3968" s="18">
        <v>2012</v>
      </c>
      <c r="C3968" s="18" t="s">
        <v>8</v>
      </c>
      <c r="D3968" s="18" t="s">
        <v>94</v>
      </c>
      <c r="E3968" s="18" t="s">
        <v>466</v>
      </c>
      <c r="F3968" s="18" t="s">
        <v>483</v>
      </c>
      <c r="G3968" s="18">
        <v>7908</v>
      </c>
      <c r="H3968" s="18">
        <v>0.61</v>
      </c>
      <c r="I3968" s="18">
        <v>0.97</v>
      </c>
      <c r="Q3968"/>
    </row>
    <row r="3969" spans="2:17" x14ac:dyDescent="0.25">
      <c r="B3969" s="18">
        <v>2012</v>
      </c>
      <c r="C3969" s="18" t="s">
        <v>8</v>
      </c>
      <c r="D3969" s="18" t="s">
        <v>94</v>
      </c>
      <c r="E3969" s="18" t="s">
        <v>466</v>
      </c>
      <c r="F3969" s="18" t="s">
        <v>484</v>
      </c>
      <c r="G3969" s="18">
        <v>8604</v>
      </c>
      <c r="H3969" s="18">
        <v>0.64</v>
      </c>
      <c r="I3969" s="18">
        <v>1.2</v>
      </c>
      <c r="Q3969"/>
    </row>
    <row r="3970" spans="2:17" x14ac:dyDescent="0.25">
      <c r="B3970" s="18">
        <v>2012</v>
      </c>
      <c r="C3970" s="18" t="s">
        <v>8</v>
      </c>
      <c r="D3970" s="18" t="s">
        <v>94</v>
      </c>
      <c r="E3970" s="18" t="s">
        <v>466</v>
      </c>
      <c r="F3970" s="18" t="s">
        <v>485</v>
      </c>
      <c r="G3970" s="18">
        <v>6180</v>
      </c>
      <c r="H3970" s="18">
        <v>0.77</v>
      </c>
      <c r="I3970" s="18">
        <v>1.07</v>
      </c>
      <c r="Q3970"/>
    </row>
    <row r="3971" spans="2:17" x14ac:dyDescent="0.25">
      <c r="B3971" s="18">
        <v>2012</v>
      </c>
      <c r="C3971" s="18" t="s">
        <v>8</v>
      </c>
      <c r="D3971" s="18" t="s">
        <v>94</v>
      </c>
      <c r="E3971" s="18" t="s">
        <v>466</v>
      </c>
      <c r="F3971" s="18" t="s">
        <v>486</v>
      </c>
      <c r="G3971" s="18">
        <v>7968</v>
      </c>
      <c r="H3971" s="18">
        <v>0.8</v>
      </c>
      <c r="I3971" s="18">
        <v>0.92</v>
      </c>
      <c r="Q3971"/>
    </row>
    <row r="3972" spans="2:17" x14ac:dyDescent="0.25">
      <c r="B3972" s="18">
        <v>2012</v>
      </c>
      <c r="C3972" s="18" t="s">
        <v>8</v>
      </c>
      <c r="D3972" s="18" t="s">
        <v>94</v>
      </c>
      <c r="E3972" s="18" t="s">
        <v>466</v>
      </c>
      <c r="F3972" s="18" t="s">
        <v>487</v>
      </c>
      <c r="G3972" s="18">
        <v>7500</v>
      </c>
      <c r="H3972" s="18">
        <v>0.94</v>
      </c>
      <c r="I3972" s="18">
        <v>1.02</v>
      </c>
      <c r="Q3972"/>
    </row>
    <row r="3973" spans="2:17" x14ac:dyDescent="0.25">
      <c r="B3973" s="18">
        <v>2012</v>
      </c>
      <c r="C3973" s="18" t="s">
        <v>8</v>
      </c>
      <c r="D3973" s="18" t="s">
        <v>94</v>
      </c>
      <c r="E3973" s="18" t="s">
        <v>466</v>
      </c>
      <c r="F3973" s="18" t="s">
        <v>488</v>
      </c>
      <c r="G3973" s="18">
        <v>6024</v>
      </c>
      <c r="H3973" s="18">
        <v>1.04</v>
      </c>
      <c r="I3973" s="18">
        <v>0.99</v>
      </c>
      <c r="Q3973"/>
    </row>
    <row r="3974" spans="2:17" x14ac:dyDescent="0.25">
      <c r="B3974" s="18">
        <v>2012</v>
      </c>
      <c r="C3974" s="18" t="s">
        <v>8</v>
      </c>
      <c r="D3974" s="18" t="s">
        <v>94</v>
      </c>
      <c r="E3974" s="18" t="s">
        <v>466</v>
      </c>
      <c r="F3974" s="18" t="s">
        <v>489</v>
      </c>
      <c r="G3974" s="18">
        <v>6948</v>
      </c>
      <c r="H3974" s="18">
        <v>0.79</v>
      </c>
      <c r="I3974" s="18">
        <v>0.92</v>
      </c>
      <c r="Q3974"/>
    </row>
    <row r="3975" spans="2:17" x14ac:dyDescent="0.25">
      <c r="B3975" s="18">
        <v>2012</v>
      </c>
      <c r="C3975" s="18" t="s">
        <v>8</v>
      </c>
      <c r="D3975" s="18" t="s">
        <v>94</v>
      </c>
      <c r="E3975" s="18" t="s">
        <v>466</v>
      </c>
      <c r="F3975" s="18" t="s">
        <v>490</v>
      </c>
      <c r="G3975" s="18">
        <v>7944</v>
      </c>
      <c r="H3975" s="18">
        <v>0.83</v>
      </c>
      <c r="I3975" s="18">
        <v>1.2</v>
      </c>
      <c r="Q3975"/>
    </row>
    <row r="3976" spans="2:17" x14ac:dyDescent="0.25">
      <c r="B3976" s="18">
        <v>2012</v>
      </c>
      <c r="C3976" s="18" t="s">
        <v>8</v>
      </c>
      <c r="D3976" s="18" t="s">
        <v>94</v>
      </c>
      <c r="E3976" s="18" t="s">
        <v>466</v>
      </c>
      <c r="F3976" s="18" t="s">
        <v>491</v>
      </c>
      <c r="G3976" s="18">
        <v>6324</v>
      </c>
      <c r="H3976" s="18">
        <v>0.53</v>
      </c>
      <c r="I3976" s="18">
        <v>0.9</v>
      </c>
      <c r="Q3976"/>
    </row>
    <row r="3977" spans="2:17" x14ac:dyDescent="0.25">
      <c r="B3977" s="18">
        <v>2012</v>
      </c>
      <c r="C3977" s="18" t="s">
        <v>8</v>
      </c>
      <c r="D3977" s="18" t="s">
        <v>94</v>
      </c>
      <c r="E3977" s="18" t="s">
        <v>466</v>
      </c>
      <c r="F3977" s="18" t="s">
        <v>492</v>
      </c>
      <c r="G3977" s="18">
        <v>6612</v>
      </c>
      <c r="H3977" s="18">
        <v>1.07</v>
      </c>
      <c r="I3977" s="18">
        <v>1.03</v>
      </c>
      <c r="Q3977"/>
    </row>
    <row r="3978" spans="2:17" x14ac:dyDescent="0.25">
      <c r="B3978" s="18">
        <v>2012</v>
      </c>
      <c r="C3978" s="18" t="s">
        <v>8</v>
      </c>
      <c r="D3978" s="18" t="s">
        <v>94</v>
      </c>
      <c r="E3978" s="18" t="s">
        <v>466</v>
      </c>
      <c r="F3978" s="18" t="s">
        <v>493</v>
      </c>
      <c r="G3978" s="18">
        <v>5376</v>
      </c>
      <c r="H3978" s="18">
        <v>1.07</v>
      </c>
      <c r="I3978" s="18">
        <v>1.04</v>
      </c>
      <c r="Q3978"/>
    </row>
    <row r="3979" spans="2:17" x14ac:dyDescent="0.25">
      <c r="B3979" s="18">
        <v>2012</v>
      </c>
      <c r="C3979" s="18" t="s">
        <v>8</v>
      </c>
      <c r="D3979" s="18" t="s">
        <v>94</v>
      </c>
      <c r="E3979" s="18" t="s">
        <v>466</v>
      </c>
      <c r="F3979" s="18" t="s">
        <v>494</v>
      </c>
      <c r="G3979" s="18">
        <v>5592</v>
      </c>
      <c r="H3979" s="18">
        <v>0.42</v>
      </c>
      <c r="I3979" s="18">
        <v>1.07</v>
      </c>
      <c r="Q3979"/>
    </row>
    <row r="3980" spans="2:17" x14ac:dyDescent="0.25">
      <c r="B3980" s="18">
        <v>2012</v>
      </c>
      <c r="C3980" s="18" t="s">
        <v>8</v>
      </c>
      <c r="D3980" s="18" t="s">
        <v>94</v>
      </c>
      <c r="E3980" s="18" t="s">
        <v>466</v>
      </c>
      <c r="F3980" s="18" t="s">
        <v>495</v>
      </c>
      <c r="G3980" s="18">
        <v>6204</v>
      </c>
      <c r="H3980" s="18">
        <v>1.1299999999999999</v>
      </c>
      <c r="I3980" s="18">
        <v>0.99</v>
      </c>
      <c r="Q3980"/>
    </row>
    <row r="3981" spans="2:17" x14ac:dyDescent="0.25">
      <c r="B3981" s="18">
        <v>2012</v>
      </c>
      <c r="C3981" s="18" t="s">
        <v>8</v>
      </c>
      <c r="D3981" s="18" t="s">
        <v>94</v>
      </c>
      <c r="E3981" s="18" t="s">
        <v>466</v>
      </c>
      <c r="F3981" s="18" t="s">
        <v>496</v>
      </c>
      <c r="G3981" s="18">
        <v>7128</v>
      </c>
      <c r="H3981" s="18">
        <v>0.51</v>
      </c>
      <c r="I3981" s="18">
        <v>0.92</v>
      </c>
      <c r="Q3981"/>
    </row>
    <row r="3982" spans="2:17" x14ac:dyDescent="0.25">
      <c r="B3982" s="18">
        <v>2012</v>
      </c>
      <c r="C3982" s="18" t="s">
        <v>8</v>
      </c>
      <c r="D3982" s="18" t="s">
        <v>94</v>
      </c>
      <c r="E3982" s="18" t="s">
        <v>466</v>
      </c>
      <c r="F3982" s="18" t="s">
        <v>497</v>
      </c>
      <c r="G3982" s="18">
        <v>5076</v>
      </c>
      <c r="H3982" s="18">
        <v>0.49</v>
      </c>
      <c r="I3982" s="18">
        <v>1.05</v>
      </c>
      <c r="Q3982"/>
    </row>
    <row r="3983" spans="2:17" x14ac:dyDescent="0.25">
      <c r="B3983" s="18">
        <v>2012</v>
      </c>
      <c r="C3983" s="18" t="s">
        <v>8</v>
      </c>
      <c r="D3983" s="18" t="s">
        <v>94</v>
      </c>
      <c r="E3983" s="18" t="s">
        <v>466</v>
      </c>
      <c r="F3983" s="18" t="s">
        <v>498</v>
      </c>
      <c r="G3983" s="18">
        <v>7872</v>
      </c>
      <c r="H3983" s="18">
        <v>0.61</v>
      </c>
      <c r="I3983" s="18">
        <v>1.1200000000000001</v>
      </c>
      <c r="Q3983"/>
    </row>
    <row r="3984" spans="2:17" x14ac:dyDescent="0.25">
      <c r="B3984" s="18">
        <v>2012</v>
      </c>
      <c r="C3984" s="18" t="s">
        <v>8</v>
      </c>
      <c r="D3984" s="18" t="s">
        <v>94</v>
      </c>
      <c r="E3984" s="18" t="s">
        <v>466</v>
      </c>
      <c r="F3984" s="18" t="s">
        <v>499</v>
      </c>
      <c r="G3984" s="18">
        <v>7140</v>
      </c>
      <c r="H3984" s="18">
        <v>0.93</v>
      </c>
      <c r="I3984" s="18">
        <v>1.19</v>
      </c>
      <c r="Q3984"/>
    </row>
    <row r="3985" spans="2:17" x14ac:dyDescent="0.25">
      <c r="B3985" s="18">
        <v>2012</v>
      </c>
      <c r="C3985" s="18" t="s">
        <v>8</v>
      </c>
      <c r="D3985" s="18" t="s">
        <v>94</v>
      </c>
      <c r="E3985" s="18" t="s">
        <v>466</v>
      </c>
      <c r="F3985" s="18" t="s">
        <v>500</v>
      </c>
      <c r="G3985" s="18">
        <v>8988</v>
      </c>
      <c r="H3985" s="18">
        <v>1.1599999999999999</v>
      </c>
      <c r="I3985" s="18">
        <v>0.95</v>
      </c>
      <c r="Q3985"/>
    </row>
    <row r="3986" spans="2:17" x14ac:dyDescent="0.25">
      <c r="B3986" s="18">
        <v>2012</v>
      </c>
      <c r="C3986" s="18" t="s">
        <v>8</v>
      </c>
      <c r="D3986" s="18" t="s">
        <v>94</v>
      </c>
      <c r="E3986" s="18" t="s">
        <v>466</v>
      </c>
      <c r="F3986" s="18" t="s">
        <v>501</v>
      </c>
      <c r="G3986" s="18">
        <v>8652</v>
      </c>
      <c r="H3986" s="18">
        <v>0.68</v>
      </c>
      <c r="I3986" s="18">
        <v>1.1299999999999999</v>
      </c>
      <c r="Q3986"/>
    </row>
    <row r="3987" spans="2:17" x14ac:dyDescent="0.25">
      <c r="B3987" s="18">
        <v>2012</v>
      </c>
      <c r="C3987" s="18" t="s">
        <v>8</v>
      </c>
      <c r="D3987" s="18" t="s">
        <v>94</v>
      </c>
      <c r="E3987" s="18" t="s">
        <v>466</v>
      </c>
      <c r="F3987" s="18" t="s">
        <v>502</v>
      </c>
      <c r="G3987" s="18">
        <v>6312</v>
      </c>
      <c r="H3987" s="18">
        <v>0.82</v>
      </c>
      <c r="I3987" s="18">
        <v>0.91</v>
      </c>
      <c r="Q3987"/>
    </row>
    <row r="3988" spans="2:17" x14ac:dyDescent="0.25">
      <c r="B3988" s="18">
        <v>2012</v>
      </c>
      <c r="C3988" s="18" t="s">
        <v>8</v>
      </c>
      <c r="D3988" s="18" t="s">
        <v>94</v>
      </c>
      <c r="E3988" s="18" t="s">
        <v>466</v>
      </c>
      <c r="F3988" s="18" t="s">
        <v>503</v>
      </c>
      <c r="G3988" s="18">
        <v>6552</v>
      </c>
      <c r="H3988" s="18">
        <v>0.91</v>
      </c>
      <c r="I3988" s="18">
        <v>1.1000000000000001</v>
      </c>
      <c r="Q3988"/>
    </row>
    <row r="3989" spans="2:17" x14ac:dyDescent="0.25">
      <c r="B3989" s="18">
        <v>2012</v>
      </c>
      <c r="C3989" s="18" t="s">
        <v>8</v>
      </c>
      <c r="D3989" s="18" t="s">
        <v>94</v>
      </c>
      <c r="E3989" s="18" t="s">
        <v>466</v>
      </c>
      <c r="F3989" s="18" t="s">
        <v>504</v>
      </c>
      <c r="G3989" s="18">
        <v>5304</v>
      </c>
      <c r="H3989" s="18">
        <v>0.8</v>
      </c>
      <c r="I3989" s="18">
        <v>0.93</v>
      </c>
      <c r="Q3989"/>
    </row>
    <row r="3990" spans="2:17" x14ac:dyDescent="0.25">
      <c r="B3990" s="18">
        <v>2012</v>
      </c>
      <c r="C3990" s="18" t="s">
        <v>8</v>
      </c>
      <c r="D3990" s="18" t="s">
        <v>94</v>
      </c>
      <c r="E3990" s="18" t="s">
        <v>466</v>
      </c>
      <c r="F3990" s="18" t="s">
        <v>3652</v>
      </c>
      <c r="G3990" s="18">
        <v>8952</v>
      </c>
      <c r="H3990" s="18">
        <v>0.52</v>
      </c>
      <c r="I3990" s="18">
        <v>1.06</v>
      </c>
      <c r="Q3990"/>
    </row>
    <row r="3991" spans="2:17" x14ac:dyDescent="0.25">
      <c r="B3991" s="18">
        <v>2012</v>
      </c>
      <c r="C3991" s="18" t="s">
        <v>8</v>
      </c>
      <c r="D3991" s="18" t="s">
        <v>277</v>
      </c>
      <c r="E3991" s="18" t="s">
        <v>505</v>
      </c>
      <c r="F3991" s="18" t="s">
        <v>506</v>
      </c>
      <c r="G3991" s="18">
        <v>1164</v>
      </c>
      <c r="H3991" s="18">
        <v>2.17</v>
      </c>
      <c r="I3991" s="18">
        <v>3.76</v>
      </c>
      <c r="Q3991"/>
    </row>
    <row r="3992" spans="2:17" x14ac:dyDescent="0.25">
      <c r="B3992" s="18">
        <v>2012</v>
      </c>
      <c r="C3992" s="18" t="s">
        <v>8</v>
      </c>
      <c r="D3992" s="18" t="s">
        <v>277</v>
      </c>
      <c r="E3992" s="18" t="s">
        <v>505</v>
      </c>
      <c r="F3992" s="18" t="s">
        <v>507</v>
      </c>
      <c r="G3992" s="18">
        <v>684</v>
      </c>
      <c r="H3992" s="18">
        <v>2.89</v>
      </c>
      <c r="I3992" s="18">
        <v>3.41</v>
      </c>
      <c r="Q3992"/>
    </row>
    <row r="3993" spans="2:17" x14ac:dyDescent="0.25">
      <c r="B3993" s="18">
        <v>2012</v>
      </c>
      <c r="C3993" s="18" t="s">
        <v>8</v>
      </c>
      <c r="D3993" s="18" t="s">
        <v>277</v>
      </c>
      <c r="E3993" s="18" t="s">
        <v>505</v>
      </c>
      <c r="F3993" s="18" t="s">
        <v>508</v>
      </c>
      <c r="G3993" s="18">
        <v>1068</v>
      </c>
      <c r="H3993" s="18">
        <v>2.63</v>
      </c>
      <c r="I3993" s="18">
        <v>3.69</v>
      </c>
      <c r="Q3993"/>
    </row>
    <row r="3994" spans="2:17" x14ac:dyDescent="0.25">
      <c r="B3994" s="18">
        <v>2012</v>
      </c>
      <c r="C3994" s="18" t="s">
        <v>8</v>
      </c>
      <c r="D3994" s="18" t="s">
        <v>277</v>
      </c>
      <c r="E3994" s="18" t="s">
        <v>505</v>
      </c>
      <c r="F3994" s="18" t="s">
        <v>509</v>
      </c>
      <c r="G3994" s="18">
        <v>972</v>
      </c>
      <c r="H3994" s="18">
        <v>2.66</v>
      </c>
      <c r="I3994" s="18">
        <v>3.2</v>
      </c>
      <c r="Q3994"/>
    </row>
    <row r="3995" spans="2:17" x14ac:dyDescent="0.25">
      <c r="B3995" s="18">
        <v>2012</v>
      </c>
      <c r="C3995" s="18" t="s">
        <v>8</v>
      </c>
      <c r="D3995" s="18" t="s">
        <v>277</v>
      </c>
      <c r="E3995" s="18" t="s">
        <v>505</v>
      </c>
      <c r="F3995" s="18" t="s">
        <v>510</v>
      </c>
      <c r="G3995" s="18">
        <v>924</v>
      </c>
      <c r="H3995" s="18">
        <v>2.0699999999999998</v>
      </c>
      <c r="I3995" s="18">
        <v>3.53</v>
      </c>
      <c r="Q3995"/>
    </row>
    <row r="3996" spans="2:17" x14ac:dyDescent="0.25">
      <c r="B3996" s="18">
        <v>2012</v>
      </c>
      <c r="C3996" s="18" t="s">
        <v>8</v>
      </c>
      <c r="D3996" s="18" t="s">
        <v>277</v>
      </c>
      <c r="E3996" s="18" t="s">
        <v>505</v>
      </c>
      <c r="F3996" s="18" t="s">
        <v>511</v>
      </c>
      <c r="G3996" s="18">
        <v>684</v>
      </c>
      <c r="H3996" s="18">
        <v>2.06</v>
      </c>
      <c r="I3996" s="18">
        <v>3.88</v>
      </c>
      <c r="Q3996"/>
    </row>
    <row r="3997" spans="2:17" x14ac:dyDescent="0.25">
      <c r="B3997" s="18">
        <v>2012</v>
      </c>
      <c r="C3997" s="18" t="s">
        <v>8</v>
      </c>
      <c r="D3997" s="18" t="s">
        <v>277</v>
      </c>
      <c r="E3997" s="18" t="s">
        <v>505</v>
      </c>
      <c r="F3997" s="18" t="s">
        <v>512</v>
      </c>
      <c r="G3997" s="18">
        <v>780</v>
      </c>
      <c r="H3997" s="18">
        <v>2.5</v>
      </c>
      <c r="I3997" s="18">
        <v>3.36</v>
      </c>
      <c r="Q3997"/>
    </row>
    <row r="3998" spans="2:17" x14ac:dyDescent="0.25">
      <c r="B3998" s="18">
        <v>2012</v>
      </c>
      <c r="C3998" s="18" t="s">
        <v>8</v>
      </c>
      <c r="D3998" s="18" t="s">
        <v>277</v>
      </c>
      <c r="E3998" s="18" t="s">
        <v>505</v>
      </c>
      <c r="F3998" s="18" t="s">
        <v>513</v>
      </c>
      <c r="G3998" s="18">
        <v>996</v>
      </c>
      <c r="H3998" s="18">
        <v>2.19</v>
      </c>
      <c r="I3998" s="18">
        <v>3.31</v>
      </c>
      <c r="Q3998"/>
    </row>
    <row r="3999" spans="2:17" x14ac:dyDescent="0.25">
      <c r="B3999" s="18">
        <v>2012</v>
      </c>
      <c r="C3999" s="18" t="s">
        <v>8</v>
      </c>
      <c r="D3999" s="18" t="s">
        <v>277</v>
      </c>
      <c r="E3999" s="18" t="s">
        <v>505</v>
      </c>
      <c r="F3999" s="18" t="s">
        <v>3653</v>
      </c>
      <c r="G3999" s="18">
        <v>1116</v>
      </c>
      <c r="H3999" s="18">
        <v>2.0499999999999998</v>
      </c>
      <c r="I3999" s="18">
        <v>3.31</v>
      </c>
      <c r="Q3999"/>
    </row>
    <row r="4000" spans="2:17" x14ac:dyDescent="0.25">
      <c r="B4000" s="18">
        <v>2012</v>
      </c>
      <c r="C4000" s="18" t="s">
        <v>8</v>
      </c>
      <c r="D4000" s="18" t="s">
        <v>277</v>
      </c>
      <c r="E4000" s="18" t="s">
        <v>505</v>
      </c>
      <c r="F4000" s="18" t="s">
        <v>514</v>
      </c>
      <c r="G4000" s="18">
        <v>1032</v>
      </c>
      <c r="H4000" s="18">
        <v>2.42</v>
      </c>
      <c r="I4000" s="18">
        <v>3.63</v>
      </c>
      <c r="Q4000"/>
    </row>
    <row r="4001" spans="2:17" x14ac:dyDescent="0.25">
      <c r="B4001" s="18">
        <v>2012</v>
      </c>
      <c r="C4001" s="18" t="s">
        <v>8</v>
      </c>
      <c r="D4001" s="18" t="s">
        <v>277</v>
      </c>
      <c r="E4001" s="18" t="s">
        <v>505</v>
      </c>
      <c r="F4001" s="18" t="s">
        <v>515</v>
      </c>
      <c r="G4001" s="18">
        <v>1152</v>
      </c>
      <c r="H4001" s="18">
        <v>2.38</v>
      </c>
      <c r="I4001" s="18">
        <v>3.66</v>
      </c>
      <c r="Q4001"/>
    </row>
    <row r="4002" spans="2:17" x14ac:dyDescent="0.25">
      <c r="B4002" s="18">
        <v>2012</v>
      </c>
      <c r="C4002" s="18" t="s">
        <v>8</v>
      </c>
      <c r="D4002" s="18" t="s">
        <v>277</v>
      </c>
      <c r="E4002" s="18" t="s">
        <v>505</v>
      </c>
      <c r="F4002" s="18" t="s">
        <v>516</v>
      </c>
      <c r="G4002" s="18">
        <v>768</v>
      </c>
      <c r="H4002" s="18">
        <v>2.11</v>
      </c>
      <c r="I4002" s="18">
        <v>3.97</v>
      </c>
      <c r="Q4002"/>
    </row>
    <row r="4003" spans="2:17" x14ac:dyDescent="0.25">
      <c r="B4003" s="18">
        <v>2012</v>
      </c>
      <c r="C4003" s="18" t="s">
        <v>8</v>
      </c>
      <c r="D4003" s="18" t="s">
        <v>277</v>
      </c>
      <c r="E4003" s="18" t="s">
        <v>505</v>
      </c>
      <c r="F4003" s="18" t="s">
        <v>517</v>
      </c>
      <c r="G4003" s="18">
        <v>624</v>
      </c>
      <c r="H4003" s="18">
        <v>2.5099999999999998</v>
      </c>
      <c r="I4003" s="18">
        <v>4</v>
      </c>
      <c r="Q4003"/>
    </row>
    <row r="4004" spans="2:17" x14ac:dyDescent="0.25">
      <c r="B4004" s="18">
        <v>2012</v>
      </c>
      <c r="C4004" s="18" t="s">
        <v>8</v>
      </c>
      <c r="D4004" s="18" t="s">
        <v>277</v>
      </c>
      <c r="E4004" s="18" t="s">
        <v>505</v>
      </c>
      <c r="F4004" s="18" t="s">
        <v>518</v>
      </c>
      <c r="G4004" s="18">
        <v>636</v>
      </c>
      <c r="H4004" s="18">
        <v>3</v>
      </c>
      <c r="I4004" s="18">
        <v>3.92</v>
      </c>
      <c r="Q4004"/>
    </row>
    <row r="4005" spans="2:17" x14ac:dyDescent="0.25">
      <c r="B4005" s="18">
        <v>2012</v>
      </c>
      <c r="C4005" s="18" t="s">
        <v>8</v>
      </c>
      <c r="D4005" s="18" t="s">
        <v>277</v>
      </c>
      <c r="E4005" s="18" t="s">
        <v>505</v>
      </c>
      <c r="F4005" s="18" t="s">
        <v>519</v>
      </c>
      <c r="G4005" s="18">
        <v>1068</v>
      </c>
      <c r="H4005" s="18">
        <v>2.95</v>
      </c>
      <c r="I4005" s="18">
        <v>3.51</v>
      </c>
      <c r="Q4005"/>
    </row>
    <row r="4006" spans="2:17" x14ac:dyDescent="0.25">
      <c r="B4006" s="18">
        <v>2012</v>
      </c>
      <c r="C4006" s="18" t="s">
        <v>8</v>
      </c>
      <c r="D4006" s="18" t="s">
        <v>277</v>
      </c>
      <c r="E4006" s="18" t="s">
        <v>505</v>
      </c>
      <c r="F4006" s="18" t="s">
        <v>520</v>
      </c>
      <c r="G4006" s="18">
        <v>864</v>
      </c>
      <c r="H4006" s="18">
        <v>3</v>
      </c>
      <c r="I4006" s="18">
        <v>3.77</v>
      </c>
      <c r="Q4006"/>
    </row>
    <row r="4007" spans="2:17" x14ac:dyDescent="0.25">
      <c r="B4007" s="18">
        <v>2012</v>
      </c>
      <c r="C4007" s="18" t="s">
        <v>8</v>
      </c>
      <c r="D4007" s="18" t="s">
        <v>277</v>
      </c>
      <c r="E4007" s="18" t="s">
        <v>505</v>
      </c>
      <c r="F4007" s="18" t="s">
        <v>521</v>
      </c>
      <c r="G4007" s="18">
        <v>612</v>
      </c>
      <c r="H4007" s="18">
        <v>2.85</v>
      </c>
      <c r="I4007" s="18">
        <v>3.89</v>
      </c>
      <c r="Q4007"/>
    </row>
    <row r="4008" spans="2:17" x14ac:dyDescent="0.25">
      <c r="B4008" s="18">
        <v>2012</v>
      </c>
      <c r="C4008" s="18" t="s">
        <v>8</v>
      </c>
      <c r="D4008" s="18" t="s">
        <v>277</v>
      </c>
      <c r="E4008" s="18" t="s">
        <v>505</v>
      </c>
      <c r="F4008" s="18" t="s">
        <v>522</v>
      </c>
      <c r="G4008" s="18">
        <v>816</v>
      </c>
      <c r="H4008" s="18">
        <v>2.8</v>
      </c>
      <c r="I4008" s="18">
        <v>4</v>
      </c>
      <c r="Q4008"/>
    </row>
    <row r="4009" spans="2:17" x14ac:dyDescent="0.25">
      <c r="B4009" s="18">
        <v>2012</v>
      </c>
      <c r="C4009" s="18" t="s">
        <v>8</v>
      </c>
      <c r="D4009" s="18" t="s">
        <v>277</v>
      </c>
      <c r="E4009" s="18" t="s">
        <v>505</v>
      </c>
      <c r="F4009" s="18" t="s">
        <v>523</v>
      </c>
      <c r="G4009" s="18">
        <v>1020</v>
      </c>
      <c r="H4009" s="18">
        <v>2.89</v>
      </c>
      <c r="I4009" s="18">
        <v>3.58</v>
      </c>
      <c r="Q4009"/>
    </row>
    <row r="4010" spans="2:17" x14ac:dyDescent="0.25">
      <c r="B4010" s="18">
        <v>2012</v>
      </c>
      <c r="C4010" s="18" t="s">
        <v>8</v>
      </c>
      <c r="D4010" s="18" t="s">
        <v>277</v>
      </c>
      <c r="E4010" s="18" t="s">
        <v>505</v>
      </c>
      <c r="F4010" s="18" t="s">
        <v>524</v>
      </c>
      <c r="G4010" s="18">
        <v>756</v>
      </c>
      <c r="H4010" s="18">
        <v>2.25</v>
      </c>
      <c r="I4010" s="18">
        <v>3.29</v>
      </c>
      <c r="Q4010"/>
    </row>
    <row r="4011" spans="2:17" x14ac:dyDescent="0.25">
      <c r="B4011" s="18">
        <v>2012</v>
      </c>
      <c r="C4011" s="18" t="s">
        <v>8</v>
      </c>
      <c r="D4011" s="18" t="s">
        <v>277</v>
      </c>
      <c r="E4011" s="18" t="s">
        <v>505</v>
      </c>
      <c r="F4011" s="18" t="s">
        <v>525</v>
      </c>
      <c r="G4011" s="18">
        <v>996</v>
      </c>
      <c r="H4011" s="18">
        <v>2.4900000000000002</v>
      </c>
      <c r="I4011" s="18">
        <v>3.41</v>
      </c>
      <c r="Q4011"/>
    </row>
    <row r="4012" spans="2:17" x14ac:dyDescent="0.25">
      <c r="B4012" s="18">
        <v>2012</v>
      </c>
      <c r="C4012" s="18" t="s">
        <v>8</v>
      </c>
      <c r="D4012" s="18" t="s">
        <v>277</v>
      </c>
      <c r="E4012" s="18" t="s">
        <v>505</v>
      </c>
      <c r="F4012" s="18" t="s">
        <v>526</v>
      </c>
      <c r="G4012" s="18">
        <v>756</v>
      </c>
      <c r="H4012" s="18">
        <v>2.44</v>
      </c>
      <c r="I4012" s="18">
        <v>3.68</v>
      </c>
      <c r="Q4012"/>
    </row>
    <row r="4013" spans="2:17" x14ac:dyDescent="0.25">
      <c r="B4013" s="18">
        <v>2012</v>
      </c>
      <c r="C4013" s="18" t="s">
        <v>8</v>
      </c>
      <c r="D4013" s="18" t="s">
        <v>277</v>
      </c>
      <c r="E4013" s="18" t="s">
        <v>505</v>
      </c>
      <c r="F4013" s="18" t="s">
        <v>527</v>
      </c>
      <c r="G4013" s="18">
        <v>780</v>
      </c>
      <c r="H4013" s="18">
        <v>2.8</v>
      </c>
      <c r="I4013" s="18">
        <v>3.47</v>
      </c>
      <c r="Q4013"/>
    </row>
    <row r="4014" spans="2:17" x14ac:dyDescent="0.25">
      <c r="B4014" s="18">
        <v>2012</v>
      </c>
      <c r="C4014" s="18" t="s">
        <v>8</v>
      </c>
      <c r="D4014" s="18" t="s">
        <v>277</v>
      </c>
      <c r="E4014" s="18" t="s">
        <v>505</v>
      </c>
      <c r="F4014" s="18" t="s">
        <v>528</v>
      </c>
      <c r="G4014" s="18">
        <v>876</v>
      </c>
      <c r="H4014" s="18">
        <v>2.4</v>
      </c>
      <c r="I4014" s="18">
        <v>3.55</v>
      </c>
      <c r="Q4014"/>
    </row>
    <row r="4015" spans="2:17" x14ac:dyDescent="0.25">
      <c r="B4015" s="18">
        <v>2012</v>
      </c>
      <c r="C4015" s="18" t="s">
        <v>8</v>
      </c>
      <c r="D4015" s="18" t="s">
        <v>277</v>
      </c>
      <c r="E4015" s="18" t="s">
        <v>505</v>
      </c>
      <c r="F4015" s="18" t="s">
        <v>529</v>
      </c>
      <c r="G4015" s="18">
        <v>768</v>
      </c>
      <c r="H4015" s="18">
        <v>2.78</v>
      </c>
      <c r="I4015" s="18">
        <v>3.35</v>
      </c>
      <c r="Q4015"/>
    </row>
    <row r="4016" spans="2:17" x14ac:dyDescent="0.25">
      <c r="B4016" s="18">
        <v>2012</v>
      </c>
      <c r="C4016" s="18" t="s">
        <v>8</v>
      </c>
      <c r="D4016" s="18" t="s">
        <v>277</v>
      </c>
      <c r="E4016" s="18" t="s">
        <v>505</v>
      </c>
      <c r="F4016" s="18" t="s">
        <v>530</v>
      </c>
      <c r="G4016" s="18">
        <v>624</v>
      </c>
      <c r="H4016" s="18">
        <v>2.95</v>
      </c>
      <c r="I4016" s="18">
        <v>3.46</v>
      </c>
      <c r="Q4016"/>
    </row>
    <row r="4017" spans="2:17" x14ac:dyDescent="0.25">
      <c r="B4017" s="18">
        <v>2012</v>
      </c>
      <c r="C4017" s="18" t="s">
        <v>8</v>
      </c>
      <c r="D4017" s="18" t="s">
        <v>277</v>
      </c>
      <c r="E4017" s="18" t="s">
        <v>505</v>
      </c>
      <c r="F4017" s="18" t="s">
        <v>531</v>
      </c>
      <c r="G4017" s="18">
        <v>756</v>
      </c>
      <c r="H4017" s="18">
        <v>2.85</v>
      </c>
      <c r="I4017" s="18">
        <v>3.33</v>
      </c>
      <c r="Q4017"/>
    </row>
    <row r="4018" spans="2:17" x14ac:dyDescent="0.25">
      <c r="B4018" s="18">
        <v>2012</v>
      </c>
      <c r="C4018" s="18" t="s">
        <v>8</v>
      </c>
      <c r="D4018" s="18" t="s">
        <v>277</v>
      </c>
      <c r="E4018" s="18" t="s">
        <v>505</v>
      </c>
      <c r="F4018" s="18" t="s">
        <v>532</v>
      </c>
      <c r="G4018" s="18">
        <v>864</v>
      </c>
      <c r="H4018" s="18">
        <v>2.75</v>
      </c>
      <c r="I4018" s="18">
        <v>3.79</v>
      </c>
      <c r="Q4018"/>
    </row>
    <row r="4019" spans="2:17" x14ac:dyDescent="0.25">
      <c r="B4019" s="18">
        <v>2012</v>
      </c>
      <c r="C4019" s="18" t="s">
        <v>8</v>
      </c>
      <c r="D4019" s="18" t="s">
        <v>277</v>
      </c>
      <c r="E4019" s="18" t="s">
        <v>533</v>
      </c>
      <c r="F4019" s="18" t="s">
        <v>3654</v>
      </c>
      <c r="G4019" s="18">
        <v>732</v>
      </c>
      <c r="H4019" s="18">
        <v>2.58</v>
      </c>
      <c r="I4019" s="18">
        <v>3.7</v>
      </c>
      <c r="Q4019"/>
    </row>
    <row r="4020" spans="2:17" x14ac:dyDescent="0.25">
      <c r="B4020" s="18">
        <v>2012</v>
      </c>
      <c r="C4020" s="18" t="s">
        <v>8</v>
      </c>
      <c r="D4020" s="18" t="s">
        <v>277</v>
      </c>
      <c r="E4020" s="18" t="s">
        <v>533</v>
      </c>
      <c r="F4020" s="18" t="s">
        <v>3655</v>
      </c>
      <c r="G4020" s="18">
        <v>924</v>
      </c>
      <c r="H4020" s="18">
        <v>2.57</v>
      </c>
      <c r="I4020" s="18">
        <v>3.67</v>
      </c>
      <c r="Q4020"/>
    </row>
    <row r="4021" spans="2:17" x14ac:dyDescent="0.25">
      <c r="B4021" s="18">
        <v>2012</v>
      </c>
      <c r="C4021" s="18" t="s">
        <v>8</v>
      </c>
      <c r="D4021" s="18" t="s">
        <v>277</v>
      </c>
      <c r="E4021" s="18" t="s">
        <v>533</v>
      </c>
      <c r="F4021" s="18" t="s">
        <v>534</v>
      </c>
      <c r="G4021" s="18">
        <v>636</v>
      </c>
      <c r="H4021" s="18">
        <v>2.0499999999999998</v>
      </c>
      <c r="I4021" s="18">
        <v>3.87</v>
      </c>
      <c r="Q4021"/>
    </row>
    <row r="4022" spans="2:17" x14ac:dyDescent="0.25">
      <c r="B4022" s="18">
        <v>2012</v>
      </c>
      <c r="C4022" s="18" t="s">
        <v>8</v>
      </c>
      <c r="D4022" s="18" t="s">
        <v>277</v>
      </c>
      <c r="E4022" s="18" t="s">
        <v>533</v>
      </c>
      <c r="F4022" s="18" t="s">
        <v>535</v>
      </c>
      <c r="G4022" s="18">
        <v>984</v>
      </c>
      <c r="H4022" s="18">
        <v>2.11</v>
      </c>
      <c r="I4022" s="18">
        <v>3.54</v>
      </c>
      <c r="Q4022"/>
    </row>
    <row r="4023" spans="2:17" x14ac:dyDescent="0.25">
      <c r="B4023" s="18">
        <v>2012</v>
      </c>
      <c r="C4023" s="18" t="s">
        <v>8</v>
      </c>
      <c r="D4023" s="18" t="s">
        <v>277</v>
      </c>
      <c r="E4023" s="18" t="s">
        <v>533</v>
      </c>
      <c r="F4023" s="18" t="s">
        <v>536</v>
      </c>
      <c r="G4023" s="18">
        <v>1188</v>
      </c>
      <c r="H4023" s="18">
        <v>2.58</v>
      </c>
      <c r="I4023" s="18">
        <v>3.2</v>
      </c>
      <c r="Q4023"/>
    </row>
    <row r="4024" spans="2:17" x14ac:dyDescent="0.25">
      <c r="B4024" s="18">
        <v>2012</v>
      </c>
      <c r="C4024" s="18" t="s">
        <v>8</v>
      </c>
      <c r="D4024" s="18" t="s">
        <v>277</v>
      </c>
      <c r="E4024" s="18" t="s">
        <v>533</v>
      </c>
      <c r="F4024" s="18" t="s">
        <v>537</v>
      </c>
      <c r="G4024" s="18">
        <v>972</v>
      </c>
      <c r="H4024" s="18">
        <v>2.93</v>
      </c>
      <c r="I4024" s="18">
        <v>3.89</v>
      </c>
      <c r="Q4024"/>
    </row>
    <row r="4025" spans="2:17" x14ac:dyDescent="0.25">
      <c r="B4025" s="18">
        <v>2012</v>
      </c>
      <c r="C4025" s="18" t="s">
        <v>8</v>
      </c>
      <c r="D4025" s="18" t="s">
        <v>277</v>
      </c>
      <c r="E4025" s="18" t="s">
        <v>533</v>
      </c>
      <c r="F4025" s="18" t="s">
        <v>538</v>
      </c>
      <c r="G4025" s="18">
        <v>1032</v>
      </c>
      <c r="H4025" s="18">
        <v>2.88</v>
      </c>
      <c r="I4025" s="18">
        <v>3.8</v>
      </c>
      <c r="Q4025"/>
    </row>
    <row r="4026" spans="2:17" x14ac:dyDescent="0.25">
      <c r="B4026" s="18">
        <v>2012</v>
      </c>
      <c r="C4026" s="18" t="s">
        <v>8</v>
      </c>
      <c r="D4026" s="18" t="s">
        <v>277</v>
      </c>
      <c r="E4026" s="18" t="s">
        <v>533</v>
      </c>
      <c r="F4026" s="18" t="s">
        <v>539</v>
      </c>
      <c r="G4026" s="18">
        <v>996</v>
      </c>
      <c r="H4026" s="18">
        <v>2.97</v>
      </c>
      <c r="I4026" s="18">
        <v>3.86</v>
      </c>
      <c r="Q4026"/>
    </row>
    <row r="4027" spans="2:17" x14ac:dyDescent="0.25">
      <c r="B4027" s="18">
        <v>2012</v>
      </c>
      <c r="C4027" s="18" t="s">
        <v>8</v>
      </c>
      <c r="D4027" s="18" t="s">
        <v>277</v>
      </c>
      <c r="E4027" s="18" t="s">
        <v>533</v>
      </c>
      <c r="F4027" s="18" t="s">
        <v>540</v>
      </c>
      <c r="G4027" s="18">
        <v>624</v>
      </c>
      <c r="H4027" s="18">
        <v>2.88</v>
      </c>
      <c r="I4027" s="18">
        <v>3.3</v>
      </c>
      <c r="Q4027"/>
    </row>
    <row r="4028" spans="2:17" x14ac:dyDescent="0.25">
      <c r="B4028" s="18">
        <v>2012</v>
      </c>
      <c r="C4028" s="18" t="s">
        <v>8</v>
      </c>
      <c r="D4028" s="18" t="s">
        <v>277</v>
      </c>
      <c r="E4028" s="18" t="s">
        <v>533</v>
      </c>
      <c r="F4028" s="18" t="s">
        <v>541</v>
      </c>
      <c r="G4028" s="18">
        <v>780</v>
      </c>
      <c r="H4028" s="18">
        <v>2.41</v>
      </c>
      <c r="I4028" s="18">
        <v>3.46</v>
      </c>
      <c r="Q4028"/>
    </row>
    <row r="4029" spans="2:17" x14ac:dyDescent="0.25">
      <c r="B4029" s="18">
        <v>2012</v>
      </c>
      <c r="C4029" s="18" t="s">
        <v>8</v>
      </c>
      <c r="D4029" s="18" t="s">
        <v>277</v>
      </c>
      <c r="E4029" s="18" t="s">
        <v>533</v>
      </c>
      <c r="F4029" s="18" t="s">
        <v>542</v>
      </c>
      <c r="G4029" s="18">
        <v>1152</v>
      </c>
      <c r="H4029" s="18">
        <v>2.48</v>
      </c>
      <c r="I4029" s="18">
        <v>3.24</v>
      </c>
      <c r="Q4029"/>
    </row>
    <row r="4030" spans="2:17" x14ac:dyDescent="0.25">
      <c r="B4030" s="18">
        <v>2012</v>
      </c>
      <c r="C4030" s="18" t="s">
        <v>8</v>
      </c>
      <c r="D4030" s="18" t="s">
        <v>277</v>
      </c>
      <c r="E4030" s="18" t="s">
        <v>533</v>
      </c>
      <c r="F4030" s="18" t="s">
        <v>543</v>
      </c>
      <c r="G4030" s="18">
        <v>1176</v>
      </c>
      <c r="H4030" s="18">
        <v>2.0699999999999998</v>
      </c>
      <c r="I4030" s="18">
        <v>3.58</v>
      </c>
      <c r="Q4030"/>
    </row>
    <row r="4031" spans="2:17" x14ac:dyDescent="0.25">
      <c r="B4031" s="18">
        <v>2012</v>
      </c>
      <c r="C4031" s="18" t="s">
        <v>8</v>
      </c>
      <c r="D4031" s="18" t="s">
        <v>277</v>
      </c>
      <c r="E4031" s="18" t="s">
        <v>533</v>
      </c>
      <c r="F4031" s="18" t="s">
        <v>544</v>
      </c>
      <c r="G4031" s="18">
        <v>1080</v>
      </c>
      <c r="H4031" s="18">
        <v>2.0499999999999998</v>
      </c>
      <c r="I4031" s="18">
        <v>3.56</v>
      </c>
      <c r="Q4031"/>
    </row>
    <row r="4032" spans="2:17" x14ac:dyDescent="0.25">
      <c r="B4032" s="18">
        <v>2012</v>
      </c>
      <c r="C4032" s="18" t="s">
        <v>8</v>
      </c>
      <c r="D4032" s="18" t="s">
        <v>277</v>
      </c>
      <c r="E4032" s="18" t="s">
        <v>533</v>
      </c>
      <c r="F4032" s="18" t="s">
        <v>545</v>
      </c>
      <c r="G4032" s="18">
        <v>648</v>
      </c>
      <c r="H4032" s="18">
        <v>2.77</v>
      </c>
      <c r="I4032" s="18">
        <v>3.49</v>
      </c>
      <c r="Q4032"/>
    </row>
    <row r="4033" spans="2:17" x14ac:dyDescent="0.25">
      <c r="B4033" s="18">
        <v>2012</v>
      </c>
      <c r="C4033" s="18" t="s">
        <v>8</v>
      </c>
      <c r="D4033" s="18" t="s">
        <v>277</v>
      </c>
      <c r="E4033" s="18" t="s">
        <v>533</v>
      </c>
      <c r="F4033" s="18" t="s">
        <v>546</v>
      </c>
      <c r="G4033" s="18">
        <v>876</v>
      </c>
      <c r="H4033" s="18">
        <v>2.95</v>
      </c>
      <c r="I4033" s="18">
        <v>3.39</v>
      </c>
      <c r="Q4033"/>
    </row>
    <row r="4034" spans="2:17" x14ac:dyDescent="0.25">
      <c r="B4034" s="18">
        <v>2012</v>
      </c>
      <c r="C4034" s="18" t="s">
        <v>8</v>
      </c>
      <c r="D4034" s="18" t="s">
        <v>277</v>
      </c>
      <c r="E4034" s="18" t="s">
        <v>533</v>
      </c>
      <c r="F4034" s="18" t="s">
        <v>547</v>
      </c>
      <c r="G4034" s="18">
        <v>960</v>
      </c>
      <c r="H4034" s="18">
        <v>2.16</v>
      </c>
      <c r="I4034" s="18">
        <v>3.35</v>
      </c>
      <c r="Q4034"/>
    </row>
    <row r="4035" spans="2:17" x14ac:dyDescent="0.25">
      <c r="B4035" s="18">
        <v>2012</v>
      </c>
      <c r="C4035" s="18" t="s">
        <v>8</v>
      </c>
      <c r="D4035" s="18" t="s">
        <v>277</v>
      </c>
      <c r="E4035" s="18" t="s">
        <v>533</v>
      </c>
      <c r="F4035" s="18" t="s">
        <v>548</v>
      </c>
      <c r="G4035" s="18">
        <v>768</v>
      </c>
      <c r="H4035" s="18">
        <v>2.46</v>
      </c>
      <c r="I4035" s="18">
        <v>3.21</v>
      </c>
      <c r="Q4035"/>
    </row>
    <row r="4036" spans="2:17" x14ac:dyDescent="0.25">
      <c r="B4036" s="18">
        <v>2012</v>
      </c>
      <c r="C4036" s="18" t="s">
        <v>8</v>
      </c>
      <c r="D4036" s="18" t="s">
        <v>277</v>
      </c>
      <c r="E4036" s="18" t="s">
        <v>533</v>
      </c>
      <c r="F4036" s="18" t="s">
        <v>549</v>
      </c>
      <c r="G4036" s="18">
        <v>1128</v>
      </c>
      <c r="H4036" s="18">
        <v>2.81</v>
      </c>
      <c r="I4036" s="18">
        <v>3.6</v>
      </c>
      <c r="Q4036"/>
    </row>
    <row r="4037" spans="2:17" x14ac:dyDescent="0.25">
      <c r="B4037" s="18">
        <v>2012</v>
      </c>
      <c r="C4037" s="18" t="s">
        <v>8</v>
      </c>
      <c r="D4037" s="18" t="s">
        <v>277</v>
      </c>
      <c r="E4037" s="18" t="s">
        <v>533</v>
      </c>
      <c r="F4037" s="18" t="s">
        <v>550</v>
      </c>
      <c r="G4037" s="18">
        <v>1020</v>
      </c>
      <c r="H4037" s="18">
        <v>2.3199999999999998</v>
      </c>
      <c r="I4037" s="18">
        <v>3.53</v>
      </c>
      <c r="Q4037"/>
    </row>
    <row r="4038" spans="2:17" x14ac:dyDescent="0.25">
      <c r="B4038" s="18">
        <v>2012</v>
      </c>
      <c r="C4038" s="18" t="s">
        <v>8</v>
      </c>
      <c r="D4038" s="18" t="s">
        <v>277</v>
      </c>
      <c r="E4038" s="18" t="s">
        <v>533</v>
      </c>
      <c r="F4038" s="18" t="s">
        <v>551</v>
      </c>
      <c r="G4038" s="18">
        <v>1116</v>
      </c>
      <c r="H4038" s="18">
        <v>2.99</v>
      </c>
      <c r="I4038" s="18">
        <v>3.51</v>
      </c>
      <c r="Q4038"/>
    </row>
    <row r="4039" spans="2:17" x14ac:dyDescent="0.25">
      <c r="B4039" s="18">
        <v>2012</v>
      </c>
      <c r="C4039" s="18" t="s">
        <v>8</v>
      </c>
      <c r="D4039" s="18" t="s">
        <v>277</v>
      </c>
      <c r="E4039" s="18" t="s">
        <v>533</v>
      </c>
      <c r="F4039" s="18" t="s">
        <v>552</v>
      </c>
      <c r="G4039" s="18">
        <v>804</v>
      </c>
      <c r="H4039" s="18">
        <v>2.57</v>
      </c>
      <c r="I4039" s="18">
        <v>3.67</v>
      </c>
      <c r="Q4039"/>
    </row>
    <row r="4040" spans="2:17" x14ac:dyDescent="0.25">
      <c r="B4040" s="18">
        <v>2012</v>
      </c>
      <c r="C4040" s="18" t="s">
        <v>8</v>
      </c>
      <c r="D4040" s="18" t="s">
        <v>277</v>
      </c>
      <c r="E4040" s="18" t="s">
        <v>533</v>
      </c>
      <c r="F4040" s="18" t="s">
        <v>553</v>
      </c>
      <c r="G4040" s="18">
        <v>840</v>
      </c>
      <c r="H4040" s="18">
        <v>2.63</v>
      </c>
      <c r="I4040" s="18">
        <v>3.41</v>
      </c>
      <c r="Q4040"/>
    </row>
    <row r="4041" spans="2:17" x14ac:dyDescent="0.25">
      <c r="B4041" s="18">
        <v>2012</v>
      </c>
      <c r="C4041" s="18" t="s">
        <v>8</v>
      </c>
      <c r="D4041" s="18" t="s">
        <v>277</v>
      </c>
      <c r="E4041" s="18" t="s">
        <v>533</v>
      </c>
      <c r="F4041" s="18" t="s">
        <v>554</v>
      </c>
      <c r="G4041" s="18">
        <v>816</v>
      </c>
      <c r="H4041" s="18">
        <v>2.48</v>
      </c>
      <c r="I4041" s="18">
        <v>3.9</v>
      </c>
      <c r="Q4041"/>
    </row>
    <row r="4042" spans="2:17" x14ac:dyDescent="0.25">
      <c r="B4042" s="18">
        <v>2012</v>
      </c>
      <c r="C4042" s="18" t="s">
        <v>8</v>
      </c>
      <c r="D4042" s="18" t="s">
        <v>277</v>
      </c>
      <c r="E4042" s="18" t="s">
        <v>533</v>
      </c>
      <c r="F4042" s="18" t="s">
        <v>3656</v>
      </c>
      <c r="G4042" s="18">
        <v>900</v>
      </c>
      <c r="H4042" s="18">
        <v>2.5299999999999998</v>
      </c>
      <c r="I4042" s="18">
        <v>3.34</v>
      </c>
      <c r="Q4042"/>
    </row>
    <row r="4043" spans="2:17" x14ac:dyDescent="0.25">
      <c r="B4043" s="18">
        <v>2012</v>
      </c>
      <c r="C4043" s="18" t="s">
        <v>8</v>
      </c>
      <c r="D4043" s="18" t="s">
        <v>277</v>
      </c>
      <c r="E4043" s="18" t="s">
        <v>533</v>
      </c>
      <c r="F4043" s="18" t="s">
        <v>3657</v>
      </c>
      <c r="G4043" s="18">
        <v>888</v>
      </c>
      <c r="H4043" s="18">
        <v>2.19</v>
      </c>
      <c r="I4043" s="18">
        <v>3.73</v>
      </c>
      <c r="Q4043"/>
    </row>
    <row r="4044" spans="2:17" x14ac:dyDescent="0.25">
      <c r="B4044" s="18">
        <v>2012</v>
      </c>
      <c r="C4044" s="18" t="s">
        <v>8</v>
      </c>
      <c r="D4044" s="18" t="s">
        <v>277</v>
      </c>
      <c r="E4044" s="18" t="s">
        <v>533</v>
      </c>
      <c r="F4044" s="18" t="s">
        <v>3658</v>
      </c>
      <c r="G4044" s="18">
        <v>792</v>
      </c>
      <c r="H4044" s="18">
        <v>2.69</v>
      </c>
      <c r="I4044" s="18">
        <v>3.69</v>
      </c>
      <c r="Q4044"/>
    </row>
    <row r="4045" spans="2:17" x14ac:dyDescent="0.25">
      <c r="B4045" s="18">
        <v>2012</v>
      </c>
      <c r="C4045" s="18" t="s">
        <v>8</v>
      </c>
      <c r="D4045" s="18" t="s">
        <v>277</v>
      </c>
      <c r="E4045" s="18" t="s">
        <v>533</v>
      </c>
      <c r="F4045" s="18" t="s">
        <v>3659</v>
      </c>
      <c r="G4045" s="18">
        <v>792</v>
      </c>
      <c r="H4045" s="18">
        <v>2.71</v>
      </c>
      <c r="I4045" s="18">
        <v>3.92</v>
      </c>
      <c r="Q4045"/>
    </row>
    <row r="4046" spans="2:17" x14ac:dyDescent="0.25">
      <c r="B4046" s="18">
        <v>2012</v>
      </c>
      <c r="C4046" s="18" t="s">
        <v>8</v>
      </c>
      <c r="D4046" s="18" t="s">
        <v>277</v>
      </c>
      <c r="E4046" s="18" t="s">
        <v>533</v>
      </c>
      <c r="F4046" s="18" t="s">
        <v>3660</v>
      </c>
      <c r="G4046" s="18">
        <v>864</v>
      </c>
      <c r="H4046" s="18">
        <v>2.64</v>
      </c>
      <c r="I4046" s="18">
        <v>3.78</v>
      </c>
      <c r="Q4046"/>
    </row>
    <row r="4047" spans="2:17" x14ac:dyDescent="0.25">
      <c r="B4047" s="18">
        <v>2012</v>
      </c>
      <c r="C4047" s="18" t="s">
        <v>8</v>
      </c>
      <c r="D4047" s="18" t="s">
        <v>277</v>
      </c>
      <c r="E4047" s="18" t="s">
        <v>533</v>
      </c>
      <c r="F4047" s="18" t="s">
        <v>3661</v>
      </c>
      <c r="G4047" s="18">
        <v>828</v>
      </c>
      <c r="H4047" s="18">
        <v>2.61</v>
      </c>
      <c r="I4047" s="18">
        <v>3.6</v>
      </c>
      <c r="Q4047"/>
    </row>
    <row r="4048" spans="2:17" x14ac:dyDescent="0.25">
      <c r="B4048" s="18">
        <v>2012</v>
      </c>
      <c r="C4048" s="18" t="s">
        <v>8</v>
      </c>
      <c r="D4048" s="18" t="s">
        <v>277</v>
      </c>
      <c r="E4048" s="18" t="s">
        <v>533</v>
      </c>
      <c r="F4048" s="18" t="s">
        <v>3662</v>
      </c>
      <c r="G4048" s="18">
        <v>840</v>
      </c>
      <c r="H4048" s="18">
        <v>2.37</v>
      </c>
      <c r="I4048" s="18">
        <v>3.78</v>
      </c>
      <c r="Q4048"/>
    </row>
    <row r="4049" spans="2:17" x14ac:dyDescent="0.25">
      <c r="B4049" s="18">
        <v>2012</v>
      </c>
      <c r="C4049" s="18" t="s">
        <v>8</v>
      </c>
      <c r="D4049" s="18" t="s">
        <v>266</v>
      </c>
      <c r="E4049" s="18" t="s">
        <v>555</v>
      </c>
      <c r="F4049" s="18" t="s">
        <v>556</v>
      </c>
      <c r="G4049" s="18">
        <v>2400</v>
      </c>
      <c r="H4049" s="18">
        <v>2.9</v>
      </c>
      <c r="I4049" s="18">
        <v>3.87</v>
      </c>
      <c r="Q4049"/>
    </row>
    <row r="4050" spans="2:17" x14ac:dyDescent="0.25">
      <c r="B4050" s="18">
        <v>2012</v>
      </c>
      <c r="C4050" s="18" t="s">
        <v>8</v>
      </c>
      <c r="D4050" s="18" t="s">
        <v>266</v>
      </c>
      <c r="E4050" s="18" t="s">
        <v>555</v>
      </c>
      <c r="F4050" s="18" t="s">
        <v>557</v>
      </c>
      <c r="G4050" s="18">
        <v>2484</v>
      </c>
      <c r="H4050" s="18">
        <v>2.4900000000000002</v>
      </c>
      <c r="I4050" s="18">
        <v>3.81</v>
      </c>
      <c r="Q4050"/>
    </row>
    <row r="4051" spans="2:17" x14ac:dyDescent="0.25">
      <c r="B4051" s="18">
        <v>2012</v>
      </c>
      <c r="C4051" s="18" t="s">
        <v>8</v>
      </c>
      <c r="D4051" s="18" t="s">
        <v>266</v>
      </c>
      <c r="E4051" s="18" t="s">
        <v>555</v>
      </c>
      <c r="F4051" s="18" t="s">
        <v>558</v>
      </c>
      <c r="G4051" s="18">
        <v>1452</v>
      </c>
      <c r="H4051" s="18">
        <v>2.64</v>
      </c>
      <c r="I4051" s="18">
        <v>3.49</v>
      </c>
      <c r="Q4051"/>
    </row>
    <row r="4052" spans="2:17" x14ac:dyDescent="0.25">
      <c r="B4052" s="18">
        <v>2012</v>
      </c>
      <c r="C4052" s="18" t="s">
        <v>8</v>
      </c>
      <c r="D4052" s="18" t="s">
        <v>266</v>
      </c>
      <c r="E4052" s="18" t="s">
        <v>555</v>
      </c>
      <c r="F4052" s="18" t="s">
        <v>559</v>
      </c>
      <c r="G4052" s="18">
        <v>1416</v>
      </c>
      <c r="H4052" s="18">
        <v>2.8</v>
      </c>
      <c r="I4052" s="18">
        <v>3.57</v>
      </c>
      <c r="Q4052"/>
    </row>
    <row r="4053" spans="2:17" x14ac:dyDescent="0.25">
      <c r="B4053" s="18">
        <v>2012</v>
      </c>
      <c r="C4053" s="18" t="s">
        <v>8</v>
      </c>
      <c r="D4053" s="18" t="s">
        <v>266</v>
      </c>
      <c r="E4053" s="18" t="s">
        <v>555</v>
      </c>
      <c r="F4053" s="18" t="s">
        <v>560</v>
      </c>
      <c r="G4053" s="18">
        <v>2376</v>
      </c>
      <c r="H4053" s="18">
        <v>2.67</v>
      </c>
      <c r="I4053" s="18">
        <v>3.47</v>
      </c>
      <c r="Q4053"/>
    </row>
    <row r="4054" spans="2:17" x14ac:dyDescent="0.25">
      <c r="B4054" s="18">
        <v>2012</v>
      </c>
      <c r="C4054" s="18" t="s">
        <v>8</v>
      </c>
      <c r="D4054" s="18" t="s">
        <v>266</v>
      </c>
      <c r="E4054" s="18" t="s">
        <v>555</v>
      </c>
      <c r="F4054" s="18" t="s">
        <v>561</v>
      </c>
      <c r="G4054" s="18">
        <v>2712</v>
      </c>
      <c r="H4054" s="18">
        <v>2.74</v>
      </c>
      <c r="I4054" s="18">
        <v>3.95</v>
      </c>
      <c r="Q4054"/>
    </row>
    <row r="4055" spans="2:17" x14ac:dyDescent="0.25">
      <c r="B4055" s="18">
        <v>2012</v>
      </c>
      <c r="C4055" s="18" t="s">
        <v>8</v>
      </c>
      <c r="D4055" s="18" t="s">
        <v>266</v>
      </c>
      <c r="E4055" s="18" t="s">
        <v>555</v>
      </c>
      <c r="F4055" s="18" t="s">
        <v>562</v>
      </c>
      <c r="G4055" s="18">
        <v>2436</v>
      </c>
      <c r="H4055" s="18">
        <v>2.5499999999999998</v>
      </c>
      <c r="I4055" s="18">
        <v>3.43</v>
      </c>
      <c r="Q4055"/>
    </row>
    <row r="4056" spans="2:17" x14ac:dyDescent="0.25">
      <c r="B4056" s="18">
        <v>2012</v>
      </c>
      <c r="C4056" s="18" t="s">
        <v>8</v>
      </c>
      <c r="D4056" s="18" t="s">
        <v>266</v>
      </c>
      <c r="E4056" s="18" t="s">
        <v>555</v>
      </c>
      <c r="F4056" s="18" t="s">
        <v>563</v>
      </c>
      <c r="G4056" s="18">
        <v>1332</v>
      </c>
      <c r="H4056" s="18">
        <v>2.48</v>
      </c>
      <c r="I4056" s="18">
        <v>3.67</v>
      </c>
      <c r="Q4056"/>
    </row>
    <row r="4057" spans="2:17" x14ac:dyDescent="0.25">
      <c r="B4057" s="18">
        <v>2012</v>
      </c>
      <c r="C4057" s="18" t="s">
        <v>8</v>
      </c>
      <c r="D4057" s="18" t="s">
        <v>266</v>
      </c>
      <c r="E4057" s="18" t="s">
        <v>555</v>
      </c>
      <c r="F4057" s="18" t="s">
        <v>564</v>
      </c>
      <c r="G4057" s="18">
        <v>1644</v>
      </c>
      <c r="H4057" s="18">
        <v>2.2999999999999998</v>
      </c>
      <c r="I4057" s="18">
        <v>3.89</v>
      </c>
      <c r="Q4057"/>
    </row>
    <row r="4058" spans="2:17" x14ac:dyDescent="0.25">
      <c r="B4058" s="18">
        <v>2012</v>
      </c>
      <c r="C4058" s="18" t="s">
        <v>8</v>
      </c>
      <c r="D4058" s="18" t="s">
        <v>266</v>
      </c>
      <c r="E4058" s="18" t="s">
        <v>555</v>
      </c>
      <c r="F4058" s="18" t="s">
        <v>3663</v>
      </c>
      <c r="G4058" s="18">
        <v>1836</v>
      </c>
      <c r="H4058" s="18">
        <v>2.6</v>
      </c>
      <c r="I4058" s="18">
        <v>3.94</v>
      </c>
      <c r="Q4058"/>
    </row>
    <row r="4059" spans="2:17" x14ac:dyDescent="0.25">
      <c r="B4059" s="18">
        <v>2012</v>
      </c>
      <c r="C4059" s="18" t="s">
        <v>8</v>
      </c>
      <c r="D4059" s="18" t="s">
        <v>277</v>
      </c>
      <c r="E4059" s="18" t="s">
        <v>565</v>
      </c>
      <c r="F4059" s="18" t="s">
        <v>566</v>
      </c>
      <c r="G4059" s="18">
        <v>1044</v>
      </c>
      <c r="H4059" s="18">
        <v>2.62</v>
      </c>
      <c r="I4059" s="18">
        <v>3.22</v>
      </c>
      <c r="Q4059"/>
    </row>
    <row r="4060" spans="2:17" x14ac:dyDescent="0.25">
      <c r="B4060" s="18">
        <v>2012</v>
      </c>
      <c r="C4060" s="18" t="s">
        <v>8</v>
      </c>
      <c r="D4060" s="18" t="s">
        <v>277</v>
      </c>
      <c r="E4060" s="18" t="s">
        <v>565</v>
      </c>
      <c r="F4060" s="18" t="s">
        <v>567</v>
      </c>
      <c r="G4060" s="18">
        <v>696</v>
      </c>
      <c r="H4060" s="18">
        <v>2.02</v>
      </c>
      <c r="I4060" s="18">
        <v>3.74</v>
      </c>
      <c r="Q4060"/>
    </row>
    <row r="4061" spans="2:17" x14ac:dyDescent="0.25">
      <c r="B4061" s="18">
        <v>2012</v>
      </c>
      <c r="C4061" s="18" t="s">
        <v>8</v>
      </c>
      <c r="D4061" s="18" t="s">
        <v>277</v>
      </c>
      <c r="E4061" s="18" t="s">
        <v>565</v>
      </c>
      <c r="F4061" s="18" t="s">
        <v>568</v>
      </c>
      <c r="G4061" s="18">
        <v>744</v>
      </c>
      <c r="H4061" s="18">
        <v>2.41</v>
      </c>
      <c r="I4061" s="18">
        <v>3.84</v>
      </c>
      <c r="Q4061"/>
    </row>
    <row r="4062" spans="2:17" x14ac:dyDescent="0.25">
      <c r="B4062" s="18">
        <v>2012</v>
      </c>
      <c r="C4062" s="18" t="s">
        <v>8</v>
      </c>
      <c r="D4062" s="18" t="s">
        <v>277</v>
      </c>
      <c r="E4062" s="18" t="s">
        <v>565</v>
      </c>
      <c r="F4062" s="18" t="s">
        <v>569</v>
      </c>
      <c r="G4062" s="18">
        <v>696</v>
      </c>
      <c r="H4062" s="18">
        <v>2.61</v>
      </c>
      <c r="I4062" s="18">
        <v>3.72</v>
      </c>
      <c r="Q4062"/>
    </row>
    <row r="4063" spans="2:17" x14ac:dyDescent="0.25">
      <c r="B4063" s="18">
        <v>2012</v>
      </c>
      <c r="C4063" s="18" t="s">
        <v>8</v>
      </c>
      <c r="D4063" s="18" t="s">
        <v>277</v>
      </c>
      <c r="E4063" s="18" t="s">
        <v>565</v>
      </c>
      <c r="F4063" s="18" t="s">
        <v>570</v>
      </c>
      <c r="G4063" s="18">
        <v>1140</v>
      </c>
      <c r="H4063" s="18">
        <v>2.2999999999999998</v>
      </c>
      <c r="I4063" s="18">
        <v>3.4</v>
      </c>
      <c r="Q4063"/>
    </row>
    <row r="4064" spans="2:17" x14ac:dyDescent="0.25">
      <c r="B4064" s="18">
        <v>2012</v>
      </c>
      <c r="C4064" s="18" t="s">
        <v>8</v>
      </c>
      <c r="D4064" s="18" t="s">
        <v>277</v>
      </c>
      <c r="E4064" s="18" t="s">
        <v>565</v>
      </c>
      <c r="F4064" s="18" t="s">
        <v>571</v>
      </c>
      <c r="G4064" s="18">
        <v>912</v>
      </c>
      <c r="H4064" s="18">
        <v>2.96</v>
      </c>
      <c r="I4064" s="18">
        <v>3.72</v>
      </c>
      <c r="Q4064"/>
    </row>
    <row r="4065" spans="2:17" x14ac:dyDescent="0.25">
      <c r="B4065" s="18">
        <v>2012</v>
      </c>
      <c r="C4065" s="18" t="s">
        <v>8</v>
      </c>
      <c r="D4065" s="18" t="s">
        <v>277</v>
      </c>
      <c r="E4065" s="18" t="s">
        <v>565</v>
      </c>
      <c r="F4065" s="18" t="s">
        <v>3664</v>
      </c>
      <c r="G4065" s="18">
        <v>1140</v>
      </c>
      <c r="H4065" s="18">
        <v>2.58</v>
      </c>
      <c r="I4065" s="18">
        <v>3.87</v>
      </c>
      <c r="Q4065"/>
    </row>
    <row r="4066" spans="2:17" x14ac:dyDescent="0.25">
      <c r="B4066" s="18">
        <v>2012</v>
      </c>
      <c r="C4066" s="18" t="s">
        <v>8</v>
      </c>
      <c r="D4066" s="18" t="s">
        <v>277</v>
      </c>
      <c r="E4066" s="18" t="s">
        <v>565</v>
      </c>
      <c r="F4066" s="18" t="s">
        <v>572</v>
      </c>
      <c r="G4066" s="18">
        <v>708</v>
      </c>
      <c r="H4066" s="18">
        <v>2.8</v>
      </c>
      <c r="I4066" s="18">
        <v>3.68</v>
      </c>
      <c r="Q4066"/>
    </row>
    <row r="4067" spans="2:17" x14ac:dyDescent="0.25">
      <c r="B4067" s="18">
        <v>2012</v>
      </c>
      <c r="C4067" s="18" t="s">
        <v>8</v>
      </c>
      <c r="D4067" s="18" t="s">
        <v>277</v>
      </c>
      <c r="E4067" s="18" t="s">
        <v>565</v>
      </c>
      <c r="F4067" s="18" t="s">
        <v>573</v>
      </c>
      <c r="G4067" s="18">
        <v>1176</v>
      </c>
      <c r="H4067" s="18">
        <v>2.23</v>
      </c>
      <c r="I4067" s="18">
        <v>3.5</v>
      </c>
      <c r="Q4067"/>
    </row>
    <row r="4068" spans="2:17" x14ac:dyDescent="0.25">
      <c r="B4068" s="18">
        <v>2012</v>
      </c>
      <c r="C4068" s="18" t="s">
        <v>8</v>
      </c>
      <c r="D4068" s="18" t="s">
        <v>277</v>
      </c>
      <c r="E4068" s="18" t="s">
        <v>565</v>
      </c>
      <c r="F4068" s="18" t="s">
        <v>574</v>
      </c>
      <c r="G4068" s="18">
        <v>912</v>
      </c>
      <c r="H4068" s="18">
        <v>2.69</v>
      </c>
      <c r="I4068" s="18">
        <v>3.4</v>
      </c>
      <c r="Q4068"/>
    </row>
    <row r="4069" spans="2:17" x14ac:dyDescent="0.25">
      <c r="B4069" s="18">
        <v>2012</v>
      </c>
      <c r="C4069" s="18" t="s">
        <v>8</v>
      </c>
      <c r="D4069" s="18" t="s">
        <v>277</v>
      </c>
      <c r="E4069" s="18" t="s">
        <v>565</v>
      </c>
      <c r="F4069" s="18" t="s">
        <v>575</v>
      </c>
      <c r="G4069" s="18">
        <v>1152</v>
      </c>
      <c r="H4069" s="18">
        <v>2.8</v>
      </c>
      <c r="I4069" s="18">
        <v>3.51</v>
      </c>
      <c r="Q4069"/>
    </row>
    <row r="4070" spans="2:17" x14ac:dyDescent="0.25">
      <c r="B4070" s="18">
        <v>2012</v>
      </c>
      <c r="C4070" s="18" t="s">
        <v>8</v>
      </c>
      <c r="D4070" s="18" t="s">
        <v>277</v>
      </c>
      <c r="E4070" s="18" t="s">
        <v>565</v>
      </c>
      <c r="F4070" s="18" t="s">
        <v>576</v>
      </c>
      <c r="G4070" s="18">
        <v>672</v>
      </c>
      <c r="H4070" s="18">
        <v>2.2400000000000002</v>
      </c>
      <c r="I4070" s="18">
        <v>3.26</v>
      </c>
      <c r="Q4070"/>
    </row>
    <row r="4071" spans="2:17" x14ac:dyDescent="0.25">
      <c r="B4071" s="18">
        <v>2012</v>
      </c>
      <c r="C4071" s="18" t="s">
        <v>8</v>
      </c>
      <c r="D4071" s="18" t="s">
        <v>266</v>
      </c>
      <c r="E4071" s="18" t="s">
        <v>577</v>
      </c>
      <c r="F4071" s="18" t="s">
        <v>578</v>
      </c>
      <c r="G4071" s="18">
        <v>1848</v>
      </c>
      <c r="H4071" s="18">
        <v>2.31</v>
      </c>
      <c r="I4071" s="18">
        <v>3.49</v>
      </c>
      <c r="Q4071"/>
    </row>
    <row r="4072" spans="2:17" x14ac:dyDescent="0.25">
      <c r="B4072" s="18">
        <v>2012</v>
      </c>
      <c r="C4072" s="18" t="s">
        <v>8</v>
      </c>
      <c r="D4072" s="18" t="s">
        <v>266</v>
      </c>
      <c r="E4072" s="18" t="s">
        <v>577</v>
      </c>
      <c r="F4072" s="18" t="s">
        <v>579</v>
      </c>
      <c r="G4072" s="18">
        <v>1308</v>
      </c>
      <c r="H4072" s="18">
        <v>2.81</v>
      </c>
      <c r="I4072" s="18">
        <v>3.92</v>
      </c>
      <c r="Q4072"/>
    </row>
    <row r="4073" spans="2:17" x14ac:dyDescent="0.25">
      <c r="B4073" s="18">
        <v>2012</v>
      </c>
      <c r="C4073" s="18" t="s">
        <v>8</v>
      </c>
      <c r="D4073" s="18" t="s">
        <v>266</v>
      </c>
      <c r="E4073" s="18" t="s">
        <v>577</v>
      </c>
      <c r="F4073" s="18" t="s">
        <v>580</v>
      </c>
      <c r="G4073" s="18">
        <v>2640</v>
      </c>
      <c r="H4073" s="18">
        <v>2.4500000000000002</v>
      </c>
      <c r="I4073" s="18">
        <v>3.36</v>
      </c>
      <c r="Q4073"/>
    </row>
    <row r="4074" spans="2:17" x14ac:dyDescent="0.25">
      <c r="B4074" s="18">
        <v>2012</v>
      </c>
      <c r="C4074" s="18" t="s">
        <v>8</v>
      </c>
      <c r="D4074" s="18" t="s">
        <v>266</v>
      </c>
      <c r="E4074" s="18" t="s">
        <v>577</v>
      </c>
      <c r="F4074" s="18" t="s">
        <v>581</v>
      </c>
      <c r="G4074" s="18">
        <v>2400</v>
      </c>
      <c r="H4074" s="18">
        <v>2.73</v>
      </c>
      <c r="I4074" s="18">
        <v>3.32</v>
      </c>
      <c r="Q4074"/>
    </row>
    <row r="4075" spans="2:17" x14ac:dyDescent="0.25">
      <c r="B4075" s="18">
        <v>2012</v>
      </c>
      <c r="C4075" s="18" t="s">
        <v>8</v>
      </c>
      <c r="D4075" s="18" t="s">
        <v>164</v>
      </c>
      <c r="E4075" s="18" t="s">
        <v>582</v>
      </c>
      <c r="F4075" s="18" t="s">
        <v>583</v>
      </c>
      <c r="G4075" s="18">
        <v>408</v>
      </c>
      <c r="H4075" s="18">
        <v>4.72</v>
      </c>
      <c r="I4075" s="18">
        <v>5.32</v>
      </c>
      <c r="Q4075"/>
    </row>
    <row r="4076" spans="2:17" x14ac:dyDescent="0.25">
      <c r="B4076" s="18">
        <v>2012</v>
      </c>
      <c r="C4076" s="18" t="s">
        <v>8</v>
      </c>
      <c r="D4076" s="18" t="s">
        <v>164</v>
      </c>
      <c r="E4076" s="18" t="s">
        <v>582</v>
      </c>
      <c r="F4076" s="18" t="s">
        <v>584</v>
      </c>
      <c r="G4076" s="18">
        <v>660</v>
      </c>
      <c r="H4076" s="18">
        <v>4.42</v>
      </c>
      <c r="I4076" s="18">
        <v>5.07</v>
      </c>
      <c r="Q4076"/>
    </row>
    <row r="4077" spans="2:17" x14ac:dyDescent="0.25">
      <c r="B4077" s="18">
        <v>2012</v>
      </c>
      <c r="C4077" s="18" t="s">
        <v>8</v>
      </c>
      <c r="D4077" s="18" t="s">
        <v>164</v>
      </c>
      <c r="E4077" s="18" t="s">
        <v>582</v>
      </c>
      <c r="F4077" s="18" t="s">
        <v>585</v>
      </c>
      <c r="G4077" s="18">
        <v>300</v>
      </c>
      <c r="H4077" s="18">
        <v>4.17</v>
      </c>
      <c r="I4077" s="18">
        <v>5.24</v>
      </c>
      <c r="Q4077"/>
    </row>
    <row r="4078" spans="2:17" x14ac:dyDescent="0.25">
      <c r="B4078" s="18">
        <v>2012</v>
      </c>
      <c r="C4078" s="18" t="s">
        <v>8</v>
      </c>
      <c r="D4078" s="18" t="s">
        <v>164</v>
      </c>
      <c r="E4078" s="18" t="s">
        <v>582</v>
      </c>
      <c r="F4078" s="18" t="s">
        <v>586</v>
      </c>
      <c r="G4078" s="18">
        <v>432</v>
      </c>
      <c r="H4078" s="18">
        <v>4.3600000000000003</v>
      </c>
      <c r="I4078" s="18">
        <v>5.04</v>
      </c>
      <c r="Q4078"/>
    </row>
    <row r="4079" spans="2:17" x14ac:dyDescent="0.25">
      <c r="B4079" s="18">
        <v>2012</v>
      </c>
      <c r="C4079" s="18" t="s">
        <v>8</v>
      </c>
      <c r="D4079" s="18" t="s">
        <v>277</v>
      </c>
      <c r="E4079" s="18" t="s">
        <v>587</v>
      </c>
      <c r="F4079" s="18" t="s">
        <v>588</v>
      </c>
      <c r="G4079" s="18">
        <v>648</v>
      </c>
      <c r="H4079" s="18">
        <v>2.79</v>
      </c>
      <c r="I4079" s="18">
        <v>3.59</v>
      </c>
      <c r="Q4079"/>
    </row>
    <row r="4080" spans="2:17" x14ac:dyDescent="0.25">
      <c r="B4080" s="18">
        <v>2012</v>
      </c>
      <c r="C4080" s="18" t="s">
        <v>8</v>
      </c>
      <c r="D4080" s="18" t="s">
        <v>277</v>
      </c>
      <c r="E4080" s="18" t="s">
        <v>587</v>
      </c>
      <c r="F4080" s="18" t="s">
        <v>589</v>
      </c>
      <c r="G4080" s="18">
        <v>1044</v>
      </c>
      <c r="H4080" s="18">
        <v>2.2999999999999998</v>
      </c>
      <c r="I4080" s="18">
        <v>3.68</v>
      </c>
      <c r="Q4080"/>
    </row>
    <row r="4081" spans="2:17" x14ac:dyDescent="0.25">
      <c r="B4081" s="18">
        <v>2012</v>
      </c>
      <c r="C4081" s="18" t="s">
        <v>8</v>
      </c>
      <c r="D4081" s="18" t="s">
        <v>277</v>
      </c>
      <c r="E4081" s="18" t="s">
        <v>587</v>
      </c>
      <c r="F4081" s="18" t="s">
        <v>590</v>
      </c>
      <c r="G4081" s="18">
        <v>696</v>
      </c>
      <c r="H4081" s="18">
        <v>2.5499999999999998</v>
      </c>
      <c r="I4081" s="18">
        <v>3.43</v>
      </c>
      <c r="Q4081"/>
    </row>
    <row r="4082" spans="2:17" x14ac:dyDescent="0.25">
      <c r="B4082" s="18">
        <v>2012</v>
      </c>
      <c r="C4082" s="18" t="s">
        <v>8</v>
      </c>
      <c r="D4082" s="18" t="s">
        <v>277</v>
      </c>
      <c r="E4082" s="18" t="s">
        <v>587</v>
      </c>
      <c r="F4082" s="18" t="s">
        <v>591</v>
      </c>
      <c r="G4082" s="18">
        <v>624</v>
      </c>
      <c r="H4082" s="18">
        <v>2.82</v>
      </c>
      <c r="I4082" s="18">
        <v>3.95</v>
      </c>
      <c r="Q4082"/>
    </row>
    <row r="4083" spans="2:17" x14ac:dyDescent="0.25">
      <c r="B4083" s="18">
        <v>2012</v>
      </c>
      <c r="C4083" s="18" t="s">
        <v>8</v>
      </c>
      <c r="D4083" s="18" t="s">
        <v>277</v>
      </c>
      <c r="E4083" s="18" t="s">
        <v>587</v>
      </c>
      <c r="F4083" s="18" t="s">
        <v>592</v>
      </c>
      <c r="G4083" s="18">
        <v>1020</v>
      </c>
      <c r="H4083" s="18">
        <v>2.38</v>
      </c>
      <c r="I4083" s="18">
        <v>3.8</v>
      </c>
      <c r="Q4083"/>
    </row>
    <row r="4084" spans="2:17" x14ac:dyDescent="0.25">
      <c r="B4084" s="18">
        <v>2012</v>
      </c>
      <c r="C4084" s="18" t="s">
        <v>8</v>
      </c>
      <c r="D4084" s="18" t="s">
        <v>277</v>
      </c>
      <c r="E4084" s="18" t="s">
        <v>587</v>
      </c>
      <c r="F4084" s="18" t="s">
        <v>593</v>
      </c>
      <c r="G4084" s="18">
        <v>960</v>
      </c>
      <c r="H4084" s="18">
        <v>2.46</v>
      </c>
      <c r="I4084" s="18">
        <v>3.45</v>
      </c>
      <c r="Q4084"/>
    </row>
    <row r="4085" spans="2:17" x14ac:dyDescent="0.25">
      <c r="B4085" s="18">
        <v>2012</v>
      </c>
      <c r="C4085" s="18" t="s">
        <v>8</v>
      </c>
      <c r="D4085" s="18" t="s">
        <v>277</v>
      </c>
      <c r="E4085" s="18" t="s">
        <v>587</v>
      </c>
      <c r="F4085" s="18" t="s">
        <v>594</v>
      </c>
      <c r="G4085" s="18">
        <v>1200</v>
      </c>
      <c r="H4085" s="18">
        <v>2.57</v>
      </c>
      <c r="I4085" s="18">
        <v>3.83</v>
      </c>
      <c r="Q4085"/>
    </row>
    <row r="4086" spans="2:17" x14ac:dyDescent="0.25">
      <c r="B4086" s="18">
        <v>2012</v>
      </c>
      <c r="C4086" s="18" t="s">
        <v>8</v>
      </c>
      <c r="D4086" s="18" t="s">
        <v>277</v>
      </c>
      <c r="E4086" s="18" t="s">
        <v>587</v>
      </c>
      <c r="F4086" s="18" t="s">
        <v>595</v>
      </c>
      <c r="G4086" s="18">
        <v>852</v>
      </c>
      <c r="H4086" s="18">
        <v>2.98</v>
      </c>
      <c r="I4086" s="18">
        <v>3.75</v>
      </c>
      <c r="Q4086"/>
    </row>
    <row r="4087" spans="2:17" x14ac:dyDescent="0.25">
      <c r="B4087" s="18">
        <v>2012</v>
      </c>
      <c r="C4087" s="18" t="s">
        <v>8</v>
      </c>
      <c r="D4087" s="18" t="s">
        <v>277</v>
      </c>
      <c r="E4087" s="18" t="s">
        <v>587</v>
      </c>
      <c r="F4087" s="18" t="s">
        <v>596</v>
      </c>
      <c r="G4087" s="18">
        <v>660</v>
      </c>
      <c r="H4087" s="18">
        <v>2.5099999999999998</v>
      </c>
      <c r="I4087" s="18">
        <v>3.32</v>
      </c>
      <c r="Q4087"/>
    </row>
    <row r="4088" spans="2:17" x14ac:dyDescent="0.25">
      <c r="B4088" s="18">
        <v>2012</v>
      </c>
      <c r="C4088" s="18" t="s">
        <v>8</v>
      </c>
      <c r="D4088" s="18" t="s">
        <v>277</v>
      </c>
      <c r="E4088" s="18" t="s">
        <v>587</v>
      </c>
      <c r="F4088" s="18" t="s">
        <v>597</v>
      </c>
      <c r="G4088" s="18">
        <v>1068</v>
      </c>
      <c r="H4088" s="18">
        <v>2.44</v>
      </c>
      <c r="I4088" s="18">
        <v>3.4</v>
      </c>
      <c r="Q4088"/>
    </row>
    <row r="4089" spans="2:17" x14ac:dyDescent="0.25">
      <c r="B4089" s="18">
        <v>2012</v>
      </c>
      <c r="C4089" s="18" t="s">
        <v>8</v>
      </c>
      <c r="D4089" s="18" t="s">
        <v>277</v>
      </c>
      <c r="E4089" s="18" t="s">
        <v>587</v>
      </c>
      <c r="F4089" s="18" t="s">
        <v>598</v>
      </c>
      <c r="G4089" s="18">
        <v>1176</v>
      </c>
      <c r="H4089" s="18">
        <v>2.35</v>
      </c>
      <c r="I4089" s="18">
        <v>3.53</v>
      </c>
      <c r="Q4089"/>
    </row>
    <row r="4090" spans="2:17" x14ac:dyDescent="0.25">
      <c r="B4090" s="18">
        <v>2012</v>
      </c>
      <c r="C4090" s="18" t="s">
        <v>8</v>
      </c>
      <c r="D4090" s="18" t="s">
        <v>277</v>
      </c>
      <c r="E4090" s="18" t="s">
        <v>587</v>
      </c>
      <c r="F4090" s="18" t="s">
        <v>599</v>
      </c>
      <c r="G4090" s="18">
        <v>1164</v>
      </c>
      <c r="H4090" s="18">
        <v>2.78</v>
      </c>
      <c r="I4090" s="18">
        <v>3.6</v>
      </c>
      <c r="Q4090"/>
    </row>
    <row r="4091" spans="2:17" x14ac:dyDescent="0.25">
      <c r="B4091" s="18">
        <v>2012</v>
      </c>
      <c r="C4091" s="18" t="s">
        <v>8</v>
      </c>
      <c r="D4091" s="18" t="s">
        <v>277</v>
      </c>
      <c r="E4091" s="18" t="s">
        <v>587</v>
      </c>
      <c r="F4091" s="18" t="s">
        <v>600</v>
      </c>
      <c r="G4091" s="18">
        <v>648</v>
      </c>
      <c r="H4091" s="18">
        <v>2.4700000000000002</v>
      </c>
      <c r="I4091" s="18">
        <v>3.4</v>
      </c>
      <c r="Q4091"/>
    </row>
    <row r="4092" spans="2:17" x14ac:dyDescent="0.25">
      <c r="B4092" s="18">
        <v>2012</v>
      </c>
      <c r="C4092" s="18" t="s">
        <v>8</v>
      </c>
      <c r="D4092" s="18" t="s">
        <v>277</v>
      </c>
      <c r="E4092" s="18" t="s">
        <v>587</v>
      </c>
      <c r="F4092" s="18" t="s">
        <v>601</v>
      </c>
      <c r="G4092" s="18">
        <v>912</v>
      </c>
      <c r="H4092" s="18">
        <v>2.1800000000000002</v>
      </c>
      <c r="I4092" s="18">
        <v>3.36</v>
      </c>
      <c r="Q4092"/>
    </row>
    <row r="4093" spans="2:17" x14ac:dyDescent="0.25">
      <c r="B4093" s="18">
        <v>2012</v>
      </c>
      <c r="C4093" s="18" t="s">
        <v>8</v>
      </c>
      <c r="D4093" s="18" t="s">
        <v>277</v>
      </c>
      <c r="E4093" s="18" t="s">
        <v>587</v>
      </c>
      <c r="F4093" s="18" t="s">
        <v>602</v>
      </c>
      <c r="G4093" s="18">
        <v>1008</v>
      </c>
      <c r="H4093" s="18">
        <v>2.84</v>
      </c>
      <c r="I4093" s="18">
        <v>3.2</v>
      </c>
      <c r="Q4093"/>
    </row>
    <row r="4094" spans="2:17" x14ac:dyDescent="0.25">
      <c r="B4094" s="18">
        <v>2012</v>
      </c>
      <c r="C4094" s="18" t="s">
        <v>8</v>
      </c>
      <c r="D4094" s="18" t="s">
        <v>277</v>
      </c>
      <c r="E4094" s="18" t="s">
        <v>587</v>
      </c>
      <c r="F4094" s="18" t="s">
        <v>603</v>
      </c>
      <c r="G4094" s="18">
        <v>600</v>
      </c>
      <c r="H4094" s="18">
        <v>2.5499999999999998</v>
      </c>
      <c r="I4094" s="18">
        <v>3.7</v>
      </c>
      <c r="Q4094"/>
    </row>
    <row r="4095" spans="2:17" x14ac:dyDescent="0.25">
      <c r="B4095" s="18">
        <v>2012</v>
      </c>
      <c r="C4095" s="18" t="s">
        <v>8</v>
      </c>
      <c r="D4095" s="18" t="s">
        <v>277</v>
      </c>
      <c r="E4095" s="18" t="s">
        <v>587</v>
      </c>
      <c r="F4095" s="18" t="s">
        <v>604</v>
      </c>
      <c r="G4095" s="18">
        <v>792</v>
      </c>
      <c r="H4095" s="18">
        <v>2.59</v>
      </c>
      <c r="I4095" s="18">
        <v>3.88</v>
      </c>
      <c r="Q4095"/>
    </row>
    <row r="4096" spans="2:17" x14ac:dyDescent="0.25">
      <c r="B4096" s="18">
        <v>2012</v>
      </c>
      <c r="C4096" s="18" t="s">
        <v>8</v>
      </c>
      <c r="D4096" s="18" t="s">
        <v>277</v>
      </c>
      <c r="E4096" s="18" t="s">
        <v>587</v>
      </c>
      <c r="F4096" s="18" t="s">
        <v>605</v>
      </c>
      <c r="G4096" s="18">
        <v>1140</v>
      </c>
      <c r="H4096" s="18">
        <v>2.95</v>
      </c>
      <c r="I4096" s="18">
        <v>3.41</v>
      </c>
      <c r="Q4096"/>
    </row>
    <row r="4097" spans="2:17" x14ac:dyDescent="0.25">
      <c r="B4097" s="18">
        <v>2012</v>
      </c>
      <c r="C4097" s="18" t="s">
        <v>8</v>
      </c>
      <c r="D4097" s="18" t="s">
        <v>277</v>
      </c>
      <c r="E4097" s="18" t="s">
        <v>587</v>
      </c>
      <c r="F4097" s="18" t="s">
        <v>606</v>
      </c>
      <c r="G4097" s="18">
        <v>660</v>
      </c>
      <c r="H4097" s="18">
        <v>2.67</v>
      </c>
      <c r="I4097" s="18">
        <v>3.98</v>
      </c>
      <c r="Q4097"/>
    </row>
    <row r="4098" spans="2:17" x14ac:dyDescent="0.25">
      <c r="B4098" s="18">
        <v>2012</v>
      </c>
      <c r="C4098" s="18" t="s">
        <v>8</v>
      </c>
      <c r="D4098" s="18" t="s">
        <v>277</v>
      </c>
      <c r="E4098" s="18" t="s">
        <v>587</v>
      </c>
      <c r="F4098" s="18" t="s">
        <v>607</v>
      </c>
      <c r="G4098" s="18">
        <v>744</v>
      </c>
      <c r="H4098" s="18">
        <v>2.2799999999999998</v>
      </c>
      <c r="I4098" s="18">
        <v>3.22</v>
      </c>
      <c r="Q4098"/>
    </row>
    <row r="4099" spans="2:17" x14ac:dyDescent="0.25">
      <c r="B4099" s="18">
        <v>2012</v>
      </c>
      <c r="C4099" s="18" t="s">
        <v>8</v>
      </c>
      <c r="D4099" s="18" t="s">
        <v>277</v>
      </c>
      <c r="E4099" s="18" t="s">
        <v>587</v>
      </c>
      <c r="F4099" s="18" t="s">
        <v>608</v>
      </c>
      <c r="G4099" s="18">
        <v>624</v>
      </c>
      <c r="H4099" s="18">
        <v>2.44</v>
      </c>
      <c r="I4099" s="18">
        <v>3.24</v>
      </c>
      <c r="Q4099"/>
    </row>
    <row r="4100" spans="2:17" x14ac:dyDescent="0.25">
      <c r="B4100" s="18">
        <v>2012</v>
      </c>
      <c r="C4100" s="18" t="s">
        <v>8</v>
      </c>
      <c r="D4100" s="18" t="s">
        <v>277</v>
      </c>
      <c r="E4100" s="18" t="s">
        <v>587</v>
      </c>
      <c r="F4100" s="18" t="s">
        <v>609</v>
      </c>
      <c r="G4100" s="18">
        <v>660</v>
      </c>
      <c r="H4100" s="18">
        <v>2.0299999999999998</v>
      </c>
      <c r="I4100" s="18">
        <v>3.7</v>
      </c>
      <c r="Q4100"/>
    </row>
    <row r="4101" spans="2:17" x14ac:dyDescent="0.25">
      <c r="B4101" s="18">
        <v>2012</v>
      </c>
      <c r="C4101" s="18" t="s">
        <v>8</v>
      </c>
      <c r="D4101" s="18" t="s">
        <v>277</v>
      </c>
      <c r="E4101" s="18" t="s">
        <v>587</v>
      </c>
      <c r="F4101" s="18" t="s">
        <v>610</v>
      </c>
      <c r="G4101" s="18">
        <v>804</v>
      </c>
      <c r="H4101" s="18">
        <v>2.38</v>
      </c>
      <c r="I4101" s="18">
        <v>3.66</v>
      </c>
      <c r="Q4101"/>
    </row>
    <row r="4102" spans="2:17" x14ac:dyDescent="0.25">
      <c r="B4102" s="18">
        <v>2012</v>
      </c>
      <c r="C4102" s="18" t="s">
        <v>8</v>
      </c>
      <c r="D4102" s="18" t="s">
        <v>277</v>
      </c>
      <c r="E4102" s="18" t="s">
        <v>587</v>
      </c>
      <c r="F4102" s="18" t="s">
        <v>611</v>
      </c>
      <c r="G4102" s="18">
        <v>864</v>
      </c>
      <c r="H4102" s="18">
        <v>2.46</v>
      </c>
      <c r="I4102" s="18">
        <v>3.84</v>
      </c>
      <c r="Q4102"/>
    </row>
    <row r="4103" spans="2:17" x14ac:dyDescent="0.25">
      <c r="B4103" s="18">
        <v>2012</v>
      </c>
      <c r="C4103" s="18" t="s">
        <v>8</v>
      </c>
      <c r="D4103" s="18" t="s">
        <v>277</v>
      </c>
      <c r="E4103" s="18" t="s">
        <v>587</v>
      </c>
      <c r="F4103" s="18" t="s">
        <v>612</v>
      </c>
      <c r="G4103" s="18">
        <v>960</v>
      </c>
      <c r="H4103" s="18">
        <v>2.81</v>
      </c>
      <c r="I4103" s="18">
        <v>3.66</v>
      </c>
      <c r="Q4103"/>
    </row>
    <row r="4104" spans="2:17" x14ac:dyDescent="0.25">
      <c r="B4104" s="18">
        <v>2012</v>
      </c>
      <c r="C4104" s="18" t="s">
        <v>8</v>
      </c>
      <c r="D4104" s="18" t="s">
        <v>277</v>
      </c>
      <c r="E4104" s="18" t="s">
        <v>587</v>
      </c>
      <c r="F4104" s="18" t="s">
        <v>613</v>
      </c>
      <c r="G4104" s="18">
        <v>624</v>
      </c>
      <c r="H4104" s="18">
        <v>2.83</v>
      </c>
      <c r="I4104" s="18">
        <v>3.25</v>
      </c>
      <c r="Q4104"/>
    </row>
    <row r="4105" spans="2:17" x14ac:dyDescent="0.25">
      <c r="B4105" s="18">
        <v>2012</v>
      </c>
      <c r="C4105" s="18" t="s">
        <v>8</v>
      </c>
      <c r="D4105" s="18" t="s">
        <v>277</v>
      </c>
      <c r="E4105" s="18" t="s">
        <v>587</v>
      </c>
      <c r="F4105" s="18" t="s">
        <v>614</v>
      </c>
      <c r="G4105" s="18">
        <v>876</v>
      </c>
      <c r="H4105" s="18">
        <v>2.33</v>
      </c>
      <c r="I4105" s="18">
        <v>3.83</v>
      </c>
      <c r="Q4105"/>
    </row>
    <row r="4106" spans="2:17" x14ac:dyDescent="0.25">
      <c r="B4106" s="18">
        <v>2012</v>
      </c>
      <c r="C4106" s="18" t="s">
        <v>8</v>
      </c>
      <c r="D4106" s="18" t="s">
        <v>277</v>
      </c>
      <c r="E4106" s="18" t="s">
        <v>587</v>
      </c>
      <c r="F4106" s="18" t="s">
        <v>615</v>
      </c>
      <c r="G4106" s="18">
        <v>1140</v>
      </c>
      <c r="H4106" s="18">
        <v>2.76</v>
      </c>
      <c r="I4106" s="18">
        <v>3.78</v>
      </c>
      <c r="Q4106"/>
    </row>
    <row r="4107" spans="2:17" x14ac:dyDescent="0.25">
      <c r="B4107" s="18">
        <v>2012</v>
      </c>
      <c r="C4107" s="18" t="s">
        <v>8</v>
      </c>
      <c r="D4107" s="18" t="s">
        <v>277</v>
      </c>
      <c r="E4107" s="18" t="s">
        <v>587</v>
      </c>
      <c r="F4107" s="18" t="s">
        <v>616</v>
      </c>
      <c r="G4107" s="18">
        <v>864</v>
      </c>
      <c r="H4107" s="18">
        <v>2.54</v>
      </c>
      <c r="I4107" s="18">
        <v>3.33</v>
      </c>
      <c r="Q4107"/>
    </row>
    <row r="4108" spans="2:17" x14ac:dyDescent="0.25">
      <c r="B4108" s="18">
        <v>2012</v>
      </c>
      <c r="C4108" s="18" t="s">
        <v>8</v>
      </c>
      <c r="D4108" s="18" t="s">
        <v>277</v>
      </c>
      <c r="E4108" s="18" t="s">
        <v>587</v>
      </c>
      <c r="F4108" s="18" t="s">
        <v>617</v>
      </c>
      <c r="G4108" s="18">
        <v>1068</v>
      </c>
      <c r="H4108" s="18">
        <v>2.42</v>
      </c>
      <c r="I4108" s="18">
        <v>3.4</v>
      </c>
      <c r="Q4108"/>
    </row>
    <row r="4109" spans="2:17" x14ac:dyDescent="0.25">
      <c r="B4109" s="18">
        <v>2012</v>
      </c>
      <c r="C4109" s="18" t="s">
        <v>8</v>
      </c>
      <c r="D4109" s="18" t="s">
        <v>277</v>
      </c>
      <c r="E4109" s="18" t="s">
        <v>587</v>
      </c>
      <c r="F4109" s="18" t="s">
        <v>618</v>
      </c>
      <c r="G4109" s="18">
        <v>780</v>
      </c>
      <c r="H4109" s="18">
        <v>2.4900000000000002</v>
      </c>
      <c r="I4109" s="18">
        <v>3.35</v>
      </c>
      <c r="Q4109"/>
    </row>
    <row r="4110" spans="2:17" x14ac:dyDescent="0.25">
      <c r="B4110" s="18">
        <v>2012</v>
      </c>
      <c r="C4110" s="18" t="s">
        <v>8</v>
      </c>
      <c r="D4110" s="18" t="s">
        <v>277</v>
      </c>
      <c r="E4110" s="18" t="s">
        <v>587</v>
      </c>
      <c r="F4110" s="18" t="s">
        <v>619</v>
      </c>
      <c r="G4110" s="18">
        <v>708</v>
      </c>
      <c r="H4110" s="18">
        <v>2.06</v>
      </c>
      <c r="I4110" s="18">
        <v>3.55</v>
      </c>
      <c r="Q4110"/>
    </row>
    <row r="4111" spans="2:17" x14ac:dyDescent="0.25">
      <c r="B4111" s="18">
        <v>2012</v>
      </c>
      <c r="C4111" s="18" t="s">
        <v>8</v>
      </c>
      <c r="D4111" s="18" t="s">
        <v>277</v>
      </c>
      <c r="E4111" s="18" t="s">
        <v>587</v>
      </c>
      <c r="F4111" s="18" t="s">
        <v>620</v>
      </c>
      <c r="G4111" s="18">
        <v>960</v>
      </c>
      <c r="H4111" s="18">
        <v>2.17</v>
      </c>
      <c r="I4111" s="18">
        <v>3.36</v>
      </c>
      <c r="Q4111"/>
    </row>
    <row r="4112" spans="2:17" x14ac:dyDescent="0.25">
      <c r="B4112" s="18">
        <v>2012</v>
      </c>
      <c r="C4112" s="18" t="s">
        <v>8</v>
      </c>
      <c r="D4112" s="18" t="s">
        <v>277</v>
      </c>
      <c r="E4112" s="18" t="s">
        <v>587</v>
      </c>
      <c r="F4112" s="18" t="s">
        <v>621</v>
      </c>
      <c r="G4112" s="18">
        <v>1164</v>
      </c>
      <c r="H4112" s="18">
        <v>2.0499999999999998</v>
      </c>
      <c r="I4112" s="18">
        <v>3.22</v>
      </c>
      <c r="Q4112"/>
    </row>
    <row r="4113" spans="2:17" x14ac:dyDescent="0.25">
      <c r="B4113" s="18">
        <v>2012</v>
      </c>
      <c r="C4113" s="18" t="s">
        <v>8</v>
      </c>
      <c r="D4113" s="18" t="s">
        <v>277</v>
      </c>
      <c r="E4113" s="18" t="s">
        <v>587</v>
      </c>
      <c r="F4113" s="18" t="s">
        <v>622</v>
      </c>
      <c r="G4113" s="18">
        <v>972</v>
      </c>
      <c r="H4113" s="18">
        <v>2.5099999999999998</v>
      </c>
      <c r="I4113" s="18">
        <v>3.87</v>
      </c>
      <c r="Q4113"/>
    </row>
    <row r="4114" spans="2:17" x14ac:dyDescent="0.25">
      <c r="B4114" s="18">
        <v>2012</v>
      </c>
      <c r="C4114" s="18" t="s">
        <v>8</v>
      </c>
      <c r="D4114" s="18" t="s">
        <v>277</v>
      </c>
      <c r="E4114" s="18" t="s">
        <v>587</v>
      </c>
      <c r="F4114" s="18" t="s">
        <v>623</v>
      </c>
      <c r="G4114" s="18">
        <v>960</v>
      </c>
      <c r="H4114" s="18">
        <v>2.74</v>
      </c>
      <c r="I4114" s="18">
        <v>3.88</v>
      </c>
      <c r="Q4114"/>
    </row>
    <row r="4115" spans="2:17" x14ac:dyDescent="0.25">
      <c r="B4115" s="18">
        <v>2012</v>
      </c>
      <c r="C4115" s="18" t="s">
        <v>8</v>
      </c>
      <c r="D4115" s="18" t="s">
        <v>277</v>
      </c>
      <c r="E4115" s="18" t="s">
        <v>587</v>
      </c>
      <c r="F4115" s="18" t="s">
        <v>624</v>
      </c>
      <c r="G4115" s="18">
        <v>684</v>
      </c>
      <c r="H4115" s="18">
        <v>2.56</v>
      </c>
      <c r="I4115" s="18">
        <v>3.32</v>
      </c>
      <c r="Q4115"/>
    </row>
    <row r="4116" spans="2:17" x14ac:dyDescent="0.25">
      <c r="B4116" s="18">
        <v>2012</v>
      </c>
      <c r="C4116" s="18" t="s">
        <v>8</v>
      </c>
      <c r="D4116" s="18" t="s">
        <v>277</v>
      </c>
      <c r="E4116" s="18" t="s">
        <v>587</v>
      </c>
      <c r="F4116" s="18" t="s">
        <v>625</v>
      </c>
      <c r="G4116" s="18">
        <v>684</v>
      </c>
      <c r="H4116" s="18">
        <v>2.04</v>
      </c>
      <c r="I4116" s="18">
        <v>3.77</v>
      </c>
      <c r="Q4116"/>
    </row>
    <row r="4117" spans="2:17" x14ac:dyDescent="0.25">
      <c r="B4117" s="18">
        <v>2012</v>
      </c>
      <c r="C4117" s="18" t="s">
        <v>8</v>
      </c>
      <c r="D4117" s="18" t="s">
        <v>277</v>
      </c>
      <c r="E4117" s="18" t="s">
        <v>587</v>
      </c>
      <c r="F4117" s="18" t="s">
        <v>626</v>
      </c>
      <c r="G4117" s="18">
        <v>636</v>
      </c>
      <c r="H4117" s="18">
        <v>2.46</v>
      </c>
      <c r="I4117" s="18">
        <v>3.9</v>
      </c>
      <c r="Q4117"/>
    </row>
    <row r="4118" spans="2:17" x14ac:dyDescent="0.25">
      <c r="B4118" s="18">
        <v>2012</v>
      </c>
      <c r="C4118" s="18" t="s">
        <v>8</v>
      </c>
      <c r="D4118" s="18" t="s">
        <v>277</v>
      </c>
      <c r="E4118" s="18" t="s">
        <v>587</v>
      </c>
      <c r="F4118" s="18" t="s">
        <v>627</v>
      </c>
      <c r="G4118" s="18">
        <v>1164</v>
      </c>
      <c r="H4118" s="18">
        <v>2.37</v>
      </c>
      <c r="I4118" s="18">
        <v>3.61</v>
      </c>
      <c r="Q4118"/>
    </row>
    <row r="4119" spans="2:17" x14ac:dyDescent="0.25">
      <c r="B4119" s="18">
        <v>2012</v>
      </c>
      <c r="C4119" s="18" t="s">
        <v>8</v>
      </c>
      <c r="D4119" s="18" t="s">
        <v>277</v>
      </c>
      <c r="E4119" s="18" t="s">
        <v>587</v>
      </c>
      <c r="F4119" s="18" t="s">
        <v>628</v>
      </c>
      <c r="G4119" s="18">
        <v>612</v>
      </c>
      <c r="H4119" s="18">
        <v>2.37</v>
      </c>
      <c r="I4119" s="18">
        <v>3.84</v>
      </c>
      <c r="Q4119"/>
    </row>
    <row r="4120" spans="2:17" x14ac:dyDescent="0.25">
      <c r="B4120" s="18">
        <v>2012</v>
      </c>
      <c r="C4120" s="18" t="s">
        <v>8</v>
      </c>
      <c r="D4120" s="18" t="s">
        <v>277</v>
      </c>
      <c r="E4120" s="18" t="s">
        <v>587</v>
      </c>
      <c r="F4120" s="18" t="s">
        <v>629</v>
      </c>
      <c r="G4120" s="18">
        <v>1104</v>
      </c>
      <c r="H4120" s="18">
        <v>2.13</v>
      </c>
      <c r="I4120" s="18">
        <v>3.48</v>
      </c>
      <c r="Q4120"/>
    </row>
    <row r="4121" spans="2:17" x14ac:dyDescent="0.25">
      <c r="B4121" s="18">
        <v>2012</v>
      </c>
      <c r="C4121" s="18" t="s">
        <v>8</v>
      </c>
      <c r="D4121" s="18" t="s">
        <v>277</v>
      </c>
      <c r="E4121" s="18" t="s">
        <v>587</v>
      </c>
      <c r="F4121" s="18" t="s">
        <v>630</v>
      </c>
      <c r="G4121" s="18">
        <v>1152</v>
      </c>
      <c r="H4121" s="18">
        <v>2.02</v>
      </c>
      <c r="I4121" s="18">
        <v>3.9</v>
      </c>
      <c r="Q4121"/>
    </row>
    <row r="4122" spans="2:17" x14ac:dyDescent="0.25">
      <c r="B4122" s="18">
        <v>2012</v>
      </c>
      <c r="C4122" s="18" t="s">
        <v>8</v>
      </c>
      <c r="D4122" s="18" t="s">
        <v>277</v>
      </c>
      <c r="E4122" s="18" t="s">
        <v>587</v>
      </c>
      <c r="F4122" s="18" t="s">
        <v>631</v>
      </c>
      <c r="G4122" s="18">
        <v>1008</v>
      </c>
      <c r="H4122" s="18">
        <v>2.27</v>
      </c>
      <c r="I4122" s="18">
        <v>3.82</v>
      </c>
      <c r="Q4122"/>
    </row>
    <row r="4123" spans="2:17" x14ac:dyDescent="0.25">
      <c r="B4123" s="18">
        <v>2012</v>
      </c>
      <c r="C4123" s="18" t="s">
        <v>8</v>
      </c>
      <c r="D4123" s="18" t="s">
        <v>277</v>
      </c>
      <c r="E4123" s="18" t="s">
        <v>587</v>
      </c>
      <c r="F4123" s="18" t="s">
        <v>632</v>
      </c>
      <c r="G4123" s="18">
        <v>996</v>
      </c>
      <c r="H4123" s="18">
        <v>2.67</v>
      </c>
      <c r="I4123" s="18">
        <v>3.76</v>
      </c>
      <c r="Q4123"/>
    </row>
    <row r="4124" spans="2:17" x14ac:dyDescent="0.25">
      <c r="B4124" s="18">
        <v>2012</v>
      </c>
      <c r="C4124" s="18" t="s">
        <v>8</v>
      </c>
      <c r="D4124" s="18" t="s">
        <v>277</v>
      </c>
      <c r="E4124" s="18" t="s">
        <v>587</v>
      </c>
      <c r="F4124" s="18" t="s">
        <v>633</v>
      </c>
      <c r="G4124" s="18">
        <v>744</v>
      </c>
      <c r="H4124" s="18">
        <v>2.87</v>
      </c>
      <c r="I4124" s="18">
        <v>3.36</v>
      </c>
      <c r="Q4124"/>
    </row>
    <row r="4125" spans="2:17" x14ac:dyDescent="0.25">
      <c r="B4125" s="18">
        <v>2012</v>
      </c>
      <c r="C4125" s="18" t="s">
        <v>8</v>
      </c>
      <c r="D4125" s="18" t="s">
        <v>277</v>
      </c>
      <c r="E4125" s="18" t="s">
        <v>587</v>
      </c>
      <c r="F4125" s="18" t="s">
        <v>634</v>
      </c>
      <c r="G4125" s="18">
        <v>996</v>
      </c>
      <c r="H4125" s="18">
        <v>2.64</v>
      </c>
      <c r="I4125" s="18">
        <v>3.34</v>
      </c>
      <c r="Q4125"/>
    </row>
    <row r="4126" spans="2:17" x14ac:dyDescent="0.25">
      <c r="B4126" s="18">
        <v>2012</v>
      </c>
      <c r="C4126" s="18" t="s">
        <v>8</v>
      </c>
      <c r="D4126" s="18" t="s">
        <v>277</v>
      </c>
      <c r="E4126" s="18" t="s">
        <v>587</v>
      </c>
      <c r="F4126" s="18" t="s">
        <v>635</v>
      </c>
      <c r="G4126" s="18">
        <v>612</v>
      </c>
      <c r="H4126" s="18">
        <v>2.39</v>
      </c>
      <c r="I4126" s="18">
        <v>3.29</v>
      </c>
      <c r="Q4126"/>
    </row>
    <row r="4127" spans="2:17" x14ac:dyDescent="0.25">
      <c r="B4127" s="18">
        <v>2012</v>
      </c>
      <c r="C4127" s="18" t="s">
        <v>8</v>
      </c>
      <c r="D4127" s="18" t="s">
        <v>277</v>
      </c>
      <c r="E4127" s="18" t="s">
        <v>587</v>
      </c>
      <c r="F4127" s="18" t="s">
        <v>636</v>
      </c>
      <c r="G4127" s="18">
        <v>876</v>
      </c>
      <c r="H4127" s="18">
        <v>2.2999999999999998</v>
      </c>
      <c r="I4127" s="18">
        <v>3.58</v>
      </c>
      <c r="Q4127"/>
    </row>
    <row r="4128" spans="2:17" x14ac:dyDescent="0.25">
      <c r="B4128" s="18">
        <v>2012</v>
      </c>
      <c r="C4128" s="18" t="s">
        <v>8</v>
      </c>
      <c r="D4128" s="18" t="s">
        <v>277</v>
      </c>
      <c r="E4128" s="18" t="s">
        <v>587</v>
      </c>
      <c r="F4128" s="18" t="s">
        <v>637</v>
      </c>
      <c r="G4128" s="18">
        <v>1188</v>
      </c>
      <c r="H4128" s="18">
        <v>2.1800000000000002</v>
      </c>
      <c r="I4128" s="18">
        <v>3.2</v>
      </c>
      <c r="Q4128"/>
    </row>
    <row r="4129" spans="2:17" x14ac:dyDescent="0.25">
      <c r="B4129" s="18">
        <v>2012</v>
      </c>
      <c r="C4129" s="18" t="s">
        <v>8</v>
      </c>
      <c r="D4129" s="18" t="s">
        <v>277</v>
      </c>
      <c r="E4129" s="18" t="s">
        <v>587</v>
      </c>
      <c r="F4129" s="18" t="s">
        <v>638</v>
      </c>
      <c r="G4129" s="18">
        <v>1032</v>
      </c>
      <c r="H4129" s="18">
        <v>2.1800000000000002</v>
      </c>
      <c r="I4129" s="18">
        <v>3.83</v>
      </c>
      <c r="Q4129"/>
    </row>
    <row r="4130" spans="2:17" x14ac:dyDescent="0.25">
      <c r="B4130" s="18">
        <v>2012</v>
      </c>
      <c r="C4130" s="18" t="s">
        <v>8</v>
      </c>
      <c r="D4130" s="18" t="s">
        <v>277</v>
      </c>
      <c r="E4130" s="18" t="s">
        <v>587</v>
      </c>
      <c r="F4130" s="18" t="s">
        <v>639</v>
      </c>
      <c r="G4130" s="18">
        <v>624</v>
      </c>
      <c r="H4130" s="18">
        <v>2.73</v>
      </c>
      <c r="I4130" s="18">
        <v>3.64</v>
      </c>
      <c r="Q4130"/>
    </row>
    <row r="4131" spans="2:17" x14ac:dyDescent="0.25">
      <c r="B4131" s="18">
        <v>2012</v>
      </c>
      <c r="C4131" s="18" t="s">
        <v>8</v>
      </c>
      <c r="D4131" s="18" t="s">
        <v>277</v>
      </c>
      <c r="E4131" s="18" t="s">
        <v>587</v>
      </c>
      <c r="F4131" s="18" t="s">
        <v>640</v>
      </c>
      <c r="G4131" s="18">
        <v>936</v>
      </c>
      <c r="H4131" s="18">
        <v>2.39</v>
      </c>
      <c r="I4131" s="18">
        <v>3.48</v>
      </c>
      <c r="Q4131"/>
    </row>
    <row r="4132" spans="2:17" x14ac:dyDescent="0.25">
      <c r="B4132" s="18">
        <v>2012</v>
      </c>
      <c r="C4132" s="18" t="s">
        <v>8</v>
      </c>
      <c r="D4132" s="18" t="s">
        <v>277</v>
      </c>
      <c r="E4132" s="18" t="s">
        <v>587</v>
      </c>
      <c r="F4132" s="18" t="s">
        <v>641</v>
      </c>
      <c r="G4132" s="18">
        <v>864</v>
      </c>
      <c r="H4132" s="18">
        <v>2.69</v>
      </c>
      <c r="I4132" s="18">
        <v>3.7</v>
      </c>
      <c r="Q4132"/>
    </row>
    <row r="4133" spans="2:17" x14ac:dyDescent="0.25">
      <c r="B4133" s="18">
        <v>2012</v>
      </c>
      <c r="C4133" s="18" t="s">
        <v>8</v>
      </c>
      <c r="D4133" s="18" t="s">
        <v>277</v>
      </c>
      <c r="E4133" s="18" t="s">
        <v>587</v>
      </c>
      <c r="F4133" s="18" t="s">
        <v>642</v>
      </c>
      <c r="G4133" s="18">
        <v>660</v>
      </c>
      <c r="H4133" s="18">
        <v>2.11</v>
      </c>
      <c r="I4133" s="18">
        <v>3.67</v>
      </c>
      <c r="Q4133"/>
    </row>
    <row r="4134" spans="2:17" x14ac:dyDescent="0.25">
      <c r="B4134" s="18">
        <v>2012</v>
      </c>
      <c r="C4134" s="18" t="s">
        <v>8</v>
      </c>
      <c r="D4134" s="18" t="s">
        <v>277</v>
      </c>
      <c r="E4134" s="18" t="s">
        <v>587</v>
      </c>
      <c r="F4134" s="18" t="s">
        <v>643</v>
      </c>
      <c r="G4134" s="18">
        <v>816</v>
      </c>
      <c r="H4134" s="18">
        <v>2.83</v>
      </c>
      <c r="I4134" s="18">
        <v>3.87</v>
      </c>
      <c r="Q4134"/>
    </row>
    <row r="4135" spans="2:17" x14ac:dyDescent="0.25">
      <c r="B4135" s="18">
        <v>2012</v>
      </c>
      <c r="C4135" s="18" t="s">
        <v>8</v>
      </c>
      <c r="D4135" s="18" t="s">
        <v>277</v>
      </c>
      <c r="E4135" s="18" t="s">
        <v>587</v>
      </c>
      <c r="F4135" s="18" t="s">
        <v>644</v>
      </c>
      <c r="G4135" s="18">
        <v>1116</v>
      </c>
      <c r="H4135" s="18">
        <v>2.34</v>
      </c>
      <c r="I4135" s="18">
        <v>3.5</v>
      </c>
      <c r="Q4135"/>
    </row>
    <row r="4136" spans="2:17" x14ac:dyDescent="0.25">
      <c r="B4136" s="18">
        <v>2012</v>
      </c>
      <c r="C4136" s="18" t="s">
        <v>8</v>
      </c>
      <c r="D4136" s="18" t="s">
        <v>277</v>
      </c>
      <c r="E4136" s="18" t="s">
        <v>587</v>
      </c>
      <c r="F4136" s="18" t="s">
        <v>645</v>
      </c>
      <c r="G4136" s="18">
        <v>1164</v>
      </c>
      <c r="H4136" s="18">
        <v>2.69</v>
      </c>
      <c r="I4136" s="18">
        <v>3.8</v>
      </c>
      <c r="Q4136"/>
    </row>
    <row r="4137" spans="2:17" x14ac:dyDescent="0.25">
      <c r="B4137" s="18">
        <v>2012</v>
      </c>
      <c r="C4137" s="18" t="s">
        <v>8</v>
      </c>
      <c r="D4137" s="18" t="s">
        <v>277</v>
      </c>
      <c r="E4137" s="18" t="s">
        <v>587</v>
      </c>
      <c r="F4137" s="18" t="s">
        <v>646</v>
      </c>
      <c r="G4137" s="18">
        <v>804</v>
      </c>
      <c r="H4137" s="18">
        <v>2.0299999999999998</v>
      </c>
      <c r="I4137" s="18">
        <v>3.92</v>
      </c>
      <c r="Q4137"/>
    </row>
    <row r="4138" spans="2:17" x14ac:dyDescent="0.25">
      <c r="B4138" s="18">
        <v>2012</v>
      </c>
      <c r="C4138" s="18" t="s">
        <v>8</v>
      </c>
      <c r="D4138" s="18" t="s">
        <v>160</v>
      </c>
      <c r="E4138" s="18" t="s">
        <v>3665</v>
      </c>
      <c r="F4138" s="18" t="s">
        <v>3666</v>
      </c>
      <c r="G4138" s="18">
        <v>192</v>
      </c>
      <c r="H4138" s="18">
        <v>1.08</v>
      </c>
      <c r="I4138" s="18">
        <v>1.33</v>
      </c>
      <c r="Q4138"/>
    </row>
    <row r="4139" spans="2:17" x14ac:dyDescent="0.25">
      <c r="B4139" s="18">
        <v>2012</v>
      </c>
      <c r="C4139" s="18" t="s">
        <v>8</v>
      </c>
      <c r="D4139" s="18" t="s">
        <v>277</v>
      </c>
      <c r="E4139" s="18" t="s">
        <v>647</v>
      </c>
      <c r="F4139" s="18" t="s">
        <v>648</v>
      </c>
      <c r="G4139" s="18">
        <v>948</v>
      </c>
      <c r="H4139" s="18">
        <v>2.77</v>
      </c>
      <c r="I4139" s="18">
        <v>3.98</v>
      </c>
      <c r="Q4139"/>
    </row>
    <row r="4140" spans="2:17" x14ac:dyDescent="0.25">
      <c r="B4140" s="18">
        <v>2012</v>
      </c>
      <c r="C4140" s="18" t="s">
        <v>8</v>
      </c>
      <c r="D4140" s="18" t="s">
        <v>277</v>
      </c>
      <c r="E4140" s="18" t="s">
        <v>647</v>
      </c>
      <c r="F4140" s="18" t="s">
        <v>649</v>
      </c>
      <c r="G4140" s="18">
        <v>984</v>
      </c>
      <c r="H4140" s="18">
        <v>2.2400000000000002</v>
      </c>
      <c r="I4140" s="18">
        <v>3.8</v>
      </c>
      <c r="Q4140"/>
    </row>
    <row r="4141" spans="2:17" x14ac:dyDescent="0.25">
      <c r="B4141" s="18">
        <v>2012</v>
      </c>
      <c r="C4141" s="18" t="s">
        <v>8</v>
      </c>
      <c r="D4141" s="18" t="s">
        <v>277</v>
      </c>
      <c r="E4141" s="18" t="s">
        <v>647</v>
      </c>
      <c r="F4141" s="18" t="s">
        <v>650</v>
      </c>
      <c r="G4141" s="18">
        <v>684</v>
      </c>
      <c r="H4141" s="18">
        <v>2.54</v>
      </c>
      <c r="I4141" s="18">
        <v>3.63</v>
      </c>
      <c r="Q4141"/>
    </row>
    <row r="4142" spans="2:17" x14ac:dyDescent="0.25">
      <c r="B4142" s="18">
        <v>2012</v>
      </c>
      <c r="C4142" s="18" t="s">
        <v>8</v>
      </c>
      <c r="D4142" s="18" t="s">
        <v>277</v>
      </c>
      <c r="E4142" s="18" t="s">
        <v>647</v>
      </c>
      <c r="F4142" s="18" t="s">
        <v>651</v>
      </c>
      <c r="G4142" s="18">
        <v>1080</v>
      </c>
      <c r="H4142" s="18">
        <v>2.08</v>
      </c>
      <c r="I4142" s="18">
        <v>3.67</v>
      </c>
      <c r="Q4142"/>
    </row>
    <row r="4143" spans="2:17" x14ac:dyDescent="0.25">
      <c r="B4143" s="18">
        <v>2012</v>
      </c>
      <c r="C4143" s="18" t="s">
        <v>8</v>
      </c>
      <c r="D4143" s="18" t="s">
        <v>277</v>
      </c>
      <c r="E4143" s="18" t="s">
        <v>647</v>
      </c>
      <c r="F4143" s="18" t="s">
        <v>652</v>
      </c>
      <c r="G4143" s="18">
        <v>600</v>
      </c>
      <c r="H4143" s="18">
        <v>2.37</v>
      </c>
      <c r="I4143" s="18">
        <v>3.88</v>
      </c>
      <c r="Q4143"/>
    </row>
    <row r="4144" spans="2:17" x14ac:dyDescent="0.25">
      <c r="B4144" s="18">
        <v>2012</v>
      </c>
      <c r="C4144" s="18" t="s">
        <v>8</v>
      </c>
      <c r="D4144" s="18" t="s">
        <v>277</v>
      </c>
      <c r="E4144" s="18" t="s">
        <v>647</v>
      </c>
      <c r="F4144" s="18" t="s">
        <v>653</v>
      </c>
      <c r="G4144" s="18">
        <v>1068</v>
      </c>
      <c r="H4144" s="18">
        <v>2.62</v>
      </c>
      <c r="I4144" s="18">
        <v>3.96</v>
      </c>
      <c r="Q4144"/>
    </row>
    <row r="4145" spans="2:17" x14ac:dyDescent="0.25">
      <c r="B4145" s="18">
        <v>2012</v>
      </c>
      <c r="C4145" s="18" t="s">
        <v>8</v>
      </c>
      <c r="D4145" s="18" t="s">
        <v>277</v>
      </c>
      <c r="E4145" s="18" t="s">
        <v>647</v>
      </c>
      <c r="F4145" s="18" t="s">
        <v>654</v>
      </c>
      <c r="G4145" s="18">
        <v>888</v>
      </c>
      <c r="H4145" s="18">
        <v>2.82</v>
      </c>
      <c r="I4145" s="18">
        <v>3.42</v>
      </c>
      <c r="Q4145"/>
    </row>
    <row r="4146" spans="2:17" x14ac:dyDescent="0.25">
      <c r="B4146" s="18">
        <v>2012</v>
      </c>
      <c r="C4146" s="18" t="s">
        <v>8</v>
      </c>
      <c r="D4146" s="18" t="s">
        <v>277</v>
      </c>
      <c r="E4146" s="18" t="s">
        <v>647</v>
      </c>
      <c r="F4146" s="18" t="s">
        <v>655</v>
      </c>
      <c r="G4146" s="18">
        <v>1128</v>
      </c>
      <c r="H4146" s="18">
        <v>2.83</v>
      </c>
      <c r="I4146" s="18">
        <v>3.25</v>
      </c>
      <c r="Q4146"/>
    </row>
    <row r="4147" spans="2:17" x14ac:dyDescent="0.25">
      <c r="B4147" s="18">
        <v>2012</v>
      </c>
      <c r="C4147" s="18" t="s">
        <v>8</v>
      </c>
      <c r="D4147" s="18" t="s">
        <v>277</v>
      </c>
      <c r="E4147" s="18" t="s">
        <v>647</v>
      </c>
      <c r="F4147" s="18" t="s">
        <v>656</v>
      </c>
      <c r="G4147" s="18">
        <v>888</v>
      </c>
      <c r="H4147" s="18">
        <v>2.83</v>
      </c>
      <c r="I4147" s="18">
        <v>3.29</v>
      </c>
      <c r="Q4147"/>
    </row>
    <row r="4148" spans="2:17" x14ac:dyDescent="0.25">
      <c r="B4148" s="18">
        <v>2012</v>
      </c>
      <c r="C4148" s="18" t="s">
        <v>8</v>
      </c>
      <c r="D4148" s="18" t="s">
        <v>277</v>
      </c>
      <c r="E4148" s="18" t="s">
        <v>647</v>
      </c>
      <c r="F4148" s="18" t="s">
        <v>657</v>
      </c>
      <c r="G4148" s="18">
        <v>684</v>
      </c>
      <c r="H4148" s="18">
        <v>2.87</v>
      </c>
      <c r="I4148" s="18">
        <v>3.75</v>
      </c>
      <c r="Q4148"/>
    </row>
    <row r="4149" spans="2:17" x14ac:dyDescent="0.25">
      <c r="B4149" s="18">
        <v>2012</v>
      </c>
      <c r="C4149" s="18" t="s">
        <v>8</v>
      </c>
      <c r="D4149" s="18" t="s">
        <v>277</v>
      </c>
      <c r="E4149" s="18" t="s">
        <v>647</v>
      </c>
      <c r="F4149" s="18" t="s">
        <v>658</v>
      </c>
      <c r="G4149" s="18">
        <v>612</v>
      </c>
      <c r="H4149" s="18">
        <v>2.4300000000000002</v>
      </c>
      <c r="I4149" s="18">
        <v>3.75</v>
      </c>
      <c r="Q4149"/>
    </row>
    <row r="4150" spans="2:17" x14ac:dyDescent="0.25">
      <c r="B4150" s="18">
        <v>2012</v>
      </c>
      <c r="C4150" s="18" t="s">
        <v>8</v>
      </c>
      <c r="D4150" s="18" t="s">
        <v>277</v>
      </c>
      <c r="E4150" s="18" t="s">
        <v>647</v>
      </c>
      <c r="F4150" s="18" t="s">
        <v>659</v>
      </c>
      <c r="G4150" s="18">
        <v>1068</v>
      </c>
      <c r="H4150" s="18">
        <v>2.25</v>
      </c>
      <c r="I4150" s="18">
        <v>3.63</v>
      </c>
      <c r="Q4150"/>
    </row>
    <row r="4151" spans="2:17" x14ac:dyDescent="0.25">
      <c r="B4151" s="18">
        <v>2012</v>
      </c>
      <c r="C4151" s="18" t="s">
        <v>8</v>
      </c>
      <c r="D4151" s="18" t="s">
        <v>277</v>
      </c>
      <c r="E4151" s="18" t="s">
        <v>647</v>
      </c>
      <c r="F4151" s="18" t="s">
        <v>660</v>
      </c>
      <c r="G4151" s="18">
        <v>1128</v>
      </c>
      <c r="H4151" s="18">
        <v>2.78</v>
      </c>
      <c r="I4151" s="18">
        <v>3.2</v>
      </c>
      <c r="Q4151"/>
    </row>
    <row r="4152" spans="2:17" x14ac:dyDescent="0.25">
      <c r="B4152" s="18">
        <v>2012</v>
      </c>
      <c r="C4152" s="18" t="s">
        <v>8</v>
      </c>
      <c r="D4152" s="18" t="s">
        <v>277</v>
      </c>
      <c r="E4152" s="18" t="s">
        <v>647</v>
      </c>
      <c r="F4152" s="18" t="s">
        <v>661</v>
      </c>
      <c r="G4152" s="18">
        <v>624</v>
      </c>
      <c r="H4152" s="18">
        <v>2.42</v>
      </c>
      <c r="I4152" s="18">
        <v>3.31</v>
      </c>
      <c r="Q4152"/>
    </row>
    <row r="4153" spans="2:17" x14ac:dyDescent="0.25">
      <c r="B4153" s="18">
        <v>2012</v>
      </c>
      <c r="C4153" s="18" t="s">
        <v>8</v>
      </c>
      <c r="D4153" s="18" t="s">
        <v>277</v>
      </c>
      <c r="E4153" s="18" t="s">
        <v>647</v>
      </c>
      <c r="F4153" s="18" t="s">
        <v>662</v>
      </c>
      <c r="G4153" s="18">
        <v>852</v>
      </c>
      <c r="H4153" s="18">
        <v>2.1800000000000002</v>
      </c>
      <c r="I4153" s="18">
        <v>3.35</v>
      </c>
      <c r="Q4153"/>
    </row>
    <row r="4154" spans="2:17" x14ac:dyDescent="0.25">
      <c r="B4154" s="18">
        <v>2012</v>
      </c>
      <c r="C4154" s="18" t="s">
        <v>8</v>
      </c>
      <c r="D4154" s="18" t="s">
        <v>277</v>
      </c>
      <c r="E4154" s="18" t="s">
        <v>647</v>
      </c>
      <c r="F4154" s="18" t="s">
        <v>663</v>
      </c>
      <c r="G4154" s="18">
        <v>948</v>
      </c>
      <c r="H4154" s="18">
        <v>2.4700000000000002</v>
      </c>
      <c r="I4154" s="18">
        <v>3.91</v>
      </c>
      <c r="Q4154"/>
    </row>
    <row r="4155" spans="2:17" x14ac:dyDescent="0.25">
      <c r="B4155" s="18">
        <v>2012</v>
      </c>
      <c r="C4155" s="18" t="s">
        <v>8</v>
      </c>
      <c r="D4155" s="18" t="s">
        <v>277</v>
      </c>
      <c r="E4155" s="18" t="s">
        <v>647</v>
      </c>
      <c r="F4155" s="18" t="s">
        <v>664</v>
      </c>
      <c r="G4155" s="18">
        <v>1032</v>
      </c>
      <c r="H4155" s="18">
        <v>2.38</v>
      </c>
      <c r="I4155" s="18">
        <v>3.96</v>
      </c>
      <c r="Q4155"/>
    </row>
    <row r="4156" spans="2:17" x14ac:dyDescent="0.25">
      <c r="B4156" s="18">
        <v>2012</v>
      </c>
      <c r="C4156" s="18" t="s">
        <v>8</v>
      </c>
      <c r="D4156" s="18" t="s">
        <v>277</v>
      </c>
      <c r="E4156" s="18" t="s">
        <v>647</v>
      </c>
      <c r="F4156" s="18" t="s">
        <v>665</v>
      </c>
      <c r="G4156" s="18">
        <v>888</v>
      </c>
      <c r="H4156" s="18">
        <v>2.69</v>
      </c>
      <c r="I4156" s="18">
        <v>3.76</v>
      </c>
      <c r="Q4156"/>
    </row>
    <row r="4157" spans="2:17" x14ac:dyDescent="0.25">
      <c r="B4157" s="18">
        <v>2012</v>
      </c>
      <c r="C4157" s="18" t="s">
        <v>8</v>
      </c>
      <c r="D4157" s="18" t="s">
        <v>277</v>
      </c>
      <c r="E4157" s="18" t="s">
        <v>647</v>
      </c>
      <c r="F4157" s="18" t="s">
        <v>666</v>
      </c>
      <c r="G4157" s="18">
        <v>1092</v>
      </c>
      <c r="H4157" s="18">
        <v>2.8</v>
      </c>
      <c r="I4157" s="18">
        <v>3.71</v>
      </c>
      <c r="Q4157"/>
    </row>
    <row r="4158" spans="2:17" x14ac:dyDescent="0.25">
      <c r="B4158" s="18">
        <v>2012</v>
      </c>
      <c r="C4158" s="18" t="s">
        <v>8</v>
      </c>
      <c r="D4158" s="18" t="s">
        <v>277</v>
      </c>
      <c r="E4158" s="18" t="s">
        <v>647</v>
      </c>
      <c r="F4158" s="18" t="s">
        <v>667</v>
      </c>
      <c r="G4158" s="18">
        <v>1104</v>
      </c>
      <c r="H4158" s="18">
        <v>2.38</v>
      </c>
      <c r="I4158" s="18">
        <v>3.21</v>
      </c>
      <c r="Q4158"/>
    </row>
    <row r="4159" spans="2:17" x14ac:dyDescent="0.25">
      <c r="B4159" s="18">
        <v>2012</v>
      </c>
      <c r="C4159" s="18" t="s">
        <v>8</v>
      </c>
      <c r="D4159" s="18" t="s">
        <v>277</v>
      </c>
      <c r="E4159" s="18" t="s">
        <v>647</v>
      </c>
      <c r="F4159" s="18" t="s">
        <v>668</v>
      </c>
      <c r="G4159" s="18">
        <v>936</v>
      </c>
      <c r="H4159" s="18">
        <v>2.02</v>
      </c>
      <c r="I4159" s="18">
        <v>3.61</v>
      </c>
      <c r="Q4159"/>
    </row>
    <row r="4160" spans="2:17" x14ac:dyDescent="0.25">
      <c r="B4160" s="18">
        <v>2012</v>
      </c>
      <c r="C4160" s="18" t="s">
        <v>8</v>
      </c>
      <c r="D4160" s="18" t="s">
        <v>277</v>
      </c>
      <c r="E4160" s="18" t="s">
        <v>647</v>
      </c>
      <c r="F4160" s="18" t="s">
        <v>669</v>
      </c>
      <c r="G4160" s="18">
        <v>864</v>
      </c>
      <c r="H4160" s="18">
        <v>2.4500000000000002</v>
      </c>
      <c r="I4160" s="18">
        <v>3.81</v>
      </c>
      <c r="Q4160"/>
    </row>
    <row r="4161" spans="2:17" x14ac:dyDescent="0.25">
      <c r="B4161" s="18">
        <v>2012</v>
      </c>
      <c r="C4161" s="18" t="s">
        <v>8</v>
      </c>
      <c r="D4161" s="18" t="s">
        <v>277</v>
      </c>
      <c r="E4161" s="18" t="s">
        <v>647</v>
      </c>
      <c r="F4161" s="18" t="s">
        <v>670</v>
      </c>
      <c r="G4161" s="18">
        <v>1056</v>
      </c>
      <c r="H4161" s="18">
        <v>2.68</v>
      </c>
      <c r="I4161" s="18">
        <v>3.32</v>
      </c>
      <c r="Q4161"/>
    </row>
    <row r="4162" spans="2:17" x14ac:dyDescent="0.25">
      <c r="B4162" s="18">
        <v>2012</v>
      </c>
      <c r="C4162" s="18" t="s">
        <v>8</v>
      </c>
      <c r="D4162" s="18" t="s">
        <v>277</v>
      </c>
      <c r="E4162" s="18" t="s">
        <v>647</v>
      </c>
      <c r="F4162" s="18" t="s">
        <v>671</v>
      </c>
      <c r="G4162" s="18">
        <v>1044</v>
      </c>
      <c r="H4162" s="18">
        <v>2.15</v>
      </c>
      <c r="I4162" s="18">
        <v>3.97</v>
      </c>
      <c r="Q4162"/>
    </row>
    <row r="4163" spans="2:17" x14ac:dyDescent="0.25">
      <c r="B4163" s="18">
        <v>2012</v>
      </c>
      <c r="C4163" s="18" t="s">
        <v>8</v>
      </c>
      <c r="D4163" s="18" t="s">
        <v>277</v>
      </c>
      <c r="E4163" s="18" t="s">
        <v>647</v>
      </c>
      <c r="F4163" s="18" t="s">
        <v>672</v>
      </c>
      <c r="G4163" s="18">
        <v>708</v>
      </c>
      <c r="H4163" s="18">
        <v>2.37</v>
      </c>
      <c r="I4163" s="18">
        <v>3.41</v>
      </c>
      <c r="Q4163"/>
    </row>
    <row r="4164" spans="2:17" x14ac:dyDescent="0.25">
      <c r="B4164" s="18">
        <v>2012</v>
      </c>
      <c r="C4164" s="18" t="s">
        <v>8</v>
      </c>
      <c r="D4164" s="18" t="s">
        <v>277</v>
      </c>
      <c r="E4164" s="18" t="s">
        <v>647</v>
      </c>
      <c r="F4164" s="18" t="s">
        <v>673</v>
      </c>
      <c r="G4164" s="18">
        <v>696</v>
      </c>
      <c r="H4164" s="18">
        <v>2.19</v>
      </c>
      <c r="I4164" s="18">
        <v>3.28</v>
      </c>
      <c r="Q4164"/>
    </row>
    <row r="4165" spans="2:17" x14ac:dyDescent="0.25">
      <c r="B4165" s="18">
        <v>2012</v>
      </c>
      <c r="C4165" s="18" t="s">
        <v>8</v>
      </c>
      <c r="D4165" s="18" t="s">
        <v>277</v>
      </c>
      <c r="E4165" s="18" t="s">
        <v>647</v>
      </c>
      <c r="F4165" s="18" t="s">
        <v>674</v>
      </c>
      <c r="G4165" s="18">
        <v>828</v>
      </c>
      <c r="H4165" s="18">
        <v>2.38</v>
      </c>
      <c r="I4165" s="18">
        <v>3.43</v>
      </c>
      <c r="Q4165"/>
    </row>
    <row r="4166" spans="2:17" x14ac:dyDescent="0.25">
      <c r="B4166" s="18">
        <v>2012</v>
      </c>
      <c r="C4166" s="18" t="s">
        <v>8</v>
      </c>
      <c r="D4166" s="18" t="s">
        <v>277</v>
      </c>
      <c r="E4166" s="18" t="s">
        <v>647</v>
      </c>
      <c r="F4166" s="18" t="s">
        <v>675</v>
      </c>
      <c r="G4166" s="18">
        <v>672</v>
      </c>
      <c r="H4166" s="18">
        <v>2.97</v>
      </c>
      <c r="I4166" s="18">
        <v>3.27</v>
      </c>
      <c r="Q4166"/>
    </row>
    <row r="4167" spans="2:17" x14ac:dyDescent="0.25">
      <c r="B4167" s="18">
        <v>2012</v>
      </c>
      <c r="C4167" s="18" t="s">
        <v>8</v>
      </c>
      <c r="D4167" s="18" t="s">
        <v>277</v>
      </c>
      <c r="E4167" s="18" t="s">
        <v>647</v>
      </c>
      <c r="F4167" s="18" t="s">
        <v>676</v>
      </c>
      <c r="G4167" s="18">
        <v>1068</v>
      </c>
      <c r="H4167" s="18">
        <v>2.99</v>
      </c>
      <c r="I4167" s="18">
        <v>3.39</v>
      </c>
      <c r="Q4167"/>
    </row>
    <row r="4168" spans="2:17" x14ac:dyDescent="0.25">
      <c r="B4168" s="18">
        <v>2012</v>
      </c>
      <c r="C4168" s="18" t="s">
        <v>8</v>
      </c>
      <c r="D4168" s="18" t="s">
        <v>277</v>
      </c>
      <c r="E4168" s="18" t="s">
        <v>647</v>
      </c>
      <c r="F4168" s="18" t="s">
        <v>677</v>
      </c>
      <c r="G4168" s="18">
        <v>1188</v>
      </c>
      <c r="H4168" s="18">
        <v>2.09</v>
      </c>
      <c r="I4168" s="18">
        <v>3.45</v>
      </c>
      <c r="Q4168"/>
    </row>
    <row r="4169" spans="2:17" x14ac:dyDescent="0.25">
      <c r="B4169" s="18">
        <v>2012</v>
      </c>
      <c r="C4169" s="18" t="s">
        <v>8</v>
      </c>
      <c r="D4169" s="18" t="s">
        <v>277</v>
      </c>
      <c r="E4169" s="18" t="s">
        <v>647</v>
      </c>
      <c r="F4169" s="18" t="s">
        <v>678</v>
      </c>
      <c r="G4169" s="18">
        <v>672</v>
      </c>
      <c r="H4169" s="18">
        <v>2.0099999999999998</v>
      </c>
      <c r="I4169" s="18">
        <v>3.71</v>
      </c>
      <c r="Q4169"/>
    </row>
    <row r="4170" spans="2:17" x14ac:dyDescent="0.25">
      <c r="B4170" s="18">
        <v>2012</v>
      </c>
      <c r="C4170" s="18" t="s">
        <v>8</v>
      </c>
      <c r="D4170" s="18" t="s">
        <v>277</v>
      </c>
      <c r="E4170" s="18" t="s">
        <v>647</v>
      </c>
      <c r="F4170" s="18" t="s">
        <v>679</v>
      </c>
      <c r="G4170" s="18">
        <v>1140</v>
      </c>
      <c r="H4170" s="18">
        <v>2.82</v>
      </c>
      <c r="I4170" s="18">
        <v>3.24</v>
      </c>
      <c r="Q4170"/>
    </row>
    <row r="4171" spans="2:17" x14ac:dyDescent="0.25">
      <c r="B4171" s="18">
        <v>2012</v>
      </c>
      <c r="C4171" s="18" t="s">
        <v>8</v>
      </c>
      <c r="D4171" s="18" t="s">
        <v>277</v>
      </c>
      <c r="E4171" s="18" t="s">
        <v>647</v>
      </c>
      <c r="F4171" s="18" t="s">
        <v>680</v>
      </c>
      <c r="G4171" s="18">
        <v>876</v>
      </c>
      <c r="H4171" s="18">
        <v>2.23</v>
      </c>
      <c r="I4171" s="18">
        <v>3.61</v>
      </c>
      <c r="Q4171"/>
    </row>
    <row r="4172" spans="2:17" x14ac:dyDescent="0.25">
      <c r="B4172" s="18">
        <v>2012</v>
      </c>
      <c r="C4172" s="18" t="s">
        <v>8</v>
      </c>
      <c r="D4172" s="18" t="s">
        <v>277</v>
      </c>
      <c r="E4172" s="18" t="s">
        <v>647</v>
      </c>
      <c r="F4172" s="18" t="s">
        <v>681</v>
      </c>
      <c r="G4172" s="18">
        <v>864</v>
      </c>
      <c r="H4172" s="18">
        <v>2.68</v>
      </c>
      <c r="I4172" s="18">
        <v>3.97</v>
      </c>
      <c r="Q4172"/>
    </row>
    <row r="4173" spans="2:17" x14ac:dyDescent="0.25">
      <c r="B4173" s="18">
        <v>2012</v>
      </c>
      <c r="C4173" s="18" t="s">
        <v>8</v>
      </c>
      <c r="D4173" s="18" t="s">
        <v>277</v>
      </c>
      <c r="E4173" s="18" t="s">
        <v>647</v>
      </c>
      <c r="F4173" s="18" t="s">
        <v>682</v>
      </c>
      <c r="G4173" s="18">
        <v>1200</v>
      </c>
      <c r="H4173" s="18">
        <v>2.57</v>
      </c>
      <c r="I4173" s="18">
        <v>3.41</v>
      </c>
      <c r="Q4173"/>
    </row>
    <row r="4174" spans="2:17" x14ac:dyDescent="0.25">
      <c r="B4174" s="18">
        <v>2012</v>
      </c>
      <c r="C4174" s="18" t="s">
        <v>8</v>
      </c>
      <c r="D4174" s="18" t="s">
        <v>277</v>
      </c>
      <c r="E4174" s="18" t="s">
        <v>647</v>
      </c>
      <c r="F4174" s="18" t="s">
        <v>683</v>
      </c>
      <c r="G4174" s="18">
        <v>1056</v>
      </c>
      <c r="H4174" s="18">
        <v>2.4500000000000002</v>
      </c>
      <c r="I4174" s="18">
        <v>3.35</v>
      </c>
      <c r="Q4174"/>
    </row>
    <row r="4175" spans="2:17" x14ac:dyDescent="0.25">
      <c r="B4175" s="18">
        <v>2012</v>
      </c>
      <c r="C4175" s="18" t="s">
        <v>8</v>
      </c>
      <c r="D4175" s="18" t="s">
        <v>277</v>
      </c>
      <c r="E4175" s="18" t="s">
        <v>647</v>
      </c>
      <c r="F4175" s="18" t="s">
        <v>684</v>
      </c>
      <c r="G4175" s="18">
        <v>636</v>
      </c>
      <c r="H4175" s="18">
        <v>2.71</v>
      </c>
      <c r="I4175" s="18">
        <v>3.35</v>
      </c>
      <c r="Q4175"/>
    </row>
    <row r="4176" spans="2:17" x14ac:dyDescent="0.25">
      <c r="B4176" s="18">
        <v>2012</v>
      </c>
      <c r="C4176" s="18" t="s">
        <v>8</v>
      </c>
      <c r="D4176" s="18" t="s">
        <v>277</v>
      </c>
      <c r="E4176" s="18" t="s">
        <v>647</v>
      </c>
      <c r="F4176" s="18" t="s">
        <v>685</v>
      </c>
      <c r="G4176" s="18">
        <v>1164</v>
      </c>
      <c r="H4176" s="18">
        <v>2.66</v>
      </c>
      <c r="I4176" s="18">
        <v>3.2</v>
      </c>
      <c r="Q4176"/>
    </row>
    <row r="4177" spans="2:17" x14ac:dyDescent="0.25">
      <c r="B4177" s="18">
        <v>2012</v>
      </c>
      <c r="C4177" s="18" t="s">
        <v>8</v>
      </c>
      <c r="D4177" s="18" t="s">
        <v>277</v>
      </c>
      <c r="E4177" s="18" t="s">
        <v>647</v>
      </c>
      <c r="F4177" s="18" t="s">
        <v>686</v>
      </c>
      <c r="G4177" s="18">
        <v>960</v>
      </c>
      <c r="H4177" s="18">
        <v>2.58</v>
      </c>
      <c r="I4177" s="18">
        <v>3.88</v>
      </c>
      <c r="Q4177"/>
    </row>
    <row r="4178" spans="2:17" x14ac:dyDescent="0.25">
      <c r="B4178" s="18">
        <v>2012</v>
      </c>
      <c r="C4178" s="18" t="s">
        <v>8</v>
      </c>
      <c r="D4178" s="18" t="s">
        <v>277</v>
      </c>
      <c r="E4178" s="18" t="s">
        <v>647</v>
      </c>
      <c r="F4178" s="18" t="s">
        <v>687</v>
      </c>
      <c r="G4178" s="18">
        <v>696</v>
      </c>
      <c r="H4178" s="18">
        <v>3</v>
      </c>
      <c r="I4178" s="18">
        <v>3.8</v>
      </c>
      <c r="Q4178"/>
    </row>
    <row r="4179" spans="2:17" x14ac:dyDescent="0.25">
      <c r="B4179" s="18">
        <v>2012</v>
      </c>
      <c r="C4179" s="18" t="s">
        <v>8</v>
      </c>
      <c r="D4179" s="18" t="s">
        <v>277</v>
      </c>
      <c r="E4179" s="18" t="s">
        <v>647</v>
      </c>
      <c r="F4179" s="18" t="s">
        <v>688</v>
      </c>
      <c r="G4179" s="18">
        <v>984</v>
      </c>
      <c r="H4179" s="18">
        <v>2.15</v>
      </c>
      <c r="I4179" s="18">
        <v>3.96</v>
      </c>
      <c r="Q4179"/>
    </row>
    <row r="4180" spans="2:17" x14ac:dyDescent="0.25">
      <c r="B4180" s="18">
        <v>2012</v>
      </c>
      <c r="C4180" s="18" t="s">
        <v>8</v>
      </c>
      <c r="D4180" s="18" t="s">
        <v>277</v>
      </c>
      <c r="E4180" s="18" t="s">
        <v>647</v>
      </c>
      <c r="F4180" s="18" t="s">
        <v>689</v>
      </c>
      <c r="G4180" s="18">
        <v>1068</v>
      </c>
      <c r="H4180" s="18">
        <v>2.14</v>
      </c>
      <c r="I4180" s="18">
        <v>3.39</v>
      </c>
      <c r="Q4180"/>
    </row>
    <row r="4181" spans="2:17" x14ac:dyDescent="0.25">
      <c r="B4181" s="18">
        <v>2012</v>
      </c>
      <c r="C4181" s="18" t="s">
        <v>8</v>
      </c>
      <c r="D4181" s="18" t="s">
        <v>277</v>
      </c>
      <c r="E4181" s="18" t="s">
        <v>647</v>
      </c>
      <c r="F4181" s="18" t="s">
        <v>690</v>
      </c>
      <c r="G4181" s="18">
        <v>600</v>
      </c>
      <c r="H4181" s="18">
        <v>2.93</v>
      </c>
      <c r="I4181" s="18">
        <v>3.67</v>
      </c>
      <c r="Q4181"/>
    </row>
    <row r="4182" spans="2:17" x14ac:dyDescent="0.25">
      <c r="B4182" s="18">
        <v>2012</v>
      </c>
      <c r="C4182" s="18" t="s">
        <v>8</v>
      </c>
      <c r="D4182" s="18" t="s">
        <v>277</v>
      </c>
      <c r="E4182" s="18" t="s">
        <v>647</v>
      </c>
      <c r="F4182" s="18" t="s">
        <v>691</v>
      </c>
      <c r="G4182" s="18">
        <v>1176</v>
      </c>
      <c r="H4182" s="18">
        <v>2.71</v>
      </c>
      <c r="I4182" s="18">
        <v>3.57</v>
      </c>
      <c r="Q4182"/>
    </row>
    <row r="4183" spans="2:17" x14ac:dyDescent="0.25">
      <c r="B4183" s="18">
        <v>2012</v>
      </c>
      <c r="C4183" s="18" t="s">
        <v>8</v>
      </c>
      <c r="D4183" s="18" t="s">
        <v>277</v>
      </c>
      <c r="E4183" s="18" t="s">
        <v>647</v>
      </c>
      <c r="F4183" s="18" t="s">
        <v>692</v>
      </c>
      <c r="G4183" s="18">
        <v>600</v>
      </c>
      <c r="H4183" s="18">
        <v>2.29</v>
      </c>
      <c r="I4183" s="18">
        <v>3.83</v>
      </c>
      <c r="Q4183"/>
    </row>
    <row r="4184" spans="2:17" x14ac:dyDescent="0.25">
      <c r="B4184" s="18">
        <v>2012</v>
      </c>
      <c r="C4184" s="18" t="s">
        <v>8</v>
      </c>
      <c r="D4184" s="18" t="s">
        <v>277</v>
      </c>
      <c r="E4184" s="18" t="s">
        <v>647</v>
      </c>
      <c r="F4184" s="18" t="s">
        <v>693</v>
      </c>
      <c r="G4184" s="18">
        <v>888</v>
      </c>
      <c r="H4184" s="18">
        <v>2.7</v>
      </c>
      <c r="I4184" s="18">
        <v>3.81</v>
      </c>
      <c r="Q4184"/>
    </row>
    <row r="4185" spans="2:17" x14ac:dyDescent="0.25">
      <c r="B4185" s="18">
        <v>2012</v>
      </c>
      <c r="C4185" s="18" t="s">
        <v>8</v>
      </c>
      <c r="D4185" s="18" t="s">
        <v>277</v>
      </c>
      <c r="E4185" s="18" t="s">
        <v>647</v>
      </c>
      <c r="F4185" s="18" t="s">
        <v>694</v>
      </c>
      <c r="G4185" s="18">
        <v>888</v>
      </c>
      <c r="H4185" s="18">
        <v>2.38</v>
      </c>
      <c r="I4185" s="18">
        <v>3.95</v>
      </c>
      <c r="Q4185"/>
    </row>
    <row r="4186" spans="2:17" x14ac:dyDescent="0.25">
      <c r="B4186" s="18">
        <v>2012</v>
      </c>
      <c r="C4186" s="18" t="s">
        <v>8</v>
      </c>
      <c r="D4186" s="18" t="s">
        <v>277</v>
      </c>
      <c r="E4186" s="18" t="s">
        <v>647</v>
      </c>
      <c r="F4186" s="18" t="s">
        <v>695</v>
      </c>
      <c r="G4186" s="18">
        <v>732</v>
      </c>
      <c r="H4186" s="18">
        <v>2.14</v>
      </c>
      <c r="I4186" s="18">
        <v>3.99</v>
      </c>
      <c r="Q4186"/>
    </row>
    <row r="4187" spans="2:17" x14ac:dyDescent="0.25">
      <c r="B4187" s="18">
        <v>2012</v>
      </c>
      <c r="C4187" s="18" t="s">
        <v>8</v>
      </c>
      <c r="D4187" s="18" t="s">
        <v>277</v>
      </c>
      <c r="E4187" s="18" t="s">
        <v>647</v>
      </c>
      <c r="F4187" s="18" t="s">
        <v>696</v>
      </c>
      <c r="G4187" s="18">
        <v>792</v>
      </c>
      <c r="H4187" s="18">
        <v>2.13</v>
      </c>
      <c r="I4187" s="18">
        <v>3.64</v>
      </c>
      <c r="Q4187"/>
    </row>
    <row r="4188" spans="2:17" x14ac:dyDescent="0.25">
      <c r="B4188" s="18">
        <v>2012</v>
      </c>
      <c r="C4188" s="18" t="s">
        <v>8</v>
      </c>
      <c r="D4188" s="18" t="s">
        <v>277</v>
      </c>
      <c r="E4188" s="18" t="s">
        <v>647</v>
      </c>
      <c r="F4188" s="18" t="s">
        <v>697</v>
      </c>
      <c r="G4188" s="18">
        <v>912</v>
      </c>
      <c r="H4188" s="18">
        <v>2.2599999999999998</v>
      </c>
      <c r="I4188" s="18">
        <v>3.7</v>
      </c>
      <c r="Q4188"/>
    </row>
    <row r="4189" spans="2:17" x14ac:dyDescent="0.25">
      <c r="B4189" s="18">
        <v>2012</v>
      </c>
      <c r="C4189" s="18" t="s">
        <v>8</v>
      </c>
      <c r="D4189" s="18" t="s">
        <v>277</v>
      </c>
      <c r="E4189" s="18" t="s">
        <v>647</v>
      </c>
      <c r="F4189" s="18" t="s">
        <v>698</v>
      </c>
      <c r="G4189" s="18">
        <v>1080</v>
      </c>
      <c r="H4189" s="18">
        <v>2.5499999999999998</v>
      </c>
      <c r="I4189" s="18">
        <v>3.83</v>
      </c>
      <c r="Q4189"/>
    </row>
    <row r="4190" spans="2:17" x14ac:dyDescent="0.25">
      <c r="B4190" s="18">
        <v>2012</v>
      </c>
      <c r="C4190" s="18" t="s">
        <v>8</v>
      </c>
      <c r="D4190" s="18" t="s">
        <v>277</v>
      </c>
      <c r="E4190" s="18" t="s">
        <v>647</v>
      </c>
      <c r="F4190" s="18" t="s">
        <v>699</v>
      </c>
      <c r="G4190" s="18">
        <v>1176</v>
      </c>
      <c r="H4190" s="18">
        <v>2.27</v>
      </c>
      <c r="I4190" s="18">
        <v>3.75</v>
      </c>
      <c r="Q4190"/>
    </row>
    <row r="4191" spans="2:17" x14ac:dyDescent="0.25">
      <c r="B4191" s="18">
        <v>2012</v>
      </c>
      <c r="C4191" s="18" t="s">
        <v>8</v>
      </c>
      <c r="D4191" s="18" t="s">
        <v>277</v>
      </c>
      <c r="E4191" s="18" t="s">
        <v>647</v>
      </c>
      <c r="F4191" s="18" t="s">
        <v>700</v>
      </c>
      <c r="G4191" s="18">
        <v>804</v>
      </c>
      <c r="H4191" s="18">
        <v>2.0299999999999998</v>
      </c>
      <c r="I4191" s="18">
        <v>3.66</v>
      </c>
      <c r="Q4191"/>
    </row>
    <row r="4192" spans="2:17" x14ac:dyDescent="0.25">
      <c r="B4192" s="18">
        <v>2012</v>
      </c>
      <c r="C4192" s="18" t="s">
        <v>8</v>
      </c>
      <c r="D4192" s="18" t="s">
        <v>277</v>
      </c>
      <c r="E4192" s="18" t="s">
        <v>647</v>
      </c>
      <c r="F4192" s="18" t="s">
        <v>701</v>
      </c>
      <c r="G4192" s="18">
        <v>780</v>
      </c>
      <c r="H4192" s="18">
        <v>2.2799999999999998</v>
      </c>
      <c r="I4192" s="18">
        <v>3.56</v>
      </c>
      <c r="Q4192"/>
    </row>
    <row r="4193" spans="2:17" x14ac:dyDescent="0.25">
      <c r="B4193" s="18">
        <v>2012</v>
      </c>
      <c r="C4193" s="18" t="s">
        <v>8</v>
      </c>
      <c r="D4193" s="18" t="s">
        <v>277</v>
      </c>
      <c r="E4193" s="18" t="s">
        <v>647</v>
      </c>
      <c r="F4193" s="18" t="s">
        <v>702</v>
      </c>
      <c r="G4193" s="18">
        <v>888</v>
      </c>
      <c r="H4193" s="18">
        <v>2.0299999999999998</v>
      </c>
      <c r="I4193" s="18">
        <v>3.52</v>
      </c>
      <c r="Q4193"/>
    </row>
    <row r="4194" spans="2:17" x14ac:dyDescent="0.25">
      <c r="B4194" s="18">
        <v>2012</v>
      </c>
      <c r="C4194" s="18" t="s">
        <v>8</v>
      </c>
      <c r="D4194" s="18" t="s">
        <v>277</v>
      </c>
      <c r="E4194" s="18" t="s">
        <v>647</v>
      </c>
      <c r="F4194" s="18" t="s">
        <v>703</v>
      </c>
      <c r="G4194" s="18">
        <v>756</v>
      </c>
      <c r="H4194" s="18">
        <v>2.09</v>
      </c>
      <c r="I4194" s="18">
        <v>3.76</v>
      </c>
      <c r="Q4194"/>
    </row>
    <row r="4195" spans="2:17" x14ac:dyDescent="0.25">
      <c r="B4195" s="18">
        <v>2012</v>
      </c>
      <c r="C4195" s="18" t="s">
        <v>8</v>
      </c>
      <c r="D4195" s="18" t="s">
        <v>277</v>
      </c>
      <c r="E4195" s="18" t="s">
        <v>647</v>
      </c>
      <c r="F4195" s="18" t="s">
        <v>704</v>
      </c>
      <c r="G4195" s="18">
        <v>1128</v>
      </c>
      <c r="H4195" s="18">
        <v>2.39</v>
      </c>
      <c r="I4195" s="18">
        <v>3.57</v>
      </c>
      <c r="Q4195"/>
    </row>
    <row r="4196" spans="2:17" x14ac:dyDescent="0.25">
      <c r="B4196" s="18">
        <v>2012</v>
      </c>
      <c r="C4196" s="18" t="s">
        <v>8</v>
      </c>
      <c r="D4196" s="18" t="s">
        <v>277</v>
      </c>
      <c r="E4196" s="18" t="s">
        <v>647</v>
      </c>
      <c r="F4196" s="18" t="s">
        <v>705</v>
      </c>
      <c r="G4196" s="18">
        <v>1080</v>
      </c>
      <c r="H4196" s="18">
        <v>2.16</v>
      </c>
      <c r="I4196" s="18">
        <v>3.95</v>
      </c>
      <c r="Q4196"/>
    </row>
    <row r="4197" spans="2:17" x14ac:dyDescent="0.25">
      <c r="B4197" s="18">
        <v>2012</v>
      </c>
      <c r="C4197" s="18" t="s">
        <v>8</v>
      </c>
      <c r="D4197" s="18" t="s">
        <v>277</v>
      </c>
      <c r="E4197" s="18" t="s">
        <v>647</v>
      </c>
      <c r="F4197" s="18" t="s">
        <v>706</v>
      </c>
      <c r="G4197" s="18">
        <v>792</v>
      </c>
      <c r="H4197" s="18">
        <v>2.6</v>
      </c>
      <c r="I4197" s="18">
        <v>3.87</v>
      </c>
      <c r="Q4197"/>
    </row>
    <row r="4198" spans="2:17" x14ac:dyDescent="0.25">
      <c r="B4198" s="18">
        <v>2012</v>
      </c>
      <c r="C4198" s="18" t="s">
        <v>8</v>
      </c>
      <c r="D4198" s="18" t="s">
        <v>277</v>
      </c>
      <c r="E4198" s="18" t="s">
        <v>647</v>
      </c>
      <c r="F4198" s="18" t="s">
        <v>707</v>
      </c>
      <c r="G4198" s="18">
        <v>888</v>
      </c>
      <c r="H4198" s="18">
        <v>2.77</v>
      </c>
      <c r="I4198" s="18">
        <v>3.55</v>
      </c>
      <c r="Q4198"/>
    </row>
    <row r="4199" spans="2:17" x14ac:dyDescent="0.25">
      <c r="B4199" s="18">
        <v>2012</v>
      </c>
      <c r="C4199" s="18" t="s">
        <v>8</v>
      </c>
      <c r="D4199" s="18" t="s">
        <v>277</v>
      </c>
      <c r="E4199" s="18" t="s">
        <v>647</v>
      </c>
      <c r="F4199" s="18" t="s">
        <v>708</v>
      </c>
      <c r="G4199" s="18">
        <v>732</v>
      </c>
      <c r="H4199" s="18">
        <v>2.06</v>
      </c>
      <c r="I4199" s="18">
        <v>3.84</v>
      </c>
      <c r="Q4199"/>
    </row>
    <row r="4200" spans="2:17" x14ac:dyDescent="0.25">
      <c r="B4200" s="18">
        <v>2012</v>
      </c>
      <c r="C4200" s="18" t="s">
        <v>8</v>
      </c>
      <c r="D4200" s="18" t="s">
        <v>277</v>
      </c>
      <c r="E4200" s="18" t="s">
        <v>647</v>
      </c>
      <c r="F4200" s="18" t="s">
        <v>709</v>
      </c>
      <c r="G4200" s="18">
        <v>1200</v>
      </c>
      <c r="H4200" s="18">
        <v>2.33</v>
      </c>
      <c r="I4200" s="18">
        <v>3.98</v>
      </c>
      <c r="Q4200"/>
    </row>
    <row r="4201" spans="2:17" x14ac:dyDescent="0.25">
      <c r="B4201" s="18">
        <v>2012</v>
      </c>
      <c r="C4201" s="18" t="s">
        <v>8</v>
      </c>
      <c r="D4201" s="18" t="s">
        <v>277</v>
      </c>
      <c r="E4201" s="18" t="s">
        <v>647</v>
      </c>
      <c r="F4201" s="18" t="s">
        <v>710</v>
      </c>
      <c r="G4201" s="18">
        <v>876</v>
      </c>
      <c r="H4201" s="18">
        <v>2.98</v>
      </c>
      <c r="I4201" s="18">
        <v>3.92</v>
      </c>
      <c r="Q4201"/>
    </row>
    <row r="4202" spans="2:17" x14ac:dyDescent="0.25">
      <c r="B4202" s="18">
        <v>2012</v>
      </c>
      <c r="C4202" s="18" t="s">
        <v>8</v>
      </c>
      <c r="D4202" s="18" t="s">
        <v>277</v>
      </c>
      <c r="E4202" s="18" t="s">
        <v>647</v>
      </c>
      <c r="F4202" s="18" t="s">
        <v>711</v>
      </c>
      <c r="G4202" s="18">
        <v>816</v>
      </c>
      <c r="H4202" s="18">
        <v>2.83</v>
      </c>
      <c r="I4202" s="18">
        <v>3.22</v>
      </c>
      <c r="Q4202"/>
    </row>
    <row r="4203" spans="2:17" x14ac:dyDescent="0.25">
      <c r="B4203" s="18">
        <v>2012</v>
      </c>
      <c r="C4203" s="18" t="s">
        <v>8</v>
      </c>
      <c r="D4203" s="18" t="s">
        <v>277</v>
      </c>
      <c r="E4203" s="18" t="s">
        <v>647</v>
      </c>
      <c r="F4203" s="18" t="s">
        <v>712</v>
      </c>
      <c r="G4203" s="18">
        <v>828</v>
      </c>
      <c r="H4203" s="18">
        <v>2.2999999999999998</v>
      </c>
      <c r="I4203" s="18">
        <v>3.87</v>
      </c>
      <c r="Q4203"/>
    </row>
    <row r="4204" spans="2:17" x14ac:dyDescent="0.25">
      <c r="B4204" s="18">
        <v>2012</v>
      </c>
      <c r="C4204" s="18" t="s">
        <v>8</v>
      </c>
      <c r="D4204" s="18" t="s">
        <v>277</v>
      </c>
      <c r="E4204" s="18" t="s">
        <v>647</v>
      </c>
      <c r="F4204" s="18" t="s">
        <v>713</v>
      </c>
      <c r="G4204" s="18">
        <v>624</v>
      </c>
      <c r="H4204" s="18">
        <v>2.4</v>
      </c>
      <c r="I4204" s="18">
        <v>3.82</v>
      </c>
      <c r="Q4204"/>
    </row>
    <row r="4205" spans="2:17" x14ac:dyDescent="0.25">
      <c r="B4205" s="18">
        <v>2012</v>
      </c>
      <c r="C4205" s="18" t="s">
        <v>8</v>
      </c>
      <c r="D4205" s="18" t="s">
        <v>277</v>
      </c>
      <c r="E4205" s="18" t="s">
        <v>647</v>
      </c>
      <c r="F4205" s="18" t="s">
        <v>714</v>
      </c>
      <c r="G4205" s="18">
        <v>660</v>
      </c>
      <c r="H4205" s="18">
        <v>2.39</v>
      </c>
      <c r="I4205" s="18">
        <v>3.32</v>
      </c>
      <c r="Q4205"/>
    </row>
    <row r="4206" spans="2:17" x14ac:dyDescent="0.25">
      <c r="B4206" s="18">
        <v>2012</v>
      </c>
      <c r="C4206" s="18" t="s">
        <v>8</v>
      </c>
      <c r="D4206" s="18" t="s">
        <v>277</v>
      </c>
      <c r="E4206" s="18" t="s">
        <v>647</v>
      </c>
      <c r="F4206" s="18" t="s">
        <v>715</v>
      </c>
      <c r="G4206" s="18">
        <v>1008</v>
      </c>
      <c r="H4206" s="18">
        <v>2.82</v>
      </c>
      <c r="I4206" s="18">
        <v>3.98</v>
      </c>
      <c r="Q4206"/>
    </row>
    <row r="4207" spans="2:17" x14ac:dyDescent="0.25">
      <c r="B4207" s="18">
        <v>2012</v>
      </c>
      <c r="C4207" s="18" t="s">
        <v>8</v>
      </c>
      <c r="D4207" s="18" t="s">
        <v>277</v>
      </c>
      <c r="E4207" s="18" t="s">
        <v>647</v>
      </c>
      <c r="F4207" s="18" t="s">
        <v>716</v>
      </c>
      <c r="G4207" s="18">
        <v>660</v>
      </c>
      <c r="H4207" s="18">
        <v>2.35</v>
      </c>
      <c r="I4207" s="18">
        <v>3.67</v>
      </c>
      <c r="Q4207"/>
    </row>
    <row r="4208" spans="2:17" x14ac:dyDescent="0.25">
      <c r="B4208" s="18">
        <v>2012</v>
      </c>
      <c r="C4208" s="18" t="s">
        <v>8</v>
      </c>
      <c r="D4208" s="18" t="s">
        <v>277</v>
      </c>
      <c r="E4208" s="18" t="s">
        <v>647</v>
      </c>
      <c r="F4208" s="18" t="s">
        <v>717</v>
      </c>
      <c r="G4208" s="18">
        <v>864</v>
      </c>
      <c r="H4208" s="18">
        <v>2.4300000000000002</v>
      </c>
      <c r="I4208" s="18">
        <v>3.72</v>
      </c>
      <c r="Q4208"/>
    </row>
    <row r="4209" spans="2:17" x14ac:dyDescent="0.25">
      <c r="B4209" s="18">
        <v>2012</v>
      </c>
      <c r="C4209" s="18" t="s">
        <v>8</v>
      </c>
      <c r="D4209" s="18" t="s">
        <v>277</v>
      </c>
      <c r="E4209" s="18" t="s">
        <v>647</v>
      </c>
      <c r="F4209" s="18" t="s">
        <v>718</v>
      </c>
      <c r="G4209" s="18">
        <v>1116</v>
      </c>
      <c r="H4209" s="18">
        <v>2.91</v>
      </c>
      <c r="I4209" s="18">
        <v>3.23</v>
      </c>
      <c r="Q4209"/>
    </row>
    <row r="4210" spans="2:17" x14ac:dyDescent="0.25">
      <c r="B4210" s="18">
        <v>2012</v>
      </c>
      <c r="C4210" s="18" t="s">
        <v>8</v>
      </c>
      <c r="D4210" s="18" t="s">
        <v>277</v>
      </c>
      <c r="E4210" s="18" t="s">
        <v>647</v>
      </c>
      <c r="F4210" s="18" t="s">
        <v>719</v>
      </c>
      <c r="G4210" s="18">
        <v>1128</v>
      </c>
      <c r="H4210" s="18">
        <v>2.42</v>
      </c>
      <c r="I4210" s="18">
        <v>3.96</v>
      </c>
      <c r="Q4210"/>
    </row>
    <row r="4211" spans="2:17" x14ac:dyDescent="0.25">
      <c r="B4211" s="18">
        <v>2012</v>
      </c>
      <c r="C4211" s="18" t="s">
        <v>8</v>
      </c>
      <c r="D4211" s="18" t="s">
        <v>277</v>
      </c>
      <c r="E4211" s="18" t="s">
        <v>647</v>
      </c>
      <c r="F4211" s="18" t="s">
        <v>720</v>
      </c>
      <c r="G4211" s="18">
        <v>948</v>
      </c>
      <c r="H4211" s="18">
        <v>2.93</v>
      </c>
      <c r="I4211" s="18">
        <v>3.91</v>
      </c>
      <c r="Q4211"/>
    </row>
    <row r="4212" spans="2:17" x14ac:dyDescent="0.25">
      <c r="B4212" s="18">
        <v>2012</v>
      </c>
      <c r="C4212" s="18" t="s">
        <v>8</v>
      </c>
      <c r="D4212" s="18" t="s">
        <v>277</v>
      </c>
      <c r="E4212" s="18" t="s">
        <v>647</v>
      </c>
      <c r="F4212" s="18" t="s">
        <v>721</v>
      </c>
      <c r="G4212" s="18">
        <v>1104</v>
      </c>
      <c r="H4212" s="18">
        <v>2.2000000000000002</v>
      </c>
      <c r="I4212" s="18">
        <v>3.65</v>
      </c>
      <c r="Q4212"/>
    </row>
    <row r="4213" spans="2:17" x14ac:dyDescent="0.25">
      <c r="B4213" s="18">
        <v>2012</v>
      </c>
      <c r="C4213" s="18" t="s">
        <v>8</v>
      </c>
      <c r="D4213" s="18" t="s">
        <v>277</v>
      </c>
      <c r="E4213" s="18" t="s">
        <v>647</v>
      </c>
      <c r="F4213" s="18" t="s">
        <v>722</v>
      </c>
      <c r="G4213" s="18">
        <v>1176</v>
      </c>
      <c r="H4213" s="18">
        <v>2.36</v>
      </c>
      <c r="I4213" s="18">
        <v>3.64</v>
      </c>
      <c r="Q4213"/>
    </row>
    <row r="4214" spans="2:17" x14ac:dyDescent="0.25">
      <c r="B4214" s="18">
        <v>2012</v>
      </c>
      <c r="C4214" s="18" t="s">
        <v>8</v>
      </c>
      <c r="D4214" s="18" t="s">
        <v>277</v>
      </c>
      <c r="E4214" s="18" t="s">
        <v>647</v>
      </c>
      <c r="F4214" s="18" t="s">
        <v>723</v>
      </c>
      <c r="G4214" s="18">
        <v>972</v>
      </c>
      <c r="H4214" s="18">
        <v>2.3199999999999998</v>
      </c>
      <c r="I4214" s="18">
        <v>3.95</v>
      </c>
      <c r="Q4214"/>
    </row>
    <row r="4215" spans="2:17" x14ac:dyDescent="0.25">
      <c r="B4215" s="18">
        <v>2012</v>
      </c>
      <c r="C4215" s="18" t="s">
        <v>8</v>
      </c>
      <c r="D4215" s="18" t="s">
        <v>277</v>
      </c>
      <c r="E4215" s="18" t="s">
        <v>647</v>
      </c>
      <c r="F4215" s="18" t="s">
        <v>724</v>
      </c>
      <c r="G4215" s="18">
        <v>960</v>
      </c>
      <c r="H4215" s="18">
        <v>2.5</v>
      </c>
      <c r="I4215" s="18">
        <v>3.78</v>
      </c>
      <c r="Q4215"/>
    </row>
    <row r="4216" spans="2:17" x14ac:dyDescent="0.25">
      <c r="B4216" s="18">
        <v>2012</v>
      </c>
      <c r="C4216" s="18" t="s">
        <v>8</v>
      </c>
      <c r="D4216" s="18" t="s">
        <v>277</v>
      </c>
      <c r="E4216" s="18" t="s">
        <v>647</v>
      </c>
      <c r="F4216" s="18" t="s">
        <v>725</v>
      </c>
      <c r="G4216" s="18">
        <v>972</v>
      </c>
      <c r="H4216" s="18">
        <v>2.87</v>
      </c>
      <c r="I4216" s="18">
        <v>3.96</v>
      </c>
      <c r="Q4216"/>
    </row>
    <row r="4217" spans="2:17" x14ac:dyDescent="0.25">
      <c r="B4217" s="18">
        <v>2012</v>
      </c>
      <c r="C4217" s="18" t="s">
        <v>8</v>
      </c>
      <c r="D4217" s="18" t="s">
        <v>277</v>
      </c>
      <c r="E4217" s="18" t="s">
        <v>647</v>
      </c>
      <c r="F4217" s="18" t="s">
        <v>726</v>
      </c>
      <c r="G4217" s="18">
        <v>720</v>
      </c>
      <c r="H4217" s="18">
        <v>2.12</v>
      </c>
      <c r="I4217" s="18">
        <v>3.82</v>
      </c>
      <c r="Q4217"/>
    </row>
    <row r="4218" spans="2:17" x14ac:dyDescent="0.25">
      <c r="B4218" s="18">
        <v>2012</v>
      </c>
      <c r="C4218" s="18" t="s">
        <v>8</v>
      </c>
      <c r="D4218" s="18" t="s">
        <v>277</v>
      </c>
      <c r="E4218" s="18" t="s">
        <v>647</v>
      </c>
      <c r="F4218" s="18" t="s">
        <v>727</v>
      </c>
      <c r="G4218" s="18">
        <v>684</v>
      </c>
      <c r="H4218" s="18">
        <v>2.4900000000000002</v>
      </c>
      <c r="I4218" s="18">
        <v>3.47</v>
      </c>
      <c r="Q4218"/>
    </row>
    <row r="4219" spans="2:17" x14ac:dyDescent="0.25">
      <c r="B4219" s="18">
        <v>2012</v>
      </c>
      <c r="C4219" s="18" t="s">
        <v>8</v>
      </c>
      <c r="D4219" s="18" t="s">
        <v>277</v>
      </c>
      <c r="E4219" s="18" t="s">
        <v>647</v>
      </c>
      <c r="F4219" s="18" t="s">
        <v>728</v>
      </c>
      <c r="G4219" s="18">
        <v>768</v>
      </c>
      <c r="H4219" s="18">
        <v>2.0299999999999998</v>
      </c>
      <c r="I4219" s="18">
        <v>3.77</v>
      </c>
      <c r="Q4219"/>
    </row>
    <row r="4220" spans="2:17" x14ac:dyDescent="0.25">
      <c r="B4220" s="18">
        <v>2012</v>
      </c>
      <c r="C4220" s="18" t="s">
        <v>8</v>
      </c>
      <c r="D4220" s="18" t="s">
        <v>277</v>
      </c>
      <c r="E4220" s="18" t="s">
        <v>647</v>
      </c>
      <c r="F4220" s="18" t="s">
        <v>729</v>
      </c>
      <c r="G4220" s="18">
        <v>1020</v>
      </c>
      <c r="H4220" s="18">
        <v>2.83</v>
      </c>
      <c r="I4220" s="18">
        <v>3.77</v>
      </c>
      <c r="Q4220"/>
    </row>
    <row r="4221" spans="2:17" x14ac:dyDescent="0.25">
      <c r="B4221" s="18">
        <v>2012</v>
      </c>
      <c r="C4221" s="18" t="s">
        <v>8</v>
      </c>
      <c r="D4221" s="18" t="s">
        <v>277</v>
      </c>
      <c r="E4221" s="18" t="s">
        <v>647</v>
      </c>
      <c r="F4221" s="18" t="s">
        <v>730</v>
      </c>
      <c r="G4221" s="18">
        <v>924</v>
      </c>
      <c r="H4221" s="18">
        <v>2.91</v>
      </c>
      <c r="I4221" s="18">
        <v>3.65</v>
      </c>
      <c r="Q4221"/>
    </row>
    <row r="4222" spans="2:17" x14ac:dyDescent="0.25">
      <c r="B4222" s="18">
        <v>2012</v>
      </c>
      <c r="C4222" s="18" t="s">
        <v>8</v>
      </c>
      <c r="D4222" s="18" t="s">
        <v>277</v>
      </c>
      <c r="E4222" s="18" t="s">
        <v>647</v>
      </c>
      <c r="F4222" s="18" t="s">
        <v>731</v>
      </c>
      <c r="G4222" s="18">
        <v>1140</v>
      </c>
      <c r="H4222" s="18">
        <v>2.11</v>
      </c>
      <c r="I4222" s="18">
        <v>3.73</v>
      </c>
      <c r="Q4222"/>
    </row>
    <row r="4223" spans="2:17" x14ac:dyDescent="0.25">
      <c r="B4223" s="18">
        <v>2012</v>
      </c>
      <c r="C4223" s="18" t="s">
        <v>8</v>
      </c>
      <c r="D4223" s="18" t="s">
        <v>277</v>
      </c>
      <c r="E4223" s="18" t="s">
        <v>647</v>
      </c>
      <c r="F4223" s="18" t="s">
        <v>732</v>
      </c>
      <c r="G4223" s="18">
        <v>1032</v>
      </c>
      <c r="H4223" s="18">
        <v>2.56</v>
      </c>
      <c r="I4223" s="18">
        <v>3.93</v>
      </c>
      <c r="Q4223"/>
    </row>
    <row r="4224" spans="2:17" x14ac:dyDescent="0.25">
      <c r="B4224" s="18">
        <v>2012</v>
      </c>
      <c r="C4224" s="18" t="s">
        <v>8</v>
      </c>
      <c r="D4224" s="18" t="s">
        <v>277</v>
      </c>
      <c r="E4224" s="18" t="s">
        <v>647</v>
      </c>
      <c r="F4224" s="18" t="s">
        <v>733</v>
      </c>
      <c r="G4224" s="18">
        <v>936</v>
      </c>
      <c r="H4224" s="18">
        <v>2.94</v>
      </c>
      <c r="I4224" s="18">
        <v>3.45</v>
      </c>
      <c r="Q4224"/>
    </row>
    <row r="4225" spans="2:17" x14ac:dyDescent="0.25">
      <c r="B4225" s="18">
        <v>2012</v>
      </c>
      <c r="C4225" s="18" t="s">
        <v>8</v>
      </c>
      <c r="D4225" s="18" t="s">
        <v>277</v>
      </c>
      <c r="E4225" s="18" t="s">
        <v>647</v>
      </c>
      <c r="F4225" s="18" t="s">
        <v>734</v>
      </c>
      <c r="G4225" s="18">
        <v>612</v>
      </c>
      <c r="H4225" s="18">
        <v>2.98</v>
      </c>
      <c r="I4225" s="18">
        <v>3.57</v>
      </c>
      <c r="Q4225"/>
    </row>
    <row r="4226" spans="2:17" x14ac:dyDescent="0.25">
      <c r="B4226" s="18">
        <v>2012</v>
      </c>
      <c r="C4226" s="18" t="s">
        <v>8</v>
      </c>
      <c r="D4226" s="18" t="s">
        <v>277</v>
      </c>
      <c r="E4226" s="18" t="s">
        <v>647</v>
      </c>
      <c r="F4226" s="18" t="s">
        <v>735</v>
      </c>
      <c r="G4226" s="18">
        <v>792</v>
      </c>
      <c r="H4226" s="18">
        <v>2.5</v>
      </c>
      <c r="I4226" s="18">
        <v>3.71</v>
      </c>
      <c r="Q4226"/>
    </row>
    <row r="4227" spans="2:17" x14ac:dyDescent="0.25">
      <c r="B4227" s="18">
        <v>2012</v>
      </c>
      <c r="C4227" s="18" t="s">
        <v>8</v>
      </c>
      <c r="D4227" s="18" t="s">
        <v>277</v>
      </c>
      <c r="E4227" s="18" t="s">
        <v>647</v>
      </c>
      <c r="F4227" s="18" t="s">
        <v>736</v>
      </c>
      <c r="G4227" s="18">
        <v>792</v>
      </c>
      <c r="H4227" s="18">
        <v>2.4500000000000002</v>
      </c>
      <c r="I4227" s="18">
        <v>4</v>
      </c>
      <c r="Q4227"/>
    </row>
    <row r="4228" spans="2:17" x14ac:dyDescent="0.25">
      <c r="B4228" s="18">
        <v>2012</v>
      </c>
      <c r="C4228" s="18" t="s">
        <v>8</v>
      </c>
      <c r="D4228" s="18" t="s">
        <v>277</v>
      </c>
      <c r="E4228" s="18" t="s">
        <v>647</v>
      </c>
      <c r="F4228" s="18" t="s">
        <v>737</v>
      </c>
      <c r="G4228" s="18">
        <v>816</v>
      </c>
      <c r="H4228" s="18">
        <v>2.42</v>
      </c>
      <c r="I4228" s="18">
        <v>3.9</v>
      </c>
      <c r="Q4228"/>
    </row>
    <row r="4229" spans="2:17" x14ac:dyDescent="0.25">
      <c r="B4229" s="18">
        <v>2012</v>
      </c>
      <c r="C4229" s="18" t="s">
        <v>8</v>
      </c>
      <c r="D4229" s="18" t="s">
        <v>277</v>
      </c>
      <c r="E4229" s="18" t="s">
        <v>647</v>
      </c>
      <c r="F4229" s="18" t="s">
        <v>738</v>
      </c>
      <c r="G4229" s="18">
        <v>804</v>
      </c>
      <c r="H4229" s="18">
        <v>2.75</v>
      </c>
      <c r="I4229" s="18">
        <v>3.34</v>
      </c>
      <c r="Q4229"/>
    </row>
    <row r="4230" spans="2:17" x14ac:dyDescent="0.25">
      <c r="B4230" s="18">
        <v>2012</v>
      </c>
      <c r="C4230" s="18" t="s">
        <v>8</v>
      </c>
      <c r="D4230" s="18" t="s">
        <v>277</v>
      </c>
      <c r="E4230" s="18" t="s">
        <v>647</v>
      </c>
      <c r="F4230" s="18" t="s">
        <v>739</v>
      </c>
      <c r="G4230" s="18">
        <v>1104</v>
      </c>
      <c r="H4230" s="18">
        <v>2.08</v>
      </c>
      <c r="I4230" s="18">
        <v>3.22</v>
      </c>
      <c r="Q4230"/>
    </row>
    <row r="4231" spans="2:17" x14ac:dyDescent="0.25">
      <c r="B4231" s="18">
        <v>2012</v>
      </c>
      <c r="C4231" s="18" t="s">
        <v>8</v>
      </c>
      <c r="D4231" s="18" t="s">
        <v>277</v>
      </c>
      <c r="E4231" s="18" t="s">
        <v>647</v>
      </c>
      <c r="F4231" s="18" t="s">
        <v>740</v>
      </c>
      <c r="G4231" s="18">
        <v>816</v>
      </c>
      <c r="H4231" s="18">
        <v>2.72</v>
      </c>
      <c r="I4231" s="18">
        <v>3.24</v>
      </c>
      <c r="Q4231"/>
    </row>
    <row r="4232" spans="2:17" x14ac:dyDescent="0.25">
      <c r="B4232" s="18">
        <v>2012</v>
      </c>
      <c r="C4232" s="18" t="s">
        <v>8</v>
      </c>
      <c r="D4232" s="18" t="s">
        <v>277</v>
      </c>
      <c r="E4232" s="18" t="s">
        <v>647</v>
      </c>
      <c r="F4232" s="18" t="s">
        <v>741</v>
      </c>
      <c r="G4232" s="18">
        <v>840</v>
      </c>
      <c r="H4232" s="18">
        <v>2.4900000000000002</v>
      </c>
      <c r="I4232" s="18">
        <v>3.25</v>
      </c>
      <c r="Q4232"/>
    </row>
    <row r="4233" spans="2:17" x14ac:dyDescent="0.25">
      <c r="B4233" s="18">
        <v>2012</v>
      </c>
      <c r="C4233" s="18" t="s">
        <v>8</v>
      </c>
      <c r="D4233" s="18" t="s">
        <v>277</v>
      </c>
      <c r="E4233" s="18" t="s">
        <v>647</v>
      </c>
      <c r="F4233" s="18" t="s">
        <v>742</v>
      </c>
      <c r="G4233" s="18">
        <v>1080</v>
      </c>
      <c r="H4233" s="18">
        <v>2.21</v>
      </c>
      <c r="I4233" s="18">
        <v>3.57</v>
      </c>
      <c r="Q4233"/>
    </row>
    <row r="4234" spans="2:17" x14ac:dyDescent="0.25">
      <c r="B4234" s="18">
        <v>2012</v>
      </c>
      <c r="C4234" s="18" t="s">
        <v>8</v>
      </c>
      <c r="D4234" s="18" t="s">
        <v>277</v>
      </c>
      <c r="E4234" s="18" t="s">
        <v>647</v>
      </c>
      <c r="F4234" s="18" t="s">
        <v>743</v>
      </c>
      <c r="G4234" s="18">
        <v>1116</v>
      </c>
      <c r="H4234" s="18">
        <v>2.86</v>
      </c>
      <c r="I4234" s="18">
        <v>3.85</v>
      </c>
      <c r="Q4234"/>
    </row>
    <row r="4235" spans="2:17" x14ac:dyDescent="0.25">
      <c r="B4235" s="18">
        <v>2012</v>
      </c>
      <c r="C4235" s="18" t="s">
        <v>8</v>
      </c>
      <c r="D4235" s="18" t="s">
        <v>277</v>
      </c>
      <c r="E4235" s="18" t="s">
        <v>647</v>
      </c>
      <c r="F4235" s="18" t="s">
        <v>744</v>
      </c>
      <c r="G4235" s="18">
        <v>840</v>
      </c>
      <c r="H4235" s="18">
        <v>2.66</v>
      </c>
      <c r="I4235" s="18">
        <v>3.26</v>
      </c>
      <c r="Q4235"/>
    </row>
    <row r="4236" spans="2:17" x14ac:dyDescent="0.25">
      <c r="B4236" s="18">
        <v>2012</v>
      </c>
      <c r="C4236" s="18" t="s">
        <v>8</v>
      </c>
      <c r="D4236" s="18" t="s">
        <v>277</v>
      </c>
      <c r="E4236" s="18" t="s">
        <v>647</v>
      </c>
      <c r="F4236" s="18" t="s">
        <v>745</v>
      </c>
      <c r="G4236" s="18">
        <v>1140</v>
      </c>
      <c r="H4236" s="18">
        <v>2.5299999999999998</v>
      </c>
      <c r="I4236" s="18">
        <v>3.62</v>
      </c>
      <c r="Q4236"/>
    </row>
    <row r="4237" spans="2:17" x14ac:dyDescent="0.25">
      <c r="B4237" s="18">
        <v>2012</v>
      </c>
      <c r="C4237" s="18" t="s">
        <v>8</v>
      </c>
      <c r="D4237" s="18" t="s">
        <v>277</v>
      </c>
      <c r="E4237" s="18" t="s">
        <v>647</v>
      </c>
      <c r="F4237" s="18" t="s">
        <v>746</v>
      </c>
      <c r="G4237" s="18">
        <v>1044</v>
      </c>
      <c r="H4237" s="18">
        <v>2.99</v>
      </c>
      <c r="I4237" s="18">
        <v>3.23</v>
      </c>
      <c r="Q4237"/>
    </row>
    <row r="4238" spans="2:17" x14ac:dyDescent="0.25">
      <c r="B4238" s="18">
        <v>2012</v>
      </c>
      <c r="C4238" s="18" t="s">
        <v>8</v>
      </c>
      <c r="D4238" s="18" t="s">
        <v>277</v>
      </c>
      <c r="E4238" s="18" t="s">
        <v>647</v>
      </c>
      <c r="F4238" s="18" t="s">
        <v>747</v>
      </c>
      <c r="G4238" s="18">
        <v>600</v>
      </c>
      <c r="H4238" s="18">
        <v>2.9</v>
      </c>
      <c r="I4238" s="18">
        <v>3.63</v>
      </c>
      <c r="Q4238"/>
    </row>
    <row r="4239" spans="2:17" x14ac:dyDescent="0.25">
      <c r="B4239" s="18">
        <v>2012</v>
      </c>
      <c r="C4239" s="18" t="s">
        <v>8</v>
      </c>
      <c r="D4239" s="18" t="s">
        <v>277</v>
      </c>
      <c r="E4239" s="18" t="s">
        <v>647</v>
      </c>
      <c r="F4239" s="18" t="s">
        <v>748</v>
      </c>
      <c r="G4239" s="18">
        <v>1020</v>
      </c>
      <c r="H4239" s="18">
        <v>2.27</v>
      </c>
      <c r="I4239" s="18">
        <v>3.61</v>
      </c>
      <c r="Q4239"/>
    </row>
    <row r="4240" spans="2:17" x14ac:dyDescent="0.25">
      <c r="B4240" s="18">
        <v>2012</v>
      </c>
      <c r="C4240" s="18" t="s">
        <v>8</v>
      </c>
      <c r="D4240" s="18" t="s">
        <v>277</v>
      </c>
      <c r="E4240" s="18" t="s">
        <v>647</v>
      </c>
      <c r="F4240" s="18" t="s">
        <v>749</v>
      </c>
      <c r="G4240" s="18">
        <v>1032</v>
      </c>
      <c r="H4240" s="18">
        <v>2.25</v>
      </c>
      <c r="I4240" s="18">
        <v>3.8</v>
      </c>
      <c r="Q4240"/>
    </row>
    <row r="4241" spans="2:17" x14ac:dyDescent="0.25">
      <c r="B4241" s="18">
        <v>2012</v>
      </c>
      <c r="C4241" s="18" t="s">
        <v>8</v>
      </c>
      <c r="D4241" s="18" t="s">
        <v>277</v>
      </c>
      <c r="E4241" s="18" t="s">
        <v>647</v>
      </c>
      <c r="F4241" s="18" t="s">
        <v>750</v>
      </c>
      <c r="G4241" s="18">
        <v>1080</v>
      </c>
      <c r="H4241" s="18">
        <v>2.77</v>
      </c>
      <c r="I4241" s="18">
        <v>3.91</v>
      </c>
      <c r="Q4241"/>
    </row>
    <row r="4242" spans="2:17" x14ac:dyDescent="0.25">
      <c r="B4242" s="18">
        <v>2012</v>
      </c>
      <c r="C4242" s="18" t="s">
        <v>8</v>
      </c>
      <c r="D4242" s="18" t="s">
        <v>277</v>
      </c>
      <c r="E4242" s="18" t="s">
        <v>647</v>
      </c>
      <c r="F4242" s="18" t="s">
        <v>751</v>
      </c>
      <c r="G4242" s="18">
        <v>1044</v>
      </c>
      <c r="H4242" s="18">
        <v>2.2000000000000002</v>
      </c>
      <c r="I4242" s="18">
        <v>3.59</v>
      </c>
      <c r="Q4242"/>
    </row>
    <row r="4243" spans="2:17" x14ac:dyDescent="0.25">
      <c r="B4243" s="18">
        <v>2012</v>
      </c>
      <c r="C4243" s="18" t="s">
        <v>8</v>
      </c>
      <c r="D4243" s="18" t="s">
        <v>277</v>
      </c>
      <c r="E4243" s="18" t="s">
        <v>647</v>
      </c>
      <c r="F4243" s="18" t="s">
        <v>752</v>
      </c>
      <c r="G4243" s="18">
        <v>1008</v>
      </c>
      <c r="H4243" s="18">
        <v>2.34</v>
      </c>
      <c r="I4243" s="18">
        <v>3.55</v>
      </c>
      <c r="Q4243"/>
    </row>
    <row r="4244" spans="2:17" x14ac:dyDescent="0.25">
      <c r="B4244" s="18">
        <v>2012</v>
      </c>
      <c r="C4244" s="18" t="s">
        <v>8</v>
      </c>
      <c r="D4244" s="18" t="s">
        <v>277</v>
      </c>
      <c r="E4244" s="18" t="s">
        <v>647</v>
      </c>
      <c r="F4244" s="18" t="s">
        <v>753</v>
      </c>
      <c r="G4244" s="18">
        <v>828</v>
      </c>
      <c r="H4244" s="18">
        <v>2.1</v>
      </c>
      <c r="I4244" s="18">
        <v>3.84</v>
      </c>
      <c r="Q4244"/>
    </row>
    <row r="4245" spans="2:17" x14ac:dyDescent="0.25">
      <c r="B4245" s="18">
        <v>2012</v>
      </c>
      <c r="C4245" s="18" t="s">
        <v>8</v>
      </c>
      <c r="D4245" s="18" t="s">
        <v>277</v>
      </c>
      <c r="E4245" s="18" t="s">
        <v>647</v>
      </c>
      <c r="F4245" s="18" t="s">
        <v>754</v>
      </c>
      <c r="G4245" s="18">
        <v>996</v>
      </c>
      <c r="H4245" s="18">
        <v>2.2400000000000002</v>
      </c>
      <c r="I4245" s="18">
        <v>3.5</v>
      </c>
      <c r="Q4245"/>
    </row>
    <row r="4246" spans="2:17" x14ac:dyDescent="0.25">
      <c r="B4246" s="18">
        <v>2012</v>
      </c>
      <c r="C4246" s="18" t="s">
        <v>8</v>
      </c>
      <c r="D4246" s="18" t="s">
        <v>277</v>
      </c>
      <c r="E4246" s="18" t="s">
        <v>647</v>
      </c>
      <c r="F4246" s="18" t="s">
        <v>755</v>
      </c>
      <c r="G4246" s="18">
        <v>624</v>
      </c>
      <c r="H4246" s="18">
        <v>2.86</v>
      </c>
      <c r="I4246" s="18">
        <v>3.39</v>
      </c>
      <c r="Q4246"/>
    </row>
    <row r="4247" spans="2:17" x14ac:dyDescent="0.25">
      <c r="B4247" s="18">
        <v>2012</v>
      </c>
      <c r="C4247" s="18" t="s">
        <v>8</v>
      </c>
      <c r="D4247" s="18" t="s">
        <v>277</v>
      </c>
      <c r="E4247" s="18" t="s">
        <v>647</v>
      </c>
      <c r="F4247" s="18" t="s">
        <v>756</v>
      </c>
      <c r="G4247" s="18">
        <v>888</v>
      </c>
      <c r="H4247" s="18">
        <v>2.2000000000000002</v>
      </c>
      <c r="I4247" s="18">
        <v>3.48</v>
      </c>
      <c r="Q4247"/>
    </row>
    <row r="4248" spans="2:17" x14ac:dyDescent="0.25">
      <c r="B4248" s="18">
        <v>2012</v>
      </c>
      <c r="C4248" s="18" t="s">
        <v>8</v>
      </c>
      <c r="D4248" s="18" t="s">
        <v>277</v>
      </c>
      <c r="E4248" s="18" t="s">
        <v>647</v>
      </c>
      <c r="F4248" s="18" t="s">
        <v>757</v>
      </c>
      <c r="G4248" s="18">
        <v>696</v>
      </c>
      <c r="H4248" s="18">
        <v>2.29</v>
      </c>
      <c r="I4248" s="18">
        <v>3.25</v>
      </c>
      <c r="Q4248"/>
    </row>
    <row r="4249" spans="2:17" x14ac:dyDescent="0.25">
      <c r="B4249" s="18">
        <v>2012</v>
      </c>
      <c r="C4249" s="18" t="s">
        <v>8</v>
      </c>
      <c r="D4249" s="18" t="s">
        <v>277</v>
      </c>
      <c r="E4249" s="18" t="s">
        <v>647</v>
      </c>
      <c r="F4249" s="18" t="s">
        <v>758</v>
      </c>
      <c r="G4249" s="18">
        <v>936</v>
      </c>
      <c r="H4249" s="18">
        <v>2.89</v>
      </c>
      <c r="I4249" s="18">
        <v>3.78</v>
      </c>
      <c r="Q4249"/>
    </row>
    <row r="4250" spans="2:17" x14ac:dyDescent="0.25">
      <c r="B4250" s="18">
        <v>2012</v>
      </c>
      <c r="C4250" s="18" t="s">
        <v>8</v>
      </c>
      <c r="D4250" s="18" t="s">
        <v>277</v>
      </c>
      <c r="E4250" s="18" t="s">
        <v>647</v>
      </c>
      <c r="F4250" s="18" t="s">
        <v>759</v>
      </c>
      <c r="G4250" s="18">
        <v>624</v>
      </c>
      <c r="H4250" s="18">
        <v>2.94</v>
      </c>
      <c r="I4250" s="18">
        <v>3.99</v>
      </c>
      <c r="Q4250"/>
    </row>
    <row r="4251" spans="2:17" x14ac:dyDescent="0.25">
      <c r="B4251" s="18">
        <v>2012</v>
      </c>
      <c r="C4251" s="18" t="s">
        <v>8</v>
      </c>
      <c r="D4251" s="18" t="s">
        <v>277</v>
      </c>
      <c r="E4251" s="18" t="s">
        <v>647</v>
      </c>
      <c r="F4251" s="18" t="s">
        <v>760</v>
      </c>
      <c r="G4251" s="18">
        <v>624</v>
      </c>
      <c r="H4251" s="18">
        <v>2.87</v>
      </c>
      <c r="I4251" s="18">
        <v>3.72</v>
      </c>
      <c r="Q4251"/>
    </row>
    <row r="4252" spans="2:17" x14ac:dyDescent="0.25">
      <c r="B4252" s="18">
        <v>2012</v>
      </c>
      <c r="C4252" s="18" t="s">
        <v>8</v>
      </c>
      <c r="D4252" s="18" t="s">
        <v>277</v>
      </c>
      <c r="E4252" s="18" t="s">
        <v>647</v>
      </c>
      <c r="F4252" s="18" t="s">
        <v>761</v>
      </c>
      <c r="G4252" s="18">
        <v>1032</v>
      </c>
      <c r="H4252" s="18">
        <v>2.62</v>
      </c>
      <c r="I4252" s="18">
        <v>3.83</v>
      </c>
      <c r="Q4252"/>
    </row>
    <row r="4253" spans="2:17" x14ac:dyDescent="0.25">
      <c r="B4253" s="18">
        <v>2012</v>
      </c>
      <c r="C4253" s="18" t="s">
        <v>8</v>
      </c>
      <c r="D4253" s="18" t="s">
        <v>277</v>
      </c>
      <c r="E4253" s="18" t="s">
        <v>647</v>
      </c>
      <c r="F4253" s="18" t="s">
        <v>762</v>
      </c>
      <c r="G4253" s="18">
        <v>1092</v>
      </c>
      <c r="H4253" s="18">
        <v>2.44</v>
      </c>
      <c r="I4253" s="18">
        <v>3.66</v>
      </c>
      <c r="Q4253"/>
    </row>
    <row r="4254" spans="2:17" x14ac:dyDescent="0.25">
      <c r="B4254" s="18">
        <v>2012</v>
      </c>
      <c r="C4254" s="18" t="s">
        <v>8</v>
      </c>
      <c r="D4254" s="18" t="s">
        <v>277</v>
      </c>
      <c r="E4254" s="18" t="s">
        <v>647</v>
      </c>
      <c r="F4254" s="18" t="s">
        <v>763</v>
      </c>
      <c r="G4254" s="18">
        <v>1044</v>
      </c>
      <c r="H4254" s="18">
        <v>2.38</v>
      </c>
      <c r="I4254" s="18">
        <v>3.62</v>
      </c>
      <c r="Q4254"/>
    </row>
    <row r="4255" spans="2:17" x14ac:dyDescent="0.25">
      <c r="B4255" s="18">
        <v>2012</v>
      </c>
      <c r="C4255" s="18" t="s">
        <v>8</v>
      </c>
      <c r="D4255" s="18" t="s">
        <v>277</v>
      </c>
      <c r="E4255" s="18" t="s">
        <v>647</v>
      </c>
      <c r="F4255" s="18" t="s">
        <v>764</v>
      </c>
      <c r="G4255" s="18">
        <v>660</v>
      </c>
      <c r="H4255" s="18">
        <v>2.72</v>
      </c>
      <c r="I4255" s="18">
        <v>3.89</v>
      </c>
      <c r="Q4255"/>
    </row>
    <row r="4256" spans="2:17" x14ac:dyDescent="0.25">
      <c r="B4256" s="18">
        <v>2012</v>
      </c>
      <c r="C4256" s="18" t="s">
        <v>8</v>
      </c>
      <c r="D4256" s="18" t="s">
        <v>277</v>
      </c>
      <c r="E4256" s="18" t="s">
        <v>647</v>
      </c>
      <c r="F4256" s="18" t="s">
        <v>765</v>
      </c>
      <c r="G4256" s="18">
        <v>732</v>
      </c>
      <c r="H4256" s="18">
        <v>2.99</v>
      </c>
      <c r="I4256" s="18">
        <v>3.47</v>
      </c>
      <c r="Q4256"/>
    </row>
    <row r="4257" spans="2:17" x14ac:dyDescent="0.25">
      <c r="B4257" s="18">
        <v>2012</v>
      </c>
      <c r="C4257" s="18" t="s">
        <v>8</v>
      </c>
      <c r="D4257" s="18" t="s">
        <v>277</v>
      </c>
      <c r="E4257" s="18" t="s">
        <v>647</v>
      </c>
      <c r="F4257" s="18" t="s">
        <v>766</v>
      </c>
      <c r="G4257" s="18">
        <v>948</v>
      </c>
      <c r="H4257" s="18">
        <v>2.94</v>
      </c>
      <c r="I4257" s="18">
        <v>3.49</v>
      </c>
      <c r="Q4257"/>
    </row>
    <row r="4258" spans="2:17" x14ac:dyDescent="0.25">
      <c r="B4258" s="18">
        <v>2012</v>
      </c>
      <c r="C4258" s="18" t="s">
        <v>8</v>
      </c>
      <c r="D4258" s="18" t="s">
        <v>277</v>
      </c>
      <c r="E4258" s="18" t="s">
        <v>647</v>
      </c>
      <c r="F4258" s="18" t="s">
        <v>767</v>
      </c>
      <c r="G4258" s="18">
        <v>1068</v>
      </c>
      <c r="H4258" s="18">
        <v>2.71</v>
      </c>
      <c r="I4258" s="18">
        <v>3.89</v>
      </c>
      <c r="Q4258"/>
    </row>
    <row r="4259" spans="2:17" x14ac:dyDescent="0.25">
      <c r="B4259" s="18">
        <v>2012</v>
      </c>
      <c r="C4259" s="18" t="s">
        <v>8</v>
      </c>
      <c r="D4259" s="18" t="s">
        <v>277</v>
      </c>
      <c r="E4259" s="18" t="s">
        <v>647</v>
      </c>
      <c r="F4259" s="18" t="s">
        <v>768</v>
      </c>
      <c r="G4259" s="18">
        <v>1092</v>
      </c>
      <c r="H4259" s="18">
        <v>2.69</v>
      </c>
      <c r="I4259" s="18">
        <v>3.6</v>
      </c>
      <c r="Q4259"/>
    </row>
    <row r="4260" spans="2:17" x14ac:dyDescent="0.25">
      <c r="B4260" s="18">
        <v>2012</v>
      </c>
      <c r="C4260" s="18" t="s">
        <v>8</v>
      </c>
      <c r="D4260" s="18" t="s">
        <v>277</v>
      </c>
      <c r="E4260" s="18" t="s">
        <v>647</v>
      </c>
      <c r="F4260" s="18" t="s">
        <v>769</v>
      </c>
      <c r="G4260" s="18">
        <v>876</v>
      </c>
      <c r="H4260" s="18">
        <v>2.2200000000000002</v>
      </c>
      <c r="I4260" s="18">
        <v>3.31</v>
      </c>
      <c r="Q4260"/>
    </row>
    <row r="4261" spans="2:17" x14ac:dyDescent="0.25">
      <c r="B4261" s="18">
        <v>2012</v>
      </c>
      <c r="C4261" s="18" t="s">
        <v>8</v>
      </c>
      <c r="D4261" s="18" t="s">
        <v>277</v>
      </c>
      <c r="E4261" s="18" t="s">
        <v>647</v>
      </c>
      <c r="F4261" s="18" t="s">
        <v>770</v>
      </c>
      <c r="G4261" s="18">
        <v>792</v>
      </c>
      <c r="H4261" s="18">
        <v>2.34</v>
      </c>
      <c r="I4261" s="18">
        <v>3.67</v>
      </c>
      <c r="Q4261"/>
    </row>
    <row r="4262" spans="2:17" x14ac:dyDescent="0.25">
      <c r="B4262" s="18">
        <v>2012</v>
      </c>
      <c r="C4262" s="18" t="s">
        <v>8</v>
      </c>
      <c r="D4262" s="18" t="s">
        <v>277</v>
      </c>
      <c r="E4262" s="18" t="s">
        <v>647</v>
      </c>
      <c r="F4262" s="18" t="s">
        <v>771</v>
      </c>
      <c r="G4262" s="18">
        <v>624</v>
      </c>
      <c r="H4262" s="18">
        <v>2.97</v>
      </c>
      <c r="I4262" s="18">
        <v>3.67</v>
      </c>
      <c r="Q4262"/>
    </row>
    <row r="4263" spans="2:17" x14ac:dyDescent="0.25">
      <c r="B4263" s="18">
        <v>2012</v>
      </c>
      <c r="C4263" s="18" t="s">
        <v>8</v>
      </c>
      <c r="D4263" s="18" t="s">
        <v>277</v>
      </c>
      <c r="E4263" s="18" t="s">
        <v>647</v>
      </c>
      <c r="F4263" s="18" t="s">
        <v>772</v>
      </c>
      <c r="G4263" s="18">
        <v>1080</v>
      </c>
      <c r="H4263" s="18">
        <v>2.1800000000000002</v>
      </c>
      <c r="I4263" s="18">
        <v>3.71</v>
      </c>
      <c r="Q4263"/>
    </row>
    <row r="4264" spans="2:17" x14ac:dyDescent="0.25">
      <c r="B4264" s="18">
        <v>2012</v>
      </c>
      <c r="C4264" s="18" t="s">
        <v>8</v>
      </c>
      <c r="D4264" s="18" t="s">
        <v>277</v>
      </c>
      <c r="E4264" s="18" t="s">
        <v>647</v>
      </c>
      <c r="F4264" s="18" t="s">
        <v>773</v>
      </c>
      <c r="G4264" s="18">
        <v>1200</v>
      </c>
      <c r="H4264" s="18">
        <v>2.95</v>
      </c>
      <c r="I4264" s="18">
        <v>3.56</v>
      </c>
      <c r="Q4264"/>
    </row>
    <row r="4265" spans="2:17" x14ac:dyDescent="0.25">
      <c r="B4265" s="18">
        <v>2012</v>
      </c>
      <c r="C4265" s="18" t="s">
        <v>8</v>
      </c>
      <c r="D4265" s="18" t="s">
        <v>277</v>
      </c>
      <c r="E4265" s="18" t="s">
        <v>647</v>
      </c>
      <c r="F4265" s="18" t="s">
        <v>774</v>
      </c>
      <c r="G4265" s="18">
        <v>1116</v>
      </c>
      <c r="H4265" s="18">
        <v>2.85</v>
      </c>
      <c r="I4265" s="18">
        <v>3.76</v>
      </c>
      <c r="Q4265"/>
    </row>
    <row r="4266" spans="2:17" x14ac:dyDescent="0.25">
      <c r="B4266" s="18">
        <v>2012</v>
      </c>
      <c r="C4266" s="18" t="s">
        <v>8</v>
      </c>
      <c r="D4266" s="18" t="s">
        <v>277</v>
      </c>
      <c r="E4266" s="18" t="s">
        <v>647</v>
      </c>
      <c r="F4266" s="18" t="s">
        <v>775</v>
      </c>
      <c r="G4266" s="18">
        <v>768</v>
      </c>
      <c r="H4266" s="18">
        <v>2.76</v>
      </c>
      <c r="I4266" s="18">
        <v>3.52</v>
      </c>
      <c r="Q4266"/>
    </row>
    <row r="4267" spans="2:17" x14ac:dyDescent="0.25">
      <c r="B4267" s="18">
        <v>2012</v>
      </c>
      <c r="C4267" s="18" t="s">
        <v>8</v>
      </c>
      <c r="D4267" s="18" t="s">
        <v>277</v>
      </c>
      <c r="E4267" s="18" t="s">
        <v>647</v>
      </c>
      <c r="F4267" s="18" t="s">
        <v>776</v>
      </c>
      <c r="G4267" s="18">
        <v>1080</v>
      </c>
      <c r="H4267" s="18">
        <v>2.46</v>
      </c>
      <c r="I4267" s="18">
        <v>3.84</v>
      </c>
      <c r="Q4267"/>
    </row>
    <row r="4268" spans="2:17" x14ac:dyDescent="0.25">
      <c r="B4268" s="18">
        <v>2012</v>
      </c>
      <c r="C4268" s="18" t="s">
        <v>8</v>
      </c>
      <c r="D4268" s="18" t="s">
        <v>277</v>
      </c>
      <c r="E4268" s="18" t="s">
        <v>647</v>
      </c>
      <c r="F4268" s="18" t="s">
        <v>777</v>
      </c>
      <c r="G4268" s="18">
        <v>816</v>
      </c>
      <c r="H4268" s="18">
        <v>2.56</v>
      </c>
      <c r="I4268" s="18">
        <v>3.73</v>
      </c>
      <c r="Q4268"/>
    </row>
    <row r="4269" spans="2:17" x14ac:dyDescent="0.25">
      <c r="B4269" s="18">
        <v>2012</v>
      </c>
      <c r="C4269" s="18" t="s">
        <v>8</v>
      </c>
      <c r="D4269" s="18" t="s">
        <v>277</v>
      </c>
      <c r="E4269" s="18" t="s">
        <v>647</v>
      </c>
      <c r="F4269" s="18" t="s">
        <v>778</v>
      </c>
      <c r="G4269" s="18">
        <v>732</v>
      </c>
      <c r="H4269" s="18">
        <v>2.2999999999999998</v>
      </c>
      <c r="I4269" s="18">
        <v>3.64</v>
      </c>
      <c r="Q4269"/>
    </row>
    <row r="4270" spans="2:17" x14ac:dyDescent="0.25">
      <c r="B4270" s="18">
        <v>2012</v>
      </c>
      <c r="C4270" s="18" t="s">
        <v>8</v>
      </c>
      <c r="D4270" s="18" t="s">
        <v>277</v>
      </c>
      <c r="E4270" s="18" t="s">
        <v>647</v>
      </c>
      <c r="F4270" s="18" t="s">
        <v>779</v>
      </c>
      <c r="G4270" s="18">
        <v>876</v>
      </c>
      <c r="H4270" s="18">
        <v>2.2400000000000002</v>
      </c>
      <c r="I4270" s="18">
        <v>3.22</v>
      </c>
      <c r="Q4270"/>
    </row>
    <row r="4271" spans="2:17" x14ac:dyDescent="0.25">
      <c r="B4271" s="18">
        <v>2012</v>
      </c>
      <c r="C4271" s="18" t="s">
        <v>8</v>
      </c>
      <c r="D4271" s="18" t="s">
        <v>277</v>
      </c>
      <c r="E4271" s="18" t="s">
        <v>647</v>
      </c>
      <c r="F4271" s="18" t="s">
        <v>780</v>
      </c>
      <c r="G4271" s="18">
        <v>1152</v>
      </c>
      <c r="H4271" s="18">
        <v>2.16</v>
      </c>
      <c r="I4271" s="18">
        <v>3.98</v>
      </c>
      <c r="Q4271"/>
    </row>
    <row r="4272" spans="2:17" x14ac:dyDescent="0.25">
      <c r="B4272" s="18">
        <v>2012</v>
      </c>
      <c r="C4272" s="18" t="s">
        <v>8</v>
      </c>
      <c r="D4272" s="18" t="s">
        <v>277</v>
      </c>
      <c r="E4272" s="18" t="s">
        <v>647</v>
      </c>
      <c r="F4272" s="18" t="s">
        <v>781</v>
      </c>
      <c r="G4272" s="18">
        <v>864</v>
      </c>
      <c r="H4272" s="18">
        <v>2.96</v>
      </c>
      <c r="I4272" s="18">
        <v>3.86</v>
      </c>
      <c r="Q4272"/>
    </row>
    <row r="4273" spans="2:17" x14ac:dyDescent="0.25">
      <c r="B4273" s="18">
        <v>2012</v>
      </c>
      <c r="C4273" s="18" t="s">
        <v>8</v>
      </c>
      <c r="D4273" s="18" t="s">
        <v>277</v>
      </c>
      <c r="E4273" s="18" t="s">
        <v>647</v>
      </c>
      <c r="F4273" s="18" t="s">
        <v>782</v>
      </c>
      <c r="G4273" s="18">
        <v>924</v>
      </c>
      <c r="H4273" s="18">
        <v>2.82</v>
      </c>
      <c r="I4273" s="18">
        <v>3.24</v>
      </c>
      <c r="Q4273"/>
    </row>
    <row r="4274" spans="2:17" x14ac:dyDescent="0.25">
      <c r="B4274" s="18">
        <v>2012</v>
      </c>
      <c r="C4274" s="18" t="s">
        <v>8</v>
      </c>
      <c r="D4274" s="18" t="s">
        <v>277</v>
      </c>
      <c r="E4274" s="18" t="s">
        <v>647</v>
      </c>
      <c r="F4274" s="18" t="s">
        <v>783</v>
      </c>
      <c r="G4274" s="18">
        <v>636</v>
      </c>
      <c r="H4274" s="18">
        <v>2.11</v>
      </c>
      <c r="I4274" s="18">
        <v>3.49</v>
      </c>
      <c r="Q4274"/>
    </row>
    <row r="4275" spans="2:17" x14ac:dyDescent="0.25">
      <c r="B4275" s="18">
        <v>2012</v>
      </c>
      <c r="C4275" s="18" t="s">
        <v>8</v>
      </c>
      <c r="D4275" s="18" t="s">
        <v>277</v>
      </c>
      <c r="E4275" s="18" t="s">
        <v>647</v>
      </c>
      <c r="F4275" s="18" t="s">
        <v>784</v>
      </c>
      <c r="G4275" s="18">
        <v>792</v>
      </c>
      <c r="H4275" s="18">
        <v>2.44</v>
      </c>
      <c r="I4275" s="18">
        <v>3.43</v>
      </c>
      <c r="Q4275"/>
    </row>
    <row r="4276" spans="2:17" x14ac:dyDescent="0.25">
      <c r="B4276" s="18">
        <v>2012</v>
      </c>
      <c r="C4276" s="18" t="s">
        <v>8</v>
      </c>
      <c r="D4276" s="18" t="s">
        <v>277</v>
      </c>
      <c r="E4276" s="18" t="s">
        <v>647</v>
      </c>
      <c r="F4276" s="18" t="s">
        <v>3667</v>
      </c>
      <c r="G4276" s="18">
        <v>1056</v>
      </c>
      <c r="H4276" s="18">
        <v>2.21</v>
      </c>
      <c r="I4276" s="18">
        <v>3.25</v>
      </c>
      <c r="Q4276"/>
    </row>
    <row r="4277" spans="2:17" x14ac:dyDescent="0.25">
      <c r="B4277" s="18">
        <v>2012</v>
      </c>
      <c r="C4277" s="18" t="s">
        <v>8</v>
      </c>
      <c r="D4277" s="18" t="s">
        <v>277</v>
      </c>
      <c r="E4277" s="18" t="s">
        <v>647</v>
      </c>
      <c r="F4277" s="18" t="s">
        <v>785</v>
      </c>
      <c r="G4277" s="18">
        <v>1068</v>
      </c>
      <c r="H4277" s="18">
        <v>2.95</v>
      </c>
      <c r="I4277" s="18">
        <v>3.96</v>
      </c>
      <c r="Q4277"/>
    </row>
    <row r="4278" spans="2:17" x14ac:dyDescent="0.25">
      <c r="B4278" s="18">
        <v>2012</v>
      </c>
      <c r="C4278" s="18" t="s">
        <v>8</v>
      </c>
      <c r="D4278" s="18" t="s">
        <v>277</v>
      </c>
      <c r="E4278" s="18" t="s">
        <v>647</v>
      </c>
      <c r="F4278" s="18" t="s">
        <v>786</v>
      </c>
      <c r="G4278" s="18">
        <v>816</v>
      </c>
      <c r="H4278" s="18">
        <v>2.12</v>
      </c>
      <c r="I4278" s="18">
        <v>3.77</v>
      </c>
      <c r="Q4278"/>
    </row>
    <row r="4279" spans="2:17" x14ac:dyDescent="0.25">
      <c r="B4279" s="18">
        <v>2012</v>
      </c>
      <c r="C4279" s="18" t="s">
        <v>8</v>
      </c>
      <c r="D4279" s="18" t="s">
        <v>277</v>
      </c>
      <c r="E4279" s="18" t="s">
        <v>647</v>
      </c>
      <c r="F4279" s="18" t="s">
        <v>787</v>
      </c>
      <c r="G4279" s="18">
        <v>1020</v>
      </c>
      <c r="H4279" s="18">
        <v>2.5099999999999998</v>
      </c>
      <c r="I4279" s="18">
        <v>3.65</v>
      </c>
      <c r="Q4279"/>
    </row>
    <row r="4280" spans="2:17" x14ac:dyDescent="0.25">
      <c r="B4280" s="18">
        <v>2012</v>
      </c>
      <c r="C4280" s="18" t="s">
        <v>8</v>
      </c>
      <c r="D4280" s="18" t="s">
        <v>277</v>
      </c>
      <c r="E4280" s="18" t="s">
        <v>647</v>
      </c>
      <c r="F4280" s="18" t="s">
        <v>788</v>
      </c>
      <c r="G4280" s="18">
        <v>1200</v>
      </c>
      <c r="H4280" s="18">
        <v>2.44</v>
      </c>
      <c r="I4280" s="18">
        <v>3.48</v>
      </c>
      <c r="Q4280"/>
    </row>
    <row r="4281" spans="2:17" x14ac:dyDescent="0.25">
      <c r="B4281" s="18">
        <v>2012</v>
      </c>
      <c r="C4281" s="18" t="s">
        <v>8</v>
      </c>
      <c r="D4281" s="18" t="s">
        <v>277</v>
      </c>
      <c r="E4281" s="18" t="s">
        <v>647</v>
      </c>
      <c r="F4281" s="18" t="s">
        <v>789</v>
      </c>
      <c r="G4281" s="18">
        <v>1200</v>
      </c>
      <c r="H4281" s="18">
        <v>2.0299999999999998</v>
      </c>
      <c r="I4281" s="18">
        <v>3.69</v>
      </c>
      <c r="Q4281"/>
    </row>
    <row r="4282" spans="2:17" x14ac:dyDescent="0.25">
      <c r="B4282" s="18">
        <v>2012</v>
      </c>
      <c r="C4282" s="18" t="s">
        <v>8</v>
      </c>
      <c r="D4282" s="18" t="s">
        <v>277</v>
      </c>
      <c r="E4282" s="18" t="s">
        <v>647</v>
      </c>
      <c r="F4282" s="18" t="s">
        <v>790</v>
      </c>
      <c r="G4282" s="18">
        <v>1044</v>
      </c>
      <c r="H4282" s="18">
        <v>2.73</v>
      </c>
      <c r="I4282" s="18">
        <v>3.3</v>
      </c>
      <c r="Q4282"/>
    </row>
    <row r="4283" spans="2:17" x14ac:dyDescent="0.25">
      <c r="B4283" s="18">
        <v>2012</v>
      </c>
      <c r="C4283" s="18" t="s">
        <v>8</v>
      </c>
      <c r="D4283" s="18" t="s">
        <v>277</v>
      </c>
      <c r="E4283" s="18" t="s">
        <v>647</v>
      </c>
      <c r="F4283" s="18" t="s">
        <v>791</v>
      </c>
      <c r="G4283" s="18">
        <v>708</v>
      </c>
      <c r="H4283" s="18">
        <v>2.3199999999999998</v>
      </c>
      <c r="I4283" s="18">
        <v>3.79</v>
      </c>
      <c r="Q4283"/>
    </row>
    <row r="4284" spans="2:17" x14ac:dyDescent="0.25">
      <c r="B4284" s="18">
        <v>2012</v>
      </c>
      <c r="C4284" s="18" t="s">
        <v>8</v>
      </c>
      <c r="D4284" s="18" t="s">
        <v>277</v>
      </c>
      <c r="E4284" s="18" t="s">
        <v>647</v>
      </c>
      <c r="F4284" s="18" t="s">
        <v>792</v>
      </c>
      <c r="G4284" s="18">
        <v>1128</v>
      </c>
      <c r="H4284" s="18">
        <v>2.44</v>
      </c>
      <c r="I4284" s="18">
        <v>3.57</v>
      </c>
      <c r="Q4284"/>
    </row>
    <row r="4285" spans="2:17" x14ac:dyDescent="0.25">
      <c r="B4285" s="18">
        <v>2012</v>
      </c>
      <c r="C4285" s="18" t="s">
        <v>8</v>
      </c>
      <c r="D4285" s="18" t="s">
        <v>277</v>
      </c>
      <c r="E4285" s="18" t="s">
        <v>647</v>
      </c>
      <c r="F4285" s="18" t="s">
        <v>793</v>
      </c>
      <c r="G4285" s="18">
        <v>600</v>
      </c>
      <c r="H4285" s="18">
        <v>2.2999999999999998</v>
      </c>
      <c r="I4285" s="18">
        <v>3.56</v>
      </c>
      <c r="Q4285"/>
    </row>
    <row r="4286" spans="2:17" x14ac:dyDescent="0.25">
      <c r="B4286" s="18">
        <v>2012</v>
      </c>
      <c r="C4286" s="18" t="s">
        <v>8</v>
      </c>
      <c r="D4286" s="18" t="s">
        <v>277</v>
      </c>
      <c r="E4286" s="18" t="s">
        <v>647</v>
      </c>
      <c r="F4286" s="18" t="s">
        <v>794</v>
      </c>
      <c r="G4286" s="18">
        <v>900</v>
      </c>
      <c r="H4286" s="18">
        <v>2.5099999999999998</v>
      </c>
      <c r="I4286" s="18">
        <v>3.79</v>
      </c>
      <c r="Q4286"/>
    </row>
    <row r="4287" spans="2:17" x14ac:dyDescent="0.25">
      <c r="B4287" s="18">
        <v>2012</v>
      </c>
      <c r="C4287" s="18" t="s">
        <v>8</v>
      </c>
      <c r="D4287" s="18" t="s">
        <v>277</v>
      </c>
      <c r="E4287" s="18" t="s">
        <v>647</v>
      </c>
      <c r="F4287" s="18" t="s">
        <v>795</v>
      </c>
      <c r="G4287" s="18">
        <v>1032</v>
      </c>
      <c r="H4287" s="18">
        <v>2.68</v>
      </c>
      <c r="I4287" s="18">
        <v>3.32</v>
      </c>
      <c r="Q4287"/>
    </row>
    <row r="4288" spans="2:17" x14ac:dyDescent="0.25">
      <c r="B4288" s="18">
        <v>2012</v>
      </c>
      <c r="C4288" s="18" t="s">
        <v>8</v>
      </c>
      <c r="D4288" s="18" t="s">
        <v>277</v>
      </c>
      <c r="E4288" s="18" t="s">
        <v>647</v>
      </c>
      <c r="F4288" s="18" t="s">
        <v>796</v>
      </c>
      <c r="G4288" s="18">
        <v>1020</v>
      </c>
      <c r="H4288" s="18">
        <v>2.04</v>
      </c>
      <c r="I4288" s="18">
        <v>3.66</v>
      </c>
      <c r="Q4288"/>
    </row>
    <row r="4289" spans="2:17" x14ac:dyDescent="0.25">
      <c r="B4289" s="18">
        <v>2012</v>
      </c>
      <c r="C4289" s="18" t="s">
        <v>8</v>
      </c>
      <c r="D4289" s="18" t="s">
        <v>277</v>
      </c>
      <c r="E4289" s="18" t="s">
        <v>647</v>
      </c>
      <c r="F4289" s="18" t="s">
        <v>797</v>
      </c>
      <c r="G4289" s="18">
        <v>600</v>
      </c>
      <c r="H4289" s="18">
        <v>2.88</v>
      </c>
      <c r="I4289" s="18">
        <v>3.37</v>
      </c>
      <c r="Q4289"/>
    </row>
    <row r="4290" spans="2:17" x14ac:dyDescent="0.25">
      <c r="B4290" s="18">
        <v>2012</v>
      </c>
      <c r="C4290" s="18" t="s">
        <v>8</v>
      </c>
      <c r="D4290" s="18" t="s">
        <v>277</v>
      </c>
      <c r="E4290" s="18" t="s">
        <v>647</v>
      </c>
      <c r="F4290" s="18" t="s">
        <v>798</v>
      </c>
      <c r="G4290" s="18">
        <v>1128</v>
      </c>
      <c r="H4290" s="18">
        <v>2.14</v>
      </c>
      <c r="I4290" s="18">
        <v>3.77</v>
      </c>
      <c r="Q4290"/>
    </row>
    <row r="4291" spans="2:17" x14ac:dyDescent="0.25">
      <c r="B4291" s="18">
        <v>2012</v>
      </c>
      <c r="C4291" s="18" t="s">
        <v>8</v>
      </c>
      <c r="D4291" s="18" t="s">
        <v>277</v>
      </c>
      <c r="E4291" s="18" t="s">
        <v>647</v>
      </c>
      <c r="F4291" s="18" t="s">
        <v>799</v>
      </c>
      <c r="G4291" s="18">
        <v>708</v>
      </c>
      <c r="H4291" s="18">
        <v>2.91</v>
      </c>
      <c r="I4291" s="18">
        <v>3.99</v>
      </c>
      <c r="Q4291"/>
    </row>
    <row r="4292" spans="2:17" x14ac:dyDescent="0.25">
      <c r="B4292" s="18">
        <v>2012</v>
      </c>
      <c r="C4292" s="18" t="s">
        <v>8</v>
      </c>
      <c r="D4292" s="18" t="s">
        <v>277</v>
      </c>
      <c r="E4292" s="18" t="s">
        <v>647</v>
      </c>
      <c r="F4292" s="18" t="s">
        <v>800</v>
      </c>
      <c r="G4292" s="18">
        <v>1008</v>
      </c>
      <c r="H4292" s="18">
        <v>2.31</v>
      </c>
      <c r="I4292" s="18">
        <v>3.76</v>
      </c>
      <c r="Q4292"/>
    </row>
    <row r="4293" spans="2:17" x14ac:dyDescent="0.25">
      <c r="B4293" s="18">
        <v>2012</v>
      </c>
      <c r="C4293" s="18" t="s">
        <v>8</v>
      </c>
      <c r="D4293" s="18" t="s">
        <v>277</v>
      </c>
      <c r="E4293" s="18" t="s">
        <v>647</v>
      </c>
      <c r="F4293" s="18" t="s">
        <v>801</v>
      </c>
      <c r="G4293" s="18">
        <v>1092</v>
      </c>
      <c r="H4293" s="18">
        <v>2.0299999999999998</v>
      </c>
      <c r="I4293" s="18">
        <v>3.27</v>
      </c>
      <c r="Q4293"/>
    </row>
    <row r="4294" spans="2:17" x14ac:dyDescent="0.25">
      <c r="B4294" s="18">
        <v>2012</v>
      </c>
      <c r="C4294" s="18" t="s">
        <v>8</v>
      </c>
      <c r="D4294" s="18" t="s">
        <v>277</v>
      </c>
      <c r="E4294" s="18" t="s">
        <v>647</v>
      </c>
      <c r="F4294" s="18" t="s">
        <v>802</v>
      </c>
      <c r="G4294" s="18">
        <v>732</v>
      </c>
      <c r="H4294" s="18">
        <v>2.94</v>
      </c>
      <c r="I4294" s="18">
        <v>3.77</v>
      </c>
      <c r="Q4294"/>
    </row>
    <row r="4295" spans="2:17" x14ac:dyDescent="0.25">
      <c r="B4295" s="18">
        <v>2012</v>
      </c>
      <c r="C4295" s="18" t="s">
        <v>8</v>
      </c>
      <c r="D4295" s="18" t="s">
        <v>277</v>
      </c>
      <c r="E4295" s="18" t="s">
        <v>647</v>
      </c>
      <c r="F4295" s="18" t="s">
        <v>803</v>
      </c>
      <c r="G4295" s="18">
        <v>1128</v>
      </c>
      <c r="H4295" s="18">
        <v>2.31</v>
      </c>
      <c r="I4295" s="18">
        <v>3.48</v>
      </c>
      <c r="Q4295"/>
    </row>
    <row r="4296" spans="2:17" x14ac:dyDescent="0.25">
      <c r="B4296" s="18">
        <v>2012</v>
      </c>
      <c r="C4296" s="18" t="s">
        <v>8</v>
      </c>
      <c r="D4296" s="18" t="s">
        <v>277</v>
      </c>
      <c r="E4296" s="18" t="s">
        <v>647</v>
      </c>
      <c r="F4296" s="18" t="s">
        <v>804</v>
      </c>
      <c r="G4296" s="18">
        <v>756</v>
      </c>
      <c r="H4296" s="18">
        <v>2.74</v>
      </c>
      <c r="I4296" s="18">
        <v>3.71</v>
      </c>
      <c r="Q4296"/>
    </row>
    <row r="4297" spans="2:17" x14ac:dyDescent="0.25">
      <c r="B4297" s="18">
        <v>2012</v>
      </c>
      <c r="C4297" s="18" t="s">
        <v>8</v>
      </c>
      <c r="D4297" s="18" t="s">
        <v>277</v>
      </c>
      <c r="E4297" s="18" t="s">
        <v>647</v>
      </c>
      <c r="F4297" s="18" t="s">
        <v>805</v>
      </c>
      <c r="G4297" s="18">
        <v>612</v>
      </c>
      <c r="H4297" s="18">
        <v>2.68</v>
      </c>
      <c r="I4297" s="18">
        <v>3.39</v>
      </c>
      <c r="Q4297"/>
    </row>
    <row r="4298" spans="2:17" x14ac:dyDescent="0.25">
      <c r="B4298" s="18">
        <v>2012</v>
      </c>
      <c r="C4298" s="18" t="s">
        <v>8</v>
      </c>
      <c r="D4298" s="18" t="s">
        <v>277</v>
      </c>
      <c r="E4298" s="18" t="s">
        <v>647</v>
      </c>
      <c r="F4298" s="18" t="s">
        <v>806</v>
      </c>
      <c r="G4298" s="18">
        <v>1128</v>
      </c>
      <c r="H4298" s="18">
        <v>2.5</v>
      </c>
      <c r="I4298" s="18">
        <v>3.51</v>
      </c>
      <c r="Q4298"/>
    </row>
    <row r="4299" spans="2:17" x14ac:dyDescent="0.25">
      <c r="B4299" s="18">
        <v>2012</v>
      </c>
      <c r="C4299" s="18" t="s">
        <v>8</v>
      </c>
      <c r="D4299" s="18" t="s">
        <v>277</v>
      </c>
      <c r="E4299" s="18" t="s">
        <v>647</v>
      </c>
      <c r="F4299" s="18" t="s">
        <v>807</v>
      </c>
      <c r="G4299" s="18">
        <v>1044</v>
      </c>
      <c r="H4299" s="18">
        <v>2.1</v>
      </c>
      <c r="I4299" s="18">
        <v>3.29</v>
      </c>
      <c r="Q4299"/>
    </row>
    <row r="4300" spans="2:17" x14ac:dyDescent="0.25">
      <c r="B4300" s="18">
        <v>2012</v>
      </c>
      <c r="C4300" s="18" t="s">
        <v>8</v>
      </c>
      <c r="D4300" s="18" t="s">
        <v>277</v>
      </c>
      <c r="E4300" s="18" t="s">
        <v>647</v>
      </c>
      <c r="F4300" s="18" t="s">
        <v>808</v>
      </c>
      <c r="G4300" s="18">
        <v>1032</v>
      </c>
      <c r="H4300" s="18">
        <v>2.94</v>
      </c>
      <c r="I4300" s="18">
        <v>3.99</v>
      </c>
      <c r="Q4300"/>
    </row>
    <row r="4301" spans="2:17" x14ac:dyDescent="0.25">
      <c r="B4301" s="18">
        <v>2012</v>
      </c>
      <c r="C4301" s="18" t="s">
        <v>8</v>
      </c>
      <c r="D4301" s="18" t="s">
        <v>277</v>
      </c>
      <c r="E4301" s="18" t="s">
        <v>647</v>
      </c>
      <c r="F4301" s="18" t="s">
        <v>809</v>
      </c>
      <c r="G4301" s="18">
        <v>1068</v>
      </c>
      <c r="H4301" s="18">
        <v>2.7</v>
      </c>
      <c r="I4301" s="18">
        <v>3.73</v>
      </c>
      <c r="Q4301"/>
    </row>
    <row r="4302" spans="2:17" x14ac:dyDescent="0.25">
      <c r="B4302" s="18">
        <v>2012</v>
      </c>
      <c r="C4302" s="18" t="s">
        <v>8</v>
      </c>
      <c r="D4302" s="18" t="s">
        <v>277</v>
      </c>
      <c r="E4302" s="18" t="s">
        <v>647</v>
      </c>
      <c r="F4302" s="18" t="s">
        <v>810</v>
      </c>
      <c r="G4302" s="18">
        <v>1044</v>
      </c>
      <c r="H4302" s="18">
        <v>2.06</v>
      </c>
      <c r="I4302" s="18">
        <v>3.83</v>
      </c>
      <c r="Q4302"/>
    </row>
    <row r="4303" spans="2:17" x14ac:dyDescent="0.25">
      <c r="B4303" s="18">
        <v>2012</v>
      </c>
      <c r="C4303" s="18" t="s">
        <v>8</v>
      </c>
      <c r="D4303" s="18" t="s">
        <v>277</v>
      </c>
      <c r="E4303" s="18" t="s">
        <v>647</v>
      </c>
      <c r="F4303" s="18" t="s">
        <v>811</v>
      </c>
      <c r="G4303" s="18">
        <v>792</v>
      </c>
      <c r="H4303" s="18">
        <v>2.0699999999999998</v>
      </c>
      <c r="I4303" s="18">
        <v>3.67</v>
      </c>
      <c r="Q4303"/>
    </row>
    <row r="4304" spans="2:17" x14ac:dyDescent="0.25">
      <c r="B4304" s="18">
        <v>2012</v>
      </c>
      <c r="C4304" s="18" t="s">
        <v>8</v>
      </c>
      <c r="D4304" s="18" t="s">
        <v>277</v>
      </c>
      <c r="E4304" s="18" t="s">
        <v>647</v>
      </c>
      <c r="F4304" s="18" t="s">
        <v>812</v>
      </c>
      <c r="G4304" s="18">
        <v>1056</v>
      </c>
      <c r="H4304" s="18">
        <v>2.57</v>
      </c>
      <c r="I4304" s="18">
        <v>3.97</v>
      </c>
      <c r="Q4304"/>
    </row>
    <row r="4305" spans="2:17" x14ac:dyDescent="0.25">
      <c r="B4305" s="18">
        <v>2012</v>
      </c>
      <c r="C4305" s="18" t="s">
        <v>8</v>
      </c>
      <c r="D4305" s="18" t="s">
        <v>277</v>
      </c>
      <c r="E4305" s="18" t="s">
        <v>647</v>
      </c>
      <c r="F4305" s="18" t="s">
        <v>813</v>
      </c>
      <c r="G4305" s="18">
        <v>792</v>
      </c>
      <c r="H4305" s="18">
        <v>2.41</v>
      </c>
      <c r="I4305" s="18">
        <v>3.82</v>
      </c>
      <c r="Q4305"/>
    </row>
    <row r="4306" spans="2:17" x14ac:dyDescent="0.25">
      <c r="B4306" s="18">
        <v>2012</v>
      </c>
      <c r="C4306" s="18" t="s">
        <v>8</v>
      </c>
      <c r="D4306" s="18" t="s">
        <v>277</v>
      </c>
      <c r="E4306" s="18" t="s">
        <v>647</v>
      </c>
      <c r="F4306" s="18" t="s">
        <v>814</v>
      </c>
      <c r="G4306" s="18">
        <v>828</v>
      </c>
      <c r="H4306" s="18">
        <v>2.08</v>
      </c>
      <c r="I4306" s="18">
        <v>3.22</v>
      </c>
      <c r="Q4306"/>
    </row>
    <row r="4307" spans="2:17" x14ac:dyDescent="0.25">
      <c r="B4307" s="18">
        <v>2012</v>
      </c>
      <c r="C4307" s="18" t="s">
        <v>8</v>
      </c>
      <c r="D4307" s="18" t="s">
        <v>277</v>
      </c>
      <c r="E4307" s="18" t="s">
        <v>647</v>
      </c>
      <c r="F4307" s="18" t="s">
        <v>3668</v>
      </c>
      <c r="G4307" s="18">
        <v>936</v>
      </c>
      <c r="H4307" s="18">
        <v>2.34</v>
      </c>
      <c r="I4307" s="18">
        <v>3.29</v>
      </c>
      <c r="Q4307"/>
    </row>
    <row r="4308" spans="2:17" x14ac:dyDescent="0.25">
      <c r="B4308" s="18">
        <v>2012</v>
      </c>
      <c r="C4308" s="18" t="s">
        <v>8</v>
      </c>
      <c r="D4308" s="18" t="s">
        <v>277</v>
      </c>
      <c r="E4308" s="18" t="s">
        <v>647</v>
      </c>
      <c r="F4308" s="18" t="s">
        <v>815</v>
      </c>
      <c r="G4308" s="18">
        <v>1056</v>
      </c>
      <c r="H4308" s="18">
        <v>2.5</v>
      </c>
      <c r="I4308" s="18">
        <v>3.41</v>
      </c>
      <c r="Q4308"/>
    </row>
    <row r="4309" spans="2:17" x14ac:dyDescent="0.25">
      <c r="B4309" s="18">
        <v>2012</v>
      </c>
      <c r="C4309" s="18" t="s">
        <v>8</v>
      </c>
      <c r="D4309" s="18" t="s">
        <v>164</v>
      </c>
      <c r="E4309" s="18" t="s">
        <v>816</v>
      </c>
      <c r="F4309" s="18" t="s">
        <v>817</v>
      </c>
      <c r="G4309" s="18">
        <v>588</v>
      </c>
      <c r="H4309" s="18">
        <v>4.16</v>
      </c>
      <c r="I4309" s="18">
        <v>5.31</v>
      </c>
      <c r="Q4309"/>
    </row>
    <row r="4310" spans="2:17" x14ac:dyDescent="0.25">
      <c r="B4310" s="18">
        <v>2012</v>
      </c>
      <c r="C4310" s="18" t="s">
        <v>8</v>
      </c>
      <c r="D4310" s="18" t="s">
        <v>164</v>
      </c>
      <c r="E4310" s="18" t="s">
        <v>816</v>
      </c>
      <c r="F4310" s="18" t="s">
        <v>818</v>
      </c>
      <c r="G4310" s="18">
        <v>432</v>
      </c>
      <c r="H4310" s="18">
        <v>4.1399999999999997</v>
      </c>
      <c r="I4310" s="18">
        <v>5.32</v>
      </c>
      <c r="Q4310"/>
    </row>
    <row r="4311" spans="2:17" x14ac:dyDescent="0.25">
      <c r="B4311" s="18">
        <v>2012</v>
      </c>
      <c r="C4311" s="18" t="s">
        <v>8</v>
      </c>
      <c r="D4311" s="18" t="s">
        <v>164</v>
      </c>
      <c r="E4311" s="18" t="s">
        <v>816</v>
      </c>
      <c r="F4311" s="18" t="s">
        <v>819</v>
      </c>
      <c r="G4311" s="18">
        <v>684</v>
      </c>
      <c r="H4311" s="18">
        <v>4.88</v>
      </c>
      <c r="I4311" s="18">
        <v>5.24</v>
      </c>
      <c r="Q4311"/>
    </row>
    <row r="4312" spans="2:17" x14ac:dyDescent="0.25">
      <c r="B4312" s="18">
        <v>2012</v>
      </c>
      <c r="C4312" s="18" t="s">
        <v>8</v>
      </c>
      <c r="D4312" s="18" t="s">
        <v>164</v>
      </c>
      <c r="E4312" s="18" t="s">
        <v>816</v>
      </c>
      <c r="F4312" s="18" t="s">
        <v>820</v>
      </c>
      <c r="G4312" s="18">
        <v>396</v>
      </c>
      <c r="H4312" s="18">
        <v>4.72</v>
      </c>
      <c r="I4312" s="18">
        <v>5.04</v>
      </c>
      <c r="Q4312"/>
    </row>
    <row r="4313" spans="2:17" x14ac:dyDescent="0.25">
      <c r="B4313" s="18">
        <v>2012</v>
      </c>
      <c r="C4313" s="18" t="s">
        <v>8</v>
      </c>
      <c r="D4313" s="18" t="s">
        <v>164</v>
      </c>
      <c r="E4313" s="18" t="s">
        <v>816</v>
      </c>
      <c r="F4313" s="18" t="s">
        <v>821</v>
      </c>
      <c r="G4313" s="18">
        <v>456</v>
      </c>
      <c r="H4313" s="18">
        <v>4.0999999999999996</v>
      </c>
      <c r="I4313" s="18">
        <v>5.0199999999999996</v>
      </c>
      <c r="Q4313"/>
    </row>
    <row r="4314" spans="2:17" x14ac:dyDescent="0.25">
      <c r="B4314" s="18">
        <v>2012</v>
      </c>
      <c r="C4314" s="18" t="s">
        <v>8</v>
      </c>
      <c r="D4314" s="18" t="s">
        <v>164</v>
      </c>
      <c r="E4314" s="18" t="s">
        <v>816</v>
      </c>
      <c r="F4314" s="18" t="s">
        <v>822</v>
      </c>
      <c r="G4314" s="18">
        <v>336</v>
      </c>
      <c r="H4314" s="18">
        <v>4.9400000000000004</v>
      </c>
      <c r="I4314" s="18">
        <v>5.28</v>
      </c>
      <c r="Q4314"/>
    </row>
    <row r="4315" spans="2:17" x14ac:dyDescent="0.25">
      <c r="B4315" s="18">
        <v>2012</v>
      </c>
      <c r="C4315" s="18" t="s">
        <v>8</v>
      </c>
      <c r="D4315" s="18" t="s">
        <v>164</v>
      </c>
      <c r="E4315" s="18" t="s">
        <v>816</v>
      </c>
      <c r="F4315" s="18" t="s">
        <v>823</v>
      </c>
      <c r="G4315" s="18">
        <v>636</v>
      </c>
      <c r="H4315" s="18">
        <v>4.1399999999999997</v>
      </c>
      <c r="I4315" s="18">
        <v>5.27</v>
      </c>
      <c r="Q4315"/>
    </row>
    <row r="4316" spans="2:17" x14ac:dyDescent="0.25">
      <c r="B4316" s="18">
        <v>2012</v>
      </c>
      <c r="C4316" s="18" t="s">
        <v>8</v>
      </c>
      <c r="D4316" s="18" t="s">
        <v>164</v>
      </c>
      <c r="E4316" s="18" t="s">
        <v>816</v>
      </c>
      <c r="F4316" s="18" t="s">
        <v>824</v>
      </c>
      <c r="G4316" s="18">
        <v>552</v>
      </c>
      <c r="H4316" s="18">
        <v>4.54</v>
      </c>
      <c r="I4316" s="18">
        <v>5.33</v>
      </c>
      <c r="Q4316"/>
    </row>
    <row r="4317" spans="2:17" x14ac:dyDescent="0.25">
      <c r="B4317" s="18">
        <v>2012</v>
      </c>
      <c r="C4317" s="18" t="s">
        <v>8</v>
      </c>
      <c r="D4317" s="18" t="s">
        <v>164</v>
      </c>
      <c r="E4317" s="18" t="s">
        <v>816</v>
      </c>
      <c r="F4317" s="18" t="s">
        <v>825</v>
      </c>
      <c r="G4317" s="18">
        <v>348</v>
      </c>
      <c r="H4317" s="18">
        <v>4.8099999999999996</v>
      </c>
      <c r="I4317" s="18">
        <v>5.13</v>
      </c>
      <c r="Q4317"/>
    </row>
    <row r="4318" spans="2:17" x14ac:dyDescent="0.25">
      <c r="B4318" s="18">
        <v>2012</v>
      </c>
      <c r="C4318" s="18" t="s">
        <v>8</v>
      </c>
      <c r="D4318" s="18" t="s">
        <v>164</v>
      </c>
      <c r="E4318" s="18" t="s">
        <v>816</v>
      </c>
      <c r="F4318" s="18" t="s">
        <v>826</v>
      </c>
      <c r="G4318" s="18">
        <v>528</v>
      </c>
      <c r="H4318" s="18">
        <v>4.05</v>
      </c>
      <c r="I4318" s="18">
        <v>5.25</v>
      </c>
      <c r="Q4318"/>
    </row>
    <row r="4319" spans="2:17" x14ac:dyDescent="0.25">
      <c r="B4319" s="18">
        <v>2012</v>
      </c>
      <c r="C4319" s="18" t="s">
        <v>8</v>
      </c>
      <c r="D4319" s="18" t="s">
        <v>164</v>
      </c>
      <c r="E4319" s="18" t="s">
        <v>816</v>
      </c>
      <c r="F4319" s="18" t="s">
        <v>827</v>
      </c>
      <c r="G4319" s="18">
        <v>288</v>
      </c>
      <c r="H4319" s="18">
        <v>4.1500000000000004</v>
      </c>
      <c r="I4319" s="18">
        <v>5.04</v>
      </c>
      <c r="Q4319"/>
    </row>
    <row r="4320" spans="2:17" x14ac:dyDescent="0.25">
      <c r="B4320" s="18">
        <v>2012</v>
      </c>
      <c r="C4320" s="18" t="s">
        <v>8</v>
      </c>
      <c r="D4320" s="18" t="s">
        <v>164</v>
      </c>
      <c r="E4320" s="18" t="s">
        <v>816</v>
      </c>
      <c r="F4320" s="18" t="s">
        <v>828</v>
      </c>
      <c r="G4320" s="18">
        <v>504</v>
      </c>
      <c r="H4320" s="18">
        <v>4.25</v>
      </c>
      <c r="I4320" s="18">
        <v>5.1100000000000003</v>
      </c>
      <c r="Q4320"/>
    </row>
    <row r="4321" spans="2:17" x14ac:dyDescent="0.25">
      <c r="B4321" s="18">
        <v>2012</v>
      </c>
      <c r="C4321" s="18" t="s">
        <v>8</v>
      </c>
      <c r="D4321" s="18" t="s">
        <v>164</v>
      </c>
      <c r="E4321" s="18" t="s">
        <v>816</v>
      </c>
      <c r="F4321" s="18" t="s">
        <v>829</v>
      </c>
      <c r="G4321" s="18">
        <v>660</v>
      </c>
      <c r="H4321" s="18">
        <v>4.55</v>
      </c>
      <c r="I4321" s="18">
        <v>5.05</v>
      </c>
      <c r="Q4321"/>
    </row>
    <row r="4322" spans="2:17" x14ac:dyDescent="0.25">
      <c r="B4322" s="18">
        <v>2012</v>
      </c>
      <c r="C4322" s="18" t="s">
        <v>8</v>
      </c>
      <c r="D4322" s="18" t="s">
        <v>164</v>
      </c>
      <c r="E4322" s="18" t="s">
        <v>816</v>
      </c>
      <c r="F4322" s="18" t="s">
        <v>830</v>
      </c>
      <c r="G4322" s="18">
        <v>300</v>
      </c>
      <c r="H4322" s="18">
        <v>4.0999999999999996</v>
      </c>
      <c r="I4322" s="18">
        <v>5.21</v>
      </c>
      <c r="Q4322"/>
    </row>
    <row r="4323" spans="2:17" x14ac:dyDescent="0.25">
      <c r="B4323" s="18">
        <v>2012</v>
      </c>
      <c r="C4323" s="18" t="s">
        <v>8</v>
      </c>
      <c r="D4323" s="18" t="s">
        <v>164</v>
      </c>
      <c r="E4323" s="18" t="s">
        <v>816</v>
      </c>
      <c r="F4323" s="18" t="s">
        <v>831</v>
      </c>
      <c r="G4323" s="18">
        <v>384</v>
      </c>
      <c r="H4323" s="18">
        <v>4.5199999999999996</v>
      </c>
      <c r="I4323" s="18">
        <v>5.0999999999999996</v>
      </c>
      <c r="Q4323"/>
    </row>
    <row r="4324" spans="2:17" x14ac:dyDescent="0.25">
      <c r="B4324" s="18">
        <v>2012</v>
      </c>
      <c r="C4324" s="18" t="s">
        <v>8</v>
      </c>
      <c r="D4324" s="18" t="s">
        <v>164</v>
      </c>
      <c r="E4324" s="18" t="s">
        <v>816</v>
      </c>
      <c r="F4324" s="18" t="s">
        <v>832</v>
      </c>
      <c r="G4324" s="18">
        <v>360</v>
      </c>
      <c r="H4324" s="18">
        <v>4.2300000000000004</v>
      </c>
      <c r="I4324" s="18">
        <v>5.05</v>
      </c>
      <c r="Q4324"/>
    </row>
    <row r="4325" spans="2:17" x14ac:dyDescent="0.25">
      <c r="B4325" s="18">
        <v>2012</v>
      </c>
      <c r="C4325" s="18" t="s">
        <v>8</v>
      </c>
      <c r="D4325" s="18" t="s">
        <v>164</v>
      </c>
      <c r="E4325" s="18" t="s">
        <v>816</v>
      </c>
      <c r="F4325" s="18" t="s">
        <v>833</v>
      </c>
      <c r="G4325" s="18">
        <v>288</v>
      </c>
      <c r="H4325" s="18">
        <v>4.42</v>
      </c>
      <c r="I4325" s="18">
        <v>5.08</v>
      </c>
      <c r="Q4325"/>
    </row>
    <row r="4326" spans="2:17" x14ac:dyDescent="0.25">
      <c r="B4326" s="18">
        <v>2012</v>
      </c>
      <c r="C4326" s="18" t="s">
        <v>8</v>
      </c>
      <c r="D4326" s="18" t="s">
        <v>164</v>
      </c>
      <c r="E4326" s="18" t="s">
        <v>816</v>
      </c>
      <c r="F4326" s="18" t="s">
        <v>834</v>
      </c>
      <c r="G4326" s="18">
        <v>504</v>
      </c>
      <c r="H4326" s="18">
        <v>4.62</v>
      </c>
      <c r="I4326" s="18">
        <v>5.21</v>
      </c>
      <c r="Q4326"/>
    </row>
    <row r="4327" spans="2:17" x14ac:dyDescent="0.25">
      <c r="B4327" s="18">
        <v>2012</v>
      </c>
      <c r="C4327" s="18" t="s">
        <v>8</v>
      </c>
      <c r="D4327" s="18" t="s">
        <v>164</v>
      </c>
      <c r="E4327" s="18" t="s">
        <v>816</v>
      </c>
      <c r="F4327" s="18" t="s">
        <v>835</v>
      </c>
      <c r="G4327" s="18">
        <v>264</v>
      </c>
      <c r="H4327" s="18">
        <v>4.47</v>
      </c>
      <c r="I4327" s="18">
        <v>5.23</v>
      </c>
      <c r="Q4327"/>
    </row>
    <row r="4328" spans="2:17" x14ac:dyDescent="0.25">
      <c r="B4328" s="18">
        <v>2012</v>
      </c>
      <c r="C4328" s="18" t="s">
        <v>8</v>
      </c>
      <c r="D4328" s="18" t="s">
        <v>164</v>
      </c>
      <c r="E4328" s="18" t="s">
        <v>816</v>
      </c>
      <c r="F4328" s="18" t="s">
        <v>836</v>
      </c>
      <c r="G4328" s="18">
        <v>408</v>
      </c>
      <c r="H4328" s="18">
        <v>4.32</v>
      </c>
      <c r="I4328" s="18">
        <v>5.38</v>
      </c>
      <c r="Q4328"/>
    </row>
    <row r="4329" spans="2:17" x14ac:dyDescent="0.25">
      <c r="B4329" s="18">
        <v>2012</v>
      </c>
      <c r="C4329" s="18" t="s">
        <v>8</v>
      </c>
      <c r="D4329" s="18" t="s">
        <v>164</v>
      </c>
      <c r="E4329" s="18" t="s">
        <v>816</v>
      </c>
      <c r="F4329" s="18" t="s">
        <v>837</v>
      </c>
      <c r="G4329" s="18">
        <v>456</v>
      </c>
      <c r="H4329" s="18">
        <v>4.6100000000000003</v>
      </c>
      <c r="I4329" s="18">
        <v>5.13</v>
      </c>
      <c r="Q4329"/>
    </row>
    <row r="4330" spans="2:17" x14ac:dyDescent="0.25">
      <c r="B4330" s="18">
        <v>2012</v>
      </c>
      <c r="C4330" s="18" t="s">
        <v>8</v>
      </c>
      <c r="D4330" s="18" t="s">
        <v>164</v>
      </c>
      <c r="E4330" s="18" t="s">
        <v>816</v>
      </c>
      <c r="F4330" s="18" t="s">
        <v>838</v>
      </c>
      <c r="G4330" s="18">
        <v>240</v>
      </c>
      <c r="H4330" s="18">
        <v>4.6399999999999997</v>
      </c>
      <c r="I4330" s="18">
        <v>5.15</v>
      </c>
      <c r="Q4330"/>
    </row>
    <row r="4331" spans="2:17" x14ac:dyDescent="0.25">
      <c r="B4331" s="18">
        <v>2012</v>
      </c>
      <c r="C4331" s="18" t="s">
        <v>8</v>
      </c>
      <c r="D4331" s="18" t="s">
        <v>164</v>
      </c>
      <c r="E4331" s="18" t="s">
        <v>816</v>
      </c>
      <c r="F4331" s="18" t="s">
        <v>839</v>
      </c>
      <c r="G4331" s="18">
        <v>324</v>
      </c>
      <c r="H4331" s="18">
        <v>4.3099999999999996</v>
      </c>
      <c r="I4331" s="18">
        <v>5.05</v>
      </c>
      <c r="Q4331"/>
    </row>
    <row r="4332" spans="2:17" x14ac:dyDescent="0.25">
      <c r="B4332" s="18">
        <v>2012</v>
      </c>
      <c r="C4332" s="18" t="s">
        <v>8</v>
      </c>
      <c r="D4332" s="18" t="s">
        <v>164</v>
      </c>
      <c r="E4332" s="18" t="s">
        <v>816</v>
      </c>
      <c r="F4332" s="18" t="s">
        <v>840</v>
      </c>
      <c r="G4332" s="18">
        <v>240</v>
      </c>
      <c r="H4332" s="18">
        <v>4.8099999999999996</v>
      </c>
      <c r="I4332" s="18">
        <v>5.2</v>
      </c>
      <c r="Q4332"/>
    </row>
    <row r="4333" spans="2:17" x14ac:dyDescent="0.25">
      <c r="B4333" s="18">
        <v>2012</v>
      </c>
      <c r="C4333" s="18" t="s">
        <v>8</v>
      </c>
      <c r="D4333" s="18" t="s">
        <v>164</v>
      </c>
      <c r="E4333" s="18" t="s">
        <v>816</v>
      </c>
      <c r="F4333" s="18" t="s">
        <v>841</v>
      </c>
      <c r="G4333" s="18">
        <v>540</v>
      </c>
      <c r="H4333" s="18">
        <v>4.1500000000000004</v>
      </c>
      <c r="I4333" s="18">
        <v>5.19</v>
      </c>
      <c r="Q4333"/>
    </row>
    <row r="4334" spans="2:17" x14ac:dyDescent="0.25">
      <c r="B4334" s="18">
        <v>2012</v>
      </c>
      <c r="C4334" s="18" t="s">
        <v>8</v>
      </c>
      <c r="D4334" s="18" t="s">
        <v>164</v>
      </c>
      <c r="E4334" s="18" t="s">
        <v>816</v>
      </c>
      <c r="F4334" s="18" t="s">
        <v>842</v>
      </c>
      <c r="G4334" s="18">
        <v>480</v>
      </c>
      <c r="H4334" s="18">
        <v>4.25</v>
      </c>
      <c r="I4334" s="18">
        <v>5.21</v>
      </c>
      <c r="Q4334"/>
    </row>
    <row r="4335" spans="2:17" x14ac:dyDescent="0.25">
      <c r="B4335" s="18">
        <v>2012</v>
      </c>
      <c r="C4335" s="18" t="s">
        <v>8</v>
      </c>
      <c r="D4335" s="18" t="s">
        <v>164</v>
      </c>
      <c r="E4335" s="18" t="s">
        <v>816</v>
      </c>
      <c r="F4335" s="18" t="s">
        <v>843</v>
      </c>
      <c r="G4335" s="18">
        <v>360</v>
      </c>
      <c r="H4335" s="18">
        <v>4.87</v>
      </c>
      <c r="I4335" s="18">
        <v>5.37</v>
      </c>
      <c r="Q4335"/>
    </row>
    <row r="4336" spans="2:17" x14ac:dyDescent="0.25">
      <c r="B4336" s="18">
        <v>2012</v>
      </c>
      <c r="C4336" s="18" t="s">
        <v>8</v>
      </c>
      <c r="D4336" s="18" t="s">
        <v>164</v>
      </c>
      <c r="E4336" s="18" t="s">
        <v>816</v>
      </c>
      <c r="F4336" s="18" t="s">
        <v>844</v>
      </c>
      <c r="G4336" s="18">
        <v>384</v>
      </c>
      <c r="H4336" s="18">
        <v>4.8099999999999996</v>
      </c>
      <c r="I4336" s="18">
        <v>5.35</v>
      </c>
      <c r="Q4336"/>
    </row>
    <row r="4337" spans="2:17" x14ac:dyDescent="0.25">
      <c r="B4337" s="18">
        <v>2012</v>
      </c>
      <c r="C4337" s="18" t="s">
        <v>8</v>
      </c>
      <c r="D4337" s="18" t="s">
        <v>164</v>
      </c>
      <c r="E4337" s="18" t="s">
        <v>816</v>
      </c>
      <c r="F4337" s="18" t="s">
        <v>845</v>
      </c>
      <c r="G4337" s="18">
        <v>648</v>
      </c>
      <c r="H4337" s="18">
        <v>4.67</v>
      </c>
      <c r="I4337" s="18">
        <v>5.0599999999999996</v>
      </c>
      <c r="Q4337"/>
    </row>
    <row r="4338" spans="2:17" x14ac:dyDescent="0.25">
      <c r="B4338" s="18">
        <v>2012</v>
      </c>
      <c r="C4338" s="18" t="s">
        <v>8</v>
      </c>
      <c r="D4338" s="18" t="s">
        <v>164</v>
      </c>
      <c r="E4338" s="18" t="s">
        <v>816</v>
      </c>
      <c r="F4338" s="18" t="s">
        <v>846</v>
      </c>
      <c r="G4338" s="18">
        <v>276</v>
      </c>
      <c r="H4338" s="18">
        <v>4.87</v>
      </c>
      <c r="I4338" s="18">
        <v>5.1100000000000003</v>
      </c>
      <c r="Q4338"/>
    </row>
    <row r="4339" spans="2:17" x14ac:dyDescent="0.25">
      <c r="B4339" s="18">
        <v>2012</v>
      </c>
      <c r="C4339" s="18" t="s">
        <v>8</v>
      </c>
      <c r="D4339" s="18" t="s">
        <v>164</v>
      </c>
      <c r="E4339" s="18" t="s">
        <v>816</v>
      </c>
      <c r="F4339" s="18" t="s">
        <v>847</v>
      </c>
      <c r="G4339" s="18">
        <v>564</v>
      </c>
      <c r="H4339" s="18">
        <v>4.1399999999999997</v>
      </c>
      <c r="I4339" s="18">
        <v>5.31</v>
      </c>
      <c r="Q4339"/>
    </row>
    <row r="4340" spans="2:17" x14ac:dyDescent="0.25">
      <c r="B4340" s="18">
        <v>2012</v>
      </c>
      <c r="C4340" s="18" t="s">
        <v>8</v>
      </c>
      <c r="D4340" s="18" t="s">
        <v>164</v>
      </c>
      <c r="E4340" s="18" t="s">
        <v>816</v>
      </c>
      <c r="F4340" s="18" t="s">
        <v>848</v>
      </c>
      <c r="G4340" s="18">
        <v>300</v>
      </c>
      <c r="H4340" s="18">
        <v>4.51</v>
      </c>
      <c r="I4340" s="18">
        <v>5.08</v>
      </c>
      <c r="Q4340"/>
    </row>
    <row r="4341" spans="2:17" x14ac:dyDescent="0.25">
      <c r="B4341" s="18">
        <v>2012</v>
      </c>
      <c r="C4341" s="18" t="s">
        <v>8</v>
      </c>
      <c r="D4341" s="18" t="s">
        <v>164</v>
      </c>
      <c r="E4341" s="18" t="s">
        <v>816</v>
      </c>
      <c r="F4341" s="18" t="s">
        <v>849</v>
      </c>
      <c r="G4341" s="18">
        <v>492</v>
      </c>
      <c r="H4341" s="18">
        <v>4.1900000000000004</v>
      </c>
      <c r="I4341" s="18">
        <v>5.24</v>
      </c>
      <c r="Q4341"/>
    </row>
    <row r="4342" spans="2:17" x14ac:dyDescent="0.25">
      <c r="B4342" s="18">
        <v>2012</v>
      </c>
      <c r="C4342" s="18" t="s">
        <v>8</v>
      </c>
      <c r="D4342" s="18" t="s">
        <v>164</v>
      </c>
      <c r="E4342" s="18" t="s">
        <v>816</v>
      </c>
      <c r="F4342" s="18" t="s">
        <v>850</v>
      </c>
      <c r="G4342" s="18">
        <v>612</v>
      </c>
      <c r="H4342" s="18">
        <v>4.24</v>
      </c>
      <c r="I4342" s="18">
        <v>5.21</v>
      </c>
      <c r="Q4342"/>
    </row>
    <row r="4343" spans="2:17" x14ac:dyDescent="0.25">
      <c r="B4343" s="18">
        <v>2012</v>
      </c>
      <c r="C4343" s="18" t="s">
        <v>8</v>
      </c>
      <c r="D4343" s="18" t="s">
        <v>164</v>
      </c>
      <c r="E4343" s="18" t="s">
        <v>816</v>
      </c>
      <c r="F4343" s="18" t="s">
        <v>851</v>
      </c>
      <c r="G4343" s="18">
        <v>516</v>
      </c>
      <c r="H4343" s="18">
        <v>4.37</v>
      </c>
      <c r="I4343" s="18">
        <v>5.32</v>
      </c>
      <c r="Q4343"/>
    </row>
    <row r="4344" spans="2:17" x14ac:dyDescent="0.25">
      <c r="B4344" s="18">
        <v>2012</v>
      </c>
      <c r="C4344" s="18" t="s">
        <v>8</v>
      </c>
      <c r="D4344" s="18" t="s">
        <v>164</v>
      </c>
      <c r="E4344" s="18" t="s">
        <v>816</v>
      </c>
      <c r="F4344" s="18" t="s">
        <v>852</v>
      </c>
      <c r="G4344" s="18">
        <v>492</v>
      </c>
      <c r="H4344" s="18">
        <v>4.67</v>
      </c>
      <c r="I4344" s="18">
        <v>5.29</v>
      </c>
      <c r="Q4344"/>
    </row>
    <row r="4345" spans="2:17" x14ac:dyDescent="0.25">
      <c r="B4345" s="18">
        <v>2012</v>
      </c>
      <c r="C4345" s="18" t="s">
        <v>8</v>
      </c>
      <c r="D4345" s="18" t="s">
        <v>164</v>
      </c>
      <c r="E4345" s="18" t="s">
        <v>816</v>
      </c>
      <c r="F4345" s="18" t="s">
        <v>853</v>
      </c>
      <c r="G4345" s="18">
        <v>432</v>
      </c>
      <c r="H4345" s="18">
        <v>4.01</v>
      </c>
      <c r="I4345" s="18">
        <v>5.18</v>
      </c>
      <c r="Q4345"/>
    </row>
    <row r="4346" spans="2:17" x14ac:dyDescent="0.25">
      <c r="B4346" s="18">
        <v>2012</v>
      </c>
      <c r="C4346" s="18" t="s">
        <v>8</v>
      </c>
      <c r="D4346" s="18" t="s">
        <v>164</v>
      </c>
      <c r="E4346" s="18" t="s">
        <v>816</v>
      </c>
      <c r="F4346" s="18" t="s">
        <v>854</v>
      </c>
      <c r="G4346" s="18">
        <v>528</v>
      </c>
      <c r="H4346" s="18">
        <v>4.1100000000000003</v>
      </c>
      <c r="I4346" s="18">
        <v>5.34</v>
      </c>
      <c r="Q4346"/>
    </row>
    <row r="4347" spans="2:17" x14ac:dyDescent="0.25">
      <c r="B4347" s="18">
        <v>2012</v>
      </c>
      <c r="C4347" s="18" t="s">
        <v>8</v>
      </c>
      <c r="D4347" s="18" t="s">
        <v>164</v>
      </c>
      <c r="E4347" s="18" t="s">
        <v>816</v>
      </c>
      <c r="F4347" s="18" t="s">
        <v>855</v>
      </c>
      <c r="G4347" s="18">
        <v>624</v>
      </c>
      <c r="H4347" s="18">
        <v>4.6399999999999997</v>
      </c>
      <c r="I4347" s="18">
        <v>5.0199999999999996</v>
      </c>
      <c r="Q4347"/>
    </row>
    <row r="4348" spans="2:17" x14ac:dyDescent="0.25">
      <c r="B4348" s="18">
        <v>2012</v>
      </c>
      <c r="C4348" s="18" t="s">
        <v>8</v>
      </c>
      <c r="D4348" s="18" t="s">
        <v>164</v>
      </c>
      <c r="E4348" s="18" t="s">
        <v>816</v>
      </c>
      <c r="F4348" s="18" t="s">
        <v>856</v>
      </c>
      <c r="G4348" s="18">
        <v>372</v>
      </c>
      <c r="H4348" s="18">
        <v>4.87</v>
      </c>
      <c r="I4348" s="18">
        <v>5.19</v>
      </c>
      <c r="Q4348"/>
    </row>
    <row r="4349" spans="2:17" x14ac:dyDescent="0.25">
      <c r="B4349" s="18">
        <v>2012</v>
      </c>
      <c r="C4349" s="18" t="s">
        <v>8</v>
      </c>
      <c r="D4349" s="18" t="s">
        <v>164</v>
      </c>
      <c r="E4349" s="18" t="s">
        <v>816</v>
      </c>
      <c r="F4349" s="18" t="s">
        <v>857</v>
      </c>
      <c r="G4349" s="18">
        <v>372</v>
      </c>
      <c r="H4349" s="18">
        <v>4.3</v>
      </c>
      <c r="I4349" s="18">
        <v>5.12</v>
      </c>
      <c r="Q4349"/>
    </row>
    <row r="4350" spans="2:17" x14ac:dyDescent="0.25">
      <c r="B4350" s="18">
        <v>2012</v>
      </c>
      <c r="C4350" s="18" t="s">
        <v>8</v>
      </c>
      <c r="D4350" s="18" t="s">
        <v>164</v>
      </c>
      <c r="E4350" s="18" t="s">
        <v>816</v>
      </c>
      <c r="F4350" s="18" t="s">
        <v>858</v>
      </c>
      <c r="G4350" s="18">
        <v>348</v>
      </c>
      <c r="H4350" s="18">
        <v>4.8499999999999996</v>
      </c>
      <c r="I4350" s="18">
        <v>5.09</v>
      </c>
      <c r="Q4350"/>
    </row>
    <row r="4351" spans="2:17" x14ac:dyDescent="0.25">
      <c r="B4351" s="18">
        <v>2012</v>
      </c>
      <c r="C4351" s="18" t="s">
        <v>8</v>
      </c>
      <c r="D4351" s="18" t="s">
        <v>164</v>
      </c>
      <c r="E4351" s="18" t="s">
        <v>816</v>
      </c>
      <c r="F4351" s="18" t="s">
        <v>859</v>
      </c>
      <c r="G4351" s="18">
        <v>288</v>
      </c>
      <c r="H4351" s="18">
        <v>4.8600000000000003</v>
      </c>
      <c r="I4351" s="18">
        <v>5.24</v>
      </c>
      <c r="Q4351"/>
    </row>
    <row r="4352" spans="2:17" x14ac:dyDescent="0.25">
      <c r="B4352" s="18">
        <v>2012</v>
      </c>
      <c r="C4352" s="18" t="s">
        <v>8</v>
      </c>
      <c r="D4352" s="18" t="s">
        <v>164</v>
      </c>
      <c r="E4352" s="18" t="s">
        <v>816</v>
      </c>
      <c r="F4352" s="18" t="s">
        <v>860</v>
      </c>
      <c r="G4352" s="18">
        <v>516</v>
      </c>
      <c r="H4352" s="18">
        <v>4.5199999999999996</v>
      </c>
      <c r="I4352" s="18">
        <v>5.26</v>
      </c>
      <c r="Q4352"/>
    </row>
    <row r="4353" spans="2:17" x14ac:dyDescent="0.25">
      <c r="B4353" s="18">
        <v>2012</v>
      </c>
      <c r="C4353" s="18" t="s">
        <v>8</v>
      </c>
      <c r="D4353" s="18" t="s">
        <v>164</v>
      </c>
      <c r="E4353" s="18" t="s">
        <v>816</v>
      </c>
      <c r="F4353" s="18" t="s">
        <v>861</v>
      </c>
      <c r="G4353" s="18">
        <v>720</v>
      </c>
      <c r="H4353" s="18">
        <v>4.82</v>
      </c>
      <c r="I4353" s="18">
        <v>5.23</v>
      </c>
      <c r="Q4353"/>
    </row>
    <row r="4354" spans="2:17" x14ac:dyDescent="0.25">
      <c r="B4354" s="18">
        <v>2012</v>
      </c>
      <c r="C4354" s="18" t="s">
        <v>8</v>
      </c>
      <c r="D4354" s="18" t="s">
        <v>164</v>
      </c>
      <c r="E4354" s="18" t="s">
        <v>816</v>
      </c>
      <c r="F4354" s="18" t="s">
        <v>862</v>
      </c>
      <c r="G4354" s="18">
        <v>564</v>
      </c>
      <c r="H4354" s="18">
        <v>4.38</v>
      </c>
      <c r="I4354" s="18">
        <v>5.23</v>
      </c>
      <c r="Q4354"/>
    </row>
    <row r="4355" spans="2:17" x14ac:dyDescent="0.25">
      <c r="B4355" s="18">
        <v>2012</v>
      </c>
      <c r="C4355" s="18" t="s">
        <v>8</v>
      </c>
      <c r="D4355" s="18" t="s">
        <v>164</v>
      </c>
      <c r="E4355" s="18" t="s">
        <v>816</v>
      </c>
      <c r="F4355" s="18" t="s">
        <v>863</v>
      </c>
      <c r="G4355" s="18">
        <v>684</v>
      </c>
      <c r="H4355" s="18">
        <v>4.76</v>
      </c>
      <c r="I4355" s="18">
        <v>5</v>
      </c>
      <c r="Q4355"/>
    </row>
    <row r="4356" spans="2:17" x14ac:dyDescent="0.25">
      <c r="B4356" s="18">
        <v>2012</v>
      </c>
      <c r="C4356" s="18" t="s">
        <v>8</v>
      </c>
      <c r="D4356" s="18" t="s">
        <v>164</v>
      </c>
      <c r="E4356" s="18" t="s">
        <v>816</v>
      </c>
      <c r="F4356" s="18" t="s">
        <v>864</v>
      </c>
      <c r="G4356" s="18">
        <v>492</v>
      </c>
      <c r="H4356" s="18">
        <v>4.28</v>
      </c>
      <c r="I4356" s="18">
        <v>5.09</v>
      </c>
      <c r="Q4356"/>
    </row>
    <row r="4357" spans="2:17" x14ac:dyDescent="0.25">
      <c r="B4357" s="18">
        <v>2012</v>
      </c>
      <c r="C4357" s="18" t="s">
        <v>8</v>
      </c>
      <c r="D4357" s="18" t="s">
        <v>164</v>
      </c>
      <c r="E4357" s="18" t="s">
        <v>816</v>
      </c>
      <c r="F4357" s="18" t="s">
        <v>865</v>
      </c>
      <c r="G4357" s="18">
        <v>312</v>
      </c>
      <c r="H4357" s="18">
        <v>4.1100000000000003</v>
      </c>
      <c r="I4357" s="18">
        <v>5.36</v>
      </c>
      <c r="Q4357"/>
    </row>
    <row r="4358" spans="2:17" x14ac:dyDescent="0.25">
      <c r="B4358" s="18">
        <v>2012</v>
      </c>
      <c r="C4358" s="18" t="s">
        <v>8</v>
      </c>
      <c r="D4358" s="18" t="s">
        <v>164</v>
      </c>
      <c r="E4358" s="18" t="s">
        <v>816</v>
      </c>
      <c r="F4358" s="18" t="s">
        <v>866</v>
      </c>
      <c r="G4358" s="18">
        <v>324</v>
      </c>
      <c r="H4358" s="18">
        <v>4.7300000000000004</v>
      </c>
      <c r="I4358" s="18">
        <v>5.04</v>
      </c>
      <c r="Q4358"/>
    </row>
    <row r="4359" spans="2:17" x14ac:dyDescent="0.25">
      <c r="B4359" s="18">
        <v>2012</v>
      </c>
      <c r="C4359" s="18" t="s">
        <v>8</v>
      </c>
      <c r="D4359" s="18" t="s">
        <v>164</v>
      </c>
      <c r="E4359" s="18" t="s">
        <v>816</v>
      </c>
      <c r="F4359" s="18" t="s">
        <v>867</v>
      </c>
      <c r="G4359" s="18">
        <v>372</v>
      </c>
      <c r="H4359" s="18">
        <v>4.53</v>
      </c>
      <c r="I4359" s="18">
        <v>5.19</v>
      </c>
      <c r="Q4359"/>
    </row>
    <row r="4360" spans="2:17" x14ac:dyDescent="0.25">
      <c r="B4360" s="18">
        <v>2012</v>
      </c>
      <c r="C4360" s="18" t="s">
        <v>8</v>
      </c>
      <c r="D4360" s="18" t="s">
        <v>164</v>
      </c>
      <c r="E4360" s="18" t="s">
        <v>816</v>
      </c>
      <c r="F4360" s="18" t="s">
        <v>868</v>
      </c>
      <c r="G4360" s="18">
        <v>288</v>
      </c>
      <c r="H4360" s="18">
        <v>4.3499999999999996</v>
      </c>
      <c r="I4360" s="18">
        <v>5.16</v>
      </c>
      <c r="Q4360"/>
    </row>
    <row r="4361" spans="2:17" x14ac:dyDescent="0.25">
      <c r="B4361" s="18">
        <v>2012</v>
      </c>
      <c r="C4361" s="18" t="s">
        <v>8</v>
      </c>
      <c r="D4361" s="18" t="s">
        <v>164</v>
      </c>
      <c r="E4361" s="18" t="s">
        <v>816</v>
      </c>
      <c r="F4361" s="18" t="s">
        <v>869</v>
      </c>
      <c r="G4361" s="18">
        <v>360</v>
      </c>
      <c r="H4361" s="18">
        <v>4.75</v>
      </c>
      <c r="I4361" s="18">
        <v>5.21</v>
      </c>
      <c r="Q4361"/>
    </row>
    <row r="4362" spans="2:17" x14ac:dyDescent="0.25">
      <c r="B4362" s="18">
        <v>2012</v>
      </c>
      <c r="C4362" s="18" t="s">
        <v>8</v>
      </c>
      <c r="D4362" s="18" t="s">
        <v>90</v>
      </c>
      <c r="E4362" s="18" t="s">
        <v>870</v>
      </c>
      <c r="F4362" s="18" t="s">
        <v>871</v>
      </c>
      <c r="G4362" s="18">
        <v>468</v>
      </c>
      <c r="H4362" s="18">
        <v>6.293333333333333</v>
      </c>
      <c r="I4362" s="18">
        <v>7.9666666666666668</v>
      </c>
      <c r="Q4362"/>
    </row>
    <row r="4363" spans="2:17" x14ac:dyDescent="0.25">
      <c r="B4363" s="18">
        <v>2012</v>
      </c>
      <c r="C4363" s="18" t="s">
        <v>8</v>
      </c>
      <c r="D4363" s="18" t="s">
        <v>90</v>
      </c>
      <c r="E4363" s="18" t="s">
        <v>870</v>
      </c>
      <c r="F4363" s="18" t="s">
        <v>872</v>
      </c>
      <c r="G4363" s="18">
        <v>516</v>
      </c>
      <c r="H4363" s="18">
        <v>6.64</v>
      </c>
      <c r="I4363" s="18">
        <v>7.6333333333333337</v>
      </c>
      <c r="Q4363"/>
    </row>
    <row r="4364" spans="2:17" x14ac:dyDescent="0.25">
      <c r="B4364" s="18">
        <v>2012</v>
      </c>
      <c r="C4364" s="18" t="s">
        <v>8</v>
      </c>
      <c r="D4364" s="18" t="s">
        <v>90</v>
      </c>
      <c r="E4364" s="18" t="s">
        <v>870</v>
      </c>
      <c r="F4364" s="18" t="s">
        <v>873</v>
      </c>
      <c r="G4364" s="18">
        <v>600</v>
      </c>
      <c r="H4364" s="18">
        <v>5.4533333333333331</v>
      </c>
      <c r="I4364" s="18">
        <v>7.8533333333333335</v>
      </c>
      <c r="Q4364"/>
    </row>
    <row r="4365" spans="2:17" x14ac:dyDescent="0.25">
      <c r="B4365" s="18">
        <v>2012</v>
      </c>
      <c r="C4365" s="18" t="s">
        <v>8</v>
      </c>
      <c r="D4365" s="18" t="s">
        <v>90</v>
      </c>
      <c r="E4365" s="18" t="s">
        <v>870</v>
      </c>
      <c r="F4365" s="18" t="s">
        <v>874</v>
      </c>
      <c r="G4365" s="18">
        <v>492</v>
      </c>
      <c r="H4365" s="18">
        <v>5.58</v>
      </c>
      <c r="I4365" s="18">
        <v>8.6</v>
      </c>
      <c r="Q4365"/>
    </row>
    <row r="4366" spans="2:17" x14ac:dyDescent="0.25">
      <c r="B4366" s="18">
        <v>2012</v>
      </c>
      <c r="C4366" s="18" t="s">
        <v>8</v>
      </c>
      <c r="D4366" s="18" t="s">
        <v>90</v>
      </c>
      <c r="E4366" s="18" t="s">
        <v>870</v>
      </c>
      <c r="F4366" s="18" t="s">
        <v>875</v>
      </c>
      <c r="G4366" s="18">
        <v>504</v>
      </c>
      <c r="H4366" s="18">
        <v>5.3933333333333335</v>
      </c>
      <c r="I4366" s="18">
        <v>8.4333333333333336</v>
      </c>
      <c r="Q4366"/>
    </row>
    <row r="4367" spans="2:17" x14ac:dyDescent="0.25">
      <c r="B4367" s="18">
        <v>2012</v>
      </c>
      <c r="C4367" s="18" t="s">
        <v>8</v>
      </c>
      <c r="D4367" s="18" t="s">
        <v>90</v>
      </c>
      <c r="E4367" s="18" t="s">
        <v>870</v>
      </c>
      <c r="F4367" s="18" t="s">
        <v>876</v>
      </c>
      <c r="G4367" s="18">
        <v>564</v>
      </c>
      <c r="H4367" s="18">
        <v>6.46</v>
      </c>
      <c r="I4367" s="18">
        <v>8.293333333333333</v>
      </c>
      <c r="Q4367"/>
    </row>
    <row r="4368" spans="2:17" x14ac:dyDescent="0.25">
      <c r="B4368" s="18">
        <v>2012</v>
      </c>
      <c r="C4368" s="18" t="s">
        <v>8</v>
      </c>
      <c r="D4368" s="18" t="s">
        <v>90</v>
      </c>
      <c r="E4368" s="18" t="s">
        <v>870</v>
      </c>
      <c r="F4368" s="18" t="s">
        <v>877</v>
      </c>
      <c r="G4368" s="18">
        <v>468</v>
      </c>
      <c r="H4368" s="18">
        <v>6.54</v>
      </c>
      <c r="I4368" s="18">
        <v>8.5</v>
      </c>
      <c r="Q4368"/>
    </row>
    <row r="4369" spans="2:17" x14ac:dyDescent="0.25">
      <c r="B4369" s="18">
        <v>2012</v>
      </c>
      <c r="C4369" s="18" t="s">
        <v>8</v>
      </c>
      <c r="D4369" s="18" t="s">
        <v>90</v>
      </c>
      <c r="E4369" s="18" t="s">
        <v>870</v>
      </c>
      <c r="F4369" s="18" t="s">
        <v>878</v>
      </c>
      <c r="G4369" s="18">
        <v>624</v>
      </c>
      <c r="H4369" s="18">
        <v>5.4</v>
      </c>
      <c r="I4369" s="18">
        <v>8.2466666666666661</v>
      </c>
      <c r="Q4369"/>
    </row>
    <row r="4370" spans="2:17" x14ac:dyDescent="0.25">
      <c r="B4370" s="18">
        <v>2012</v>
      </c>
      <c r="C4370" s="18" t="s">
        <v>8</v>
      </c>
      <c r="D4370" s="18" t="s">
        <v>90</v>
      </c>
      <c r="E4370" s="18" t="s">
        <v>870</v>
      </c>
      <c r="F4370" s="18" t="s">
        <v>879</v>
      </c>
      <c r="G4370" s="18">
        <v>624</v>
      </c>
      <c r="H4370" s="18">
        <v>5.6066666666666665</v>
      </c>
      <c r="I4370" s="18">
        <v>8.02</v>
      </c>
      <c r="Q4370"/>
    </row>
    <row r="4371" spans="2:17" x14ac:dyDescent="0.25">
      <c r="B4371" s="18">
        <v>2012</v>
      </c>
      <c r="C4371" s="18" t="s">
        <v>8</v>
      </c>
      <c r="D4371" s="18" t="s">
        <v>90</v>
      </c>
      <c r="E4371" s="18" t="s">
        <v>870</v>
      </c>
      <c r="F4371" s="18" t="s">
        <v>880</v>
      </c>
      <c r="G4371" s="18">
        <v>624</v>
      </c>
      <c r="H4371" s="18">
        <v>6.4533333333333331</v>
      </c>
      <c r="I4371" s="18">
        <v>7.8933333333333335</v>
      </c>
      <c r="Q4371"/>
    </row>
    <row r="4372" spans="2:17" x14ac:dyDescent="0.25">
      <c r="B4372" s="18">
        <v>2012</v>
      </c>
      <c r="C4372" s="18" t="s">
        <v>8</v>
      </c>
      <c r="D4372" s="18" t="s">
        <v>90</v>
      </c>
      <c r="E4372" s="18" t="s">
        <v>870</v>
      </c>
      <c r="F4372" s="18" t="s">
        <v>881</v>
      </c>
      <c r="G4372" s="18">
        <v>408</v>
      </c>
      <c r="H4372" s="18">
        <v>5.9066666666666663</v>
      </c>
      <c r="I4372" s="18">
        <v>8.4466666666666672</v>
      </c>
      <c r="Q4372"/>
    </row>
    <row r="4373" spans="2:17" x14ac:dyDescent="0.25">
      <c r="B4373" s="18">
        <v>2012</v>
      </c>
      <c r="C4373" s="18" t="s">
        <v>8</v>
      </c>
      <c r="D4373" s="18" t="s">
        <v>90</v>
      </c>
      <c r="E4373" s="18" t="s">
        <v>870</v>
      </c>
      <c r="F4373" s="18" t="s">
        <v>882</v>
      </c>
      <c r="G4373" s="18">
        <v>564</v>
      </c>
      <c r="H4373" s="18">
        <v>5.44</v>
      </c>
      <c r="I4373" s="18">
        <v>7.92</v>
      </c>
      <c r="Q4373"/>
    </row>
    <row r="4374" spans="2:17" x14ac:dyDescent="0.25">
      <c r="B4374" s="18">
        <v>2012</v>
      </c>
      <c r="C4374" s="18" t="s">
        <v>8</v>
      </c>
      <c r="D4374" s="18" t="s">
        <v>90</v>
      </c>
      <c r="E4374" s="18" t="s">
        <v>870</v>
      </c>
      <c r="F4374" s="18" t="s">
        <v>883</v>
      </c>
      <c r="G4374" s="18">
        <v>528</v>
      </c>
      <c r="H4374" s="18">
        <v>5.9066666666666663</v>
      </c>
      <c r="I4374" s="18">
        <v>7.5666666666666664</v>
      </c>
      <c r="Q4374"/>
    </row>
    <row r="4375" spans="2:17" x14ac:dyDescent="0.25">
      <c r="B4375" s="18">
        <v>2012</v>
      </c>
      <c r="C4375" s="18" t="s">
        <v>8</v>
      </c>
      <c r="D4375" s="18" t="s">
        <v>90</v>
      </c>
      <c r="E4375" s="18" t="s">
        <v>870</v>
      </c>
      <c r="F4375" s="18" t="s">
        <v>884</v>
      </c>
      <c r="G4375" s="18">
        <v>456</v>
      </c>
      <c r="H4375" s="18">
        <v>6.3066666666666666</v>
      </c>
      <c r="I4375" s="18">
        <v>7.6333333333333337</v>
      </c>
      <c r="Q4375"/>
    </row>
    <row r="4376" spans="2:17" x14ac:dyDescent="0.25">
      <c r="B4376" s="18">
        <v>2012</v>
      </c>
      <c r="C4376" s="18" t="s">
        <v>8</v>
      </c>
      <c r="D4376" s="18" t="s">
        <v>90</v>
      </c>
      <c r="E4376" s="18" t="s">
        <v>870</v>
      </c>
      <c r="F4376" s="18" t="s">
        <v>885</v>
      </c>
      <c r="G4376" s="18">
        <v>516</v>
      </c>
      <c r="H4376" s="18">
        <v>5.2733333333333334</v>
      </c>
      <c r="I4376" s="18">
        <v>7.8866666666666667</v>
      </c>
      <c r="Q4376"/>
    </row>
    <row r="4377" spans="2:17" x14ac:dyDescent="0.25">
      <c r="B4377" s="18">
        <v>2012</v>
      </c>
      <c r="C4377" s="18" t="s">
        <v>8</v>
      </c>
      <c r="D4377" s="18" t="s">
        <v>90</v>
      </c>
      <c r="E4377" s="18" t="s">
        <v>870</v>
      </c>
      <c r="F4377" s="18" t="s">
        <v>886</v>
      </c>
      <c r="G4377" s="18">
        <v>492</v>
      </c>
      <c r="H4377" s="18">
        <v>5.54</v>
      </c>
      <c r="I4377" s="18">
        <v>8.52</v>
      </c>
      <c r="Q4377"/>
    </row>
    <row r="4378" spans="2:17" x14ac:dyDescent="0.25">
      <c r="B4378" s="18">
        <v>2012</v>
      </c>
      <c r="C4378" s="18" t="s">
        <v>8</v>
      </c>
      <c r="D4378" s="18" t="s">
        <v>90</v>
      </c>
      <c r="E4378" s="18" t="s">
        <v>870</v>
      </c>
      <c r="F4378" s="18" t="s">
        <v>887</v>
      </c>
      <c r="G4378" s="18">
        <v>432</v>
      </c>
      <c r="H4378" s="18">
        <v>6.0266666666666664</v>
      </c>
      <c r="I4378" s="18">
        <v>8.6066666666666674</v>
      </c>
      <c r="Q4378"/>
    </row>
    <row r="4379" spans="2:17" x14ac:dyDescent="0.25">
      <c r="B4379" s="18">
        <v>2012</v>
      </c>
      <c r="C4379" s="18" t="s">
        <v>8</v>
      </c>
      <c r="D4379" s="18" t="s">
        <v>90</v>
      </c>
      <c r="E4379" s="18" t="s">
        <v>870</v>
      </c>
      <c r="F4379" s="18" t="s">
        <v>888</v>
      </c>
      <c r="G4379" s="18">
        <v>456</v>
      </c>
      <c r="H4379" s="18">
        <v>5.4533333333333331</v>
      </c>
      <c r="I4379" s="18">
        <v>7.7</v>
      </c>
      <c r="Q4379"/>
    </row>
    <row r="4380" spans="2:17" x14ac:dyDescent="0.25">
      <c r="B4380" s="18">
        <v>2012</v>
      </c>
      <c r="C4380" s="18" t="s">
        <v>8</v>
      </c>
      <c r="D4380" s="18" t="s">
        <v>90</v>
      </c>
      <c r="E4380" s="18" t="s">
        <v>870</v>
      </c>
      <c r="F4380" s="18" t="s">
        <v>889</v>
      </c>
      <c r="G4380" s="18">
        <v>588</v>
      </c>
      <c r="H4380" s="18">
        <v>6.4266666666666667</v>
      </c>
      <c r="I4380" s="18">
        <v>8.413333333333334</v>
      </c>
      <c r="Q4380"/>
    </row>
    <row r="4381" spans="2:17" x14ac:dyDescent="0.25">
      <c r="B4381" s="18">
        <v>2012</v>
      </c>
      <c r="C4381" s="18" t="s">
        <v>8</v>
      </c>
      <c r="D4381" s="18" t="s">
        <v>90</v>
      </c>
      <c r="E4381" s="18" t="s">
        <v>870</v>
      </c>
      <c r="F4381" s="18" t="s">
        <v>890</v>
      </c>
      <c r="G4381" s="18">
        <v>420</v>
      </c>
      <c r="H4381" s="18">
        <v>5.8266666666666671</v>
      </c>
      <c r="I4381" s="18">
        <v>8.3933333333333326</v>
      </c>
      <c r="Q4381"/>
    </row>
    <row r="4382" spans="2:17" x14ac:dyDescent="0.25">
      <c r="B4382" s="18">
        <v>2012</v>
      </c>
      <c r="C4382" s="18" t="s">
        <v>8</v>
      </c>
      <c r="D4382" s="18" t="s">
        <v>90</v>
      </c>
      <c r="E4382" s="18" t="s">
        <v>870</v>
      </c>
      <c r="F4382" s="18" t="s">
        <v>891</v>
      </c>
      <c r="G4382" s="18">
        <v>636</v>
      </c>
      <c r="H4382" s="18">
        <v>5.6466666666666665</v>
      </c>
      <c r="I4382" s="18">
        <v>8.4066666666666663</v>
      </c>
      <c r="Q4382"/>
    </row>
    <row r="4383" spans="2:17" x14ac:dyDescent="0.25">
      <c r="B4383" s="18">
        <v>2012</v>
      </c>
      <c r="C4383" s="18" t="s">
        <v>8</v>
      </c>
      <c r="D4383" s="18" t="s">
        <v>90</v>
      </c>
      <c r="E4383" s="18" t="s">
        <v>870</v>
      </c>
      <c r="F4383" s="18" t="s">
        <v>892</v>
      </c>
      <c r="G4383" s="18">
        <v>492</v>
      </c>
      <c r="H4383" s="18">
        <v>5.793333333333333</v>
      </c>
      <c r="I4383" s="18">
        <v>8.3133333333333326</v>
      </c>
      <c r="Q4383"/>
    </row>
    <row r="4384" spans="2:17" x14ac:dyDescent="0.25">
      <c r="B4384" s="18">
        <v>2012</v>
      </c>
      <c r="C4384" s="18" t="s">
        <v>8</v>
      </c>
      <c r="D4384" s="18" t="s">
        <v>90</v>
      </c>
      <c r="E4384" s="18" t="s">
        <v>870</v>
      </c>
      <c r="F4384" s="18" t="s">
        <v>893</v>
      </c>
      <c r="G4384" s="18">
        <v>456</v>
      </c>
      <c r="H4384" s="18">
        <v>5.4866666666666664</v>
      </c>
      <c r="I4384" s="18">
        <v>7.74</v>
      </c>
      <c r="Q4384"/>
    </row>
    <row r="4385" spans="2:17" x14ac:dyDescent="0.25">
      <c r="B4385" s="18">
        <v>2012</v>
      </c>
      <c r="C4385" s="18" t="s">
        <v>8</v>
      </c>
      <c r="D4385" s="18" t="s">
        <v>90</v>
      </c>
      <c r="E4385" s="18" t="s">
        <v>870</v>
      </c>
      <c r="F4385" s="18" t="s">
        <v>894</v>
      </c>
      <c r="G4385" s="18">
        <v>468</v>
      </c>
      <c r="H4385" s="18">
        <v>6.2266666666666666</v>
      </c>
      <c r="I4385" s="18">
        <v>7.4333333333333336</v>
      </c>
      <c r="Q4385"/>
    </row>
    <row r="4386" spans="2:17" x14ac:dyDescent="0.25">
      <c r="B4386" s="18">
        <v>2012</v>
      </c>
      <c r="C4386" s="18" t="s">
        <v>8</v>
      </c>
      <c r="D4386" s="18" t="s">
        <v>90</v>
      </c>
      <c r="E4386" s="18" t="s">
        <v>870</v>
      </c>
      <c r="F4386" s="18" t="s">
        <v>895</v>
      </c>
      <c r="G4386" s="18">
        <v>540</v>
      </c>
      <c r="H4386" s="18">
        <v>5.88</v>
      </c>
      <c r="I4386" s="18">
        <v>7.52</v>
      </c>
      <c r="Q4386"/>
    </row>
    <row r="4387" spans="2:17" x14ac:dyDescent="0.25">
      <c r="B4387" s="18">
        <v>2012</v>
      </c>
      <c r="C4387" s="18" t="s">
        <v>8</v>
      </c>
      <c r="D4387" s="18" t="s">
        <v>90</v>
      </c>
      <c r="E4387" s="18" t="s">
        <v>870</v>
      </c>
      <c r="F4387" s="18" t="s">
        <v>896</v>
      </c>
      <c r="G4387" s="18">
        <v>564</v>
      </c>
      <c r="H4387" s="18">
        <v>5.6933333333333334</v>
      </c>
      <c r="I4387" s="18">
        <v>8.3133333333333326</v>
      </c>
      <c r="Q4387"/>
    </row>
    <row r="4388" spans="2:17" x14ac:dyDescent="0.25">
      <c r="B4388" s="18">
        <v>2012</v>
      </c>
      <c r="C4388" s="18" t="s">
        <v>8</v>
      </c>
      <c r="D4388" s="18" t="s">
        <v>90</v>
      </c>
      <c r="E4388" s="18" t="s">
        <v>870</v>
      </c>
      <c r="F4388" s="18" t="s">
        <v>897</v>
      </c>
      <c r="G4388" s="18">
        <v>432</v>
      </c>
      <c r="H4388" s="18">
        <v>6.5466666666666669</v>
      </c>
      <c r="I4388" s="18">
        <v>7.7266666666666666</v>
      </c>
      <c r="Q4388"/>
    </row>
    <row r="4389" spans="2:17" x14ac:dyDescent="0.25">
      <c r="B4389" s="18">
        <v>2012</v>
      </c>
      <c r="C4389" s="18" t="s">
        <v>8</v>
      </c>
      <c r="D4389" s="18" t="s">
        <v>90</v>
      </c>
      <c r="E4389" s="18" t="s">
        <v>870</v>
      </c>
      <c r="F4389" s="18" t="s">
        <v>898</v>
      </c>
      <c r="G4389" s="18">
        <v>420</v>
      </c>
      <c r="H4389" s="18">
        <v>5.8266666666666671</v>
      </c>
      <c r="I4389" s="18">
        <v>8.586666666666666</v>
      </c>
      <c r="Q4389"/>
    </row>
    <row r="4390" spans="2:17" x14ac:dyDescent="0.25">
      <c r="B4390" s="18">
        <v>2012</v>
      </c>
      <c r="C4390" s="18" t="s">
        <v>8</v>
      </c>
      <c r="D4390" s="18" t="s">
        <v>90</v>
      </c>
      <c r="E4390" s="18" t="s">
        <v>870</v>
      </c>
      <c r="F4390" s="18" t="s">
        <v>899</v>
      </c>
      <c r="G4390" s="18">
        <v>408</v>
      </c>
      <c r="H4390" s="18">
        <v>6</v>
      </c>
      <c r="I4390" s="18">
        <v>8.4733333333333327</v>
      </c>
      <c r="Q4390"/>
    </row>
    <row r="4391" spans="2:17" x14ac:dyDescent="0.25">
      <c r="B4391" s="18">
        <v>2012</v>
      </c>
      <c r="C4391" s="18" t="s">
        <v>8</v>
      </c>
      <c r="D4391" s="18" t="s">
        <v>90</v>
      </c>
      <c r="E4391" s="18" t="s">
        <v>870</v>
      </c>
      <c r="F4391" s="18" t="s">
        <v>900</v>
      </c>
      <c r="G4391" s="18">
        <v>588</v>
      </c>
      <c r="H4391" s="18">
        <v>6.2866666666666671</v>
      </c>
      <c r="I4391" s="18">
        <v>8.4600000000000009</v>
      </c>
      <c r="Q4391"/>
    </row>
    <row r="4392" spans="2:17" x14ac:dyDescent="0.25">
      <c r="B4392" s="18">
        <v>2012</v>
      </c>
      <c r="C4392" s="18" t="s">
        <v>8</v>
      </c>
      <c r="D4392" s="18" t="s">
        <v>90</v>
      </c>
      <c r="E4392" s="18" t="s">
        <v>870</v>
      </c>
      <c r="F4392" s="18" t="s">
        <v>901</v>
      </c>
      <c r="G4392" s="18">
        <v>552</v>
      </c>
      <c r="H4392" s="18">
        <v>5.7666666666666666</v>
      </c>
      <c r="I4392" s="18">
        <v>8.6133333333333333</v>
      </c>
      <c r="Q4392"/>
    </row>
    <row r="4393" spans="2:17" x14ac:dyDescent="0.25">
      <c r="B4393" s="18">
        <v>2012</v>
      </c>
      <c r="C4393" s="18" t="s">
        <v>8</v>
      </c>
      <c r="D4393" s="18" t="s">
        <v>90</v>
      </c>
      <c r="E4393" s="18" t="s">
        <v>870</v>
      </c>
      <c r="F4393" s="18" t="s">
        <v>902</v>
      </c>
      <c r="G4393" s="18">
        <v>576</v>
      </c>
      <c r="H4393" s="18">
        <v>5.4533333333333331</v>
      </c>
      <c r="I4393" s="18">
        <v>7.68</v>
      </c>
      <c r="Q4393"/>
    </row>
    <row r="4394" spans="2:17" x14ac:dyDescent="0.25">
      <c r="B4394" s="18">
        <v>2012</v>
      </c>
      <c r="C4394" s="18" t="s">
        <v>8</v>
      </c>
      <c r="D4394" s="18" t="s">
        <v>90</v>
      </c>
      <c r="E4394" s="18" t="s">
        <v>870</v>
      </c>
      <c r="F4394" s="18" t="s">
        <v>903</v>
      </c>
      <c r="G4394" s="18">
        <v>408</v>
      </c>
      <c r="H4394" s="18">
        <v>6.4866666666666664</v>
      </c>
      <c r="I4394" s="18">
        <v>8.0933333333333337</v>
      </c>
      <c r="Q4394"/>
    </row>
    <row r="4395" spans="2:17" x14ac:dyDescent="0.25">
      <c r="B4395" s="18">
        <v>2012</v>
      </c>
      <c r="C4395" s="18" t="s">
        <v>8</v>
      </c>
      <c r="D4395" s="18" t="s">
        <v>90</v>
      </c>
      <c r="E4395" s="18" t="s">
        <v>870</v>
      </c>
      <c r="F4395" s="18" t="s">
        <v>904</v>
      </c>
      <c r="G4395" s="18">
        <v>420</v>
      </c>
      <c r="H4395" s="18">
        <v>5.9466666666666663</v>
      </c>
      <c r="I4395" s="18">
        <v>8.64</v>
      </c>
      <c r="Q4395"/>
    </row>
    <row r="4396" spans="2:17" x14ac:dyDescent="0.25">
      <c r="B4396" s="18">
        <v>2012</v>
      </c>
      <c r="C4396" s="18" t="s">
        <v>8</v>
      </c>
      <c r="D4396" s="18" t="s">
        <v>90</v>
      </c>
      <c r="E4396" s="18" t="s">
        <v>870</v>
      </c>
      <c r="F4396" s="18" t="s">
        <v>905</v>
      </c>
      <c r="G4396" s="18">
        <v>636</v>
      </c>
      <c r="H4396" s="18">
        <v>5.32</v>
      </c>
      <c r="I4396" s="18">
        <v>8.2666666666666675</v>
      </c>
      <c r="Q4396"/>
    </row>
    <row r="4397" spans="2:17" x14ac:dyDescent="0.25">
      <c r="B4397" s="18">
        <v>2012</v>
      </c>
      <c r="C4397" s="18" t="s">
        <v>8</v>
      </c>
      <c r="D4397" s="18" t="s">
        <v>90</v>
      </c>
      <c r="E4397" s="18" t="s">
        <v>870</v>
      </c>
      <c r="F4397" s="18" t="s">
        <v>906</v>
      </c>
      <c r="G4397" s="18">
        <v>480</v>
      </c>
      <c r="H4397" s="18">
        <v>6.5333333333333332</v>
      </c>
      <c r="I4397" s="18">
        <v>7.9733333333333336</v>
      </c>
      <c r="Q4397"/>
    </row>
    <row r="4398" spans="2:17" x14ac:dyDescent="0.25">
      <c r="B4398" s="18">
        <v>2012</v>
      </c>
      <c r="C4398" s="18" t="s">
        <v>8</v>
      </c>
      <c r="D4398" s="18" t="s">
        <v>90</v>
      </c>
      <c r="E4398" s="18" t="s">
        <v>870</v>
      </c>
      <c r="F4398" s="18" t="s">
        <v>907</v>
      </c>
      <c r="G4398" s="18">
        <v>468</v>
      </c>
      <c r="H4398" s="18">
        <v>5.2733333333333334</v>
      </c>
      <c r="I4398" s="18">
        <v>8.5</v>
      </c>
      <c r="Q4398"/>
    </row>
    <row r="4399" spans="2:17" x14ac:dyDescent="0.25">
      <c r="B4399" s="18">
        <v>2012</v>
      </c>
      <c r="C4399" s="18" t="s">
        <v>8</v>
      </c>
      <c r="D4399" s="18" t="s">
        <v>90</v>
      </c>
      <c r="E4399" s="18" t="s">
        <v>870</v>
      </c>
      <c r="F4399" s="18" t="s">
        <v>908</v>
      </c>
      <c r="G4399" s="18">
        <v>456</v>
      </c>
      <c r="H4399" s="18">
        <v>5.82</v>
      </c>
      <c r="I4399" s="18">
        <v>7.5</v>
      </c>
      <c r="Q4399"/>
    </row>
    <row r="4400" spans="2:17" x14ac:dyDescent="0.25">
      <c r="B4400" s="18">
        <v>2012</v>
      </c>
      <c r="C4400" s="18" t="s">
        <v>8</v>
      </c>
      <c r="D4400" s="18" t="s">
        <v>90</v>
      </c>
      <c r="E4400" s="18" t="s">
        <v>870</v>
      </c>
      <c r="F4400" s="18" t="s">
        <v>909</v>
      </c>
      <c r="G4400" s="18">
        <v>456</v>
      </c>
      <c r="H4400" s="18">
        <v>5.3733333333333331</v>
      </c>
      <c r="I4400" s="18">
        <v>7.4733333333333336</v>
      </c>
      <c r="Q4400"/>
    </row>
    <row r="4401" spans="2:17" x14ac:dyDescent="0.25">
      <c r="B4401" s="18">
        <v>2012</v>
      </c>
      <c r="C4401" s="18" t="s">
        <v>8</v>
      </c>
      <c r="D4401" s="18" t="s">
        <v>90</v>
      </c>
      <c r="E4401" s="18" t="s">
        <v>870</v>
      </c>
      <c r="F4401" s="18" t="s">
        <v>910</v>
      </c>
      <c r="G4401" s="18">
        <v>576</v>
      </c>
      <c r="H4401" s="18">
        <v>6.48</v>
      </c>
      <c r="I4401" s="18">
        <v>8.0733333333333341</v>
      </c>
      <c r="Q4401"/>
    </row>
    <row r="4402" spans="2:17" x14ac:dyDescent="0.25">
      <c r="B4402" s="18">
        <v>2012</v>
      </c>
      <c r="C4402" s="18" t="s">
        <v>8</v>
      </c>
      <c r="D4402" s="18" t="s">
        <v>90</v>
      </c>
      <c r="E4402" s="18" t="s">
        <v>870</v>
      </c>
      <c r="F4402" s="18" t="s">
        <v>911</v>
      </c>
      <c r="G4402" s="18">
        <v>456</v>
      </c>
      <c r="H4402" s="18">
        <v>6.3533333333333335</v>
      </c>
      <c r="I4402" s="18">
        <v>8.1866666666666674</v>
      </c>
      <c r="Q4402"/>
    </row>
    <row r="4403" spans="2:17" x14ac:dyDescent="0.25">
      <c r="B4403" s="18">
        <v>2012</v>
      </c>
      <c r="C4403" s="18" t="s">
        <v>8</v>
      </c>
      <c r="D4403" s="18" t="s">
        <v>90</v>
      </c>
      <c r="E4403" s="18" t="s">
        <v>870</v>
      </c>
      <c r="F4403" s="18" t="s">
        <v>912</v>
      </c>
      <c r="G4403" s="18">
        <v>492</v>
      </c>
      <c r="H4403" s="18">
        <v>5.333333333333333</v>
      </c>
      <c r="I4403" s="18">
        <v>8.24</v>
      </c>
      <c r="Q4403"/>
    </row>
    <row r="4404" spans="2:17" x14ac:dyDescent="0.25">
      <c r="B4404" s="18">
        <v>2012</v>
      </c>
      <c r="C4404" s="18" t="s">
        <v>8</v>
      </c>
      <c r="D4404" s="18" t="s">
        <v>90</v>
      </c>
      <c r="E4404" s="18" t="s">
        <v>870</v>
      </c>
      <c r="F4404" s="18" t="s">
        <v>913</v>
      </c>
      <c r="G4404" s="18">
        <v>564</v>
      </c>
      <c r="H4404" s="18">
        <v>6.206666666666667</v>
      </c>
      <c r="I4404" s="18">
        <v>8.5266666666666673</v>
      </c>
      <c r="Q4404"/>
    </row>
    <row r="4405" spans="2:17" x14ac:dyDescent="0.25">
      <c r="B4405" s="18">
        <v>2012</v>
      </c>
      <c r="C4405" s="18" t="s">
        <v>8</v>
      </c>
      <c r="D4405" s="18" t="s">
        <v>90</v>
      </c>
      <c r="E4405" s="18" t="s">
        <v>870</v>
      </c>
      <c r="F4405" s="18" t="s">
        <v>914</v>
      </c>
      <c r="G4405" s="18">
        <v>612</v>
      </c>
      <c r="H4405" s="18">
        <v>6.5</v>
      </c>
      <c r="I4405" s="18">
        <v>8.1266666666666669</v>
      </c>
      <c r="Q4405"/>
    </row>
    <row r="4406" spans="2:17" x14ac:dyDescent="0.25">
      <c r="B4406" s="18">
        <v>2012</v>
      </c>
      <c r="C4406" s="18" t="s">
        <v>8</v>
      </c>
      <c r="D4406" s="18" t="s">
        <v>90</v>
      </c>
      <c r="E4406" s="18" t="s">
        <v>870</v>
      </c>
      <c r="F4406" s="18" t="s">
        <v>915</v>
      </c>
      <c r="G4406" s="18">
        <v>576</v>
      </c>
      <c r="H4406" s="18">
        <v>5.706666666666667</v>
      </c>
      <c r="I4406" s="18">
        <v>7.36</v>
      </c>
      <c r="Q4406"/>
    </row>
    <row r="4407" spans="2:17" x14ac:dyDescent="0.25">
      <c r="B4407" s="18">
        <v>2012</v>
      </c>
      <c r="C4407" s="18" t="s">
        <v>8</v>
      </c>
      <c r="D4407" s="18" t="s">
        <v>90</v>
      </c>
      <c r="E4407" s="18" t="s">
        <v>870</v>
      </c>
      <c r="F4407" s="18" t="s">
        <v>916</v>
      </c>
      <c r="G4407" s="18">
        <v>612</v>
      </c>
      <c r="H4407" s="18">
        <v>6.5066666666666668</v>
      </c>
      <c r="I4407" s="18">
        <v>7.3933333333333335</v>
      </c>
      <c r="Q4407"/>
    </row>
    <row r="4408" spans="2:17" x14ac:dyDescent="0.25">
      <c r="B4408" s="18">
        <v>2012</v>
      </c>
      <c r="C4408" s="18" t="s">
        <v>8</v>
      </c>
      <c r="D4408" s="18" t="s">
        <v>90</v>
      </c>
      <c r="E4408" s="18" t="s">
        <v>870</v>
      </c>
      <c r="F4408" s="18" t="s">
        <v>917</v>
      </c>
      <c r="G4408" s="18">
        <v>576</v>
      </c>
      <c r="H4408" s="18">
        <v>5.72</v>
      </c>
      <c r="I4408" s="18">
        <v>7.5533333333333337</v>
      </c>
      <c r="Q4408"/>
    </row>
    <row r="4409" spans="2:17" x14ac:dyDescent="0.25">
      <c r="B4409" s="18">
        <v>2012</v>
      </c>
      <c r="C4409" s="18" t="s">
        <v>8</v>
      </c>
      <c r="D4409" s="18" t="s">
        <v>90</v>
      </c>
      <c r="E4409" s="18" t="s">
        <v>870</v>
      </c>
      <c r="F4409" s="18" t="s">
        <v>918</v>
      </c>
      <c r="G4409" s="18">
        <v>456</v>
      </c>
      <c r="H4409" s="18">
        <v>5.78</v>
      </c>
      <c r="I4409" s="18">
        <v>7.4533333333333331</v>
      </c>
      <c r="Q4409"/>
    </row>
    <row r="4410" spans="2:17" x14ac:dyDescent="0.25">
      <c r="B4410" s="18">
        <v>2012</v>
      </c>
      <c r="C4410" s="18" t="s">
        <v>8</v>
      </c>
      <c r="D4410" s="18" t="s">
        <v>90</v>
      </c>
      <c r="E4410" s="18" t="s">
        <v>870</v>
      </c>
      <c r="F4410" s="18" t="s">
        <v>919</v>
      </c>
      <c r="G4410" s="18">
        <v>636</v>
      </c>
      <c r="H4410" s="18">
        <v>5.28</v>
      </c>
      <c r="I4410" s="18">
        <v>8.6666666666666661</v>
      </c>
      <c r="Q4410"/>
    </row>
    <row r="4411" spans="2:17" x14ac:dyDescent="0.25">
      <c r="B4411" s="18">
        <v>2012</v>
      </c>
      <c r="C4411" s="18" t="s">
        <v>8</v>
      </c>
      <c r="D4411" s="18" t="s">
        <v>920</v>
      </c>
      <c r="E4411" s="18" t="s">
        <v>870</v>
      </c>
      <c r="F4411" s="18" t="s">
        <v>921</v>
      </c>
      <c r="G4411" s="18">
        <v>1860</v>
      </c>
      <c r="H4411" s="18">
        <v>5</v>
      </c>
      <c r="I4411" s="18">
        <v>7</v>
      </c>
      <c r="Q4411"/>
    </row>
    <row r="4412" spans="2:17" x14ac:dyDescent="0.25">
      <c r="B4412" s="18">
        <v>2012</v>
      </c>
      <c r="C4412" s="18" t="s">
        <v>8</v>
      </c>
      <c r="D4412" s="18" t="s">
        <v>920</v>
      </c>
      <c r="E4412" s="18" t="s">
        <v>870</v>
      </c>
      <c r="F4412" s="18" t="s">
        <v>922</v>
      </c>
      <c r="G4412" s="18">
        <v>1836</v>
      </c>
      <c r="H4412" s="18">
        <v>4</v>
      </c>
      <c r="I4412" s="18">
        <v>7</v>
      </c>
      <c r="Q4412"/>
    </row>
    <row r="4413" spans="2:17" x14ac:dyDescent="0.25">
      <c r="B4413" s="18">
        <v>2012</v>
      </c>
      <c r="C4413" s="18" t="s">
        <v>8</v>
      </c>
      <c r="D4413" s="18" t="s">
        <v>920</v>
      </c>
      <c r="E4413" s="18" t="s">
        <v>870</v>
      </c>
      <c r="F4413" s="18" t="s">
        <v>923</v>
      </c>
      <c r="G4413" s="18">
        <v>1824</v>
      </c>
      <c r="H4413" s="18">
        <v>5</v>
      </c>
      <c r="I4413" s="18">
        <v>6</v>
      </c>
      <c r="Q4413"/>
    </row>
    <row r="4414" spans="2:17" x14ac:dyDescent="0.25">
      <c r="B4414" s="18">
        <v>2012</v>
      </c>
      <c r="C4414" s="18" t="s">
        <v>8</v>
      </c>
      <c r="D4414" s="18" t="s">
        <v>920</v>
      </c>
      <c r="E4414" s="18" t="s">
        <v>870</v>
      </c>
      <c r="F4414" s="18" t="s">
        <v>924</v>
      </c>
      <c r="G4414" s="18">
        <v>1764</v>
      </c>
      <c r="H4414" s="18">
        <v>4</v>
      </c>
      <c r="I4414" s="18">
        <v>7</v>
      </c>
      <c r="Q4414"/>
    </row>
    <row r="4415" spans="2:17" x14ac:dyDescent="0.25">
      <c r="B4415" s="18">
        <v>2012</v>
      </c>
      <c r="C4415" s="18" t="s">
        <v>8</v>
      </c>
      <c r="D4415" s="18" t="s">
        <v>920</v>
      </c>
      <c r="E4415" s="18" t="s">
        <v>870</v>
      </c>
      <c r="F4415" s="18" t="s">
        <v>925</v>
      </c>
      <c r="G4415" s="18">
        <v>1740</v>
      </c>
      <c r="H4415" s="18">
        <v>4</v>
      </c>
      <c r="I4415" s="18">
        <v>6</v>
      </c>
      <c r="Q4415"/>
    </row>
    <row r="4416" spans="2:17" x14ac:dyDescent="0.25">
      <c r="B4416" s="18">
        <v>2012</v>
      </c>
      <c r="C4416" s="18" t="s">
        <v>8</v>
      </c>
      <c r="D4416" s="18" t="s">
        <v>920</v>
      </c>
      <c r="E4416" s="18" t="s">
        <v>870</v>
      </c>
      <c r="F4416" s="18" t="s">
        <v>926</v>
      </c>
      <c r="G4416" s="18">
        <v>1836</v>
      </c>
      <c r="H4416" s="18">
        <v>4</v>
      </c>
      <c r="I4416" s="18">
        <v>6</v>
      </c>
      <c r="Q4416"/>
    </row>
    <row r="4417" spans="2:17" x14ac:dyDescent="0.25">
      <c r="B4417" s="18">
        <v>2012</v>
      </c>
      <c r="C4417" s="18" t="s">
        <v>8</v>
      </c>
      <c r="D4417" s="18" t="s">
        <v>920</v>
      </c>
      <c r="E4417" s="18" t="s">
        <v>870</v>
      </c>
      <c r="F4417" s="18" t="s">
        <v>927</v>
      </c>
      <c r="G4417" s="18">
        <v>1848</v>
      </c>
      <c r="H4417" s="18">
        <v>5</v>
      </c>
      <c r="I4417" s="18">
        <v>7</v>
      </c>
      <c r="Q4417"/>
    </row>
    <row r="4418" spans="2:17" x14ac:dyDescent="0.25">
      <c r="B4418" s="18">
        <v>2012</v>
      </c>
      <c r="C4418" s="18" t="s">
        <v>8</v>
      </c>
      <c r="D4418" s="18" t="s">
        <v>920</v>
      </c>
      <c r="E4418" s="18" t="s">
        <v>870</v>
      </c>
      <c r="F4418" s="18" t="s">
        <v>928</v>
      </c>
      <c r="G4418" s="18">
        <v>1956</v>
      </c>
      <c r="H4418" s="18">
        <v>5</v>
      </c>
      <c r="I4418" s="18">
        <v>7</v>
      </c>
      <c r="Q4418"/>
    </row>
    <row r="4419" spans="2:17" x14ac:dyDescent="0.25">
      <c r="B4419" s="18">
        <v>2012</v>
      </c>
      <c r="C4419" s="18" t="s">
        <v>8</v>
      </c>
      <c r="D4419" s="18" t="s">
        <v>920</v>
      </c>
      <c r="E4419" s="18" t="s">
        <v>870</v>
      </c>
      <c r="F4419" s="18" t="s">
        <v>929</v>
      </c>
      <c r="G4419" s="18">
        <v>1776</v>
      </c>
      <c r="H4419" s="18">
        <v>4</v>
      </c>
      <c r="I4419" s="18">
        <v>6</v>
      </c>
      <c r="Q4419"/>
    </row>
    <row r="4420" spans="2:17" x14ac:dyDescent="0.25">
      <c r="B4420" s="18">
        <v>2012</v>
      </c>
      <c r="C4420" s="18" t="s">
        <v>8</v>
      </c>
      <c r="D4420" s="18" t="s">
        <v>920</v>
      </c>
      <c r="E4420" s="18" t="s">
        <v>870</v>
      </c>
      <c r="F4420" s="18" t="s">
        <v>930</v>
      </c>
      <c r="G4420" s="18">
        <v>1740</v>
      </c>
      <c r="H4420" s="18">
        <v>5</v>
      </c>
      <c r="I4420" s="18">
        <v>6</v>
      </c>
      <c r="Q4420"/>
    </row>
    <row r="4421" spans="2:17" x14ac:dyDescent="0.25">
      <c r="B4421" s="18">
        <v>2012</v>
      </c>
      <c r="C4421" s="18" t="s">
        <v>8</v>
      </c>
      <c r="D4421" s="18" t="s">
        <v>920</v>
      </c>
      <c r="E4421" s="18" t="s">
        <v>870</v>
      </c>
      <c r="F4421" s="18" t="s">
        <v>931</v>
      </c>
      <c r="G4421" s="18">
        <v>1980</v>
      </c>
      <c r="H4421" s="18">
        <v>5</v>
      </c>
      <c r="I4421" s="18">
        <v>6</v>
      </c>
      <c r="Q4421"/>
    </row>
    <row r="4422" spans="2:17" x14ac:dyDescent="0.25">
      <c r="B4422" s="18">
        <v>2012</v>
      </c>
      <c r="C4422" s="18" t="s">
        <v>8</v>
      </c>
      <c r="D4422" s="18" t="s">
        <v>920</v>
      </c>
      <c r="E4422" s="18" t="s">
        <v>870</v>
      </c>
      <c r="F4422" s="18" t="s">
        <v>932</v>
      </c>
      <c r="G4422" s="18">
        <v>2004</v>
      </c>
      <c r="H4422" s="18">
        <v>5</v>
      </c>
      <c r="I4422" s="18">
        <v>7</v>
      </c>
      <c r="Q4422"/>
    </row>
    <row r="4423" spans="2:17" x14ac:dyDescent="0.25">
      <c r="B4423" s="18">
        <v>2012</v>
      </c>
      <c r="C4423" s="18" t="s">
        <v>8</v>
      </c>
      <c r="D4423" s="18" t="s">
        <v>920</v>
      </c>
      <c r="E4423" s="18" t="s">
        <v>870</v>
      </c>
      <c r="F4423" s="18" t="s">
        <v>933</v>
      </c>
      <c r="G4423" s="18">
        <v>1932</v>
      </c>
      <c r="H4423" s="18">
        <v>5</v>
      </c>
      <c r="I4423" s="18">
        <v>7</v>
      </c>
      <c r="Q4423"/>
    </row>
    <row r="4424" spans="2:17" x14ac:dyDescent="0.25">
      <c r="B4424" s="18">
        <v>2012</v>
      </c>
      <c r="C4424" s="18" t="s">
        <v>8</v>
      </c>
      <c r="D4424" s="18" t="s">
        <v>920</v>
      </c>
      <c r="E4424" s="18" t="s">
        <v>870</v>
      </c>
      <c r="F4424" s="18" t="s">
        <v>934</v>
      </c>
      <c r="G4424" s="18">
        <v>1800</v>
      </c>
      <c r="H4424" s="18">
        <v>5</v>
      </c>
      <c r="I4424" s="18">
        <v>7</v>
      </c>
      <c r="Q4424"/>
    </row>
    <row r="4425" spans="2:17" x14ac:dyDescent="0.25">
      <c r="B4425" s="18">
        <v>2012</v>
      </c>
      <c r="C4425" s="18" t="s">
        <v>8</v>
      </c>
      <c r="D4425" s="18" t="s">
        <v>920</v>
      </c>
      <c r="E4425" s="18" t="s">
        <v>870</v>
      </c>
      <c r="F4425" s="18" t="s">
        <v>935</v>
      </c>
      <c r="G4425" s="18">
        <v>1956</v>
      </c>
      <c r="H4425" s="18">
        <v>4</v>
      </c>
      <c r="I4425" s="18">
        <v>7</v>
      </c>
      <c r="Q4425"/>
    </row>
    <row r="4426" spans="2:17" x14ac:dyDescent="0.25">
      <c r="B4426" s="18">
        <v>2012</v>
      </c>
      <c r="C4426" s="18" t="s">
        <v>8</v>
      </c>
      <c r="D4426" s="18" t="s">
        <v>920</v>
      </c>
      <c r="E4426" s="18" t="s">
        <v>870</v>
      </c>
      <c r="F4426" s="18" t="s">
        <v>936</v>
      </c>
      <c r="G4426" s="18">
        <v>1824</v>
      </c>
      <c r="H4426" s="18">
        <v>5</v>
      </c>
      <c r="I4426" s="18">
        <v>7</v>
      </c>
      <c r="Q4426"/>
    </row>
    <row r="4427" spans="2:17" x14ac:dyDescent="0.25">
      <c r="B4427" s="18">
        <v>2012</v>
      </c>
      <c r="C4427" s="18" t="s">
        <v>8</v>
      </c>
      <c r="D4427" s="18" t="s">
        <v>920</v>
      </c>
      <c r="E4427" s="18" t="s">
        <v>870</v>
      </c>
      <c r="F4427" s="18" t="s">
        <v>937</v>
      </c>
      <c r="G4427" s="18">
        <v>1764</v>
      </c>
      <c r="H4427" s="18">
        <v>4</v>
      </c>
      <c r="I4427" s="18">
        <v>6</v>
      </c>
      <c r="Q4427"/>
    </row>
    <row r="4428" spans="2:17" x14ac:dyDescent="0.25">
      <c r="B4428" s="18">
        <v>2012</v>
      </c>
      <c r="C4428" s="18" t="s">
        <v>8</v>
      </c>
      <c r="D4428" s="18" t="s">
        <v>920</v>
      </c>
      <c r="E4428" s="18" t="s">
        <v>870</v>
      </c>
      <c r="F4428" s="18" t="s">
        <v>938</v>
      </c>
      <c r="G4428" s="18">
        <v>1776</v>
      </c>
      <c r="H4428" s="18">
        <v>4</v>
      </c>
      <c r="I4428" s="18">
        <v>6</v>
      </c>
      <c r="Q4428"/>
    </row>
    <row r="4429" spans="2:17" x14ac:dyDescent="0.25">
      <c r="B4429" s="18">
        <v>2012</v>
      </c>
      <c r="C4429" s="18" t="s">
        <v>8</v>
      </c>
      <c r="D4429" s="18" t="s">
        <v>920</v>
      </c>
      <c r="E4429" s="18" t="s">
        <v>870</v>
      </c>
      <c r="F4429" s="18" t="s">
        <v>939</v>
      </c>
      <c r="G4429" s="18">
        <v>1824</v>
      </c>
      <c r="H4429" s="18">
        <v>4</v>
      </c>
      <c r="I4429" s="18">
        <v>7</v>
      </c>
      <c r="Q4429"/>
    </row>
    <row r="4430" spans="2:17" x14ac:dyDescent="0.25">
      <c r="B4430" s="18">
        <v>2012</v>
      </c>
      <c r="C4430" s="18" t="s">
        <v>8</v>
      </c>
      <c r="D4430" s="18" t="s">
        <v>920</v>
      </c>
      <c r="E4430" s="18" t="s">
        <v>870</v>
      </c>
      <c r="F4430" s="18" t="s">
        <v>940</v>
      </c>
      <c r="G4430" s="18">
        <v>1920</v>
      </c>
      <c r="H4430" s="18">
        <v>4</v>
      </c>
      <c r="I4430" s="18">
        <v>6</v>
      </c>
      <c r="Q4430"/>
    </row>
    <row r="4431" spans="2:17" x14ac:dyDescent="0.25">
      <c r="B4431" s="18">
        <v>2012</v>
      </c>
      <c r="C4431" s="18" t="s">
        <v>8</v>
      </c>
      <c r="D4431" s="18" t="s">
        <v>920</v>
      </c>
      <c r="E4431" s="18" t="s">
        <v>870</v>
      </c>
      <c r="F4431" s="18" t="s">
        <v>941</v>
      </c>
      <c r="G4431" s="18">
        <v>1932</v>
      </c>
      <c r="H4431" s="18">
        <v>4</v>
      </c>
      <c r="I4431" s="18">
        <v>6</v>
      </c>
      <c r="Q4431"/>
    </row>
    <row r="4432" spans="2:17" x14ac:dyDescent="0.25">
      <c r="B4432" s="18">
        <v>2012</v>
      </c>
      <c r="C4432" s="18" t="s">
        <v>8</v>
      </c>
      <c r="D4432" s="18" t="s">
        <v>920</v>
      </c>
      <c r="E4432" s="18" t="s">
        <v>870</v>
      </c>
      <c r="F4432" s="18" t="s">
        <v>942</v>
      </c>
      <c r="G4432" s="18">
        <v>1980</v>
      </c>
      <c r="H4432" s="18">
        <v>5</v>
      </c>
      <c r="I4432" s="18">
        <v>7</v>
      </c>
      <c r="Q4432"/>
    </row>
    <row r="4433" spans="2:17" x14ac:dyDescent="0.25">
      <c r="B4433" s="18">
        <v>2012</v>
      </c>
      <c r="C4433" s="18" t="s">
        <v>8</v>
      </c>
      <c r="D4433" s="18" t="s">
        <v>920</v>
      </c>
      <c r="E4433" s="18" t="s">
        <v>870</v>
      </c>
      <c r="F4433" s="18" t="s">
        <v>943</v>
      </c>
      <c r="G4433" s="18">
        <v>2028</v>
      </c>
      <c r="H4433" s="18">
        <v>5</v>
      </c>
      <c r="I4433" s="18">
        <v>6</v>
      </c>
      <c r="Q4433"/>
    </row>
    <row r="4434" spans="2:17" x14ac:dyDescent="0.25">
      <c r="B4434" s="18">
        <v>2012</v>
      </c>
      <c r="C4434" s="18" t="s">
        <v>8</v>
      </c>
      <c r="D4434" s="18" t="s">
        <v>920</v>
      </c>
      <c r="E4434" s="18" t="s">
        <v>870</v>
      </c>
      <c r="F4434" s="18" t="s">
        <v>944</v>
      </c>
      <c r="G4434" s="18">
        <v>1776</v>
      </c>
      <c r="H4434" s="18">
        <v>4</v>
      </c>
      <c r="I4434" s="18">
        <v>6</v>
      </c>
      <c r="Q4434"/>
    </row>
    <row r="4435" spans="2:17" x14ac:dyDescent="0.25">
      <c r="B4435" s="18">
        <v>2012</v>
      </c>
      <c r="C4435" s="18" t="s">
        <v>8</v>
      </c>
      <c r="D4435" s="18" t="s">
        <v>920</v>
      </c>
      <c r="E4435" s="18" t="s">
        <v>870</v>
      </c>
      <c r="F4435" s="18" t="s">
        <v>945</v>
      </c>
      <c r="G4435" s="18">
        <v>1812</v>
      </c>
      <c r="H4435" s="18">
        <v>5</v>
      </c>
      <c r="I4435" s="18">
        <v>6</v>
      </c>
      <c r="Q4435"/>
    </row>
    <row r="4436" spans="2:17" x14ac:dyDescent="0.25">
      <c r="B4436" s="18">
        <v>2012</v>
      </c>
      <c r="C4436" s="18" t="s">
        <v>8</v>
      </c>
      <c r="D4436" s="18" t="s">
        <v>920</v>
      </c>
      <c r="E4436" s="18" t="s">
        <v>870</v>
      </c>
      <c r="F4436" s="18" t="s">
        <v>946</v>
      </c>
      <c r="G4436" s="18">
        <v>1920</v>
      </c>
      <c r="H4436" s="18">
        <v>4</v>
      </c>
      <c r="I4436" s="18">
        <v>6</v>
      </c>
      <c r="Q4436"/>
    </row>
    <row r="4437" spans="2:17" x14ac:dyDescent="0.25">
      <c r="B4437" s="18">
        <v>2012</v>
      </c>
      <c r="C4437" s="18" t="s">
        <v>8</v>
      </c>
      <c r="D4437" s="18" t="s">
        <v>920</v>
      </c>
      <c r="E4437" s="18" t="s">
        <v>870</v>
      </c>
      <c r="F4437" s="18" t="s">
        <v>947</v>
      </c>
      <c r="G4437" s="18">
        <v>1932</v>
      </c>
      <c r="H4437" s="18">
        <v>4</v>
      </c>
      <c r="I4437" s="18">
        <v>6</v>
      </c>
      <c r="Q4437"/>
    </row>
    <row r="4438" spans="2:17" x14ac:dyDescent="0.25">
      <c r="B4438" s="18">
        <v>2012</v>
      </c>
      <c r="C4438" s="18" t="s">
        <v>8</v>
      </c>
      <c r="D4438" s="18" t="s">
        <v>920</v>
      </c>
      <c r="E4438" s="18" t="s">
        <v>870</v>
      </c>
      <c r="F4438" s="18" t="s">
        <v>948</v>
      </c>
      <c r="G4438" s="18">
        <v>1764</v>
      </c>
      <c r="H4438" s="18">
        <v>5</v>
      </c>
      <c r="I4438" s="18">
        <v>7</v>
      </c>
      <c r="Q4438"/>
    </row>
    <row r="4439" spans="2:17" x14ac:dyDescent="0.25">
      <c r="B4439" s="18">
        <v>2012</v>
      </c>
      <c r="C4439" s="18" t="s">
        <v>8</v>
      </c>
      <c r="D4439" s="18" t="s">
        <v>920</v>
      </c>
      <c r="E4439" s="18" t="s">
        <v>870</v>
      </c>
      <c r="F4439" s="18" t="s">
        <v>949</v>
      </c>
      <c r="G4439" s="18">
        <v>2004</v>
      </c>
      <c r="H4439" s="18">
        <v>5</v>
      </c>
      <c r="I4439" s="18">
        <v>6</v>
      </c>
      <c r="Q4439"/>
    </row>
    <row r="4440" spans="2:17" x14ac:dyDescent="0.25">
      <c r="B4440" s="18">
        <v>2012</v>
      </c>
      <c r="C4440" s="18" t="s">
        <v>8</v>
      </c>
      <c r="D4440" s="18" t="s">
        <v>920</v>
      </c>
      <c r="E4440" s="18" t="s">
        <v>870</v>
      </c>
      <c r="F4440" s="18" t="s">
        <v>950</v>
      </c>
      <c r="G4440" s="18">
        <v>1836</v>
      </c>
      <c r="H4440" s="18">
        <v>4</v>
      </c>
      <c r="I4440" s="18">
        <v>7</v>
      </c>
      <c r="Q4440"/>
    </row>
    <row r="4441" spans="2:17" x14ac:dyDescent="0.25">
      <c r="B4441" s="18">
        <v>2012</v>
      </c>
      <c r="C4441" s="18" t="s">
        <v>8</v>
      </c>
      <c r="D4441" s="18" t="s">
        <v>920</v>
      </c>
      <c r="E4441" s="18" t="s">
        <v>870</v>
      </c>
      <c r="F4441" s="18" t="s">
        <v>951</v>
      </c>
      <c r="G4441" s="18">
        <v>1776</v>
      </c>
      <c r="H4441" s="18">
        <v>4</v>
      </c>
      <c r="I4441" s="18">
        <v>6</v>
      </c>
      <c r="Q4441"/>
    </row>
    <row r="4442" spans="2:17" x14ac:dyDescent="0.25">
      <c r="B4442" s="18">
        <v>2012</v>
      </c>
      <c r="C4442" s="18" t="s">
        <v>8</v>
      </c>
      <c r="D4442" s="18" t="s">
        <v>920</v>
      </c>
      <c r="E4442" s="18" t="s">
        <v>870</v>
      </c>
      <c r="F4442" s="18" t="s">
        <v>952</v>
      </c>
      <c r="G4442" s="18">
        <v>1872</v>
      </c>
      <c r="H4442" s="18">
        <v>5</v>
      </c>
      <c r="I4442" s="18">
        <v>6</v>
      </c>
      <c r="Q4442"/>
    </row>
    <row r="4443" spans="2:17" x14ac:dyDescent="0.25">
      <c r="B4443" s="18">
        <v>2012</v>
      </c>
      <c r="C4443" s="18" t="s">
        <v>8</v>
      </c>
      <c r="D4443" s="18" t="s">
        <v>920</v>
      </c>
      <c r="E4443" s="18" t="s">
        <v>870</v>
      </c>
      <c r="F4443" s="18" t="s">
        <v>953</v>
      </c>
      <c r="G4443" s="18">
        <v>1812</v>
      </c>
      <c r="H4443" s="18">
        <v>5</v>
      </c>
      <c r="I4443" s="18">
        <v>7</v>
      </c>
      <c r="Q4443"/>
    </row>
    <row r="4444" spans="2:17" x14ac:dyDescent="0.25">
      <c r="B4444" s="18">
        <v>2012</v>
      </c>
      <c r="C4444" s="18" t="s">
        <v>8</v>
      </c>
      <c r="D4444" s="18" t="s">
        <v>920</v>
      </c>
      <c r="E4444" s="18" t="s">
        <v>870</v>
      </c>
      <c r="F4444" s="18" t="s">
        <v>954</v>
      </c>
      <c r="G4444" s="18">
        <v>1872</v>
      </c>
      <c r="H4444" s="18">
        <v>4</v>
      </c>
      <c r="I4444" s="18">
        <v>7</v>
      </c>
      <c r="Q4444"/>
    </row>
    <row r="4445" spans="2:17" x14ac:dyDescent="0.25">
      <c r="B4445" s="18">
        <v>2012</v>
      </c>
      <c r="C4445" s="18" t="s">
        <v>8</v>
      </c>
      <c r="D4445" s="18" t="s">
        <v>920</v>
      </c>
      <c r="E4445" s="18" t="s">
        <v>870</v>
      </c>
      <c r="F4445" s="18" t="s">
        <v>955</v>
      </c>
      <c r="G4445" s="18">
        <v>1836</v>
      </c>
      <c r="H4445" s="18">
        <v>5</v>
      </c>
      <c r="I4445" s="18">
        <v>7</v>
      </c>
      <c r="Q4445"/>
    </row>
    <row r="4446" spans="2:17" x14ac:dyDescent="0.25">
      <c r="B4446" s="18">
        <v>2012</v>
      </c>
      <c r="C4446" s="18" t="s">
        <v>8</v>
      </c>
      <c r="D4446" s="18" t="s">
        <v>920</v>
      </c>
      <c r="E4446" s="18" t="s">
        <v>870</v>
      </c>
      <c r="F4446" s="18" t="s">
        <v>956</v>
      </c>
      <c r="G4446" s="18">
        <v>1860</v>
      </c>
      <c r="H4446" s="18">
        <v>4</v>
      </c>
      <c r="I4446" s="18">
        <v>6</v>
      </c>
      <c r="Q4446"/>
    </row>
    <row r="4447" spans="2:17" x14ac:dyDescent="0.25">
      <c r="B4447" s="18">
        <v>2012</v>
      </c>
      <c r="C4447" s="18" t="s">
        <v>8</v>
      </c>
      <c r="D4447" s="18" t="s">
        <v>920</v>
      </c>
      <c r="E4447" s="18" t="s">
        <v>870</v>
      </c>
      <c r="F4447" s="18" t="s">
        <v>957</v>
      </c>
      <c r="G4447" s="18">
        <v>1776</v>
      </c>
      <c r="H4447" s="18">
        <v>4</v>
      </c>
      <c r="I4447" s="18">
        <v>6</v>
      </c>
      <c r="Q4447"/>
    </row>
    <row r="4448" spans="2:17" x14ac:dyDescent="0.25">
      <c r="B4448" s="18">
        <v>2012</v>
      </c>
      <c r="C4448" s="18" t="s">
        <v>8</v>
      </c>
      <c r="D4448" s="18" t="s">
        <v>920</v>
      </c>
      <c r="E4448" s="18" t="s">
        <v>870</v>
      </c>
      <c r="F4448" s="18" t="s">
        <v>958</v>
      </c>
      <c r="G4448" s="18">
        <v>2016</v>
      </c>
      <c r="H4448" s="18">
        <v>5</v>
      </c>
      <c r="I4448" s="18">
        <v>6</v>
      </c>
      <c r="Q4448"/>
    </row>
    <row r="4449" spans="2:17" x14ac:dyDescent="0.25">
      <c r="B4449" s="18">
        <v>2012</v>
      </c>
      <c r="C4449" s="18" t="s">
        <v>8</v>
      </c>
      <c r="D4449" s="18" t="s">
        <v>920</v>
      </c>
      <c r="E4449" s="18" t="s">
        <v>870</v>
      </c>
      <c r="F4449" s="18" t="s">
        <v>959</v>
      </c>
      <c r="G4449" s="18">
        <v>1752</v>
      </c>
      <c r="H4449" s="18">
        <v>4</v>
      </c>
      <c r="I4449" s="18">
        <v>7</v>
      </c>
      <c r="Q4449"/>
    </row>
    <row r="4450" spans="2:17" x14ac:dyDescent="0.25">
      <c r="B4450" s="18">
        <v>2012</v>
      </c>
      <c r="C4450" s="18" t="s">
        <v>8</v>
      </c>
      <c r="D4450" s="18" t="s">
        <v>920</v>
      </c>
      <c r="E4450" s="18" t="s">
        <v>870</v>
      </c>
      <c r="F4450" s="18" t="s">
        <v>960</v>
      </c>
      <c r="G4450" s="18">
        <v>1812</v>
      </c>
      <c r="H4450" s="18">
        <v>4</v>
      </c>
      <c r="I4450" s="18">
        <v>6</v>
      </c>
      <c r="Q4450"/>
    </row>
    <row r="4451" spans="2:17" x14ac:dyDescent="0.25">
      <c r="B4451" s="18">
        <v>2012</v>
      </c>
      <c r="C4451" s="18" t="s">
        <v>8</v>
      </c>
      <c r="D4451" s="18" t="s">
        <v>920</v>
      </c>
      <c r="E4451" s="18" t="s">
        <v>870</v>
      </c>
      <c r="F4451" s="18" t="s">
        <v>961</v>
      </c>
      <c r="G4451" s="18">
        <v>1896</v>
      </c>
      <c r="H4451" s="18">
        <v>5</v>
      </c>
      <c r="I4451" s="18">
        <v>7</v>
      </c>
      <c r="Q4451"/>
    </row>
    <row r="4452" spans="2:17" x14ac:dyDescent="0.25">
      <c r="B4452" s="18">
        <v>2012</v>
      </c>
      <c r="C4452" s="18" t="s">
        <v>8</v>
      </c>
      <c r="D4452" s="18" t="s">
        <v>920</v>
      </c>
      <c r="E4452" s="18" t="s">
        <v>870</v>
      </c>
      <c r="F4452" s="18" t="s">
        <v>962</v>
      </c>
      <c r="G4452" s="18">
        <v>1812</v>
      </c>
      <c r="H4452" s="18">
        <v>4</v>
      </c>
      <c r="I4452" s="18">
        <v>6</v>
      </c>
      <c r="Q4452"/>
    </row>
    <row r="4453" spans="2:17" x14ac:dyDescent="0.25">
      <c r="B4453" s="18">
        <v>2012</v>
      </c>
      <c r="C4453" s="18" t="s">
        <v>8</v>
      </c>
      <c r="D4453" s="18" t="s">
        <v>920</v>
      </c>
      <c r="E4453" s="18" t="s">
        <v>870</v>
      </c>
      <c r="F4453" s="18" t="s">
        <v>963</v>
      </c>
      <c r="G4453" s="18">
        <v>1800</v>
      </c>
      <c r="H4453" s="18">
        <v>4</v>
      </c>
      <c r="I4453" s="18">
        <v>6</v>
      </c>
      <c r="Q4453"/>
    </row>
    <row r="4454" spans="2:17" x14ac:dyDescent="0.25">
      <c r="B4454" s="18">
        <v>2012</v>
      </c>
      <c r="C4454" s="18" t="s">
        <v>8</v>
      </c>
      <c r="D4454" s="18" t="s">
        <v>920</v>
      </c>
      <c r="E4454" s="18" t="s">
        <v>870</v>
      </c>
      <c r="F4454" s="18" t="s">
        <v>964</v>
      </c>
      <c r="G4454" s="18">
        <v>1776</v>
      </c>
      <c r="H4454" s="18">
        <v>4</v>
      </c>
      <c r="I4454" s="18">
        <v>6</v>
      </c>
      <c r="Q4454"/>
    </row>
    <row r="4455" spans="2:17" x14ac:dyDescent="0.25">
      <c r="B4455" s="18">
        <v>2012</v>
      </c>
      <c r="C4455" s="18" t="s">
        <v>8</v>
      </c>
      <c r="D4455" s="18" t="s">
        <v>920</v>
      </c>
      <c r="E4455" s="18" t="s">
        <v>870</v>
      </c>
      <c r="F4455" s="18" t="s">
        <v>965</v>
      </c>
      <c r="G4455" s="18">
        <v>1788</v>
      </c>
      <c r="H4455" s="18">
        <v>5</v>
      </c>
      <c r="I4455" s="18">
        <v>6</v>
      </c>
      <c r="Q4455"/>
    </row>
    <row r="4456" spans="2:17" x14ac:dyDescent="0.25">
      <c r="B4456" s="18">
        <v>2012</v>
      </c>
      <c r="C4456" s="18" t="s">
        <v>8</v>
      </c>
      <c r="D4456" s="18" t="s">
        <v>920</v>
      </c>
      <c r="E4456" s="18" t="s">
        <v>870</v>
      </c>
      <c r="F4456" s="18" t="s">
        <v>966</v>
      </c>
      <c r="G4456" s="18">
        <v>2004</v>
      </c>
      <c r="H4456" s="18">
        <v>4</v>
      </c>
      <c r="I4456" s="18">
        <v>6</v>
      </c>
      <c r="Q4456"/>
    </row>
    <row r="4457" spans="2:17" x14ac:dyDescent="0.25">
      <c r="B4457" s="18">
        <v>2012</v>
      </c>
      <c r="C4457" s="18" t="s">
        <v>8</v>
      </c>
      <c r="D4457" s="18" t="s">
        <v>920</v>
      </c>
      <c r="E4457" s="18" t="s">
        <v>870</v>
      </c>
      <c r="F4457" s="18" t="s">
        <v>967</v>
      </c>
      <c r="G4457" s="18">
        <v>1872</v>
      </c>
      <c r="H4457" s="18">
        <v>5</v>
      </c>
      <c r="I4457" s="18">
        <v>6</v>
      </c>
      <c r="Q4457"/>
    </row>
    <row r="4458" spans="2:17" x14ac:dyDescent="0.25">
      <c r="B4458" s="18">
        <v>2012</v>
      </c>
      <c r="C4458" s="18" t="s">
        <v>8</v>
      </c>
      <c r="D4458" s="18" t="s">
        <v>920</v>
      </c>
      <c r="E4458" s="18" t="s">
        <v>870</v>
      </c>
      <c r="F4458" s="18" t="s">
        <v>3669</v>
      </c>
      <c r="G4458" s="18">
        <v>2028</v>
      </c>
      <c r="H4458" s="18">
        <v>5</v>
      </c>
      <c r="I4458" s="18">
        <v>7</v>
      </c>
      <c r="Q4458"/>
    </row>
    <row r="4459" spans="2:17" x14ac:dyDescent="0.25">
      <c r="B4459" s="18">
        <v>2012</v>
      </c>
      <c r="C4459" s="18" t="s">
        <v>8</v>
      </c>
      <c r="D4459" s="18" t="s">
        <v>920</v>
      </c>
      <c r="E4459" s="18" t="s">
        <v>870</v>
      </c>
      <c r="F4459" s="18" t="s">
        <v>968</v>
      </c>
      <c r="G4459" s="18">
        <v>1908</v>
      </c>
      <c r="H4459" s="18">
        <v>5</v>
      </c>
      <c r="I4459" s="18">
        <v>7</v>
      </c>
      <c r="Q4459"/>
    </row>
    <row r="4460" spans="2:17" x14ac:dyDescent="0.25">
      <c r="B4460" s="18">
        <v>2012</v>
      </c>
      <c r="C4460" s="18" t="s">
        <v>8</v>
      </c>
      <c r="D4460" s="18" t="s">
        <v>920</v>
      </c>
      <c r="E4460" s="18" t="s">
        <v>870</v>
      </c>
      <c r="F4460" s="18" t="s">
        <v>969</v>
      </c>
      <c r="G4460" s="18">
        <v>2004</v>
      </c>
      <c r="H4460" s="18">
        <v>5</v>
      </c>
      <c r="I4460" s="18">
        <v>6</v>
      </c>
      <c r="Q4460"/>
    </row>
    <row r="4461" spans="2:17" x14ac:dyDescent="0.25">
      <c r="B4461" s="18">
        <v>2012</v>
      </c>
      <c r="C4461" s="18" t="s">
        <v>8</v>
      </c>
      <c r="D4461" s="18" t="s">
        <v>920</v>
      </c>
      <c r="E4461" s="18" t="s">
        <v>870</v>
      </c>
      <c r="F4461" s="18" t="s">
        <v>970</v>
      </c>
      <c r="G4461" s="18">
        <v>1836</v>
      </c>
      <c r="H4461" s="18">
        <v>4</v>
      </c>
      <c r="I4461" s="18">
        <v>7</v>
      </c>
      <c r="Q4461"/>
    </row>
    <row r="4462" spans="2:17" x14ac:dyDescent="0.25">
      <c r="B4462" s="18">
        <v>2012</v>
      </c>
      <c r="C4462" s="18" t="s">
        <v>8</v>
      </c>
      <c r="D4462" s="18" t="s">
        <v>920</v>
      </c>
      <c r="E4462" s="18" t="s">
        <v>870</v>
      </c>
      <c r="F4462" s="18" t="s">
        <v>971</v>
      </c>
      <c r="G4462" s="18">
        <v>1800</v>
      </c>
      <c r="H4462" s="18">
        <v>5</v>
      </c>
      <c r="I4462" s="18">
        <v>7</v>
      </c>
      <c r="Q4462"/>
    </row>
    <row r="4463" spans="2:17" x14ac:dyDescent="0.25">
      <c r="B4463" s="18">
        <v>2012</v>
      </c>
      <c r="C4463" s="18" t="s">
        <v>8</v>
      </c>
      <c r="D4463" s="18" t="s">
        <v>920</v>
      </c>
      <c r="E4463" s="18" t="s">
        <v>870</v>
      </c>
      <c r="F4463" s="18" t="s">
        <v>972</v>
      </c>
      <c r="G4463" s="18">
        <v>1812</v>
      </c>
      <c r="H4463" s="18">
        <v>5</v>
      </c>
      <c r="I4463" s="18">
        <v>7</v>
      </c>
      <c r="Q4463"/>
    </row>
    <row r="4464" spans="2:17" x14ac:dyDescent="0.25">
      <c r="B4464" s="18">
        <v>2012</v>
      </c>
      <c r="C4464" s="18" t="s">
        <v>8</v>
      </c>
      <c r="D4464" s="18" t="s">
        <v>920</v>
      </c>
      <c r="E4464" s="18" t="s">
        <v>870</v>
      </c>
      <c r="F4464" s="18" t="s">
        <v>973</v>
      </c>
      <c r="G4464" s="18">
        <v>2004</v>
      </c>
      <c r="H4464" s="18">
        <v>5</v>
      </c>
      <c r="I4464" s="18">
        <v>7</v>
      </c>
      <c r="Q4464"/>
    </row>
    <row r="4465" spans="2:17" x14ac:dyDescent="0.25">
      <c r="B4465" s="18">
        <v>2012</v>
      </c>
      <c r="C4465" s="18" t="s">
        <v>8</v>
      </c>
      <c r="D4465" s="18" t="s">
        <v>920</v>
      </c>
      <c r="E4465" s="18" t="s">
        <v>870</v>
      </c>
      <c r="F4465" s="18" t="s">
        <v>974</v>
      </c>
      <c r="G4465" s="18">
        <v>1992</v>
      </c>
      <c r="H4465" s="18">
        <v>4</v>
      </c>
      <c r="I4465" s="18">
        <v>6</v>
      </c>
      <c r="Q4465"/>
    </row>
    <row r="4466" spans="2:17" x14ac:dyDescent="0.25">
      <c r="B4466" s="18">
        <v>2012</v>
      </c>
      <c r="C4466" s="18" t="s">
        <v>8</v>
      </c>
      <c r="D4466" s="18" t="s">
        <v>920</v>
      </c>
      <c r="E4466" s="18" t="s">
        <v>870</v>
      </c>
      <c r="F4466" s="18" t="s">
        <v>975</v>
      </c>
      <c r="G4466" s="18">
        <v>1776</v>
      </c>
      <c r="H4466" s="18">
        <v>5</v>
      </c>
      <c r="I4466" s="18">
        <v>6</v>
      </c>
      <c r="Q4466"/>
    </row>
    <row r="4467" spans="2:17" x14ac:dyDescent="0.25">
      <c r="B4467" s="18">
        <v>2012</v>
      </c>
      <c r="C4467" s="18" t="s">
        <v>8</v>
      </c>
      <c r="D4467" s="18" t="s">
        <v>920</v>
      </c>
      <c r="E4467" s="18" t="s">
        <v>870</v>
      </c>
      <c r="F4467" s="18" t="s">
        <v>976</v>
      </c>
      <c r="G4467" s="18">
        <v>1872</v>
      </c>
      <c r="H4467" s="18">
        <v>5</v>
      </c>
      <c r="I4467" s="18">
        <v>7</v>
      </c>
      <c r="Q4467"/>
    </row>
    <row r="4468" spans="2:17" x14ac:dyDescent="0.25">
      <c r="B4468" s="18">
        <v>2012</v>
      </c>
      <c r="C4468" s="18" t="s">
        <v>8</v>
      </c>
      <c r="D4468" s="18" t="s">
        <v>920</v>
      </c>
      <c r="E4468" s="18" t="s">
        <v>870</v>
      </c>
      <c r="F4468" s="18" t="s">
        <v>977</v>
      </c>
      <c r="G4468" s="18">
        <v>1932</v>
      </c>
      <c r="H4468" s="18">
        <v>5</v>
      </c>
      <c r="I4468" s="18">
        <v>6</v>
      </c>
      <c r="Q4468"/>
    </row>
    <row r="4469" spans="2:17" x14ac:dyDescent="0.25">
      <c r="B4469" s="18">
        <v>2012</v>
      </c>
      <c r="C4469" s="18" t="s">
        <v>8</v>
      </c>
      <c r="D4469" s="18" t="s">
        <v>920</v>
      </c>
      <c r="E4469" s="18" t="s">
        <v>870</v>
      </c>
      <c r="F4469" s="18" t="s">
        <v>978</v>
      </c>
      <c r="G4469" s="18">
        <v>2004</v>
      </c>
      <c r="H4469" s="18">
        <v>5</v>
      </c>
      <c r="I4469" s="18">
        <v>6</v>
      </c>
      <c r="Q4469"/>
    </row>
    <row r="4470" spans="2:17" x14ac:dyDescent="0.25">
      <c r="B4470" s="18">
        <v>2012</v>
      </c>
      <c r="C4470" s="18" t="s">
        <v>8</v>
      </c>
      <c r="D4470" s="18" t="s">
        <v>920</v>
      </c>
      <c r="E4470" s="18" t="s">
        <v>870</v>
      </c>
      <c r="F4470" s="18" t="s">
        <v>979</v>
      </c>
      <c r="G4470" s="18">
        <v>2016</v>
      </c>
      <c r="H4470" s="18">
        <v>4</v>
      </c>
      <c r="I4470" s="18">
        <v>7</v>
      </c>
      <c r="Q4470"/>
    </row>
    <row r="4471" spans="2:17" x14ac:dyDescent="0.25">
      <c r="B4471" s="18">
        <v>2012</v>
      </c>
      <c r="C4471" s="18" t="s">
        <v>8</v>
      </c>
      <c r="D4471" s="18" t="s">
        <v>920</v>
      </c>
      <c r="E4471" s="18" t="s">
        <v>870</v>
      </c>
      <c r="F4471" s="18" t="s">
        <v>980</v>
      </c>
      <c r="G4471" s="18">
        <v>1752</v>
      </c>
      <c r="H4471" s="18">
        <v>5</v>
      </c>
      <c r="I4471" s="18">
        <v>7</v>
      </c>
      <c r="Q4471"/>
    </row>
    <row r="4472" spans="2:17" x14ac:dyDescent="0.25">
      <c r="B4472" s="18">
        <v>2012</v>
      </c>
      <c r="C4472" s="18" t="s">
        <v>8</v>
      </c>
      <c r="D4472" s="18" t="s">
        <v>920</v>
      </c>
      <c r="E4472" s="18" t="s">
        <v>870</v>
      </c>
      <c r="F4472" s="18" t="s">
        <v>981</v>
      </c>
      <c r="G4472" s="18">
        <v>1896</v>
      </c>
      <c r="H4472" s="18">
        <v>4</v>
      </c>
      <c r="I4472" s="18">
        <v>7</v>
      </c>
      <c r="Q4472"/>
    </row>
    <row r="4473" spans="2:17" x14ac:dyDescent="0.25">
      <c r="B4473" s="18">
        <v>2012</v>
      </c>
      <c r="C4473" s="18" t="s">
        <v>8</v>
      </c>
      <c r="D4473" s="18" t="s">
        <v>920</v>
      </c>
      <c r="E4473" s="18" t="s">
        <v>870</v>
      </c>
      <c r="F4473" s="18" t="s">
        <v>982</v>
      </c>
      <c r="G4473" s="18">
        <v>1992</v>
      </c>
      <c r="H4473" s="18">
        <v>4</v>
      </c>
      <c r="I4473" s="18">
        <v>7</v>
      </c>
      <c r="Q4473"/>
    </row>
    <row r="4474" spans="2:17" x14ac:dyDescent="0.25">
      <c r="B4474" s="18">
        <v>2012</v>
      </c>
      <c r="C4474" s="18" t="s">
        <v>8</v>
      </c>
      <c r="D4474" s="18" t="s">
        <v>920</v>
      </c>
      <c r="E4474" s="18" t="s">
        <v>870</v>
      </c>
      <c r="F4474" s="18" t="s">
        <v>983</v>
      </c>
      <c r="G4474" s="18">
        <v>2040</v>
      </c>
      <c r="H4474" s="18">
        <v>4</v>
      </c>
      <c r="I4474" s="18">
        <v>6</v>
      </c>
      <c r="Q4474"/>
    </row>
    <row r="4475" spans="2:17" x14ac:dyDescent="0.25">
      <c r="B4475" s="18">
        <v>2012</v>
      </c>
      <c r="C4475" s="18" t="s">
        <v>8</v>
      </c>
      <c r="D4475" s="18" t="s">
        <v>920</v>
      </c>
      <c r="E4475" s="18" t="s">
        <v>870</v>
      </c>
      <c r="F4475" s="18" t="s">
        <v>984</v>
      </c>
      <c r="G4475" s="18">
        <v>1884</v>
      </c>
      <c r="H4475" s="18">
        <v>5</v>
      </c>
      <c r="I4475" s="18">
        <v>6</v>
      </c>
      <c r="Q4475"/>
    </row>
    <row r="4476" spans="2:17" x14ac:dyDescent="0.25">
      <c r="B4476" s="18">
        <v>2012</v>
      </c>
      <c r="C4476" s="18" t="s">
        <v>8</v>
      </c>
      <c r="D4476" s="18" t="s">
        <v>920</v>
      </c>
      <c r="E4476" s="18" t="s">
        <v>870</v>
      </c>
      <c r="F4476" s="18" t="s">
        <v>985</v>
      </c>
      <c r="G4476" s="18">
        <v>1980</v>
      </c>
      <c r="H4476" s="18">
        <v>5</v>
      </c>
      <c r="I4476" s="18">
        <v>7</v>
      </c>
      <c r="Q4476"/>
    </row>
    <row r="4477" spans="2:17" x14ac:dyDescent="0.25">
      <c r="B4477" s="18">
        <v>2012</v>
      </c>
      <c r="C4477" s="18" t="s">
        <v>8</v>
      </c>
      <c r="D4477" s="18" t="s">
        <v>920</v>
      </c>
      <c r="E4477" s="18" t="s">
        <v>870</v>
      </c>
      <c r="F4477" s="18" t="s">
        <v>986</v>
      </c>
      <c r="G4477" s="18">
        <v>1980</v>
      </c>
      <c r="H4477" s="18">
        <v>4</v>
      </c>
      <c r="I4477" s="18">
        <v>7</v>
      </c>
      <c r="Q4477"/>
    </row>
    <row r="4478" spans="2:17" x14ac:dyDescent="0.25">
      <c r="B4478" s="18">
        <v>2012</v>
      </c>
      <c r="C4478" s="18" t="s">
        <v>8</v>
      </c>
      <c r="D4478" s="18" t="s">
        <v>920</v>
      </c>
      <c r="E4478" s="18" t="s">
        <v>870</v>
      </c>
      <c r="F4478" s="18" t="s">
        <v>987</v>
      </c>
      <c r="G4478" s="18">
        <v>1824</v>
      </c>
      <c r="H4478" s="18">
        <v>4</v>
      </c>
      <c r="I4478" s="18">
        <v>6</v>
      </c>
      <c r="Q4478"/>
    </row>
    <row r="4479" spans="2:17" x14ac:dyDescent="0.25">
      <c r="B4479" s="18">
        <v>2012</v>
      </c>
      <c r="C4479" s="18" t="s">
        <v>8</v>
      </c>
      <c r="D4479" s="18" t="s">
        <v>920</v>
      </c>
      <c r="E4479" s="18" t="s">
        <v>870</v>
      </c>
      <c r="F4479" s="18" t="s">
        <v>988</v>
      </c>
      <c r="G4479" s="18">
        <v>2016</v>
      </c>
      <c r="H4479" s="18">
        <v>5</v>
      </c>
      <c r="I4479" s="18">
        <v>7</v>
      </c>
      <c r="Q4479"/>
    </row>
    <row r="4480" spans="2:17" x14ac:dyDescent="0.25">
      <c r="B4480" s="18">
        <v>2012</v>
      </c>
      <c r="C4480" s="18" t="s">
        <v>8</v>
      </c>
      <c r="D4480" s="18" t="s">
        <v>920</v>
      </c>
      <c r="E4480" s="18" t="s">
        <v>870</v>
      </c>
      <c r="F4480" s="18" t="s">
        <v>989</v>
      </c>
      <c r="G4480" s="18">
        <v>1956</v>
      </c>
      <c r="H4480" s="18">
        <v>4</v>
      </c>
      <c r="I4480" s="18">
        <v>7</v>
      </c>
      <c r="Q4480"/>
    </row>
    <row r="4481" spans="2:17" x14ac:dyDescent="0.25">
      <c r="B4481" s="18">
        <v>2012</v>
      </c>
      <c r="C4481" s="18" t="s">
        <v>8</v>
      </c>
      <c r="D4481" s="18" t="s">
        <v>920</v>
      </c>
      <c r="E4481" s="18" t="s">
        <v>870</v>
      </c>
      <c r="F4481" s="18" t="s">
        <v>990</v>
      </c>
      <c r="G4481" s="18">
        <v>1812</v>
      </c>
      <c r="H4481" s="18">
        <v>5</v>
      </c>
      <c r="I4481" s="18">
        <v>7</v>
      </c>
      <c r="Q4481"/>
    </row>
    <row r="4482" spans="2:17" x14ac:dyDescent="0.25">
      <c r="B4482" s="18">
        <v>2012</v>
      </c>
      <c r="C4482" s="18" t="s">
        <v>8</v>
      </c>
      <c r="D4482" s="18" t="s">
        <v>920</v>
      </c>
      <c r="E4482" s="18" t="s">
        <v>870</v>
      </c>
      <c r="F4482" s="18" t="s">
        <v>991</v>
      </c>
      <c r="G4482" s="18">
        <v>1800</v>
      </c>
      <c r="H4482" s="18">
        <v>4</v>
      </c>
      <c r="I4482" s="18">
        <v>7</v>
      </c>
      <c r="Q4482"/>
    </row>
    <row r="4483" spans="2:17" x14ac:dyDescent="0.25">
      <c r="B4483" s="18">
        <v>2012</v>
      </c>
      <c r="C4483" s="18" t="s">
        <v>8</v>
      </c>
      <c r="D4483" s="18" t="s">
        <v>920</v>
      </c>
      <c r="E4483" s="18" t="s">
        <v>870</v>
      </c>
      <c r="F4483" s="18" t="s">
        <v>992</v>
      </c>
      <c r="G4483" s="18">
        <v>1980</v>
      </c>
      <c r="H4483" s="18">
        <v>5</v>
      </c>
      <c r="I4483" s="18">
        <v>6</v>
      </c>
      <c r="Q4483"/>
    </row>
    <row r="4484" spans="2:17" x14ac:dyDescent="0.25">
      <c r="B4484" s="18">
        <v>2012</v>
      </c>
      <c r="C4484" s="18" t="s">
        <v>8</v>
      </c>
      <c r="D4484" s="18" t="s">
        <v>920</v>
      </c>
      <c r="E4484" s="18" t="s">
        <v>870</v>
      </c>
      <c r="F4484" s="18" t="s">
        <v>993</v>
      </c>
      <c r="G4484" s="18">
        <v>1776</v>
      </c>
      <c r="H4484" s="18">
        <v>5</v>
      </c>
      <c r="I4484" s="18">
        <v>6</v>
      </c>
      <c r="Q4484"/>
    </row>
    <row r="4485" spans="2:17" x14ac:dyDescent="0.25">
      <c r="B4485" s="18">
        <v>2012</v>
      </c>
      <c r="C4485" s="18" t="s">
        <v>8</v>
      </c>
      <c r="D4485" s="18" t="s">
        <v>920</v>
      </c>
      <c r="E4485" s="18" t="s">
        <v>870</v>
      </c>
      <c r="F4485" s="18" t="s">
        <v>994</v>
      </c>
      <c r="G4485" s="18">
        <v>1764</v>
      </c>
      <c r="H4485" s="18">
        <v>4</v>
      </c>
      <c r="I4485" s="18">
        <v>6</v>
      </c>
      <c r="Q4485"/>
    </row>
    <row r="4486" spans="2:17" x14ac:dyDescent="0.25">
      <c r="B4486" s="18">
        <v>2012</v>
      </c>
      <c r="C4486" s="18" t="s">
        <v>8</v>
      </c>
      <c r="D4486" s="18" t="s">
        <v>920</v>
      </c>
      <c r="E4486" s="18" t="s">
        <v>870</v>
      </c>
      <c r="F4486" s="18" t="s">
        <v>995</v>
      </c>
      <c r="G4486" s="18">
        <v>1992</v>
      </c>
      <c r="H4486" s="18">
        <v>5</v>
      </c>
      <c r="I4486" s="18">
        <v>6</v>
      </c>
      <c r="Q4486"/>
    </row>
    <row r="4487" spans="2:17" x14ac:dyDescent="0.25">
      <c r="B4487" s="18">
        <v>2012</v>
      </c>
      <c r="C4487" s="18" t="s">
        <v>8</v>
      </c>
      <c r="D4487" s="18" t="s">
        <v>920</v>
      </c>
      <c r="E4487" s="18" t="s">
        <v>870</v>
      </c>
      <c r="F4487" s="18" t="s">
        <v>996</v>
      </c>
      <c r="G4487" s="18">
        <v>1740</v>
      </c>
      <c r="H4487" s="18">
        <v>5</v>
      </c>
      <c r="I4487" s="18">
        <v>7</v>
      </c>
      <c r="Q4487"/>
    </row>
    <row r="4488" spans="2:17" x14ac:dyDescent="0.25">
      <c r="B4488" s="18">
        <v>2012</v>
      </c>
      <c r="C4488" s="18" t="s">
        <v>8</v>
      </c>
      <c r="D4488" s="18" t="s">
        <v>920</v>
      </c>
      <c r="E4488" s="18" t="s">
        <v>870</v>
      </c>
      <c r="F4488" s="18" t="s">
        <v>997</v>
      </c>
      <c r="G4488" s="18">
        <v>1884</v>
      </c>
      <c r="H4488" s="18">
        <v>5</v>
      </c>
      <c r="I4488" s="18">
        <v>6</v>
      </c>
      <c r="Q4488"/>
    </row>
    <row r="4489" spans="2:17" x14ac:dyDescent="0.25">
      <c r="B4489" s="18">
        <v>2012</v>
      </c>
      <c r="C4489" s="18" t="s">
        <v>8</v>
      </c>
      <c r="D4489" s="18" t="s">
        <v>920</v>
      </c>
      <c r="E4489" s="18" t="s">
        <v>870</v>
      </c>
      <c r="F4489" s="18" t="s">
        <v>998</v>
      </c>
      <c r="G4489" s="18">
        <v>2040</v>
      </c>
      <c r="H4489" s="18">
        <v>5</v>
      </c>
      <c r="I4489" s="18">
        <v>6</v>
      </c>
      <c r="Q4489"/>
    </row>
    <row r="4490" spans="2:17" x14ac:dyDescent="0.25">
      <c r="B4490" s="18">
        <v>2012</v>
      </c>
      <c r="C4490" s="18" t="s">
        <v>8</v>
      </c>
      <c r="D4490" s="18" t="s">
        <v>920</v>
      </c>
      <c r="E4490" s="18" t="s">
        <v>870</v>
      </c>
      <c r="F4490" s="18" t="s">
        <v>999</v>
      </c>
      <c r="G4490" s="18">
        <v>1908</v>
      </c>
      <c r="H4490" s="18">
        <v>4</v>
      </c>
      <c r="I4490" s="18">
        <v>7</v>
      </c>
      <c r="Q4490"/>
    </row>
    <row r="4491" spans="2:17" x14ac:dyDescent="0.25">
      <c r="B4491" s="18">
        <v>2012</v>
      </c>
      <c r="C4491" s="18" t="s">
        <v>8</v>
      </c>
      <c r="D4491" s="18" t="s">
        <v>920</v>
      </c>
      <c r="E4491" s="18" t="s">
        <v>870</v>
      </c>
      <c r="F4491" s="18" t="s">
        <v>1000</v>
      </c>
      <c r="G4491" s="18">
        <v>1812</v>
      </c>
      <c r="H4491" s="18">
        <v>5</v>
      </c>
      <c r="I4491" s="18">
        <v>6</v>
      </c>
      <c r="Q4491"/>
    </row>
    <row r="4492" spans="2:17" x14ac:dyDescent="0.25">
      <c r="B4492" s="18">
        <v>2012</v>
      </c>
      <c r="C4492" s="18" t="s">
        <v>8</v>
      </c>
      <c r="D4492" s="18" t="s">
        <v>920</v>
      </c>
      <c r="E4492" s="18" t="s">
        <v>870</v>
      </c>
      <c r="F4492" s="18" t="s">
        <v>1001</v>
      </c>
      <c r="G4492" s="18">
        <v>1812</v>
      </c>
      <c r="H4492" s="18">
        <v>5</v>
      </c>
      <c r="I4492" s="18">
        <v>7</v>
      </c>
      <c r="Q4492"/>
    </row>
    <row r="4493" spans="2:17" x14ac:dyDescent="0.25">
      <c r="B4493" s="18">
        <v>2012</v>
      </c>
      <c r="C4493" s="18" t="s">
        <v>8</v>
      </c>
      <c r="D4493" s="18" t="s">
        <v>920</v>
      </c>
      <c r="E4493" s="18" t="s">
        <v>870</v>
      </c>
      <c r="F4493" s="18" t="s">
        <v>1002</v>
      </c>
      <c r="G4493" s="18">
        <v>1836</v>
      </c>
      <c r="H4493" s="18">
        <v>4</v>
      </c>
      <c r="I4493" s="18">
        <v>7</v>
      </c>
      <c r="Q4493"/>
    </row>
    <row r="4494" spans="2:17" x14ac:dyDescent="0.25">
      <c r="B4494" s="18">
        <v>2012</v>
      </c>
      <c r="C4494" s="18" t="s">
        <v>8</v>
      </c>
      <c r="D4494" s="18" t="s">
        <v>920</v>
      </c>
      <c r="E4494" s="18" t="s">
        <v>870</v>
      </c>
      <c r="F4494" s="18" t="s">
        <v>1003</v>
      </c>
      <c r="G4494" s="18">
        <v>2040</v>
      </c>
      <c r="H4494" s="18">
        <v>4</v>
      </c>
      <c r="I4494" s="18">
        <v>6</v>
      </c>
      <c r="Q4494"/>
    </row>
    <row r="4495" spans="2:17" x14ac:dyDescent="0.25">
      <c r="B4495" s="18">
        <v>2012</v>
      </c>
      <c r="C4495" s="18" t="s">
        <v>8</v>
      </c>
      <c r="D4495" s="18" t="s">
        <v>920</v>
      </c>
      <c r="E4495" s="18" t="s">
        <v>870</v>
      </c>
      <c r="F4495" s="18" t="s">
        <v>1004</v>
      </c>
      <c r="G4495" s="18">
        <v>1956</v>
      </c>
      <c r="H4495" s="18">
        <v>5</v>
      </c>
      <c r="I4495" s="18">
        <v>7</v>
      </c>
      <c r="Q4495"/>
    </row>
    <row r="4496" spans="2:17" x14ac:dyDescent="0.25">
      <c r="B4496" s="18">
        <v>2012</v>
      </c>
      <c r="C4496" s="18" t="s">
        <v>8</v>
      </c>
      <c r="D4496" s="18" t="s">
        <v>920</v>
      </c>
      <c r="E4496" s="18" t="s">
        <v>870</v>
      </c>
      <c r="F4496" s="18" t="s">
        <v>1005</v>
      </c>
      <c r="G4496" s="18">
        <v>1848</v>
      </c>
      <c r="H4496" s="18">
        <v>4</v>
      </c>
      <c r="I4496" s="18">
        <v>7</v>
      </c>
      <c r="Q4496"/>
    </row>
    <row r="4497" spans="2:17" x14ac:dyDescent="0.25">
      <c r="B4497" s="18">
        <v>2012</v>
      </c>
      <c r="C4497" s="18" t="s">
        <v>8</v>
      </c>
      <c r="D4497" s="18" t="s">
        <v>920</v>
      </c>
      <c r="E4497" s="18" t="s">
        <v>870</v>
      </c>
      <c r="F4497" s="18" t="s">
        <v>1006</v>
      </c>
      <c r="G4497" s="18">
        <v>1944</v>
      </c>
      <c r="H4497" s="18">
        <v>5</v>
      </c>
      <c r="I4497" s="18">
        <v>7</v>
      </c>
      <c r="Q4497"/>
    </row>
    <row r="4498" spans="2:17" x14ac:dyDescent="0.25">
      <c r="B4498" s="18">
        <v>2012</v>
      </c>
      <c r="C4498" s="18" t="s">
        <v>8</v>
      </c>
      <c r="D4498" s="18" t="s">
        <v>920</v>
      </c>
      <c r="E4498" s="18" t="s">
        <v>870</v>
      </c>
      <c r="F4498" s="18" t="s">
        <v>1007</v>
      </c>
      <c r="G4498" s="18">
        <v>1872</v>
      </c>
      <c r="H4498" s="18">
        <v>5</v>
      </c>
      <c r="I4498" s="18">
        <v>7</v>
      </c>
      <c r="Q4498"/>
    </row>
    <row r="4499" spans="2:17" x14ac:dyDescent="0.25">
      <c r="B4499" s="18">
        <v>2012</v>
      </c>
      <c r="C4499" s="18" t="s">
        <v>8</v>
      </c>
      <c r="D4499" s="18" t="s">
        <v>920</v>
      </c>
      <c r="E4499" s="18" t="s">
        <v>870</v>
      </c>
      <c r="F4499" s="18" t="s">
        <v>1008</v>
      </c>
      <c r="G4499" s="18">
        <v>1740</v>
      </c>
      <c r="H4499" s="18">
        <v>4</v>
      </c>
      <c r="I4499" s="18">
        <v>6</v>
      </c>
      <c r="Q4499"/>
    </row>
    <row r="4500" spans="2:17" x14ac:dyDescent="0.25">
      <c r="B4500" s="18">
        <v>2012</v>
      </c>
      <c r="C4500" s="18" t="s">
        <v>8</v>
      </c>
      <c r="D4500" s="18" t="s">
        <v>920</v>
      </c>
      <c r="E4500" s="18" t="s">
        <v>870</v>
      </c>
      <c r="F4500" s="18" t="s">
        <v>1009</v>
      </c>
      <c r="G4500" s="18">
        <v>1932</v>
      </c>
      <c r="H4500" s="18">
        <v>4</v>
      </c>
      <c r="I4500" s="18">
        <v>6</v>
      </c>
      <c r="Q4500"/>
    </row>
    <row r="4501" spans="2:17" x14ac:dyDescent="0.25">
      <c r="B4501" s="18">
        <v>2012</v>
      </c>
      <c r="C4501" s="18" t="s">
        <v>8</v>
      </c>
      <c r="D4501" s="18" t="s">
        <v>920</v>
      </c>
      <c r="E4501" s="18" t="s">
        <v>870</v>
      </c>
      <c r="F4501" s="18" t="s">
        <v>1010</v>
      </c>
      <c r="G4501" s="18">
        <v>1752</v>
      </c>
      <c r="H4501" s="18">
        <v>5</v>
      </c>
      <c r="I4501" s="18">
        <v>6</v>
      </c>
      <c r="Q4501"/>
    </row>
    <row r="4502" spans="2:17" x14ac:dyDescent="0.25">
      <c r="B4502" s="18">
        <v>2012</v>
      </c>
      <c r="C4502" s="18" t="s">
        <v>8</v>
      </c>
      <c r="D4502" s="18" t="s">
        <v>920</v>
      </c>
      <c r="E4502" s="18" t="s">
        <v>870</v>
      </c>
      <c r="F4502" s="18" t="s">
        <v>1011</v>
      </c>
      <c r="G4502" s="18">
        <v>1920</v>
      </c>
      <c r="H4502" s="18">
        <v>5</v>
      </c>
      <c r="I4502" s="18">
        <v>6</v>
      </c>
      <c r="Q4502"/>
    </row>
    <row r="4503" spans="2:17" x14ac:dyDescent="0.25">
      <c r="B4503" s="18">
        <v>2012</v>
      </c>
      <c r="C4503" s="18" t="s">
        <v>8</v>
      </c>
      <c r="D4503" s="18" t="s">
        <v>920</v>
      </c>
      <c r="E4503" s="18" t="s">
        <v>870</v>
      </c>
      <c r="F4503" s="18" t="s">
        <v>1012</v>
      </c>
      <c r="G4503" s="18">
        <v>1752</v>
      </c>
      <c r="H4503" s="18">
        <v>4</v>
      </c>
      <c r="I4503" s="18">
        <v>7</v>
      </c>
      <c r="Q4503"/>
    </row>
    <row r="4504" spans="2:17" x14ac:dyDescent="0.25">
      <c r="B4504" s="18">
        <v>2012</v>
      </c>
      <c r="C4504" s="18" t="s">
        <v>8</v>
      </c>
      <c r="D4504" s="18" t="s">
        <v>920</v>
      </c>
      <c r="E4504" s="18" t="s">
        <v>870</v>
      </c>
      <c r="F4504" s="18" t="s">
        <v>1013</v>
      </c>
      <c r="G4504" s="18">
        <v>2004</v>
      </c>
      <c r="H4504" s="18">
        <v>5</v>
      </c>
      <c r="I4504" s="18">
        <v>6</v>
      </c>
      <c r="Q4504"/>
    </row>
    <row r="4505" spans="2:17" x14ac:dyDescent="0.25">
      <c r="B4505" s="18">
        <v>2012</v>
      </c>
      <c r="C4505" s="18" t="s">
        <v>8</v>
      </c>
      <c r="D4505" s="18" t="s">
        <v>920</v>
      </c>
      <c r="E4505" s="18" t="s">
        <v>870</v>
      </c>
      <c r="F4505" s="18" t="s">
        <v>1014</v>
      </c>
      <c r="G4505" s="18">
        <v>1980</v>
      </c>
      <c r="H4505" s="18">
        <v>4</v>
      </c>
      <c r="I4505" s="18">
        <v>6</v>
      </c>
      <c r="Q4505"/>
    </row>
    <row r="4506" spans="2:17" x14ac:dyDescent="0.25">
      <c r="B4506" s="18">
        <v>2012</v>
      </c>
      <c r="C4506" s="18" t="s">
        <v>8</v>
      </c>
      <c r="D4506" s="18" t="s">
        <v>920</v>
      </c>
      <c r="E4506" s="18" t="s">
        <v>870</v>
      </c>
      <c r="F4506" s="18" t="s">
        <v>1015</v>
      </c>
      <c r="G4506" s="18">
        <v>1848</v>
      </c>
      <c r="H4506" s="18">
        <v>5</v>
      </c>
      <c r="I4506" s="18">
        <v>7</v>
      </c>
      <c r="Q4506"/>
    </row>
    <row r="4507" spans="2:17" x14ac:dyDescent="0.25">
      <c r="B4507" s="18">
        <v>2012</v>
      </c>
      <c r="C4507" s="18" t="s">
        <v>8</v>
      </c>
      <c r="D4507" s="18" t="s">
        <v>920</v>
      </c>
      <c r="E4507" s="18" t="s">
        <v>870</v>
      </c>
      <c r="F4507" s="18" t="s">
        <v>1016</v>
      </c>
      <c r="G4507" s="18">
        <v>1956</v>
      </c>
      <c r="H4507" s="18">
        <v>4</v>
      </c>
      <c r="I4507" s="18">
        <v>7</v>
      </c>
      <c r="Q4507"/>
    </row>
    <row r="4508" spans="2:17" x14ac:dyDescent="0.25">
      <c r="B4508" s="18">
        <v>2012</v>
      </c>
      <c r="C4508" s="18" t="s">
        <v>8</v>
      </c>
      <c r="D4508" s="18" t="s">
        <v>920</v>
      </c>
      <c r="E4508" s="18" t="s">
        <v>870</v>
      </c>
      <c r="F4508" s="18" t="s">
        <v>1017</v>
      </c>
      <c r="G4508" s="18">
        <v>1764</v>
      </c>
      <c r="H4508" s="18">
        <v>4</v>
      </c>
      <c r="I4508" s="18">
        <v>7</v>
      </c>
      <c r="Q4508"/>
    </row>
    <row r="4509" spans="2:17" x14ac:dyDescent="0.25">
      <c r="B4509" s="18">
        <v>2012</v>
      </c>
      <c r="C4509" s="18" t="s">
        <v>8</v>
      </c>
      <c r="D4509" s="18" t="s">
        <v>920</v>
      </c>
      <c r="E4509" s="18" t="s">
        <v>870</v>
      </c>
      <c r="F4509" s="18" t="s">
        <v>1018</v>
      </c>
      <c r="G4509" s="18">
        <v>1812</v>
      </c>
      <c r="H4509" s="18">
        <v>4</v>
      </c>
      <c r="I4509" s="18">
        <v>6</v>
      </c>
      <c r="Q4509"/>
    </row>
    <row r="4510" spans="2:17" x14ac:dyDescent="0.25">
      <c r="B4510" s="18">
        <v>2012</v>
      </c>
      <c r="C4510" s="18" t="s">
        <v>8</v>
      </c>
      <c r="D4510" s="18" t="s">
        <v>920</v>
      </c>
      <c r="E4510" s="18" t="s">
        <v>870</v>
      </c>
      <c r="F4510" s="18" t="s">
        <v>1019</v>
      </c>
      <c r="G4510" s="18">
        <v>1932</v>
      </c>
      <c r="H4510" s="18">
        <v>5</v>
      </c>
      <c r="I4510" s="18">
        <v>6</v>
      </c>
      <c r="Q4510"/>
    </row>
    <row r="4511" spans="2:17" x14ac:dyDescent="0.25">
      <c r="B4511" s="18">
        <v>2012</v>
      </c>
      <c r="C4511" s="18" t="s">
        <v>8</v>
      </c>
      <c r="D4511" s="18" t="s">
        <v>920</v>
      </c>
      <c r="E4511" s="18" t="s">
        <v>870</v>
      </c>
      <c r="F4511" s="18" t="s">
        <v>1020</v>
      </c>
      <c r="G4511" s="18">
        <v>1872</v>
      </c>
      <c r="H4511" s="18">
        <v>5</v>
      </c>
      <c r="I4511" s="18">
        <v>6</v>
      </c>
      <c r="Q4511"/>
    </row>
    <row r="4512" spans="2:17" x14ac:dyDescent="0.25">
      <c r="B4512" s="18">
        <v>2012</v>
      </c>
      <c r="C4512" s="18" t="s">
        <v>8</v>
      </c>
      <c r="D4512" s="18" t="s">
        <v>920</v>
      </c>
      <c r="E4512" s="18" t="s">
        <v>870</v>
      </c>
      <c r="F4512" s="18" t="s">
        <v>1021</v>
      </c>
      <c r="G4512" s="18">
        <v>1992</v>
      </c>
      <c r="H4512" s="18">
        <v>4</v>
      </c>
      <c r="I4512" s="18">
        <v>6</v>
      </c>
      <c r="Q4512"/>
    </row>
    <row r="4513" spans="2:17" x14ac:dyDescent="0.25">
      <c r="B4513" s="18">
        <v>2012</v>
      </c>
      <c r="C4513" s="18" t="s">
        <v>8</v>
      </c>
      <c r="D4513" s="18" t="s">
        <v>920</v>
      </c>
      <c r="E4513" s="18" t="s">
        <v>870</v>
      </c>
      <c r="F4513" s="18" t="s">
        <v>1022</v>
      </c>
      <c r="G4513" s="18">
        <v>1764</v>
      </c>
      <c r="H4513" s="18">
        <v>5</v>
      </c>
      <c r="I4513" s="18">
        <v>7</v>
      </c>
      <c r="Q4513"/>
    </row>
    <row r="4514" spans="2:17" x14ac:dyDescent="0.25">
      <c r="B4514" s="18">
        <v>2012</v>
      </c>
      <c r="C4514" s="18" t="s">
        <v>8</v>
      </c>
      <c r="D4514" s="18" t="s">
        <v>920</v>
      </c>
      <c r="E4514" s="18" t="s">
        <v>870</v>
      </c>
      <c r="F4514" s="18" t="s">
        <v>1023</v>
      </c>
      <c r="G4514" s="18">
        <v>2004</v>
      </c>
      <c r="H4514" s="18">
        <v>5</v>
      </c>
      <c r="I4514" s="18">
        <v>7</v>
      </c>
      <c r="Q4514"/>
    </row>
    <row r="4515" spans="2:17" x14ac:dyDescent="0.25">
      <c r="B4515" s="18">
        <v>2012</v>
      </c>
      <c r="C4515" s="18" t="s">
        <v>8</v>
      </c>
      <c r="D4515" s="18" t="s">
        <v>920</v>
      </c>
      <c r="E4515" s="18" t="s">
        <v>870</v>
      </c>
      <c r="F4515" s="18" t="s">
        <v>1024</v>
      </c>
      <c r="G4515" s="18">
        <v>1968</v>
      </c>
      <c r="H4515" s="18">
        <v>4</v>
      </c>
      <c r="I4515" s="18">
        <v>6</v>
      </c>
      <c r="Q4515"/>
    </row>
    <row r="4516" spans="2:17" x14ac:dyDescent="0.25">
      <c r="B4516" s="18">
        <v>2012</v>
      </c>
      <c r="C4516" s="18" t="s">
        <v>8</v>
      </c>
      <c r="D4516" s="18" t="s">
        <v>920</v>
      </c>
      <c r="E4516" s="18" t="s">
        <v>870</v>
      </c>
      <c r="F4516" s="18" t="s">
        <v>1025</v>
      </c>
      <c r="G4516" s="18">
        <v>2028</v>
      </c>
      <c r="H4516" s="18">
        <v>5</v>
      </c>
      <c r="I4516" s="18">
        <v>6</v>
      </c>
      <c r="Q4516"/>
    </row>
    <row r="4517" spans="2:17" x14ac:dyDescent="0.25">
      <c r="B4517" s="18">
        <v>2012</v>
      </c>
      <c r="C4517" s="18" t="s">
        <v>8</v>
      </c>
      <c r="D4517" s="18" t="s">
        <v>920</v>
      </c>
      <c r="E4517" s="18" t="s">
        <v>870</v>
      </c>
      <c r="F4517" s="18" t="s">
        <v>1026</v>
      </c>
      <c r="G4517" s="18">
        <v>1980</v>
      </c>
      <c r="H4517" s="18">
        <v>4</v>
      </c>
      <c r="I4517" s="18">
        <v>6</v>
      </c>
      <c r="Q4517"/>
    </row>
    <row r="4518" spans="2:17" x14ac:dyDescent="0.25">
      <c r="B4518" s="18">
        <v>2012</v>
      </c>
      <c r="C4518" s="18" t="s">
        <v>8</v>
      </c>
      <c r="D4518" s="18" t="s">
        <v>920</v>
      </c>
      <c r="E4518" s="18" t="s">
        <v>870</v>
      </c>
      <c r="F4518" s="18" t="s">
        <v>1027</v>
      </c>
      <c r="G4518" s="18">
        <v>1848</v>
      </c>
      <c r="H4518" s="18">
        <v>4</v>
      </c>
      <c r="I4518" s="18">
        <v>7</v>
      </c>
      <c r="Q4518"/>
    </row>
    <row r="4519" spans="2:17" x14ac:dyDescent="0.25">
      <c r="B4519" s="18">
        <v>2012</v>
      </c>
      <c r="C4519" s="18" t="s">
        <v>8</v>
      </c>
      <c r="D4519" s="18" t="s">
        <v>920</v>
      </c>
      <c r="E4519" s="18" t="s">
        <v>870</v>
      </c>
      <c r="F4519" s="18" t="s">
        <v>1028</v>
      </c>
      <c r="G4519" s="18">
        <v>1800</v>
      </c>
      <c r="H4519" s="18">
        <v>5</v>
      </c>
      <c r="I4519" s="18">
        <v>6</v>
      </c>
      <c r="Q4519"/>
    </row>
    <row r="4520" spans="2:17" x14ac:dyDescent="0.25">
      <c r="B4520" s="18">
        <v>2012</v>
      </c>
      <c r="C4520" s="18" t="s">
        <v>8</v>
      </c>
      <c r="D4520" s="18" t="s">
        <v>920</v>
      </c>
      <c r="E4520" s="18" t="s">
        <v>870</v>
      </c>
      <c r="F4520" s="18" t="s">
        <v>1029</v>
      </c>
      <c r="G4520" s="18">
        <v>1992</v>
      </c>
      <c r="H4520" s="18">
        <v>5</v>
      </c>
      <c r="I4520" s="18">
        <v>7</v>
      </c>
      <c r="Q4520"/>
    </row>
    <row r="4521" spans="2:17" x14ac:dyDescent="0.25">
      <c r="B4521" s="18">
        <v>2012</v>
      </c>
      <c r="C4521" s="18" t="s">
        <v>8</v>
      </c>
      <c r="D4521" s="18" t="s">
        <v>920</v>
      </c>
      <c r="E4521" s="18" t="s">
        <v>870</v>
      </c>
      <c r="F4521" s="18" t="s">
        <v>1030</v>
      </c>
      <c r="G4521" s="18">
        <v>2004</v>
      </c>
      <c r="H4521" s="18">
        <v>5</v>
      </c>
      <c r="I4521" s="18">
        <v>7</v>
      </c>
      <c r="Q4521"/>
    </row>
    <row r="4522" spans="2:17" x14ac:dyDescent="0.25">
      <c r="B4522" s="18">
        <v>2012</v>
      </c>
      <c r="C4522" s="18" t="s">
        <v>8</v>
      </c>
      <c r="D4522" s="18" t="s">
        <v>920</v>
      </c>
      <c r="E4522" s="18" t="s">
        <v>870</v>
      </c>
      <c r="F4522" s="18" t="s">
        <v>1031</v>
      </c>
      <c r="G4522" s="18">
        <v>1932</v>
      </c>
      <c r="H4522" s="18">
        <v>4</v>
      </c>
      <c r="I4522" s="18">
        <v>7</v>
      </c>
      <c r="Q4522"/>
    </row>
    <row r="4523" spans="2:17" x14ac:dyDescent="0.25">
      <c r="B4523" s="18">
        <v>2012</v>
      </c>
      <c r="C4523" s="18" t="s">
        <v>8</v>
      </c>
      <c r="D4523" s="18" t="s">
        <v>920</v>
      </c>
      <c r="E4523" s="18" t="s">
        <v>870</v>
      </c>
      <c r="F4523" s="18" t="s">
        <v>1032</v>
      </c>
      <c r="G4523" s="18">
        <v>1920</v>
      </c>
      <c r="H4523" s="18">
        <v>4</v>
      </c>
      <c r="I4523" s="18">
        <v>6</v>
      </c>
      <c r="Q4523"/>
    </row>
    <row r="4524" spans="2:17" x14ac:dyDescent="0.25">
      <c r="B4524" s="18">
        <v>2012</v>
      </c>
      <c r="C4524" s="18" t="s">
        <v>8</v>
      </c>
      <c r="D4524" s="18" t="s">
        <v>920</v>
      </c>
      <c r="E4524" s="18" t="s">
        <v>870</v>
      </c>
      <c r="F4524" s="18" t="s">
        <v>1033</v>
      </c>
      <c r="G4524" s="18">
        <v>1836</v>
      </c>
      <c r="H4524" s="18">
        <v>4</v>
      </c>
      <c r="I4524" s="18">
        <v>6</v>
      </c>
      <c r="Q4524"/>
    </row>
    <row r="4525" spans="2:17" x14ac:dyDescent="0.25">
      <c r="B4525" s="18">
        <v>2012</v>
      </c>
      <c r="C4525" s="18" t="s">
        <v>8</v>
      </c>
      <c r="D4525" s="18" t="s">
        <v>920</v>
      </c>
      <c r="E4525" s="18" t="s">
        <v>870</v>
      </c>
      <c r="F4525" s="18" t="s">
        <v>1034</v>
      </c>
      <c r="G4525" s="18">
        <v>1908</v>
      </c>
      <c r="H4525" s="18">
        <v>4</v>
      </c>
      <c r="I4525" s="18">
        <v>7</v>
      </c>
      <c r="Q4525"/>
    </row>
    <row r="4526" spans="2:17" x14ac:dyDescent="0.25">
      <c r="B4526" s="18">
        <v>2012</v>
      </c>
      <c r="C4526" s="18" t="s">
        <v>8</v>
      </c>
      <c r="D4526" s="18" t="s">
        <v>920</v>
      </c>
      <c r="E4526" s="18" t="s">
        <v>870</v>
      </c>
      <c r="F4526" s="18" t="s">
        <v>1035</v>
      </c>
      <c r="G4526" s="18">
        <v>1824</v>
      </c>
      <c r="H4526" s="18">
        <v>5</v>
      </c>
      <c r="I4526" s="18">
        <v>6</v>
      </c>
      <c r="Q4526"/>
    </row>
    <row r="4527" spans="2:17" x14ac:dyDescent="0.25">
      <c r="B4527" s="18">
        <v>2012</v>
      </c>
      <c r="C4527" s="18" t="s">
        <v>8</v>
      </c>
      <c r="D4527" s="18" t="s">
        <v>920</v>
      </c>
      <c r="E4527" s="18" t="s">
        <v>870</v>
      </c>
      <c r="F4527" s="18" t="s">
        <v>1036</v>
      </c>
      <c r="G4527" s="18">
        <v>2004</v>
      </c>
      <c r="H4527" s="18">
        <v>5</v>
      </c>
      <c r="I4527" s="18">
        <v>6</v>
      </c>
      <c r="Q4527"/>
    </row>
    <row r="4528" spans="2:17" x14ac:dyDescent="0.25">
      <c r="B4528" s="18">
        <v>2012</v>
      </c>
      <c r="C4528" s="18" t="s">
        <v>8</v>
      </c>
      <c r="D4528" s="18" t="s">
        <v>920</v>
      </c>
      <c r="E4528" s="18" t="s">
        <v>870</v>
      </c>
      <c r="F4528" s="18" t="s">
        <v>1037</v>
      </c>
      <c r="G4528" s="18">
        <v>1896</v>
      </c>
      <c r="H4528" s="18">
        <v>5</v>
      </c>
      <c r="I4528" s="18">
        <v>7</v>
      </c>
      <c r="Q4528"/>
    </row>
    <row r="4529" spans="2:17" x14ac:dyDescent="0.25">
      <c r="B4529" s="18">
        <v>2012</v>
      </c>
      <c r="C4529" s="18" t="s">
        <v>8</v>
      </c>
      <c r="D4529" s="18" t="s">
        <v>920</v>
      </c>
      <c r="E4529" s="18" t="s">
        <v>870</v>
      </c>
      <c r="F4529" s="18" t="s">
        <v>1038</v>
      </c>
      <c r="G4529" s="18">
        <v>1824</v>
      </c>
      <c r="H4529" s="18">
        <v>5</v>
      </c>
      <c r="I4529" s="18">
        <v>7</v>
      </c>
      <c r="Q4529"/>
    </row>
    <row r="4530" spans="2:17" x14ac:dyDescent="0.25">
      <c r="B4530" s="18">
        <v>2012</v>
      </c>
      <c r="C4530" s="18" t="s">
        <v>8</v>
      </c>
      <c r="D4530" s="18" t="s">
        <v>920</v>
      </c>
      <c r="E4530" s="18" t="s">
        <v>870</v>
      </c>
      <c r="F4530" s="18" t="s">
        <v>1039</v>
      </c>
      <c r="G4530" s="18">
        <v>1776</v>
      </c>
      <c r="H4530" s="18">
        <v>5</v>
      </c>
      <c r="I4530" s="18">
        <v>6</v>
      </c>
      <c r="Q4530"/>
    </row>
    <row r="4531" spans="2:17" x14ac:dyDescent="0.25">
      <c r="B4531" s="18">
        <v>2012</v>
      </c>
      <c r="C4531" s="18" t="s">
        <v>8</v>
      </c>
      <c r="D4531" s="18" t="s">
        <v>920</v>
      </c>
      <c r="E4531" s="18" t="s">
        <v>870</v>
      </c>
      <c r="F4531" s="18" t="s">
        <v>1040</v>
      </c>
      <c r="G4531" s="18">
        <v>1752</v>
      </c>
      <c r="H4531" s="18">
        <v>5</v>
      </c>
      <c r="I4531" s="18">
        <v>6</v>
      </c>
      <c r="Q4531"/>
    </row>
    <row r="4532" spans="2:17" x14ac:dyDescent="0.25">
      <c r="B4532" s="18">
        <v>2012</v>
      </c>
      <c r="C4532" s="18" t="s">
        <v>8</v>
      </c>
      <c r="D4532" s="18" t="s">
        <v>920</v>
      </c>
      <c r="E4532" s="18" t="s">
        <v>870</v>
      </c>
      <c r="F4532" s="18" t="s">
        <v>1041</v>
      </c>
      <c r="G4532" s="18">
        <v>1860</v>
      </c>
      <c r="H4532" s="18">
        <v>5</v>
      </c>
      <c r="I4532" s="18">
        <v>6</v>
      </c>
      <c r="Q4532"/>
    </row>
    <row r="4533" spans="2:17" x14ac:dyDescent="0.25">
      <c r="B4533" s="18">
        <v>2012</v>
      </c>
      <c r="C4533" s="18" t="s">
        <v>8</v>
      </c>
      <c r="D4533" s="18" t="s">
        <v>920</v>
      </c>
      <c r="E4533" s="18" t="s">
        <v>870</v>
      </c>
      <c r="F4533" s="18" t="s">
        <v>1042</v>
      </c>
      <c r="G4533" s="18">
        <v>1812</v>
      </c>
      <c r="H4533" s="18">
        <v>4</v>
      </c>
      <c r="I4533" s="18">
        <v>7</v>
      </c>
      <c r="Q4533"/>
    </row>
    <row r="4534" spans="2:17" x14ac:dyDescent="0.25">
      <c r="B4534" s="18">
        <v>2012</v>
      </c>
      <c r="C4534" s="18" t="s">
        <v>8</v>
      </c>
      <c r="D4534" s="18" t="s">
        <v>920</v>
      </c>
      <c r="E4534" s="18" t="s">
        <v>870</v>
      </c>
      <c r="F4534" s="18" t="s">
        <v>1043</v>
      </c>
      <c r="G4534" s="18">
        <v>1824</v>
      </c>
      <c r="H4534" s="18">
        <v>4</v>
      </c>
      <c r="I4534" s="18">
        <v>6</v>
      </c>
      <c r="Q4534"/>
    </row>
    <row r="4535" spans="2:17" x14ac:dyDescent="0.25">
      <c r="B4535" s="18">
        <v>2012</v>
      </c>
      <c r="C4535" s="18" t="s">
        <v>8</v>
      </c>
      <c r="D4535" s="18" t="s">
        <v>920</v>
      </c>
      <c r="E4535" s="18" t="s">
        <v>870</v>
      </c>
      <c r="F4535" s="18" t="s">
        <v>1044</v>
      </c>
      <c r="G4535" s="18">
        <v>1776</v>
      </c>
      <c r="H4535" s="18">
        <v>5</v>
      </c>
      <c r="I4535" s="18">
        <v>7</v>
      </c>
      <c r="Q4535"/>
    </row>
    <row r="4536" spans="2:17" x14ac:dyDescent="0.25">
      <c r="B4536" s="18">
        <v>2012</v>
      </c>
      <c r="C4536" s="18" t="s">
        <v>8</v>
      </c>
      <c r="D4536" s="18" t="s">
        <v>920</v>
      </c>
      <c r="E4536" s="18" t="s">
        <v>870</v>
      </c>
      <c r="F4536" s="18" t="s">
        <v>1045</v>
      </c>
      <c r="G4536" s="18">
        <v>1980</v>
      </c>
      <c r="H4536" s="18">
        <v>5</v>
      </c>
      <c r="I4536" s="18">
        <v>7</v>
      </c>
      <c r="Q4536"/>
    </row>
    <row r="4537" spans="2:17" x14ac:dyDescent="0.25">
      <c r="B4537" s="18">
        <v>2012</v>
      </c>
      <c r="C4537" s="18" t="s">
        <v>8</v>
      </c>
      <c r="D4537" s="18" t="s">
        <v>920</v>
      </c>
      <c r="E4537" s="18" t="s">
        <v>870</v>
      </c>
      <c r="F4537" s="18" t="s">
        <v>1046</v>
      </c>
      <c r="G4537" s="18">
        <v>1956</v>
      </c>
      <c r="H4537" s="18">
        <v>5</v>
      </c>
      <c r="I4537" s="18">
        <v>7</v>
      </c>
      <c r="Q4537"/>
    </row>
    <row r="4538" spans="2:17" x14ac:dyDescent="0.25">
      <c r="B4538" s="18">
        <v>2012</v>
      </c>
      <c r="C4538" s="18" t="s">
        <v>8</v>
      </c>
      <c r="D4538" s="18" t="s">
        <v>920</v>
      </c>
      <c r="E4538" s="18" t="s">
        <v>870</v>
      </c>
      <c r="F4538" s="18" t="s">
        <v>1047</v>
      </c>
      <c r="G4538" s="18">
        <v>1764</v>
      </c>
      <c r="H4538" s="18">
        <v>4</v>
      </c>
      <c r="I4538" s="18">
        <v>7</v>
      </c>
      <c r="Q4538"/>
    </row>
    <row r="4539" spans="2:17" x14ac:dyDescent="0.25">
      <c r="B4539" s="18">
        <v>2012</v>
      </c>
      <c r="C4539" s="18" t="s">
        <v>8</v>
      </c>
      <c r="D4539" s="18" t="s">
        <v>920</v>
      </c>
      <c r="E4539" s="18" t="s">
        <v>870</v>
      </c>
      <c r="F4539" s="18" t="s">
        <v>1048</v>
      </c>
      <c r="G4539" s="18">
        <v>1812</v>
      </c>
      <c r="H4539" s="18">
        <v>4</v>
      </c>
      <c r="I4539" s="18">
        <v>7</v>
      </c>
      <c r="Q4539"/>
    </row>
    <row r="4540" spans="2:17" x14ac:dyDescent="0.25">
      <c r="B4540" s="18">
        <v>2012</v>
      </c>
      <c r="C4540" s="18" t="s">
        <v>8</v>
      </c>
      <c r="D4540" s="18" t="s">
        <v>920</v>
      </c>
      <c r="E4540" s="18" t="s">
        <v>870</v>
      </c>
      <c r="F4540" s="18" t="s">
        <v>1049</v>
      </c>
      <c r="G4540" s="18">
        <v>1884</v>
      </c>
      <c r="H4540" s="18">
        <v>5</v>
      </c>
      <c r="I4540" s="18">
        <v>7</v>
      </c>
      <c r="Q4540"/>
    </row>
    <row r="4541" spans="2:17" x14ac:dyDescent="0.25">
      <c r="B4541" s="18">
        <v>2012</v>
      </c>
      <c r="C4541" s="18" t="s">
        <v>8</v>
      </c>
      <c r="D4541" s="18" t="s">
        <v>920</v>
      </c>
      <c r="E4541" s="18" t="s">
        <v>870</v>
      </c>
      <c r="F4541" s="18" t="s">
        <v>1050</v>
      </c>
      <c r="G4541" s="18">
        <v>1836</v>
      </c>
      <c r="H4541" s="18">
        <v>5</v>
      </c>
      <c r="I4541" s="18">
        <v>7</v>
      </c>
      <c r="Q4541"/>
    </row>
    <row r="4542" spans="2:17" x14ac:dyDescent="0.25">
      <c r="B4542" s="18">
        <v>2012</v>
      </c>
      <c r="C4542" s="18" t="s">
        <v>8</v>
      </c>
      <c r="D4542" s="18" t="s">
        <v>920</v>
      </c>
      <c r="E4542" s="18" t="s">
        <v>870</v>
      </c>
      <c r="F4542" s="18" t="s">
        <v>1051</v>
      </c>
      <c r="G4542" s="18">
        <v>1872</v>
      </c>
      <c r="H4542" s="18">
        <v>5</v>
      </c>
      <c r="I4542" s="18">
        <v>6</v>
      </c>
      <c r="Q4542"/>
    </row>
    <row r="4543" spans="2:17" x14ac:dyDescent="0.25">
      <c r="B4543" s="18">
        <v>2012</v>
      </c>
      <c r="C4543" s="18" t="s">
        <v>8</v>
      </c>
      <c r="D4543" s="18" t="s">
        <v>920</v>
      </c>
      <c r="E4543" s="18" t="s">
        <v>870</v>
      </c>
      <c r="F4543" s="18" t="s">
        <v>1052</v>
      </c>
      <c r="G4543" s="18">
        <v>2016</v>
      </c>
      <c r="H4543" s="18">
        <v>5</v>
      </c>
      <c r="I4543" s="18">
        <v>6</v>
      </c>
      <c r="Q4543"/>
    </row>
    <row r="4544" spans="2:17" x14ac:dyDescent="0.25">
      <c r="B4544" s="18">
        <v>2012</v>
      </c>
      <c r="C4544" s="18" t="s">
        <v>8</v>
      </c>
      <c r="D4544" s="18" t="s">
        <v>920</v>
      </c>
      <c r="E4544" s="18" t="s">
        <v>870</v>
      </c>
      <c r="F4544" s="18" t="s">
        <v>1053</v>
      </c>
      <c r="G4544" s="18">
        <v>1836</v>
      </c>
      <c r="H4544" s="18">
        <v>4</v>
      </c>
      <c r="I4544" s="18">
        <v>6</v>
      </c>
      <c r="Q4544"/>
    </row>
    <row r="4545" spans="2:17" x14ac:dyDescent="0.25">
      <c r="B4545" s="18">
        <v>2012</v>
      </c>
      <c r="C4545" s="18" t="s">
        <v>8</v>
      </c>
      <c r="D4545" s="18" t="s">
        <v>920</v>
      </c>
      <c r="E4545" s="18" t="s">
        <v>870</v>
      </c>
      <c r="F4545" s="18" t="s">
        <v>1054</v>
      </c>
      <c r="G4545" s="18">
        <v>1992</v>
      </c>
      <c r="H4545" s="18">
        <v>5</v>
      </c>
      <c r="I4545" s="18">
        <v>7</v>
      </c>
      <c r="Q4545"/>
    </row>
    <row r="4546" spans="2:17" x14ac:dyDescent="0.25">
      <c r="B4546" s="18">
        <v>2012</v>
      </c>
      <c r="C4546" s="18" t="s">
        <v>8</v>
      </c>
      <c r="D4546" s="18" t="s">
        <v>920</v>
      </c>
      <c r="E4546" s="18" t="s">
        <v>870</v>
      </c>
      <c r="F4546" s="18" t="s">
        <v>1055</v>
      </c>
      <c r="G4546" s="18">
        <v>2004</v>
      </c>
      <c r="H4546" s="18">
        <v>4</v>
      </c>
      <c r="I4546" s="18">
        <v>7</v>
      </c>
      <c r="Q4546"/>
    </row>
    <row r="4547" spans="2:17" x14ac:dyDescent="0.25">
      <c r="B4547" s="18">
        <v>2012</v>
      </c>
      <c r="C4547" s="18" t="s">
        <v>8</v>
      </c>
      <c r="D4547" s="18" t="s">
        <v>920</v>
      </c>
      <c r="E4547" s="18" t="s">
        <v>870</v>
      </c>
      <c r="F4547" s="18" t="s">
        <v>3670</v>
      </c>
      <c r="G4547" s="18">
        <v>1788</v>
      </c>
      <c r="H4547" s="18">
        <v>4</v>
      </c>
      <c r="I4547" s="18">
        <v>7</v>
      </c>
      <c r="Q4547"/>
    </row>
    <row r="4548" spans="2:17" x14ac:dyDescent="0.25">
      <c r="B4548" s="18">
        <v>2012</v>
      </c>
      <c r="C4548" s="18" t="s">
        <v>8</v>
      </c>
      <c r="D4548" s="18" t="s">
        <v>920</v>
      </c>
      <c r="E4548" s="18" t="s">
        <v>870</v>
      </c>
      <c r="F4548" s="18" t="s">
        <v>3671</v>
      </c>
      <c r="G4548" s="18">
        <v>1848</v>
      </c>
      <c r="H4548" s="18">
        <v>5</v>
      </c>
      <c r="I4548" s="18">
        <v>7</v>
      </c>
      <c r="Q4548"/>
    </row>
    <row r="4549" spans="2:17" x14ac:dyDescent="0.25">
      <c r="B4549" s="18">
        <v>2012</v>
      </c>
      <c r="C4549" s="18" t="s">
        <v>8</v>
      </c>
      <c r="D4549" s="18" t="s">
        <v>920</v>
      </c>
      <c r="E4549" s="18" t="s">
        <v>870</v>
      </c>
      <c r="F4549" s="18" t="s">
        <v>3672</v>
      </c>
      <c r="G4549" s="18">
        <v>1860</v>
      </c>
      <c r="H4549" s="18">
        <v>4</v>
      </c>
      <c r="I4549" s="18">
        <v>6</v>
      </c>
      <c r="Q4549"/>
    </row>
    <row r="4550" spans="2:17" x14ac:dyDescent="0.25">
      <c r="B4550" s="18">
        <v>2012</v>
      </c>
      <c r="C4550" s="18" t="s">
        <v>8</v>
      </c>
      <c r="D4550" s="18" t="s">
        <v>920</v>
      </c>
      <c r="E4550" s="18" t="s">
        <v>870</v>
      </c>
      <c r="F4550" s="18" t="s">
        <v>3673</v>
      </c>
      <c r="G4550" s="18">
        <v>1752</v>
      </c>
      <c r="H4550" s="18">
        <v>4</v>
      </c>
      <c r="I4550" s="18">
        <v>6</v>
      </c>
      <c r="Q4550"/>
    </row>
    <row r="4551" spans="2:17" x14ac:dyDescent="0.25">
      <c r="B4551" s="18">
        <v>2012</v>
      </c>
      <c r="C4551" s="18" t="s">
        <v>8</v>
      </c>
      <c r="D4551" s="18" t="s">
        <v>920</v>
      </c>
      <c r="E4551" s="18" t="s">
        <v>870</v>
      </c>
      <c r="F4551" s="18" t="s">
        <v>3674</v>
      </c>
      <c r="G4551" s="18">
        <v>1764</v>
      </c>
      <c r="H4551" s="18">
        <v>4</v>
      </c>
      <c r="I4551" s="18">
        <v>6</v>
      </c>
      <c r="Q4551"/>
    </row>
    <row r="4552" spans="2:17" x14ac:dyDescent="0.25">
      <c r="B4552" s="18">
        <v>2012</v>
      </c>
      <c r="C4552" s="18" t="s">
        <v>8</v>
      </c>
      <c r="D4552" s="18" t="s">
        <v>920</v>
      </c>
      <c r="E4552" s="18" t="s">
        <v>870</v>
      </c>
      <c r="F4552" s="18" t="s">
        <v>3675</v>
      </c>
      <c r="G4552" s="18">
        <v>1812</v>
      </c>
      <c r="H4552" s="18">
        <v>4</v>
      </c>
      <c r="I4552" s="18">
        <v>7</v>
      </c>
      <c r="Q4552"/>
    </row>
    <row r="4553" spans="2:17" x14ac:dyDescent="0.25">
      <c r="B4553" s="18">
        <v>2012</v>
      </c>
      <c r="C4553" s="18" t="s">
        <v>8</v>
      </c>
      <c r="D4553" s="18" t="s">
        <v>920</v>
      </c>
      <c r="E4553" s="18" t="s">
        <v>870</v>
      </c>
      <c r="F4553" s="18" t="s">
        <v>3676</v>
      </c>
      <c r="G4553" s="18">
        <v>1932</v>
      </c>
      <c r="H4553" s="18">
        <v>5</v>
      </c>
      <c r="I4553" s="18">
        <v>7</v>
      </c>
      <c r="Q4553"/>
    </row>
    <row r="4554" spans="2:17" x14ac:dyDescent="0.25">
      <c r="B4554" s="18">
        <v>2012</v>
      </c>
      <c r="C4554" s="18" t="s">
        <v>8</v>
      </c>
      <c r="D4554" s="18" t="s">
        <v>920</v>
      </c>
      <c r="E4554" s="18" t="s">
        <v>870</v>
      </c>
      <c r="F4554" s="18" t="s">
        <v>3677</v>
      </c>
      <c r="G4554" s="18">
        <v>2040</v>
      </c>
      <c r="H4554" s="18">
        <v>4</v>
      </c>
      <c r="I4554" s="18">
        <v>6</v>
      </c>
      <c r="Q4554"/>
    </row>
    <row r="4555" spans="2:17" x14ac:dyDescent="0.25">
      <c r="B4555" s="18">
        <v>2012</v>
      </c>
      <c r="C4555" s="18" t="s">
        <v>8</v>
      </c>
      <c r="D4555" s="18" t="s">
        <v>920</v>
      </c>
      <c r="E4555" s="18" t="s">
        <v>870</v>
      </c>
      <c r="F4555" s="18" t="s">
        <v>3678</v>
      </c>
      <c r="G4555" s="18">
        <v>1824</v>
      </c>
      <c r="H4555" s="18">
        <v>5</v>
      </c>
      <c r="I4555" s="18">
        <v>6</v>
      </c>
      <c r="Q4555"/>
    </row>
    <row r="4556" spans="2:17" x14ac:dyDescent="0.25">
      <c r="B4556" s="18">
        <v>2012</v>
      </c>
      <c r="C4556" s="18" t="s">
        <v>8</v>
      </c>
      <c r="D4556" s="18" t="s">
        <v>920</v>
      </c>
      <c r="E4556" s="18" t="s">
        <v>870</v>
      </c>
      <c r="F4556" s="18" t="s">
        <v>3679</v>
      </c>
      <c r="G4556" s="18">
        <v>2040</v>
      </c>
      <c r="H4556" s="18">
        <v>4</v>
      </c>
      <c r="I4556" s="18">
        <v>6</v>
      </c>
      <c r="Q4556"/>
    </row>
    <row r="4557" spans="2:17" x14ac:dyDescent="0.25">
      <c r="B4557" s="18">
        <v>2012</v>
      </c>
      <c r="C4557" s="18" t="s">
        <v>8</v>
      </c>
      <c r="D4557" s="18" t="s">
        <v>920</v>
      </c>
      <c r="E4557" s="18" t="s">
        <v>870</v>
      </c>
      <c r="F4557" s="18" t="s">
        <v>3680</v>
      </c>
      <c r="G4557" s="18">
        <v>1824</v>
      </c>
      <c r="H4557" s="18">
        <v>4</v>
      </c>
      <c r="I4557" s="18">
        <v>6</v>
      </c>
      <c r="Q4557"/>
    </row>
    <row r="4558" spans="2:17" x14ac:dyDescent="0.25">
      <c r="B4558" s="18">
        <v>2012</v>
      </c>
      <c r="C4558" s="18" t="s">
        <v>8</v>
      </c>
      <c r="D4558" s="18" t="s">
        <v>920</v>
      </c>
      <c r="E4558" s="18" t="s">
        <v>870</v>
      </c>
      <c r="F4558" s="18" t="s">
        <v>3681</v>
      </c>
      <c r="G4558" s="18">
        <v>1752</v>
      </c>
      <c r="H4558" s="18">
        <v>5</v>
      </c>
      <c r="I4558" s="18">
        <v>7</v>
      </c>
      <c r="Q4558"/>
    </row>
    <row r="4559" spans="2:17" x14ac:dyDescent="0.25">
      <c r="B4559" s="18">
        <v>2012</v>
      </c>
      <c r="C4559" s="18" t="s">
        <v>8</v>
      </c>
      <c r="D4559" s="18" t="s">
        <v>920</v>
      </c>
      <c r="E4559" s="18" t="s">
        <v>870</v>
      </c>
      <c r="F4559" s="18" t="s">
        <v>3682</v>
      </c>
      <c r="G4559" s="18">
        <v>1836</v>
      </c>
      <c r="H4559" s="18">
        <v>4</v>
      </c>
      <c r="I4559" s="18">
        <v>7</v>
      </c>
      <c r="Q4559"/>
    </row>
    <row r="4560" spans="2:17" x14ac:dyDescent="0.25">
      <c r="B4560" s="18">
        <v>2012</v>
      </c>
      <c r="C4560" s="18" t="s">
        <v>8</v>
      </c>
      <c r="D4560" s="18" t="s">
        <v>920</v>
      </c>
      <c r="E4560" s="18" t="s">
        <v>870</v>
      </c>
      <c r="F4560" s="18" t="s">
        <v>1056</v>
      </c>
      <c r="G4560" s="18">
        <v>1776</v>
      </c>
      <c r="H4560" s="18">
        <v>5</v>
      </c>
      <c r="I4560" s="18">
        <v>7</v>
      </c>
      <c r="Q4560"/>
    </row>
    <row r="4561" spans="2:17" x14ac:dyDescent="0.25">
      <c r="B4561" s="18">
        <v>2012</v>
      </c>
      <c r="C4561" s="18" t="s">
        <v>8</v>
      </c>
      <c r="D4561" s="18" t="s">
        <v>920</v>
      </c>
      <c r="E4561" s="18" t="s">
        <v>870</v>
      </c>
      <c r="F4561" s="18" t="s">
        <v>3683</v>
      </c>
      <c r="G4561" s="18">
        <v>1848</v>
      </c>
      <c r="H4561" s="18">
        <v>5</v>
      </c>
      <c r="I4561" s="18">
        <v>6</v>
      </c>
      <c r="Q4561"/>
    </row>
    <row r="4562" spans="2:17" x14ac:dyDescent="0.25">
      <c r="B4562" s="18">
        <v>2012</v>
      </c>
      <c r="C4562" s="18" t="s">
        <v>8</v>
      </c>
      <c r="D4562" s="18" t="s">
        <v>920</v>
      </c>
      <c r="E4562" s="18" t="s">
        <v>870</v>
      </c>
      <c r="F4562" s="18" t="s">
        <v>3684</v>
      </c>
      <c r="G4562" s="18">
        <v>1944</v>
      </c>
      <c r="H4562" s="18">
        <v>5</v>
      </c>
      <c r="I4562" s="18">
        <v>6</v>
      </c>
      <c r="Q4562"/>
    </row>
    <row r="4563" spans="2:17" x14ac:dyDescent="0.25">
      <c r="B4563" s="18">
        <v>2012</v>
      </c>
      <c r="C4563" s="18" t="s">
        <v>8</v>
      </c>
      <c r="D4563" s="18" t="s">
        <v>920</v>
      </c>
      <c r="E4563" s="18" t="s">
        <v>870</v>
      </c>
      <c r="F4563" s="18" t="s">
        <v>3685</v>
      </c>
      <c r="G4563" s="18">
        <v>2004</v>
      </c>
      <c r="H4563" s="18">
        <v>5</v>
      </c>
      <c r="I4563" s="18">
        <v>7</v>
      </c>
      <c r="Q4563"/>
    </row>
    <row r="4564" spans="2:17" x14ac:dyDescent="0.25">
      <c r="B4564" s="18">
        <v>2012</v>
      </c>
      <c r="C4564" s="18" t="s">
        <v>8</v>
      </c>
      <c r="D4564" s="18" t="s">
        <v>920</v>
      </c>
      <c r="E4564" s="18" t="s">
        <v>870</v>
      </c>
      <c r="F4564" s="18" t="s">
        <v>3686</v>
      </c>
      <c r="G4564" s="18">
        <v>1956</v>
      </c>
      <c r="H4564" s="18">
        <v>5</v>
      </c>
      <c r="I4564" s="18">
        <v>7</v>
      </c>
      <c r="Q4564"/>
    </row>
    <row r="4565" spans="2:17" x14ac:dyDescent="0.25">
      <c r="B4565" s="18">
        <v>2012</v>
      </c>
      <c r="C4565" s="18" t="s">
        <v>8</v>
      </c>
      <c r="D4565" s="18" t="s">
        <v>920</v>
      </c>
      <c r="E4565" s="18" t="s">
        <v>870</v>
      </c>
      <c r="F4565" s="18" t="s">
        <v>3687</v>
      </c>
      <c r="G4565" s="18">
        <v>1776</v>
      </c>
      <c r="H4565" s="18">
        <v>5</v>
      </c>
      <c r="I4565" s="18">
        <v>6</v>
      </c>
      <c r="Q4565"/>
    </row>
    <row r="4566" spans="2:17" x14ac:dyDescent="0.25">
      <c r="B4566" s="18">
        <v>2012</v>
      </c>
      <c r="C4566" s="18" t="s">
        <v>8</v>
      </c>
      <c r="D4566" s="18" t="s">
        <v>920</v>
      </c>
      <c r="E4566" s="18" t="s">
        <v>870</v>
      </c>
      <c r="F4566" s="18" t="s">
        <v>3688</v>
      </c>
      <c r="G4566" s="18">
        <v>1992</v>
      </c>
      <c r="H4566" s="18">
        <v>5</v>
      </c>
      <c r="I4566" s="18">
        <v>6</v>
      </c>
      <c r="Q4566"/>
    </row>
    <row r="4567" spans="2:17" x14ac:dyDescent="0.25">
      <c r="B4567" s="18">
        <v>2012</v>
      </c>
      <c r="C4567" s="18" t="s">
        <v>8</v>
      </c>
      <c r="D4567" s="18" t="s">
        <v>920</v>
      </c>
      <c r="E4567" s="18" t="s">
        <v>870</v>
      </c>
      <c r="F4567" s="18" t="s">
        <v>3689</v>
      </c>
      <c r="G4567" s="18">
        <v>1824</v>
      </c>
      <c r="H4567" s="18">
        <v>4</v>
      </c>
      <c r="I4567" s="18">
        <v>7</v>
      </c>
      <c r="Q4567"/>
    </row>
    <row r="4568" spans="2:17" x14ac:dyDescent="0.25">
      <c r="B4568" s="18">
        <v>2012</v>
      </c>
      <c r="C4568" s="18" t="s">
        <v>8</v>
      </c>
      <c r="D4568" s="18" t="s">
        <v>920</v>
      </c>
      <c r="E4568" s="18" t="s">
        <v>870</v>
      </c>
      <c r="F4568" s="18" t="s">
        <v>3690</v>
      </c>
      <c r="G4568" s="18">
        <v>1824</v>
      </c>
      <c r="H4568" s="18">
        <v>5</v>
      </c>
      <c r="I4568" s="18">
        <v>6</v>
      </c>
      <c r="Q4568"/>
    </row>
    <row r="4569" spans="2:17" x14ac:dyDescent="0.25">
      <c r="B4569" s="18">
        <v>2012</v>
      </c>
      <c r="C4569" s="18" t="s">
        <v>8</v>
      </c>
      <c r="D4569" s="18" t="s">
        <v>920</v>
      </c>
      <c r="E4569" s="18" t="s">
        <v>870</v>
      </c>
      <c r="F4569" s="18" t="s">
        <v>3691</v>
      </c>
      <c r="G4569" s="18">
        <v>1800</v>
      </c>
      <c r="H4569" s="18">
        <v>5</v>
      </c>
      <c r="I4569" s="18">
        <v>6</v>
      </c>
      <c r="Q4569"/>
    </row>
    <row r="4570" spans="2:17" x14ac:dyDescent="0.25">
      <c r="B4570" s="18">
        <v>2012</v>
      </c>
      <c r="C4570" s="18" t="s">
        <v>8</v>
      </c>
      <c r="D4570" s="18" t="s">
        <v>920</v>
      </c>
      <c r="E4570" s="18" t="s">
        <v>870</v>
      </c>
      <c r="F4570" s="18" t="s">
        <v>3692</v>
      </c>
      <c r="G4570" s="18">
        <v>1944</v>
      </c>
      <c r="H4570" s="18">
        <v>4</v>
      </c>
      <c r="I4570" s="18">
        <v>7</v>
      </c>
      <c r="Q4570"/>
    </row>
    <row r="4571" spans="2:17" x14ac:dyDescent="0.25">
      <c r="B4571" s="18">
        <v>2012</v>
      </c>
      <c r="C4571" s="18" t="s">
        <v>8</v>
      </c>
      <c r="D4571" s="18" t="s">
        <v>920</v>
      </c>
      <c r="E4571" s="18" t="s">
        <v>870</v>
      </c>
      <c r="F4571" s="18" t="s">
        <v>3693</v>
      </c>
      <c r="G4571" s="18">
        <v>1848</v>
      </c>
      <c r="H4571" s="18">
        <v>5</v>
      </c>
      <c r="I4571" s="18">
        <v>6</v>
      </c>
      <c r="Q4571"/>
    </row>
    <row r="4572" spans="2:17" x14ac:dyDescent="0.25">
      <c r="B4572" s="18">
        <v>2012</v>
      </c>
      <c r="C4572" s="18" t="s">
        <v>8</v>
      </c>
      <c r="D4572" s="18" t="s">
        <v>920</v>
      </c>
      <c r="E4572" s="18" t="s">
        <v>870</v>
      </c>
      <c r="F4572" s="18" t="s">
        <v>3694</v>
      </c>
      <c r="G4572" s="18">
        <v>1908</v>
      </c>
      <c r="H4572" s="18">
        <v>5</v>
      </c>
      <c r="I4572" s="18">
        <v>7</v>
      </c>
      <c r="Q4572"/>
    </row>
    <row r="4573" spans="2:17" x14ac:dyDescent="0.25">
      <c r="B4573" s="18">
        <v>2012</v>
      </c>
      <c r="C4573" s="18" t="s">
        <v>8</v>
      </c>
      <c r="D4573" s="18" t="s">
        <v>920</v>
      </c>
      <c r="E4573" s="18" t="s">
        <v>870</v>
      </c>
      <c r="F4573" s="18" t="s">
        <v>3695</v>
      </c>
      <c r="G4573" s="18">
        <v>1860</v>
      </c>
      <c r="H4573" s="18">
        <v>4</v>
      </c>
      <c r="I4573" s="18">
        <v>6</v>
      </c>
      <c r="Q4573"/>
    </row>
    <row r="4574" spans="2:17" x14ac:dyDescent="0.25">
      <c r="B4574" s="18">
        <v>2012</v>
      </c>
      <c r="C4574" s="18" t="s">
        <v>8</v>
      </c>
      <c r="D4574" s="18" t="s">
        <v>920</v>
      </c>
      <c r="E4574" s="18" t="s">
        <v>870</v>
      </c>
      <c r="F4574" s="18" t="s">
        <v>3696</v>
      </c>
      <c r="G4574" s="18">
        <v>1824</v>
      </c>
      <c r="H4574" s="18">
        <v>4</v>
      </c>
      <c r="I4574" s="18">
        <v>6</v>
      </c>
      <c r="Q4574"/>
    </row>
    <row r="4575" spans="2:17" x14ac:dyDescent="0.25">
      <c r="B4575" s="18">
        <v>2012</v>
      </c>
      <c r="C4575" s="18" t="s">
        <v>8</v>
      </c>
      <c r="D4575" s="18" t="s">
        <v>920</v>
      </c>
      <c r="E4575" s="18" t="s">
        <v>870</v>
      </c>
      <c r="F4575" s="18" t="s">
        <v>3697</v>
      </c>
      <c r="G4575" s="18">
        <v>1896</v>
      </c>
      <c r="H4575" s="18">
        <v>4</v>
      </c>
      <c r="I4575" s="18">
        <v>7</v>
      </c>
      <c r="Q4575"/>
    </row>
    <row r="4576" spans="2:17" x14ac:dyDescent="0.25">
      <c r="B4576" s="18">
        <v>2012</v>
      </c>
      <c r="C4576" s="18" t="s">
        <v>8</v>
      </c>
      <c r="D4576" s="18" t="s">
        <v>920</v>
      </c>
      <c r="E4576" s="18" t="s">
        <v>870</v>
      </c>
      <c r="F4576" s="18" t="s">
        <v>3698</v>
      </c>
      <c r="G4576" s="18">
        <v>1908</v>
      </c>
      <c r="H4576" s="18">
        <v>4</v>
      </c>
      <c r="I4576" s="18">
        <v>7</v>
      </c>
      <c r="Q4576"/>
    </row>
    <row r="4577" spans="2:17" x14ac:dyDescent="0.25">
      <c r="B4577" s="18">
        <v>2012</v>
      </c>
      <c r="C4577" s="18" t="s">
        <v>8</v>
      </c>
      <c r="D4577" s="18" t="s">
        <v>920</v>
      </c>
      <c r="E4577" s="18" t="s">
        <v>870</v>
      </c>
      <c r="F4577" s="18" t="s">
        <v>3699</v>
      </c>
      <c r="G4577" s="18">
        <v>1932</v>
      </c>
      <c r="H4577" s="18">
        <v>4</v>
      </c>
      <c r="I4577" s="18">
        <v>7</v>
      </c>
      <c r="Q4577"/>
    </row>
    <row r="4578" spans="2:17" x14ac:dyDescent="0.25">
      <c r="B4578" s="18">
        <v>2012</v>
      </c>
      <c r="C4578" s="18" t="s">
        <v>8</v>
      </c>
      <c r="D4578" s="18" t="s">
        <v>920</v>
      </c>
      <c r="E4578" s="18" t="s">
        <v>870</v>
      </c>
      <c r="F4578" s="18" t="s">
        <v>3700</v>
      </c>
      <c r="G4578" s="18">
        <v>1884</v>
      </c>
      <c r="H4578" s="18">
        <v>4</v>
      </c>
      <c r="I4578" s="18">
        <v>6</v>
      </c>
      <c r="Q4578"/>
    </row>
    <row r="4579" spans="2:17" x14ac:dyDescent="0.25">
      <c r="B4579" s="18">
        <v>2012</v>
      </c>
      <c r="C4579" s="18" t="s">
        <v>8</v>
      </c>
      <c r="D4579" s="18" t="s">
        <v>277</v>
      </c>
      <c r="E4579" s="18" t="s">
        <v>1057</v>
      </c>
      <c r="F4579" s="18" t="s">
        <v>1058</v>
      </c>
      <c r="G4579" s="18">
        <v>1056</v>
      </c>
      <c r="H4579" s="18">
        <v>2.79</v>
      </c>
      <c r="I4579" s="18">
        <v>3.53</v>
      </c>
      <c r="Q4579"/>
    </row>
    <row r="4580" spans="2:17" x14ac:dyDescent="0.25">
      <c r="B4580" s="18">
        <v>2012</v>
      </c>
      <c r="C4580" s="18" t="s">
        <v>8</v>
      </c>
      <c r="D4580" s="18" t="s">
        <v>277</v>
      </c>
      <c r="E4580" s="18" t="s">
        <v>1057</v>
      </c>
      <c r="F4580" s="18" t="s">
        <v>1059</v>
      </c>
      <c r="G4580" s="18">
        <v>948</v>
      </c>
      <c r="H4580" s="18">
        <v>2.76</v>
      </c>
      <c r="I4580" s="18">
        <v>3.74</v>
      </c>
      <c r="Q4580"/>
    </row>
    <row r="4581" spans="2:17" x14ac:dyDescent="0.25">
      <c r="B4581" s="18">
        <v>2012</v>
      </c>
      <c r="C4581" s="18" t="s">
        <v>8</v>
      </c>
      <c r="D4581" s="18" t="s">
        <v>277</v>
      </c>
      <c r="E4581" s="18" t="s">
        <v>1057</v>
      </c>
      <c r="F4581" s="18" t="s">
        <v>1060</v>
      </c>
      <c r="G4581" s="18">
        <v>636</v>
      </c>
      <c r="H4581" s="18">
        <v>2.66</v>
      </c>
      <c r="I4581" s="18">
        <v>3.42</v>
      </c>
      <c r="Q4581"/>
    </row>
    <row r="4582" spans="2:17" x14ac:dyDescent="0.25">
      <c r="B4582" s="18">
        <v>2012</v>
      </c>
      <c r="C4582" s="18" t="s">
        <v>8</v>
      </c>
      <c r="D4582" s="18" t="s">
        <v>277</v>
      </c>
      <c r="E4582" s="18" t="s">
        <v>1057</v>
      </c>
      <c r="F4582" s="18" t="s">
        <v>1061</v>
      </c>
      <c r="G4582" s="18">
        <v>696</v>
      </c>
      <c r="H4582" s="18">
        <v>2.2000000000000002</v>
      </c>
      <c r="I4582" s="18">
        <v>3.64</v>
      </c>
      <c r="Q4582"/>
    </row>
    <row r="4583" spans="2:17" x14ac:dyDescent="0.25">
      <c r="B4583" s="18">
        <v>2012</v>
      </c>
      <c r="C4583" s="18" t="s">
        <v>8</v>
      </c>
      <c r="D4583" s="18" t="s">
        <v>277</v>
      </c>
      <c r="E4583" s="18" t="s">
        <v>1057</v>
      </c>
      <c r="F4583" s="18" t="s">
        <v>3701</v>
      </c>
      <c r="G4583" s="18">
        <v>1152</v>
      </c>
      <c r="H4583" s="18">
        <v>2.2400000000000002</v>
      </c>
      <c r="I4583" s="18">
        <v>3.91</v>
      </c>
      <c r="Q4583"/>
    </row>
    <row r="4584" spans="2:17" x14ac:dyDescent="0.25">
      <c r="B4584" s="18">
        <v>2012</v>
      </c>
      <c r="C4584" s="18" t="s">
        <v>8</v>
      </c>
      <c r="D4584" s="18" t="s">
        <v>277</v>
      </c>
      <c r="E4584" s="18" t="s">
        <v>1057</v>
      </c>
      <c r="F4584" s="18" t="s">
        <v>1062</v>
      </c>
      <c r="G4584" s="18">
        <v>636</v>
      </c>
      <c r="H4584" s="18">
        <v>2.21</v>
      </c>
      <c r="I4584" s="18">
        <v>3.86</v>
      </c>
      <c r="Q4584"/>
    </row>
    <row r="4585" spans="2:17" x14ac:dyDescent="0.25">
      <c r="B4585" s="18">
        <v>2012</v>
      </c>
      <c r="C4585" s="18" t="s">
        <v>8</v>
      </c>
      <c r="D4585" s="18" t="s">
        <v>277</v>
      </c>
      <c r="E4585" s="18" t="s">
        <v>1057</v>
      </c>
      <c r="F4585" s="18" t="s">
        <v>1063</v>
      </c>
      <c r="G4585" s="18">
        <v>1116</v>
      </c>
      <c r="H4585" s="18">
        <v>2.56</v>
      </c>
      <c r="I4585" s="18">
        <v>3.41</v>
      </c>
      <c r="Q4585"/>
    </row>
    <row r="4586" spans="2:17" x14ac:dyDescent="0.25">
      <c r="B4586" s="18">
        <v>2012</v>
      </c>
      <c r="C4586" s="18" t="s">
        <v>8</v>
      </c>
      <c r="D4586" s="18" t="s">
        <v>277</v>
      </c>
      <c r="E4586" s="18" t="s">
        <v>1057</v>
      </c>
      <c r="F4586" s="18" t="s">
        <v>1064</v>
      </c>
      <c r="G4586" s="18">
        <v>768</v>
      </c>
      <c r="H4586" s="18">
        <v>2.56</v>
      </c>
      <c r="I4586" s="18">
        <v>3.56</v>
      </c>
      <c r="Q4586"/>
    </row>
    <row r="4587" spans="2:17" x14ac:dyDescent="0.25">
      <c r="B4587" s="18">
        <v>2012</v>
      </c>
      <c r="C4587" s="18" t="s">
        <v>8</v>
      </c>
      <c r="D4587" s="18" t="s">
        <v>277</v>
      </c>
      <c r="E4587" s="18" t="s">
        <v>1057</v>
      </c>
      <c r="F4587" s="18" t="s">
        <v>3702</v>
      </c>
      <c r="G4587" s="18">
        <v>624</v>
      </c>
      <c r="H4587" s="18">
        <v>2.37</v>
      </c>
      <c r="I4587" s="18">
        <v>3.59</v>
      </c>
      <c r="Q4587"/>
    </row>
    <row r="4588" spans="2:17" x14ac:dyDescent="0.25">
      <c r="B4588" s="18">
        <v>2012</v>
      </c>
      <c r="C4588" s="18" t="s">
        <v>8</v>
      </c>
      <c r="D4588" s="18" t="s">
        <v>277</v>
      </c>
      <c r="E4588" s="18" t="s">
        <v>1057</v>
      </c>
      <c r="F4588" s="18" t="s">
        <v>3703</v>
      </c>
      <c r="G4588" s="18">
        <v>1020</v>
      </c>
      <c r="H4588" s="18">
        <v>2.85</v>
      </c>
      <c r="I4588" s="18">
        <v>3.6</v>
      </c>
      <c r="Q4588"/>
    </row>
    <row r="4589" spans="2:17" x14ac:dyDescent="0.25">
      <c r="B4589" s="18">
        <v>2012</v>
      </c>
      <c r="C4589" s="18" t="s">
        <v>8</v>
      </c>
      <c r="D4589" s="18" t="s">
        <v>277</v>
      </c>
      <c r="E4589" s="18" t="s">
        <v>1057</v>
      </c>
      <c r="F4589" s="18" t="s">
        <v>3704</v>
      </c>
      <c r="G4589" s="18">
        <v>936</v>
      </c>
      <c r="H4589" s="18">
        <v>2.98</v>
      </c>
      <c r="I4589" s="18">
        <v>3.89</v>
      </c>
      <c r="Q4589"/>
    </row>
    <row r="4590" spans="2:17" x14ac:dyDescent="0.25">
      <c r="B4590" s="18">
        <v>2012</v>
      </c>
      <c r="C4590" s="18" t="s">
        <v>8</v>
      </c>
      <c r="D4590" s="18" t="s">
        <v>277</v>
      </c>
      <c r="E4590" s="18" t="s">
        <v>1057</v>
      </c>
      <c r="F4590" s="18" t="s">
        <v>3705</v>
      </c>
      <c r="G4590" s="18">
        <v>1128</v>
      </c>
      <c r="H4590" s="18">
        <v>2.35</v>
      </c>
      <c r="I4590" s="18">
        <v>3.43</v>
      </c>
      <c r="Q4590"/>
    </row>
    <row r="4591" spans="2:17" x14ac:dyDescent="0.25">
      <c r="B4591" s="18">
        <v>2012</v>
      </c>
      <c r="C4591" s="18" t="s">
        <v>8</v>
      </c>
      <c r="D4591" s="18" t="s">
        <v>90</v>
      </c>
      <c r="E4591" s="18" t="s">
        <v>1065</v>
      </c>
      <c r="F4591" s="18" t="s">
        <v>1066</v>
      </c>
      <c r="G4591" s="18">
        <v>624</v>
      </c>
      <c r="H4591" s="18">
        <v>5.7</v>
      </c>
      <c r="I4591" s="18">
        <v>7.36</v>
      </c>
      <c r="Q4591"/>
    </row>
    <row r="4592" spans="2:17" x14ac:dyDescent="0.25">
      <c r="B4592" s="18">
        <v>2012</v>
      </c>
      <c r="C4592" s="18" t="s">
        <v>8</v>
      </c>
      <c r="D4592" s="18" t="s">
        <v>90</v>
      </c>
      <c r="E4592" s="18" t="s">
        <v>1065</v>
      </c>
      <c r="F4592" s="18" t="s">
        <v>1067</v>
      </c>
      <c r="G4592" s="18">
        <v>564</v>
      </c>
      <c r="H4592" s="18">
        <v>5.64</v>
      </c>
      <c r="I4592" s="18">
        <v>8.5266666666666673</v>
      </c>
      <c r="Q4592"/>
    </row>
    <row r="4593" spans="2:17" x14ac:dyDescent="0.25">
      <c r="B4593" s="18">
        <v>2012</v>
      </c>
      <c r="C4593" s="18" t="s">
        <v>8</v>
      </c>
      <c r="D4593" s="18" t="s">
        <v>90</v>
      </c>
      <c r="E4593" s="18" t="s">
        <v>1065</v>
      </c>
      <c r="F4593" s="18" t="s">
        <v>1068</v>
      </c>
      <c r="G4593" s="18">
        <v>576</v>
      </c>
      <c r="H4593" s="18">
        <v>6.0466666666666669</v>
      </c>
      <c r="I4593" s="18">
        <v>8.2866666666666671</v>
      </c>
      <c r="Q4593"/>
    </row>
    <row r="4594" spans="2:17" x14ac:dyDescent="0.25">
      <c r="B4594" s="18">
        <v>2012</v>
      </c>
      <c r="C4594" s="18" t="s">
        <v>8</v>
      </c>
      <c r="D4594" s="18" t="s">
        <v>90</v>
      </c>
      <c r="E4594" s="18" t="s">
        <v>1065</v>
      </c>
      <c r="F4594" s="18" t="s">
        <v>1069</v>
      </c>
      <c r="G4594" s="18">
        <v>492</v>
      </c>
      <c r="H4594" s="18">
        <v>6.1133333333333333</v>
      </c>
      <c r="I4594" s="18">
        <v>8.2266666666666666</v>
      </c>
      <c r="Q4594"/>
    </row>
    <row r="4595" spans="2:17" x14ac:dyDescent="0.25">
      <c r="B4595" s="18">
        <v>2012</v>
      </c>
      <c r="C4595" s="18" t="s">
        <v>8</v>
      </c>
      <c r="D4595" s="18" t="s">
        <v>90</v>
      </c>
      <c r="E4595" s="18" t="s">
        <v>1065</v>
      </c>
      <c r="F4595" s="18" t="s">
        <v>1070</v>
      </c>
      <c r="G4595" s="18">
        <v>468</v>
      </c>
      <c r="H4595" s="18">
        <v>5.6533333333333333</v>
      </c>
      <c r="I4595" s="18">
        <v>7.92</v>
      </c>
      <c r="Q4595"/>
    </row>
    <row r="4596" spans="2:17" x14ac:dyDescent="0.25">
      <c r="B4596" s="18">
        <v>2012</v>
      </c>
      <c r="C4596" s="18" t="s">
        <v>8</v>
      </c>
      <c r="D4596" s="18" t="s">
        <v>90</v>
      </c>
      <c r="E4596" s="18" t="s">
        <v>1065</v>
      </c>
      <c r="F4596" s="18" t="s">
        <v>1071</v>
      </c>
      <c r="G4596" s="18">
        <v>540</v>
      </c>
      <c r="H4596" s="18">
        <v>5.5066666666666668</v>
      </c>
      <c r="I4596" s="18">
        <v>8.02</v>
      </c>
      <c r="Q4596"/>
    </row>
    <row r="4597" spans="2:17" x14ac:dyDescent="0.25">
      <c r="B4597" s="18">
        <v>2012</v>
      </c>
      <c r="C4597" s="18" t="s">
        <v>8</v>
      </c>
      <c r="D4597" s="18" t="s">
        <v>90</v>
      </c>
      <c r="E4597" s="18" t="s">
        <v>1065</v>
      </c>
      <c r="F4597" s="18" t="s">
        <v>1072</v>
      </c>
      <c r="G4597" s="18">
        <v>444</v>
      </c>
      <c r="H4597" s="18">
        <v>6.18</v>
      </c>
      <c r="I4597" s="18">
        <v>7.9533333333333331</v>
      </c>
      <c r="Q4597"/>
    </row>
    <row r="4598" spans="2:17" x14ac:dyDescent="0.25">
      <c r="B4598" s="18">
        <v>2012</v>
      </c>
      <c r="C4598" s="18" t="s">
        <v>8</v>
      </c>
      <c r="D4598" s="18" t="s">
        <v>90</v>
      </c>
      <c r="E4598" s="18" t="s">
        <v>1065</v>
      </c>
      <c r="F4598" s="18" t="s">
        <v>1073</v>
      </c>
      <c r="G4598" s="18">
        <v>624</v>
      </c>
      <c r="H4598" s="18">
        <v>6.3133333333333335</v>
      </c>
      <c r="I4598" s="18">
        <v>8.6133333333333333</v>
      </c>
      <c r="Q4598"/>
    </row>
    <row r="4599" spans="2:17" x14ac:dyDescent="0.25">
      <c r="B4599" s="18">
        <v>2012</v>
      </c>
      <c r="C4599" s="18" t="s">
        <v>8</v>
      </c>
      <c r="D4599" s="18" t="s">
        <v>90</v>
      </c>
      <c r="E4599" s="18" t="s">
        <v>1065</v>
      </c>
      <c r="F4599" s="18" t="s">
        <v>1074</v>
      </c>
      <c r="G4599" s="18">
        <v>636</v>
      </c>
      <c r="H4599" s="18">
        <v>5.42</v>
      </c>
      <c r="I4599" s="18">
        <v>7.9866666666666664</v>
      </c>
      <c r="Q4599"/>
    </row>
    <row r="4600" spans="2:17" x14ac:dyDescent="0.25">
      <c r="B4600" s="18">
        <v>2012</v>
      </c>
      <c r="C4600" s="18" t="s">
        <v>8</v>
      </c>
      <c r="D4600" s="18" t="s">
        <v>90</v>
      </c>
      <c r="E4600" s="18" t="s">
        <v>1065</v>
      </c>
      <c r="F4600" s="18" t="s">
        <v>1075</v>
      </c>
      <c r="G4600" s="18">
        <v>588</v>
      </c>
      <c r="H4600" s="18">
        <v>5.52</v>
      </c>
      <c r="I4600" s="18">
        <v>8.4600000000000009</v>
      </c>
      <c r="Q4600"/>
    </row>
    <row r="4601" spans="2:17" x14ac:dyDescent="0.25">
      <c r="B4601" s="18">
        <v>2012</v>
      </c>
      <c r="C4601" s="18" t="s">
        <v>8</v>
      </c>
      <c r="D4601" s="18" t="s">
        <v>90</v>
      </c>
      <c r="E4601" s="18" t="s">
        <v>1065</v>
      </c>
      <c r="F4601" s="18" t="s">
        <v>1076</v>
      </c>
      <c r="G4601" s="18">
        <v>468</v>
      </c>
      <c r="H4601" s="18">
        <v>6.12</v>
      </c>
      <c r="I4601" s="18">
        <v>7.9866666666666664</v>
      </c>
      <c r="Q4601"/>
    </row>
    <row r="4602" spans="2:17" x14ac:dyDescent="0.25">
      <c r="B4602" s="18">
        <v>2012</v>
      </c>
      <c r="C4602" s="18" t="s">
        <v>8</v>
      </c>
      <c r="D4602" s="18" t="s">
        <v>90</v>
      </c>
      <c r="E4602" s="18" t="s">
        <v>1065</v>
      </c>
      <c r="F4602" s="18" t="s">
        <v>1077</v>
      </c>
      <c r="G4602" s="18">
        <v>588</v>
      </c>
      <c r="H4602" s="18">
        <v>5.5</v>
      </c>
      <c r="I4602" s="18">
        <v>7.52</v>
      </c>
      <c r="Q4602"/>
    </row>
    <row r="4603" spans="2:17" x14ac:dyDescent="0.25">
      <c r="B4603" s="18">
        <v>2012</v>
      </c>
      <c r="C4603" s="18" t="s">
        <v>8</v>
      </c>
      <c r="D4603" s="18" t="s">
        <v>90</v>
      </c>
      <c r="E4603" s="18" t="s">
        <v>1065</v>
      </c>
      <c r="F4603" s="18" t="s">
        <v>1078</v>
      </c>
      <c r="G4603" s="18">
        <v>636</v>
      </c>
      <c r="H4603" s="18">
        <v>6.6</v>
      </c>
      <c r="I4603" s="18">
        <v>8.4333333333333336</v>
      </c>
      <c r="Q4603"/>
    </row>
    <row r="4604" spans="2:17" x14ac:dyDescent="0.25">
      <c r="B4604" s="18">
        <v>2012</v>
      </c>
      <c r="C4604" s="18" t="s">
        <v>8</v>
      </c>
      <c r="D4604" s="18" t="s">
        <v>90</v>
      </c>
      <c r="E4604" s="18" t="s">
        <v>1065</v>
      </c>
      <c r="F4604" s="18" t="s">
        <v>1079</v>
      </c>
      <c r="G4604" s="18">
        <v>552</v>
      </c>
      <c r="H4604" s="18">
        <v>6.0133333333333336</v>
      </c>
      <c r="I4604" s="18">
        <v>8.1866666666666674</v>
      </c>
      <c r="Q4604"/>
    </row>
    <row r="4605" spans="2:17" x14ac:dyDescent="0.25">
      <c r="B4605" s="18">
        <v>2012</v>
      </c>
      <c r="C4605" s="18" t="s">
        <v>8</v>
      </c>
      <c r="D4605" s="18" t="s">
        <v>90</v>
      </c>
      <c r="E4605" s="18" t="s">
        <v>1065</v>
      </c>
      <c r="F4605" s="18" t="s">
        <v>1080</v>
      </c>
      <c r="G4605" s="18">
        <v>408</v>
      </c>
      <c r="H4605" s="18">
        <v>6.4533333333333331</v>
      </c>
      <c r="I4605" s="18">
        <v>7.54</v>
      </c>
      <c r="Q4605"/>
    </row>
    <row r="4606" spans="2:17" x14ac:dyDescent="0.25">
      <c r="B4606" s="18">
        <v>2012</v>
      </c>
      <c r="C4606" s="18" t="s">
        <v>8</v>
      </c>
      <c r="D4606" s="18" t="s">
        <v>90</v>
      </c>
      <c r="E4606" s="18" t="s">
        <v>1065</v>
      </c>
      <c r="F4606" s="18" t="s">
        <v>1081</v>
      </c>
      <c r="G4606" s="18">
        <v>444</v>
      </c>
      <c r="H4606" s="18">
        <v>5.793333333333333</v>
      </c>
      <c r="I4606" s="18">
        <v>8.3000000000000007</v>
      </c>
      <c r="Q4606"/>
    </row>
    <row r="4607" spans="2:17" x14ac:dyDescent="0.25">
      <c r="B4607" s="18">
        <v>2012</v>
      </c>
      <c r="C4607" s="18" t="s">
        <v>8</v>
      </c>
      <c r="D4607" s="18" t="s">
        <v>90</v>
      </c>
      <c r="E4607" s="18" t="s">
        <v>1065</v>
      </c>
      <c r="F4607" s="18" t="s">
        <v>1082</v>
      </c>
      <c r="G4607" s="18">
        <v>540</v>
      </c>
      <c r="H4607" s="18">
        <v>6.1733333333333329</v>
      </c>
      <c r="I4607" s="18">
        <v>8.586666666666666</v>
      </c>
      <c r="Q4607"/>
    </row>
    <row r="4608" spans="2:17" x14ac:dyDescent="0.25">
      <c r="B4608" s="18">
        <v>2012</v>
      </c>
      <c r="C4608" s="18" t="s">
        <v>8</v>
      </c>
      <c r="D4608" s="18" t="s">
        <v>90</v>
      </c>
      <c r="E4608" s="18" t="s">
        <v>1065</v>
      </c>
      <c r="F4608" s="18" t="s">
        <v>1083</v>
      </c>
      <c r="G4608" s="18">
        <v>576</v>
      </c>
      <c r="H4608" s="18">
        <v>6.6533333333333333</v>
      </c>
      <c r="I4608" s="18">
        <v>7.46</v>
      </c>
      <c r="Q4608"/>
    </row>
    <row r="4609" spans="2:17" x14ac:dyDescent="0.25">
      <c r="B4609" s="18">
        <v>2012</v>
      </c>
      <c r="C4609" s="18" t="s">
        <v>8</v>
      </c>
      <c r="D4609" s="18" t="s">
        <v>90</v>
      </c>
      <c r="E4609" s="18" t="s">
        <v>1065</v>
      </c>
      <c r="F4609" s="18" t="s">
        <v>1084</v>
      </c>
      <c r="G4609" s="18">
        <v>516</v>
      </c>
      <c r="H4609" s="18">
        <v>6.2333333333333334</v>
      </c>
      <c r="I4609" s="18">
        <v>7.6466666666666665</v>
      </c>
      <c r="Q4609"/>
    </row>
    <row r="4610" spans="2:17" x14ac:dyDescent="0.25">
      <c r="B4610" s="18">
        <v>2012</v>
      </c>
      <c r="C4610" s="18" t="s">
        <v>8</v>
      </c>
      <c r="D4610" s="18" t="s">
        <v>90</v>
      </c>
      <c r="E4610" s="18" t="s">
        <v>1065</v>
      </c>
      <c r="F4610" s="18" t="s">
        <v>1085</v>
      </c>
      <c r="G4610" s="18">
        <v>444</v>
      </c>
      <c r="H4610" s="18">
        <v>6.52</v>
      </c>
      <c r="I4610" s="18">
        <v>8.2133333333333329</v>
      </c>
      <c r="Q4610"/>
    </row>
    <row r="4611" spans="2:17" x14ac:dyDescent="0.25">
      <c r="B4611" s="18">
        <v>2012</v>
      </c>
      <c r="C4611" s="18" t="s">
        <v>8</v>
      </c>
      <c r="D4611" s="18" t="s">
        <v>90</v>
      </c>
      <c r="E4611" s="18" t="s">
        <v>1065</v>
      </c>
      <c r="F4611" s="18" t="s">
        <v>1086</v>
      </c>
      <c r="G4611" s="18">
        <v>456</v>
      </c>
      <c r="H4611" s="18">
        <v>5.5933333333333337</v>
      </c>
      <c r="I4611" s="18">
        <v>8.3133333333333326</v>
      </c>
      <c r="Q4611"/>
    </row>
    <row r="4612" spans="2:17" x14ac:dyDescent="0.25">
      <c r="B4612" s="18">
        <v>2012</v>
      </c>
      <c r="C4612" s="18" t="s">
        <v>8</v>
      </c>
      <c r="D4612" s="18" t="s">
        <v>90</v>
      </c>
      <c r="E4612" s="18" t="s">
        <v>1065</v>
      </c>
      <c r="F4612" s="18" t="s">
        <v>1087</v>
      </c>
      <c r="G4612" s="18">
        <v>612</v>
      </c>
      <c r="H4612" s="18">
        <v>5.5933333333333337</v>
      </c>
      <c r="I4612" s="18">
        <v>7.5</v>
      </c>
      <c r="Q4612"/>
    </row>
    <row r="4613" spans="2:17" x14ac:dyDescent="0.25">
      <c r="B4613" s="18">
        <v>2012</v>
      </c>
      <c r="C4613" s="18" t="s">
        <v>8</v>
      </c>
      <c r="D4613" s="18" t="s">
        <v>90</v>
      </c>
      <c r="E4613" s="18" t="s">
        <v>1065</v>
      </c>
      <c r="F4613" s="18" t="s">
        <v>1088</v>
      </c>
      <c r="G4613" s="18">
        <v>420</v>
      </c>
      <c r="H4613" s="18">
        <v>5.3733333333333331</v>
      </c>
      <c r="I4613" s="18">
        <v>8.1333333333333329</v>
      </c>
      <c r="Q4613"/>
    </row>
    <row r="4614" spans="2:17" x14ac:dyDescent="0.25">
      <c r="B4614" s="18">
        <v>2012</v>
      </c>
      <c r="C4614" s="18" t="s">
        <v>8</v>
      </c>
      <c r="D4614" s="18" t="s">
        <v>90</v>
      </c>
      <c r="E4614" s="18" t="s">
        <v>1065</v>
      </c>
      <c r="F4614" s="18" t="s">
        <v>1089</v>
      </c>
      <c r="G4614" s="18">
        <v>432</v>
      </c>
      <c r="H4614" s="18">
        <v>5.706666666666667</v>
      </c>
      <c r="I4614" s="18">
        <v>7.6533333333333333</v>
      </c>
      <c r="Q4614"/>
    </row>
    <row r="4615" spans="2:17" x14ac:dyDescent="0.25">
      <c r="B4615" s="18">
        <v>2012</v>
      </c>
      <c r="C4615" s="18" t="s">
        <v>8</v>
      </c>
      <c r="D4615" s="18" t="s">
        <v>90</v>
      </c>
      <c r="E4615" s="18" t="s">
        <v>1065</v>
      </c>
      <c r="F4615" s="18" t="s">
        <v>1090</v>
      </c>
      <c r="G4615" s="18">
        <v>480</v>
      </c>
      <c r="H4615" s="18">
        <v>5.58</v>
      </c>
      <c r="I4615" s="18">
        <v>7.36</v>
      </c>
      <c r="Q4615"/>
    </row>
    <row r="4616" spans="2:17" x14ac:dyDescent="0.25">
      <c r="B4616" s="18">
        <v>2012</v>
      </c>
      <c r="C4616" s="18" t="s">
        <v>8</v>
      </c>
      <c r="D4616" s="18" t="s">
        <v>90</v>
      </c>
      <c r="E4616" s="18" t="s">
        <v>1065</v>
      </c>
      <c r="F4616" s="18" t="s">
        <v>1091</v>
      </c>
      <c r="G4616" s="18">
        <v>492</v>
      </c>
      <c r="H4616" s="18">
        <v>6.3533333333333335</v>
      </c>
      <c r="I4616" s="18">
        <v>8.1466666666666665</v>
      </c>
      <c r="Q4616"/>
    </row>
    <row r="4617" spans="2:17" x14ac:dyDescent="0.25">
      <c r="B4617" s="18">
        <v>2012</v>
      </c>
      <c r="C4617" s="18" t="s">
        <v>8</v>
      </c>
      <c r="D4617" s="18" t="s">
        <v>90</v>
      </c>
      <c r="E4617" s="18" t="s">
        <v>1065</v>
      </c>
      <c r="F4617" s="18" t="s">
        <v>1092</v>
      </c>
      <c r="G4617" s="18">
        <v>528</v>
      </c>
      <c r="H4617" s="18">
        <v>6.66</v>
      </c>
      <c r="I4617" s="18">
        <v>8.1533333333333342</v>
      </c>
      <c r="Q4617"/>
    </row>
    <row r="4618" spans="2:17" x14ac:dyDescent="0.25">
      <c r="B4618" s="18">
        <v>2012</v>
      </c>
      <c r="C4618" s="18" t="s">
        <v>8</v>
      </c>
      <c r="D4618" s="18" t="s">
        <v>90</v>
      </c>
      <c r="E4618" s="18" t="s">
        <v>1065</v>
      </c>
      <c r="F4618" s="18" t="s">
        <v>1093</v>
      </c>
      <c r="G4618" s="18">
        <v>480</v>
      </c>
      <c r="H4618" s="18">
        <v>6.08</v>
      </c>
      <c r="I4618" s="18">
        <v>8.4266666666666659</v>
      </c>
      <c r="Q4618"/>
    </row>
    <row r="4619" spans="2:17" x14ac:dyDescent="0.25">
      <c r="B4619" s="18">
        <v>2012</v>
      </c>
      <c r="C4619" s="18" t="s">
        <v>8</v>
      </c>
      <c r="D4619" s="18" t="s">
        <v>90</v>
      </c>
      <c r="E4619" s="18" t="s">
        <v>1065</v>
      </c>
      <c r="F4619" s="18" t="s">
        <v>1094</v>
      </c>
      <c r="G4619" s="18">
        <v>456</v>
      </c>
      <c r="H4619" s="18">
        <v>6.66</v>
      </c>
      <c r="I4619" s="18">
        <v>8.0933333333333337</v>
      </c>
      <c r="Q4619"/>
    </row>
    <row r="4620" spans="2:17" x14ac:dyDescent="0.25">
      <c r="B4620" s="18">
        <v>2012</v>
      </c>
      <c r="C4620" s="18" t="s">
        <v>8</v>
      </c>
      <c r="D4620" s="18" t="s">
        <v>90</v>
      </c>
      <c r="E4620" s="18" t="s">
        <v>1065</v>
      </c>
      <c r="F4620" s="18" t="s">
        <v>1095</v>
      </c>
      <c r="G4620" s="18">
        <v>468</v>
      </c>
      <c r="H4620" s="18">
        <v>5.7266666666666666</v>
      </c>
      <c r="I4620" s="18">
        <v>7.8866666666666667</v>
      </c>
      <c r="Q4620"/>
    </row>
    <row r="4621" spans="2:17" x14ac:dyDescent="0.25">
      <c r="B4621" s="18">
        <v>2012</v>
      </c>
      <c r="C4621" s="18" t="s">
        <v>8</v>
      </c>
      <c r="D4621" s="18" t="s">
        <v>90</v>
      </c>
      <c r="E4621" s="18" t="s">
        <v>1065</v>
      </c>
      <c r="F4621" s="18" t="s">
        <v>1096</v>
      </c>
      <c r="G4621" s="18">
        <v>612</v>
      </c>
      <c r="H4621" s="18">
        <v>6.3266666666666671</v>
      </c>
      <c r="I4621" s="18">
        <v>7.7</v>
      </c>
      <c r="Q4621"/>
    </row>
    <row r="4622" spans="2:17" x14ac:dyDescent="0.25">
      <c r="B4622" s="18">
        <v>2012</v>
      </c>
      <c r="C4622" s="18" t="s">
        <v>8</v>
      </c>
      <c r="D4622" s="18" t="s">
        <v>90</v>
      </c>
      <c r="E4622" s="18" t="s">
        <v>1065</v>
      </c>
      <c r="F4622" s="18" t="s">
        <v>1097</v>
      </c>
      <c r="G4622" s="18">
        <v>552</v>
      </c>
      <c r="H4622" s="18">
        <v>6.0733333333333333</v>
      </c>
      <c r="I4622" s="18">
        <v>8.5266666666666673</v>
      </c>
      <c r="Q4622"/>
    </row>
    <row r="4623" spans="2:17" x14ac:dyDescent="0.25">
      <c r="B4623" s="18">
        <v>2012</v>
      </c>
      <c r="C4623" s="18" t="s">
        <v>8</v>
      </c>
      <c r="D4623" s="18" t="s">
        <v>90</v>
      </c>
      <c r="E4623" s="18" t="s">
        <v>1065</v>
      </c>
      <c r="F4623" s="18" t="s">
        <v>1098</v>
      </c>
      <c r="G4623" s="18">
        <v>456</v>
      </c>
      <c r="H4623" s="18">
        <v>5.8733333333333331</v>
      </c>
      <c r="I4623" s="18">
        <v>8.6266666666666669</v>
      </c>
      <c r="Q4623"/>
    </row>
    <row r="4624" spans="2:17" x14ac:dyDescent="0.25">
      <c r="B4624" s="18">
        <v>2012</v>
      </c>
      <c r="C4624" s="18" t="s">
        <v>8</v>
      </c>
      <c r="D4624" s="18" t="s">
        <v>90</v>
      </c>
      <c r="E4624" s="18" t="s">
        <v>1065</v>
      </c>
      <c r="F4624" s="18" t="s">
        <v>1099</v>
      </c>
      <c r="G4624" s="18">
        <v>468</v>
      </c>
      <c r="H4624" s="18">
        <v>6.333333333333333</v>
      </c>
      <c r="I4624" s="18">
        <v>7.84</v>
      </c>
      <c r="Q4624"/>
    </row>
    <row r="4625" spans="2:17" x14ac:dyDescent="0.25">
      <c r="B4625" s="18">
        <v>2012</v>
      </c>
      <c r="C4625" s="18" t="s">
        <v>8</v>
      </c>
      <c r="D4625" s="18" t="s">
        <v>90</v>
      </c>
      <c r="E4625" s="18" t="s">
        <v>1065</v>
      </c>
      <c r="F4625" s="18" t="s">
        <v>1100</v>
      </c>
      <c r="G4625" s="18">
        <v>456</v>
      </c>
      <c r="H4625" s="18">
        <v>5.44</v>
      </c>
      <c r="I4625" s="18">
        <v>8.5133333333333336</v>
      </c>
      <c r="Q4625"/>
    </row>
    <row r="4626" spans="2:17" x14ac:dyDescent="0.25">
      <c r="B4626" s="18">
        <v>2012</v>
      </c>
      <c r="C4626" s="18" t="s">
        <v>8</v>
      </c>
      <c r="D4626" s="18" t="s">
        <v>90</v>
      </c>
      <c r="E4626" s="18" t="s">
        <v>1065</v>
      </c>
      <c r="F4626" s="18" t="s">
        <v>1101</v>
      </c>
      <c r="G4626" s="18">
        <v>480</v>
      </c>
      <c r="H4626" s="18">
        <v>6.56</v>
      </c>
      <c r="I4626" s="18">
        <v>7.333333333333333</v>
      </c>
      <c r="Q4626"/>
    </row>
    <row r="4627" spans="2:17" x14ac:dyDescent="0.25">
      <c r="B4627" s="18">
        <v>2012</v>
      </c>
      <c r="C4627" s="18" t="s">
        <v>8</v>
      </c>
      <c r="D4627" s="18" t="s">
        <v>90</v>
      </c>
      <c r="E4627" s="18" t="s">
        <v>1065</v>
      </c>
      <c r="F4627" s="18" t="s">
        <v>1102</v>
      </c>
      <c r="G4627" s="18">
        <v>420</v>
      </c>
      <c r="H4627" s="18">
        <v>5.4066666666666663</v>
      </c>
      <c r="I4627" s="18">
        <v>8.1933333333333334</v>
      </c>
      <c r="Q4627"/>
    </row>
    <row r="4628" spans="2:17" x14ac:dyDescent="0.25">
      <c r="B4628" s="18">
        <v>2012</v>
      </c>
      <c r="C4628" s="18" t="s">
        <v>8</v>
      </c>
      <c r="D4628" s="18" t="s">
        <v>90</v>
      </c>
      <c r="E4628" s="18" t="s">
        <v>1065</v>
      </c>
      <c r="F4628" s="18" t="s">
        <v>1103</v>
      </c>
      <c r="G4628" s="18">
        <v>480</v>
      </c>
      <c r="H4628" s="18">
        <v>5.3</v>
      </c>
      <c r="I4628" s="18">
        <v>8.4933333333333341</v>
      </c>
      <c r="Q4628"/>
    </row>
    <row r="4629" spans="2:17" x14ac:dyDescent="0.25">
      <c r="B4629" s="18">
        <v>2012</v>
      </c>
      <c r="C4629" s="18" t="s">
        <v>8</v>
      </c>
      <c r="D4629" s="18" t="s">
        <v>90</v>
      </c>
      <c r="E4629" s="18" t="s">
        <v>1065</v>
      </c>
      <c r="F4629" s="18" t="s">
        <v>1104</v>
      </c>
      <c r="G4629" s="18">
        <v>552</v>
      </c>
      <c r="H4629" s="18">
        <v>6.206666666666667</v>
      </c>
      <c r="I4629" s="18">
        <v>8.3933333333333326</v>
      </c>
      <c r="Q4629"/>
    </row>
    <row r="4630" spans="2:17" x14ac:dyDescent="0.25">
      <c r="B4630" s="18">
        <v>2012</v>
      </c>
      <c r="C4630" s="18" t="s">
        <v>8</v>
      </c>
      <c r="D4630" s="18" t="s">
        <v>90</v>
      </c>
      <c r="E4630" s="18" t="s">
        <v>1065</v>
      </c>
      <c r="F4630" s="18" t="s">
        <v>1105</v>
      </c>
      <c r="G4630" s="18">
        <v>588</v>
      </c>
      <c r="H4630" s="18">
        <v>6.1866666666666665</v>
      </c>
      <c r="I4630" s="18">
        <v>8.3000000000000007</v>
      </c>
      <c r="Q4630"/>
    </row>
    <row r="4631" spans="2:17" x14ac:dyDescent="0.25">
      <c r="B4631" s="18">
        <v>2012</v>
      </c>
      <c r="C4631" s="18" t="s">
        <v>8</v>
      </c>
      <c r="D4631" s="18" t="s">
        <v>90</v>
      </c>
      <c r="E4631" s="18" t="s">
        <v>1065</v>
      </c>
      <c r="F4631" s="18" t="s">
        <v>1106</v>
      </c>
      <c r="G4631" s="18">
        <v>444</v>
      </c>
      <c r="H4631" s="18">
        <v>6.3</v>
      </c>
      <c r="I4631" s="18">
        <v>7.3866666666666667</v>
      </c>
      <c r="Q4631"/>
    </row>
    <row r="4632" spans="2:17" x14ac:dyDescent="0.25">
      <c r="B4632" s="18">
        <v>2012</v>
      </c>
      <c r="C4632" s="18" t="s">
        <v>8</v>
      </c>
      <c r="D4632" s="18" t="s">
        <v>90</v>
      </c>
      <c r="E4632" s="18" t="s">
        <v>1065</v>
      </c>
      <c r="F4632" s="18" t="s">
        <v>1107</v>
      </c>
      <c r="G4632" s="18">
        <v>528</v>
      </c>
      <c r="H4632" s="18">
        <v>6.62</v>
      </c>
      <c r="I4632" s="18">
        <v>8.4</v>
      </c>
      <c r="Q4632"/>
    </row>
    <row r="4633" spans="2:17" x14ac:dyDescent="0.25">
      <c r="B4633" s="18">
        <v>2012</v>
      </c>
      <c r="C4633" s="18" t="s">
        <v>8</v>
      </c>
      <c r="D4633" s="18" t="s">
        <v>90</v>
      </c>
      <c r="E4633" s="18" t="s">
        <v>1065</v>
      </c>
      <c r="F4633" s="18" t="s">
        <v>1108</v>
      </c>
      <c r="G4633" s="18">
        <v>456</v>
      </c>
      <c r="H4633" s="18">
        <v>5.4666666666666668</v>
      </c>
      <c r="I4633" s="18">
        <v>8.1933333333333334</v>
      </c>
      <c r="Q4633"/>
    </row>
    <row r="4634" spans="2:17" x14ac:dyDescent="0.25">
      <c r="B4634" s="18">
        <v>2012</v>
      </c>
      <c r="C4634" s="18" t="s">
        <v>8</v>
      </c>
      <c r="D4634" s="18" t="s">
        <v>90</v>
      </c>
      <c r="E4634" s="18" t="s">
        <v>1065</v>
      </c>
      <c r="F4634" s="18" t="s">
        <v>1109</v>
      </c>
      <c r="G4634" s="18">
        <v>480</v>
      </c>
      <c r="H4634" s="18">
        <v>6.66</v>
      </c>
      <c r="I4634" s="18">
        <v>8.5533333333333328</v>
      </c>
      <c r="Q4634"/>
    </row>
    <row r="4635" spans="2:17" x14ac:dyDescent="0.25">
      <c r="B4635" s="18">
        <v>2012</v>
      </c>
      <c r="C4635" s="18" t="s">
        <v>8</v>
      </c>
      <c r="D4635" s="18" t="s">
        <v>90</v>
      </c>
      <c r="E4635" s="18" t="s">
        <v>1065</v>
      </c>
      <c r="F4635" s="18" t="s">
        <v>1110</v>
      </c>
      <c r="G4635" s="18">
        <v>540</v>
      </c>
      <c r="H4635" s="18">
        <v>5.94</v>
      </c>
      <c r="I4635" s="18">
        <v>8</v>
      </c>
      <c r="Q4635"/>
    </row>
    <row r="4636" spans="2:17" x14ac:dyDescent="0.25">
      <c r="B4636" s="18">
        <v>2012</v>
      </c>
      <c r="C4636" s="18" t="s">
        <v>8</v>
      </c>
      <c r="D4636" s="18" t="s">
        <v>90</v>
      </c>
      <c r="E4636" s="18" t="s">
        <v>1065</v>
      </c>
      <c r="F4636" s="18" t="s">
        <v>1111</v>
      </c>
      <c r="G4636" s="18">
        <v>480</v>
      </c>
      <c r="H4636" s="18">
        <v>5.746666666666667</v>
      </c>
      <c r="I4636" s="18">
        <v>8.4266666666666659</v>
      </c>
      <c r="Q4636"/>
    </row>
    <row r="4637" spans="2:17" x14ac:dyDescent="0.25">
      <c r="B4637" s="18">
        <v>2012</v>
      </c>
      <c r="C4637" s="18" t="s">
        <v>8</v>
      </c>
      <c r="D4637" s="18" t="s">
        <v>90</v>
      </c>
      <c r="E4637" s="18" t="s">
        <v>1065</v>
      </c>
      <c r="F4637" s="18" t="s">
        <v>1112</v>
      </c>
      <c r="G4637" s="18">
        <v>468</v>
      </c>
      <c r="H4637" s="18">
        <v>6.4733333333333336</v>
      </c>
      <c r="I4637" s="18">
        <v>7.4</v>
      </c>
      <c r="Q4637"/>
    </row>
    <row r="4638" spans="2:17" x14ac:dyDescent="0.25">
      <c r="B4638" s="18">
        <v>2012</v>
      </c>
      <c r="C4638" s="18" t="s">
        <v>8</v>
      </c>
      <c r="D4638" s="18" t="s">
        <v>90</v>
      </c>
      <c r="E4638" s="18" t="s">
        <v>1065</v>
      </c>
      <c r="F4638" s="18" t="s">
        <v>1113</v>
      </c>
      <c r="G4638" s="18">
        <v>636</v>
      </c>
      <c r="H4638" s="18">
        <v>6.4333333333333336</v>
      </c>
      <c r="I4638" s="18">
        <v>7.82</v>
      </c>
      <c r="Q4638"/>
    </row>
    <row r="4639" spans="2:17" x14ac:dyDescent="0.25">
      <c r="B4639" s="18">
        <v>2012</v>
      </c>
      <c r="C4639" s="18" t="s">
        <v>8</v>
      </c>
      <c r="D4639" s="18" t="s">
        <v>90</v>
      </c>
      <c r="E4639" s="18" t="s">
        <v>1065</v>
      </c>
      <c r="F4639" s="18" t="s">
        <v>1114</v>
      </c>
      <c r="G4639" s="18">
        <v>624</v>
      </c>
      <c r="H4639" s="18">
        <v>5.6533333333333333</v>
      </c>
      <c r="I4639" s="18">
        <v>8.64</v>
      </c>
      <c r="Q4639"/>
    </row>
    <row r="4640" spans="2:17" x14ac:dyDescent="0.25">
      <c r="B4640" s="18">
        <v>2012</v>
      </c>
      <c r="C4640" s="18" t="s">
        <v>8</v>
      </c>
      <c r="D4640" s="18" t="s">
        <v>90</v>
      </c>
      <c r="E4640" s="18" t="s">
        <v>1065</v>
      </c>
      <c r="F4640" s="18" t="s">
        <v>1115</v>
      </c>
      <c r="G4640" s="18">
        <v>612</v>
      </c>
      <c r="H4640" s="18">
        <v>5.5133333333333336</v>
      </c>
      <c r="I4640" s="18">
        <v>8.6333333333333329</v>
      </c>
      <c r="Q4640"/>
    </row>
    <row r="4641" spans="2:17" x14ac:dyDescent="0.25">
      <c r="B4641" s="18">
        <v>2012</v>
      </c>
      <c r="C4641" s="18" t="s">
        <v>8</v>
      </c>
      <c r="D4641" s="18" t="s">
        <v>90</v>
      </c>
      <c r="E4641" s="18" t="s">
        <v>1065</v>
      </c>
      <c r="F4641" s="18" t="s">
        <v>3706</v>
      </c>
      <c r="G4641" s="18">
        <v>432</v>
      </c>
      <c r="H4641" s="18">
        <v>5.9133333333333331</v>
      </c>
      <c r="I4641" s="18">
        <v>8.4466666666666672</v>
      </c>
      <c r="Q4641"/>
    </row>
    <row r="4642" spans="2:17" x14ac:dyDescent="0.25">
      <c r="B4642" s="18">
        <v>2012</v>
      </c>
      <c r="C4642" s="18" t="s">
        <v>8</v>
      </c>
      <c r="D4642" s="18" t="s">
        <v>160</v>
      </c>
      <c r="E4642" s="18" t="s">
        <v>1116</v>
      </c>
      <c r="F4642" s="18" t="s">
        <v>1117</v>
      </c>
      <c r="G4642" s="18">
        <v>96</v>
      </c>
      <c r="H4642" s="18">
        <v>1.18</v>
      </c>
      <c r="I4642" s="18">
        <v>1.35</v>
      </c>
      <c r="Q4642"/>
    </row>
    <row r="4643" spans="2:17" x14ac:dyDescent="0.25">
      <c r="B4643" s="18">
        <v>2012</v>
      </c>
      <c r="C4643" s="18" t="s">
        <v>8</v>
      </c>
      <c r="D4643" s="18" t="s">
        <v>160</v>
      </c>
      <c r="E4643" s="18" t="s">
        <v>1116</v>
      </c>
      <c r="F4643" s="18" t="s">
        <v>1118</v>
      </c>
      <c r="G4643" s="18">
        <v>204</v>
      </c>
      <c r="H4643" s="18">
        <v>1</v>
      </c>
      <c r="I4643" s="18">
        <v>1.34</v>
      </c>
      <c r="Q4643"/>
    </row>
    <row r="4644" spans="2:17" x14ac:dyDescent="0.25">
      <c r="B4644" s="18">
        <v>2012</v>
      </c>
      <c r="C4644" s="18" t="s">
        <v>8</v>
      </c>
      <c r="D4644" s="18" t="s">
        <v>160</v>
      </c>
      <c r="E4644" s="18" t="s">
        <v>1116</v>
      </c>
      <c r="F4644" s="18" t="s">
        <v>1119</v>
      </c>
      <c r="G4644" s="18">
        <v>156</v>
      </c>
      <c r="H4644" s="18">
        <v>1.1499999999999999</v>
      </c>
      <c r="I4644" s="18">
        <v>1.28</v>
      </c>
      <c r="Q4644"/>
    </row>
    <row r="4645" spans="2:17" x14ac:dyDescent="0.25">
      <c r="B4645" s="18">
        <v>2012</v>
      </c>
      <c r="C4645" s="18" t="s">
        <v>8</v>
      </c>
      <c r="D4645" s="18" t="s">
        <v>160</v>
      </c>
      <c r="E4645" s="18" t="s">
        <v>1116</v>
      </c>
      <c r="F4645" s="18" t="s">
        <v>1120</v>
      </c>
      <c r="G4645" s="18">
        <v>192</v>
      </c>
      <c r="H4645" s="18">
        <v>1.06</v>
      </c>
      <c r="I4645" s="18">
        <v>1.29</v>
      </c>
      <c r="Q4645"/>
    </row>
    <row r="4646" spans="2:17" x14ac:dyDescent="0.25">
      <c r="B4646" s="18">
        <v>2012</v>
      </c>
      <c r="C4646" s="18" t="s">
        <v>8</v>
      </c>
      <c r="D4646" s="18" t="s">
        <v>160</v>
      </c>
      <c r="E4646" s="18" t="s">
        <v>1116</v>
      </c>
      <c r="F4646" s="18" t="s">
        <v>1121</v>
      </c>
      <c r="G4646" s="18">
        <v>192</v>
      </c>
      <c r="H4646" s="18">
        <v>1.0900000000000001</v>
      </c>
      <c r="I4646" s="18">
        <v>1.24</v>
      </c>
      <c r="Q4646"/>
    </row>
    <row r="4647" spans="2:17" x14ac:dyDescent="0.25">
      <c r="B4647" s="18">
        <v>2012</v>
      </c>
      <c r="C4647" s="18" t="s">
        <v>8</v>
      </c>
      <c r="D4647" s="18" t="s">
        <v>160</v>
      </c>
      <c r="E4647" s="18" t="s">
        <v>1122</v>
      </c>
      <c r="F4647" s="18" t="s">
        <v>1123</v>
      </c>
      <c r="G4647" s="18">
        <v>108</v>
      </c>
      <c r="H4647" s="18">
        <v>1.08</v>
      </c>
      <c r="I4647" s="18">
        <v>1.21</v>
      </c>
      <c r="Q4647"/>
    </row>
    <row r="4648" spans="2:17" x14ac:dyDescent="0.25">
      <c r="B4648" s="18">
        <v>2012</v>
      </c>
      <c r="C4648" s="18" t="s">
        <v>8</v>
      </c>
      <c r="D4648" s="18" t="s">
        <v>160</v>
      </c>
      <c r="E4648" s="18" t="s">
        <v>1122</v>
      </c>
      <c r="F4648" s="18" t="s">
        <v>1124</v>
      </c>
      <c r="G4648" s="18">
        <v>192</v>
      </c>
      <c r="H4648" s="18">
        <v>1.06</v>
      </c>
      <c r="I4648" s="18">
        <v>1.28</v>
      </c>
      <c r="Q4648"/>
    </row>
    <row r="4649" spans="2:17" x14ac:dyDescent="0.25">
      <c r="B4649" s="18">
        <v>2012</v>
      </c>
      <c r="C4649" s="18" t="s">
        <v>8</v>
      </c>
      <c r="D4649" s="18" t="s">
        <v>160</v>
      </c>
      <c r="E4649" s="18" t="s">
        <v>1122</v>
      </c>
      <c r="F4649" s="18" t="s">
        <v>1125</v>
      </c>
      <c r="G4649" s="18">
        <v>144</v>
      </c>
      <c r="H4649" s="18">
        <v>1.04</v>
      </c>
      <c r="I4649" s="18">
        <v>1.29</v>
      </c>
      <c r="Q4649"/>
    </row>
    <row r="4650" spans="2:17" x14ac:dyDescent="0.25">
      <c r="B4650" s="18">
        <v>2012</v>
      </c>
      <c r="C4650" s="18" t="s">
        <v>8</v>
      </c>
      <c r="D4650" s="18" t="s">
        <v>160</v>
      </c>
      <c r="E4650" s="18" t="s">
        <v>1122</v>
      </c>
      <c r="F4650" s="18" t="s">
        <v>1126</v>
      </c>
      <c r="G4650" s="18">
        <v>60</v>
      </c>
      <c r="H4650" s="18">
        <v>1</v>
      </c>
      <c r="I4650" s="18">
        <v>1.26</v>
      </c>
      <c r="Q4650"/>
    </row>
    <row r="4651" spans="2:17" x14ac:dyDescent="0.25">
      <c r="B4651" s="18">
        <v>2012</v>
      </c>
      <c r="C4651" s="18" t="s">
        <v>8</v>
      </c>
      <c r="D4651" s="18" t="s">
        <v>160</v>
      </c>
      <c r="E4651" s="18" t="s">
        <v>1122</v>
      </c>
      <c r="F4651" s="18" t="s">
        <v>1127</v>
      </c>
      <c r="G4651" s="18">
        <v>120</v>
      </c>
      <c r="H4651" s="18">
        <v>1.1200000000000001</v>
      </c>
      <c r="I4651" s="18">
        <v>1.27</v>
      </c>
      <c r="Q4651"/>
    </row>
    <row r="4652" spans="2:17" x14ac:dyDescent="0.25">
      <c r="B4652" s="18">
        <v>2012</v>
      </c>
      <c r="C4652" s="18" t="s">
        <v>8</v>
      </c>
      <c r="D4652" s="18" t="s">
        <v>160</v>
      </c>
      <c r="E4652" s="18" t="s">
        <v>1122</v>
      </c>
      <c r="F4652" s="18" t="s">
        <v>1128</v>
      </c>
      <c r="G4652" s="18">
        <v>60</v>
      </c>
      <c r="H4652" s="18">
        <v>1.05</v>
      </c>
      <c r="I4652" s="18">
        <v>1.27</v>
      </c>
      <c r="Q4652"/>
    </row>
    <row r="4653" spans="2:17" x14ac:dyDescent="0.25">
      <c r="B4653" s="18">
        <v>2012</v>
      </c>
      <c r="C4653" s="18" t="s">
        <v>8</v>
      </c>
      <c r="D4653" s="18" t="s">
        <v>160</v>
      </c>
      <c r="E4653" s="18" t="s">
        <v>1122</v>
      </c>
      <c r="F4653" s="18" t="s">
        <v>1129</v>
      </c>
      <c r="G4653" s="18">
        <v>108</v>
      </c>
      <c r="H4653" s="18">
        <v>1.1499999999999999</v>
      </c>
      <c r="I4653" s="18">
        <v>1.39</v>
      </c>
      <c r="Q4653"/>
    </row>
    <row r="4654" spans="2:17" x14ac:dyDescent="0.25">
      <c r="B4654" s="18">
        <v>2012</v>
      </c>
      <c r="C4654" s="18" t="s">
        <v>8</v>
      </c>
      <c r="D4654" s="18" t="s">
        <v>160</v>
      </c>
      <c r="E4654" s="18" t="s">
        <v>1122</v>
      </c>
      <c r="F4654" s="18" t="s">
        <v>1130</v>
      </c>
      <c r="G4654" s="18">
        <v>204</v>
      </c>
      <c r="H4654" s="18">
        <v>1</v>
      </c>
      <c r="I4654" s="18">
        <v>1.27</v>
      </c>
      <c r="Q4654"/>
    </row>
    <row r="4655" spans="2:17" x14ac:dyDescent="0.25">
      <c r="B4655" s="18">
        <v>2012</v>
      </c>
      <c r="C4655" s="18" t="s">
        <v>8</v>
      </c>
      <c r="D4655" s="18" t="s">
        <v>160</v>
      </c>
      <c r="E4655" s="18" t="s">
        <v>1122</v>
      </c>
      <c r="F4655" s="18" t="s">
        <v>1131</v>
      </c>
      <c r="G4655" s="18">
        <v>84</v>
      </c>
      <c r="H4655" s="18">
        <v>1.18</v>
      </c>
      <c r="I4655" s="18">
        <v>1.36</v>
      </c>
      <c r="Q4655"/>
    </row>
    <row r="4656" spans="2:17" x14ac:dyDescent="0.25">
      <c r="B4656" s="18">
        <v>2012</v>
      </c>
      <c r="C4656" s="18" t="s">
        <v>8</v>
      </c>
      <c r="D4656" s="18" t="s">
        <v>160</v>
      </c>
      <c r="E4656" s="18" t="s">
        <v>1122</v>
      </c>
      <c r="F4656" s="18" t="s">
        <v>1132</v>
      </c>
      <c r="G4656" s="18">
        <v>120</v>
      </c>
      <c r="H4656" s="18">
        <v>1.01</v>
      </c>
      <c r="I4656" s="18">
        <v>1.29</v>
      </c>
      <c r="Q4656"/>
    </row>
    <row r="4657" spans="2:17" x14ac:dyDescent="0.25">
      <c r="B4657" s="18">
        <v>2012</v>
      </c>
      <c r="C4657" s="18" t="s">
        <v>8</v>
      </c>
      <c r="D4657" s="18" t="s">
        <v>160</v>
      </c>
      <c r="E4657" s="18" t="s">
        <v>1122</v>
      </c>
      <c r="F4657" s="18" t="s">
        <v>1133</v>
      </c>
      <c r="G4657" s="18">
        <v>72</v>
      </c>
      <c r="H4657" s="18">
        <v>1.1200000000000001</v>
      </c>
      <c r="I4657" s="18">
        <v>1.27</v>
      </c>
      <c r="Q4657"/>
    </row>
    <row r="4658" spans="2:17" x14ac:dyDescent="0.25">
      <c r="B4658" s="18">
        <v>2012</v>
      </c>
      <c r="C4658" s="18" t="s">
        <v>8</v>
      </c>
      <c r="D4658" s="18" t="s">
        <v>160</v>
      </c>
      <c r="E4658" s="18" t="s">
        <v>1122</v>
      </c>
      <c r="F4658" s="18" t="s">
        <v>1134</v>
      </c>
      <c r="G4658" s="18">
        <v>108</v>
      </c>
      <c r="H4658" s="18">
        <v>1.1299999999999999</v>
      </c>
      <c r="I4658" s="18">
        <v>1.33</v>
      </c>
      <c r="Q4658"/>
    </row>
    <row r="4659" spans="2:17" x14ac:dyDescent="0.25">
      <c r="B4659" s="18">
        <v>2012</v>
      </c>
      <c r="C4659" s="18" t="s">
        <v>8</v>
      </c>
      <c r="D4659" s="18" t="s">
        <v>160</v>
      </c>
      <c r="E4659" s="18" t="s">
        <v>1122</v>
      </c>
      <c r="F4659" s="18" t="s">
        <v>1135</v>
      </c>
      <c r="G4659" s="18">
        <v>84</v>
      </c>
      <c r="H4659" s="18">
        <v>1.17</v>
      </c>
      <c r="I4659" s="18">
        <v>1.36</v>
      </c>
      <c r="Q4659"/>
    </row>
    <row r="4660" spans="2:17" x14ac:dyDescent="0.25">
      <c r="B4660" s="18">
        <v>2012</v>
      </c>
      <c r="C4660" s="18" t="s">
        <v>8</v>
      </c>
      <c r="D4660" s="18" t="s">
        <v>160</v>
      </c>
      <c r="E4660" s="18" t="s">
        <v>1122</v>
      </c>
      <c r="F4660" s="18" t="s">
        <v>1136</v>
      </c>
      <c r="G4660" s="18">
        <v>156</v>
      </c>
      <c r="H4660" s="18">
        <v>1.1000000000000001</v>
      </c>
      <c r="I4660" s="18">
        <v>1.26</v>
      </c>
      <c r="Q4660"/>
    </row>
    <row r="4661" spans="2:17" x14ac:dyDescent="0.25">
      <c r="B4661" s="18">
        <v>2012</v>
      </c>
      <c r="C4661" s="18" t="s">
        <v>8</v>
      </c>
      <c r="D4661" s="18" t="s">
        <v>160</v>
      </c>
      <c r="E4661" s="18" t="s">
        <v>1122</v>
      </c>
      <c r="F4661" s="18" t="s">
        <v>1137</v>
      </c>
      <c r="G4661" s="18">
        <v>168</v>
      </c>
      <c r="H4661" s="18">
        <v>1.19</v>
      </c>
      <c r="I4661" s="18">
        <v>1.38</v>
      </c>
      <c r="Q4661"/>
    </row>
    <row r="4662" spans="2:17" x14ac:dyDescent="0.25">
      <c r="B4662" s="18">
        <v>2012</v>
      </c>
      <c r="C4662" s="18" t="s">
        <v>8</v>
      </c>
      <c r="D4662" s="18" t="s">
        <v>160</v>
      </c>
      <c r="E4662" s="18" t="s">
        <v>1122</v>
      </c>
      <c r="F4662" s="18" t="s">
        <v>1138</v>
      </c>
      <c r="G4662" s="18">
        <v>108</v>
      </c>
      <c r="H4662" s="18">
        <v>1.1200000000000001</v>
      </c>
      <c r="I4662" s="18">
        <v>1.31</v>
      </c>
      <c r="Q4662"/>
    </row>
    <row r="4663" spans="2:17" x14ac:dyDescent="0.25">
      <c r="B4663" s="18">
        <v>2012</v>
      </c>
      <c r="C4663" s="18" t="s">
        <v>8</v>
      </c>
      <c r="D4663" s="18" t="s">
        <v>160</v>
      </c>
      <c r="E4663" s="18" t="s">
        <v>1122</v>
      </c>
      <c r="F4663" s="18" t="s">
        <v>1139</v>
      </c>
      <c r="G4663" s="18">
        <v>168</v>
      </c>
      <c r="H4663" s="18">
        <v>1.04</v>
      </c>
      <c r="I4663" s="18">
        <v>1.37</v>
      </c>
      <c r="Q4663"/>
    </row>
    <row r="4664" spans="2:17" x14ac:dyDescent="0.25">
      <c r="B4664" s="18">
        <v>2012</v>
      </c>
      <c r="C4664" s="18" t="s">
        <v>8</v>
      </c>
      <c r="D4664" s="18" t="s">
        <v>160</v>
      </c>
      <c r="E4664" s="18" t="s">
        <v>1122</v>
      </c>
      <c r="F4664" s="18" t="s">
        <v>1140</v>
      </c>
      <c r="G4664" s="18">
        <v>108</v>
      </c>
      <c r="H4664" s="18">
        <v>1.1000000000000001</v>
      </c>
      <c r="I4664" s="18">
        <v>1.3</v>
      </c>
      <c r="Q4664"/>
    </row>
    <row r="4665" spans="2:17" x14ac:dyDescent="0.25">
      <c r="B4665" s="18">
        <v>2012</v>
      </c>
      <c r="C4665" s="18" t="s">
        <v>8</v>
      </c>
      <c r="D4665" s="18" t="s">
        <v>160</v>
      </c>
      <c r="E4665" s="18" t="s">
        <v>1122</v>
      </c>
      <c r="F4665" s="18" t="s">
        <v>1141</v>
      </c>
      <c r="G4665" s="18">
        <v>192</v>
      </c>
      <c r="H4665" s="18">
        <v>1.1299999999999999</v>
      </c>
      <c r="I4665" s="18">
        <v>1.33</v>
      </c>
      <c r="Q4665"/>
    </row>
    <row r="4666" spans="2:17" x14ac:dyDescent="0.25">
      <c r="B4666" s="18">
        <v>2012</v>
      </c>
      <c r="C4666" s="18" t="s">
        <v>8</v>
      </c>
      <c r="D4666" s="18" t="s">
        <v>160</v>
      </c>
      <c r="E4666" s="18" t="s">
        <v>1122</v>
      </c>
      <c r="F4666" s="18" t="s">
        <v>1142</v>
      </c>
      <c r="G4666" s="18">
        <v>60</v>
      </c>
      <c r="H4666" s="18">
        <v>1.02</v>
      </c>
      <c r="I4666" s="18">
        <v>1.37</v>
      </c>
      <c r="Q4666"/>
    </row>
    <row r="4667" spans="2:17" x14ac:dyDescent="0.25">
      <c r="B4667" s="18">
        <v>2012</v>
      </c>
      <c r="C4667" s="18" t="s">
        <v>8</v>
      </c>
      <c r="D4667" s="18" t="s">
        <v>160</v>
      </c>
      <c r="E4667" s="18" t="s">
        <v>1122</v>
      </c>
      <c r="F4667" s="18" t="s">
        <v>1143</v>
      </c>
      <c r="G4667" s="18">
        <v>192</v>
      </c>
      <c r="H4667" s="18">
        <v>1.1499999999999999</v>
      </c>
      <c r="I4667" s="18">
        <v>1.36</v>
      </c>
      <c r="Q4667"/>
    </row>
    <row r="4668" spans="2:17" x14ac:dyDescent="0.25">
      <c r="B4668" s="18">
        <v>2012</v>
      </c>
      <c r="C4668" s="18" t="s">
        <v>8</v>
      </c>
      <c r="D4668" s="18" t="s">
        <v>160</v>
      </c>
      <c r="E4668" s="18" t="s">
        <v>1122</v>
      </c>
      <c r="F4668" s="18" t="s">
        <v>1144</v>
      </c>
      <c r="G4668" s="18">
        <v>120</v>
      </c>
      <c r="H4668" s="18">
        <v>1.1599999999999999</v>
      </c>
      <c r="I4668" s="18">
        <v>1.2</v>
      </c>
      <c r="Q4668"/>
    </row>
    <row r="4669" spans="2:17" x14ac:dyDescent="0.25">
      <c r="B4669" s="18">
        <v>2012</v>
      </c>
      <c r="C4669" s="18" t="s">
        <v>8</v>
      </c>
      <c r="D4669" s="18" t="s">
        <v>160</v>
      </c>
      <c r="E4669" s="18" t="s">
        <v>1122</v>
      </c>
      <c r="F4669" s="18" t="s">
        <v>1145</v>
      </c>
      <c r="G4669" s="18">
        <v>72</v>
      </c>
      <c r="H4669" s="18">
        <v>1.1599999999999999</v>
      </c>
      <c r="I4669" s="18">
        <v>1.33</v>
      </c>
      <c r="Q4669"/>
    </row>
    <row r="4670" spans="2:17" x14ac:dyDescent="0.25">
      <c r="B4670" s="18">
        <v>2012</v>
      </c>
      <c r="C4670" s="18" t="s">
        <v>8</v>
      </c>
      <c r="D4670" s="18" t="s">
        <v>160</v>
      </c>
      <c r="E4670" s="18" t="s">
        <v>1122</v>
      </c>
      <c r="F4670" s="18" t="s">
        <v>1146</v>
      </c>
      <c r="G4670" s="18">
        <v>180</v>
      </c>
      <c r="H4670" s="18">
        <v>1.18</v>
      </c>
      <c r="I4670" s="18">
        <v>1.36</v>
      </c>
      <c r="Q4670"/>
    </row>
    <row r="4671" spans="2:17" x14ac:dyDescent="0.25">
      <c r="B4671" s="18">
        <v>2012</v>
      </c>
      <c r="C4671" s="18" t="s">
        <v>8</v>
      </c>
      <c r="D4671" s="18" t="s">
        <v>160</v>
      </c>
      <c r="E4671" s="18" t="s">
        <v>1122</v>
      </c>
      <c r="F4671" s="18" t="s">
        <v>1147</v>
      </c>
      <c r="G4671" s="18">
        <v>144</v>
      </c>
      <c r="H4671" s="18">
        <v>1.05</v>
      </c>
      <c r="I4671" s="18">
        <v>1.36</v>
      </c>
      <c r="Q4671"/>
    </row>
    <row r="4672" spans="2:17" x14ac:dyDescent="0.25">
      <c r="B4672" s="18">
        <v>2012</v>
      </c>
      <c r="C4672" s="18" t="s">
        <v>8</v>
      </c>
      <c r="D4672" s="18" t="s">
        <v>160</v>
      </c>
      <c r="E4672" s="18" t="s">
        <v>1122</v>
      </c>
      <c r="F4672" s="18" t="s">
        <v>1148</v>
      </c>
      <c r="G4672" s="18">
        <v>108</v>
      </c>
      <c r="H4672" s="18">
        <v>1.06</v>
      </c>
      <c r="I4672" s="18">
        <v>1.25</v>
      </c>
      <c r="Q4672"/>
    </row>
    <row r="4673" spans="2:17" x14ac:dyDescent="0.25">
      <c r="B4673" s="18">
        <v>2012</v>
      </c>
      <c r="C4673" s="18" t="s">
        <v>8</v>
      </c>
      <c r="D4673" s="18" t="s">
        <v>160</v>
      </c>
      <c r="E4673" s="18" t="s">
        <v>1122</v>
      </c>
      <c r="F4673" s="18" t="s">
        <v>1149</v>
      </c>
      <c r="G4673" s="18">
        <v>120</v>
      </c>
      <c r="H4673" s="18">
        <v>1.2</v>
      </c>
      <c r="I4673" s="18">
        <v>1.37</v>
      </c>
      <c r="Q4673"/>
    </row>
    <row r="4674" spans="2:17" x14ac:dyDescent="0.25">
      <c r="B4674" s="18">
        <v>2012</v>
      </c>
      <c r="C4674" s="18" t="s">
        <v>8</v>
      </c>
      <c r="D4674" s="18" t="s">
        <v>160</v>
      </c>
      <c r="E4674" s="18" t="s">
        <v>1122</v>
      </c>
      <c r="F4674" s="18" t="s">
        <v>1150</v>
      </c>
      <c r="G4674" s="18">
        <v>120</v>
      </c>
      <c r="H4674" s="18">
        <v>1.05</v>
      </c>
      <c r="I4674" s="18">
        <v>1.3</v>
      </c>
      <c r="Q4674"/>
    </row>
    <row r="4675" spans="2:17" x14ac:dyDescent="0.25">
      <c r="B4675" s="18">
        <v>2012</v>
      </c>
      <c r="C4675" s="18" t="s">
        <v>8</v>
      </c>
      <c r="D4675" s="18" t="s">
        <v>160</v>
      </c>
      <c r="E4675" s="18" t="s">
        <v>1122</v>
      </c>
      <c r="F4675" s="18" t="s">
        <v>1151</v>
      </c>
      <c r="G4675" s="18">
        <v>108</v>
      </c>
      <c r="H4675" s="18">
        <v>1.08</v>
      </c>
      <c r="I4675" s="18">
        <v>1.33</v>
      </c>
      <c r="Q4675"/>
    </row>
    <row r="4676" spans="2:17" x14ac:dyDescent="0.25">
      <c r="B4676" s="18">
        <v>2012</v>
      </c>
      <c r="C4676" s="18" t="s">
        <v>8</v>
      </c>
      <c r="D4676" s="18" t="s">
        <v>160</v>
      </c>
      <c r="E4676" s="18" t="s">
        <v>1122</v>
      </c>
      <c r="F4676" s="18" t="s">
        <v>1152</v>
      </c>
      <c r="G4676" s="18">
        <v>168</v>
      </c>
      <c r="H4676" s="18">
        <v>1.07</v>
      </c>
      <c r="I4676" s="18">
        <v>1.37</v>
      </c>
      <c r="Q4676"/>
    </row>
    <row r="4677" spans="2:17" x14ac:dyDescent="0.25">
      <c r="B4677" s="18">
        <v>2012</v>
      </c>
      <c r="C4677" s="18" t="s">
        <v>8</v>
      </c>
      <c r="D4677" s="18" t="s">
        <v>160</v>
      </c>
      <c r="E4677" s="18" t="s">
        <v>1122</v>
      </c>
      <c r="F4677" s="18" t="s">
        <v>1153</v>
      </c>
      <c r="G4677" s="18">
        <v>156</v>
      </c>
      <c r="H4677" s="18">
        <v>1.1000000000000001</v>
      </c>
      <c r="I4677" s="18">
        <v>1.36</v>
      </c>
      <c r="Q4677"/>
    </row>
    <row r="4678" spans="2:17" x14ac:dyDescent="0.25">
      <c r="B4678" s="18">
        <v>2012</v>
      </c>
      <c r="C4678" s="18" t="s">
        <v>8</v>
      </c>
      <c r="D4678" s="18" t="s">
        <v>160</v>
      </c>
      <c r="E4678" s="18" t="s">
        <v>1122</v>
      </c>
      <c r="F4678" s="18" t="s">
        <v>1154</v>
      </c>
      <c r="G4678" s="18">
        <v>108</v>
      </c>
      <c r="H4678" s="18">
        <v>1.18</v>
      </c>
      <c r="I4678" s="18">
        <v>1.24</v>
      </c>
      <c r="Q4678"/>
    </row>
    <row r="4679" spans="2:17" x14ac:dyDescent="0.25">
      <c r="B4679" s="18">
        <v>2012</v>
      </c>
      <c r="C4679" s="18" t="s">
        <v>8</v>
      </c>
      <c r="D4679" s="18" t="s">
        <v>160</v>
      </c>
      <c r="E4679" s="18" t="s">
        <v>1122</v>
      </c>
      <c r="F4679" s="18" t="s">
        <v>1155</v>
      </c>
      <c r="G4679" s="18">
        <v>192</v>
      </c>
      <c r="H4679" s="18">
        <v>1.2</v>
      </c>
      <c r="I4679" s="18">
        <v>1.4</v>
      </c>
      <c r="Q4679"/>
    </row>
    <row r="4680" spans="2:17" x14ac:dyDescent="0.25">
      <c r="B4680" s="18">
        <v>2012</v>
      </c>
      <c r="C4680" s="18" t="s">
        <v>8</v>
      </c>
      <c r="D4680" s="18" t="s">
        <v>160</v>
      </c>
      <c r="E4680" s="18" t="s">
        <v>1122</v>
      </c>
      <c r="F4680" s="18" t="s">
        <v>1156</v>
      </c>
      <c r="G4680" s="18">
        <v>108</v>
      </c>
      <c r="H4680" s="18">
        <v>1.07</v>
      </c>
      <c r="I4680" s="18">
        <v>1.36</v>
      </c>
      <c r="Q4680"/>
    </row>
    <row r="4681" spans="2:17" x14ac:dyDescent="0.25">
      <c r="B4681" s="18">
        <v>2012</v>
      </c>
      <c r="C4681" s="18" t="s">
        <v>8</v>
      </c>
      <c r="D4681" s="18" t="s">
        <v>160</v>
      </c>
      <c r="E4681" s="18" t="s">
        <v>1122</v>
      </c>
      <c r="F4681" s="18" t="s">
        <v>1157</v>
      </c>
      <c r="G4681" s="18">
        <v>132</v>
      </c>
      <c r="H4681" s="18">
        <v>1.03</v>
      </c>
      <c r="I4681" s="18">
        <v>1.28</v>
      </c>
      <c r="Q4681"/>
    </row>
    <row r="4682" spans="2:17" x14ac:dyDescent="0.25">
      <c r="B4682" s="18">
        <v>2012</v>
      </c>
      <c r="C4682" s="18" t="s">
        <v>8</v>
      </c>
      <c r="D4682" s="18" t="s">
        <v>160</v>
      </c>
      <c r="E4682" s="18" t="s">
        <v>1122</v>
      </c>
      <c r="F4682" s="18" t="s">
        <v>1158</v>
      </c>
      <c r="G4682" s="18">
        <v>192</v>
      </c>
      <c r="H4682" s="18">
        <v>1</v>
      </c>
      <c r="I4682" s="18">
        <v>1.32</v>
      </c>
      <c r="Q4682"/>
    </row>
    <row r="4683" spans="2:17" x14ac:dyDescent="0.25">
      <c r="B4683" s="18">
        <v>2012</v>
      </c>
      <c r="C4683" s="18" t="s">
        <v>8</v>
      </c>
      <c r="D4683" s="18" t="s">
        <v>160</v>
      </c>
      <c r="E4683" s="18" t="s">
        <v>1122</v>
      </c>
      <c r="F4683" s="18" t="s">
        <v>1159</v>
      </c>
      <c r="G4683" s="18">
        <v>120</v>
      </c>
      <c r="H4683" s="18">
        <v>1.07</v>
      </c>
      <c r="I4683" s="18">
        <v>1.39</v>
      </c>
      <c r="Q4683"/>
    </row>
    <row r="4684" spans="2:17" x14ac:dyDescent="0.25">
      <c r="B4684" s="18">
        <v>2012</v>
      </c>
      <c r="C4684" s="18" t="s">
        <v>8</v>
      </c>
      <c r="D4684" s="18" t="s">
        <v>160</v>
      </c>
      <c r="E4684" s="18" t="s">
        <v>1122</v>
      </c>
      <c r="F4684" s="18" t="s">
        <v>1160</v>
      </c>
      <c r="G4684" s="18">
        <v>60</v>
      </c>
      <c r="H4684" s="18">
        <v>1.1100000000000001</v>
      </c>
      <c r="I4684" s="18">
        <v>1.27</v>
      </c>
      <c r="Q4684"/>
    </row>
    <row r="4685" spans="2:17" x14ac:dyDescent="0.25">
      <c r="B4685" s="18">
        <v>2012</v>
      </c>
      <c r="C4685" s="18" t="s">
        <v>8</v>
      </c>
      <c r="D4685" s="18" t="s">
        <v>160</v>
      </c>
      <c r="E4685" s="18" t="s">
        <v>1122</v>
      </c>
      <c r="F4685" s="18" t="s">
        <v>1161</v>
      </c>
      <c r="G4685" s="18">
        <v>132</v>
      </c>
      <c r="H4685" s="18">
        <v>1.02</v>
      </c>
      <c r="I4685" s="18">
        <v>1.2</v>
      </c>
      <c r="Q4685"/>
    </row>
    <row r="4686" spans="2:17" x14ac:dyDescent="0.25">
      <c r="B4686" s="18">
        <v>2012</v>
      </c>
      <c r="C4686" s="18" t="s">
        <v>8</v>
      </c>
      <c r="D4686" s="18" t="s">
        <v>160</v>
      </c>
      <c r="E4686" s="18" t="s">
        <v>1122</v>
      </c>
      <c r="F4686" s="18" t="s">
        <v>1162</v>
      </c>
      <c r="G4686" s="18">
        <v>180</v>
      </c>
      <c r="H4686" s="18">
        <v>1.1200000000000001</v>
      </c>
      <c r="I4686" s="18">
        <v>1.37</v>
      </c>
      <c r="Q4686"/>
    </row>
    <row r="4687" spans="2:17" x14ac:dyDescent="0.25">
      <c r="B4687" s="18">
        <v>2012</v>
      </c>
      <c r="C4687" s="18" t="s">
        <v>8</v>
      </c>
      <c r="D4687" s="18" t="s">
        <v>160</v>
      </c>
      <c r="E4687" s="18" t="s">
        <v>1122</v>
      </c>
      <c r="F4687" s="18" t="s">
        <v>1163</v>
      </c>
      <c r="G4687" s="18">
        <v>96</v>
      </c>
      <c r="H4687" s="18">
        <v>1.06</v>
      </c>
      <c r="I4687" s="18">
        <v>1.27</v>
      </c>
      <c r="Q4687"/>
    </row>
    <row r="4688" spans="2:17" x14ac:dyDescent="0.25">
      <c r="B4688" s="18">
        <v>2012</v>
      </c>
      <c r="C4688" s="18" t="s">
        <v>8</v>
      </c>
      <c r="D4688" s="18" t="s">
        <v>160</v>
      </c>
      <c r="E4688" s="18" t="s">
        <v>1122</v>
      </c>
      <c r="F4688" s="18" t="s">
        <v>1164</v>
      </c>
      <c r="G4688" s="18">
        <v>72</v>
      </c>
      <c r="H4688" s="18">
        <v>1.17</v>
      </c>
      <c r="I4688" s="18">
        <v>1.39</v>
      </c>
      <c r="Q4688"/>
    </row>
    <row r="4689" spans="2:17" x14ac:dyDescent="0.25">
      <c r="B4689" s="18">
        <v>2012</v>
      </c>
      <c r="C4689" s="18" t="s">
        <v>8</v>
      </c>
      <c r="D4689" s="18" t="s">
        <v>160</v>
      </c>
      <c r="E4689" s="18" t="s">
        <v>1122</v>
      </c>
      <c r="F4689" s="18" t="s">
        <v>1165</v>
      </c>
      <c r="G4689" s="18">
        <v>132</v>
      </c>
      <c r="H4689" s="18">
        <v>1.1399999999999999</v>
      </c>
      <c r="I4689" s="18">
        <v>1.4</v>
      </c>
      <c r="Q4689"/>
    </row>
    <row r="4690" spans="2:17" x14ac:dyDescent="0.25">
      <c r="B4690" s="18">
        <v>2012</v>
      </c>
      <c r="C4690" s="18" t="s">
        <v>8</v>
      </c>
      <c r="D4690" s="18" t="s">
        <v>160</v>
      </c>
      <c r="E4690" s="18" t="s">
        <v>1122</v>
      </c>
      <c r="F4690" s="18" t="s">
        <v>1166</v>
      </c>
      <c r="G4690" s="18">
        <v>132</v>
      </c>
      <c r="H4690" s="18">
        <v>1.05</v>
      </c>
      <c r="I4690" s="18">
        <v>1.36</v>
      </c>
      <c r="Q4690"/>
    </row>
    <row r="4691" spans="2:17" x14ac:dyDescent="0.25">
      <c r="B4691" s="18">
        <v>2012</v>
      </c>
      <c r="C4691" s="18" t="s">
        <v>8</v>
      </c>
      <c r="D4691" s="18" t="s">
        <v>160</v>
      </c>
      <c r="E4691" s="18" t="s">
        <v>1122</v>
      </c>
      <c r="F4691" s="18" t="s">
        <v>1167</v>
      </c>
      <c r="G4691" s="18">
        <v>204</v>
      </c>
      <c r="H4691" s="18">
        <v>1.1399999999999999</v>
      </c>
      <c r="I4691" s="18">
        <v>1.36</v>
      </c>
      <c r="Q4691"/>
    </row>
    <row r="4692" spans="2:17" x14ac:dyDescent="0.25">
      <c r="B4692" s="18">
        <v>2012</v>
      </c>
      <c r="C4692" s="18" t="s">
        <v>8</v>
      </c>
      <c r="D4692" s="18" t="s">
        <v>160</v>
      </c>
      <c r="E4692" s="18" t="s">
        <v>1122</v>
      </c>
      <c r="F4692" s="18" t="s">
        <v>1168</v>
      </c>
      <c r="G4692" s="18">
        <v>72</v>
      </c>
      <c r="H4692" s="18">
        <v>1.0900000000000001</v>
      </c>
      <c r="I4692" s="18">
        <v>1.21</v>
      </c>
      <c r="Q4692"/>
    </row>
    <row r="4693" spans="2:17" x14ac:dyDescent="0.25">
      <c r="B4693" s="18">
        <v>2012</v>
      </c>
      <c r="C4693" s="18" t="s">
        <v>8</v>
      </c>
      <c r="D4693" s="18" t="s">
        <v>160</v>
      </c>
      <c r="E4693" s="18" t="s">
        <v>1122</v>
      </c>
      <c r="F4693" s="18" t="s">
        <v>1169</v>
      </c>
      <c r="G4693" s="18">
        <v>216</v>
      </c>
      <c r="H4693" s="18">
        <v>1.1000000000000001</v>
      </c>
      <c r="I4693" s="18">
        <v>1.28</v>
      </c>
      <c r="Q4693"/>
    </row>
    <row r="4694" spans="2:17" x14ac:dyDescent="0.25">
      <c r="B4694" s="18">
        <v>2012</v>
      </c>
      <c r="C4694" s="18" t="s">
        <v>8</v>
      </c>
      <c r="D4694" s="18" t="s">
        <v>160</v>
      </c>
      <c r="E4694" s="18" t="s">
        <v>1122</v>
      </c>
      <c r="F4694" s="18" t="s">
        <v>1170</v>
      </c>
      <c r="G4694" s="18">
        <v>60</v>
      </c>
      <c r="H4694" s="18">
        <v>1.1499999999999999</v>
      </c>
      <c r="I4694" s="18">
        <v>1.35</v>
      </c>
      <c r="Q4694"/>
    </row>
    <row r="4695" spans="2:17" x14ac:dyDescent="0.25">
      <c r="B4695" s="18">
        <v>2012</v>
      </c>
      <c r="C4695" s="18" t="s">
        <v>8</v>
      </c>
      <c r="D4695" s="18" t="s">
        <v>160</v>
      </c>
      <c r="E4695" s="18" t="s">
        <v>1122</v>
      </c>
      <c r="F4695" s="18" t="s">
        <v>1171</v>
      </c>
      <c r="G4695" s="18">
        <v>72</v>
      </c>
      <c r="H4695" s="18">
        <v>1.17</v>
      </c>
      <c r="I4695" s="18">
        <v>1.23</v>
      </c>
      <c r="Q4695"/>
    </row>
    <row r="4696" spans="2:17" x14ac:dyDescent="0.25">
      <c r="B4696" s="18">
        <v>2012</v>
      </c>
      <c r="C4696" s="18" t="s">
        <v>8</v>
      </c>
      <c r="D4696" s="18" t="s">
        <v>160</v>
      </c>
      <c r="E4696" s="18" t="s">
        <v>1122</v>
      </c>
      <c r="F4696" s="18" t="s">
        <v>1172</v>
      </c>
      <c r="G4696" s="18">
        <v>204</v>
      </c>
      <c r="H4696" s="18">
        <v>1.18</v>
      </c>
      <c r="I4696" s="18">
        <v>1.29</v>
      </c>
      <c r="Q4696"/>
    </row>
    <row r="4697" spans="2:17" x14ac:dyDescent="0.25">
      <c r="B4697" s="18">
        <v>2012</v>
      </c>
      <c r="C4697" s="18" t="s">
        <v>8</v>
      </c>
      <c r="D4697" s="18" t="s">
        <v>160</v>
      </c>
      <c r="E4697" s="18" t="s">
        <v>1122</v>
      </c>
      <c r="F4697" s="18" t="s">
        <v>1173</v>
      </c>
      <c r="G4697" s="18">
        <v>216</v>
      </c>
      <c r="H4697" s="18">
        <v>1.03</v>
      </c>
      <c r="I4697" s="18">
        <v>1.25</v>
      </c>
      <c r="Q4697"/>
    </row>
    <row r="4698" spans="2:17" x14ac:dyDescent="0.25">
      <c r="B4698" s="18">
        <v>2012</v>
      </c>
      <c r="C4698" s="18" t="s">
        <v>8</v>
      </c>
      <c r="D4698" s="18" t="s">
        <v>160</v>
      </c>
      <c r="E4698" s="18" t="s">
        <v>1122</v>
      </c>
      <c r="F4698" s="18" t="s">
        <v>1174</v>
      </c>
      <c r="G4698" s="18">
        <v>72</v>
      </c>
      <c r="H4698" s="18">
        <v>1.1200000000000001</v>
      </c>
      <c r="I4698" s="18">
        <v>1.3</v>
      </c>
      <c r="Q4698"/>
    </row>
    <row r="4699" spans="2:17" x14ac:dyDescent="0.25">
      <c r="B4699" s="18">
        <v>2012</v>
      </c>
      <c r="C4699" s="18" t="s">
        <v>8</v>
      </c>
      <c r="D4699" s="18" t="s">
        <v>160</v>
      </c>
      <c r="E4699" s="18" t="s">
        <v>1122</v>
      </c>
      <c r="F4699" s="18" t="s">
        <v>1175</v>
      </c>
      <c r="G4699" s="18">
        <v>168</v>
      </c>
      <c r="H4699" s="18">
        <v>1.19</v>
      </c>
      <c r="I4699" s="18">
        <v>1.29</v>
      </c>
      <c r="Q4699"/>
    </row>
    <row r="4700" spans="2:17" x14ac:dyDescent="0.25">
      <c r="B4700" s="18">
        <v>2012</v>
      </c>
      <c r="C4700" s="18" t="s">
        <v>8</v>
      </c>
      <c r="D4700" s="18" t="s">
        <v>160</v>
      </c>
      <c r="E4700" s="18" t="s">
        <v>1122</v>
      </c>
      <c r="F4700" s="18" t="s">
        <v>1176</v>
      </c>
      <c r="G4700" s="18">
        <v>144</v>
      </c>
      <c r="H4700" s="18">
        <v>1.1299999999999999</v>
      </c>
      <c r="I4700" s="18">
        <v>1.4</v>
      </c>
      <c r="Q4700"/>
    </row>
    <row r="4701" spans="2:17" x14ac:dyDescent="0.25">
      <c r="B4701" s="18">
        <v>2012</v>
      </c>
      <c r="C4701" s="18" t="s">
        <v>8</v>
      </c>
      <c r="D4701" s="18" t="s">
        <v>160</v>
      </c>
      <c r="E4701" s="18" t="s">
        <v>1122</v>
      </c>
      <c r="F4701" s="18" t="s">
        <v>1177</v>
      </c>
      <c r="G4701" s="18">
        <v>108</v>
      </c>
      <c r="H4701" s="18">
        <v>1.06</v>
      </c>
      <c r="I4701" s="18">
        <v>1.29</v>
      </c>
      <c r="Q4701"/>
    </row>
    <row r="4702" spans="2:17" x14ac:dyDescent="0.25">
      <c r="B4702" s="18">
        <v>2012</v>
      </c>
      <c r="C4702" s="18" t="s">
        <v>8</v>
      </c>
      <c r="D4702" s="18" t="s">
        <v>160</v>
      </c>
      <c r="E4702" s="18" t="s">
        <v>1122</v>
      </c>
      <c r="F4702" s="18" t="s">
        <v>1178</v>
      </c>
      <c r="G4702" s="18">
        <v>96</v>
      </c>
      <c r="H4702" s="18">
        <v>1.1200000000000001</v>
      </c>
      <c r="I4702" s="18">
        <v>1.34</v>
      </c>
      <c r="Q4702"/>
    </row>
    <row r="4703" spans="2:17" x14ac:dyDescent="0.25">
      <c r="B4703" s="18">
        <v>2012</v>
      </c>
      <c r="C4703" s="18" t="s">
        <v>8</v>
      </c>
      <c r="D4703" s="18" t="s">
        <v>160</v>
      </c>
      <c r="E4703" s="18" t="s">
        <v>1122</v>
      </c>
      <c r="F4703" s="18" t="s">
        <v>1179</v>
      </c>
      <c r="G4703" s="18">
        <v>156</v>
      </c>
      <c r="H4703" s="18">
        <v>1.1399999999999999</v>
      </c>
      <c r="I4703" s="18">
        <v>1.26</v>
      </c>
      <c r="Q4703"/>
    </row>
    <row r="4704" spans="2:17" x14ac:dyDescent="0.25">
      <c r="B4704" s="18">
        <v>2012</v>
      </c>
      <c r="C4704" s="18" t="s">
        <v>8</v>
      </c>
      <c r="D4704" s="18" t="s">
        <v>160</v>
      </c>
      <c r="E4704" s="18" t="s">
        <v>1122</v>
      </c>
      <c r="F4704" s="18" t="s">
        <v>1180</v>
      </c>
      <c r="G4704" s="18">
        <v>180</v>
      </c>
      <c r="H4704" s="18">
        <v>1.03</v>
      </c>
      <c r="I4704" s="18">
        <v>1.35</v>
      </c>
      <c r="Q4704"/>
    </row>
    <row r="4705" spans="2:17" x14ac:dyDescent="0.25">
      <c r="B4705" s="18">
        <v>2012</v>
      </c>
      <c r="C4705" s="18" t="s">
        <v>8</v>
      </c>
      <c r="D4705" s="18" t="s">
        <v>160</v>
      </c>
      <c r="E4705" s="18" t="s">
        <v>1122</v>
      </c>
      <c r="F4705" s="18" t="s">
        <v>1181</v>
      </c>
      <c r="G4705" s="18">
        <v>72</v>
      </c>
      <c r="H4705" s="18">
        <v>1.04</v>
      </c>
      <c r="I4705" s="18">
        <v>1.26</v>
      </c>
      <c r="Q4705"/>
    </row>
    <row r="4706" spans="2:17" x14ac:dyDescent="0.25">
      <c r="B4706" s="18">
        <v>2012</v>
      </c>
      <c r="C4706" s="18" t="s">
        <v>8</v>
      </c>
      <c r="D4706" s="18" t="s">
        <v>160</v>
      </c>
      <c r="E4706" s="18" t="s">
        <v>1122</v>
      </c>
      <c r="F4706" s="18" t="s">
        <v>1182</v>
      </c>
      <c r="G4706" s="18">
        <v>84</v>
      </c>
      <c r="H4706" s="18">
        <v>1.06</v>
      </c>
      <c r="I4706" s="18">
        <v>1.22</v>
      </c>
      <c r="Q4706"/>
    </row>
    <row r="4707" spans="2:17" x14ac:dyDescent="0.25">
      <c r="B4707" s="18">
        <v>2012</v>
      </c>
      <c r="C4707" s="18" t="s">
        <v>8</v>
      </c>
      <c r="D4707" s="18" t="s">
        <v>160</v>
      </c>
      <c r="E4707" s="18" t="s">
        <v>1122</v>
      </c>
      <c r="F4707" s="18" t="s">
        <v>1183</v>
      </c>
      <c r="G4707" s="18">
        <v>120</v>
      </c>
      <c r="H4707" s="18">
        <v>1.1499999999999999</v>
      </c>
      <c r="I4707" s="18">
        <v>1.31</v>
      </c>
      <c r="Q4707"/>
    </row>
    <row r="4708" spans="2:17" x14ac:dyDescent="0.25">
      <c r="B4708" s="18">
        <v>2012</v>
      </c>
      <c r="C4708" s="18" t="s">
        <v>8</v>
      </c>
      <c r="D4708" s="18" t="s">
        <v>160</v>
      </c>
      <c r="E4708" s="18" t="s">
        <v>1122</v>
      </c>
      <c r="F4708" s="18" t="s">
        <v>1184</v>
      </c>
      <c r="G4708" s="18">
        <v>96</v>
      </c>
      <c r="H4708" s="18">
        <v>1.17</v>
      </c>
      <c r="I4708" s="18">
        <v>1.28</v>
      </c>
      <c r="Q4708"/>
    </row>
    <row r="4709" spans="2:17" x14ac:dyDescent="0.25">
      <c r="B4709" s="18">
        <v>2012</v>
      </c>
      <c r="C4709" s="18" t="s">
        <v>8</v>
      </c>
      <c r="D4709" s="18" t="s">
        <v>160</v>
      </c>
      <c r="E4709" s="18" t="s">
        <v>1122</v>
      </c>
      <c r="F4709" s="18" t="s">
        <v>1185</v>
      </c>
      <c r="G4709" s="18">
        <v>132</v>
      </c>
      <c r="H4709" s="18">
        <v>1.18</v>
      </c>
      <c r="I4709" s="18">
        <v>1.31</v>
      </c>
      <c r="Q4709"/>
    </row>
    <row r="4710" spans="2:17" x14ac:dyDescent="0.25">
      <c r="B4710" s="18">
        <v>2012</v>
      </c>
      <c r="C4710" s="18" t="s">
        <v>8</v>
      </c>
      <c r="D4710" s="18" t="s">
        <v>160</v>
      </c>
      <c r="E4710" s="18" t="s">
        <v>1122</v>
      </c>
      <c r="F4710" s="18" t="s">
        <v>1186</v>
      </c>
      <c r="G4710" s="18">
        <v>120</v>
      </c>
      <c r="H4710" s="18">
        <v>1.1299999999999999</v>
      </c>
      <c r="I4710" s="18">
        <v>1.39</v>
      </c>
      <c r="Q4710"/>
    </row>
    <row r="4711" spans="2:17" x14ac:dyDescent="0.25">
      <c r="B4711" s="18">
        <v>2012</v>
      </c>
      <c r="C4711" s="18" t="s">
        <v>8</v>
      </c>
      <c r="D4711" s="18" t="s">
        <v>160</v>
      </c>
      <c r="E4711" s="18" t="s">
        <v>1122</v>
      </c>
      <c r="F4711" s="18" t="s">
        <v>1187</v>
      </c>
      <c r="G4711" s="18">
        <v>84</v>
      </c>
      <c r="H4711" s="18">
        <v>1.1000000000000001</v>
      </c>
      <c r="I4711" s="18">
        <v>1.26</v>
      </c>
      <c r="Q4711"/>
    </row>
    <row r="4712" spans="2:17" x14ac:dyDescent="0.25">
      <c r="B4712" s="18">
        <v>2012</v>
      </c>
      <c r="C4712" s="18" t="s">
        <v>8</v>
      </c>
      <c r="D4712" s="18" t="s">
        <v>160</v>
      </c>
      <c r="E4712" s="18" t="s">
        <v>1122</v>
      </c>
      <c r="F4712" s="18" t="s">
        <v>1188</v>
      </c>
      <c r="G4712" s="18">
        <v>144</v>
      </c>
      <c r="H4712" s="18">
        <v>1.1200000000000001</v>
      </c>
      <c r="I4712" s="18">
        <v>1.36</v>
      </c>
      <c r="Q4712"/>
    </row>
    <row r="4713" spans="2:17" x14ac:dyDescent="0.25">
      <c r="B4713" s="18">
        <v>2012</v>
      </c>
      <c r="C4713" s="18" t="s">
        <v>8</v>
      </c>
      <c r="D4713" s="18" t="s">
        <v>160</v>
      </c>
      <c r="E4713" s="18" t="s">
        <v>1122</v>
      </c>
      <c r="F4713" s="18" t="s">
        <v>1189</v>
      </c>
      <c r="G4713" s="18">
        <v>108</v>
      </c>
      <c r="H4713" s="18">
        <v>1.05</v>
      </c>
      <c r="I4713" s="18">
        <v>1.24</v>
      </c>
      <c r="Q4713"/>
    </row>
    <row r="4714" spans="2:17" x14ac:dyDescent="0.25">
      <c r="B4714" s="18">
        <v>2012</v>
      </c>
      <c r="C4714" s="18" t="s">
        <v>8</v>
      </c>
      <c r="D4714" s="18" t="s">
        <v>160</v>
      </c>
      <c r="E4714" s="18" t="s">
        <v>1122</v>
      </c>
      <c r="F4714" s="18" t="s">
        <v>1190</v>
      </c>
      <c r="G4714" s="18">
        <v>144</v>
      </c>
      <c r="H4714" s="18">
        <v>1.05</v>
      </c>
      <c r="I4714" s="18">
        <v>1.28</v>
      </c>
      <c r="Q4714"/>
    </row>
    <row r="4715" spans="2:17" x14ac:dyDescent="0.25">
      <c r="B4715" s="18">
        <v>2012</v>
      </c>
      <c r="C4715" s="18" t="s">
        <v>8</v>
      </c>
      <c r="D4715" s="18" t="s">
        <v>160</v>
      </c>
      <c r="E4715" s="18" t="s">
        <v>1122</v>
      </c>
      <c r="F4715" s="18" t="s">
        <v>1191</v>
      </c>
      <c r="G4715" s="18">
        <v>156</v>
      </c>
      <c r="H4715" s="18">
        <v>1.17</v>
      </c>
      <c r="I4715" s="18">
        <v>1.38</v>
      </c>
      <c r="Q4715"/>
    </row>
    <row r="4716" spans="2:17" x14ac:dyDescent="0.25">
      <c r="B4716" s="18">
        <v>2012</v>
      </c>
      <c r="C4716" s="18" t="s">
        <v>8</v>
      </c>
      <c r="D4716" s="18" t="s">
        <v>160</v>
      </c>
      <c r="E4716" s="18" t="s">
        <v>1122</v>
      </c>
      <c r="F4716" s="18" t="s">
        <v>1192</v>
      </c>
      <c r="G4716" s="18">
        <v>84</v>
      </c>
      <c r="H4716" s="18">
        <v>1.08</v>
      </c>
      <c r="I4716" s="18">
        <v>1.22</v>
      </c>
      <c r="Q4716"/>
    </row>
    <row r="4717" spans="2:17" x14ac:dyDescent="0.25">
      <c r="B4717" s="18">
        <v>2012</v>
      </c>
      <c r="C4717" s="18" t="s">
        <v>8</v>
      </c>
      <c r="D4717" s="18" t="s">
        <v>160</v>
      </c>
      <c r="E4717" s="18" t="s">
        <v>1122</v>
      </c>
      <c r="F4717" s="18" t="s">
        <v>1193</v>
      </c>
      <c r="G4717" s="18">
        <v>144</v>
      </c>
      <c r="H4717" s="18">
        <v>1.05</v>
      </c>
      <c r="I4717" s="18">
        <v>1.31</v>
      </c>
      <c r="Q4717"/>
    </row>
    <row r="4718" spans="2:17" x14ac:dyDescent="0.25">
      <c r="B4718" s="18">
        <v>2012</v>
      </c>
      <c r="C4718" s="18" t="s">
        <v>8</v>
      </c>
      <c r="D4718" s="18" t="s">
        <v>160</v>
      </c>
      <c r="E4718" s="18" t="s">
        <v>1122</v>
      </c>
      <c r="F4718" s="18" t="s">
        <v>1194</v>
      </c>
      <c r="G4718" s="18">
        <v>108</v>
      </c>
      <c r="H4718" s="18">
        <v>1.0900000000000001</v>
      </c>
      <c r="I4718" s="18">
        <v>1.3</v>
      </c>
      <c r="Q4718"/>
    </row>
    <row r="4719" spans="2:17" x14ac:dyDescent="0.25">
      <c r="B4719" s="18">
        <v>2012</v>
      </c>
      <c r="C4719" s="18" t="s">
        <v>8</v>
      </c>
      <c r="D4719" s="18" t="s">
        <v>160</v>
      </c>
      <c r="E4719" s="18" t="s">
        <v>1122</v>
      </c>
      <c r="F4719" s="18" t="s">
        <v>1195</v>
      </c>
      <c r="G4719" s="18">
        <v>156</v>
      </c>
      <c r="H4719" s="18">
        <v>1.1200000000000001</v>
      </c>
      <c r="I4719" s="18">
        <v>1.3</v>
      </c>
      <c r="Q4719"/>
    </row>
    <row r="4720" spans="2:17" x14ac:dyDescent="0.25">
      <c r="B4720" s="18">
        <v>2012</v>
      </c>
      <c r="C4720" s="18" t="s">
        <v>8</v>
      </c>
      <c r="D4720" s="18" t="s">
        <v>160</v>
      </c>
      <c r="E4720" s="18" t="s">
        <v>1122</v>
      </c>
      <c r="F4720" s="18" t="s">
        <v>1196</v>
      </c>
      <c r="G4720" s="18">
        <v>60</v>
      </c>
      <c r="H4720" s="18">
        <v>1.1200000000000001</v>
      </c>
      <c r="I4720" s="18">
        <v>1.35</v>
      </c>
      <c r="Q4720"/>
    </row>
    <row r="4721" spans="2:17" x14ac:dyDescent="0.25">
      <c r="B4721" s="18">
        <v>2012</v>
      </c>
      <c r="C4721" s="18" t="s">
        <v>8</v>
      </c>
      <c r="D4721" s="18" t="s">
        <v>160</v>
      </c>
      <c r="E4721" s="18" t="s">
        <v>1122</v>
      </c>
      <c r="F4721" s="18" t="s">
        <v>1197</v>
      </c>
      <c r="G4721" s="18">
        <v>96</v>
      </c>
      <c r="H4721" s="18">
        <v>1.05</v>
      </c>
      <c r="I4721" s="18">
        <v>1.28</v>
      </c>
      <c r="Q4721"/>
    </row>
    <row r="4722" spans="2:17" x14ac:dyDescent="0.25">
      <c r="B4722" s="18">
        <v>2012</v>
      </c>
      <c r="C4722" s="18" t="s">
        <v>8</v>
      </c>
      <c r="D4722" s="18" t="s">
        <v>160</v>
      </c>
      <c r="E4722" s="18" t="s">
        <v>1122</v>
      </c>
      <c r="F4722" s="18" t="s">
        <v>1198</v>
      </c>
      <c r="G4722" s="18">
        <v>192</v>
      </c>
      <c r="H4722" s="18">
        <v>1.0900000000000001</v>
      </c>
      <c r="I4722" s="18">
        <v>1.4</v>
      </c>
      <c r="Q4722"/>
    </row>
    <row r="4723" spans="2:17" x14ac:dyDescent="0.25">
      <c r="B4723" s="18">
        <v>2012</v>
      </c>
      <c r="C4723" s="18" t="s">
        <v>8</v>
      </c>
      <c r="D4723" s="18" t="s">
        <v>160</v>
      </c>
      <c r="E4723" s="18" t="s">
        <v>1122</v>
      </c>
      <c r="F4723" s="18" t="s">
        <v>1199</v>
      </c>
      <c r="G4723" s="18">
        <v>216</v>
      </c>
      <c r="H4723" s="18">
        <v>1.18</v>
      </c>
      <c r="I4723" s="18">
        <v>1.33</v>
      </c>
      <c r="Q4723"/>
    </row>
    <row r="4724" spans="2:17" x14ac:dyDescent="0.25">
      <c r="B4724" s="18">
        <v>2012</v>
      </c>
      <c r="C4724" s="18" t="s">
        <v>8</v>
      </c>
      <c r="D4724" s="18" t="s">
        <v>160</v>
      </c>
      <c r="E4724" s="18" t="s">
        <v>1122</v>
      </c>
      <c r="F4724" s="18" t="s">
        <v>1200</v>
      </c>
      <c r="G4724" s="18">
        <v>144</v>
      </c>
      <c r="H4724" s="18">
        <v>1.02</v>
      </c>
      <c r="I4724" s="18">
        <v>1.32</v>
      </c>
      <c r="Q4724"/>
    </row>
    <row r="4725" spans="2:17" x14ac:dyDescent="0.25">
      <c r="B4725" s="18">
        <v>2012</v>
      </c>
      <c r="C4725" s="18" t="s">
        <v>8</v>
      </c>
      <c r="D4725" s="18" t="s">
        <v>160</v>
      </c>
      <c r="E4725" s="18" t="s">
        <v>1122</v>
      </c>
      <c r="F4725" s="18" t="s">
        <v>1201</v>
      </c>
      <c r="G4725" s="18">
        <v>204</v>
      </c>
      <c r="H4725" s="18">
        <v>1.1000000000000001</v>
      </c>
      <c r="I4725" s="18">
        <v>1.2</v>
      </c>
      <c r="Q4725"/>
    </row>
    <row r="4726" spans="2:17" x14ac:dyDescent="0.25">
      <c r="B4726" s="18">
        <v>2012</v>
      </c>
      <c r="C4726" s="18" t="s">
        <v>8</v>
      </c>
      <c r="D4726" s="18" t="s">
        <v>160</v>
      </c>
      <c r="E4726" s="18" t="s">
        <v>1122</v>
      </c>
      <c r="F4726" s="18" t="s">
        <v>1202</v>
      </c>
      <c r="G4726" s="18">
        <v>168</v>
      </c>
      <c r="H4726" s="18">
        <v>1.04</v>
      </c>
      <c r="I4726" s="18">
        <v>1.36</v>
      </c>
      <c r="Q4726"/>
    </row>
    <row r="4727" spans="2:17" x14ac:dyDescent="0.25">
      <c r="B4727" s="18">
        <v>2012</v>
      </c>
      <c r="C4727" s="18" t="s">
        <v>8</v>
      </c>
      <c r="D4727" s="18" t="s">
        <v>160</v>
      </c>
      <c r="E4727" s="18" t="s">
        <v>1122</v>
      </c>
      <c r="F4727" s="18" t="s">
        <v>1203</v>
      </c>
      <c r="G4727" s="18">
        <v>84</v>
      </c>
      <c r="H4727" s="18">
        <v>1.1599999999999999</v>
      </c>
      <c r="I4727" s="18">
        <v>1.4</v>
      </c>
      <c r="Q4727"/>
    </row>
    <row r="4728" spans="2:17" x14ac:dyDescent="0.25">
      <c r="B4728" s="18">
        <v>2012</v>
      </c>
      <c r="C4728" s="18" t="s">
        <v>8</v>
      </c>
      <c r="D4728" s="18" t="s">
        <v>160</v>
      </c>
      <c r="E4728" s="18" t="s">
        <v>1122</v>
      </c>
      <c r="F4728" s="18" t="s">
        <v>1204</v>
      </c>
      <c r="G4728" s="18">
        <v>192</v>
      </c>
      <c r="H4728" s="18">
        <v>1.17</v>
      </c>
      <c r="I4728" s="18">
        <v>1.27</v>
      </c>
      <c r="Q4728"/>
    </row>
    <row r="4729" spans="2:17" x14ac:dyDescent="0.25">
      <c r="B4729" s="18">
        <v>2012</v>
      </c>
      <c r="C4729" s="18" t="s">
        <v>8</v>
      </c>
      <c r="D4729" s="18" t="s">
        <v>160</v>
      </c>
      <c r="E4729" s="18" t="s">
        <v>1122</v>
      </c>
      <c r="F4729" s="18" t="s">
        <v>1205</v>
      </c>
      <c r="G4729" s="18">
        <v>216</v>
      </c>
      <c r="H4729" s="18">
        <v>1.1200000000000001</v>
      </c>
      <c r="I4729" s="18">
        <v>1.39</v>
      </c>
      <c r="Q4729"/>
    </row>
    <row r="4730" spans="2:17" x14ac:dyDescent="0.25">
      <c r="B4730" s="18">
        <v>2012</v>
      </c>
      <c r="C4730" s="18" t="s">
        <v>8</v>
      </c>
      <c r="D4730" s="18" t="s">
        <v>160</v>
      </c>
      <c r="E4730" s="18" t="s">
        <v>1122</v>
      </c>
      <c r="F4730" s="18" t="s">
        <v>1206</v>
      </c>
      <c r="G4730" s="18">
        <v>192</v>
      </c>
      <c r="H4730" s="18">
        <v>1.05</v>
      </c>
      <c r="I4730" s="18">
        <v>1.27</v>
      </c>
      <c r="Q4730"/>
    </row>
    <row r="4731" spans="2:17" x14ac:dyDescent="0.25">
      <c r="B4731" s="18">
        <v>2012</v>
      </c>
      <c r="C4731" s="18" t="s">
        <v>8</v>
      </c>
      <c r="D4731" s="18" t="s">
        <v>160</v>
      </c>
      <c r="E4731" s="18" t="s">
        <v>1122</v>
      </c>
      <c r="F4731" s="18" t="s">
        <v>1207</v>
      </c>
      <c r="G4731" s="18">
        <v>108</v>
      </c>
      <c r="H4731" s="18">
        <v>1.01</v>
      </c>
      <c r="I4731" s="18">
        <v>1.34</v>
      </c>
      <c r="Q4731"/>
    </row>
    <row r="4732" spans="2:17" x14ac:dyDescent="0.25">
      <c r="B4732" s="18">
        <v>2012</v>
      </c>
      <c r="C4732" s="18" t="s">
        <v>8</v>
      </c>
      <c r="D4732" s="18" t="s">
        <v>160</v>
      </c>
      <c r="E4732" s="18" t="s">
        <v>1122</v>
      </c>
      <c r="F4732" s="18" t="s">
        <v>1208</v>
      </c>
      <c r="G4732" s="18">
        <v>60</v>
      </c>
      <c r="H4732" s="18">
        <v>1.02</v>
      </c>
      <c r="I4732" s="18">
        <v>1.24</v>
      </c>
      <c r="Q4732"/>
    </row>
    <row r="4733" spans="2:17" x14ac:dyDescent="0.25">
      <c r="B4733" s="18">
        <v>2012</v>
      </c>
      <c r="C4733" s="18" t="s">
        <v>8</v>
      </c>
      <c r="D4733" s="18" t="s">
        <v>160</v>
      </c>
      <c r="E4733" s="18" t="s">
        <v>1122</v>
      </c>
      <c r="F4733" s="18" t="s">
        <v>1209</v>
      </c>
      <c r="G4733" s="18">
        <v>84</v>
      </c>
      <c r="H4733" s="18">
        <v>1.1399999999999999</v>
      </c>
      <c r="I4733" s="18">
        <v>1.31</v>
      </c>
      <c r="Q4733"/>
    </row>
    <row r="4734" spans="2:17" x14ac:dyDescent="0.25">
      <c r="B4734" s="18">
        <v>2012</v>
      </c>
      <c r="C4734" s="18" t="s">
        <v>8</v>
      </c>
      <c r="D4734" s="18" t="s">
        <v>160</v>
      </c>
      <c r="E4734" s="18" t="s">
        <v>1122</v>
      </c>
      <c r="F4734" s="18" t="s">
        <v>1210</v>
      </c>
      <c r="G4734" s="18">
        <v>108</v>
      </c>
      <c r="H4734" s="18">
        <v>1.2</v>
      </c>
      <c r="I4734" s="18">
        <v>1.28</v>
      </c>
      <c r="Q4734"/>
    </row>
    <row r="4735" spans="2:17" x14ac:dyDescent="0.25">
      <c r="B4735" s="18">
        <v>2012</v>
      </c>
      <c r="C4735" s="18" t="s">
        <v>8</v>
      </c>
      <c r="D4735" s="18" t="s">
        <v>160</v>
      </c>
      <c r="E4735" s="18" t="s">
        <v>1122</v>
      </c>
      <c r="F4735" s="18" t="s">
        <v>1211</v>
      </c>
      <c r="G4735" s="18">
        <v>72</v>
      </c>
      <c r="H4735" s="18">
        <v>1.18</v>
      </c>
      <c r="I4735" s="18">
        <v>1.39</v>
      </c>
      <c r="Q4735"/>
    </row>
    <row r="4736" spans="2:17" x14ac:dyDescent="0.25">
      <c r="B4736" s="18">
        <v>2012</v>
      </c>
      <c r="C4736" s="18" t="s">
        <v>8</v>
      </c>
      <c r="D4736" s="18" t="s">
        <v>160</v>
      </c>
      <c r="E4736" s="18" t="s">
        <v>1122</v>
      </c>
      <c r="F4736" s="18" t="s">
        <v>1212</v>
      </c>
      <c r="G4736" s="18">
        <v>120</v>
      </c>
      <c r="H4736" s="18">
        <v>1.03</v>
      </c>
      <c r="I4736" s="18">
        <v>1.35</v>
      </c>
      <c r="Q4736"/>
    </row>
    <row r="4737" spans="2:17" x14ac:dyDescent="0.25">
      <c r="B4737" s="18">
        <v>2012</v>
      </c>
      <c r="C4737" s="18" t="s">
        <v>8</v>
      </c>
      <c r="D4737" s="18" t="s">
        <v>160</v>
      </c>
      <c r="E4737" s="18" t="s">
        <v>1122</v>
      </c>
      <c r="F4737" s="18" t="s">
        <v>1213</v>
      </c>
      <c r="G4737" s="18">
        <v>72</v>
      </c>
      <c r="H4737" s="18">
        <v>1.1399999999999999</v>
      </c>
      <c r="I4737" s="18">
        <v>1.36</v>
      </c>
      <c r="Q4737"/>
    </row>
    <row r="4738" spans="2:17" x14ac:dyDescent="0.25">
      <c r="B4738" s="18">
        <v>2012</v>
      </c>
      <c r="C4738" s="18" t="s">
        <v>8</v>
      </c>
      <c r="D4738" s="18" t="s">
        <v>160</v>
      </c>
      <c r="E4738" s="18" t="s">
        <v>1122</v>
      </c>
      <c r="F4738" s="18" t="s">
        <v>1214</v>
      </c>
      <c r="G4738" s="18">
        <v>60</v>
      </c>
      <c r="H4738" s="18">
        <v>1</v>
      </c>
      <c r="I4738" s="18">
        <v>1.29</v>
      </c>
      <c r="Q4738"/>
    </row>
    <row r="4739" spans="2:17" x14ac:dyDescent="0.25">
      <c r="B4739" s="18">
        <v>2012</v>
      </c>
      <c r="C4739" s="18" t="s">
        <v>8</v>
      </c>
      <c r="D4739" s="18" t="s">
        <v>160</v>
      </c>
      <c r="E4739" s="18" t="s">
        <v>1122</v>
      </c>
      <c r="F4739" s="18" t="s">
        <v>1215</v>
      </c>
      <c r="G4739" s="18">
        <v>120</v>
      </c>
      <c r="H4739" s="18">
        <v>1.1399999999999999</v>
      </c>
      <c r="I4739" s="18">
        <v>1.38</v>
      </c>
      <c r="Q4739"/>
    </row>
    <row r="4740" spans="2:17" x14ac:dyDescent="0.25">
      <c r="B4740" s="18">
        <v>2012</v>
      </c>
      <c r="C4740" s="18" t="s">
        <v>8</v>
      </c>
      <c r="D4740" s="18" t="s">
        <v>160</v>
      </c>
      <c r="E4740" s="18" t="s">
        <v>1122</v>
      </c>
      <c r="F4740" s="18" t="s">
        <v>1216</v>
      </c>
      <c r="G4740" s="18">
        <v>96</v>
      </c>
      <c r="H4740" s="18">
        <v>1.02</v>
      </c>
      <c r="I4740" s="18">
        <v>1.29</v>
      </c>
      <c r="Q4740"/>
    </row>
    <row r="4741" spans="2:17" x14ac:dyDescent="0.25">
      <c r="B4741" s="18">
        <v>2012</v>
      </c>
      <c r="C4741" s="18" t="s">
        <v>8</v>
      </c>
      <c r="D4741" s="18" t="s">
        <v>160</v>
      </c>
      <c r="E4741" s="18" t="s">
        <v>1122</v>
      </c>
      <c r="F4741" s="18" t="s">
        <v>1217</v>
      </c>
      <c r="G4741" s="18">
        <v>96</v>
      </c>
      <c r="H4741" s="18">
        <v>1.1499999999999999</v>
      </c>
      <c r="I4741" s="18">
        <v>1.29</v>
      </c>
      <c r="Q4741"/>
    </row>
    <row r="4742" spans="2:17" x14ac:dyDescent="0.25">
      <c r="B4742" s="18">
        <v>2012</v>
      </c>
      <c r="C4742" s="18" t="s">
        <v>8</v>
      </c>
      <c r="D4742" s="18" t="s">
        <v>160</v>
      </c>
      <c r="E4742" s="18" t="s">
        <v>1122</v>
      </c>
      <c r="F4742" s="18" t="s">
        <v>1218</v>
      </c>
      <c r="G4742" s="18">
        <v>72</v>
      </c>
      <c r="H4742" s="18">
        <v>1.1599999999999999</v>
      </c>
      <c r="I4742" s="18">
        <v>1.25</v>
      </c>
      <c r="Q4742"/>
    </row>
    <row r="4743" spans="2:17" x14ac:dyDescent="0.25">
      <c r="B4743" s="18">
        <v>2012</v>
      </c>
      <c r="C4743" s="18" t="s">
        <v>8</v>
      </c>
      <c r="D4743" s="18" t="s">
        <v>160</v>
      </c>
      <c r="E4743" s="18" t="s">
        <v>1122</v>
      </c>
      <c r="F4743" s="18" t="s">
        <v>1219</v>
      </c>
      <c r="G4743" s="18">
        <v>156</v>
      </c>
      <c r="H4743" s="18">
        <v>1.02</v>
      </c>
      <c r="I4743" s="18">
        <v>1.36</v>
      </c>
      <c r="Q4743"/>
    </row>
    <row r="4744" spans="2:17" x14ac:dyDescent="0.25">
      <c r="B4744" s="18">
        <v>2012</v>
      </c>
      <c r="C4744" s="18" t="s">
        <v>8</v>
      </c>
      <c r="D4744" s="18" t="s">
        <v>160</v>
      </c>
      <c r="E4744" s="18" t="s">
        <v>1122</v>
      </c>
      <c r="F4744" s="18" t="s">
        <v>1220</v>
      </c>
      <c r="G4744" s="18">
        <v>192</v>
      </c>
      <c r="H4744" s="18">
        <v>1.07</v>
      </c>
      <c r="I4744" s="18">
        <v>1.4</v>
      </c>
      <c r="Q4744"/>
    </row>
    <row r="4745" spans="2:17" x14ac:dyDescent="0.25">
      <c r="B4745" s="18">
        <v>2012</v>
      </c>
      <c r="C4745" s="18" t="s">
        <v>8</v>
      </c>
      <c r="D4745" s="18" t="s">
        <v>160</v>
      </c>
      <c r="E4745" s="18" t="s">
        <v>1122</v>
      </c>
      <c r="F4745" s="18" t="s">
        <v>1221</v>
      </c>
      <c r="G4745" s="18">
        <v>216</v>
      </c>
      <c r="H4745" s="18">
        <v>1.1399999999999999</v>
      </c>
      <c r="I4745" s="18">
        <v>1.28</v>
      </c>
      <c r="Q4745"/>
    </row>
    <row r="4746" spans="2:17" x14ac:dyDescent="0.25">
      <c r="B4746" s="18">
        <v>2012</v>
      </c>
      <c r="C4746" s="18" t="s">
        <v>8</v>
      </c>
      <c r="D4746" s="18" t="s">
        <v>160</v>
      </c>
      <c r="E4746" s="18" t="s">
        <v>1122</v>
      </c>
      <c r="F4746" s="18" t="s">
        <v>1222</v>
      </c>
      <c r="G4746" s="18">
        <v>180</v>
      </c>
      <c r="H4746" s="18">
        <v>1.06</v>
      </c>
      <c r="I4746" s="18">
        <v>1.25</v>
      </c>
      <c r="Q4746"/>
    </row>
    <row r="4747" spans="2:17" x14ac:dyDescent="0.25">
      <c r="B4747" s="18">
        <v>2012</v>
      </c>
      <c r="C4747" s="18" t="s">
        <v>8</v>
      </c>
      <c r="D4747" s="18" t="s">
        <v>160</v>
      </c>
      <c r="E4747" s="18" t="s">
        <v>1122</v>
      </c>
      <c r="F4747" s="18" t="s">
        <v>1223</v>
      </c>
      <c r="G4747" s="18">
        <v>108</v>
      </c>
      <c r="H4747" s="18">
        <v>1.1299999999999999</v>
      </c>
      <c r="I4747" s="18">
        <v>1.2</v>
      </c>
      <c r="Q4747"/>
    </row>
    <row r="4748" spans="2:17" x14ac:dyDescent="0.25">
      <c r="B4748" s="18">
        <v>2012</v>
      </c>
      <c r="C4748" s="18" t="s">
        <v>8</v>
      </c>
      <c r="D4748" s="18" t="s">
        <v>160</v>
      </c>
      <c r="E4748" s="18" t="s">
        <v>1122</v>
      </c>
      <c r="F4748" s="18" t="s">
        <v>1224</v>
      </c>
      <c r="G4748" s="18">
        <v>72</v>
      </c>
      <c r="H4748" s="18">
        <v>1.03</v>
      </c>
      <c r="I4748" s="18">
        <v>1.4</v>
      </c>
      <c r="Q4748"/>
    </row>
    <row r="4749" spans="2:17" x14ac:dyDescent="0.25">
      <c r="B4749" s="18">
        <v>2012</v>
      </c>
      <c r="C4749" s="18" t="s">
        <v>8</v>
      </c>
      <c r="D4749" s="18" t="s">
        <v>160</v>
      </c>
      <c r="E4749" s="18" t="s">
        <v>1122</v>
      </c>
      <c r="F4749" s="18" t="s">
        <v>1225</v>
      </c>
      <c r="G4749" s="18">
        <v>96</v>
      </c>
      <c r="H4749" s="18">
        <v>1.1299999999999999</v>
      </c>
      <c r="I4749" s="18">
        <v>1.24</v>
      </c>
      <c r="Q4749"/>
    </row>
    <row r="4750" spans="2:17" x14ac:dyDescent="0.25">
      <c r="B4750" s="18">
        <v>2012</v>
      </c>
      <c r="C4750" s="18" t="s">
        <v>8</v>
      </c>
      <c r="D4750" s="18" t="s">
        <v>160</v>
      </c>
      <c r="E4750" s="18" t="s">
        <v>1122</v>
      </c>
      <c r="F4750" s="18" t="s">
        <v>1226</v>
      </c>
      <c r="G4750" s="18">
        <v>120</v>
      </c>
      <c r="H4750" s="18">
        <v>1.18</v>
      </c>
      <c r="I4750" s="18">
        <v>1.37</v>
      </c>
      <c r="Q4750"/>
    </row>
    <row r="4751" spans="2:17" x14ac:dyDescent="0.25">
      <c r="B4751" s="18">
        <v>2012</v>
      </c>
      <c r="C4751" s="18" t="s">
        <v>8</v>
      </c>
      <c r="D4751" s="18" t="s">
        <v>160</v>
      </c>
      <c r="E4751" s="18" t="s">
        <v>1122</v>
      </c>
      <c r="F4751" s="18" t="s">
        <v>1227</v>
      </c>
      <c r="G4751" s="18">
        <v>60</v>
      </c>
      <c r="H4751" s="18">
        <v>1.17</v>
      </c>
      <c r="I4751" s="18">
        <v>1.38</v>
      </c>
      <c r="Q4751"/>
    </row>
    <row r="4752" spans="2:17" x14ac:dyDescent="0.25">
      <c r="B4752" s="18">
        <v>2012</v>
      </c>
      <c r="C4752" s="18" t="s">
        <v>8</v>
      </c>
      <c r="D4752" s="18" t="s">
        <v>160</v>
      </c>
      <c r="E4752" s="18" t="s">
        <v>1122</v>
      </c>
      <c r="F4752" s="18" t="s">
        <v>1228</v>
      </c>
      <c r="G4752" s="18">
        <v>168</v>
      </c>
      <c r="H4752" s="18">
        <v>1.02</v>
      </c>
      <c r="I4752" s="18">
        <v>1.23</v>
      </c>
      <c r="Q4752"/>
    </row>
    <row r="4753" spans="2:17" x14ac:dyDescent="0.25">
      <c r="B4753" s="18">
        <v>2012</v>
      </c>
      <c r="C4753" s="18" t="s">
        <v>8</v>
      </c>
      <c r="D4753" s="18" t="s">
        <v>160</v>
      </c>
      <c r="E4753" s="18" t="s">
        <v>1122</v>
      </c>
      <c r="F4753" s="18" t="s">
        <v>1229</v>
      </c>
      <c r="G4753" s="18">
        <v>132</v>
      </c>
      <c r="H4753" s="18">
        <v>1.18</v>
      </c>
      <c r="I4753" s="18">
        <v>1.34</v>
      </c>
      <c r="Q4753"/>
    </row>
    <row r="4754" spans="2:17" x14ac:dyDescent="0.25">
      <c r="B4754" s="18">
        <v>2012</v>
      </c>
      <c r="C4754" s="18" t="s">
        <v>8</v>
      </c>
      <c r="D4754" s="18" t="s">
        <v>160</v>
      </c>
      <c r="E4754" s="18" t="s">
        <v>1122</v>
      </c>
      <c r="F4754" s="18" t="s">
        <v>1230</v>
      </c>
      <c r="G4754" s="18">
        <v>156</v>
      </c>
      <c r="H4754" s="18">
        <v>1.06</v>
      </c>
      <c r="I4754" s="18">
        <v>1.36</v>
      </c>
      <c r="Q4754"/>
    </row>
    <row r="4755" spans="2:17" x14ac:dyDescent="0.25">
      <c r="B4755" s="18">
        <v>2012</v>
      </c>
      <c r="C4755" s="18" t="s">
        <v>8</v>
      </c>
      <c r="D4755" s="18" t="s">
        <v>160</v>
      </c>
      <c r="E4755" s="18" t="s">
        <v>1122</v>
      </c>
      <c r="F4755" s="18" t="s">
        <v>1231</v>
      </c>
      <c r="G4755" s="18">
        <v>144</v>
      </c>
      <c r="H4755" s="18">
        <v>1.02</v>
      </c>
      <c r="I4755" s="18">
        <v>1.31</v>
      </c>
      <c r="Q4755"/>
    </row>
    <row r="4756" spans="2:17" x14ac:dyDescent="0.25">
      <c r="B4756" s="18">
        <v>2012</v>
      </c>
      <c r="C4756" s="18" t="s">
        <v>8</v>
      </c>
      <c r="D4756" s="18" t="s">
        <v>160</v>
      </c>
      <c r="E4756" s="18" t="s">
        <v>1122</v>
      </c>
      <c r="F4756" s="18" t="s">
        <v>1232</v>
      </c>
      <c r="G4756" s="18">
        <v>204</v>
      </c>
      <c r="H4756" s="18">
        <v>1.04</v>
      </c>
      <c r="I4756" s="18">
        <v>1.35</v>
      </c>
      <c r="Q4756"/>
    </row>
    <row r="4757" spans="2:17" x14ac:dyDescent="0.25">
      <c r="B4757" s="18">
        <v>2012</v>
      </c>
      <c r="C4757" s="18" t="s">
        <v>8</v>
      </c>
      <c r="D4757" s="18" t="s">
        <v>160</v>
      </c>
      <c r="E4757" s="18" t="s">
        <v>1122</v>
      </c>
      <c r="F4757" s="18" t="s">
        <v>1233</v>
      </c>
      <c r="G4757" s="18">
        <v>204</v>
      </c>
      <c r="H4757" s="18">
        <v>1.1100000000000001</v>
      </c>
      <c r="I4757" s="18">
        <v>1.21</v>
      </c>
      <c r="Q4757"/>
    </row>
    <row r="4758" spans="2:17" x14ac:dyDescent="0.25">
      <c r="B4758" s="18">
        <v>2012</v>
      </c>
      <c r="C4758" s="18" t="s">
        <v>8</v>
      </c>
      <c r="D4758" s="18" t="s">
        <v>160</v>
      </c>
      <c r="E4758" s="18" t="s">
        <v>1122</v>
      </c>
      <c r="F4758" s="18" t="s">
        <v>1234</v>
      </c>
      <c r="G4758" s="18">
        <v>192</v>
      </c>
      <c r="H4758" s="18">
        <v>1.1299999999999999</v>
      </c>
      <c r="I4758" s="18">
        <v>1.29</v>
      </c>
      <c r="Q4758"/>
    </row>
    <row r="4759" spans="2:17" x14ac:dyDescent="0.25">
      <c r="B4759" s="18">
        <v>2012</v>
      </c>
      <c r="C4759" s="18" t="s">
        <v>8</v>
      </c>
      <c r="D4759" s="18" t="s">
        <v>160</v>
      </c>
      <c r="E4759" s="18" t="s">
        <v>1122</v>
      </c>
      <c r="F4759" s="18" t="s">
        <v>1235</v>
      </c>
      <c r="G4759" s="18">
        <v>132</v>
      </c>
      <c r="H4759" s="18">
        <v>1.05</v>
      </c>
      <c r="I4759" s="18">
        <v>1.28</v>
      </c>
      <c r="Q4759"/>
    </row>
    <row r="4760" spans="2:17" x14ac:dyDescent="0.25">
      <c r="B4760" s="18">
        <v>2012</v>
      </c>
      <c r="C4760" s="18" t="s">
        <v>8</v>
      </c>
      <c r="D4760" s="18" t="s">
        <v>160</v>
      </c>
      <c r="E4760" s="18" t="s">
        <v>1122</v>
      </c>
      <c r="F4760" s="18" t="s">
        <v>1236</v>
      </c>
      <c r="G4760" s="18">
        <v>168</v>
      </c>
      <c r="H4760" s="18">
        <v>1.1200000000000001</v>
      </c>
      <c r="I4760" s="18">
        <v>1.21</v>
      </c>
      <c r="Q4760"/>
    </row>
    <row r="4761" spans="2:17" x14ac:dyDescent="0.25">
      <c r="B4761" s="18">
        <v>2012</v>
      </c>
      <c r="C4761" s="18" t="s">
        <v>8</v>
      </c>
      <c r="D4761" s="18" t="s">
        <v>160</v>
      </c>
      <c r="E4761" s="18" t="s">
        <v>1122</v>
      </c>
      <c r="F4761" s="18" t="s">
        <v>1237</v>
      </c>
      <c r="G4761" s="18">
        <v>156</v>
      </c>
      <c r="H4761" s="18">
        <v>1.2</v>
      </c>
      <c r="I4761" s="18">
        <v>1.38</v>
      </c>
      <c r="Q4761"/>
    </row>
    <row r="4762" spans="2:17" x14ac:dyDescent="0.25">
      <c r="B4762" s="18">
        <v>2012</v>
      </c>
      <c r="C4762" s="18" t="s">
        <v>8</v>
      </c>
      <c r="D4762" s="18" t="s">
        <v>160</v>
      </c>
      <c r="E4762" s="18" t="s">
        <v>1122</v>
      </c>
      <c r="F4762" s="18" t="s">
        <v>1238</v>
      </c>
      <c r="G4762" s="18">
        <v>204</v>
      </c>
      <c r="H4762" s="18">
        <v>1</v>
      </c>
      <c r="I4762" s="18">
        <v>1.32</v>
      </c>
      <c r="Q4762"/>
    </row>
    <row r="4763" spans="2:17" x14ac:dyDescent="0.25">
      <c r="B4763" s="18">
        <v>2012</v>
      </c>
      <c r="C4763" s="18" t="s">
        <v>8</v>
      </c>
      <c r="D4763" s="18" t="s">
        <v>160</v>
      </c>
      <c r="E4763" s="18" t="s">
        <v>1122</v>
      </c>
      <c r="F4763" s="18" t="s">
        <v>1239</v>
      </c>
      <c r="G4763" s="18">
        <v>204</v>
      </c>
      <c r="H4763" s="18">
        <v>1.18</v>
      </c>
      <c r="I4763" s="18">
        <v>1.21</v>
      </c>
      <c r="Q4763"/>
    </row>
    <row r="4764" spans="2:17" x14ac:dyDescent="0.25">
      <c r="B4764" s="18">
        <v>2012</v>
      </c>
      <c r="C4764" s="18" t="s">
        <v>8</v>
      </c>
      <c r="D4764" s="18" t="s">
        <v>160</v>
      </c>
      <c r="E4764" s="18" t="s">
        <v>1122</v>
      </c>
      <c r="F4764" s="18" t="s">
        <v>1240</v>
      </c>
      <c r="G4764" s="18">
        <v>132</v>
      </c>
      <c r="H4764" s="18">
        <v>1</v>
      </c>
      <c r="I4764" s="18">
        <v>1.29</v>
      </c>
      <c r="Q4764"/>
    </row>
    <row r="4765" spans="2:17" x14ac:dyDescent="0.25">
      <c r="B4765" s="18">
        <v>2012</v>
      </c>
      <c r="C4765" s="18" t="s">
        <v>8</v>
      </c>
      <c r="D4765" s="18" t="s">
        <v>160</v>
      </c>
      <c r="E4765" s="18" t="s">
        <v>1122</v>
      </c>
      <c r="F4765" s="18" t="s">
        <v>1241</v>
      </c>
      <c r="G4765" s="18">
        <v>180</v>
      </c>
      <c r="H4765" s="18">
        <v>1.05</v>
      </c>
      <c r="I4765" s="18">
        <v>1.21</v>
      </c>
      <c r="Q4765"/>
    </row>
    <row r="4766" spans="2:17" x14ac:dyDescent="0.25">
      <c r="B4766" s="18">
        <v>2012</v>
      </c>
      <c r="C4766" s="18" t="s">
        <v>8</v>
      </c>
      <c r="D4766" s="18" t="s">
        <v>160</v>
      </c>
      <c r="E4766" s="18" t="s">
        <v>1122</v>
      </c>
      <c r="F4766" s="18" t="s">
        <v>1242</v>
      </c>
      <c r="G4766" s="18">
        <v>72</v>
      </c>
      <c r="H4766" s="18">
        <v>1</v>
      </c>
      <c r="I4766" s="18">
        <v>1.3</v>
      </c>
      <c r="Q4766"/>
    </row>
    <row r="4767" spans="2:17" x14ac:dyDescent="0.25">
      <c r="B4767" s="18">
        <v>2012</v>
      </c>
      <c r="C4767" s="18" t="s">
        <v>8</v>
      </c>
      <c r="D4767" s="18" t="s">
        <v>160</v>
      </c>
      <c r="E4767" s="18" t="s">
        <v>1122</v>
      </c>
      <c r="F4767" s="18" t="s">
        <v>1243</v>
      </c>
      <c r="G4767" s="18">
        <v>72</v>
      </c>
      <c r="H4767" s="18">
        <v>1.0900000000000001</v>
      </c>
      <c r="I4767" s="18">
        <v>1.39</v>
      </c>
      <c r="Q4767"/>
    </row>
    <row r="4768" spans="2:17" x14ac:dyDescent="0.25">
      <c r="B4768" s="18">
        <v>2012</v>
      </c>
      <c r="C4768" s="18" t="s">
        <v>8</v>
      </c>
      <c r="D4768" s="18" t="s">
        <v>160</v>
      </c>
      <c r="E4768" s="18" t="s">
        <v>1122</v>
      </c>
      <c r="F4768" s="18" t="s">
        <v>1244</v>
      </c>
      <c r="G4768" s="18">
        <v>96</v>
      </c>
      <c r="H4768" s="18">
        <v>1.1200000000000001</v>
      </c>
      <c r="I4768" s="18">
        <v>1.24</v>
      </c>
      <c r="Q4768"/>
    </row>
    <row r="4769" spans="2:17" x14ac:dyDescent="0.25">
      <c r="B4769" s="18">
        <v>2012</v>
      </c>
      <c r="C4769" s="18" t="s">
        <v>8</v>
      </c>
      <c r="D4769" s="18" t="s">
        <v>160</v>
      </c>
      <c r="E4769" s="18" t="s">
        <v>1122</v>
      </c>
      <c r="F4769" s="18" t="s">
        <v>1245</v>
      </c>
      <c r="G4769" s="18">
        <v>180</v>
      </c>
      <c r="H4769" s="18">
        <v>1.1399999999999999</v>
      </c>
      <c r="I4769" s="18">
        <v>1.39</v>
      </c>
      <c r="Q4769"/>
    </row>
    <row r="4770" spans="2:17" x14ac:dyDescent="0.25">
      <c r="B4770" s="18">
        <v>2012</v>
      </c>
      <c r="C4770" s="18" t="s">
        <v>8</v>
      </c>
      <c r="D4770" s="18" t="s">
        <v>160</v>
      </c>
      <c r="E4770" s="18" t="s">
        <v>1122</v>
      </c>
      <c r="F4770" s="18" t="s">
        <v>1246</v>
      </c>
      <c r="G4770" s="18">
        <v>132</v>
      </c>
      <c r="H4770" s="18">
        <v>1.1399999999999999</v>
      </c>
      <c r="I4770" s="18">
        <v>1.29</v>
      </c>
      <c r="Q4770"/>
    </row>
    <row r="4771" spans="2:17" x14ac:dyDescent="0.25">
      <c r="B4771" s="18">
        <v>2012</v>
      </c>
      <c r="C4771" s="18" t="s">
        <v>8</v>
      </c>
      <c r="D4771" s="18" t="s">
        <v>160</v>
      </c>
      <c r="E4771" s="18" t="s">
        <v>1122</v>
      </c>
      <c r="F4771" s="18" t="s">
        <v>1247</v>
      </c>
      <c r="G4771" s="18">
        <v>96</v>
      </c>
      <c r="H4771" s="18">
        <v>1.1200000000000001</v>
      </c>
      <c r="I4771" s="18">
        <v>1.25</v>
      </c>
      <c r="Q4771"/>
    </row>
    <row r="4772" spans="2:17" x14ac:dyDescent="0.25">
      <c r="B4772" s="18">
        <v>2012</v>
      </c>
      <c r="C4772" s="18" t="s">
        <v>8</v>
      </c>
      <c r="D4772" s="18" t="s">
        <v>160</v>
      </c>
      <c r="E4772" s="18" t="s">
        <v>1122</v>
      </c>
      <c r="F4772" s="18" t="s">
        <v>1248</v>
      </c>
      <c r="G4772" s="18">
        <v>60</v>
      </c>
      <c r="H4772" s="18">
        <v>1.1399999999999999</v>
      </c>
      <c r="I4772" s="18">
        <v>1.21</v>
      </c>
      <c r="Q4772"/>
    </row>
    <row r="4773" spans="2:17" x14ac:dyDescent="0.25">
      <c r="B4773" s="18">
        <v>2012</v>
      </c>
      <c r="C4773" s="18" t="s">
        <v>8</v>
      </c>
      <c r="D4773" s="18" t="s">
        <v>160</v>
      </c>
      <c r="E4773" s="18" t="s">
        <v>1122</v>
      </c>
      <c r="F4773" s="18" t="s">
        <v>1249</v>
      </c>
      <c r="G4773" s="18">
        <v>144</v>
      </c>
      <c r="H4773" s="18">
        <v>1.04</v>
      </c>
      <c r="I4773" s="18">
        <v>1.33</v>
      </c>
      <c r="Q4773"/>
    </row>
    <row r="4774" spans="2:17" x14ac:dyDescent="0.25">
      <c r="B4774" s="18">
        <v>2012</v>
      </c>
      <c r="C4774" s="18" t="s">
        <v>8</v>
      </c>
      <c r="D4774" s="18" t="s">
        <v>160</v>
      </c>
      <c r="E4774" s="18" t="s">
        <v>1122</v>
      </c>
      <c r="F4774" s="18" t="s">
        <v>1250</v>
      </c>
      <c r="G4774" s="18">
        <v>96</v>
      </c>
      <c r="H4774" s="18">
        <v>1.19</v>
      </c>
      <c r="I4774" s="18">
        <v>1.21</v>
      </c>
      <c r="Q4774"/>
    </row>
    <row r="4775" spans="2:17" x14ac:dyDescent="0.25">
      <c r="B4775" s="18">
        <v>2012</v>
      </c>
      <c r="C4775" s="18" t="s">
        <v>8</v>
      </c>
      <c r="D4775" s="18" t="s">
        <v>160</v>
      </c>
      <c r="E4775" s="18" t="s">
        <v>1122</v>
      </c>
      <c r="F4775" s="18" t="s">
        <v>1251</v>
      </c>
      <c r="G4775" s="18">
        <v>180</v>
      </c>
      <c r="H4775" s="18">
        <v>1.17</v>
      </c>
      <c r="I4775" s="18">
        <v>1.31</v>
      </c>
      <c r="Q4775"/>
    </row>
    <row r="4776" spans="2:17" x14ac:dyDescent="0.25">
      <c r="B4776" s="18">
        <v>2012</v>
      </c>
      <c r="C4776" s="18" t="s">
        <v>8</v>
      </c>
      <c r="D4776" s="18" t="s">
        <v>160</v>
      </c>
      <c r="E4776" s="18" t="s">
        <v>1122</v>
      </c>
      <c r="F4776" s="18" t="s">
        <v>1252</v>
      </c>
      <c r="G4776" s="18">
        <v>168</v>
      </c>
      <c r="H4776" s="18">
        <v>1.1200000000000001</v>
      </c>
      <c r="I4776" s="18">
        <v>1.22</v>
      </c>
      <c r="Q4776"/>
    </row>
    <row r="4777" spans="2:17" x14ac:dyDescent="0.25">
      <c r="B4777" s="18">
        <v>2012</v>
      </c>
      <c r="C4777" s="18" t="s">
        <v>8</v>
      </c>
      <c r="D4777" s="18" t="s">
        <v>160</v>
      </c>
      <c r="E4777" s="18" t="s">
        <v>1122</v>
      </c>
      <c r="F4777" s="18" t="s">
        <v>1253</v>
      </c>
      <c r="G4777" s="18">
        <v>96</v>
      </c>
      <c r="H4777" s="18">
        <v>1.06</v>
      </c>
      <c r="I4777" s="18">
        <v>1.26</v>
      </c>
      <c r="Q4777"/>
    </row>
    <row r="4778" spans="2:17" x14ac:dyDescent="0.25">
      <c r="B4778" s="18">
        <v>2012</v>
      </c>
      <c r="C4778" s="18" t="s">
        <v>8</v>
      </c>
      <c r="D4778" s="18" t="s">
        <v>160</v>
      </c>
      <c r="E4778" s="18" t="s">
        <v>1122</v>
      </c>
      <c r="F4778" s="18" t="s">
        <v>1254</v>
      </c>
      <c r="G4778" s="18">
        <v>216</v>
      </c>
      <c r="H4778" s="18">
        <v>1.0900000000000001</v>
      </c>
      <c r="I4778" s="18">
        <v>1.31</v>
      </c>
      <c r="Q4778"/>
    </row>
    <row r="4779" spans="2:17" x14ac:dyDescent="0.25">
      <c r="B4779" s="18">
        <v>2012</v>
      </c>
      <c r="C4779" s="18" t="s">
        <v>8</v>
      </c>
      <c r="D4779" s="18" t="s">
        <v>160</v>
      </c>
      <c r="E4779" s="18" t="s">
        <v>1122</v>
      </c>
      <c r="F4779" s="18" t="s">
        <v>1255</v>
      </c>
      <c r="G4779" s="18">
        <v>132</v>
      </c>
      <c r="H4779" s="18">
        <v>1.05</v>
      </c>
      <c r="I4779" s="18">
        <v>1.33</v>
      </c>
      <c r="Q4779"/>
    </row>
    <row r="4780" spans="2:17" x14ac:dyDescent="0.25">
      <c r="B4780" s="18">
        <v>2012</v>
      </c>
      <c r="C4780" s="18" t="s">
        <v>8</v>
      </c>
      <c r="D4780" s="18" t="s">
        <v>160</v>
      </c>
      <c r="E4780" s="18" t="s">
        <v>1122</v>
      </c>
      <c r="F4780" s="18" t="s">
        <v>1256</v>
      </c>
      <c r="G4780" s="18">
        <v>156</v>
      </c>
      <c r="H4780" s="18">
        <v>1.19</v>
      </c>
      <c r="I4780" s="18">
        <v>1.29</v>
      </c>
      <c r="Q4780"/>
    </row>
    <row r="4781" spans="2:17" x14ac:dyDescent="0.25">
      <c r="B4781" s="18">
        <v>2012</v>
      </c>
      <c r="C4781" s="18" t="s">
        <v>8</v>
      </c>
      <c r="D4781" s="18" t="s">
        <v>160</v>
      </c>
      <c r="E4781" s="18" t="s">
        <v>1122</v>
      </c>
      <c r="F4781" s="18" t="s">
        <v>1257</v>
      </c>
      <c r="G4781" s="18">
        <v>60</v>
      </c>
      <c r="H4781" s="18">
        <v>1.1399999999999999</v>
      </c>
      <c r="I4781" s="18">
        <v>1.39</v>
      </c>
      <c r="Q4781"/>
    </row>
    <row r="4782" spans="2:17" x14ac:dyDescent="0.25">
      <c r="B4782" s="18">
        <v>2012</v>
      </c>
      <c r="C4782" s="18" t="s">
        <v>8</v>
      </c>
      <c r="D4782" s="18" t="s">
        <v>160</v>
      </c>
      <c r="E4782" s="18" t="s">
        <v>1122</v>
      </c>
      <c r="F4782" s="18" t="s">
        <v>1258</v>
      </c>
      <c r="G4782" s="18">
        <v>132</v>
      </c>
      <c r="H4782" s="18">
        <v>1.04</v>
      </c>
      <c r="I4782" s="18">
        <v>1.22</v>
      </c>
      <c r="Q4782"/>
    </row>
    <row r="4783" spans="2:17" x14ac:dyDescent="0.25">
      <c r="B4783" s="18">
        <v>2012</v>
      </c>
      <c r="C4783" s="18" t="s">
        <v>8</v>
      </c>
      <c r="D4783" s="18" t="s">
        <v>160</v>
      </c>
      <c r="E4783" s="18" t="s">
        <v>1122</v>
      </c>
      <c r="F4783" s="18" t="s">
        <v>1259</v>
      </c>
      <c r="G4783" s="18">
        <v>204</v>
      </c>
      <c r="H4783" s="18">
        <v>1.1200000000000001</v>
      </c>
      <c r="I4783" s="18">
        <v>1.31</v>
      </c>
      <c r="Q4783"/>
    </row>
    <row r="4784" spans="2:17" x14ac:dyDescent="0.25">
      <c r="B4784" s="18">
        <v>2012</v>
      </c>
      <c r="C4784" s="18" t="s">
        <v>8</v>
      </c>
      <c r="D4784" s="18" t="s">
        <v>160</v>
      </c>
      <c r="E4784" s="18" t="s">
        <v>1122</v>
      </c>
      <c r="F4784" s="18" t="s">
        <v>1260</v>
      </c>
      <c r="G4784" s="18">
        <v>204</v>
      </c>
      <c r="H4784" s="18">
        <v>1.07</v>
      </c>
      <c r="I4784" s="18">
        <v>1.22</v>
      </c>
      <c r="Q4784"/>
    </row>
    <row r="4785" spans="2:17" x14ac:dyDescent="0.25">
      <c r="B4785" s="18">
        <v>2012</v>
      </c>
      <c r="C4785" s="18" t="s">
        <v>8</v>
      </c>
      <c r="D4785" s="18" t="s">
        <v>160</v>
      </c>
      <c r="E4785" s="18" t="s">
        <v>1122</v>
      </c>
      <c r="F4785" s="18" t="s">
        <v>1261</v>
      </c>
      <c r="G4785" s="18">
        <v>120</v>
      </c>
      <c r="H4785" s="18">
        <v>1.1399999999999999</v>
      </c>
      <c r="I4785" s="18">
        <v>1.39</v>
      </c>
      <c r="Q4785"/>
    </row>
    <row r="4786" spans="2:17" x14ac:dyDescent="0.25">
      <c r="B4786" s="18">
        <v>2012</v>
      </c>
      <c r="C4786" s="18" t="s">
        <v>8</v>
      </c>
      <c r="D4786" s="18" t="s">
        <v>160</v>
      </c>
      <c r="E4786" s="18" t="s">
        <v>1122</v>
      </c>
      <c r="F4786" s="18" t="s">
        <v>1262</v>
      </c>
      <c r="G4786" s="18">
        <v>180</v>
      </c>
      <c r="H4786" s="18">
        <v>1.19</v>
      </c>
      <c r="I4786" s="18">
        <v>1.37</v>
      </c>
      <c r="Q4786"/>
    </row>
    <row r="4787" spans="2:17" x14ac:dyDescent="0.25">
      <c r="B4787" s="18">
        <v>2012</v>
      </c>
      <c r="C4787" s="18" t="s">
        <v>8</v>
      </c>
      <c r="D4787" s="18" t="s">
        <v>160</v>
      </c>
      <c r="E4787" s="18" t="s">
        <v>1122</v>
      </c>
      <c r="F4787" s="18" t="s">
        <v>1263</v>
      </c>
      <c r="G4787" s="18">
        <v>60</v>
      </c>
      <c r="H4787" s="18">
        <v>1.1399999999999999</v>
      </c>
      <c r="I4787" s="18">
        <v>1.34</v>
      </c>
      <c r="Q4787"/>
    </row>
    <row r="4788" spans="2:17" x14ac:dyDescent="0.25">
      <c r="B4788" s="18">
        <v>2012</v>
      </c>
      <c r="C4788" s="18" t="s">
        <v>8</v>
      </c>
      <c r="D4788" s="18" t="s">
        <v>160</v>
      </c>
      <c r="E4788" s="18" t="s">
        <v>1122</v>
      </c>
      <c r="F4788" s="18" t="s">
        <v>1264</v>
      </c>
      <c r="G4788" s="18">
        <v>144</v>
      </c>
      <c r="H4788" s="18">
        <v>1.1299999999999999</v>
      </c>
      <c r="I4788" s="18">
        <v>1.38</v>
      </c>
      <c r="Q4788"/>
    </row>
    <row r="4789" spans="2:17" x14ac:dyDescent="0.25">
      <c r="B4789" s="18">
        <v>2012</v>
      </c>
      <c r="C4789" s="18" t="s">
        <v>8</v>
      </c>
      <c r="D4789" s="18" t="s">
        <v>160</v>
      </c>
      <c r="E4789" s="18" t="s">
        <v>1122</v>
      </c>
      <c r="F4789" s="18" t="s">
        <v>1265</v>
      </c>
      <c r="G4789" s="18">
        <v>216</v>
      </c>
      <c r="H4789" s="18">
        <v>1.01</v>
      </c>
      <c r="I4789" s="18">
        <v>1.4</v>
      </c>
      <c r="Q4789"/>
    </row>
    <row r="4790" spans="2:17" x14ac:dyDescent="0.25">
      <c r="B4790" s="18">
        <v>2012</v>
      </c>
      <c r="C4790" s="18" t="s">
        <v>8</v>
      </c>
      <c r="D4790" s="18" t="s">
        <v>160</v>
      </c>
      <c r="E4790" s="18" t="s">
        <v>1122</v>
      </c>
      <c r="F4790" s="18" t="s">
        <v>1266</v>
      </c>
      <c r="G4790" s="18">
        <v>144</v>
      </c>
      <c r="H4790" s="18">
        <v>1</v>
      </c>
      <c r="I4790" s="18">
        <v>1.27</v>
      </c>
      <c r="Q4790"/>
    </row>
    <row r="4791" spans="2:17" x14ac:dyDescent="0.25">
      <c r="B4791" s="18">
        <v>2012</v>
      </c>
      <c r="C4791" s="18" t="s">
        <v>8</v>
      </c>
      <c r="D4791" s="18" t="s">
        <v>160</v>
      </c>
      <c r="E4791" s="18" t="s">
        <v>1122</v>
      </c>
      <c r="F4791" s="18" t="s">
        <v>1267</v>
      </c>
      <c r="G4791" s="18">
        <v>60</v>
      </c>
      <c r="H4791" s="18">
        <v>1.1599999999999999</v>
      </c>
      <c r="I4791" s="18">
        <v>1.31</v>
      </c>
      <c r="Q4791"/>
    </row>
    <row r="4792" spans="2:17" x14ac:dyDescent="0.25">
      <c r="B4792" s="18">
        <v>2012</v>
      </c>
      <c r="C4792" s="18" t="s">
        <v>8</v>
      </c>
      <c r="D4792" s="18" t="s">
        <v>160</v>
      </c>
      <c r="E4792" s="18" t="s">
        <v>1122</v>
      </c>
      <c r="F4792" s="18" t="s">
        <v>1268</v>
      </c>
      <c r="G4792" s="18">
        <v>108</v>
      </c>
      <c r="H4792" s="18">
        <v>1.06</v>
      </c>
      <c r="I4792" s="18">
        <v>1.27</v>
      </c>
      <c r="Q4792"/>
    </row>
    <row r="4793" spans="2:17" x14ac:dyDescent="0.25">
      <c r="B4793" s="18">
        <v>2012</v>
      </c>
      <c r="C4793" s="18" t="s">
        <v>8</v>
      </c>
      <c r="D4793" s="18" t="s">
        <v>160</v>
      </c>
      <c r="E4793" s="18" t="s">
        <v>1122</v>
      </c>
      <c r="F4793" s="18" t="s">
        <v>1269</v>
      </c>
      <c r="G4793" s="18">
        <v>216</v>
      </c>
      <c r="H4793" s="18">
        <v>1.05</v>
      </c>
      <c r="I4793" s="18">
        <v>1.4</v>
      </c>
      <c r="Q4793"/>
    </row>
    <row r="4794" spans="2:17" x14ac:dyDescent="0.25">
      <c r="B4794" s="18">
        <v>2012</v>
      </c>
      <c r="C4794" s="18" t="s">
        <v>8</v>
      </c>
      <c r="D4794" s="18" t="s">
        <v>160</v>
      </c>
      <c r="E4794" s="18" t="s">
        <v>1122</v>
      </c>
      <c r="F4794" s="18" t="s">
        <v>1270</v>
      </c>
      <c r="G4794" s="18">
        <v>132</v>
      </c>
      <c r="H4794" s="18">
        <v>1.1000000000000001</v>
      </c>
      <c r="I4794" s="18">
        <v>1.26</v>
      </c>
      <c r="Q4794"/>
    </row>
    <row r="4795" spans="2:17" x14ac:dyDescent="0.25">
      <c r="B4795" s="18">
        <v>2012</v>
      </c>
      <c r="C4795" s="18" t="s">
        <v>8</v>
      </c>
      <c r="D4795" s="18" t="s">
        <v>160</v>
      </c>
      <c r="E4795" s="18" t="s">
        <v>1122</v>
      </c>
      <c r="F4795" s="18" t="s">
        <v>1271</v>
      </c>
      <c r="G4795" s="18">
        <v>60</v>
      </c>
      <c r="H4795" s="18">
        <v>1.17</v>
      </c>
      <c r="I4795" s="18">
        <v>1.29</v>
      </c>
      <c r="Q4795"/>
    </row>
    <row r="4796" spans="2:17" x14ac:dyDescent="0.25">
      <c r="B4796" s="18">
        <v>2012</v>
      </c>
      <c r="C4796" s="18" t="s">
        <v>8</v>
      </c>
      <c r="D4796" s="18" t="s">
        <v>160</v>
      </c>
      <c r="E4796" s="18" t="s">
        <v>1122</v>
      </c>
      <c r="F4796" s="18" t="s">
        <v>1272</v>
      </c>
      <c r="G4796" s="18">
        <v>132</v>
      </c>
      <c r="H4796" s="18">
        <v>1.07</v>
      </c>
      <c r="I4796" s="18">
        <v>1.38</v>
      </c>
      <c r="Q4796"/>
    </row>
    <row r="4797" spans="2:17" x14ac:dyDescent="0.25">
      <c r="B4797" s="18">
        <v>2012</v>
      </c>
      <c r="C4797" s="18" t="s">
        <v>8</v>
      </c>
      <c r="D4797" s="18" t="s">
        <v>160</v>
      </c>
      <c r="E4797" s="18" t="s">
        <v>1122</v>
      </c>
      <c r="F4797" s="18" t="s">
        <v>1273</v>
      </c>
      <c r="G4797" s="18">
        <v>216</v>
      </c>
      <c r="H4797" s="18">
        <v>1.08</v>
      </c>
      <c r="I4797" s="18">
        <v>1.34</v>
      </c>
      <c r="Q4797"/>
    </row>
    <row r="4798" spans="2:17" x14ac:dyDescent="0.25">
      <c r="B4798" s="18">
        <v>2012</v>
      </c>
      <c r="C4798" s="18" t="s">
        <v>8</v>
      </c>
      <c r="D4798" s="18" t="s">
        <v>160</v>
      </c>
      <c r="E4798" s="18" t="s">
        <v>1122</v>
      </c>
      <c r="F4798" s="18" t="s">
        <v>1274</v>
      </c>
      <c r="G4798" s="18">
        <v>84</v>
      </c>
      <c r="H4798" s="18">
        <v>1.04</v>
      </c>
      <c r="I4798" s="18">
        <v>1.24</v>
      </c>
      <c r="Q4798"/>
    </row>
    <row r="4799" spans="2:17" x14ac:dyDescent="0.25">
      <c r="B4799" s="18">
        <v>2012</v>
      </c>
      <c r="C4799" s="18" t="s">
        <v>8</v>
      </c>
      <c r="D4799" s="18" t="s">
        <v>160</v>
      </c>
      <c r="E4799" s="18" t="s">
        <v>1122</v>
      </c>
      <c r="F4799" s="18" t="s">
        <v>1275</v>
      </c>
      <c r="G4799" s="18">
        <v>156</v>
      </c>
      <c r="H4799" s="18">
        <v>1.04</v>
      </c>
      <c r="I4799" s="18">
        <v>1.25</v>
      </c>
      <c r="Q4799"/>
    </row>
    <row r="4800" spans="2:17" x14ac:dyDescent="0.25">
      <c r="B4800" s="18">
        <v>2012</v>
      </c>
      <c r="C4800" s="18" t="s">
        <v>8</v>
      </c>
      <c r="D4800" s="18" t="s">
        <v>160</v>
      </c>
      <c r="E4800" s="18" t="s">
        <v>1122</v>
      </c>
      <c r="F4800" s="18" t="s">
        <v>1276</v>
      </c>
      <c r="G4800" s="18">
        <v>204</v>
      </c>
      <c r="H4800" s="18">
        <v>1.18</v>
      </c>
      <c r="I4800" s="18">
        <v>1.23</v>
      </c>
      <c r="Q4800"/>
    </row>
    <row r="4801" spans="2:17" x14ac:dyDescent="0.25">
      <c r="B4801" s="18">
        <v>2012</v>
      </c>
      <c r="C4801" s="18" t="s">
        <v>8</v>
      </c>
      <c r="D4801" s="18" t="s">
        <v>160</v>
      </c>
      <c r="E4801" s="18" t="s">
        <v>1122</v>
      </c>
      <c r="F4801" s="18" t="s">
        <v>1277</v>
      </c>
      <c r="G4801" s="18">
        <v>144</v>
      </c>
      <c r="H4801" s="18">
        <v>1.1200000000000001</v>
      </c>
      <c r="I4801" s="18">
        <v>1.29</v>
      </c>
      <c r="Q4801"/>
    </row>
    <row r="4802" spans="2:17" x14ac:dyDescent="0.25">
      <c r="B4802" s="18">
        <v>2012</v>
      </c>
      <c r="C4802" s="18" t="s">
        <v>8</v>
      </c>
      <c r="D4802" s="18" t="s">
        <v>160</v>
      </c>
      <c r="E4802" s="18" t="s">
        <v>1122</v>
      </c>
      <c r="F4802" s="18" t="s">
        <v>1278</v>
      </c>
      <c r="G4802" s="18">
        <v>168</v>
      </c>
      <c r="H4802" s="18">
        <v>1.19</v>
      </c>
      <c r="I4802" s="18">
        <v>1.23</v>
      </c>
      <c r="Q4802"/>
    </row>
    <row r="4803" spans="2:17" x14ac:dyDescent="0.25">
      <c r="B4803" s="18">
        <v>2012</v>
      </c>
      <c r="C4803" s="18" t="s">
        <v>8</v>
      </c>
      <c r="D4803" s="18" t="s">
        <v>160</v>
      </c>
      <c r="E4803" s="18" t="s">
        <v>1122</v>
      </c>
      <c r="F4803" s="18" t="s">
        <v>1279</v>
      </c>
      <c r="G4803" s="18">
        <v>132</v>
      </c>
      <c r="H4803" s="18">
        <v>1.01</v>
      </c>
      <c r="I4803" s="18">
        <v>1.24</v>
      </c>
      <c r="Q4803"/>
    </row>
    <row r="4804" spans="2:17" x14ac:dyDescent="0.25">
      <c r="B4804" s="18">
        <v>2012</v>
      </c>
      <c r="C4804" s="18" t="s">
        <v>8</v>
      </c>
      <c r="D4804" s="18" t="s">
        <v>160</v>
      </c>
      <c r="E4804" s="18" t="s">
        <v>1122</v>
      </c>
      <c r="F4804" s="18" t="s">
        <v>1280</v>
      </c>
      <c r="G4804" s="18">
        <v>108</v>
      </c>
      <c r="H4804" s="18">
        <v>1.1000000000000001</v>
      </c>
      <c r="I4804" s="18">
        <v>1.29</v>
      </c>
      <c r="Q4804"/>
    </row>
    <row r="4805" spans="2:17" x14ac:dyDescent="0.25">
      <c r="B4805" s="18">
        <v>2012</v>
      </c>
      <c r="C4805" s="18" t="s">
        <v>8</v>
      </c>
      <c r="D4805" s="18" t="s">
        <v>160</v>
      </c>
      <c r="E4805" s="18" t="s">
        <v>1122</v>
      </c>
      <c r="F4805" s="18" t="s">
        <v>1281</v>
      </c>
      <c r="G4805" s="18">
        <v>108</v>
      </c>
      <c r="H4805" s="18">
        <v>1.0900000000000001</v>
      </c>
      <c r="I4805" s="18">
        <v>1.26</v>
      </c>
      <c r="Q4805"/>
    </row>
    <row r="4806" spans="2:17" x14ac:dyDescent="0.25">
      <c r="B4806" s="18">
        <v>2012</v>
      </c>
      <c r="C4806" s="18" t="s">
        <v>8</v>
      </c>
      <c r="D4806" s="18" t="s">
        <v>160</v>
      </c>
      <c r="E4806" s="18" t="s">
        <v>1122</v>
      </c>
      <c r="F4806" s="18" t="s">
        <v>1282</v>
      </c>
      <c r="G4806" s="18">
        <v>60</v>
      </c>
      <c r="H4806" s="18">
        <v>1.0900000000000001</v>
      </c>
      <c r="I4806" s="18">
        <v>1.32</v>
      </c>
      <c r="Q4806"/>
    </row>
    <row r="4807" spans="2:17" x14ac:dyDescent="0.25">
      <c r="B4807" s="18">
        <v>2012</v>
      </c>
      <c r="C4807" s="18" t="s">
        <v>8</v>
      </c>
      <c r="D4807" s="18" t="s">
        <v>160</v>
      </c>
      <c r="E4807" s="18" t="s">
        <v>1122</v>
      </c>
      <c r="F4807" s="18" t="s">
        <v>1283</v>
      </c>
      <c r="G4807" s="18">
        <v>132</v>
      </c>
      <c r="H4807" s="18">
        <v>1.03</v>
      </c>
      <c r="I4807" s="18">
        <v>1.29</v>
      </c>
      <c r="Q4807"/>
    </row>
    <row r="4808" spans="2:17" x14ac:dyDescent="0.25">
      <c r="B4808" s="18">
        <v>2012</v>
      </c>
      <c r="C4808" s="18" t="s">
        <v>8</v>
      </c>
      <c r="D4808" s="18" t="s">
        <v>160</v>
      </c>
      <c r="E4808" s="18" t="s">
        <v>1122</v>
      </c>
      <c r="F4808" s="18" t="s">
        <v>1284</v>
      </c>
      <c r="G4808" s="18">
        <v>216</v>
      </c>
      <c r="H4808" s="18">
        <v>1.01</v>
      </c>
      <c r="I4808" s="18">
        <v>1.39</v>
      </c>
      <c r="Q4808"/>
    </row>
    <row r="4809" spans="2:17" x14ac:dyDescent="0.25">
      <c r="B4809" s="18">
        <v>2012</v>
      </c>
      <c r="C4809" s="18" t="s">
        <v>8</v>
      </c>
      <c r="D4809" s="18" t="s">
        <v>160</v>
      </c>
      <c r="E4809" s="18" t="s">
        <v>1122</v>
      </c>
      <c r="F4809" s="18" t="s">
        <v>1285</v>
      </c>
      <c r="G4809" s="18">
        <v>132</v>
      </c>
      <c r="H4809" s="18">
        <v>1.07</v>
      </c>
      <c r="I4809" s="18">
        <v>1.37</v>
      </c>
      <c r="Q4809"/>
    </row>
    <row r="4810" spans="2:17" x14ac:dyDescent="0.25">
      <c r="B4810" s="18">
        <v>2012</v>
      </c>
      <c r="C4810" s="18" t="s">
        <v>8</v>
      </c>
      <c r="D4810" s="18" t="s">
        <v>160</v>
      </c>
      <c r="E4810" s="18" t="s">
        <v>1122</v>
      </c>
      <c r="F4810" s="18" t="s">
        <v>1286</v>
      </c>
      <c r="G4810" s="18">
        <v>192</v>
      </c>
      <c r="H4810" s="18">
        <v>1.1200000000000001</v>
      </c>
      <c r="I4810" s="18">
        <v>1.29</v>
      </c>
      <c r="Q4810"/>
    </row>
    <row r="4811" spans="2:17" x14ac:dyDescent="0.25">
      <c r="B4811" s="18">
        <v>2012</v>
      </c>
      <c r="C4811" s="18" t="s">
        <v>8</v>
      </c>
      <c r="D4811" s="18" t="s">
        <v>160</v>
      </c>
      <c r="E4811" s="18" t="s">
        <v>1122</v>
      </c>
      <c r="F4811" s="18" t="s">
        <v>1287</v>
      </c>
      <c r="G4811" s="18">
        <v>192</v>
      </c>
      <c r="H4811" s="18">
        <v>1.17</v>
      </c>
      <c r="I4811" s="18">
        <v>1.39</v>
      </c>
      <c r="Q4811"/>
    </row>
    <row r="4812" spans="2:17" x14ac:dyDescent="0.25">
      <c r="B4812" s="18">
        <v>2012</v>
      </c>
      <c r="C4812" s="18" t="s">
        <v>8</v>
      </c>
      <c r="D4812" s="18" t="s">
        <v>160</v>
      </c>
      <c r="E4812" s="18" t="s">
        <v>1122</v>
      </c>
      <c r="F4812" s="18" t="s">
        <v>1288</v>
      </c>
      <c r="G4812" s="18">
        <v>60</v>
      </c>
      <c r="H4812" s="18">
        <v>1.1100000000000001</v>
      </c>
      <c r="I4812" s="18">
        <v>1.26</v>
      </c>
      <c r="Q4812"/>
    </row>
    <row r="4813" spans="2:17" x14ac:dyDescent="0.25">
      <c r="B4813" s="18">
        <v>2012</v>
      </c>
      <c r="C4813" s="18" t="s">
        <v>8</v>
      </c>
      <c r="D4813" s="18" t="s">
        <v>160</v>
      </c>
      <c r="E4813" s="18" t="s">
        <v>1122</v>
      </c>
      <c r="F4813" s="18" t="s">
        <v>3707</v>
      </c>
      <c r="G4813" s="18">
        <v>192</v>
      </c>
      <c r="H4813" s="18">
        <v>1.04</v>
      </c>
      <c r="I4813" s="18">
        <v>1.36</v>
      </c>
      <c r="Q4813"/>
    </row>
    <row r="4814" spans="2:17" x14ac:dyDescent="0.25">
      <c r="B4814" s="18">
        <v>2012</v>
      </c>
      <c r="C4814" s="18" t="s">
        <v>8</v>
      </c>
      <c r="D4814" s="18" t="s">
        <v>160</v>
      </c>
      <c r="E4814" s="18" t="s">
        <v>1122</v>
      </c>
      <c r="F4814" s="18" t="s">
        <v>1289</v>
      </c>
      <c r="G4814" s="18">
        <v>204</v>
      </c>
      <c r="H4814" s="18">
        <v>1.1599999999999999</v>
      </c>
      <c r="I4814" s="18">
        <v>1.39</v>
      </c>
      <c r="Q4814"/>
    </row>
    <row r="4815" spans="2:17" x14ac:dyDescent="0.25">
      <c r="B4815" s="18">
        <v>2012</v>
      </c>
      <c r="C4815" s="18" t="s">
        <v>8</v>
      </c>
      <c r="D4815" s="18" t="s">
        <v>160</v>
      </c>
      <c r="E4815" s="18" t="s">
        <v>1122</v>
      </c>
      <c r="F4815" s="18" t="s">
        <v>3708</v>
      </c>
      <c r="G4815" s="18">
        <v>156</v>
      </c>
      <c r="H4815" s="18">
        <v>1.1599999999999999</v>
      </c>
      <c r="I4815" s="18">
        <v>1.34</v>
      </c>
      <c r="Q4815"/>
    </row>
    <row r="4816" spans="2:17" x14ac:dyDescent="0.25">
      <c r="B4816" s="18">
        <v>2012</v>
      </c>
      <c r="C4816" s="18" t="s">
        <v>8</v>
      </c>
      <c r="D4816" s="18" t="s">
        <v>160</v>
      </c>
      <c r="E4816" s="18" t="s">
        <v>1122</v>
      </c>
      <c r="F4816" s="18" t="s">
        <v>1290</v>
      </c>
      <c r="G4816" s="18">
        <v>72</v>
      </c>
      <c r="H4816" s="18">
        <v>1.17</v>
      </c>
      <c r="I4816" s="18">
        <v>1.25</v>
      </c>
      <c r="Q4816"/>
    </row>
    <row r="4817" spans="2:17" x14ac:dyDescent="0.25">
      <c r="B4817" s="18">
        <v>2012</v>
      </c>
      <c r="C4817" s="18" t="s">
        <v>8</v>
      </c>
      <c r="D4817" s="18" t="s">
        <v>160</v>
      </c>
      <c r="E4817" s="18" t="s">
        <v>1122</v>
      </c>
      <c r="F4817" s="18" t="s">
        <v>3709</v>
      </c>
      <c r="G4817" s="18">
        <v>120</v>
      </c>
      <c r="H4817" s="18">
        <v>1.1499999999999999</v>
      </c>
      <c r="I4817" s="18">
        <v>1.23</v>
      </c>
      <c r="Q4817"/>
    </row>
    <row r="4818" spans="2:17" x14ac:dyDescent="0.25">
      <c r="B4818" s="18">
        <v>2012</v>
      </c>
      <c r="C4818" s="18" t="s">
        <v>8</v>
      </c>
      <c r="D4818" s="18" t="s">
        <v>277</v>
      </c>
      <c r="E4818" s="18" t="s">
        <v>1291</v>
      </c>
      <c r="F4818" s="18" t="s">
        <v>1292</v>
      </c>
      <c r="G4818" s="18">
        <v>1068</v>
      </c>
      <c r="H4818" s="18">
        <v>2.87</v>
      </c>
      <c r="I4818" s="18">
        <v>3.26</v>
      </c>
      <c r="Q4818"/>
    </row>
    <row r="4819" spans="2:17" x14ac:dyDescent="0.25">
      <c r="B4819" s="18">
        <v>2012</v>
      </c>
      <c r="C4819" s="18" t="s">
        <v>8</v>
      </c>
      <c r="D4819" s="18" t="s">
        <v>277</v>
      </c>
      <c r="E4819" s="18" t="s">
        <v>1291</v>
      </c>
      <c r="F4819" s="18" t="s">
        <v>1293</v>
      </c>
      <c r="G4819" s="18">
        <v>972</v>
      </c>
      <c r="H4819" s="18">
        <v>2.66</v>
      </c>
      <c r="I4819" s="18">
        <v>3.54</v>
      </c>
      <c r="Q4819"/>
    </row>
    <row r="4820" spans="2:17" x14ac:dyDescent="0.25">
      <c r="B4820" s="18">
        <v>2012</v>
      </c>
      <c r="C4820" s="18" t="s">
        <v>8</v>
      </c>
      <c r="D4820" s="18" t="s">
        <v>277</v>
      </c>
      <c r="E4820" s="18" t="s">
        <v>1291</v>
      </c>
      <c r="F4820" s="18" t="s">
        <v>1294</v>
      </c>
      <c r="G4820" s="18">
        <v>888</v>
      </c>
      <c r="H4820" s="18">
        <v>2.85</v>
      </c>
      <c r="I4820" s="18">
        <v>3.79</v>
      </c>
      <c r="Q4820"/>
    </row>
    <row r="4821" spans="2:17" x14ac:dyDescent="0.25">
      <c r="B4821" s="18">
        <v>2012</v>
      </c>
      <c r="C4821" s="18" t="s">
        <v>8</v>
      </c>
      <c r="D4821" s="18" t="s">
        <v>277</v>
      </c>
      <c r="E4821" s="18" t="s">
        <v>1291</v>
      </c>
      <c r="F4821" s="18" t="s">
        <v>1295</v>
      </c>
      <c r="G4821" s="18">
        <v>744</v>
      </c>
      <c r="H4821" s="18">
        <v>2.25</v>
      </c>
      <c r="I4821" s="18">
        <v>3.59</v>
      </c>
      <c r="Q4821"/>
    </row>
    <row r="4822" spans="2:17" x14ac:dyDescent="0.25">
      <c r="B4822" s="18">
        <v>2012</v>
      </c>
      <c r="C4822" s="18" t="s">
        <v>8</v>
      </c>
      <c r="D4822" s="18" t="s">
        <v>277</v>
      </c>
      <c r="E4822" s="18" t="s">
        <v>1291</v>
      </c>
      <c r="F4822" s="18" t="s">
        <v>1296</v>
      </c>
      <c r="G4822" s="18">
        <v>1008</v>
      </c>
      <c r="H4822" s="18">
        <v>2.14</v>
      </c>
      <c r="I4822" s="18">
        <v>3.83</v>
      </c>
      <c r="Q4822"/>
    </row>
    <row r="4823" spans="2:17" x14ac:dyDescent="0.25">
      <c r="B4823" s="18">
        <v>2012</v>
      </c>
      <c r="C4823" s="18" t="s">
        <v>8</v>
      </c>
      <c r="D4823" s="18" t="s">
        <v>277</v>
      </c>
      <c r="E4823" s="18" t="s">
        <v>1291</v>
      </c>
      <c r="F4823" s="18" t="s">
        <v>1297</v>
      </c>
      <c r="G4823" s="18">
        <v>972</v>
      </c>
      <c r="H4823" s="18">
        <v>2.44</v>
      </c>
      <c r="I4823" s="18">
        <v>3.75</v>
      </c>
      <c r="Q4823"/>
    </row>
    <row r="4824" spans="2:17" x14ac:dyDescent="0.25">
      <c r="B4824" s="18">
        <v>2012</v>
      </c>
      <c r="C4824" s="18" t="s">
        <v>8</v>
      </c>
      <c r="D4824" s="18" t="s">
        <v>277</v>
      </c>
      <c r="E4824" s="18" t="s">
        <v>1291</v>
      </c>
      <c r="F4824" s="18" t="s">
        <v>1298</v>
      </c>
      <c r="G4824" s="18">
        <v>876</v>
      </c>
      <c r="H4824" s="18">
        <v>2.64</v>
      </c>
      <c r="I4824" s="18">
        <v>4</v>
      </c>
      <c r="Q4824"/>
    </row>
    <row r="4825" spans="2:17" x14ac:dyDescent="0.25">
      <c r="B4825" s="18">
        <v>2012</v>
      </c>
      <c r="C4825" s="18" t="s">
        <v>8</v>
      </c>
      <c r="D4825" s="18" t="s">
        <v>277</v>
      </c>
      <c r="E4825" s="18" t="s">
        <v>1291</v>
      </c>
      <c r="F4825" s="18" t="s">
        <v>1299</v>
      </c>
      <c r="G4825" s="18">
        <v>852</v>
      </c>
      <c r="H4825" s="18">
        <v>2.2000000000000002</v>
      </c>
      <c r="I4825" s="18">
        <v>3.89</v>
      </c>
      <c r="Q4825"/>
    </row>
    <row r="4826" spans="2:17" x14ac:dyDescent="0.25">
      <c r="B4826" s="18">
        <v>2012</v>
      </c>
      <c r="C4826" s="18" t="s">
        <v>8</v>
      </c>
      <c r="D4826" s="18" t="s">
        <v>277</v>
      </c>
      <c r="E4826" s="18" t="s">
        <v>1291</v>
      </c>
      <c r="F4826" s="18" t="s">
        <v>1300</v>
      </c>
      <c r="G4826" s="18">
        <v>708</v>
      </c>
      <c r="H4826" s="18">
        <v>2.02</v>
      </c>
      <c r="I4826" s="18">
        <v>3.53</v>
      </c>
      <c r="Q4826"/>
    </row>
    <row r="4827" spans="2:17" x14ac:dyDescent="0.25">
      <c r="B4827" s="18">
        <v>2012</v>
      </c>
      <c r="C4827" s="18" t="s">
        <v>8</v>
      </c>
      <c r="D4827" s="18" t="s">
        <v>277</v>
      </c>
      <c r="E4827" s="18" t="s">
        <v>1291</v>
      </c>
      <c r="F4827" s="18" t="s">
        <v>1301</v>
      </c>
      <c r="G4827" s="18">
        <v>972</v>
      </c>
      <c r="H4827" s="18">
        <v>2.2200000000000002</v>
      </c>
      <c r="I4827" s="18">
        <v>3.4</v>
      </c>
      <c r="Q4827"/>
    </row>
    <row r="4828" spans="2:17" x14ac:dyDescent="0.25">
      <c r="B4828" s="18">
        <v>2012</v>
      </c>
      <c r="C4828" s="18" t="s">
        <v>8</v>
      </c>
      <c r="D4828" s="18" t="s">
        <v>277</v>
      </c>
      <c r="E4828" s="18" t="s">
        <v>1291</v>
      </c>
      <c r="F4828" s="18" t="s">
        <v>1302</v>
      </c>
      <c r="G4828" s="18">
        <v>1104</v>
      </c>
      <c r="H4828" s="18">
        <v>2.2000000000000002</v>
      </c>
      <c r="I4828" s="18">
        <v>3.92</v>
      </c>
      <c r="Q4828"/>
    </row>
    <row r="4829" spans="2:17" x14ac:dyDescent="0.25">
      <c r="B4829" s="18">
        <v>2012</v>
      </c>
      <c r="C4829" s="18" t="s">
        <v>8</v>
      </c>
      <c r="D4829" s="18" t="s">
        <v>277</v>
      </c>
      <c r="E4829" s="18" t="s">
        <v>1291</v>
      </c>
      <c r="F4829" s="18" t="s">
        <v>1303</v>
      </c>
      <c r="G4829" s="18">
        <v>1176</v>
      </c>
      <c r="H4829" s="18">
        <v>2.2400000000000002</v>
      </c>
      <c r="I4829" s="18">
        <v>3.28</v>
      </c>
      <c r="Q4829"/>
    </row>
    <row r="4830" spans="2:17" x14ac:dyDescent="0.25">
      <c r="B4830" s="18">
        <v>2012</v>
      </c>
      <c r="C4830" s="18" t="s">
        <v>8</v>
      </c>
      <c r="D4830" s="18" t="s">
        <v>277</v>
      </c>
      <c r="E4830" s="18" t="s">
        <v>1291</v>
      </c>
      <c r="F4830" s="18" t="s">
        <v>1304</v>
      </c>
      <c r="G4830" s="18">
        <v>1032</v>
      </c>
      <c r="H4830" s="18">
        <v>2.0299999999999998</v>
      </c>
      <c r="I4830" s="18">
        <v>3.94</v>
      </c>
      <c r="Q4830"/>
    </row>
    <row r="4831" spans="2:17" x14ac:dyDescent="0.25">
      <c r="B4831" s="18">
        <v>2012</v>
      </c>
      <c r="C4831" s="18" t="s">
        <v>8</v>
      </c>
      <c r="D4831" s="18" t="s">
        <v>277</v>
      </c>
      <c r="E4831" s="18" t="s">
        <v>1291</v>
      </c>
      <c r="F4831" s="18" t="s">
        <v>1305</v>
      </c>
      <c r="G4831" s="18">
        <v>876</v>
      </c>
      <c r="H4831" s="18">
        <v>2.0099999999999998</v>
      </c>
      <c r="I4831" s="18">
        <v>3.85</v>
      </c>
      <c r="Q4831"/>
    </row>
    <row r="4832" spans="2:17" x14ac:dyDescent="0.25">
      <c r="B4832" s="18">
        <v>2012</v>
      </c>
      <c r="C4832" s="18" t="s">
        <v>8</v>
      </c>
      <c r="D4832" s="18" t="s">
        <v>277</v>
      </c>
      <c r="E4832" s="18" t="s">
        <v>1291</v>
      </c>
      <c r="F4832" s="18" t="s">
        <v>1306</v>
      </c>
      <c r="G4832" s="18">
        <v>732</v>
      </c>
      <c r="H4832" s="18">
        <v>2.2200000000000002</v>
      </c>
      <c r="I4832" s="18">
        <v>3.65</v>
      </c>
      <c r="Q4832"/>
    </row>
    <row r="4833" spans="2:17" x14ac:dyDescent="0.25">
      <c r="B4833" s="18">
        <v>2012</v>
      </c>
      <c r="C4833" s="18" t="s">
        <v>8</v>
      </c>
      <c r="D4833" s="18" t="s">
        <v>277</v>
      </c>
      <c r="E4833" s="18" t="s">
        <v>1291</v>
      </c>
      <c r="F4833" s="18" t="s">
        <v>1307</v>
      </c>
      <c r="G4833" s="18">
        <v>660</v>
      </c>
      <c r="H4833" s="18">
        <v>2.5</v>
      </c>
      <c r="I4833" s="18">
        <v>3.82</v>
      </c>
      <c r="Q4833"/>
    </row>
    <row r="4834" spans="2:17" x14ac:dyDescent="0.25">
      <c r="B4834" s="18">
        <v>2012</v>
      </c>
      <c r="C4834" s="18" t="s">
        <v>8</v>
      </c>
      <c r="D4834" s="18" t="s">
        <v>277</v>
      </c>
      <c r="E4834" s="18" t="s">
        <v>1291</v>
      </c>
      <c r="F4834" s="18" t="s">
        <v>1308</v>
      </c>
      <c r="G4834" s="18">
        <v>1092</v>
      </c>
      <c r="H4834" s="18">
        <v>2.93</v>
      </c>
      <c r="I4834" s="18">
        <v>3.79</v>
      </c>
      <c r="Q4834"/>
    </row>
    <row r="4835" spans="2:17" x14ac:dyDescent="0.25">
      <c r="B4835" s="18">
        <v>2012</v>
      </c>
      <c r="C4835" s="18" t="s">
        <v>8</v>
      </c>
      <c r="D4835" s="18" t="s">
        <v>277</v>
      </c>
      <c r="E4835" s="18" t="s">
        <v>1291</v>
      </c>
      <c r="F4835" s="18" t="s">
        <v>1309</v>
      </c>
      <c r="G4835" s="18">
        <v>948</v>
      </c>
      <c r="H4835" s="18">
        <v>2.29</v>
      </c>
      <c r="I4835" s="18">
        <v>3.6</v>
      </c>
      <c r="Q4835"/>
    </row>
    <row r="4836" spans="2:17" x14ac:dyDescent="0.25">
      <c r="B4836" s="18">
        <v>2012</v>
      </c>
      <c r="C4836" s="18" t="s">
        <v>8</v>
      </c>
      <c r="D4836" s="18" t="s">
        <v>277</v>
      </c>
      <c r="E4836" s="18" t="s">
        <v>1291</v>
      </c>
      <c r="F4836" s="18" t="s">
        <v>1310</v>
      </c>
      <c r="G4836" s="18">
        <v>1116</v>
      </c>
      <c r="H4836" s="18">
        <v>2.62</v>
      </c>
      <c r="I4836" s="18">
        <v>3.54</v>
      </c>
      <c r="Q4836"/>
    </row>
    <row r="4837" spans="2:17" x14ac:dyDescent="0.25">
      <c r="B4837" s="18">
        <v>2012</v>
      </c>
      <c r="C4837" s="18" t="s">
        <v>8</v>
      </c>
      <c r="D4837" s="18" t="s">
        <v>277</v>
      </c>
      <c r="E4837" s="18" t="s">
        <v>1291</v>
      </c>
      <c r="F4837" s="18" t="s">
        <v>1311</v>
      </c>
      <c r="G4837" s="18">
        <v>936</v>
      </c>
      <c r="H4837" s="18">
        <v>2.35</v>
      </c>
      <c r="I4837" s="18">
        <v>3.94</v>
      </c>
      <c r="Q4837"/>
    </row>
    <row r="4838" spans="2:17" x14ac:dyDescent="0.25">
      <c r="B4838" s="18">
        <v>2012</v>
      </c>
      <c r="C4838" s="18" t="s">
        <v>8</v>
      </c>
      <c r="D4838" s="18" t="s">
        <v>277</v>
      </c>
      <c r="E4838" s="18" t="s">
        <v>1291</v>
      </c>
      <c r="F4838" s="18" t="s">
        <v>1312</v>
      </c>
      <c r="G4838" s="18">
        <v>612</v>
      </c>
      <c r="H4838" s="18">
        <v>2.75</v>
      </c>
      <c r="I4838" s="18">
        <v>3.92</v>
      </c>
      <c r="Q4838"/>
    </row>
    <row r="4839" spans="2:17" x14ac:dyDescent="0.25">
      <c r="B4839" s="18">
        <v>2012</v>
      </c>
      <c r="C4839" s="18" t="s">
        <v>8</v>
      </c>
      <c r="D4839" s="18" t="s">
        <v>277</v>
      </c>
      <c r="E4839" s="18" t="s">
        <v>1291</v>
      </c>
      <c r="F4839" s="18" t="s">
        <v>1313</v>
      </c>
      <c r="G4839" s="18">
        <v>1128</v>
      </c>
      <c r="H4839" s="18">
        <v>2.08</v>
      </c>
      <c r="I4839" s="18">
        <v>3.77</v>
      </c>
      <c r="Q4839"/>
    </row>
    <row r="4840" spans="2:17" x14ac:dyDescent="0.25">
      <c r="B4840" s="18">
        <v>2012</v>
      </c>
      <c r="C4840" s="18" t="s">
        <v>8</v>
      </c>
      <c r="D4840" s="18" t="s">
        <v>277</v>
      </c>
      <c r="E4840" s="18" t="s">
        <v>1291</v>
      </c>
      <c r="F4840" s="18" t="s">
        <v>3710</v>
      </c>
      <c r="G4840" s="18">
        <v>1056</v>
      </c>
      <c r="H4840" s="18">
        <v>2.5299999999999998</v>
      </c>
      <c r="I4840" s="18">
        <v>3.65</v>
      </c>
      <c r="Q4840"/>
    </row>
    <row r="4841" spans="2:17" x14ac:dyDescent="0.25">
      <c r="B4841" s="18">
        <v>2012</v>
      </c>
      <c r="C4841" s="18" t="s">
        <v>8</v>
      </c>
      <c r="D4841" s="18" t="s">
        <v>277</v>
      </c>
      <c r="E4841" s="18" t="s">
        <v>1291</v>
      </c>
      <c r="F4841" s="18" t="s">
        <v>3711</v>
      </c>
      <c r="G4841" s="18">
        <v>1032</v>
      </c>
      <c r="H4841" s="18">
        <v>2.2599999999999998</v>
      </c>
      <c r="I4841" s="18">
        <v>3.72</v>
      </c>
      <c r="Q4841"/>
    </row>
    <row r="4842" spans="2:17" x14ac:dyDescent="0.25">
      <c r="B4842" s="18">
        <v>2012</v>
      </c>
      <c r="C4842" s="18" t="s">
        <v>8</v>
      </c>
      <c r="D4842" s="18" t="s">
        <v>277</v>
      </c>
      <c r="E4842" s="18" t="s">
        <v>1291</v>
      </c>
      <c r="F4842" s="18" t="s">
        <v>1314</v>
      </c>
      <c r="G4842" s="18">
        <v>1188</v>
      </c>
      <c r="H4842" s="18">
        <v>2.97</v>
      </c>
      <c r="I4842" s="18">
        <v>3.62</v>
      </c>
      <c r="Q4842"/>
    </row>
    <row r="4843" spans="2:17" x14ac:dyDescent="0.25">
      <c r="B4843" s="18">
        <v>2012</v>
      </c>
      <c r="C4843" s="18" t="s">
        <v>8</v>
      </c>
      <c r="D4843" s="18" t="s">
        <v>277</v>
      </c>
      <c r="E4843" s="18" t="s">
        <v>1291</v>
      </c>
      <c r="F4843" s="18" t="s">
        <v>1315</v>
      </c>
      <c r="G4843" s="18">
        <v>972</v>
      </c>
      <c r="H4843" s="18">
        <v>2.46</v>
      </c>
      <c r="I4843" s="18">
        <v>3.3</v>
      </c>
      <c r="Q4843"/>
    </row>
    <row r="4844" spans="2:17" x14ac:dyDescent="0.25">
      <c r="B4844" s="18">
        <v>2012</v>
      </c>
      <c r="C4844" s="18" t="s">
        <v>8</v>
      </c>
      <c r="D4844" s="18" t="s">
        <v>277</v>
      </c>
      <c r="E4844" s="18" t="s">
        <v>1291</v>
      </c>
      <c r="F4844" s="18" t="s">
        <v>1316</v>
      </c>
      <c r="G4844" s="18">
        <v>1092</v>
      </c>
      <c r="H4844" s="18">
        <v>2.97</v>
      </c>
      <c r="I4844" s="18">
        <v>3.66</v>
      </c>
      <c r="Q4844"/>
    </row>
    <row r="4845" spans="2:17" x14ac:dyDescent="0.25">
      <c r="B4845" s="18">
        <v>2012</v>
      </c>
      <c r="C4845" s="18" t="s">
        <v>8</v>
      </c>
      <c r="D4845" s="18" t="s">
        <v>277</v>
      </c>
      <c r="E4845" s="18" t="s">
        <v>1291</v>
      </c>
      <c r="F4845" s="18" t="s">
        <v>1317</v>
      </c>
      <c r="G4845" s="18">
        <v>1200</v>
      </c>
      <c r="H4845" s="18">
        <v>2.9</v>
      </c>
      <c r="I4845" s="18">
        <v>3.72</v>
      </c>
      <c r="Q4845"/>
    </row>
    <row r="4846" spans="2:17" x14ac:dyDescent="0.25">
      <c r="B4846" s="18">
        <v>2012</v>
      </c>
      <c r="C4846" s="18" t="s">
        <v>8</v>
      </c>
      <c r="D4846" s="18" t="s">
        <v>277</v>
      </c>
      <c r="E4846" s="18" t="s">
        <v>1291</v>
      </c>
      <c r="F4846" s="18" t="s">
        <v>1318</v>
      </c>
      <c r="G4846" s="18">
        <v>708</v>
      </c>
      <c r="H4846" s="18">
        <v>2.44</v>
      </c>
      <c r="I4846" s="18">
        <v>3.7</v>
      </c>
      <c r="Q4846"/>
    </row>
    <row r="4847" spans="2:17" x14ac:dyDescent="0.25">
      <c r="B4847" s="18">
        <v>2012</v>
      </c>
      <c r="C4847" s="18" t="s">
        <v>8</v>
      </c>
      <c r="D4847" s="18" t="s">
        <v>277</v>
      </c>
      <c r="E4847" s="18" t="s">
        <v>1291</v>
      </c>
      <c r="F4847" s="18" t="s">
        <v>1319</v>
      </c>
      <c r="G4847" s="18">
        <v>924</v>
      </c>
      <c r="H4847" s="18">
        <v>2.1800000000000002</v>
      </c>
      <c r="I4847" s="18">
        <v>3.67</v>
      </c>
      <c r="Q4847"/>
    </row>
    <row r="4848" spans="2:17" x14ac:dyDescent="0.25">
      <c r="B4848" s="18">
        <v>2012</v>
      </c>
      <c r="C4848" s="18" t="s">
        <v>8</v>
      </c>
      <c r="D4848" s="18" t="s">
        <v>277</v>
      </c>
      <c r="E4848" s="18" t="s">
        <v>1291</v>
      </c>
      <c r="F4848" s="18" t="s">
        <v>1320</v>
      </c>
      <c r="G4848" s="18">
        <v>696</v>
      </c>
      <c r="H4848" s="18">
        <v>2.82</v>
      </c>
      <c r="I4848" s="18">
        <v>3.48</v>
      </c>
      <c r="Q4848"/>
    </row>
    <row r="4849" spans="2:17" x14ac:dyDescent="0.25">
      <c r="B4849" s="18">
        <v>2012</v>
      </c>
      <c r="C4849" s="18" t="s">
        <v>8</v>
      </c>
      <c r="D4849" s="18" t="s">
        <v>277</v>
      </c>
      <c r="E4849" s="18" t="s">
        <v>1291</v>
      </c>
      <c r="F4849" s="18" t="s">
        <v>1321</v>
      </c>
      <c r="G4849" s="18">
        <v>1092</v>
      </c>
      <c r="H4849" s="18">
        <v>2.06</v>
      </c>
      <c r="I4849" s="18">
        <v>3.3</v>
      </c>
      <c r="Q4849"/>
    </row>
    <row r="4850" spans="2:17" x14ac:dyDescent="0.25">
      <c r="B4850" s="18">
        <v>2012</v>
      </c>
      <c r="C4850" s="18" t="s">
        <v>8</v>
      </c>
      <c r="D4850" s="18" t="s">
        <v>277</v>
      </c>
      <c r="E4850" s="18" t="s">
        <v>1291</v>
      </c>
      <c r="F4850" s="18" t="s">
        <v>3712</v>
      </c>
      <c r="G4850" s="18">
        <v>636</v>
      </c>
      <c r="H4850" s="18">
        <v>2.37</v>
      </c>
      <c r="I4850" s="18">
        <v>3.74</v>
      </c>
      <c r="Q4850"/>
    </row>
    <row r="4851" spans="2:17" x14ac:dyDescent="0.25">
      <c r="B4851" s="18">
        <v>2012</v>
      </c>
      <c r="C4851" s="18" t="s">
        <v>8</v>
      </c>
      <c r="D4851" s="18" t="s">
        <v>277</v>
      </c>
      <c r="E4851" s="18" t="s">
        <v>1291</v>
      </c>
      <c r="F4851" s="18" t="s">
        <v>3713</v>
      </c>
      <c r="G4851" s="18">
        <v>924</v>
      </c>
      <c r="H4851" s="18">
        <v>2.73</v>
      </c>
      <c r="I4851" s="18">
        <v>3.48</v>
      </c>
      <c r="Q4851"/>
    </row>
    <row r="4852" spans="2:17" x14ac:dyDescent="0.25">
      <c r="B4852" s="18">
        <v>2012</v>
      </c>
      <c r="C4852" s="18" t="s">
        <v>8</v>
      </c>
      <c r="D4852" s="18" t="s">
        <v>277</v>
      </c>
      <c r="E4852" s="18" t="s">
        <v>1291</v>
      </c>
      <c r="F4852" s="18" t="s">
        <v>3714</v>
      </c>
      <c r="G4852" s="18">
        <v>828</v>
      </c>
      <c r="H4852" s="18">
        <v>2.68</v>
      </c>
      <c r="I4852" s="18">
        <v>3.89</v>
      </c>
      <c r="Q4852"/>
    </row>
    <row r="4853" spans="2:17" x14ac:dyDescent="0.25">
      <c r="B4853" s="18">
        <v>2012</v>
      </c>
      <c r="C4853" s="18" t="s">
        <v>8</v>
      </c>
      <c r="D4853" s="18" t="s">
        <v>277</v>
      </c>
      <c r="E4853" s="18" t="s">
        <v>1291</v>
      </c>
      <c r="F4853" s="18" t="s">
        <v>3715</v>
      </c>
      <c r="G4853" s="18">
        <v>636</v>
      </c>
      <c r="H4853" s="18">
        <v>2.38</v>
      </c>
      <c r="I4853" s="18">
        <v>3.76</v>
      </c>
      <c r="Q4853"/>
    </row>
    <row r="4854" spans="2:17" x14ac:dyDescent="0.25">
      <c r="B4854" s="18">
        <v>2012</v>
      </c>
      <c r="C4854" s="18" t="s">
        <v>8</v>
      </c>
      <c r="D4854" s="18" t="s">
        <v>277</v>
      </c>
      <c r="E4854" s="18" t="s">
        <v>1291</v>
      </c>
      <c r="F4854" s="18" t="s">
        <v>3716</v>
      </c>
      <c r="G4854" s="18">
        <v>672</v>
      </c>
      <c r="H4854" s="18">
        <v>2.78</v>
      </c>
      <c r="I4854" s="18">
        <v>3.46</v>
      </c>
      <c r="Q4854"/>
    </row>
    <row r="4855" spans="2:17" x14ac:dyDescent="0.25">
      <c r="B4855" s="18">
        <v>2012</v>
      </c>
      <c r="C4855" s="18" t="s">
        <v>8</v>
      </c>
      <c r="D4855" s="18" t="s">
        <v>277</v>
      </c>
      <c r="E4855" s="18" t="s">
        <v>1291</v>
      </c>
      <c r="F4855" s="18" t="s">
        <v>3717</v>
      </c>
      <c r="G4855" s="18">
        <v>1044</v>
      </c>
      <c r="H4855" s="18">
        <v>2.4700000000000002</v>
      </c>
      <c r="I4855" s="18">
        <v>3.4</v>
      </c>
      <c r="Q4855"/>
    </row>
    <row r="4856" spans="2:17" x14ac:dyDescent="0.25">
      <c r="B4856" s="18">
        <v>2012</v>
      </c>
      <c r="C4856" s="18" t="s">
        <v>8</v>
      </c>
      <c r="D4856" s="18" t="s">
        <v>277</v>
      </c>
      <c r="E4856" s="18" t="s">
        <v>1291</v>
      </c>
      <c r="F4856" s="18" t="s">
        <v>3718</v>
      </c>
      <c r="G4856" s="18">
        <v>672</v>
      </c>
      <c r="H4856" s="18">
        <v>2.99</v>
      </c>
      <c r="I4856" s="18">
        <v>3.76</v>
      </c>
      <c r="Q4856"/>
    </row>
    <row r="4857" spans="2:17" x14ac:dyDescent="0.25">
      <c r="B4857" s="18">
        <v>2012</v>
      </c>
      <c r="C4857" s="18" t="s">
        <v>8</v>
      </c>
      <c r="D4857" s="18" t="s">
        <v>277</v>
      </c>
      <c r="E4857" s="18" t="s">
        <v>1291</v>
      </c>
      <c r="F4857" s="18" t="s">
        <v>3719</v>
      </c>
      <c r="G4857" s="18">
        <v>960</v>
      </c>
      <c r="H4857" s="18">
        <v>2.93</v>
      </c>
      <c r="I4857" s="18">
        <v>3.59</v>
      </c>
      <c r="Q4857"/>
    </row>
    <row r="4858" spans="2:17" x14ac:dyDescent="0.25">
      <c r="B4858" s="18">
        <v>2012</v>
      </c>
      <c r="C4858" s="18" t="s">
        <v>8</v>
      </c>
      <c r="D4858" s="18" t="s">
        <v>277</v>
      </c>
      <c r="E4858" s="18" t="s">
        <v>1291</v>
      </c>
      <c r="F4858" s="18" t="s">
        <v>3720</v>
      </c>
      <c r="G4858" s="18">
        <v>840</v>
      </c>
      <c r="H4858" s="18">
        <v>2.75</v>
      </c>
      <c r="I4858" s="18">
        <v>3.57</v>
      </c>
      <c r="Q4858"/>
    </row>
    <row r="4859" spans="2:17" x14ac:dyDescent="0.25">
      <c r="B4859" s="18">
        <v>2012</v>
      </c>
      <c r="C4859" s="18" t="s">
        <v>8</v>
      </c>
      <c r="D4859" s="18" t="s">
        <v>277</v>
      </c>
      <c r="E4859" s="18" t="s">
        <v>1291</v>
      </c>
      <c r="F4859" s="18" t="s">
        <v>3721</v>
      </c>
      <c r="G4859" s="18">
        <v>972</v>
      </c>
      <c r="H4859" s="18">
        <v>2.13</v>
      </c>
      <c r="I4859" s="18">
        <v>3.54</v>
      </c>
      <c r="Q4859"/>
    </row>
    <row r="4860" spans="2:17" x14ac:dyDescent="0.25">
      <c r="B4860" s="18">
        <v>2012</v>
      </c>
      <c r="C4860" s="18" t="s">
        <v>8</v>
      </c>
      <c r="D4860" s="18" t="s">
        <v>277</v>
      </c>
      <c r="E4860" s="18" t="s">
        <v>1291</v>
      </c>
      <c r="F4860" s="18" t="s">
        <v>3722</v>
      </c>
      <c r="G4860" s="18">
        <v>1056</v>
      </c>
      <c r="H4860" s="18">
        <v>2.12</v>
      </c>
      <c r="I4860" s="18">
        <v>3.32</v>
      </c>
      <c r="Q4860"/>
    </row>
    <row r="4861" spans="2:17" x14ac:dyDescent="0.25">
      <c r="B4861" s="18">
        <v>2012</v>
      </c>
      <c r="C4861" s="18" t="s">
        <v>8</v>
      </c>
      <c r="D4861" s="18" t="s">
        <v>277</v>
      </c>
      <c r="E4861" s="18" t="s">
        <v>1291</v>
      </c>
      <c r="F4861" s="18" t="s">
        <v>3723</v>
      </c>
      <c r="G4861" s="18">
        <v>756</v>
      </c>
      <c r="H4861" s="18">
        <v>2.85</v>
      </c>
      <c r="I4861" s="18">
        <v>3.87</v>
      </c>
      <c r="Q4861"/>
    </row>
    <row r="4862" spans="2:17" x14ac:dyDescent="0.25">
      <c r="B4862" s="18">
        <v>2012</v>
      </c>
      <c r="C4862" s="18" t="s">
        <v>8</v>
      </c>
      <c r="D4862" s="18" t="s">
        <v>277</v>
      </c>
      <c r="E4862" s="18" t="s">
        <v>1291</v>
      </c>
      <c r="F4862" s="18" t="s">
        <v>1322</v>
      </c>
      <c r="G4862" s="18">
        <v>1032</v>
      </c>
      <c r="H4862" s="18">
        <v>2.72</v>
      </c>
      <c r="I4862" s="18">
        <v>3.6</v>
      </c>
      <c r="Q4862"/>
    </row>
    <row r="4863" spans="2:17" x14ac:dyDescent="0.25">
      <c r="B4863" s="18">
        <v>2012</v>
      </c>
      <c r="C4863" s="18" t="s">
        <v>8</v>
      </c>
      <c r="D4863" s="18" t="s">
        <v>277</v>
      </c>
      <c r="E4863" s="18" t="s">
        <v>1291</v>
      </c>
      <c r="F4863" s="18" t="s">
        <v>3724</v>
      </c>
      <c r="G4863" s="18">
        <v>672</v>
      </c>
      <c r="H4863" s="18">
        <v>2.83</v>
      </c>
      <c r="I4863" s="18">
        <v>3.8</v>
      </c>
      <c r="Q4863"/>
    </row>
    <row r="4864" spans="2:17" x14ac:dyDescent="0.25">
      <c r="B4864" s="18">
        <v>2012</v>
      </c>
      <c r="C4864" s="18" t="s">
        <v>8</v>
      </c>
      <c r="D4864" s="18" t="s">
        <v>277</v>
      </c>
      <c r="E4864" s="18" t="s">
        <v>1291</v>
      </c>
      <c r="F4864" s="18" t="s">
        <v>3725</v>
      </c>
      <c r="G4864" s="18">
        <v>1164</v>
      </c>
      <c r="H4864" s="18">
        <v>2.31</v>
      </c>
      <c r="I4864" s="18">
        <v>3.85</v>
      </c>
      <c r="Q4864"/>
    </row>
    <row r="4865" spans="2:17" x14ac:dyDescent="0.25">
      <c r="B4865" s="18">
        <v>2012</v>
      </c>
      <c r="C4865" s="18" t="s">
        <v>8</v>
      </c>
      <c r="D4865" s="18" t="s">
        <v>160</v>
      </c>
      <c r="E4865" s="18" t="s">
        <v>3726</v>
      </c>
      <c r="F4865" s="18" t="s">
        <v>1323</v>
      </c>
      <c r="G4865" s="18">
        <v>120</v>
      </c>
      <c r="H4865" s="18">
        <v>1.17</v>
      </c>
      <c r="I4865" s="18">
        <v>1.26</v>
      </c>
      <c r="Q4865"/>
    </row>
    <row r="4866" spans="2:17" x14ac:dyDescent="0.25">
      <c r="B4866" s="18">
        <v>2012</v>
      </c>
      <c r="C4866" s="18" t="s">
        <v>8</v>
      </c>
      <c r="D4866" s="18" t="s">
        <v>160</v>
      </c>
      <c r="E4866" s="18" t="s">
        <v>10</v>
      </c>
      <c r="F4866" s="18" t="s">
        <v>1324</v>
      </c>
      <c r="G4866" s="18">
        <v>168</v>
      </c>
      <c r="H4866" s="18">
        <v>1.1399999999999999</v>
      </c>
      <c r="I4866" s="18">
        <v>1.4</v>
      </c>
      <c r="Q4866"/>
    </row>
    <row r="4867" spans="2:17" x14ac:dyDescent="0.25">
      <c r="B4867" s="18">
        <v>2012</v>
      </c>
      <c r="C4867" s="18" t="s">
        <v>8</v>
      </c>
      <c r="D4867" s="18" t="s">
        <v>160</v>
      </c>
      <c r="E4867" s="18" t="s">
        <v>10</v>
      </c>
      <c r="F4867" s="18" t="s">
        <v>1325</v>
      </c>
      <c r="G4867" s="18">
        <v>84</v>
      </c>
      <c r="H4867" s="18">
        <v>1.18</v>
      </c>
      <c r="I4867" s="18">
        <v>1.39</v>
      </c>
      <c r="Q4867"/>
    </row>
    <row r="4868" spans="2:17" x14ac:dyDescent="0.25">
      <c r="B4868" s="18">
        <v>2012</v>
      </c>
      <c r="C4868" s="18" t="s">
        <v>8</v>
      </c>
      <c r="D4868" s="18" t="s">
        <v>160</v>
      </c>
      <c r="E4868" s="18" t="s">
        <v>10</v>
      </c>
      <c r="F4868" s="18" t="s">
        <v>1326</v>
      </c>
      <c r="G4868" s="18">
        <v>84</v>
      </c>
      <c r="H4868" s="18">
        <v>1.18</v>
      </c>
      <c r="I4868" s="18">
        <v>1.32</v>
      </c>
      <c r="Q4868"/>
    </row>
    <row r="4869" spans="2:17" x14ac:dyDescent="0.25">
      <c r="B4869" s="18">
        <v>2012</v>
      </c>
      <c r="C4869" s="18" t="s">
        <v>8</v>
      </c>
      <c r="D4869" s="18" t="s">
        <v>160</v>
      </c>
      <c r="E4869" s="18" t="s">
        <v>10</v>
      </c>
      <c r="F4869" s="18" t="s">
        <v>1327</v>
      </c>
      <c r="G4869" s="18">
        <v>84</v>
      </c>
      <c r="H4869" s="18">
        <v>1.05</v>
      </c>
      <c r="I4869" s="18">
        <v>1.39</v>
      </c>
      <c r="Q4869"/>
    </row>
    <row r="4870" spans="2:17" x14ac:dyDescent="0.25">
      <c r="B4870" s="18">
        <v>2012</v>
      </c>
      <c r="C4870" s="18" t="s">
        <v>8</v>
      </c>
      <c r="D4870" s="18" t="s">
        <v>160</v>
      </c>
      <c r="E4870" s="18" t="s">
        <v>10</v>
      </c>
      <c r="F4870" s="18" t="s">
        <v>1328</v>
      </c>
      <c r="G4870" s="18">
        <v>168</v>
      </c>
      <c r="H4870" s="18">
        <v>1.08</v>
      </c>
      <c r="I4870" s="18">
        <v>1.3</v>
      </c>
      <c r="Q4870"/>
    </row>
    <row r="4871" spans="2:17" x14ac:dyDescent="0.25">
      <c r="B4871" s="18">
        <v>2012</v>
      </c>
      <c r="C4871" s="18" t="s">
        <v>8</v>
      </c>
      <c r="D4871" s="18" t="s">
        <v>160</v>
      </c>
      <c r="E4871" s="18" t="s">
        <v>10</v>
      </c>
      <c r="F4871" s="18" t="s">
        <v>1329</v>
      </c>
      <c r="G4871" s="18">
        <v>60</v>
      </c>
      <c r="H4871" s="18">
        <v>1.17</v>
      </c>
      <c r="I4871" s="18">
        <v>1.4</v>
      </c>
      <c r="Q4871"/>
    </row>
    <row r="4872" spans="2:17" x14ac:dyDescent="0.25">
      <c r="B4872" s="18">
        <v>2012</v>
      </c>
      <c r="C4872" s="18" t="s">
        <v>8</v>
      </c>
      <c r="D4872" s="18" t="s">
        <v>160</v>
      </c>
      <c r="E4872" s="18" t="s">
        <v>10</v>
      </c>
      <c r="F4872" s="18" t="s">
        <v>1330</v>
      </c>
      <c r="G4872" s="18">
        <v>132</v>
      </c>
      <c r="H4872" s="18">
        <v>1.1200000000000001</v>
      </c>
      <c r="I4872" s="18">
        <v>1.4</v>
      </c>
      <c r="Q4872"/>
    </row>
    <row r="4873" spans="2:17" x14ac:dyDescent="0.25">
      <c r="B4873" s="18">
        <v>2012</v>
      </c>
      <c r="C4873" s="18" t="s">
        <v>8</v>
      </c>
      <c r="D4873" s="18" t="s">
        <v>160</v>
      </c>
      <c r="E4873" s="18" t="s">
        <v>10</v>
      </c>
      <c r="F4873" s="18" t="s">
        <v>1331</v>
      </c>
      <c r="G4873" s="18">
        <v>132</v>
      </c>
      <c r="H4873" s="18">
        <v>1.1399999999999999</v>
      </c>
      <c r="I4873" s="18">
        <v>1.24</v>
      </c>
      <c r="Q4873"/>
    </row>
    <row r="4874" spans="2:17" x14ac:dyDescent="0.25">
      <c r="B4874" s="18">
        <v>2012</v>
      </c>
      <c r="C4874" s="18" t="s">
        <v>8</v>
      </c>
      <c r="D4874" s="18" t="s">
        <v>160</v>
      </c>
      <c r="E4874" s="18" t="s">
        <v>3726</v>
      </c>
      <c r="F4874" s="18" t="s">
        <v>1332</v>
      </c>
      <c r="G4874" s="18">
        <v>108</v>
      </c>
      <c r="H4874" s="18">
        <v>1.02</v>
      </c>
      <c r="I4874" s="18">
        <v>1.32</v>
      </c>
      <c r="Q4874"/>
    </row>
    <row r="4875" spans="2:17" x14ac:dyDescent="0.25">
      <c r="B4875" s="18">
        <v>2012</v>
      </c>
      <c r="C4875" s="18" t="s">
        <v>8</v>
      </c>
      <c r="D4875" s="18" t="s">
        <v>160</v>
      </c>
      <c r="E4875" s="18" t="s">
        <v>10</v>
      </c>
      <c r="F4875" s="18" t="s">
        <v>1333</v>
      </c>
      <c r="G4875" s="18">
        <v>216</v>
      </c>
      <c r="H4875" s="18">
        <v>1.1499999999999999</v>
      </c>
      <c r="I4875" s="18">
        <v>1.21</v>
      </c>
      <c r="Q4875"/>
    </row>
    <row r="4876" spans="2:17" x14ac:dyDescent="0.25">
      <c r="B4876" s="18">
        <v>2012</v>
      </c>
      <c r="C4876" s="18" t="s">
        <v>8</v>
      </c>
      <c r="D4876" s="18" t="s">
        <v>160</v>
      </c>
      <c r="E4876" s="18" t="s">
        <v>10</v>
      </c>
      <c r="F4876" s="18" t="s">
        <v>1334</v>
      </c>
      <c r="G4876" s="18">
        <v>180</v>
      </c>
      <c r="H4876" s="18">
        <v>1.05</v>
      </c>
      <c r="I4876" s="18">
        <v>1.35</v>
      </c>
      <c r="Q4876"/>
    </row>
    <row r="4877" spans="2:17" x14ac:dyDescent="0.25">
      <c r="B4877" s="18">
        <v>2012</v>
      </c>
      <c r="C4877" s="18" t="s">
        <v>8</v>
      </c>
      <c r="D4877" s="18" t="s">
        <v>160</v>
      </c>
      <c r="E4877" s="18" t="s">
        <v>10</v>
      </c>
      <c r="F4877" s="18" t="s">
        <v>1335</v>
      </c>
      <c r="G4877" s="18">
        <v>72</v>
      </c>
      <c r="H4877" s="18">
        <v>1.1399999999999999</v>
      </c>
      <c r="I4877" s="18">
        <v>1.31</v>
      </c>
      <c r="Q4877"/>
    </row>
    <row r="4878" spans="2:17" x14ac:dyDescent="0.25">
      <c r="B4878" s="18">
        <v>2012</v>
      </c>
      <c r="C4878" s="18" t="s">
        <v>8</v>
      </c>
      <c r="D4878" s="18" t="s">
        <v>160</v>
      </c>
      <c r="E4878" s="18" t="s">
        <v>1336</v>
      </c>
      <c r="F4878" s="18" t="s">
        <v>1337</v>
      </c>
      <c r="G4878" s="18">
        <v>84</v>
      </c>
      <c r="H4878" s="18">
        <v>1.0900000000000001</v>
      </c>
      <c r="I4878" s="18">
        <v>1.38</v>
      </c>
      <c r="Q4878"/>
    </row>
    <row r="4879" spans="2:17" x14ac:dyDescent="0.25">
      <c r="B4879" s="18">
        <v>2012</v>
      </c>
      <c r="C4879" s="18" t="s">
        <v>8</v>
      </c>
      <c r="D4879" s="18" t="s">
        <v>160</v>
      </c>
      <c r="E4879" s="18" t="s">
        <v>1336</v>
      </c>
      <c r="F4879" s="18" t="s">
        <v>1338</v>
      </c>
      <c r="G4879" s="18">
        <v>204</v>
      </c>
      <c r="H4879" s="18">
        <v>1.1200000000000001</v>
      </c>
      <c r="I4879" s="18">
        <v>1.23</v>
      </c>
      <c r="Q4879"/>
    </row>
    <row r="4880" spans="2:17" x14ac:dyDescent="0.25">
      <c r="B4880" s="18">
        <v>2012</v>
      </c>
      <c r="C4880" s="18" t="s">
        <v>8</v>
      </c>
      <c r="D4880" s="18" t="s">
        <v>160</v>
      </c>
      <c r="E4880" s="18" t="s">
        <v>1336</v>
      </c>
      <c r="F4880" s="18" t="s">
        <v>1339</v>
      </c>
      <c r="G4880" s="18">
        <v>108</v>
      </c>
      <c r="H4880" s="18">
        <v>1.0900000000000001</v>
      </c>
      <c r="I4880" s="18">
        <v>1.33</v>
      </c>
      <c r="Q4880"/>
    </row>
    <row r="4881" spans="2:17" x14ac:dyDescent="0.25">
      <c r="B4881" s="18">
        <v>2012</v>
      </c>
      <c r="C4881" s="18" t="s">
        <v>8</v>
      </c>
      <c r="D4881" s="18" t="s">
        <v>94</v>
      </c>
      <c r="E4881" s="18" t="s">
        <v>1340</v>
      </c>
      <c r="F4881" s="18" t="s">
        <v>1341</v>
      </c>
      <c r="G4881" s="18">
        <v>6588</v>
      </c>
      <c r="H4881" s="18">
        <v>1.08</v>
      </c>
      <c r="I4881" s="18">
        <v>0.96</v>
      </c>
      <c r="Q4881"/>
    </row>
    <row r="4882" spans="2:17" x14ac:dyDescent="0.25">
      <c r="B4882" s="18">
        <v>2012</v>
      </c>
      <c r="C4882" s="18" t="s">
        <v>8</v>
      </c>
      <c r="D4882" s="18" t="s">
        <v>94</v>
      </c>
      <c r="E4882" s="18" t="s">
        <v>1340</v>
      </c>
      <c r="F4882" s="18" t="s">
        <v>1342</v>
      </c>
      <c r="G4882" s="18">
        <v>7884</v>
      </c>
      <c r="H4882" s="18">
        <v>0.45</v>
      </c>
      <c r="I4882" s="18">
        <v>1.04</v>
      </c>
      <c r="Q4882"/>
    </row>
    <row r="4883" spans="2:17" x14ac:dyDescent="0.25">
      <c r="B4883" s="18">
        <v>2012</v>
      </c>
      <c r="C4883" s="18" t="s">
        <v>8</v>
      </c>
      <c r="D4883" s="18" t="s">
        <v>94</v>
      </c>
      <c r="E4883" s="18" t="s">
        <v>1340</v>
      </c>
      <c r="F4883" s="18" t="s">
        <v>1343</v>
      </c>
      <c r="G4883" s="18">
        <v>5196</v>
      </c>
      <c r="H4883" s="18">
        <v>0.51</v>
      </c>
      <c r="I4883" s="18">
        <v>1.1399999999999999</v>
      </c>
      <c r="Q4883"/>
    </row>
    <row r="4884" spans="2:17" x14ac:dyDescent="0.25">
      <c r="B4884" s="18">
        <v>2012</v>
      </c>
      <c r="C4884" s="18" t="s">
        <v>8</v>
      </c>
      <c r="D4884" s="18" t="s">
        <v>94</v>
      </c>
      <c r="E4884" s="18" t="s">
        <v>1340</v>
      </c>
      <c r="F4884" s="18" t="s">
        <v>1344</v>
      </c>
      <c r="G4884" s="18">
        <v>4800</v>
      </c>
      <c r="H4884" s="18">
        <v>0.49</v>
      </c>
      <c r="I4884" s="18">
        <v>1.19</v>
      </c>
      <c r="Q4884"/>
    </row>
    <row r="4885" spans="2:17" x14ac:dyDescent="0.25">
      <c r="B4885" s="18">
        <v>2012</v>
      </c>
      <c r="C4885" s="18" t="s">
        <v>8</v>
      </c>
      <c r="D4885" s="18" t="s">
        <v>94</v>
      </c>
      <c r="E4885" s="18" t="s">
        <v>1340</v>
      </c>
      <c r="F4885" s="18" t="s">
        <v>1345</v>
      </c>
      <c r="G4885" s="18">
        <v>5952</v>
      </c>
      <c r="H4885" s="18">
        <v>0.72</v>
      </c>
      <c r="I4885" s="18">
        <v>1.1200000000000001</v>
      </c>
      <c r="Q4885"/>
    </row>
    <row r="4886" spans="2:17" x14ac:dyDescent="0.25">
      <c r="B4886" s="18">
        <v>2012</v>
      </c>
      <c r="C4886" s="18" t="s">
        <v>8</v>
      </c>
      <c r="D4886" s="18" t="s">
        <v>94</v>
      </c>
      <c r="E4886" s="18" t="s">
        <v>1340</v>
      </c>
      <c r="F4886" s="18" t="s">
        <v>1346</v>
      </c>
      <c r="G4886" s="18">
        <v>8664</v>
      </c>
      <c r="H4886" s="18">
        <v>1.01</v>
      </c>
      <c r="I4886" s="18">
        <v>1.03</v>
      </c>
      <c r="Q4886"/>
    </row>
    <row r="4887" spans="2:17" x14ac:dyDescent="0.25">
      <c r="B4887" s="18">
        <v>2012</v>
      </c>
      <c r="C4887" s="18" t="s">
        <v>8</v>
      </c>
      <c r="D4887" s="18" t="s">
        <v>1347</v>
      </c>
      <c r="E4887" s="18" t="s">
        <v>1348</v>
      </c>
      <c r="F4887" s="18" t="s">
        <v>1349</v>
      </c>
      <c r="G4887" s="18">
        <v>708</v>
      </c>
      <c r="H4887" s="18">
        <v>1.82</v>
      </c>
      <c r="I4887" s="18">
        <v>2.85</v>
      </c>
      <c r="Q4887"/>
    </row>
    <row r="4888" spans="2:17" x14ac:dyDescent="0.25">
      <c r="B4888" s="18">
        <v>2012</v>
      </c>
      <c r="C4888" s="18" t="s">
        <v>8</v>
      </c>
      <c r="D4888" s="18" t="s">
        <v>1347</v>
      </c>
      <c r="E4888" s="18" t="s">
        <v>1348</v>
      </c>
      <c r="F4888" s="18" t="s">
        <v>1350</v>
      </c>
      <c r="G4888" s="18">
        <v>912</v>
      </c>
      <c r="H4888" s="18">
        <v>1.39</v>
      </c>
      <c r="I4888" s="18">
        <v>3.01</v>
      </c>
      <c r="Q4888"/>
    </row>
    <row r="4889" spans="2:17" x14ac:dyDescent="0.25">
      <c r="B4889" s="18">
        <v>2012</v>
      </c>
      <c r="C4889" s="18" t="s">
        <v>8</v>
      </c>
      <c r="D4889" s="18" t="s">
        <v>1347</v>
      </c>
      <c r="E4889" s="18" t="s">
        <v>1351</v>
      </c>
      <c r="F4889" s="18" t="s">
        <v>1352</v>
      </c>
      <c r="G4889" s="18">
        <v>996</v>
      </c>
      <c r="H4889" s="18">
        <v>2.08</v>
      </c>
      <c r="I4889" s="18">
        <v>3.38</v>
      </c>
      <c r="Q4889"/>
    </row>
    <row r="4890" spans="2:17" x14ac:dyDescent="0.25">
      <c r="B4890" s="18">
        <v>2012</v>
      </c>
      <c r="C4890" s="18" t="s">
        <v>8</v>
      </c>
      <c r="D4890" s="18" t="s">
        <v>1347</v>
      </c>
      <c r="E4890" s="18" t="s">
        <v>1351</v>
      </c>
      <c r="F4890" s="18" t="s">
        <v>1353</v>
      </c>
      <c r="G4890" s="18">
        <v>480</v>
      </c>
      <c r="H4890" s="18">
        <v>1.65</v>
      </c>
      <c r="I4890" s="18">
        <v>2.88</v>
      </c>
      <c r="Q4890"/>
    </row>
    <row r="4891" spans="2:17" x14ac:dyDescent="0.25">
      <c r="B4891" s="18">
        <v>2012</v>
      </c>
      <c r="C4891" s="18" t="s">
        <v>8</v>
      </c>
      <c r="D4891" s="18" t="s">
        <v>1347</v>
      </c>
      <c r="E4891" s="18" t="s">
        <v>1351</v>
      </c>
      <c r="F4891" s="18" t="s">
        <v>1354</v>
      </c>
      <c r="G4891" s="18">
        <v>828</v>
      </c>
      <c r="H4891" s="18">
        <v>1.23</v>
      </c>
      <c r="I4891" s="18">
        <v>3.21</v>
      </c>
      <c r="Q4891"/>
    </row>
    <row r="4892" spans="2:17" x14ac:dyDescent="0.25">
      <c r="B4892" s="18">
        <v>2012</v>
      </c>
      <c r="C4892" s="18" t="s">
        <v>8</v>
      </c>
      <c r="D4892" s="18" t="s">
        <v>1347</v>
      </c>
      <c r="E4892" s="18" t="s">
        <v>1351</v>
      </c>
      <c r="F4892" s="18" t="s">
        <v>1355</v>
      </c>
      <c r="G4892" s="18">
        <v>1080</v>
      </c>
      <c r="H4892" s="18">
        <v>1.78</v>
      </c>
      <c r="I4892" s="18">
        <v>2.02</v>
      </c>
      <c r="Q4892"/>
    </row>
    <row r="4893" spans="2:17" x14ac:dyDescent="0.25">
      <c r="B4893" s="18">
        <v>2012</v>
      </c>
      <c r="C4893" s="18" t="s">
        <v>8</v>
      </c>
      <c r="D4893" s="18" t="s">
        <v>1347</v>
      </c>
      <c r="E4893" s="18" t="s">
        <v>1351</v>
      </c>
      <c r="F4893" s="18" t="s">
        <v>1356</v>
      </c>
      <c r="G4893" s="18">
        <v>1152</v>
      </c>
      <c r="H4893" s="18">
        <v>2.48</v>
      </c>
      <c r="I4893" s="18">
        <v>3.1</v>
      </c>
      <c r="Q4893"/>
    </row>
    <row r="4894" spans="2:17" x14ac:dyDescent="0.25">
      <c r="B4894" s="18">
        <v>2012</v>
      </c>
      <c r="C4894" s="18" t="s">
        <v>8</v>
      </c>
      <c r="D4894" s="18" t="s">
        <v>1347</v>
      </c>
      <c r="E4894" s="18" t="s">
        <v>1351</v>
      </c>
      <c r="F4894" s="18" t="s">
        <v>1357</v>
      </c>
      <c r="G4894" s="18">
        <v>744</v>
      </c>
      <c r="H4894" s="18">
        <v>1.91</v>
      </c>
      <c r="I4894" s="18">
        <v>2.84</v>
      </c>
      <c r="Q4894"/>
    </row>
    <row r="4895" spans="2:17" x14ac:dyDescent="0.25">
      <c r="B4895" s="18">
        <v>2012</v>
      </c>
      <c r="C4895" s="18" t="s">
        <v>8</v>
      </c>
      <c r="D4895" s="18" t="s">
        <v>1347</v>
      </c>
      <c r="E4895" s="18" t="s">
        <v>1351</v>
      </c>
      <c r="F4895" s="18" t="s">
        <v>1358</v>
      </c>
      <c r="G4895" s="18">
        <v>756</v>
      </c>
      <c r="H4895" s="18">
        <v>1.41</v>
      </c>
      <c r="I4895" s="18">
        <v>2.84</v>
      </c>
      <c r="Q4895"/>
    </row>
    <row r="4896" spans="2:17" x14ac:dyDescent="0.25">
      <c r="B4896" s="18">
        <v>2012</v>
      </c>
      <c r="C4896" s="18" t="s">
        <v>8</v>
      </c>
      <c r="D4896" s="18" t="s">
        <v>1347</v>
      </c>
      <c r="E4896" s="18" t="s">
        <v>1351</v>
      </c>
      <c r="F4896" s="18" t="s">
        <v>1359</v>
      </c>
      <c r="G4896" s="18">
        <v>384</v>
      </c>
      <c r="H4896" s="18">
        <v>2.5</v>
      </c>
      <c r="I4896" s="18">
        <v>3.41</v>
      </c>
      <c r="Q4896"/>
    </row>
    <row r="4897" spans="2:17" x14ac:dyDescent="0.25">
      <c r="B4897" s="18">
        <v>2012</v>
      </c>
      <c r="C4897" s="18" t="s">
        <v>8</v>
      </c>
      <c r="D4897" s="18" t="s">
        <v>1347</v>
      </c>
      <c r="E4897" s="18" t="s">
        <v>1351</v>
      </c>
      <c r="F4897" s="18" t="s">
        <v>1360</v>
      </c>
      <c r="G4897" s="18">
        <v>876</v>
      </c>
      <c r="H4897" s="18">
        <v>2.09</v>
      </c>
      <c r="I4897" s="18">
        <v>2.25</v>
      </c>
      <c r="Q4897"/>
    </row>
    <row r="4898" spans="2:17" x14ac:dyDescent="0.25">
      <c r="B4898" s="18">
        <v>2012</v>
      </c>
      <c r="C4898" s="18" t="s">
        <v>8</v>
      </c>
      <c r="D4898" s="18" t="s">
        <v>1347</v>
      </c>
      <c r="E4898" s="18" t="s">
        <v>1351</v>
      </c>
      <c r="F4898" s="18" t="s">
        <v>1361</v>
      </c>
      <c r="G4898" s="18">
        <v>900</v>
      </c>
      <c r="H4898" s="18">
        <v>1.26</v>
      </c>
      <c r="I4898" s="18">
        <v>3</v>
      </c>
      <c r="Q4898"/>
    </row>
    <row r="4899" spans="2:17" x14ac:dyDescent="0.25">
      <c r="B4899" s="18">
        <v>2012</v>
      </c>
      <c r="C4899" s="18" t="s">
        <v>8</v>
      </c>
      <c r="D4899" s="18" t="s">
        <v>1347</v>
      </c>
      <c r="E4899" s="18" t="s">
        <v>1351</v>
      </c>
      <c r="F4899" s="18" t="s">
        <v>1362</v>
      </c>
      <c r="G4899" s="18">
        <v>384</v>
      </c>
      <c r="H4899" s="18">
        <v>1.54</v>
      </c>
      <c r="I4899" s="18">
        <v>2.69</v>
      </c>
      <c r="Q4899"/>
    </row>
    <row r="4900" spans="2:17" x14ac:dyDescent="0.25">
      <c r="B4900" s="18">
        <v>2012</v>
      </c>
      <c r="C4900" s="18" t="s">
        <v>8</v>
      </c>
      <c r="D4900" s="18" t="s">
        <v>1347</v>
      </c>
      <c r="E4900" s="18" t="s">
        <v>1351</v>
      </c>
      <c r="F4900" s="18" t="s">
        <v>1363</v>
      </c>
      <c r="G4900" s="18">
        <v>1068</v>
      </c>
      <c r="H4900" s="18">
        <v>1.35</v>
      </c>
      <c r="I4900" s="18">
        <v>2.4900000000000002</v>
      </c>
      <c r="Q4900"/>
    </row>
    <row r="4901" spans="2:17" x14ac:dyDescent="0.25">
      <c r="B4901" s="18">
        <v>2012</v>
      </c>
      <c r="C4901" s="18" t="s">
        <v>8</v>
      </c>
      <c r="D4901" s="18" t="s">
        <v>1347</v>
      </c>
      <c r="E4901" s="18" t="s">
        <v>1351</v>
      </c>
      <c r="F4901" s="18" t="s">
        <v>1364</v>
      </c>
      <c r="G4901" s="18">
        <v>936</v>
      </c>
      <c r="H4901" s="18">
        <v>2.0699999999999998</v>
      </c>
      <c r="I4901" s="18">
        <v>3.23</v>
      </c>
      <c r="Q4901"/>
    </row>
    <row r="4902" spans="2:17" x14ac:dyDescent="0.25">
      <c r="B4902" s="18">
        <v>2012</v>
      </c>
      <c r="C4902" s="18" t="s">
        <v>8</v>
      </c>
      <c r="D4902" s="18" t="s">
        <v>1347</v>
      </c>
      <c r="E4902" s="18" t="s">
        <v>1351</v>
      </c>
      <c r="F4902" s="18" t="s">
        <v>1365</v>
      </c>
      <c r="G4902" s="18">
        <v>576</v>
      </c>
      <c r="H4902" s="18">
        <v>1.72</v>
      </c>
      <c r="I4902" s="18">
        <v>3.32</v>
      </c>
      <c r="Q4902"/>
    </row>
    <row r="4903" spans="2:17" x14ac:dyDescent="0.25">
      <c r="B4903" s="18">
        <v>2012</v>
      </c>
      <c r="C4903" s="18" t="s">
        <v>8</v>
      </c>
      <c r="D4903" s="18" t="s">
        <v>1347</v>
      </c>
      <c r="E4903" s="18" t="s">
        <v>1351</v>
      </c>
      <c r="F4903" s="18" t="s">
        <v>1366</v>
      </c>
      <c r="G4903" s="18">
        <v>1092</v>
      </c>
      <c r="H4903" s="18">
        <v>1.5</v>
      </c>
      <c r="I4903" s="18">
        <v>3.3</v>
      </c>
      <c r="Q4903"/>
    </row>
    <row r="4904" spans="2:17" x14ac:dyDescent="0.25">
      <c r="B4904" s="18">
        <v>2012</v>
      </c>
      <c r="C4904" s="18" t="s">
        <v>8</v>
      </c>
      <c r="D4904" s="18" t="s">
        <v>1347</v>
      </c>
      <c r="E4904" s="18" t="s">
        <v>1351</v>
      </c>
      <c r="F4904" s="18" t="s">
        <v>1367</v>
      </c>
      <c r="G4904" s="18">
        <v>1164</v>
      </c>
      <c r="H4904" s="18">
        <v>2.4500000000000002</v>
      </c>
      <c r="I4904" s="18">
        <v>2.89</v>
      </c>
      <c r="Q4904"/>
    </row>
    <row r="4905" spans="2:17" x14ac:dyDescent="0.25">
      <c r="B4905" s="18">
        <v>2012</v>
      </c>
      <c r="C4905" s="18" t="s">
        <v>8</v>
      </c>
      <c r="D4905" s="18" t="s">
        <v>1347</v>
      </c>
      <c r="E4905" s="18" t="s">
        <v>1351</v>
      </c>
      <c r="F4905" s="18" t="s">
        <v>1368</v>
      </c>
      <c r="G4905" s="18">
        <v>840</v>
      </c>
      <c r="H4905" s="18">
        <v>1.81</v>
      </c>
      <c r="I4905" s="18">
        <v>3.11</v>
      </c>
      <c r="Q4905"/>
    </row>
    <row r="4906" spans="2:17" x14ac:dyDescent="0.25">
      <c r="B4906" s="18">
        <v>2012</v>
      </c>
      <c r="C4906" s="18" t="s">
        <v>8</v>
      </c>
      <c r="D4906" s="18" t="s">
        <v>1347</v>
      </c>
      <c r="E4906" s="18" t="s">
        <v>1351</v>
      </c>
      <c r="F4906" s="18" t="s">
        <v>1369</v>
      </c>
      <c r="G4906" s="18">
        <v>1128</v>
      </c>
      <c r="H4906" s="18">
        <v>1.87</v>
      </c>
      <c r="I4906" s="18">
        <v>2.5499999999999998</v>
      </c>
      <c r="Q4906"/>
    </row>
    <row r="4907" spans="2:17" x14ac:dyDescent="0.25">
      <c r="B4907" s="18">
        <v>2012</v>
      </c>
      <c r="C4907" s="18" t="s">
        <v>8</v>
      </c>
      <c r="D4907" s="18" t="s">
        <v>1347</v>
      </c>
      <c r="E4907" s="18" t="s">
        <v>1351</v>
      </c>
      <c r="F4907" s="18" t="s">
        <v>1370</v>
      </c>
      <c r="G4907" s="18">
        <v>720</v>
      </c>
      <c r="H4907" s="18">
        <v>1.45</v>
      </c>
      <c r="I4907" s="18">
        <v>3.3</v>
      </c>
      <c r="Q4907"/>
    </row>
    <row r="4908" spans="2:17" x14ac:dyDescent="0.25">
      <c r="B4908" s="18">
        <v>2012</v>
      </c>
      <c r="C4908" s="18" t="s">
        <v>8</v>
      </c>
      <c r="D4908" s="18" t="s">
        <v>1347</v>
      </c>
      <c r="E4908" s="18" t="s">
        <v>1351</v>
      </c>
      <c r="F4908" s="18" t="s">
        <v>1371</v>
      </c>
      <c r="G4908" s="18">
        <v>936</v>
      </c>
      <c r="H4908" s="18">
        <v>2.21</v>
      </c>
      <c r="I4908" s="18">
        <v>2.19</v>
      </c>
      <c r="Q4908"/>
    </row>
    <row r="4909" spans="2:17" x14ac:dyDescent="0.25">
      <c r="B4909" s="18">
        <v>2012</v>
      </c>
      <c r="C4909" s="18" t="s">
        <v>8</v>
      </c>
      <c r="D4909" s="18" t="s">
        <v>1347</v>
      </c>
      <c r="E4909" s="18" t="s">
        <v>1351</v>
      </c>
      <c r="F4909" s="18" t="s">
        <v>1372</v>
      </c>
      <c r="G4909" s="18">
        <v>1164</v>
      </c>
      <c r="H4909" s="18">
        <v>1.74</v>
      </c>
      <c r="I4909" s="18">
        <v>2.56</v>
      </c>
      <c r="Q4909"/>
    </row>
    <row r="4910" spans="2:17" x14ac:dyDescent="0.25">
      <c r="B4910" s="18">
        <v>2012</v>
      </c>
      <c r="C4910" s="18" t="s">
        <v>8</v>
      </c>
      <c r="D4910" s="18" t="s">
        <v>1347</v>
      </c>
      <c r="E4910" s="18" t="s">
        <v>1351</v>
      </c>
      <c r="F4910" s="18" t="s">
        <v>1373</v>
      </c>
      <c r="G4910" s="18">
        <v>792</v>
      </c>
      <c r="H4910" s="18">
        <v>1.99</v>
      </c>
      <c r="I4910" s="18">
        <v>2.21</v>
      </c>
      <c r="Q4910"/>
    </row>
    <row r="4911" spans="2:17" x14ac:dyDescent="0.25">
      <c r="B4911" s="18">
        <v>2012</v>
      </c>
      <c r="C4911" s="18" t="s">
        <v>8</v>
      </c>
      <c r="D4911" s="18" t="s">
        <v>1347</v>
      </c>
      <c r="E4911" s="18" t="s">
        <v>1351</v>
      </c>
      <c r="F4911" s="18" t="s">
        <v>1374</v>
      </c>
      <c r="G4911" s="18">
        <v>816</v>
      </c>
      <c r="H4911" s="18">
        <v>1.4</v>
      </c>
      <c r="I4911" s="18">
        <v>2.23</v>
      </c>
      <c r="Q4911"/>
    </row>
    <row r="4912" spans="2:17" x14ac:dyDescent="0.25">
      <c r="B4912" s="18">
        <v>2012</v>
      </c>
      <c r="C4912" s="18" t="s">
        <v>8</v>
      </c>
      <c r="D4912" s="18" t="s">
        <v>1347</v>
      </c>
      <c r="E4912" s="18" t="s">
        <v>1351</v>
      </c>
      <c r="F4912" s="18" t="s">
        <v>1375</v>
      </c>
      <c r="G4912" s="18">
        <v>720</v>
      </c>
      <c r="H4912" s="18">
        <v>2.3199999999999998</v>
      </c>
      <c r="I4912" s="18">
        <v>2.62</v>
      </c>
      <c r="Q4912"/>
    </row>
    <row r="4913" spans="2:17" x14ac:dyDescent="0.25">
      <c r="B4913" s="18">
        <v>2012</v>
      </c>
      <c r="C4913" s="18" t="s">
        <v>8</v>
      </c>
      <c r="D4913" s="18" t="s">
        <v>1347</v>
      </c>
      <c r="E4913" s="18" t="s">
        <v>1351</v>
      </c>
      <c r="F4913" s="18" t="s">
        <v>1376</v>
      </c>
      <c r="G4913" s="18">
        <v>444</v>
      </c>
      <c r="H4913" s="18">
        <v>2.1800000000000002</v>
      </c>
      <c r="I4913" s="18">
        <v>3.09</v>
      </c>
      <c r="Q4913"/>
    </row>
    <row r="4914" spans="2:17" x14ac:dyDescent="0.25">
      <c r="B4914" s="18">
        <v>2012</v>
      </c>
      <c r="C4914" s="18" t="s">
        <v>8</v>
      </c>
      <c r="D4914" s="18" t="s">
        <v>1347</v>
      </c>
      <c r="E4914" s="18" t="s">
        <v>1351</v>
      </c>
      <c r="F4914" s="18" t="s">
        <v>1377</v>
      </c>
      <c r="G4914" s="18">
        <v>396</v>
      </c>
      <c r="H4914" s="18">
        <v>1.45</v>
      </c>
      <c r="I4914" s="18">
        <v>3.44</v>
      </c>
      <c r="Q4914"/>
    </row>
    <row r="4915" spans="2:17" x14ac:dyDescent="0.25">
      <c r="B4915" s="18">
        <v>2012</v>
      </c>
      <c r="C4915" s="18" t="s">
        <v>8</v>
      </c>
      <c r="D4915" s="18" t="s">
        <v>1347</v>
      </c>
      <c r="E4915" s="18" t="s">
        <v>1351</v>
      </c>
      <c r="F4915" s="18" t="s">
        <v>1378</v>
      </c>
      <c r="G4915" s="18">
        <v>408</v>
      </c>
      <c r="H4915" s="18">
        <v>1.93</v>
      </c>
      <c r="I4915" s="18">
        <v>2.6</v>
      </c>
      <c r="Q4915"/>
    </row>
    <row r="4916" spans="2:17" x14ac:dyDescent="0.25">
      <c r="B4916" s="18">
        <v>2012</v>
      </c>
      <c r="C4916" s="18" t="s">
        <v>8</v>
      </c>
      <c r="D4916" s="18" t="s">
        <v>1347</v>
      </c>
      <c r="E4916" s="18" t="s">
        <v>1351</v>
      </c>
      <c r="F4916" s="18" t="s">
        <v>1379</v>
      </c>
      <c r="G4916" s="18">
        <v>480</v>
      </c>
      <c r="H4916" s="18">
        <v>2.4</v>
      </c>
      <c r="I4916" s="18">
        <v>3.44</v>
      </c>
      <c r="Q4916"/>
    </row>
    <row r="4917" spans="2:17" x14ac:dyDescent="0.25">
      <c r="B4917" s="18">
        <v>2012</v>
      </c>
      <c r="C4917" s="18" t="s">
        <v>8</v>
      </c>
      <c r="D4917" s="18" t="s">
        <v>1347</v>
      </c>
      <c r="E4917" s="18" t="s">
        <v>1351</v>
      </c>
      <c r="F4917" s="18" t="s">
        <v>1380</v>
      </c>
      <c r="G4917" s="18">
        <v>696</v>
      </c>
      <c r="H4917" s="18">
        <v>1.27</v>
      </c>
      <c r="I4917" s="18">
        <v>3.28</v>
      </c>
      <c r="Q4917"/>
    </row>
    <row r="4918" spans="2:17" x14ac:dyDescent="0.25">
      <c r="B4918" s="18">
        <v>2012</v>
      </c>
      <c r="C4918" s="18" t="s">
        <v>8</v>
      </c>
      <c r="D4918" s="18" t="s">
        <v>1347</v>
      </c>
      <c r="E4918" s="18" t="s">
        <v>1351</v>
      </c>
      <c r="F4918" s="18" t="s">
        <v>1381</v>
      </c>
      <c r="G4918" s="18">
        <v>960</v>
      </c>
      <c r="H4918" s="18">
        <v>1.37</v>
      </c>
      <c r="I4918" s="18">
        <v>3.2</v>
      </c>
      <c r="Q4918"/>
    </row>
    <row r="4919" spans="2:17" x14ac:dyDescent="0.25">
      <c r="B4919" s="18">
        <v>2012</v>
      </c>
      <c r="C4919" s="18" t="s">
        <v>8</v>
      </c>
      <c r="D4919" s="18" t="s">
        <v>1347</v>
      </c>
      <c r="E4919" s="18" t="s">
        <v>1351</v>
      </c>
      <c r="F4919" s="18" t="s">
        <v>1382</v>
      </c>
      <c r="G4919" s="18">
        <v>1176</v>
      </c>
      <c r="H4919" s="18">
        <v>1.34</v>
      </c>
      <c r="I4919" s="18">
        <v>3.02</v>
      </c>
      <c r="Q4919"/>
    </row>
    <row r="4920" spans="2:17" x14ac:dyDescent="0.25">
      <c r="B4920" s="18">
        <v>2012</v>
      </c>
      <c r="C4920" s="18" t="s">
        <v>8</v>
      </c>
      <c r="D4920" s="18" t="s">
        <v>1347</v>
      </c>
      <c r="E4920" s="18" t="s">
        <v>1351</v>
      </c>
      <c r="F4920" s="18" t="s">
        <v>1383</v>
      </c>
      <c r="G4920" s="18">
        <v>1128</v>
      </c>
      <c r="H4920" s="18">
        <v>1.95</v>
      </c>
      <c r="I4920" s="18">
        <v>2.89</v>
      </c>
      <c r="Q4920"/>
    </row>
    <row r="4921" spans="2:17" x14ac:dyDescent="0.25">
      <c r="B4921" s="18">
        <v>2012</v>
      </c>
      <c r="C4921" s="18" t="s">
        <v>8</v>
      </c>
      <c r="D4921" s="18" t="s">
        <v>1347</v>
      </c>
      <c r="E4921" s="18" t="s">
        <v>1351</v>
      </c>
      <c r="F4921" s="18" t="s">
        <v>1384</v>
      </c>
      <c r="G4921" s="18">
        <v>396</v>
      </c>
      <c r="H4921" s="18">
        <v>2.19</v>
      </c>
      <c r="I4921" s="18">
        <v>3.43</v>
      </c>
      <c r="Q4921"/>
    </row>
    <row r="4922" spans="2:17" x14ac:dyDescent="0.25">
      <c r="B4922" s="18">
        <v>2012</v>
      </c>
      <c r="C4922" s="18" t="s">
        <v>8</v>
      </c>
      <c r="D4922" s="18" t="s">
        <v>1347</v>
      </c>
      <c r="E4922" s="18" t="s">
        <v>1351</v>
      </c>
      <c r="F4922" s="18" t="s">
        <v>1385</v>
      </c>
      <c r="G4922" s="18">
        <v>420</v>
      </c>
      <c r="H4922" s="18">
        <v>2.0699999999999998</v>
      </c>
      <c r="I4922" s="18">
        <v>2.27</v>
      </c>
      <c r="Q4922"/>
    </row>
    <row r="4923" spans="2:17" x14ac:dyDescent="0.25">
      <c r="B4923" s="18">
        <v>2012</v>
      </c>
      <c r="C4923" s="18" t="s">
        <v>8</v>
      </c>
      <c r="D4923" s="18" t="s">
        <v>1347</v>
      </c>
      <c r="E4923" s="18" t="s">
        <v>1351</v>
      </c>
      <c r="F4923" s="18" t="s">
        <v>1386</v>
      </c>
      <c r="G4923" s="18">
        <v>636</v>
      </c>
      <c r="H4923" s="18">
        <v>2.33</v>
      </c>
      <c r="I4923" s="18">
        <v>3.1</v>
      </c>
      <c r="Q4923"/>
    </row>
    <row r="4924" spans="2:17" x14ac:dyDescent="0.25">
      <c r="B4924" s="18">
        <v>2012</v>
      </c>
      <c r="C4924" s="18" t="s">
        <v>8</v>
      </c>
      <c r="D4924" s="18" t="s">
        <v>1347</v>
      </c>
      <c r="E4924" s="18" t="s">
        <v>1351</v>
      </c>
      <c r="F4924" s="18" t="s">
        <v>1387</v>
      </c>
      <c r="G4924" s="18">
        <v>900</v>
      </c>
      <c r="H4924" s="18">
        <v>2.17</v>
      </c>
      <c r="I4924" s="18">
        <v>2.23</v>
      </c>
      <c r="Q4924"/>
    </row>
    <row r="4925" spans="2:17" x14ac:dyDescent="0.25">
      <c r="B4925" s="18">
        <v>2012</v>
      </c>
      <c r="C4925" s="18" t="s">
        <v>8</v>
      </c>
      <c r="D4925" s="18" t="s">
        <v>1347</v>
      </c>
      <c r="E4925" s="18" t="s">
        <v>1351</v>
      </c>
      <c r="F4925" s="18" t="s">
        <v>1388</v>
      </c>
      <c r="G4925" s="18">
        <v>936</v>
      </c>
      <c r="H4925" s="18">
        <v>1.64</v>
      </c>
      <c r="I4925" s="18">
        <v>3.27</v>
      </c>
      <c r="Q4925"/>
    </row>
    <row r="4926" spans="2:17" x14ac:dyDescent="0.25">
      <c r="B4926" s="18">
        <v>2012</v>
      </c>
      <c r="C4926" s="18" t="s">
        <v>8</v>
      </c>
      <c r="D4926" s="18" t="s">
        <v>1347</v>
      </c>
      <c r="E4926" s="18" t="s">
        <v>1351</v>
      </c>
      <c r="F4926" s="18" t="s">
        <v>1389</v>
      </c>
      <c r="G4926" s="18">
        <v>756</v>
      </c>
      <c r="H4926" s="18">
        <v>1.49</v>
      </c>
      <c r="I4926" s="18">
        <v>2.59</v>
      </c>
      <c r="Q4926"/>
    </row>
    <row r="4927" spans="2:17" x14ac:dyDescent="0.25">
      <c r="B4927" s="18">
        <v>2012</v>
      </c>
      <c r="C4927" s="18" t="s">
        <v>8</v>
      </c>
      <c r="D4927" s="18" t="s">
        <v>1347</v>
      </c>
      <c r="E4927" s="18" t="s">
        <v>1351</v>
      </c>
      <c r="F4927" s="18" t="s">
        <v>1390</v>
      </c>
      <c r="G4927" s="18">
        <v>708</v>
      </c>
      <c r="H4927" s="18">
        <v>1.74</v>
      </c>
      <c r="I4927" s="18">
        <v>3.35</v>
      </c>
      <c r="Q4927"/>
    </row>
    <row r="4928" spans="2:17" x14ac:dyDescent="0.25">
      <c r="B4928" s="18">
        <v>2012</v>
      </c>
      <c r="C4928" s="18" t="s">
        <v>8</v>
      </c>
      <c r="D4928" s="18" t="s">
        <v>1347</v>
      </c>
      <c r="E4928" s="18" t="s">
        <v>1351</v>
      </c>
      <c r="F4928" s="18" t="s">
        <v>1391</v>
      </c>
      <c r="G4928" s="18">
        <v>1176</v>
      </c>
      <c r="H4928" s="18">
        <v>2.17</v>
      </c>
      <c r="I4928" s="18">
        <v>2.58</v>
      </c>
      <c r="Q4928"/>
    </row>
    <row r="4929" spans="2:17" x14ac:dyDescent="0.25">
      <c r="B4929" s="18">
        <v>2012</v>
      </c>
      <c r="C4929" s="18" t="s">
        <v>8</v>
      </c>
      <c r="D4929" s="18" t="s">
        <v>1347</v>
      </c>
      <c r="E4929" s="18" t="s">
        <v>1351</v>
      </c>
      <c r="F4929" s="18" t="s">
        <v>1392</v>
      </c>
      <c r="G4929" s="18">
        <v>1080</v>
      </c>
      <c r="H4929" s="18">
        <v>1.93</v>
      </c>
      <c r="I4929" s="18">
        <v>3.21</v>
      </c>
      <c r="Q4929"/>
    </row>
    <row r="4930" spans="2:17" x14ac:dyDescent="0.25">
      <c r="B4930" s="18">
        <v>2012</v>
      </c>
      <c r="C4930" s="18" t="s">
        <v>8</v>
      </c>
      <c r="D4930" s="18" t="s">
        <v>1347</v>
      </c>
      <c r="E4930" s="18" t="s">
        <v>1351</v>
      </c>
      <c r="F4930" s="18" t="s">
        <v>1393</v>
      </c>
      <c r="G4930" s="18">
        <v>1164</v>
      </c>
      <c r="H4930" s="18">
        <v>1.84</v>
      </c>
      <c r="I4930" s="18">
        <v>2.82</v>
      </c>
      <c r="Q4930"/>
    </row>
    <row r="4931" spans="2:17" x14ac:dyDescent="0.25">
      <c r="B4931" s="18">
        <v>2012</v>
      </c>
      <c r="C4931" s="18" t="s">
        <v>8</v>
      </c>
      <c r="D4931" s="18" t="s">
        <v>1347</v>
      </c>
      <c r="E4931" s="18" t="s">
        <v>1351</v>
      </c>
      <c r="F4931" s="18" t="s">
        <v>1394</v>
      </c>
      <c r="G4931" s="18">
        <v>768</v>
      </c>
      <c r="H4931" s="18">
        <v>1.79</v>
      </c>
      <c r="I4931" s="18">
        <v>3.47</v>
      </c>
      <c r="Q4931"/>
    </row>
    <row r="4932" spans="2:17" x14ac:dyDescent="0.25">
      <c r="B4932" s="18">
        <v>2012</v>
      </c>
      <c r="C4932" s="18" t="s">
        <v>8</v>
      </c>
      <c r="D4932" s="18" t="s">
        <v>1347</v>
      </c>
      <c r="E4932" s="18" t="s">
        <v>1351</v>
      </c>
      <c r="F4932" s="18" t="s">
        <v>1395</v>
      </c>
      <c r="G4932" s="18">
        <v>708</v>
      </c>
      <c r="H4932" s="18">
        <v>2.25</v>
      </c>
      <c r="I4932" s="18">
        <v>3.04</v>
      </c>
      <c r="Q4932"/>
    </row>
    <row r="4933" spans="2:17" x14ac:dyDescent="0.25">
      <c r="B4933" s="18">
        <v>2012</v>
      </c>
      <c r="C4933" s="18" t="s">
        <v>8</v>
      </c>
      <c r="D4933" s="18" t="s">
        <v>1347</v>
      </c>
      <c r="E4933" s="18" t="s">
        <v>1351</v>
      </c>
      <c r="F4933" s="18" t="s">
        <v>1396</v>
      </c>
      <c r="G4933" s="18">
        <v>564</v>
      </c>
      <c r="H4933" s="18">
        <v>1.41</v>
      </c>
      <c r="I4933" s="18">
        <v>2.19</v>
      </c>
      <c r="Q4933"/>
    </row>
    <row r="4934" spans="2:17" x14ac:dyDescent="0.25">
      <c r="B4934" s="18">
        <v>2012</v>
      </c>
      <c r="C4934" s="18" t="s">
        <v>8</v>
      </c>
      <c r="D4934" s="18" t="s">
        <v>1347</v>
      </c>
      <c r="E4934" s="18" t="s">
        <v>1351</v>
      </c>
      <c r="F4934" s="18" t="s">
        <v>1397</v>
      </c>
      <c r="G4934" s="18">
        <v>840</v>
      </c>
      <c r="H4934" s="18">
        <v>1.69</v>
      </c>
      <c r="I4934" s="18">
        <v>2.25</v>
      </c>
      <c r="Q4934"/>
    </row>
    <row r="4935" spans="2:17" x14ac:dyDescent="0.25">
      <c r="B4935" s="18">
        <v>2012</v>
      </c>
      <c r="C4935" s="18" t="s">
        <v>8</v>
      </c>
      <c r="D4935" s="18" t="s">
        <v>1347</v>
      </c>
      <c r="E4935" s="18" t="s">
        <v>1351</v>
      </c>
      <c r="F4935" s="18" t="s">
        <v>1398</v>
      </c>
      <c r="G4935" s="18">
        <v>948</v>
      </c>
      <c r="H4935" s="18">
        <v>2.16</v>
      </c>
      <c r="I4935" s="18">
        <v>3.31</v>
      </c>
      <c r="Q4935"/>
    </row>
    <row r="4936" spans="2:17" x14ac:dyDescent="0.25">
      <c r="B4936" s="18">
        <v>2012</v>
      </c>
      <c r="C4936" s="18" t="s">
        <v>8</v>
      </c>
      <c r="D4936" s="18" t="s">
        <v>1347</v>
      </c>
      <c r="E4936" s="18" t="s">
        <v>1351</v>
      </c>
      <c r="F4936" s="18" t="s">
        <v>1399</v>
      </c>
      <c r="G4936" s="18">
        <v>816</v>
      </c>
      <c r="H4936" s="18">
        <v>1.25</v>
      </c>
      <c r="I4936" s="18">
        <v>2.4300000000000002</v>
      </c>
      <c r="Q4936"/>
    </row>
    <row r="4937" spans="2:17" x14ac:dyDescent="0.25">
      <c r="B4937" s="18">
        <v>2012</v>
      </c>
      <c r="C4937" s="18" t="s">
        <v>8</v>
      </c>
      <c r="D4937" s="18" t="s">
        <v>1347</v>
      </c>
      <c r="E4937" s="18" t="s">
        <v>1351</v>
      </c>
      <c r="F4937" s="18" t="s">
        <v>1400</v>
      </c>
      <c r="G4937" s="18">
        <v>444</v>
      </c>
      <c r="H4937" s="18">
        <v>1.58</v>
      </c>
      <c r="I4937" s="18">
        <v>2.29</v>
      </c>
      <c r="Q4937"/>
    </row>
    <row r="4938" spans="2:17" x14ac:dyDescent="0.25">
      <c r="B4938" s="18">
        <v>2012</v>
      </c>
      <c r="C4938" s="18" t="s">
        <v>8</v>
      </c>
      <c r="D4938" s="18" t="s">
        <v>1347</v>
      </c>
      <c r="E4938" s="18" t="s">
        <v>1351</v>
      </c>
      <c r="F4938" s="18" t="s">
        <v>1401</v>
      </c>
      <c r="G4938" s="18">
        <v>684</v>
      </c>
      <c r="H4938" s="18">
        <v>1.35</v>
      </c>
      <c r="I4938" s="18">
        <v>3.27</v>
      </c>
      <c r="Q4938"/>
    </row>
    <row r="4939" spans="2:17" x14ac:dyDescent="0.25">
      <c r="B4939" s="18">
        <v>2012</v>
      </c>
      <c r="C4939" s="18" t="s">
        <v>8</v>
      </c>
      <c r="D4939" s="18" t="s">
        <v>1347</v>
      </c>
      <c r="E4939" s="18" t="s">
        <v>1351</v>
      </c>
      <c r="F4939" s="18" t="s">
        <v>1402</v>
      </c>
      <c r="G4939" s="18">
        <v>1056</v>
      </c>
      <c r="H4939" s="18">
        <v>2.44</v>
      </c>
      <c r="I4939" s="18">
        <v>2.89</v>
      </c>
      <c r="Q4939"/>
    </row>
    <row r="4940" spans="2:17" x14ac:dyDescent="0.25">
      <c r="B4940" s="18">
        <v>2012</v>
      </c>
      <c r="C4940" s="18" t="s">
        <v>8</v>
      </c>
      <c r="D4940" s="18" t="s">
        <v>1347</v>
      </c>
      <c r="E4940" s="18" t="s">
        <v>1351</v>
      </c>
      <c r="F4940" s="18" t="s">
        <v>1403</v>
      </c>
      <c r="G4940" s="18">
        <v>1128</v>
      </c>
      <c r="H4940" s="18">
        <v>1.49</v>
      </c>
      <c r="I4940" s="18">
        <v>2.48</v>
      </c>
      <c r="Q4940"/>
    </row>
    <row r="4941" spans="2:17" x14ac:dyDescent="0.25">
      <c r="B4941" s="18">
        <v>2012</v>
      </c>
      <c r="C4941" s="18" t="s">
        <v>8</v>
      </c>
      <c r="D4941" s="18" t="s">
        <v>1347</v>
      </c>
      <c r="E4941" s="18" t="s">
        <v>1351</v>
      </c>
      <c r="F4941" s="18" t="s">
        <v>1404</v>
      </c>
      <c r="G4941" s="18">
        <v>1188</v>
      </c>
      <c r="H4941" s="18">
        <v>2.2799999999999998</v>
      </c>
      <c r="I4941" s="18">
        <v>2.33</v>
      </c>
      <c r="Q4941"/>
    </row>
    <row r="4942" spans="2:17" x14ac:dyDescent="0.25">
      <c r="B4942" s="18">
        <v>2012</v>
      </c>
      <c r="C4942" s="18" t="s">
        <v>8</v>
      </c>
      <c r="D4942" s="18" t="s">
        <v>1347</v>
      </c>
      <c r="E4942" s="18" t="s">
        <v>1351</v>
      </c>
      <c r="F4942" s="18" t="s">
        <v>1405</v>
      </c>
      <c r="G4942" s="18">
        <v>552</v>
      </c>
      <c r="H4942" s="18">
        <v>1.59</v>
      </c>
      <c r="I4942" s="18">
        <v>2.46</v>
      </c>
      <c r="Q4942"/>
    </row>
    <row r="4943" spans="2:17" x14ac:dyDescent="0.25">
      <c r="B4943" s="18">
        <v>2012</v>
      </c>
      <c r="C4943" s="18" t="s">
        <v>8</v>
      </c>
      <c r="D4943" s="18" t="s">
        <v>1347</v>
      </c>
      <c r="E4943" s="18" t="s">
        <v>1351</v>
      </c>
      <c r="F4943" s="18" t="s">
        <v>1406</v>
      </c>
      <c r="G4943" s="18">
        <v>1140</v>
      </c>
      <c r="H4943" s="18">
        <v>1.91</v>
      </c>
      <c r="I4943" s="18">
        <v>2.69</v>
      </c>
      <c r="Q4943"/>
    </row>
    <row r="4944" spans="2:17" x14ac:dyDescent="0.25">
      <c r="B4944" s="18">
        <v>2012</v>
      </c>
      <c r="C4944" s="18" t="s">
        <v>8</v>
      </c>
      <c r="D4944" s="18" t="s">
        <v>1347</v>
      </c>
      <c r="E4944" s="18" t="s">
        <v>1351</v>
      </c>
      <c r="F4944" s="18" t="s">
        <v>1407</v>
      </c>
      <c r="G4944" s="18">
        <v>732</v>
      </c>
      <c r="H4944" s="18">
        <v>2.39</v>
      </c>
      <c r="I4944" s="18">
        <v>2.35</v>
      </c>
      <c r="Q4944"/>
    </row>
    <row r="4945" spans="2:17" x14ac:dyDescent="0.25">
      <c r="B4945" s="18">
        <v>2012</v>
      </c>
      <c r="C4945" s="18" t="s">
        <v>8</v>
      </c>
      <c r="D4945" s="18" t="s">
        <v>1347</v>
      </c>
      <c r="E4945" s="18" t="s">
        <v>1351</v>
      </c>
      <c r="F4945" s="18" t="s">
        <v>1408</v>
      </c>
      <c r="G4945" s="18">
        <v>1044</v>
      </c>
      <c r="H4945" s="18">
        <v>1.89</v>
      </c>
      <c r="I4945" s="18">
        <v>2.78</v>
      </c>
      <c r="Q4945"/>
    </row>
    <row r="4946" spans="2:17" x14ac:dyDescent="0.25">
      <c r="B4946" s="18">
        <v>2012</v>
      </c>
      <c r="C4946" s="18" t="s">
        <v>8</v>
      </c>
      <c r="D4946" s="18" t="s">
        <v>1347</v>
      </c>
      <c r="E4946" s="18" t="s">
        <v>1351</v>
      </c>
      <c r="F4946" s="18" t="s">
        <v>1409</v>
      </c>
      <c r="G4946" s="18">
        <v>1080</v>
      </c>
      <c r="H4946" s="18">
        <v>1.33</v>
      </c>
      <c r="I4946" s="18">
        <v>2.86</v>
      </c>
      <c r="Q4946"/>
    </row>
    <row r="4947" spans="2:17" x14ac:dyDescent="0.25">
      <c r="B4947" s="18">
        <v>2012</v>
      </c>
      <c r="C4947" s="18" t="s">
        <v>8</v>
      </c>
      <c r="D4947" s="18" t="s">
        <v>1347</v>
      </c>
      <c r="E4947" s="18" t="s">
        <v>1351</v>
      </c>
      <c r="F4947" s="18" t="s">
        <v>1410</v>
      </c>
      <c r="G4947" s="18">
        <v>564</v>
      </c>
      <c r="H4947" s="18">
        <v>1.34</v>
      </c>
      <c r="I4947" s="18">
        <v>3.45</v>
      </c>
      <c r="Q4947"/>
    </row>
    <row r="4948" spans="2:17" x14ac:dyDescent="0.25">
      <c r="B4948" s="18">
        <v>2012</v>
      </c>
      <c r="C4948" s="18" t="s">
        <v>8</v>
      </c>
      <c r="D4948" s="18" t="s">
        <v>1347</v>
      </c>
      <c r="E4948" s="18" t="s">
        <v>1351</v>
      </c>
      <c r="F4948" s="18" t="s">
        <v>1411</v>
      </c>
      <c r="G4948" s="18">
        <v>1176</v>
      </c>
      <c r="H4948" s="18">
        <v>1.66</v>
      </c>
      <c r="I4948" s="18">
        <v>3.44</v>
      </c>
      <c r="Q4948"/>
    </row>
    <row r="4949" spans="2:17" x14ac:dyDescent="0.25">
      <c r="B4949" s="18">
        <v>2012</v>
      </c>
      <c r="C4949" s="18" t="s">
        <v>8</v>
      </c>
      <c r="D4949" s="18" t="s">
        <v>1347</v>
      </c>
      <c r="E4949" s="18" t="s">
        <v>1351</v>
      </c>
      <c r="F4949" s="18" t="s">
        <v>1412</v>
      </c>
      <c r="G4949" s="18">
        <v>1032</v>
      </c>
      <c r="H4949" s="18">
        <v>1.44</v>
      </c>
      <c r="I4949" s="18">
        <v>2.37</v>
      </c>
      <c r="Q4949"/>
    </row>
    <row r="4950" spans="2:17" x14ac:dyDescent="0.25">
      <c r="B4950" s="18">
        <v>2012</v>
      </c>
      <c r="C4950" s="18" t="s">
        <v>8</v>
      </c>
      <c r="D4950" s="18" t="s">
        <v>1347</v>
      </c>
      <c r="E4950" s="18" t="s">
        <v>1351</v>
      </c>
      <c r="F4950" s="18" t="s">
        <v>1413</v>
      </c>
      <c r="G4950" s="18">
        <v>936</v>
      </c>
      <c r="H4950" s="18">
        <v>1.74</v>
      </c>
      <c r="I4950" s="18">
        <v>2.2400000000000002</v>
      </c>
      <c r="Q4950"/>
    </row>
    <row r="4951" spans="2:17" x14ac:dyDescent="0.25">
      <c r="B4951" s="18">
        <v>2012</v>
      </c>
      <c r="C4951" s="18" t="s">
        <v>8</v>
      </c>
      <c r="D4951" s="18" t="s">
        <v>1347</v>
      </c>
      <c r="E4951" s="18" t="s">
        <v>1351</v>
      </c>
      <c r="F4951" s="18" t="s">
        <v>1414</v>
      </c>
      <c r="G4951" s="18">
        <v>936</v>
      </c>
      <c r="H4951" s="18">
        <v>2.13</v>
      </c>
      <c r="I4951" s="18">
        <v>2.61</v>
      </c>
      <c r="Q4951"/>
    </row>
    <row r="4952" spans="2:17" x14ac:dyDescent="0.25">
      <c r="B4952" s="18">
        <v>2012</v>
      </c>
      <c r="C4952" s="18" t="s">
        <v>8</v>
      </c>
      <c r="D4952" s="18" t="s">
        <v>1347</v>
      </c>
      <c r="E4952" s="18" t="s">
        <v>1351</v>
      </c>
      <c r="F4952" s="18" t="s">
        <v>1415</v>
      </c>
      <c r="G4952" s="18">
        <v>588</v>
      </c>
      <c r="H4952" s="18">
        <v>1.67</v>
      </c>
      <c r="I4952" s="18">
        <v>2.7</v>
      </c>
      <c r="Q4952"/>
    </row>
    <row r="4953" spans="2:17" x14ac:dyDescent="0.25">
      <c r="B4953" s="18">
        <v>2012</v>
      </c>
      <c r="C4953" s="18" t="s">
        <v>8</v>
      </c>
      <c r="D4953" s="18" t="s">
        <v>1347</v>
      </c>
      <c r="E4953" s="18" t="s">
        <v>1351</v>
      </c>
      <c r="F4953" s="18" t="s">
        <v>1416</v>
      </c>
      <c r="G4953" s="18">
        <v>516</v>
      </c>
      <c r="H4953" s="18">
        <v>1.82</v>
      </c>
      <c r="I4953" s="18">
        <v>3.46</v>
      </c>
      <c r="Q4953"/>
    </row>
    <row r="4954" spans="2:17" x14ac:dyDescent="0.25">
      <c r="B4954" s="18">
        <v>2012</v>
      </c>
      <c r="C4954" s="18" t="s">
        <v>8</v>
      </c>
      <c r="D4954" s="18" t="s">
        <v>1347</v>
      </c>
      <c r="E4954" s="18" t="s">
        <v>1351</v>
      </c>
      <c r="F4954" s="18" t="s">
        <v>1417</v>
      </c>
      <c r="G4954" s="18">
        <v>1128</v>
      </c>
      <c r="H4954" s="18">
        <v>1.51</v>
      </c>
      <c r="I4954" s="18">
        <v>2.78</v>
      </c>
      <c r="Q4954"/>
    </row>
    <row r="4955" spans="2:17" x14ac:dyDescent="0.25">
      <c r="B4955" s="18">
        <v>2012</v>
      </c>
      <c r="C4955" s="18" t="s">
        <v>8</v>
      </c>
      <c r="D4955" s="18" t="s">
        <v>1347</v>
      </c>
      <c r="E4955" s="18" t="s">
        <v>1351</v>
      </c>
      <c r="F4955" s="18" t="s">
        <v>1418</v>
      </c>
      <c r="G4955" s="18">
        <v>564</v>
      </c>
      <c r="H4955" s="18">
        <v>1.63</v>
      </c>
      <c r="I4955" s="18">
        <v>2.66</v>
      </c>
      <c r="Q4955"/>
    </row>
    <row r="4956" spans="2:17" x14ac:dyDescent="0.25">
      <c r="B4956" s="18">
        <v>2012</v>
      </c>
      <c r="C4956" s="18" t="s">
        <v>8</v>
      </c>
      <c r="D4956" s="18" t="s">
        <v>1347</v>
      </c>
      <c r="E4956" s="18" t="s">
        <v>1351</v>
      </c>
      <c r="F4956" s="18" t="s">
        <v>1419</v>
      </c>
      <c r="G4956" s="18">
        <v>1044</v>
      </c>
      <c r="H4956" s="18">
        <v>2.0299999999999998</v>
      </c>
      <c r="I4956" s="18">
        <v>2.57</v>
      </c>
      <c r="Q4956"/>
    </row>
    <row r="4957" spans="2:17" x14ac:dyDescent="0.25">
      <c r="B4957" s="18">
        <v>2012</v>
      </c>
      <c r="C4957" s="18" t="s">
        <v>8</v>
      </c>
      <c r="D4957" s="18" t="s">
        <v>1347</v>
      </c>
      <c r="E4957" s="18" t="s">
        <v>1351</v>
      </c>
      <c r="F4957" s="18" t="s">
        <v>1420</v>
      </c>
      <c r="G4957" s="18">
        <v>624</v>
      </c>
      <c r="H4957" s="18">
        <v>2.41</v>
      </c>
      <c r="I4957" s="18">
        <v>2.4700000000000002</v>
      </c>
      <c r="Q4957"/>
    </row>
    <row r="4958" spans="2:17" x14ac:dyDescent="0.25">
      <c r="B4958" s="18">
        <v>2012</v>
      </c>
      <c r="C4958" s="18" t="s">
        <v>8</v>
      </c>
      <c r="D4958" s="18" t="s">
        <v>1347</v>
      </c>
      <c r="E4958" s="18" t="s">
        <v>1351</v>
      </c>
      <c r="F4958" s="18" t="s">
        <v>1421</v>
      </c>
      <c r="G4958" s="18">
        <v>1092</v>
      </c>
      <c r="H4958" s="18">
        <v>1.73</v>
      </c>
      <c r="I4958" s="18">
        <v>2.98</v>
      </c>
      <c r="Q4958"/>
    </row>
    <row r="4959" spans="2:17" x14ac:dyDescent="0.25">
      <c r="B4959" s="18">
        <v>2012</v>
      </c>
      <c r="C4959" s="18" t="s">
        <v>8</v>
      </c>
      <c r="D4959" s="18" t="s">
        <v>1347</v>
      </c>
      <c r="E4959" s="18" t="s">
        <v>1351</v>
      </c>
      <c r="F4959" s="18" t="s">
        <v>1422</v>
      </c>
      <c r="G4959" s="18">
        <v>1068</v>
      </c>
      <c r="H4959" s="18">
        <v>1.65</v>
      </c>
      <c r="I4959" s="18">
        <v>2.64</v>
      </c>
      <c r="Q4959"/>
    </row>
    <row r="4960" spans="2:17" x14ac:dyDescent="0.25">
      <c r="B4960" s="18">
        <v>2012</v>
      </c>
      <c r="C4960" s="18" t="s">
        <v>8</v>
      </c>
      <c r="D4960" s="18" t="s">
        <v>1347</v>
      </c>
      <c r="E4960" s="18" t="s">
        <v>1351</v>
      </c>
      <c r="F4960" s="18" t="s">
        <v>1423</v>
      </c>
      <c r="G4960" s="18">
        <v>660</v>
      </c>
      <c r="H4960" s="18">
        <v>2.34</v>
      </c>
      <c r="I4960" s="18">
        <v>3.01</v>
      </c>
      <c r="Q4960"/>
    </row>
    <row r="4961" spans="2:17" x14ac:dyDescent="0.25">
      <c r="B4961" s="18">
        <v>2012</v>
      </c>
      <c r="C4961" s="18" t="s">
        <v>8</v>
      </c>
      <c r="D4961" s="18" t="s">
        <v>1347</v>
      </c>
      <c r="E4961" s="18" t="s">
        <v>1351</v>
      </c>
      <c r="F4961" s="18" t="s">
        <v>1424</v>
      </c>
      <c r="G4961" s="18">
        <v>636</v>
      </c>
      <c r="H4961" s="18">
        <v>1.53</v>
      </c>
      <c r="I4961" s="18">
        <v>2.2400000000000002</v>
      </c>
      <c r="Q4961"/>
    </row>
    <row r="4962" spans="2:17" x14ac:dyDescent="0.25">
      <c r="B4962" s="18">
        <v>2012</v>
      </c>
      <c r="C4962" s="18" t="s">
        <v>8</v>
      </c>
      <c r="D4962" s="18" t="s">
        <v>1347</v>
      </c>
      <c r="E4962" s="18" t="s">
        <v>1351</v>
      </c>
      <c r="F4962" s="18" t="s">
        <v>1425</v>
      </c>
      <c r="G4962" s="18">
        <v>996</v>
      </c>
      <c r="H4962" s="18">
        <v>2.1800000000000002</v>
      </c>
      <c r="I4962" s="18">
        <v>2.42</v>
      </c>
      <c r="Q4962"/>
    </row>
    <row r="4963" spans="2:17" x14ac:dyDescent="0.25">
      <c r="B4963" s="18">
        <v>2012</v>
      </c>
      <c r="C4963" s="18" t="s">
        <v>8</v>
      </c>
      <c r="D4963" s="18" t="s">
        <v>1347</v>
      </c>
      <c r="E4963" s="18" t="s">
        <v>1351</v>
      </c>
      <c r="F4963" s="18" t="s">
        <v>3727</v>
      </c>
      <c r="G4963" s="18">
        <v>1128</v>
      </c>
      <c r="H4963" s="18">
        <v>2.27</v>
      </c>
      <c r="I4963" s="18">
        <v>3.39</v>
      </c>
      <c r="Q4963"/>
    </row>
    <row r="4964" spans="2:17" x14ac:dyDescent="0.25">
      <c r="B4964" s="18">
        <v>2012</v>
      </c>
      <c r="C4964" s="18" t="s">
        <v>8</v>
      </c>
      <c r="D4964" s="18" t="s">
        <v>1347</v>
      </c>
      <c r="E4964" s="18" t="s">
        <v>1351</v>
      </c>
      <c r="F4964" s="18" t="s">
        <v>1426</v>
      </c>
      <c r="G4964" s="18">
        <v>504</v>
      </c>
      <c r="H4964" s="18">
        <v>2.5</v>
      </c>
      <c r="I4964" s="18">
        <v>2.6</v>
      </c>
      <c r="Q4964"/>
    </row>
    <row r="4965" spans="2:17" x14ac:dyDescent="0.25">
      <c r="B4965" s="18">
        <v>2012</v>
      </c>
      <c r="C4965" s="18" t="s">
        <v>8</v>
      </c>
      <c r="D4965" s="18" t="s">
        <v>1347</v>
      </c>
      <c r="E4965" s="18" t="s">
        <v>1351</v>
      </c>
      <c r="F4965" s="18" t="s">
        <v>1427</v>
      </c>
      <c r="G4965" s="18">
        <v>756</v>
      </c>
      <c r="H4965" s="18">
        <v>1.94</v>
      </c>
      <c r="I4965" s="18">
        <v>3.14</v>
      </c>
      <c r="Q4965"/>
    </row>
    <row r="4966" spans="2:17" x14ac:dyDescent="0.25">
      <c r="B4966" s="18">
        <v>2012</v>
      </c>
      <c r="C4966" s="18" t="s">
        <v>8</v>
      </c>
      <c r="D4966" s="18" t="s">
        <v>94</v>
      </c>
      <c r="E4966" s="18" t="s">
        <v>1428</v>
      </c>
      <c r="F4966" s="18" t="s">
        <v>1429</v>
      </c>
      <c r="G4966" s="18">
        <v>7008</v>
      </c>
      <c r="H4966" s="18">
        <v>0.42</v>
      </c>
      <c r="I4966" s="18">
        <v>1.08</v>
      </c>
      <c r="Q4966"/>
    </row>
    <row r="4967" spans="2:17" x14ac:dyDescent="0.25">
      <c r="B4967" s="18">
        <v>2012</v>
      </c>
      <c r="C4967" s="18" t="s">
        <v>8</v>
      </c>
      <c r="D4967" s="18" t="s">
        <v>94</v>
      </c>
      <c r="E4967" s="18" t="s">
        <v>1428</v>
      </c>
      <c r="F4967" s="18" t="s">
        <v>1430</v>
      </c>
      <c r="G4967" s="18">
        <v>6996</v>
      </c>
      <c r="H4967" s="18">
        <v>0.56000000000000005</v>
      </c>
      <c r="I4967" s="18">
        <v>1</v>
      </c>
      <c r="Q4967"/>
    </row>
    <row r="4968" spans="2:17" x14ac:dyDescent="0.25">
      <c r="B4968" s="18">
        <v>2012</v>
      </c>
      <c r="C4968" s="18" t="s">
        <v>8</v>
      </c>
      <c r="D4968" s="18" t="s">
        <v>94</v>
      </c>
      <c r="E4968" s="18" t="s">
        <v>1428</v>
      </c>
      <c r="F4968" s="18" t="s">
        <v>1431</v>
      </c>
      <c r="G4968" s="18">
        <v>8016</v>
      </c>
      <c r="H4968" s="18">
        <v>0.42</v>
      </c>
      <c r="I4968" s="18">
        <v>0.96</v>
      </c>
      <c r="Q4968"/>
    </row>
    <row r="4969" spans="2:17" x14ac:dyDescent="0.25">
      <c r="B4969" s="18">
        <v>2012</v>
      </c>
      <c r="C4969" s="18" t="s">
        <v>8</v>
      </c>
      <c r="D4969" s="18" t="s">
        <v>94</v>
      </c>
      <c r="E4969" s="18" t="s">
        <v>1428</v>
      </c>
      <c r="F4969" s="18" t="s">
        <v>1432</v>
      </c>
      <c r="G4969" s="18">
        <v>7668</v>
      </c>
      <c r="H4969" s="18">
        <v>1.2</v>
      </c>
      <c r="I4969" s="18">
        <v>0.96</v>
      </c>
      <c r="Q4969"/>
    </row>
    <row r="4970" spans="2:17" x14ac:dyDescent="0.25">
      <c r="B4970" s="18">
        <v>2012</v>
      </c>
      <c r="C4970" s="18" t="s">
        <v>8</v>
      </c>
      <c r="D4970" s="18" t="s">
        <v>94</v>
      </c>
      <c r="E4970" s="18" t="s">
        <v>1428</v>
      </c>
      <c r="F4970" s="18" t="s">
        <v>1433</v>
      </c>
      <c r="G4970" s="18">
        <v>7548</v>
      </c>
      <c r="H4970" s="18">
        <v>0.94</v>
      </c>
      <c r="I4970" s="18">
        <v>1.1399999999999999</v>
      </c>
      <c r="Q4970"/>
    </row>
    <row r="4971" spans="2:17" x14ac:dyDescent="0.25">
      <c r="B4971" s="18">
        <v>2012</v>
      </c>
      <c r="C4971" s="18" t="s">
        <v>8</v>
      </c>
      <c r="D4971" s="18" t="s">
        <v>94</v>
      </c>
      <c r="E4971" s="18" t="s">
        <v>1428</v>
      </c>
      <c r="F4971" s="18" t="s">
        <v>1434</v>
      </c>
      <c r="G4971" s="18">
        <v>5604</v>
      </c>
      <c r="H4971" s="18">
        <v>0.82</v>
      </c>
      <c r="I4971" s="18">
        <v>1.04</v>
      </c>
      <c r="Q4971"/>
    </row>
    <row r="4972" spans="2:17" x14ac:dyDescent="0.25">
      <c r="B4972" s="18">
        <v>2012</v>
      </c>
      <c r="C4972" s="18" t="s">
        <v>8</v>
      </c>
      <c r="D4972" s="18" t="s">
        <v>94</v>
      </c>
      <c r="E4972" s="18" t="s">
        <v>1428</v>
      </c>
      <c r="F4972" s="18" t="s">
        <v>1435</v>
      </c>
      <c r="G4972" s="18">
        <v>8928</v>
      </c>
      <c r="H4972" s="18">
        <v>1.07</v>
      </c>
      <c r="I4972" s="18">
        <v>1.18</v>
      </c>
      <c r="Q4972"/>
    </row>
    <row r="4973" spans="2:17" x14ac:dyDescent="0.25">
      <c r="B4973" s="18">
        <v>2012</v>
      </c>
      <c r="C4973" s="18" t="s">
        <v>8</v>
      </c>
      <c r="D4973" s="18" t="s">
        <v>94</v>
      </c>
      <c r="E4973" s="18" t="s">
        <v>1428</v>
      </c>
      <c r="F4973" s="18" t="s">
        <v>1436</v>
      </c>
      <c r="G4973" s="18">
        <v>6456</v>
      </c>
      <c r="H4973" s="18">
        <v>0.73</v>
      </c>
      <c r="I4973" s="18">
        <v>1.0900000000000001</v>
      </c>
      <c r="Q4973"/>
    </row>
    <row r="4974" spans="2:17" x14ac:dyDescent="0.25">
      <c r="B4974" s="18">
        <v>2012</v>
      </c>
      <c r="C4974" s="18" t="s">
        <v>8</v>
      </c>
      <c r="D4974" s="18" t="s">
        <v>94</v>
      </c>
      <c r="E4974" s="18" t="s">
        <v>1428</v>
      </c>
      <c r="F4974" s="18" t="s">
        <v>1437</v>
      </c>
      <c r="G4974" s="18">
        <v>4992</v>
      </c>
      <c r="H4974" s="18">
        <v>1.17</v>
      </c>
      <c r="I4974" s="18">
        <v>1.1100000000000001</v>
      </c>
      <c r="Q4974"/>
    </row>
    <row r="4975" spans="2:17" x14ac:dyDescent="0.25">
      <c r="B4975" s="18">
        <v>2012</v>
      </c>
      <c r="C4975" s="18" t="s">
        <v>8</v>
      </c>
      <c r="D4975" s="18" t="s">
        <v>94</v>
      </c>
      <c r="E4975" s="18" t="s">
        <v>1428</v>
      </c>
      <c r="F4975" s="18" t="s">
        <v>1438</v>
      </c>
      <c r="G4975" s="18">
        <v>5364</v>
      </c>
      <c r="H4975" s="18">
        <v>1.05</v>
      </c>
      <c r="I4975" s="18">
        <v>1.0900000000000001</v>
      </c>
      <c r="Q4975"/>
    </row>
    <row r="4976" spans="2:17" x14ac:dyDescent="0.25">
      <c r="B4976" s="18">
        <v>2012</v>
      </c>
      <c r="C4976" s="18" t="s">
        <v>8</v>
      </c>
      <c r="D4976" s="18" t="s">
        <v>94</v>
      </c>
      <c r="E4976" s="18" t="s">
        <v>1428</v>
      </c>
      <c r="F4976" s="18" t="s">
        <v>1439</v>
      </c>
      <c r="G4976" s="18">
        <v>8280</v>
      </c>
      <c r="H4976" s="18">
        <v>1.1299999999999999</v>
      </c>
      <c r="I4976" s="18">
        <v>1.01</v>
      </c>
      <c r="Q4976"/>
    </row>
    <row r="4977" spans="2:17" x14ac:dyDescent="0.25">
      <c r="B4977" s="18">
        <v>2012</v>
      </c>
      <c r="C4977" s="18" t="s">
        <v>8</v>
      </c>
      <c r="D4977" s="18" t="s">
        <v>94</v>
      </c>
      <c r="E4977" s="18" t="s">
        <v>1428</v>
      </c>
      <c r="F4977" s="18" t="s">
        <v>1440</v>
      </c>
      <c r="G4977" s="18">
        <v>8316</v>
      </c>
      <c r="H4977" s="18">
        <v>0.88</v>
      </c>
      <c r="I4977" s="18">
        <v>1.03</v>
      </c>
      <c r="Q4977"/>
    </row>
    <row r="4978" spans="2:17" x14ac:dyDescent="0.25">
      <c r="B4978" s="18">
        <v>2012</v>
      </c>
      <c r="C4978" s="18" t="s">
        <v>8</v>
      </c>
      <c r="D4978" s="18" t="s">
        <v>205</v>
      </c>
      <c r="E4978" s="18" t="s">
        <v>1428</v>
      </c>
      <c r="F4978" s="18" t="s">
        <v>1441</v>
      </c>
      <c r="G4978" s="18">
        <v>900</v>
      </c>
      <c r="H4978" s="18">
        <v>1.24</v>
      </c>
      <c r="I4978" s="18">
        <v>1.67</v>
      </c>
      <c r="Q4978"/>
    </row>
    <row r="4979" spans="2:17" x14ac:dyDescent="0.25">
      <c r="B4979" s="18">
        <v>2012</v>
      </c>
      <c r="C4979" s="18" t="s">
        <v>8</v>
      </c>
      <c r="D4979" s="18" t="s">
        <v>205</v>
      </c>
      <c r="E4979" s="18" t="s">
        <v>1428</v>
      </c>
      <c r="F4979" s="18" t="s">
        <v>1442</v>
      </c>
      <c r="G4979" s="18">
        <v>816</v>
      </c>
      <c r="H4979" s="18">
        <v>1.5</v>
      </c>
      <c r="I4979" s="18">
        <v>1.76</v>
      </c>
      <c r="Q4979"/>
    </row>
    <row r="4980" spans="2:17" x14ac:dyDescent="0.25">
      <c r="B4980" s="18">
        <v>2012</v>
      </c>
      <c r="C4980" s="18" t="s">
        <v>8</v>
      </c>
      <c r="D4980" s="18" t="s">
        <v>205</v>
      </c>
      <c r="E4980" s="18" t="s">
        <v>1428</v>
      </c>
      <c r="F4980" s="18" t="s">
        <v>1443</v>
      </c>
      <c r="G4980" s="18">
        <v>672</v>
      </c>
      <c r="H4980" s="18">
        <v>1.2</v>
      </c>
      <c r="I4980" s="18">
        <v>1.66</v>
      </c>
      <c r="Q4980"/>
    </row>
    <row r="4981" spans="2:17" x14ac:dyDescent="0.25">
      <c r="B4981" s="18">
        <v>2012</v>
      </c>
      <c r="C4981" s="18" t="s">
        <v>8</v>
      </c>
      <c r="D4981" s="18" t="s">
        <v>205</v>
      </c>
      <c r="E4981" s="18" t="s">
        <v>1428</v>
      </c>
      <c r="F4981" s="18" t="s">
        <v>1444</v>
      </c>
      <c r="G4981" s="18">
        <v>612</v>
      </c>
      <c r="H4981" s="18">
        <v>1.29</v>
      </c>
      <c r="I4981" s="18">
        <v>1.75</v>
      </c>
      <c r="Q4981"/>
    </row>
    <row r="4982" spans="2:17" x14ac:dyDescent="0.25">
      <c r="B4982" s="18">
        <v>2012</v>
      </c>
      <c r="C4982" s="18" t="s">
        <v>8</v>
      </c>
      <c r="D4982" s="18" t="s">
        <v>205</v>
      </c>
      <c r="E4982" s="18" t="s">
        <v>1428</v>
      </c>
      <c r="F4982" s="18" t="s">
        <v>1445</v>
      </c>
      <c r="G4982" s="18">
        <v>948</v>
      </c>
      <c r="H4982" s="18">
        <v>1.4</v>
      </c>
      <c r="I4982" s="18">
        <v>1.73</v>
      </c>
      <c r="Q4982"/>
    </row>
    <row r="4983" spans="2:17" x14ac:dyDescent="0.25">
      <c r="B4983" s="18">
        <v>2012</v>
      </c>
      <c r="C4983" s="18" t="s">
        <v>8</v>
      </c>
      <c r="D4983" s="18" t="s">
        <v>205</v>
      </c>
      <c r="E4983" s="18" t="s">
        <v>1428</v>
      </c>
      <c r="F4983" s="18" t="s">
        <v>1446</v>
      </c>
      <c r="G4983" s="18">
        <v>1044</v>
      </c>
      <c r="H4983" s="18">
        <v>1.18</v>
      </c>
      <c r="I4983" s="18">
        <v>1.74</v>
      </c>
      <c r="Q4983"/>
    </row>
    <row r="4984" spans="2:17" x14ac:dyDescent="0.25">
      <c r="B4984" s="18">
        <v>2012</v>
      </c>
      <c r="C4984" s="18" t="s">
        <v>8</v>
      </c>
      <c r="D4984" s="18" t="s">
        <v>205</v>
      </c>
      <c r="E4984" s="18" t="s">
        <v>1428</v>
      </c>
      <c r="F4984" s="18" t="s">
        <v>1447</v>
      </c>
      <c r="G4984" s="18">
        <v>1032</v>
      </c>
      <c r="H4984" s="18">
        <v>1.46</v>
      </c>
      <c r="I4984" s="18">
        <v>1.72</v>
      </c>
      <c r="Q4984"/>
    </row>
    <row r="4985" spans="2:17" x14ac:dyDescent="0.25">
      <c r="B4985" s="18">
        <v>2012</v>
      </c>
      <c r="C4985" s="18" t="s">
        <v>8</v>
      </c>
      <c r="D4985" s="18" t="s">
        <v>205</v>
      </c>
      <c r="E4985" s="18" t="s">
        <v>1428</v>
      </c>
      <c r="F4985" s="18" t="s">
        <v>1448</v>
      </c>
      <c r="G4985" s="18">
        <v>1200</v>
      </c>
      <c r="H4985" s="18">
        <v>1.29</v>
      </c>
      <c r="I4985" s="18">
        <v>1.79</v>
      </c>
      <c r="Q4985"/>
    </row>
    <row r="4986" spans="2:17" x14ac:dyDescent="0.25">
      <c r="B4986" s="18">
        <v>2012</v>
      </c>
      <c r="C4986" s="18" t="s">
        <v>8</v>
      </c>
      <c r="D4986" s="18" t="s">
        <v>205</v>
      </c>
      <c r="E4986" s="18" t="s">
        <v>1428</v>
      </c>
      <c r="F4986" s="18" t="s">
        <v>1449</v>
      </c>
      <c r="G4986" s="18">
        <v>660</v>
      </c>
      <c r="H4986" s="18">
        <v>1.3</v>
      </c>
      <c r="I4986" s="18">
        <v>1.75</v>
      </c>
      <c r="Q4986"/>
    </row>
    <row r="4987" spans="2:17" x14ac:dyDescent="0.25">
      <c r="B4987" s="18">
        <v>2012</v>
      </c>
      <c r="C4987" s="18" t="s">
        <v>8</v>
      </c>
      <c r="D4987" s="18" t="s">
        <v>205</v>
      </c>
      <c r="E4987" s="18" t="s">
        <v>1428</v>
      </c>
      <c r="F4987" s="18" t="s">
        <v>1450</v>
      </c>
      <c r="G4987" s="18">
        <v>1092</v>
      </c>
      <c r="H4987" s="18">
        <v>1.2</v>
      </c>
      <c r="I4987" s="18">
        <v>1.61</v>
      </c>
      <c r="Q4987"/>
    </row>
    <row r="4988" spans="2:17" x14ac:dyDescent="0.25">
      <c r="B4988" s="18">
        <v>2012</v>
      </c>
      <c r="C4988" s="18" t="s">
        <v>8</v>
      </c>
      <c r="D4988" s="18" t="s">
        <v>205</v>
      </c>
      <c r="E4988" s="18" t="s">
        <v>1428</v>
      </c>
      <c r="F4988" s="18" t="s">
        <v>1451</v>
      </c>
      <c r="G4988" s="18">
        <v>624</v>
      </c>
      <c r="H4988" s="18">
        <v>1.43</v>
      </c>
      <c r="I4988" s="18">
        <v>1.89</v>
      </c>
      <c r="Q4988"/>
    </row>
    <row r="4989" spans="2:17" x14ac:dyDescent="0.25">
      <c r="B4989" s="18">
        <v>2012</v>
      </c>
      <c r="C4989" s="18" t="s">
        <v>8</v>
      </c>
      <c r="D4989" s="18" t="s">
        <v>205</v>
      </c>
      <c r="E4989" s="18" t="s">
        <v>1428</v>
      </c>
      <c r="F4989" s="18" t="s">
        <v>1452</v>
      </c>
      <c r="G4989" s="18">
        <v>1104</v>
      </c>
      <c r="H4989" s="18">
        <v>1.42</v>
      </c>
      <c r="I4989" s="18">
        <v>1.66</v>
      </c>
      <c r="Q4989"/>
    </row>
    <row r="4990" spans="2:17" x14ac:dyDescent="0.25">
      <c r="B4990" s="18">
        <v>2012</v>
      </c>
      <c r="C4990" s="18" t="s">
        <v>8</v>
      </c>
      <c r="D4990" s="18" t="s">
        <v>205</v>
      </c>
      <c r="E4990" s="18" t="s">
        <v>1428</v>
      </c>
      <c r="F4990" s="18" t="s">
        <v>1453</v>
      </c>
      <c r="G4990" s="18">
        <v>936</v>
      </c>
      <c r="H4990" s="18">
        <v>1.24</v>
      </c>
      <c r="I4990" s="18">
        <v>1.71</v>
      </c>
      <c r="Q4990"/>
    </row>
    <row r="4991" spans="2:17" x14ac:dyDescent="0.25">
      <c r="B4991" s="18">
        <v>2012</v>
      </c>
      <c r="C4991" s="18" t="s">
        <v>8</v>
      </c>
      <c r="D4991" s="18" t="s">
        <v>205</v>
      </c>
      <c r="E4991" s="18" t="s">
        <v>1428</v>
      </c>
      <c r="F4991" s="18" t="s">
        <v>1454</v>
      </c>
      <c r="G4991" s="18">
        <v>1248</v>
      </c>
      <c r="H4991" s="18">
        <v>1.4</v>
      </c>
      <c r="I4991" s="18">
        <v>1.65</v>
      </c>
      <c r="Q4991"/>
    </row>
    <row r="4992" spans="2:17" x14ac:dyDescent="0.25">
      <c r="B4992" s="18">
        <v>2012</v>
      </c>
      <c r="C4992" s="18" t="s">
        <v>8</v>
      </c>
      <c r="D4992" s="18" t="s">
        <v>205</v>
      </c>
      <c r="E4992" s="18" t="s">
        <v>1428</v>
      </c>
      <c r="F4992" s="18" t="s">
        <v>1455</v>
      </c>
      <c r="G4992" s="18">
        <v>852</v>
      </c>
      <c r="H4992" s="18">
        <v>1.32</v>
      </c>
      <c r="I4992" s="18">
        <v>1.65</v>
      </c>
      <c r="Q4992"/>
    </row>
    <row r="4993" spans="2:17" x14ac:dyDescent="0.25">
      <c r="B4993" s="18">
        <v>2012</v>
      </c>
      <c r="C4993" s="18" t="s">
        <v>8</v>
      </c>
      <c r="D4993" s="18" t="s">
        <v>205</v>
      </c>
      <c r="E4993" s="18" t="s">
        <v>1428</v>
      </c>
      <c r="F4993" s="18" t="s">
        <v>1456</v>
      </c>
      <c r="G4993" s="18">
        <v>636</v>
      </c>
      <c r="H4993" s="18">
        <v>1.47</v>
      </c>
      <c r="I4993" s="18">
        <v>1.78</v>
      </c>
      <c r="Q4993"/>
    </row>
    <row r="4994" spans="2:17" x14ac:dyDescent="0.25">
      <c r="B4994" s="18">
        <v>2012</v>
      </c>
      <c r="C4994" s="18" t="s">
        <v>8</v>
      </c>
      <c r="D4994" s="18" t="s">
        <v>205</v>
      </c>
      <c r="E4994" s="18" t="s">
        <v>1428</v>
      </c>
      <c r="F4994" s="18" t="s">
        <v>1457</v>
      </c>
      <c r="G4994" s="18">
        <v>804</v>
      </c>
      <c r="H4994" s="18">
        <v>1.31</v>
      </c>
      <c r="I4994" s="18">
        <v>1.83</v>
      </c>
      <c r="Q4994"/>
    </row>
    <row r="4995" spans="2:17" x14ac:dyDescent="0.25">
      <c r="B4995" s="18">
        <v>2012</v>
      </c>
      <c r="C4995" s="18" t="s">
        <v>8</v>
      </c>
      <c r="D4995" s="18" t="s">
        <v>205</v>
      </c>
      <c r="E4995" s="18" t="s">
        <v>1428</v>
      </c>
      <c r="F4995" s="18" t="s">
        <v>1458</v>
      </c>
      <c r="G4995" s="18">
        <v>636</v>
      </c>
      <c r="H4995" s="18">
        <v>1.1599999999999999</v>
      </c>
      <c r="I4995" s="18">
        <v>1.63</v>
      </c>
      <c r="Q4995"/>
    </row>
    <row r="4996" spans="2:17" x14ac:dyDescent="0.25">
      <c r="B4996" s="18">
        <v>2012</v>
      </c>
      <c r="C4996" s="18" t="s">
        <v>8</v>
      </c>
      <c r="D4996" s="18" t="s">
        <v>205</v>
      </c>
      <c r="E4996" s="18" t="s">
        <v>1428</v>
      </c>
      <c r="F4996" s="18" t="s">
        <v>1459</v>
      </c>
      <c r="G4996" s="18">
        <v>1032</v>
      </c>
      <c r="H4996" s="18">
        <v>1.36</v>
      </c>
      <c r="I4996" s="18">
        <v>1.82</v>
      </c>
      <c r="Q4996"/>
    </row>
    <row r="4997" spans="2:17" x14ac:dyDescent="0.25">
      <c r="B4997" s="18">
        <v>2012</v>
      </c>
      <c r="C4997" s="18" t="s">
        <v>8</v>
      </c>
      <c r="D4997" s="18" t="s">
        <v>205</v>
      </c>
      <c r="E4997" s="18" t="s">
        <v>1428</v>
      </c>
      <c r="F4997" s="18" t="s">
        <v>1460</v>
      </c>
      <c r="G4997" s="18">
        <v>828</v>
      </c>
      <c r="H4997" s="18">
        <v>1.48</v>
      </c>
      <c r="I4997" s="18">
        <v>1.67</v>
      </c>
      <c r="Q4997"/>
    </row>
    <row r="4998" spans="2:17" x14ac:dyDescent="0.25">
      <c r="B4998" s="18">
        <v>2012</v>
      </c>
      <c r="C4998" s="18" t="s">
        <v>8</v>
      </c>
      <c r="D4998" s="18" t="s">
        <v>277</v>
      </c>
      <c r="E4998" s="18" t="s">
        <v>3728</v>
      </c>
      <c r="F4998" s="18" t="s">
        <v>3729</v>
      </c>
      <c r="G4998" s="18">
        <v>912</v>
      </c>
      <c r="H4998" s="18">
        <v>2.72</v>
      </c>
      <c r="I4998" s="18">
        <v>3.81</v>
      </c>
      <c r="Q4998"/>
    </row>
    <row r="4999" spans="2:17" x14ac:dyDescent="0.25">
      <c r="B4999" s="18">
        <v>2012</v>
      </c>
      <c r="C4999" s="18" t="s">
        <v>8</v>
      </c>
      <c r="D4999" s="18" t="s">
        <v>1347</v>
      </c>
      <c r="E4999" s="18" t="s">
        <v>1461</v>
      </c>
      <c r="F4999" s="18" t="s">
        <v>1462</v>
      </c>
      <c r="G4999" s="18">
        <v>744</v>
      </c>
      <c r="H4999" s="18">
        <v>1.96</v>
      </c>
      <c r="I4999" s="18">
        <v>2.19</v>
      </c>
      <c r="Q4999"/>
    </row>
    <row r="5000" spans="2:17" x14ac:dyDescent="0.25">
      <c r="B5000" s="18">
        <v>2012</v>
      </c>
      <c r="C5000" s="18" t="s">
        <v>8</v>
      </c>
      <c r="D5000" s="18" t="s">
        <v>1347</v>
      </c>
      <c r="E5000" s="18" t="s">
        <v>1461</v>
      </c>
      <c r="F5000" s="18" t="s">
        <v>1463</v>
      </c>
      <c r="G5000" s="18">
        <v>732</v>
      </c>
      <c r="H5000" s="18">
        <v>1.78</v>
      </c>
      <c r="I5000" s="18">
        <v>2.67</v>
      </c>
      <c r="Q5000"/>
    </row>
    <row r="5001" spans="2:17" x14ac:dyDescent="0.25">
      <c r="B5001" s="18">
        <v>2012</v>
      </c>
      <c r="C5001" s="18" t="s">
        <v>8</v>
      </c>
      <c r="D5001" s="18" t="s">
        <v>1347</v>
      </c>
      <c r="E5001" s="18" t="s">
        <v>1461</v>
      </c>
      <c r="F5001" s="18" t="s">
        <v>1464</v>
      </c>
      <c r="G5001" s="18">
        <v>1020</v>
      </c>
      <c r="H5001" s="18">
        <v>1.81</v>
      </c>
      <c r="I5001" s="18">
        <v>2.84</v>
      </c>
      <c r="Q5001"/>
    </row>
    <row r="5002" spans="2:17" x14ac:dyDescent="0.25">
      <c r="B5002" s="18">
        <v>2012</v>
      </c>
      <c r="C5002" s="18" t="s">
        <v>8</v>
      </c>
      <c r="D5002" s="18" t="s">
        <v>1347</v>
      </c>
      <c r="E5002" s="18" t="s">
        <v>1461</v>
      </c>
      <c r="F5002" s="18" t="s">
        <v>1465</v>
      </c>
      <c r="G5002" s="18">
        <v>600</v>
      </c>
      <c r="H5002" s="18">
        <v>1.23</v>
      </c>
      <c r="I5002" s="18">
        <v>2.39</v>
      </c>
      <c r="Q5002"/>
    </row>
    <row r="5003" spans="2:17" x14ac:dyDescent="0.25">
      <c r="B5003" s="18">
        <v>2012</v>
      </c>
      <c r="C5003" s="18" t="s">
        <v>8</v>
      </c>
      <c r="D5003" s="18" t="s">
        <v>1347</v>
      </c>
      <c r="E5003" s="18" t="s">
        <v>1461</v>
      </c>
      <c r="F5003" s="18" t="s">
        <v>1466</v>
      </c>
      <c r="G5003" s="18">
        <v>948</v>
      </c>
      <c r="H5003" s="18">
        <v>2.0499999999999998</v>
      </c>
      <c r="I5003" s="18">
        <v>2.11</v>
      </c>
      <c r="Q5003"/>
    </row>
    <row r="5004" spans="2:17" x14ac:dyDescent="0.25">
      <c r="B5004" s="18">
        <v>2012</v>
      </c>
      <c r="C5004" s="18" t="s">
        <v>8</v>
      </c>
      <c r="D5004" s="18" t="s">
        <v>1347</v>
      </c>
      <c r="E5004" s="18" t="s">
        <v>1461</v>
      </c>
      <c r="F5004" s="18" t="s">
        <v>1467</v>
      </c>
      <c r="G5004" s="18">
        <v>720</v>
      </c>
      <c r="H5004" s="18">
        <v>1.23</v>
      </c>
      <c r="I5004" s="18">
        <v>2.38</v>
      </c>
      <c r="Q5004"/>
    </row>
    <row r="5005" spans="2:17" x14ac:dyDescent="0.25">
      <c r="B5005" s="18">
        <v>2012</v>
      </c>
      <c r="C5005" s="18" t="s">
        <v>8</v>
      </c>
      <c r="D5005" s="18" t="s">
        <v>1347</v>
      </c>
      <c r="E5005" s="18" t="s">
        <v>1461</v>
      </c>
      <c r="F5005" s="18" t="s">
        <v>1468</v>
      </c>
      <c r="G5005" s="18">
        <v>1092</v>
      </c>
      <c r="H5005" s="18">
        <v>1.76</v>
      </c>
      <c r="I5005" s="18">
        <v>2.61</v>
      </c>
      <c r="Q5005"/>
    </row>
    <row r="5006" spans="2:17" x14ac:dyDescent="0.25">
      <c r="B5006" s="18">
        <v>2012</v>
      </c>
      <c r="C5006" s="18" t="s">
        <v>8</v>
      </c>
      <c r="D5006" s="18" t="s">
        <v>1347</v>
      </c>
      <c r="E5006" s="18" t="s">
        <v>1461</v>
      </c>
      <c r="F5006" s="18" t="s">
        <v>1469</v>
      </c>
      <c r="G5006" s="18">
        <v>360</v>
      </c>
      <c r="H5006" s="18">
        <v>1.62</v>
      </c>
      <c r="I5006" s="18">
        <v>2.79</v>
      </c>
      <c r="Q5006"/>
    </row>
    <row r="5007" spans="2:17" x14ac:dyDescent="0.25">
      <c r="B5007" s="18">
        <v>2012</v>
      </c>
      <c r="C5007" s="18" t="s">
        <v>8</v>
      </c>
      <c r="D5007" s="18" t="s">
        <v>90</v>
      </c>
      <c r="E5007" s="18" t="s">
        <v>1470</v>
      </c>
      <c r="F5007" s="18" t="s">
        <v>1471</v>
      </c>
      <c r="G5007" s="18">
        <v>432</v>
      </c>
      <c r="H5007" s="18">
        <v>6.62</v>
      </c>
      <c r="I5007" s="18">
        <v>7.5466666666666669</v>
      </c>
      <c r="Q5007"/>
    </row>
    <row r="5008" spans="2:17" x14ac:dyDescent="0.25">
      <c r="B5008" s="18">
        <v>2012</v>
      </c>
      <c r="C5008" s="18" t="s">
        <v>8</v>
      </c>
      <c r="D5008" s="18" t="s">
        <v>90</v>
      </c>
      <c r="E5008" s="18" t="s">
        <v>1470</v>
      </c>
      <c r="F5008" s="18" t="s">
        <v>1472</v>
      </c>
      <c r="G5008" s="18">
        <v>492</v>
      </c>
      <c r="H5008" s="18">
        <v>6.4733333333333336</v>
      </c>
      <c r="I5008" s="18">
        <v>7.6466666666666665</v>
      </c>
      <c r="Q5008"/>
    </row>
    <row r="5009" spans="2:17" x14ac:dyDescent="0.25">
      <c r="B5009" s="18">
        <v>2012</v>
      </c>
      <c r="C5009" s="18" t="s">
        <v>8</v>
      </c>
      <c r="D5009" s="18" t="s">
        <v>266</v>
      </c>
      <c r="E5009" s="18" t="s">
        <v>1470</v>
      </c>
      <c r="F5009" s="18" t="s">
        <v>1473</v>
      </c>
      <c r="G5009" s="18">
        <v>1356</v>
      </c>
      <c r="H5009" s="18">
        <v>2.63</v>
      </c>
      <c r="I5009" s="18">
        <v>3.4</v>
      </c>
      <c r="Q5009"/>
    </row>
    <row r="5010" spans="2:17" x14ac:dyDescent="0.25">
      <c r="B5010" s="18">
        <v>2012</v>
      </c>
      <c r="C5010" s="18" t="s">
        <v>8</v>
      </c>
      <c r="D5010" s="18" t="s">
        <v>266</v>
      </c>
      <c r="E5010" s="18" t="s">
        <v>1470</v>
      </c>
      <c r="F5010" s="18" t="s">
        <v>1474</v>
      </c>
      <c r="G5010" s="18">
        <v>2160</v>
      </c>
      <c r="H5010" s="18">
        <v>2.31</v>
      </c>
      <c r="I5010" s="18">
        <v>3.57</v>
      </c>
      <c r="Q5010"/>
    </row>
    <row r="5011" spans="2:17" x14ac:dyDescent="0.25">
      <c r="B5011" s="18">
        <v>2012</v>
      </c>
      <c r="C5011" s="18" t="s">
        <v>8</v>
      </c>
      <c r="D5011" s="18" t="s">
        <v>266</v>
      </c>
      <c r="E5011" s="18" t="s">
        <v>1470</v>
      </c>
      <c r="F5011" s="18" t="s">
        <v>1475</v>
      </c>
      <c r="G5011" s="18">
        <v>2292</v>
      </c>
      <c r="H5011" s="18">
        <v>2.34</v>
      </c>
      <c r="I5011" s="18">
        <v>3.8</v>
      </c>
      <c r="Q5011"/>
    </row>
    <row r="5012" spans="2:17" x14ac:dyDescent="0.25">
      <c r="B5012" s="18">
        <v>2012</v>
      </c>
      <c r="C5012" s="18" t="s">
        <v>8</v>
      </c>
      <c r="D5012" s="18" t="s">
        <v>266</v>
      </c>
      <c r="E5012" s="18" t="s">
        <v>1470</v>
      </c>
      <c r="F5012" s="18" t="s">
        <v>1476</v>
      </c>
      <c r="G5012" s="18">
        <v>1512</v>
      </c>
      <c r="H5012" s="18">
        <v>2.37</v>
      </c>
      <c r="I5012" s="18">
        <v>3.94</v>
      </c>
      <c r="Q5012"/>
    </row>
    <row r="5013" spans="2:17" x14ac:dyDescent="0.25">
      <c r="B5013" s="18">
        <v>2012</v>
      </c>
      <c r="C5013" s="18" t="s">
        <v>8</v>
      </c>
      <c r="D5013" s="18" t="s">
        <v>266</v>
      </c>
      <c r="E5013" s="18" t="s">
        <v>1470</v>
      </c>
      <c r="F5013" s="18" t="s">
        <v>1477</v>
      </c>
      <c r="G5013" s="18">
        <v>2340</v>
      </c>
      <c r="H5013" s="18">
        <v>2.59</v>
      </c>
      <c r="I5013" s="18">
        <v>3.86</v>
      </c>
      <c r="Q5013"/>
    </row>
    <row r="5014" spans="2:17" x14ac:dyDescent="0.25">
      <c r="B5014" s="18">
        <v>2012</v>
      </c>
      <c r="C5014" s="18" t="s">
        <v>8</v>
      </c>
      <c r="D5014" s="18" t="s">
        <v>266</v>
      </c>
      <c r="E5014" s="18" t="s">
        <v>1470</v>
      </c>
      <c r="F5014" s="18" t="s">
        <v>1478</v>
      </c>
      <c r="G5014" s="18">
        <v>1452</v>
      </c>
      <c r="H5014" s="18">
        <v>2.9</v>
      </c>
      <c r="I5014" s="18">
        <v>3.95</v>
      </c>
      <c r="Q5014"/>
    </row>
    <row r="5015" spans="2:17" x14ac:dyDescent="0.25">
      <c r="B5015" s="18">
        <v>2012</v>
      </c>
      <c r="C5015" s="18" t="s">
        <v>8</v>
      </c>
      <c r="D5015" s="18" t="s">
        <v>266</v>
      </c>
      <c r="E5015" s="18" t="s">
        <v>1470</v>
      </c>
      <c r="F5015" s="18" t="s">
        <v>1479</v>
      </c>
      <c r="G5015" s="18">
        <v>1752</v>
      </c>
      <c r="H5015" s="18">
        <v>2.68</v>
      </c>
      <c r="I5015" s="18">
        <v>3.63</v>
      </c>
      <c r="Q5015"/>
    </row>
    <row r="5016" spans="2:17" x14ac:dyDescent="0.25">
      <c r="B5016" s="18">
        <v>2012</v>
      </c>
      <c r="C5016" s="18" t="s">
        <v>8</v>
      </c>
      <c r="D5016" s="18" t="s">
        <v>90</v>
      </c>
      <c r="E5016" s="18" t="s">
        <v>1480</v>
      </c>
      <c r="F5016" s="18" t="s">
        <v>1481</v>
      </c>
      <c r="G5016" s="18">
        <v>516</v>
      </c>
      <c r="H5016" s="18">
        <v>6.6466666666666665</v>
      </c>
      <c r="I5016" s="18">
        <v>8.18</v>
      </c>
      <c r="Q5016"/>
    </row>
    <row r="5017" spans="2:17" x14ac:dyDescent="0.25">
      <c r="B5017" s="18">
        <v>2012</v>
      </c>
      <c r="C5017" s="18" t="s">
        <v>8</v>
      </c>
      <c r="D5017" s="18" t="s">
        <v>90</v>
      </c>
      <c r="E5017" s="18" t="s">
        <v>1480</v>
      </c>
      <c r="F5017" s="18" t="s">
        <v>1482</v>
      </c>
      <c r="G5017" s="18">
        <v>468</v>
      </c>
      <c r="H5017" s="18">
        <v>5.4333333333333336</v>
      </c>
      <c r="I5017" s="18">
        <v>8.08</v>
      </c>
      <c r="Q5017"/>
    </row>
    <row r="5018" spans="2:17" x14ac:dyDescent="0.25">
      <c r="B5018" s="18">
        <v>2012</v>
      </c>
      <c r="C5018" s="18" t="s">
        <v>8</v>
      </c>
      <c r="D5018" s="18" t="s">
        <v>266</v>
      </c>
      <c r="E5018" s="18" t="s">
        <v>1480</v>
      </c>
      <c r="F5018" s="18" t="s">
        <v>1483</v>
      </c>
      <c r="G5018" s="18">
        <v>2688</v>
      </c>
      <c r="H5018" s="18">
        <v>2.37</v>
      </c>
      <c r="I5018" s="18">
        <v>3.9</v>
      </c>
      <c r="Q5018"/>
    </row>
    <row r="5019" spans="2:17" x14ac:dyDescent="0.25">
      <c r="B5019" s="18">
        <v>2012</v>
      </c>
      <c r="C5019" s="18" t="s">
        <v>8</v>
      </c>
      <c r="D5019" s="18" t="s">
        <v>266</v>
      </c>
      <c r="E5019" s="18" t="s">
        <v>1480</v>
      </c>
      <c r="F5019" s="18" t="s">
        <v>1484</v>
      </c>
      <c r="G5019" s="18">
        <v>1368</v>
      </c>
      <c r="H5019" s="18">
        <v>2.36</v>
      </c>
      <c r="I5019" s="18">
        <v>3.97</v>
      </c>
      <c r="Q5019"/>
    </row>
    <row r="5020" spans="2:17" x14ac:dyDescent="0.25">
      <c r="B5020" s="18">
        <v>2012</v>
      </c>
      <c r="C5020" s="18" t="s">
        <v>8</v>
      </c>
      <c r="D5020" s="18" t="s">
        <v>266</v>
      </c>
      <c r="E5020" s="18" t="s">
        <v>1480</v>
      </c>
      <c r="F5020" s="18" t="s">
        <v>1485</v>
      </c>
      <c r="G5020" s="18">
        <v>2040</v>
      </c>
      <c r="H5020" s="18">
        <v>2.89</v>
      </c>
      <c r="I5020" s="18">
        <v>3.67</v>
      </c>
      <c r="Q5020"/>
    </row>
    <row r="5021" spans="2:17" x14ac:dyDescent="0.25">
      <c r="B5021" s="18">
        <v>2012</v>
      </c>
      <c r="C5021" s="18" t="s">
        <v>8</v>
      </c>
      <c r="D5021" s="18" t="s">
        <v>266</v>
      </c>
      <c r="E5021" s="18" t="s">
        <v>1480</v>
      </c>
      <c r="F5021" s="18" t="s">
        <v>1486</v>
      </c>
      <c r="G5021" s="18">
        <v>1920</v>
      </c>
      <c r="H5021" s="18">
        <v>2.5499999999999998</v>
      </c>
      <c r="I5021" s="18">
        <v>3.92</v>
      </c>
      <c r="Q5021"/>
    </row>
    <row r="5022" spans="2:17" x14ac:dyDescent="0.25">
      <c r="B5022" s="18">
        <v>2012</v>
      </c>
      <c r="C5022" s="18" t="s">
        <v>8</v>
      </c>
      <c r="D5022" s="18" t="s">
        <v>266</v>
      </c>
      <c r="E5022" s="18" t="s">
        <v>1480</v>
      </c>
      <c r="F5022" s="18" t="s">
        <v>1487</v>
      </c>
      <c r="G5022" s="18">
        <v>1260</v>
      </c>
      <c r="H5022" s="18">
        <v>2.75</v>
      </c>
      <c r="I5022" s="18">
        <v>3.35</v>
      </c>
      <c r="Q5022"/>
    </row>
    <row r="5023" spans="2:17" x14ac:dyDescent="0.25">
      <c r="B5023" s="18">
        <v>2012</v>
      </c>
      <c r="C5023" s="18" t="s">
        <v>8</v>
      </c>
      <c r="D5023" s="18" t="s">
        <v>266</v>
      </c>
      <c r="E5023" s="18" t="s">
        <v>1480</v>
      </c>
      <c r="F5023" s="18" t="s">
        <v>1488</v>
      </c>
      <c r="G5023" s="18">
        <v>2640</v>
      </c>
      <c r="H5023" s="18">
        <v>2.41</v>
      </c>
      <c r="I5023" s="18">
        <v>3.32</v>
      </c>
      <c r="Q5023"/>
    </row>
    <row r="5024" spans="2:17" x14ac:dyDescent="0.25">
      <c r="B5024" s="18">
        <v>2012</v>
      </c>
      <c r="C5024" s="18" t="s">
        <v>8</v>
      </c>
      <c r="D5024" s="18" t="s">
        <v>266</v>
      </c>
      <c r="E5024" s="18" t="s">
        <v>1480</v>
      </c>
      <c r="F5024" s="18" t="s">
        <v>1489</v>
      </c>
      <c r="G5024" s="18">
        <v>2112</v>
      </c>
      <c r="H5024" s="18">
        <v>2.72</v>
      </c>
      <c r="I5024" s="18">
        <v>3.49</v>
      </c>
      <c r="Q5024"/>
    </row>
    <row r="5025" spans="2:17" x14ac:dyDescent="0.25">
      <c r="B5025" s="18">
        <v>2012</v>
      </c>
      <c r="C5025" s="18" t="s">
        <v>8</v>
      </c>
      <c r="D5025" s="18" t="s">
        <v>266</v>
      </c>
      <c r="E5025" s="18" t="s">
        <v>1480</v>
      </c>
      <c r="F5025" s="18" t="s">
        <v>1490</v>
      </c>
      <c r="G5025" s="18">
        <v>1224</v>
      </c>
      <c r="H5025" s="18">
        <v>2.59</v>
      </c>
      <c r="I5025" s="18">
        <v>3.88</v>
      </c>
      <c r="Q5025"/>
    </row>
    <row r="5026" spans="2:17" x14ac:dyDescent="0.25">
      <c r="B5026" s="18">
        <v>2012</v>
      </c>
      <c r="C5026" s="18" t="s">
        <v>8</v>
      </c>
      <c r="D5026" s="18" t="s">
        <v>266</v>
      </c>
      <c r="E5026" s="18" t="s">
        <v>1480</v>
      </c>
      <c r="F5026" s="18" t="s">
        <v>1491</v>
      </c>
      <c r="G5026" s="18">
        <v>1764</v>
      </c>
      <c r="H5026" s="18">
        <v>2.4500000000000002</v>
      </c>
      <c r="I5026" s="18">
        <v>3.83</v>
      </c>
      <c r="Q5026"/>
    </row>
    <row r="5027" spans="2:17" x14ac:dyDescent="0.25">
      <c r="B5027" s="18">
        <v>2012</v>
      </c>
      <c r="C5027" s="18" t="s">
        <v>8</v>
      </c>
      <c r="D5027" s="18" t="s">
        <v>266</v>
      </c>
      <c r="E5027" s="18" t="s">
        <v>1480</v>
      </c>
      <c r="F5027" s="18" t="s">
        <v>1492</v>
      </c>
      <c r="G5027" s="18">
        <v>1560</v>
      </c>
      <c r="H5027" s="18">
        <v>2.4900000000000002</v>
      </c>
      <c r="I5027" s="18">
        <v>3.85</v>
      </c>
      <c r="Q5027"/>
    </row>
    <row r="5028" spans="2:17" x14ac:dyDescent="0.25">
      <c r="B5028" s="18">
        <v>2012</v>
      </c>
      <c r="C5028" s="18" t="s">
        <v>8</v>
      </c>
      <c r="D5028" s="18" t="s">
        <v>266</v>
      </c>
      <c r="E5028" s="18" t="s">
        <v>1480</v>
      </c>
      <c r="F5028" s="18" t="s">
        <v>1493</v>
      </c>
      <c r="G5028" s="18">
        <v>2628</v>
      </c>
      <c r="H5028" s="18">
        <v>2.89</v>
      </c>
      <c r="I5028" s="18">
        <v>3.62</v>
      </c>
      <c r="Q5028"/>
    </row>
    <row r="5029" spans="2:17" x14ac:dyDescent="0.25">
      <c r="B5029" s="18">
        <v>2012</v>
      </c>
      <c r="C5029" s="18" t="s">
        <v>8</v>
      </c>
      <c r="D5029" s="18" t="s">
        <v>266</v>
      </c>
      <c r="E5029" s="18" t="s">
        <v>1480</v>
      </c>
      <c r="F5029" s="18" t="s">
        <v>1494</v>
      </c>
      <c r="G5029" s="18">
        <v>1596</v>
      </c>
      <c r="H5029" s="18">
        <v>2.87</v>
      </c>
      <c r="I5029" s="18">
        <v>3.55</v>
      </c>
      <c r="Q5029"/>
    </row>
    <row r="5030" spans="2:17" x14ac:dyDescent="0.25">
      <c r="B5030" s="18">
        <v>2012</v>
      </c>
      <c r="C5030" s="18" t="s">
        <v>8</v>
      </c>
      <c r="D5030" s="18" t="s">
        <v>266</v>
      </c>
      <c r="E5030" s="18" t="s">
        <v>1480</v>
      </c>
      <c r="F5030" s="18" t="s">
        <v>1495</v>
      </c>
      <c r="G5030" s="18">
        <v>1608</v>
      </c>
      <c r="H5030" s="18">
        <v>2.82</v>
      </c>
      <c r="I5030" s="18">
        <v>3.77</v>
      </c>
      <c r="Q5030"/>
    </row>
    <row r="5031" spans="2:17" x14ac:dyDescent="0.25">
      <c r="B5031" s="18">
        <v>2012</v>
      </c>
      <c r="C5031" s="18" t="s">
        <v>8</v>
      </c>
      <c r="D5031" s="18" t="s">
        <v>266</v>
      </c>
      <c r="E5031" s="18" t="s">
        <v>1480</v>
      </c>
      <c r="F5031" s="18" t="s">
        <v>1496</v>
      </c>
      <c r="G5031" s="18">
        <v>1212</v>
      </c>
      <c r="H5031" s="18">
        <v>2.58</v>
      </c>
      <c r="I5031" s="18">
        <v>3.47</v>
      </c>
      <c r="Q5031"/>
    </row>
    <row r="5032" spans="2:17" x14ac:dyDescent="0.25">
      <c r="B5032" s="18">
        <v>2012</v>
      </c>
      <c r="C5032" s="18" t="s">
        <v>8</v>
      </c>
      <c r="D5032" s="18" t="s">
        <v>266</v>
      </c>
      <c r="E5032" s="18" t="s">
        <v>1480</v>
      </c>
      <c r="F5032" s="18" t="s">
        <v>1497</v>
      </c>
      <c r="G5032" s="18">
        <v>1632</v>
      </c>
      <c r="H5032" s="18">
        <v>2.3199999999999998</v>
      </c>
      <c r="I5032" s="18">
        <v>3.82</v>
      </c>
      <c r="Q5032"/>
    </row>
    <row r="5033" spans="2:17" x14ac:dyDescent="0.25">
      <c r="B5033" s="18">
        <v>2012</v>
      </c>
      <c r="C5033" s="18" t="s">
        <v>8</v>
      </c>
      <c r="D5033" s="18" t="s">
        <v>266</v>
      </c>
      <c r="E5033" s="18" t="s">
        <v>1480</v>
      </c>
      <c r="F5033" s="18" t="s">
        <v>1498</v>
      </c>
      <c r="G5033" s="18">
        <v>2424</v>
      </c>
      <c r="H5033" s="18">
        <v>2.4300000000000002</v>
      </c>
      <c r="I5033" s="18">
        <v>3.96</v>
      </c>
      <c r="Q5033"/>
    </row>
    <row r="5034" spans="2:17" x14ac:dyDescent="0.25">
      <c r="B5034" s="18">
        <v>2012</v>
      </c>
      <c r="C5034" s="18" t="s">
        <v>8</v>
      </c>
      <c r="D5034" s="18" t="s">
        <v>266</v>
      </c>
      <c r="E5034" s="18" t="s">
        <v>1480</v>
      </c>
      <c r="F5034" s="18" t="s">
        <v>1499</v>
      </c>
      <c r="G5034" s="18">
        <v>1836</v>
      </c>
      <c r="H5034" s="18">
        <v>2.92</v>
      </c>
      <c r="I5034" s="18">
        <v>3.57</v>
      </c>
      <c r="Q5034"/>
    </row>
    <row r="5035" spans="2:17" x14ac:dyDescent="0.25">
      <c r="B5035" s="18">
        <v>2012</v>
      </c>
      <c r="C5035" s="18" t="s">
        <v>8</v>
      </c>
      <c r="D5035" s="18" t="s">
        <v>266</v>
      </c>
      <c r="E5035" s="18" t="s">
        <v>1480</v>
      </c>
      <c r="F5035" s="18" t="s">
        <v>1500</v>
      </c>
      <c r="G5035" s="18">
        <v>2364</v>
      </c>
      <c r="H5035" s="18">
        <v>2.5499999999999998</v>
      </c>
      <c r="I5035" s="18">
        <v>3.55</v>
      </c>
      <c r="Q5035"/>
    </row>
    <row r="5036" spans="2:17" x14ac:dyDescent="0.25">
      <c r="B5036" s="18">
        <v>2012</v>
      </c>
      <c r="C5036" s="18" t="s">
        <v>8</v>
      </c>
      <c r="D5036" s="18" t="s">
        <v>266</v>
      </c>
      <c r="E5036" s="18" t="s">
        <v>1480</v>
      </c>
      <c r="F5036" s="18" t="s">
        <v>1501</v>
      </c>
      <c r="G5036" s="18">
        <v>2220</v>
      </c>
      <c r="H5036" s="18">
        <v>2.93</v>
      </c>
      <c r="I5036" s="18">
        <v>3.65</v>
      </c>
      <c r="Q5036"/>
    </row>
    <row r="5037" spans="2:17" x14ac:dyDescent="0.25">
      <c r="B5037" s="18">
        <v>2012</v>
      </c>
      <c r="C5037" s="18" t="s">
        <v>8</v>
      </c>
      <c r="D5037" s="18" t="s">
        <v>266</v>
      </c>
      <c r="E5037" s="18" t="s">
        <v>1480</v>
      </c>
      <c r="F5037" s="18" t="s">
        <v>1502</v>
      </c>
      <c r="G5037" s="18">
        <v>2400</v>
      </c>
      <c r="H5037" s="18">
        <v>2.58</v>
      </c>
      <c r="I5037" s="18">
        <v>3.74</v>
      </c>
      <c r="Q5037"/>
    </row>
    <row r="5038" spans="2:17" x14ac:dyDescent="0.25">
      <c r="B5038" s="18">
        <v>2012</v>
      </c>
      <c r="C5038" s="18" t="s">
        <v>8</v>
      </c>
      <c r="D5038" s="18" t="s">
        <v>266</v>
      </c>
      <c r="E5038" s="18" t="s">
        <v>1480</v>
      </c>
      <c r="F5038" s="18" t="s">
        <v>1503</v>
      </c>
      <c r="G5038" s="18">
        <v>1224</v>
      </c>
      <c r="H5038" s="18">
        <v>2.87</v>
      </c>
      <c r="I5038" s="18">
        <v>3.97</v>
      </c>
      <c r="Q5038"/>
    </row>
    <row r="5039" spans="2:17" x14ac:dyDescent="0.25">
      <c r="B5039" s="18">
        <v>2012</v>
      </c>
      <c r="C5039" s="18" t="s">
        <v>8</v>
      </c>
      <c r="D5039" s="18" t="s">
        <v>266</v>
      </c>
      <c r="E5039" s="18" t="s">
        <v>1480</v>
      </c>
      <c r="F5039" s="18" t="s">
        <v>1504</v>
      </c>
      <c r="G5039" s="18">
        <v>1236</v>
      </c>
      <c r="H5039" s="18">
        <v>2.94</v>
      </c>
      <c r="I5039" s="18">
        <v>3.81</v>
      </c>
      <c r="Q5039"/>
    </row>
    <row r="5040" spans="2:17" x14ac:dyDescent="0.25">
      <c r="B5040" s="18">
        <v>2012</v>
      </c>
      <c r="C5040" s="18" t="s">
        <v>8</v>
      </c>
      <c r="D5040" s="18" t="s">
        <v>266</v>
      </c>
      <c r="E5040" s="18" t="s">
        <v>1480</v>
      </c>
      <c r="F5040" s="18" t="s">
        <v>1505</v>
      </c>
      <c r="G5040" s="18">
        <v>2688</v>
      </c>
      <c r="H5040" s="18">
        <v>2.98</v>
      </c>
      <c r="I5040" s="18">
        <v>3.77</v>
      </c>
      <c r="Q5040"/>
    </row>
    <row r="5041" spans="2:17" x14ac:dyDescent="0.25">
      <c r="B5041" s="18">
        <v>2012</v>
      </c>
      <c r="C5041" s="18" t="s">
        <v>8</v>
      </c>
      <c r="D5041" s="18" t="s">
        <v>266</v>
      </c>
      <c r="E5041" s="18" t="s">
        <v>1480</v>
      </c>
      <c r="F5041" s="18" t="s">
        <v>1506</v>
      </c>
      <c r="G5041" s="18">
        <v>1740</v>
      </c>
      <c r="H5041" s="18">
        <v>2.87</v>
      </c>
      <c r="I5041" s="18">
        <v>3.48</v>
      </c>
      <c r="Q5041"/>
    </row>
    <row r="5042" spans="2:17" x14ac:dyDescent="0.25">
      <c r="B5042" s="18">
        <v>2012</v>
      </c>
      <c r="C5042" s="18" t="s">
        <v>8</v>
      </c>
      <c r="D5042" s="18" t="s">
        <v>266</v>
      </c>
      <c r="E5042" s="18" t="s">
        <v>1480</v>
      </c>
      <c r="F5042" s="18" t="s">
        <v>1507</v>
      </c>
      <c r="G5042" s="18">
        <v>1788</v>
      </c>
      <c r="H5042" s="18">
        <v>2.63</v>
      </c>
      <c r="I5042" s="18">
        <v>3.49</v>
      </c>
      <c r="Q5042"/>
    </row>
    <row r="5043" spans="2:17" x14ac:dyDescent="0.25">
      <c r="B5043" s="18">
        <v>2012</v>
      </c>
      <c r="C5043" s="18" t="s">
        <v>8</v>
      </c>
      <c r="D5043" s="18" t="s">
        <v>266</v>
      </c>
      <c r="E5043" s="18" t="s">
        <v>1480</v>
      </c>
      <c r="F5043" s="18" t="s">
        <v>1508</v>
      </c>
      <c r="G5043" s="18">
        <v>2184</v>
      </c>
      <c r="H5043" s="18">
        <v>2.4500000000000002</v>
      </c>
      <c r="I5043" s="18">
        <v>3.38</v>
      </c>
      <c r="Q5043"/>
    </row>
    <row r="5044" spans="2:17" x14ac:dyDescent="0.25">
      <c r="B5044" s="18">
        <v>2012</v>
      </c>
      <c r="C5044" s="18" t="s">
        <v>8</v>
      </c>
      <c r="D5044" s="18" t="s">
        <v>266</v>
      </c>
      <c r="E5044" s="18" t="s">
        <v>1480</v>
      </c>
      <c r="F5044" s="18" t="s">
        <v>1509</v>
      </c>
      <c r="G5044" s="18">
        <v>1668</v>
      </c>
      <c r="H5044" s="18">
        <v>2.69</v>
      </c>
      <c r="I5044" s="18">
        <v>3.95</v>
      </c>
      <c r="Q5044"/>
    </row>
    <row r="5045" spans="2:17" x14ac:dyDescent="0.25">
      <c r="B5045" s="18">
        <v>2012</v>
      </c>
      <c r="C5045" s="18" t="s">
        <v>8</v>
      </c>
      <c r="D5045" s="18" t="s">
        <v>266</v>
      </c>
      <c r="E5045" s="18" t="s">
        <v>1480</v>
      </c>
      <c r="F5045" s="18" t="s">
        <v>1510</v>
      </c>
      <c r="G5045" s="18">
        <v>1680</v>
      </c>
      <c r="H5045" s="18">
        <v>2.87</v>
      </c>
      <c r="I5045" s="18">
        <v>3.33</v>
      </c>
      <c r="Q5045"/>
    </row>
    <row r="5046" spans="2:17" x14ac:dyDescent="0.25">
      <c r="B5046" s="18">
        <v>2012</v>
      </c>
      <c r="C5046" s="18" t="s">
        <v>8</v>
      </c>
      <c r="D5046" s="18" t="s">
        <v>266</v>
      </c>
      <c r="E5046" s="18" t="s">
        <v>1480</v>
      </c>
      <c r="F5046" s="18" t="s">
        <v>1511</v>
      </c>
      <c r="G5046" s="18">
        <v>1764</v>
      </c>
      <c r="H5046" s="18">
        <v>2.5</v>
      </c>
      <c r="I5046" s="18">
        <v>3.61</v>
      </c>
      <c r="Q5046"/>
    </row>
    <row r="5047" spans="2:17" x14ac:dyDescent="0.25">
      <c r="B5047" s="18">
        <v>2012</v>
      </c>
      <c r="C5047" s="18" t="s">
        <v>8</v>
      </c>
      <c r="D5047" s="18" t="s">
        <v>266</v>
      </c>
      <c r="E5047" s="18" t="s">
        <v>1480</v>
      </c>
      <c r="F5047" s="18" t="s">
        <v>1512</v>
      </c>
      <c r="G5047" s="18">
        <v>2472</v>
      </c>
      <c r="H5047" s="18">
        <v>2.58</v>
      </c>
      <c r="I5047" s="18">
        <v>3.51</v>
      </c>
      <c r="Q5047"/>
    </row>
    <row r="5048" spans="2:17" x14ac:dyDescent="0.25">
      <c r="B5048" s="18">
        <v>2012</v>
      </c>
      <c r="C5048" s="18" t="s">
        <v>8</v>
      </c>
      <c r="D5048" s="18" t="s">
        <v>266</v>
      </c>
      <c r="E5048" s="18" t="s">
        <v>1480</v>
      </c>
      <c r="F5048" s="18" t="s">
        <v>1513</v>
      </c>
      <c r="G5048" s="18">
        <v>1332</v>
      </c>
      <c r="H5048" s="18">
        <v>2.4500000000000002</v>
      </c>
      <c r="I5048" s="18">
        <v>3.3</v>
      </c>
      <c r="Q5048"/>
    </row>
    <row r="5049" spans="2:17" x14ac:dyDescent="0.25">
      <c r="B5049" s="18">
        <v>2012</v>
      </c>
      <c r="C5049" s="18" t="s">
        <v>8</v>
      </c>
      <c r="D5049" s="18" t="s">
        <v>266</v>
      </c>
      <c r="E5049" s="18" t="s">
        <v>1480</v>
      </c>
      <c r="F5049" s="18" t="s">
        <v>1514</v>
      </c>
      <c r="G5049" s="18">
        <v>2568</v>
      </c>
      <c r="H5049" s="18">
        <v>2.97</v>
      </c>
      <c r="I5049" s="18">
        <v>3.98</v>
      </c>
      <c r="Q5049"/>
    </row>
    <row r="5050" spans="2:17" x14ac:dyDescent="0.25">
      <c r="B5050" s="18">
        <v>2012</v>
      </c>
      <c r="C5050" s="18" t="s">
        <v>8</v>
      </c>
      <c r="D5050" s="18" t="s">
        <v>266</v>
      </c>
      <c r="E5050" s="18" t="s">
        <v>1480</v>
      </c>
      <c r="F5050" s="18" t="s">
        <v>1515</v>
      </c>
      <c r="G5050" s="18">
        <v>2100</v>
      </c>
      <c r="H5050" s="18">
        <v>2.97</v>
      </c>
      <c r="I5050" s="18">
        <v>3.99</v>
      </c>
      <c r="Q5050"/>
    </row>
    <row r="5051" spans="2:17" x14ac:dyDescent="0.25">
      <c r="B5051" s="18">
        <v>2012</v>
      </c>
      <c r="C5051" s="18" t="s">
        <v>8</v>
      </c>
      <c r="D5051" s="18" t="s">
        <v>266</v>
      </c>
      <c r="E5051" s="18" t="s">
        <v>1480</v>
      </c>
      <c r="F5051" s="18" t="s">
        <v>1516</v>
      </c>
      <c r="G5051" s="18">
        <v>2388</v>
      </c>
      <c r="H5051" s="18">
        <v>2.54</v>
      </c>
      <c r="I5051" s="18">
        <v>3.46</v>
      </c>
      <c r="Q5051"/>
    </row>
    <row r="5052" spans="2:17" x14ac:dyDescent="0.25">
      <c r="B5052" s="18">
        <v>2012</v>
      </c>
      <c r="C5052" s="18" t="s">
        <v>8</v>
      </c>
      <c r="D5052" s="18" t="s">
        <v>266</v>
      </c>
      <c r="E5052" s="18" t="s">
        <v>1480</v>
      </c>
      <c r="F5052" s="18" t="s">
        <v>1517</v>
      </c>
      <c r="G5052" s="18">
        <v>2532</v>
      </c>
      <c r="H5052" s="18">
        <v>2.41</v>
      </c>
      <c r="I5052" s="18">
        <v>3.81</v>
      </c>
      <c r="Q5052"/>
    </row>
    <row r="5053" spans="2:17" x14ac:dyDescent="0.25">
      <c r="B5053" s="18">
        <v>2012</v>
      </c>
      <c r="C5053" s="18" t="s">
        <v>8</v>
      </c>
      <c r="D5053" s="18" t="s">
        <v>266</v>
      </c>
      <c r="E5053" s="18" t="s">
        <v>1480</v>
      </c>
      <c r="F5053" s="18" t="s">
        <v>1518</v>
      </c>
      <c r="G5053" s="18">
        <v>1524</v>
      </c>
      <c r="H5053" s="18">
        <v>2.9</v>
      </c>
      <c r="I5053" s="18">
        <v>3.61</v>
      </c>
      <c r="Q5053"/>
    </row>
    <row r="5054" spans="2:17" x14ac:dyDescent="0.25">
      <c r="B5054" s="18">
        <v>2012</v>
      </c>
      <c r="C5054" s="18" t="s">
        <v>8</v>
      </c>
      <c r="D5054" s="18" t="s">
        <v>266</v>
      </c>
      <c r="E5054" s="18" t="s">
        <v>1480</v>
      </c>
      <c r="F5054" s="18" t="s">
        <v>1519</v>
      </c>
      <c r="G5054" s="18">
        <v>2412</v>
      </c>
      <c r="H5054" s="18">
        <v>2.88</v>
      </c>
      <c r="I5054" s="18">
        <v>3.88</v>
      </c>
      <c r="Q5054"/>
    </row>
    <row r="5055" spans="2:17" x14ac:dyDescent="0.25">
      <c r="B5055" s="18">
        <v>2012</v>
      </c>
      <c r="C5055" s="18" t="s">
        <v>8</v>
      </c>
      <c r="D5055" s="18" t="s">
        <v>266</v>
      </c>
      <c r="E5055" s="18" t="s">
        <v>1480</v>
      </c>
      <c r="F5055" s="18" t="s">
        <v>1520</v>
      </c>
      <c r="G5055" s="18">
        <v>2292</v>
      </c>
      <c r="H5055" s="18">
        <v>2.87</v>
      </c>
      <c r="I5055" s="18">
        <v>3.67</v>
      </c>
      <c r="Q5055"/>
    </row>
    <row r="5056" spans="2:17" x14ac:dyDescent="0.25">
      <c r="B5056" s="18">
        <v>2012</v>
      </c>
      <c r="C5056" s="18" t="s">
        <v>8</v>
      </c>
      <c r="D5056" s="18" t="s">
        <v>266</v>
      </c>
      <c r="E5056" s="18" t="s">
        <v>1480</v>
      </c>
      <c r="F5056" s="18" t="s">
        <v>1521</v>
      </c>
      <c r="G5056" s="18">
        <v>1560</v>
      </c>
      <c r="H5056" s="18">
        <v>2.6</v>
      </c>
      <c r="I5056" s="18">
        <v>3.53</v>
      </c>
      <c r="Q5056"/>
    </row>
    <row r="5057" spans="2:17" x14ac:dyDescent="0.25">
      <c r="B5057" s="18">
        <v>2012</v>
      </c>
      <c r="C5057" s="18" t="s">
        <v>8</v>
      </c>
      <c r="D5057" s="18" t="s">
        <v>266</v>
      </c>
      <c r="E5057" s="18" t="s">
        <v>1480</v>
      </c>
      <c r="F5057" s="18" t="s">
        <v>1522</v>
      </c>
      <c r="G5057" s="18">
        <v>2652</v>
      </c>
      <c r="H5057" s="18">
        <v>2.37</v>
      </c>
      <c r="I5057" s="18">
        <v>3.37</v>
      </c>
      <c r="Q5057"/>
    </row>
    <row r="5058" spans="2:17" x14ac:dyDescent="0.25">
      <c r="B5058" s="18">
        <v>2012</v>
      </c>
      <c r="C5058" s="18" t="s">
        <v>8</v>
      </c>
      <c r="D5058" s="18" t="s">
        <v>266</v>
      </c>
      <c r="E5058" s="18" t="s">
        <v>1480</v>
      </c>
      <c r="F5058" s="18" t="s">
        <v>1523</v>
      </c>
      <c r="G5058" s="18">
        <v>2400</v>
      </c>
      <c r="H5058" s="18">
        <v>2.82</v>
      </c>
      <c r="I5058" s="18">
        <v>3.87</v>
      </c>
      <c r="Q5058"/>
    </row>
    <row r="5059" spans="2:17" x14ac:dyDescent="0.25">
      <c r="B5059" s="18">
        <v>2012</v>
      </c>
      <c r="C5059" s="18" t="s">
        <v>8</v>
      </c>
      <c r="D5059" s="18" t="s">
        <v>266</v>
      </c>
      <c r="E5059" s="18" t="s">
        <v>1480</v>
      </c>
      <c r="F5059" s="18" t="s">
        <v>1524</v>
      </c>
      <c r="G5059" s="18">
        <v>2628</v>
      </c>
      <c r="H5059" s="18">
        <v>2.66</v>
      </c>
      <c r="I5059" s="18">
        <v>3.88</v>
      </c>
      <c r="Q5059"/>
    </row>
    <row r="5060" spans="2:17" x14ac:dyDescent="0.25">
      <c r="B5060" s="18">
        <v>2012</v>
      </c>
      <c r="C5060" s="18" t="s">
        <v>8</v>
      </c>
      <c r="D5060" s="18" t="s">
        <v>266</v>
      </c>
      <c r="E5060" s="18" t="s">
        <v>1480</v>
      </c>
      <c r="F5060" s="18" t="s">
        <v>1525</v>
      </c>
      <c r="G5060" s="18">
        <v>1260</v>
      </c>
      <c r="H5060" s="18">
        <v>2.68</v>
      </c>
      <c r="I5060" s="18">
        <v>3.8</v>
      </c>
      <c r="Q5060"/>
    </row>
    <row r="5061" spans="2:17" x14ac:dyDescent="0.25">
      <c r="B5061" s="18">
        <v>2012</v>
      </c>
      <c r="C5061" s="18" t="s">
        <v>8</v>
      </c>
      <c r="D5061" s="18" t="s">
        <v>266</v>
      </c>
      <c r="E5061" s="18" t="s">
        <v>1480</v>
      </c>
      <c r="F5061" s="18" t="s">
        <v>1526</v>
      </c>
      <c r="G5061" s="18">
        <v>2412</v>
      </c>
      <c r="H5061" s="18">
        <v>2.92</v>
      </c>
      <c r="I5061" s="18">
        <v>3.31</v>
      </c>
      <c r="Q5061"/>
    </row>
    <row r="5062" spans="2:17" x14ac:dyDescent="0.25">
      <c r="B5062" s="18">
        <v>2012</v>
      </c>
      <c r="C5062" s="18" t="s">
        <v>8</v>
      </c>
      <c r="D5062" s="18" t="s">
        <v>266</v>
      </c>
      <c r="E5062" s="18" t="s">
        <v>1480</v>
      </c>
      <c r="F5062" s="18" t="s">
        <v>1527</v>
      </c>
      <c r="G5062" s="18">
        <v>1824</v>
      </c>
      <c r="H5062" s="18">
        <v>2.41</v>
      </c>
      <c r="I5062" s="18">
        <v>3.36</v>
      </c>
      <c r="Q5062"/>
    </row>
    <row r="5063" spans="2:17" x14ac:dyDescent="0.25">
      <c r="B5063" s="18">
        <v>2012</v>
      </c>
      <c r="C5063" s="18" t="s">
        <v>8</v>
      </c>
      <c r="D5063" s="18" t="s">
        <v>266</v>
      </c>
      <c r="E5063" s="18" t="s">
        <v>1480</v>
      </c>
      <c r="F5063" s="18" t="s">
        <v>1528</v>
      </c>
      <c r="G5063" s="18">
        <v>2064</v>
      </c>
      <c r="H5063" s="18">
        <v>2.5499999999999998</v>
      </c>
      <c r="I5063" s="18">
        <v>3.95</v>
      </c>
      <c r="Q5063"/>
    </row>
    <row r="5064" spans="2:17" x14ac:dyDescent="0.25">
      <c r="B5064" s="18">
        <v>2012</v>
      </c>
      <c r="C5064" s="18" t="s">
        <v>8</v>
      </c>
      <c r="D5064" s="18" t="s">
        <v>266</v>
      </c>
      <c r="E5064" s="18" t="s">
        <v>1480</v>
      </c>
      <c r="F5064" s="18" t="s">
        <v>1529</v>
      </c>
      <c r="G5064" s="18">
        <v>1308</v>
      </c>
      <c r="H5064" s="18">
        <v>2.78</v>
      </c>
      <c r="I5064" s="18">
        <v>3.5</v>
      </c>
      <c r="Q5064"/>
    </row>
    <row r="5065" spans="2:17" x14ac:dyDescent="0.25">
      <c r="B5065" s="18">
        <v>2012</v>
      </c>
      <c r="C5065" s="18" t="s">
        <v>8</v>
      </c>
      <c r="D5065" s="18" t="s">
        <v>266</v>
      </c>
      <c r="E5065" s="18" t="s">
        <v>1480</v>
      </c>
      <c r="F5065" s="18" t="s">
        <v>1530</v>
      </c>
      <c r="G5065" s="18">
        <v>1896</v>
      </c>
      <c r="H5065" s="18">
        <v>2.34</v>
      </c>
      <c r="I5065" s="18">
        <v>3.97</v>
      </c>
      <c r="Q5065"/>
    </row>
    <row r="5066" spans="2:17" x14ac:dyDescent="0.25">
      <c r="B5066" s="18">
        <v>2012</v>
      </c>
      <c r="C5066" s="18" t="s">
        <v>8</v>
      </c>
      <c r="D5066" s="18" t="s">
        <v>266</v>
      </c>
      <c r="E5066" s="18" t="s">
        <v>1480</v>
      </c>
      <c r="F5066" s="18" t="s">
        <v>1531</v>
      </c>
      <c r="G5066" s="18">
        <v>1848</v>
      </c>
      <c r="H5066" s="18">
        <v>2.83</v>
      </c>
      <c r="I5066" s="18">
        <v>3.67</v>
      </c>
      <c r="Q5066"/>
    </row>
    <row r="5067" spans="2:17" x14ac:dyDescent="0.25">
      <c r="B5067" s="18">
        <v>2012</v>
      </c>
      <c r="C5067" s="18" t="s">
        <v>8</v>
      </c>
      <c r="D5067" s="18" t="s">
        <v>266</v>
      </c>
      <c r="E5067" s="18" t="s">
        <v>1480</v>
      </c>
      <c r="F5067" s="18" t="s">
        <v>1532</v>
      </c>
      <c r="G5067" s="18">
        <v>1920</v>
      </c>
      <c r="H5067" s="18">
        <v>2.33</v>
      </c>
      <c r="I5067" s="18">
        <v>3.58</v>
      </c>
      <c r="Q5067"/>
    </row>
    <row r="5068" spans="2:17" x14ac:dyDescent="0.25">
      <c r="B5068" s="18">
        <v>2012</v>
      </c>
      <c r="C5068" s="18" t="s">
        <v>8</v>
      </c>
      <c r="D5068" s="18" t="s">
        <v>164</v>
      </c>
      <c r="E5068" s="18" t="s">
        <v>1533</v>
      </c>
      <c r="F5068" s="18" t="s">
        <v>1534</v>
      </c>
      <c r="G5068" s="18">
        <v>312</v>
      </c>
      <c r="H5068" s="18">
        <v>4.38</v>
      </c>
      <c r="I5068" s="18">
        <v>5.33</v>
      </c>
      <c r="Q5068"/>
    </row>
    <row r="5069" spans="2:17" x14ac:dyDescent="0.25">
      <c r="B5069" s="18">
        <v>2012</v>
      </c>
      <c r="C5069" s="18" t="s">
        <v>8</v>
      </c>
      <c r="D5069" s="18" t="s">
        <v>164</v>
      </c>
      <c r="E5069" s="18" t="s">
        <v>1533</v>
      </c>
      <c r="F5069" s="18" t="s">
        <v>1535</v>
      </c>
      <c r="G5069" s="18">
        <v>612</v>
      </c>
      <c r="H5069" s="18">
        <v>5</v>
      </c>
      <c r="I5069" s="18">
        <v>5.33</v>
      </c>
      <c r="Q5069"/>
    </row>
    <row r="5070" spans="2:17" x14ac:dyDescent="0.25">
      <c r="B5070" s="18">
        <v>2012</v>
      </c>
      <c r="C5070" s="18" t="s">
        <v>8</v>
      </c>
      <c r="D5070" s="18" t="s">
        <v>164</v>
      </c>
      <c r="E5070" s="18" t="s">
        <v>1533</v>
      </c>
      <c r="F5070" s="18" t="s">
        <v>1536</v>
      </c>
      <c r="G5070" s="18">
        <v>600</v>
      </c>
      <c r="H5070" s="18">
        <v>4.8</v>
      </c>
      <c r="I5070" s="18">
        <v>5</v>
      </c>
      <c r="Q5070"/>
    </row>
    <row r="5071" spans="2:17" x14ac:dyDescent="0.25">
      <c r="B5071" s="18">
        <v>2012</v>
      </c>
      <c r="C5071" s="18" t="s">
        <v>8</v>
      </c>
      <c r="D5071" s="18" t="s">
        <v>164</v>
      </c>
      <c r="E5071" s="18" t="s">
        <v>1533</v>
      </c>
      <c r="F5071" s="18" t="s">
        <v>1537</v>
      </c>
      <c r="G5071" s="18">
        <v>504</v>
      </c>
      <c r="H5071" s="18">
        <v>4.8</v>
      </c>
      <c r="I5071" s="18">
        <v>5.08</v>
      </c>
      <c r="Q5071"/>
    </row>
    <row r="5072" spans="2:17" x14ac:dyDescent="0.25">
      <c r="B5072" s="18">
        <v>2012</v>
      </c>
      <c r="C5072" s="18" t="s">
        <v>8</v>
      </c>
      <c r="D5072" s="18" t="s">
        <v>164</v>
      </c>
      <c r="E5072" s="18" t="s">
        <v>1533</v>
      </c>
      <c r="F5072" s="18" t="s">
        <v>1538</v>
      </c>
      <c r="G5072" s="18">
        <v>480</v>
      </c>
      <c r="H5072" s="18">
        <v>4.43</v>
      </c>
      <c r="I5072" s="18">
        <v>5</v>
      </c>
      <c r="Q5072"/>
    </row>
    <row r="5073" spans="2:17" x14ac:dyDescent="0.25">
      <c r="B5073" s="18">
        <v>2012</v>
      </c>
      <c r="C5073" s="18" t="s">
        <v>8</v>
      </c>
      <c r="D5073" s="18" t="s">
        <v>164</v>
      </c>
      <c r="E5073" s="18" t="s">
        <v>1533</v>
      </c>
      <c r="F5073" s="18" t="s">
        <v>1539</v>
      </c>
      <c r="G5073" s="18">
        <v>396</v>
      </c>
      <c r="H5073" s="18">
        <v>4.7</v>
      </c>
      <c r="I5073" s="18">
        <v>5.34</v>
      </c>
      <c r="Q5073"/>
    </row>
    <row r="5074" spans="2:17" x14ac:dyDescent="0.25">
      <c r="B5074" s="18">
        <v>2012</v>
      </c>
      <c r="C5074" s="18" t="s">
        <v>8</v>
      </c>
      <c r="D5074" s="18" t="s">
        <v>164</v>
      </c>
      <c r="E5074" s="18" t="s">
        <v>1533</v>
      </c>
      <c r="F5074" s="18" t="s">
        <v>1540</v>
      </c>
      <c r="G5074" s="18">
        <v>240</v>
      </c>
      <c r="H5074" s="18">
        <v>4.3</v>
      </c>
      <c r="I5074" s="18">
        <v>5.13</v>
      </c>
      <c r="Q5074"/>
    </row>
    <row r="5075" spans="2:17" x14ac:dyDescent="0.25">
      <c r="B5075" s="18">
        <v>2012</v>
      </c>
      <c r="C5075" s="18" t="s">
        <v>8</v>
      </c>
      <c r="D5075" s="18" t="s">
        <v>164</v>
      </c>
      <c r="E5075" s="18" t="s">
        <v>1533</v>
      </c>
      <c r="F5075" s="18" t="s">
        <v>1541</v>
      </c>
      <c r="G5075" s="18">
        <v>420</v>
      </c>
      <c r="H5075" s="18">
        <v>4.28</v>
      </c>
      <c r="I5075" s="18">
        <v>5.3</v>
      </c>
      <c r="Q5075"/>
    </row>
    <row r="5076" spans="2:17" x14ac:dyDescent="0.25">
      <c r="B5076" s="18">
        <v>2012</v>
      </c>
      <c r="C5076" s="18" t="s">
        <v>8</v>
      </c>
      <c r="D5076" s="18" t="s">
        <v>164</v>
      </c>
      <c r="E5076" s="18" t="s">
        <v>1533</v>
      </c>
      <c r="F5076" s="18" t="s">
        <v>1542</v>
      </c>
      <c r="G5076" s="18">
        <v>276</v>
      </c>
      <c r="H5076" s="18">
        <v>4.74</v>
      </c>
      <c r="I5076" s="18">
        <v>5.28</v>
      </c>
      <c r="Q5076"/>
    </row>
    <row r="5077" spans="2:17" x14ac:dyDescent="0.25">
      <c r="B5077" s="18">
        <v>2012</v>
      </c>
      <c r="C5077" s="18" t="s">
        <v>8</v>
      </c>
      <c r="D5077" s="18" t="s">
        <v>164</v>
      </c>
      <c r="E5077" s="18" t="s">
        <v>1533</v>
      </c>
      <c r="F5077" s="18" t="s">
        <v>1543</v>
      </c>
      <c r="G5077" s="18">
        <v>684</v>
      </c>
      <c r="H5077" s="18">
        <v>4.22</v>
      </c>
      <c r="I5077" s="18">
        <v>5.4</v>
      </c>
      <c r="Q5077"/>
    </row>
    <row r="5078" spans="2:17" x14ac:dyDescent="0.25">
      <c r="B5078" s="18">
        <v>2012</v>
      </c>
      <c r="C5078" s="18" t="s">
        <v>8</v>
      </c>
      <c r="D5078" s="18" t="s">
        <v>164</v>
      </c>
      <c r="E5078" s="18" t="s">
        <v>1533</v>
      </c>
      <c r="F5078" s="18" t="s">
        <v>1544</v>
      </c>
      <c r="G5078" s="18">
        <v>252</v>
      </c>
      <c r="H5078" s="18">
        <v>4.1900000000000004</v>
      </c>
      <c r="I5078" s="18">
        <v>5.24</v>
      </c>
      <c r="Q5078"/>
    </row>
    <row r="5079" spans="2:17" x14ac:dyDescent="0.25">
      <c r="B5079" s="18">
        <v>2012</v>
      </c>
      <c r="C5079" s="18" t="s">
        <v>8</v>
      </c>
      <c r="D5079" s="18" t="s">
        <v>164</v>
      </c>
      <c r="E5079" s="18" t="s">
        <v>1533</v>
      </c>
      <c r="F5079" s="18" t="s">
        <v>1545</v>
      </c>
      <c r="G5079" s="18">
        <v>672</v>
      </c>
      <c r="H5079" s="18">
        <v>4.71</v>
      </c>
      <c r="I5079" s="18">
        <v>5.32</v>
      </c>
      <c r="Q5079"/>
    </row>
    <row r="5080" spans="2:17" x14ac:dyDescent="0.25">
      <c r="B5080" s="18">
        <v>2012</v>
      </c>
      <c r="C5080" s="18" t="s">
        <v>8</v>
      </c>
      <c r="D5080" s="18" t="s">
        <v>164</v>
      </c>
      <c r="E5080" s="18" t="s">
        <v>1533</v>
      </c>
      <c r="F5080" s="18" t="s">
        <v>1546</v>
      </c>
      <c r="G5080" s="18">
        <v>384</v>
      </c>
      <c r="H5080" s="18">
        <v>4.92</v>
      </c>
      <c r="I5080" s="18">
        <v>5.3</v>
      </c>
      <c r="Q5080"/>
    </row>
    <row r="5081" spans="2:17" x14ac:dyDescent="0.25">
      <c r="B5081" s="18">
        <v>2012</v>
      </c>
      <c r="C5081" s="18" t="s">
        <v>8</v>
      </c>
      <c r="D5081" s="18" t="s">
        <v>164</v>
      </c>
      <c r="E5081" s="18" t="s">
        <v>1533</v>
      </c>
      <c r="F5081" s="18" t="s">
        <v>1547</v>
      </c>
      <c r="G5081" s="18">
        <v>312</v>
      </c>
      <c r="H5081" s="18">
        <v>4.01</v>
      </c>
      <c r="I5081" s="18">
        <v>5.33</v>
      </c>
      <c r="Q5081"/>
    </row>
    <row r="5082" spans="2:17" x14ac:dyDescent="0.25">
      <c r="B5082" s="18">
        <v>2012</v>
      </c>
      <c r="C5082" s="18" t="s">
        <v>8</v>
      </c>
      <c r="D5082" s="18" t="s">
        <v>164</v>
      </c>
      <c r="E5082" s="18" t="s">
        <v>1533</v>
      </c>
      <c r="F5082" s="18" t="s">
        <v>1548</v>
      </c>
      <c r="G5082" s="18">
        <v>648</v>
      </c>
      <c r="H5082" s="18">
        <v>4.6500000000000004</v>
      </c>
      <c r="I5082" s="18">
        <v>5.36</v>
      </c>
      <c r="Q5082"/>
    </row>
    <row r="5083" spans="2:17" x14ac:dyDescent="0.25">
      <c r="B5083" s="18">
        <v>2012</v>
      </c>
      <c r="C5083" s="18" t="s">
        <v>8</v>
      </c>
      <c r="D5083" s="18" t="s">
        <v>164</v>
      </c>
      <c r="E5083" s="18" t="s">
        <v>1533</v>
      </c>
      <c r="F5083" s="18" t="s">
        <v>1549</v>
      </c>
      <c r="G5083" s="18">
        <v>240</v>
      </c>
      <c r="H5083" s="18">
        <v>4.9400000000000004</v>
      </c>
      <c r="I5083" s="18">
        <v>5.3</v>
      </c>
      <c r="Q5083"/>
    </row>
    <row r="5084" spans="2:17" x14ac:dyDescent="0.25">
      <c r="B5084" s="18">
        <v>2012</v>
      </c>
      <c r="C5084" s="18" t="s">
        <v>8</v>
      </c>
      <c r="D5084" s="18" t="s">
        <v>164</v>
      </c>
      <c r="E5084" s="18" t="s">
        <v>1533</v>
      </c>
      <c r="F5084" s="18" t="s">
        <v>1550</v>
      </c>
      <c r="G5084" s="18">
        <v>492</v>
      </c>
      <c r="H5084" s="18">
        <v>4.5599999999999996</v>
      </c>
      <c r="I5084" s="18">
        <v>5.19</v>
      </c>
      <c r="Q5084"/>
    </row>
    <row r="5085" spans="2:17" x14ac:dyDescent="0.25">
      <c r="B5085" s="18">
        <v>2012</v>
      </c>
      <c r="C5085" s="18" t="s">
        <v>8</v>
      </c>
      <c r="D5085" s="18" t="s">
        <v>164</v>
      </c>
      <c r="E5085" s="18" t="s">
        <v>1533</v>
      </c>
      <c r="F5085" s="18" t="s">
        <v>1551</v>
      </c>
      <c r="G5085" s="18">
        <v>264</v>
      </c>
      <c r="H5085" s="18">
        <v>4.74</v>
      </c>
      <c r="I5085" s="18">
        <v>5.35</v>
      </c>
      <c r="Q5085"/>
    </row>
    <row r="5086" spans="2:17" x14ac:dyDescent="0.25">
      <c r="B5086" s="18">
        <v>2012</v>
      </c>
      <c r="C5086" s="18" t="s">
        <v>8</v>
      </c>
      <c r="D5086" s="18" t="s">
        <v>164</v>
      </c>
      <c r="E5086" s="18" t="s">
        <v>1533</v>
      </c>
      <c r="F5086" s="18" t="s">
        <v>1552</v>
      </c>
      <c r="G5086" s="18">
        <v>300</v>
      </c>
      <c r="H5086" s="18">
        <v>4.93</v>
      </c>
      <c r="I5086" s="18">
        <v>5.14</v>
      </c>
      <c r="Q5086"/>
    </row>
    <row r="5087" spans="2:17" x14ac:dyDescent="0.25">
      <c r="B5087" s="18">
        <v>2012</v>
      </c>
      <c r="C5087" s="18" t="s">
        <v>8</v>
      </c>
      <c r="D5087" s="18" t="s">
        <v>164</v>
      </c>
      <c r="E5087" s="18" t="s">
        <v>1533</v>
      </c>
      <c r="F5087" s="18" t="s">
        <v>1553</v>
      </c>
      <c r="G5087" s="18">
        <v>264</v>
      </c>
      <c r="H5087" s="18">
        <v>4.51</v>
      </c>
      <c r="I5087" s="18">
        <v>5.21</v>
      </c>
      <c r="Q5087"/>
    </row>
    <row r="5088" spans="2:17" x14ac:dyDescent="0.25">
      <c r="B5088" s="18">
        <v>2012</v>
      </c>
      <c r="C5088" s="18" t="s">
        <v>8</v>
      </c>
      <c r="D5088" s="18" t="s">
        <v>164</v>
      </c>
      <c r="E5088" s="18" t="s">
        <v>1533</v>
      </c>
      <c r="F5088" s="18" t="s">
        <v>1554</v>
      </c>
      <c r="G5088" s="18">
        <v>636</v>
      </c>
      <c r="H5088" s="18">
        <v>4.88</v>
      </c>
      <c r="I5088" s="18">
        <v>5.23</v>
      </c>
      <c r="Q5088"/>
    </row>
    <row r="5089" spans="2:17" x14ac:dyDescent="0.25">
      <c r="B5089" s="18">
        <v>2012</v>
      </c>
      <c r="C5089" s="18" t="s">
        <v>8</v>
      </c>
      <c r="D5089" s="18" t="s">
        <v>164</v>
      </c>
      <c r="E5089" s="18" t="s">
        <v>1533</v>
      </c>
      <c r="F5089" s="18" t="s">
        <v>1555</v>
      </c>
      <c r="G5089" s="18">
        <v>480</v>
      </c>
      <c r="H5089" s="18">
        <v>4.2300000000000004</v>
      </c>
      <c r="I5089" s="18">
        <v>5.21</v>
      </c>
      <c r="Q5089"/>
    </row>
    <row r="5090" spans="2:17" x14ac:dyDescent="0.25">
      <c r="B5090" s="18">
        <v>2012</v>
      </c>
      <c r="C5090" s="18" t="s">
        <v>8</v>
      </c>
      <c r="D5090" s="18" t="s">
        <v>164</v>
      </c>
      <c r="E5090" s="18" t="s">
        <v>1533</v>
      </c>
      <c r="F5090" s="18" t="s">
        <v>1556</v>
      </c>
      <c r="G5090" s="18">
        <v>588</v>
      </c>
      <c r="H5090" s="18">
        <v>4.43</v>
      </c>
      <c r="I5090" s="18">
        <v>5.38</v>
      </c>
      <c r="Q5090"/>
    </row>
    <row r="5091" spans="2:17" x14ac:dyDescent="0.25">
      <c r="B5091" s="18">
        <v>2012</v>
      </c>
      <c r="C5091" s="18" t="s">
        <v>8</v>
      </c>
      <c r="D5091" s="18" t="s">
        <v>164</v>
      </c>
      <c r="E5091" s="18" t="s">
        <v>1533</v>
      </c>
      <c r="F5091" s="18" t="s">
        <v>1557</v>
      </c>
      <c r="G5091" s="18">
        <v>408</v>
      </c>
      <c r="H5091" s="18">
        <v>4.33</v>
      </c>
      <c r="I5091" s="18">
        <v>5.31</v>
      </c>
      <c r="Q5091"/>
    </row>
    <row r="5092" spans="2:17" x14ac:dyDescent="0.25">
      <c r="B5092" s="18">
        <v>2012</v>
      </c>
      <c r="C5092" s="18" t="s">
        <v>8</v>
      </c>
      <c r="D5092" s="18" t="s">
        <v>164</v>
      </c>
      <c r="E5092" s="18" t="s">
        <v>1533</v>
      </c>
      <c r="F5092" s="18" t="s">
        <v>1558</v>
      </c>
      <c r="G5092" s="18">
        <v>708</v>
      </c>
      <c r="H5092" s="18">
        <v>4.1100000000000003</v>
      </c>
      <c r="I5092" s="18">
        <v>5.05</v>
      </c>
      <c r="Q5092"/>
    </row>
    <row r="5093" spans="2:17" x14ac:dyDescent="0.25">
      <c r="B5093" s="18">
        <v>2012</v>
      </c>
      <c r="C5093" s="18" t="s">
        <v>8</v>
      </c>
      <c r="D5093" s="18" t="s">
        <v>164</v>
      </c>
      <c r="E5093" s="18" t="s">
        <v>1533</v>
      </c>
      <c r="F5093" s="18" t="s">
        <v>1559</v>
      </c>
      <c r="G5093" s="18">
        <v>408</v>
      </c>
      <c r="H5093" s="18">
        <v>4.7300000000000004</v>
      </c>
      <c r="I5093" s="18">
        <v>5.37</v>
      </c>
      <c r="Q5093"/>
    </row>
    <row r="5094" spans="2:17" x14ac:dyDescent="0.25">
      <c r="B5094" s="18">
        <v>2012</v>
      </c>
      <c r="C5094" s="18" t="s">
        <v>8</v>
      </c>
      <c r="D5094" s="18" t="s">
        <v>164</v>
      </c>
      <c r="E5094" s="18" t="s">
        <v>1533</v>
      </c>
      <c r="F5094" s="18" t="s">
        <v>1560</v>
      </c>
      <c r="G5094" s="18">
        <v>324</v>
      </c>
      <c r="H5094" s="18">
        <v>4.01</v>
      </c>
      <c r="I5094" s="18">
        <v>5.1100000000000003</v>
      </c>
      <c r="Q5094"/>
    </row>
    <row r="5095" spans="2:17" x14ac:dyDescent="0.25">
      <c r="B5095" s="18">
        <v>2012</v>
      </c>
      <c r="C5095" s="18" t="s">
        <v>8</v>
      </c>
      <c r="D5095" s="18" t="s">
        <v>164</v>
      </c>
      <c r="E5095" s="18" t="s">
        <v>1533</v>
      </c>
      <c r="F5095" s="18" t="s">
        <v>1561</v>
      </c>
      <c r="G5095" s="18">
        <v>516</v>
      </c>
      <c r="H5095" s="18">
        <v>4.4000000000000004</v>
      </c>
      <c r="I5095" s="18">
        <v>5.04</v>
      </c>
      <c r="Q5095"/>
    </row>
    <row r="5096" spans="2:17" x14ac:dyDescent="0.25">
      <c r="B5096" s="18">
        <v>2012</v>
      </c>
      <c r="C5096" s="18" t="s">
        <v>8</v>
      </c>
      <c r="D5096" s="18" t="s">
        <v>164</v>
      </c>
      <c r="E5096" s="18" t="s">
        <v>1533</v>
      </c>
      <c r="F5096" s="18" t="s">
        <v>1562</v>
      </c>
      <c r="G5096" s="18">
        <v>540</v>
      </c>
      <c r="H5096" s="18">
        <v>4.24</v>
      </c>
      <c r="I5096" s="18">
        <v>5.35</v>
      </c>
      <c r="Q5096"/>
    </row>
    <row r="5097" spans="2:17" x14ac:dyDescent="0.25">
      <c r="B5097" s="18">
        <v>2012</v>
      </c>
      <c r="C5097" s="18" t="s">
        <v>8</v>
      </c>
      <c r="D5097" s="18" t="s">
        <v>164</v>
      </c>
      <c r="E5097" s="18" t="s">
        <v>1533</v>
      </c>
      <c r="F5097" s="18" t="s">
        <v>1563</v>
      </c>
      <c r="G5097" s="18">
        <v>300</v>
      </c>
      <c r="H5097" s="18">
        <v>4.9400000000000004</v>
      </c>
      <c r="I5097" s="18">
        <v>5.2</v>
      </c>
      <c r="Q5097"/>
    </row>
    <row r="5098" spans="2:17" x14ac:dyDescent="0.25">
      <c r="B5098" s="18">
        <v>2012</v>
      </c>
      <c r="C5098" s="18" t="s">
        <v>8</v>
      </c>
      <c r="D5098" s="18" t="s">
        <v>164</v>
      </c>
      <c r="E5098" s="18" t="s">
        <v>1533</v>
      </c>
      <c r="F5098" s="18" t="s">
        <v>1564</v>
      </c>
      <c r="G5098" s="18">
        <v>408</v>
      </c>
      <c r="H5098" s="18">
        <v>4.25</v>
      </c>
      <c r="I5098" s="18">
        <v>5</v>
      </c>
      <c r="Q5098"/>
    </row>
    <row r="5099" spans="2:17" x14ac:dyDescent="0.25">
      <c r="B5099" s="18">
        <v>2012</v>
      </c>
      <c r="C5099" s="18" t="s">
        <v>8</v>
      </c>
      <c r="D5099" s="18" t="s">
        <v>164</v>
      </c>
      <c r="E5099" s="18" t="s">
        <v>1533</v>
      </c>
      <c r="F5099" s="18" t="s">
        <v>1565</v>
      </c>
      <c r="G5099" s="18">
        <v>300</v>
      </c>
      <c r="H5099" s="18">
        <v>4.0599999999999996</v>
      </c>
      <c r="I5099" s="18">
        <v>5.35</v>
      </c>
      <c r="Q5099"/>
    </row>
    <row r="5100" spans="2:17" x14ac:dyDescent="0.25">
      <c r="B5100" s="18">
        <v>2012</v>
      </c>
      <c r="C5100" s="18" t="s">
        <v>8</v>
      </c>
      <c r="D5100" s="18" t="s">
        <v>164</v>
      </c>
      <c r="E5100" s="18" t="s">
        <v>1533</v>
      </c>
      <c r="F5100" s="18" t="s">
        <v>1566</v>
      </c>
      <c r="G5100" s="18">
        <v>336</v>
      </c>
      <c r="H5100" s="18">
        <v>4.8600000000000003</v>
      </c>
      <c r="I5100" s="18">
        <v>5.36</v>
      </c>
      <c r="Q5100"/>
    </row>
    <row r="5101" spans="2:17" x14ac:dyDescent="0.25">
      <c r="B5101" s="18">
        <v>2012</v>
      </c>
      <c r="C5101" s="18" t="s">
        <v>8</v>
      </c>
      <c r="D5101" s="18" t="s">
        <v>164</v>
      </c>
      <c r="E5101" s="18" t="s">
        <v>1533</v>
      </c>
      <c r="F5101" s="18" t="s">
        <v>1567</v>
      </c>
      <c r="G5101" s="18">
        <v>360</v>
      </c>
      <c r="H5101" s="18">
        <v>4.4400000000000004</v>
      </c>
      <c r="I5101" s="18">
        <v>5.23</v>
      </c>
      <c r="Q5101"/>
    </row>
    <row r="5102" spans="2:17" x14ac:dyDescent="0.25">
      <c r="B5102" s="18">
        <v>2012</v>
      </c>
      <c r="C5102" s="18" t="s">
        <v>8</v>
      </c>
      <c r="D5102" s="18" t="s">
        <v>164</v>
      </c>
      <c r="E5102" s="18" t="s">
        <v>1533</v>
      </c>
      <c r="F5102" s="18" t="s">
        <v>1568</v>
      </c>
      <c r="G5102" s="18">
        <v>516</v>
      </c>
      <c r="H5102" s="18">
        <v>4.72</v>
      </c>
      <c r="I5102" s="18">
        <v>5.2</v>
      </c>
      <c r="Q5102"/>
    </row>
    <row r="5103" spans="2:17" x14ac:dyDescent="0.25">
      <c r="B5103" s="18">
        <v>2012</v>
      </c>
      <c r="C5103" s="18" t="s">
        <v>8</v>
      </c>
      <c r="D5103" s="18" t="s">
        <v>164</v>
      </c>
      <c r="E5103" s="18" t="s">
        <v>1533</v>
      </c>
      <c r="F5103" s="18" t="s">
        <v>3730</v>
      </c>
      <c r="G5103" s="18">
        <v>300</v>
      </c>
      <c r="H5103" s="18">
        <v>4.46</v>
      </c>
      <c r="I5103" s="18">
        <v>5.23</v>
      </c>
      <c r="Q5103"/>
    </row>
    <row r="5104" spans="2:17" x14ac:dyDescent="0.25">
      <c r="B5104" s="18">
        <v>2012</v>
      </c>
      <c r="C5104" s="18" t="s">
        <v>8</v>
      </c>
      <c r="D5104" s="18" t="s">
        <v>164</v>
      </c>
      <c r="E5104" s="18" t="s">
        <v>1533</v>
      </c>
      <c r="F5104" s="18" t="s">
        <v>1569</v>
      </c>
      <c r="G5104" s="18">
        <v>684</v>
      </c>
      <c r="H5104" s="18">
        <v>4.6399999999999997</v>
      </c>
      <c r="I5104" s="18">
        <v>5.1100000000000003</v>
      </c>
      <c r="Q5104"/>
    </row>
    <row r="5105" spans="2:17" x14ac:dyDescent="0.25">
      <c r="B5105" s="18">
        <v>2012</v>
      </c>
      <c r="C5105" s="18" t="s">
        <v>8</v>
      </c>
      <c r="D5105" s="18" t="s">
        <v>164</v>
      </c>
      <c r="E5105" s="18" t="s">
        <v>1533</v>
      </c>
      <c r="F5105" s="18" t="s">
        <v>1570</v>
      </c>
      <c r="G5105" s="18">
        <v>300</v>
      </c>
      <c r="H5105" s="18">
        <v>4.93</v>
      </c>
      <c r="I5105" s="18">
        <v>5.12</v>
      </c>
      <c r="Q5105"/>
    </row>
    <row r="5106" spans="2:17" x14ac:dyDescent="0.25">
      <c r="B5106" s="18">
        <v>2012</v>
      </c>
      <c r="C5106" s="18" t="s">
        <v>8</v>
      </c>
      <c r="D5106" s="18" t="s">
        <v>164</v>
      </c>
      <c r="E5106" s="18" t="s">
        <v>1533</v>
      </c>
      <c r="F5106" s="18" t="s">
        <v>1571</v>
      </c>
      <c r="G5106" s="18">
        <v>480</v>
      </c>
      <c r="H5106" s="18">
        <v>4.9000000000000004</v>
      </c>
      <c r="I5106" s="18">
        <v>5.4</v>
      </c>
      <c r="Q5106"/>
    </row>
    <row r="5107" spans="2:17" x14ac:dyDescent="0.25">
      <c r="B5107" s="18">
        <v>2012</v>
      </c>
      <c r="C5107" s="18" t="s">
        <v>8</v>
      </c>
      <c r="D5107" s="18" t="s">
        <v>164</v>
      </c>
      <c r="E5107" s="18" t="s">
        <v>1533</v>
      </c>
      <c r="F5107" s="18" t="s">
        <v>1572</v>
      </c>
      <c r="G5107" s="18">
        <v>720</v>
      </c>
      <c r="H5107" s="18">
        <v>4.84</v>
      </c>
      <c r="I5107" s="18">
        <v>5.25</v>
      </c>
      <c r="Q5107"/>
    </row>
    <row r="5108" spans="2:17" x14ac:dyDescent="0.25">
      <c r="B5108" s="18">
        <v>2012</v>
      </c>
      <c r="C5108" s="18" t="s">
        <v>8</v>
      </c>
      <c r="D5108" s="18" t="s">
        <v>1573</v>
      </c>
      <c r="E5108" s="18" t="s">
        <v>1574</v>
      </c>
      <c r="F5108" s="18" t="s">
        <v>1575</v>
      </c>
      <c r="G5108" s="18">
        <v>516</v>
      </c>
      <c r="H5108" s="18">
        <v>3.64</v>
      </c>
      <c r="I5108" s="18">
        <v>6.76</v>
      </c>
      <c r="Q5108"/>
    </row>
    <row r="5109" spans="2:17" x14ac:dyDescent="0.25">
      <c r="B5109" s="18">
        <v>2012</v>
      </c>
      <c r="C5109" s="18" t="s">
        <v>8</v>
      </c>
      <c r="D5109" s="18" t="s">
        <v>1573</v>
      </c>
      <c r="E5109" s="18" t="s">
        <v>1574</v>
      </c>
      <c r="F5109" s="18" t="s">
        <v>1576</v>
      </c>
      <c r="G5109" s="18">
        <v>468</v>
      </c>
      <c r="H5109" s="18">
        <v>4.75</v>
      </c>
      <c r="I5109" s="18">
        <v>5.93</v>
      </c>
      <c r="Q5109"/>
    </row>
    <row r="5110" spans="2:17" x14ac:dyDescent="0.25">
      <c r="B5110" s="18">
        <v>2012</v>
      </c>
      <c r="C5110" s="18" t="s">
        <v>8</v>
      </c>
      <c r="D5110" s="18" t="s">
        <v>1573</v>
      </c>
      <c r="E5110" s="18" t="s">
        <v>1574</v>
      </c>
      <c r="F5110" s="18" t="s">
        <v>1577</v>
      </c>
      <c r="G5110" s="18">
        <v>384</v>
      </c>
      <c r="H5110" s="18">
        <v>4.13</v>
      </c>
      <c r="I5110" s="18">
        <v>5.46</v>
      </c>
      <c r="Q5110"/>
    </row>
    <row r="5111" spans="2:17" x14ac:dyDescent="0.25">
      <c r="B5111" s="18">
        <v>2012</v>
      </c>
      <c r="C5111" s="18" t="s">
        <v>8</v>
      </c>
      <c r="D5111" s="18" t="s">
        <v>1573</v>
      </c>
      <c r="E5111" s="18" t="s">
        <v>1574</v>
      </c>
      <c r="F5111" s="18" t="s">
        <v>1578</v>
      </c>
      <c r="G5111" s="18">
        <v>504</v>
      </c>
      <c r="H5111" s="18">
        <v>3.68</v>
      </c>
      <c r="I5111" s="18">
        <v>6.82</v>
      </c>
      <c r="Q5111"/>
    </row>
    <row r="5112" spans="2:17" x14ac:dyDescent="0.25">
      <c r="B5112" s="18">
        <v>2012</v>
      </c>
      <c r="C5112" s="18" t="s">
        <v>8</v>
      </c>
      <c r="D5112" s="18" t="s">
        <v>1573</v>
      </c>
      <c r="E5112" s="18" t="s">
        <v>1574</v>
      </c>
      <c r="F5112" s="18" t="s">
        <v>1579</v>
      </c>
      <c r="G5112" s="18">
        <v>432</v>
      </c>
      <c r="H5112" s="18">
        <v>4.2300000000000004</v>
      </c>
      <c r="I5112" s="18">
        <v>5.53</v>
      </c>
      <c r="Q5112"/>
    </row>
    <row r="5113" spans="2:17" x14ac:dyDescent="0.25">
      <c r="B5113" s="18">
        <v>2012</v>
      </c>
      <c r="C5113" s="18" t="s">
        <v>8</v>
      </c>
      <c r="D5113" s="18" t="s">
        <v>1573</v>
      </c>
      <c r="E5113" s="18" t="s">
        <v>1574</v>
      </c>
      <c r="F5113" s="18" t="s">
        <v>1580</v>
      </c>
      <c r="G5113" s="18">
        <v>408</v>
      </c>
      <c r="H5113" s="18">
        <v>4.5999999999999996</v>
      </c>
      <c r="I5113" s="18">
        <v>5.15</v>
      </c>
      <c r="Q5113"/>
    </row>
    <row r="5114" spans="2:17" x14ac:dyDescent="0.25">
      <c r="B5114" s="18">
        <v>2012</v>
      </c>
      <c r="C5114" s="18" t="s">
        <v>8</v>
      </c>
      <c r="D5114" s="18" t="s">
        <v>1573</v>
      </c>
      <c r="E5114" s="18" t="s">
        <v>1574</v>
      </c>
      <c r="F5114" s="18" t="s">
        <v>1581</v>
      </c>
      <c r="G5114" s="18">
        <v>396</v>
      </c>
      <c r="H5114" s="18">
        <v>3.08</v>
      </c>
      <c r="I5114" s="18">
        <v>6.51</v>
      </c>
      <c r="Q5114"/>
    </row>
    <row r="5115" spans="2:17" x14ac:dyDescent="0.25">
      <c r="B5115" s="18">
        <v>2012</v>
      </c>
      <c r="C5115" s="18" t="s">
        <v>8</v>
      </c>
      <c r="D5115" s="18" t="s">
        <v>1573</v>
      </c>
      <c r="E5115" s="18" t="s">
        <v>1574</v>
      </c>
      <c r="F5115" s="18" t="s">
        <v>1582</v>
      </c>
      <c r="G5115" s="18">
        <v>396</v>
      </c>
      <c r="H5115" s="18">
        <v>4.57</v>
      </c>
      <c r="I5115" s="18">
        <v>6.53</v>
      </c>
      <c r="Q5115"/>
    </row>
    <row r="5116" spans="2:17" x14ac:dyDescent="0.25">
      <c r="B5116" s="18">
        <v>2012</v>
      </c>
      <c r="C5116" s="18" t="s">
        <v>8</v>
      </c>
      <c r="D5116" s="18" t="s">
        <v>1573</v>
      </c>
      <c r="E5116" s="18" t="s">
        <v>1574</v>
      </c>
      <c r="F5116" s="18" t="s">
        <v>1583</v>
      </c>
      <c r="G5116" s="18">
        <v>408</v>
      </c>
      <c r="H5116" s="18">
        <v>3.85</v>
      </c>
      <c r="I5116" s="18">
        <v>6.09</v>
      </c>
      <c r="Q5116"/>
    </row>
    <row r="5117" spans="2:17" x14ac:dyDescent="0.25">
      <c r="B5117" s="18">
        <v>2012</v>
      </c>
      <c r="C5117" s="18" t="s">
        <v>8</v>
      </c>
      <c r="D5117" s="18" t="s">
        <v>1573</v>
      </c>
      <c r="E5117" s="18" t="s">
        <v>1574</v>
      </c>
      <c r="F5117" s="18" t="s">
        <v>1584</v>
      </c>
      <c r="G5117" s="18">
        <v>396</v>
      </c>
      <c r="H5117" s="18">
        <v>3.51</v>
      </c>
      <c r="I5117" s="18">
        <v>6.85</v>
      </c>
      <c r="Q5117"/>
    </row>
    <row r="5118" spans="2:17" x14ac:dyDescent="0.25">
      <c r="B5118" s="18">
        <v>2012</v>
      </c>
      <c r="C5118" s="18" t="s">
        <v>8</v>
      </c>
      <c r="D5118" s="18" t="s">
        <v>1573</v>
      </c>
      <c r="E5118" s="18" t="s">
        <v>1574</v>
      </c>
      <c r="F5118" s="18" t="s">
        <v>1585</v>
      </c>
      <c r="G5118" s="18">
        <v>372</v>
      </c>
      <c r="H5118" s="18">
        <v>3.19</v>
      </c>
      <c r="I5118" s="18">
        <v>6.13</v>
      </c>
      <c r="Q5118"/>
    </row>
    <row r="5119" spans="2:17" x14ac:dyDescent="0.25">
      <c r="B5119" s="18">
        <v>2012</v>
      </c>
      <c r="C5119" s="18" t="s">
        <v>8</v>
      </c>
      <c r="D5119" s="18" t="s">
        <v>1573</v>
      </c>
      <c r="E5119" s="18" t="s">
        <v>1574</v>
      </c>
      <c r="F5119" s="18" t="s">
        <v>1586</v>
      </c>
      <c r="G5119" s="18">
        <v>384</v>
      </c>
      <c r="H5119" s="18">
        <v>3.68</v>
      </c>
      <c r="I5119" s="18">
        <v>5.05</v>
      </c>
      <c r="Q5119"/>
    </row>
    <row r="5120" spans="2:17" x14ac:dyDescent="0.25">
      <c r="B5120" s="18">
        <v>2012</v>
      </c>
      <c r="C5120" s="18" t="s">
        <v>8</v>
      </c>
      <c r="D5120" s="18" t="s">
        <v>1573</v>
      </c>
      <c r="E5120" s="18" t="s">
        <v>1574</v>
      </c>
      <c r="F5120" s="18" t="s">
        <v>1587</v>
      </c>
      <c r="G5120" s="18">
        <v>492</v>
      </c>
      <c r="H5120" s="18">
        <v>3.85</v>
      </c>
      <c r="I5120" s="18">
        <v>5.17</v>
      </c>
      <c r="Q5120"/>
    </row>
    <row r="5121" spans="2:17" x14ac:dyDescent="0.25">
      <c r="B5121" s="18">
        <v>2012</v>
      </c>
      <c r="C5121" s="18" t="s">
        <v>8</v>
      </c>
      <c r="D5121" s="18" t="s">
        <v>1573</v>
      </c>
      <c r="E5121" s="18" t="s">
        <v>1574</v>
      </c>
      <c r="F5121" s="18" t="s">
        <v>1588</v>
      </c>
      <c r="G5121" s="18">
        <v>384</v>
      </c>
      <c r="H5121" s="18">
        <v>4.05</v>
      </c>
      <c r="I5121" s="18">
        <v>5.0199999999999996</v>
      </c>
      <c r="Q5121"/>
    </row>
    <row r="5122" spans="2:17" x14ac:dyDescent="0.25">
      <c r="B5122" s="18">
        <v>2012</v>
      </c>
      <c r="C5122" s="18" t="s">
        <v>8</v>
      </c>
      <c r="D5122" s="18" t="s">
        <v>1573</v>
      </c>
      <c r="E5122" s="18" t="s">
        <v>1574</v>
      </c>
      <c r="F5122" s="18" t="s">
        <v>1589</v>
      </c>
      <c r="G5122" s="18">
        <v>384</v>
      </c>
      <c r="H5122" s="18">
        <v>4.7699999999999996</v>
      </c>
      <c r="I5122" s="18">
        <v>6.91</v>
      </c>
      <c r="Q5122"/>
    </row>
    <row r="5123" spans="2:17" x14ac:dyDescent="0.25">
      <c r="B5123" s="18">
        <v>2012</v>
      </c>
      <c r="C5123" s="18" t="s">
        <v>8</v>
      </c>
      <c r="D5123" s="18" t="s">
        <v>1573</v>
      </c>
      <c r="E5123" s="18" t="s">
        <v>1574</v>
      </c>
      <c r="F5123" s="18" t="s">
        <v>1590</v>
      </c>
      <c r="G5123" s="18">
        <v>384</v>
      </c>
      <c r="H5123" s="18">
        <v>4.4000000000000004</v>
      </c>
      <c r="I5123" s="18">
        <v>6.25</v>
      </c>
      <c r="Q5123"/>
    </row>
    <row r="5124" spans="2:17" x14ac:dyDescent="0.25">
      <c r="B5124" s="18">
        <v>2012</v>
      </c>
      <c r="C5124" s="18" t="s">
        <v>8</v>
      </c>
      <c r="D5124" s="18" t="s">
        <v>1573</v>
      </c>
      <c r="E5124" s="18" t="s">
        <v>1574</v>
      </c>
      <c r="F5124" s="18" t="s">
        <v>1591</v>
      </c>
      <c r="G5124" s="18">
        <v>384</v>
      </c>
      <c r="H5124" s="18">
        <v>4.13</v>
      </c>
      <c r="I5124" s="18">
        <v>6.48</v>
      </c>
      <c r="Q5124"/>
    </row>
    <row r="5125" spans="2:17" x14ac:dyDescent="0.25">
      <c r="B5125" s="18">
        <v>2012</v>
      </c>
      <c r="C5125" s="18" t="s">
        <v>8</v>
      </c>
      <c r="D5125" s="18" t="s">
        <v>1573</v>
      </c>
      <c r="E5125" s="18" t="s">
        <v>1574</v>
      </c>
      <c r="F5125" s="18" t="s">
        <v>1592</v>
      </c>
      <c r="G5125" s="18">
        <v>408</v>
      </c>
      <c r="H5125" s="18">
        <v>3.74</v>
      </c>
      <c r="I5125" s="18">
        <v>6.04</v>
      </c>
      <c r="Q5125"/>
    </row>
    <row r="5126" spans="2:17" x14ac:dyDescent="0.25">
      <c r="B5126" s="18">
        <v>2012</v>
      </c>
      <c r="C5126" s="18" t="s">
        <v>8</v>
      </c>
      <c r="D5126" s="18" t="s">
        <v>1573</v>
      </c>
      <c r="E5126" s="18" t="s">
        <v>1574</v>
      </c>
      <c r="F5126" s="18" t="s">
        <v>1593</v>
      </c>
      <c r="G5126" s="18">
        <v>516</v>
      </c>
      <c r="H5126" s="18">
        <v>4.43</v>
      </c>
      <c r="I5126" s="18">
        <v>6.5</v>
      </c>
      <c r="Q5126"/>
    </row>
    <row r="5127" spans="2:17" x14ac:dyDescent="0.25">
      <c r="B5127" s="18">
        <v>2012</v>
      </c>
      <c r="C5127" s="18" t="s">
        <v>8</v>
      </c>
      <c r="D5127" s="18" t="s">
        <v>1573</v>
      </c>
      <c r="E5127" s="18" t="s">
        <v>1574</v>
      </c>
      <c r="F5127" s="18" t="s">
        <v>1594</v>
      </c>
      <c r="G5127" s="18">
        <v>504</v>
      </c>
      <c r="H5127" s="18">
        <v>3.1</v>
      </c>
      <c r="I5127" s="18">
        <v>6.18</v>
      </c>
      <c r="Q5127"/>
    </row>
    <row r="5128" spans="2:17" x14ac:dyDescent="0.25">
      <c r="B5128" s="18">
        <v>2012</v>
      </c>
      <c r="C5128" s="18" t="s">
        <v>8</v>
      </c>
      <c r="D5128" s="18" t="s">
        <v>1573</v>
      </c>
      <c r="E5128" s="18" t="s">
        <v>1574</v>
      </c>
      <c r="F5128" s="18" t="s">
        <v>1595</v>
      </c>
      <c r="G5128" s="18">
        <v>360</v>
      </c>
      <c r="H5128" s="18">
        <v>4.74</v>
      </c>
      <c r="I5128" s="18">
        <v>6.98</v>
      </c>
      <c r="Q5128"/>
    </row>
    <row r="5129" spans="2:17" x14ac:dyDescent="0.25">
      <c r="B5129" s="18">
        <v>2012</v>
      </c>
      <c r="C5129" s="18" t="s">
        <v>8</v>
      </c>
      <c r="D5129" s="18" t="s">
        <v>1573</v>
      </c>
      <c r="E5129" s="18" t="s">
        <v>1574</v>
      </c>
      <c r="F5129" s="18" t="s">
        <v>1596</v>
      </c>
      <c r="G5129" s="18">
        <v>396</v>
      </c>
      <c r="H5129" s="18">
        <v>3.66</v>
      </c>
      <c r="I5129" s="18">
        <v>6.12</v>
      </c>
      <c r="Q5129"/>
    </row>
    <row r="5130" spans="2:17" x14ac:dyDescent="0.25">
      <c r="B5130" s="18">
        <v>2012</v>
      </c>
      <c r="C5130" s="18" t="s">
        <v>8</v>
      </c>
      <c r="D5130" s="18" t="s">
        <v>1573</v>
      </c>
      <c r="E5130" s="18" t="s">
        <v>1574</v>
      </c>
      <c r="F5130" s="18" t="s">
        <v>1597</v>
      </c>
      <c r="G5130" s="18">
        <v>432</v>
      </c>
      <c r="H5130" s="18">
        <v>3.3</v>
      </c>
      <c r="I5130" s="18">
        <v>6.11</v>
      </c>
      <c r="Q5130"/>
    </row>
    <row r="5131" spans="2:17" x14ac:dyDescent="0.25">
      <c r="B5131" s="18">
        <v>2012</v>
      </c>
      <c r="C5131" s="18" t="s">
        <v>8</v>
      </c>
      <c r="D5131" s="18" t="s">
        <v>1573</v>
      </c>
      <c r="E5131" s="18" t="s">
        <v>1574</v>
      </c>
      <c r="F5131" s="18" t="s">
        <v>1598</v>
      </c>
      <c r="G5131" s="18">
        <v>408</v>
      </c>
      <c r="H5131" s="18">
        <v>3.46</v>
      </c>
      <c r="I5131" s="18">
        <v>5.53</v>
      </c>
      <c r="Q5131"/>
    </row>
    <row r="5132" spans="2:17" x14ac:dyDescent="0.25">
      <c r="B5132" s="18">
        <v>2012</v>
      </c>
      <c r="C5132" s="18" t="s">
        <v>8</v>
      </c>
      <c r="D5132" s="18" t="s">
        <v>1573</v>
      </c>
      <c r="E5132" s="18" t="s">
        <v>1574</v>
      </c>
      <c r="F5132" s="18" t="s">
        <v>1599</v>
      </c>
      <c r="G5132" s="18">
        <v>360</v>
      </c>
      <c r="H5132" s="18">
        <v>4.5</v>
      </c>
      <c r="I5132" s="18">
        <v>5.8</v>
      </c>
      <c r="Q5132"/>
    </row>
    <row r="5133" spans="2:17" x14ac:dyDescent="0.25">
      <c r="B5133" s="18">
        <v>2012</v>
      </c>
      <c r="C5133" s="18" t="s">
        <v>8</v>
      </c>
      <c r="D5133" s="18" t="s">
        <v>1573</v>
      </c>
      <c r="E5133" s="18" t="s">
        <v>1574</v>
      </c>
      <c r="F5133" s="18" t="s">
        <v>1600</v>
      </c>
      <c r="G5133" s="18">
        <v>528</v>
      </c>
      <c r="H5133" s="18">
        <v>3.37</v>
      </c>
      <c r="I5133" s="18">
        <v>5.8</v>
      </c>
      <c r="Q5133"/>
    </row>
    <row r="5134" spans="2:17" x14ac:dyDescent="0.25">
      <c r="B5134" s="18">
        <v>2012</v>
      </c>
      <c r="C5134" s="18" t="s">
        <v>8</v>
      </c>
      <c r="D5134" s="18" t="s">
        <v>1573</v>
      </c>
      <c r="E5134" s="18" t="s">
        <v>1574</v>
      </c>
      <c r="F5134" s="18" t="s">
        <v>1601</v>
      </c>
      <c r="G5134" s="18">
        <v>516</v>
      </c>
      <c r="H5134" s="18">
        <v>4.47</v>
      </c>
      <c r="I5134" s="18">
        <v>5.94</v>
      </c>
      <c r="Q5134"/>
    </row>
    <row r="5135" spans="2:17" x14ac:dyDescent="0.25">
      <c r="B5135" s="18">
        <v>2012</v>
      </c>
      <c r="C5135" s="18" t="s">
        <v>8</v>
      </c>
      <c r="D5135" s="18" t="s">
        <v>1573</v>
      </c>
      <c r="E5135" s="18" t="s">
        <v>1574</v>
      </c>
      <c r="F5135" s="18" t="s">
        <v>1602</v>
      </c>
      <c r="G5135" s="18">
        <v>408</v>
      </c>
      <c r="H5135" s="18">
        <v>4.93</v>
      </c>
      <c r="I5135" s="18">
        <v>5.55</v>
      </c>
      <c r="Q5135"/>
    </row>
    <row r="5136" spans="2:17" x14ac:dyDescent="0.25">
      <c r="B5136" s="18">
        <v>2012</v>
      </c>
      <c r="C5136" s="18" t="s">
        <v>8</v>
      </c>
      <c r="D5136" s="18" t="s">
        <v>1573</v>
      </c>
      <c r="E5136" s="18" t="s">
        <v>1574</v>
      </c>
      <c r="F5136" s="18" t="s">
        <v>1603</v>
      </c>
      <c r="G5136" s="18">
        <v>396</v>
      </c>
      <c r="H5136" s="18">
        <v>3.36</v>
      </c>
      <c r="I5136" s="18">
        <v>5.82</v>
      </c>
      <c r="Q5136"/>
    </row>
    <row r="5137" spans="2:17" x14ac:dyDescent="0.25">
      <c r="B5137" s="18">
        <v>2012</v>
      </c>
      <c r="C5137" s="18" t="s">
        <v>8</v>
      </c>
      <c r="D5137" s="18" t="s">
        <v>1573</v>
      </c>
      <c r="E5137" s="18" t="s">
        <v>1574</v>
      </c>
      <c r="F5137" s="18" t="s">
        <v>1604</v>
      </c>
      <c r="G5137" s="18">
        <v>432</v>
      </c>
      <c r="H5137" s="18">
        <v>4.5999999999999996</v>
      </c>
      <c r="I5137" s="18">
        <v>6.69</v>
      </c>
      <c r="Q5137"/>
    </row>
    <row r="5138" spans="2:17" x14ac:dyDescent="0.25">
      <c r="B5138" s="18">
        <v>2012</v>
      </c>
      <c r="C5138" s="18" t="s">
        <v>8</v>
      </c>
      <c r="D5138" s="18" t="s">
        <v>1573</v>
      </c>
      <c r="E5138" s="18" t="s">
        <v>1574</v>
      </c>
      <c r="F5138" s="18" t="s">
        <v>1605</v>
      </c>
      <c r="G5138" s="18">
        <v>528</v>
      </c>
      <c r="H5138" s="18">
        <v>4.55</v>
      </c>
      <c r="I5138" s="18">
        <v>5.0999999999999996</v>
      </c>
      <c r="Q5138"/>
    </row>
    <row r="5139" spans="2:17" x14ac:dyDescent="0.25">
      <c r="B5139" s="18">
        <v>2012</v>
      </c>
      <c r="C5139" s="18" t="s">
        <v>8</v>
      </c>
      <c r="D5139" s="18" t="s">
        <v>1573</v>
      </c>
      <c r="E5139" s="18" t="s">
        <v>1574</v>
      </c>
      <c r="F5139" s="18" t="s">
        <v>3731</v>
      </c>
      <c r="G5139" s="18">
        <v>420</v>
      </c>
      <c r="H5139" s="18">
        <v>3.23</v>
      </c>
      <c r="I5139" s="18">
        <v>5.77</v>
      </c>
      <c r="Q5139"/>
    </row>
    <row r="5140" spans="2:17" x14ac:dyDescent="0.25">
      <c r="B5140" s="18">
        <v>2012</v>
      </c>
      <c r="C5140" s="18" t="s">
        <v>8</v>
      </c>
      <c r="D5140" s="18" t="s">
        <v>1573</v>
      </c>
      <c r="E5140" s="18" t="s">
        <v>1574</v>
      </c>
      <c r="F5140" s="18" t="s">
        <v>3732</v>
      </c>
      <c r="G5140" s="18">
        <v>396</v>
      </c>
      <c r="H5140" s="18">
        <v>3</v>
      </c>
      <c r="I5140" s="18">
        <v>6.49</v>
      </c>
      <c r="Q5140"/>
    </row>
    <row r="5141" spans="2:17" x14ac:dyDescent="0.25">
      <c r="B5141" s="18">
        <v>2012</v>
      </c>
      <c r="C5141" s="18" t="s">
        <v>8</v>
      </c>
      <c r="D5141" s="18" t="s">
        <v>1573</v>
      </c>
      <c r="E5141" s="18" t="s">
        <v>1574</v>
      </c>
      <c r="F5141" s="18" t="s">
        <v>3733</v>
      </c>
      <c r="G5141" s="18">
        <v>444</v>
      </c>
      <c r="H5141" s="18">
        <v>4.6100000000000003</v>
      </c>
      <c r="I5141" s="18">
        <v>5.28</v>
      </c>
      <c r="Q5141"/>
    </row>
    <row r="5142" spans="2:17" x14ac:dyDescent="0.25">
      <c r="B5142" s="18">
        <v>2012</v>
      </c>
      <c r="C5142" s="18" t="s">
        <v>8</v>
      </c>
      <c r="D5142" s="18" t="s">
        <v>277</v>
      </c>
      <c r="E5142" s="18" t="s">
        <v>3734</v>
      </c>
      <c r="F5142" s="18" t="s">
        <v>3735</v>
      </c>
      <c r="G5142" s="18">
        <v>696</v>
      </c>
      <c r="H5142" s="18">
        <v>2.79</v>
      </c>
      <c r="I5142" s="18">
        <v>3.51</v>
      </c>
      <c r="Q5142"/>
    </row>
    <row r="5143" spans="2:17" x14ac:dyDescent="0.25">
      <c r="B5143" s="18">
        <v>2012</v>
      </c>
      <c r="C5143" s="18" t="s">
        <v>8</v>
      </c>
      <c r="D5143" s="18" t="s">
        <v>277</v>
      </c>
      <c r="E5143" s="18" t="s">
        <v>3734</v>
      </c>
      <c r="F5143" s="18" t="s">
        <v>3736</v>
      </c>
      <c r="G5143" s="18">
        <v>1176</v>
      </c>
      <c r="H5143" s="18">
        <v>2.21</v>
      </c>
      <c r="I5143" s="18">
        <v>3.2</v>
      </c>
      <c r="Q5143"/>
    </row>
    <row r="5144" spans="2:17" x14ac:dyDescent="0.25">
      <c r="B5144" s="18">
        <v>2012</v>
      </c>
      <c r="C5144" s="18" t="s">
        <v>8</v>
      </c>
      <c r="D5144" s="18" t="s">
        <v>277</v>
      </c>
      <c r="E5144" s="18" t="s">
        <v>3734</v>
      </c>
      <c r="F5144" s="18" t="s">
        <v>3737</v>
      </c>
      <c r="G5144" s="18">
        <v>672</v>
      </c>
      <c r="H5144" s="18">
        <v>2.82</v>
      </c>
      <c r="I5144" s="18">
        <v>3.38</v>
      </c>
      <c r="Q5144"/>
    </row>
    <row r="5145" spans="2:17" x14ac:dyDescent="0.25">
      <c r="B5145" s="18">
        <v>2012</v>
      </c>
      <c r="C5145" s="18" t="s">
        <v>8</v>
      </c>
      <c r="D5145" s="18" t="s">
        <v>277</v>
      </c>
      <c r="E5145" s="18" t="s">
        <v>3734</v>
      </c>
      <c r="F5145" s="18" t="s">
        <v>3738</v>
      </c>
      <c r="G5145" s="18">
        <v>612</v>
      </c>
      <c r="H5145" s="18">
        <v>2.82</v>
      </c>
      <c r="I5145" s="18">
        <v>3.69</v>
      </c>
      <c r="Q5145"/>
    </row>
    <row r="5146" spans="2:17" x14ac:dyDescent="0.25">
      <c r="B5146" s="18">
        <v>2012</v>
      </c>
      <c r="C5146" s="18" t="s">
        <v>8</v>
      </c>
      <c r="D5146" s="18" t="s">
        <v>277</v>
      </c>
      <c r="E5146" s="18" t="s">
        <v>3734</v>
      </c>
      <c r="F5146" s="18" t="s">
        <v>3739</v>
      </c>
      <c r="G5146" s="18">
        <v>1080</v>
      </c>
      <c r="H5146" s="18">
        <v>2.76</v>
      </c>
      <c r="I5146" s="18">
        <v>3.22</v>
      </c>
      <c r="Q5146"/>
    </row>
    <row r="5147" spans="2:17" x14ac:dyDescent="0.25">
      <c r="B5147" s="18">
        <v>2012</v>
      </c>
      <c r="C5147" s="18" t="s">
        <v>8</v>
      </c>
      <c r="D5147" s="18" t="s">
        <v>277</v>
      </c>
      <c r="E5147" s="18" t="s">
        <v>3734</v>
      </c>
      <c r="F5147" s="18" t="s">
        <v>3740</v>
      </c>
      <c r="G5147" s="18">
        <v>960</v>
      </c>
      <c r="H5147" s="18">
        <v>2.4500000000000002</v>
      </c>
      <c r="I5147" s="18">
        <v>3.3</v>
      </c>
      <c r="Q5147"/>
    </row>
    <row r="5148" spans="2:17" x14ac:dyDescent="0.25">
      <c r="B5148" s="18">
        <v>2012</v>
      </c>
      <c r="C5148" s="18" t="s">
        <v>8</v>
      </c>
      <c r="D5148" s="18" t="s">
        <v>277</v>
      </c>
      <c r="E5148" s="18" t="s">
        <v>3734</v>
      </c>
      <c r="F5148" s="18" t="s">
        <v>3741</v>
      </c>
      <c r="G5148" s="18">
        <v>840</v>
      </c>
      <c r="H5148" s="18">
        <v>2.99</v>
      </c>
      <c r="I5148" s="18">
        <v>3.88</v>
      </c>
      <c r="Q5148"/>
    </row>
    <row r="5149" spans="2:17" x14ac:dyDescent="0.25">
      <c r="B5149" s="18">
        <v>2012</v>
      </c>
      <c r="C5149" s="18" t="s">
        <v>8</v>
      </c>
      <c r="D5149" s="18" t="s">
        <v>277</v>
      </c>
      <c r="E5149" s="18" t="s">
        <v>3734</v>
      </c>
      <c r="F5149" s="18" t="s">
        <v>3742</v>
      </c>
      <c r="G5149" s="18">
        <v>672</v>
      </c>
      <c r="H5149" s="18">
        <v>2.27</v>
      </c>
      <c r="I5149" s="18">
        <v>3.99</v>
      </c>
      <c r="Q5149"/>
    </row>
    <row r="5150" spans="2:17" x14ac:dyDescent="0.25">
      <c r="B5150" s="18">
        <v>2012</v>
      </c>
      <c r="C5150" s="18" t="s">
        <v>8</v>
      </c>
      <c r="D5150" s="18" t="s">
        <v>277</v>
      </c>
      <c r="E5150" s="18" t="s">
        <v>3734</v>
      </c>
      <c r="F5150" s="18" t="s">
        <v>3743</v>
      </c>
      <c r="G5150" s="18">
        <v>888</v>
      </c>
      <c r="H5150" s="18">
        <v>2.82</v>
      </c>
      <c r="I5150" s="18">
        <v>3.42</v>
      </c>
      <c r="Q5150"/>
    </row>
    <row r="5151" spans="2:17" x14ac:dyDescent="0.25">
      <c r="B5151" s="18">
        <v>2012</v>
      </c>
      <c r="C5151" s="18" t="s">
        <v>8</v>
      </c>
      <c r="D5151" s="18" t="s">
        <v>277</v>
      </c>
      <c r="E5151" s="18" t="s">
        <v>3734</v>
      </c>
      <c r="F5151" s="18" t="s">
        <v>3744</v>
      </c>
      <c r="G5151" s="18">
        <v>1008</v>
      </c>
      <c r="H5151" s="18">
        <v>2.65</v>
      </c>
      <c r="I5151" s="18">
        <v>3.56</v>
      </c>
      <c r="Q5151"/>
    </row>
    <row r="5152" spans="2:17" x14ac:dyDescent="0.25">
      <c r="B5152" s="18">
        <v>2012</v>
      </c>
      <c r="C5152" s="18" t="s">
        <v>8</v>
      </c>
      <c r="D5152" s="18" t="s">
        <v>277</v>
      </c>
      <c r="E5152" s="18" t="s">
        <v>3734</v>
      </c>
      <c r="F5152" s="18" t="s">
        <v>3745</v>
      </c>
      <c r="G5152" s="18">
        <v>768</v>
      </c>
      <c r="H5152" s="18">
        <v>2.1</v>
      </c>
      <c r="I5152" s="18">
        <v>3.91</v>
      </c>
      <c r="Q5152"/>
    </row>
    <row r="5153" spans="2:17" x14ac:dyDescent="0.25">
      <c r="B5153" s="18">
        <v>2012</v>
      </c>
      <c r="C5153" s="18" t="s">
        <v>8</v>
      </c>
      <c r="D5153" s="18" t="s">
        <v>277</v>
      </c>
      <c r="E5153" s="18" t="s">
        <v>3734</v>
      </c>
      <c r="F5153" s="18" t="s">
        <v>3746</v>
      </c>
      <c r="G5153" s="18">
        <v>672</v>
      </c>
      <c r="H5153" s="18">
        <v>2.09</v>
      </c>
      <c r="I5153" s="18">
        <v>3.93</v>
      </c>
      <c r="Q5153"/>
    </row>
    <row r="5154" spans="2:17" x14ac:dyDescent="0.25">
      <c r="B5154" s="18">
        <v>2012</v>
      </c>
      <c r="C5154" s="18" t="s">
        <v>8</v>
      </c>
      <c r="D5154" s="18" t="s">
        <v>277</v>
      </c>
      <c r="E5154" s="18" t="s">
        <v>3734</v>
      </c>
      <c r="F5154" s="18" t="s">
        <v>3747</v>
      </c>
      <c r="G5154" s="18">
        <v>1104</v>
      </c>
      <c r="H5154" s="18">
        <v>2.19</v>
      </c>
      <c r="I5154" s="18">
        <v>3.56</v>
      </c>
      <c r="Q5154"/>
    </row>
    <row r="5155" spans="2:17" x14ac:dyDescent="0.25">
      <c r="B5155" s="18">
        <v>2012</v>
      </c>
      <c r="C5155" s="18" t="s">
        <v>8</v>
      </c>
      <c r="D5155" s="18" t="s">
        <v>277</v>
      </c>
      <c r="E5155" s="18" t="s">
        <v>3734</v>
      </c>
      <c r="F5155" s="18" t="s">
        <v>3748</v>
      </c>
      <c r="G5155" s="18">
        <v>1008</v>
      </c>
      <c r="H5155" s="18">
        <v>2</v>
      </c>
      <c r="I5155" s="18">
        <v>3.66</v>
      </c>
      <c r="Q5155"/>
    </row>
    <row r="5156" spans="2:17" x14ac:dyDescent="0.25">
      <c r="B5156" s="18">
        <v>2012</v>
      </c>
      <c r="C5156" s="18" t="s">
        <v>8</v>
      </c>
      <c r="D5156" s="18" t="s">
        <v>277</v>
      </c>
      <c r="E5156" s="18" t="s">
        <v>3734</v>
      </c>
      <c r="F5156" s="18" t="s">
        <v>3749</v>
      </c>
      <c r="G5156" s="18">
        <v>732</v>
      </c>
      <c r="H5156" s="18">
        <v>2.68</v>
      </c>
      <c r="I5156" s="18">
        <v>3.98</v>
      </c>
      <c r="Q5156"/>
    </row>
    <row r="5157" spans="2:17" x14ac:dyDescent="0.25">
      <c r="B5157" s="18">
        <v>2012</v>
      </c>
      <c r="C5157" s="18" t="s">
        <v>8</v>
      </c>
      <c r="D5157" s="18" t="s">
        <v>277</v>
      </c>
      <c r="E5157" s="18" t="s">
        <v>3734</v>
      </c>
      <c r="F5157" s="18" t="s">
        <v>3750</v>
      </c>
      <c r="G5157" s="18">
        <v>1176</v>
      </c>
      <c r="H5157" s="18">
        <v>2.6</v>
      </c>
      <c r="I5157" s="18">
        <v>3.44</v>
      </c>
      <c r="Q5157"/>
    </row>
    <row r="5158" spans="2:17" x14ac:dyDescent="0.25">
      <c r="B5158" s="18">
        <v>2012</v>
      </c>
      <c r="C5158" s="18" t="s">
        <v>8</v>
      </c>
      <c r="D5158" s="18" t="s">
        <v>277</v>
      </c>
      <c r="E5158" s="18" t="s">
        <v>3734</v>
      </c>
      <c r="F5158" s="18" t="s">
        <v>3751</v>
      </c>
      <c r="G5158" s="18">
        <v>1116</v>
      </c>
      <c r="H5158" s="18">
        <v>2.91</v>
      </c>
      <c r="I5158" s="18">
        <v>3.52</v>
      </c>
      <c r="Q5158"/>
    </row>
    <row r="5159" spans="2:17" x14ac:dyDescent="0.25">
      <c r="B5159" s="18">
        <v>2012</v>
      </c>
      <c r="C5159" s="18" t="s">
        <v>8</v>
      </c>
      <c r="D5159" s="18" t="s">
        <v>277</v>
      </c>
      <c r="E5159" s="18" t="s">
        <v>3734</v>
      </c>
      <c r="F5159" s="18" t="s">
        <v>3752</v>
      </c>
      <c r="G5159" s="18">
        <v>648</v>
      </c>
      <c r="H5159" s="18">
        <v>2.36</v>
      </c>
      <c r="I5159" s="18">
        <v>3.5</v>
      </c>
      <c r="Q5159"/>
    </row>
    <row r="5160" spans="2:17" x14ac:dyDescent="0.25">
      <c r="B5160" s="18">
        <v>2012</v>
      </c>
      <c r="C5160" s="18" t="s">
        <v>8</v>
      </c>
      <c r="D5160" s="18" t="s">
        <v>277</v>
      </c>
      <c r="E5160" s="18" t="s">
        <v>3734</v>
      </c>
      <c r="F5160" s="18" t="s">
        <v>3753</v>
      </c>
      <c r="G5160" s="18">
        <v>948</v>
      </c>
      <c r="H5160" s="18">
        <v>2.98</v>
      </c>
      <c r="I5160" s="18">
        <v>3.87</v>
      </c>
      <c r="Q5160"/>
    </row>
    <row r="5161" spans="2:17" x14ac:dyDescent="0.25">
      <c r="B5161" s="18">
        <v>2012</v>
      </c>
      <c r="C5161" s="18" t="s">
        <v>8</v>
      </c>
      <c r="D5161" s="18" t="s">
        <v>277</v>
      </c>
      <c r="E5161" s="18" t="s">
        <v>3734</v>
      </c>
      <c r="F5161" s="18" t="s">
        <v>3754</v>
      </c>
      <c r="G5161" s="18">
        <v>612</v>
      </c>
      <c r="H5161" s="18">
        <v>2.69</v>
      </c>
      <c r="I5161" s="18">
        <v>3.43</v>
      </c>
      <c r="Q5161"/>
    </row>
    <row r="5162" spans="2:17" x14ac:dyDescent="0.25">
      <c r="B5162" s="18">
        <v>2012</v>
      </c>
      <c r="C5162" s="18" t="s">
        <v>8</v>
      </c>
      <c r="D5162" s="18" t="s">
        <v>277</v>
      </c>
      <c r="E5162" s="18" t="s">
        <v>3734</v>
      </c>
      <c r="F5162" s="18" t="s">
        <v>3755</v>
      </c>
      <c r="G5162" s="18">
        <v>840</v>
      </c>
      <c r="H5162" s="18">
        <v>2.88</v>
      </c>
      <c r="I5162" s="18">
        <v>3.63</v>
      </c>
      <c r="Q5162"/>
    </row>
    <row r="5163" spans="2:17" x14ac:dyDescent="0.25">
      <c r="B5163" s="18">
        <v>2012</v>
      </c>
      <c r="C5163" s="18" t="s">
        <v>8</v>
      </c>
      <c r="D5163" s="18" t="s">
        <v>277</v>
      </c>
      <c r="E5163" s="18" t="s">
        <v>3734</v>
      </c>
      <c r="F5163" s="18" t="s">
        <v>3756</v>
      </c>
      <c r="G5163" s="18">
        <v>1080</v>
      </c>
      <c r="H5163" s="18">
        <v>2.66</v>
      </c>
      <c r="I5163" s="18">
        <v>3.89</v>
      </c>
      <c r="Q5163"/>
    </row>
    <row r="5164" spans="2:17" x14ac:dyDescent="0.25">
      <c r="B5164" s="18">
        <v>2012</v>
      </c>
      <c r="C5164" s="18" t="s">
        <v>8</v>
      </c>
      <c r="D5164" s="18" t="s">
        <v>277</v>
      </c>
      <c r="E5164" s="18" t="s">
        <v>3734</v>
      </c>
      <c r="F5164" s="18" t="s">
        <v>3757</v>
      </c>
      <c r="G5164" s="18">
        <v>1080</v>
      </c>
      <c r="H5164" s="18">
        <v>2.68</v>
      </c>
      <c r="I5164" s="18">
        <v>3.7</v>
      </c>
      <c r="Q5164"/>
    </row>
    <row r="5165" spans="2:17" x14ac:dyDescent="0.25">
      <c r="B5165" s="18">
        <v>2012</v>
      </c>
      <c r="C5165" s="18" t="s">
        <v>8</v>
      </c>
      <c r="D5165" s="18" t="s">
        <v>277</v>
      </c>
      <c r="E5165" s="18" t="s">
        <v>3734</v>
      </c>
      <c r="F5165" s="18" t="s">
        <v>3758</v>
      </c>
      <c r="G5165" s="18">
        <v>1092</v>
      </c>
      <c r="H5165" s="18">
        <v>2.3199999999999998</v>
      </c>
      <c r="I5165" s="18">
        <v>3.38</v>
      </c>
      <c r="Q5165"/>
    </row>
    <row r="5166" spans="2:17" x14ac:dyDescent="0.25">
      <c r="B5166" s="18">
        <v>2012</v>
      </c>
      <c r="C5166" s="18" t="s">
        <v>8</v>
      </c>
      <c r="D5166" s="18" t="s">
        <v>277</v>
      </c>
      <c r="E5166" s="18" t="s">
        <v>3734</v>
      </c>
      <c r="F5166" s="18" t="s">
        <v>3759</v>
      </c>
      <c r="G5166" s="18">
        <v>1044</v>
      </c>
      <c r="H5166" s="18">
        <v>2.5</v>
      </c>
      <c r="I5166" s="18">
        <v>3.66</v>
      </c>
      <c r="Q5166"/>
    </row>
    <row r="5167" spans="2:17" x14ac:dyDescent="0.25">
      <c r="B5167" s="18">
        <v>2012</v>
      </c>
      <c r="C5167" s="18" t="s">
        <v>8</v>
      </c>
      <c r="D5167" s="18" t="s">
        <v>277</v>
      </c>
      <c r="E5167" s="18" t="s">
        <v>3734</v>
      </c>
      <c r="F5167" s="18" t="s">
        <v>3760</v>
      </c>
      <c r="G5167" s="18">
        <v>960</v>
      </c>
      <c r="H5167" s="18">
        <v>2.66</v>
      </c>
      <c r="I5167" s="18">
        <v>3.95</v>
      </c>
      <c r="Q5167"/>
    </row>
    <row r="5168" spans="2:17" x14ac:dyDescent="0.25">
      <c r="B5168" s="18">
        <v>2012</v>
      </c>
      <c r="C5168" s="18" t="s">
        <v>8</v>
      </c>
      <c r="D5168" s="18" t="s">
        <v>277</v>
      </c>
      <c r="E5168" s="18" t="s">
        <v>3734</v>
      </c>
      <c r="F5168" s="18" t="s">
        <v>3761</v>
      </c>
      <c r="G5168" s="18">
        <v>972</v>
      </c>
      <c r="H5168" s="18">
        <v>2.39</v>
      </c>
      <c r="I5168" s="18">
        <v>3.93</v>
      </c>
      <c r="Q5168"/>
    </row>
    <row r="5169" spans="2:17" x14ac:dyDescent="0.25">
      <c r="B5169" s="18">
        <v>2012</v>
      </c>
      <c r="C5169" s="18" t="s">
        <v>8</v>
      </c>
      <c r="D5169" s="18" t="s">
        <v>277</v>
      </c>
      <c r="E5169" s="18" t="s">
        <v>3734</v>
      </c>
      <c r="F5169" s="18" t="s">
        <v>3762</v>
      </c>
      <c r="G5169" s="18">
        <v>840</v>
      </c>
      <c r="H5169" s="18">
        <v>2.74</v>
      </c>
      <c r="I5169" s="18">
        <v>3.3</v>
      </c>
      <c r="Q5169"/>
    </row>
    <row r="5170" spans="2:17" x14ac:dyDescent="0.25">
      <c r="B5170" s="18">
        <v>2012</v>
      </c>
      <c r="C5170" s="18" t="s">
        <v>8</v>
      </c>
      <c r="D5170" s="18" t="s">
        <v>277</v>
      </c>
      <c r="E5170" s="18" t="s">
        <v>3734</v>
      </c>
      <c r="F5170" s="18" t="s">
        <v>3763</v>
      </c>
      <c r="G5170" s="18">
        <v>1008</v>
      </c>
      <c r="H5170" s="18">
        <v>2.35</v>
      </c>
      <c r="I5170" s="18">
        <v>3.87</v>
      </c>
      <c r="Q5170"/>
    </row>
    <row r="5171" spans="2:17" x14ac:dyDescent="0.25">
      <c r="B5171" s="18">
        <v>2012</v>
      </c>
      <c r="C5171" s="18" t="s">
        <v>8</v>
      </c>
      <c r="D5171" s="18" t="s">
        <v>277</v>
      </c>
      <c r="E5171" s="18" t="s">
        <v>3734</v>
      </c>
      <c r="F5171" s="18" t="s">
        <v>3764</v>
      </c>
      <c r="G5171" s="18">
        <v>672</v>
      </c>
      <c r="H5171" s="18">
        <v>2.4900000000000002</v>
      </c>
      <c r="I5171" s="18">
        <v>3.84</v>
      </c>
      <c r="Q5171"/>
    </row>
    <row r="5172" spans="2:17" x14ac:dyDescent="0.25">
      <c r="B5172" s="18">
        <v>2012</v>
      </c>
      <c r="C5172" s="18" t="s">
        <v>8</v>
      </c>
      <c r="D5172" s="18" t="s">
        <v>277</v>
      </c>
      <c r="E5172" s="18" t="s">
        <v>3734</v>
      </c>
      <c r="F5172" s="18" t="s">
        <v>3765</v>
      </c>
      <c r="G5172" s="18">
        <v>960</v>
      </c>
      <c r="H5172" s="18">
        <v>2.63</v>
      </c>
      <c r="I5172" s="18">
        <v>3.64</v>
      </c>
      <c r="Q5172"/>
    </row>
    <row r="5173" spans="2:17" x14ac:dyDescent="0.25">
      <c r="B5173" s="18">
        <v>2012</v>
      </c>
      <c r="C5173" s="18" t="s">
        <v>8</v>
      </c>
      <c r="D5173" s="18" t="s">
        <v>277</v>
      </c>
      <c r="E5173" s="18" t="s">
        <v>3734</v>
      </c>
      <c r="F5173" s="18" t="s">
        <v>3766</v>
      </c>
      <c r="G5173" s="18">
        <v>1152</v>
      </c>
      <c r="H5173" s="18">
        <v>2.77</v>
      </c>
      <c r="I5173" s="18">
        <v>3.77</v>
      </c>
      <c r="Q5173"/>
    </row>
    <row r="5174" spans="2:17" x14ac:dyDescent="0.25">
      <c r="B5174" s="18">
        <v>2012</v>
      </c>
      <c r="C5174" s="18" t="s">
        <v>8</v>
      </c>
      <c r="D5174" s="18" t="s">
        <v>160</v>
      </c>
      <c r="E5174" s="18" t="s">
        <v>1606</v>
      </c>
      <c r="F5174" s="18" t="s">
        <v>1607</v>
      </c>
      <c r="G5174" s="18">
        <v>96</v>
      </c>
      <c r="H5174" s="18">
        <v>1</v>
      </c>
      <c r="I5174" s="18">
        <v>1.21</v>
      </c>
      <c r="Q5174"/>
    </row>
    <row r="5175" spans="2:17" x14ac:dyDescent="0.25">
      <c r="B5175" s="18">
        <v>2012</v>
      </c>
      <c r="C5175" s="18" t="s">
        <v>8</v>
      </c>
      <c r="D5175" s="18" t="s">
        <v>160</v>
      </c>
      <c r="E5175" s="18" t="s">
        <v>1606</v>
      </c>
      <c r="F5175" s="18" t="s">
        <v>1608</v>
      </c>
      <c r="G5175" s="18">
        <v>72</v>
      </c>
      <c r="H5175" s="18">
        <v>1.1499999999999999</v>
      </c>
      <c r="I5175" s="18">
        <v>1.29</v>
      </c>
      <c r="Q5175"/>
    </row>
    <row r="5176" spans="2:17" x14ac:dyDescent="0.25">
      <c r="B5176" s="18">
        <v>2012</v>
      </c>
      <c r="C5176" s="18" t="s">
        <v>8</v>
      </c>
      <c r="D5176" s="18" t="s">
        <v>160</v>
      </c>
      <c r="E5176" s="18" t="s">
        <v>1606</v>
      </c>
      <c r="F5176" s="18" t="s">
        <v>1609</v>
      </c>
      <c r="G5176" s="18">
        <v>144</v>
      </c>
      <c r="H5176" s="18">
        <v>1.03</v>
      </c>
      <c r="I5176" s="18">
        <v>1.34</v>
      </c>
      <c r="Q5176"/>
    </row>
    <row r="5177" spans="2:17" x14ac:dyDescent="0.25">
      <c r="B5177" s="18">
        <v>2012</v>
      </c>
      <c r="C5177" s="18" t="s">
        <v>8</v>
      </c>
      <c r="D5177" s="18" t="s">
        <v>160</v>
      </c>
      <c r="E5177" s="18" t="s">
        <v>1606</v>
      </c>
      <c r="F5177" s="18" t="s">
        <v>1610</v>
      </c>
      <c r="G5177" s="18">
        <v>204</v>
      </c>
      <c r="H5177" s="18">
        <v>1.07</v>
      </c>
      <c r="I5177" s="18">
        <v>1.22</v>
      </c>
      <c r="Q5177"/>
    </row>
    <row r="5178" spans="2:17" x14ac:dyDescent="0.25">
      <c r="B5178" s="18">
        <v>2012</v>
      </c>
      <c r="C5178" s="18" t="s">
        <v>8</v>
      </c>
      <c r="D5178" s="18" t="s">
        <v>160</v>
      </c>
      <c r="E5178" s="18" t="s">
        <v>1606</v>
      </c>
      <c r="F5178" s="18" t="s">
        <v>1611</v>
      </c>
      <c r="G5178" s="18">
        <v>192</v>
      </c>
      <c r="H5178" s="18">
        <v>1</v>
      </c>
      <c r="I5178" s="18">
        <v>1.2</v>
      </c>
      <c r="Q5178"/>
    </row>
    <row r="5179" spans="2:17" x14ac:dyDescent="0.25">
      <c r="B5179" s="18">
        <v>2012</v>
      </c>
      <c r="C5179" s="18" t="s">
        <v>8</v>
      </c>
      <c r="D5179" s="18" t="s">
        <v>160</v>
      </c>
      <c r="E5179" s="18" t="s">
        <v>1606</v>
      </c>
      <c r="F5179" s="18" t="s">
        <v>1612</v>
      </c>
      <c r="G5179" s="18">
        <v>72</v>
      </c>
      <c r="H5179" s="18">
        <v>1.2</v>
      </c>
      <c r="I5179" s="18">
        <v>1.24</v>
      </c>
      <c r="Q5179"/>
    </row>
    <row r="5180" spans="2:17" x14ac:dyDescent="0.25">
      <c r="B5180" s="18">
        <v>2012</v>
      </c>
      <c r="C5180" s="18" t="s">
        <v>8</v>
      </c>
      <c r="D5180" s="18" t="s">
        <v>160</v>
      </c>
      <c r="E5180" s="18" t="s">
        <v>1606</v>
      </c>
      <c r="F5180" s="18" t="s">
        <v>1613</v>
      </c>
      <c r="G5180" s="18">
        <v>96</v>
      </c>
      <c r="H5180" s="18">
        <v>1.1399999999999999</v>
      </c>
      <c r="I5180" s="18">
        <v>1.26</v>
      </c>
      <c r="Q5180"/>
    </row>
    <row r="5181" spans="2:17" x14ac:dyDescent="0.25">
      <c r="B5181" s="18">
        <v>2012</v>
      </c>
      <c r="C5181" s="18" t="s">
        <v>8</v>
      </c>
      <c r="D5181" s="18" t="s">
        <v>160</v>
      </c>
      <c r="E5181" s="18" t="s">
        <v>1606</v>
      </c>
      <c r="F5181" s="18" t="s">
        <v>1614</v>
      </c>
      <c r="G5181" s="18">
        <v>180</v>
      </c>
      <c r="H5181" s="18">
        <v>1.07</v>
      </c>
      <c r="I5181" s="18">
        <v>1.34</v>
      </c>
      <c r="Q5181"/>
    </row>
    <row r="5182" spans="2:17" x14ac:dyDescent="0.25">
      <c r="B5182" s="18">
        <v>2012</v>
      </c>
      <c r="C5182" s="18" t="s">
        <v>8</v>
      </c>
      <c r="D5182" s="18" t="s">
        <v>160</v>
      </c>
      <c r="E5182" s="18" t="s">
        <v>1606</v>
      </c>
      <c r="F5182" s="18" t="s">
        <v>1615</v>
      </c>
      <c r="G5182" s="18">
        <v>168</v>
      </c>
      <c r="H5182" s="18">
        <v>1.06</v>
      </c>
      <c r="I5182" s="18">
        <v>1.33</v>
      </c>
      <c r="Q5182"/>
    </row>
    <row r="5183" spans="2:17" x14ac:dyDescent="0.25">
      <c r="B5183" s="18">
        <v>2012</v>
      </c>
      <c r="C5183" s="18" t="s">
        <v>8</v>
      </c>
      <c r="D5183" s="18" t="s">
        <v>160</v>
      </c>
      <c r="E5183" s="18" t="s">
        <v>1606</v>
      </c>
      <c r="F5183" s="18" t="s">
        <v>1616</v>
      </c>
      <c r="G5183" s="18">
        <v>84</v>
      </c>
      <c r="H5183" s="18">
        <v>1.1599999999999999</v>
      </c>
      <c r="I5183" s="18">
        <v>1.32</v>
      </c>
      <c r="Q5183"/>
    </row>
    <row r="5184" spans="2:17" x14ac:dyDescent="0.25">
      <c r="B5184" s="18">
        <v>2012</v>
      </c>
      <c r="C5184" s="18" t="s">
        <v>8</v>
      </c>
      <c r="D5184" s="18" t="s">
        <v>160</v>
      </c>
      <c r="E5184" s="18" t="s">
        <v>1606</v>
      </c>
      <c r="F5184" s="18" t="s">
        <v>1617</v>
      </c>
      <c r="G5184" s="18">
        <v>180</v>
      </c>
      <c r="H5184" s="18">
        <v>1.1299999999999999</v>
      </c>
      <c r="I5184" s="18">
        <v>1.33</v>
      </c>
      <c r="Q5184"/>
    </row>
    <row r="5185" spans="2:17" x14ac:dyDescent="0.25">
      <c r="B5185" s="18">
        <v>2012</v>
      </c>
      <c r="C5185" s="18" t="s">
        <v>8</v>
      </c>
      <c r="D5185" s="18" t="s">
        <v>160</v>
      </c>
      <c r="E5185" s="18" t="s">
        <v>1606</v>
      </c>
      <c r="F5185" s="18" t="s">
        <v>1618</v>
      </c>
      <c r="G5185" s="18">
        <v>72</v>
      </c>
      <c r="H5185" s="18">
        <v>1.1499999999999999</v>
      </c>
      <c r="I5185" s="18">
        <v>1.33</v>
      </c>
      <c r="Q5185"/>
    </row>
    <row r="5186" spans="2:17" x14ac:dyDescent="0.25">
      <c r="B5186" s="18">
        <v>2012</v>
      </c>
      <c r="C5186" s="18" t="s">
        <v>8</v>
      </c>
      <c r="D5186" s="18" t="s">
        <v>160</v>
      </c>
      <c r="E5186" s="18" t="s">
        <v>1606</v>
      </c>
      <c r="F5186" s="18" t="s">
        <v>1619</v>
      </c>
      <c r="G5186" s="18">
        <v>96</v>
      </c>
      <c r="H5186" s="18">
        <v>1.05</v>
      </c>
      <c r="I5186" s="18">
        <v>1.25</v>
      </c>
      <c r="Q5186"/>
    </row>
    <row r="5187" spans="2:17" x14ac:dyDescent="0.25">
      <c r="B5187" s="18">
        <v>2012</v>
      </c>
      <c r="C5187" s="18" t="s">
        <v>8</v>
      </c>
      <c r="D5187" s="18" t="s">
        <v>1573</v>
      </c>
      <c r="E5187" s="18" t="s">
        <v>1620</v>
      </c>
      <c r="F5187" s="18" t="s">
        <v>1621</v>
      </c>
      <c r="G5187" s="18">
        <v>444</v>
      </c>
      <c r="H5187" s="18">
        <v>3.08</v>
      </c>
      <c r="I5187" s="18">
        <v>5.9</v>
      </c>
      <c r="Q5187"/>
    </row>
    <row r="5188" spans="2:17" x14ac:dyDescent="0.25">
      <c r="B5188" s="18">
        <v>2012</v>
      </c>
      <c r="C5188" s="18" t="s">
        <v>8</v>
      </c>
      <c r="D5188" s="18" t="s">
        <v>1573</v>
      </c>
      <c r="E5188" s="18" t="s">
        <v>1620</v>
      </c>
      <c r="F5188" s="18" t="s">
        <v>1622</v>
      </c>
      <c r="G5188" s="18">
        <v>360</v>
      </c>
      <c r="H5188" s="18">
        <v>3.96</v>
      </c>
      <c r="I5188" s="18">
        <v>5.13</v>
      </c>
      <c r="Q5188"/>
    </row>
    <row r="5189" spans="2:17" x14ac:dyDescent="0.25">
      <c r="B5189" s="18">
        <v>2012</v>
      </c>
      <c r="C5189" s="18" t="s">
        <v>8</v>
      </c>
      <c r="D5189" s="18" t="s">
        <v>1573</v>
      </c>
      <c r="E5189" s="18" t="s">
        <v>1620</v>
      </c>
      <c r="F5189" s="18" t="s">
        <v>1623</v>
      </c>
      <c r="G5189" s="18">
        <v>396</v>
      </c>
      <c r="H5189" s="18">
        <v>3.02</v>
      </c>
      <c r="I5189" s="18">
        <v>6.08</v>
      </c>
      <c r="Q5189"/>
    </row>
    <row r="5190" spans="2:17" x14ac:dyDescent="0.25">
      <c r="B5190" s="18">
        <v>2012</v>
      </c>
      <c r="C5190" s="18" t="s">
        <v>8</v>
      </c>
      <c r="D5190" s="18" t="s">
        <v>1573</v>
      </c>
      <c r="E5190" s="18" t="s">
        <v>1620</v>
      </c>
      <c r="F5190" s="18" t="s">
        <v>1624</v>
      </c>
      <c r="G5190" s="18">
        <v>516</v>
      </c>
      <c r="H5190" s="18">
        <v>3.81</v>
      </c>
      <c r="I5190" s="18">
        <v>5.95</v>
      </c>
      <c r="Q5190"/>
    </row>
    <row r="5191" spans="2:17" x14ac:dyDescent="0.25">
      <c r="B5191" s="18">
        <v>2012</v>
      </c>
      <c r="C5191" s="18" t="s">
        <v>8</v>
      </c>
      <c r="D5191" s="18" t="s">
        <v>1573</v>
      </c>
      <c r="E5191" s="18" t="s">
        <v>1620</v>
      </c>
      <c r="F5191" s="18" t="s">
        <v>1625</v>
      </c>
      <c r="G5191" s="18">
        <v>456</v>
      </c>
      <c r="H5191" s="18">
        <v>3.83</v>
      </c>
      <c r="I5191" s="18">
        <v>6.81</v>
      </c>
      <c r="Q5191"/>
    </row>
    <row r="5192" spans="2:17" x14ac:dyDescent="0.25">
      <c r="B5192" s="18">
        <v>2012</v>
      </c>
      <c r="C5192" s="18" t="s">
        <v>8</v>
      </c>
      <c r="D5192" s="18" t="s">
        <v>1573</v>
      </c>
      <c r="E5192" s="18" t="s">
        <v>1620</v>
      </c>
      <c r="F5192" s="18" t="s">
        <v>1626</v>
      </c>
      <c r="G5192" s="18">
        <v>468</v>
      </c>
      <c r="H5192" s="18">
        <v>3.29</v>
      </c>
      <c r="I5192" s="18">
        <v>5.05</v>
      </c>
      <c r="Q5192"/>
    </row>
    <row r="5193" spans="2:17" x14ac:dyDescent="0.25">
      <c r="B5193" s="18">
        <v>2012</v>
      </c>
      <c r="C5193" s="18" t="s">
        <v>8</v>
      </c>
      <c r="D5193" s="18" t="s">
        <v>1573</v>
      </c>
      <c r="E5193" s="18" t="s">
        <v>1620</v>
      </c>
      <c r="F5193" s="18" t="s">
        <v>1627</v>
      </c>
      <c r="G5193" s="18">
        <v>492</v>
      </c>
      <c r="H5193" s="18">
        <v>4.5999999999999996</v>
      </c>
      <c r="I5193" s="18">
        <v>5.45</v>
      </c>
      <c r="Q5193"/>
    </row>
    <row r="5194" spans="2:17" x14ac:dyDescent="0.25">
      <c r="B5194" s="18">
        <v>2012</v>
      </c>
      <c r="C5194" s="18" t="s">
        <v>8</v>
      </c>
      <c r="D5194" s="18" t="s">
        <v>1573</v>
      </c>
      <c r="E5194" s="18" t="s">
        <v>1620</v>
      </c>
      <c r="F5194" s="18" t="s">
        <v>1628</v>
      </c>
      <c r="G5194" s="18">
        <v>528</v>
      </c>
      <c r="H5194" s="18">
        <v>4</v>
      </c>
      <c r="I5194" s="18">
        <v>6.01</v>
      </c>
      <c r="Q5194"/>
    </row>
    <row r="5195" spans="2:17" x14ac:dyDescent="0.25">
      <c r="B5195" s="18">
        <v>2012</v>
      </c>
      <c r="C5195" s="18" t="s">
        <v>8</v>
      </c>
      <c r="D5195" s="18" t="s">
        <v>1573</v>
      </c>
      <c r="E5195" s="18" t="s">
        <v>1620</v>
      </c>
      <c r="F5195" s="18" t="s">
        <v>1629</v>
      </c>
      <c r="G5195" s="18">
        <v>492</v>
      </c>
      <c r="H5195" s="18">
        <v>4.03</v>
      </c>
      <c r="I5195" s="18">
        <v>5.79</v>
      </c>
      <c r="Q5195"/>
    </row>
    <row r="5196" spans="2:17" x14ac:dyDescent="0.25">
      <c r="B5196" s="18">
        <v>2012</v>
      </c>
      <c r="C5196" s="18" t="s">
        <v>8</v>
      </c>
      <c r="D5196" s="18" t="s">
        <v>1573</v>
      </c>
      <c r="E5196" s="18" t="s">
        <v>1620</v>
      </c>
      <c r="F5196" s="18" t="s">
        <v>1630</v>
      </c>
      <c r="G5196" s="18">
        <v>480</v>
      </c>
      <c r="H5196" s="18">
        <v>3.07</v>
      </c>
      <c r="I5196" s="18">
        <v>6.69</v>
      </c>
      <c r="Q5196"/>
    </row>
    <row r="5197" spans="2:17" x14ac:dyDescent="0.25">
      <c r="B5197" s="18">
        <v>2012</v>
      </c>
      <c r="C5197" s="18" t="s">
        <v>8</v>
      </c>
      <c r="D5197" s="18" t="s">
        <v>1573</v>
      </c>
      <c r="E5197" s="18" t="s">
        <v>1620</v>
      </c>
      <c r="F5197" s="18" t="s">
        <v>1631</v>
      </c>
      <c r="G5197" s="18">
        <v>480</v>
      </c>
      <c r="H5197" s="18">
        <v>4.66</v>
      </c>
      <c r="I5197" s="18">
        <v>6.67</v>
      </c>
      <c r="Q5197"/>
    </row>
    <row r="5198" spans="2:17" x14ac:dyDescent="0.25">
      <c r="B5198" s="18">
        <v>2012</v>
      </c>
      <c r="C5198" s="18" t="s">
        <v>8</v>
      </c>
      <c r="D5198" s="18" t="s">
        <v>1573</v>
      </c>
      <c r="E5198" s="18" t="s">
        <v>1620</v>
      </c>
      <c r="F5198" s="18" t="s">
        <v>1632</v>
      </c>
      <c r="G5198" s="18">
        <v>384</v>
      </c>
      <c r="H5198" s="18">
        <v>3.86</v>
      </c>
      <c r="I5198" s="18">
        <v>5.53</v>
      </c>
      <c r="Q5198"/>
    </row>
    <row r="5199" spans="2:17" x14ac:dyDescent="0.25">
      <c r="B5199" s="18">
        <v>2012</v>
      </c>
      <c r="C5199" s="18" t="s">
        <v>8</v>
      </c>
      <c r="D5199" s="18" t="s">
        <v>1573</v>
      </c>
      <c r="E5199" s="18" t="s">
        <v>1620</v>
      </c>
      <c r="F5199" s="18" t="s">
        <v>1633</v>
      </c>
      <c r="G5199" s="18">
        <v>444</v>
      </c>
      <c r="H5199" s="18">
        <v>4.6100000000000003</v>
      </c>
      <c r="I5199" s="18">
        <v>5.9</v>
      </c>
      <c r="Q5199"/>
    </row>
    <row r="5200" spans="2:17" x14ac:dyDescent="0.25">
      <c r="B5200" s="18">
        <v>2012</v>
      </c>
      <c r="C5200" s="18" t="s">
        <v>8</v>
      </c>
      <c r="D5200" s="18" t="s">
        <v>1573</v>
      </c>
      <c r="E5200" s="18" t="s">
        <v>1620</v>
      </c>
      <c r="F5200" s="18" t="s">
        <v>1634</v>
      </c>
      <c r="G5200" s="18">
        <v>492</v>
      </c>
      <c r="H5200" s="18">
        <v>3.03</v>
      </c>
      <c r="I5200" s="18">
        <v>6.66</v>
      </c>
      <c r="Q5200"/>
    </row>
    <row r="5201" spans="2:17" x14ac:dyDescent="0.25">
      <c r="B5201" s="18">
        <v>2012</v>
      </c>
      <c r="C5201" s="18" t="s">
        <v>8</v>
      </c>
      <c r="D5201" s="18" t="s">
        <v>1573</v>
      </c>
      <c r="E5201" s="18" t="s">
        <v>1620</v>
      </c>
      <c r="F5201" s="18" t="s">
        <v>1635</v>
      </c>
      <c r="G5201" s="18">
        <v>504</v>
      </c>
      <c r="H5201" s="18">
        <v>4.6399999999999997</v>
      </c>
      <c r="I5201" s="18">
        <v>6.21</v>
      </c>
      <c r="Q5201"/>
    </row>
    <row r="5202" spans="2:17" x14ac:dyDescent="0.25">
      <c r="B5202" s="18">
        <v>2012</v>
      </c>
      <c r="C5202" s="18" t="s">
        <v>8</v>
      </c>
      <c r="D5202" s="18" t="s">
        <v>1573</v>
      </c>
      <c r="E5202" s="18" t="s">
        <v>1620</v>
      </c>
      <c r="F5202" s="18" t="s">
        <v>1636</v>
      </c>
      <c r="G5202" s="18">
        <v>444</v>
      </c>
      <c r="H5202" s="18">
        <v>3.06</v>
      </c>
      <c r="I5202" s="18">
        <v>6.35</v>
      </c>
      <c r="Q5202"/>
    </row>
    <row r="5203" spans="2:17" x14ac:dyDescent="0.25">
      <c r="B5203" s="18">
        <v>2012</v>
      </c>
      <c r="C5203" s="18" t="s">
        <v>8</v>
      </c>
      <c r="D5203" s="18" t="s">
        <v>1573</v>
      </c>
      <c r="E5203" s="18" t="s">
        <v>1620</v>
      </c>
      <c r="F5203" s="18" t="s">
        <v>1637</v>
      </c>
      <c r="G5203" s="18">
        <v>420</v>
      </c>
      <c r="H5203" s="18">
        <v>3.68</v>
      </c>
      <c r="I5203" s="18">
        <v>5.1100000000000003</v>
      </c>
      <c r="Q5203"/>
    </row>
    <row r="5204" spans="2:17" x14ac:dyDescent="0.25">
      <c r="B5204" s="18">
        <v>2012</v>
      </c>
      <c r="C5204" s="18" t="s">
        <v>8</v>
      </c>
      <c r="D5204" s="18" t="s">
        <v>1573</v>
      </c>
      <c r="E5204" s="18" t="s">
        <v>1620</v>
      </c>
      <c r="F5204" s="18" t="s">
        <v>1638</v>
      </c>
      <c r="G5204" s="18">
        <v>468</v>
      </c>
      <c r="H5204" s="18">
        <v>3.31</v>
      </c>
      <c r="I5204" s="18">
        <v>5.46</v>
      </c>
      <c r="Q5204"/>
    </row>
    <row r="5205" spans="2:17" x14ac:dyDescent="0.25">
      <c r="B5205" s="18">
        <v>2012</v>
      </c>
      <c r="C5205" s="18" t="s">
        <v>8</v>
      </c>
      <c r="D5205" s="18" t="s">
        <v>1573</v>
      </c>
      <c r="E5205" s="18" t="s">
        <v>1620</v>
      </c>
      <c r="F5205" s="18" t="s">
        <v>1639</v>
      </c>
      <c r="G5205" s="18">
        <v>372</v>
      </c>
      <c r="H5205" s="18">
        <v>3.14</v>
      </c>
      <c r="I5205" s="18">
        <v>6.55</v>
      </c>
      <c r="Q5205"/>
    </row>
    <row r="5206" spans="2:17" x14ac:dyDescent="0.25">
      <c r="B5206" s="18">
        <v>2012</v>
      </c>
      <c r="C5206" s="18" t="s">
        <v>8</v>
      </c>
      <c r="D5206" s="18" t="s">
        <v>1573</v>
      </c>
      <c r="E5206" s="18" t="s">
        <v>1620</v>
      </c>
      <c r="F5206" s="18" t="s">
        <v>1640</v>
      </c>
      <c r="G5206" s="18">
        <v>528</v>
      </c>
      <c r="H5206" s="18">
        <v>3.38</v>
      </c>
      <c r="I5206" s="18">
        <v>5.79</v>
      </c>
      <c r="Q5206"/>
    </row>
    <row r="5207" spans="2:17" x14ac:dyDescent="0.25">
      <c r="B5207" s="18">
        <v>2012</v>
      </c>
      <c r="C5207" s="18" t="s">
        <v>8</v>
      </c>
      <c r="D5207" s="18" t="s">
        <v>1573</v>
      </c>
      <c r="E5207" s="18" t="s">
        <v>1620</v>
      </c>
      <c r="F5207" s="18" t="s">
        <v>1641</v>
      </c>
      <c r="G5207" s="18">
        <v>372</v>
      </c>
      <c r="H5207" s="18">
        <v>4.4000000000000004</v>
      </c>
      <c r="I5207" s="18">
        <v>6.85</v>
      </c>
      <c r="Q5207"/>
    </row>
    <row r="5208" spans="2:17" x14ac:dyDescent="0.25">
      <c r="B5208" s="18">
        <v>2012</v>
      </c>
      <c r="C5208" s="18" t="s">
        <v>8</v>
      </c>
      <c r="D5208" s="18" t="s">
        <v>1573</v>
      </c>
      <c r="E5208" s="18" t="s">
        <v>1620</v>
      </c>
      <c r="F5208" s="18" t="s">
        <v>1642</v>
      </c>
      <c r="G5208" s="18">
        <v>456</v>
      </c>
      <c r="H5208" s="18">
        <v>3.15</v>
      </c>
      <c r="I5208" s="18">
        <v>6.19</v>
      </c>
      <c r="Q5208"/>
    </row>
    <row r="5209" spans="2:17" x14ac:dyDescent="0.25">
      <c r="B5209" s="18">
        <v>2012</v>
      </c>
      <c r="C5209" s="18" t="s">
        <v>8</v>
      </c>
      <c r="D5209" s="18" t="s">
        <v>1573</v>
      </c>
      <c r="E5209" s="18" t="s">
        <v>1620</v>
      </c>
      <c r="F5209" s="18" t="s">
        <v>1643</v>
      </c>
      <c r="G5209" s="18">
        <v>444</v>
      </c>
      <c r="H5209" s="18">
        <v>3.84</v>
      </c>
      <c r="I5209" s="18">
        <v>5.32</v>
      </c>
      <c r="Q5209"/>
    </row>
    <row r="5210" spans="2:17" x14ac:dyDescent="0.25">
      <c r="B5210" s="18">
        <v>2012</v>
      </c>
      <c r="C5210" s="18" t="s">
        <v>8</v>
      </c>
      <c r="D5210" s="18" t="s">
        <v>1573</v>
      </c>
      <c r="E5210" s="18" t="s">
        <v>1620</v>
      </c>
      <c r="F5210" s="18" t="s">
        <v>1644</v>
      </c>
      <c r="G5210" s="18">
        <v>468</v>
      </c>
      <c r="H5210" s="18">
        <v>3.76</v>
      </c>
      <c r="I5210" s="18">
        <v>6.46</v>
      </c>
      <c r="Q5210"/>
    </row>
    <row r="5211" spans="2:17" x14ac:dyDescent="0.25">
      <c r="B5211" s="18">
        <v>2012</v>
      </c>
      <c r="C5211" s="18" t="s">
        <v>8</v>
      </c>
      <c r="D5211" s="18" t="s">
        <v>1573</v>
      </c>
      <c r="E5211" s="18" t="s">
        <v>1620</v>
      </c>
      <c r="F5211" s="18" t="s">
        <v>1645</v>
      </c>
      <c r="G5211" s="18">
        <v>480</v>
      </c>
      <c r="H5211" s="18">
        <v>3.38</v>
      </c>
      <c r="I5211" s="18">
        <v>6.25</v>
      </c>
      <c r="Q5211"/>
    </row>
    <row r="5212" spans="2:17" x14ac:dyDescent="0.25">
      <c r="B5212" s="18">
        <v>2012</v>
      </c>
      <c r="C5212" s="18" t="s">
        <v>8</v>
      </c>
      <c r="D5212" s="18" t="s">
        <v>1573</v>
      </c>
      <c r="E5212" s="18" t="s">
        <v>1620</v>
      </c>
      <c r="F5212" s="18" t="s">
        <v>1646</v>
      </c>
      <c r="G5212" s="18">
        <v>384</v>
      </c>
      <c r="H5212" s="18">
        <v>4.46</v>
      </c>
      <c r="I5212" s="18">
        <v>6.29</v>
      </c>
      <c r="Q5212"/>
    </row>
    <row r="5213" spans="2:17" x14ac:dyDescent="0.25">
      <c r="B5213" s="18">
        <v>2012</v>
      </c>
      <c r="C5213" s="18" t="s">
        <v>8</v>
      </c>
      <c r="D5213" s="18" t="s">
        <v>1573</v>
      </c>
      <c r="E5213" s="18" t="s">
        <v>1620</v>
      </c>
      <c r="F5213" s="18" t="s">
        <v>1647</v>
      </c>
      <c r="G5213" s="18">
        <v>432</v>
      </c>
      <c r="H5213" s="18">
        <v>4.87</v>
      </c>
      <c r="I5213" s="18">
        <v>5.26</v>
      </c>
      <c r="Q5213"/>
    </row>
    <row r="5214" spans="2:17" x14ac:dyDescent="0.25">
      <c r="B5214" s="18">
        <v>2012</v>
      </c>
      <c r="C5214" s="18" t="s">
        <v>8</v>
      </c>
      <c r="D5214" s="18" t="s">
        <v>1573</v>
      </c>
      <c r="E5214" s="18" t="s">
        <v>1620</v>
      </c>
      <c r="F5214" s="18" t="s">
        <v>1648</v>
      </c>
      <c r="G5214" s="18">
        <v>468</v>
      </c>
      <c r="H5214" s="18">
        <v>3.11</v>
      </c>
      <c r="I5214" s="18">
        <v>5.53</v>
      </c>
      <c r="Q5214"/>
    </row>
    <row r="5215" spans="2:17" x14ac:dyDescent="0.25">
      <c r="B5215" s="18">
        <v>2012</v>
      </c>
      <c r="C5215" s="18" t="s">
        <v>8</v>
      </c>
      <c r="D5215" s="18" t="s">
        <v>1573</v>
      </c>
      <c r="E5215" s="18" t="s">
        <v>1620</v>
      </c>
      <c r="F5215" s="18" t="s">
        <v>1649</v>
      </c>
      <c r="G5215" s="18">
        <v>372</v>
      </c>
      <c r="H5215" s="18">
        <v>3.99</v>
      </c>
      <c r="I5215" s="18">
        <v>5.29</v>
      </c>
      <c r="Q5215"/>
    </row>
    <row r="5216" spans="2:17" x14ac:dyDescent="0.25">
      <c r="B5216" s="18">
        <v>2012</v>
      </c>
      <c r="C5216" s="18" t="s">
        <v>8</v>
      </c>
      <c r="D5216" s="18" t="s">
        <v>1573</v>
      </c>
      <c r="E5216" s="18" t="s">
        <v>1620</v>
      </c>
      <c r="F5216" s="18" t="s">
        <v>1650</v>
      </c>
      <c r="G5216" s="18">
        <v>504</v>
      </c>
      <c r="H5216" s="18">
        <v>4.08</v>
      </c>
      <c r="I5216" s="18">
        <v>5.29</v>
      </c>
      <c r="Q5216"/>
    </row>
    <row r="5217" spans="2:17" x14ac:dyDescent="0.25">
      <c r="B5217" s="18">
        <v>2012</v>
      </c>
      <c r="C5217" s="18" t="s">
        <v>8</v>
      </c>
      <c r="D5217" s="18" t="s">
        <v>1573</v>
      </c>
      <c r="E5217" s="18" t="s">
        <v>1620</v>
      </c>
      <c r="F5217" s="18" t="s">
        <v>1651</v>
      </c>
      <c r="G5217" s="18">
        <v>468</v>
      </c>
      <c r="H5217" s="18">
        <v>3.72</v>
      </c>
      <c r="I5217" s="18">
        <v>6.31</v>
      </c>
      <c r="Q5217"/>
    </row>
    <row r="5218" spans="2:17" x14ac:dyDescent="0.25">
      <c r="B5218" s="18">
        <v>2012</v>
      </c>
      <c r="C5218" s="18" t="s">
        <v>8</v>
      </c>
      <c r="D5218" s="18" t="s">
        <v>1573</v>
      </c>
      <c r="E5218" s="18" t="s">
        <v>1620</v>
      </c>
      <c r="F5218" s="18" t="s">
        <v>1652</v>
      </c>
      <c r="G5218" s="18">
        <v>420</v>
      </c>
      <c r="H5218" s="18">
        <v>3.36</v>
      </c>
      <c r="I5218" s="18">
        <v>5.56</v>
      </c>
      <c r="Q5218"/>
    </row>
    <row r="5219" spans="2:17" x14ac:dyDescent="0.25">
      <c r="B5219" s="18">
        <v>2012</v>
      </c>
      <c r="C5219" s="18" t="s">
        <v>8</v>
      </c>
      <c r="D5219" s="18" t="s">
        <v>1573</v>
      </c>
      <c r="E5219" s="18" t="s">
        <v>1620</v>
      </c>
      <c r="F5219" s="18" t="s">
        <v>1653</v>
      </c>
      <c r="G5219" s="18">
        <v>360</v>
      </c>
      <c r="H5219" s="18">
        <v>3.49</v>
      </c>
      <c r="I5219" s="18">
        <v>5.1100000000000003</v>
      </c>
      <c r="Q5219"/>
    </row>
    <row r="5220" spans="2:17" x14ac:dyDescent="0.25">
      <c r="B5220" s="18">
        <v>2012</v>
      </c>
      <c r="C5220" s="18" t="s">
        <v>8</v>
      </c>
      <c r="D5220" s="18" t="s">
        <v>1573</v>
      </c>
      <c r="E5220" s="18" t="s">
        <v>1620</v>
      </c>
      <c r="F5220" s="18" t="s">
        <v>1654</v>
      </c>
      <c r="G5220" s="18">
        <v>492</v>
      </c>
      <c r="H5220" s="18">
        <v>3.53</v>
      </c>
      <c r="I5220" s="18">
        <v>5.93</v>
      </c>
      <c r="Q5220"/>
    </row>
    <row r="5221" spans="2:17" x14ac:dyDescent="0.25">
      <c r="B5221" s="18">
        <v>2012</v>
      </c>
      <c r="C5221" s="18" t="s">
        <v>8</v>
      </c>
      <c r="D5221" s="18" t="s">
        <v>1573</v>
      </c>
      <c r="E5221" s="18" t="s">
        <v>1620</v>
      </c>
      <c r="F5221" s="18" t="s">
        <v>1655</v>
      </c>
      <c r="G5221" s="18">
        <v>372</v>
      </c>
      <c r="H5221" s="18">
        <v>3.74</v>
      </c>
      <c r="I5221" s="18">
        <v>6.24</v>
      </c>
      <c r="Q5221"/>
    </row>
    <row r="5222" spans="2:17" x14ac:dyDescent="0.25">
      <c r="B5222" s="18">
        <v>2012</v>
      </c>
      <c r="C5222" s="18" t="s">
        <v>8</v>
      </c>
      <c r="D5222" s="18" t="s">
        <v>1573</v>
      </c>
      <c r="E5222" s="18" t="s">
        <v>1620</v>
      </c>
      <c r="F5222" s="18" t="s">
        <v>1656</v>
      </c>
      <c r="G5222" s="18">
        <v>516</v>
      </c>
      <c r="H5222" s="18">
        <v>3.32</v>
      </c>
      <c r="I5222" s="18">
        <v>5.66</v>
      </c>
      <c r="Q5222"/>
    </row>
    <row r="5223" spans="2:17" x14ac:dyDescent="0.25">
      <c r="B5223" s="18">
        <v>2012</v>
      </c>
      <c r="C5223" s="18" t="s">
        <v>8</v>
      </c>
      <c r="D5223" s="18" t="s">
        <v>90</v>
      </c>
      <c r="E5223" s="18" t="s">
        <v>1657</v>
      </c>
      <c r="F5223" s="18" t="s">
        <v>1658</v>
      </c>
      <c r="G5223" s="18">
        <v>576</v>
      </c>
      <c r="H5223" s="18">
        <v>6.0266666666666664</v>
      </c>
      <c r="I5223" s="18">
        <v>8.4333333333333336</v>
      </c>
      <c r="Q5223"/>
    </row>
    <row r="5224" spans="2:17" x14ac:dyDescent="0.25">
      <c r="B5224" s="18">
        <v>2012</v>
      </c>
      <c r="C5224" s="18" t="s">
        <v>8</v>
      </c>
      <c r="D5224" s="18" t="s">
        <v>90</v>
      </c>
      <c r="E5224" s="18" t="s">
        <v>1657</v>
      </c>
      <c r="F5224" s="18" t="s">
        <v>1659</v>
      </c>
      <c r="G5224" s="18">
        <v>600</v>
      </c>
      <c r="H5224" s="18">
        <v>6.1</v>
      </c>
      <c r="I5224" s="18">
        <v>8.4733333333333327</v>
      </c>
      <c r="Q5224"/>
    </row>
    <row r="5225" spans="2:17" x14ac:dyDescent="0.25">
      <c r="B5225" s="18">
        <v>2012</v>
      </c>
      <c r="C5225" s="18" t="s">
        <v>8</v>
      </c>
      <c r="D5225" s="18" t="s">
        <v>90</v>
      </c>
      <c r="E5225" s="18" t="s">
        <v>1657</v>
      </c>
      <c r="F5225" s="18" t="s">
        <v>1660</v>
      </c>
      <c r="G5225" s="18">
        <v>588</v>
      </c>
      <c r="H5225" s="18">
        <v>6.5333333333333332</v>
      </c>
      <c r="I5225" s="18">
        <v>7.706666666666667</v>
      </c>
      <c r="Q5225"/>
    </row>
    <row r="5226" spans="2:17" x14ac:dyDescent="0.25">
      <c r="B5226" s="18">
        <v>2012</v>
      </c>
      <c r="C5226" s="18" t="s">
        <v>8</v>
      </c>
      <c r="D5226" s="18" t="s">
        <v>90</v>
      </c>
      <c r="E5226" s="18" t="s">
        <v>1657</v>
      </c>
      <c r="F5226" s="18" t="s">
        <v>1661</v>
      </c>
      <c r="G5226" s="18">
        <v>612</v>
      </c>
      <c r="H5226" s="18">
        <v>5.6</v>
      </c>
      <c r="I5226" s="18">
        <v>7.9</v>
      </c>
      <c r="Q5226"/>
    </row>
    <row r="5227" spans="2:17" x14ac:dyDescent="0.25">
      <c r="B5227" s="18">
        <v>2012</v>
      </c>
      <c r="C5227" s="18" t="s">
        <v>8</v>
      </c>
      <c r="D5227" s="18" t="s">
        <v>90</v>
      </c>
      <c r="E5227" s="18" t="s">
        <v>1657</v>
      </c>
      <c r="F5227" s="18" t="s">
        <v>1662</v>
      </c>
      <c r="G5227" s="18">
        <v>600</v>
      </c>
      <c r="H5227" s="18">
        <v>5.4666666666666668</v>
      </c>
      <c r="I5227" s="18">
        <v>7.5133333333333336</v>
      </c>
      <c r="Q5227"/>
    </row>
    <row r="5228" spans="2:17" x14ac:dyDescent="0.25">
      <c r="B5228" s="18">
        <v>2012</v>
      </c>
      <c r="C5228" s="18" t="s">
        <v>8</v>
      </c>
      <c r="D5228" s="18" t="s">
        <v>266</v>
      </c>
      <c r="E5228" s="18" t="s">
        <v>1657</v>
      </c>
      <c r="F5228" s="18" t="s">
        <v>1663</v>
      </c>
      <c r="G5228" s="18">
        <v>1392</v>
      </c>
      <c r="H5228" s="18">
        <v>2.77</v>
      </c>
      <c r="I5228" s="18">
        <v>3.78</v>
      </c>
      <c r="Q5228"/>
    </row>
    <row r="5229" spans="2:17" x14ac:dyDescent="0.25">
      <c r="B5229" s="18">
        <v>2012</v>
      </c>
      <c r="C5229" s="18" t="s">
        <v>8</v>
      </c>
      <c r="D5229" s="18" t="s">
        <v>266</v>
      </c>
      <c r="E5229" s="18" t="s">
        <v>1657</v>
      </c>
      <c r="F5229" s="18" t="s">
        <v>1664</v>
      </c>
      <c r="G5229" s="18">
        <v>1908</v>
      </c>
      <c r="H5229" s="18">
        <v>2.89</v>
      </c>
      <c r="I5229" s="18">
        <v>3.6</v>
      </c>
      <c r="Q5229"/>
    </row>
    <row r="5230" spans="2:17" x14ac:dyDescent="0.25">
      <c r="B5230" s="18">
        <v>2012</v>
      </c>
      <c r="C5230" s="18" t="s">
        <v>8</v>
      </c>
      <c r="D5230" s="18" t="s">
        <v>266</v>
      </c>
      <c r="E5230" s="18" t="s">
        <v>1657</v>
      </c>
      <c r="F5230" s="18" t="s">
        <v>1665</v>
      </c>
      <c r="G5230" s="18">
        <v>1224</v>
      </c>
      <c r="H5230" s="18">
        <v>2.93</v>
      </c>
      <c r="I5230" s="18">
        <v>3.68</v>
      </c>
      <c r="Q5230"/>
    </row>
    <row r="5231" spans="2:17" x14ac:dyDescent="0.25">
      <c r="B5231" s="18">
        <v>2012</v>
      </c>
      <c r="C5231" s="18" t="s">
        <v>8</v>
      </c>
      <c r="D5231" s="18" t="s">
        <v>266</v>
      </c>
      <c r="E5231" s="18" t="s">
        <v>1657</v>
      </c>
      <c r="F5231" s="18" t="s">
        <v>1666</v>
      </c>
      <c r="G5231" s="18">
        <v>2724</v>
      </c>
      <c r="H5231" s="18">
        <v>2.59</v>
      </c>
      <c r="I5231" s="18">
        <v>3.94</v>
      </c>
      <c r="Q5231"/>
    </row>
    <row r="5232" spans="2:17" x14ac:dyDescent="0.25">
      <c r="B5232" s="18">
        <v>2012</v>
      </c>
      <c r="C5232" s="18" t="s">
        <v>8</v>
      </c>
      <c r="D5232" s="18" t="s">
        <v>266</v>
      </c>
      <c r="E5232" s="18" t="s">
        <v>1657</v>
      </c>
      <c r="F5232" s="18" t="s">
        <v>1667</v>
      </c>
      <c r="G5232" s="18">
        <v>1284</v>
      </c>
      <c r="H5232" s="18">
        <v>2.33</v>
      </c>
      <c r="I5232" s="18">
        <v>3.33</v>
      </c>
      <c r="Q5232"/>
    </row>
    <row r="5233" spans="2:17" x14ac:dyDescent="0.25">
      <c r="B5233" s="18">
        <v>2012</v>
      </c>
      <c r="C5233" s="18" t="s">
        <v>8</v>
      </c>
      <c r="D5233" s="18" t="s">
        <v>266</v>
      </c>
      <c r="E5233" s="18" t="s">
        <v>1657</v>
      </c>
      <c r="F5233" s="18" t="s">
        <v>1668</v>
      </c>
      <c r="G5233" s="18">
        <v>1368</v>
      </c>
      <c r="H5233" s="18">
        <v>2.73</v>
      </c>
      <c r="I5233" s="18">
        <v>3.56</v>
      </c>
      <c r="Q5233"/>
    </row>
    <row r="5234" spans="2:17" x14ac:dyDescent="0.25">
      <c r="B5234" s="18">
        <v>2012</v>
      </c>
      <c r="C5234" s="18" t="s">
        <v>8</v>
      </c>
      <c r="D5234" s="18" t="s">
        <v>266</v>
      </c>
      <c r="E5234" s="18" t="s">
        <v>1657</v>
      </c>
      <c r="F5234" s="18" t="s">
        <v>1669</v>
      </c>
      <c r="G5234" s="18">
        <v>1416</v>
      </c>
      <c r="H5234" s="18">
        <v>2.76</v>
      </c>
      <c r="I5234" s="18">
        <v>3.64</v>
      </c>
      <c r="Q5234"/>
    </row>
    <row r="5235" spans="2:17" x14ac:dyDescent="0.25">
      <c r="B5235" s="18">
        <v>2012</v>
      </c>
      <c r="C5235" s="18" t="s">
        <v>8</v>
      </c>
      <c r="D5235" s="18" t="s">
        <v>266</v>
      </c>
      <c r="E5235" s="18" t="s">
        <v>1657</v>
      </c>
      <c r="F5235" s="18" t="s">
        <v>1670</v>
      </c>
      <c r="G5235" s="18">
        <v>1644</v>
      </c>
      <c r="H5235" s="18">
        <v>2.75</v>
      </c>
      <c r="I5235" s="18">
        <v>3.62</v>
      </c>
      <c r="Q5235"/>
    </row>
    <row r="5236" spans="2:17" x14ac:dyDescent="0.25">
      <c r="B5236" s="18">
        <v>2012</v>
      </c>
      <c r="C5236" s="18" t="s">
        <v>8</v>
      </c>
      <c r="D5236" s="18" t="s">
        <v>266</v>
      </c>
      <c r="E5236" s="18" t="s">
        <v>1657</v>
      </c>
      <c r="F5236" s="18" t="s">
        <v>1671</v>
      </c>
      <c r="G5236" s="18">
        <v>2220</v>
      </c>
      <c r="H5236" s="18">
        <v>2.65</v>
      </c>
      <c r="I5236" s="18">
        <v>3.37</v>
      </c>
      <c r="Q5236"/>
    </row>
    <row r="5237" spans="2:17" x14ac:dyDescent="0.25">
      <c r="B5237" s="18">
        <v>2012</v>
      </c>
      <c r="C5237" s="18" t="s">
        <v>8</v>
      </c>
      <c r="D5237" s="18" t="s">
        <v>266</v>
      </c>
      <c r="E5237" s="18" t="s">
        <v>1657</v>
      </c>
      <c r="F5237" s="18" t="s">
        <v>1672</v>
      </c>
      <c r="G5237" s="18">
        <v>1272</v>
      </c>
      <c r="H5237" s="18">
        <v>2.92</v>
      </c>
      <c r="I5237" s="18">
        <v>3.98</v>
      </c>
      <c r="Q5237"/>
    </row>
    <row r="5238" spans="2:17" x14ac:dyDescent="0.25">
      <c r="B5238" s="18">
        <v>2012</v>
      </c>
      <c r="C5238" s="18" t="s">
        <v>8</v>
      </c>
      <c r="D5238" s="18" t="s">
        <v>266</v>
      </c>
      <c r="E5238" s="18" t="s">
        <v>1657</v>
      </c>
      <c r="F5238" s="18" t="s">
        <v>1673</v>
      </c>
      <c r="G5238" s="18">
        <v>2664</v>
      </c>
      <c r="H5238" s="18">
        <v>2.3199999999999998</v>
      </c>
      <c r="I5238" s="18">
        <v>3.79</v>
      </c>
      <c r="Q5238"/>
    </row>
    <row r="5239" spans="2:17" x14ac:dyDescent="0.25">
      <c r="B5239" s="18">
        <v>2012</v>
      </c>
      <c r="C5239" s="18" t="s">
        <v>8</v>
      </c>
      <c r="D5239" s="18" t="s">
        <v>266</v>
      </c>
      <c r="E5239" s="18" t="s">
        <v>1657</v>
      </c>
      <c r="F5239" s="18" t="s">
        <v>1674</v>
      </c>
      <c r="G5239" s="18">
        <v>2172</v>
      </c>
      <c r="H5239" s="18">
        <v>2.88</v>
      </c>
      <c r="I5239" s="18">
        <v>3.82</v>
      </c>
      <c r="Q5239"/>
    </row>
    <row r="5240" spans="2:17" x14ac:dyDescent="0.25">
      <c r="B5240" s="18">
        <v>2012</v>
      </c>
      <c r="C5240" s="18" t="s">
        <v>8</v>
      </c>
      <c r="D5240" s="18" t="s">
        <v>266</v>
      </c>
      <c r="E5240" s="18" t="s">
        <v>1657</v>
      </c>
      <c r="F5240" s="18" t="s">
        <v>1675</v>
      </c>
      <c r="G5240" s="18">
        <v>1956</v>
      </c>
      <c r="H5240" s="18">
        <v>2.73</v>
      </c>
      <c r="I5240" s="18">
        <v>3.6</v>
      </c>
      <c r="Q5240"/>
    </row>
    <row r="5241" spans="2:17" x14ac:dyDescent="0.25">
      <c r="B5241" s="18">
        <v>2012</v>
      </c>
      <c r="C5241" s="18" t="s">
        <v>8</v>
      </c>
      <c r="D5241" s="18" t="s">
        <v>266</v>
      </c>
      <c r="E5241" s="18" t="s">
        <v>1657</v>
      </c>
      <c r="F5241" s="18" t="s">
        <v>1676</v>
      </c>
      <c r="G5241" s="18">
        <v>2316</v>
      </c>
      <c r="H5241" s="18">
        <v>2.63</v>
      </c>
      <c r="I5241" s="18">
        <v>3.3</v>
      </c>
      <c r="Q5241"/>
    </row>
    <row r="5242" spans="2:17" x14ac:dyDescent="0.25">
      <c r="B5242" s="18">
        <v>2012</v>
      </c>
      <c r="C5242" s="18" t="s">
        <v>8</v>
      </c>
      <c r="D5242" s="18" t="s">
        <v>266</v>
      </c>
      <c r="E5242" s="18" t="s">
        <v>1657</v>
      </c>
      <c r="F5242" s="18" t="s">
        <v>1677</v>
      </c>
      <c r="G5242" s="18">
        <v>1716</v>
      </c>
      <c r="H5242" s="18">
        <v>2.56</v>
      </c>
      <c r="I5242" s="18">
        <v>3.97</v>
      </c>
      <c r="Q5242"/>
    </row>
    <row r="5243" spans="2:17" x14ac:dyDescent="0.25">
      <c r="B5243" s="18">
        <v>2012</v>
      </c>
      <c r="C5243" s="18" t="s">
        <v>8</v>
      </c>
      <c r="D5243" s="18" t="s">
        <v>266</v>
      </c>
      <c r="E5243" s="18" t="s">
        <v>1657</v>
      </c>
      <c r="F5243" s="18" t="s">
        <v>1678</v>
      </c>
      <c r="G5243" s="18">
        <v>2748</v>
      </c>
      <c r="H5243" s="18">
        <v>2.59</v>
      </c>
      <c r="I5243" s="18">
        <v>3.38</v>
      </c>
      <c r="Q5243"/>
    </row>
    <row r="5244" spans="2:17" x14ac:dyDescent="0.25">
      <c r="B5244" s="18">
        <v>2012</v>
      </c>
      <c r="C5244" s="18" t="s">
        <v>8</v>
      </c>
      <c r="D5244" s="18" t="s">
        <v>266</v>
      </c>
      <c r="E5244" s="18" t="s">
        <v>1657</v>
      </c>
      <c r="F5244" s="18" t="s">
        <v>1679</v>
      </c>
      <c r="G5244" s="18">
        <v>1956</v>
      </c>
      <c r="H5244" s="18">
        <v>2.4300000000000002</v>
      </c>
      <c r="I5244" s="18">
        <v>3.65</v>
      </c>
      <c r="Q5244"/>
    </row>
    <row r="5245" spans="2:17" x14ac:dyDescent="0.25">
      <c r="B5245" s="18">
        <v>2012</v>
      </c>
      <c r="C5245" s="18" t="s">
        <v>8</v>
      </c>
      <c r="D5245" s="18" t="s">
        <v>266</v>
      </c>
      <c r="E5245" s="18" t="s">
        <v>1657</v>
      </c>
      <c r="F5245" s="18" t="s">
        <v>1680</v>
      </c>
      <c r="G5245" s="18">
        <v>2340</v>
      </c>
      <c r="H5245" s="18">
        <v>2.91</v>
      </c>
      <c r="I5245" s="18">
        <v>3.49</v>
      </c>
      <c r="Q5245"/>
    </row>
    <row r="5246" spans="2:17" x14ac:dyDescent="0.25">
      <c r="B5246" s="18">
        <v>2012</v>
      </c>
      <c r="C5246" s="18" t="s">
        <v>8</v>
      </c>
      <c r="D5246" s="18" t="s">
        <v>266</v>
      </c>
      <c r="E5246" s="18" t="s">
        <v>1657</v>
      </c>
      <c r="F5246" s="18" t="s">
        <v>1681</v>
      </c>
      <c r="G5246" s="18">
        <v>2220</v>
      </c>
      <c r="H5246" s="18">
        <v>2.5</v>
      </c>
      <c r="I5246" s="18">
        <v>3.59</v>
      </c>
      <c r="Q5246"/>
    </row>
    <row r="5247" spans="2:17" x14ac:dyDescent="0.25">
      <c r="B5247" s="18">
        <v>2012</v>
      </c>
      <c r="C5247" s="18" t="s">
        <v>8</v>
      </c>
      <c r="D5247" s="18" t="s">
        <v>266</v>
      </c>
      <c r="E5247" s="18" t="s">
        <v>1657</v>
      </c>
      <c r="F5247" s="18" t="s">
        <v>1682</v>
      </c>
      <c r="G5247" s="18">
        <v>1464</v>
      </c>
      <c r="H5247" s="18">
        <v>2.94</v>
      </c>
      <c r="I5247" s="18">
        <v>3.57</v>
      </c>
      <c r="Q5247"/>
    </row>
    <row r="5248" spans="2:17" x14ac:dyDescent="0.25">
      <c r="B5248" s="18">
        <v>2012</v>
      </c>
      <c r="C5248" s="18" t="s">
        <v>8</v>
      </c>
      <c r="D5248" s="18" t="s">
        <v>266</v>
      </c>
      <c r="E5248" s="18" t="s">
        <v>1657</v>
      </c>
      <c r="F5248" s="18" t="s">
        <v>1683</v>
      </c>
      <c r="G5248" s="18">
        <v>1956</v>
      </c>
      <c r="H5248" s="18">
        <v>2.95</v>
      </c>
      <c r="I5248" s="18">
        <v>3.72</v>
      </c>
      <c r="Q5248"/>
    </row>
    <row r="5249" spans="2:17" x14ac:dyDescent="0.25">
      <c r="B5249" s="18">
        <v>2012</v>
      </c>
      <c r="C5249" s="18" t="s">
        <v>8</v>
      </c>
      <c r="D5249" s="18" t="s">
        <v>266</v>
      </c>
      <c r="E5249" s="18" t="s">
        <v>1657</v>
      </c>
      <c r="F5249" s="18" t="s">
        <v>1684</v>
      </c>
      <c r="G5249" s="18">
        <v>1356</v>
      </c>
      <c r="H5249" s="18">
        <v>2.83</v>
      </c>
      <c r="I5249" s="18">
        <v>3.76</v>
      </c>
      <c r="Q5249"/>
    </row>
    <row r="5250" spans="2:17" x14ac:dyDescent="0.25">
      <c r="B5250" s="18">
        <v>2012</v>
      </c>
      <c r="C5250" s="18" t="s">
        <v>8</v>
      </c>
      <c r="D5250" s="18" t="s">
        <v>266</v>
      </c>
      <c r="E5250" s="18" t="s">
        <v>1657</v>
      </c>
      <c r="F5250" s="18" t="s">
        <v>1685</v>
      </c>
      <c r="G5250" s="18">
        <v>2328</v>
      </c>
      <c r="H5250" s="18">
        <v>2.95</v>
      </c>
      <c r="I5250" s="18">
        <v>3.53</v>
      </c>
      <c r="Q5250"/>
    </row>
    <row r="5251" spans="2:17" x14ac:dyDescent="0.25">
      <c r="B5251" s="18">
        <v>2012</v>
      </c>
      <c r="C5251" s="18" t="s">
        <v>8</v>
      </c>
      <c r="D5251" s="18" t="s">
        <v>266</v>
      </c>
      <c r="E5251" s="18" t="s">
        <v>1657</v>
      </c>
      <c r="F5251" s="18" t="s">
        <v>1686</v>
      </c>
      <c r="G5251" s="18">
        <v>2604</v>
      </c>
      <c r="H5251" s="18">
        <v>2.59</v>
      </c>
      <c r="I5251" s="18">
        <v>3.91</v>
      </c>
      <c r="Q5251"/>
    </row>
    <row r="5252" spans="2:17" x14ac:dyDescent="0.25">
      <c r="B5252" s="18">
        <v>2012</v>
      </c>
      <c r="C5252" s="18" t="s">
        <v>8</v>
      </c>
      <c r="D5252" s="18" t="s">
        <v>266</v>
      </c>
      <c r="E5252" s="18" t="s">
        <v>1657</v>
      </c>
      <c r="F5252" s="18" t="s">
        <v>1687</v>
      </c>
      <c r="G5252" s="18">
        <v>1992</v>
      </c>
      <c r="H5252" s="18">
        <v>2.89</v>
      </c>
      <c r="I5252" s="18">
        <v>3.54</v>
      </c>
      <c r="Q5252"/>
    </row>
    <row r="5253" spans="2:17" x14ac:dyDescent="0.25">
      <c r="B5253" s="18">
        <v>2012</v>
      </c>
      <c r="C5253" s="18" t="s">
        <v>8</v>
      </c>
      <c r="D5253" s="18" t="s">
        <v>266</v>
      </c>
      <c r="E5253" s="18" t="s">
        <v>1657</v>
      </c>
      <c r="F5253" s="18" t="s">
        <v>1688</v>
      </c>
      <c r="G5253" s="18">
        <v>1272</v>
      </c>
      <c r="H5253" s="18">
        <v>2.85</v>
      </c>
      <c r="I5253" s="18">
        <v>3.96</v>
      </c>
      <c r="Q5253"/>
    </row>
    <row r="5254" spans="2:17" x14ac:dyDescent="0.25">
      <c r="B5254" s="18">
        <v>2012</v>
      </c>
      <c r="C5254" s="18" t="s">
        <v>8</v>
      </c>
      <c r="D5254" s="18" t="s">
        <v>266</v>
      </c>
      <c r="E5254" s="18" t="s">
        <v>1657</v>
      </c>
      <c r="F5254" s="18" t="s">
        <v>1689</v>
      </c>
      <c r="G5254" s="18">
        <v>1968</v>
      </c>
      <c r="H5254" s="18">
        <v>2.4500000000000002</v>
      </c>
      <c r="I5254" s="18">
        <v>3.31</v>
      </c>
      <c r="Q5254"/>
    </row>
    <row r="5255" spans="2:17" x14ac:dyDescent="0.25">
      <c r="B5255" s="18">
        <v>2012</v>
      </c>
      <c r="C5255" s="18" t="s">
        <v>8</v>
      </c>
      <c r="D5255" s="18" t="s">
        <v>266</v>
      </c>
      <c r="E5255" s="18" t="s">
        <v>1657</v>
      </c>
      <c r="F5255" s="18" t="s">
        <v>1690</v>
      </c>
      <c r="G5255" s="18">
        <v>2700</v>
      </c>
      <c r="H5255" s="18">
        <v>2.76</v>
      </c>
      <c r="I5255" s="18">
        <v>3.56</v>
      </c>
      <c r="Q5255"/>
    </row>
    <row r="5256" spans="2:17" x14ac:dyDescent="0.25">
      <c r="B5256" s="18">
        <v>2012</v>
      </c>
      <c r="C5256" s="18" t="s">
        <v>8</v>
      </c>
      <c r="D5256" s="18" t="s">
        <v>266</v>
      </c>
      <c r="E5256" s="18" t="s">
        <v>1657</v>
      </c>
      <c r="F5256" s="18" t="s">
        <v>1691</v>
      </c>
      <c r="G5256" s="18">
        <v>1500</v>
      </c>
      <c r="H5256" s="18">
        <v>2.33</v>
      </c>
      <c r="I5256" s="18">
        <v>3.89</v>
      </c>
      <c r="Q5256"/>
    </row>
    <row r="5257" spans="2:17" x14ac:dyDescent="0.25">
      <c r="B5257" s="18">
        <v>2012</v>
      </c>
      <c r="C5257" s="18" t="s">
        <v>8</v>
      </c>
      <c r="D5257" s="18" t="s">
        <v>266</v>
      </c>
      <c r="E5257" s="18" t="s">
        <v>1657</v>
      </c>
      <c r="F5257" s="18" t="s">
        <v>1692</v>
      </c>
      <c r="G5257" s="18">
        <v>1248</v>
      </c>
      <c r="H5257" s="18">
        <v>2.9</v>
      </c>
      <c r="I5257" s="18">
        <v>3.83</v>
      </c>
      <c r="Q5257"/>
    </row>
    <row r="5258" spans="2:17" x14ac:dyDescent="0.25">
      <c r="B5258" s="18">
        <v>2012</v>
      </c>
      <c r="C5258" s="18" t="s">
        <v>8</v>
      </c>
      <c r="D5258" s="18" t="s">
        <v>266</v>
      </c>
      <c r="E5258" s="18" t="s">
        <v>1657</v>
      </c>
      <c r="F5258" s="18" t="s">
        <v>1693</v>
      </c>
      <c r="G5258" s="18">
        <v>2232</v>
      </c>
      <c r="H5258" s="18">
        <v>2.95</v>
      </c>
      <c r="I5258" s="18">
        <v>3.91</v>
      </c>
      <c r="Q5258"/>
    </row>
    <row r="5259" spans="2:17" x14ac:dyDescent="0.25">
      <c r="B5259" s="18">
        <v>2012</v>
      </c>
      <c r="C5259" s="18" t="s">
        <v>8</v>
      </c>
      <c r="D5259" s="18" t="s">
        <v>266</v>
      </c>
      <c r="E5259" s="18" t="s">
        <v>1657</v>
      </c>
      <c r="F5259" s="18" t="s">
        <v>1694</v>
      </c>
      <c r="G5259" s="18">
        <v>1368</v>
      </c>
      <c r="H5259" s="18">
        <v>2.73</v>
      </c>
      <c r="I5259" s="18">
        <v>3.75</v>
      </c>
      <c r="Q5259"/>
    </row>
    <row r="5260" spans="2:17" x14ac:dyDescent="0.25">
      <c r="B5260" s="18">
        <v>2012</v>
      </c>
      <c r="C5260" s="18" t="s">
        <v>8</v>
      </c>
      <c r="D5260" s="18" t="s">
        <v>266</v>
      </c>
      <c r="E5260" s="18" t="s">
        <v>1657</v>
      </c>
      <c r="F5260" s="18" t="s">
        <v>1695</v>
      </c>
      <c r="G5260" s="18">
        <v>2028</v>
      </c>
      <c r="H5260" s="18">
        <v>2.5499999999999998</v>
      </c>
      <c r="I5260" s="18">
        <v>3.68</v>
      </c>
      <c r="Q5260"/>
    </row>
    <row r="5261" spans="2:17" x14ac:dyDescent="0.25">
      <c r="B5261" s="18">
        <v>2012</v>
      </c>
      <c r="C5261" s="18" t="s">
        <v>8</v>
      </c>
      <c r="D5261" s="18" t="s">
        <v>266</v>
      </c>
      <c r="E5261" s="18" t="s">
        <v>1657</v>
      </c>
      <c r="F5261" s="18" t="s">
        <v>1696</v>
      </c>
      <c r="G5261" s="18">
        <v>2268</v>
      </c>
      <c r="H5261" s="18">
        <v>2.88</v>
      </c>
      <c r="I5261" s="18">
        <v>3.71</v>
      </c>
      <c r="Q5261"/>
    </row>
    <row r="5262" spans="2:17" x14ac:dyDescent="0.25">
      <c r="B5262" s="18">
        <v>2012</v>
      </c>
      <c r="C5262" s="18" t="s">
        <v>8</v>
      </c>
      <c r="D5262" s="18" t="s">
        <v>266</v>
      </c>
      <c r="E5262" s="18" t="s">
        <v>1657</v>
      </c>
      <c r="F5262" s="18" t="s">
        <v>1697</v>
      </c>
      <c r="G5262" s="18">
        <v>1476</v>
      </c>
      <c r="H5262" s="18">
        <v>3</v>
      </c>
      <c r="I5262" s="18">
        <v>3.83</v>
      </c>
      <c r="Q5262"/>
    </row>
    <row r="5263" spans="2:17" x14ac:dyDescent="0.25">
      <c r="B5263" s="18">
        <v>2012</v>
      </c>
      <c r="C5263" s="18" t="s">
        <v>8</v>
      </c>
      <c r="D5263" s="18" t="s">
        <v>266</v>
      </c>
      <c r="E5263" s="18" t="s">
        <v>1657</v>
      </c>
      <c r="F5263" s="18" t="s">
        <v>1698</v>
      </c>
      <c r="G5263" s="18">
        <v>1608</v>
      </c>
      <c r="H5263" s="18">
        <v>2.67</v>
      </c>
      <c r="I5263" s="18">
        <v>3.75</v>
      </c>
      <c r="Q5263"/>
    </row>
    <row r="5264" spans="2:17" x14ac:dyDescent="0.25">
      <c r="B5264" s="18">
        <v>2012</v>
      </c>
      <c r="C5264" s="18" t="s">
        <v>8</v>
      </c>
      <c r="D5264" s="18" t="s">
        <v>266</v>
      </c>
      <c r="E5264" s="18" t="s">
        <v>1657</v>
      </c>
      <c r="F5264" s="18" t="s">
        <v>1699</v>
      </c>
      <c r="G5264" s="18">
        <v>1668</v>
      </c>
      <c r="H5264" s="18">
        <v>2.3199999999999998</v>
      </c>
      <c r="I5264" s="18">
        <v>3.42</v>
      </c>
      <c r="Q5264"/>
    </row>
    <row r="5265" spans="2:17" x14ac:dyDescent="0.25">
      <c r="B5265" s="18">
        <v>2012</v>
      </c>
      <c r="C5265" s="18" t="s">
        <v>8</v>
      </c>
      <c r="D5265" s="18" t="s">
        <v>266</v>
      </c>
      <c r="E5265" s="18" t="s">
        <v>1657</v>
      </c>
      <c r="F5265" s="18" t="s">
        <v>1700</v>
      </c>
      <c r="G5265" s="18">
        <v>2640</v>
      </c>
      <c r="H5265" s="18">
        <v>2.85</v>
      </c>
      <c r="I5265" s="18">
        <v>3.57</v>
      </c>
      <c r="Q5265"/>
    </row>
    <row r="5266" spans="2:17" x14ac:dyDescent="0.25">
      <c r="B5266" s="18">
        <v>2012</v>
      </c>
      <c r="C5266" s="18" t="s">
        <v>8</v>
      </c>
      <c r="D5266" s="18" t="s">
        <v>266</v>
      </c>
      <c r="E5266" s="18" t="s">
        <v>1657</v>
      </c>
      <c r="F5266" s="18" t="s">
        <v>1701</v>
      </c>
      <c r="G5266" s="18">
        <v>1356</v>
      </c>
      <c r="H5266" s="18">
        <v>2.4900000000000002</v>
      </c>
      <c r="I5266" s="18">
        <v>3.69</v>
      </c>
      <c r="Q5266"/>
    </row>
    <row r="5267" spans="2:17" x14ac:dyDescent="0.25">
      <c r="B5267" s="18">
        <v>2012</v>
      </c>
      <c r="C5267" s="18" t="s">
        <v>8</v>
      </c>
      <c r="D5267" s="18" t="s">
        <v>266</v>
      </c>
      <c r="E5267" s="18" t="s">
        <v>1657</v>
      </c>
      <c r="F5267" s="18" t="s">
        <v>1702</v>
      </c>
      <c r="G5267" s="18">
        <v>2712</v>
      </c>
      <c r="H5267" s="18">
        <v>2.4300000000000002</v>
      </c>
      <c r="I5267" s="18">
        <v>3.59</v>
      </c>
      <c r="Q5267"/>
    </row>
    <row r="5268" spans="2:17" x14ac:dyDescent="0.25">
      <c r="B5268" s="18">
        <v>2012</v>
      </c>
      <c r="C5268" s="18" t="s">
        <v>8</v>
      </c>
      <c r="D5268" s="18" t="s">
        <v>266</v>
      </c>
      <c r="E5268" s="18" t="s">
        <v>1657</v>
      </c>
      <c r="F5268" s="18" t="s">
        <v>1703</v>
      </c>
      <c r="G5268" s="18">
        <v>1212</v>
      </c>
      <c r="H5268" s="18">
        <v>2.99</v>
      </c>
      <c r="I5268" s="18">
        <v>3.82</v>
      </c>
      <c r="Q5268"/>
    </row>
    <row r="5269" spans="2:17" x14ac:dyDescent="0.25">
      <c r="B5269" s="18">
        <v>2012</v>
      </c>
      <c r="C5269" s="18" t="s">
        <v>8</v>
      </c>
      <c r="D5269" s="18" t="s">
        <v>266</v>
      </c>
      <c r="E5269" s="18" t="s">
        <v>1657</v>
      </c>
      <c r="F5269" s="18" t="s">
        <v>1704</v>
      </c>
      <c r="G5269" s="18">
        <v>2700</v>
      </c>
      <c r="H5269" s="18">
        <v>2.64</v>
      </c>
      <c r="I5269" s="18">
        <v>3.93</v>
      </c>
      <c r="Q5269"/>
    </row>
    <row r="5270" spans="2:17" x14ac:dyDescent="0.25">
      <c r="B5270" s="18">
        <v>2012</v>
      </c>
      <c r="C5270" s="18" t="s">
        <v>8</v>
      </c>
      <c r="D5270" s="18" t="s">
        <v>266</v>
      </c>
      <c r="E5270" s="18" t="s">
        <v>1657</v>
      </c>
      <c r="F5270" s="18" t="s">
        <v>1705</v>
      </c>
      <c r="G5270" s="18">
        <v>1740</v>
      </c>
      <c r="H5270" s="18">
        <v>2.54</v>
      </c>
      <c r="I5270" s="18">
        <v>3.78</v>
      </c>
      <c r="Q5270"/>
    </row>
    <row r="5271" spans="2:17" x14ac:dyDescent="0.25">
      <c r="B5271" s="18">
        <v>2012</v>
      </c>
      <c r="C5271" s="18" t="s">
        <v>8</v>
      </c>
      <c r="D5271" s="18" t="s">
        <v>266</v>
      </c>
      <c r="E5271" s="18" t="s">
        <v>1657</v>
      </c>
      <c r="F5271" s="18" t="s">
        <v>1706</v>
      </c>
      <c r="G5271" s="18">
        <v>2124</v>
      </c>
      <c r="H5271" s="18">
        <v>2.76</v>
      </c>
      <c r="I5271" s="18">
        <v>3.89</v>
      </c>
      <c r="Q5271"/>
    </row>
    <row r="5272" spans="2:17" x14ac:dyDescent="0.25">
      <c r="B5272" s="18">
        <v>2012</v>
      </c>
      <c r="C5272" s="18" t="s">
        <v>8</v>
      </c>
      <c r="D5272" s="18" t="s">
        <v>266</v>
      </c>
      <c r="E5272" s="18" t="s">
        <v>1657</v>
      </c>
      <c r="F5272" s="18" t="s">
        <v>1707</v>
      </c>
      <c r="G5272" s="18">
        <v>1260</v>
      </c>
      <c r="H5272" s="18">
        <v>2.64</v>
      </c>
      <c r="I5272" s="18">
        <v>3.75</v>
      </c>
      <c r="Q5272"/>
    </row>
    <row r="5273" spans="2:17" x14ac:dyDescent="0.25">
      <c r="B5273" s="18">
        <v>2012</v>
      </c>
      <c r="C5273" s="18" t="s">
        <v>8</v>
      </c>
      <c r="D5273" s="18" t="s">
        <v>266</v>
      </c>
      <c r="E5273" s="18" t="s">
        <v>1657</v>
      </c>
      <c r="F5273" s="18" t="s">
        <v>1708</v>
      </c>
      <c r="G5273" s="18">
        <v>1680</v>
      </c>
      <c r="H5273" s="18">
        <v>2.78</v>
      </c>
      <c r="I5273" s="18">
        <v>3.98</v>
      </c>
      <c r="Q5273"/>
    </row>
    <row r="5274" spans="2:17" x14ac:dyDescent="0.25">
      <c r="B5274" s="18">
        <v>2012</v>
      </c>
      <c r="C5274" s="18" t="s">
        <v>8</v>
      </c>
      <c r="D5274" s="18" t="s">
        <v>266</v>
      </c>
      <c r="E5274" s="18" t="s">
        <v>1657</v>
      </c>
      <c r="F5274" s="18" t="s">
        <v>1709</v>
      </c>
      <c r="G5274" s="18">
        <v>1224</v>
      </c>
      <c r="H5274" s="18">
        <v>2.9</v>
      </c>
      <c r="I5274" s="18">
        <v>3.53</v>
      </c>
      <c r="Q5274"/>
    </row>
    <row r="5275" spans="2:17" x14ac:dyDescent="0.25">
      <c r="B5275" s="18">
        <v>2012</v>
      </c>
      <c r="C5275" s="18" t="s">
        <v>8</v>
      </c>
      <c r="D5275" s="18" t="s">
        <v>266</v>
      </c>
      <c r="E5275" s="18" t="s">
        <v>1657</v>
      </c>
      <c r="F5275" s="18" t="s">
        <v>1710</v>
      </c>
      <c r="G5275" s="18">
        <v>1248</v>
      </c>
      <c r="H5275" s="18">
        <v>2.94</v>
      </c>
      <c r="I5275" s="18">
        <v>3.42</v>
      </c>
      <c r="Q5275"/>
    </row>
    <row r="5276" spans="2:17" x14ac:dyDescent="0.25">
      <c r="B5276" s="18">
        <v>2012</v>
      </c>
      <c r="C5276" s="18" t="s">
        <v>8</v>
      </c>
      <c r="D5276" s="18" t="s">
        <v>266</v>
      </c>
      <c r="E5276" s="18" t="s">
        <v>1657</v>
      </c>
      <c r="F5276" s="18" t="s">
        <v>1711</v>
      </c>
      <c r="G5276" s="18">
        <v>1728</v>
      </c>
      <c r="H5276" s="18">
        <v>2.5499999999999998</v>
      </c>
      <c r="I5276" s="18">
        <v>3.61</v>
      </c>
      <c r="Q5276"/>
    </row>
    <row r="5277" spans="2:17" x14ac:dyDescent="0.25">
      <c r="B5277" s="18">
        <v>2012</v>
      </c>
      <c r="C5277" s="18" t="s">
        <v>8</v>
      </c>
      <c r="D5277" s="18" t="s">
        <v>266</v>
      </c>
      <c r="E5277" s="18" t="s">
        <v>1657</v>
      </c>
      <c r="F5277" s="18" t="s">
        <v>1712</v>
      </c>
      <c r="G5277" s="18">
        <v>1428</v>
      </c>
      <c r="H5277" s="18">
        <v>2.4700000000000002</v>
      </c>
      <c r="I5277" s="18">
        <v>3.9</v>
      </c>
      <c r="Q5277"/>
    </row>
    <row r="5278" spans="2:17" x14ac:dyDescent="0.25">
      <c r="B5278" s="18">
        <v>2012</v>
      </c>
      <c r="C5278" s="18" t="s">
        <v>8</v>
      </c>
      <c r="D5278" s="18" t="s">
        <v>266</v>
      </c>
      <c r="E5278" s="18" t="s">
        <v>1657</v>
      </c>
      <c r="F5278" s="18" t="s">
        <v>1713</v>
      </c>
      <c r="G5278" s="18">
        <v>1728</v>
      </c>
      <c r="H5278" s="18">
        <v>2.72</v>
      </c>
      <c r="I5278" s="18">
        <v>3.36</v>
      </c>
      <c r="Q5278"/>
    </row>
    <row r="5279" spans="2:17" x14ac:dyDescent="0.25">
      <c r="B5279" s="18">
        <v>2012</v>
      </c>
      <c r="C5279" s="18" t="s">
        <v>8</v>
      </c>
      <c r="D5279" s="18" t="s">
        <v>266</v>
      </c>
      <c r="E5279" s="18" t="s">
        <v>1657</v>
      </c>
      <c r="F5279" s="18" t="s">
        <v>1714</v>
      </c>
      <c r="G5279" s="18">
        <v>2508</v>
      </c>
      <c r="H5279" s="18">
        <v>2.95</v>
      </c>
      <c r="I5279" s="18">
        <v>3.4</v>
      </c>
      <c r="Q5279"/>
    </row>
    <row r="5280" spans="2:17" x14ac:dyDescent="0.25">
      <c r="B5280" s="18">
        <v>2012</v>
      </c>
      <c r="C5280" s="18" t="s">
        <v>8</v>
      </c>
      <c r="D5280" s="18" t="s">
        <v>266</v>
      </c>
      <c r="E5280" s="18" t="s">
        <v>1657</v>
      </c>
      <c r="F5280" s="18" t="s">
        <v>1715</v>
      </c>
      <c r="G5280" s="18">
        <v>1788</v>
      </c>
      <c r="H5280" s="18">
        <v>2.68</v>
      </c>
      <c r="I5280" s="18">
        <v>3.73</v>
      </c>
      <c r="Q5280"/>
    </row>
    <row r="5281" spans="2:17" x14ac:dyDescent="0.25">
      <c r="B5281" s="18">
        <v>2012</v>
      </c>
      <c r="C5281" s="18" t="s">
        <v>8</v>
      </c>
      <c r="D5281" s="18" t="s">
        <v>266</v>
      </c>
      <c r="E5281" s="18" t="s">
        <v>1657</v>
      </c>
      <c r="F5281" s="18" t="s">
        <v>1716</v>
      </c>
      <c r="G5281" s="18">
        <v>2112</v>
      </c>
      <c r="H5281" s="18">
        <v>2.85</v>
      </c>
      <c r="I5281" s="18">
        <v>3.62</v>
      </c>
      <c r="Q5281"/>
    </row>
    <row r="5282" spans="2:17" x14ac:dyDescent="0.25">
      <c r="B5282" s="18">
        <v>2012</v>
      </c>
      <c r="C5282" s="18" t="s">
        <v>8</v>
      </c>
      <c r="D5282" s="18" t="s">
        <v>266</v>
      </c>
      <c r="E5282" s="18" t="s">
        <v>1657</v>
      </c>
      <c r="F5282" s="18" t="s">
        <v>1717</v>
      </c>
      <c r="G5282" s="18">
        <v>2244</v>
      </c>
      <c r="H5282" s="18">
        <v>2.36</v>
      </c>
      <c r="I5282" s="18">
        <v>4</v>
      </c>
      <c r="Q5282"/>
    </row>
    <row r="5283" spans="2:17" x14ac:dyDescent="0.25">
      <c r="B5283" s="18">
        <v>2012</v>
      </c>
      <c r="C5283" s="18" t="s">
        <v>8</v>
      </c>
      <c r="D5283" s="18" t="s">
        <v>266</v>
      </c>
      <c r="E5283" s="18" t="s">
        <v>1657</v>
      </c>
      <c r="F5283" s="18" t="s">
        <v>1718</v>
      </c>
      <c r="G5283" s="18">
        <v>2016</v>
      </c>
      <c r="H5283" s="18">
        <v>2.56</v>
      </c>
      <c r="I5283" s="18">
        <v>3.51</v>
      </c>
      <c r="Q5283"/>
    </row>
    <row r="5284" spans="2:17" x14ac:dyDescent="0.25">
      <c r="B5284" s="18">
        <v>2012</v>
      </c>
      <c r="C5284" s="18" t="s">
        <v>8</v>
      </c>
      <c r="D5284" s="18" t="s">
        <v>266</v>
      </c>
      <c r="E5284" s="18" t="s">
        <v>1657</v>
      </c>
      <c r="F5284" s="18" t="s">
        <v>1719</v>
      </c>
      <c r="G5284" s="18">
        <v>2736</v>
      </c>
      <c r="H5284" s="18">
        <v>2.86</v>
      </c>
      <c r="I5284" s="18">
        <v>3.49</v>
      </c>
      <c r="Q5284"/>
    </row>
    <row r="5285" spans="2:17" x14ac:dyDescent="0.25">
      <c r="B5285" s="18">
        <v>2012</v>
      </c>
      <c r="C5285" s="18" t="s">
        <v>8</v>
      </c>
      <c r="D5285" s="18" t="s">
        <v>266</v>
      </c>
      <c r="E5285" s="18" t="s">
        <v>1657</v>
      </c>
      <c r="F5285" s="18" t="s">
        <v>1720</v>
      </c>
      <c r="G5285" s="18">
        <v>2304</v>
      </c>
      <c r="H5285" s="18">
        <v>2.94</v>
      </c>
      <c r="I5285" s="18">
        <v>3.78</v>
      </c>
      <c r="Q5285"/>
    </row>
    <row r="5286" spans="2:17" x14ac:dyDescent="0.25">
      <c r="B5286" s="18">
        <v>2012</v>
      </c>
      <c r="C5286" s="18" t="s">
        <v>8</v>
      </c>
      <c r="D5286" s="18" t="s">
        <v>266</v>
      </c>
      <c r="E5286" s="18" t="s">
        <v>1657</v>
      </c>
      <c r="F5286" s="18" t="s">
        <v>1721</v>
      </c>
      <c r="G5286" s="18">
        <v>1944</v>
      </c>
      <c r="H5286" s="18">
        <v>2.85</v>
      </c>
      <c r="I5286" s="18">
        <v>3.7</v>
      </c>
      <c r="Q5286"/>
    </row>
    <row r="5287" spans="2:17" x14ac:dyDescent="0.25">
      <c r="B5287" s="18">
        <v>2012</v>
      </c>
      <c r="C5287" s="18" t="s">
        <v>8</v>
      </c>
      <c r="D5287" s="18" t="s">
        <v>266</v>
      </c>
      <c r="E5287" s="18" t="s">
        <v>1657</v>
      </c>
      <c r="F5287" s="18" t="s">
        <v>1722</v>
      </c>
      <c r="G5287" s="18">
        <v>2292</v>
      </c>
      <c r="H5287" s="18">
        <v>2.35</v>
      </c>
      <c r="I5287" s="18">
        <v>3.37</v>
      </c>
      <c r="Q5287"/>
    </row>
    <row r="5288" spans="2:17" x14ac:dyDescent="0.25">
      <c r="B5288" s="18">
        <v>2012</v>
      </c>
      <c r="C5288" s="18" t="s">
        <v>8</v>
      </c>
      <c r="D5288" s="18" t="s">
        <v>266</v>
      </c>
      <c r="E5288" s="18" t="s">
        <v>1657</v>
      </c>
      <c r="F5288" s="18" t="s">
        <v>1723</v>
      </c>
      <c r="G5288" s="18">
        <v>2112</v>
      </c>
      <c r="H5288" s="18">
        <v>2.88</v>
      </c>
      <c r="I5288" s="18">
        <v>3.42</v>
      </c>
      <c r="Q5288"/>
    </row>
    <row r="5289" spans="2:17" x14ac:dyDescent="0.25">
      <c r="B5289" s="18">
        <v>2012</v>
      </c>
      <c r="C5289" s="18" t="s">
        <v>8</v>
      </c>
      <c r="D5289" s="18" t="s">
        <v>266</v>
      </c>
      <c r="E5289" s="18" t="s">
        <v>1657</v>
      </c>
      <c r="F5289" s="18" t="s">
        <v>1724</v>
      </c>
      <c r="G5289" s="18">
        <v>1344</v>
      </c>
      <c r="H5289" s="18">
        <v>2.59</v>
      </c>
      <c r="I5289" s="18">
        <v>3.59</v>
      </c>
      <c r="Q5289"/>
    </row>
    <row r="5290" spans="2:17" x14ac:dyDescent="0.25">
      <c r="B5290" s="18">
        <v>2012</v>
      </c>
      <c r="C5290" s="18" t="s">
        <v>8</v>
      </c>
      <c r="D5290" s="18" t="s">
        <v>266</v>
      </c>
      <c r="E5290" s="18" t="s">
        <v>1657</v>
      </c>
      <c r="F5290" s="18" t="s">
        <v>1725</v>
      </c>
      <c r="G5290" s="18">
        <v>2052</v>
      </c>
      <c r="H5290" s="18">
        <v>2.65</v>
      </c>
      <c r="I5290" s="18">
        <v>3.44</v>
      </c>
      <c r="Q5290"/>
    </row>
    <row r="5291" spans="2:17" x14ac:dyDescent="0.25">
      <c r="B5291" s="18">
        <v>2012</v>
      </c>
      <c r="C5291" s="18" t="s">
        <v>8</v>
      </c>
      <c r="D5291" s="18" t="s">
        <v>266</v>
      </c>
      <c r="E5291" s="18" t="s">
        <v>1657</v>
      </c>
      <c r="F5291" s="18" t="s">
        <v>1726</v>
      </c>
      <c r="G5291" s="18">
        <v>2016</v>
      </c>
      <c r="H5291" s="18">
        <v>2.77</v>
      </c>
      <c r="I5291" s="18">
        <v>3.77</v>
      </c>
      <c r="Q5291"/>
    </row>
    <row r="5292" spans="2:17" x14ac:dyDescent="0.25">
      <c r="B5292" s="18">
        <v>2012</v>
      </c>
      <c r="C5292" s="18" t="s">
        <v>8</v>
      </c>
      <c r="D5292" s="18" t="s">
        <v>266</v>
      </c>
      <c r="E5292" s="18" t="s">
        <v>1657</v>
      </c>
      <c r="F5292" s="18" t="s">
        <v>1727</v>
      </c>
      <c r="G5292" s="18">
        <v>2424</v>
      </c>
      <c r="H5292" s="18">
        <v>2.42</v>
      </c>
      <c r="I5292" s="18">
        <v>3.4</v>
      </c>
      <c r="Q5292"/>
    </row>
    <row r="5293" spans="2:17" x14ac:dyDescent="0.25">
      <c r="B5293" s="18">
        <v>2012</v>
      </c>
      <c r="C5293" s="18" t="s">
        <v>8</v>
      </c>
      <c r="D5293" s="18" t="s">
        <v>266</v>
      </c>
      <c r="E5293" s="18" t="s">
        <v>1657</v>
      </c>
      <c r="F5293" s="18" t="s">
        <v>1728</v>
      </c>
      <c r="G5293" s="18">
        <v>2028</v>
      </c>
      <c r="H5293" s="18">
        <v>2.41</v>
      </c>
      <c r="I5293" s="18">
        <v>3.42</v>
      </c>
      <c r="Q5293"/>
    </row>
    <row r="5294" spans="2:17" x14ac:dyDescent="0.25">
      <c r="B5294" s="18">
        <v>2012</v>
      </c>
      <c r="C5294" s="18" t="s">
        <v>8</v>
      </c>
      <c r="D5294" s="18" t="s">
        <v>266</v>
      </c>
      <c r="E5294" s="18" t="s">
        <v>1657</v>
      </c>
      <c r="F5294" s="18" t="s">
        <v>1729</v>
      </c>
      <c r="G5294" s="18">
        <v>2700</v>
      </c>
      <c r="H5294" s="18">
        <v>2.98</v>
      </c>
      <c r="I5294" s="18">
        <v>3.9</v>
      </c>
      <c r="Q5294"/>
    </row>
    <row r="5295" spans="2:17" x14ac:dyDescent="0.25">
      <c r="B5295" s="18">
        <v>2012</v>
      </c>
      <c r="C5295" s="18" t="s">
        <v>8</v>
      </c>
      <c r="D5295" s="18" t="s">
        <v>266</v>
      </c>
      <c r="E5295" s="18" t="s">
        <v>1657</v>
      </c>
      <c r="F5295" s="18" t="s">
        <v>1730</v>
      </c>
      <c r="G5295" s="18">
        <v>1272</v>
      </c>
      <c r="H5295" s="18">
        <v>2.5</v>
      </c>
      <c r="I5295" s="18">
        <v>3.92</v>
      </c>
      <c r="Q5295"/>
    </row>
    <row r="5296" spans="2:17" x14ac:dyDescent="0.25">
      <c r="B5296" s="18">
        <v>2012</v>
      </c>
      <c r="C5296" s="18" t="s">
        <v>8</v>
      </c>
      <c r="D5296" s="18" t="s">
        <v>266</v>
      </c>
      <c r="E5296" s="18" t="s">
        <v>1657</v>
      </c>
      <c r="F5296" s="18" t="s">
        <v>1731</v>
      </c>
      <c r="G5296" s="18">
        <v>2556</v>
      </c>
      <c r="H5296" s="18">
        <v>2.98</v>
      </c>
      <c r="I5296" s="18">
        <v>3.94</v>
      </c>
      <c r="Q5296"/>
    </row>
    <row r="5297" spans="2:17" x14ac:dyDescent="0.25">
      <c r="B5297" s="18">
        <v>2012</v>
      </c>
      <c r="C5297" s="18" t="s">
        <v>8</v>
      </c>
      <c r="D5297" s="18" t="s">
        <v>266</v>
      </c>
      <c r="E5297" s="18" t="s">
        <v>1657</v>
      </c>
      <c r="F5297" s="18" t="s">
        <v>1732</v>
      </c>
      <c r="G5297" s="18">
        <v>2376</v>
      </c>
      <c r="H5297" s="18">
        <v>2.84</v>
      </c>
      <c r="I5297" s="18">
        <v>3.92</v>
      </c>
      <c r="Q5297"/>
    </row>
    <row r="5298" spans="2:17" x14ac:dyDescent="0.25">
      <c r="B5298" s="18">
        <v>2012</v>
      </c>
      <c r="C5298" s="18" t="s">
        <v>8</v>
      </c>
      <c r="D5298" s="18" t="s">
        <v>266</v>
      </c>
      <c r="E5298" s="18" t="s">
        <v>1657</v>
      </c>
      <c r="F5298" s="18" t="s">
        <v>1733</v>
      </c>
      <c r="G5298" s="18">
        <v>2280</v>
      </c>
      <c r="H5298" s="18">
        <v>2.2999999999999998</v>
      </c>
      <c r="I5298" s="18">
        <v>3.92</v>
      </c>
      <c r="Q5298"/>
    </row>
    <row r="5299" spans="2:17" x14ac:dyDescent="0.25">
      <c r="B5299" s="18">
        <v>2012</v>
      </c>
      <c r="C5299" s="18" t="s">
        <v>8</v>
      </c>
      <c r="D5299" s="18" t="s">
        <v>266</v>
      </c>
      <c r="E5299" s="18" t="s">
        <v>1657</v>
      </c>
      <c r="F5299" s="18" t="s">
        <v>1734</v>
      </c>
      <c r="G5299" s="18">
        <v>1920</v>
      </c>
      <c r="H5299" s="18">
        <v>2.5099999999999998</v>
      </c>
      <c r="I5299" s="18">
        <v>3.95</v>
      </c>
      <c r="Q5299"/>
    </row>
    <row r="5300" spans="2:17" x14ac:dyDescent="0.25">
      <c r="B5300" s="18">
        <v>2012</v>
      </c>
      <c r="C5300" s="18" t="s">
        <v>8</v>
      </c>
      <c r="D5300" s="18" t="s">
        <v>266</v>
      </c>
      <c r="E5300" s="18" t="s">
        <v>1657</v>
      </c>
      <c r="F5300" s="18" t="s">
        <v>1735</v>
      </c>
      <c r="G5300" s="18">
        <v>1572</v>
      </c>
      <c r="H5300" s="18">
        <v>2.4300000000000002</v>
      </c>
      <c r="I5300" s="18">
        <v>3.79</v>
      </c>
      <c r="Q5300"/>
    </row>
    <row r="5301" spans="2:17" x14ac:dyDescent="0.25">
      <c r="B5301" s="18">
        <v>2012</v>
      </c>
      <c r="C5301" s="18" t="s">
        <v>8</v>
      </c>
      <c r="D5301" s="18" t="s">
        <v>266</v>
      </c>
      <c r="E5301" s="18" t="s">
        <v>1657</v>
      </c>
      <c r="F5301" s="18" t="s">
        <v>1736</v>
      </c>
      <c r="G5301" s="18">
        <v>2388</v>
      </c>
      <c r="H5301" s="18">
        <v>2.93</v>
      </c>
      <c r="I5301" s="18">
        <v>3.98</v>
      </c>
      <c r="Q5301"/>
    </row>
    <row r="5302" spans="2:17" x14ac:dyDescent="0.25">
      <c r="B5302" s="18">
        <v>2012</v>
      </c>
      <c r="C5302" s="18" t="s">
        <v>8</v>
      </c>
      <c r="D5302" s="18" t="s">
        <v>266</v>
      </c>
      <c r="E5302" s="18" t="s">
        <v>1657</v>
      </c>
      <c r="F5302" s="18" t="s">
        <v>1737</v>
      </c>
      <c r="G5302" s="18">
        <v>1572</v>
      </c>
      <c r="H5302" s="18">
        <v>2.63</v>
      </c>
      <c r="I5302" s="18">
        <v>3.45</v>
      </c>
      <c r="Q5302"/>
    </row>
    <row r="5303" spans="2:17" x14ac:dyDescent="0.25">
      <c r="B5303" s="18">
        <v>2012</v>
      </c>
      <c r="C5303" s="18" t="s">
        <v>8</v>
      </c>
      <c r="D5303" s="18" t="s">
        <v>266</v>
      </c>
      <c r="E5303" s="18" t="s">
        <v>1657</v>
      </c>
      <c r="F5303" s="18" t="s">
        <v>1738</v>
      </c>
      <c r="G5303" s="18">
        <v>2388</v>
      </c>
      <c r="H5303" s="18">
        <v>2.48</v>
      </c>
      <c r="I5303" s="18">
        <v>3.41</v>
      </c>
      <c r="Q5303"/>
    </row>
    <row r="5304" spans="2:17" x14ac:dyDescent="0.25">
      <c r="B5304" s="18">
        <v>2012</v>
      </c>
      <c r="C5304" s="18" t="s">
        <v>8</v>
      </c>
      <c r="D5304" s="18" t="s">
        <v>266</v>
      </c>
      <c r="E5304" s="18" t="s">
        <v>1657</v>
      </c>
      <c r="F5304" s="18" t="s">
        <v>1739</v>
      </c>
      <c r="G5304" s="18">
        <v>2556</v>
      </c>
      <c r="H5304" s="18">
        <v>2.68</v>
      </c>
      <c r="I5304" s="18">
        <v>3.83</v>
      </c>
      <c r="Q5304"/>
    </row>
    <row r="5305" spans="2:17" x14ac:dyDescent="0.25">
      <c r="B5305" s="18">
        <v>2012</v>
      </c>
      <c r="C5305" s="18" t="s">
        <v>8</v>
      </c>
      <c r="D5305" s="18" t="s">
        <v>266</v>
      </c>
      <c r="E5305" s="18" t="s">
        <v>1657</v>
      </c>
      <c r="F5305" s="18" t="s">
        <v>1740</v>
      </c>
      <c r="G5305" s="18">
        <v>1956</v>
      </c>
      <c r="H5305" s="18">
        <v>2.9</v>
      </c>
      <c r="I5305" s="18">
        <v>3.53</v>
      </c>
      <c r="Q5305"/>
    </row>
    <row r="5306" spans="2:17" x14ac:dyDescent="0.25">
      <c r="B5306" s="18">
        <v>2012</v>
      </c>
      <c r="C5306" s="18" t="s">
        <v>8</v>
      </c>
      <c r="D5306" s="18" t="s">
        <v>266</v>
      </c>
      <c r="E5306" s="18" t="s">
        <v>1657</v>
      </c>
      <c r="F5306" s="18" t="s">
        <v>1741</v>
      </c>
      <c r="G5306" s="18">
        <v>1824</v>
      </c>
      <c r="H5306" s="18">
        <v>2.44</v>
      </c>
      <c r="I5306" s="18">
        <v>3.7</v>
      </c>
      <c r="Q5306"/>
    </row>
    <row r="5307" spans="2:17" x14ac:dyDescent="0.25">
      <c r="B5307" s="18">
        <v>2012</v>
      </c>
      <c r="C5307" s="18" t="s">
        <v>8</v>
      </c>
      <c r="D5307" s="18" t="s">
        <v>266</v>
      </c>
      <c r="E5307" s="18" t="s">
        <v>1657</v>
      </c>
      <c r="F5307" s="18" t="s">
        <v>1742</v>
      </c>
      <c r="G5307" s="18">
        <v>1812</v>
      </c>
      <c r="H5307" s="18">
        <v>2.56</v>
      </c>
      <c r="I5307" s="18">
        <v>3.35</v>
      </c>
      <c r="Q5307"/>
    </row>
    <row r="5308" spans="2:17" x14ac:dyDescent="0.25">
      <c r="B5308" s="18">
        <v>2012</v>
      </c>
      <c r="C5308" s="18" t="s">
        <v>8</v>
      </c>
      <c r="D5308" s="18" t="s">
        <v>266</v>
      </c>
      <c r="E5308" s="18" t="s">
        <v>1657</v>
      </c>
      <c r="F5308" s="18" t="s">
        <v>1743</v>
      </c>
      <c r="G5308" s="18">
        <v>2184</v>
      </c>
      <c r="H5308" s="18">
        <v>2.63</v>
      </c>
      <c r="I5308" s="18">
        <v>3.64</v>
      </c>
      <c r="Q5308"/>
    </row>
    <row r="5309" spans="2:17" x14ac:dyDescent="0.25">
      <c r="B5309" s="18">
        <v>2012</v>
      </c>
      <c r="C5309" s="18" t="s">
        <v>8</v>
      </c>
      <c r="D5309" s="18" t="s">
        <v>266</v>
      </c>
      <c r="E5309" s="18" t="s">
        <v>1657</v>
      </c>
      <c r="F5309" s="18" t="s">
        <v>1744</v>
      </c>
      <c r="G5309" s="18">
        <v>1428</v>
      </c>
      <c r="H5309" s="18">
        <v>2.62</v>
      </c>
      <c r="I5309" s="18">
        <v>3.44</v>
      </c>
      <c r="Q5309"/>
    </row>
    <row r="5310" spans="2:17" x14ac:dyDescent="0.25">
      <c r="B5310" s="18">
        <v>2012</v>
      </c>
      <c r="C5310" s="18" t="s">
        <v>8</v>
      </c>
      <c r="D5310" s="18" t="s">
        <v>266</v>
      </c>
      <c r="E5310" s="18" t="s">
        <v>1657</v>
      </c>
      <c r="F5310" s="18" t="s">
        <v>1745</v>
      </c>
      <c r="G5310" s="18">
        <v>2424</v>
      </c>
      <c r="H5310" s="18">
        <v>2.89</v>
      </c>
      <c r="I5310" s="18">
        <v>3.79</v>
      </c>
      <c r="Q5310"/>
    </row>
    <row r="5311" spans="2:17" x14ac:dyDescent="0.25">
      <c r="B5311" s="18">
        <v>2012</v>
      </c>
      <c r="C5311" s="18" t="s">
        <v>8</v>
      </c>
      <c r="D5311" s="18" t="s">
        <v>266</v>
      </c>
      <c r="E5311" s="18" t="s">
        <v>1657</v>
      </c>
      <c r="F5311" s="18" t="s">
        <v>1746</v>
      </c>
      <c r="G5311" s="18">
        <v>2304</v>
      </c>
      <c r="H5311" s="18">
        <v>2.39</v>
      </c>
      <c r="I5311" s="18">
        <v>3.78</v>
      </c>
      <c r="Q5311"/>
    </row>
    <row r="5312" spans="2:17" x14ac:dyDescent="0.25">
      <c r="B5312" s="18">
        <v>2012</v>
      </c>
      <c r="C5312" s="18" t="s">
        <v>8</v>
      </c>
      <c r="D5312" s="18" t="s">
        <v>266</v>
      </c>
      <c r="E5312" s="18" t="s">
        <v>1657</v>
      </c>
      <c r="F5312" s="18" t="s">
        <v>1747</v>
      </c>
      <c r="G5312" s="18">
        <v>1284</v>
      </c>
      <c r="H5312" s="18">
        <v>2.4</v>
      </c>
      <c r="I5312" s="18">
        <v>3.89</v>
      </c>
      <c r="Q5312"/>
    </row>
    <row r="5313" spans="2:17" x14ac:dyDescent="0.25">
      <c r="B5313" s="18">
        <v>2012</v>
      </c>
      <c r="C5313" s="18" t="s">
        <v>8</v>
      </c>
      <c r="D5313" s="18" t="s">
        <v>266</v>
      </c>
      <c r="E5313" s="18" t="s">
        <v>1657</v>
      </c>
      <c r="F5313" s="18" t="s">
        <v>1748</v>
      </c>
      <c r="G5313" s="18">
        <v>1944</v>
      </c>
      <c r="H5313" s="18">
        <v>2.56</v>
      </c>
      <c r="I5313" s="18">
        <v>3.81</v>
      </c>
      <c r="Q5313"/>
    </row>
    <row r="5314" spans="2:17" x14ac:dyDescent="0.25">
      <c r="B5314" s="18">
        <v>2012</v>
      </c>
      <c r="C5314" s="18" t="s">
        <v>8</v>
      </c>
      <c r="D5314" s="18" t="s">
        <v>266</v>
      </c>
      <c r="E5314" s="18" t="s">
        <v>1657</v>
      </c>
      <c r="F5314" s="18" t="s">
        <v>1749</v>
      </c>
      <c r="G5314" s="18">
        <v>2220</v>
      </c>
      <c r="H5314" s="18">
        <v>2.63</v>
      </c>
      <c r="I5314" s="18">
        <v>3.75</v>
      </c>
      <c r="Q5314"/>
    </row>
    <row r="5315" spans="2:17" x14ac:dyDescent="0.25">
      <c r="B5315" s="18">
        <v>2012</v>
      </c>
      <c r="C5315" s="18" t="s">
        <v>8</v>
      </c>
      <c r="D5315" s="18" t="s">
        <v>266</v>
      </c>
      <c r="E5315" s="18" t="s">
        <v>1657</v>
      </c>
      <c r="F5315" s="18" t="s">
        <v>1750</v>
      </c>
      <c r="G5315" s="18">
        <v>2688</v>
      </c>
      <c r="H5315" s="18">
        <v>2.94</v>
      </c>
      <c r="I5315" s="18">
        <v>3.51</v>
      </c>
      <c r="Q5315"/>
    </row>
    <row r="5316" spans="2:17" x14ac:dyDescent="0.25">
      <c r="B5316" s="18">
        <v>2012</v>
      </c>
      <c r="C5316" s="18" t="s">
        <v>8</v>
      </c>
      <c r="D5316" s="18" t="s">
        <v>266</v>
      </c>
      <c r="E5316" s="18" t="s">
        <v>1657</v>
      </c>
      <c r="F5316" s="18" t="s">
        <v>1751</v>
      </c>
      <c r="G5316" s="18">
        <v>1212</v>
      </c>
      <c r="H5316" s="18">
        <v>2.4700000000000002</v>
      </c>
      <c r="I5316" s="18">
        <v>3.84</v>
      </c>
      <c r="Q5316"/>
    </row>
    <row r="5317" spans="2:17" x14ac:dyDescent="0.25">
      <c r="B5317" s="18">
        <v>2012</v>
      </c>
      <c r="C5317" s="18" t="s">
        <v>8</v>
      </c>
      <c r="D5317" s="18" t="s">
        <v>266</v>
      </c>
      <c r="E5317" s="18" t="s">
        <v>1657</v>
      </c>
      <c r="F5317" s="18" t="s">
        <v>1752</v>
      </c>
      <c r="G5317" s="18">
        <v>1848</v>
      </c>
      <c r="H5317" s="18">
        <v>2.5</v>
      </c>
      <c r="I5317" s="18">
        <v>3.3</v>
      </c>
      <c r="Q5317"/>
    </row>
    <row r="5318" spans="2:17" x14ac:dyDescent="0.25">
      <c r="B5318" s="18">
        <v>2012</v>
      </c>
      <c r="C5318" s="18" t="s">
        <v>8</v>
      </c>
      <c r="D5318" s="18" t="s">
        <v>266</v>
      </c>
      <c r="E5318" s="18" t="s">
        <v>1657</v>
      </c>
      <c r="F5318" s="18" t="s">
        <v>1753</v>
      </c>
      <c r="G5318" s="18">
        <v>2652</v>
      </c>
      <c r="H5318" s="18">
        <v>2.5299999999999998</v>
      </c>
      <c r="I5318" s="18">
        <v>3.95</v>
      </c>
      <c r="Q5318"/>
    </row>
    <row r="5319" spans="2:17" x14ac:dyDescent="0.25">
      <c r="B5319" s="18">
        <v>2012</v>
      </c>
      <c r="C5319" s="18" t="s">
        <v>8</v>
      </c>
      <c r="D5319" s="18" t="s">
        <v>266</v>
      </c>
      <c r="E5319" s="18" t="s">
        <v>1657</v>
      </c>
      <c r="F5319" s="18" t="s">
        <v>1754</v>
      </c>
      <c r="G5319" s="18">
        <v>1284</v>
      </c>
      <c r="H5319" s="18">
        <v>2.98</v>
      </c>
      <c r="I5319" s="18">
        <v>3.46</v>
      </c>
      <c r="Q5319"/>
    </row>
    <row r="5320" spans="2:17" x14ac:dyDescent="0.25">
      <c r="B5320" s="18">
        <v>2012</v>
      </c>
      <c r="C5320" s="18" t="s">
        <v>8</v>
      </c>
      <c r="D5320" s="18" t="s">
        <v>266</v>
      </c>
      <c r="E5320" s="18" t="s">
        <v>1657</v>
      </c>
      <c r="F5320" s="18" t="s">
        <v>1755</v>
      </c>
      <c r="G5320" s="18">
        <v>1920</v>
      </c>
      <c r="H5320" s="18">
        <v>2.46</v>
      </c>
      <c r="I5320" s="18">
        <v>3.4</v>
      </c>
      <c r="Q5320"/>
    </row>
    <row r="5321" spans="2:17" x14ac:dyDescent="0.25">
      <c r="B5321" s="18">
        <v>2012</v>
      </c>
      <c r="C5321" s="18" t="s">
        <v>8</v>
      </c>
      <c r="D5321" s="18" t="s">
        <v>266</v>
      </c>
      <c r="E5321" s="18" t="s">
        <v>1657</v>
      </c>
      <c r="F5321" s="18" t="s">
        <v>1756</v>
      </c>
      <c r="G5321" s="18">
        <v>2136</v>
      </c>
      <c r="H5321" s="18">
        <v>2.75</v>
      </c>
      <c r="I5321" s="18">
        <v>3.37</v>
      </c>
      <c r="Q5321"/>
    </row>
    <row r="5322" spans="2:17" x14ac:dyDescent="0.25">
      <c r="B5322" s="18">
        <v>2012</v>
      </c>
      <c r="C5322" s="18" t="s">
        <v>8</v>
      </c>
      <c r="D5322" s="18" t="s">
        <v>266</v>
      </c>
      <c r="E5322" s="18" t="s">
        <v>1657</v>
      </c>
      <c r="F5322" s="18" t="s">
        <v>1757</v>
      </c>
      <c r="G5322" s="18">
        <v>2676</v>
      </c>
      <c r="H5322" s="18">
        <v>2.64</v>
      </c>
      <c r="I5322" s="18">
        <v>3.4</v>
      </c>
      <c r="Q5322"/>
    </row>
    <row r="5323" spans="2:17" x14ac:dyDescent="0.25">
      <c r="B5323" s="18">
        <v>2012</v>
      </c>
      <c r="C5323" s="18" t="s">
        <v>8</v>
      </c>
      <c r="D5323" s="18" t="s">
        <v>266</v>
      </c>
      <c r="E5323" s="18" t="s">
        <v>1657</v>
      </c>
      <c r="F5323" s="18" t="s">
        <v>1758</v>
      </c>
      <c r="G5323" s="18">
        <v>1800</v>
      </c>
      <c r="H5323" s="18">
        <v>2.5299999999999998</v>
      </c>
      <c r="I5323" s="18">
        <v>3.8</v>
      </c>
      <c r="Q5323"/>
    </row>
    <row r="5324" spans="2:17" x14ac:dyDescent="0.25">
      <c r="B5324" s="18">
        <v>2012</v>
      </c>
      <c r="C5324" s="18" t="s">
        <v>8</v>
      </c>
      <c r="D5324" s="18" t="s">
        <v>266</v>
      </c>
      <c r="E5324" s="18" t="s">
        <v>1657</v>
      </c>
      <c r="F5324" s="18" t="s">
        <v>1759</v>
      </c>
      <c r="G5324" s="18">
        <v>2196</v>
      </c>
      <c r="H5324" s="18">
        <v>2.97</v>
      </c>
      <c r="I5324" s="18">
        <v>3.44</v>
      </c>
      <c r="Q5324"/>
    </row>
    <row r="5325" spans="2:17" x14ac:dyDescent="0.25">
      <c r="B5325" s="18">
        <v>2012</v>
      </c>
      <c r="C5325" s="18" t="s">
        <v>8</v>
      </c>
      <c r="D5325" s="18" t="s">
        <v>266</v>
      </c>
      <c r="E5325" s="18" t="s">
        <v>1657</v>
      </c>
      <c r="F5325" s="18" t="s">
        <v>1760</v>
      </c>
      <c r="G5325" s="18">
        <v>1908</v>
      </c>
      <c r="H5325" s="18">
        <v>2.34</v>
      </c>
      <c r="I5325" s="18">
        <v>3.96</v>
      </c>
      <c r="Q5325"/>
    </row>
    <row r="5326" spans="2:17" x14ac:dyDescent="0.25">
      <c r="B5326" s="18">
        <v>2012</v>
      </c>
      <c r="C5326" s="18" t="s">
        <v>8</v>
      </c>
      <c r="D5326" s="18" t="s">
        <v>266</v>
      </c>
      <c r="E5326" s="18" t="s">
        <v>1657</v>
      </c>
      <c r="F5326" s="18" t="s">
        <v>1761</v>
      </c>
      <c r="G5326" s="18">
        <v>1692</v>
      </c>
      <c r="H5326" s="18">
        <v>2.54</v>
      </c>
      <c r="I5326" s="18">
        <v>3.97</v>
      </c>
      <c r="Q5326"/>
    </row>
    <row r="5327" spans="2:17" x14ac:dyDescent="0.25">
      <c r="B5327" s="18">
        <v>2012</v>
      </c>
      <c r="C5327" s="18" t="s">
        <v>8</v>
      </c>
      <c r="D5327" s="18" t="s">
        <v>266</v>
      </c>
      <c r="E5327" s="18" t="s">
        <v>1657</v>
      </c>
      <c r="F5327" s="18" t="s">
        <v>1762</v>
      </c>
      <c r="G5327" s="18">
        <v>2748</v>
      </c>
      <c r="H5327" s="18">
        <v>2.63</v>
      </c>
      <c r="I5327" s="18">
        <v>3.71</v>
      </c>
      <c r="Q5327"/>
    </row>
    <row r="5328" spans="2:17" x14ac:dyDescent="0.25">
      <c r="B5328" s="18">
        <v>2012</v>
      </c>
      <c r="C5328" s="18" t="s">
        <v>8</v>
      </c>
      <c r="D5328" s="18" t="s">
        <v>266</v>
      </c>
      <c r="E5328" s="18" t="s">
        <v>1657</v>
      </c>
      <c r="F5328" s="18" t="s">
        <v>1763</v>
      </c>
      <c r="G5328" s="18">
        <v>1464</v>
      </c>
      <c r="H5328" s="18">
        <v>2.58</v>
      </c>
      <c r="I5328" s="18">
        <v>3.36</v>
      </c>
      <c r="Q5328"/>
    </row>
    <row r="5329" spans="2:17" x14ac:dyDescent="0.25">
      <c r="B5329" s="18">
        <v>2012</v>
      </c>
      <c r="C5329" s="18" t="s">
        <v>8</v>
      </c>
      <c r="D5329" s="18" t="s">
        <v>266</v>
      </c>
      <c r="E5329" s="18" t="s">
        <v>1657</v>
      </c>
      <c r="F5329" s="18" t="s">
        <v>1764</v>
      </c>
      <c r="G5329" s="18">
        <v>1260</v>
      </c>
      <c r="H5329" s="18">
        <v>2.76</v>
      </c>
      <c r="I5329" s="18">
        <v>3.69</v>
      </c>
      <c r="Q5329"/>
    </row>
    <row r="5330" spans="2:17" x14ac:dyDescent="0.25">
      <c r="B5330" s="18">
        <v>2012</v>
      </c>
      <c r="C5330" s="18" t="s">
        <v>8</v>
      </c>
      <c r="D5330" s="18" t="s">
        <v>266</v>
      </c>
      <c r="E5330" s="18" t="s">
        <v>1657</v>
      </c>
      <c r="F5330" s="18" t="s">
        <v>1765</v>
      </c>
      <c r="G5330" s="18">
        <v>1680</v>
      </c>
      <c r="H5330" s="18">
        <v>2.86</v>
      </c>
      <c r="I5330" s="18">
        <v>3.93</v>
      </c>
      <c r="Q5330"/>
    </row>
    <row r="5331" spans="2:17" x14ac:dyDescent="0.25">
      <c r="B5331" s="18">
        <v>2012</v>
      </c>
      <c r="C5331" s="18" t="s">
        <v>8</v>
      </c>
      <c r="D5331" s="18" t="s">
        <v>266</v>
      </c>
      <c r="E5331" s="18" t="s">
        <v>1657</v>
      </c>
      <c r="F5331" s="18" t="s">
        <v>1766</v>
      </c>
      <c r="G5331" s="18">
        <v>2172</v>
      </c>
      <c r="H5331" s="18">
        <v>2.97</v>
      </c>
      <c r="I5331" s="18">
        <v>3.47</v>
      </c>
      <c r="Q5331"/>
    </row>
    <row r="5332" spans="2:17" x14ac:dyDescent="0.25">
      <c r="B5332" s="18">
        <v>2012</v>
      </c>
      <c r="C5332" s="18" t="s">
        <v>8</v>
      </c>
      <c r="D5332" s="18" t="s">
        <v>266</v>
      </c>
      <c r="E5332" s="18" t="s">
        <v>1657</v>
      </c>
      <c r="F5332" s="18" t="s">
        <v>1767</v>
      </c>
      <c r="G5332" s="18">
        <v>2436</v>
      </c>
      <c r="H5332" s="18">
        <v>2.87</v>
      </c>
      <c r="I5332" s="18">
        <v>3.74</v>
      </c>
      <c r="Q5332"/>
    </row>
    <row r="5333" spans="2:17" x14ac:dyDescent="0.25">
      <c r="B5333" s="18">
        <v>2012</v>
      </c>
      <c r="C5333" s="18" t="s">
        <v>8</v>
      </c>
      <c r="D5333" s="18" t="s">
        <v>266</v>
      </c>
      <c r="E5333" s="18" t="s">
        <v>1657</v>
      </c>
      <c r="F5333" s="18" t="s">
        <v>1768</v>
      </c>
      <c r="G5333" s="18">
        <v>2628</v>
      </c>
      <c r="H5333" s="18">
        <v>2.5299999999999998</v>
      </c>
      <c r="I5333" s="18">
        <v>3.45</v>
      </c>
      <c r="Q5333"/>
    </row>
    <row r="5334" spans="2:17" x14ac:dyDescent="0.25">
      <c r="B5334" s="18">
        <v>2012</v>
      </c>
      <c r="C5334" s="18" t="s">
        <v>8</v>
      </c>
      <c r="D5334" s="18" t="s">
        <v>266</v>
      </c>
      <c r="E5334" s="18" t="s">
        <v>1657</v>
      </c>
      <c r="F5334" s="18" t="s">
        <v>1769</v>
      </c>
      <c r="G5334" s="18">
        <v>2484</v>
      </c>
      <c r="H5334" s="18">
        <v>2.36</v>
      </c>
      <c r="I5334" s="18">
        <v>3.47</v>
      </c>
      <c r="Q5334"/>
    </row>
    <row r="5335" spans="2:17" x14ac:dyDescent="0.25">
      <c r="B5335" s="18">
        <v>2012</v>
      </c>
      <c r="C5335" s="18" t="s">
        <v>8</v>
      </c>
      <c r="D5335" s="18" t="s">
        <v>266</v>
      </c>
      <c r="E5335" s="18" t="s">
        <v>1657</v>
      </c>
      <c r="F5335" s="18" t="s">
        <v>1770</v>
      </c>
      <c r="G5335" s="18">
        <v>2484</v>
      </c>
      <c r="H5335" s="18">
        <v>2.56</v>
      </c>
      <c r="I5335" s="18">
        <v>3.75</v>
      </c>
      <c r="Q5335"/>
    </row>
    <row r="5336" spans="2:17" x14ac:dyDescent="0.25">
      <c r="B5336" s="18">
        <v>2012</v>
      </c>
      <c r="C5336" s="18" t="s">
        <v>8</v>
      </c>
      <c r="D5336" s="18" t="s">
        <v>266</v>
      </c>
      <c r="E5336" s="18" t="s">
        <v>1657</v>
      </c>
      <c r="F5336" s="18" t="s">
        <v>1771</v>
      </c>
      <c r="G5336" s="18">
        <v>2016</v>
      </c>
      <c r="H5336" s="18">
        <v>2.69</v>
      </c>
      <c r="I5336" s="18">
        <v>3.39</v>
      </c>
      <c r="Q5336"/>
    </row>
    <row r="5337" spans="2:17" x14ac:dyDescent="0.25">
      <c r="B5337" s="18">
        <v>2012</v>
      </c>
      <c r="C5337" s="18" t="s">
        <v>8</v>
      </c>
      <c r="D5337" s="18" t="s">
        <v>266</v>
      </c>
      <c r="E5337" s="18" t="s">
        <v>1657</v>
      </c>
      <c r="F5337" s="18" t="s">
        <v>1772</v>
      </c>
      <c r="G5337" s="18">
        <v>1896</v>
      </c>
      <c r="H5337" s="18">
        <v>2.57</v>
      </c>
      <c r="I5337" s="18">
        <v>3.93</v>
      </c>
      <c r="Q5337"/>
    </row>
    <row r="5338" spans="2:17" x14ac:dyDescent="0.25">
      <c r="B5338" s="18">
        <v>2012</v>
      </c>
      <c r="C5338" s="18" t="s">
        <v>8</v>
      </c>
      <c r="D5338" s="18" t="s">
        <v>266</v>
      </c>
      <c r="E5338" s="18" t="s">
        <v>1657</v>
      </c>
      <c r="F5338" s="18" t="s">
        <v>1773</v>
      </c>
      <c r="G5338" s="18">
        <v>2280</v>
      </c>
      <c r="H5338" s="18">
        <v>2.37</v>
      </c>
      <c r="I5338" s="18">
        <v>3.59</v>
      </c>
      <c r="Q5338"/>
    </row>
    <row r="5339" spans="2:17" x14ac:dyDescent="0.25">
      <c r="B5339" s="18">
        <v>2012</v>
      </c>
      <c r="C5339" s="18" t="s">
        <v>8</v>
      </c>
      <c r="D5339" s="18" t="s">
        <v>266</v>
      </c>
      <c r="E5339" s="18" t="s">
        <v>1657</v>
      </c>
      <c r="F5339" s="18" t="s">
        <v>1774</v>
      </c>
      <c r="G5339" s="18">
        <v>1932</v>
      </c>
      <c r="H5339" s="18">
        <v>2.74</v>
      </c>
      <c r="I5339" s="18">
        <v>3.66</v>
      </c>
      <c r="Q5339"/>
    </row>
    <row r="5340" spans="2:17" x14ac:dyDescent="0.25">
      <c r="B5340" s="18">
        <v>2012</v>
      </c>
      <c r="C5340" s="18" t="s">
        <v>8</v>
      </c>
      <c r="D5340" s="18" t="s">
        <v>266</v>
      </c>
      <c r="E5340" s="18" t="s">
        <v>1657</v>
      </c>
      <c r="F5340" s="18" t="s">
        <v>1775</v>
      </c>
      <c r="G5340" s="18">
        <v>1716</v>
      </c>
      <c r="H5340" s="18">
        <v>2.44</v>
      </c>
      <c r="I5340" s="18">
        <v>3.36</v>
      </c>
      <c r="Q5340"/>
    </row>
    <row r="5341" spans="2:17" x14ac:dyDescent="0.25">
      <c r="B5341" s="18">
        <v>2012</v>
      </c>
      <c r="C5341" s="18" t="s">
        <v>8</v>
      </c>
      <c r="D5341" s="18" t="s">
        <v>266</v>
      </c>
      <c r="E5341" s="18" t="s">
        <v>1657</v>
      </c>
      <c r="F5341" s="18" t="s">
        <v>1776</v>
      </c>
      <c r="G5341" s="18">
        <v>2316</v>
      </c>
      <c r="H5341" s="18">
        <v>2.61</v>
      </c>
      <c r="I5341" s="18">
        <v>3.61</v>
      </c>
      <c r="Q5341"/>
    </row>
    <row r="5342" spans="2:17" x14ac:dyDescent="0.25">
      <c r="B5342" s="18">
        <v>2012</v>
      </c>
      <c r="C5342" s="18" t="s">
        <v>8</v>
      </c>
      <c r="D5342" s="18" t="s">
        <v>266</v>
      </c>
      <c r="E5342" s="18" t="s">
        <v>1657</v>
      </c>
      <c r="F5342" s="18" t="s">
        <v>1777</v>
      </c>
      <c r="G5342" s="18">
        <v>1656</v>
      </c>
      <c r="H5342" s="18">
        <v>2.66</v>
      </c>
      <c r="I5342" s="18">
        <v>3.98</v>
      </c>
      <c r="Q5342"/>
    </row>
    <row r="5343" spans="2:17" x14ac:dyDescent="0.25">
      <c r="B5343" s="18">
        <v>2012</v>
      </c>
      <c r="C5343" s="18" t="s">
        <v>8</v>
      </c>
      <c r="D5343" s="18" t="s">
        <v>266</v>
      </c>
      <c r="E5343" s="18" t="s">
        <v>1657</v>
      </c>
      <c r="F5343" s="18" t="s">
        <v>1778</v>
      </c>
      <c r="G5343" s="18">
        <v>1740</v>
      </c>
      <c r="H5343" s="18">
        <v>2.93</v>
      </c>
      <c r="I5343" s="18">
        <v>3.49</v>
      </c>
      <c r="Q5343"/>
    </row>
    <row r="5344" spans="2:17" x14ac:dyDescent="0.25">
      <c r="B5344" s="18">
        <v>2012</v>
      </c>
      <c r="C5344" s="18" t="s">
        <v>8</v>
      </c>
      <c r="D5344" s="18" t="s">
        <v>266</v>
      </c>
      <c r="E5344" s="18" t="s">
        <v>1657</v>
      </c>
      <c r="F5344" s="18" t="s">
        <v>1779</v>
      </c>
      <c r="G5344" s="18">
        <v>2040</v>
      </c>
      <c r="H5344" s="18">
        <v>2.83</v>
      </c>
      <c r="I5344" s="18">
        <v>3.74</v>
      </c>
      <c r="Q5344"/>
    </row>
    <row r="5345" spans="2:17" x14ac:dyDescent="0.25">
      <c r="B5345" s="18">
        <v>2012</v>
      </c>
      <c r="C5345" s="18" t="s">
        <v>8</v>
      </c>
      <c r="D5345" s="18" t="s">
        <v>266</v>
      </c>
      <c r="E5345" s="18" t="s">
        <v>1657</v>
      </c>
      <c r="F5345" s="18" t="s">
        <v>1780</v>
      </c>
      <c r="G5345" s="18">
        <v>1380</v>
      </c>
      <c r="H5345" s="18">
        <v>2.3199999999999998</v>
      </c>
      <c r="I5345" s="18">
        <v>3.44</v>
      </c>
      <c r="Q5345"/>
    </row>
    <row r="5346" spans="2:17" x14ac:dyDescent="0.25">
      <c r="B5346" s="18">
        <v>2012</v>
      </c>
      <c r="C5346" s="18" t="s">
        <v>8</v>
      </c>
      <c r="D5346" s="18" t="s">
        <v>266</v>
      </c>
      <c r="E5346" s="18" t="s">
        <v>1657</v>
      </c>
      <c r="F5346" s="18" t="s">
        <v>1781</v>
      </c>
      <c r="G5346" s="18">
        <v>1884</v>
      </c>
      <c r="H5346" s="18">
        <v>2.72</v>
      </c>
      <c r="I5346" s="18">
        <v>3.91</v>
      </c>
      <c r="Q5346"/>
    </row>
    <row r="5347" spans="2:17" x14ac:dyDescent="0.25">
      <c r="B5347" s="18">
        <v>2012</v>
      </c>
      <c r="C5347" s="18" t="s">
        <v>8</v>
      </c>
      <c r="D5347" s="18" t="s">
        <v>266</v>
      </c>
      <c r="E5347" s="18" t="s">
        <v>1657</v>
      </c>
      <c r="F5347" s="18" t="s">
        <v>1782</v>
      </c>
      <c r="G5347" s="18">
        <v>1932</v>
      </c>
      <c r="H5347" s="18">
        <v>2.84</v>
      </c>
      <c r="I5347" s="18">
        <v>3.73</v>
      </c>
      <c r="Q5347"/>
    </row>
    <row r="5348" spans="2:17" x14ac:dyDescent="0.25">
      <c r="B5348" s="18">
        <v>2012</v>
      </c>
      <c r="C5348" s="18" t="s">
        <v>8</v>
      </c>
      <c r="D5348" s="18" t="s">
        <v>266</v>
      </c>
      <c r="E5348" s="18" t="s">
        <v>1657</v>
      </c>
      <c r="F5348" s="18" t="s">
        <v>1783</v>
      </c>
      <c r="G5348" s="18">
        <v>1788</v>
      </c>
      <c r="H5348" s="18">
        <v>2.85</v>
      </c>
      <c r="I5348" s="18">
        <v>3.71</v>
      </c>
      <c r="Q5348"/>
    </row>
    <row r="5349" spans="2:17" x14ac:dyDescent="0.25">
      <c r="B5349" s="18">
        <v>2012</v>
      </c>
      <c r="C5349" s="18" t="s">
        <v>8</v>
      </c>
      <c r="D5349" s="18" t="s">
        <v>205</v>
      </c>
      <c r="E5349" s="18" t="s">
        <v>1784</v>
      </c>
      <c r="F5349" s="18" t="s">
        <v>1785</v>
      </c>
      <c r="G5349" s="18">
        <v>1320</v>
      </c>
      <c r="H5349" s="18">
        <v>1.35</v>
      </c>
      <c r="I5349" s="18">
        <v>1.85</v>
      </c>
      <c r="Q5349"/>
    </row>
    <row r="5350" spans="2:17" x14ac:dyDescent="0.25">
      <c r="B5350" s="18">
        <v>2012</v>
      </c>
      <c r="C5350" s="18" t="s">
        <v>8</v>
      </c>
      <c r="D5350" s="18" t="s">
        <v>205</v>
      </c>
      <c r="E5350" s="18" t="s">
        <v>1784</v>
      </c>
      <c r="F5350" s="18" t="s">
        <v>1786</v>
      </c>
      <c r="G5350" s="18">
        <v>828</v>
      </c>
      <c r="H5350" s="18">
        <v>1.43</v>
      </c>
      <c r="I5350" s="18">
        <v>1.78</v>
      </c>
      <c r="Q5350"/>
    </row>
    <row r="5351" spans="2:17" x14ac:dyDescent="0.25">
      <c r="B5351" s="18">
        <v>2012</v>
      </c>
      <c r="C5351" s="18" t="s">
        <v>8</v>
      </c>
      <c r="D5351" s="18" t="s">
        <v>205</v>
      </c>
      <c r="E5351" s="18" t="s">
        <v>1784</v>
      </c>
      <c r="F5351" s="18" t="s">
        <v>1787</v>
      </c>
      <c r="G5351" s="18">
        <v>876</v>
      </c>
      <c r="H5351" s="18">
        <v>1.1000000000000001</v>
      </c>
      <c r="I5351" s="18">
        <v>1.85</v>
      </c>
      <c r="Q5351"/>
    </row>
    <row r="5352" spans="2:17" x14ac:dyDescent="0.25">
      <c r="B5352" s="18">
        <v>2012</v>
      </c>
      <c r="C5352" s="18" t="s">
        <v>8</v>
      </c>
      <c r="D5352" s="18" t="s">
        <v>205</v>
      </c>
      <c r="E5352" s="18" t="s">
        <v>1784</v>
      </c>
      <c r="F5352" s="18" t="s">
        <v>1788</v>
      </c>
      <c r="G5352" s="18">
        <v>828</v>
      </c>
      <c r="H5352" s="18">
        <v>1.45</v>
      </c>
      <c r="I5352" s="18">
        <v>1.61</v>
      </c>
      <c r="Q5352"/>
    </row>
    <row r="5353" spans="2:17" x14ac:dyDescent="0.25">
      <c r="B5353" s="18">
        <v>2012</v>
      </c>
      <c r="C5353" s="18" t="s">
        <v>8</v>
      </c>
      <c r="D5353" s="18" t="s">
        <v>205</v>
      </c>
      <c r="E5353" s="18" t="s">
        <v>1784</v>
      </c>
      <c r="F5353" s="18" t="s">
        <v>1789</v>
      </c>
      <c r="G5353" s="18">
        <v>1140</v>
      </c>
      <c r="H5353" s="18">
        <v>1.45</v>
      </c>
      <c r="I5353" s="18">
        <v>1.64</v>
      </c>
      <c r="Q5353"/>
    </row>
    <row r="5354" spans="2:17" x14ac:dyDescent="0.25">
      <c r="B5354" s="18">
        <v>2012</v>
      </c>
      <c r="C5354" s="18" t="s">
        <v>8</v>
      </c>
      <c r="D5354" s="18" t="s">
        <v>205</v>
      </c>
      <c r="E5354" s="18" t="s">
        <v>1784</v>
      </c>
      <c r="F5354" s="18" t="s">
        <v>1790</v>
      </c>
      <c r="G5354" s="18">
        <v>1116</v>
      </c>
      <c r="H5354" s="18">
        <v>1.1399999999999999</v>
      </c>
      <c r="I5354" s="18">
        <v>1.89</v>
      </c>
      <c r="Q5354"/>
    </row>
    <row r="5355" spans="2:17" x14ac:dyDescent="0.25">
      <c r="B5355" s="18">
        <v>2012</v>
      </c>
      <c r="C5355" s="18" t="s">
        <v>8</v>
      </c>
      <c r="D5355" s="18" t="s">
        <v>205</v>
      </c>
      <c r="E5355" s="18" t="s">
        <v>1784</v>
      </c>
      <c r="F5355" s="18" t="s">
        <v>1791</v>
      </c>
      <c r="G5355" s="18">
        <v>672</v>
      </c>
      <c r="H5355" s="18">
        <v>1.39</v>
      </c>
      <c r="I5355" s="18">
        <v>1.6</v>
      </c>
      <c r="Q5355"/>
    </row>
    <row r="5356" spans="2:17" x14ac:dyDescent="0.25">
      <c r="B5356" s="18">
        <v>2012</v>
      </c>
      <c r="C5356" s="18" t="s">
        <v>8</v>
      </c>
      <c r="D5356" s="18" t="s">
        <v>205</v>
      </c>
      <c r="E5356" s="18" t="s">
        <v>1784</v>
      </c>
      <c r="F5356" s="18" t="s">
        <v>1792</v>
      </c>
      <c r="G5356" s="18">
        <v>996</v>
      </c>
      <c r="H5356" s="18">
        <v>1.31</v>
      </c>
      <c r="I5356" s="18">
        <v>1.76</v>
      </c>
      <c r="Q5356"/>
    </row>
    <row r="5357" spans="2:17" x14ac:dyDescent="0.25">
      <c r="B5357" s="18">
        <v>2012</v>
      </c>
      <c r="C5357" s="18" t="s">
        <v>8</v>
      </c>
      <c r="D5357" s="18" t="s">
        <v>205</v>
      </c>
      <c r="E5357" s="18" t="s">
        <v>1784</v>
      </c>
      <c r="F5357" s="18" t="s">
        <v>1793</v>
      </c>
      <c r="G5357" s="18">
        <v>624</v>
      </c>
      <c r="H5357" s="18">
        <v>1.45</v>
      </c>
      <c r="I5357" s="18">
        <v>1.62</v>
      </c>
      <c r="Q5357"/>
    </row>
    <row r="5358" spans="2:17" x14ac:dyDescent="0.25">
      <c r="B5358" s="18">
        <v>2012</v>
      </c>
      <c r="C5358" s="18" t="s">
        <v>8</v>
      </c>
      <c r="D5358" s="18" t="s">
        <v>205</v>
      </c>
      <c r="E5358" s="18" t="s">
        <v>1784</v>
      </c>
      <c r="F5358" s="18" t="s">
        <v>3767</v>
      </c>
      <c r="G5358" s="18">
        <v>684</v>
      </c>
      <c r="H5358" s="18">
        <v>1.24</v>
      </c>
      <c r="I5358" s="18">
        <v>1.71</v>
      </c>
      <c r="Q5358"/>
    </row>
    <row r="5359" spans="2:17" x14ac:dyDescent="0.25">
      <c r="B5359" s="18">
        <v>2012</v>
      </c>
      <c r="C5359" s="18" t="s">
        <v>8</v>
      </c>
      <c r="D5359" s="18" t="s">
        <v>205</v>
      </c>
      <c r="E5359" s="18" t="s">
        <v>1784</v>
      </c>
      <c r="F5359" s="18" t="s">
        <v>3768</v>
      </c>
      <c r="G5359" s="18">
        <v>756</v>
      </c>
      <c r="H5359" s="18">
        <v>1.1100000000000001</v>
      </c>
      <c r="I5359" s="18">
        <v>1.84</v>
      </c>
      <c r="Q5359"/>
    </row>
    <row r="5360" spans="2:17" x14ac:dyDescent="0.25">
      <c r="B5360" s="18">
        <v>2012</v>
      </c>
      <c r="C5360" s="18" t="s">
        <v>8</v>
      </c>
      <c r="D5360" s="18" t="s">
        <v>205</v>
      </c>
      <c r="E5360" s="18" t="s">
        <v>1784</v>
      </c>
      <c r="F5360" s="18" t="s">
        <v>3769</v>
      </c>
      <c r="G5360" s="18">
        <v>1284</v>
      </c>
      <c r="H5360" s="18">
        <v>1.33</v>
      </c>
      <c r="I5360" s="18">
        <v>1.62</v>
      </c>
      <c r="Q5360"/>
    </row>
    <row r="5361" spans="2:17" x14ac:dyDescent="0.25">
      <c r="B5361" s="18">
        <v>2012</v>
      </c>
      <c r="C5361" s="18" t="s">
        <v>8</v>
      </c>
      <c r="D5361" s="18" t="s">
        <v>205</v>
      </c>
      <c r="E5361" s="18" t="s">
        <v>1784</v>
      </c>
      <c r="F5361" s="18" t="s">
        <v>3770</v>
      </c>
      <c r="G5361" s="18">
        <v>948</v>
      </c>
      <c r="H5361" s="18">
        <v>1.5</v>
      </c>
      <c r="I5361" s="18">
        <v>1.81</v>
      </c>
      <c r="Q5361"/>
    </row>
    <row r="5362" spans="2:17" x14ac:dyDescent="0.25">
      <c r="B5362" s="18">
        <v>2012</v>
      </c>
      <c r="C5362" s="18" t="s">
        <v>8</v>
      </c>
      <c r="D5362" s="18" t="s">
        <v>205</v>
      </c>
      <c r="E5362" s="18" t="s">
        <v>1784</v>
      </c>
      <c r="F5362" s="18" t="s">
        <v>3771</v>
      </c>
      <c r="G5362" s="18">
        <v>1248</v>
      </c>
      <c r="H5362" s="18">
        <v>1.22</v>
      </c>
      <c r="I5362" s="18">
        <v>1.74</v>
      </c>
      <c r="Q5362"/>
    </row>
    <row r="5363" spans="2:17" x14ac:dyDescent="0.25">
      <c r="B5363" s="18">
        <v>2012</v>
      </c>
      <c r="C5363" s="18" t="s">
        <v>8</v>
      </c>
      <c r="D5363" s="18" t="s">
        <v>266</v>
      </c>
      <c r="E5363" s="18" t="s">
        <v>1794</v>
      </c>
      <c r="F5363" s="18" t="s">
        <v>1795</v>
      </c>
      <c r="G5363" s="18">
        <v>2460</v>
      </c>
      <c r="H5363" s="18">
        <v>2.73</v>
      </c>
      <c r="I5363" s="18">
        <v>3.33</v>
      </c>
      <c r="Q5363"/>
    </row>
    <row r="5364" spans="2:17" x14ac:dyDescent="0.25">
      <c r="B5364" s="18">
        <v>2012</v>
      </c>
      <c r="C5364" s="18" t="s">
        <v>8</v>
      </c>
      <c r="D5364" s="18" t="s">
        <v>266</v>
      </c>
      <c r="E5364" s="18" t="s">
        <v>1794</v>
      </c>
      <c r="F5364" s="18" t="s">
        <v>1796</v>
      </c>
      <c r="G5364" s="18">
        <v>1992</v>
      </c>
      <c r="H5364" s="18">
        <v>2.63</v>
      </c>
      <c r="I5364" s="18">
        <v>3.81</v>
      </c>
      <c r="Q5364"/>
    </row>
    <row r="5365" spans="2:17" x14ac:dyDescent="0.25">
      <c r="B5365" s="18">
        <v>2012</v>
      </c>
      <c r="C5365" s="18" t="s">
        <v>8</v>
      </c>
      <c r="D5365" s="18" t="s">
        <v>266</v>
      </c>
      <c r="E5365" s="18" t="s">
        <v>1794</v>
      </c>
      <c r="F5365" s="18" t="s">
        <v>1797</v>
      </c>
      <c r="G5365" s="18">
        <v>1800</v>
      </c>
      <c r="H5365" s="18">
        <v>2.37</v>
      </c>
      <c r="I5365" s="18">
        <v>3.7</v>
      </c>
      <c r="Q5365"/>
    </row>
    <row r="5366" spans="2:17" x14ac:dyDescent="0.25">
      <c r="B5366" s="18">
        <v>2012</v>
      </c>
      <c r="C5366" s="18" t="s">
        <v>8</v>
      </c>
      <c r="D5366" s="18" t="s">
        <v>266</v>
      </c>
      <c r="E5366" s="18" t="s">
        <v>1794</v>
      </c>
      <c r="F5366" s="18" t="s">
        <v>1798</v>
      </c>
      <c r="G5366" s="18">
        <v>1752</v>
      </c>
      <c r="H5366" s="18">
        <v>2.99</v>
      </c>
      <c r="I5366" s="18">
        <v>3.55</v>
      </c>
      <c r="Q5366"/>
    </row>
    <row r="5367" spans="2:17" x14ac:dyDescent="0.25">
      <c r="B5367" s="18">
        <v>2012</v>
      </c>
      <c r="C5367" s="18" t="s">
        <v>8</v>
      </c>
      <c r="D5367" s="18" t="s">
        <v>266</v>
      </c>
      <c r="E5367" s="18" t="s">
        <v>1794</v>
      </c>
      <c r="F5367" s="18" t="s">
        <v>1799</v>
      </c>
      <c r="G5367" s="18">
        <v>1272</v>
      </c>
      <c r="H5367" s="18">
        <v>2.64</v>
      </c>
      <c r="I5367" s="18">
        <v>3.94</v>
      </c>
      <c r="Q5367"/>
    </row>
    <row r="5368" spans="2:17" x14ac:dyDescent="0.25">
      <c r="B5368" s="18">
        <v>2012</v>
      </c>
      <c r="C5368" s="18" t="s">
        <v>8</v>
      </c>
      <c r="D5368" s="18" t="s">
        <v>266</v>
      </c>
      <c r="E5368" s="18" t="s">
        <v>1794</v>
      </c>
      <c r="F5368" s="18" t="s">
        <v>1800</v>
      </c>
      <c r="G5368" s="18">
        <v>1368</v>
      </c>
      <c r="H5368" s="18">
        <v>2.4300000000000002</v>
      </c>
      <c r="I5368" s="18">
        <v>3.45</v>
      </c>
      <c r="Q5368"/>
    </row>
    <row r="5369" spans="2:17" x14ac:dyDescent="0.25">
      <c r="B5369" s="18">
        <v>2012</v>
      </c>
      <c r="C5369" s="18" t="s">
        <v>8</v>
      </c>
      <c r="D5369" s="18" t="s">
        <v>94</v>
      </c>
      <c r="E5369" s="18" t="s">
        <v>1801</v>
      </c>
      <c r="F5369" s="18" t="s">
        <v>1802</v>
      </c>
      <c r="G5369" s="18">
        <v>6504</v>
      </c>
      <c r="H5369" s="18">
        <v>0.55000000000000004</v>
      </c>
      <c r="I5369" s="18">
        <v>1.1399999999999999</v>
      </c>
      <c r="Q5369"/>
    </row>
    <row r="5370" spans="2:17" x14ac:dyDescent="0.25">
      <c r="B5370" s="18">
        <v>2012</v>
      </c>
      <c r="C5370" s="18" t="s">
        <v>8</v>
      </c>
      <c r="D5370" s="18" t="s">
        <v>94</v>
      </c>
      <c r="E5370" s="18" t="s">
        <v>1801</v>
      </c>
      <c r="F5370" s="18" t="s">
        <v>1803</v>
      </c>
      <c r="G5370" s="18">
        <v>6216</v>
      </c>
      <c r="H5370" s="18">
        <v>1.1499999999999999</v>
      </c>
      <c r="I5370" s="18">
        <v>1.1499999999999999</v>
      </c>
      <c r="Q5370"/>
    </row>
    <row r="5371" spans="2:17" x14ac:dyDescent="0.25">
      <c r="B5371" s="18">
        <v>2012</v>
      </c>
      <c r="C5371" s="18" t="s">
        <v>8</v>
      </c>
      <c r="D5371" s="18" t="s">
        <v>94</v>
      </c>
      <c r="E5371" s="18" t="s">
        <v>1801</v>
      </c>
      <c r="F5371" s="18" t="s">
        <v>1804</v>
      </c>
      <c r="G5371" s="18">
        <v>8940</v>
      </c>
      <c r="H5371" s="18">
        <v>0.49</v>
      </c>
      <c r="I5371" s="18">
        <v>1.19</v>
      </c>
      <c r="Q5371"/>
    </row>
    <row r="5372" spans="2:17" x14ac:dyDescent="0.25">
      <c r="B5372" s="18">
        <v>2012</v>
      </c>
      <c r="C5372" s="18" t="s">
        <v>8</v>
      </c>
      <c r="D5372" s="18" t="s">
        <v>94</v>
      </c>
      <c r="E5372" s="18" t="s">
        <v>1801</v>
      </c>
      <c r="F5372" s="18" t="s">
        <v>1805</v>
      </c>
      <c r="G5372" s="18">
        <v>6600</v>
      </c>
      <c r="H5372" s="18">
        <v>0.45</v>
      </c>
      <c r="I5372" s="18">
        <v>1.04</v>
      </c>
      <c r="Q5372"/>
    </row>
    <row r="5373" spans="2:17" x14ac:dyDescent="0.25">
      <c r="B5373" s="18">
        <v>2012</v>
      </c>
      <c r="C5373" s="18" t="s">
        <v>8</v>
      </c>
      <c r="D5373" s="18" t="s">
        <v>94</v>
      </c>
      <c r="E5373" s="18" t="s">
        <v>1801</v>
      </c>
      <c r="F5373" s="18" t="s">
        <v>1806</v>
      </c>
      <c r="G5373" s="18">
        <v>5124</v>
      </c>
      <c r="H5373" s="18">
        <v>0.74</v>
      </c>
      <c r="I5373" s="18">
        <v>1.07</v>
      </c>
      <c r="Q5373"/>
    </row>
    <row r="5374" spans="2:17" x14ac:dyDescent="0.25">
      <c r="B5374" s="18">
        <v>2012</v>
      </c>
      <c r="C5374" s="18" t="s">
        <v>8</v>
      </c>
      <c r="D5374" s="18" t="s">
        <v>94</v>
      </c>
      <c r="E5374" s="18" t="s">
        <v>1801</v>
      </c>
      <c r="F5374" s="18" t="s">
        <v>1807</v>
      </c>
      <c r="G5374" s="18">
        <v>7512</v>
      </c>
      <c r="H5374" s="18">
        <v>0.9</v>
      </c>
      <c r="I5374" s="18">
        <v>1.1000000000000001</v>
      </c>
      <c r="Q5374"/>
    </row>
    <row r="5375" spans="2:17" x14ac:dyDescent="0.25">
      <c r="B5375" s="18">
        <v>2012</v>
      </c>
      <c r="C5375" s="18" t="s">
        <v>8</v>
      </c>
      <c r="D5375" s="18" t="s">
        <v>94</v>
      </c>
      <c r="E5375" s="18" t="s">
        <v>1801</v>
      </c>
      <c r="F5375" s="18" t="s">
        <v>1808</v>
      </c>
      <c r="G5375" s="18">
        <v>6960</v>
      </c>
      <c r="H5375" s="18">
        <v>0.61</v>
      </c>
      <c r="I5375" s="18">
        <v>0.97</v>
      </c>
      <c r="Q5375"/>
    </row>
    <row r="5376" spans="2:17" x14ac:dyDescent="0.25">
      <c r="B5376" s="18">
        <v>2012</v>
      </c>
      <c r="C5376" s="18" t="s">
        <v>8</v>
      </c>
      <c r="D5376" s="18" t="s">
        <v>94</v>
      </c>
      <c r="E5376" s="18" t="s">
        <v>1801</v>
      </c>
      <c r="F5376" s="18" t="s">
        <v>1809</v>
      </c>
      <c r="G5376" s="18">
        <v>7392</v>
      </c>
      <c r="H5376" s="18">
        <v>0.6</v>
      </c>
      <c r="I5376" s="18">
        <v>1.1499999999999999</v>
      </c>
      <c r="Q5376"/>
    </row>
    <row r="5377" spans="2:17" x14ac:dyDescent="0.25">
      <c r="B5377" s="18">
        <v>2012</v>
      </c>
      <c r="C5377" s="18" t="s">
        <v>8</v>
      </c>
      <c r="D5377" s="18" t="s">
        <v>94</v>
      </c>
      <c r="E5377" s="18" t="s">
        <v>1801</v>
      </c>
      <c r="F5377" s="18" t="s">
        <v>1810</v>
      </c>
      <c r="G5377" s="18">
        <v>8724</v>
      </c>
      <c r="H5377" s="18">
        <v>0.74</v>
      </c>
      <c r="I5377" s="18">
        <v>1.2</v>
      </c>
      <c r="Q5377"/>
    </row>
    <row r="5378" spans="2:17" x14ac:dyDescent="0.25">
      <c r="B5378" s="18">
        <v>2012</v>
      </c>
      <c r="C5378" s="18" t="s">
        <v>8</v>
      </c>
      <c r="D5378" s="18" t="s">
        <v>94</v>
      </c>
      <c r="E5378" s="18" t="s">
        <v>1801</v>
      </c>
      <c r="F5378" s="18" t="s">
        <v>1811</v>
      </c>
      <c r="G5378" s="18">
        <v>7092</v>
      </c>
      <c r="H5378" s="18">
        <v>0.84</v>
      </c>
      <c r="I5378" s="18">
        <v>1.05</v>
      </c>
      <c r="Q5378"/>
    </row>
    <row r="5379" spans="2:17" x14ac:dyDescent="0.25">
      <c r="B5379" s="18">
        <v>2012</v>
      </c>
      <c r="C5379" s="18" t="s">
        <v>8</v>
      </c>
      <c r="D5379" s="18" t="s">
        <v>94</v>
      </c>
      <c r="E5379" s="18" t="s">
        <v>1801</v>
      </c>
      <c r="F5379" s="18" t="s">
        <v>1812</v>
      </c>
      <c r="G5379" s="18">
        <v>7440</v>
      </c>
      <c r="H5379" s="18">
        <v>1.03</v>
      </c>
      <c r="I5379" s="18">
        <v>1.1200000000000001</v>
      </c>
      <c r="Q5379"/>
    </row>
    <row r="5380" spans="2:17" x14ac:dyDescent="0.25">
      <c r="B5380" s="18">
        <v>2012</v>
      </c>
      <c r="C5380" s="18" t="s">
        <v>8</v>
      </c>
      <c r="D5380" s="18" t="s">
        <v>94</v>
      </c>
      <c r="E5380" s="18" t="s">
        <v>1801</v>
      </c>
      <c r="F5380" s="18" t="s">
        <v>1813</v>
      </c>
      <c r="G5380" s="18">
        <v>7224</v>
      </c>
      <c r="H5380" s="18">
        <v>0.76</v>
      </c>
      <c r="I5380" s="18">
        <v>0.92</v>
      </c>
      <c r="Q5380"/>
    </row>
    <row r="5381" spans="2:17" x14ac:dyDescent="0.25">
      <c r="B5381" s="18">
        <v>2012</v>
      </c>
      <c r="C5381" s="18" t="s">
        <v>8</v>
      </c>
      <c r="D5381" s="18" t="s">
        <v>94</v>
      </c>
      <c r="E5381" s="18" t="s">
        <v>1801</v>
      </c>
      <c r="F5381" s="18" t="s">
        <v>1814</v>
      </c>
      <c r="G5381" s="18">
        <v>6168</v>
      </c>
      <c r="H5381" s="18">
        <v>1.1299999999999999</v>
      </c>
      <c r="I5381" s="18">
        <v>0.98</v>
      </c>
      <c r="Q5381"/>
    </row>
    <row r="5382" spans="2:17" x14ac:dyDescent="0.25">
      <c r="B5382" s="18">
        <v>2012</v>
      </c>
      <c r="C5382" s="18" t="s">
        <v>8</v>
      </c>
      <c r="D5382" s="18" t="s">
        <v>94</v>
      </c>
      <c r="E5382" s="18" t="s">
        <v>1801</v>
      </c>
      <c r="F5382" s="18" t="s">
        <v>1815</v>
      </c>
      <c r="G5382" s="18">
        <v>5376</v>
      </c>
      <c r="H5382" s="18">
        <v>1.1000000000000001</v>
      </c>
      <c r="I5382" s="18">
        <v>1.0900000000000001</v>
      </c>
      <c r="Q5382"/>
    </row>
    <row r="5383" spans="2:17" x14ac:dyDescent="0.25">
      <c r="B5383" s="18">
        <v>2012</v>
      </c>
      <c r="C5383" s="18" t="s">
        <v>8</v>
      </c>
      <c r="D5383" s="18" t="s">
        <v>94</v>
      </c>
      <c r="E5383" s="18" t="s">
        <v>1801</v>
      </c>
      <c r="F5383" s="18" t="s">
        <v>1816</v>
      </c>
      <c r="G5383" s="18">
        <v>9456</v>
      </c>
      <c r="H5383" s="18">
        <v>0.62</v>
      </c>
      <c r="I5383" s="18">
        <v>0.93</v>
      </c>
      <c r="Q5383"/>
    </row>
    <row r="5384" spans="2:17" x14ac:dyDescent="0.25">
      <c r="B5384" s="18">
        <v>2012</v>
      </c>
      <c r="C5384" s="18" t="s">
        <v>8</v>
      </c>
      <c r="D5384" s="18" t="s">
        <v>94</v>
      </c>
      <c r="E5384" s="18" t="s">
        <v>1801</v>
      </c>
      <c r="F5384" s="18" t="s">
        <v>1817</v>
      </c>
      <c r="G5384" s="18">
        <v>7584</v>
      </c>
      <c r="H5384" s="18">
        <v>0.53</v>
      </c>
      <c r="I5384" s="18">
        <v>1.06</v>
      </c>
      <c r="Q5384"/>
    </row>
    <row r="5385" spans="2:17" x14ac:dyDescent="0.25">
      <c r="B5385" s="18">
        <v>2012</v>
      </c>
      <c r="C5385" s="18" t="s">
        <v>8</v>
      </c>
      <c r="D5385" s="18" t="s">
        <v>94</v>
      </c>
      <c r="E5385" s="18" t="s">
        <v>1801</v>
      </c>
      <c r="F5385" s="18" t="s">
        <v>1818</v>
      </c>
      <c r="G5385" s="18">
        <v>5904</v>
      </c>
      <c r="H5385" s="18">
        <v>1.18</v>
      </c>
      <c r="I5385" s="18">
        <v>1.1599999999999999</v>
      </c>
      <c r="Q5385"/>
    </row>
    <row r="5386" spans="2:17" x14ac:dyDescent="0.25">
      <c r="B5386" s="18">
        <v>2012</v>
      </c>
      <c r="C5386" s="18" t="s">
        <v>8</v>
      </c>
      <c r="D5386" s="18" t="s">
        <v>94</v>
      </c>
      <c r="E5386" s="18" t="s">
        <v>1801</v>
      </c>
      <c r="F5386" s="18" t="s">
        <v>1819</v>
      </c>
      <c r="G5386" s="18">
        <v>9552</v>
      </c>
      <c r="H5386" s="18">
        <v>1.05</v>
      </c>
      <c r="I5386" s="18">
        <v>1.1100000000000001</v>
      </c>
      <c r="Q5386"/>
    </row>
    <row r="5387" spans="2:17" x14ac:dyDescent="0.25">
      <c r="B5387" s="18">
        <v>2012</v>
      </c>
      <c r="C5387" s="18" t="s">
        <v>8</v>
      </c>
      <c r="D5387" s="18" t="s">
        <v>94</v>
      </c>
      <c r="E5387" s="18" t="s">
        <v>1801</v>
      </c>
      <c r="F5387" s="18" t="s">
        <v>1820</v>
      </c>
      <c r="G5387" s="18">
        <v>8556</v>
      </c>
      <c r="H5387" s="18">
        <v>0.94</v>
      </c>
      <c r="I5387" s="18">
        <v>1.04</v>
      </c>
      <c r="Q5387"/>
    </row>
    <row r="5388" spans="2:17" x14ac:dyDescent="0.25">
      <c r="B5388" s="18">
        <v>2012</v>
      </c>
      <c r="C5388" s="18" t="s">
        <v>8</v>
      </c>
      <c r="D5388" s="18" t="s">
        <v>1821</v>
      </c>
      <c r="E5388" s="18" t="s">
        <v>1822</v>
      </c>
      <c r="F5388" s="18" t="s">
        <v>1823</v>
      </c>
      <c r="G5388" s="18">
        <v>276</v>
      </c>
      <c r="H5388" s="18">
        <v>1.52</v>
      </c>
      <c r="I5388" s="18">
        <v>1.88</v>
      </c>
      <c r="Q5388"/>
    </row>
    <row r="5389" spans="2:17" x14ac:dyDescent="0.25">
      <c r="B5389" s="18">
        <v>2012</v>
      </c>
      <c r="C5389" s="18" t="s">
        <v>8</v>
      </c>
      <c r="D5389" s="18" t="s">
        <v>1821</v>
      </c>
      <c r="E5389" s="18" t="s">
        <v>1822</v>
      </c>
      <c r="F5389" s="18" t="s">
        <v>1824</v>
      </c>
      <c r="G5389" s="18">
        <v>456</v>
      </c>
      <c r="H5389" s="18">
        <v>1.51</v>
      </c>
      <c r="I5389" s="18">
        <v>1.72</v>
      </c>
      <c r="Q5389"/>
    </row>
    <row r="5390" spans="2:17" x14ac:dyDescent="0.25">
      <c r="B5390" s="18">
        <v>2012</v>
      </c>
      <c r="C5390" s="18" t="s">
        <v>8</v>
      </c>
      <c r="D5390" s="18" t="s">
        <v>1821</v>
      </c>
      <c r="E5390" s="18" t="s">
        <v>1822</v>
      </c>
      <c r="F5390" s="18" t="s">
        <v>1825</v>
      </c>
      <c r="G5390" s="18">
        <v>648</v>
      </c>
      <c r="H5390" s="18">
        <v>1.4</v>
      </c>
      <c r="I5390" s="18">
        <v>1.78</v>
      </c>
      <c r="Q5390"/>
    </row>
    <row r="5391" spans="2:17" x14ac:dyDescent="0.25">
      <c r="B5391" s="18">
        <v>2012</v>
      </c>
      <c r="C5391" s="18" t="s">
        <v>8</v>
      </c>
      <c r="D5391" s="18" t="s">
        <v>1821</v>
      </c>
      <c r="E5391" s="18" t="s">
        <v>1822</v>
      </c>
      <c r="F5391" s="18" t="s">
        <v>1826</v>
      </c>
      <c r="G5391" s="18">
        <v>504</v>
      </c>
      <c r="H5391" s="18">
        <v>1.43</v>
      </c>
      <c r="I5391" s="18">
        <v>1.72</v>
      </c>
      <c r="Q5391"/>
    </row>
    <row r="5392" spans="2:17" x14ac:dyDescent="0.25">
      <c r="B5392" s="18">
        <v>2012</v>
      </c>
      <c r="C5392" s="18" t="s">
        <v>8</v>
      </c>
      <c r="D5392" s="18" t="s">
        <v>1821</v>
      </c>
      <c r="E5392" s="18" t="s">
        <v>1822</v>
      </c>
      <c r="F5392" s="18" t="s">
        <v>1827</v>
      </c>
      <c r="G5392" s="18">
        <v>372</v>
      </c>
      <c r="H5392" s="18">
        <v>1.48</v>
      </c>
      <c r="I5392" s="18">
        <v>1.77</v>
      </c>
      <c r="Q5392"/>
    </row>
    <row r="5393" spans="2:17" x14ac:dyDescent="0.25">
      <c r="B5393" s="18">
        <v>2012</v>
      </c>
      <c r="C5393" s="18" t="s">
        <v>8</v>
      </c>
      <c r="D5393" s="18" t="s">
        <v>1821</v>
      </c>
      <c r="E5393" s="18" t="s">
        <v>1822</v>
      </c>
      <c r="F5393" s="18" t="s">
        <v>1828</v>
      </c>
      <c r="G5393" s="18">
        <v>300</v>
      </c>
      <c r="H5393" s="18">
        <v>1.41</v>
      </c>
      <c r="I5393" s="18">
        <v>1.85</v>
      </c>
      <c r="Q5393"/>
    </row>
    <row r="5394" spans="2:17" x14ac:dyDescent="0.25">
      <c r="B5394" s="18">
        <v>2012</v>
      </c>
      <c r="C5394" s="18" t="s">
        <v>8</v>
      </c>
      <c r="D5394" s="18" t="s">
        <v>1821</v>
      </c>
      <c r="E5394" s="18" t="s">
        <v>1822</v>
      </c>
      <c r="F5394" s="18" t="s">
        <v>1829</v>
      </c>
      <c r="G5394" s="18">
        <v>276</v>
      </c>
      <c r="H5394" s="18">
        <v>1.6</v>
      </c>
      <c r="I5394" s="18">
        <v>1.81</v>
      </c>
      <c r="Q5394"/>
    </row>
    <row r="5395" spans="2:17" x14ac:dyDescent="0.25">
      <c r="B5395" s="18">
        <v>2012</v>
      </c>
      <c r="C5395" s="18" t="s">
        <v>8</v>
      </c>
      <c r="D5395" s="18" t="s">
        <v>1821</v>
      </c>
      <c r="E5395" s="18" t="s">
        <v>1822</v>
      </c>
      <c r="F5395" s="18" t="s">
        <v>1830</v>
      </c>
      <c r="G5395" s="18">
        <v>552</v>
      </c>
      <c r="H5395" s="18">
        <v>1.56</v>
      </c>
      <c r="I5395" s="18">
        <v>1.76</v>
      </c>
      <c r="Q5395"/>
    </row>
    <row r="5396" spans="2:17" x14ac:dyDescent="0.25">
      <c r="B5396" s="18">
        <v>2012</v>
      </c>
      <c r="C5396" s="18" t="s">
        <v>8</v>
      </c>
      <c r="D5396" s="18" t="s">
        <v>1821</v>
      </c>
      <c r="E5396" s="18" t="s">
        <v>1822</v>
      </c>
      <c r="F5396" s="18" t="s">
        <v>1831</v>
      </c>
      <c r="G5396" s="18">
        <v>348</v>
      </c>
      <c r="H5396" s="18">
        <v>1.49</v>
      </c>
      <c r="I5396" s="18">
        <v>1.71</v>
      </c>
      <c r="Q5396"/>
    </row>
    <row r="5397" spans="2:17" x14ac:dyDescent="0.25">
      <c r="B5397" s="18">
        <v>2012</v>
      </c>
      <c r="C5397" s="18" t="s">
        <v>8</v>
      </c>
      <c r="D5397" s="18" t="s">
        <v>1821</v>
      </c>
      <c r="E5397" s="18" t="s">
        <v>1822</v>
      </c>
      <c r="F5397" s="18" t="s">
        <v>1832</v>
      </c>
      <c r="G5397" s="18">
        <v>396</v>
      </c>
      <c r="H5397" s="18">
        <v>1.59</v>
      </c>
      <c r="I5397" s="18">
        <v>1.7</v>
      </c>
      <c r="Q5397"/>
    </row>
    <row r="5398" spans="2:17" x14ac:dyDescent="0.25">
      <c r="B5398" s="18">
        <v>2012</v>
      </c>
      <c r="C5398" s="18" t="s">
        <v>8</v>
      </c>
      <c r="D5398" s="18" t="s">
        <v>1821</v>
      </c>
      <c r="E5398" s="18" t="s">
        <v>1822</v>
      </c>
      <c r="F5398" s="18" t="s">
        <v>1833</v>
      </c>
      <c r="G5398" s="18">
        <v>480</v>
      </c>
      <c r="H5398" s="18">
        <v>1.42</v>
      </c>
      <c r="I5398" s="18">
        <v>1.81</v>
      </c>
      <c r="Q5398"/>
    </row>
    <row r="5399" spans="2:17" x14ac:dyDescent="0.25">
      <c r="B5399" s="18">
        <v>2012</v>
      </c>
      <c r="C5399" s="18" t="s">
        <v>8</v>
      </c>
      <c r="D5399" s="18" t="s">
        <v>1821</v>
      </c>
      <c r="E5399" s="18" t="s">
        <v>1822</v>
      </c>
      <c r="F5399" s="18" t="s">
        <v>1834</v>
      </c>
      <c r="G5399" s="18">
        <v>336</v>
      </c>
      <c r="H5399" s="18">
        <v>1.51</v>
      </c>
      <c r="I5399" s="18">
        <v>1.71</v>
      </c>
      <c r="Q5399"/>
    </row>
    <row r="5400" spans="2:17" x14ac:dyDescent="0.25">
      <c r="B5400" s="18">
        <v>2012</v>
      </c>
      <c r="C5400" s="18" t="s">
        <v>8</v>
      </c>
      <c r="D5400" s="18" t="s">
        <v>1821</v>
      </c>
      <c r="E5400" s="18" t="s">
        <v>1822</v>
      </c>
      <c r="F5400" s="18" t="s">
        <v>1835</v>
      </c>
      <c r="G5400" s="18">
        <v>276</v>
      </c>
      <c r="H5400" s="18">
        <v>1.46</v>
      </c>
      <c r="I5400" s="18">
        <v>1.7</v>
      </c>
      <c r="Q5400"/>
    </row>
    <row r="5401" spans="2:17" x14ac:dyDescent="0.25">
      <c r="B5401" s="18">
        <v>2012</v>
      </c>
      <c r="C5401" s="18" t="s">
        <v>8</v>
      </c>
      <c r="D5401" s="18" t="s">
        <v>1821</v>
      </c>
      <c r="E5401" s="18" t="s">
        <v>1822</v>
      </c>
      <c r="F5401" s="18" t="s">
        <v>1836</v>
      </c>
      <c r="G5401" s="18">
        <v>324</v>
      </c>
      <c r="H5401" s="18">
        <v>1.57</v>
      </c>
      <c r="I5401" s="18">
        <v>1.8</v>
      </c>
      <c r="Q5401"/>
    </row>
    <row r="5402" spans="2:17" x14ac:dyDescent="0.25">
      <c r="B5402" s="18">
        <v>2012</v>
      </c>
      <c r="C5402" s="18" t="s">
        <v>8</v>
      </c>
      <c r="D5402" s="18" t="s">
        <v>1821</v>
      </c>
      <c r="E5402" s="18" t="s">
        <v>1822</v>
      </c>
      <c r="F5402" s="18" t="s">
        <v>1837</v>
      </c>
      <c r="G5402" s="18">
        <v>624</v>
      </c>
      <c r="H5402" s="18">
        <v>1.58</v>
      </c>
      <c r="I5402" s="18">
        <v>1.84</v>
      </c>
      <c r="Q5402"/>
    </row>
    <row r="5403" spans="2:17" x14ac:dyDescent="0.25">
      <c r="B5403" s="18">
        <v>2012</v>
      </c>
      <c r="C5403" s="18" t="s">
        <v>8</v>
      </c>
      <c r="D5403" s="18" t="s">
        <v>1821</v>
      </c>
      <c r="E5403" s="18" t="s">
        <v>1822</v>
      </c>
      <c r="F5403" s="18" t="s">
        <v>1838</v>
      </c>
      <c r="G5403" s="18">
        <v>576</v>
      </c>
      <c r="H5403" s="18">
        <v>1.42</v>
      </c>
      <c r="I5403" s="18">
        <v>1.85</v>
      </c>
      <c r="Q5403"/>
    </row>
    <row r="5404" spans="2:17" x14ac:dyDescent="0.25">
      <c r="B5404" s="18">
        <v>2012</v>
      </c>
      <c r="C5404" s="18" t="s">
        <v>8</v>
      </c>
      <c r="D5404" s="18" t="s">
        <v>1821</v>
      </c>
      <c r="E5404" s="18" t="s">
        <v>1822</v>
      </c>
      <c r="F5404" s="18" t="s">
        <v>1839</v>
      </c>
      <c r="G5404" s="18">
        <v>540</v>
      </c>
      <c r="H5404" s="18">
        <v>1.53</v>
      </c>
      <c r="I5404" s="18">
        <v>1.77</v>
      </c>
      <c r="Q5404"/>
    </row>
    <row r="5405" spans="2:17" x14ac:dyDescent="0.25">
      <c r="B5405" s="18">
        <v>2012</v>
      </c>
      <c r="C5405" s="18" t="s">
        <v>8</v>
      </c>
      <c r="D5405" s="18" t="s">
        <v>1821</v>
      </c>
      <c r="E5405" s="18" t="s">
        <v>1822</v>
      </c>
      <c r="F5405" s="18" t="s">
        <v>1840</v>
      </c>
      <c r="G5405" s="18">
        <v>612</v>
      </c>
      <c r="H5405" s="18">
        <v>1.55</v>
      </c>
      <c r="I5405" s="18">
        <v>1.86</v>
      </c>
      <c r="Q5405"/>
    </row>
    <row r="5406" spans="2:17" x14ac:dyDescent="0.25">
      <c r="B5406" s="18">
        <v>2012</v>
      </c>
      <c r="C5406" s="18" t="s">
        <v>8</v>
      </c>
      <c r="D5406" s="18" t="s">
        <v>1821</v>
      </c>
      <c r="E5406" s="18" t="s">
        <v>1822</v>
      </c>
      <c r="F5406" s="18" t="s">
        <v>1841</v>
      </c>
      <c r="G5406" s="18">
        <v>492</v>
      </c>
      <c r="H5406" s="18">
        <v>1.52</v>
      </c>
      <c r="I5406" s="18">
        <v>1.72</v>
      </c>
      <c r="Q5406"/>
    </row>
    <row r="5407" spans="2:17" x14ac:dyDescent="0.25">
      <c r="B5407" s="18">
        <v>2012</v>
      </c>
      <c r="C5407" s="18" t="s">
        <v>8</v>
      </c>
      <c r="D5407" s="18" t="s">
        <v>1821</v>
      </c>
      <c r="E5407" s="18" t="s">
        <v>1822</v>
      </c>
      <c r="F5407" s="18" t="s">
        <v>1842</v>
      </c>
      <c r="G5407" s="18">
        <v>276</v>
      </c>
      <c r="H5407" s="18">
        <v>1.59</v>
      </c>
      <c r="I5407" s="18">
        <v>1.71</v>
      </c>
      <c r="Q5407"/>
    </row>
    <row r="5408" spans="2:17" x14ac:dyDescent="0.25">
      <c r="B5408" s="18">
        <v>2012</v>
      </c>
      <c r="C5408" s="18" t="s">
        <v>8</v>
      </c>
      <c r="D5408" s="18" t="s">
        <v>1821</v>
      </c>
      <c r="E5408" s="18" t="s">
        <v>1822</v>
      </c>
      <c r="F5408" s="18" t="s">
        <v>1843</v>
      </c>
      <c r="G5408" s="18">
        <v>672</v>
      </c>
      <c r="H5408" s="18">
        <v>1.53</v>
      </c>
      <c r="I5408" s="18">
        <v>1.76</v>
      </c>
      <c r="Q5408"/>
    </row>
    <row r="5409" spans="2:17" x14ac:dyDescent="0.25">
      <c r="B5409" s="18">
        <v>2012</v>
      </c>
      <c r="C5409" s="18" t="s">
        <v>8</v>
      </c>
      <c r="D5409" s="18" t="s">
        <v>1821</v>
      </c>
      <c r="E5409" s="18" t="s">
        <v>1822</v>
      </c>
      <c r="F5409" s="18" t="s">
        <v>1844</v>
      </c>
      <c r="G5409" s="18">
        <v>396</v>
      </c>
      <c r="H5409" s="18">
        <v>1.43</v>
      </c>
      <c r="I5409" s="18">
        <v>1.8</v>
      </c>
      <c r="Q5409"/>
    </row>
    <row r="5410" spans="2:17" x14ac:dyDescent="0.25">
      <c r="B5410" s="18">
        <v>2012</v>
      </c>
      <c r="C5410" s="18" t="s">
        <v>8</v>
      </c>
      <c r="D5410" s="18" t="s">
        <v>1821</v>
      </c>
      <c r="E5410" s="18" t="s">
        <v>1822</v>
      </c>
      <c r="F5410" s="18" t="s">
        <v>1845</v>
      </c>
      <c r="G5410" s="18">
        <v>600</v>
      </c>
      <c r="H5410" s="18">
        <v>1.47</v>
      </c>
      <c r="I5410" s="18">
        <v>1.76</v>
      </c>
      <c r="Q5410"/>
    </row>
    <row r="5411" spans="2:17" x14ac:dyDescent="0.25">
      <c r="B5411" s="18">
        <v>2012</v>
      </c>
      <c r="C5411" s="18" t="s">
        <v>8</v>
      </c>
      <c r="D5411" s="18" t="s">
        <v>1821</v>
      </c>
      <c r="E5411" s="18" t="s">
        <v>1822</v>
      </c>
      <c r="F5411" s="18" t="s">
        <v>1846</v>
      </c>
      <c r="G5411" s="18">
        <v>276</v>
      </c>
      <c r="H5411" s="18">
        <v>1.5</v>
      </c>
      <c r="I5411" s="18">
        <v>1.75</v>
      </c>
      <c r="Q5411"/>
    </row>
    <row r="5412" spans="2:17" x14ac:dyDescent="0.25">
      <c r="B5412" s="18">
        <v>2012</v>
      </c>
      <c r="C5412" s="18" t="s">
        <v>8</v>
      </c>
      <c r="D5412" s="18" t="s">
        <v>1821</v>
      </c>
      <c r="E5412" s="18" t="s">
        <v>1822</v>
      </c>
      <c r="F5412" s="18" t="s">
        <v>1847</v>
      </c>
      <c r="G5412" s="18">
        <v>480</v>
      </c>
      <c r="H5412" s="18">
        <v>1.59</v>
      </c>
      <c r="I5412" s="18">
        <v>1.79</v>
      </c>
      <c r="Q5412"/>
    </row>
    <row r="5413" spans="2:17" x14ac:dyDescent="0.25">
      <c r="B5413" s="18">
        <v>2012</v>
      </c>
      <c r="C5413" s="18" t="s">
        <v>8</v>
      </c>
      <c r="D5413" s="18" t="s">
        <v>1821</v>
      </c>
      <c r="E5413" s="18" t="s">
        <v>1822</v>
      </c>
      <c r="F5413" s="18" t="s">
        <v>1848</v>
      </c>
      <c r="G5413" s="18">
        <v>624</v>
      </c>
      <c r="H5413" s="18">
        <v>1.49</v>
      </c>
      <c r="I5413" s="18">
        <v>1.78</v>
      </c>
      <c r="Q5413"/>
    </row>
    <row r="5414" spans="2:17" x14ac:dyDescent="0.25">
      <c r="B5414" s="18">
        <v>2012</v>
      </c>
      <c r="C5414" s="18" t="s">
        <v>8</v>
      </c>
      <c r="D5414" s="18" t="s">
        <v>1821</v>
      </c>
      <c r="E5414" s="18" t="s">
        <v>1822</v>
      </c>
      <c r="F5414" s="18" t="s">
        <v>1849</v>
      </c>
      <c r="G5414" s="18">
        <v>300</v>
      </c>
      <c r="H5414" s="18">
        <v>1.49</v>
      </c>
      <c r="I5414" s="18">
        <v>1.78</v>
      </c>
      <c r="Q5414"/>
    </row>
    <row r="5415" spans="2:17" x14ac:dyDescent="0.25">
      <c r="B5415" s="18">
        <v>2012</v>
      </c>
      <c r="C5415" s="18" t="s">
        <v>8</v>
      </c>
      <c r="D5415" s="18" t="s">
        <v>1821</v>
      </c>
      <c r="E5415" s="18" t="s">
        <v>1822</v>
      </c>
      <c r="F5415" s="18" t="s">
        <v>1850</v>
      </c>
      <c r="G5415" s="18">
        <v>552</v>
      </c>
      <c r="H5415" s="18">
        <v>1.5</v>
      </c>
      <c r="I5415" s="18">
        <v>1.87</v>
      </c>
      <c r="Q5415"/>
    </row>
    <row r="5416" spans="2:17" x14ac:dyDescent="0.25">
      <c r="B5416" s="18">
        <v>2012</v>
      </c>
      <c r="C5416" s="18" t="s">
        <v>8</v>
      </c>
      <c r="D5416" s="18" t="s">
        <v>1821</v>
      </c>
      <c r="E5416" s="18" t="s">
        <v>1822</v>
      </c>
      <c r="F5416" s="18" t="s">
        <v>1851</v>
      </c>
      <c r="G5416" s="18">
        <v>444</v>
      </c>
      <c r="H5416" s="18">
        <v>1.51</v>
      </c>
      <c r="I5416" s="18">
        <v>1.74</v>
      </c>
      <c r="Q5416"/>
    </row>
    <row r="5417" spans="2:17" x14ac:dyDescent="0.25">
      <c r="B5417" s="18">
        <v>2012</v>
      </c>
      <c r="C5417" s="18" t="s">
        <v>8</v>
      </c>
      <c r="D5417" s="18" t="s">
        <v>1821</v>
      </c>
      <c r="E5417" s="18" t="s">
        <v>1822</v>
      </c>
      <c r="F5417" s="18" t="s">
        <v>1852</v>
      </c>
      <c r="G5417" s="18">
        <v>408</v>
      </c>
      <c r="H5417" s="18">
        <v>1.54</v>
      </c>
      <c r="I5417" s="18">
        <v>1.86</v>
      </c>
      <c r="Q5417"/>
    </row>
    <row r="5418" spans="2:17" x14ac:dyDescent="0.25">
      <c r="B5418" s="18">
        <v>2012</v>
      </c>
      <c r="C5418" s="18" t="s">
        <v>8</v>
      </c>
      <c r="D5418" s="18" t="s">
        <v>1821</v>
      </c>
      <c r="E5418" s="18" t="s">
        <v>1822</v>
      </c>
      <c r="F5418" s="18" t="s">
        <v>3772</v>
      </c>
      <c r="G5418" s="18">
        <v>720</v>
      </c>
      <c r="H5418" s="18">
        <v>1.46</v>
      </c>
      <c r="I5418" s="18">
        <v>1.9</v>
      </c>
      <c r="Q5418"/>
    </row>
    <row r="5419" spans="2:17" x14ac:dyDescent="0.25">
      <c r="B5419" s="18">
        <v>2012</v>
      </c>
      <c r="C5419" s="18" t="s">
        <v>8</v>
      </c>
      <c r="D5419" s="18" t="s">
        <v>1821</v>
      </c>
      <c r="E5419" s="18" t="s">
        <v>1822</v>
      </c>
      <c r="F5419" s="18" t="s">
        <v>3773</v>
      </c>
      <c r="G5419" s="18">
        <v>492</v>
      </c>
      <c r="H5419" s="18">
        <v>1.58</v>
      </c>
      <c r="I5419" s="18">
        <v>1.88</v>
      </c>
      <c r="Q5419"/>
    </row>
    <row r="5420" spans="2:17" x14ac:dyDescent="0.25">
      <c r="B5420" s="18">
        <v>2012</v>
      </c>
      <c r="C5420" s="18" t="s">
        <v>8</v>
      </c>
      <c r="D5420" s="18" t="s">
        <v>1821</v>
      </c>
      <c r="E5420" s="18" t="s">
        <v>1822</v>
      </c>
      <c r="F5420" s="18" t="s">
        <v>1853</v>
      </c>
      <c r="G5420" s="18">
        <v>600</v>
      </c>
      <c r="H5420" s="18">
        <v>1.53</v>
      </c>
      <c r="I5420" s="18">
        <v>1.88</v>
      </c>
      <c r="Q5420"/>
    </row>
    <row r="5421" spans="2:17" x14ac:dyDescent="0.25">
      <c r="B5421" s="18">
        <v>2012</v>
      </c>
      <c r="C5421" s="18" t="s">
        <v>8</v>
      </c>
      <c r="D5421" s="18" t="s">
        <v>1821</v>
      </c>
      <c r="E5421" s="18" t="s">
        <v>1822</v>
      </c>
      <c r="F5421" s="18" t="s">
        <v>1854</v>
      </c>
      <c r="G5421" s="18">
        <v>684</v>
      </c>
      <c r="H5421" s="18">
        <v>1.5</v>
      </c>
      <c r="I5421" s="18">
        <v>1.8</v>
      </c>
      <c r="Q5421"/>
    </row>
    <row r="5422" spans="2:17" x14ac:dyDescent="0.25">
      <c r="B5422" s="18">
        <v>2012</v>
      </c>
      <c r="C5422" s="18" t="s">
        <v>8</v>
      </c>
      <c r="D5422" s="18" t="s">
        <v>1821</v>
      </c>
      <c r="E5422" s="18" t="s">
        <v>1822</v>
      </c>
      <c r="F5422" s="18" t="s">
        <v>1855</v>
      </c>
      <c r="G5422" s="18">
        <v>384</v>
      </c>
      <c r="H5422" s="18">
        <v>1.41</v>
      </c>
      <c r="I5422" s="18">
        <v>1.71</v>
      </c>
      <c r="Q5422"/>
    </row>
    <row r="5423" spans="2:17" x14ac:dyDescent="0.25">
      <c r="B5423" s="18">
        <v>2012</v>
      </c>
      <c r="C5423" s="18" t="s">
        <v>8</v>
      </c>
      <c r="D5423" s="18" t="s">
        <v>1821</v>
      </c>
      <c r="E5423" s="18" t="s">
        <v>1822</v>
      </c>
      <c r="F5423" s="18" t="s">
        <v>1856</v>
      </c>
      <c r="G5423" s="18">
        <v>408</v>
      </c>
      <c r="H5423" s="18">
        <v>1.49</v>
      </c>
      <c r="I5423" s="18">
        <v>1.87</v>
      </c>
      <c r="Q5423"/>
    </row>
    <row r="5424" spans="2:17" x14ac:dyDescent="0.25">
      <c r="B5424" s="18">
        <v>2012</v>
      </c>
      <c r="C5424" s="18" t="s">
        <v>8</v>
      </c>
      <c r="D5424" s="18" t="s">
        <v>1821</v>
      </c>
      <c r="E5424" s="18" t="s">
        <v>1822</v>
      </c>
      <c r="F5424" s="18" t="s">
        <v>1857</v>
      </c>
      <c r="G5424" s="18">
        <v>600</v>
      </c>
      <c r="H5424" s="18">
        <v>1.52</v>
      </c>
      <c r="I5424" s="18">
        <v>1.74</v>
      </c>
      <c r="Q5424"/>
    </row>
    <row r="5425" spans="2:17" x14ac:dyDescent="0.25">
      <c r="B5425" s="18">
        <v>2012</v>
      </c>
      <c r="C5425" s="18" t="s">
        <v>8</v>
      </c>
      <c r="D5425" s="18" t="s">
        <v>1821</v>
      </c>
      <c r="E5425" s="18" t="s">
        <v>1822</v>
      </c>
      <c r="F5425" s="18" t="s">
        <v>1858</v>
      </c>
      <c r="G5425" s="18">
        <v>240</v>
      </c>
      <c r="H5425" s="18">
        <v>1.52</v>
      </c>
      <c r="I5425" s="18">
        <v>1.7</v>
      </c>
      <c r="Q5425"/>
    </row>
    <row r="5426" spans="2:17" x14ac:dyDescent="0.25">
      <c r="B5426" s="18">
        <v>2012</v>
      </c>
      <c r="C5426" s="18" t="s">
        <v>8</v>
      </c>
      <c r="D5426" s="18" t="s">
        <v>1821</v>
      </c>
      <c r="E5426" s="18" t="s">
        <v>1822</v>
      </c>
      <c r="F5426" s="18" t="s">
        <v>1859</v>
      </c>
      <c r="G5426" s="18">
        <v>432</v>
      </c>
      <c r="H5426" s="18">
        <v>1.45</v>
      </c>
      <c r="I5426" s="18">
        <v>1.87</v>
      </c>
      <c r="Q5426"/>
    </row>
    <row r="5427" spans="2:17" x14ac:dyDescent="0.25">
      <c r="B5427" s="18">
        <v>2012</v>
      </c>
      <c r="C5427" s="18" t="s">
        <v>8</v>
      </c>
      <c r="D5427" s="18" t="s">
        <v>1821</v>
      </c>
      <c r="E5427" s="18" t="s">
        <v>1822</v>
      </c>
      <c r="F5427" s="18" t="s">
        <v>1860</v>
      </c>
      <c r="G5427" s="18">
        <v>516</v>
      </c>
      <c r="H5427" s="18">
        <v>1.42</v>
      </c>
      <c r="I5427" s="18">
        <v>1.78</v>
      </c>
      <c r="Q5427"/>
    </row>
    <row r="5428" spans="2:17" x14ac:dyDescent="0.25">
      <c r="B5428" s="18">
        <v>2012</v>
      </c>
      <c r="C5428" s="18" t="s">
        <v>8</v>
      </c>
      <c r="D5428" s="18" t="s">
        <v>1821</v>
      </c>
      <c r="E5428" s="18" t="s">
        <v>1822</v>
      </c>
      <c r="F5428" s="18" t="s">
        <v>1861</v>
      </c>
      <c r="G5428" s="18">
        <v>420</v>
      </c>
      <c r="H5428" s="18">
        <v>1.52</v>
      </c>
      <c r="I5428" s="18">
        <v>1.89</v>
      </c>
      <c r="Q5428"/>
    </row>
    <row r="5429" spans="2:17" x14ac:dyDescent="0.25">
      <c r="B5429" s="18">
        <v>2012</v>
      </c>
      <c r="C5429" s="18" t="s">
        <v>8</v>
      </c>
      <c r="D5429" s="18" t="s">
        <v>1821</v>
      </c>
      <c r="E5429" s="18" t="s">
        <v>1822</v>
      </c>
      <c r="F5429" s="18" t="s">
        <v>1862</v>
      </c>
      <c r="G5429" s="18">
        <v>720</v>
      </c>
      <c r="H5429" s="18">
        <v>1.58</v>
      </c>
      <c r="I5429" s="18">
        <v>1.82</v>
      </c>
      <c r="Q5429"/>
    </row>
    <row r="5430" spans="2:17" x14ac:dyDescent="0.25">
      <c r="B5430" s="18">
        <v>2012</v>
      </c>
      <c r="C5430" s="18" t="s">
        <v>8</v>
      </c>
      <c r="D5430" s="18" t="s">
        <v>1821</v>
      </c>
      <c r="E5430" s="18" t="s">
        <v>1822</v>
      </c>
      <c r="F5430" s="18" t="s">
        <v>1863</v>
      </c>
      <c r="G5430" s="18">
        <v>360</v>
      </c>
      <c r="H5430" s="18">
        <v>1.59</v>
      </c>
      <c r="I5430" s="18">
        <v>1.79</v>
      </c>
      <c r="Q5430"/>
    </row>
    <row r="5431" spans="2:17" x14ac:dyDescent="0.25">
      <c r="B5431" s="18">
        <v>2012</v>
      </c>
      <c r="C5431" s="18" t="s">
        <v>8</v>
      </c>
      <c r="D5431" s="18" t="s">
        <v>1821</v>
      </c>
      <c r="E5431" s="18" t="s">
        <v>1822</v>
      </c>
      <c r="F5431" s="18" t="s">
        <v>1864</v>
      </c>
      <c r="G5431" s="18">
        <v>396</v>
      </c>
      <c r="H5431" s="18">
        <v>1.41</v>
      </c>
      <c r="I5431" s="18">
        <v>1.81</v>
      </c>
      <c r="Q5431"/>
    </row>
    <row r="5432" spans="2:17" x14ac:dyDescent="0.25">
      <c r="B5432" s="18">
        <v>2012</v>
      </c>
      <c r="C5432" s="18" t="s">
        <v>8</v>
      </c>
      <c r="D5432" s="18" t="s">
        <v>1821</v>
      </c>
      <c r="E5432" s="18" t="s">
        <v>1822</v>
      </c>
      <c r="F5432" s="18" t="s">
        <v>1865</v>
      </c>
      <c r="G5432" s="18">
        <v>684</v>
      </c>
      <c r="H5432" s="18">
        <v>1.48</v>
      </c>
      <c r="I5432" s="18">
        <v>1.82</v>
      </c>
      <c r="Q5432"/>
    </row>
    <row r="5433" spans="2:17" x14ac:dyDescent="0.25">
      <c r="B5433" s="18">
        <v>2012</v>
      </c>
      <c r="C5433" s="18" t="s">
        <v>8</v>
      </c>
      <c r="D5433" s="18" t="s">
        <v>1821</v>
      </c>
      <c r="E5433" s="18" t="s">
        <v>1822</v>
      </c>
      <c r="F5433" s="18" t="s">
        <v>1866</v>
      </c>
      <c r="G5433" s="18">
        <v>252</v>
      </c>
      <c r="H5433" s="18">
        <v>1.57</v>
      </c>
      <c r="I5433" s="18">
        <v>1.87</v>
      </c>
      <c r="Q5433"/>
    </row>
    <row r="5434" spans="2:17" x14ac:dyDescent="0.25">
      <c r="B5434" s="18">
        <v>2012</v>
      </c>
      <c r="C5434" s="18" t="s">
        <v>8</v>
      </c>
      <c r="D5434" s="18" t="s">
        <v>1821</v>
      </c>
      <c r="E5434" s="18" t="s">
        <v>1822</v>
      </c>
      <c r="F5434" s="18" t="s">
        <v>1867</v>
      </c>
      <c r="G5434" s="18">
        <v>240</v>
      </c>
      <c r="H5434" s="18">
        <v>1.59</v>
      </c>
      <c r="I5434" s="18">
        <v>1.77</v>
      </c>
      <c r="Q5434"/>
    </row>
    <row r="5435" spans="2:17" x14ac:dyDescent="0.25">
      <c r="B5435" s="18">
        <v>2012</v>
      </c>
      <c r="C5435" s="18" t="s">
        <v>8</v>
      </c>
      <c r="D5435" s="18" t="s">
        <v>1821</v>
      </c>
      <c r="E5435" s="18" t="s">
        <v>1822</v>
      </c>
      <c r="F5435" s="18" t="s">
        <v>1868</v>
      </c>
      <c r="G5435" s="18">
        <v>504</v>
      </c>
      <c r="H5435" s="18">
        <v>1.53</v>
      </c>
      <c r="I5435" s="18">
        <v>1.76</v>
      </c>
      <c r="Q5435"/>
    </row>
    <row r="5436" spans="2:17" x14ac:dyDescent="0.25">
      <c r="B5436" s="18">
        <v>2012</v>
      </c>
      <c r="C5436" s="18" t="s">
        <v>8</v>
      </c>
      <c r="D5436" s="18" t="s">
        <v>1821</v>
      </c>
      <c r="E5436" s="18" t="s">
        <v>1822</v>
      </c>
      <c r="F5436" s="18" t="s">
        <v>1869</v>
      </c>
      <c r="G5436" s="18">
        <v>576</v>
      </c>
      <c r="H5436" s="18">
        <v>1.53</v>
      </c>
      <c r="I5436" s="18">
        <v>1.86</v>
      </c>
      <c r="Q5436"/>
    </row>
    <row r="5437" spans="2:17" x14ac:dyDescent="0.25">
      <c r="B5437" s="18">
        <v>2012</v>
      </c>
      <c r="C5437" s="18" t="s">
        <v>8</v>
      </c>
      <c r="D5437" s="18" t="s">
        <v>1821</v>
      </c>
      <c r="E5437" s="18" t="s">
        <v>1822</v>
      </c>
      <c r="F5437" s="18" t="s">
        <v>1870</v>
      </c>
      <c r="G5437" s="18">
        <v>552</v>
      </c>
      <c r="H5437" s="18">
        <v>1.53</v>
      </c>
      <c r="I5437" s="18">
        <v>1.84</v>
      </c>
      <c r="Q5437"/>
    </row>
    <row r="5438" spans="2:17" x14ac:dyDescent="0.25">
      <c r="B5438" s="18">
        <v>2012</v>
      </c>
      <c r="C5438" s="18" t="s">
        <v>8</v>
      </c>
      <c r="D5438" s="18" t="s">
        <v>1821</v>
      </c>
      <c r="E5438" s="18" t="s">
        <v>1822</v>
      </c>
      <c r="F5438" s="18" t="s">
        <v>1871</v>
      </c>
      <c r="G5438" s="18">
        <v>384</v>
      </c>
      <c r="H5438" s="18">
        <v>1.48</v>
      </c>
      <c r="I5438" s="18">
        <v>1.87</v>
      </c>
      <c r="Q5438"/>
    </row>
    <row r="5439" spans="2:17" x14ac:dyDescent="0.25">
      <c r="B5439" s="18">
        <v>2012</v>
      </c>
      <c r="C5439" s="18" t="s">
        <v>8</v>
      </c>
      <c r="D5439" s="18" t="s">
        <v>1821</v>
      </c>
      <c r="E5439" s="18" t="s">
        <v>1822</v>
      </c>
      <c r="F5439" s="18" t="s">
        <v>1872</v>
      </c>
      <c r="G5439" s="18">
        <v>396</v>
      </c>
      <c r="H5439" s="18">
        <v>1.48</v>
      </c>
      <c r="I5439" s="18">
        <v>1.71</v>
      </c>
      <c r="Q5439"/>
    </row>
    <row r="5440" spans="2:17" x14ac:dyDescent="0.25">
      <c r="B5440" s="18">
        <v>2012</v>
      </c>
      <c r="C5440" s="18" t="s">
        <v>8</v>
      </c>
      <c r="D5440" s="18" t="s">
        <v>1821</v>
      </c>
      <c r="E5440" s="18" t="s">
        <v>1822</v>
      </c>
      <c r="F5440" s="18" t="s">
        <v>1873</v>
      </c>
      <c r="G5440" s="18">
        <v>276</v>
      </c>
      <c r="H5440" s="18">
        <v>1.41</v>
      </c>
      <c r="I5440" s="18">
        <v>1.86</v>
      </c>
      <c r="Q5440"/>
    </row>
    <row r="5441" spans="2:17" x14ac:dyDescent="0.25">
      <c r="B5441" s="18">
        <v>2012</v>
      </c>
      <c r="C5441" s="18" t="s">
        <v>8</v>
      </c>
      <c r="D5441" s="18" t="s">
        <v>1821</v>
      </c>
      <c r="E5441" s="18" t="s">
        <v>1822</v>
      </c>
      <c r="F5441" s="18" t="s">
        <v>1874</v>
      </c>
      <c r="G5441" s="18">
        <v>660</v>
      </c>
      <c r="H5441" s="18">
        <v>1.48</v>
      </c>
      <c r="I5441" s="18">
        <v>1.89</v>
      </c>
      <c r="Q5441"/>
    </row>
    <row r="5442" spans="2:17" x14ac:dyDescent="0.25">
      <c r="B5442" s="18">
        <v>2012</v>
      </c>
      <c r="C5442" s="18" t="s">
        <v>8</v>
      </c>
      <c r="D5442" s="18" t="s">
        <v>1821</v>
      </c>
      <c r="E5442" s="18" t="s">
        <v>1822</v>
      </c>
      <c r="F5442" s="18" t="s">
        <v>1875</v>
      </c>
      <c r="G5442" s="18">
        <v>336</v>
      </c>
      <c r="H5442" s="18">
        <v>1.51</v>
      </c>
      <c r="I5442" s="18">
        <v>1.79</v>
      </c>
      <c r="Q5442"/>
    </row>
    <row r="5443" spans="2:17" x14ac:dyDescent="0.25">
      <c r="B5443" s="18">
        <v>2012</v>
      </c>
      <c r="C5443" s="18" t="s">
        <v>8</v>
      </c>
      <c r="D5443" s="18" t="s">
        <v>1821</v>
      </c>
      <c r="E5443" s="18" t="s">
        <v>1822</v>
      </c>
      <c r="F5443" s="18" t="s">
        <v>1876</v>
      </c>
      <c r="G5443" s="18">
        <v>552</v>
      </c>
      <c r="H5443" s="18">
        <v>1.53</v>
      </c>
      <c r="I5443" s="18">
        <v>1.79</v>
      </c>
      <c r="Q5443"/>
    </row>
    <row r="5444" spans="2:17" x14ac:dyDescent="0.25">
      <c r="B5444" s="18">
        <v>2012</v>
      </c>
      <c r="C5444" s="18" t="s">
        <v>8</v>
      </c>
      <c r="D5444" s="18" t="s">
        <v>1821</v>
      </c>
      <c r="E5444" s="18" t="s">
        <v>1822</v>
      </c>
      <c r="F5444" s="18" t="s">
        <v>1877</v>
      </c>
      <c r="G5444" s="18">
        <v>432</v>
      </c>
      <c r="H5444" s="18">
        <v>1.48</v>
      </c>
      <c r="I5444" s="18">
        <v>1.81</v>
      </c>
      <c r="Q5444"/>
    </row>
    <row r="5445" spans="2:17" x14ac:dyDescent="0.25">
      <c r="B5445" s="18">
        <v>2012</v>
      </c>
      <c r="C5445" s="18" t="s">
        <v>8</v>
      </c>
      <c r="D5445" s="18" t="s">
        <v>1821</v>
      </c>
      <c r="E5445" s="18" t="s">
        <v>1822</v>
      </c>
      <c r="F5445" s="18" t="s">
        <v>1878</v>
      </c>
      <c r="G5445" s="18">
        <v>360</v>
      </c>
      <c r="H5445" s="18">
        <v>1.44</v>
      </c>
      <c r="I5445" s="18">
        <v>1.76</v>
      </c>
      <c r="Q5445"/>
    </row>
    <row r="5446" spans="2:17" x14ac:dyDescent="0.25">
      <c r="B5446" s="18">
        <v>2012</v>
      </c>
      <c r="C5446" s="18" t="s">
        <v>8</v>
      </c>
      <c r="D5446" s="18" t="s">
        <v>1821</v>
      </c>
      <c r="E5446" s="18" t="s">
        <v>1822</v>
      </c>
      <c r="F5446" s="18" t="s">
        <v>1879</v>
      </c>
      <c r="G5446" s="18">
        <v>396</v>
      </c>
      <c r="H5446" s="18">
        <v>1.41</v>
      </c>
      <c r="I5446" s="18">
        <v>1.75</v>
      </c>
      <c r="Q5446"/>
    </row>
    <row r="5447" spans="2:17" x14ac:dyDescent="0.25">
      <c r="B5447" s="18">
        <v>2012</v>
      </c>
      <c r="C5447" s="18" t="s">
        <v>8</v>
      </c>
      <c r="D5447" s="18" t="s">
        <v>1821</v>
      </c>
      <c r="E5447" s="18" t="s">
        <v>1822</v>
      </c>
      <c r="F5447" s="18" t="s">
        <v>1880</v>
      </c>
      <c r="G5447" s="18">
        <v>720</v>
      </c>
      <c r="H5447" s="18">
        <v>1.55</v>
      </c>
      <c r="I5447" s="18">
        <v>1.7</v>
      </c>
      <c r="Q5447"/>
    </row>
    <row r="5448" spans="2:17" x14ac:dyDescent="0.25">
      <c r="B5448" s="18">
        <v>2012</v>
      </c>
      <c r="C5448" s="18" t="s">
        <v>8</v>
      </c>
      <c r="D5448" s="18" t="s">
        <v>1821</v>
      </c>
      <c r="E5448" s="18" t="s">
        <v>1822</v>
      </c>
      <c r="F5448" s="18" t="s">
        <v>1881</v>
      </c>
      <c r="G5448" s="18">
        <v>720</v>
      </c>
      <c r="H5448" s="18">
        <v>1.6</v>
      </c>
      <c r="I5448" s="18">
        <v>1.82</v>
      </c>
      <c r="Q5448"/>
    </row>
    <row r="5449" spans="2:17" x14ac:dyDescent="0.25">
      <c r="B5449" s="18">
        <v>2012</v>
      </c>
      <c r="C5449" s="18" t="s">
        <v>8</v>
      </c>
      <c r="D5449" s="18" t="s">
        <v>1821</v>
      </c>
      <c r="E5449" s="18" t="s">
        <v>1822</v>
      </c>
      <c r="F5449" s="18" t="s">
        <v>1882</v>
      </c>
      <c r="G5449" s="18">
        <v>660</v>
      </c>
      <c r="H5449" s="18">
        <v>1.42</v>
      </c>
      <c r="I5449" s="18">
        <v>1.81</v>
      </c>
      <c r="Q5449"/>
    </row>
    <row r="5450" spans="2:17" x14ac:dyDescent="0.25">
      <c r="B5450" s="18">
        <v>2012</v>
      </c>
      <c r="C5450" s="18" t="s">
        <v>8</v>
      </c>
      <c r="D5450" s="18" t="s">
        <v>1821</v>
      </c>
      <c r="E5450" s="18" t="s">
        <v>1822</v>
      </c>
      <c r="F5450" s="18" t="s">
        <v>1883</v>
      </c>
      <c r="G5450" s="18">
        <v>504</v>
      </c>
      <c r="H5450" s="18">
        <v>1.47</v>
      </c>
      <c r="I5450" s="18">
        <v>1.9</v>
      </c>
      <c r="Q5450"/>
    </row>
    <row r="5451" spans="2:17" x14ac:dyDescent="0.25">
      <c r="B5451" s="18">
        <v>2012</v>
      </c>
      <c r="C5451" s="18" t="s">
        <v>8</v>
      </c>
      <c r="D5451" s="18" t="s">
        <v>1821</v>
      </c>
      <c r="E5451" s="18" t="s">
        <v>1822</v>
      </c>
      <c r="F5451" s="18" t="s">
        <v>1884</v>
      </c>
      <c r="G5451" s="18">
        <v>696</v>
      </c>
      <c r="H5451" s="18">
        <v>1.6</v>
      </c>
      <c r="I5451" s="18">
        <v>1.7</v>
      </c>
      <c r="Q5451"/>
    </row>
    <row r="5452" spans="2:17" x14ac:dyDescent="0.25">
      <c r="B5452" s="18">
        <v>2012</v>
      </c>
      <c r="C5452" s="18" t="s">
        <v>8</v>
      </c>
      <c r="D5452" s="18" t="s">
        <v>1821</v>
      </c>
      <c r="E5452" s="18" t="s">
        <v>1822</v>
      </c>
      <c r="F5452" s="18" t="s">
        <v>1885</v>
      </c>
      <c r="G5452" s="18">
        <v>696</v>
      </c>
      <c r="H5452" s="18">
        <v>1.55</v>
      </c>
      <c r="I5452" s="18">
        <v>1.87</v>
      </c>
      <c r="Q5452"/>
    </row>
    <row r="5453" spans="2:17" x14ac:dyDescent="0.25">
      <c r="B5453" s="18">
        <v>2012</v>
      </c>
      <c r="C5453" s="18" t="s">
        <v>8</v>
      </c>
      <c r="D5453" s="18" t="s">
        <v>1821</v>
      </c>
      <c r="E5453" s="18" t="s">
        <v>1822</v>
      </c>
      <c r="F5453" s="18" t="s">
        <v>1886</v>
      </c>
      <c r="G5453" s="18">
        <v>336</v>
      </c>
      <c r="H5453" s="18">
        <v>1.48</v>
      </c>
      <c r="I5453" s="18">
        <v>1.86</v>
      </c>
      <c r="Q5453"/>
    </row>
    <row r="5454" spans="2:17" x14ac:dyDescent="0.25">
      <c r="B5454" s="18">
        <v>2012</v>
      </c>
      <c r="C5454" s="18" t="s">
        <v>8</v>
      </c>
      <c r="D5454" s="18" t="s">
        <v>1821</v>
      </c>
      <c r="E5454" s="18" t="s">
        <v>1822</v>
      </c>
      <c r="F5454" s="18" t="s">
        <v>1887</v>
      </c>
      <c r="G5454" s="18">
        <v>660</v>
      </c>
      <c r="H5454" s="18">
        <v>1.56</v>
      </c>
      <c r="I5454" s="18">
        <v>1.75</v>
      </c>
      <c r="Q5454"/>
    </row>
    <row r="5455" spans="2:17" x14ac:dyDescent="0.25">
      <c r="B5455" s="18">
        <v>2012</v>
      </c>
      <c r="C5455" s="18" t="s">
        <v>8</v>
      </c>
      <c r="D5455" s="18" t="s">
        <v>1821</v>
      </c>
      <c r="E5455" s="18" t="s">
        <v>1822</v>
      </c>
      <c r="F5455" s="18" t="s">
        <v>1888</v>
      </c>
      <c r="G5455" s="18">
        <v>660</v>
      </c>
      <c r="H5455" s="18">
        <v>1.44</v>
      </c>
      <c r="I5455" s="18">
        <v>1.82</v>
      </c>
      <c r="Q5455"/>
    </row>
    <row r="5456" spans="2:17" x14ac:dyDescent="0.25">
      <c r="B5456" s="18">
        <v>2012</v>
      </c>
      <c r="C5456" s="18" t="s">
        <v>8</v>
      </c>
      <c r="D5456" s="18" t="s">
        <v>1821</v>
      </c>
      <c r="E5456" s="18" t="s">
        <v>1822</v>
      </c>
      <c r="F5456" s="18" t="s">
        <v>1889</v>
      </c>
      <c r="G5456" s="18">
        <v>612</v>
      </c>
      <c r="H5456" s="18">
        <v>1.44</v>
      </c>
      <c r="I5456" s="18">
        <v>1.85</v>
      </c>
      <c r="Q5456"/>
    </row>
    <row r="5457" spans="2:17" x14ac:dyDescent="0.25">
      <c r="B5457" s="18">
        <v>2012</v>
      </c>
      <c r="C5457" s="18" t="s">
        <v>8</v>
      </c>
      <c r="D5457" s="18" t="s">
        <v>1821</v>
      </c>
      <c r="E5457" s="18" t="s">
        <v>1822</v>
      </c>
      <c r="F5457" s="18" t="s">
        <v>3774</v>
      </c>
      <c r="G5457" s="18">
        <v>636</v>
      </c>
      <c r="H5457" s="18">
        <v>1.59</v>
      </c>
      <c r="I5457" s="18">
        <v>1.88</v>
      </c>
      <c r="Q5457"/>
    </row>
    <row r="5458" spans="2:17" x14ac:dyDescent="0.25">
      <c r="B5458" s="18">
        <v>2012</v>
      </c>
      <c r="C5458" s="18" t="s">
        <v>8</v>
      </c>
      <c r="D5458" s="18" t="s">
        <v>1821</v>
      </c>
      <c r="E5458" s="18" t="s">
        <v>1822</v>
      </c>
      <c r="F5458" s="18" t="s">
        <v>3775</v>
      </c>
      <c r="G5458" s="18">
        <v>324</v>
      </c>
      <c r="H5458" s="18">
        <v>1.51</v>
      </c>
      <c r="I5458" s="18">
        <v>1.74</v>
      </c>
      <c r="Q5458"/>
    </row>
    <row r="5459" spans="2:17" x14ac:dyDescent="0.25">
      <c r="B5459" s="18">
        <v>2012</v>
      </c>
      <c r="C5459" s="18" t="s">
        <v>8</v>
      </c>
      <c r="D5459" s="18" t="s">
        <v>1821</v>
      </c>
      <c r="E5459" s="18" t="s">
        <v>1822</v>
      </c>
      <c r="F5459" s="18" t="s">
        <v>3776</v>
      </c>
      <c r="G5459" s="18">
        <v>660</v>
      </c>
      <c r="H5459" s="18">
        <v>1.41</v>
      </c>
      <c r="I5459" s="18">
        <v>1.82</v>
      </c>
      <c r="Q5459"/>
    </row>
    <row r="5460" spans="2:17" x14ac:dyDescent="0.25">
      <c r="B5460" s="18">
        <v>2012</v>
      </c>
      <c r="C5460" s="18" t="s">
        <v>8</v>
      </c>
      <c r="D5460" s="18" t="s">
        <v>1821</v>
      </c>
      <c r="E5460" s="18" t="s">
        <v>1822</v>
      </c>
      <c r="F5460" s="18" t="s">
        <v>3777</v>
      </c>
      <c r="G5460" s="18">
        <v>720</v>
      </c>
      <c r="H5460" s="18">
        <v>1.49</v>
      </c>
      <c r="I5460" s="18">
        <v>1.82</v>
      </c>
      <c r="Q5460"/>
    </row>
    <row r="5461" spans="2:17" x14ac:dyDescent="0.25">
      <c r="B5461" s="18">
        <v>2012</v>
      </c>
      <c r="C5461" s="18" t="s">
        <v>8</v>
      </c>
      <c r="D5461" s="18" t="s">
        <v>1821</v>
      </c>
      <c r="E5461" s="18" t="s">
        <v>1822</v>
      </c>
      <c r="F5461" s="18" t="s">
        <v>3778</v>
      </c>
      <c r="G5461" s="18">
        <v>264</v>
      </c>
      <c r="H5461" s="18">
        <v>1.45</v>
      </c>
      <c r="I5461" s="18">
        <v>1.73</v>
      </c>
      <c r="Q5461"/>
    </row>
    <row r="5462" spans="2:17" x14ac:dyDescent="0.25">
      <c r="B5462" s="18">
        <v>2012</v>
      </c>
      <c r="C5462" s="18" t="s">
        <v>8</v>
      </c>
      <c r="D5462" s="18" t="s">
        <v>1821</v>
      </c>
      <c r="E5462" s="18" t="s">
        <v>1822</v>
      </c>
      <c r="F5462" s="18" t="s">
        <v>1890</v>
      </c>
      <c r="G5462" s="18">
        <v>492</v>
      </c>
      <c r="H5462" s="18">
        <v>1.41</v>
      </c>
      <c r="I5462" s="18">
        <v>1.74</v>
      </c>
      <c r="Q5462"/>
    </row>
    <row r="5463" spans="2:17" x14ac:dyDescent="0.25">
      <c r="B5463" s="18">
        <v>2012</v>
      </c>
      <c r="C5463" s="18" t="s">
        <v>8</v>
      </c>
      <c r="D5463" s="18" t="s">
        <v>1821</v>
      </c>
      <c r="E5463" s="18" t="s">
        <v>1822</v>
      </c>
      <c r="F5463" s="18" t="s">
        <v>1891</v>
      </c>
      <c r="G5463" s="18">
        <v>312</v>
      </c>
      <c r="H5463" s="18">
        <v>1.49</v>
      </c>
      <c r="I5463" s="18">
        <v>1.75</v>
      </c>
      <c r="Q5463"/>
    </row>
    <row r="5464" spans="2:17" x14ac:dyDescent="0.25">
      <c r="B5464" s="18">
        <v>2012</v>
      </c>
      <c r="C5464" s="18" t="s">
        <v>8</v>
      </c>
      <c r="D5464" s="18" t="s">
        <v>1821</v>
      </c>
      <c r="E5464" s="18" t="s">
        <v>1822</v>
      </c>
      <c r="F5464" s="18" t="s">
        <v>3779</v>
      </c>
      <c r="G5464" s="18">
        <v>648</v>
      </c>
      <c r="H5464" s="18">
        <v>1.4</v>
      </c>
      <c r="I5464" s="18">
        <v>1.89</v>
      </c>
      <c r="Q5464"/>
    </row>
    <row r="5465" spans="2:17" x14ac:dyDescent="0.25">
      <c r="B5465" s="18">
        <v>2012</v>
      </c>
      <c r="C5465" s="18" t="s">
        <v>8</v>
      </c>
      <c r="D5465" s="18" t="s">
        <v>1821</v>
      </c>
      <c r="E5465" s="18" t="s">
        <v>1822</v>
      </c>
      <c r="F5465" s="18" t="s">
        <v>3780</v>
      </c>
      <c r="G5465" s="18">
        <v>420</v>
      </c>
      <c r="H5465" s="18">
        <v>1.54</v>
      </c>
      <c r="I5465" s="18">
        <v>1.77</v>
      </c>
      <c r="Q5465"/>
    </row>
    <row r="5466" spans="2:17" x14ac:dyDescent="0.25">
      <c r="B5466" s="18">
        <v>2012</v>
      </c>
      <c r="C5466" s="18" t="s">
        <v>8</v>
      </c>
      <c r="D5466" s="18" t="s">
        <v>1821</v>
      </c>
      <c r="E5466" s="18" t="s">
        <v>1822</v>
      </c>
      <c r="F5466" s="18" t="s">
        <v>3781</v>
      </c>
      <c r="G5466" s="18">
        <v>300</v>
      </c>
      <c r="H5466" s="18">
        <v>1.51</v>
      </c>
      <c r="I5466" s="18">
        <v>1.88</v>
      </c>
      <c r="Q5466"/>
    </row>
    <row r="5467" spans="2:17" x14ac:dyDescent="0.25">
      <c r="B5467" s="18">
        <v>2012</v>
      </c>
      <c r="C5467" s="18" t="s">
        <v>8</v>
      </c>
      <c r="D5467" s="18" t="s">
        <v>1821</v>
      </c>
      <c r="E5467" s="18" t="s">
        <v>1822</v>
      </c>
      <c r="F5467" s="18" t="s">
        <v>3782</v>
      </c>
      <c r="G5467" s="18">
        <v>564</v>
      </c>
      <c r="H5467" s="18">
        <v>1.56</v>
      </c>
      <c r="I5467" s="18">
        <v>1.75</v>
      </c>
      <c r="Q5467"/>
    </row>
    <row r="5468" spans="2:17" x14ac:dyDescent="0.25">
      <c r="B5468" s="18">
        <v>2012</v>
      </c>
      <c r="C5468" s="18" t="s">
        <v>8</v>
      </c>
      <c r="D5468" s="18" t="s">
        <v>1821</v>
      </c>
      <c r="E5468" s="18" t="s">
        <v>1822</v>
      </c>
      <c r="F5468" s="18" t="s">
        <v>3783</v>
      </c>
      <c r="G5468" s="18">
        <v>684</v>
      </c>
      <c r="H5468" s="18">
        <v>1.6</v>
      </c>
      <c r="I5468" s="18">
        <v>1.81</v>
      </c>
      <c r="Q5468"/>
    </row>
    <row r="5469" spans="2:17" x14ac:dyDescent="0.25">
      <c r="B5469" s="18">
        <v>2012</v>
      </c>
      <c r="C5469" s="18" t="s">
        <v>8</v>
      </c>
      <c r="D5469" s="18" t="s">
        <v>1821</v>
      </c>
      <c r="E5469" s="18" t="s">
        <v>1822</v>
      </c>
      <c r="F5469" s="18" t="s">
        <v>1892</v>
      </c>
      <c r="G5469" s="18">
        <v>276</v>
      </c>
      <c r="H5469" s="18">
        <v>1.49</v>
      </c>
      <c r="I5469" s="18">
        <v>1.83</v>
      </c>
      <c r="Q5469"/>
    </row>
    <row r="5470" spans="2:17" x14ac:dyDescent="0.25">
      <c r="B5470" s="18">
        <v>2012</v>
      </c>
      <c r="C5470" s="18" t="s">
        <v>8</v>
      </c>
      <c r="D5470" s="18" t="s">
        <v>205</v>
      </c>
      <c r="E5470" s="18" t="s">
        <v>1893</v>
      </c>
      <c r="F5470" s="18" t="s">
        <v>1894</v>
      </c>
      <c r="G5470" s="18">
        <v>1188</v>
      </c>
      <c r="H5470" s="18">
        <v>1.3</v>
      </c>
      <c r="I5470" s="18">
        <v>1.74</v>
      </c>
      <c r="Q5470"/>
    </row>
    <row r="5471" spans="2:17" x14ac:dyDescent="0.25">
      <c r="B5471" s="18">
        <v>2012</v>
      </c>
      <c r="C5471" s="18" t="s">
        <v>8</v>
      </c>
      <c r="D5471" s="18" t="s">
        <v>205</v>
      </c>
      <c r="E5471" s="18" t="s">
        <v>1893</v>
      </c>
      <c r="F5471" s="18" t="s">
        <v>1895</v>
      </c>
      <c r="G5471" s="18">
        <v>876</v>
      </c>
      <c r="H5471" s="18">
        <v>1.1399999999999999</v>
      </c>
      <c r="I5471" s="18">
        <v>1.84</v>
      </c>
      <c r="Q5471"/>
    </row>
    <row r="5472" spans="2:17" x14ac:dyDescent="0.25">
      <c r="B5472" s="18">
        <v>2012</v>
      </c>
      <c r="C5472" s="18" t="s">
        <v>8</v>
      </c>
      <c r="D5472" s="18" t="s">
        <v>205</v>
      </c>
      <c r="E5472" s="18" t="s">
        <v>1893</v>
      </c>
      <c r="F5472" s="18" t="s">
        <v>1896</v>
      </c>
      <c r="G5472" s="18">
        <v>1020</v>
      </c>
      <c r="H5472" s="18">
        <v>1.33</v>
      </c>
      <c r="I5472" s="18">
        <v>1.87</v>
      </c>
      <c r="Q5472"/>
    </row>
    <row r="5473" spans="2:17" x14ac:dyDescent="0.25">
      <c r="B5473" s="18">
        <v>2012</v>
      </c>
      <c r="C5473" s="18" t="s">
        <v>8</v>
      </c>
      <c r="D5473" s="18" t="s">
        <v>205</v>
      </c>
      <c r="E5473" s="18" t="s">
        <v>1893</v>
      </c>
      <c r="F5473" s="18" t="s">
        <v>1897</v>
      </c>
      <c r="G5473" s="18">
        <v>768</v>
      </c>
      <c r="H5473" s="18">
        <v>1.2</v>
      </c>
      <c r="I5473" s="18">
        <v>1.79</v>
      </c>
      <c r="Q5473"/>
    </row>
    <row r="5474" spans="2:17" x14ac:dyDescent="0.25">
      <c r="B5474" s="18">
        <v>2012</v>
      </c>
      <c r="C5474" s="18" t="s">
        <v>8</v>
      </c>
      <c r="D5474" s="18" t="s">
        <v>205</v>
      </c>
      <c r="E5474" s="18" t="s">
        <v>1893</v>
      </c>
      <c r="F5474" s="18" t="s">
        <v>1898</v>
      </c>
      <c r="G5474" s="18">
        <v>864</v>
      </c>
      <c r="H5474" s="18">
        <v>1.29</v>
      </c>
      <c r="I5474" s="18">
        <v>1.64</v>
      </c>
      <c r="Q5474"/>
    </row>
    <row r="5475" spans="2:17" x14ac:dyDescent="0.25">
      <c r="B5475" s="18">
        <v>2012</v>
      </c>
      <c r="C5475" s="18" t="s">
        <v>8</v>
      </c>
      <c r="D5475" s="18" t="s">
        <v>205</v>
      </c>
      <c r="E5475" s="18" t="s">
        <v>1893</v>
      </c>
      <c r="F5475" s="18" t="s">
        <v>1899</v>
      </c>
      <c r="G5475" s="18">
        <v>864</v>
      </c>
      <c r="H5475" s="18">
        <v>1.41</v>
      </c>
      <c r="I5475" s="18">
        <v>1.88</v>
      </c>
      <c r="Q5475"/>
    </row>
    <row r="5476" spans="2:17" x14ac:dyDescent="0.25">
      <c r="B5476" s="18">
        <v>2012</v>
      </c>
      <c r="C5476" s="18" t="s">
        <v>8</v>
      </c>
      <c r="D5476" s="18" t="s">
        <v>205</v>
      </c>
      <c r="E5476" s="18" t="s">
        <v>1893</v>
      </c>
      <c r="F5476" s="18" t="s">
        <v>1900</v>
      </c>
      <c r="G5476" s="18">
        <v>588</v>
      </c>
      <c r="H5476" s="18">
        <v>1.25</v>
      </c>
      <c r="I5476" s="18">
        <v>1.86</v>
      </c>
      <c r="Q5476"/>
    </row>
    <row r="5477" spans="2:17" x14ac:dyDescent="0.25">
      <c r="B5477" s="18">
        <v>2012</v>
      </c>
      <c r="C5477" s="18" t="s">
        <v>8</v>
      </c>
      <c r="D5477" s="18" t="s">
        <v>205</v>
      </c>
      <c r="E5477" s="18" t="s">
        <v>1893</v>
      </c>
      <c r="F5477" s="18" t="s">
        <v>1901</v>
      </c>
      <c r="G5477" s="18">
        <v>780</v>
      </c>
      <c r="H5477" s="18">
        <v>1.22</v>
      </c>
      <c r="I5477" s="18">
        <v>1.79</v>
      </c>
      <c r="Q5477"/>
    </row>
    <row r="5478" spans="2:17" x14ac:dyDescent="0.25">
      <c r="B5478" s="18">
        <v>2012</v>
      </c>
      <c r="C5478" s="18" t="s">
        <v>8</v>
      </c>
      <c r="D5478" s="18" t="s">
        <v>205</v>
      </c>
      <c r="E5478" s="18" t="s">
        <v>1893</v>
      </c>
      <c r="F5478" s="18" t="s">
        <v>1902</v>
      </c>
      <c r="G5478" s="18">
        <v>1308</v>
      </c>
      <c r="H5478" s="18">
        <v>1.34</v>
      </c>
      <c r="I5478" s="18">
        <v>1.61</v>
      </c>
      <c r="Q5478"/>
    </row>
    <row r="5479" spans="2:17" x14ac:dyDescent="0.25">
      <c r="B5479" s="18">
        <v>2012</v>
      </c>
      <c r="C5479" s="18" t="s">
        <v>8</v>
      </c>
      <c r="D5479" s="18" t="s">
        <v>205</v>
      </c>
      <c r="E5479" s="18" t="s">
        <v>1893</v>
      </c>
      <c r="F5479" s="18" t="s">
        <v>1903</v>
      </c>
      <c r="G5479" s="18">
        <v>1176</v>
      </c>
      <c r="H5479" s="18">
        <v>1.18</v>
      </c>
      <c r="I5479" s="18">
        <v>1.73</v>
      </c>
      <c r="Q5479"/>
    </row>
    <row r="5480" spans="2:17" x14ac:dyDescent="0.25">
      <c r="B5480" s="18">
        <v>2012</v>
      </c>
      <c r="C5480" s="18" t="s">
        <v>8</v>
      </c>
      <c r="D5480" s="18" t="s">
        <v>205</v>
      </c>
      <c r="E5480" s="18" t="s">
        <v>1893</v>
      </c>
      <c r="F5480" s="18" t="s">
        <v>1904</v>
      </c>
      <c r="G5480" s="18">
        <v>1104</v>
      </c>
      <c r="H5480" s="18">
        <v>1.25</v>
      </c>
      <c r="I5480" s="18">
        <v>1.61</v>
      </c>
      <c r="Q5480"/>
    </row>
    <row r="5481" spans="2:17" x14ac:dyDescent="0.25">
      <c r="B5481" s="18">
        <v>2012</v>
      </c>
      <c r="C5481" s="18" t="s">
        <v>8</v>
      </c>
      <c r="D5481" s="18" t="s">
        <v>205</v>
      </c>
      <c r="E5481" s="18" t="s">
        <v>1893</v>
      </c>
      <c r="F5481" s="18" t="s">
        <v>1905</v>
      </c>
      <c r="G5481" s="18">
        <v>984</v>
      </c>
      <c r="H5481" s="18">
        <v>1.4</v>
      </c>
      <c r="I5481" s="18">
        <v>1.74</v>
      </c>
      <c r="Q5481"/>
    </row>
    <row r="5482" spans="2:17" x14ac:dyDescent="0.25">
      <c r="B5482" s="18">
        <v>2012</v>
      </c>
      <c r="C5482" s="18" t="s">
        <v>8</v>
      </c>
      <c r="D5482" s="18" t="s">
        <v>160</v>
      </c>
      <c r="E5482" s="18" t="s">
        <v>1906</v>
      </c>
      <c r="F5482" s="18" t="s">
        <v>1907</v>
      </c>
      <c r="G5482" s="18">
        <v>156</v>
      </c>
      <c r="H5482" s="18">
        <v>1.04</v>
      </c>
      <c r="I5482" s="18">
        <v>1.34</v>
      </c>
      <c r="Q5482"/>
    </row>
    <row r="5483" spans="2:17" x14ac:dyDescent="0.25">
      <c r="B5483" s="18">
        <v>2012</v>
      </c>
      <c r="C5483" s="18" t="s">
        <v>8</v>
      </c>
      <c r="D5483" s="18" t="s">
        <v>160</v>
      </c>
      <c r="E5483" s="18" t="s">
        <v>1906</v>
      </c>
      <c r="F5483" s="18" t="s">
        <v>1908</v>
      </c>
      <c r="G5483" s="18">
        <v>108</v>
      </c>
      <c r="H5483" s="18">
        <v>1.1399999999999999</v>
      </c>
      <c r="I5483" s="18">
        <v>1.31</v>
      </c>
      <c r="Q5483"/>
    </row>
    <row r="5484" spans="2:17" x14ac:dyDescent="0.25">
      <c r="B5484" s="18">
        <v>2012</v>
      </c>
      <c r="C5484" s="18" t="s">
        <v>8</v>
      </c>
      <c r="D5484" s="18" t="s">
        <v>94</v>
      </c>
      <c r="E5484" s="18" t="s">
        <v>1909</v>
      </c>
      <c r="F5484" s="18" t="s">
        <v>1910</v>
      </c>
      <c r="G5484" s="18">
        <v>8220</v>
      </c>
      <c r="H5484" s="18">
        <v>0.4</v>
      </c>
      <c r="I5484" s="18">
        <v>1.18</v>
      </c>
      <c r="Q5484"/>
    </row>
    <row r="5485" spans="2:17" x14ac:dyDescent="0.25">
      <c r="B5485" s="18">
        <v>2012</v>
      </c>
      <c r="C5485" s="18" t="s">
        <v>8</v>
      </c>
      <c r="D5485" s="18" t="s">
        <v>94</v>
      </c>
      <c r="E5485" s="18" t="s">
        <v>1909</v>
      </c>
      <c r="F5485" s="18" t="s">
        <v>1911</v>
      </c>
      <c r="G5485" s="18">
        <v>7512</v>
      </c>
      <c r="H5485" s="18">
        <v>0.95</v>
      </c>
      <c r="I5485" s="18">
        <v>1.19</v>
      </c>
      <c r="Q5485"/>
    </row>
    <row r="5486" spans="2:17" x14ac:dyDescent="0.25">
      <c r="B5486" s="18">
        <v>2012</v>
      </c>
      <c r="C5486" s="18" t="s">
        <v>8</v>
      </c>
      <c r="D5486" s="18" t="s">
        <v>94</v>
      </c>
      <c r="E5486" s="18" t="s">
        <v>1909</v>
      </c>
      <c r="F5486" s="18" t="s">
        <v>1912</v>
      </c>
      <c r="G5486" s="18">
        <v>6876</v>
      </c>
      <c r="H5486" s="18">
        <v>0.49</v>
      </c>
      <c r="I5486" s="18">
        <v>1.05</v>
      </c>
      <c r="Q5486"/>
    </row>
    <row r="5487" spans="2:17" x14ac:dyDescent="0.25">
      <c r="B5487" s="18">
        <v>2012</v>
      </c>
      <c r="C5487" s="18" t="s">
        <v>8</v>
      </c>
      <c r="D5487" s="18" t="s">
        <v>94</v>
      </c>
      <c r="E5487" s="18" t="s">
        <v>1909</v>
      </c>
      <c r="F5487" s="18" t="s">
        <v>1913</v>
      </c>
      <c r="G5487" s="18">
        <v>4908</v>
      </c>
      <c r="H5487" s="18">
        <v>0.62</v>
      </c>
      <c r="I5487" s="18">
        <v>1.0900000000000001</v>
      </c>
      <c r="Q5487"/>
    </row>
    <row r="5488" spans="2:17" x14ac:dyDescent="0.25">
      <c r="B5488" s="18">
        <v>2012</v>
      </c>
      <c r="C5488" s="18" t="s">
        <v>8</v>
      </c>
      <c r="D5488" s="18" t="s">
        <v>94</v>
      </c>
      <c r="E5488" s="18" t="s">
        <v>1909</v>
      </c>
      <c r="F5488" s="18" t="s">
        <v>1914</v>
      </c>
      <c r="G5488" s="18">
        <v>8292</v>
      </c>
      <c r="H5488" s="18">
        <v>0.97</v>
      </c>
      <c r="I5488" s="18">
        <v>1.2</v>
      </c>
      <c r="Q5488"/>
    </row>
    <row r="5489" spans="2:17" x14ac:dyDescent="0.25">
      <c r="B5489" s="18">
        <v>2012</v>
      </c>
      <c r="C5489" s="18" t="s">
        <v>8</v>
      </c>
      <c r="D5489" s="18" t="s">
        <v>94</v>
      </c>
      <c r="E5489" s="18" t="s">
        <v>1909</v>
      </c>
      <c r="F5489" s="18" t="s">
        <v>1915</v>
      </c>
      <c r="G5489" s="18">
        <v>8028</v>
      </c>
      <c r="H5489" s="18">
        <v>1.1100000000000001</v>
      </c>
      <c r="I5489" s="18">
        <v>1.07</v>
      </c>
      <c r="Q5489"/>
    </row>
    <row r="5490" spans="2:17" x14ac:dyDescent="0.25">
      <c r="B5490" s="18">
        <v>2012</v>
      </c>
      <c r="C5490" s="18" t="s">
        <v>8</v>
      </c>
      <c r="D5490" s="18" t="s">
        <v>94</v>
      </c>
      <c r="E5490" s="18" t="s">
        <v>1909</v>
      </c>
      <c r="F5490" s="18" t="s">
        <v>1916</v>
      </c>
      <c r="G5490" s="18">
        <v>6372</v>
      </c>
      <c r="H5490" s="18">
        <v>0.57999999999999996</v>
      </c>
      <c r="I5490" s="18">
        <v>1.06</v>
      </c>
      <c r="Q5490"/>
    </row>
    <row r="5491" spans="2:17" x14ac:dyDescent="0.25">
      <c r="B5491" s="18">
        <v>2012</v>
      </c>
      <c r="C5491" s="18" t="s">
        <v>8</v>
      </c>
      <c r="D5491" s="18" t="s">
        <v>94</v>
      </c>
      <c r="E5491" s="18" t="s">
        <v>1909</v>
      </c>
      <c r="F5491" s="18" t="s">
        <v>1917</v>
      </c>
      <c r="G5491" s="18">
        <v>7632</v>
      </c>
      <c r="H5491" s="18">
        <v>0.55000000000000004</v>
      </c>
      <c r="I5491" s="18">
        <v>1.1100000000000001</v>
      </c>
      <c r="Q5491"/>
    </row>
    <row r="5492" spans="2:17" x14ac:dyDescent="0.25">
      <c r="B5492" s="18">
        <v>2012</v>
      </c>
      <c r="C5492" s="18" t="s">
        <v>8</v>
      </c>
      <c r="D5492" s="18" t="s">
        <v>94</v>
      </c>
      <c r="E5492" s="18" t="s">
        <v>1909</v>
      </c>
      <c r="F5492" s="18" t="s">
        <v>1918</v>
      </c>
      <c r="G5492" s="18">
        <v>8820</v>
      </c>
      <c r="H5492" s="18">
        <v>0.57999999999999996</v>
      </c>
      <c r="I5492" s="18">
        <v>1.17</v>
      </c>
      <c r="Q5492"/>
    </row>
    <row r="5493" spans="2:17" x14ac:dyDescent="0.25">
      <c r="B5493" s="18">
        <v>2012</v>
      </c>
      <c r="C5493" s="18" t="s">
        <v>8</v>
      </c>
      <c r="D5493" s="18" t="s">
        <v>94</v>
      </c>
      <c r="E5493" s="18" t="s">
        <v>1909</v>
      </c>
      <c r="F5493" s="18" t="s">
        <v>1919</v>
      </c>
      <c r="G5493" s="18">
        <v>5256</v>
      </c>
      <c r="H5493" s="18">
        <v>0.83</v>
      </c>
      <c r="I5493" s="18">
        <v>1.18</v>
      </c>
      <c r="Q5493"/>
    </row>
    <row r="5494" spans="2:17" x14ac:dyDescent="0.25">
      <c r="B5494" s="18">
        <v>2012</v>
      </c>
      <c r="C5494" s="18" t="s">
        <v>8</v>
      </c>
      <c r="D5494" s="18" t="s">
        <v>94</v>
      </c>
      <c r="E5494" s="18" t="s">
        <v>1909</v>
      </c>
      <c r="F5494" s="18" t="s">
        <v>1920</v>
      </c>
      <c r="G5494" s="18">
        <v>8784</v>
      </c>
      <c r="H5494" s="18">
        <v>0.56000000000000005</v>
      </c>
      <c r="I5494" s="18">
        <v>1.1499999999999999</v>
      </c>
      <c r="Q5494"/>
    </row>
    <row r="5495" spans="2:17" x14ac:dyDescent="0.25">
      <c r="B5495" s="18">
        <v>2012</v>
      </c>
      <c r="C5495" s="18" t="s">
        <v>8</v>
      </c>
      <c r="D5495" s="18" t="s">
        <v>94</v>
      </c>
      <c r="E5495" s="18" t="s">
        <v>1909</v>
      </c>
      <c r="F5495" s="18" t="s">
        <v>1921</v>
      </c>
      <c r="G5495" s="18">
        <v>9528</v>
      </c>
      <c r="H5495" s="18">
        <v>0.9</v>
      </c>
      <c r="I5495" s="18">
        <v>0.98</v>
      </c>
      <c r="Q5495"/>
    </row>
    <row r="5496" spans="2:17" x14ac:dyDescent="0.25">
      <c r="B5496" s="18">
        <v>2012</v>
      </c>
      <c r="C5496" s="18" t="s">
        <v>8</v>
      </c>
      <c r="D5496" s="18" t="s">
        <v>94</v>
      </c>
      <c r="E5496" s="18" t="s">
        <v>1909</v>
      </c>
      <c r="F5496" s="18" t="s">
        <v>1922</v>
      </c>
      <c r="G5496" s="18">
        <v>5196</v>
      </c>
      <c r="H5496" s="18">
        <v>0.86</v>
      </c>
      <c r="I5496" s="18">
        <v>1.1399999999999999</v>
      </c>
      <c r="Q5496"/>
    </row>
    <row r="5497" spans="2:17" x14ac:dyDescent="0.25">
      <c r="B5497" s="18">
        <v>2012</v>
      </c>
      <c r="C5497" s="18" t="s">
        <v>8</v>
      </c>
      <c r="D5497" s="18" t="s">
        <v>94</v>
      </c>
      <c r="E5497" s="18" t="s">
        <v>1909</v>
      </c>
      <c r="F5497" s="18" t="s">
        <v>1923</v>
      </c>
      <c r="G5497" s="18">
        <v>6432</v>
      </c>
      <c r="H5497" s="18">
        <v>0.74</v>
      </c>
      <c r="I5497" s="18">
        <v>1.07</v>
      </c>
      <c r="Q5497"/>
    </row>
    <row r="5498" spans="2:17" x14ac:dyDescent="0.25">
      <c r="B5498" s="18">
        <v>2012</v>
      </c>
      <c r="C5498" s="18" t="s">
        <v>8</v>
      </c>
      <c r="D5498" s="18" t="s">
        <v>94</v>
      </c>
      <c r="E5498" s="18" t="s">
        <v>1909</v>
      </c>
      <c r="F5498" s="18" t="s">
        <v>1924</v>
      </c>
      <c r="G5498" s="18">
        <v>9108</v>
      </c>
      <c r="H5498" s="18">
        <v>1.01</v>
      </c>
      <c r="I5498" s="18">
        <v>0.99</v>
      </c>
      <c r="Q5498"/>
    </row>
    <row r="5499" spans="2:17" x14ac:dyDescent="0.25">
      <c r="B5499" s="18">
        <v>2012</v>
      </c>
      <c r="C5499" s="18" t="s">
        <v>8</v>
      </c>
      <c r="D5499" s="18" t="s">
        <v>94</v>
      </c>
      <c r="E5499" s="18" t="s">
        <v>1909</v>
      </c>
      <c r="F5499" s="18" t="s">
        <v>1925</v>
      </c>
      <c r="G5499" s="18">
        <v>6624</v>
      </c>
      <c r="H5499" s="18">
        <v>0.54</v>
      </c>
      <c r="I5499" s="18">
        <v>0.9</v>
      </c>
      <c r="Q5499"/>
    </row>
    <row r="5500" spans="2:17" x14ac:dyDescent="0.25">
      <c r="B5500" s="18">
        <v>2012</v>
      </c>
      <c r="C5500" s="18" t="s">
        <v>8</v>
      </c>
      <c r="D5500" s="18" t="s">
        <v>94</v>
      </c>
      <c r="E5500" s="18" t="s">
        <v>1909</v>
      </c>
      <c r="F5500" s="18" t="s">
        <v>1926</v>
      </c>
      <c r="G5500" s="18">
        <v>6288</v>
      </c>
      <c r="H5500" s="18">
        <v>0.92</v>
      </c>
      <c r="I5500" s="18">
        <v>1.18</v>
      </c>
      <c r="Q5500"/>
    </row>
    <row r="5501" spans="2:17" x14ac:dyDescent="0.25">
      <c r="B5501" s="18">
        <v>2012</v>
      </c>
      <c r="C5501" s="18" t="s">
        <v>8</v>
      </c>
      <c r="D5501" s="18" t="s">
        <v>94</v>
      </c>
      <c r="E5501" s="18" t="s">
        <v>1909</v>
      </c>
      <c r="F5501" s="18" t="s">
        <v>1927</v>
      </c>
      <c r="G5501" s="18">
        <v>9132</v>
      </c>
      <c r="H5501" s="18">
        <v>1.19</v>
      </c>
      <c r="I5501" s="18">
        <v>0.92</v>
      </c>
      <c r="Q5501"/>
    </row>
    <row r="5502" spans="2:17" x14ac:dyDescent="0.25">
      <c r="B5502" s="18">
        <v>2012</v>
      </c>
      <c r="C5502" s="18" t="s">
        <v>8</v>
      </c>
      <c r="D5502" s="18" t="s">
        <v>94</v>
      </c>
      <c r="E5502" s="18" t="s">
        <v>1909</v>
      </c>
      <c r="F5502" s="18" t="s">
        <v>1928</v>
      </c>
      <c r="G5502" s="18">
        <v>7728</v>
      </c>
      <c r="H5502" s="18">
        <v>0.81</v>
      </c>
      <c r="I5502" s="18">
        <v>0.93</v>
      </c>
      <c r="Q5502"/>
    </row>
    <row r="5503" spans="2:17" x14ac:dyDescent="0.25">
      <c r="B5503" s="18">
        <v>2012</v>
      </c>
      <c r="C5503" s="18" t="s">
        <v>8</v>
      </c>
      <c r="D5503" s="18" t="s">
        <v>94</v>
      </c>
      <c r="E5503" s="18" t="s">
        <v>1909</v>
      </c>
      <c r="F5503" s="18" t="s">
        <v>1929</v>
      </c>
      <c r="G5503" s="18">
        <v>6792</v>
      </c>
      <c r="H5503" s="18">
        <v>0.95</v>
      </c>
      <c r="I5503" s="18">
        <v>1.17</v>
      </c>
      <c r="Q5503"/>
    </row>
    <row r="5504" spans="2:17" x14ac:dyDescent="0.25">
      <c r="B5504" s="18">
        <v>2012</v>
      </c>
      <c r="C5504" s="18" t="s">
        <v>8</v>
      </c>
      <c r="D5504" s="18" t="s">
        <v>94</v>
      </c>
      <c r="E5504" s="18" t="s">
        <v>1909</v>
      </c>
      <c r="F5504" s="18" t="s">
        <v>1930</v>
      </c>
      <c r="G5504" s="18">
        <v>5640</v>
      </c>
      <c r="H5504" s="18">
        <v>1.1299999999999999</v>
      </c>
      <c r="I5504" s="18">
        <v>0.94</v>
      </c>
      <c r="Q5504"/>
    </row>
    <row r="5505" spans="2:17" x14ac:dyDescent="0.25">
      <c r="B5505" s="18">
        <v>2012</v>
      </c>
      <c r="C5505" s="18" t="s">
        <v>8</v>
      </c>
      <c r="D5505" s="18" t="s">
        <v>94</v>
      </c>
      <c r="E5505" s="18" t="s">
        <v>1909</v>
      </c>
      <c r="F5505" s="18" t="s">
        <v>1931</v>
      </c>
      <c r="G5505" s="18">
        <v>4992</v>
      </c>
      <c r="H5505" s="18">
        <v>1.1000000000000001</v>
      </c>
      <c r="I5505" s="18">
        <v>0.96</v>
      </c>
      <c r="Q5505"/>
    </row>
    <row r="5506" spans="2:17" x14ac:dyDescent="0.25">
      <c r="B5506" s="18">
        <v>2012</v>
      </c>
      <c r="C5506" s="18" t="s">
        <v>8</v>
      </c>
      <c r="D5506" s="18" t="s">
        <v>94</v>
      </c>
      <c r="E5506" s="18" t="s">
        <v>1909</v>
      </c>
      <c r="F5506" s="18" t="s">
        <v>1932</v>
      </c>
      <c r="G5506" s="18">
        <v>5376</v>
      </c>
      <c r="H5506" s="18">
        <v>0.7</v>
      </c>
      <c r="I5506" s="18">
        <v>1.19</v>
      </c>
      <c r="Q5506"/>
    </row>
    <row r="5507" spans="2:17" x14ac:dyDescent="0.25">
      <c r="B5507" s="18">
        <v>2012</v>
      </c>
      <c r="C5507" s="18" t="s">
        <v>8</v>
      </c>
      <c r="D5507" s="18" t="s">
        <v>94</v>
      </c>
      <c r="E5507" s="18" t="s">
        <v>1909</v>
      </c>
      <c r="F5507" s="18" t="s">
        <v>1933</v>
      </c>
      <c r="G5507" s="18">
        <v>5352</v>
      </c>
      <c r="H5507" s="18">
        <v>0.81</v>
      </c>
      <c r="I5507" s="18">
        <v>1.1200000000000001</v>
      </c>
      <c r="Q5507"/>
    </row>
    <row r="5508" spans="2:17" x14ac:dyDescent="0.25">
      <c r="B5508" s="18">
        <v>2012</v>
      </c>
      <c r="C5508" s="18" t="s">
        <v>8</v>
      </c>
      <c r="D5508" s="18" t="s">
        <v>94</v>
      </c>
      <c r="E5508" s="18" t="s">
        <v>1909</v>
      </c>
      <c r="F5508" s="18" t="s">
        <v>1934</v>
      </c>
      <c r="G5508" s="18">
        <v>8772</v>
      </c>
      <c r="H5508" s="18">
        <v>0.87</v>
      </c>
      <c r="I5508" s="18">
        <v>1.18</v>
      </c>
      <c r="Q5508"/>
    </row>
    <row r="5509" spans="2:17" x14ac:dyDescent="0.25">
      <c r="B5509" s="18">
        <v>2012</v>
      </c>
      <c r="C5509" s="18" t="s">
        <v>8</v>
      </c>
      <c r="D5509" s="18" t="s">
        <v>94</v>
      </c>
      <c r="E5509" s="18" t="s">
        <v>1909</v>
      </c>
      <c r="F5509" s="18" t="s">
        <v>1935</v>
      </c>
      <c r="G5509" s="18">
        <v>5316</v>
      </c>
      <c r="H5509" s="18">
        <v>0.62</v>
      </c>
      <c r="I5509" s="18">
        <v>0.9</v>
      </c>
      <c r="Q5509"/>
    </row>
    <row r="5510" spans="2:17" x14ac:dyDescent="0.25">
      <c r="B5510" s="18">
        <v>2012</v>
      </c>
      <c r="C5510" s="18" t="s">
        <v>8</v>
      </c>
      <c r="D5510" s="18" t="s">
        <v>94</v>
      </c>
      <c r="E5510" s="18" t="s">
        <v>1909</v>
      </c>
      <c r="F5510" s="18" t="s">
        <v>1936</v>
      </c>
      <c r="G5510" s="18">
        <v>8124</v>
      </c>
      <c r="H5510" s="18">
        <v>0.91</v>
      </c>
      <c r="I5510" s="18">
        <v>1.1599999999999999</v>
      </c>
      <c r="Q5510"/>
    </row>
    <row r="5511" spans="2:17" x14ac:dyDescent="0.25">
      <c r="B5511" s="18">
        <v>2012</v>
      </c>
      <c r="C5511" s="18" t="s">
        <v>8</v>
      </c>
      <c r="D5511" s="18" t="s">
        <v>94</v>
      </c>
      <c r="E5511" s="18" t="s">
        <v>1909</v>
      </c>
      <c r="F5511" s="18" t="s">
        <v>1937</v>
      </c>
      <c r="G5511" s="18">
        <v>5880</v>
      </c>
      <c r="H5511" s="18">
        <v>0.41</v>
      </c>
      <c r="I5511" s="18">
        <v>1.05</v>
      </c>
      <c r="Q5511"/>
    </row>
    <row r="5512" spans="2:17" x14ac:dyDescent="0.25">
      <c r="B5512" s="18">
        <v>2012</v>
      </c>
      <c r="C5512" s="18" t="s">
        <v>8</v>
      </c>
      <c r="D5512" s="18" t="s">
        <v>94</v>
      </c>
      <c r="E5512" s="18" t="s">
        <v>1909</v>
      </c>
      <c r="F5512" s="18" t="s">
        <v>1938</v>
      </c>
      <c r="G5512" s="18">
        <v>5580</v>
      </c>
      <c r="H5512" s="18">
        <v>0.53</v>
      </c>
      <c r="I5512" s="18">
        <v>0.94</v>
      </c>
      <c r="Q5512"/>
    </row>
    <row r="5513" spans="2:17" x14ac:dyDescent="0.25">
      <c r="B5513" s="18">
        <v>2012</v>
      </c>
      <c r="C5513" s="18" t="s">
        <v>8</v>
      </c>
      <c r="D5513" s="18" t="s">
        <v>94</v>
      </c>
      <c r="E5513" s="18" t="s">
        <v>1909</v>
      </c>
      <c r="F5513" s="18" t="s">
        <v>1939</v>
      </c>
      <c r="G5513" s="18">
        <v>7092</v>
      </c>
      <c r="H5513" s="18">
        <v>0.64</v>
      </c>
      <c r="I5513" s="18">
        <v>0.94</v>
      </c>
      <c r="Q5513"/>
    </row>
    <row r="5514" spans="2:17" x14ac:dyDescent="0.25">
      <c r="B5514" s="18">
        <v>2012</v>
      </c>
      <c r="C5514" s="18" t="s">
        <v>8</v>
      </c>
      <c r="D5514" s="18" t="s">
        <v>94</v>
      </c>
      <c r="E5514" s="18" t="s">
        <v>1909</v>
      </c>
      <c r="F5514" s="18" t="s">
        <v>1940</v>
      </c>
      <c r="G5514" s="18">
        <v>7560</v>
      </c>
      <c r="H5514" s="18">
        <v>1.01</v>
      </c>
      <c r="I5514" s="18">
        <v>0.99</v>
      </c>
      <c r="Q5514"/>
    </row>
    <row r="5515" spans="2:17" x14ac:dyDescent="0.25">
      <c r="B5515" s="18">
        <v>2012</v>
      </c>
      <c r="C5515" s="18" t="s">
        <v>8</v>
      </c>
      <c r="D5515" s="18" t="s">
        <v>94</v>
      </c>
      <c r="E5515" s="18" t="s">
        <v>1909</v>
      </c>
      <c r="F5515" s="18" t="s">
        <v>1941</v>
      </c>
      <c r="G5515" s="18">
        <v>8844</v>
      </c>
      <c r="H5515" s="18">
        <v>1.1100000000000001</v>
      </c>
      <c r="I5515" s="18">
        <v>1.1499999999999999</v>
      </c>
      <c r="Q5515"/>
    </row>
    <row r="5516" spans="2:17" x14ac:dyDescent="0.25">
      <c r="B5516" s="18">
        <v>2012</v>
      </c>
      <c r="C5516" s="18" t="s">
        <v>8</v>
      </c>
      <c r="D5516" s="18" t="s">
        <v>94</v>
      </c>
      <c r="E5516" s="18" t="s">
        <v>1909</v>
      </c>
      <c r="F5516" s="18" t="s">
        <v>1942</v>
      </c>
      <c r="G5516" s="18">
        <v>9480</v>
      </c>
      <c r="H5516" s="18">
        <v>1.03</v>
      </c>
      <c r="I5516" s="18">
        <v>0.97</v>
      </c>
      <c r="Q5516"/>
    </row>
    <row r="5517" spans="2:17" x14ac:dyDescent="0.25">
      <c r="B5517" s="18">
        <v>2012</v>
      </c>
      <c r="C5517" s="18" t="s">
        <v>8</v>
      </c>
      <c r="D5517" s="18" t="s">
        <v>94</v>
      </c>
      <c r="E5517" s="18" t="s">
        <v>1909</v>
      </c>
      <c r="F5517" s="18" t="s">
        <v>1943</v>
      </c>
      <c r="G5517" s="18">
        <v>6756</v>
      </c>
      <c r="H5517" s="18">
        <v>1.2</v>
      </c>
      <c r="I5517" s="18">
        <v>1.05</v>
      </c>
      <c r="Q5517"/>
    </row>
    <row r="5518" spans="2:17" x14ac:dyDescent="0.25">
      <c r="B5518" s="18">
        <v>2012</v>
      </c>
      <c r="C5518" s="18" t="s">
        <v>8</v>
      </c>
      <c r="D5518" s="18" t="s">
        <v>94</v>
      </c>
      <c r="E5518" s="18" t="s">
        <v>1909</v>
      </c>
      <c r="F5518" s="18" t="s">
        <v>1944</v>
      </c>
      <c r="G5518" s="18">
        <v>8988</v>
      </c>
      <c r="H5518" s="18">
        <v>0.9</v>
      </c>
      <c r="I5518" s="18">
        <v>1.06</v>
      </c>
      <c r="Q5518"/>
    </row>
    <row r="5519" spans="2:17" x14ac:dyDescent="0.25">
      <c r="B5519" s="18">
        <v>2012</v>
      </c>
      <c r="C5519" s="18" t="s">
        <v>8</v>
      </c>
      <c r="D5519" s="18" t="s">
        <v>94</v>
      </c>
      <c r="E5519" s="18" t="s">
        <v>1909</v>
      </c>
      <c r="F5519" s="18" t="s">
        <v>1945</v>
      </c>
      <c r="G5519" s="18">
        <v>7740</v>
      </c>
      <c r="H5519" s="18">
        <v>0.92</v>
      </c>
      <c r="I5519" s="18">
        <v>0.93</v>
      </c>
      <c r="Q5519"/>
    </row>
    <row r="5520" spans="2:17" x14ac:dyDescent="0.25">
      <c r="B5520" s="18">
        <v>2012</v>
      </c>
      <c r="C5520" s="18" t="s">
        <v>8</v>
      </c>
      <c r="D5520" s="18" t="s">
        <v>94</v>
      </c>
      <c r="E5520" s="18" t="s">
        <v>1909</v>
      </c>
      <c r="F5520" s="18" t="s">
        <v>1946</v>
      </c>
      <c r="G5520" s="18">
        <v>6900</v>
      </c>
      <c r="H5520" s="18">
        <v>1.07</v>
      </c>
      <c r="I5520" s="18">
        <v>0.99</v>
      </c>
      <c r="Q5520"/>
    </row>
    <row r="5521" spans="2:17" x14ac:dyDescent="0.25">
      <c r="B5521" s="18">
        <v>2012</v>
      </c>
      <c r="C5521" s="18" t="s">
        <v>8</v>
      </c>
      <c r="D5521" s="18" t="s">
        <v>94</v>
      </c>
      <c r="E5521" s="18" t="s">
        <v>1909</v>
      </c>
      <c r="F5521" s="18" t="s">
        <v>1947</v>
      </c>
      <c r="G5521" s="18">
        <v>8388</v>
      </c>
      <c r="H5521" s="18">
        <v>0.83</v>
      </c>
      <c r="I5521" s="18">
        <v>1.1299999999999999</v>
      </c>
      <c r="Q5521"/>
    </row>
    <row r="5522" spans="2:17" x14ac:dyDescent="0.25">
      <c r="B5522" s="18">
        <v>2012</v>
      </c>
      <c r="C5522" s="18" t="s">
        <v>8</v>
      </c>
      <c r="D5522" s="18" t="s">
        <v>94</v>
      </c>
      <c r="E5522" s="18" t="s">
        <v>1909</v>
      </c>
      <c r="F5522" s="18" t="s">
        <v>1948</v>
      </c>
      <c r="G5522" s="18">
        <v>6264</v>
      </c>
      <c r="H5522" s="18">
        <v>1.1000000000000001</v>
      </c>
      <c r="I5522" s="18">
        <v>1.17</v>
      </c>
      <c r="Q5522"/>
    </row>
    <row r="5523" spans="2:17" x14ac:dyDescent="0.25">
      <c r="B5523" s="18">
        <v>2012</v>
      </c>
      <c r="C5523" s="18" t="s">
        <v>8</v>
      </c>
      <c r="D5523" s="18" t="s">
        <v>94</v>
      </c>
      <c r="E5523" s="18" t="s">
        <v>1909</v>
      </c>
      <c r="F5523" s="18" t="s">
        <v>1949</v>
      </c>
      <c r="G5523" s="18">
        <v>8940</v>
      </c>
      <c r="H5523" s="18">
        <v>1.1200000000000001</v>
      </c>
      <c r="I5523" s="18">
        <v>1.1200000000000001</v>
      </c>
      <c r="Q5523"/>
    </row>
    <row r="5524" spans="2:17" x14ac:dyDescent="0.25">
      <c r="B5524" s="18">
        <v>2012</v>
      </c>
      <c r="C5524" s="18" t="s">
        <v>8</v>
      </c>
      <c r="D5524" s="18" t="s">
        <v>94</v>
      </c>
      <c r="E5524" s="18" t="s">
        <v>1909</v>
      </c>
      <c r="F5524" s="18" t="s">
        <v>1950</v>
      </c>
      <c r="G5524" s="18">
        <v>5736</v>
      </c>
      <c r="H5524" s="18">
        <v>1.03</v>
      </c>
      <c r="I5524" s="18">
        <v>0.9</v>
      </c>
      <c r="Q5524"/>
    </row>
    <row r="5525" spans="2:17" x14ac:dyDescent="0.25">
      <c r="B5525" s="18">
        <v>2012</v>
      </c>
      <c r="C5525" s="18" t="s">
        <v>8</v>
      </c>
      <c r="D5525" s="18" t="s">
        <v>94</v>
      </c>
      <c r="E5525" s="18" t="s">
        <v>1909</v>
      </c>
      <c r="F5525" s="18" t="s">
        <v>1951</v>
      </c>
      <c r="G5525" s="18">
        <v>5028</v>
      </c>
      <c r="H5525" s="18">
        <v>0.79</v>
      </c>
      <c r="I5525" s="18">
        <v>1.05</v>
      </c>
      <c r="Q5525"/>
    </row>
    <row r="5526" spans="2:17" x14ac:dyDescent="0.25">
      <c r="B5526" s="18">
        <v>2012</v>
      </c>
      <c r="C5526" s="18" t="s">
        <v>8</v>
      </c>
      <c r="D5526" s="18" t="s">
        <v>94</v>
      </c>
      <c r="E5526" s="18" t="s">
        <v>1909</v>
      </c>
      <c r="F5526" s="18" t="s">
        <v>1952</v>
      </c>
      <c r="G5526" s="18">
        <v>8952</v>
      </c>
      <c r="H5526" s="18">
        <v>0.71</v>
      </c>
      <c r="I5526" s="18">
        <v>1.1399999999999999</v>
      </c>
      <c r="Q5526"/>
    </row>
    <row r="5527" spans="2:17" x14ac:dyDescent="0.25">
      <c r="B5527" s="18">
        <v>2012</v>
      </c>
      <c r="C5527" s="18" t="s">
        <v>8</v>
      </c>
      <c r="D5527" s="18" t="s">
        <v>94</v>
      </c>
      <c r="E5527" s="18" t="s">
        <v>1909</v>
      </c>
      <c r="F5527" s="18" t="s">
        <v>1953</v>
      </c>
      <c r="G5527" s="18">
        <v>7704</v>
      </c>
      <c r="H5527" s="18">
        <v>0.86</v>
      </c>
      <c r="I5527" s="18">
        <v>1.1200000000000001</v>
      </c>
      <c r="Q5527"/>
    </row>
    <row r="5528" spans="2:17" x14ac:dyDescent="0.25">
      <c r="B5528" s="18">
        <v>2012</v>
      </c>
      <c r="C5528" s="18" t="s">
        <v>8</v>
      </c>
      <c r="D5528" s="18" t="s">
        <v>94</v>
      </c>
      <c r="E5528" s="18" t="s">
        <v>1909</v>
      </c>
      <c r="F5528" s="18" t="s">
        <v>1954</v>
      </c>
      <c r="G5528" s="18">
        <v>7152</v>
      </c>
      <c r="H5528" s="18">
        <v>0.47</v>
      </c>
      <c r="I5528" s="18">
        <v>0.93</v>
      </c>
      <c r="Q5528"/>
    </row>
    <row r="5529" spans="2:17" x14ac:dyDescent="0.25">
      <c r="B5529" s="18">
        <v>2012</v>
      </c>
      <c r="C5529" s="18" t="s">
        <v>8</v>
      </c>
      <c r="D5529" s="18" t="s">
        <v>94</v>
      </c>
      <c r="E5529" s="18" t="s">
        <v>1909</v>
      </c>
      <c r="F5529" s="18" t="s">
        <v>1955</v>
      </c>
      <c r="G5529" s="18">
        <v>6432</v>
      </c>
      <c r="H5529" s="18">
        <v>0.52</v>
      </c>
      <c r="I5529" s="18">
        <v>0.95</v>
      </c>
      <c r="Q5529"/>
    </row>
    <row r="5530" spans="2:17" x14ac:dyDescent="0.25">
      <c r="B5530" s="18">
        <v>2012</v>
      </c>
      <c r="C5530" s="18" t="s">
        <v>8</v>
      </c>
      <c r="D5530" s="18" t="s">
        <v>94</v>
      </c>
      <c r="E5530" s="18" t="s">
        <v>1909</v>
      </c>
      <c r="F5530" s="18" t="s">
        <v>1956</v>
      </c>
      <c r="G5530" s="18">
        <v>9468</v>
      </c>
      <c r="H5530" s="18">
        <v>0.54</v>
      </c>
      <c r="I5530" s="18">
        <v>1.19</v>
      </c>
      <c r="Q5530"/>
    </row>
    <row r="5531" spans="2:17" x14ac:dyDescent="0.25">
      <c r="B5531" s="18">
        <v>2012</v>
      </c>
      <c r="C5531" s="18" t="s">
        <v>8</v>
      </c>
      <c r="D5531" s="18" t="s">
        <v>94</v>
      </c>
      <c r="E5531" s="18" t="s">
        <v>1909</v>
      </c>
      <c r="F5531" s="18" t="s">
        <v>1957</v>
      </c>
      <c r="G5531" s="18">
        <v>5400</v>
      </c>
      <c r="H5531" s="18">
        <v>0.98</v>
      </c>
      <c r="I5531" s="18">
        <v>1.1599999999999999</v>
      </c>
      <c r="Q5531"/>
    </row>
    <row r="5532" spans="2:17" x14ac:dyDescent="0.25">
      <c r="B5532" s="18">
        <v>2012</v>
      </c>
      <c r="C5532" s="18" t="s">
        <v>8</v>
      </c>
      <c r="D5532" s="18" t="s">
        <v>94</v>
      </c>
      <c r="E5532" s="18" t="s">
        <v>1909</v>
      </c>
      <c r="F5532" s="18" t="s">
        <v>1958</v>
      </c>
      <c r="G5532" s="18">
        <v>5304</v>
      </c>
      <c r="H5532" s="18">
        <v>1.17</v>
      </c>
      <c r="I5532" s="18">
        <v>1.18</v>
      </c>
      <c r="Q5532"/>
    </row>
    <row r="5533" spans="2:17" x14ac:dyDescent="0.25">
      <c r="B5533" s="18">
        <v>2012</v>
      </c>
      <c r="C5533" s="18" t="s">
        <v>8</v>
      </c>
      <c r="D5533" s="18" t="s">
        <v>94</v>
      </c>
      <c r="E5533" s="18" t="s">
        <v>1959</v>
      </c>
      <c r="F5533" s="18" t="s">
        <v>1960</v>
      </c>
      <c r="G5533" s="18">
        <v>7932</v>
      </c>
      <c r="H5533" s="18">
        <v>0.56000000000000005</v>
      </c>
      <c r="I5533" s="18">
        <v>1.03</v>
      </c>
      <c r="Q5533"/>
    </row>
    <row r="5534" spans="2:17" x14ac:dyDescent="0.25">
      <c r="B5534" s="18">
        <v>2012</v>
      </c>
      <c r="C5534" s="18" t="s">
        <v>8</v>
      </c>
      <c r="D5534" s="18" t="s">
        <v>94</v>
      </c>
      <c r="E5534" s="18" t="s">
        <v>1959</v>
      </c>
      <c r="F5534" s="18" t="s">
        <v>1961</v>
      </c>
      <c r="G5534" s="18">
        <v>9300</v>
      </c>
      <c r="H5534" s="18">
        <v>0.62</v>
      </c>
      <c r="I5534" s="18">
        <v>1.2</v>
      </c>
      <c r="Q5534"/>
    </row>
    <row r="5535" spans="2:17" x14ac:dyDescent="0.25">
      <c r="B5535" s="18">
        <v>2012</v>
      </c>
      <c r="C5535" s="18" t="s">
        <v>8</v>
      </c>
      <c r="D5535" s="18" t="s">
        <v>94</v>
      </c>
      <c r="E5535" s="18" t="s">
        <v>1959</v>
      </c>
      <c r="F5535" s="18" t="s">
        <v>1962</v>
      </c>
      <c r="G5535" s="18">
        <v>9000</v>
      </c>
      <c r="H5535" s="18">
        <v>0.94</v>
      </c>
      <c r="I5535" s="18">
        <v>1.19</v>
      </c>
      <c r="Q5535"/>
    </row>
    <row r="5536" spans="2:17" x14ac:dyDescent="0.25">
      <c r="B5536" s="18">
        <v>2012</v>
      </c>
      <c r="C5536" s="18" t="s">
        <v>8</v>
      </c>
      <c r="D5536" s="18" t="s">
        <v>94</v>
      </c>
      <c r="E5536" s="18" t="s">
        <v>1959</v>
      </c>
      <c r="F5536" s="18" t="s">
        <v>1963</v>
      </c>
      <c r="G5536" s="18">
        <v>5232</v>
      </c>
      <c r="H5536" s="18">
        <v>0.63</v>
      </c>
      <c r="I5536" s="18">
        <v>1.1000000000000001</v>
      </c>
      <c r="Q5536"/>
    </row>
    <row r="5537" spans="2:17" x14ac:dyDescent="0.25">
      <c r="B5537" s="18">
        <v>2012</v>
      </c>
      <c r="C5537" s="18" t="s">
        <v>8</v>
      </c>
      <c r="D5537" s="18" t="s">
        <v>94</v>
      </c>
      <c r="E5537" s="18" t="s">
        <v>1959</v>
      </c>
      <c r="F5537" s="18" t="s">
        <v>1964</v>
      </c>
      <c r="G5537" s="18">
        <v>9252</v>
      </c>
      <c r="H5537" s="18">
        <v>0.68</v>
      </c>
      <c r="I5537" s="18">
        <v>0.99</v>
      </c>
      <c r="Q5537"/>
    </row>
    <row r="5538" spans="2:17" x14ac:dyDescent="0.25">
      <c r="B5538" s="18">
        <v>2012</v>
      </c>
      <c r="C5538" s="18" t="s">
        <v>8</v>
      </c>
      <c r="D5538" s="18" t="s">
        <v>94</v>
      </c>
      <c r="E5538" s="18" t="s">
        <v>1959</v>
      </c>
      <c r="F5538" s="18" t="s">
        <v>1965</v>
      </c>
      <c r="G5538" s="18">
        <v>6348</v>
      </c>
      <c r="H5538" s="18">
        <v>1.1499999999999999</v>
      </c>
      <c r="I5538" s="18">
        <v>1.1299999999999999</v>
      </c>
      <c r="Q5538"/>
    </row>
    <row r="5539" spans="2:17" x14ac:dyDescent="0.25">
      <c r="B5539" s="18">
        <v>2012</v>
      </c>
      <c r="C5539" s="18" t="s">
        <v>8</v>
      </c>
      <c r="D5539" s="18" t="s">
        <v>94</v>
      </c>
      <c r="E5539" s="18" t="s">
        <v>1959</v>
      </c>
      <c r="F5539" s="18" t="s">
        <v>1966</v>
      </c>
      <c r="G5539" s="18">
        <v>6192</v>
      </c>
      <c r="H5539" s="18">
        <v>0.62</v>
      </c>
      <c r="I5539" s="18">
        <v>1.1000000000000001</v>
      </c>
      <c r="Q5539"/>
    </row>
    <row r="5540" spans="2:17" x14ac:dyDescent="0.25">
      <c r="B5540" s="18">
        <v>2012</v>
      </c>
      <c r="C5540" s="18" t="s">
        <v>8</v>
      </c>
      <c r="D5540" s="18" t="s">
        <v>94</v>
      </c>
      <c r="E5540" s="18" t="s">
        <v>1959</v>
      </c>
      <c r="F5540" s="18" t="s">
        <v>1967</v>
      </c>
      <c r="G5540" s="18">
        <v>6612</v>
      </c>
      <c r="H5540" s="18">
        <v>0.62</v>
      </c>
      <c r="I5540" s="18">
        <v>1.04</v>
      </c>
      <c r="Q5540"/>
    </row>
    <row r="5541" spans="2:17" x14ac:dyDescent="0.25">
      <c r="B5541" s="18">
        <v>2012</v>
      </c>
      <c r="C5541" s="18" t="s">
        <v>8</v>
      </c>
      <c r="D5541" s="18" t="s">
        <v>94</v>
      </c>
      <c r="E5541" s="18" t="s">
        <v>1959</v>
      </c>
      <c r="F5541" s="18" t="s">
        <v>1968</v>
      </c>
      <c r="G5541" s="18">
        <v>8880</v>
      </c>
      <c r="H5541" s="18">
        <v>1.1299999999999999</v>
      </c>
      <c r="I5541" s="18">
        <v>1.1599999999999999</v>
      </c>
      <c r="Q5541"/>
    </row>
    <row r="5542" spans="2:17" x14ac:dyDescent="0.25">
      <c r="B5542" s="18">
        <v>2012</v>
      </c>
      <c r="C5542" s="18" t="s">
        <v>8</v>
      </c>
      <c r="D5542" s="18" t="s">
        <v>94</v>
      </c>
      <c r="E5542" s="18" t="s">
        <v>1959</v>
      </c>
      <c r="F5542" s="18" t="s">
        <v>1969</v>
      </c>
      <c r="G5542" s="18">
        <v>5880</v>
      </c>
      <c r="H5542" s="18">
        <v>1.1399999999999999</v>
      </c>
      <c r="I5542" s="18">
        <v>1.07</v>
      </c>
      <c r="Q5542"/>
    </row>
    <row r="5543" spans="2:17" x14ac:dyDescent="0.25">
      <c r="B5543" s="18">
        <v>2012</v>
      </c>
      <c r="C5543" s="18" t="s">
        <v>8</v>
      </c>
      <c r="D5543" s="18" t="s">
        <v>94</v>
      </c>
      <c r="E5543" s="18" t="s">
        <v>1959</v>
      </c>
      <c r="F5543" s="18" t="s">
        <v>1970</v>
      </c>
      <c r="G5543" s="18">
        <v>7092</v>
      </c>
      <c r="H5543" s="18">
        <v>0.57999999999999996</v>
      </c>
      <c r="I5543" s="18">
        <v>0.91</v>
      </c>
      <c r="Q5543"/>
    </row>
    <row r="5544" spans="2:17" x14ac:dyDescent="0.25">
      <c r="B5544" s="18">
        <v>2012</v>
      </c>
      <c r="C5544" s="18" t="s">
        <v>8</v>
      </c>
      <c r="D5544" s="18" t="s">
        <v>94</v>
      </c>
      <c r="E5544" s="18" t="s">
        <v>1959</v>
      </c>
      <c r="F5544" s="18" t="s">
        <v>1971</v>
      </c>
      <c r="G5544" s="18">
        <v>9492</v>
      </c>
      <c r="H5544" s="18">
        <v>0.43</v>
      </c>
      <c r="I5544" s="18">
        <v>1.0900000000000001</v>
      </c>
      <c r="Q5544"/>
    </row>
    <row r="5545" spans="2:17" x14ac:dyDescent="0.25">
      <c r="B5545" s="18">
        <v>2012</v>
      </c>
      <c r="C5545" s="18" t="s">
        <v>8</v>
      </c>
      <c r="D5545" s="18" t="s">
        <v>94</v>
      </c>
      <c r="E5545" s="18" t="s">
        <v>1959</v>
      </c>
      <c r="F5545" s="18" t="s">
        <v>1972</v>
      </c>
      <c r="G5545" s="18">
        <v>7260</v>
      </c>
      <c r="H5545" s="18">
        <v>0.46</v>
      </c>
      <c r="I5545" s="18">
        <v>1.08</v>
      </c>
      <c r="Q5545"/>
    </row>
    <row r="5546" spans="2:17" x14ac:dyDescent="0.25">
      <c r="B5546" s="18">
        <v>2012</v>
      </c>
      <c r="C5546" s="18" t="s">
        <v>8</v>
      </c>
      <c r="D5546" s="18" t="s">
        <v>94</v>
      </c>
      <c r="E5546" s="18" t="s">
        <v>1959</v>
      </c>
      <c r="F5546" s="18" t="s">
        <v>1973</v>
      </c>
      <c r="G5546" s="18">
        <v>7812</v>
      </c>
      <c r="H5546" s="18">
        <v>0.8</v>
      </c>
      <c r="I5546" s="18">
        <v>0.98</v>
      </c>
      <c r="Q5546"/>
    </row>
    <row r="5547" spans="2:17" x14ac:dyDescent="0.25">
      <c r="B5547" s="18">
        <v>2012</v>
      </c>
      <c r="C5547" s="18" t="s">
        <v>8</v>
      </c>
      <c r="D5547" s="18" t="s">
        <v>94</v>
      </c>
      <c r="E5547" s="18" t="s">
        <v>1959</v>
      </c>
      <c r="F5547" s="18" t="s">
        <v>1974</v>
      </c>
      <c r="G5547" s="18">
        <v>8220</v>
      </c>
      <c r="H5547" s="18">
        <v>0.71</v>
      </c>
      <c r="I5547" s="18">
        <v>1.17</v>
      </c>
      <c r="Q5547"/>
    </row>
    <row r="5548" spans="2:17" x14ac:dyDescent="0.25">
      <c r="B5548" s="18">
        <v>2012</v>
      </c>
      <c r="C5548" s="18" t="s">
        <v>8</v>
      </c>
      <c r="D5548" s="18" t="s">
        <v>94</v>
      </c>
      <c r="E5548" s="18" t="s">
        <v>1959</v>
      </c>
      <c r="F5548" s="18" t="s">
        <v>1975</v>
      </c>
      <c r="G5548" s="18">
        <v>9096</v>
      </c>
      <c r="H5548" s="18">
        <v>0.7</v>
      </c>
      <c r="I5548" s="18">
        <v>1.02</v>
      </c>
      <c r="Q5548"/>
    </row>
    <row r="5549" spans="2:17" x14ac:dyDescent="0.25">
      <c r="B5549" s="18">
        <v>2012</v>
      </c>
      <c r="C5549" s="18" t="s">
        <v>8</v>
      </c>
      <c r="D5549" s="18" t="s">
        <v>94</v>
      </c>
      <c r="E5549" s="18" t="s">
        <v>1959</v>
      </c>
      <c r="F5549" s="18" t="s">
        <v>1976</v>
      </c>
      <c r="G5549" s="18">
        <v>7560</v>
      </c>
      <c r="H5549" s="18">
        <v>0.76</v>
      </c>
      <c r="I5549" s="18">
        <v>0.91</v>
      </c>
      <c r="Q5549"/>
    </row>
    <row r="5550" spans="2:17" x14ac:dyDescent="0.25">
      <c r="B5550" s="18">
        <v>2012</v>
      </c>
      <c r="C5550" s="18" t="s">
        <v>8</v>
      </c>
      <c r="D5550" s="18" t="s">
        <v>94</v>
      </c>
      <c r="E5550" s="18" t="s">
        <v>1959</v>
      </c>
      <c r="F5550" s="18" t="s">
        <v>1977</v>
      </c>
      <c r="G5550" s="18">
        <v>6720</v>
      </c>
      <c r="H5550" s="18">
        <v>0.68</v>
      </c>
      <c r="I5550" s="18">
        <v>1.1299999999999999</v>
      </c>
      <c r="Q5550"/>
    </row>
    <row r="5551" spans="2:17" x14ac:dyDescent="0.25">
      <c r="B5551" s="18">
        <v>2012</v>
      </c>
      <c r="C5551" s="18" t="s">
        <v>8</v>
      </c>
      <c r="D5551" s="18" t="s">
        <v>94</v>
      </c>
      <c r="E5551" s="18" t="s">
        <v>1959</v>
      </c>
      <c r="F5551" s="18" t="s">
        <v>1978</v>
      </c>
      <c r="G5551" s="18">
        <v>8016</v>
      </c>
      <c r="H5551" s="18">
        <v>0.92</v>
      </c>
      <c r="I5551" s="18">
        <v>1.02</v>
      </c>
      <c r="Q5551"/>
    </row>
    <row r="5552" spans="2:17" x14ac:dyDescent="0.25">
      <c r="B5552" s="18">
        <v>2012</v>
      </c>
      <c r="C5552" s="18" t="s">
        <v>8</v>
      </c>
      <c r="D5552" s="18" t="s">
        <v>94</v>
      </c>
      <c r="E5552" s="18" t="s">
        <v>1959</v>
      </c>
      <c r="F5552" s="18" t="s">
        <v>1979</v>
      </c>
      <c r="G5552" s="18">
        <v>9252</v>
      </c>
      <c r="H5552" s="18">
        <v>0.92</v>
      </c>
      <c r="I5552" s="18">
        <v>1.2</v>
      </c>
      <c r="Q5552"/>
    </row>
    <row r="5553" spans="2:17" x14ac:dyDescent="0.25">
      <c r="B5553" s="18">
        <v>2012</v>
      </c>
      <c r="C5553" s="18" t="s">
        <v>8</v>
      </c>
      <c r="D5553" s="18" t="s">
        <v>94</v>
      </c>
      <c r="E5553" s="18" t="s">
        <v>1959</v>
      </c>
      <c r="F5553" s="18" t="s">
        <v>1980</v>
      </c>
      <c r="G5553" s="18">
        <v>5016</v>
      </c>
      <c r="H5553" s="18">
        <v>0.9</v>
      </c>
      <c r="I5553" s="18">
        <v>1.0900000000000001</v>
      </c>
      <c r="Q5553"/>
    </row>
    <row r="5554" spans="2:17" x14ac:dyDescent="0.25">
      <c r="B5554" s="18">
        <v>2012</v>
      </c>
      <c r="C5554" s="18" t="s">
        <v>8</v>
      </c>
      <c r="D5554" s="18" t="s">
        <v>94</v>
      </c>
      <c r="E5554" s="18" t="s">
        <v>1959</v>
      </c>
      <c r="F5554" s="18" t="s">
        <v>1981</v>
      </c>
      <c r="G5554" s="18">
        <v>9168</v>
      </c>
      <c r="H5554" s="18">
        <v>0.79</v>
      </c>
      <c r="I5554" s="18">
        <v>1.03</v>
      </c>
      <c r="Q5554"/>
    </row>
    <row r="5555" spans="2:17" x14ac:dyDescent="0.25">
      <c r="B5555" s="18">
        <v>2012</v>
      </c>
      <c r="C5555" s="18" t="s">
        <v>8</v>
      </c>
      <c r="D5555" s="18" t="s">
        <v>94</v>
      </c>
      <c r="E5555" s="18" t="s">
        <v>1959</v>
      </c>
      <c r="F5555" s="18" t="s">
        <v>1982</v>
      </c>
      <c r="G5555" s="18">
        <v>5220</v>
      </c>
      <c r="H5555" s="18">
        <v>0.64</v>
      </c>
      <c r="I5555" s="18">
        <v>1.19</v>
      </c>
      <c r="Q5555"/>
    </row>
    <row r="5556" spans="2:17" x14ac:dyDescent="0.25">
      <c r="B5556" s="18">
        <v>2012</v>
      </c>
      <c r="C5556" s="18" t="s">
        <v>8</v>
      </c>
      <c r="D5556" s="18" t="s">
        <v>94</v>
      </c>
      <c r="E5556" s="18" t="s">
        <v>1959</v>
      </c>
      <c r="F5556" s="18" t="s">
        <v>1983</v>
      </c>
      <c r="G5556" s="18">
        <v>9012</v>
      </c>
      <c r="H5556" s="18">
        <v>0.7</v>
      </c>
      <c r="I5556" s="18">
        <v>0.95</v>
      </c>
      <c r="Q5556"/>
    </row>
    <row r="5557" spans="2:17" x14ac:dyDescent="0.25">
      <c r="B5557" s="18">
        <v>2012</v>
      </c>
      <c r="C5557" s="18" t="s">
        <v>8</v>
      </c>
      <c r="D5557" s="18" t="s">
        <v>94</v>
      </c>
      <c r="E5557" s="18" t="s">
        <v>1959</v>
      </c>
      <c r="F5557" s="18" t="s">
        <v>1984</v>
      </c>
      <c r="G5557" s="18">
        <v>6192</v>
      </c>
      <c r="H5557" s="18">
        <v>1.19</v>
      </c>
      <c r="I5557" s="18">
        <v>1.1599999999999999</v>
      </c>
      <c r="Q5557"/>
    </row>
    <row r="5558" spans="2:17" x14ac:dyDescent="0.25">
      <c r="B5558" s="18">
        <v>2012</v>
      </c>
      <c r="C5558" s="18" t="s">
        <v>8</v>
      </c>
      <c r="D5558" s="18" t="s">
        <v>94</v>
      </c>
      <c r="E5558" s="18" t="s">
        <v>1959</v>
      </c>
      <c r="F5558" s="18" t="s">
        <v>1985</v>
      </c>
      <c r="G5558" s="18">
        <v>6636</v>
      </c>
      <c r="H5558" s="18">
        <v>0.43</v>
      </c>
      <c r="I5558" s="18">
        <v>0.92</v>
      </c>
      <c r="Q5558"/>
    </row>
    <row r="5559" spans="2:17" x14ac:dyDescent="0.25">
      <c r="B5559" s="18">
        <v>2012</v>
      </c>
      <c r="C5559" s="18" t="s">
        <v>8</v>
      </c>
      <c r="D5559" s="18" t="s">
        <v>94</v>
      </c>
      <c r="E5559" s="18" t="s">
        <v>1959</v>
      </c>
      <c r="F5559" s="18" t="s">
        <v>1986</v>
      </c>
      <c r="G5559" s="18">
        <v>8676</v>
      </c>
      <c r="H5559" s="18">
        <v>0.69</v>
      </c>
      <c r="I5559" s="18">
        <v>1.0900000000000001</v>
      </c>
      <c r="Q5559"/>
    </row>
    <row r="5560" spans="2:17" x14ac:dyDescent="0.25">
      <c r="B5560" s="18">
        <v>2012</v>
      </c>
      <c r="C5560" s="18" t="s">
        <v>8</v>
      </c>
      <c r="D5560" s="18" t="s">
        <v>94</v>
      </c>
      <c r="E5560" s="18" t="s">
        <v>1959</v>
      </c>
      <c r="F5560" s="18" t="s">
        <v>1987</v>
      </c>
      <c r="G5560" s="18">
        <v>7476</v>
      </c>
      <c r="H5560" s="18">
        <v>1.03</v>
      </c>
      <c r="I5560" s="18">
        <v>1.0900000000000001</v>
      </c>
      <c r="Q5560"/>
    </row>
    <row r="5561" spans="2:17" x14ac:dyDescent="0.25">
      <c r="B5561" s="18">
        <v>2012</v>
      </c>
      <c r="C5561" s="18" t="s">
        <v>8</v>
      </c>
      <c r="D5561" s="18" t="s">
        <v>94</v>
      </c>
      <c r="E5561" s="18" t="s">
        <v>1959</v>
      </c>
      <c r="F5561" s="18" t="s">
        <v>1988</v>
      </c>
      <c r="G5561" s="18">
        <v>5688</v>
      </c>
      <c r="H5561" s="18">
        <v>0.91</v>
      </c>
      <c r="I5561" s="18">
        <v>0.92</v>
      </c>
      <c r="Q5561"/>
    </row>
    <row r="5562" spans="2:17" x14ac:dyDescent="0.25">
      <c r="B5562" s="18">
        <v>2012</v>
      </c>
      <c r="C5562" s="18" t="s">
        <v>8</v>
      </c>
      <c r="D5562" s="18" t="s">
        <v>94</v>
      </c>
      <c r="E5562" s="18" t="s">
        <v>1959</v>
      </c>
      <c r="F5562" s="18" t="s">
        <v>1989</v>
      </c>
      <c r="G5562" s="18">
        <v>6504</v>
      </c>
      <c r="H5562" s="18">
        <v>0.82</v>
      </c>
      <c r="I5562" s="18">
        <v>0.93</v>
      </c>
      <c r="Q5562"/>
    </row>
    <row r="5563" spans="2:17" x14ac:dyDescent="0.25">
      <c r="B5563" s="18">
        <v>2012</v>
      </c>
      <c r="C5563" s="18" t="s">
        <v>8</v>
      </c>
      <c r="D5563" s="18" t="s">
        <v>94</v>
      </c>
      <c r="E5563" s="18" t="s">
        <v>1959</v>
      </c>
      <c r="F5563" s="18" t="s">
        <v>1990</v>
      </c>
      <c r="G5563" s="18">
        <v>7164</v>
      </c>
      <c r="H5563" s="18">
        <v>0.45</v>
      </c>
      <c r="I5563" s="18">
        <v>1.19</v>
      </c>
      <c r="Q5563"/>
    </row>
    <row r="5564" spans="2:17" x14ac:dyDescent="0.25">
      <c r="B5564" s="18">
        <v>2012</v>
      </c>
      <c r="C5564" s="18" t="s">
        <v>8</v>
      </c>
      <c r="D5564" s="18" t="s">
        <v>94</v>
      </c>
      <c r="E5564" s="18" t="s">
        <v>1959</v>
      </c>
      <c r="F5564" s="18" t="s">
        <v>1991</v>
      </c>
      <c r="G5564" s="18">
        <v>5772</v>
      </c>
      <c r="H5564" s="18">
        <v>1.07</v>
      </c>
      <c r="I5564" s="18">
        <v>1.07</v>
      </c>
      <c r="Q5564"/>
    </row>
    <row r="5565" spans="2:17" x14ac:dyDescent="0.25">
      <c r="B5565" s="18">
        <v>2012</v>
      </c>
      <c r="C5565" s="18" t="s">
        <v>8</v>
      </c>
      <c r="D5565" s="18" t="s">
        <v>94</v>
      </c>
      <c r="E5565" s="18" t="s">
        <v>1959</v>
      </c>
      <c r="F5565" s="18" t="s">
        <v>1992</v>
      </c>
      <c r="G5565" s="18">
        <v>7224</v>
      </c>
      <c r="H5565" s="18">
        <v>0.43</v>
      </c>
      <c r="I5565" s="18">
        <v>1.17</v>
      </c>
      <c r="Q5565"/>
    </row>
    <row r="5566" spans="2:17" x14ac:dyDescent="0.25">
      <c r="B5566" s="18">
        <v>2012</v>
      </c>
      <c r="C5566" s="18" t="s">
        <v>8</v>
      </c>
      <c r="D5566" s="18" t="s">
        <v>94</v>
      </c>
      <c r="E5566" s="18" t="s">
        <v>1959</v>
      </c>
      <c r="F5566" s="18" t="s">
        <v>1993</v>
      </c>
      <c r="G5566" s="18">
        <v>6684</v>
      </c>
      <c r="H5566" s="18">
        <v>0.43</v>
      </c>
      <c r="I5566" s="18">
        <v>0.99</v>
      </c>
      <c r="Q5566"/>
    </row>
    <row r="5567" spans="2:17" x14ac:dyDescent="0.25">
      <c r="B5567" s="18">
        <v>2012</v>
      </c>
      <c r="C5567" s="18" t="s">
        <v>8</v>
      </c>
      <c r="D5567" s="18" t="s">
        <v>94</v>
      </c>
      <c r="E5567" s="18" t="s">
        <v>1959</v>
      </c>
      <c r="F5567" s="18" t="s">
        <v>1994</v>
      </c>
      <c r="G5567" s="18">
        <v>4956</v>
      </c>
      <c r="H5567" s="18">
        <v>0.73</v>
      </c>
      <c r="I5567" s="18">
        <v>1.01</v>
      </c>
      <c r="Q5567"/>
    </row>
    <row r="5568" spans="2:17" x14ac:dyDescent="0.25">
      <c r="B5568" s="18">
        <v>2012</v>
      </c>
      <c r="C5568" s="18" t="s">
        <v>8</v>
      </c>
      <c r="D5568" s="18" t="s">
        <v>94</v>
      </c>
      <c r="E5568" s="18" t="s">
        <v>1959</v>
      </c>
      <c r="F5568" s="18" t="s">
        <v>1995</v>
      </c>
      <c r="G5568" s="18">
        <v>9516</v>
      </c>
      <c r="H5568" s="18">
        <v>0.89</v>
      </c>
      <c r="I5568" s="18">
        <v>0.93</v>
      </c>
      <c r="Q5568"/>
    </row>
    <row r="5569" spans="2:17" x14ac:dyDescent="0.25">
      <c r="B5569" s="18">
        <v>2012</v>
      </c>
      <c r="C5569" s="18" t="s">
        <v>8</v>
      </c>
      <c r="D5569" s="18" t="s">
        <v>94</v>
      </c>
      <c r="E5569" s="18" t="s">
        <v>1959</v>
      </c>
      <c r="F5569" s="18" t="s">
        <v>1996</v>
      </c>
      <c r="G5569" s="18">
        <v>6768</v>
      </c>
      <c r="H5569" s="18">
        <v>0.92</v>
      </c>
      <c r="I5569" s="18">
        <v>1.1100000000000001</v>
      </c>
      <c r="Q5569"/>
    </row>
    <row r="5570" spans="2:17" x14ac:dyDescent="0.25">
      <c r="B5570" s="18">
        <v>2012</v>
      </c>
      <c r="C5570" s="18" t="s">
        <v>8</v>
      </c>
      <c r="D5570" s="18" t="s">
        <v>94</v>
      </c>
      <c r="E5570" s="18" t="s">
        <v>1959</v>
      </c>
      <c r="F5570" s="18" t="s">
        <v>1997</v>
      </c>
      <c r="G5570" s="18">
        <v>8316</v>
      </c>
      <c r="H5570" s="18">
        <v>0.98</v>
      </c>
      <c r="I5570" s="18">
        <v>0.93</v>
      </c>
      <c r="Q5570"/>
    </row>
    <row r="5571" spans="2:17" x14ac:dyDescent="0.25">
      <c r="B5571" s="18">
        <v>2012</v>
      </c>
      <c r="C5571" s="18" t="s">
        <v>8</v>
      </c>
      <c r="D5571" s="18" t="s">
        <v>94</v>
      </c>
      <c r="E5571" s="18" t="s">
        <v>1959</v>
      </c>
      <c r="F5571" s="18" t="s">
        <v>1998</v>
      </c>
      <c r="G5571" s="18">
        <v>8772</v>
      </c>
      <c r="H5571" s="18">
        <v>1.04</v>
      </c>
      <c r="I5571" s="18">
        <v>0.92</v>
      </c>
      <c r="Q5571"/>
    </row>
    <row r="5572" spans="2:17" x14ac:dyDescent="0.25">
      <c r="B5572" s="18">
        <v>2012</v>
      </c>
      <c r="C5572" s="18" t="s">
        <v>8</v>
      </c>
      <c r="D5572" s="18" t="s">
        <v>94</v>
      </c>
      <c r="E5572" s="18" t="s">
        <v>1959</v>
      </c>
      <c r="F5572" s="18" t="s">
        <v>1999</v>
      </c>
      <c r="G5572" s="18">
        <v>5136</v>
      </c>
      <c r="H5572" s="18">
        <v>0.52</v>
      </c>
      <c r="I5572" s="18">
        <v>1.04</v>
      </c>
      <c r="Q5572"/>
    </row>
    <row r="5573" spans="2:17" x14ac:dyDescent="0.25">
      <c r="B5573" s="18">
        <v>2012</v>
      </c>
      <c r="C5573" s="18" t="s">
        <v>8</v>
      </c>
      <c r="D5573" s="18" t="s">
        <v>94</v>
      </c>
      <c r="E5573" s="18" t="s">
        <v>1959</v>
      </c>
      <c r="F5573" s="18" t="s">
        <v>2000</v>
      </c>
      <c r="G5573" s="18">
        <v>5568</v>
      </c>
      <c r="H5573" s="18">
        <v>1.1499999999999999</v>
      </c>
      <c r="I5573" s="18">
        <v>1.08</v>
      </c>
      <c r="Q5573"/>
    </row>
    <row r="5574" spans="2:17" x14ac:dyDescent="0.25">
      <c r="B5574" s="18">
        <v>2012</v>
      </c>
      <c r="C5574" s="18" t="s">
        <v>8</v>
      </c>
      <c r="D5574" s="18" t="s">
        <v>94</v>
      </c>
      <c r="E5574" s="18" t="s">
        <v>1959</v>
      </c>
      <c r="F5574" s="18" t="s">
        <v>2001</v>
      </c>
      <c r="G5574" s="18">
        <v>6624</v>
      </c>
      <c r="H5574" s="18">
        <v>0.54</v>
      </c>
      <c r="I5574" s="18">
        <v>1.0900000000000001</v>
      </c>
      <c r="Q5574"/>
    </row>
    <row r="5575" spans="2:17" x14ac:dyDescent="0.25">
      <c r="B5575" s="18">
        <v>2012</v>
      </c>
      <c r="C5575" s="18" t="s">
        <v>8</v>
      </c>
      <c r="D5575" s="18" t="s">
        <v>94</v>
      </c>
      <c r="E5575" s="18" t="s">
        <v>1959</v>
      </c>
      <c r="F5575" s="18" t="s">
        <v>2002</v>
      </c>
      <c r="G5575" s="18">
        <v>6660</v>
      </c>
      <c r="H5575" s="18">
        <v>0.64</v>
      </c>
      <c r="I5575" s="18">
        <v>0.98</v>
      </c>
      <c r="Q5575"/>
    </row>
    <row r="5576" spans="2:17" x14ac:dyDescent="0.25">
      <c r="B5576" s="18">
        <v>2012</v>
      </c>
      <c r="C5576" s="18" t="s">
        <v>8</v>
      </c>
      <c r="D5576" s="18" t="s">
        <v>94</v>
      </c>
      <c r="E5576" s="18" t="s">
        <v>1959</v>
      </c>
      <c r="F5576" s="18" t="s">
        <v>2003</v>
      </c>
      <c r="G5576" s="18">
        <v>8880</v>
      </c>
      <c r="H5576" s="18">
        <v>1.17</v>
      </c>
      <c r="I5576" s="18">
        <v>0.91</v>
      </c>
      <c r="Q5576"/>
    </row>
    <row r="5577" spans="2:17" x14ac:dyDescent="0.25">
      <c r="B5577" s="18">
        <v>2012</v>
      </c>
      <c r="C5577" s="18" t="s">
        <v>8</v>
      </c>
      <c r="D5577" s="18" t="s">
        <v>94</v>
      </c>
      <c r="E5577" s="18" t="s">
        <v>1959</v>
      </c>
      <c r="F5577" s="18" t="s">
        <v>2004</v>
      </c>
      <c r="G5577" s="18">
        <v>7020</v>
      </c>
      <c r="H5577" s="18">
        <v>1.06</v>
      </c>
      <c r="I5577" s="18">
        <v>1.0900000000000001</v>
      </c>
      <c r="Q5577"/>
    </row>
    <row r="5578" spans="2:17" x14ac:dyDescent="0.25">
      <c r="B5578" s="18">
        <v>2012</v>
      </c>
      <c r="C5578" s="18" t="s">
        <v>8</v>
      </c>
      <c r="D5578" s="18" t="s">
        <v>94</v>
      </c>
      <c r="E5578" s="18" t="s">
        <v>1959</v>
      </c>
      <c r="F5578" s="18" t="s">
        <v>2005</v>
      </c>
      <c r="G5578" s="18">
        <v>7752</v>
      </c>
      <c r="H5578" s="18">
        <v>1.07</v>
      </c>
      <c r="I5578" s="18">
        <v>1.06</v>
      </c>
      <c r="Q5578"/>
    </row>
    <row r="5579" spans="2:17" x14ac:dyDescent="0.25">
      <c r="B5579" s="18">
        <v>2012</v>
      </c>
      <c r="C5579" s="18" t="s">
        <v>8</v>
      </c>
      <c r="D5579" s="18" t="s">
        <v>94</v>
      </c>
      <c r="E5579" s="18" t="s">
        <v>1959</v>
      </c>
      <c r="F5579" s="18" t="s">
        <v>2006</v>
      </c>
      <c r="G5579" s="18">
        <v>8004</v>
      </c>
      <c r="H5579" s="18">
        <v>1.1200000000000001</v>
      </c>
      <c r="I5579" s="18">
        <v>1.03</v>
      </c>
      <c r="Q5579"/>
    </row>
    <row r="5580" spans="2:17" x14ac:dyDescent="0.25">
      <c r="B5580" s="18">
        <v>2012</v>
      </c>
      <c r="C5580" s="18" t="s">
        <v>8</v>
      </c>
      <c r="D5580" s="18" t="s">
        <v>94</v>
      </c>
      <c r="E5580" s="18" t="s">
        <v>1959</v>
      </c>
      <c r="F5580" s="18" t="s">
        <v>2007</v>
      </c>
      <c r="G5580" s="18">
        <v>4992</v>
      </c>
      <c r="H5580" s="18">
        <v>0.42</v>
      </c>
      <c r="I5580" s="18">
        <v>0.98</v>
      </c>
      <c r="Q5580"/>
    </row>
    <row r="5581" spans="2:17" x14ac:dyDescent="0.25">
      <c r="B5581" s="18">
        <v>2012</v>
      </c>
      <c r="C5581" s="18" t="s">
        <v>8</v>
      </c>
      <c r="D5581" s="18" t="s">
        <v>94</v>
      </c>
      <c r="E5581" s="18" t="s">
        <v>1959</v>
      </c>
      <c r="F5581" s="18" t="s">
        <v>2008</v>
      </c>
      <c r="G5581" s="18">
        <v>5640</v>
      </c>
      <c r="H5581" s="18">
        <v>1.19</v>
      </c>
      <c r="I5581" s="18">
        <v>1.18</v>
      </c>
      <c r="Q5581"/>
    </row>
    <row r="5582" spans="2:17" x14ac:dyDescent="0.25">
      <c r="B5582" s="18">
        <v>2012</v>
      </c>
      <c r="C5582" s="18" t="s">
        <v>8</v>
      </c>
      <c r="D5582" s="18" t="s">
        <v>94</v>
      </c>
      <c r="E5582" s="18" t="s">
        <v>1959</v>
      </c>
      <c r="F5582" s="18" t="s">
        <v>2009</v>
      </c>
      <c r="G5582" s="18">
        <v>5364</v>
      </c>
      <c r="H5582" s="18">
        <v>0.88</v>
      </c>
      <c r="I5582" s="18">
        <v>1.01</v>
      </c>
      <c r="Q5582"/>
    </row>
    <row r="5583" spans="2:17" x14ac:dyDescent="0.25">
      <c r="B5583" s="18">
        <v>2012</v>
      </c>
      <c r="C5583" s="18" t="s">
        <v>8</v>
      </c>
      <c r="D5583" s="18" t="s">
        <v>94</v>
      </c>
      <c r="E5583" s="18" t="s">
        <v>1959</v>
      </c>
      <c r="F5583" s="18" t="s">
        <v>3784</v>
      </c>
      <c r="G5583" s="18">
        <v>9492</v>
      </c>
      <c r="H5583" s="18">
        <v>0.41</v>
      </c>
      <c r="I5583" s="18">
        <v>1.0900000000000001</v>
      </c>
      <c r="Q5583"/>
    </row>
    <row r="5584" spans="2:17" x14ac:dyDescent="0.25">
      <c r="B5584" s="18">
        <v>2012</v>
      </c>
      <c r="C5584" s="18" t="s">
        <v>8</v>
      </c>
      <c r="D5584" s="18" t="s">
        <v>94</v>
      </c>
      <c r="E5584" s="18" t="s">
        <v>1959</v>
      </c>
      <c r="F5584" s="18" t="s">
        <v>2010</v>
      </c>
      <c r="G5584" s="18">
        <v>5484</v>
      </c>
      <c r="H5584" s="18">
        <v>0.45</v>
      </c>
      <c r="I5584" s="18">
        <v>1.19</v>
      </c>
      <c r="Q5584"/>
    </row>
    <row r="5585" spans="2:17" x14ac:dyDescent="0.25">
      <c r="B5585" s="18">
        <v>2012</v>
      </c>
      <c r="C5585" s="18" t="s">
        <v>8</v>
      </c>
      <c r="D5585" s="18" t="s">
        <v>94</v>
      </c>
      <c r="E5585" s="18" t="s">
        <v>1959</v>
      </c>
      <c r="F5585" s="18" t="s">
        <v>2011</v>
      </c>
      <c r="G5585" s="18">
        <v>5916</v>
      </c>
      <c r="H5585" s="18">
        <v>1.05</v>
      </c>
      <c r="I5585" s="18">
        <v>1</v>
      </c>
      <c r="Q5585"/>
    </row>
    <row r="5586" spans="2:17" x14ac:dyDescent="0.25">
      <c r="B5586" s="18">
        <v>2012</v>
      </c>
      <c r="C5586" s="18" t="s">
        <v>8</v>
      </c>
      <c r="D5586" s="18" t="s">
        <v>94</v>
      </c>
      <c r="E5586" s="18" t="s">
        <v>1959</v>
      </c>
      <c r="F5586" s="18" t="s">
        <v>2012</v>
      </c>
      <c r="G5586" s="18">
        <v>7692</v>
      </c>
      <c r="H5586" s="18">
        <v>0.88</v>
      </c>
      <c r="I5586" s="18">
        <v>1.17</v>
      </c>
      <c r="Q5586"/>
    </row>
    <row r="5587" spans="2:17" x14ac:dyDescent="0.25">
      <c r="B5587" s="18">
        <v>2012</v>
      </c>
      <c r="C5587" s="18" t="s">
        <v>8</v>
      </c>
      <c r="D5587" s="18" t="s">
        <v>94</v>
      </c>
      <c r="E5587" s="18" t="s">
        <v>1959</v>
      </c>
      <c r="F5587" s="18" t="s">
        <v>2013</v>
      </c>
      <c r="G5587" s="18">
        <v>4968</v>
      </c>
      <c r="H5587" s="18">
        <v>0.92</v>
      </c>
      <c r="I5587" s="18">
        <v>1.02</v>
      </c>
      <c r="Q5587"/>
    </row>
    <row r="5588" spans="2:17" x14ac:dyDescent="0.25">
      <c r="B5588" s="18">
        <v>2012</v>
      </c>
      <c r="C5588" s="18" t="s">
        <v>8</v>
      </c>
      <c r="D5588" s="18" t="s">
        <v>94</v>
      </c>
      <c r="E5588" s="18" t="s">
        <v>1959</v>
      </c>
      <c r="F5588" s="18" t="s">
        <v>2014</v>
      </c>
      <c r="G5588" s="18">
        <v>8748</v>
      </c>
      <c r="H5588" s="18">
        <v>0.5</v>
      </c>
      <c r="I5588" s="18">
        <v>1.08</v>
      </c>
      <c r="Q5588"/>
    </row>
    <row r="5589" spans="2:17" x14ac:dyDescent="0.25">
      <c r="B5589" s="18">
        <v>2012</v>
      </c>
      <c r="C5589" s="18" t="s">
        <v>8</v>
      </c>
      <c r="D5589" s="18" t="s">
        <v>94</v>
      </c>
      <c r="E5589" s="18" t="s">
        <v>1959</v>
      </c>
      <c r="F5589" s="18" t="s">
        <v>2015</v>
      </c>
      <c r="G5589" s="18">
        <v>6708</v>
      </c>
      <c r="H5589" s="18">
        <v>0.53</v>
      </c>
      <c r="I5589" s="18">
        <v>1.1100000000000001</v>
      </c>
      <c r="Q5589"/>
    </row>
    <row r="5590" spans="2:17" x14ac:dyDescent="0.25">
      <c r="B5590" s="18">
        <v>2012</v>
      </c>
      <c r="C5590" s="18" t="s">
        <v>8</v>
      </c>
      <c r="D5590" s="18" t="s">
        <v>94</v>
      </c>
      <c r="E5590" s="18" t="s">
        <v>1959</v>
      </c>
      <c r="F5590" s="18" t="s">
        <v>2016</v>
      </c>
      <c r="G5590" s="18">
        <v>8448</v>
      </c>
      <c r="H5590" s="18">
        <v>0.53</v>
      </c>
      <c r="I5590" s="18">
        <v>1.05</v>
      </c>
      <c r="Q5590"/>
    </row>
    <row r="5591" spans="2:17" x14ac:dyDescent="0.25">
      <c r="B5591" s="18">
        <v>2012</v>
      </c>
      <c r="C5591" s="18" t="s">
        <v>8</v>
      </c>
      <c r="D5591" s="18" t="s">
        <v>94</v>
      </c>
      <c r="E5591" s="18" t="s">
        <v>1959</v>
      </c>
      <c r="F5591" s="18" t="s">
        <v>2017</v>
      </c>
      <c r="G5591" s="18">
        <v>4932</v>
      </c>
      <c r="H5591" s="18">
        <v>0.47</v>
      </c>
      <c r="I5591" s="18">
        <v>0.97</v>
      </c>
      <c r="Q5591"/>
    </row>
    <row r="5592" spans="2:17" x14ac:dyDescent="0.25">
      <c r="B5592" s="18">
        <v>2012</v>
      </c>
      <c r="C5592" s="18" t="s">
        <v>8</v>
      </c>
      <c r="D5592" s="18" t="s">
        <v>94</v>
      </c>
      <c r="E5592" s="18" t="s">
        <v>1959</v>
      </c>
      <c r="F5592" s="18" t="s">
        <v>2018</v>
      </c>
      <c r="G5592" s="18">
        <v>9528</v>
      </c>
      <c r="H5592" s="18">
        <v>0.79</v>
      </c>
      <c r="I5592" s="18">
        <v>1.1200000000000001</v>
      </c>
      <c r="Q5592"/>
    </row>
    <row r="5593" spans="2:17" x14ac:dyDescent="0.25">
      <c r="B5593" s="18">
        <v>2012</v>
      </c>
      <c r="C5593" s="18" t="s">
        <v>8</v>
      </c>
      <c r="D5593" s="18" t="s">
        <v>94</v>
      </c>
      <c r="E5593" s="18" t="s">
        <v>1959</v>
      </c>
      <c r="F5593" s="18" t="s">
        <v>2019</v>
      </c>
      <c r="G5593" s="18">
        <v>6516</v>
      </c>
      <c r="H5593" s="18">
        <v>1.05</v>
      </c>
      <c r="I5593" s="18">
        <v>1.1599999999999999</v>
      </c>
      <c r="Q5593"/>
    </row>
    <row r="5594" spans="2:17" x14ac:dyDescent="0.25">
      <c r="B5594" s="18">
        <v>2012</v>
      </c>
      <c r="C5594" s="18" t="s">
        <v>8</v>
      </c>
      <c r="D5594" s="18" t="s">
        <v>94</v>
      </c>
      <c r="E5594" s="18" t="s">
        <v>1959</v>
      </c>
      <c r="F5594" s="18" t="s">
        <v>2020</v>
      </c>
      <c r="G5594" s="18">
        <v>5664</v>
      </c>
      <c r="H5594" s="18">
        <v>0.7</v>
      </c>
      <c r="I5594" s="18">
        <v>1.18</v>
      </c>
      <c r="Q5594"/>
    </row>
    <row r="5595" spans="2:17" x14ac:dyDescent="0.25">
      <c r="B5595" s="18">
        <v>2012</v>
      </c>
      <c r="C5595" s="18" t="s">
        <v>8</v>
      </c>
      <c r="D5595" s="18" t="s">
        <v>94</v>
      </c>
      <c r="E5595" s="18" t="s">
        <v>1959</v>
      </c>
      <c r="F5595" s="18" t="s">
        <v>2021</v>
      </c>
      <c r="G5595" s="18">
        <v>8808</v>
      </c>
      <c r="H5595" s="18">
        <v>0.55000000000000004</v>
      </c>
      <c r="I5595" s="18">
        <v>1.1000000000000001</v>
      </c>
      <c r="Q5595"/>
    </row>
    <row r="5596" spans="2:17" x14ac:dyDescent="0.25">
      <c r="B5596" s="18">
        <v>2012</v>
      </c>
      <c r="C5596" s="18" t="s">
        <v>8</v>
      </c>
      <c r="D5596" s="18" t="s">
        <v>205</v>
      </c>
      <c r="E5596" s="18" t="s">
        <v>2022</v>
      </c>
      <c r="F5596" s="18" t="s">
        <v>2023</v>
      </c>
      <c r="G5596" s="18">
        <v>1284</v>
      </c>
      <c r="H5596" s="18">
        <v>1.22</v>
      </c>
      <c r="I5596" s="18">
        <v>1.69</v>
      </c>
      <c r="Q5596"/>
    </row>
    <row r="5597" spans="2:17" x14ac:dyDescent="0.25">
      <c r="B5597" s="18">
        <v>2012</v>
      </c>
      <c r="C5597" s="18" t="s">
        <v>8</v>
      </c>
      <c r="D5597" s="18" t="s">
        <v>205</v>
      </c>
      <c r="E5597" s="18" t="s">
        <v>2022</v>
      </c>
      <c r="F5597" s="18" t="s">
        <v>2024</v>
      </c>
      <c r="G5597" s="18">
        <v>780</v>
      </c>
      <c r="H5597" s="18">
        <v>1.2</v>
      </c>
      <c r="I5597" s="18">
        <v>1.62</v>
      </c>
      <c r="Q5597"/>
    </row>
    <row r="5598" spans="2:17" x14ac:dyDescent="0.25">
      <c r="B5598" s="18">
        <v>2012</v>
      </c>
      <c r="C5598" s="18" t="s">
        <v>8</v>
      </c>
      <c r="D5598" s="18" t="s">
        <v>205</v>
      </c>
      <c r="E5598" s="18" t="s">
        <v>2022</v>
      </c>
      <c r="F5598" s="18" t="s">
        <v>2025</v>
      </c>
      <c r="G5598" s="18">
        <v>732</v>
      </c>
      <c r="H5598" s="18">
        <v>1.29</v>
      </c>
      <c r="I5598" s="18">
        <v>1.6</v>
      </c>
      <c r="Q5598"/>
    </row>
    <row r="5599" spans="2:17" x14ac:dyDescent="0.25">
      <c r="B5599" s="18">
        <v>2012</v>
      </c>
      <c r="C5599" s="18" t="s">
        <v>8</v>
      </c>
      <c r="D5599" s="18" t="s">
        <v>205</v>
      </c>
      <c r="E5599" s="18" t="s">
        <v>2022</v>
      </c>
      <c r="F5599" s="18" t="s">
        <v>2026</v>
      </c>
      <c r="G5599" s="18">
        <v>1092</v>
      </c>
      <c r="H5599" s="18">
        <v>1.28</v>
      </c>
      <c r="I5599" s="18">
        <v>1.87</v>
      </c>
      <c r="Q5599"/>
    </row>
    <row r="5600" spans="2:17" x14ac:dyDescent="0.25">
      <c r="B5600" s="18">
        <v>2012</v>
      </c>
      <c r="C5600" s="18" t="s">
        <v>8</v>
      </c>
      <c r="D5600" s="18" t="s">
        <v>205</v>
      </c>
      <c r="E5600" s="18" t="s">
        <v>2022</v>
      </c>
      <c r="F5600" s="18" t="s">
        <v>2027</v>
      </c>
      <c r="G5600" s="18">
        <v>648</v>
      </c>
      <c r="H5600" s="18">
        <v>1.28</v>
      </c>
      <c r="I5600" s="18">
        <v>1.78</v>
      </c>
      <c r="Q5600"/>
    </row>
    <row r="5601" spans="2:17" x14ac:dyDescent="0.25">
      <c r="B5601" s="18">
        <v>2012</v>
      </c>
      <c r="C5601" s="18" t="s">
        <v>8</v>
      </c>
      <c r="D5601" s="18" t="s">
        <v>205</v>
      </c>
      <c r="E5601" s="18" t="s">
        <v>2022</v>
      </c>
      <c r="F5601" s="18" t="s">
        <v>2028</v>
      </c>
      <c r="G5601" s="18">
        <v>1152</v>
      </c>
      <c r="H5601" s="18">
        <v>1.21</v>
      </c>
      <c r="I5601" s="18">
        <v>1.68</v>
      </c>
      <c r="Q5601"/>
    </row>
    <row r="5602" spans="2:17" x14ac:dyDescent="0.25">
      <c r="B5602" s="18">
        <v>2012</v>
      </c>
      <c r="C5602" s="18" t="s">
        <v>8</v>
      </c>
      <c r="D5602" s="18" t="s">
        <v>205</v>
      </c>
      <c r="E5602" s="18" t="s">
        <v>2022</v>
      </c>
      <c r="F5602" s="18" t="s">
        <v>2029</v>
      </c>
      <c r="G5602" s="18">
        <v>948</v>
      </c>
      <c r="H5602" s="18">
        <v>1.4</v>
      </c>
      <c r="I5602" s="18">
        <v>1.83</v>
      </c>
      <c r="Q5602"/>
    </row>
    <row r="5603" spans="2:17" x14ac:dyDescent="0.25">
      <c r="B5603" s="18">
        <v>2012</v>
      </c>
      <c r="C5603" s="18" t="s">
        <v>8</v>
      </c>
      <c r="D5603" s="18" t="s">
        <v>205</v>
      </c>
      <c r="E5603" s="18" t="s">
        <v>2022</v>
      </c>
      <c r="F5603" s="18" t="s">
        <v>2030</v>
      </c>
      <c r="G5603" s="18">
        <v>804</v>
      </c>
      <c r="H5603" s="18">
        <v>1.45</v>
      </c>
      <c r="I5603" s="18">
        <v>1.68</v>
      </c>
      <c r="Q5603"/>
    </row>
    <row r="5604" spans="2:17" x14ac:dyDescent="0.25">
      <c r="B5604" s="18">
        <v>2012</v>
      </c>
      <c r="C5604" s="18" t="s">
        <v>8</v>
      </c>
      <c r="D5604" s="18" t="s">
        <v>205</v>
      </c>
      <c r="E5604" s="18" t="s">
        <v>2022</v>
      </c>
      <c r="F5604" s="18" t="s">
        <v>2031</v>
      </c>
      <c r="G5604" s="18">
        <v>1224</v>
      </c>
      <c r="H5604" s="18">
        <v>1.35</v>
      </c>
      <c r="I5604" s="18">
        <v>1.63</v>
      </c>
      <c r="Q5604"/>
    </row>
    <row r="5605" spans="2:17" x14ac:dyDescent="0.25">
      <c r="B5605" s="18">
        <v>2012</v>
      </c>
      <c r="C5605" s="18" t="s">
        <v>8</v>
      </c>
      <c r="D5605" s="18" t="s">
        <v>205</v>
      </c>
      <c r="E5605" s="18" t="s">
        <v>2022</v>
      </c>
      <c r="F5605" s="18" t="s">
        <v>2032</v>
      </c>
      <c r="G5605" s="18">
        <v>984</v>
      </c>
      <c r="H5605" s="18">
        <v>1.37</v>
      </c>
      <c r="I5605" s="18">
        <v>1.6</v>
      </c>
      <c r="Q5605"/>
    </row>
    <row r="5606" spans="2:17" x14ac:dyDescent="0.25">
      <c r="B5606" s="18">
        <v>2012</v>
      </c>
      <c r="C5606" s="18" t="s">
        <v>8</v>
      </c>
      <c r="D5606" s="18" t="s">
        <v>205</v>
      </c>
      <c r="E5606" s="18" t="s">
        <v>2022</v>
      </c>
      <c r="F5606" s="18" t="s">
        <v>2033</v>
      </c>
      <c r="G5606" s="18">
        <v>576</v>
      </c>
      <c r="H5606" s="18">
        <v>1.39</v>
      </c>
      <c r="I5606" s="18">
        <v>1.62</v>
      </c>
      <c r="Q5606"/>
    </row>
    <row r="5607" spans="2:17" x14ac:dyDescent="0.25">
      <c r="B5607" s="18">
        <v>2012</v>
      </c>
      <c r="C5607" s="18" t="s">
        <v>8</v>
      </c>
      <c r="D5607" s="18" t="s">
        <v>205</v>
      </c>
      <c r="E5607" s="18" t="s">
        <v>2022</v>
      </c>
      <c r="F5607" s="18" t="s">
        <v>2034</v>
      </c>
      <c r="G5607" s="18">
        <v>1320</v>
      </c>
      <c r="H5607" s="18">
        <v>1.48</v>
      </c>
      <c r="I5607" s="18">
        <v>1.61</v>
      </c>
      <c r="Q5607"/>
    </row>
    <row r="5608" spans="2:17" x14ac:dyDescent="0.25">
      <c r="B5608" s="18">
        <v>2012</v>
      </c>
      <c r="C5608" s="18" t="s">
        <v>8</v>
      </c>
      <c r="D5608" s="18" t="s">
        <v>205</v>
      </c>
      <c r="E5608" s="18" t="s">
        <v>2022</v>
      </c>
      <c r="F5608" s="18" t="s">
        <v>2035</v>
      </c>
      <c r="G5608" s="18">
        <v>744</v>
      </c>
      <c r="H5608" s="18">
        <v>1.37</v>
      </c>
      <c r="I5608" s="18">
        <v>1.6</v>
      </c>
      <c r="Q5608"/>
    </row>
    <row r="5609" spans="2:17" x14ac:dyDescent="0.25">
      <c r="B5609" s="18">
        <v>2012</v>
      </c>
      <c r="C5609" s="18" t="s">
        <v>8</v>
      </c>
      <c r="D5609" s="18" t="s">
        <v>205</v>
      </c>
      <c r="E5609" s="18" t="s">
        <v>2022</v>
      </c>
      <c r="F5609" s="18" t="s">
        <v>2036</v>
      </c>
      <c r="G5609" s="18">
        <v>708</v>
      </c>
      <c r="H5609" s="18">
        <v>1.1399999999999999</v>
      </c>
      <c r="I5609" s="18">
        <v>1.79</v>
      </c>
      <c r="Q5609"/>
    </row>
    <row r="5610" spans="2:17" x14ac:dyDescent="0.25">
      <c r="B5610" s="18">
        <v>2012</v>
      </c>
      <c r="C5610" s="18" t="s">
        <v>8</v>
      </c>
      <c r="D5610" s="18" t="s">
        <v>1573</v>
      </c>
      <c r="E5610" s="18" t="s">
        <v>2022</v>
      </c>
      <c r="F5610" s="18" t="s">
        <v>3785</v>
      </c>
      <c r="G5610" s="18">
        <v>516</v>
      </c>
      <c r="H5610" s="18">
        <v>4.21</v>
      </c>
      <c r="I5610" s="18">
        <v>5.7</v>
      </c>
      <c r="Q5610"/>
    </row>
    <row r="5611" spans="2:17" x14ac:dyDescent="0.25">
      <c r="B5611" s="18">
        <v>2012</v>
      </c>
      <c r="C5611" s="18" t="s">
        <v>8</v>
      </c>
      <c r="D5611" s="18" t="s">
        <v>1573</v>
      </c>
      <c r="E5611" s="18" t="s">
        <v>2022</v>
      </c>
      <c r="F5611" s="18" t="s">
        <v>3786</v>
      </c>
      <c r="G5611" s="18">
        <v>384</v>
      </c>
      <c r="H5611" s="18">
        <v>4</v>
      </c>
      <c r="I5611" s="18">
        <v>6.48</v>
      </c>
      <c r="Q5611"/>
    </row>
    <row r="5612" spans="2:17" x14ac:dyDescent="0.25">
      <c r="B5612" s="18">
        <v>2012</v>
      </c>
      <c r="C5612" s="18" t="s">
        <v>8</v>
      </c>
      <c r="D5612" s="18" t="s">
        <v>1573</v>
      </c>
      <c r="E5612" s="18" t="s">
        <v>2022</v>
      </c>
      <c r="F5612" s="18" t="s">
        <v>3787</v>
      </c>
      <c r="G5612" s="18">
        <v>408</v>
      </c>
      <c r="H5612" s="18">
        <v>4.4000000000000004</v>
      </c>
      <c r="I5612" s="18">
        <v>5.41</v>
      </c>
      <c r="Q5612"/>
    </row>
    <row r="5613" spans="2:17" x14ac:dyDescent="0.25">
      <c r="B5613" s="18">
        <v>2012</v>
      </c>
      <c r="C5613" s="18" t="s">
        <v>8</v>
      </c>
      <c r="D5613" s="18" t="s">
        <v>1573</v>
      </c>
      <c r="E5613" s="18" t="s">
        <v>2022</v>
      </c>
      <c r="F5613" s="18" t="s">
        <v>3788</v>
      </c>
      <c r="G5613" s="18">
        <v>384</v>
      </c>
      <c r="H5613" s="18">
        <v>3.92</v>
      </c>
      <c r="I5613" s="18">
        <v>5.0999999999999996</v>
      </c>
      <c r="Q5613"/>
    </row>
    <row r="5614" spans="2:17" x14ac:dyDescent="0.25">
      <c r="B5614" s="18">
        <v>2012</v>
      </c>
      <c r="C5614" s="18" t="s">
        <v>8</v>
      </c>
      <c r="D5614" s="18" t="s">
        <v>1573</v>
      </c>
      <c r="E5614" s="18" t="s">
        <v>2022</v>
      </c>
      <c r="F5614" s="18" t="s">
        <v>3789</v>
      </c>
      <c r="G5614" s="18">
        <v>468</v>
      </c>
      <c r="H5614" s="18">
        <v>3.77</v>
      </c>
      <c r="I5614" s="18">
        <v>5.67</v>
      </c>
      <c r="Q5614"/>
    </row>
    <row r="5615" spans="2:17" x14ac:dyDescent="0.25">
      <c r="B5615" s="18">
        <v>2012</v>
      </c>
      <c r="C5615" s="18" t="s">
        <v>8</v>
      </c>
      <c r="D5615" s="18" t="s">
        <v>1573</v>
      </c>
      <c r="E5615" s="18" t="s">
        <v>2022</v>
      </c>
      <c r="F5615" s="18" t="s">
        <v>3790</v>
      </c>
      <c r="G5615" s="18">
        <v>504</v>
      </c>
      <c r="H5615" s="18">
        <v>4.84</v>
      </c>
      <c r="I5615" s="18">
        <v>5.46</v>
      </c>
      <c r="Q5615"/>
    </row>
    <row r="5616" spans="2:17" x14ac:dyDescent="0.25">
      <c r="B5616" s="18">
        <v>2012</v>
      </c>
      <c r="C5616" s="18" t="s">
        <v>8</v>
      </c>
      <c r="D5616" s="18" t="s">
        <v>1573</v>
      </c>
      <c r="E5616" s="18" t="s">
        <v>2022</v>
      </c>
      <c r="F5616" s="18" t="s">
        <v>3791</v>
      </c>
      <c r="G5616" s="18">
        <v>372</v>
      </c>
      <c r="H5616" s="18">
        <v>4</v>
      </c>
      <c r="I5616" s="18">
        <v>5.95</v>
      </c>
      <c r="Q5616"/>
    </row>
    <row r="5617" spans="2:17" x14ac:dyDescent="0.25">
      <c r="B5617" s="18">
        <v>2012</v>
      </c>
      <c r="C5617" s="18" t="s">
        <v>8</v>
      </c>
      <c r="D5617" s="18" t="s">
        <v>205</v>
      </c>
      <c r="E5617" s="18" t="s">
        <v>2022</v>
      </c>
      <c r="F5617" s="18" t="s">
        <v>2037</v>
      </c>
      <c r="G5617" s="18">
        <v>1032</v>
      </c>
      <c r="H5617" s="18">
        <v>1.36</v>
      </c>
      <c r="I5617" s="18">
        <v>1.64</v>
      </c>
      <c r="Q5617"/>
    </row>
    <row r="5618" spans="2:17" x14ac:dyDescent="0.25">
      <c r="B5618" s="18">
        <v>2012</v>
      </c>
      <c r="C5618" s="18" t="s">
        <v>8</v>
      </c>
      <c r="D5618" s="18" t="s">
        <v>164</v>
      </c>
      <c r="E5618" s="18" t="s">
        <v>2038</v>
      </c>
      <c r="F5618" s="18" t="s">
        <v>2039</v>
      </c>
      <c r="G5618" s="18">
        <v>336</v>
      </c>
      <c r="H5618" s="18">
        <v>4.6900000000000004</v>
      </c>
      <c r="I5618" s="18">
        <v>5.12</v>
      </c>
      <c r="Q5618"/>
    </row>
    <row r="5619" spans="2:17" x14ac:dyDescent="0.25">
      <c r="B5619" s="18">
        <v>2012</v>
      </c>
      <c r="C5619" s="18" t="s">
        <v>8</v>
      </c>
      <c r="D5619" s="18" t="s">
        <v>164</v>
      </c>
      <c r="E5619" s="18" t="s">
        <v>2038</v>
      </c>
      <c r="F5619" s="18" t="s">
        <v>2040</v>
      </c>
      <c r="G5619" s="18">
        <v>336</v>
      </c>
      <c r="H5619" s="18">
        <v>4.05</v>
      </c>
      <c r="I5619" s="18">
        <v>5.26</v>
      </c>
      <c r="Q5619"/>
    </row>
    <row r="5620" spans="2:17" x14ac:dyDescent="0.25">
      <c r="B5620" s="18">
        <v>2012</v>
      </c>
      <c r="C5620" s="18" t="s">
        <v>8</v>
      </c>
      <c r="D5620" s="18" t="s">
        <v>164</v>
      </c>
      <c r="E5620" s="18" t="s">
        <v>2038</v>
      </c>
      <c r="F5620" s="18" t="s">
        <v>2041</v>
      </c>
      <c r="G5620" s="18">
        <v>624</v>
      </c>
      <c r="H5620" s="18">
        <v>4.0999999999999996</v>
      </c>
      <c r="I5620" s="18">
        <v>5.05</v>
      </c>
      <c r="Q5620"/>
    </row>
    <row r="5621" spans="2:17" x14ac:dyDescent="0.25">
      <c r="B5621" s="18">
        <v>2012</v>
      </c>
      <c r="C5621" s="18" t="s">
        <v>8</v>
      </c>
      <c r="D5621" s="18" t="s">
        <v>164</v>
      </c>
      <c r="E5621" s="18" t="s">
        <v>2038</v>
      </c>
      <c r="F5621" s="18" t="s">
        <v>2042</v>
      </c>
      <c r="G5621" s="18">
        <v>324</v>
      </c>
      <c r="H5621" s="18">
        <v>4.7300000000000004</v>
      </c>
      <c r="I5621" s="18">
        <v>5.38</v>
      </c>
      <c r="Q5621"/>
    </row>
    <row r="5622" spans="2:17" x14ac:dyDescent="0.25">
      <c r="B5622" s="18">
        <v>2012</v>
      </c>
      <c r="C5622" s="18" t="s">
        <v>8</v>
      </c>
      <c r="D5622" s="18" t="s">
        <v>164</v>
      </c>
      <c r="E5622" s="18" t="s">
        <v>2038</v>
      </c>
      <c r="F5622" s="18" t="s">
        <v>2043</v>
      </c>
      <c r="G5622" s="18">
        <v>528</v>
      </c>
      <c r="H5622" s="18">
        <v>5</v>
      </c>
      <c r="I5622" s="18">
        <v>5.26</v>
      </c>
      <c r="Q5622"/>
    </row>
    <row r="5623" spans="2:17" x14ac:dyDescent="0.25">
      <c r="B5623" s="18">
        <v>2012</v>
      </c>
      <c r="C5623" s="18" t="s">
        <v>8</v>
      </c>
      <c r="D5623" s="18" t="s">
        <v>164</v>
      </c>
      <c r="E5623" s="18" t="s">
        <v>2038</v>
      </c>
      <c r="F5623" s="18" t="s">
        <v>2044</v>
      </c>
      <c r="G5623" s="18">
        <v>276</v>
      </c>
      <c r="H5623" s="18">
        <v>4.29</v>
      </c>
      <c r="I5623" s="18">
        <v>5.39</v>
      </c>
      <c r="Q5623"/>
    </row>
    <row r="5624" spans="2:17" x14ac:dyDescent="0.25">
      <c r="B5624" s="18">
        <v>2012</v>
      </c>
      <c r="C5624" s="18" t="s">
        <v>8</v>
      </c>
      <c r="D5624" s="18" t="s">
        <v>164</v>
      </c>
      <c r="E5624" s="18" t="s">
        <v>2038</v>
      </c>
      <c r="F5624" s="18" t="s">
        <v>2045</v>
      </c>
      <c r="G5624" s="18">
        <v>336</v>
      </c>
      <c r="H5624" s="18">
        <v>4.17</v>
      </c>
      <c r="I5624" s="18">
        <v>5.28</v>
      </c>
      <c r="Q5624"/>
    </row>
    <row r="5625" spans="2:17" x14ac:dyDescent="0.25">
      <c r="B5625" s="18">
        <v>2012</v>
      </c>
      <c r="C5625" s="18" t="s">
        <v>8</v>
      </c>
      <c r="D5625" s="18" t="s">
        <v>164</v>
      </c>
      <c r="E5625" s="18" t="s">
        <v>2038</v>
      </c>
      <c r="F5625" s="18" t="s">
        <v>2046</v>
      </c>
      <c r="G5625" s="18">
        <v>384</v>
      </c>
      <c r="H5625" s="18">
        <v>4.18</v>
      </c>
      <c r="I5625" s="18">
        <v>5.21</v>
      </c>
      <c r="Q5625"/>
    </row>
    <row r="5626" spans="2:17" x14ac:dyDescent="0.25">
      <c r="B5626" s="18">
        <v>2012</v>
      </c>
      <c r="C5626" s="18" t="s">
        <v>8</v>
      </c>
      <c r="D5626" s="18" t="s">
        <v>164</v>
      </c>
      <c r="E5626" s="18" t="s">
        <v>2038</v>
      </c>
      <c r="F5626" s="18" t="s">
        <v>2047</v>
      </c>
      <c r="G5626" s="18">
        <v>684</v>
      </c>
      <c r="H5626" s="18">
        <v>4.67</v>
      </c>
      <c r="I5626" s="18">
        <v>5.28</v>
      </c>
      <c r="Q5626"/>
    </row>
    <row r="5627" spans="2:17" x14ac:dyDescent="0.25">
      <c r="B5627" s="18">
        <v>2012</v>
      </c>
      <c r="C5627" s="18" t="s">
        <v>8</v>
      </c>
      <c r="D5627" s="18" t="s">
        <v>164</v>
      </c>
      <c r="E5627" s="18" t="s">
        <v>2038</v>
      </c>
      <c r="F5627" s="18" t="s">
        <v>2048</v>
      </c>
      <c r="G5627" s="18">
        <v>720</v>
      </c>
      <c r="H5627" s="18">
        <v>4.78</v>
      </c>
      <c r="I5627" s="18">
        <v>5.05</v>
      </c>
      <c r="Q5627"/>
    </row>
    <row r="5628" spans="2:17" x14ac:dyDescent="0.25">
      <c r="B5628" s="18">
        <v>2012</v>
      </c>
      <c r="C5628" s="18" t="s">
        <v>8</v>
      </c>
      <c r="D5628" s="18" t="s">
        <v>164</v>
      </c>
      <c r="E5628" s="18" t="s">
        <v>2038</v>
      </c>
      <c r="F5628" s="18" t="s">
        <v>2049</v>
      </c>
      <c r="G5628" s="18">
        <v>432</v>
      </c>
      <c r="H5628" s="18">
        <v>4.79</v>
      </c>
      <c r="I5628" s="18">
        <v>5.05</v>
      </c>
      <c r="Q5628"/>
    </row>
    <row r="5629" spans="2:17" x14ac:dyDescent="0.25">
      <c r="B5629" s="18">
        <v>2012</v>
      </c>
      <c r="C5629" s="18" t="s">
        <v>8</v>
      </c>
      <c r="D5629" s="18" t="s">
        <v>164</v>
      </c>
      <c r="E5629" s="18" t="s">
        <v>2038</v>
      </c>
      <c r="F5629" s="18" t="s">
        <v>2050</v>
      </c>
      <c r="G5629" s="18">
        <v>276</v>
      </c>
      <c r="H5629" s="18">
        <v>4.82</v>
      </c>
      <c r="I5629" s="18">
        <v>5.28</v>
      </c>
      <c r="Q5629"/>
    </row>
    <row r="5630" spans="2:17" x14ac:dyDescent="0.25">
      <c r="B5630" s="18">
        <v>2012</v>
      </c>
      <c r="C5630" s="18" t="s">
        <v>8</v>
      </c>
      <c r="D5630" s="18" t="s">
        <v>164</v>
      </c>
      <c r="E5630" s="18" t="s">
        <v>2038</v>
      </c>
      <c r="F5630" s="18" t="s">
        <v>2051</v>
      </c>
      <c r="G5630" s="18">
        <v>252</v>
      </c>
      <c r="H5630" s="18">
        <v>4.9000000000000004</v>
      </c>
      <c r="I5630" s="18">
        <v>5</v>
      </c>
      <c r="Q5630"/>
    </row>
    <row r="5631" spans="2:17" x14ac:dyDescent="0.25">
      <c r="B5631" s="18">
        <v>2012</v>
      </c>
      <c r="C5631" s="18" t="s">
        <v>8</v>
      </c>
      <c r="D5631" s="18" t="s">
        <v>164</v>
      </c>
      <c r="E5631" s="18" t="s">
        <v>2038</v>
      </c>
      <c r="F5631" s="18" t="s">
        <v>2052</v>
      </c>
      <c r="G5631" s="18">
        <v>276</v>
      </c>
      <c r="H5631" s="18">
        <v>4.47</v>
      </c>
      <c r="I5631" s="18">
        <v>5.25</v>
      </c>
      <c r="Q5631"/>
    </row>
    <row r="5632" spans="2:17" x14ac:dyDescent="0.25">
      <c r="B5632" s="18">
        <v>2012</v>
      </c>
      <c r="C5632" s="18" t="s">
        <v>8</v>
      </c>
      <c r="D5632" s="18" t="s">
        <v>164</v>
      </c>
      <c r="E5632" s="18" t="s">
        <v>2038</v>
      </c>
      <c r="F5632" s="18" t="s">
        <v>2053</v>
      </c>
      <c r="G5632" s="18">
        <v>312</v>
      </c>
      <c r="H5632" s="18">
        <v>4.24</v>
      </c>
      <c r="I5632" s="18">
        <v>5.32</v>
      </c>
      <c r="Q5632"/>
    </row>
    <row r="5633" spans="2:17" x14ac:dyDescent="0.25">
      <c r="B5633" s="18">
        <v>2012</v>
      </c>
      <c r="C5633" s="18" t="s">
        <v>8</v>
      </c>
      <c r="D5633" s="18" t="s">
        <v>164</v>
      </c>
      <c r="E5633" s="18" t="s">
        <v>2038</v>
      </c>
      <c r="F5633" s="18" t="s">
        <v>2054</v>
      </c>
      <c r="G5633" s="18">
        <v>384</v>
      </c>
      <c r="H5633" s="18">
        <v>4.88</v>
      </c>
      <c r="I5633" s="18">
        <v>5.31</v>
      </c>
      <c r="Q5633"/>
    </row>
    <row r="5634" spans="2:17" x14ac:dyDescent="0.25">
      <c r="B5634" s="18">
        <v>2012</v>
      </c>
      <c r="C5634" s="18" t="s">
        <v>8</v>
      </c>
      <c r="D5634" s="18" t="s">
        <v>164</v>
      </c>
      <c r="E5634" s="18" t="s">
        <v>2038</v>
      </c>
      <c r="F5634" s="18" t="s">
        <v>2055</v>
      </c>
      <c r="G5634" s="18">
        <v>372</v>
      </c>
      <c r="H5634" s="18">
        <v>4.9000000000000004</v>
      </c>
      <c r="I5634" s="18">
        <v>5.23</v>
      </c>
      <c r="Q5634"/>
    </row>
    <row r="5635" spans="2:17" x14ac:dyDescent="0.25">
      <c r="B5635" s="18">
        <v>2012</v>
      </c>
      <c r="C5635" s="18" t="s">
        <v>8</v>
      </c>
      <c r="D5635" s="18" t="s">
        <v>164</v>
      </c>
      <c r="E5635" s="18" t="s">
        <v>2038</v>
      </c>
      <c r="F5635" s="18" t="s">
        <v>2056</v>
      </c>
      <c r="G5635" s="18">
        <v>324</v>
      </c>
      <c r="H5635" s="18">
        <v>4.6399999999999997</v>
      </c>
      <c r="I5635" s="18">
        <v>5.35</v>
      </c>
      <c r="Q5635"/>
    </row>
    <row r="5636" spans="2:17" x14ac:dyDescent="0.25">
      <c r="B5636" s="18">
        <v>2012</v>
      </c>
      <c r="C5636" s="18" t="s">
        <v>8</v>
      </c>
      <c r="D5636" s="18" t="s">
        <v>164</v>
      </c>
      <c r="E5636" s="18" t="s">
        <v>2038</v>
      </c>
      <c r="F5636" s="18" t="s">
        <v>2057</v>
      </c>
      <c r="G5636" s="18">
        <v>552</v>
      </c>
      <c r="H5636" s="18">
        <v>4.68</v>
      </c>
      <c r="I5636" s="18">
        <v>5.1100000000000003</v>
      </c>
      <c r="Q5636"/>
    </row>
    <row r="5637" spans="2:17" x14ac:dyDescent="0.25">
      <c r="B5637" s="18">
        <v>2012</v>
      </c>
      <c r="C5637" s="18" t="s">
        <v>8</v>
      </c>
      <c r="D5637" s="18" t="s">
        <v>164</v>
      </c>
      <c r="E5637" s="18" t="s">
        <v>2038</v>
      </c>
      <c r="F5637" s="18" t="s">
        <v>2058</v>
      </c>
      <c r="G5637" s="18">
        <v>720</v>
      </c>
      <c r="H5637" s="18">
        <v>4.9400000000000004</v>
      </c>
      <c r="I5637" s="18">
        <v>5.15</v>
      </c>
      <c r="Q5637"/>
    </row>
    <row r="5638" spans="2:17" x14ac:dyDescent="0.25">
      <c r="B5638" s="18">
        <v>2012</v>
      </c>
      <c r="C5638" s="18" t="s">
        <v>8</v>
      </c>
      <c r="D5638" s="18" t="s">
        <v>164</v>
      </c>
      <c r="E5638" s="18" t="s">
        <v>2038</v>
      </c>
      <c r="F5638" s="18" t="s">
        <v>2059</v>
      </c>
      <c r="G5638" s="18">
        <v>300</v>
      </c>
      <c r="H5638" s="18">
        <v>4.1900000000000004</v>
      </c>
      <c r="I5638" s="18">
        <v>5.3</v>
      </c>
      <c r="Q5638"/>
    </row>
    <row r="5639" spans="2:17" x14ac:dyDescent="0.25">
      <c r="B5639" s="18">
        <v>2012</v>
      </c>
      <c r="C5639" s="18" t="s">
        <v>8</v>
      </c>
      <c r="D5639" s="18" t="s">
        <v>164</v>
      </c>
      <c r="E5639" s="18" t="s">
        <v>2038</v>
      </c>
      <c r="F5639" s="18" t="s">
        <v>2060</v>
      </c>
      <c r="G5639" s="18">
        <v>432</v>
      </c>
      <c r="H5639" s="18">
        <v>4.83</v>
      </c>
      <c r="I5639" s="18">
        <v>5.14</v>
      </c>
      <c r="Q5639"/>
    </row>
    <row r="5640" spans="2:17" x14ac:dyDescent="0.25">
      <c r="B5640" s="18">
        <v>2012</v>
      </c>
      <c r="C5640" s="18" t="s">
        <v>8</v>
      </c>
      <c r="D5640" s="18" t="s">
        <v>164</v>
      </c>
      <c r="E5640" s="18" t="s">
        <v>2038</v>
      </c>
      <c r="F5640" s="18" t="s">
        <v>2061</v>
      </c>
      <c r="G5640" s="18">
        <v>336</v>
      </c>
      <c r="H5640" s="18">
        <v>4.66</v>
      </c>
      <c r="I5640" s="18">
        <v>5.13</v>
      </c>
      <c r="Q5640"/>
    </row>
    <row r="5641" spans="2:17" x14ac:dyDescent="0.25">
      <c r="B5641" s="18">
        <v>2012</v>
      </c>
      <c r="C5641" s="18" t="s">
        <v>8</v>
      </c>
      <c r="D5641" s="18" t="s">
        <v>164</v>
      </c>
      <c r="E5641" s="18" t="s">
        <v>2038</v>
      </c>
      <c r="F5641" s="18" t="s">
        <v>2062</v>
      </c>
      <c r="G5641" s="18">
        <v>552</v>
      </c>
      <c r="H5641" s="18">
        <v>4.32</v>
      </c>
      <c r="I5641" s="18">
        <v>5.38</v>
      </c>
      <c r="Q5641"/>
    </row>
    <row r="5642" spans="2:17" x14ac:dyDescent="0.25">
      <c r="B5642" s="18">
        <v>2012</v>
      </c>
      <c r="C5642" s="18" t="s">
        <v>8</v>
      </c>
      <c r="D5642" s="18" t="s">
        <v>164</v>
      </c>
      <c r="E5642" s="18" t="s">
        <v>2038</v>
      </c>
      <c r="F5642" s="18" t="s">
        <v>2063</v>
      </c>
      <c r="G5642" s="18">
        <v>612</v>
      </c>
      <c r="H5642" s="18">
        <v>4.53</v>
      </c>
      <c r="I5642" s="18">
        <v>5.3</v>
      </c>
      <c r="Q5642"/>
    </row>
    <row r="5643" spans="2:17" x14ac:dyDescent="0.25">
      <c r="B5643" s="18">
        <v>2012</v>
      </c>
      <c r="C5643" s="18" t="s">
        <v>8</v>
      </c>
      <c r="D5643" s="18" t="s">
        <v>164</v>
      </c>
      <c r="E5643" s="18" t="s">
        <v>2038</v>
      </c>
      <c r="F5643" s="18" t="s">
        <v>2064</v>
      </c>
      <c r="G5643" s="18">
        <v>264</v>
      </c>
      <c r="H5643" s="18">
        <v>4.16</v>
      </c>
      <c r="I5643" s="18">
        <v>5.29</v>
      </c>
      <c r="Q5643"/>
    </row>
    <row r="5644" spans="2:17" x14ac:dyDescent="0.25">
      <c r="B5644" s="18">
        <v>2012</v>
      </c>
      <c r="C5644" s="18" t="s">
        <v>8</v>
      </c>
      <c r="D5644" s="18" t="s">
        <v>164</v>
      </c>
      <c r="E5644" s="18" t="s">
        <v>2038</v>
      </c>
      <c r="F5644" s="18" t="s">
        <v>2065</v>
      </c>
      <c r="G5644" s="18">
        <v>432</v>
      </c>
      <c r="H5644" s="18">
        <v>4.83</v>
      </c>
      <c r="I5644" s="18">
        <v>5.08</v>
      </c>
      <c r="Q5644"/>
    </row>
    <row r="5645" spans="2:17" x14ac:dyDescent="0.25">
      <c r="B5645" s="18">
        <v>2012</v>
      </c>
      <c r="C5645" s="18" t="s">
        <v>8</v>
      </c>
      <c r="D5645" s="18" t="s">
        <v>164</v>
      </c>
      <c r="E5645" s="18" t="s">
        <v>2038</v>
      </c>
      <c r="F5645" s="18" t="s">
        <v>2066</v>
      </c>
      <c r="G5645" s="18">
        <v>624</v>
      </c>
      <c r="H5645" s="18">
        <v>4.0599999999999996</v>
      </c>
      <c r="I5645" s="18">
        <v>5</v>
      </c>
      <c r="Q5645"/>
    </row>
    <row r="5646" spans="2:17" x14ac:dyDescent="0.25">
      <c r="B5646" s="18">
        <v>2012</v>
      </c>
      <c r="C5646" s="18" t="s">
        <v>8</v>
      </c>
      <c r="D5646" s="18" t="s">
        <v>164</v>
      </c>
      <c r="E5646" s="18" t="s">
        <v>2038</v>
      </c>
      <c r="F5646" s="18" t="s">
        <v>2067</v>
      </c>
      <c r="G5646" s="18">
        <v>288</v>
      </c>
      <c r="H5646" s="18">
        <v>4.93</v>
      </c>
      <c r="I5646" s="18">
        <v>5.3</v>
      </c>
      <c r="Q5646"/>
    </row>
    <row r="5647" spans="2:17" x14ac:dyDescent="0.25">
      <c r="B5647" s="18">
        <v>2012</v>
      </c>
      <c r="C5647" s="18" t="s">
        <v>8</v>
      </c>
      <c r="D5647" s="18" t="s">
        <v>164</v>
      </c>
      <c r="E5647" s="18" t="s">
        <v>2038</v>
      </c>
      <c r="F5647" s="18" t="s">
        <v>2068</v>
      </c>
      <c r="G5647" s="18">
        <v>636</v>
      </c>
      <c r="H5647" s="18">
        <v>4.53</v>
      </c>
      <c r="I5647" s="18">
        <v>5.01</v>
      </c>
      <c r="Q5647"/>
    </row>
    <row r="5648" spans="2:17" x14ac:dyDescent="0.25">
      <c r="B5648" s="18">
        <v>2012</v>
      </c>
      <c r="C5648" s="18" t="s">
        <v>8</v>
      </c>
      <c r="D5648" s="18" t="s">
        <v>164</v>
      </c>
      <c r="E5648" s="18" t="s">
        <v>2038</v>
      </c>
      <c r="F5648" s="18" t="s">
        <v>2069</v>
      </c>
      <c r="G5648" s="18">
        <v>420</v>
      </c>
      <c r="H5648" s="18">
        <v>4.42</v>
      </c>
      <c r="I5648" s="18">
        <v>5.21</v>
      </c>
      <c r="Q5648"/>
    </row>
    <row r="5649" spans="2:17" x14ac:dyDescent="0.25">
      <c r="B5649" s="18">
        <v>2012</v>
      </c>
      <c r="C5649" s="18" t="s">
        <v>8</v>
      </c>
      <c r="D5649" s="18" t="s">
        <v>164</v>
      </c>
      <c r="E5649" s="18" t="s">
        <v>2038</v>
      </c>
      <c r="F5649" s="18" t="s">
        <v>2070</v>
      </c>
      <c r="G5649" s="18">
        <v>528</v>
      </c>
      <c r="H5649" s="18">
        <v>4.97</v>
      </c>
      <c r="I5649" s="18">
        <v>5.19</v>
      </c>
      <c r="Q5649"/>
    </row>
    <row r="5650" spans="2:17" x14ac:dyDescent="0.25">
      <c r="B5650" s="18">
        <v>2012</v>
      </c>
      <c r="C5650" s="18" t="s">
        <v>8</v>
      </c>
      <c r="D5650" s="18" t="s">
        <v>164</v>
      </c>
      <c r="E5650" s="18" t="s">
        <v>2038</v>
      </c>
      <c r="F5650" s="18" t="s">
        <v>2071</v>
      </c>
      <c r="G5650" s="18">
        <v>420</v>
      </c>
      <c r="H5650" s="18">
        <v>4.34</v>
      </c>
      <c r="I5650" s="18">
        <v>5.4</v>
      </c>
      <c r="Q5650"/>
    </row>
    <row r="5651" spans="2:17" x14ac:dyDescent="0.25">
      <c r="B5651" s="18">
        <v>2012</v>
      </c>
      <c r="C5651" s="18" t="s">
        <v>8</v>
      </c>
      <c r="D5651" s="18" t="s">
        <v>164</v>
      </c>
      <c r="E5651" s="18" t="s">
        <v>2038</v>
      </c>
      <c r="F5651" s="18" t="s">
        <v>2072</v>
      </c>
      <c r="G5651" s="18">
        <v>252</v>
      </c>
      <c r="H5651" s="18">
        <v>4.41</v>
      </c>
      <c r="I5651" s="18">
        <v>5.33</v>
      </c>
      <c r="Q5651"/>
    </row>
    <row r="5652" spans="2:17" x14ac:dyDescent="0.25">
      <c r="B5652" s="18">
        <v>2012</v>
      </c>
      <c r="C5652" s="18" t="s">
        <v>8</v>
      </c>
      <c r="D5652" s="18" t="s">
        <v>164</v>
      </c>
      <c r="E5652" s="18" t="s">
        <v>2038</v>
      </c>
      <c r="F5652" s="18" t="s">
        <v>2073</v>
      </c>
      <c r="G5652" s="18">
        <v>672</v>
      </c>
      <c r="H5652" s="18">
        <v>4.3899999999999997</v>
      </c>
      <c r="I5652" s="18">
        <v>5.03</v>
      </c>
      <c r="Q5652"/>
    </row>
    <row r="5653" spans="2:17" x14ac:dyDescent="0.25">
      <c r="B5653" s="18">
        <v>2012</v>
      </c>
      <c r="C5653" s="18" t="s">
        <v>8</v>
      </c>
      <c r="D5653" s="18" t="s">
        <v>164</v>
      </c>
      <c r="E5653" s="18" t="s">
        <v>2038</v>
      </c>
      <c r="F5653" s="18" t="s">
        <v>2074</v>
      </c>
      <c r="G5653" s="18">
        <v>396</v>
      </c>
      <c r="H5653" s="18">
        <v>4.82</v>
      </c>
      <c r="I5653" s="18">
        <v>5.14</v>
      </c>
      <c r="Q5653"/>
    </row>
    <row r="5654" spans="2:17" x14ac:dyDescent="0.25">
      <c r="B5654" s="18">
        <v>2012</v>
      </c>
      <c r="C5654" s="18" t="s">
        <v>8</v>
      </c>
      <c r="D5654" s="18" t="s">
        <v>164</v>
      </c>
      <c r="E5654" s="18" t="s">
        <v>2038</v>
      </c>
      <c r="F5654" s="18" t="s">
        <v>2075</v>
      </c>
      <c r="G5654" s="18">
        <v>420</v>
      </c>
      <c r="H5654" s="18">
        <v>4.45</v>
      </c>
      <c r="I5654" s="18">
        <v>5.0999999999999996</v>
      </c>
      <c r="Q5654"/>
    </row>
    <row r="5655" spans="2:17" x14ac:dyDescent="0.25">
      <c r="B5655" s="18">
        <v>2012</v>
      </c>
      <c r="C5655" s="18" t="s">
        <v>8</v>
      </c>
      <c r="D5655" s="18" t="s">
        <v>164</v>
      </c>
      <c r="E5655" s="18" t="s">
        <v>2038</v>
      </c>
      <c r="F5655" s="18" t="s">
        <v>2076</v>
      </c>
      <c r="G5655" s="18">
        <v>276</v>
      </c>
      <c r="H5655" s="18">
        <v>4.63</v>
      </c>
      <c r="I5655" s="18">
        <v>5.1100000000000003</v>
      </c>
      <c r="Q5655"/>
    </row>
    <row r="5656" spans="2:17" x14ac:dyDescent="0.25">
      <c r="B5656" s="18">
        <v>2012</v>
      </c>
      <c r="C5656" s="18" t="s">
        <v>8</v>
      </c>
      <c r="D5656" s="18" t="s">
        <v>164</v>
      </c>
      <c r="E5656" s="18" t="s">
        <v>2038</v>
      </c>
      <c r="F5656" s="18" t="s">
        <v>2077</v>
      </c>
      <c r="G5656" s="18">
        <v>456</v>
      </c>
      <c r="H5656" s="18">
        <v>4.07</v>
      </c>
      <c r="I5656" s="18">
        <v>5.37</v>
      </c>
      <c r="Q5656"/>
    </row>
    <row r="5657" spans="2:17" x14ac:dyDescent="0.25">
      <c r="B5657" s="18">
        <v>2012</v>
      </c>
      <c r="C5657" s="18" t="s">
        <v>8</v>
      </c>
      <c r="D5657" s="18" t="s">
        <v>164</v>
      </c>
      <c r="E5657" s="18" t="s">
        <v>2038</v>
      </c>
      <c r="F5657" s="18" t="s">
        <v>2078</v>
      </c>
      <c r="G5657" s="18">
        <v>372</v>
      </c>
      <c r="H5657" s="18">
        <v>4.13</v>
      </c>
      <c r="I5657" s="18">
        <v>5.08</v>
      </c>
      <c r="Q5657"/>
    </row>
    <row r="5658" spans="2:17" x14ac:dyDescent="0.25">
      <c r="B5658" s="18">
        <v>2012</v>
      </c>
      <c r="C5658" s="18" t="s">
        <v>8</v>
      </c>
      <c r="D5658" s="18" t="s">
        <v>164</v>
      </c>
      <c r="E5658" s="18" t="s">
        <v>2038</v>
      </c>
      <c r="F5658" s="18" t="s">
        <v>2079</v>
      </c>
      <c r="G5658" s="18">
        <v>264</v>
      </c>
      <c r="H5658" s="18">
        <v>4.5199999999999996</v>
      </c>
      <c r="I5658" s="18">
        <v>5.01</v>
      </c>
      <c r="Q5658"/>
    </row>
    <row r="5659" spans="2:17" x14ac:dyDescent="0.25">
      <c r="B5659" s="18">
        <v>2012</v>
      </c>
      <c r="C5659" s="18" t="s">
        <v>8</v>
      </c>
      <c r="D5659" s="18" t="s">
        <v>164</v>
      </c>
      <c r="E5659" s="18" t="s">
        <v>2038</v>
      </c>
      <c r="F5659" s="18" t="s">
        <v>2080</v>
      </c>
      <c r="G5659" s="18">
        <v>612</v>
      </c>
      <c r="H5659" s="18">
        <v>4.43</v>
      </c>
      <c r="I5659" s="18">
        <v>5.31</v>
      </c>
      <c r="Q5659"/>
    </row>
    <row r="5660" spans="2:17" x14ac:dyDescent="0.25">
      <c r="B5660" s="18">
        <v>2012</v>
      </c>
      <c r="C5660" s="18" t="s">
        <v>8</v>
      </c>
      <c r="D5660" s="18" t="s">
        <v>164</v>
      </c>
      <c r="E5660" s="18" t="s">
        <v>2038</v>
      </c>
      <c r="F5660" s="18" t="s">
        <v>2081</v>
      </c>
      <c r="G5660" s="18">
        <v>708</v>
      </c>
      <c r="H5660" s="18">
        <v>4.7</v>
      </c>
      <c r="I5660" s="18">
        <v>5.1100000000000003</v>
      </c>
      <c r="Q5660"/>
    </row>
    <row r="5661" spans="2:17" x14ac:dyDescent="0.25">
      <c r="B5661" s="18">
        <v>2012</v>
      </c>
      <c r="C5661" s="18" t="s">
        <v>8</v>
      </c>
      <c r="D5661" s="18" t="s">
        <v>164</v>
      </c>
      <c r="E5661" s="18" t="s">
        <v>2038</v>
      </c>
      <c r="F5661" s="18" t="s">
        <v>2082</v>
      </c>
      <c r="G5661" s="18">
        <v>516</v>
      </c>
      <c r="H5661" s="18">
        <v>4.55</v>
      </c>
      <c r="I5661" s="18">
        <v>5.4</v>
      </c>
      <c r="Q5661"/>
    </row>
    <row r="5662" spans="2:17" x14ac:dyDescent="0.25">
      <c r="B5662" s="18">
        <v>2012</v>
      </c>
      <c r="C5662" s="18" t="s">
        <v>8</v>
      </c>
      <c r="D5662" s="18" t="s">
        <v>164</v>
      </c>
      <c r="E5662" s="18" t="s">
        <v>2038</v>
      </c>
      <c r="F5662" s="18" t="s">
        <v>2083</v>
      </c>
      <c r="G5662" s="18">
        <v>648</v>
      </c>
      <c r="H5662" s="18">
        <v>4.28</v>
      </c>
      <c r="I5662" s="18">
        <v>5.14</v>
      </c>
      <c r="Q5662"/>
    </row>
    <row r="5663" spans="2:17" x14ac:dyDescent="0.25">
      <c r="B5663" s="18">
        <v>2012</v>
      </c>
      <c r="C5663" s="18" t="s">
        <v>8</v>
      </c>
      <c r="D5663" s="18" t="s">
        <v>164</v>
      </c>
      <c r="E5663" s="18" t="s">
        <v>2038</v>
      </c>
      <c r="F5663" s="18" t="s">
        <v>2084</v>
      </c>
      <c r="G5663" s="18">
        <v>396</v>
      </c>
      <c r="H5663" s="18">
        <v>4.88</v>
      </c>
      <c r="I5663" s="18">
        <v>5.36</v>
      </c>
      <c r="Q5663"/>
    </row>
    <row r="5664" spans="2:17" x14ac:dyDescent="0.25">
      <c r="B5664" s="18">
        <v>2012</v>
      </c>
      <c r="C5664" s="18" t="s">
        <v>8</v>
      </c>
      <c r="D5664" s="18" t="s">
        <v>164</v>
      </c>
      <c r="E5664" s="18" t="s">
        <v>2038</v>
      </c>
      <c r="F5664" s="18" t="s">
        <v>2085</v>
      </c>
      <c r="G5664" s="18">
        <v>708</v>
      </c>
      <c r="H5664" s="18">
        <v>4.0599999999999996</v>
      </c>
      <c r="I5664" s="18">
        <v>5.32</v>
      </c>
      <c r="Q5664"/>
    </row>
    <row r="5665" spans="2:17" x14ac:dyDescent="0.25">
      <c r="B5665" s="18">
        <v>2012</v>
      </c>
      <c r="C5665" s="18" t="s">
        <v>8</v>
      </c>
      <c r="D5665" s="18" t="s">
        <v>164</v>
      </c>
      <c r="E5665" s="18" t="s">
        <v>2038</v>
      </c>
      <c r="F5665" s="18" t="s">
        <v>2086</v>
      </c>
      <c r="G5665" s="18">
        <v>504</v>
      </c>
      <c r="H5665" s="18">
        <v>4.9800000000000004</v>
      </c>
      <c r="I5665" s="18">
        <v>5.37</v>
      </c>
      <c r="Q5665"/>
    </row>
    <row r="5666" spans="2:17" x14ac:dyDescent="0.25">
      <c r="B5666" s="18">
        <v>2012</v>
      </c>
      <c r="C5666" s="18" t="s">
        <v>8</v>
      </c>
      <c r="D5666" s="18" t="s">
        <v>164</v>
      </c>
      <c r="E5666" s="18" t="s">
        <v>2038</v>
      </c>
      <c r="F5666" s="18" t="s">
        <v>2087</v>
      </c>
      <c r="G5666" s="18">
        <v>552</v>
      </c>
      <c r="H5666" s="18">
        <v>4.99</v>
      </c>
      <c r="I5666" s="18">
        <v>5.03</v>
      </c>
      <c r="Q5666"/>
    </row>
    <row r="5667" spans="2:17" x14ac:dyDescent="0.25">
      <c r="B5667" s="18">
        <v>2012</v>
      </c>
      <c r="C5667" s="18" t="s">
        <v>8</v>
      </c>
      <c r="D5667" s="18" t="s">
        <v>164</v>
      </c>
      <c r="E5667" s="18" t="s">
        <v>2038</v>
      </c>
      <c r="F5667" s="18" t="s">
        <v>2088</v>
      </c>
      <c r="G5667" s="18">
        <v>264</v>
      </c>
      <c r="H5667" s="18">
        <v>4.0199999999999996</v>
      </c>
      <c r="I5667" s="18">
        <v>5.0999999999999996</v>
      </c>
      <c r="Q5667"/>
    </row>
    <row r="5668" spans="2:17" x14ac:dyDescent="0.25">
      <c r="B5668" s="18">
        <v>2012</v>
      </c>
      <c r="C5668" s="18" t="s">
        <v>8</v>
      </c>
      <c r="D5668" s="18" t="s">
        <v>164</v>
      </c>
      <c r="E5668" s="18" t="s">
        <v>2038</v>
      </c>
      <c r="F5668" s="18" t="s">
        <v>2089</v>
      </c>
      <c r="G5668" s="18">
        <v>276</v>
      </c>
      <c r="H5668" s="18">
        <v>4.32</v>
      </c>
      <c r="I5668" s="18">
        <v>5.25</v>
      </c>
      <c r="Q5668"/>
    </row>
    <row r="5669" spans="2:17" x14ac:dyDescent="0.25">
      <c r="B5669" s="18">
        <v>2012</v>
      </c>
      <c r="C5669" s="18" t="s">
        <v>8</v>
      </c>
      <c r="D5669" s="18" t="s">
        <v>164</v>
      </c>
      <c r="E5669" s="18" t="s">
        <v>2038</v>
      </c>
      <c r="F5669" s="18" t="s">
        <v>2090</v>
      </c>
      <c r="G5669" s="18">
        <v>504</v>
      </c>
      <c r="H5669" s="18">
        <v>4.24</v>
      </c>
      <c r="I5669" s="18">
        <v>5.25</v>
      </c>
      <c r="Q5669"/>
    </row>
    <row r="5670" spans="2:17" x14ac:dyDescent="0.25">
      <c r="B5670" s="18">
        <v>2012</v>
      </c>
      <c r="C5670" s="18" t="s">
        <v>8</v>
      </c>
      <c r="D5670" s="18" t="s">
        <v>164</v>
      </c>
      <c r="E5670" s="18" t="s">
        <v>2038</v>
      </c>
      <c r="F5670" s="18" t="s">
        <v>2091</v>
      </c>
      <c r="G5670" s="18">
        <v>516</v>
      </c>
      <c r="H5670" s="18">
        <v>4.34</v>
      </c>
      <c r="I5670" s="18">
        <v>5.26</v>
      </c>
      <c r="Q5670"/>
    </row>
    <row r="5671" spans="2:17" x14ac:dyDescent="0.25">
      <c r="B5671" s="18">
        <v>2012</v>
      </c>
      <c r="C5671" s="18" t="s">
        <v>8</v>
      </c>
      <c r="D5671" s="18" t="s">
        <v>164</v>
      </c>
      <c r="E5671" s="18" t="s">
        <v>2038</v>
      </c>
      <c r="F5671" s="18" t="s">
        <v>2092</v>
      </c>
      <c r="G5671" s="18">
        <v>372</v>
      </c>
      <c r="H5671" s="18">
        <v>4.4400000000000004</v>
      </c>
      <c r="I5671" s="18">
        <v>5.31</v>
      </c>
      <c r="Q5671"/>
    </row>
    <row r="5672" spans="2:17" x14ac:dyDescent="0.25">
      <c r="B5672" s="18">
        <v>2012</v>
      </c>
      <c r="C5672" s="18" t="s">
        <v>8</v>
      </c>
      <c r="D5672" s="18" t="s">
        <v>164</v>
      </c>
      <c r="E5672" s="18" t="s">
        <v>2038</v>
      </c>
      <c r="F5672" s="18" t="s">
        <v>2093</v>
      </c>
      <c r="G5672" s="18">
        <v>636</v>
      </c>
      <c r="H5672" s="18">
        <v>4.95</v>
      </c>
      <c r="I5672" s="18">
        <v>5.27</v>
      </c>
      <c r="Q5672"/>
    </row>
    <row r="5673" spans="2:17" x14ac:dyDescent="0.25">
      <c r="B5673" s="18">
        <v>2012</v>
      </c>
      <c r="C5673" s="18" t="s">
        <v>8</v>
      </c>
      <c r="D5673" s="18" t="s">
        <v>164</v>
      </c>
      <c r="E5673" s="18" t="s">
        <v>2038</v>
      </c>
      <c r="F5673" s="18" t="s">
        <v>2094</v>
      </c>
      <c r="G5673" s="18">
        <v>480</v>
      </c>
      <c r="H5673" s="18">
        <v>4.71</v>
      </c>
      <c r="I5673" s="18">
        <v>5.21</v>
      </c>
      <c r="Q5673"/>
    </row>
    <row r="5674" spans="2:17" x14ac:dyDescent="0.25">
      <c r="B5674" s="18">
        <v>2012</v>
      </c>
      <c r="C5674" s="18" t="s">
        <v>8</v>
      </c>
      <c r="D5674" s="18" t="s">
        <v>164</v>
      </c>
      <c r="E5674" s="18" t="s">
        <v>2038</v>
      </c>
      <c r="F5674" s="18" t="s">
        <v>2095</v>
      </c>
      <c r="G5674" s="18">
        <v>492</v>
      </c>
      <c r="H5674" s="18">
        <v>4.08</v>
      </c>
      <c r="I5674" s="18">
        <v>5.38</v>
      </c>
      <c r="Q5674"/>
    </row>
    <row r="5675" spans="2:17" x14ac:dyDescent="0.25">
      <c r="B5675" s="18">
        <v>2012</v>
      </c>
      <c r="C5675" s="18" t="s">
        <v>8</v>
      </c>
      <c r="D5675" s="18" t="s">
        <v>164</v>
      </c>
      <c r="E5675" s="18" t="s">
        <v>2038</v>
      </c>
      <c r="F5675" s="18" t="s">
        <v>2096</v>
      </c>
      <c r="G5675" s="18">
        <v>516</v>
      </c>
      <c r="H5675" s="18">
        <v>4.25</v>
      </c>
      <c r="I5675" s="18">
        <v>5.05</v>
      </c>
      <c r="Q5675"/>
    </row>
    <row r="5676" spans="2:17" x14ac:dyDescent="0.25">
      <c r="B5676" s="18">
        <v>2012</v>
      </c>
      <c r="C5676" s="18" t="s">
        <v>8</v>
      </c>
      <c r="D5676" s="18" t="s">
        <v>164</v>
      </c>
      <c r="E5676" s="18" t="s">
        <v>2038</v>
      </c>
      <c r="F5676" s="18" t="s">
        <v>2097</v>
      </c>
      <c r="G5676" s="18">
        <v>432</v>
      </c>
      <c r="H5676" s="18">
        <v>4.07</v>
      </c>
      <c r="I5676" s="18">
        <v>5.34</v>
      </c>
      <c r="Q5676"/>
    </row>
    <row r="5677" spans="2:17" x14ac:dyDescent="0.25">
      <c r="B5677" s="18">
        <v>2012</v>
      </c>
      <c r="C5677" s="18" t="s">
        <v>8</v>
      </c>
      <c r="D5677" s="18" t="s">
        <v>164</v>
      </c>
      <c r="E5677" s="18" t="s">
        <v>2038</v>
      </c>
      <c r="F5677" s="18" t="s">
        <v>2098</v>
      </c>
      <c r="G5677" s="18">
        <v>336</v>
      </c>
      <c r="H5677" s="18">
        <v>4.21</v>
      </c>
      <c r="I5677" s="18">
        <v>5.29</v>
      </c>
      <c r="Q5677"/>
    </row>
    <row r="5678" spans="2:17" x14ac:dyDescent="0.25">
      <c r="B5678" s="18">
        <v>2012</v>
      </c>
      <c r="C5678" s="18" t="s">
        <v>8</v>
      </c>
      <c r="D5678" s="18" t="s">
        <v>164</v>
      </c>
      <c r="E5678" s="18" t="s">
        <v>2038</v>
      </c>
      <c r="F5678" s="18" t="s">
        <v>2099</v>
      </c>
      <c r="G5678" s="18">
        <v>360</v>
      </c>
      <c r="H5678" s="18">
        <v>4.74</v>
      </c>
      <c r="I5678" s="18">
        <v>5.17</v>
      </c>
      <c r="Q5678"/>
    </row>
    <row r="5679" spans="2:17" x14ac:dyDescent="0.25">
      <c r="B5679" s="18">
        <v>2012</v>
      </c>
      <c r="C5679" s="18" t="s">
        <v>8</v>
      </c>
      <c r="D5679" s="18" t="s">
        <v>164</v>
      </c>
      <c r="E5679" s="18" t="s">
        <v>2038</v>
      </c>
      <c r="F5679" s="18" t="s">
        <v>2100</v>
      </c>
      <c r="G5679" s="18">
        <v>336</v>
      </c>
      <c r="H5679" s="18">
        <v>4.1399999999999997</v>
      </c>
      <c r="I5679" s="18">
        <v>5.19</v>
      </c>
      <c r="Q5679"/>
    </row>
    <row r="5680" spans="2:17" x14ac:dyDescent="0.25">
      <c r="B5680" s="18">
        <v>2012</v>
      </c>
      <c r="C5680" s="18" t="s">
        <v>8</v>
      </c>
      <c r="D5680" s="18" t="s">
        <v>164</v>
      </c>
      <c r="E5680" s="18" t="s">
        <v>2038</v>
      </c>
      <c r="F5680" s="18" t="s">
        <v>2101</v>
      </c>
      <c r="G5680" s="18">
        <v>348</v>
      </c>
      <c r="H5680" s="18">
        <v>4.17</v>
      </c>
      <c r="I5680" s="18">
        <v>5.35</v>
      </c>
      <c r="Q5680"/>
    </row>
    <row r="5681" spans="2:17" x14ac:dyDescent="0.25">
      <c r="B5681" s="18">
        <v>2012</v>
      </c>
      <c r="C5681" s="18" t="s">
        <v>8</v>
      </c>
      <c r="D5681" s="18" t="s">
        <v>164</v>
      </c>
      <c r="E5681" s="18" t="s">
        <v>2038</v>
      </c>
      <c r="F5681" s="18" t="s">
        <v>2102</v>
      </c>
      <c r="G5681" s="18">
        <v>540</v>
      </c>
      <c r="H5681" s="18">
        <v>4.6500000000000004</v>
      </c>
      <c r="I5681" s="18">
        <v>5.28</v>
      </c>
      <c r="Q5681"/>
    </row>
    <row r="5682" spans="2:17" x14ac:dyDescent="0.25">
      <c r="B5682" s="18">
        <v>2012</v>
      </c>
      <c r="C5682" s="18" t="s">
        <v>8</v>
      </c>
      <c r="D5682" s="18" t="s">
        <v>164</v>
      </c>
      <c r="E5682" s="18" t="s">
        <v>2038</v>
      </c>
      <c r="F5682" s="18" t="s">
        <v>2103</v>
      </c>
      <c r="G5682" s="18">
        <v>672</v>
      </c>
      <c r="H5682" s="18">
        <v>4.13</v>
      </c>
      <c r="I5682" s="18">
        <v>5.01</v>
      </c>
      <c r="Q5682"/>
    </row>
    <row r="5683" spans="2:17" x14ac:dyDescent="0.25">
      <c r="B5683" s="18">
        <v>2012</v>
      </c>
      <c r="C5683" s="18" t="s">
        <v>8</v>
      </c>
      <c r="D5683" s="18" t="s">
        <v>164</v>
      </c>
      <c r="E5683" s="18" t="s">
        <v>2038</v>
      </c>
      <c r="F5683" s="18" t="s">
        <v>2104</v>
      </c>
      <c r="G5683" s="18">
        <v>492</v>
      </c>
      <c r="H5683" s="18">
        <v>4.6399999999999997</v>
      </c>
      <c r="I5683" s="18">
        <v>5.28</v>
      </c>
      <c r="Q5683"/>
    </row>
    <row r="5684" spans="2:17" x14ac:dyDescent="0.25">
      <c r="B5684" s="18">
        <v>2012</v>
      </c>
      <c r="C5684" s="18" t="s">
        <v>8</v>
      </c>
      <c r="D5684" s="18" t="s">
        <v>164</v>
      </c>
      <c r="E5684" s="18" t="s">
        <v>2038</v>
      </c>
      <c r="F5684" s="18" t="s">
        <v>2105</v>
      </c>
      <c r="G5684" s="18">
        <v>324</v>
      </c>
      <c r="H5684" s="18">
        <v>4.16</v>
      </c>
      <c r="I5684" s="18">
        <v>5.35</v>
      </c>
      <c r="Q5684"/>
    </row>
    <row r="5685" spans="2:17" x14ac:dyDescent="0.25">
      <c r="B5685" s="18">
        <v>2012</v>
      </c>
      <c r="C5685" s="18" t="s">
        <v>8</v>
      </c>
      <c r="D5685" s="18" t="s">
        <v>164</v>
      </c>
      <c r="E5685" s="18" t="s">
        <v>2038</v>
      </c>
      <c r="F5685" s="18" t="s">
        <v>2106</v>
      </c>
      <c r="G5685" s="18">
        <v>264</v>
      </c>
      <c r="H5685" s="18">
        <v>4.1900000000000004</v>
      </c>
      <c r="I5685" s="18">
        <v>5.29</v>
      </c>
      <c r="Q5685"/>
    </row>
    <row r="5686" spans="2:17" x14ac:dyDescent="0.25">
      <c r="B5686" s="18">
        <v>2012</v>
      </c>
      <c r="C5686" s="18" t="s">
        <v>8</v>
      </c>
      <c r="D5686" s="18" t="s">
        <v>164</v>
      </c>
      <c r="E5686" s="18" t="s">
        <v>2038</v>
      </c>
      <c r="F5686" s="18" t="s">
        <v>2107</v>
      </c>
      <c r="G5686" s="18">
        <v>384</v>
      </c>
      <c r="H5686" s="18">
        <v>4.09</v>
      </c>
      <c r="I5686" s="18">
        <v>5.0599999999999996</v>
      </c>
      <c r="Q5686"/>
    </row>
    <row r="5687" spans="2:17" x14ac:dyDescent="0.25">
      <c r="B5687" s="18">
        <v>2012</v>
      </c>
      <c r="C5687" s="18" t="s">
        <v>8</v>
      </c>
      <c r="D5687" s="18" t="s">
        <v>164</v>
      </c>
      <c r="E5687" s="18" t="s">
        <v>2038</v>
      </c>
      <c r="F5687" s="18" t="s">
        <v>2108</v>
      </c>
      <c r="G5687" s="18">
        <v>288</v>
      </c>
      <c r="H5687" s="18">
        <v>4.79</v>
      </c>
      <c r="I5687" s="18">
        <v>5.3</v>
      </c>
      <c r="Q5687"/>
    </row>
    <row r="5688" spans="2:17" x14ac:dyDescent="0.25">
      <c r="B5688" s="18">
        <v>2012</v>
      </c>
      <c r="C5688" s="18" t="s">
        <v>8</v>
      </c>
      <c r="D5688" s="18" t="s">
        <v>164</v>
      </c>
      <c r="E5688" s="18" t="s">
        <v>2038</v>
      </c>
      <c r="F5688" s="18" t="s">
        <v>2109</v>
      </c>
      <c r="G5688" s="18">
        <v>432</v>
      </c>
      <c r="H5688" s="18">
        <v>4.99</v>
      </c>
      <c r="I5688" s="18">
        <v>5.31</v>
      </c>
      <c r="Q5688"/>
    </row>
    <row r="5689" spans="2:17" x14ac:dyDescent="0.25">
      <c r="B5689" s="18">
        <v>2012</v>
      </c>
      <c r="C5689" s="18" t="s">
        <v>8</v>
      </c>
      <c r="D5689" s="18" t="s">
        <v>164</v>
      </c>
      <c r="E5689" s="18" t="s">
        <v>2038</v>
      </c>
      <c r="F5689" s="18" t="s">
        <v>2110</v>
      </c>
      <c r="G5689" s="18">
        <v>312</v>
      </c>
      <c r="H5689" s="18">
        <v>4.3</v>
      </c>
      <c r="I5689" s="18">
        <v>5.25</v>
      </c>
      <c r="Q5689"/>
    </row>
    <row r="5690" spans="2:17" x14ac:dyDescent="0.25">
      <c r="B5690" s="18">
        <v>2012</v>
      </c>
      <c r="C5690" s="18" t="s">
        <v>8</v>
      </c>
      <c r="D5690" s="18" t="s">
        <v>164</v>
      </c>
      <c r="E5690" s="18" t="s">
        <v>2038</v>
      </c>
      <c r="F5690" s="18" t="s">
        <v>3792</v>
      </c>
      <c r="G5690" s="18">
        <v>276</v>
      </c>
      <c r="H5690" s="18">
        <v>4.96</v>
      </c>
      <c r="I5690" s="18">
        <v>5.03</v>
      </c>
      <c r="Q5690"/>
    </row>
    <row r="5691" spans="2:17" x14ac:dyDescent="0.25">
      <c r="B5691" s="18">
        <v>2012</v>
      </c>
      <c r="C5691" s="18" t="s">
        <v>8</v>
      </c>
      <c r="D5691" s="18" t="s">
        <v>164</v>
      </c>
      <c r="E5691" s="18" t="s">
        <v>2038</v>
      </c>
      <c r="F5691" s="18" t="s">
        <v>3793</v>
      </c>
      <c r="G5691" s="18">
        <v>480</v>
      </c>
      <c r="H5691" s="18">
        <v>4.6100000000000003</v>
      </c>
      <c r="I5691" s="18">
        <v>5.3</v>
      </c>
      <c r="Q5691"/>
    </row>
    <row r="5692" spans="2:17" x14ac:dyDescent="0.25">
      <c r="B5692" s="18">
        <v>2012</v>
      </c>
      <c r="C5692" s="18" t="s">
        <v>8</v>
      </c>
      <c r="D5692" s="18" t="s">
        <v>164</v>
      </c>
      <c r="E5692" s="18" t="s">
        <v>2038</v>
      </c>
      <c r="F5692" s="18" t="s">
        <v>3794</v>
      </c>
      <c r="G5692" s="18">
        <v>648</v>
      </c>
      <c r="H5692" s="18">
        <v>4.51</v>
      </c>
      <c r="I5692" s="18">
        <v>5.29</v>
      </c>
      <c r="Q5692"/>
    </row>
    <row r="5693" spans="2:17" x14ac:dyDescent="0.25">
      <c r="B5693" s="18">
        <v>2012</v>
      </c>
      <c r="C5693" s="18" t="s">
        <v>8</v>
      </c>
      <c r="D5693" s="18" t="s">
        <v>160</v>
      </c>
      <c r="E5693" s="18" t="s">
        <v>2111</v>
      </c>
      <c r="F5693" s="18" t="s">
        <v>2112</v>
      </c>
      <c r="G5693" s="18">
        <v>108</v>
      </c>
      <c r="H5693" s="18">
        <v>1.2</v>
      </c>
      <c r="I5693" s="18">
        <v>1.37</v>
      </c>
      <c r="Q5693"/>
    </row>
    <row r="5694" spans="2:17" x14ac:dyDescent="0.25">
      <c r="B5694" s="18">
        <v>2012</v>
      </c>
      <c r="C5694" s="18" t="s">
        <v>8</v>
      </c>
      <c r="D5694" s="18" t="s">
        <v>160</v>
      </c>
      <c r="E5694" s="18" t="s">
        <v>2111</v>
      </c>
      <c r="F5694" s="18" t="s">
        <v>2113</v>
      </c>
      <c r="G5694" s="18">
        <v>120</v>
      </c>
      <c r="H5694" s="18">
        <v>1.1000000000000001</v>
      </c>
      <c r="I5694" s="18">
        <v>1.2</v>
      </c>
      <c r="Q5694"/>
    </row>
    <row r="5695" spans="2:17" x14ac:dyDescent="0.25">
      <c r="B5695" s="18">
        <v>2012</v>
      </c>
      <c r="C5695" s="18" t="s">
        <v>8</v>
      </c>
      <c r="D5695" s="18" t="s">
        <v>160</v>
      </c>
      <c r="E5695" s="18" t="s">
        <v>2111</v>
      </c>
      <c r="F5695" s="18" t="s">
        <v>2114</v>
      </c>
      <c r="G5695" s="18">
        <v>132</v>
      </c>
      <c r="H5695" s="18">
        <v>1.18</v>
      </c>
      <c r="I5695" s="18">
        <v>1.28</v>
      </c>
      <c r="Q5695"/>
    </row>
    <row r="5696" spans="2:17" x14ac:dyDescent="0.25">
      <c r="B5696" s="18">
        <v>2012</v>
      </c>
      <c r="C5696" s="18" t="s">
        <v>8</v>
      </c>
      <c r="D5696" s="18" t="s">
        <v>160</v>
      </c>
      <c r="E5696" s="18" t="s">
        <v>2111</v>
      </c>
      <c r="F5696" s="18" t="s">
        <v>2115</v>
      </c>
      <c r="G5696" s="18">
        <v>216</v>
      </c>
      <c r="H5696" s="18">
        <v>1.19</v>
      </c>
      <c r="I5696" s="18">
        <v>1.22</v>
      </c>
      <c r="Q5696"/>
    </row>
    <row r="5697" spans="2:17" x14ac:dyDescent="0.25">
      <c r="B5697" s="18">
        <v>2012</v>
      </c>
      <c r="C5697" s="18" t="s">
        <v>8</v>
      </c>
      <c r="D5697" s="18" t="s">
        <v>160</v>
      </c>
      <c r="E5697" s="18" t="s">
        <v>2111</v>
      </c>
      <c r="F5697" s="18" t="s">
        <v>2116</v>
      </c>
      <c r="G5697" s="18">
        <v>180</v>
      </c>
      <c r="H5697" s="18">
        <v>1.04</v>
      </c>
      <c r="I5697" s="18">
        <v>1.35</v>
      </c>
      <c r="Q5697"/>
    </row>
    <row r="5698" spans="2:17" x14ac:dyDescent="0.25">
      <c r="B5698" s="18">
        <v>2012</v>
      </c>
      <c r="C5698" s="18" t="s">
        <v>8</v>
      </c>
      <c r="D5698" s="18" t="s">
        <v>160</v>
      </c>
      <c r="E5698" s="18" t="s">
        <v>2111</v>
      </c>
      <c r="F5698" s="18" t="s">
        <v>2117</v>
      </c>
      <c r="G5698" s="18">
        <v>156</v>
      </c>
      <c r="H5698" s="18">
        <v>1.1499999999999999</v>
      </c>
      <c r="I5698" s="18">
        <v>1.29</v>
      </c>
      <c r="Q5698"/>
    </row>
    <row r="5699" spans="2:17" x14ac:dyDescent="0.25">
      <c r="B5699" s="18">
        <v>2012</v>
      </c>
      <c r="C5699" s="18" t="s">
        <v>8</v>
      </c>
      <c r="D5699" s="18" t="s">
        <v>160</v>
      </c>
      <c r="E5699" s="18" t="s">
        <v>2111</v>
      </c>
      <c r="F5699" s="18" t="s">
        <v>2118</v>
      </c>
      <c r="G5699" s="18">
        <v>156</v>
      </c>
      <c r="H5699" s="18">
        <v>1.17</v>
      </c>
      <c r="I5699" s="18">
        <v>1.4</v>
      </c>
      <c r="Q5699"/>
    </row>
    <row r="5700" spans="2:17" x14ac:dyDescent="0.25">
      <c r="B5700" s="18">
        <v>2012</v>
      </c>
      <c r="C5700" s="18" t="s">
        <v>8</v>
      </c>
      <c r="D5700" s="18" t="s">
        <v>160</v>
      </c>
      <c r="E5700" s="18" t="s">
        <v>2111</v>
      </c>
      <c r="F5700" s="18" t="s">
        <v>2119</v>
      </c>
      <c r="G5700" s="18">
        <v>204</v>
      </c>
      <c r="H5700" s="18">
        <v>1.01</v>
      </c>
      <c r="I5700" s="18">
        <v>1.21</v>
      </c>
      <c r="Q5700"/>
    </row>
    <row r="5701" spans="2:17" x14ac:dyDescent="0.25">
      <c r="B5701" s="18">
        <v>2012</v>
      </c>
      <c r="C5701" s="18" t="s">
        <v>8</v>
      </c>
      <c r="D5701" s="18" t="s">
        <v>160</v>
      </c>
      <c r="E5701" s="18" t="s">
        <v>2111</v>
      </c>
      <c r="F5701" s="18" t="s">
        <v>2120</v>
      </c>
      <c r="G5701" s="18">
        <v>192</v>
      </c>
      <c r="H5701" s="18">
        <v>1.03</v>
      </c>
      <c r="I5701" s="18">
        <v>1.28</v>
      </c>
      <c r="Q5701"/>
    </row>
    <row r="5702" spans="2:17" x14ac:dyDescent="0.25">
      <c r="B5702" s="18">
        <v>2012</v>
      </c>
      <c r="C5702" s="18" t="s">
        <v>8</v>
      </c>
      <c r="D5702" s="18" t="s">
        <v>160</v>
      </c>
      <c r="E5702" s="18" t="s">
        <v>2111</v>
      </c>
      <c r="F5702" s="18" t="s">
        <v>2121</v>
      </c>
      <c r="G5702" s="18">
        <v>84</v>
      </c>
      <c r="H5702" s="18">
        <v>1.18</v>
      </c>
      <c r="I5702" s="18">
        <v>1.25</v>
      </c>
      <c r="Q5702"/>
    </row>
    <row r="5703" spans="2:17" x14ac:dyDescent="0.25">
      <c r="B5703" s="18">
        <v>2012</v>
      </c>
      <c r="C5703" s="18" t="s">
        <v>8</v>
      </c>
      <c r="D5703" s="18" t="s">
        <v>160</v>
      </c>
      <c r="E5703" s="18" t="s">
        <v>2111</v>
      </c>
      <c r="F5703" s="18" t="s">
        <v>2122</v>
      </c>
      <c r="G5703" s="18">
        <v>216</v>
      </c>
      <c r="H5703" s="18">
        <v>1.1299999999999999</v>
      </c>
      <c r="I5703" s="18">
        <v>1.32</v>
      </c>
      <c r="Q5703"/>
    </row>
    <row r="5704" spans="2:17" x14ac:dyDescent="0.25">
      <c r="B5704" s="18">
        <v>2012</v>
      </c>
      <c r="C5704" s="18" t="s">
        <v>8</v>
      </c>
      <c r="D5704" s="18" t="s">
        <v>160</v>
      </c>
      <c r="E5704" s="18" t="s">
        <v>2111</v>
      </c>
      <c r="F5704" s="18" t="s">
        <v>2123</v>
      </c>
      <c r="G5704" s="18">
        <v>180</v>
      </c>
      <c r="H5704" s="18">
        <v>1.03</v>
      </c>
      <c r="I5704" s="18">
        <v>1.23</v>
      </c>
      <c r="Q5704"/>
    </row>
    <row r="5705" spans="2:17" x14ac:dyDescent="0.25">
      <c r="B5705" s="18">
        <v>2012</v>
      </c>
      <c r="C5705" s="18" t="s">
        <v>8</v>
      </c>
      <c r="D5705" s="18" t="s">
        <v>160</v>
      </c>
      <c r="E5705" s="18" t="s">
        <v>2111</v>
      </c>
      <c r="F5705" s="18" t="s">
        <v>2124</v>
      </c>
      <c r="G5705" s="18">
        <v>84</v>
      </c>
      <c r="H5705" s="18">
        <v>1.18</v>
      </c>
      <c r="I5705" s="18">
        <v>1.23</v>
      </c>
      <c r="Q5705"/>
    </row>
    <row r="5706" spans="2:17" x14ac:dyDescent="0.25">
      <c r="B5706" s="18">
        <v>2012</v>
      </c>
      <c r="C5706" s="18" t="s">
        <v>8</v>
      </c>
      <c r="D5706" s="18" t="s">
        <v>160</v>
      </c>
      <c r="E5706" s="18" t="s">
        <v>2111</v>
      </c>
      <c r="F5706" s="18" t="s">
        <v>2125</v>
      </c>
      <c r="G5706" s="18">
        <v>60</v>
      </c>
      <c r="H5706" s="18">
        <v>1.1299999999999999</v>
      </c>
      <c r="I5706" s="18">
        <v>1.36</v>
      </c>
      <c r="Q5706"/>
    </row>
    <row r="5707" spans="2:17" x14ac:dyDescent="0.25">
      <c r="B5707" s="18">
        <v>2012</v>
      </c>
      <c r="C5707" s="18" t="s">
        <v>8</v>
      </c>
      <c r="D5707" s="18" t="s">
        <v>160</v>
      </c>
      <c r="E5707" s="18" t="s">
        <v>2111</v>
      </c>
      <c r="F5707" s="18" t="s">
        <v>2126</v>
      </c>
      <c r="G5707" s="18">
        <v>84</v>
      </c>
      <c r="H5707" s="18">
        <v>1.07</v>
      </c>
      <c r="I5707" s="18">
        <v>1.37</v>
      </c>
      <c r="Q5707"/>
    </row>
    <row r="5708" spans="2:17" x14ac:dyDescent="0.25">
      <c r="B5708" s="18">
        <v>2012</v>
      </c>
      <c r="C5708" s="18" t="s">
        <v>8</v>
      </c>
      <c r="D5708" s="18" t="s">
        <v>160</v>
      </c>
      <c r="E5708" s="18" t="s">
        <v>2111</v>
      </c>
      <c r="F5708" s="18" t="s">
        <v>2127</v>
      </c>
      <c r="G5708" s="18">
        <v>144</v>
      </c>
      <c r="H5708" s="18">
        <v>1.08</v>
      </c>
      <c r="I5708" s="18">
        <v>1.4</v>
      </c>
      <c r="Q5708"/>
    </row>
    <row r="5709" spans="2:17" x14ac:dyDescent="0.25">
      <c r="B5709" s="18">
        <v>2012</v>
      </c>
      <c r="C5709" s="18" t="s">
        <v>8</v>
      </c>
      <c r="D5709" s="18" t="s">
        <v>160</v>
      </c>
      <c r="E5709" s="18" t="s">
        <v>2111</v>
      </c>
      <c r="F5709" s="18" t="s">
        <v>2128</v>
      </c>
      <c r="G5709" s="18">
        <v>144</v>
      </c>
      <c r="H5709" s="18">
        <v>1.06</v>
      </c>
      <c r="I5709" s="18">
        <v>1.25</v>
      </c>
      <c r="Q5709"/>
    </row>
    <row r="5710" spans="2:17" x14ac:dyDescent="0.25">
      <c r="B5710" s="18">
        <v>2012</v>
      </c>
      <c r="C5710" s="18" t="s">
        <v>8</v>
      </c>
      <c r="D5710" s="18" t="s">
        <v>160</v>
      </c>
      <c r="E5710" s="18" t="s">
        <v>2111</v>
      </c>
      <c r="F5710" s="18" t="s">
        <v>2129</v>
      </c>
      <c r="G5710" s="18">
        <v>180</v>
      </c>
      <c r="H5710" s="18">
        <v>1.19</v>
      </c>
      <c r="I5710" s="18">
        <v>1.38</v>
      </c>
      <c r="Q5710"/>
    </row>
    <row r="5711" spans="2:17" x14ac:dyDescent="0.25">
      <c r="B5711" s="18">
        <v>2012</v>
      </c>
      <c r="C5711" s="18" t="s">
        <v>8</v>
      </c>
      <c r="D5711" s="18" t="s">
        <v>160</v>
      </c>
      <c r="E5711" s="18" t="s">
        <v>2111</v>
      </c>
      <c r="F5711" s="18" t="s">
        <v>2130</v>
      </c>
      <c r="G5711" s="18">
        <v>180</v>
      </c>
      <c r="H5711" s="18">
        <v>1.02</v>
      </c>
      <c r="I5711" s="18">
        <v>1.29</v>
      </c>
      <c r="Q5711"/>
    </row>
    <row r="5712" spans="2:17" x14ac:dyDescent="0.25">
      <c r="B5712" s="18">
        <v>2012</v>
      </c>
      <c r="C5712" s="18" t="s">
        <v>8</v>
      </c>
      <c r="D5712" s="18" t="s">
        <v>160</v>
      </c>
      <c r="E5712" s="18" t="s">
        <v>2111</v>
      </c>
      <c r="F5712" s="18" t="s">
        <v>2131</v>
      </c>
      <c r="G5712" s="18">
        <v>204</v>
      </c>
      <c r="H5712" s="18">
        <v>1.05</v>
      </c>
      <c r="I5712" s="18">
        <v>1.28</v>
      </c>
      <c r="Q5712"/>
    </row>
    <row r="5713" spans="2:17" x14ac:dyDescent="0.25">
      <c r="B5713" s="18">
        <v>2012</v>
      </c>
      <c r="C5713" s="18" t="s">
        <v>8</v>
      </c>
      <c r="D5713" s="18" t="s">
        <v>160</v>
      </c>
      <c r="E5713" s="18" t="s">
        <v>2111</v>
      </c>
      <c r="F5713" s="18" t="s">
        <v>2132</v>
      </c>
      <c r="G5713" s="18">
        <v>120</v>
      </c>
      <c r="H5713" s="18">
        <v>1.1399999999999999</v>
      </c>
      <c r="I5713" s="18">
        <v>1.22</v>
      </c>
      <c r="Q5713"/>
    </row>
    <row r="5714" spans="2:17" x14ac:dyDescent="0.25">
      <c r="B5714" s="18">
        <v>2012</v>
      </c>
      <c r="C5714" s="18" t="s">
        <v>8</v>
      </c>
      <c r="D5714" s="18" t="s">
        <v>160</v>
      </c>
      <c r="E5714" s="18" t="s">
        <v>2111</v>
      </c>
      <c r="F5714" s="18" t="s">
        <v>2133</v>
      </c>
      <c r="G5714" s="18">
        <v>108</v>
      </c>
      <c r="H5714" s="18">
        <v>1.1200000000000001</v>
      </c>
      <c r="I5714" s="18">
        <v>1.22</v>
      </c>
      <c r="Q5714"/>
    </row>
    <row r="5715" spans="2:17" x14ac:dyDescent="0.25">
      <c r="B5715" s="18">
        <v>2012</v>
      </c>
      <c r="C5715" s="18" t="s">
        <v>8</v>
      </c>
      <c r="D5715" s="18" t="s">
        <v>160</v>
      </c>
      <c r="E5715" s="18" t="s">
        <v>2111</v>
      </c>
      <c r="F5715" s="18" t="s">
        <v>2134</v>
      </c>
      <c r="G5715" s="18">
        <v>168</v>
      </c>
      <c r="H5715" s="18">
        <v>1.1100000000000001</v>
      </c>
      <c r="I5715" s="18">
        <v>1.33</v>
      </c>
      <c r="Q5715"/>
    </row>
    <row r="5716" spans="2:17" x14ac:dyDescent="0.25">
      <c r="B5716" s="18">
        <v>2012</v>
      </c>
      <c r="C5716" s="18" t="s">
        <v>8</v>
      </c>
      <c r="D5716" s="18" t="s">
        <v>160</v>
      </c>
      <c r="E5716" s="18" t="s">
        <v>2111</v>
      </c>
      <c r="F5716" s="18" t="s">
        <v>2135</v>
      </c>
      <c r="G5716" s="18">
        <v>216</v>
      </c>
      <c r="H5716" s="18">
        <v>1.0900000000000001</v>
      </c>
      <c r="I5716" s="18">
        <v>1.38</v>
      </c>
      <c r="Q5716"/>
    </row>
    <row r="5717" spans="2:17" x14ac:dyDescent="0.25">
      <c r="B5717" s="18">
        <v>2012</v>
      </c>
      <c r="C5717" s="18" t="s">
        <v>8</v>
      </c>
      <c r="D5717" s="18" t="s">
        <v>160</v>
      </c>
      <c r="E5717" s="18" t="s">
        <v>2111</v>
      </c>
      <c r="F5717" s="18" t="s">
        <v>2136</v>
      </c>
      <c r="G5717" s="18">
        <v>96</v>
      </c>
      <c r="H5717" s="18">
        <v>1.08</v>
      </c>
      <c r="I5717" s="18">
        <v>1.33</v>
      </c>
      <c r="Q5717"/>
    </row>
    <row r="5718" spans="2:17" x14ac:dyDescent="0.25">
      <c r="B5718" s="18">
        <v>2012</v>
      </c>
      <c r="C5718" s="18" t="s">
        <v>8</v>
      </c>
      <c r="D5718" s="18" t="s">
        <v>160</v>
      </c>
      <c r="E5718" s="18" t="s">
        <v>2111</v>
      </c>
      <c r="F5718" s="18" t="s">
        <v>2137</v>
      </c>
      <c r="G5718" s="18">
        <v>144</v>
      </c>
      <c r="H5718" s="18">
        <v>1.07</v>
      </c>
      <c r="I5718" s="18">
        <v>1.25</v>
      </c>
      <c r="Q5718"/>
    </row>
    <row r="5719" spans="2:17" x14ac:dyDescent="0.25">
      <c r="B5719" s="18">
        <v>2012</v>
      </c>
      <c r="C5719" s="18" t="s">
        <v>8</v>
      </c>
      <c r="D5719" s="18" t="s">
        <v>160</v>
      </c>
      <c r="E5719" s="18" t="s">
        <v>2111</v>
      </c>
      <c r="F5719" s="18" t="s">
        <v>2138</v>
      </c>
      <c r="G5719" s="18">
        <v>144</v>
      </c>
      <c r="H5719" s="18">
        <v>1.19</v>
      </c>
      <c r="I5719" s="18">
        <v>1.2</v>
      </c>
      <c r="Q5719"/>
    </row>
    <row r="5720" spans="2:17" x14ac:dyDescent="0.25">
      <c r="B5720" s="18">
        <v>2012</v>
      </c>
      <c r="C5720" s="18" t="s">
        <v>8</v>
      </c>
      <c r="D5720" s="18" t="s">
        <v>160</v>
      </c>
      <c r="E5720" s="18" t="s">
        <v>2111</v>
      </c>
      <c r="F5720" s="18" t="s">
        <v>2139</v>
      </c>
      <c r="G5720" s="18">
        <v>132</v>
      </c>
      <c r="H5720" s="18">
        <v>1.1499999999999999</v>
      </c>
      <c r="I5720" s="18">
        <v>1.26</v>
      </c>
      <c r="Q5720"/>
    </row>
    <row r="5721" spans="2:17" x14ac:dyDescent="0.25">
      <c r="B5721" s="18">
        <v>2012</v>
      </c>
      <c r="C5721" s="18" t="s">
        <v>8</v>
      </c>
      <c r="D5721" s="18" t="s">
        <v>160</v>
      </c>
      <c r="E5721" s="18" t="s">
        <v>2111</v>
      </c>
      <c r="F5721" s="18" t="s">
        <v>2140</v>
      </c>
      <c r="G5721" s="18">
        <v>108</v>
      </c>
      <c r="H5721" s="18">
        <v>1.18</v>
      </c>
      <c r="I5721" s="18">
        <v>1.25</v>
      </c>
      <c r="Q5721"/>
    </row>
    <row r="5722" spans="2:17" x14ac:dyDescent="0.25">
      <c r="B5722" s="18">
        <v>2012</v>
      </c>
      <c r="C5722" s="18" t="s">
        <v>8</v>
      </c>
      <c r="D5722" s="18" t="s">
        <v>160</v>
      </c>
      <c r="E5722" s="18" t="s">
        <v>2111</v>
      </c>
      <c r="F5722" s="18" t="s">
        <v>2141</v>
      </c>
      <c r="G5722" s="18">
        <v>96</v>
      </c>
      <c r="H5722" s="18">
        <v>1.1200000000000001</v>
      </c>
      <c r="I5722" s="18">
        <v>1.21</v>
      </c>
      <c r="Q5722"/>
    </row>
    <row r="5723" spans="2:17" x14ac:dyDescent="0.25">
      <c r="B5723" s="18">
        <v>2012</v>
      </c>
      <c r="C5723" s="18" t="s">
        <v>8</v>
      </c>
      <c r="D5723" s="18" t="s">
        <v>160</v>
      </c>
      <c r="E5723" s="18" t="s">
        <v>2111</v>
      </c>
      <c r="F5723" s="18" t="s">
        <v>2142</v>
      </c>
      <c r="G5723" s="18">
        <v>144</v>
      </c>
      <c r="H5723" s="18">
        <v>1.1599999999999999</v>
      </c>
      <c r="I5723" s="18">
        <v>1.36</v>
      </c>
      <c r="Q5723"/>
    </row>
    <row r="5724" spans="2:17" x14ac:dyDescent="0.25">
      <c r="B5724" s="18">
        <v>2012</v>
      </c>
      <c r="C5724" s="18" t="s">
        <v>8</v>
      </c>
      <c r="D5724" s="18" t="s">
        <v>160</v>
      </c>
      <c r="E5724" s="18" t="s">
        <v>2111</v>
      </c>
      <c r="F5724" s="18" t="s">
        <v>2143</v>
      </c>
      <c r="G5724" s="18">
        <v>180</v>
      </c>
      <c r="H5724" s="18">
        <v>1</v>
      </c>
      <c r="I5724" s="18">
        <v>1.32</v>
      </c>
      <c r="Q5724"/>
    </row>
    <row r="5725" spans="2:17" x14ac:dyDescent="0.25">
      <c r="B5725" s="18">
        <v>2012</v>
      </c>
      <c r="C5725" s="18" t="s">
        <v>8</v>
      </c>
      <c r="D5725" s="18" t="s">
        <v>160</v>
      </c>
      <c r="E5725" s="18" t="s">
        <v>2111</v>
      </c>
      <c r="F5725" s="18" t="s">
        <v>2144</v>
      </c>
      <c r="G5725" s="18">
        <v>84</v>
      </c>
      <c r="H5725" s="18">
        <v>1.06</v>
      </c>
      <c r="I5725" s="18">
        <v>1.39</v>
      </c>
      <c r="Q5725"/>
    </row>
    <row r="5726" spans="2:17" x14ac:dyDescent="0.25">
      <c r="B5726" s="18">
        <v>2012</v>
      </c>
      <c r="C5726" s="18" t="s">
        <v>8</v>
      </c>
      <c r="D5726" s="18" t="s">
        <v>160</v>
      </c>
      <c r="E5726" s="18" t="s">
        <v>2111</v>
      </c>
      <c r="F5726" s="18" t="s">
        <v>2145</v>
      </c>
      <c r="G5726" s="18">
        <v>132</v>
      </c>
      <c r="H5726" s="18">
        <v>1.19</v>
      </c>
      <c r="I5726" s="18">
        <v>1.22</v>
      </c>
      <c r="Q5726"/>
    </row>
    <row r="5727" spans="2:17" x14ac:dyDescent="0.25">
      <c r="B5727" s="18">
        <v>2012</v>
      </c>
      <c r="C5727" s="18" t="s">
        <v>8</v>
      </c>
      <c r="D5727" s="18" t="s">
        <v>160</v>
      </c>
      <c r="E5727" s="18" t="s">
        <v>2111</v>
      </c>
      <c r="F5727" s="18" t="s">
        <v>2146</v>
      </c>
      <c r="G5727" s="18">
        <v>216</v>
      </c>
      <c r="H5727" s="18">
        <v>1.0900000000000001</v>
      </c>
      <c r="I5727" s="18">
        <v>1.25</v>
      </c>
      <c r="Q5727"/>
    </row>
    <row r="5728" spans="2:17" x14ac:dyDescent="0.25">
      <c r="B5728" s="18">
        <v>2012</v>
      </c>
      <c r="C5728" s="18" t="s">
        <v>8</v>
      </c>
      <c r="D5728" s="18" t="s">
        <v>160</v>
      </c>
      <c r="E5728" s="18" t="s">
        <v>2111</v>
      </c>
      <c r="F5728" s="18" t="s">
        <v>2147</v>
      </c>
      <c r="G5728" s="18">
        <v>192</v>
      </c>
      <c r="H5728" s="18">
        <v>1.1399999999999999</v>
      </c>
      <c r="I5728" s="18">
        <v>1.36</v>
      </c>
      <c r="Q5728"/>
    </row>
    <row r="5729" spans="2:17" x14ac:dyDescent="0.25">
      <c r="B5729" s="18">
        <v>2012</v>
      </c>
      <c r="C5729" s="18" t="s">
        <v>8</v>
      </c>
      <c r="D5729" s="18" t="s">
        <v>160</v>
      </c>
      <c r="E5729" s="18" t="s">
        <v>2111</v>
      </c>
      <c r="F5729" s="18" t="s">
        <v>2148</v>
      </c>
      <c r="G5729" s="18">
        <v>120</v>
      </c>
      <c r="H5729" s="18">
        <v>1.02</v>
      </c>
      <c r="I5729" s="18">
        <v>1.28</v>
      </c>
      <c r="Q5729"/>
    </row>
    <row r="5730" spans="2:17" x14ac:dyDescent="0.25">
      <c r="B5730" s="18">
        <v>2012</v>
      </c>
      <c r="C5730" s="18" t="s">
        <v>8</v>
      </c>
      <c r="D5730" s="18" t="s">
        <v>160</v>
      </c>
      <c r="E5730" s="18" t="s">
        <v>2111</v>
      </c>
      <c r="F5730" s="18" t="s">
        <v>2149</v>
      </c>
      <c r="G5730" s="18">
        <v>180</v>
      </c>
      <c r="H5730" s="18">
        <v>1</v>
      </c>
      <c r="I5730" s="18">
        <v>1.33</v>
      </c>
      <c r="Q5730"/>
    </row>
    <row r="5731" spans="2:17" x14ac:dyDescent="0.25">
      <c r="B5731" s="18">
        <v>2012</v>
      </c>
      <c r="C5731" s="18" t="s">
        <v>8</v>
      </c>
      <c r="D5731" s="18" t="s">
        <v>160</v>
      </c>
      <c r="E5731" s="18" t="s">
        <v>2111</v>
      </c>
      <c r="F5731" s="18" t="s">
        <v>2150</v>
      </c>
      <c r="G5731" s="18">
        <v>60</v>
      </c>
      <c r="H5731" s="18">
        <v>1.1499999999999999</v>
      </c>
      <c r="I5731" s="18">
        <v>1.21</v>
      </c>
      <c r="Q5731"/>
    </row>
    <row r="5732" spans="2:17" x14ac:dyDescent="0.25">
      <c r="B5732" s="18">
        <v>2012</v>
      </c>
      <c r="C5732" s="18" t="s">
        <v>8</v>
      </c>
      <c r="D5732" s="18" t="s">
        <v>160</v>
      </c>
      <c r="E5732" s="18" t="s">
        <v>2111</v>
      </c>
      <c r="F5732" s="18" t="s">
        <v>2151</v>
      </c>
      <c r="G5732" s="18">
        <v>180</v>
      </c>
      <c r="H5732" s="18">
        <v>1.18</v>
      </c>
      <c r="I5732" s="18">
        <v>1.36</v>
      </c>
      <c r="Q5732"/>
    </row>
    <row r="5733" spans="2:17" x14ac:dyDescent="0.25">
      <c r="B5733" s="18">
        <v>2012</v>
      </c>
      <c r="C5733" s="18" t="s">
        <v>8</v>
      </c>
      <c r="D5733" s="18" t="s">
        <v>160</v>
      </c>
      <c r="E5733" s="18" t="s">
        <v>2111</v>
      </c>
      <c r="F5733" s="18" t="s">
        <v>2152</v>
      </c>
      <c r="G5733" s="18">
        <v>168</v>
      </c>
      <c r="H5733" s="18">
        <v>1.19</v>
      </c>
      <c r="I5733" s="18">
        <v>1.22</v>
      </c>
      <c r="Q5733"/>
    </row>
    <row r="5734" spans="2:17" x14ac:dyDescent="0.25">
      <c r="B5734" s="18">
        <v>2012</v>
      </c>
      <c r="C5734" s="18" t="s">
        <v>8</v>
      </c>
      <c r="D5734" s="18" t="s">
        <v>160</v>
      </c>
      <c r="E5734" s="18" t="s">
        <v>2111</v>
      </c>
      <c r="F5734" s="18" t="s">
        <v>2153</v>
      </c>
      <c r="G5734" s="18">
        <v>204</v>
      </c>
      <c r="H5734" s="18">
        <v>1.02</v>
      </c>
      <c r="I5734" s="18">
        <v>1.33</v>
      </c>
      <c r="Q5734"/>
    </row>
    <row r="5735" spans="2:17" x14ac:dyDescent="0.25">
      <c r="B5735" s="18">
        <v>2012</v>
      </c>
      <c r="C5735" s="18" t="s">
        <v>8</v>
      </c>
      <c r="D5735" s="18" t="s">
        <v>160</v>
      </c>
      <c r="E5735" s="18" t="s">
        <v>2111</v>
      </c>
      <c r="F5735" s="18" t="s">
        <v>2154</v>
      </c>
      <c r="G5735" s="18">
        <v>216</v>
      </c>
      <c r="H5735" s="18">
        <v>1.08</v>
      </c>
      <c r="I5735" s="18">
        <v>1.2</v>
      </c>
      <c r="Q5735"/>
    </row>
    <row r="5736" spans="2:17" x14ac:dyDescent="0.25">
      <c r="B5736" s="18">
        <v>2012</v>
      </c>
      <c r="C5736" s="18" t="s">
        <v>8</v>
      </c>
      <c r="D5736" s="18" t="s">
        <v>160</v>
      </c>
      <c r="E5736" s="18" t="s">
        <v>2111</v>
      </c>
      <c r="F5736" s="18" t="s">
        <v>2155</v>
      </c>
      <c r="G5736" s="18">
        <v>168</v>
      </c>
      <c r="H5736" s="18">
        <v>1</v>
      </c>
      <c r="I5736" s="18">
        <v>1.24</v>
      </c>
      <c r="Q5736"/>
    </row>
    <row r="5737" spans="2:17" x14ac:dyDescent="0.25">
      <c r="B5737" s="18">
        <v>2012</v>
      </c>
      <c r="C5737" s="18" t="s">
        <v>8</v>
      </c>
      <c r="D5737" s="18" t="s">
        <v>160</v>
      </c>
      <c r="E5737" s="18" t="s">
        <v>2111</v>
      </c>
      <c r="F5737" s="18" t="s">
        <v>2156</v>
      </c>
      <c r="G5737" s="18">
        <v>60</v>
      </c>
      <c r="H5737" s="18">
        <v>1.19</v>
      </c>
      <c r="I5737" s="18">
        <v>1.25</v>
      </c>
      <c r="Q5737"/>
    </row>
    <row r="5738" spans="2:17" x14ac:dyDescent="0.25">
      <c r="B5738" s="18">
        <v>2012</v>
      </c>
      <c r="C5738" s="18" t="s">
        <v>8</v>
      </c>
      <c r="D5738" s="18" t="s">
        <v>160</v>
      </c>
      <c r="E5738" s="18" t="s">
        <v>2111</v>
      </c>
      <c r="F5738" s="18" t="s">
        <v>2157</v>
      </c>
      <c r="G5738" s="18">
        <v>60</v>
      </c>
      <c r="H5738" s="18">
        <v>1.0900000000000001</v>
      </c>
      <c r="I5738" s="18">
        <v>1.28</v>
      </c>
      <c r="Q5738"/>
    </row>
    <row r="5739" spans="2:17" x14ac:dyDescent="0.25">
      <c r="B5739" s="18">
        <v>2012</v>
      </c>
      <c r="C5739" s="18" t="s">
        <v>8</v>
      </c>
      <c r="D5739" s="18" t="s">
        <v>160</v>
      </c>
      <c r="E5739" s="18" t="s">
        <v>2111</v>
      </c>
      <c r="F5739" s="18" t="s">
        <v>2158</v>
      </c>
      <c r="G5739" s="18">
        <v>72</v>
      </c>
      <c r="H5739" s="18">
        <v>1.05</v>
      </c>
      <c r="I5739" s="18">
        <v>1.36</v>
      </c>
      <c r="Q5739"/>
    </row>
    <row r="5740" spans="2:17" x14ac:dyDescent="0.25">
      <c r="B5740" s="18">
        <v>2012</v>
      </c>
      <c r="C5740" s="18" t="s">
        <v>8</v>
      </c>
      <c r="D5740" s="18" t="s">
        <v>160</v>
      </c>
      <c r="E5740" s="18" t="s">
        <v>2111</v>
      </c>
      <c r="F5740" s="18" t="s">
        <v>2159</v>
      </c>
      <c r="G5740" s="18">
        <v>96</v>
      </c>
      <c r="H5740" s="18">
        <v>1.07</v>
      </c>
      <c r="I5740" s="18">
        <v>1.24</v>
      </c>
      <c r="Q5740"/>
    </row>
    <row r="5741" spans="2:17" x14ac:dyDescent="0.25">
      <c r="B5741" s="18">
        <v>2012</v>
      </c>
      <c r="C5741" s="18" t="s">
        <v>8</v>
      </c>
      <c r="D5741" s="18" t="s">
        <v>160</v>
      </c>
      <c r="E5741" s="18" t="s">
        <v>2111</v>
      </c>
      <c r="F5741" s="18" t="s">
        <v>2160</v>
      </c>
      <c r="G5741" s="18">
        <v>216</v>
      </c>
      <c r="H5741" s="18">
        <v>1.17</v>
      </c>
      <c r="I5741" s="18">
        <v>1.28</v>
      </c>
      <c r="Q5741"/>
    </row>
    <row r="5742" spans="2:17" x14ac:dyDescent="0.25">
      <c r="B5742" s="18">
        <v>2012</v>
      </c>
      <c r="C5742" s="18" t="s">
        <v>8</v>
      </c>
      <c r="D5742" s="18" t="s">
        <v>160</v>
      </c>
      <c r="E5742" s="18" t="s">
        <v>2111</v>
      </c>
      <c r="F5742" s="18" t="s">
        <v>2161</v>
      </c>
      <c r="G5742" s="18">
        <v>120</v>
      </c>
      <c r="H5742" s="18">
        <v>1.07</v>
      </c>
      <c r="I5742" s="18">
        <v>1.33</v>
      </c>
      <c r="Q5742"/>
    </row>
    <row r="5743" spans="2:17" x14ac:dyDescent="0.25">
      <c r="B5743" s="18">
        <v>2012</v>
      </c>
      <c r="C5743" s="18" t="s">
        <v>8</v>
      </c>
      <c r="D5743" s="18" t="s">
        <v>160</v>
      </c>
      <c r="E5743" s="18" t="s">
        <v>2111</v>
      </c>
      <c r="F5743" s="18" t="s">
        <v>2162</v>
      </c>
      <c r="G5743" s="18">
        <v>96</v>
      </c>
      <c r="H5743" s="18">
        <v>1.01</v>
      </c>
      <c r="I5743" s="18">
        <v>1.22</v>
      </c>
      <c r="Q5743"/>
    </row>
    <row r="5744" spans="2:17" x14ac:dyDescent="0.25">
      <c r="B5744" s="18">
        <v>2012</v>
      </c>
      <c r="C5744" s="18" t="s">
        <v>8</v>
      </c>
      <c r="D5744" s="18" t="s">
        <v>160</v>
      </c>
      <c r="E5744" s="18" t="s">
        <v>2111</v>
      </c>
      <c r="F5744" s="18" t="s">
        <v>2163</v>
      </c>
      <c r="G5744" s="18">
        <v>84</v>
      </c>
      <c r="H5744" s="18">
        <v>1.1299999999999999</v>
      </c>
      <c r="I5744" s="18">
        <v>1.36</v>
      </c>
      <c r="Q5744"/>
    </row>
    <row r="5745" spans="2:17" x14ac:dyDescent="0.25">
      <c r="B5745" s="18">
        <v>2012</v>
      </c>
      <c r="C5745" s="18" t="s">
        <v>8</v>
      </c>
      <c r="D5745" s="18" t="s">
        <v>160</v>
      </c>
      <c r="E5745" s="18" t="s">
        <v>2111</v>
      </c>
      <c r="F5745" s="18" t="s">
        <v>2164</v>
      </c>
      <c r="G5745" s="18">
        <v>144</v>
      </c>
      <c r="H5745" s="18">
        <v>1.05</v>
      </c>
      <c r="I5745" s="18">
        <v>1.37</v>
      </c>
      <c r="Q5745"/>
    </row>
    <row r="5746" spans="2:17" x14ac:dyDescent="0.25">
      <c r="B5746" s="18">
        <v>2012</v>
      </c>
      <c r="C5746" s="18" t="s">
        <v>8</v>
      </c>
      <c r="D5746" s="18" t="s">
        <v>160</v>
      </c>
      <c r="E5746" s="18" t="s">
        <v>2111</v>
      </c>
      <c r="F5746" s="18" t="s">
        <v>2165</v>
      </c>
      <c r="G5746" s="18">
        <v>96</v>
      </c>
      <c r="H5746" s="18">
        <v>1.19</v>
      </c>
      <c r="I5746" s="18">
        <v>1.36</v>
      </c>
      <c r="Q5746"/>
    </row>
    <row r="5747" spans="2:17" x14ac:dyDescent="0.25">
      <c r="B5747" s="18">
        <v>2012</v>
      </c>
      <c r="C5747" s="18" t="s">
        <v>8</v>
      </c>
      <c r="D5747" s="18" t="s">
        <v>160</v>
      </c>
      <c r="E5747" s="18" t="s">
        <v>2111</v>
      </c>
      <c r="F5747" s="18" t="s">
        <v>2166</v>
      </c>
      <c r="G5747" s="18">
        <v>216</v>
      </c>
      <c r="H5747" s="18">
        <v>1.17</v>
      </c>
      <c r="I5747" s="18">
        <v>1.22</v>
      </c>
      <c r="Q5747"/>
    </row>
    <row r="5748" spans="2:17" x14ac:dyDescent="0.25">
      <c r="B5748" s="18">
        <v>2012</v>
      </c>
      <c r="C5748" s="18" t="s">
        <v>8</v>
      </c>
      <c r="D5748" s="18" t="s">
        <v>160</v>
      </c>
      <c r="E5748" s="18" t="s">
        <v>2111</v>
      </c>
      <c r="F5748" s="18" t="s">
        <v>2167</v>
      </c>
      <c r="G5748" s="18">
        <v>156</v>
      </c>
      <c r="H5748" s="18">
        <v>1.04</v>
      </c>
      <c r="I5748" s="18">
        <v>1.23</v>
      </c>
      <c r="Q5748"/>
    </row>
    <row r="5749" spans="2:17" x14ac:dyDescent="0.25">
      <c r="B5749" s="18">
        <v>2012</v>
      </c>
      <c r="C5749" s="18" t="s">
        <v>8</v>
      </c>
      <c r="D5749" s="18" t="s">
        <v>160</v>
      </c>
      <c r="E5749" s="18" t="s">
        <v>2111</v>
      </c>
      <c r="F5749" s="18" t="s">
        <v>2168</v>
      </c>
      <c r="G5749" s="18">
        <v>156</v>
      </c>
      <c r="H5749" s="18">
        <v>1.05</v>
      </c>
      <c r="I5749" s="18">
        <v>1.21</v>
      </c>
      <c r="Q5749"/>
    </row>
    <row r="5750" spans="2:17" x14ac:dyDescent="0.25">
      <c r="B5750" s="18">
        <v>2012</v>
      </c>
      <c r="C5750" s="18" t="s">
        <v>8</v>
      </c>
      <c r="D5750" s="18" t="s">
        <v>160</v>
      </c>
      <c r="E5750" s="18" t="s">
        <v>2111</v>
      </c>
      <c r="F5750" s="18" t="s">
        <v>2169</v>
      </c>
      <c r="G5750" s="18">
        <v>60</v>
      </c>
      <c r="H5750" s="18">
        <v>1.2</v>
      </c>
      <c r="I5750" s="18">
        <v>1.35</v>
      </c>
      <c r="Q5750"/>
    </row>
    <row r="5751" spans="2:17" x14ac:dyDescent="0.25">
      <c r="B5751" s="18">
        <v>2012</v>
      </c>
      <c r="C5751" s="18" t="s">
        <v>8</v>
      </c>
      <c r="D5751" s="18" t="s">
        <v>160</v>
      </c>
      <c r="E5751" s="18" t="s">
        <v>2111</v>
      </c>
      <c r="F5751" s="18" t="s">
        <v>2170</v>
      </c>
      <c r="G5751" s="18">
        <v>120</v>
      </c>
      <c r="H5751" s="18">
        <v>1.1599999999999999</v>
      </c>
      <c r="I5751" s="18">
        <v>1.37</v>
      </c>
      <c r="Q5751"/>
    </row>
    <row r="5752" spans="2:17" x14ac:dyDescent="0.25">
      <c r="B5752" s="18">
        <v>2012</v>
      </c>
      <c r="C5752" s="18" t="s">
        <v>8</v>
      </c>
      <c r="D5752" s="18" t="s">
        <v>160</v>
      </c>
      <c r="E5752" s="18" t="s">
        <v>2111</v>
      </c>
      <c r="F5752" s="18" t="s">
        <v>2171</v>
      </c>
      <c r="G5752" s="18">
        <v>192</v>
      </c>
      <c r="H5752" s="18">
        <v>1.04</v>
      </c>
      <c r="I5752" s="18">
        <v>1.21</v>
      </c>
      <c r="Q5752"/>
    </row>
    <row r="5753" spans="2:17" x14ac:dyDescent="0.25">
      <c r="B5753" s="18">
        <v>2012</v>
      </c>
      <c r="C5753" s="18" t="s">
        <v>8</v>
      </c>
      <c r="D5753" s="18" t="s">
        <v>160</v>
      </c>
      <c r="E5753" s="18" t="s">
        <v>2111</v>
      </c>
      <c r="F5753" s="18" t="s">
        <v>2172</v>
      </c>
      <c r="G5753" s="18">
        <v>180</v>
      </c>
      <c r="H5753" s="18">
        <v>1.04</v>
      </c>
      <c r="I5753" s="18">
        <v>1.38</v>
      </c>
      <c r="Q5753"/>
    </row>
    <row r="5754" spans="2:17" x14ac:dyDescent="0.25">
      <c r="B5754" s="18">
        <v>2012</v>
      </c>
      <c r="C5754" s="18" t="s">
        <v>8</v>
      </c>
      <c r="D5754" s="18" t="s">
        <v>160</v>
      </c>
      <c r="E5754" s="18" t="s">
        <v>2111</v>
      </c>
      <c r="F5754" s="18" t="s">
        <v>2173</v>
      </c>
      <c r="G5754" s="18">
        <v>84</v>
      </c>
      <c r="H5754" s="18">
        <v>1</v>
      </c>
      <c r="I5754" s="18">
        <v>1.23</v>
      </c>
      <c r="Q5754"/>
    </row>
    <row r="5755" spans="2:17" x14ac:dyDescent="0.25">
      <c r="B5755" s="18">
        <v>2012</v>
      </c>
      <c r="C5755" s="18" t="s">
        <v>8</v>
      </c>
      <c r="D5755" s="18" t="s">
        <v>160</v>
      </c>
      <c r="E5755" s="18" t="s">
        <v>2111</v>
      </c>
      <c r="F5755" s="18" t="s">
        <v>2174</v>
      </c>
      <c r="G5755" s="18">
        <v>108</v>
      </c>
      <c r="H5755" s="18">
        <v>1.18</v>
      </c>
      <c r="I5755" s="18">
        <v>1.37</v>
      </c>
      <c r="Q5755"/>
    </row>
    <row r="5756" spans="2:17" x14ac:dyDescent="0.25">
      <c r="B5756" s="18">
        <v>2012</v>
      </c>
      <c r="C5756" s="18" t="s">
        <v>8</v>
      </c>
      <c r="D5756" s="18" t="s">
        <v>160</v>
      </c>
      <c r="E5756" s="18" t="s">
        <v>2111</v>
      </c>
      <c r="F5756" s="18" t="s">
        <v>2175</v>
      </c>
      <c r="G5756" s="18">
        <v>216</v>
      </c>
      <c r="H5756" s="18">
        <v>1</v>
      </c>
      <c r="I5756" s="18">
        <v>1.36</v>
      </c>
      <c r="Q5756"/>
    </row>
    <row r="5757" spans="2:17" x14ac:dyDescent="0.25">
      <c r="B5757" s="18">
        <v>2012</v>
      </c>
      <c r="C5757" s="18" t="s">
        <v>8</v>
      </c>
      <c r="D5757" s="18" t="s">
        <v>160</v>
      </c>
      <c r="E5757" s="18" t="s">
        <v>2111</v>
      </c>
      <c r="F5757" s="18" t="s">
        <v>2176</v>
      </c>
      <c r="G5757" s="18">
        <v>108</v>
      </c>
      <c r="H5757" s="18">
        <v>1.1200000000000001</v>
      </c>
      <c r="I5757" s="18">
        <v>1.28</v>
      </c>
      <c r="Q5757"/>
    </row>
    <row r="5758" spans="2:17" x14ac:dyDescent="0.25">
      <c r="B5758" s="18">
        <v>2012</v>
      </c>
      <c r="C5758" s="18" t="s">
        <v>8</v>
      </c>
      <c r="D5758" s="18" t="s">
        <v>160</v>
      </c>
      <c r="E5758" s="18" t="s">
        <v>2111</v>
      </c>
      <c r="F5758" s="18" t="s">
        <v>2177</v>
      </c>
      <c r="G5758" s="18">
        <v>132</v>
      </c>
      <c r="H5758" s="18">
        <v>1.1599999999999999</v>
      </c>
      <c r="I5758" s="18">
        <v>1.3</v>
      </c>
      <c r="Q5758"/>
    </row>
    <row r="5759" spans="2:17" x14ac:dyDescent="0.25">
      <c r="B5759" s="18">
        <v>2012</v>
      </c>
      <c r="C5759" s="18" t="s">
        <v>8</v>
      </c>
      <c r="D5759" s="18" t="s">
        <v>160</v>
      </c>
      <c r="E5759" s="18" t="s">
        <v>2111</v>
      </c>
      <c r="F5759" s="18" t="s">
        <v>2178</v>
      </c>
      <c r="G5759" s="18">
        <v>216</v>
      </c>
      <c r="H5759" s="18">
        <v>1</v>
      </c>
      <c r="I5759" s="18">
        <v>1.39</v>
      </c>
      <c r="Q5759"/>
    </row>
    <row r="5760" spans="2:17" x14ac:dyDescent="0.25">
      <c r="B5760" s="18">
        <v>2012</v>
      </c>
      <c r="C5760" s="18" t="s">
        <v>8</v>
      </c>
      <c r="D5760" s="18" t="s">
        <v>160</v>
      </c>
      <c r="E5760" s="18" t="s">
        <v>2111</v>
      </c>
      <c r="F5760" s="18" t="s">
        <v>2179</v>
      </c>
      <c r="G5760" s="18">
        <v>72</v>
      </c>
      <c r="H5760" s="18">
        <v>1.1299999999999999</v>
      </c>
      <c r="I5760" s="18">
        <v>1.37</v>
      </c>
      <c r="Q5760"/>
    </row>
    <row r="5761" spans="2:17" x14ac:dyDescent="0.25">
      <c r="B5761" s="18">
        <v>2012</v>
      </c>
      <c r="C5761" s="18" t="s">
        <v>8</v>
      </c>
      <c r="D5761" s="18" t="s">
        <v>160</v>
      </c>
      <c r="E5761" s="18" t="s">
        <v>2111</v>
      </c>
      <c r="F5761" s="18" t="s">
        <v>2180</v>
      </c>
      <c r="G5761" s="18">
        <v>60</v>
      </c>
      <c r="H5761" s="18">
        <v>1.0900000000000001</v>
      </c>
      <c r="I5761" s="18">
        <v>1.26</v>
      </c>
      <c r="Q5761"/>
    </row>
    <row r="5762" spans="2:17" x14ac:dyDescent="0.25">
      <c r="B5762" s="18">
        <v>2012</v>
      </c>
      <c r="C5762" s="18" t="s">
        <v>8</v>
      </c>
      <c r="D5762" s="18" t="s">
        <v>160</v>
      </c>
      <c r="E5762" s="18" t="s">
        <v>2111</v>
      </c>
      <c r="F5762" s="18" t="s">
        <v>2181</v>
      </c>
      <c r="G5762" s="18">
        <v>72</v>
      </c>
      <c r="H5762" s="18">
        <v>1.1599999999999999</v>
      </c>
      <c r="I5762" s="18">
        <v>1.36</v>
      </c>
      <c r="Q5762"/>
    </row>
    <row r="5763" spans="2:17" x14ac:dyDescent="0.25">
      <c r="B5763" s="18">
        <v>2012</v>
      </c>
      <c r="C5763" s="18" t="s">
        <v>8</v>
      </c>
      <c r="D5763" s="18" t="s">
        <v>160</v>
      </c>
      <c r="E5763" s="18" t="s">
        <v>2111</v>
      </c>
      <c r="F5763" s="18" t="s">
        <v>2182</v>
      </c>
      <c r="G5763" s="18">
        <v>192</v>
      </c>
      <c r="H5763" s="18">
        <v>1.04</v>
      </c>
      <c r="I5763" s="18">
        <v>1.31</v>
      </c>
      <c r="Q5763"/>
    </row>
    <row r="5764" spans="2:17" x14ac:dyDescent="0.25">
      <c r="B5764" s="18">
        <v>2012</v>
      </c>
      <c r="C5764" s="18" t="s">
        <v>8</v>
      </c>
      <c r="D5764" s="18" t="s">
        <v>160</v>
      </c>
      <c r="E5764" s="18" t="s">
        <v>2111</v>
      </c>
      <c r="F5764" s="18" t="s">
        <v>3795</v>
      </c>
      <c r="G5764" s="18">
        <v>216</v>
      </c>
      <c r="H5764" s="18">
        <v>1.06</v>
      </c>
      <c r="I5764" s="18">
        <v>1.32</v>
      </c>
      <c r="Q5764"/>
    </row>
    <row r="5765" spans="2:17" x14ac:dyDescent="0.25">
      <c r="B5765" s="18">
        <v>2012</v>
      </c>
      <c r="C5765" s="18" t="s">
        <v>8</v>
      </c>
      <c r="D5765" s="18" t="s">
        <v>160</v>
      </c>
      <c r="E5765" s="18" t="s">
        <v>2111</v>
      </c>
      <c r="F5765" s="18" t="s">
        <v>2183</v>
      </c>
      <c r="G5765" s="18">
        <v>84</v>
      </c>
      <c r="H5765" s="18">
        <v>1.2</v>
      </c>
      <c r="I5765" s="18">
        <v>1.23</v>
      </c>
      <c r="Q5765"/>
    </row>
    <row r="5766" spans="2:17" x14ac:dyDescent="0.25">
      <c r="B5766" s="18">
        <v>2012</v>
      </c>
      <c r="C5766" s="18" t="s">
        <v>8</v>
      </c>
      <c r="D5766" s="18" t="s">
        <v>266</v>
      </c>
      <c r="E5766" s="18" t="s">
        <v>2184</v>
      </c>
      <c r="F5766" s="18" t="s">
        <v>2185</v>
      </c>
      <c r="G5766" s="18">
        <v>2352</v>
      </c>
      <c r="H5766" s="18">
        <v>2.59</v>
      </c>
      <c r="I5766" s="18">
        <v>3.49</v>
      </c>
      <c r="Q5766"/>
    </row>
    <row r="5767" spans="2:17" x14ac:dyDescent="0.25">
      <c r="B5767" s="18">
        <v>2012</v>
      </c>
      <c r="C5767" s="18" t="s">
        <v>8</v>
      </c>
      <c r="D5767" s="18" t="s">
        <v>266</v>
      </c>
      <c r="E5767" s="18" t="s">
        <v>2184</v>
      </c>
      <c r="F5767" s="18" t="s">
        <v>2186</v>
      </c>
      <c r="G5767" s="18">
        <v>1560</v>
      </c>
      <c r="H5767" s="18">
        <v>2.61</v>
      </c>
      <c r="I5767" s="18">
        <v>3.63</v>
      </c>
      <c r="Q5767"/>
    </row>
    <row r="5768" spans="2:17" x14ac:dyDescent="0.25">
      <c r="B5768" s="18">
        <v>2012</v>
      </c>
      <c r="C5768" s="18" t="s">
        <v>8</v>
      </c>
      <c r="D5768" s="18" t="s">
        <v>266</v>
      </c>
      <c r="E5768" s="18" t="s">
        <v>2184</v>
      </c>
      <c r="F5768" s="18" t="s">
        <v>2187</v>
      </c>
      <c r="G5768" s="18">
        <v>1476</v>
      </c>
      <c r="H5768" s="18">
        <v>2.6</v>
      </c>
      <c r="I5768" s="18">
        <v>3.6</v>
      </c>
      <c r="Q5768"/>
    </row>
    <row r="5769" spans="2:17" x14ac:dyDescent="0.25">
      <c r="B5769" s="18">
        <v>2012</v>
      </c>
      <c r="C5769" s="18" t="s">
        <v>8</v>
      </c>
      <c r="D5769" s="18" t="s">
        <v>266</v>
      </c>
      <c r="E5769" s="18" t="s">
        <v>2184</v>
      </c>
      <c r="F5769" s="18" t="s">
        <v>2188</v>
      </c>
      <c r="G5769" s="18">
        <v>1260</v>
      </c>
      <c r="H5769" s="18">
        <v>2.54</v>
      </c>
      <c r="I5769" s="18">
        <v>3.69</v>
      </c>
      <c r="Q5769"/>
    </row>
    <row r="5770" spans="2:17" x14ac:dyDescent="0.25">
      <c r="B5770" s="18">
        <v>2012</v>
      </c>
      <c r="C5770" s="18" t="s">
        <v>8</v>
      </c>
      <c r="D5770" s="18" t="s">
        <v>266</v>
      </c>
      <c r="E5770" s="18" t="s">
        <v>2184</v>
      </c>
      <c r="F5770" s="18" t="s">
        <v>2189</v>
      </c>
      <c r="G5770" s="18">
        <v>1692</v>
      </c>
      <c r="H5770" s="18">
        <v>2.5</v>
      </c>
      <c r="I5770" s="18">
        <v>3.36</v>
      </c>
      <c r="Q5770"/>
    </row>
    <row r="5771" spans="2:17" x14ac:dyDescent="0.25">
      <c r="B5771" s="18">
        <v>2012</v>
      </c>
      <c r="C5771" s="18" t="s">
        <v>8</v>
      </c>
      <c r="D5771" s="18" t="s">
        <v>266</v>
      </c>
      <c r="E5771" s="18" t="s">
        <v>2184</v>
      </c>
      <c r="F5771" s="18" t="s">
        <v>2190</v>
      </c>
      <c r="G5771" s="18">
        <v>2232</v>
      </c>
      <c r="H5771" s="18">
        <v>2.52</v>
      </c>
      <c r="I5771" s="18">
        <v>3.67</v>
      </c>
      <c r="Q5771"/>
    </row>
    <row r="5772" spans="2:17" x14ac:dyDescent="0.25">
      <c r="B5772" s="18">
        <v>2012</v>
      </c>
      <c r="C5772" s="18" t="s">
        <v>8</v>
      </c>
      <c r="D5772" s="18" t="s">
        <v>266</v>
      </c>
      <c r="E5772" s="18" t="s">
        <v>2184</v>
      </c>
      <c r="F5772" s="18" t="s">
        <v>2191</v>
      </c>
      <c r="G5772" s="18">
        <v>1236</v>
      </c>
      <c r="H5772" s="18">
        <v>2.84</v>
      </c>
      <c r="I5772" s="18">
        <v>3.5</v>
      </c>
      <c r="Q5772"/>
    </row>
    <row r="5773" spans="2:17" x14ac:dyDescent="0.25">
      <c r="B5773" s="18">
        <v>2012</v>
      </c>
      <c r="C5773" s="18" t="s">
        <v>8</v>
      </c>
      <c r="D5773" s="18" t="s">
        <v>266</v>
      </c>
      <c r="E5773" s="18" t="s">
        <v>2184</v>
      </c>
      <c r="F5773" s="18" t="s">
        <v>2192</v>
      </c>
      <c r="G5773" s="18">
        <v>2508</v>
      </c>
      <c r="H5773" s="18">
        <v>2.5299999999999998</v>
      </c>
      <c r="I5773" s="18">
        <v>3.74</v>
      </c>
      <c r="Q5773"/>
    </row>
    <row r="5774" spans="2:17" x14ac:dyDescent="0.25">
      <c r="B5774" s="18">
        <v>2012</v>
      </c>
      <c r="C5774" s="18" t="s">
        <v>8</v>
      </c>
      <c r="D5774" s="18" t="s">
        <v>266</v>
      </c>
      <c r="E5774" s="18" t="s">
        <v>2184</v>
      </c>
      <c r="F5774" s="18" t="s">
        <v>2193</v>
      </c>
      <c r="G5774" s="18">
        <v>2376</v>
      </c>
      <c r="H5774" s="18">
        <v>2.5</v>
      </c>
      <c r="I5774" s="18">
        <v>3.75</v>
      </c>
      <c r="Q5774"/>
    </row>
    <row r="5775" spans="2:17" x14ac:dyDescent="0.25">
      <c r="B5775" s="18">
        <v>2012</v>
      </c>
      <c r="C5775" s="18" t="s">
        <v>8</v>
      </c>
      <c r="D5775" s="18" t="s">
        <v>90</v>
      </c>
      <c r="E5775" s="18" t="s">
        <v>2194</v>
      </c>
      <c r="F5775" s="18" t="s">
        <v>2195</v>
      </c>
      <c r="G5775" s="18">
        <v>612</v>
      </c>
      <c r="H5775" s="18">
        <v>5.833333333333333</v>
      </c>
      <c r="I5775" s="18">
        <v>7.666666666666667</v>
      </c>
      <c r="Q5775"/>
    </row>
    <row r="5776" spans="2:17" x14ac:dyDescent="0.25">
      <c r="B5776" s="18">
        <v>2012</v>
      </c>
      <c r="C5776" s="18" t="s">
        <v>8</v>
      </c>
      <c r="D5776" s="18" t="s">
        <v>90</v>
      </c>
      <c r="E5776" s="18" t="s">
        <v>2194</v>
      </c>
      <c r="F5776" s="18" t="s">
        <v>2196</v>
      </c>
      <c r="G5776" s="18">
        <v>528</v>
      </c>
      <c r="H5776" s="18">
        <v>5.746666666666667</v>
      </c>
      <c r="I5776" s="18">
        <v>8.6266666666666669</v>
      </c>
      <c r="Q5776"/>
    </row>
    <row r="5777" spans="2:17" x14ac:dyDescent="0.25">
      <c r="B5777" s="18">
        <v>2012</v>
      </c>
      <c r="C5777" s="18" t="s">
        <v>8</v>
      </c>
      <c r="D5777" s="18" t="s">
        <v>90</v>
      </c>
      <c r="E5777" s="18" t="s">
        <v>2194</v>
      </c>
      <c r="F5777" s="18" t="s">
        <v>2197</v>
      </c>
      <c r="G5777" s="18">
        <v>528</v>
      </c>
      <c r="H5777" s="18">
        <v>6.44</v>
      </c>
      <c r="I5777" s="18">
        <v>7.36</v>
      </c>
      <c r="Q5777"/>
    </row>
    <row r="5778" spans="2:17" x14ac:dyDescent="0.25">
      <c r="B5778" s="18">
        <v>2012</v>
      </c>
      <c r="C5778" s="18" t="s">
        <v>8</v>
      </c>
      <c r="D5778" s="18" t="s">
        <v>90</v>
      </c>
      <c r="E5778" s="18" t="s">
        <v>2194</v>
      </c>
      <c r="F5778" s="18" t="s">
        <v>3796</v>
      </c>
      <c r="G5778" s="18">
        <v>480</v>
      </c>
      <c r="H5778" s="18">
        <v>5.8733333333333331</v>
      </c>
      <c r="I5778" s="18">
        <v>7.4066666666666663</v>
      </c>
      <c r="Q5778"/>
    </row>
    <row r="5779" spans="2:17" x14ac:dyDescent="0.25">
      <c r="B5779" s="18">
        <v>2012</v>
      </c>
      <c r="C5779" s="18" t="s">
        <v>8</v>
      </c>
      <c r="D5779" s="18" t="s">
        <v>90</v>
      </c>
      <c r="E5779" s="18" t="s">
        <v>2194</v>
      </c>
      <c r="F5779" s="18" t="s">
        <v>3797</v>
      </c>
      <c r="G5779" s="18">
        <v>444</v>
      </c>
      <c r="H5779" s="18">
        <v>5.7866666666666671</v>
      </c>
      <c r="I5779" s="18">
        <v>7.94</v>
      </c>
      <c r="Q5779"/>
    </row>
    <row r="5780" spans="2:17" x14ac:dyDescent="0.25">
      <c r="B5780" s="18">
        <v>2012</v>
      </c>
      <c r="C5780" s="18" t="s">
        <v>8</v>
      </c>
      <c r="D5780" s="18" t="s">
        <v>90</v>
      </c>
      <c r="E5780" s="18" t="s">
        <v>2194</v>
      </c>
      <c r="F5780" s="18" t="s">
        <v>3798</v>
      </c>
      <c r="G5780" s="18">
        <v>480</v>
      </c>
      <c r="H5780" s="18">
        <v>5.6</v>
      </c>
      <c r="I5780" s="18">
        <v>8.5333333333333332</v>
      </c>
      <c r="Q5780"/>
    </row>
    <row r="5781" spans="2:17" x14ac:dyDescent="0.25">
      <c r="B5781" s="18">
        <v>2012</v>
      </c>
      <c r="C5781" s="18" t="s">
        <v>8</v>
      </c>
      <c r="D5781" s="18" t="s">
        <v>164</v>
      </c>
      <c r="E5781" s="18" t="s">
        <v>2198</v>
      </c>
      <c r="F5781" s="18" t="s">
        <v>2199</v>
      </c>
      <c r="G5781" s="18">
        <v>336</v>
      </c>
      <c r="H5781" s="18">
        <v>4.49</v>
      </c>
      <c r="I5781" s="18">
        <v>5.16</v>
      </c>
      <c r="Q5781"/>
    </row>
    <row r="5782" spans="2:17" x14ac:dyDescent="0.25">
      <c r="B5782" s="18">
        <v>2012</v>
      </c>
      <c r="C5782" s="18" t="s">
        <v>8</v>
      </c>
      <c r="D5782" s="18" t="s">
        <v>164</v>
      </c>
      <c r="E5782" s="18" t="s">
        <v>2198</v>
      </c>
      <c r="F5782" s="18" t="s">
        <v>2200</v>
      </c>
      <c r="G5782" s="18">
        <v>456</v>
      </c>
      <c r="H5782" s="18">
        <v>4.99</v>
      </c>
      <c r="I5782" s="18">
        <v>5.2</v>
      </c>
      <c r="Q5782"/>
    </row>
    <row r="5783" spans="2:17" x14ac:dyDescent="0.25">
      <c r="B5783" s="18">
        <v>2012</v>
      </c>
      <c r="C5783" s="18" t="s">
        <v>8</v>
      </c>
      <c r="D5783" s="18" t="s">
        <v>164</v>
      </c>
      <c r="E5783" s="18" t="s">
        <v>2198</v>
      </c>
      <c r="F5783" s="18" t="s">
        <v>2201</v>
      </c>
      <c r="G5783" s="18">
        <v>684</v>
      </c>
      <c r="H5783" s="18">
        <v>4.26</v>
      </c>
      <c r="I5783" s="18">
        <v>5.12</v>
      </c>
      <c r="Q5783"/>
    </row>
    <row r="5784" spans="2:17" x14ac:dyDescent="0.25">
      <c r="B5784" s="18">
        <v>2012</v>
      </c>
      <c r="C5784" s="18" t="s">
        <v>8</v>
      </c>
      <c r="D5784" s="18" t="s">
        <v>164</v>
      </c>
      <c r="E5784" s="18" t="s">
        <v>2198</v>
      </c>
      <c r="F5784" s="18" t="s">
        <v>2202</v>
      </c>
      <c r="G5784" s="18">
        <v>396</v>
      </c>
      <c r="H5784" s="18">
        <v>4.1100000000000003</v>
      </c>
      <c r="I5784" s="18">
        <v>5.09</v>
      </c>
      <c r="Q5784"/>
    </row>
    <row r="5785" spans="2:17" x14ac:dyDescent="0.25">
      <c r="B5785" s="18">
        <v>2012</v>
      </c>
      <c r="C5785" s="18" t="s">
        <v>8</v>
      </c>
      <c r="D5785" s="18" t="s">
        <v>164</v>
      </c>
      <c r="E5785" s="18" t="s">
        <v>2198</v>
      </c>
      <c r="F5785" s="18" t="s">
        <v>2203</v>
      </c>
      <c r="G5785" s="18">
        <v>720</v>
      </c>
      <c r="H5785" s="18">
        <v>4.32</v>
      </c>
      <c r="I5785" s="18">
        <v>5.36</v>
      </c>
      <c r="Q5785"/>
    </row>
    <row r="5786" spans="2:17" x14ac:dyDescent="0.25">
      <c r="B5786" s="18">
        <v>2012</v>
      </c>
      <c r="C5786" s="18" t="s">
        <v>8</v>
      </c>
      <c r="D5786" s="18" t="s">
        <v>164</v>
      </c>
      <c r="E5786" s="18" t="s">
        <v>2198</v>
      </c>
      <c r="F5786" s="18" t="s">
        <v>2204</v>
      </c>
      <c r="G5786" s="18">
        <v>636</v>
      </c>
      <c r="H5786" s="18">
        <v>4.7</v>
      </c>
      <c r="I5786" s="18">
        <v>5.37</v>
      </c>
      <c r="Q5786"/>
    </row>
    <row r="5787" spans="2:17" x14ac:dyDescent="0.25">
      <c r="B5787" s="18">
        <v>2012</v>
      </c>
      <c r="C5787" s="18" t="s">
        <v>8</v>
      </c>
      <c r="D5787" s="18" t="s">
        <v>164</v>
      </c>
      <c r="E5787" s="18" t="s">
        <v>2198</v>
      </c>
      <c r="F5787" s="18" t="s">
        <v>2205</v>
      </c>
      <c r="G5787" s="18">
        <v>312</v>
      </c>
      <c r="H5787" s="18">
        <v>4.92</v>
      </c>
      <c r="I5787" s="18">
        <v>5.33</v>
      </c>
      <c r="Q5787"/>
    </row>
    <row r="5788" spans="2:17" x14ac:dyDescent="0.25">
      <c r="B5788" s="18">
        <v>2012</v>
      </c>
      <c r="C5788" s="18" t="s">
        <v>8</v>
      </c>
      <c r="D5788" s="18" t="s">
        <v>1573</v>
      </c>
      <c r="E5788" s="18" t="s">
        <v>2198</v>
      </c>
      <c r="F5788" s="18" t="s">
        <v>2206</v>
      </c>
      <c r="G5788" s="18">
        <v>480</v>
      </c>
      <c r="H5788" s="18">
        <v>4.37</v>
      </c>
      <c r="I5788" s="18">
        <v>6.3</v>
      </c>
      <c r="Q5788"/>
    </row>
    <row r="5789" spans="2:17" x14ac:dyDescent="0.25">
      <c r="B5789" s="18">
        <v>2012</v>
      </c>
      <c r="C5789" s="18" t="s">
        <v>8</v>
      </c>
      <c r="D5789" s="18" t="s">
        <v>1573</v>
      </c>
      <c r="E5789" s="18" t="s">
        <v>2198</v>
      </c>
      <c r="F5789" s="18" t="s">
        <v>2207</v>
      </c>
      <c r="G5789" s="18">
        <v>408</v>
      </c>
      <c r="H5789" s="18">
        <v>3.51</v>
      </c>
      <c r="I5789" s="18">
        <v>5.86</v>
      </c>
      <c r="Q5789"/>
    </row>
    <row r="5790" spans="2:17" x14ac:dyDescent="0.25">
      <c r="B5790" s="18">
        <v>2012</v>
      </c>
      <c r="C5790" s="18" t="s">
        <v>8</v>
      </c>
      <c r="D5790" s="18" t="s">
        <v>1573</v>
      </c>
      <c r="E5790" s="18" t="s">
        <v>2198</v>
      </c>
      <c r="F5790" s="18" t="s">
        <v>2208</v>
      </c>
      <c r="G5790" s="18">
        <v>420</v>
      </c>
      <c r="H5790" s="18">
        <v>3.82</v>
      </c>
      <c r="I5790" s="18">
        <v>6.6</v>
      </c>
      <c r="Q5790"/>
    </row>
    <row r="5791" spans="2:17" x14ac:dyDescent="0.25">
      <c r="B5791" s="18">
        <v>2012</v>
      </c>
      <c r="C5791" s="18" t="s">
        <v>8</v>
      </c>
      <c r="D5791" s="18" t="s">
        <v>1573</v>
      </c>
      <c r="E5791" s="18" t="s">
        <v>2198</v>
      </c>
      <c r="F5791" s="18" t="s">
        <v>2209</v>
      </c>
      <c r="G5791" s="18">
        <v>408</v>
      </c>
      <c r="H5791" s="18">
        <v>4.16</v>
      </c>
      <c r="I5791" s="18">
        <v>6.12</v>
      </c>
      <c r="Q5791"/>
    </row>
    <row r="5792" spans="2:17" x14ac:dyDescent="0.25">
      <c r="B5792" s="18">
        <v>2012</v>
      </c>
      <c r="C5792" s="18" t="s">
        <v>8</v>
      </c>
      <c r="D5792" s="18" t="s">
        <v>1573</v>
      </c>
      <c r="E5792" s="18" t="s">
        <v>2198</v>
      </c>
      <c r="F5792" s="18" t="s">
        <v>2210</v>
      </c>
      <c r="G5792" s="18">
        <v>384</v>
      </c>
      <c r="H5792" s="18">
        <v>3.93</v>
      </c>
      <c r="I5792" s="18">
        <v>6.7</v>
      </c>
      <c r="Q5792"/>
    </row>
    <row r="5793" spans="2:17" x14ac:dyDescent="0.25">
      <c r="B5793" s="18">
        <v>2012</v>
      </c>
      <c r="C5793" s="18" t="s">
        <v>8</v>
      </c>
      <c r="D5793" s="18" t="s">
        <v>1573</v>
      </c>
      <c r="E5793" s="18" t="s">
        <v>2198</v>
      </c>
      <c r="F5793" s="18" t="s">
        <v>2211</v>
      </c>
      <c r="G5793" s="18">
        <v>384</v>
      </c>
      <c r="H5793" s="18">
        <v>4.6399999999999997</v>
      </c>
      <c r="I5793" s="18">
        <v>6.33</v>
      </c>
      <c r="Q5793"/>
    </row>
    <row r="5794" spans="2:17" x14ac:dyDescent="0.25">
      <c r="B5794" s="18">
        <v>2012</v>
      </c>
      <c r="C5794" s="18" t="s">
        <v>8</v>
      </c>
      <c r="D5794" s="18" t="s">
        <v>1573</v>
      </c>
      <c r="E5794" s="18" t="s">
        <v>2198</v>
      </c>
      <c r="F5794" s="18" t="s">
        <v>2212</v>
      </c>
      <c r="G5794" s="18">
        <v>396</v>
      </c>
      <c r="H5794" s="18">
        <v>3.13</v>
      </c>
      <c r="I5794" s="18">
        <v>6.91</v>
      </c>
      <c r="Q5794"/>
    </row>
    <row r="5795" spans="2:17" x14ac:dyDescent="0.25">
      <c r="B5795" s="18">
        <v>2012</v>
      </c>
      <c r="C5795" s="18" t="s">
        <v>8</v>
      </c>
      <c r="D5795" s="18" t="s">
        <v>1573</v>
      </c>
      <c r="E5795" s="18" t="s">
        <v>2198</v>
      </c>
      <c r="F5795" s="18" t="s">
        <v>2213</v>
      </c>
      <c r="G5795" s="18">
        <v>432</v>
      </c>
      <c r="H5795" s="18">
        <v>4.1399999999999997</v>
      </c>
      <c r="I5795" s="18">
        <v>5.08</v>
      </c>
      <c r="Q5795"/>
    </row>
    <row r="5796" spans="2:17" x14ac:dyDescent="0.25">
      <c r="B5796" s="18">
        <v>2012</v>
      </c>
      <c r="C5796" s="18" t="s">
        <v>8</v>
      </c>
      <c r="D5796" s="18" t="s">
        <v>1573</v>
      </c>
      <c r="E5796" s="18" t="s">
        <v>2198</v>
      </c>
      <c r="F5796" s="18" t="s">
        <v>2214</v>
      </c>
      <c r="G5796" s="18">
        <v>384</v>
      </c>
      <c r="H5796" s="18">
        <v>3.32</v>
      </c>
      <c r="I5796" s="18">
        <v>5.35</v>
      </c>
      <c r="Q5796"/>
    </row>
    <row r="5797" spans="2:17" x14ac:dyDescent="0.25">
      <c r="B5797" s="18">
        <v>2012</v>
      </c>
      <c r="C5797" s="18" t="s">
        <v>8</v>
      </c>
      <c r="D5797" s="18" t="s">
        <v>1573</v>
      </c>
      <c r="E5797" s="18" t="s">
        <v>2198</v>
      </c>
      <c r="F5797" s="18" t="s">
        <v>2215</v>
      </c>
      <c r="G5797" s="18">
        <v>396</v>
      </c>
      <c r="H5797" s="18">
        <v>4.1100000000000003</v>
      </c>
      <c r="I5797" s="18">
        <v>6.14</v>
      </c>
      <c r="Q5797"/>
    </row>
    <row r="5798" spans="2:17" x14ac:dyDescent="0.25">
      <c r="B5798" s="18">
        <v>2012</v>
      </c>
      <c r="C5798" s="18" t="s">
        <v>8</v>
      </c>
      <c r="D5798" s="18" t="s">
        <v>1573</v>
      </c>
      <c r="E5798" s="18" t="s">
        <v>2198</v>
      </c>
      <c r="F5798" s="18" t="s">
        <v>2216</v>
      </c>
      <c r="G5798" s="18">
        <v>396</v>
      </c>
      <c r="H5798" s="18">
        <v>4.28</v>
      </c>
      <c r="I5798" s="18">
        <v>5.74</v>
      </c>
      <c r="Q5798"/>
    </row>
    <row r="5799" spans="2:17" x14ac:dyDescent="0.25">
      <c r="B5799" s="18">
        <v>2012</v>
      </c>
      <c r="C5799" s="18" t="s">
        <v>8</v>
      </c>
      <c r="D5799" s="18" t="s">
        <v>1573</v>
      </c>
      <c r="E5799" s="18" t="s">
        <v>2198</v>
      </c>
      <c r="F5799" s="18" t="s">
        <v>2217</v>
      </c>
      <c r="G5799" s="18">
        <v>432</v>
      </c>
      <c r="H5799" s="18">
        <v>3.58</v>
      </c>
      <c r="I5799" s="18">
        <v>5.24</v>
      </c>
      <c r="Q5799"/>
    </row>
    <row r="5800" spans="2:17" x14ac:dyDescent="0.25">
      <c r="B5800" s="18">
        <v>2012</v>
      </c>
      <c r="C5800" s="18" t="s">
        <v>8</v>
      </c>
      <c r="D5800" s="18" t="s">
        <v>1573</v>
      </c>
      <c r="E5800" s="18" t="s">
        <v>2198</v>
      </c>
      <c r="F5800" s="18" t="s">
        <v>2218</v>
      </c>
      <c r="G5800" s="18">
        <v>468</v>
      </c>
      <c r="H5800" s="18">
        <v>4.93</v>
      </c>
      <c r="I5800" s="18">
        <v>6.09</v>
      </c>
      <c r="Q5800"/>
    </row>
    <row r="5801" spans="2:17" x14ac:dyDescent="0.25">
      <c r="B5801" s="18">
        <v>2012</v>
      </c>
      <c r="C5801" s="18" t="s">
        <v>8</v>
      </c>
      <c r="D5801" s="18" t="s">
        <v>1573</v>
      </c>
      <c r="E5801" s="18" t="s">
        <v>2198</v>
      </c>
      <c r="F5801" s="18" t="s">
        <v>2219</v>
      </c>
      <c r="G5801" s="18">
        <v>384</v>
      </c>
      <c r="H5801" s="18">
        <v>3.81</v>
      </c>
      <c r="I5801" s="18">
        <v>5.23</v>
      </c>
      <c r="Q5801"/>
    </row>
    <row r="5802" spans="2:17" x14ac:dyDescent="0.25">
      <c r="B5802" s="18">
        <v>2012</v>
      </c>
      <c r="C5802" s="18" t="s">
        <v>8</v>
      </c>
      <c r="D5802" s="18" t="s">
        <v>1573</v>
      </c>
      <c r="E5802" s="18" t="s">
        <v>2198</v>
      </c>
      <c r="F5802" s="18" t="s">
        <v>2220</v>
      </c>
      <c r="G5802" s="18">
        <v>456</v>
      </c>
      <c r="H5802" s="18">
        <v>4.05</v>
      </c>
      <c r="I5802" s="18">
        <v>5.81</v>
      </c>
      <c r="Q5802"/>
    </row>
    <row r="5803" spans="2:17" x14ac:dyDescent="0.25">
      <c r="B5803" s="18">
        <v>2012</v>
      </c>
      <c r="C5803" s="18" t="s">
        <v>8</v>
      </c>
      <c r="D5803" s="18" t="s">
        <v>1573</v>
      </c>
      <c r="E5803" s="18" t="s">
        <v>2198</v>
      </c>
      <c r="F5803" s="18" t="s">
        <v>2221</v>
      </c>
      <c r="G5803" s="18">
        <v>456</v>
      </c>
      <c r="H5803" s="18">
        <v>4.5999999999999996</v>
      </c>
      <c r="I5803" s="18">
        <v>6.94</v>
      </c>
      <c r="Q5803"/>
    </row>
    <row r="5804" spans="2:17" x14ac:dyDescent="0.25">
      <c r="B5804" s="18">
        <v>2012</v>
      </c>
      <c r="C5804" s="18" t="s">
        <v>8</v>
      </c>
      <c r="D5804" s="18" t="s">
        <v>1573</v>
      </c>
      <c r="E5804" s="18" t="s">
        <v>2198</v>
      </c>
      <c r="F5804" s="18" t="s">
        <v>2222</v>
      </c>
      <c r="G5804" s="18">
        <v>468</v>
      </c>
      <c r="H5804" s="18">
        <v>3.46</v>
      </c>
      <c r="I5804" s="18">
        <v>5.29</v>
      </c>
      <c r="Q5804"/>
    </row>
    <row r="5805" spans="2:17" x14ac:dyDescent="0.25">
      <c r="B5805" s="18">
        <v>2012</v>
      </c>
      <c r="C5805" s="18" t="s">
        <v>8</v>
      </c>
      <c r="D5805" s="18" t="s">
        <v>1573</v>
      </c>
      <c r="E5805" s="18" t="s">
        <v>2198</v>
      </c>
      <c r="F5805" s="18" t="s">
        <v>2223</v>
      </c>
      <c r="G5805" s="18">
        <v>372</v>
      </c>
      <c r="H5805" s="18">
        <v>3.71</v>
      </c>
      <c r="I5805" s="18">
        <v>6.78</v>
      </c>
      <c r="Q5805"/>
    </row>
    <row r="5806" spans="2:17" x14ac:dyDescent="0.25">
      <c r="B5806" s="18">
        <v>2012</v>
      </c>
      <c r="C5806" s="18" t="s">
        <v>8</v>
      </c>
      <c r="D5806" s="18" t="s">
        <v>1573</v>
      </c>
      <c r="E5806" s="18" t="s">
        <v>2198</v>
      </c>
      <c r="F5806" s="18" t="s">
        <v>2224</v>
      </c>
      <c r="G5806" s="18">
        <v>444</v>
      </c>
      <c r="H5806" s="18">
        <v>4.51</v>
      </c>
      <c r="I5806" s="18">
        <v>6.27</v>
      </c>
      <c r="Q5806"/>
    </row>
    <row r="5807" spans="2:17" x14ac:dyDescent="0.25">
      <c r="B5807" s="18">
        <v>2012</v>
      </c>
      <c r="C5807" s="18" t="s">
        <v>8</v>
      </c>
      <c r="D5807" s="18" t="s">
        <v>1573</v>
      </c>
      <c r="E5807" s="18" t="s">
        <v>2198</v>
      </c>
      <c r="F5807" s="18" t="s">
        <v>2225</v>
      </c>
      <c r="G5807" s="18">
        <v>540</v>
      </c>
      <c r="H5807" s="18">
        <v>3.84</v>
      </c>
      <c r="I5807" s="18">
        <v>6.17</v>
      </c>
      <c r="Q5807"/>
    </row>
    <row r="5808" spans="2:17" x14ac:dyDescent="0.25">
      <c r="B5808" s="18">
        <v>2012</v>
      </c>
      <c r="C5808" s="18" t="s">
        <v>8</v>
      </c>
      <c r="D5808" s="18" t="s">
        <v>1573</v>
      </c>
      <c r="E5808" s="18" t="s">
        <v>2198</v>
      </c>
      <c r="F5808" s="18" t="s">
        <v>2226</v>
      </c>
      <c r="G5808" s="18">
        <v>432</v>
      </c>
      <c r="H5808" s="18">
        <v>4.46</v>
      </c>
      <c r="I5808" s="18">
        <v>6.52</v>
      </c>
      <c r="Q5808"/>
    </row>
    <row r="5809" spans="2:17" x14ac:dyDescent="0.25">
      <c r="B5809" s="18">
        <v>2012</v>
      </c>
      <c r="C5809" s="18" t="s">
        <v>8</v>
      </c>
      <c r="D5809" s="18" t="s">
        <v>1573</v>
      </c>
      <c r="E5809" s="18" t="s">
        <v>2198</v>
      </c>
      <c r="F5809" s="18" t="s">
        <v>2227</v>
      </c>
      <c r="G5809" s="18">
        <v>516</v>
      </c>
      <c r="H5809" s="18">
        <v>3.37</v>
      </c>
      <c r="I5809" s="18">
        <v>6.36</v>
      </c>
      <c r="Q5809"/>
    </row>
    <row r="5810" spans="2:17" x14ac:dyDescent="0.25">
      <c r="B5810" s="18">
        <v>2012</v>
      </c>
      <c r="C5810" s="18" t="s">
        <v>8</v>
      </c>
      <c r="D5810" s="18" t="s">
        <v>1573</v>
      </c>
      <c r="E5810" s="18" t="s">
        <v>2198</v>
      </c>
      <c r="F5810" s="18" t="s">
        <v>2228</v>
      </c>
      <c r="G5810" s="18">
        <v>504</v>
      </c>
      <c r="H5810" s="18">
        <v>4.13</v>
      </c>
      <c r="I5810" s="18">
        <v>6.27</v>
      </c>
      <c r="Q5810"/>
    </row>
    <row r="5811" spans="2:17" x14ac:dyDescent="0.25">
      <c r="B5811" s="18">
        <v>2012</v>
      </c>
      <c r="C5811" s="18" t="s">
        <v>8</v>
      </c>
      <c r="D5811" s="18" t="s">
        <v>1573</v>
      </c>
      <c r="E5811" s="18" t="s">
        <v>2198</v>
      </c>
      <c r="F5811" s="18" t="s">
        <v>2229</v>
      </c>
      <c r="G5811" s="18">
        <v>516</v>
      </c>
      <c r="H5811" s="18">
        <v>4.2</v>
      </c>
      <c r="I5811" s="18">
        <v>6.43</v>
      </c>
      <c r="Q5811"/>
    </row>
    <row r="5812" spans="2:17" x14ac:dyDescent="0.25">
      <c r="B5812" s="18">
        <v>2012</v>
      </c>
      <c r="C5812" s="18" t="s">
        <v>8</v>
      </c>
      <c r="D5812" s="18" t="s">
        <v>1573</v>
      </c>
      <c r="E5812" s="18" t="s">
        <v>2198</v>
      </c>
      <c r="F5812" s="18" t="s">
        <v>2230</v>
      </c>
      <c r="G5812" s="18">
        <v>408</v>
      </c>
      <c r="H5812" s="18">
        <v>4.96</v>
      </c>
      <c r="I5812" s="18">
        <v>5.29</v>
      </c>
      <c r="Q5812"/>
    </row>
    <row r="5813" spans="2:17" x14ac:dyDescent="0.25">
      <c r="B5813" s="18">
        <v>2012</v>
      </c>
      <c r="C5813" s="18" t="s">
        <v>8</v>
      </c>
      <c r="D5813" s="18" t="s">
        <v>1573</v>
      </c>
      <c r="E5813" s="18" t="s">
        <v>2198</v>
      </c>
      <c r="F5813" s="18" t="s">
        <v>2231</v>
      </c>
      <c r="G5813" s="18">
        <v>480</v>
      </c>
      <c r="H5813" s="18">
        <v>4.72</v>
      </c>
      <c r="I5813" s="18">
        <v>5.0199999999999996</v>
      </c>
      <c r="Q5813"/>
    </row>
    <row r="5814" spans="2:17" x14ac:dyDescent="0.25">
      <c r="B5814" s="18">
        <v>2012</v>
      </c>
      <c r="C5814" s="18" t="s">
        <v>8</v>
      </c>
      <c r="D5814" s="18" t="s">
        <v>1573</v>
      </c>
      <c r="E5814" s="18" t="s">
        <v>2198</v>
      </c>
      <c r="F5814" s="18" t="s">
        <v>2232</v>
      </c>
      <c r="G5814" s="18">
        <v>372</v>
      </c>
      <c r="H5814" s="18">
        <v>4.7</v>
      </c>
      <c r="I5814" s="18">
        <v>6.2</v>
      </c>
      <c r="Q5814"/>
    </row>
    <row r="5815" spans="2:17" x14ac:dyDescent="0.25">
      <c r="B5815" s="18">
        <v>2012</v>
      </c>
      <c r="C5815" s="18" t="s">
        <v>8</v>
      </c>
      <c r="D5815" s="18" t="s">
        <v>1573</v>
      </c>
      <c r="E5815" s="18" t="s">
        <v>2198</v>
      </c>
      <c r="F5815" s="18" t="s">
        <v>2233</v>
      </c>
      <c r="G5815" s="18">
        <v>480</v>
      </c>
      <c r="H5815" s="18">
        <v>3.71</v>
      </c>
      <c r="I5815" s="18">
        <v>5.07</v>
      </c>
      <c r="Q5815"/>
    </row>
    <row r="5816" spans="2:17" x14ac:dyDescent="0.25">
      <c r="B5816" s="18">
        <v>2012</v>
      </c>
      <c r="C5816" s="18" t="s">
        <v>8</v>
      </c>
      <c r="D5816" s="18" t="s">
        <v>1573</v>
      </c>
      <c r="E5816" s="18" t="s">
        <v>2198</v>
      </c>
      <c r="F5816" s="18" t="s">
        <v>2234</v>
      </c>
      <c r="G5816" s="18">
        <v>504</v>
      </c>
      <c r="H5816" s="18">
        <v>3.22</v>
      </c>
      <c r="I5816" s="18">
        <v>5.2</v>
      </c>
      <c r="Q5816"/>
    </row>
    <row r="5817" spans="2:17" x14ac:dyDescent="0.25">
      <c r="B5817" s="18">
        <v>2012</v>
      </c>
      <c r="C5817" s="18" t="s">
        <v>8</v>
      </c>
      <c r="D5817" s="18" t="s">
        <v>1573</v>
      </c>
      <c r="E5817" s="18" t="s">
        <v>2198</v>
      </c>
      <c r="F5817" s="18" t="s">
        <v>2235</v>
      </c>
      <c r="G5817" s="18">
        <v>372</v>
      </c>
      <c r="H5817" s="18">
        <v>3.87</v>
      </c>
      <c r="I5817" s="18">
        <v>5.74</v>
      </c>
      <c r="Q5817"/>
    </row>
    <row r="5818" spans="2:17" x14ac:dyDescent="0.25">
      <c r="B5818" s="18">
        <v>2012</v>
      </c>
      <c r="C5818" s="18" t="s">
        <v>8</v>
      </c>
      <c r="D5818" s="18" t="s">
        <v>1573</v>
      </c>
      <c r="E5818" s="18" t="s">
        <v>2198</v>
      </c>
      <c r="F5818" s="18" t="s">
        <v>2236</v>
      </c>
      <c r="G5818" s="18">
        <v>480</v>
      </c>
      <c r="H5818" s="18">
        <v>3.68</v>
      </c>
      <c r="I5818" s="18">
        <v>5.42</v>
      </c>
      <c r="Q5818"/>
    </row>
    <row r="5819" spans="2:17" x14ac:dyDescent="0.25">
      <c r="B5819" s="18">
        <v>2012</v>
      </c>
      <c r="C5819" s="18" t="s">
        <v>8</v>
      </c>
      <c r="D5819" s="18" t="s">
        <v>1573</v>
      </c>
      <c r="E5819" s="18" t="s">
        <v>2198</v>
      </c>
      <c r="F5819" s="18" t="s">
        <v>2237</v>
      </c>
      <c r="G5819" s="18">
        <v>456</v>
      </c>
      <c r="H5819" s="18">
        <v>3.17</v>
      </c>
      <c r="I5819" s="18">
        <v>6.45</v>
      </c>
      <c r="Q5819"/>
    </row>
    <row r="5820" spans="2:17" x14ac:dyDescent="0.25">
      <c r="B5820" s="18">
        <v>2012</v>
      </c>
      <c r="C5820" s="18" t="s">
        <v>8</v>
      </c>
      <c r="D5820" s="18" t="s">
        <v>1573</v>
      </c>
      <c r="E5820" s="18" t="s">
        <v>2198</v>
      </c>
      <c r="F5820" s="18" t="s">
        <v>2238</v>
      </c>
      <c r="G5820" s="18">
        <v>396</v>
      </c>
      <c r="H5820" s="18">
        <v>3.12</v>
      </c>
      <c r="I5820" s="18">
        <v>5.28</v>
      </c>
      <c r="Q5820"/>
    </row>
    <row r="5821" spans="2:17" x14ac:dyDescent="0.25">
      <c r="B5821" s="18">
        <v>2012</v>
      </c>
      <c r="C5821" s="18" t="s">
        <v>8</v>
      </c>
      <c r="D5821" s="18" t="s">
        <v>1573</v>
      </c>
      <c r="E5821" s="18" t="s">
        <v>2198</v>
      </c>
      <c r="F5821" s="18" t="s">
        <v>2239</v>
      </c>
      <c r="G5821" s="18">
        <v>420</v>
      </c>
      <c r="H5821" s="18">
        <v>3.58</v>
      </c>
      <c r="I5821" s="18">
        <v>6.72</v>
      </c>
      <c r="Q5821"/>
    </row>
    <row r="5822" spans="2:17" x14ac:dyDescent="0.25">
      <c r="B5822" s="18">
        <v>2012</v>
      </c>
      <c r="C5822" s="18" t="s">
        <v>8</v>
      </c>
      <c r="D5822" s="18" t="s">
        <v>1573</v>
      </c>
      <c r="E5822" s="18" t="s">
        <v>2198</v>
      </c>
      <c r="F5822" s="18" t="s">
        <v>2240</v>
      </c>
      <c r="G5822" s="18">
        <v>468</v>
      </c>
      <c r="H5822" s="18">
        <v>4.18</v>
      </c>
      <c r="I5822" s="18">
        <v>6.56</v>
      </c>
      <c r="Q5822"/>
    </row>
    <row r="5823" spans="2:17" x14ac:dyDescent="0.25">
      <c r="B5823" s="18">
        <v>2012</v>
      </c>
      <c r="C5823" s="18" t="s">
        <v>8</v>
      </c>
      <c r="D5823" s="18" t="s">
        <v>1573</v>
      </c>
      <c r="E5823" s="18" t="s">
        <v>2198</v>
      </c>
      <c r="F5823" s="18" t="s">
        <v>2241</v>
      </c>
      <c r="G5823" s="18">
        <v>444</v>
      </c>
      <c r="H5823" s="18">
        <v>4.8499999999999996</v>
      </c>
      <c r="I5823" s="18">
        <v>5.47</v>
      </c>
      <c r="Q5823"/>
    </row>
    <row r="5824" spans="2:17" x14ac:dyDescent="0.25">
      <c r="B5824" s="18">
        <v>2012</v>
      </c>
      <c r="C5824" s="18" t="s">
        <v>8</v>
      </c>
      <c r="D5824" s="18" t="s">
        <v>1573</v>
      </c>
      <c r="E5824" s="18" t="s">
        <v>2198</v>
      </c>
      <c r="F5824" s="18" t="s">
        <v>2242</v>
      </c>
      <c r="G5824" s="18">
        <v>384</v>
      </c>
      <c r="H5824" s="18">
        <v>4.34</v>
      </c>
      <c r="I5824" s="18">
        <v>5.82</v>
      </c>
      <c r="Q5824"/>
    </row>
    <row r="5825" spans="2:17" x14ac:dyDescent="0.25">
      <c r="B5825" s="18">
        <v>2012</v>
      </c>
      <c r="C5825" s="18" t="s">
        <v>8</v>
      </c>
      <c r="D5825" s="18" t="s">
        <v>1573</v>
      </c>
      <c r="E5825" s="18" t="s">
        <v>2198</v>
      </c>
      <c r="F5825" s="18" t="s">
        <v>2243</v>
      </c>
      <c r="G5825" s="18">
        <v>468</v>
      </c>
      <c r="H5825" s="18">
        <v>4.5999999999999996</v>
      </c>
      <c r="I5825" s="18">
        <v>6.82</v>
      </c>
      <c r="Q5825"/>
    </row>
    <row r="5826" spans="2:17" x14ac:dyDescent="0.25">
      <c r="B5826" s="18">
        <v>2012</v>
      </c>
      <c r="C5826" s="18" t="s">
        <v>8</v>
      </c>
      <c r="D5826" s="18" t="s">
        <v>1573</v>
      </c>
      <c r="E5826" s="18" t="s">
        <v>2198</v>
      </c>
      <c r="F5826" s="18" t="s">
        <v>2244</v>
      </c>
      <c r="G5826" s="18">
        <v>372</v>
      </c>
      <c r="H5826" s="18">
        <v>3.89</v>
      </c>
      <c r="I5826" s="18">
        <v>5.87</v>
      </c>
      <c r="Q5826"/>
    </row>
    <row r="5827" spans="2:17" x14ac:dyDescent="0.25">
      <c r="B5827" s="18">
        <v>2012</v>
      </c>
      <c r="C5827" s="18" t="s">
        <v>8</v>
      </c>
      <c r="D5827" s="18" t="s">
        <v>1573</v>
      </c>
      <c r="E5827" s="18" t="s">
        <v>2198</v>
      </c>
      <c r="F5827" s="18" t="s">
        <v>2245</v>
      </c>
      <c r="G5827" s="18">
        <v>360</v>
      </c>
      <c r="H5827" s="18">
        <v>3.31</v>
      </c>
      <c r="I5827" s="18">
        <v>6.18</v>
      </c>
      <c r="Q5827"/>
    </row>
    <row r="5828" spans="2:17" x14ac:dyDescent="0.25">
      <c r="B5828" s="18">
        <v>2012</v>
      </c>
      <c r="C5828" s="18" t="s">
        <v>8</v>
      </c>
      <c r="D5828" s="18" t="s">
        <v>1573</v>
      </c>
      <c r="E5828" s="18" t="s">
        <v>2198</v>
      </c>
      <c r="F5828" s="18" t="s">
        <v>2246</v>
      </c>
      <c r="G5828" s="18">
        <v>384</v>
      </c>
      <c r="H5828" s="18">
        <v>4</v>
      </c>
      <c r="I5828" s="18">
        <v>6.68</v>
      </c>
      <c r="Q5828"/>
    </row>
    <row r="5829" spans="2:17" x14ac:dyDescent="0.25">
      <c r="B5829" s="18">
        <v>2012</v>
      </c>
      <c r="C5829" s="18" t="s">
        <v>8</v>
      </c>
      <c r="D5829" s="18" t="s">
        <v>1573</v>
      </c>
      <c r="E5829" s="18" t="s">
        <v>2198</v>
      </c>
      <c r="F5829" s="18" t="s">
        <v>2247</v>
      </c>
      <c r="G5829" s="18">
        <v>516</v>
      </c>
      <c r="H5829" s="18">
        <v>4.49</v>
      </c>
      <c r="I5829" s="18">
        <v>6.51</v>
      </c>
      <c r="Q5829"/>
    </row>
    <row r="5830" spans="2:17" x14ac:dyDescent="0.25">
      <c r="B5830" s="18">
        <v>2012</v>
      </c>
      <c r="C5830" s="18" t="s">
        <v>8</v>
      </c>
      <c r="D5830" s="18" t="s">
        <v>1573</v>
      </c>
      <c r="E5830" s="18" t="s">
        <v>2198</v>
      </c>
      <c r="F5830" s="18" t="s">
        <v>2248</v>
      </c>
      <c r="G5830" s="18">
        <v>360</v>
      </c>
      <c r="H5830" s="18">
        <v>3.27</v>
      </c>
      <c r="I5830" s="18">
        <v>5.03</v>
      </c>
      <c r="Q5830"/>
    </row>
    <row r="5831" spans="2:17" x14ac:dyDescent="0.25">
      <c r="B5831" s="18">
        <v>2012</v>
      </c>
      <c r="C5831" s="18" t="s">
        <v>8</v>
      </c>
      <c r="D5831" s="18" t="s">
        <v>1573</v>
      </c>
      <c r="E5831" s="18" t="s">
        <v>2198</v>
      </c>
      <c r="F5831" s="18" t="s">
        <v>2249</v>
      </c>
      <c r="G5831" s="18">
        <v>516</v>
      </c>
      <c r="H5831" s="18">
        <v>3.08</v>
      </c>
      <c r="I5831" s="18">
        <v>6.19</v>
      </c>
      <c r="Q5831"/>
    </row>
    <row r="5832" spans="2:17" x14ac:dyDescent="0.25">
      <c r="B5832" s="18">
        <v>2012</v>
      </c>
      <c r="C5832" s="18" t="s">
        <v>8</v>
      </c>
      <c r="D5832" s="18" t="s">
        <v>1573</v>
      </c>
      <c r="E5832" s="18" t="s">
        <v>2198</v>
      </c>
      <c r="F5832" s="18" t="s">
        <v>2250</v>
      </c>
      <c r="G5832" s="18">
        <v>384</v>
      </c>
      <c r="H5832" s="18">
        <v>3.9</v>
      </c>
      <c r="I5832" s="18">
        <v>6.11</v>
      </c>
      <c r="Q5832"/>
    </row>
    <row r="5833" spans="2:17" x14ac:dyDescent="0.25">
      <c r="B5833" s="18">
        <v>2012</v>
      </c>
      <c r="C5833" s="18" t="s">
        <v>8</v>
      </c>
      <c r="D5833" s="18" t="s">
        <v>1573</v>
      </c>
      <c r="E5833" s="18" t="s">
        <v>2198</v>
      </c>
      <c r="F5833" s="18" t="s">
        <v>2251</v>
      </c>
      <c r="G5833" s="18">
        <v>468</v>
      </c>
      <c r="H5833" s="18">
        <v>4.1100000000000003</v>
      </c>
      <c r="I5833" s="18">
        <v>5.18</v>
      </c>
      <c r="Q5833"/>
    </row>
    <row r="5834" spans="2:17" x14ac:dyDescent="0.25">
      <c r="B5834" s="18">
        <v>2012</v>
      </c>
      <c r="C5834" s="18" t="s">
        <v>8</v>
      </c>
      <c r="D5834" s="18" t="s">
        <v>1573</v>
      </c>
      <c r="E5834" s="18" t="s">
        <v>2198</v>
      </c>
      <c r="F5834" s="18" t="s">
        <v>2252</v>
      </c>
      <c r="G5834" s="18">
        <v>432</v>
      </c>
      <c r="H5834" s="18">
        <v>3.34</v>
      </c>
      <c r="I5834" s="18">
        <v>6.48</v>
      </c>
      <c r="Q5834"/>
    </row>
    <row r="5835" spans="2:17" x14ac:dyDescent="0.25">
      <c r="B5835" s="18">
        <v>2012</v>
      </c>
      <c r="C5835" s="18" t="s">
        <v>8</v>
      </c>
      <c r="D5835" s="18" t="s">
        <v>1573</v>
      </c>
      <c r="E5835" s="18" t="s">
        <v>2198</v>
      </c>
      <c r="F5835" s="18" t="s">
        <v>2253</v>
      </c>
      <c r="G5835" s="18">
        <v>504</v>
      </c>
      <c r="H5835" s="18">
        <v>4.66</v>
      </c>
      <c r="I5835" s="18">
        <v>6.19</v>
      </c>
      <c r="Q5835"/>
    </row>
    <row r="5836" spans="2:17" x14ac:dyDescent="0.25">
      <c r="B5836" s="18">
        <v>2012</v>
      </c>
      <c r="C5836" s="18" t="s">
        <v>8</v>
      </c>
      <c r="D5836" s="18" t="s">
        <v>1573</v>
      </c>
      <c r="E5836" s="18" t="s">
        <v>2198</v>
      </c>
      <c r="F5836" s="18" t="s">
        <v>2254</v>
      </c>
      <c r="G5836" s="18">
        <v>492</v>
      </c>
      <c r="H5836" s="18">
        <v>4.6900000000000004</v>
      </c>
      <c r="I5836" s="18">
        <v>6.31</v>
      </c>
      <c r="Q5836"/>
    </row>
    <row r="5837" spans="2:17" x14ac:dyDescent="0.25">
      <c r="B5837" s="18">
        <v>2012</v>
      </c>
      <c r="C5837" s="18" t="s">
        <v>8</v>
      </c>
      <c r="D5837" s="18" t="s">
        <v>1573</v>
      </c>
      <c r="E5837" s="18" t="s">
        <v>2198</v>
      </c>
      <c r="F5837" s="18" t="s">
        <v>2255</v>
      </c>
      <c r="G5837" s="18">
        <v>468</v>
      </c>
      <c r="H5837" s="18">
        <v>3.04</v>
      </c>
      <c r="I5837" s="18">
        <v>5.04</v>
      </c>
      <c r="Q5837"/>
    </row>
    <row r="5838" spans="2:17" x14ac:dyDescent="0.25">
      <c r="B5838" s="18">
        <v>2012</v>
      </c>
      <c r="C5838" s="18" t="s">
        <v>8</v>
      </c>
      <c r="D5838" s="18" t="s">
        <v>1573</v>
      </c>
      <c r="E5838" s="18" t="s">
        <v>2198</v>
      </c>
      <c r="F5838" s="18" t="s">
        <v>2256</v>
      </c>
      <c r="G5838" s="18">
        <v>516</v>
      </c>
      <c r="H5838" s="18">
        <v>4.93</v>
      </c>
      <c r="I5838" s="18">
        <v>5.0599999999999996</v>
      </c>
      <c r="Q5838"/>
    </row>
    <row r="5839" spans="2:17" x14ac:dyDescent="0.25">
      <c r="B5839" s="18">
        <v>2012</v>
      </c>
      <c r="C5839" s="18" t="s">
        <v>8</v>
      </c>
      <c r="D5839" s="18" t="s">
        <v>1573</v>
      </c>
      <c r="E5839" s="18" t="s">
        <v>2198</v>
      </c>
      <c r="F5839" s="18" t="s">
        <v>2257</v>
      </c>
      <c r="G5839" s="18">
        <v>396</v>
      </c>
      <c r="H5839" s="18">
        <v>3.45</v>
      </c>
      <c r="I5839" s="18">
        <v>5.48</v>
      </c>
      <c r="Q5839"/>
    </row>
    <row r="5840" spans="2:17" x14ac:dyDescent="0.25">
      <c r="B5840" s="18">
        <v>2012</v>
      </c>
      <c r="C5840" s="18" t="s">
        <v>8</v>
      </c>
      <c r="D5840" s="18" t="s">
        <v>1573</v>
      </c>
      <c r="E5840" s="18" t="s">
        <v>2198</v>
      </c>
      <c r="F5840" s="18" t="s">
        <v>2258</v>
      </c>
      <c r="G5840" s="18">
        <v>408</v>
      </c>
      <c r="H5840" s="18">
        <v>4.75</v>
      </c>
      <c r="I5840" s="18">
        <v>5.97</v>
      </c>
      <c r="Q5840"/>
    </row>
    <row r="5841" spans="2:17" x14ac:dyDescent="0.25">
      <c r="B5841" s="18">
        <v>2012</v>
      </c>
      <c r="C5841" s="18" t="s">
        <v>8</v>
      </c>
      <c r="D5841" s="18" t="s">
        <v>1573</v>
      </c>
      <c r="E5841" s="18" t="s">
        <v>2198</v>
      </c>
      <c r="F5841" s="18" t="s">
        <v>2259</v>
      </c>
      <c r="G5841" s="18">
        <v>504</v>
      </c>
      <c r="H5841" s="18">
        <v>3.53</v>
      </c>
      <c r="I5841" s="18">
        <v>5.68</v>
      </c>
      <c r="Q5841"/>
    </row>
    <row r="5842" spans="2:17" x14ac:dyDescent="0.25">
      <c r="B5842" s="18">
        <v>2012</v>
      </c>
      <c r="C5842" s="18" t="s">
        <v>8</v>
      </c>
      <c r="D5842" s="18" t="s">
        <v>1573</v>
      </c>
      <c r="E5842" s="18" t="s">
        <v>2198</v>
      </c>
      <c r="F5842" s="18" t="s">
        <v>2260</v>
      </c>
      <c r="G5842" s="18">
        <v>384</v>
      </c>
      <c r="H5842" s="18">
        <v>4.88</v>
      </c>
      <c r="I5842" s="18">
        <v>5.34</v>
      </c>
      <c r="Q5842"/>
    </row>
    <row r="5843" spans="2:17" x14ac:dyDescent="0.25">
      <c r="B5843" s="18">
        <v>2012</v>
      </c>
      <c r="C5843" s="18" t="s">
        <v>8</v>
      </c>
      <c r="D5843" s="18" t="s">
        <v>1573</v>
      </c>
      <c r="E5843" s="18" t="s">
        <v>2198</v>
      </c>
      <c r="F5843" s="18" t="s">
        <v>2261</v>
      </c>
      <c r="G5843" s="18">
        <v>540</v>
      </c>
      <c r="H5843" s="18">
        <v>3.52</v>
      </c>
      <c r="I5843" s="18">
        <v>6.62</v>
      </c>
      <c r="Q5843"/>
    </row>
    <row r="5844" spans="2:17" x14ac:dyDescent="0.25">
      <c r="B5844" s="18">
        <v>2012</v>
      </c>
      <c r="C5844" s="18" t="s">
        <v>8</v>
      </c>
      <c r="D5844" s="18" t="s">
        <v>1573</v>
      </c>
      <c r="E5844" s="18" t="s">
        <v>2198</v>
      </c>
      <c r="F5844" s="18" t="s">
        <v>2262</v>
      </c>
      <c r="G5844" s="18">
        <v>444</v>
      </c>
      <c r="H5844" s="18">
        <v>4.97</v>
      </c>
      <c r="I5844" s="18">
        <v>6.46</v>
      </c>
      <c r="Q5844"/>
    </row>
    <row r="5845" spans="2:17" x14ac:dyDescent="0.25">
      <c r="B5845" s="18">
        <v>2012</v>
      </c>
      <c r="C5845" s="18" t="s">
        <v>8</v>
      </c>
      <c r="D5845" s="18" t="s">
        <v>1573</v>
      </c>
      <c r="E5845" s="18" t="s">
        <v>2198</v>
      </c>
      <c r="F5845" s="18" t="s">
        <v>2263</v>
      </c>
      <c r="G5845" s="18">
        <v>372</v>
      </c>
      <c r="H5845" s="18">
        <v>4.67</v>
      </c>
      <c r="I5845" s="18">
        <v>5.44</v>
      </c>
      <c r="Q5845"/>
    </row>
    <row r="5846" spans="2:17" x14ac:dyDescent="0.25">
      <c r="B5846" s="18">
        <v>2012</v>
      </c>
      <c r="C5846" s="18" t="s">
        <v>8</v>
      </c>
      <c r="D5846" s="18" t="s">
        <v>1573</v>
      </c>
      <c r="E5846" s="18" t="s">
        <v>2198</v>
      </c>
      <c r="F5846" s="18" t="s">
        <v>2264</v>
      </c>
      <c r="G5846" s="18">
        <v>360</v>
      </c>
      <c r="H5846" s="18">
        <v>4.6900000000000004</v>
      </c>
      <c r="I5846" s="18">
        <v>6.55</v>
      </c>
      <c r="Q5846"/>
    </row>
    <row r="5847" spans="2:17" x14ac:dyDescent="0.25">
      <c r="B5847" s="18">
        <v>2012</v>
      </c>
      <c r="C5847" s="18" t="s">
        <v>8</v>
      </c>
      <c r="D5847" s="18" t="s">
        <v>1573</v>
      </c>
      <c r="E5847" s="18" t="s">
        <v>2198</v>
      </c>
      <c r="F5847" s="18" t="s">
        <v>2265</v>
      </c>
      <c r="G5847" s="18">
        <v>504</v>
      </c>
      <c r="H5847" s="18">
        <v>3.71</v>
      </c>
      <c r="I5847" s="18">
        <v>5.17</v>
      </c>
      <c r="Q5847"/>
    </row>
    <row r="5848" spans="2:17" x14ac:dyDescent="0.25">
      <c r="B5848" s="18">
        <v>2012</v>
      </c>
      <c r="C5848" s="18" t="s">
        <v>8</v>
      </c>
      <c r="D5848" s="18" t="s">
        <v>1573</v>
      </c>
      <c r="E5848" s="18" t="s">
        <v>2198</v>
      </c>
      <c r="F5848" s="18" t="s">
        <v>2266</v>
      </c>
      <c r="G5848" s="18">
        <v>408</v>
      </c>
      <c r="H5848" s="18">
        <v>3.04</v>
      </c>
      <c r="I5848" s="18">
        <v>5.99</v>
      </c>
      <c r="Q5848"/>
    </row>
    <row r="5849" spans="2:17" x14ac:dyDescent="0.25">
      <c r="B5849" s="18">
        <v>2012</v>
      </c>
      <c r="C5849" s="18" t="s">
        <v>8</v>
      </c>
      <c r="D5849" s="18" t="s">
        <v>1573</v>
      </c>
      <c r="E5849" s="18" t="s">
        <v>2198</v>
      </c>
      <c r="F5849" s="18" t="s">
        <v>2267</v>
      </c>
      <c r="G5849" s="18">
        <v>372</v>
      </c>
      <c r="H5849" s="18">
        <v>3.53</v>
      </c>
      <c r="I5849" s="18">
        <v>5.22</v>
      </c>
      <c r="Q5849"/>
    </row>
    <row r="5850" spans="2:17" x14ac:dyDescent="0.25">
      <c r="B5850" s="18">
        <v>2012</v>
      </c>
      <c r="C5850" s="18" t="s">
        <v>8</v>
      </c>
      <c r="D5850" s="18" t="s">
        <v>1573</v>
      </c>
      <c r="E5850" s="18" t="s">
        <v>2198</v>
      </c>
      <c r="F5850" s="18" t="s">
        <v>2268</v>
      </c>
      <c r="G5850" s="18">
        <v>480</v>
      </c>
      <c r="H5850" s="18">
        <v>3.81</v>
      </c>
      <c r="I5850" s="18">
        <v>5.41</v>
      </c>
      <c r="Q5850"/>
    </row>
    <row r="5851" spans="2:17" x14ac:dyDescent="0.25">
      <c r="B5851" s="18">
        <v>2012</v>
      </c>
      <c r="C5851" s="18" t="s">
        <v>8</v>
      </c>
      <c r="D5851" s="18" t="s">
        <v>1347</v>
      </c>
      <c r="E5851" s="18" t="s">
        <v>2269</v>
      </c>
      <c r="F5851" s="18" t="s">
        <v>2270</v>
      </c>
      <c r="G5851" s="18">
        <v>480</v>
      </c>
      <c r="H5851" s="18">
        <v>1.3</v>
      </c>
      <c r="I5851" s="18">
        <v>2.48</v>
      </c>
      <c r="Q5851"/>
    </row>
    <row r="5852" spans="2:17" x14ac:dyDescent="0.25">
      <c r="B5852" s="18">
        <v>2012</v>
      </c>
      <c r="C5852" s="18" t="s">
        <v>8</v>
      </c>
      <c r="D5852" s="18" t="s">
        <v>1347</v>
      </c>
      <c r="E5852" s="18" t="s">
        <v>2269</v>
      </c>
      <c r="F5852" s="18" t="s">
        <v>2271</v>
      </c>
      <c r="G5852" s="18">
        <v>1068</v>
      </c>
      <c r="H5852" s="18">
        <v>2.44</v>
      </c>
      <c r="I5852" s="18">
        <v>3.11</v>
      </c>
      <c r="Q5852"/>
    </row>
    <row r="5853" spans="2:17" x14ac:dyDescent="0.25">
      <c r="B5853" s="18">
        <v>2012</v>
      </c>
      <c r="C5853" s="18" t="s">
        <v>8</v>
      </c>
      <c r="D5853" s="18" t="s">
        <v>1347</v>
      </c>
      <c r="E5853" s="18" t="s">
        <v>2269</v>
      </c>
      <c r="F5853" s="18" t="s">
        <v>2272</v>
      </c>
      <c r="G5853" s="18">
        <v>768</v>
      </c>
      <c r="H5853" s="18">
        <v>1.76</v>
      </c>
      <c r="I5853" s="18">
        <v>3.32</v>
      </c>
      <c r="Q5853"/>
    </row>
    <row r="5854" spans="2:17" x14ac:dyDescent="0.25">
      <c r="B5854" s="18">
        <v>2012</v>
      </c>
      <c r="C5854" s="18" t="s">
        <v>8</v>
      </c>
      <c r="D5854" s="18" t="s">
        <v>1347</v>
      </c>
      <c r="E5854" s="18" t="s">
        <v>2269</v>
      </c>
      <c r="F5854" s="18" t="s">
        <v>2273</v>
      </c>
      <c r="G5854" s="18">
        <v>900</v>
      </c>
      <c r="H5854" s="18">
        <v>1.3</v>
      </c>
      <c r="I5854" s="18">
        <v>2.0099999999999998</v>
      </c>
      <c r="Q5854"/>
    </row>
    <row r="5855" spans="2:17" x14ac:dyDescent="0.25">
      <c r="B5855" s="18">
        <v>2012</v>
      </c>
      <c r="C5855" s="18" t="s">
        <v>8</v>
      </c>
      <c r="D5855" s="18" t="s">
        <v>90</v>
      </c>
      <c r="E5855" s="18" t="s">
        <v>2274</v>
      </c>
      <c r="F5855" s="18" t="s">
        <v>2275</v>
      </c>
      <c r="G5855" s="18">
        <v>456</v>
      </c>
      <c r="H5855" s="18">
        <v>6.1</v>
      </c>
      <c r="I5855" s="18">
        <v>8.4733333333333327</v>
      </c>
      <c r="Q5855"/>
    </row>
    <row r="5856" spans="2:17" x14ac:dyDescent="0.25">
      <c r="B5856" s="18">
        <v>2012</v>
      </c>
      <c r="C5856" s="18" t="s">
        <v>8</v>
      </c>
      <c r="D5856" s="18" t="s">
        <v>90</v>
      </c>
      <c r="E5856" s="18" t="s">
        <v>2274</v>
      </c>
      <c r="F5856" s="18" t="s">
        <v>2276</v>
      </c>
      <c r="G5856" s="18">
        <v>516</v>
      </c>
      <c r="H5856" s="18">
        <v>6.1533333333333333</v>
      </c>
      <c r="I5856" s="18">
        <v>7.7866666666666671</v>
      </c>
      <c r="Q5856"/>
    </row>
    <row r="5857" spans="2:17" x14ac:dyDescent="0.25">
      <c r="B5857" s="18">
        <v>2012</v>
      </c>
      <c r="C5857" s="18" t="s">
        <v>8</v>
      </c>
      <c r="D5857" s="18" t="s">
        <v>90</v>
      </c>
      <c r="E5857" s="18" t="s">
        <v>2274</v>
      </c>
      <c r="F5857" s="18" t="s">
        <v>2277</v>
      </c>
      <c r="G5857" s="18">
        <v>576</v>
      </c>
      <c r="H5857" s="18">
        <v>6.1866666666666665</v>
      </c>
      <c r="I5857" s="18">
        <v>7.333333333333333</v>
      </c>
      <c r="Q5857"/>
    </row>
    <row r="5858" spans="2:17" x14ac:dyDescent="0.25">
      <c r="B5858" s="18">
        <v>2012</v>
      </c>
      <c r="C5858" s="18" t="s">
        <v>8</v>
      </c>
      <c r="D5858" s="18" t="s">
        <v>90</v>
      </c>
      <c r="E5858" s="18" t="s">
        <v>2274</v>
      </c>
      <c r="F5858" s="18" t="s">
        <v>2278</v>
      </c>
      <c r="G5858" s="18">
        <v>612</v>
      </c>
      <c r="H5858" s="18">
        <v>5.2666666666666666</v>
      </c>
      <c r="I5858" s="18">
        <v>7.3466666666666667</v>
      </c>
      <c r="Q5858"/>
    </row>
    <row r="5859" spans="2:17" x14ac:dyDescent="0.25">
      <c r="B5859" s="18">
        <v>2012</v>
      </c>
      <c r="C5859" s="18" t="s">
        <v>8</v>
      </c>
      <c r="D5859" s="18" t="s">
        <v>90</v>
      </c>
      <c r="E5859" s="18" t="s">
        <v>2274</v>
      </c>
      <c r="F5859" s="18" t="s">
        <v>2279</v>
      </c>
      <c r="G5859" s="18">
        <v>612</v>
      </c>
      <c r="H5859" s="18">
        <v>6.64</v>
      </c>
      <c r="I5859" s="18">
        <v>8.6133333333333333</v>
      </c>
      <c r="Q5859"/>
    </row>
    <row r="5860" spans="2:17" x14ac:dyDescent="0.25">
      <c r="B5860" s="18">
        <v>2012</v>
      </c>
      <c r="C5860" s="18" t="s">
        <v>8</v>
      </c>
      <c r="D5860" s="18" t="s">
        <v>90</v>
      </c>
      <c r="E5860" s="18" t="s">
        <v>2274</v>
      </c>
      <c r="F5860" s="18" t="s">
        <v>2280</v>
      </c>
      <c r="G5860" s="18">
        <v>588</v>
      </c>
      <c r="H5860" s="18">
        <v>6.5266666666666664</v>
      </c>
      <c r="I5860" s="18">
        <v>8.08</v>
      </c>
      <c r="Q5860"/>
    </row>
    <row r="5861" spans="2:17" x14ac:dyDescent="0.25">
      <c r="B5861" s="18">
        <v>2012</v>
      </c>
      <c r="C5861" s="18" t="s">
        <v>8</v>
      </c>
      <c r="D5861" s="18" t="s">
        <v>90</v>
      </c>
      <c r="E5861" s="18" t="s">
        <v>2274</v>
      </c>
      <c r="F5861" s="18" t="s">
        <v>2281</v>
      </c>
      <c r="G5861" s="18">
        <v>444</v>
      </c>
      <c r="H5861" s="18">
        <v>5.3866666666666667</v>
      </c>
      <c r="I5861" s="18">
        <v>7.36</v>
      </c>
      <c r="Q5861"/>
    </row>
    <row r="5862" spans="2:17" x14ac:dyDescent="0.25">
      <c r="B5862" s="18">
        <v>2012</v>
      </c>
      <c r="C5862" s="18" t="s">
        <v>8</v>
      </c>
      <c r="D5862" s="18" t="s">
        <v>90</v>
      </c>
      <c r="E5862" s="18" t="s">
        <v>2274</v>
      </c>
      <c r="F5862" s="18" t="s">
        <v>2282</v>
      </c>
      <c r="G5862" s="18">
        <v>492</v>
      </c>
      <c r="H5862" s="18">
        <v>6.34</v>
      </c>
      <c r="I5862" s="18">
        <v>8.5266666666666673</v>
      </c>
      <c r="Q5862"/>
    </row>
    <row r="5863" spans="2:17" x14ac:dyDescent="0.25">
      <c r="B5863" s="18">
        <v>2012</v>
      </c>
      <c r="C5863" s="18" t="s">
        <v>8</v>
      </c>
      <c r="D5863" s="18" t="s">
        <v>90</v>
      </c>
      <c r="E5863" s="18" t="s">
        <v>2274</v>
      </c>
      <c r="F5863" s="18" t="s">
        <v>2283</v>
      </c>
      <c r="G5863" s="18">
        <v>504</v>
      </c>
      <c r="H5863" s="18">
        <v>5.52</v>
      </c>
      <c r="I5863" s="18">
        <v>8.2466666666666661</v>
      </c>
      <c r="Q5863"/>
    </row>
    <row r="5864" spans="2:17" x14ac:dyDescent="0.25">
      <c r="B5864" s="18">
        <v>2012</v>
      </c>
      <c r="C5864" s="18" t="s">
        <v>8</v>
      </c>
      <c r="D5864" s="18" t="s">
        <v>90</v>
      </c>
      <c r="E5864" s="18" t="s">
        <v>2274</v>
      </c>
      <c r="F5864" s="18" t="s">
        <v>2284</v>
      </c>
      <c r="G5864" s="18">
        <v>504</v>
      </c>
      <c r="H5864" s="18">
        <v>5.293333333333333</v>
      </c>
      <c r="I5864" s="18">
        <v>7.8466666666666667</v>
      </c>
      <c r="Q5864"/>
    </row>
    <row r="5865" spans="2:17" x14ac:dyDescent="0.25">
      <c r="B5865" s="18">
        <v>2012</v>
      </c>
      <c r="C5865" s="18" t="s">
        <v>8</v>
      </c>
      <c r="D5865" s="18" t="s">
        <v>277</v>
      </c>
      <c r="E5865" s="18" t="s">
        <v>2274</v>
      </c>
      <c r="F5865" s="18" t="s">
        <v>2285</v>
      </c>
      <c r="G5865" s="18">
        <v>852</v>
      </c>
      <c r="H5865" s="18">
        <v>2.65</v>
      </c>
      <c r="I5865" s="18">
        <v>3.81</v>
      </c>
      <c r="Q5865"/>
    </row>
    <row r="5866" spans="2:17" x14ac:dyDescent="0.25">
      <c r="B5866" s="18">
        <v>2012</v>
      </c>
      <c r="C5866" s="18" t="s">
        <v>8</v>
      </c>
      <c r="D5866" s="18" t="s">
        <v>277</v>
      </c>
      <c r="E5866" s="18" t="s">
        <v>2274</v>
      </c>
      <c r="F5866" s="18" t="s">
        <v>2286</v>
      </c>
      <c r="G5866" s="18">
        <v>792</v>
      </c>
      <c r="H5866" s="18">
        <v>2.82</v>
      </c>
      <c r="I5866" s="18">
        <v>3.29</v>
      </c>
      <c r="Q5866"/>
    </row>
    <row r="5867" spans="2:17" x14ac:dyDescent="0.25">
      <c r="B5867" s="18">
        <v>2012</v>
      </c>
      <c r="C5867" s="18" t="s">
        <v>8</v>
      </c>
      <c r="D5867" s="18" t="s">
        <v>277</v>
      </c>
      <c r="E5867" s="18" t="s">
        <v>2274</v>
      </c>
      <c r="F5867" s="18" t="s">
        <v>2287</v>
      </c>
      <c r="G5867" s="18">
        <v>684</v>
      </c>
      <c r="H5867" s="18">
        <v>2.84</v>
      </c>
      <c r="I5867" s="18">
        <v>3.86</v>
      </c>
      <c r="Q5867"/>
    </row>
    <row r="5868" spans="2:17" x14ac:dyDescent="0.25">
      <c r="B5868" s="18">
        <v>2012</v>
      </c>
      <c r="C5868" s="18" t="s">
        <v>8</v>
      </c>
      <c r="D5868" s="18" t="s">
        <v>277</v>
      </c>
      <c r="E5868" s="18" t="s">
        <v>2274</v>
      </c>
      <c r="F5868" s="18" t="s">
        <v>2288</v>
      </c>
      <c r="G5868" s="18">
        <v>852</v>
      </c>
      <c r="H5868" s="18">
        <v>2.56</v>
      </c>
      <c r="I5868" s="18">
        <v>3.86</v>
      </c>
      <c r="Q5868"/>
    </row>
    <row r="5869" spans="2:17" x14ac:dyDescent="0.25">
      <c r="B5869" s="18">
        <v>2012</v>
      </c>
      <c r="C5869" s="18" t="s">
        <v>8</v>
      </c>
      <c r="D5869" s="18" t="s">
        <v>277</v>
      </c>
      <c r="E5869" s="18" t="s">
        <v>2274</v>
      </c>
      <c r="F5869" s="18" t="s">
        <v>2289</v>
      </c>
      <c r="G5869" s="18">
        <v>1200</v>
      </c>
      <c r="H5869" s="18">
        <v>2.4900000000000002</v>
      </c>
      <c r="I5869" s="18">
        <v>3.81</v>
      </c>
      <c r="Q5869"/>
    </row>
    <row r="5870" spans="2:17" x14ac:dyDescent="0.25">
      <c r="B5870" s="18">
        <v>2012</v>
      </c>
      <c r="C5870" s="18" t="s">
        <v>8</v>
      </c>
      <c r="D5870" s="18" t="s">
        <v>277</v>
      </c>
      <c r="E5870" s="18" t="s">
        <v>2274</v>
      </c>
      <c r="F5870" s="18" t="s">
        <v>2290</v>
      </c>
      <c r="G5870" s="18">
        <v>624</v>
      </c>
      <c r="H5870" s="18">
        <v>2.08</v>
      </c>
      <c r="I5870" s="18">
        <v>3.71</v>
      </c>
      <c r="Q5870"/>
    </row>
    <row r="5871" spans="2:17" x14ac:dyDescent="0.25">
      <c r="B5871" s="18">
        <v>2012</v>
      </c>
      <c r="C5871" s="18" t="s">
        <v>8</v>
      </c>
      <c r="D5871" s="18" t="s">
        <v>277</v>
      </c>
      <c r="E5871" s="18" t="s">
        <v>2274</v>
      </c>
      <c r="F5871" s="18" t="s">
        <v>2291</v>
      </c>
      <c r="G5871" s="18">
        <v>1020</v>
      </c>
      <c r="H5871" s="18">
        <v>2.87</v>
      </c>
      <c r="I5871" s="18">
        <v>3.62</v>
      </c>
      <c r="Q5871"/>
    </row>
    <row r="5872" spans="2:17" x14ac:dyDescent="0.25">
      <c r="B5872" s="18">
        <v>2012</v>
      </c>
      <c r="C5872" s="18" t="s">
        <v>8</v>
      </c>
      <c r="D5872" s="18" t="s">
        <v>277</v>
      </c>
      <c r="E5872" s="18" t="s">
        <v>2274</v>
      </c>
      <c r="F5872" s="18" t="s">
        <v>2292</v>
      </c>
      <c r="G5872" s="18">
        <v>768</v>
      </c>
      <c r="H5872" s="18">
        <v>2.0699999999999998</v>
      </c>
      <c r="I5872" s="18">
        <v>3.62</v>
      </c>
      <c r="Q5872"/>
    </row>
    <row r="5873" spans="2:17" x14ac:dyDescent="0.25">
      <c r="B5873" s="18">
        <v>2012</v>
      </c>
      <c r="C5873" s="18" t="s">
        <v>8</v>
      </c>
      <c r="D5873" s="18" t="s">
        <v>277</v>
      </c>
      <c r="E5873" s="18" t="s">
        <v>2274</v>
      </c>
      <c r="F5873" s="18" t="s">
        <v>2293</v>
      </c>
      <c r="G5873" s="18">
        <v>660</v>
      </c>
      <c r="H5873" s="18">
        <v>2.4500000000000002</v>
      </c>
      <c r="I5873" s="18">
        <v>3.77</v>
      </c>
      <c r="Q5873"/>
    </row>
    <row r="5874" spans="2:17" x14ac:dyDescent="0.25">
      <c r="B5874" s="18">
        <v>2012</v>
      </c>
      <c r="C5874" s="18" t="s">
        <v>8</v>
      </c>
      <c r="D5874" s="18" t="s">
        <v>277</v>
      </c>
      <c r="E5874" s="18" t="s">
        <v>2274</v>
      </c>
      <c r="F5874" s="18" t="s">
        <v>2294</v>
      </c>
      <c r="G5874" s="18">
        <v>624</v>
      </c>
      <c r="H5874" s="18">
        <v>2.19</v>
      </c>
      <c r="I5874" s="18">
        <v>3.48</v>
      </c>
      <c r="Q5874"/>
    </row>
    <row r="5875" spans="2:17" x14ac:dyDescent="0.25">
      <c r="B5875" s="18">
        <v>2012</v>
      </c>
      <c r="C5875" s="18" t="s">
        <v>8</v>
      </c>
      <c r="D5875" s="18" t="s">
        <v>277</v>
      </c>
      <c r="E5875" s="18" t="s">
        <v>2274</v>
      </c>
      <c r="F5875" s="18" t="s">
        <v>2295</v>
      </c>
      <c r="G5875" s="18">
        <v>744</v>
      </c>
      <c r="H5875" s="18">
        <v>2.29</v>
      </c>
      <c r="I5875" s="18">
        <v>3.5</v>
      </c>
      <c r="Q5875"/>
    </row>
    <row r="5876" spans="2:17" x14ac:dyDescent="0.25">
      <c r="B5876" s="18">
        <v>2012</v>
      </c>
      <c r="C5876" s="18" t="s">
        <v>8</v>
      </c>
      <c r="D5876" s="18" t="s">
        <v>277</v>
      </c>
      <c r="E5876" s="18" t="s">
        <v>2274</v>
      </c>
      <c r="F5876" s="18" t="s">
        <v>2296</v>
      </c>
      <c r="G5876" s="18">
        <v>1200</v>
      </c>
      <c r="H5876" s="18">
        <v>2.1</v>
      </c>
      <c r="I5876" s="18">
        <v>3.22</v>
      </c>
      <c r="Q5876"/>
    </row>
    <row r="5877" spans="2:17" x14ac:dyDescent="0.25">
      <c r="B5877" s="18">
        <v>2012</v>
      </c>
      <c r="C5877" s="18" t="s">
        <v>8</v>
      </c>
      <c r="D5877" s="18" t="s">
        <v>277</v>
      </c>
      <c r="E5877" s="18" t="s">
        <v>2274</v>
      </c>
      <c r="F5877" s="18" t="s">
        <v>2297</v>
      </c>
      <c r="G5877" s="18">
        <v>1140</v>
      </c>
      <c r="H5877" s="18">
        <v>2.94</v>
      </c>
      <c r="I5877" s="18">
        <v>3.56</v>
      </c>
      <c r="Q5877"/>
    </row>
    <row r="5878" spans="2:17" x14ac:dyDescent="0.25">
      <c r="B5878" s="18">
        <v>2012</v>
      </c>
      <c r="C5878" s="18" t="s">
        <v>8</v>
      </c>
      <c r="D5878" s="18" t="s">
        <v>277</v>
      </c>
      <c r="E5878" s="18" t="s">
        <v>2274</v>
      </c>
      <c r="F5878" s="18" t="s">
        <v>2298</v>
      </c>
      <c r="G5878" s="18">
        <v>888</v>
      </c>
      <c r="H5878" s="18">
        <v>2.5499999999999998</v>
      </c>
      <c r="I5878" s="18">
        <v>3.44</v>
      </c>
      <c r="Q5878"/>
    </row>
    <row r="5879" spans="2:17" x14ac:dyDescent="0.25">
      <c r="B5879" s="18">
        <v>2012</v>
      </c>
      <c r="C5879" s="18" t="s">
        <v>8</v>
      </c>
      <c r="D5879" s="18" t="s">
        <v>277</v>
      </c>
      <c r="E5879" s="18" t="s">
        <v>2274</v>
      </c>
      <c r="F5879" s="18" t="s">
        <v>2299</v>
      </c>
      <c r="G5879" s="18">
        <v>696</v>
      </c>
      <c r="H5879" s="18">
        <v>2.5499999999999998</v>
      </c>
      <c r="I5879" s="18">
        <v>3.65</v>
      </c>
      <c r="Q5879"/>
    </row>
    <row r="5880" spans="2:17" x14ac:dyDescent="0.25">
      <c r="B5880" s="18">
        <v>2012</v>
      </c>
      <c r="C5880" s="18" t="s">
        <v>8</v>
      </c>
      <c r="D5880" s="18" t="s">
        <v>277</v>
      </c>
      <c r="E5880" s="18" t="s">
        <v>2274</v>
      </c>
      <c r="F5880" s="18" t="s">
        <v>2300</v>
      </c>
      <c r="G5880" s="18">
        <v>1188</v>
      </c>
      <c r="H5880" s="18">
        <v>2.2400000000000002</v>
      </c>
      <c r="I5880" s="18">
        <v>3.88</v>
      </c>
      <c r="Q5880"/>
    </row>
    <row r="5881" spans="2:17" x14ac:dyDescent="0.25">
      <c r="B5881" s="18">
        <v>2012</v>
      </c>
      <c r="C5881" s="18" t="s">
        <v>8</v>
      </c>
      <c r="D5881" s="18" t="s">
        <v>277</v>
      </c>
      <c r="E5881" s="18" t="s">
        <v>2274</v>
      </c>
      <c r="F5881" s="18" t="s">
        <v>2301</v>
      </c>
      <c r="G5881" s="18">
        <v>888</v>
      </c>
      <c r="H5881" s="18">
        <v>2.75</v>
      </c>
      <c r="I5881" s="18">
        <v>3.52</v>
      </c>
      <c r="Q5881"/>
    </row>
    <row r="5882" spans="2:17" x14ac:dyDescent="0.25">
      <c r="B5882" s="18">
        <v>2012</v>
      </c>
      <c r="C5882" s="18" t="s">
        <v>8</v>
      </c>
      <c r="D5882" s="18" t="s">
        <v>277</v>
      </c>
      <c r="E5882" s="18" t="s">
        <v>2274</v>
      </c>
      <c r="F5882" s="18" t="s">
        <v>2302</v>
      </c>
      <c r="G5882" s="18">
        <v>684</v>
      </c>
      <c r="H5882" s="18">
        <v>2.12</v>
      </c>
      <c r="I5882" s="18">
        <v>3.33</v>
      </c>
      <c r="Q5882"/>
    </row>
    <row r="5883" spans="2:17" x14ac:dyDescent="0.25">
      <c r="B5883" s="18">
        <v>2012</v>
      </c>
      <c r="C5883" s="18" t="s">
        <v>8</v>
      </c>
      <c r="D5883" s="18" t="s">
        <v>277</v>
      </c>
      <c r="E5883" s="18" t="s">
        <v>2274</v>
      </c>
      <c r="F5883" s="18" t="s">
        <v>2303</v>
      </c>
      <c r="G5883" s="18">
        <v>936</v>
      </c>
      <c r="H5883" s="18">
        <v>2.4900000000000002</v>
      </c>
      <c r="I5883" s="18">
        <v>3.63</v>
      </c>
      <c r="Q5883"/>
    </row>
    <row r="5884" spans="2:17" x14ac:dyDescent="0.25">
      <c r="B5884" s="18">
        <v>2012</v>
      </c>
      <c r="C5884" s="18" t="s">
        <v>8</v>
      </c>
      <c r="D5884" s="18" t="s">
        <v>266</v>
      </c>
      <c r="E5884" s="18" t="s">
        <v>2304</v>
      </c>
      <c r="F5884" s="18" t="s">
        <v>2305</v>
      </c>
      <c r="G5884" s="18">
        <v>2520</v>
      </c>
      <c r="H5884" s="18">
        <v>2.42</v>
      </c>
      <c r="I5884" s="18">
        <v>3.61</v>
      </c>
      <c r="Q5884"/>
    </row>
    <row r="5885" spans="2:17" x14ac:dyDescent="0.25">
      <c r="B5885" s="18">
        <v>2012</v>
      </c>
      <c r="C5885" s="18" t="s">
        <v>8</v>
      </c>
      <c r="D5885" s="18" t="s">
        <v>266</v>
      </c>
      <c r="E5885" s="18" t="s">
        <v>2304</v>
      </c>
      <c r="F5885" s="18" t="s">
        <v>2306</v>
      </c>
      <c r="G5885" s="18">
        <v>2616</v>
      </c>
      <c r="H5885" s="18">
        <v>2.31</v>
      </c>
      <c r="I5885" s="18">
        <v>3.63</v>
      </c>
      <c r="Q5885"/>
    </row>
    <row r="5886" spans="2:17" x14ac:dyDescent="0.25">
      <c r="B5886" s="18">
        <v>2012</v>
      </c>
      <c r="C5886" s="18" t="s">
        <v>8</v>
      </c>
      <c r="D5886" s="18" t="s">
        <v>266</v>
      </c>
      <c r="E5886" s="18" t="s">
        <v>2304</v>
      </c>
      <c r="F5886" s="18" t="s">
        <v>2307</v>
      </c>
      <c r="G5886" s="18">
        <v>2268</v>
      </c>
      <c r="H5886" s="18">
        <v>2.83</v>
      </c>
      <c r="I5886" s="18">
        <v>3.94</v>
      </c>
      <c r="Q5886"/>
    </row>
    <row r="5887" spans="2:17" x14ac:dyDescent="0.25">
      <c r="B5887" s="18">
        <v>2012</v>
      </c>
      <c r="C5887" s="18" t="s">
        <v>8</v>
      </c>
      <c r="D5887" s="18" t="s">
        <v>266</v>
      </c>
      <c r="E5887" s="18" t="s">
        <v>2304</v>
      </c>
      <c r="F5887" s="18" t="s">
        <v>2308</v>
      </c>
      <c r="G5887" s="18">
        <v>1644</v>
      </c>
      <c r="H5887" s="18">
        <v>2.96</v>
      </c>
      <c r="I5887" s="18">
        <v>3.6</v>
      </c>
      <c r="Q5887"/>
    </row>
    <row r="5888" spans="2:17" x14ac:dyDescent="0.25">
      <c r="B5888" s="18">
        <v>2012</v>
      </c>
      <c r="C5888" s="18" t="s">
        <v>8</v>
      </c>
      <c r="D5888" s="18" t="s">
        <v>266</v>
      </c>
      <c r="E5888" s="18" t="s">
        <v>2304</v>
      </c>
      <c r="F5888" s="18" t="s">
        <v>2309</v>
      </c>
      <c r="G5888" s="18">
        <v>2268</v>
      </c>
      <c r="H5888" s="18">
        <v>2.95</v>
      </c>
      <c r="I5888" s="18">
        <v>3.64</v>
      </c>
      <c r="Q5888"/>
    </row>
    <row r="5889" spans="2:17" x14ac:dyDescent="0.25">
      <c r="B5889" s="18">
        <v>2012</v>
      </c>
      <c r="C5889" s="18" t="s">
        <v>8</v>
      </c>
      <c r="D5889" s="18" t="s">
        <v>266</v>
      </c>
      <c r="E5889" s="18" t="s">
        <v>2304</v>
      </c>
      <c r="F5889" s="18" t="s">
        <v>2310</v>
      </c>
      <c r="G5889" s="18">
        <v>2016</v>
      </c>
      <c r="H5889" s="18">
        <v>2.73</v>
      </c>
      <c r="I5889" s="18">
        <v>3.62</v>
      </c>
      <c r="Q5889"/>
    </row>
    <row r="5890" spans="2:17" x14ac:dyDescent="0.25">
      <c r="B5890" s="18">
        <v>2012</v>
      </c>
      <c r="C5890" s="18" t="s">
        <v>8</v>
      </c>
      <c r="D5890" s="18" t="s">
        <v>266</v>
      </c>
      <c r="E5890" s="18" t="s">
        <v>2304</v>
      </c>
      <c r="F5890" s="18" t="s">
        <v>2311</v>
      </c>
      <c r="G5890" s="18">
        <v>2136</v>
      </c>
      <c r="H5890" s="18">
        <v>2.5299999999999998</v>
      </c>
      <c r="I5890" s="18">
        <v>3.93</v>
      </c>
      <c r="Q5890"/>
    </row>
    <row r="5891" spans="2:17" x14ac:dyDescent="0.25">
      <c r="B5891" s="18">
        <v>2012</v>
      </c>
      <c r="C5891" s="18" t="s">
        <v>8</v>
      </c>
      <c r="D5891" s="18" t="s">
        <v>266</v>
      </c>
      <c r="E5891" s="18" t="s">
        <v>2304</v>
      </c>
      <c r="F5891" s="18" t="s">
        <v>2312</v>
      </c>
      <c r="G5891" s="18">
        <v>2640</v>
      </c>
      <c r="H5891" s="18">
        <v>2.36</v>
      </c>
      <c r="I5891" s="18">
        <v>3.7</v>
      </c>
      <c r="Q5891"/>
    </row>
    <row r="5892" spans="2:17" x14ac:dyDescent="0.25">
      <c r="B5892" s="18">
        <v>2012</v>
      </c>
      <c r="C5892" s="18" t="s">
        <v>8</v>
      </c>
      <c r="D5892" s="18" t="s">
        <v>266</v>
      </c>
      <c r="E5892" s="18" t="s">
        <v>2304</v>
      </c>
      <c r="F5892" s="18" t="s">
        <v>2313</v>
      </c>
      <c r="G5892" s="18">
        <v>1572</v>
      </c>
      <c r="H5892" s="18">
        <v>2.39</v>
      </c>
      <c r="I5892" s="18">
        <v>3.93</v>
      </c>
      <c r="Q5892"/>
    </row>
    <row r="5893" spans="2:17" x14ac:dyDescent="0.25">
      <c r="B5893" s="18">
        <v>2012</v>
      </c>
      <c r="C5893" s="18" t="s">
        <v>8</v>
      </c>
      <c r="D5893" s="18" t="s">
        <v>266</v>
      </c>
      <c r="E5893" s="18" t="s">
        <v>2304</v>
      </c>
      <c r="F5893" s="18" t="s">
        <v>2314</v>
      </c>
      <c r="G5893" s="18">
        <v>1320</v>
      </c>
      <c r="H5893" s="18">
        <v>2.4700000000000002</v>
      </c>
      <c r="I5893" s="18">
        <v>3.69</v>
      </c>
      <c r="Q5893"/>
    </row>
    <row r="5894" spans="2:17" x14ac:dyDescent="0.25">
      <c r="B5894" s="18">
        <v>2012</v>
      </c>
      <c r="C5894" s="18" t="s">
        <v>8</v>
      </c>
      <c r="D5894" s="18" t="s">
        <v>266</v>
      </c>
      <c r="E5894" s="18" t="s">
        <v>2304</v>
      </c>
      <c r="F5894" s="18" t="s">
        <v>2315</v>
      </c>
      <c r="G5894" s="18">
        <v>2304</v>
      </c>
      <c r="H5894" s="18">
        <v>2.62</v>
      </c>
      <c r="I5894" s="18">
        <v>3.53</v>
      </c>
      <c r="Q5894"/>
    </row>
    <row r="5895" spans="2:17" x14ac:dyDescent="0.25">
      <c r="B5895" s="18">
        <v>2012</v>
      </c>
      <c r="C5895" s="18" t="s">
        <v>8</v>
      </c>
      <c r="D5895" s="18" t="s">
        <v>266</v>
      </c>
      <c r="E5895" s="18" t="s">
        <v>2304</v>
      </c>
      <c r="F5895" s="18" t="s">
        <v>2316</v>
      </c>
      <c r="G5895" s="18">
        <v>2544</v>
      </c>
      <c r="H5895" s="18">
        <v>2.41</v>
      </c>
      <c r="I5895" s="18">
        <v>3.91</v>
      </c>
      <c r="Q5895"/>
    </row>
    <row r="5896" spans="2:17" x14ac:dyDescent="0.25">
      <c r="B5896" s="18">
        <v>2012</v>
      </c>
      <c r="C5896" s="18" t="s">
        <v>8</v>
      </c>
      <c r="D5896" s="18" t="s">
        <v>277</v>
      </c>
      <c r="E5896" s="18" t="s">
        <v>2317</v>
      </c>
      <c r="F5896" s="18" t="s">
        <v>2318</v>
      </c>
      <c r="G5896" s="18">
        <v>1008</v>
      </c>
      <c r="H5896" s="18">
        <v>2.93</v>
      </c>
      <c r="I5896" s="18">
        <v>3.2</v>
      </c>
      <c r="Q5896"/>
    </row>
    <row r="5897" spans="2:17" x14ac:dyDescent="0.25">
      <c r="B5897" s="18">
        <v>2012</v>
      </c>
      <c r="C5897" s="18" t="s">
        <v>8</v>
      </c>
      <c r="D5897" s="18" t="s">
        <v>277</v>
      </c>
      <c r="E5897" s="18" t="s">
        <v>2317</v>
      </c>
      <c r="F5897" s="18" t="s">
        <v>2319</v>
      </c>
      <c r="G5897" s="18">
        <v>876</v>
      </c>
      <c r="H5897" s="18">
        <v>2.57</v>
      </c>
      <c r="I5897" s="18">
        <v>3.43</v>
      </c>
      <c r="Q5897"/>
    </row>
    <row r="5898" spans="2:17" x14ac:dyDescent="0.25">
      <c r="B5898" s="18">
        <v>2012</v>
      </c>
      <c r="C5898" s="18" t="s">
        <v>8</v>
      </c>
      <c r="D5898" s="18" t="s">
        <v>277</v>
      </c>
      <c r="E5898" s="18" t="s">
        <v>2317</v>
      </c>
      <c r="F5898" s="18" t="s">
        <v>2320</v>
      </c>
      <c r="G5898" s="18">
        <v>1164</v>
      </c>
      <c r="H5898" s="18">
        <v>2.93</v>
      </c>
      <c r="I5898" s="18">
        <v>3.86</v>
      </c>
      <c r="Q5898"/>
    </row>
    <row r="5899" spans="2:17" x14ac:dyDescent="0.25">
      <c r="B5899" s="18">
        <v>2012</v>
      </c>
      <c r="C5899" s="18" t="s">
        <v>8</v>
      </c>
      <c r="D5899" s="18" t="s">
        <v>277</v>
      </c>
      <c r="E5899" s="18" t="s">
        <v>2317</v>
      </c>
      <c r="F5899" s="18" t="s">
        <v>2321</v>
      </c>
      <c r="G5899" s="18">
        <v>684</v>
      </c>
      <c r="H5899" s="18">
        <v>2.1</v>
      </c>
      <c r="I5899" s="18">
        <v>3.45</v>
      </c>
      <c r="Q5899"/>
    </row>
    <row r="5900" spans="2:17" x14ac:dyDescent="0.25">
      <c r="B5900" s="18">
        <v>2012</v>
      </c>
      <c r="C5900" s="18" t="s">
        <v>8</v>
      </c>
      <c r="D5900" s="18" t="s">
        <v>277</v>
      </c>
      <c r="E5900" s="18" t="s">
        <v>2317</v>
      </c>
      <c r="F5900" s="18" t="s">
        <v>2322</v>
      </c>
      <c r="G5900" s="18">
        <v>744</v>
      </c>
      <c r="H5900" s="18">
        <v>2.08</v>
      </c>
      <c r="I5900" s="18">
        <v>3.67</v>
      </c>
      <c r="Q5900"/>
    </row>
    <row r="5901" spans="2:17" x14ac:dyDescent="0.25">
      <c r="B5901" s="18">
        <v>2012</v>
      </c>
      <c r="C5901" s="18" t="s">
        <v>8</v>
      </c>
      <c r="D5901" s="18" t="s">
        <v>277</v>
      </c>
      <c r="E5901" s="18" t="s">
        <v>2317</v>
      </c>
      <c r="F5901" s="18" t="s">
        <v>2323</v>
      </c>
      <c r="G5901" s="18">
        <v>960</v>
      </c>
      <c r="H5901" s="18">
        <v>2.68</v>
      </c>
      <c r="I5901" s="18">
        <v>3.73</v>
      </c>
      <c r="Q5901"/>
    </row>
    <row r="5902" spans="2:17" x14ac:dyDescent="0.25">
      <c r="B5902" s="18">
        <v>2012</v>
      </c>
      <c r="C5902" s="18" t="s">
        <v>8</v>
      </c>
      <c r="D5902" s="18" t="s">
        <v>277</v>
      </c>
      <c r="E5902" s="18" t="s">
        <v>2317</v>
      </c>
      <c r="F5902" s="18" t="s">
        <v>2324</v>
      </c>
      <c r="G5902" s="18">
        <v>1152</v>
      </c>
      <c r="H5902" s="18">
        <v>2.78</v>
      </c>
      <c r="I5902" s="18">
        <v>3.66</v>
      </c>
      <c r="Q5902"/>
    </row>
    <row r="5903" spans="2:17" x14ac:dyDescent="0.25">
      <c r="B5903" s="18">
        <v>2012</v>
      </c>
      <c r="C5903" s="18" t="s">
        <v>8</v>
      </c>
      <c r="D5903" s="18" t="s">
        <v>277</v>
      </c>
      <c r="E5903" s="18" t="s">
        <v>2317</v>
      </c>
      <c r="F5903" s="18" t="s">
        <v>2325</v>
      </c>
      <c r="G5903" s="18">
        <v>804</v>
      </c>
      <c r="H5903" s="18">
        <v>2.39</v>
      </c>
      <c r="I5903" s="18">
        <v>3.31</v>
      </c>
      <c r="Q5903"/>
    </row>
    <row r="5904" spans="2:17" x14ac:dyDescent="0.25">
      <c r="B5904" s="18">
        <v>2012</v>
      </c>
      <c r="C5904" s="18" t="s">
        <v>8</v>
      </c>
      <c r="D5904" s="18" t="s">
        <v>277</v>
      </c>
      <c r="E5904" s="18" t="s">
        <v>2317</v>
      </c>
      <c r="F5904" s="18" t="s">
        <v>2326</v>
      </c>
      <c r="G5904" s="18">
        <v>636</v>
      </c>
      <c r="H5904" s="18">
        <v>2.2799999999999998</v>
      </c>
      <c r="I5904" s="18">
        <v>3.53</v>
      </c>
      <c r="Q5904"/>
    </row>
    <row r="5905" spans="2:17" x14ac:dyDescent="0.25">
      <c r="B5905" s="18">
        <v>2012</v>
      </c>
      <c r="C5905" s="18" t="s">
        <v>8</v>
      </c>
      <c r="D5905" s="18" t="s">
        <v>277</v>
      </c>
      <c r="E5905" s="18" t="s">
        <v>2317</v>
      </c>
      <c r="F5905" s="18" t="s">
        <v>2327</v>
      </c>
      <c r="G5905" s="18">
        <v>756</v>
      </c>
      <c r="H5905" s="18">
        <v>2.82</v>
      </c>
      <c r="I5905" s="18">
        <v>3.54</v>
      </c>
      <c r="Q5905"/>
    </row>
    <row r="5906" spans="2:17" x14ac:dyDescent="0.25">
      <c r="B5906" s="18">
        <v>2012</v>
      </c>
      <c r="C5906" s="18" t="s">
        <v>8</v>
      </c>
      <c r="D5906" s="18" t="s">
        <v>277</v>
      </c>
      <c r="E5906" s="18" t="s">
        <v>2317</v>
      </c>
      <c r="F5906" s="18" t="s">
        <v>2328</v>
      </c>
      <c r="G5906" s="18">
        <v>948</v>
      </c>
      <c r="H5906" s="18">
        <v>2.86</v>
      </c>
      <c r="I5906" s="18">
        <v>3.47</v>
      </c>
      <c r="Q5906"/>
    </row>
    <row r="5907" spans="2:17" x14ac:dyDescent="0.25">
      <c r="B5907" s="18">
        <v>2012</v>
      </c>
      <c r="C5907" s="18" t="s">
        <v>8</v>
      </c>
      <c r="D5907" s="18" t="s">
        <v>277</v>
      </c>
      <c r="E5907" s="18" t="s">
        <v>2317</v>
      </c>
      <c r="F5907" s="18" t="s">
        <v>2329</v>
      </c>
      <c r="G5907" s="18">
        <v>720</v>
      </c>
      <c r="H5907" s="18">
        <v>2.41</v>
      </c>
      <c r="I5907" s="18">
        <v>3.33</v>
      </c>
      <c r="Q5907"/>
    </row>
    <row r="5908" spans="2:17" x14ac:dyDescent="0.25">
      <c r="B5908" s="18">
        <v>2012</v>
      </c>
      <c r="C5908" s="18" t="s">
        <v>8</v>
      </c>
      <c r="D5908" s="18" t="s">
        <v>277</v>
      </c>
      <c r="E5908" s="18" t="s">
        <v>2317</v>
      </c>
      <c r="F5908" s="18" t="s">
        <v>2330</v>
      </c>
      <c r="G5908" s="18">
        <v>1020</v>
      </c>
      <c r="H5908" s="18">
        <v>2.39</v>
      </c>
      <c r="I5908" s="18">
        <v>3.39</v>
      </c>
      <c r="Q5908"/>
    </row>
    <row r="5909" spans="2:17" x14ac:dyDescent="0.25">
      <c r="B5909" s="18">
        <v>2012</v>
      </c>
      <c r="C5909" s="18" t="s">
        <v>8</v>
      </c>
      <c r="D5909" s="18" t="s">
        <v>277</v>
      </c>
      <c r="E5909" s="18" t="s">
        <v>2317</v>
      </c>
      <c r="F5909" s="18" t="s">
        <v>2331</v>
      </c>
      <c r="G5909" s="18">
        <v>768</v>
      </c>
      <c r="H5909" s="18">
        <v>2.19</v>
      </c>
      <c r="I5909" s="18">
        <v>3.85</v>
      </c>
      <c r="Q5909"/>
    </row>
    <row r="5910" spans="2:17" x14ac:dyDescent="0.25">
      <c r="B5910" s="18">
        <v>2012</v>
      </c>
      <c r="C5910" s="18" t="s">
        <v>8</v>
      </c>
      <c r="D5910" s="18" t="s">
        <v>277</v>
      </c>
      <c r="E5910" s="18" t="s">
        <v>2317</v>
      </c>
      <c r="F5910" s="18" t="s">
        <v>2332</v>
      </c>
      <c r="G5910" s="18">
        <v>600</v>
      </c>
      <c r="H5910" s="18">
        <v>2.09</v>
      </c>
      <c r="I5910" s="18">
        <v>3.49</v>
      </c>
      <c r="Q5910"/>
    </row>
    <row r="5911" spans="2:17" x14ac:dyDescent="0.25">
      <c r="B5911" s="18">
        <v>2012</v>
      </c>
      <c r="C5911" s="18" t="s">
        <v>8</v>
      </c>
      <c r="D5911" s="18" t="s">
        <v>277</v>
      </c>
      <c r="E5911" s="18" t="s">
        <v>2317</v>
      </c>
      <c r="F5911" s="18" t="s">
        <v>2333</v>
      </c>
      <c r="G5911" s="18">
        <v>900</v>
      </c>
      <c r="H5911" s="18">
        <v>2.86</v>
      </c>
      <c r="I5911" s="18">
        <v>3.75</v>
      </c>
      <c r="Q5911"/>
    </row>
    <row r="5912" spans="2:17" x14ac:dyDescent="0.25">
      <c r="B5912" s="18">
        <v>2012</v>
      </c>
      <c r="C5912" s="18" t="s">
        <v>8</v>
      </c>
      <c r="D5912" s="18" t="s">
        <v>277</v>
      </c>
      <c r="E5912" s="18" t="s">
        <v>2317</v>
      </c>
      <c r="F5912" s="18" t="s">
        <v>2334</v>
      </c>
      <c r="G5912" s="18">
        <v>828</v>
      </c>
      <c r="H5912" s="18">
        <v>2.37</v>
      </c>
      <c r="I5912" s="18">
        <v>3.24</v>
      </c>
      <c r="Q5912"/>
    </row>
    <row r="5913" spans="2:17" x14ac:dyDescent="0.25">
      <c r="B5913" s="18">
        <v>2012</v>
      </c>
      <c r="C5913" s="18" t="s">
        <v>8</v>
      </c>
      <c r="D5913" s="18" t="s">
        <v>277</v>
      </c>
      <c r="E5913" s="18" t="s">
        <v>2317</v>
      </c>
      <c r="F5913" s="18" t="s">
        <v>2335</v>
      </c>
      <c r="G5913" s="18">
        <v>756</v>
      </c>
      <c r="H5913" s="18">
        <v>3</v>
      </c>
      <c r="I5913" s="18">
        <v>3.49</v>
      </c>
      <c r="Q5913"/>
    </row>
    <row r="5914" spans="2:17" x14ac:dyDescent="0.25">
      <c r="B5914" s="18">
        <v>2012</v>
      </c>
      <c r="C5914" s="18" t="s">
        <v>8</v>
      </c>
      <c r="D5914" s="18" t="s">
        <v>277</v>
      </c>
      <c r="E5914" s="18" t="s">
        <v>2317</v>
      </c>
      <c r="F5914" s="18" t="s">
        <v>2336</v>
      </c>
      <c r="G5914" s="18">
        <v>1092</v>
      </c>
      <c r="H5914" s="18">
        <v>2.89</v>
      </c>
      <c r="I5914" s="18">
        <v>3.74</v>
      </c>
      <c r="Q5914"/>
    </row>
    <row r="5915" spans="2:17" x14ac:dyDescent="0.25">
      <c r="B5915" s="18">
        <v>2012</v>
      </c>
      <c r="C5915" s="18" t="s">
        <v>8</v>
      </c>
      <c r="D5915" s="18" t="s">
        <v>277</v>
      </c>
      <c r="E5915" s="18" t="s">
        <v>2317</v>
      </c>
      <c r="F5915" s="18" t="s">
        <v>2337</v>
      </c>
      <c r="G5915" s="18">
        <v>696</v>
      </c>
      <c r="H5915" s="18">
        <v>2.68</v>
      </c>
      <c r="I5915" s="18">
        <v>3.73</v>
      </c>
      <c r="Q5915"/>
    </row>
    <row r="5916" spans="2:17" x14ac:dyDescent="0.25">
      <c r="B5916" s="18">
        <v>2012</v>
      </c>
      <c r="C5916" s="18" t="s">
        <v>8</v>
      </c>
      <c r="D5916" s="18" t="s">
        <v>277</v>
      </c>
      <c r="E5916" s="18" t="s">
        <v>2317</v>
      </c>
      <c r="F5916" s="18" t="s">
        <v>2338</v>
      </c>
      <c r="G5916" s="18">
        <v>960</v>
      </c>
      <c r="H5916" s="18">
        <v>2.19</v>
      </c>
      <c r="I5916" s="18">
        <v>3.68</v>
      </c>
      <c r="Q5916"/>
    </row>
    <row r="5917" spans="2:17" x14ac:dyDescent="0.25">
      <c r="B5917" s="18">
        <v>2012</v>
      </c>
      <c r="C5917" s="18" t="s">
        <v>8</v>
      </c>
      <c r="D5917" s="18" t="s">
        <v>90</v>
      </c>
      <c r="E5917" s="18" t="s">
        <v>2339</v>
      </c>
      <c r="F5917" s="18" t="s">
        <v>2340</v>
      </c>
      <c r="G5917" s="18">
        <v>432</v>
      </c>
      <c r="H5917" s="18">
        <v>5.3933333333333335</v>
      </c>
      <c r="I5917" s="18">
        <v>7.4733333333333336</v>
      </c>
      <c r="Q5917"/>
    </row>
    <row r="5918" spans="2:17" x14ac:dyDescent="0.25">
      <c r="B5918" s="18">
        <v>2012</v>
      </c>
      <c r="C5918" s="18" t="s">
        <v>8</v>
      </c>
      <c r="D5918" s="18" t="s">
        <v>266</v>
      </c>
      <c r="E5918" s="18" t="s">
        <v>2339</v>
      </c>
      <c r="F5918" s="18" t="s">
        <v>2341</v>
      </c>
      <c r="G5918" s="18">
        <v>2004</v>
      </c>
      <c r="H5918" s="18">
        <v>2.71</v>
      </c>
      <c r="I5918" s="18">
        <v>3.63</v>
      </c>
      <c r="Q5918"/>
    </row>
    <row r="5919" spans="2:17" x14ac:dyDescent="0.25">
      <c r="B5919" s="18">
        <v>2012</v>
      </c>
      <c r="C5919" s="18" t="s">
        <v>8</v>
      </c>
      <c r="D5919" s="18" t="s">
        <v>266</v>
      </c>
      <c r="E5919" s="18" t="s">
        <v>2339</v>
      </c>
      <c r="F5919" s="18" t="s">
        <v>2342</v>
      </c>
      <c r="G5919" s="18">
        <v>2352</v>
      </c>
      <c r="H5919" s="18">
        <v>2.95</v>
      </c>
      <c r="I5919" s="18">
        <v>3.34</v>
      </c>
      <c r="Q5919"/>
    </row>
    <row r="5920" spans="2:17" x14ac:dyDescent="0.25">
      <c r="B5920" s="18">
        <v>2012</v>
      </c>
      <c r="C5920" s="18" t="s">
        <v>8</v>
      </c>
      <c r="D5920" s="18" t="s">
        <v>266</v>
      </c>
      <c r="E5920" s="18" t="s">
        <v>2339</v>
      </c>
      <c r="F5920" s="18" t="s">
        <v>2343</v>
      </c>
      <c r="G5920" s="18">
        <v>1992</v>
      </c>
      <c r="H5920" s="18">
        <v>2.67</v>
      </c>
      <c r="I5920" s="18">
        <v>3.83</v>
      </c>
      <c r="Q5920"/>
    </row>
    <row r="5921" spans="2:17" x14ac:dyDescent="0.25">
      <c r="B5921" s="18">
        <v>2012</v>
      </c>
      <c r="C5921" s="18" t="s">
        <v>8</v>
      </c>
      <c r="D5921" s="18" t="s">
        <v>266</v>
      </c>
      <c r="E5921" s="18" t="s">
        <v>2339</v>
      </c>
      <c r="F5921" s="18" t="s">
        <v>2344</v>
      </c>
      <c r="G5921" s="18">
        <v>2664</v>
      </c>
      <c r="H5921" s="18">
        <v>2.59</v>
      </c>
      <c r="I5921" s="18">
        <v>3.61</v>
      </c>
      <c r="Q5921"/>
    </row>
    <row r="5922" spans="2:17" x14ac:dyDescent="0.25">
      <c r="B5922" s="18">
        <v>2012</v>
      </c>
      <c r="C5922" s="18" t="s">
        <v>8</v>
      </c>
      <c r="D5922" s="18" t="s">
        <v>266</v>
      </c>
      <c r="E5922" s="18" t="s">
        <v>2339</v>
      </c>
      <c r="F5922" s="18" t="s">
        <v>2345</v>
      </c>
      <c r="G5922" s="18">
        <v>2652</v>
      </c>
      <c r="H5922" s="18">
        <v>2.2999999999999998</v>
      </c>
      <c r="I5922" s="18">
        <v>3.76</v>
      </c>
      <c r="Q5922"/>
    </row>
    <row r="5923" spans="2:17" x14ac:dyDescent="0.25">
      <c r="B5923" s="18">
        <v>2012</v>
      </c>
      <c r="C5923" s="18" t="s">
        <v>8</v>
      </c>
      <c r="D5923" s="18" t="s">
        <v>266</v>
      </c>
      <c r="E5923" s="18" t="s">
        <v>2339</v>
      </c>
      <c r="F5923" s="18" t="s">
        <v>2346</v>
      </c>
      <c r="G5923" s="18">
        <v>1884</v>
      </c>
      <c r="H5923" s="18">
        <v>2.4300000000000002</v>
      </c>
      <c r="I5923" s="18">
        <v>3.49</v>
      </c>
      <c r="Q5923"/>
    </row>
    <row r="5924" spans="2:17" x14ac:dyDescent="0.25">
      <c r="B5924" s="18">
        <v>2012</v>
      </c>
      <c r="C5924" s="18" t="s">
        <v>8</v>
      </c>
      <c r="D5924" s="18" t="s">
        <v>266</v>
      </c>
      <c r="E5924" s="18" t="s">
        <v>2339</v>
      </c>
      <c r="F5924" s="18" t="s">
        <v>2347</v>
      </c>
      <c r="G5924" s="18">
        <v>1572</v>
      </c>
      <c r="H5924" s="18">
        <v>2.4700000000000002</v>
      </c>
      <c r="I5924" s="18">
        <v>3.52</v>
      </c>
      <c r="Q5924"/>
    </row>
    <row r="5925" spans="2:17" x14ac:dyDescent="0.25">
      <c r="B5925" s="18">
        <v>2012</v>
      </c>
      <c r="C5925" s="18" t="s">
        <v>8</v>
      </c>
      <c r="D5925" s="18" t="s">
        <v>266</v>
      </c>
      <c r="E5925" s="18" t="s">
        <v>2339</v>
      </c>
      <c r="F5925" s="18" t="s">
        <v>2348</v>
      </c>
      <c r="G5925" s="18">
        <v>1512</v>
      </c>
      <c r="H5925" s="18">
        <v>2.59</v>
      </c>
      <c r="I5925" s="18">
        <v>3.89</v>
      </c>
      <c r="Q5925"/>
    </row>
    <row r="5926" spans="2:17" x14ac:dyDescent="0.25">
      <c r="B5926" s="18">
        <v>2012</v>
      </c>
      <c r="C5926" s="18" t="s">
        <v>8</v>
      </c>
      <c r="D5926" s="18" t="s">
        <v>266</v>
      </c>
      <c r="E5926" s="18" t="s">
        <v>2339</v>
      </c>
      <c r="F5926" s="18" t="s">
        <v>2349</v>
      </c>
      <c r="G5926" s="18">
        <v>1944</v>
      </c>
      <c r="H5926" s="18">
        <v>2.4</v>
      </c>
      <c r="I5926" s="18">
        <v>3.56</v>
      </c>
      <c r="Q5926"/>
    </row>
    <row r="5927" spans="2:17" x14ac:dyDescent="0.25">
      <c r="B5927" s="18">
        <v>2012</v>
      </c>
      <c r="C5927" s="18" t="s">
        <v>8</v>
      </c>
      <c r="D5927" s="18" t="s">
        <v>266</v>
      </c>
      <c r="E5927" s="18" t="s">
        <v>2339</v>
      </c>
      <c r="F5927" s="18" t="s">
        <v>2350</v>
      </c>
      <c r="G5927" s="18">
        <v>2412</v>
      </c>
      <c r="H5927" s="18">
        <v>2.87</v>
      </c>
      <c r="I5927" s="18">
        <v>3.65</v>
      </c>
      <c r="Q5927"/>
    </row>
    <row r="5928" spans="2:17" x14ac:dyDescent="0.25">
      <c r="B5928" s="18">
        <v>2012</v>
      </c>
      <c r="C5928" s="18" t="s">
        <v>8</v>
      </c>
      <c r="D5928" s="18" t="s">
        <v>266</v>
      </c>
      <c r="E5928" s="18" t="s">
        <v>2339</v>
      </c>
      <c r="F5928" s="18" t="s">
        <v>2351</v>
      </c>
      <c r="G5928" s="18">
        <v>1428</v>
      </c>
      <c r="H5928" s="18">
        <v>2.78</v>
      </c>
      <c r="I5928" s="18">
        <v>3.33</v>
      </c>
      <c r="Q5928"/>
    </row>
    <row r="5929" spans="2:17" x14ac:dyDescent="0.25">
      <c r="B5929" s="18">
        <v>2012</v>
      </c>
      <c r="C5929" s="18" t="s">
        <v>8</v>
      </c>
      <c r="D5929" s="18" t="s">
        <v>266</v>
      </c>
      <c r="E5929" s="18" t="s">
        <v>2339</v>
      </c>
      <c r="F5929" s="18" t="s">
        <v>2352</v>
      </c>
      <c r="G5929" s="18">
        <v>2160</v>
      </c>
      <c r="H5929" s="18">
        <v>2.86</v>
      </c>
      <c r="I5929" s="18">
        <v>3.6</v>
      </c>
      <c r="Q5929"/>
    </row>
    <row r="5930" spans="2:17" x14ac:dyDescent="0.25">
      <c r="B5930" s="18">
        <v>2012</v>
      </c>
      <c r="C5930" s="18" t="s">
        <v>8</v>
      </c>
      <c r="D5930" s="18" t="s">
        <v>164</v>
      </c>
      <c r="E5930" s="18" t="s">
        <v>2353</v>
      </c>
      <c r="F5930" s="18" t="s">
        <v>2354</v>
      </c>
      <c r="G5930" s="18">
        <v>600</v>
      </c>
      <c r="H5930" s="18">
        <v>4.74</v>
      </c>
      <c r="I5930" s="18">
        <v>5.4</v>
      </c>
      <c r="Q5930"/>
    </row>
    <row r="5931" spans="2:17" x14ac:dyDescent="0.25">
      <c r="B5931" s="18">
        <v>2012</v>
      </c>
      <c r="C5931" s="18" t="s">
        <v>8</v>
      </c>
      <c r="D5931" s="18" t="s">
        <v>205</v>
      </c>
      <c r="E5931" s="18" t="s">
        <v>2355</v>
      </c>
      <c r="F5931" s="18" t="s">
        <v>2356</v>
      </c>
      <c r="G5931" s="18">
        <v>660</v>
      </c>
      <c r="H5931" s="18">
        <v>1.23</v>
      </c>
      <c r="I5931" s="18">
        <v>1.8</v>
      </c>
      <c r="Q5931"/>
    </row>
    <row r="5932" spans="2:17" x14ac:dyDescent="0.25">
      <c r="B5932" s="18">
        <v>2012</v>
      </c>
      <c r="C5932" s="18" t="s">
        <v>8</v>
      </c>
      <c r="D5932" s="18" t="s">
        <v>205</v>
      </c>
      <c r="E5932" s="18" t="s">
        <v>2355</v>
      </c>
      <c r="F5932" s="18" t="s">
        <v>2357</v>
      </c>
      <c r="G5932" s="18">
        <v>1284</v>
      </c>
      <c r="H5932" s="18">
        <v>1.23</v>
      </c>
      <c r="I5932" s="18">
        <v>1.89</v>
      </c>
      <c r="Q5932"/>
    </row>
    <row r="5933" spans="2:17" x14ac:dyDescent="0.25">
      <c r="B5933" s="18">
        <v>2012</v>
      </c>
      <c r="C5933" s="18" t="s">
        <v>8</v>
      </c>
      <c r="D5933" s="18" t="s">
        <v>205</v>
      </c>
      <c r="E5933" s="18" t="s">
        <v>2355</v>
      </c>
      <c r="F5933" s="18" t="s">
        <v>2358</v>
      </c>
      <c r="G5933" s="18">
        <v>840</v>
      </c>
      <c r="H5933" s="18">
        <v>1.21</v>
      </c>
      <c r="I5933" s="18">
        <v>1.6</v>
      </c>
      <c r="Q5933"/>
    </row>
    <row r="5934" spans="2:17" x14ac:dyDescent="0.25">
      <c r="B5934" s="18">
        <v>2012</v>
      </c>
      <c r="C5934" s="18" t="s">
        <v>8</v>
      </c>
      <c r="D5934" s="18" t="s">
        <v>205</v>
      </c>
      <c r="E5934" s="18" t="s">
        <v>2355</v>
      </c>
      <c r="F5934" s="18" t="s">
        <v>2359</v>
      </c>
      <c r="G5934" s="18">
        <v>1200</v>
      </c>
      <c r="H5934" s="18">
        <v>1.4</v>
      </c>
      <c r="I5934" s="18">
        <v>1.74</v>
      </c>
      <c r="Q5934"/>
    </row>
    <row r="5935" spans="2:17" x14ac:dyDescent="0.25">
      <c r="B5935" s="18">
        <v>2012</v>
      </c>
      <c r="C5935" s="18" t="s">
        <v>8</v>
      </c>
      <c r="D5935" s="18" t="s">
        <v>205</v>
      </c>
      <c r="E5935" s="18" t="s">
        <v>2355</v>
      </c>
      <c r="F5935" s="18" t="s">
        <v>2360</v>
      </c>
      <c r="G5935" s="18">
        <v>804</v>
      </c>
      <c r="H5935" s="18">
        <v>1.1499999999999999</v>
      </c>
      <c r="I5935" s="18">
        <v>1.64</v>
      </c>
      <c r="Q5935"/>
    </row>
    <row r="5936" spans="2:17" x14ac:dyDescent="0.25">
      <c r="B5936" s="18">
        <v>2012</v>
      </c>
      <c r="C5936" s="18" t="s">
        <v>8</v>
      </c>
      <c r="D5936" s="18" t="s">
        <v>205</v>
      </c>
      <c r="E5936" s="18" t="s">
        <v>2355</v>
      </c>
      <c r="F5936" s="18" t="s">
        <v>2361</v>
      </c>
      <c r="G5936" s="18">
        <v>1248</v>
      </c>
      <c r="H5936" s="18">
        <v>1.1000000000000001</v>
      </c>
      <c r="I5936" s="18">
        <v>1.72</v>
      </c>
      <c r="Q5936"/>
    </row>
    <row r="5937" spans="2:17" x14ac:dyDescent="0.25">
      <c r="B5937" s="18">
        <v>2012</v>
      </c>
      <c r="C5937" s="18" t="s">
        <v>8</v>
      </c>
      <c r="D5937" s="18" t="s">
        <v>205</v>
      </c>
      <c r="E5937" s="18" t="s">
        <v>2355</v>
      </c>
      <c r="F5937" s="18" t="s">
        <v>2362</v>
      </c>
      <c r="G5937" s="18">
        <v>600</v>
      </c>
      <c r="H5937" s="18">
        <v>1.27</v>
      </c>
      <c r="I5937" s="18">
        <v>1.82</v>
      </c>
      <c r="Q5937"/>
    </row>
    <row r="5938" spans="2:17" x14ac:dyDescent="0.25">
      <c r="B5938" s="18">
        <v>2012</v>
      </c>
      <c r="C5938" s="18" t="s">
        <v>8</v>
      </c>
      <c r="D5938" s="18" t="s">
        <v>205</v>
      </c>
      <c r="E5938" s="18" t="s">
        <v>2355</v>
      </c>
      <c r="F5938" s="18" t="s">
        <v>2363</v>
      </c>
      <c r="G5938" s="18">
        <v>636</v>
      </c>
      <c r="H5938" s="18">
        <v>1.1000000000000001</v>
      </c>
      <c r="I5938" s="18">
        <v>1.86</v>
      </c>
      <c r="Q5938"/>
    </row>
    <row r="5939" spans="2:17" x14ac:dyDescent="0.25">
      <c r="B5939" s="18">
        <v>2012</v>
      </c>
      <c r="C5939" s="18" t="s">
        <v>8</v>
      </c>
      <c r="D5939" s="18" t="s">
        <v>205</v>
      </c>
      <c r="E5939" s="18" t="s">
        <v>2355</v>
      </c>
      <c r="F5939" s="18" t="s">
        <v>2364</v>
      </c>
      <c r="G5939" s="18">
        <v>888</v>
      </c>
      <c r="H5939" s="18">
        <v>1.17</v>
      </c>
      <c r="I5939" s="18">
        <v>1.61</v>
      </c>
      <c r="Q5939"/>
    </row>
    <row r="5940" spans="2:17" x14ac:dyDescent="0.25">
      <c r="B5940" s="18">
        <v>2012</v>
      </c>
      <c r="C5940" s="18" t="s">
        <v>8</v>
      </c>
      <c r="D5940" s="18" t="s">
        <v>205</v>
      </c>
      <c r="E5940" s="18" t="s">
        <v>2355</v>
      </c>
      <c r="F5940" s="18" t="s">
        <v>2365</v>
      </c>
      <c r="G5940" s="18">
        <v>1236</v>
      </c>
      <c r="H5940" s="18">
        <v>1.36</v>
      </c>
      <c r="I5940" s="18">
        <v>1.82</v>
      </c>
      <c r="Q5940"/>
    </row>
    <row r="5941" spans="2:17" x14ac:dyDescent="0.25">
      <c r="B5941" s="18">
        <v>2012</v>
      </c>
      <c r="C5941" s="18" t="s">
        <v>8</v>
      </c>
      <c r="D5941" s="18" t="s">
        <v>205</v>
      </c>
      <c r="E5941" s="18" t="s">
        <v>2355</v>
      </c>
      <c r="F5941" s="18" t="s">
        <v>2366</v>
      </c>
      <c r="G5941" s="18">
        <v>756</v>
      </c>
      <c r="H5941" s="18">
        <v>1.2</v>
      </c>
      <c r="I5941" s="18">
        <v>1.81</v>
      </c>
      <c r="Q5941"/>
    </row>
    <row r="5942" spans="2:17" x14ac:dyDescent="0.25">
      <c r="B5942" s="18">
        <v>2012</v>
      </c>
      <c r="C5942" s="18" t="s">
        <v>8</v>
      </c>
      <c r="D5942" s="18" t="s">
        <v>205</v>
      </c>
      <c r="E5942" s="18" t="s">
        <v>2355</v>
      </c>
      <c r="F5942" s="18" t="s">
        <v>2367</v>
      </c>
      <c r="G5942" s="18">
        <v>780</v>
      </c>
      <c r="H5942" s="18">
        <v>1.33</v>
      </c>
      <c r="I5942" s="18">
        <v>1.9</v>
      </c>
      <c r="Q5942"/>
    </row>
    <row r="5943" spans="2:17" x14ac:dyDescent="0.25">
      <c r="B5943" s="18">
        <v>2012</v>
      </c>
      <c r="C5943" s="18" t="s">
        <v>8</v>
      </c>
      <c r="D5943" s="18" t="s">
        <v>205</v>
      </c>
      <c r="E5943" s="18" t="s">
        <v>2355</v>
      </c>
      <c r="F5943" s="18" t="s">
        <v>2368</v>
      </c>
      <c r="G5943" s="18">
        <v>1308</v>
      </c>
      <c r="H5943" s="18">
        <v>1.33</v>
      </c>
      <c r="I5943" s="18">
        <v>1.89</v>
      </c>
      <c r="Q5943"/>
    </row>
    <row r="5944" spans="2:17" x14ac:dyDescent="0.25">
      <c r="B5944" s="18">
        <v>2012</v>
      </c>
      <c r="C5944" s="18" t="s">
        <v>8</v>
      </c>
      <c r="D5944" s="18" t="s">
        <v>205</v>
      </c>
      <c r="E5944" s="18" t="s">
        <v>2355</v>
      </c>
      <c r="F5944" s="18" t="s">
        <v>2369</v>
      </c>
      <c r="G5944" s="18">
        <v>1056</v>
      </c>
      <c r="H5944" s="18">
        <v>1.19</v>
      </c>
      <c r="I5944" s="18">
        <v>1.86</v>
      </c>
      <c r="Q5944"/>
    </row>
    <row r="5945" spans="2:17" x14ac:dyDescent="0.25">
      <c r="B5945" s="18">
        <v>2012</v>
      </c>
      <c r="C5945" s="18" t="s">
        <v>8</v>
      </c>
      <c r="D5945" s="18" t="s">
        <v>205</v>
      </c>
      <c r="E5945" s="18" t="s">
        <v>2355</v>
      </c>
      <c r="F5945" s="18" t="s">
        <v>2370</v>
      </c>
      <c r="G5945" s="18">
        <v>1200</v>
      </c>
      <c r="H5945" s="18">
        <v>1.1100000000000001</v>
      </c>
      <c r="I5945" s="18">
        <v>1.86</v>
      </c>
      <c r="Q5945"/>
    </row>
    <row r="5946" spans="2:17" x14ac:dyDescent="0.25">
      <c r="B5946" s="18">
        <v>2012</v>
      </c>
      <c r="C5946" s="18" t="s">
        <v>8</v>
      </c>
      <c r="D5946" s="18" t="s">
        <v>205</v>
      </c>
      <c r="E5946" s="18" t="s">
        <v>2355</v>
      </c>
      <c r="F5946" s="18" t="s">
        <v>2371</v>
      </c>
      <c r="G5946" s="18">
        <v>1056</v>
      </c>
      <c r="H5946" s="18">
        <v>1.33</v>
      </c>
      <c r="I5946" s="18">
        <v>1.68</v>
      </c>
      <c r="Q5946"/>
    </row>
    <row r="5947" spans="2:17" x14ac:dyDescent="0.25">
      <c r="B5947" s="18">
        <v>2012</v>
      </c>
      <c r="C5947" s="18" t="s">
        <v>8</v>
      </c>
      <c r="D5947" s="18" t="s">
        <v>205</v>
      </c>
      <c r="E5947" s="18" t="s">
        <v>2355</v>
      </c>
      <c r="F5947" s="18" t="s">
        <v>2372</v>
      </c>
      <c r="G5947" s="18">
        <v>948</v>
      </c>
      <c r="H5947" s="18">
        <v>1.47</v>
      </c>
      <c r="I5947" s="18">
        <v>1.63</v>
      </c>
      <c r="Q5947"/>
    </row>
    <row r="5948" spans="2:17" x14ac:dyDescent="0.25">
      <c r="B5948" s="18">
        <v>2012</v>
      </c>
      <c r="C5948" s="18" t="s">
        <v>8</v>
      </c>
      <c r="D5948" s="18" t="s">
        <v>205</v>
      </c>
      <c r="E5948" s="18" t="s">
        <v>2355</v>
      </c>
      <c r="F5948" s="18" t="s">
        <v>2373</v>
      </c>
      <c r="G5948" s="18">
        <v>660</v>
      </c>
      <c r="H5948" s="18">
        <v>1.25</v>
      </c>
      <c r="I5948" s="18">
        <v>1.74</v>
      </c>
      <c r="Q5948"/>
    </row>
    <row r="5949" spans="2:17" x14ac:dyDescent="0.25">
      <c r="B5949" s="18">
        <v>2012</v>
      </c>
      <c r="C5949" s="18" t="s">
        <v>8</v>
      </c>
      <c r="D5949" s="18" t="s">
        <v>205</v>
      </c>
      <c r="E5949" s="18" t="s">
        <v>2355</v>
      </c>
      <c r="F5949" s="18" t="s">
        <v>2374</v>
      </c>
      <c r="G5949" s="18">
        <v>1116</v>
      </c>
      <c r="H5949" s="18">
        <v>1.27</v>
      </c>
      <c r="I5949" s="18">
        <v>1.62</v>
      </c>
      <c r="Q5949"/>
    </row>
    <row r="5950" spans="2:17" x14ac:dyDescent="0.25">
      <c r="B5950" s="18">
        <v>2012</v>
      </c>
      <c r="C5950" s="18" t="s">
        <v>8</v>
      </c>
      <c r="D5950" s="18" t="s">
        <v>205</v>
      </c>
      <c r="E5950" s="18" t="s">
        <v>2355</v>
      </c>
      <c r="F5950" s="18" t="s">
        <v>2375</v>
      </c>
      <c r="G5950" s="18">
        <v>1116</v>
      </c>
      <c r="H5950" s="18">
        <v>1.2</v>
      </c>
      <c r="I5950" s="18">
        <v>1.84</v>
      </c>
      <c r="Q5950"/>
    </row>
    <row r="5951" spans="2:17" x14ac:dyDescent="0.25">
      <c r="B5951" s="18">
        <v>2012</v>
      </c>
      <c r="C5951" s="18" t="s">
        <v>8</v>
      </c>
      <c r="D5951" s="18" t="s">
        <v>205</v>
      </c>
      <c r="E5951" s="18" t="s">
        <v>2355</v>
      </c>
      <c r="F5951" s="18" t="s">
        <v>2376</v>
      </c>
      <c r="G5951" s="18">
        <v>648</v>
      </c>
      <c r="H5951" s="18">
        <v>1.24</v>
      </c>
      <c r="I5951" s="18">
        <v>1.9</v>
      </c>
      <c r="Q5951"/>
    </row>
    <row r="5952" spans="2:17" x14ac:dyDescent="0.25">
      <c r="B5952" s="18">
        <v>2012</v>
      </c>
      <c r="C5952" s="18" t="s">
        <v>8</v>
      </c>
      <c r="D5952" s="18" t="s">
        <v>205</v>
      </c>
      <c r="E5952" s="18" t="s">
        <v>2355</v>
      </c>
      <c r="F5952" s="18" t="s">
        <v>2377</v>
      </c>
      <c r="G5952" s="18">
        <v>1152</v>
      </c>
      <c r="H5952" s="18">
        <v>1.24</v>
      </c>
      <c r="I5952" s="18">
        <v>1.71</v>
      </c>
      <c r="Q5952"/>
    </row>
    <row r="5953" spans="2:17" x14ac:dyDescent="0.25">
      <c r="B5953" s="18">
        <v>2012</v>
      </c>
      <c r="C5953" s="18" t="s">
        <v>8</v>
      </c>
      <c r="D5953" s="18" t="s">
        <v>205</v>
      </c>
      <c r="E5953" s="18" t="s">
        <v>2355</v>
      </c>
      <c r="F5953" s="18" t="s">
        <v>2378</v>
      </c>
      <c r="G5953" s="18">
        <v>660</v>
      </c>
      <c r="H5953" s="18">
        <v>1.29</v>
      </c>
      <c r="I5953" s="18">
        <v>1.82</v>
      </c>
      <c r="Q5953"/>
    </row>
    <row r="5954" spans="2:17" x14ac:dyDescent="0.25">
      <c r="B5954" s="18">
        <v>2012</v>
      </c>
      <c r="C5954" s="18" t="s">
        <v>8</v>
      </c>
      <c r="D5954" s="18" t="s">
        <v>205</v>
      </c>
      <c r="E5954" s="18" t="s">
        <v>2355</v>
      </c>
      <c r="F5954" s="18" t="s">
        <v>2379</v>
      </c>
      <c r="G5954" s="18">
        <v>1092</v>
      </c>
      <c r="H5954" s="18">
        <v>1.38</v>
      </c>
      <c r="I5954" s="18">
        <v>1.82</v>
      </c>
      <c r="Q5954"/>
    </row>
    <row r="5955" spans="2:17" x14ac:dyDescent="0.25">
      <c r="B5955" s="18">
        <v>2012</v>
      </c>
      <c r="C5955" s="18" t="s">
        <v>8</v>
      </c>
      <c r="D5955" s="18" t="s">
        <v>205</v>
      </c>
      <c r="E5955" s="18" t="s">
        <v>2355</v>
      </c>
      <c r="F5955" s="18" t="s">
        <v>2380</v>
      </c>
      <c r="G5955" s="18">
        <v>1308</v>
      </c>
      <c r="H5955" s="18">
        <v>1.26</v>
      </c>
      <c r="I5955" s="18">
        <v>1.85</v>
      </c>
      <c r="Q5955"/>
    </row>
    <row r="5956" spans="2:17" x14ac:dyDescent="0.25">
      <c r="B5956" s="18">
        <v>2012</v>
      </c>
      <c r="C5956" s="18" t="s">
        <v>8</v>
      </c>
      <c r="D5956" s="18" t="s">
        <v>205</v>
      </c>
      <c r="E5956" s="18" t="s">
        <v>2355</v>
      </c>
      <c r="F5956" s="18" t="s">
        <v>2381</v>
      </c>
      <c r="G5956" s="18">
        <v>936</v>
      </c>
      <c r="H5956" s="18">
        <v>1.1399999999999999</v>
      </c>
      <c r="I5956" s="18">
        <v>1.64</v>
      </c>
      <c r="Q5956"/>
    </row>
    <row r="5957" spans="2:17" x14ac:dyDescent="0.25">
      <c r="B5957" s="18">
        <v>2012</v>
      </c>
      <c r="C5957" s="18" t="s">
        <v>8</v>
      </c>
      <c r="D5957" s="18" t="s">
        <v>205</v>
      </c>
      <c r="E5957" s="18" t="s">
        <v>2355</v>
      </c>
      <c r="F5957" s="18" t="s">
        <v>2382</v>
      </c>
      <c r="G5957" s="18">
        <v>780</v>
      </c>
      <c r="H5957" s="18">
        <v>1.2</v>
      </c>
      <c r="I5957" s="18">
        <v>1.9</v>
      </c>
      <c r="Q5957"/>
    </row>
    <row r="5958" spans="2:17" x14ac:dyDescent="0.25">
      <c r="B5958" s="18">
        <v>2012</v>
      </c>
      <c r="C5958" s="18" t="s">
        <v>8</v>
      </c>
      <c r="D5958" s="18" t="s">
        <v>205</v>
      </c>
      <c r="E5958" s="18" t="s">
        <v>2355</v>
      </c>
      <c r="F5958" s="18" t="s">
        <v>2383</v>
      </c>
      <c r="G5958" s="18">
        <v>972</v>
      </c>
      <c r="H5958" s="18">
        <v>1.1599999999999999</v>
      </c>
      <c r="I5958" s="18">
        <v>1.68</v>
      </c>
      <c r="Q5958"/>
    </row>
    <row r="5959" spans="2:17" x14ac:dyDescent="0.25">
      <c r="B5959" s="18">
        <v>2012</v>
      </c>
      <c r="C5959" s="18" t="s">
        <v>8</v>
      </c>
      <c r="D5959" s="18" t="s">
        <v>205</v>
      </c>
      <c r="E5959" s="18" t="s">
        <v>2355</v>
      </c>
      <c r="F5959" s="18" t="s">
        <v>2384</v>
      </c>
      <c r="G5959" s="18">
        <v>708</v>
      </c>
      <c r="H5959" s="18">
        <v>1.4</v>
      </c>
      <c r="I5959" s="18">
        <v>1.67</v>
      </c>
      <c r="Q5959"/>
    </row>
    <row r="5960" spans="2:17" x14ac:dyDescent="0.25">
      <c r="B5960" s="18">
        <v>2012</v>
      </c>
      <c r="C5960" s="18" t="s">
        <v>8</v>
      </c>
      <c r="D5960" s="18" t="s">
        <v>205</v>
      </c>
      <c r="E5960" s="18" t="s">
        <v>2355</v>
      </c>
      <c r="F5960" s="18" t="s">
        <v>2385</v>
      </c>
      <c r="G5960" s="18">
        <v>996</v>
      </c>
      <c r="H5960" s="18">
        <v>1.27</v>
      </c>
      <c r="I5960" s="18">
        <v>1.88</v>
      </c>
      <c r="Q5960"/>
    </row>
    <row r="5961" spans="2:17" x14ac:dyDescent="0.25">
      <c r="B5961" s="18">
        <v>2012</v>
      </c>
      <c r="C5961" s="18" t="s">
        <v>8</v>
      </c>
      <c r="D5961" s="18" t="s">
        <v>205</v>
      </c>
      <c r="E5961" s="18" t="s">
        <v>2355</v>
      </c>
      <c r="F5961" s="18" t="s">
        <v>2386</v>
      </c>
      <c r="G5961" s="18">
        <v>1140</v>
      </c>
      <c r="H5961" s="18">
        <v>1.19</v>
      </c>
      <c r="I5961" s="18">
        <v>1.9</v>
      </c>
      <c r="Q5961"/>
    </row>
    <row r="5962" spans="2:17" x14ac:dyDescent="0.25">
      <c r="B5962" s="18">
        <v>2012</v>
      </c>
      <c r="C5962" s="18" t="s">
        <v>8</v>
      </c>
      <c r="D5962" s="18" t="s">
        <v>205</v>
      </c>
      <c r="E5962" s="18" t="s">
        <v>2355</v>
      </c>
      <c r="F5962" s="18" t="s">
        <v>2387</v>
      </c>
      <c r="G5962" s="18">
        <v>936</v>
      </c>
      <c r="H5962" s="18">
        <v>1.49</v>
      </c>
      <c r="I5962" s="18">
        <v>1.73</v>
      </c>
      <c r="Q5962"/>
    </row>
    <row r="5963" spans="2:17" x14ac:dyDescent="0.25">
      <c r="B5963" s="18">
        <v>2012</v>
      </c>
      <c r="C5963" s="18" t="s">
        <v>8</v>
      </c>
      <c r="D5963" s="18" t="s">
        <v>205</v>
      </c>
      <c r="E5963" s="18" t="s">
        <v>2355</v>
      </c>
      <c r="F5963" s="18" t="s">
        <v>2388</v>
      </c>
      <c r="G5963" s="18">
        <v>1308</v>
      </c>
      <c r="H5963" s="18">
        <v>1.29</v>
      </c>
      <c r="I5963" s="18">
        <v>1.88</v>
      </c>
      <c r="Q5963"/>
    </row>
    <row r="5964" spans="2:17" x14ac:dyDescent="0.25">
      <c r="B5964" s="18">
        <v>2012</v>
      </c>
      <c r="C5964" s="18" t="s">
        <v>8</v>
      </c>
      <c r="D5964" s="18" t="s">
        <v>205</v>
      </c>
      <c r="E5964" s="18" t="s">
        <v>2355</v>
      </c>
      <c r="F5964" s="18" t="s">
        <v>2389</v>
      </c>
      <c r="G5964" s="18">
        <v>804</v>
      </c>
      <c r="H5964" s="18">
        <v>1.1599999999999999</v>
      </c>
      <c r="I5964" s="18">
        <v>1.64</v>
      </c>
      <c r="Q5964"/>
    </row>
    <row r="5965" spans="2:17" x14ac:dyDescent="0.25">
      <c r="B5965" s="18">
        <v>2012</v>
      </c>
      <c r="C5965" s="18" t="s">
        <v>8</v>
      </c>
      <c r="D5965" s="18" t="s">
        <v>205</v>
      </c>
      <c r="E5965" s="18" t="s">
        <v>2355</v>
      </c>
      <c r="F5965" s="18" t="s">
        <v>2390</v>
      </c>
      <c r="G5965" s="18">
        <v>1236</v>
      </c>
      <c r="H5965" s="18">
        <v>1.34</v>
      </c>
      <c r="I5965" s="18">
        <v>1.77</v>
      </c>
      <c r="Q5965"/>
    </row>
    <row r="5966" spans="2:17" x14ac:dyDescent="0.25">
      <c r="B5966" s="18">
        <v>2012</v>
      </c>
      <c r="C5966" s="18" t="s">
        <v>8</v>
      </c>
      <c r="D5966" s="18" t="s">
        <v>205</v>
      </c>
      <c r="E5966" s="18" t="s">
        <v>2355</v>
      </c>
      <c r="F5966" s="18" t="s">
        <v>2391</v>
      </c>
      <c r="G5966" s="18">
        <v>1152</v>
      </c>
      <c r="H5966" s="18">
        <v>1.43</v>
      </c>
      <c r="I5966" s="18">
        <v>1.83</v>
      </c>
      <c r="Q5966"/>
    </row>
    <row r="5967" spans="2:17" x14ac:dyDescent="0.25">
      <c r="B5967" s="18">
        <v>2012</v>
      </c>
      <c r="C5967" s="18" t="s">
        <v>8</v>
      </c>
      <c r="D5967" s="18" t="s">
        <v>205</v>
      </c>
      <c r="E5967" s="18" t="s">
        <v>2355</v>
      </c>
      <c r="F5967" s="18" t="s">
        <v>2392</v>
      </c>
      <c r="G5967" s="18">
        <v>1104</v>
      </c>
      <c r="H5967" s="18">
        <v>1.4</v>
      </c>
      <c r="I5967" s="18">
        <v>1.85</v>
      </c>
      <c r="Q5967"/>
    </row>
    <row r="5968" spans="2:17" x14ac:dyDescent="0.25">
      <c r="B5968" s="18">
        <v>2012</v>
      </c>
      <c r="C5968" s="18" t="s">
        <v>8</v>
      </c>
      <c r="D5968" s="18" t="s">
        <v>205</v>
      </c>
      <c r="E5968" s="18" t="s">
        <v>2355</v>
      </c>
      <c r="F5968" s="18" t="s">
        <v>2393</v>
      </c>
      <c r="G5968" s="18">
        <v>576</v>
      </c>
      <c r="H5968" s="18">
        <v>1.19</v>
      </c>
      <c r="I5968" s="18">
        <v>1.74</v>
      </c>
      <c r="Q5968"/>
    </row>
    <row r="5969" spans="2:17" x14ac:dyDescent="0.25">
      <c r="B5969" s="18">
        <v>2012</v>
      </c>
      <c r="C5969" s="18" t="s">
        <v>8</v>
      </c>
      <c r="D5969" s="18" t="s">
        <v>205</v>
      </c>
      <c r="E5969" s="18" t="s">
        <v>2355</v>
      </c>
      <c r="F5969" s="18" t="s">
        <v>2394</v>
      </c>
      <c r="G5969" s="18">
        <v>1296</v>
      </c>
      <c r="H5969" s="18">
        <v>1.22</v>
      </c>
      <c r="I5969" s="18">
        <v>1.83</v>
      </c>
      <c r="Q5969"/>
    </row>
    <row r="5970" spans="2:17" x14ac:dyDescent="0.25">
      <c r="B5970" s="18">
        <v>2012</v>
      </c>
      <c r="C5970" s="18" t="s">
        <v>8</v>
      </c>
      <c r="D5970" s="18" t="s">
        <v>205</v>
      </c>
      <c r="E5970" s="18" t="s">
        <v>2355</v>
      </c>
      <c r="F5970" s="18" t="s">
        <v>2395</v>
      </c>
      <c r="G5970" s="18">
        <v>1284</v>
      </c>
      <c r="H5970" s="18">
        <v>1.22</v>
      </c>
      <c r="I5970" s="18">
        <v>1.68</v>
      </c>
      <c r="Q5970"/>
    </row>
    <row r="5971" spans="2:17" x14ac:dyDescent="0.25">
      <c r="B5971" s="18">
        <v>2012</v>
      </c>
      <c r="C5971" s="18" t="s">
        <v>8</v>
      </c>
      <c r="D5971" s="18" t="s">
        <v>205</v>
      </c>
      <c r="E5971" s="18" t="s">
        <v>2355</v>
      </c>
      <c r="F5971" s="18" t="s">
        <v>2396</v>
      </c>
      <c r="G5971" s="18">
        <v>888</v>
      </c>
      <c r="H5971" s="18">
        <v>1.44</v>
      </c>
      <c r="I5971" s="18">
        <v>1.69</v>
      </c>
      <c r="Q5971"/>
    </row>
    <row r="5972" spans="2:17" x14ac:dyDescent="0.25">
      <c r="B5972" s="18">
        <v>2012</v>
      </c>
      <c r="C5972" s="18" t="s">
        <v>8</v>
      </c>
      <c r="D5972" s="18" t="s">
        <v>205</v>
      </c>
      <c r="E5972" s="18" t="s">
        <v>2355</v>
      </c>
      <c r="F5972" s="18" t="s">
        <v>2397</v>
      </c>
      <c r="G5972" s="18">
        <v>792</v>
      </c>
      <c r="H5972" s="18">
        <v>1.28</v>
      </c>
      <c r="I5972" s="18">
        <v>1.72</v>
      </c>
      <c r="Q5972"/>
    </row>
    <row r="5973" spans="2:17" x14ac:dyDescent="0.25">
      <c r="B5973" s="18">
        <v>2012</v>
      </c>
      <c r="C5973" s="18" t="s">
        <v>8</v>
      </c>
      <c r="D5973" s="18" t="s">
        <v>205</v>
      </c>
      <c r="E5973" s="18" t="s">
        <v>2355</v>
      </c>
      <c r="F5973" s="18" t="s">
        <v>2398</v>
      </c>
      <c r="G5973" s="18">
        <v>936</v>
      </c>
      <c r="H5973" s="18">
        <v>1.45</v>
      </c>
      <c r="I5973" s="18">
        <v>1.9</v>
      </c>
      <c r="Q5973"/>
    </row>
    <row r="5974" spans="2:17" x14ac:dyDescent="0.25">
      <c r="B5974" s="18">
        <v>2012</v>
      </c>
      <c r="C5974" s="18" t="s">
        <v>8</v>
      </c>
      <c r="D5974" s="18" t="s">
        <v>205</v>
      </c>
      <c r="E5974" s="18" t="s">
        <v>2355</v>
      </c>
      <c r="F5974" s="18" t="s">
        <v>2399</v>
      </c>
      <c r="G5974" s="18">
        <v>924</v>
      </c>
      <c r="H5974" s="18">
        <v>1.46</v>
      </c>
      <c r="I5974" s="18">
        <v>1.83</v>
      </c>
      <c r="Q5974"/>
    </row>
    <row r="5975" spans="2:17" x14ac:dyDescent="0.25">
      <c r="B5975" s="18">
        <v>2012</v>
      </c>
      <c r="C5975" s="18" t="s">
        <v>8</v>
      </c>
      <c r="D5975" s="18" t="s">
        <v>205</v>
      </c>
      <c r="E5975" s="18" t="s">
        <v>2355</v>
      </c>
      <c r="F5975" s="18" t="s">
        <v>2400</v>
      </c>
      <c r="G5975" s="18">
        <v>1140</v>
      </c>
      <c r="H5975" s="18">
        <v>1.1100000000000001</v>
      </c>
      <c r="I5975" s="18">
        <v>1.82</v>
      </c>
      <c r="Q5975"/>
    </row>
    <row r="5976" spans="2:17" x14ac:dyDescent="0.25">
      <c r="B5976" s="18">
        <v>2012</v>
      </c>
      <c r="C5976" s="18" t="s">
        <v>8</v>
      </c>
      <c r="D5976" s="18" t="s">
        <v>205</v>
      </c>
      <c r="E5976" s="18" t="s">
        <v>2355</v>
      </c>
      <c r="F5976" s="18" t="s">
        <v>2401</v>
      </c>
      <c r="G5976" s="18">
        <v>900</v>
      </c>
      <c r="H5976" s="18">
        <v>1.37</v>
      </c>
      <c r="I5976" s="18">
        <v>1.89</v>
      </c>
      <c r="Q5976"/>
    </row>
    <row r="5977" spans="2:17" x14ac:dyDescent="0.25">
      <c r="B5977" s="18">
        <v>2012</v>
      </c>
      <c r="C5977" s="18" t="s">
        <v>8</v>
      </c>
      <c r="D5977" s="18" t="s">
        <v>205</v>
      </c>
      <c r="E5977" s="18" t="s">
        <v>2355</v>
      </c>
      <c r="F5977" s="18" t="s">
        <v>2402</v>
      </c>
      <c r="G5977" s="18">
        <v>828</v>
      </c>
      <c r="H5977" s="18">
        <v>1.39</v>
      </c>
      <c r="I5977" s="18">
        <v>1.83</v>
      </c>
      <c r="Q5977"/>
    </row>
    <row r="5978" spans="2:17" x14ac:dyDescent="0.25">
      <c r="B5978" s="18">
        <v>2012</v>
      </c>
      <c r="C5978" s="18" t="s">
        <v>8</v>
      </c>
      <c r="D5978" s="18" t="s">
        <v>205</v>
      </c>
      <c r="E5978" s="18" t="s">
        <v>2355</v>
      </c>
      <c r="F5978" s="18" t="s">
        <v>2403</v>
      </c>
      <c r="G5978" s="18">
        <v>720</v>
      </c>
      <c r="H5978" s="18">
        <v>1.21</v>
      </c>
      <c r="I5978" s="18">
        <v>1.85</v>
      </c>
      <c r="Q5978"/>
    </row>
    <row r="5979" spans="2:17" x14ac:dyDescent="0.25">
      <c r="B5979" s="18">
        <v>2012</v>
      </c>
      <c r="C5979" s="18" t="s">
        <v>8</v>
      </c>
      <c r="D5979" s="18" t="s">
        <v>205</v>
      </c>
      <c r="E5979" s="18" t="s">
        <v>2355</v>
      </c>
      <c r="F5979" s="18" t="s">
        <v>2404</v>
      </c>
      <c r="G5979" s="18">
        <v>1092</v>
      </c>
      <c r="H5979" s="18">
        <v>1.47</v>
      </c>
      <c r="I5979" s="18">
        <v>1.75</v>
      </c>
      <c r="Q5979"/>
    </row>
    <row r="5980" spans="2:17" x14ac:dyDescent="0.25">
      <c r="B5980" s="18">
        <v>2012</v>
      </c>
      <c r="C5980" s="18" t="s">
        <v>8</v>
      </c>
      <c r="D5980" s="18" t="s">
        <v>205</v>
      </c>
      <c r="E5980" s="18" t="s">
        <v>2355</v>
      </c>
      <c r="F5980" s="18" t="s">
        <v>2405</v>
      </c>
      <c r="G5980" s="18">
        <v>792</v>
      </c>
      <c r="H5980" s="18">
        <v>1.37</v>
      </c>
      <c r="I5980" s="18">
        <v>1.73</v>
      </c>
      <c r="Q5980"/>
    </row>
    <row r="5981" spans="2:17" x14ac:dyDescent="0.25">
      <c r="B5981" s="18">
        <v>2012</v>
      </c>
      <c r="C5981" s="18" t="s">
        <v>8</v>
      </c>
      <c r="D5981" s="18" t="s">
        <v>205</v>
      </c>
      <c r="E5981" s="18" t="s">
        <v>2355</v>
      </c>
      <c r="F5981" s="18" t="s">
        <v>2406</v>
      </c>
      <c r="G5981" s="18">
        <v>1188</v>
      </c>
      <c r="H5981" s="18">
        <v>1.1100000000000001</v>
      </c>
      <c r="I5981" s="18">
        <v>1.62</v>
      </c>
      <c r="Q5981"/>
    </row>
    <row r="5982" spans="2:17" x14ac:dyDescent="0.25">
      <c r="B5982" s="18">
        <v>2012</v>
      </c>
      <c r="C5982" s="18" t="s">
        <v>8</v>
      </c>
      <c r="D5982" s="18" t="s">
        <v>205</v>
      </c>
      <c r="E5982" s="18" t="s">
        <v>2355</v>
      </c>
      <c r="F5982" s="18" t="s">
        <v>2407</v>
      </c>
      <c r="G5982" s="18">
        <v>924</v>
      </c>
      <c r="H5982" s="18">
        <v>1.1399999999999999</v>
      </c>
      <c r="I5982" s="18">
        <v>1.62</v>
      </c>
      <c r="Q5982"/>
    </row>
    <row r="5983" spans="2:17" x14ac:dyDescent="0.25">
      <c r="B5983" s="18">
        <v>2012</v>
      </c>
      <c r="C5983" s="18" t="s">
        <v>8</v>
      </c>
      <c r="D5983" s="18" t="s">
        <v>205</v>
      </c>
      <c r="E5983" s="18" t="s">
        <v>2355</v>
      </c>
      <c r="F5983" s="18" t="s">
        <v>2408</v>
      </c>
      <c r="G5983" s="18">
        <v>996</v>
      </c>
      <c r="H5983" s="18">
        <v>1.48</v>
      </c>
      <c r="I5983" s="18">
        <v>1.67</v>
      </c>
      <c r="Q5983"/>
    </row>
    <row r="5984" spans="2:17" x14ac:dyDescent="0.25">
      <c r="B5984" s="18">
        <v>2012</v>
      </c>
      <c r="C5984" s="18" t="s">
        <v>8</v>
      </c>
      <c r="D5984" s="18" t="s">
        <v>205</v>
      </c>
      <c r="E5984" s="18" t="s">
        <v>2355</v>
      </c>
      <c r="F5984" s="18" t="s">
        <v>2409</v>
      </c>
      <c r="G5984" s="18">
        <v>720</v>
      </c>
      <c r="H5984" s="18">
        <v>1.22</v>
      </c>
      <c r="I5984" s="18">
        <v>1.61</v>
      </c>
      <c r="Q5984"/>
    </row>
    <row r="5985" spans="2:17" x14ac:dyDescent="0.25">
      <c r="B5985" s="18">
        <v>2012</v>
      </c>
      <c r="C5985" s="18" t="s">
        <v>8</v>
      </c>
      <c r="D5985" s="18" t="s">
        <v>205</v>
      </c>
      <c r="E5985" s="18" t="s">
        <v>2355</v>
      </c>
      <c r="F5985" s="18" t="s">
        <v>2410</v>
      </c>
      <c r="G5985" s="18">
        <v>744</v>
      </c>
      <c r="H5985" s="18">
        <v>1.2</v>
      </c>
      <c r="I5985" s="18">
        <v>1.88</v>
      </c>
      <c r="Q5985"/>
    </row>
    <row r="5986" spans="2:17" x14ac:dyDescent="0.25">
      <c r="B5986" s="18">
        <v>2012</v>
      </c>
      <c r="C5986" s="18" t="s">
        <v>8</v>
      </c>
      <c r="D5986" s="18" t="s">
        <v>205</v>
      </c>
      <c r="E5986" s="18" t="s">
        <v>2355</v>
      </c>
      <c r="F5986" s="18" t="s">
        <v>2411</v>
      </c>
      <c r="G5986" s="18">
        <v>576</v>
      </c>
      <c r="H5986" s="18">
        <v>1.39</v>
      </c>
      <c r="I5986" s="18">
        <v>1.67</v>
      </c>
      <c r="Q5986"/>
    </row>
    <row r="5987" spans="2:17" x14ac:dyDescent="0.25">
      <c r="B5987" s="18">
        <v>2012</v>
      </c>
      <c r="C5987" s="18" t="s">
        <v>8</v>
      </c>
      <c r="D5987" s="18" t="s">
        <v>205</v>
      </c>
      <c r="E5987" s="18" t="s">
        <v>2355</v>
      </c>
      <c r="F5987" s="18" t="s">
        <v>3799</v>
      </c>
      <c r="G5987" s="18">
        <v>672</v>
      </c>
      <c r="H5987" s="18">
        <v>1.34</v>
      </c>
      <c r="I5987" s="18">
        <v>1.67</v>
      </c>
      <c r="Q5987"/>
    </row>
    <row r="5988" spans="2:17" x14ac:dyDescent="0.25">
      <c r="B5988" s="18">
        <v>2012</v>
      </c>
      <c r="C5988" s="18" t="s">
        <v>8</v>
      </c>
      <c r="D5988" s="18" t="s">
        <v>205</v>
      </c>
      <c r="E5988" s="18" t="s">
        <v>2355</v>
      </c>
      <c r="F5988" s="18" t="s">
        <v>2412</v>
      </c>
      <c r="G5988" s="18">
        <v>948</v>
      </c>
      <c r="H5988" s="18">
        <v>1.1000000000000001</v>
      </c>
      <c r="I5988" s="18">
        <v>1.83</v>
      </c>
      <c r="Q5988"/>
    </row>
    <row r="5989" spans="2:17" x14ac:dyDescent="0.25">
      <c r="B5989" s="18">
        <v>2012</v>
      </c>
      <c r="C5989" s="18" t="s">
        <v>8</v>
      </c>
      <c r="D5989" s="18" t="s">
        <v>205</v>
      </c>
      <c r="E5989" s="18" t="s">
        <v>2355</v>
      </c>
      <c r="F5989" s="18" t="s">
        <v>2413</v>
      </c>
      <c r="G5989" s="18">
        <v>636</v>
      </c>
      <c r="H5989" s="18">
        <v>1.22</v>
      </c>
      <c r="I5989" s="18">
        <v>1.79</v>
      </c>
      <c r="Q5989"/>
    </row>
    <row r="5990" spans="2:17" x14ac:dyDescent="0.25">
      <c r="B5990" s="18">
        <v>2012</v>
      </c>
      <c r="C5990" s="18" t="s">
        <v>8</v>
      </c>
      <c r="D5990" s="18" t="s">
        <v>205</v>
      </c>
      <c r="E5990" s="18" t="s">
        <v>2355</v>
      </c>
      <c r="F5990" s="18" t="s">
        <v>2414</v>
      </c>
      <c r="G5990" s="18">
        <v>576</v>
      </c>
      <c r="H5990" s="18">
        <v>1.24</v>
      </c>
      <c r="I5990" s="18">
        <v>1.88</v>
      </c>
      <c r="Q5990"/>
    </row>
    <row r="5991" spans="2:17" x14ac:dyDescent="0.25">
      <c r="B5991" s="18">
        <v>2012</v>
      </c>
      <c r="C5991" s="18" t="s">
        <v>2415</v>
      </c>
      <c r="D5991" s="18" t="s">
        <v>2416</v>
      </c>
      <c r="E5991" s="18" t="s">
        <v>2417</v>
      </c>
      <c r="F5991" s="18" t="s">
        <v>2418</v>
      </c>
      <c r="G5991" s="18">
        <v>132</v>
      </c>
      <c r="H5991" s="18">
        <v>2.66</v>
      </c>
      <c r="I5991" s="18">
        <v>3</v>
      </c>
      <c r="Q5991"/>
    </row>
    <row r="5992" spans="2:17" x14ac:dyDescent="0.25">
      <c r="B5992" s="18">
        <v>2012</v>
      </c>
      <c r="C5992" s="18" t="s">
        <v>2415</v>
      </c>
      <c r="D5992" s="18" t="s">
        <v>2416</v>
      </c>
      <c r="E5992" s="18" t="s">
        <v>2417</v>
      </c>
      <c r="F5992" s="18" t="s">
        <v>2419</v>
      </c>
      <c r="G5992" s="18">
        <v>156</v>
      </c>
      <c r="H5992" s="18">
        <v>2.7666666666666666</v>
      </c>
      <c r="I5992" s="18">
        <v>2.9</v>
      </c>
      <c r="Q5992"/>
    </row>
    <row r="5993" spans="2:17" x14ac:dyDescent="0.25">
      <c r="B5993" s="18">
        <v>2012</v>
      </c>
      <c r="C5993" s="18" t="s">
        <v>2415</v>
      </c>
      <c r="D5993" s="18" t="s">
        <v>2416</v>
      </c>
      <c r="E5993" s="18" t="s">
        <v>2417</v>
      </c>
      <c r="F5993" s="18" t="s">
        <v>2420</v>
      </c>
      <c r="G5993" s="18">
        <v>144</v>
      </c>
      <c r="H5993" s="18">
        <v>2.7733333333333334</v>
      </c>
      <c r="I5993" s="18">
        <v>2.9533333333333331</v>
      </c>
      <c r="Q5993"/>
    </row>
    <row r="5994" spans="2:17" x14ac:dyDescent="0.25">
      <c r="B5994" s="18">
        <v>2012</v>
      </c>
      <c r="C5994" s="18" t="s">
        <v>2415</v>
      </c>
      <c r="D5994" s="18" t="s">
        <v>2416</v>
      </c>
      <c r="E5994" s="18" t="s">
        <v>2417</v>
      </c>
      <c r="F5994" s="18" t="s">
        <v>2421</v>
      </c>
      <c r="G5994" s="18">
        <v>156</v>
      </c>
      <c r="H5994" s="18">
        <v>2.4133333333333336</v>
      </c>
      <c r="I5994" s="18">
        <v>2.9933333333333332</v>
      </c>
      <c r="Q5994"/>
    </row>
    <row r="5995" spans="2:17" x14ac:dyDescent="0.25">
      <c r="B5995" s="18">
        <v>2012</v>
      </c>
      <c r="C5995" s="18" t="s">
        <v>2415</v>
      </c>
      <c r="D5995" s="18" t="s">
        <v>2416</v>
      </c>
      <c r="E5995" s="18" t="s">
        <v>2417</v>
      </c>
      <c r="F5995" s="18" t="s">
        <v>2422</v>
      </c>
      <c r="G5995" s="18">
        <v>180</v>
      </c>
      <c r="H5995" s="18">
        <v>2.6733333333333333</v>
      </c>
      <c r="I5995" s="18">
        <v>3</v>
      </c>
      <c r="Q5995"/>
    </row>
    <row r="5996" spans="2:17" x14ac:dyDescent="0.25">
      <c r="B5996" s="18">
        <v>2012</v>
      </c>
      <c r="C5996" s="18" t="s">
        <v>2415</v>
      </c>
      <c r="D5996" s="18" t="s">
        <v>2416</v>
      </c>
      <c r="E5996" s="18" t="s">
        <v>2417</v>
      </c>
      <c r="F5996" s="18" t="s">
        <v>2423</v>
      </c>
      <c r="G5996" s="18">
        <v>120</v>
      </c>
      <c r="H5996" s="18">
        <v>2.7666666666666666</v>
      </c>
      <c r="I5996" s="18">
        <v>2.9533333333333331</v>
      </c>
      <c r="Q5996"/>
    </row>
    <row r="5997" spans="2:17" x14ac:dyDescent="0.25">
      <c r="B5997" s="18">
        <v>2012</v>
      </c>
      <c r="C5997" s="18" t="s">
        <v>2415</v>
      </c>
      <c r="D5997" s="18" t="s">
        <v>2416</v>
      </c>
      <c r="E5997" s="18" t="s">
        <v>2417</v>
      </c>
      <c r="F5997" s="18" t="s">
        <v>2424</v>
      </c>
      <c r="G5997" s="18">
        <v>156</v>
      </c>
      <c r="H5997" s="18">
        <v>2.4533333333333331</v>
      </c>
      <c r="I5997" s="18">
        <v>3</v>
      </c>
      <c r="Q5997"/>
    </row>
    <row r="5998" spans="2:17" x14ac:dyDescent="0.25">
      <c r="B5998" s="18">
        <v>2012</v>
      </c>
      <c r="C5998" s="18" t="s">
        <v>2415</v>
      </c>
      <c r="D5998" s="18" t="s">
        <v>2416</v>
      </c>
      <c r="E5998" s="18" t="s">
        <v>2417</v>
      </c>
      <c r="F5998" s="18" t="s">
        <v>2425</v>
      </c>
      <c r="G5998" s="18">
        <v>132</v>
      </c>
      <c r="H5998" s="18">
        <v>2.3466666666666667</v>
      </c>
      <c r="I5998" s="18">
        <v>2.8866666666666667</v>
      </c>
      <c r="Q5998"/>
    </row>
    <row r="5999" spans="2:17" x14ac:dyDescent="0.25">
      <c r="B5999" s="18">
        <v>2012</v>
      </c>
      <c r="C5999" s="18" t="s">
        <v>2415</v>
      </c>
      <c r="D5999" s="18" t="s">
        <v>2416</v>
      </c>
      <c r="E5999" s="18" t="s">
        <v>2417</v>
      </c>
      <c r="F5999" s="18" t="s">
        <v>2426</v>
      </c>
      <c r="G5999" s="18">
        <v>156</v>
      </c>
      <c r="H5999" s="18">
        <v>2.6733333333333333</v>
      </c>
      <c r="I5999" s="18">
        <v>2.8933333333333335</v>
      </c>
      <c r="Q5999"/>
    </row>
    <row r="6000" spans="2:17" x14ac:dyDescent="0.25">
      <c r="B6000" s="18">
        <v>2012</v>
      </c>
      <c r="C6000" s="18" t="s">
        <v>2415</v>
      </c>
      <c r="D6000" s="18" t="s">
        <v>2416</v>
      </c>
      <c r="E6000" s="18" t="s">
        <v>2417</v>
      </c>
      <c r="F6000" s="18" t="s">
        <v>2427</v>
      </c>
      <c r="G6000" s="18">
        <v>120</v>
      </c>
      <c r="H6000" s="18">
        <v>2.5133333333333332</v>
      </c>
      <c r="I6000" s="18">
        <v>2.96</v>
      </c>
      <c r="Q6000"/>
    </row>
    <row r="6001" spans="2:17" x14ac:dyDescent="0.25">
      <c r="B6001" s="18">
        <v>2012</v>
      </c>
      <c r="C6001" s="18" t="s">
        <v>2415</v>
      </c>
      <c r="D6001" s="18" t="s">
        <v>2416</v>
      </c>
      <c r="E6001" s="18" t="s">
        <v>2417</v>
      </c>
      <c r="F6001" s="18" t="s">
        <v>2428</v>
      </c>
      <c r="G6001" s="18">
        <v>180</v>
      </c>
      <c r="H6001" s="18">
        <v>2.2933333333333334</v>
      </c>
      <c r="I6001" s="18">
        <v>2.9866666666666668</v>
      </c>
      <c r="Q6001"/>
    </row>
    <row r="6002" spans="2:17" x14ac:dyDescent="0.25">
      <c r="B6002" s="18">
        <v>2012</v>
      </c>
      <c r="C6002" s="18" t="s">
        <v>2415</v>
      </c>
      <c r="D6002" s="18" t="s">
        <v>2416</v>
      </c>
      <c r="E6002" s="18" t="s">
        <v>2417</v>
      </c>
      <c r="F6002" s="18" t="s">
        <v>2429</v>
      </c>
      <c r="G6002" s="18">
        <v>168</v>
      </c>
      <c r="H6002" s="18">
        <v>2.4133333333333336</v>
      </c>
      <c r="I6002" s="18">
        <v>2.8733333333333335</v>
      </c>
      <c r="Q6002"/>
    </row>
    <row r="6003" spans="2:17" x14ac:dyDescent="0.25">
      <c r="B6003" s="18">
        <v>2012</v>
      </c>
      <c r="C6003" s="18" t="s">
        <v>2415</v>
      </c>
      <c r="D6003" s="18" t="s">
        <v>2416</v>
      </c>
      <c r="E6003" s="18" t="s">
        <v>2417</v>
      </c>
      <c r="F6003" s="18" t="s">
        <v>2430</v>
      </c>
      <c r="G6003" s="18">
        <v>132</v>
      </c>
      <c r="H6003" s="18">
        <v>2.56</v>
      </c>
      <c r="I6003" s="18">
        <v>2.98</v>
      </c>
      <c r="Q6003"/>
    </row>
    <row r="6004" spans="2:17" x14ac:dyDescent="0.25">
      <c r="B6004" s="18">
        <v>2012</v>
      </c>
      <c r="C6004" s="18" t="s">
        <v>2415</v>
      </c>
      <c r="D6004" s="18" t="s">
        <v>2416</v>
      </c>
      <c r="E6004" s="18" t="s">
        <v>2417</v>
      </c>
      <c r="F6004" s="18" t="s">
        <v>2431</v>
      </c>
      <c r="G6004" s="18">
        <v>120</v>
      </c>
      <c r="H6004" s="18">
        <v>2.2733333333333334</v>
      </c>
      <c r="I6004" s="18">
        <v>2.88</v>
      </c>
      <c r="Q6004"/>
    </row>
    <row r="6005" spans="2:17" x14ac:dyDescent="0.25">
      <c r="B6005" s="18">
        <v>2012</v>
      </c>
      <c r="C6005" s="18" t="s">
        <v>2415</v>
      </c>
      <c r="D6005" s="18" t="s">
        <v>2416</v>
      </c>
      <c r="E6005" s="18" t="s">
        <v>2417</v>
      </c>
      <c r="F6005" s="18" t="s">
        <v>2432</v>
      </c>
      <c r="G6005" s="18">
        <v>156</v>
      </c>
      <c r="H6005" s="18">
        <v>2.3199999999999998</v>
      </c>
      <c r="I6005" s="18">
        <v>2.88</v>
      </c>
      <c r="Q6005"/>
    </row>
    <row r="6006" spans="2:17" x14ac:dyDescent="0.25">
      <c r="B6006" s="18">
        <v>2012</v>
      </c>
      <c r="C6006" s="18" t="s">
        <v>2415</v>
      </c>
      <c r="D6006" s="18" t="s">
        <v>2416</v>
      </c>
      <c r="E6006" s="18" t="s">
        <v>2417</v>
      </c>
      <c r="F6006" s="18" t="s">
        <v>2433</v>
      </c>
      <c r="G6006" s="18">
        <v>120</v>
      </c>
      <c r="H6006" s="18">
        <v>2.2733333333333334</v>
      </c>
      <c r="I6006" s="18">
        <v>2.9266666666666667</v>
      </c>
      <c r="Q6006"/>
    </row>
    <row r="6007" spans="2:17" x14ac:dyDescent="0.25">
      <c r="B6007" s="18">
        <v>2012</v>
      </c>
      <c r="C6007" s="18" t="s">
        <v>2415</v>
      </c>
      <c r="D6007" s="18" t="s">
        <v>2416</v>
      </c>
      <c r="E6007" s="18" t="s">
        <v>2417</v>
      </c>
      <c r="F6007" s="18" t="s">
        <v>2434</v>
      </c>
      <c r="G6007" s="18">
        <v>120</v>
      </c>
      <c r="H6007" s="18">
        <v>2.4</v>
      </c>
      <c r="I6007" s="18">
        <v>2.9866666666666668</v>
      </c>
      <c r="Q6007"/>
    </row>
    <row r="6008" spans="2:17" x14ac:dyDescent="0.25">
      <c r="B6008" s="18">
        <v>2012</v>
      </c>
      <c r="C6008" s="18" t="s">
        <v>2415</v>
      </c>
      <c r="D6008" s="18" t="s">
        <v>2416</v>
      </c>
      <c r="E6008" s="18" t="s">
        <v>2417</v>
      </c>
      <c r="F6008" s="18" t="s">
        <v>2435</v>
      </c>
      <c r="G6008" s="18">
        <v>156</v>
      </c>
      <c r="H6008" s="18">
        <v>2.4333333333333331</v>
      </c>
      <c r="I6008" s="18">
        <v>2.96</v>
      </c>
      <c r="Q6008"/>
    </row>
    <row r="6009" spans="2:17" x14ac:dyDescent="0.25">
      <c r="B6009" s="18">
        <v>2012</v>
      </c>
      <c r="C6009" s="18" t="s">
        <v>2415</v>
      </c>
      <c r="D6009" s="18" t="s">
        <v>2416</v>
      </c>
      <c r="E6009" s="18" t="s">
        <v>2417</v>
      </c>
      <c r="F6009" s="18" t="s">
        <v>2436</v>
      </c>
      <c r="G6009" s="18">
        <v>168</v>
      </c>
      <c r="H6009" s="18">
        <v>2.7066666666666666</v>
      </c>
      <c r="I6009" s="18">
        <v>2.9733333333333332</v>
      </c>
      <c r="Q6009"/>
    </row>
    <row r="6010" spans="2:17" x14ac:dyDescent="0.25">
      <c r="B6010" s="18">
        <v>2012</v>
      </c>
      <c r="C6010" s="18" t="s">
        <v>2415</v>
      </c>
      <c r="D6010" s="18" t="s">
        <v>2416</v>
      </c>
      <c r="E6010" s="18" t="s">
        <v>2417</v>
      </c>
      <c r="F6010" s="18" t="s">
        <v>2437</v>
      </c>
      <c r="G6010" s="18">
        <v>144</v>
      </c>
      <c r="H6010" s="18">
        <v>2.4666666666666668</v>
      </c>
      <c r="I6010" s="18">
        <v>2.8733333333333335</v>
      </c>
      <c r="Q6010"/>
    </row>
    <row r="6011" spans="2:17" x14ac:dyDescent="0.25">
      <c r="B6011" s="18">
        <v>2012</v>
      </c>
      <c r="C6011" s="18" t="s">
        <v>2415</v>
      </c>
      <c r="D6011" s="18" t="s">
        <v>2416</v>
      </c>
      <c r="E6011" s="18" t="s">
        <v>2417</v>
      </c>
      <c r="F6011" s="18" t="s">
        <v>2438</v>
      </c>
      <c r="G6011" s="18">
        <v>144</v>
      </c>
      <c r="H6011" s="18">
        <v>2.4066666666666667</v>
      </c>
      <c r="I6011" s="18">
        <v>2.9866666666666668</v>
      </c>
      <c r="Q6011"/>
    </row>
    <row r="6012" spans="2:17" x14ac:dyDescent="0.25">
      <c r="B6012" s="18">
        <v>2012</v>
      </c>
      <c r="C6012" s="18" t="s">
        <v>2415</v>
      </c>
      <c r="D6012" s="18" t="s">
        <v>2416</v>
      </c>
      <c r="E6012" s="18" t="s">
        <v>2417</v>
      </c>
      <c r="F6012" s="18" t="s">
        <v>2439</v>
      </c>
      <c r="G6012" s="18">
        <v>156</v>
      </c>
      <c r="H6012" s="18">
        <v>2.2866666666666666</v>
      </c>
      <c r="I6012" s="18">
        <v>2.8933333333333335</v>
      </c>
      <c r="Q6012"/>
    </row>
    <row r="6013" spans="2:17" x14ac:dyDescent="0.25">
      <c r="B6013" s="18">
        <v>2012</v>
      </c>
      <c r="C6013" s="18" t="s">
        <v>2415</v>
      </c>
      <c r="D6013" s="18" t="s">
        <v>2416</v>
      </c>
      <c r="E6013" s="18" t="s">
        <v>2417</v>
      </c>
      <c r="F6013" s="18" t="s">
        <v>2440</v>
      </c>
      <c r="G6013" s="18">
        <v>120</v>
      </c>
      <c r="H6013" s="18">
        <v>2.6</v>
      </c>
      <c r="I6013" s="18">
        <v>2.8733333333333335</v>
      </c>
      <c r="Q6013"/>
    </row>
    <row r="6014" spans="2:17" x14ac:dyDescent="0.25">
      <c r="B6014" s="18">
        <v>2012</v>
      </c>
      <c r="C6014" s="18" t="s">
        <v>2415</v>
      </c>
      <c r="D6014" s="18" t="s">
        <v>2416</v>
      </c>
      <c r="E6014" s="18" t="s">
        <v>2417</v>
      </c>
      <c r="F6014" s="18" t="s">
        <v>2441</v>
      </c>
      <c r="G6014" s="18">
        <v>144</v>
      </c>
      <c r="H6014" s="18">
        <v>2.68</v>
      </c>
      <c r="I6014" s="18">
        <v>2.9333333333333331</v>
      </c>
      <c r="Q6014"/>
    </row>
    <row r="6015" spans="2:17" x14ac:dyDescent="0.25">
      <c r="B6015" s="18">
        <v>2012</v>
      </c>
      <c r="C6015" s="18" t="s">
        <v>2415</v>
      </c>
      <c r="D6015" s="18" t="s">
        <v>2416</v>
      </c>
      <c r="E6015" s="18" t="s">
        <v>2417</v>
      </c>
      <c r="F6015" s="18" t="s">
        <v>2442</v>
      </c>
      <c r="G6015" s="18">
        <v>180</v>
      </c>
      <c r="H6015" s="18">
        <v>2.4733333333333332</v>
      </c>
      <c r="I6015" s="18">
        <v>2.9133333333333336</v>
      </c>
      <c r="Q6015"/>
    </row>
    <row r="6016" spans="2:17" x14ac:dyDescent="0.25">
      <c r="B6016" s="18">
        <v>2012</v>
      </c>
      <c r="C6016" s="18" t="s">
        <v>2415</v>
      </c>
      <c r="D6016" s="18" t="s">
        <v>2416</v>
      </c>
      <c r="E6016" s="18" t="s">
        <v>2417</v>
      </c>
      <c r="F6016" s="18" t="s">
        <v>2443</v>
      </c>
      <c r="G6016" s="18">
        <v>156</v>
      </c>
      <c r="H6016" s="18">
        <v>2.3066666666666666</v>
      </c>
      <c r="I6016" s="18">
        <v>2.8866666666666667</v>
      </c>
      <c r="Q6016"/>
    </row>
    <row r="6017" spans="2:17" x14ac:dyDescent="0.25">
      <c r="B6017" s="18">
        <v>2012</v>
      </c>
      <c r="C6017" s="18" t="s">
        <v>2415</v>
      </c>
      <c r="D6017" s="18" t="s">
        <v>2416</v>
      </c>
      <c r="E6017" s="18" t="s">
        <v>2417</v>
      </c>
      <c r="F6017" s="18" t="s">
        <v>2444</v>
      </c>
      <c r="G6017" s="18">
        <v>156</v>
      </c>
      <c r="H6017" s="18">
        <v>2.5266666666666668</v>
      </c>
      <c r="I6017" s="18">
        <v>2.9866666666666668</v>
      </c>
      <c r="Q6017"/>
    </row>
    <row r="6018" spans="2:17" x14ac:dyDescent="0.25">
      <c r="B6018" s="18">
        <v>2012</v>
      </c>
      <c r="C6018" s="18" t="s">
        <v>2415</v>
      </c>
      <c r="D6018" s="18" t="s">
        <v>2416</v>
      </c>
      <c r="E6018" s="18" t="s">
        <v>2417</v>
      </c>
      <c r="F6018" s="18" t="s">
        <v>2445</v>
      </c>
      <c r="G6018" s="18">
        <v>132</v>
      </c>
      <c r="H6018" s="18">
        <v>2.7666666666666666</v>
      </c>
      <c r="I6018" s="18">
        <v>2.9933333333333332</v>
      </c>
      <c r="Q6018"/>
    </row>
    <row r="6019" spans="2:17" x14ac:dyDescent="0.25">
      <c r="B6019" s="18">
        <v>2012</v>
      </c>
      <c r="C6019" s="18" t="s">
        <v>2415</v>
      </c>
      <c r="D6019" s="18" t="s">
        <v>2416</v>
      </c>
      <c r="E6019" s="18" t="s">
        <v>2417</v>
      </c>
      <c r="F6019" s="18" t="s">
        <v>2446</v>
      </c>
      <c r="G6019" s="18">
        <v>156</v>
      </c>
      <c r="H6019" s="18">
        <v>2.7733333333333334</v>
      </c>
      <c r="I6019" s="18">
        <v>2.98</v>
      </c>
      <c r="Q6019"/>
    </row>
    <row r="6020" spans="2:17" x14ac:dyDescent="0.25">
      <c r="B6020" s="18">
        <v>2012</v>
      </c>
      <c r="C6020" s="18" t="s">
        <v>2415</v>
      </c>
      <c r="D6020" s="18" t="s">
        <v>2416</v>
      </c>
      <c r="E6020" s="18" t="s">
        <v>2417</v>
      </c>
      <c r="F6020" s="18" t="s">
        <v>2447</v>
      </c>
      <c r="G6020" s="18">
        <v>144</v>
      </c>
      <c r="H6020" s="18">
        <v>2.34</v>
      </c>
      <c r="I6020" s="18">
        <v>2.94</v>
      </c>
      <c r="Q6020"/>
    </row>
    <row r="6021" spans="2:17" x14ac:dyDescent="0.25">
      <c r="B6021" s="18">
        <v>2012</v>
      </c>
      <c r="C6021" s="18" t="s">
        <v>2415</v>
      </c>
      <c r="D6021" s="18" t="s">
        <v>2416</v>
      </c>
      <c r="E6021" s="18" t="s">
        <v>2417</v>
      </c>
      <c r="F6021" s="18" t="s">
        <v>2448</v>
      </c>
      <c r="G6021" s="18">
        <v>168</v>
      </c>
      <c r="H6021" s="18">
        <v>2.6666666666666665</v>
      </c>
      <c r="I6021" s="18">
        <v>2.9866666666666668</v>
      </c>
      <c r="Q6021"/>
    </row>
    <row r="6022" spans="2:17" x14ac:dyDescent="0.25">
      <c r="B6022" s="18">
        <v>2012</v>
      </c>
      <c r="C6022" s="18" t="s">
        <v>2415</v>
      </c>
      <c r="D6022" s="18" t="s">
        <v>2416</v>
      </c>
      <c r="E6022" s="18" t="s">
        <v>2417</v>
      </c>
      <c r="F6022" s="18" t="s">
        <v>2449</v>
      </c>
      <c r="G6022" s="18">
        <v>144</v>
      </c>
      <c r="H6022" s="18">
        <v>2.64</v>
      </c>
      <c r="I6022" s="18">
        <v>2.9533333333333331</v>
      </c>
      <c r="Q6022"/>
    </row>
    <row r="6023" spans="2:17" x14ac:dyDescent="0.25">
      <c r="B6023" s="18">
        <v>2012</v>
      </c>
      <c r="C6023" s="18" t="s">
        <v>2415</v>
      </c>
      <c r="D6023" s="18" t="s">
        <v>2416</v>
      </c>
      <c r="E6023" s="18" t="s">
        <v>2417</v>
      </c>
      <c r="F6023" s="18" t="s">
        <v>2450</v>
      </c>
      <c r="G6023" s="18">
        <v>132</v>
      </c>
      <c r="H6023" s="18">
        <v>2.4866666666666668</v>
      </c>
      <c r="I6023" s="18">
        <v>2.9733333333333332</v>
      </c>
      <c r="Q6023"/>
    </row>
    <row r="6024" spans="2:17" x14ac:dyDescent="0.25">
      <c r="B6024" s="18">
        <v>2012</v>
      </c>
      <c r="C6024" s="18" t="s">
        <v>2415</v>
      </c>
      <c r="D6024" s="18" t="s">
        <v>2416</v>
      </c>
      <c r="E6024" s="18" t="s">
        <v>2417</v>
      </c>
      <c r="F6024" s="18" t="s">
        <v>2451</v>
      </c>
      <c r="G6024" s="18">
        <v>156</v>
      </c>
      <c r="H6024" s="18">
        <v>2.6866666666666665</v>
      </c>
      <c r="I6024" s="18">
        <v>2.9266666666666667</v>
      </c>
      <c r="Q6024"/>
    </row>
    <row r="6025" spans="2:17" x14ac:dyDescent="0.25">
      <c r="B6025" s="18">
        <v>2012</v>
      </c>
      <c r="C6025" s="18" t="s">
        <v>2415</v>
      </c>
      <c r="D6025" s="18" t="s">
        <v>2416</v>
      </c>
      <c r="E6025" s="18" t="s">
        <v>2417</v>
      </c>
      <c r="F6025" s="18" t="s">
        <v>2452</v>
      </c>
      <c r="G6025" s="18">
        <v>144</v>
      </c>
      <c r="H6025" s="18">
        <v>2.7133333333333334</v>
      </c>
      <c r="I6025" s="18">
        <v>2.96</v>
      </c>
      <c r="Q6025"/>
    </row>
    <row r="6026" spans="2:17" x14ac:dyDescent="0.25">
      <c r="B6026" s="18">
        <v>2012</v>
      </c>
      <c r="C6026" s="18" t="s">
        <v>2415</v>
      </c>
      <c r="D6026" s="18" t="s">
        <v>2416</v>
      </c>
      <c r="E6026" s="18" t="s">
        <v>2417</v>
      </c>
      <c r="F6026" s="18" t="s">
        <v>2453</v>
      </c>
      <c r="G6026" s="18">
        <v>144</v>
      </c>
      <c r="H6026" s="18">
        <v>2.6533333333333333</v>
      </c>
      <c r="I6026" s="18">
        <v>2.92</v>
      </c>
      <c r="Q6026"/>
    </row>
    <row r="6027" spans="2:17" x14ac:dyDescent="0.25">
      <c r="B6027" s="18">
        <v>2012</v>
      </c>
      <c r="C6027" s="18" t="s">
        <v>2415</v>
      </c>
      <c r="D6027" s="18" t="s">
        <v>2416</v>
      </c>
      <c r="E6027" s="18" t="s">
        <v>2417</v>
      </c>
      <c r="F6027" s="18" t="s">
        <v>2454</v>
      </c>
      <c r="G6027" s="18">
        <v>180</v>
      </c>
      <c r="H6027" s="18">
        <v>2.66</v>
      </c>
      <c r="I6027" s="18">
        <v>2.96</v>
      </c>
      <c r="Q6027"/>
    </row>
    <row r="6028" spans="2:17" x14ac:dyDescent="0.25">
      <c r="B6028" s="18">
        <v>2012</v>
      </c>
      <c r="C6028" s="18" t="s">
        <v>2415</v>
      </c>
      <c r="D6028" s="18" t="s">
        <v>2416</v>
      </c>
      <c r="E6028" s="18" t="s">
        <v>2417</v>
      </c>
      <c r="F6028" s="18" t="s">
        <v>2455</v>
      </c>
      <c r="G6028" s="18">
        <v>132</v>
      </c>
      <c r="H6028" s="18">
        <v>2.3199999999999998</v>
      </c>
      <c r="I6028" s="18">
        <v>2.88</v>
      </c>
      <c r="Q6028"/>
    </row>
    <row r="6029" spans="2:17" x14ac:dyDescent="0.25">
      <c r="B6029" s="18">
        <v>2012</v>
      </c>
      <c r="C6029" s="18" t="s">
        <v>2415</v>
      </c>
      <c r="D6029" s="18" t="s">
        <v>2416</v>
      </c>
      <c r="E6029" s="18" t="s">
        <v>2417</v>
      </c>
      <c r="F6029" s="18" t="s">
        <v>2456</v>
      </c>
      <c r="G6029" s="18">
        <v>144</v>
      </c>
      <c r="H6029" s="18">
        <v>2.3466666666666667</v>
      </c>
      <c r="I6029" s="18">
        <v>2.9</v>
      </c>
      <c r="Q6029"/>
    </row>
    <row r="6030" spans="2:17" x14ac:dyDescent="0.25">
      <c r="B6030" s="18">
        <v>2012</v>
      </c>
      <c r="C6030" s="18" t="s">
        <v>2415</v>
      </c>
      <c r="D6030" s="18" t="s">
        <v>2416</v>
      </c>
      <c r="E6030" s="18" t="s">
        <v>2417</v>
      </c>
      <c r="F6030" s="18" t="s">
        <v>2457</v>
      </c>
      <c r="G6030" s="18">
        <v>156</v>
      </c>
      <c r="H6030" s="18">
        <v>2.8</v>
      </c>
      <c r="I6030" s="18">
        <v>2.9133333333333336</v>
      </c>
      <c r="Q6030"/>
    </row>
    <row r="6031" spans="2:17" x14ac:dyDescent="0.25">
      <c r="B6031" s="18">
        <v>2012</v>
      </c>
      <c r="C6031" s="18" t="s">
        <v>2415</v>
      </c>
      <c r="D6031" s="18" t="s">
        <v>2416</v>
      </c>
      <c r="E6031" s="18" t="s">
        <v>2417</v>
      </c>
      <c r="F6031" s="18" t="s">
        <v>2458</v>
      </c>
      <c r="G6031" s="18">
        <v>144</v>
      </c>
      <c r="H6031" s="18">
        <v>2.3733333333333335</v>
      </c>
      <c r="I6031" s="18">
        <v>2.9133333333333336</v>
      </c>
      <c r="Q6031"/>
    </row>
    <row r="6032" spans="2:17" x14ac:dyDescent="0.25">
      <c r="B6032" s="18">
        <v>2012</v>
      </c>
      <c r="C6032" s="18" t="s">
        <v>2415</v>
      </c>
      <c r="D6032" s="18" t="s">
        <v>2416</v>
      </c>
      <c r="E6032" s="18" t="s">
        <v>2417</v>
      </c>
      <c r="F6032" s="18" t="s">
        <v>2459</v>
      </c>
      <c r="G6032" s="18">
        <v>144</v>
      </c>
      <c r="H6032" s="18">
        <v>2.64</v>
      </c>
      <c r="I6032" s="18">
        <v>2.8666666666666667</v>
      </c>
      <c r="Q6032"/>
    </row>
    <row r="6033" spans="2:17" x14ac:dyDescent="0.25">
      <c r="B6033" s="18">
        <v>2012</v>
      </c>
      <c r="C6033" s="18" t="s">
        <v>2415</v>
      </c>
      <c r="D6033" s="18" t="s">
        <v>2416</v>
      </c>
      <c r="E6033" s="18" t="s">
        <v>2417</v>
      </c>
      <c r="F6033" s="18" t="s">
        <v>2460</v>
      </c>
      <c r="G6033" s="18">
        <v>168</v>
      </c>
      <c r="H6033" s="18">
        <v>2.3933333333333335</v>
      </c>
      <c r="I6033" s="18">
        <v>2.98</v>
      </c>
      <c r="Q6033"/>
    </row>
    <row r="6034" spans="2:17" x14ac:dyDescent="0.25">
      <c r="B6034" s="18">
        <v>2012</v>
      </c>
      <c r="C6034" s="18" t="s">
        <v>2415</v>
      </c>
      <c r="D6034" s="18" t="s">
        <v>2416</v>
      </c>
      <c r="E6034" s="18" t="s">
        <v>2417</v>
      </c>
      <c r="F6034" s="18" t="s">
        <v>2461</v>
      </c>
      <c r="G6034" s="18">
        <v>120</v>
      </c>
      <c r="H6034" s="18">
        <v>2.3199999999999998</v>
      </c>
      <c r="I6034" s="18">
        <v>2.96</v>
      </c>
      <c r="Q6034"/>
    </row>
    <row r="6035" spans="2:17" x14ac:dyDescent="0.25">
      <c r="B6035" s="18">
        <v>2012</v>
      </c>
      <c r="C6035" s="18" t="s">
        <v>2415</v>
      </c>
      <c r="D6035" s="18" t="s">
        <v>2416</v>
      </c>
      <c r="E6035" s="18" t="s">
        <v>2417</v>
      </c>
      <c r="F6035" s="18" t="s">
        <v>2462</v>
      </c>
      <c r="G6035" s="18">
        <v>180</v>
      </c>
      <c r="H6035" s="18">
        <v>2.7066666666666666</v>
      </c>
      <c r="I6035" s="18">
        <v>2.8666666666666667</v>
      </c>
      <c r="Q6035"/>
    </row>
    <row r="6036" spans="2:17" x14ac:dyDescent="0.25">
      <c r="B6036" s="18">
        <v>2012</v>
      </c>
      <c r="C6036" s="18" t="s">
        <v>2415</v>
      </c>
      <c r="D6036" s="18" t="s">
        <v>2416</v>
      </c>
      <c r="E6036" s="18" t="s">
        <v>2417</v>
      </c>
      <c r="F6036" s="18" t="s">
        <v>2463</v>
      </c>
      <c r="G6036" s="18">
        <v>144</v>
      </c>
      <c r="H6036" s="18">
        <v>2.5466666666666669</v>
      </c>
      <c r="I6036" s="18">
        <v>2.9333333333333331</v>
      </c>
      <c r="Q6036"/>
    </row>
    <row r="6037" spans="2:17" x14ac:dyDescent="0.25">
      <c r="B6037" s="18">
        <v>2012</v>
      </c>
      <c r="C6037" s="18" t="s">
        <v>2415</v>
      </c>
      <c r="D6037" s="18" t="s">
        <v>2416</v>
      </c>
      <c r="E6037" s="18" t="s">
        <v>2417</v>
      </c>
      <c r="F6037" s="18" t="s">
        <v>2464</v>
      </c>
      <c r="G6037" s="18">
        <v>180</v>
      </c>
      <c r="H6037" s="18">
        <v>2.6533333333333333</v>
      </c>
      <c r="I6037" s="18">
        <v>2.9733333333333332</v>
      </c>
      <c r="Q6037"/>
    </row>
    <row r="6038" spans="2:17" x14ac:dyDescent="0.25">
      <c r="B6038" s="18">
        <v>2012</v>
      </c>
      <c r="C6038" s="18" t="s">
        <v>2415</v>
      </c>
      <c r="D6038" s="18" t="s">
        <v>2416</v>
      </c>
      <c r="E6038" s="18" t="s">
        <v>2417</v>
      </c>
      <c r="F6038" s="18" t="s">
        <v>2465</v>
      </c>
      <c r="G6038" s="18">
        <v>132</v>
      </c>
      <c r="H6038" s="18">
        <v>2.8</v>
      </c>
      <c r="I6038" s="18">
        <v>2.9266666666666667</v>
      </c>
      <c r="Q6038"/>
    </row>
    <row r="6039" spans="2:17" x14ac:dyDescent="0.25">
      <c r="B6039" s="18">
        <v>2012</v>
      </c>
      <c r="C6039" s="18" t="s">
        <v>2415</v>
      </c>
      <c r="D6039" s="18" t="s">
        <v>2416</v>
      </c>
      <c r="E6039" s="18" t="s">
        <v>2417</v>
      </c>
      <c r="F6039" s="18" t="s">
        <v>2466</v>
      </c>
      <c r="G6039" s="18">
        <v>120</v>
      </c>
      <c r="H6039" s="18">
        <v>2.2799999999999998</v>
      </c>
      <c r="I6039" s="18">
        <v>2.96</v>
      </c>
      <c r="Q6039"/>
    </row>
    <row r="6040" spans="2:17" x14ac:dyDescent="0.25">
      <c r="B6040" s="18">
        <v>2012</v>
      </c>
      <c r="C6040" s="18" t="s">
        <v>2415</v>
      </c>
      <c r="D6040" s="18" t="s">
        <v>2416</v>
      </c>
      <c r="E6040" s="18" t="s">
        <v>2417</v>
      </c>
      <c r="F6040" s="18" t="s">
        <v>2467</v>
      </c>
      <c r="G6040" s="18">
        <v>144</v>
      </c>
      <c r="H6040" s="18">
        <v>2.7933333333333334</v>
      </c>
      <c r="I6040" s="18">
        <v>2.94</v>
      </c>
      <c r="Q6040"/>
    </row>
    <row r="6041" spans="2:17" x14ac:dyDescent="0.25">
      <c r="B6041" s="18">
        <v>2012</v>
      </c>
      <c r="C6041" s="18" t="s">
        <v>2415</v>
      </c>
      <c r="D6041" s="18" t="s">
        <v>2416</v>
      </c>
      <c r="E6041" s="18" t="s">
        <v>2417</v>
      </c>
      <c r="F6041" s="18" t="s">
        <v>2468</v>
      </c>
      <c r="G6041" s="18">
        <v>144</v>
      </c>
      <c r="H6041" s="18">
        <v>2.5066666666666668</v>
      </c>
      <c r="I6041" s="18">
        <v>2.9866666666666668</v>
      </c>
      <c r="Q6041"/>
    </row>
    <row r="6042" spans="2:17" x14ac:dyDescent="0.25">
      <c r="B6042" s="18">
        <v>2012</v>
      </c>
      <c r="C6042" s="18" t="s">
        <v>2415</v>
      </c>
      <c r="D6042" s="18" t="s">
        <v>2416</v>
      </c>
      <c r="E6042" s="18" t="s">
        <v>2417</v>
      </c>
      <c r="F6042" s="18" t="s">
        <v>2469</v>
      </c>
      <c r="G6042" s="18">
        <v>144</v>
      </c>
      <c r="H6042" s="18">
        <v>2.34</v>
      </c>
      <c r="I6042" s="18">
        <v>2.94</v>
      </c>
      <c r="Q6042"/>
    </row>
    <row r="6043" spans="2:17" x14ac:dyDescent="0.25">
      <c r="B6043" s="18">
        <v>2012</v>
      </c>
      <c r="C6043" s="18" t="s">
        <v>2415</v>
      </c>
      <c r="D6043" s="18" t="s">
        <v>2416</v>
      </c>
      <c r="E6043" s="18" t="s">
        <v>2417</v>
      </c>
      <c r="F6043" s="18" t="s">
        <v>2470</v>
      </c>
      <c r="G6043" s="18">
        <v>120</v>
      </c>
      <c r="H6043" s="18">
        <v>2.44</v>
      </c>
      <c r="I6043" s="18">
        <v>2.9466666666666668</v>
      </c>
      <c r="Q6043"/>
    </row>
    <row r="6044" spans="2:17" x14ac:dyDescent="0.25">
      <c r="B6044" s="18">
        <v>2012</v>
      </c>
      <c r="C6044" s="18" t="s">
        <v>2415</v>
      </c>
      <c r="D6044" s="18" t="s">
        <v>2416</v>
      </c>
      <c r="E6044" s="18" t="s">
        <v>2417</v>
      </c>
      <c r="F6044" s="18" t="s">
        <v>2471</v>
      </c>
      <c r="G6044" s="18">
        <v>144</v>
      </c>
      <c r="H6044" s="18">
        <v>2.4133333333333336</v>
      </c>
      <c r="I6044" s="18">
        <v>2.9533333333333331</v>
      </c>
      <c r="Q6044"/>
    </row>
    <row r="6045" spans="2:17" x14ac:dyDescent="0.25">
      <c r="B6045" s="18">
        <v>2012</v>
      </c>
      <c r="C6045" s="18" t="s">
        <v>2415</v>
      </c>
      <c r="D6045" s="18" t="s">
        <v>2416</v>
      </c>
      <c r="E6045" s="18" t="s">
        <v>2417</v>
      </c>
      <c r="F6045" s="18" t="s">
        <v>2472</v>
      </c>
      <c r="G6045" s="18">
        <v>168</v>
      </c>
      <c r="H6045" s="18">
        <v>2.76</v>
      </c>
      <c r="I6045" s="18">
        <v>2.9933333333333332</v>
      </c>
      <c r="Q6045"/>
    </row>
    <row r="6046" spans="2:17" x14ac:dyDescent="0.25">
      <c r="B6046" s="18">
        <v>2012</v>
      </c>
      <c r="C6046" s="18" t="s">
        <v>2415</v>
      </c>
      <c r="D6046" s="18" t="s">
        <v>2416</v>
      </c>
      <c r="E6046" s="18" t="s">
        <v>2417</v>
      </c>
      <c r="F6046" s="18" t="s">
        <v>2473</v>
      </c>
      <c r="G6046" s="18">
        <v>132</v>
      </c>
      <c r="H6046" s="18">
        <v>2.56</v>
      </c>
      <c r="I6046" s="18">
        <v>2.9933333333333332</v>
      </c>
      <c r="Q6046"/>
    </row>
    <row r="6047" spans="2:17" x14ac:dyDescent="0.25">
      <c r="B6047" s="18">
        <v>2012</v>
      </c>
      <c r="C6047" s="18" t="s">
        <v>2415</v>
      </c>
      <c r="D6047" s="18" t="s">
        <v>2416</v>
      </c>
      <c r="E6047" s="18" t="s">
        <v>2417</v>
      </c>
      <c r="F6047" s="18" t="s">
        <v>2474</v>
      </c>
      <c r="G6047" s="18">
        <v>132</v>
      </c>
      <c r="H6047" s="18">
        <v>2.4733333333333332</v>
      </c>
      <c r="I6047" s="18">
        <v>2.8666666666666667</v>
      </c>
      <c r="Q6047"/>
    </row>
    <row r="6048" spans="2:17" x14ac:dyDescent="0.25">
      <c r="B6048" s="18">
        <v>2012</v>
      </c>
      <c r="C6048" s="18" t="s">
        <v>2415</v>
      </c>
      <c r="D6048" s="18" t="s">
        <v>2416</v>
      </c>
      <c r="E6048" s="18" t="s">
        <v>2475</v>
      </c>
      <c r="F6048" s="18" t="s">
        <v>2476</v>
      </c>
      <c r="G6048" s="18">
        <v>156</v>
      </c>
      <c r="H6048" s="18">
        <v>2.2733333333333334</v>
      </c>
      <c r="I6048" s="18">
        <v>2.9266666666666667</v>
      </c>
      <c r="Q6048"/>
    </row>
    <row r="6049" spans="2:17" x14ac:dyDescent="0.25">
      <c r="B6049" s="18">
        <v>2012</v>
      </c>
      <c r="C6049" s="18" t="s">
        <v>2415</v>
      </c>
      <c r="D6049" s="18" t="s">
        <v>2477</v>
      </c>
      <c r="E6049" s="18" t="s">
        <v>2478</v>
      </c>
      <c r="F6049" s="18" t="s">
        <v>2479</v>
      </c>
      <c r="G6049" s="18">
        <v>564</v>
      </c>
      <c r="H6049" s="18">
        <v>2.5</v>
      </c>
      <c r="I6049" s="18">
        <v>3.04</v>
      </c>
      <c r="Q6049"/>
    </row>
    <row r="6050" spans="2:17" x14ac:dyDescent="0.25">
      <c r="B6050" s="18">
        <v>2012</v>
      </c>
      <c r="C6050" s="18" t="s">
        <v>2415</v>
      </c>
      <c r="D6050" s="18" t="s">
        <v>2477</v>
      </c>
      <c r="E6050" s="18" t="s">
        <v>2478</v>
      </c>
      <c r="F6050" s="18" t="s">
        <v>2480</v>
      </c>
      <c r="G6050" s="18">
        <v>528</v>
      </c>
      <c r="H6050" s="18">
        <v>2.5499999999999998</v>
      </c>
      <c r="I6050" s="18">
        <v>3.53</v>
      </c>
      <c r="Q6050"/>
    </row>
    <row r="6051" spans="2:17" x14ac:dyDescent="0.25">
      <c r="B6051" s="18">
        <v>2012</v>
      </c>
      <c r="C6051" s="18" t="s">
        <v>2415</v>
      </c>
      <c r="D6051" s="18" t="s">
        <v>2477</v>
      </c>
      <c r="E6051" s="18" t="s">
        <v>2478</v>
      </c>
      <c r="F6051" s="18" t="s">
        <v>2481</v>
      </c>
      <c r="G6051" s="18">
        <v>600</v>
      </c>
      <c r="H6051" s="18">
        <v>2.69</v>
      </c>
      <c r="I6051" s="18">
        <v>3.61</v>
      </c>
      <c r="Q6051"/>
    </row>
    <row r="6052" spans="2:17" x14ac:dyDescent="0.25">
      <c r="B6052" s="18">
        <v>2012</v>
      </c>
      <c r="C6052" s="18" t="s">
        <v>2415</v>
      </c>
      <c r="D6052" s="18" t="s">
        <v>2477</v>
      </c>
      <c r="E6052" s="18" t="s">
        <v>2478</v>
      </c>
      <c r="F6052" s="18" t="s">
        <v>2482</v>
      </c>
      <c r="G6052" s="18">
        <v>348</v>
      </c>
      <c r="H6052" s="18">
        <v>2.0299999999999998</v>
      </c>
      <c r="I6052" s="18">
        <v>3.24</v>
      </c>
      <c r="Q6052"/>
    </row>
    <row r="6053" spans="2:17" x14ac:dyDescent="0.25">
      <c r="B6053" s="18">
        <v>2012</v>
      </c>
      <c r="C6053" s="18" t="s">
        <v>2415</v>
      </c>
      <c r="D6053" s="18" t="s">
        <v>2477</v>
      </c>
      <c r="E6053" s="18" t="s">
        <v>2478</v>
      </c>
      <c r="F6053" s="18" t="s">
        <v>2483</v>
      </c>
      <c r="G6053" s="18">
        <v>120</v>
      </c>
      <c r="H6053" s="18">
        <v>2.15</v>
      </c>
      <c r="I6053" s="18">
        <v>3.46</v>
      </c>
      <c r="Q6053"/>
    </row>
    <row r="6054" spans="2:17" x14ac:dyDescent="0.25">
      <c r="B6054" s="18">
        <v>2012</v>
      </c>
      <c r="C6054" s="18" t="s">
        <v>2415</v>
      </c>
      <c r="D6054" s="18" t="s">
        <v>2477</v>
      </c>
      <c r="E6054" s="18" t="s">
        <v>2478</v>
      </c>
      <c r="F6054" s="18" t="s">
        <v>2484</v>
      </c>
      <c r="G6054" s="18">
        <v>348</v>
      </c>
      <c r="H6054" s="18">
        <v>2.08</v>
      </c>
      <c r="I6054" s="18">
        <v>3.64</v>
      </c>
      <c r="Q6054"/>
    </row>
    <row r="6055" spans="2:17" x14ac:dyDescent="0.25">
      <c r="B6055" s="18">
        <v>2012</v>
      </c>
      <c r="C6055" s="18" t="s">
        <v>2415</v>
      </c>
      <c r="D6055" s="18" t="s">
        <v>2477</v>
      </c>
      <c r="E6055" s="18" t="s">
        <v>2478</v>
      </c>
      <c r="F6055" s="18" t="s">
        <v>2485</v>
      </c>
      <c r="G6055" s="18">
        <v>552</v>
      </c>
      <c r="H6055" s="18">
        <v>2.2200000000000002</v>
      </c>
      <c r="I6055" s="18">
        <v>3.23</v>
      </c>
      <c r="Q6055"/>
    </row>
    <row r="6056" spans="2:17" x14ac:dyDescent="0.25">
      <c r="B6056" s="18">
        <v>2012</v>
      </c>
      <c r="C6056" s="18" t="s">
        <v>2415</v>
      </c>
      <c r="D6056" s="18" t="s">
        <v>2477</v>
      </c>
      <c r="E6056" s="18" t="s">
        <v>2478</v>
      </c>
      <c r="F6056" s="18" t="s">
        <v>2486</v>
      </c>
      <c r="G6056" s="18">
        <v>360</v>
      </c>
      <c r="H6056" s="18">
        <v>2.79</v>
      </c>
      <c r="I6056" s="18">
        <v>3.26</v>
      </c>
      <c r="Q6056"/>
    </row>
    <row r="6057" spans="2:17" x14ac:dyDescent="0.25">
      <c r="B6057" s="18">
        <v>2012</v>
      </c>
      <c r="C6057" s="18" t="s">
        <v>2415</v>
      </c>
      <c r="D6057" s="18" t="s">
        <v>2477</v>
      </c>
      <c r="E6057" s="18" t="s">
        <v>2478</v>
      </c>
      <c r="F6057" s="18" t="s">
        <v>2487</v>
      </c>
      <c r="G6057" s="18">
        <v>528</v>
      </c>
      <c r="H6057" s="18">
        <v>2.78</v>
      </c>
      <c r="I6057" s="18">
        <v>3.54</v>
      </c>
      <c r="Q6057"/>
    </row>
    <row r="6058" spans="2:17" x14ac:dyDescent="0.25">
      <c r="B6058" s="18">
        <v>2012</v>
      </c>
      <c r="C6058" s="18" t="s">
        <v>2415</v>
      </c>
      <c r="D6058" s="18" t="s">
        <v>2477</v>
      </c>
      <c r="E6058" s="18" t="s">
        <v>2478</v>
      </c>
      <c r="F6058" s="18" t="s">
        <v>2488</v>
      </c>
      <c r="G6058" s="18">
        <v>276</v>
      </c>
      <c r="H6058" s="18">
        <v>2.69</v>
      </c>
      <c r="I6058" s="18">
        <v>3.73</v>
      </c>
      <c r="Q6058"/>
    </row>
    <row r="6059" spans="2:17" x14ac:dyDescent="0.25">
      <c r="B6059" s="18">
        <v>2012</v>
      </c>
      <c r="C6059" s="18" t="s">
        <v>2415</v>
      </c>
      <c r="D6059" s="18" t="s">
        <v>2477</v>
      </c>
      <c r="E6059" s="18" t="s">
        <v>2478</v>
      </c>
      <c r="F6059" s="18" t="s">
        <v>2489</v>
      </c>
      <c r="G6059" s="18">
        <v>132</v>
      </c>
      <c r="H6059" s="18">
        <v>2.0299999999999998</v>
      </c>
      <c r="I6059" s="18">
        <v>3.15</v>
      </c>
      <c r="Q6059"/>
    </row>
    <row r="6060" spans="2:17" x14ac:dyDescent="0.25">
      <c r="B6060" s="18">
        <v>2012</v>
      </c>
      <c r="C6060" s="18" t="s">
        <v>2415</v>
      </c>
      <c r="D6060" s="18" t="s">
        <v>2477</v>
      </c>
      <c r="E6060" s="18" t="s">
        <v>2478</v>
      </c>
      <c r="F6060" s="18" t="s">
        <v>2490</v>
      </c>
      <c r="G6060" s="18">
        <v>300</v>
      </c>
      <c r="H6060" s="18">
        <v>2.14</v>
      </c>
      <c r="I6060" s="18">
        <v>3.36</v>
      </c>
      <c r="Q6060"/>
    </row>
    <row r="6061" spans="2:17" x14ac:dyDescent="0.25">
      <c r="B6061" s="18">
        <v>2012</v>
      </c>
      <c r="C6061" s="18" t="s">
        <v>2415</v>
      </c>
      <c r="D6061" s="18" t="s">
        <v>2477</v>
      </c>
      <c r="E6061" s="18" t="s">
        <v>2478</v>
      </c>
      <c r="F6061" s="18" t="s">
        <v>2491</v>
      </c>
      <c r="G6061" s="18">
        <v>324</v>
      </c>
      <c r="H6061" s="18">
        <v>2.65</v>
      </c>
      <c r="I6061" s="18">
        <v>3.35</v>
      </c>
      <c r="Q6061"/>
    </row>
    <row r="6062" spans="2:17" x14ac:dyDescent="0.25">
      <c r="B6062" s="18">
        <v>2012</v>
      </c>
      <c r="C6062" s="18" t="s">
        <v>2415</v>
      </c>
      <c r="D6062" s="18" t="s">
        <v>2477</v>
      </c>
      <c r="E6062" s="18" t="s">
        <v>2478</v>
      </c>
      <c r="F6062" s="18" t="s">
        <v>2492</v>
      </c>
      <c r="G6062" s="18">
        <v>408</v>
      </c>
      <c r="H6062" s="18">
        <v>2.77</v>
      </c>
      <c r="I6062" s="18">
        <v>3.2</v>
      </c>
      <c r="Q6062"/>
    </row>
    <row r="6063" spans="2:17" x14ac:dyDescent="0.25">
      <c r="B6063" s="18">
        <v>2012</v>
      </c>
      <c r="C6063" s="18" t="s">
        <v>2415</v>
      </c>
      <c r="D6063" s="18" t="s">
        <v>2477</v>
      </c>
      <c r="E6063" s="18" t="s">
        <v>2478</v>
      </c>
      <c r="F6063" s="18" t="s">
        <v>2493</v>
      </c>
      <c r="G6063" s="18">
        <v>144</v>
      </c>
      <c r="H6063" s="18">
        <v>2.38</v>
      </c>
      <c r="I6063" s="18">
        <v>3.79</v>
      </c>
      <c r="Q6063"/>
    </row>
    <row r="6064" spans="2:17" x14ac:dyDescent="0.25">
      <c r="B6064" s="18">
        <v>2012</v>
      </c>
      <c r="C6064" s="18" t="s">
        <v>2415</v>
      </c>
      <c r="D6064" s="18" t="s">
        <v>2477</v>
      </c>
      <c r="E6064" s="18" t="s">
        <v>2478</v>
      </c>
      <c r="F6064" s="18" t="s">
        <v>2494</v>
      </c>
      <c r="G6064" s="18">
        <v>240</v>
      </c>
      <c r="H6064" s="18">
        <v>2.2799999999999998</v>
      </c>
      <c r="I6064" s="18">
        <v>3.22</v>
      </c>
      <c r="Q6064"/>
    </row>
    <row r="6065" spans="2:17" x14ac:dyDescent="0.25">
      <c r="B6065" s="18">
        <v>2012</v>
      </c>
      <c r="C6065" s="18" t="s">
        <v>2415</v>
      </c>
      <c r="D6065" s="18" t="s">
        <v>2477</v>
      </c>
      <c r="E6065" s="18" t="s">
        <v>2478</v>
      </c>
      <c r="F6065" s="18" t="s">
        <v>2495</v>
      </c>
      <c r="G6065" s="18">
        <v>204</v>
      </c>
      <c r="H6065" s="18">
        <v>2.58</v>
      </c>
      <c r="I6065" s="18">
        <v>3.03</v>
      </c>
      <c r="Q6065"/>
    </row>
    <row r="6066" spans="2:17" x14ac:dyDescent="0.25">
      <c r="B6066" s="18">
        <v>2012</v>
      </c>
      <c r="C6066" s="18" t="s">
        <v>2415</v>
      </c>
      <c r="D6066" s="18" t="s">
        <v>2416</v>
      </c>
      <c r="E6066" s="18" t="s">
        <v>2496</v>
      </c>
      <c r="F6066" s="18" t="s">
        <v>2497</v>
      </c>
      <c r="G6066" s="18">
        <v>120</v>
      </c>
      <c r="H6066" s="18">
        <v>2.7533333333333334</v>
      </c>
      <c r="I6066" s="18">
        <v>2.9666666666666668</v>
      </c>
      <c r="Q6066"/>
    </row>
    <row r="6067" spans="2:17" x14ac:dyDescent="0.25">
      <c r="B6067" s="18">
        <v>2012</v>
      </c>
      <c r="C6067" s="18" t="s">
        <v>2415</v>
      </c>
      <c r="D6067" s="18" t="s">
        <v>2416</v>
      </c>
      <c r="E6067" s="18" t="s">
        <v>2496</v>
      </c>
      <c r="F6067" s="18" t="s">
        <v>2498</v>
      </c>
      <c r="G6067" s="18">
        <v>156</v>
      </c>
      <c r="H6067" s="18">
        <v>2.66</v>
      </c>
      <c r="I6067" s="18">
        <v>2.9266666666666667</v>
      </c>
      <c r="Q6067"/>
    </row>
    <row r="6068" spans="2:17" x14ac:dyDescent="0.25">
      <c r="B6068" s="18">
        <v>2012</v>
      </c>
      <c r="C6068" s="18" t="s">
        <v>2415</v>
      </c>
      <c r="D6068" s="18" t="s">
        <v>2416</v>
      </c>
      <c r="E6068" s="18" t="s">
        <v>2496</v>
      </c>
      <c r="F6068" s="18" t="s">
        <v>2499</v>
      </c>
      <c r="G6068" s="18">
        <v>132</v>
      </c>
      <c r="H6068" s="18">
        <v>2.3266666666666667</v>
      </c>
      <c r="I6068" s="18">
        <v>2.9933333333333332</v>
      </c>
      <c r="Q6068"/>
    </row>
    <row r="6069" spans="2:17" x14ac:dyDescent="0.25">
      <c r="B6069" s="18">
        <v>2012</v>
      </c>
      <c r="C6069" s="18" t="s">
        <v>2415</v>
      </c>
      <c r="D6069" s="18" t="s">
        <v>2416</v>
      </c>
      <c r="E6069" s="18" t="s">
        <v>2496</v>
      </c>
      <c r="F6069" s="18" t="s">
        <v>2500</v>
      </c>
      <c r="G6069" s="18">
        <v>144</v>
      </c>
      <c r="H6069" s="18">
        <v>2.64</v>
      </c>
      <c r="I6069" s="18">
        <v>2.9933333333333332</v>
      </c>
      <c r="Q6069"/>
    </row>
    <row r="6070" spans="2:17" x14ac:dyDescent="0.25">
      <c r="B6070" s="18">
        <v>2012</v>
      </c>
      <c r="C6070" s="18" t="s">
        <v>2415</v>
      </c>
      <c r="D6070" s="18" t="s">
        <v>2416</v>
      </c>
      <c r="E6070" s="18" t="s">
        <v>2496</v>
      </c>
      <c r="F6070" s="18" t="s">
        <v>2501</v>
      </c>
      <c r="G6070" s="18">
        <v>144</v>
      </c>
      <c r="H6070" s="18">
        <v>2.7466666666666666</v>
      </c>
      <c r="I6070" s="18">
        <v>2.9066666666666667</v>
      </c>
      <c r="Q6070"/>
    </row>
    <row r="6071" spans="2:17" x14ac:dyDescent="0.25">
      <c r="B6071" s="18">
        <v>2012</v>
      </c>
      <c r="C6071" s="18" t="s">
        <v>2415</v>
      </c>
      <c r="D6071" s="18" t="s">
        <v>2416</v>
      </c>
      <c r="E6071" s="18" t="s">
        <v>2496</v>
      </c>
      <c r="F6071" s="18" t="s">
        <v>2502</v>
      </c>
      <c r="G6071" s="18">
        <v>180</v>
      </c>
      <c r="H6071" s="18">
        <v>2.6266666666666665</v>
      </c>
      <c r="I6071" s="18">
        <v>2.9466666666666668</v>
      </c>
      <c r="Q6071"/>
    </row>
    <row r="6072" spans="2:17" x14ac:dyDescent="0.25">
      <c r="B6072" s="18">
        <v>2012</v>
      </c>
      <c r="C6072" s="18" t="s">
        <v>2415</v>
      </c>
      <c r="D6072" s="18" t="s">
        <v>2416</v>
      </c>
      <c r="E6072" s="18" t="s">
        <v>2496</v>
      </c>
      <c r="F6072" s="18" t="s">
        <v>2503</v>
      </c>
      <c r="G6072" s="18">
        <v>180</v>
      </c>
      <c r="H6072" s="18">
        <v>2.72</v>
      </c>
      <c r="I6072" s="18">
        <v>2.9333333333333331</v>
      </c>
      <c r="Q6072"/>
    </row>
    <row r="6073" spans="2:17" x14ac:dyDescent="0.25">
      <c r="B6073" s="18">
        <v>2012</v>
      </c>
      <c r="C6073" s="18" t="s">
        <v>2415</v>
      </c>
      <c r="D6073" s="18" t="s">
        <v>2416</v>
      </c>
      <c r="E6073" s="18" t="s">
        <v>2496</v>
      </c>
      <c r="F6073" s="18" t="s">
        <v>2504</v>
      </c>
      <c r="G6073" s="18">
        <v>120</v>
      </c>
      <c r="H6073" s="18">
        <v>2.6133333333333333</v>
      </c>
      <c r="I6073" s="18">
        <v>2.9933333333333332</v>
      </c>
      <c r="Q6073"/>
    </row>
    <row r="6074" spans="2:17" x14ac:dyDescent="0.25">
      <c r="B6074" s="18">
        <v>2012</v>
      </c>
      <c r="C6074" s="18" t="s">
        <v>2415</v>
      </c>
      <c r="D6074" s="18" t="s">
        <v>2416</v>
      </c>
      <c r="E6074" s="18" t="s">
        <v>2496</v>
      </c>
      <c r="F6074" s="18" t="s">
        <v>2505</v>
      </c>
      <c r="G6074" s="18">
        <v>144</v>
      </c>
      <c r="H6074" s="18">
        <v>2.76</v>
      </c>
      <c r="I6074" s="18">
        <v>2.9</v>
      </c>
      <c r="Q6074"/>
    </row>
    <row r="6075" spans="2:17" x14ac:dyDescent="0.25">
      <c r="B6075" s="18">
        <v>2012</v>
      </c>
      <c r="C6075" s="18" t="s">
        <v>2415</v>
      </c>
      <c r="D6075" s="18" t="s">
        <v>2416</v>
      </c>
      <c r="E6075" s="18" t="s">
        <v>2496</v>
      </c>
      <c r="F6075" s="18" t="s">
        <v>2506</v>
      </c>
      <c r="G6075" s="18">
        <v>156</v>
      </c>
      <c r="H6075" s="18">
        <v>2.5066666666666668</v>
      </c>
      <c r="I6075" s="18">
        <v>2.9733333333333332</v>
      </c>
      <c r="Q6075"/>
    </row>
    <row r="6076" spans="2:17" x14ac:dyDescent="0.25">
      <c r="B6076" s="18">
        <v>2012</v>
      </c>
      <c r="C6076" s="18" t="s">
        <v>2415</v>
      </c>
      <c r="D6076" s="18" t="s">
        <v>2416</v>
      </c>
      <c r="E6076" s="18" t="s">
        <v>2496</v>
      </c>
      <c r="F6076" s="18" t="s">
        <v>2507</v>
      </c>
      <c r="G6076" s="18">
        <v>168</v>
      </c>
      <c r="H6076" s="18">
        <v>2.56</v>
      </c>
      <c r="I6076" s="18">
        <v>2.9933333333333332</v>
      </c>
      <c r="Q6076"/>
    </row>
    <row r="6077" spans="2:17" x14ac:dyDescent="0.25">
      <c r="B6077" s="18">
        <v>2012</v>
      </c>
      <c r="C6077" s="18" t="s">
        <v>2415</v>
      </c>
      <c r="D6077" s="18" t="s">
        <v>2416</v>
      </c>
      <c r="E6077" s="18" t="s">
        <v>2496</v>
      </c>
      <c r="F6077" s="18" t="s">
        <v>3800</v>
      </c>
      <c r="G6077" s="18">
        <v>132</v>
      </c>
      <c r="H6077" s="18">
        <v>2.6933333333333334</v>
      </c>
      <c r="I6077" s="18">
        <v>2.9466666666666668</v>
      </c>
      <c r="Q6077"/>
    </row>
    <row r="6078" spans="2:17" x14ac:dyDescent="0.25">
      <c r="B6078" s="18">
        <v>2012</v>
      </c>
      <c r="C6078" s="18" t="s">
        <v>2415</v>
      </c>
      <c r="D6078" s="18" t="s">
        <v>2416</v>
      </c>
      <c r="E6078" s="18" t="s">
        <v>2496</v>
      </c>
      <c r="F6078" s="18" t="s">
        <v>2508</v>
      </c>
      <c r="G6078" s="18">
        <v>156</v>
      </c>
      <c r="H6078" s="18">
        <v>2.42</v>
      </c>
      <c r="I6078" s="18">
        <v>2.8733333333333335</v>
      </c>
      <c r="Q6078"/>
    </row>
    <row r="6079" spans="2:17" x14ac:dyDescent="0.25">
      <c r="B6079" s="18">
        <v>2012</v>
      </c>
      <c r="C6079" s="18" t="s">
        <v>2415</v>
      </c>
      <c r="D6079" s="18" t="s">
        <v>2416</v>
      </c>
      <c r="E6079" s="18" t="s">
        <v>2496</v>
      </c>
      <c r="F6079" s="18" t="s">
        <v>2509</v>
      </c>
      <c r="G6079" s="18">
        <v>120</v>
      </c>
      <c r="H6079" s="18">
        <v>2.58</v>
      </c>
      <c r="I6079" s="18">
        <v>2.9866666666666668</v>
      </c>
      <c r="Q6079"/>
    </row>
    <row r="6080" spans="2:17" x14ac:dyDescent="0.25">
      <c r="B6080" s="18">
        <v>2012</v>
      </c>
      <c r="C6080" s="18" t="s">
        <v>2415</v>
      </c>
      <c r="D6080" s="18" t="s">
        <v>2416</v>
      </c>
      <c r="E6080" s="18" t="s">
        <v>2496</v>
      </c>
      <c r="F6080" s="18" t="s">
        <v>2510</v>
      </c>
      <c r="G6080" s="18">
        <v>120</v>
      </c>
      <c r="H6080" s="18">
        <v>2.2933333333333334</v>
      </c>
      <c r="I6080" s="18">
        <v>2.9533333333333331</v>
      </c>
      <c r="Q6080"/>
    </row>
    <row r="6081" spans="2:17" x14ac:dyDescent="0.25">
      <c r="B6081" s="18">
        <v>2012</v>
      </c>
      <c r="C6081" s="18" t="s">
        <v>2415</v>
      </c>
      <c r="D6081" s="18" t="s">
        <v>2511</v>
      </c>
      <c r="E6081" s="18" t="s">
        <v>2512</v>
      </c>
      <c r="F6081" s="18" t="s">
        <v>2513</v>
      </c>
      <c r="G6081" s="18">
        <v>1416</v>
      </c>
      <c r="H6081" s="18">
        <v>0.71</v>
      </c>
      <c r="I6081" s="18">
        <v>0.94</v>
      </c>
      <c r="Q6081"/>
    </row>
    <row r="6082" spans="2:17" x14ac:dyDescent="0.25">
      <c r="B6082" s="18">
        <v>2012</v>
      </c>
      <c r="C6082" s="18" t="s">
        <v>2415</v>
      </c>
      <c r="D6082" s="18" t="s">
        <v>2511</v>
      </c>
      <c r="E6082" s="18" t="s">
        <v>2512</v>
      </c>
      <c r="F6082" s="18" t="s">
        <v>2514</v>
      </c>
      <c r="G6082" s="18">
        <v>2256</v>
      </c>
      <c r="H6082" s="18">
        <v>0.84</v>
      </c>
      <c r="I6082" s="18">
        <v>0.95</v>
      </c>
      <c r="Q6082"/>
    </row>
    <row r="6083" spans="2:17" x14ac:dyDescent="0.25">
      <c r="B6083" s="18">
        <v>2012</v>
      </c>
      <c r="C6083" s="18" t="s">
        <v>2415</v>
      </c>
      <c r="D6083" s="18" t="s">
        <v>2511</v>
      </c>
      <c r="E6083" s="18" t="s">
        <v>2512</v>
      </c>
      <c r="F6083" s="18" t="s">
        <v>2515</v>
      </c>
      <c r="G6083" s="18">
        <v>1740</v>
      </c>
      <c r="H6083" s="18">
        <v>0.85</v>
      </c>
      <c r="I6083" s="18">
        <v>0.95</v>
      </c>
      <c r="Q6083"/>
    </row>
    <row r="6084" spans="2:17" x14ac:dyDescent="0.25">
      <c r="B6084" s="18">
        <v>2012</v>
      </c>
      <c r="C6084" s="18" t="s">
        <v>2415</v>
      </c>
      <c r="D6084" s="18" t="s">
        <v>2511</v>
      </c>
      <c r="E6084" s="18" t="s">
        <v>2512</v>
      </c>
      <c r="F6084" s="18" t="s">
        <v>2516</v>
      </c>
      <c r="G6084" s="18">
        <v>1296</v>
      </c>
      <c r="H6084" s="18">
        <v>0.82</v>
      </c>
      <c r="I6084" s="18">
        <v>0.9</v>
      </c>
      <c r="Q6084"/>
    </row>
    <row r="6085" spans="2:17" x14ac:dyDescent="0.25">
      <c r="B6085" s="18">
        <v>2012</v>
      </c>
      <c r="C6085" s="18" t="s">
        <v>2415</v>
      </c>
      <c r="D6085" s="18" t="s">
        <v>2511</v>
      </c>
      <c r="E6085" s="18" t="s">
        <v>2512</v>
      </c>
      <c r="F6085" s="18" t="s">
        <v>2517</v>
      </c>
      <c r="G6085" s="18">
        <v>1644</v>
      </c>
      <c r="H6085" s="18">
        <v>0.74</v>
      </c>
      <c r="I6085" s="18">
        <v>0.95</v>
      </c>
      <c r="Q6085"/>
    </row>
    <row r="6086" spans="2:17" x14ac:dyDescent="0.25">
      <c r="B6086" s="18">
        <v>2012</v>
      </c>
      <c r="C6086" s="18" t="s">
        <v>2415</v>
      </c>
      <c r="D6086" s="18" t="s">
        <v>2511</v>
      </c>
      <c r="E6086" s="18" t="s">
        <v>2512</v>
      </c>
      <c r="F6086" s="18" t="s">
        <v>2518</v>
      </c>
      <c r="G6086" s="18">
        <v>1272</v>
      </c>
      <c r="H6086" s="18">
        <v>0.83</v>
      </c>
      <c r="I6086" s="18">
        <v>0.93</v>
      </c>
      <c r="Q6086"/>
    </row>
    <row r="6087" spans="2:17" x14ac:dyDescent="0.25">
      <c r="B6087" s="18">
        <v>2012</v>
      </c>
      <c r="C6087" s="18" t="s">
        <v>2415</v>
      </c>
      <c r="D6087" s="18" t="s">
        <v>2511</v>
      </c>
      <c r="E6087" s="18" t="s">
        <v>2512</v>
      </c>
      <c r="F6087" s="18" t="s">
        <v>2519</v>
      </c>
      <c r="G6087" s="18">
        <v>2148</v>
      </c>
      <c r="H6087" s="18">
        <v>0.7</v>
      </c>
      <c r="I6087" s="18">
        <v>0.96</v>
      </c>
      <c r="Q6087"/>
    </row>
    <row r="6088" spans="2:17" x14ac:dyDescent="0.25">
      <c r="B6088" s="18">
        <v>2012</v>
      </c>
      <c r="C6088" s="18" t="s">
        <v>2415</v>
      </c>
      <c r="D6088" s="18" t="s">
        <v>2511</v>
      </c>
      <c r="E6088" s="18" t="s">
        <v>2512</v>
      </c>
      <c r="F6088" s="18" t="s">
        <v>2520</v>
      </c>
      <c r="G6088" s="18">
        <v>1368</v>
      </c>
      <c r="H6088" s="18">
        <v>0.82</v>
      </c>
      <c r="I6088" s="18">
        <v>0.94</v>
      </c>
      <c r="Q6088"/>
    </row>
    <row r="6089" spans="2:17" x14ac:dyDescent="0.25">
      <c r="B6089" s="18">
        <v>2012</v>
      </c>
      <c r="C6089" s="18" t="s">
        <v>2415</v>
      </c>
      <c r="D6089" s="18" t="s">
        <v>2511</v>
      </c>
      <c r="E6089" s="18" t="s">
        <v>2512</v>
      </c>
      <c r="F6089" s="18" t="s">
        <v>2521</v>
      </c>
      <c r="G6089" s="18">
        <v>1980</v>
      </c>
      <c r="H6089" s="18">
        <v>0.8</v>
      </c>
      <c r="I6089" s="18">
        <v>0.98</v>
      </c>
      <c r="Q6089"/>
    </row>
    <row r="6090" spans="2:17" x14ac:dyDescent="0.25">
      <c r="B6090" s="18">
        <v>2012</v>
      </c>
      <c r="C6090" s="18" t="s">
        <v>2415</v>
      </c>
      <c r="D6090" s="18" t="s">
        <v>2511</v>
      </c>
      <c r="E6090" s="18" t="s">
        <v>2512</v>
      </c>
      <c r="F6090" s="18" t="s">
        <v>2522</v>
      </c>
      <c r="G6090" s="18">
        <v>1560</v>
      </c>
      <c r="H6090" s="18">
        <v>0.86</v>
      </c>
      <c r="I6090" s="18">
        <v>0.96</v>
      </c>
      <c r="Q6090"/>
    </row>
    <row r="6091" spans="2:17" x14ac:dyDescent="0.25">
      <c r="B6091" s="18">
        <v>2012</v>
      </c>
      <c r="C6091" s="18" t="s">
        <v>2415</v>
      </c>
      <c r="D6091" s="18" t="s">
        <v>2511</v>
      </c>
      <c r="E6091" s="18" t="s">
        <v>2512</v>
      </c>
      <c r="F6091" s="18" t="s">
        <v>2523</v>
      </c>
      <c r="G6091" s="18">
        <v>1404</v>
      </c>
      <c r="H6091" s="18">
        <v>0.81</v>
      </c>
      <c r="I6091" s="18">
        <v>0.96</v>
      </c>
      <c r="Q6091"/>
    </row>
    <row r="6092" spans="2:17" x14ac:dyDescent="0.25">
      <c r="B6092" s="18">
        <v>2012</v>
      </c>
      <c r="C6092" s="18" t="s">
        <v>2415</v>
      </c>
      <c r="D6092" s="18" t="s">
        <v>2511</v>
      </c>
      <c r="E6092" s="18" t="s">
        <v>2512</v>
      </c>
      <c r="F6092" s="18" t="s">
        <v>2524</v>
      </c>
      <c r="G6092" s="18">
        <v>2304</v>
      </c>
      <c r="H6092" s="18">
        <v>0.84</v>
      </c>
      <c r="I6092" s="18">
        <v>0.95</v>
      </c>
      <c r="Q6092"/>
    </row>
    <row r="6093" spans="2:17" x14ac:dyDescent="0.25">
      <c r="B6093" s="18">
        <v>2012</v>
      </c>
      <c r="C6093" s="18" t="s">
        <v>2415</v>
      </c>
      <c r="D6093" s="18" t="s">
        <v>2416</v>
      </c>
      <c r="E6093" s="18" t="s">
        <v>2525</v>
      </c>
      <c r="F6093" s="18" t="s">
        <v>2526</v>
      </c>
      <c r="G6093" s="18">
        <v>168</v>
      </c>
      <c r="H6093" s="18">
        <v>2.64</v>
      </c>
      <c r="I6093" s="18">
        <v>2.9866666666666668</v>
      </c>
      <c r="Q6093"/>
    </row>
    <row r="6094" spans="2:17" x14ac:dyDescent="0.25">
      <c r="B6094" s="18">
        <v>2012</v>
      </c>
      <c r="C6094" s="18" t="s">
        <v>2415</v>
      </c>
      <c r="D6094" s="18" t="s">
        <v>2416</v>
      </c>
      <c r="E6094" s="18" t="s">
        <v>2525</v>
      </c>
      <c r="F6094" s="18" t="s">
        <v>2527</v>
      </c>
      <c r="G6094" s="18">
        <v>120</v>
      </c>
      <c r="H6094" s="18">
        <v>2.2799999999999998</v>
      </c>
      <c r="I6094" s="18">
        <v>2.9066666666666667</v>
      </c>
      <c r="Q6094"/>
    </row>
    <row r="6095" spans="2:17" x14ac:dyDescent="0.25">
      <c r="B6095" s="18">
        <v>2012</v>
      </c>
      <c r="C6095" s="18" t="s">
        <v>2415</v>
      </c>
      <c r="D6095" s="18" t="s">
        <v>2416</v>
      </c>
      <c r="E6095" s="18" t="s">
        <v>2525</v>
      </c>
      <c r="F6095" s="18" t="s">
        <v>2528</v>
      </c>
      <c r="G6095" s="18">
        <v>156</v>
      </c>
      <c r="H6095" s="18">
        <v>2.6</v>
      </c>
      <c r="I6095" s="18">
        <v>2.9733333333333332</v>
      </c>
      <c r="Q6095"/>
    </row>
    <row r="6096" spans="2:17" x14ac:dyDescent="0.25">
      <c r="B6096" s="18">
        <v>2012</v>
      </c>
      <c r="C6096" s="18" t="s">
        <v>2415</v>
      </c>
      <c r="D6096" s="18" t="s">
        <v>2416</v>
      </c>
      <c r="E6096" s="18" t="s">
        <v>2525</v>
      </c>
      <c r="F6096" s="18" t="s">
        <v>2529</v>
      </c>
      <c r="G6096" s="18">
        <v>180</v>
      </c>
      <c r="H6096" s="18">
        <v>2.76</v>
      </c>
      <c r="I6096" s="18">
        <v>2.9333333333333331</v>
      </c>
      <c r="Q6096"/>
    </row>
    <row r="6097" spans="2:17" x14ac:dyDescent="0.25">
      <c r="B6097" s="18">
        <v>2012</v>
      </c>
      <c r="C6097" s="18" t="s">
        <v>2415</v>
      </c>
      <c r="D6097" s="18" t="s">
        <v>2416</v>
      </c>
      <c r="E6097" s="18" t="s">
        <v>2525</v>
      </c>
      <c r="F6097" s="18" t="s">
        <v>2530</v>
      </c>
      <c r="G6097" s="18">
        <v>120</v>
      </c>
      <c r="H6097" s="18">
        <v>2.42</v>
      </c>
      <c r="I6097" s="18">
        <v>2.9466666666666668</v>
      </c>
      <c r="Q6097"/>
    </row>
    <row r="6098" spans="2:17" x14ac:dyDescent="0.25">
      <c r="B6098" s="18">
        <v>2012</v>
      </c>
      <c r="C6098" s="18" t="s">
        <v>2415</v>
      </c>
      <c r="D6098" s="18" t="s">
        <v>2416</v>
      </c>
      <c r="E6098" s="18" t="s">
        <v>2525</v>
      </c>
      <c r="F6098" s="18" t="s">
        <v>2531</v>
      </c>
      <c r="G6098" s="18">
        <v>156</v>
      </c>
      <c r="H6098" s="18">
        <v>2.4466666666666668</v>
      </c>
      <c r="I6098" s="18">
        <v>2.8666666666666667</v>
      </c>
      <c r="Q6098"/>
    </row>
    <row r="6099" spans="2:17" x14ac:dyDescent="0.25">
      <c r="B6099" s="18">
        <v>2012</v>
      </c>
      <c r="C6099" s="18" t="s">
        <v>2415</v>
      </c>
      <c r="D6099" s="18" t="s">
        <v>2416</v>
      </c>
      <c r="E6099" s="18" t="s">
        <v>2525</v>
      </c>
      <c r="F6099" s="18" t="s">
        <v>2532</v>
      </c>
      <c r="G6099" s="18">
        <v>120</v>
      </c>
      <c r="H6099" s="18">
        <v>2.2999999999999998</v>
      </c>
      <c r="I6099" s="18">
        <v>2.94</v>
      </c>
      <c r="Q6099"/>
    </row>
    <row r="6100" spans="2:17" x14ac:dyDescent="0.25">
      <c r="B6100" s="18">
        <v>2012</v>
      </c>
      <c r="C6100" s="18" t="s">
        <v>2415</v>
      </c>
      <c r="D6100" s="18" t="s">
        <v>2416</v>
      </c>
      <c r="E6100" s="18" t="s">
        <v>2525</v>
      </c>
      <c r="F6100" s="18" t="s">
        <v>2533</v>
      </c>
      <c r="G6100" s="18">
        <v>132</v>
      </c>
      <c r="H6100" s="18">
        <v>2.4666666666666668</v>
      </c>
      <c r="I6100" s="18">
        <v>2.9</v>
      </c>
      <c r="Q6100"/>
    </row>
    <row r="6101" spans="2:17" x14ac:dyDescent="0.25">
      <c r="B6101" s="18">
        <v>2012</v>
      </c>
      <c r="C6101" s="18" t="s">
        <v>2415</v>
      </c>
      <c r="D6101" s="18" t="s">
        <v>2416</v>
      </c>
      <c r="E6101" s="18" t="s">
        <v>2525</v>
      </c>
      <c r="F6101" s="18" t="s">
        <v>2534</v>
      </c>
      <c r="G6101" s="18">
        <v>168</v>
      </c>
      <c r="H6101" s="18">
        <v>2.6866666666666665</v>
      </c>
      <c r="I6101" s="18">
        <v>2.9733333333333332</v>
      </c>
      <c r="Q6101"/>
    </row>
    <row r="6102" spans="2:17" x14ac:dyDescent="0.25">
      <c r="B6102" s="18">
        <v>2012</v>
      </c>
      <c r="C6102" s="18" t="s">
        <v>2415</v>
      </c>
      <c r="D6102" s="18" t="s">
        <v>2416</v>
      </c>
      <c r="E6102" s="18" t="s">
        <v>2525</v>
      </c>
      <c r="F6102" s="18" t="s">
        <v>2535</v>
      </c>
      <c r="G6102" s="18">
        <v>144</v>
      </c>
      <c r="H6102" s="18">
        <v>2.58</v>
      </c>
      <c r="I6102" s="18">
        <v>3</v>
      </c>
      <c r="Q6102"/>
    </row>
    <row r="6103" spans="2:17" x14ac:dyDescent="0.25">
      <c r="B6103" s="18">
        <v>2012</v>
      </c>
      <c r="C6103" s="18" t="s">
        <v>2415</v>
      </c>
      <c r="D6103" s="18" t="s">
        <v>2416</v>
      </c>
      <c r="E6103" s="18" t="s">
        <v>2525</v>
      </c>
      <c r="F6103" s="18" t="s">
        <v>2536</v>
      </c>
      <c r="G6103" s="18">
        <v>180</v>
      </c>
      <c r="H6103" s="18">
        <v>2.3133333333333335</v>
      </c>
      <c r="I6103" s="18">
        <v>2.98</v>
      </c>
      <c r="Q6103"/>
    </row>
    <row r="6104" spans="2:17" x14ac:dyDescent="0.25">
      <c r="B6104" s="18">
        <v>2012</v>
      </c>
      <c r="C6104" s="18" t="s">
        <v>2415</v>
      </c>
      <c r="D6104" s="18" t="s">
        <v>2416</v>
      </c>
      <c r="E6104" s="18" t="s">
        <v>2525</v>
      </c>
      <c r="F6104" s="18" t="s">
        <v>2537</v>
      </c>
      <c r="G6104" s="18">
        <v>180</v>
      </c>
      <c r="H6104" s="18">
        <v>2.6666666666666665</v>
      </c>
      <c r="I6104" s="18">
        <v>2.9466666666666668</v>
      </c>
      <c r="Q6104"/>
    </row>
    <row r="6105" spans="2:17" x14ac:dyDescent="0.25">
      <c r="B6105" s="18">
        <v>2012</v>
      </c>
      <c r="C6105" s="18" t="s">
        <v>2415</v>
      </c>
      <c r="D6105" s="18" t="s">
        <v>2416</v>
      </c>
      <c r="E6105" s="18" t="s">
        <v>2525</v>
      </c>
      <c r="F6105" s="18" t="s">
        <v>2538</v>
      </c>
      <c r="G6105" s="18">
        <v>132</v>
      </c>
      <c r="H6105" s="18">
        <v>2.7333333333333334</v>
      </c>
      <c r="I6105" s="18">
        <v>2.9933333333333332</v>
      </c>
      <c r="Q6105"/>
    </row>
    <row r="6106" spans="2:17" x14ac:dyDescent="0.25">
      <c r="B6106" s="18">
        <v>2012</v>
      </c>
      <c r="C6106" s="18" t="s">
        <v>2415</v>
      </c>
      <c r="D6106" s="18" t="s">
        <v>2416</v>
      </c>
      <c r="E6106" s="18" t="s">
        <v>2525</v>
      </c>
      <c r="F6106" s="18" t="s">
        <v>2539</v>
      </c>
      <c r="G6106" s="18">
        <v>132</v>
      </c>
      <c r="H6106" s="18">
        <v>2.7733333333333334</v>
      </c>
      <c r="I6106" s="18">
        <v>2.94</v>
      </c>
      <c r="Q6106"/>
    </row>
    <row r="6107" spans="2:17" x14ac:dyDescent="0.25">
      <c r="B6107" s="18">
        <v>2012</v>
      </c>
      <c r="C6107" s="18" t="s">
        <v>2415</v>
      </c>
      <c r="D6107" s="18" t="s">
        <v>2416</v>
      </c>
      <c r="E6107" s="18" t="s">
        <v>2525</v>
      </c>
      <c r="F6107" s="18" t="s">
        <v>2540</v>
      </c>
      <c r="G6107" s="18">
        <v>168</v>
      </c>
      <c r="H6107" s="18">
        <v>2.6133333333333333</v>
      </c>
      <c r="I6107" s="18">
        <v>2.8933333333333335</v>
      </c>
      <c r="Q6107"/>
    </row>
    <row r="6108" spans="2:17" x14ac:dyDescent="0.25">
      <c r="B6108" s="18">
        <v>2012</v>
      </c>
      <c r="C6108" s="18" t="s">
        <v>2415</v>
      </c>
      <c r="D6108" s="18" t="s">
        <v>2416</v>
      </c>
      <c r="E6108" s="18" t="s">
        <v>2525</v>
      </c>
      <c r="F6108" s="18" t="s">
        <v>2541</v>
      </c>
      <c r="G6108" s="18">
        <v>156</v>
      </c>
      <c r="H6108" s="18">
        <v>2.4933333333333332</v>
      </c>
      <c r="I6108" s="18">
        <v>2.8866666666666667</v>
      </c>
      <c r="Q6108"/>
    </row>
    <row r="6109" spans="2:17" x14ac:dyDescent="0.25">
      <c r="B6109" s="18">
        <v>2012</v>
      </c>
      <c r="C6109" s="18" t="s">
        <v>2415</v>
      </c>
      <c r="D6109" s="18" t="s">
        <v>2416</v>
      </c>
      <c r="E6109" s="18" t="s">
        <v>2525</v>
      </c>
      <c r="F6109" s="18" t="s">
        <v>2542</v>
      </c>
      <c r="G6109" s="18">
        <v>180</v>
      </c>
      <c r="H6109" s="18">
        <v>2.6933333333333334</v>
      </c>
      <c r="I6109" s="18">
        <v>2.9933333333333332</v>
      </c>
      <c r="Q6109"/>
    </row>
    <row r="6110" spans="2:17" x14ac:dyDescent="0.25">
      <c r="B6110" s="18">
        <v>2012</v>
      </c>
      <c r="C6110" s="18" t="s">
        <v>2415</v>
      </c>
      <c r="D6110" s="18" t="s">
        <v>2416</v>
      </c>
      <c r="E6110" s="18" t="s">
        <v>2525</v>
      </c>
      <c r="F6110" s="18" t="s">
        <v>2543</v>
      </c>
      <c r="G6110" s="18">
        <v>144</v>
      </c>
      <c r="H6110" s="18">
        <v>2.62</v>
      </c>
      <c r="I6110" s="18">
        <v>2.9533333333333331</v>
      </c>
      <c r="Q6110"/>
    </row>
    <row r="6111" spans="2:17" x14ac:dyDescent="0.25">
      <c r="B6111" s="18">
        <v>2012</v>
      </c>
      <c r="C6111" s="18" t="s">
        <v>2415</v>
      </c>
      <c r="D6111" s="18" t="s">
        <v>2416</v>
      </c>
      <c r="E6111" s="18" t="s">
        <v>2525</v>
      </c>
      <c r="F6111" s="18" t="s">
        <v>2544</v>
      </c>
      <c r="G6111" s="18">
        <v>168</v>
      </c>
      <c r="H6111" s="18">
        <v>2.3866666666666667</v>
      </c>
      <c r="I6111" s="18">
        <v>2.8666666666666667</v>
      </c>
      <c r="Q6111"/>
    </row>
    <row r="6112" spans="2:17" x14ac:dyDescent="0.25">
      <c r="B6112" s="18">
        <v>2012</v>
      </c>
      <c r="C6112" s="18" t="s">
        <v>2415</v>
      </c>
      <c r="D6112" s="18" t="s">
        <v>2416</v>
      </c>
      <c r="E6112" s="18" t="s">
        <v>2525</v>
      </c>
      <c r="F6112" s="18" t="s">
        <v>2545</v>
      </c>
      <c r="G6112" s="18">
        <v>168</v>
      </c>
      <c r="H6112" s="18">
        <v>2.4733333333333332</v>
      </c>
      <c r="I6112" s="18">
        <v>2.92</v>
      </c>
      <c r="Q6112"/>
    </row>
    <row r="6113" spans="2:17" x14ac:dyDescent="0.25">
      <c r="B6113" s="18">
        <v>2012</v>
      </c>
      <c r="C6113" s="18" t="s">
        <v>2415</v>
      </c>
      <c r="D6113" s="18" t="s">
        <v>2416</v>
      </c>
      <c r="E6113" s="18" t="s">
        <v>2525</v>
      </c>
      <c r="F6113" s="18" t="s">
        <v>2546</v>
      </c>
      <c r="G6113" s="18">
        <v>168</v>
      </c>
      <c r="H6113" s="18">
        <v>2.3266666666666667</v>
      </c>
      <c r="I6113" s="18">
        <v>2.92</v>
      </c>
      <c r="Q6113"/>
    </row>
    <row r="6114" spans="2:17" x14ac:dyDescent="0.25">
      <c r="B6114" s="18">
        <v>2012</v>
      </c>
      <c r="C6114" s="18" t="s">
        <v>2415</v>
      </c>
      <c r="D6114" s="18" t="s">
        <v>2416</v>
      </c>
      <c r="E6114" s="18" t="s">
        <v>2525</v>
      </c>
      <c r="F6114" s="18" t="s">
        <v>2547</v>
      </c>
      <c r="G6114" s="18">
        <v>132</v>
      </c>
      <c r="H6114" s="18">
        <v>2.7933333333333334</v>
      </c>
      <c r="I6114" s="18">
        <v>2.94</v>
      </c>
      <c r="Q6114"/>
    </row>
    <row r="6115" spans="2:17" x14ac:dyDescent="0.25">
      <c r="B6115" s="18">
        <v>2012</v>
      </c>
      <c r="C6115" s="18" t="s">
        <v>2415</v>
      </c>
      <c r="D6115" s="18" t="s">
        <v>2416</v>
      </c>
      <c r="E6115" s="18" t="s">
        <v>2525</v>
      </c>
      <c r="F6115" s="18" t="s">
        <v>2548</v>
      </c>
      <c r="G6115" s="18">
        <v>144</v>
      </c>
      <c r="H6115" s="18">
        <v>2.3066666666666666</v>
      </c>
      <c r="I6115" s="18">
        <v>2.96</v>
      </c>
      <c r="Q6115"/>
    </row>
    <row r="6116" spans="2:17" x14ac:dyDescent="0.25">
      <c r="B6116" s="18">
        <v>2012</v>
      </c>
      <c r="C6116" s="18" t="s">
        <v>2415</v>
      </c>
      <c r="D6116" s="18" t="s">
        <v>2416</v>
      </c>
      <c r="E6116" s="18" t="s">
        <v>2525</v>
      </c>
      <c r="F6116" s="18" t="s">
        <v>2549</v>
      </c>
      <c r="G6116" s="18">
        <v>156</v>
      </c>
      <c r="H6116" s="18">
        <v>2.6</v>
      </c>
      <c r="I6116" s="18">
        <v>2.9333333333333331</v>
      </c>
      <c r="Q6116"/>
    </row>
    <row r="6117" spans="2:17" x14ac:dyDescent="0.25">
      <c r="B6117" s="18">
        <v>2012</v>
      </c>
      <c r="C6117" s="18" t="s">
        <v>2415</v>
      </c>
      <c r="D6117" s="18" t="s">
        <v>2416</v>
      </c>
      <c r="E6117" s="18" t="s">
        <v>2525</v>
      </c>
      <c r="F6117" s="18" t="s">
        <v>2550</v>
      </c>
      <c r="G6117" s="18">
        <v>132</v>
      </c>
      <c r="H6117" s="18">
        <v>2.3866666666666667</v>
      </c>
      <c r="I6117" s="18">
        <v>2.8666666666666667</v>
      </c>
      <c r="Q6117"/>
    </row>
    <row r="6118" spans="2:17" x14ac:dyDescent="0.25">
      <c r="B6118" s="18">
        <v>2012</v>
      </c>
      <c r="C6118" s="18" t="s">
        <v>2415</v>
      </c>
      <c r="D6118" s="18" t="s">
        <v>2416</v>
      </c>
      <c r="E6118" s="18" t="s">
        <v>2525</v>
      </c>
      <c r="F6118" s="18" t="s">
        <v>2551</v>
      </c>
      <c r="G6118" s="18">
        <v>144</v>
      </c>
      <c r="H6118" s="18">
        <v>2.44</v>
      </c>
      <c r="I6118" s="18">
        <v>2.9733333333333332</v>
      </c>
      <c r="Q6118"/>
    </row>
    <row r="6119" spans="2:17" x14ac:dyDescent="0.25">
      <c r="B6119" s="18">
        <v>2012</v>
      </c>
      <c r="C6119" s="18" t="s">
        <v>2415</v>
      </c>
      <c r="D6119" s="18" t="s">
        <v>2416</v>
      </c>
      <c r="E6119" s="18" t="s">
        <v>2525</v>
      </c>
      <c r="F6119" s="18" t="s">
        <v>2552</v>
      </c>
      <c r="G6119" s="18">
        <v>120</v>
      </c>
      <c r="H6119" s="18">
        <v>2.3133333333333335</v>
      </c>
      <c r="I6119" s="18">
        <v>2.9333333333333331</v>
      </c>
      <c r="Q6119"/>
    </row>
    <row r="6120" spans="2:17" x14ac:dyDescent="0.25">
      <c r="B6120" s="18">
        <v>2012</v>
      </c>
      <c r="C6120" s="18" t="s">
        <v>2415</v>
      </c>
      <c r="D6120" s="18" t="s">
        <v>2416</v>
      </c>
      <c r="E6120" s="18" t="s">
        <v>2525</v>
      </c>
      <c r="F6120" s="18" t="s">
        <v>2553</v>
      </c>
      <c r="G6120" s="18">
        <v>144</v>
      </c>
      <c r="H6120" s="18">
        <v>2.3199999999999998</v>
      </c>
      <c r="I6120" s="18">
        <v>2.88</v>
      </c>
      <c r="Q6120"/>
    </row>
    <row r="6121" spans="2:17" x14ac:dyDescent="0.25">
      <c r="B6121" s="18">
        <v>2012</v>
      </c>
      <c r="C6121" s="18" t="s">
        <v>2415</v>
      </c>
      <c r="D6121" s="18" t="s">
        <v>2416</v>
      </c>
      <c r="E6121" s="18" t="s">
        <v>2525</v>
      </c>
      <c r="F6121" s="18" t="s">
        <v>2554</v>
      </c>
      <c r="G6121" s="18">
        <v>180</v>
      </c>
      <c r="H6121" s="18">
        <v>2.7466666666666666</v>
      </c>
      <c r="I6121" s="18">
        <v>2.98</v>
      </c>
      <c r="Q6121"/>
    </row>
    <row r="6122" spans="2:17" x14ac:dyDescent="0.25">
      <c r="B6122" s="18">
        <v>2012</v>
      </c>
      <c r="C6122" s="18" t="s">
        <v>2415</v>
      </c>
      <c r="D6122" s="18" t="s">
        <v>2416</v>
      </c>
      <c r="E6122" s="18" t="s">
        <v>2525</v>
      </c>
      <c r="F6122" s="18" t="s">
        <v>2555</v>
      </c>
      <c r="G6122" s="18">
        <v>180</v>
      </c>
      <c r="H6122" s="18">
        <v>2.6933333333333334</v>
      </c>
      <c r="I6122" s="18">
        <v>2.9066666666666667</v>
      </c>
      <c r="Q6122"/>
    </row>
    <row r="6123" spans="2:17" x14ac:dyDescent="0.25">
      <c r="B6123" s="18">
        <v>2012</v>
      </c>
      <c r="C6123" s="18" t="s">
        <v>2415</v>
      </c>
      <c r="D6123" s="18" t="s">
        <v>2416</v>
      </c>
      <c r="E6123" s="18" t="s">
        <v>2525</v>
      </c>
      <c r="F6123" s="18" t="s">
        <v>2556</v>
      </c>
      <c r="G6123" s="18">
        <v>144</v>
      </c>
      <c r="H6123" s="18">
        <v>2.3266666666666667</v>
      </c>
      <c r="I6123" s="18">
        <v>3</v>
      </c>
      <c r="Q6123"/>
    </row>
    <row r="6124" spans="2:17" x14ac:dyDescent="0.25">
      <c r="B6124" s="18">
        <v>2012</v>
      </c>
      <c r="C6124" s="18" t="s">
        <v>2415</v>
      </c>
      <c r="D6124" s="18" t="s">
        <v>2416</v>
      </c>
      <c r="E6124" s="18" t="s">
        <v>2525</v>
      </c>
      <c r="F6124" s="18" t="s">
        <v>2557</v>
      </c>
      <c r="G6124" s="18">
        <v>120</v>
      </c>
      <c r="H6124" s="18">
        <v>2.5733333333333333</v>
      </c>
      <c r="I6124" s="18">
        <v>2.8933333333333335</v>
      </c>
      <c r="Q6124"/>
    </row>
    <row r="6125" spans="2:17" x14ac:dyDescent="0.25">
      <c r="B6125" s="18">
        <v>2012</v>
      </c>
      <c r="C6125" s="18" t="s">
        <v>2415</v>
      </c>
      <c r="D6125" s="18" t="s">
        <v>2416</v>
      </c>
      <c r="E6125" s="18" t="s">
        <v>2525</v>
      </c>
      <c r="F6125" s="18" t="s">
        <v>2558</v>
      </c>
      <c r="G6125" s="18">
        <v>156</v>
      </c>
      <c r="H6125" s="18">
        <v>2.3133333333333335</v>
      </c>
      <c r="I6125" s="18">
        <v>3</v>
      </c>
      <c r="Q6125"/>
    </row>
    <row r="6126" spans="2:17" x14ac:dyDescent="0.25">
      <c r="B6126" s="18">
        <v>2012</v>
      </c>
      <c r="C6126" s="18" t="s">
        <v>2415</v>
      </c>
      <c r="D6126" s="18" t="s">
        <v>2416</v>
      </c>
      <c r="E6126" s="18" t="s">
        <v>2525</v>
      </c>
      <c r="F6126" s="18" t="s">
        <v>2559</v>
      </c>
      <c r="G6126" s="18">
        <v>168</v>
      </c>
      <c r="H6126" s="18">
        <v>2.5466666666666669</v>
      </c>
      <c r="I6126" s="18">
        <v>2.98</v>
      </c>
      <c r="Q6126"/>
    </row>
    <row r="6127" spans="2:17" x14ac:dyDescent="0.25">
      <c r="B6127" s="18">
        <v>2012</v>
      </c>
      <c r="C6127" s="18" t="s">
        <v>2415</v>
      </c>
      <c r="D6127" s="18" t="s">
        <v>2416</v>
      </c>
      <c r="E6127" s="18" t="s">
        <v>2525</v>
      </c>
      <c r="F6127" s="18" t="s">
        <v>2560</v>
      </c>
      <c r="G6127" s="18">
        <v>132</v>
      </c>
      <c r="H6127" s="18">
        <v>2.5733333333333333</v>
      </c>
      <c r="I6127" s="18">
        <v>2.88</v>
      </c>
      <c r="Q6127"/>
    </row>
    <row r="6128" spans="2:17" x14ac:dyDescent="0.25">
      <c r="B6128" s="18">
        <v>2012</v>
      </c>
      <c r="C6128" s="18" t="s">
        <v>2415</v>
      </c>
      <c r="D6128" s="18" t="s">
        <v>2416</v>
      </c>
      <c r="E6128" s="18" t="s">
        <v>2525</v>
      </c>
      <c r="F6128" s="18" t="s">
        <v>2561</v>
      </c>
      <c r="G6128" s="18">
        <v>120</v>
      </c>
      <c r="H6128" s="18">
        <v>2.7933333333333334</v>
      </c>
      <c r="I6128" s="18">
        <v>2.96</v>
      </c>
      <c r="Q6128"/>
    </row>
    <row r="6129" spans="2:17" x14ac:dyDescent="0.25">
      <c r="B6129" s="18">
        <v>2012</v>
      </c>
      <c r="C6129" s="18" t="s">
        <v>2415</v>
      </c>
      <c r="D6129" s="18" t="s">
        <v>2416</v>
      </c>
      <c r="E6129" s="18" t="s">
        <v>2525</v>
      </c>
      <c r="F6129" s="18" t="s">
        <v>2562</v>
      </c>
      <c r="G6129" s="18">
        <v>168</v>
      </c>
      <c r="H6129" s="18">
        <v>2.7266666666666666</v>
      </c>
      <c r="I6129" s="18">
        <v>2.92</v>
      </c>
      <c r="Q6129"/>
    </row>
    <row r="6130" spans="2:17" x14ac:dyDescent="0.25">
      <c r="B6130" s="18">
        <v>2012</v>
      </c>
      <c r="C6130" s="18" t="s">
        <v>2415</v>
      </c>
      <c r="D6130" s="18" t="s">
        <v>2416</v>
      </c>
      <c r="E6130" s="18" t="s">
        <v>2525</v>
      </c>
      <c r="F6130" s="18" t="s">
        <v>2563</v>
      </c>
      <c r="G6130" s="18">
        <v>156</v>
      </c>
      <c r="H6130" s="18">
        <v>2.6</v>
      </c>
      <c r="I6130" s="18">
        <v>2.8933333333333335</v>
      </c>
      <c r="Q6130"/>
    </row>
    <row r="6131" spans="2:17" x14ac:dyDescent="0.25">
      <c r="B6131" s="18">
        <v>2012</v>
      </c>
      <c r="C6131" s="18" t="s">
        <v>2415</v>
      </c>
      <c r="D6131" s="18" t="s">
        <v>2416</v>
      </c>
      <c r="E6131" s="18" t="s">
        <v>2525</v>
      </c>
      <c r="F6131" s="18" t="s">
        <v>2564</v>
      </c>
      <c r="G6131" s="18">
        <v>156</v>
      </c>
      <c r="H6131" s="18">
        <v>2.2666666666666666</v>
      </c>
      <c r="I6131" s="18">
        <v>2.9</v>
      </c>
      <c r="Q6131"/>
    </row>
    <row r="6132" spans="2:17" x14ac:dyDescent="0.25">
      <c r="B6132" s="18">
        <v>2012</v>
      </c>
      <c r="C6132" s="18" t="s">
        <v>2415</v>
      </c>
      <c r="D6132" s="18" t="s">
        <v>2416</v>
      </c>
      <c r="E6132" s="18" t="s">
        <v>2525</v>
      </c>
      <c r="F6132" s="18" t="s">
        <v>2565</v>
      </c>
      <c r="G6132" s="18">
        <v>132</v>
      </c>
      <c r="H6132" s="18">
        <v>2.5266666666666668</v>
      </c>
      <c r="I6132" s="18">
        <v>2.9666666666666668</v>
      </c>
      <c r="Q6132"/>
    </row>
    <row r="6133" spans="2:17" x14ac:dyDescent="0.25">
      <c r="B6133" s="18">
        <v>2012</v>
      </c>
      <c r="C6133" s="18" t="s">
        <v>2415</v>
      </c>
      <c r="D6133" s="18" t="s">
        <v>2416</v>
      </c>
      <c r="E6133" s="18" t="s">
        <v>2525</v>
      </c>
      <c r="F6133" s="18" t="s">
        <v>2566</v>
      </c>
      <c r="G6133" s="18">
        <v>168</v>
      </c>
      <c r="H6133" s="18">
        <v>2.62</v>
      </c>
      <c r="I6133" s="18">
        <v>2.9133333333333336</v>
      </c>
      <c r="Q6133"/>
    </row>
    <row r="6134" spans="2:17" x14ac:dyDescent="0.25">
      <c r="B6134" s="18">
        <v>2012</v>
      </c>
      <c r="C6134" s="18" t="s">
        <v>2415</v>
      </c>
      <c r="D6134" s="18" t="s">
        <v>2416</v>
      </c>
      <c r="E6134" s="18" t="s">
        <v>2525</v>
      </c>
      <c r="F6134" s="18" t="s">
        <v>2567</v>
      </c>
      <c r="G6134" s="18">
        <v>156</v>
      </c>
      <c r="H6134" s="18">
        <v>2.5266666666666668</v>
      </c>
      <c r="I6134" s="18">
        <v>2.9733333333333332</v>
      </c>
      <c r="Q6134"/>
    </row>
    <row r="6135" spans="2:17" x14ac:dyDescent="0.25">
      <c r="B6135" s="18">
        <v>2012</v>
      </c>
      <c r="C6135" s="18" t="s">
        <v>2415</v>
      </c>
      <c r="D6135" s="18" t="s">
        <v>2416</v>
      </c>
      <c r="E6135" s="18" t="s">
        <v>2525</v>
      </c>
      <c r="F6135" s="18" t="s">
        <v>2568</v>
      </c>
      <c r="G6135" s="18">
        <v>156</v>
      </c>
      <c r="H6135" s="18">
        <v>2.2666666666666666</v>
      </c>
      <c r="I6135" s="18">
        <v>2.9333333333333331</v>
      </c>
      <c r="Q6135"/>
    </row>
    <row r="6136" spans="2:17" x14ac:dyDescent="0.25">
      <c r="B6136" s="18">
        <v>2012</v>
      </c>
      <c r="C6136" s="18" t="s">
        <v>2415</v>
      </c>
      <c r="D6136" s="18" t="s">
        <v>2416</v>
      </c>
      <c r="E6136" s="18" t="s">
        <v>2525</v>
      </c>
      <c r="F6136" s="18" t="s">
        <v>2569</v>
      </c>
      <c r="G6136" s="18">
        <v>144</v>
      </c>
      <c r="H6136" s="18">
        <v>2.3466666666666667</v>
      </c>
      <c r="I6136" s="18">
        <v>3</v>
      </c>
      <c r="Q6136"/>
    </row>
    <row r="6137" spans="2:17" x14ac:dyDescent="0.25">
      <c r="B6137" s="18">
        <v>2012</v>
      </c>
      <c r="C6137" s="18" t="s">
        <v>2415</v>
      </c>
      <c r="D6137" s="18" t="s">
        <v>2416</v>
      </c>
      <c r="E6137" s="18" t="s">
        <v>2525</v>
      </c>
      <c r="F6137" s="18" t="s">
        <v>2570</v>
      </c>
      <c r="G6137" s="18">
        <v>168</v>
      </c>
      <c r="H6137" s="18">
        <v>2.3133333333333335</v>
      </c>
      <c r="I6137" s="18">
        <v>2.8866666666666667</v>
      </c>
      <c r="Q6137"/>
    </row>
    <row r="6138" spans="2:17" x14ac:dyDescent="0.25">
      <c r="B6138" s="18">
        <v>2012</v>
      </c>
      <c r="C6138" s="18" t="s">
        <v>2415</v>
      </c>
      <c r="D6138" s="18" t="s">
        <v>2416</v>
      </c>
      <c r="E6138" s="18" t="s">
        <v>2525</v>
      </c>
      <c r="F6138" s="18" t="s">
        <v>2571</v>
      </c>
      <c r="G6138" s="18">
        <v>156</v>
      </c>
      <c r="H6138" s="18">
        <v>2.5533333333333332</v>
      </c>
      <c r="I6138" s="18">
        <v>2.9866666666666668</v>
      </c>
      <c r="Q6138"/>
    </row>
    <row r="6139" spans="2:17" x14ac:dyDescent="0.25">
      <c r="B6139" s="18">
        <v>2012</v>
      </c>
      <c r="C6139" s="18" t="s">
        <v>2415</v>
      </c>
      <c r="D6139" s="18" t="s">
        <v>2416</v>
      </c>
      <c r="E6139" s="18" t="s">
        <v>2525</v>
      </c>
      <c r="F6139" s="18" t="s">
        <v>2572</v>
      </c>
      <c r="G6139" s="18">
        <v>144</v>
      </c>
      <c r="H6139" s="18">
        <v>2.4266666666666667</v>
      </c>
      <c r="I6139" s="18">
        <v>2.9466666666666668</v>
      </c>
      <c r="Q6139"/>
    </row>
    <row r="6140" spans="2:17" x14ac:dyDescent="0.25">
      <c r="B6140" s="18">
        <v>2012</v>
      </c>
      <c r="C6140" s="18" t="s">
        <v>2415</v>
      </c>
      <c r="D6140" s="18" t="s">
        <v>2416</v>
      </c>
      <c r="E6140" s="18" t="s">
        <v>2525</v>
      </c>
      <c r="F6140" s="18" t="s">
        <v>2573</v>
      </c>
      <c r="G6140" s="18">
        <v>132</v>
      </c>
      <c r="H6140" s="18">
        <v>2.6466666666666665</v>
      </c>
      <c r="I6140" s="18">
        <v>2.96</v>
      </c>
      <c r="Q6140"/>
    </row>
    <row r="6141" spans="2:17" x14ac:dyDescent="0.25">
      <c r="B6141" s="18">
        <v>2012</v>
      </c>
      <c r="C6141" s="18" t="s">
        <v>2415</v>
      </c>
      <c r="D6141" s="18" t="s">
        <v>2416</v>
      </c>
      <c r="E6141" s="18" t="s">
        <v>2525</v>
      </c>
      <c r="F6141" s="18" t="s">
        <v>2574</v>
      </c>
      <c r="G6141" s="18">
        <v>120</v>
      </c>
      <c r="H6141" s="18">
        <v>2.6866666666666665</v>
      </c>
      <c r="I6141" s="18">
        <v>2.9733333333333332</v>
      </c>
      <c r="Q6141"/>
    </row>
    <row r="6142" spans="2:17" x14ac:dyDescent="0.25">
      <c r="B6142" s="18">
        <v>2012</v>
      </c>
      <c r="C6142" s="18" t="s">
        <v>2415</v>
      </c>
      <c r="D6142" s="18" t="s">
        <v>2416</v>
      </c>
      <c r="E6142" s="18" t="s">
        <v>2525</v>
      </c>
      <c r="F6142" s="18" t="s">
        <v>2575</v>
      </c>
      <c r="G6142" s="18">
        <v>120</v>
      </c>
      <c r="H6142" s="18">
        <v>2.62</v>
      </c>
      <c r="I6142" s="18">
        <v>2.9133333333333336</v>
      </c>
      <c r="Q6142"/>
    </row>
    <row r="6143" spans="2:17" x14ac:dyDescent="0.25">
      <c r="B6143" s="18">
        <v>2012</v>
      </c>
      <c r="C6143" s="18" t="s">
        <v>2415</v>
      </c>
      <c r="D6143" s="18" t="s">
        <v>2416</v>
      </c>
      <c r="E6143" s="18" t="s">
        <v>2525</v>
      </c>
      <c r="F6143" s="18" t="s">
        <v>2576</v>
      </c>
      <c r="G6143" s="18">
        <v>144</v>
      </c>
      <c r="H6143" s="18">
        <v>2.6266666666666665</v>
      </c>
      <c r="I6143" s="18">
        <v>2.96</v>
      </c>
      <c r="Q6143"/>
    </row>
    <row r="6144" spans="2:17" x14ac:dyDescent="0.25">
      <c r="B6144" s="18">
        <v>2012</v>
      </c>
      <c r="C6144" s="18" t="s">
        <v>2415</v>
      </c>
      <c r="D6144" s="18" t="s">
        <v>2416</v>
      </c>
      <c r="E6144" s="18" t="s">
        <v>2525</v>
      </c>
      <c r="F6144" s="18" t="s">
        <v>2577</v>
      </c>
      <c r="G6144" s="18">
        <v>132</v>
      </c>
      <c r="H6144" s="18">
        <v>2.4666666666666668</v>
      </c>
      <c r="I6144" s="18">
        <v>2.8733333333333335</v>
      </c>
      <c r="Q6144"/>
    </row>
    <row r="6145" spans="2:17" x14ac:dyDescent="0.25">
      <c r="B6145" s="18">
        <v>2012</v>
      </c>
      <c r="C6145" s="18" t="s">
        <v>2415</v>
      </c>
      <c r="D6145" s="18" t="s">
        <v>2416</v>
      </c>
      <c r="E6145" s="18" t="s">
        <v>2525</v>
      </c>
      <c r="F6145" s="18" t="s">
        <v>2578</v>
      </c>
      <c r="G6145" s="18">
        <v>132</v>
      </c>
      <c r="H6145" s="18">
        <v>2.5666666666666669</v>
      </c>
      <c r="I6145" s="18">
        <v>2.9333333333333331</v>
      </c>
      <c r="Q6145"/>
    </row>
    <row r="6146" spans="2:17" x14ac:dyDescent="0.25">
      <c r="B6146" s="18">
        <v>2012</v>
      </c>
      <c r="C6146" s="18" t="s">
        <v>2415</v>
      </c>
      <c r="D6146" s="18" t="s">
        <v>2416</v>
      </c>
      <c r="E6146" s="18" t="s">
        <v>2525</v>
      </c>
      <c r="F6146" s="18" t="s">
        <v>2579</v>
      </c>
      <c r="G6146" s="18">
        <v>168</v>
      </c>
      <c r="H6146" s="18">
        <v>2.5466666666666669</v>
      </c>
      <c r="I6146" s="18">
        <v>2.9533333333333331</v>
      </c>
      <c r="Q6146"/>
    </row>
    <row r="6147" spans="2:17" x14ac:dyDescent="0.25">
      <c r="B6147" s="18">
        <v>2012</v>
      </c>
      <c r="C6147" s="18" t="s">
        <v>2415</v>
      </c>
      <c r="D6147" s="18" t="s">
        <v>2416</v>
      </c>
      <c r="E6147" s="18" t="s">
        <v>2525</v>
      </c>
      <c r="F6147" s="18" t="s">
        <v>2580</v>
      </c>
      <c r="G6147" s="18">
        <v>120</v>
      </c>
      <c r="H6147" s="18">
        <v>2.7466666666666666</v>
      </c>
      <c r="I6147" s="18">
        <v>2.9533333333333331</v>
      </c>
      <c r="Q6147"/>
    </row>
    <row r="6148" spans="2:17" x14ac:dyDescent="0.25">
      <c r="B6148" s="18">
        <v>2012</v>
      </c>
      <c r="C6148" s="18" t="s">
        <v>2415</v>
      </c>
      <c r="D6148" s="18" t="s">
        <v>2416</v>
      </c>
      <c r="E6148" s="18" t="s">
        <v>2525</v>
      </c>
      <c r="F6148" s="18" t="s">
        <v>2581</v>
      </c>
      <c r="G6148" s="18">
        <v>120</v>
      </c>
      <c r="H6148" s="18">
        <v>2.7666666666666666</v>
      </c>
      <c r="I6148" s="18">
        <v>2.9533333333333331</v>
      </c>
      <c r="Q6148"/>
    </row>
    <row r="6149" spans="2:17" x14ac:dyDescent="0.25">
      <c r="B6149" s="18">
        <v>2012</v>
      </c>
      <c r="C6149" s="18" t="s">
        <v>2415</v>
      </c>
      <c r="D6149" s="18" t="s">
        <v>2416</v>
      </c>
      <c r="E6149" s="18" t="s">
        <v>2525</v>
      </c>
      <c r="F6149" s="18" t="s">
        <v>2582</v>
      </c>
      <c r="G6149" s="18">
        <v>120</v>
      </c>
      <c r="H6149" s="18">
        <v>2.4866666666666668</v>
      </c>
      <c r="I6149" s="18">
        <v>2.9733333333333332</v>
      </c>
      <c r="Q6149"/>
    </row>
    <row r="6150" spans="2:17" x14ac:dyDescent="0.25">
      <c r="B6150" s="18">
        <v>2012</v>
      </c>
      <c r="C6150" s="18" t="s">
        <v>2415</v>
      </c>
      <c r="D6150" s="18" t="s">
        <v>2416</v>
      </c>
      <c r="E6150" s="18" t="s">
        <v>2525</v>
      </c>
      <c r="F6150" s="18" t="s">
        <v>2583</v>
      </c>
      <c r="G6150" s="18">
        <v>168</v>
      </c>
      <c r="H6150" s="18">
        <v>2.56</v>
      </c>
      <c r="I6150" s="18">
        <v>2.9666666666666668</v>
      </c>
      <c r="Q6150"/>
    </row>
    <row r="6151" spans="2:17" x14ac:dyDescent="0.25">
      <c r="B6151" s="18">
        <v>2012</v>
      </c>
      <c r="C6151" s="18" t="s">
        <v>2415</v>
      </c>
      <c r="D6151" s="18" t="s">
        <v>2416</v>
      </c>
      <c r="E6151" s="18" t="s">
        <v>2525</v>
      </c>
      <c r="F6151" s="18" t="s">
        <v>2584</v>
      </c>
      <c r="G6151" s="18">
        <v>144</v>
      </c>
      <c r="H6151" s="18">
        <v>2.58</v>
      </c>
      <c r="I6151" s="18">
        <v>2.9266666666666667</v>
      </c>
      <c r="Q6151"/>
    </row>
    <row r="6152" spans="2:17" x14ac:dyDescent="0.25">
      <c r="B6152" s="18">
        <v>2012</v>
      </c>
      <c r="C6152" s="18" t="s">
        <v>2415</v>
      </c>
      <c r="D6152" s="18" t="s">
        <v>2416</v>
      </c>
      <c r="E6152" s="18" t="s">
        <v>2525</v>
      </c>
      <c r="F6152" s="18" t="s">
        <v>2585</v>
      </c>
      <c r="G6152" s="18">
        <v>144</v>
      </c>
      <c r="H6152" s="18">
        <v>2.5266666666666668</v>
      </c>
      <c r="I6152" s="18">
        <v>2.9533333333333331</v>
      </c>
      <c r="Q6152"/>
    </row>
    <row r="6153" spans="2:17" x14ac:dyDescent="0.25">
      <c r="B6153" s="18">
        <v>2012</v>
      </c>
      <c r="C6153" s="18" t="s">
        <v>2415</v>
      </c>
      <c r="D6153" s="18" t="s">
        <v>2416</v>
      </c>
      <c r="E6153" s="18" t="s">
        <v>2525</v>
      </c>
      <c r="F6153" s="18" t="s">
        <v>2586</v>
      </c>
      <c r="G6153" s="18">
        <v>180</v>
      </c>
      <c r="H6153" s="18">
        <v>2.7266666666666666</v>
      </c>
      <c r="I6153" s="18">
        <v>2.9066666666666667</v>
      </c>
      <c r="Q6153"/>
    </row>
    <row r="6154" spans="2:17" x14ac:dyDescent="0.25">
      <c r="B6154" s="18">
        <v>2012</v>
      </c>
      <c r="C6154" s="18" t="s">
        <v>2415</v>
      </c>
      <c r="D6154" s="18" t="s">
        <v>2416</v>
      </c>
      <c r="E6154" s="18" t="s">
        <v>2525</v>
      </c>
      <c r="F6154" s="18" t="s">
        <v>2587</v>
      </c>
      <c r="G6154" s="18">
        <v>132</v>
      </c>
      <c r="H6154" s="18">
        <v>2.66</v>
      </c>
      <c r="I6154" s="18">
        <v>2.94</v>
      </c>
      <c r="Q6154"/>
    </row>
    <row r="6155" spans="2:17" x14ac:dyDescent="0.25">
      <c r="B6155" s="18">
        <v>2012</v>
      </c>
      <c r="C6155" s="18" t="s">
        <v>2415</v>
      </c>
      <c r="D6155" s="18" t="s">
        <v>2416</v>
      </c>
      <c r="E6155" s="18" t="s">
        <v>2525</v>
      </c>
      <c r="F6155" s="18" t="s">
        <v>2588</v>
      </c>
      <c r="G6155" s="18">
        <v>120</v>
      </c>
      <c r="H6155" s="18">
        <v>2.6066666666666665</v>
      </c>
      <c r="I6155" s="18">
        <v>2.8733333333333335</v>
      </c>
      <c r="Q6155"/>
    </row>
    <row r="6156" spans="2:17" x14ac:dyDescent="0.25">
      <c r="B6156" s="18">
        <v>2012</v>
      </c>
      <c r="C6156" s="18" t="s">
        <v>2415</v>
      </c>
      <c r="D6156" s="18" t="s">
        <v>2416</v>
      </c>
      <c r="E6156" s="18" t="s">
        <v>2525</v>
      </c>
      <c r="F6156" s="18" t="s">
        <v>2589</v>
      </c>
      <c r="G6156" s="18">
        <v>120</v>
      </c>
      <c r="H6156" s="18">
        <v>2.7066666666666666</v>
      </c>
      <c r="I6156" s="18">
        <v>2.8666666666666667</v>
      </c>
      <c r="Q6156"/>
    </row>
    <row r="6157" spans="2:17" x14ac:dyDescent="0.25">
      <c r="B6157" s="18">
        <v>2012</v>
      </c>
      <c r="C6157" s="18" t="s">
        <v>2415</v>
      </c>
      <c r="D6157" s="18" t="s">
        <v>2416</v>
      </c>
      <c r="E6157" s="18" t="s">
        <v>2525</v>
      </c>
      <c r="F6157" s="18" t="s">
        <v>2590</v>
      </c>
      <c r="G6157" s="18">
        <v>144</v>
      </c>
      <c r="H6157" s="18">
        <v>2.5533333333333332</v>
      </c>
      <c r="I6157" s="18">
        <v>2.9533333333333331</v>
      </c>
      <c r="Q6157"/>
    </row>
    <row r="6158" spans="2:17" x14ac:dyDescent="0.25">
      <c r="B6158" s="18">
        <v>2012</v>
      </c>
      <c r="C6158" s="18" t="s">
        <v>2415</v>
      </c>
      <c r="D6158" s="18" t="s">
        <v>2416</v>
      </c>
      <c r="E6158" s="18" t="s">
        <v>2525</v>
      </c>
      <c r="F6158" s="18" t="s">
        <v>2591</v>
      </c>
      <c r="G6158" s="18">
        <v>120</v>
      </c>
      <c r="H6158" s="18">
        <v>2.6333333333333333</v>
      </c>
      <c r="I6158" s="18">
        <v>2.9866666666666668</v>
      </c>
      <c r="Q6158"/>
    </row>
    <row r="6159" spans="2:17" x14ac:dyDescent="0.25">
      <c r="B6159" s="18">
        <v>2012</v>
      </c>
      <c r="C6159" s="18" t="s">
        <v>2415</v>
      </c>
      <c r="D6159" s="18" t="s">
        <v>2416</v>
      </c>
      <c r="E6159" s="18" t="s">
        <v>2525</v>
      </c>
      <c r="F6159" s="18" t="s">
        <v>2592</v>
      </c>
      <c r="G6159" s="18">
        <v>168</v>
      </c>
      <c r="H6159" s="18">
        <v>2.4666666666666668</v>
      </c>
      <c r="I6159" s="18">
        <v>2.8933333333333335</v>
      </c>
      <c r="Q6159"/>
    </row>
    <row r="6160" spans="2:17" x14ac:dyDescent="0.25">
      <c r="B6160" s="18">
        <v>2012</v>
      </c>
      <c r="C6160" s="18" t="s">
        <v>2415</v>
      </c>
      <c r="D6160" s="18" t="s">
        <v>2416</v>
      </c>
      <c r="E6160" s="18" t="s">
        <v>2525</v>
      </c>
      <c r="F6160" s="18" t="s">
        <v>2593</v>
      </c>
      <c r="G6160" s="18">
        <v>156</v>
      </c>
      <c r="H6160" s="18">
        <v>2.6</v>
      </c>
      <c r="I6160" s="18">
        <v>2.9266666666666667</v>
      </c>
      <c r="Q6160"/>
    </row>
    <row r="6161" spans="2:17" x14ac:dyDescent="0.25">
      <c r="B6161" s="18">
        <v>2012</v>
      </c>
      <c r="C6161" s="18" t="s">
        <v>2415</v>
      </c>
      <c r="D6161" s="18" t="s">
        <v>2416</v>
      </c>
      <c r="E6161" s="18" t="s">
        <v>2525</v>
      </c>
      <c r="F6161" s="18" t="s">
        <v>2594</v>
      </c>
      <c r="G6161" s="18">
        <v>168</v>
      </c>
      <c r="H6161" s="18">
        <v>2.7</v>
      </c>
      <c r="I6161" s="18">
        <v>2.9466666666666668</v>
      </c>
      <c r="Q6161"/>
    </row>
    <row r="6162" spans="2:17" x14ac:dyDescent="0.25">
      <c r="B6162" s="18">
        <v>2012</v>
      </c>
      <c r="C6162" s="18" t="s">
        <v>2415</v>
      </c>
      <c r="D6162" s="18" t="s">
        <v>2416</v>
      </c>
      <c r="E6162" s="18" t="s">
        <v>2525</v>
      </c>
      <c r="F6162" s="18" t="s">
        <v>2595</v>
      </c>
      <c r="G6162" s="18">
        <v>168</v>
      </c>
      <c r="H6162" s="18">
        <v>2.64</v>
      </c>
      <c r="I6162" s="18">
        <v>2.8733333333333335</v>
      </c>
      <c r="Q6162"/>
    </row>
    <row r="6163" spans="2:17" x14ac:dyDescent="0.25">
      <c r="B6163" s="18">
        <v>2012</v>
      </c>
      <c r="C6163" s="18" t="s">
        <v>2415</v>
      </c>
      <c r="D6163" s="18" t="s">
        <v>2416</v>
      </c>
      <c r="E6163" s="18" t="s">
        <v>2525</v>
      </c>
      <c r="F6163" s="18" t="s">
        <v>2596</v>
      </c>
      <c r="G6163" s="18">
        <v>144</v>
      </c>
      <c r="H6163" s="18">
        <v>2.7133333333333334</v>
      </c>
      <c r="I6163" s="18">
        <v>2.9733333333333332</v>
      </c>
      <c r="Q6163"/>
    </row>
    <row r="6164" spans="2:17" x14ac:dyDescent="0.25">
      <c r="B6164" s="18">
        <v>2012</v>
      </c>
      <c r="C6164" s="18" t="s">
        <v>2415</v>
      </c>
      <c r="D6164" s="18" t="s">
        <v>2416</v>
      </c>
      <c r="E6164" s="18" t="s">
        <v>2525</v>
      </c>
      <c r="F6164" s="18" t="s">
        <v>3801</v>
      </c>
      <c r="G6164" s="18">
        <v>144</v>
      </c>
      <c r="H6164" s="18">
        <v>2.2666666666666666</v>
      </c>
      <c r="I6164" s="18">
        <v>2.9466666666666668</v>
      </c>
      <c r="Q6164"/>
    </row>
    <row r="6165" spans="2:17" x14ac:dyDescent="0.25">
      <c r="B6165" s="18">
        <v>2012</v>
      </c>
      <c r="C6165" s="18" t="s">
        <v>2415</v>
      </c>
      <c r="D6165" s="18" t="s">
        <v>2416</v>
      </c>
      <c r="E6165" s="18" t="s">
        <v>2525</v>
      </c>
      <c r="F6165" s="18" t="s">
        <v>3802</v>
      </c>
      <c r="G6165" s="18">
        <v>144</v>
      </c>
      <c r="H6165" s="18">
        <v>2.4333333333333331</v>
      </c>
      <c r="I6165" s="18">
        <v>2.8933333333333335</v>
      </c>
      <c r="Q6165"/>
    </row>
    <row r="6166" spans="2:17" x14ac:dyDescent="0.25">
      <c r="B6166" s="18">
        <v>2012</v>
      </c>
      <c r="C6166" s="18" t="s">
        <v>2415</v>
      </c>
      <c r="D6166" s="18" t="s">
        <v>2416</v>
      </c>
      <c r="E6166" s="18" t="s">
        <v>2525</v>
      </c>
      <c r="F6166" s="18" t="s">
        <v>3803</v>
      </c>
      <c r="G6166" s="18">
        <v>168</v>
      </c>
      <c r="H6166" s="18">
        <v>2.5866666666666664</v>
      </c>
      <c r="I6166" s="18">
        <v>2.9466666666666668</v>
      </c>
      <c r="Q6166"/>
    </row>
    <row r="6167" spans="2:17" x14ac:dyDescent="0.25">
      <c r="B6167" s="18">
        <v>2012</v>
      </c>
      <c r="C6167" s="18" t="s">
        <v>2415</v>
      </c>
      <c r="D6167" s="18" t="s">
        <v>2416</v>
      </c>
      <c r="E6167" s="18" t="s">
        <v>2525</v>
      </c>
      <c r="F6167" s="18" t="s">
        <v>3804</v>
      </c>
      <c r="G6167" s="18">
        <v>168</v>
      </c>
      <c r="H6167" s="18">
        <v>2.7666666666666666</v>
      </c>
      <c r="I6167" s="18">
        <v>2.9733333333333332</v>
      </c>
      <c r="Q6167"/>
    </row>
    <row r="6168" spans="2:17" x14ac:dyDescent="0.25">
      <c r="B6168" s="18">
        <v>2012</v>
      </c>
      <c r="C6168" s="18" t="s">
        <v>2415</v>
      </c>
      <c r="D6168" s="18" t="s">
        <v>2416</v>
      </c>
      <c r="E6168" s="18" t="s">
        <v>2525</v>
      </c>
      <c r="F6168" s="18" t="s">
        <v>3805</v>
      </c>
      <c r="G6168" s="18">
        <v>144</v>
      </c>
      <c r="H6168" s="18">
        <v>2.7066666666666666</v>
      </c>
      <c r="I6168" s="18">
        <v>2.9266666666666667</v>
      </c>
      <c r="Q6168"/>
    </row>
    <row r="6169" spans="2:17" x14ac:dyDescent="0.25">
      <c r="B6169" s="18">
        <v>2012</v>
      </c>
      <c r="C6169" s="18" t="s">
        <v>2415</v>
      </c>
      <c r="D6169" s="18" t="s">
        <v>2416</v>
      </c>
      <c r="E6169" s="18" t="s">
        <v>2525</v>
      </c>
      <c r="F6169" s="18" t="s">
        <v>3806</v>
      </c>
      <c r="G6169" s="18">
        <v>144</v>
      </c>
      <c r="H6169" s="18">
        <v>2.62</v>
      </c>
      <c r="I6169" s="18">
        <v>2.9133333333333336</v>
      </c>
      <c r="Q6169"/>
    </row>
    <row r="6170" spans="2:17" x14ac:dyDescent="0.25">
      <c r="B6170" s="18">
        <v>2012</v>
      </c>
      <c r="C6170" s="18" t="s">
        <v>2415</v>
      </c>
      <c r="D6170" s="18" t="s">
        <v>2416</v>
      </c>
      <c r="E6170" s="18" t="s">
        <v>2525</v>
      </c>
      <c r="F6170" s="18" t="s">
        <v>3807</v>
      </c>
      <c r="G6170" s="18">
        <v>156</v>
      </c>
      <c r="H6170" s="18">
        <v>2.6133333333333333</v>
      </c>
      <c r="I6170" s="18">
        <v>2.8666666666666667</v>
      </c>
      <c r="Q6170"/>
    </row>
    <row r="6171" spans="2:17" x14ac:dyDescent="0.25">
      <c r="B6171" s="18">
        <v>2012</v>
      </c>
      <c r="C6171" s="18" t="s">
        <v>2415</v>
      </c>
      <c r="D6171" s="18" t="s">
        <v>2416</v>
      </c>
      <c r="E6171" s="18" t="s">
        <v>2597</v>
      </c>
      <c r="F6171" s="18" t="s">
        <v>2598</v>
      </c>
      <c r="G6171" s="18">
        <v>156</v>
      </c>
      <c r="H6171" s="18">
        <v>2.2799999999999998</v>
      </c>
      <c r="I6171" s="18">
        <v>2.98</v>
      </c>
      <c r="Q6171"/>
    </row>
    <row r="6172" spans="2:17" x14ac:dyDescent="0.25">
      <c r="B6172" s="18">
        <v>2012</v>
      </c>
      <c r="C6172" s="18" t="s">
        <v>2415</v>
      </c>
      <c r="D6172" s="18" t="s">
        <v>2416</v>
      </c>
      <c r="E6172" s="18" t="s">
        <v>2597</v>
      </c>
      <c r="F6172" s="18" t="s">
        <v>2599</v>
      </c>
      <c r="G6172" s="18">
        <v>144</v>
      </c>
      <c r="H6172" s="18">
        <v>2.74</v>
      </c>
      <c r="I6172" s="18">
        <v>2.9</v>
      </c>
      <c r="Q6172"/>
    </row>
    <row r="6173" spans="2:17" x14ac:dyDescent="0.25">
      <c r="B6173" s="18">
        <v>2012</v>
      </c>
      <c r="C6173" s="18" t="s">
        <v>2415</v>
      </c>
      <c r="D6173" s="18" t="s">
        <v>2416</v>
      </c>
      <c r="E6173" s="18" t="s">
        <v>2597</v>
      </c>
      <c r="F6173" s="18" t="s">
        <v>2600</v>
      </c>
      <c r="G6173" s="18">
        <v>180</v>
      </c>
      <c r="H6173" s="18">
        <v>2.3533333333333335</v>
      </c>
      <c r="I6173" s="18">
        <v>2.9133333333333336</v>
      </c>
      <c r="Q6173"/>
    </row>
    <row r="6174" spans="2:17" x14ac:dyDescent="0.25">
      <c r="B6174" s="18">
        <v>2012</v>
      </c>
      <c r="C6174" s="18" t="s">
        <v>2415</v>
      </c>
      <c r="D6174" s="18" t="s">
        <v>2416</v>
      </c>
      <c r="E6174" s="18" t="s">
        <v>2601</v>
      </c>
      <c r="F6174" s="18" t="s">
        <v>2602</v>
      </c>
      <c r="G6174" s="18">
        <v>156</v>
      </c>
      <c r="H6174" s="18">
        <v>2.64</v>
      </c>
      <c r="I6174" s="18">
        <v>2.96</v>
      </c>
      <c r="Q6174"/>
    </row>
    <row r="6175" spans="2:17" x14ac:dyDescent="0.25">
      <c r="B6175" s="18">
        <v>2012</v>
      </c>
      <c r="C6175" s="18" t="s">
        <v>2415</v>
      </c>
      <c r="D6175" s="18" t="s">
        <v>2416</v>
      </c>
      <c r="E6175" s="18" t="s">
        <v>2601</v>
      </c>
      <c r="F6175" s="18" t="s">
        <v>2603</v>
      </c>
      <c r="G6175" s="18">
        <v>120</v>
      </c>
      <c r="H6175" s="18">
        <v>2.3066666666666666</v>
      </c>
      <c r="I6175" s="18">
        <v>2.9466666666666668</v>
      </c>
      <c r="Q6175"/>
    </row>
    <row r="6176" spans="2:17" x14ac:dyDescent="0.25">
      <c r="B6176" s="18">
        <v>2012</v>
      </c>
      <c r="C6176" s="18" t="s">
        <v>2415</v>
      </c>
      <c r="D6176" s="18" t="s">
        <v>2416</v>
      </c>
      <c r="E6176" s="18" t="s">
        <v>2601</v>
      </c>
      <c r="F6176" s="18" t="s">
        <v>2604</v>
      </c>
      <c r="G6176" s="18">
        <v>132</v>
      </c>
      <c r="H6176" s="18">
        <v>2.5</v>
      </c>
      <c r="I6176" s="18">
        <v>2.94</v>
      </c>
      <c r="Q6176"/>
    </row>
    <row r="6177" spans="2:17" x14ac:dyDescent="0.25">
      <c r="B6177" s="18">
        <v>2012</v>
      </c>
      <c r="C6177" s="18" t="s">
        <v>2415</v>
      </c>
      <c r="D6177" s="18" t="s">
        <v>2416</v>
      </c>
      <c r="E6177" s="18" t="s">
        <v>2601</v>
      </c>
      <c r="F6177" s="18" t="s">
        <v>2605</v>
      </c>
      <c r="G6177" s="18">
        <v>180</v>
      </c>
      <c r="H6177" s="18">
        <v>2.4066666666666667</v>
      </c>
      <c r="I6177" s="18">
        <v>2.88</v>
      </c>
      <c r="Q6177"/>
    </row>
    <row r="6178" spans="2:17" x14ac:dyDescent="0.25">
      <c r="B6178" s="18">
        <v>2012</v>
      </c>
      <c r="C6178" s="18" t="s">
        <v>2415</v>
      </c>
      <c r="D6178" s="18" t="s">
        <v>2416</v>
      </c>
      <c r="E6178" s="18" t="s">
        <v>2601</v>
      </c>
      <c r="F6178" s="18" t="s">
        <v>2606</v>
      </c>
      <c r="G6178" s="18">
        <v>144</v>
      </c>
      <c r="H6178" s="18">
        <v>2.3066666666666666</v>
      </c>
      <c r="I6178" s="18">
        <v>2.8733333333333335</v>
      </c>
      <c r="Q6178"/>
    </row>
    <row r="6179" spans="2:17" x14ac:dyDescent="0.25">
      <c r="B6179" s="18">
        <v>2012</v>
      </c>
      <c r="C6179" s="18" t="s">
        <v>2415</v>
      </c>
      <c r="D6179" s="18" t="s">
        <v>2416</v>
      </c>
      <c r="E6179" s="18" t="s">
        <v>2601</v>
      </c>
      <c r="F6179" s="18" t="s">
        <v>2607</v>
      </c>
      <c r="G6179" s="18">
        <v>120</v>
      </c>
      <c r="H6179" s="18">
        <v>2.4866666666666668</v>
      </c>
      <c r="I6179" s="18">
        <v>2.98</v>
      </c>
      <c r="Q6179"/>
    </row>
    <row r="6180" spans="2:17" x14ac:dyDescent="0.25">
      <c r="B6180" s="18">
        <v>2012</v>
      </c>
      <c r="C6180" s="18" t="s">
        <v>2415</v>
      </c>
      <c r="D6180" s="18" t="s">
        <v>2416</v>
      </c>
      <c r="E6180" s="18" t="s">
        <v>2601</v>
      </c>
      <c r="F6180" s="18" t="s">
        <v>2608</v>
      </c>
      <c r="G6180" s="18">
        <v>168</v>
      </c>
      <c r="H6180" s="18">
        <v>2.6733333333333333</v>
      </c>
      <c r="I6180" s="18">
        <v>2.92</v>
      </c>
      <c r="Q6180"/>
    </row>
    <row r="6181" spans="2:17" x14ac:dyDescent="0.25">
      <c r="B6181" s="18">
        <v>2012</v>
      </c>
      <c r="C6181" s="18" t="s">
        <v>2415</v>
      </c>
      <c r="D6181" s="18" t="s">
        <v>2416</v>
      </c>
      <c r="E6181" s="18" t="s">
        <v>2601</v>
      </c>
      <c r="F6181" s="18" t="s">
        <v>2609</v>
      </c>
      <c r="G6181" s="18">
        <v>144</v>
      </c>
      <c r="H6181" s="18">
        <v>2.3733333333333335</v>
      </c>
      <c r="I6181" s="18">
        <v>2.8666666666666667</v>
      </c>
      <c r="Q6181"/>
    </row>
    <row r="6182" spans="2:17" x14ac:dyDescent="0.25">
      <c r="B6182" s="18">
        <v>2012</v>
      </c>
      <c r="C6182" s="18" t="s">
        <v>2415</v>
      </c>
      <c r="D6182" s="18" t="s">
        <v>2416</v>
      </c>
      <c r="E6182" s="18" t="s">
        <v>2601</v>
      </c>
      <c r="F6182" s="18" t="s">
        <v>2610</v>
      </c>
      <c r="G6182" s="18">
        <v>120</v>
      </c>
      <c r="H6182" s="18">
        <v>2.6333333333333333</v>
      </c>
      <c r="I6182" s="18">
        <v>2.8666666666666667</v>
      </c>
      <c r="Q6182"/>
    </row>
    <row r="6183" spans="2:17" x14ac:dyDescent="0.25">
      <c r="B6183" s="18">
        <v>2012</v>
      </c>
      <c r="C6183" s="18" t="s">
        <v>2415</v>
      </c>
      <c r="D6183" s="18" t="s">
        <v>2416</v>
      </c>
      <c r="E6183" s="18" t="s">
        <v>2601</v>
      </c>
      <c r="F6183" s="18" t="s">
        <v>2611</v>
      </c>
      <c r="G6183" s="18">
        <v>144</v>
      </c>
      <c r="H6183" s="18">
        <v>2.5</v>
      </c>
      <c r="I6183" s="18">
        <v>2.9</v>
      </c>
      <c r="Q6183"/>
    </row>
    <row r="6184" spans="2:17" x14ac:dyDescent="0.25">
      <c r="B6184" s="18">
        <v>2012</v>
      </c>
      <c r="C6184" s="18" t="s">
        <v>2415</v>
      </c>
      <c r="D6184" s="18" t="s">
        <v>2416</v>
      </c>
      <c r="E6184" s="18" t="s">
        <v>2601</v>
      </c>
      <c r="F6184" s="18" t="s">
        <v>2612</v>
      </c>
      <c r="G6184" s="18">
        <v>168</v>
      </c>
      <c r="H6184" s="18">
        <v>2.7933333333333334</v>
      </c>
      <c r="I6184" s="18">
        <v>3</v>
      </c>
      <c r="Q6184"/>
    </row>
    <row r="6185" spans="2:17" x14ac:dyDescent="0.25">
      <c r="B6185" s="18">
        <v>2012</v>
      </c>
      <c r="C6185" s="18" t="s">
        <v>2415</v>
      </c>
      <c r="D6185" s="18" t="s">
        <v>2416</v>
      </c>
      <c r="E6185" s="18" t="s">
        <v>2601</v>
      </c>
      <c r="F6185" s="18" t="s">
        <v>3808</v>
      </c>
      <c r="G6185" s="18">
        <v>168</v>
      </c>
      <c r="H6185" s="18">
        <v>2.7733333333333334</v>
      </c>
      <c r="I6185" s="18">
        <v>2.9133333333333336</v>
      </c>
      <c r="Q6185"/>
    </row>
    <row r="6186" spans="2:17" x14ac:dyDescent="0.25">
      <c r="B6186" s="18">
        <v>2012</v>
      </c>
      <c r="C6186" s="18" t="s">
        <v>2415</v>
      </c>
      <c r="D6186" s="18" t="s">
        <v>2511</v>
      </c>
      <c r="E6186" s="18" t="s">
        <v>2613</v>
      </c>
      <c r="F6186" s="18" t="s">
        <v>2614</v>
      </c>
      <c r="G6186" s="18">
        <v>1368</v>
      </c>
      <c r="H6186" s="18">
        <v>0.73</v>
      </c>
      <c r="I6186" s="18">
        <v>0.99</v>
      </c>
      <c r="Q6186"/>
    </row>
    <row r="6187" spans="2:17" x14ac:dyDescent="0.25">
      <c r="B6187" s="18">
        <v>2012</v>
      </c>
      <c r="C6187" s="18" t="s">
        <v>2415</v>
      </c>
      <c r="D6187" s="18" t="s">
        <v>2511</v>
      </c>
      <c r="E6187" s="18" t="s">
        <v>2613</v>
      </c>
      <c r="F6187" s="18" t="s">
        <v>2615</v>
      </c>
      <c r="G6187" s="18">
        <v>2184</v>
      </c>
      <c r="H6187" s="18">
        <v>0.7</v>
      </c>
      <c r="I6187" s="18">
        <v>0.93</v>
      </c>
      <c r="Q6187"/>
    </row>
    <row r="6188" spans="2:17" x14ac:dyDescent="0.25">
      <c r="B6188" s="18">
        <v>2012</v>
      </c>
      <c r="C6188" s="18" t="s">
        <v>2415</v>
      </c>
      <c r="D6188" s="18" t="s">
        <v>2511</v>
      </c>
      <c r="E6188" s="18" t="s">
        <v>2613</v>
      </c>
      <c r="F6188" s="18" t="s">
        <v>2616</v>
      </c>
      <c r="G6188" s="18">
        <v>1332</v>
      </c>
      <c r="H6188" s="18">
        <v>0.7</v>
      </c>
      <c r="I6188" s="18">
        <v>0.99</v>
      </c>
      <c r="Q6188"/>
    </row>
    <row r="6189" spans="2:17" x14ac:dyDescent="0.25">
      <c r="B6189" s="18">
        <v>2012</v>
      </c>
      <c r="C6189" s="18" t="s">
        <v>2415</v>
      </c>
      <c r="D6189" s="18" t="s">
        <v>2511</v>
      </c>
      <c r="E6189" s="18" t="s">
        <v>2613</v>
      </c>
      <c r="F6189" s="18" t="s">
        <v>2617</v>
      </c>
      <c r="G6189" s="18">
        <v>2292</v>
      </c>
      <c r="H6189" s="18">
        <v>0.83</v>
      </c>
      <c r="I6189" s="18">
        <v>0.98</v>
      </c>
      <c r="Q6189"/>
    </row>
    <row r="6190" spans="2:17" x14ac:dyDescent="0.25">
      <c r="B6190" s="18">
        <v>2012</v>
      </c>
      <c r="C6190" s="18" t="s">
        <v>2415</v>
      </c>
      <c r="D6190" s="18" t="s">
        <v>2511</v>
      </c>
      <c r="E6190" s="18" t="s">
        <v>2613</v>
      </c>
      <c r="F6190" s="18" t="s">
        <v>2618</v>
      </c>
      <c r="G6190" s="18">
        <v>2256</v>
      </c>
      <c r="H6190" s="18">
        <v>0.86</v>
      </c>
      <c r="I6190" s="18">
        <v>0.94</v>
      </c>
      <c r="Q6190"/>
    </row>
    <row r="6191" spans="2:17" x14ac:dyDescent="0.25">
      <c r="B6191" s="18">
        <v>2012</v>
      </c>
      <c r="C6191" s="18" t="s">
        <v>2415</v>
      </c>
      <c r="D6191" s="18" t="s">
        <v>2511</v>
      </c>
      <c r="E6191" s="18" t="s">
        <v>2613</v>
      </c>
      <c r="F6191" s="18" t="s">
        <v>2619</v>
      </c>
      <c r="G6191" s="18">
        <v>1824</v>
      </c>
      <c r="H6191" s="18">
        <v>0.72</v>
      </c>
      <c r="I6191" s="18">
        <v>0.93</v>
      </c>
      <c r="Q6191"/>
    </row>
    <row r="6192" spans="2:17" x14ac:dyDescent="0.25">
      <c r="B6192" s="18">
        <v>2012</v>
      </c>
      <c r="C6192" s="18" t="s">
        <v>2415</v>
      </c>
      <c r="D6192" s="18" t="s">
        <v>2511</v>
      </c>
      <c r="E6192" s="18" t="s">
        <v>2613</v>
      </c>
      <c r="F6192" s="18" t="s">
        <v>2620</v>
      </c>
      <c r="G6192" s="18">
        <v>2304</v>
      </c>
      <c r="H6192" s="18">
        <v>0.77</v>
      </c>
      <c r="I6192" s="18">
        <v>1</v>
      </c>
      <c r="Q6192"/>
    </row>
    <row r="6193" spans="2:17" x14ac:dyDescent="0.25">
      <c r="B6193" s="18">
        <v>2012</v>
      </c>
      <c r="C6193" s="18" t="s">
        <v>2415</v>
      </c>
      <c r="D6193" s="18" t="s">
        <v>2511</v>
      </c>
      <c r="E6193" s="18" t="s">
        <v>2613</v>
      </c>
      <c r="F6193" s="18" t="s">
        <v>2621</v>
      </c>
      <c r="G6193" s="18">
        <v>1776</v>
      </c>
      <c r="H6193" s="18">
        <v>0.72</v>
      </c>
      <c r="I6193" s="18">
        <v>1</v>
      </c>
      <c r="Q6193"/>
    </row>
    <row r="6194" spans="2:17" x14ac:dyDescent="0.25">
      <c r="B6194" s="18">
        <v>2012</v>
      </c>
      <c r="C6194" s="18" t="s">
        <v>2415</v>
      </c>
      <c r="D6194" s="18" t="s">
        <v>2511</v>
      </c>
      <c r="E6194" s="18" t="s">
        <v>2613</v>
      </c>
      <c r="F6194" s="18" t="s">
        <v>2622</v>
      </c>
      <c r="G6194" s="18">
        <v>2076</v>
      </c>
      <c r="H6194" s="18">
        <v>0.81</v>
      </c>
      <c r="I6194" s="18">
        <v>0.92</v>
      </c>
      <c r="Q6194"/>
    </row>
    <row r="6195" spans="2:17" x14ac:dyDescent="0.25">
      <c r="B6195" s="18">
        <v>2012</v>
      </c>
      <c r="C6195" s="18" t="s">
        <v>2415</v>
      </c>
      <c r="D6195" s="18" t="s">
        <v>2511</v>
      </c>
      <c r="E6195" s="18" t="s">
        <v>2613</v>
      </c>
      <c r="F6195" s="18" t="s">
        <v>2623</v>
      </c>
      <c r="G6195" s="18">
        <v>2064</v>
      </c>
      <c r="H6195" s="18">
        <v>0.88</v>
      </c>
      <c r="I6195" s="18">
        <v>1</v>
      </c>
      <c r="Q6195"/>
    </row>
    <row r="6196" spans="2:17" x14ac:dyDescent="0.25">
      <c r="B6196" s="18">
        <v>2012</v>
      </c>
      <c r="C6196" s="18" t="s">
        <v>2415</v>
      </c>
      <c r="D6196" s="18" t="s">
        <v>2511</v>
      </c>
      <c r="E6196" s="18" t="s">
        <v>2613</v>
      </c>
      <c r="F6196" s="18" t="s">
        <v>2624</v>
      </c>
      <c r="G6196" s="18">
        <v>1260</v>
      </c>
      <c r="H6196" s="18">
        <v>0.81</v>
      </c>
      <c r="I6196" s="18">
        <v>0.99</v>
      </c>
      <c r="Q6196"/>
    </row>
    <row r="6197" spans="2:17" x14ac:dyDescent="0.25">
      <c r="B6197" s="18">
        <v>2012</v>
      </c>
      <c r="C6197" s="18" t="s">
        <v>2415</v>
      </c>
      <c r="D6197" s="18" t="s">
        <v>2511</v>
      </c>
      <c r="E6197" s="18" t="s">
        <v>2613</v>
      </c>
      <c r="F6197" s="18" t="s">
        <v>2625</v>
      </c>
      <c r="G6197" s="18">
        <v>1572</v>
      </c>
      <c r="H6197" s="18">
        <v>0.77</v>
      </c>
      <c r="I6197" s="18">
        <v>0.9</v>
      </c>
      <c r="Q6197"/>
    </row>
    <row r="6198" spans="2:17" x14ac:dyDescent="0.25">
      <c r="B6198" s="18">
        <v>2012</v>
      </c>
      <c r="C6198" s="18" t="s">
        <v>2415</v>
      </c>
      <c r="D6198" s="18" t="s">
        <v>2511</v>
      </c>
      <c r="E6198" s="18" t="s">
        <v>2613</v>
      </c>
      <c r="F6198" s="18" t="s">
        <v>2626</v>
      </c>
      <c r="G6198" s="18">
        <v>1740</v>
      </c>
      <c r="H6198" s="18">
        <v>0.79</v>
      </c>
      <c r="I6198" s="18">
        <v>0.96</v>
      </c>
      <c r="Q6198"/>
    </row>
    <row r="6199" spans="2:17" x14ac:dyDescent="0.25">
      <c r="B6199" s="18">
        <v>2012</v>
      </c>
      <c r="C6199" s="18" t="s">
        <v>2415</v>
      </c>
      <c r="D6199" s="18" t="s">
        <v>2511</v>
      </c>
      <c r="E6199" s="18" t="s">
        <v>2613</v>
      </c>
      <c r="F6199" s="18" t="s">
        <v>2627</v>
      </c>
      <c r="G6199" s="18">
        <v>2184</v>
      </c>
      <c r="H6199" s="18">
        <v>0.84</v>
      </c>
      <c r="I6199" s="18">
        <v>0.94</v>
      </c>
      <c r="Q6199"/>
    </row>
    <row r="6200" spans="2:17" x14ac:dyDescent="0.25">
      <c r="B6200" s="18">
        <v>2012</v>
      </c>
      <c r="C6200" s="18" t="s">
        <v>2415</v>
      </c>
      <c r="D6200" s="18" t="s">
        <v>2511</v>
      </c>
      <c r="E6200" s="18" t="s">
        <v>2613</v>
      </c>
      <c r="F6200" s="18" t="s">
        <v>2628</v>
      </c>
      <c r="G6200" s="18">
        <v>2316</v>
      </c>
      <c r="H6200" s="18">
        <v>0.78</v>
      </c>
      <c r="I6200" s="18">
        <v>0.9</v>
      </c>
      <c r="Q6200"/>
    </row>
    <row r="6201" spans="2:17" x14ac:dyDescent="0.25">
      <c r="B6201" s="18">
        <v>2012</v>
      </c>
      <c r="C6201" s="18" t="s">
        <v>2415</v>
      </c>
      <c r="D6201" s="18" t="s">
        <v>2511</v>
      </c>
      <c r="E6201" s="18" t="s">
        <v>2613</v>
      </c>
      <c r="F6201" s="18" t="s">
        <v>2629</v>
      </c>
      <c r="G6201" s="18">
        <v>1428</v>
      </c>
      <c r="H6201" s="18">
        <v>0.9</v>
      </c>
      <c r="I6201" s="18">
        <v>0.91</v>
      </c>
      <c r="Q6201"/>
    </row>
    <row r="6202" spans="2:17" x14ac:dyDescent="0.25">
      <c r="B6202" s="18">
        <v>2012</v>
      </c>
      <c r="C6202" s="18" t="s">
        <v>2415</v>
      </c>
      <c r="D6202" s="18" t="s">
        <v>2511</v>
      </c>
      <c r="E6202" s="18" t="s">
        <v>2613</v>
      </c>
      <c r="F6202" s="18" t="s">
        <v>2630</v>
      </c>
      <c r="G6202" s="18">
        <v>1992</v>
      </c>
      <c r="H6202" s="18">
        <v>0.75</v>
      </c>
      <c r="I6202" s="18">
        <v>1</v>
      </c>
      <c r="Q6202"/>
    </row>
    <row r="6203" spans="2:17" x14ac:dyDescent="0.25">
      <c r="B6203" s="18">
        <v>2012</v>
      </c>
      <c r="C6203" s="18" t="s">
        <v>2415</v>
      </c>
      <c r="D6203" s="18" t="s">
        <v>2511</v>
      </c>
      <c r="E6203" s="18" t="s">
        <v>2613</v>
      </c>
      <c r="F6203" s="18" t="s">
        <v>2631</v>
      </c>
      <c r="G6203" s="18">
        <v>1656</v>
      </c>
      <c r="H6203" s="18">
        <v>0.89</v>
      </c>
      <c r="I6203" s="18">
        <v>0.91</v>
      </c>
      <c r="Q6203"/>
    </row>
    <row r="6204" spans="2:17" x14ac:dyDescent="0.25">
      <c r="B6204" s="18">
        <v>2012</v>
      </c>
      <c r="C6204" s="18" t="s">
        <v>2415</v>
      </c>
      <c r="D6204" s="18" t="s">
        <v>2511</v>
      </c>
      <c r="E6204" s="18" t="s">
        <v>2613</v>
      </c>
      <c r="F6204" s="18" t="s">
        <v>2632</v>
      </c>
      <c r="G6204" s="18">
        <v>2232</v>
      </c>
      <c r="H6204" s="18">
        <v>0.83</v>
      </c>
      <c r="I6204" s="18">
        <v>0.92</v>
      </c>
      <c r="Q6204"/>
    </row>
    <row r="6205" spans="2:17" x14ac:dyDescent="0.25">
      <c r="B6205" s="18">
        <v>2012</v>
      </c>
      <c r="C6205" s="18" t="s">
        <v>2415</v>
      </c>
      <c r="D6205" s="18" t="s">
        <v>2511</v>
      </c>
      <c r="E6205" s="18" t="s">
        <v>2613</v>
      </c>
      <c r="F6205" s="18" t="s">
        <v>2633</v>
      </c>
      <c r="G6205" s="18">
        <v>1524</v>
      </c>
      <c r="H6205" s="18">
        <v>0.75</v>
      </c>
      <c r="I6205" s="18">
        <v>1</v>
      </c>
      <c r="Q6205"/>
    </row>
    <row r="6206" spans="2:17" x14ac:dyDescent="0.25">
      <c r="B6206" s="18">
        <v>2012</v>
      </c>
      <c r="C6206" s="18" t="s">
        <v>2415</v>
      </c>
      <c r="D6206" s="18" t="s">
        <v>2511</v>
      </c>
      <c r="E6206" s="18" t="s">
        <v>2613</v>
      </c>
      <c r="F6206" s="18" t="s">
        <v>2634</v>
      </c>
      <c r="G6206" s="18">
        <v>1380</v>
      </c>
      <c r="H6206" s="18">
        <v>0.73</v>
      </c>
      <c r="I6206" s="18">
        <v>0.97</v>
      </c>
      <c r="Q6206"/>
    </row>
    <row r="6207" spans="2:17" x14ac:dyDescent="0.25">
      <c r="B6207" s="18">
        <v>2012</v>
      </c>
      <c r="C6207" s="18" t="s">
        <v>2415</v>
      </c>
      <c r="D6207" s="18" t="s">
        <v>2511</v>
      </c>
      <c r="E6207" s="18" t="s">
        <v>2613</v>
      </c>
      <c r="F6207" s="18" t="s">
        <v>2635</v>
      </c>
      <c r="G6207" s="18">
        <v>1956</v>
      </c>
      <c r="H6207" s="18">
        <v>0.78</v>
      </c>
      <c r="I6207" s="18">
        <v>0.9</v>
      </c>
      <c r="Q6207"/>
    </row>
    <row r="6208" spans="2:17" x14ac:dyDescent="0.25">
      <c r="B6208" s="18">
        <v>2012</v>
      </c>
      <c r="C6208" s="18" t="s">
        <v>2415</v>
      </c>
      <c r="D6208" s="18" t="s">
        <v>2511</v>
      </c>
      <c r="E6208" s="18" t="s">
        <v>2613</v>
      </c>
      <c r="F6208" s="18" t="s">
        <v>2636</v>
      </c>
      <c r="G6208" s="18">
        <v>2388</v>
      </c>
      <c r="H6208" s="18">
        <v>0.73</v>
      </c>
      <c r="I6208" s="18">
        <v>0.92</v>
      </c>
      <c r="Q6208"/>
    </row>
    <row r="6209" spans="2:17" x14ac:dyDescent="0.25">
      <c r="B6209" s="18">
        <v>2012</v>
      </c>
      <c r="C6209" s="18" t="s">
        <v>2415</v>
      </c>
      <c r="D6209" s="18" t="s">
        <v>2511</v>
      </c>
      <c r="E6209" s="18" t="s">
        <v>2613</v>
      </c>
      <c r="F6209" s="18" t="s">
        <v>2637</v>
      </c>
      <c r="G6209" s="18">
        <v>1344</v>
      </c>
      <c r="H6209" s="18">
        <v>0.76</v>
      </c>
      <c r="I6209" s="18">
        <v>0.99</v>
      </c>
      <c r="Q6209"/>
    </row>
    <row r="6210" spans="2:17" x14ac:dyDescent="0.25">
      <c r="B6210" s="18">
        <v>2012</v>
      </c>
      <c r="C6210" s="18" t="s">
        <v>2415</v>
      </c>
      <c r="D6210" s="18" t="s">
        <v>2511</v>
      </c>
      <c r="E6210" s="18" t="s">
        <v>2613</v>
      </c>
      <c r="F6210" s="18" t="s">
        <v>2638</v>
      </c>
      <c r="G6210" s="18">
        <v>1404</v>
      </c>
      <c r="H6210" s="18">
        <v>0.81</v>
      </c>
      <c r="I6210" s="18">
        <v>0.92</v>
      </c>
      <c r="Q6210"/>
    </row>
    <row r="6211" spans="2:17" x14ac:dyDescent="0.25">
      <c r="B6211" s="18">
        <v>2012</v>
      </c>
      <c r="C6211" s="18" t="s">
        <v>2415</v>
      </c>
      <c r="D6211" s="18" t="s">
        <v>2511</v>
      </c>
      <c r="E6211" s="18" t="s">
        <v>2613</v>
      </c>
      <c r="F6211" s="18" t="s">
        <v>2639</v>
      </c>
      <c r="G6211" s="18">
        <v>1920</v>
      </c>
      <c r="H6211" s="18">
        <v>0.72</v>
      </c>
      <c r="I6211" s="18">
        <v>0.93</v>
      </c>
      <c r="Q6211"/>
    </row>
    <row r="6212" spans="2:17" x14ac:dyDescent="0.25">
      <c r="B6212" s="18">
        <v>2012</v>
      </c>
      <c r="C6212" s="18" t="s">
        <v>2415</v>
      </c>
      <c r="D6212" s="18" t="s">
        <v>2511</v>
      </c>
      <c r="E6212" s="18" t="s">
        <v>2613</v>
      </c>
      <c r="F6212" s="18" t="s">
        <v>2640</v>
      </c>
      <c r="G6212" s="18">
        <v>1680</v>
      </c>
      <c r="H6212" s="18">
        <v>0.79</v>
      </c>
      <c r="I6212" s="18">
        <v>0.92</v>
      </c>
      <c r="Q6212"/>
    </row>
    <row r="6213" spans="2:17" x14ac:dyDescent="0.25">
      <c r="B6213" s="18">
        <v>2012</v>
      </c>
      <c r="C6213" s="18" t="s">
        <v>2415</v>
      </c>
      <c r="D6213" s="18" t="s">
        <v>2511</v>
      </c>
      <c r="E6213" s="18" t="s">
        <v>2613</v>
      </c>
      <c r="F6213" s="18" t="s">
        <v>2641</v>
      </c>
      <c r="G6213" s="18">
        <v>1428</v>
      </c>
      <c r="H6213" s="18">
        <v>0.77</v>
      </c>
      <c r="I6213" s="18">
        <v>0.9</v>
      </c>
      <c r="Q6213"/>
    </row>
    <row r="6214" spans="2:17" x14ac:dyDescent="0.25">
      <c r="B6214" s="18">
        <v>2012</v>
      </c>
      <c r="C6214" s="18" t="s">
        <v>2415</v>
      </c>
      <c r="D6214" s="18" t="s">
        <v>2511</v>
      </c>
      <c r="E6214" s="18" t="s">
        <v>2613</v>
      </c>
      <c r="F6214" s="18" t="s">
        <v>2642</v>
      </c>
      <c r="G6214" s="18">
        <v>1212</v>
      </c>
      <c r="H6214" s="18">
        <v>0.81</v>
      </c>
      <c r="I6214" s="18">
        <v>0.91</v>
      </c>
      <c r="Q6214"/>
    </row>
    <row r="6215" spans="2:17" x14ac:dyDescent="0.25">
      <c r="B6215" s="18">
        <v>2012</v>
      </c>
      <c r="C6215" s="18" t="s">
        <v>2415</v>
      </c>
      <c r="D6215" s="18" t="s">
        <v>2511</v>
      </c>
      <c r="E6215" s="18" t="s">
        <v>2613</v>
      </c>
      <c r="F6215" s="18" t="s">
        <v>2643</v>
      </c>
      <c r="G6215" s="18">
        <v>2052</v>
      </c>
      <c r="H6215" s="18">
        <v>0.85</v>
      </c>
      <c r="I6215" s="18">
        <v>1</v>
      </c>
      <c r="Q6215"/>
    </row>
    <row r="6216" spans="2:17" x14ac:dyDescent="0.25">
      <c r="B6216" s="18">
        <v>2012</v>
      </c>
      <c r="C6216" s="18" t="s">
        <v>2415</v>
      </c>
      <c r="D6216" s="18" t="s">
        <v>2511</v>
      </c>
      <c r="E6216" s="18" t="s">
        <v>2613</v>
      </c>
      <c r="F6216" s="18" t="s">
        <v>2644</v>
      </c>
      <c r="G6216" s="18">
        <v>2376</v>
      </c>
      <c r="H6216" s="18">
        <v>0.89</v>
      </c>
      <c r="I6216" s="18">
        <v>0.95</v>
      </c>
      <c r="Q6216"/>
    </row>
    <row r="6217" spans="2:17" x14ac:dyDescent="0.25">
      <c r="B6217" s="18">
        <v>2012</v>
      </c>
      <c r="C6217" s="18" t="s">
        <v>2415</v>
      </c>
      <c r="D6217" s="18" t="s">
        <v>2511</v>
      </c>
      <c r="E6217" s="18" t="s">
        <v>2613</v>
      </c>
      <c r="F6217" s="18" t="s">
        <v>2645</v>
      </c>
      <c r="G6217" s="18">
        <v>2196</v>
      </c>
      <c r="H6217" s="18">
        <v>0.86</v>
      </c>
      <c r="I6217" s="18">
        <v>0.91</v>
      </c>
      <c r="Q6217"/>
    </row>
    <row r="6218" spans="2:17" x14ac:dyDescent="0.25">
      <c r="B6218" s="18">
        <v>2012</v>
      </c>
      <c r="C6218" s="18" t="s">
        <v>2415</v>
      </c>
      <c r="D6218" s="18" t="s">
        <v>2511</v>
      </c>
      <c r="E6218" s="18" t="s">
        <v>2613</v>
      </c>
      <c r="F6218" s="18" t="s">
        <v>2646</v>
      </c>
      <c r="G6218" s="18">
        <v>1620</v>
      </c>
      <c r="H6218" s="18">
        <v>0.72</v>
      </c>
      <c r="I6218" s="18">
        <v>0.97</v>
      </c>
      <c r="Q6218"/>
    </row>
    <row r="6219" spans="2:17" x14ac:dyDescent="0.25">
      <c r="B6219" s="18">
        <v>2012</v>
      </c>
      <c r="C6219" s="18" t="s">
        <v>2415</v>
      </c>
      <c r="D6219" s="18" t="s">
        <v>2511</v>
      </c>
      <c r="E6219" s="18" t="s">
        <v>2613</v>
      </c>
      <c r="F6219" s="18" t="s">
        <v>2647</v>
      </c>
      <c r="G6219" s="18">
        <v>1368</v>
      </c>
      <c r="H6219" s="18">
        <v>0.87</v>
      </c>
      <c r="I6219" s="18">
        <v>0.99</v>
      </c>
      <c r="Q6219"/>
    </row>
    <row r="6220" spans="2:17" x14ac:dyDescent="0.25">
      <c r="B6220" s="18">
        <v>2012</v>
      </c>
      <c r="C6220" s="18" t="s">
        <v>2415</v>
      </c>
      <c r="D6220" s="18" t="s">
        <v>2511</v>
      </c>
      <c r="E6220" s="18" t="s">
        <v>2613</v>
      </c>
      <c r="F6220" s="18" t="s">
        <v>3809</v>
      </c>
      <c r="G6220" s="18">
        <v>1728</v>
      </c>
      <c r="H6220" s="18">
        <v>0.86</v>
      </c>
      <c r="I6220" s="18">
        <v>1</v>
      </c>
      <c r="Q6220"/>
    </row>
    <row r="6221" spans="2:17" x14ac:dyDescent="0.25">
      <c r="B6221" s="18">
        <v>2012</v>
      </c>
      <c r="C6221" s="18" t="s">
        <v>2415</v>
      </c>
      <c r="D6221" s="18" t="s">
        <v>2511</v>
      </c>
      <c r="E6221" s="18" t="s">
        <v>2613</v>
      </c>
      <c r="F6221" s="18" t="s">
        <v>3810</v>
      </c>
      <c r="G6221" s="18">
        <v>1752</v>
      </c>
      <c r="H6221" s="18">
        <v>0.82</v>
      </c>
      <c r="I6221" s="18">
        <v>0.91</v>
      </c>
      <c r="Q6221"/>
    </row>
    <row r="6222" spans="2:17" x14ac:dyDescent="0.25">
      <c r="B6222" s="18">
        <v>2012</v>
      </c>
      <c r="C6222" s="18" t="s">
        <v>2415</v>
      </c>
      <c r="D6222" s="18" t="s">
        <v>2511</v>
      </c>
      <c r="E6222" s="18" t="s">
        <v>2613</v>
      </c>
      <c r="F6222" s="18" t="s">
        <v>2648</v>
      </c>
      <c r="G6222" s="18">
        <v>1824</v>
      </c>
      <c r="H6222" s="18">
        <v>0.81</v>
      </c>
      <c r="I6222" s="18">
        <v>0.94</v>
      </c>
      <c r="Q6222"/>
    </row>
    <row r="6223" spans="2:17" x14ac:dyDescent="0.25">
      <c r="B6223" s="18">
        <v>2012</v>
      </c>
      <c r="C6223" s="18" t="s">
        <v>2415</v>
      </c>
      <c r="D6223" s="18" t="s">
        <v>2511</v>
      </c>
      <c r="E6223" s="18" t="s">
        <v>2613</v>
      </c>
      <c r="F6223" s="18" t="s">
        <v>2649</v>
      </c>
      <c r="G6223" s="18">
        <v>1788</v>
      </c>
      <c r="H6223" s="18">
        <v>0.73</v>
      </c>
      <c r="I6223" s="18">
        <v>0.93</v>
      </c>
      <c r="Q6223"/>
    </row>
    <row r="6224" spans="2:17" x14ac:dyDescent="0.25">
      <c r="B6224" s="18">
        <v>2012</v>
      </c>
      <c r="C6224" s="18" t="s">
        <v>2415</v>
      </c>
      <c r="D6224" s="18" t="s">
        <v>2511</v>
      </c>
      <c r="E6224" s="18" t="s">
        <v>2613</v>
      </c>
      <c r="F6224" s="18" t="s">
        <v>3811</v>
      </c>
      <c r="G6224" s="18">
        <v>2016</v>
      </c>
      <c r="H6224" s="18">
        <v>0.87</v>
      </c>
      <c r="I6224" s="18">
        <v>0.96</v>
      </c>
      <c r="Q6224"/>
    </row>
    <row r="6225" spans="2:17" x14ac:dyDescent="0.25">
      <c r="B6225" s="18">
        <v>2012</v>
      </c>
      <c r="C6225" s="18" t="s">
        <v>2415</v>
      </c>
      <c r="D6225" s="18" t="s">
        <v>2416</v>
      </c>
      <c r="E6225" s="18" t="s">
        <v>2650</v>
      </c>
      <c r="F6225" s="18" t="s">
        <v>2651</v>
      </c>
      <c r="G6225" s="18">
        <v>132</v>
      </c>
      <c r="H6225" s="18">
        <v>2.5333333333333332</v>
      </c>
      <c r="I6225" s="18">
        <v>2.9333333333333331</v>
      </c>
      <c r="Q6225"/>
    </row>
    <row r="6226" spans="2:17" x14ac:dyDescent="0.25">
      <c r="B6226" s="18">
        <v>2012</v>
      </c>
      <c r="C6226" s="18" t="s">
        <v>2415</v>
      </c>
      <c r="D6226" s="18" t="s">
        <v>2477</v>
      </c>
      <c r="E6226" s="18" t="s">
        <v>2652</v>
      </c>
      <c r="F6226" s="18" t="s">
        <v>2653</v>
      </c>
      <c r="G6226" s="18">
        <v>576</v>
      </c>
      <c r="H6226" s="18">
        <v>2.5299999999999998</v>
      </c>
      <c r="I6226" s="18">
        <v>3.34</v>
      </c>
      <c r="Q6226"/>
    </row>
    <row r="6227" spans="2:17" x14ac:dyDescent="0.25">
      <c r="B6227" s="18">
        <v>2012</v>
      </c>
      <c r="C6227" s="18" t="s">
        <v>2415</v>
      </c>
      <c r="D6227" s="18" t="s">
        <v>2477</v>
      </c>
      <c r="E6227" s="18" t="s">
        <v>2652</v>
      </c>
      <c r="F6227" s="18" t="s">
        <v>2654</v>
      </c>
      <c r="G6227" s="18">
        <v>168</v>
      </c>
      <c r="H6227" s="18">
        <v>2.5299999999999998</v>
      </c>
      <c r="I6227" s="18">
        <v>3.34</v>
      </c>
      <c r="Q6227"/>
    </row>
    <row r="6228" spans="2:17" x14ac:dyDescent="0.25">
      <c r="B6228" s="18">
        <v>2012</v>
      </c>
      <c r="C6228" s="18" t="s">
        <v>2415</v>
      </c>
      <c r="D6228" s="18" t="s">
        <v>2477</v>
      </c>
      <c r="E6228" s="18" t="s">
        <v>2652</v>
      </c>
      <c r="F6228" s="18" t="s">
        <v>2655</v>
      </c>
      <c r="G6228" s="18">
        <v>504</v>
      </c>
      <c r="H6228" s="18">
        <v>2.8</v>
      </c>
      <c r="I6228" s="18">
        <v>3.14</v>
      </c>
      <c r="Q6228"/>
    </row>
    <row r="6229" spans="2:17" x14ac:dyDescent="0.25">
      <c r="B6229" s="18">
        <v>2012</v>
      </c>
      <c r="C6229" s="18" t="s">
        <v>2415</v>
      </c>
      <c r="D6229" s="18" t="s">
        <v>2477</v>
      </c>
      <c r="E6229" s="18" t="s">
        <v>2652</v>
      </c>
      <c r="F6229" s="18" t="s">
        <v>2656</v>
      </c>
      <c r="G6229" s="18">
        <v>348</v>
      </c>
      <c r="H6229" s="18">
        <v>2.42</v>
      </c>
      <c r="I6229" s="18">
        <v>3.74</v>
      </c>
      <c r="Q6229"/>
    </row>
    <row r="6230" spans="2:17" x14ac:dyDescent="0.25">
      <c r="B6230" s="18">
        <v>2012</v>
      </c>
      <c r="C6230" s="18" t="s">
        <v>2415</v>
      </c>
      <c r="D6230" s="18" t="s">
        <v>2477</v>
      </c>
      <c r="E6230" s="18" t="s">
        <v>2652</v>
      </c>
      <c r="F6230" s="18" t="s">
        <v>2657</v>
      </c>
      <c r="G6230" s="18">
        <v>372</v>
      </c>
      <c r="H6230" s="18">
        <v>2.17</v>
      </c>
      <c r="I6230" s="18">
        <v>3.76</v>
      </c>
      <c r="Q6230"/>
    </row>
    <row r="6231" spans="2:17" x14ac:dyDescent="0.25">
      <c r="B6231" s="18">
        <v>2012</v>
      </c>
      <c r="C6231" s="18" t="s">
        <v>2415</v>
      </c>
      <c r="D6231" s="18" t="s">
        <v>2477</v>
      </c>
      <c r="E6231" s="18" t="s">
        <v>2652</v>
      </c>
      <c r="F6231" s="18" t="s">
        <v>2658</v>
      </c>
      <c r="G6231" s="18">
        <v>120</v>
      </c>
      <c r="H6231" s="18">
        <v>2</v>
      </c>
      <c r="I6231" s="18">
        <v>3.26</v>
      </c>
      <c r="Q6231"/>
    </row>
    <row r="6232" spans="2:17" x14ac:dyDescent="0.25">
      <c r="B6232" s="18">
        <v>2012</v>
      </c>
      <c r="C6232" s="18" t="s">
        <v>2415</v>
      </c>
      <c r="D6232" s="18" t="s">
        <v>2477</v>
      </c>
      <c r="E6232" s="18" t="s">
        <v>2652</v>
      </c>
      <c r="F6232" s="18" t="s">
        <v>2659</v>
      </c>
      <c r="G6232" s="18">
        <v>480</v>
      </c>
      <c r="H6232" s="18">
        <v>2.11</v>
      </c>
      <c r="I6232" s="18">
        <v>3.66</v>
      </c>
      <c r="Q6232"/>
    </row>
    <row r="6233" spans="2:17" x14ac:dyDescent="0.25">
      <c r="B6233" s="18">
        <v>2012</v>
      </c>
      <c r="C6233" s="18" t="s">
        <v>2415</v>
      </c>
      <c r="D6233" s="18" t="s">
        <v>2477</v>
      </c>
      <c r="E6233" s="18" t="s">
        <v>2652</v>
      </c>
      <c r="F6233" s="18" t="s">
        <v>2660</v>
      </c>
      <c r="G6233" s="18">
        <v>216</v>
      </c>
      <c r="H6233" s="18">
        <v>2.41</v>
      </c>
      <c r="I6233" s="18">
        <v>3.48</v>
      </c>
      <c r="Q6233"/>
    </row>
    <row r="6234" spans="2:17" x14ac:dyDescent="0.25">
      <c r="B6234" s="18">
        <v>2012</v>
      </c>
      <c r="C6234" s="18" t="s">
        <v>2415</v>
      </c>
      <c r="D6234" s="18" t="s">
        <v>2477</v>
      </c>
      <c r="E6234" s="18" t="s">
        <v>2652</v>
      </c>
      <c r="F6234" s="18" t="s">
        <v>2661</v>
      </c>
      <c r="G6234" s="18">
        <v>240</v>
      </c>
      <c r="H6234" s="18">
        <v>2.5499999999999998</v>
      </c>
      <c r="I6234" s="18">
        <v>3.27</v>
      </c>
      <c r="Q6234"/>
    </row>
    <row r="6235" spans="2:17" x14ac:dyDescent="0.25">
      <c r="B6235" s="18">
        <v>2012</v>
      </c>
      <c r="C6235" s="18" t="s">
        <v>2415</v>
      </c>
      <c r="D6235" s="18" t="s">
        <v>2477</v>
      </c>
      <c r="E6235" s="18" t="s">
        <v>2652</v>
      </c>
      <c r="F6235" s="18" t="s">
        <v>2662</v>
      </c>
      <c r="G6235" s="18">
        <v>420</v>
      </c>
      <c r="H6235" s="18">
        <v>2.25</v>
      </c>
      <c r="I6235" s="18">
        <v>3.43</v>
      </c>
      <c r="Q6235"/>
    </row>
    <row r="6236" spans="2:17" x14ac:dyDescent="0.25">
      <c r="B6236" s="18">
        <v>2012</v>
      </c>
      <c r="C6236" s="18" t="s">
        <v>2415</v>
      </c>
      <c r="D6236" s="18" t="s">
        <v>2477</v>
      </c>
      <c r="E6236" s="18" t="s">
        <v>2652</v>
      </c>
      <c r="F6236" s="18" t="s">
        <v>2663</v>
      </c>
      <c r="G6236" s="18">
        <v>540</v>
      </c>
      <c r="H6236" s="18">
        <v>2.2200000000000002</v>
      </c>
      <c r="I6236" s="18">
        <v>3.74</v>
      </c>
      <c r="Q6236"/>
    </row>
    <row r="6237" spans="2:17" x14ac:dyDescent="0.25">
      <c r="B6237" s="18">
        <v>2012</v>
      </c>
      <c r="C6237" s="18" t="s">
        <v>2415</v>
      </c>
      <c r="D6237" s="18" t="s">
        <v>2477</v>
      </c>
      <c r="E6237" s="18" t="s">
        <v>2652</v>
      </c>
      <c r="F6237" s="18" t="s">
        <v>2664</v>
      </c>
      <c r="G6237" s="18">
        <v>228</v>
      </c>
      <c r="H6237" s="18">
        <v>2.78</v>
      </c>
      <c r="I6237" s="18">
        <v>3.04</v>
      </c>
      <c r="Q6237"/>
    </row>
    <row r="6238" spans="2:17" x14ac:dyDescent="0.25">
      <c r="B6238" s="18">
        <v>2012</v>
      </c>
      <c r="C6238" s="18" t="s">
        <v>2415</v>
      </c>
      <c r="D6238" s="18" t="s">
        <v>2477</v>
      </c>
      <c r="E6238" s="18" t="s">
        <v>2652</v>
      </c>
      <c r="F6238" s="18" t="s">
        <v>2665</v>
      </c>
      <c r="G6238" s="18">
        <v>264</v>
      </c>
      <c r="H6238" s="18">
        <v>2.65</v>
      </c>
      <c r="I6238" s="18">
        <v>3.47</v>
      </c>
      <c r="Q6238"/>
    </row>
    <row r="6239" spans="2:17" x14ac:dyDescent="0.25">
      <c r="B6239" s="18">
        <v>2012</v>
      </c>
      <c r="C6239" s="18" t="s">
        <v>2415</v>
      </c>
      <c r="D6239" s="18" t="s">
        <v>2477</v>
      </c>
      <c r="E6239" s="18" t="s">
        <v>2652</v>
      </c>
      <c r="F6239" s="18" t="s">
        <v>2666</v>
      </c>
      <c r="G6239" s="18">
        <v>552</v>
      </c>
      <c r="H6239" s="18">
        <v>2.1</v>
      </c>
      <c r="I6239" s="18">
        <v>3.68</v>
      </c>
      <c r="Q6239"/>
    </row>
    <row r="6240" spans="2:17" x14ac:dyDescent="0.25">
      <c r="B6240" s="18">
        <v>2012</v>
      </c>
      <c r="C6240" s="18" t="s">
        <v>2415</v>
      </c>
      <c r="D6240" s="18" t="s">
        <v>2477</v>
      </c>
      <c r="E6240" s="18" t="s">
        <v>2652</v>
      </c>
      <c r="F6240" s="18" t="s">
        <v>2667</v>
      </c>
      <c r="G6240" s="18">
        <v>528</v>
      </c>
      <c r="H6240" s="18">
        <v>2.38</v>
      </c>
      <c r="I6240" s="18">
        <v>3.28</v>
      </c>
      <c r="Q6240"/>
    </row>
    <row r="6241" spans="2:17" x14ac:dyDescent="0.25">
      <c r="B6241" s="18">
        <v>2012</v>
      </c>
      <c r="C6241" s="18" t="s">
        <v>2415</v>
      </c>
      <c r="D6241" s="18" t="s">
        <v>2477</v>
      </c>
      <c r="E6241" s="18" t="s">
        <v>2652</v>
      </c>
      <c r="F6241" s="18" t="s">
        <v>2668</v>
      </c>
      <c r="G6241" s="18">
        <v>312</v>
      </c>
      <c r="H6241" s="18">
        <v>2.2200000000000002</v>
      </c>
      <c r="I6241" s="18">
        <v>3.62</v>
      </c>
      <c r="Q6241"/>
    </row>
    <row r="6242" spans="2:17" x14ac:dyDescent="0.25">
      <c r="B6242" s="18">
        <v>2012</v>
      </c>
      <c r="C6242" s="18" t="s">
        <v>2415</v>
      </c>
      <c r="D6242" s="18" t="s">
        <v>2477</v>
      </c>
      <c r="E6242" s="18" t="s">
        <v>2652</v>
      </c>
      <c r="F6242" s="18" t="s">
        <v>2669</v>
      </c>
      <c r="G6242" s="18">
        <v>540</v>
      </c>
      <c r="H6242" s="18">
        <v>2.2999999999999998</v>
      </c>
      <c r="I6242" s="18">
        <v>3.04</v>
      </c>
      <c r="Q6242"/>
    </row>
    <row r="6243" spans="2:17" x14ac:dyDescent="0.25">
      <c r="B6243" s="18">
        <v>2012</v>
      </c>
      <c r="C6243" s="18" t="s">
        <v>2415</v>
      </c>
      <c r="D6243" s="18" t="s">
        <v>2477</v>
      </c>
      <c r="E6243" s="18" t="s">
        <v>2652</v>
      </c>
      <c r="F6243" s="18" t="s">
        <v>2670</v>
      </c>
      <c r="G6243" s="18">
        <v>216</v>
      </c>
      <c r="H6243" s="18">
        <v>2.1800000000000002</v>
      </c>
      <c r="I6243" s="18">
        <v>3.69</v>
      </c>
      <c r="Q6243"/>
    </row>
    <row r="6244" spans="2:17" x14ac:dyDescent="0.25">
      <c r="B6244" s="18">
        <v>2012</v>
      </c>
      <c r="C6244" s="18" t="s">
        <v>2415</v>
      </c>
      <c r="D6244" s="18" t="s">
        <v>2477</v>
      </c>
      <c r="E6244" s="18" t="s">
        <v>2652</v>
      </c>
      <c r="F6244" s="18" t="s">
        <v>2671</v>
      </c>
      <c r="G6244" s="18">
        <v>420</v>
      </c>
      <c r="H6244" s="18">
        <v>2.77</v>
      </c>
      <c r="I6244" s="18">
        <v>3.28</v>
      </c>
      <c r="Q6244"/>
    </row>
    <row r="6245" spans="2:17" x14ac:dyDescent="0.25">
      <c r="B6245" s="18">
        <v>2012</v>
      </c>
      <c r="C6245" s="18" t="s">
        <v>2415</v>
      </c>
      <c r="D6245" s="18" t="s">
        <v>2477</v>
      </c>
      <c r="E6245" s="18" t="s">
        <v>2652</v>
      </c>
      <c r="F6245" s="18" t="s">
        <v>2672</v>
      </c>
      <c r="G6245" s="18">
        <v>600</v>
      </c>
      <c r="H6245" s="18">
        <v>2.2400000000000002</v>
      </c>
      <c r="I6245" s="18">
        <v>3.03</v>
      </c>
      <c r="Q6245"/>
    </row>
    <row r="6246" spans="2:17" x14ac:dyDescent="0.25">
      <c r="B6246" s="18">
        <v>2012</v>
      </c>
      <c r="C6246" s="18" t="s">
        <v>2415</v>
      </c>
      <c r="D6246" s="18" t="s">
        <v>2477</v>
      </c>
      <c r="E6246" s="18" t="s">
        <v>2652</v>
      </c>
      <c r="F6246" s="18" t="s">
        <v>2673</v>
      </c>
      <c r="G6246" s="18">
        <v>576</v>
      </c>
      <c r="H6246" s="18">
        <v>2.37</v>
      </c>
      <c r="I6246" s="18">
        <v>3.1</v>
      </c>
      <c r="Q6246"/>
    </row>
    <row r="6247" spans="2:17" x14ac:dyDescent="0.25">
      <c r="B6247" s="18">
        <v>2012</v>
      </c>
      <c r="C6247" s="18" t="s">
        <v>2415</v>
      </c>
      <c r="D6247" s="18" t="s">
        <v>2477</v>
      </c>
      <c r="E6247" s="18" t="s">
        <v>2652</v>
      </c>
      <c r="F6247" s="18" t="s">
        <v>2674</v>
      </c>
      <c r="G6247" s="18">
        <v>516</v>
      </c>
      <c r="H6247" s="18">
        <v>2.31</v>
      </c>
      <c r="I6247" s="18">
        <v>3.11</v>
      </c>
      <c r="Q6247"/>
    </row>
    <row r="6248" spans="2:17" x14ac:dyDescent="0.25">
      <c r="B6248" s="18">
        <v>2012</v>
      </c>
      <c r="C6248" s="18" t="s">
        <v>2415</v>
      </c>
      <c r="D6248" s="18" t="s">
        <v>2477</v>
      </c>
      <c r="E6248" s="18" t="s">
        <v>2652</v>
      </c>
      <c r="F6248" s="18" t="s">
        <v>2675</v>
      </c>
      <c r="G6248" s="18">
        <v>300</v>
      </c>
      <c r="H6248" s="18">
        <v>2.66</v>
      </c>
      <c r="I6248" s="18">
        <v>3.2</v>
      </c>
      <c r="Q6248"/>
    </row>
    <row r="6249" spans="2:17" x14ac:dyDescent="0.25">
      <c r="B6249" s="18">
        <v>2012</v>
      </c>
      <c r="C6249" s="18" t="s">
        <v>2415</v>
      </c>
      <c r="D6249" s="18" t="s">
        <v>2477</v>
      </c>
      <c r="E6249" s="18" t="s">
        <v>2652</v>
      </c>
      <c r="F6249" s="18" t="s">
        <v>2676</v>
      </c>
      <c r="G6249" s="18">
        <v>300</v>
      </c>
      <c r="H6249" s="18">
        <v>2.23</v>
      </c>
      <c r="I6249" s="18">
        <v>3.12</v>
      </c>
      <c r="Q6249"/>
    </row>
    <row r="6250" spans="2:17" x14ac:dyDescent="0.25">
      <c r="B6250" s="18">
        <v>2012</v>
      </c>
      <c r="C6250" s="18" t="s">
        <v>2415</v>
      </c>
      <c r="D6250" s="18" t="s">
        <v>2477</v>
      </c>
      <c r="E6250" s="18" t="s">
        <v>2652</v>
      </c>
      <c r="F6250" s="18" t="s">
        <v>2677</v>
      </c>
      <c r="G6250" s="18">
        <v>420</v>
      </c>
      <c r="H6250" s="18">
        <v>2.21</v>
      </c>
      <c r="I6250" s="18">
        <v>3.58</v>
      </c>
      <c r="Q6250"/>
    </row>
    <row r="6251" spans="2:17" x14ac:dyDescent="0.25">
      <c r="B6251" s="18">
        <v>2012</v>
      </c>
      <c r="C6251" s="18" t="s">
        <v>2415</v>
      </c>
      <c r="D6251" s="18" t="s">
        <v>2477</v>
      </c>
      <c r="E6251" s="18" t="s">
        <v>2652</v>
      </c>
      <c r="F6251" s="18" t="s">
        <v>2678</v>
      </c>
      <c r="G6251" s="18">
        <v>576</v>
      </c>
      <c r="H6251" s="18">
        <v>2.3199999999999998</v>
      </c>
      <c r="I6251" s="18">
        <v>3.58</v>
      </c>
      <c r="Q6251"/>
    </row>
    <row r="6252" spans="2:17" x14ac:dyDescent="0.25">
      <c r="B6252" s="18">
        <v>2012</v>
      </c>
      <c r="C6252" s="18" t="s">
        <v>2415</v>
      </c>
      <c r="D6252" s="18" t="s">
        <v>2477</v>
      </c>
      <c r="E6252" s="18" t="s">
        <v>2652</v>
      </c>
      <c r="F6252" s="18" t="s">
        <v>2679</v>
      </c>
      <c r="G6252" s="18">
        <v>204</v>
      </c>
      <c r="H6252" s="18">
        <v>2.0699999999999998</v>
      </c>
      <c r="I6252" s="18">
        <v>3.68</v>
      </c>
      <c r="Q6252"/>
    </row>
    <row r="6253" spans="2:17" x14ac:dyDescent="0.25">
      <c r="B6253" s="18">
        <v>2012</v>
      </c>
      <c r="C6253" s="18" t="s">
        <v>2415</v>
      </c>
      <c r="D6253" s="18" t="s">
        <v>2477</v>
      </c>
      <c r="E6253" s="18" t="s">
        <v>2652</v>
      </c>
      <c r="F6253" s="18" t="s">
        <v>2680</v>
      </c>
      <c r="G6253" s="18">
        <v>192</v>
      </c>
      <c r="H6253" s="18">
        <v>2.5299999999999998</v>
      </c>
      <c r="I6253" s="18">
        <v>3.51</v>
      </c>
      <c r="Q6253"/>
    </row>
    <row r="6254" spans="2:17" x14ac:dyDescent="0.25">
      <c r="B6254" s="18">
        <v>2012</v>
      </c>
      <c r="C6254" s="18" t="s">
        <v>2415</v>
      </c>
      <c r="D6254" s="18" t="s">
        <v>2477</v>
      </c>
      <c r="E6254" s="18" t="s">
        <v>2652</v>
      </c>
      <c r="F6254" s="18" t="s">
        <v>2681</v>
      </c>
      <c r="G6254" s="18">
        <v>516</v>
      </c>
      <c r="H6254" s="18">
        <v>2.58</v>
      </c>
      <c r="I6254" s="18">
        <v>3.18</v>
      </c>
      <c r="Q6254"/>
    </row>
    <row r="6255" spans="2:17" x14ac:dyDescent="0.25">
      <c r="B6255" s="18">
        <v>2012</v>
      </c>
      <c r="C6255" s="18" t="s">
        <v>2415</v>
      </c>
      <c r="D6255" s="18" t="s">
        <v>2477</v>
      </c>
      <c r="E6255" s="18" t="s">
        <v>2652</v>
      </c>
      <c r="F6255" s="18" t="s">
        <v>2682</v>
      </c>
      <c r="G6255" s="18">
        <v>432</v>
      </c>
      <c r="H6255" s="18">
        <v>2.2400000000000002</v>
      </c>
      <c r="I6255" s="18">
        <v>3.23</v>
      </c>
      <c r="Q6255"/>
    </row>
    <row r="6256" spans="2:17" x14ac:dyDescent="0.25">
      <c r="B6256" s="18">
        <v>2012</v>
      </c>
      <c r="C6256" s="18" t="s">
        <v>2415</v>
      </c>
      <c r="D6256" s="18" t="s">
        <v>2477</v>
      </c>
      <c r="E6256" s="18" t="s">
        <v>2652</v>
      </c>
      <c r="F6256" s="18" t="s">
        <v>2683</v>
      </c>
      <c r="G6256" s="18">
        <v>240</v>
      </c>
      <c r="H6256" s="18">
        <v>2.46</v>
      </c>
      <c r="I6256" s="18">
        <v>3.35</v>
      </c>
      <c r="Q6256"/>
    </row>
    <row r="6257" spans="2:17" x14ac:dyDescent="0.25">
      <c r="B6257" s="18">
        <v>2012</v>
      </c>
      <c r="C6257" s="18" t="s">
        <v>2415</v>
      </c>
      <c r="D6257" s="18" t="s">
        <v>2477</v>
      </c>
      <c r="E6257" s="18" t="s">
        <v>2652</v>
      </c>
      <c r="F6257" s="18" t="s">
        <v>2684</v>
      </c>
      <c r="G6257" s="18">
        <v>384</v>
      </c>
      <c r="H6257" s="18">
        <v>2.68</v>
      </c>
      <c r="I6257" s="18">
        <v>3.23</v>
      </c>
      <c r="Q6257"/>
    </row>
    <row r="6258" spans="2:17" x14ac:dyDescent="0.25">
      <c r="B6258" s="18">
        <v>2012</v>
      </c>
      <c r="C6258" s="18" t="s">
        <v>2415</v>
      </c>
      <c r="D6258" s="18" t="s">
        <v>2477</v>
      </c>
      <c r="E6258" s="18" t="s">
        <v>2652</v>
      </c>
      <c r="F6258" s="18" t="s">
        <v>2685</v>
      </c>
      <c r="G6258" s="18">
        <v>384</v>
      </c>
      <c r="H6258" s="18">
        <v>2.2200000000000002</v>
      </c>
      <c r="I6258" s="18">
        <v>3.16</v>
      </c>
      <c r="Q6258"/>
    </row>
    <row r="6259" spans="2:17" x14ac:dyDescent="0.25">
      <c r="B6259" s="18">
        <v>2012</v>
      </c>
      <c r="C6259" s="18" t="s">
        <v>2415</v>
      </c>
      <c r="D6259" s="18" t="s">
        <v>2477</v>
      </c>
      <c r="E6259" s="18" t="s">
        <v>2652</v>
      </c>
      <c r="F6259" s="18" t="s">
        <v>2686</v>
      </c>
      <c r="G6259" s="18">
        <v>324</v>
      </c>
      <c r="H6259" s="18">
        <v>2.2799999999999998</v>
      </c>
      <c r="I6259" s="18">
        <v>3.59</v>
      </c>
      <c r="Q6259"/>
    </row>
    <row r="6260" spans="2:17" x14ac:dyDescent="0.25">
      <c r="B6260" s="18">
        <v>2012</v>
      </c>
      <c r="C6260" s="18" t="s">
        <v>2415</v>
      </c>
      <c r="D6260" s="18" t="s">
        <v>2477</v>
      </c>
      <c r="E6260" s="18" t="s">
        <v>2652</v>
      </c>
      <c r="F6260" s="18" t="s">
        <v>2687</v>
      </c>
      <c r="G6260" s="18">
        <v>252</v>
      </c>
      <c r="H6260" s="18">
        <v>2.0499999999999998</v>
      </c>
      <c r="I6260" s="18">
        <v>3.24</v>
      </c>
      <c r="Q6260"/>
    </row>
    <row r="6261" spans="2:17" x14ac:dyDescent="0.25">
      <c r="B6261" s="18">
        <v>2012</v>
      </c>
      <c r="C6261" s="18" t="s">
        <v>2415</v>
      </c>
      <c r="D6261" s="18" t="s">
        <v>2477</v>
      </c>
      <c r="E6261" s="18" t="s">
        <v>2652</v>
      </c>
      <c r="F6261" s="18" t="s">
        <v>2688</v>
      </c>
      <c r="G6261" s="18">
        <v>276</v>
      </c>
      <c r="H6261" s="18">
        <v>2.8</v>
      </c>
      <c r="I6261" s="18">
        <v>3.15</v>
      </c>
      <c r="Q6261"/>
    </row>
    <row r="6262" spans="2:17" x14ac:dyDescent="0.25">
      <c r="B6262" s="18">
        <v>2012</v>
      </c>
      <c r="C6262" s="18" t="s">
        <v>2415</v>
      </c>
      <c r="D6262" s="18" t="s">
        <v>2477</v>
      </c>
      <c r="E6262" s="18" t="s">
        <v>2652</v>
      </c>
      <c r="F6262" s="18" t="s">
        <v>2689</v>
      </c>
      <c r="G6262" s="18">
        <v>156</v>
      </c>
      <c r="H6262" s="18">
        <v>2.1800000000000002</v>
      </c>
      <c r="I6262" s="18">
        <v>3.19</v>
      </c>
      <c r="Q6262"/>
    </row>
    <row r="6263" spans="2:17" x14ac:dyDescent="0.25">
      <c r="B6263" s="18">
        <v>2012</v>
      </c>
      <c r="C6263" s="18" t="s">
        <v>2415</v>
      </c>
      <c r="D6263" s="18" t="s">
        <v>2416</v>
      </c>
      <c r="E6263" s="18" t="s">
        <v>2652</v>
      </c>
      <c r="F6263" s="18" t="s">
        <v>3812</v>
      </c>
      <c r="G6263" s="18">
        <v>156</v>
      </c>
      <c r="H6263" s="18">
        <v>2.3533333333333335</v>
      </c>
      <c r="I6263" s="18">
        <v>2.8733333333333335</v>
      </c>
      <c r="Q6263"/>
    </row>
    <row r="6264" spans="2:17" x14ac:dyDescent="0.25">
      <c r="B6264" s="18">
        <v>2012</v>
      </c>
      <c r="C6264" s="18" t="s">
        <v>2415</v>
      </c>
      <c r="D6264" s="18" t="s">
        <v>2416</v>
      </c>
      <c r="E6264" s="18" t="s">
        <v>2652</v>
      </c>
      <c r="F6264" s="18" t="s">
        <v>3813</v>
      </c>
      <c r="G6264" s="18">
        <v>180</v>
      </c>
      <c r="H6264" s="18">
        <v>2.46</v>
      </c>
      <c r="I6264" s="18">
        <v>2.9733333333333332</v>
      </c>
      <c r="Q6264"/>
    </row>
    <row r="6265" spans="2:17" x14ac:dyDescent="0.25">
      <c r="B6265" s="18">
        <v>2012</v>
      </c>
      <c r="C6265" s="18" t="s">
        <v>2415</v>
      </c>
      <c r="D6265" s="18" t="s">
        <v>2416</v>
      </c>
      <c r="E6265" s="18" t="s">
        <v>2652</v>
      </c>
      <c r="F6265" s="18" t="s">
        <v>3814</v>
      </c>
      <c r="G6265" s="18">
        <v>180</v>
      </c>
      <c r="H6265" s="18">
        <v>2.46</v>
      </c>
      <c r="I6265" s="18">
        <v>2.96</v>
      </c>
      <c r="Q6265"/>
    </row>
    <row r="6266" spans="2:17" x14ac:dyDescent="0.25">
      <c r="B6266" s="18">
        <v>2012</v>
      </c>
      <c r="C6266" s="18" t="s">
        <v>2415</v>
      </c>
      <c r="D6266" s="18" t="s">
        <v>2416</v>
      </c>
      <c r="E6266" s="18" t="s">
        <v>2652</v>
      </c>
      <c r="F6266" s="18" t="s">
        <v>3815</v>
      </c>
      <c r="G6266" s="18">
        <v>120</v>
      </c>
      <c r="H6266" s="18">
        <v>2.5866666666666664</v>
      </c>
      <c r="I6266" s="18">
        <v>2.8933333333333335</v>
      </c>
      <c r="Q6266"/>
    </row>
    <row r="6267" spans="2:17" x14ac:dyDescent="0.25">
      <c r="B6267" s="18">
        <v>2012</v>
      </c>
      <c r="C6267" s="18" t="s">
        <v>2415</v>
      </c>
      <c r="D6267" s="18" t="s">
        <v>2416</v>
      </c>
      <c r="E6267" s="18" t="s">
        <v>2652</v>
      </c>
      <c r="F6267" s="18" t="s">
        <v>3816</v>
      </c>
      <c r="G6267" s="18">
        <v>156</v>
      </c>
      <c r="H6267" s="18">
        <v>2.3066666666666666</v>
      </c>
      <c r="I6267" s="18">
        <v>2.9933333333333332</v>
      </c>
      <c r="Q6267"/>
    </row>
    <row r="6268" spans="2:17" x14ac:dyDescent="0.25">
      <c r="B6268" s="18">
        <v>2012</v>
      </c>
      <c r="C6268" s="18" t="s">
        <v>2415</v>
      </c>
      <c r="D6268" s="18" t="s">
        <v>2477</v>
      </c>
      <c r="E6268" s="18" t="s">
        <v>2652</v>
      </c>
      <c r="F6268" s="18" t="s">
        <v>2690</v>
      </c>
      <c r="G6268" s="18">
        <v>528</v>
      </c>
      <c r="H6268" s="18">
        <v>2.5299999999999998</v>
      </c>
      <c r="I6268" s="18">
        <v>3.51</v>
      </c>
      <c r="Q6268"/>
    </row>
    <row r="6269" spans="2:17" x14ac:dyDescent="0.25">
      <c r="B6269" s="18">
        <v>2012</v>
      </c>
      <c r="C6269" s="18" t="s">
        <v>2415</v>
      </c>
      <c r="D6269" s="18" t="s">
        <v>2416</v>
      </c>
      <c r="E6269" s="18" t="s">
        <v>2691</v>
      </c>
      <c r="F6269" s="18" t="s">
        <v>2692</v>
      </c>
      <c r="G6269" s="18">
        <v>180</v>
      </c>
      <c r="H6269" s="18">
        <v>2.3666666666666667</v>
      </c>
      <c r="I6269" s="18">
        <v>2.8866666666666667</v>
      </c>
      <c r="Q6269"/>
    </row>
    <row r="6270" spans="2:17" x14ac:dyDescent="0.25">
      <c r="B6270" s="18">
        <v>2012</v>
      </c>
      <c r="C6270" s="18" t="s">
        <v>2415</v>
      </c>
      <c r="D6270" s="18" t="s">
        <v>2416</v>
      </c>
      <c r="E6270" s="18" t="s">
        <v>2691</v>
      </c>
      <c r="F6270" s="18" t="s">
        <v>2693</v>
      </c>
      <c r="G6270" s="18">
        <v>168</v>
      </c>
      <c r="H6270" s="18">
        <v>2.56</v>
      </c>
      <c r="I6270" s="18">
        <v>2.9733333333333332</v>
      </c>
      <c r="Q6270"/>
    </row>
    <row r="6271" spans="2:17" x14ac:dyDescent="0.25">
      <c r="B6271" s="18">
        <v>2012</v>
      </c>
      <c r="C6271" s="18" t="s">
        <v>2415</v>
      </c>
      <c r="D6271" s="18" t="s">
        <v>2416</v>
      </c>
      <c r="E6271" s="18" t="s">
        <v>2691</v>
      </c>
      <c r="F6271" s="18" t="s">
        <v>2694</v>
      </c>
      <c r="G6271" s="18">
        <v>144</v>
      </c>
      <c r="H6271" s="18">
        <v>2.34</v>
      </c>
      <c r="I6271" s="18">
        <v>2.9333333333333331</v>
      </c>
      <c r="Q6271"/>
    </row>
    <row r="6272" spans="2:17" x14ac:dyDescent="0.25">
      <c r="B6272" s="18">
        <v>2012</v>
      </c>
      <c r="C6272" s="18" t="s">
        <v>2415</v>
      </c>
      <c r="D6272" s="18" t="s">
        <v>2416</v>
      </c>
      <c r="E6272" s="18" t="s">
        <v>2691</v>
      </c>
      <c r="F6272" s="18" t="s">
        <v>2695</v>
      </c>
      <c r="G6272" s="18">
        <v>168</v>
      </c>
      <c r="H6272" s="18">
        <v>2.4133333333333336</v>
      </c>
      <c r="I6272" s="18">
        <v>2.9533333333333331</v>
      </c>
      <c r="Q6272"/>
    </row>
    <row r="6273" spans="2:17" x14ac:dyDescent="0.25">
      <c r="B6273" s="18">
        <v>2012</v>
      </c>
      <c r="C6273" s="18" t="s">
        <v>2415</v>
      </c>
      <c r="D6273" s="18" t="s">
        <v>2416</v>
      </c>
      <c r="E6273" s="18" t="s">
        <v>2691</v>
      </c>
      <c r="F6273" s="18" t="s">
        <v>2696</v>
      </c>
      <c r="G6273" s="18">
        <v>144</v>
      </c>
      <c r="H6273" s="18">
        <v>2.36</v>
      </c>
      <c r="I6273" s="18">
        <v>2.92</v>
      </c>
      <c r="Q6273"/>
    </row>
    <row r="6274" spans="2:17" x14ac:dyDescent="0.25">
      <c r="B6274" s="18">
        <v>2012</v>
      </c>
      <c r="C6274" s="18" t="s">
        <v>2415</v>
      </c>
      <c r="D6274" s="18" t="s">
        <v>2416</v>
      </c>
      <c r="E6274" s="18" t="s">
        <v>2691</v>
      </c>
      <c r="F6274" s="18" t="s">
        <v>2697</v>
      </c>
      <c r="G6274" s="18">
        <v>144</v>
      </c>
      <c r="H6274" s="18">
        <v>2.6</v>
      </c>
      <c r="I6274" s="18">
        <v>2.9266666666666667</v>
      </c>
      <c r="Q6274"/>
    </row>
    <row r="6275" spans="2:17" x14ac:dyDescent="0.25">
      <c r="B6275" s="18">
        <v>2012</v>
      </c>
      <c r="C6275" s="18" t="s">
        <v>2415</v>
      </c>
      <c r="D6275" s="18" t="s">
        <v>2416</v>
      </c>
      <c r="E6275" s="18" t="s">
        <v>2691</v>
      </c>
      <c r="F6275" s="18" t="s">
        <v>2698</v>
      </c>
      <c r="G6275" s="18">
        <v>120</v>
      </c>
      <c r="H6275" s="18">
        <v>2.3733333333333335</v>
      </c>
      <c r="I6275" s="18">
        <v>3</v>
      </c>
      <c r="Q6275"/>
    </row>
    <row r="6276" spans="2:17" x14ac:dyDescent="0.25">
      <c r="B6276" s="18">
        <v>2012</v>
      </c>
      <c r="C6276" s="18" t="s">
        <v>2415</v>
      </c>
      <c r="D6276" s="18" t="s">
        <v>2416</v>
      </c>
      <c r="E6276" s="18" t="s">
        <v>2691</v>
      </c>
      <c r="F6276" s="18" t="s">
        <v>2699</v>
      </c>
      <c r="G6276" s="18">
        <v>168</v>
      </c>
      <c r="H6276" s="18">
        <v>2.2933333333333334</v>
      </c>
      <c r="I6276" s="18">
        <v>2.8933333333333335</v>
      </c>
      <c r="Q6276"/>
    </row>
    <row r="6277" spans="2:17" x14ac:dyDescent="0.25">
      <c r="B6277" s="18">
        <v>2012</v>
      </c>
      <c r="C6277" s="18" t="s">
        <v>2415</v>
      </c>
      <c r="D6277" s="18" t="s">
        <v>2416</v>
      </c>
      <c r="E6277" s="18" t="s">
        <v>2691</v>
      </c>
      <c r="F6277" s="18" t="s">
        <v>2700</v>
      </c>
      <c r="G6277" s="18">
        <v>156</v>
      </c>
      <c r="H6277" s="18">
        <v>2.6466666666666665</v>
      </c>
      <c r="I6277" s="18">
        <v>2.8666666666666667</v>
      </c>
      <c r="Q6277"/>
    </row>
    <row r="6278" spans="2:17" x14ac:dyDescent="0.25">
      <c r="B6278" s="18">
        <v>2012</v>
      </c>
      <c r="C6278" s="18" t="s">
        <v>2415</v>
      </c>
      <c r="D6278" s="18" t="s">
        <v>2416</v>
      </c>
      <c r="E6278" s="18" t="s">
        <v>2691</v>
      </c>
      <c r="F6278" s="18" t="s">
        <v>2701</v>
      </c>
      <c r="G6278" s="18">
        <v>156</v>
      </c>
      <c r="H6278" s="18">
        <v>2.5133333333333332</v>
      </c>
      <c r="I6278" s="18">
        <v>2.9866666666666668</v>
      </c>
      <c r="Q6278"/>
    </row>
    <row r="6279" spans="2:17" x14ac:dyDescent="0.25">
      <c r="B6279" s="18">
        <v>2012</v>
      </c>
      <c r="C6279" s="18" t="s">
        <v>2415</v>
      </c>
      <c r="D6279" s="18" t="s">
        <v>2416</v>
      </c>
      <c r="E6279" s="18" t="s">
        <v>2691</v>
      </c>
      <c r="F6279" s="18" t="s">
        <v>2702</v>
      </c>
      <c r="G6279" s="18">
        <v>132</v>
      </c>
      <c r="H6279" s="18">
        <v>2.72</v>
      </c>
      <c r="I6279" s="18">
        <v>2.9866666666666668</v>
      </c>
      <c r="Q6279"/>
    </row>
    <row r="6280" spans="2:17" x14ac:dyDescent="0.25">
      <c r="B6280" s="18">
        <v>2012</v>
      </c>
      <c r="C6280" s="18" t="s">
        <v>2415</v>
      </c>
      <c r="D6280" s="18" t="s">
        <v>2416</v>
      </c>
      <c r="E6280" s="18" t="s">
        <v>2691</v>
      </c>
      <c r="F6280" s="18" t="s">
        <v>2703</v>
      </c>
      <c r="G6280" s="18">
        <v>180</v>
      </c>
      <c r="H6280" s="18">
        <v>2.6933333333333334</v>
      </c>
      <c r="I6280" s="18">
        <v>2.9533333333333331</v>
      </c>
      <c r="Q6280"/>
    </row>
    <row r="6281" spans="2:17" x14ac:dyDescent="0.25">
      <c r="B6281" s="18">
        <v>2012</v>
      </c>
      <c r="C6281" s="18" t="s">
        <v>2415</v>
      </c>
      <c r="D6281" s="18" t="s">
        <v>2416</v>
      </c>
      <c r="E6281" s="18" t="s">
        <v>2691</v>
      </c>
      <c r="F6281" s="18" t="s">
        <v>2704</v>
      </c>
      <c r="G6281" s="18">
        <v>156</v>
      </c>
      <c r="H6281" s="18">
        <v>2.3933333333333335</v>
      </c>
      <c r="I6281" s="18">
        <v>2.9866666666666668</v>
      </c>
      <c r="Q6281"/>
    </row>
    <row r="6282" spans="2:17" x14ac:dyDescent="0.25">
      <c r="B6282" s="18">
        <v>2012</v>
      </c>
      <c r="C6282" s="18" t="s">
        <v>2415</v>
      </c>
      <c r="D6282" s="18" t="s">
        <v>2416</v>
      </c>
      <c r="E6282" s="18" t="s">
        <v>2691</v>
      </c>
      <c r="F6282" s="18" t="s">
        <v>2705</v>
      </c>
      <c r="G6282" s="18">
        <v>120</v>
      </c>
      <c r="H6282" s="18">
        <v>2.2999999999999998</v>
      </c>
      <c r="I6282" s="18">
        <v>2.96</v>
      </c>
      <c r="Q6282"/>
    </row>
    <row r="6283" spans="2:17" x14ac:dyDescent="0.25">
      <c r="B6283" s="18">
        <v>2012</v>
      </c>
      <c r="C6283" s="18" t="s">
        <v>2415</v>
      </c>
      <c r="D6283" s="18" t="s">
        <v>2416</v>
      </c>
      <c r="E6283" s="18" t="s">
        <v>2691</v>
      </c>
      <c r="F6283" s="18" t="s">
        <v>2706</v>
      </c>
      <c r="G6283" s="18">
        <v>168</v>
      </c>
      <c r="H6283" s="18">
        <v>2.4666666666666668</v>
      </c>
      <c r="I6283" s="18">
        <v>2.9666666666666668</v>
      </c>
      <c r="Q6283"/>
    </row>
    <row r="6284" spans="2:17" x14ac:dyDescent="0.25">
      <c r="B6284" s="18">
        <v>2012</v>
      </c>
      <c r="C6284" s="18" t="s">
        <v>2415</v>
      </c>
      <c r="D6284" s="18" t="s">
        <v>2416</v>
      </c>
      <c r="E6284" s="18" t="s">
        <v>2691</v>
      </c>
      <c r="F6284" s="18" t="s">
        <v>2707</v>
      </c>
      <c r="G6284" s="18">
        <v>180</v>
      </c>
      <c r="H6284" s="18">
        <v>2.2866666666666666</v>
      </c>
      <c r="I6284" s="18">
        <v>2.8866666666666667</v>
      </c>
      <c r="Q6284"/>
    </row>
    <row r="6285" spans="2:17" x14ac:dyDescent="0.25">
      <c r="B6285" s="18">
        <v>2012</v>
      </c>
      <c r="C6285" s="18" t="s">
        <v>2415</v>
      </c>
      <c r="D6285" s="18" t="s">
        <v>2416</v>
      </c>
      <c r="E6285" s="18" t="s">
        <v>2691</v>
      </c>
      <c r="F6285" s="18" t="s">
        <v>2708</v>
      </c>
      <c r="G6285" s="18">
        <v>156</v>
      </c>
      <c r="H6285" s="18">
        <v>2.2666666666666666</v>
      </c>
      <c r="I6285" s="18">
        <v>2.9066666666666667</v>
      </c>
      <c r="Q6285"/>
    </row>
    <row r="6286" spans="2:17" x14ac:dyDescent="0.25">
      <c r="B6286" s="18">
        <v>2012</v>
      </c>
      <c r="C6286" s="18" t="s">
        <v>2415</v>
      </c>
      <c r="D6286" s="18" t="s">
        <v>2416</v>
      </c>
      <c r="E6286" s="18" t="s">
        <v>2691</v>
      </c>
      <c r="F6286" s="18" t="s">
        <v>2709</v>
      </c>
      <c r="G6286" s="18">
        <v>144</v>
      </c>
      <c r="H6286" s="18">
        <v>2.42</v>
      </c>
      <c r="I6286" s="18">
        <v>2.8933333333333335</v>
      </c>
      <c r="Q6286"/>
    </row>
    <row r="6287" spans="2:17" x14ac:dyDescent="0.25">
      <c r="B6287" s="18">
        <v>2012</v>
      </c>
      <c r="C6287" s="18" t="s">
        <v>2415</v>
      </c>
      <c r="D6287" s="18" t="s">
        <v>2416</v>
      </c>
      <c r="E6287" s="18" t="s">
        <v>2691</v>
      </c>
      <c r="F6287" s="18" t="s">
        <v>2710</v>
      </c>
      <c r="G6287" s="18">
        <v>132</v>
      </c>
      <c r="H6287" s="18">
        <v>2.56</v>
      </c>
      <c r="I6287" s="18">
        <v>2.8933333333333335</v>
      </c>
      <c r="Q6287"/>
    </row>
    <row r="6288" spans="2:17" x14ac:dyDescent="0.25">
      <c r="B6288" s="18">
        <v>2012</v>
      </c>
      <c r="C6288" s="18" t="s">
        <v>2415</v>
      </c>
      <c r="D6288" s="18" t="s">
        <v>2416</v>
      </c>
      <c r="E6288" s="18" t="s">
        <v>2691</v>
      </c>
      <c r="F6288" s="18" t="s">
        <v>2711</v>
      </c>
      <c r="G6288" s="18">
        <v>120</v>
      </c>
      <c r="H6288" s="18">
        <v>2.5</v>
      </c>
      <c r="I6288" s="18">
        <v>2.9733333333333332</v>
      </c>
      <c r="Q6288"/>
    </row>
    <row r="6289" spans="2:17" x14ac:dyDescent="0.25">
      <c r="B6289" s="18">
        <v>2012</v>
      </c>
      <c r="C6289" s="18" t="s">
        <v>2415</v>
      </c>
      <c r="D6289" s="18" t="s">
        <v>2416</v>
      </c>
      <c r="E6289" s="18" t="s">
        <v>2691</v>
      </c>
      <c r="F6289" s="18" t="s">
        <v>2712</v>
      </c>
      <c r="G6289" s="18">
        <v>180</v>
      </c>
      <c r="H6289" s="18">
        <v>2.3866666666666667</v>
      </c>
      <c r="I6289" s="18">
        <v>2.92</v>
      </c>
      <c r="Q6289"/>
    </row>
    <row r="6290" spans="2:17" x14ac:dyDescent="0.25">
      <c r="B6290" s="18">
        <v>2012</v>
      </c>
      <c r="C6290" s="18" t="s">
        <v>2415</v>
      </c>
      <c r="D6290" s="18" t="s">
        <v>2416</v>
      </c>
      <c r="E6290" s="18" t="s">
        <v>2691</v>
      </c>
      <c r="F6290" s="18" t="s">
        <v>2713</v>
      </c>
      <c r="G6290" s="18">
        <v>132</v>
      </c>
      <c r="H6290" s="18">
        <v>2.76</v>
      </c>
      <c r="I6290" s="18">
        <v>2.8666666666666667</v>
      </c>
      <c r="Q6290"/>
    </row>
    <row r="6291" spans="2:17" x14ac:dyDescent="0.25">
      <c r="B6291" s="18">
        <v>2012</v>
      </c>
      <c r="C6291" s="18" t="s">
        <v>2415</v>
      </c>
      <c r="D6291" s="18" t="s">
        <v>2416</v>
      </c>
      <c r="E6291" s="18" t="s">
        <v>2691</v>
      </c>
      <c r="F6291" s="18" t="s">
        <v>2714</v>
      </c>
      <c r="G6291" s="18">
        <v>144</v>
      </c>
      <c r="H6291" s="18">
        <v>2.4266666666666667</v>
      </c>
      <c r="I6291" s="18">
        <v>2.94</v>
      </c>
      <c r="Q6291"/>
    </row>
    <row r="6292" spans="2:17" x14ac:dyDescent="0.25">
      <c r="B6292" s="18">
        <v>2012</v>
      </c>
      <c r="C6292" s="18" t="s">
        <v>2415</v>
      </c>
      <c r="D6292" s="18" t="s">
        <v>2416</v>
      </c>
      <c r="E6292" s="18" t="s">
        <v>2691</v>
      </c>
      <c r="F6292" s="18" t="s">
        <v>2715</v>
      </c>
      <c r="G6292" s="18">
        <v>180</v>
      </c>
      <c r="H6292" s="18">
        <v>2.3666666666666667</v>
      </c>
      <c r="I6292" s="18">
        <v>2.96</v>
      </c>
      <c r="Q6292"/>
    </row>
    <row r="6293" spans="2:17" x14ac:dyDescent="0.25">
      <c r="B6293" s="18">
        <v>2012</v>
      </c>
      <c r="C6293" s="18" t="s">
        <v>2415</v>
      </c>
      <c r="D6293" s="18" t="s">
        <v>2416</v>
      </c>
      <c r="E6293" s="18" t="s">
        <v>3817</v>
      </c>
      <c r="F6293" s="18" t="s">
        <v>2716</v>
      </c>
      <c r="G6293" s="18">
        <v>144</v>
      </c>
      <c r="H6293" s="18">
        <v>2.54</v>
      </c>
      <c r="I6293" s="18">
        <v>2.94</v>
      </c>
      <c r="Q6293"/>
    </row>
    <row r="6294" spans="2:17" x14ac:dyDescent="0.25">
      <c r="B6294" s="18">
        <v>2012</v>
      </c>
      <c r="C6294" s="18" t="s">
        <v>2415</v>
      </c>
      <c r="D6294" s="18" t="s">
        <v>2416</v>
      </c>
      <c r="E6294" s="18" t="s">
        <v>3817</v>
      </c>
      <c r="F6294" s="18" t="s">
        <v>2717</v>
      </c>
      <c r="G6294" s="18">
        <v>132</v>
      </c>
      <c r="H6294" s="18">
        <v>2.6933333333333334</v>
      </c>
      <c r="I6294" s="18">
        <v>3</v>
      </c>
      <c r="Q6294"/>
    </row>
    <row r="6295" spans="2:17" x14ac:dyDescent="0.25">
      <c r="B6295" s="18">
        <v>2012</v>
      </c>
      <c r="C6295" s="18" t="s">
        <v>2415</v>
      </c>
      <c r="D6295" s="18" t="s">
        <v>2416</v>
      </c>
      <c r="E6295" s="18" t="s">
        <v>3817</v>
      </c>
      <c r="F6295" s="18" t="s">
        <v>2718</v>
      </c>
      <c r="G6295" s="18">
        <v>168</v>
      </c>
      <c r="H6295" s="18">
        <v>2.5266666666666668</v>
      </c>
      <c r="I6295" s="18">
        <v>2.8733333333333335</v>
      </c>
      <c r="Q6295"/>
    </row>
    <row r="6296" spans="2:17" x14ac:dyDescent="0.25">
      <c r="B6296" s="18">
        <v>2012</v>
      </c>
      <c r="C6296" s="18" t="s">
        <v>2415</v>
      </c>
      <c r="D6296" s="18" t="s">
        <v>2416</v>
      </c>
      <c r="E6296" s="18" t="s">
        <v>2691</v>
      </c>
      <c r="F6296" s="18" t="s">
        <v>2719</v>
      </c>
      <c r="G6296" s="18">
        <v>132</v>
      </c>
      <c r="H6296" s="18">
        <v>2.64</v>
      </c>
      <c r="I6296" s="18">
        <v>2.92</v>
      </c>
      <c r="Q6296"/>
    </row>
    <row r="6297" spans="2:17" x14ac:dyDescent="0.25">
      <c r="B6297" s="18">
        <v>2012</v>
      </c>
      <c r="C6297" s="18" t="s">
        <v>2415</v>
      </c>
      <c r="D6297" s="18" t="s">
        <v>2416</v>
      </c>
      <c r="E6297" s="18" t="s">
        <v>2691</v>
      </c>
      <c r="F6297" s="18" t="s">
        <v>2720</v>
      </c>
      <c r="G6297" s="18">
        <v>168</v>
      </c>
      <c r="H6297" s="18">
        <v>2.8</v>
      </c>
      <c r="I6297" s="18">
        <v>2.98</v>
      </c>
      <c r="Q6297"/>
    </row>
    <row r="6298" spans="2:17" x14ac:dyDescent="0.25">
      <c r="B6298" s="18">
        <v>2012</v>
      </c>
      <c r="C6298" s="18" t="s">
        <v>2415</v>
      </c>
      <c r="D6298" s="18" t="s">
        <v>2416</v>
      </c>
      <c r="E6298" s="18" t="s">
        <v>2691</v>
      </c>
      <c r="F6298" s="18" t="s">
        <v>2721</v>
      </c>
      <c r="G6298" s="18">
        <v>120</v>
      </c>
      <c r="H6298" s="18">
        <v>2.3533333333333335</v>
      </c>
      <c r="I6298" s="18">
        <v>2.98</v>
      </c>
      <c r="Q6298"/>
    </row>
    <row r="6299" spans="2:17" x14ac:dyDescent="0.25">
      <c r="B6299" s="18">
        <v>2012</v>
      </c>
      <c r="C6299" s="18" t="s">
        <v>2415</v>
      </c>
      <c r="D6299" s="18" t="s">
        <v>2416</v>
      </c>
      <c r="E6299" s="18" t="s">
        <v>2691</v>
      </c>
      <c r="F6299" s="18" t="s">
        <v>2722</v>
      </c>
      <c r="G6299" s="18">
        <v>132</v>
      </c>
      <c r="H6299" s="18">
        <v>2.68</v>
      </c>
      <c r="I6299" s="18">
        <v>2.9266666666666667</v>
      </c>
      <c r="Q6299"/>
    </row>
    <row r="6300" spans="2:17" x14ac:dyDescent="0.25">
      <c r="B6300" s="18">
        <v>2012</v>
      </c>
      <c r="C6300" s="18" t="s">
        <v>2415</v>
      </c>
      <c r="D6300" s="18" t="s">
        <v>2416</v>
      </c>
      <c r="E6300" s="18" t="s">
        <v>2691</v>
      </c>
      <c r="F6300" s="18" t="s">
        <v>2723</v>
      </c>
      <c r="G6300" s="18">
        <v>168</v>
      </c>
      <c r="H6300" s="18">
        <v>2.68</v>
      </c>
      <c r="I6300" s="18">
        <v>2.92</v>
      </c>
      <c r="Q6300"/>
    </row>
    <row r="6301" spans="2:17" x14ac:dyDescent="0.25">
      <c r="B6301" s="18">
        <v>2012</v>
      </c>
      <c r="C6301" s="18" t="s">
        <v>2415</v>
      </c>
      <c r="D6301" s="18" t="s">
        <v>2416</v>
      </c>
      <c r="E6301" s="18" t="s">
        <v>2691</v>
      </c>
      <c r="F6301" s="18" t="s">
        <v>2724</v>
      </c>
      <c r="G6301" s="18">
        <v>180</v>
      </c>
      <c r="H6301" s="18">
        <v>2.42</v>
      </c>
      <c r="I6301" s="18">
        <v>3</v>
      </c>
      <c r="Q6301"/>
    </row>
    <row r="6302" spans="2:17" x14ac:dyDescent="0.25">
      <c r="B6302" s="18">
        <v>2012</v>
      </c>
      <c r="C6302" s="18" t="s">
        <v>2415</v>
      </c>
      <c r="D6302" s="18" t="s">
        <v>2416</v>
      </c>
      <c r="E6302" s="18" t="s">
        <v>2691</v>
      </c>
      <c r="F6302" s="18" t="s">
        <v>2725</v>
      </c>
      <c r="G6302" s="18">
        <v>144</v>
      </c>
      <c r="H6302" s="18">
        <v>2.5333333333333332</v>
      </c>
      <c r="I6302" s="18">
        <v>2.8733333333333335</v>
      </c>
      <c r="Q6302"/>
    </row>
    <row r="6303" spans="2:17" x14ac:dyDescent="0.25">
      <c r="B6303" s="18">
        <v>2012</v>
      </c>
      <c r="C6303" s="18" t="s">
        <v>2415</v>
      </c>
      <c r="D6303" s="18" t="s">
        <v>2416</v>
      </c>
      <c r="E6303" s="18" t="s">
        <v>2691</v>
      </c>
      <c r="F6303" s="18" t="s">
        <v>2726</v>
      </c>
      <c r="G6303" s="18">
        <v>156</v>
      </c>
      <c r="H6303" s="18">
        <v>2.7066666666666666</v>
      </c>
      <c r="I6303" s="18">
        <v>2.9333333333333331</v>
      </c>
      <c r="Q6303"/>
    </row>
    <row r="6304" spans="2:17" x14ac:dyDescent="0.25">
      <c r="B6304" s="18">
        <v>2012</v>
      </c>
      <c r="C6304" s="18" t="s">
        <v>2415</v>
      </c>
      <c r="D6304" s="18" t="s">
        <v>2416</v>
      </c>
      <c r="E6304" s="18" t="s">
        <v>2691</v>
      </c>
      <c r="F6304" s="18" t="s">
        <v>2727</v>
      </c>
      <c r="G6304" s="18">
        <v>120</v>
      </c>
      <c r="H6304" s="18">
        <v>2.4</v>
      </c>
      <c r="I6304" s="18">
        <v>2.9333333333333331</v>
      </c>
      <c r="Q6304"/>
    </row>
    <row r="6305" spans="2:17" x14ac:dyDescent="0.25">
      <c r="B6305" s="18">
        <v>2012</v>
      </c>
      <c r="C6305" s="18" t="s">
        <v>2415</v>
      </c>
      <c r="D6305" s="18" t="s">
        <v>2416</v>
      </c>
      <c r="E6305" s="18" t="s">
        <v>2691</v>
      </c>
      <c r="F6305" s="18" t="s">
        <v>2728</v>
      </c>
      <c r="G6305" s="18">
        <v>132</v>
      </c>
      <c r="H6305" s="18">
        <v>2.5733333333333333</v>
      </c>
      <c r="I6305" s="18">
        <v>2.88</v>
      </c>
      <c r="Q6305"/>
    </row>
    <row r="6306" spans="2:17" x14ac:dyDescent="0.25">
      <c r="B6306" s="18">
        <v>2012</v>
      </c>
      <c r="C6306" s="18" t="s">
        <v>2415</v>
      </c>
      <c r="D6306" s="18" t="s">
        <v>2416</v>
      </c>
      <c r="E6306" s="18" t="s">
        <v>2691</v>
      </c>
      <c r="F6306" s="18" t="s">
        <v>2729</v>
      </c>
      <c r="G6306" s="18">
        <v>132</v>
      </c>
      <c r="H6306" s="18">
        <v>2.6333333333333333</v>
      </c>
      <c r="I6306" s="18">
        <v>2.9866666666666668</v>
      </c>
      <c r="Q6306"/>
    </row>
    <row r="6307" spans="2:17" x14ac:dyDescent="0.25">
      <c r="B6307" s="18">
        <v>2012</v>
      </c>
      <c r="C6307" s="18" t="s">
        <v>2415</v>
      </c>
      <c r="D6307" s="18" t="s">
        <v>2416</v>
      </c>
      <c r="E6307" s="18" t="s">
        <v>2691</v>
      </c>
      <c r="F6307" s="18" t="s">
        <v>2730</v>
      </c>
      <c r="G6307" s="18">
        <v>156</v>
      </c>
      <c r="H6307" s="18">
        <v>2.4466666666666668</v>
      </c>
      <c r="I6307" s="18">
        <v>2.9666666666666668</v>
      </c>
      <c r="Q6307"/>
    </row>
    <row r="6308" spans="2:17" x14ac:dyDescent="0.25">
      <c r="B6308" s="18">
        <v>2012</v>
      </c>
      <c r="C6308" s="18" t="s">
        <v>2415</v>
      </c>
      <c r="D6308" s="18" t="s">
        <v>2416</v>
      </c>
      <c r="E6308" s="18" t="s">
        <v>2691</v>
      </c>
      <c r="F6308" s="18" t="s">
        <v>2731</v>
      </c>
      <c r="G6308" s="18">
        <v>168</v>
      </c>
      <c r="H6308" s="18">
        <v>2.7066666666666666</v>
      </c>
      <c r="I6308" s="18">
        <v>2.8666666666666667</v>
      </c>
      <c r="Q6308"/>
    </row>
    <row r="6309" spans="2:17" x14ac:dyDescent="0.25">
      <c r="B6309" s="18">
        <v>2012</v>
      </c>
      <c r="C6309" s="18" t="s">
        <v>2415</v>
      </c>
      <c r="D6309" s="18" t="s">
        <v>2416</v>
      </c>
      <c r="E6309" s="18" t="s">
        <v>2691</v>
      </c>
      <c r="F6309" s="18" t="s">
        <v>2732</v>
      </c>
      <c r="G6309" s="18">
        <v>168</v>
      </c>
      <c r="H6309" s="18">
        <v>2.7266666666666666</v>
      </c>
      <c r="I6309" s="18">
        <v>2.9533333333333331</v>
      </c>
      <c r="Q6309"/>
    </row>
    <row r="6310" spans="2:17" x14ac:dyDescent="0.25">
      <c r="B6310" s="18">
        <v>2012</v>
      </c>
      <c r="C6310" s="18" t="s">
        <v>2415</v>
      </c>
      <c r="D6310" s="18" t="s">
        <v>2416</v>
      </c>
      <c r="E6310" s="18" t="s">
        <v>2691</v>
      </c>
      <c r="F6310" s="18" t="s">
        <v>2733</v>
      </c>
      <c r="G6310" s="18">
        <v>144</v>
      </c>
      <c r="H6310" s="18">
        <v>2.6</v>
      </c>
      <c r="I6310" s="18">
        <v>2.94</v>
      </c>
      <c r="Q6310"/>
    </row>
    <row r="6311" spans="2:17" x14ac:dyDescent="0.25">
      <c r="B6311" s="18">
        <v>2012</v>
      </c>
      <c r="C6311" s="18" t="s">
        <v>2415</v>
      </c>
      <c r="D6311" s="18" t="s">
        <v>2416</v>
      </c>
      <c r="E6311" s="18" t="s">
        <v>2691</v>
      </c>
      <c r="F6311" s="18" t="s">
        <v>2734</v>
      </c>
      <c r="G6311" s="18">
        <v>168</v>
      </c>
      <c r="H6311" s="18">
        <v>2.3533333333333335</v>
      </c>
      <c r="I6311" s="18">
        <v>2.88</v>
      </c>
      <c r="Q6311"/>
    </row>
    <row r="6312" spans="2:17" x14ac:dyDescent="0.25">
      <c r="B6312" s="18">
        <v>2012</v>
      </c>
      <c r="C6312" s="18" t="s">
        <v>2415</v>
      </c>
      <c r="D6312" s="18" t="s">
        <v>2416</v>
      </c>
      <c r="E6312" s="18" t="s">
        <v>2691</v>
      </c>
      <c r="F6312" s="18" t="s">
        <v>2735</v>
      </c>
      <c r="G6312" s="18">
        <v>168</v>
      </c>
      <c r="H6312" s="18">
        <v>2.52</v>
      </c>
      <c r="I6312" s="18">
        <v>2.9066666666666667</v>
      </c>
      <c r="Q6312"/>
    </row>
    <row r="6313" spans="2:17" x14ac:dyDescent="0.25">
      <c r="B6313" s="18">
        <v>2012</v>
      </c>
      <c r="C6313" s="18" t="s">
        <v>2415</v>
      </c>
      <c r="D6313" s="18" t="s">
        <v>2416</v>
      </c>
      <c r="E6313" s="18" t="s">
        <v>2691</v>
      </c>
      <c r="F6313" s="18" t="s">
        <v>2736</v>
      </c>
      <c r="G6313" s="18">
        <v>132</v>
      </c>
      <c r="H6313" s="18">
        <v>2.7866666666666666</v>
      </c>
      <c r="I6313" s="18">
        <v>2.9733333333333332</v>
      </c>
      <c r="Q6313"/>
    </row>
    <row r="6314" spans="2:17" x14ac:dyDescent="0.25">
      <c r="B6314" s="18">
        <v>2012</v>
      </c>
      <c r="C6314" s="18" t="s">
        <v>2415</v>
      </c>
      <c r="D6314" s="18" t="s">
        <v>2416</v>
      </c>
      <c r="E6314" s="18" t="s">
        <v>2691</v>
      </c>
      <c r="F6314" s="18" t="s">
        <v>2737</v>
      </c>
      <c r="G6314" s="18">
        <v>168</v>
      </c>
      <c r="H6314" s="18">
        <v>2.2799999999999998</v>
      </c>
      <c r="I6314" s="18">
        <v>2.96</v>
      </c>
      <c r="Q6314"/>
    </row>
    <row r="6315" spans="2:17" x14ac:dyDescent="0.25">
      <c r="B6315" s="18">
        <v>2012</v>
      </c>
      <c r="C6315" s="18" t="s">
        <v>2415</v>
      </c>
      <c r="D6315" s="18" t="s">
        <v>2416</v>
      </c>
      <c r="E6315" s="18" t="s">
        <v>2691</v>
      </c>
      <c r="F6315" s="18" t="s">
        <v>2738</v>
      </c>
      <c r="G6315" s="18">
        <v>156</v>
      </c>
      <c r="H6315" s="18">
        <v>2.6866666666666665</v>
      </c>
      <c r="I6315" s="18">
        <v>2.94</v>
      </c>
      <c r="Q6315"/>
    </row>
    <row r="6316" spans="2:17" x14ac:dyDescent="0.25">
      <c r="B6316" s="18">
        <v>2012</v>
      </c>
      <c r="C6316" s="18" t="s">
        <v>2415</v>
      </c>
      <c r="D6316" s="18" t="s">
        <v>2416</v>
      </c>
      <c r="E6316" s="18" t="s">
        <v>2691</v>
      </c>
      <c r="F6316" s="18" t="s">
        <v>2739</v>
      </c>
      <c r="G6316" s="18">
        <v>156</v>
      </c>
      <c r="H6316" s="18">
        <v>2.3066666666666666</v>
      </c>
      <c r="I6316" s="18">
        <v>2.94</v>
      </c>
      <c r="Q6316"/>
    </row>
    <row r="6317" spans="2:17" x14ac:dyDescent="0.25">
      <c r="B6317" s="18">
        <v>2012</v>
      </c>
      <c r="C6317" s="18" t="s">
        <v>2415</v>
      </c>
      <c r="D6317" s="18" t="s">
        <v>2416</v>
      </c>
      <c r="E6317" s="18" t="s">
        <v>2691</v>
      </c>
      <c r="F6317" s="18" t="s">
        <v>2740</v>
      </c>
      <c r="G6317" s="18">
        <v>144</v>
      </c>
      <c r="H6317" s="18">
        <v>2.4066666666666667</v>
      </c>
      <c r="I6317" s="18">
        <v>3</v>
      </c>
      <c r="Q6317"/>
    </row>
    <row r="6318" spans="2:17" x14ac:dyDescent="0.25">
      <c r="B6318" s="18">
        <v>2012</v>
      </c>
      <c r="C6318" s="18" t="s">
        <v>2415</v>
      </c>
      <c r="D6318" s="18" t="s">
        <v>2416</v>
      </c>
      <c r="E6318" s="18" t="s">
        <v>2691</v>
      </c>
      <c r="F6318" s="18" t="s">
        <v>2741</v>
      </c>
      <c r="G6318" s="18">
        <v>168</v>
      </c>
      <c r="H6318" s="18">
        <v>2.2999999999999998</v>
      </c>
      <c r="I6318" s="18">
        <v>2.96</v>
      </c>
      <c r="Q6318"/>
    </row>
    <row r="6319" spans="2:17" x14ac:dyDescent="0.25">
      <c r="B6319" s="18">
        <v>2012</v>
      </c>
      <c r="C6319" s="18" t="s">
        <v>2415</v>
      </c>
      <c r="D6319" s="18" t="s">
        <v>2416</v>
      </c>
      <c r="E6319" s="18" t="s">
        <v>2691</v>
      </c>
      <c r="F6319" s="18" t="s">
        <v>2742</v>
      </c>
      <c r="G6319" s="18">
        <v>120</v>
      </c>
      <c r="H6319" s="18">
        <v>2.3266666666666667</v>
      </c>
      <c r="I6319" s="18">
        <v>2.8733333333333335</v>
      </c>
      <c r="Q6319"/>
    </row>
    <row r="6320" spans="2:17" x14ac:dyDescent="0.25">
      <c r="B6320" s="18">
        <v>2012</v>
      </c>
      <c r="C6320" s="18" t="s">
        <v>2415</v>
      </c>
      <c r="D6320" s="18" t="s">
        <v>2416</v>
      </c>
      <c r="E6320" s="18" t="s">
        <v>3817</v>
      </c>
      <c r="F6320" s="18" t="s">
        <v>2743</v>
      </c>
      <c r="G6320" s="18">
        <v>180</v>
      </c>
      <c r="H6320" s="18">
        <v>2.7933333333333334</v>
      </c>
      <c r="I6320" s="18">
        <v>2.94</v>
      </c>
      <c r="Q6320"/>
    </row>
    <row r="6321" spans="2:17" x14ac:dyDescent="0.25">
      <c r="B6321" s="18">
        <v>2012</v>
      </c>
      <c r="C6321" s="18" t="s">
        <v>2415</v>
      </c>
      <c r="D6321" s="18" t="s">
        <v>2416</v>
      </c>
      <c r="E6321" s="18" t="s">
        <v>3817</v>
      </c>
      <c r="F6321" s="18" t="s">
        <v>2744</v>
      </c>
      <c r="G6321" s="18">
        <v>120</v>
      </c>
      <c r="H6321" s="18">
        <v>2.2666666666666666</v>
      </c>
      <c r="I6321" s="18">
        <v>2.9733333333333332</v>
      </c>
      <c r="Q6321"/>
    </row>
    <row r="6322" spans="2:17" x14ac:dyDescent="0.25">
      <c r="B6322" s="18">
        <v>2012</v>
      </c>
      <c r="C6322" s="18" t="s">
        <v>2415</v>
      </c>
      <c r="D6322" s="18" t="s">
        <v>2416</v>
      </c>
      <c r="E6322" s="18" t="s">
        <v>2691</v>
      </c>
      <c r="F6322" s="18" t="s">
        <v>2745</v>
      </c>
      <c r="G6322" s="18">
        <v>144</v>
      </c>
      <c r="H6322" s="18">
        <v>2.66</v>
      </c>
      <c r="I6322" s="18">
        <v>2.9533333333333331</v>
      </c>
      <c r="Q6322"/>
    </row>
    <row r="6323" spans="2:17" x14ac:dyDescent="0.25">
      <c r="B6323" s="18">
        <v>2012</v>
      </c>
      <c r="C6323" s="18" t="s">
        <v>2415</v>
      </c>
      <c r="D6323" s="18" t="s">
        <v>2416</v>
      </c>
      <c r="E6323" s="18" t="s">
        <v>2691</v>
      </c>
      <c r="F6323" s="18" t="s">
        <v>2746</v>
      </c>
      <c r="G6323" s="18">
        <v>168</v>
      </c>
      <c r="H6323" s="18">
        <v>2.6266666666666665</v>
      </c>
      <c r="I6323" s="18">
        <v>2.94</v>
      </c>
      <c r="Q6323"/>
    </row>
    <row r="6324" spans="2:17" x14ac:dyDescent="0.25">
      <c r="B6324" s="18">
        <v>2012</v>
      </c>
      <c r="C6324" s="18" t="s">
        <v>2415</v>
      </c>
      <c r="D6324" s="18" t="s">
        <v>2416</v>
      </c>
      <c r="E6324" s="18" t="s">
        <v>2691</v>
      </c>
      <c r="F6324" s="18" t="s">
        <v>2747</v>
      </c>
      <c r="G6324" s="18">
        <v>156</v>
      </c>
      <c r="H6324" s="18">
        <v>2.78</v>
      </c>
      <c r="I6324" s="18">
        <v>2.98</v>
      </c>
      <c r="Q6324"/>
    </row>
    <row r="6325" spans="2:17" x14ac:dyDescent="0.25">
      <c r="B6325" s="18">
        <v>2012</v>
      </c>
      <c r="C6325" s="18" t="s">
        <v>2415</v>
      </c>
      <c r="D6325" s="18" t="s">
        <v>2416</v>
      </c>
      <c r="E6325" s="18" t="s">
        <v>2691</v>
      </c>
      <c r="F6325" s="18" t="s">
        <v>2748</v>
      </c>
      <c r="G6325" s="18">
        <v>132</v>
      </c>
      <c r="H6325" s="18">
        <v>2.58</v>
      </c>
      <c r="I6325" s="18">
        <v>2.8733333333333335</v>
      </c>
      <c r="Q6325"/>
    </row>
    <row r="6326" spans="2:17" x14ac:dyDescent="0.25">
      <c r="B6326" s="18">
        <v>2012</v>
      </c>
      <c r="C6326" s="18" t="s">
        <v>2415</v>
      </c>
      <c r="D6326" s="18" t="s">
        <v>2416</v>
      </c>
      <c r="E6326" s="18" t="s">
        <v>2691</v>
      </c>
      <c r="F6326" s="18" t="s">
        <v>2749</v>
      </c>
      <c r="G6326" s="18">
        <v>120</v>
      </c>
      <c r="H6326" s="18">
        <v>2.6866666666666665</v>
      </c>
      <c r="I6326" s="18">
        <v>2.9066666666666667</v>
      </c>
      <c r="Q6326"/>
    </row>
    <row r="6327" spans="2:17" x14ac:dyDescent="0.25">
      <c r="B6327" s="18">
        <v>2012</v>
      </c>
      <c r="C6327" s="18" t="s">
        <v>2415</v>
      </c>
      <c r="D6327" s="18" t="s">
        <v>2416</v>
      </c>
      <c r="E6327" s="18" t="s">
        <v>2691</v>
      </c>
      <c r="F6327" s="18" t="s">
        <v>2750</v>
      </c>
      <c r="G6327" s="18">
        <v>120</v>
      </c>
      <c r="H6327" s="18">
        <v>2.5466666666666669</v>
      </c>
      <c r="I6327" s="18">
        <v>2.9266666666666667</v>
      </c>
      <c r="Q6327"/>
    </row>
    <row r="6328" spans="2:17" x14ac:dyDescent="0.25">
      <c r="B6328" s="18">
        <v>2012</v>
      </c>
      <c r="C6328" s="18" t="s">
        <v>2415</v>
      </c>
      <c r="D6328" s="18" t="s">
        <v>2416</v>
      </c>
      <c r="E6328" s="18" t="s">
        <v>2691</v>
      </c>
      <c r="F6328" s="18" t="s">
        <v>2751</v>
      </c>
      <c r="G6328" s="18">
        <v>156</v>
      </c>
      <c r="H6328" s="18">
        <v>2.52</v>
      </c>
      <c r="I6328" s="18">
        <v>2.9866666666666668</v>
      </c>
      <c r="Q6328"/>
    </row>
    <row r="6329" spans="2:17" x14ac:dyDescent="0.25">
      <c r="B6329" s="18">
        <v>2012</v>
      </c>
      <c r="C6329" s="18" t="s">
        <v>2415</v>
      </c>
      <c r="D6329" s="18" t="s">
        <v>2416</v>
      </c>
      <c r="E6329" s="18" t="s">
        <v>2691</v>
      </c>
      <c r="F6329" s="18" t="s">
        <v>2752</v>
      </c>
      <c r="G6329" s="18">
        <v>144</v>
      </c>
      <c r="H6329" s="18">
        <v>2.3266666666666667</v>
      </c>
      <c r="I6329" s="18">
        <v>2.9066666666666667</v>
      </c>
      <c r="Q6329"/>
    </row>
    <row r="6330" spans="2:17" x14ac:dyDescent="0.25">
      <c r="B6330" s="18">
        <v>2012</v>
      </c>
      <c r="C6330" s="18" t="s">
        <v>2415</v>
      </c>
      <c r="D6330" s="18" t="s">
        <v>2416</v>
      </c>
      <c r="E6330" s="18" t="s">
        <v>2691</v>
      </c>
      <c r="F6330" s="18" t="s">
        <v>2753</v>
      </c>
      <c r="G6330" s="18">
        <v>144</v>
      </c>
      <c r="H6330" s="18">
        <v>2.6466666666666665</v>
      </c>
      <c r="I6330" s="18">
        <v>2.9</v>
      </c>
      <c r="Q6330"/>
    </row>
    <row r="6331" spans="2:17" x14ac:dyDescent="0.25">
      <c r="B6331" s="18">
        <v>2012</v>
      </c>
      <c r="C6331" s="18" t="s">
        <v>2754</v>
      </c>
      <c r="D6331" s="18" t="s">
        <v>90</v>
      </c>
      <c r="E6331" s="18" t="s">
        <v>273</v>
      </c>
      <c r="F6331" s="18" t="s">
        <v>2755</v>
      </c>
      <c r="G6331" s="18">
        <v>612</v>
      </c>
      <c r="H6331" s="18">
        <v>5.2666666666666666</v>
      </c>
      <c r="I6331" s="18">
        <v>8.36</v>
      </c>
      <c r="Q6331"/>
    </row>
    <row r="6332" spans="2:17" x14ac:dyDescent="0.25">
      <c r="B6332" s="18">
        <v>2012</v>
      </c>
      <c r="C6332" s="18" t="s">
        <v>2754</v>
      </c>
      <c r="D6332" s="18" t="s">
        <v>2756</v>
      </c>
      <c r="E6332" s="18" t="s">
        <v>273</v>
      </c>
      <c r="F6332" s="18" t="s">
        <v>2757</v>
      </c>
      <c r="G6332" s="18">
        <v>1440</v>
      </c>
      <c r="H6332" s="18">
        <v>0.61</v>
      </c>
      <c r="I6332" s="18">
        <v>0.98</v>
      </c>
      <c r="Q6332"/>
    </row>
    <row r="6333" spans="2:17" x14ac:dyDescent="0.25">
      <c r="B6333" s="18">
        <v>2012</v>
      </c>
      <c r="C6333" s="18" t="s">
        <v>2754</v>
      </c>
      <c r="D6333" s="18" t="s">
        <v>2756</v>
      </c>
      <c r="E6333" s="18" t="s">
        <v>273</v>
      </c>
      <c r="F6333" s="18" t="s">
        <v>2758</v>
      </c>
      <c r="G6333" s="18">
        <v>1644</v>
      </c>
      <c r="H6333" s="18">
        <v>0.83</v>
      </c>
      <c r="I6333" s="18">
        <v>1.1599999999999999</v>
      </c>
      <c r="Q6333"/>
    </row>
    <row r="6334" spans="2:17" x14ac:dyDescent="0.25">
      <c r="B6334" s="18">
        <v>2012</v>
      </c>
      <c r="C6334" s="18" t="s">
        <v>2754</v>
      </c>
      <c r="D6334" s="18" t="s">
        <v>2756</v>
      </c>
      <c r="E6334" s="18" t="s">
        <v>273</v>
      </c>
      <c r="F6334" s="18" t="s">
        <v>2759</v>
      </c>
      <c r="G6334" s="18">
        <v>1212</v>
      </c>
      <c r="H6334" s="18">
        <v>0.82</v>
      </c>
      <c r="I6334" s="18">
        <v>1.08</v>
      </c>
      <c r="Q6334"/>
    </row>
    <row r="6335" spans="2:17" x14ac:dyDescent="0.25">
      <c r="B6335" s="18">
        <v>2012</v>
      </c>
      <c r="C6335" s="18" t="s">
        <v>2754</v>
      </c>
      <c r="D6335" s="18" t="s">
        <v>2756</v>
      </c>
      <c r="E6335" s="18" t="s">
        <v>273</v>
      </c>
      <c r="F6335" s="18" t="s">
        <v>2760</v>
      </c>
      <c r="G6335" s="18">
        <v>1248</v>
      </c>
      <c r="H6335" s="18">
        <v>0.79</v>
      </c>
      <c r="I6335" s="18">
        <v>1.03</v>
      </c>
      <c r="Q6335"/>
    </row>
    <row r="6336" spans="2:17" x14ac:dyDescent="0.25">
      <c r="B6336" s="18">
        <v>2012</v>
      </c>
      <c r="C6336" s="18" t="s">
        <v>2754</v>
      </c>
      <c r="D6336" s="18" t="s">
        <v>2756</v>
      </c>
      <c r="E6336" s="18" t="s">
        <v>273</v>
      </c>
      <c r="F6336" s="18" t="s">
        <v>2761</v>
      </c>
      <c r="G6336" s="18">
        <v>1440</v>
      </c>
      <c r="H6336" s="18">
        <v>0.8</v>
      </c>
      <c r="I6336" s="18">
        <v>1</v>
      </c>
      <c r="Q6336"/>
    </row>
    <row r="6337" spans="2:17" x14ac:dyDescent="0.25">
      <c r="B6337" s="18">
        <v>2012</v>
      </c>
      <c r="C6337" s="18" t="s">
        <v>2754</v>
      </c>
      <c r="D6337" s="18" t="s">
        <v>2756</v>
      </c>
      <c r="E6337" s="18" t="s">
        <v>273</v>
      </c>
      <c r="F6337" s="18" t="s">
        <v>2762</v>
      </c>
      <c r="G6337" s="18">
        <v>1272</v>
      </c>
      <c r="H6337" s="18">
        <v>0.68</v>
      </c>
      <c r="I6337" s="18">
        <v>0.97</v>
      </c>
      <c r="Q6337"/>
    </row>
    <row r="6338" spans="2:17" x14ac:dyDescent="0.25">
      <c r="B6338" s="18">
        <v>2012</v>
      </c>
      <c r="C6338" s="18" t="s">
        <v>2754</v>
      </c>
      <c r="D6338" s="18" t="s">
        <v>2756</v>
      </c>
      <c r="E6338" s="18" t="s">
        <v>273</v>
      </c>
      <c r="F6338" s="18" t="s">
        <v>2763</v>
      </c>
      <c r="G6338" s="18">
        <v>1332</v>
      </c>
      <c r="H6338" s="18">
        <v>0.8</v>
      </c>
      <c r="I6338" s="18">
        <v>1.07</v>
      </c>
      <c r="Q6338"/>
    </row>
    <row r="6339" spans="2:17" x14ac:dyDescent="0.25">
      <c r="B6339" s="18">
        <v>2012</v>
      </c>
      <c r="C6339" s="18" t="s">
        <v>2754</v>
      </c>
      <c r="D6339" s="18" t="s">
        <v>2756</v>
      </c>
      <c r="E6339" s="18" t="s">
        <v>273</v>
      </c>
      <c r="F6339" s="18" t="s">
        <v>2764</v>
      </c>
      <c r="G6339" s="18">
        <v>1512</v>
      </c>
      <c r="H6339" s="18">
        <v>0.79</v>
      </c>
      <c r="I6339" s="18">
        <v>0.98</v>
      </c>
      <c r="Q6339"/>
    </row>
    <row r="6340" spans="2:17" x14ac:dyDescent="0.25">
      <c r="B6340" s="18">
        <v>2012</v>
      </c>
      <c r="C6340" s="18" t="s">
        <v>2754</v>
      </c>
      <c r="D6340" s="18" t="s">
        <v>2756</v>
      </c>
      <c r="E6340" s="18" t="s">
        <v>273</v>
      </c>
      <c r="F6340" s="18" t="s">
        <v>2765</v>
      </c>
      <c r="G6340" s="18">
        <v>1500</v>
      </c>
      <c r="H6340" s="18">
        <v>0.61</v>
      </c>
      <c r="I6340" s="18">
        <v>1.07</v>
      </c>
      <c r="Q6340"/>
    </row>
    <row r="6341" spans="2:17" x14ac:dyDescent="0.25">
      <c r="B6341" s="18">
        <v>2012</v>
      </c>
      <c r="C6341" s="18" t="s">
        <v>2754</v>
      </c>
      <c r="D6341" s="18" t="s">
        <v>2756</v>
      </c>
      <c r="E6341" s="18" t="s">
        <v>273</v>
      </c>
      <c r="F6341" s="18" t="s">
        <v>2766</v>
      </c>
      <c r="G6341" s="18">
        <v>1584</v>
      </c>
      <c r="H6341" s="18">
        <v>0.77</v>
      </c>
      <c r="I6341" s="18">
        <v>0.94</v>
      </c>
      <c r="Q6341"/>
    </row>
    <row r="6342" spans="2:17" x14ac:dyDescent="0.25">
      <c r="B6342" s="18">
        <v>2012</v>
      </c>
      <c r="C6342" s="18" t="s">
        <v>2754</v>
      </c>
      <c r="D6342" s="18" t="s">
        <v>2756</v>
      </c>
      <c r="E6342" s="18" t="s">
        <v>273</v>
      </c>
      <c r="F6342" s="18" t="s">
        <v>2767</v>
      </c>
      <c r="G6342" s="18">
        <v>1572</v>
      </c>
      <c r="H6342" s="18">
        <v>0.71</v>
      </c>
      <c r="I6342" s="18">
        <v>1.1399999999999999</v>
      </c>
      <c r="Q6342"/>
    </row>
    <row r="6343" spans="2:17" x14ac:dyDescent="0.25">
      <c r="B6343" s="18">
        <v>2012</v>
      </c>
      <c r="C6343" s="18" t="s">
        <v>2754</v>
      </c>
      <c r="D6343" s="18" t="s">
        <v>2756</v>
      </c>
      <c r="E6343" s="18" t="s">
        <v>273</v>
      </c>
      <c r="F6343" s="18" t="s">
        <v>2768</v>
      </c>
      <c r="G6343" s="18">
        <v>1284</v>
      </c>
      <c r="H6343" s="18">
        <v>0.66</v>
      </c>
      <c r="I6343" s="18">
        <v>1.18</v>
      </c>
      <c r="Q6343"/>
    </row>
    <row r="6344" spans="2:17" x14ac:dyDescent="0.25">
      <c r="B6344" s="18">
        <v>2012</v>
      </c>
      <c r="C6344" s="18" t="s">
        <v>2754</v>
      </c>
      <c r="D6344" s="18" t="s">
        <v>2756</v>
      </c>
      <c r="E6344" s="18" t="s">
        <v>273</v>
      </c>
      <c r="F6344" s="18" t="s">
        <v>2769</v>
      </c>
      <c r="G6344" s="18">
        <v>1644</v>
      </c>
      <c r="H6344" s="18">
        <v>0.81</v>
      </c>
      <c r="I6344" s="18">
        <v>1.0900000000000001</v>
      </c>
      <c r="Q6344"/>
    </row>
    <row r="6345" spans="2:17" x14ac:dyDescent="0.25">
      <c r="B6345" s="18">
        <v>2012</v>
      </c>
      <c r="C6345" s="18" t="s">
        <v>2754</v>
      </c>
      <c r="D6345" s="18" t="s">
        <v>2756</v>
      </c>
      <c r="E6345" s="18" t="s">
        <v>273</v>
      </c>
      <c r="F6345" s="18" t="s">
        <v>2770</v>
      </c>
      <c r="G6345" s="18">
        <v>1644</v>
      </c>
      <c r="H6345" s="18">
        <v>0.85</v>
      </c>
      <c r="I6345" s="18">
        <v>1.07</v>
      </c>
      <c r="Q6345"/>
    </row>
    <row r="6346" spans="2:17" x14ac:dyDescent="0.25">
      <c r="B6346" s="18">
        <v>2012</v>
      </c>
      <c r="C6346" s="18" t="s">
        <v>2754</v>
      </c>
      <c r="D6346" s="18" t="s">
        <v>2756</v>
      </c>
      <c r="E6346" s="18" t="s">
        <v>273</v>
      </c>
      <c r="F6346" s="18" t="s">
        <v>2771</v>
      </c>
      <c r="G6346" s="18">
        <v>1596</v>
      </c>
      <c r="H6346" s="18">
        <v>0.81</v>
      </c>
      <c r="I6346" s="18">
        <v>1.05</v>
      </c>
      <c r="Q6346"/>
    </row>
    <row r="6347" spans="2:17" x14ac:dyDescent="0.25">
      <c r="B6347" s="18">
        <v>2012</v>
      </c>
      <c r="C6347" s="18" t="s">
        <v>2754</v>
      </c>
      <c r="D6347" s="18" t="s">
        <v>2756</v>
      </c>
      <c r="E6347" s="18" t="s">
        <v>273</v>
      </c>
      <c r="F6347" s="18" t="s">
        <v>2772</v>
      </c>
      <c r="G6347" s="18">
        <v>1356</v>
      </c>
      <c r="H6347" s="18">
        <v>0.66</v>
      </c>
      <c r="I6347" s="18">
        <v>1.17</v>
      </c>
      <c r="Q6347"/>
    </row>
    <row r="6348" spans="2:17" x14ac:dyDescent="0.25">
      <c r="B6348" s="18">
        <v>2012</v>
      </c>
      <c r="C6348" s="18" t="s">
        <v>2754</v>
      </c>
      <c r="D6348" s="18" t="s">
        <v>2756</v>
      </c>
      <c r="E6348" s="18" t="s">
        <v>273</v>
      </c>
      <c r="F6348" s="18" t="s">
        <v>2773</v>
      </c>
      <c r="G6348" s="18">
        <v>1620</v>
      </c>
      <c r="H6348" s="18">
        <v>0.6</v>
      </c>
      <c r="I6348" s="18">
        <v>0.91</v>
      </c>
      <c r="Q6348"/>
    </row>
    <row r="6349" spans="2:17" x14ac:dyDescent="0.25">
      <c r="B6349" s="18">
        <v>2012</v>
      </c>
      <c r="C6349" s="18" t="s">
        <v>2754</v>
      </c>
      <c r="D6349" s="18" t="s">
        <v>2756</v>
      </c>
      <c r="E6349" s="18" t="s">
        <v>273</v>
      </c>
      <c r="F6349" s="18" t="s">
        <v>2774</v>
      </c>
      <c r="G6349" s="18">
        <v>1500</v>
      </c>
      <c r="H6349" s="18">
        <v>0.73</v>
      </c>
      <c r="I6349" s="18">
        <v>0.95</v>
      </c>
      <c r="Q6349"/>
    </row>
    <row r="6350" spans="2:17" x14ac:dyDescent="0.25">
      <c r="B6350" s="18">
        <v>2012</v>
      </c>
      <c r="C6350" s="18" t="s">
        <v>2754</v>
      </c>
      <c r="D6350" s="18" t="s">
        <v>2756</v>
      </c>
      <c r="E6350" s="18" t="s">
        <v>273</v>
      </c>
      <c r="F6350" s="18" t="s">
        <v>2775</v>
      </c>
      <c r="G6350" s="18">
        <v>1500</v>
      </c>
      <c r="H6350" s="18">
        <v>0.69</v>
      </c>
      <c r="I6350" s="18">
        <v>0.93</v>
      </c>
      <c r="Q6350"/>
    </row>
    <row r="6351" spans="2:17" x14ac:dyDescent="0.25">
      <c r="B6351" s="18">
        <v>2012</v>
      </c>
      <c r="C6351" s="18" t="s">
        <v>2754</v>
      </c>
      <c r="D6351" s="18" t="s">
        <v>2756</v>
      </c>
      <c r="E6351" s="18" t="s">
        <v>273</v>
      </c>
      <c r="F6351" s="18" t="s">
        <v>2776</v>
      </c>
      <c r="G6351" s="18">
        <v>1476</v>
      </c>
      <c r="H6351" s="18">
        <v>0.6</v>
      </c>
      <c r="I6351" s="18">
        <v>0.93</v>
      </c>
      <c r="Q6351"/>
    </row>
    <row r="6352" spans="2:17" x14ac:dyDescent="0.25">
      <c r="B6352" s="18">
        <v>2012</v>
      </c>
      <c r="C6352" s="18" t="s">
        <v>2754</v>
      </c>
      <c r="D6352" s="18" t="s">
        <v>2756</v>
      </c>
      <c r="E6352" s="18" t="s">
        <v>273</v>
      </c>
      <c r="F6352" s="18" t="s">
        <v>2777</v>
      </c>
      <c r="G6352" s="18">
        <v>1332</v>
      </c>
      <c r="H6352" s="18">
        <v>0.68</v>
      </c>
      <c r="I6352" s="18">
        <v>0.99</v>
      </c>
      <c r="Q6352"/>
    </row>
    <row r="6353" spans="2:17" x14ac:dyDescent="0.25">
      <c r="B6353" s="18">
        <v>2012</v>
      </c>
      <c r="C6353" s="18" t="s">
        <v>2754</v>
      </c>
      <c r="D6353" s="18" t="s">
        <v>2756</v>
      </c>
      <c r="E6353" s="18" t="s">
        <v>273</v>
      </c>
      <c r="F6353" s="18" t="s">
        <v>2778</v>
      </c>
      <c r="G6353" s="18">
        <v>1560</v>
      </c>
      <c r="H6353" s="18">
        <v>0.78</v>
      </c>
      <c r="I6353" s="18">
        <v>1.06</v>
      </c>
      <c r="Q6353"/>
    </row>
    <row r="6354" spans="2:17" x14ac:dyDescent="0.25">
      <c r="B6354" s="18">
        <v>2012</v>
      </c>
      <c r="C6354" s="18" t="s">
        <v>2754</v>
      </c>
      <c r="D6354" s="18" t="s">
        <v>2756</v>
      </c>
      <c r="E6354" s="18" t="s">
        <v>273</v>
      </c>
      <c r="F6354" s="18" t="s">
        <v>2779</v>
      </c>
      <c r="G6354" s="18">
        <v>1308</v>
      </c>
      <c r="H6354" s="18">
        <v>0.84</v>
      </c>
      <c r="I6354" s="18">
        <v>0.95</v>
      </c>
      <c r="Q6354"/>
    </row>
    <row r="6355" spans="2:17" x14ac:dyDescent="0.25">
      <c r="B6355" s="18">
        <v>2012</v>
      </c>
      <c r="C6355" s="18" t="s">
        <v>2754</v>
      </c>
      <c r="D6355" s="18" t="s">
        <v>2756</v>
      </c>
      <c r="E6355" s="18" t="s">
        <v>273</v>
      </c>
      <c r="F6355" s="18" t="s">
        <v>2780</v>
      </c>
      <c r="G6355" s="18">
        <v>1536</v>
      </c>
      <c r="H6355" s="18">
        <v>0.78</v>
      </c>
      <c r="I6355" s="18">
        <v>1.01</v>
      </c>
      <c r="Q6355"/>
    </row>
    <row r="6356" spans="2:17" x14ac:dyDescent="0.25">
      <c r="B6356" s="18">
        <v>2012</v>
      </c>
      <c r="C6356" s="18" t="s">
        <v>2754</v>
      </c>
      <c r="D6356" s="18" t="s">
        <v>2756</v>
      </c>
      <c r="E6356" s="18" t="s">
        <v>273</v>
      </c>
      <c r="F6356" s="18" t="s">
        <v>2781</v>
      </c>
      <c r="G6356" s="18">
        <v>1512</v>
      </c>
      <c r="H6356" s="18">
        <v>0.66</v>
      </c>
      <c r="I6356" s="18">
        <v>1.2</v>
      </c>
      <c r="Q6356"/>
    </row>
    <row r="6357" spans="2:17" x14ac:dyDescent="0.25">
      <c r="B6357" s="18">
        <v>2012</v>
      </c>
      <c r="C6357" s="18" t="s">
        <v>2754</v>
      </c>
      <c r="D6357" s="18" t="s">
        <v>2756</v>
      </c>
      <c r="E6357" s="18" t="s">
        <v>273</v>
      </c>
      <c r="F6357" s="18" t="s">
        <v>2782</v>
      </c>
      <c r="G6357" s="18">
        <v>1620</v>
      </c>
      <c r="H6357" s="18">
        <v>0.67</v>
      </c>
      <c r="I6357" s="18">
        <v>1.07</v>
      </c>
      <c r="Q6357"/>
    </row>
    <row r="6358" spans="2:17" x14ac:dyDescent="0.25">
      <c r="B6358" s="18">
        <v>2012</v>
      </c>
      <c r="C6358" s="18" t="s">
        <v>2754</v>
      </c>
      <c r="D6358" s="18" t="s">
        <v>2756</v>
      </c>
      <c r="E6358" s="18" t="s">
        <v>273</v>
      </c>
      <c r="F6358" s="18" t="s">
        <v>2783</v>
      </c>
      <c r="G6358" s="18">
        <v>1392</v>
      </c>
      <c r="H6358" s="18">
        <v>0.85</v>
      </c>
      <c r="I6358" s="18">
        <v>1.06</v>
      </c>
      <c r="Q6358"/>
    </row>
    <row r="6359" spans="2:17" x14ac:dyDescent="0.25">
      <c r="B6359" s="18">
        <v>2012</v>
      </c>
      <c r="C6359" s="18" t="s">
        <v>2754</v>
      </c>
      <c r="D6359" s="18" t="s">
        <v>2756</v>
      </c>
      <c r="E6359" s="18" t="s">
        <v>273</v>
      </c>
      <c r="F6359" s="18" t="s">
        <v>2784</v>
      </c>
      <c r="G6359" s="18">
        <v>1644</v>
      </c>
      <c r="H6359" s="18">
        <v>0.79</v>
      </c>
      <c r="I6359" s="18">
        <v>1.02</v>
      </c>
      <c r="Q6359"/>
    </row>
    <row r="6360" spans="2:17" x14ac:dyDescent="0.25">
      <c r="B6360" s="18">
        <v>2012</v>
      </c>
      <c r="C6360" s="18" t="s">
        <v>2754</v>
      </c>
      <c r="D6360" s="18" t="s">
        <v>2756</v>
      </c>
      <c r="E6360" s="18" t="s">
        <v>273</v>
      </c>
      <c r="F6360" s="18" t="s">
        <v>2785</v>
      </c>
      <c r="G6360" s="18">
        <v>1404</v>
      </c>
      <c r="H6360" s="18">
        <v>0.71</v>
      </c>
      <c r="I6360" s="18">
        <v>1.03</v>
      </c>
      <c r="Q6360"/>
    </row>
    <row r="6361" spans="2:17" x14ac:dyDescent="0.25">
      <c r="B6361" s="18">
        <v>2012</v>
      </c>
      <c r="C6361" s="18" t="s">
        <v>2754</v>
      </c>
      <c r="D6361" s="18" t="s">
        <v>2756</v>
      </c>
      <c r="E6361" s="18" t="s">
        <v>273</v>
      </c>
      <c r="F6361" s="18" t="s">
        <v>2786</v>
      </c>
      <c r="G6361" s="18">
        <v>1332</v>
      </c>
      <c r="H6361" s="18">
        <v>0.65</v>
      </c>
      <c r="I6361" s="18">
        <v>1.1599999999999999</v>
      </c>
      <c r="Q6361"/>
    </row>
    <row r="6362" spans="2:17" x14ac:dyDescent="0.25">
      <c r="B6362" s="18">
        <v>2012</v>
      </c>
      <c r="C6362" s="18" t="s">
        <v>2754</v>
      </c>
      <c r="D6362" s="18" t="s">
        <v>2756</v>
      </c>
      <c r="E6362" s="18" t="s">
        <v>273</v>
      </c>
      <c r="F6362" s="18" t="s">
        <v>2787</v>
      </c>
      <c r="G6362" s="18">
        <v>1248</v>
      </c>
      <c r="H6362" s="18">
        <v>0.61</v>
      </c>
      <c r="I6362" s="18">
        <v>0.98</v>
      </c>
      <c r="Q6362"/>
    </row>
    <row r="6363" spans="2:17" x14ac:dyDescent="0.25">
      <c r="B6363" s="18">
        <v>2012</v>
      </c>
      <c r="C6363" s="18" t="s">
        <v>2754</v>
      </c>
      <c r="D6363" s="18" t="s">
        <v>2756</v>
      </c>
      <c r="E6363" s="18" t="s">
        <v>273</v>
      </c>
      <c r="F6363" s="18" t="s">
        <v>2788</v>
      </c>
      <c r="G6363" s="18">
        <v>1404</v>
      </c>
      <c r="H6363" s="18">
        <v>0.84</v>
      </c>
      <c r="I6363" s="18">
        <v>1.05</v>
      </c>
      <c r="Q6363"/>
    </row>
    <row r="6364" spans="2:17" x14ac:dyDescent="0.25">
      <c r="B6364" s="18">
        <v>2012</v>
      </c>
      <c r="C6364" s="18" t="s">
        <v>2754</v>
      </c>
      <c r="D6364" s="18" t="s">
        <v>2756</v>
      </c>
      <c r="E6364" s="18" t="s">
        <v>273</v>
      </c>
      <c r="F6364" s="18" t="s">
        <v>2789</v>
      </c>
      <c r="G6364" s="18">
        <v>1668</v>
      </c>
      <c r="H6364" s="18">
        <v>0.79</v>
      </c>
      <c r="I6364" s="18">
        <v>1.01</v>
      </c>
      <c r="Q6364"/>
    </row>
    <row r="6365" spans="2:17" x14ac:dyDescent="0.25">
      <c r="B6365" s="18">
        <v>2012</v>
      </c>
      <c r="C6365" s="18" t="s">
        <v>2754</v>
      </c>
      <c r="D6365" s="18" t="s">
        <v>2756</v>
      </c>
      <c r="E6365" s="18" t="s">
        <v>273</v>
      </c>
      <c r="F6365" s="18" t="s">
        <v>2790</v>
      </c>
      <c r="G6365" s="18">
        <v>1524</v>
      </c>
      <c r="H6365" s="18">
        <v>0.83</v>
      </c>
      <c r="I6365" s="18">
        <v>1.06</v>
      </c>
      <c r="Q6365"/>
    </row>
    <row r="6366" spans="2:17" x14ac:dyDescent="0.25">
      <c r="B6366" s="18">
        <v>2012</v>
      </c>
      <c r="C6366" s="18" t="s">
        <v>2754</v>
      </c>
      <c r="D6366" s="18" t="s">
        <v>2756</v>
      </c>
      <c r="E6366" s="18" t="s">
        <v>273</v>
      </c>
      <c r="F6366" s="18" t="s">
        <v>2791</v>
      </c>
      <c r="G6366" s="18">
        <v>1416</v>
      </c>
      <c r="H6366" s="18">
        <v>0.8</v>
      </c>
      <c r="I6366" s="18">
        <v>1.06</v>
      </c>
      <c r="Q6366"/>
    </row>
    <row r="6367" spans="2:17" x14ac:dyDescent="0.25">
      <c r="B6367" s="18">
        <v>2012</v>
      </c>
      <c r="C6367" s="18" t="s">
        <v>2754</v>
      </c>
      <c r="D6367" s="18" t="s">
        <v>2756</v>
      </c>
      <c r="E6367" s="18" t="s">
        <v>273</v>
      </c>
      <c r="F6367" s="18" t="s">
        <v>2792</v>
      </c>
      <c r="G6367" s="18">
        <v>1512</v>
      </c>
      <c r="H6367" s="18">
        <v>0.8</v>
      </c>
      <c r="I6367" s="18">
        <v>0.97</v>
      </c>
      <c r="Q6367"/>
    </row>
    <row r="6368" spans="2:17" x14ac:dyDescent="0.25">
      <c r="B6368" s="18">
        <v>2012</v>
      </c>
      <c r="C6368" s="18" t="s">
        <v>2754</v>
      </c>
      <c r="D6368" s="18" t="s">
        <v>2756</v>
      </c>
      <c r="E6368" s="18" t="s">
        <v>273</v>
      </c>
      <c r="F6368" s="18" t="s">
        <v>2793</v>
      </c>
      <c r="G6368" s="18">
        <v>1560</v>
      </c>
      <c r="H6368" s="18">
        <v>0.81</v>
      </c>
      <c r="I6368" s="18">
        <v>1.1000000000000001</v>
      </c>
      <c r="Q6368"/>
    </row>
    <row r="6369" spans="2:17" x14ac:dyDescent="0.25">
      <c r="B6369" s="18">
        <v>2012</v>
      </c>
      <c r="C6369" s="18" t="s">
        <v>2754</v>
      </c>
      <c r="D6369" s="18" t="s">
        <v>2756</v>
      </c>
      <c r="E6369" s="18" t="s">
        <v>273</v>
      </c>
      <c r="F6369" s="18" t="s">
        <v>2794</v>
      </c>
      <c r="G6369" s="18">
        <v>1536</v>
      </c>
      <c r="H6369" s="18">
        <v>0.62</v>
      </c>
      <c r="I6369" s="18">
        <v>0.91</v>
      </c>
      <c r="Q6369"/>
    </row>
    <row r="6370" spans="2:17" x14ac:dyDescent="0.25">
      <c r="B6370" s="18">
        <v>2012</v>
      </c>
      <c r="C6370" s="18" t="s">
        <v>2754</v>
      </c>
      <c r="D6370" s="18" t="s">
        <v>2756</v>
      </c>
      <c r="E6370" s="18" t="s">
        <v>273</v>
      </c>
      <c r="F6370" s="18" t="s">
        <v>2795</v>
      </c>
      <c r="G6370" s="18">
        <v>1200</v>
      </c>
      <c r="H6370" s="18">
        <v>0.82</v>
      </c>
      <c r="I6370" s="18">
        <v>1.2</v>
      </c>
      <c r="Q6370"/>
    </row>
    <row r="6371" spans="2:17" x14ac:dyDescent="0.25">
      <c r="B6371" s="18">
        <v>2012</v>
      </c>
      <c r="C6371" s="18" t="s">
        <v>2754</v>
      </c>
      <c r="D6371" s="18" t="s">
        <v>2756</v>
      </c>
      <c r="E6371" s="18" t="s">
        <v>273</v>
      </c>
      <c r="F6371" s="18" t="s">
        <v>2796</v>
      </c>
      <c r="G6371" s="18">
        <v>1500</v>
      </c>
      <c r="H6371" s="18">
        <v>0.65</v>
      </c>
      <c r="I6371" s="18">
        <v>1.1499999999999999</v>
      </c>
      <c r="Q6371"/>
    </row>
    <row r="6372" spans="2:17" x14ac:dyDescent="0.25">
      <c r="B6372" s="18">
        <v>2012</v>
      </c>
      <c r="C6372" s="18" t="s">
        <v>2754</v>
      </c>
      <c r="D6372" s="18" t="s">
        <v>2756</v>
      </c>
      <c r="E6372" s="18" t="s">
        <v>273</v>
      </c>
      <c r="F6372" s="18" t="s">
        <v>2797</v>
      </c>
      <c r="G6372" s="18">
        <v>1656</v>
      </c>
      <c r="H6372" s="18">
        <v>0.75</v>
      </c>
      <c r="I6372" s="18">
        <v>1.1000000000000001</v>
      </c>
      <c r="Q6372"/>
    </row>
    <row r="6373" spans="2:17" x14ac:dyDescent="0.25">
      <c r="B6373" s="18">
        <v>2012</v>
      </c>
      <c r="C6373" s="18" t="s">
        <v>2754</v>
      </c>
      <c r="D6373" s="18" t="s">
        <v>2756</v>
      </c>
      <c r="E6373" s="18" t="s">
        <v>273</v>
      </c>
      <c r="F6373" s="18" t="s">
        <v>2798</v>
      </c>
      <c r="G6373" s="18">
        <v>1488</v>
      </c>
      <c r="H6373" s="18">
        <v>0.76</v>
      </c>
      <c r="I6373" s="18">
        <v>0.93</v>
      </c>
      <c r="Q6373"/>
    </row>
    <row r="6374" spans="2:17" x14ac:dyDescent="0.25">
      <c r="B6374" s="18">
        <v>2012</v>
      </c>
      <c r="C6374" s="18" t="s">
        <v>2754</v>
      </c>
      <c r="D6374" s="18" t="s">
        <v>2756</v>
      </c>
      <c r="E6374" s="18" t="s">
        <v>273</v>
      </c>
      <c r="F6374" s="18" t="s">
        <v>2799</v>
      </c>
      <c r="G6374" s="18">
        <v>1416</v>
      </c>
      <c r="H6374" s="18">
        <v>0.89</v>
      </c>
      <c r="I6374" s="18">
        <v>1.01</v>
      </c>
      <c r="Q6374"/>
    </row>
    <row r="6375" spans="2:17" x14ac:dyDescent="0.25">
      <c r="B6375" s="18">
        <v>2012</v>
      </c>
      <c r="C6375" s="18" t="s">
        <v>2754</v>
      </c>
      <c r="D6375" s="18" t="s">
        <v>2756</v>
      </c>
      <c r="E6375" s="18" t="s">
        <v>273</v>
      </c>
      <c r="F6375" s="18" t="s">
        <v>2800</v>
      </c>
      <c r="G6375" s="18">
        <v>1236</v>
      </c>
      <c r="H6375" s="18">
        <v>0.75</v>
      </c>
      <c r="I6375" s="18">
        <v>1</v>
      </c>
      <c r="Q6375"/>
    </row>
    <row r="6376" spans="2:17" x14ac:dyDescent="0.25">
      <c r="B6376" s="18">
        <v>2012</v>
      </c>
      <c r="C6376" s="18" t="s">
        <v>2754</v>
      </c>
      <c r="D6376" s="18" t="s">
        <v>2756</v>
      </c>
      <c r="E6376" s="18" t="s">
        <v>273</v>
      </c>
      <c r="F6376" s="18" t="s">
        <v>2801</v>
      </c>
      <c r="G6376" s="18">
        <v>1212</v>
      </c>
      <c r="H6376" s="18">
        <v>0.88</v>
      </c>
      <c r="I6376" s="18">
        <v>0.93</v>
      </c>
      <c r="Q6376"/>
    </row>
    <row r="6377" spans="2:17" x14ac:dyDescent="0.25">
      <c r="B6377" s="18">
        <v>2012</v>
      </c>
      <c r="C6377" s="18" t="s">
        <v>2754</v>
      </c>
      <c r="D6377" s="18" t="s">
        <v>2756</v>
      </c>
      <c r="E6377" s="18" t="s">
        <v>273</v>
      </c>
      <c r="F6377" s="18" t="s">
        <v>2802</v>
      </c>
      <c r="G6377" s="18">
        <v>1224</v>
      </c>
      <c r="H6377" s="18">
        <v>0.67</v>
      </c>
      <c r="I6377" s="18">
        <v>1.1499999999999999</v>
      </c>
      <c r="Q6377"/>
    </row>
    <row r="6378" spans="2:17" x14ac:dyDescent="0.25">
      <c r="B6378" s="18">
        <v>2012</v>
      </c>
      <c r="C6378" s="18" t="s">
        <v>2754</v>
      </c>
      <c r="D6378" s="18" t="s">
        <v>2756</v>
      </c>
      <c r="E6378" s="18" t="s">
        <v>273</v>
      </c>
      <c r="F6378" s="18" t="s">
        <v>2803</v>
      </c>
      <c r="G6378" s="18">
        <v>1404</v>
      </c>
      <c r="H6378" s="18">
        <v>0.81</v>
      </c>
      <c r="I6378" s="18">
        <v>1.1499999999999999</v>
      </c>
      <c r="Q6378"/>
    </row>
    <row r="6379" spans="2:17" x14ac:dyDescent="0.25">
      <c r="B6379" s="18">
        <v>2012</v>
      </c>
      <c r="C6379" s="18" t="s">
        <v>2754</v>
      </c>
      <c r="D6379" s="18" t="s">
        <v>2756</v>
      </c>
      <c r="E6379" s="18" t="s">
        <v>273</v>
      </c>
      <c r="F6379" s="18" t="s">
        <v>2804</v>
      </c>
      <c r="G6379" s="18">
        <v>1440</v>
      </c>
      <c r="H6379" s="18">
        <v>0.86</v>
      </c>
      <c r="I6379" s="18">
        <v>1.01</v>
      </c>
      <c r="Q6379"/>
    </row>
    <row r="6380" spans="2:17" x14ac:dyDescent="0.25">
      <c r="B6380" s="18">
        <v>2012</v>
      </c>
      <c r="C6380" s="18" t="s">
        <v>2754</v>
      </c>
      <c r="D6380" s="18" t="s">
        <v>2756</v>
      </c>
      <c r="E6380" s="18" t="s">
        <v>273</v>
      </c>
      <c r="F6380" s="18" t="s">
        <v>2805</v>
      </c>
      <c r="G6380" s="18">
        <v>1596</v>
      </c>
      <c r="H6380" s="18">
        <v>0.63</v>
      </c>
      <c r="I6380" s="18">
        <v>0.98</v>
      </c>
      <c r="Q6380"/>
    </row>
    <row r="6381" spans="2:17" x14ac:dyDescent="0.25">
      <c r="B6381" s="18">
        <v>2012</v>
      </c>
      <c r="C6381" s="18" t="s">
        <v>2754</v>
      </c>
      <c r="D6381" s="18" t="s">
        <v>2756</v>
      </c>
      <c r="E6381" s="18" t="s">
        <v>273</v>
      </c>
      <c r="F6381" s="18" t="s">
        <v>2806</v>
      </c>
      <c r="G6381" s="18">
        <v>1596</v>
      </c>
      <c r="H6381" s="18">
        <v>0.6</v>
      </c>
      <c r="I6381" s="18">
        <v>1.18</v>
      </c>
      <c r="Q6381"/>
    </row>
    <row r="6382" spans="2:17" x14ac:dyDescent="0.25">
      <c r="B6382" s="18">
        <v>2012</v>
      </c>
      <c r="C6382" s="18" t="s">
        <v>2754</v>
      </c>
      <c r="D6382" s="18" t="s">
        <v>2756</v>
      </c>
      <c r="E6382" s="18" t="s">
        <v>273</v>
      </c>
      <c r="F6382" s="18" t="s">
        <v>2807</v>
      </c>
      <c r="G6382" s="18">
        <v>1404</v>
      </c>
      <c r="H6382" s="18">
        <v>0.66</v>
      </c>
      <c r="I6382" s="18">
        <v>1.05</v>
      </c>
      <c r="Q6382"/>
    </row>
    <row r="6383" spans="2:17" x14ac:dyDescent="0.25">
      <c r="B6383" s="18">
        <v>2012</v>
      </c>
      <c r="C6383" s="18" t="s">
        <v>2754</v>
      </c>
      <c r="D6383" s="18" t="s">
        <v>2756</v>
      </c>
      <c r="E6383" s="18" t="s">
        <v>273</v>
      </c>
      <c r="F6383" s="18" t="s">
        <v>2808</v>
      </c>
      <c r="G6383" s="18">
        <v>1608</v>
      </c>
      <c r="H6383" s="18">
        <v>0.66</v>
      </c>
      <c r="I6383" s="18">
        <v>1.0900000000000001</v>
      </c>
      <c r="Q6383"/>
    </row>
    <row r="6384" spans="2:17" x14ac:dyDescent="0.25">
      <c r="B6384" s="18">
        <v>2012</v>
      </c>
      <c r="C6384" s="18" t="s">
        <v>2754</v>
      </c>
      <c r="D6384" s="18" t="s">
        <v>2756</v>
      </c>
      <c r="E6384" s="18" t="s">
        <v>273</v>
      </c>
      <c r="F6384" s="18" t="s">
        <v>2809</v>
      </c>
      <c r="G6384" s="18">
        <v>1440</v>
      </c>
      <c r="H6384" s="18">
        <v>0.87</v>
      </c>
      <c r="I6384" s="18">
        <v>1.03</v>
      </c>
      <c r="Q6384"/>
    </row>
    <row r="6385" spans="2:17" x14ac:dyDescent="0.25">
      <c r="B6385" s="18">
        <v>2012</v>
      </c>
      <c r="C6385" s="18" t="s">
        <v>2754</v>
      </c>
      <c r="D6385" s="18" t="s">
        <v>2756</v>
      </c>
      <c r="E6385" s="18" t="s">
        <v>273</v>
      </c>
      <c r="F6385" s="18" t="s">
        <v>2810</v>
      </c>
      <c r="G6385" s="18">
        <v>1524</v>
      </c>
      <c r="H6385" s="18">
        <v>0.78</v>
      </c>
      <c r="I6385" s="18">
        <v>0.98</v>
      </c>
      <c r="Q6385"/>
    </row>
    <row r="6386" spans="2:17" x14ac:dyDescent="0.25">
      <c r="B6386" s="18">
        <v>2012</v>
      </c>
      <c r="C6386" s="18" t="s">
        <v>2754</v>
      </c>
      <c r="D6386" s="18" t="s">
        <v>2756</v>
      </c>
      <c r="E6386" s="18" t="s">
        <v>273</v>
      </c>
      <c r="F6386" s="18" t="s">
        <v>2811</v>
      </c>
      <c r="G6386" s="18">
        <v>1632</v>
      </c>
      <c r="H6386" s="18">
        <v>0.72</v>
      </c>
      <c r="I6386" s="18">
        <v>0.96</v>
      </c>
      <c r="Q6386"/>
    </row>
    <row r="6387" spans="2:17" x14ac:dyDescent="0.25">
      <c r="B6387" s="18">
        <v>2012</v>
      </c>
      <c r="C6387" s="18" t="s">
        <v>2754</v>
      </c>
      <c r="D6387" s="18" t="s">
        <v>2756</v>
      </c>
      <c r="E6387" s="18" t="s">
        <v>273</v>
      </c>
      <c r="F6387" s="18" t="s">
        <v>2812</v>
      </c>
      <c r="G6387" s="18">
        <v>1248</v>
      </c>
      <c r="H6387" s="18">
        <v>0.65</v>
      </c>
      <c r="I6387" s="18">
        <v>1.1000000000000001</v>
      </c>
      <c r="Q6387"/>
    </row>
    <row r="6388" spans="2:17" x14ac:dyDescent="0.25">
      <c r="B6388" s="18">
        <v>2012</v>
      </c>
      <c r="C6388" s="18" t="s">
        <v>2754</v>
      </c>
      <c r="D6388" s="18" t="s">
        <v>2756</v>
      </c>
      <c r="E6388" s="18" t="s">
        <v>273</v>
      </c>
      <c r="F6388" s="18" t="s">
        <v>2813</v>
      </c>
      <c r="G6388" s="18">
        <v>1308</v>
      </c>
      <c r="H6388" s="18">
        <v>0.81</v>
      </c>
      <c r="I6388" s="18">
        <v>1.06</v>
      </c>
      <c r="Q6388"/>
    </row>
    <row r="6389" spans="2:17" x14ac:dyDescent="0.25">
      <c r="B6389" s="18">
        <v>2012</v>
      </c>
      <c r="C6389" s="18" t="s">
        <v>2754</v>
      </c>
      <c r="D6389" s="18" t="s">
        <v>2756</v>
      </c>
      <c r="E6389" s="18" t="s">
        <v>273</v>
      </c>
      <c r="F6389" s="18" t="s">
        <v>2814</v>
      </c>
      <c r="G6389" s="18">
        <v>1452</v>
      </c>
      <c r="H6389" s="18">
        <v>0.75</v>
      </c>
      <c r="I6389" s="18">
        <v>0.99</v>
      </c>
      <c r="Q6389"/>
    </row>
    <row r="6390" spans="2:17" x14ac:dyDescent="0.25">
      <c r="B6390" s="18">
        <v>2012</v>
      </c>
      <c r="C6390" s="18" t="s">
        <v>2754</v>
      </c>
      <c r="D6390" s="18" t="s">
        <v>2756</v>
      </c>
      <c r="E6390" s="18" t="s">
        <v>273</v>
      </c>
      <c r="F6390" s="18" t="s">
        <v>2815</v>
      </c>
      <c r="G6390" s="18">
        <v>1548</v>
      </c>
      <c r="H6390" s="18">
        <v>0.82</v>
      </c>
      <c r="I6390" s="18">
        <v>0.93</v>
      </c>
      <c r="Q6390"/>
    </row>
    <row r="6391" spans="2:17" x14ac:dyDescent="0.25">
      <c r="B6391" s="18">
        <v>2012</v>
      </c>
      <c r="C6391" s="18" t="s">
        <v>2754</v>
      </c>
      <c r="D6391" s="18" t="s">
        <v>2756</v>
      </c>
      <c r="E6391" s="18" t="s">
        <v>273</v>
      </c>
      <c r="F6391" s="18" t="s">
        <v>2816</v>
      </c>
      <c r="G6391" s="18">
        <v>1428</v>
      </c>
      <c r="H6391" s="18">
        <v>0.9</v>
      </c>
      <c r="I6391" s="18">
        <v>1.03</v>
      </c>
      <c r="Q6391"/>
    </row>
    <row r="6392" spans="2:17" x14ac:dyDescent="0.25">
      <c r="B6392" s="18">
        <v>2012</v>
      </c>
      <c r="C6392" s="18" t="s">
        <v>2754</v>
      </c>
      <c r="D6392" s="18" t="s">
        <v>2756</v>
      </c>
      <c r="E6392" s="18" t="s">
        <v>273</v>
      </c>
      <c r="F6392" s="18" t="s">
        <v>2817</v>
      </c>
      <c r="G6392" s="18">
        <v>1572</v>
      </c>
      <c r="H6392" s="18">
        <v>0.83</v>
      </c>
      <c r="I6392" s="18">
        <v>0.91</v>
      </c>
      <c r="Q6392"/>
    </row>
    <row r="6393" spans="2:17" x14ac:dyDescent="0.25">
      <c r="B6393" s="18">
        <v>2012</v>
      </c>
      <c r="C6393" s="18" t="s">
        <v>2754</v>
      </c>
      <c r="D6393" s="18" t="s">
        <v>2756</v>
      </c>
      <c r="E6393" s="18" t="s">
        <v>273</v>
      </c>
      <c r="F6393" s="18" t="s">
        <v>2818</v>
      </c>
      <c r="G6393" s="18">
        <v>1296</v>
      </c>
      <c r="H6393" s="18">
        <v>0.71</v>
      </c>
      <c r="I6393" s="18">
        <v>1.04</v>
      </c>
      <c r="Q6393"/>
    </row>
    <row r="6394" spans="2:17" x14ac:dyDescent="0.25">
      <c r="B6394" s="18">
        <v>2012</v>
      </c>
      <c r="C6394" s="18" t="s">
        <v>2754</v>
      </c>
      <c r="D6394" s="18" t="s">
        <v>2756</v>
      </c>
      <c r="E6394" s="18" t="s">
        <v>273</v>
      </c>
      <c r="F6394" s="18" t="s">
        <v>2819</v>
      </c>
      <c r="G6394" s="18">
        <v>1212</v>
      </c>
      <c r="H6394" s="18">
        <v>0.84</v>
      </c>
      <c r="I6394" s="18">
        <v>0.98</v>
      </c>
      <c r="Q6394"/>
    </row>
    <row r="6395" spans="2:17" x14ac:dyDescent="0.25">
      <c r="B6395" s="18">
        <v>2012</v>
      </c>
      <c r="C6395" s="18" t="s">
        <v>2754</v>
      </c>
      <c r="D6395" s="18" t="s">
        <v>2756</v>
      </c>
      <c r="E6395" s="18" t="s">
        <v>273</v>
      </c>
      <c r="F6395" s="18" t="s">
        <v>2820</v>
      </c>
      <c r="G6395" s="18">
        <v>1320</v>
      </c>
      <c r="H6395" s="18">
        <v>0.69</v>
      </c>
      <c r="I6395" s="18">
        <v>1.04</v>
      </c>
      <c r="Q6395"/>
    </row>
    <row r="6396" spans="2:17" x14ac:dyDescent="0.25">
      <c r="B6396" s="18">
        <v>2012</v>
      </c>
      <c r="C6396" s="18" t="s">
        <v>2754</v>
      </c>
      <c r="D6396" s="18" t="s">
        <v>2756</v>
      </c>
      <c r="E6396" s="18" t="s">
        <v>273</v>
      </c>
      <c r="F6396" s="18" t="s">
        <v>2821</v>
      </c>
      <c r="G6396" s="18">
        <v>1320</v>
      </c>
      <c r="H6396" s="18">
        <v>0.7</v>
      </c>
      <c r="I6396" s="18">
        <v>1.08</v>
      </c>
      <c r="Q6396"/>
    </row>
    <row r="6397" spans="2:17" x14ac:dyDescent="0.25">
      <c r="B6397" s="18">
        <v>2012</v>
      </c>
      <c r="C6397" s="18" t="s">
        <v>2754</v>
      </c>
      <c r="D6397" s="18" t="s">
        <v>2756</v>
      </c>
      <c r="E6397" s="18" t="s">
        <v>273</v>
      </c>
      <c r="F6397" s="18" t="s">
        <v>2822</v>
      </c>
      <c r="G6397" s="18">
        <v>1248</v>
      </c>
      <c r="H6397" s="18">
        <v>0.9</v>
      </c>
      <c r="I6397" s="18">
        <v>1.1100000000000001</v>
      </c>
      <c r="Q6397"/>
    </row>
    <row r="6398" spans="2:17" x14ac:dyDescent="0.25">
      <c r="B6398" s="18">
        <v>2012</v>
      </c>
      <c r="C6398" s="18" t="s">
        <v>2754</v>
      </c>
      <c r="D6398" s="18" t="s">
        <v>2756</v>
      </c>
      <c r="E6398" s="18" t="s">
        <v>273</v>
      </c>
      <c r="F6398" s="18" t="s">
        <v>2823</v>
      </c>
      <c r="G6398" s="18">
        <v>1668</v>
      </c>
      <c r="H6398" s="18">
        <v>0.66</v>
      </c>
      <c r="I6398" s="18">
        <v>1.1299999999999999</v>
      </c>
      <c r="Q6398"/>
    </row>
    <row r="6399" spans="2:17" x14ac:dyDescent="0.25">
      <c r="B6399" s="18">
        <v>2012</v>
      </c>
      <c r="C6399" s="18" t="s">
        <v>2754</v>
      </c>
      <c r="D6399" s="18" t="s">
        <v>2756</v>
      </c>
      <c r="E6399" s="18" t="s">
        <v>273</v>
      </c>
      <c r="F6399" s="18" t="s">
        <v>2824</v>
      </c>
      <c r="G6399" s="18">
        <v>1536</v>
      </c>
      <c r="H6399" s="18">
        <v>0.86</v>
      </c>
      <c r="I6399" s="18">
        <v>1.04</v>
      </c>
      <c r="Q6399"/>
    </row>
    <row r="6400" spans="2:17" x14ac:dyDescent="0.25">
      <c r="B6400" s="18">
        <v>2012</v>
      </c>
      <c r="C6400" s="18" t="s">
        <v>2754</v>
      </c>
      <c r="D6400" s="18" t="s">
        <v>2756</v>
      </c>
      <c r="E6400" s="18" t="s">
        <v>273</v>
      </c>
      <c r="F6400" s="18" t="s">
        <v>2825</v>
      </c>
      <c r="G6400" s="18">
        <v>1404</v>
      </c>
      <c r="H6400" s="18">
        <v>0.71</v>
      </c>
      <c r="I6400" s="18">
        <v>0.93</v>
      </c>
      <c r="Q6400"/>
    </row>
    <row r="6401" spans="2:17" x14ac:dyDescent="0.25">
      <c r="B6401" s="18">
        <v>2012</v>
      </c>
      <c r="C6401" s="18" t="s">
        <v>2754</v>
      </c>
      <c r="D6401" s="18" t="s">
        <v>2756</v>
      </c>
      <c r="E6401" s="18" t="s">
        <v>273</v>
      </c>
      <c r="F6401" s="18" t="s">
        <v>2826</v>
      </c>
      <c r="G6401" s="18">
        <v>1332</v>
      </c>
      <c r="H6401" s="18">
        <v>0.61</v>
      </c>
      <c r="I6401" s="18">
        <v>1.1000000000000001</v>
      </c>
      <c r="Q6401"/>
    </row>
    <row r="6402" spans="2:17" x14ac:dyDescent="0.25">
      <c r="B6402" s="18">
        <v>2012</v>
      </c>
      <c r="C6402" s="18" t="s">
        <v>2754</v>
      </c>
      <c r="D6402" s="18" t="s">
        <v>2756</v>
      </c>
      <c r="E6402" s="18" t="s">
        <v>273</v>
      </c>
      <c r="F6402" s="18" t="s">
        <v>2827</v>
      </c>
      <c r="G6402" s="18">
        <v>1584</v>
      </c>
      <c r="H6402" s="18">
        <v>0.81</v>
      </c>
      <c r="I6402" s="18">
        <v>1.17</v>
      </c>
      <c r="Q6402"/>
    </row>
    <row r="6403" spans="2:17" x14ac:dyDescent="0.25">
      <c r="B6403" s="18">
        <v>2012</v>
      </c>
      <c r="C6403" s="18" t="s">
        <v>2754</v>
      </c>
      <c r="D6403" s="18" t="s">
        <v>2756</v>
      </c>
      <c r="E6403" s="18" t="s">
        <v>273</v>
      </c>
      <c r="F6403" s="18" t="s">
        <v>2828</v>
      </c>
      <c r="G6403" s="18">
        <v>1476</v>
      </c>
      <c r="H6403" s="18">
        <v>0.9</v>
      </c>
      <c r="I6403" s="18">
        <v>0.99</v>
      </c>
      <c r="Q6403"/>
    </row>
    <row r="6404" spans="2:17" x14ac:dyDescent="0.25">
      <c r="B6404" s="18">
        <v>2012</v>
      </c>
      <c r="C6404" s="18" t="s">
        <v>2754</v>
      </c>
      <c r="D6404" s="18" t="s">
        <v>2756</v>
      </c>
      <c r="E6404" s="18" t="s">
        <v>273</v>
      </c>
      <c r="F6404" s="18" t="s">
        <v>2829</v>
      </c>
      <c r="G6404" s="18">
        <v>1488</v>
      </c>
      <c r="H6404" s="18">
        <v>0.76</v>
      </c>
      <c r="I6404" s="18">
        <v>1.1499999999999999</v>
      </c>
      <c r="Q6404"/>
    </row>
    <row r="6405" spans="2:17" x14ac:dyDescent="0.25">
      <c r="B6405" s="18">
        <v>2012</v>
      </c>
      <c r="C6405" s="18" t="s">
        <v>2754</v>
      </c>
      <c r="D6405" s="18" t="s">
        <v>2756</v>
      </c>
      <c r="E6405" s="18" t="s">
        <v>273</v>
      </c>
      <c r="F6405" s="18" t="s">
        <v>2830</v>
      </c>
      <c r="G6405" s="18">
        <v>1644</v>
      </c>
      <c r="H6405" s="18">
        <v>0.79</v>
      </c>
      <c r="I6405" s="18">
        <v>1.08</v>
      </c>
      <c r="Q6405"/>
    </row>
    <row r="6406" spans="2:17" x14ac:dyDescent="0.25">
      <c r="B6406" s="18">
        <v>2012</v>
      </c>
      <c r="C6406" s="18" t="s">
        <v>2754</v>
      </c>
      <c r="D6406" s="18" t="s">
        <v>2756</v>
      </c>
      <c r="E6406" s="18" t="s">
        <v>273</v>
      </c>
      <c r="F6406" s="18" t="s">
        <v>2831</v>
      </c>
      <c r="G6406" s="18">
        <v>1248</v>
      </c>
      <c r="H6406" s="18">
        <v>0.81</v>
      </c>
      <c r="I6406" s="18">
        <v>0.93</v>
      </c>
      <c r="Q6406"/>
    </row>
    <row r="6407" spans="2:17" x14ac:dyDescent="0.25">
      <c r="B6407" s="18">
        <v>2012</v>
      </c>
      <c r="C6407" s="18" t="s">
        <v>2754</v>
      </c>
      <c r="D6407" s="18" t="s">
        <v>2756</v>
      </c>
      <c r="E6407" s="18" t="s">
        <v>273</v>
      </c>
      <c r="F6407" s="18" t="s">
        <v>2832</v>
      </c>
      <c r="G6407" s="18">
        <v>1512</v>
      </c>
      <c r="H6407" s="18">
        <v>0.77</v>
      </c>
      <c r="I6407" s="18">
        <v>1.07</v>
      </c>
      <c r="Q6407"/>
    </row>
    <row r="6408" spans="2:17" x14ac:dyDescent="0.25">
      <c r="B6408" s="18">
        <v>2012</v>
      </c>
      <c r="C6408" s="18" t="s">
        <v>2754</v>
      </c>
      <c r="D6408" s="18" t="s">
        <v>2756</v>
      </c>
      <c r="E6408" s="18" t="s">
        <v>273</v>
      </c>
      <c r="F6408" s="18" t="s">
        <v>2833</v>
      </c>
      <c r="G6408" s="18">
        <v>1332</v>
      </c>
      <c r="H6408" s="18">
        <v>0.63</v>
      </c>
      <c r="I6408" s="18">
        <v>0.96</v>
      </c>
      <c r="Q6408"/>
    </row>
    <row r="6409" spans="2:17" x14ac:dyDescent="0.25">
      <c r="B6409" s="18">
        <v>2012</v>
      </c>
      <c r="C6409" s="18" t="s">
        <v>2754</v>
      </c>
      <c r="D6409" s="18" t="s">
        <v>2756</v>
      </c>
      <c r="E6409" s="18" t="s">
        <v>273</v>
      </c>
      <c r="F6409" s="18" t="s">
        <v>2834</v>
      </c>
      <c r="G6409" s="18">
        <v>1308</v>
      </c>
      <c r="H6409" s="18">
        <v>0.9</v>
      </c>
      <c r="I6409" s="18">
        <v>0.96</v>
      </c>
      <c r="Q6409"/>
    </row>
    <row r="6410" spans="2:17" x14ac:dyDescent="0.25">
      <c r="B6410" s="18">
        <v>2012</v>
      </c>
      <c r="C6410" s="18" t="s">
        <v>2754</v>
      </c>
      <c r="D6410" s="18" t="s">
        <v>2756</v>
      </c>
      <c r="E6410" s="18" t="s">
        <v>273</v>
      </c>
      <c r="F6410" s="18" t="s">
        <v>2835</v>
      </c>
      <c r="G6410" s="18">
        <v>1524</v>
      </c>
      <c r="H6410" s="18">
        <v>0.64</v>
      </c>
      <c r="I6410" s="18">
        <v>1</v>
      </c>
      <c r="Q6410"/>
    </row>
    <row r="6411" spans="2:17" x14ac:dyDescent="0.25">
      <c r="B6411" s="18">
        <v>2012</v>
      </c>
      <c r="C6411" s="18" t="s">
        <v>2754</v>
      </c>
      <c r="D6411" s="18" t="s">
        <v>2756</v>
      </c>
      <c r="E6411" s="18" t="s">
        <v>273</v>
      </c>
      <c r="F6411" s="18" t="s">
        <v>2836</v>
      </c>
      <c r="G6411" s="18">
        <v>1464</v>
      </c>
      <c r="H6411" s="18">
        <v>0.81</v>
      </c>
      <c r="I6411" s="18">
        <v>1.19</v>
      </c>
      <c r="Q6411"/>
    </row>
    <row r="6412" spans="2:17" x14ac:dyDescent="0.25">
      <c r="B6412" s="18">
        <v>2012</v>
      </c>
      <c r="C6412" s="18" t="s">
        <v>2754</v>
      </c>
      <c r="D6412" s="18" t="s">
        <v>2756</v>
      </c>
      <c r="E6412" s="18" t="s">
        <v>273</v>
      </c>
      <c r="F6412" s="18" t="s">
        <v>2837</v>
      </c>
      <c r="G6412" s="18">
        <v>1524</v>
      </c>
      <c r="H6412" s="18">
        <v>0.9</v>
      </c>
      <c r="I6412" s="18">
        <v>1.1499999999999999</v>
      </c>
      <c r="Q6412"/>
    </row>
    <row r="6413" spans="2:17" x14ac:dyDescent="0.25">
      <c r="B6413" s="18">
        <v>2012</v>
      </c>
      <c r="C6413" s="18" t="s">
        <v>2754</v>
      </c>
      <c r="D6413" s="18" t="s">
        <v>2756</v>
      </c>
      <c r="E6413" s="18" t="s">
        <v>273</v>
      </c>
      <c r="F6413" s="18" t="s">
        <v>2838</v>
      </c>
      <c r="G6413" s="18">
        <v>1392</v>
      </c>
      <c r="H6413" s="18">
        <v>0.61</v>
      </c>
      <c r="I6413" s="18">
        <v>1.1499999999999999</v>
      </c>
      <c r="Q6413"/>
    </row>
    <row r="6414" spans="2:17" x14ac:dyDescent="0.25">
      <c r="B6414" s="18">
        <v>2012</v>
      </c>
      <c r="C6414" s="18" t="s">
        <v>2754</v>
      </c>
      <c r="D6414" s="18" t="s">
        <v>2756</v>
      </c>
      <c r="E6414" s="18" t="s">
        <v>273</v>
      </c>
      <c r="F6414" s="18" t="s">
        <v>2839</v>
      </c>
      <c r="G6414" s="18">
        <v>1512</v>
      </c>
      <c r="H6414" s="18">
        <v>0.79</v>
      </c>
      <c r="I6414" s="18">
        <v>1.1000000000000001</v>
      </c>
      <c r="Q6414"/>
    </row>
    <row r="6415" spans="2:17" x14ac:dyDescent="0.25">
      <c r="B6415" s="18">
        <v>2012</v>
      </c>
      <c r="C6415" s="18" t="s">
        <v>2754</v>
      </c>
      <c r="D6415" s="18" t="s">
        <v>2756</v>
      </c>
      <c r="E6415" s="18" t="s">
        <v>273</v>
      </c>
      <c r="F6415" s="18" t="s">
        <v>2840</v>
      </c>
      <c r="G6415" s="18">
        <v>1284</v>
      </c>
      <c r="H6415" s="18">
        <v>0.9</v>
      </c>
      <c r="I6415" s="18">
        <v>0.99</v>
      </c>
      <c r="Q6415"/>
    </row>
    <row r="6416" spans="2:17" x14ac:dyDescent="0.25">
      <c r="B6416" s="18">
        <v>2012</v>
      </c>
      <c r="C6416" s="18" t="s">
        <v>2754</v>
      </c>
      <c r="D6416" s="18" t="s">
        <v>2756</v>
      </c>
      <c r="E6416" s="18" t="s">
        <v>273</v>
      </c>
      <c r="F6416" s="18" t="s">
        <v>2841</v>
      </c>
      <c r="G6416" s="18">
        <v>1512</v>
      </c>
      <c r="H6416" s="18">
        <v>0.78</v>
      </c>
      <c r="I6416" s="18">
        <v>1.2</v>
      </c>
      <c r="Q6416"/>
    </row>
    <row r="6417" spans="2:17" x14ac:dyDescent="0.25">
      <c r="B6417" s="18">
        <v>2012</v>
      </c>
      <c r="C6417" s="18" t="s">
        <v>2754</v>
      </c>
      <c r="D6417" s="18" t="s">
        <v>2756</v>
      </c>
      <c r="E6417" s="18" t="s">
        <v>273</v>
      </c>
      <c r="F6417" s="18" t="s">
        <v>2842</v>
      </c>
      <c r="G6417" s="18">
        <v>1656</v>
      </c>
      <c r="H6417" s="18">
        <v>0.71</v>
      </c>
      <c r="I6417" s="18">
        <v>1.1399999999999999</v>
      </c>
      <c r="Q6417"/>
    </row>
    <row r="6418" spans="2:17" x14ac:dyDescent="0.25">
      <c r="B6418" s="18">
        <v>2012</v>
      </c>
      <c r="C6418" s="18" t="s">
        <v>2754</v>
      </c>
      <c r="D6418" s="18" t="s">
        <v>2756</v>
      </c>
      <c r="E6418" s="18" t="s">
        <v>273</v>
      </c>
      <c r="F6418" s="18" t="s">
        <v>2843</v>
      </c>
      <c r="G6418" s="18">
        <v>1584</v>
      </c>
      <c r="H6418" s="18">
        <v>0.83</v>
      </c>
      <c r="I6418" s="18">
        <v>0.91</v>
      </c>
      <c r="Q6418"/>
    </row>
    <row r="6419" spans="2:17" x14ac:dyDescent="0.25">
      <c r="B6419" s="18">
        <v>2012</v>
      </c>
      <c r="C6419" s="18" t="s">
        <v>2754</v>
      </c>
      <c r="D6419" s="18" t="s">
        <v>2756</v>
      </c>
      <c r="E6419" s="18" t="s">
        <v>273</v>
      </c>
      <c r="F6419" s="18" t="s">
        <v>2844</v>
      </c>
      <c r="G6419" s="18">
        <v>1464</v>
      </c>
      <c r="H6419" s="18">
        <v>0.79</v>
      </c>
      <c r="I6419" s="18">
        <v>1.1100000000000001</v>
      </c>
      <c r="Q6419"/>
    </row>
    <row r="6420" spans="2:17" x14ac:dyDescent="0.25">
      <c r="B6420" s="18">
        <v>2012</v>
      </c>
      <c r="C6420" s="18" t="s">
        <v>2754</v>
      </c>
      <c r="D6420" s="18" t="s">
        <v>2756</v>
      </c>
      <c r="E6420" s="18" t="s">
        <v>273</v>
      </c>
      <c r="F6420" s="18" t="s">
        <v>2845</v>
      </c>
      <c r="G6420" s="18">
        <v>1404</v>
      </c>
      <c r="H6420" s="18">
        <v>0.75</v>
      </c>
      <c r="I6420" s="18">
        <v>1.1000000000000001</v>
      </c>
      <c r="Q6420"/>
    </row>
    <row r="6421" spans="2:17" x14ac:dyDescent="0.25">
      <c r="B6421" s="18">
        <v>2012</v>
      </c>
      <c r="C6421" s="18" t="s">
        <v>2754</v>
      </c>
      <c r="D6421" s="18" t="s">
        <v>2756</v>
      </c>
      <c r="E6421" s="18" t="s">
        <v>273</v>
      </c>
      <c r="F6421" s="18" t="s">
        <v>2846</v>
      </c>
      <c r="G6421" s="18">
        <v>1572</v>
      </c>
      <c r="H6421" s="18">
        <v>0.86</v>
      </c>
      <c r="I6421" s="18">
        <v>0.97</v>
      </c>
      <c r="Q6421"/>
    </row>
    <row r="6422" spans="2:17" x14ac:dyDescent="0.25">
      <c r="B6422" s="18">
        <v>2012</v>
      </c>
      <c r="C6422" s="18" t="s">
        <v>2754</v>
      </c>
      <c r="D6422" s="18" t="s">
        <v>2756</v>
      </c>
      <c r="E6422" s="18" t="s">
        <v>273</v>
      </c>
      <c r="F6422" s="18" t="s">
        <v>2847</v>
      </c>
      <c r="G6422" s="18">
        <v>1404</v>
      </c>
      <c r="H6422" s="18">
        <v>0.75</v>
      </c>
      <c r="I6422" s="18">
        <v>0.96</v>
      </c>
      <c r="Q6422"/>
    </row>
    <row r="6423" spans="2:17" x14ac:dyDescent="0.25">
      <c r="B6423" s="18">
        <v>2012</v>
      </c>
      <c r="C6423" s="18" t="s">
        <v>2754</v>
      </c>
      <c r="D6423" s="18" t="s">
        <v>2756</v>
      </c>
      <c r="E6423" s="18" t="s">
        <v>273</v>
      </c>
      <c r="F6423" s="18" t="s">
        <v>2848</v>
      </c>
      <c r="G6423" s="18">
        <v>1320</v>
      </c>
      <c r="H6423" s="18">
        <v>0.76</v>
      </c>
      <c r="I6423" s="18">
        <v>0.94</v>
      </c>
      <c r="Q6423"/>
    </row>
    <row r="6424" spans="2:17" x14ac:dyDescent="0.25">
      <c r="B6424" s="18">
        <v>2012</v>
      </c>
      <c r="C6424" s="18" t="s">
        <v>2754</v>
      </c>
      <c r="D6424" s="18" t="s">
        <v>2756</v>
      </c>
      <c r="E6424" s="18" t="s">
        <v>273</v>
      </c>
      <c r="F6424" s="18" t="s">
        <v>2849</v>
      </c>
      <c r="G6424" s="18">
        <v>1284</v>
      </c>
      <c r="H6424" s="18">
        <v>0.66</v>
      </c>
      <c r="I6424" s="18">
        <v>1.1100000000000001</v>
      </c>
      <c r="Q6424"/>
    </row>
    <row r="6425" spans="2:17" x14ac:dyDescent="0.25">
      <c r="B6425" s="18">
        <v>2012</v>
      </c>
      <c r="C6425" s="18" t="s">
        <v>2754</v>
      </c>
      <c r="D6425" s="18" t="s">
        <v>2756</v>
      </c>
      <c r="E6425" s="18" t="s">
        <v>273</v>
      </c>
      <c r="F6425" s="18" t="s">
        <v>2850</v>
      </c>
      <c r="G6425" s="18">
        <v>1524</v>
      </c>
      <c r="H6425" s="18">
        <v>0.74</v>
      </c>
      <c r="I6425" s="18">
        <v>0.98</v>
      </c>
      <c r="Q6425"/>
    </row>
    <row r="6426" spans="2:17" x14ac:dyDescent="0.25">
      <c r="B6426" s="18">
        <v>2012</v>
      </c>
      <c r="C6426" s="18" t="s">
        <v>2754</v>
      </c>
      <c r="D6426" s="18" t="s">
        <v>2756</v>
      </c>
      <c r="E6426" s="18" t="s">
        <v>273</v>
      </c>
      <c r="F6426" s="18" t="s">
        <v>2851</v>
      </c>
      <c r="G6426" s="18">
        <v>1536</v>
      </c>
      <c r="H6426" s="18">
        <v>0.65</v>
      </c>
      <c r="I6426" s="18">
        <v>0.98</v>
      </c>
      <c r="Q6426"/>
    </row>
    <row r="6427" spans="2:17" x14ac:dyDescent="0.25">
      <c r="B6427" s="18">
        <v>2012</v>
      </c>
      <c r="C6427" s="18" t="s">
        <v>2754</v>
      </c>
      <c r="D6427" s="18" t="s">
        <v>2756</v>
      </c>
      <c r="E6427" s="18" t="s">
        <v>273</v>
      </c>
      <c r="F6427" s="18" t="s">
        <v>2852</v>
      </c>
      <c r="G6427" s="18">
        <v>1236</v>
      </c>
      <c r="H6427" s="18">
        <v>0.72</v>
      </c>
      <c r="I6427" s="18">
        <v>1.2</v>
      </c>
      <c r="Q6427"/>
    </row>
    <row r="6428" spans="2:17" x14ac:dyDescent="0.25">
      <c r="B6428" s="18">
        <v>2012</v>
      </c>
      <c r="C6428" s="18" t="s">
        <v>2754</v>
      </c>
      <c r="D6428" s="18" t="s">
        <v>2756</v>
      </c>
      <c r="E6428" s="18" t="s">
        <v>273</v>
      </c>
      <c r="F6428" s="18" t="s">
        <v>2853</v>
      </c>
      <c r="G6428" s="18">
        <v>1464</v>
      </c>
      <c r="H6428" s="18">
        <v>0.89</v>
      </c>
      <c r="I6428" s="18">
        <v>1.02</v>
      </c>
      <c r="Q6428"/>
    </row>
    <row r="6429" spans="2:17" x14ac:dyDescent="0.25">
      <c r="B6429" s="18">
        <v>2012</v>
      </c>
      <c r="C6429" s="18" t="s">
        <v>2754</v>
      </c>
      <c r="D6429" s="18" t="s">
        <v>2756</v>
      </c>
      <c r="E6429" s="18" t="s">
        <v>273</v>
      </c>
      <c r="F6429" s="18" t="s">
        <v>2854</v>
      </c>
      <c r="G6429" s="18">
        <v>1404</v>
      </c>
      <c r="H6429" s="18">
        <v>0.83</v>
      </c>
      <c r="I6429" s="18">
        <v>0.98</v>
      </c>
      <c r="Q6429"/>
    </row>
    <row r="6430" spans="2:17" x14ac:dyDescent="0.25">
      <c r="B6430" s="18">
        <v>2012</v>
      </c>
      <c r="C6430" s="18" t="s">
        <v>2754</v>
      </c>
      <c r="D6430" s="18" t="s">
        <v>2756</v>
      </c>
      <c r="E6430" s="18" t="s">
        <v>273</v>
      </c>
      <c r="F6430" s="18" t="s">
        <v>2855</v>
      </c>
      <c r="G6430" s="18">
        <v>1260</v>
      </c>
      <c r="H6430" s="18">
        <v>0.83</v>
      </c>
      <c r="I6430" s="18">
        <v>0.91</v>
      </c>
      <c r="Q6430"/>
    </row>
    <row r="6431" spans="2:17" x14ac:dyDescent="0.25">
      <c r="B6431" s="18">
        <v>2012</v>
      </c>
      <c r="C6431" s="18" t="s">
        <v>2754</v>
      </c>
      <c r="D6431" s="18" t="s">
        <v>2756</v>
      </c>
      <c r="E6431" s="18" t="s">
        <v>273</v>
      </c>
      <c r="F6431" s="18" t="s">
        <v>2856</v>
      </c>
      <c r="G6431" s="18">
        <v>1368</v>
      </c>
      <c r="H6431" s="18">
        <v>0.64</v>
      </c>
      <c r="I6431" s="18">
        <v>1.05</v>
      </c>
      <c r="Q6431"/>
    </row>
    <row r="6432" spans="2:17" x14ac:dyDescent="0.25">
      <c r="B6432" s="18">
        <v>2012</v>
      </c>
      <c r="C6432" s="18" t="s">
        <v>2754</v>
      </c>
      <c r="D6432" s="18" t="s">
        <v>2756</v>
      </c>
      <c r="E6432" s="18" t="s">
        <v>273</v>
      </c>
      <c r="F6432" s="18" t="s">
        <v>2857</v>
      </c>
      <c r="G6432" s="18">
        <v>1344</v>
      </c>
      <c r="H6432" s="18">
        <v>0.66</v>
      </c>
      <c r="I6432" s="18">
        <v>0.94</v>
      </c>
      <c r="Q6432"/>
    </row>
    <row r="6433" spans="2:17" x14ac:dyDescent="0.25">
      <c r="B6433" s="18">
        <v>2012</v>
      </c>
      <c r="C6433" s="18" t="s">
        <v>2754</v>
      </c>
      <c r="D6433" s="18" t="s">
        <v>2756</v>
      </c>
      <c r="E6433" s="18" t="s">
        <v>273</v>
      </c>
      <c r="F6433" s="18" t="s">
        <v>2858</v>
      </c>
      <c r="G6433" s="18">
        <v>1452</v>
      </c>
      <c r="H6433" s="18">
        <v>0.77</v>
      </c>
      <c r="I6433" s="18">
        <v>1.01</v>
      </c>
      <c r="Q6433"/>
    </row>
    <row r="6434" spans="2:17" x14ac:dyDescent="0.25">
      <c r="B6434" s="18">
        <v>2012</v>
      </c>
      <c r="C6434" s="18" t="s">
        <v>2754</v>
      </c>
      <c r="D6434" s="18" t="s">
        <v>2756</v>
      </c>
      <c r="E6434" s="18" t="s">
        <v>273</v>
      </c>
      <c r="F6434" s="18" t="s">
        <v>2859</v>
      </c>
      <c r="G6434" s="18">
        <v>1320</v>
      </c>
      <c r="H6434" s="18">
        <v>0.74</v>
      </c>
      <c r="I6434" s="18">
        <v>0.94</v>
      </c>
      <c r="Q6434"/>
    </row>
    <row r="6435" spans="2:17" x14ac:dyDescent="0.25">
      <c r="B6435" s="18">
        <v>2012</v>
      </c>
      <c r="C6435" s="18" t="s">
        <v>2754</v>
      </c>
      <c r="D6435" s="18" t="s">
        <v>2756</v>
      </c>
      <c r="E6435" s="18" t="s">
        <v>273</v>
      </c>
      <c r="F6435" s="18" t="s">
        <v>2860</v>
      </c>
      <c r="G6435" s="18">
        <v>1344</v>
      </c>
      <c r="H6435" s="18">
        <v>0.65</v>
      </c>
      <c r="I6435" s="18">
        <v>1.08</v>
      </c>
      <c r="Q6435"/>
    </row>
    <row r="6436" spans="2:17" x14ac:dyDescent="0.25">
      <c r="B6436" s="18">
        <v>2012</v>
      </c>
      <c r="C6436" s="18" t="s">
        <v>2754</v>
      </c>
      <c r="D6436" s="18" t="s">
        <v>2756</v>
      </c>
      <c r="E6436" s="18" t="s">
        <v>273</v>
      </c>
      <c r="F6436" s="18" t="s">
        <v>2861</v>
      </c>
      <c r="G6436" s="18">
        <v>1392</v>
      </c>
      <c r="H6436" s="18">
        <v>0.7</v>
      </c>
      <c r="I6436" s="18">
        <v>1.1599999999999999</v>
      </c>
      <c r="Q6436"/>
    </row>
    <row r="6437" spans="2:17" x14ac:dyDescent="0.25">
      <c r="B6437" s="18">
        <v>2012</v>
      </c>
      <c r="C6437" s="18" t="s">
        <v>2754</v>
      </c>
      <c r="D6437" s="18" t="s">
        <v>2756</v>
      </c>
      <c r="E6437" s="18" t="s">
        <v>273</v>
      </c>
      <c r="F6437" s="18" t="s">
        <v>2862</v>
      </c>
      <c r="G6437" s="18">
        <v>1356</v>
      </c>
      <c r="H6437" s="18">
        <v>0.86</v>
      </c>
      <c r="I6437" s="18">
        <v>1.1399999999999999</v>
      </c>
      <c r="Q6437"/>
    </row>
    <row r="6438" spans="2:17" x14ac:dyDescent="0.25">
      <c r="B6438" s="18">
        <v>2012</v>
      </c>
      <c r="C6438" s="18" t="s">
        <v>2754</v>
      </c>
      <c r="D6438" s="18" t="s">
        <v>2756</v>
      </c>
      <c r="E6438" s="18" t="s">
        <v>273</v>
      </c>
      <c r="F6438" s="18" t="s">
        <v>2863</v>
      </c>
      <c r="G6438" s="18">
        <v>1536</v>
      </c>
      <c r="H6438" s="18">
        <v>0.64</v>
      </c>
      <c r="I6438" s="18">
        <v>1.03</v>
      </c>
      <c r="Q6438"/>
    </row>
    <row r="6439" spans="2:17" x14ac:dyDescent="0.25">
      <c r="B6439" s="18">
        <v>2012</v>
      </c>
      <c r="C6439" s="18" t="s">
        <v>2754</v>
      </c>
      <c r="D6439" s="18" t="s">
        <v>2756</v>
      </c>
      <c r="E6439" s="18" t="s">
        <v>273</v>
      </c>
      <c r="F6439" s="18" t="s">
        <v>2864</v>
      </c>
      <c r="G6439" s="18">
        <v>1428</v>
      </c>
      <c r="H6439" s="18">
        <v>0.8</v>
      </c>
      <c r="I6439" s="18">
        <v>1</v>
      </c>
      <c r="Q6439"/>
    </row>
    <row r="6440" spans="2:17" x14ac:dyDescent="0.25">
      <c r="B6440" s="18">
        <v>2012</v>
      </c>
      <c r="C6440" s="18" t="s">
        <v>2754</v>
      </c>
      <c r="D6440" s="18" t="s">
        <v>2756</v>
      </c>
      <c r="E6440" s="18" t="s">
        <v>273</v>
      </c>
      <c r="F6440" s="18" t="s">
        <v>2865</v>
      </c>
      <c r="G6440" s="18">
        <v>1572</v>
      </c>
      <c r="H6440" s="18">
        <v>0.76</v>
      </c>
      <c r="I6440" s="18">
        <v>1.1200000000000001</v>
      </c>
      <c r="Q6440"/>
    </row>
    <row r="6441" spans="2:17" x14ac:dyDescent="0.25">
      <c r="B6441" s="18">
        <v>2012</v>
      </c>
      <c r="C6441" s="18" t="s">
        <v>2754</v>
      </c>
      <c r="D6441" s="18" t="s">
        <v>2756</v>
      </c>
      <c r="E6441" s="18" t="s">
        <v>273</v>
      </c>
      <c r="F6441" s="18" t="s">
        <v>2866</v>
      </c>
      <c r="G6441" s="18">
        <v>1476</v>
      </c>
      <c r="H6441" s="18">
        <v>0.66</v>
      </c>
      <c r="I6441" s="18">
        <v>1.0900000000000001</v>
      </c>
      <c r="Q6441"/>
    </row>
    <row r="6442" spans="2:17" x14ac:dyDescent="0.25">
      <c r="B6442" s="18">
        <v>2012</v>
      </c>
      <c r="C6442" s="18" t="s">
        <v>2754</v>
      </c>
      <c r="D6442" s="18" t="s">
        <v>2756</v>
      </c>
      <c r="E6442" s="18" t="s">
        <v>273</v>
      </c>
      <c r="F6442" s="18" t="s">
        <v>2867</v>
      </c>
      <c r="G6442" s="18">
        <v>1356</v>
      </c>
      <c r="H6442" s="18">
        <v>0.8</v>
      </c>
      <c r="I6442" s="18">
        <v>1.03</v>
      </c>
      <c r="Q6442"/>
    </row>
    <row r="6443" spans="2:17" x14ac:dyDescent="0.25">
      <c r="B6443" s="18">
        <v>2012</v>
      </c>
      <c r="C6443" s="18" t="s">
        <v>2754</v>
      </c>
      <c r="D6443" s="18" t="s">
        <v>2756</v>
      </c>
      <c r="E6443" s="18" t="s">
        <v>273</v>
      </c>
      <c r="F6443" s="18" t="s">
        <v>2868</v>
      </c>
      <c r="G6443" s="18">
        <v>1500</v>
      </c>
      <c r="H6443" s="18">
        <v>0.62</v>
      </c>
      <c r="I6443" s="18">
        <v>0.91</v>
      </c>
      <c r="Q6443"/>
    </row>
    <row r="6444" spans="2:17" x14ac:dyDescent="0.25">
      <c r="B6444" s="18">
        <v>2012</v>
      </c>
      <c r="C6444" s="18" t="s">
        <v>2754</v>
      </c>
      <c r="D6444" s="18" t="s">
        <v>2756</v>
      </c>
      <c r="E6444" s="18" t="s">
        <v>273</v>
      </c>
      <c r="F6444" s="18" t="s">
        <v>2869</v>
      </c>
      <c r="G6444" s="18">
        <v>1524</v>
      </c>
      <c r="H6444" s="18">
        <v>0.65</v>
      </c>
      <c r="I6444" s="18">
        <v>1.1499999999999999</v>
      </c>
      <c r="Q6444"/>
    </row>
    <row r="6445" spans="2:17" x14ac:dyDescent="0.25">
      <c r="B6445" s="18">
        <v>2012</v>
      </c>
      <c r="C6445" s="18" t="s">
        <v>2754</v>
      </c>
      <c r="D6445" s="18" t="s">
        <v>2756</v>
      </c>
      <c r="E6445" s="18" t="s">
        <v>273</v>
      </c>
      <c r="F6445" s="18" t="s">
        <v>2870</v>
      </c>
      <c r="G6445" s="18">
        <v>1452</v>
      </c>
      <c r="H6445" s="18">
        <v>0.7</v>
      </c>
      <c r="I6445" s="18">
        <v>1.2</v>
      </c>
      <c r="Q6445"/>
    </row>
    <row r="6446" spans="2:17" x14ac:dyDescent="0.25">
      <c r="B6446" s="18">
        <v>2012</v>
      </c>
      <c r="C6446" s="18" t="s">
        <v>2754</v>
      </c>
      <c r="D6446" s="18" t="s">
        <v>2756</v>
      </c>
      <c r="E6446" s="18" t="s">
        <v>273</v>
      </c>
      <c r="F6446" s="18" t="s">
        <v>2871</v>
      </c>
      <c r="G6446" s="18">
        <v>1212</v>
      </c>
      <c r="H6446" s="18">
        <v>0.83</v>
      </c>
      <c r="I6446" s="18">
        <v>1.1000000000000001</v>
      </c>
      <c r="Q6446"/>
    </row>
    <row r="6447" spans="2:17" x14ac:dyDescent="0.25">
      <c r="B6447" s="18">
        <v>2012</v>
      </c>
      <c r="C6447" s="18" t="s">
        <v>2754</v>
      </c>
      <c r="D6447" s="18" t="s">
        <v>2756</v>
      </c>
      <c r="E6447" s="18" t="s">
        <v>273</v>
      </c>
      <c r="F6447" s="18" t="s">
        <v>2872</v>
      </c>
      <c r="G6447" s="18">
        <v>1416</v>
      </c>
      <c r="H6447" s="18">
        <v>0.62</v>
      </c>
      <c r="I6447" s="18">
        <v>1.1299999999999999</v>
      </c>
      <c r="Q6447"/>
    </row>
    <row r="6448" spans="2:17" x14ac:dyDescent="0.25">
      <c r="B6448" s="18">
        <v>2012</v>
      </c>
      <c r="C6448" s="18" t="s">
        <v>2754</v>
      </c>
      <c r="D6448" s="18" t="s">
        <v>2756</v>
      </c>
      <c r="E6448" s="18" t="s">
        <v>273</v>
      </c>
      <c r="F6448" s="18" t="s">
        <v>2873</v>
      </c>
      <c r="G6448" s="18">
        <v>1332</v>
      </c>
      <c r="H6448" s="18">
        <v>0.79</v>
      </c>
      <c r="I6448" s="18">
        <v>1.03</v>
      </c>
      <c r="Q6448"/>
    </row>
    <row r="6449" spans="2:17" x14ac:dyDescent="0.25">
      <c r="B6449" s="18">
        <v>2012</v>
      </c>
      <c r="C6449" s="18" t="s">
        <v>2754</v>
      </c>
      <c r="D6449" s="18" t="s">
        <v>2756</v>
      </c>
      <c r="E6449" s="18" t="s">
        <v>273</v>
      </c>
      <c r="F6449" s="18" t="s">
        <v>2874</v>
      </c>
      <c r="G6449" s="18">
        <v>1428</v>
      </c>
      <c r="H6449" s="18">
        <v>0.83</v>
      </c>
      <c r="I6449" s="18">
        <v>0.95</v>
      </c>
      <c r="Q6449"/>
    </row>
    <row r="6450" spans="2:17" x14ac:dyDescent="0.25">
      <c r="B6450" s="18">
        <v>2012</v>
      </c>
      <c r="C6450" s="18" t="s">
        <v>2754</v>
      </c>
      <c r="D6450" s="18" t="s">
        <v>2756</v>
      </c>
      <c r="E6450" s="18" t="s">
        <v>273</v>
      </c>
      <c r="F6450" s="18" t="s">
        <v>2875</v>
      </c>
      <c r="G6450" s="18">
        <v>1608</v>
      </c>
      <c r="H6450" s="18">
        <v>0.68</v>
      </c>
      <c r="I6450" s="18">
        <v>0.98</v>
      </c>
      <c r="Q6450"/>
    </row>
    <row r="6451" spans="2:17" x14ac:dyDescent="0.25">
      <c r="B6451" s="18">
        <v>2012</v>
      </c>
      <c r="C6451" s="18" t="s">
        <v>2754</v>
      </c>
      <c r="D6451" s="18" t="s">
        <v>2756</v>
      </c>
      <c r="E6451" s="18" t="s">
        <v>273</v>
      </c>
      <c r="F6451" s="18" t="s">
        <v>2876</v>
      </c>
      <c r="G6451" s="18">
        <v>1392</v>
      </c>
      <c r="H6451" s="18">
        <v>0.6</v>
      </c>
      <c r="I6451" s="18">
        <v>0.99</v>
      </c>
      <c r="Q6451"/>
    </row>
    <row r="6452" spans="2:17" x14ac:dyDescent="0.25">
      <c r="B6452" s="18">
        <v>2012</v>
      </c>
      <c r="C6452" s="18" t="s">
        <v>2754</v>
      </c>
      <c r="D6452" s="18" t="s">
        <v>2756</v>
      </c>
      <c r="E6452" s="18" t="s">
        <v>273</v>
      </c>
      <c r="F6452" s="18" t="s">
        <v>2877</v>
      </c>
      <c r="G6452" s="18">
        <v>1248</v>
      </c>
      <c r="H6452" s="18">
        <v>0.62</v>
      </c>
      <c r="I6452" s="18">
        <v>1.02</v>
      </c>
      <c r="Q6452"/>
    </row>
    <row r="6453" spans="2:17" x14ac:dyDescent="0.25">
      <c r="B6453" s="18">
        <v>2012</v>
      </c>
      <c r="C6453" s="18" t="s">
        <v>2754</v>
      </c>
      <c r="D6453" s="18" t="s">
        <v>2756</v>
      </c>
      <c r="E6453" s="18" t="s">
        <v>273</v>
      </c>
      <c r="F6453" s="18" t="s">
        <v>2878</v>
      </c>
      <c r="G6453" s="18">
        <v>1344</v>
      </c>
      <c r="H6453" s="18">
        <v>0.87</v>
      </c>
      <c r="I6453" s="18">
        <v>1.05</v>
      </c>
      <c r="Q6453"/>
    </row>
    <row r="6454" spans="2:17" x14ac:dyDescent="0.25">
      <c r="B6454" s="18">
        <v>2012</v>
      </c>
      <c r="C6454" s="18" t="s">
        <v>2754</v>
      </c>
      <c r="D6454" s="18" t="s">
        <v>2756</v>
      </c>
      <c r="E6454" s="18" t="s">
        <v>273</v>
      </c>
      <c r="F6454" s="18" t="s">
        <v>3818</v>
      </c>
      <c r="G6454" s="18">
        <v>1272</v>
      </c>
      <c r="H6454" s="18">
        <v>0.73</v>
      </c>
      <c r="I6454" s="18">
        <v>1.19</v>
      </c>
      <c r="Q6454"/>
    </row>
    <row r="6455" spans="2:17" x14ac:dyDescent="0.25">
      <c r="B6455" s="18">
        <v>2012</v>
      </c>
      <c r="C6455" s="18" t="s">
        <v>2754</v>
      </c>
      <c r="D6455" s="18" t="s">
        <v>2756</v>
      </c>
      <c r="E6455" s="18" t="s">
        <v>273</v>
      </c>
      <c r="F6455" s="18" t="s">
        <v>3819</v>
      </c>
      <c r="G6455" s="18">
        <v>1596</v>
      </c>
      <c r="H6455" s="18">
        <v>0.87</v>
      </c>
      <c r="I6455" s="18">
        <v>1.1399999999999999</v>
      </c>
      <c r="Q6455"/>
    </row>
    <row r="6456" spans="2:17" x14ac:dyDescent="0.25">
      <c r="B6456" s="18">
        <v>2012</v>
      </c>
      <c r="C6456" s="18" t="s">
        <v>2754</v>
      </c>
      <c r="D6456" s="18" t="s">
        <v>2756</v>
      </c>
      <c r="E6456" s="18" t="s">
        <v>273</v>
      </c>
      <c r="F6456" s="18" t="s">
        <v>3820</v>
      </c>
      <c r="G6456" s="18">
        <v>1500</v>
      </c>
      <c r="H6456" s="18">
        <v>0.6</v>
      </c>
      <c r="I6456" s="18">
        <v>1.06</v>
      </c>
      <c r="Q6456"/>
    </row>
    <row r="6457" spans="2:17" x14ac:dyDescent="0.25">
      <c r="B6457" s="18">
        <v>2012</v>
      </c>
      <c r="C6457" s="18" t="s">
        <v>2754</v>
      </c>
      <c r="D6457" s="18" t="s">
        <v>2756</v>
      </c>
      <c r="E6457" s="18" t="s">
        <v>273</v>
      </c>
      <c r="F6457" s="18" t="s">
        <v>3821</v>
      </c>
      <c r="G6457" s="18">
        <v>1644</v>
      </c>
      <c r="H6457" s="18">
        <v>0.85</v>
      </c>
      <c r="I6457" s="18">
        <v>1.1399999999999999</v>
      </c>
      <c r="Q6457"/>
    </row>
    <row r="6458" spans="2:17" x14ac:dyDescent="0.25">
      <c r="B6458" s="18">
        <v>2012</v>
      </c>
      <c r="C6458" s="18" t="s">
        <v>2754</v>
      </c>
      <c r="D6458" s="18" t="s">
        <v>2756</v>
      </c>
      <c r="E6458" s="18" t="s">
        <v>273</v>
      </c>
      <c r="F6458" s="18" t="s">
        <v>3822</v>
      </c>
      <c r="G6458" s="18">
        <v>1380</v>
      </c>
      <c r="H6458" s="18">
        <v>0.83</v>
      </c>
      <c r="I6458" s="18">
        <v>1.08</v>
      </c>
      <c r="Q6458"/>
    </row>
    <row r="6459" spans="2:17" x14ac:dyDescent="0.25">
      <c r="B6459" s="18">
        <v>2012</v>
      </c>
      <c r="C6459" s="18" t="s">
        <v>2754</v>
      </c>
      <c r="D6459" s="18" t="s">
        <v>2756</v>
      </c>
      <c r="E6459" s="18" t="s">
        <v>273</v>
      </c>
      <c r="F6459" s="18" t="s">
        <v>3823</v>
      </c>
      <c r="G6459" s="18">
        <v>1488</v>
      </c>
      <c r="H6459" s="18">
        <v>0.73</v>
      </c>
      <c r="I6459" s="18">
        <v>1.2</v>
      </c>
      <c r="Q6459"/>
    </row>
    <row r="6460" spans="2:17" x14ac:dyDescent="0.25">
      <c r="B6460" s="18">
        <v>2012</v>
      </c>
      <c r="C6460" s="18" t="s">
        <v>2754</v>
      </c>
      <c r="D6460" s="18" t="s">
        <v>2756</v>
      </c>
      <c r="E6460" s="18" t="s">
        <v>273</v>
      </c>
      <c r="F6460" s="18" t="s">
        <v>3824</v>
      </c>
      <c r="G6460" s="18">
        <v>1212</v>
      </c>
      <c r="H6460" s="18">
        <v>0.6</v>
      </c>
      <c r="I6460" s="18">
        <v>0.94</v>
      </c>
      <c r="Q6460"/>
    </row>
    <row r="6461" spans="2:17" x14ac:dyDescent="0.25">
      <c r="B6461" s="18">
        <v>2012</v>
      </c>
      <c r="C6461" s="18" t="s">
        <v>2754</v>
      </c>
      <c r="D6461" s="18" t="s">
        <v>2756</v>
      </c>
      <c r="E6461" s="18" t="s">
        <v>2879</v>
      </c>
      <c r="F6461" s="18" t="s">
        <v>2880</v>
      </c>
      <c r="G6461" s="18">
        <v>1248</v>
      </c>
      <c r="H6461" s="18">
        <v>0.67</v>
      </c>
      <c r="I6461" s="18">
        <v>1.07</v>
      </c>
      <c r="Q6461"/>
    </row>
    <row r="6462" spans="2:17" x14ac:dyDescent="0.25">
      <c r="B6462" s="18">
        <v>2012</v>
      </c>
      <c r="C6462" s="18" t="s">
        <v>2754</v>
      </c>
      <c r="D6462" s="18" t="s">
        <v>2756</v>
      </c>
      <c r="E6462" s="18" t="s">
        <v>2879</v>
      </c>
      <c r="F6462" s="18" t="s">
        <v>2881</v>
      </c>
      <c r="G6462" s="18">
        <v>1212</v>
      </c>
      <c r="H6462" s="18">
        <v>0.9</v>
      </c>
      <c r="I6462" s="18">
        <v>1.1399999999999999</v>
      </c>
      <c r="Q6462"/>
    </row>
    <row r="6463" spans="2:17" x14ac:dyDescent="0.25">
      <c r="B6463" s="18">
        <v>2012</v>
      </c>
      <c r="C6463" s="18" t="s">
        <v>2754</v>
      </c>
      <c r="D6463" s="18" t="s">
        <v>2756</v>
      </c>
      <c r="E6463" s="18" t="s">
        <v>2879</v>
      </c>
      <c r="F6463" s="18" t="s">
        <v>2882</v>
      </c>
      <c r="G6463" s="18">
        <v>1308</v>
      </c>
      <c r="H6463" s="18">
        <v>0.9</v>
      </c>
      <c r="I6463" s="18">
        <v>1.1200000000000001</v>
      </c>
      <c r="Q6463"/>
    </row>
    <row r="6464" spans="2:17" x14ac:dyDescent="0.25">
      <c r="B6464" s="18">
        <v>2012</v>
      </c>
      <c r="C6464" s="18" t="s">
        <v>2754</v>
      </c>
      <c r="D6464" s="18" t="s">
        <v>2756</v>
      </c>
      <c r="E6464" s="18" t="s">
        <v>2879</v>
      </c>
      <c r="F6464" s="18" t="s">
        <v>2883</v>
      </c>
      <c r="G6464" s="18">
        <v>1680</v>
      </c>
      <c r="H6464" s="18">
        <v>0.78</v>
      </c>
      <c r="I6464" s="18">
        <v>1.0900000000000001</v>
      </c>
      <c r="Q6464"/>
    </row>
    <row r="6465" spans="2:17" x14ac:dyDescent="0.25">
      <c r="B6465" s="18">
        <v>2012</v>
      </c>
      <c r="C6465" s="18" t="s">
        <v>2754</v>
      </c>
      <c r="D6465" s="18" t="s">
        <v>2756</v>
      </c>
      <c r="E6465" s="18" t="s">
        <v>2879</v>
      </c>
      <c r="F6465" s="18" t="s">
        <v>2884</v>
      </c>
      <c r="G6465" s="18">
        <v>1236</v>
      </c>
      <c r="H6465" s="18">
        <v>0.9</v>
      </c>
      <c r="I6465" s="18">
        <v>0.99</v>
      </c>
      <c r="Q6465"/>
    </row>
    <row r="6466" spans="2:17" x14ac:dyDescent="0.25">
      <c r="B6466" s="18">
        <v>2012</v>
      </c>
      <c r="C6466" s="18" t="s">
        <v>2754</v>
      </c>
      <c r="D6466" s="18" t="s">
        <v>2756</v>
      </c>
      <c r="E6466" s="18" t="s">
        <v>2879</v>
      </c>
      <c r="F6466" s="18" t="s">
        <v>2885</v>
      </c>
      <c r="G6466" s="18">
        <v>1440</v>
      </c>
      <c r="H6466" s="18">
        <v>0.8</v>
      </c>
      <c r="I6466" s="18">
        <v>1.19</v>
      </c>
      <c r="Q6466"/>
    </row>
    <row r="6467" spans="2:17" x14ac:dyDescent="0.25">
      <c r="B6467" s="18">
        <v>2012</v>
      </c>
      <c r="C6467" s="18" t="s">
        <v>2754</v>
      </c>
      <c r="D6467" s="18" t="s">
        <v>2756</v>
      </c>
      <c r="E6467" s="18" t="s">
        <v>2879</v>
      </c>
      <c r="F6467" s="18" t="s">
        <v>2886</v>
      </c>
      <c r="G6467" s="18">
        <v>1668</v>
      </c>
      <c r="H6467" s="18">
        <v>0.79</v>
      </c>
      <c r="I6467" s="18">
        <v>1.1100000000000001</v>
      </c>
      <c r="Q6467"/>
    </row>
    <row r="6468" spans="2:17" x14ac:dyDescent="0.25">
      <c r="B6468" s="18">
        <v>2012</v>
      </c>
      <c r="C6468" s="18" t="s">
        <v>2754</v>
      </c>
      <c r="D6468" s="18" t="s">
        <v>2756</v>
      </c>
      <c r="E6468" s="18" t="s">
        <v>2879</v>
      </c>
      <c r="F6468" s="18" t="s">
        <v>2887</v>
      </c>
      <c r="G6468" s="18">
        <v>1476</v>
      </c>
      <c r="H6468" s="18">
        <v>0.71</v>
      </c>
      <c r="I6468" s="18">
        <v>1.1100000000000001</v>
      </c>
      <c r="Q6468"/>
    </row>
    <row r="6469" spans="2:17" x14ac:dyDescent="0.25">
      <c r="B6469" s="18">
        <v>2012</v>
      </c>
      <c r="C6469" s="18" t="s">
        <v>2754</v>
      </c>
      <c r="D6469" s="18" t="s">
        <v>2756</v>
      </c>
      <c r="E6469" s="18" t="s">
        <v>2879</v>
      </c>
      <c r="F6469" s="18" t="s">
        <v>2888</v>
      </c>
      <c r="G6469" s="18">
        <v>1488</v>
      </c>
      <c r="H6469" s="18">
        <v>0.83</v>
      </c>
      <c r="I6469" s="18">
        <v>0.96</v>
      </c>
      <c r="Q6469"/>
    </row>
    <row r="6470" spans="2:17" x14ac:dyDescent="0.25">
      <c r="B6470" s="18">
        <v>2012</v>
      </c>
      <c r="C6470" s="18" t="s">
        <v>2754</v>
      </c>
      <c r="D6470" s="18" t="s">
        <v>2756</v>
      </c>
      <c r="E6470" s="18" t="s">
        <v>2879</v>
      </c>
      <c r="F6470" s="18" t="s">
        <v>2889</v>
      </c>
      <c r="G6470" s="18">
        <v>1248</v>
      </c>
      <c r="H6470" s="18">
        <v>0.6</v>
      </c>
      <c r="I6470" s="18">
        <v>1</v>
      </c>
      <c r="Q6470"/>
    </row>
    <row r="6471" spans="2:17" x14ac:dyDescent="0.25">
      <c r="B6471" s="18">
        <v>2012</v>
      </c>
      <c r="C6471" s="18" t="s">
        <v>2754</v>
      </c>
      <c r="D6471" s="18" t="s">
        <v>2756</v>
      </c>
      <c r="E6471" s="18" t="s">
        <v>2890</v>
      </c>
      <c r="F6471" s="18" t="s">
        <v>2891</v>
      </c>
      <c r="G6471" s="18">
        <v>1392</v>
      </c>
      <c r="H6471" s="18">
        <v>0.62</v>
      </c>
      <c r="I6471" s="18">
        <v>1.18</v>
      </c>
      <c r="Q6471"/>
    </row>
    <row r="6472" spans="2:17" x14ac:dyDescent="0.25">
      <c r="B6472" s="18">
        <v>2012</v>
      </c>
      <c r="C6472" s="18" t="s">
        <v>2754</v>
      </c>
      <c r="D6472" s="18" t="s">
        <v>2756</v>
      </c>
      <c r="E6472" s="18" t="s">
        <v>2890</v>
      </c>
      <c r="F6472" s="18" t="s">
        <v>2892</v>
      </c>
      <c r="G6472" s="18">
        <v>1248</v>
      </c>
      <c r="H6472" s="18">
        <v>0.65</v>
      </c>
      <c r="I6472" s="18">
        <v>0.95</v>
      </c>
      <c r="Q6472"/>
    </row>
    <row r="6473" spans="2:17" x14ac:dyDescent="0.25">
      <c r="B6473" s="18">
        <v>2012</v>
      </c>
      <c r="C6473" s="18" t="s">
        <v>2754</v>
      </c>
      <c r="D6473" s="18" t="s">
        <v>2756</v>
      </c>
      <c r="E6473" s="18" t="s">
        <v>2890</v>
      </c>
      <c r="F6473" s="18" t="s">
        <v>2893</v>
      </c>
      <c r="G6473" s="18">
        <v>1560</v>
      </c>
      <c r="H6473" s="18">
        <v>0.83</v>
      </c>
      <c r="I6473" s="18">
        <v>1.0900000000000001</v>
      </c>
      <c r="Q6473"/>
    </row>
    <row r="6474" spans="2:17" x14ac:dyDescent="0.25">
      <c r="B6474" s="18">
        <v>2012</v>
      </c>
      <c r="C6474" s="18" t="s">
        <v>2754</v>
      </c>
      <c r="D6474" s="18" t="s">
        <v>2756</v>
      </c>
      <c r="E6474" s="18" t="s">
        <v>2890</v>
      </c>
      <c r="F6474" s="18" t="s">
        <v>2894</v>
      </c>
      <c r="G6474" s="18">
        <v>1680</v>
      </c>
      <c r="H6474" s="18">
        <v>0.87</v>
      </c>
      <c r="I6474" s="18">
        <v>0.95</v>
      </c>
      <c r="Q6474"/>
    </row>
    <row r="6475" spans="2:17" x14ac:dyDescent="0.25">
      <c r="B6475" s="18">
        <v>2012</v>
      </c>
      <c r="C6475" s="18" t="s">
        <v>2754</v>
      </c>
      <c r="D6475" s="18" t="s">
        <v>2756</v>
      </c>
      <c r="E6475" s="18" t="s">
        <v>2890</v>
      </c>
      <c r="F6475" s="18" t="s">
        <v>2895</v>
      </c>
      <c r="G6475" s="18">
        <v>1464</v>
      </c>
      <c r="H6475" s="18">
        <v>0.75</v>
      </c>
      <c r="I6475" s="18">
        <v>1.19</v>
      </c>
      <c r="Q6475"/>
    </row>
    <row r="6476" spans="2:17" x14ac:dyDescent="0.25">
      <c r="B6476" s="18">
        <v>2012</v>
      </c>
      <c r="C6476" s="18" t="s">
        <v>2754</v>
      </c>
      <c r="D6476" s="18" t="s">
        <v>2756</v>
      </c>
      <c r="E6476" s="18" t="s">
        <v>2890</v>
      </c>
      <c r="F6476" s="18" t="s">
        <v>2896</v>
      </c>
      <c r="G6476" s="18">
        <v>1464</v>
      </c>
      <c r="H6476" s="18">
        <v>0.68</v>
      </c>
      <c r="I6476" s="18">
        <v>1.1599999999999999</v>
      </c>
      <c r="Q6476"/>
    </row>
    <row r="6477" spans="2:17" x14ac:dyDescent="0.25">
      <c r="B6477" s="18">
        <v>2012</v>
      </c>
      <c r="C6477" s="18" t="s">
        <v>2754</v>
      </c>
      <c r="D6477" s="18" t="s">
        <v>2756</v>
      </c>
      <c r="E6477" s="18" t="s">
        <v>2890</v>
      </c>
      <c r="F6477" s="18" t="s">
        <v>2897</v>
      </c>
      <c r="G6477" s="18">
        <v>1656</v>
      </c>
      <c r="H6477" s="18">
        <v>0.74</v>
      </c>
      <c r="I6477" s="18">
        <v>0.92</v>
      </c>
      <c r="Q6477"/>
    </row>
    <row r="6478" spans="2:17" x14ac:dyDescent="0.25">
      <c r="B6478" s="18">
        <v>2012</v>
      </c>
      <c r="C6478" s="18" t="s">
        <v>2754</v>
      </c>
      <c r="D6478" s="18" t="s">
        <v>2756</v>
      </c>
      <c r="E6478" s="18" t="s">
        <v>2890</v>
      </c>
      <c r="F6478" s="18" t="s">
        <v>2898</v>
      </c>
      <c r="G6478" s="18">
        <v>1212</v>
      </c>
      <c r="H6478" s="18">
        <v>0.85</v>
      </c>
      <c r="I6478" s="18">
        <v>0.93</v>
      </c>
      <c r="Q6478"/>
    </row>
    <row r="6479" spans="2:17" x14ac:dyDescent="0.25">
      <c r="B6479" s="18">
        <v>2012</v>
      </c>
      <c r="C6479" s="18" t="s">
        <v>2754</v>
      </c>
      <c r="D6479" s="18" t="s">
        <v>2756</v>
      </c>
      <c r="E6479" s="18" t="s">
        <v>2890</v>
      </c>
      <c r="F6479" s="18" t="s">
        <v>2899</v>
      </c>
      <c r="G6479" s="18">
        <v>1404</v>
      </c>
      <c r="H6479" s="18">
        <v>0.88</v>
      </c>
      <c r="I6479" s="18">
        <v>1.02</v>
      </c>
      <c r="Q6479"/>
    </row>
    <row r="6480" spans="2:17" x14ac:dyDescent="0.25">
      <c r="B6480" s="18">
        <v>2012</v>
      </c>
      <c r="C6480" s="18" t="s">
        <v>2754</v>
      </c>
      <c r="D6480" s="18" t="s">
        <v>2756</v>
      </c>
      <c r="E6480" s="18" t="s">
        <v>2890</v>
      </c>
      <c r="F6480" s="18" t="s">
        <v>2900</v>
      </c>
      <c r="G6480" s="18">
        <v>1344</v>
      </c>
      <c r="H6480" s="18">
        <v>0.64</v>
      </c>
      <c r="I6480" s="18">
        <v>0.96</v>
      </c>
      <c r="Q6480"/>
    </row>
    <row r="6481" spans="2:17" x14ac:dyDescent="0.25">
      <c r="B6481" s="18">
        <v>2012</v>
      </c>
      <c r="C6481" s="18" t="s">
        <v>2754</v>
      </c>
      <c r="D6481" s="18" t="s">
        <v>2756</v>
      </c>
      <c r="E6481" s="18" t="s">
        <v>2890</v>
      </c>
      <c r="F6481" s="18" t="s">
        <v>2901</v>
      </c>
      <c r="G6481" s="18">
        <v>1680</v>
      </c>
      <c r="H6481" s="18">
        <v>0.79</v>
      </c>
      <c r="I6481" s="18">
        <v>0.94</v>
      </c>
      <c r="Q6481"/>
    </row>
    <row r="6482" spans="2:17" x14ac:dyDescent="0.25">
      <c r="B6482" s="18">
        <v>2012</v>
      </c>
      <c r="C6482" s="18" t="s">
        <v>2754</v>
      </c>
      <c r="D6482" s="18" t="s">
        <v>2756</v>
      </c>
      <c r="E6482" s="18" t="s">
        <v>2890</v>
      </c>
      <c r="F6482" s="18" t="s">
        <v>2902</v>
      </c>
      <c r="G6482" s="18">
        <v>1500</v>
      </c>
      <c r="H6482" s="18">
        <v>0.83</v>
      </c>
      <c r="I6482" s="18">
        <v>0.98</v>
      </c>
      <c r="Q6482"/>
    </row>
    <row r="6483" spans="2:17" x14ac:dyDescent="0.25">
      <c r="B6483" s="18">
        <v>2012</v>
      </c>
      <c r="C6483" s="18" t="s">
        <v>2754</v>
      </c>
      <c r="D6483" s="18" t="s">
        <v>2756</v>
      </c>
      <c r="E6483" s="18" t="s">
        <v>2890</v>
      </c>
      <c r="F6483" s="18" t="s">
        <v>2903</v>
      </c>
      <c r="G6483" s="18">
        <v>1332</v>
      </c>
      <c r="H6483" s="18">
        <v>0.66</v>
      </c>
      <c r="I6483" s="18">
        <v>1</v>
      </c>
      <c r="Q6483"/>
    </row>
    <row r="6484" spans="2:17" x14ac:dyDescent="0.25">
      <c r="B6484" s="18">
        <v>2012</v>
      </c>
      <c r="C6484" s="18" t="s">
        <v>2754</v>
      </c>
      <c r="D6484" s="18" t="s">
        <v>2756</v>
      </c>
      <c r="E6484" s="18" t="s">
        <v>2890</v>
      </c>
      <c r="F6484" s="18" t="s">
        <v>2904</v>
      </c>
      <c r="G6484" s="18">
        <v>1416</v>
      </c>
      <c r="H6484" s="18">
        <v>0.8</v>
      </c>
      <c r="I6484" s="18">
        <v>1.17</v>
      </c>
      <c r="Q6484"/>
    </row>
    <row r="6485" spans="2:17" x14ac:dyDescent="0.25">
      <c r="B6485" s="18">
        <v>2012</v>
      </c>
      <c r="C6485" s="18" t="s">
        <v>2754</v>
      </c>
      <c r="D6485" s="18" t="s">
        <v>2756</v>
      </c>
      <c r="E6485" s="18" t="s">
        <v>2890</v>
      </c>
      <c r="F6485" s="18" t="s">
        <v>2905</v>
      </c>
      <c r="G6485" s="18">
        <v>1416</v>
      </c>
      <c r="H6485" s="18">
        <v>0.74</v>
      </c>
      <c r="I6485" s="18">
        <v>0.99</v>
      </c>
      <c r="Q6485"/>
    </row>
    <row r="6486" spans="2:17" x14ac:dyDescent="0.25">
      <c r="B6486" s="18">
        <v>2012</v>
      </c>
      <c r="C6486" s="18" t="s">
        <v>2754</v>
      </c>
      <c r="D6486" s="18" t="s">
        <v>2756</v>
      </c>
      <c r="E6486" s="18" t="s">
        <v>2906</v>
      </c>
      <c r="F6486" s="18" t="s">
        <v>2907</v>
      </c>
      <c r="G6486" s="18">
        <v>1200</v>
      </c>
      <c r="H6486" s="18">
        <v>0.84</v>
      </c>
      <c r="I6486" s="18">
        <v>0.98</v>
      </c>
      <c r="Q6486"/>
    </row>
    <row r="6487" spans="2:17" x14ac:dyDescent="0.25">
      <c r="B6487" s="18">
        <v>2012</v>
      </c>
      <c r="C6487" s="18" t="s">
        <v>2754</v>
      </c>
      <c r="D6487" s="18" t="s">
        <v>2756</v>
      </c>
      <c r="E6487" s="18" t="s">
        <v>2906</v>
      </c>
      <c r="F6487" s="18" t="s">
        <v>2908</v>
      </c>
      <c r="G6487" s="18">
        <v>1296</v>
      </c>
      <c r="H6487" s="18">
        <v>0.7</v>
      </c>
      <c r="I6487" s="18">
        <v>0.99</v>
      </c>
      <c r="Q6487"/>
    </row>
    <row r="6488" spans="2:17" x14ac:dyDescent="0.25">
      <c r="B6488" s="18">
        <v>2012</v>
      </c>
      <c r="C6488" s="18" t="s">
        <v>2754</v>
      </c>
      <c r="D6488" s="18" t="s">
        <v>2756</v>
      </c>
      <c r="E6488" s="18" t="s">
        <v>2906</v>
      </c>
      <c r="F6488" s="18" t="s">
        <v>2909</v>
      </c>
      <c r="G6488" s="18">
        <v>1476</v>
      </c>
      <c r="H6488" s="18">
        <v>0.64</v>
      </c>
      <c r="I6488" s="18">
        <v>1.1499999999999999</v>
      </c>
      <c r="Q6488"/>
    </row>
    <row r="6489" spans="2:17" x14ac:dyDescent="0.25">
      <c r="B6489" s="18">
        <v>2012</v>
      </c>
      <c r="C6489" s="18" t="s">
        <v>2754</v>
      </c>
      <c r="D6489" s="18" t="s">
        <v>2756</v>
      </c>
      <c r="E6489" s="18" t="s">
        <v>2906</v>
      </c>
      <c r="F6489" s="18" t="s">
        <v>2910</v>
      </c>
      <c r="G6489" s="18">
        <v>1224</v>
      </c>
      <c r="H6489" s="18">
        <v>0.67</v>
      </c>
      <c r="I6489" s="18">
        <v>1</v>
      </c>
      <c r="Q6489"/>
    </row>
    <row r="6490" spans="2:17" x14ac:dyDescent="0.25">
      <c r="B6490" s="18">
        <v>2012</v>
      </c>
      <c r="C6490" s="18" t="s">
        <v>2754</v>
      </c>
      <c r="D6490" s="18" t="s">
        <v>2756</v>
      </c>
      <c r="E6490" s="18" t="s">
        <v>2906</v>
      </c>
      <c r="F6490" s="18" t="s">
        <v>2911</v>
      </c>
      <c r="G6490" s="18">
        <v>1644</v>
      </c>
      <c r="H6490" s="18">
        <v>0.81</v>
      </c>
      <c r="I6490" s="18">
        <v>1.04</v>
      </c>
      <c r="Q6490"/>
    </row>
    <row r="6491" spans="2:17" x14ac:dyDescent="0.25">
      <c r="B6491" s="18">
        <v>2012</v>
      </c>
      <c r="C6491" s="18" t="s">
        <v>2754</v>
      </c>
      <c r="D6491" s="18" t="s">
        <v>2756</v>
      </c>
      <c r="E6491" s="18" t="s">
        <v>2906</v>
      </c>
      <c r="F6491" s="18" t="s">
        <v>2912</v>
      </c>
      <c r="G6491" s="18">
        <v>1332</v>
      </c>
      <c r="H6491" s="18">
        <v>0.66</v>
      </c>
      <c r="I6491" s="18">
        <v>0.99</v>
      </c>
      <c r="Q6491"/>
    </row>
    <row r="6492" spans="2:17" x14ac:dyDescent="0.25">
      <c r="B6492" s="18">
        <v>2012</v>
      </c>
      <c r="C6492" s="18" t="s">
        <v>2754</v>
      </c>
      <c r="D6492" s="18" t="s">
        <v>2756</v>
      </c>
      <c r="E6492" s="18" t="s">
        <v>2906</v>
      </c>
      <c r="F6492" s="18" t="s">
        <v>2913</v>
      </c>
      <c r="G6492" s="18">
        <v>1428</v>
      </c>
      <c r="H6492" s="18">
        <v>0.77</v>
      </c>
      <c r="I6492" s="18">
        <v>1.0900000000000001</v>
      </c>
      <c r="Q6492"/>
    </row>
    <row r="6493" spans="2:17" x14ac:dyDescent="0.25">
      <c r="B6493" s="18">
        <v>2012</v>
      </c>
      <c r="C6493" s="18" t="s">
        <v>2754</v>
      </c>
      <c r="D6493" s="18" t="s">
        <v>2756</v>
      </c>
      <c r="E6493" s="18" t="s">
        <v>2906</v>
      </c>
      <c r="F6493" s="18" t="s">
        <v>2914</v>
      </c>
      <c r="G6493" s="18">
        <v>1464</v>
      </c>
      <c r="H6493" s="18">
        <v>0.84</v>
      </c>
      <c r="I6493" s="18">
        <v>1.05</v>
      </c>
      <c r="Q6493"/>
    </row>
    <row r="6494" spans="2:17" x14ac:dyDescent="0.25">
      <c r="B6494" s="18">
        <v>2012</v>
      </c>
      <c r="C6494" s="18" t="s">
        <v>2754</v>
      </c>
      <c r="D6494" s="18" t="s">
        <v>2756</v>
      </c>
      <c r="E6494" s="18" t="s">
        <v>2906</v>
      </c>
      <c r="F6494" s="18" t="s">
        <v>2915</v>
      </c>
      <c r="G6494" s="18">
        <v>1596</v>
      </c>
      <c r="H6494" s="18">
        <v>0.83</v>
      </c>
      <c r="I6494" s="18">
        <v>1.1100000000000001</v>
      </c>
      <c r="Q6494"/>
    </row>
    <row r="6495" spans="2:17" x14ac:dyDescent="0.25">
      <c r="B6495" s="18">
        <v>2012</v>
      </c>
      <c r="C6495" s="18" t="s">
        <v>2754</v>
      </c>
      <c r="D6495" s="18" t="s">
        <v>2756</v>
      </c>
      <c r="E6495" s="18" t="s">
        <v>2906</v>
      </c>
      <c r="F6495" s="18" t="s">
        <v>2916</v>
      </c>
      <c r="G6495" s="18">
        <v>1284</v>
      </c>
      <c r="H6495" s="18">
        <v>0.87</v>
      </c>
      <c r="I6495" s="18">
        <v>1.1399999999999999</v>
      </c>
      <c r="Q6495"/>
    </row>
    <row r="6496" spans="2:17" x14ac:dyDescent="0.25">
      <c r="B6496" s="18">
        <v>2012</v>
      </c>
      <c r="C6496" s="18" t="s">
        <v>2754</v>
      </c>
      <c r="D6496" s="18" t="s">
        <v>2756</v>
      </c>
      <c r="E6496" s="18" t="s">
        <v>2906</v>
      </c>
      <c r="F6496" s="18" t="s">
        <v>2917</v>
      </c>
      <c r="G6496" s="18">
        <v>1332</v>
      </c>
      <c r="H6496" s="18">
        <v>0.63</v>
      </c>
      <c r="I6496" s="18">
        <v>1.04</v>
      </c>
      <c r="Q6496"/>
    </row>
    <row r="6497" spans="2:17" x14ac:dyDescent="0.25">
      <c r="B6497" s="18">
        <v>2012</v>
      </c>
      <c r="C6497" s="18" t="s">
        <v>2754</v>
      </c>
      <c r="D6497" s="18" t="s">
        <v>2756</v>
      </c>
      <c r="E6497" s="18" t="s">
        <v>2906</v>
      </c>
      <c r="F6497" s="18" t="s">
        <v>2918</v>
      </c>
      <c r="G6497" s="18">
        <v>1296</v>
      </c>
      <c r="H6497" s="18">
        <v>0.68</v>
      </c>
      <c r="I6497" s="18">
        <v>1.1299999999999999</v>
      </c>
      <c r="Q6497"/>
    </row>
    <row r="6498" spans="2:17" x14ac:dyDescent="0.25">
      <c r="B6498" s="18">
        <v>2012</v>
      </c>
      <c r="C6498" s="18" t="s">
        <v>2754</v>
      </c>
      <c r="D6498" s="18" t="s">
        <v>2756</v>
      </c>
      <c r="E6498" s="18" t="s">
        <v>2906</v>
      </c>
      <c r="F6498" s="18" t="s">
        <v>2919</v>
      </c>
      <c r="G6498" s="18">
        <v>1368</v>
      </c>
      <c r="H6498" s="18">
        <v>0.76</v>
      </c>
      <c r="I6498" s="18">
        <v>0.94</v>
      </c>
      <c r="Q6498"/>
    </row>
    <row r="6499" spans="2:17" x14ac:dyDescent="0.25">
      <c r="B6499" s="18">
        <v>2012</v>
      </c>
      <c r="C6499" s="18" t="s">
        <v>2754</v>
      </c>
      <c r="D6499" s="18" t="s">
        <v>2756</v>
      </c>
      <c r="E6499" s="18" t="s">
        <v>2906</v>
      </c>
      <c r="F6499" s="18" t="s">
        <v>2920</v>
      </c>
      <c r="G6499" s="18">
        <v>1284</v>
      </c>
      <c r="H6499" s="18">
        <v>0.88</v>
      </c>
      <c r="I6499" s="18">
        <v>1.18</v>
      </c>
      <c r="Q6499"/>
    </row>
    <row r="6500" spans="2:17" x14ac:dyDescent="0.25">
      <c r="B6500" s="18">
        <v>2012</v>
      </c>
      <c r="C6500" s="18" t="s">
        <v>2754</v>
      </c>
      <c r="D6500" s="18" t="s">
        <v>2756</v>
      </c>
      <c r="E6500" s="18" t="s">
        <v>2921</v>
      </c>
      <c r="F6500" s="18" t="s">
        <v>2922</v>
      </c>
      <c r="G6500" s="18">
        <v>1548</v>
      </c>
      <c r="H6500" s="18">
        <v>0.8</v>
      </c>
      <c r="I6500" s="18">
        <v>1.1599999999999999</v>
      </c>
      <c r="Q6500"/>
    </row>
    <row r="6501" spans="2:17" x14ac:dyDescent="0.25">
      <c r="B6501" s="18">
        <v>2012</v>
      </c>
      <c r="C6501" s="18" t="s">
        <v>2754</v>
      </c>
      <c r="D6501" s="18" t="s">
        <v>2756</v>
      </c>
      <c r="E6501" s="18" t="s">
        <v>2921</v>
      </c>
      <c r="F6501" s="18" t="s">
        <v>2923</v>
      </c>
      <c r="G6501" s="18">
        <v>1404</v>
      </c>
      <c r="H6501" s="18">
        <v>0.88</v>
      </c>
      <c r="I6501" s="18">
        <v>1.03</v>
      </c>
      <c r="Q6501"/>
    </row>
    <row r="6502" spans="2:17" x14ac:dyDescent="0.25">
      <c r="B6502" s="18">
        <v>2012</v>
      </c>
      <c r="C6502" s="18" t="s">
        <v>2754</v>
      </c>
      <c r="D6502" s="18" t="s">
        <v>2756</v>
      </c>
      <c r="E6502" s="18" t="s">
        <v>2921</v>
      </c>
      <c r="F6502" s="18" t="s">
        <v>2924</v>
      </c>
      <c r="G6502" s="18">
        <v>1368</v>
      </c>
      <c r="H6502" s="18">
        <v>0.77</v>
      </c>
      <c r="I6502" s="18">
        <v>0.95</v>
      </c>
      <c r="Q6502"/>
    </row>
    <row r="6503" spans="2:17" x14ac:dyDescent="0.25">
      <c r="B6503" s="18">
        <v>2012</v>
      </c>
      <c r="C6503" s="18" t="s">
        <v>2754</v>
      </c>
      <c r="D6503" s="18" t="s">
        <v>2756</v>
      </c>
      <c r="E6503" s="18" t="s">
        <v>2921</v>
      </c>
      <c r="F6503" s="18" t="s">
        <v>2925</v>
      </c>
      <c r="G6503" s="18">
        <v>1344</v>
      </c>
      <c r="H6503" s="18">
        <v>0.67</v>
      </c>
      <c r="I6503" s="18">
        <v>1.18</v>
      </c>
      <c r="Q6503"/>
    </row>
    <row r="6504" spans="2:17" x14ac:dyDescent="0.25">
      <c r="B6504" s="18">
        <v>2012</v>
      </c>
      <c r="C6504" s="18" t="s">
        <v>2754</v>
      </c>
      <c r="D6504" s="18" t="s">
        <v>2756</v>
      </c>
      <c r="E6504" s="18" t="s">
        <v>2921</v>
      </c>
      <c r="F6504" s="18" t="s">
        <v>2926</v>
      </c>
      <c r="G6504" s="18">
        <v>1584</v>
      </c>
      <c r="H6504" s="18">
        <v>0.71</v>
      </c>
      <c r="I6504" s="18">
        <v>1.18</v>
      </c>
      <c r="Q6504"/>
    </row>
    <row r="6505" spans="2:17" x14ac:dyDescent="0.25">
      <c r="B6505" s="18">
        <v>2012</v>
      </c>
      <c r="C6505" s="18" t="s">
        <v>2754</v>
      </c>
      <c r="D6505" s="18" t="s">
        <v>2756</v>
      </c>
      <c r="E6505" s="18" t="s">
        <v>2921</v>
      </c>
      <c r="F6505" s="18" t="s">
        <v>2927</v>
      </c>
      <c r="G6505" s="18">
        <v>1440</v>
      </c>
      <c r="H6505" s="18">
        <v>0.87</v>
      </c>
      <c r="I6505" s="18">
        <v>1.07</v>
      </c>
      <c r="Q6505"/>
    </row>
    <row r="6506" spans="2:17" x14ac:dyDescent="0.25">
      <c r="B6506" s="18">
        <v>2012</v>
      </c>
      <c r="C6506" s="18" t="s">
        <v>2754</v>
      </c>
      <c r="D6506" s="18" t="s">
        <v>2756</v>
      </c>
      <c r="E6506" s="18" t="s">
        <v>2921</v>
      </c>
      <c r="F6506" s="18" t="s">
        <v>2928</v>
      </c>
      <c r="G6506" s="18">
        <v>1248</v>
      </c>
      <c r="H6506" s="18">
        <v>0.84</v>
      </c>
      <c r="I6506" s="18">
        <v>1.1599999999999999</v>
      </c>
      <c r="Q6506"/>
    </row>
    <row r="6507" spans="2:17" x14ac:dyDescent="0.25">
      <c r="B6507" s="18">
        <v>2012</v>
      </c>
      <c r="C6507" s="18" t="s">
        <v>2754</v>
      </c>
      <c r="D6507" s="18" t="s">
        <v>2756</v>
      </c>
      <c r="E6507" s="18" t="s">
        <v>2921</v>
      </c>
      <c r="F6507" s="18" t="s">
        <v>2929</v>
      </c>
      <c r="G6507" s="18">
        <v>1644</v>
      </c>
      <c r="H6507" s="18">
        <v>0.82</v>
      </c>
      <c r="I6507" s="18">
        <v>1</v>
      </c>
      <c r="Q6507"/>
    </row>
    <row r="6508" spans="2:17" x14ac:dyDescent="0.25">
      <c r="B6508" s="18">
        <v>2012</v>
      </c>
      <c r="C6508" s="18" t="s">
        <v>2754</v>
      </c>
      <c r="D6508" s="18" t="s">
        <v>2756</v>
      </c>
      <c r="E6508" s="18" t="s">
        <v>2921</v>
      </c>
      <c r="F6508" s="18" t="s">
        <v>2930</v>
      </c>
      <c r="G6508" s="18">
        <v>1260</v>
      </c>
      <c r="H6508" s="18">
        <v>0.66</v>
      </c>
      <c r="I6508" s="18">
        <v>1.02</v>
      </c>
      <c r="Q6508"/>
    </row>
    <row r="6509" spans="2:17" x14ac:dyDescent="0.25">
      <c r="B6509" s="18">
        <v>2012</v>
      </c>
      <c r="C6509" s="18" t="s">
        <v>2754</v>
      </c>
      <c r="D6509" s="18" t="s">
        <v>2756</v>
      </c>
      <c r="E6509" s="18" t="s">
        <v>2921</v>
      </c>
      <c r="F6509" s="18" t="s">
        <v>2931</v>
      </c>
      <c r="G6509" s="18">
        <v>1320</v>
      </c>
      <c r="H6509" s="18">
        <v>0.64</v>
      </c>
      <c r="I6509" s="18">
        <v>0.94</v>
      </c>
      <c r="Q6509"/>
    </row>
    <row r="6510" spans="2:17" x14ac:dyDescent="0.25">
      <c r="B6510" s="18">
        <v>2012</v>
      </c>
      <c r="C6510" s="18" t="s">
        <v>2754</v>
      </c>
      <c r="D6510" s="18" t="s">
        <v>2756</v>
      </c>
      <c r="E6510" s="18" t="s">
        <v>2921</v>
      </c>
      <c r="F6510" s="18" t="s">
        <v>2932</v>
      </c>
      <c r="G6510" s="18">
        <v>1272</v>
      </c>
      <c r="H6510" s="18">
        <v>0.9</v>
      </c>
      <c r="I6510" s="18">
        <v>1.19</v>
      </c>
      <c r="Q6510"/>
    </row>
    <row r="6511" spans="2:17" x14ac:dyDescent="0.25">
      <c r="B6511" s="18">
        <v>2012</v>
      </c>
      <c r="C6511" s="18" t="s">
        <v>2754</v>
      </c>
      <c r="D6511" s="18" t="s">
        <v>2756</v>
      </c>
      <c r="E6511" s="18" t="s">
        <v>2921</v>
      </c>
      <c r="F6511" s="18" t="s">
        <v>2933</v>
      </c>
      <c r="G6511" s="18">
        <v>1296</v>
      </c>
      <c r="H6511" s="18">
        <v>0.85</v>
      </c>
      <c r="I6511" s="18">
        <v>1.0900000000000001</v>
      </c>
      <c r="Q6511"/>
    </row>
    <row r="6512" spans="2:17" x14ac:dyDescent="0.25">
      <c r="B6512" s="18">
        <v>2012</v>
      </c>
      <c r="C6512" s="18" t="s">
        <v>2754</v>
      </c>
      <c r="D6512" s="18" t="s">
        <v>2756</v>
      </c>
      <c r="E6512" s="18" t="s">
        <v>2921</v>
      </c>
      <c r="F6512" s="18" t="s">
        <v>2934</v>
      </c>
      <c r="G6512" s="18">
        <v>1320</v>
      </c>
      <c r="H6512" s="18">
        <v>0.61</v>
      </c>
      <c r="I6512" s="18">
        <v>0.92</v>
      </c>
      <c r="Q6512"/>
    </row>
    <row r="6513" spans="2:17" x14ac:dyDescent="0.25">
      <c r="B6513" s="18">
        <v>2012</v>
      </c>
      <c r="C6513" s="18" t="s">
        <v>2754</v>
      </c>
      <c r="D6513" s="18" t="s">
        <v>2756</v>
      </c>
      <c r="E6513" s="18" t="s">
        <v>2921</v>
      </c>
      <c r="F6513" s="18" t="s">
        <v>2935</v>
      </c>
      <c r="G6513" s="18">
        <v>1572</v>
      </c>
      <c r="H6513" s="18">
        <v>0.83</v>
      </c>
      <c r="I6513" s="18">
        <v>0.99</v>
      </c>
      <c r="Q6513"/>
    </row>
    <row r="6514" spans="2:17" x14ac:dyDescent="0.25">
      <c r="B6514" s="18">
        <v>2012</v>
      </c>
      <c r="C6514" s="18" t="s">
        <v>2754</v>
      </c>
      <c r="D6514" s="18" t="s">
        <v>2756</v>
      </c>
      <c r="E6514" s="18" t="s">
        <v>2921</v>
      </c>
      <c r="F6514" s="18" t="s">
        <v>2936</v>
      </c>
      <c r="G6514" s="18">
        <v>1500</v>
      </c>
      <c r="H6514" s="18">
        <v>0.76</v>
      </c>
      <c r="I6514" s="18">
        <v>1.1200000000000001</v>
      </c>
      <c r="Q6514"/>
    </row>
    <row r="6515" spans="2:17" x14ac:dyDescent="0.25">
      <c r="B6515" s="18">
        <v>2012</v>
      </c>
      <c r="C6515" s="18" t="s">
        <v>2754</v>
      </c>
      <c r="D6515" s="18" t="s">
        <v>2756</v>
      </c>
      <c r="E6515" s="18" t="s">
        <v>2921</v>
      </c>
      <c r="F6515" s="18" t="s">
        <v>2937</v>
      </c>
      <c r="G6515" s="18">
        <v>1428</v>
      </c>
      <c r="H6515" s="18">
        <v>0.72</v>
      </c>
      <c r="I6515" s="18">
        <v>1.0900000000000001</v>
      </c>
      <c r="Q6515"/>
    </row>
    <row r="6516" spans="2:17" x14ac:dyDescent="0.25">
      <c r="B6516" s="18">
        <v>2012</v>
      </c>
      <c r="C6516" s="18" t="s">
        <v>2754</v>
      </c>
      <c r="D6516" s="18" t="s">
        <v>2756</v>
      </c>
      <c r="E6516" s="18" t="s">
        <v>2921</v>
      </c>
      <c r="F6516" s="18" t="s">
        <v>2938</v>
      </c>
      <c r="G6516" s="18">
        <v>1284</v>
      </c>
      <c r="H6516" s="18">
        <v>0.78</v>
      </c>
      <c r="I6516" s="18">
        <v>1.18</v>
      </c>
      <c r="Q6516"/>
    </row>
    <row r="6517" spans="2:17" x14ac:dyDescent="0.25">
      <c r="B6517" s="18">
        <v>2012</v>
      </c>
      <c r="C6517" s="18" t="s">
        <v>2754</v>
      </c>
      <c r="D6517" s="18" t="s">
        <v>2756</v>
      </c>
      <c r="E6517" s="18" t="s">
        <v>2921</v>
      </c>
      <c r="F6517" s="18" t="s">
        <v>2939</v>
      </c>
      <c r="G6517" s="18">
        <v>1248</v>
      </c>
      <c r="H6517" s="18">
        <v>0.64</v>
      </c>
      <c r="I6517" s="18">
        <v>1.05</v>
      </c>
      <c r="Q6517"/>
    </row>
    <row r="6518" spans="2:17" x14ac:dyDescent="0.25">
      <c r="B6518" s="18">
        <v>2012</v>
      </c>
      <c r="C6518" s="18" t="s">
        <v>2754</v>
      </c>
      <c r="D6518" s="18" t="s">
        <v>2756</v>
      </c>
      <c r="E6518" s="18" t="s">
        <v>2921</v>
      </c>
      <c r="F6518" s="18" t="s">
        <v>2940</v>
      </c>
      <c r="G6518" s="18">
        <v>1644</v>
      </c>
      <c r="H6518" s="18">
        <v>0.74</v>
      </c>
      <c r="I6518" s="18">
        <v>1.1599999999999999</v>
      </c>
      <c r="Q6518"/>
    </row>
    <row r="6519" spans="2:17" x14ac:dyDescent="0.25">
      <c r="B6519" s="18">
        <v>2012</v>
      </c>
      <c r="C6519" s="18" t="s">
        <v>2754</v>
      </c>
      <c r="D6519" s="18" t="s">
        <v>2756</v>
      </c>
      <c r="E6519" s="18" t="s">
        <v>2921</v>
      </c>
      <c r="F6519" s="18" t="s">
        <v>2941</v>
      </c>
      <c r="G6519" s="18">
        <v>1584</v>
      </c>
      <c r="H6519" s="18">
        <v>0.78</v>
      </c>
      <c r="I6519" s="18">
        <v>0.99</v>
      </c>
      <c r="Q6519"/>
    </row>
    <row r="6520" spans="2:17" x14ac:dyDescent="0.25">
      <c r="B6520" s="18">
        <v>2012</v>
      </c>
      <c r="C6520" s="18" t="s">
        <v>2754</v>
      </c>
      <c r="D6520" s="18" t="s">
        <v>2756</v>
      </c>
      <c r="E6520" s="18" t="s">
        <v>2921</v>
      </c>
      <c r="F6520" s="18" t="s">
        <v>2942</v>
      </c>
      <c r="G6520" s="18">
        <v>1512</v>
      </c>
      <c r="H6520" s="18">
        <v>0.68</v>
      </c>
      <c r="I6520" s="18">
        <v>0.92</v>
      </c>
      <c r="Q6520"/>
    </row>
    <row r="6521" spans="2:17" x14ac:dyDescent="0.25">
      <c r="B6521" s="18">
        <v>2012</v>
      </c>
      <c r="C6521" s="18" t="s">
        <v>2754</v>
      </c>
      <c r="D6521" s="18" t="s">
        <v>2756</v>
      </c>
      <c r="E6521" s="18" t="s">
        <v>2921</v>
      </c>
      <c r="F6521" s="18" t="s">
        <v>2943</v>
      </c>
      <c r="G6521" s="18">
        <v>1572</v>
      </c>
      <c r="H6521" s="18">
        <v>0.75</v>
      </c>
      <c r="I6521" s="18">
        <v>1.06</v>
      </c>
      <c r="Q6521"/>
    </row>
    <row r="6522" spans="2:17" x14ac:dyDescent="0.25">
      <c r="B6522" s="18">
        <v>2012</v>
      </c>
      <c r="C6522" s="18" t="s">
        <v>2754</v>
      </c>
      <c r="D6522" s="18" t="s">
        <v>2756</v>
      </c>
      <c r="E6522" s="18" t="s">
        <v>2921</v>
      </c>
      <c r="F6522" s="18" t="s">
        <v>2944</v>
      </c>
      <c r="G6522" s="18">
        <v>1212</v>
      </c>
      <c r="H6522" s="18">
        <v>0.71</v>
      </c>
      <c r="I6522" s="18">
        <v>1.1399999999999999</v>
      </c>
      <c r="Q6522"/>
    </row>
    <row r="6523" spans="2:17" x14ac:dyDescent="0.25">
      <c r="B6523" s="18">
        <v>2012</v>
      </c>
      <c r="C6523" s="18" t="s">
        <v>2754</v>
      </c>
      <c r="D6523" s="18" t="s">
        <v>2756</v>
      </c>
      <c r="E6523" s="18" t="s">
        <v>2921</v>
      </c>
      <c r="F6523" s="18" t="s">
        <v>2945</v>
      </c>
      <c r="G6523" s="18">
        <v>1344</v>
      </c>
      <c r="H6523" s="18">
        <v>0.68</v>
      </c>
      <c r="I6523" s="18">
        <v>1.01</v>
      </c>
      <c r="Q6523"/>
    </row>
    <row r="6524" spans="2:17" x14ac:dyDescent="0.25">
      <c r="B6524" s="18">
        <v>2012</v>
      </c>
      <c r="C6524" s="18" t="s">
        <v>2754</v>
      </c>
      <c r="D6524" s="18" t="s">
        <v>2756</v>
      </c>
      <c r="E6524" s="18" t="s">
        <v>2921</v>
      </c>
      <c r="F6524" s="18" t="s">
        <v>2946</v>
      </c>
      <c r="G6524" s="18">
        <v>1500</v>
      </c>
      <c r="H6524" s="18">
        <v>0.77</v>
      </c>
      <c r="I6524" s="18">
        <v>0.94</v>
      </c>
      <c r="Q6524"/>
    </row>
    <row r="6525" spans="2:17" x14ac:dyDescent="0.25">
      <c r="B6525" s="18">
        <v>2012</v>
      </c>
      <c r="C6525" s="18" t="s">
        <v>2754</v>
      </c>
      <c r="D6525" s="18" t="s">
        <v>2756</v>
      </c>
      <c r="E6525" s="18" t="s">
        <v>2921</v>
      </c>
      <c r="F6525" s="18" t="s">
        <v>2947</v>
      </c>
      <c r="G6525" s="18">
        <v>1596</v>
      </c>
      <c r="H6525" s="18">
        <v>0.86</v>
      </c>
      <c r="I6525" s="18">
        <v>1.08</v>
      </c>
      <c r="Q6525"/>
    </row>
    <row r="6526" spans="2:17" x14ac:dyDescent="0.25">
      <c r="B6526" s="18">
        <v>2012</v>
      </c>
      <c r="C6526" s="18" t="s">
        <v>2754</v>
      </c>
      <c r="D6526" s="18" t="s">
        <v>2756</v>
      </c>
      <c r="E6526" s="18" t="s">
        <v>2921</v>
      </c>
      <c r="F6526" s="18" t="s">
        <v>2948</v>
      </c>
      <c r="G6526" s="18">
        <v>1332</v>
      </c>
      <c r="H6526" s="18">
        <v>0.69</v>
      </c>
      <c r="I6526" s="18">
        <v>1.08</v>
      </c>
      <c r="Q6526"/>
    </row>
    <row r="6527" spans="2:17" x14ac:dyDescent="0.25">
      <c r="B6527" s="18">
        <v>2012</v>
      </c>
      <c r="C6527" s="18" t="s">
        <v>2754</v>
      </c>
      <c r="D6527" s="18" t="s">
        <v>2756</v>
      </c>
      <c r="E6527" s="18" t="s">
        <v>2921</v>
      </c>
      <c r="F6527" s="18" t="s">
        <v>2949</v>
      </c>
      <c r="G6527" s="18">
        <v>1284</v>
      </c>
      <c r="H6527" s="18">
        <v>0.84</v>
      </c>
      <c r="I6527" s="18">
        <v>1.1000000000000001</v>
      </c>
      <c r="Q6527"/>
    </row>
    <row r="6528" spans="2:17" x14ac:dyDescent="0.25">
      <c r="B6528" s="18">
        <v>2012</v>
      </c>
      <c r="C6528" s="18" t="s">
        <v>2754</v>
      </c>
      <c r="D6528" s="18" t="s">
        <v>2756</v>
      </c>
      <c r="E6528" s="18" t="s">
        <v>2921</v>
      </c>
      <c r="F6528" s="18" t="s">
        <v>2950</v>
      </c>
      <c r="G6528" s="18">
        <v>1344</v>
      </c>
      <c r="H6528" s="18">
        <v>0.67</v>
      </c>
      <c r="I6528" s="18">
        <v>1.03</v>
      </c>
      <c r="Q6528"/>
    </row>
    <row r="6529" spans="2:17" x14ac:dyDescent="0.25">
      <c r="B6529" s="18">
        <v>2012</v>
      </c>
      <c r="C6529" s="18" t="s">
        <v>2754</v>
      </c>
      <c r="D6529" s="18" t="s">
        <v>2756</v>
      </c>
      <c r="E6529" s="18" t="s">
        <v>2921</v>
      </c>
      <c r="F6529" s="18" t="s">
        <v>2951</v>
      </c>
      <c r="G6529" s="18">
        <v>1632</v>
      </c>
      <c r="H6529" s="18">
        <v>0.6</v>
      </c>
      <c r="I6529" s="18">
        <v>1.19</v>
      </c>
      <c r="Q6529"/>
    </row>
    <row r="6530" spans="2:17" x14ac:dyDescent="0.25">
      <c r="B6530" s="18">
        <v>2012</v>
      </c>
      <c r="C6530" s="18" t="s">
        <v>2754</v>
      </c>
      <c r="D6530" s="18" t="s">
        <v>2756</v>
      </c>
      <c r="E6530" s="18" t="s">
        <v>2921</v>
      </c>
      <c r="F6530" s="18" t="s">
        <v>2952</v>
      </c>
      <c r="G6530" s="18">
        <v>1452</v>
      </c>
      <c r="H6530" s="18">
        <v>0.7</v>
      </c>
      <c r="I6530" s="18">
        <v>0.92</v>
      </c>
      <c r="Q6530"/>
    </row>
    <row r="6531" spans="2:17" x14ac:dyDescent="0.25">
      <c r="B6531" s="18">
        <v>2012</v>
      </c>
      <c r="C6531" s="18" t="s">
        <v>2754</v>
      </c>
      <c r="D6531" s="18" t="s">
        <v>2756</v>
      </c>
      <c r="E6531" s="18" t="s">
        <v>2921</v>
      </c>
      <c r="F6531" s="18" t="s">
        <v>2953</v>
      </c>
      <c r="G6531" s="18">
        <v>1284</v>
      </c>
      <c r="H6531" s="18">
        <v>0.78</v>
      </c>
      <c r="I6531" s="18">
        <v>0.99</v>
      </c>
      <c r="Q6531"/>
    </row>
    <row r="6532" spans="2:17" x14ac:dyDescent="0.25">
      <c r="B6532" s="18">
        <v>2012</v>
      </c>
      <c r="C6532" s="18" t="s">
        <v>2754</v>
      </c>
      <c r="D6532" s="18" t="s">
        <v>2756</v>
      </c>
      <c r="E6532" s="18" t="s">
        <v>2921</v>
      </c>
      <c r="F6532" s="18" t="s">
        <v>2954</v>
      </c>
      <c r="G6532" s="18">
        <v>1368</v>
      </c>
      <c r="H6532" s="18">
        <v>0.62</v>
      </c>
      <c r="I6532" s="18">
        <v>1.1499999999999999</v>
      </c>
      <c r="Q6532"/>
    </row>
    <row r="6533" spans="2:17" x14ac:dyDescent="0.25">
      <c r="B6533" s="18">
        <v>2012</v>
      </c>
      <c r="C6533" s="18" t="s">
        <v>2754</v>
      </c>
      <c r="D6533" s="18" t="s">
        <v>2756</v>
      </c>
      <c r="E6533" s="18" t="s">
        <v>2921</v>
      </c>
      <c r="F6533" s="18" t="s">
        <v>2955</v>
      </c>
      <c r="G6533" s="18">
        <v>1320</v>
      </c>
      <c r="H6533" s="18">
        <v>0.64</v>
      </c>
      <c r="I6533" s="18">
        <v>0.91</v>
      </c>
      <c r="Q6533"/>
    </row>
    <row r="6534" spans="2:17" x14ac:dyDescent="0.25">
      <c r="B6534" s="18">
        <v>2012</v>
      </c>
      <c r="C6534" s="18" t="s">
        <v>2754</v>
      </c>
      <c r="D6534" s="18" t="s">
        <v>2756</v>
      </c>
      <c r="E6534" s="18" t="s">
        <v>2921</v>
      </c>
      <c r="F6534" s="18" t="s">
        <v>2956</v>
      </c>
      <c r="G6534" s="18">
        <v>1620</v>
      </c>
      <c r="H6534" s="18">
        <v>0.87</v>
      </c>
      <c r="I6534" s="18">
        <v>1.06</v>
      </c>
      <c r="Q6534"/>
    </row>
    <row r="6535" spans="2:17" x14ac:dyDescent="0.25">
      <c r="B6535" s="18">
        <v>2012</v>
      </c>
      <c r="C6535" s="18" t="s">
        <v>2754</v>
      </c>
      <c r="D6535" s="18" t="s">
        <v>2756</v>
      </c>
      <c r="E6535" s="18" t="s">
        <v>2921</v>
      </c>
      <c r="F6535" s="18" t="s">
        <v>2957</v>
      </c>
      <c r="G6535" s="18">
        <v>1656</v>
      </c>
      <c r="H6535" s="18">
        <v>0.65</v>
      </c>
      <c r="I6535" s="18">
        <v>1.1599999999999999</v>
      </c>
      <c r="Q6535"/>
    </row>
    <row r="6536" spans="2:17" x14ac:dyDescent="0.25">
      <c r="B6536" s="18">
        <v>2012</v>
      </c>
      <c r="C6536" s="18" t="s">
        <v>2754</v>
      </c>
      <c r="D6536" s="18" t="s">
        <v>2756</v>
      </c>
      <c r="E6536" s="18" t="s">
        <v>2921</v>
      </c>
      <c r="F6536" s="18" t="s">
        <v>2958</v>
      </c>
      <c r="G6536" s="18">
        <v>1260</v>
      </c>
      <c r="H6536" s="18">
        <v>0.67</v>
      </c>
      <c r="I6536" s="18">
        <v>1.17</v>
      </c>
      <c r="Q6536"/>
    </row>
    <row r="6537" spans="2:17" x14ac:dyDescent="0.25">
      <c r="B6537" s="18">
        <v>2012</v>
      </c>
      <c r="C6537" s="18" t="s">
        <v>2754</v>
      </c>
      <c r="D6537" s="18" t="s">
        <v>2756</v>
      </c>
      <c r="E6537" s="18" t="s">
        <v>2921</v>
      </c>
      <c r="F6537" s="18" t="s">
        <v>2959</v>
      </c>
      <c r="G6537" s="18">
        <v>1620</v>
      </c>
      <c r="H6537" s="18">
        <v>0.69</v>
      </c>
      <c r="I6537" s="18">
        <v>1.04</v>
      </c>
      <c r="Q6537"/>
    </row>
    <row r="6538" spans="2:17" x14ac:dyDescent="0.25">
      <c r="B6538" s="18">
        <v>2012</v>
      </c>
      <c r="C6538" s="18" t="s">
        <v>2754</v>
      </c>
      <c r="D6538" s="18" t="s">
        <v>2756</v>
      </c>
      <c r="E6538" s="18" t="s">
        <v>2921</v>
      </c>
      <c r="F6538" s="18" t="s">
        <v>2960</v>
      </c>
      <c r="G6538" s="18">
        <v>1272</v>
      </c>
      <c r="H6538" s="18">
        <v>0.79</v>
      </c>
      <c r="I6538" s="18">
        <v>1.03</v>
      </c>
      <c r="Q6538"/>
    </row>
    <row r="6539" spans="2:17" x14ac:dyDescent="0.25">
      <c r="B6539" s="18">
        <v>2012</v>
      </c>
      <c r="C6539" s="18" t="s">
        <v>2754</v>
      </c>
      <c r="D6539" s="18" t="s">
        <v>2756</v>
      </c>
      <c r="E6539" s="18" t="s">
        <v>2921</v>
      </c>
      <c r="F6539" s="18" t="s">
        <v>2961</v>
      </c>
      <c r="G6539" s="18">
        <v>1548</v>
      </c>
      <c r="H6539" s="18">
        <v>0.63</v>
      </c>
      <c r="I6539" s="18">
        <v>0.91</v>
      </c>
      <c r="Q6539"/>
    </row>
    <row r="6540" spans="2:17" x14ac:dyDescent="0.25">
      <c r="B6540" s="18">
        <v>2012</v>
      </c>
      <c r="C6540" s="18" t="s">
        <v>2754</v>
      </c>
      <c r="D6540" s="18" t="s">
        <v>2756</v>
      </c>
      <c r="E6540" s="18" t="s">
        <v>2921</v>
      </c>
      <c r="F6540" s="18" t="s">
        <v>2962</v>
      </c>
      <c r="G6540" s="18">
        <v>1440</v>
      </c>
      <c r="H6540" s="18">
        <v>0.9</v>
      </c>
      <c r="I6540" s="18">
        <v>1.1000000000000001</v>
      </c>
      <c r="Q6540"/>
    </row>
    <row r="6541" spans="2:17" x14ac:dyDescent="0.25">
      <c r="B6541" s="18">
        <v>2012</v>
      </c>
      <c r="C6541" s="18" t="s">
        <v>2754</v>
      </c>
      <c r="D6541" s="18" t="s">
        <v>2756</v>
      </c>
      <c r="E6541" s="18" t="s">
        <v>2921</v>
      </c>
      <c r="F6541" s="18" t="s">
        <v>2963</v>
      </c>
      <c r="G6541" s="18">
        <v>1524</v>
      </c>
      <c r="H6541" s="18">
        <v>0.89</v>
      </c>
      <c r="I6541" s="18">
        <v>0.92</v>
      </c>
      <c r="Q6541"/>
    </row>
    <row r="6542" spans="2:17" x14ac:dyDescent="0.25">
      <c r="B6542" s="18">
        <v>2012</v>
      </c>
      <c r="C6542" s="18" t="s">
        <v>2754</v>
      </c>
      <c r="D6542" s="18" t="s">
        <v>2756</v>
      </c>
      <c r="E6542" s="18" t="s">
        <v>2921</v>
      </c>
      <c r="F6542" s="18" t="s">
        <v>2964</v>
      </c>
      <c r="G6542" s="18">
        <v>1272</v>
      </c>
      <c r="H6542" s="18">
        <v>0.81</v>
      </c>
      <c r="I6542" s="18">
        <v>0.97</v>
      </c>
      <c r="Q6542"/>
    </row>
    <row r="6543" spans="2:17" x14ac:dyDescent="0.25">
      <c r="B6543" s="18">
        <v>2012</v>
      </c>
      <c r="C6543" s="18" t="s">
        <v>2754</v>
      </c>
      <c r="D6543" s="18" t="s">
        <v>2756</v>
      </c>
      <c r="E6543" s="18" t="s">
        <v>2921</v>
      </c>
      <c r="F6543" s="18" t="s">
        <v>2965</v>
      </c>
      <c r="G6543" s="18">
        <v>1608</v>
      </c>
      <c r="H6543" s="18">
        <v>0.9</v>
      </c>
      <c r="I6543" s="18">
        <v>1.18</v>
      </c>
      <c r="Q6543"/>
    </row>
    <row r="6544" spans="2:17" x14ac:dyDescent="0.25">
      <c r="B6544" s="18">
        <v>2012</v>
      </c>
      <c r="C6544" s="18" t="s">
        <v>2754</v>
      </c>
      <c r="D6544" s="18" t="s">
        <v>2756</v>
      </c>
      <c r="E6544" s="18" t="s">
        <v>2921</v>
      </c>
      <c r="F6544" s="18" t="s">
        <v>2966</v>
      </c>
      <c r="G6544" s="18">
        <v>1536</v>
      </c>
      <c r="H6544" s="18">
        <v>0.79</v>
      </c>
      <c r="I6544" s="18">
        <v>1.02</v>
      </c>
      <c r="Q6544"/>
    </row>
    <row r="6545" spans="2:17" x14ac:dyDescent="0.25">
      <c r="B6545" s="18">
        <v>2012</v>
      </c>
      <c r="C6545" s="18" t="s">
        <v>2754</v>
      </c>
      <c r="D6545" s="18" t="s">
        <v>2756</v>
      </c>
      <c r="E6545" s="18" t="s">
        <v>2921</v>
      </c>
      <c r="F6545" s="18" t="s">
        <v>2967</v>
      </c>
      <c r="G6545" s="18">
        <v>1320</v>
      </c>
      <c r="H6545" s="18">
        <v>0.85</v>
      </c>
      <c r="I6545" s="18">
        <v>1.18</v>
      </c>
      <c r="Q6545"/>
    </row>
    <row r="6546" spans="2:17" x14ac:dyDescent="0.25">
      <c r="B6546" s="18">
        <v>2012</v>
      </c>
      <c r="C6546" s="18" t="s">
        <v>2754</v>
      </c>
      <c r="D6546" s="18" t="s">
        <v>2756</v>
      </c>
      <c r="E6546" s="18" t="s">
        <v>2921</v>
      </c>
      <c r="F6546" s="18" t="s">
        <v>2968</v>
      </c>
      <c r="G6546" s="18">
        <v>1416</v>
      </c>
      <c r="H6546" s="18">
        <v>0.75</v>
      </c>
      <c r="I6546" s="18">
        <v>1.05</v>
      </c>
      <c r="Q6546"/>
    </row>
    <row r="6547" spans="2:17" x14ac:dyDescent="0.25">
      <c r="B6547" s="18">
        <v>2012</v>
      </c>
      <c r="C6547" s="18" t="s">
        <v>2754</v>
      </c>
      <c r="D6547" s="18" t="s">
        <v>2756</v>
      </c>
      <c r="E6547" s="18" t="s">
        <v>2921</v>
      </c>
      <c r="F6547" s="18" t="s">
        <v>2969</v>
      </c>
      <c r="G6547" s="18">
        <v>1224</v>
      </c>
      <c r="H6547" s="18">
        <v>0.83</v>
      </c>
      <c r="I6547" s="18">
        <v>1.1299999999999999</v>
      </c>
      <c r="Q6547"/>
    </row>
    <row r="6548" spans="2:17" x14ac:dyDescent="0.25">
      <c r="B6548" s="18">
        <v>2012</v>
      </c>
      <c r="C6548" s="18" t="s">
        <v>2754</v>
      </c>
      <c r="D6548" s="18" t="s">
        <v>2756</v>
      </c>
      <c r="E6548" s="18" t="s">
        <v>2921</v>
      </c>
      <c r="F6548" s="18" t="s">
        <v>2970</v>
      </c>
      <c r="G6548" s="18">
        <v>1608</v>
      </c>
      <c r="H6548" s="18">
        <v>0.7</v>
      </c>
      <c r="I6548" s="18">
        <v>1.05</v>
      </c>
      <c r="Q6548"/>
    </row>
    <row r="6549" spans="2:17" x14ac:dyDescent="0.25">
      <c r="B6549" s="18">
        <v>2012</v>
      </c>
      <c r="C6549" s="18" t="s">
        <v>2754</v>
      </c>
      <c r="D6549" s="18" t="s">
        <v>2756</v>
      </c>
      <c r="E6549" s="18" t="s">
        <v>2921</v>
      </c>
      <c r="F6549" s="18" t="s">
        <v>2971</v>
      </c>
      <c r="G6549" s="18">
        <v>1296</v>
      </c>
      <c r="H6549" s="18">
        <v>0.89</v>
      </c>
      <c r="I6549" s="18">
        <v>0.96</v>
      </c>
      <c r="Q6549"/>
    </row>
    <row r="6550" spans="2:17" x14ac:dyDescent="0.25">
      <c r="B6550" s="18">
        <v>2012</v>
      </c>
      <c r="C6550" s="18" t="s">
        <v>2754</v>
      </c>
      <c r="D6550" s="18" t="s">
        <v>2756</v>
      </c>
      <c r="E6550" s="18" t="s">
        <v>2921</v>
      </c>
      <c r="F6550" s="18" t="s">
        <v>2972</v>
      </c>
      <c r="G6550" s="18">
        <v>1464</v>
      </c>
      <c r="H6550" s="18">
        <v>0.77</v>
      </c>
      <c r="I6550" s="18">
        <v>1</v>
      </c>
      <c r="Q6550"/>
    </row>
    <row r="6551" spans="2:17" x14ac:dyDescent="0.25">
      <c r="B6551" s="18">
        <v>2012</v>
      </c>
      <c r="C6551" s="18" t="s">
        <v>2754</v>
      </c>
      <c r="D6551" s="18" t="s">
        <v>2756</v>
      </c>
      <c r="E6551" s="18" t="s">
        <v>2921</v>
      </c>
      <c r="F6551" s="18" t="s">
        <v>2973</v>
      </c>
      <c r="G6551" s="18">
        <v>1668</v>
      </c>
      <c r="H6551" s="18">
        <v>0.71</v>
      </c>
      <c r="I6551" s="18">
        <v>1.1100000000000001</v>
      </c>
      <c r="Q6551"/>
    </row>
    <row r="6552" spans="2:17" x14ac:dyDescent="0.25">
      <c r="B6552" s="18">
        <v>2012</v>
      </c>
      <c r="C6552" s="18" t="s">
        <v>2754</v>
      </c>
      <c r="D6552" s="18" t="s">
        <v>2756</v>
      </c>
      <c r="E6552" s="18" t="s">
        <v>2921</v>
      </c>
      <c r="F6552" s="18" t="s">
        <v>2974</v>
      </c>
      <c r="G6552" s="18">
        <v>1476</v>
      </c>
      <c r="H6552" s="18">
        <v>0.81</v>
      </c>
      <c r="I6552" s="18">
        <v>1.2</v>
      </c>
      <c r="Q6552"/>
    </row>
    <row r="6553" spans="2:17" x14ac:dyDescent="0.25">
      <c r="B6553" s="18">
        <v>2012</v>
      </c>
      <c r="C6553" s="18" t="s">
        <v>2754</v>
      </c>
      <c r="D6553" s="18" t="s">
        <v>2756</v>
      </c>
      <c r="E6553" s="18" t="s">
        <v>2921</v>
      </c>
      <c r="F6553" s="18" t="s">
        <v>2975</v>
      </c>
      <c r="G6553" s="18">
        <v>1428</v>
      </c>
      <c r="H6553" s="18">
        <v>0.72</v>
      </c>
      <c r="I6553" s="18">
        <v>1.1200000000000001</v>
      </c>
      <c r="Q6553"/>
    </row>
    <row r="6554" spans="2:17" x14ac:dyDescent="0.25">
      <c r="B6554" s="18">
        <v>2012</v>
      </c>
      <c r="C6554" s="18" t="s">
        <v>2754</v>
      </c>
      <c r="D6554" s="18" t="s">
        <v>2756</v>
      </c>
      <c r="E6554" s="18" t="s">
        <v>2921</v>
      </c>
      <c r="F6554" s="18" t="s">
        <v>2976</v>
      </c>
      <c r="G6554" s="18">
        <v>1560</v>
      </c>
      <c r="H6554" s="18">
        <v>0.75</v>
      </c>
      <c r="I6554" s="18">
        <v>1.1499999999999999</v>
      </c>
      <c r="Q6554"/>
    </row>
    <row r="6555" spans="2:17" x14ac:dyDescent="0.25">
      <c r="B6555" s="18">
        <v>2012</v>
      </c>
      <c r="C6555" s="18" t="s">
        <v>2754</v>
      </c>
      <c r="D6555" s="18" t="s">
        <v>2756</v>
      </c>
      <c r="E6555" s="18" t="s">
        <v>2921</v>
      </c>
      <c r="F6555" s="18" t="s">
        <v>2977</v>
      </c>
      <c r="G6555" s="18">
        <v>1452</v>
      </c>
      <c r="H6555" s="18">
        <v>0.79</v>
      </c>
      <c r="I6555" s="18">
        <v>1.1499999999999999</v>
      </c>
      <c r="Q6555"/>
    </row>
    <row r="6556" spans="2:17" x14ac:dyDescent="0.25">
      <c r="B6556" s="18">
        <v>2012</v>
      </c>
      <c r="C6556" s="18" t="s">
        <v>2754</v>
      </c>
      <c r="D6556" s="18" t="s">
        <v>2756</v>
      </c>
      <c r="E6556" s="18" t="s">
        <v>2921</v>
      </c>
      <c r="F6556" s="18" t="s">
        <v>2978</v>
      </c>
      <c r="G6556" s="18">
        <v>1236</v>
      </c>
      <c r="H6556" s="18">
        <v>0.68</v>
      </c>
      <c r="I6556" s="18">
        <v>1.19</v>
      </c>
      <c r="Q6556"/>
    </row>
    <row r="6557" spans="2:17" x14ac:dyDescent="0.25">
      <c r="B6557" s="18">
        <v>2012</v>
      </c>
      <c r="C6557" s="18" t="s">
        <v>2754</v>
      </c>
      <c r="D6557" s="18" t="s">
        <v>2756</v>
      </c>
      <c r="E6557" s="18" t="s">
        <v>2921</v>
      </c>
      <c r="F6557" s="18" t="s">
        <v>2979</v>
      </c>
      <c r="G6557" s="18">
        <v>1308</v>
      </c>
      <c r="H6557" s="18">
        <v>0.84</v>
      </c>
      <c r="I6557" s="18">
        <v>1.01</v>
      </c>
      <c r="Q6557"/>
    </row>
    <row r="6558" spans="2:17" x14ac:dyDescent="0.25">
      <c r="B6558" s="18">
        <v>2012</v>
      </c>
      <c r="C6558" s="18" t="s">
        <v>2754</v>
      </c>
      <c r="D6558" s="18" t="s">
        <v>2756</v>
      </c>
      <c r="E6558" s="18" t="s">
        <v>2921</v>
      </c>
      <c r="F6558" s="18" t="s">
        <v>2980</v>
      </c>
      <c r="G6558" s="18">
        <v>1560</v>
      </c>
      <c r="H6558" s="18">
        <v>0.72</v>
      </c>
      <c r="I6558" s="18">
        <v>1.1200000000000001</v>
      </c>
      <c r="Q6558"/>
    </row>
    <row r="6559" spans="2:17" x14ac:dyDescent="0.25">
      <c r="B6559" s="18">
        <v>2012</v>
      </c>
      <c r="C6559" s="18" t="s">
        <v>2754</v>
      </c>
      <c r="D6559" s="18" t="s">
        <v>2756</v>
      </c>
      <c r="E6559" s="18" t="s">
        <v>2921</v>
      </c>
      <c r="F6559" s="18" t="s">
        <v>2981</v>
      </c>
      <c r="G6559" s="18">
        <v>1464</v>
      </c>
      <c r="H6559" s="18">
        <v>0.89</v>
      </c>
      <c r="I6559" s="18">
        <v>0.93</v>
      </c>
      <c r="Q6559"/>
    </row>
    <row r="6560" spans="2:17" x14ac:dyDescent="0.25">
      <c r="B6560" s="18">
        <v>2012</v>
      </c>
      <c r="C6560" s="18" t="s">
        <v>2754</v>
      </c>
      <c r="D6560" s="18" t="s">
        <v>2756</v>
      </c>
      <c r="E6560" s="18" t="s">
        <v>2921</v>
      </c>
      <c r="F6560" s="18" t="s">
        <v>2982</v>
      </c>
      <c r="G6560" s="18">
        <v>1680</v>
      </c>
      <c r="H6560" s="18">
        <v>0.6</v>
      </c>
      <c r="I6560" s="18">
        <v>1.1599999999999999</v>
      </c>
      <c r="Q6560"/>
    </row>
    <row r="6561" spans="2:17" x14ac:dyDescent="0.25">
      <c r="B6561" s="18">
        <v>2012</v>
      </c>
      <c r="C6561" s="18" t="s">
        <v>2754</v>
      </c>
      <c r="D6561" s="18" t="s">
        <v>2756</v>
      </c>
      <c r="E6561" s="18" t="s">
        <v>2921</v>
      </c>
      <c r="F6561" s="18" t="s">
        <v>2983</v>
      </c>
      <c r="G6561" s="18">
        <v>1668</v>
      </c>
      <c r="H6561" s="18">
        <v>0.8</v>
      </c>
      <c r="I6561" s="18">
        <v>1.07</v>
      </c>
      <c r="Q6561"/>
    </row>
    <row r="6562" spans="2:17" x14ac:dyDescent="0.25">
      <c r="B6562" s="18">
        <v>2012</v>
      </c>
      <c r="C6562" s="18" t="s">
        <v>2754</v>
      </c>
      <c r="D6562" s="18" t="s">
        <v>2756</v>
      </c>
      <c r="E6562" s="18" t="s">
        <v>2921</v>
      </c>
      <c r="F6562" s="18" t="s">
        <v>2984</v>
      </c>
      <c r="G6562" s="18">
        <v>1584</v>
      </c>
      <c r="H6562" s="18">
        <v>0.82</v>
      </c>
      <c r="I6562" s="18">
        <v>1</v>
      </c>
      <c r="Q6562"/>
    </row>
    <row r="6563" spans="2:17" x14ac:dyDescent="0.25">
      <c r="B6563" s="18">
        <v>2012</v>
      </c>
      <c r="C6563" s="18" t="s">
        <v>2754</v>
      </c>
      <c r="D6563" s="18" t="s">
        <v>2756</v>
      </c>
      <c r="E6563" s="18" t="s">
        <v>2921</v>
      </c>
      <c r="F6563" s="18" t="s">
        <v>2985</v>
      </c>
      <c r="G6563" s="18">
        <v>1536</v>
      </c>
      <c r="H6563" s="18">
        <v>0.88</v>
      </c>
      <c r="I6563" s="18">
        <v>1.06</v>
      </c>
      <c r="Q6563"/>
    </row>
    <row r="6564" spans="2:17" x14ac:dyDescent="0.25">
      <c r="B6564" s="18">
        <v>2012</v>
      </c>
      <c r="C6564" s="18" t="s">
        <v>2754</v>
      </c>
      <c r="D6564" s="18" t="s">
        <v>2756</v>
      </c>
      <c r="E6564" s="18" t="s">
        <v>2921</v>
      </c>
      <c r="F6564" s="18" t="s">
        <v>2986</v>
      </c>
      <c r="G6564" s="18">
        <v>1200</v>
      </c>
      <c r="H6564" s="18">
        <v>0.85</v>
      </c>
      <c r="I6564" s="18">
        <v>0.91</v>
      </c>
      <c r="Q6564"/>
    </row>
    <row r="6565" spans="2:17" x14ac:dyDescent="0.25">
      <c r="B6565" s="18">
        <v>2012</v>
      </c>
      <c r="C6565" s="18" t="s">
        <v>2754</v>
      </c>
      <c r="D6565" s="18" t="s">
        <v>2756</v>
      </c>
      <c r="E6565" s="18" t="s">
        <v>2921</v>
      </c>
      <c r="F6565" s="18" t="s">
        <v>2987</v>
      </c>
      <c r="G6565" s="18">
        <v>1380</v>
      </c>
      <c r="H6565" s="18">
        <v>0.72</v>
      </c>
      <c r="I6565" s="18">
        <v>1.02</v>
      </c>
      <c r="Q6565"/>
    </row>
    <row r="6566" spans="2:17" x14ac:dyDescent="0.25">
      <c r="B6566" s="18">
        <v>2012</v>
      </c>
      <c r="C6566" s="18" t="s">
        <v>2754</v>
      </c>
      <c r="D6566" s="18" t="s">
        <v>2756</v>
      </c>
      <c r="E6566" s="18" t="s">
        <v>2921</v>
      </c>
      <c r="F6566" s="18" t="s">
        <v>2988</v>
      </c>
      <c r="G6566" s="18">
        <v>1212</v>
      </c>
      <c r="H6566" s="18">
        <v>0.64</v>
      </c>
      <c r="I6566" s="18">
        <v>1.1499999999999999</v>
      </c>
      <c r="Q6566"/>
    </row>
    <row r="6567" spans="2:17" x14ac:dyDescent="0.25">
      <c r="B6567" s="18">
        <v>2012</v>
      </c>
      <c r="C6567" s="18" t="s">
        <v>2754</v>
      </c>
      <c r="D6567" s="18" t="s">
        <v>2756</v>
      </c>
      <c r="E6567" s="18" t="s">
        <v>2921</v>
      </c>
      <c r="F6567" s="18" t="s">
        <v>2989</v>
      </c>
      <c r="G6567" s="18">
        <v>1212</v>
      </c>
      <c r="H6567" s="18">
        <v>0.84</v>
      </c>
      <c r="I6567" s="18">
        <v>1.0900000000000001</v>
      </c>
      <c r="Q6567"/>
    </row>
    <row r="6568" spans="2:17" x14ac:dyDescent="0.25">
      <c r="B6568" s="18">
        <v>2012</v>
      </c>
      <c r="C6568" s="18" t="s">
        <v>2754</v>
      </c>
      <c r="D6568" s="18" t="s">
        <v>2756</v>
      </c>
      <c r="E6568" s="18" t="s">
        <v>2921</v>
      </c>
      <c r="F6568" s="18" t="s">
        <v>3825</v>
      </c>
      <c r="G6568" s="18">
        <v>1272</v>
      </c>
      <c r="H6568" s="18">
        <v>0.68</v>
      </c>
      <c r="I6568" s="18">
        <v>1.0900000000000001</v>
      </c>
      <c r="Q6568"/>
    </row>
    <row r="6569" spans="2:17" x14ac:dyDescent="0.25">
      <c r="B6569" s="18">
        <v>2012</v>
      </c>
      <c r="C6569" s="18" t="s">
        <v>2754</v>
      </c>
      <c r="D6569" s="18" t="s">
        <v>2756</v>
      </c>
      <c r="E6569" s="18" t="s">
        <v>2921</v>
      </c>
      <c r="F6569" s="18" t="s">
        <v>3826</v>
      </c>
      <c r="G6569" s="18">
        <v>1512</v>
      </c>
      <c r="H6569" s="18">
        <v>0.73</v>
      </c>
      <c r="I6569" s="18">
        <v>1.19</v>
      </c>
      <c r="Q6569"/>
    </row>
    <row r="6570" spans="2:17" x14ac:dyDescent="0.25">
      <c r="B6570" s="18">
        <v>2012</v>
      </c>
      <c r="C6570" s="18" t="s">
        <v>2754</v>
      </c>
      <c r="D6570" s="18" t="s">
        <v>2756</v>
      </c>
      <c r="E6570" s="18" t="s">
        <v>2921</v>
      </c>
      <c r="F6570" s="18" t="s">
        <v>2990</v>
      </c>
      <c r="G6570" s="18">
        <v>1404</v>
      </c>
      <c r="H6570" s="18">
        <v>0.72</v>
      </c>
      <c r="I6570" s="18">
        <v>0.95</v>
      </c>
      <c r="Q6570"/>
    </row>
    <row r="6571" spans="2:17" x14ac:dyDescent="0.25">
      <c r="B6571" s="18">
        <v>2012</v>
      </c>
      <c r="C6571" s="18" t="s">
        <v>2754</v>
      </c>
      <c r="D6571" s="18" t="s">
        <v>2756</v>
      </c>
      <c r="E6571" s="18" t="s">
        <v>2921</v>
      </c>
      <c r="F6571" s="18" t="s">
        <v>2991</v>
      </c>
      <c r="G6571" s="18">
        <v>1536</v>
      </c>
      <c r="H6571" s="18">
        <v>0.74</v>
      </c>
      <c r="I6571" s="18">
        <v>1.07</v>
      </c>
      <c r="Q6571"/>
    </row>
    <row r="6572" spans="2:17" x14ac:dyDescent="0.25">
      <c r="B6572" s="18">
        <v>2012</v>
      </c>
      <c r="C6572" s="18" t="s">
        <v>2754</v>
      </c>
      <c r="D6572" s="18" t="s">
        <v>2756</v>
      </c>
      <c r="E6572" s="18" t="s">
        <v>2921</v>
      </c>
      <c r="F6572" s="18" t="s">
        <v>2992</v>
      </c>
      <c r="G6572" s="18">
        <v>1308</v>
      </c>
      <c r="H6572" s="18">
        <v>0.68</v>
      </c>
      <c r="I6572" s="18">
        <v>1.2</v>
      </c>
      <c r="Q6572"/>
    </row>
    <row r="6573" spans="2:17" x14ac:dyDescent="0.25">
      <c r="B6573" s="18">
        <v>2012</v>
      </c>
      <c r="C6573" s="18" t="s">
        <v>2754</v>
      </c>
      <c r="D6573" s="18" t="s">
        <v>2756</v>
      </c>
      <c r="E6573" s="18" t="s">
        <v>2921</v>
      </c>
      <c r="F6573" s="18" t="s">
        <v>2993</v>
      </c>
      <c r="G6573" s="18">
        <v>1392</v>
      </c>
      <c r="H6573" s="18">
        <v>0.82</v>
      </c>
      <c r="I6573" s="18">
        <v>1.1000000000000001</v>
      </c>
      <c r="Q6573"/>
    </row>
    <row r="6574" spans="2:17" x14ac:dyDescent="0.25">
      <c r="B6574" s="18">
        <v>2012</v>
      </c>
      <c r="C6574" s="18" t="s">
        <v>2754</v>
      </c>
      <c r="D6574" s="18" t="s">
        <v>2756</v>
      </c>
      <c r="E6574" s="18" t="s">
        <v>2921</v>
      </c>
      <c r="F6574" s="18" t="s">
        <v>2994</v>
      </c>
      <c r="G6574" s="18">
        <v>1308</v>
      </c>
      <c r="H6574" s="18">
        <v>0.66</v>
      </c>
      <c r="I6574" s="18">
        <v>1</v>
      </c>
      <c r="Q6574"/>
    </row>
    <row r="6575" spans="2:17" x14ac:dyDescent="0.25">
      <c r="B6575" s="18">
        <v>2012</v>
      </c>
      <c r="C6575" s="18" t="s">
        <v>2754</v>
      </c>
      <c r="D6575" s="18" t="s">
        <v>2756</v>
      </c>
      <c r="E6575" s="18" t="s">
        <v>2921</v>
      </c>
      <c r="F6575" s="18" t="s">
        <v>3827</v>
      </c>
      <c r="G6575" s="18">
        <v>1656</v>
      </c>
      <c r="H6575" s="18">
        <v>0.78</v>
      </c>
      <c r="I6575" s="18">
        <v>1.07</v>
      </c>
      <c r="Q6575"/>
    </row>
    <row r="6576" spans="2:17" x14ac:dyDescent="0.25">
      <c r="B6576" s="18">
        <v>2012</v>
      </c>
      <c r="C6576" s="18" t="s">
        <v>2754</v>
      </c>
      <c r="D6576" s="18" t="s">
        <v>2756</v>
      </c>
      <c r="E6576" s="18" t="s">
        <v>2921</v>
      </c>
      <c r="F6576" s="18" t="s">
        <v>3828</v>
      </c>
      <c r="G6576" s="18">
        <v>1464</v>
      </c>
      <c r="H6576" s="18">
        <v>0.85</v>
      </c>
      <c r="I6576" s="18">
        <v>0.99</v>
      </c>
      <c r="Q6576"/>
    </row>
    <row r="6577" spans="2:17" x14ac:dyDescent="0.25">
      <c r="B6577" s="18">
        <v>2012</v>
      </c>
      <c r="C6577" s="18" t="s">
        <v>2754</v>
      </c>
      <c r="D6577" s="18" t="s">
        <v>2756</v>
      </c>
      <c r="E6577" s="18" t="s">
        <v>2921</v>
      </c>
      <c r="F6577" s="18" t="s">
        <v>3829</v>
      </c>
      <c r="G6577" s="18">
        <v>1476</v>
      </c>
      <c r="H6577" s="18">
        <v>0.62</v>
      </c>
      <c r="I6577" s="18">
        <v>1.1599999999999999</v>
      </c>
      <c r="Q6577"/>
    </row>
    <row r="6578" spans="2:17" x14ac:dyDescent="0.25">
      <c r="B6578" s="18">
        <v>2012</v>
      </c>
      <c r="C6578" s="18" t="s">
        <v>2754</v>
      </c>
      <c r="D6578" s="18" t="s">
        <v>2756</v>
      </c>
      <c r="E6578" s="18" t="s">
        <v>2921</v>
      </c>
      <c r="F6578" s="18" t="s">
        <v>3830</v>
      </c>
      <c r="G6578" s="18">
        <v>1356</v>
      </c>
      <c r="H6578" s="18">
        <v>0.68</v>
      </c>
      <c r="I6578" s="18">
        <v>1.02</v>
      </c>
      <c r="Q6578"/>
    </row>
    <row r="6579" spans="2:17" x14ac:dyDescent="0.25">
      <c r="B6579" s="18">
        <v>2012</v>
      </c>
      <c r="C6579" s="18" t="s">
        <v>2754</v>
      </c>
      <c r="D6579" s="18" t="s">
        <v>2756</v>
      </c>
      <c r="E6579" s="18" t="s">
        <v>2921</v>
      </c>
      <c r="F6579" s="18" t="s">
        <v>3831</v>
      </c>
      <c r="G6579" s="18">
        <v>1356</v>
      </c>
      <c r="H6579" s="18">
        <v>0.77</v>
      </c>
      <c r="I6579" s="18">
        <v>1.1399999999999999</v>
      </c>
      <c r="Q6579"/>
    </row>
    <row r="6580" spans="2:17" x14ac:dyDescent="0.25">
      <c r="B6580" s="18">
        <v>2012</v>
      </c>
      <c r="C6580" s="18" t="s">
        <v>2754</v>
      </c>
      <c r="D6580" s="18" t="s">
        <v>2756</v>
      </c>
      <c r="E6580" s="18" t="s">
        <v>2921</v>
      </c>
      <c r="F6580" s="18" t="s">
        <v>3832</v>
      </c>
      <c r="G6580" s="18">
        <v>1656</v>
      </c>
      <c r="H6580" s="18">
        <v>0.67</v>
      </c>
      <c r="I6580" s="18">
        <v>0.93</v>
      </c>
      <c r="Q6580"/>
    </row>
    <row r="6581" spans="2:17" x14ac:dyDescent="0.25">
      <c r="B6581" s="18">
        <v>2012</v>
      </c>
      <c r="C6581" s="18" t="s">
        <v>2754</v>
      </c>
      <c r="D6581" s="18" t="s">
        <v>2756</v>
      </c>
      <c r="E6581" s="18" t="s">
        <v>2921</v>
      </c>
      <c r="F6581" s="18" t="s">
        <v>3833</v>
      </c>
      <c r="G6581" s="18">
        <v>1680</v>
      </c>
      <c r="H6581" s="18">
        <v>0.87</v>
      </c>
      <c r="I6581" s="18">
        <v>1.17</v>
      </c>
      <c r="Q6581"/>
    </row>
    <row r="6582" spans="2:17" x14ac:dyDescent="0.25">
      <c r="B6582" s="18">
        <v>2012</v>
      </c>
      <c r="C6582" s="18" t="s">
        <v>2754</v>
      </c>
      <c r="D6582" s="18" t="s">
        <v>2756</v>
      </c>
      <c r="E6582" s="18" t="s">
        <v>2921</v>
      </c>
      <c r="F6582" s="18" t="s">
        <v>3834</v>
      </c>
      <c r="G6582" s="18">
        <v>1584</v>
      </c>
      <c r="H6582" s="18">
        <v>0.63</v>
      </c>
      <c r="I6582" s="18">
        <v>1.1299999999999999</v>
      </c>
      <c r="Q6582"/>
    </row>
    <row r="6583" spans="2:17" x14ac:dyDescent="0.25">
      <c r="B6583" s="18">
        <v>2012</v>
      </c>
      <c r="C6583" s="18" t="s">
        <v>2754</v>
      </c>
      <c r="D6583" s="18" t="s">
        <v>2756</v>
      </c>
      <c r="E6583" s="18" t="s">
        <v>2921</v>
      </c>
      <c r="F6583" s="18" t="s">
        <v>3835</v>
      </c>
      <c r="G6583" s="18">
        <v>1248</v>
      </c>
      <c r="H6583" s="18">
        <v>0.73</v>
      </c>
      <c r="I6583" s="18">
        <v>0.97</v>
      </c>
      <c r="Q6583"/>
    </row>
    <row r="6584" spans="2:17" x14ac:dyDescent="0.25">
      <c r="B6584" s="18">
        <v>2012</v>
      </c>
      <c r="C6584" s="18" t="s">
        <v>2754</v>
      </c>
      <c r="D6584" s="18" t="s">
        <v>2756</v>
      </c>
      <c r="E6584" s="18" t="s">
        <v>2921</v>
      </c>
      <c r="F6584" s="18" t="s">
        <v>3836</v>
      </c>
      <c r="G6584" s="18">
        <v>1356</v>
      </c>
      <c r="H6584" s="18">
        <v>0.6</v>
      </c>
      <c r="I6584" s="18">
        <v>1.1299999999999999</v>
      </c>
      <c r="Q6584"/>
    </row>
    <row r="6585" spans="2:17" x14ac:dyDescent="0.25">
      <c r="B6585" s="18">
        <v>2012</v>
      </c>
      <c r="C6585" s="18" t="s">
        <v>2754</v>
      </c>
      <c r="D6585" s="18" t="s">
        <v>2756</v>
      </c>
      <c r="E6585" s="18" t="s">
        <v>2921</v>
      </c>
      <c r="F6585" s="18" t="s">
        <v>3837</v>
      </c>
      <c r="G6585" s="18">
        <v>1644</v>
      </c>
      <c r="H6585" s="18">
        <v>0.87</v>
      </c>
      <c r="I6585" s="18">
        <v>1.07</v>
      </c>
      <c r="Q6585"/>
    </row>
    <row r="6586" spans="2:17" x14ac:dyDescent="0.25">
      <c r="B6586" s="18">
        <v>2012</v>
      </c>
      <c r="C6586" s="18" t="s">
        <v>2754</v>
      </c>
      <c r="D6586" s="18" t="s">
        <v>2756</v>
      </c>
      <c r="E6586" s="18" t="s">
        <v>2921</v>
      </c>
      <c r="F6586" s="18" t="s">
        <v>3838</v>
      </c>
      <c r="G6586" s="18">
        <v>1632</v>
      </c>
      <c r="H6586" s="18">
        <v>0.66</v>
      </c>
      <c r="I6586" s="18">
        <v>1.17</v>
      </c>
      <c r="Q6586"/>
    </row>
    <row r="6587" spans="2:17" x14ac:dyDescent="0.25">
      <c r="B6587" s="18">
        <v>2012</v>
      </c>
      <c r="C6587" s="18" t="s">
        <v>8</v>
      </c>
      <c r="D6587" s="18" t="s">
        <v>1573</v>
      </c>
      <c r="E6587" s="18" t="s">
        <v>2995</v>
      </c>
      <c r="F6587" s="18" t="s">
        <v>2996</v>
      </c>
      <c r="G6587" s="18">
        <v>444</v>
      </c>
      <c r="H6587" s="18">
        <v>4.7699999999999996</v>
      </c>
      <c r="I6587" s="18">
        <v>5.79</v>
      </c>
      <c r="Q6587"/>
    </row>
    <row r="6588" spans="2:17" x14ac:dyDescent="0.25">
      <c r="B6588" s="18">
        <v>2012</v>
      </c>
      <c r="C6588" s="18" t="s">
        <v>8</v>
      </c>
      <c r="D6588" s="18" t="s">
        <v>1573</v>
      </c>
      <c r="E6588" s="18" t="s">
        <v>2995</v>
      </c>
      <c r="F6588" s="18" t="s">
        <v>2997</v>
      </c>
      <c r="G6588" s="18">
        <v>360</v>
      </c>
      <c r="H6588" s="18">
        <v>3.75</v>
      </c>
      <c r="I6588" s="18">
        <v>5.8</v>
      </c>
      <c r="Q6588"/>
    </row>
    <row r="6589" spans="2:17" x14ac:dyDescent="0.25">
      <c r="B6589" s="18">
        <v>2012</v>
      </c>
      <c r="C6589" s="18" t="s">
        <v>8</v>
      </c>
      <c r="D6589" s="18" t="s">
        <v>1573</v>
      </c>
      <c r="E6589" s="18" t="s">
        <v>2995</v>
      </c>
      <c r="F6589" s="18" t="s">
        <v>2998</v>
      </c>
      <c r="G6589" s="18">
        <v>408</v>
      </c>
      <c r="H6589" s="18">
        <v>4.6500000000000004</v>
      </c>
      <c r="I6589" s="18">
        <v>6.41</v>
      </c>
      <c r="Q6589"/>
    </row>
    <row r="6590" spans="2:17" x14ac:dyDescent="0.25">
      <c r="B6590" s="18">
        <v>2012</v>
      </c>
      <c r="C6590" s="18" t="s">
        <v>8</v>
      </c>
      <c r="D6590" s="18" t="s">
        <v>1573</v>
      </c>
      <c r="E6590" s="18" t="s">
        <v>2995</v>
      </c>
      <c r="F6590" s="18" t="s">
        <v>2999</v>
      </c>
      <c r="G6590" s="18">
        <v>540</v>
      </c>
      <c r="H6590" s="18">
        <v>3.59</v>
      </c>
      <c r="I6590" s="18">
        <v>6.77</v>
      </c>
      <c r="Q6590"/>
    </row>
    <row r="6591" spans="2:17" x14ac:dyDescent="0.25">
      <c r="B6591" s="18">
        <v>2012</v>
      </c>
      <c r="C6591" s="18" t="s">
        <v>8</v>
      </c>
      <c r="D6591" s="18" t="s">
        <v>1573</v>
      </c>
      <c r="E6591" s="18" t="s">
        <v>2995</v>
      </c>
      <c r="F6591" s="18" t="s">
        <v>3000</v>
      </c>
      <c r="G6591" s="18">
        <v>420</v>
      </c>
      <c r="H6591" s="18">
        <v>3.82</v>
      </c>
      <c r="I6591" s="18">
        <v>5.27</v>
      </c>
      <c r="Q6591"/>
    </row>
    <row r="6592" spans="2:17" x14ac:dyDescent="0.25">
      <c r="B6592" s="18">
        <v>2012</v>
      </c>
      <c r="C6592" s="18" t="s">
        <v>8</v>
      </c>
      <c r="D6592" s="18" t="s">
        <v>1573</v>
      </c>
      <c r="E6592" s="18" t="s">
        <v>2995</v>
      </c>
      <c r="F6592" s="18" t="s">
        <v>3001</v>
      </c>
      <c r="G6592" s="18">
        <v>444</v>
      </c>
      <c r="H6592" s="18">
        <v>3.32</v>
      </c>
      <c r="I6592" s="18">
        <v>5.29</v>
      </c>
      <c r="Q6592"/>
    </row>
    <row r="6593" spans="2:17" x14ac:dyDescent="0.25">
      <c r="B6593" s="18">
        <v>2012</v>
      </c>
      <c r="C6593" s="18" t="s">
        <v>8</v>
      </c>
      <c r="D6593" s="18" t="s">
        <v>1573</v>
      </c>
      <c r="E6593" s="18" t="s">
        <v>2995</v>
      </c>
      <c r="F6593" s="18" t="s">
        <v>3002</v>
      </c>
      <c r="G6593" s="18">
        <v>432</v>
      </c>
      <c r="H6593" s="18">
        <v>3.17</v>
      </c>
      <c r="I6593" s="18">
        <v>5.26</v>
      </c>
      <c r="Q6593"/>
    </row>
    <row r="6594" spans="2:17" x14ac:dyDescent="0.25">
      <c r="B6594" s="18">
        <v>2012</v>
      </c>
      <c r="C6594" s="18" t="s">
        <v>8</v>
      </c>
      <c r="D6594" s="18" t="s">
        <v>1573</v>
      </c>
      <c r="E6594" s="18" t="s">
        <v>2995</v>
      </c>
      <c r="F6594" s="18" t="s">
        <v>3003</v>
      </c>
      <c r="G6594" s="18">
        <v>492</v>
      </c>
      <c r="H6594" s="18">
        <v>4.5999999999999996</v>
      </c>
      <c r="I6594" s="18">
        <v>5.31</v>
      </c>
      <c r="Q6594"/>
    </row>
    <row r="6595" spans="2:17" x14ac:dyDescent="0.25">
      <c r="B6595" s="18">
        <v>2012</v>
      </c>
      <c r="C6595" s="18" t="s">
        <v>8</v>
      </c>
      <c r="D6595" s="18" t="s">
        <v>1573</v>
      </c>
      <c r="E6595" s="18" t="s">
        <v>2995</v>
      </c>
      <c r="F6595" s="18" t="s">
        <v>3004</v>
      </c>
      <c r="G6595" s="18">
        <v>504</v>
      </c>
      <c r="H6595" s="18">
        <v>4.8099999999999996</v>
      </c>
      <c r="I6595" s="18">
        <v>5.42</v>
      </c>
      <c r="Q6595"/>
    </row>
    <row r="6596" spans="2:17" x14ac:dyDescent="0.25">
      <c r="B6596" s="18">
        <v>2012</v>
      </c>
      <c r="C6596" s="18" t="s">
        <v>8</v>
      </c>
      <c r="D6596" s="18" t="s">
        <v>277</v>
      </c>
      <c r="E6596" s="18" t="s">
        <v>3005</v>
      </c>
      <c r="F6596" s="18" t="s">
        <v>3006</v>
      </c>
      <c r="G6596" s="18">
        <v>804</v>
      </c>
      <c r="H6596" s="18">
        <v>2.76</v>
      </c>
      <c r="I6596" s="18">
        <v>3.28</v>
      </c>
      <c r="Q6596"/>
    </row>
    <row r="6597" spans="2:17" x14ac:dyDescent="0.25">
      <c r="B6597" s="18">
        <v>2012</v>
      </c>
      <c r="C6597" s="18" t="s">
        <v>8</v>
      </c>
      <c r="D6597" s="18" t="s">
        <v>277</v>
      </c>
      <c r="E6597" s="18" t="s">
        <v>3005</v>
      </c>
      <c r="F6597" s="18" t="s">
        <v>3007</v>
      </c>
      <c r="G6597" s="18">
        <v>1056</v>
      </c>
      <c r="H6597" s="18">
        <v>2.79</v>
      </c>
      <c r="I6597" s="18">
        <v>3.46</v>
      </c>
      <c r="Q6597"/>
    </row>
    <row r="6598" spans="2:17" x14ac:dyDescent="0.25">
      <c r="B6598" s="18">
        <v>2012</v>
      </c>
      <c r="C6598" s="18" t="s">
        <v>8</v>
      </c>
      <c r="D6598" s="18" t="s">
        <v>277</v>
      </c>
      <c r="E6598" s="18" t="s">
        <v>3005</v>
      </c>
      <c r="F6598" s="18" t="s">
        <v>3008</v>
      </c>
      <c r="G6598" s="18">
        <v>972</v>
      </c>
      <c r="H6598" s="18">
        <v>2.5499999999999998</v>
      </c>
      <c r="I6598" s="18">
        <v>3.44</v>
      </c>
      <c r="Q6598"/>
    </row>
    <row r="6599" spans="2:17" x14ac:dyDescent="0.25">
      <c r="B6599" s="18">
        <v>2012</v>
      </c>
      <c r="C6599" s="18" t="s">
        <v>8</v>
      </c>
      <c r="D6599" s="18" t="s">
        <v>277</v>
      </c>
      <c r="E6599" s="18" t="s">
        <v>3005</v>
      </c>
      <c r="F6599" s="18" t="s">
        <v>3009</v>
      </c>
      <c r="G6599" s="18">
        <v>1032</v>
      </c>
      <c r="H6599" s="18">
        <v>2.79</v>
      </c>
      <c r="I6599" s="18">
        <v>3.73</v>
      </c>
      <c r="Q6599"/>
    </row>
    <row r="6600" spans="2:17" x14ac:dyDescent="0.25">
      <c r="B6600" s="18">
        <v>2012</v>
      </c>
      <c r="C6600" s="18" t="s">
        <v>8</v>
      </c>
      <c r="D6600" s="18" t="s">
        <v>277</v>
      </c>
      <c r="E6600" s="18" t="s">
        <v>3005</v>
      </c>
      <c r="F6600" s="18" t="s">
        <v>3010</v>
      </c>
      <c r="G6600" s="18">
        <v>720</v>
      </c>
      <c r="H6600" s="18">
        <v>2.09</v>
      </c>
      <c r="I6600" s="18">
        <v>3.93</v>
      </c>
      <c r="Q6600"/>
    </row>
    <row r="6601" spans="2:17" x14ac:dyDescent="0.25">
      <c r="B6601" s="18">
        <v>2012</v>
      </c>
      <c r="C6601" s="18" t="s">
        <v>8</v>
      </c>
      <c r="D6601" s="18" t="s">
        <v>277</v>
      </c>
      <c r="E6601" s="18" t="s">
        <v>3005</v>
      </c>
      <c r="F6601" s="18" t="s">
        <v>3011</v>
      </c>
      <c r="G6601" s="18">
        <v>684</v>
      </c>
      <c r="H6601" s="18">
        <v>2.92</v>
      </c>
      <c r="I6601" s="18">
        <v>3.87</v>
      </c>
      <c r="Q6601"/>
    </row>
    <row r="6602" spans="2:17" x14ac:dyDescent="0.25">
      <c r="B6602" s="18">
        <v>2012</v>
      </c>
      <c r="C6602" s="18" t="s">
        <v>8</v>
      </c>
      <c r="D6602" s="18" t="s">
        <v>277</v>
      </c>
      <c r="E6602" s="18" t="s">
        <v>3005</v>
      </c>
      <c r="F6602" s="18" t="s">
        <v>3012</v>
      </c>
      <c r="G6602" s="18">
        <v>1080</v>
      </c>
      <c r="H6602" s="18">
        <v>2.11</v>
      </c>
      <c r="I6602" s="18">
        <v>3.76</v>
      </c>
      <c r="Q6602"/>
    </row>
    <row r="6603" spans="2:17" x14ac:dyDescent="0.25">
      <c r="B6603" s="18">
        <v>2012</v>
      </c>
      <c r="C6603" s="18" t="s">
        <v>8</v>
      </c>
      <c r="D6603" s="18" t="s">
        <v>277</v>
      </c>
      <c r="E6603" s="18" t="s">
        <v>3005</v>
      </c>
      <c r="F6603" s="18" t="s">
        <v>3013</v>
      </c>
      <c r="G6603" s="18">
        <v>876</v>
      </c>
      <c r="H6603" s="18">
        <v>2</v>
      </c>
      <c r="I6603" s="18">
        <v>4</v>
      </c>
      <c r="Q6603"/>
    </row>
    <row r="6604" spans="2:17" x14ac:dyDescent="0.25">
      <c r="B6604" s="18">
        <v>2012</v>
      </c>
      <c r="C6604" s="18" t="s">
        <v>8</v>
      </c>
      <c r="D6604" s="18" t="s">
        <v>277</v>
      </c>
      <c r="E6604" s="18" t="s">
        <v>3005</v>
      </c>
      <c r="F6604" s="18" t="s">
        <v>3014</v>
      </c>
      <c r="G6604" s="18">
        <v>624</v>
      </c>
      <c r="H6604" s="18">
        <v>2.88</v>
      </c>
      <c r="I6604" s="18">
        <v>3.52</v>
      </c>
      <c r="Q6604"/>
    </row>
    <row r="6605" spans="2:17" x14ac:dyDescent="0.25">
      <c r="B6605" s="18">
        <v>2012</v>
      </c>
      <c r="C6605" s="18" t="s">
        <v>8</v>
      </c>
      <c r="D6605" s="18" t="s">
        <v>277</v>
      </c>
      <c r="E6605" s="18" t="s">
        <v>3005</v>
      </c>
      <c r="F6605" s="18" t="s">
        <v>3015</v>
      </c>
      <c r="G6605" s="18">
        <v>1140</v>
      </c>
      <c r="H6605" s="18">
        <v>2.31</v>
      </c>
      <c r="I6605" s="18">
        <v>3.96</v>
      </c>
      <c r="Q6605"/>
    </row>
    <row r="6606" spans="2:17" x14ac:dyDescent="0.25">
      <c r="B6606" s="18">
        <v>2012</v>
      </c>
      <c r="C6606" s="18" t="s">
        <v>8</v>
      </c>
      <c r="D6606" s="18" t="s">
        <v>277</v>
      </c>
      <c r="E6606" s="18" t="s">
        <v>3005</v>
      </c>
      <c r="F6606" s="18" t="s">
        <v>3016</v>
      </c>
      <c r="G6606" s="18">
        <v>1092</v>
      </c>
      <c r="H6606" s="18">
        <v>2.13</v>
      </c>
      <c r="I6606" s="18">
        <v>3.69</v>
      </c>
      <c r="Q6606"/>
    </row>
    <row r="6607" spans="2:17" x14ac:dyDescent="0.25">
      <c r="B6607" s="18">
        <v>2012</v>
      </c>
      <c r="C6607" s="18" t="s">
        <v>8</v>
      </c>
      <c r="D6607" s="18" t="s">
        <v>277</v>
      </c>
      <c r="E6607" s="18" t="s">
        <v>3005</v>
      </c>
      <c r="F6607" s="18" t="s">
        <v>3017</v>
      </c>
      <c r="G6607" s="18">
        <v>660</v>
      </c>
      <c r="H6607" s="18">
        <v>2.12</v>
      </c>
      <c r="I6607" s="18">
        <v>3.45</v>
      </c>
      <c r="Q6607"/>
    </row>
    <row r="6608" spans="2:17" x14ac:dyDescent="0.25">
      <c r="B6608" s="18">
        <v>2012</v>
      </c>
      <c r="C6608" s="18" t="s">
        <v>8</v>
      </c>
      <c r="D6608" s="18" t="s">
        <v>277</v>
      </c>
      <c r="E6608" s="18" t="s">
        <v>3005</v>
      </c>
      <c r="F6608" s="18" t="s">
        <v>3018</v>
      </c>
      <c r="G6608" s="18">
        <v>948</v>
      </c>
      <c r="H6608" s="18">
        <v>2.34</v>
      </c>
      <c r="I6608" s="18">
        <v>3.5</v>
      </c>
      <c r="Q6608"/>
    </row>
    <row r="6609" spans="2:17" x14ac:dyDescent="0.25">
      <c r="B6609" s="18">
        <v>2012</v>
      </c>
      <c r="C6609" s="18" t="s">
        <v>8</v>
      </c>
      <c r="D6609" s="18" t="s">
        <v>277</v>
      </c>
      <c r="E6609" s="18" t="s">
        <v>3005</v>
      </c>
      <c r="F6609" s="18" t="s">
        <v>3019</v>
      </c>
      <c r="G6609" s="18">
        <v>1104</v>
      </c>
      <c r="H6609" s="18">
        <v>2.2799999999999998</v>
      </c>
      <c r="I6609" s="18">
        <v>3.82</v>
      </c>
      <c r="Q6609"/>
    </row>
    <row r="6610" spans="2:17" x14ac:dyDescent="0.25">
      <c r="B6610" s="18">
        <v>2012</v>
      </c>
      <c r="C6610" s="18" t="s">
        <v>8</v>
      </c>
      <c r="D6610" s="18" t="s">
        <v>277</v>
      </c>
      <c r="E6610" s="18" t="s">
        <v>3005</v>
      </c>
      <c r="F6610" s="18" t="s">
        <v>3020</v>
      </c>
      <c r="G6610" s="18">
        <v>1188</v>
      </c>
      <c r="H6610" s="18">
        <v>2.52</v>
      </c>
      <c r="I6610" s="18">
        <v>3.25</v>
      </c>
      <c r="Q6610"/>
    </row>
    <row r="6611" spans="2:17" x14ac:dyDescent="0.25">
      <c r="B6611" s="18">
        <v>2012</v>
      </c>
      <c r="C6611" s="18" t="s">
        <v>8</v>
      </c>
      <c r="D6611" s="18" t="s">
        <v>277</v>
      </c>
      <c r="E6611" s="18" t="s">
        <v>3005</v>
      </c>
      <c r="F6611" s="18" t="s">
        <v>3021</v>
      </c>
      <c r="G6611" s="18">
        <v>996</v>
      </c>
      <c r="H6611" s="18">
        <v>2.46</v>
      </c>
      <c r="I6611" s="18">
        <v>3.83</v>
      </c>
      <c r="Q6611"/>
    </row>
    <row r="6612" spans="2:17" x14ac:dyDescent="0.25">
      <c r="B6612" s="18">
        <v>2012</v>
      </c>
      <c r="C6612" s="18" t="s">
        <v>8</v>
      </c>
      <c r="D6612" s="18" t="s">
        <v>277</v>
      </c>
      <c r="E6612" s="18" t="s">
        <v>3005</v>
      </c>
      <c r="F6612" s="18" t="s">
        <v>3022</v>
      </c>
      <c r="G6612" s="18">
        <v>1152</v>
      </c>
      <c r="H6612" s="18">
        <v>2.06</v>
      </c>
      <c r="I6612" s="18">
        <v>3.61</v>
      </c>
      <c r="Q6612"/>
    </row>
    <row r="6613" spans="2:17" x14ac:dyDescent="0.25">
      <c r="B6613" s="18">
        <v>2012</v>
      </c>
      <c r="C6613" s="18" t="s">
        <v>8</v>
      </c>
      <c r="D6613" s="18" t="s">
        <v>277</v>
      </c>
      <c r="E6613" s="18" t="s">
        <v>3005</v>
      </c>
      <c r="F6613" s="18" t="s">
        <v>3023</v>
      </c>
      <c r="G6613" s="18">
        <v>1128</v>
      </c>
      <c r="H6613" s="18">
        <v>2.4300000000000002</v>
      </c>
      <c r="I6613" s="18">
        <v>3.37</v>
      </c>
      <c r="Q6613"/>
    </row>
    <row r="6614" spans="2:17" x14ac:dyDescent="0.25">
      <c r="B6614" s="18">
        <v>2012</v>
      </c>
      <c r="C6614" s="18" t="s">
        <v>8</v>
      </c>
      <c r="D6614" s="18" t="s">
        <v>277</v>
      </c>
      <c r="E6614" s="18" t="s">
        <v>3005</v>
      </c>
      <c r="F6614" s="18" t="s">
        <v>3024</v>
      </c>
      <c r="G6614" s="18">
        <v>960</v>
      </c>
      <c r="H6614" s="18">
        <v>2.11</v>
      </c>
      <c r="I6614" s="18">
        <v>3.63</v>
      </c>
      <c r="Q6614"/>
    </row>
    <row r="6615" spans="2:17" x14ac:dyDescent="0.25">
      <c r="B6615" s="18">
        <v>2012</v>
      </c>
      <c r="C6615" s="18" t="s">
        <v>8</v>
      </c>
      <c r="D6615" s="18" t="s">
        <v>277</v>
      </c>
      <c r="E6615" s="18" t="s">
        <v>3005</v>
      </c>
      <c r="F6615" s="18" t="s">
        <v>3025</v>
      </c>
      <c r="G6615" s="18">
        <v>816</v>
      </c>
      <c r="H6615" s="18">
        <v>2.99</v>
      </c>
      <c r="I6615" s="18">
        <v>3.5</v>
      </c>
      <c r="Q6615"/>
    </row>
    <row r="6616" spans="2:17" x14ac:dyDescent="0.25">
      <c r="B6616" s="18">
        <v>2012</v>
      </c>
      <c r="C6616" s="18" t="s">
        <v>8</v>
      </c>
      <c r="D6616" s="18" t="s">
        <v>277</v>
      </c>
      <c r="E6616" s="18" t="s">
        <v>3005</v>
      </c>
      <c r="F6616" s="18" t="s">
        <v>3026</v>
      </c>
      <c r="G6616" s="18">
        <v>720</v>
      </c>
      <c r="H6616" s="18">
        <v>2.37</v>
      </c>
      <c r="I6616" s="18">
        <v>3.36</v>
      </c>
      <c r="Q6616"/>
    </row>
    <row r="6617" spans="2:17" x14ac:dyDescent="0.25">
      <c r="B6617" s="18">
        <v>2012</v>
      </c>
      <c r="C6617" s="18" t="s">
        <v>8</v>
      </c>
      <c r="D6617" s="18" t="s">
        <v>277</v>
      </c>
      <c r="E6617" s="18" t="s">
        <v>3005</v>
      </c>
      <c r="F6617" s="18" t="s">
        <v>3027</v>
      </c>
      <c r="G6617" s="18">
        <v>936</v>
      </c>
      <c r="H6617" s="18">
        <v>2.15</v>
      </c>
      <c r="I6617" s="18">
        <v>3.73</v>
      </c>
      <c r="Q6617"/>
    </row>
    <row r="6618" spans="2:17" x14ac:dyDescent="0.25">
      <c r="B6618" s="18">
        <v>2012</v>
      </c>
      <c r="C6618" s="18" t="s">
        <v>8</v>
      </c>
      <c r="D6618" s="18" t="s">
        <v>277</v>
      </c>
      <c r="E6618" s="18" t="s">
        <v>3005</v>
      </c>
      <c r="F6618" s="18" t="s">
        <v>3028</v>
      </c>
      <c r="G6618" s="18">
        <v>1164</v>
      </c>
      <c r="H6618" s="18">
        <v>2.64</v>
      </c>
      <c r="I6618" s="18">
        <v>3.49</v>
      </c>
      <c r="Q6618"/>
    </row>
    <row r="6619" spans="2:17" x14ac:dyDescent="0.25">
      <c r="B6619" s="18">
        <v>2012</v>
      </c>
      <c r="C6619" s="18" t="s">
        <v>8</v>
      </c>
      <c r="D6619" s="18" t="s">
        <v>277</v>
      </c>
      <c r="E6619" s="18" t="s">
        <v>3005</v>
      </c>
      <c r="F6619" s="18" t="s">
        <v>3029</v>
      </c>
      <c r="G6619" s="18">
        <v>1200</v>
      </c>
      <c r="H6619" s="18">
        <v>2.0299999999999998</v>
      </c>
      <c r="I6619" s="18">
        <v>3.62</v>
      </c>
      <c r="Q6619"/>
    </row>
    <row r="6620" spans="2:17" x14ac:dyDescent="0.25">
      <c r="B6620" s="18">
        <v>2012</v>
      </c>
      <c r="C6620" s="18" t="s">
        <v>8</v>
      </c>
      <c r="D6620" s="18" t="s">
        <v>277</v>
      </c>
      <c r="E6620" s="18" t="s">
        <v>3005</v>
      </c>
      <c r="F6620" s="18" t="s">
        <v>3030</v>
      </c>
      <c r="G6620" s="18">
        <v>600</v>
      </c>
      <c r="H6620" s="18">
        <v>2.44</v>
      </c>
      <c r="I6620" s="18">
        <v>3.45</v>
      </c>
      <c r="Q6620"/>
    </row>
    <row r="6621" spans="2:17" x14ac:dyDescent="0.25">
      <c r="B6621" s="18">
        <v>2012</v>
      </c>
      <c r="C6621" s="18" t="s">
        <v>8</v>
      </c>
      <c r="D6621" s="18" t="s">
        <v>277</v>
      </c>
      <c r="E6621" s="18" t="s">
        <v>3005</v>
      </c>
      <c r="F6621" s="18" t="s">
        <v>3031</v>
      </c>
      <c r="G6621" s="18">
        <v>768</v>
      </c>
      <c r="H6621" s="18">
        <v>2.02</v>
      </c>
      <c r="I6621" s="18">
        <v>3.44</v>
      </c>
      <c r="Q6621"/>
    </row>
    <row r="6622" spans="2:17" x14ac:dyDescent="0.25">
      <c r="B6622" s="18">
        <v>2012</v>
      </c>
      <c r="C6622" s="18" t="s">
        <v>8</v>
      </c>
      <c r="D6622" s="18" t="s">
        <v>277</v>
      </c>
      <c r="E6622" s="18" t="s">
        <v>3005</v>
      </c>
      <c r="F6622" s="18" t="s">
        <v>3032</v>
      </c>
      <c r="G6622" s="18">
        <v>792</v>
      </c>
      <c r="H6622" s="18">
        <v>2.7</v>
      </c>
      <c r="I6622" s="18">
        <v>3.53</v>
      </c>
      <c r="Q6622"/>
    </row>
    <row r="6623" spans="2:17" x14ac:dyDescent="0.25">
      <c r="B6623" s="18">
        <v>2012</v>
      </c>
      <c r="C6623" s="18" t="s">
        <v>8</v>
      </c>
      <c r="D6623" s="18" t="s">
        <v>277</v>
      </c>
      <c r="E6623" s="18" t="s">
        <v>3005</v>
      </c>
      <c r="F6623" s="18" t="s">
        <v>3033</v>
      </c>
      <c r="G6623" s="18">
        <v>912</v>
      </c>
      <c r="H6623" s="18">
        <v>2.3199999999999998</v>
      </c>
      <c r="I6623" s="18">
        <v>3.26</v>
      </c>
      <c r="Q6623"/>
    </row>
    <row r="6624" spans="2:17" x14ac:dyDescent="0.25">
      <c r="B6624" s="18">
        <v>2012</v>
      </c>
      <c r="C6624" s="18" t="s">
        <v>8</v>
      </c>
      <c r="D6624" s="18" t="s">
        <v>277</v>
      </c>
      <c r="E6624" s="18" t="s">
        <v>3005</v>
      </c>
      <c r="F6624" s="18" t="s">
        <v>3034</v>
      </c>
      <c r="G6624" s="18">
        <v>720</v>
      </c>
      <c r="H6624" s="18">
        <v>2.91</v>
      </c>
      <c r="I6624" s="18">
        <v>3.92</v>
      </c>
      <c r="Q6624"/>
    </row>
    <row r="6625" spans="2:17" x14ac:dyDescent="0.25">
      <c r="B6625" s="18">
        <v>2012</v>
      </c>
      <c r="C6625" s="18" t="s">
        <v>8</v>
      </c>
      <c r="D6625" s="18" t="s">
        <v>277</v>
      </c>
      <c r="E6625" s="18" t="s">
        <v>3005</v>
      </c>
      <c r="F6625" s="18" t="s">
        <v>3035</v>
      </c>
      <c r="G6625" s="18">
        <v>672</v>
      </c>
      <c r="H6625" s="18">
        <v>2.25</v>
      </c>
      <c r="I6625" s="18">
        <v>3.42</v>
      </c>
      <c r="Q6625"/>
    </row>
    <row r="6626" spans="2:17" x14ac:dyDescent="0.25">
      <c r="B6626" s="18">
        <v>2012</v>
      </c>
      <c r="C6626" s="18" t="s">
        <v>8</v>
      </c>
      <c r="D6626" s="18" t="s">
        <v>277</v>
      </c>
      <c r="E6626" s="18" t="s">
        <v>3005</v>
      </c>
      <c r="F6626" s="18" t="s">
        <v>3036</v>
      </c>
      <c r="G6626" s="18">
        <v>1152</v>
      </c>
      <c r="H6626" s="18">
        <v>2.4300000000000002</v>
      </c>
      <c r="I6626" s="18">
        <v>3.87</v>
      </c>
      <c r="Q6626"/>
    </row>
    <row r="6627" spans="2:17" x14ac:dyDescent="0.25">
      <c r="B6627" s="18">
        <v>2012</v>
      </c>
      <c r="C6627" s="18" t="s">
        <v>8</v>
      </c>
      <c r="D6627" s="18" t="s">
        <v>277</v>
      </c>
      <c r="E6627" s="18" t="s">
        <v>3005</v>
      </c>
      <c r="F6627" s="18" t="s">
        <v>3037</v>
      </c>
      <c r="G6627" s="18">
        <v>768</v>
      </c>
      <c r="H6627" s="18">
        <v>2.16</v>
      </c>
      <c r="I6627" s="18">
        <v>3.3</v>
      </c>
      <c r="Q6627"/>
    </row>
    <row r="6628" spans="2:17" x14ac:dyDescent="0.25">
      <c r="B6628" s="18">
        <v>2012</v>
      </c>
      <c r="C6628" s="18" t="s">
        <v>8</v>
      </c>
      <c r="D6628" s="18" t="s">
        <v>277</v>
      </c>
      <c r="E6628" s="18" t="s">
        <v>3005</v>
      </c>
      <c r="F6628" s="18" t="s">
        <v>3038</v>
      </c>
      <c r="G6628" s="18">
        <v>648</v>
      </c>
      <c r="H6628" s="18">
        <v>2.9</v>
      </c>
      <c r="I6628" s="18">
        <v>3.46</v>
      </c>
      <c r="Q6628"/>
    </row>
    <row r="6629" spans="2:17" x14ac:dyDescent="0.25">
      <c r="B6629" s="18">
        <v>2012</v>
      </c>
      <c r="C6629" s="18" t="s">
        <v>8</v>
      </c>
      <c r="D6629" s="18" t="s">
        <v>277</v>
      </c>
      <c r="E6629" s="18" t="s">
        <v>3005</v>
      </c>
      <c r="F6629" s="18" t="s">
        <v>3039</v>
      </c>
      <c r="G6629" s="18">
        <v>612</v>
      </c>
      <c r="H6629" s="18">
        <v>2.36</v>
      </c>
      <c r="I6629" s="18">
        <v>3.74</v>
      </c>
      <c r="Q6629"/>
    </row>
    <row r="6630" spans="2:17" x14ac:dyDescent="0.25">
      <c r="B6630" s="18">
        <v>2012</v>
      </c>
      <c r="C6630" s="18" t="s">
        <v>8</v>
      </c>
      <c r="D6630" s="18" t="s">
        <v>277</v>
      </c>
      <c r="E6630" s="18" t="s">
        <v>3005</v>
      </c>
      <c r="F6630" s="18" t="s">
        <v>3040</v>
      </c>
      <c r="G6630" s="18">
        <v>1152</v>
      </c>
      <c r="H6630" s="18">
        <v>2.93</v>
      </c>
      <c r="I6630" s="18">
        <v>3.79</v>
      </c>
      <c r="Q6630"/>
    </row>
    <row r="6631" spans="2:17" x14ac:dyDescent="0.25">
      <c r="B6631" s="18">
        <v>2012</v>
      </c>
      <c r="C6631" s="18" t="s">
        <v>8</v>
      </c>
      <c r="D6631" s="18" t="s">
        <v>277</v>
      </c>
      <c r="E6631" s="18" t="s">
        <v>3005</v>
      </c>
      <c r="F6631" s="18" t="s">
        <v>3041</v>
      </c>
      <c r="G6631" s="18">
        <v>1152</v>
      </c>
      <c r="H6631" s="18">
        <v>2.09</v>
      </c>
      <c r="I6631" s="18">
        <v>3.95</v>
      </c>
      <c r="Q6631"/>
    </row>
    <row r="6632" spans="2:17" x14ac:dyDescent="0.25">
      <c r="B6632" s="18">
        <v>2012</v>
      </c>
      <c r="C6632" s="18" t="s">
        <v>8</v>
      </c>
      <c r="D6632" s="18" t="s">
        <v>277</v>
      </c>
      <c r="E6632" s="18" t="s">
        <v>3005</v>
      </c>
      <c r="F6632" s="18" t="s">
        <v>3042</v>
      </c>
      <c r="G6632" s="18">
        <v>876</v>
      </c>
      <c r="H6632" s="18">
        <v>2.76</v>
      </c>
      <c r="I6632" s="18">
        <v>3.62</v>
      </c>
      <c r="Q6632"/>
    </row>
    <row r="6633" spans="2:17" x14ac:dyDescent="0.25">
      <c r="B6633" s="18">
        <v>2012</v>
      </c>
      <c r="C6633" s="18" t="s">
        <v>8</v>
      </c>
      <c r="D6633" s="18" t="s">
        <v>277</v>
      </c>
      <c r="E6633" s="18" t="s">
        <v>3005</v>
      </c>
      <c r="F6633" s="18" t="s">
        <v>3043</v>
      </c>
      <c r="G6633" s="18">
        <v>840</v>
      </c>
      <c r="H6633" s="18">
        <v>2.42</v>
      </c>
      <c r="I6633" s="18">
        <v>3.42</v>
      </c>
      <c r="Q6633"/>
    </row>
    <row r="6634" spans="2:17" x14ac:dyDescent="0.25">
      <c r="B6634" s="18">
        <v>2012</v>
      </c>
      <c r="C6634" s="18" t="s">
        <v>8</v>
      </c>
      <c r="D6634" s="18" t="s">
        <v>277</v>
      </c>
      <c r="E6634" s="18" t="s">
        <v>3005</v>
      </c>
      <c r="F6634" s="18" t="s">
        <v>3044</v>
      </c>
      <c r="G6634" s="18">
        <v>636</v>
      </c>
      <c r="H6634" s="18">
        <v>2.61</v>
      </c>
      <c r="I6634" s="18">
        <v>3.3</v>
      </c>
      <c r="Q6634"/>
    </row>
    <row r="6635" spans="2:17" x14ac:dyDescent="0.25">
      <c r="B6635" s="18">
        <v>2012</v>
      </c>
      <c r="C6635" s="18" t="s">
        <v>8</v>
      </c>
      <c r="D6635" s="18" t="s">
        <v>277</v>
      </c>
      <c r="E6635" s="18" t="s">
        <v>3005</v>
      </c>
      <c r="F6635" s="18" t="s">
        <v>3045</v>
      </c>
      <c r="G6635" s="18">
        <v>708</v>
      </c>
      <c r="H6635" s="18">
        <v>2.04</v>
      </c>
      <c r="I6635" s="18">
        <v>3.76</v>
      </c>
      <c r="Q6635"/>
    </row>
    <row r="6636" spans="2:17" x14ac:dyDescent="0.25">
      <c r="B6636" s="18">
        <v>2012</v>
      </c>
      <c r="C6636" s="18" t="s">
        <v>8</v>
      </c>
      <c r="D6636" s="18" t="s">
        <v>277</v>
      </c>
      <c r="E6636" s="18" t="s">
        <v>3005</v>
      </c>
      <c r="F6636" s="18" t="s">
        <v>3046</v>
      </c>
      <c r="G6636" s="18">
        <v>936</v>
      </c>
      <c r="H6636" s="18">
        <v>2.69</v>
      </c>
      <c r="I6636" s="18">
        <v>3.75</v>
      </c>
      <c r="Q6636"/>
    </row>
    <row r="6637" spans="2:17" x14ac:dyDescent="0.25">
      <c r="B6637" s="18">
        <v>2012</v>
      </c>
      <c r="C6637" s="18" t="s">
        <v>8</v>
      </c>
      <c r="D6637" s="18" t="s">
        <v>277</v>
      </c>
      <c r="E6637" s="18" t="s">
        <v>3005</v>
      </c>
      <c r="F6637" s="18" t="s">
        <v>3047</v>
      </c>
      <c r="G6637" s="18">
        <v>660</v>
      </c>
      <c r="H6637" s="18">
        <v>2.23</v>
      </c>
      <c r="I6637" s="18">
        <v>3.36</v>
      </c>
      <c r="Q6637"/>
    </row>
    <row r="6638" spans="2:17" x14ac:dyDescent="0.25">
      <c r="B6638" s="18">
        <v>2012</v>
      </c>
      <c r="C6638" s="18" t="s">
        <v>8</v>
      </c>
      <c r="D6638" s="18" t="s">
        <v>277</v>
      </c>
      <c r="E6638" s="18" t="s">
        <v>3005</v>
      </c>
      <c r="F6638" s="18" t="s">
        <v>3048</v>
      </c>
      <c r="G6638" s="18">
        <v>816</v>
      </c>
      <c r="H6638" s="18">
        <v>2.25</v>
      </c>
      <c r="I6638" s="18">
        <v>3.43</v>
      </c>
      <c r="Q6638"/>
    </row>
    <row r="6639" spans="2:17" x14ac:dyDescent="0.25">
      <c r="B6639" s="18">
        <v>2012</v>
      </c>
      <c r="C6639" s="18" t="s">
        <v>8</v>
      </c>
      <c r="D6639" s="18" t="s">
        <v>277</v>
      </c>
      <c r="E6639" s="18" t="s">
        <v>3005</v>
      </c>
      <c r="F6639" s="18" t="s">
        <v>3049</v>
      </c>
      <c r="G6639" s="18">
        <v>684</v>
      </c>
      <c r="H6639" s="18">
        <v>2.46</v>
      </c>
      <c r="I6639" s="18">
        <v>3.55</v>
      </c>
      <c r="Q6639"/>
    </row>
    <row r="6640" spans="2:17" x14ac:dyDescent="0.25">
      <c r="B6640" s="18">
        <v>2012</v>
      </c>
      <c r="C6640" s="18" t="s">
        <v>8</v>
      </c>
      <c r="D6640" s="18" t="s">
        <v>277</v>
      </c>
      <c r="E6640" s="18" t="s">
        <v>3005</v>
      </c>
      <c r="F6640" s="18" t="s">
        <v>3050</v>
      </c>
      <c r="G6640" s="18">
        <v>768</v>
      </c>
      <c r="H6640" s="18">
        <v>2.54</v>
      </c>
      <c r="I6640" s="18">
        <v>3.97</v>
      </c>
      <c r="Q6640"/>
    </row>
    <row r="6641" spans="2:17" x14ac:dyDescent="0.25">
      <c r="B6641" s="18">
        <v>2012</v>
      </c>
      <c r="C6641" s="18" t="s">
        <v>8</v>
      </c>
      <c r="D6641" s="18" t="s">
        <v>277</v>
      </c>
      <c r="E6641" s="18" t="s">
        <v>3005</v>
      </c>
      <c r="F6641" s="18" t="s">
        <v>3051</v>
      </c>
      <c r="G6641" s="18">
        <v>840</v>
      </c>
      <c r="H6641" s="18">
        <v>2.4500000000000002</v>
      </c>
      <c r="I6641" s="18">
        <v>3.32</v>
      </c>
      <c r="Q6641"/>
    </row>
    <row r="6642" spans="2:17" x14ac:dyDescent="0.25">
      <c r="B6642" s="18">
        <v>2012</v>
      </c>
      <c r="C6642" s="18" t="s">
        <v>8</v>
      </c>
      <c r="D6642" s="18" t="s">
        <v>277</v>
      </c>
      <c r="E6642" s="18" t="s">
        <v>3005</v>
      </c>
      <c r="F6642" s="18" t="s">
        <v>3052</v>
      </c>
      <c r="G6642" s="18">
        <v>612</v>
      </c>
      <c r="H6642" s="18">
        <v>2.72</v>
      </c>
      <c r="I6642" s="18">
        <v>3.23</v>
      </c>
      <c r="Q6642"/>
    </row>
    <row r="6643" spans="2:17" x14ac:dyDescent="0.25">
      <c r="B6643" s="18">
        <v>2012</v>
      </c>
      <c r="C6643" s="18" t="s">
        <v>8</v>
      </c>
      <c r="D6643" s="18" t="s">
        <v>277</v>
      </c>
      <c r="E6643" s="18" t="s">
        <v>3005</v>
      </c>
      <c r="F6643" s="18" t="s">
        <v>3053</v>
      </c>
      <c r="G6643" s="18">
        <v>1020</v>
      </c>
      <c r="H6643" s="18">
        <v>2.67</v>
      </c>
      <c r="I6643" s="18">
        <v>3.83</v>
      </c>
      <c r="Q6643"/>
    </row>
    <row r="6644" spans="2:17" x14ac:dyDescent="0.25">
      <c r="B6644" s="18">
        <v>2012</v>
      </c>
      <c r="C6644" s="18" t="s">
        <v>8</v>
      </c>
      <c r="D6644" s="18" t="s">
        <v>277</v>
      </c>
      <c r="E6644" s="18" t="s">
        <v>3005</v>
      </c>
      <c r="F6644" s="18" t="s">
        <v>3054</v>
      </c>
      <c r="G6644" s="18">
        <v>984</v>
      </c>
      <c r="H6644" s="18">
        <v>2.3199999999999998</v>
      </c>
      <c r="I6644" s="18">
        <v>3.29</v>
      </c>
      <c r="Q6644"/>
    </row>
    <row r="6645" spans="2:17" x14ac:dyDescent="0.25">
      <c r="B6645" s="18">
        <v>2012</v>
      </c>
      <c r="C6645" s="18" t="s">
        <v>8</v>
      </c>
      <c r="D6645" s="18" t="s">
        <v>277</v>
      </c>
      <c r="E6645" s="18" t="s">
        <v>3005</v>
      </c>
      <c r="F6645" s="18" t="s">
        <v>3055</v>
      </c>
      <c r="G6645" s="18">
        <v>1104</v>
      </c>
      <c r="H6645" s="18">
        <v>2.8</v>
      </c>
      <c r="I6645" s="18">
        <v>3.77</v>
      </c>
      <c r="Q6645"/>
    </row>
    <row r="6646" spans="2:17" x14ac:dyDescent="0.25">
      <c r="B6646" s="18">
        <v>2012</v>
      </c>
      <c r="C6646" s="18" t="s">
        <v>8</v>
      </c>
      <c r="D6646" s="18" t="s">
        <v>277</v>
      </c>
      <c r="E6646" s="18" t="s">
        <v>3005</v>
      </c>
      <c r="F6646" s="18" t="s">
        <v>3056</v>
      </c>
      <c r="G6646" s="18">
        <v>996</v>
      </c>
      <c r="H6646" s="18">
        <v>2.6</v>
      </c>
      <c r="I6646" s="18">
        <v>3.95</v>
      </c>
      <c r="Q6646"/>
    </row>
    <row r="6647" spans="2:17" x14ac:dyDescent="0.25">
      <c r="B6647" s="18">
        <v>2012</v>
      </c>
      <c r="C6647" s="18" t="s">
        <v>8</v>
      </c>
      <c r="D6647" s="18" t="s">
        <v>277</v>
      </c>
      <c r="E6647" s="18" t="s">
        <v>3005</v>
      </c>
      <c r="F6647" s="18" t="s">
        <v>3057</v>
      </c>
      <c r="G6647" s="18">
        <v>948</v>
      </c>
      <c r="H6647" s="18">
        <v>2.77</v>
      </c>
      <c r="I6647" s="18">
        <v>3.47</v>
      </c>
      <c r="Q6647"/>
    </row>
    <row r="6648" spans="2:17" x14ac:dyDescent="0.25">
      <c r="B6648" s="18">
        <v>2012</v>
      </c>
      <c r="C6648" s="18" t="s">
        <v>8</v>
      </c>
      <c r="D6648" s="18" t="s">
        <v>277</v>
      </c>
      <c r="E6648" s="18" t="s">
        <v>3005</v>
      </c>
      <c r="F6648" s="18" t="s">
        <v>3058</v>
      </c>
      <c r="G6648" s="18">
        <v>720</v>
      </c>
      <c r="H6648" s="18">
        <v>2.91</v>
      </c>
      <c r="I6648" s="18">
        <v>4</v>
      </c>
      <c r="Q6648"/>
    </row>
    <row r="6649" spans="2:17" x14ac:dyDescent="0.25">
      <c r="B6649" s="18">
        <v>2012</v>
      </c>
      <c r="C6649" s="18" t="s">
        <v>8</v>
      </c>
      <c r="D6649" s="18" t="s">
        <v>277</v>
      </c>
      <c r="E6649" s="18" t="s">
        <v>3005</v>
      </c>
      <c r="F6649" s="18" t="s">
        <v>3059</v>
      </c>
      <c r="G6649" s="18">
        <v>1080</v>
      </c>
      <c r="H6649" s="18">
        <v>2.72</v>
      </c>
      <c r="I6649" s="18">
        <v>3.56</v>
      </c>
      <c r="Q6649"/>
    </row>
    <row r="6650" spans="2:17" x14ac:dyDescent="0.25">
      <c r="B6650" s="18">
        <v>2012</v>
      </c>
      <c r="C6650" s="18" t="s">
        <v>8</v>
      </c>
      <c r="D6650" s="18" t="s">
        <v>277</v>
      </c>
      <c r="E6650" s="18" t="s">
        <v>3005</v>
      </c>
      <c r="F6650" s="18" t="s">
        <v>3060</v>
      </c>
      <c r="G6650" s="18">
        <v>828</v>
      </c>
      <c r="H6650" s="18">
        <v>2.52</v>
      </c>
      <c r="I6650" s="18">
        <v>3.42</v>
      </c>
      <c r="Q6650"/>
    </row>
    <row r="6651" spans="2:17" x14ac:dyDescent="0.25">
      <c r="B6651" s="18">
        <v>2012</v>
      </c>
      <c r="C6651" s="18" t="s">
        <v>8</v>
      </c>
      <c r="D6651" s="18" t="s">
        <v>277</v>
      </c>
      <c r="E6651" s="18" t="s">
        <v>3005</v>
      </c>
      <c r="F6651" s="18" t="s">
        <v>3061</v>
      </c>
      <c r="G6651" s="18">
        <v>756</v>
      </c>
      <c r="H6651" s="18">
        <v>2.75</v>
      </c>
      <c r="I6651" s="18">
        <v>3.24</v>
      </c>
      <c r="Q6651"/>
    </row>
    <row r="6652" spans="2:17" x14ac:dyDescent="0.25">
      <c r="B6652" s="18">
        <v>2012</v>
      </c>
      <c r="C6652" s="18" t="s">
        <v>8</v>
      </c>
      <c r="D6652" s="18" t="s">
        <v>277</v>
      </c>
      <c r="E6652" s="18" t="s">
        <v>3005</v>
      </c>
      <c r="F6652" s="18" t="s">
        <v>3062</v>
      </c>
      <c r="G6652" s="18">
        <v>624</v>
      </c>
      <c r="H6652" s="18">
        <v>2.67</v>
      </c>
      <c r="I6652" s="18">
        <v>3.3</v>
      </c>
      <c r="Q6652"/>
    </row>
    <row r="6653" spans="2:17" x14ac:dyDescent="0.25">
      <c r="B6653" s="18">
        <v>2012</v>
      </c>
      <c r="C6653" s="18" t="s">
        <v>8</v>
      </c>
      <c r="D6653" s="18" t="s">
        <v>277</v>
      </c>
      <c r="E6653" s="18" t="s">
        <v>3005</v>
      </c>
      <c r="F6653" s="18" t="s">
        <v>3063</v>
      </c>
      <c r="G6653" s="18">
        <v>792</v>
      </c>
      <c r="H6653" s="18">
        <v>2.86</v>
      </c>
      <c r="I6653" s="18">
        <v>3.32</v>
      </c>
      <c r="Q6653"/>
    </row>
    <row r="6654" spans="2:17" x14ac:dyDescent="0.25">
      <c r="B6654" s="18">
        <v>2012</v>
      </c>
      <c r="C6654" s="18" t="s">
        <v>8</v>
      </c>
      <c r="D6654" s="18" t="s">
        <v>277</v>
      </c>
      <c r="E6654" s="18" t="s">
        <v>3005</v>
      </c>
      <c r="F6654" s="18" t="s">
        <v>3064</v>
      </c>
      <c r="G6654" s="18">
        <v>1152</v>
      </c>
      <c r="H6654" s="18">
        <v>2.92</v>
      </c>
      <c r="I6654" s="18">
        <v>3.22</v>
      </c>
      <c r="Q6654"/>
    </row>
    <row r="6655" spans="2:17" x14ac:dyDescent="0.25">
      <c r="B6655" s="18">
        <v>2012</v>
      </c>
      <c r="C6655" s="18" t="s">
        <v>8</v>
      </c>
      <c r="D6655" s="18" t="s">
        <v>277</v>
      </c>
      <c r="E6655" s="18" t="s">
        <v>3005</v>
      </c>
      <c r="F6655" s="18" t="s">
        <v>3065</v>
      </c>
      <c r="G6655" s="18">
        <v>1056</v>
      </c>
      <c r="H6655" s="18">
        <v>2.62</v>
      </c>
      <c r="I6655" s="18">
        <v>3.49</v>
      </c>
      <c r="Q6655"/>
    </row>
    <row r="6656" spans="2:17" x14ac:dyDescent="0.25">
      <c r="B6656" s="18">
        <v>2012</v>
      </c>
      <c r="C6656" s="18" t="s">
        <v>8</v>
      </c>
      <c r="D6656" s="18" t="s">
        <v>277</v>
      </c>
      <c r="E6656" s="18" t="s">
        <v>3005</v>
      </c>
      <c r="F6656" s="18" t="s">
        <v>3066</v>
      </c>
      <c r="G6656" s="18">
        <v>1188</v>
      </c>
      <c r="H6656" s="18">
        <v>2.41</v>
      </c>
      <c r="I6656" s="18">
        <v>3.93</v>
      </c>
      <c r="Q6656"/>
    </row>
    <row r="6657" spans="2:17" x14ac:dyDescent="0.25">
      <c r="B6657" s="18">
        <v>2012</v>
      </c>
      <c r="C6657" s="18" t="s">
        <v>8</v>
      </c>
      <c r="D6657" s="18" t="s">
        <v>277</v>
      </c>
      <c r="E6657" s="18" t="s">
        <v>3005</v>
      </c>
      <c r="F6657" s="18" t="s">
        <v>3067</v>
      </c>
      <c r="G6657" s="18">
        <v>816</v>
      </c>
      <c r="H6657" s="18">
        <v>2.13</v>
      </c>
      <c r="I6657" s="18">
        <v>3.34</v>
      </c>
      <c r="Q6657"/>
    </row>
    <row r="6658" spans="2:17" x14ac:dyDescent="0.25">
      <c r="B6658" s="18">
        <v>2012</v>
      </c>
      <c r="C6658" s="18" t="s">
        <v>8</v>
      </c>
      <c r="D6658" s="18" t="s">
        <v>277</v>
      </c>
      <c r="E6658" s="18" t="s">
        <v>3005</v>
      </c>
      <c r="F6658" s="18" t="s">
        <v>3068</v>
      </c>
      <c r="G6658" s="18">
        <v>1200</v>
      </c>
      <c r="H6658" s="18">
        <v>2.98</v>
      </c>
      <c r="I6658" s="18">
        <v>3.38</v>
      </c>
      <c r="Q6658"/>
    </row>
    <row r="6659" spans="2:17" x14ac:dyDescent="0.25">
      <c r="B6659" s="18">
        <v>2012</v>
      </c>
      <c r="C6659" s="18" t="s">
        <v>8</v>
      </c>
      <c r="D6659" s="18" t="s">
        <v>277</v>
      </c>
      <c r="E6659" s="18" t="s">
        <v>3005</v>
      </c>
      <c r="F6659" s="18" t="s">
        <v>3069</v>
      </c>
      <c r="G6659" s="18">
        <v>1116</v>
      </c>
      <c r="H6659" s="18">
        <v>2.42</v>
      </c>
      <c r="I6659" s="18">
        <v>3.32</v>
      </c>
      <c r="Q6659"/>
    </row>
    <row r="6660" spans="2:17" x14ac:dyDescent="0.25">
      <c r="B6660" s="18">
        <v>2012</v>
      </c>
      <c r="C6660" s="18" t="s">
        <v>8</v>
      </c>
      <c r="D6660" s="18" t="s">
        <v>277</v>
      </c>
      <c r="E6660" s="18" t="s">
        <v>3005</v>
      </c>
      <c r="F6660" s="18" t="s">
        <v>3070</v>
      </c>
      <c r="G6660" s="18">
        <v>1140</v>
      </c>
      <c r="H6660" s="18">
        <v>2.83</v>
      </c>
      <c r="I6660" s="18">
        <v>3.35</v>
      </c>
      <c r="Q6660"/>
    </row>
    <row r="6661" spans="2:17" x14ac:dyDescent="0.25">
      <c r="B6661" s="18">
        <v>2012</v>
      </c>
      <c r="C6661" s="18" t="s">
        <v>8</v>
      </c>
      <c r="D6661" s="18" t="s">
        <v>277</v>
      </c>
      <c r="E6661" s="18" t="s">
        <v>3005</v>
      </c>
      <c r="F6661" s="18" t="s">
        <v>3071</v>
      </c>
      <c r="G6661" s="18">
        <v>660</v>
      </c>
      <c r="H6661" s="18">
        <v>2.71</v>
      </c>
      <c r="I6661" s="18">
        <v>3.38</v>
      </c>
      <c r="Q6661"/>
    </row>
    <row r="6662" spans="2:17" x14ac:dyDescent="0.25">
      <c r="B6662" s="18">
        <v>2012</v>
      </c>
      <c r="C6662" s="18" t="s">
        <v>8</v>
      </c>
      <c r="D6662" s="18" t="s">
        <v>277</v>
      </c>
      <c r="E6662" s="18" t="s">
        <v>3005</v>
      </c>
      <c r="F6662" s="18" t="s">
        <v>3072</v>
      </c>
      <c r="G6662" s="18">
        <v>828</v>
      </c>
      <c r="H6662" s="18">
        <v>2.72</v>
      </c>
      <c r="I6662" s="18">
        <v>3.78</v>
      </c>
      <c r="Q6662"/>
    </row>
    <row r="6663" spans="2:17" x14ac:dyDescent="0.25">
      <c r="B6663" s="18">
        <v>2012</v>
      </c>
      <c r="C6663" s="18" t="s">
        <v>8</v>
      </c>
      <c r="D6663" s="18" t="s">
        <v>277</v>
      </c>
      <c r="E6663" s="18" t="s">
        <v>3005</v>
      </c>
      <c r="F6663" s="18" t="s">
        <v>3073</v>
      </c>
      <c r="G6663" s="18">
        <v>996</v>
      </c>
      <c r="H6663" s="18">
        <v>2.11</v>
      </c>
      <c r="I6663" s="18">
        <v>3.59</v>
      </c>
      <c r="Q6663"/>
    </row>
    <row r="6664" spans="2:17" x14ac:dyDescent="0.25">
      <c r="B6664" s="18">
        <v>2012</v>
      </c>
      <c r="C6664" s="18" t="s">
        <v>8</v>
      </c>
      <c r="D6664" s="18" t="s">
        <v>277</v>
      </c>
      <c r="E6664" s="18" t="s">
        <v>3005</v>
      </c>
      <c r="F6664" s="18" t="s">
        <v>3074</v>
      </c>
      <c r="G6664" s="18">
        <v>600</v>
      </c>
      <c r="H6664" s="18">
        <v>2.37</v>
      </c>
      <c r="I6664" s="18">
        <v>3.34</v>
      </c>
      <c r="Q6664"/>
    </row>
    <row r="6665" spans="2:17" x14ac:dyDescent="0.25">
      <c r="B6665" s="18">
        <v>2012</v>
      </c>
      <c r="C6665" s="18" t="s">
        <v>8</v>
      </c>
      <c r="D6665" s="18" t="s">
        <v>277</v>
      </c>
      <c r="E6665" s="18" t="s">
        <v>3005</v>
      </c>
      <c r="F6665" s="18" t="s">
        <v>3075</v>
      </c>
      <c r="G6665" s="18">
        <v>1056</v>
      </c>
      <c r="H6665" s="18">
        <v>2.4700000000000002</v>
      </c>
      <c r="I6665" s="18">
        <v>3.47</v>
      </c>
      <c r="Q6665"/>
    </row>
    <row r="6666" spans="2:17" x14ac:dyDescent="0.25">
      <c r="B6666" s="18">
        <v>2012</v>
      </c>
      <c r="C6666" s="18" t="s">
        <v>8</v>
      </c>
      <c r="D6666" s="18" t="s">
        <v>277</v>
      </c>
      <c r="E6666" s="18" t="s">
        <v>3005</v>
      </c>
      <c r="F6666" s="18" t="s">
        <v>3076</v>
      </c>
      <c r="G6666" s="18">
        <v>780</v>
      </c>
      <c r="H6666" s="18">
        <v>2.25</v>
      </c>
      <c r="I6666" s="18">
        <v>3.63</v>
      </c>
      <c r="Q6666"/>
    </row>
    <row r="6667" spans="2:17" x14ac:dyDescent="0.25">
      <c r="B6667" s="18">
        <v>2012</v>
      </c>
      <c r="C6667" s="18" t="s">
        <v>8</v>
      </c>
      <c r="D6667" s="18" t="s">
        <v>277</v>
      </c>
      <c r="E6667" s="18" t="s">
        <v>3005</v>
      </c>
      <c r="F6667" s="18" t="s">
        <v>3077</v>
      </c>
      <c r="G6667" s="18">
        <v>1176</v>
      </c>
      <c r="H6667" s="18">
        <v>2.74</v>
      </c>
      <c r="I6667" s="18">
        <v>3.27</v>
      </c>
      <c r="Q6667"/>
    </row>
    <row r="6668" spans="2:17" x14ac:dyDescent="0.25">
      <c r="B6668" s="18">
        <v>2012</v>
      </c>
      <c r="C6668" s="18" t="s">
        <v>8</v>
      </c>
      <c r="D6668" s="18" t="s">
        <v>277</v>
      </c>
      <c r="E6668" s="18" t="s">
        <v>3005</v>
      </c>
      <c r="F6668" s="18" t="s">
        <v>3078</v>
      </c>
      <c r="G6668" s="18">
        <v>828</v>
      </c>
      <c r="H6668" s="18">
        <v>2.0499999999999998</v>
      </c>
      <c r="I6668" s="18">
        <v>3.37</v>
      </c>
      <c r="Q6668"/>
    </row>
    <row r="6669" spans="2:17" x14ac:dyDescent="0.25">
      <c r="B6669" s="18">
        <v>2012</v>
      </c>
      <c r="C6669" s="18" t="s">
        <v>8</v>
      </c>
      <c r="D6669" s="18" t="s">
        <v>277</v>
      </c>
      <c r="E6669" s="18" t="s">
        <v>3005</v>
      </c>
      <c r="F6669" s="18" t="s">
        <v>3079</v>
      </c>
      <c r="G6669" s="18">
        <v>1164</v>
      </c>
      <c r="H6669" s="18">
        <v>2.52</v>
      </c>
      <c r="I6669" s="18">
        <v>3.82</v>
      </c>
      <c r="Q6669"/>
    </row>
    <row r="6670" spans="2:17" x14ac:dyDescent="0.25">
      <c r="B6670" s="18">
        <v>2012</v>
      </c>
      <c r="C6670" s="18" t="s">
        <v>8</v>
      </c>
      <c r="D6670" s="18" t="s">
        <v>277</v>
      </c>
      <c r="E6670" s="18" t="s">
        <v>3005</v>
      </c>
      <c r="F6670" s="18" t="s">
        <v>3080</v>
      </c>
      <c r="G6670" s="18">
        <v>1044</v>
      </c>
      <c r="H6670" s="18">
        <v>2.0499999999999998</v>
      </c>
      <c r="I6670" s="18">
        <v>3.67</v>
      </c>
      <c r="Q6670"/>
    </row>
    <row r="6671" spans="2:17" x14ac:dyDescent="0.25">
      <c r="B6671" s="18">
        <v>2012</v>
      </c>
      <c r="C6671" s="18" t="s">
        <v>8</v>
      </c>
      <c r="D6671" s="18" t="s">
        <v>277</v>
      </c>
      <c r="E6671" s="18" t="s">
        <v>3005</v>
      </c>
      <c r="F6671" s="18" t="s">
        <v>3081</v>
      </c>
      <c r="G6671" s="18">
        <v>1068</v>
      </c>
      <c r="H6671" s="18">
        <v>2.2599999999999998</v>
      </c>
      <c r="I6671" s="18">
        <v>3.5</v>
      </c>
      <c r="Q6671"/>
    </row>
    <row r="6672" spans="2:17" x14ac:dyDescent="0.25">
      <c r="B6672" s="18">
        <v>2012</v>
      </c>
      <c r="C6672" s="18" t="s">
        <v>8</v>
      </c>
      <c r="D6672" s="18" t="s">
        <v>277</v>
      </c>
      <c r="E6672" s="18" t="s">
        <v>3005</v>
      </c>
      <c r="F6672" s="18" t="s">
        <v>3082</v>
      </c>
      <c r="G6672" s="18">
        <v>1056</v>
      </c>
      <c r="H6672" s="18">
        <v>2.2999999999999998</v>
      </c>
      <c r="I6672" s="18">
        <v>3.24</v>
      </c>
      <c r="Q6672"/>
    </row>
    <row r="6673" spans="2:17" x14ac:dyDescent="0.25">
      <c r="B6673" s="18">
        <v>2012</v>
      </c>
      <c r="C6673" s="18" t="s">
        <v>8</v>
      </c>
      <c r="D6673" s="18" t="s">
        <v>277</v>
      </c>
      <c r="E6673" s="18" t="s">
        <v>3005</v>
      </c>
      <c r="F6673" s="18" t="s">
        <v>3083</v>
      </c>
      <c r="G6673" s="18">
        <v>600</v>
      </c>
      <c r="H6673" s="18">
        <v>2.13</v>
      </c>
      <c r="I6673" s="18">
        <v>3.3</v>
      </c>
      <c r="Q6673"/>
    </row>
    <row r="6674" spans="2:17" x14ac:dyDescent="0.25">
      <c r="B6674" s="18">
        <v>2012</v>
      </c>
      <c r="C6674" s="18" t="s">
        <v>8</v>
      </c>
      <c r="D6674" s="18" t="s">
        <v>277</v>
      </c>
      <c r="E6674" s="18" t="s">
        <v>3005</v>
      </c>
      <c r="F6674" s="18" t="s">
        <v>3084</v>
      </c>
      <c r="G6674" s="18">
        <v>648</v>
      </c>
      <c r="H6674" s="18">
        <v>2.96</v>
      </c>
      <c r="I6674" s="18">
        <v>3.53</v>
      </c>
      <c r="Q6674"/>
    </row>
    <row r="6675" spans="2:17" x14ac:dyDescent="0.25">
      <c r="B6675" s="18">
        <v>2012</v>
      </c>
      <c r="C6675" s="18" t="s">
        <v>8</v>
      </c>
      <c r="D6675" s="18" t="s">
        <v>277</v>
      </c>
      <c r="E6675" s="18" t="s">
        <v>3005</v>
      </c>
      <c r="F6675" s="18" t="s">
        <v>3085</v>
      </c>
      <c r="G6675" s="18">
        <v>924</v>
      </c>
      <c r="H6675" s="18">
        <v>2.65</v>
      </c>
      <c r="I6675" s="18">
        <v>3.34</v>
      </c>
      <c r="Q6675"/>
    </row>
    <row r="6676" spans="2:17" x14ac:dyDescent="0.25">
      <c r="B6676" s="18">
        <v>2012</v>
      </c>
      <c r="C6676" s="18" t="s">
        <v>8</v>
      </c>
      <c r="D6676" s="18" t="s">
        <v>277</v>
      </c>
      <c r="E6676" s="18" t="s">
        <v>3005</v>
      </c>
      <c r="F6676" s="18" t="s">
        <v>3086</v>
      </c>
      <c r="G6676" s="18">
        <v>936</v>
      </c>
      <c r="H6676" s="18">
        <v>2.0099999999999998</v>
      </c>
      <c r="I6676" s="18">
        <v>3.25</v>
      </c>
      <c r="Q6676"/>
    </row>
    <row r="6677" spans="2:17" x14ac:dyDescent="0.25">
      <c r="B6677" s="18">
        <v>2012</v>
      </c>
      <c r="C6677" s="18" t="s">
        <v>8</v>
      </c>
      <c r="D6677" s="18" t="s">
        <v>277</v>
      </c>
      <c r="E6677" s="18" t="s">
        <v>3005</v>
      </c>
      <c r="F6677" s="18" t="s">
        <v>3087</v>
      </c>
      <c r="G6677" s="18">
        <v>1044</v>
      </c>
      <c r="H6677" s="18">
        <v>2.9</v>
      </c>
      <c r="I6677" s="18">
        <v>3.88</v>
      </c>
      <c r="Q6677"/>
    </row>
    <row r="6678" spans="2:17" x14ac:dyDescent="0.25">
      <c r="B6678" s="18">
        <v>2012</v>
      </c>
      <c r="C6678" s="18" t="s">
        <v>8</v>
      </c>
      <c r="D6678" s="18" t="s">
        <v>277</v>
      </c>
      <c r="E6678" s="18" t="s">
        <v>3005</v>
      </c>
      <c r="F6678" s="18" t="s">
        <v>3088</v>
      </c>
      <c r="G6678" s="18">
        <v>708</v>
      </c>
      <c r="H6678" s="18">
        <v>2.27</v>
      </c>
      <c r="I6678" s="18">
        <v>3.96</v>
      </c>
      <c r="Q6678"/>
    </row>
    <row r="6679" spans="2:17" x14ac:dyDescent="0.25">
      <c r="B6679" s="18">
        <v>2012</v>
      </c>
      <c r="C6679" s="18" t="s">
        <v>8</v>
      </c>
      <c r="D6679" s="18" t="s">
        <v>277</v>
      </c>
      <c r="E6679" s="18" t="s">
        <v>3005</v>
      </c>
      <c r="F6679" s="18" t="s">
        <v>3089</v>
      </c>
      <c r="G6679" s="18">
        <v>1056</v>
      </c>
      <c r="H6679" s="18">
        <v>2.86</v>
      </c>
      <c r="I6679" s="18">
        <v>3.77</v>
      </c>
      <c r="Q6679"/>
    </row>
    <row r="6680" spans="2:17" x14ac:dyDescent="0.25">
      <c r="B6680" s="18">
        <v>2012</v>
      </c>
      <c r="C6680" s="18" t="s">
        <v>8</v>
      </c>
      <c r="D6680" s="18" t="s">
        <v>277</v>
      </c>
      <c r="E6680" s="18" t="s">
        <v>3005</v>
      </c>
      <c r="F6680" s="18" t="s">
        <v>3090</v>
      </c>
      <c r="G6680" s="18">
        <v>888</v>
      </c>
      <c r="H6680" s="18">
        <v>2.84</v>
      </c>
      <c r="I6680" s="18">
        <v>3.41</v>
      </c>
      <c r="Q6680"/>
    </row>
    <row r="6681" spans="2:17" x14ac:dyDescent="0.25">
      <c r="B6681" s="18">
        <v>2012</v>
      </c>
      <c r="C6681" s="18" t="s">
        <v>8</v>
      </c>
      <c r="D6681" s="18" t="s">
        <v>277</v>
      </c>
      <c r="E6681" s="18" t="s">
        <v>3005</v>
      </c>
      <c r="F6681" s="18" t="s">
        <v>3091</v>
      </c>
      <c r="G6681" s="18">
        <v>756</v>
      </c>
      <c r="H6681" s="18">
        <v>2.4900000000000002</v>
      </c>
      <c r="I6681" s="18">
        <v>3.21</v>
      </c>
      <c r="Q6681"/>
    </row>
    <row r="6682" spans="2:17" x14ac:dyDescent="0.25">
      <c r="B6682" s="18">
        <v>2012</v>
      </c>
      <c r="C6682" s="18" t="s">
        <v>8</v>
      </c>
      <c r="D6682" s="18" t="s">
        <v>277</v>
      </c>
      <c r="E6682" s="18" t="s">
        <v>3005</v>
      </c>
      <c r="F6682" s="18" t="s">
        <v>3092</v>
      </c>
      <c r="G6682" s="18">
        <v>984</v>
      </c>
      <c r="H6682" s="18">
        <v>2.14</v>
      </c>
      <c r="I6682" s="18">
        <v>3.65</v>
      </c>
      <c r="Q6682"/>
    </row>
    <row r="6683" spans="2:17" x14ac:dyDescent="0.25">
      <c r="B6683" s="18">
        <v>2012</v>
      </c>
      <c r="C6683" s="18" t="s">
        <v>8</v>
      </c>
      <c r="D6683" s="18" t="s">
        <v>277</v>
      </c>
      <c r="E6683" s="18" t="s">
        <v>3005</v>
      </c>
      <c r="F6683" s="18" t="s">
        <v>3093</v>
      </c>
      <c r="G6683" s="18">
        <v>936</v>
      </c>
      <c r="H6683" s="18">
        <v>2.97</v>
      </c>
      <c r="I6683" s="18">
        <v>3.91</v>
      </c>
      <c r="Q6683"/>
    </row>
    <row r="6684" spans="2:17" x14ac:dyDescent="0.25">
      <c r="B6684" s="18">
        <v>2012</v>
      </c>
      <c r="C6684" s="18" t="s">
        <v>8</v>
      </c>
      <c r="D6684" s="18" t="s">
        <v>277</v>
      </c>
      <c r="E6684" s="18" t="s">
        <v>3005</v>
      </c>
      <c r="F6684" s="18" t="s">
        <v>3094</v>
      </c>
      <c r="G6684" s="18">
        <v>744</v>
      </c>
      <c r="H6684" s="18">
        <v>2.15</v>
      </c>
      <c r="I6684" s="18">
        <v>3.73</v>
      </c>
      <c r="Q6684"/>
    </row>
    <row r="6685" spans="2:17" x14ac:dyDescent="0.25">
      <c r="B6685" s="18">
        <v>2012</v>
      </c>
      <c r="C6685" s="18" t="s">
        <v>8</v>
      </c>
      <c r="D6685" s="18" t="s">
        <v>277</v>
      </c>
      <c r="E6685" s="18" t="s">
        <v>3005</v>
      </c>
      <c r="F6685" s="18" t="s">
        <v>3095</v>
      </c>
      <c r="G6685" s="18">
        <v>648</v>
      </c>
      <c r="H6685" s="18">
        <v>2.8</v>
      </c>
      <c r="I6685" s="18">
        <v>3.57</v>
      </c>
      <c r="Q6685"/>
    </row>
    <row r="6686" spans="2:17" x14ac:dyDescent="0.25">
      <c r="B6686" s="18">
        <v>2012</v>
      </c>
      <c r="C6686" s="18" t="s">
        <v>8</v>
      </c>
      <c r="D6686" s="18" t="s">
        <v>277</v>
      </c>
      <c r="E6686" s="18" t="s">
        <v>3005</v>
      </c>
      <c r="F6686" s="18" t="s">
        <v>3096</v>
      </c>
      <c r="G6686" s="18">
        <v>936</v>
      </c>
      <c r="H6686" s="18">
        <v>2.59</v>
      </c>
      <c r="I6686" s="18">
        <v>3.74</v>
      </c>
      <c r="Q6686"/>
    </row>
    <row r="6687" spans="2:17" x14ac:dyDescent="0.25">
      <c r="B6687" s="18">
        <v>2012</v>
      </c>
      <c r="C6687" s="18" t="s">
        <v>8</v>
      </c>
      <c r="D6687" s="18" t="s">
        <v>277</v>
      </c>
      <c r="E6687" s="18" t="s">
        <v>3005</v>
      </c>
      <c r="F6687" s="18" t="s">
        <v>3097</v>
      </c>
      <c r="G6687" s="18">
        <v>1068</v>
      </c>
      <c r="H6687" s="18">
        <v>2.92</v>
      </c>
      <c r="I6687" s="18">
        <v>3.81</v>
      </c>
      <c r="Q6687"/>
    </row>
    <row r="6688" spans="2:17" x14ac:dyDescent="0.25">
      <c r="B6688" s="18">
        <v>2012</v>
      </c>
      <c r="C6688" s="18" t="s">
        <v>8</v>
      </c>
      <c r="D6688" s="18" t="s">
        <v>277</v>
      </c>
      <c r="E6688" s="18" t="s">
        <v>3005</v>
      </c>
      <c r="F6688" s="18" t="s">
        <v>3098</v>
      </c>
      <c r="G6688" s="18">
        <v>1056</v>
      </c>
      <c r="H6688" s="18">
        <v>2.36</v>
      </c>
      <c r="I6688" s="18">
        <v>3.92</v>
      </c>
      <c r="Q6688"/>
    </row>
    <row r="6689" spans="2:17" x14ac:dyDescent="0.25">
      <c r="B6689" s="18">
        <v>2012</v>
      </c>
      <c r="C6689" s="18" t="s">
        <v>8</v>
      </c>
      <c r="D6689" s="18" t="s">
        <v>277</v>
      </c>
      <c r="E6689" s="18" t="s">
        <v>3005</v>
      </c>
      <c r="F6689" s="18" t="s">
        <v>3099</v>
      </c>
      <c r="G6689" s="18">
        <v>780</v>
      </c>
      <c r="H6689" s="18">
        <v>2.2000000000000002</v>
      </c>
      <c r="I6689" s="18">
        <v>3.6</v>
      </c>
      <c r="Q6689"/>
    </row>
    <row r="6690" spans="2:17" x14ac:dyDescent="0.25">
      <c r="B6690" s="18">
        <v>2012</v>
      </c>
      <c r="C6690" s="18" t="s">
        <v>8</v>
      </c>
      <c r="D6690" s="18" t="s">
        <v>277</v>
      </c>
      <c r="E6690" s="18" t="s">
        <v>3005</v>
      </c>
      <c r="F6690" s="18" t="s">
        <v>3100</v>
      </c>
      <c r="G6690" s="18">
        <v>1200</v>
      </c>
      <c r="H6690" s="18">
        <v>2.92</v>
      </c>
      <c r="I6690" s="18">
        <v>3.64</v>
      </c>
      <c r="Q6690"/>
    </row>
    <row r="6691" spans="2:17" x14ac:dyDescent="0.25">
      <c r="B6691" s="18">
        <v>2012</v>
      </c>
      <c r="C6691" s="18" t="s">
        <v>8</v>
      </c>
      <c r="D6691" s="18" t="s">
        <v>277</v>
      </c>
      <c r="E6691" s="18" t="s">
        <v>3005</v>
      </c>
      <c r="F6691" s="18" t="s">
        <v>3101</v>
      </c>
      <c r="G6691" s="18">
        <v>648</v>
      </c>
      <c r="H6691" s="18">
        <v>2.76</v>
      </c>
      <c r="I6691" s="18">
        <v>3.65</v>
      </c>
      <c r="Q6691"/>
    </row>
    <row r="6692" spans="2:17" x14ac:dyDescent="0.25">
      <c r="B6692" s="18">
        <v>2012</v>
      </c>
      <c r="C6692" s="18" t="s">
        <v>8</v>
      </c>
      <c r="D6692" s="18" t="s">
        <v>277</v>
      </c>
      <c r="E6692" s="18" t="s">
        <v>3005</v>
      </c>
      <c r="F6692" s="18" t="s">
        <v>3102</v>
      </c>
      <c r="G6692" s="18">
        <v>1044</v>
      </c>
      <c r="H6692" s="18">
        <v>2.5099999999999998</v>
      </c>
      <c r="I6692" s="18">
        <v>3.84</v>
      </c>
      <c r="Q6692"/>
    </row>
    <row r="6693" spans="2:17" x14ac:dyDescent="0.25">
      <c r="B6693" s="18">
        <v>2012</v>
      </c>
      <c r="C6693" s="18" t="s">
        <v>8</v>
      </c>
      <c r="D6693" s="18" t="s">
        <v>277</v>
      </c>
      <c r="E6693" s="18" t="s">
        <v>3005</v>
      </c>
      <c r="F6693" s="18" t="s">
        <v>3103</v>
      </c>
      <c r="G6693" s="18">
        <v>1200</v>
      </c>
      <c r="H6693" s="18">
        <v>2.54</v>
      </c>
      <c r="I6693" s="18">
        <v>3.53</v>
      </c>
      <c r="Q6693"/>
    </row>
    <row r="6694" spans="2:17" x14ac:dyDescent="0.25">
      <c r="B6694" s="18">
        <v>2012</v>
      </c>
      <c r="C6694" s="18" t="s">
        <v>8</v>
      </c>
      <c r="D6694" s="18" t="s">
        <v>277</v>
      </c>
      <c r="E6694" s="18" t="s">
        <v>3005</v>
      </c>
      <c r="F6694" s="18" t="s">
        <v>3104</v>
      </c>
      <c r="G6694" s="18">
        <v>924</v>
      </c>
      <c r="H6694" s="18">
        <v>2.0099999999999998</v>
      </c>
      <c r="I6694" s="18">
        <v>3.71</v>
      </c>
      <c r="Q6694"/>
    </row>
    <row r="6695" spans="2:17" x14ac:dyDescent="0.25">
      <c r="B6695" s="18">
        <v>2012</v>
      </c>
      <c r="C6695" s="18" t="s">
        <v>8</v>
      </c>
      <c r="D6695" s="18" t="s">
        <v>277</v>
      </c>
      <c r="E6695" s="18" t="s">
        <v>3005</v>
      </c>
      <c r="F6695" s="18" t="s">
        <v>3105</v>
      </c>
      <c r="G6695" s="18">
        <v>648</v>
      </c>
      <c r="H6695" s="18">
        <v>2.84</v>
      </c>
      <c r="I6695" s="18">
        <v>3.63</v>
      </c>
      <c r="Q6695"/>
    </row>
    <row r="6696" spans="2:17" x14ac:dyDescent="0.25">
      <c r="B6696" s="18">
        <v>2012</v>
      </c>
      <c r="C6696" s="18" t="s">
        <v>8</v>
      </c>
      <c r="D6696" s="18" t="s">
        <v>277</v>
      </c>
      <c r="E6696" s="18" t="s">
        <v>3005</v>
      </c>
      <c r="F6696" s="18" t="s">
        <v>3106</v>
      </c>
      <c r="G6696" s="18">
        <v>1080</v>
      </c>
      <c r="H6696" s="18">
        <v>2.1</v>
      </c>
      <c r="I6696" s="18">
        <v>3.96</v>
      </c>
      <c r="Q6696"/>
    </row>
    <row r="6697" spans="2:17" x14ac:dyDescent="0.25">
      <c r="B6697" s="18">
        <v>2012</v>
      </c>
      <c r="C6697" s="18" t="s">
        <v>8</v>
      </c>
      <c r="D6697" s="18" t="s">
        <v>277</v>
      </c>
      <c r="E6697" s="18" t="s">
        <v>3005</v>
      </c>
      <c r="F6697" s="18" t="s">
        <v>3107</v>
      </c>
      <c r="G6697" s="18">
        <v>636</v>
      </c>
      <c r="H6697" s="18">
        <v>2.97</v>
      </c>
      <c r="I6697" s="18">
        <v>3.32</v>
      </c>
      <c r="Q6697"/>
    </row>
    <row r="6698" spans="2:17" x14ac:dyDescent="0.25">
      <c r="B6698" s="18">
        <v>2012</v>
      </c>
      <c r="C6698" s="18" t="s">
        <v>8</v>
      </c>
      <c r="D6698" s="18" t="s">
        <v>277</v>
      </c>
      <c r="E6698" s="18" t="s">
        <v>3005</v>
      </c>
      <c r="F6698" s="18" t="s">
        <v>3108</v>
      </c>
      <c r="G6698" s="18">
        <v>684</v>
      </c>
      <c r="H6698" s="18">
        <v>2.85</v>
      </c>
      <c r="I6698" s="18">
        <v>3.44</v>
      </c>
      <c r="Q6698"/>
    </row>
    <row r="6699" spans="2:17" x14ac:dyDescent="0.25">
      <c r="B6699" s="18">
        <v>2012</v>
      </c>
      <c r="C6699" s="18" t="s">
        <v>8</v>
      </c>
      <c r="D6699" s="18" t="s">
        <v>277</v>
      </c>
      <c r="E6699" s="18" t="s">
        <v>3005</v>
      </c>
      <c r="F6699" s="18" t="s">
        <v>3109</v>
      </c>
      <c r="G6699" s="18">
        <v>960</v>
      </c>
      <c r="H6699" s="18">
        <v>2.11</v>
      </c>
      <c r="I6699" s="18">
        <v>3.59</v>
      </c>
      <c r="Q6699"/>
    </row>
    <row r="6700" spans="2:17" x14ac:dyDescent="0.25">
      <c r="B6700" s="18">
        <v>2012</v>
      </c>
      <c r="C6700" s="18" t="s">
        <v>8</v>
      </c>
      <c r="D6700" s="18" t="s">
        <v>277</v>
      </c>
      <c r="E6700" s="18" t="s">
        <v>3005</v>
      </c>
      <c r="F6700" s="18" t="s">
        <v>3110</v>
      </c>
      <c r="G6700" s="18">
        <v>1044</v>
      </c>
      <c r="H6700" s="18">
        <v>2.13</v>
      </c>
      <c r="I6700" s="18">
        <v>3.93</v>
      </c>
      <c r="Q6700"/>
    </row>
    <row r="6701" spans="2:17" x14ac:dyDescent="0.25">
      <c r="B6701" s="18">
        <v>2012</v>
      </c>
      <c r="C6701" s="18" t="s">
        <v>8</v>
      </c>
      <c r="D6701" s="18" t="s">
        <v>277</v>
      </c>
      <c r="E6701" s="18" t="s">
        <v>3005</v>
      </c>
      <c r="F6701" s="18" t="s">
        <v>3111</v>
      </c>
      <c r="G6701" s="18">
        <v>1140</v>
      </c>
      <c r="H6701" s="18">
        <v>2.09</v>
      </c>
      <c r="I6701" s="18">
        <v>3.59</v>
      </c>
      <c r="Q6701"/>
    </row>
    <row r="6702" spans="2:17" x14ac:dyDescent="0.25">
      <c r="B6702" s="18">
        <v>2012</v>
      </c>
      <c r="C6702" s="18" t="s">
        <v>8</v>
      </c>
      <c r="D6702" s="18" t="s">
        <v>277</v>
      </c>
      <c r="E6702" s="18" t="s">
        <v>3005</v>
      </c>
      <c r="F6702" s="18" t="s">
        <v>3112</v>
      </c>
      <c r="G6702" s="18">
        <v>600</v>
      </c>
      <c r="H6702" s="18">
        <v>2.1800000000000002</v>
      </c>
      <c r="I6702" s="18">
        <v>3.97</v>
      </c>
      <c r="Q6702"/>
    </row>
    <row r="6703" spans="2:17" x14ac:dyDescent="0.25">
      <c r="B6703" s="18">
        <v>2012</v>
      </c>
      <c r="C6703" s="18" t="s">
        <v>8</v>
      </c>
      <c r="D6703" s="18" t="s">
        <v>205</v>
      </c>
      <c r="E6703" s="18" t="s">
        <v>3113</v>
      </c>
      <c r="F6703" s="18" t="s">
        <v>3114</v>
      </c>
      <c r="G6703" s="18">
        <v>612</v>
      </c>
      <c r="H6703" s="18">
        <v>1.2</v>
      </c>
      <c r="I6703" s="18">
        <v>1.69</v>
      </c>
      <c r="Q6703"/>
    </row>
    <row r="6704" spans="2:17" x14ac:dyDescent="0.25">
      <c r="B6704" s="18">
        <v>2012</v>
      </c>
      <c r="C6704" s="18" t="s">
        <v>8</v>
      </c>
      <c r="D6704" s="18" t="s">
        <v>205</v>
      </c>
      <c r="E6704" s="18" t="s">
        <v>3113</v>
      </c>
      <c r="F6704" s="18" t="s">
        <v>3115</v>
      </c>
      <c r="G6704" s="18">
        <v>792</v>
      </c>
      <c r="H6704" s="18">
        <v>1.44</v>
      </c>
      <c r="I6704" s="18">
        <v>1.89</v>
      </c>
      <c r="Q6704"/>
    </row>
    <row r="6705" spans="2:17" x14ac:dyDescent="0.25">
      <c r="B6705" s="18">
        <v>2012</v>
      </c>
      <c r="C6705" s="18" t="s">
        <v>8</v>
      </c>
      <c r="D6705" s="18" t="s">
        <v>205</v>
      </c>
      <c r="E6705" s="18" t="s">
        <v>3113</v>
      </c>
      <c r="F6705" s="18" t="s">
        <v>3116</v>
      </c>
      <c r="G6705" s="18">
        <v>1104</v>
      </c>
      <c r="H6705" s="18">
        <v>1.37</v>
      </c>
      <c r="I6705" s="18">
        <v>1.79</v>
      </c>
      <c r="Q6705"/>
    </row>
    <row r="6706" spans="2:17" x14ac:dyDescent="0.25">
      <c r="B6706" s="18">
        <v>2012</v>
      </c>
      <c r="C6706" s="18" t="s">
        <v>8</v>
      </c>
      <c r="D6706" s="18" t="s">
        <v>205</v>
      </c>
      <c r="E6706" s="18" t="s">
        <v>3113</v>
      </c>
      <c r="F6706" s="18" t="s">
        <v>3117</v>
      </c>
      <c r="G6706" s="18">
        <v>768</v>
      </c>
      <c r="H6706" s="18">
        <v>1.26</v>
      </c>
      <c r="I6706" s="18">
        <v>1.69</v>
      </c>
      <c r="Q6706"/>
    </row>
    <row r="6707" spans="2:17" x14ac:dyDescent="0.25">
      <c r="B6707" s="18">
        <v>2012</v>
      </c>
      <c r="C6707" s="18" t="s">
        <v>8</v>
      </c>
      <c r="D6707" s="18" t="s">
        <v>205</v>
      </c>
      <c r="E6707" s="18" t="s">
        <v>3113</v>
      </c>
      <c r="F6707" s="18" t="s">
        <v>3118</v>
      </c>
      <c r="G6707" s="18">
        <v>1056</v>
      </c>
      <c r="H6707" s="18">
        <v>1.27</v>
      </c>
      <c r="I6707" s="18">
        <v>1.85</v>
      </c>
      <c r="Q6707"/>
    </row>
    <row r="6708" spans="2:17" x14ac:dyDescent="0.25">
      <c r="B6708" s="18">
        <v>2012</v>
      </c>
      <c r="C6708" s="18" t="s">
        <v>8</v>
      </c>
      <c r="D6708" s="18" t="s">
        <v>205</v>
      </c>
      <c r="E6708" s="18" t="s">
        <v>3113</v>
      </c>
      <c r="F6708" s="18" t="s">
        <v>3119</v>
      </c>
      <c r="G6708" s="18">
        <v>768</v>
      </c>
      <c r="H6708" s="18">
        <v>1.41</v>
      </c>
      <c r="I6708" s="18">
        <v>1.8</v>
      </c>
      <c r="Q6708"/>
    </row>
    <row r="6709" spans="2:17" x14ac:dyDescent="0.25">
      <c r="B6709" s="18">
        <v>2012</v>
      </c>
      <c r="C6709" s="18" t="s">
        <v>8</v>
      </c>
      <c r="D6709" s="18" t="s">
        <v>205</v>
      </c>
      <c r="E6709" s="18" t="s">
        <v>3113</v>
      </c>
      <c r="F6709" s="18" t="s">
        <v>3120</v>
      </c>
      <c r="G6709" s="18">
        <v>888</v>
      </c>
      <c r="H6709" s="18">
        <v>1.48</v>
      </c>
      <c r="I6709" s="18">
        <v>1.65</v>
      </c>
      <c r="Q6709"/>
    </row>
    <row r="6710" spans="2:17" x14ac:dyDescent="0.25">
      <c r="B6710" s="18">
        <v>2012</v>
      </c>
      <c r="C6710" s="18" t="s">
        <v>8</v>
      </c>
      <c r="D6710" s="18" t="s">
        <v>205</v>
      </c>
      <c r="E6710" s="18" t="s">
        <v>3113</v>
      </c>
      <c r="F6710" s="18" t="s">
        <v>3121</v>
      </c>
      <c r="G6710" s="18">
        <v>1200</v>
      </c>
      <c r="H6710" s="18">
        <v>1.38</v>
      </c>
      <c r="I6710" s="18">
        <v>1.67</v>
      </c>
      <c r="Q6710"/>
    </row>
    <row r="6711" spans="2:17" x14ac:dyDescent="0.25">
      <c r="B6711" s="18">
        <v>2012</v>
      </c>
      <c r="C6711" s="18" t="s">
        <v>8</v>
      </c>
      <c r="D6711" s="18" t="s">
        <v>205</v>
      </c>
      <c r="E6711" s="18" t="s">
        <v>3113</v>
      </c>
      <c r="F6711" s="18" t="s">
        <v>3122</v>
      </c>
      <c r="G6711" s="18">
        <v>792</v>
      </c>
      <c r="H6711" s="18">
        <v>1.31</v>
      </c>
      <c r="I6711" s="18">
        <v>1.8</v>
      </c>
      <c r="Q6711"/>
    </row>
    <row r="6712" spans="2:17" x14ac:dyDescent="0.25">
      <c r="B6712" s="18">
        <v>2012</v>
      </c>
      <c r="C6712" s="18" t="s">
        <v>8</v>
      </c>
      <c r="D6712" s="18" t="s">
        <v>205</v>
      </c>
      <c r="E6712" s="18" t="s">
        <v>3113</v>
      </c>
      <c r="F6712" s="18" t="s">
        <v>3123</v>
      </c>
      <c r="G6712" s="18">
        <v>588</v>
      </c>
      <c r="H6712" s="18">
        <v>1.38</v>
      </c>
      <c r="I6712" s="18">
        <v>1.79</v>
      </c>
      <c r="Q6712"/>
    </row>
    <row r="6713" spans="2:17" x14ac:dyDescent="0.25">
      <c r="B6713" s="18">
        <v>2012</v>
      </c>
      <c r="C6713" s="18" t="s">
        <v>8</v>
      </c>
      <c r="D6713" s="18" t="s">
        <v>205</v>
      </c>
      <c r="E6713" s="18" t="s">
        <v>3113</v>
      </c>
      <c r="F6713" s="18" t="s">
        <v>3124</v>
      </c>
      <c r="G6713" s="18">
        <v>1116</v>
      </c>
      <c r="H6713" s="18">
        <v>1.35</v>
      </c>
      <c r="I6713" s="18">
        <v>1.68</v>
      </c>
      <c r="Q6713"/>
    </row>
    <row r="6714" spans="2:17" x14ac:dyDescent="0.25">
      <c r="B6714" s="18">
        <v>2012</v>
      </c>
      <c r="C6714" s="18" t="s">
        <v>8</v>
      </c>
      <c r="D6714" s="18" t="s">
        <v>205</v>
      </c>
      <c r="E6714" s="18" t="s">
        <v>3125</v>
      </c>
      <c r="F6714" s="18" t="s">
        <v>3126</v>
      </c>
      <c r="G6714" s="18">
        <v>1128</v>
      </c>
      <c r="H6714" s="18">
        <v>1.2</v>
      </c>
      <c r="I6714" s="18">
        <v>1.65</v>
      </c>
      <c r="Q6714"/>
    </row>
    <row r="6715" spans="2:17" x14ac:dyDescent="0.25">
      <c r="B6715" s="18">
        <v>2012</v>
      </c>
      <c r="C6715" s="18" t="s">
        <v>8</v>
      </c>
      <c r="D6715" s="18" t="s">
        <v>205</v>
      </c>
      <c r="E6715" s="18" t="s">
        <v>3125</v>
      </c>
      <c r="F6715" s="18" t="s">
        <v>3127</v>
      </c>
      <c r="G6715" s="18">
        <v>1056</v>
      </c>
      <c r="H6715" s="18">
        <v>1.5</v>
      </c>
      <c r="I6715" s="18">
        <v>1.76</v>
      </c>
      <c r="Q6715"/>
    </row>
    <row r="6716" spans="2:17" x14ac:dyDescent="0.25">
      <c r="B6716" s="18">
        <v>2012</v>
      </c>
      <c r="C6716" s="18" t="s">
        <v>8</v>
      </c>
      <c r="D6716" s="18" t="s">
        <v>205</v>
      </c>
      <c r="E6716" s="18" t="s">
        <v>3125</v>
      </c>
      <c r="F6716" s="18" t="s">
        <v>3128</v>
      </c>
      <c r="G6716" s="18">
        <v>792</v>
      </c>
      <c r="H6716" s="18">
        <v>1.1100000000000001</v>
      </c>
      <c r="I6716" s="18">
        <v>1.71</v>
      </c>
      <c r="Q6716"/>
    </row>
    <row r="6717" spans="2:17" x14ac:dyDescent="0.25">
      <c r="B6717" s="18">
        <v>2012</v>
      </c>
      <c r="C6717" s="18" t="s">
        <v>8</v>
      </c>
      <c r="D6717" s="18" t="s">
        <v>205</v>
      </c>
      <c r="E6717" s="18" t="s">
        <v>3125</v>
      </c>
      <c r="F6717" s="18" t="s">
        <v>3129</v>
      </c>
      <c r="G6717" s="18">
        <v>756</v>
      </c>
      <c r="H6717" s="18">
        <v>1.32</v>
      </c>
      <c r="I6717" s="18">
        <v>1.85</v>
      </c>
      <c r="Q6717"/>
    </row>
    <row r="6718" spans="2:17" x14ac:dyDescent="0.25">
      <c r="B6718" s="18">
        <v>2012</v>
      </c>
      <c r="C6718" s="18" t="s">
        <v>8</v>
      </c>
      <c r="D6718" s="18" t="s">
        <v>205</v>
      </c>
      <c r="E6718" s="18" t="s">
        <v>3125</v>
      </c>
      <c r="F6718" s="18" t="s">
        <v>3130</v>
      </c>
      <c r="G6718" s="18">
        <v>948</v>
      </c>
      <c r="H6718" s="18">
        <v>1.26</v>
      </c>
      <c r="I6718" s="18">
        <v>1.87</v>
      </c>
      <c r="Q6718"/>
    </row>
    <row r="6719" spans="2:17" x14ac:dyDescent="0.25">
      <c r="B6719" s="18">
        <v>2012</v>
      </c>
      <c r="C6719" s="18" t="s">
        <v>8</v>
      </c>
      <c r="D6719" s="18" t="s">
        <v>205</v>
      </c>
      <c r="E6719" s="18" t="s">
        <v>3125</v>
      </c>
      <c r="F6719" s="18" t="s">
        <v>3131</v>
      </c>
      <c r="G6719" s="18">
        <v>1008</v>
      </c>
      <c r="H6719" s="18">
        <v>1.35</v>
      </c>
      <c r="I6719" s="18">
        <v>1.88</v>
      </c>
      <c r="Q6719"/>
    </row>
    <row r="6720" spans="2:17" x14ac:dyDescent="0.25">
      <c r="B6720" s="18">
        <v>2012</v>
      </c>
      <c r="C6720" s="18" t="s">
        <v>8</v>
      </c>
      <c r="D6720" s="18" t="s">
        <v>205</v>
      </c>
      <c r="E6720" s="18" t="s">
        <v>3125</v>
      </c>
      <c r="F6720" s="18" t="s">
        <v>3132</v>
      </c>
      <c r="G6720" s="18">
        <v>1104</v>
      </c>
      <c r="H6720" s="18">
        <v>1.35</v>
      </c>
      <c r="I6720" s="18">
        <v>1.62</v>
      </c>
      <c r="Q6720"/>
    </row>
    <row r="6721" spans="2:17" x14ac:dyDescent="0.25">
      <c r="B6721" s="18">
        <v>2012</v>
      </c>
      <c r="C6721" s="18" t="s">
        <v>8</v>
      </c>
      <c r="D6721" s="18" t="s">
        <v>205</v>
      </c>
      <c r="E6721" s="18" t="s">
        <v>3125</v>
      </c>
      <c r="F6721" s="18" t="s">
        <v>3133</v>
      </c>
      <c r="G6721" s="18">
        <v>1236</v>
      </c>
      <c r="H6721" s="18">
        <v>1.42</v>
      </c>
      <c r="I6721" s="18">
        <v>1.87</v>
      </c>
      <c r="Q6721"/>
    </row>
    <row r="6722" spans="2:17" x14ac:dyDescent="0.25">
      <c r="B6722" s="18">
        <v>2012</v>
      </c>
      <c r="C6722" s="18" t="s">
        <v>8</v>
      </c>
      <c r="D6722" s="18" t="s">
        <v>205</v>
      </c>
      <c r="E6722" s="18" t="s">
        <v>3125</v>
      </c>
      <c r="F6722" s="18" t="s">
        <v>3134</v>
      </c>
      <c r="G6722" s="18">
        <v>1308</v>
      </c>
      <c r="H6722" s="18">
        <v>1.17</v>
      </c>
      <c r="I6722" s="18">
        <v>1.67</v>
      </c>
      <c r="Q6722"/>
    </row>
    <row r="6723" spans="2:17" x14ac:dyDescent="0.25">
      <c r="B6723" s="18">
        <v>2012</v>
      </c>
      <c r="C6723" s="18" t="s">
        <v>8</v>
      </c>
      <c r="D6723" s="18" t="s">
        <v>205</v>
      </c>
      <c r="E6723" s="18" t="s">
        <v>3125</v>
      </c>
      <c r="F6723" s="18" t="s">
        <v>3135</v>
      </c>
      <c r="G6723" s="18">
        <v>1128</v>
      </c>
      <c r="H6723" s="18">
        <v>1.39</v>
      </c>
      <c r="I6723" s="18">
        <v>1.61</v>
      </c>
      <c r="Q6723"/>
    </row>
    <row r="6724" spans="2:17" x14ac:dyDescent="0.25">
      <c r="B6724" s="18">
        <v>2012</v>
      </c>
      <c r="C6724" s="18" t="s">
        <v>8</v>
      </c>
      <c r="D6724" s="18" t="s">
        <v>205</v>
      </c>
      <c r="E6724" s="18" t="s">
        <v>3125</v>
      </c>
      <c r="F6724" s="18" t="s">
        <v>3136</v>
      </c>
      <c r="G6724" s="18">
        <v>672</v>
      </c>
      <c r="H6724" s="18">
        <v>1.22</v>
      </c>
      <c r="I6724" s="18">
        <v>1.9</v>
      </c>
      <c r="Q6724"/>
    </row>
    <row r="6725" spans="2:17" x14ac:dyDescent="0.25">
      <c r="B6725" s="18">
        <v>2012</v>
      </c>
      <c r="C6725" s="18" t="s">
        <v>8</v>
      </c>
      <c r="D6725" s="18" t="s">
        <v>205</v>
      </c>
      <c r="E6725" s="18" t="s">
        <v>3125</v>
      </c>
      <c r="F6725" s="18" t="s">
        <v>3137</v>
      </c>
      <c r="G6725" s="18">
        <v>984</v>
      </c>
      <c r="H6725" s="18">
        <v>1.19</v>
      </c>
      <c r="I6725" s="18">
        <v>1.72</v>
      </c>
      <c r="Q6725"/>
    </row>
    <row r="6726" spans="2:17" x14ac:dyDescent="0.25">
      <c r="B6726" s="18">
        <v>2012</v>
      </c>
      <c r="C6726" s="18" t="s">
        <v>8</v>
      </c>
      <c r="D6726" s="18" t="s">
        <v>205</v>
      </c>
      <c r="E6726" s="18" t="s">
        <v>3125</v>
      </c>
      <c r="F6726" s="18" t="s">
        <v>3138</v>
      </c>
      <c r="G6726" s="18">
        <v>1248</v>
      </c>
      <c r="H6726" s="18">
        <v>1.34</v>
      </c>
      <c r="I6726" s="18">
        <v>1.63</v>
      </c>
      <c r="Q6726"/>
    </row>
    <row r="6727" spans="2:17" x14ac:dyDescent="0.25">
      <c r="B6727" s="18">
        <v>2012</v>
      </c>
      <c r="C6727" s="18" t="s">
        <v>8</v>
      </c>
      <c r="D6727" s="18" t="s">
        <v>205</v>
      </c>
      <c r="E6727" s="18" t="s">
        <v>3125</v>
      </c>
      <c r="F6727" s="18" t="s">
        <v>3139</v>
      </c>
      <c r="G6727" s="18">
        <v>1284</v>
      </c>
      <c r="H6727" s="18">
        <v>1.38</v>
      </c>
      <c r="I6727" s="18">
        <v>1.8</v>
      </c>
      <c r="Q6727"/>
    </row>
    <row r="6728" spans="2:17" x14ac:dyDescent="0.25">
      <c r="B6728" s="18">
        <v>2012</v>
      </c>
      <c r="C6728" s="18" t="s">
        <v>8</v>
      </c>
      <c r="D6728" s="18" t="s">
        <v>205</v>
      </c>
      <c r="E6728" s="18" t="s">
        <v>3125</v>
      </c>
      <c r="F6728" s="18" t="s">
        <v>3140</v>
      </c>
      <c r="G6728" s="18">
        <v>912</v>
      </c>
      <c r="H6728" s="18">
        <v>1.38</v>
      </c>
      <c r="I6728" s="18">
        <v>1.6</v>
      </c>
      <c r="Q6728"/>
    </row>
    <row r="6729" spans="2:17" x14ac:dyDescent="0.25">
      <c r="B6729" s="18">
        <v>2012</v>
      </c>
      <c r="C6729" s="18" t="s">
        <v>8</v>
      </c>
      <c r="D6729" s="18" t="s">
        <v>205</v>
      </c>
      <c r="E6729" s="18" t="s">
        <v>3125</v>
      </c>
      <c r="F6729" s="18" t="s">
        <v>3141</v>
      </c>
      <c r="G6729" s="18">
        <v>1224</v>
      </c>
      <c r="H6729" s="18">
        <v>1.46</v>
      </c>
      <c r="I6729" s="18">
        <v>1.88</v>
      </c>
      <c r="Q6729"/>
    </row>
    <row r="6730" spans="2:17" x14ac:dyDescent="0.25">
      <c r="B6730" s="18">
        <v>2012</v>
      </c>
      <c r="C6730" s="18" t="s">
        <v>8</v>
      </c>
      <c r="D6730" s="18" t="s">
        <v>205</v>
      </c>
      <c r="E6730" s="18" t="s">
        <v>3125</v>
      </c>
      <c r="F6730" s="18" t="s">
        <v>3142</v>
      </c>
      <c r="G6730" s="18">
        <v>780</v>
      </c>
      <c r="H6730" s="18">
        <v>1.24</v>
      </c>
      <c r="I6730" s="18">
        <v>1.83</v>
      </c>
      <c r="Q6730"/>
    </row>
    <row r="6731" spans="2:17" x14ac:dyDescent="0.25">
      <c r="B6731" s="18">
        <v>2012</v>
      </c>
      <c r="C6731" s="18" t="s">
        <v>8</v>
      </c>
      <c r="D6731" s="18" t="s">
        <v>205</v>
      </c>
      <c r="E6731" s="18" t="s">
        <v>3125</v>
      </c>
      <c r="F6731" s="18" t="s">
        <v>3143</v>
      </c>
      <c r="G6731" s="18">
        <v>948</v>
      </c>
      <c r="H6731" s="18">
        <v>1.44</v>
      </c>
      <c r="I6731" s="18">
        <v>1.79</v>
      </c>
      <c r="Q6731"/>
    </row>
    <row r="6732" spans="2:17" x14ac:dyDescent="0.25">
      <c r="B6732" s="18">
        <v>2012</v>
      </c>
      <c r="C6732" s="18" t="s">
        <v>8</v>
      </c>
      <c r="D6732" s="18" t="s">
        <v>205</v>
      </c>
      <c r="E6732" s="18" t="s">
        <v>3125</v>
      </c>
      <c r="F6732" s="18" t="s">
        <v>3144</v>
      </c>
      <c r="G6732" s="18">
        <v>1296</v>
      </c>
      <c r="H6732" s="18">
        <v>1.33</v>
      </c>
      <c r="I6732" s="18">
        <v>1.7</v>
      </c>
      <c r="Q6732"/>
    </row>
    <row r="6733" spans="2:17" x14ac:dyDescent="0.25">
      <c r="B6733" s="18">
        <v>2012</v>
      </c>
      <c r="C6733" s="18" t="s">
        <v>8</v>
      </c>
      <c r="D6733" s="18" t="s">
        <v>205</v>
      </c>
      <c r="E6733" s="18" t="s">
        <v>3125</v>
      </c>
      <c r="F6733" s="18" t="s">
        <v>3145</v>
      </c>
      <c r="G6733" s="18">
        <v>804</v>
      </c>
      <c r="H6733" s="18">
        <v>1.36</v>
      </c>
      <c r="I6733" s="18">
        <v>1.84</v>
      </c>
      <c r="Q6733"/>
    </row>
    <row r="6734" spans="2:17" x14ac:dyDescent="0.25">
      <c r="B6734" s="18">
        <v>2012</v>
      </c>
      <c r="C6734" s="18" t="s">
        <v>8</v>
      </c>
      <c r="D6734" s="18" t="s">
        <v>205</v>
      </c>
      <c r="E6734" s="18" t="s">
        <v>3125</v>
      </c>
      <c r="F6734" s="18" t="s">
        <v>3146</v>
      </c>
      <c r="G6734" s="18">
        <v>1308</v>
      </c>
      <c r="H6734" s="18">
        <v>1.28</v>
      </c>
      <c r="I6734" s="18">
        <v>1.8</v>
      </c>
      <c r="Q6734"/>
    </row>
    <row r="6735" spans="2:17" x14ac:dyDescent="0.25">
      <c r="B6735" s="18">
        <v>2012</v>
      </c>
      <c r="C6735" s="18" t="s">
        <v>8</v>
      </c>
      <c r="D6735" s="18" t="s">
        <v>205</v>
      </c>
      <c r="E6735" s="18" t="s">
        <v>3125</v>
      </c>
      <c r="F6735" s="18" t="s">
        <v>3147</v>
      </c>
      <c r="G6735" s="18">
        <v>588</v>
      </c>
      <c r="H6735" s="18">
        <v>1.1000000000000001</v>
      </c>
      <c r="I6735" s="18">
        <v>1.86</v>
      </c>
      <c r="Q6735"/>
    </row>
    <row r="6736" spans="2:17" x14ac:dyDescent="0.25">
      <c r="B6736" s="18">
        <v>2012</v>
      </c>
      <c r="C6736" s="18" t="s">
        <v>8</v>
      </c>
      <c r="D6736" s="18" t="s">
        <v>205</v>
      </c>
      <c r="E6736" s="18" t="s">
        <v>3125</v>
      </c>
      <c r="F6736" s="18" t="s">
        <v>3148</v>
      </c>
      <c r="G6736" s="18">
        <v>852</v>
      </c>
      <c r="H6736" s="18">
        <v>1.28</v>
      </c>
      <c r="I6736" s="18">
        <v>1.89</v>
      </c>
      <c r="Q6736"/>
    </row>
    <row r="6737" spans="2:17" x14ac:dyDescent="0.25">
      <c r="B6737" s="18">
        <v>2012</v>
      </c>
      <c r="C6737" s="18" t="s">
        <v>8</v>
      </c>
      <c r="D6737" s="18" t="s">
        <v>205</v>
      </c>
      <c r="E6737" s="18" t="s">
        <v>3125</v>
      </c>
      <c r="F6737" s="18" t="s">
        <v>3149</v>
      </c>
      <c r="G6737" s="18">
        <v>1008</v>
      </c>
      <c r="H6737" s="18">
        <v>1.1599999999999999</v>
      </c>
      <c r="I6737" s="18">
        <v>1.88</v>
      </c>
      <c r="Q6737"/>
    </row>
    <row r="6738" spans="2:17" x14ac:dyDescent="0.25">
      <c r="B6738" s="18">
        <v>2012</v>
      </c>
      <c r="C6738" s="18" t="s">
        <v>8</v>
      </c>
      <c r="D6738" s="18" t="s">
        <v>205</v>
      </c>
      <c r="E6738" s="18" t="s">
        <v>3125</v>
      </c>
      <c r="F6738" s="18" t="s">
        <v>3150</v>
      </c>
      <c r="G6738" s="18">
        <v>1152</v>
      </c>
      <c r="H6738" s="18">
        <v>1.1299999999999999</v>
      </c>
      <c r="I6738" s="18">
        <v>1.87</v>
      </c>
      <c r="Q6738"/>
    </row>
    <row r="6739" spans="2:17" x14ac:dyDescent="0.25">
      <c r="B6739" s="18">
        <v>2012</v>
      </c>
      <c r="C6739" s="18" t="s">
        <v>8</v>
      </c>
      <c r="D6739" s="18" t="s">
        <v>205</v>
      </c>
      <c r="E6739" s="18" t="s">
        <v>3125</v>
      </c>
      <c r="F6739" s="18" t="s">
        <v>3151</v>
      </c>
      <c r="G6739" s="18">
        <v>1248</v>
      </c>
      <c r="H6739" s="18">
        <v>1.42</v>
      </c>
      <c r="I6739" s="18">
        <v>1.75</v>
      </c>
      <c r="Q6739"/>
    </row>
    <row r="6740" spans="2:17" x14ac:dyDescent="0.25">
      <c r="B6740" s="18">
        <v>2012</v>
      </c>
      <c r="C6740" s="18" t="s">
        <v>8</v>
      </c>
      <c r="D6740" s="18" t="s">
        <v>205</v>
      </c>
      <c r="E6740" s="18" t="s">
        <v>3125</v>
      </c>
      <c r="F6740" s="18" t="s">
        <v>3152</v>
      </c>
      <c r="G6740" s="18">
        <v>1212</v>
      </c>
      <c r="H6740" s="18">
        <v>1.47</v>
      </c>
      <c r="I6740" s="18">
        <v>1.75</v>
      </c>
      <c r="Q6740"/>
    </row>
    <row r="6741" spans="2:17" x14ac:dyDescent="0.25">
      <c r="B6741" s="18">
        <v>2012</v>
      </c>
      <c r="C6741" s="18" t="s">
        <v>8</v>
      </c>
      <c r="D6741" s="18" t="s">
        <v>205</v>
      </c>
      <c r="E6741" s="18" t="s">
        <v>3125</v>
      </c>
      <c r="F6741" s="18" t="s">
        <v>3153</v>
      </c>
      <c r="G6741" s="18">
        <v>1128</v>
      </c>
      <c r="H6741" s="18">
        <v>1.1299999999999999</v>
      </c>
      <c r="I6741" s="18">
        <v>1.71</v>
      </c>
      <c r="Q6741"/>
    </row>
    <row r="6742" spans="2:17" x14ac:dyDescent="0.25">
      <c r="B6742" s="18">
        <v>2012</v>
      </c>
      <c r="C6742" s="18" t="s">
        <v>8</v>
      </c>
      <c r="D6742" s="18" t="s">
        <v>205</v>
      </c>
      <c r="E6742" s="18" t="s">
        <v>3125</v>
      </c>
      <c r="F6742" s="18" t="s">
        <v>3154</v>
      </c>
      <c r="G6742" s="18">
        <v>1092</v>
      </c>
      <c r="H6742" s="18">
        <v>1.1399999999999999</v>
      </c>
      <c r="I6742" s="18">
        <v>1.82</v>
      </c>
      <c r="Q6742"/>
    </row>
    <row r="6743" spans="2:17" x14ac:dyDescent="0.25">
      <c r="B6743" s="18">
        <v>2012</v>
      </c>
      <c r="C6743" s="18" t="s">
        <v>8</v>
      </c>
      <c r="D6743" s="18" t="s">
        <v>205</v>
      </c>
      <c r="E6743" s="18" t="s">
        <v>3125</v>
      </c>
      <c r="F6743" s="18" t="s">
        <v>3155</v>
      </c>
      <c r="G6743" s="18">
        <v>852</v>
      </c>
      <c r="H6743" s="18">
        <v>1.4</v>
      </c>
      <c r="I6743" s="18">
        <v>1.83</v>
      </c>
      <c r="Q6743"/>
    </row>
    <row r="6744" spans="2:17" x14ac:dyDescent="0.25">
      <c r="B6744" s="18">
        <v>2012</v>
      </c>
      <c r="C6744" s="18" t="s">
        <v>8</v>
      </c>
      <c r="D6744" s="18" t="s">
        <v>205</v>
      </c>
      <c r="E6744" s="18" t="s">
        <v>3125</v>
      </c>
      <c r="F6744" s="18" t="s">
        <v>3156</v>
      </c>
      <c r="G6744" s="18">
        <v>1224</v>
      </c>
      <c r="H6744" s="18">
        <v>1.49</v>
      </c>
      <c r="I6744" s="18">
        <v>1.84</v>
      </c>
      <c r="Q6744"/>
    </row>
    <row r="6745" spans="2:17" x14ac:dyDescent="0.25">
      <c r="B6745" s="18">
        <v>2012</v>
      </c>
      <c r="C6745" s="18" t="s">
        <v>8</v>
      </c>
      <c r="D6745" s="18" t="s">
        <v>205</v>
      </c>
      <c r="E6745" s="18" t="s">
        <v>3125</v>
      </c>
      <c r="F6745" s="18" t="s">
        <v>3157</v>
      </c>
      <c r="G6745" s="18">
        <v>1248</v>
      </c>
      <c r="H6745" s="18">
        <v>1.1100000000000001</v>
      </c>
      <c r="I6745" s="18">
        <v>1.83</v>
      </c>
      <c r="Q6745"/>
    </row>
    <row r="6746" spans="2:17" x14ac:dyDescent="0.25">
      <c r="B6746" s="18">
        <v>2012</v>
      </c>
      <c r="C6746" s="18" t="s">
        <v>8</v>
      </c>
      <c r="D6746" s="18" t="s">
        <v>205</v>
      </c>
      <c r="E6746" s="18" t="s">
        <v>3125</v>
      </c>
      <c r="F6746" s="18" t="s">
        <v>3158</v>
      </c>
      <c r="G6746" s="18">
        <v>1140</v>
      </c>
      <c r="H6746" s="18">
        <v>1.44</v>
      </c>
      <c r="I6746" s="18">
        <v>1.76</v>
      </c>
      <c r="Q6746"/>
    </row>
    <row r="6747" spans="2:17" x14ac:dyDescent="0.25">
      <c r="B6747" s="18">
        <v>2012</v>
      </c>
      <c r="C6747" s="18" t="s">
        <v>8</v>
      </c>
      <c r="D6747" s="18" t="s">
        <v>205</v>
      </c>
      <c r="E6747" s="18" t="s">
        <v>3125</v>
      </c>
      <c r="F6747" s="18" t="s">
        <v>3159</v>
      </c>
      <c r="G6747" s="18">
        <v>1224</v>
      </c>
      <c r="H6747" s="18">
        <v>1.23</v>
      </c>
      <c r="I6747" s="18">
        <v>1.7</v>
      </c>
      <c r="Q6747"/>
    </row>
    <row r="6748" spans="2:17" x14ac:dyDescent="0.25">
      <c r="B6748" s="18">
        <v>2012</v>
      </c>
      <c r="C6748" s="18" t="s">
        <v>8</v>
      </c>
      <c r="D6748" s="18" t="s">
        <v>205</v>
      </c>
      <c r="E6748" s="18" t="s">
        <v>3125</v>
      </c>
      <c r="F6748" s="18" t="s">
        <v>3160</v>
      </c>
      <c r="G6748" s="18">
        <v>732</v>
      </c>
      <c r="H6748" s="18">
        <v>1.27</v>
      </c>
      <c r="I6748" s="18">
        <v>1.75</v>
      </c>
      <c r="Q6748"/>
    </row>
    <row r="6749" spans="2:17" x14ac:dyDescent="0.25">
      <c r="B6749" s="18">
        <v>2012</v>
      </c>
      <c r="C6749" s="18" t="s">
        <v>8</v>
      </c>
      <c r="D6749" s="18" t="s">
        <v>205</v>
      </c>
      <c r="E6749" s="18" t="s">
        <v>3125</v>
      </c>
      <c r="F6749" s="18" t="s">
        <v>3161</v>
      </c>
      <c r="G6749" s="18">
        <v>840</v>
      </c>
      <c r="H6749" s="18">
        <v>1.1200000000000001</v>
      </c>
      <c r="I6749" s="18">
        <v>1.71</v>
      </c>
      <c r="Q6749"/>
    </row>
    <row r="6750" spans="2:17" x14ac:dyDescent="0.25">
      <c r="B6750" s="18">
        <v>2012</v>
      </c>
      <c r="C6750" s="18" t="s">
        <v>8</v>
      </c>
      <c r="D6750" s="18" t="s">
        <v>205</v>
      </c>
      <c r="E6750" s="18" t="s">
        <v>3125</v>
      </c>
      <c r="F6750" s="18" t="s">
        <v>3162</v>
      </c>
      <c r="G6750" s="18">
        <v>840</v>
      </c>
      <c r="H6750" s="18">
        <v>1.1000000000000001</v>
      </c>
      <c r="I6750" s="18">
        <v>1.88</v>
      </c>
      <c r="Q6750"/>
    </row>
    <row r="6751" spans="2:17" x14ac:dyDescent="0.25">
      <c r="B6751" s="18">
        <v>2012</v>
      </c>
      <c r="C6751" s="18" t="s">
        <v>8</v>
      </c>
      <c r="D6751" s="18" t="s">
        <v>205</v>
      </c>
      <c r="E6751" s="18" t="s">
        <v>3125</v>
      </c>
      <c r="F6751" s="18" t="s">
        <v>3163</v>
      </c>
      <c r="G6751" s="18">
        <v>708</v>
      </c>
      <c r="H6751" s="18">
        <v>1.43</v>
      </c>
      <c r="I6751" s="18">
        <v>1.65</v>
      </c>
      <c r="Q6751"/>
    </row>
    <row r="6752" spans="2:17" x14ac:dyDescent="0.25">
      <c r="B6752" s="18">
        <v>2012</v>
      </c>
      <c r="C6752" s="18" t="s">
        <v>8</v>
      </c>
      <c r="D6752" s="18" t="s">
        <v>277</v>
      </c>
      <c r="E6752" s="18" t="s">
        <v>3164</v>
      </c>
      <c r="F6752" s="18" t="s">
        <v>3165</v>
      </c>
      <c r="G6752" s="18">
        <v>912</v>
      </c>
      <c r="H6752" s="18">
        <v>2.1</v>
      </c>
      <c r="I6752" s="18">
        <v>3.62</v>
      </c>
      <c r="Q6752"/>
    </row>
    <row r="6753" spans="2:17" x14ac:dyDescent="0.25">
      <c r="B6753" s="18">
        <v>2012</v>
      </c>
      <c r="C6753" s="18" t="s">
        <v>8</v>
      </c>
      <c r="D6753" s="18" t="s">
        <v>277</v>
      </c>
      <c r="E6753" s="18" t="s">
        <v>3164</v>
      </c>
      <c r="F6753" s="18" t="s">
        <v>3166</v>
      </c>
      <c r="G6753" s="18">
        <v>840</v>
      </c>
      <c r="H6753" s="18">
        <v>2.14</v>
      </c>
      <c r="I6753" s="18">
        <v>3.2</v>
      </c>
      <c r="Q6753"/>
    </row>
    <row r="6754" spans="2:17" x14ac:dyDescent="0.25">
      <c r="B6754" s="18">
        <v>2012</v>
      </c>
      <c r="C6754" s="18" t="s">
        <v>8</v>
      </c>
      <c r="D6754" s="18" t="s">
        <v>277</v>
      </c>
      <c r="E6754" s="18" t="s">
        <v>3164</v>
      </c>
      <c r="F6754" s="18" t="s">
        <v>3167</v>
      </c>
      <c r="G6754" s="18">
        <v>1200</v>
      </c>
      <c r="H6754" s="18">
        <v>2.98</v>
      </c>
      <c r="I6754" s="18">
        <v>3.52</v>
      </c>
      <c r="Q6754"/>
    </row>
    <row r="6755" spans="2:17" x14ac:dyDescent="0.25">
      <c r="B6755" s="18">
        <v>2012</v>
      </c>
      <c r="C6755" s="18" t="s">
        <v>8</v>
      </c>
      <c r="D6755" s="18" t="s">
        <v>277</v>
      </c>
      <c r="E6755" s="18" t="s">
        <v>3164</v>
      </c>
      <c r="F6755" s="18" t="s">
        <v>3168</v>
      </c>
      <c r="G6755" s="18">
        <v>1056</v>
      </c>
      <c r="H6755" s="18">
        <v>2.69</v>
      </c>
      <c r="I6755" s="18">
        <v>3.51</v>
      </c>
      <c r="Q6755"/>
    </row>
    <row r="6756" spans="2:17" x14ac:dyDescent="0.25">
      <c r="B6756" s="18">
        <v>2012</v>
      </c>
      <c r="C6756" s="18" t="s">
        <v>8</v>
      </c>
      <c r="D6756" s="18" t="s">
        <v>277</v>
      </c>
      <c r="E6756" s="18" t="s">
        <v>3164</v>
      </c>
      <c r="F6756" s="18" t="s">
        <v>3169</v>
      </c>
      <c r="G6756" s="18">
        <v>744</v>
      </c>
      <c r="H6756" s="18">
        <v>2</v>
      </c>
      <c r="I6756" s="18">
        <v>3.61</v>
      </c>
      <c r="Q6756"/>
    </row>
    <row r="6757" spans="2:17" x14ac:dyDescent="0.25">
      <c r="B6757" s="18">
        <v>2012</v>
      </c>
      <c r="C6757" s="18" t="s">
        <v>8</v>
      </c>
      <c r="D6757" s="18" t="s">
        <v>277</v>
      </c>
      <c r="E6757" s="18" t="s">
        <v>3164</v>
      </c>
      <c r="F6757" s="18" t="s">
        <v>3170</v>
      </c>
      <c r="G6757" s="18">
        <v>756</v>
      </c>
      <c r="H6757" s="18">
        <v>2.68</v>
      </c>
      <c r="I6757" s="18">
        <v>3.93</v>
      </c>
      <c r="Q6757"/>
    </row>
    <row r="6758" spans="2:17" x14ac:dyDescent="0.25">
      <c r="B6758" s="18">
        <v>2012</v>
      </c>
      <c r="C6758" s="18" t="s">
        <v>8</v>
      </c>
      <c r="D6758" s="18" t="s">
        <v>277</v>
      </c>
      <c r="E6758" s="18" t="s">
        <v>3164</v>
      </c>
      <c r="F6758" s="18" t="s">
        <v>3171</v>
      </c>
      <c r="G6758" s="18">
        <v>1092</v>
      </c>
      <c r="H6758" s="18">
        <v>2.68</v>
      </c>
      <c r="I6758" s="18">
        <v>3.78</v>
      </c>
      <c r="Q6758"/>
    </row>
    <row r="6759" spans="2:17" x14ac:dyDescent="0.25">
      <c r="B6759" s="18">
        <v>2012</v>
      </c>
      <c r="C6759" s="18" t="s">
        <v>8</v>
      </c>
      <c r="D6759" s="18" t="s">
        <v>277</v>
      </c>
      <c r="E6759" s="18" t="s">
        <v>3164</v>
      </c>
      <c r="F6759" s="18" t="s">
        <v>3172</v>
      </c>
      <c r="G6759" s="18">
        <v>1164</v>
      </c>
      <c r="H6759" s="18">
        <v>2.04</v>
      </c>
      <c r="I6759" s="18">
        <v>3.92</v>
      </c>
      <c r="Q6759"/>
    </row>
    <row r="6760" spans="2:17" x14ac:dyDescent="0.25">
      <c r="B6760" s="18">
        <v>2012</v>
      </c>
      <c r="C6760" s="18" t="s">
        <v>8</v>
      </c>
      <c r="D6760" s="18" t="s">
        <v>277</v>
      </c>
      <c r="E6760" s="18" t="s">
        <v>3164</v>
      </c>
      <c r="F6760" s="18" t="s">
        <v>3173</v>
      </c>
      <c r="G6760" s="18">
        <v>1044</v>
      </c>
      <c r="H6760" s="18">
        <v>2.11</v>
      </c>
      <c r="I6760" s="18">
        <v>3.28</v>
      </c>
      <c r="Q6760"/>
    </row>
    <row r="6761" spans="2:17" x14ac:dyDescent="0.25">
      <c r="B6761" s="18">
        <v>2012</v>
      </c>
      <c r="C6761" s="18" t="s">
        <v>8</v>
      </c>
      <c r="D6761" s="18" t="s">
        <v>277</v>
      </c>
      <c r="E6761" s="18" t="s">
        <v>3164</v>
      </c>
      <c r="F6761" s="18" t="s">
        <v>3174</v>
      </c>
      <c r="G6761" s="18">
        <v>1116</v>
      </c>
      <c r="H6761" s="18">
        <v>2.85</v>
      </c>
      <c r="I6761" s="18">
        <v>3.33</v>
      </c>
      <c r="Q6761"/>
    </row>
    <row r="6762" spans="2:17" x14ac:dyDescent="0.25">
      <c r="B6762" s="18">
        <v>2012</v>
      </c>
      <c r="C6762" s="18" t="s">
        <v>8</v>
      </c>
      <c r="D6762" s="18" t="s">
        <v>277</v>
      </c>
      <c r="E6762" s="18" t="s">
        <v>3164</v>
      </c>
      <c r="F6762" s="18" t="s">
        <v>3175</v>
      </c>
      <c r="G6762" s="18">
        <v>624</v>
      </c>
      <c r="H6762" s="18">
        <v>2.82</v>
      </c>
      <c r="I6762" s="18">
        <v>3.71</v>
      </c>
      <c r="Q6762"/>
    </row>
    <row r="6763" spans="2:17" x14ac:dyDescent="0.25">
      <c r="B6763" s="18">
        <v>2012</v>
      </c>
      <c r="C6763" s="18" t="s">
        <v>8</v>
      </c>
      <c r="D6763" s="18" t="s">
        <v>277</v>
      </c>
      <c r="E6763" s="18" t="s">
        <v>3164</v>
      </c>
      <c r="F6763" s="18" t="s">
        <v>3176</v>
      </c>
      <c r="G6763" s="18">
        <v>1140</v>
      </c>
      <c r="H6763" s="18">
        <v>2.62</v>
      </c>
      <c r="I6763" s="18">
        <v>3.82</v>
      </c>
      <c r="Q6763"/>
    </row>
    <row r="6764" spans="2:17" x14ac:dyDescent="0.25">
      <c r="B6764" s="18">
        <v>2012</v>
      </c>
      <c r="C6764" s="18" t="s">
        <v>8</v>
      </c>
      <c r="D6764" s="18" t="s">
        <v>277</v>
      </c>
      <c r="E6764" s="18" t="s">
        <v>3164</v>
      </c>
      <c r="F6764" s="18" t="s">
        <v>3177</v>
      </c>
      <c r="G6764" s="18">
        <v>1080</v>
      </c>
      <c r="H6764" s="18">
        <v>2.88</v>
      </c>
      <c r="I6764" s="18">
        <v>3.53</v>
      </c>
      <c r="Q6764"/>
    </row>
    <row r="6765" spans="2:17" x14ac:dyDescent="0.25">
      <c r="B6765" s="18">
        <v>2012</v>
      </c>
      <c r="C6765" s="18" t="s">
        <v>8</v>
      </c>
      <c r="D6765" s="18" t="s">
        <v>277</v>
      </c>
      <c r="E6765" s="18" t="s">
        <v>3164</v>
      </c>
      <c r="F6765" s="18" t="s">
        <v>3178</v>
      </c>
      <c r="G6765" s="18">
        <v>768</v>
      </c>
      <c r="H6765" s="18">
        <v>2.61</v>
      </c>
      <c r="I6765" s="18">
        <v>3.78</v>
      </c>
      <c r="Q6765"/>
    </row>
    <row r="6766" spans="2:17" x14ac:dyDescent="0.25">
      <c r="B6766" s="18">
        <v>2012</v>
      </c>
      <c r="C6766" s="18" t="s">
        <v>8</v>
      </c>
      <c r="D6766" s="18" t="s">
        <v>277</v>
      </c>
      <c r="E6766" s="18" t="s">
        <v>3164</v>
      </c>
      <c r="F6766" s="18" t="s">
        <v>3179</v>
      </c>
      <c r="G6766" s="18">
        <v>984</v>
      </c>
      <c r="H6766" s="18">
        <v>2.17</v>
      </c>
      <c r="I6766" s="18">
        <v>3.4</v>
      </c>
      <c r="Q6766"/>
    </row>
    <row r="6767" spans="2:17" x14ac:dyDescent="0.25">
      <c r="B6767" s="18">
        <v>2012</v>
      </c>
      <c r="C6767" s="18" t="s">
        <v>8</v>
      </c>
      <c r="D6767" s="18" t="s">
        <v>277</v>
      </c>
      <c r="E6767" s="18" t="s">
        <v>3164</v>
      </c>
      <c r="F6767" s="18" t="s">
        <v>3180</v>
      </c>
      <c r="G6767" s="18">
        <v>984</v>
      </c>
      <c r="H6767" s="18">
        <v>2.34</v>
      </c>
      <c r="I6767" s="18">
        <v>3.32</v>
      </c>
      <c r="Q6767"/>
    </row>
    <row r="6768" spans="2:17" x14ac:dyDescent="0.25">
      <c r="B6768" s="18">
        <v>2012</v>
      </c>
      <c r="C6768" s="18" t="s">
        <v>8</v>
      </c>
      <c r="D6768" s="18" t="s">
        <v>277</v>
      </c>
      <c r="E6768" s="18" t="s">
        <v>3164</v>
      </c>
      <c r="F6768" s="18" t="s">
        <v>3181</v>
      </c>
      <c r="G6768" s="18">
        <v>1164</v>
      </c>
      <c r="H6768" s="18">
        <v>2.4</v>
      </c>
      <c r="I6768" s="18">
        <v>3.72</v>
      </c>
      <c r="Q6768"/>
    </row>
    <row r="6769" spans="2:17" x14ac:dyDescent="0.25">
      <c r="B6769" s="18">
        <v>2012</v>
      </c>
      <c r="C6769" s="18" t="s">
        <v>8</v>
      </c>
      <c r="D6769" s="18" t="s">
        <v>277</v>
      </c>
      <c r="E6769" s="18" t="s">
        <v>3164</v>
      </c>
      <c r="F6769" s="18" t="s">
        <v>3182</v>
      </c>
      <c r="G6769" s="18">
        <v>696</v>
      </c>
      <c r="H6769" s="18">
        <v>2.75</v>
      </c>
      <c r="I6769" s="18">
        <v>3.48</v>
      </c>
      <c r="Q6769"/>
    </row>
    <row r="6770" spans="2:17" x14ac:dyDescent="0.25">
      <c r="B6770" s="18">
        <v>2012</v>
      </c>
      <c r="C6770" s="18" t="s">
        <v>8</v>
      </c>
      <c r="D6770" s="18" t="s">
        <v>277</v>
      </c>
      <c r="E6770" s="18" t="s">
        <v>3164</v>
      </c>
      <c r="F6770" s="18" t="s">
        <v>3183</v>
      </c>
      <c r="G6770" s="18">
        <v>1044</v>
      </c>
      <c r="H6770" s="18">
        <v>2.0699999999999998</v>
      </c>
      <c r="I6770" s="18">
        <v>3.74</v>
      </c>
      <c r="Q6770"/>
    </row>
    <row r="6771" spans="2:17" x14ac:dyDescent="0.25">
      <c r="B6771" s="18">
        <v>2012</v>
      </c>
      <c r="C6771" s="18" t="s">
        <v>8</v>
      </c>
      <c r="D6771" s="18" t="s">
        <v>277</v>
      </c>
      <c r="E6771" s="18" t="s">
        <v>3164</v>
      </c>
      <c r="F6771" s="18" t="s">
        <v>3184</v>
      </c>
      <c r="G6771" s="18">
        <v>828</v>
      </c>
      <c r="H6771" s="18">
        <v>2.54</v>
      </c>
      <c r="I6771" s="18">
        <v>3.47</v>
      </c>
      <c r="Q6771"/>
    </row>
    <row r="6772" spans="2:17" x14ac:dyDescent="0.25">
      <c r="B6772" s="18">
        <v>2012</v>
      </c>
      <c r="C6772" s="18" t="s">
        <v>8</v>
      </c>
      <c r="D6772" s="18" t="s">
        <v>277</v>
      </c>
      <c r="E6772" s="18" t="s">
        <v>3164</v>
      </c>
      <c r="F6772" s="18" t="s">
        <v>3185</v>
      </c>
      <c r="G6772" s="18">
        <v>828</v>
      </c>
      <c r="H6772" s="18">
        <v>2.23</v>
      </c>
      <c r="I6772" s="18">
        <v>3.56</v>
      </c>
      <c r="Q6772"/>
    </row>
    <row r="6773" spans="2:17" x14ac:dyDescent="0.25">
      <c r="B6773" s="18">
        <v>2012</v>
      </c>
      <c r="C6773" s="18" t="s">
        <v>8</v>
      </c>
      <c r="D6773" s="18" t="s">
        <v>277</v>
      </c>
      <c r="E6773" s="18" t="s">
        <v>3164</v>
      </c>
      <c r="F6773" s="18" t="s">
        <v>3186</v>
      </c>
      <c r="G6773" s="18">
        <v>660</v>
      </c>
      <c r="H6773" s="18">
        <v>2.2799999999999998</v>
      </c>
      <c r="I6773" s="18">
        <v>3.76</v>
      </c>
      <c r="Q6773"/>
    </row>
    <row r="6774" spans="2:17" x14ac:dyDescent="0.25">
      <c r="B6774" s="18">
        <v>2012</v>
      </c>
      <c r="C6774" s="18" t="s">
        <v>8</v>
      </c>
      <c r="D6774" s="18" t="s">
        <v>277</v>
      </c>
      <c r="E6774" s="18" t="s">
        <v>3164</v>
      </c>
      <c r="F6774" s="18" t="s">
        <v>3187</v>
      </c>
      <c r="G6774" s="18">
        <v>828</v>
      </c>
      <c r="H6774" s="18">
        <v>2.14</v>
      </c>
      <c r="I6774" s="18">
        <v>3.22</v>
      </c>
      <c r="Q6774"/>
    </row>
    <row r="6775" spans="2:17" x14ac:dyDescent="0.25">
      <c r="B6775" s="18">
        <v>2012</v>
      </c>
      <c r="C6775" s="18" t="s">
        <v>8</v>
      </c>
      <c r="D6775" s="18" t="s">
        <v>277</v>
      </c>
      <c r="E6775" s="18" t="s">
        <v>3164</v>
      </c>
      <c r="F6775" s="18" t="s">
        <v>3188</v>
      </c>
      <c r="G6775" s="18">
        <v>648</v>
      </c>
      <c r="H6775" s="18">
        <v>2.29</v>
      </c>
      <c r="I6775" s="18">
        <v>3.82</v>
      </c>
      <c r="Q6775"/>
    </row>
    <row r="6776" spans="2:17" x14ac:dyDescent="0.25">
      <c r="B6776" s="18">
        <v>2012</v>
      </c>
      <c r="C6776" s="18" t="s">
        <v>8</v>
      </c>
      <c r="D6776" s="18" t="s">
        <v>277</v>
      </c>
      <c r="E6776" s="18" t="s">
        <v>3164</v>
      </c>
      <c r="F6776" s="18" t="s">
        <v>3189</v>
      </c>
      <c r="G6776" s="18">
        <v>1068</v>
      </c>
      <c r="H6776" s="18">
        <v>2.5499999999999998</v>
      </c>
      <c r="I6776" s="18">
        <v>3.27</v>
      </c>
      <c r="Q6776"/>
    </row>
    <row r="6777" spans="2:17" x14ac:dyDescent="0.25">
      <c r="B6777" s="18">
        <v>2012</v>
      </c>
      <c r="C6777" s="18" t="s">
        <v>8</v>
      </c>
      <c r="D6777" s="18" t="s">
        <v>277</v>
      </c>
      <c r="E6777" s="18" t="s">
        <v>3164</v>
      </c>
      <c r="F6777" s="18" t="s">
        <v>3190</v>
      </c>
      <c r="G6777" s="18">
        <v>612</v>
      </c>
      <c r="H6777" s="18">
        <v>2.95</v>
      </c>
      <c r="I6777" s="18">
        <v>3.86</v>
      </c>
      <c r="Q6777"/>
    </row>
    <row r="6778" spans="2:17" x14ac:dyDescent="0.25">
      <c r="B6778" s="18">
        <v>2012</v>
      </c>
      <c r="C6778" s="18" t="s">
        <v>8</v>
      </c>
      <c r="D6778" s="18" t="s">
        <v>277</v>
      </c>
      <c r="E6778" s="18" t="s">
        <v>3164</v>
      </c>
      <c r="F6778" s="18" t="s">
        <v>3191</v>
      </c>
      <c r="G6778" s="18">
        <v>1104</v>
      </c>
      <c r="H6778" s="18">
        <v>2.5499999999999998</v>
      </c>
      <c r="I6778" s="18">
        <v>3.73</v>
      </c>
      <c r="Q6778"/>
    </row>
    <row r="6779" spans="2:17" x14ac:dyDescent="0.25">
      <c r="B6779" s="18">
        <v>2012</v>
      </c>
      <c r="C6779" s="18" t="s">
        <v>8</v>
      </c>
      <c r="D6779" s="18" t="s">
        <v>277</v>
      </c>
      <c r="E6779" s="18" t="s">
        <v>3164</v>
      </c>
      <c r="F6779" s="18" t="s">
        <v>3192</v>
      </c>
      <c r="G6779" s="18">
        <v>864</v>
      </c>
      <c r="H6779" s="18">
        <v>2.0699999999999998</v>
      </c>
      <c r="I6779" s="18">
        <v>4</v>
      </c>
      <c r="Q6779"/>
    </row>
    <row r="6780" spans="2:17" x14ac:dyDescent="0.25">
      <c r="B6780" s="18">
        <v>2012</v>
      </c>
      <c r="C6780" s="18" t="s">
        <v>8</v>
      </c>
      <c r="D6780" s="18" t="s">
        <v>277</v>
      </c>
      <c r="E6780" s="18" t="s">
        <v>3164</v>
      </c>
      <c r="F6780" s="18" t="s">
        <v>3193</v>
      </c>
      <c r="G6780" s="18">
        <v>720</v>
      </c>
      <c r="H6780" s="18">
        <v>2.9</v>
      </c>
      <c r="I6780" s="18">
        <v>3.27</v>
      </c>
      <c r="Q6780"/>
    </row>
    <row r="6781" spans="2:17" x14ac:dyDescent="0.25">
      <c r="B6781" s="18">
        <v>2012</v>
      </c>
      <c r="C6781" s="18" t="s">
        <v>8</v>
      </c>
      <c r="D6781" s="18" t="s">
        <v>277</v>
      </c>
      <c r="E6781" s="18" t="s">
        <v>3164</v>
      </c>
      <c r="F6781" s="18" t="s">
        <v>3194</v>
      </c>
      <c r="G6781" s="18">
        <v>804</v>
      </c>
      <c r="H6781" s="18">
        <v>2.16</v>
      </c>
      <c r="I6781" s="18">
        <v>3.57</v>
      </c>
      <c r="Q6781"/>
    </row>
    <row r="6782" spans="2:17" x14ac:dyDescent="0.25">
      <c r="B6782" s="18">
        <v>2012</v>
      </c>
      <c r="C6782" s="18" t="s">
        <v>8</v>
      </c>
      <c r="D6782" s="18" t="s">
        <v>277</v>
      </c>
      <c r="E6782" s="18" t="s">
        <v>3164</v>
      </c>
      <c r="F6782" s="18" t="s">
        <v>3195</v>
      </c>
      <c r="G6782" s="18">
        <v>972</v>
      </c>
      <c r="H6782" s="18">
        <v>2.69</v>
      </c>
      <c r="I6782" s="18">
        <v>3.91</v>
      </c>
      <c r="Q6782"/>
    </row>
    <row r="6783" spans="2:17" x14ac:dyDescent="0.25">
      <c r="B6783" s="18">
        <v>2012</v>
      </c>
      <c r="C6783" s="18" t="s">
        <v>8</v>
      </c>
      <c r="D6783" s="18" t="s">
        <v>277</v>
      </c>
      <c r="E6783" s="18" t="s">
        <v>3164</v>
      </c>
      <c r="F6783" s="18" t="s">
        <v>3196</v>
      </c>
      <c r="G6783" s="18">
        <v>600</v>
      </c>
      <c r="H6783" s="18">
        <v>2.5</v>
      </c>
      <c r="I6783" s="18">
        <v>3.51</v>
      </c>
      <c r="Q6783"/>
    </row>
    <row r="6784" spans="2:17" x14ac:dyDescent="0.25">
      <c r="B6784" s="18">
        <v>2012</v>
      </c>
      <c r="C6784" s="18" t="s">
        <v>8</v>
      </c>
      <c r="D6784" s="18" t="s">
        <v>277</v>
      </c>
      <c r="E6784" s="18" t="s">
        <v>3164</v>
      </c>
      <c r="F6784" s="18" t="s">
        <v>3197</v>
      </c>
      <c r="G6784" s="18">
        <v>912</v>
      </c>
      <c r="H6784" s="18">
        <v>2.64</v>
      </c>
      <c r="I6784" s="18">
        <v>3.82</v>
      </c>
      <c r="Q6784"/>
    </row>
    <row r="6785" spans="2:17" x14ac:dyDescent="0.25">
      <c r="B6785" s="18">
        <v>2012</v>
      </c>
      <c r="C6785" s="18" t="s">
        <v>8</v>
      </c>
      <c r="D6785" s="18" t="s">
        <v>277</v>
      </c>
      <c r="E6785" s="18" t="s">
        <v>3164</v>
      </c>
      <c r="F6785" s="18" t="s">
        <v>3198</v>
      </c>
      <c r="G6785" s="18">
        <v>672</v>
      </c>
      <c r="H6785" s="18">
        <v>2.52</v>
      </c>
      <c r="I6785" s="18">
        <v>3.98</v>
      </c>
      <c r="Q6785"/>
    </row>
    <row r="6786" spans="2:17" x14ac:dyDescent="0.25">
      <c r="B6786" s="18">
        <v>2012</v>
      </c>
      <c r="C6786" s="18" t="s">
        <v>8</v>
      </c>
      <c r="D6786" s="18" t="s">
        <v>277</v>
      </c>
      <c r="E6786" s="18" t="s">
        <v>3164</v>
      </c>
      <c r="F6786" s="18" t="s">
        <v>3199</v>
      </c>
      <c r="G6786" s="18">
        <v>660</v>
      </c>
      <c r="H6786" s="18">
        <v>2.52</v>
      </c>
      <c r="I6786" s="18">
        <v>3.99</v>
      </c>
      <c r="Q6786"/>
    </row>
    <row r="6787" spans="2:17" x14ac:dyDescent="0.25">
      <c r="B6787" s="18">
        <v>2012</v>
      </c>
      <c r="C6787" s="18" t="s">
        <v>8</v>
      </c>
      <c r="D6787" s="18" t="s">
        <v>277</v>
      </c>
      <c r="E6787" s="18" t="s">
        <v>3164</v>
      </c>
      <c r="F6787" s="18" t="s">
        <v>3200</v>
      </c>
      <c r="G6787" s="18">
        <v>756</v>
      </c>
      <c r="H6787" s="18">
        <v>2.93</v>
      </c>
      <c r="I6787" s="18">
        <v>3.26</v>
      </c>
      <c r="Q6787"/>
    </row>
    <row r="6788" spans="2:17" x14ac:dyDescent="0.25">
      <c r="B6788" s="18">
        <v>2012</v>
      </c>
      <c r="C6788" s="18" t="s">
        <v>8</v>
      </c>
      <c r="D6788" s="18" t="s">
        <v>277</v>
      </c>
      <c r="E6788" s="18" t="s">
        <v>3164</v>
      </c>
      <c r="F6788" s="18" t="s">
        <v>3201</v>
      </c>
      <c r="G6788" s="18">
        <v>996</v>
      </c>
      <c r="H6788" s="18">
        <v>2.5299999999999998</v>
      </c>
      <c r="I6788" s="18">
        <v>3.71</v>
      </c>
      <c r="Q6788"/>
    </row>
    <row r="6789" spans="2:17" x14ac:dyDescent="0.25">
      <c r="B6789" s="18">
        <v>2012</v>
      </c>
      <c r="C6789" s="18" t="s">
        <v>8</v>
      </c>
      <c r="D6789" s="18" t="s">
        <v>277</v>
      </c>
      <c r="E6789" s="18" t="s">
        <v>3164</v>
      </c>
      <c r="F6789" s="18" t="s">
        <v>3202</v>
      </c>
      <c r="G6789" s="18">
        <v>1164</v>
      </c>
      <c r="H6789" s="18">
        <v>2.2200000000000002</v>
      </c>
      <c r="I6789" s="18">
        <v>3.26</v>
      </c>
      <c r="Q6789"/>
    </row>
    <row r="6790" spans="2:17" x14ac:dyDescent="0.25">
      <c r="B6790" s="18">
        <v>2012</v>
      </c>
      <c r="C6790" s="18" t="s">
        <v>8</v>
      </c>
      <c r="D6790" s="18" t="s">
        <v>277</v>
      </c>
      <c r="E6790" s="18" t="s">
        <v>3164</v>
      </c>
      <c r="F6790" s="18" t="s">
        <v>3203</v>
      </c>
      <c r="G6790" s="18">
        <v>660</v>
      </c>
      <c r="H6790" s="18">
        <v>2.67</v>
      </c>
      <c r="I6790" s="18">
        <v>3.92</v>
      </c>
      <c r="Q6790"/>
    </row>
    <row r="6791" spans="2:17" x14ac:dyDescent="0.25">
      <c r="B6791" s="18">
        <v>2012</v>
      </c>
      <c r="C6791" s="18" t="s">
        <v>8</v>
      </c>
      <c r="D6791" s="18" t="s">
        <v>277</v>
      </c>
      <c r="E6791" s="18" t="s">
        <v>3164</v>
      </c>
      <c r="F6791" s="18" t="s">
        <v>3204</v>
      </c>
      <c r="G6791" s="18">
        <v>936</v>
      </c>
      <c r="H6791" s="18">
        <v>2.11</v>
      </c>
      <c r="I6791" s="18">
        <v>3.6</v>
      </c>
      <c r="Q6791"/>
    </row>
    <row r="6792" spans="2:17" x14ac:dyDescent="0.25">
      <c r="B6792" s="18">
        <v>2012</v>
      </c>
      <c r="C6792" s="18" t="s">
        <v>8</v>
      </c>
      <c r="D6792" s="18" t="s">
        <v>277</v>
      </c>
      <c r="E6792" s="18" t="s">
        <v>3164</v>
      </c>
      <c r="F6792" s="18" t="s">
        <v>3205</v>
      </c>
      <c r="G6792" s="18">
        <v>828</v>
      </c>
      <c r="H6792" s="18">
        <v>2.41</v>
      </c>
      <c r="I6792" s="18">
        <v>3.35</v>
      </c>
      <c r="Q6792"/>
    </row>
    <row r="6793" spans="2:17" x14ac:dyDescent="0.25">
      <c r="B6793" s="18">
        <v>2012</v>
      </c>
      <c r="C6793" s="18" t="s">
        <v>8</v>
      </c>
      <c r="D6793" s="18" t="s">
        <v>277</v>
      </c>
      <c r="E6793" s="18" t="s">
        <v>3164</v>
      </c>
      <c r="F6793" s="18" t="s">
        <v>3206</v>
      </c>
      <c r="G6793" s="18">
        <v>1080</v>
      </c>
      <c r="H6793" s="18">
        <v>2.74</v>
      </c>
      <c r="I6793" s="18">
        <v>3.43</v>
      </c>
      <c r="Q6793"/>
    </row>
    <row r="6794" spans="2:17" x14ac:dyDescent="0.25">
      <c r="B6794" s="18">
        <v>2012</v>
      </c>
      <c r="C6794" s="18" t="s">
        <v>8</v>
      </c>
      <c r="D6794" s="18" t="s">
        <v>277</v>
      </c>
      <c r="E6794" s="18" t="s">
        <v>3164</v>
      </c>
      <c r="F6794" s="18" t="s">
        <v>3207</v>
      </c>
      <c r="G6794" s="18">
        <v>732</v>
      </c>
      <c r="H6794" s="18">
        <v>2.87</v>
      </c>
      <c r="I6794" s="18">
        <v>3.82</v>
      </c>
      <c r="Q6794"/>
    </row>
    <row r="6795" spans="2:17" x14ac:dyDescent="0.25">
      <c r="B6795" s="18">
        <v>2012</v>
      </c>
      <c r="C6795" s="18" t="s">
        <v>8</v>
      </c>
      <c r="D6795" s="18" t="s">
        <v>277</v>
      </c>
      <c r="E6795" s="18" t="s">
        <v>3164</v>
      </c>
      <c r="F6795" s="18" t="s">
        <v>3208</v>
      </c>
      <c r="G6795" s="18">
        <v>684</v>
      </c>
      <c r="H6795" s="18">
        <v>2.8</v>
      </c>
      <c r="I6795" s="18">
        <v>3.88</v>
      </c>
      <c r="Q6795"/>
    </row>
    <row r="6796" spans="2:17" x14ac:dyDescent="0.25">
      <c r="B6796" s="18">
        <v>2012</v>
      </c>
      <c r="C6796" s="18" t="s">
        <v>8</v>
      </c>
      <c r="D6796" s="18" t="s">
        <v>277</v>
      </c>
      <c r="E6796" s="18" t="s">
        <v>3164</v>
      </c>
      <c r="F6796" s="18" t="s">
        <v>3209</v>
      </c>
      <c r="G6796" s="18">
        <v>720</v>
      </c>
      <c r="H6796" s="18">
        <v>2.44</v>
      </c>
      <c r="I6796" s="18">
        <v>3.68</v>
      </c>
      <c r="Q6796"/>
    </row>
    <row r="6797" spans="2:17" x14ac:dyDescent="0.25">
      <c r="B6797" s="18">
        <v>2012</v>
      </c>
      <c r="C6797" s="18" t="s">
        <v>8</v>
      </c>
      <c r="D6797" s="18" t="s">
        <v>277</v>
      </c>
      <c r="E6797" s="18" t="s">
        <v>3164</v>
      </c>
      <c r="F6797" s="18" t="s">
        <v>3210</v>
      </c>
      <c r="G6797" s="18">
        <v>624</v>
      </c>
      <c r="H6797" s="18">
        <v>2.33</v>
      </c>
      <c r="I6797" s="18">
        <v>3.62</v>
      </c>
      <c r="Q6797"/>
    </row>
    <row r="6798" spans="2:17" x14ac:dyDescent="0.25">
      <c r="B6798" s="18">
        <v>2012</v>
      </c>
      <c r="C6798" s="18" t="s">
        <v>8</v>
      </c>
      <c r="D6798" s="18" t="s">
        <v>277</v>
      </c>
      <c r="E6798" s="18" t="s">
        <v>3164</v>
      </c>
      <c r="F6798" s="18" t="s">
        <v>3211</v>
      </c>
      <c r="G6798" s="18">
        <v>744</v>
      </c>
      <c r="H6798" s="18">
        <v>2.6</v>
      </c>
      <c r="I6798" s="18">
        <v>3.45</v>
      </c>
      <c r="Q6798"/>
    </row>
    <row r="6799" spans="2:17" x14ac:dyDescent="0.25">
      <c r="B6799" s="18">
        <v>2012</v>
      </c>
      <c r="C6799" s="18" t="s">
        <v>8</v>
      </c>
      <c r="D6799" s="18" t="s">
        <v>277</v>
      </c>
      <c r="E6799" s="18" t="s">
        <v>3164</v>
      </c>
      <c r="F6799" s="18" t="s">
        <v>3212</v>
      </c>
      <c r="G6799" s="18">
        <v>696</v>
      </c>
      <c r="H6799" s="18">
        <v>2</v>
      </c>
      <c r="I6799" s="18">
        <v>3.31</v>
      </c>
      <c r="Q6799"/>
    </row>
    <row r="6800" spans="2:17" x14ac:dyDescent="0.25">
      <c r="B6800" s="18">
        <v>2012</v>
      </c>
      <c r="C6800" s="18" t="s">
        <v>8</v>
      </c>
      <c r="D6800" s="18" t="s">
        <v>277</v>
      </c>
      <c r="E6800" s="18" t="s">
        <v>3164</v>
      </c>
      <c r="F6800" s="18" t="s">
        <v>3213</v>
      </c>
      <c r="G6800" s="18">
        <v>876</v>
      </c>
      <c r="H6800" s="18">
        <v>2.81</v>
      </c>
      <c r="I6800" s="18">
        <v>3.59</v>
      </c>
      <c r="Q6800"/>
    </row>
    <row r="6801" spans="2:17" x14ac:dyDescent="0.25">
      <c r="B6801" s="18">
        <v>2012</v>
      </c>
      <c r="C6801" s="18" t="s">
        <v>8</v>
      </c>
      <c r="D6801" s="18" t="s">
        <v>277</v>
      </c>
      <c r="E6801" s="18" t="s">
        <v>3164</v>
      </c>
      <c r="F6801" s="18" t="s">
        <v>3214</v>
      </c>
      <c r="G6801" s="18">
        <v>768</v>
      </c>
      <c r="H6801" s="18">
        <v>2.68</v>
      </c>
      <c r="I6801" s="18">
        <v>3.79</v>
      </c>
      <c r="Q6801"/>
    </row>
    <row r="6802" spans="2:17" x14ac:dyDescent="0.25">
      <c r="B6802" s="18">
        <v>2012</v>
      </c>
      <c r="C6802" s="18" t="s">
        <v>8</v>
      </c>
      <c r="D6802" s="18" t="s">
        <v>277</v>
      </c>
      <c r="E6802" s="18" t="s">
        <v>3164</v>
      </c>
      <c r="F6802" s="18" t="s">
        <v>3215</v>
      </c>
      <c r="G6802" s="18">
        <v>1116</v>
      </c>
      <c r="H6802" s="18">
        <v>2.9</v>
      </c>
      <c r="I6802" s="18">
        <v>3.61</v>
      </c>
      <c r="Q6802"/>
    </row>
    <row r="6803" spans="2:17" x14ac:dyDescent="0.25">
      <c r="B6803" s="18">
        <v>2012</v>
      </c>
      <c r="C6803" s="18" t="s">
        <v>8</v>
      </c>
      <c r="D6803" s="18" t="s">
        <v>277</v>
      </c>
      <c r="E6803" s="18" t="s">
        <v>3164</v>
      </c>
      <c r="F6803" s="18" t="s">
        <v>3216</v>
      </c>
      <c r="G6803" s="18">
        <v>912</v>
      </c>
      <c r="H6803" s="18">
        <v>2.69</v>
      </c>
      <c r="I6803" s="18">
        <v>3.28</v>
      </c>
      <c r="Q6803"/>
    </row>
    <row r="6804" spans="2:17" x14ac:dyDescent="0.25">
      <c r="B6804" s="18">
        <v>2012</v>
      </c>
      <c r="C6804" s="18" t="s">
        <v>8</v>
      </c>
      <c r="D6804" s="18" t="s">
        <v>277</v>
      </c>
      <c r="E6804" s="18" t="s">
        <v>3164</v>
      </c>
      <c r="F6804" s="18" t="s">
        <v>3217</v>
      </c>
      <c r="G6804" s="18">
        <v>780</v>
      </c>
      <c r="H6804" s="18">
        <v>2.34</v>
      </c>
      <c r="I6804" s="18">
        <v>3.43</v>
      </c>
      <c r="Q6804"/>
    </row>
    <row r="6805" spans="2:17" x14ac:dyDescent="0.25">
      <c r="B6805" s="18">
        <v>2012</v>
      </c>
      <c r="C6805" s="18" t="s">
        <v>8</v>
      </c>
      <c r="D6805" s="18" t="s">
        <v>277</v>
      </c>
      <c r="E6805" s="18" t="s">
        <v>3164</v>
      </c>
      <c r="F6805" s="18" t="s">
        <v>3218</v>
      </c>
      <c r="G6805" s="18">
        <v>792</v>
      </c>
      <c r="H6805" s="18">
        <v>2.11</v>
      </c>
      <c r="I6805" s="18">
        <v>3.35</v>
      </c>
      <c r="Q6805"/>
    </row>
    <row r="6806" spans="2:17" x14ac:dyDescent="0.25">
      <c r="B6806" s="18">
        <v>2012</v>
      </c>
      <c r="C6806" s="18" t="s">
        <v>8</v>
      </c>
      <c r="D6806" s="18" t="s">
        <v>277</v>
      </c>
      <c r="E6806" s="18" t="s">
        <v>3164</v>
      </c>
      <c r="F6806" s="18" t="s">
        <v>3219</v>
      </c>
      <c r="G6806" s="18">
        <v>864</v>
      </c>
      <c r="H6806" s="18">
        <v>2.44</v>
      </c>
      <c r="I6806" s="18">
        <v>3.4</v>
      </c>
      <c r="Q6806"/>
    </row>
    <row r="6807" spans="2:17" x14ac:dyDescent="0.25">
      <c r="B6807" s="18">
        <v>2012</v>
      </c>
      <c r="C6807" s="18" t="s">
        <v>8</v>
      </c>
      <c r="D6807" s="18" t="s">
        <v>277</v>
      </c>
      <c r="E6807" s="18" t="s">
        <v>3164</v>
      </c>
      <c r="F6807" s="18" t="s">
        <v>3220</v>
      </c>
      <c r="G6807" s="18">
        <v>684</v>
      </c>
      <c r="H6807" s="18">
        <v>2.76</v>
      </c>
      <c r="I6807" s="18">
        <v>3.83</v>
      </c>
      <c r="Q6807"/>
    </row>
    <row r="6808" spans="2:17" x14ac:dyDescent="0.25">
      <c r="B6808" s="18">
        <v>2012</v>
      </c>
      <c r="C6808" s="18" t="s">
        <v>8</v>
      </c>
      <c r="D6808" s="18" t="s">
        <v>277</v>
      </c>
      <c r="E6808" s="18" t="s">
        <v>3164</v>
      </c>
      <c r="F6808" s="18" t="s">
        <v>3221</v>
      </c>
      <c r="G6808" s="18">
        <v>708</v>
      </c>
      <c r="H6808" s="18">
        <v>2.16</v>
      </c>
      <c r="I6808" s="18">
        <v>3.42</v>
      </c>
      <c r="Q6808"/>
    </row>
    <row r="6809" spans="2:17" x14ac:dyDescent="0.25">
      <c r="B6809" s="18">
        <v>2012</v>
      </c>
      <c r="C6809" s="18" t="s">
        <v>8</v>
      </c>
      <c r="D6809" s="18" t="s">
        <v>277</v>
      </c>
      <c r="E6809" s="18" t="s">
        <v>3164</v>
      </c>
      <c r="F6809" s="18" t="s">
        <v>3222</v>
      </c>
      <c r="G6809" s="18">
        <v>1080</v>
      </c>
      <c r="H6809" s="18">
        <v>2.31</v>
      </c>
      <c r="I6809" s="18">
        <v>3.71</v>
      </c>
      <c r="Q6809"/>
    </row>
    <row r="6810" spans="2:17" x14ac:dyDescent="0.25">
      <c r="B6810" s="18">
        <v>2012</v>
      </c>
      <c r="C6810" s="18" t="s">
        <v>8</v>
      </c>
      <c r="D6810" s="18" t="s">
        <v>277</v>
      </c>
      <c r="E6810" s="18" t="s">
        <v>3164</v>
      </c>
      <c r="F6810" s="18" t="s">
        <v>3223</v>
      </c>
      <c r="G6810" s="18">
        <v>648</v>
      </c>
      <c r="H6810" s="18">
        <v>2.44</v>
      </c>
      <c r="I6810" s="18">
        <v>3.74</v>
      </c>
      <c r="Q6810"/>
    </row>
    <row r="6811" spans="2:17" x14ac:dyDescent="0.25">
      <c r="B6811" s="18">
        <v>2012</v>
      </c>
      <c r="C6811" s="18" t="s">
        <v>8</v>
      </c>
      <c r="D6811" s="18" t="s">
        <v>277</v>
      </c>
      <c r="E6811" s="18" t="s">
        <v>3164</v>
      </c>
      <c r="F6811" s="18" t="s">
        <v>3224</v>
      </c>
      <c r="G6811" s="18">
        <v>888</v>
      </c>
      <c r="H6811" s="18">
        <v>2.1</v>
      </c>
      <c r="I6811" s="18">
        <v>3.6</v>
      </c>
      <c r="Q6811"/>
    </row>
    <row r="6812" spans="2:17" x14ac:dyDescent="0.25">
      <c r="B6812" s="18">
        <v>2012</v>
      </c>
      <c r="C6812" s="18" t="s">
        <v>8</v>
      </c>
      <c r="D6812" s="18" t="s">
        <v>277</v>
      </c>
      <c r="E6812" s="18" t="s">
        <v>3164</v>
      </c>
      <c r="F6812" s="18" t="s">
        <v>3225</v>
      </c>
      <c r="G6812" s="18">
        <v>1176</v>
      </c>
      <c r="H6812" s="18">
        <v>2.4500000000000002</v>
      </c>
      <c r="I6812" s="18">
        <v>3.6</v>
      </c>
      <c r="Q6812"/>
    </row>
    <row r="6813" spans="2:17" x14ac:dyDescent="0.25">
      <c r="B6813" s="18">
        <v>2012</v>
      </c>
      <c r="C6813" s="18" t="s">
        <v>8</v>
      </c>
      <c r="D6813" s="18" t="s">
        <v>1573</v>
      </c>
      <c r="E6813" s="18" t="s">
        <v>3226</v>
      </c>
      <c r="F6813" s="18" t="s">
        <v>3227</v>
      </c>
      <c r="G6813" s="18">
        <v>408</v>
      </c>
      <c r="H6813" s="18">
        <v>3.28</v>
      </c>
      <c r="I6813" s="18">
        <v>5.94</v>
      </c>
      <c r="Q6813"/>
    </row>
    <row r="6814" spans="2:17" x14ac:dyDescent="0.25">
      <c r="B6814" s="18">
        <v>2012</v>
      </c>
      <c r="C6814" s="18" t="s">
        <v>8</v>
      </c>
      <c r="D6814" s="18" t="s">
        <v>1573</v>
      </c>
      <c r="E6814" s="18" t="s">
        <v>3226</v>
      </c>
      <c r="F6814" s="18" t="s">
        <v>3228</v>
      </c>
      <c r="G6814" s="18">
        <v>372</v>
      </c>
      <c r="H6814" s="18">
        <v>4.29</v>
      </c>
      <c r="I6814" s="18">
        <v>5.6</v>
      </c>
      <c r="Q6814"/>
    </row>
    <row r="6815" spans="2:17" x14ac:dyDescent="0.25">
      <c r="B6815" s="18">
        <v>2012</v>
      </c>
      <c r="C6815" s="18" t="s">
        <v>8</v>
      </c>
      <c r="D6815" s="18" t="s">
        <v>1573</v>
      </c>
      <c r="E6815" s="18" t="s">
        <v>3226</v>
      </c>
      <c r="F6815" s="18" t="s">
        <v>3229</v>
      </c>
      <c r="G6815" s="18">
        <v>396</v>
      </c>
      <c r="H6815" s="18">
        <v>3.74</v>
      </c>
      <c r="I6815" s="18">
        <v>6.92</v>
      </c>
      <c r="Q6815"/>
    </row>
    <row r="6816" spans="2:17" x14ac:dyDescent="0.25">
      <c r="B6816" s="18">
        <v>2012</v>
      </c>
      <c r="C6816" s="18" t="s">
        <v>8</v>
      </c>
      <c r="D6816" s="18" t="s">
        <v>1573</v>
      </c>
      <c r="E6816" s="18" t="s">
        <v>3226</v>
      </c>
      <c r="F6816" s="18" t="s">
        <v>3230</v>
      </c>
      <c r="G6816" s="18">
        <v>492</v>
      </c>
      <c r="H6816" s="18">
        <v>3.82</v>
      </c>
      <c r="I6816" s="18">
        <v>6.47</v>
      </c>
      <c r="Q6816"/>
    </row>
    <row r="6817" spans="2:17" x14ac:dyDescent="0.25">
      <c r="B6817" s="18">
        <v>2012</v>
      </c>
      <c r="C6817" s="18" t="s">
        <v>8</v>
      </c>
      <c r="D6817" s="18" t="s">
        <v>1573</v>
      </c>
      <c r="E6817" s="18" t="s">
        <v>3226</v>
      </c>
      <c r="F6817" s="18" t="s">
        <v>3231</v>
      </c>
      <c r="G6817" s="18">
        <v>540</v>
      </c>
      <c r="H6817" s="18">
        <v>4.8600000000000003</v>
      </c>
      <c r="I6817" s="18">
        <v>6.66</v>
      </c>
      <c r="Q6817"/>
    </row>
    <row r="6818" spans="2:17" x14ac:dyDescent="0.25">
      <c r="B6818" s="18">
        <v>2012</v>
      </c>
      <c r="C6818" s="18" t="s">
        <v>8</v>
      </c>
      <c r="D6818" s="18" t="s">
        <v>1573</v>
      </c>
      <c r="E6818" s="18" t="s">
        <v>3226</v>
      </c>
      <c r="F6818" s="18" t="s">
        <v>3232</v>
      </c>
      <c r="G6818" s="18">
        <v>504</v>
      </c>
      <c r="H6818" s="18">
        <v>4.6500000000000004</v>
      </c>
      <c r="I6818" s="18">
        <v>5.53</v>
      </c>
      <c r="Q6818"/>
    </row>
    <row r="6819" spans="2:17" x14ac:dyDescent="0.25">
      <c r="B6819" s="18">
        <v>2012</v>
      </c>
      <c r="C6819" s="18" t="s">
        <v>8</v>
      </c>
      <c r="D6819" s="18" t="s">
        <v>1573</v>
      </c>
      <c r="E6819" s="18" t="s">
        <v>3226</v>
      </c>
      <c r="F6819" s="18" t="s">
        <v>3233</v>
      </c>
      <c r="G6819" s="18">
        <v>516</v>
      </c>
      <c r="H6819" s="18">
        <v>3.87</v>
      </c>
      <c r="I6819" s="18">
        <v>5.52</v>
      </c>
      <c r="Q6819"/>
    </row>
    <row r="6820" spans="2:17" x14ac:dyDescent="0.25">
      <c r="B6820" s="18">
        <v>2012</v>
      </c>
      <c r="C6820" s="18" t="s">
        <v>8</v>
      </c>
      <c r="D6820" s="18" t="s">
        <v>1573</v>
      </c>
      <c r="E6820" s="18" t="s">
        <v>3226</v>
      </c>
      <c r="F6820" s="18" t="s">
        <v>3234</v>
      </c>
      <c r="G6820" s="18">
        <v>480</v>
      </c>
      <c r="H6820" s="18">
        <v>4.6100000000000003</v>
      </c>
      <c r="I6820" s="18">
        <v>6.96</v>
      </c>
      <c r="Q6820"/>
    </row>
    <row r="6821" spans="2:17" x14ac:dyDescent="0.25">
      <c r="B6821" s="18">
        <v>2012</v>
      </c>
      <c r="C6821" s="18" t="s">
        <v>8</v>
      </c>
      <c r="D6821" s="18" t="s">
        <v>1573</v>
      </c>
      <c r="E6821" s="18" t="s">
        <v>3226</v>
      </c>
      <c r="F6821" s="18" t="s">
        <v>3235</v>
      </c>
      <c r="G6821" s="18">
        <v>504</v>
      </c>
      <c r="H6821" s="18">
        <v>4.2</v>
      </c>
      <c r="I6821" s="18">
        <v>5.21</v>
      </c>
      <c r="Q6821"/>
    </row>
    <row r="6822" spans="2:17" x14ac:dyDescent="0.25">
      <c r="B6822" s="18">
        <v>2012</v>
      </c>
      <c r="C6822" s="18" t="s">
        <v>8</v>
      </c>
      <c r="D6822" s="18" t="s">
        <v>1573</v>
      </c>
      <c r="E6822" s="18" t="s">
        <v>3226</v>
      </c>
      <c r="F6822" s="18" t="s">
        <v>3236</v>
      </c>
      <c r="G6822" s="18">
        <v>432</v>
      </c>
      <c r="H6822" s="18">
        <v>3.98</v>
      </c>
      <c r="I6822" s="18">
        <v>5.67</v>
      </c>
      <c r="Q6822"/>
    </row>
    <row r="6823" spans="2:17" x14ac:dyDescent="0.25">
      <c r="B6823" s="18">
        <v>2012</v>
      </c>
      <c r="C6823" s="18" t="s">
        <v>8</v>
      </c>
      <c r="D6823" s="18" t="s">
        <v>1573</v>
      </c>
      <c r="E6823" s="18" t="s">
        <v>3226</v>
      </c>
      <c r="F6823" s="18" t="s">
        <v>3237</v>
      </c>
      <c r="G6823" s="18">
        <v>504</v>
      </c>
      <c r="H6823" s="18">
        <v>4.3600000000000003</v>
      </c>
      <c r="I6823" s="18">
        <v>5.7</v>
      </c>
      <c r="Q6823"/>
    </row>
    <row r="6824" spans="2:17" x14ac:dyDescent="0.25">
      <c r="B6824" s="18">
        <v>2012</v>
      </c>
      <c r="C6824" s="18" t="s">
        <v>8</v>
      </c>
      <c r="D6824" s="18" t="s">
        <v>1573</v>
      </c>
      <c r="E6824" s="18" t="s">
        <v>3226</v>
      </c>
      <c r="F6824" s="18" t="s">
        <v>3238</v>
      </c>
      <c r="G6824" s="18">
        <v>456</v>
      </c>
      <c r="H6824" s="18">
        <v>4.22</v>
      </c>
      <c r="I6824" s="18">
        <v>6.45</v>
      </c>
      <c r="Q6824"/>
    </row>
    <row r="6825" spans="2:17" x14ac:dyDescent="0.25">
      <c r="B6825" s="18">
        <v>2012</v>
      </c>
      <c r="C6825" s="18" t="s">
        <v>8</v>
      </c>
      <c r="D6825" s="18" t="s">
        <v>1573</v>
      </c>
      <c r="E6825" s="18" t="s">
        <v>3226</v>
      </c>
      <c r="F6825" s="18" t="s">
        <v>3239</v>
      </c>
      <c r="G6825" s="18">
        <v>528</v>
      </c>
      <c r="H6825" s="18">
        <v>4.45</v>
      </c>
      <c r="I6825" s="18">
        <v>5.0999999999999996</v>
      </c>
      <c r="Q6825"/>
    </row>
    <row r="6826" spans="2:17" x14ac:dyDescent="0.25">
      <c r="B6826" s="18">
        <v>2012</v>
      </c>
      <c r="C6826" s="18" t="s">
        <v>8</v>
      </c>
      <c r="D6826" s="18" t="s">
        <v>1573</v>
      </c>
      <c r="E6826" s="18" t="s">
        <v>3226</v>
      </c>
      <c r="F6826" s="18" t="s">
        <v>3240</v>
      </c>
      <c r="G6826" s="18">
        <v>528</v>
      </c>
      <c r="H6826" s="18">
        <v>3.3</v>
      </c>
      <c r="I6826" s="18">
        <v>6.61</v>
      </c>
      <c r="Q6826"/>
    </row>
    <row r="6827" spans="2:17" x14ac:dyDescent="0.25">
      <c r="B6827" s="18">
        <v>2012</v>
      </c>
      <c r="C6827" s="18" t="s">
        <v>8</v>
      </c>
      <c r="D6827" s="18" t="s">
        <v>1573</v>
      </c>
      <c r="E6827" s="18" t="s">
        <v>3226</v>
      </c>
      <c r="F6827" s="18" t="s">
        <v>3241</v>
      </c>
      <c r="G6827" s="18">
        <v>516</v>
      </c>
      <c r="H6827" s="18">
        <v>3.25</v>
      </c>
      <c r="I6827" s="18">
        <v>5.56</v>
      </c>
      <c r="Q6827"/>
    </row>
    <row r="6828" spans="2:17" x14ac:dyDescent="0.25">
      <c r="B6828" s="18">
        <v>2012</v>
      </c>
      <c r="C6828" s="18" t="s">
        <v>8</v>
      </c>
      <c r="D6828" s="18" t="s">
        <v>1573</v>
      </c>
      <c r="E6828" s="18" t="s">
        <v>3226</v>
      </c>
      <c r="F6828" s="18" t="s">
        <v>3242</v>
      </c>
      <c r="G6828" s="18">
        <v>420</v>
      </c>
      <c r="H6828" s="18">
        <v>3.45</v>
      </c>
      <c r="I6828" s="18">
        <v>6.61</v>
      </c>
      <c r="Q6828"/>
    </row>
    <row r="6829" spans="2:17" x14ac:dyDescent="0.25">
      <c r="B6829" s="18">
        <v>2012</v>
      </c>
      <c r="C6829" s="18" t="s">
        <v>8</v>
      </c>
      <c r="D6829" s="18" t="s">
        <v>1573</v>
      </c>
      <c r="E6829" s="18" t="s">
        <v>3226</v>
      </c>
      <c r="F6829" s="18" t="s">
        <v>3243</v>
      </c>
      <c r="G6829" s="18">
        <v>384</v>
      </c>
      <c r="H6829" s="18">
        <v>3.04</v>
      </c>
      <c r="I6829" s="18">
        <v>5.9</v>
      </c>
      <c r="Q6829"/>
    </row>
    <row r="6830" spans="2:17" x14ac:dyDescent="0.25">
      <c r="B6830" s="18">
        <v>2012</v>
      </c>
      <c r="C6830" s="18" t="s">
        <v>8</v>
      </c>
      <c r="D6830" s="18" t="s">
        <v>1573</v>
      </c>
      <c r="E6830" s="18" t="s">
        <v>3226</v>
      </c>
      <c r="F6830" s="18" t="s">
        <v>3244</v>
      </c>
      <c r="G6830" s="18">
        <v>516</v>
      </c>
      <c r="H6830" s="18">
        <v>4.16</v>
      </c>
      <c r="I6830" s="18">
        <v>6.07</v>
      </c>
      <c r="Q6830"/>
    </row>
    <row r="6831" spans="2:17" x14ac:dyDescent="0.25">
      <c r="B6831" s="18">
        <v>2012</v>
      </c>
      <c r="C6831" s="18" t="s">
        <v>8</v>
      </c>
      <c r="D6831" s="18" t="s">
        <v>1573</v>
      </c>
      <c r="E6831" s="18" t="s">
        <v>3226</v>
      </c>
      <c r="F6831" s="18" t="s">
        <v>3245</v>
      </c>
      <c r="G6831" s="18">
        <v>480</v>
      </c>
      <c r="H6831" s="18">
        <v>3.21</v>
      </c>
      <c r="I6831" s="18">
        <v>5.0599999999999996</v>
      </c>
      <c r="Q6831"/>
    </row>
    <row r="6832" spans="2:17" x14ac:dyDescent="0.25">
      <c r="B6832" s="18">
        <v>2012</v>
      </c>
      <c r="C6832" s="18" t="s">
        <v>8</v>
      </c>
      <c r="D6832" s="18" t="s">
        <v>1573</v>
      </c>
      <c r="E6832" s="18" t="s">
        <v>3226</v>
      </c>
      <c r="F6832" s="18" t="s">
        <v>3246</v>
      </c>
      <c r="G6832" s="18">
        <v>480</v>
      </c>
      <c r="H6832" s="18">
        <v>4.41</v>
      </c>
      <c r="I6832" s="18">
        <v>6.85</v>
      </c>
      <c r="Q6832"/>
    </row>
    <row r="6833" spans="2:17" x14ac:dyDescent="0.25">
      <c r="B6833" s="18">
        <v>2012</v>
      </c>
      <c r="C6833" s="18" t="s">
        <v>8</v>
      </c>
      <c r="D6833" s="18" t="s">
        <v>1573</v>
      </c>
      <c r="E6833" s="18" t="s">
        <v>3226</v>
      </c>
      <c r="F6833" s="18" t="s">
        <v>3247</v>
      </c>
      <c r="G6833" s="18">
        <v>480</v>
      </c>
      <c r="H6833" s="18">
        <v>4.9800000000000004</v>
      </c>
      <c r="I6833" s="18">
        <v>5.76</v>
      </c>
      <c r="Q6833"/>
    </row>
    <row r="6834" spans="2:17" x14ac:dyDescent="0.25">
      <c r="B6834" s="18">
        <v>2012</v>
      </c>
      <c r="C6834" s="18" t="s">
        <v>8</v>
      </c>
      <c r="D6834" s="18" t="s">
        <v>1573</v>
      </c>
      <c r="E6834" s="18" t="s">
        <v>3226</v>
      </c>
      <c r="F6834" s="18" t="s">
        <v>3248</v>
      </c>
      <c r="G6834" s="18">
        <v>528</v>
      </c>
      <c r="H6834" s="18">
        <v>3.94</v>
      </c>
      <c r="I6834" s="18">
        <v>6.37</v>
      </c>
      <c r="Q6834"/>
    </row>
    <row r="6835" spans="2:17" x14ac:dyDescent="0.25">
      <c r="B6835" s="18">
        <v>2012</v>
      </c>
      <c r="C6835" s="18" t="s">
        <v>8</v>
      </c>
      <c r="D6835" s="18" t="s">
        <v>1573</v>
      </c>
      <c r="E6835" s="18" t="s">
        <v>3226</v>
      </c>
      <c r="F6835" s="18" t="s">
        <v>3249</v>
      </c>
      <c r="G6835" s="18">
        <v>396</v>
      </c>
      <c r="H6835" s="18">
        <v>4.75</v>
      </c>
      <c r="I6835" s="18">
        <v>5.9</v>
      </c>
      <c r="Q6835"/>
    </row>
    <row r="6836" spans="2:17" x14ac:dyDescent="0.25">
      <c r="B6836" s="18">
        <v>2012</v>
      </c>
      <c r="C6836" s="18" t="s">
        <v>8</v>
      </c>
      <c r="D6836" s="18" t="s">
        <v>1573</v>
      </c>
      <c r="E6836" s="18" t="s">
        <v>3226</v>
      </c>
      <c r="F6836" s="18" t="s">
        <v>3250</v>
      </c>
      <c r="G6836" s="18">
        <v>540</v>
      </c>
      <c r="H6836" s="18">
        <v>4.21</v>
      </c>
      <c r="I6836" s="18">
        <v>5.32</v>
      </c>
      <c r="Q6836"/>
    </row>
    <row r="6837" spans="2:17" x14ac:dyDescent="0.25">
      <c r="B6837" s="18">
        <v>2012</v>
      </c>
      <c r="C6837" s="18" t="s">
        <v>8</v>
      </c>
      <c r="D6837" s="18" t="s">
        <v>1573</v>
      </c>
      <c r="E6837" s="18" t="s">
        <v>3226</v>
      </c>
      <c r="F6837" s="18" t="s">
        <v>3251</v>
      </c>
      <c r="G6837" s="18">
        <v>528</v>
      </c>
      <c r="H6837" s="18">
        <v>3.78</v>
      </c>
      <c r="I6837" s="18">
        <v>6.1</v>
      </c>
      <c r="Q6837"/>
    </row>
    <row r="6838" spans="2:17" x14ac:dyDescent="0.25">
      <c r="B6838" s="18">
        <v>2012</v>
      </c>
      <c r="C6838" s="18" t="s">
        <v>8</v>
      </c>
      <c r="D6838" s="18" t="s">
        <v>1573</v>
      </c>
      <c r="E6838" s="18" t="s">
        <v>3226</v>
      </c>
      <c r="F6838" s="18" t="s">
        <v>3252</v>
      </c>
      <c r="G6838" s="18">
        <v>528</v>
      </c>
      <c r="H6838" s="18">
        <v>4.8</v>
      </c>
      <c r="I6838" s="18">
        <v>5.52</v>
      </c>
      <c r="Q6838"/>
    </row>
    <row r="6839" spans="2:17" x14ac:dyDescent="0.25">
      <c r="B6839" s="18">
        <v>2012</v>
      </c>
      <c r="C6839" s="18" t="s">
        <v>8</v>
      </c>
      <c r="D6839" s="18" t="s">
        <v>1573</v>
      </c>
      <c r="E6839" s="18" t="s">
        <v>3226</v>
      </c>
      <c r="F6839" s="18" t="s">
        <v>3253</v>
      </c>
      <c r="G6839" s="18">
        <v>480</v>
      </c>
      <c r="H6839" s="18">
        <v>3.09</v>
      </c>
      <c r="I6839" s="18">
        <v>6.15</v>
      </c>
      <c r="Q6839"/>
    </row>
    <row r="6840" spans="2:17" x14ac:dyDescent="0.25">
      <c r="B6840" s="18">
        <v>2012</v>
      </c>
      <c r="C6840" s="18" t="s">
        <v>8</v>
      </c>
      <c r="D6840" s="18" t="s">
        <v>1573</v>
      </c>
      <c r="E6840" s="18" t="s">
        <v>3226</v>
      </c>
      <c r="F6840" s="18" t="s">
        <v>3254</v>
      </c>
      <c r="G6840" s="18">
        <v>420</v>
      </c>
      <c r="H6840" s="18">
        <v>4.99</v>
      </c>
      <c r="I6840" s="18">
        <v>5.48</v>
      </c>
      <c r="Q6840"/>
    </row>
    <row r="6841" spans="2:17" x14ac:dyDescent="0.25">
      <c r="B6841" s="18">
        <v>2012</v>
      </c>
      <c r="C6841" s="18" t="s">
        <v>8</v>
      </c>
      <c r="D6841" s="18" t="s">
        <v>1573</v>
      </c>
      <c r="E6841" s="18" t="s">
        <v>3226</v>
      </c>
      <c r="F6841" s="18" t="s">
        <v>3255</v>
      </c>
      <c r="G6841" s="18">
        <v>540</v>
      </c>
      <c r="H6841" s="18">
        <v>4.5599999999999996</v>
      </c>
      <c r="I6841" s="18">
        <v>6.35</v>
      </c>
      <c r="Q6841"/>
    </row>
    <row r="6842" spans="2:17" x14ac:dyDescent="0.25">
      <c r="B6842" s="18">
        <v>2012</v>
      </c>
      <c r="C6842" s="18" t="s">
        <v>8</v>
      </c>
      <c r="D6842" s="18" t="s">
        <v>1573</v>
      </c>
      <c r="E6842" s="18" t="s">
        <v>3226</v>
      </c>
      <c r="F6842" s="18" t="s">
        <v>3256</v>
      </c>
      <c r="G6842" s="18">
        <v>360</v>
      </c>
      <c r="H6842" s="18">
        <v>3.01</v>
      </c>
      <c r="I6842" s="18">
        <v>6.74</v>
      </c>
      <c r="Q6842"/>
    </row>
    <row r="6843" spans="2:17" x14ac:dyDescent="0.25">
      <c r="B6843" s="18">
        <v>2012</v>
      </c>
      <c r="C6843" s="18" t="s">
        <v>8</v>
      </c>
      <c r="D6843" s="18" t="s">
        <v>160</v>
      </c>
      <c r="E6843" s="18" t="s">
        <v>3257</v>
      </c>
      <c r="F6843" s="18" t="s">
        <v>3258</v>
      </c>
      <c r="G6843" s="18">
        <v>108</v>
      </c>
      <c r="H6843" s="18">
        <v>1.02</v>
      </c>
      <c r="I6843" s="18">
        <v>1.22</v>
      </c>
      <c r="Q6843"/>
    </row>
    <row r="6844" spans="2:17" x14ac:dyDescent="0.25">
      <c r="B6844" s="18">
        <v>2012</v>
      </c>
      <c r="C6844" s="18" t="s">
        <v>8</v>
      </c>
      <c r="D6844" s="18" t="s">
        <v>1573</v>
      </c>
      <c r="E6844" s="18" t="s">
        <v>3259</v>
      </c>
      <c r="F6844" s="18" t="s">
        <v>3260</v>
      </c>
      <c r="G6844" s="18">
        <v>360</v>
      </c>
      <c r="H6844" s="18">
        <v>3.23</v>
      </c>
      <c r="I6844" s="18">
        <v>5.19</v>
      </c>
      <c r="Q6844"/>
    </row>
    <row r="6845" spans="2:17" x14ac:dyDescent="0.25">
      <c r="B6845" s="18">
        <v>2012</v>
      </c>
      <c r="C6845" s="18" t="s">
        <v>8</v>
      </c>
      <c r="D6845" s="18" t="s">
        <v>1573</v>
      </c>
      <c r="E6845" s="18" t="s">
        <v>3259</v>
      </c>
      <c r="F6845" s="18" t="s">
        <v>3261</v>
      </c>
      <c r="G6845" s="18">
        <v>384</v>
      </c>
      <c r="H6845" s="18">
        <v>4.24</v>
      </c>
      <c r="I6845" s="18">
        <v>6.38</v>
      </c>
      <c r="Q6845"/>
    </row>
    <row r="6846" spans="2:17" x14ac:dyDescent="0.25">
      <c r="B6846" s="18">
        <v>2012</v>
      </c>
      <c r="C6846" s="18" t="s">
        <v>8</v>
      </c>
      <c r="D6846" s="18" t="s">
        <v>1573</v>
      </c>
      <c r="E6846" s="18" t="s">
        <v>3259</v>
      </c>
      <c r="F6846" s="18" t="s">
        <v>3262</v>
      </c>
      <c r="G6846" s="18">
        <v>456</v>
      </c>
      <c r="H6846" s="18">
        <v>3.42</v>
      </c>
      <c r="I6846" s="18">
        <v>6.38</v>
      </c>
      <c r="Q6846"/>
    </row>
    <row r="6847" spans="2:17" x14ac:dyDescent="0.25">
      <c r="B6847" s="18">
        <v>2012</v>
      </c>
      <c r="C6847" s="18" t="s">
        <v>8</v>
      </c>
      <c r="D6847" s="18" t="s">
        <v>1573</v>
      </c>
      <c r="E6847" s="18" t="s">
        <v>3259</v>
      </c>
      <c r="F6847" s="18" t="s">
        <v>3263</v>
      </c>
      <c r="G6847" s="18">
        <v>432</v>
      </c>
      <c r="H6847" s="18">
        <v>3.24</v>
      </c>
      <c r="I6847" s="18">
        <v>6.79</v>
      </c>
      <c r="Q6847"/>
    </row>
    <row r="6848" spans="2:17" x14ac:dyDescent="0.25">
      <c r="B6848" s="18">
        <v>2012</v>
      </c>
      <c r="C6848" s="18" t="s">
        <v>8</v>
      </c>
      <c r="D6848" s="18" t="s">
        <v>1573</v>
      </c>
      <c r="E6848" s="18" t="s">
        <v>3259</v>
      </c>
      <c r="F6848" s="18" t="s">
        <v>3264</v>
      </c>
      <c r="G6848" s="18">
        <v>528</v>
      </c>
      <c r="H6848" s="18">
        <v>3.33</v>
      </c>
      <c r="I6848" s="18">
        <v>6.73</v>
      </c>
      <c r="Q6848"/>
    </row>
    <row r="6849" spans="2:17" x14ac:dyDescent="0.25">
      <c r="B6849" s="18">
        <v>2012</v>
      </c>
      <c r="C6849" s="18" t="s">
        <v>8</v>
      </c>
      <c r="D6849" s="18" t="s">
        <v>1573</v>
      </c>
      <c r="E6849" s="18" t="s">
        <v>3259</v>
      </c>
      <c r="F6849" s="18" t="s">
        <v>3265</v>
      </c>
      <c r="G6849" s="18">
        <v>372</v>
      </c>
      <c r="H6849" s="18">
        <v>4.3499999999999996</v>
      </c>
      <c r="I6849" s="18">
        <v>6.76</v>
      </c>
      <c r="Q6849"/>
    </row>
    <row r="6850" spans="2:17" x14ac:dyDescent="0.25">
      <c r="B6850" s="18">
        <v>2012</v>
      </c>
      <c r="C6850" s="18" t="s">
        <v>8</v>
      </c>
      <c r="D6850" s="18" t="s">
        <v>1573</v>
      </c>
      <c r="E6850" s="18" t="s">
        <v>3259</v>
      </c>
      <c r="F6850" s="18" t="s">
        <v>3266</v>
      </c>
      <c r="G6850" s="18">
        <v>408</v>
      </c>
      <c r="H6850" s="18">
        <v>3.15</v>
      </c>
      <c r="I6850" s="18">
        <v>6.14</v>
      </c>
      <c r="Q6850"/>
    </row>
    <row r="6851" spans="2:17" x14ac:dyDescent="0.25">
      <c r="B6851" s="18">
        <v>2012</v>
      </c>
      <c r="C6851" s="18" t="s">
        <v>8</v>
      </c>
      <c r="D6851" s="18" t="s">
        <v>1573</v>
      </c>
      <c r="E6851" s="18" t="s">
        <v>3259</v>
      </c>
      <c r="F6851" s="18" t="s">
        <v>3267</v>
      </c>
      <c r="G6851" s="18">
        <v>444</v>
      </c>
      <c r="H6851" s="18">
        <v>3.97</v>
      </c>
      <c r="I6851" s="18">
        <v>5.25</v>
      </c>
      <c r="Q6851"/>
    </row>
    <row r="6852" spans="2:17" x14ac:dyDescent="0.25">
      <c r="B6852" s="18">
        <v>2012</v>
      </c>
      <c r="C6852" s="18" t="s">
        <v>8</v>
      </c>
      <c r="D6852" s="18" t="s">
        <v>1573</v>
      </c>
      <c r="E6852" s="18" t="s">
        <v>3259</v>
      </c>
      <c r="F6852" s="18" t="s">
        <v>3268</v>
      </c>
      <c r="G6852" s="18">
        <v>480</v>
      </c>
      <c r="H6852" s="18">
        <v>4.2699999999999996</v>
      </c>
      <c r="I6852" s="18">
        <v>5.39</v>
      </c>
      <c r="Q6852"/>
    </row>
    <row r="6853" spans="2:17" x14ac:dyDescent="0.25">
      <c r="B6853" s="18">
        <v>2012</v>
      </c>
      <c r="C6853" s="18" t="s">
        <v>8</v>
      </c>
      <c r="D6853" s="18" t="s">
        <v>1573</v>
      </c>
      <c r="E6853" s="18" t="s">
        <v>3259</v>
      </c>
      <c r="F6853" s="18" t="s">
        <v>3269</v>
      </c>
      <c r="G6853" s="18">
        <v>528</v>
      </c>
      <c r="H6853" s="18">
        <v>4.5999999999999996</v>
      </c>
      <c r="I6853" s="18">
        <v>5.31</v>
      </c>
      <c r="Q6853"/>
    </row>
    <row r="6854" spans="2:17" x14ac:dyDescent="0.25">
      <c r="B6854" s="18">
        <v>2012</v>
      </c>
      <c r="C6854" s="18" t="s">
        <v>8</v>
      </c>
      <c r="D6854" s="18" t="s">
        <v>1573</v>
      </c>
      <c r="E6854" s="18" t="s">
        <v>3259</v>
      </c>
      <c r="F6854" s="18" t="s">
        <v>3270</v>
      </c>
      <c r="G6854" s="18">
        <v>468</v>
      </c>
      <c r="H6854" s="18">
        <v>3.35</v>
      </c>
      <c r="I6854" s="18">
        <v>5.04</v>
      </c>
      <c r="Q6854"/>
    </row>
    <row r="6855" spans="2:17" x14ac:dyDescent="0.25">
      <c r="B6855" s="18">
        <v>2012</v>
      </c>
      <c r="C6855" s="18" t="s">
        <v>8</v>
      </c>
      <c r="D6855" s="18" t="s">
        <v>1573</v>
      </c>
      <c r="E6855" s="18" t="s">
        <v>3259</v>
      </c>
      <c r="F6855" s="18" t="s">
        <v>3271</v>
      </c>
      <c r="G6855" s="18">
        <v>516</v>
      </c>
      <c r="H6855" s="18">
        <v>4.67</v>
      </c>
      <c r="I6855" s="18">
        <v>6.58</v>
      </c>
      <c r="Q6855"/>
    </row>
    <row r="6856" spans="2:17" x14ac:dyDescent="0.25">
      <c r="B6856" s="18">
        <v>2012</v>
      </c>
      <c r="C6856" s="18" t="s">
        <v>8</v>
      </c>
      <c r="D6856" s="18" t="s">
        <v>1573</v>
      </c>
      <c r="E6856" s="18" t="s">
        <v>3259</v>
      </c>
      <c r="F6856" s="18" t="s">
        <v>3272</v>
      </c>
      <c r="G6856" s="18">
        <v>360</v>
      </c>
      <c r="H6856" s="18">
        <v>3.05</v>
      </c>
      <c r="I6856" s="18">
        <v>5.84</v>
      </c>
      <c r="Q6856"/>
    </row>
    <row r="6857" spans="2:17" x14ac:dyDescent="0.25">
      <c r="B6857" s="18">
        <v>2012</v>
      </c>
      <c r="C6857" s="18" t="s">
        <v>8</v>
      </c>
      <c r="D6857" s="18" t="s">
        <v>1573</v>
      </c>
      <c r="E6857" s="18" t="s">
        <v>3259</v>
      </c>
      <c r="F6857" s="18" t="s">
        <v>3273</v>
      </c>
      <c r="G6857" s="18">
        <v>408</v>
      </c>
      <c r="H6857" s="18">
        <v>3.81</v>
      </c>
      <c r="I6857" s="18">
        <v>6.03</v>
      </c>
      <c r="Q6857"/>
    </row>
    <row r="6858" spans="2:17" x14ac:dyDescent="0.25">
      <c r="B6858" s="18">
        <v>2012</v>
      </c>
      <c r="C6858" s="18" t="s">
        <v>8</v>
      </c>
      <c r="D6858" s="18" t="s">
        <v>1573</v>
      </c>
      <c r="E6858" s="18" t="s">
        <v>3259</v>
      </c>
      <c r="F6858" s="18" t="s">
        <v>3274</v>
      </c>
      <c r="G6858" s="18">
        <v>396</v>
      </c>
      <c r="H6858" s="18">
        <v>3.68</v>
      </c>
      <c r="I6858" s="18">
        <v>5.15</v>
      </c>
      <c r="Q6858"/>
    </row>
    <row r="6859" spans="2:17" x14ac:dyDescent="0.25">
      <c r="B6859" s="18">
        <v>2012</v>
      </c>
      <c r="C6859" s="18" t="s">
        <v>8</v>
      </c>
      <c r="D6859" s="18" t="s">
        <v>1573</v>
      </c>
      <c r="E6859" s="18" t="s">
        <v>3259</v>
      </c>
      <c r="F6859" s="18" t="s">
        <v>3275</v>
      </c>
      <c r="G6859" s="18">
        <v>480</v>
      </c>
      <c r="H6859" s="18">
        <v>3.94</v>
      </c>
      <c r="I6859" s="18">
        <v>5</v>
      </c>
      <c r="Q6859"/>
    </row>
    <row r="6860" spans="2:17" x14ac:dyDescent="0.25">
      <c r="B6860" s="18">
        <v>2012</v>
      </c>
      <c r="C6860" s="18" t="s">
        <v>8</v>
      </c>
      <c r="D6860" s="18" t="s">
        <v>1573</v>
      </c>
      <c r="E6860" s="18" t="s">
        <v>3259</v>
      </c>
      <c r="F6860" s="18" t="s">
        <v>3276</v>
      </c>
      <c r="G6860" s="18">
        <v>516</v>
      </c>
      <c r="H6860" s="18">
        <v>3.3</v>
      </c>
      <c r="I6860" s="18">
        <v>5.31</v>
      </c>
      <c r="Q6860"/>
    </row>
    <row r="6861" spans="2:17" x14ac:dyDescent="0.25">
      <c r="B6861" s="18">
        <v>2012</v>
      </c>
      <c r="C6861" s="18" t="s">
        <v>8</v>
      </c>
      <c r="D6861" s="18" t="s">
        <v>1573</v>
      </c>
      <c r="E6861" s="18" t="s">
        <v>3259</v>
      </c>
      <c r="F6861" s="18" t="s">
        <v>3277</v>
      </c>
      <c r="G6861" s="18">
        <v>384</v>
      </c>
      <c r="H6861" s="18">
        <v>3.69</v>
      </c>
      <c r="I6861" s="18">
        <v>5.75</v>
      </c>
      <c r="Q6861"/>
    </row>
    <row r="6862" spans="2:17" x14ac:dyDescent="0.25">
      <c r="B6862" s="18">
        <v>2012</v>
      </c>
      <c r="C6862" s="18" t="s">
        <v>8</v>
      </c>
      <c r="D6862" s="18" t="s">
        <v>1573</v>
      </c>
      <c r="E6862" s="18" t="s">
        <v>3259</v>
      </c>
      <c r="F6862" s="18" t="s">
        <v>3278</v>
      </c>
      <c r="G6862" s="18">
        <v>504</v>
      </c>
      <c r="H6862" s="18">
        <v>4.08</v>
      </c>
      <c r="I6862" s="18">
        <v>5.69</v>
      </c>
      <c r="Q6862"/>
    </row>
    <row r="6863" spans="2:17" x14ac:dyDescent="0.25">
      <c r="B6863" s="18">
        <v>2012</v>
      </c>
      <c r="C6863" s="18" t="s">
        <v>8</v>
      </c>
      <c r="D6863" s="18" t="s">
        <v>1573</v>
      </c>
      <c r="E6863" s="18" t="s">
        <v>3259</v>
      </c>
      <c r="F6863" s="18" t="s">
        <v>3279</v>
      </c>
      <c r="G6863" s="18">
        <v>372</v>
      </c>
      <c r="H6863" s="18">
        <v>4.3099999999999996</v>
      </c>
      <c r="I6863" s="18">
        <v>5.44</v>
      </c>
      <c r="Q6863"/>
    </row>
    <row r="6864" spans="2:17" x14ac:dyDescent="0.25">
      <c r="B6864" s="18">
        <v>2012</v>
      </c>
      <c r="C6864" s="18" t="s">
        <v>2415</v>
      </c>
      <c r="D6864" s="18" t="s">
        <v>2477</v>
      </c>
      <c r="E6864" s="18" t="s">
        <v>3280</v>
      </c>
      <c r="F6864" s="18" t="s">
        <v>3281</v>
      </c>
      <c r="G6864" s="18">
        <v>516</v>
      </c>
      <c r="H6864" s="18">
        <v>2.13</v>
      </c>
      <c r="I6864" s="18">
        <v>3.19</v>
      </c>
      <c r="Q6864"/>
    </row>
    <row r="6865" spans="2:17" x14ac:dyDescent="0.25">
      <c r="B6865" s="18">
        <v>2012</v>
      </c>
      <c r="C6865" s="18" t="s">
        <v>2415</v>
      </c>
      <c r="D6865" s="18" t="s">
        <v>2477</v>
      </c>
      <c r="E6865" s="18" t="s">
        <v>3280</v>
      </c>
      <c r="F6865" s="18" t="s">
        <v>3282</v>
      </c>
      <c r="G6865" s="18">
        <v>540</v>
      </c>
      <c r="H6865" s="18">
        <v>2.23</v>
      </c>
      <c r="I6865" s="18">
        <v>3.52</v>
      </c>
      <c r="Q6865"/>
    </row>
    <row r="6866" spans="2:17" x14ac:dyDescent="0.25">
      <c r="B6866" s="18">
        <v>2012</v>
      </c>
      <c r="C6866" s="18" t="s">
        <v>2415</v>
      </c>
      <c r="D6866" s="18" t="s">
        <v>2477</v>
      </c>
      <c r="E6866" s="18" t="s">
        <v>3280</v>
      </c>
      <c r="F6866" s="18" t="s">
        <v>3283</v>
      </c>
      <c r="G6866" s="18">
        <v>324</v>
      </c>
      <c r="H6866" s="18">
        <v>2.1</v>
      </c>
      <c r="I6866" s="18">
        <v>3.03</v>
      </c>
      <c r="Q6866"/>
    </row>
    <row r="6867" spans="2:17" x14ac:dyDescent="0.25">
      <c r="B6867" s="18">
        <v>2012</v>
      </c>
      <c r="C6867" s="18" t="s">
        <v>2415</v>
      </c>
      <c r="D6867" s="18" t="s">
        <v>2477</v>
      </c>
      <c r="E6867" s="18" t="s">
        <v>3280</v>
      </c>
      <c r="F6867" s="18" t="s">
        <v>3284</v>
      </c>
      <c r="G6867" s="18">
        <v>480</v>
      </c>
      <c r="H6867" s="18">
        <v>2.5499999999999998</v>
      </c>
      <c r="I6867" s="18">
        <v>3.22</v>
      </c>
      <c r="Q6867"/>
    </row>
    <row r="6868" spans="2:17" x14ac:dyDescent="0.25">
      <c r="B6868" s="18">
        <v>2012</v>
      </c>
      <c r="C6868" s="18" t="s">
        <v>2415</v>
      </c>
      <c r="D6868" s="18" t="s">
        <v>2477</v>
      </c>
      <c r="E6868" s="18" t="s">
        <v>3280</v>
      </c>
      <c r="F6868" s="18" t="s">
        <v>3285</v>
      </c>
      <c r="G6868" s="18">
        <v>480</v>
      </c>
      <c r="H6868" s="18">
        <v>2.75</v>
      </c>
      <c r="I6868" s="18">
        <v>3.21</v>
      </c>
      <c r="Q6868"/>
    </row>
    <row r="6869" spans="2:17" x14ac:dyDescent="0.25">
      <c r="B6869" s="18">
        <v>2012</v>
      </c>
      <c r="C6869" s="18" t="s">
        <v>2415</v>
      </c>
      <c r="D6869" s="18" t="s">
        <v>2477</v>
      </c>
      <c r="E6869" s="18" t="s">
        <v>3280</v>
      </c>
      <c r="F6869" s="18" t="s">
        <v>3286</v>
      </c>
      <c r="G6869" s="18">
        <v>384</v>
      </c>
      <c r="H6869" s="18">
        <v>2.4700000000000002</v>
      </c>
      <c r="I6869" s="18">
        <v>3.73</v>
      </c>
      <c r="Q6869"/>
    </row>
    <row r="6870" spans="2:17" x14ac:dyDescent="0.25">
      <c r="B6870" s="18">
        <v>2012</v>
      </c>
      <c r="C6870" s="18" t="s">
        <v>2415</v>
      </c>
      <c r="D6870" s="18" t="s">
        <v>2477</v>
      </c>
      <c r="E6870" s="18" t="s">
        <v>3280</v>
      </c>
      <c r="F6870" s="18" t="s">
        <v>3287</v>
      </c>
      <c r="G6870" s="18">
        <v>240</v>
      </c>
      <c r="H6870" s="18">
        <v>2.42</v>
      </c>
      <c r="I6870" s="18">
        <v>3.44</v>
      </c>
      <c r="Q6870"/>
    </row>
    <row r="6871" spans="2:17" x14ac:dyDescent="0.25">
      <c r="B6871" s="18">
        <v>2012</v>
      </c>
      <c r="C6871" s="18" t="s">
        <v>2415</v>
      </c>
      <c r="D6871" s="18" t="s">
        <v>2477</v>
      </c>
      <c r="E6871" s="18" t="s">
        <v>3280</v>
      </c>
      <c r="F6871" s="18" t="s">
        <v>3288</v>
      </c>
      <c r="G6871" s="18">
        <v>372</v>
      </c>
      <c r="H6871" s="18">
        <v>2.1</v>
      </c>
      <c r="I6871" s="18">
        <v>3.74</v>
      </c>
      <c r="Q6871"/>
    </row>
    <row r="6872" spans="2:17" x14ac:dyDescent="0.25">
      <c r="B6872" s="18">
        <v>2012</v>
      </c>
      <c r="C6872" s="18" t="s">
        <v>2415</v>
      </c>
      <c r="D6872" s="18" t="s">
        <v>2477</v>
      </c>
      <c r="E6872" s="18" t="s">
        <v>3280</v>
      </c>
      <c r="F6872" s="18" t="s">
        <v>3289</v>
      </c>
      <c r="G6872" s="18">
        <v>360</v>
      </c>
      <c r="H6872" s="18">
        <v>2.27</v>
      </c>
      <c r="I6872" s="18">
        <v>3.42</v>
      </c>
      <c r="Q6872"/>
    </row>
    <row r="6873" spans="2:17" x14ac:dyDescent="0.25">
      <c r="B6873" s="18">
        <v>2012</v>
      </c>
      <c r="C6873" s="18" t="s">
        <v>2415</v>
      </c>
      <c r="D6873" s="18" t="s">
        <v>2477</v>
      </c>
      <c r="E6873" s="18" t="s">
        <v>3280</v>
      </c>
      <c r="F6873" s="18" t="s">
        <v>3290</v>
      </c>
      <c r="G6873" s="18">
        <v>528</v>
      </c>
      <c r="H6873" s="18">
        <v>2.15</v>
      </c>
      <c r="I6873" s="18">
        <v>3.25</v>
      </c>
      <c r="Q6873"/>
    </row>
    <row r="6874" spans="2:17" x14ac:dyDescent="0.25">
      <c r="B6874" s="18">
        <v>2012</v>
      </c>
      <c r="C6874" s="18" t="s">
        <v>2415</v>
      </c>
      <c r="D6874" s="18" t="s">
        <v>2477</v>
      </c>
      <c r="E6874" s="18" t="s">
        <v>3280</v>
      </c>
      <c r="F6874" s="18" t="s">
        <v>3291</v>
      </c>
      <c r="G6874" s="18">
        <v>156</v>
      </c>
      <c r="H6874" s="18">
        <v>2.31</v>
      </c>
      <c r="I6874" s="18">
        <v>3.35</v>
      </c>
      <c r="Q6874"/>
    </row>
    <row r="6875" spans="2:17" x14ac:dyDescent="0.25">
      <c r="B6875" s="18">
        <v>2012</v>
      </c>
      <c r="C6875" s="18" t="s">
        <v>2415</v>
      </c>
      <c r="D6875" s="18" t="s">
        <v>2477</v>
      </c>
      <c r="E6875" s="18" t="s">
        <v>3280</v>
      </c>
      <c r="F6875" s="18" t="s">
        <v>3292</v>
      </c>
      <c r="G6875" s="18">
        <v>168</v>
      </c>
      <c r="H6875" s="18">
        <v>2.8</v>
      </c>
      <c r="I6875" s="18">
        <v>3.8</v>
      </c>
      <c r="Q6875"/>
    </row>
    <row r="6876" spans="2:17" x14ac:dyDescent="0.25">
      <c r="B6876" s="18">
        <v>2012</v>
      </c>
      <c r="C6876" s="18" t="s">
        <v>2415</v>
      </c>
      <c r="D6876" s="18" t="s">
        <v>2477</v>
      </c>
      <c r="E6876" s="18" t="s">
        <v>3280</v>
      </c>
      <c r="F6876" s="18" t="s">
        <v>3293</v>
      </c>
      <c r="G6876" s="18">
        <v>120</v>
      </c>
      <c r="H6876" s="18">
        <v>2.73</v>
      </c>
      <c r="I6876" s="18">
        <v>3.42</v>
      </c>
      <c r="Q6876"/>
    </row>
    <row r="6877" spans="2:17" x14ac:dyDescent="0.25">
      <c r="B6877" s="18">
        <v>2012</v>
      </c>
      <c r="C6877" s="18" t="s">
        <v>2415</v>
      </c>
      <c r="D6877" s="18" t="s">
        <v>2477</v>
      </c>
      <c r="E6877" s="18" t="s">
        <v>3280</v>
      </c>
      <c r="F6877" s="18" t="s">
        <v>3294</v>
      </c>
      <c r="G6877" s="18">
        <v>312</v>
      </c>
      <c r="H6877" s="18">
        <v>2.57</v>
      </c>
      <c r="I6877" s="18">
        <v>3.56</v>
      </c>
      <c r="Q6877"/>
    </row>
    <row r="6878" spans="2:17" x14ac:dyDescent="0.25">
      <c r="B6878" s="18">
        <v>2012</v>
      </c>
      <c r="C6878" s="18" t="s">
        <v>2415</v>
      </c>
      <c r="D6878" s="18" t="s">
        <v>2477</v>
      </c>
      <c r="E6878" s="18" t="s">
        <v>3280</v>
      </c>
      <c r="F6878" s="18" t="s">
        <v>3295</v>
      </c>
      <c r="G6878" s="18">
        <v>192</v>
      </c>
      <c r="H6878" s="18">
        <v>2.19</v>
      </c>
      <c r="I6878" s="18">
        <v>3.3</v>
      </c>
      <c r="Q6878"/>
    </row>
    <row r="6879" spans="2:17" x14ac:dyDescent="0.25">
      <c r="B6879" s="18">
        <v>2012</v>
      </c>
      <c r="C6879" s="18" t="s">
        <v>2415</v>
      </c>
      <c r="D6879" s="18" t="s">
        <v>2477</v>
      </c>
      <c r="E6879" s="18" t="s">
        <v>3280</v>
      </c>
      <c r="F6879" s="18" t="s">
        <v>3296</v>
      </c>
      <c r="G6879" s="18">
        <v>444</v>
      </c>
      <c r="H6879" s="18">
        <v>2.6</v>
      </c>
      <c r="I6879" s="18">
        <v>3.76</v>
      </c>
      <c r="Q6879"/>
    </row>
    <row r="6880" spans="2:17" x14ac:dyDescent="0.25">
      <c r="B6880" s="18">
        <v>2012</v>
      </c>
      <c r="C6880" s="18" t="s">
        <v>2415</v>
      </c>
      <c r="D6880" s="18" t="s">
        <v>2477</v>
      </c>
      <c r="E6880" s="18" t="s">
        <v>3280</v>
      </c>
      <c r="F6880" s="18" t="s">
        <v>3297</v>
      </c>
      <c r="G6880" s="18">
        <v>264</v>
      </c>
      <c r="H6880" s="18">
        <v>2.2999999999999998</v>
      </c>
      <c r="I6880" s="18">
        <v>3.03</v>
      </c>
      <c r="Q6880"/>
    </row>
    <row r="6881" spans="2:17" x14ac:dyDescent="0.25">
      <c r="B6881" s="18">
        <v>2012</v>
      </c>
      <c r="C6881" s="18" t="s">
        <v>2415</v>
      </c>
      <c r="D6881" s="18" t="s">
        <v>2477</v>
      </c>
      <c r="E6881" s="18" t="s">
        <v>3280</v>
      </c>
      <c r="F6881" s="18" t="s">
        <v>3298</v>
      </c>
      <c r="G6881" s="18">
        <v>372</v>
      </c>
      <c r="H6881" s="18">
        <v>2.78</v>
      </c>
      <c r="I6881" s="18">
        <v>3.68</v>
      </c>
      <c r="Q6881"/>
    </row>
    <row r="6882" spans="2:17" x14ac:dyDescent="0.25">
      <c r="B6882" s="18">
        <v>2012</v>
      </c>
      <c r="C6882" s="18" t="s">
        <v>2415</v>
      </c>
      <c r="D6882" s="18" t="s">
        <v>2477</v>
      </c>
      <c r="E6882" s="18" t="s">
        <v>3280</v>
      </c>
      <c r="F6882" s="18" t="s">
        <v>3299</v>
      </c>
      <c r="G6882" s="18">
        <v>276</v>
      </c>
      <c r="H6882" s="18">
        <v>2.27</v>
      </c>
      <c r="I6882" s="18">
        <v>3</v>
      </c>
      <c r="Q6882"/>
    </row>
    <row r="6883" spans="2:17" x14ac:dyDescent="0.25">
      <c r="B6883" s="18">
        <v>2012</v>
      </c>
      <c r="C6883" s="18" t="s">
        <v>2415</v>
      </c>
      <c r="D6883" s="18" t="s">
        <v>2477</v>
      </c>
      <c r="E6883" s="18" t="s">
        <v>3280</v>
      </c>
      <c r="F6883" s="18" t="s">
        <v>3300</v>
      </c>
      <c r="G6883" s="18">
        <v>564</v>
      </c>
      <c r="H6883" s="18">
        <v>2.79</v>
      </c>
      <c r="I6883" s="18">
        <v>3.09</v>
      </c>
      <c r="Q6883"/>
    </row>
    <row r="6884" spans="2:17" x14ac:dyDescent="0.25">
      <c r="B6884" s="18">
        <v>2012</v>
      </c>
      <c r="C6884" s="18" t="s">
        <v>2415</v>
      </c>
      <c r="D6884" s="18" t="s">
        <v>2477</v>
      </c>
      <c r="E6884" s="18" t="s">
        <v>3280</v>
      </c>
      <c r="F6884" s="18" t="s">
        <v>3301</v>
      </c>
      <c r="G6884" s="18">
        <v>540</v>
      </c>
      <c r="H6884" s="18">
        <v>2.15</v>
      </c>
      <c r="I6884" s="18">
        <v>3.37</v>
      </c>
      <c r="Q6884"/>
    </row>
    <row r="6885" spans="2:17" x14ac:dyDescent="0.25">
      <c r="B6885" s="18">
        <v>2012</v>
      </c>
      <c r="C6885" s="18" t="s">
        <v>2415</v>
      </c>
      <c r="D6885" s="18" t="s">
        <v>2477</v>
      </c>
      <c r="E6885" s="18" t="s">
        <v>3280</v>
      </c>
      <c r="F6885" s="18" t="s">
        <v>3302</v>
      </c>
      <c r="G6885" s="18">
        <v>444</v>
      </c>
      <c r="H6885" s="18">
        <v>2.64</v>
      </c>
      <c r="I6885" s="18">
        <v>3.35</v>
      </c>
      <c r="Q6885"/>
    </row>
    <row r="6886" spans="2:17" x14ac:dyDescent="0.25">
      <c r="B6886" s="18">
        <v>2012</v>
      </c>
      <c r="C6886" s="18" t="s">
        <v>2415</v>
      </c>
      <c r="D6886" s="18" t="s">
        <v>2477</v>
      </c>
      <c r="E6886" s="18" t="s">
        <v>3280</v>
      </c>
      <c r="F6886" s="18" t="s">
        <v>3303</v>
      </c>
      <c r="G6886" s="18">
        <v>180</v>
      </c>
      <c r="H6886" s="18">
        <v>2.46</v>
      </c>
      <c r="I6886" s="18">
        <v>3.64</v>
      </c>
      <c r="Q6886"/>
    </row>
    <row r="6887" spans="2:17" x14ac:dyDescent="0.25">
      <c r="B6887" s="18">
        <v>2012</v>
      </c>
      <c r="C6887" s="18" t="s">
        <v>2415</v>
      </c>
      <c r="D6887" s="18" t="s">
        <v>2511</v>
      </c>
      <c r="E6887" s="18" t="s">
        <v>3304</v>
      </c>
      <c r="F6887" s="18" t="s">
        <v>3305</v>
      </c>
      <c r="G6887" s="18">
        <v>1440</v>
      </c>
      <c r="H6887" s="18">
        <v>0.89</v>
      </c>
      <c r="I6887" s="18">
        <v>0.93</v>
      </c>
      <c r="Q6887"/>
    </row>
    <row r="6888" spans="2:17" x14ac:dyDescent="0.25">
      <c r="B6888" s="18">
        <v>2012</v>
      </c>
      <c r="C6888" s="18" t="s">
        <v>2415</v>
      </c>
      <c r="D6888" s="18" t="s">
        <v>2511</v>
      </c>
      <c r="E6888" s="18" t="s">
        <v>3304</v>
      </c>
      <c r="F6888" s="18" t="s">
        <v>3306</v>
      </c>
      <c r="G6888" s="18">
        <v>1272</v>
      </c>
      <c r="H6888" s="18">
        <v>0.9</v>
      </c>
      <c r="I6888" s="18">
        <v>0.92</v>
      </c>
      <c r="Q6888"/>
    </row>
    <row r="6889" spans="2:17" x14ac:dyDescent="0.25">
      <c r="B6889" s="18">
        <v>2012</v>
      </c>
      <c r="C6889" s="18" t="s">
        <v>2415</v>
      </c>
      <c r="D6889" s="18" t="s">
        <v>2511</v>
      </c>
      <c r="E6889" s="18" t="s">
        <v>3304</v>
      </c>
      <c r="F6889" s="18" t="s">
        <v>3307</v>
      </c>
      <c r="G6889" s="18">
        <v>1308</v>
      </c>
      <c r="H6889" s="18">
        <v>0.73</v>
      </c>
      <c r="I6889" s="18">
        <v>0.96</v>
      </c>
      <c r="Q6889"/>
    </row>
    <row r="6890" spans="2:17" x14ac:dyDescent="0.25">
      <c r="B6890" s="18">
        <v>2012</v>
      </c>
      <c r="C6890" s="18" t="s">
        <v>2415</v>
      </c>
      <c r="D6890" s="18" t="s">
        <v>2511</v>
      </c>
      <c r="E6890" s="18" t="s">
        <v>3304</v>
      </c>
      <c r="F6890" s="18" t="s">
        <v>3308</v>
      </c>
      <c r="G6890" s="18">
        <v>1848</v>
      </c>
      <c r="H6890" s="18">
        <v>0.84</v>
      </c>
      <c r="I6890" s="18">
        <v>1</v>
      </c>
      <c r="Q6890"/>
    </row>
    <row r="6891" spans="2:17" x14ac:dyDescent="0.25">
      <c r="B6891" s="18">
        <v>2012</v>
      </c>
      <c r="C6891" s="18" t="s">
        <v>2415</v>
      </c>
      <c r="D6891" s="18" t="s">
        <v>2511</v>
      </c>
      <c r="E6891" s="18" t="s">
        <v>3309</v>
      </c>
      <c r="F6891" s="18" t="s">
        <v>3310</v>
      </c>
      <c r="G6891" s="18">
        <v>1332</v>
      </c>
      <c r="H6891" s="18">
        <v>0.84</v>
      </c>
      <c r="I6891" s="18">
        <v>0.97</v>
      </c>
      <c r="Q6891"/>
    </row>
    <row r="6892" spans="2:17" x14ac:dyDescent="0.25">
      <c r="B6892" s="18">
        <v>2012</v>
      </c>
      <c r="C6892" s="18" t="s">
        <v>2415</v>
      </c>
      <c r="D6892" s="18" t="s">
        <v>2511</v>
      </c>
      <c r="E6892" s="18" t="s">
        <v>3309</v>
      </c>
      <c r="F6892" s="18" t="s">
        <v>3311</v>
      </c>
      <c r="G6892" s="18">
        <v>1680</v>
      </c>
      <c r="H6892" s="18">
        <v>0.77</v>
      </c>
      <c r="I6892" s="18">
        <v>0.96</v>
      </c>
      <c r="Q6892"/>
    </row>
    <row r="6893" spans="2:17" x14ac:dyDescent="0.25">
      <c r="B6893" s="18">
        <v>2012</v>
      </c>
      <c r="C6893" s="18" t="s">
        <v>2415</v>
      </c>
      <c r="D6893" s="18" t="s">
        <v>2511</v>
      </c>
      <c r="E6893" s="18" t="s">
        <v>3309</v>
      </c>
      <c r="F6893" s="18" t="s">
        <v>3312</v>
      </c>
      <c r="G6893" s="18">
        <v>1932</v>
      </c>
      <c r="H6893" s="18">
        <v>0.8</v>
      </c>
      <c r="I6893" s="18">
        <v>0.99</v>
      </c>
      <c r="Q6893"/>
    </row>
    <row r="6894" spans="2:17" x14ac:dyDescent="0.25">
      <c r="B6894" s="18">
        <v>2012</v>
      </c>
      <c r="C6894" s="18" t="s">
        <v>2415</v>
      </c>
      <c r="D6894" s="18" t="s">
        <v>2511</v>
      </c>
      <c r="E6894" s="18" t="s">
        <v>3309</v>
      </c>
      <c r="F6894" s="18" t="s">
        <v>3313</v>
      </c>
      <c r="G6894" s="18">
        <v>1320</v>
      </c>
      <c r="H6894" s="18">
        <v>0.76</v>
      </c>
      <c r="I6894" s="18">
        <v>0.92</v>
      </c>
      <c r="Q6894"/>
    </row>
    <row r="6895" spans="2:17" x14ac:dyDescent="0.25">
      <c r="B6895" s="18">
        <v>2012</v>
      </c>
      <c r="C6895" s="18" t="s">
        <v>2415</v>
      </c>
      <c r="D6895" s="18" t="s">
        <v>2511</v>
      </c>
      <c r="E6895" s="18" t="s">
        <v>3309</v>
      </c>
      <c r="F6895" s="18" t="s">
        <v>3314</v>
      </c>
      <c r="G6895" s="18">
        <v>1476</v>
      </c>
      <c r="H6895" s="18">
        <v>0.75</v>
      </c>
      <c r="I6895" s="18">
        <v>0.95</v>
      </c>
      <c r="Q6895"/>
    </row>
    <row r="6896" spans="2:17" x14ac:dyDescent="0.25">
      <c r="B6896" s="18">
        <v>2012</v>
      </c>
      <c r="C6896" s="18" t="s">
        <v>2415</v>
      </c>
      <c r="D6896" s="18" t="s">
        <v>2511</v>
      </c>
      <c r="E6896" s="18" t="s">
        <v>3309</v>
      </c>
      <c r="F6896" s="18" t="s">
        <v>3315</v>
      </c>
      <c r="G6896" s="18">
        <v>1284</v>
      </c>
      <c r="H6896" s="18">
        <v>0.88</v>
      </c>
      <c r="I6896" s="18">
        <v>0.94</v>
      </c>
      <c r="Q6896"/>
    </row>
    <row r="6897" spans="2:17" x14ac:dyDescent="0.25">
      <c r="B6897" s="18">
        <v>2012</v>
      </c>
      <c r="C6897" s="18" t="s">
        <v>2415</v>
      </c>
      <c r="D6897" s="18" t="s">
        <v>2511</v>
      </c>
      <c r="E6897" s="18" t="s">
        <v>3309</v>
      </c>
      <c r="F6897" s="18" t="s">
        <v>3316</v>
      </c>
      <c r="G6897" s="18">
        <v>1452</v>
      </c>
      <c r="H6897" s="18">
        <v>0.77</v>
      </c>
      <c r="I6897" s="18">
        <v>0.91</v>
      </c>
      <c r="Q6897"/>
    </row>
    <row r="6898" spans="2:17" x14ac:dyDescent="0.25">
      <c r="B6898" s="18">
        <v>2012</v>
      </c>
      <c r="C6898" s="18" t="s">
        <v>2415</v>
      </c>
      <c r="D6898" s="18" t="s">
        <v>2511</v>
      </c>
      <c r="E6898" s="18" t="s">
        <v>3309</v>
      </c>
      <c r="F6898" s="18" t="s">
        <v>3317</v>
      </c>
      <c r="G6898" s="18">
        <v>1416</v>
      </c>
      <c r="H6898" s="18">
        <v>0.9</v>
      </c>
      <c r="I6898" s="18">
        <v>0.98</v>
      </c>
      <c r="Q6898"/>
    </row>
    <row r="6899" spans="2:17" x14ac:dyDescent="0.25">
      <c r="B6899" s="18">
        <v>2012</v>
      </c>
      <c r="C6899" s="18" t="s">
        <v>2415</v>
      </c>
      <c r="D6899" s="18" t="s">
        <v>2511</v>
      </c>
      <c r="E6899" s="18" t="s">
        <v>3309</v>
      </c>
      <c r="F6899" s="18" t="s">
        <v>3318</v>
      </c>
      <c r="G6899" s="18">
        <v>2388</v>
      </c>
      <c r="H6899" s="18">
        <v>0.72</v>
      </c>
      <c r="I6899" s="18">
        <v>0.96</v>
      </c>
      <c r="Q6899"/>
    </row>
    <row r="6900" spans="2:17" x14ac:dyDescent="0.25">
      <c r="B6900" s="18">
        <v>2012</v>
      </c>
      <c r="C6900" s="18" t="s">
        <v>2415</v>
      </c>
      <c r="D6900" s="18" t="s">
        <v>2511</v>
      </c>
      <c r="E6900" s="18" t="s">
        <v>3309</v>
      </c>
      <c r="F6900" s="18" t="s">
        <v>3319</v>
      </c>
      <c r="G6900" s="18">
        <v>2208</v>
      </c>
      <c r="H6900" s="18">
        <v>0.71</v>
      </c>
      <c r="I6900" s="18">
        <v>0.95</v>
      </c>
      <c r="Q6900"/>
    </row>
    <row r="6901" spans="2:17" x14ac:dyDescent="0.25">
      <c r="B6901" s="18">
        <v>2012</v>
      </c>
      <c r="C6901" s="18" t="s">
        <v>2415</v>
      </c>
      <c r="D6901" s="18" t="s">
        <v>2511</v>
      </c>
      <c r="E6901" s="18" t="s">
        <v>3309</v>
      </c>
      <c r="F6901" s="18" t="s">
        <v>3320</v>
      </c>
      <c r="G6901" s="18">
        <v>1668</v>
      </c>
      <c r="H6901" s="18">
        <v>0.88</v>
      </c>
      <c r="I6901" s="18">
        <v>0.93</v>
      </c>
      <c r="Q6901"/>
    </row>
    <row r="6902" spans="2:17" x14ac:dyDescent="0.25">
      <c r="B6902" s="18">
        <v>2012</v>
      </c>
      <c r="C6902" s="18" t="s">
        <v>2415</v>
      </c>
      <c r="D6902" s="18" t="s">
        <v>2511</v>
      </c>
      <c r="E6902" s="18" t="s">
        <v>3309</v>
      </c>
      <c r="F6902" s="18" t="s">
        <v>3321</v>
      </c>
      <c r="G6902" s="18">
        <v>1200</v>
      </c>
      <c r="H6902" s="18">
        <v>0.83</v>
      </c>
      <c r="I6902" s="18">
        <v>0.94</v>
      </c>
      <c r="Q6902"/>
    </row>
    <row r="6903" spans="2:17" x14ac:dyDescent="0.25">
      <c r="B6903" s="18">
        <v>2012</v>
      </c>
      <c r="C6903" s="18" t="s">
        <v>2415</v>
      </c>
      <c r="D6903" s="18" t="s">
        <v>2511</v>
      </c>
      <c r="E6903" s="18" t="s">
        <v>3309</v>
      </c>
      <c r="F6903" s="18" t="s">
        <v>3322</v>
      </c>
      <c r="G6903" s="18">
        <v>2040</v>
      </c>
      <c r="H6903" s="18">
        <v>0.73</v>
      </c>
      <c r="I6903" s="18">
        <v>0.95</v>
      </c>
      <c r="Q6903"/>
    </row>
    <row r="6904" spans="2:17" x14ac:dyDescent="0.25">
      <c r="B6904" s="18">
        <v>2012</v>
      </c>
      <c r="C6904" s="18" t="s">
        <v>2415</v>
      </c>
      <c r="D6904" s="18" t="s">
        <v>2511</v>
      </c>
      <c r="E6904" s="18" t="s">
        <v>3309</v>
      </c>
      <c r="F6904" s="18" t="s">
        <v>3323</v>
      </c>
      <c r="G6904" s="18">
        <v>2268</v>
      </c>
      <c r="H6904" s="18">
        <v>0.77</v>
      </c>
      <c r="I6904" s="18">
        <v>0.94</v>
      </c>
      <c r="Q6904"/>
    </row>
    <row r="6905" spans="2:17" x14ac:dyDescent="0.25">
      <c r="B6905" s="18">
        <v>2012</v>
      </c>
      <c r="C6905" s="18" t="s">
        <v>2415</v>
      </c>
      <c r="D6905" s="18" t="s">
        <v>2511</v>
      </c>
      <c r="E6905" s="18" t="s">
        <v>3309</v>
      </c>
      <c r="F6905" s="18" t="s">
        <v>3324</v>
      </c>
      <c r="G6905" s="18">
        <v>1992</v>
      </c>
      <c r="H6905" s="18">
        <v>0.9</v>
      </c>
      <c r="I6905" s="18">
        <v>0.9</v>
      </c>
      <c r="Q6905"/>
    </row>
    <row r="6906" spans="2:17" x14ac:dyDescent="0.25">
      <c r="B6906" s="18">
        <v>2012</v>
      </c>
      <c r="C6906" s="18" t="s">
        <v>2415</v>
      </c>
      <c r="D6906" s="18" t="s">
        <v>2511</v>
      </c>
      <c r="E6906" s="18" t="s">
        <v>3309</v>
      </c>
      <c r="F6906" s="18" t="s">
        <v>3325</v>
      </c>
      <c r="G6906" s="18">
        <v>1488</v>
      </c>
      <c r="H6906" s="18">
        <v>0.71</v>
      </c>
      <c r="I6906" s="18">
        <v>0.98</v>
      </c>
      <c r="Q6906"/>
    </row>
    <row r="6907" spans="2:17" x14ac:dyDescent="0.25">
      <c r="B6907" s="18">
        <v>2012</v>
      </c>
      <c r="C6907" s="18" t="s">
        <v>2415</v>
      </c>
      <c r="D6907" s="18" t="s">
        <v>2511</v>
      </c>
      <c r="E6907" s="18" t="s">
        <v>3309</v>
      </c>
      <c r="F6907" s="18" t="s">
        <v>3326</v>
      </c>
      <c r="G6907" s="18">
        <v>1332</v>
      </c>
      <c r="H6907" s="18">
        <v>0.79</v>
      </c>
      <c r="I6907" s="18">
        <v>0.98</v>
      </c>
      <c r="Q6907"/>
    </row>
    <row r="6908" spans="2:17" x14ac:dyDescent="0.25">
      <c r="B6908" s="18">
        <v>2012</v>
      </c>
      <c r="C6908" s="18" t="s">
        <v>2415</v>
      </c>
      <c r="D6908" s="18" t="s">
        <v>2511</v>
      </c>
      <c r="E6908" s="18" t="s">
        <v>3309</v>
      </c>
      <c r="F6908" s="18" t="s">
        <v>3327</v>
      </c>
      <c r="G6908" s="18">
        <v>1452</v>
      </c>
      <c r="H6908" s="18">
        <v>0.73</v>
      </c>
      <c r="I6908" s="18">
        <v>0.95</v>
      </c>
      <c r="Q6908"/>
    </row>
    <row r="6909" spans="2:17" x14ac:dyDescent="0.25">
      <c r="B6909" s="18">
        <v>2012</v>
      </c>
      <c r="C6909" s="18" t="s">
        <v>2415</v>
      </c>
      <c r="D6909" s="18" t="s">
        <v>2416</v>
      </c>
      <c r="E6909" s="18" t="s">
        <v>3328</v>
      </c>
      <c r="F6909" s="18" t="s">
        <v>3329</v>
      </c>
      <c r="G6909" s="18">
        <v>132</v>
      </c>
      <c r="H6909" s="18">
        <v>2.76</v>
      </c>
      <c r="I6909" s="18">
        <v>2.9933333333333332</v>
      </c>
      <c r="Q6909"/>
    </row>
    <row r="6910" spans="2:17" x14ac:dyDescent="0.25">
      <c r="B6910" s="18">
        <v>2012</v>
      </c>
      <c r="C6910" s="18" t="s">
        <v>2415</v>
      </c>
      <c r="D6910" s="18" t="s">
        <v>2416</v>
      </c>
      <c r="E6910" s="18" t="s">
        <v>3328</v>
      </c>
      <c r="F6910" s="18" t="s">
        <v>3330</v>
      </c>
      <c r="G6910" s="18">
        <v>144</v>
      </c>
      <c r="H6910" s="18">
        <v>2.2799999999999998</v>
      </c>
      <c r="I6910" s="18">
        <v>2.92</v>
      </c>
      <c r="Q6910"/>
    </row>
    <row r="6911" spans="2:17" x14ac:dyDescent="0.25">
      <c r="B6911" s="18">
        <v>2012</v>
      </c>
      <c r="C6911" s="18" t="s">
        <v>2415</v>
      </c>
      <c r="D6911" s="18" t="s">
        <v>2416</v>
      </c>
      <c r="E6911" s="18" t="s">
        <v>3328</v>
      </c>
      <c r="F6911" s="18" t="s">
        <v>3331</v>
      </c>
      <c r="G6911" s="18">
        <v>120</v>
      </c>
      <c r="H6911" s="18">
        <v>2.6266666666666665</v>
      </c>
      <c r="I6911" s="18">
        <v>2.9266666666666667</v>
      </c>
      <c r="Q6911"/>
    </row>
    <row r="6912" spans="2:17" x14ac:dyDescent="0.25">
      <c r="B6912" s="18">
        <v>2012</v>
      </c>
      <c r="C6912" s="18" t="s">
        <v>2415</v>
      </c>
      <c r="D6912" s="18" t="s">
        <v>2416</v>
      </c>
      <c r="E6912" s="18" t="s">
        <v>3328</v>
      </c>
      <c r="F6912" s="18" t="s">
        <v>3332</v>
      </c>
      <c r="G6912" s="18">
        <v>132</v>
      </c>
      <c r="H6912" s="18">
        <v>2.4733333333333332</v>
      </c>
      <c r="I6912" s="18">
        <v>2.9533333333333331</v>
      </c>
      <c r="Q6912"/>
    </row>
    <row r="6913" spans="2:17" x14ac:dyDescent="0.25">
      <c r="B6913" s="18">
        <v>2012</v>
      </c>
      <c r="C6913" s="18" t="s">
        <v>2415</v>
      </c>
      <c r="D6913" s="18" t="s">
        <v>2416</v>
      </c>
      <c r="E6913" s="18" t="s">
        <v>3328</v>
      </c>
      <c r="F6913" s="18" t="s">
        <v>3333</v>
      </c>
      <c r="G6913" s="18">
        <v>132</v>
      </c>
      <c r="H6913" s="18">
        <v>2.3333333333333335</v>
      </c>
      <c r="I6913" s="18">
        <v>2.8933333333333335</v>
      </c>
      <c r="Q6913"/>
    </row>
    <row r="6914" spans="2:17" x14ac:dyDescent="0.25">
      <c r="B6914" s="18">
        <v>2012</v>
      </c>
      <c r="C6914" s="18" t="s">
        <v>2415</v>
      </c>
      <c r="D6914" s="18" t="s">
        <v>2416</v>
      </c>
      <c r="E6914" s="18" t="s">
        <v>3328</v>
      </c>
      <c r="F6914" s="18" t="s">
        <v>3334</v>
      </c>
      <c r="G6914" s="18">
        <v>144</v>
      </c>
      <c r="H6914" s="18">
        <v>2.48</v>
      </c>
      <c r="I6914" s="18">
        <v>2.96</v>
      </c>
      <c r="Q6914"/>
    </row>
    <row r="6915" spans="2:17" x14ac:dyDescent="0.25">
      <c r="B6915" s="18">
        <v>2012</v>
      </c>
      <c r="C6915" s="18" t="s">
        <v>2415</v>
      </c>
      <c r="D6915" s="18" t="s">
        <v>2416</v>
      </c>
      <c r="E6915" s="18" t="s">
        <v>3328</v>
      </c>
      <c r="F6915" s="18" t="s">
        <v>3335</v>
      </c>
      <c r="G6915" s="18">
        <v>168</v>
      </c>
      <c r="H6915" s="18">
        <v>2.4933333333333332</v>
      </c>
      <c r="I6915" s="18">
        <v>3</v>
      </c>
      <c r="Q6915"/>
    </row>
    <row r="6916" spans="2:17" x14ac:dyDescent="0.25">
      <c r="B6916" s="18">
        <v>2012</v>
      </c>
      <c r="C6916" s="18" t="s">
        <v>2415</v>
      </c>
      <c r="D6916" s="18" t="s">
        <v>2416</v>
      </c>
      <c r="E6916" s="18" t="s">
        <v>3328</v>
      </c>
      <c r="F6916" s="18" t="s">
        <v>3336</v>
      </c>
      <c r="G6916" s="18">
        <v>168</v>
      </c>
      <c r="H6916" s="18">
        <v>2.3133333333333335</v>
      </c>
      <c r="I6916" s="18">
        <v>2.94</v>
      </c>
      <c r="Q6916"/>
    </row>
    <row r="6917" spans="2:17" x14ac:dyDescent="0.25">
      <c r="B6917" s="18">
        <v>2012</v>
      </c>
      <c r="C6917" s="18" t="s">
        <v>2415</v>
      </c>
      <c r="D6917" s="18" t="s">
        <v>2416</v>
      </c>
      <c r="E6917" s="18" t="s">
        <v>3328</v>
      </c>
      <c r="F6917" s="18" t="s">
        <v>3337</v>
      </c>
      <c r="G6917" s="18">
        <v>132</v>
      </c>
      <c r="H6917" s="18">
        <v>2.2933333333333334</v>
      </c>
      <c r="I6917" s="18">
        <v>2.92</v>
      </c>
      <c r="Q6917"/>
    </row>
    <row r="6918" spans="2:17" x14ac:dyDescent="0.25">
      <c r="B6918" s="18">
        <v>2012</v>
      </c>
      <c r="C6918" s="18" t="s">
        <v>2415</v>
      </c>
      <c r="D6918" s="18" t="s">
        <v>2416</v>
      </c>
      <c r="E6918" s="18" t="s">
        <v>3328</v>
      </c>
      <c r="F6918" s="18" t="s">
        <v>3338</v>
      </c>
      <c r="G6918" s="18">
        <v>132</v>
      </c>
      <c r="H6918" s="18">
        <v>2.6133333333333333</v>
      </c>
      <c r="I6918" s="18">
        <v>2.9466666666666668</v>
      </c>
      <c r="Q6918"/>
    </row>
    <row r="6919" spans="2:17" x14ac:dyDescent="0.25">
      <c r="B6919" s="18">
        <v>2012</v>
      </c>
      <c r="C6919" s="18" t="s">
        <v>2415</v>
      </c>
      <c r="D6919" s="18" t="s">
        <v>2416</v>
      </c>
      <c r="E6919" s="18" t="s">
        <v>3328</v>
      </c>
      <c r="F6919" s="18" t="s">
        <v>3339</v>
      </c>
      <c r="G6919" s="18">
        <v>132</v>
      </c>
      <c r="H6919" s="18">
        <v>2.3199999999999998</v>
      </c>
      <c r="I6919" s="18">
        <v>2.8866666666666667</v>
      </c>
      <c r="Q6919"/>
    </row>
    <row r="6920" spans="2:17" x14ac:dyDescent="0.25">
      <c r="B6920" s="18">
        <v>2012</v>
      </c>
      <c r="C6920" s="18" t="s">
        <v>2415</v>
      </c>
      <c r="D6920" s="18" t="s">
        <v>2416</v>
      </c>
      <c r="E6920" s="18" t="s">
        <v>3328</v>
      </c>
      <c r="F6920" s="18" t="s">
        <v>3340</v>
      </c>
      <c r="G6920" s="18">
        <v>132</v>
      </c>
      <c r="H6920" s="18">
        <v>2.5533333333333332</v>
      </c>
      <c r="I6920" s="18">
        <v>2.8866666666666667</v>
      </c>
      <c r="Q6920"/>
    </row>
    <row r="6921" spans="2:17" x14ac:dyDescent="0.25">
      <c r="B6921" s="18">
        <v>2012</v>
      </c>
      <c r="C6921" s="18" t="s">
        <v>2415</v>
      </c>
      <c r="D6921" s="18" t="s">
        <v>2416</v>
      </c>
      <c r="E6921" s="18" t="s">
        <v>3328</v>
      </c>
      <c r="F6921" s="18" t="s">
        <v>3341</v>
      </c>
      <c r="G6921" s="18">
        <v>144</v>
      </c>
      <c r="H6921" s="18">
        <v>2.5066666666666668</v>
      </c>
      <c r="I6921" s="18">
        <v>2.98</v>
      </c>
      <c r="Q6921"/>
    </row>
    <row r="6922" spans="2:17" x14ac:dyDescent="0.25">
      <c r="B6922" s="18">
        <v>2012</v>
      </c>
      <c r="C6922" s="18" t="s">
        <v>2415</v>
      </c>
      <c r="D6922" s="18" t="s">
        <v>2416</v>
      </c>
      <c r="E6922" s="18" t="s">
        <v>3328</v>
      </c>
      <c r="F6922" s="18" t="s">
        <v>3342</v>
      </c>
      <c r="G6922" s="18">
        <v>180</v>
      </c>
      <c r="H6922" s="18">
        <v>2.6866666666666665</v>
      </c>
      <c r="I6922" s="18">
        <v>2.9466666666666668</v>
      </c>
      <c r="Q6922"/>
    </row>
    <row r="6923" spans="2:17" x14ac:dyDescent="0.25">
      <c r="B6923" s="18">
        <v>2012</v>
      </c>
      <c r="C6923" s="18" t="s">
        <v>2415</v>
      </c>
      <c r="D6923" s="18" t="s">
        <v>2416</v>
      </c>
      <c r="E6923" s="18" t="s">
        <v>3328</v>
      </c>
      <c r="F6923" s="18" t="s">
        <v>3343</v>
      </c>
      <c r="G6923" s="18">
        <v>144</v>
      </c>
      <c r="H6923" s="18">
        <v>2.4733333333333332</v>
      </c>
      <c r="I6923" s="18">
        <v>2.9866666666666668</v>
      </c>
      <c r="Q6923"/>
    </row>
    <row r="6924" spans="2:17" x14ac:dyDescent="0.25">
      <c r="B6924" s="18">
        <v>2012</v>
      </c>
      <c r="C6924" s="18" t="s">
        <v>2415</v>
      </c>
      <c r="D6924" s="18" t="s">
        <v>2416</v>
      </c>
      <c r="E6924" s="18" t="s">
        <v>3328</v>
      </c>
      <c r="F6924" s="18" t="s">
        <v>3344</v>
      </c>
      <c r="G6924" s="18">
        <v>180</v>
      </c>
      <c r="H6924" s="18">
        <v>2.7933333333333334</v>
      </c>
      <c r="I6924" s="18">
        <v>2.88</v>
      </c>
      <c r="Q6924"/>
    </row>
    <row r="6925" spans="2:17" x14ac:dyDescent="0.25">
      <c r="B6925" s="18">
        <v>2012</v>
      </c>
      <c r="C6925" s="18" t="s">
        <v>2415</v>
      </c>
      <c r="D6925" s="18" t="s">
        <v>2416</v>
      </c>
      <c r="E6925" s="18" t="s">
        <v>3328</v>
      </c>
      <c r="F6925" s="18" t="s">
        <v>3345</v>
      </c>
      <c r="G6925" s="18">
        <v>144</v>
      </c>
      <c r="H6925" s="18">
        <v>2.46</v>
      </c>
      <c r="I6925" s="18">
        <v>2.9266666666666667</v>
      </c>
      <c r="Q6925"/>
    </row>
    <row r="6926" spans="2:17" x14ac:dyDescent="0.25">
      <c r="B6926" s="18">
        <v>2012</v>
      </c>
      <c r="C6926" s="18" t="s">
        <v>2415</v>
      </c>
      <c r="D6926" s="18" t="s">
        <v>2416</v>
      </c>
      <c r="E6926" s="18" t="s">
        <v>3328</v>
      </c>
      <c r="F6926" s="18" t="s">
        <v>3346</v>
      </c>
      <c r="G6926" s="18">
        <v>156</v>
      </c>
      <c r="H6926" s="18">
        <v>2.5733333333333333</v>
      </c>
      <c r="I6926" s="18">
        <v>2.98</v>
      </c>
      <c r="Q6926"/>
    </row>
    <row r="6927" spans="2:17" x14ac:dyDescent="0.25">
      <c r="B6927" s="18">
        <v>2012</v>
      </c>
      <c r="C6927" s="18" t="s">
        <v>2415</v>
      </c>
      <c r="D6927" s="18" t="s">
        <v>2416</v>
      </c>
      <c r="E6927" s="18" t="s">
        <v>3328</v>
      </c>
      <c r="F6927" s="18" t="s">
        <v>3347</v>
      </c>
      <c r="G6927" s="18">
        <v>120</v>
      </c>
      <c r="H6927" s="18">
        <v>2.4466666666666668</v>
      </c>
      <c r="I6927" s="18">
        <v>3</v>
      </c>
      <c r="Q6927"/>
    </row>
    <row r="6928" spans="2:17" x14ac:dyDescent="0.25">
      <c r="B6928" s="18">
        <v>2012</v>
      </c>
      <c r="C6928" s="18" t="s">
        <v>2415</v>
      </c>
      <c r="D6928" s="18" t="s">
        <v>2416</v>
      </c>
      <c r="E6928" s="18" t="s">
        <v>3328</v>
      </c>
      <c r="F6928" s="18" t="s">
        <v>3348</v>
      </c>
      <c r="G6928" s="18">
        <v>168</v>
      </c>
      <c r="H6928" s="18">
        <v>2.2666666666666666</v>
      </c>
      <c r="I6928" s="18">
        <v>2.9066666666666667</v>
      </c>
      <c r="Q6928"/>
    </row>
    <row r="6929" spans="2:17" x14ac:dyDescent="0.25">
      <c r="B6929" s="18">
        <v>2012</v>
      </c>
      <c r="C6929" s="18" t="s">
        <v>2415</v>
      </c>
      <c r="D6929" s="18" t="s">
        <v>2416</v>
      </c>
      <c r="E6929" s="18" t="s">
        <v>3328</v>
      </c>
      <c r="F6929" s="18" t="s">
        <v>3349</v>
      </c>
      <c r="G6929" s="18">
        <v>132</v>
      </c>
      <c r="H6929" s="18">
        <v>2.4066666666666667</v>
      </c>
      <c r="I6929" s="18">
        <v>2.9466666666666668</v>
      </c>
      <c r="Q6929"/>
    </row>
    <row r="6930" spans="2:17" x14ac:dyDescent="0.25">
      <c r="B6930" s="18">
        <v>2012</v>
      </c>
      <c r="C6930" s="18" t="s">
        <v>2415</v>
      </c>
      <c r="D6930" s="18" t="s">
        <v>2416</v>
      </c>
      <c r="E6930" s="18" t="s">
        <v>3328</v>
      </c>
      <c r="F6930" s="18" t="s">
        <v>3350</v>
      </c>
      <c r="G6930" s="18">
        <v>156</v>
      </c>
      <c r="H6930" s="18">
        <v>2.5666666666666669</v>
      </c>
      <c r="I6930" s="18">
        <v>2.92</v>
      </c>
      <c r="Q6930"/>
    </row>
    <row r="6931" spans="2:17" x14ac:dyDescent="0.25">
      <c r="B6931" s="18">
        <v>2012</v>
      </c>
      <c r="C6931" s="18" t="s">
        <v>2415</v>
      </c>
      <c r="D6931" s="18" t="s">
        <v>2416</v>
      </c>
      <c r="E6931" s="18" t="s">
        <v>3328</v>
      </c>
      <c r="F6931" s="18" t="s">
        <v>3351</v>
      </c>
      <c r="G6931" s="18">
        <v>144</v>
      </c>
      <c r="H6931" s="18">
        <v>2.3133333333333335</v>
      </c>
      <c r="I6931" s="18">
        <v>2.9866666666666668</v>
      </c>
      <c r="Q6931"/>
    </row>
    <row r="6932" spans="2:17" x14ac:dyDescent="0.25">
      <c r="B6932" s="18">
        <v>2012</v>
      </c>
      <c r="C6932" s="18" t="s">
        <v>2415</v>
      </c>
      <c r="D6932" s="18" t="s">
        <v>2416</v>
      </c>
      <c r="E6932" s="18" t="s">
        <v>3328</v>
      </c>
      <c r="F6932" s="18" t="s">
        <v>3352</v>
      </c>
      <c r="G6932" s="18">
        <v>180</v>
      </c>
      <c r="H6932" s="18">
        <v>2.5733333333333333</v>
      </c>
      <c r="I6932" s="18">
        <v>2.9</v>
      </c>
      <c r="Q6932"/>
    </row>
    <row r="6933" spans="2:17" x14ac:dyDescent="0.25">
      <c r="B6933" s="18">
        <v>2012</v>
      </c>
      <c r="C6933" s="18" t="s">
        <v>2415</v>
      </c>
      <c r="D6933" s="18" t="s">
        <v>2416</v>
      </c>
      <c r="E6933" s="18" t="s">
        <v>3328</v>
      </c>
      <c r="F6933" s="18" t="s">
        <v>3353</v>
      </c>
      <c r="G6933" s="18">
        <v>132</v>
      </c>
      <c r="H6933" s="18">
        <v>2.3066666666666666</v>
      </c>
      <c r="I6933" s="18">
        <v>2.96</v>
      </c>
      <c r="Q6933"/>
    </row>
    <row r="6934" spans="2:17" x14ac:dyDescent="0.25">
      <c r="B6934" s="18">
        <v>2012</v>
      </c>
      <c r="C6934" s="18" t="s">
        <v>2415</v>
      </c>
      <c r="D6934" s="18" t="s">
        <v>2416</v>
      </c>
      <c r="E6934" s="18" t="s">
        <v>3328</v>
      </c>
      <c r="F6934" s="18" t="s">
        <v>3354</v>
      </c>
      <c r="G6934" s="18">
        <v>168</v>
      </c>
      <c r="H6934" s="18">
        <v>2.56</v>
      </c>
      <c r="I6934" s="18">
        <v>2.9266666666666667</v>
      </c>
      <c r="Q6934"/>
    </row>
    <row r="6935" spans="2:17" x14ac:dyDescent="0.25">
      <c r="B6935" s="18">
        <v>2012</v>
      </c>
      <c r="C6935" s="18" t="s">
        <v>2415</v>
      </c>
      <c r="D6935" s="18" t="s">
        <v>2416</v>
      </c>
      <c r="E6935" s="18" t="s">
        <v>3328</v>
      </c>
      <c r="F6935" s="18" t="s">
        <v>3355</v>
      </c>
      <c r="G6935" s="18">
        <v>180</v>
      </c>
      <c r="H6935" s="18">
        <v>2.3199999999999998</v>
      </c>
      <c r="I6935" s="18">
        <v>2.9133333333333336</v>
      </c>
      <c r="Q6935"/>
    </row>
    <row r="6936" spans="2:17" x14ac:dyDescent="0.25">
      <c r="B6936" s="18">
        <v>2012</v>
      </c>
      <c r="C6936" s="18" t="s">
        <v>2415</v>
      </c>
      <c r="D6936" s="18" t="s">
        <v>2416</v>
      </c>
      <c r="E6936" s="18" t="s">
        <v>3328</v>
      </c>
      <c r="F6936" s="18" t="s">
        <v>3356</v>
      </c>
      <c r="G6936" s="18">
        <v>168</v>
      </c>
      <c r="H6936" s="18">
        <v>2.6666666666666665</v>
      </c>
      <c r="I6936" s="18">
        <v>2.9</v>
      </c>
      <c r="Q6936"/>
    </row>
    <row r="6937" spans="2:17" x14ac:dyDescent="0.25">
      <c r="B6937" s="18">
        <v>2012</v>
      </c>
      <c r="C6937" s="18" t="s">
        <v>2415</v>
      </c>
      <c r="D6937" s="18" t="s">
        <v>2416</v>
      </c>
      <c r="E6937" s="18" t="s">
        <v>3328</v>
      </c>
      <c r="F6937" s="18" t="s">
        <v>3357</v>
      </c>
      <c r="G6937" s="18">
        <v>132</v>
      </c>
      <c r="H6937" s="18">
        <v>2.6333333333333333</v>
      </c>
      <c r="I6937" s="18">
        <v>3</v>
      </c>
      <c r="Q6937"/>
    </row>
    <row r="6938" spans="2:17" x14ac:dyDescent="0.25">
      <c r="B6938" s="18">
        <v>2012</v>
      </c>
      <c r="C6938" s="18" t="s">
        <v>2415</v>
      </c>
      <c r="D6938" s="18" t="s">
        <v>2416</v>
      </c>
      <c r="E6938" s="18" t="s">
        <v>3328</v>
      </c>
      <c r="F6938" s="18" t="s">
        <v>3358</v>
      </c>
      <c r="G6938" s="18">
        <v>144</v>
      </c>
      <c r="H6938" s="18">
        <v>2.5333333333333332</v>
      </c>
      <c r="I6938" s="18">
        <v>2.8733333333333335</v>
      </c>
      <c r="Q6938"/>
    </row>
    <row r="6939" spans="2:17" x14ac:dyDescent="0.25">
      <c r="B6939" s="18">
        <v>2012</v>
      </c>
      <c r="C6939" s="18" t="s">
        <v>2415</v>
      </c>
      <c r="D6939" s="18" t="s">
        <v>2416</v>
      </c>
      <c r="E6939" s="18" t="s">
        <v>3328</v>
      </c>
      <c r="F6939" s="18" t="s">
        <v>3359</v>
      </c>
      <c r="G6939" s="18">
        <v>120</v>
      </c>
      <c r="H6939" s="18">
        <v>2.3866666666666667</v>
      </c>
      <c r="I6939" s="18">
        <v>2.8733333333333335</v>
      </c>
      <c r="Q6939"/>
    </row>
    <row r="6940" spans="2:17" x14ac:dyDescent="0.25">
      <c r="B6940" s="18">
        <v>2012</v>
      </c>
      <c r="C6940" s="18" t="s">
        <v>2415</v>
      </c>
      <c r="D6940" s="18" t="s">
        <v>2416</v>
      </c>
      <c r="E6940" s="18" t="s">
        <v>3328</v>
      </c>
      <c r="F6940" s="18" t="s">
        <v>3360</v>
      </c>
      <c r="G6940" s="18">
        <v>156</v>
      </c>
      <c r="H6940" s="18">
        <v>2.4</v>
      </c>
      <c r="I6940" s="18">
        <v>2.98</v>
      </c>
      <c r="Q6940"/>
    </row>
    <row r="6941" spans="2:17" x14ac:dyDescent="0.25">
      <c r="B6941" s="18">
        <v>2012</v>
      </c>
      <c r="C6941" s="18" t="s">
        <v>2415</v>
      </c>
      <c r="D6941" s="18" t="s">
        <v>2416</v>
      </c>
      <c r="E6941" s="18" t="s">
        <v>3328</v>
      </c>
      <c r="F6941" s="18" t="s">
        <v>3361</v>
      </c>
      <c r="G6941" s="18">
        <v>168</v>
      </c>
      <c r="H6941" s="18">
        <v>2.4133333333333336</v>
      </c>
      <c r="I6941" s="18">
        <v>2.8733333333333335</v>
      </c>
      <c r="Q6941"/>
    </row>
    <row r="6942" spans="2:17" x14ac:dyDescent="0.25">
      <c r="B6942" s="18">
        <v>2012</v>
      </c>
      <c r="C6942" s="18" t="s">
        <v>2415</v>
      </c>
      <c r="D6942" s="18" t="s">
        <v>2416</v>
      </c>
      <c r="E6942" s="18" t="s">
        <v>3328</v>
      </c>
      <c r="F6942" s="18" t="s">
        <v>3362</v>
      </c>
      <c r="G6942" s="18">
        <v>180</v>
      </c>
      <c r="H6942" s="18">
        <v>2.3266666666666667</v>
      </c>
      <c r="I6942" s="18">
        <v>2.8866666666666667</v>
      </c>
      <c r="Q6942"/>
    </row>
    <row r="6943" spans="2:17" x14ac:dyDescent="0.25">
      <c r="B6943" s="18">
        <v>2012</v>
      </c>
      <c r="C6943" s="18" t="s">
        <v>2415</v>
      </c>
      <c r="D6943" s="18" t="s">
        <v>2416</v>
      </c>
      <c r="E6943" s="18" t="s">
        <v>3328</v>
      </c>
      <c r="F6943" s="18" t="s">
        <v>3363</v>
      </c>
      <c r="G6943" s="18">
        <v>120</v>
      </c>
      <c r="H6943" s="18">
        <v>2.5866666666666664</v>
      </c>
      <c r="I6943" s="18">
        <v>2.94</v>
      </c>
      <c r="Q6943"/>
    </row>
    <row r="6944" spans="2:17" x14ac:dyDescent="0.25">
      <c r="B6944" s="18">
        <v>2012</v>
      </c>
      <c r="C6944" s="18" t="s">
        <v>2415</v>
      </c>
      <c r="D6944" s="18" t="s">
        <v>2416</v>
      </c>
      <c r="E6944" s="18" t="s">
        <v>3328</v>
      </c>
      <c r="F6944" s="18" t="s">
        <v>3364</v>
      </c>
      <c r="G6944" s="18">
        <v>132</v>
      </c>
      <c r="H6944" s="18">
        <v>2.6933333333333334</v>
      </c>
      <c r="I6944" s="18">
        <v>2.9666666666666668</v>
      </c>
      <c r="Q6944"/>
    </row>
    <row r="6945" spans="2:17" x14ac:dyDescent="0.25">
      <c r="B6945" s="18">
        <v>2012</v>
      </c>
      <c r="C6945" s="18" t="s">
        <v>2415</v>
      </c>
      <c r="D6945" s="18" t="s">
        <v>2416</v>
      </c>
      <c r="E6945" s="18" t="s">
        <v>3328</v>
      </c>
      <c r="F6945" s="18" t="s">
        <v>3365</v>
      </c>
      <c r="G6945" s="18">
        <v>120</v>
      </c>
      <c r="H6945" s="18">
        <v>2.44</v>
      </c>
      <c r="I6945" s="18">
        <v>2.9533333333333331</v>
      </c>
      <c r="Q6945"/>
    </row>
    <row r="6946" spans="2:17" x14ac:dyDescent="0.25">
      <c r="B6946" s="18">
        <v>2012</v>
      </c>
      <c r="C6946" s="18" t="s">
        <v>2415</v>
      </c>
      <c r="D6946" s="18" t="s">
        <v>2416</v>
      </c>
      <c r="E6946" s="18" t="s">
        <v>3328</v>
      </c>
      <c r="F6946" s="18" t="s">
        <v>3366</v>
      </c>
      <c r="G6946" s="18">
        <v>180</v>
      </c>
      <c r="H6946" s="18">
        <v>2.42</v>
      </c>
      <c r="I6946" s="18">
        <v>2.8666666666666667</v>
      </c>
      <c r="Q6946"/>
    </row>
    <row r="6947" spans="2:17" x14ac:dyDescent="0.25">
      <c r="B6947" s="18">
        <v>2012</v>
      </c>
      <c r="C6947" s="18" t="s">
        <v>2415</v>
      </c>
      <c r="D6947" s="18" t="s">
        <v>2416</v>
      </c>
      <c r="E6947" s="18" t="s">
        <v>3328</v>
      </c>
      <c r="F6947" s="18" t="s">
        <v>3367</v>
      </c>
      <c r="G6947" s="18">
        <v>132</v>
      </c>
      <c r="H6947" s="18">
        <v>2.68</v>
      </c>
      <c r="I6947" s="18">
        <v>2.9666666666666668</v>
      </c>
      <c r="Q6947"/>
    </row>
    <row r="6948" spans="2:17" x14ac:dyDescent="0.25">
      <c r="B6948" s="18">
        <v>2012</v>
      </c>
      <c r="C6948" s="18" t="s">
        <v>2415</v>
      </c>
      <c r="D6948" s="18" t="s">
        <v>2416</v>
      </c>
      <c r="E6948" s="18" t="s">
        <v>3328</v>
      </c>
      <c r="F6948" s="18" t="s">
        <v>3368</v>
      </c>
      <c r="G6948" s="18">
        <v>144</v>
      </c>
      <c r="H6948" s="18">
        <v>2.6333333333333333</v>
      </c>
      <c r="I6948" s="18">
        <v>2.8933333333333335</v>
      </c>
      <c r="Q6948"/>
    </row>
    <row r="6949" spans="2:17" x14ac:dyDescent="0.25">
      <c r="B6949" s="18">
        <v>2012</v>
      </c>
      <c r="C6949" s="18" t="s">
        <v>2415</v>
      </c>
      <c r="D6949" s="18" t="s">
        <v>2416</v>
      </c>
      <c r="E6949" s="18" t="s">
        <v>3328</v>
      </c>
      <c r="F6949" s="18" t="s">
        <v>3369</v>
      </c>
      <c r="G6949" s="18">
        <v>168</v>
      </c>
      <c r="H6949" s="18">
        <v>2.5733333333333333</v>
      </c>
      <c r="I6949" s="18">
        <v>2.9066666666666667</v>
      </c>
      <c r="Q6949"/>
    </row>
    <row r="6950" spans="2:17" x14ac:dyDescent="0.25">
      <c r="B6950" s="18">
        <v>2012</v>
      </c>
      <c r="C6950" s="18" t="s">
        <v>2415</v>
      </c>
      <c r="D6950" s="18" t="s">
        <v>2416</v>
      </c>
      <c r="E6950" s="18" t="s">
        <v>3328</v>
      </c>
      <c r="F6950" s="18" t="s">
        <v>3370</v>
      </c>
      <c r="G6950" s="18">
        <v>156</v>
      </c>
      <c r="H6950" s="18">
        <v>2.7533333333333334</v>
      </c>
      <c r="I6950" s="18">
        <v>2.8933333333333335</v>
      </c>
      <c r="Q6950"/>
    </row>
    <row r="6951" spans="2:17" x14ac:dyDescent="0.25">
      <c r="B6951" s="18">
        <v>2012</v>
      </c>
      <c r="C6951" s="18" t="s">
        <v>2415</v>
      </c>
      <c r="D6951" s="18" t="s">
        <v>2416</v>
      </c>
      <c r="E6951" s="18" t="s">
        <v>3328</v>
      </c>
      <c r="F6951" s="18" t="s">
        <v>3371</v>
      </c>
      <c r="G6951" s="18">
        <v>132</v>
      </c>
      <c r="H6951" s="18">
        <v>2.5666666666666669</v>
      </c>
      <c r="I6951" s="18">
        <v>2.8933333333333335</v>
      </c>
      <c r="Q6951"/>
    </row>
    <row r="6952" spans="2:17" x14ac:dyDescent="0.25">
      <c r="B6952" s="18">
        <v>2012</v>
      </c>
      <c r="C6952" s="18" t="s">
        <v>2415</v>
      </c>
      <c r="D6952" s="18" t="s">
        <v>2416</v>
      </c>
      <c r="E6952" s="18" t="s">
        <v>3328</v>
      </c>
      <c r="F6952" s="18" t="s">
        <v>3372</v>
      </c>
      <c r="G6952" s="18">
        <v>168</v>
      </c>
      <c r="H6952" s="18">
        <v>2.2999999999999998</v>
      </c>
      <c r="I6952" s="18">
        <v>2.9533333333333331</v>
      </c>
      <c r="Q6952"/>
    </row>
    <row r="6953" spans="2:17" x14ac:dyDescent="0.25">
      <c r="B6953" s="18">
        <v>2012</v>
      </c>
      <c r="C6953" s="18" t="s">
        <v>2415</v>
      </c>
      <c r="D6953" s="18" t="s">
        <v>2416</v>
      </c>
      <c r="E6953" s="18" t="s">
        <v>3328</v>
      </c>
      <c r="F6953" s="18" t="s">
        <v>3373</v>
      </c>
      <c r="G6953" s="18">
        <v>168</v>
      </c>
      <c r="H6953" s="18">
        <v>2.5866666666666664</v>
      </c>
      <c r="I6953" s="18">
        <v>2.9</v>
      </c>
      <c r="Q6953"/>
    </row>
    <row r="6954" spans="2:17" x14ac:dyDescent="0.25">
      <c r="B6954" s="18">
        <v>2012</v>
      </c>
      <c r="C6954" s="18" t="s">
        <v>2415</v>
      </c>
      <c r="D6954" s="18" t="s">
        <v>2416</v>
      </c>
      <c r="E6954" s="18" t="s">
        <v>3328</v>
      </c>
      <c r="F6954" s="18" t="s">
        <v>3374</v>
      </c>
      <c r="G6954" s="18">
        <v>144</v>
      </c>
      <c r="H6954" s="18">
        <v>2.2799999999999998</v>
      </c>
      <c r="I6954" s="18">
        <v>2.8733333333333335</v>
      </c>
      <c r="Q6954"/>
    </row>
    <row r="6955" spans="2:17" x14ac:dyDescent="0.25">
      <c r="B6955" s="18">
        <v>2012</v>
      </c>
      <c r="C6955" s="18" t="s">
        <v>2415</v>
      </c>
      <c r="D6955" s="18" t="s">
        <v>2416</v>
      </c>
      <c r="E6955" s="18" t="s">
        <v>3328</v>
      </c>
      <c r="F6955" s="18" t="s">
        <v>3375</v>
      </c>
      <c r="G6955" s="18">
        <v>180</v>
      </c>
      <c r="H6955" s="18">
        <v>2.2799999999999998</v>
      </c>
      <c r="I6955" s="18">
        <v>2.92</v>
      </c>
      <c r="Q6955"/>
    </row>
    <row r="6956" spans="2:17" x14ac:dyDescent="0.25">
      <c r="B6956" s="18">
        <v>2012</v>
      </c>
      <c r="C6956" s="18" t="s">
        <v>2415</v>
      </c>
      <c r="D6956" s="18" t="s">
        <v>2416</v>
      </c>
      <c r="E6956" s="18" t="s">
        <v>3328</v>
      </c>
      <c r="F6956" s="18" t="s">
        <v>3376</v>
      </c>
      <c r="G6956" s="18">
        <v>120</v>
      </c>
      <c r="H6956" s="18">
        <v>2.5133333333333332</v>
      </c>
      <c r="I6956" s="18">
        <v>2.8933333333333335</v>
      </c>
      <c r="Q6956"/>
    </row>
    <row r="6957" spans="2:17" x14ac:dyDescent="0.25">
      <c r="B6957" s="18">
        <v>2012</v>
      </c>
      <c r="C6957" s="18" t="s">
        <v>2415</v>
      </c>
      <c r="D6957" s="18" t="s">
        <v>2416</v>
      </c>
      <c r="E6957" s="18" t="s">
        <v>3328</v>
      </c>
      <c r="F6957" s="18" t="s">
        <v>3377</v>
      </c>
      <c r="G6957" s="18">
        <v>144</v>
      </c>
      <c r="H6957" s="18">
        <v>2.6</v>
      </c>
      <c r="I6957" s="18">
        <v>2.92</v>
      </c>
      <c r="Q6957"/>
    </row>
    <row r="6958" spans="2:17" x14ac:dyDescent="0.25">
      <c r="B6958" s="18">
        <v>2012</v>
      </c>
      <c r="C6958" s="18" t="s">
        <v>2415</v>
      </c>
      <c r="D6958" s="18" t="s">
        <v>2416</v>
      </c>
      <c r="E6958" s="18" t="s">
        <v>3328</v>
      </c>
      <c r="F6958" s="18" t="s">
        <v>3378</v>
      </c>
      <c r="G6958" s="18">
        <v>168</v>
      </c>
      <c r="H6958" s="18">
        <v>2.5466666666666669</v>
      </c>
      <c r="I6958" s="18">
        <v>2.8866666666666667</v>
      </c>
      <c r="Q6958"/>
    </row>
    <row r="6959" spans="2:17" x14ac:dyDescent="0.25">
      <c r="B6959" s="18">
        <v>2012</v>
      </c>
      <c r="C6959" s="18" t="s">
        <v>2415</v>
      </c>
      <c r="D6959" s="18" t="s">
        <v>2416</v>
      </c>
      <c r="E6959" s="18" t="s">
        <v>3328</v>
      </c>
      <c r="F6959" s="18" t="s">
        <v>3379</v>
      </c>
      <c r="G6959" s="18">
        <v>180</v>
      </c>
      <c r="H6959" s="18">
        <v>2.66</v>
      </c>
      <c r="I6959" s="18">
        <v>2.8866666666666667</v>
      </c>
      <c r="Q6959"/>
    </row>
    <row r="6960" spans="2:17" x14ac:dyDescent="0.25">
      <c r="B6960" s="18">
        <v>2012</v>
      </c>
      <c r="C6960" s="18" t="s">
        <v>2415</v>
      </c>
      <c r="D6960" s="18" t="s">
        <v>2416</v>
      </c>
      <c r="E6960" s="18" t="s">
        <v>3328</v>
      </c>
      <c r="F6960" s="18" t="s">
        <v>3380</v>
      </c>
      <c r="G6960" s="18">
        <v>168</v>
      </c>
      <c r="H6960" s="18">
        <v>2.7466666666666666</v>
      </c>
      <c r="I6960" s="18">
        <v>3</v>
      </c>
      <c r="Q6960"/>
    </row>
    <row r="6961" spans="2:17" x14ac:dyDescent="0.25">
      <c r="B6961" s="18">
        <v>2012</v>
      </c>
      <c r="C6961" s="18" t="s">
        <v>2415</v>
      </c>
      <c r="D6961" s="18" t="s">
        <v>2416</v>
      </c>
      <c r="E6961" s="18" t="s">
        <v>3328</v>
      </c>
      <c r="F6961" s="18" t="s">
        <v>3381</v>
      </c>
      <c r="G6961" s="18">
        <v>144</v>
      </c>
      <c r="H6961" s="18">
        <v>2.7066666666666666</v>
      </c>
      <c r="I6961" s="18">
        <v>3</v>
      </c>
      <c r="Q6961"/>
    </row>
    <row r="6962" spans="2:17" x14ac:dyDescent="0.25">
      <c r="B6962" s="18">
        <v>2012</v>
      </c>
      <c r="C6962" s="18" t="s">
        <v>2415</v>
      </c>
      <c r="D6962" s="18" t="s">
        <v>2416</v>
      </c>
      <c r="E6962" s="18" t="s">
        <v>3328</v>
      </c>
      <c r="F6962" s="18" t="s">
        <v>3382</v>
      </c>
      <c r="G6962" s="18">
        <v>168</v>
      </c>
      <c r="H6962" s="18">
        <v>2.7066666666666666</v>
      </c>
      <c r="I6962" s="18">
        <v>2.9</v>
      </c>
      <c r="Q6962"/>
    </row>
    <row r="6963" spans="2:17" x14ac:dyDescent="0.25">
      <c r="B6963" s="18">
        <v>2012</v>
      </c>
      <c r="C6963" s="18" t="s">
        <v>2415</v>
      </c>
      <c r="D6963" s="18" t="s">
        <v>2416</v>
      </c>
      <c r="E6963" s="18" t="s">
        <v>3328</v>
      </c>
      <c r="F6963" s="18" t="s">
        <v>3383</v>
      </c>
      <c r="G6963" s="18">
        <v>168</v>
      </c>
      <c r="H6963" s="18">
        <v>2.6933333333333334</v>
      </c>
      <c r="I6963" s="18">
        <v>2.88</v>
      </c>
      <c r="Q6963"/>
    </row>
    <row r="6964" spans="2:17" x14ac:dyDescent="0.25">
      <c r="B6964" s="18">
        <v>2012</v>
      </c>
      <c r="C6964" s="18" t="s">
        <v>2415</v>
      </c>
      <c r="D6964" s="18" t="s">
        <v>2416</v>
      </c>
      <c r="E6964" s="18" t="s">
        <v>3328</v>
      </c>
      <c r="F6964" s="18" t="s">
        <v>3384</v>
      </c>
      <c r="G6964" s="18">
        <v>132</v>
      </c>
      <c r="H6964" s="18">
        <v>2.3066666666666666</v>
      </c>
      <c r="I6964" s="18">
        <v>2.9933333333333332</v>
      </c>
      <c r="Q6964"/>
    </row>
    <row r="6965" spans="2:17" x14ac:dyDescent="0.25">
      <c r="B6965" s="18">
        <v>2012</v>
      </c>
      <c r="C6965" s="18" t="s">
        <v>2415</v>
      </c>
      <c r="D6965" s="18" t="s">
        <v>2416</v>
      </c>
      <c r="E6965" s="18" t="s">
        <v>3328</v>
      </c>
      <c r="F6965" s="18" t="s">
        <v>3385</v>
      </c>
      <c r="G6965" s="18">
        <v>132</v>
      </c>
      <c r="H6965" s="18">
        <v>2.3066666666666666</v>
      </c>
      <c r="I6965" s="18">
        <v>2.9333333333333331</v>
      </c>
      <c r="Q6965"/>
    </row>
    <row r="6966" spans="2:17" x14ac:dyDescent="0.25">
      <c r="B6966" s="18">
        <v>2012</v>
      </c>
      <c r="C6966" s="18" t="s">
        <v>2415</v>
      </c>
      <c r="D6966" s="18" t="s">
        <v>2416</v>
      </c>
      <c r="E6966" s="18" t="s">
        <v>3328</v>
      </c>
      <c r="F6966" s="18" t="s">
        <v>3386</v>
      </c>
      <c r="G6966" s="18">
        <v>180</v>
      </c>
      <c r="H6966" s="18">
        <v>2.5533333333333332</v>
      </c>
      <c r="I6966" s="18">
        <v>2.9133333333333336</v>
      </c>
      <c r="Q6966"/>
    </row>
    <row r="6967" spans="2:17" x14ac:dyDescent="0.25">
      <c r="B6967" s="18">
        <v>2012</v>
      </c>
      <c r="C6967" s="18" t="s">
        <v>2415</v>
      </c>
      <c r="D6967" s="18" t="s">
        <v>2416</v>
      </c>
      <c r="E6967" s="18" t="s">
        <v>3328</v>
      </c>
      <c r="F6967" s="18" t="s">
        <v>3387</v>
      </c>
      <c r="G6967" s="18">
        <v>156</v>
      </c>
      <c r="H6967" s="18">
        <v>2.6933333333333334</v>
      </c>
      <c r="I6967" s="18">
        <v>2.8866666666666667</v>
      </c>
      <c r="Q6967"/>
    </row>
    <row r="6968" spans="2:17" x14ac:dyDescent="0.25">
      <c r="B6968" s="18">
        <v>2012</v>
      </c>
      <c r="C6968" s="18" t="s">
        <v>2415</v>
      </c>
      <c r="D6968" s="18" t="s">
        <v>2416</v>
      </c>
      <c r="E6968" s="18" t="s">
        <v>3328</v>
      </c>
      <c r="F6968" s="18" t="s">
        <v>3388</v>
      </c>
      <c r="G6968" s="18">
        <v>156</v>
      </c>
      <c r="H6968" s="18">
        <v>2.6066666666666665</v>
      </c>
      <c r="I6968" s="18">
        <v>2.92</v>
      </c>
      <c r="Q6968"/>
    </row>
    <row r="6969" spans="2:17" x14ac:dyDescent="0.25">
      <c r="B6969" s="18">
        <v>2012</v>
      </c>
      <c r="C6969" s="18" t="s">
        <v>2415</v>
      </c>
      <c r="D6969" s="18" t="s">
        <v>2416</v>
      </c>
      <c r="E6969" s="18" t="s">
        <v>3328</v>
      </c>
      <c r="F6969" s="18" t="s">
        <v>3389</v>
      </c>
      <c r="G6969" s="18">
        <v>168</v>
      </c>
      <c r="H6969" s="18">
        <v>2.4133333333333336</v>
      </c>
      <c r="I6969" s="18">
        <v>2.9133333333333336</v>
      </c>
      <c r="Q6969"/>
    </row>
    <row r="6970" spans="2:17" x14ac:dyDescent="0.25">
      <c r="B6970" s="18">
        <v>2012</v>
      </c>
      <c r="C6970" s="18" t="s">
        <v>2415</v>
      </c>
      <c r="D6970" s="18" t="s">
        <v>2416</v>
      </c>
      <c r="E6970" s="18" t="s">
        <v>3328</v>
      </c>
      <c r="F6970" s="18" t="s">
        <v>3390</v>
      </c>
      <c r="G6970" s="18">
        <v>120</v>
      </c>
      <c r="H6970" s="18">
        <v>2.6066666666666665</v>
      </c>
      <c r="I6970" s="18">
        <v>2.88</v>
      </c>
      <c r="Q6970"/>
    </row>
    <row r="6971" spans="2:17" x14ac:dyDescent="0.25">
      <c r="B6971" s="18">
        <v>2012</v>
      </c>
      <c r="C6971" s="18" t="s">
        <v>2415</v>
      </c>
      <c r="D6971" s="18" t="s">
        <v>2416</v>
      </c>
      <c r="E6971" s="18" t="s">
        <v>3328</v>
      </c>
      <c r="F6971" s="18" t="s">
        <v>3391</v>
      </c>
      <c r="G6971" s="18">
        <v>120</v>
      </c>
      <c r="H6971" s="18">
        <v>2.4933333333333332</v>
      </c>
      <c r="I6971" s="18">
        <v>2.9933333333333332</v>
      </c>
      <c r="Q6971"/>
    </row>
    <row r="6972" spans="2:17" x14ac:dyDescent="0.25">
      <c r="B6972" s="18">
        <v>2012</v>
      </c>
      <c r="C6972" s="18" t="s">
        <v>2415</v>
      </c>
      <c r="D6972" s="18" t="s">
        <v>2416</v>
      </c>
      <c r="E6972" s="18" t="s">
        <v>3328</v>
      </c>
      <c r="F6972" s="18" t="s">
        <v>3392</v>
      </c>
      <c r="G6972" s="18">
        <v>120</v>
      </c>
      <c r="H6972" s="18">
        <v>2.5266666666666668</v>
      </c>
      <c r="I6972" s="18">
        <v>2.9333333333333331</v>
      </c>
      <c r="Q6972"/>
    </row>
    <row r="6973" spans="2:17" x14ac:dyDescent="0.25">
      <c r="B6973" s="18">
        <v>2012</v>
      </c>
      <c r="C6973" s="18" t="s">
        <v>2415</v>
      </c>
      <c r="D6973" s="18" t="s">
        <v>2416</v>
      </c>
      <c r="E6973" s="18" t="s">
        <v>3328</v>
      </c>
      <c r="F6973" s="18" t="s">
        <v>3393</v>
      </c>
      <c r="G6973" s="18">
        <v>132</v>
      </c>
      <c r="H6973" s="18">
        <v>2.7266666666666666</v>
      </c>
      <c r="I6973" s="18">
        <v>2.8866666666666667</v>
      </c>
      <c r="Q6973"/>
    </row>
    <row r="6974" spans="2:17" x14ac:dyDescent="0.25">
      <c r="B6974" s="18">
        <v>2012</v>
      </c>
      <c r="C6974" s="18" t="s">
        <v>2415</v>
      </c>
      <c r="D6974" s="18" t="s">
        <v>2416</v>
      </c>
      <c r="E6974" s="18" t="s">
        <v>3328</v>
      </c>
      <c r="F6974" s="18" t="s">
        <v>3394</v>
      </c>
      <c r="G6974" s="18">
        <v>120</v>
      </c>
      <c r="H6974" s="18">
        <v>2.2933333333333334</v>
      </c>
      <c r="I6974" s="18">
        <v>3</v>
      </c>
      <c r="Q6974"/>
    </row>
    <row r="6975" spans="2:17" x14ac:dyDescent="0.25">
      <c r="B6975" s="18">
        <v>2012</v>
      </c>
      <c r="C6975" s="18" t="s">
        <v>2415</v>
      </c>
      <c r="D6975" s="18" t="s">
        <v>2416</v>
      </c>
      <c r="E6975" s="18" t="s">
        <v>3328</v>
      </c>
      <c r="F6975" s="18" t="s">
        <v>3395</v>
      </c>
      <c r="G6975" s="18">
        <v>168</v>
      </c>
      <c r="H6975" s="18">
        <v>2.2666666666666666</v>
      </c>
      <c r="I6975" s="18">
        <v>2.92</v>
      </c>
      <c r="Q6975"/>
    </row>
    <row r="6976" spans="2:17" x14ac:dyDescent="0.25">
      <c r="B6976" s="18">
        <v>2012</v>
      </c>
      <c r="C6976" s="18" t="s">
        <v>2415</v>
      </c>
      <c r="D6976" s="18" t="s">
        <v>2477</v>
      </c>
      <c r="E6976" s="18" t="s">
        <v>1348</v>
      </c>
      <c r="F6976" s="18" t="s">
        <v>3396</v>
      </c>
      <c r="G6976" s="18">
        <v>600</v>
      </c>
      <c r="H6976" s="18">
        <v>2.4300000000000002</v>
      </c>
      <c r="I6976" s="18">
        <v>3.77</v>
      </c>
      <c r="Q6976"/>
    </row>
    <row r="6977" spans="2:17" x14ac:dyDescent="0.25">
      <c r="B6977" s="18">
        <v>2012</v>
      </c>
      <c r="C6977" s="18" t="s">
        <v>2415</v>
      </c>
      <c r="D6977" s="18" t="s">
        <v>2477</v>
      </c>
      <c r="E6977" s="18" t="s">
        <v>1348</v>
      </c>
      <c r="F6977" s="18" t="s">
        <v>3397</v>
      </c>
      <c r="G6977" s="18">
        <v>576</v>
      </c>
      <c r="H6977" s="18">
        <v>2.08</v>
      </c>
      <c r="I6977" s="18">
        <v>3.05</v>
      </c>
      <c r="Q6977"/>
    </row>
    <row r="6978" spans="2:17" x14ac:dyDescent="0.25">
      <c r="B6978" s="18">
        <v>2012</v>
      </c>
      <c r="C6978" s="18" t="s">
        <v>2415</v>
      </c>
      <c r="D6978" s="18" t="s">
        <v>2477</v>
      </c>
      <c r="E6978" s="18" t="s">
        <v>1348</v>
      </c>
      <c r="F6978" s="18" t="s">
        <v>3398</v>
      </c>
      <c r="G6978" s="18">
        <v>240</v>
      </c>
      <c r="H6978" s="18">
        <v>2.33</v>
      </c>
      <c r="I6978" s="18">
        <v>3.54</v>
      </c>
      <c r="Q6978"/>
    </row>
    <row r="6979" spans="2:17" x14ac:dyDescent="0.25">
      <c r="B6979" s="18">
        <v>2012</v>
      </c>
      <c r="C6979" s="18" t="s">
        <v>2415</v>
      </c>
      <c r="D6979" s="18" t="s">
        <v>2477</v>
      </c>
      <c r="E6979" s="18" t="s">
        <v>1348</v>
      </c>
      <c r="F6979" s="18" t="s">
        <v>3399</v>
      </c>
      <c r="G6979" s="18">
        <v>312</v>
      </c>
      <c r="H6979" s="18">
        <v>2.66</v>
      </c>
      <c r="I6979" s="18">
        <v>3.39</v>
      </c>
      <c r="Q6979"/>
    </row>
    <row r="6980" spans="2:17" x14ac:dyDescent="0.25">
      <c r="B6980" s="18">
        <v>2012</v>
      </c>
      <c r="C6980" s="18" t="s">
        <v>2415</v>
      </c>
      <c r="D6980" s="18" t="s">
        <v>2477</v>
      </c>
      <c r="E6980" s="18" t="s">
        <v>1348</v>
      </c>
      <c r="F6980" s="18" t="s">
        <v>3400</v>
      </c>
      <c r="G6980" s="18">
        <v>228</v>
      </c>
      <c r="H6980" s="18">
        <v>2.44</v>
      </c>
      <c r="I6980" s="18">
        <v>3.79</v>
      </c>
      <c r="Q6980"/>
    </row>
    <row r="6981" spans="2:17" x14ac:dyDescent="0.25">
      <c r="B6981" s="18">
        <v>2012</v>
      </c>
      <c r="C6981" s="18" t="s">
        <v>2415</v>
      </c>
      <c r="D6981" s="18" t="s">
        <v>2477</v>
      </c>
      <c r="E6981" s="18" t="s">
        <v>1348</v>
      </c>
      <c r="F6981" s="18" t="s">
        <v>3401</v>
      </c>
      <c r="G6981" s="18">
        <v>240</v>
      </c>
      <c r="H6981" s="18">
        <v>2.0499999999999998</v>
      </c>
      <c r="I6981" s="18">
        <v>3.28</v>
      </c>
      <c r="Q6981"/>
    </row>
    <row r="6982" spans="2:17" x14ac:dyDescent="0.25">
      <c r="B6982" s="18">
        <v>2012</v>
      </c>
      <c r="C6982" s="18" t="s">
        <v>2415</v>
      </c>
      <c r="D6982" s="18" t="s">
        <v>2477</v>
      </c>
      <c r="E6982" s="18" t="s">
        <v>1348</v>
      </c>
      <c r="F6982" s="18" t="s">
        <v>3402</v>
      </c>
      <c r="G6982" s="18">
        <v>204</v>
      </c>
      <c r="H6982" s="18">
        <v>2.2200000000000002</v>
      </c>
      <c r="I6982" s="18">
        <v>3.19</v>
      </c>
      <c r="Q6982"/>
    </row>
    <row r="6983" spans="2:17" x14ac:dyDescent="0.25">
      <c r="B6983" s="18">
        <v>2012</v>
      </c>
      <c r="C6983" s="18" t="s">
        <v>2415</v>
      </c>
      <c r="D6983" s="18" t="s">
        <v>2477</v>
      </c>
      <c r="E6983" s="18" t="s">
        <v>1348</v>
      </c>
      <c r="F6983" s="18" t="s">
        <v>3403</v>
      </c>
      <c r="G6983" s="18">
        <v>468</v>
      </c>
      <c r="H6983" s="18">
        <v>2.5</v>
      </c>
      <c r="I6983" s="18">
        <v>3.29</v>
      </c>
      <c r="Q6983"/>
    </row>
    <row r="6984" spans="2:17" x14ac:dyDescent="0.25">
      <c r="B6984" s="18">
        <v>2012</v>
      </c>
      <c r="C6984" s="18" t="s">
        <v>2415</v>
      </c>
      <c r="D6984" s="18" t="s">
        <v>2477</v>
      </c>
      <c r="E6984" s="18" t="s">
        <v>1348</v>
      </c>
      <c r="F6984" s="18" t="s">
        <v>3404</v>
      </c>
      <c r="G6984" s="18">
        <v>540</v>
      </c>
      <c r="H6984" s="18">
        <v>2.4900000000000002</v>
      </c>
      <c r="I6984" s="18">
        <v>3.46</v>
      </c>
      <c r="Q6984"/>
    </row>
    <row r="6985" spans="2:17" x14ac:dyDescent="0.25">
      <c r="B6985" s="18">
        <v>2012</v>
      </c>
      <c r="C6985" s="18" t="s">
        <v>2415</v>
      </c>
      <c r="D6985" s="18" t="s">
        <v>2477</v>
      </c>
      <c r="E6985" s="18" t="s">
        <v>1348</v>
      </c>
      <c r="F6985" s="18" t="s">
        <v>3405</v>
      </c>
      <c r="G6985" s="18">
        <v>216</v>
      </c>
      <c r="H6985" s="18">
        <v>2.4300000000000002</v>
      </c>
      <c r="I6985" s="18">
        <v>3.37</v>
      </c>
      <c r="Q6985"/>
    </row>
    <row r="6986" spans="2:17" x14ac:dyDescent="0.25">
      <c r="B6986" s="18">
        <v>2012</v>
      </c>
      <c r="C6986" s="18" t="s">
        <v>2415</v>
      </c>
      <c r="D6986" s="18" t="s">
        <v>2477</v>
      </c>
      <c r="E6986" s="18" t="s">
        <v>1348</v>
      </c>
      <c r="F6986" s="18" t="s">
        <v>3406</v>
      </c>
      <c r="G6986" s="18">
        <v>156</v>
      </c>
      <c r="H6986" s="18">
        <v>2.2400000000000002</v>
      </c>
      <c r="I6986" s="18">
        <v>3.18</v>
      </c>
      <c r="Q6986"/>
    </row>
    <row r="6987" spans="2:17" x14ac:dyDescent="0.25">
      <c r="B6987" s="18">
        <v>2012</v>
      </c>
      <c r="C6987" s="18" t="s">
        <v>2415</v>
      </c>
      <c r="D6987" s="18" t="s">
        <v>2477</v>
      </c>
      <c r="E6987" s="18" t="s">
        <v>1348</v>
      </c>
      <c r="F6987" s="18" t="s">
        <v>3407</v>
      </c>
      <c r="G6987" s="18">
        <v>300</v>
      </c>
      <c r="H6987" s="18">
        <v>2</v>
      </c>
      <c r="I6987" s="18">
        <v>3.25</v>
      </c>
      <c r="Q6987"/>
    </row>
    <row r="6988" spans="2:17" x14ac:dyDescent="0.25">
      <c r="B6988" s="18">
        <v>2012</v>
      </c>
      <c r="C6988" s="18" t="s">
        <v>2415</v>
      </c>
      <c r="D6988" s="18" t="s">
        <v>2477</v>
      </c>
      <c r="E6988" s="18" t="s">
        <v>1348</v>
      </c>
      <c r="F6988" s="18" t="s">
        <v>3408</v>
      </c>
      <c r="G6988" s="18">
        <v>252</v>
      </c>
      <c r="H6988" s="18">
        <v>2.16</v>
      </c>
      <c r="I6988" s="18">
        <v>3.63</v>
      </c>
      <c r="Q6988"/>
    </row>
    <row r="6989" spans="2:17" x14ac:dyDescent="0.25">
      <c r="B6989" s="18">
        <v>2012</v>
      </c>
      <c r="C6989" s="18" t="s">
        <v>2415</v>
      </c>
      <c r="D6989" s="18" t="s">
        <v>2477</v>
      </c>
      <c r="E6989" s="18" t="s">
        <v>1348</v>
      </c>
      <c r="F6989" s="18" t="s">
        <v>3409</v>
      </c>
      <c r="G6989" s="18">
        <v>276</v>
      </c>
      <c r="H6989" s="18">
        <v>2.7</v>
      </c>
      <c r="I6989" s="18">
        <v>3.56</v>
      </c>
      <c r="Q6989"/>
    </row>
    <row r="6990" spans="2:17" x14ac:dyDescent="0.25">
      <c r="B6990" s="18">
        <v>2012</v>
      </c>
      <c r="C6990" s="18" t="s">
        <v>2415</v>
      </c>
      <c r="D6990" s="18" t="s">
        <v>2477</v>
      </c>
      <c r="E6990" s="18" t="s">
        <v>1348</v>
      </c>
      <c r="F6990" s="18" t="s">
        <v>3410</v>
      </c>
      <c r="G6990" s="18">
        <v>192</v>
      </c>
      <c r="H6990" s="18">
        <v>2.1</v>
      </c>
      <c r="I6990" s="18">
        <v>3.39</v>
      </c>
      <c r="Q6990"/>
    </row>
    <row r="6991" spans="2:17" x14ac:dyDescent="0.25">
      <c r="B6991" s="18">
        <v>2012</v>
      </c>
      <c r="C6991" s="18" t="s">
        <v>2415</v>
      </c>
      <c r="D6991" s="18" t="s">
        <v>2477</v>
      </c>
      <c r="E6991" s="18" t="s">
        <v>1348</v>
      </c>
      <c r="F6991" s="18" t="s">
        <v>3411</v>
      </c>
      <c r="G6991" s="18">
        <v>420</v>
      </c>
      <c r="H6991" s="18">
        <v>2.48</v>
      </c>
      <c r="I6991" s="18">
        <v>3.09</v>
      </c>
      <c r="Q6991"/>
    </row>
    <row r="6992" spans="2:17" x14ac:dyDescent="0.25">
      <c r="B6992" s="18">
        <v>2012</v>
      </c>
      <c r="C6992" s="18" t="s">
        <v>2415</v>
      </c>
      <c r="D6992" s="18" t="s">
        <v>2477</v>
      </c>
      <c r="E6992" s="18" t="s">
        <v>1348</v>
      </c>
      <c r="F6992" s="18" t="s">
        <v>3412</v>
      </c>
      <c r="G6992" s="18">
        <v>192</v>
      </c>
      <c r="H6992" s="18">
        <v>2.21</v>
      </c>
      <c r="I6992" s="18">
        <v>3.67</v>
      </c>
      <c r="Q6992"/>
    </row>
    <row r="6993" spans="2:17" x14ac:dyDescent="0.25">
      <c r="B6993" s="18">
        <v>2012</v>
      </c>
      <c r="C6993" s="18" t="s">
        <v>2415</v>
      </c>
      <c r="D6993" s="18" t="s">
        <v>2477</v>
      </c>
      <c r="E6993" s="18" t="s">
        <v>1348</v>
      </c>
      <c r="F6993" s="18" t="s">
        <v>3413</v>
      </c>
      <c r="G6993" s="18">
        <v>180</v>
      </c>
      <c r="H6993" s="18">
        <v>2.44</v>
      </c>
      <c r="I6993" s="18">
        <v>3.12</v>
      </c>
      <c r="Q6993"/>
    </row>
    <row r="6994" spans="2:17" x14ac:dyDescent="0.25">
      <c r="B6994" s="18">
        <v>2012</v>
      </c>
      <c r="C6994" s="18" t="s">
        <v>2415</v>
      </c>
      <c r="D6994" s="18" t="s">
        <v>2477</v>
      </c>
      <c r="E6994" s="18" t="s">
        <v>3280</v>
      </c>
      <c r="F6994" s="18" t="s">
        <v>3414</v>
      </c>
      <c r="G6994" s="18">
        <v>192</v>
      </c>
      <c r="H6994" s="18">
        <v>2.2400000000000002</v>
      </c>
      <c r="I6994" s="18">
        <v>3.27</v>
      </c>
      <c r="Q6994"/>
    </row>
    <row r="6995" spans="2:17" x14ac:dyDescent="0.25">
      <c r="B6995" s="18">
        <v>2012</v>
      </c>
      <c r="C6995" s="18" t="s">
        <v>2415</v>
      </c>
      <c r="D6995" s="18" t="s">
        <v>2477</v>
      </c>
      <c r="E6995" s="18" t="s">
        <v>3280</v>
      </c>
      <c r="F6995" s="18" t="s">
        <v>3415</v>
      </c>
      <c r="G6995" s="18">
        <v>384</v>
      </c>
      <c r="H6995" s="18">
        <v>2.35</v>
      </c>
      <c r="I6995" s="18">
        <v>3.74</v>
      </c>
      <c r="Q6995"/>
    </row>
    <row r="6996" spans="2:17" x14ac:dyDescent="0.25">
      <c r="B6996" s="18">
        <v>2012</v>
      </c>
      <c r="C6996" s="18" t="s">
        <v>2415</v>
      </c>
      <c r="D6996" s="18" t="s">
        <v>2477</v>
      </c>
      <c r="E6996" s="18" t="s">
        <v>3280</v>
      </c>
      <c r="F6996" s="18" t="s">
        <v>3416</v>
      </c>
      <c r="G6996" s="18">
        <v>276</v>
      </c>
      <c r="H6996" s="18">
        <v>2.52</v>
      </c>
      <c r="I6996" s="18">
        <v>3.59</v>
      </c>
      <c r="Q6996"/>
    </row>
    <row r="6997" spans="2:17" x14ac:dyDescent="0.25">
      <c r="B6997" s="18">
        <v>2012</v>
      </c>
      <c r="C6997" s="18" t="s">
        <v>2415</v>
      </c>
      <c r="D6997" s="18" t="s">
        <v>2477</v>
      </c>
      <c r="E6997" s="18" t="s">
        <v>3280</v>
      </c>
      <c r="F6997" s="18" t="s">
        <v>3417</v>
      </c>
      <c r="G6997" s="18">
        <v>168</v>
      </c>
      <c r="H6997" s="18">
        <v>2.5</v>
      </c>
      <c r="I6997" s="18">
        <v>3.23</v>
      </c>
      <c r="Q6997"/>
    </row>
    <row r="6998" spans="2:17" x14ac:dyDescent="0.25">
      <c r="B6998" s="18">
        <v>2012</v>
      </c>
      <c r="C6998" s="18" t="s">
        <v>2415</v>
      </c>
      <c r="D6998" s="18" t="s">
        <v>2477</v>
      </c>
      <c r="E6998" s="18" t="s">
        <v>3280</v>
      </c>
      <c r="F6998" s="18" t="s">
        <v>3418</v>
      </c>
      <c r="G6998" s="18">
        <v>216</v>
      </c>
      <c r="H6998" s="18">
        <v>2.41</v>
      </c>
      <c r="I6998" s="18">
        <v>3.65</v>
      </c>
      <c r="Q6998"/>
    </row>
    <row r="6999" spans="2:17" x14ac:dyDescent="0.25">
      <c r="B6999" s="18">
        <v>2012</v>
      </c>
      <c r="C6999" s="18" t="s">
        <v>2415</v>
      </c>
      <c r="D6999" s="18" t="s">
        <v>2477</v>
      </c>
      <c r="E6999" s="18" t="s">
        <v>3280</v>
      </c>
      <c r="F6999" s="18" t="s">
        <v>3419</v>
      </c>
      <c r="G6999" s="18">
        <v>588</v>
      </c>
      <c r="H6999" s="18">
        <v>2.7</v>
      </c>
      <c r="I6999" s="18">
        <v>3.08</v>
      </c>
      <c r="Q6999"/>
    </row>
    <row r="7000" spans="2:17" x14ac:dyDescent="0.25">
      <c r="B7000" s="18">
        <v>2012</v>
      </c>
      <c r="C7000" s="18" t="s">
        <v>2415</v>
      </c>
      <c r="D7000" s="18" t="s">
        <v>2477</v>
      </c>
      <c r="E7000" s="18" t="s">
        <v>3280</v>
      </c>
      <c r="F7000" s="18" t="s">
        <v>3420</v>
      </c>
      <c r="G7000" s="18">
        <v>564</v>
      </c>
      <c r="H7000" s="18">
        <v>2.44</v>
      </c>
      <c r="I7000" s="18">
        <v>3.59</v>
      </c>
      <c r="Q7000"/>
    </row>
    <row r="7001" spans="2:17" x14ac:dyDescent="0.25">
      <c r="B7001" s="18">
        <v>2012</v>
      </c>
      <c r="C7001" s="18" t="s">
        <v>2415</v>
      </c>
      <c r="D7001" s="18" t="s">
        <v>2477</v>
      </c>
      <c r="E7001" s="18" t="s">
        <v>3280</v>
      </c>
      <c r="F7001" s="18" t="s">
        <v>3421</v>
      </c>
      <c r="G7001" s="18">
        <v>180</v>
      </c>
      <c r="H7001" s="18">
        <v>2.11</v>
      </c>
      <c r="I7001" s="18">
        <v>3.43</v>
      </c>
      <c r="Q7001"/>
    </row>
    <row r="7002" spans="2:17" x14ac:dyDescent="0.25">
      <c r="B7002" s="18">
        <v>2012</v>
      </c>
      <c r="C7002" s="18" t="s">
        <v>2415</v>
      </c>
      <c r="D7002" s="18" t="s">
        <v>2477</v>
      </c>
      <c r="E7002" s="18" t="s">
        <v>3280</v>
      </c>
      <c r="F7002" s="18" t="s">
        <v>3422</v>
      </c>
      <c r="G7002" s="18">
        <v>312</v>
      </c>
      <c r="H7002" s="18">
        <v>2.06</v>
      </c>
      <c r="I7002" s="18">
        <v>3.31</v>
      </c>
      <c r="Q7002"/>
    </row>
    <row r="7003" spans="2:17" x14ac:dyDescent="0.25">
      <c r="B7003" s="18">
        <v>2012</v>
      </c>
      <c r="C7003" s="18" t="s">
        <v>2415</v>
      </c>
      <c r="D7003" s="18" t="s">
        <v>2477</v>
      </c>
      <c r="E7003" s="18" t="s">
        <v>3280</v>
      </c>
      <c r="F7003" s="18" t="s">
        <v>3423</v>
      </c>
      <c r="G7003" s="18">
        <v>360</v>
      </c>
      <c r="H7003" s="18">
        <v>2.42</v>
      </c>
      <c r="I7003" s="18">
        <v>3.68</v>
      </c>
      <c r="Q7003"/>
    </row>
    <row r="7004" spans="2:17" x14ac:dyDescent="0.25">
      <c r="B7004" s="18">
        <v>2012</v>
      </c>
      <c r="C7004" s="18" t="s">
        <v>2415</v>
      </c>
      <c r="D7004" s="18" t="s">
        <v>2477</v>
      </c>
      <c r="E7004" s="18" t="s">
        <v>3280</v>
      </c>
      <c r="F7004" s="18" t="s">
        <v>3424</v>
      </c>
      <c r="G7004" s="18">
        <v>216</v>
      </c>
      <c r="H7004" s="18">
        <v>2.0299999999999998</v>
      </c>
      <c r="I7004" s="18">
        <v>3.78</v>
      </c>
      <c r="Q7004"/>
    </row>
    <row r="7005" spans="2:17" x14ac:dyDescent="0.25">
      <c r="B7005" s="18">
        <v>2012</v>
      </c>
      <c r="C7005" s="18" t="s">
        <v>2415</v>
      </c>
      <c r="D7005" s="18" t="s">
        <v>2477</v>
      </c>
      <c r="E7005" s="18" t="s">
        <v>3280</v>
      </c>
      <c r="F7005" s="18" t="s">
        <v>3425</v>
      </c>
      <c r="G7005" s="18">
        <v>276</v>
      </c>
      <c r="H7005" s="18">
        <v>2.68</v>
      </c>
      <c r="I7005" s="18">
        <v>3.03</v>
      </c>
      <c r="Q7005"/>
    </row>
    <row r="7006" spans="2:17" x14ac:dyDescent="0.25">
      <c r="B7006" s="18">
        <v>2012</v>
      </c>
      <c r="C7006" s="18" t="s">
        <v>8</v>
      </c>
      <c r="D7006" s="18" t="s">
        <v>94</v>
      </c>
      <c r="E7006" s="18" t="s">
        <v>3426</v>
      </c>
      <c r="F7006" s="18" t="s">
        <v>3427</v>
      </c>
      <c r="G7006" s="18">
        <v>7608</v>
      </c>
      <c r="H7006" s="18">
        <v>0.96</v>
      </c>
      <c r="I7006" s="18">
        <v>1.07</v>
      </c>
      <c r="Q7006"/>
    </row>
    <row r="7007" spans="2:17" x14ac:dyDescent="0.25">
      <c r="B7007" s="18">
        <v>2012</v>
      </c>
      <c r="C7007" s="18" t="s">
        <v>8</v>
      </c>
      <c r="D7007" s="18" t="s">
        <v>94</v>
      </c>
      <c r="E7007" s="18" t="s">
        <v>3426</v>
      </c>
      <c r="F7007" s="18" t="s">
        <v>3428</v>
      </c>
      <c r="G7007" s="18">
        <v>8592</v>
      </c>
      <c r="H7007" s="18">
        <v>0.78</v>
      </c>
      <c r="I7007" s="18">
        <v>0.98</v>
      </c>
      <c r="Q7007"/>
    </row>
    <row r="7008" spans="2:17" x14ac:dyDescent="0.25">
      <c r="B7008" s="18">
        <v>2012</v>
      </c>
      <c r="C7008" s="18" t="s">
        <v>8</v>
      </c>
      <c r="D7008" s="18" t="s">
        <v>94</v>
      </c>
      <c r="E7008" s="18" t="s">
        <v>3426</v>
      </c>
      <c r="F7008" s="18" t="s">
        <v>3429</v>
      </c>
      <c r="G7008" s="18">
        <v>5004</v>
      </c>
      <c r="H7008" s="18">
        <v>0.6</v>
      </c>
      <c r="I7008" s="18">
        <v>0.9</v>
      </c>
      <c r="Q7008"/>
    </row>
    <row r="7009" spans="2:17" x14ac:dyDescent="0.25">
      <c r="B7009" s="18">
        <v>2012</v>
      </c>
      <c r="C7009" s="18" t="s">
        <v>8</v>
      </c>
      <c r="D7009" s="18" t="s">
        <v>94</v>
      </c>
      <c r="E7009" s="18" t="s">
        <v>3426</v>
      </c>
      <c r="F7009" s="18" t="s">
        <v>3430</v>
      </c>
      <c r="G7009" s="18">
        <v>6120</v>
      </c>
      <c r="H7009" s="18">
        <v>0.49</v>
      </c>
      <c r="I7009" s="18">
        <v>1.04</v>
      </c>
      <c r="Q7009"/>
    </row>
    <row r="7010" spans="2:17" x14ac:dyDescent="0.25">
      <c r="B7010" s="18">
        <v>2012</v>
      </c>
      <c r="C7010" s="18" t="s">
        <v>8</v>
      </c>
      <c r="D7010" s="18" t="s">
        <v>94</v>
      </c>
      <c r="E7010" s="18" t="s">
        <v>3426</v>
      </c>
      <c r="F7010" s="18" t="s">
        <v>3431</v>
      </c>
      <c r="G7010" s="18">
        <v>9192</v>
      </c>
      <c r="H7010" s="18">
        <v>0.85</v>
      </c>
      <c r="I7010" s="18">
        <v>1</v>
      </c>
      <c r="Q7010"/>
    </row>
    <row r="7011" spans="2:17" x14ac:dyDescent="0.25">
      <c r="B7011" s="18">
        <v>2012</v>
      </c>
      <c r="C7011" s="18" t="s">
        <v>8</v>
      </c>
      <c r="D7011" s="18" t="s">
        <v>94</v>
      </c>
      <c r="E7011" s="18" t="s">
        <v>3426</v>
      </c>
      <c r="F7011" s="18" t="s">
        <v>3432</v>
      </c>
      <c r="G7011" s="18">
        <v>9288</v>
      </c>
      <c r="H7011" s="18">
        <v>0.91</v>
      </c>
      <c r="I7011" s="18">
        <v>0.95</v>
      </c>
      <c r="Q7011"/>
    </row>
    <row r="7012" spans="2:17" x14ac:dyDescent="0.25">
      <c r="B7012" s="18">
        <v>2012</v>
      </c>
      <c r="C7012" s="18" t="s">
        <v>8</v>
      </c>
      <c r="D7012" s="18" t="s">
        <v>94</v>
      </c>
      <c r="E7012" s="18" t="s">
        <v>3426</v>
      </c>
      <c r="F7012" s="18" t="s">
        <v>3433</v>
      </c>
      <c r="G7012" s="18">
        <v>7284</v>
      </c>
      <c r="H7012" s="18">
        <v>0.66</v>
      </c>
      <c r="I7012" s="18">
        <v>0.9</v>
      </c>
      <c r="Q7012"/>
    </row>
    <row r="7013" spans="2:17" x14ac:dyDescent="0.25">
      <c r="B7013" s="18">
        <v>2012</v>
      </c>
      <c r="C7013" s="18" t="s">
        <v>8</v>
      </c>
      <c r="D7013" s="18" t="s">
        <v>94</v>
      </c>
      <c r="E7013" s="18" t="s">
        <v>3426</v>
      </c>
      <c r="F7013" s="18" t="s">
        <v>3434</v>
      </c>
      <c r="G7013" s="18">
        <v>8364</v>
      </c>
      <c r="H7013" s="18">
        <v>1.0900000000000001</v>
      </c>
      <c r="I7013" s="18">
        <v>1.0900000000000001</v>
      </c>
      <c r="Q7013"/>
    </row>
    <row r="7014" spans="2:17" x14ac:dyDescent="0.25">
      <c r="B7014" s="18">
        <v>2012</v>
      </c>
      <c r="C7014" s="18" t="s">
        <v>8</v>
      </c>
      <c r="D7014" s="18" t="s">
        <v>94</v>
      </c>
      <c r="E7014" s="18" t="s">
        <v>3426</v>
      </c>
      <c r="F7014" s="18" t="s">
        <v>3435</v>
      </c>
      <c r="G7014" s="18">
        <v>8700</v>
      </c>
      <c r="H7014" s="18">
        <v>0.5</v>
      </c>
      <c r="I7014" s="18">
        <v>1.1599999999999999</v>
      </c>
      <c r="Q7014"/>
    </row>
    <row r="7015" spans="2:17" x14ac:dyDescent="0.25">
      <c r="B7015" s="18">
        <v>2012</v>
      </c>
      <c r="C7015" s="18" t="s">
        <v>8</v>
      </c>
      <c r="D7015" s="18" t="s">
        <v>94</v>
      </c>
      <c r="E7015" s="18" t="s">
        <v>3426</v>
      </c>
      <c r="F7015" s="18" t="s">
        <v>3436</v>
      </c>
      <c r="G7015" s="18">
        <v>6852</v>
      </c>
      <c r="H7015" s="18">
        <v>1.2</v>
      </c>
      <c r="I7015" s="18">
        <v>1.05</v>
      </c>
      <c r="Q7015"/>
    </row>
    <row r="7016" spans="2:17" x14ac:dyDescent="0.25">
      <c r="B7016" s="18">
        <v>2012</v>
      </c>
      <c r="C7016" s="18" t="s">
        <v>8</v>
      </c>
      <c r="D7016" s="18" t="s">
        <v>94</v>
      </c>
      <c r="E7016" s="18" t="s">
        <v>3426</v>
      </c>
      <c r="F7016" s="18" t="s">
        <v>3437</v>
      </c>
      <c r="G7016" s="18">
        <v>9336</v>
      </c>
      <c r="H7016" s="18">
        <v>1.19</v>
      </c>
      <c r="I7016" s="18">
        <v>1.02</v>
      </c>
      <c r="Q7016"/>
    </row>
    <row r="7017" spans="2:17" x14ac:dyDescent="0.25">
      <c r="B7017" s="18">
        <v>2012</v>
      </c>
      <c r="C7017" s="18" t="s">
        <v>8</v>
      </c>
      <c r="D7017" s="18" t="s">
        <v>160</v>
      </c>
      <c r="E7017" s="18" t="s">
        <v>3426</v>
      </c>
      <c r="F7017" s="18" t="s">
        <v>3438</v>
      </c>
      <c r="G7017" s="18">
        <v>132</v>
      </c>
      <c r="H7017" s="18">
        <v>1.05</v>
      </c>
      <c r="I7017" s="18">
        <v>1.27</v>
      </c>
      <c r="Q7017"/>
    </row>
    <row r="7018" spans="2:17" x14ac:dyDescent="0.25">
      <c r="B7018" s="18">
        <v>2012</v>
      </c>
      <c r="C7018" s="18" t="s">
        <v>8</v>
      </c>
      <c r="D7018" s="18" t="s">
        <v>205</v>
      </c>
      <c r="E7018" s="18" t="s">
        <v>3439</v>
      </c>
      <c r="F7018" s="18" t="s">
        <v>3440</v>
      </c>
      <c r="G7018" s="18">
        <v>792</v>
      </c>
      <c r="H7018" s="18">
        <v>1.17</v>
      </c>
      <c r="I7018" s="18">
        <v>1.67</v>
      </c>
      <c r="Q7018"/>
    </row>
    <row r="7019" spans="2:17" x14ac:dyDescent="0.25">
      <c r="B7019" s="18">
        <v>2012</v>
      </c>
      <c r="C7019" s="18" t="s">
        <v>8</v>
      </c>
      <c r="D7019" s="18" t="s">
        <v>205</v>
      </c>
      <c r="E7019" s="18" t="s">
        <v>3439</v>
      </c>
      <c r="F7019" s="18" t="s">
        <v>3441</v>
      </c>
      <c r="G7019" s="18">
        <v>696</v>
      </c>
      <c r="H7019" s="18">
        <v>1.28</v>
      </c>
      <c r="I7019" s="18">
        <v>1.81</v>
      </c>
      <c r="Q7019"/>
    </row>
    <row r="7020" spans="2:17" x14ac:dyDescent="0.25">
      <c r="B7020" s="18">
        <v>2012</v>
      </c>
      <c r="C7020" s="18" t="s">
        <v>8</v>
      </c>
      <c r="D7020" s="18" t="s">
        <v>205</v>
      </c>
      <c r="E7020" s="18" t="s">
        <v>3439</v>
      </c>
      <c r="F7020" s="18" t="s">
        <v>3442</v>
      </c>
      <c r="G7020" s="18">
        <v>660</v>
      </c>
      <c r="H7020" s="18">
        <v>1.28</v>
      </c>
      <c r="I7020" s="18">
        <v>1.82</v>
      </c>
      <c r="Q7020"/>
    </row>
    <row r="7021" spans="2:17" x14ac:dyDescent="0.25">
      <c r="B7021" s="18">
        <v>2012</v>
      </c>
      <c r="C7021" s="18" t="s">
        <v>8</v>
      </c>
      <c r="D7021" s="18" t="s">
        <v>205</v>
      </c>
      <c r="E7021" s="18" t="s">
        <v>3439</v>
      </c>
      <c r="F7021" s="18" t="s">
        <v>3443</v>
      </c>
      <c r="G7021" s="18">
        <v>1152</v>
      </c>
      <c r="H7021" s="18">
        <v>1.5</v>
      </c>
      <c r="I7021" s="18">
        <v>1.6</v>
      </c>
      <c r="Q7021"/>
    </row>
    <row r="7022" spans="2:17" x14ac:dyDescent="0.25">
      <c r="B7022" s="18">
        <v>2012</v>
      </c>
      <c r="C7022" s="18" t="s">
        <v>8</v>
      </c>
      <c r="D7022" s="18" t="s">
        <v>205</v>
      </c>
      <c r="E7022" s="18" t="s">
        <v>3439</v>
      </c>
      <c r="F7022" s="18" t="s">
        <v>3444</v>
      </c>
      <c r="G7022" s="18">
        <v>900</v>
      </c>
      <c r="H7022" s="18">
        <v>1.41</v>
      </c>
      <c r="I7022" s="18">
        <v>1.66</v>
      </c>
      <c r="Q7022"/>
    </row>
    <row r="7023" spans="2:17" x14ac:dyDescent="0.25">
      <c r="B7023" s="18">
        <v>2012</v>
      </c>
      <c r="C7023" s="18" t="s">
        <v>8</v>
      </c>
      <c r="D7023" s="18" t="s">
        <v>277</v>
      </c>
      <c r="E7023" s="18" t="s">
        <v>3445</v>
      </c>
      <c r="F7023" s="18" t="s">
        <v>3446</v>
      </c>
      <c r="G7023" s="18">
        <v>852</v>
      </c>
      <c r="H7023" s="18">
        <v>2.67</v>
      </c>
      <c r="I7023" s="18">
        <v>3.78</v>
      </c>
      <c r="Q7023"/>
    </row>
    <row r="7024" spans="2:17" x14ac:dyDescent="0.25">
      <c r="B7024" s="18">
        <v>2012</v>
      </c>
      <c r="C7024" s="18" t="s">
        <v>8</v>
      </c>
      <c r="D7024" s="18" t="s">
        <v>277</v>
      </c>
      <c r="E7024" s="18" t="s">
        <v>3445</v>
      </c>
      <c r="F7024" s="18" t="s">
        <v>3447</v>
      </c>
      <c r="G7024" s="18">
        <v>636</v>
      </c>
      <c r="H7024" s="18">
        <v>2.27</v>
      </c>
      <c r="I7024" s="18">
        <v>3.26</v>
      </c>
      <c r="Q7024"/>
    </row>
    <row r="7025" spans="2:17" x14ac:dyDescent="0.25">
      <c r="B7025" s="18">
        <v>2012</v>
      </c>
      <c r="C7025" s="18" t="s">
        <v>8</v>
      </c>
      <c r="D7025" s="18" t="s">
        <v>277</v>
      </c>
      <c r="E7025" s="18" t="s">
        <v>3445</v>
      </c>
      <c r="F7025" s="18" t="s">
        <v>3448</v>
      </c>
      <c r="G7025" s="18">
        <v>672</v>
      </c>
      <c r="H7025" s="18">
        <v>2.1800000000000002</v>
      </c>
      <c r="I7025" s="18">
        <v>3.56</v>
      </c>
      <c r="Q7025"/>
    </row>
    <row r="7026" spans="2:17" x14ac:dyDescent="0.25">
      <c r="B7026" s="18">
        <v>2012</v>
      </c>
      <c r="C7026" s="18" t="s">
        <v>8</v>
      </c>
      <c r="D7026" s="18" t="s">
        <v>277</v>
      </c>
      <c r="E7026" s="18" t="s">
        <v>3445</v>
      </c>
      <c r="F7026" s="18" t="s">
        <v>3449</v>
      </c>
      <c r="G7026" s="18">
        <v>756</v>
      </c>
      <c r="H7026" s="18">
        <v>2.27</v>
      </c>
      <c r="I7026" s="18">
        <v>3.42</v>
      </c>
      <c r="Q7026"/>
    </row>
    <row r="7027" spans="2:17" x14ac:dyDescent="0.25">
      <c r="B7027" s="18">
        <v>2012</v>
      </c>
      <c r="C7027" s="18" t="s">
        <v>8</v>
      </c>
      <c r="D7027" s="18" t="s">
        <v>277</v>
      </c>
      <c r="E7027" s="18" t="s">
        <v>3445</v>
      </c>
      <c r="F7027" s="18" t="s">
        <v>3450</v>
      </c>
      <c r="G7027" s="18">
        <v>912</v>
      </c>
      <c r="H7027" s="18">
        <v>2.94</v>
      </c>
      <c r="I7027" s="18">
        <v>3.53</v>
      </c>
      <c r="Q7027"/>
    </row>
    <row r="7028" spans="2:17" x14ac:dyDescent="0.25">
      <c r="B7028" s="18">
        <v>2012</v>
      </c>
      <c r="C7028" s="18" t="s">
        <v>8</v>
      </c>
      <c r="D7028" s="18" t="s">
        <v>277</v>
      </c>
      <c r="E7028" s="18" t="s">
        <v>3445</v>
      </c>
      <c r="F7028" s="18" t="s">
        <v>3451</v>
      </c>
      <c r="G7028" s="18">
        <v>1176</v>
      </c>
      <c r="H7028" s="18">
        <v>2.37</v>
      </c>
      <c r="I7028" s="18">
        <v>3.5</v>
      </c>
      <c r="Q7028"/>
    </row>
    <row r="7029" spans="2:17" x14ac:dyDescent="0.25">
      <c r="B7029" s="18">
        <v>2012</v>
      </c>
      <c r="C7029" s="18" t="s">
        <v>8</v>
      </c>
      <c r="D7029" s="18" t="s">
        <v>277</v>
      </c>
      <c r="E7029" s="18" t="s">
        <v>3445</v>
      </c>
      <c r="F7029" s="18" t="s">
        <v>3452</v>
      </c>
      <c r="G7029" s="18">
        <v>960</v>
      </c>
      <c r="H7029" s="18">
        <v>2.37</v>
      </c>
      <c r="I7029" s="18">
        <v>3.52</v>
      </c>
      <c r="Q7029"/>
    </row>
    <row r="7030" spans="2:17" x14ac:dyDescent="0.25">
      <c r="B7030" s="18">
        <v>2012</v>
      </c>
      <c r="C7030" s="18" t="s">
        <v>8</v>
      </c>
      <c r="D7030" s="18" t="s">
        <v>277</v>
      </c>
      <c r="E7030" s="18" t="s">
        <v>3445</v>
      </c>
      <c r="F7030" s="18" t="s">
        <v>3453</v>
      </c>
      <c r="G7030" s="18">
        <v>684</v>
      </c>
      <c r="H7030" s="18">
        <v>2.37</v>
      </c>
      <c r="I7030" s="18">
        <v>3.62</v>
      </c>
      <c r="Q7030"/>
    </row>
    <row r="7031" spans="2:17" x14ac:dyDescent="0.25">
      <c r="B7031" s="18">
        <v>2012</v>
      </c>
      <c r="C7031" s="18" t="s">
        <v>8</v>
      </c>
      <c r="D7031" s="18" t="s">
        <v>277</v>
      </c>
      <c r="E7031" s="18" t="s">
        <v>3445</v>
      </c>
      <c r="F7031" s="18" t="s">
        <v>3454</v>
      </c>
      <c r="G7031" s="18">
        <v>1140</v>
      </c>
      <c r="H7031" s="18">
        <v>2.0699999999999998</v>
      </c>
      <c r="I7031" s="18">
        <v>3.46</v>
      </c>
      <c r="Q7031"/>
    </row>
    <row r="7032" spans="2:17" x14ac:dyDescent="0.25">
      <c r="B7032" s="18">
        <v>2012</v>
      </c>
      <c r="C7032" s="18" t="s">
        <v>8</v>
      </c>
      <c r="D7032" s="18" t="s">
        <v>277</v>
      </c>
      <c r="E7032" s="18" t="s">
        <v>3445</v>
      </c>
      <c r="F7032" s="18" t="s">
        <v>3455</v>
      </c>
      <c r="G7032" s="18">
        <v>708</v>
      </c>
      <c r="H7032" s="18">
        <v>2.99</v>
      </c>
      <c r="I7032" s="18">
        <v>3.91</v>
      </c>
      <c r="Q7032"/>
    </row>
    <row r="7033" spans="2:17" x14ac:dyDescent="0.25">
      <c r="B7033" s="18">
        <v>2012</v>
      </c>
      <c r="C7033" s="18" t="s">
        <v>8</v>
      </c>
      <c r="D7033" s="18" t="s">
        <v>277</v>
      </c>
      <c r="E7033" s="18" t="s">
        <v>3445</v>
      </c>
      <c r="F7033" s="18" t="s">
        <v>3456</v>
      </c>
      <c r="G7033" s="18">
        <v>984</v>
      </c>
      <c r="H7033" s="18">
        <v>2.68</v>
      </c>
      <c r="I7033" s="18">
        <v>3.94</v>
      </c>
      <c r="Q7033"/>
    </row>
    <row r="7034" spans="2:17" x14ac:dyDescent="0.25">
      <c r="B7034" s="18">
        <v>2012</v>
      </c>
      <c r="C7034" s="18" t="s">
        <v>8</v>
      </c>
      <c r="D7034" s="18" t="s">
        <v>277</v>
      </c>
      <c r="E7034" s="18" t="s">
        <v>3445</v>
      </c>
      <c r="F7034" s="18" t="s">
        <v>3457</v>
      </c>
      <c r="G7034" s="18">
        <v>636</v>
      </c>
      <c r="H7034" s="18">
        <v>2.66</v>
      </c>
      <c r="I7034" s="18">
        <v>3.39</v>
      </c>
      <c r="Q7034"/>
    </row>
    <row r="7035" spans="2:17" x14ac:dyDescent="0.25">
      <c r="B7035" s="18">
        <v>2012</v>
      </c>
      <c r="C7035" s="18" t="s">
        <v>8</v>
      </c>
      <c r="D7035" s="18" t="s">
        <v>277</v>
      </c>
      <c r="E7035" s="18" t="s">
        <v>3445</v>
      </c>
      <c r="F7035" s="18" t="s">
        <v>3458</v>
      </c>
      <c r="G7035" s="18">
        <v>612</v>
      </c>
      <c r="H7035" s="18">
        <v>2.97</v>
      </c>
      <c r="I7035" s="18">
        <v>3.78</v>
      </c>
      <c r="Q7035"/>
    </row>
    <row r="7036" spans="2:17" x14ac:dyDescent="0.25">
      <c r="B7036" s="18">
        <v>2012</v>
      </c>
      <c r="C7036" s="18" t="s">
        <v>8</v>
      </c>
      <c r="D7036" s="18" t="s">
        <v>277</v>
      </c>
      <c r="E7036" s="18" t="s">
        <v>3445</v>
      </c>
      <c r="F7036" s="18" t="s">
        <v>3459</v>
      </c>
      <c r="G7036" s="18">
        <v>1164</v>
      </c>
      <c r="H7036" s="18">
        <v>3</v>
      </c>
      <c r="I7036" s="18">
        <v>3.44</v>
      </c>
      <c r="Q7036"/>
    </row>
    <row r="7037" spans="2:17" x14ac:dyDescent="0.25">
      <c r="B7037" s="18">
        <v>2012</v>
      </c>
      <c r="C7037" s="18" t="s">
        <v>8</v>
      </c>
      <c r="D7037" s="18" t="s">
        <v>277</v>
      </c>
      <c r="E7037" s="18" t="s">
        <v>3445</v>
      </c>
      <c r="F7037" s="18" t="s">
        <v>3460</v>
      </c>
      <c r="G7037" s="18">
        <v>768</v>
      </c>
      <c r="H7037" s="18">
        <v>2.1</v>
      </c>
      <c r="I7037" s="18">
        <v>3.44</v>
      </c>
      <c r="Q7037"/>
    </row>
    <row r="7038" spans="2:17" x14ac:dyDescent="0.25">
      <c r="B7038" s="18">
        <v>2012</v>
      </c>
      <c r="C7038" s="18" t="s">
        <v>8</v>
      </c>
      <c r="D7038" s="18" t="s">
        <v>277</v>
      </c>
      <c r="E7038" s="18" t="s">
        <v>3445</v>
      </c>
      <c r="F7038" s="18" t="s">
        <v>3461</v>
      </c>
      <c r="G7038" s="18">
        <v>948</v>
      </c>
      <c r="H7038" s="18">
        <v>2.8</v>
      </c>
      <c r="I7038" s="18">
        <v>3.57</v>
      </c>
      <c r="Q7038"/>
    </row>
    <row r="7039" spans="2:17" x14ac:dyDescent="0.25">
      <c r="B7039" s="18">
        <v>2012</v>
      </c>
      <c r="C7039" s="18" t="s">
        <v>8</v>
      </c>
      <c r="D7039" s="18" t="s">
        <v>277</v>
      </c>
      <c r="E7039" s="18" t="s">
        <v>3445</v>
      </c>
      <c r="F7039" s="18" t="s">
        <v>3462</v>
      </c>
      <c r="G7039" s="18">
        <v>1032</v>
      </c>
      <c r="H7039" s="18">
        <v>3</v>
      </c>
      <c r="I7039" s="18">
        <v>3.46</v>
      </c>
      <c r="Q7039"/>
    </row>
    <row r="7040" spans="2:17" x14ac:dyDescent="0.25">
      <c r="B7040" s="18">
        <v>2012</v>
      </c>
      <c r="C7040" s="18" t="s">
        <v>8</v>
      </c>
      <c r="D7040" s="18" t="s">
        <v>277</v>
      </c>
      <c r="E7040" s="18" t="s">
        <v>3445</v>
      </c>
      <c r="F7040" s="18" t="s">
        <v>3463</v>
      </c>
      <c r="G7040" s="18">
        <v>708</v>
      </c>
      <c r="H7040" s="18">
        <v>2.2599999999999998</v>
      </c>
      <c r="I7040" s="18">
        <v>3.23</v>
      </c>
      <c r="Q7040"/>
    </row>
    <row r="7041" spans="2:17" x14ac:dyDescent="0.25">
      <c r="B7041" s="18">
        <v>2012</v>
      </c>
      <c r="C7041" s="18" t="s">
        <v>8</v>
      </c>
      <c r="D7041" s="18" t="s">
        <v>277</v>
      </c>
      <c r="E7041" s="18" t="s">
        <v>3445</v>
      </c>
      <c r="F7041" s="18" t="s">
        <v>3464</v>
      </c>
      <c r="G7041" s="18">
        <v>1068</v>
      </c>
      <c r="H7041" s="18">
        <v>2.0699999999999998</v>
      </c>
      <c r="I7041" s="18">
        <v>3.8</v>
      </c>
      <c r="Q7041"/>
    </row>
    <row r="7042" spans="2:17" x14ac:dyDescent="0.25">
      <c r="B7042" s="18">
        <v>2012</v>
      </c>
      <c r="C7042" s="18" t="s">
        <v>8</v>
      </c>
      <c r="D7042" s="18" t="s">
        <v>277</v>
      </c>
      <c r="E7042" s="18" t="s">
        <v>3445</v>
      </c>
      <c r="F7042" s="18" t="s">
        <v>3465</v>
      </c>
      <c r="G7042" s="18">
        <v>612</v>
      </c>
      <c r="H7042" s="18">
        <v>2.2999999999999998</v>
      </c>
      <c r="I7042" s="18">
        <v>3.21</v>
      </c>
      <c r="Q7042"/>
    </row>
    <row r="7043" spans="2:17" x14ac:dyDescent="0.25">
      <c r="B7043" s="18">
        <v>2012</v>
      </c>
      <c r="C7043" s="18" t="s">
        <v>8</v>
      </c>
      <c r="D7043" s="18" t="s">
        <v>277</v>
      </c>
      <c r="E7043" s="18" t="s">
        <v>3445</v>
      </c>
      <c r="F7043" s="18" t="s">
        <v>3466</v>
      </c>
      <c r="G7043" s="18">
        <v>816</v>
      </c>
      <c r="H7043" s="18">
        <v>2.31</v>
      </c>
      <c r="I7043" s="18">
        <v>3.95</v>
      </c>
      <c r="Q7043"/>
    </row>
    <row r="7044" spans="2:17" x14ac:dyDescent="0.25">
      <c r="B7044" s="18">
        <v>2012</v>
      </c>
      <c r="C7044" s="18" t="s">
        <v>8</v>
      </c>
      <c r="D7044" s="18" t="s">
        <v>277</v>
      </c>
      <c r="E7044" s="18" t="s">
        <v>3445</v>
      </c>
      <c r="F7044" s="18" t="s">
        <v>3467</v>
      </c>
      <c r="G7044" s="18">
        <v>1032</v>
      </c>
      <c r="H7044" s="18">
        <v>2.4500000000000002</v>
      </c>
      <c r="I7044" s="18">
        <v>3.6</v>
      </c>
      <c r="Q7044"/>
    </row>
    <row r="7045" spans="2:17" x14ac:dyDescent="0.25">
      <c r="B7045" s="18">
        <v>2012</v>
      </c>
      <c r="C7045" s="18" t="s">
        <v>8</v>
      </c>
      <c r="D7045" s="18" t="s">
        <v>277</v>
      </c>
      <c r="E7045" s="18" t="s">
        <v>3445</v>
      </c>
      <c r="F7045" s="18" t="s">
        <v>3468</v>
      </c>
      <c r="G7045" s="18">
        <v>828</v>
      </c>
      <c r="H7045" s="18">
        <v>2.2999999999999998</v>
      </c>
      <c r="I7045" s="18">
        <v>3.53</v>
      </c>
      <c r="Q7045"/>
    </row>
    <row r="7046" spans="2:17" x14ac:dyDescent="0.25">
      <c r="B7046" s="18">
        <v>2012</v>
      </c>
      <c r="C7046" s="18" t="s">
        <v>8</v>
      </c>
      <c r="D7046" s="18" t="s">
        <v>277</v>
      </c>
      <c r="E7046" s="18" t="s">
        <v>3445</v>
      </c>
      <c r="F7046" s="18" t="s">
        <v>3469</v>
      </c>
      <c r="G7046" s="18">
        <v>984</v>
      </c>
      <c r="H7046" s="18">
        <v>2.71</v>
      </c>
      <c r="I7046" s="18">
        <v>3.45</v>
      </c>
      <c r="Q7046"/>
    </row>
    <row r="7047" spans="2:17" x14ac:dyDescent="0.25">
      <c r="B7047" s="18">
        <v>2012</v>
      </c>
      <c r="C7047" s="18" t="s">
        <v>8</v>
      </c>
      <c r="D7047" s="18" t="s">
        <v>277</v>
      </c>
      <c r="E7047" s="18" t="s">
        <v>3445</v>
      </c>
      <c r="F7047" s="18" t="s">
        <v>3470</v>
      </c>
      <c r="G7047" s="18">
        <v>684</v>
      </c>
      <c r="H7047" s="18">
        <v>2.25</v>
      </c>
      <c r="I7047" s="18">
        <v>3.89</v>
      </c>
      <c r="Q7047"/>
    </row>
    <row r="7048" spans="2:17" x14ac:dyDescent="0.25">
      <c r="B7048" s="18">
        <v>2012</v>
      </c>
      <c r="C7048" s="18" t="s">
        <v>8</v>
      </c>
      <c r="D7048" s="18" t="s">
        <v>277</v>
      </c>
      <c r="E7048" s="18" t="s">
        <v>3445</v>
      </c>
      <c r="F7048" s="18" t="s">
        <v>3471</v>
      </c>
      <c r="G7048" s="18">
        <v>624</v>
      </c>
      <c r="H7048" s="18">
        <v>2.08</v>
      </c>
      <c r="I7048" s="18">
        <v>3.77</v>
      </c>
      <c r="Q7048"/>
    </row>
    <row r="7049" spans="2:17" x14ac:dyDescent="0.25">
      <c r="B7049" s="18">
        <v>2012</v>
      </c>
      <c r="C7049" s="18" t="s">
        <v>8</v>
      </c>
      <c r="D7049" s="18" t="s">
        <v>277</v>
      </c>
      <c r="E7049" s="18" t="s">
        <v>3445</v>
      </c>
      <c r="F7049" s="18" t="s">
        <v>3472</v>
      </c>
      <c r="G7049" s="18">
        <v>828</v>
      </c>
      <c r="H7049" s="18">
        <v>2.71</v>
      </c>
      <c r="I7049" s="18">
        <v>3.28</v>
      </c>
      <c r="Q7049"/>
    </row>
    <row r="7050" spans="2:17" x14ac:dyDescent="0.25">
      <c r="B7050" s="18">
        <v>2012</v>
      </c>
      <c r="C7050" s="18" t="s">
        <v>8</v>
      </c>
      <c r="D7050" s="18" t="s">
        <v>277</v>
      </c>
      <c r="E7050" s="18" t="s">
        <v>3445</v>
      </c>
      <c r="F7050" s="18" t="s">
        <v>3473</v>
      </c>
      <c r="G7050" s="18">
        <v>972</v>
      </c>
      <c r="H7050" s="18">
        <v>2.79</v>
      </c>
      <c r="I7050" s="18">
        <v>3.9</v>
      </c>
      <c r="Q7050"/>
    </row>
    <row r="7051" spans="2:17" x14ac:dyDescent="0.25">
      <c r="B7051" s="18">
        <v>2012</v>
      </c>
      <c r="C7051" s="18" t="s">
        <v>8</v>
      </c>
      <c r="D7051" s="18" t="s">
        <v>277</v>
      </c>
      <c r="E7051" s="18" t="s">
        <v>3445</v>
      </c>
      <c r="F7051" s="18" t="s">
        <v>3474</v>
      </c>
      <c r="G7051" s="18">
        <v>708</v>
      </c>
      <c r="H7051" s="18">
        <v>2.84</v>
      </c>
      <c r="I7051" s="18">
        <v>3.27</v>
      </c>
      <c r="Q7051"/>
    </row>
    <row r="7052" spans="2:17" x14ac:dyDescent="0.25">
      <c r="B7052" s="18">
        <v>2012</v>
      </c>
      <c r="C7052" s="18" t="s">
        <v>8</v>
      </c>
      <c r="D7052" s="18" t="s">
        <v>277</v>
      </c>
      <c r="E7052" s="18" t="s">
        <v>3445</v>
      </c>
      <c r="F7052" s="18" t="s">
        <v>3475</v>
      </c>
      <c r="G7052" s="18">
        <v>1164</v>
      </c>
      <c r="H7052" s="18">
        <v>2.08</v>
      </c>
      <c r="I7052" s="18">
        <v>3.3</v>
      </c>
      <c r="Q7052"/>
    </row>
    <row r="7053" spans="2:17" x14ac:dyDescent="0.25">
      <c r="B7053" s="18">
        <v>2012</v>
      </c>
      <c r="C7053" s="18" t="s">
        <v>8</v>
      </c>
      <c r="D7053" s="18" t="s">
        <v>277</v>
      </c>
      <c r="E7053" s="18" t="s">
        <v>3445</v>
      </c>
      <c r="F7053" s="18" t="s">
        <v>3476</v>
      </c>
      <c r="G7053" s="18">
        <v>720</v>
      </c>
      <c r="H7053" s="18">
        <v>2.62</v>
      </c>
      <c r="I7053" s="18">
        <v>3.94</v>
      </c>
      <c r="Q7053"/>
    </row>
    <row r="7054" spans="2:17" x14ac:dyDescent="0.25">
      <c r="B7054" s="18">
        <v>2012</v>
      </c>
      <c r="C7054" s="18" t="s">
        <v>8</v>
      </c>
      <c r="D7054" s="18" t="s">
        <v>277</v>
      </c>
      <c r="E7054" s="18" t="s">
        <v>3445</v>
      </c>
      <c r="F7054" s="18" t="s">
        <v>3477</v>
      </c>
      <c r="G7054" s="18">
        <v>1092</v>
      </c>
      <c r="H7054" s="18">
        <v>2.81</v>
      </c>
      <c r="I7054" s="18">
        <v>3.42</v>
      </c>
      <c r="Q7054"/>
    </row>
    <row r="7055" spans="2:17" x14ac:dyDescent="0.25">
      <c r="B7055" s="18">
        <v>2012</v>
      </c>
      <c r="C7055" s="18" t="s">
        <v>8</v>
      </c>
      <c r="D7055" s="18" t="s">
        <v>277</v>
      </c>
      <c r="E7055" s="18" t="s">
        <v>3445</v>
      </c>
      <c r="F7055" s="18" t="s">
        <v>3478</v>
      </c>
      <c r="G7055" s="18">
        <v>648</v>
      </c>
      <c r="H7055" s="18">
        <v>2.59</v>
      </c>
      <c r="I7055" s="18">
        <v>3.67</v>
      </c>
      <c r="Q7055"/>
    </row>
    <row r="7056" spans="2:17" x14ac:dyDescent="0.25">
      <c r="B7056" s="18">
        <v>2012</v>
      </c>
      <c r="C7056" s="18" t="s">
        <v>8</v>
      </c>
      <c r="D7056" s="18" t="s">
        <v>277</v>
      </c>
      <c r="E7056" s="18" t="s">
        <v>3445</v>
      </c>
      <c r="F7056" s="18" t="s">
        <v>3479</v>
      </c>
      <c r="G7056" s="18">
        <v>960</v>
      </c>
      <c r="H7056" s="18">
        <v>2.08</v>
      </c>
      <c r="I7056" s="18">
        <v>3.65</v>
      </c>
      <c r="Q7056"/>
    </row>
    <row r="7057" spans="2:17" x14ac:dyDescent="0.25">
      <c r="B7057" s="18">
        <v>2012</v>
      </c>
      <c r="C7057" s="18" t="s">
        <v>8</v>
      </c>
      <c r="D7057" s="18" t="s">
        <v>277</v>
      </c>
      <c r="E7057" s="18" t="s">
        <v>3445</v>
      </c>
      <c r="F7057" s="18" t="s">
        <v>3480</v>
      </c>
      <c r="G7057" s="18">
        <v>1116</v>
      </c>
      <c r="H7057" s="18">
        <v>2.14</v>
      </c>
      <c r="I7057" s="18">
        <v>3.34</v>
      </c>
      <c r="Q7057"/>
    </row>
    <row r="7058" spans="2:17" x14ac:dyDescent="0.25">
      <c r="B7058" s="18">
        <v>2012</v>
      </c>
      <c r="C7058" s="18" t="s">
        <v>8</v>
      </c>
      <c r="D7058" s="18" t="s">
        <v>277</v>
      </c>
      <c r="E7058" s="18" t="s">
        <v>3445</v>
      </c>
      <c r="F7058" s="18" t="s">
        <v>3481</v>
      </c>
      <c r="G7058" s="18">
        <v>1116</v>
      </c>
      <c r="H7058" s="18">
        <v>2.76</v>
      </c>
      <c r="I7058" s="18">
        <v>3.51</v>
      </c>
      <c r="Q7058"/>
    </row>
    <row r="7059" spans="2:17" x14ac:dyDescent="0.25">
      <c r="B7059" s="18">
        <v>2012</v>
      </c>
      <c r="C7059" s="18" t="s">
        <v>8</v>
      </c>
      <c r="D7059" s="18" t="s">
        <v>277</v>
      </c>
      <c r="E7059" s="18" t="s">
        <v>3445</v>
      </c>
      <c r="F7059" s="18" t="s">
        <v>3482</v>
      </c>
      <c r="G7059" s="18">
        <v>888</v>
      </c>
      <c r="H7059" s="18">
        <v>2.88</v>
      </c>
      <c r="I7059" s="18">
        <v>3.23</v>
      </c>
      <c r="Q7059"/>
    </row>
    <row r="7060" spans="2:17" x14ac:dyDescent="0.25">
      <c r="B7060" s="18">
        <v>2012</v>
      </c>
      <c r="C7060" s="18" t="s">
        <v>8</v>
      </c>
      <c r="D7060" s="18" t="s">
        <v>277</v>
      </c>
      <c r="E7060" s="18" t="s">
        <v>3445</v>
      </c>
      <c r="F7060" s="18" t="s">
        <v>3483</v>
      </c>
      <c r="G7060" s="18">
        <v>924</v>
      </c>
      <c r="H7060" s="18">
        <v>2.92</v>
      </c>
      <c r="I7060" s="18">
        <v>3.4</v>
      </c>
      <c r="Q7060"/>
    </row>
    <row r="7061" spans="2:17" x14ac:dyDescent="0.25">
      <c r="B7061" s="18">
        <v>2012</v>
      </c>
      <c r="C7061" s="18" t="s">
        <v>8</v>
      </c>
      <c r="D7061" s="18" t="s">
        <v>277</v>
      </c>
      <c r="E7061" s="18" t="s">
        <v>3445</v>
      </c>
      <c r="F7061" s="18" t="s">
        <v>3484</v>
      </c>
      <c r="G7061" s="18">
        <v>972</v>
      </c>
      <c r="H7061" s="18">
        <v>2.57</v>
      </c>
      <c r="I7061" s="18">
        <v>3.5</v>
      </c>
      <c r="Q7061"/>
    </row>
    <row r="7062" spans="2:17" x14ac:dyDescent="0.25">
      <c r="B7062" s="18">
        <v>2012</v>
      </c>
      <c r="C7062" s="18" t="s">
        <v>8</v>
      </c>
      <c r="D7062" s="18" t="s">
        <v>277</v>
      </c>
      <c r="E7062" s="18" t="s">
        <v>3445</v>
      </c>
      <c r="F7062" s="18" t="s">
        <v>3485</v>
      </c>
      <c r="G7062" s="18">
        <v>624</v>
      </c>
      <c r="H7062" s="18">
        <v>2.91</v>
      </c>
      <c r="I7062" s="18">
        <v>3.51</v>
      </c>
      <c r="Q7062"/>
    </row>
    <row r="7063" spans="2:17" x14ac:dyDescent="0.25">
      <c r="B7063" s="18">
        <v>2012</v>
      </c>
      <c r="C7063" s="18" t="s">
        <v>8</v>
      </c>
      <c r="D7063" s="18" t="s">
        <v>277</v>
      </c>
      <c r="E7063" s="18" t="s">
        <v>3445</v>
      </c>
      <c r="F7063" s="18" t="s">
        <v>3486</v>
      </c>
      <c r="G7063" s="18">
        <v>924</v>
      </c>
      <c r="H7063" s="18">
        <v>2.36</v>
      </c>
      <c r="I7063" s="18">
        <v>3.42</v>
      </c>
      <c r="Q7063"/>
    </row>
    <row r="7064" spans="2:17" x14ac:dyDescent="0.25">
      <c r="B7064" s="18">
        <v>2012</v>
      </c>
      <c r="C7064" s="18" t="s">
        <v>8</v>
      </c>
      <c r="D7064" s="18" t="s">
        <v>277</v>
      </c>
      <c r="E7064" s="18" t="s">
        <v>3445</v>
      </c>
      <c r="F7064" s="18" t="s">
        <v>3487</v>
      </c>
      <c r="G7064" s="18">
        <v>876</v>
      </c>
      <c r="H7064" s="18">
        <v>2.69</v>
      </c>
      <c r="I7064" s="18">
        <v>3.95</v>
      </c>
      <c r="Q7064"/>
    </row>
    <row r="7065" spans="2:17" x14ac:dyDescent="0.25">
      <c r="B7065" s="18">
        <v>2012</v>
      </c>
      <c r="C7065" s="18" t="s">
        <v>8</v>
      </c>
      <c r="D7065" s="18" t="s">
        <v>277</v>
      </c>
      <c r="E7065" s="18" t="s">
        <v>3445</v>
      </c>
      <c r="F7065" s="18" t="s">
        <v>3488</v>
      </c>
      <c r="G7065" s="18">
        <v>744</v>
      </c>
      <c r="H7065" s="18">
        <v>2.33</v>
      </c>
      <c r="I7065" s="18">
        <v>3.91</v>
      </c>
      <c r="Q7065"/>
    </row>
    <row r="7066" spans="2:17" x14ac:dyDescent="0.25">
      <c r="B7066" s="18">
        <v>2012</v>
      </c>
      <c r="C7066" s="18" t="s">
        <v>8</v>
      </c>
      <c r="D7066" s="18" t="s">
        <v>277</v>
      </c>
      <c r="E7066" s="18" t="s">
        <v>3445</v>
      </c>
      <c r="F7066" s="18" t="s">
        <v>3489</v>
      </c>
      <c r="G7066" s="18">
        <v>744</v>
      </c>
      <c r="H7066" s="18">
        <v>2.14</v>
      </c>
      <c r="I7066" s="18">
        <v>3.87</v>
      </c>
      <c r="Q7066"/>
    </row>
    <row r="7067" spans="2:17" x14ac:dyDescent="0.25">
      <c r="B7067" s="18">
        <v>2012</v>
      </c>
      <c r="C7067" s="18" t="s">
        <v>8</v>
      </c>
      <c r="D7067" s="18" t="s">
        <v>277</v>
      </c>
      <c r="E7067" s="18" t="s">
        <v>3445</v>
      </c>
      <c r="F7067" s="18" t="s">
        <v>3490</v>
      </c>
      <c r="G7067" s="18">
        <v>852</v>
      </c>
      <c r="H7067" s="18">
        <v>2.73</v>
      </c>
      <c r="I7067" s="18">
        <v>3.78</v>
      </c>
      <c r="Q7067"/>
    </row>
    <row r="7068" spans="2:17" x14ac:dyDescent="0.25">
      <c r="B7068" s="18">
        <v>2012</v>
      </c>
      <c r="C7068" s="18" t="s">
        <v>8</v>
      </c>
      <c r="D7068" s="18" t="s">
        <v>277</v>
      </c>
      <c r="E7068" s="18" t="s">
        <v>3445</v>
      </c>
      <c r="F7068" s="18" t="s">
        <v>3491</v>
      </c>
      <c r="G7068" s="18">
        <v>1092</v>
      </c>
      <c r="H7068" s="18">
        <v>2.35</v>
      </c>
      <c r="I7068" s="18">
        <v>3.67</v>
      </c>
      <c r="Q7068"/>
    </row>
    <row r="7069" spans="2:17" x14ac:dyDescent="0.25">
      <c r="B7069" s="18">
        <v>2012</v>
      </c>
      <c r="C7069" s="18" t="s">
        <v>8</v>
      </c>
      <c r="D7069" s="18" t="s">
        <v>277</v>
      </c>
      <c r="E7069" s="18" t="s">
        <v>3445</v>
      </c>
      <c r="F7069" s="18" t="s">
        <v>3492</v>
      </c>
      <c r="G7069" s="18">
        <v>1068</v>
      </c>
      <c r="H7069" s="18">
        <v>2.58</v>
      </c>
      <c r="I7069" s="18">
        <v>3.93</v>
      </c>
      <c r="Q7069"/>
    </row>
    <row r="7070" spans="2:17" x14ac:dyDescent="0.25">
      <c r="B7070" s="18">
        <v>2012</v>
      </c>
      <c r="C7070" s="18" t="s">
        <v>8</v>
      </c>
      <c r="D7070" s="18" t="s">
        <v>277</v>
      </c>
      <c r="E7070" s="18" t="s">
        <v>3445</v>
      </c>
      <c r="F7070" s="18" t="s">
        <v>3493</v>
      </c>
      <c r="G7070" s="18">
        <v>876</v>
      </c>
      <c r="H7070" s="18">
        <v>2.54</v>
      </c>
      <c r="I7070" s="18">
        <v>3.78</v>
      </c>
      <c r="Q7070"/>
    </row>
    <row r="7071" spans="2:17" x14ac:dyDescent="0.25">
      <c r="B7071" s="18">
        <v>2012</v>
      </c>
      <c r="C7071" s="18" t="s">
        <v>8</v>
      </c>
      <c r="D7071" s="18" t="s">
        <v>277</v>
      </c>
      <c r="E7071" s="18" t="s">
        <v>3445</v>
      </c>
      <c r="F7071" s="18" t="s">
        <v>3494</v>
      </c>
      <c r="G7071" s="18">
        <v>780</v>
      </c>
      <c r="H7071" s="18">
        <v>2.58</v>
      </c>
      <c r="I7071" s="18">
        <v>3.62</v>
      </c>
      <c r="Q7071"/>
    </row>
    <row r="7072" spans="2:17" x14ac:dyDescent="0.25">
      <c r="B7072" s="18">
        <v>2012</v>
      </c>
      <c r="C7072" s="18" t="s">
        <v>8</v>
      </c>
      <c r="D7072" s="18" t="s">
        <v>277</v>
      </c>
      <c r="E7072" s="18" t="s">
        <v>3445</v>
      </c>
      <c r="F7072" s="18" t="s">
        <v>3495</v>
      </c>
      <c r="G7072" s="18">
        <v>900</v>
      </c>
      <c r="H7072" s="18">
        <v>2.8</v>
      </c>
      <c r="I7072" s="18">
        <v>3.51</v>
      </c>
      <c r="Q7072"/>
    </row>
    <row r="7073" spans="2:17" x14ac:dyDescent="0.25">
      <c r="B7073" s="18">
        <v>2012</v>
      </c>
      <c r="C7073" s="18" t="s">
        <v>8</v>
      </c>
      <c r="D7073" s="18" t="s">
        <v>277</v>
      </c>
      <c r="E7073" s="18" t="s">
        <v>3445</v>
      </c>
      <c r="F7073" s="18" t="s">
        <v>3496</v>
      </c>
      <c r="G7073" s="18">
        <v>852</v>
      </c>
      <c r="H7073" s="18">
        <v>2.68</v>
      </c>
      <c r="I7073" s="18">
        <v>3.55</v>
      </c>
      <c r="Q7073"/>
    </row>
    <row r="7074" spans="2:17" x14ac:dyDescent="0.25">
      <c r="B7074" s="18">
        <v>2012</v>
      </c>
      <c r="C7074" s="18" t="s">
        <v>8</v>
      </c>
      <c r="D7074" s="18" t="s">
        <v>277</v>
      </c>
      <c r="E7074" s="18" t="s">
        <v>3445</v>
      </c>
      <c r="F7074" s="18" t="s">
        <v>3497</v>
      </c>
      <c r="G7074" s="18">
        <v>732</v>
      </c>
      <c r="H7074" s="18">
        <v>2.65</v>
      </c>
      <c r="I7074" s="18">
        <v>3.93</v>
      </c>
      <c r="Q7074"/>
    </row>
    <row r="7075" spans="2:17" x14ac:dyDescent="0.25">
      <c r="B7075" s="18">
        <v>2012</v>
      </c>
      <c r="C7075" s="18" t="s">
        <v>8</v>
      </c>
      <c r="D7075" s="18" t="s">
        <v>277</v>
      </c>
      <c r="E7075" s="18" t="s">
        <v>3445</v>
      </c>
      <c r="F7075" s="18" t="s">
        <v>3498</v>
      </c>
      <c r="G7075" s="18">
        <v>1200</v>
      </c>
      <c r="H7075" s="18">
        <v>2.5</v>
      </c>
      <c r="I7075" s="18">
        <v>3.5</v>
      </c>
      <c r="Q7075"/>
    </row>
    <row r="7076" spans="2:17" x14ac:dyDescent="0.25">
      <c r="B7076" s="18">
        <v>2012</v>
      </c>
      <c r="C7076" s="18" t="s">
        <v>8</v>
      </c>
      <c r="D7076" s="18" t="s">
        <v>277</v>
      </c>
      <c r="E7076" s="18" t="s">
        <v>3445</v>
      </c>
      <c r="F7076" s="18" t="s">
        <v>3499</v>
      </c>
      <c r="G7076" s="18">
        <v>852</v>
      </c>
      <c r="H7076" s="18">
        <v>2.99</v>
      </c>
      <c r="I7076" s="18">
        <v>3.71</v>
      </c>
      <c r="Q7076"/>
    </row>
    <row r="7077" spans="2:17" x14ac:dyDescent="0.25">
      <c r="B7077" s="18">
        <v>2012</v>
      </c>
      <c r="C7077" s="18" t="s">
        <v>8</v>
      </c>
      <c r="D7077" s="18" t="s">
        <v>277</v>
      </c>
      <c r="E7077" s="18" t="s">
        <v>3445</v>
      </c>
      <c r="F7077" s="18" t="s">
        <v>3500</v>
      </c>
      <c r="G7077" s="18">
        <v>1128</v>
      </c>
      <c r="H7077" s="18">
        <v>2.88</v>
      </c>
      <c r="I7077" s="18">
        <v>3.66</v>
      </c>
      <c r="Q7077"/>
    </row>
    <row r="7078" spans="2:17" x14ac:dyDescent="0.25">
      <c r="B7078" s="18">
        <v>2012</v>
      </c>
      <c r="C7078" s="18" t="s">
        <v>8</v>
      </c>
      <c r="D7078" s="18" t="s">
        <v>277</v>
      </c>
      <c r="E7078" s="18" t="s">
        <v>3445</v>
      </c>
      <c r="F7078" s="18" t="s">
        <v>3501</v>
      </c>
      <c r="G7078" s="18">
        <v>900</v>
      </c>
      <c r="H7078" s="18">
        <v>2.66</v>
      </c>
      <c r="I7078" s="18">
        <v>3.4</v>
      </c>
      <c r="Q7078"/>
    </row>
    <row r="7079" spans="2:17" x14ac:dyDescent="0.25">
      <c r="B7079" s="18">
        <v>2012</v>
      </c>
      <c r="C7079" s="18" t="s">
        <v>8</v>
      </c>
      <c r="D7079" s="18" t="s">
        <v>277</v>
      </c>
      <c r="E7079" s="18" t="s">
        <v>3445</v>
      </c>
      <c r="F7079" s="18" t="s">
        <v>3502</v>
      </c>
      <c r="G7079" s="18">
        <v>744</v>
      </c>
      <c r="H7079" s="18">
        <v>2.95</v>
      </c>
      <c r="I7079" s="18">
        <v>3.45</v>
      </c>
      <c r="Q7079"/>
    </row>
    <row r="7080" spans="2:17" x14ac:dyDescent="0.25">
      <c r="B7080" s="18">
        <v>2012</v>
      </c>
      <c r="C7080" s="18" t="s">
        <v>8</v>
      </c>
      <c r="D7080" s="18" t="s">
        <v>277</v>
      </c>
      <c r="E7080" s="18" t="s">
        <v>3445</v>
      </c>
      <c r="F7080" s="18" t="s">
        <v>3503</v>
      </c>
      <c r="G7080" s="18">
        <v>1044</v>
      </c>
      <c r="H7080" s="18">
        <v>2.58</v>
      </c>
      <c r="I7080" s="18">
        <v>3.53</v>
      </c>
      <c r="Q7080"/>
    </row>
    <row r="7081" spans="2:17" x14ac:dyDescent="0.25">
      <c r="B7081" s="18">
        <v>2012</v>
      </c>
      <c r="C7081" s="18" t="s">
        <v>8</v>
      </c>
      <c r="D7081" s="18" t="s">
        <v>277</v>
      </c>
      <c r="E7081" s="18" t="s">
        <v>3445</v>
      </c>
      <c r="F7081" s="18" t="s">
        <v>3504</v>
      </c>
      <c r="G7081" s="18">
        <v>756</v>
      </c>
      <c r="H7081" s="18">
        <v>2.77</v>
      </c>
      <c r="I7081" s="18">
        <v>3.48</v>
      </c>
      <c r="Q7081"/>
    </row>
    <row r="7082" spans="2:17" x14ac:dyDescent="0.25">
      <c r="B7082" s="18">
        <v>2012</v>
      </c>
      <c r="C7082" s="18" t="s">
        <v>8</v>
      </c>
      <c r="D7082" s="18" t="s">
        <v>277</v>
      </c>
      <c r="E7082" s="18" t="s">
        <v>3445</v>
      </c>
      <c r="F7082" s="18" t="s">
        <v>3505</v>
      </c>
      <c r="G7082" s="18">
        <v>1092</v>
      </c>
      <c r="H7082" s="18">
        <v>2.37</v>
      </c>
      <c r="I7082" s="18">
        <v>3.88</v>
      </c>
      <c r="Q7082"/>
    </row>
    <row r="7083" spans="2:17" x14ac:dyDescent="0.25">
      <c r="B7083" s="18">
        <v>2012</v>
      </c>
      <c r="C7083" s="18" t="s">
        <v>8</v>
      </c>
      <c r="D7083" s="18" t="s">
        <v>277</v>
      </c>
      <c r="E7083" s="18" t="s">
        <v>3445</v>
      </c>
      <c r="F7083" s="18" t="s">
        <v>3506</v>
      </c>
      <c r="G7083" s="18">
        <v>1032</v>
      </c>
      <c r="H7083" s="18">
        <v>2.39</v>
      </c>
      <c r="I7083" s="18">
        <v>3.38</v>
      </c>
      <c r="Q7083"/>
    </row>
    <row r="7084" spans="2:17" x14ac:dyDescent="0.25">
      <c r="B7084" s="18">
        <v>2012</v>
      </c>
      <c r="C7084" s="18" t="s">
        <v>8</v>
      </c>
      <c r="D7084" s="18" t="s">
        <v>277</v>
      </c>
      <c r="E7084" s="18" t="s">
        <v>3445</v>
      </c>
      <c r="F7084" s="18" t="s">
        <v>3507</v>
      </c>
      <c r="G7084" s="18">
        <v>792</v>
      </c>
      <c r="H7084" s="18">
        <v>2.52</v>
      </c>
      <c r="I7084" s="18">
        <v>3.52</v>
      </c>
      <c r="Q7084"/>
    </row>
    <row r="7085" spans="2:17" x14ac:dyDescent="0.25">
      <c r="B7085" s="18">
        <v>2012</v>
      </c>
      <c r="C7085" s="18" t="s">
        <v>8</v>
      </c>
      <c r="D7085" s="18" t="s">
        <v>277</v>
      </c>
      <c r="E7085" s="18" t="s">
        <v>3445</v>
      </c>
      <c r="F7085" s="18" t="s">
        <v>3508</v>
      </c>
      <c r="G7085" s="18">
        <v>744</v>
      </c>
      <c r="H7085" s="18">
        <v>2.61</v>
      </c>
      <c r="I7085" s="18">
        <v>3.27</v>
      </c>
      <c r="Q7085"/>
    </row>
    <row r="7086" spans="2:17" x14ac:dyDescent="0.25">
      <c r="B7086" s="18">
        <v>2012</v>
      </c>
      <c r="C7086" s="18" t="s">
        <v>8</v>
      </c>
      <c r="D7086" s="18" t="s">
        <v>1347</v>
      </c>
      <c r="E7086" s="18" t="s">
        <v>3509</v>
      </c>
      <c r="F7086" s="18" t="s">
        <v>3510</v>
      </c>
      <c r="G7086" s="18">
        <v>732</v>
      </c>
      <c r="H7086" s="18">
        <v>1.44</v>
      </c>
      <c r="I7086" s="18">
        <v>3.12</v>
      </c>
      <c r="Q7086"/>
    </row>
    <row r="7087" spans="2:17" x14ac:dyDescent="0.25">
      <c r="B7087" s="18">
        <v>2012</v>
      </c>
      <c r="C7087" s="18" t="s">
        <v>8</v>
      </c>
      <c r="D7087" s="18" t="s">
        <v>1347</v>
      </c>
      <c r="E7087" s="18" t="s">
        <v>3509</v>
      </c>
      <c r="F7087" s="18" t="s">
        <v>3511</v>
      </c>
      <c r="G7087" s="18">
        <v>612</v>
      </c>
      <c r="H7087" s="18">
        <v>2.21</v>
      </c>
      <c r="I7087" s="18">
        <v>2.06</v>
      </c>
      <c r="Q7087"/>
    </row>
    <row r="7088" spans="2:17" x14ac:dyDescent="0.25">
      <c r="B7088" s="18">
        <v>2012</v>
      </c>
      <c r="C7088" s="18" t="s">
        <v>8</v>
      </c>
      <c r="D7088" s="18" t="s">
        <v>1347</v>
      </c>
      <c r="E7088" s="18" t="s">
        <v>3509</v>
      </c>
      <c r="F7088" s="18" t="s">
        <v>3512</v>
      </c>
      <c r="G7088" s="18">
        <v>1116</v>
      </c>
      <c r="H7088" s="18">
        <v>1.98</v>
      </c>
      <c r="I7088" s="18">
        <v>2.27</v>
      </c>
      <c r="Q7088"/>
    </row>
    <row r="7089" spans="2:17" x14ac:dyDescent="0.25">
      <c r="B7089" s="18">
        <v>2012</v>
      </c>
      <c r="C7089" s="18" t="s">
        <v>8</v>
      </c>
      <c r="D7089" s="18" t="s">
        <v>1347</v>
      </c>
      <c r="E7089" s="18" t="s">
        <v>3509</v>
      </c>
      <c r="F7089" s="18" t="s">
        <v>3513</v>
      </c>
      <c r="G7089" s="18">
        <v>1176</v>
      </c>
      <c r="H7089" s="18">
        <v>2.46</v>
      </c>
      <c r="I7089" s="18">
        <v>2.29</v>
      </c>
      <c r="Q7089"/>
    </row>
    <row r="7090" spans="2:17" x14ac:dyDescent="0.25">
      <c r="B7090" s="18">
        <v>2012</v>
      </c>
      <c r="C7090" s="18" t="s">
        <v>8</v>
      </c>
      <c r="D7090" s="18" t="s">
        <v>266</v>
      </c>
      <c r="E7090" s="18" t="s">
        <v>3514</v>
      </c>
      <c r="F7090" s="18" t="s">
        <v>3515</v>
      </c>
      <c r="G7090" s="18">
        <v>2520</v>
      </c>
      <c r="H7090" s="18">
        <v>3</v>
      </c>
      <c r="I7090" s="18">
        <v>3.89</v>
      </c>
      <c r="Q7090"/>
    </row>
    <row r="7091" spans="2:17" x14ac:dyDescent="0.25">
      <c r="B7091" s="18">
        <v>2012</v>
      </c>
      <c r="C7091" s="18" t="s">
        <v>8</v>
      </c>
      <c r="D7091" s="18" t="s">
        <v>266</v>
      </c>
      <c r="E7091" s="18" t="s">
        <v>3514</v>
      </c>
      <c r="F7091" s="18" t="s">
        <v>3516</v>
      </c>
      <c r="G7091" s="18">
        <v>1800</v>
      </c>
      <c r="H7091" s="18">
        <v>2.4300000000000002</v>
      </c>
      <c r="I7091" s="18">
        <v>3.88</v>
      </c>
      <c r="Q7091"/>
    </row>
    <row r="7092" spans="2:17" x14ac:dyDescent="0.25">
      <c r="B7092" s="18">
        <v>2012</v>
      </c>
      <c r="C7092" s="18" t="s">
        <v>8</v>
      </c>
      <c r="D7092" s="18" t="s">
        <v>266</v>
      </c>
      <c r="E7092" s="18" t="s">
        <v>3514</v>
      </c>
      <c r="F7092" s="18" t="s">
        <v>3517</v>
      </c>
      <c r="G7092" s="18">
        <v>2484</v>
      </c>
      <c r="H7092" s="18">
        <v>2.94</v>
      </c>
      <c r="I7092" s="18">
        <v>3.39</v>
      </c>
      <c r="Q7092"/>
    </row>
    <row r="7093" spans="2:17" x14ac:dyDescent="0.25">
      <c r="B7093" s="18">
        <v>2012</v>
      </c>
      <c r="C7093" s="18" t="s">
        <v>8</v>
      </c>
      <c r="D7093" s="18" t="s">
        <v>266</v>
      </c>
      <c r="E7093" s="18" t="s">
        <v>3514</v>
      </c>
      <c r="F7093" s="18" t="s">
        <v>3518</v>
      </c>
      <c r="G7093" s="18">
        <v>1692</v>
      </c>
      <c r="H7093" s="18">
        <v>2.71</v>
      </c>
      <c r="I7093" s="18">
        <v>3.78</v>
      </c>
      <c r="Q7093"/>
    </row>
    <row r="7094" spans="2:17" x14ac:dyDescent="0.25">
      <c r="B7094" s="18">
        <v>2012</v>
      </c>
      <c r="C7094" s="18" t="s">
        <v>8</v>
      </c>
      <c r="D7094" s="18" t="s">
        <v>266</v>
      </c>
      <c r="E7094" s="18" t="s">
        <v>3514</v>
      </c>
      <c r="F7094" s="18" t="s">
        <v>3519</v>
      </c>
      <c r="G7094" s="18">
        <v>2016</v>
      </c>
      <c r="H7094" s="18">
        <v>2.94</v>
      </c>
      <c r="I7094" s="18">
        <v>3.98</v>
      </c>
      <c r="Q7094"/>
    </row>
    <row r="7095" spans="2:17" x14ac:dyDescent="0.25">
      <c r="B7095" s="18">
        <v>2012</v>
      </c>
      <c r="C7095" s="18" t="s">
        <v>8</v>
      </c>
      <c r="D7095" s="18" t="s">
        <v>266</v>
      </c>
      <c r="E7095" s="18" t="s">
        <v>3514</v>
      </c>
      <c r="F7095" s="18" t="s">
        <v>3520</v>
      </c>
      <c r="G7095" s="18">
        <v>2580</v>
      </c>
      <c r="H7095" s="18">
        <v>2.76</v>
      </c>
      <c r="I7095" s="18">
        <v>3.54</v>
      </c>
      <c r="Q7095"/>
    </row>
    <row r="7096" spans="2:17" x14ac:dyDescent="0.25">
      <c r="B7096" s="18">
        <v>2012</v>
      </c>
      <c r="C7096" s="18" t="s">
        <v>8</v>
      </c>
      <c r="D7096" s="18" t="s">
        <v>266</v>
      </c>
      <c r="E7096" s="18" t="s">
        <v>3514</v>
      </c>
      <c r="F7096" s="18" t="s">
        <v>3521</v>
      </c>
      <c r="G7096" s="18">
        <v>1380</v>
      </c>
      <c r="H7096" s="18">
        <v>2.83</v>
      </c>
      <c r="I7096" s="18">
        <v>3.62</v>
      </c>
      <c r="Q7096"/>
    </row>
    <row r="7097" spans="2:17" x14ac:dyDescent="0.25">
      <c r="B7097" s="18">
        <v>2012</v>
      </c>
      <c r="C7097" s="18" t="s">
        <v>8</v>
      </c>
      <c r="D7097" s="18" t="s">
        <v>266</v>
      </c>
      <c r="E7097" s="18" t="s">
        <v>3514</v>
      </c>
      <c r="F7097" s="18" t="s">
        <v>3522</v>
      </c>
      <c r="G7097" s="18">
        <v>2520</v>
      </c>
      <c r="H7097" s="18">
        <v>2.4500000000000002</v>
      </c>
      <c r="I7097" s="18">
        <v>3.57</v>
      </c>
      <c r="Q7097"/>
    </row>
    <row r="7098" spans="2:17" x14ac:dyDescent="0.25">
      <c r="B7098" s="18">
        <v>2012</v>
      </c>
      <c r="C7098" s="18" t="s">
        <v>8</v>
      </c>
      <c r="D7098" s="18" t="s">
        <v>205</v>
      </c>
      <c r="E7098" s="18" t="s">
        <v>3523</v>
      </c>
      <c r="F7098" s="18" t="s">
        <v>3524</v>
      </c>
      <c r="G7098" s="18">
        <v>1044</v>
      </c>
      <c r="H7098" s="18">
        <v>1.25</v>
      </c>
      <c r="I7098" s="18">
        <v>1.69</v>
      </c>
      <c r="Q7098"/>
    </row>
    <row r="7099" spans="2:17" x14ac:dyDescent="0.25">
      <c r="B7099" s="18">
        <v>2012</v>
      </c>
      <c r="C7099" s="18" t="s">
        <v>8</v>
      </c>
      <c r="D7099" s="18" t="s">
        <v>205</v>
      </c>
      <c r="E7099" s="18" t="s">
        <v>3523</v>
      </c>
      <c r="F7099" s="18" t="s">
        <v>3525</v>
      </c>
      <c r="G7099" s="18">
        <v>1128</v>
      </c>
      <c r="H7099" s="18">
        <v>1.1499999999999999</v>
      </c>
      <c r="I7099" s="18">
        <v>1.88</v>
      </c>
      <c r="Q7099"/>
    </row>
    <row r="7100" spans="2:17" x14ac:dyDescent="0.25">
      <c r="B7100" s="18">
        <v>2012</v>
      </c>
      <c r="C7100" s="18" t="s">
        <v>8</v>
      </c>
      <c r="D7100" s="18" t="s">
        <v>205</v>
      </c>
      <c r="E7100" s="18" t="s">
        <v>3523</v>
      </c>
      <c r="F7100" s="18" t="s">
        <v>3526</v>
      </c>
      <c r="G7100" s="18">
        <v>1032</v>
      </c>
      <c r="H7100" s="18">
        <v>1.37</v>
      </c>
      <c r="I7100" s="18">
        <v>1.9</v>
      </c>
      <c r="Q7100"/>
    </row>
    <row r="7101" spans="2:17" x14ac:dyDescent="0.25">
      <c r="B7101" s="18">
        <v>2012</v>
      </c>
      <c r="C7101" s="18" t="s">
        <v>8</v>
      </c>
      <c r="D7101" s="18" t="s">
        <v>205</v>
      </c>
      <c r="E7101" s="18" t="s">
        <v>3523</v>
      </c>
      <c r="F7101" s="18" t="s">
        <v>3527</v>
      </c>
      <c r="G7101" s="18">
        <v>588</v>
      </c>
      <c r="H7101" s="18">
        <v>1.1100000000000001</v>
      </c>
      <c r="I7101" s="18">
        <v>1.79</v>
      </c>
      <c r="Q7101"/>
    </row>
    <row r="7102" spans="2:17" x14ac:dyDescent="0.25">
      <c r="B7102" s="18">
        <v>2012</v>
      </c>
      <c r="C7102" s="18" t="s">
        <v>8</v>
      </c>
      <c r="D7102" s="18" t="s">
        <v>205</v>
      </c>
      <c r="E7102" s="18" t="s">
        <v>3523</v>
      </c>
      <c r="F7102" s="18" t="s">
        <v>3528</v>
      </c>
      <c r="G7102" s="18">
        <v>1320</v>
      </c>
      <c r="H7102" s="18">
        <v>1.28</v>
      </c>
      <c r="I7102" s="18">
        <v>1.62</v>
      </c>
      <c r="Q7102"/>
    </row>
    <row r="7103" spans="2:17" x14ac:dyDescent="0.25">
      <c r="B7103" s="18">
        <v>2012</v>
      </c>
      <c r="C7103" s="18" t="s">
        <v>8</v>
      </c>
      <c r="D7103" s="18" t="s">
        <v>205</v>
      </c>
      <c r="E7103" s="18" t="s">
        <v>3523</v>
      </c>
      <c r="F7103" s="18" t="s">
        <v>3529</v>
      </c>
      <c r="G7103" s="18">
        <v>1068</v>
      </c>
      <c r="H7103" s="18">
        <v>1.35</v>
      </c>
      <c r="I7103" s="18">
        <v>1.62</v>
      </c>
      <c r="Q7103"/>
    </row>
    <row r="7104" spans="2:17" x14ac:dyDescent="0.25">
      <c r="B7104" s="18">
        <v>2012</v>
      </c>
      <c r="C7104" s="18" t="s">
        <v>8</v>
      </c>
      <c r="D7104" s="18" t="s">
        <v>205</v>
      </c>
      <c r="E7104" s="18" t="s">
        <v>3523</v>
      </c>
      <c r="F7104" s="18" t="s">
        <v>3530</v>
      </c>
      <c r="G7104" s="18">
        <v>780</v>
      </c>
      <c r="H7104" s="18">
        <v>1.47</v>
      </c>
      <c r="I7104" s="18">
        <v>1.6</v>
      </c>
      <c r="Q7104"/>
    </row>
    <row r="7105" spans="2:17" x14ac:dyDescent="0.25">
      <c r="B7105" s="18">
        <v>2012</v>
      </c>
      <c r="C7105" s="18" t="s">
        <v>8</v>
      </c>
      <c r="D7105" s="18" t="s">
        <v>205</v>
      </c>
      <c r="E7105" s="18" t="s">
        <v>3523</v>
      </c>
      <c r="F7105" s="18" t="s">
        <v>3531</v>
      </c>
      <c r="G7105" s="18">
        <v>1044</v>
      </c>
      <c r="H7105" s="18">
        <v>1.3</v>
      </c>
      <c r="I7105" s="18">
        <v>1.62</v>
      </c>
      <c r="Q7105"/>
    </row>
    <row r="7106" spans="2:17" x14ac:dyDescent="0.25">
      <c r="B7106" s="18">
        <v>2012</v>
      </c>
      <c r="C7106" s="18" t="s">
        <v>8</v>
      </c>
      <c r="D7106" s="18" t="s">
        <v>205</v>
      </c>
      <c r="E7106" s="18" t="s">
        <v>3523</v>
      </c>
      <c r="F7106" s="18" t="s">
        <v>3532</v>
      </c>
      <c r="G7106" s="18">
        <v>1236</v>
      </c>
      <c r="H7106" s="18">
        <v>1.24</v>
      </c>
      <c r="I7106" s="18">
        <v>1.77</v>
      </c>
      <c r="Q7106"/>
    </row>
    <row r="7107" spans="2:17" x14ac:dyDescent="0.25">
      <c r="B7107" s="18">
        <v>2012</v>
      </c>
      <c r="C7107" s="18" t="s">
        <v>8</v>
      </c>
      <c r="D7107" s="18" t="s">
        <v>1347</v>
      </c>
      <c r="E7107" s="18" t="s">
        <v>3533</v>
      </c>
      <c r="F7107" s="18" t="s">
        <v>3534</v>
      </c>
      <c r="G7107" s="18">
        <v>408</v>
      </c>
      <c r="H7107" s="18">
        <v>2.06</v>
      </c>
      <c r="I7107" s="18">
        <v>3.2</v>
      </c>
      <c r="Q7107"/>
    </row>
    <row r="7108" spans="2:17" x14ac:dyDescent="0.25">
      <c r="B7108" s="18">
        <v>2012</v>
      </c>
      <c r="C7108" s="18" t="s">
        <v>8</v>
      </c>
      <c r="D7108" s="18" t="s">
        <v>1347</v>
      </c>
      <c r="E7108" s="18" t="s">
        <v>3533</v>
      </c>
      <c r="F7108" s="18" t="s">
        <v>3535</v>
      </c>
      <c r="G7108" s="18">
        <v>684</v>
      </c>
      <c r="H7108" s="18">
        <v>1.46</v>
      </c>
      <c r="I7108" s="18">
        <v>3.13</v>
      </c>
      <c r="Q7108"/>
    </row>
    <row r="7109" spans="2:17" x14ac:dyDescent="0.25">
      <c r="B7109" s="18">
        <v>2012</v>
      </c>
      <c r="C7109" s="18" t="s">
        <v>8</v>
      </c>
      <c r="D7109" s="18" t="s">
        <v>1347</v>
      </c>
      <c r="E7109" s="18" t="s">
        <v>3533</v>
      </c>
      <c r="F7109" s="18" t="s">
        <v>3536</v>
      </c>
      <c r="G7109" s="18">
        <v>792</v>
      </c>
      <c r="H7109" s="18">
        <v>1.64</v>
      </c>
      <c r="I7109" s="18">
        <v>2.29</v>
      </c>
      <c r="Q7109"/>
    </row>
    <row r="7110" spans="2:17" x14ac:dyDescent="0.25">
      <c r="B7110" s="18">
        <v>2012</v>
      </c>
      <c r="C7110" s="18" t="s">
        <v>8</v>
      </c>
      <c r="D7110" s="18" t="s">
        <v>1347</v>
      </c>
      <c r="E7110" s="18" t="s">
        <v>3533</v>
      </c>
      <c r="F7110" s="18" t="s">
        <v>3537</v>
      </c>
      <c r="G7110" s="18">
        <v>372</v>
      </c>
      <c r="H7110" s="18">
        <v>1.58</v>
      </c>
      <c r="I7110" s="18">
        <v>3.41</v>
      </c>
      <c r="Q7110"/>
    </row>
    <row r="7111" spans="2:17" x14ac:dyDescent="0.25">
      <c r="B7111" s="18">
        <v>2012</v>
      </c>
      <c r="C7111" s="18" t="s">
        <v>8</v>
      </c>
      <c r="D7111" s="18" t="s">
        <v>1347</v>
      </c>
      <c r="E7111" s="18" t="s">
        <v>3533</v>
      </c>
      <c r="F7111" s="18" t="s">
        <v>3538</v>
      </c>
      <c r="G7111" s="18">
        <v>1188</v>
      </c>
      <c r="H7111" s="18">
        <v>2.14</v>
      </c>
      <c r="I7111" s="18">
        <v>2.58</v>
      </c>
      <c r="Q7111"/>
    </row>
    <row r="7112" spans="2:17" x14ac:dyDescent="0.25">
      <c r="B7112" s="18">
        <v>2012</v>
      </c>
      <c r="C7112" s="18" t="s">
        <v>8</v>
      </c>
      <c r="D7112" s="18" t="s">
        <v>1347</v>
      </c>
      <c r="E7112" s="18" t="s">
        <v>3533</v>
      </c>
      <c r="F7112" s="18" t="s">
        <v>3539</v>
      </c>
      <c r="G7112" s="18">
        <v>600</v>
      </c>
      <c r="H7112" s="18">
        <v>1.32</v>
      </c>
      <c r="I7112" s="18">
        <v>2.57</v>
      </c>
      <c r="Q7112"/>
    </row>
    <row r="7113" spans="2:17" x14ac:dyDescent="0.25">
      <c r="B7113" s="18">
        <v>2012</v>
      </c>
      <c r="C7113" s="18" t="s">
        <v>8</v>
      </c>
      <c r="D7113" s="18" t="s">
        <v>1347</v>
      </c>
      <c r="E7113" s="18" t="s">
        <v>3533</v>
      </c>
      <c r="F7113" s="18" t="s">
        <v>3540</v>
      </c>
      <c r="G7113" s="18">
        <v>480</v>
      </c>
      <c r="H7113" s="18">
        <v>1.83</v>
      </c>
      <c r="I7113" s="18">
        <v>3.12</v>
      </c>
      <c r="Q7113"/>
    </row>
    <row r="7114" spans="2:17" x14ac:dyDescent="0.25">
      <c r="B7114" s="18">
        <v>2012</v>
      </c>
      <c r="C7114" s="18" t="s">
        <v>8</v>
      </c>
      <c r="D7114" s="18" t="s">
        <v>1347</v>
      </c>
      <c r="E7114" s="18" t="s">
        <v>3533</v>
      </c>
      <c r="F7114" s="18" t="s">
        <v>3541</v>
      </c>
      <c r="G7114" s="18">
        <v>516</v>
      </c>
      <c r="H7114" s="18">
        <v>1.34</v>
      </c>
      <c r="I7114" s="18">
        <v>2.9</v>
      </c>
      <c r="Q7114"/>
    </row>
    <row r="7115" spans="2:17" x14ac:dyDescent="0.25">
      <c r="B7115" s="18">
        <v>2012</v>
      </c>
      <c r="C7115" s="18" t="s">
        <v>8</v>
      </c>
      <c r="D7115" s="18" t="s">
        <v>1347</v>
      </c>
      <c r="E7115" s="18" t="s">
        <v>3533</v>
      </c>
      <c r="F7115" s="18" t="s">
        <v>3542</v>
      </c>
      <c r="G7115" s="18">
        <v>444</v>
      </c>
      <c r="H7115" s="18">
        <v>1.54</v>
      </c>
      <c r="I7115" s="18">
        <v>2.2400000000000002</v>
      </c>
      <c r="Q7115"/>
    </row>
    <row r="7116" spans="2:17" x14ac:dyDescent="0.25">
      <c r="B7116" s="18">
        <v>2012</v>
      </c>
      <c r="C7116" s="18" t="s">
        <v>8</v>
      </c>
      <c r="D7116" s="18" t="s">
        <v>1347</v>
      </c>
      <c r="E7116" s="18" t="s">
        <v>3533</v>
      </c>
      <c r="F7116" s="18" t="s">
        <v>3543</v>
      </c>
      <c r="G7116" s="18">
        <v>960</v>
      </c>
      <c r="H7116" s="18">
        <v>1.53</v>
      </c>
      <c r="I7116" s="18">
        <v>2.76</v>
      </c>
      <c r="Q7116"/>
    </row>
    <row r="7117" spans="2:17" x14ac:dyDescent="0.25">
      <c r="B7117" s="18">
        <v>2012</v>
      </c>
      <c r="C7117" s="18" t="s">
        <v>8</v>
      </c>
      <c r="D7117" s="18" t="s">
        <v>1347</v>
      </c>
      <c r="E7117" s="18" t="s">
        <v>3533</v>
      </c>
      <c r="F7117" s="18" t="s">
        <v>3544</v>
      </c>
      <c r="G7117" s="18">
        <v>696</v>
      </c>
      <c r="H7117" s="18">
        <v>1.68</v>
      </c>
      <c r="I7117" s="18">
        <v>2.19</v>
      </c>
      <c r="Q7117"/>
    </row>
    <row r="7118" spans="2:17" x14ac:dyDescent="0.25">
      <c r="B7118" s="18">
        <v>2012</v>
      </c>
      <c r="C7118" s="18" t="s">
        <v>8</v>
      </c>
      <c r="D7118" s="18" t="s">
        <v>1347</v>
      </c>
      <c r="E7118" s="18" t="s">
        <v>3533</v>
      </c>
      <c r="F7118" s="18" t="s">
        <v>3545</v>
      </c>
      <c r="G7118" s="18">
        <v>792</v>
      </c>
      <c r="H7118" s="18">
        <v>2.16</v>
      </c>
      <c r="I7118" s="18">
        <v>2.81</v>
      </c>
      <c r="Q7118"/>
    </row>
    <row r="7119" spans="2:17" x14ac:dyDescent="0.25">
      <c r="B7119" s="18">
        <v>2012</v>
      </c>
      <c r="C7119" s="18" t="s">
        <v>8</v>
      </c>
      <c r="D7119" s="18" t="s">
        <v>1347</v>
      </c>
      <c r="E7119" s="18" t="s">
        <v>3533</v>
      </c>
      <c r="F7119" s="18" t="s">
        <v>3546</v>
      </c>
      <c r="G7119" s="18">
        <v>1152</v>
      </c>
      <c r="H7119" s="18">
        <v>2.44</v>
      </c>
      <c r="I7119" s="18">
        <v>2.61</v>
      </c>
      <c r="Q7119"/>
    </row>
    <row r="7120" spans="2:17" x14ac:dyDescent="0.25">
      <c r="B7120" s="18">
        <v>2012</v>
      </c>
      <c r="C7120" s="18" t="s">
        <v>8</v>
      </c>
      <c r="D7120" s="18" t="s">
        <v>1347</v>
      </c>
      <c r="E7120" s="18" t="s">
        <v>3533</v>
      </c>
      <c r="F7120" s="18" t="s">
        <v>3547</v>
      </c>
      <c r="G7120" s="18">
        <v>744</v>
      </c>
      <c r="H7120" s="18">
        <v>2.4300000000000002</v>
      </c>
      <c r="I7120" s="18">
        <v>2.68</v>
      </c>
      <c r="Q7120"/>
    </row>
    <row r="7121" spans="2:17" x14ac:dyDescent="0.25">
      <c r="B7121" s="18">
        <v>2012</v>
      </c>
      <c r="C7121" s="18" t="s">
        <v>8</v>
      </c>
      <c r="D7121" s="18" t="s">
        <v>1347</v>
      </c>
      <c r="E7121" s="18" t="s">
        <v>3533</v>
      </c>
      <c r="F7121" s="18" t="s">
        <v>3548</v>
      </c>
      <c r="G7121" s="18">
        <v>756</v>
      </c>
      <c r="H7121" s="18">
        <v>2.38</v>
      </c>
      <c r="I7121" s="18">
        <v>3.16</v>
      </c>
      <c r="Q7121"/>
    </row>
    <row r="7122" spans="2:17" x14ac:dyDescent="0.25">
      <c r="B7122" s="18">
        <v>2012</v>
      </c>
      <c r="C7122" s="18" t="s">
        <v>8</v>
      </c>
      <c r="D7122" s="18" t="s">
        <v>1347</v>
      </c>
      <c r="E7122" s="18" t="s">
        <v>3533</v>
      </c>
      <c r="F7122" s="18" t="s">
        <v>3549</v>
      </c>
      <c r="G7122" s="18">
        <v>456</v>
      </c>
      <c r="H7122" s="18">
        <v>2.44</v>
      </c>
      <c r="I7122" s="18">
        <v>3.03</v>
      </c>
      <c r="Q7122"/>
    </row>
    <row r="7123" spans="2:17" x14ac:dyDescent="0.25">
      <c r="B7123" s="18">
        <v>2012</v>
      </c>
      <c r="C7123" s="18" t="s">
        <v>8</v>
      </c>
      <c r="D7123" s="18" t="s">
        <v>1347</v>
      </c>
      <c r="E7123" s="18" t="s">
        <v>3533</v>
      </c>
      <c r="F7123" s="18" t="s">
        <v>3550</v>
      </c>
      <c r="G7123" s="18">
        <v>384</v>
      </c>
      <c r="H7123" s="18">
        <v>1.92</v>
      </c>
      <c r="I7123" s="18">
        <v>2.81</v>
      </c>
      <c r="Q7123"/>
    </row>
    <row r="7124" spans="2:17" x14ac:dyDescent="0.25">
      <c r="B7124" s="18">
        <v>2012</v>
      </c>
      <c r="C7124" s="18" t="s">
        <v>8</v>
      </c>
      <c r="D7124" s="18" t="s">
        <v>205</v>
      </c>
      <c r="E7124" s="18" t="s">
        <v>3551</v>
      </c>
      <c r="F7124" s="18" t="s">
        <v>3552</v>
      </c>
      <c r="G7124" s="18">
        <v>936</v>
      </c>
      <c r="H7124" s="18">
        <v>1.27</v>
      </c>
      <c r="I7124" s="18">
        <v>1.68</v>
      </c>
      <c r="Q7124"/>
    </row>
    <row r="7125" spans="2:17" x14ac:dyDescent="0.25">
      <c r="B7125" s="18">
        <v>2012</v>
      </c>
      <c r="C7125" s="18" t="s">
        <v>8</v>
      </c>
      <c r="D7125" s="18" t="s">
        <v>205</v>
      </c>
      <c r="E7125" s="18" t="s">
        <v>3551</v>
      </c>
      <c r="F7125" s="18" t="s">
        <v>3553</v>
      </c>
      <c r="G7125" s="18">
        <v>996</v>
      </c>
      <c r="H7125" s="18">
        <v>1.1399999999999999</v>
      </c>
      <c r="I7125" s="18">
        <v>1.82</v>
      </c>
      <c r="Q7125"/>
    </row>
    <row r="7126" spans="2:17" x14ac:dyDescent="0.25">
      <c r="B7126" s="18">
        <v>2012</v>
      </c>
      <c r="C7126" s="18" t="s">
        <v>8</v>
      </c>
      <c r="D7126" s="18" t="s">
        <v>205</v>
      </c>
      <c r="E7126" s="18" t="s">
        <v>3551</v>
      </c>
      <c r="F7126" s="18" t="s">
        <v>3554</v>
      </c>
      <c r="G7126" s="18">
        <v>888</v>
      </c>
      <c r="H7126" s="18">
        <v>1.1599999999999999</v>
      </c>
      <c r="I7126" s="18">
        <v>1.67</v>
      </c>
      <c r="Q7126"/>
    </row>
    <row r="7127" spans="2:17" x14ac:dyDescent="0.25">
      <c r="B7127" s="18">
        <v>2012</v>
      </c>
      <c r="C7127" s="18" t="s">
        <v>8</v>
      </c>
      <c r="D7127" s="18" t="s">
        <v>205</v>
      </c>
      <c r="E7127" s="18" t="s">
        <v>3551</v>
      </c>
      <c r="F7127" s="18" t="s">
        <v>3555</v>
      </c>
      <c r="G7127" s="18">
        <v>1140</v>
      </c>
      <c r="H7127" s="18">
        <v>1.34</v>
      </c>
      <c r="I7127" s="18">
        <v>1.69</v>
      </c>
      <c r="Q7127"/>
    </row>
    <row r="7128" spans="2:17" x14ac:dyDescent="0.25">
      <c r="B7128" s="18">
        <v>2012</v>
      </c>
      <c r="C7128" s="18" t="s">
        <v>8</v>
      </c>
      <c r="D7128" s="18" t="s">
        <v>205</v>
      </c>
      <c r="E7128" s="18" t="s">
        <v>3551</v>
      </c>
      <c r="F7128" s="18" t="s">
        <v>3556</v>
      </c>
      <c r="G7128" s="18">
        <v>768</v>
      </c>
      <c r="H7128" s="18">
        <v>1.49</v>
      </c>
      <c r="I7128" s="18">
        <v>1.9</v>
      </c>
      <c r="Q7128"/>
    </row>
    <row r="7129" spans="2:17" x14ac:dyDescent="0.25">
      <c r="B7129" s="18">
        <v>2012</v>
      </c>
      <c r="C7129" s="18" t="s">
        <v>8</v>
      </c>
      <c r="D7129" s="18" t="s">
        <v>164</v>
      </c>
      <c r="E7129" s="18" t="s">
        <v>3557</v>
      </c>
      <c r="F7129" s="18" t="s">
        <v>3558</v>
      </c>
      <c r="G7129" s="18">
        <v>396</v>
      </c>
      <c r="H7129" s="18">
        <v>4.43</v>
      </c>
      <c r="I7129" s="18">
        <v>5.36</v>
      </c>
      <c r="Q7129"/>
    </row>
    <row r="7130" spans="2:17" x14ac:dyDescent="0.25">
      <c r="B7130" s="18">
        <v>2012</v>
      </c>
      <c r="C7130" s="18" t="s">
        <v>8</v>
      </c>
      <c r="D7130" s="18" t="s">
        <v>164</v>
      </c>
      <c r="E7130" s="18" t="s">
        <v>3557</v>
      </c>
      <c r="F7130" s="18" t="s">
        <v>3559</v>
      </c>
      <c r="G7130" s="18">
        <v>264</v>
      </c>
      <c r="H7130" s="18">
        <v>4.34</v>
      </c>
      <c r="I7130" s="18">
        <v>5.16</v>
      </c>
      <c r="Q7130"/>
    </row>
    <row r="7131" spans="2:17" x14ac:dyDescent="0.25">
      <c r="B7131" s="18">
        <v>2012</v>
      </c>
      <c r="C7131" s="18" t="s">
        <v>8</v>
      </c>
      <c r="D7131" s="18" t="s">
        <v>164</v>
      </c>
      <c r="E7131" s="18" t="s">
        <v>3557</v>
      </c>
      <c r="F7131" s="18" t="s">
        <v>3560</v>
      </c>
      <c r="G7131" s="18">
        <v>432</v>
      </c>
      <c r="H7131" s="18">
        <v>4.22</v>
      </c>
      <c r="I7131" s="18">
        <v>5.16</v>
      </c>
      <c r="Q7131"/>
    </row>
    <row r="7132" spans="2:17" x14ac:dyDescent="0.25">
      <c r="B7132" s="18">
        <v>2012</v>
      </c>
      <c r="C7132" s="18" t="s">
        <v>8</v>
      </c>
      <c r="D7132" s="18" t="s">
        <v>164</v>
      </c>
      <c r="E7132" s="18" t="s">
        <v>3557</v>
      </c>
      <c r="F7132" s="18" t="s">
        <v>3561</v>
      </c>
      <c r="G7132" s="18">
        <v>444</v>
      </c>
      <c r="H7132" s="18">
        <v>4.87</v>
      </c>
      <c r="I7132" s="18">
        <v>5.01</v>
      </c>
      <c r="Q7132"/>
    </row>
    <row r="7133" spans="2:17" x14ac:dyDescent="0.25">
      <c r="B7133" s="18">
        <v>2012</v>
      </c>
      <c r="C7133" s="18" t="s">
        <v>8</v>
      </c>
      <c r="D7133" s="18" t="s">
        <v>164</v>
      </c>
      <c r="E7133" s="18" t="s">
        <v>3557</v>
      </c>
      <c r="F7133" s="18" t="s">
        <v>3562</v>
      </c>
      <c r="G7133" s="18">
        <v>516</v>
      </c>
      <c r="H7133" s="18">
        <v>4.01</v>
      </c>
      <c r="I7133" s="18">
        <v>5.16</v>
      </c>
      <c r="Q7133"/>
    </row>
    <row r="7134" spans="2:17" x14ac:dyDescent="0.25">
      <c r="B7134" s="18">
        <v>2012</v>
      </c>
      <c r="C7134" s="18" t="s">
        <v>8</v>
      </c>
      <c r="D7134" s="18" t="s">
        <v>164</v>
      </c>
      <c r="E7134" s="18" t="s">
        <v>3557</v>
      </c>
      <c r="F7134" s="18" t="s">
        <v>3563</v>
      </c>
      <c r="G7134" s="18">
        <v>252</v>
      </c>
      <c r="H7134" s="18">
        <v>4.28</v>
      </c>
      <c r="I7134" s="18">
        <v>5.09</v>
      </c>
      <c r="Q7134"/>
    </row>
    <row r="7135" spans="2:17" x14ac:dyDescent="0.25">
      <c r="B7135" s="18">
        <v>2012</v>
      </c>
      <c r="C7135" s="18" t="s">
        <v>8</v>
      </c>
      <c r="D7135" s="18" t="s">
        <v>164</v>
      </c>
      <c r="E7135" s="18" t="s">
        <v>3557</v>
      </c>
      <c r="F7135" s="18" t="s">
        <v>3564</v>
      </c>
      <c r="G7135" s="18">
        <v>456</v>
      </c>
      <c r="H7135" s="18">
        <v>4.3499999999999996</v>
      </c>
      <c r="I7135" s="18">
        <v>5.29</v>
      </c>
      <c r="Q7135"/>
    </row>
    <row r="7136" spans="2:17" x14ac:dyDescent="0.25">
      <c r="B7136" s="18">
        <v>2012</v>
      </c>
      <c r="C7136" s="18" t="s">
        <v>8</v>
      </c>
      <c r="D7136" s="18" t="s">
        <v>164</v>
      </c>
      <c r="E7136" s="18" t="s">
        <v>3557</v>
      </c>
      <c r="F7136" s="18" t="s">
        <v>3565</v>
      </c>
      <c r="G7136" s="18">
        <v>432</v>
      </c>
      <c r="H7136" s="18">
        <v>4.12</v>
      </c>
      <c r="I7136" s="18">
        <v>5.3</v>
      </c>
      <c r="Q7136"/>
    </row>
    <row r="7137" spans="2:17" x14ac:dyDescent="0.25">
      <c r="B7137" s="18">
        <v>2012</v>
      </c>
      <c r="C7137" s="18" t="s">
        <v>8</v>
      </c>
      <c r="D7137" s="18" t="s">
        <v>164</v>
      </c>
      <c r="E7137" s="18" t="s">
        <v>3557</v>
      </c>
      <c r="F7137" s="18" t="s">
        <v>3566</v>
      </c>
      <c r="G7137" s="18">
        <v>540</v>
      </c>
      <c r="H7137" s="18">
        <v>4.45</v>
      </c>
      <c r="I7137" s="18">
        <v>5.24</v>
      </c>
      <c r="Q7137"/>
    </row>
    <row r="7138" spans="2:17" x14ac:dyDescent="0.25">
      <c r="B7138" s="18">
        <v>2012</v>
      </c>
      <c r="C7138" s="18" t="s">
        <v>8</v>
      </c>
      <c r="D7138" s="18" t="s">
        <v>164</v>
      </c>
      <c r="E7138" s="18" t="s">
        <v>3557</v>
      </c>
      <c r="F7138" s="18" t="s">
        <v>3567</v>
      </c>
      <c r="G7138" s="18">
        <v>396</v>
      </c>
      <c r="H7138" s="18">
        <v>4.58</v>
      </c>
      <c r="I7138" s="18">
        <v>5.25</v>
      </c>
      <c r="Q7138"/>
    </row>
    <row r="7139" spans="2:17" x14ac:dyDescent="0.25">
      <c r="B7139" s="18">
        <v>2012</v>
      </c>
      <c r="C7139" s="18" t="s">
        <v>8</v>
      </c>
      <c r="D7139" s="18" t="s">
        <v>164</v>
      </c>
      <c r="E7139" s="18" t="s">
        <v>3557</v>
      </c>
      <c r="F7139" s="18" t="s">
        <v>3568</v>
      </c>
      <c r="G7139" s="18">
        <v>384</v>
      </c>
      <c r="H7139" s="18">
        <v>4.37</v>
      </c>
      <c r="I7139" s="18">
        <v>5.09</v>
      </c>
      <c r="Q7139"/>
    </row>
    <row r="7140" spans="2:17" x14ac:dyDescent="0.25">
      <c r="B7140" s="18">
        <v>2012</v>
      </c>
      <c r="C7140" s="18" t="s">
        <v>8</v>
      </c>
      <c r="D7140" s="18" t="s">
        <v>164</v>
      </c>
      <c r="E7140" s="18" t="s">
        <v>3557</v>
      </c>
      <c r="F7140" s="18" t="s">
        <v>3569</v>
      </c>
      <c r="G7140" s="18">
        <v>600</v>
      </c>
      <c r="H7140" s="18">
        <v>4.3600000000000003</v>
      </c>
      <c r="I7140" s="18">
        <v>5.32</v>
      </c>
      <c r="Q7140"/>
    </row>
    <row r="7141" spans="2:17" x14ac:dyDescent="0.25">
      <c r="B7141" s="18">
        <v>2012</v>
      </c>
      <c r="C7141" s="18" t="s">
        <v>8</v>
      </c>
      <c r="D7141" s="18" t="s">
        <v>164</v>
      </c>
      <c r="E7141" s="18" t="s">
        <v>3557</v>
      </c>
      <c r="F7141" s="18" t="s">
        <v>3570</v>
      </c>
      <c r="G7141" s="18">
        <v>648</v>
      </c>
      <c r="H7141" s="18">
        <v>4.97</v>
      </c>
      <c r="I7141" s="18">
        <v>5.39</v>
      </c>
      <c r="Q7141"/>
    </row>
    <row r="7142" spans="2:17" x14ac:dyDescent="0.25">
      <c r="B7142" s="18">
        <v>2012</v>
      </c>
      <c r="C7142" s="18" t="s">
        <v>8</v>
      </c>
      <c r="D7142" s="18" t="s">
        <v>164</v>
      </c>
      <c r="E7142" s="18" t="s">
        <v>3557</v>
      </c>
      <c r="F7142" s="18" t="s">
        <v>3571</v>
      </c>
      <c r="G7142" s="18">
        <v>492</v>
      </c>
      <c r="H7142" s="18">
        <v>4.59</v>
      </c>
      <c r="I7142" s="18">
        <v>5.05</v>
      </c>
      <c r="Q7142"/>
    </row>
    <row r="7143" spans="2:17" x14ac:dyDescent="0.25">
      <c r="B7143" s="18">
        <v>2012</v>
      </c>
      <c r="C7143" s="18" t="s">
        <v>8</v>
      </c>
      <c r="D7143" s="18" t="s">
        <v>164</v>
      </c>
      <c r="E7143" s="18" t="s">
        <v>3557</v>
      </c>
      <c r="F7143" s="18" t="s">
        <v>3572</v>
      </c>
      <c r="G7143" s="18">
        <v>612</v>
      </c>
      <c r="H7143" s="18">
        <v>4.3099999999999996</v>
      </c>
      <c r="I7143" s="18">
        <v>5.09</v>
      </c>
      <c r="Q7143"/>
    </row>
    <row r="7144" spans="2:17" x14ac:dyDescent="0.25">
      <c r="B7144" s="18">
        <v>2012</v>
      </c>
      <c r="C7144" s="18" t="s">
        <v>8</v>
      </c>
      <c r="D7144" s="18" t="s">
        <v>164</v>
      </c>
      <c r="E7144" s="18" t="s">
        <v>3557</v>
      </c>
      <c r="F7144" s="18" t="s">
        <v>3573</v>
      </c>
      <c r="G7144" s="18">
        <v>576</v>
      </c>
      <c r="H7144" s="18">
        <v>4.09</v>
      </c>
      <c r="I7144" s="18">
        <v>5.15</v>
      </c>
      <c r="Q7144"/>
    </row>
    <row r="7145" spans="2:17" x14ac:dyDescent="0.25">
      <c r="B7145" s="18">
        <v>2012</v>
      </c>
      <c r="C7145" s="18" t="s">
        <v>8</v>
      </c>
      <c r="D7145" s="18" t="s">
        <v>164</v>
      </c>
      <c r="E7145" s="18" t="s">
        <v>3557</v>
      </c>
      <c r="F7145" s="18" t="s">
        <v>3574</v>
      </c>
      <c r="G7145" s="18">
        <v>432</v>
      </c>
      <c r="H7145" s="18">
        <v>4.79</v>
      </c>
      <c r="I7145" s="18">
        <v>5.25</v>
      </c>
      <c r="Q7145"/>
    </row>
    <row r="7146" spans="2:17" x14ac:dyDescent="0.25">
      <c r="B7146" s="18">
        <v>2012</v>
      </c>
      <c r="C7146" s="18" t="s">
        <v>8</v>
      </c>
      <c r="D7146" s="18" t="s">
        <v>164</v>
      </c>
      <c r="E7146" s="18" t="s">
        <v>3557</v>
      </c>
      <c r="F7146" s="18" t="s">
        <v>3575</v>
      </c>
      <c r="G7146" s="18">
        <v>528</v>
      </c>
      <c r="H7146" s="18">
        <v>4.3</v>
      </c>
      <c r="I7146" s="18">
        <v>5.12</v>
      </c>
      <c r="Q7146"/>
    </row>
    <row r="7147" spans="2:17" x14ac:dyDescent="0.25">
      <c r="B7147" s="18">
        <v>2012</v>
      </c>
      <c r="C7147" s="18" t="s">
        <v>8</v>
      </c>
      <c r="D7147" s="18" t="s">
        <v>164</v>
      </c>
      <c r="E7147" s="18" t="s">
        <v>3557</v>
      </c>
      <c r="F7147" s="18" t="s">
        <v>3576</v>
      </c>
      <c r="G7147" s="18">
        <v>348</v>
      </c>
      <c r="H7147" s="18">
        <v>4.63</v>
      </c>
      <c r="I7147" s="18">
        <v>5.21</v>
      </c>
      <c r="Q7147"/>
    </row>
    <row r="7148" spans="2:17" x14ac:dyDescent="0.25">
      <c r="B7148" s="18">
        <v>2012</v>
      </c>
      <c r="C7148" s="18" t="s">
        <v>8</v>
      </c>
      <c r="D7148" s="18" t="s">
        <v>164</v>
      </c>
      <c r="E7148" s="18" t="s">
        <v>3557</v>
      </c>
      <c r="F7148" s="18" t="s">
        <v>3577</v>
      </c>
      <c r="G7148" s="18">
        <v>396</v>
      </c>
      <c r="H7148" s="18">
        <v>4.04</v>
      </c>
      <c r="I7148" s="18">
        <v>5.15</v>
      </c>
      <c r="Q7148"/>
    </row>
    <row r="7149" spans="2:17" x14ac:dyDescent="0.25">
      <c r="B7149" s="18">
        <v>2012</v>
      </c>
      <c r="C7149" s="18" t="s">
        <v>8</v>
      </c>
      <c r="D7149" s="18" t="s">
        <v>164</v>
      </c>
      <c r="E7149" s="18" t="s">
        <v>3557</v>
      </c>
      <c r="F7149" s="18" t="s">
        <v>3578</v>
      </c>
      <c r="G7149" s="18">
        <v>432</v>
      </c>
      <c r="H7149" s="18">
        <v>4.9800000000000004</v>
      </c>
      <c r="I7149" s="18">
        <v>5.36</v>
      </c>
      <c r="Q7149"/>
    </row>
    <row r="7150" spans="2:17" x14ac:dyDescent="0.25">
      <c r="B7150" s="18">
        <v>2012</v>
      </c>
      <c r="C7150" s="18" t="s">
        <v>8</v>
      </c>
      <c r="D7150" s="18" t="s">
        <v>164</v>
      </c>
      <c r="E7150" s="18" t="s">
        <v>3557</v>
      </c>
      <c r="F7150" s="18" t="s">
        <v>3579</v>
      </c>
      <c r="G7150" s="18">
        <v>432</v>
      </c>
      <c r="H7150" s="18">
        <v>4.3</v>
      </c>
      <c r="I7150" s="18">
        <v>5.3</v>
      </c>
      <c r="Q7150"/>
    </row>
    <row r="7151" spans="2:17" x14ac:dyDescent="0.25">
      <c r="B7151" s="18">
        <v>2012</v>
      </c>
      <c r="C7151" s="18" t="s">
        <v>8</v>
      </c>
      <c r="D7151" s="18" t="s">
        <v>164</v>
      </c>
      <c r="E7151" s="18" t="s">
        <v>3557</v>
      </c>
      <c r="F7151" s="18" t="s">
        <v>3580</v>
      </c>
      <c r="G7151" s="18">
        <v>372</v>
      </c>
      <c r="H7151" s="18">
        <v>4.8899999999999997</v>
      </c>
      <c r="I7151" s="18">
        <v>5.23</v>
      </c>
      <c r="Q7151"/>
    </row>
    <row r="7152" spans="2:17" x14ac:dyDescent="0.25">
      <c r="B7152" s="18">
        <v>2012</v>
      </c>
      <c r="C7152" s="18" t="s">
        <v>8</v>
      </c>
      <c r="D7152" s="18" t="s">
        <v>164</v>
      </c>
      <c r="E7152" s="18" t="s">
        <v>3557</v>
      </c>
      <c r="F7152" s="18" t="s">
        <v>3581</v>
      </c>
      <c r="G7152" s="18">
        <v>528</v>
      </c>
      <c r="H7152" s="18">
        <v>4.0599999999999996</v>
      </c>
      <c r="I7152" s="18">
        <v>5.37</v>
      </c>
      <c r="Q7152"/>
    </row>
    <row r="7153" spans="2:17" x14ac:dyDescent="0.25">
      <c r="B7153" s="18">
        <v>2012</v>
      </c>
      <c r="C7153" s="18" t="s">
        <v>8</v>
      </c>
      <c r="D7153" s="18" t="s">
        <v>164</v>
      </c>
      <c r="E7153" s="18" t="s">
        <v>3557</v>
      </c>
      <c r="F7153" s="18" t="s">
        <v>3582</v>
      </c>
      <c r="G7153" s="18">
        <v>372</v>
      </c>
      <c r="H7153" s="18">
        <v>4.66</v>
      </c>
      <c r="I7153" s="18">
        <v>5.31</v>
      </c>
      <c r="Q7153"/>
    </row>
    <row r="7154" spans="2:17" x14ac:dyDescent="0.25">
      <c r="B7154" s="18">
        <v>2012</v>
      </c>
      <c r="C7154" s="18" t="s">
        <v>8</v>
      </c>
      <c r="D7154" s="18" t="s">
        <v>164</v>
      </c>
      <c r="E7154" s="18" t="s">
        <v>3557</v>
      </c>
      <c r="F7154" s="18" t="s">
        <v>3583</v>
      </c>
      <c r="G7154" s="18">
        <v>504</v>
      </c>
      <c r="H7154" s="18">
        <v>4.8099999999999996</v>
      </c>
      <c r="I7154" s="18">
        <v>5.36</v>
      </c>
      <c r="Q7154"/>
    </row>
    <row r="7155" spans="2:17" x14ac:dyDescent="0.25">
      <c r="B7155" s="18">
        <v>2012</v>
      </c>
      <c r="C7155" s="18" t="s">
        <v>8</v>
      </c>
      <c r="D7155" s="18" t="s">
        <v>164</v>
      </c>
      <c r="E7155" s="18" t="s">
        <v>3557</v>
      </c>
      <c r="F7155" s="18" t="s">
        <v>3584</v>
      </c>
      <c r="G7155" s="18">
        <v>420</v>
      </c>
      <c r="H7155" s="18">
        <v>4.87</v>
      </c>
      <c r="I7155" s="18">
        <v>5.08</v>
      </c>
      <c r="Q7155"/>
    </row>
    <row r="7156" spans="2:17" x14ac:dyDescent="0.25">
      <c r="B7156" s="18">
        <v>2012</v>
      </c>
      <c r="C7156" s="18" t="s">
        <v>8</v>
      </c>
      <c r="D7156" s="18" t="s">
        <v>164</v>
      </c>
      <c r="E7156" s="18" t="s">
        <v>3557</v>
      </c>
      <c r="F7156" s="18" t="s">
        <v>3585</v>
      </c>
      <c r="G7156" s="18">
        <v>540</v>
      </c>
      <c r="H7156" s="18">
        <v>4.6399999999999997</v>
      </c>
      <c r="I7156" s="18">
        <v>5.39</v>
      </c>
      <c r="Q7156"/>
    </row>
    <row r="7157" spans="2:17" x14ac:dyDescent="0.25">
      <c r="B7157" s="18">
        <v>2012</v>
      </c>
      <c r="C7157" s="18" t="s">
        <v>8</v>
      </c>
      <c r="D7157" s="18" t="s">
        <v>164</v>
      </c>
      <c r="E7157" s="18" t="s">
        <v>3557</v>
      </c>
      <c r="F7157" s="18" t="s">
        <v>3586</v>
      </c>
      <c r="G7157" s="18">
        <v>636</v>
      </c>
      <c r="H7157" s="18">
        <v>4.0199999999999996</v>
      </c>
      <c r="I7157" s="18">
        <v>5.32</v>
      </c>
      <c r="Q7157"/>
    </row>
    <row r="7158" spans="2:17" x14ac:dyDescent="0.25">
      <c r="B7158" s="18">
        <v>2012</v>
      </c>
      <c r="C7158" s="18" t="s">
        <v>8</v>
      </c>
      <c r="D7158" s="18" t="s">
        <v>164</v>
      </c>
      <c r="E7158" s="18" t="s">
        <v>3557</v>
      </c>
      <c r="F7158" s="18" t="s">
        <v>3587</v>
      </c>
      <c r="G7158" s="18">
        <v>264</v>
      </c>
      <c r="H7158" s="18">
        <v>4.82</v>
      </c>
      <c r="I7158" s="18">
        <v>5.0599999999999996</v>
      </c>
      <c r="Q7158"/>
    </row>
    <row r="7159" spans="2:17" x14ac:dyDescent="0.25">
      <c r="B7159" s="18">
        <v>2012</v>
      </c>
      <c r="C7159" s="18" t="s">
        <v>8</v>
      </c>
      <c r="D7159" s="18" t="s">
        <v>164</v>
      </c>
      <c r="E7159" s="18" t="s">
        <v>3557</v>
      </c>
      <c r="F7159" s="18" t="s">
        <v>3588</v>
      </c>
      <c r="G7159" s="18">
        <v>600</v>
      </c>
      <c r="H7159" s="18">
        <v>4</v>
      </c>
      <c r="I7159" s="18">
        <v>5.27</v>
      </c>
      <c r="Q7159"/>
    </row>
    <row r="7160" spans="2:17" x14ac:dyDescent="0.25">
      <c r="B7160" s="18">
        <v>2012</v>
      </c>
      <c r="C7160" s="18" t="s">
        <v>8</v>
      </c>
      <c r="D7160" s="18" t="s">
        <v>164</v>
      </c>
      <c r="E7160" s="18" t="s">
        <v>3557</v>
      </c>
      <c r="F7160" s="18" t="s">
        <v>3589</v>
      </c>
      <c r="G7160" s="18">
        <v>444</v>
      </c>
      <c r="H7160" s="18">
        <v>4.54</v>
      </c>
      <c r="I7160" s="18">
        <v>5.16</v>
      </c>
      <c r="Q7160"/>
    </row>
    <row r="7161" spans="2:17" x14ac:dyDescent="0.25">
      <c r="B7161" s="18">
        <v>2012</v>
      </c>
      <c r="C7161" s="18" t="s">
        <v>8</v>
      </c>
      <c r="D7161" s="18" t="s">
        <v>164</v>
      </c>
      <c r="E7161" s="18" t="s">
        <v>3557</v>
      </c>
      <c r="F7161" s="18" t="s">
        <v>3590</v>
      </c>
      <c r="G7161" s="18">
        <v>468</v>
      </c>
      <c r="H7161" s="18">
        <v>4.99</v>
      </c>
      <c r="I7161" s="18">
        <v>5.3</v>
      </c>
      <c r="Q7161"/>
    </row>
    <row r="7162" spans="2:17" x14ac:dyDescent="0.25">
      <c r="B7162" s="18">
        <v>2012</v>
      </c>
      <c r="C7162" s="18" t="s">
        <v>8</v>
      </c>
      <c r="D7162" s="18" t="s">
        <v>94</v>
      </c>
      <c r="E7162" s="18" t="s">
        <v>3591</v>
      </c>
      <c r="F7162" s="18" t="s">
        <v>3592</v>
      </c>
      <c r="G7162" s="18">
        <v>7560</v>
      </c>
      <c r="H7162" s="18">
        <v>0.91</v>
      </c>
      <c r="I7162" s="18">
        <v>1.19</v>
      </c>
      <c r="Q7162"/>
    </row>
    <row r="7163" spans="2:17" x14ac:dyDescent="0.25">
      <c r="B7163" s="18">
        <v>2012</v>
      </c>
      <c r="C7163" s="18" t="s">
        <v>8</v>
      </c>
      <c r="D7163" s="18" t="s">
        <v>94</v>
      </c>
      <c r="E7163" s="18" t="s">
        <v>3591</v>
      </c>
      <c r="F7163" s="18" t="s">
        <v>3593</v>
      </c>
      <c r="G7163" s="18">
        <v>7236</v>
      </c>
      <c r="H7163" s="18">
        <v>0.52</v>
      </c>
      <c r="I7163" s="18">
        <v>1.2</v>
      </c>
      <c r="Q7163"/>
    </row>
    <row r="7164" spans="2:17" x14ac:dyDescent="0.25">
      <c r="B7164" s="18">
        <v>2012</v>
      </c>
      <c r="C7164" s="18" t="s">
        <v>8</v>
      </c>
      <c r="D7164" s="18" t="s">
        <v>205</v>
      </c>
      <c r="E7164" s="18" t="s">
        <v>3594</v>
      </c>
      <c r="F7164" s="18" t="s">
        <v>3595</v>
      </c>
      <c r="G7164" s="18">
        <v>996</v>
      </c>
      <c r="H7164" s="18">
        <v>1.24</v>
      </c>
      <c r="I7164" s="18">
        <v>1.61</v>
      </c>
      <c r="Q7164"/>
    </row>
    <row r="7165" spans="2:17" x14ac:dyDescent="0.25">
      <c r="B7165" s="18">
        <v>2012</v>
      </c>
      <c r="C7165" s="18" t="s">
        <v>8</v>
      </c>
      <c r="D7165" s="18" t="s">
        <v>205</v>
      </c>
      <c r="E7165" s="18" t="s">
        <v>3594</v>
      </c>
      <c r="F7165" s="18" t="s">
        <v>3596</v>
      </c>
      <c r="G7165" s="18">
        <v>972</v>
      </c>
      <c r="H7165" s="18">
        <v>1.48</v>
      </c>
      <c r="I7165" s="18">
        <v>1.74</v>
      </c>
      <c r="Q7165"/>
    </row>
    <row r="7166" spans="2:17" x14ac:dyDescent="0.25">
      <c r="B7166" s="18">
        <v>2012</v>
      </c>
      <c r="C7166" s="18" t="s">
        <v>8</v>
      </c>
      <c r="D7166" s="18" t="s">
        <v>205</v>
      </c>
      <c r="E7166" s="18" t="s">
        <v>3594</v>
      </c>
      <c r="F7166" s="18" t="s">
        <v>3597</v>
      </c>
      <c r="G7166" s="18">
        <v>792</v>
      </c>
      <c r="H7166" s="18">
        <v>1.46</v>
      </c>
      <c r="I7166" s="18">
        <v>1.6</v>
      </c>
      <c r="Q7166"/>
    </row>
    <row r="7167" spans="2:17" x14ac:dyDescent="0.25">
      <c r="B7167" s="18">
        <v>2012</v>
      </c>
      <c r="C7167" s="18" t="s">
        <v>8</v>
      </c>
      <c r="D7167" s="18" t="s">
        <v>205</v>
      </c>
      <c r="E7167" s="18" t="s">
        <v>3594</v>
      </c>
      <c r="F7167" s="18" t="s">
        <v>3598</v>
      </c>
      <c r="G7167" s="18">
        <v>636</v>
      </c>
      <c r="H7167" s="18">
        <v>1.47</v>
      </c>
      <c r="I7167" s="18">
        <v>1.75</v>
      </c>
      <c r="Q7167"/>
    </row>
    <row r="7168" spans="2:17" x14ac:dyDescent="0.25">
      <c r="B7168" s="18">
        <v>2012</v>
      </c>
      <c r="C7168" s="18" t="s">
        <v>8</v>
      </c>
      <c r="D7168" s="18" t="s">
        <v>205</v>
      </c>
      <c r="E7168" s="18" t="s">
        <v>3594</v>
      </c>
      <c r="F7168" s="18" t="s">
        <v>3599</v>
      </c>
      <c r="G7168" s="18">
        <v>1092</v>
      </c>
      <c r="H7168" s="18">
        <v>1.23</v>
      </c>
      <c r="I7168" s="18">
        <v>1.67</v>
      </c>
      <c r="Q7168"/>
    </row>
    <row r="7169" spans="2:17" x14ac:dyDescent="0.25">
      <c r="B7169" s="18">
        <v>2012</v>
      </c>
      <c r="C7169" s="18" t="s">
        <v>8</v>
      </c>
      <c r="D7169" s="18" t="s">
        <v>205</v>
      </c>
      <c r="E7169" s="18" t="s">
        <v>3594</v>
      </c>
      <c r="F7169" s="18" t="s">
        <v>3600</v>
      </c>
      <c r="G7169" s="18">
        <v>624</v>
      </c>
      <c r="H7169" s="18">
        <v>1.47</v>
      </c>
      <c r="I7169" s="18">
        <v>1.62</v>
      </c>
      <c r="Q7169"/>
    </row>
    <row r="7170" spans="2:17" x14ac:dyDescent="0.25">
      <c r="B7170" s="18">
        <v>2012</v>
      </c>
      <c r="C7170" s="18" t="s">
        <v>8</v>
      </c>
      <c r="D7170" s="18" t="s">
        <v>160</v>
      </c>
      <c r="E7170" s="18" t="s">
        <v>3601</v>
      </c>
      <c r="F7170" s="18" t="s">
        <v>3602</v>
      </c>
      <c r="G7170" s="18">
        <v>168</v>
      </c>
      <c r="H7170" s="18">
        <v>1.04</v>
      </c>
      <c r="I7170" s="18">
        <v>1.38</v>
      </c>
      <c r="Q7170"/>
    </row>
    <row r="7171" spans="2:17" x14ac:dyDescent="0.25">
      <c r="B7171" s="18">
        <v>2012</v>
      </c>
      <c r="C7171" s="18" t="s">
        <v>2754</v>
      </c>
      <c r="D7171" s="18" t="s">
        <v>2756</v>
      </c>
      <c r="E7171" s="18" t="s">
        <v>3603</v>
      </c>
      <c r="F7171" s="18" t="s">
        <v>3604</v>
      </c>
      <c r="G7171" s="18">
        <v>1668</v>
      </c>
      <c r="H7171" s="18">
        <v>0.6</v>
      </c>
      <c r="I7171" s="18">
        <v>1.07</v>
      </c>
      <c r="Q7171"/>
    </row>
    <row r="7172" spans="2:17" x14ac:dyDescent="0.25">
      <c r="B7172" s="18">
        <v>2012</v>
      </c>
      <c r="C7172" s="18" t="s">
        <v>2754</v>
      </c>
      <c r="D7172" s="18" t="s">
        <v>2756</v>
      </c>
      <c r="E7172" s="18" t="s">
        <v>3603</v>
      </c>
      <c r="F7172" s="18" t="s">
        <v>3605</v>
      </c>
      <c r="G7172" s="18">
        <v>1500</v>
      </c>
      <c r="H7172" s="18">
        <v>0.71</v>
      </c>
      <c r="I7172" s="18">
        <v>1.17</v>
      </c>
      <c r="Q7172"/>
    </row>
    <row r="7173" spans="2:17" x14ac:dyDescent="0.25">
      <c r="B7173" s="18">
        <v>2012</v>
      </c>
      <c r="C7173" s="18" t="s">
        <v>2754</v>
      </c>
      <c r="D7173" s="18" t="s">
        <v>2756</v>
      </c>
      <c r="E7173" s="18" t="s">
        <v>3603</v>
      </c>
      <c r="F7173" s="18" t="s">
        <v>3606</v>
      </c>
      <c r="G7173" s="18">
        <v>1344</v>
      </c>
      <c r="H7173" s="18">
        <v>0.87</v>
      </c>
      <c r="I7173" s="18">
        <v>1.1599999999999999</v>
      </c>
      <c r="Q7173"/>
    </row>
    <row r="7174" spans="2:17" x14ac:dyDescent="0.25">
      <c r="B7174" s="18">
        <v>2012</v>
      </c>
      <c r="C7174" s="18" t="s">
        <v>2754</v>
      </c>
      <c r="D7174" s="18" t="s">
        <v>2756</v>
      </c>
      <c r="E7174" s="18" t="s">
        <v>3603</v>
      </c>
      <c r="F7174" s="18" t="s">
        <v>3607</v>
      </c>
      <c r="G7174" s="18">
        <v>1440</v>
      </c>
      <c r="H7174" s="18">
        <v>0.84</v>
      </c>
      <c r="I7174" s="18">
        <v>1.18</v>
      </c>
      <c r="Q7174"/>
    </row>
    <row r="7175" spans="2:17" x14ac:dyDescent="0.25">
      <c r="B7175" s="18">
        <v>2012</v>
      </c>
      <c r="C7175" s="18" t="s">
        <v>2754</v>
      </c>
      <c r="D7175" s="18" t="s">
        <v>2756</v>
      </c>
      <c r="E7175" s="18" t="s">
        <v>3603</v>
      </c>
      <c r="F7175" s="18" t="s">
        <v>3608</v>
      </c>
      <c r="G7175" s="18">
        <v>1416</v>
      </c>
      <c r="H7175" s="18">
        <v>0.79</v>
      </c>
      <c r="I7175" s="18">
        <v>0.97</v>
      </c>
      <c r="Q7175"/>
    </row>
    <row r="7176" spans="2:17" x14ac:dyDescent="0.25">
      <c r="B7176" s="18">
        <v>2012</v>
      </c>
      <c r="C7176" s="18" t="s">
        <v>2754</v>
      </c>
      <c r="D7176" s="18" t="s">
        <v>2756</v>
      </c>
      <c r="E7176" s="18" t="s">
        <v>3603</v>
      </c>
      <c r="F7176" s="18" t="s">
        <v>3609</v>
      </c>
      <c r="G7176" s="18">
        <v>1404</v>
      </c>
      <c r="H7176" s="18">
        <v>0.63</v>
      </c>
      <c r="I7176" s="18">
        <v>0.96</v>
      </c>
      <c r="Q7176"/>
    </row>
    <row r="7177" spans="2:17" x14ac:dyDescent="0.25">
      <c r="B7177" s="18">
        <v>2012</v>
      </c>
      <c r="C7177" s="18" t="s">
        <v>2754</v>
      </c>
      <c r="D7177" s="18" t="s">
        <v>2756</v>
      </c>
      <c r="E7177" s="18" t="s">
        <v>3603</v>
      </c>
      <c r="F7177" s="18" t="s">
        <v>3610</v>
      </c>
      <c r="G7177" s="18">
        <v>1536</v>
      </c>
      <c r="H7177" s="18">
        <v>0.66</v>
      </c>
      <c r="I7177" s="18">
        <v>1.01</v>
      </c>
      <c r="Q7177"/>
    </row>
    <row r="7178" spans="2:17" x14ac:dyDescent="0.25">
      <c r="B7178" s="18">
        <v>2012</v>
      </c>
      <c r="C7178" s="18" t="s">
        <v>2754</v>
      </c>
      <c r="D7178" s="18" t="s">
        <v>2756</v>
      </c>
      <c r="E7178" s="18" t="s">
        <v>3603</v>
      </c>
      <c r="F7178" s="18" t="s">
        <v>3611</v>
      </c>
      <c r="G7178" s="18">
        <v>1500</v>
      </c>
      <c r="H7178" s="18">
        <v>0.68</v>
      </c>
      <c r="I7178" s="18">
        <v>1.1599999999999999</v>
      </c>
      <c r="Q7178"/>
    </row>
    <row r="7179" spans="2:17" x14ac:dyDescent="0.25">
      <c r="B7179" s="18" t="s">
        <v>3839</v>
      </c>
      <c r="C7179" s="18" t="s">
        <v>8</v>
      </c>
      <c r="D7179" s="18" t="s">
        <v>90</v>
      </c>
      <c r="E7179" s="18" t="s">
        <v>10</v>
      </c>
      <c r="F7179" s="18" t="s">
        <v>91</v>
      </c>
      <c r="G7179" s="18">
        <v>588</v>
      </c>
      <c r="H7179" s="18">
        <v>6.58</v>
      </c>
      <c r="I7179" s="18">
        <v>8.4533333333333331</v>
      </c>
      <c r="Q7179"/>
    </row>
    <row r="7180" spans="2:17" x14ac:dyDescent="0.25">
      <c r="B7180" s="18" t="s">
        <v>3839</v>
      </c>
      <c r="C7180" s="18" t="s">
        <v>8</v>
      </c>
      <c r="D7180" s="18" t="s">
        <v>90</v>
      </c>
      <c r="E7180" s="18" t="s">
        <v>10</v>
      </c>
      <c r="F7180" s="18" t="s">
        <v>92</v>
      </c>
      <c r="G7180" s="18">
        <v>600</v>
      </c>
      <c r="H7180" s="18">
        <v>5.4733333333333336</v>
      </c>
      <c r="I7180" s="18">
        <v>7.8266666666666671</v>
      </c>
      <c r="Q7180"/>
    </row>
    <row r="7181" spans="2:17" x14ac:dyDescent="0.25">
      <c r="B7181" s="18" t="s">
        <v>3839</v>
      </c>
      <c r="C7181" s="18" t="s">
        <v>8</v>
      </c>
      <c r="D7181" s="18" t="s">
        <v>90</v>
      </c>
      <c r="E7181" s="18" t="s">
        <v>10</v>
      </c>
      <c r="F7181" s="18" t="s">
        <v>93</v>
      </c>
      <c r="G7181" s="18">
        <v>528</v>
      </c>
      <c r="H7181" s="18">
        <v>5.32</v>
      </c>
      <c r="I7181" s="18">
        <v>7.6266666666666669</v>
      </c>
      <c r="Q7181"/>
    </row>
    <row r="7182" spans="2:17" x14ac:dyDescent="0.25">
      <c r="B7182" s="18" t="s">
        <v>3839</v>
      </c>
      <c r="C7182" s="18" t="s">
        <v>8</v>
      </c>
      <c r="D7182" s="18" t="s">
        <v>94</v>
      </c>
      <c r="E7182" s="18" t="s">
        <v>10</v>
      </c>
      <c r="F7182" s="18" t="s">
        <v>11</v>
      </c>
      <c r="G7182" s="18">
        <v>6564</v>
      </c>
      <c r="H7182" s="18">
        <v>0.55000000000000004</v>
      </c>
      <c r="I7182" s="18">
        <v>1.05</v>
      </c>
      <c r="Q7182"/>
    </row>
    <row r="7183" spans="2:17" x14ac:dyDescent="0.25">
      <c r="B7183" s="18" t="s">
        <v>3839</v>
      </c>
      <c r="C7183" s="18" t="s">
        <v>8</v>
      </c>
      <c r="D7183" s="18" t="s">
        <v>94</v>
      </c>
      <c r="E7183" s="18" t="s">
        <v>10</v>
      </c>
      <c r="F7183" s="18" t="s">
        <v>12</v>
      </c>
      <c r="G7183" s="18">
        <v>8748</v>
      </c>
      <c r="H7183" s="18">
        <v>0.41</v>
      </c>
      <c r="I7183" s="18">
        <v>0.96</v>
      </c>
      <c r="Q7183"/>
    </row>
    <row r="7184" spans="2:17" x14ac:dyDescent="0.25">
      <c r="B7184" s="18" t="s">
        <v>3839</v>
      </c>
      <c r="C7184" s="18" t="s">
        <v>8</v>
      </c>
      <c r="D7184" s="18" t="s">
        <v>94</v>
      </c>
      <c r="E7184" s="18" t="s">
        <v>10</v>
      </c>
      <c r="F7184" s="18" t="s">
        <v>13</v>
      </c>
      <c r="G7184" s="18">
        <v>7344</v>
      </c>
      <c r="H7184" s="18">
        <v>0.82</v>
      </c>
      <c r="I7184" s="18">
        <v>1.02</v>
      </c>
      <c r="Q7184"/>
    </row>
    <row r="7185" spans="2:17" x14ac:dyDescent="0.25">
      <c r="B7185" s="18" t="s">
        <v>3839</v>
      </c>
      <c r="C7185" s="18" t="s">
        <v>8</v>
      </c>
      <c r="D7185" s="18" t="s">
        <v>94</v>
      </c>
      <c r="E7185" s="18" t="s">
        <v>10</v>
      </c>
      <c r="F7185" s="18" t="s">
        <v>14</v>
      </c>
      <c r="G7185" s="18">
        <v>7800</v>
      </c>
      <c r="H7185" s="18">
        <v>0.41</v>
      </c>
      <c r="I7185" s="18">
        <v>1.18</v>
      </c>
      <c r="Q7185"/>
    </row>
    <row r="7186" spans="2:17" x14ac:dyDescent="0.25">
      <c r="B7186" s="18" t="s">
        <v>3839</v>
      </c>
      <c r="C7186" s="18" t="s">
        <v>8</v>
      </c>
      <c r="D7186" s="18" t="s">
        <v>94</v>
      </c>
      <c r="E7186" s="18" t="s">
        <v>10</v>
      </c>
      <c r="F7186" s="18" t="s">
        <v>15</v>
      </c>
      <c r="G7186" s="18">
        <v>8568</v>
      </c>
      <c r="H7186" s="18">
        <v>0.56999999999999995</v>
      </c>
      <c r="I7186" s="18">
        <v>1.17</v>
      </c>
      <c r="Q7186"/>
    </row>
    <row r="7187" spans="2:17" x14ac:dyDescent="0.25">
      <c r="B7187" s="18" t="s">
        <v>3839</v>
      </c>
      <c r="C7187" s="18" t="s">
        <v>8</v>
      </c>
      <c r="D7187" s="18" t="s">
        <v>94</v>
      </c>
      <c r="E7187" s="18" t="s">
        <v>10</v>
      </c>
      <c r="F7187" s="18" t="s">
        <v>16</v>
      </c>
      <c r="G7187" s="18">
        <v>5292</v>
      </c>
      <c r="H7187" s="18">
        <v>0.92</v>
      </c>
      <c r="I7187" s="18">
        <v>1.2</v>
      </c>
      <c r="Q7187"/>
    </row>
    <row r="7188" spans="2:17" x14ac:dyDescent="0.25">
      <c r="B7188" s="18" t="s">
        <v>3839</v>
      </c>
      <c r="C7188" s="18" t="s">
        <v>8</v>
      </c>
      <c r="D7188" s="18" t="s">
        <v>94</v>
      </c>
      <c r="E7188" s="18" t="s">
        <v>10</v>
      </c>
      <c r="F7188" s="18" t="s">
        <v>17</v>
      </c>
      <c r="G7188" s="18">
        <v>7272</v>
      </c>
      <c r="H7188" s="18">
        <v>1.18</v>
      </c>
      <c r="I7188" s="18">
        <v>0.93</v>
      </c>
      <c r="Q7188"/>
    </row>
    <row r="7189" spans="2:17" x14ac:dyDescent="0.25">
      <c r="B7189" s="18" t="s">
        <v>3839</v>
      </c>
      <c r="C7189" s="18" t="s">
        <v>8</v>
      </c>
      <c r="D7189" s="18" t="s">
        <v>94</v>
      </c>
      <c r="E7189" s="18" t="s">
        <v>10</v>
      </c>
      <c r="F7189" s="18" t="s">
        <v>18</v>
      </c>
      <c r="G7189" s="18">
        <v>5760</v>
      </c>
      <c r="H7189" s="18">
        <v>0.42</v>
      </c>
      <c r="I7189" s="18">
        <v>0.99</v>
      </c>
      <c r="Q7189"/>
    </row>
    <row r="7190" spans="2:17" x14ac:dyDescent="0.25">
      <c r="B7190" s="18" t="s">
        <v>3839</v>
      </c>
      <c r="C7190" s="18" t="s">
        <v>8</v>
      </c>
      <c r="D7190" s="18" t="s">
        <v>94</v>
      </c>
      <c r="E7190" s="18" t="s">
        <v>10</v>
      </c>
      <c r="F7190" s="18" t="s">
        <v>19</v>
      </c>
      <c r="G7190" s="18">
        <v>6840</v>
      </c>
      <c r="H7190" s="18">
        <v>0.92</v>
      </c>
      <c r="I7190" s="18">
        <v>1.07</v>
      </c>
      <c r="Q7190"/>
    </row>
    <row r="7191" spans="2:17" x14ac:dyDescent="0.25">
      <c r="B7191" s="18" t="s">
        <v>3839</v>
      </c>
      <c r="C7191" s="18" t="s">
        <v>8</v>
      </c>
      <c r="D7191" s="18" t="s">
        <v>94</v>
      </c>
      <c r="E7191" s="18" t="s">
        <v>10</v>
      </c>
      <c r="F7191" s="18" t="s">
        <v>20</v>
      </c>
      <c r="G7191" s="18">
        <v>7944</v>
      </c>
      <c r="H7191" s="18">
        <v>0.84</v>
      </c>
      <c r="I7191" s="18">
        <v>0.91</v>
      </c>
      <c r="Q7191"/>
    </row>
    <row r="7192" spans="2:17" x14ac:dyDescent="0.25">
      <c r="B7192" s="18" t="s">
        <v>3839</v>
      </c>
      <c r="C7192" s="18" t="s">
        <v>8</v>
      </c>
      <c r="D7192" s="18" t="s">
        <v>94</v>
      </c>
      <c r="E7192" s="18" t="s">
        <v>10</v>
      </c>
      <c r="F7192" s="18" t="s">
        <v>21</v>
      </c>
      <c r="G7192" s="18">
        <v>6084</v>
      </c>
      <c r="H7192" s="18">
        <v>0.71</v>
      </c>
      <c r="I7192" s="18">
        <v>0.98</v>
      </c>
      <c r="Q7192"/>
    </row>
    <row r="7193" spans="2:17" x14ac:dyDescent="0.25">
      <c r="B7193" s="18" t="s">
        <v>3839</v>
      </c>
      <c r="C7193" s="18" t="s">
        <v>8</v>
      </c>
      <c r="D7193" s="18" t="s">
        <v>94</v>
      </c>
      <c r="E7193" s="18" t="s">
        <v>10</v>
      </c>
      <c r="F7193" s="18" t="s">
        <v>22</v>
      </c>
      <c r="G7193" s="18">
        <v>6072</v>
      </c>
      <c r="H7193" s="18">
        <v>0.44</v>
      </c>
      <c r="I7193" s="18">
        <v>0.95</v>
      </c>
      <c r="Q7193"/>
    </row>
    <row r="7194" spans="2:17" x14ac:dyDescent="0.25">
      <c r="B7194" s="18" t="s">
        <v>3839</v>
      </c>
      <c r="C7194" s="18" t="s">
        <v>8</v>
      </c>
      <c r="D7194" s="18" t="s">
        <v>94</v>
      </c>
      <c r="E7194" s="18" t="s">
        <v>10</v>
      </c>
      <c r="F7194" s="18" t="s">
        <v>23</v>
      </c>
      <c r="G7194" s="18">
        <v>9288</v>
      </c>
      <c r="H7194" s="18">
        <v>0.98</v>
      </c>
      <c r="I7194" s="18">
        <v>1.1599999999999999</v>
      </c>
      <c r="Q7194"/>
    </row>
    <row r="7195" spans="2:17" x14ac:dyDescent="0.25">
      <c r="B7195" s="18" t="s">
        <v>3839</v>
      </c>
      <c r="C7195" s="18" t="s">
        <v>8</v>
      </c>
      <c r="D7195" s="18" t="s">
        <v>94</v>
      </c>
      <c r="E7195" s="18" t="s">
        <v>10</v>
      </c>
      <c r="F7195" s="18" t="s">
        <v>24</v>
      </c>
      <c r="G7195" s="18">
        <v>7044</v>
      </c>
      <c r="H7195" s="18">
        <v>0.6</v>
      </c>
      <c r="I7195" s="18">
        <v>1.1399999999999999</v>
      </c>
      <c r="Q7195"/>
    </row>
    <row r="7196" spans="2:17" x14ac:dyDescent="0.25">
      <c r="B7196" s="18" t="s">
        <v>3839</v>
      </c>
      <c r="C7196" s="18" t="s">
        <v>8</v>
      </c>
      <c r="D7196" s="18" t="s">
        <v>94</v>
      </c>
      <c r="E7196" s="18" t="s">
        <v>10</v>
      </c>
      <c r="F7196" s="18" t="s">
        <v>25</v>
      </c>
      <c r="G7196" s="18">
        <v>5136</v>
      </c>
      <c r="H7196" s="18">
        <v>1.03</v>
      </c>
      <c r="I7196" s="18">
        <v>1.07</v>
      </c>
      <c r="Q7196"/>
    </row>
    <row r="7197" spans="2:17" x14ac:dyDescent="0.25">
      <c r="B7197" s="18" t="s">
        <v>3839</v>
      </c>
      <c r="C7197" s="18" t="s">
        <v>8</v>
      </c>
      <c r="D7197" s="18" t="s">
        <v>94</v>
      </c>
      <c r="E7197" s="18" t="s">
        <v>10</v>
      </c>
      <c r="F7197" s="18" t="s">
        <v>26</v>
      </c>
      <c r="G7197" s="18">
        <v>5616</v>
      </c>
      <c r="H7197" s="18">
        <v>0.72</v>
      </c>
      <c r="I7197" s="18">
        <v>1.03</v>
      </c>
      <c r="Q7197"/>
    </row>
    <row r="7198" spans="2:17" x14ac:dyDescent="0.25">
      <c r="B7198" s="18" t="s">
        <v>3839</v>
      </c>
      <c r="C7198" s="18" t="s">
        <v>8</v>
      </c>
      <c r="D7198" s="18" t="s">
        <v>94</v>
      </c>
      <c r="E7198" s="18" t="s">
        <v>10</v>
      </c>
      <c r="F7198" s="18" t="s">
        <v>27</v>
      </c>
      <c r="G7198" s="18">
        <v>7056</v>
      </c>
      <c r="H7198" s="18">
        <v>1.1200000000000001</v>
      </c>
      <c r="I7198" s="18">
        <v>1.06</v>
      </c>
      <c r="Q7198"/>
    </row>
    <row r="7199" spans="2:17" x14ac:dyDescent="0.25">
      <c r="B7199" s="18" t="s">
        <v>3839</v>
      </c>
      <c r="C7199" s="18" t="s">
        <v>8</v>
      </c>
      <c r="D7199" s="18" t="s">
        <v>94</v>
      </c>
      <c r="E7199" s="18" t="s">
        <v>10</v>
      </c>
      <c r="F7199" s="18" t="s">
        <v>28</v>
      </c>
      <c r="G7199" s="18">
        <v>9204</v>
      </c>
      <c r="H7199" s="18">
        <v>0.77</v>
      </c>
      <c r="I7199" s="18">
        <v>0.96</v>
      </c>
      <c r="Q7199"/>
    </row>
    <row r="7200" spans="2:17" x14ac:dyDescent="0.25">
      <c r="B7200" s="18" t="s">
        <v>3839</v>
      </c>
      <c r="C7200" s="18" t="s">
        <v>8</v>
      </c>
      <c r="D7200" s="18" t="s">
        <v>94</v>
      </c>
      <c r="E7200" s="18" t="s">
        <v>10</v>
      </c>
      <c r="F7200" s="18" t="s">
        <v>29</v>
      </c>
      <c r="G7200" s="18">
        <v>8604</v>
      </c>
      <c r="H7200" s="18">
        <v>0.73</v>
      </c>
      <c r="I7200" s="18">
        <v>1.19</v>
      </c>
      <c r="Q7200"/>
    </row>
    <row r="7201" spans="2:17" x14ac:dyDescent="0.25">
      <c r="B7201" s="18" t="s">
        <v>3839</v>
      </c>
      <c r="C7201" s="18" t="s">
        <v>8</v>
      </c>
      <c r="D7201" s="18" t="s">
        <v>94</v>
      </c>
      <c r="E7201" s="18" t="s">
        <v>10</v>
      </c>
      <c r="F7201" s="18" t="s">
        <v>30</v>
      </c>
      <c r="G7201" s="18">
        <v>7836</v>
      </c>
      <c r="H7201" s="18">
        <v>0.51</v>
      </c>
      <c r="I7201" s="18">
        <v>1.1599999999999999</v>
      </c>
      <c r="Q7201"/>
    </row>
    <row r="7202" spans="2:17" x14ac:dyDescent="0.25">
      <c r="B7202" s="18" t="s">
        <v>3839</v>
      </c>
      <c r="C7202" s="18" t="s">
        <v>8</v>
      </c>
      <c r="D7202" s="18" t="s">
        <v>94</v>
      </c>
      <c r="E7202" s="18" t="s">
        <v>10</v>
      </c>
      <c r="F7202" s="18" t="s">
        <v>31</v>
      </c>
      <c r="G7202" s="18">
        <v>9060</v>
      </c>
      <c r="H7202" s="18">
        <v>0.6</v>
      </c>
      <c r="I7202" s="18">
        <v>1.1399999999999999</v>
      </c>
      <c r="Q7202"/>
    </row>
    <row r="7203" spans="2:17" x14ac:dyDescent="0.25">
      <c r="B7203" s="18" t="s">
        <v>3839</v>
      </c>
      <c r="C7203" s="18" t="s">
        <v>8</v>
      </c>
      <c r="D7203" s="18" t="s">
        <v>94</v>
      </c>
      <c r="E7203" s="18" t="s">
        <v>10</v>
      </c>
      <c r="F7203" s="18" t="s">
        <v>32</v>
      </c>
      <c r="G7203" s="18">
        <v>6708</v>
      </c>
      <c r="H7203" s="18">
        <v>1.18</v>
      </c>
      <c r="I7203" s="18">
        <v>0.94</v>
      </c>
      <c r="Q7203"/>
    </row>
    <row r="7204" spans="2:17" x14ac:dyDescent="0.25">
      <c r="B7204" s="18" t="s">
        <v>3839</v>
      </c>
      <c r="C7204" s="18" t="s">
        <v>8</v>
      </c>
      <c r="D7204" s="18" t="s">
        <v>94</v>
      </c>
      <c r="E7204" s="18" t="s">
        <v>10</v>
      </c>
      <c r="F7204" s="18" t="s">
        <v>33</v>
      </c>
      <c r="G7204" s="18">
        <v>8028</v>
      </c>
      <c r="H7204" s="18">
        <v>0.41</v>
      </c>
      <c r="I7204" s="18">
        <v>1.01</v>
      </c>
      <c r="Q7204"/>
    </row>
    <row r="7205" spans="2:17" x14ac:dyDescent="0.25">
      <c r="B7205" s="18" t="s">
        <v>3839</v>
      </c>
      <c r="C7205" s="18" t="s">
        <v>8</v>
      </c>
      <c r="D7205" s="18" t="s">
        <v>94</v>
      </c>
      <c r="E7205" s="18" t="s">
        <v>10</v>
      </c>
      <c r="F7205" s="18" t="s">
        <v>34</v>
      </c>
      <c r="G7205" s="18">
        <v>7056</v>
      </c>
      <c r="H7205" s="18">
        <v>0.73</v>
      </c>
      <c r="I7205" s="18">
        <v>1.1399999999999999</v>
      </c>
      <c r="Q7205"/>
    </row>
    <row r="7206" spans="2:17" x14ac:dyDescent="0.25">
      <c r="B7206" s="18" t="s">
        <v>3839</v>
      </c>
      <c r="C7206" s="18" t="s">
        <v>8</v>
      </c>
      <c r="D7206" s="18" t="s">
        <v>94</v>
      </c>
      <c r="E7206" s="18" t="s">
        <v>10</v>
      </c>
      <c r="F7206" s="18" t="s">
        <v>35</v>
      </c>
      <c r="G7206" s="18">
        <v>4800</v>
      </c>
      <c r="H7206" s="18">
        <v>1.1100000000000001</v>
      </c>
      <c r="I7206" s="18">
        <v>0.97</v>
      </c>
      <c r="Q7206"/>
    </row>
    <row r="7207" spans="2:17" x14ac:dyDescent="0.25">
      <c r="B7207" s="18" t="s">
        <v>3839</v>
      </c>
      <c r="C7207" s="18" t="s">
        <v>8</v>
      </c>
      <c r="D7207" s="18" t="s">
        <v>94</v>
      </c>
      <c r="E7207" s="18" t="s">
        <v>10</v>
      </c>
      <c r="F7207" s="18" t="s">
        <v>36</v>
      </c>
      <c r="G7207" s="18">
        <v>7380</v>
      </c>
      <c r="H7207" s="18">
        <v>1.1299999999999999</v>
      </c>
      <c r="I7207" s="18">
        <v>1.1499999999999999</v>
      </c>
      <c r="Q7207"/>
    </row>
    <row r="7208" spans="2:17" x14ac:dyDescent="0.25">
      <c r="B7208" s="18" t="s">
        <v>3839</v>
      </c>
      <c r="C7208" s="18" t="s">
        <v>8</v>
      </c>
      <c r="D7208" s="18" t="s">
        <v>94</v>
      </c>
      <c r="E7208" s="18" t="s">
        <v>10</v>
      </c>
      <c r="F7208" s="18" t="s">
        <v>37</v>
      </c>
      <c r="G7208" s="18">
        <v>4908</v>
      </c>
      <c r="H7208" s="18">
        <v>1.01</v>
      </c>
      <c r="I7208" s="18">
        <v>1.18</v>
      </c>
      <c r="Q7208"/>
    </row>
    <row r="7209" spans="2:17" x14ac:dyDescent="0.25">
      <c r="B7209" s="18" t="s">
        <v>3839</v>
      </c>
      <c r="C7209" s="18" t="s">
        <v>8</v>
      </c>
      <c r="D7209" s="18" t="s">
        <v>94</v>
      </c>
      <c r="E7209" s="18" t="s">
        <v>10</v>
      </c>
      <c r="F7209" s="18" t="s">
        <v>38</v>
      </c>
      <c r="G7209" s="18">
        <v>4896</v>
      </c>
      <c r="H7209" s="18">
        <v>0.7</v>
      </c>
      <c r="I7209" s="18">
        <v>1.06</v>
      </c>
      <c r="Q7209"/>
    </row>
    <row r="7210" spans="2:17" x14ac:dyDescent="0.25">
      <c r="B7210" s="18" t="s">
        <v>3839</v>
      </c>
      <c r="C7210" s="18" t="s">
        <v>8</v>
      </c>
      <c r="D7210" s="18" t="s">
        <v>94</v>
      </c>
      <c r="E7210" s="18" t="s">
        <v>10</v>
      </c>
      <c r="F7210" s="18" t="s">
        <v>39</v>
      </c>
      <c r="G7210" s="18">
        <v>8556</v>
      </c>
      <c r="H7210" s="18">
        <v>0.62</v>
      </c>
      <c r="I7210" s="18">
        <v>0.97</v>
      </c>
      <c r="Q7210"/>
    </row>
    <row r="7211" spans="2:17" x14ac:dyDescent="0.25">
      <c r="B7211" s="18" t="s">
        <v>3839</v>
      </c>
      <c r="C7211" s="18" t="s">
        <v>8</v>
      </c>
      <c r="D7211" s="18" t="s">
        <v>94</v>
      </c>
      <c r="E7211" s="18" t="s">
        <v>10</v>
      </c>
      <c r="F7211" s="18" t="s">
        <v>40</v>
      </c>
      <c r="G7211" s="18">
        <v>6348</v>
      </c>
      <c r="H7211" s="18">
        <v>0.64</v>
      </c>
      <c r="I7211" s="18">
        <v>1.02</v>
      </c>
      <c r="Q7211"/>
    </row>
    <row r="7212" spans="2:17" x14ac:dyDescent="0.25">
      <c r="B7212" s="18" t="s">
        <v>3839</v>
      </c>
      <c r="C7212" s="18" t="s">
        <v>8</v>
      </c>
      <c r="D7212" s="18" t="s">
        <v>94</v>
      </c>
      <c r="E7212" s="18" t="s">
        <v>10</v>
      </c>
      <c r="F7212" s="18" t="s">
        <v>41</v>
      </c>
      <c r="G7212" s="18">
        <v>4848</v>
      </c>
      <c r="H7212" s="18">
        <v>1.1399999999999999</v>
      </c>
      <c r="I7212" s="18">
        <v>1.19</v>
      </c>
      <c r="Q7212"/>
    </row>
    <row r="7213" spans="2:17" x14ac:dyDescent="0.25">
      <c r="B7213" s="18" t="s">
        <v>3839</v>
      </c>
      <c r="C7213" s="18" t="s">
        <v>8</v>
      </c>
      <c r="D7213" s="18" t="s">
        <v>94</v>
      </c>
      <c r="E7213" s="18" t="s">
        <v>10</v>
      </c>
      <c r="F7213" s="18" t="s">
        <v>42</v>
      </c>
      <c r="G7213" s="18">
        <v>9336</v>
      </c>
      <c r="H7213" s="18">
        <v>0.65</v>
      </c>
      <c r="I7213" s="18">
        <v>0.98</v>
      </c>
      <c r="Q7213"/>
    </row>
    <row r="7214" spans="2:17" x14ac:dyDescent="0.25">
      <c r="B7214" s="18" t="s">
        <v>3839</v>
      </c>
      <c r="C7214" s="18" t="s">
        <v>8</v>
      </c>
      <c r="D7214" s="18" t="s">
        <v>94</v>
      </c>
      <c r="E7214" s="18" t="s">
        <v>10</v>
      </c>
      <c r="F7214" s="18" t="s">
        <v>43</v>
      </c>
      <c r="G7214" s="18">
        <v>6468</v>
      </c>
      <c r="H7214" s="18">
        <v>0.83</v>
      </c>
      <c r="I7214" s="18">
        <v>1.1200000000000001</v>
      </c>
      <c r="Q7214"/>
    </row>
    <row r="7215" spans="2:17" x14ac:dyDescent="0.25">
      <c r="B7215" s="18" t="s">
        <v>3839</v>
      </c>
      <c r="C7215" s="18" t="s">
        <v>8</v>
      </c>
      <c r="D7215" s="18" t="s">
        <v>94</v>
      </c>
      <c r="E7215" s="18" t="s">
        <v>10</v>
      </c>
      <c r="F7215" s="18" t="s">
        <v>44</v>
      </c>
      <c r="G7215" s="18">
        <v>5700</v>
      </c>
      <c r="H7215" s="18">
        <v>0.74</v>
      </c>
      <c r="I7215" s="18">
        <v>0.99</v>
      </c>
      <c r="Q7215"/>
    </row>
    <row r="7216" spans="2:17" x14ac:dyDescent="0.25">
      <c r="B7216" s="18" t="s">
        <v>3839</v>
      </c>
      <c r="C7216" s="18" t="s">
        <v>8</v>
      </c>
      <c r="D7216" s="18" t="s">
        <v>94</v>
      </c>
      <c r="E7216" s="18" t="s">
        <v>10</v>
      </c>
      <c r="F7216" s="18" t="s">
        <v>45</v>
      </c>
      <c r="G7216" s="18">
        <v>7116</v>
      </c>
      <c r="H7216" s="18">
        <v>0.6</v>
      </c>
      <c r="I7216" s="18">
        <v>1.06</v>
      </c>
      <c r="Q7216"/>
    </row>
    <row r="7217" spans="2:17" x14ac:dyDescent="0.25">
      <c r="B7217" s="18" t="s">
        <v>3839</v>
      </c>
      <c r="C7217" s="18" t="s">
        <v>8</v>
      </c>
      <c r="D7217" s="18" t="s">
        <v>94</v>
      </c>
      <c r="E7217" s="18" t="s">
        <v>10</v>
      </c>
      <c r="F7217" s="18" t="s">
        <v>46</v>
      </c>
      <c r="G7217" s="18">
        <v>5484</v>
      </c>
      <c r="H7217" s="18">
        <v>0.8</v>
      </c>
      <c r="I7217" s="18">
        <v>1.04</v>
      </c>
      <c r="Q7217"/>
    </row>
    <row r="7218" spans="2:17" x14ac:dyDescent="0.25">
      <c r="B7218" s="18" t="s">
        <v>3839</v>
      </c>
      <c r="C7218" s="18" t="s">
        <v>8</v>
      </c>
      <c r="D7218" s="18" t="s">
        <v>94</v>
      </c>
      <c r="E7218" s="18" t="s">
        <v>10</v>
      </c>
      <c r="F7218" s="18" t="s">
        <v>47</v>
      </c>
      <c r="G7218" s="18">
        <v>8916</v>
      </c>
      <c r="H7218" s="18">
        <v>1.1399999999999999</v>
      </c>
      <c r="I7218" s="18">
        <v>1.06</v>
      </c>
      <c r="Q7218"/>
    </row>
    <row r="7219" spans="2:17" x14ac:dyDescent="0.25">
      <c r="B7219" s="18" t="s">
        <v>3839</v>
      </c>
      <c r="C7219" s="18" t="s">
        <v>8</v>
      </c>
      <c r="D7219" s="18" t="s">
        <v>94</v>
      </c>
      <c r="E7219" s="18" t="s">
        <v>10</v>
      </c>
      <c r="F7219" s="18" t="s">
        <v>48</v>
      </c>
      <c r="G7219" s="18">
        <v>6216</v>
      </c>
      <c r="H7219" s="18">
        <v>0.51</v>
      </c>
      <c r="I7219" s="18">
        <v>1.17</v>
      </c>
      <c r="Q7219"/>
    </row>
    <row r="7220" spans="2:17" x14ac:dyDescent="0.25">
      <c r="B7220" s="18" t="s">
        <v>3839</v>
      </c>
      <c r="C7220" s="18" t="s">
        <v>8</v>
      </c>
      <c r="D7220" s="18" t="s">
        <v>94</v>
      </c>
      <c r="E7220" s="18" t="s">
        <v>10</v>
      </c>
      <c r="F7220" s="18" t="s">
        <v>49</v>
      </c>
      <c r="G7220" s="18">
        <v>5580</v>
      </c>
      <c r="H7220" s="18">
        <v>0.62</v>
      </c>
      <c r="I7220" s="18">
        <v>1.02</v>
      </c>
      <c r="Q7220"/>
    </row>
    <row r="7221" spans="2:17" x14ac:dyDescent="0.25">
      <c r="B7221" s="18" t="s">
        <v>3839</v>
      </c>
      <c r="C7221" s="18" t="s">
        <v>8</v>
      </c>
      <c r="D7221" s="18" t="s">
        <v>94</v>
      </c>
      <c r="E7221" s="18" t="s">
        <v>10</v>
      </c>
      <c r="F7221" s="18" t="s">
        <v>50</v>
      </c>
      <c r="G7221" s="18">
        <v>8088</v>
      </c>
      <c r="H7221" s="18">
        <v>0.88</v>
      </c>
      <c r="I7221" s="18">
        <v>1.1399999999999999</v>
      </c>
      <c r="Q7221"/>
    </row>
    <row r="7222" spans="2:17" x14ac:dyDescent="0.25">
      <c r="B7222" s="18" t="s">
        <v>3839</v>
      </c>
      <c r="C7222" s="18" t="s">
        <v>8</v>
      </c>
      <c r="D7222" s="18" t="s">
        <v>94</v>
      </c>
      <c r="E7222" s="18" t="s">
        <v>10</v>
      </c>
      <c r="F7222" s="18" t="s">
        <v>51</v>
      </c>
      <c r="G7222" s="18">
        <v>7008</v>
      </c>
      <c r="H7222" s="18">
        <v>0.97</v>
      </c>
      <c r="I7222" s="18">
        <v>1.2</v>
      </c>
      <c r="Q7222"/>
    </row>
    <row r="7223" spans="2:17" x14ac:dyDescent="0.25">
      <c r="B7223" s="18" t="s">
        <v>3839</v>
      </c>
      <c r="C7223" s="18" t="s">
        <v>8</v>
      </c>
      <c r="D7223" s="18" t="s">
        <v>94</v>
      </c>
      <c r="E7223" s="18" t="s">
        <v>10</v>
      </c>
      <c r="F7223" s="18" t="s">
        <v>52</v>
      </c>
      <c r="G7223" s="18">
        <v>8040</v>
      </c>
      <c r="H7223" s="18">
        <v>0.63</v>
      </c>
      <c r="I7223" s="18">
        <v>1.08</v>
      </c>
      <c r="Q7223"/>
    </row>
    <row r="7224" spans="2:17" x14ac:dyDescent="0.25">
      <c r="B7224" s="18" t="s">
        <v>3839</v>
      </c>
      <c r="C7224" s="18" t="s">
        <v>8</v>
      </c>
      <c r="D7224" s="18" t="s">
        <v>94</v>
      </c>
      <c r="E7224" s="18" t="s">
        <v>10</v>
      </c>
      <c r="F7224" s="18" t="s">
        <v>53</v>
      </c>
      <c r="G7224" s="18">
        <v>8904</v>
      </c>
      <c r="H7224" s="18">
        <v>1.1399999999999999</v>
      </c>
      <c r="I7224" s="18">
        <v>1.01</v>
      </c>
      <c r="Q7224"/>
    </row>
    <row r="7225" spans="2:17" x14ac:dyDescent="0.25">
      <c r="B7225" s="18" t="s">
        <v>3839</v>
      </c>
      <c r="C7225" s="18" t="s">
        <v>8</v>
      </c>
      <c r="D7225" s="18" t="s">
        <v>94</v>
      </c>
      <c r="E7225" s="18" t="s">
        <v>10</v>
      </c>
      <c r="F7225" s="18" t="s">
        <v>54</v>
      </c>
      <c r="G7225" s="18">
        <v>6420</v>
      </c>
      <c r="H7225" s="18">
        <v>0.86</v>
      </c>
      <c r="I7225" s="18">
        <v>1</v>
      </c>
      <c r="Q7225"/>
    </row>
    <row r="7226" spans="2:17" x14ac:dyDescent="0.25">
      <c r="B7226" s="18" t="s">
        <v>3839</v>
      </c>
      <c r="C7226" s="18" t="s">
        <v>8</v>
      </c>
      <c r="D7226" s="18" t="s">
        <v>94</v>
      </c>
      <c r="E7226" s="18" t="s">
        <v>10</v>
      </c>
      <c r="F7226" s="18" t="s">
        <v>55</v>
      </c>
      <c r="G7226" s="18">
        <v>5568</v>
      </c>
      <c r="H7226" s="18">
        <v>0.89</v>
      </c>
      <c r="I7226" s="18">
        <v>1</v>
      </c>
      <c r="Q7226"/>
    </row>
    <row r="7227" spans="2:17" x14ac:dyDescent="0.25">
      <c r="B7227" s="18" t="s">
        <v>3839</v>
      </c>
      <c r="C7227" s="18" t="s">
        <v>8</v>
      </c>
      <c r="D7227" s="18" t="s">
        <v>94</v>
      </c>
      <c r="E7227" s="18" t="s">
        <v>10</v>
      </c>
      <c r="F7227" s="18" t="s">
        <v>56</v>
      </c>
      <c r="G7227" s="18">
        <v>6240</v>
      </c>
      <c r="H7227" s="18">
        <v>0.46</v>
      </c>
      <c r="I7227" s="18">
        <v>1.01</v>
      </c>
      <c r="Q7227"/>
    </row>
    <row r="7228" spans="2:17" x14ac:dyDescent="0.25">
      <c r="B7228" s="18" t="s">
        <v>3839</v>
      </c>
      <c r="C7228" s="18" t="s">
        <v>8</v>
      </c>
      <c r="D7228" s="18" t="s">
        <v>94</v>
      </c>
      <c r="E7228" s="18" t="s">
        <v>10</v>
      </c>
      <c r="F7228" s="18" t="s">
        <v>57</v>
      </c>
      <c r="G7228" s="18">
        <v>8808</v>
      </c>
      <c r="H7228" s="18">
        <v>1.1599999999999999</v>
      </c>
      <c r="I7228" s="18">
        <v>0.99</v>
      </c>
      <c r="Q7228"/>
    </row>
    <row r="7229" spans="2:17" x14ac:dyDescent="0.25">
      <c r="B7229" s="18" t="s">
        <v>3839</v>
      </c>
      <c r="C7229" s="18" t="s">
        <v>8</v>
      </c>
      <c r="D7229" s="18" t="s">
        <v>94</v>
      </c>
      <c r="E7229" s="18" t="s">
        <v>10</v>
      </c>
      <c r="F7229" s="18" t="s">
        <v>58</v>
      </c>
      <c r="G7229" s="18">
        <v>8100</v>
      </c>
      <c r="H7229" s="18">
        <v>1.1399999999999999</v>
      </c>
      <c r="I7229" s="18">
        <v>0.9</v>
      </c>
      <c r="Q7229"/>
    </row>
    <row r="7230" spans="2:17" x14ac:dyDescent="0.25">
      <c r="B7230" s="18" t="s">
        <v>3839</v>
      </c>
      <c r="C7230" s="18" t="s">
        <v>8</v>
      </c>
      <c r="D7230" s="18" t="s">
        <v>94</v>
      </c>
      <c r="E7230" s="18" t="s">
        <v>10</v>
      </c>
      <c r="F7230" s="18" t="s">
        <v>59</v>
      </c>
      <c r="G7230" s="18">
        <v>5076</v>
      </c>
      <c r="H7230" s="18">
        <v>0.57999999999999996</v>
      </c>
      <c r="I7230" s="18">
        <v>1.05</v>
      </c>
      <c r="Q7230"/>
    </row>
    <row r="7231" spans="2:17" x14ac:dyDescent="0.25">
      <c r="B7231" s="18" t="s">
        <v>3839</v>
      </c>
      <c r="C7231" s="18" t="s">
        <v>8</v>
      </c>
      <c r="D7231" s="18" t="s">
        <v>94</v>
      </c>
      <c r="E7231" s="18" t="s">
        <v>10</v>
      </c>
      <c r="F7231" s="18" t="s">
        <v>60</v>
      </c>
      <c r="G7231" s="18">
        <v>8244</v>
      </c>
      <c r="H7231" s="18">
        <v>1.19</v>
      </c>
      <c r="I7231" s="18">
        <v>0.98</v>
      </c>
      <c r="Q7231"/>
    </row>
    <row r="7232" spans="2:17" x14ac:dyDescent="0.25">
      <c r="B7232" s="18" t="s">
        <v>3839</v>
      </c>
      <c r="C7232" s="18" t="s">
        <v>8</v>
      </c>
      <c r="D7232" s="18" t="s">
        <v>94</v>
      </c>
      <c r="E7232" s="18" t="s">
        <v>10</v>
      </c>
      <c r="F7232" s="18" t="s">
        <v>61</v>
      </c>
      <c r="G7232" s="18">
        <v>8616</v>
      </c>
      <c r="H7232" s="18">
        <v>0.87</v>
      </c>
      <c r="I7232" s="18">
        <v>1.02</v>
      </c>
      <c r="Q7232"/>
    </row>
    <row r="7233" spans="2:17" x14ac:dyDescent="0.25">
      <c r="B7233" s="18" t="s">
        <v>3839</v>
      </c>
      <c r="C7233" s="18" t="s">
        <v>8</v>
      </c>
      <c r="D7233" s="18" t="s">
        <v>94</v>
      </c>
      <c r="E7233" s="18" t="s">
        <v>10</v>
      </c>
      <c r="F7233" s="18" t="s">
        <v>62</v>
      </c>
      <c r="G7233" s="18">
        <v>8244</v>
      </c>
      <c r="H7233" s="18">
        <v>0.62</v>
      </c>
      <c r="I7233" s="18">
        <v>0.99</v>
      </c>
      <c r="Q7233"/>
    </row>
    <row r="7234" spans="2:17" x14ac:dyDescent="0.25">
      <c r="B7234" s="18" t="s">
        <v>3839</v>
      </c>
      <c r="C7234" s="18" t="s">
        <v>8</v>
      </c>
      <c r="D7234" s="18" t="s">
        <v>94</v>
      </c>
      <c r="E7234" s="18" t="s">
        <v>10</v>
      </c>
      <c r="F7234" s="18" t="s">
        <v>63</v>
      </c>
      <c r="G7234" s="18">
        <v>9180</v>
      </c>
      <c r="H7234" s="18">
        <v>1.2</v>
      </c>
      <c r="I7234" s="18">
        <v>1.08</v>
      </c>
      <c r="Q7234"/>
    </row>
    <row r="7235" spans="2:17" x14ac:dyDescent="0.25">
      <c r="B7235" s="18" t="s">
        <v>3839</v>
      </c>
      <c r="C7235" s="18" t="s">
        <v>8</v>
      </c>
      <c r="D7235" s="18" t="s">
        <v>94</v>
      </c>
      <c r="E7235" s="18" t="s">
        <v>10</v>
      </c>
      <c r="F7235" s="18" t="s">
        <v>64</v>
      </c>
      <c r="G7235" s="18">
        <v>8196</v>
      </c>
      <c r="H7235" s="18">
        <v>1.1299999999999999</v>
      </c>
      <c r="I7235" s="18">
        <v>0.93</v>
      </c>
      <c r="Q7235"/>
    </row>
    <row r="7236" spans="2:17" x14ac:dyDescent="0.25">
      <c r="B7236" s="18" t="s">
        <v>3839</v>
      </c>
      <c r="C7236" s="18" t="s">
        <v>8</v>
      </c>
      <c r="D7236" s="18" t="s">
        <v>94</v>
      </c>
      <c r="E7236" s="18" t="s">
        <v>10</v>
      </c>
      <c r="F7236" s="18" t="s">
        <v>65</v>
      </c>
      <c r="G7236" s="18">
        <v>7980</v>
      </c>
      <c r="H7236" s="18">
        <v>0.59</v>
      </c>
      <c r="I7236" s="18">
        <v>0.98</v>
      </c>
      <c r="Q7236"/>
    </row>
    <row r="7237" spans="2:17" x14ac:dyDescent="0.25">
      <c r="B7237" s="18" t="s">
        <v>3839</v>
      </c>
      <c r="C7237" s="18" t="s">
        <v>8</v>
      </c>
      <c r="D7237" s="18" t="s">
        <v>94</v>
      </c>
      <c r="E7237" s="18" t="s">
        <v>10</v>
      </c>
      <c r="F7237" s="18" t="s">
        <v>66</v>
      </c>
      <c r="G7237" s="18">
        <v>8988</v>
      </c>
      <c r="H7237" s="18">
        <v>0.55000000000000004</v>
      </c>
      <c r="I7237" s="18">
        <v>0.99</v>
      </c>
      <c r="Q7237"/>
    </row>
    <row r="7238" spans="2:17" x14ac:dyDescent="0.25">
      <c r="B7238" s="18" t="s">
        <v>3839</v>
      </c>
      <c r="C7238" s="18" t="s">
        <v>8</v>
      </c>
      <c r="D7238" s="18" t="s">
        <v>94</v>
      </c>
      <c r="E7238" s="18" t="s">
        <v>10</v>
      </c>
      <c r="F7238" s="18" t="s">
        <v>67</v>
      </c>
      <c r="G7238" s="18">
        <v>7200</v>
      </c>
      <c r="H7238" s="18">
        <v>0.53</v>
      </c>
      <c r="I7238" s="18">
        <v>1.1499999999999999</v>
      </c>
      <c r="Q7238"/>
    </row>
    <row r="7239" spans="2:17" x14ac:dyDescent="0.25">
      <c r="B7239" s="18" t="s">
        <v>3839</v>
      </c>
      <c r="C7239" s="18" t="s">
        <v>8</v>
      </c>
      <c r="D7239" s="18" t="s">
        <v>94</v>
      </c>
      <c r="E7239" s="18" t="s">
        <v>10</v>
      </c>
      <c r="F7239" s="18" t="s">
        <v>68</v>
      </c>
      <c r="G7239" s="18">
        <v>6816</v>
      </c>
      <c r="H7239" s="18">
        <v>0.91</v>
      </c>
      <c r="I7239" s="18">
        <v>1.04</v>
      </c>
      <c r="Q7239"/>
    </row>
    <row r="7240" spans="2:17" x14ac:dyDescent="0.25">
      <c r="B7240" s="18" t="s">
        <v>3839</v>
      </c>
      <c r="C7240" s="18" t="s">
        <v>8</v>
      </c>
      <c r="D7240" s="18" t="s">
        <v>94</v>
      </c>
      <c r="E7240" s="18" t="s">
        <v>10</v>
      </c>
      <c r="F7240" s="18" t="s">
        <v>69</v>
      </c>
      <c r="G7240" s="18">
        <v>8724</v>
      </c>
      <c r="H7240" s="18">
        <v>0.52</v>
      </c>
      <c r="I7240" s="18">
        <v>1.1399999999999999</v>
      </c>
      <c r="Q7240"/>
    </row>
    <row r="7241" spans="2:17" x14ac:dyDescent="0.25">
      <c r="B7241" s="18" t="s">
        <v>3839</v>
      </c>
      <c r="C7241" s="18" t="s">
        <v>8</v>
      </c>
      <c r="D7241" s="18" t="s">
        <v>94</v>
      </c>
      <c r="E7241" s="18" t="s">
        <v>10</v>
      </c>
      <c r="F7241" s="18" t="s">
        <v>70</v>
      </c>
      <c r="G7241" s="18">
        <v>8160</v>
      </c>
      <c r="H7241" s="18">
        <v>0.49</v>
      </c>
      <c r="I7241" s="18">
        <v>1.01</v>
      </c>
      <c r="Q7241"/>
    </row>
    <row r="7242" spans="2:17" x14ac:dyDescent="0.25">
      <c r="B7242" s="18" t="s">
        <v>3839</v>
      </c>
      <c r="C7242" s="18" t="s">
        <v>8</v>
      </c>
      <c r="D7242" s="18" t="s">
        <v>94</v>
      </c>
      <c r="E7242" s="18" t="s">
        <v>10</v>
      </c>
      <c r="F7242" s="18" t="s">
        <v>71</v>
      </c>
      <c r="G7242" s="18">
        <v>7212</v>
      </c>
      <c r="H7242" s="18">
        <v>0.52</v>
      </c>
      <c r="I7242" s="18">
        <v>1.07</v>
      </c>
      <c r="Q7242"/>
    </row>
    <row r="7243" spans="2:17" x14ac:dyDescent="0.25">
      <c r="B7243" s="18" t="s">
        <v>3839</v>
      </c>
      <c r="C7243" s="18" t="s">
        <v>8</v>
      </c>
      <c r="D7243" s="18" t="s">
        <v>94</v>
      </c>
      <c r="E7243" s="18" t="s">
        <v>10</v>
      </c>
      <c r="F7243" s="18" t="s">
        <v>72</v>
      </c>
      <c r="G7243" s="18">
        <v>5112</v>
      </c>
      <c r="H7243" s="18">
        <v>0.86</v>
      </c>
      <c r="I7243" s="18">
        <v>1.08</v>
      </c>
      <c r="Q7243"/>
    </row>
    <row r="7244" spans="2:17" x14ac:dyDescent="0.25">
      <c r="B7244" s="18" t="s">
        <v>3839</v>
      </c>
      <c r="C7244" s="18" t="s">
        <v>8</v>
      </c>
      <c r="D7244" s="18" t="s">
        <v>94</v>
      </c>
      <c r="E7244" s="18" t="s">
        <v>10</v>
      </c>
      <c r="F7244" s="18" t="s">
        <v>73</v>
      </c>
      <c r="G7244" s="18">
        <v>7044</v>
      </c>
      <c r="H7244" s="18">
        <v>0.89</v>
      </c>
      <c r="I7244" s="18">
        <v>1.1100000000000001</v>
      </c>
      <c r="Q7244"/>
    </row>
    <row r="7245" spans="2:17" x14ac:dyDescent="0.25">
      <c r="B7245" s="18" t="s">
        <v>3839</v>
      </c>
      <c r="C7245" s="18" t="s">
        <v>8</v>
      </c>
      <c r="D7245" s="18" t="s">
        <v>94</v>
      </c>
      <c r="E7245" s="18" t="s">
        <v>10</v>
      </c>
      <c r="F7245" s="18" t="s">
        <v>74</v>
      </c>
      <c r="G7245" s="18">
        <v>7872</v>
      </c>
      <c r="H7245" s="18">
        <v>0.69</v>
      </c>
      <c r="I7245" s="18">
        <v>1.0900000000000001</v>
      </c>
      <c r="Q7245"/>
    </row>
    <row r="7246" spans="2:17" x14ac:dyDescent="0.25">
      <c r="B7246" s="18" t="s">
        <v>3839</v>
      </c>
      <c r="C7246" s="18" t="s">
        <v>8</v>
      </c>
      <c r="D7246" s="18" t="s">
        <v>94</v>
      </c>
      <c r="E7246" s="18" t="s">
        <v>10</v>
      </c>
      <c r="F7246" s="18" t="s">
        <v>75</v>
      </c>
      <c r="G7246" s="18">
        <v>7860</v>
      </c>
      <c r="H7246" s="18">
        <v>1.1100000000000001</v>
      </c>
      <c r="I7246" s="18">
        <v>1.05</v>
      </c>
      <c r="Q7246"/>
    </row>
    <row r="7247" spans="2:17" x14ac:dyDescent="0.25">
      <c r="B7247" s="18" t="s">
        <v>3839</v>
      </c>
      <c r="C7247" s="18" t="s">
        <v>8</v>
      </c>
      <c r="D7247" s="18" t="s">
        <v>94</v>
      </c>
      <c r="E7247" s="18" t="s">
        <v>10</v>
      </c>
      <c r="F7247" s="18" t="s">
        <v>76</v>
      </c>
      <c r="G7247" s="18">
        <v>5088</v>
      </c>
      <c r="H7247" s="18">
        <v>0.9</v>
      </c>
      <c r="I7247" s="18">
        <v>0.96</v>
      </c>
      <c r="Q7247"/>
    </row>
    <row r="7248" spans="2:17" x14ac:dyDescent="0.25">
      <c r="B7248" s="18" t="s">
        <v>3839</v>
      </c>
      <c r="C7248" s="18" t="s">
        <v>8</v>
      </c>
      <c r="D7248" s="18" t="s">
        <v>94</v>
      </c>
      <c r="E7248" s="18" t="s">
        <v>10</v>
      </c>
      <c r="F7248" s="18" t="s">
        <v>77</v>
      </c>
      <c r="G7248" s="18">
        <v>8028</v>
      </c>
      <c r="H7248" s="18">
        <v>0.82</v>
      </c>
      <c r="I7248" s="18">
        <v>1.02</v>
      </c>
      <c r="Q7248"/>
    </row>
    <row r="7249" spans="2:17" x14ac:dyDescent="0.25">
      <c r="B7249" s="18" t="s">
        <v>3839</v>
      </c>
      <c r="C7249" s="18" t="s">
        <v>8</v>
      </c>
      <c r="D7249" s="18" t="s">
        <v>94</v>
      </c>
      <c r="E7249" s="18" t="s">
        <v>10</v>
      </c>
      <c r="F7249" s="18" t="s">
        <v>78</v>
      </c>
      <c r="G7249" s="18">
        <v>5544</v>
      </c>
      <c r="H7249" s="18">
        <v>0.62</v>
      </c>
      <c r="I7249" s="18">
        <v>0.99</v>
      </c>
      <c r="Q7249"/>
    </row>
    <row r="7250" spans="2:17" x14ac:dyDescent="0.25">
      <c r="B7250" s="18" t="s">
        <v>3839</v>
      </c>
      <c r="C7250" s="18" t="s">
        <v>8</v>
      </c>
      <c r="D7250" s="18" t="s">
        <v>94</v>
      </c>
      <c r="E7250" s="18" t="s">
        <v>10</v>
      </c>
      <c r="F7250" s="18" t="s">
        <v>79</v>
      </c>
      <c r="G7250" s="18">
        <v>5220</v>
      </c>
      <c r="H7250" s="18">
        <v>1.1499999999999999</v>
      </c>
      <c r="I7250" s="18">
        <v>1</v>
      </c>
      <c r="Q7250"/>
    </row>
    <row r="7251" spans="2:17" x14ac:dyDescent="0.25">
      <c r="B7251" s="18" t="s">
        <v>3839</v>
      </c>
      <c r="C7251" s="18" t="s">
        <v>8</v>
      </c>
      <c r="D7251" s="18" t="s">
        <v>94</v>
      </c>
      <c r="E7251" s="18" t="s">
        <v>10</v>
      </c>
      <c r="F7251" s="18" t="s">
        <v>80</v>
      </c>
      <c r="G7251" s="18">
        <v>5904</v>
      </c>
      <c r="H7251" s="18">
        <v>1.05</v>
      </c>
      <c r="I7251" s="18">
        <v>1.18</v>
      </c>
      <c r="Q7251"/>
    </row>
    <row r="7252" spans="2:17" x14ac:dyDescent="0.25">
      <c r="B7252" s="18" t="s">
        <v>3839</v>
      </c>
      <c r="C7252" s="18" t="s">
        <v>8</v>
      </c>
      <c r="D7252" s="18" t="s">
        <v>94</v>
      </c>
      <c r="E7252" s="18" t="s">
        <v>10</v>
      </c>
      <c r="F7252" s="18" t="s">
        <v>81</v>
      </c>
      <c r="G7252" s="18">
        <v>7452</v>
      </c>
      <c r="H7252" s="18">
        <v>1.1200000000000001</v>
      </c>
      <c r="I7252" s="18">
        <v>1.0900000000000001</v>
      </c>
      <c r="Q7252"/>
    </row>
    <row r="7253" spans="2:17" x14ac:dyDescent="0.25">
      <c r="B7253" s="18" t="s">
        <v>3839</v>
      </c>
      <c r="C7253" s="18" t="s">
        <v>8</v>
      </c>
      <c r="D7253" s="18" t="s">
        <v>94</v>
      </c>
      <c r="E7253" s="18" t="s">
        <v>10</v>
      </c>
      <c r="F7253" s="18" t="s">
        <v>82</v>
      </c>
      <c r="G7253" s="18">
        <v>7680</v>
      </c>
      <c r="H7253" s="18">
        <v>1.05</v>
      </c>
      <c r="I7253" s="18">
        <v>0.97</v>
      </c>
      <c r="Q7253"/>
    </row>
    <row r="7254" spans="2:17" x14ac:dyDescent="0.25">
      <c r="B7254" s="18" t="s">
        <v>3839</v>
      </c>
      <c r="C7254" s="18" t="s">
        <v>8</v>
      </c>
      <c r="D7254" s="18" t="s">
        <v>94</v>
      </c>
      <c r="E7254" s="18" t="s">
        <v>10</v>
      </c>
      <c r="F7254" s="18" t="s">
        <v>83</v>
      </c>
      <c r="G7254" s="18">
        <v>6588</v>
      </c>
      <c r="H7254" s="18">
        <v>0.49</v>
      </c>
      <c r="I7254" s="18">
        <v>0.96</v>
      </c>
      <c r="Q7254"/>
    </row>
    <row r="7255" spans="2:17" x14ac:dyDescent="0.25">
      <c r="B7255" s="18" t="s">
        <v>3839</v>
      </c>
      <c r="C7255" s="18" t="s">
        <v>8</v>
      </c>
      <c r="D7255" s="18" t="s">
        <v>94</v>
      </c>
      <c r="E7255" s="18" t="s">
        <v>10</v>
      </c>
      <c r="F7255" s="18" t="s">
        <v>84</v>
      </c>
      <c r="G7255" s="18">
        <v>5208</v>
      </c>
      <c r="H7255" s="18">
        <v>1.04</v>
      </c>
      <c r="I7255" s="18">
        <v>1.1599999999999999</v>
      </c>
      <c r="Q7255"/>
    </row>
    <row r="7256" spans="2:17" x14ac:dyDescent="0.25">
      <c r="B7256" s="18" t="s">
        <v>3839</v>
      </c>
      <c r="C7256" s="18" t="s">
        <v>8</v>
      </c>
      <c r="D7256" s="18" t="s">
        <v>94</v>
      </c>
      <c r="E7256" s="18" t="s">
        <v>10</v>
      </c>
      <c r="F7256" s="18" t="s">
        <v>85</v>
      </c>
      <c r="G7256" s="18">
        <v>5184</v>
      </c>
      <c r="H7256" s="18">
        <v>0.47</v>
      </c>
      <c r="I7256" s="18">
        <v>0.99</v>
      </c>
      <c r="Q7256"/>
    </row>
    <row r="7257" spans="2:17" x14ac:dyDescent="0.25">
      <c r="B7257" s="18" t="s">
        <v>3839</v>
      </c>
      <c r="C7257" s="18" t="s">
        <v>8</v>
      </c>
      <c r="D7257" s="18" t="s">
        <v>94</v>
      </c>
      <c r="E7257" s="18" t="s">
        <v>10</v>
      </c>
      <c r="F7257" s="18" t="s">
        <v>86</v>
      </c>
      <c r="G7257" s="18">
        <v>6936</v>
      </c>
      <c r="H7257" s="18">
        <v>0.72</v>
      </c>
      <c r="I7257" s="18">
        <v>0.93</v>
      </c>
      <c r="Q7257"/>
    </row>
    <row r="7258" spans="2:17" x14ac:dyDescent="0.25">
      <c r="B7258" s="18" t="s">
        <v>3839</v>
      </c>
      <c r="C7258" s="18" t="s">
        <v>8</v>
      </c>
      <c r="D7258" s="18" t="s">
        <v>94</v>
      </c>
      <c r="E7258" s="18" t="s">
        <v>10</v>
      </c>
      <c r="F7258" s="18" t="s">
        <v>87</v>
      </c>
      <c r="G7258" s="18">
        <v>6792</v>
      </c>
      <c r="H7258" s="18">
        <v>0.48</v>
      </c>
      <c r="I7258" s="18">
        <v>1.18</v>
      </c>
      <c r="Q7258"/>
    </row>
    <row r="7259" spans="2:17" x14ac:dyDescent="0.25">
      <c r="B7259" s="18" t="s">
        <v>3839</v>
      </c>
      <c r="C7259" s="18" t="s">
        <v>8</v>
      </c>
      <c r="D7259" s="18" t="s">
        <v>94</v>
      </c>
      <c r="E7259" s="18" t="s">
        <v>10</v>
      </c>
      <c r="F7259" s="18" t="s">
        <v>88</v>
      </c>
      <c r="G7259" s="18">
        <v>6372</v>
      </c>
      <c r="H7259" s="18">
        <v>1.2</v>
      </c>
      <c r="I7259" s="18">
        <v>0.96</v>
      </c>
      <c r="Q7259"/>
    </row>
    <row r="7260" spans="2:17" x14ac:dyDescent="0.25">
      <c r="B7260" s="18" t="s">
        <v>3839</v>
      </c>
      <c r="C7260" s="18" t="s">
        <v>8</v>
      </c>
      <c r="D7260" s="18" t="s">
        <v>94</v>
      </c>
      <c r="E7260" s="18" t="s">
        <v>10</v>
      </c>
      <c r="F7260" s="18" t="s">
        <v>89</v>
      </c>
      <c r="G7260" s="18">
        <v>5868</v>
      </c>
      <c r="H7260" s="18">
        <v>0.95</v>
      </c>
      <c r="I7260" s="18">
        <v>0.92</v>
      </c>
      <c r="Q7260"/>
    </row>
    <row r="7261" spans="2:17" x14ac:dyDescent="0.25">
      <c r="B7261" s="18" t="s">
        <v>3839</v>
      </c>
      <c r="C7261" s="18" t="s">
        <v>8</v>
      </c>
      <c r="D7261" s="18" t="s">
        <v>94</v>
      </c>
      <c r="E7261" s="18" t="s">
        <v>10</v>
      </c>
      <c r="F7261" s="18" t="s">
        <v>95</v>
      </c>
      <c r="G7261" s="18">
        <v>8412</v>
      </c>
      <c r="H7261" s="18">
        <v>0.59</v>
      </c>
      <c r="I7261" s="18">
        <v>1.04</v>
      </c>
      <c r="Q7261"/>
    </row>
    <row r="7262" spans="2:17" x14ac:dyDescent="0.25">
      <c r="B7262" s="18" t="s">
        <v>3839</v>
      </c>
      <c r="C7262" s="18" t="s">
        <v>8</v>
      </c>
      <c r="D7262" s="18" t="s">
        <v>94</v>
      </c>
      <c r="E7262" s="18" t="s">
        <v>10</v>
      </c>
      <c r="F7262" s="18" t="s">
        <v>96</v>
      </c>
      <c r="G7262" s="18">
        <v>9180</v>
      </c>
      <c r="H7262" s="18">
        <v>0.72</v>
      </c>
      <c r="I7262" s="18">
        <v>1.0900000000000001</v>
      </c>
      <c r="Q7262"/>
    </row>
    <row r="7263" spans="2:17" x14ac:dyDescent="0.25">
      <c r="B7263" s="18" t="s">
        <v>3839</v>
      </c>
      <c r="C7263" s="18" t="s">
        <v>8</v>
      </c>
      <c r="D7263" s="18" t="s">
        <v>94</v>
      </c>
      <c r="E7263" s="18" t="s">
        <v>10</v>
      </c>
      <c r="F7263" s="18" t="s">
        <v>97</v>
      </c>
      <c r="G7263" s="18">
        <v>7404</v>
      </c>
      <c r="H7263" s="18">
        <v>0.95</v>
      </c>
      <c r="I7263" s="18">
        <v>1.1299999999999999</v>
      </c>
      <c r="Q7263"/>
    </row>
    <row r="7264" spans="2:17" x14ac:dyDescent="0.25">
      <c r="B7264" s="18" t="s">
        <v>3839</v>
      </c>
      <c r="C7264" s="18" t="s">
        <v>8</v>
      </c>
      <c r="D7264" s="18" t="s">
        <v>94</v>
      </c>
      <c r="E7264" s="18" t="s">
        <v>10</v>
      </c>
      <c r="F7264" s="18" t="s">
        <v>98</v>
      </c>
      <c r="G7264" s="18">
        <v>6960</v>
      </c>
      <c r="H7264" s="18">
        <v>1.01</v>
      </c>
      <c r="I7264" s="18">
        <v>0.94</v>
      </c>
      <c r="Q7264"/>
    </row>
    <row r="7265" spans="2:17" x14ac:dyDescent="0.25">
      <c r="B7265" s="18" t="s">
        <v>3839</v>
      </c>
      <c r="C7265" s="18" t="s">
        <v>8</v>
      </c>
      <c r="D7265" s="18" t="s">
        <v>94</v>
      </c>
      <c r="E7265" s="18" t="s">
        <v>10</v>
      </c>
      <c r="F7265" s="18" t="s">
        <v>99</v>
      </c>
      <c r="G7265" s="18">
        <v>7488</v>
      </c>
      <c r="H7265" s="18">
        <v>0.66</v>
      </c>
      <c r="I7265" s="18">
        <v>1.19</v>
      </c>
      <c r="Q7265"/>
    </row>
    <row r="7266" spans="2:17" x14ac:dyDescent="0.25">
      <c r="B7266" s="18" t="s">
        <v>3839</v>
      </c>
      <c r="C7266" s="18" t="s">
        <v>8</v>
      </c>
      <c r="D7266" s="18" t="s">
        <v>94</v>
      </c>
      <c r="E7266" s="18" t="s">
        <v>10</v>
      </c>
      <c r="F7266" s="18" t="s">
        <v>100</v>
      </c>
      <c r="G7266" s="18">
        <v>8016</v>
      </c>
      <c r="H7266" s="18">
        <v>0.98</v>
      </c>
      <c r="I7266" s="18">
        <v>1.07</v>
      </c>
      <c r="Q7266"/>
    </row>
    <row r="7267" spans="2:17" x14ac:dyDescent="0.25">
      <c r="B7267" s="18" t="s">
        <v>3839</v>
      </c>
      <c r="C7267" s="18" t="s">
        <v>8</v>
      </c>
      <c r="D7267" s="18" t="s">
        <v>94</v>
      </c>
      <c r="E7267" s="18" t="s">
        <v>10</v>
      </c>
      <c r="F7267" s="18" t="s">
        <v>101</v>
      </c>
      <c r="G7267" s="18">
        <v>7980</v>
      </c>
      <c r="H7267" s="18">
        <v>0.41</v>
      </c>
      <c r="I7267" s="18">
        <v>1.1599999999999999</v>
      </c>
      <c r="Q7267"/>
    </row>
    <row r="7268" spans="2:17" x14ac:dyDescent="0.25">
      <c r="B7268" s="18" t="s">
        <v>3839</v>
      </c>
      <c r="C7268" s="18" t="s">
        <v>8</v>
      </c>
      <c r="D7268" s="18" t="s">
        <v>94</v>
      </c>
      <c r="E7268" s="18" t="s">
        <v>10</v>
      </c>
      <c r="F7268" s="18" t="s">
        <v>102</v>
      </c>
      <c r="G7268" s="18">
        <v>7800</v>
      </c>
      <c r="H7268" s="18">
        <v>0.81</v>
      </c>
      <c r="I7268" s="18">
        <v>0.95</v>
      </c>
      <c r="Q7268"/>
    </row>
    <row r="7269" spans="2:17" x14ac:dyDescent="0.25">
      <c r="B7269" s="18" t="s">
        <v>3839</v>
      </c>
      <c r="C7269" s="18" t="s">
        <v>8</v>
      </c>
      <c r="D7269" s="18" t="s">
        <v>94</v>
      </c>
      <c r="E7269" s="18" t="s">
        <v>10</v>
      </c>
      <c r="F7269" s="18" t="s">
        <v>103</v>
      </c>
      <c r="G7269" s="18">
        <v>6192</v>
      </c>
      <c r="H7269" s="18">
        <v>0.46</v>
      </c>
      <c r="I7269" s="18">
        <v>1.18</v>
      </c>
      <c r="Q7269"/>
    </row>
    <row r="7270" spans="2:17" x14ac:dyDescent="0.25">
      <c r="B7270" s="18" t="s">
        <v>3839</v>
      </c>
      <c r="C7270" s="18" t="s">
        <v>8</v>
      </c>
      <c r="D7270" s="18" t="s">
        <v>94</v>
      </c>
      <c r="E7270" s="18" t="s">
        <v>10</v>
      </c>
      <c r="F7270" s="18" t="s">
        <v>104</v>
      </c>
      <c r="G7270" s="18">
        <v>9252</v>
      </c>
      <c r="H7270" s="18">
        <v>0.97</v>
      </c>
      <c r="I7270" s="18">
        <v>0.96</v>
      </c>
      <c r="Q7270"/>
    </row>
    <row r="7271" spans="2:17" x14ac:dyDescent="0.25">
      <c r="B7271" s="18" t="s">
        <v>3839</v>
      </c>
      <c r="C7271" s="18" t="s">
        <v>8</v>
      </c>
      <c r="D7271" s="18" t="s">
        <v>94</v>
      </c>
      <c r="E7271" s="18" t="s">
        <v>10</v>
      </c>
      <c r="F7271" s="18" t="s">
        <v>105</v>
      </c>
      <c r="G7271" s="18">
        <v>5064</v>
      </c>
      <c r="H7271" s="18">
        <v>0.63</v>
      </c>
      <c r="I7271" s="18">
        <v>1.1200000000000001</v>
      </c>
      <c r="Q7271"/>
    </row>
    <row r="7272" spans="2:17" x14ac:dyDescent="0.25">
      <c r="B7272" s="18" t="s">
        <v>3839</v>
      </c>
      <c r="C7272" s="18" t="s">
        <v>8</v>
      </c>
      <c r="D7272" s="18" t="s">
        <v>94</v>
      </c>
      <c r="E7272" s="18" t="s">
        <v>10</v>
      </c>
      <c r="F7272" s="18" t="s">
        <v>106</v>
      </c>
      <c r="G7272" s="18">
        <v>6528</v>
      </c>
      <c r="H7272" s="18">
        <v>0.91</v>
      </c>
      <c r="I7272" s="18">
        <v>1.1399999999999999</v>
      </c>
      <c r="Q7272"/>
    </row>
    <row r="7273" spans="2:17" x14ac:dyDescent="0.25">
      <c r="B7273" s="18" t="s">
        <v>3839</v>
      </c>
      <c r="C7273" s="18" t="s">
        <v>8</v>
      </c>
      <c r="D7273" s="18" t="s">
        <v>94</v>
      </c>
      <c r="E7273" s="18" t="s">
        <v>10</v>
      </c>
      <c r="F7273" s="18" t="s">
        <v>107</v>
      </c>
      <c r="G7273" s="18">
        <v>4908</v>
      </c>
      <c r="H7273" s="18">
        <v>0.7</v>
      </c>
      <c r="I7273" s="18">
        <v>1.1200000000000001</v>
      </c>
      <c r="Q7273"/>
    </row>
    <row r="7274" spans="2:17" x14ac:dyDescent="0.25">
      <c r="B7274" s="18" t="s">
        <v>3839</v>
      </c>
      <c r="C7274" s="18" t="s">
        <v>8</v>
      </c>
      <c r="D7274" s="18" t="s">
        <v>94</v>
      </c>
      <c r="E7274" s="18" t="s">
        <v>10</v>
      </c>
      <c r="F7274" s="18" t="s">
        <v>108</v>
      </c>
      <c r="G7274" s="18">
        <v>7776</v>
      </c>
      <c r="H7274" s="18">
        <v>0.88</v>
      </c>
      <c r="I7274" s="18">
        <v>1.1599999999999999</v>
      </c>
      <c r="Q7274"/>
    </row>
    <row r="7275" spans="2:17" x14ac:dyDescent="0.25">
      <c r="B7275" s="18" t="s">
        <v>3839</v>
      </c>
      <c r="C7275" s="18" t="s">
        <v>8</v>
      </c>
      <c r="D7275" s="18" t="s">
        <v>94</v>
      </c>
      <c r="E7275" s="18" t="s">
        <v>10</v>
      </c>
      <c r="F7275" s="18" t="s">
        <v>109</v>
      </c>
      <c r="G7275" s="18">
        <v>5700</v>
      </c>
      <c r="H7275" s="18">
        <v>1.18</v>
      </c>
      <c r="I7275" s="18">
        <v>0.95</v>
      </c>
      <c r="Q7275"/>
    </row>
    <row r="7276" spans="2:17" x14ac:dyDescent="0.25">
      <c r="B7276" s="18" t="s">
        <v>3839</v>
      </c>
      <c r="C7276" s="18" t="s">
        <v>8</v>
      </c>
      <c r="D7276" s="18" t="s">
        <v>94</v>
      </c>
      <c r="E7276" s="18" t="s">
        <v>10</v>
      </c>
      <c r="F7276" s="18" t="s">
        <v>110</v>
      </c>
      <c r="G7276" s="18">
        <v>6768</v>
      </c>
      <c r="H7276" s="18">
        <v>0.64</v>
      </c>
      <c r="I7276" s="18">
        <v>1.05</v>
      </c>
      <c r="Q7276"/>
    </row>
    <row r="7277" spans="2:17" x14ac:dyDescent="0.25">
      <c r="B7277" s="18" t="s">
        <v>3839</v>
      </c>
      <c r="C7277" s="18" t="s">
        <v>8</v>
      </c>
      <c r="D7277" s="18" t="s">
        <v>94</v>
      </c>
      <c r="E7277" s="18" t="s">
        <v>10</v>
      </c>
      <c r="F7277" s="18" t="s">
        <v>111</v>
      </c>
      <c r="G7277" s="18">
        <v>6804</v>
      </c>
      <c r="H7277" s="18">
        <v>1.03</v>
      </c>
      <c r="I7277" s="18">
        <v>1.06</v>
      </c>
      <c r="Q7277"/>
    </row>
    <row r="7278" spans="2:17" x14ac:dyDescent="0.25">
      <c r="B7278" s="18" t="s">
        <v>3839</v>
      </c>
      <c r="C7278" s="18" t="s">
        <v>8</v>
      </c>
      <c r="D7278" s="18" t="s">
        <v>94</v>
      </c>
      <c r="E7278" s="18" t="s">
        <v>10</v>
      </c>
      <c r="F7278" s="18" t="s">
        <v>112</v>
      </c>
      <c r="G7278" s="18">
        <v>6648</v>
      </c>
      <c r="H7278" s="18">
        <v>0.55000000000000004</v>
      </c>
      <c r="I7278" s="18">
        <v>0.9</v>
      </c>
      <c r="Q7278"/>
    </row>
    <row r="7279" spans="2:17" x14ac:dyDescent="0.25">
      <c r="B7279" s="18" t="s">
        <v>3839</v>
      </c>
      <c r="C7279" s="18" t="s">
        <v>8</v>
      </c>
      <c r="D7279" s="18" t="s">
        <v>94</v>
      </c>
      <c r="E7279" s="18" t="s">
        <v>10</v>
      </c>
      <c r="F7279" s="18" t="s">
        <v>113</v>
      </c>
      <c r="G7279" s="18">
        <v>7308</v>
      </c>
      <c r="H7279" s="18">
        <v>0.86</v>
      </c>
      <c r="I7279" s="18">
        <v>0.98</v>
      </c>
      <c r="Q7279"/>
    </row>
    <row r="7280" spans="2:17" x14ac:dyDescent="0.25">
      <c r="B7280" s="18" t="s">
        <v>3839</v>
      </c>
      <c r="C7280" s="18" t="s">
        <v>8</v>
      </c>
      <c r="D7280" s="18" t="s">
        <v>94</v>
      </c>
      <c r="E7280" s="18" t="s">
        <v>10</v>
      </c>
      <c r="F7280" s="18" t="s">
        <v>114</v>
      </c>
      <c r="G7280" s="18">
        <v>5820</v>
      </c>
      <c r="H7280" s="18">
        <v>1.04</v>
      </c>
      <c r="I7280" s="18">
        <v>0.95</v>
      </c>
      <c r="Q7280"/>
    </row>
    <row r="7281" spans="2:17" x14ac:dyDescent="0.25">
      <c r="B7281" s="18" t="s">
        <v>3839</v>
      </c>
      <c r="C7281" s="18" t="s">
        <v>8</v>
      </c>
      <c r="D7281" s="18" t="s">
        <v>94</v>
      </c>
      <c r="E7281" s="18" t="s">
        <v>10</v>
      </c>
      <c r="F7281" s="18" t="s">
        <v>115</v>
      </c>
      <c r="G7281" s="18">
        <v>9516</v>
      </c>
      <c r="H7281" s="18">
        <v>0.9</v>
      </c>
      <c r="I7281" s="18">
        <v>1.2</v>
      </c>
      <c r="Q7281"/>
    </row>
    <row r="7282" spans="2:17" x14ac:dyDescent="0.25">
      <c r="B7282" s="18" t="s">
        <v>3839</v>
      </c>
      <c r="C7282" s="18" t="s">
        <v>8</v>
      </c>
      <c r="D7282" s="18" t="s">
        <v>94</v>
      </c>
      <c r="E7282" s="18" t="s">
        <v>10</v>
      </c>
      <c r="F7282" s="18" t="s">
        <v>116</v>
      </c>
      <c r="G7282" s="18">
        <v>9396</v>
      </c>
      <c r="H7282" s="18">
        <v>0.96</v>
      </c>
      <c r="I7282" s="18">
        <v>1.1499999999999999</v>
      </c>
      <c r="Q7282"/>
    </row>
    <row r="7283" spans="2:17" x14ac:dyDescent="0.25">
      <c r="B7283" s="18" t="s">
        <v>3839</v>
      </c>
      <c r="C7283" s="18" t="s">
        <v>8</v>
      </c>
      <c r="D7283" s="18" t="s">
        <v>94</v>
      </c>
      <c r="E7283" s="18" t="s">
        <v>10</v>
      </c>
      <c r="F7283" s="18" t="s">
        <v>117</v>
      </c>
      <c r="G7283" s="18">
        <v>9408</v>
      </c>
      <c r="H7283" s="18">
        <v>0.82</v>
      </c>
      <c r="I7283" s="18">
        <v>1.2</v>
      </c>
      <c r="Q7283"/>
    </row>
    <row r="7284" spans="2:17" x14ac:dyDescent="0.25">
      <c r="B7284" s="18" t="s">
        <v>3839</v>
      </c>
      <c r="C7284" s="18" t="s">
        <v>8</v>
      </c>
      <c r="D7284" s="18" t="s">
        <v>94</v>
      </c>
      <c r="E7284" s="18" t="s">
        <v>10</v>
      </c>
      <c r="F7284" s="18" t="s">
        <v>118</v>
      </c>
      <c r="G7284" s="18">
        <v>7812</v>
      </c>
      <c r="H7284" s="18">
        <v>0.79</v>
      </c>
      <c r="I7284" s="18">
        <v>1.03</v>
      </c>
      <c r="Q7284"/>
    </row>
    <row r="7285" spans="2:17" x14ac:dyDescent="0.25">
      <c r="B7285" s="18" t="s">
        <v>3839</v>
      </c>
      <c r="C7285" s="18" t="s">
        <v>8</v>
      </c>
      <c r="D7285" s="18" t="s">
        <v>94</v>
      </c>
      <c r="E7285" s="18" t="s">
        <v>10</v>
      </c>
      <c r="F7285" s="18" t="s">
        <v>119</v>
      </c>
      <c r="G7285" s="18">
        <v>8676</v>
      </c>
      <c r="H7285" s="18">
        <v>0.4</v>
      </c>
      <c r="I7285" s="18">
        <v>1.1299999999999999</v>
      </c>
      <c r="Q7285"/>
    </row>
    <row r="7286" spans="2:17" x14ac:dyDescent="0.25">
      <c r="B7286" s="18" t="s">
        <v>3839</v>
      </c>
      <c r="C7286" s="18" t="s">
        <v>8</v>
      </c>
      <c r="D7286" s="18" t="s">
        <v>94</v>
      </c>
      <c r="E7286" s="18" t="s">
        <v>10</v>
      </c>
      <c r="F7286" s="18" t="s">
        <v>120</v>
      </c>
      <c r="G7286" s="18">
        <v>8280</v>
      </c>
      <c r="H7286" s="18">
        <v>1.08</v>
      </c>
      <c r="I7286" s="18">
        <v>1.03</v>
      </c>
      <c r="Q7286"/>
    </row>
    <row r="7287" spans="2:17" x14ac:dyDescent="0.25">
      <c r="B7287" s="18" t="s">
        <v>3839</v>
      </c>
      <c r="C7287" s="18" t="s">
        <v>8</v>
      </c>
      <c r="D7287" s="18" t="s">
        <v>94</v>
      </c>
      <c r="E7287" s="18" t="s">
        <v>10</v>
      </c>
      <c r="F7287" s="18" t="s">
        <v>121</v>
      </c>
      <c r="G7287" s="18">
        <v>6804</v>
      </c>
      <c r="H7287" s="18">
        <v>0.46</v>
      </c>
      <c r="I7287" s="18">
        <v>0.97</v>
      </c>
      <c r="Q7287"/>
    </row>
    <row r="7288" spans="2:17" x14ac:dyDescent="0.25">
      <c r="B7288" s="18" t="s">
        <v>3839</v>
      </c>
      <c r="C7288" s="18" t="s">
        <v>8</v>
      </c>
      <c r="D7288" s="18" t="s">
        <v>94</v>
      </c>
      <c r="E7288" s="18" t="s">
        <v>10</v>
      </c>
      <c r="F7288" s="18" t="s">
        <v>122</v>
      </c>
      <c r="G7288" s="18">
        <v>6444</v>
      </c>
      <c r="H7288" s="18">
        <v>1</v>
      </c>
      <c r="I7288" s="18">
        <v>0.92</v>
      </c>
      <c r="Q7288"/>
    </row>
    <row r="7289" spans="2:17" x14ac:dyDescent="0.25">
      <c r="B7289" s="18" t="s">
        <v>3839</v>
      </c>
      <c r="C7289" s="18" t="s">
        <v>8</v>
      </c>
      <c r="D7289" s="18" t="s">
        <v>94</v>
      </c>
      <c r="E7289" s="18" t="s">
        <v>10</v>
      </c>
      <c r="F7289" s="18" t="s">
        <v>123</v>
      </c>
      <c r="G7289" s="18">
        <v>5580</v>
      </c>
      <c r="H7289" s="18">
        <v>0.77</v>
      </c>
      <c r="I7289" s="18">
        <v>1.1200000000000001</v>
      </c>
      <c r="Q7289"/>
    </row>
    <row r="7290" spans="2:17" x14ac:dyDescent="0.25">
      <c r="B7290" s="18" t="s">
        <v>3839</v>
      </c>
      <c r="C7290" s="18" t="s">
        <v>8</v>
      </c>
      <c r="D7290" s="18" t="s">
        <v>94</v>
      </c>
      <c r="E7290" s="18" t="s">
        <v>10</v>
      </c>
      <c r="F7290" s="18" t="s">
        <v>124</v>
      </c>
      <c r="G7290" s="18">
        <v>5640</v>
      </c>
      <c r="H7290" s="18">
        <v>1.02</v>
      </c>
      <c r="I7290" s="18">
        <v>1.08</v>
      </c>
      <c r="Q7290"/>
    </row>
    <row r="7291" spans="2:17" x14ac:dyDescent="0.25">
      <c r="B7291" s="18" t="s">
        <v>3839</v>
      </c>
      <c r="C7291" s="18" t="s">
        <v>8</v>
      </c>
      <c r="D7291" s="18" t="s">
        <v>94</v>
      </c>
      <c r="E7291" s="18" t="s">
        <v>10</v>
      </c>
      <c r="F7291" s="18" t="s">
        <v>125</v>
      </c>
      <c r="G7291" s="18">
        <v>7668</v>
      </c>
      <c r="H7291" s="18">
        <v>0.71</v>
      </c>
      <c r="I7291" s="18">
        <v>1.1599999999999999</v>
      </c>
      <c r="Q7291"/>
    </row>
    <row r="7292" spans="2:17" x14ac:dyDescent="0.25">
      <c r="B7292" s="18" t="s">
        <v>3839</v>
      </c>
      <c r="C7292" s="18" t="s">
        <v>8</v>
      </c>
      <c r="D7292" s="18" t="s">
        <v>94</v>
      </c>
      <c r="E7292" s="18" t="s">
        <v>10</v>
      </c>
      <c r="F7292" s="18" t="s">
        <v>126</v>
      </c>
      <c r="G7292" s="18">
        <v>5196</v>
      </c>
      <c r="H7292" s="18">
        <v>1.1599999999999999</v>
      </c>
      <c r="I7292" s="18">
        <v>1.02</v>
      </c>
      <c r="Q7292"/>
    </row>
    <row r="7293" spans="2:17" x14ac:dyDescent="0.25">
      <c r="B7293" s="18" t="s">
        <v>3839</v>
      </c>
      <c r="C7293" s="18" t="s">
        <v>8</v>
      </c>
      <c r="D7293" s="18" t="s">
        <v>94</v>
      </c>
      <c r="E7293" s="18" t="s">
        <v>10</v>
      </c>
      <c r="F7293" s="18" t="s">
        <v>127</v>
      </c>
      <c r="G7293" s="18">
        <v>8076</v>
      </c>
      <c r="H7293" s="18">
        <v>0.92</v>
      </c>
      <c r="I7293" s="18">
        <v>1.08</v>
      </c>
      <c r="Q7293"/>
    </row>
    <row r="7294" spans="2:17" x14ac:dyDescent="0.25">
      <c r="B7294" s="18" t="s">
        <v>3839</v>
      </c>
      <c r="C7294" s="18" t="s">
        <v>8</v>
      </c>
      <c r="D7294" s="18" t="s">
        <v>94</v>
      </c>
      <c r="E7294" s="18" t="s">
        <v>10</v>
      </c>
      <c r="F7294" s="18" t="s">
        <v>128</v>
      </c>
      <c r="G7294" s="18">
        <v>5760</v>
      </c>
      <c r="H7294" s="18">
        <v>0.93</v>
      </c>
      <c r="I7294" s="18">
        <v>1.1100000000000001</v>
      </c>
      <c r="Q7294"/>
    </row>
    <row r="7295" spans="2:17" x14ac:dyDescent="0.25">
      <c r="B7295" s="18" t="s">
        <v>3839</v>
      </c>
      <c r="C7295" s="18" t="s">
        <v>8</v>
      </c>
      <c r="D7295" s="18" t="s">
        <v>94</v>
      </c>
      <c r="E7295" s="18" t="s">
        <v>10</v>
      </c>
      <c r="F7295" s="18" t="s">
        <v>129</v>
      </c>
      <c r="G7295" s="18">
        <v>5316</v>
      </c>
      <c r="H7295" s="18">
        <v>1.01</v>
      </c>
      <c r="I7295" s="18">
        <v>1.03</v>
      </c>
      <c r="Q7295"/>
    </row>
    <row r="7296" spans="2:17" x14ac:dyDescent="0.25">
      <c r="B7296" s="18" t="s">
        <v>3839</v>
      </c>
      <c r="C7296" s="18" t="s">
        <v>8</v>
      </c>
      <c r="D7296" s="18" t="s">
        <v>94</v>
      </c>
      <c r="E7296" s="18" t="s">
        <v>10</v>
      </c>
      <c r="F7296" s="18" t="s">
        <v>130</v>
      </c>
      <c r="G7296" s="18">
        <v>5688</v>
      </c>
      <c r="H7296" s="18">
        <v>1.03</v>
      </c>
      <c r="I7296" s="18">
        <v>0.99</v>
      </c>
      <c r="Q7296"/>
    </row>
    <row r="7297" spans="2:17" x14ac:dyDescent="0.25">
      <c r="B7297" s="18" t="s">
        <v>3839</v>
      </c>
      <c r="C7297" s="18" t="s">
        <v>8</v>
      </c>
      <c r="D7297" s="18" t="s">
        <v>94</v>
      </c>
      <c r="E7297" s="18" t="s">
        <v>10</v>
      </c>
      <c r="F7297" s="18" t="s">
        <v>131</v>
      </c>
      <c r="G7297" s="18">
        <v>7920</v>
      </c>
      <c r="H7297" s="18">
        <v>1</v>
      </c>
      <c r="I7297" s="18">
        <v>1.05</v>
      </c>
      <c r="Q7297"/>
    </row>
    <row r="7298" spans="2:17" x14ac:dyDescent="0.25">
      <c r="B7298" s="18" t="s">
        <v>3839</v>
      </c>
      <c r="C7298" s="18" t="s">
        <v>8</v>
      </c>
      <c r="D7298" s="18" t="s">
        <v>94</v>
      </c>
      <c r="E7298" s="18" t="s">
        <v>10</v>
      </c>
      <c r="F7298" s="18" t="s">
        <v>132</v>
      </c>
      <c r="G7298" s="18">
        <v>7608</v>
      </c>
      <c r="H7298" s="18">
        <v>0.97</v>
      </c>
      <c r="I7298" s="18">
        <v>1</v>
      </c>
      <c r="Q7298"/>
    </row>
    <row r="7299" spans="2:17" x14ac:dyDescent="0.25">
      <c r="B7299" s="18" t="s">
        <v>3839</v>
      </c>
      <c r="C7299" s="18" t="s">
        <v>8</v>
      </c>
      <c r="D7299" s="18" t="s">
        <v>94</v>
      </c>
      <c r="E7299" s="18" t="s">
        <v>10</v>
      </c>
      <c r="F7299" s="18" t="s">
        <v>133</v>
      </c>
      <c r="G7299" s="18">
        <v>7920</v>
      </c>
      <c r="H7299" s="18">
        <v>1.03</v>
      </c>
      <c r="I7299" s="18">
        <v>0.92</v>
      </c>
      <c r="Q7299"/>
    </row>
    <row r="7300" spans="2:17" x14ac:dyDescent="0.25">
      <c r="B7300" s="18" t="s">
        <v>3839</v>
      </c>
      <c r="C7300" s="18" t="s">
        <v>8</v>
      </c>
      <c r="D7300" s="18" t="s">
        <v>94</v>
      </c>
      <c r="E7300" s="18" t="s">
        <v>10</v>
      </c>
      <c r="F7300" s="18" t="s">
        <v>134</v>
      </c>
      <c r="G7300" s="18">
        <v>8160</v>
      </c>
      <c r="H7300" s="18">
        <v>0.91</v>
      </c>
      <c r="I7300" s="18">
        <v>0.91</v>
      </c>
      <c r="Q7300"/>
    </row>
    <row r="7301" spans="2:17" x14ac:dyDescent="0.25">
      <c r="B7301" s="18" t="s">
        <v>3839</v>
      </c>
      <c r="C7301" s="18" t="s">
        <v>8</v>
      </c>
      <c r="D7301" s="18" t="s">
        <v>94</v>
      </c>
      <c r="E7301" s="18" t="s">
        <v>10</v>
      </c>
      <c r="F7301" s="18" t="s">
        <v>135</v>
      </c>
      <c r="G7301" s="18">
        <v>7308</v>
      </c>
      <c r="H7301" s="18">
        <v>0.47</v>
      </c>
      <c r="I7301" s="18">
        <v>1.05</v>
      </c>
      <c r="Q7301"/>
    </row>
    <row r="7302" spans="2:17" x14ac:dyDescent="0.25">
      <c r="B7302" s="18" t="s">
        <v>3839</v>
      </c>
      <c r="C7302" s="18" t="s">
        <v>8</v>
      </c>
      <c r="D7302" s="18" t="s">
        <v>94</v>
      </c>
      <c r="E7302" s="18" t="s">
        <v>10</v>
      </c>
      <c r="F7302" s="18" t="s">
        <v>136</v>
      </c>
      <c r="G7302" s="18">
        <v>6780</v>
      </c>
      <c r="H7302" s="18">
        <v>0.73</v>
      </c>
      <c r="I7302" s="18">
        <v>1.1399999999999999</v>
      </c>
      <c r="Q7302"/>
    </row>
    <row r="7303" spans="2:17" x14ac:dyDescent="0.25">
      <c r="B7303" s="18" t="s">
        <v>3839</v>
      </c>
      <c r="C7303" s="18" t="s">
        <v>8</v>
      </c>
      <c r="D7303" s="18" t="s">
        <v>94</v>
      </c>
      <c r="E7303" s="18" t="s">
        <v>10</v>
      </c>
      <c r="F7303" s="18" t="s">
        <v>137</v>
      </c>
      <c r="G7303" s="18">
        <v>6480</v>
      </c>
      <c r="H7303" s="18">
        <v>0.9</v>
      </c>
      <c r="I7303" s="18">
        <v>0.92</v>
      </c>
      <c r="Q7303"/>
    </row>
    <row r="7304" spans="2:17" x14ac:dyDescent="0.25">
      <c r="B7304" s="18" t="s">
        <v>3839</v>
      </c>
      <c r="C7304" s="18" t="s">
        <v>8</v>
      </c>
      <c r="D7304" s="18" t="s">
        <v>94</v>
      </c>
      <c r="E7304" s="18" t="s">
        <v>10</v>
      </c>
      <c r="F7304" s="18" t="s">
        <v>138</v>
      </c>
      <c r="G7304" s="18">
        <v>5904</v>
      </c>
      <c r="H7304" s="18">
        <v>0.48</v>
      </c>
      <c r="I7304" s="18">
        <v>1.1499999999999999</v>
      </c>
      <c r="Q7304"/>
    </row>
    <row r="7305" spans="2:17" x14ac:dyDescent="0.25">
      <c r="B7305" s="18" t="s">
        <v>3839</v>
      </c>
      <c r="C7305" s="18" t="s">
        <v>8</v>
      </c>
      <c r="D7305" s="18" t="s">
        <v>94</v>
      </c>
      <c r="E7305" s="18" t="s">
        <v>10</v>
      </c>
      <c r="F7305" s="18" t="s">
        <v>139</v>
      </c>
      <c r="G7305" s="18">
        <v>7992</v>
      </c>
      <c r="H7305" s="18">
        <v>1.1599999999999999</v>
      </c>
      <c r="I7305" s="18">
        <v>1.1100000000000001</v>
      </c>
      <c r="Q7305"/>
    </row>
    <row r="7306" spans="2:17" x14ac:dyDescent="0.25">
      <c r="B7306" s="18" t="s">
        <v>3839</v>
      </c>
      <c r="C7306" s="18" t="s">
        <v>8</v>
      </c>
      <c r="D7306" s="18" t="s">
        <v>94</v>
      </c>
      <c r="E7306" s="18" t="s">
        <v>10</v>
      </c>
      <c r="F7306" s="18" t="s">
        <v>140</v>
      </c>
      <c r="G7306" s="18">
        <v>8160</v>
      </c>
      <c r="H7306" s="18">
        <v>0.42</v>
      </c>
      <c r="I7306" s="18">
        <v>1.19</v>
      </c>
      <c r="Q7306"/>
    </row>
    <row r="7307" spans="2:17" x14ac:dyDescent="0.25">
      <c r="B7307" s="18" t="s">
        <v>3839</v>
      </c>
      <c r="C7307" s="18" t="s">
        <v>8</v>
      </c>
      <c r="D7307" s="18" t="s">
        <v>94</v>
      </c>
      <c r="E7307" s="18" t="s">
        <v>10</v>
      </c>
      <c r="F7307" s="18" t="s">
        <v>141</v>
      </c>
      <c r="G7307" s="18">
        <v>8652</v>
      </c>
      <c r="H7307" s="18">
        <v>1.06</v>
      </c>
      <c r="I7307" s="18">
        <v>1.19</v>
      </c>
      <c r="Q7307"/>
    </row>
    <row r="7308" spans="2:17" x14ac:dyDescent="0.25">
      <c r="B7308" s="18" t="s">
        <v>3839</v>
      </c>
      <c r="C7308" s="18" t="s">
        <v>8</v>
      </c>
      <c r="D7308" s="18" t="s">
        <v>94</v>
      </c>
      <c r="E7308" s="18" t="s">
        <v>10</v>
      </c>
      <c r="F7308" s="18" t="s">
        <v>142</v>
      </c>
      <c r="G7308" s="18">
        <v>9096</v>
      </c>
      <c r="H7308" s="18">
        <v>0.82</v>
      </c>
      <c r="I7308" s="18">
        <v>1.1599999999999999</v>
      </c>
      <c r="Q7308"/>
    </row>
    <row r="7309" spans="2:17" x14ac:dyDescent="0.25">
      <c r="B7309" s="18" t="s">
        <v>3839</v>
      </c>
      <c r="C7309" s="18" t="s">
        <v>8</v>
      </c>
      <c r="D7309" s="18" t="s">
        <v>94</v>
      </c>
      <c r="E7309" s="18" t="s">
        <v>10</v>
      </c>
      <c r="F7309" s="18" t="s">
        <v>143</v>
      </c>
      <c r="G7309" s="18">
        <v>7068</v>
      </c>
      <c r="H7309" s="18">
        <v>1.06</v>
      </c>
      <c r="I7309" s="18">
        <v>1.1399999999999999</v>
      </c>
      <c r="Q7309"/>
    </row>
    <row r="7310" spans="2:17" x14ac:dyDescent="0.25">
      <c r="B7310" s="18" t="s">
        <v>3839</v>
      </c>
      <c r="C7310" s="18" t="s">
        <v>8</v>
      </c>
      <c r="D7310" s="18" t="s">
        <v>94</v>
      </c>
      <c r="E7310" s="18" t="s">
        <v>10</v>
      </c>
      <c r="F7310" s="18" t="s">
        <v>3612</v>
      </c>
      <c r="G7310" s="18">
        <v>9048</v>
      </c>
      <c r="H7310" s="18">
        <v>0.55000000000000004</v>
      </c>
      <c r="I7310" s="18">
        <v>1.1100000000000001</v>
      </c>
      <c r="Q7310"/>
    </row>
    <row r="7311" spans="2:17" x14ac:dyDescent="0.25">
      <c r="B7311" s="18" t="s">
        <v>3839</v>
      </c>
      <c r="C7311" s="18" t="s">
        <v>8</v>
      </c>
      <c r="D7311" s="18" t="s">
        <v>94</v>
      </c>
      <c r="E7311" s="18" t="s">
        <v>10</v>
      </c>
      <c r="F7311" s="18" t="s">
        <v>144</v>
      </c>
      <c r="G7311" s="18">
        <v>7560</v>
      </c>
      <c r="H7311" s="18">
        <v>0.48</v>
      </c>
      <c r="I7311" s="18">
        <v>1.17</v>
      </c>
      <c r="Q7311"/>
    </row>
    <row r="7312" spans="2:17" x14ac:dyDescent="0.25">
      <c r="B7312" s="18" t="s">
        <v>3839</v>
      </c>
      <c r="C7312" s="18" t="s">
        <v>8</v>
      </c>
      <c r="D7312" s="18" t="s">
        <v>94</v>
      </c>
      <c r="E7312" s="18" t="s">
        <v>10</v>
      </c>
      <c r="F7312" s="18" t="s">
        <v>145</v>
      </c>
      <c r="G7312" s="18">
        <v>5376</v>
      </c>
      <c r="H7312" s="18">
        <v>0.87</v>
      </c>
      <c r="I7312" s="18">
        <v>1</v>
      </c>
      <c r="Q7312"/>
    </row>
    <row r="7313" spans="2:17" x14ac:dyDescent="0.25">
      <c r="B7313" s="18" t="s">
        <v>3839</v>
      </c>
      <c r="C7313" s="18" t="s">
        <v>8</v>
      </c>
      <c r="D7313" s="18" t="s">
        <v>94</v>
      </c>
      <c r="E7313" s="18" t="s">
        <v>10</v>
      </c>
      <c r="F7313" s="18" t="s">
        <v>146</v>
      </c>
      <c r="G7313" s="18">
        <v>9528</v>
      </c>
      <c r="H7313" s="18">
        <v>0.51</v>
      </c>
      <c r="I7313" s="18">
        <v>1.1200000000000001</v>
      </c>
      <c r="Q7313"/>
    </row>
    <row r="7314" spans="2:17" x14ac:dyDescent="0.25">
      <c r="B7314" s="18" t="s">
        <v>3839</v>
      </c>
      <c r="C7314" s="18" t="s">
        <v>8</v>
      </c>
      <c r="D7314" s="18" t="s">
        <v>94</v>
      </c>
      <c r="E7314" s="18" t="s">
        <v>10</v>
      </c>
      <c r="F7314" s="18" t="s">
        <v>147</v>
      </c>
      <c r="G7314" s="18">
        <v>9480</v>
      </c>
      <c r="H7314" s="18">
        <v>0.73</v>
      </c>
      <c r="I7314" s="18">
        <v>0.9</v>
      </c>
      <c r="Q7314"/>
    </row>
    <row r="7315" spans="2:17" x14ac:dyDescent="0.25">
      <c r="B7315" s="18" t="s">
        <v>3839</v>
      </c>
      <c r="C7315" s="18" t="s">
        <v>8</v>
      </c>
      <c r="D7315" s="18" t="s">
        <v>94</v>
      </c>
      <c r="E7315" s="18" t="s">
        <v>10</v>
      </c>
      <c r="F7315" s="18" t="s">
        <v>148</v>
      </c>
      <c r="G7315" s="18">
        <v>5760</v>
      </c>
      <c r="H7315" s="18">
        <v>0.93</v>
      </c>
      <c r="I7315" s="18">
        <v>1.1000000000000001</v>
      </c>
      <c r="Q7315"/>
    </row>
    <row r="7316" spans="2:17" x14ac:dyDescent="0.25">
      <c r="B7316" s="18" t="s">
        <v>3839</v>
      </c>
      <c r="C7316" s="18" t="s">
        <v>8</v>
      </c>
      <c r="D7316" s="18" t="s">
        <v>94</v>
      </c>
      <c r="E7316" s="18" t="s">
        <v>10</v>
      </c>
      <c r="F7316" s="18" t="s">
        <v>149</v>
      </c>
      <c r="G7316" s="18">
        <v>8664</v>
      </c>
      <c r="H7316" s="18">
        <v>0.89</v>
      </c>
      <c r="I7316" s="18">
        <v>0.91</v>
      </c>
      <c r="Q7316"/>
    </row>
    <row r="7317" spans="2:17" x14ac:dyDescent="0.25">
      <c r="B7317" s="18" t="s">
        <v>3839</v>
      </c>
      <c r="C7317" s="18" t="s">
        <v>8</v>
      </c>
      <c r="D7317" s="18" t="s">
        <v>94</v>
      </c>
      <c r="E7317" s="18" t="s">
        <v>10</v>
      </c>
      <c r="F7317" s="18" t="s">
        <v>150</v>
      </c>
      <c r="G7317" s="18">
        <v>4992</v>
      </c>
      <c r="H7317" s="18">
        <v>0.65</v>
      </c>
      <c r="I7317" s="18">
        <v>1.1100000000000001</v>
      </c>
      <c r="Q7317"/>
    </row>
    <row r="7318" spans="2:17" x14ac:dyDescent="0.25">
      <c r="B7318" s="18" t="s">
        <v>3839</v>
      </c>
      <c r="C7318" s="18" t="s">
        <v>8</v>
      </c>
      <c r="D7318" s="18" t="s">
        <v>94</v>
      </c>
      <c r="E7318" s="18" t="s">
        <v>10</v>
      </c>
      <c r="F7318" s="18" t="s">
        <v>151</v>
      </c>
      <c r="G7318" s="18">
        <v>8832</v>
      </c>
      <c r="H7318" s="18">
        <v>0.66</v>
      </c>
      <c r="I7318" s="18">
        <v>0.98</v>
      </c>
      <c r="Q7318"/>
    </row>
    <row r="7319" spans="2:17" x14ac:dyDescent="0.25">
      <c r="B7319" s="18" t="s">
        <v>3839</v>
      </c>
      <c r="C7319" s="18" t="s">
        <v>8</v>
      </c>
      <c r="D7319" s="18" t="s">
        <v>94</v>
      </c>
      <c r="E7319" s="18" t="s">
        <v>10</v>
      </c>
      <c r="F7319" s="18" t="s">
        <v>152</v>
      </c>
      <c r="G7319" s="18">
        <v>6900</v>
      </c>
      <c r="H7319" s="18">
        <v>0.68</v>
      </c>
      <c r="I7319" s="18">
        <v>1.03</v>
      </c>
      <c r="Q7319"/>
    </row>
    <row r="7320" spans="2:17" x14ac:dyDescent="0.25">
      <c r="B7320" s="18" t="s">
        <v>3839</v>
      </c>
      <c r="C7320" s="18" t="s">
        <v>8</v>
      </c>
      <c r="D7320" s="18" t="s">
        <v>94</v>
      </c>
      <c r="E7320" s="18" t="s">
        <v>10</v>
      </c>
      <c r="F7320" s="18" t="s">
        <v>153</v>
      </c>
      <c r="G7320" s="18">
        <v>8292</v>
      </c>
      <c r="H7320" s="18">
        <v>0.96</v>
      </c>
      <c r="I7320" s="18">
        <v>1.17</v>
      </c>
      <c r="Q7320"/>
    </row>
    <row r="7321" spans="2:17" x14ac:dyDescent="0.25">
      <c r="B7321" s="18" t="s">
        <v>3839</v>
      </c>
      <c r="C7321" s="18" t="s">
        <v>8</v>
      </c>
      <c r="D7321" s="18" t="s">
        <v>94</v>
      </c>
      <c r="E7321" s="18" t="s">
        <v>10</v>
      </c>
      <c r="F7321" s="18" t="s">
        <v>154</v>
      </c>
      <c r="G7321" s="18">
        <v>8172</v>
      </c>
      <c r="H7321" s="18">
        <v>0.74</v>
      </c>
      <c r="I7321" s="18">
        <v>0.91</v>
      </c>
      <c r="Q7321"/>
    </row>
    <row r="7322" spans="2:17" x14ac:dyDescent="0.25">
      <c r="B7322" s="18" t="s">
        <v>3839</v>
      </c>
      <c r="C7322" s="18" t="s">
        <v>8</v>
      </c>
      <c r="D7322" s="18" t="s">
        <v>94</v>
      </c>
      <c r="E7322" s="18" t="s">
        <v>10</v>
      </c>
      <c r="F7322" s="18" t="s">
        <v>155</v>
      </c>
      <c r="G7322" s="18">
        <v>4860</v>
      </c>
      <c r="H7322" s="18">
        <v>0.79</v>
      </c>
      <c r="I7322" s="18">
        <v>0.93</v>
      </c>
      <c r="Q7322"/>
    </row>
    <row r="7323" spans="2:17" x14ac:dyDescent="0.25">
      <c r="B7323" s="18" t="s">
        <v>3839</v>
      </c>
      <c r="C7323" s="18" t="s">
        <v>8</v>
      </c>
      <c r="D7323" s="18" t="s">
        <v>94</v>
      </c>
      <c r="E7323" s="18" t="s">
        <v>10</v>
      </c>
      <c r="F7323" s="18" t="s">
        <v>156</v>
      </c>
      <c r="G7323" s="18">
        <v>5904</v>
      </c>
      <c r="H7323" s="18">
        <v>0.78</v>
      </c>
      <c r="I7323" s="18">
        <v>1.1499999999999999</v>
      </c>
      <c r="Q7323"/>
    </row>
    <row r="7324" spans="2:17" x14ac:dyDescent="0.25">
      <c r="B7324" s="18" t="s">
        <v>3839</v>
      </c>
      <c r="C7324" s="18" t="s">
        <v>8</v>
      </c>
      <c r="D7324" s="18" t="s">
        <v>94</v>
      </c>
      <c r="E7324" s="18" t="s">
        <v>10</v>
      </c>
      <c r="F7324" s="18" t="s">
        <v>157</v>
      </c>
      <c r="G7324" s="18">
        <v>9552</v>
      </c>
      <c r="H7324" s="18">
        <v>0.6</v>
      </c>
      <c r="I7324" s="18">
        <v>0.98</v>
      </c>
      <c r="Q7324"/>
    </row>
    <row r="7325" spans="2:17" x14ac:dyDescent="0.25">
      <c r="B7325" s="18" t="s">
        <v>3839</v>
      </c>
      <c r="C7325" s="18" t="s">
        <v>8</v>
      </c>
      <c r="D7325" s="18" t="s">
        <v>94</v>
      </c>
      <c r="E7325" s="18" t="s">
        <v>10</v>
      </c>
      <c r="F7325" s="18" t="s">
        <v>158</v>
      </c>
      <c r="G7325" s="18">
        <v>5268</v>
      </c>
      <c r="H7325" s="18">
        <v>0.67</v>
      </c>
      <c r="I7325" s="18">
        <v>1.1200000000000001</v>
      </c>
      <c r="Q7325"/>
    </row>
    <row r="7326" spans="2:17" x14ac:dyDescent="0.25">
      <c r="B7326" s="18" t="s">
        <v>3839</v>
      </c>
      <c r="C7326" s="18" t="s">
        <v>8</v>
      </c>
      <c r="D7326" s="18" t="s">
        <v>94</v>
      </c>
      <c r="E7326" s="18" t="s">
        <v>10</v>
      </c>
      <c r="F7326" s="18" t="s">
        <v>3613</v>
      </c>
      <c r="G7326" s="18">
        <v>5352</v>
      </c>
      <c r="H7326" s="18">
        <v>1.17</v>
      </c>
      <c r="I7326" s="18">
        <v>1.0900000000000001</v>
      </c>
      <c r="Q7326"/>
    </row>
    <row r="7327" spans="2:17" x14ac:dyDescent="0.25">
      <c r="B7327" s="18" t="s">
        <v>3839</v>
      </c>
      <c r="C7327" s="18" t="s">
        <v>8</v>
      </c>
      <c r="D7327" s="18" t="s">
        <v>94</v>
      </c>
      <c r="E7327" s="18" t="s">
        <v>10</v>
      </c>
      <c r="F7327" s="18" t="s">
        <v>3614</v>
      </c>
      <c r="G7327" s="18">
        <v>5664</v>
      </c>
      <c r="H7327" s="18">
        <v>0.57999999999999996</v>
      </c>
      <c r="I7327" s="18">
        <v>1.03</v>
      </c>
      <c r="Q7327"/>
    </row>
    <row r="7328" spans="2:17" x14ac:dyDescent="0.25">
      <c r="B7328" s="18" t="s">
        <v>3839</v>
      </c>
      <c r="C7328" s="18" t="s">
        <v>8</v>
      </c>
      <c r="D7328" s="18" t="s">
        <v>94</v>
      </c>
      <c r="E7328" s="18" t="s">
        <v>10</v>
      </c>
      <c r="F7328" s="18" t="s">
        <v>3615</v>
      </c>
      <c r="G7328" s="18">
        <v>6336</v>
      </c>
      <c r="H7328" s="18">
        <v>1.02</v>
      </c>
      <c r="I7328" s="18">
        <v>1.17</v>
      </c>
      <c r="Q7328"/>
    </row>
    <row r="7329" spans="2:17" x14ac:dyDescent="0.25">
      <c r="B7329" s="18" t="s">
        <v>3839</v>
      </c>
      <c r="C7329" s="18" t="s">
        <v>8</v>
      </c>
      <c r="D7329" s="18" t="s">
        <v>94</v>
      </c>
      <c r="E7329" s="18" t="s">
        <v>10</v>
      </c>
      <c r="F7329" s="18" t="s">
        <v>3616</v>
      </c>
      <c r="G7329" s="18">
        <v>6144</v>
      </c>
      <c r="H7329" s="18">
        <v>0.8</v>
      </c>
      <c r="I7329" s="18">
        <v>0.91</v>
      </c>
      <c r="Q7329"/>
    </row>
    <row r="7330" spans="2:17" x14ac:dyDescent="0.25">
      <c r="B7330" s="18" t="s">
        <v>3839</v>
      </c>
      <c r="C7330" s="18" t="s">
        <v>8</v>
      </c>
      <c r="D7330" s="18" t="s">
        <v>94</v>
      </c>
      <c r="E7330" s="18" t="s">
        <v>10</v>
      </c>
      <c r="F7330" s="18" t="s">
        <v>3840</v>
      </c>
      <c r="G7330" s="18">
        <v>9288</v>
      </c>
      <c r="H7330" s="18">
        <v>0.93</v>
      </c>
      <c r="I7330" s="18">
        <v>1.08</v>
      </c>
      <c r="Q7330"/>
    </row>
    <row r="7331" spans="2:17" x14ac:dyDescent="0.25">
      <c r="B7331" s="18" t="s">
        <v>3839</v>
      </c>
      <c r="C7331" s="18" t="s">
        <v>8</v>
      </c>
      <c r="D7331" s="18" t="s">
        <v>94</v>
      </c>
      <c r="E7331" s="18" t="s">
        <v>10</v>
      </c>
      <c r="F7331" s="18" t="s">
        <v>3841</v>
      </c>
      <c r="G7331" s="18">
        <v>6972</v>
      </c>
      <c r="H7331" s="18">
        <v>1</v>
      </c>
      <c r="I7331" s="18">
        <v>1.2</v>
      </c>
      <c r="Q7331"/>
    </row>
    <row r="7332" spans="2:17" x14ac:dyDescent="0.25">
      <c r="B7332" s="18" t="s">
        <v>3839</v>
      </c>
      <c r="C7332" s="18" t="s">
        <v>8</v>
      </c>
      <c r="D7332" s="18" t="s">
        <v>94</v>
      </c>
      <c r="E7332" s="18" t="s">
        <v>10</v>
      </c>
      <c r="F7332" s="18" t="s">
        <v>3842</v>
      </c>
      <c r="G7332" s="18">
        <v>6900</v>
      </c>
      <c r="H7332" s="18">
        <v>1.0900000000000001</v>
      </c>
      <c r="I7332" s="18">
        <v>1.1499999999999999</v>
      </c>
      <c r="Q7332"/>
    </row>
    <row r="7333" spans="2:17" x14ac:dyDescent="0.25">
      <c r="B7333" s="18" t="s">
        <v>3839</v>
      </c>
      <c r="C7333" s="18" t="s">
        <v>8</v>
      </c>
      <c r="D7333" s="18" t="s">
        <v>94</v>
      </c>
      <c r="E7333" s="18" t="s">
        <v>10</v>
      </c>
      <c r="F7333" s="18" t="s">
        <v>3843</v>
      </c>
      <c r="G7333" s="18">
        <v>6120</v>
      </c>
      <c r="H7333" s="18">
        <v>1.07</v>
      </c>
      <c r="I7333" s="18">
        <v>1.02</v>
      </c>
      <c r="Q7333"/>
    </row>
    <row r="7334" spans="2:17" x14ac:dyDescent="0.25">
      <c r="B7334" s="18" t="s">
        <v>3839</v>
      </c>
      <c r="C7334" s="18" t="s">
        <v>8</v>
      </c>
      <c r="D7334" s="18" t="s">
        <v>94</v>
      </c>
      <c r="E7334" s="18" t="s">
        <v>10</v>
      </c>
      <c r="F7334" s="18" t="s">
        <v>3844</v>
      </c>
      <c r="G7334" s="18">
        <v>9348</v>
      </c>
      <c r="H7334" s="18">
        <v>0.89</v>
      </c>
      <c r="I7334" s="18">
        <v>1.1499999999999999</v>
      </c>
      <c r="Q7334"/>
    </row>
    <row r="7335" spans="2:17" x14ac:dyDescent="0.25">
      <c r="B7335" s="18" t="s">
        <v>3839</v>
      </c>
      <c r="C7335" s="18" t="s">
        <v>8</v>
      </c>
      <c r="D7335" s="18" t="s">
        <v>94</v>
      </c>
      <c r="E7335" s="18" t="s">
        <v>10</v>
      </c>
      <c r="F7335" s="18" t="s">
        <v>159</v>
      </c>
      <c r="G7335" s="18">
        <v>7296</v>
      </c>
      <c r="H7335" s="18">
        <v>0.64</v>
      </c>
      <c r="I7335" s="18">
        <v>1.06</v>
      </c>
      <c r="Q7335"/>
    </row>
    <row r="7336" spans="2:17" x14ac:dyDescent="0.25">
      <c r="B7336" s="18" t="s">
        <v>3839</v>
      </c>
      <c r="C7336" s="18" t="s">
        <v>8</v>
      </c>
      <c r="D7336" s="18" t="s">
        <v>160</v>
      </c>
      <c r="E7336" s="18" t="s">
        <v>10</v>
      </c>
      <c r="F7336" s="18" t="s">
        <v>161</v>
      </c>
      <c r="G7336" s="18">
        <v>60</v>
      </c>
      <c r="H7336" s="18">
        <v>1.0900000000000001</v>
      </c>
      <c r="I7336" s="18">
        <v>1.32</v>
      </c>
      <c r="Q7336"/>
    </row>
    <row r="7337" spans="2:17" x14ac:dyDescent="0.25">
      <c r="B7337" s="18" t="s">
        <v>3839</v>
      </c>
      <c r="C7337" s="18" t="s">
        <v>8</v>
      </c>
      <c r="D7337" s="18" t="s">
        <v>160</v>
      </c>
      <c r="E7337" s="18" t="s">
        <v>10</v>
      </c>
      <c r="F7337" s="18" t="s">
        <v>162</v>
      </c>
      <c r="G7337" s="18">
        <v>60</v>
      </c>
      <c r="H7337" s="18">
        <v>1.19</v>
      </c>
      <c r="I7337" s="18">
        <v>1.23</v>
      </c>
      <c r="Q7337"/>
    </row>
    <row r="7338" spans="2:17" x14ac:dyDescent="0.25">
      <c r="B7338" s="18" t="s">
        <v>3839</v>
      </c>
      <c r="C7338" s="18" t="s">
        <v>8</v>
      </c>
      <c r="D7338" s="18" t="s">
        <v>160</v>
      </c>
      <c r="E7338" s="18" t="s">
        <v>10</v>
      </c>
      <c r="F7338" s="18" t="s">
        <v>163</v>
      </c>
      <c r="G7338" s="18">
        <v>48</v>
      </c>
      <c r="H7338" s="18">
        <v>1.05</v>
      </c>
      <c r="I7338" s="18">
        <v>1.26</v>
      </c>
      <c r="Q7338"/>
    </row>
    <row r="7339" spans="2:17" x14ac:dyDescent="0.25">
      <c r="B7339" s="18" t="s">
        <v>3839</v>
      </c>
      <c r="C7339" s="18" t="s">
        <v>8</v>
      </c>
      <c r="D7339" s="18" t="s">
        <v>164</v>
      </c>
      <c r="E7339" s="18" t="s">
        <v>10</v>
      </c>
      <c r="F7339" s="18" t="s">
        <v>165</v>
      </c>
      <c r="G7339" s="18">
        <v>264</v>
      </c>
      <c r="H7339" s="18">
        <v>4.63</v>
      </c>
      <c r="I7339" s="18">
        <v>5.39</v>
      </c>
      <c r="Q7339"/>
    </row>
    <row r="7340" spans="2:17" x14ac:dyDescent="0.25">
      <c r="B7340" s="18" t="s">
        <v>3839</v>
      </c>
      <c r="C7340" s="18" t="s">
        <v>8</v>
      </c>
      <c r="D7340" s="18" t="s">
        <v>164</v>
      </c>
      <c r="E7340" s="18" t="s">
        <v>10</v>
      </c>
      <c r="F7340" s="18" t="s">
        <v>166</v>
      </c>
      <c r="G7340" s="18">
        <v>336</v>
      </c>
      <c r="H7340" s="18">
        <v>4.1100000000000003</v>
      </c>
      <c r="I7340" s="18">
        <v>5.19</v>
      </c>
      <c r="Q7340"/>
    </row>
    <row r="7341" spans="2:17" x14ac:dyDescent="0.25">
      <c r="B7341" s="18" t="s">
        <v>3839</v>
      </c>
      <c r="C7341" s="18" t="s">
        <v>8</v>
      </c>
      <c r="D7341" s="18" t="s">
        <v>164</v>
      </c>
      <c r="E7341" s="18" t="s">
        <v>10</v>
      </c>
      <c r="F7341" s="18" t="s">
        <v>167</v>
      </c>
      <c r="G7341" s="18">
        <v>360</v>
      </c>
      <c r="H7341" s="18">
        <v>4.91</v>
      </c>
      <c r="I7341" s="18">
        <v>5.0199999999999996</v>
      </c>
      <c r="Q7341"/>
    </row>
    <row r="7342" spans="2:17" x14ac:dyDescent="0.25">
      <c r="B7342" s="18" t="s">
        <v>3839</v>
      </c>
      <c r="C7342" s="18" t="s">
        <v>8</v>
      </c>
      <c r="D7342" s="18" t="s">
        <v>164</v>
      </c>
      <c r="E7342" s="18" t="s">
        <v>10</v>
      </c>
      <c r="F7342" s="18" t="s">
        <v>168</v>
      </c>
      <c r="G7342" s="18">
        <v>516</v>
      </c>
      <c r="H7342" s="18">
        <v>4.8600000000000003</v>
      </c>
      <c r="I7342" s="18">
        <v>5.19</v>
      </c>
      <c r="Q7342"/>
    </row>
    <row r="7343" spans="2:17" x14ac:dyDescent="0.25">
      <c r="B7343" s="18" t="s">
        <v>3839</v>
      </c>
      <c r="C7343" s="18" t="s">
        <v>8</v>
      </c>
      <c r="D7343" s="18" t="s">
        <v>164</v>
      </c>
      <c r="E7343" s="18" t="s">
        <v>10</v>
      </c>
      <c r="F7343" s="18" t="s">
        <v>169</v>
      </c>
      <c r="G7343" s="18">
        <v>288</v>
      </c>
      <c r="H7343" s="18">
        <v>4.93</v>
      </c>
      <c r="I7343" s="18">
        <v>5.25</v>
      </c>
      <c r="Q7343"/>
    </row>
    <row r="7344" spans="2:17" x14ac:dyDescent="0.25">
      <c r="B7344" s="18" t="s">
        <v>3839</v>
      </c>
      <c r="C7344" s="18" t="s">
        <v>8</v>
      </c>
      <c r="D7344" s="18" t="s">
        <v>164</v>
      </c>
      <c r="E7344" s="18" t="s">
        <v>10</v>
      </c>
      <c r="F7344" s="18" t="s">
        <v>170</v>
      </c>
      <c r="G7344" s="18">
        <v>432</v>
      </c>
      <c r="H7344" s="18">
        <v>4.55</v>
      </c>
      <c r="I7344" s="18">
        <v>5.22</v>
      </c>
      <c r="Q7344"/>
    </row>
    <row r="7345" spans="2:17" x14ac:dyDescent="0.25">
      <c r="B7345" s="18" t="s">
        <v>3839</v>
      </c>
      <c r="C7345" s="18" t="s">
        <v>8</v>
      </c>
      <c r="D7345" s="18" t="s">
        <v>164</v>
      </c>
      <c r="E7345" s="18" t="s">
        <v>10</v>
      </c>
      <c r="F7345" s="18" t="s">
        <v>171</v>
      </c>
      <c r="G7345" s="18">
        <v>684</v>
      </c>
      <c r="H7345" s="18">
        <v>4.2300000000000004</v>
      </c>
      <c r="I7345" s="18">
        <v>5.15</v>
      </c>
      <c r="Q7345"/>
    </row>
    <row r="7346" spans="2:17" x14ac:dyDescent="0.25">
      <c r="B7346" s="18" t="s">
        <v>3839</v>
      </c>
      <c r="C7346" s="18" t="s">
        <v>8</v>
      </c>
      <c r="D7346" s="18" t="s">
        <v>164</v>
      </c>
      <c r="E7346" s="18" t="s">
        <v>10</v>
      </c>
      <c r="F7346" s="18" t="s">
        <v>172</v>
      </c>
      <c r="G7346" s="18">
        <v>468</v>
      </c>
      <c r="H7346" s="18">
        <v>4.0999999999999996</v>
      </c>
      <c r="I7346" s="18">
        <v>5.38</v>
      </c>
      <c r="Q7346"/>
    </row>
    <row r="7347" spans="2:17" x14ac:dyDescent="0.25">
      <c r="B7347" s="18" t="s">
        <v>3839</v>
      </c>
      <c r="C7347" s="18" t="s">
        <v>8</v>
      </c>
      <c r="D7347" s="18" t="s">
        <v>164</v>
      </c>
      <c r="E7347" s="18" t="s">
        <v>10</v>
      </c>
      <c r="F7347" s="18" t="s">
        <v>173</v>
      </c>
      <c r="G7347" s="18">
        <v>696</v>
      </c>
      <c r="H7347" s="18">
        <v>4.29</v>
      </c>
      <c r="I7347" s="18">
        <v>5.22</v>
      </c>
      <c r="Q7347"/>
    </row>
    <row r="7348" spans="2:17" x14ac:dyDescent="0.25">
      <c r="B7348" s="18" t="s">
        <v>3839</v>
      </c>
      <c r="C7348" s="18" t="s">
        <v>8</v>
      </c>
      <c r="D7348" s="18" t="s">
        <v>164</v>
      </c>
      <c r="E7348" s="18" t="s">
        <v>10</v>
      </c>
      <c r="F7348" s="18" t="s">
        <v>174</v>
      </c>
      <c r="G7348" s="18">
        <v>468</v>
      </c>
      <c r="H7348" s="18">
        <v>4.3899999999999997</v>
      </c>
      <c r="I7348" s="18">
        <v>5.04</v>
      </c>
      <c r="Q7348"/>
    </row>
    <row r="7349" spans="2:17" x14ac:dyDescent="0.25">
      <c r="B7349" s="18" t="s">
        <v>3839</v>
      </c>
      <c r="C7349" s="18" t="s">
        <v>8</v>
      </c>
      <c r="D7349" s="18" t="s">
        <v>164</v>
      </c>
      <c r="E7349" s="18" t="s">
        <v>10</v>
      </c>
      <c r="F7349" s="18" t="s">
        <v>175</v>
      </c>
      <c r="G7349" s="18">
        <v>516</v>
      </c>
      <c r="H7349" s="18">
        <v>4.5999999999999996</v>
      </c>
      <c r="I7349" s="18">
        <v>5.3</v>
      </c>
      <c r="Q7349"/>
    </row>
    <row r="7350" spans="2:17" x14ac:dyDescent="0.25">
      <c r="B7350" s="18" t="s">
        <v>3839</v>
      </c>
      <c r="C7350" s="18" t="s">
        <v>8</v>
      </c>
      <c r="D7350" s="18" t="s">
        <v>164</v>
      </c>
      <c r="E7350" s="18" t="s">
        <v>10</v>
      </c>
      <c r="F7350" s="18" t="s">
        <v>176</v>
      </c>
      <c r="G7350" s="18">
        <v>396</v>
      </c>
      <c r="H7350" s="18">
        <v>4.45</v>
      </c>
      <c r="I7350" s="18">
        <v>5.35</v>
      </c>
      <c r="Q7350"/>
    </row>
    <row r="7351" spans="2:17" x14ac:dyDescent="0.25">
      <c r="B7351" s="18" t="s">
        <v>3839</v>
      </c>
      <c r="C7351" s="18" t="s">
        <v>8</v>
      </c>
      <c r="D7351" s="18" t="s">
        <v>164</v>
      </c>
      <c r="E7351" s="18" t="s">
        <v>10</v>
      </c>
      <c r="F7351" s="18" t="s">
        <v>177</v>
      </c>
      <c r="G7351" s="18">
        <v>324</v>
      </c>
      <c r="H7351" s="18">
        <v>4.47</v>
      </c>
      <c r="I7351" s="18">
        <v>5.27</v>
      </c>
      <c r="Q7351"/>
    </row>
    <row r="7352" spans="2:17" x14ac:dyDescent="0.25">
      <c r="B7352" s="18" t="s">
        <v>3839</v>
      </c>
      <c r="C7352" s="18" t="s">
        <v>8</v>
      </c>
      <c r="D7352" s="18" t="s">
        <v>164</v>
      </c>
      <c r="E7352" s="18" t="s">
        <v>10</v>
      </c>
      <c r="F7352" s="18" t="s">
        <v>178</v>
      </c>
      <c r="G7352" s="18">
        <v>576</v>
      </c>
      <c r="H7352" s="18">
        <v>4.62</v>
      </c>
      <c r="I7352" s="18">
        <v>5.04</v>
      </c>
      <c r="Q7352"/>
    </row>
    <row r="7353" spans="2:17" x14ac:dyDescent="0.25">
      <c r="B7353" s="18" t="s">
        <v>3839</v>
      </c>
      <c r="C7353" s="18" t="s">
        <v>8</v>
      </c>
      <c r="D7353" s="18" t="s">
        <v>164</v>
      </c>
      <c r="E7353" s="18" t="s">
        <v>10</v>
      </c>
      <c r="F7353" s="18" t="s">
        <v>179</v>
      </c>
      <c r="G7353" s="18">
        <v>552</v>
      </c>
      <c r="H7353" s="18">
        <v>4.54</v>
      </c>
      <c r="I7353" s="18">
        <v>5.07</v>
      </c>
      <c r="Q7353"/>
    </row>
    <row r="7354" spans="2:17" x14ac:dyDescent="0.25">
      <c r="B7354" s="18" t="s">
        <v>3839</v>
      </c>
      <c r="C7354" s="18" t="s">
        <v>8</v>
      </c>
      <c r="D7354" s="18" t="s">
        <v>164</v>
      </c>
      <c r="E7354" s="18" t="s">
        <v>10</v>
      </c>
      <c r="F7354" s="18" t="s">
        <v>180</v>
      </c>
      <c r="G7354" s="18">
        <v>552</v>
      </c>
      <c r="H7354" s="18">
        <v>4.8600000000000003</v>
      </c>
      <c r="I7354" s="18">
        <v>5.0199999999999996</v>
      </c>
      <c r="Q7354"/>
    </row>
    <row r="7355" spans="2:17" x14ac:dyDescent="0.25">
      <c r="B7355" s="18" t="s">
        <v>3839</v>
      </c>
      <c r="C7355" s="18" t="s">
        <v>8</v>
      </c>
      <c r="D7355" s="18" t="s">
        <v>164</v>
      </c>
      <c r="E7355" s="18" t="s">
        <v>10</v>
      </c>
      <c r="F7355" s="18" t="s">
        <v>181</v>
      </c>
      <c r="G7355" s="18">
        <v>720</v>
      </c>
      <c r="H7355" s="18">
        <v>4.2</v>
      </c>
      <c r="I7355" s="18">
        <v>5.05</v>
      </c>
      <c r="Q7355"/>
    </row>
    <row r="7356" spans="2:17" x14ac:dyDescent="0.25">
      <c r="B7356" s="18" t="s">
        <v>3839</v>
      </c>
      <c r="C7356" s="18" t="s">
        <v>8</v>
      </c>
      <c r="D7356" s="18" t="s">
        <v>164</v>
      </c>
      <c r="E7356" s="18" t="s">
        <v>10</v>
      </c>
      <c r="F7356" s="18" t="s">
        <v>182</v>
      </c>
      <c r="G7356" s="18">
        <v>372</v>
      </c>
      <c r="H7356" s="18">
        <v>4.49</v>
      </c>
      <c r="I7356" s="18">
        <v>5.07</v>
      </c>
      <c r="Q7356"/>
    </row>
    <row r="7357" spans="2:17" x14ac:dyDescent="0.25">
      <c r="B7357" s="18" t="s">
        <v>3839</v>
      </c>
      <c r="C7357" s="18" t="s">
        <v>8</v>
      </c>
      <c r="D7357" s="18" t="s">
        <v>164</v>
      </c>
      <c r="E7357" s="18" t="s">
        <v>10</v>
      </c>
      <c r="F7357" s="18" t="s">
        <v>183</v>
      </c>
      <c r="G7357" s="18">
        <v>480</v>
      </c>
      <c r="H7357" s="18">
        <v>4.88</v>
      </c>
      <c r="I7357" s="18">
        <v>5.03</v>
      </c>
      <c r="Q7357"/>
    </row>
    <row r="7358" spans="2:17" x14ac:dyDescent="0.25">
      <c r="B7358" s="18" t="s">
        <v>3839</v>
      </c>
      <c r="C7358" s="18" t="s">
        <v>8</v>
      </c>
      <c r="D7358" s="18" t="s">
        <v>164</v>
      </c>
      <c r="E7358" s="18" t="s">
        <v>10</v>
      </c>
      <c r="F7358" s="18" t="s">
        <v>184</v>
      </c>
      <c r="G7358" s="18">
        <v>684</v>
      </c>
      <c r="H7358" s="18">
        <v>4.25</v>
      </c>
      <c r="I7358" s="18">
        <v>5.2</v>
      </c>
      <c r="Q7358"/>
    </row>
    <row r="7359" spans="2:17" x14ac:dyDescent="0.25">
      <c r="B7359" s="18" t="s">
        <v>3839</v>
      </c>
      <c r="C7359" s="18" t="s">
        <v>8</v>
      </c>
      <c r="D7359" s="18" t="s">
        <v>164</v>
      </c>
      <c r="E7359" s="18" t="s">
        <v>10</v>
      </c>
      <c r="F7359" s="18" t="s">
        <v>185</v>
      </c>
      <c r="G7359" s="18">
        <v>696</v>
      </c>
      <c r="H7359" s="18">
        <v>4.92</v>
      </c>
      <c r="I7359" s="18">
        <v>5.32</v>
      </c>
      <c r="Q7359"/>
    </row>
    <row r="7360" spans="2:17" x14ac:dyDescent="0.25">
      <c r="B7360" s="18" t="s">
        <v>3839</v>
      </c>
      <c r="C7360" s="18" t="s">
        <v>8</v>
      </c>
      <c r="D7360" s="18" t="s">
        <v>164</v>
      </c>
      <c r="E7360" s="18" t="s">
        <v>10</v>
      </c>
      <c r="F7360" s="18" t="s">
        <v>186</v>
      </c>
      <c r="G7360" s="18">
        <v>720</v>
      </c>
      <c r="H7360" s="18">
        <v>4.13</v>
      </c>
      <c r="I7360" s="18">
        <v>5.36</v>
      </c>
      <c r="Q7360"/>
    </row>
    <row r="7361" spans="2:17" x14ac:dyDescent="0.25">
      <c r="B7361" s="18" t="s">
        <v>3839</v>
      </c>
      <c r="C7361" s="18" t="s">
        <v>8</v>
      </c>
      <c r="D7361" s="18" t="s">
        <v>164</v>
      </c>
      <c r="E7361" s="18" t="s">
        <v>10</v>
      </c>
      <c r="F7361" s="18" t="s">
        <v>187</v>
      </c>
      <c r="G7361" s="18">
        <v>660</v>
      </c>
      <c r="H7361" s="18">
        <v>5</v>
      </c>
      <c r="I7361" s="18">
        <v>5.09</v>
      </c>
      <c r="Q7361"/>
    </row>
    <row r="7362" spans="2:17" x14ac:dyDescent="0.25">
      <c r="B7362" s="18" t="s">
        <v>3839</v>
      </c>
      <c r="C7362" s="18" t="s">
        <v>8</v>
      </c>
      <c r="D7362" s="18" t="s">
        <v>164</v>
      </c>
      <c r="E7362" s="18" t="s">
        <v>10</v>
      </c>
      <c r="F7362" s="18" t="s">
        <v>188</v>
      </c>
      <c r="G7362" s="18">
        <v>384</v>
      </c>
      <c r="H7362" s="18">
        <v>4.9000000000000004</v>
      </c>
      <c r="I7362" s="18">
        <v>5.15</v>
      </c>
      <c r="Q7362"/>
    </row>
    <row r="7363" spans="2:17" x14ac:dyDescent="0.25">
      <c r="B7363" s="18" t="s">
        <v>3839</v>
      </c>
      <c r="C7363" s="18" t="s">
        <v>8</v>
      </c>
      <c r="D7363" s="18" t="s">
        <v>164</v>
      </c>
      <c r="E7363" s="18" t="s">
        <v>10</v>
      </c>
      <c r="F7363" s="18" t="s">
        <v>189</v>
      </c>
      <c r="G7363" s="18">
        <v>252</v>
      </c>
      <c r="H7363" s="18">
        <v>4.54</v>
      </c>
      <c r="I7363" s="18">
        <v>5.22</v>
      </c>
      <c r="Q7363"/>
    </row>
    <row r="7364" spans="2:17" x14ac:dyDescent="0.25">
      <c r="B7364" s="18" t="s">
        <v>3839</v>
      </c>
      <c r="C7364" s="18" t="s">
        <v>8</v>
      </c>
      <c r="D7364" s="18" t="s">
        <v>164</v>
      </c>
      <c r="E7364" s="18" t="s">
        <v>10</v>
      </c>
      <c r="F7364" s="18" t="s">
        <v>3617</v>
      </c>
      <c r="G7364" s="18">
        <v>372</v>
      </c>
      <c r="H7364" s="18">
        <v>4.25</v>
      </c>
      <c r="I7364" s="18">
        <v>5.1100000000000003</v>
      </c>
      <c r="Q7364"/>
    </row>
    <row r="7365" spans="2:17" x14ac:dyDescent="0.25">
      <c r="B7365" s="18" t="s">
        <v>3839</v>
      </c>
      <c r="C7365" s="18" t="s">
        <v>8</v>
      </c>
      <c r="D7365" s="18" t="s">
        <v>164</v>
      </c>
      <c r="E7365" s="18" t="s">
        <v>10</v>
      </c>
      <c r="F7365" s="18" t="s">
        <v>3618</v>
      </c>
      <c r="G7365" s="18">
        <v>612</v>
      </c>
      <c r="H7365" s="18">
        <v>4.0599999999999996</v>
      </c>
      <c r="I7365" s="18">
        <v>5.29</v>
      </c>
      <c r="Q7365"/>
    </row>
    <row r="7366" spans="2:17" x14ac:dyDescent="0.25">
      <c r="B7366" s="18" t="s">
        <v>3839</v>
      </c>
      <c r="C7366" s="18" t="s">
        <v>8</v>
      </c>
      <c r="D7366" s="18" t="s">
        <v>164</v>
      </c>
      <c r="E7366" s="18" t="s">
        <v>10</v>
      </c>
      <c r="F7366" s="18" t="s">
        <v>3619</v>
      </c>
      <c r="G7366" s="18">
        <v>456</v>
      </c>
      <c r="H7366" s="18">
        <v>4.8899999999999997</v>
      </c>
      <c r="I7366" s="18">
        <v>5.08</v>
      </c>
      <c r="Q7366"/>
    </row>
    <row r="7367" spans="2:17" x14ac:dyDescent="0.25">
      <c r="B7367" s="18" t="s">
        <v>3839</v>
      </c>
      <c r="C7367" s="18" t="s">
        <v>8</v>
      </c>
      <c r="D7367" s="18" t="s">
        <v>277</v>
      </c>
      <c r="E7367" s="18" t="s">
        <v>3620</v>
      </c>
      <c r="F7367" s="18" t="s">
        <v>3621</v>
      </c>
      <c r="G7367" s="18">
        <v>1008</v>
      </c>
      <c r="H7367" s="18">
        <v>2.4500000000000002</v>
      </c>
      <c r="I7367" s="18">
        <v>3.93</v>
      </c>
      <c r="Q7367"/>
    </row>
    <row r="7368" spans="2:17" x14ac:dyDescent="0.25">
      <c r="B7368" s="18" t="s">
        <v>3839</v>
      </c>
      <c r="C7368" s="18" t="s">
        <v>8</v>
      </c>
      <c r="D7368" s="18" t="s">
        <v>277</v>
      </c>
      <c r="E7368" s="18" t="s">
        <v>3620</v>
      </c>
      <c r="F7368" s="18" t="s">
        <v>3622</v>
      </c>
      <c r="G7368" s="18">
        <v>1044</v>
      </c>
      <c r="H7368" s="18">
        <v>2.8</v>
      </c>
      <c r="I7368" s="18">
        <v>3.59</v>
      </c>
      <c r="Q7368"/>
    </row>
    <row r="7369" spans="2:17" x14ac:dyDescent="0.25">
      <c r="B7369" s="18" t="s">
        <v>3839</v>
      </c>
      <c r="C7369" s="18" t="s">
        <v>8</v>
      </c>
      <c r="D7369" s="18" t="s">
        <v>277</v>
      </c>
      <c r="E7369" s="18" t="s">
        <v>3620</v>
      </c>
      <c r="F7369" s="18" t="s">
        <v>3623</v>
      </c>
      <c r="G7369" s="18">
        <v>648</v>
      </c>
      <c r="H7369" s="18">
        <v>2</v>
      </c>
      <c r="I7369" s="18">
        <v>3.24</v>
      </c>
      <c r="Q7369"/>
    </row>
    <row r="7370" spans="2:17" x14ac:dyDescent="0.25">
      <c r="B7370" s="18" t="s">
        <v>3839</v>
      </c>
      <c r="C7370" s="18" t="s">
        <v>8</v>
      </c>
      <c r="D7370" s="18" t="s">
        <v>277</v>
      </c>
      <c r="E7370" s="18" t="s">
        <v>3620</v>
      </c>
      <c r="F7370" s="18" t="s">
        <v>3624</v>
      </c>
      <c r="G7370" s="18">
        <v>684</v>
      </c>
      <c r="H7370" s="18">
        <v>2.67</v>
      </c>
      <c r="I7370" s="18">
        <v>3.42</v>
      </c>
      <c r="Q7370"/>
    </row>
    <row r="7371" spans="2:17" x14ac:dyDescent="0.25">
      <c r="B7371" s="18" t="s">
        <v>3839</v>
      </c>
      <c r="C7371" s="18" t="s">
        <v>8</v>
      </c>
      <c r="D7371" s="18" t="s">
        <v>277</v>
      </c>
      <c r="E7371" s="18" t="s">
        <v>3620</v>
      </c>
      <c r="F7371" s="18" t="s">
        <v>3625</v>
      </c>
      <c r="G7371" s="18">
        <v>660</v>
      </c>
      <c r="H7371" s="18">
        <v>2.67</v>
      </c>
      <c r="I7371" s="18">
        <v>3.29</v>
      </c>
      <c r="Q7371"/>
    </row>
    <row r="7372" spans="2:17" x14ac:dyDescent="0.25">
      <c r="B7372" s="18" t="s">
        <v>3839</v>
      </c>
      <c r="C7372" s="18" t="s">
        <v>8</v>
      </c>
      <c r="D7372" s="18" t="s">
        <v>277</v>
      </c>
      <c r="E7372" s="18" t="s">
        <v>3620</v>
      </c>
      <c r="F7372" s="18" t="s">
        <v>3626</v>
      </c>
      <c r="G7372" s="18">
        <v>912</v>
      </c>
      <c r="H7372" s="18">
        <v>2.3199999999999998</v>
      </c>
      <c r="I7372" s="18">
        <v>3.9</v>
      </c>
      <c r="Q7372"/>
    </row>
    <row r="7373" spans="2:17" x14ac:dyDescent="0.25">
      <c r="B7373" s="18" t="s">
        <v>3839</v>
      </c>
      <c r="C7373" s="18" t="s">
        <v>8</v>
      </c>
      <c r="D7373" s="18" t="s">
        <v>277</v>
      </c>
      <c r="E7373" s="18" t="s">
        <v>3620</v>
      </c>
      <c r="F7373" s="18" t="s">
        <v>3627</v>
      </c>
      <c r="G7373" s="18">
        <v>684</v>
      </c>
      <c r="H7373" s="18">
        <v>2.5299999999999998</v>
      </c>
      <c r="I7373" s="18">
        <v>3.43</v>
      </c>
      <c r="Q7373"/>
    </row>
    <row r="7374" spans="2:17" x14ac:dyDescent="0.25">
      <c r="B7374" s="18" t="s">
        <v>3839</v>
      </c>
      <c r="C7374" s="18" t="s">
        <v>8</v>
      </c>
      <c r="D7374" s="18" t="s">
        <v>164</v>
      </c>
      <c r="E7374" s="18" t="s">
        <v>190</v>
      </c>
      <c r="F7374" s="18" t="s">
        <v>191</v>
      </c>
      <c r="G7374" s="18">
        <v>300</v>
      </c>
      <c r="H7374" s="18">
        <v>4.67</v>
      </c>
      <c r="I7374" s="18">
        <v>5.04</v>
      </c>
      <c r="Q7374"/>
    </row>
    <row r="7375" spans="2:17" x14ac:dyDescent="0.25">
      <c r="B7375" s="18" t="s">
        <v>3839</v>
      </c>
      <c r="C7375" s="18" t="s">
        <v>8</v>
      </c>
      <c r="D7375" s="18" t="s">
        <v>164</v>
      </c>
      <c r="E7375" s="18" t="s">
        <v>190</v>
      </c>
      <c r="F7375" s="18" t="s">
        <v>192</v>
      </c>
      <c r="G7375" s="18">
        <v>708</v>
      </c>
      <c r="H7375" s="18">
        <v>4.13</v>
      </c>
      <c r="I7375" s="18">
        <v>5.01</v>
      </c>
      <c r="Q7375"/>
    </row>
    <row r="7376" spans="2:17" x14ac:dyDescent="0.25">
      <c r="B7376" s="18" t="s">
        <v>3839</v>
      </c>
      <c r="C7376" s="18" t="s">
        <v>8</v>
      </c>
      <c r="D7376" s="18" t="s">
        <v>164</v>
      </c>
      <c r="E7376" s="18" t="s">
        <v>190</v>
      </c>
      <c r="F7376" s="18" t="s">
        <v>193</v>
      </c>
      <c r="G7376" s="18">
        <v>648</v>
      </c>
      <c r="H7376" s="18">
        <v>4.4400000000000004</v>
      </c>
      <c r="I7376" s="18">
        <v>5.16</v>
      </c>
      <c r="Q7376"/>
    </row>
    <row r="7377" spans="2:17" x14ac:dyDescent="0.25">
      <c r="B7377" s="18" t="s">
        <v>3839</v>
      </c>
      <c r="C7377" s="18" t="s">
        <v>8</v>
      </c>
      <c r="D7377" s="18" t="s">
        <v>164</v>
      </c>
      <c r="E7377" s="18" t="s">
        <v>190</v>
      </c>
      <c r="F7377" s="18" t="s">
        <v>194</v>
      </c>
      <c r="G7377" s="18">
        <v>468</v>
      </c>
      <c r="H7377" s="18">
        <v>4.17</v>
      </c>
      <c r="I7377" s="18">
        <v>5.3</v>
      </c>
      <c r="Q7377"/>
    </row>
    <row r="7378" spans="2:17" x14ac:dyDescent="0.25">
      <c r="B7378" s="18" t="s">
        <v>3839</v>
      </c>
      <c r="C7378" s="18" t="s">
        <v>8</v>
      </c>
      <c r="D7378" s="18" t="s">
        <v>164</v>
      </c>
      <c r="E7378" s="18" t="s">
        <v>190</v>
      </c>
      <c r="F7378" s="18" t="s">
        <v>195</v>
      </c>
      <c r="G7378" s="18">
        <v>576</v>
      </c>
      <c r="H7378" s="18">
        <v>4.51</v>
      </c>
      <c r="I7378" s="18">
        <v>5.34</v>
      </c>
      <c r="Q7378"/>
    </row>
    <row r="7379" spans="2:17" x14ac:dyDescent="0.25">
      <c r="B7379" s="18" t="s">
        <v>3839</v>
      </c>
      <c r="C7379" s="18" t="s">
        <v>8</v>
      </c>
      <c r="D7379" s="18" t="s">
        <v>164</v>
      </c>
      <c r="E7379" s="18" t="s">
        <v>190</v>
      </c>
      <c r="F7379" s="18" t="s">
        <v>196</v>
      </c>
      <c r="G7379" s="18">
        <v>300</v>
      </c>
      <c r="H7379" s="18">
        <v>4.17</v>
      </c>
      <c r="I7379" s="18">
        <v>5.39</v>
      </c>
      <c r="Q7379"/>
    </row>
    <row r="7380" spans="2:17" x14ac:dyDescent="0.25">
      <c r="B7380" s="18" t="s">
        <v>3839</v>
      </c>
      <c r="C7380" s="18" t="s">
        <v>8</v>
      </c>
      <c r="D7380" s="18" t="s">
        <v>164</v>
      </c>
      <c r="E7380" s="18" t="s">
        <v>190</v>
      </c>
      <c r="F7380" s="18" t="s">
        <v>197</v>
      </c>
      <c r="G7380" s="18">
        <v>420</v>
      </c>
      <c r="H7380" s="18">
        <v>4.16</v>
      </c>
      <c r="I7380" s="18">
        <v>5.29</v>
      </c>
      <c r="Q7380"/>
    </row>
    <row r="7381" spans="2:17" x14ac:dyDescent="0.25">
      <c r="B7381" s="18" t="s">
        <v>3839</v>
      </c>
      <c r="C7381" s="18" t="s">
        <v>8</v>
      </c>
      <c r="D7381" s="18" t="s">
        <v>164</v>
      </c>
      <c r="E7381" s="18" t="s">
        <v>190</v>
      </c>
      <c r="F7381" s="18" t="s">
        <v>198</v>
      </c>
      <c r="G7381" s="18">
        <v>624</v>
      </c>
      <c r="H7381" s="18">
        <v>4.88</v>
      </c>
      <c r="I7381" s="18">
        <v>5.24</v>
      </c>
      <c r="Q7381"/>
    </row>
    <row r="7382" spans="2:17" x14ac:dyDescent="0.25">
      <c r="B7382" s="18" t="s">
        <v>3839</v>
      </c>
      <c r="C7382" s="18" t="s">
        <v>8</v>
      </c>
      <c r="D7382" s="18" t="s">
        <v>160</v>
      </c>
      <c r="E7382" s="18" t="s">
        <v>199</v>
      </c>
      <c r="F7382" s="18" t="s">
        <v>200</v>
      </c>
      <c r="G7382" s="18">
        <v>48</v>
      </c>
      <c r="H7382" s="18">
        <v>1.1299999999999999</v>
      </c>
      <c r="I7382" s="18">
        <v>1.21</v>
      </c>
      <c r="Q7382"/>
    </row>
    <row r="7383" spans="2:17" x14ac:dyDescent="0.25">
      <c r="B7383" s="18" t="s">
        <v>3839</v>
      </c>
      <c r="C7383" s="18" t="s">
        <v>8</v>
      </c>
      <c r="D7383" s="18" t="s">
        <v>160</v>
      </c>
      <c r="E7383" s="18" t="s">
        <v>199</v>
      </c>
      <c r="F7383" s="18" t="s">
        <v>201</v>
      </c>
      <c r="G7383" s="18">
        <v>60</v>
      </c>
      <c r="H7383" s="18">
        <v>1.04</v>
      </c>
      <c r="I7383" s="18">
        <v>1.3</v>
      </c>
      <c r="Q7383"/>
    </row>
    <row r="7384" spans="2:17" x14ac:dyDescent="0.25">
      <c r="B7384" s="18" t="s">
        <v>3839</v>
      </c>
      <c r="C7384" s="18" t="s">
        <v>8</v>
      </c>
      <c r="D7384" s="18" t="s">
        <v>160</v>
      </c>
      <c r="E7384" s="18" t="s">
        <v>199</v>
      </c>
      <c r="F7384" s="18" t="s">
        <v>202</v>
      </c>
      <c r="G7384" s="18">
        <v>72</v>
      </c>
      <c r="H7384" s="18">
        <v>1.2</v>
      </c>
      <c r="I7384" s="18">
        <v>1.38</v>
      </c>
      <c r="Q7384"/>
    </row>
    <row r="7385" spans="2:17" x14ac:dyDescent="0.25">
      <c r="B7385" s="18" t="s">
        <v>3839</v>
      </c>
      <c r="C7385" s="18" t="s">
        <v>8</v>
      </c>
      <c r="D7385" s="18" t="s">
        <v>90</v>
      </c>
      <c r="E7385" s="18" t="s">
        <v>203</v>
      </c>
      <c r="F7385" s="18" t="s">
        <v>204</v>
      </c>
      <c r="G7385" s="18">
        <v>444</v>
      </c>
      <c r="H7385" s="18">
        <v>5.7266666666666666</v>
      </c>
      <c r="I7385" s="18">
        <v>7.78</v>
      </c>
      <c r="Q7385"/>
    </row>
    <row r="7386" spans="2:17" x14ac:dyDescent="0.25">
      <c r="B7386" s="18" t="s">
        <v>3839</v>
      </c>
      <c r="C7386" s="18" t="s">
        <v>8</v>
      </c>
      <c r="D7386" s="18" t="s">
        <v>205</v>
      </c>
      <c r="E7386" s="18" t="s">
        <v>203</v>
      </c>
      <c r="F7386" s="18" t="s">
        <v>206</v>
      </c>
      <c r="G7386" s="18">
        <v>588</v>
      </c>
      <c r="H7386" s="18">
        <v>1.35</v>
      </c>
      <c r="I7386" s="18">
        <v>1.71</v>
      </c>
      <c r="Q7386"/>
    </row>
    <row r="7387" spans="2:17" x14ac:dyDescent="0.25">
      <c r="B7387" s="18" t="s">
        <v>3839</v>
      </c>
      <c r="C7387" s="18" t="s">
        <v>8</v>
      </c>
      <c r="D7387" s="18" t="s">
        <v>205</v>
      </c>
      <c r="E7387" s="18" t="s">
        <v>203</v>
      </c>
      <c r="F7387" s="18" t="s">
        <v>207</v>
      </c>
      <c r="G7387" s="18">
        <v>1008</v>
      </c>
      <c r="H7387" s="18">
        <v>1.17</v>
      </c>
      <c r="I7387" s="18">
        <v>1.62</v>
      </c>
      <c r="Q7387"/>
    </row>
    <row r="7388" spans="2:17" x14ac:dyDescent="0.25">
      <c r="B7388" s="18" t="s">
        <v>3839</v>
      </c>
      <c r="C7388" s="18" t="s">
        <v>8</v>
      </c>
      <c r="D7388" s="18" t="s">
        <v>205</v>
      </c>
      <c r="E7388" s="18" t="s">
        <v>203</v>
      </c>
      <c r="F7388" s="18" t="s">
        <v>208</v>
      </c>
      <c r="G7388" s="18">
        <v>1092</v>
      </c>
      <c r="H7388" s="18">
        <v>1.2</v>
      </c>
      <c r="I7388" s="18">
        <v>1.65</v>
      </c>
      <c r="Q7388"/>
    </row>
    <row r="7389" spans="2:17" x14ac:dyDescent="0.25">
      <c r="B7389" s="18" t="s">
        <v>3839</v>
      </c>
      <c r="C7389" s="18" t="s">
        <v>8</v>
      </c>
      <c r="D7389" s="18" t="s">
        <v>205</v>
      </c>
      <c r="E7389" s="18" t="s">
        <v>203</v>
      </c>
      <c r="F7389" s="18" t="s">
        <v>209</v>
      </c>
      <c r="G7389" s="18">
        <v>1152</v>
      </c>
      <c r="H7389" s="18">
        <v>1.27</v>
      </c>
      <c r="I7389" s="18">
        <v>1.88</v>
      </c>
      <c r="Q7389"/>
    </row>
    <row r="7390" spans="2:17" x14ac:dyDescent="0.25">
      <c r="B7390" s="18" t="s">
        <v>3839</v>
      </c>
      <c r="C7390" s="18" t="s">
        <v>8</v>
      </c>
      <c r="D7390" s="18" t="s">
        <v>205</v>
      </c>
      <c r="E7390" s="18" t="s">
        <v>203</v>
      </c>
      <c r="F7390" s="18" t="s">
        <v>210</v>
      </c>
      <c r="G7390" s="18">
        <v>960</v>
      </c>
      <c r="H7390" s="18">
        <v>1.1000000000000001</v>
      </c>
      <c r="I7390" s="18">
        <v>1.64</v>
      </c>
      <c r="Q7390"/>
    </row>
    <row r="7391" spans="2:17" x14ac:dyDescent="0.25">
      <c r="B7391" s="18" t="s">
        <v>3839</v>
      </c>
      <c r="C7391" s="18" t="s">
        <v>8</v>
      </c>
      <c r="D7391" s="18" t="s">
        <v>205</v>
      </c>
      <c r="E7391" s="18" t="s">
        <v>203</v>
      </c>
      <c r="F7391" s="18" t="s">
        <v>211</v>
      </c>
      <c r="G7391" s="18">
        <v>720</v>
      </c>
      <c r="H7391" s="18">
        <v>1.21</v>
      </c>
      <c r="I7391" s="18">
        <v>1.8</v>
      </c>
      <c r="Q7391"/>
    </row>
    <row r="7392" spans="2:17" x14ac:dyDescent="0.25">
      <c r="B7392" s="18" t="s">
        <v>3839</v>
      </c>
      <c r="C7392" s="18" t="s">
        <v>8</v>
      </c>
      <c r="D7392" s="18" t="s">
        <v>205</v>
      </c>
      <c r="E7392" s="18" t="s">
        <v>203</v>
      </c>
      <c r="F7392" s="18" t="s">
        <v>212</v>
      </c>
      <c r="G7392" s="18">
        <v>876</v>
      </c>
      <c r="H7392" s="18">
        <v>1.24</v>
      </c>
      <c r="I7392" s="18">
        <v>1.73</v>
      </c>
      <c r="Q7392"/>
    </row>
    <row r="7393" spans="2:17" x14ac:dyDescent="0.25">
      <c r="B7393" s="18" t="s">
        <v>3839</v>
      </c>
      <c r="C7393" s="18" t="s">
        <v>8</v>
      </c>
      <c r="D7393" s="18" t="s">
        <v>205</v>
      </c>
      <c r="E7393" s="18" t="s">
        <v>203</v>
      </c>
      <c r="F7393" s="18" t="s">
        <v>213</v>
      </c>
      <c r="G7393" s="18">
        <v>1080</v>
      </c>
      <c r="H7393" s="18">
        <v>1.35</v>
      </c>
      <c r="I7393" s="18">
        <v>1.66</v>
      </c>
      <c r="Q7393"/>
    </row>
    <row r="7394" spans="2:17" x14ac:dyDescent="0.25">
      <c r="B7394" s="18" t="s">
        <v>3839</v>
      </c>
      <c r="C7394" s="18" t="s">
        <v>8</v>
      </c>
      <c r="D7394" s="18" t="s">
        <v>205</v>
      </c>
      <c r="E7394" s="18" t="s">
        <v>203</v>
      </c>
      <c r="F7394" s="18" t="s">
        <v>214</v>
      </c>
      <c r="G7394" s="18">
        <v>1020</v>
      </c>
      <c r="H7394" s="18">
        <v>1.44</v>
      </c>
      <c r="I7394" s="18">
        <v>1.84</v>
      </c>
      <c r="Q7394"/>
    </row>
    <row r="7395" spans="2:17" x14ac:dyDescent="0.25">
      <c r="B7395" s="18" t="s">
        <v>3839</v>
      </c>
      <c r="C7395" s="18" t="s">
        <v>8</v>
      </c>
      <c r="D7395" s="18" t="s">
        <v>205</v>
      </c>
      <c r="E7395" s="18" t="s">
        <v>203</v>
      </c>
      <c r="F7395" s="18" t="s">
        <v>215</v>
      </c>
      <c r="G7395" s="18">
        <v>936</v>
      </c>
      <c r="H7395" s="18">
        <v>1.45</v>
      </c>
      <c r="I7395" s="18">
        <v>1.7</v>
      </c>
      <c r="Q7395"/>
    </row>
    <row r="7396" spans="2:17" x14ac:dyDescent="0.25">
      <c r="B7396" s="18" t="s">
        <v>3839</v>
      </c>
      <c r="C7396" s="18" t="s">
        <v>8</v>
      </c>
      <c r="D7396" s="18" t="s">
        <v>205</v>
      </c>
      <c r="E7396" s="18" t="s">
        <v>203</v>
      </c>
      <c r="F7396" s="18" t="s">
        <v>216</v>
      </c>
      <c r="G7396" s="18">
        <v>1248</v>
      </c>
      <c r="H7396" s="18">
        <v>1.24</v>
      </c>
      <c r="I7396" s="18">
        <v>1.68</v>
      </c>
      <c r="Q7396"/>
    </row>
    <row r="7397" spans="2:17" x14ac:dyDescent="0.25">
      <c r="B7397" s="18" t="s">
        <v>3839</v>
      </c>
      <c r="C7397" s="18" t="s">
        <v>8</v>
      </c>
      <c r="D7397" s="18" t="s">
        <v>205</v>
      </c>
      <c r="E7397" s="18" t="s">
        <v>203</v>
      </c>
      <c r="F7397" s="18" t="s">
        <v>217</v>
      </c>
      <c r="G7397" s="18">
        <v>996</v>
      </c>
      <c r="H7397" s="18">
        <v>1.28</v>
      </c>
      <c r="I7397" s="18">
        <v>1.7</v>
      </c>
      <c r="Q7397"/>
    </row>
    <row r="7398" spans="2:17" x14ac:dyDescent="0.25">
      <c r="B7398" s="18" t="s">
        <v>3839</v>
      </c>
      <c r="C7398" s="18" t="s">
        <v>8</v>
      </c>
      <c r="D7398" s="18" t="s">
        <v>205</v>
      </c>
      <c r="E7398" s="18" t="s">
        <v>203</v>
      </c>
      <c r="F7398" s="18" t="s">
        <v>218</v>
      </c>
      <c r="G7398" s="18">
        <v>948</v>
      </c>
      <c r="H7398" s="18">
        <v>1.37</v>
      </c>
      <c r="I7398" s="18">
        <v>1.81</v>
      </c>
      <c r="Q7398"/>
    </row>
    <row r="7399" spans="2:17" x14ac:dyDescent="0.25">
      <c r="B7399" s="18" t="s">
        <v>3839</v>
      </c>
      <c r="C7399" s="18" t="s">
        <v>8</v>
      </c>
      <c r="D7399" s="18" t="s">
        <v>205</v>
      </c>
      <c r="E7399" s="18" t="s">
        <v>203</v>
      </c>
      <c r="F7399" s="18" t="s">
        <v>219</v>
      </c>
      <c r="G7399" s="18">
        <v>792</v>
      </c>
      <c r="H7399" s="18">
        <v>1.45</v>
      </c>
      <c r="I7399" s="18">
        <v>1.85</v>
      </c>
      <c r="Q7399"/>
    </row>
    <row r="7400" spans="2:17" x14ac:dyDescent="0.25">
      <c r="B7400" s="18" t="s">
        <v>3839</v>
      </c>
      <c r="C7400" s="18" t="s">
        <v>8</v>
      </c>
      <c r="D7400" s="18" t="s">
        <v>205</v>
      </c>
      <c r="E7400" s="18" t="s">
        <v>203</v>
      </c>
      <c r="F7400" s="18" t="s">
        <v>220</v>
      </c>
      <c r="G7400" s="18">
        <v>1272</v>
      </c>
      <c r="H7400" s="18">
        <v>1.26</v>
      </c>
      <c r="I7400" s="18">
        <v>1.78</v>
      </c>
      <c r="Q7400"/>
    </row>
    <row r="7401" spans="2:17" x14ac:dyDescent="0.25">
      <c r="B7401" s="18" t="s">
        <v>3839</v>
      </c>
      <c r="C7401" s="18" t="s">
        <v>8</v>
      </c>
      <c r="D7401" s="18" t="s">
        <v>205</v>
      </c>
      <c r="E7401" s="18" t="s">
        <v>203</v>
      </c>
      <c r="F7401" s="18" t="s">
        <v>221</v>
      </c>
      <c r="G7401" s="18">
        <v>576</v>
      </c>
      <c r="H7401" s="18">
        <v>1.45</v>
      </c>
      <c r="I7401" s="18">
        <v>1.61</v>
      </c>
      <c r="Q7401"/>
    </row>
    <row r="7402" spans="2:17" x14ac:dyDescent="0.25">
      <c r="B7402" s="18" t="s">
        <v>3839</v>
      </c>
      <c r="C7402" s="18" t="s">
        <v>8</v>
      </c>
      <c r="D7402" s="18" t="s">
        <v>205</v>
      </c>
      <c r="E7402" s="18" t="s">
        <v>203</v>
      </c>
      <c r="F7402" s="18" t="s">
        <v>222</v>
      </c>
      <c r="G7402" s="18">
        <v>600</v>
      </c>
      <c r="H7402" s="18">
        <v>1.39</v>
      </c>
      <c r="I7402" s="18">
        <v>1.79</v>
      </c>
      <c r="Q7402"/>
    </row>
    <row r="7403" spans="2:17" x14ac:dyDescent="0.25">
      <c r="B7403" s="18" t="s">
        <v>3839</v>
      </c>
      <c r="C7403" s="18" t="s">
        <v>8</v>
      </c>
      <c r="D7403" s="18" t="s">
        <v>205</v>
      </c>
      <c r="E7403" s="18" t="s">
        <v>203</v>
      </c>
      <c r="F7403" s="18" t="s">
        <v>223</v>
      </c>
      <c r="G7403" s="18">
        <v>984</v>
      </c>
      <c r="H7403" s="18">
        <v>1.32</v>
      </c>
      <c r="I7403" s="18">
        <v>1.65</v>
      </c>
      <c r="Q7403"/>
    </row>
    <row r="7404" spans="2:17" x14ac:dyDescent="0.25">
      <c r="B7404" s="18" t="s">
        <v>3839</v>
      </c>
      <c r="C7404" s="18" t="s">
        <v>8</v>
      </c>
      <c r="D7404" s="18" t="s">
        <v>205</v>
      </c>
      <c r="E7404" s="18" t="s">
        <v>203</v>
      </c>
      <c r="F7404" s="18" t="s">
        <v>224</v>
      </c>
      <c r="G7404" s="18">
        <v>924</v>
      </c>
      <c r="H7404" s="18">
        <v>1.42</v>
      </c>
      <c r="I7404" s="18">
        <v>1.75</v>
      </c>
      <c r="Q7404"/>
    </row>
    <row r="7405" spans="2:17" x14ac:dyDescent="0.25">
      <c r="B7405" s="18" t="s">
        <v>3839</v>
      </c>
      <c r="C7405" s="18" t="s">
        <v>8</v>
      </c>
      <c r="D7405" s="18" t="s">
        <v>205</v>
      </c>
      <c r="E7405" s="18" t="s">
        <v>203</v>
      </c>
      <c r="F7405" s="18" t="s">
        <v>225</v>
      </c>
      <c r="G7405" s="18">
        <v>1152</v>
      </c>
      <c r="H7405" s="18">
        <v>1.27</v>
      </c>
      <c r="I7405" s="18">
        <v>1.86</v>
      </c>
      <c r="Q7405"/>
    </row>
    <row r="7406" spans="2:17" x14ac:dyDescent="0.25">
      <c r="B7406" s="18" t="s">
        <v>3839</v>
      </c>
      <c r="C7406" s="18" t="s">
        <v>8</v>
      </c>
      <c r="D7406" s="18" t="s">
        <v>205</v>
      </c>
      <c r="E7406" s="18" t="s">
        <v>203</v>
      </c>
      <c r="F7406" s="18" t="s">
        <v>226</v>
      </c>
      <c r="G7406" s="18">
        <v>588</v>
      </c>
      <c r="H7406" s="18">
        <v>1.4</v>
      </c>
      <c r="I7406" s="18">
        <v>1.6</v>
      </c>
      <c r="Q7406"/>
    </row>
    <row r="7407" spans="2:17" x14ac:dyDescent="0.25">
      <c r="B7407" s="18" t="s">
        <v>3839</v>
      </c>
      <c r="C7407" s="18" t="s">
        <v>8</v>
      </c>
      <c r="D7407" s="18" t="s">
        <v>205</v>
      </c>
      <c r="E7407" s="18" t="s">
        <v>203</v>
      </c>
      <c r="F7407" s="18" t="s">
        <v>227</v>
      </c>
      <c r="G7407" s="18">
        <v>984</v>
      </c>
      <c r="H7407" s="18">
        <v>1.24</v>
      </c>
      <c r="I7407" s="18">
        <v>1.69</v>
      </c>
      <c r="Q7407"/>
    </row>
    <row r="7408" spans="2:17" x14ac:dyDescent="0.25">
      <c r="B7408" s="18" t="s">
        <v>3839</v>
      </c>
      <c r="C7408" s="18" t="s">
        <v>8</v>
      </c>
      <c r="D7408" s="18" t="s">
        <v>205</v>
      </c>
      <c r="E7408" s="18" t="s">
        <v>203</v>
      </c>
      <c r="F7408" s="18" t="s">
        <v>228</v>
      </c>
      <c r="G7408" s="18">
        <v>924</v>
      </c>
      <c r="H7408" s="18">
        <v>1.1000000000000001</v>
      </c>
      <c r="I7408" s="18">
        <v>1.9</v>
      </c>
      <c r="Q7408"/>
    </row>
    <row r="7409" spans="2:17" x14ac:dyDescent="0.25">
      <c r="B7409" s="18" t="s">
        <v>3839</v>
      </c>
      <c r="C7409" s="18" t="s">
        <v>8</v>
      </c>
      <c r="D7409" s="18" t="s">
        <v>205</v>
      </c>
      <c r="E7409" s="18" t="s">
        <v>203</v>
      </c>
      <c r="F7409" s="18" t="s">
        <v>229</v>
      </c>
      <c r="G7409" s="18">
        <v>864</v>
      </c>
      <c r="H7409" s="18">
        <v>1.26</v>
      </c>
      <c r="I7409" s="18">
        <v>1.8</v>
      </c>
      <c r="Q7409"/>
    </row>
    <row r="7410" spans="2:17" x14ac:dyDescent="0.25">
      <c r="B7410" s="18" t="s">
        <v>3839</v>
      </c>
      <c r="C7410" s="18" t="s">
        <v>8</v>
      </c>
      <c r="D7410" s="18" t="s">
        <v>205</v>
      </c>
      <c r="E7410" s="18" t="s">
        <v>203</v>
      </c>
      <c r="F7410" s="18" t="s">
        <v>230</v>
      </c>
      <c r="G7410" s="18">
        <v>900</v>
      </c>
      <c r="H7410" s="18">
        <v>1.46</v>
      </c>
      <c r="I7410" s="18">
        <v>1.76</v>
      </c>
      <c r="Q7410"/>
    </row>
    <row r="7411" spans="2:17" x14ac:dyDescent="0.25">
      <c r="B7411" s="18" t="s">
        <v>3839</v>
      </c>
      <c r="C7411" s="18" t="s">
        <v>8</v>
      </c>
      <c r="D7411" s="18" t="s">
        <v>205</v>
      </c>
      <c r="E7411" s="18" t="s">
        <v>203</v>
      </c>
      <c r="F7411" s="18" t="s">
        <v>231</v>
      </c>
      <c r="G7411" s="18">
        <v>1260</v>
      </c>
      <c r="H7411" s="18">
        <v>1.34</v>
      </c>
      <c r="I7411" s="18">
        <v>1.77</v>
      </c>
      <c r="Q7411"/>
    </row>
    <row r="7412" spans="2:17" x14ac:dyDescent="0.25">
      <c r="B7412" s="18" t="s">
        <v>3839</v>
      </c>
      <c r="C7412" s="18" t="s">
        <v>8</v>
      </c>
      <c r="D7412" s="18" t="s">
        <v>205</v>
      </c>
      <c r="E7412" s="18" t="s">
        <v>203</v>
      </c>
      <c r="F7412" s="18" t="s">
        <v>232</v>
      </c>
      <c r="G7412" s="18">
        <v>1320</v>
      </c>
      <c r="H7412" s="18">
        <v>1.35</v>
      </c>
      <c r="I7412" s="18">
        <v>1.82</v>
      </c>
      <c r="Q7412"/>
    </row>
    <row r="7413" spans="2:17" x14ac:dyDescent="0.25">
      <c r="B7413" s="18" t="s">
        <v>3839</v>
      </c>
      <c r="C7413" s="18" t="s">
        <v>8</v>
      </c>
      <c r="D7413" s="18" t="s">
        <v>205</v>
      </c>
      <c r="E7413" s="18" t="s">
        <v>203</v>
      </c>
      <c r="F7413" s="18" t="s">
        <v>233</v>
      </c>
      <c r="G7413" s="18">
        <v>720</v>
      </c>
      <c r="H7413" s="18">
        <v>1.39</v>
      </c>
      <c r="I7413" s="18">
        <v>1.68</v>
      </c>
      <c r="Q7413"/>
    </row>
    <row r="7414" spans="2:17" x14ac:dyDescent="0.25">
      <c r="B7414" s="18" t="s">
        <v>3839</v>
      </c>
      <c r="C7414" s="18" t="s">
        <v>8</v>
      </c>
      <c r="D7414" s="18" t="s">
        <v>205</v>
      </c>
      <c r="E7414" s="18" t="s">
        <v>203</v>
      </c>
      <c r="F7414" s="18" t="s">
        <v>234</v>
      </c>
      <c r="G7414" s="18">
        <v>1092</v>
      </c>
      <c r="H7414" s="18">
        <v>1.22</v>
      </c>
      <c r="I7414" s="18">
        <v>1.63</v>
      </c>
      <c r="Q7414"/>
    </row>
    <row r="7415" spans="2:17" x14ac:dyDescent="0.25">
      <c r="B7415" s="18" t="s">
        <v>3839</v>
      </c>
      <c r="C7415" s="18" t="s">
        <v>8</v>
      </c>
      <c r="D7415" s="18" t="s">
        <v>205</v>
      </c>
      <c r="E7415" s="18" t="s">
        <v>203</v>
      </c>
      <c r="F7415" s="18" t="s">
        <v>235</v>
      </c>
      <c r="G7415" s="18">
        <v>828</v>
      </c>
      <c r="H7415" s="18">
        <v>1.22</v>
      </c>
      <c r="I7415" s="18">
        <v>1.71</v>
      </c>
      <c r="Q7415"/>
    </row>
    <row r="7416" spans="2:17" x14ac:dyDescent="0.25">
      <c r="B7416" s="18" t="s">
        <v>3839</v>
      </c>
      <c r="C7416" s="18" t="s">
        <v>8</v>
      </c>
      <c r="D7416" s="18" t="s">
        <v>205</v>
      </c>
      <c r="E7416" s="18" t="s">
        <v>203</v>
      </c>
      <c r="F7416" s="18" t="s">
        <v>236</v>
      </c>
      <c r="G7416" s="18">
        <v>1284</v>
      </c>
      <c r="H7416" s="18">
        <v>1.32</v>
      </c>
      <c r="I7416" s="18">
        <v>1.89</v>
      </c>
      <c r="Q7416"/>
    </row>
    <row r="7417" spans="2:17" x14ac:dyDescent="0.25">
      <c r="B7417" s="18" t="s">
        <v>3839</v>
      </c>
      <c r="C7417" s="18" t="s">
        <v>8</v>
      </c>
      <c r="D7417" s="18" t="s">
        <v>205</v>
      </c>
      <c r="E7417" s="18" t="s">
        <v>203</v>
      </c>
      <c r="F7417" s="18" t="s">
        <v>237</v>
      </c>
      <c r="G7417" s="18">
        <v>792</v>
      </c>
      <c r="H7417" s="18">
        <v>1.46</v>
      </c>
      <c r="I7417" s="18">
        <v>1.67</v>
      </c>
      <c r="Q7417"/>
    </row>
    <row r="7418" spans="2:17" x14ac:dyDescent="0.25">
      <c r="B7418" s="18" t="s">
        <v>3839</v>
      </c>
      <c r="C7418" s="18" t="s">
        <v>8</v>
      </c>
      <c r="D7418" s="18" t="s">
        <v>205</v>
      </c>
      <c r="E7418" s="18" t="s">
        <v>203</v>
      </c>
      <c r="F7418" s="18" t="s">
        <v>238</v>
      </c>
      <c r="G7418" s="18">
        <v>1068</v>
      </c>
      <c r="H7418" s="18">
        <v>1.34</v>
      </c>
      <c r="I7418" s="18">
        <v>1.67</v>
      </c>
      <c r="Q7418"/>
    </row>
    <row r="7419" spans="2:17" x14ac:dyDescent="0.25">
      <c r="B7419" s="18" t="s">
        <v>3839</v>
      </c>
      <c r="C7419" s="18" t="s">
        <v>8</v>
      </c>
      <c r="D7419" s="18" t="s">
        <v>205</v>
      </c>
      <c r="E7419" s="18" t="s">
        <v>203</v>
      </c>
      <c r="F7419" s="18" t="s">
        <v>239</v>
      </c>
      <c r="G7419" s="18">
        <v>888</v>
      </c>
      <c r="H7419" s="18">
        <v>1.38</v>
      </c>
      <c r="I7419" s="18">
        <v>1.87</v>
      </c>
      <c r="Q7419"/>
    </row>
    <row r="7420" spans="2:17" x14ac:dyDescent="0.25">
      <c r="B7420" s="18" t="s">
        <v>3839</v>
      </c>
      <c r="C7420" s="18" t="s">
        <v>8</v>
      </c>
      <c r="D7420" s="18" t="s">
        <v>205</v>
      </c>
      <c r="E7420" s="18" t="s">
        <v>203</v>
      </c>
      <c r="F7420" s="18" t="s">
        <v>240</v>
      </c>
      <c r="G7420" s="18">
        <v>948</v>
      </c>
      <c r="H7420" s="18">
        <v>1.45</v>
      </c>
      <c r="I7420" s="18">
        <v>1.69</v>
      </c>
      <c r="Q7420"/>
    </row>
    <row r="7421" spans="2:17" x14ac:dyDescent="0.25">
      <c r="B7421" s="18" t="s">
        <v>3839</v>
      </c>
      <c r="C7421" s="18" t="s">
        <v>8</v>
      </c>
      <c r="D7421" s="18" t="s">
        <v>205</v>
      </c>
      <c r="E7421" s="18" t="s">
        <v>203</v>
      </c>
      <c r="F7421" s="18" t="s">
        <v>241</v>
      </c>
      <c r="G7421" s="18">
        <v>1224</v>
      </c>
      <c r="H7421" s="18">
        <v>1.36</v>
      </c>
      <c r="I7421" s="18">
        <v>1.75</v>
      </c>
      <c r="Q7421"/>
    </row>
    <row r="7422" spans="2:17" x14ac:dyDescent="0.25">
      <c r="B7422" s="18" t="s">
        <v>3839</v>
      </c>
      <c r="C7422" s="18" t="s">
        <v>8</v>
      </c>
      <c r="D7422" s="18" t="s">
        <v>205</v>
      </c>
      <c r="E7422" s="18" t="s">
        <v>203</v>
      </c>
      <c r="F7422" s="18" t="s">
        <v>242</v>
      </c>
      <c r="G7422" s="18">
        <v>840</v>
      </c>
      <c r="H7422" s="18">
        <v>1.47</v>
      </c>
      <c r="I7422" s="18">
        <v>1.81</v>
      </c>
      <c r="Q7422"/>
    </row>
    <row r="7423" spans="2:17" x14ac:dyDescent="0.25">
      <c r="B7423" s="18" t="s">
        <v>3839</v>
      </c>
      <c r="C7423" s="18" t="s">
        <v>8</v>
      </c>
      <c r="D7423" s="18" t="s">
        <v>205</v>
      </c>
      <c r="E7423" s="18" t="s">
        <v>203</v>
      </c>
      <c r="F7423" s="18" t="s">
        <v>243</v>
      </c>
      <c r="G7423" s="18">
        <v>936</v>
      </c>
      <c r="H7423" s="18">
        <v>1.17</v>
      </c>
      <c r="I7423" s="18">
        <v>1.69</v>
      </c>
      <c r="Q7423"/>
    </row>
    <row r="7424" spans="2:17" x14ac:dyDescent="0.25">
      <c r="B7424" s="18" t="s">
        <v>3839</v>
      </c>
      <c r="C7424" s="18" t="s">
        <v>8</v>
      </c>
      <c r="D7424" s="18" t="s">
        <v>205</v>
      </c>
      <c r="E7424" s="18" t="s">
        <v>203</v>
      </c>
      <c r="F7424" s="18" t="s">
        <v>244</v>
      </c>
      <c r="G7424" s="18">
        <v>744</v>
      </c>
      <c r="H7424" s="18">
        <v>1.33</v>
      </c>
      <c r="I7424" s="18">
        <v>1.75</v>
      </c>
      <c r="Q7424"/>
    </row>
    <row r="7425" spans="2:17" x14ac:dyDescent="0.25">
      <c r="B7425" s="18" t="s">
        <v>3839</v>
      </c>
      <c r="C7425" s="18" t="s">
        <v>8</v>
      </c>
      <c r="D7425" s="18" t="s">
        <v>205</v>
      </c>
      <c r="E7425" s="18" t="s">
        <v>203</v>
      </c>
      <c r="F7425" s="18" t="s">
        <v>245</v>
      </c>
      <c r="G7425" s="18">
        <v>1284</v>
      </c>
      <c r="H7425" s="18">
        <v>1.34</v>
      </c>
      <c r="I7425" s="18">
        <v>1.84</v>
      </c>
      <c r="Q7425"/>
    </row>
    <row r="7426" spans="2:17" x14ac:dyDescent="0.25">
      <c r="B7426" s="18" t="s">
        <v>3839</v>
      </c>
      <c r="C7426" s="18" t="s">
        <v>8</v>
      </c>
      <c r="D7426" s="18" t="s">
        <v>205</v>
      </c>
      <c r="E7426" s="18" t="s">
        <v>203</v>
      </c>
      <c r="F7426" s="18" t="s">
        <v>246</v>
      </c>
      <c r="G7426" s="18">
        <v>852</v>
      </c>
      <c r="H7426" s="18">
        <v>1.17</v>
      </c>
      <c r="I7426" s="18">
        <v>1.67</v>
      </c>
      <c r="Q7426"/>
    </row>
    <row r="7427" spans="2:17" x14ac:dyDescent="0.25">
      <c r="B7427" s="18" t="s">
        <v>3839</v>
      </c>
      <c r="C7427" s="18" t="s">
        <v>8</v>
      </c>
      <c r="D7427" s="18" t="s">
        <v>205</v>
      </c>
      <c r="E7427" s="18" t="s">
        <v>203</v>
      </c>
      <c r="F7427" s="18" t="s">
        <v>247</v>
      </c>
      <c r="G7427" s="18">
        <v>1020</v>
      </c>
      <c r="H7427" s="18">
        <v>1.1399999999999999</v>
      </c>
      <c r="I7427" s="18">
        <v>1.68</v>
      </c>
      <c r="Q7427"/>
    </row>
    <row r="7428" spans="2:17" x14ac:dyDescent="0.25">
      <c r="B7428" s="18" t="s">
        <v>3839</v>
      </c>
      <c r="C7428" s="18" t="s">
        <v>8</v>
      </c>
      <c r="D7428" s="18" t="s">
        <v>205</v>
      </c>
      <c r="E7428" s="18" t="s">
        <v>203</v>
      </c>
      <c r="F7428" s="18" t="s">
        <v>248</v>
      </c>
      <c r="G7428" s="18">
        <v>744</v>
      </c>
      <c r="H7428" s="18">
        <v>1.1399999999999999</v>
      </c>
      <c r="I7428" s="18">
        <v>1.72</v>
      </c>
      <c r="Q7428"/>
    </row>
    <row r="7429" spans="2:17" x14ac:dyDescent="0.25">
      <c r="B7429" s="18" t="s">
        <v>3839</v>
      </c>
      <c r="C7429" s="18" t="s">
        <v>8</v>
      </c>
      <c r="D7429" s="18" t="s">
        <v>205</v>
      </c>
      <c r="E7429" s="18" t="s">
        <v>203</v>
      </c>
      <c r="F7429" s="18" t="s">
        <v>249</v>
      </c>
      <c r="G7429" s="18">
        <v>1284</v>
      </c>
      <c r="H7429" s="18">
        <v>1.35</v>
      </c>
      <c r="I7429" s="18">
        <v>1.82</v>
      </c>
      <c r="Q7429"/>
    </row>
    <row r="7430" spans="2:17" x14ac:dyDescent="0.25">
      <c r="B7430" s="18" t="s">
        <v>3839</v>
      </c>
      <c r="C7430" s="18" t="s">
        <v>8</v>
      </c>
      <c r="D7430" s="18" t="s">
        <v>205</v>
      </c>
      <c r="E7430" s="18" t="s">
        <v>203</v>
      </c>
      <c r="F7430" s="18" t="s">
        <v>250</v>
      </c>
      <c r="G7430" s="18">
        <v>1260</v>
      </c>
      <c r="H7430" s="18">
        <v>1.27</v>
      </c>
      <c r="I7430" s="18">
        <v>1.68</v>
      </c>
      <c r="Q7430"/>
    </row>
    <row r="7431" spans="2:17" x14ac:dyDescent="0.25">
      <c r="B7431" s="18" t="s">
        <v>3839</v>
      </c>
      <c r="C7431" s="18" t="s">
        <v>8</v>
      </c>
      <c r="D7431" s="18" t="s">
        <v>205</v>
      </c>
      <c r="E7431" s="18" t="s">
        <v>203</v>
      </c>
      <c r="F7431" s="18" t="s">
        <v>251</v>
      </c>
      <c r="G7431" s="18">
        <v>900</v>
      </c>
      <c r="H7431" s="18">
        <v>1.1399999999999999</v>
      </c>
      <c r="I7431" s="18">
        <v>1.85</v>
      </c>
      <c r="Q7431"/>
    </row>
    <row r="7432" spans="2:17" x14ac:dyDescent="0.25">
      <c r="B7432" s="18" t="s">
        <v>3839</v>
      </c>
      <c r="C7432" s="18" t="s">
        <v>8</v>
      </c>
      <c r="D7432" s="18" t="s">
        <v>205</v>
      </c>
      <c r="E7432" s="18" t="s">
        <v>203</v>
      </c>
      <c r="F7432" s="18" t="s">
        <v>252</v>
      </c>
      <c r="G7432" s="18">
        <v>756</v>
      </c>
      <c r="H7432" s="18">
        <v>1.24</v>
      </c>
      <c r="I7432" s="18">
        <v>1.75</v>
      </c>
      <c r="Q7432"/>
    </row>
    <row r="7433" spans="2:17" x14ac:dyDescent="0.25">
      <c r="B7433" s="18" t="s">
        <v>3839</v>
      </c>
      <c r="C7433" s="18" t="s">
        <v>8</v>
      </c>
      <c r="D7433" s="18" t="s">
        <v>205</v>
      </c>
      <c r="E7433" s="18" t="s">
        <v>203</v>
      </c>
      <c r="F7433" s="18" t="s">
        <v>253</v>
      </c>
      <c r="G7433" s="18">
        <v>1128</v>
      </c>
      <c r="H7433" s="18">
        <v>1.24</v>
      </c>
      <c r="I7433" s="18">
        <v>1.85</v>
      </c>
      <c r="Q7433"/>
    </row>
    <row r="7434" spans="2:17" x14ac:dyDescent="0.25">
      <c r="B7434" s="18" t="s">
        <v>3839</v>
      </c>
      <c r="C7434" s="18" t="s">
        <v>8</v>
      </c>
      <c r="D7434" s="18" t="s">
        <v>205</v>
      </c>
      <c r="E7434" s="18" t="s">
        <v>203</v>
      </c>
      <c r="F7434" s="18" t="s">
        <v>254</v>
      </c>
      <c r="G7434" s="18">
        <v>1080</v>
      </c>
      <c r="H7434" s="18">
        <v>1.5</v>
      </c>
      <c r="I7434" s="18">
        <v>1.61</v>
      </c>
      <c r="Q7434"/>
    </row>
    <row r="7435" spans="2:17" x14ac:dyDescent="0.25">
      <c r="B7435" s="18" t="s">
        <v>3839</v>
      </c>
      <c r="C7435" s="18" t="s">
        <v>8</v>
      </c>
      <c r="D7435" s="18" t="s">
        <v>205</v>
      </c>
      <c r="E7435" s="18" t="s">
        <v>203</v>
      </c>
      <c r="F7435" s="18" t="s">
        <v>255</v>
      </c>
      <c r="G7435" s="18">
        <v>1068</v>
      </c>
      <c r="H7435" s="18">
        <v>1.43</v>
      </c>
      <c r="I7435" s="18">
        <v>1.65</v>
      </c>
      <c r="Q7435"/>
    </row>
    <row r="7436" spans="2:17" x14ac:dyDescent="0.25">
      <c r="B7436" s="18" t="s">
        <v>3839</v>
      </c>
      <c r="C7436" s="18" t="s">
        <v>8</v>
      </c>
      <c r="D7436" s="18" t="s">
        <v>205</v>
      </c>
      <c r="E7436" s="18" t="s">
        <v>203</v>
      </c>
      <c r="F7436" s="18" t="s">
        <v>256</v>
      </c>
      <c r="G7436" s="18">
        <v>996</v>
      </c>
      <c r="H7436" s="18">
        <v>1.26</v>
      </c>
      <c r="I7436" s="18">
        <v>1.69</v>
      </c>
      <c r="Q7436"/>
    </row>
    <row r="7437" spans="2:17" x14ac:dyDescent="0.25">
      <c r="B7437" s="18" t="s">
        <v>3839</v>
      </c>
      <c r="C7437" s="18" t="s">
        <v>8</v>
      </c>
      <c r="D7437" s="18" t="s">
        <v>205</v>
      </c>
      <c r="E7437" s="18" t="s">
        <v>203</v>
      </c>
      <c r="F7437" s="18" t="s">
        <v>257</v>
      </c>
      <c r="G7437" s="18">
        <v>636</v>
      </c>
      <c r="H7437" s="18">
        <v>1.39</v>
      </c>
      <c r="I7437" s="18">
        <v>1.66</v>
      </c>
      <c r="Q7437"/>
    </row>
    <row r="7438" spans="2:17" x14ac:dyDescent="0.25">
      <c r="B7438" s="18" t="s">
        <v>3839</v>
      </c>
      <c r="C7438" s="18" t="s">
        <v>8</v>
      </c>
      <c r="D7438" s="18" t="s">
        <v>205</v>
      </c>
      <c r="E7438" s="18" t="s">
        <v>203</v>
      </c>
      <c r="F7438" s="18" t="s">
        <v>258</v>
      </c>
      <c r="G7438" s="18">
        <v>1284</v>
      </c>
      <c r="H7438" s="18">
        <v>1.43</v>
      </c>
      <c r="I7438" s="18">
        <v>1.83</v>
      </c>
      <c r="Q7438"/>
    </row>
    <row r="7439" spans="2:17" x14ac:dyDescent="0.25">
      <c r="B7439" s="18" t="s">
        <v>3839</v>
      </c>
      <c r="C7439" s="18" t="s">
        <v>8</v>
      </c>
      <c r="D7439" s="18" t="s">
        <v>205</v>
      </c>
      <c r="E7439" s="18" t="s">
        <v>203</v>
      </c>
      <c r="F7439" s="18" t="s">
        <v>259</v>
      </c>
      <c r="G7439" s="18">
        <v>924</v>
      </c>
      <c r="H7439" s="18">
        <v>1.35</v>
      </c>
      <c r="I7439" s="18">
        <v>1.71</v>
      </c>
      <c r="Q7439"/>
    </row>
    <row r="7440" spans="2:17" x14ac:dyDescent="0.25">
      <c r="B7440" s="18" t="s">
        <v>3839</v>
      </c>
      <c r="C7440" s="18" t="s">
        <v>8</v>
      </c>
      <c r="D7440" s="18" t="s">
        <v>205</v>
      </c>
      <c r="E7440" s="18" t="s">
        <v>203</v>
      </c>
      <c r="F7440" s="18" t="s">
        <v>260</v>
      </c>
      <c r="G7440" s="18">
        <v>1176</v>
      </c>
      <c r="H7440" s="18">
        <v>1.27</v>
      </c>
      <c r="I7440" s="18">
        <v>1.77</v>
      </c>
      <c r="Q7440"/>
    </row>
    <row r="7441" spans="2:17" x14ac:dyDescent="0.25">
      <c r="B7441" s="18" t="s">
        <v>3839</v>
      </c>
      <c r="C7441" s="18" t="s">
        <v>8</v>
      </c>
      <c r="D7441" s="18" t="s">
        <v>205</v>
      </c>
      <c r="E7441" s="18" t="s">
        <v>203</v>
      </c>
      <c r="F7441" s="18" t="s">
        <v>261</v>
      </c>
      <c r="G7441" s="18">
        <v>1020</v>
      </c>
      <c r="H7441" s="18">
        <v>1.44</v>
      </c>
      <c r="I7441" s="18">
        <v>1.6</v>
      </c>
      <c r="Q7441"/>
    </row>
    <row r="7442" spans="2:17" x14ac:dyDescent="0.25">
      <c r="B7442" s="18" t="s">
        <v>3839</v>
      </c>
      <c r="C7442" s="18" t="s">
        <v>8</v>
      </c>
      <c r="D7442" s="18" t="s">
        <v>205</v>
      </c>
      <c r="E7442" s="18" t="s">
        <v>203</v>
      </c>
      <c r="F7442" s="18" t="s">
        <v>262</v>
      </c>
      <c r="G7442" s="18">
        <v>1104</v>
      </c>
      <c r="H7442" s="18">
        <v>1.41</v>
      </c>
      <c r="I7442" s="18">
        <v>1.87</v>
      </c>
      <c r="Q7442"/>
    </row>
    <row r="7443" spans="2:17" x14ac:dyDescent="0.25">
      <c r="B7443" s="18" t="s">
        <v>3839</v>
      </c>
      <c r="C7443" s="18" t="s">
        <v>8</v>
      </c>
      <c r="D7443" s="18" t="s">
        <v>205</v>
      </c>
      <c r="E7443" s="18" t="s">
        <v>203</v>
      </c>
      <c r="F7443" s="18" t="s">
        <v>263</v>
      </c>
      <c r="G7443" s="18">
        <v>624</v>
      </c>
      <c r="H7443" s="18">
        <v>1.23</v>
      </c>
      <c r="I7443" s="18">
        <v>1.79</v>
      </c>
      <c r="Q7443"/>
    </row>
    <row r="7444" spans="2:17" x14ac:dyDescent="0.25">
      <c r="B7444" s="18" t="s">
        <v>3839</v>
      </c>
      <c r="C7444" s="18" t="s">
        <v>8</v>
      </c>
      <c r="D7444" s="18" t="s">
        <v>205</v>
      </c>
      <c r="E7444" s="18" t="s">
        <v>203</v>
      </c>
      <c r="F7444" s="18" t="s">
        <v>264</v>
      </c>
      <c r="G7444" s="18">
        <v>744</v>
      </c>
      <c r="H7444" s="18">
        <v>1.1399999999999999</v>
      </c>
      <c r="I7444" s="18">
        <v>1.74</v>
      </c>
      <c r="Q7444"/>
    </row>
    <row r="7445" spans="2:17" x14ac:dyDescent="0.25">
      <c r="B7445" s="18" t="s">
        <v>3839</v>
      </c>
      <c r="C7445" s="18" t="s">
        <v>8</v>
      </c>
      <c r="D7445" s="18" t="s">
        <v>205</v>
      </c>
      <c r="E7445" s="18" t="s">
        <v>203</v>
      </c>
      <c r="F7445" s="18" t="s">
        <v>265</v>
      </c>
      <c r="G7445" s="18">
        <v>612</v>
      </c>
      <c r="H7445" s="18">
        <v>1.1499999999999999</v>
      </c>
      <c r="I7445" s="18">
        <v>1.72</v>
      </c>
      <c r="Q7445"/>
    </row>
    <row r="7446" spans="2:17" x14ac:dyDescent="0.25">
      <c r="B7446" s="18" t="s">
        <v>3839</v>
      </c>
      <c r="C7446" s="18" t="s">
        <v>8</v>
      </c>
      <c r="D7446" s="18" t="s">
        <v>205</v>
      </c>
      <c r="E7446" s="18" t="s">
        <v>203</v>
      </c>
      <c r="F7446" s="18" t="s">
        <v>3628</v>
      </c>
      <c r="G7446" s="18">
        <v>1152</v>
      </c>
      <c r="H7446" s="18">
        <v>1.23</v>
      </c>
      <c r="I7446" s="18">
        <v>1.86</v>
      </c>
      <c r="Q7446"/>
    </row>
    <row r="7447" spans="2:17" x14ac:dyDescent="0.25">
      <c r="B7447" s="18" t="s">
        <v>3839</v>
      </c>
      <c r="C7447" s="18" t="s">
        <v>8</v>
      </c>
      <c r="D7447" s="18" t="s">
        <v>205</v>
      </c>
      <c r="E7447" s="18" t="s">
        <v>203</v>
      </c>
      <c r="F7447" s="18" t="s">
        <v>3845</v>
      </c>
      <c r="G7447" s="18">
        <v>912</v>
      </c>
      <c r="H7447" s="18">
        <v>1.1399999999999999</v>
      </c>
      <c r="I7447" s="18">
        <v>1.85</v>
      </c>
      <c r="Q7447"/>
    </row>
    <row r="7448" spans="2:17" x14ac:dyDescent="0.25">
      <c r="B7448" s="18" t="s">
        <v>3839</v>
      </c>
      <c r="C7448" s="18" t="s">
        <v>8</v>
      </c>
      <c r="D7448" s="18" t="s">
        <v>205</v>
      </c>
      <c r="E7448" s="18" t="s">
        <v>203</v>
      </c>
      <c r="F7448" s="18" t="s">
        <v>3846</v>
      </c>
      <c r="G7448" s="18">
        <v>1080</v>
      </c>
      <c r="H7448" s="18">
        <v>1.41</v>
      </c>
      <c r="I7448" s="18">
        <v>1.67</v>
      </c>
      <c r="Q7448"/>
    </row>
    <row r="7449" spans="2:17" x14ac:dyDescent="0.25">
      <c r="B7449" s="18" t="s">
        <v>3839</v>
      </c>
      <c r="C7449" s="18" t="s">
        <v>8</v>
      </c>
      <c r="D7449" s="18" t="s">
        <v>205</v>
      </c>
      <c r="E7449" s="18" t="s">
        <v>203</v>
      </c>
      <c r="F7449" s="18" t="s">
        <v>3847</v>
      </c>
      <c r="G7449" s="18">
        <v>1272</v>
      </c>
      <c r="H7449" s="18">
        <v>1.43</v>
      </c>
      <c r="I7449" s="18">
        <v>1.69</v>
      </c>
      <c r="Q7449"/>
    </row>
    <row r="7450" spans="2:17" x14ac:dyDescent="0.25">
      <c r="B7450" s="18" t="s">
        <v>3839</v>
      </c>
      <c r="C7450" s="18" t="s">
        <v>8</v>
      </c>
      <c r="D7450" s="18" t="s">
        <v>266</v>
      </c>
      <c r="E7450" s="18" t="s">
        <v>267</v>
      </c>
      <c r="F7450" s="18" t="s">
        <v>268</v>
      </c>
      <c r="G7450" s="18">
        <v>1848</v>
      </c>
      <c r="H7450" s="18">
        <v>2.35</v>
      </c>
      <c r="I7450" s="18">
        <v>3.41</v>
      </c>
      <c r="Q7450"/>
    </row>
    <row r="7451" spans="2:17" x14ac:dyDescent="0.25">
      <c r="B7451" s="18" t="s">
        <v>3839</v>
      </c>
      <c r="C7451" s="18" t="s">
        <v>8</v>
      </c>
      <c r="D7451" s="18" t="s">
        <v>266</v>
      </c>
      <c r="E7451" s="18" t="s">
        <v>267</v>
      </c>
      <c r="F7451" s="18" t="s">
        <v>269</v>
      </c>
      <c r="G7451" s="18">
        <v>1248</v>
      </c>
      <c r="H7451" s="18">
        <v>2.5499999999999998</v>
      </c>
      <c r="I7451" s="18">
        <v>3.84</v>
      </c>
      <c r="Q7451"/>
    </row>
    <row r="7452" spans="2:17" x14ac:dyDescent="0.25">
      <c r="B7452" s="18" t="s">
        <v>3839</v>
      </c>
      <c r="C7452" s="18" t="s">
        <v>8</v>
      </c>
      <c r="D7452" s="18" t="s">
        <v>266</v>
      </c>
      <c r="E7452" s="18" t="s">
        <v>267</v>
      </c>
      <c r="F7452" s="18" t="s">
        <v>270</v>
      </c>
      <c r="G7452" s="18">
        <v>1572</v>
      </c>
      <c r="H7452" s="18">
        <v>2.52</v>
      </c>
      <c r="I7452" s="18">
        <v>3.73</v>
      </c>
      <c r="Q7452"/>
    </row>
    <row r="7453" spans="2:17" x14ac:dyDescent="0.25">
      <c r="B7453" s="18" t="s">
        <v>3839</v>
      </c>
      <c r="C7453" s="18" t="s">
        <v>8</v>
      </c>
      <c r="D7453" s="18" t="s">
        <v>266</v>
      </c>
      <c r="E7453" s="18" t="s">
        <v>267</v>
      </c>
      <c r="F7453" s="18" t="s">
        <v>271</v>
      </c>
      <c r="G7453" s="18">
        <v>1716</v>
      </c>
      <c r="H7453" s="18">
        <v>2.69</v>
      </c>
      <c r="I7453" s="18">
        <v>3.89</v>
      </c>
      <c r="Q7453"/>
    </row>
    <row r="7454" spans="2:17" x14ac:dyDescent="0.25">
      <c r="B7454" s="18" t="s">
        <v>3839</v>
      </c>
      <c r="C7454" s="18" t="s">
        <v>8</v>
      </c>
      <c r="D7454" s="18" t="s">
        <v>266</v>
      </c>
      <c r="E7454" s="18" t="s">
        <v>267</v>
      </c>
      <c r="F7454" s="18" t="s">
        <v>272</v>
      </c>
      <c r="G7454" s="18">
        <v>1440</v>
      </c>
      <c r="H7454" s="18">
        <v>2.58</v>
      </c>
      <c r="I7454" s="18">
        <v>3.5</v>
      </c>
      <c r="Q7454"/>
    </row>
    <row r="7455" spans="2:17" x14ac:dyDescent="0.25">
      <c r="B7455" s="18" t="s">
        <v>3839</v>
      </c>
      <c r="C7455" s="18" t="s">
        <v>8</v>
      </c>
      <c r="D7455" s="18" t="s">
        <v>164</v>
      </c>
      <c r="E7455" s="18" t="s">
        <v>3848</v>
      </c>
      <c r="F7455" s="18" t="s">
        <v>3849</v>
      </c>
      <c r="G7455" s="18">
        <v>384</v>
      </c>
      <c r="H7455" s="18">
        <v>4.0599999999999996</v>
      </c>
      <c r="I7455" s="18">
        <v>5.05</v>
      </c>
      <c r="Q7455"/>
    </row>
    <row r="7456" spans="2:17" x14ac:dyDescent="0.25">
      <c r="B7456" s="18" t="s">
        <v>3839</v>
      </c>
      <c r="C7456" s="18" t="s">
        <v>8</v>
      </c>
      <c r="D7456" s="18" t="s">
        <v>164</v>
      </c>
      <c r="E7456" s="18" t="s">
        <v>3848</v>
      </c>
      <c r="F7456" s="18" t="s">
        <v>3850</v>
      </c>
      <c r="G7456" s="18">
        <v>600</v>
      </c>
      <c r="H7456" s="18">
        <v>4.42</v>
      </c>
      <c r="I7456" s="18">
        <v>5.0999999999999996</v>
      </c>
      <c r="Q7456"/>
    </row>
    <row r="7457" spans="2:17" x14ac:dyDescent="0.25">
      <c r="B7457" s="18" t="s">
        <v>3839</v>
      </c>
      <c r="C7457" s="18" t="s">
        <v>8</v>
      </c>
      <c r="D7457" s="18" t="s">
        <v>164</v>
      </c>
      <c r="E7457" s="18" t="s">
        <v>3848</v>
      </c>
      <c r="F7457" s="18" t="s">
        <v>3851</v>
      </c>
      <c r="G7457" s="18">
        <v>492</v>
      </c>
      <c r="H7457" s="18">
        <v>4.26</v>
      </c>
      <c r="I7457" s="18">
        <v>5.07</v>
      </c>
      <c r="Q7457"/>
    </row>
    <row r="7458" spans="2:17" x14ac:dyDescent="0.25">
      <c r="B7458" s="18" t="s">
        <v>3839</v>
      </c>
      <c r="C7458" s="18" t="s">
        <v>8</v>
      </c>
      <c r="D7458" s="18" t="s">
        <v>164</v>
      </c>
      <c r="E7458" s="18" t="s">
        <v>3848</v>
      </c>
      <c r="F7458" s="18" t="s">
        <v>3852</v>
      </c>
      <c r="G7458" s="18">
        <v>360</v>
      </c>
      <c r="H7458" s="18">
        <v>4.97</v>
      </c>
      <c r="I7458" s="18">
        <v>5.34</v>
      </c>
      <c r="Q7458"/>
    </row>
    <row r="7459" spans="2:17" x14ac:dyDescent="0.25">
      <c r="B7459" s="18" t="s">
        <v>3839</v>
      </c>
      <c r="C7459" s="18" t="s">
        <v>8</v>
      </c>
      <c r="D7459" s="18" t="s">
        <v>90</v>
      </c>
      <c r="E7459" s="18" t="s">
        <v>273</v>
      </c>
      <c r="F7459" s="18" t="s">
        <v>274</v>
      </c>
      <c r="G7459" s="18">
        <v>528</v>
      </c>
      <c r="H7459" s="18">
        <v>5.84</v>
      </c>
      <c r="I7459" s="18">
        <v>8.5266666666666673</v>
      </c>
      <c r="Q7459"/>
    </row>
    <row r="7460" spans="2:17" x14ac:dyDescent="0.25">
      <c r="B7460" s="18" t="s">
        <v>3839</v>
      </c>
      <c r="C7460" s="18" t="s">
        <v>8</v>
      </c>
      <c r="D7460" s="18" t="s">
        <v>90</v>
      </c>
      <c r="E7460" s="18" t="s">
        <v>273</v>
      </c>
      <c r="F7460" s="18" t="s">
        <v>275</v>
      </c>
      <c r="G7460" s="18">
        <v>492</v>
      </c>
      <c r="H7460" s="18">
        <v>6.16</v>
      </c>
      <c r="I7460" s="18">
        <v>7.4333333333333336</v>
      </c>
      <c r="Q7460"/>
    </row>
    <row r="7461" spans="2:17" x14ac:dyDescent="0.25">
      <c r="B7461" s="18" t="s">
        <v>3839</v>
      </c>
      <c r="C7461" s="18" t="s">
        <v>8</v>
      </c>
      <c r="D7461" s="18" t="s">
        <v>90</v>
      </c>
      <c r="E7461" s="18" t="s">
        <v>273</v>
      </c>
      <c r="F7461" s="18" t="s">
        <v>276</v>
      </c>
      <c r="G7461" s="18">
        <v>600</v>
      </c>
      <c r="H7461" s="18">
        <v>5.54</v>
      </c>
      <c r="I7461" s="18">
        <v>7.8866666666666667</v>
      </c>
      <c r="Q7461"/>
    </row>
    <row r="7462" spans="2:17" x14ac:dyDescent="0.25">
      <c r="B7462" s="18" t="s">
        <v>3839</v>
      </c>
      <c r="C7462" s="18" t="s">
        <v>8</v>
      </c>
      <c r="D7462" s="18" t="s">
        <v>277</v>
      </c>
      <c r="E7462" s="18" t="s">
        <v>278</v>
      </c>
      <c r="F7462" s="18" t="s">
        <v>279</v>
      </c>
      <c r="G7462" s="18">
        <v>600</v>
      </c>
      <c r="H7462" s="18">
        <v>2.17</v>
      </c>
      <c r="I7462" s="18">
        <v>3.69</v>
      </c>
      <c r="Q7462"/>
    </row>
    <row r="7463" spans="2:17" x14ac:dyDescent="0.25">
      <c r="B7463" s="18" t="s">
        <v>3839</v>
      </c>
      <c r="C7463" s="18" t="s">
        <v>8</v>
      </c>
      <c r="D7463" s="18" t="s">
        <v>277</v>
      </c>
      <c r="E7463" s="18" t="s">
        <v>278</v>
      </c>
      <c r="F7463" s="18" t="s">
        <v>280</v>
      </c>
      <c r="G7463" s="18">
        <v>1080</v>
      </c>
      <c r="H7463" s="18">
        <v>2.9</v>
      </c>
      <c r="I7463" s="18">
        <v>3.23</v>
      </c>
      <c r="Q7463"/>
    </row>
    <row r="7464" spans="2:17" x14ac:dyDescent="0.25">
      <c r="B7464" s="18" t="s">
        <v>3839</v>
      </c>
      <c r="C7464" s="18" t="s">
        <v>8</v>
      </c>
      <c r="D7464" s="18" t="s">
        <v>277</v>
      </c>
      <c r="E7464" s="18" t="s">
        <v>278</v>
      </c>
      <c r="F7464" s="18" t="s">
        <v>3629</v>
      </c>
      <c r="G7464" s="18">
        <v>1080</v>
      </c>
      <c r="H7464" s="18">
        <v>2.65</v>
      </c>
      <c r="I7464" s="18">
        <v>3.5</v>
      </c>
      <c r="Q7464"/>
    </row>
    <row r="7465" spans="2:17" x14ac:dyDescent="0.25">
      <c r="B7465" s="18" t="s">
        <v>3839</v>
      </c>
      <c r="C7465" s="18" t="s">
        <v>8</v>
      </c>
      <c r="D7465" s="18" t="s">
        <v>277</v>
      </c>
      <c r="E7465" s="18" t="s">
        <v>278</v>
      </c>
      <c r="F7465" s="18" t="s">
        <v>3630</v>
      </c>
      <c r="G7465" s="18">
        <v>852</v>
      </c>
      <c r="H7465" s="18">
        <v>2.89</v>
      </c>
      <c r="I7465" s="18">
        <v>3.25</v>
      </c>
      <c r="Q7465"/>
    </row>
    <row r="7466" spans="2:17" x14ac:dyDescent="0.25">
      <c r="B7466" s="18" t="s">
        <v>3839</v>
      </c>
      <c r="C7466" s="18" t="s">
        <v>8</v>
      </c>
      <c r="D7466" s="18" t="s">
        <v>266</v>
      </c>
      <c r="E7466" s="18" t="s">
        <v>281</v>
      </c>
      <c r="F7466" s="18" t="s">
        <v>282</v>
      </c>
      <c r="G7466" s="18">
        <v>2280</v>
      </c>
      <c r="H7466" s="18">
        <v>2.37</v>
      </c>
      <c r="I7466" s="18">
        <v>3.43</v>
      </c>
      <c r="Q7466"/>
    </row>
    <row r="7467" spans="2:17" x14ac:dyDescent="0.25">
      <c r="B7467" s="18" t="s">
        <v>3839</v>
      </c>
      <c r="C7467" s="18" t="s">
        <v>8</v>
      </c>
      <c r="D7467" s="18" t="s">
        <v>266</v>
      </c>
      <c r="E7467" s="18" t="s">
        <v>281</v>
      </c>
      <c r="F7467" s="18" t="s">
        <v>283</v>
      </c>
      <c r="G7467" s="18">
        <v>1728</v>
      </c>
      <c r="H7467" s="18">
        <v>2.99</v>
      </c>
      <c r="I7467" s="18">
        <v>3.32</v>
      </c>
      <c r="Q7467"/>
    </row>
    <row r="7468" spans="2:17" x14ac:dyDescent="0.25">
      <c r="B7468" s="18" t="s">
        <v>3839</v>
      </c>
      <c r="C7468" s="18" t="s">
        <v>8</v>
      </c>
      <c r="D7468" s="18" t="s">
        <v>266</v>
      </c>
      <c r="E7468" s="18" t="s">
        <v>281</v>
      </c>
      <c r="F7468" s="18" t="s">
        <v>284</v>
      </c>
      <c r="G7468" s="18">
        <v>1872</v>
      </c>
      <c r="H7468" s="18">
        <v>2.87</v>
      </c>
      <c r="I7468" s="18">
        <v>3.97</v>
      </c>
      <c r="Q7468"/>
    </row>
    <row r="7469" spans="2:17" x14ac:dyDescent="0.25">
      <c r="B7469" s="18" t="s">
        <v>3839</v>
      </c>
      <c r="C7469" s="18" t="s">
        <v>8</v>
      </c>
      <c r="D7469" s="18" t="s">
        <v>266</v>
      </c>
      <c r="E7469" s="18" t="s">
        <v>281</v>
      </c>
      <c r="F7469" s="18" t="s">
        <v>285</v>
      </c>
      <c r="G7469" s="18">
        <v>2100</v>
      </c>
      <c r="H7469" s="18">
        <v>2.78</v>
      </c>
      <c r="I7469" s="18">
        <v>3.41</v>
      </c>
      <c r="Q7469"/>
    </row>
    <row r="7470" spans="2:17" x14ac:dyDescent="0.25">
      <c r="B7470" s="18" t="s">
        <v>3839</v>
      </c>
      <c r="C7470" s="18" t="s">
        <v>8</v>
      </c>
      <c r="D7470" s="18" t="s">
        <v>266</v>
      </c>
      <c r="E7470" s="18" t="s">
        <v>281</v>
      </c>
      <c r="F7470" s="18" t="s">
        <v>286</v>
      </c>
      <c r="G7470" s="18">
        <v>1800</v>
      </c>
      <c r="H7470" s="18">
        <v>2.58</v>
      </c>
      <c r="I7470" s="18">
        <v>3.53</v>
      </c>
      <c r="Q7470"/>
    </row>
    <row r="7471" spans="2:17" x14ac:dyDescent="0.25">
      <c r="B7471" s="18" t="s">
        <v>3839</v>
      </c>
      <c r="C7471" s="18" t="s">
        <v>8</v>
      </c>
      <c r="D7471" s="18" t="s">
        <v>266</v>
      </c>
      <c r="E7471" s="18" t="s">
        <v>287</v>
      </c>
      <c r="F7471" s="18" t="s">
        <v>288</v>
      </c>
      <c r="G7471" s="18">
        <v>2664</v>
      </c>
      <c r="H7471" s="18">
        <v>2.78</v>
      </c>
      <c r="I7471" s="18">
        <v>3.87</v>
      </c>
      <c r="Q7471"/>
    </row>
    <row r="7472" spans="2:17" x14ac:dyDescent="0.25">
      <c r="B7472" s="18" t="s">
        <v>3839</v>
      </c>
      <c r="C7472" s="18" t="s">
        <v>8</v>
      </c>
      <c r="D7472" s="18" t="s">
        <v>266</v>
      </c>
      <c r="E7472" s="18" t="s">
        <v>287</v>
      </c>
      <c r="F7472" s="18" t="s">
        <v>3631</v>
      </c>
      <c r="G7472" s="18">
        <v>2712</v>
      </c>
      <c r="H7472" s="18">
        <v>2.89</v>
      </c>
      <c r="I7472" s="18">
        <v>3.7</v>
      </c>
      <c r="Q7472"/>
    </row>
    <row r="7473" spans="2:17" x14ac:dyDescent="0.25">
      <c r="B7473" s="18" t="s">
        <v>3839</v>
      </c>
      <c r="C7473" s="18" t="s">
        <v>8</v>
      </c>
      <c r="D7473" s="18" t="s">
        <v>266</v>
      </c>
      <c r="E7473" s="18" t="s">
        <v>287</v>
      </c>
      <c r="F7473" s="18" t="s">
        <v>3853</v>
      </c>
      <c r="G7473" s="18">
        <v>1788</v>
      </c>
      <c r="H7473" s="18">
        <v>2.95</v>
      </c>
      <c r="I7473" s="18">
        <v>3.41</v>
      </c>
      <c r="Q7473"/>
    </row>
    <row r="7474" spans="2:17" x14ac:dyDescent="0.25">
      <c r="B7474" s="18" t="s">
        <v>3839</v>
      </c>
      <c r="C7474" s="18" t="s">
        <v>8</v>
      </c>
      <c r="D7474" s="18" t="s">
        <v>266</v>
      </c>
      <c r="E7474" s="18" t="s">
        <v>287</v>
      </c>
      <c r="F7474" s="18" t="s">
        <v>3854</v>
      </c>
      <c r="G7474" s="18">
        <v>2412</v>
      </c>
      <c r="H7474" s="18">
        <v>2.48</v>
      </c>
      <c r="I7474" s="18">
        <v>3.49</v>
      </c>
      <c r="Q7474"/>
    </row>
    <row r="7475" spans="2:17" x14ac:dyDescent="0.25">
      <c r="B7475" s="18" t="s">
        <v>3839</v>
      </c>
      <c r="C7475" s="18" t="s">
        <v>8</v>
      </c>
      <c r="D7475" s="18" t="s">
        <v>266</v>
      </c>
      <c r="E7475" s="18" t="s">
        <v>289</v>
      </c>
      <c r="F7475" s="18" t="s">
        <v>290</v>
      </c>
      <c r="G7475" s="18">
        <v>1548</v>
      </c>
      <c r="H7475" s="18">
        <v>2.85</v>
      </c>
      <c r="I7475" s="18">
        <v>3.35</v>
      </c>
      <c r="Q7475"/>
    </row>
    <row r="7476" spans="2:17" x14ac:dyDescent="0.25">
      <c r="B7476" s="18" t="s">
        <v>3839</v>
      </c>
      <c r="C7476" s="18" t="s">
        <v>8</v>
      </c>
      <c r="D7476" s="18" t="s">
        <v>266</v>
      </c>
      <c r="E7476" s="18" t="s">
        <v>289</v>
      </c>
      <c r="F7476" s="18" t="s">
        <v>291</v>
      </c>
      <c r="G7476" s="18">
        <v>1488</v>
      </c>
      <c r="H7476" s="18">
        <v>2.8</v>
      </c>
      <c r="I7476" s="18">
        <v>3.58</v>
      </c>
      <c r="Q7476"/>
    </row>
    <row r="7477" spans="2:17" x14ac:dyDescent="0.25">
      <c r="B7477" s="18" t="s">
        <v>3839</v>
      </c>
      <c r="C7477" s="18" t="s">
        <v>8</v>
      </c>
      <c r="D7477" s="18" t="s">
        <v>266</v>
      </c>
      <c r="E7477" s="18" t="s">
        <v>289</v>
      </c>
      <c r="F7477" s="18" t="s">
        <v>292</v>
      </c>
      <c r="G7477" s="18">
        <v>1320</v>
      </c>
      <c r="H7477" s="18">
        <v>2.9</v>
      </c>
      <c r="I7477" s="18">
        <v>3.32</v>
      </c>
      <c r="Q7477"/>
    </row>
    <row r="7478" spans="2:17" x14ac:dyDescent="0.25">
      <c r="B7478" s="18" t="s">
        <v>3839</v>
      </c>
      <c r="C7478" s="18" t="s">
        <v>8</v>
      </c>
      <c r="D7478" s="18" t="s">
        <v>266</v>
      </c>
      <c r="E7478" s="18" t="s">
        <v>289</v>
      </c>
      <c r="F7478" s="18" t="s">
        <v>293</v>
      </c>
      <c r="G7478" s="18">
        <v>1500</v>
      </c>
      <c r="H7478" s="18">
        <v>2.89</v>
      </c>
      <c r="I7478" s="18">
        <v>3.55</v>
      </c>
      <c r="Q7478"/>
    </row>
    <row r="7479" spans="2:17" x14ac:dyDescent="0.25">
      <c r="B7479" s="18" t="s">
        <v>3839</v>
      </c>
      <c r="C7479" s="18" t="s">
        <v>8</v>
      </c>
      <c r="D7479" s="18" t="s">
        <v>266</v>
      </c>
      <c r="E7479" s="18" t="s">
        <v>289</v>
      </c>
      <c r="F7479" s="18" t="s">
        <v>294</v>
      </c>
      <c r="G7479" s="18">
        <v>1896</v>
      </c>
      <c r="H7479" s="18">
        <v>2.86</v>
      </c>
      <c r="I7479" s="18">
        <v>3.95</v>
      </c>
      <c r="Q7479"/>
    </row>
    <row r="7480" spans="2:17" x14ac:dyDescent="0.25">
      <c r="B7480" s="18" t="s">
        <v>3839</v>
      </c>
      <c r="C7480" s="18" t="s">
        <v>8</v>
      </c>
      <c r="D7480" s="18" t="s">
        <v>266</v>
      </c>
      <c r="E7480" s="18" t="s">
        <v>289</v>
      </c>
      <c r="F7480" s="18" t="s">
        <v>295</v>
      </c>
      <c r="G7480" s="18">
        <v>2760</v>
      </c>
      <c r="H7480" s="18">
        <v>2.95</v>
      </c>
      <c r="I7480" s="18">
        <v>4</v>
      </c>
      <c r="Q7480"/>
    </row>
    <row r="7481" spans="2:17" x14ac:dyDescent="0.25">
      <c r="B7481" s="18" t="s">
        <v>3839</v>
      </c>
      <c r="C7481" s="18" t="s">
        <v>8</v>
      </c>
      <c r="D7481" s="18" t="s">
        <v>266</v>
      </c>
      <c r="E7481" s="18" t="s">
        <v>296</v>
      </c>
      <c r="F7481" s="18" t="s">
        <v>297</v>
      </c>
      <c r="G7481" s="18">
        <v>1488</v>
      </c>
      <c r="H7481" s="18">
        <v>2.41</v>
      </c>
      <c r="I7481" s="18">
        <v>3.71</v>
      </c>
      <c r="Q7481"/>
    </row>
    <row r="7482" spans="2:17" x14ac:dyDescent="0.25">
      <c r="B7482" s="18" t="s">
        <v>3839</v>
      </c>
      <c r="C7482" s="18" t="s">
        <v>8</v>
      </c>
      <c r="D7482" s="18" t="s">
        <v>266</v>
      </c>
      <c r="E7482" s="18" t="s">
        <v>296</v>
      </c>
      <c r="F7482" s="18" t="s">
        <v>298</v>
      </c>
      <c r="G7482" s="18">
        <v>2136</v>
      </c>
      <c r="H7482" s="18">
        <v>2.86</v>
      </c>
      <c r="I7482" s="18">
        <v>3.89</v>
      </c>
      <c r="Q7482"/>
    </row>
    <row r="7483" spans="2:17" x14ac:dyDescent="0.25">
      <c r="B7483" s="18" t="s">
        <v>3839</v>
      </c>
      <c r="C7483" s="18" t="s">
        <v>8</v>
      </c>
      <c r="D7483" s="18" t="s">
        <v>266</v>
      </c>
      <c r="E7483" s="18" t="s">
        <v>296</v>
      </c>
      <c r="F7483" s="18" t="s">
        <v>299</v>
      </c>
      <c r="G7483" s="18">
        <v>1776</v>
      </c>
      <c r="H7483" s="18">
        <v>2.98</v>
      </c>
      <c r="I7483" s="18">
        <v>3.39</v>
      </c>
      <c r="Q7483"/>
    </row>
    <row r="7484" spans="2:17" x14ac:dyDescent="0.25">
      <c r="B7484" s="18" t="s">
        <v>3839</v>
      </c>
      <c r="C7484" s="18" t="s">
        <v>8</v>
      </c>
      <c r="D7484" s="18" t="s">
        <v>266</v>
      </c>
      <c r="E7484" s="18" t="s">
        <v>296</v>
      </c>
      <c r="F7484" s="18" t="s">
        <v>300</v>
      </c>
      <c r="G7484" s="18">
        <v>2076</v>
      </c>
      <c r="H7484" s="18">
        <v>2.5299999999999998</v>
      </c>
      <c r="I7484" s="18">
        <v>3.55</v>
      </c>
      <c r="Q7484"/>
    </row>
    <row r="7485" spans="2:17" x14ac:dyDescent="0.25">
      <c r="B7485" s="18" t="s">
        <v>3839</v>
      </c>
      <c r="C7485" s="18" t="s">
        <v>8</v>
      </c>
      <c r="D7485" s="18" t="s">
        <v>266</v>
      </c>
      <c r="E7485" s="18" t="s">
        <v>296</v>
      </c>
      <c r="F7485" s="18" t="s">
        <v>301</v>
      </c>
      <c r="G7485" s="18">
        <v>2508</v>
      </c>
      <c r="H7485" s="18">
        <v>2.88</v>
      </c>
      <c r="I7485" s="18">
        <v>3.45</v>
      </c>
      <c r="Q7485"/>
    </row>
    <row r="7486" spans="2:17" x14ac:dyDescent="0.25">
      <c r="B7486" s="18" t="s">
        <v>3839</v>
      </c>
      <c r="C7486" s="18" t="s">
        <v>8</v>
      </c>
      <c r="D7486" s="18" t="s">
        <v>266</v>
      </c>
      <c r="E7486" s="18" t="s">
        <v>296</v>
      </c>
      <c r="F7486" s="18" t="s">
        <v>302</v>
      </c>
      <c r="G7486" s="18">
        <v>1704</v>
      </c>
      <c r="H7486" s="18">
        <v>2.71</v>
      </c>
      <c r="I7486" s="18">
        <v>3.68</v>
      </c>
      <c r="Q7486"/>
    </row>
    <row r="7487" spans="2:17" x14ac:dyDescent="0.25">
      <c r="B7487" s="18" t="s">
        <v>3839</v>
      </c>
      <c r="C7487" s="18" t="s">
        <v>8</v>
      </c>
      <c r="D7487" s="18" t="s">
        <v>266</v>
      </c>
      <c r="E7487" s="18" t="s">
        <v>296</v>
      </c>
      <c r="F7487" s="18" t="s">
        <v>303</v>
      </c>
      <c r="G7487" s="18">
        <v>1680</v>
      </c>
      <c r="H7487" s="18">
        <v>2.95</v>
      </c>
      <c r="I7487" s="18">
        <v>3.3</v>
      </c>
      <c r="Q7487"/>
    </row>
    <row r="7488" spans="2:17" x14ac:dyDescent="0.25">
      <c r="B7488" s="18" t="s">
        <v>3839</v>
      </c>
      <c r="C7488" s="18" t="s">
        <v>8</v>
      </c>
      <c r="D7488" s="18" t="s">
        <v>266</v>
      </c>
      <c r="E7488" s="18" t="s">
        <v>296</v>
      </c>
      <c r="F7488" s="18" t="s">
        <v>304</v>
      </c>
      <c r="G7488" s="18">
        <v>2232</v>
      </c>
      <c r="H7488" s="18">
        <v>2.77</v>
      </c>
      <c r="I7488" s="18">
        <v>3.47</v>
      </c>
      <c r="Q7488"/>
    </row>
    <row r="7489" spans="2:17" x14ac:dyDescent="0.25">
      <c r="B7489" s="18" t="s">
        <v>3839</v>
      </c>
      <c r="C7489" s="18" t="s">
        <v>8</v>
      </c>
      <c r="D7489" s="18" t="s">
        <v>266</v>
      </c>
      <c r="E7489" s="18" t="s">
        <v>296</v>
      </c>
      <c r="F7489" s="18" t="s">
        <v>305</v>
      </c>
      <c r="G7489" s="18">
        <v>2568</v>
      </c>
      <c r="H7489" s="18">
        <v>2.5299999999999998</v>
      </c>
      <c r="I7489" s="18">
        <v>3.8</v>
      </c>
      <c r="Q7489"/>
    </row>
    <row r="7490" spans="2:17" x14ac:dyDescent="0.25">
      <c r="B7490" s="18" t="s">
        <v>3839</v>
      </c>
      <c r="C7490" s="18" t="s">
        <v>8</v>
      </c>
      <c r="D7490" s="18" t="s">
        <v>266</v>
      </c>
      <c r="E7490" s="18" t="s">
        <v>296</v>
      </c>
      <c r="F7490" s="18" t="s">
        <v>306</v>
      </c>
      <c r="G7490" s="18">
        <v>1212</v>
      </c>
      <c r="H7490" s="18">
        <v>2.33</v>
      </c>
      <c r="I7490" s="18">
        <v>3.81</v>
      </c>
      <c r="Q7490"/>
    </row>
    <row r="7491" spans="2:17" x14ac:dyDescent="0.25">
      <c r="B7491" s="18" t="s">
        <v>3839</v>
      </c>
      <c r="C7491" s="18" t="s">
        <v>8</v>
      </c>
      <c r="D7491" s="18" t="s">
        <v>266</v>
      </c>
      <c r="E7491" s="18" t="s">
        <v>296</v>
      </c>
      <c r="F7491" s="18" t="s">
        <v>3632</v>
      </c>
      <c r="G7491" s="18">
        <v>1596</v>
      </c>
      <c r="H7491" s="18">
        <v>2.68</v>
      </c>
      <c r="I7491" s="18">
        <v>3.37</v>
      </c>
      <c r="Q7491"/>
    </row>
    <row r="7492" spans="2:17" x14ac:dyDescent="0.25">
      <c r="B7492" s="18" t="s">
        <v>3839</v>
      </c>
      <c r="C7492" s="18" t="s">
        <v>8</v>
      </c>
      <c r="D7492" s="18" t="s">
        <v>160</v>
      </c>
      <c r="E7492" s="18" t="s">
        <v>307</v>
      </c>
      <c r="F7492" s="18" t="s">
        <v>308</v>
      </c>
      <c r="G7492" s="18">
        <v>72</v>
      </c>
      <c r="H7492" s="18">
        <v>1.04</v>
      </c>
      <c r="I7492" s="18">
        <v>1.37</v>
      </c>
      <c r="Q7492"/>
    </row>
    <row r="7493" spans="2:17" x14ac:dyDescent="0.25">
      <c r="B7493" s="18" t="s">
        <v>3839</v>
      </c>
      <c r="C7493" s="18" t="s">
        <v>8</v>
      </c>
      <c r="D7493" s="18" t="s">
        <v>160</v>
      </c>
      <c r="E7493" s="18" t="s">
        <v>307</v>
      </c>
      <c r="F7493" s="18" t="s">
        <v>309</v>
      </c>
      <c r="G7493" s="18">
        <v>60</v>
      </c>
      <c r="H7493" s="18">
        <v>1.1499999999999999</v>
      </c>
      <c r="I7493" s="18">
        <v>1.39</v>
      </c>
      <c r="Q7493"/>
    </row>
    <row r="7494" spans="2:17" x14ac:dyDescent="0.25">
      <c r="B7494" s="18" t="s">
        <v>3839</v>
      </c>
      <c r="C7494" s="18" t="s">
        <v>8</v>
      </c>
      <c r="D7494" s="18" t="s">
        <v>160</v>
      </c>
      <c r="E7494" s="18" t="s">
        <v>307</v>
      </c>
      <c r="F7494" s="18" t="s">
        <v>310</v>
      </c>
      <c r="G7494" s="18">
        <v>60</v>
      </c>
      <c r="H7494" s="18">
        <v>1.1599999999999999</v>
      </c>
      <c r="I7494" s="18">
        <v>1.28</v>
      </c>
      <c r="Q7494"/>
    </row>
    <row r="7495" spans="2:17" x14ac:dyDescent="0.25">
      <c r="B7495" s="18" t="s">
        <v>3839</v>
      </c>
      <c r="C7495" s="18" t="s">
        <v>8</v>
      </c>
      <c r="D7495" s="18" t="s">
        <v>160</v>
      </c>
      <c r="E7495" s="18" t="s">
        <v>307</v>
      </c>
      <c r="F7495" s="18" t="s">
        <v>311</v>
      </c>
      <c r="G7495" s="18">
        <v>72</v>
      </c>
      <c r="H7495" s="18">
        <v>1.06</v>
      </c>
      <c r="I7495" s="18">
        <v>1.26</v>
      </c>
      <c r="Q7495"/>
    </row>
    <row r="7496" spans="2:17" x14ac:dyDescent="0.25">
      <c r="B7496" s="18" t="s">
        <v>3839</v>
      </c>
      <c r="C7496" s="18" t="s">
        <v>8</v>
      </c>
      <c r="D7496" s="18" t="s">
        <v>160</v>
      </c>
      <c r="E7496" s="18" t="s">
        <v>307</v>
      </c>
      <c r="F7496" s="18" t="s">
        <v>312</v>
      </c>
      <c r="G7496" s="18">
        <v>60</v>
      </c>
      <c r="H7496" s="18">
        <v>1.01</v>
      </c>
      <c r="I7496" s="18">
        <v>1.2</v>
      </c>
      <c r="Q7496"/>
    </row>
    <row r="7497" spans="2:17" x14ac:dyDescent="0.25">
      <c r="B7497" s="18" t="s">
        <v>3839</v>
      </c>
      <c r="C7497" s="18" t="s">
        <v>8</v>
      </c>
      <c r="D7497" s="18" t="s">
        <v>160</v>
      </c>
      <c r="E7497" s="18" t="s">
        <v>307</v>
      </c>
      <c r="F7497" s="18" t="s">
        <v>313</v>
      </c>
      <c r="G7497" s="18">
        <v>72</v>
      </c>
      <c r="H7497" s="18">
        <v>1.1299999999999999</v>
      </c>
      <c r="I7497" s="18">
        <v>1.3</v>
      </c>
      <c r="Q7497"/>
    </row>
    <row r="7498" spans="2:17" x14ac:dyDescent="0.25">
      <c r="B7498" s="18" t="s">
        <v>3839</v>
      </c>
      <c r="C7498" s="18" t="s">
        <v>8</v>
      </c>
      <c r="D7498" s="18" t="s">
        <v>160</v>
      </c>
      <c r="E7498" s="18" t="s">
        <v>307</v>
      </c>
      <c r="F7498" s="18" t="s">
        <v>314</v>
      </c>
      <c r="G7498" s="18">
        <v>72</v>
      </c>
      <c r="H7498" s="18">
        <v>1.06</v>
      </c>
      <c r="I7498" s="18">
        <v>1.21</v>
      </c>
      <c r="Q7498"/>
    </row>
    <row r="7499" spans="2:17" x14ac:dyDescent="0.25">
      <c r="B7499" s="18" t="s">
        <v>3839</v>
      </c>
      <c r="C7499" s="18" t="s">
        <v>8</v>
      </c>
      <c r="D7499" s="18" t="s">
        <v>160</v>
      </c>
      <c r="E7499" s="18" t="s">
        <v>307</v>
      </c>
      <c r="F7499" s="18" t="s">
        <v>315</v>
      </c>
      <c r="G7499" s="18">
        <v>72</v>
      </c>
      <c r="H7499" s="18">
        <v>1.18</v>
      </c>
      <c r="I7499" s="18">
        <v>1.39</v>
      </c>
      <c r="Q7499"/>
    </row>
    <row r="7500" spans="2:17" x14ac:dyDescent="0.25">
      <c r="B7500" s="18" t="s">
        <v>3839</v>
      </c>
      <c r="C7500" s="18" t="s">
        <v>8</v>
      </c>
      <c r="D7500" s="18" t="s">
        <v>160</v>
      </c>
      <c r="E7500" s="18" t="s">
        <v>307</v>
      </c>
      <c r="F7500" s="18" t="s">
        <v>316</v>
      </c>
      <c r="G7500" s="18">
        <v>72</v>
      </c>
      <c r="H7500" s="18">
        <v>1.1399999999999999</v>
      </c>
      <c r="I7500" s="18">
        <v>1.34</v>
      </c>
      <c r="Q7500"/>
    </row>
    <row r="7501" spans="2:17" x14ac:dyDescent="0.25">
      <c r="B7501" s="18" t="s">
        <v>3839</v>
      </c>
      <c r="C7501" s="18" t="s">
        <v>8</v>
      </c>
      <c r="D7501" s="18" t="s">
        <v>160</v>
      </c>
      <c r="E7501" s="18" t="s">
        <v>307</v>
      </c>
      <c r="F7501" s="18" t="s">
        <v>317</v>
      </c>
      <c r="G7501" s="18">
        <v>60</v>
      </c>
      <c r="H7501" s="18">
        <v>1.2</v>
      </c>
      <c r="I7501" s="18">
        <v>1.23</v>
      </c>
      <c r="Q7501"/>
    </row>
    <row r="7502" spans="2:17" x14ac:dyDescent="0.25">
      <c r="B7502" s="18" t="s">
        <v>3839</v>
      </c>
      <c r="C7502" s="18" t="s">
        <v>8</v>
      </c>
      <c r="D7502" s="18" t="s">
        <v>160</v>
      </c>
      <c r="E7502" s="18" t="s">
        <v>307</v>
      </c>
      <c r="F7502" s="18" t="s">
        <v>318</v>
      </c>
      <c r="G7502" s="18">
        <v>48</v>
      </c>
      <c r="H7502" s="18">
        <v>1.1499999999999999</v>
      </c>
      <c r="I7502" s="18">
        <v>1.33</v>
      </c>
      <c r="Q7502"/>
    </row>
    <row r="7503" spans="2:17" x14ac:dyDescent="0.25">
      <c r="B7503" s="18" t="s">
        <v>3839</v>
      </c>
      <c r="C7503" s="18" t="s">
        <v>8</v>
      </c>
      <c r="D7503" s="18" t="s">
        <v>160</v>
      </c>
      <c r="E7503" s="18" t="s">
        <v>307</v>
      </c>
      <c r="F7503" s="18" t="s">
        <v>319</v>
      </c>
      <c r="G7503" s="18">
        <v>48</v>
      </c>
      <c r="H7503" s="18">
        <v>1.08</v>
      </c>
      <c r="I7503" s="18">
        <v>1.22</v>
      </c>
      <c r="Q7503"/>
    </row>
    <row r="7504" spans="2:17" x14ac:dyDescent="0.25">
      <c r="B7504" s="18" t="s">
        <v>3839</v>
      </c>
      <c r="C7504" s="18" t="s">
        <v>8</v>
      </c>
      <c r="D7504" s="18" t="s">
        <v>160</v>
      </c>
      <c r="E7504" s="18" t="s">
        <v>307</v>
      </c>
      <c r="F7504" s="18" t="s">
        <v>320</v>
      </c>
      <c r="G7504" s="18">
        <v>72</v>
      </c>
      <c r="H7504" s="18">
        <v>1.1499999999999999</v>
      </c>
      <c r="I7504" s="18">
        <v>1.32</v>
      </c>
      <c r="Q7504"/>
    </row>
    <row r="7505" spans="2:17" x14ac:dyDescent="0.25">
      <c r="B7505" s="18" t="s">
        <v>3839</v>
      </c>
      <c r="C7505" s="18" t="s">
        <v>8</v>
      </c>
      <c r="D7505" s="18" t="s">
        <v>160</v>
      </c>
      <c r="E7505" s="18" t="s">
        <v>307</v>
      </c>
      <c r="F7505" s="18" t="s">
        <v>321</v>
      </c>
      <c r="G7505" s="18">
        <v>72</v>
      </c>
      <c r="H7505" s="18">
        <v>1.0900000000000001</v>
      </c>
      <c r="I7505" s="18">
        <v>1.2</v>
      </c>
      <c r="Q7505"/>
    </row>
    <row r="7506" spans="2:17" x14ac:dyDescent="0.25">
      <c r="B7506" s="18" t="s">
        <v>3839</v>
      </c>
      <c r="C7506" s="18" t="s">
        <v>8</v>
      </c>
      <c r="D7506" s="18" t="s">
        <v>160</v>
      </c>
      <c r="E7506" s="18" t="s">
        <v>307</v>
      </c>
      <c r="F7506" s="18" t="s">
        <v>322</v>
      </c>
      <c r="G7506" s="18">
        <v>60</v>
      </c>
      <c r="H7506" s="18">
        <v>1.1100000000000001</v>
      </c>
      <c r="I7506" s="18">
        <v>1.22</v>
      </c>
      <c r="Q7506"/>
    </row>
    <row r="7507" spans="2:17" x14ac:dyDescent="0.25">
      <c r="B7507" s="18" t="s">
        <v>3839</v>
      </c>
      <c r="C7507" s="18" t="s">
        <v>8</v>
      </c>
      <c r="D7507" s="18" t="s">
        <v>160</v>
      </c>
      <c r="E7507" s="18" t="s">
        <v>307</v>
      </c>
      <c r="F7507" s="18" t="s">
        <v>323</v>
      </c>
      <c r="G7507" s="18">
        <v>60</v>
      </c>
      <c r="H7507" s="18">
        <v>1.1399999999999999</v>
      </c>
      <c r="I7507" s="18">
        <v>1.33</v>
      </c>
      <c r="Q7507"/>
    </row>
    <row r="7508" spans="2:17" x14ac:dyDescent="0.25">
      <c r="B7508" s="18" t="s">
        <v>3839</v>
      </c>
      <c r="C7508" s="18" t="s">
        <v>8</v>
      </c>
      <c r="D7508" s="18" t="s">
        <v>160</v>
      </c>
      <c r="E7508" s="18" t="s">
        <v>307</v>
      </c>
      <c r="F7508" s="18" t="s">
        <v>324</v>
      </c>
      <c r="G7508" s="18">
        <v>72</v>
      </c>
      <c r="H7508" s="18">
        <v>1.0900000000000001</v>
      </c>
      <c r="I7508" s="18">
        <v>1.21</v>
      </c>
      <c r="Q7508"/>
    </row>
    <row r="7509" spans="2:17" x14ac:dyDescent="0.25">
      <c r="B7509" s="18" t="s">
        <v>3839</v>
      </c>
      <c r="C7509" s="18" t="s">
        <v>8</v>
      </c>
      <c r="D7509" s="18" t="s">
        <v>160</v>
      </c>
      <c r="E7509" s="18" t="s">
        <v>307</v>
      </c>
      <c r="F7509" s="18" t="s">
        <v>325</v>
      </c>
      <c r="G7509" s="18">
        <v>48</v>
      </c>
      <c r="H7509" s="18">
        <v>1.1499999999999999</v>
      </c>
      <c r="I7509" s="18">
        <v>1.2</v>
      </c>
      <c r="Q7509"/>
    </row>
    <row r="7510" spans="2:17" x14ac:dyDescent="0.25">
      <c r="B7510" s="18" t="s">
        <v>3839</v>
      </c>
      <c r="C7510" s="18" t="s">
        <v>8</v>
      </c>
      <c r="D7510" s="18" t="s">
        <v>160</v>
      </c>
      <c r="E7510" s="18" t="s">
        <v>307</v>
      </c>
      <c r="F7510" s="18" t="s">
        <v>326</v>
      </c>
      <c r="G7510" s="18">
        <v>72</v>
      </c>
      <c r="H7510" s="18">
        <v>1.06</v>
      </c>
      <c r="I7510" s="18">
        <v>1.25</v>
      </c>
      <c r="Q7510"/>
    </row>
    <row r="7511" spans="2:17" x14ac:dyDescent="0.25">
      <c r="B7511" s="18" t="s">
        <v>3839</v>
      </c>
      <c r="C7511" s="18" t="s">
        <v>8</v>
      </c>
      <c r="D7511" s="18" t="s">
        <v>160</v>
      </c>
      <c r="E7511" s="18" t="s">
        <v>307</v>
      </c>
      <c r="F7511" s="18" t="s">
        <v>327</v>
      </c>
      <c r="G7511" s="18">
        <v>48</v>
      </c>
      <c r="H7511" s="18">
        <v>1.01</v>
      </c>
      <c r="I7511" s="18">
        <v>1.39</v>
      </c>
      <c r="Q7511"/>
    </row>
    <row r="7512" spans="2:17" x14ac:dyDescent="0.25">
      <c r="B7512" s="18" t="s">
        <v>3839</v>
      </c>
      <c r="C7512" s="18" t="s">
        <v>8</v>
      </c>
      <c r="D7512" s="18" t="s">
        <v>160</v>
      </c>
      <c r="E7512" s="18" t="s">
        <v>307</v>
      </c>
      <c r="F7512" s="18" t="s">
        <v>328</v>
      </c>
      <c r="G7512" s="18">
        <v>60</v>
      </c>
      <c r="H7512" s="18">
        <v>1.07</v>
      </c>
      <c r="I7512" s="18">
        <v>1.38</v>
      </c>
      <c r="Q7512"/>
    </row>
    <row r="7513" spans="2:17" x14ac:dyDescent="0.25">
      <c r="B7513" s="18" t="s">
        <v>3839</v>
      </c>
      <c r="C7513" s="18" t="s">
        <v>8</v>
      </c>
      <c r="D7513" s="18" t="s">
        <v>160</v>
      </c>
      <c r="E7513" s="18" t="s">
        <v>307</v>
      </c>
      <c r="F7513" s="18" t="s">
        <v>329</v>
      </c>
      <c r="G7513" s="18">
        <v>72</v>
      </c>
      <c r="H7513" s="18">
        <v>1.02</v>
      </c>
      <c r="I7513" s="18">
        <v>1.23</v>
      </c>
      <c r="Q7513"/>
    </row>
    <row r="7514" spans="2:17" x14ac:dyDescent="0.25">
      <c r="B7514" s="18" t="s">
        <v>3839</v>
      </c>
      <c r="C7514" s="18" t="s">
        <v>8</v>
      </c>
      <c r="D7514" s="18" t="s">
        <v>160</v>
      </c>
      <c r="E7514" s="18" t="s">
        <v>307</v>
      </c>
      <c r="F7514" s="18" t="s">
        <v>330</v>
      </c>
      <c r="G7514" s="18">
        <v>48</v>
      </c>
      <c r="H7514" s="18">
        <v>1.04</v>
      </c>
      <c r="I7514" s="18">
        <v>1.23</v>
      </c>
      <c r="Q7514"/>
    </row>
    <row r="7515" spans="2:17" x14ac:dyDescent="0.25">
      <c r="B7515" s="18" t="s">
        <v>3839</v>
      </c>
      <c r="C7515" s="18" t="s">
        <v>8</v>
      </c>
      <c r="D7515" s="18" t="s">
        <v>160</v>
      </c>
      <c r="E7515" s="18" t="s">
        <v>307</v>
      </c>
      <c r="F7515" s="18" t="s">
        <v>331</v>
      </c>
      <c r="G7515" s="18">
        <v>72</v>
      </c>
      <c r="H7515" s="18">
        <v>1.03</v>
      </c>
      <c r="I7515" s="18">
        <v>1.21</v>
      </c>
      <c r="Q7515"/>
    </row>
    <row r="7516" spans="2:17" x14ac:dyDescent="0.25">
      <c r="B7516" s="18" t="s">
        <v>3839</v>
      </c>
      <c r="C7516" s="18" t="s">
        <v>8</v>
      </c>
      <c r="D7516" s="18" t="s">
        <v>160</v>
      </c>
      <c r="E7516" s="18" t="s">
        <v>307</v>
      </c>
      <c r="F7516" s="18" t="s">
        <v>332</v>
      </c>
      <c r="G7516" s="18">
        <v>60</v>
      </c>
      <c r="H7516" s="18">
        <v>1.05</v>
      </c>
      <c r="I7516" s="18">
        <v>1.2</v>
      </c>
      <c r="Q7516"/>
    </row>
    <row r="7517" spans="2:17" x14ac:dyDescent="0.25">
      <c r="B7517" s="18" t="s">
        <v>3839</v>
      </c>
      <c r="C7517" s="18" t="s">
        <v>8</v>
      </c>
      <c r="D7517" s="18" t="s">
        <v>160</v>
      </c>
      <c r="E7517" s="18" t="s">
        <v>307</v>
      </c>
      <c r="F7517" s="18" t="s">
        <v>333</v>
      </c>
      <c r="G7517" s="18">
        <v>60</v>
      </c>
      <c r="H7517" s="18">
        <v>1</v>
      </c>
      <c r="I7517" s="18">
        <v>1.24</v>
      </c>
      <c r="Q7517"/>
    </row>
    <row r="7518" spans="2:17" x14ac:dyDescent="0.25">
      <c r="B7518" s="18" t="s">
        <v>3839</v>
      </c>
      <c r="C7518" s="18" t="s">
        <v>8</v>
      </c>
      <c r="D7518" s="18" t="s">
        <v>160</v>
      </c>
      <c r="E7518" s="18" t="s">
        <v>307</v>
      </c>
      <c r="F7518" s="18" t="s">
        <v>334</v>
      </c>
      <c r="G7518" s="18">
        <v>72</v>
      </c>
      <c r="H7518" s="18">
        <v>1.2</v>
      </c>
      <c r="I7518" s="18">
        <v>1.27</v>
      </c>
      <c r="Q7518"/>
    </row>
    <row r="7519" spans="2:17" x14ac:dyDescent="0.25">
      <c r="B7519" s="18" t="s">
        <v>3839</v>
      </c>
      <c r="C7519" s="18" t="s">
        <v>8</v>
      </c>
      <c r="D7519" s="18" t="s">
        <v>160</v>
      </c>
      <c r="E7519" s="18" t="s">
        <v>307</v>
      </c>
      <c r="F7519" s="18" t="s">
        <v>335</v>
      </c>
      <c r="G7519" s="18">
        <v>72</v>
      </c>
      <c r="H7519" s="18">
        <v>1</v>
      </c>
      <c r="I7519" s="18">
        <v>1.39</v>
      </c>
      <c r="Q7519"/>
    </row>
    <row r="7520" spans="2:17" x14ac:dyDescent="0.25">
      <c r="B7520" s="18" t="s">
        <v>3839</v>
      </c>
      <c r="C7520" s="18" t="s">
        <v>8</v>
      </c>
      <c r="D7520" s="18" t="s">
        <v>160</v>
      </c>
      <c r="E7520" s="18" t="s">
        <v>307</v>
      </c>
      <c r="F7520" s="18" t="s">
        <v>336</v>
      </c>
      <c r="G7520" s="18">
        <v>60</v>
      </c>
      <c r="H7520" s="18">
        <v>1.01</v>
      </c>
      <c r="I7520" s="18">
        <v>1.21</v>
      </c>
      <c r="Q7520"/>
    </row>
    <row r="7521" spans="2:17" x14ac:dyDescent="0.25">
      <c r="B7521" s="18" t="s">
        <v>3839</v>
      </c>
      <c r="C7521" s="18" t="s">
        <v>8</v>
      </c>
      <c r="D7521" s="18" t="s">
        <v>160</v>
      </c>
      <c r="E7521" s="18" t="s">
        <v>307</v>
      </c>
      <c r="F7521" s="18" t="s">
        <v>337</v>
      </c>
      <c r="G7521" s="18">
        <v>60</v>
      </c>
      <c r="H7521" s="18">
        <v>1.1599999999999999</v>
      </c>
      <c r="I7521" s="18">
        <v>1.39</v>
      </c>
      <c r="Q7521"/>
    </row>
    <row r="7522" spans="2:17" x14ac:dyDescent="0.25">
      <c r="B7522" s="18" t="s">
        <v>3839</v>
      </c>
      <c r="C7522" s="18" t="s">
        <v>8</v>
      </c>
      <c r="D7522" s="18" t="s">
        <v>160</v>
      </c>
      <c r="E7522" s="18" t="s">
        <v>307</v>
      </c>
      <c r="F7522" s="18" t="s">
        <v>338</v>
      </c>
      <c r="G7522" s="18">
        <v>60</v>
      </c>
      <c r="H7522" s="18">
        <v>1.1399999999999999</v>
      </c>
      <c r="I7522" s="18">
        <v>1.28</v>
      </c>
      <c r="Q7522"/>
    </row>
    <row r="7523" spans="2:17" x14ac:dyDescent="0.25">
      <c r="B7523" s="18" t="s">
        <v>3839</v>
      </c>
      <c r="C7523" s="18" t="s">
        <v>8</v>
      </c>
      <c r="D7523" s="18" t="s">
        <v>160</v>
      </c>
      <c r="E7523" s="18" t="s">
        <v>307</v>
      </c>
      <c r="F7523" s="18" t="s">
        <v>339</v>
      </c>
      <c r="G7523" s="18">
        <v>72</v>
      </c>
      <c r="H7523" s="18">
        <v>1.08</v>
      </c>
      <c r="I7523" s="18">
        <v>1.37</v>
      </c>
      <c r="Q7523"/>
    </row>
    <row r="7524" spans="2:17" x14ac:dyDescent="0.25">
      <c r="B7524" s="18" t="s">
        <v>3839</v>
      </c>
      <c r="C7524" s="18" t="s">
        <v>8</v>
      </c>
      <c r="D7524" s="18" t="s">
        <v>160</v>
      </c>
      <c r="E7524" s="18" t="s">
        <v>307</v>
      </c>
      <c r="F7524" s="18" t="s">
        <v>340</v>
      </c>
      <c r="G7524" s="18">
        <v>72</v>
      </c>
      <c r="H7524" s="18">
        <v>1.19</v>
      </c>
      <c r="I7524" s="18">
        <v>1.21</v>
      </c>
      <c r="Q7524"/>
    </row>
    <row r="7525" spans="2:17" x14ac:dyDescent="0.25">
      <c r="B7525" s="18" t="s">
        <v>3839</v>
      </c>
      <c r="C7525" s="18" t="s">
        <v>8</v>
      </c>
      <c r="D7525" s="18" t="s">
        <v>160</v>
      </c>
      <c r="E7525" s="18" t="s">
        <v>307</v>
      </c>
      <c r="F7525" s="18" t="s">
        <v>341</v>
      </c>
      <c r="G7525" s="18">
        <v>60</v>
      </c>
      <c r="H7525" s="18">
        <v>1.1499999999999999</v>
      </c>
      <c r="I7525" s="18">
        <v>1.39</v>
      </c>
      <c r="Q7525"/>
    </row>
    <row r="7526" spans="2:17" x14ac:dyDescent="0.25">
      <c r="B7526" s="18" t="s">
        <v>3839</v>
      </c>
      <c r="C7526" s="18" t="s">
        <v>8</v>
      </c>
      <c r="D7526" s="18" t="s">
        <v>160</v>
      </c>
      <c r="E7526" s="18" t="s">
        <v>307</v>
      </c>
      <c r="F7526" s="18" t="s">
        <v>342</v>
      </c>
      <c r="G7526" s="18">
        <v>72</v>
      </c>
      <c r="H7526" s="18">
        <v>1.18</v>
      </c>
      <c r="I7526" s="18">
        <v>1.23</v>
      </c>
      <c r="Q7526"/>
    </row>
    <row r="7527" spans="2:17" x14ac:dyDescent="0.25">
      <c r="B7527" s="18" t="s">
        <v>3839</v>
      </c>
      <c r="C7527" s="18" t="s">
        <v>8</v>
      </c>
      <c r="D7527" s="18" t="s">
        <v>160</v>
      </c>
      <c r="E7527" s="18" t="s">
        <v>307</v>
      </c>
      <c r="F7527" s="18" t="s">
        <v>343</v>
      </c>
      <c r="G7527" s="18">
        <v>60</v>
      </c>
      <c r="H7527" s="18">
        <v>1.1499999999999999</v>
      </c>
      <c r="I7527" s="18">
        <v>1.29</v>
      </c>
      <c r="Q7527"/>
    </row>
    <row r="7528" spans="2:17" x14ac:dyDescent="0.25">
      <c r="B7528" s="18" t="s">
        <v>3839</v>
      </c>
      <c r="C7528" s="18" t="s">
        <v>8</v>
      </c>
      <c r="D7528" s="18" t="s">
        <v>160</v>
      </c>
      <c r="E7528" s="18" t="s">
        <v>307</v>
      </c>
      <c r="F7528" s="18" t="s">
        <v>344</v>
      </c>
      <c r="G7528" s="18">
        <v>72</v>
      </c>
      <c r="H7528" s="18">
        <v>1.05</v>
      </c>
      <c r="I7528" s="18">
        <v>1.34</v>
      </c>
      <c r="Q7528"/>
    </row>
    <row r="7529" spans="2:17" x14ac:dyDescent="0.25">
      <c r="B7529" s="18" t="s">
        <v>3839</v>
      </c>
      <c r="C7529" s="18" t="s">
        <v>8</v>
      </c>
      <c r="D7529" s="18" t="s">
        <v>160</v>
      </c>
      <c r="E7529" s="18" t="s">
        <v>307</v>
      </c>
      <c r="F7529" s="18" t="s">
        <v>345</v>
      </c>
      <c r="G7529" s="18">
        <v>72</v>
      </c>
      <c r="H7529" s="18">
        <v>1.01</v>
      </c>
      <c r="I7529" s="18">
        <v>1.23</v>
      </c>
      <c r="Q7529"/>
    </row>
    <row r="7530" spans="2:17" x14ac:dyDescent="0.25">
      <c r="B7530" s="18" t="s">
        <v>3839</v>
      </c>
      <c r="C7530" s="18" t="s">
        <v>8</v>
      </c>
      <c r="D7530" s="18" t="s">
        <v>160</v>
      </c>
      <c r="E7530" s="18" t="s">
        <v>307</v>
      </c>
      <c r="F7530" s="18" t="s">
        <v>346</v>
      </c>
      <c r="G7530" s="18">
        <v>60</v>
      </c>
      <c r="H7530" s="18">
        <v>1.1399999999999999</v>
      </c>
      <c r="I7530" s="18">
        <v>1.39</v>
      </c>
      <c r="Q7530"/>
    </row>
    <row r="7531" spans="2:17" x14ac:dyDescent="0.25">
      <c r="B7531" s="18" t="s">
        <v>3839</v>
      </c>
      <c r="C7531" s="18" t="s">
        <v>8</v>
      </c>
      <c r="D7531" s="18" t="s">
        <v>160</v>
      </c>
      <c r="E7531" s="18" t="s">
        <v>307</v>
      </c>
      <c r="F7531" s="18" t="s">
        <v>347</v>
      </c>
      <c r="G7531" s="18">
        <v>72</v>
      </c>
      <c r="H7531" s="18">
        <v>1</v>
      </c>
      <c r="I7531" s="18">
        <v>1.35</v>
      </c>
      <c r="Q7531"/>
    </row>
    <row r="7532" spans="2:17" x14ac:dyDescent="0.25">
      <c r="B7532" s="18" t="s">
        <v>3839</v>
      </c>
      <c r="C7532" s="18" t="s">
        <v>8</v>
      </c>
      <c r="D7532" s="18" t="s">
        <v>160</v>
      </c>
      <c r="E7532" s="18" t="s">
        <v>307</v>
      </c>
      <c r="F7532" s="18" t="s">
        <v>348</v>
      </c>
      <c r="G7532" s="18">
        <v>72</v>
      </c>
      <c r="H7532" s="18">
        <v>1.1000000000000001</v>
      </c>
      <c r="I7532" s="18">
        <v>1.28</v>
      </c>
      <c r="Q7532"/>
    </row>
    <row r="7533" spans="2:17" x14ac:dyDescent="0.25">
      <c r="B7533" s="18" t="s">
        <v>3839</v>
      </c>
      <c r="C7533" s="18" t="s">
        <v>8</v>
      </c>
      <c r="D7533" s="18" t="s">
        <v>160</v>
      </c>
      <c r="E7533" s="18" t="s">
        <v>307</v>
      </c>
      <c r="F7533" s="18" t="s">
        <v>349</v>
      </c>
      <c r="G7533" s="18">
        <v>60</v>
      </c>
      <c r="H7533" s="18">
        <v>1.0900000000000001</v>
      </c>
      <c r="I7533" s="18">
        <v>1.24</v>
      </c>
      <c r="Q7533"/>
    </row>
    <row r="7534" spans="2:17" x14ac:dyDescent="0.25">
      <c r="B7534" s="18" t="s">
        <v>3839</v>
      </c>
      <c r="C7534" s="18" t="s">
        <v>8</v>
      </c>
      <c r="D7534" s="18" t="s">
        <v>160</v>
      </c>
      <c r="E7534" s="18" t="s">
        <v>307</v>
      </c>
      <c r="F7534" s="18" t="s">
        <v>350</v>
      </c>
      <c r="G7534" s="18">
        <v>60</v>
      </c>
      <c r="H7534" s="18">
        <v>1.0900000000000001</v>
      </c>
      <c r="I7534" s="18">
        <v>1.33</v>
      </c>
      <c r="Q7534"/>
    </row>
    <row r="7535" spans="2:17" x14ac:dyDescent="0.25">
      <c r="B7535" s="18" t="s">
        <v>3839</v>
      </c>
      <c r="C7535" s="18" t="s">
        <v>8</v>
      </c>
      <c r="D7535" s="18" t="s">
        <v>160</v>
      </c>
      <c r="E7535" s="18" t="s">
        <v>307</v>
      </c>
      <c r="F7535" s="18" t="s">
        <v>351</v>
      </c>
      <c r="G7535" s="18">
        <v>48</v>
      </c>
      <c r="H7535" s="18">
        <v>1.1599999999999999</v>
      </c>
      <c r="I7535" s="18">
        <v>1.36</v>
      </c>
      <c r="Q7535"/>
    </row>
    <row r="7536" spans="2:17" x14ac:dyDescent="0.25">
      <c r="B7536" s="18" t="s">
        <v>3839</v>
      </c>
      <c r="C7536" s="18" t="s">
        <v>8</v>
      </c>
      <c r="D7536" s="18" t="s">
        <v>160</v>
      </c>
      <c r="E7536" s="18" t="s">
        <v>307</v>
      </c>
      <c r="F7536" s="18" t="s">
        <v>352</v>
      </c>
      <c r="G7536" s="18">
        <v>60</v>
      </c>
      <c r="H7536" s="18">
        <v>1.2</v>
      </c>
      <c r="I7536" s="18">
        <v>1.25</v>
      </c>
      <c r="Q7536"/>
    </row>
    <row r="7537" spans="2:17" x14ac:dyDescent="0.25">
      <c r="B7537" s="18" t="s">
        <v>3839</v>
      </c>
      <c r="C7537" s="18" t="s">
        <v>8</v>
      </c>
      <c r="D7537" s="18" t="s">
        <v>160</v>
      </c>
      <c r="E7537" s="18" t="s">
        <v>307</v>
      </c>
      <c r="F7537" s="18" t="s">
        <v>353</v>
      </c>
      <c r="G7537" s="18">
        <v>60</v>
      </c>
      <c r="H7537" s="18">
        <v>1.1100000000000001</v>
      </c>
      <c r="I7537" s="18">
        <v>1.34</v>
      </c>
      <c r="Q7537"/>
    </row>
    <row r="7538" spans="2:17" x14ac:dyDescent="0.25">
      <c r="B7538" s="18" t="s">
        <v>3839</v>
      </c>
      <c r="C7538" s="18" t="s">
        <v>8</v>
      </c>
      <c r="D7538" s="18" t="s">
        <v>160</v>
      </c>
      <c r="E7538" s="18" t="s">
        <v>307</v>
      </c>
      <c r="F7538" s="18" t="s">
        <v>354</v>
      </c>
      <c r="G7538" s="18">
        <v>72</v>
      </c>
      <c r="H7538" s="18">
        <v>1.06</v>
      </c>
      <c r="I7538" s="18">
        <v>1.34</v>
      </c>
      <c r="Q7538"/>
    </row>
    <row r="7539" spans="2:17" x14ac:dyDescent="0.25">
      <c r="B7539" s="18" t="s">
        <v>3839</v>
      </c>
      <c r="C7539" s="18" t="s">
        <v>8</v>
      </c>
      <c r="D7539" s="18" t="s">
        <v>160</v>
      </c>
      <c r="E7539" s="18" t="s">
        <v>307</v>
      </c>
      <c r="F7539" s="18" t="s">
        <v>355</v>
      </c>
      <c r="G7539" s="18">
        <v>48</v>
      </c>
      <c r="H7539" s="18">
        <v>1.03</v>
      </c>
      <c r="I7539" s="18">
        <v>1.34</v>
      </c>
      <c r="Q7539"/>
    </row>
    <row r="7540" spans="2:17" x14ac:dyDescent="0.25">
      <c r="B7540" s="18" t="s">
        <v>3839</v>
      </c>
      <c r="C7540" s="18" t="s">
        <v>8</v>
      </c>
      <c r="D7540" s="18" t="s">
        <v>160</v>
      </c>
      <c r="E7540" s="18" t="s">
        <v>307</v>
      </c>
      <c r="F7540" s="18" t="s">
        <v>3633</v>
      </c>
      <c r="G7540" s="18">
        <v>72</v>
      </c>
      <c r="H7540" s="18">
        <v>1.1000000000000001</v>
      </c>
      <c r="I7540" s="18">
        <v>1.24</v>
      </c>
      <c r="Q7540"/>
    </row>
    <row r="7541" spans="2:17" x14ac:dyDescent="0.25">
      <c r="B7541" s="18" t="s">
        <v>3839</v>
      </c>
      <c r="C7541" s="18" t="s">
        <v>8</v>
      </c>
      <c r="D7541" s="18" t="s">
        <v>160</v>
      </c>
      <c r="E7541" s="18" t="s">
        <v>307</v>
      </c>
      <c r="F7541" s="18" t="s">
        <v>3634</v>
      </c>
      <c r="G7541" s="18">
        <v>72</v>
      </c>
      <c r="H7541" s="18">
        <v>1</v>
      </c>
      <c r="I7541" s="18">
        <v>1.34</v>
      </c>
      <c r="Q7541"/>
    </row>
    <row r="7542" spans="2:17" x14ac:dyDescent="0.25">
      <c r="B7542" s="18" t="s">
        <v>3839</v>
      </c>
      <c r="C7542" s="18" t="s">
        <v>8</v>
      </c>
      <c r="D7542" s="18" t="s">
        <v>160</v>
      </c>
      <c r="E7542" s="18" t="s">
        <v>307</v>
      </c>
      <c r="F7542" s="18" t="s">
        <v>356</v>
      </c>
      <c r="G7542" s="18">
        <v>48</v>
      </c>
      <c r="H7542" s="18">
        <v>1.05</v>
      </c>
      <c r="I7542" s="18">
        <v>1.21</v>
      </c>
      <c r="Q7542"/>
    </row>
    <row r="7543" spans="2:17" x14ac:dyDescent="0.25">
      <c r="B7543" s="18" t="s">
        <v>3839</v>
      </c>
      <c r="C7543" s="18" t="s">
        <v>8</v>
      </c>
      <c r="D7543" s="18" t="s">
        <v>160</v>
      </c>
      <c r="E7543" s="18" t="s">
        <v>307</v>
      </c>
      <c r="F7543" s="18" t="s">
        <v>357</v>
      </c>
      <c r="G7543" s="18">
        <v>72</v>
      </c>
      <c r="H7543" s="18">
        <v>1.03</v>
      </c>
      <c r="I7543" s="18">
        <v>1.29</v>
      </c>
      <c r="Q7543"/>
    </row>
    <row r="7544" spans="2:17" x14ac:dyDescent="0.25">
      <c r="B7544" s="18" t="s">
        <v>3839</v>
      </c>
      <c r="C7544" s="18" t="s">
        <v>8</v>
      </c>
      <c r="D7544" s="18" t="s">
        <v>160</v>
      </c>
      <c r="E7544" s="18" t="s">
        <v>307</v>
      </c>
      <c r="F7544" s="18" t="s">
        <v>358</v>
      </c>
      <c r="G7544" s="18">
        <v>60</v>
      </c>
      <c r="H7544" s="18">
        <v>1.0900000000000001</v>
      </c>
      <c r="I7544" s="18">
        <v>1.21</v>
      </c>
      <c r="Q7544"/>
    </row>
    <row r="7545" spans="2:17" x14ac:dyDescent="0.25">
      <c r="B7545" s="18" t="s">
        <v>3839</v>
      </c>
      <c r="C7545" s="18" t="s">
        <v>8</v>
      </c>
      <c r="D7545" s="18" t="s">
        <v>160</v>
      </c>
      <c r="E7545" s="18" t="s">
        <v>307</v>
      </c>
      <c r="F7545" s="18" t="s">
        <v>359</v>
      </c>
      <c r="G7545" s="18">
        <v>48</v>
      </c>
      <c r="H7545" s="18">
        <v>1.19</v>
      </c>
      <c r="I7545" s="18">
        <v>1.35</v>
      </c>
      <c r="Q7545"/>
    </row>
    <row r="7546" spans="2:17" x14ac:dyDescent="0.25">
      <c r="B7546" s="18" t="s">
        <v>3839</v>
      </c>
      <c r="C7546" s="18" t="s">
        <v>8</v>
      </c>
      <c r="D7546" s="18" t="s">
        <v>160</v>
      </c>
      <c r="E7546" s="18" t="s">
        <v>307</v>
      </c>
      <c r="F7546" s="18" t="s">
        <v>360</v>
      </c>
      <c r="G7546" s="18">
        <v>48</v>
      </c>
      <c r="H7546" s="18">
        <v>1.02</v>
      </c>
      <c r="I7546" s="18">
        <v>1.28</v>
      </c>
      <c r="Q7546"/>
    </row>
    <row r="7547" spans="2:17" x14ac:dyDescent="0.25">
      <c r="B7547" s="18" t="s">
        <v>3839</v>
      </c>
      <c r="C7547" s="18" t="s">
        <v>8</v>
      </c>
      <c r="D7547" s="18" t="s">
        <v>160</v>
      </c>
      <c r="E7547" s="18" t="s">
        <v>307</v>
      </c>
      <c r="F7547" s="18" t="s">
        <v>361</v>
      </c>
      <c r="G7547" s="18">
        <v>72</v>
      </c>
      <c r="H7547" s="18">
        <v>1.1000000000000001</v>
      </c>
      <c r="I7547" s="18">
        <v>1.24</v>
      </c>
      <c r="Q7547"/>
    </row>
    <row r="7548" spans="2:17" x14ac:dyDescent="0.25">
      <c r="B7548" s="18" t="s">
        <v>3839</v>
      </c>
      <c r="C7548" s="18" t="s">
        <v>8</v>
      </c>
      <c r="D7548" s="18" t="s">
        <v>160</v>
      </c>
      <c r="E7548" s="18" t="s">
        <v>307</v>
      </c>
      <c r="F7548" s="18" t="s">
        <v>362</v>
      </c>
      <c r="G7548" s="18">
        <v>48</v>
      </c>
      <c r="H7548" s="18">
        <v>1.06</v>
      </c>
      <c r="I7548" s="18">
        <v>1.4</v>
      </c>
      <c r="Q7548"/>
    </row>
    <row r="7549" spans="2:17" x14ac:dyDescent="0.25">
      <c r="B7549" s="18" t="s">
        <v>3839</v>
      </c>
      <c r="C7549" s="18" t="s">
        <v>8</v>
      </c>
      <c r="D7549" s="18" t="s">
        <v>160</v>
      </c>
      <c r="E7549" s="18" t="s">
        <v>307</v>
      </c>
      <c r="F7549" s="18" t="s">
        <v>363</v>
      </c>
      <c r="G7549" s="18">
        <v>72</v>
      </c>
      <c r="H7549" s="18">
        <v>1.04</v>
      </c>
      <c r="I7549" s="18">
        <v>1.4</v>
      </c>
      <c r="Q7549"/>
    </row>
    <row r="7550" spans="2:17" x14ac:dyDescent="0.25">
      <c r="B7550" s="18" t="s">
        <v>3839</v>
      </c>
      <c r="C7550" s="18" t="s">
        <v>8</v>
      </c>
      <c r="D7550" s="18" t="s">
        <v>160</v>
      </c>
      <c r="E7550" s="18" t="s">
        <v>307</v>
      </c>
      <c r="F7550" s="18" t="s">
        <v>364</v>
      </c>
      <c r="G7550" s="18">
        <v>60</v>
      </c>
      <c r="H7550" s="18">
        <v>1.1599999999999999</v>
      </c>
      <c r="I7550" s="18">
        <v>1.36</v>
      </c>
      <c r="Q7550"/>
    </row>
    <row r="7551" spans="2:17" x14ac:dyDescent="0.25">
      <c r="B7551" s="18" t="s">
        <v>3839</v>
      </c>
      <c r="C7551" s="18" t="s">
        <v>8</v>
      </c>
      <c r="D7551" s="18" t="s">
        <v>160</v>
      </c>
      <c r="E7551" s="18" t="s">
        <v>365</v>
      </c>
      <c r="F7551" s="18" t="s">
        <v>366</v>
      </c>
      <c r="G7551" s="18">
        <v>72</v>
      </c>
      <c r="H7551" s="18">
        <v>1.03</v>
      </c>
      <c r="I7551" s="18">
        <v>1.36</v>
      </c>
      <c r="Q7551"/>
    </row>
    <row r="7552" spans="2:17" x14ac:dyDescent="0.25">
      <c r="B7552" s="18" t="s">
        <v>3839</v>
      </c>
      <c r="C7552" s="18" t="s">
        <v>8</v>
      </c>
      <c r="D7552" s="18" t="s">
        <v>160</v>
      </c>
      <c r="E7552" s="18" t="s">
        <v>365</v>
      </c>
      <c r="F7552" s="18" t="s">
        <v>367</v>
      </c>
      <c r="G7552" s="18">
        <v>48</v>
      </c>
      <c r="H7552" s="18">
        <v>1.1599999999999999</v>
      </c>
      <c r="I7552" s="18">
        <v>1.25</v>
      </c>
      <c r="Q7552"/>
    </row>
    <row r="7553" spans="2:17" x14ac:dyDescent="0.25">
      <c r="B7553" s="18" t="s">
        <v>3839</v>
      </c>
      <c r="C7553" s="18" t="s">
        <v>8</v>
      </c>
      <c r="D7553" s="18" t="s">
        <v>160</v>
      </c>
      <c r="E7553" s="18" t="s">
        <v>365</v>
      </c>
      <c r="F7553" s="18" t="s">
        <v>368</v>
      </c>
      <c r="G7553" s="18">
        <v>60</v>
      </c>
      <c r="H7553" s="18">
        <v>1.19</v>
      </c>
      <c r="I7553" s="18">
        <v>1.27</v>
      </c>
      <c r="Q7553"/>
    </row>
    <row r="7554" spans="2:17" x14ac:dyDescent="0.25">
      <c r="B7554" s="18" t="s">
        <v>3839</v>
      </c>
      <c r="C7554" s="18" t="s">
        <v>8</v>
      </c>
      <c r="D7554" s="18" t="s">
        <v>160</v>
      </c>
      <c r="E7554" s="18" t="s">
        <v>365</v>
      </c>
      <c r="F7554" s="18" t="s">
        <v>369</v>
      </c>
      <c r="G7554" s="18">
        <v>60</v>
      </c>
      <c r="H7554" s="18">
        <v>1.1499999999999999</v>
      </c>
      <c r="I7554" s="18">
        <v>1.21</v>
      </c>
      <c r="Q7554"/>
    </row>
    <row r="7555" spans="2:17" x14ac:dyDescent="0.25">
      <c r="B7555" s="18" t="s">
        <v>3839</v>
      </c>
      <c r="C7555" s="18" t="s">
        <v>8</v>
      </c>
      <c r="D7555" s="18" t="s">
        <v>160</v>
      </c>
      <c r="E7555" s="18" t="s">
        <v>365</v>
      </c>
      <c r="F7555" s="18" t="s">
        <v>370</v>
      </c>
      <c r="G7555" s="18">
        <v>48</v>
      </c>
      <c r="H7555" s="18">
        <v>1.1100000000000001</v>
      </c>
      <c r="I7555" s="18">
        <v>1.38</v>
      </c>
      <c r="Q7555"/>
    </row>
    <row r="7556" spans="2:17" x14ac:dyDescent="0.25">
      <c r="B7556" s="18" t="s">
        <v>3839</v>
      </c>
      <c r="C7556" s="18" t="s">
        <v>8</v>
      </c>
      <c r="D7556" s="18" t="s">
        <v>160</v>
      </c>
      <c r="E7556" s="18" t="s">
        <v>365</v>
      </c>
      <c r="F7556" s="18" t="s">
        <v>371</v>
      </c>
      <c r="G7556" s="18">
        <v>60</v>
      </c>
      <c r="H7556" s="18">
        <v>1.1000000000000001</v>
      </c>
      <c r="I7556" s="18">
        <v>1.3</v>
      </c>
      <c r="Q7556"/>
    </row>
    <row r="7557" spans="2:17" x14ac:dyDescent="0.25">
      <c r="B7557" s="18" t="s">
        <v>3839</v>
      </c>
      <c r="C7557" s="18" t="s">
        <v>8</v>
      </c>
      <c r="D7557" s="18" t="s">
        <v>160</v>
      </c>
      <c r="E7557" s="18" t="s">
        <v>365</v>
      </c>
      <c r="F7557" s="18" t="s">
        <v>372</v>
      </c>
      <c r="G7557" s="18">
        <v>60</v>
      </c>
      <c r="H7557" s="18">
        <v>1.07</v>
      </c>
      <c r="I7557" s="18">
        <v>1.29</v>
      </c>
      <c r="Q7557"/>
    </row>
    <row r="7558" spans="2:17" x14ac:dyDescent="0.25">
      <c r="B7558" s="18" t="s">
        <v>3839</v>
      </c>
      <c r="C7558" s="18" t="s">
        <v>8</v>
      </c>
      <c r="D7558" s="18" t="s">
        <v>160</v>
      </c>
      <c r="E7558" s="18" t="s">
        <v>365</v>
      </c>
      <c r="F7558" s="18" t="s">
        <v>373</v>
      </c>
      <c r="G7558" s="18">
        <v>72</v>
      </c>
      <c r="H7558" s="18">
        <v>1.0900000000000001</v>
      </c>
      <c r="I7558" s="18">
        <v>1.29</v>
      </c>
      <c r="Q7558"/>
    </row>
    <row r="7559" spans="2:17" x14ac:dyDescent="0.25">
      <c r="B7559" s="18" t="s">
        <v>3839</v>
      </c>
      <c r="C7559" s="18" t="s">
        <v>8</v>
      </c>
      <c r="D7559" s="18" t="s">
        <v>266</v>
      </c>
      <c r="E7559" s="18" t="s">
        <v>374</v>
      </c>
      <c r="F7559" s="18" t="s">
        <v>375</v>
      </c>
      <c r="G7559" s="18">
        <v>2712</v>
      </c>
      <c r="H7559" s="18">
        <v>2.36</v>
      </c>
      <c r="I7559" s="18">
        <v>3.49</v>
      </c>
      <c r="Q7559"/>
    </row>
    <row r="7560" spans="2:17" x14ac:dyDescent="0.25">
      <c r="B7560" s="18" t="s">
        <v>3839</v>
      </c>
      <c r="C7560" s="18" t="s">
        <v>8</v>
      </c>
      <c r="D7560" s="18" t="s">
        <v>266</v>
      </c>
      <c r="E7560" s="18" t="s">
        <v>374</v>
      </c>
      <c r="F7560" s="18" t="s">
        <v>376</v>
      </c>
      <c r="G7560" s="18">
        <v>1620</v>
      </c>
      <c r="H7560" s="18">
        <v>2.92</v>
      </c>
      <c r="I7560" s="18">
        <v>3.43</v>
      </c>
      <c r="Q7560"/>
    </row>
    <row r="7561" spans="2:17" x14ac:dyDescent="0.25">
      <c r="B7561" s="18" t="s">
        <v>3839</v>
      </c>
      <c r="C7561" s="18" t="s">
        <v>8</v>
      </c>
      <c r="D7561" s="18" t="s">
        <v>266</v>
      </c>
      <c r="E7561" s="18" t="s">
        <v>374</v>
      </c>
      <c r="F7561" s="18" t="s">
        <v>377</v>
      </c>
      <c r="G7561" s="18">
        <v>2256</v>
      </c>
      <c r="H7561" s="18">
        <v>2.71</v>
      </c>
      <c r="I7561" s="18">
        <v>3.59</v>
      </c>
      <c r="Q7561"/>
    </row>
    <row r="7562" spans="2:17" x14ac:dyDescent="0.25">
      <c r="B7562" s="18" t="s">
        <v>3839</v>
      </c>
      <c r="C7562" s="18" t="s">
        <v>8</v>
      </c>
      <c r="D7562" s="18" t="s">
        <v>266</v>
      </c>
      <c r="E7562" s="18" t="s">
        <v>374</v>
      </c>
      <c r="F7562" s="18" t="s">
        <v>378</v>
      </c>
      <c r="G7562" s="18">
        <v>2256</v>
      </c>
      <c r="H7562" s="18">
        <v>2.4500000000000002</v>
      </c>
      <c r="I7562" s="18">
        <v>3.51</v>
      </c>
      <c r="Q7562"/>
    </row>
    <row r="7563" spans="2:17" x14ac:dyDescent="0.25">
      <c r="B7563" s="18" t="s">
        <v>3839</v>
      </c>
      <c r="C7563" s="18" t="s">
        <v>8</v>
      </c>
      <c r="D7563" s="18" t="s">
        <v>266</v>
      </c>
      <c r="E7563" s="18" t="s">
        <v>374</v>
      </c>
      <c r="F7563" s="18" t="s">
        <v>379</v>
      </c>
      <c r="G7563" s="18">
        <v>1452</v>
      </c>
      <c r="H7563" s="18">
        <v>2.63</v>
      </c>
      <c r="I7563" s="18">
        <v>3.56</v>
      </c>
      <c r="Q7563"/>
    </row>
    <row r="7564" spans="2:17" x14ac:dyDescent="0.25">
      <c r="B7564" s="18" t="s">
        <v>3839</v>
      </c>
      <c r="C7564" s="18" t="s">
        <v>8</v>
      </c>
      <c r="D7564" s="18" t="s">
        <v>266</v>
      </c>
      <c r="E7564" s="18" t="s">
        <v>374</v>
      </c>
      <c r="F7564" s="18" t="s">
        <v>380</v>
      </c>
      <c r="G7564" s="18">
        <v>2124</v>
      </c>
      <c r="H7564" s="18">
        <v>2.5499999999999998</v>
      </c>
      <c r="I7564" s="18">
        <v>3.97</v>
      </c>
      <c r="Q7564"/>
    </row>
    <row r="7565" spans="2:17" x14ac:dyDescent="0.25">
      <c r="B7565" s="18" t="s">
        <v>3839</v>
      </c>
      <c r="C7565" s="18" t="s">
        <v>8</v>
      </c>
      <c r="D7565" s="18" t="s">
        <v>266</v>
      </c>
      <c r="E7565" s="18" t="s">
        <v>374</v>
      </c>
      <c r="F7565" s="18" t="s">
        <v>381</v>
      </c>
      <c r="G7565" s="18">
        <v>1872</v>
      </c>
      <c r="H7565" s="18">
        <v>2.86</v>
      </c>
      <c r="I7565" s="18">
        <v>3.7</v>
      </c>
      <c r="Q7565"/>
    </row>
    <row r="7566" spans="2:17" x14ac:dyDescent="0.25">
      <c r="B7566" s="18" t="s">
        <v>3839</v>
      </c>
      <c r="C7566" s="18" t="s">
        <v>8</v>
      </c>
      <c r="D7566" s="18" t="s">
        <v>164</v>
      </c>
      <c r="E7566" s="18" t="s">
        <v>382</v>
      </c>
      <c r="F7566" s="18" t="s">
        <v>383</v>
      </c>
      <c r="G7566" s="18">
        <v>348</v>
      </c>
      <c r="H7566" s="18">
        <v>4.66</v>
      </c>
      <c r="I7566" s="18">
        <v>5.21</v>
      </c>
      <c r="Q7566"/>
    </row>
    <row r="7567" spans="2:17" x14ac:dyDescent="0.25">
      <c r="B7567" s="18" t="s">
        <v>3839</v>
      </c>
      <c r="C7567" s="18" t="s">
        <v>8</v>
      </c>
      <c r="D7567" s="18" t="s">
        <v>164</v>
      </c>
      <c r="E7567" s="18" t="s">
        <v>382</v>
      </c>
      <c r="F7567" s="18" t="s">
        <v>384</v>
      </c>
      <c r="G7567" s="18">
        <v>552</v>
      </c>
      <c r="H7567" s="18">
        <v>4.5199999999999996</v>
      </c>
      <c r="I7567" s="18">
        <v>5.04</v>
      </c>
      <c r="Q7567"/>
    </row>
    <row r="7568" spans="2:17" x14ac:dyDescent="0.25">
      <c r="B7568" s="18" t="s">
        <v>3839</v>
      </c>
      <c r="C7568" s="18" t="s">
        <v>8</v>
      </c>
      <c r="D7568" s="18" t="s">
        <v>164</v>
      </c>
      <c r="E7568" s="18" t="s">
        <v>382</v>
      </c>
      <c r="F7568" s="18" t="s">
        <v>385</v>
      </c>
      <c r="G7568" s="18">
        <v>528</v>
      </c>
      <c r="H7568" s="18">
        <v>4.62</v>
      </c>
      <c r="I7568" s="18">
        <v>5.27</v>
      </c>
      <c r="Q7568"/>
    </row>
    <row r="7569" spans="2:17" x14ac:dyDescent="0.25">
      <c r="B7569" s="18" t="s">
        <v>3839</v>
      </c>
      <c r="C7569" s="18" t="s">
        <v>8</v>
      </c>
      <c r="D7569" s="18" t="s">
        <v>164</v>
      </c>
      <c r="E7569" s="18" t="s">
        <v>382</v>
      </c>
      <c r="F7569" s="18" t="s">
        <v>386</v>
      </c>
      <c r="G7569" s="18">
        <v>624</v>
      </c>
      <c r="H7569" s="18">
        <v>4.46</v>
      </c>
      <c r="I7569" s="18">
        <v>5.07</v>
      </c>
      <c r="Q7569"/>
    </row>
    <row r="7570" spans="2:17" x14ac:dyDescent="0.25">
      <c r="B7570" s="18" t="s">
        <v>3839</v>
      </c>
      <c r="C7570" s="18" t="s">
        <v>8</v>
      </c>
      <c r="D7570" s="18" t="s">
        <v>164</v>
      </c>
      <c r="E7570" s="18" t="s">
        <v>382</v>
      </c>
      <c r="F7570" s="18" t="s">
        <v>387</v>
      </c>
      <c r="G7570" s="18">
        <v>528</v>
      </c>
      <c r="H7570" s="18">
        <v>4.71</v>
      </c>
      <c r="I7570" s="18">
        <v>5.4</v>
      </c>
      <c r="Q7570"/>
    </row>
    <row r="7571" spans="2:17" x14ac:dyDescent="0.25">
      <c r="B7571" s="18" t="s">
        <v>3839</v>
      </c>
      <c r="C7571" s="18" t="s">
        <v>8</v>
      </c>
      <c r="D7571" s="18" t="s">
        <v>164</v>
      </c>
      <c r="E7571" s="18" t="s">
        <v>382</v>
      </c>
      <c r="F7571" s="18" t="s">
        <v>388</v>
      </c>
      <c r="G7571" s="18">
        <v>528</v>
      </c>
      <c r="H7571" s="18">
        <v>4.38</v>
      </c>
      <c r="I7571" s="18">
        <v>5.0199999999999996</v>
      </c>
      <c r="Q7571"/>
    </row>
    <row r="7572" spans="2:17" x14ac:dyDescent="0.25">
      <c r="B7572" s="18" t="s">
        <v>3839</v>
      </c>
      <c r="C7572" s="18" t="s">
        <v>8</v>
      </c>
      <c r="D7572" s="18" t="s">
        <v>164</v>
      </c>
      <c r="E7572" s="18" t="s">
        <v>382</v>
      </c>
      <c r="F7572" s="18" t="s">
        <v>389</v>
      </c>
      <c r="G7572" s="18">
        <v>648</v>
      </c>
      <c r="H7572" s="18">
        <v>4.1500000000000004</v>
      </c>
      <c r="I7572" s="18">
        <v>5.34</v>
      </c>
      <c r="Q7572"/>
    </row>
    <row r="7573" spans="2:17" x14ac:dyDescent="0.25">
      <c r="B7573" s="18" t="s">
        <v>3839</v>
      </c>
      <c r="C7573" s="18" t="s">
        <v>8</v>
      </c>
      <c r="D7573" s="18" t="s">
        <v>164</v>
      </c>
      <c r="E7573" s="18" t="s">
        <v>382</v>
      </c>
      <c r="F7573" s="18" t="s">
        <v>390</v>
      </c>
      <c r="G7573" s="18">
        <v>672</v>
      </c>
      <c r="H7573" s="18">
        <v>4.21</v>
      </c>
      <c r="I7573" s="18">
        <v>5.0199999999999996</v>
      </c>
      <c r="Q7573"/>
    </row>
    <row r="7574" spans="2:17" x14ac:dyDescent="0.25">
      <c r="B7574" s="18" t="s">
        <v>3839</v>
      </c>
      <c r="C7574" s="18" t="s">
        <v>8</v>
      </c>
      <c r="D7574" s="18" t="s">
        <v>164</v>
      </c>
      <c r="E7574" s="18" t="s">
        <v>382</v>
      </c>
      <c r="F7574" s="18" t="s">
        <v>391</v>
      </c>
      <c r="G7574" s="18">
        <v>288</v>
      </c>
      <c r="H7574" s="18">
        <v>4.5199999999999996</v>
      </c>
      <c r="I7574" s="18">
        <v>5.17</v>
      </c>
      <c r="Q7574"/>
    </row>
    <row r="7575" spans="2:17" x14ac:dyDescent="0.25">
      <c r="B7575" s="18" t="s">
        <v>3839</v>
      </c>
      <c r="C7575" s="18" t="s">
        <v>8</v>
      </c>
      <c r="D7575" s="18" t="s">
        <v>164</v>
      </c>
      <c r="E7575" s="18" t="s">
        <v>382</v>
      </c>
      <c r="F7575" s="18" t="s">
        <v>392</v>
      </c>
      <c r="G7575" s="18">
        <v>612</v>
      </c>
      <c r="H7575" s="18">
        <v>4.87</v>
      </c>
      <c r="I7575" s="18">
        <v>5.35</v>
      </c>
      <c r="Q7575"/>
    </row>
    <row r="7576" spans="2:17" x14ac:dyDescent="0.25">
      <c r="B7576" s="18" t="s">
        <v>3839</v>
      </c>
      <c r="C7576" s="18" t="s">
        <v>8</v>
      </c>
      <c r="D7576" s="18" t="s">
        <v>164</v>
      </c>
      <c r="E7576" s="18" t="s">
        <v>382</v>
      </c>
      <c r="F7576" s="18" t="s">
        <v>393</v>
      </c>
      <c r="G7576" s="18">
        <v>396</v>
      </c>
      <c r="H7576" s="18">
        <v>4.9000000000000004</v>
      </c>
      <c r="I7576" s="18">
        <v>5.1100000000000003</v>
      </c>
      <c r="Q7576"/>
    </row>
    <row r="7577" spans="2:17" x14ac:dyDescent="0.25">
      <c r="B7577" s="18" t="s">
        <v>3839</v>
      </c>
      <c r="C7577" s="18" t="s">
        <v>8</v>
      </c>
      <c r="D7577" s="18" t="s">
        <v>164</v>
      </c>
      <c r="E7577" s="18" t="s">
        <v>382</v>
      </c>
      <c r="F7577" s="18" t="s">
        <v>394</v>
      </c>
      <c r="G7577" s="18">
        <v>672</v>
      </c>
      <c r="H7577" s="18">
        <v>4.47</v>
      </c>
      <c r="I7577" s="18">
        <v>5.21</v>
      </c>
      <c r="Q7577"/>
    </row>
    <row r="7578" spans="2:17" x14ac:dyDescent="0.25">
      <c r="B7578" s="18" t="s">
        <v>3839</v>
      </c>
      <c r="C7578" s="18" t="s">
        <v>8</v>
      </c>
      <c r="D7578" s="18" t="s">
        <v>164</v>
      </c>
      <c r="E7578" s="18" t="s">
        <v>382</v>
      </c>
      <c r="F7578" s="18" t="s">
        <v>395</v>
      </c>
      <c r="G7578" s="18">
        <v>516</v>
      </c>
      <c r="H7578" s="18">
        <v>4.42</v>
      </c>
      <c r="I7578" s="18">
        <v>5.21</v>
      </c>
      <c r="Q7578"/>
    </row>
    <row r="7579" spans="2:17" x14ac:dyDescent="0.25">
      <c r="B7579" s="18" t="s">
        <v>3839</v>
      </c>
      <c r="C7579" s="18" t="s">
        <v>8</v>
      </c>
      <c r="D7579" s="18" t="s">
        <v>164</v>
      </c>
      <c r="E7579" s="18" t="s">
        <v>382</v>
      </c>
      <c r="F7579" s="18" t="s">
        <v>396</v>
      </c>
      <c r="G7579" s="18">
        <v>612</v>
      </c>
      <c r="H7579" s="18">
        <v>4.47</v>
      </c>
      <c r="I7579" s="18">
        <v>5.3</v>
      </c>
      <c r="Q7579"/>
    </row>
    <row r="7580" spans="2:17" x14ac:dyDescent="0.25">
      <c r="B7580" s="18" t="s">
        <v>3839</v>
      </c>
      <c r="C7580" s="18" t="s">
        <v>8</v>
      </c>
      <c r="D7580" s="18" t="s">
        <v>164</v>
      </c>
      <c r="E7580" s="18" t="s">
        <v>382</v>
      </c>
      <c r="F7580" s="18" t="s">
        <v>397</v>
      </c>
      <c r="G7580" s="18">
        <v>420</v>
      </c>
      <c r="H7580" s="18">
        <v>4.66</v>
      </c>
      <c r="I7580" s="18">
        <v>5.14</v>
      </c>
      <c r="Q7580"/>
    </row>
    <row r="7581" spans="2:17" x14ac:dyDescent="0.25">
      <c r="B7581" s="18" t="s">
        <v>3839</v>
      </c>
      <c r="C7581" s="18" t="s">
        <v>8</v>
      </c>
      <c r="D7581" s="18" t="s">
        <v>164</v>
      </c>
      <c r="E7581" s="18" t="s">
        <v>382</v>
      </c>
      <c r="F7581" s="18" t="s">
        <v>398</v>
      </c>
      <c r="G7581" s="18">
        <v>396</v>
      </c>
      <c r="H7581" s="18">
        <v>4.03</v>
      </c>
      <c r="I7581" s="18">
        <v>5.35</v>
      </c>
      <c r="Q7581"/>
    </row>
    <row r="7582" spans="2:17" x14ac:dyDescent="0.25">
      <c r="B7582" s="18" t="s">
        <v>3839</v>
      </c>
      <c r="C7582" s="18" t="s">
        <v>8</v>
      </c>
      <c r="D7582" s="18" t="s">
        <v>164</v>
      </c>
      <c r="E7582" s="18" t="s">
        <v>382</v>
      </c>
      <c r="F7582" s="18" t="s">
        <v>399</v>
      </c>
      <c r="G7582" s="18">
        <v>564</v>
      </c>
      <c r="H7582" s="18">
        <v>4.5199999999999996</v>
      </c>
      <c r="I7582" s="18">
        <v>5.14</v>
      </c>
      <c r="Q7582"/>
    </row>
    <row r="7583" spans="2:17" x14ac:dyDescent="0.25">
      <c r="B7583" s="18" t="s">
        <v>3839</v>
      </c>
      <c r="C7583" s="18" t="s">
        <v>8</v>
      </c>
      <c r="D7583" s="18" t="s">
        <v>164</v>
      </c>
      <c r="E7583" s="18" t="s">
        <v>382</v>
      </c>
      <c r="F7583" s="18" t="s">
        <v>400</v>
      </c>
      <c r="G7583" s="18">
        <v>336</v>
      </c>
      <c r="H7583" s="18">
        <v>4.04</v>
      </c>
      <c r="I7583" s="18">
        <v>5.2</v>
      </c>
      <c r="Q7583"/>
    </row>
    <row r="7584" spans="2:17" x14ac:dyDescent="0.25">
      <c r="B7584" s="18" t="s">
        <v>3839</v>
      </c>
      <c r="C7584" s="18" t="s">
        <v>8</v>
      </c>
      <c r="D7584" s="18" t="s">
        <v>164</v>
      </c>
      <c r="E7584" s="18" t="s">
        <v>382</v>
      </c>
      <c r="F7584" s="18" t="s">
        <v>401</v>
      </c>
      <c r="G7584" s="18">
        <v>492</v>
      </c>
      <c r="H7584" s="18">
        <v>4.8099999999999996</v>
      </c>
      <c r="I7584" s="18">
        <v>5.19</v>
      </c>
      <c r="Q7584"/>
    </row>
    <row r="7585" spans="2:17" x14ac:dyDescent="0.25">
      <c r="B7585" s="18" t="s">
        <v>3839</v>
      </c>
      <c r="C7585" s="18" t="s">
        <v>8</v>
      </c>
      <c r="D7585" s="18" t="s">
        <v>164</v>
      </c>
      <c r="E7585" s="18" t="s">
        <v>382</v>
      </c>
      <c r="F7585" s="18" t="s">
        <v>402</v>
      </c>
      <c r="G7585" s="18">
        <v>408</v>
      </c>
      <c r="H7585" s="18">
        <v>4.01</v>
      </c>
      <c r="I7585" s="18">
        <v>5.4</v>
      </c>
      <c r="Q7585"/>
    </row>
    <row r="7586" spans="2:17" x14ac:dyDescent="0.25">
      <c r="B7586" s="18" t="s">
        <v>3839</v>
      </c>
      <c r="C7586" s="18" t="s">
        <v>8</v>
      </c>
      <c r="D7586" s="18" t="s">
        <v>164</v>
      </c>
      <c r="E7586" s="18" t="s">
        <v>382</v>
      </c>
      <c r="F7586" s="18" t="s">
        <v>403</v>
      </c>
      <c r="G7586" s="18">
        <v>360</v>
      </c>
      <c r="H7586" s="18">
        <v>4.91</v>
      </c>
      <c r="I7586" s="18">
        <v>5.38</v>
      </c>
      <c r="Q7586"/>
    </row>
    <row r="7587" spans="2:17" x14ac:dyDescent="0.25">
      <c r="B7587" s="18" t="s">
        <v>3839</v>
      </c>
      <c r="C7587" s="18" t="s">
        <v>8</v>
      </c>
      <c r="D7587" s="18" t="s">
        <v>164</v>
      </c>
      <c r="E7587" s="18" t="s">
        <v>382</v>
      </c>
      <c r="F7587" s="18" t="s">
        <v>404</v>
      </c>
      <c r="G7587" s="18">
        <v>264</v>
      </c>
      <c r="H7587" s="18">
        <v>4.83</v>
      </c>
      <c r="I7587" s="18">
        <v>5.34</v>
      </c>
      <c r="Q7587"/>
    </row>
    <row r="7588" spans="2:17" x14ac:dyDescent="0.25">
      <c r="B7588" s="18" t="s">
        <v>3839</v>
      </c>
      <c r="C7588" s="18" t="s">
        <v>8</v>
      </c>
      <c r="D7588" s="18" t="s">
        <v>164</v>
      </c>
      <c r="E7588" s="18" t="s">
        <v>382</v>
      </c>
      <c r="F7588" s="18" t="s">
        <v>405</v>
      </c>
      <c r="G7588" s="18">
        <v>264</v>
      </c>
      <c r="H7588" s="18">
        <v>4.95</v>
      </c>
      <c r="I7588" s="18">
        <v>5.0199999999999996</v>
      </c>
      <c r="Q7588"/>
    </row>
    <row r="7589" spans="2:17" x14ac:dyDescent="0.25">
      <c r="B7589" s="18" t="s">
        <v>3839</v>
      </c>
      <c r="C7589" s="18" t="s">
        <v>8</v>
      </c>
      <c r="D7589" s="18" t="s">
        <v>164</v>
      </c>
      <c r="E7589" s="18" t="s">
        <v>382</v>
      </c>
      <c r="F7589" s="18" t="s">
        <v>406</v>
      </c>
      <c r="G7589" s="18">
        <v>348</v>
      </c>
      <c r="H7589" s="18">
        <v>4.59</v>
      </c>
      <c r="I7589" s="18">
        <v>5.35</v>
      </c>
      <c r="Q7589"/>
    </row>
    <row r="7590" spans="2:17" x14ac:dyDescent="0.25">
      <c r="B7590" s="18" t="s">
        <v>3839</v>
      </c>
      <c r="C7590" s="18" t="s">
        <v>8</v>
      </c>
      <c r="D7590" s="18" t="s">
        <v>164</v>
      </c>
      <c r="E7590" s="18" t="s">
        <v>382</v>
      </c>
      <c r="F7590" s="18" t="s">
        <v>407</v>
      </c>
      <c r="G7590" s="18">
        <v>384</v>
      </c>
      <c r="H7590" s="18">
        <v>4.6399999999999997</v>
      </c>
      <c r="I7590" s="18">
        <v>5.18</v>
      </c>
      <c r="Q7590"/>
    </row>
    <row r="7591" spans="2:17" x14ac:dyDescent="0.25">
      <c r="B7591" s="18" t="s">
        <v>3839</v>
      </c>
      <c r="C7591" s="18" t="s">
        <v>8</v>
      </c>
      <c r="D7591" s="18" t="s">
        <v>164</v>
      </c>
      <c r="E7591" s="18" t="s">
        <v>382</v>
      </c>
      <c r="F7591" s="18" t="s">
        <v>408</v>
      </c>
      <c r="G7591" s="18">
        <v>696</v>
      </c>
      <c r="H7591" s="18">
        <v>4.7699999999999996</v>
      </c>
      <c r="I7591" s="18">
        <v>5.24</v>
      </c>
      <c r="Q7591"/>
    </row>
    <row r="7592" spans="2:17" x14ac:dyDescent="0.25">
      <c r="B7592" s="18" t="s">
        <v>3839</v>
      </c>
      <c r="C7592" s="18" t="s">
        <v>8</v>
      </c>
      <c r="D7592" s="18" t="s">
        <v>164</v>
      </c>
      <c r="E7592" s="18" t="s">
        <v>382</v>
      </c>
      <c r="F7592" s="18" t="s">
        <v>409</v>
      </c>
      <c r="G7592" s="18">
        <v>324</v>
      </c>
      <c r="H7592" s="18">
        <v>4.49</v>
      </c>
      <c r="I7592" s="18">
        <v>5.13</v>
      </c>
      <c r="Q7592"/>
    </row>
    <row r="7593" spans="2:17" x14ac:dyDescent="0.25">
      <c r="B7593" s="18" t="s">
        <v>3839</v>
      </c>
      <c r="C7593" s="18" t="s">
        <v>8</v>
      </c>
      <c r="D7593" s="18" t="s">
        <v>164</v>
      </c>
      <c r="E7593" s="18" t="s">
        <v>382</v>
      </c>
      <c r="F7593" s="18" t="s">
        <v>410</v>
      </c>
      <c r="G7593" s="18">
        <v>240</v>
      </c>
      <c r="H7593" s="18">
        <v>4.42</v>
      </c>
      <c r="I7593" s="18">
        <v>5</v>
      </c>
      <c r="Q7593"/>
    </row>
    <row r="7594" spans="2:17" x14ac:dyDescent="0.25">
      <c r="B7594" s="18" t="s">
        <v>3839</v>
      </c>
      <c r="C7594" s="18" t="s">
        <v>8</v>
      </c>
      <c r="D7594" s="18" t="s">
        <v>164</v>
      </c>
      <c r="E7594" s="18" t="s">
        <v>382</v>
      </c>
      <c r="F7594" s="18" t="s">
        <v>411</v>
      </c>
      <c r="G7594" s="18">
        <v>624</v>
      </c>
      <c r="H7594" s="18">
        <v>5</v>
      </c>
      <c r="I7594" s="18">
        <v>5.15</v>
      </c>
      <c r="Q7594"/>
    </row>
    <row r="7595" spans="2:17" x14ac:dyDescent="0.25">
      <c r="B7595" s="18" t="s">
        <v>3839</v>
      </c>
      <c r="C7595" s="18" t="s">
        <v>8</v>
      </c>
      <c r="D7595" s="18" t="s">
        <v>164</v>
      </c>
      <c r="E7595" s="18" t="s">
        <v>382</v>
      </c>
      <c r="F7595" s="18" t="s">
        <v>412</v>
      </c>
      <c r="G7595" s="18">
        <v>300</v>
      </c>
      <c r="H7595" s="18">
        <v>4.32</v>
      </c>
      <c r="I7595" s="18">
        <v>5.0999999999999996</v>
      </c>
      <c r="Q7595"/>
    </row>
    <row r="7596" spans="2:17" x14ac:dyDescent="0.25">
      <c r="B7596" s="18" t="s">
        <v>3839</v>
      </c>
      <c r="C7596" s="18" t="s">
        <v>8</v>
      </c>
      <c r="D7596" s="18" t="s">
        <v>164</v>
      </c>
      <c r="E7596" s="18" t="s">
        <v>382</v>
      </c>
      <c r="F7596" s="18" t="s">
        <v>413</v>
      </c>
      <c r="G7596" s="18">
        <v>612</v>
      </c>
      <c r="H7596" s="18">
        <v>4.43</v>
      </c>
      <c r="I7596" s="18">
        <v>5.15</v>
      </c>
      <c r="Q7596"/>
    </row>
    <row r="7597" spans="2:17" x14ac:dyDescent="0.25">
      <c r="B7597" s="18" t="s">
        <v>3839</v>
      </c>
      <c r="C7597" s="18" t="s">
        <v>8</v>
      </c>
      <c r="D7597" s="18" t="s">
        <v>164</v>
      </c>
      <c r="E7597" s="18" t="s">
        <v>382</v>
      </c>
      <c r="F7597" s="18" t="s">
        <v>414</v>
      </c>
      <c r="G7597" s="18">
        <v>624</v>
      </c>
      <c r="H7597" s="18">
        <v>4.93</v>
      </c>
      <c r="I7597" s="18">
        <v>5.13</v>
      </c>
      <c r="Q7597"/>
    </row>
    <row r="7598" spans="2:17" x14ac:dyDescent="0.25">
      <c r="B7598" s="18" t="s">
        <v>3839</v>
      </c>
      <c r="C7598" s="18" t="s">
        <v>8</v>
      </c>
      <c r="D7598" s="18" t="s">
        <v>164</v>
      </c>
      <c r="E7598" s="18" t="s">
        <v>382</v>
      </c>
      <c r="F7598" s="18" t="s">
        <v>415</v>
      </c>
      <c r="G7598" s="18">
        <v>648</v>
      </c>
      <c r="H7598" s="18">
        <v>4.6900000000000004</v>
      </c>
      <c r="I7598" s="18">
        <v>5.35</v>
      </c>
      <c r="Q7598"/>
    </row>
    <row r="7599" spans="2:17" x14ac:dyDescent="0.25">
      <c r="B7599" s="18" t="s">
        <v>3839</v>
      </c>
      <c r="C7599" s="18" t="s">
        <v>8</v>
      </c>
      <c r="D7599" s="18" t="s">
        <v>164</v>
      </c>
      <c r="E7599" s="18" t="s">
        <v>382</v>
      </c>
      <c r="F7599" s="18" t="s">
        <v>416</v>
      </c>
      <c r="G7599" s="18">
        <v>312</v>
      </c>
      <c r="H7599" s="18">
        <v>4.46</v>
      </c>
      <c r="I7599" s="18">
        <v>5.1100000000000003</v>
      </c>
      <c r="Q7599"/>
    </row>
    <row r="7600" spans="2:17" x14ac:dyDescent="0.25">
      <c r="B7600" s="18" t="s">
        <v>3839</v>
      </c>
      <c r="C7600" s="18" t="s">
        <v>8</v>
      </c>
      <c r="D7600" s="18" t="s">
        <v>164</v>
      </c>
      <c r="E7600" s="18" t="s">
        <v>382</v>
      </c>
      <c r="F7600" s="18" t="s">
        <v>417</v>
      </c>
      <c r="G7600" s="18">
        <v>624</v>
      </c>
      <c r="H7600" s="18">
        <v>4.29</v>
      </c>
      <c r="I7600" s="18">
        <v>5.27</v>
      </c>
      <c r="Q7600"/>
    </row>
    <row r="7601" spans="2:17" x14ac:dyDescent="0.25">
      <c r="B7601" s="18" t="s">
        <v>3839</v>
      </c>
      <c r="C7601" s="18" t="s">
        <v>8</v>
      </c>
      <c r="D7601" s="18" t="s">
        <v>164</v>
      </c>
      <c r="E7601" s="18" t="s">
        <v>382</v>
      </c>
      <c r="F7601" s="18" t="s">
        <v>418</v>
      </c>
      <c r="G7601" s="18">
        <v>552</v>
      </c>
      <c r="H7601" s="18">
        <v>4.16</v>
      </c>
      <c r="I7601" s="18">
        <v>5.4</v>
      </c>
      <c r="Q7601"/>
    </row>
    <row r="7602" spans="2:17" x14ac:dyDescent="0.25">
      <c r="B7602" s="18" t="s">
        <v>3839</v>
      </c>
      <c r="C7602" s="18" t="s">
        <v>8</v>
      </c>
      <c r="D7602" s="18" t="s">
        <v>164</v>
      </c>
      <c r="E7602" s="18" t="s">
        <v>382</v>
      </c>
      <c r="F7602" s="18" t="s">
        <v>419</v>
      </c>
      <c r="G7602" s="18">
        <v>336</v>
      </c>
      <c r="H7602" s="18">
        <v>4</v>
      </c>
      <c r="I7602" s="18">
        <v>5.28</v>
      </c>
      <c r="Q7602"/>
    </row>
    <row r="7603" spans="2:17" x14ac:dyDescent="0.25">
      <c r="B7603" s="18" t="s">
        <v>3839</v>
      </c>
      <c r="C7603" s="18" t="s">
        <v>8</v>
      </c>
      <c r="D7603" s="18" t="s">
        <v>164</v>
      </c>
      <c r="E7603" s="18" t="s">
        <v>382</v>
      </c>
      <c r="F7603" s="18" t="s">
        <v>420</v>
      </c>
      <c r="G7603" s="18">
        <v>696</v>
      </c>
      <c r="H7603" s="18">
        <v>4.88</v>
      </c>
      <c r="I7603" s="18">
        <v>5.29</v>
      </c>
      <c r="Q7603"/>
    </row>
    <row r="7604" spans="2:17" x14ac:dyDescent="0.25">
      <c r="B7604" s="18" t="s">
        <v>3839</v>
      </c>
      <c r="C7604" s="18" t="s">
        <v>8</v>
      </c>
      <c r="D7604" s="18" t="s">
        <v>164</v>
      </c>
      <c r="E7604" s="18" t="s">
        <v>382</v>
      </c>
      <c r="F7604" s="18" t="s">
        <v>421</v>
      </c>
      <c r="G7604" s="18">
        <v>504</v>
      </c>
      <c r="H7604" s="18">
        <v>4.67</v>
      </c>
      <c r="I7604" s="18">
        <v>5.13</v>
      </c>
      <c r="Q7604"/>
    </row>
    <row r="7605" spans="2:17" x14ac:dyDescent="0.25">
      <c r="B7605" s="18" t="s">
        <v>3839</v>
      </c>
      <c r="C7605" s="18" t="s">
        <v>8</v>
      </c>
      <c r="D7605" s="18" t="s">
        <v>164</v>
      </c>
      <c r="E7605" s="18" t="s">
        <v>382</v>
      </c>
      <c r="F7605" s="18" t="s">
        <v>422</v>
      </c>
      <c r="G7605" s="18">
        <v>312</v>
      </c>
      <c r="H7605" s="18">
        <v>4.17</v>
      </c>
      <c r="I7605" s="18">
        <v>5.2</v>
      </c>
      <c r="Q7605"/>
    </row>
    <row r="7606" spans="2:17" x14ac:dyDescent="0.25">
      <c r="B7606" s="18" t="s">
        <v>3839</v>
      </c>
      <c r="C7606" s="18" t="s">
        <v>8</v>
      </c>
      <c r="D7606" s="18" t="s">
        <v>164</v>
      </c>
      <c r="E7606" s="18" t="s">
        <v>382</v>
      </c>
      <c r="F7606" s="18" t="s">
        <v>423</v>
      </c>
      <c r="G7606" s="18">
        <v>636</v>
      </c>
      <c r="H7606" s="18">
        <v>4.41</v>
      </c>
      <c r="I7606" s="18">
        <v>5.25</v>
      </c>
      <c r="Q7606"/>
    </row>
    <row r="7607" spans="2:17" x14ac:dyDescent="0.25">
      <c r="B7607" s="18" t="s">
        <v>3839</v>
      </c>
      <c r="C7607" s="18" t="s">
        <v>8</v>
      </c>
      <c r="D7607" s="18" t="s">
        <v>164</v>
      </c>
      <c r="E7607" s="18" t="s">
        <v>382</v>
      </c>
      <c r="F7607" s="18" t="s">
        <v>424</v>
      </c>
      <c r="G7607" s="18">
        <v>660</v>
      </c>
      <c r="H7607" s="18">
        <v>4.88</v>
      </c>
      <c r="I7607" s="18">
        <v>5.15</v>
      </c>
      <c r="Q7607"/>
    </row>
    <row r="7608" spans="2:17" x14ac:dyDescent="0.25">
      <c r="B7608" s="18" t="s">
        <v>3839</v>
      </c>
      <c r="C7608" s="18" t="s">
        <v>8</v>
      </c>
      <c r="D7608" s="18" t="s">
        <v>164</v>
      </c>
      <c r="E7608" s="18" t="s">
        <v>382</v>
      </c>
      <c r="F7608" s="18" t="s">
        <v>425</v>
      </c>
      <c r="G7608" s="18">
        <v>288</v>
      </c>
      <c r="H7608" s="18">
        <v>4</v>
      </c>
      <c r="I7608" s="18">
        <v>5.39</v>
      </c>
      <c r="Q7608"/>
    </row>
    <row r="7609" spans="2:17" x14ac:dyDescent="0.25">
      <c r="B7609" s="18" t="s">
        <v>3839</v>
      </c>
      <c r="C7609" s="18" t="s">
        <v>8</v>
      </c>
      <c r="D7609" s="18" t="s">
        <v>164</v>
      </c>
      <c r="E7609" s="18" t="s">
        <v>382</v>
      </c>
      <c r="F7609" s="18" t="s">
        <v>426</v>
      </c>
      <c r="G7609" s="18">
        <v>360</v>
      </c>
      <c r="H7609" s="18">
        <v>4.3600000000000003</v>
      </c>
      <c r="I7609" s="18">
        <v>5.08</v>
      </c>
      <c r="Q7609"/>
    </row>
    <row r="7610" spans="2:17" x14ac:dyDescent="0.25">
      <c r="B7610" s="18" t="s">
        <v>3839</v>
      </c>
      <c r="C7610" s="18" t="s">
        <v>8</v>
      </c>
      <c r="D7610" s="18" t="s">
        <v>164</v>
      </c>
      <c r="E7610" s="18" t="s">
        <v>382</v>
      </c>
      <c r="F7610" s="18" t="s">
        <v>427</v>
      </c>
      <c r="G7610" s="18">
        <v>648</v>
      </c>
      <c r="H7610" s="18">
        <v>4.8099999999999996</v>
      </c>
      <c r="I7610" s="18">
        <v>5.13</v>
      </c>
      <c r="Q7610"/>
    </row>
    <row r="7611" spans="2:17" x14ac:dyDescent="0.25">
      <c r="B7611" s="18" t="s">
        <v>3839</v>
      </c>
      <c r="C7611" s="18" t="s">
        <v>8</v>
      </c>
      <c r="D7611" s="18" t="s">
        <v>164</v>
      </c>
      <c r="E7611" s="18" t="s">
        <v>382</v>
      </c>
      <c r="F7611" s="18" t="s">
        <v>428</v>
      </c>
      <c r="G7611" s="18">
        <v>240</v>
      </c>
      <c r="H7611" s="18">
        <v>4.2</v>
      </c>
      <c r="I7611" s="18">
        <v>5.39</v>
      </c>
      <c r="Q7611"/>
    </row>
    <row r="7612" spans="2:17" x14ac:dyDescent="0.25">
      <c r="B7612" s="18" t="s">
        <v>3839</v>
      </c>
      <c r="C7612" s="18" t="s">
        <v>8</v>
      </c>
      <c r="D7612" s="18" t="s">
        <v>164</v>
      </c>
      <c r="E7612" s="18" t="s">
        <v>382</v>
      </c>
      <c r="F7612" s="18" t="s">
        <v>429</v>
      </c>
      <c r="G7612" s="18">
        <v>516</v>
      </c>
      <c r="H7612" s="18">
        <v>4.32</v>
      </c>
      <c r="I7612" s="18">
        <v>5.21</v>
      </c>
      <c r="Q7612"/>
    </row>
    <row r="7613" spans="2:17" x14ac:dyDescent="0.25">
      <c r="B7613" s="18" t="s">
        <v>3839</v>
      </c>
      <c r="C7613" s="18" t="s">
        <v>8</v>
      </c>
      <c r="D7613" s="18" t="s">
        <v>164</v>
      </c>
      <c r="E7613" s="18" t="s">
        <v>382</v>
      </c>
      <c r="F7613" s="18" t="s">
        <v>430</v>
      </c>
      <c r="G7613" s="18">
        <v>300</v>
      </c>
      <c r="H7613" s="18">
        <v>4.07</v>
      </c>
      <c r="I7613" s="18">
        <v>5.16</v>
      </c>
      <c r="Q7613"/>
    </row>
    <row r="7614" spans="2:17" x14ac:dyDescent="0.25">
      <c r="B7614" s="18" t="s">
        <v>3839</v>
      </c>
      <c r="C7614" s="18" t="s">
        <v>8</v>
      </c>
      <c r="D7614" s="18" t="s">
        <v>164</v>
      </c>
      <c r="E7614" s="18" t="s">
        <v>382</v>
      </c>
      <c r="F7614" s="18" t="s">
        <v>431</v>
      </c>
      <c r="G7614" s="18">
        <v>528</v>
      </c>
      <c r="H7614" s="18">
        <v>4.42</v>
      </c>
      <c r="I7614" s="18">
        <v>5.4</v>
      </c>
      <c r="Q7614"/>
    </row>
    <row r="7615" spans="2:17" x14ac:dyDescent="0.25">
      <c r="B7615" s="18" t="s">
        <v>3839</v>
      </c>
      <c r="C7615" s="18" t="s">
        <v>8</v>
      </c>
      <c r="D7615" s="18" t="s">
        <v>164</v>
      </c>
      <c r="E7615" s="18" t="s">
        <v>382</v>
      </c>
      <c r="F7615" s="18" t="s">
        <v>432</v>
      </c>
      <c r="G7615" s="18">
        <v>708</v>
      </c>
      <c r="H7615" s="18">
        <v>4.72</v>
      </c>
      <c r="I7615" s="18">
        <v>5.01</v>
      </c>
      <c r="Q7615"/>
    </row>
    <row r="7616" spans="2:17" x14ac:dyDescent="0.25">
      <c r="B7616" s="18" t="s">
        <v>3839</v>
      </c>
      <c r="C7616" s="18" t="s">
        <v>8</v>
      </c>
      <c r="D7616" s="18" t="s">
        <v>164</v>
      </c>
      <c r="E7616" s="18" t="s">
        <v>382</v>
      </c>
      <c r="F7616" s="18" t="s">
        <v>433</v>
      </c>
      <c r="G7616" s="18">
        <v>384</v>
      </c>
      <c r="H7616" s="18">
        <v>4.84</v>
      </c>
      <c r="I7616" s="18">
        <v>5.23</v>
      </c>
      <c r="Q7616"/>
    </row>
    <row r="7617" spans="2:17" x14ac:dyDescent="0.25">
      <c r="B7617" s="18" t="s">
        <v>3839</v>
      </c>
      <c r="C7617" s="18" t="s">
        <v>8</v>
      </c>
      <c r="D7617" s="18" t="s">
        <v>164</v>
      </c>
      <c r="E7617" s="18" t="s">
        <v>382</v>
      </c>
      <c r="F7617" s="18" t="s">
        <v>434</v>
      </c>
      <c r="G7617" s="18">
        <v>564</v>
      </c>
      <c r="H7617" s="18">
        <v>4.04</v>
      </c>
      <c r="I7617" s="18">
        <v>5.17</v>
      </c>
      <c r="Q7617"/>
    </row>
    <row r="7618" spans="2:17" x14ac:dyDescent="0.25">
      <c r="B7618" s="18" t="s">
        <v>3839</v>
      </c>
      <c r="C7618" s="18" t="s">
        <v>8</v>
      </c>
      <c r="D7618" s="18" t="s">
        <v>164</v>
      </c>
      <c r="E7618" s="18" t="s">
        <v>382</v>
      </c>
      <c r="F7618" s="18" t="s">
        <v>435</v>
      </c>
      <c r="G7618" s="18">
        <v>444</v>
      </c>
      <c r="H7618" s="18">
        <v>4.8600000000000003</v>
      </c>
      <c r="I7618" s="18">
        <v>5.0999999999999996</v>
      </c>
      <c r="Q7618"/>
    </row>
    <row r="7619" spans="2:17" x14ac:dyDescent="0.25">
      <c r="B7619" s="18" t="s">
        <v>3839</v>
      </c>
      <c r="C7619" s="18" t="s">
        <v>8</v>
      </c>
      <c r="D7619" s="18" t="s">
        <v>164</v>
      </c>
      <c r="E7619" s="18" t="s">
        <v>382</v>
      </c>
      <c r="F7619" s="18" t="s">
        <v>436</v>
      </c>
      <c r="G7619" s="18">
        <v>444</v>
      </c>
      <c r="H7619" s="18">
        <v>4.2300000000000004</v>
      </c>
      <c r="I7619" s="18">
        <v>5.21</v>
      </c>
      <c r="Q7619"/>
    </row>
    <row r="7620" spans="2:17" x14ac:dyDescent="0.25">
      <c r="B7620" s="18" t="s">
        <v>3839</v>
      </c>
      <c r="C7620" s="18" t="s">
        <v>8</v>
      </c>
      <c r="D7620" s="18" t="s">
        <v>164</v>
      </c>
      <c r="E7620" s="18" t="s">
        <v>382</v>
      </c>
      <c r="F7620" s="18" t="s">
        <v>437</v>
      </c>
      <c r="G7620" s="18">
        <v>420</v>
      </c>
      <c r="H7620" s="18">
        <v>4.7</v>
      </c>
      <c r="I7620" s="18">
        <v>5.09</v>
      </c>
      <c r="Q7620"/>
    </row>
    <row r="7621" spans="2:17" x14ac:dyDescent="0.25">
      <c r="B7621" s="18" t="s">
        <v>3839</v>
      </c>
      <c r="C7621" s="18" t="s">
        <v>8</v>
      </c>
      <c r="D7621" s="18" t="s">
        <v>164</v>
      </c>
      <c r="E7621" s="18" t="s">
        <v>382</v>
      </c>
      <c r="F7621" s="18" t="s">
        <v>3635</v>
      </c>
      <c r="G7621" s="18">
        <v>684</v>
      </c>
      <c r="H7621" s="18">
        <v>4</v>
      </c>
      <c r="I7621" s="18">
        <v>5.12</v>
      </c>
      <c r="Q7621"/>
    </row>
    <row r="7622" spans="2:17" x14ac:dyDescent="0.25">
      <c r="B7622" s="18" t="s">
        <v>3839</v>
      </c>
      <c r="C7622" s="18" t="s">
        <v>8</v>
      </c>
      <c r="D7622" s="18" t="s">
        <v>164</v>
      </c>
      <c r="E7622" s="18" t="s">
        <v>382</v>
      </c>
      <c r="F7622" s="18" t="s">
        <v>3636</v>
      </c>
      <c r="G7622" s="18">
        <v>360</v>
      </c>
      <c r="H7622" s="18">
        <v>4.99</v>
      </c>
      <c r="I7622" s="18">
        <v>5.04</v>
      </c>
      <c r="Q7622"/>
    </row>
    <row r="7623" spans="2:17" x14ac:dyDescent="0.25">
      <c r="B7623" s="18" t="s">
        <v>3839</v>
      </c>
      <c r="C7623" s="18" t="s">
        <v>8</v>
      </c>
      <c r="D7623" s="18" t="s">
        <v>164</v>
      </c>
      <c r="E7623" s="18" t="s">
        <v>382</v>
      </c>
      <c r="F7623" s="18" t="s">
        <v>3637</v>
      </c>
      <c r="G7623" s="18">
        <v>324</v>
      </c>
      <c r="H7623" s="18">
        <v>4.95</v>
      </c>
      <c r="I7623" s="18">
        <v>5.16</v>
      </c>
      <c r="Q7623"/>
    </row>
    <row r="7624" spans="2:17" x14ac:dyDescent="0.25">
      <c r="B7624" s="18" t="s">
        <v>3839</v>
      </c>
      <c r="C7624" s="18" t="s">
        <v>8</v>
      </c>
      <c r="D7624" s="18" t="s">
        <v>164</v>
      </c>
      <c r="E7624" s="18" t="s">
        <v>382</v>
      </c>
      <c r="F7624" s="18" t="s">
        <v>3638</v>
      </c>
      <c r="G7624" s="18">
        <v>552</v>
      </c>
      <c r="H7624" s="18">
        <v>4.29</v>
      </c>
      <c r="I7624" s="18">
        <v>5.23</v>
      </c>
      <c r="Q7624"/>
    </row>
    <row r="7625" spans="2:17" x14ac:dyDescent="0.25">
      <c r="B7625" s="18" t="s">
        <v>3839</v>
      </c>
      <c r="C7625" s="18" t="s">
        <v>8</v>
      </c>
      <c r="D7625" s="18" t="s">
        <v>164</v>
      </c>
      <c r="E7625" s="18" t="s">
        <v>382</v>
      </c>
      <c r="F7625" s="18" t="s">
        <v>3639</v>
      </c>
      <c r="G7625" s="18">
        <v>312</v>
      </c>
      <c r="H7625" s="18">
        <v>4.03</v>
      </c>
      <c r="I7625" s="18">
        <v>5.18</v>
      </c>
      <c r="Q7625"/>
    </row>
    <row r="7626" spans="2:17" x14ac:dyDescent="0.25">
      <c r="B7626" s="18" t="s">
        <v>3839</v>
      </c>
      <c r="C7626" s="18" t="s">
        <v>8</v>
      </c>
      <c r="D7626" s="18" t="s">
        <v>164</v>
      </c>
      <c r="E7626" s="18" t="s">
        <v>382</v>
      </c>
      <c r="F7626" s="18" t="s">
        <v>3640</v>
      </c>
      <c r="G7626" s="18">
        <v>636</v>
      </c>
      <c r="H7626" s="18">
        <v>4.91</v>
      </c>
      <c r="I7626" s="18">
        <v>5.09</v>
      </c>
      <c r="Q7626"/>
    </row>
    <row r="7627" spans="2:17" x14ac:dyDescent="0.25">
      <c r="B7627" s="18" t="s">
        <v>3839</v>
      </c>
      <c r="C7627" s="18" t="s">
        <v>8</v>
      </c>
      <c r="D7627" s="18" t="s">
        <v>164</v>
      </c>
      <c r="E7627" s="18" t="s">
        <v>382</v>
      </c>
      <c r="F7627" s="18" t="s">
        <v>3641</v>
      </c>
      <c r="G7627" s="18">
        <v>408</v>
      </c>
      <c r="H7627" s="18">
        <v>4.66</v>
      </c>
      <c r="I7627" s="18">
        <v>5.12</v>
      </c>
      <c r="Q7627"/>
    </row>
    <row r="7628" spans="2:17" x14ac:dyDescent="0.25">
      <c r="B7628" s="18" t="s">
        <v>3839</v>
      </c>
      <c r="C7628" s="18" t="s">
        <v>8</v>
      </c>
      <c r="D7628" s="18" t="s">
        <v>164</v>
      </c>
      <c r="E7628" s="18" t="s">
        <v>382</v>
      </c>
      <c r="F7628" s="18" t="s">
        <v>3642</v>
      </c>
      <c r="G7628" s="18">
        <v>312</v>
      </c>
      <c r="H7628" s="18">
        <v>4.5199999999999996</v>
      </c>
      <c r="I7628" s="18">
        <v>5.39</v>
      </c>
      <c r="Q7628"/>
    </row>
    <row r="7629" spans="2:17" x14ac:dyDescent="0.25">
      <c r="B7629" s="18" t="s">
        <v>3839</v>
      </c>
      <c r="C7629" s="18" t="s">
        <v>8</v>
      </c>
      <c r="D7629" s="18" t="s">
        <v>164</v>
      </c>
      <c r="E7629" s="18" t="s">
        <v>382</v>
      </c>
      <c r="F7629" s="18" t="s">
        <v>3643</v>
      </c>
      <c r="G7629" s="18">
        <v>552</v>
      </c>
      <c r="H7629" s="18">
        <v>4.83</v>
      </c>
      <c r="I7629" s="18">
        <v>5.05</v>
      </c>
      <c r="Q7629"/>
    </row>
    <row r="7630" spans="2:17" x14ac:dyDescent="0.25">
      <c r="B7630" s="18" t="s">
        <v>3839</v>
      </c>
      <c r="C7630" s="18" t="s">
        <v>8</v>
      </c>
      <c r="D7630" s="18" t="s">
        <v>164</v>
      </c>
      <c r="E7630" s="18" t="s">
        <v>382</v>
      </c>
      <c r="F7630" s="18" t="s">
        <v>3644</v>
      </c>
      <c r="G7630" s="18">
        <v>348</v>
      </c>
      <c r="H7630" s="18">
        <v>4.3600000000000003</v>
      </c>
      <c r="I7630" s="18">
        <v>5.03</v>
      </c>
      <c r="Q7630"/>
    </row>
    <row r="7631" spans="2:17" x14ac:dyDescent="0.25">
      <c r="B7631" s="18" t="s">
        <v>3839</v>
      </c>
      <c r="C7631" s="18" t="s">
        <v>8</v>
      </c>
      <c r="D7631" s="18" t="s">
        <v>164</v>
      </c>
      <c r="E7631" s="18" t="s">
        <v>382</v>
      </c>
      <c r="F7631" s="18" t="s">
        <v>3645</v>
      </c>
      <c r="G7631" s="18">
        <v>648</v>
      </c>
      <c r="H7631" s="18">
        <v>4.3899999999999997</v>
      </c>
      <c r="I7631" s="18">
        <v>5.08</v>
      </c>
      <c r="Q7631"/>
    </row>
    <row r="7632" spans="2:17" x14ac:dyDescent="0.25">
      <c r="B7632" s="18" t="s">
        <v>3839</v>
      </c>
      <c r="C7632" s="18" t="s">
        <v>8</v>
      </c>
      <c r="D7632" s="18" t="s">
        <v>164</v>
      </c>
      <c r="E7632" s="18" t="s">
        <v>382</v>
      </c>
      <c r="F7632" s="18" t="s">
        <v>3855</v>
      </c>
      <c r="G7632" s="18">
        <v>432</v>
      </c>
      <c r="H7632" s="18">
        <v>4.4800000000000004</v>
      </c>
      <c r="I7632" s="18">
        <v>5.32</v>
      </c>
      <c r="Q7632"/>
    </row>
    <row r="7633" spans="2:17" x14ac:dyDescent="0.25">
      <c r="B7633" s="18" t="s">
        <v>3839</v>
      </c>
      <c r="C7633" s="18" t="s">
        <v>8</v>
      </c>
      <c r="D7633" s="18" t="s">
        <v>164</v>
      </c>
      <c r="E7633" s="18" t="s">
        <v>382</v>
      </c>
      <c r="F7633" s="18" t="s">
        <v>3646</v>
      </c>
      <c r="G7633" s="18">
        <v>252</v>
      </c>
      <c r="H7633" s="18">
        <v>4.25</v>
      </c>
      <c r="I7633" s="18">
        <v>5.26</v>
      </c>
      <c r="Q7633"/>
    </row>
    <row r="7634" spans="2:17" x14ac:dyDescent="0.25">
      <c r="B7634" s="18" t="s">
        <v>3839</v>
      </c>
      <c r="C7634" s="18" t="s">
        <v>8</v>
      </c>
      <c r="D7634" s="18" t="s">
        <v>164</v>
      </c>
      <c r="E7634" s="18" t="s">
        <v>382</v>
      </c>
      <c r="F7634" s="18" t="s">
        <v>3647</v>
      </c>
      <c r="G7634" s="18">
        <v>516</v>
      </c>
      <c r="H7634" s="18">
        <v>4.96</v>
      </c>
      <c r="I7634" s="18">
        <v>5.17</v>
      </c>
      <c r="Q7634"/>
    </row>
    <row r="7635" spans="2:17" x14ac:dyDescent="0.25">
      <c r="B7635" s="18" t="s">
        <v>3839</v>
      </c>
      <c r="C7635" s="18" t="s">
        <v>8</v>
      </c>
      <c r="D7635" s="18" t="s">
        <v>164</v>
      </c>
      <c r="E7635" s="18" t="s">
        <v>382</v>
      </c>
      <c r="F7635" s="18" t="s">
        <v>3856</v>
      </c>
      <c r="G7635" s="18">
        <v>420</v>
      </c>
      <c r="H7635" s="18">
        <v>4.4000000000000004</v>
      </c>
      <c r="I7635" s="18">
        <v>5.2</v>
      </c>
      <c r="Q7635"/>
    </row>
    <row r="7636" spans="2:17" x14ac:dyDescent="0.25">
      <c r="B7636" s="18" t="s">
        <v>3839</v>
      </c>
      <c r="C7636" s="18" t="s">
        <v>8</v>
      </c>
      <c r="D7636" s="18" t="s">
        <v>164</v>
      </c>
      <c r="E7636" s="18" t="s">
        <v>382</v>
      </c>
      <c r="F7636" s="18" t="s">
        <v>3857</v>
      </c>
      <c r="G7636" s="18">
        <v>456</v>
      </c>
      <c r="H7636" s="18">
        <v>4.8</v>
      </c>
      <c r="I7636" s="18">
        <v>5.27</v>
      </c>
      <c r="Q7636"/>
    </row>
    <row r="7637" spans="2:17" x14ac:dyDescent="0.25">
      <c r="B7637" s="18" t="s">
        <v>3839</v>
      </c>
      <c r="C7637" s="18" t="s">
        <v>8</v>
      </c>
      <c r="D7637" s="18" t="s">
        <v>164</v>
      </c>
      <c r="E7637" s="18" t="s">
        <v>382</v>
      </c>
      <c r="F7637" s="18" t="s">
        <v>3858</v>
      </c>
      <c r="G7637" s="18">
        <v>600</v>
      </c>
      <c r="H7637" s="18">
        <v>4.03</v>
      </c>
      <c r="I7637" s="18">
        <v>5.16</v>
      </c>
      <c r="Q7637"/>
    </row>
    <row r="7638" spans="2:17" x14ac:dyDescent="0.25">
      <c r="B7638" s="18" t="s">
        <v>3839</v>
      </c>
      <c r="C7638" s="18" t="s">
        <v>8</v>
      </c>
      <c r="D7638" s="18" t="s">
        <v>164</v>
      </c>
      <c r="E7638" s="18" t="s">
        <v>382</v>
      </c>
      <c r="F7638" s="18" t="s">
        <v>3859</v>
      </c>
      <c r="G7638" s="18">
        <v>588</v>
      </c>
      <c r="H7638" s="18">
        <v>4.6900000000000004</v>
      </c>
      <c r="I7638" s="18">
        <v>5.08</v>
      </c>
      <c r="Q7638"/>
    </row>
    <row r="7639" spans="2:17" x14ac:dyDescent="0.25">
      <c r="B7639" s="18" t="s">
        <v>3839</v>
      </c>
      <c r="C7639" s="18" t="s">
        <v>8</v>
      </c>
      <c r="D7639" s="18" t="s">
        <v>164</v>
      </c>
      <c r="E7639" s="18" t="s">
        <v>382</v>
      </c>
      <c r="F7639" s="18" t="s">
        <v>3860</v>
      </c>
      <c r="G7639" s="18">
        <v>312</v>
      </c>
      <c r="H7639" s="18">
        <v>4.47</v>
      </c>
      <c r="I7639" s="18">
        <v>5.16</v>
      </c>
      <c r="Q7639"/>
    </row>
    <row r="7640" spans="2:17" x14ac:dyDescent="0.25">
      <c r="B7640" s="18" t="s">
        <v>3839</v>
      </c>
      <c r="C7640" s="18" t="s">
        <v>8</v>
      </c>
      <c r="D7640" s="18" t="s">
        <v>164</v>
      </c>
      <c r="E7640" s="18" t="s">
        <v>382</v>
      </c>
      <c r="F7640" s="18" t="s">
        <v>3861</v>
      </c>
      <c r="G7640" s="18">
        <v>264</v>
      </c>
      <c r="H7640" s="18">
        <v>4.71</v>
      </c>
      <c r="I7640" s="18">
        <v>5.12</v>
      </c>
      <c r="Q7640"/>
    </row>
    <row r="7641" spans="2:17" x14ac:dyDescent="0.25">
      <c r="B7641" s="18" t="s">
        <v>3839</v>
      </c>
      <c r="C7641" s="18" t="s">
        <v>8</v>
      </c>
      <c r="D7641" s="18" t="s">
        <v>164</v>
      </c>
      <c r="E7641" s="18" t="s">
        <v>382</v>
      </c>
      <c r="F7641" s="18" t="s">
        <v>3648</v>
      </c>
      <c r="G7641" s="18">
        <v>648</v>
      </c>
      <c r="H7641" s="18">
        <v>4.87</v>
      </c>
      <c r="I7641" s="18">
        <v>5.03</v>
      </c>
      <c r="Q7641"/>
    </row>
    <row r="7642" spans="2:17" x14ac:dyDescent="0.25">
      <c r="B7642" s="18" t="s">
        <v>3839</v>
      </c>
      <c r="C7642" s="18" t="s">
        <v>8</v>
      </c>
      <c r="D7642" s="18" t="s">
        <v>164</v>
      </c>
      <c r="E7642" s="18" t="s">
        <v>382</v>
      </c>
      <c r="F7642" s="18" t="s">
        <v>3649</v>
      </c>
      <c r="G7642" s="18">
        <v>408</v>
      </c>
      <c r="H7642" s="18">
        <v>4.13</v>
      </c>
      <c r="I7642" s="18">
        <v>5.04</v>
      </c>
      <c r="Q7642"/>
    </row>
    <row r="7643" spans="2:17" x14ac:dyDescent="0.25">
      <c r="B7643" s="18" t="s">
        <v>3839</v>
      </c>
      <c r="C7643" s="18" t="s">
        <v>8</v>
      </c>
      <c r="D7643" s="18" t="s">
        <v>160</v>
      </c>
      <c r="E7643" s="18" t="s">
        <v>382</v>
      </c>
      <c r="F7643" s="18" t="s">
        <v>3650</v>
      </c>
      <c r="G7643" s="18">
        <v>48</v>
      </c>
      <c r="H7643" s="18">
        <v>1.1399999999999999</v>
      </c>
      <c r="I7643" s="18">
        <v>1.4</v>
      </c>
      <c r="Q7643"/>
    </row>
    <row r="7644" spans="2:17" x14ac:dyDescent="0.25">
      <c r="B7644" s="18" t="s">
        <v>3839</v>
      </c>
      <c r="C7644" s="18" t="s">
        <v>8</v>
      </c>
      <c r="D7644" s="18" t="s">
        <v>160</v>
      </c>
      <c r="E7644" s="18" t="s">
        <v>382</v>
      </c>
      <c r="F7644" s="18" t="s">
        <v>439</v>
      </c>
      <c r="G7644" s="18">
        <v>48</v>
      </c>
      <c r="H7644" s="18">
        <v>1.02</v>
      </c>
      <c r="I7644" s="18">
        <v>1.29</v>
      </c>
      <c r="Q7644"/>
    </row>
    <row r="7645" spans="2:17" x14ac:dyDescent="0.25">
      <c r="B7645" s="18" t="s">
        <v>3839</v>
      </c>
      <c r="C7645" s="18" t="s">
        <v>8</v>
      </c>
      <c r="D7645" s="18" t="s">
        <v>160</v>
      </c>
      <c r="E7645" s="18" t="s">
        <v>382</v>
      </c>
      <c r="F7645" s="18" t="s">
        <v>440</v>
      </c>
      <c r="G7645" s="18">
        <v>48</v>
      </c>
      <c r="H7645" s="18">
        <v>1.08</v>
      </c>
      <c r="I7645" s="18">
        <v>1.35</v>
      </c>
      <c r="Q7645"/>
    </row>
    <row r="7646" spans="2:17" x14ac:dyDescent="0.25">
      <c r="B7646" s="18" t="s">
        <v>3839</v>
      </c>
      <c r="C7646" s="18" t="s">
        <v>8</v>
      </c>
      <c r="D7646" s="18" t="s">
        <v>160</v>
      </c>
      <c r="E7646" s="18" t="s">
        <v>382</v>
      </c>
      <c r="F7646" s="18" t="s">
        <v>441</v>
      </c>
      <c r="G7646" s="18">
        <v>72</v>
      </c>
      <c r="H7646" s="18">
        <v>1.1100000000000001</v>
      </c>
      <c r="I7646" s="18">
        <v>1.39</v>
      </c>
      <c r="Q7646"/>
    </row>
    <row r="7647" spans="2:17" x14ac:dyDescent="0.25">
      <c r="B7647" s="18" t="s">
        <v>3839</v>
      </c>
      <c r="C7647" s="18" t="s">
        <v>8</v>
      </c>
      <c r="D7647" s="18" t="s">
        <v>160</v>
      </c>
      <c r="E7647" s="18" t="s">
        <v>382</v>
      </c>
      <c r="F7647" s="18" t="s">
        <v>442</v>
      </c>
      <c r="G7647" s="18">
        <v>48</v>
      </c>
      <c r="H7647" s="18">
        <v>1.17</v>
      </c>
      <c r="I7647" s="18">
        <v>1.25</v>
      </c>
      <c r="Q7647"/>
    </row>
    <row r="7648" spans="2:17" x14ac:dyDescent="0.25">
      <c r="B7648" s="18" t="s">
        <v>3839</v>
      </c>
      <c r="C7648" s="18" t="s">
        <v>8</v>
      </c>
      <c r="D7648" s="18" t="s">
        <v>160</v>
      </c>
      <c r="E7648" s="18" t="s">
        <v>382</v>
      </c>
      <c r="F7648" s="18" t="s">
        <v>443</v>
      </c>
      <c r="G7648" s="18">
        <v>60</v>
      </c>
      <c r="H7648" s="18">
        <v>1.1599999999999999</v>
      </c>
      <c r="I7648" s="18">
        <v>1.36</v>
      </c>
      <c r="Q7648"/>
    </row>
    <row r="7649" spans="2:17" x14ac:dyDescent="0.25">
      <c r="B7649" s="18" t="s">
        <v>3839</v>
      </c>
      <c r="C7649" s="18" t="s">
        <v>8</v>
      </c>
      <c r="D7649" s="18" t="s">
        <v>160</v>
      </c>
      <c r="E7649" s="18" t="s">
        <v>382</v>
      </c>
      <c r="F7649" s="18" t="s">
        <v>444</v>
      </c>
      <c r="G7649" s="18">
        <v>48</v>
      </c>
      <c r="H7649" s="18">
        <v>1.03</v>
      </c>
      <c r="I7649" s="18">
        <v>1.25</v>
      </c>
      <c r="Q7649"/>
    </row>
    <row r="7650" spans="2:17" x14ac:dyDescent="0.25">
      <c r="B7650" s="18" t="s">
        <v>3839</v>
      </c>
      <c r="C7650" s="18" t="s">
        <v>8</v>
      </c>
      <c r="D7650" s="18" t="s">
        <v>160</v>
      </c>
      <c r="E7650" s="18" t="s">
        <v>382</v>
      </c>
      <c r="F7650" s="18" t="s">
        <v>445</v>
      </c>
      <c r="G7650" s="18">
        <v>48</v>
      </c>
      <c r="H7650" s="18">
        <v>1.1100000000000001</v>
      </c>
      <c r="I7650" s="18">
        <v>1.39</v>
      </c>
      <c r="Q7650"/>
    </row>
    <row r="7651" spans="2:17" x14ac:dyDescent="0.25">
      <c r="B7651" s="18" t="s">
        <v>3839</v>
      </c>
      <c r="C7651" s="18" t="s">
        <v>8</v>
      </c>
      <c r="D7651" s="18" t="s">
        <v>160</v>
      </c>
      <c r="E7651" s="18" t="s">
        <v>382</v>
      </c>
      <c r="F7651" s="18" t="s">
        <v>3651</v>
      </c>
      <c r="G7651" s="18">
        <v>72</v>
      </c>
      <c r="H7651" s="18">
        <v>1.0900000000000001</v>
      </c>
      <c r="I7651" s="18">
        <v>1.37</v>
      </c>
      <c r="Q7651"/>
    </row>
    <row r="7652" spans="2:17" x14ac:dyDescent="0.25">
      <c r="B7652" s="18" t="s">
        <v>3839</v>
      </c>
      <c r="C7652" s="18" t="s">
        <v>8</v>
      </c>
      <c r="D7652" s="18" t="s">
        <v>160</v>
      </c>
      <c r="E7652" s="18" t="s">
        <v>382</v>
      </c>
      <c r="F7652" s="18" t="s">
        <v>446</v>
      </c>
      <c r="G7652" s="18">
        <v>48</v>
      </c>
      <c r="H7652" s="18">
        <v>1.1200000000000001</v>
      </c>
      <c r="I7652" s="18">
        <v>1.23</v>
      </c>
      <c r="Q7652"/>
    </row>
    <row r="7653" spans="2:17" x14ac:dyDescent="0.25">
      <c r="B7653" s="18" t="s">
        <v>3839</v>
      </c>
      <c r="C7653" s="18" t="s">
        <v>8</v>
      </c>
      <c r="D7653" s="18" t="s">
        <v>160</v>
      </c>
      <c r="E7653" s="18" t="s">
        <v>382</v>
      </c>
      <c r="F7653" s="18" t="s">
        <v>447</v>
      </c>
      <c r="G7653" s="18">
        <v>60</v>
      </c>
      <c r="H7653" s="18">
        <v>1.03</v>
      </c>
      <c r="I7653" s="18">
        <v>1.37</v>
      </c>
      <c r="Q7653"/>
    </row>
    <row r="7654" spans="2:17" x14ac:dyDescent="0.25">
      <c r="B7654" s="18" t="s">
        <v>3839</v>
      </c>
      <c r="C7654" s="18" t="s">
        <v>8</v>
      </c>
      <c r="D7654" s="18" t="s">
        <v>160</v>
      </c>
      <c r="E7654" s="18" t="s">
        <v>382</v>
      </c>
      <c r="F7654" s="18" t="s">
        <v>448</v>
      </c>
      <c r="G7654" s="18">
        <v>60</v>
      </c>
      <c r="H7654" s="18">
        <v>1.18</v>
      </c>
      <c r="I7654" s="18">
        <v>1.2</v>
      </c>
      <c r="Q7654"/>
    </row>
    <row r="7655" spans="2:17" x14ac:dyDescent="0.25">
      <c r="B7655" s="18" t="s">
        <v>3839</v>
      </c>
      <c r="C7655" s="18" t="s">
        <v>8</v>
      </c>
      <c r="D7655" s="18" t="s">
        <v>160</v>
      </c>
      <c r="E7655" s="18" t="s">
        <v>382</v>
      </c>
      <c r="F7655" s="18" t="s">
        <v>3862</v>
      </c>
      <c r="G7655" s="18">
        <v>60</v>
      </c>
      <c r="H7655" s="18">
        <v>1.19</v>
      </c>
      <c r="I7655" s="18">
        <v>1.24</v>
      </c>
      <c r="Q7655"/>
    </row>
    <row r="7656" spans="2:17" x14ac:dyDescent="0.25">
      <c r="B7656" s="18" t="s">
        <v>3839</v>
      </c>
      <c r="C7656" s="18" t="s">
        <v>8</v>
      </c>
      <c r="D7656" s="18" t="s">
        <v>160</v>
      </c>
      <c r="E7656" s="18" t="s">
        <v>382</v>
      </c>
      <c r="F7656" s="18" t="s">
        <v>449</v>
      </c>
      <c r="G7656" s="18">
        <v>48</v>
      </c>
      <c r="H7656" s="18">
        <v>1.2</v>
      </c>
      <c r="I7656" s="18">
        <v>1.25</v>
      </c>
      <c r="Q7656"/>
    </row>
    <row r="7657" spans="2:17" x14ac:dyDescent="0.25">
      <c r="B7657" s="18" t="s">
        <v>3839</v>
      </c>
      <c r="C7657" s="18" t="s">
        <v>8</v>
      </c>
      <c r="D7657" s="18" t="s">
        <v>266</v>
      </c>
      <c r="E7657" s="18" t="s">
        <v>450</v>
      </c>
      <c r="F7657" s="18" t="s">
        <v>451</v>
      </c>
      <c r="G7657" s="18">
        <v>1248</v>
      </c>
      <c r="H7657" s="18">
        <v>2.62</v>
      </c>
      <c r="I7657" s="18">
        <v>3.65</v>
      </c>
      <c r="Q7657"/>
    </row>
    <row r="7658" spans="2:17" x14ac:dyDescent="0.25">
      <c r="B7658" s="18" t="s">
        <v>3839</v>
      </c>
      <c r="C7658" s="18" t="s">
        <v>8</v>
      </c>
      <c r="D7658" s="18" t="s">
        <v>266</v>
      </c>
      <c r="E7658" s="18" t="s">
        <v>450</v>
      </c>
      <c r="F7658" s="18" t="s">
        <v>452</v>
      </c>
      <c r="G7658" s="18">
        <v>1428</v>
      </c>
      <c r="H7658" s="18">
        <v>2.86</v>
      </c>
      <c r="I7658" s="18">
        <v>3.97</v>
      </c>
      <c r="Q7658"/>
    </row>
    <row r="7659" spans="2:17" x14ac:dyDescent="0.25">
      <c r="B7659" s="18" t="s">
        <v>3839</v>
      </c>
      <c r="C7659" s="18" t="s">
        <v>8</v>
      </c>
      <c r="D7659" s="18" t="s">
        <v>266</v>
      </c>
      <c r="E7659" s="18" t="s">
        <v>450</v>
      </c>
      <c r="F7659" s="18" t="s">
        <v>453</v>
      </c>
      <c r="G7659" s="18">
        <v>1284</v>
      </c>
      <c r="H7659" s="18">
        <v>2.89</v>
      </c>
      <c r="I7659" s="18">
        <v>3.8</v>
      </c>
      <c r="Q7659"/>
    </row>
    <row r="7660" spans="2:17" x14ac:dyDescent="0.25">
      <c r="B7660" s="18" t="s">
        <v>3839</v>
      </c>
      <c r="C7660" s="18" t="s">
        <v>8</v>
      </c>
      <c r="D7660" s="18" t="s">
        <v>266</v>
      </c>
      <c r="E7660" s="18" t="s">
        <v>450</v>
      </c>
      <c r="F7660" s="18" t="s">
        <v>454</v>
      </c>
      <c r="G7660" s="18">
        <v>1236</v>
      </c>
      <c r="H7660" s="18">
        <v>2.98</v>
      </c>
      <c r="I7660" s="18">
        <v>3.47</v>
      </c>
      <c r="Q7660"/>
    </row>
    <row r="7661" spans="2:17" x14ac:dyDescent="0.25">
      <c r="B7661" s="18" t="s">
        <v>3839</v>
      </c>
      <c r="C7661" s="18" t="s">
        <v>8</v>
      </c>
      <c r="D7661" s="18" t="s">
        <v>266</v>
      </c>
      <c r="E7661" s="18" t="s">
        <v>450</v>
      </c>
      <c r="F7661" s="18" t="s">
        <v>455</v>
      </c>
      <c r="G7661" s="18">
        <v>1356</v>
      </c>
      <c r="H7661" s="18">
        <v>2.5</v>
      </c>
      <c r="I7661" s="18">
        <v>3.78</v>
      </c>
      <c r="Q7661"/>
    </row>
    <row r="7662" spans="2:17" x14ac:dyDescent="0.25">
      <c r="B7662" s="18" t="s">
        <v>3839</v>
      </c>
      <c r="C7662" s="18" t="s">
        <v>8</v>
      </c>
      <c r="D7662" s="18" t="s">
        <v>266</v>
      </c>
      <c r="E7662" s="18" t="s">
        <v>450</v>
      </c>
      <c r="F7662" s="18" t="s">
        <v>456</v>
      </c>
      <c r="G7662" s="18">
        <v>1980</v>
      </c>
      <c r="H7662" s="18">
        <v>2.33</v>
      </c>
      <c r="I7662" s="18">
        <v>3.49</v>
      </c>
      <c r="Q7662"/>
    </row>
    <row r="7663" spans="2:17" x14ac:dyDescent="0.25">
      <c r="B7663" s="18" t="s">
        <v>3839</v>
      </c>
      <c r="C7663" s="18" t="s">
        <v>8</v>
      </c>
      <c r="D7663" s="18" t="s">
        <v>266</v>
      </c>
      <c r="E7663" s="18" t="s">
        <v>450</v>
      </c>
      <c r="F7663" s="18" t="s">
        <v>457</v>
      </c>
      <c r="G7663" s="18">
        <v>2088</v>
      </c>
      <c r="H7663" s="18">
        <v>2.7</v>
      </c>
      <c r="I7663" s="18">
        <v>3.39</v>
      </c>
      <c r="Q7663"/>
    </row>
    <row r="7664" spans="2:17" x14ac:dyDescent="0.25">
      <c r="B7664" s="18" t="s">
        <v>3839</v>
      </c>
      <c r="C7664" s="18" t="s">
        <v>8</v>
      </c>
      <c r="D7664" s="18" t="s">
        <v>266</v>
      </c>
      <c r="E7664" s="18" t="s">
        <v>450</v>
      </c>
      <c r="F7664" s="18" t="s">
        <v>458</v>
      </c>
      <c r="G7664" s="18">
        <v>1980</v>
      </c>
      <c r="H7664" s="18">
        <v>2.58</v>
      </c>
      <c r="I7664" s="18">
        <v>3.86</v>
      </c>
      <c r="Q7664"/>
    </row>
    <row r="7665" spans="2:17" x14ac:dyDescent="0.25">
      <c r="B7665" s="18" t="s">
        <v>3839</v>
      </c>
      <c r="C7665" s="18" t="s">
        <v>8</v>
      </c>
      <c r="D7665" s="18" t="s">
        <v>266</v>
      </c>
      <c r="E7665" s="18" t="s">
        <v>450</v>
      </c>
      <c r="F7665" s="18" t="s">
        <v>459</v>
      </c>
      <c r="G7665" s="18">
        <v>2232</v>
      </c>
      <c r="H7665" s="18">
        <v>2.64</v>
      </c>
      <c r="I7665" s="18">
        <v>3.79</v>
      </c>
      <c r="Q7665"/>
    </row>
    <row r="7666" spans="2:17" x14ac:dyDescent="0.25">
      <c r="B7666" s="18" t="s">
        <v>3839</v>
      </c>
      <c r="C7666" s="18" t="s">
        <v>8</v>
      </c>
      <c r="D7666" s="18" t="s">
        <v>266</v>
      </c>
      <c r="E7666" s="18" t="s">
        <v>450</v>
      </c>
      <c r="F7666" s="18" t="s">
        <v>460</v>
      </c>
      <c r="G7666" s="18">
        <v>1380</v>
      </c>
      <c r="H7666" s="18">
        <v>2.69</v>
      </c>
      <c r="I7666" s="18">
        <v>3.39</v>
      </c>
      <c r="Q7666"/>
    </row>
    <row r="7667" spans="2:17" x14ac:dyDescent="0.25">
      <c r="B7667" s="18" t="s">
        <v>3839</v>
      </c>
      <c r="C7667" s="18" t="s">
        <v>8</v>
      </c>
      <c r="D7667" s="18" t="s">
        <v>266</v>
      </c>
      <c r="E7667" s="18" t="s">
        <v>450</v>
      </c>
      <c r="F7667" s="18" t="s">
        <v>461</v>
      </c>
      <c r="G7667" s="18">
        <v>1980</v>
      </c>
      <c r="H7667" s="18">
        <v>2.38</v>
      </c>
      <c r="I7667" s="18">
        <v>3.67</v>
      </c>
      <c r="Q7667"/>
    </row>
    <row r="7668" spans="2:17" x14ac:dyDescent="0.25">
      <c r="B7668" s="18" t="s">
        <v>3839</v>
      </c>
      <c r="C7668" s="18" t="s">
        <v>8</v>
      </c>
      <c r="D7668" s="18" t="s">
        <v>266</v>
      </c>
      <c r="E7668" s="18" t="s">
        <v>450</v>
      </c>
      <c r="F7668" s="18" t="s">
        <v>462</v>
      </c>
      <c r="G7668" s="18">
        <v>1632</v>
      </c>
      <c r="H7668" s="18">
        <v>2.91</v>
      </c>
      <c r="I7668" s="18">
        <v>3.56</v>
      </c>
      <c r="Q7668"/>
    </row>
    <row r="7669" spans="2:17" x14ac:dyDescent="0.25">
      <c r="B7669" s="18" t="s">
        <v>3839</v>
      </c>
      <c r="C7669" s="18" t="s">
        <v>8</v>
      </c>
      <c r="D7669" s="18" t="s">
        <v>266</v>
      </c>
      <c r="E7669" s="18" t="s">
        <v>450</v>
      </c>
      <c r="F7669" s="18" t="s">
        <v>463</v>
      </c>
      <c r="G7669" s="18">
        <v>1788</v>
      </c>
      <c r="H7669" s="18">
        <v>2.3199999999999998</v>
      </c>
      <c r="I7669" s="18">
        <v>3.45</v>
      </c>
      <c r="Q7669"/>
    </row>
    <row r="7670" spans="2:17" x14ac:dyDescent="0.25">
      <c r="B7670" s="18" t="s">
        <v>3839</v>
      </c>
      <c r="C7670" s="18" t="s">
        <v>8</v>
      </c>
      <c r="D7670" s="18" t="s">
        <v>266</v>
      </c>
      <c r="E7670" s="18" t="s">
        <v>450</v>
      </c>
      <c r="F7670" s="18" t="s">
        <v>464</v>
      </c>
      <c r="G7670" s="18">
        <v>2196</v>
      </c>
      <c r="H7670" s="18">
        <v>2.66</v>
      </c>
      <c r="I7670" s="18">
        <v>3.48</v>
      </c>
      <c r="Q7670"/>
    </row>
    <row r="7671" spans="2:17" x14ac:dyDescent="0.25">
      <c r="B7671" s="18" t="s">
        <v>3839</v>
      </c>
      <c r="C7671" s="18" t="s">
        <v>8</v>
      </c>
      <c r="D7671" s="18" t="s">
        <v>266</v>
      </c>
      <c r="E7671" s="18" t="s">
        <v>450</v>
      </c>
      <c r="F7671" s="18" t="s">
        <v>465</v>
      </c>
      <c r="G7671" s="18">
        <v>1260</v>
      </c>
      <c r="H7671" s="18">
        <v>2.73</v>
      </c>
      <c r="I7671" s="18">
        <v>3.43</v>
      </c>
      <c r="Q7671"/>
    </row>
    <row r="7672" spans="2:17" x14ac:dyDescent="0.25">
      <c r="B7672" s="18" t="s">
        <v>3839</v>
      </c>
      <c r="C7672" s="18" t="s">
        <v>8</v>
      </c>
      <c r="D7672" s="18" t="s">
        <v>94</v>
      </c>
      <c r="E7672" s="18" t="s">
        <v>466</v>
      </c>
      <c r="F7672" s="18" t="s">
        <v>467</v>
      </c>
      <c r="G7672" s="18">
        <v>7296</v>
      </c>
      <c r="H7672" s="18">
        <v>0.43</v>
      </c>
      <c r="I7672" s="18">
        <v>1.02</v>
      </c>
      <c r="Q7672"/>
    </row>
    <row r="7673" spans="2:17" x14ac:dyDescent="0.25">
      <c r="B7673" s="18" t="s">
        <v>3839</v>
      </c>
      <c r="C7673" s="18" t="s">
        <v>8</v>
      </c>
      <c r="D7673" s="18" t="s">
        <v>94</v>
      </c>
      <c r="E7673" s="18" t="s">
        <v>466</v>
      </c>
      <c r="F7673" s="18" t="s">
        <v>468</v>
      </c>
      <c r="G7673" s="18">
        <v>8748</v>
      </c>
      <c r="H7673" s="18">
        <v>1.01</v>
      </c>
      <c r="I7673" s="18">
        <v>1.1599999999999999</v>
      </c>
      <c r="Q7673"/>
    </row>
    <row r="7674" spans="2:17" x14ac:dyDescent="0.25">
      <c r="B7674" s="18" t="s">
        <v>3839</v>
      </c>
      <c r="C7674" s="18" t="s">
        <v>8</v>
      </c>
      <c r="D7674" s="18" t="s">
        <v>94</v>
      </c>
      <c r="E7674" s="18" t="s">
        <v>466</v>
      </c>
      <c r="F7674" s="18" t="s">
        <v>469</v>
      </c>
      <c r="G7674" s="18">
        <v>9468</v>
      </c>
      <c r="H7674" s="18">
        <v>0.81</v>
      </c>
      <c r="I7674" s="18">
        <v>1.17</v>
      </c>
      <c r="Q7674"/>
    </row>
    <row r="7675" spans="2:17" x14ac:dyDescent="0.25">
      <c r="B7675" s="18" t="s">
        <v>3839</v>
      </c>
      <c r="C7675" s="18" t="s">
        <v>8</v>
      </c>
      <c r="D7675" s="18" t="s">
        <v>94</v>
      </c>
      <c r="E7675" s="18" t="s">
        <v>466</v>
      </c>
      <c r="F7675" s="18" t="s">
        <v>470</v>
      </c>
      <c r="G7675" s="18">
        <v>6156</v>
      </c>
      <c r="H7675" s="18">
        <v>0.71</v>
      </c>
      <c r="I7675" s="18">
        <v>1.02</v>
      </c>
      <c r="Q7675"/>
    </row>
    <row r="7676" spans="2:17" x14ac:dyDescent="0.25">
      <c r="B7676" s="18" t="s">
        <v>3839</v>
      </c>
      <c r="C7676" s="18" t="s">
        <v>8</v>
      </c>
      <c r="D7676" s="18" t="s">
        <v>94</v>
      </c>
      <c r="E7676" s="18" t="s">
        <v>466</v>
      </c>
      <c r="F7676" s="18" t="s">
        <v>471</v>
      </c>
      <c r="G7676" s="18">
        <v>8760</v>
      </c>
      <c r="H7676" s="18">
        <v>0.67</v>
      </c>
      <c r="I7676" s="18">
        <v>1</v>
      </c>
      <c r="Q7676"/>
    </row>
    <row r="7677" spans="2:17" x14ac:dyDescent="0.25">
      <c r="B7677" s="18" t="s">
        <v>3839</v>
      </c>
      <c r="C7677" s="18" t="s">
        <v>8</v>
      </c>
      <c r="D7677" s="18" t="s">
        <v>94</v>
      </c>
      <c r="E7677" s="18" t="s">
        <v>466</v>
      </c>
      <c r="F7677" s="18" t="s">
        <v>472</v>
      </c>
      <c r="G7677" s="18">
        <v>9492</v>
      </c>
      <c r="H7677" s="18">
        <v>0.52</v>
      </c>
      <c r="I7677" s="18">
        <v>0.93</v>
      </c>
      <c r="Q7677"/>
    </row>
    <row r="7678" spans="2:17" x14ac:dyDescent="0.25">
      <c r="B7678" s="18" t="s">
        <v>3839</v>
      </c>
      <c r="C7678" s="18" t="s">
        <v>8</v>
      </c>
      <c r="D7678" s="18" t="s">
        <v>94</v>
      </c>
      <c r="E7678" s="18" t="s">
        <v>466</v>
      </c>
      <c r="F7678" s="18" t="s">
        <v>473</v>
      </c>
      <c r="G7678" s="18">
        <v>7824</v>
      </c>
      <c r="H7678" s="18">
        <v>0.7</v>
      </c>
      <c r="I7678" s="18">
        <v>1.1000000000000001</v>
      </c>
      <c r="Q7678"/>
    </row>
    <row r="7679" spans="2:17" x14ac:dyDescent="0.25">
      <c r="B7679" s="18" t="s">
        <v>3839</v>
      </c>
      <c r="C7679" s="18" t="s">
        <v>8</v>
      </c>
      <c r="D7679" s="18" t="s">
        <v>94</v>
      </c>
      <c r="E7679" s="18" t="s">
        <v>466</v>
      </c>
      <c r="F7679" s="18" t="s">
        <v>474</v>
      </c>
      <c r="G7679" s="18">
        <v>7764</v>
      </c>
      <c r="H7679" s="18">
        <v>0.59</v>
      </c>
      <c r="I7679" s="18">
        <v>1.06</v>
      </c>
      <c r="Q7679"/>
    </row>
    <row r="7680" spans="2:17" x14ac:dyDescent="0.25">
      <c r="B7680" s="18" t="s">
        <v>3839</v>
      </c>
      <c r="C7680" s="18" t="s">
        <v>8</v>
      </c>
      <c r="D7680" s="18" t="s">
        <v>94</v>
      </c>
      <c r="E7680" s="18" t="s">
        <v>466</v>
      </c>
      <c r="F7680" s="18" t="s">
        <v>475</v>
      </c>
      <c r="G7680" s="18">
        <v>6120</v>
      </c>
      <c r="H7680" s="18">
        <v>0.8</v>
      </c>
      <c r="I7680" s="18">
        <v>1.07</v>
      </c>
      <c r="Q7680"/>
    </row>
    <row r="7681" spans="2:17" x14ac:dyDescent="0.25">
      <c r="B7681" s="18" t="s">
        <v>3839</v>
      </c>
      <c r="C7681" s="18" t="s">
        <v>8</v>
      </c>
      <c r="D7681" s="18" t="s">
        <v>94</v>
      </c>
      <c r="E7681" s="18" t="s">
        <v>466</v>
      </c>
      <c r="F7681" s="18" t="s">
        <v>476</v>
      </c>
      <c r="G7681" s="18">
        <v>8184</v>
      </c>
      <c r="H7681" s="18">
        <v>0.76</v>
      </c>
      <c r="I7681" s="18">
        <v>1.0900000000000001</v>
      </c>
      <c r="Q7681"/>
    </row>
    <row r="7682" spans="2:17" x14ac:dyDescent="0.25">
      <c r="B7682" s="18" t="s">
        <v>3839</v>
      </c>
      <c r="C7682" s="18" t="s">
        <v>8</v>
      </c>
      <c r="D7682" s="18" t="s">
        <v>94</v>
      </c>
      <c r="E7682" s="18" t="s">
        <v>466</v>
      </c>
      <c r="F7682" s="18" t="s">
        <v>477</v>
      </c>
      <c r="G7682" s="18">
        <v>4836</v>
      </c>
      <c r="H7682" s="18">
        <v>0.57999999999999996</v>
      </c>
      <c r="I7682" s="18">
        <v>1.1200000000000001</v>
      </c>
      <c r="Q7682"/>
    </row>
    <row r="7683" spans="2:17" x14ac:dyDescent="0.25">
      <c r="B7683" s="18" t="s">
        <v>3839</v>
      </c>
      <c r="C7683" s="18" t="s">
        <v>8</v>
      </c>
      <c r="D7683" s="18" t="s">
        <v>94</v>
      </c>
      <c r="E7683" s="18" t="s">
        <v>466</v>
      </c>
      <c r="F7683" s="18" t="s">
        <v>478</v>
      </c>
      <c r="G7683" s="18">
        <v>6600</v>
      </c>
      <c r="H7683" s="18">
        <v>0.47</v>
      </c>
      <c r="I7683" s="18">
        <v>1.1599999999999999</v>
      </c>
      <c r="Q7683"/>
    </row>
    <row r="7684" spans="2:17" x14ac:dyDescent="0.25">
      <c r="B7684" s="18" t="s">
        <v>3839</v>
      </c>
      <c r="C7684" s="18" t="s">
        <v>8</v>
      </c>
      <c r="D7684" s="18" t="s">
        <v>94</v>
      </c>
      <c r="E7684" s="18" t="s">
        <v>466</v>
      </c>
      <c r="F7684" s="18" t="s">
        <v>479</v>
      </c>
      <c r="G7684" s="18">
        <v>8136</v>
      </c>
      <c r="H7684" s="18">
        <v>1.2</v>
      </c>
      <c r="I7684" s="18">
        <v>0.95</v>
      </c>
      <c r="Q7684"/>
    </row>
    <row r="7685" spans="2:17" x14ac:dyDescent="0.25">
      <c r="B7685" s="18" t="s">
        <v>3839</v>
      </c>
      <c r="C7685" s="18" t="s">
        <v>8</v>
      </c>
      <c r="D7685" s="18" t="s">
        <v>94</v>
      </c>
      <c r="E7685" s="18" t="s">
        <v>466</v>
      </c>
      <c r="F7685" s="18" t="s">
        <v>480</v>
      </c>
      <c r="G7685" s="18">
        <v>7392</v>
      </c>
      <c r="H7685" s="18">
        <v>0.71</v>
      </c>
      <c r="I7685" s="18">
        <v>1.01</v>
      </c>
      <c r="Q7685"/>
    </row>
    <row r="7686" spans="2:17" x14ac:dyDescent="0.25">
      <c r="B7686" s="18" t="s">
        <v>3839</v>
      </c>
      <c r="C7686" s="18" t="s">
        <v>8</v>
      </c>
      <c r="D7686" s="18" t="s">
        <v>94</v>
      </c>
      <c r="E7686" s="18" t="s">
        <v>466</v>
      </c>
      <c r="F7686" s="18" t="s">
        <v>481</v>
      </c>
      <c r="G7686" s="18">
        <v>6996</v>
      </c>
      <c r="H7686" s="18">
        <v>1.19</v>
      </c>
      <c r="I7686" s="18">
        <v>1.01</v>
      </c>
      <c r="Q7686"/>
    </row>
    <row r="7687" spans="2:17" x14ac:dyDescent="0.25">
      <c r="B7687" s="18" t="s">
        <v>3839</v>
      </c>
      <c r="C7687" s="18" t="s">
        <v>8</v>
      </c>
      <c r="D7687" s="18" t="s">
        <v>94</v>
      </c>
      <c r="E7687" s="18" t="s">
        <v>466</v>
      </c>
      <c r="F7687" s="18" t="s">
        <v>482</v>
      </c>
      <c r="G7687" s="18">
        <v>6372</v>
      </c>
      <c r="H7687" s="18">
        <v>0.55000000000000004</v>
      </c>
      <c r="I7687" s="18">
        <v>0.9</v>
      </c>
      <c r="Q7687"/>
    </row>
    <row r="7688" spans="2:17" x14ac:dyDescent="0.25">
      <c r="B7688" s="18" t="s">
        <v>3839</v>
      </c>
      <c r="C7688" s="18" t="s">
        <v>8</v>
      </c>
      <c r="D7688" s="18" t="s">
        <v>94</v>
      </c>
      <c r="E7688" s="18" t="s">
        <v>466</v>
      </c>
      <c r="F7688" s="18" t="s">
        <v>483</v>
      </c>
      <c r="G7688" s="18">
        <v>5292</v>
      </c>
      <c r="H7688" s="18">
        <v>0.42</v>
      </c>
      <c r="I7688" s="18">
        <v>1.19</v>
      </c>
      <c r="Q7688"/>
    </row>
    <row r="7689" spans="2:17" x14ac:dyDescent="0.25">
      <c r="B7689" s="18" t="s">
        <v>3839</v>
      </c>
      <c r="C7689" s="18" t="s">
        <v>8</v>
      </c>
      <c r="D7689" s="18" t="s">
        <v>94</v>
      </c>
      <c r="E7689" s="18" t="s">
        <v>466</v>
      </c>
      <c r="F7689" s="18" t="s">
        <v>484</v>
      </c>
      <c r="G7689" s="18">
        <v>5988</v>
      </c>
      <c r="H7689" s="18">
        <v>0.86</v>
      </c>
      <c r="I7689" s="18">
        <v>1.1000000000000001</v>
      </c>
      <c r="Q7689"/>
    </row>
    <row r="7690" spans="2:17" x14ac:dyDescent="0.25">
      <c r="B7690" s="18" t="s">
        <v>3839</v>
      </c>
      <c r="C7690" s="18" t="s">
        <v>8</v>
      </c>
      <c r="D7690" s="18" t="s">
        <v>94</v>
      </c>
      <c r="E7690" s="18" t="s">
        <v>466</v>
      </c>
      <c r="F7690" s="18" t="s">
        <v>485</v>
      </c>
      <c r="G7690" s="18">
        <v>7104</v>
      </c>
      <c r="H7690" s="18">
        <v>0.84</v>
      </c>
      <c r="I7690" s="18">
        <v>1.18</v>
      </c>
      <c r="Q7690"/>
    </row>
    <row r="7691" spans="2:17" x14ac:dyDescent="0.25">
      <c r="B7691" s="18" t="s">
        <v>3839</v>
      </c>
      <c r="C7691" s="18" t="s">
        <v>8</v>
      </c>
      <c r="D7691" s="18" t="s">
        <v>94</v>
      </c>
      <c r="E7691" s="18" t="s">
        <v>466</v>
      </c>
      <c r="F7691" s="18" t="s">
        <v>486</v>
      </c>
      <c r="G7691" s="18">
        <v>7392</v>
      </c>
      <c r="H7691" s="18">
        <v>0.47</v>
      </c>
      <c r="I7691" s="18">
        <v>1.19</v>
      </c>
      <c r="Q7691"/>
    </row>
    <row r="7692" spans="2:17" x14ac:dyDescent="0.25">
      <c r="B7692" s="18" t="s">
        <v>3839</v>
      </c>
      <c r="C7692" s="18" t="s">
        <v>8</v>
      </c>
      <c r="D7692" s="18" t="s">
        <v>94</v>
      </c>
      <c r="E7692" s="18" t="s">
        <v>466</v>
      </c>
      <c r="F7692" s="18" t="s">
        <v>487</v>
      </c>
      <c r="G7692" s="18">
        <v>9564</v>
      </c>
      <c r="H7692" s="18">
        <v>1.03</v>
      </c>
      <c r="I7692" s="18">
        <v>1.17</v>
      </c>
      <c r="Q7692"/>
    </row>
    <row r="7693" spans="2:17" x14ac:dyDescent="0.25">
      <c r="B7693" s="18" t="s">
        <v>3839</v>
      </c>
      <c r="C7693" s="18" t="s">
        <v>8</v>
      </c>
      <c r="D7693" s="18" t="s">
        <v>94</v>
      </c>
      <c r="E7693" s="18" t="s">
        <v>466</v>
      </c>
      <c r="F7693" s="18" t="s">
        <v>488</v>
      </c>
      <c r="G7693" s="18">
        <v>5352</v>
      </c>
      <c r="H7693" s="18">
        <v>0.53</v>
      </c>
      <c r="I7693" s="18">
        <v>0.93</v>
      </c>
      <c r="Q7693"/>
    </row>
    <row r="7694" spans="2:17" x14ac:dyDescent="0.25">
      <c r="B7694" s="18" t="s">
        <v>3839</v>
      </c>
      <c r="C7694" s="18" t="s">
        <v>8</v>
      </c>
      <c r="D7694" s="18" t="s">
        <v>94</v>
      </c>
      <c r="E7694" s="18" t="s">
        <v>466</v>
      </c>
      <c r="F7694" s="18" t="s">
        <v>489</v>
      </c>
      <c r="G7694" s="18">
        <v>7584</v>
      </c>
      <c r="H7694" s="18">
        <v>1.07</v>
      </c>
      <c r="I7694" s="18">
        <v>0.91</v>
      </c>
      <c r="Q7694"/>
    </row>
    <row r="7695" spans="2:17" x14ac:dyDescent="0.25">
      <c r="B7695" s="18" t="s">
        <v>3839</v>
      </c>
      <c r="C7695" s="18" t="s">
        <v>8</v>
      </c>
      <c r="D7695" s="18" t="s">
        <v>94</v>
      </c>
      <c r="E7695" s="18" t="s">
        <v>466</v>
      </c>
      <c r="F7695" s="18" t="s">
        <v>490</v>
      </c>
      <c r="G7695" s="18">
        <v>7488</v>
      </c>
      <c r="H7695" s="18">
        <v>0.69</v>
      </c>
      <c r="I7695" s="18">
        <v>1.0900000000000001</v>
      </c>
      <c r="Q7695"/>
    </row>
    <row r="7696" spans="2:17" x14ac:dyDescent="0.25">
      <c r="B7696" s="18" t="s">
        <v>3839</v>
      </c>
      <c r="C7696" s="18" t="s">
        <v>8</v>
      </c>
      <c r="D7696" s="18" t="s">
        <v>94</v>
      </c>
      <c r="E7696" s="18" t="s">
        <v>466</v>
      </c>
      <c r="F7696" s="18" t="s">
        <v>491</v>
      </c>
      <c r="G7696" s="18">
        <v>7620</v>
      </c>
      <c r="H7696" s="18">
        <v>0.83</v>
      </c>
      <c r="I7696" s="18">
        <v>1.02</v>
      </c>
      <c r="Q7696"/>
    </row>
    <row r="7697" spans="2:17" x14ac:dyDescent="0.25">
      <c r="B7697" s="18" t="s">
        <v>3839</v>
      </c>
      <c r="C7697" s="18" t="s">
        <v>8</v>
      </c>
      <c r="D7697" s="18" t="s">
        <v>94</v>
      </c>
      <c r="E7697" s="18" t="s">
        <v>466</v>
      </c>
      <c r="F7697" s="18" t="s">
        <v>492</v>
      </c>
      <c r="G7697" s="18">
        <v>9576</v>
      </c>
      <c r="H7697" s="18">
        <v>0.52</v>
      </c>
      <c r="I7697" s="18">
        <v>0.91</v>
      </c>
      <c r="Q7697"/>
    </row>
    <row r="7698" spans="2:17" x14ac:dyDescent="0.25">
      <c r="B7698" s="18" t="s">
        <v>3839</v>
      </c>
      <c r="C7698" s="18" t="s">
        <v>8</v>
      </c>
      <c r="D7698" s="18" t="s">
        <v>94</v>
      </c>
      <c r="E7698" s="18" t="s">
        <v>466</v>
      </c>
      <c r="F7698" s="18" t="s">
        <v>493</v>
      </c>
      <c r="G7698" s="18">
        <v>8640</v>
      </c>
      <c r="H7698" s="18">
        <v>0.52</v>
      </c>
      <c r="I7698" s="18">
        <v>1.19</v>
      </c>
      <c r="Q7698"/>
    </row>
    <row r="7699" spans="2:17" x14ac:dyDescent="0.25">
      <c r="B7699" s="18" t="s">
        <v>3839</v>
      </c>
      <c r="C7699" s="18" t="s">
        <v>8</v>
      </c>
      <c r="D7699" s="18" t="s">
        <v>94</v>
      </c>
      <c r="E7699" s="18" t="s">
        <v>466</v>
      </c>
      <c r="F7699" s="18" t="s">
        <v>494</v>
      </c>
      <c r="G7699" s="18">
        <v>8748</v>
      </c>
      <c r="H7699" s="18">
        <v>0.78</v>
      </c>
      <c r="I7699" s="18">
        <v>1.1499999999999999</v>
      </c>
      <c r="Q7699"/>
    </row>
    <row r="7700" spans="2:17" x14ac:dyDescent="0.25">
      <c r="B7700" s="18" t="s">
        <v>3839</v>
      </c>
      <c r="C7700" s="18" t="s">
        <v>8</v>
      </c>
      <c r="D7700" s="18" t="s">
        <v>94</v>
      </c>
      <c r="E7700" s="18" t="s">
        <v>466</v>
      </c>
      <c r="F7700" s="18" t="s">
        <v>495</v>
      </c>
      <c r="G7700" s="18">
        <v>8412</v>
      </c>
      <c r="H7700" s="18">
        <v>0.5</v>
      </c>
      <c r="I7700" s="18">
        <v>0.91</v>
      </c>
      <c r="Q7700"/>
    </row>
    <row r="7701" spans="2:17" x14ac:dyDescent="0.25">
      <c r="B7701" s="18" t="s">
        <v>3839</v>
      </c>
      <c r="C7701" s="18" t="s">
        <v>8</v>
      </c>
      <c r="D7701" s="18" t="s">
        <v>94</v>
      </c>
      <c r="E7701" s="18" t="s">
        <v>466</v>
      </c>
      <c r="F7701" s="18" t="s">
        <v>496</v>
      </c>
      <c r="G7701" s="18">
        <v>6840</v>
      </c>
      <c r="H7701" s="18">
        <v>1.1299999999999999</v>
      </c>
      <c r="I7701" s="18">
        <v>1.19</v>
      </c>
      <c r="Q7701"/>
    </row>
    <row r="7702" spans="2:17" x14ac:dyDescent="0.25">
      <c r="B7702" s="18" t="s">
        <v>3839</v>
      </c>
      <c r="C7702" s="18" t="s">
        <v>8</v>
      </c>
      <c r="D7702" s="18" t="s">
        <v>94</v>
      </c>
      <c r="E7702" s="18" t="s">
        <v>466</v>
      </c>
      <c r="F7702" s="18" t="s">
        <v>497</v>
      </c>
      <c r="G7702" s="18">
        <v>9492</v>
      </c>
      <c r="H7702" s="18">
        <v>0.6</v>
      </c>
      <c r="I7702" s="18">
        <v>0.98</v>
      </c>
      <c r="Q7702"/>
    </row>
    <row r="7703" spans="2:17" x14ac:dyDescent="0.25">
      <c r="B7703" s="18" t="s">
        <v>3839</v>
      </c>
      <c r="C7703" s="18" t="s">
        <v>8</v>
      </c>
      <c r="D7703" s="18" t="s">
        <v>94</v>
      </c>
      <c r="E7703" s="18" t="s">
        <v>466</v>
      </c>
      <c r="F7703" s="18" t="s">
        <v>498</v>
      </c>
      <c r="G7703" s="18">
        <v>9048</v>
      </c>
      <c r="H7703" s="18">
        <v>0.51</v>
      </c>
      <c r="I7703" s="18">
        <v>0.92</v>
      </c>
      <c r="Q7703"/>
    </row>
    <row r="7704" spans="2:17" x14ac:dyDescent="0.25">
      <c r="B7704" s="18" t="s">
        <v>3839</v>
      </c>
      <c r="C7704" s="18" t="s">
        <v>8</v>
      </c>
      <c r="D7704" s="18" t="s">
        <v>94</v>
      </c>
      <c r="E7704" s="18" t="s">
        <v>466</v>
      </c>
      <c r="F7704" s="18" t="s">
        <v>499</v>
      </c>
      <c r="G7704" s="18">
        <v>9564</v>
      </c>
      <c r="H7704" s="18">
        <v>1.08</v>
      </c>
      <c r="I7704" s="18">
        <v>1.1000000000000001</v>
      </c>
      <c r="Q7704"/>
    </row>
    <row r="7705" spans="2:17" x14ac:dyDescent="0.25">
      <c r="B7705" s="18" t="s">
        <v>3839</v>
      </c>
      <c r="C7705" s="18" t="s">
        <v>8</v>
      </c>
      <c r="D7705" s="18" t="s">
        <v>94</v>
      </c>
      <c r="E7705" s="18" t="s">
        <v>466</v>
      </c>
      <c r="F7705" s="18" t="s">
        <v>500</v>
      </c>
      <c r="G7705" s="18">
        <v>6684</v>
      </c>
      <c r="H7705" s="18">
        <v>0.71</v>
      </c>
      <c r="I7705" s="18">
        <v>1.02</v>
      </c>
      <c r="Q7705"/>
    </row>
    <row r="7706" spans="2:17" x14ac:dyDescent="0.25">
      <c r="B7706" s="18" t="s">
        <v>3839</v>
      </c>
      <c r="C7706" s="18" t="s">
        <v>8</v>
      </c>
      <c r="D7706" s="18" t="s">
        <v>94</v>
      </c>
      <c r="E7706" s="18" t="s">
        <v>466</v>
      </c>
      <c r="F7706" s="18" t="s">
        <v>501</v>
      </c>
      <c r="G7706" s="18">
        <v>6636</v>
      </c>
      <c r="H7706" s="18">
        <v>1.1299999999999999</v>
      </c>
      <c r="I7706" s="18">
        <v>1.1100000000000001</v>
      </c>
      <c r="Q7706"/>
    </row>
    <row r="7707" spans="2:17" x14ac:dyDescent="0.25">
      <c r="B7707" s="18" t="s">
        <v>3839</v>
      </c>
      <c r="C7707" s="18" t="s">
        <v>8</v>
      </c>
      <c r="D7707" s="18" t="s">
        <v>94</v>
      </c>
      <c r="E7707" s="18" t="s">
        <v>466</v>
      </c>
      <c r="F7707" s="18" t="s">
        <v>502</v>
      </c>
      <c r="G7707" s="18">
        <v>5292</v>
      </c>
      <c r="H7707" s="18">
        <v>0.9</v>
      </c>
      <c r="I7707" s="18">
        <v>1.17</v>
      </c>
      <c r="Q7707"/>
    </row>
    <row r="7708" spans="2:17" x14ac:dyDescent="0.25">
      <c r="B7708" s="18" t="s">
        <v>3839</v>
      </c>
      <c r="C7708" s="18" t="s">
        <v>8</v>
      </c>
      <c r="D7708" s="18" t="s">
        <v>94</v>
      </c>
      <c r="E7708" s="18" t="s">
        <v>466</v>
      </c>
      <c r="F7708" s="18" t="s">
        <v>503</v>
      </c>
      <c r="G7708" s="18">
        <v>6000</v>
      </c>
      <c r="H7708" s="18">
        <v>0.66</v>
      </c>
      <c r="I7708" s="18">
        <v>1.04</v>
      </c>
      <c r="Q7708"/>
    </row>
    <row r="7709" spans="2:17" x14ac:dyDescent="0.25">
      <c r="B7709" s="18" t="s">
        <v>3839</v>
      </c>
      <c r="C7709" s="18" t="s">
        <v>8</v>
      </c>
      <c r="D7709" s="18" t="s">
        <v>94</v>
      </c>
      <c r="E7709" s="18" t="s">
        <v>466</v>
      </c>
      <c r="F7709" s="18" t="s">
        <v>504</v>
      </c>
      <c r="G7709" s="18">
        <v>9432</v>
      </c>
      <c r="H7709" s="18">
        <v>0.84</v>
      </c>
      <c r="I7709" s="18">
        <v>1.07</v>
      </c>
      <c r="Q7709"/>
    </row>
    <row r="7710" spans="2:17" x14ac:dyDescent="0.25">
      <c r="B7710" s="18" t="s">
        <v>3839</v>
      </c>
      <c r="C7710" s="18" t="s">
        <v>8</v>
      </c>
      <c r="D7710" s="18" t="s">
        <v>94</v>
      </c>
      <c r="E7710" s="18" t="s">
        <v>466</v>
      </c>
      <c r="F7710" s="18" t="s">
        <v>3652</v>
      </c>
      <c r="G7710" s="18">
        <v>5124</v>
      </c>
      <c r="H7710" s="18">
        <v>0.55000000000000004</v>
      </c>
      <c r="I7710" s="18">
        <v>1.1100000000000001</v>
      </c>
      <c r="Q7710"/>
    </row>
    <row r="7711" spans="2:17" x14ac:dyDescent="0.25">
      <c r="B7711" s="18" t="s">
        <v>3839</v>
      </c>
      <c r="C7711" s="18" t="s">
        <v>8</v>
      </c>
      <c r="D7711" s="18" t="s">
        <v>94</v>
      </c>
      <c r="E7711" s="18" t="s">
        <v>466</v>
      </c>
      <c r="F7711" s="18" t="s">
        <v>3863</v>
      </c>
      <c r="G7711" s="18">
        <v>5004</v>
      </c>
      <c r="H7711" s="18">
        <v>1.1399999999999999</v>
      </c>
      <c r="I7711" s="18">
        <v>0.95</v>
      </c>
      <c r="Q7711"/>
    </row>
    <row r="7712" spans="2:17" x14ac:dyDescent="0.25">
      <c r="B7712" s="18" t="s">
        <v>3839</v>
      </c>
      <c r="C7712" s="18" t="s">
        <v>8</v>
      </c>
      <c r="D7712" s="18" t="s">
        <v>94</v>
      </c>
      <c r="E7712" s="18" t="s">
        <v>466</v>
      </c>
      <c r="F7712" s="18" t="s">
        <v>3864</v>
      </c>
      <c r="G7712" s="18">
        <v>6576</v>
      </c>
      <c r="H7712" s="18">
        <v>1.1200000000000001</v>
      </c>
      <c r="I7712" s="18">
        <v>0.98</v>
      </c>
      <c r="Q7712"/>
    </row>
    <row r="7713" spans="2:17" x14ac:dyDescent="0.25">
      <c r="B7713" s="18" t="s">
        <v>3839</v>
      </c>
      <c r="C7713" s="18" t="s">
        <v>8</v>
      </c>
      <c r="D7713" s="18" t="s">
        <v>94</v>
      </c>
      <c r="E7713" s="18" t="s">
        <v>466</v>
      </c>
      <c r="F7713" s="18" t="s">
        <v>3865</v>
      </c>
      <c r="G7713" s="18">
        <v>5856</v>
      </c>
      <c r="H7713" s="18">
        <v>0.86</v>
      </c>
      <c r="I7713" s="18">
        <v>1.1200000000000001</v>
      </c>
      <c r="Q7713"/>
    </row>
    <row r="7714" spans="2:17" x14ac:dyDescent="0.25">
      <c r="B7714" s="18" t="s">
        <v>3839</v>
      </c>
      <c r="C7714" s="18" t="s">
        <v>8</v>
      </c>
      <c r="D7714" s="18" t="s">
        <v>94</v>
      </c>
      <c r="E7714" s="18" t="s">
        <v>466</v>
      </c>
      <c r="F7714" s="18" t="s">
        <v>3866</v>
      </c>
      <c r="G7714" s="18">
        <v>4872</v>
      </c>
      <c r="H7714" s="18">
        <v>0.9</v>
      </c>
      <c r="I7714" s="18">
        <v>1.1299999999999999</v>
      </c>
      <c r="Q7714"/>
    </row>
    <row r="7715" spans="2:17" x14ac:dyDescent="0.25">
      <c r="B7715" s="18" t="s">
        <v>3839</v>
      </c>
      <c r="C7715" s="18" t="s">
        <v>8</v>
      </c>
      <c r="D7715" s="18" t="s">
        <v>277</v>
      </c>
      <c r="E7715" s="18" t="s">
        <v>505</v>
      </c>
      <c r="F7715" s="18" t="s">
        <v>506</v>
      </c>
      <c r="G7715" s="18">
        <v>1164</v>
      </c>
      <c r="H7715" s="18">
        <v>2.62</v>
      </c>
      <c r="I7715" s="18">
        <v>3.42</v>
      </c>
      <c r="Q7715"/>
    </row>
    <row r="7716" spans="2:17" x14ac:dyDescent="0.25">
      <c r="B7716" s="18" t="s">
        <v>3839</v>
      </c>
      <c r="C7716" s="18" t="s">
        <v>8</v>
      </c>
      <c r="D7716" s="18" t="s">
        <v>277</v>
      </c>
      <c r="E7716" s="18" t="s">
        <v>505</v>
      </c>
      <c r="F7716" s="18" t="s">
        <v>507</v>
      </c>
      <c r="G7716" s="18">
        <v>732</v>
      </c>
      <c r="H7716" s="18">
        <v>2.19</v>
      </c>
      <c r="I7716" s="18">
        <v>3.49</v>
      </c>
      <c r="Q7716"/>
    </row>
    <row r="7717" spans="2:17" x14ac:dyDescent="0.25">
      <c r="B7717" s="18" t="s">
        <v>3839</v>
      </c>
      <c r="C7717" s="18" t="s">
        <v>8</v>
      </c>
      <c r="D7717" s="18" t="s">
        <v>277</v>
      </c>
      <c r="E7717" s="18" t="s">
        <v>505</v>
      </c>
      <c r="F7717" s="18" t="s">
        <v>508</v>
      </c>
      <c r="G7717" s="18">
        <v>708</v>
      </c>
      <c r="H7717" s="18">
        <v>2.97</v>
      </c>
      <c r="I7717" s="18">
        <v>3.88</v>
      </c>
      <c r="Q7717"/>
    </row>
    <row r="7718" spans="2:17" x14ac:dyDescent="0.25">
      <c r="B7718" s="18" t="s">
        <v>3839</v>
      </c>
      <c r="C7718" s="18" t="s">
        <v>8</v>
      </c>
      <c r="D7718" s="18" t="s">
        <v>277</v>
      </c>
      <c r="E7718" s="18" t="s">
        <v>505</v>
      </c>
      <c r="F7718" s="18" t="s">
        <v>509</v>
      </c>
      <c r="G7718" s="18">
        <v>792</v>
      </c>
      <c r="H7718" s="18">
        <v>2.78</v>
      </c>
      <c r="I7718" s="18">
        <v>3.3</v>
      </c>
      <c r="Q7718"/>
    </row>
    <row r="7719" spans="2:17" x14ac:dyDescent="0.25">
      <c r="B7719" s="18" t="s">
        <v>3839</v>
      </c>
      <c r="C7719" s="18" t="s">
        <v>8</v>
      </c>
      <c r="D7719" s="18" t="s">
        <v>277</v>
      </c>
      <c r="E7719" s="18" t="s">
        <v>505</v>
      </c>
      <c r="F7719" s="18" t="s">
        <v>510</v>
      </c>
      <c r="G7719" s="18">
        <v>1044</v>
      </c>
      <c r="H7719" s="18">
        <v>2.98</v>
      </c>
      <c r="I7719" s="18">
        <v>3.42</v>
      </c>
      <c r="Q7719"/>
    </row>
    <row r="7720" spans="2:17" x14ac:dyDescent="0.25">
      <c r="B7720" s="18" t="s">
        <v>3839</v>
      </c>
      <c r="C7720" s="18" t="s">
        <v>8</v>
      </c>
      <c r="D7720" s="18" t="s">
        <v>277</v>
      </c>
      <c r="E7720" s="18" t="s">
        <v>505</v>
      </c>
      <c r="F7720" s="18" t="s">
        <v>511</v>
      </c>
      <c r="G7720" s="18">
        <v>672</v>
      </c>
      <c r="H7720" s="18">
        <v>2.02</v>
      </c>
      <c r="I7720" s="18">
        <v>3.77</v>
      </c>
      <c r="Q7720"/>
    </row>
    <row r="7721" spans="2:17" x14ac:dyDescent="0.25">
      <c r="B7721" s="18" t="s">
        <v>3839</v>
      </c>
      <c r="C7721" s="18" t="s">
        <v>8</v>
      </c>
      <c r="D7721" s="18" t="s">
        <v>277</v>
      </c>
      <c r="E7721" s="18" t="s">
        <v>505</v>
      </c>
      <c r="F7721" s="18" t="s">
        <v>512</v>
      </c>
      <c r="G7721" s="18">
        <v>900</v>
      </c>
      <c r="H7721" s="18">
        <v>2.71</v>
      </c>
      <c r="I7721" s="18">
        <v>3.46</v>
      </c>
      <c r="Q7721"/>
    </row>
    <row r="7722" spans="2:17" x14ac:dyDescent="0.25">
      <c r="B7722" s="18" t="s">
        <v>3839</v>
      </c>
      <c r="C7722" s="18" t="s">
        <v>8</v>
      </c>
      <c r="D7722" s="18" t="s">
        <v>277</v>
      </c>
      <c r="E7722" s="18" t="s">
        <v>505</v>
      </c>
      <c r="F7722" s="18" t="s">
        <v>513</v>
      </c>
      <c r="G7722" s="18">
        <v>612</v>
      </c>
      <c r="H7722" s="18">
        <v>2.5</v>
      </c>
      <c r="I7722" s="18">
        <v>3.73</v>
      </c>
      <c r="Q7722"/>
    </row>
    <row r="7723" spans="2:17" x14ac:dyDescent="0.25">
      <c r="B7723" s="18" t="s">
        <v>3839</v>
      </c>
      <c r="C7723" s="18" t="s">
        <v>8</v>
      </c>
      <c r="D7723" s="18" t="s">
        <v>277</v>
      </c>
      <c r="E7723" s="18" t="s">
        <v>505</v>
      </c>
      <c r="F7723" s="18" t="s">
        <v>3653</v>
      </c>
      <c r="G7723" s="18">
        <v>1008</v>
      </c>
      <c r="H7723" s="18">
        <v>2.2999999999999998</v>
      </c>
      <c r="I7723" s="18">
        <v>3.83</v>
      </c>
      <c r="Q7723"/>
    </row>
    <row r="7724" spans="2:17" x14ac:dyDescent="0.25">
      <c r="B7724" s="18" t="s">
        <v>3839</v>
      </c>
      <c r="C7724" s="18" t="s">
        <v>8</v>
      </c>
      <c r="D7724" s="18" t="s">
        <v>277</v>
      </c>
      <c r="E7724" s="18" t="s">
        <v>505</v>
      </c>
      <c r="F7724" s="18" t="s">
        <v>514</v>
      </c>
      <c r="G7724" s="18">
        <v>636</v>
      </c>
      <c r="H7724" s="18">
        <v>2.88</v>
      </c>
      <c r="I7724" s="18">
        <v>3.21</v>
      </c>
      <c r="Q7724"/>
    </row>
    <row r="7725" spans="2:17" x14ac:dyDescent="0.25">
      <c r="B7725" s="18" t="s">
        <v>3839</v>
      </c>
      <c r="C7725" s="18" t="s">
        <v>8</v>
      </c>
      <c r="D7725" s="18" t="s">
        <v>277</v>
      </c>
      <c r="E7725" s="18" t="s">
        <v>505</v>
      </c>
      <c r="F7725" s="18" t="s">
        <v>515</v>
      </c>
      <c r="G7725" s="18">
        <v>672</v>
      </c>
      <c r="H7725" s="18">
        <v>2.93</v>
      </c>
      <c r="I7725" s="18">
        <v>3.62</v>
      </c>
      <c r="Q7725"/>
    </row>
    <row r="7726" spans="2:17" x14ac:dyDescent="0.25">
      <c r="B7726" s="18" t="s">
        <v>3839</v>
      </c>
      <c r="C7726" s="18" t="s">
        <v>8</v>
      </c>
      <c r="D7726" s="18" t="s">
        <v>277</v>
      </c>
      <c r="E7726" s="18" t="s">
        <v>505</v>
      </c>
      <c r="F7726" s="18" t="s">
        <v>516</v>
      </c>
      <c r="G7726" s="18">
        <v>744</v>
      </c>
      <c r="H7726" s="18">
        <v>2.0299999999999998</v>
      </c>
      <c r="I7726" s="18">
        <v>3.24</v>
      </c>
      <c r="Q7726"/>
    </row>
    <row r="7727" spans="2:17" x14ac:dyDescent="0.25">
      <c r="B7727" s="18" t="s">
        <v>3839</v>
      </c>
      <c r="C7727" s="18" t="s">
        <v>8</v>
      </c>
      <c r="D7727" s="18" t="s">
        <v>277</v>
      </c>
      <c r="E7727" s="18" t="s">
        <v>505</v>
      </c>
      <c r="F7727" s="18" t="s">
        <v>517</v>
      </c>
      <c r="G7727" s="18">
        <v>924</v>
      </c>
      <c r="H7727" s="18">
        <v>2.04</v>
      </c>
      <c r="I7727" s="18">
        <v>3.28</v>
      </c>
      <c r="Q7727"/>
    </row>
    <row r="7728" spans="2:17" x14ac:dyDescent="0.25">
      <c r="B7728" s="18" t="s">
        <v>3839</v>
      </c>
      <c r="C7728" s="18" t="s">
        <v>8</v>
      </c>
      <c r="D7728" s="18" t="s">
        <v>277</v>
      </c>
      <c r="E7728" s="18" t="s">
        <v>505</v>
      </c>
      <c r="F7728" s="18" t="s">
        <v>518</v>
      </c>
      <c r="G7728" s="18">
        <v>924</v>
      </c>
      <c r="H7728" s="18">
        <v>2.4500000000000002</v>
      </c>
      <c r="I7728" s="18">
        <v>3.58</v>
      </c>
      <c r="Q7728"/>
    </row>
    <row r="7729" spans="2:17" x14ac:dyDescent="0.25">
      <c r="B7729" s="18" t="s">
        <v>3839</v>
      </c>
      <c r="C7729" s="18" t="s">
        <v>8</v>
      </c>
      <c r="D7729" s="18" t="s">
        <v>277</v>
      </c>
      <c r="E7729" s="18" t="s">
        <v>505</v>
      </c>
      <c r="F7729" s="18" t="s">
        <v>519</v>
      </c>
      <c r="G7729" s="18">
        <v>708</v>
      </c>
      <c r="H7729" s="18">
        <v>2.71</v>
      </c>
      <c r="I7729" s="18">
        <v>3.51</v>
      </c>
      <c r="Q7729"/>
    </row>
    <row r="7730" spans="2:17" x14ac:dyDescent="0.25">
      <c r="B7730" s="18" t="s">
        <v>3839</v>
      </c>
      <c r="C7730" s="18" t="s">
        <v>8</v>
      </c>
      <c r="D7730" s="18" t="s">
        <v>277</v>
      </c>
      <c r="E7730" s="18" t="s">
        <v>505</v>
      </c>
      <c r="F7730" s="18" t="s">
        <v>520</v>
      </c>
      <c r="G7730" s="18">
        <v>1200</v>
      </c>
      <c r="H7730" s="18">
        <v>2.89</v>
      </c>
      <c r="I7730" s="18">
        <v>3.5</v>
      </c>
      <c r="Q7730"/>
    </row>
    <row r="7731" spans="2:17" x14ac:dyDescent="0.25">
      <c r="B7731" s="18" t="s">
        <v>3839</v>
      </c>
      <c r="C7731" s="18" t="s">
        <v>8</v>
      </c>
      <c r="D7731" s="18" t="s">
        <v>277</v>
      </c>
      <c r="E7731" s="18" t="s">
        <v>505</v>
      </c>
      <c r="F7731" s="18" t="s">
        <v>521</v>
      </c>
      <c r="G7731" s="18">
        <v>1068</v>
      </c>
      <c r="H7731" s="18">
        <v>2.93</v>
      </c>
      <c r="I7731" s="18">
        <v>3.69</v>
      </c>
      <c r="Q7731"/>
    </row>
    <row r="7732" spans="2:17" x14ac:dyDescent="0.25">
      <c r="B7732" s="18" t="s">
        <v>3839</v>
      </c>
      <c r="C7732" s="18" t="s">
        <v>8</v>
      </c>
      <c r="D7732" s="18" t="s">
        <v>277</v>
      </c>
      <c r="E7732" s="18" t="s">
        <v>505</v>
      </c>
      <c r="F7732" s="18" t="s">
        <v>522</v>
      </c>
      <c r="G7732" s="18">
        <v>1152</v>
      </c>
      <c r="H7732" s="18">
        <v>2.5499999999999998</v>
      </c>
      <c r="I7732" s="18">
        <v>3.22</v>
      </c>
      <c r="Q7732"/>
    </row>
    <row r="7733" spans="2:17" x14ac:dyDescent="0.25">
      <c r="B7733" s="18" t="s">
        <v>3839</v>
      </c>
      <c r="C7733" s="18" t="s">
        <v>8</v>
      </c>
      <c r="D7733" s="18" t="s">
        <v>277</v>
      </c>
      <c r="E7733" s="18" t="s">
        <v>505</v>
      </c>
      <c r="F7733" s="18" t="s">
        <v>523</v>
      </c>
      <c r="G7733" s="18">
        <v>636</v>
      </c>
      <c r="H7733" s="18">
        <v>2.96</v>
      </c>
      <c r="I7733" s="18">
        <v>3.87</v>
      </c>
      <c r="Q7733"/>
    </row>
    <row r="7734" spans="2:17" x14ac:dyDescent="0.25">
      <c r="B7734" s="18" t="s">
        <v>3839</v>
      </c>
      <c r="C7734" s="18" t="s">
        <v>8</v>
      </c>
      <c r="D7734" s="18" t="s">
        <v>277</v>
      </c>
      <c r="E7734" s="18" t="s">
        <v>505</v>
      </c>
      <c r="F7734" s="18" t="s">
        <v>524</v>
      </c>
      <c r="G7734" s="18">
        <v>1068</v>
      </c>
      <c r="H7734" s="18">
        <v>2.6</v>
      </c>
      <c r="I7734" s="18">
        <v>3.27</v>
      </c>
      <c r="Q7734"/>
    </row>
    <row r="7735" spans="2:17" x14ac:dyDescent="0.25">
      <c r="B7735" s="18" t="s">
        <v>3839</v>
      </c>
      <c r="C7735" s="18" t="s">
        <v>8</v>
      </c>
      <c r="D7735" s="18" t="s">
        <v>277</v>
      </c>
      <c r="E7735" s="18" t="s">
        <v>505</v>
      </c>
      <c r="F7735" s="18" t="s">
        <v>525</v>
      </c>
      <c r="G7735" s="18">
        <v>984</v>
      </c>
      <c r="H7735" s="18">
        <v>2.52</v>
      </c>
      <c r="I7735" s="18">
        <v>3.52</v>
      </c>
      <c r="Q7735"/>
    </row>
    <row r="7736" spans="2:17" x14ac:dyDescent="0.25">
      <c r="B7736" s="18" t="s">
        <v>3839</v>
      </c>
      <c r="C7736" s="18" t="s">
        <v>8</v>
      </c>
      <c r="D7736" s="18" t="s">
        <v>277</v>
      </c>
      <c r="E7736" s="18" t="s">
        <v>505</v>
      </c>
      <c r="F7736" s="18" t="s">
        <v>526</v>
      </c>
      <c r="G7736" s="18">
        <v>1032</v>
      </c>
      <c r="H7736" s="18">
        <v>2.38</v>
      </c>
      <c r="I7736" s="18">
        <v>3.83</v>
      </c>
      <c r="Q7736"/>
    </row>
    <row r="7737" spans="2:17" x14ac:dyDescent="0.25">
      <c r="B7737" s="18" t="s">
        <v>3839</v>
      </c>
      <c r="C7737" s="18" t="s">
        <v>8</v>
      </c>
      <c r="D7737" s="18" t="s">
        <v>277</v>
      </c>
      <c r="E7737" s="18" t="s">
        <v>505</v>
      </c>
      <c r="F7737" s="18" t="s">
        <v>527</v>
      </c>
      <c r="G7737" s="18">
        <v>1056</v>
      </c>
      <c r="H7737" s="18">
        <v>2.56</v>
      </c>
      <c r="I7737" s="18">
        <v>3.61</v>
      </c>
      <c r="Q7737"/>
    </row>
    <row r="7738" spans="2:17" x14ac:dyDescent="0.25">
      <c r="B7738" s="18" t="s">
        <v>3839</v>
      </c>
      <c r="C7738" s="18" t="s">
        <v>8</v>
      </c>
      <c r="D7738" s="18" t="s">
        <v>277</v>
      </c>
      <c r="E7738" s="18" t="s">
        <v>505</v>
      </c>
      <c r="F7738" s="18" t="s">
        <v>528</v>
      </c>
      <c r="G7738" s="18">
        <v>972</v>
      </c>
      <c r="H7738" s="18">
        <v>2.44</v>
      </c>
      <c r="I7738" s="18">
        <v>3.64</v>
      </c>
      <c r="Q7738"/>
    </row>
    <row r="7739" spans="2:17" x14ac:dyDescent="0.25">
      <c r="B7739" s="18" t="s">
        <v>3839</v>
      </c>
      <c r="C7739" s="18" t="s">
        <v>8</v>
      </c>
      <c r="D7739" s="18" t="s">
        <v>277</v>
      </c>
      <c r="E7739" s="18" t="s">
        <v>505</v>
      </c>
      <c r="F7739" s="18" t="s">
        <v>529</v>
      </c>
      <c r="G7739" s="18">
        <v>936</v>
      </c>
      <c r="H7739" s="18">
        <v>2.52</v>
      </c>
      <c r="I7739" s="18">
        <v>3.86</v>
      </c>
      <c r="Q7739"/>
    </row>
    <row r="7740" spans="2:17" x14ac:dyDescent="0.25">
      <c r="B7740" s="18" t="s">
        <v>3839</v>
      </c>
      <c r="C7740" s="18" t="s">
        <v>8</v>
      </c>
      <c r="D7740" s="18" t="s">
        <v>277</v>
      </c>
      <c r="E7740" s="18" t="s">
        <v>505</v>
      </c>
      <c r="F7740" s="18" t="s">
        <v>530</v>
      </c>
      <c r="G7740" s="18">
        <v>768</v>
      </c>
      <c r="H7740" s="18">
        <v>2.77</v>
      </c>
      <c r="I7740" s="18">
        <v>3.73</v>
      </c>
      <c r="Q7740"/>
    </row>
    <row r="7741" spans="2:17" x14ac:dyDescent="0.25">
      <c r="B7741" s="18" t="s">
        <v>3839</v>
      </c>
      <c r="C7741" s="18" t="s">
        <v>8</v>
      </c>
      <c r="D7741" s="18" t="s">
        <v>277</v>
      </c>
      <c r="E7741" s="18" t="s">
        <v>505</v>
      </c>
      <c r="F7741" s="18" t="s">
        <v>531</v>
      </c>
      <c r="G7741" s="18">
        <v>612</v>
      </c>
      <c r="H7741" s="18">
        <v>2.82</v>
      </c>
      <c r="I7741" s="18">
        <v>3.6</v>
      </c>
      <c r="Q7741"/>
    </row>
    <row r="7742" spans="2:17" x14ac:dyDescent="0.25">
      <c r="B7742" s="18" t="s">
        <v>3839</v>
      </c>
      <c r="C7742" s="18" t="s">
        <v>8</v>
      </c>
      <c r="D7742" s="18" t="s">
        <v>277</v>
      </c>
      <c r="E7742" s="18" t="s">
        <v>505</v>
      </c>
      <c r="F7742" s="18" t="s">
        <v>532</v>
      </c>
      <c r="G7742" s="18">
        <v>792</v>
      </c>
      <c r="H7742" s="18">
        <v>2.88</v>
      </c>
      <c r="I7742" s="18">
        <v>3.27</v>
      </c>
      <c r="Q7742"/>
    </row>
    <row r="7743" spans="2:17" x14ac:dyDescent="0.25">
      <c r="B7743" s="18" t="s">
        <v>3839</v>
      </c>
      <c r="C7743" s="18" t="s">
        <v>8</v>
      </c>
      <c r="D7743" s="18" t="s">
        <v>164</v>
      </c>
      <c r="E7743" s="18" t="s">
        <v>3867</v>
      </c>
      <c r="F7743" s="18" t="s">
        <v>3868</v>
      </c>
      <c r="G7743" s="18">
        <v>564</v>
      </c>
      <c r="H7743" s="18">
        <v>4.45</v>
      </c>
      <c r="I7743" s="18">
        <v>5.31</v>
      </c>
      <c r="Q7743"/>
    </row>
    <row r="7744" spans="2:17" x14ac:dyDescent="0.25">
      <c r="B7744" s="18" t="s">
        <v>3839</v>
      </c>
      <c r="C7744" s="18" t="s">
        <v>8</v>
      </c>
      <c r="D7744" s="18" t="s">
        <v>164</v>
      </c>
      <c r="E7744" s="18" t="s">
        <v>3867</v>
      </c>
      <c r="F7744" s="18" t="s">
        <v>3869</v>
      </c>
      <c r="G7744" s="18">
        <v>660</v>
      </c>
      <c r="H7744" s="18">
        <v>4.22</v>
      </c>
      <c r="I7744" s="18">
        <v>5.25</v>
      </c>
      <c r="Q7744"/>
    </row>
    <row r="7745" spans="2:17" x14ac:dyDescent="0.25">
      <c r="B7745" s="18" t="s">
        <v>3839</v>
      </c>
      <c r="C7745" s="18" t="s">
        <v>8</v>
      </c>
      <c r="D7745" s="18" t="s">
        <v>164</v>
      </c>
      <c r="E7745" s="18" t="s">
        <v>3867</v>
      </c>
      <c r="F7745" s="18" t="s">
        <v>3870</v>
      </c>
      <c r="G7745" s="18">
        <v>444</v>
      </c>
      <c r="H7745" s="18">
        <v>4.0999999999999996</v>
      </c>
      <c r="I7745" s="18">
        <v>5.22</v>
      </c>
      <c r="Q7745"/>
    </row>
    <row r="7746" spans="2:17" x14ac:dyDescent="0.25">
      <c r="B7746" s="18" t="s">
        <v>3839</v>
      </c>
      <c r="C7746" s="18" t="s">
        <v>8</v>
      </c>
      <c r="D7746" s="18" t="s">
        <v>164</v>
      </c>
      <c r="E7746" s="18" t="s">
        <v>3867</v>
      </c>
      <c r="F7746" s="18" t="s">
        <v>3871</v>
      </c>
      <c r="G7746" s="18">
        <v>624</v>
      </c>
      <c r="H7746" s="18">
        <v>4.6100000000000003</v>
      </c>
      <c r="I7746" s="18">
        <v>5.09</v>
      </c>
      <c r="Q7746"/>
    </row>
    <row r="7747" spans="2:17" x14ac:dyDescent="0.25">
      <c r="B7747" s="18" t="s">
        <v>3839</v>
      </c>
      <c r="C7747" s="18" t="s">
        <v>8</v>
      </c>
      <c r="D7747" s="18" t="s">
        <v>164</v>
      </c>
      <c r="E7747" s="18" t="s">
        <v>3867</v>
      </c>
      <c r="F7747" s="18" t="s">
        <v>3872</v>
      </c>
      <c r="G7747" s="18">
        <v>372</v>
      </c>
      <c r="H7747" s="18">
        <v>4.88</v>
      </c>
      <c r="I7747" s="18">
        <v>5.4</v>
      </c>
      <c r="Q7747"/>
    </row>
    <row r="7748" spans="2:17" x14ac:dyDescent="0.25">
      <c r="B7748" s="18" t="s">
        <v>3839</v>
      </c>
      <c r="C7748" s="18" t="s">
        <v>8</v>
      </c>
      <c r="D7748" s="18" t="s">
        <v>277</v>
      </c>
      <c r="E7748" s="18" t="s">
        <v>533</v>
      </c>
      <c r="F7748" s="18" t="s">
        <v>3654</v>
      </c>
      <c r="G7748" s="18">
        <v>684</v>
      </c>
      <c r="H7748" s="18">
        <v>2.39</v>
      </c>
      <c r="I7748" s="18">
        <v>3.72</v>
      </c>
      <c r="Q7748"/>
    </row>
    <row r="7749" spans="2:17" x14ac:dyDescent="0.25">
      <c r="B7749" s="18" t="s">
        <v>3839</v>
      </c>
      <c r="C7749" s="18" t="s">
        <v>8</v>
      </c>
      <c r="D7749" s="18" t="s">
        <v>277</v>
      </c>
      <c r="E7749" s="18" t="s">
        <v>533</v>
      </c>
      <c r="F7749" s="18" t="s">
        <v>3655</v>
      </c>
      <c r="G7749" s="18">
        <v>936</v>
      </c>
      <c r="H7749" s="18">
        <v>2.06</v>
      </c>
      <c r="I7749" s="18">
        <v>3.78</v>
      </c>
      <c r="Q7749"/>
    </row>
    <row r="7750" spans="2:17" x14ac:dyDescent="0.25">
      <c r="B7750" s="18" t="s">
        <v>3839</v>
      </c>
      <c r="C7750" s="18" t="s">
        <v>8</v>
      </c>
      <c r="D7750" s="18" t="s">
        <v>277</v>
      </c>
      <c r="E7750" s="18" t="s">
        <v>533</v>
      </c>
      <c r="F7750" s="18" t="s">
        <v>534</v>
      </c>
      <c r="G7750" s="18">
        <v>1032</v>
      </c>
      <c r="H7750" s="18">
        <v>2</v>
      </c>
      <c r="I7750" s="18">
        <v>3.95</v>
      </c>
      <c r="Q7750"/>
    </row>
    <row r="7751" spans="2:17" x14ac:dyDescent="0.25">
      <c r="B7751" s="18" t="s">
        <v>3839</v>
      </c>
      <c r="C7751" s="18" t="s">
        <v>8</v>
      </c>
      <c r="D7751" s="18" t="s">
        <v>277</v>
      </c>
      <c r="E7751" s="18" t="s">
        <v>533</v>
      </c>
      <c r="F7751" s="18" t="s">
        <v>535</v>
      </c>
      <c r="G7751" s="18">
        <v>756</v>
      </c>
      <c r="H7751" s="18">
        <v>2.2999999999999998</v>
      </c>
      <c r="I7751" s="18">
        <v>3.95</v>
      </c>
      <c r="Q7751"/>
    </row>
    <row r="7752" spans="2:17" x14ac:dyDescent="0.25">
      <c r="B7752" s="18" t="s">
        <v>3839</v>
      </c>
      <c r="C7752" s="18" t="s">
        <v>8</v>
      </c>
      <c r="D7752" s="18" t="s">
        <v>277</v>
      </c>
      <c r="E7752" s="18" t="s">
        <v>533</v>
      </c>
      <c r="F7752" s="18" t="s">
        <v>536</v>
      </c>
      <c r="G7752" s="18">
        <v>984</v>
      </c>
      <c r="H7752" s="18">
        <v>2.12</v>
      </c>
      <c r="I7752" s="18">
        <v>3.64</v>
      </c>
      <c r="Q7752"/>
    </row>
    <row r="7753" spans="2:17" x14ac:dyDescent="0.25">
      <c r="B7753" s="18" t="s">
        <v>3839</v>
      </c>
      <c r="C7753" s="18" t="s">
        <v>8</v>
      </c>
      <c r="D7753" s="18" t="s">
        <v>277</v>
      </c>
      <c r="E7753" s="18" t="s">
        <v>533</v>
      </c>
      <c r="F7753" s="18" t="s">
        <v>537</v>
      </c>
      <c r="G7753" s="18">
        <v>888</v>
      </c>
      <c r="H7753" s="18">
        <v>2.4500000000000002</v>
      </c>
      <c r="I7753" s="18">
        <v>3.24</v>
      </c>
      <c r="Q7753"/>
    </row>
    <row r="7754" spans="2:17" x14ac:dyDescent="0.25">
      <c r="B7754" s="18" t="s">
        <v>3839</v>
      </c>
      <c r="C7754" s="18" t="s">
        <v>8</v>
      </c>
      <c r="D7754" s="18" t="s">
        <v>277</v>
      </c>
      <c r="E7754" s="18" t="s">
        <v>533</v>
      </c>
      <c r="F7754" s="18" t="s">
        <v>538</v>
      </c>
      <c r="G7754" s="18">
        <v>864</v>
      </c>
      <c r="H7754" s="18">
        <v>2.31</v>
      </c>
      <c r="I7754" s="18">
        <v>3.57</v>
      </c>
      <c r="Q7754"/>
    </row>
    <row r="7755" spans="2:17" x14ac:dyDescent="0.25">
      <c r="B7755" s="18" t="s">
        <v>3839</v>
      </c>
      <c r="C7755" s="18" t="s">
        <v>8</v>
      </c>
      <c r="D7755" s="18" t="s">
        <v>277</v>
      </c>
      <c r="E7755" s="18" t="s">
        <v>533</v>
      </c>
      <c r="F7755" s="18" t="s">
        <v>539</v>
      </c>
      <c r="G7755" s="18">
        <v>1152</v>
      </c>
      <c r="H7755" s="18">
        <v>2.0699999999999998</v>
      </c>
      <c r="I7755" s="18">
        <v>3.27</v>
      </c>
      <c r="Q7755"/>
    </row>
    <row r="7756" spans="2:17" x14ac:dyDescent="0.25">
      <c r="B7756" s="18" t="s">
        <v>3839</v>
      </c>
      <c r="C7756" s="18" t="s">
        <v>8</v>
      </c>
      <c r="D7756" s="18" t="s">
        <v>277</v>
      </c>
      <c r="E7756" s="18" t="s">
        <v>533</v>
      </c>
      <c r="F7756" s="18" t="s">
        <v>540</v>
      </c>
      <c r="G7756" s="18">
        <v>768</v>
      </c>
      <c r="H7756" s="18">
        <v>2.98</v>
      </c>
      <c r="I7756" s="18">
        <v>3.88</v>
      </c>
      <c r="Q7756"/>
    </row>
    <row r="7757" spans="2:17" x14ac:dyDescent="0.25">
      <c r="B7757" s="18" t="s">
        <v>3839</v>
      </c>
      <c r="C7757" s="18" t="s">
        <v>8</v>
      </c>
      <c r="D7757" s="18" t="s">
        <v>277</v>
      </c>
      <c r="E7757" s="18" t="s">
        <v>533</v>
      </c>
      <c r="F7757" s="18" t="s">
        <v>541</v>
      </c>
      <c r="G7757" s="18">
        <v>732</v>
      </c>
      <c r="H7757" s="18">
        <v>2.74</v>
      </c>
      <c r="I7757" s="18">
        <v>3.58</v>
      </c>
      <c r="Q7757"/>
    </row>
    <row r="7758" spans="2:17" x14ac:dyDescent="0.25">
      <c r="B7758" s="18" t="s">
        <v>3839</v>
      </c>
      <c r="C7758" s="18" t="s">
        <v>8</v>
      </c>
      <c r="D7758" s="18" t="s">
        <v>277</v>
      </c>
      <c r="E7758" s="18" t="s">
        <v>533</v>
      </c>
      <c r="F7758" s="18" t="s">
        <v>542</v>
      </c>
      <c r="G7758" s="18">
        <v>1080</v>
      </c>
      <c r="H7758" s="18">
        <v>3</v>
      </c>
      <c r="I7758" s="18">
        <v>3.57</v>
      </c>
      <c r="Q7758"/>
    </row>
    <row r="7759" spans="2:17" x14ac:dyDescent="0.25">
      <c r="B7759" s="18" t="s">
        <v>3839</v>
      </c>
      <c r="C7759" s="18" t="s">
        <v>8</v>
      </c>
      <c r="D7759" s="18" t="s">
        <v>277</v>
      </c>
      <c r="E7759" s="18" t="s">
        <v>533</v>
      </c>
      <c r="F7759" s="18" t="s">
        <v>543</v>
      </c>
      <c r="G7759" s="18">
        <v>648</v>
      </c>
      <c r="H7759" s="18">
        <v>2.66</v>
      </c>
      <c r="I7759" s="18">
        <v>3.47</v>
      </c>
      <c r="Q7759"/>
    </row>
    <row r="7760" spans="2:17" x14ac:dyDescent="0.25">
      <c r="B7760" s="18" t="s">
        <v>3839</v>
      </c>
      <c r="C7760" s="18" t="s">
        <v>8</v>
      </c>
      <c r="D7760" s="18" t="s">
        <v>277</v>
      </c>
      <c r="E7760" s="18" t="s">
        <v>533</v>
      </c>
      <c r="F7760" s="18" t="s">
        <v>544</v>
      </c>
      <c r="G7760" s="18">
        <v>1032</v>
      </c>
      <c r="H7760" s="18">
        <v>2.7</v>
      </c>
      <c r="I7760" s="18">
        <v>3.69</v>
      </c>
      <c r="Q7760"/>
    </row>
    <row r="7761" spans="2:17" x14ac:dyDescent="0.25">
      <c r="B7761" s="18" t="s">
        <v>3839</v>
      </c>
      <c r="C7761" s="18" t="s">
        <v>8</v>
      </c>
      <c r="D7761" s="18" t="s">
        <v>277</v>
      </c>
      <c r="E7761" s="18" t="s">
        <v>533</v>
      </c>
      <c r="F7761" s="18" t="s">
        <v>545</v>
      </c>
      <c r="G7761" s="18">
        <v>816</v>
      </c>
      <c r="H7761" s="18">
        <v>2.57</v>
      </c>
      <c r="I7761" s="18">
        <v>3.76</v>
      </c>
      <c r="Q7761"/>
    </row>
    <row r="7762" spans="2:17" x14ac:dyDescent="0.25">
      <c r="B7762" s="18" t="s">
        <v>3839</v>
      </c>
      <c r="C7762" s="18" t="s">
        <v>8</v>
      </c>
      <c r="D7762" s="18" t="s">
        <v>277</v>
      </c>
      <c r="E7762" s="18" t="s">
        <v>533</v>
      </c>
      <c r="F7762" s="18" t="s">
        <v>546</v>
      </c>
      <c r="G7762" s="18">
        <v>816</v>
      </c>
      <c r="H7762" s="18">
        <v>2.12</v>
      </c>
      <c r="I7762" s="18">
        <v>3.6</v>
      </c>
      <c r="Q7762"/>
    </row>
    <row r="7763" spans="2:17" x14ac:dyDescent="0.25">
      <c r="B7763" s="18" t="s">
        <v>3839</v>
      </c>
      <c r="C7763" s="18" t="s">
        <v>8</v>
      </c>
      <c r="D7763" s="18" t="s">
        <v>277</v>
      </c>
      <c r="E7763" s="18" t="s">
        <v>533</v>
      </c>
      <c r="F7763" s="18" t="s">
        <v>547</v>
      </c>
      <c r="G7763" s="18">
        <v>744</v>
      </c>
      <c r="H7763" s="18">
        <v>2.57</v>
      </c>
      <c r="I7763" s="18">
        <v>3.96</v>
      </c>
      <c r="Q7763"/>
    </row>
    <row r="7764" spans="2:17" x14ac:dyDescent="0.25">
      <c r="B7764" s="18" t="s">
        <v>3839</v>
      </c>
      <c r="C7764" s="18" t="s">
        <v>8</v>
      </c>
      <c r="D7764" s="18" t="s">
        <v>277</v>
      </c>
      <c r="E7764" s="18" t="s">
        <v>533</v>
      </c>
      <c r="F7764" s="18" t="s">
        <v>548</v>
      </c>
      <c r="G7764" s="18">
        <v>636</v>
      </c>
      <c r="H7764" s="18">
        <v>2.86</v>
      </c>
      <c r="I7764" s="18">
        <v>3.94</v>
      </c>
      <c r="Q7764"/>
    </row>
    <row r="7765" spans="2:17" x14ac:dyDescent="0.25">
      <c r="B7765" s="18" t="s">
        <v>3839</v>
      </c>
      <c r="C7765" s="18" t="s">
        <v>8</v>
      </c>
      <c r="D7765" s="18" t="s">
        <v>277</v>
      </c>
      <c r="E7765" s="18" t="s">
        <v>533</v>
      </c>
      <c r="F7765" s="18" t="s">
        <v>549</v>
      </c>
      <c r="G7765" s="18">
        <v>1092</v>
      </c>
      <c r="H7765" s="18">
        <v>2.74</v>
      </c>
      <c r="I7765" s="18">
        <v>3.73</v>
      </c>
      <c r="Q7765"/>
    </row>
    <row r="7766" spans="2:17" x14ac:dyDescent="0.25">
      <c r="B7766" s="18" t="s">
        <v>3839</v>
      </c>
      <c r="C7766" s="18" t="s">
        <v>8</v>
      </c>
      <c r="D7766" s="18" t="s">
        <v>277</v>
      </c>
      <c r="E7766" s="18" t="s">
        <v>533</v>
      </c>
      <c r="F7766" s="18" t="s">
        <v>550</v>
      </c>
      <c r="G7766" s="18">
        <v>948</v>
      </c>
      <c r="H7766" s="18">
        <v>2.41</v>
      </c>
      <c r="I7766" s="18">
        <v>3.75</v>
      </c>
      <c r="Q7766"/>
    </row>
    <row r="7767" spans="2:17" x14ac:dyDescent="0.25">
      <c r="B7767" s="18" t="s">
        <v>3839</v>
      </c>
      <c r="C7767" s="18" t="s">
        <v>8</v>
      </c>
      <c r="D7767" s="18" t="s">
        <v>277</v>
      </c>
      <c r="E7767" s="18" t="s">
        <v>533</v>
      </c>
      <c r="F7767" s="18" t="s">
        <v>551</v>
      </c>
      <c r="G7767" s="18">
        <v>1008</v>
      </c>
      <c r="H7767" s="18">
        <v>2.4</v>
      </c>
      <c r="I7767" s="18">
        <v>3.68</v>
      </c>
      <c r="Q7767"/>
    </row>
    <row r="7768" spans="2:17" x14ac:dyDescent="0.25">
      <c r="B7768" s="18" t="s">
        <v>3839</v>
      </c>
      <c r="C7768" s="18" t="s">
        <v>8</v>
      </c>
      <c r="D7768" s="18" t="s">
        <v>277</v>
      </c>
      <c r="E7768" s="18" t="s">
        <v>533</v>
      </c>
      <c r="F7768" s="18" t="s">
        <v>552</v>
      </c>
      <c r="G7768" s="18">
        <v>624</v>
      </c>
      <c r="H7768" s="18">
        <v>2.04</v>
      </c>
      <c r="I7768" s="18">
        <v>3.22</v>
      </c>
      <c r="Q7768"/>
    </row>
    <row r="7769" spans="2:17" x14ac:dyDescent="0.25">
      <c r="B7769" s="18" t="s">
        <v>3839</v>
      </c>
      <c r="C7769" s="18" t="s">
        <v>8</v>
      </c>
      <c r="D7769" s="18" t="s">
        <v>277</v>
      </c>
      <c r="E7769" s="18" t="s">
        <v>533</v>
      </c>
      <c r="F7769" s="18" t="s">
        <v>553</v>
      </c>
      <c r="G7769" s="18">
        <v>852</v>
      </c>
      <c r="H7769" s="18">
        <v>2.93</v>
      </c>
      <c r="I7769" s="18">
        <v>3.78</v>
      </c>
      <c r="Q7769"/>
    </row>
    <row r="7770" spans="2:17" x14ac:dyDescent="0.25">
      <c r="B7770" s="18" t="s">
        <v>3839</v>
      </c>
      <c r="C7770" s="18" t="s">
        <v>8</v>
      </c>
      <c r="D7770" s="18" t="s">
        <v>277</v>
      </c>
      <c r="E7770" s="18" t="s">
        <v>533</v>
      </c>
      <c r="F7770" s="18" t="s">
        <v>554</v>
      </c>
      <c r="G7770" s="18">
        <v>876</v>
      </c>
      <c r="H7770" s="18">
        <v>2.7</v>
      </c>
      <c r="I7770" s="18">
        <v>3.27</v>
      </c>
      <c r="Q7770"/>
    </row>
    <row r="7771" spans="2:17" x14ac:dyDescent="0.25">
      <c r="B7771" s="18" t="s">
        <v>3839</v>
      </c>
      <c r="C7771" s="18" t="s">
        <v>8</v>
      </c>
      <c r="D7771" s="18" t="s">
        <v>277</v>
      </c>
      <c r="E7771" s="18" t="s">
        <v>533</v>
      </c>
      <c r="F7771" s="18" t="s">
        <v>3656</v>
      </c>
      <c r="G7771" s="18">
        <v>672</v>
      </c>
      <c r="H7771" s="18">
        <v>2.31</v>
      </c>
      <c r="I7771" s="18">
        <v>3.25</v>
      </c>
      <c r="Q7771"/>
    </row>
    <row r="7772" spans="2:17" x14ac:dyDescent="0.25">
      <c r="B7772" s="18" t="s">
        <v>3839</v>
      </c>
      <c r="C7772" s="18" t="s">
        <v>8</v>
      </c>
      <c r="D7772" s="18" t="s">
        <v>277</v>
      </c>
      <c r="E7772" s="18" t="s">
        <v>533</v>
      </c>
      <c r="F7772" s="18" t="s">
        <v>3657</v>
      </c>
      <c r="G7772" s="18">
        <v>756</v>
      </c>
      <c r="H7772" s="18">
        <v>2.83</v>
      </c>
      <c r="I7772" s="18">
        <v>3.8</v>
      </c>
      <c r="Q7772"/>
    </row>
    <row r="7773" spans="2:17" x14ac:dyDescent="0.25">
      <c r="B7773" s="18" t="s">
        <v>3839</v>
      </c>
      <c r="C7773" s="18" t="s">
        <v>8</v>
      </c>
      <c r="D7773" s="18" t="s">
        <v>277</v>
      </c>
      <c r="E7773" s="18" t="s">
        <v>533</v>
      </c>
      <c r="F7773" s="18" t="s">
        <v>3658</v>
      </c>
      <c r="G7773" s="18">
        <v>648</v>
      </c>
      <c r="H7773" s="18">
        <v>2.0499999999999998</v>
      </c>
      <c r="I7773" s="18">
        <v>3.75</v>
      </c>
      <c r="Q7773"/>
    </row>
    <row r="7774" spans="2:17" x14ac:dyDescent="0.25">
      <c r="B7774" s="18" t="s">
        <v>3839</v>
      </c>
      <c r="C7774" s="18" t="s">
        <v>8</v>
      </c>
      <c r="D7774" s="18" t="s">
        <v>277</v>
      </c>
      <c r="E7774" s="18" t="s">
        <v>533</v>
      </c>
      <c r="F7774" s="18" t="s">
        <v>3659</v>
      </c>
      <c r="G7774" s="18">
        <v>612</v>
      </c>
      <c r="H7774" s="18">
        <v>2.68</v>
      </c>
      <c r="I7774" s="18">
        <v>3.46</v>
      </c>
      <c r="Q7774"/>
    </row>
    <row r="7775" spans="2:17" x14ac:dyDescent="0.25">
      <c r="B7775" s="18" t="s">
        <v>3839</v>
      </c>
      <c r="C7775" s="18" t="s">
        <v>8</v>
      </c>
      <c r="D7775" s="18" t="s">
        <v>277</v>
      </c>
      <c r="E7775" s="18" t="s">
        <v>533</v>
      </c>
      <c r="F7775" s="18" t="s">
        <v>3660</v>
      </c>
      <c r="G7775" s="18">
        <v>936</v>
      </c>
      <c r="H7775" s="18">
        <v>2.37</v>
      </c>
      <c r="I7775" s="18">
        <v>3.36</v>
      </c>
      <c r="Q7775"/>
    </row>
    <row r="7776" spans="2:17" x14ac:dyDescent="0.25">
      <c r="B7776" s="18" t="s">
        <v>3839</v>
      </c>
      <c r="C7776" s="18" t="s">
        <v>8</v>
      </c>
      <c r="D7776" s="18" t="s">
        <v>277</v>
      </c>
      <c r="E7776" s="18" t="s">
        <v>533</v>
      </c>
      <c r="F7776" s="18" t="s">
        <v>3661</v>
      </c>
      <c r="G7776" s="18">
        <v>1020</v>
      </c>
      <c r="H7776" s="18">
        <v>2.5099999999999998</v>
      </c>
      <c r="I7776" s="18">
        <v>3.73</v>
      </c>
      <c r="Q7776"/>
    </row>
    <row r="7777" spans="2:17" x14ac:dyDescent="0.25">
      <c r="B7777" s="18" t="s">
        <v>3839</v>
      </c>
      <c r="C7777" s="18" t="s">
        <v>8</v>
      </c>
      <c r="D7777" s="18" t="s">
        <v>277</v>
      </c>
      <c r="E7777" s="18" t="s">
        <v>533</v>
      </c>
      <c r="F7777" s="18" t="s">
        <v>3662</v>
      </c>
      <c r="G7777" s="18">
        <v>960</v>
      </c>
      <c r="H7777" s="18">
        <v>2.33</v>
      </c>
      <c r="I7777" s="18">
        <v>3.26</v>
      </c>
      <c r="Q7777"/>
    </row>
    <row r="7778" spans="2:17" x14ac:dyDescent="0.25">
      <c r="B7778" s="18" t="s">
        <v>3839</v>
      </c>
      <c r="C7778" s="18" t="s">
        <v>8</v>
      </c>
      <c r="D7778" s="18" t="s">
        <v>266</v>
      </c>
      <c r="E7778" s="18" t="s">
        <v>555</v>
      </c>
      <c r="F7778" s="18" t="s">
        <v>556</v>
      </c>
      <c r="G7778" s="18">
        <v>2424</v>
      </c>
      <c r="H7778" s="18">
        <v>2.42</v>
      </c>
      <c r="I7778" s="18">
        <v>3.89</v>
      </c>
      <c r="Q7778"/>
    </row>
    <row r="7779" spans="2:17" x14ac:dyDescent="0.25">
      <c r="B7779" s="18" t="s">
        <v>3839</v>
      </c>
      <c r="C7779" s="18" t="s">
        <v>8</v>
      </c>
      <c r="D7779" s="18" t="s">
        <v>266</v>
      </c>
      <c r="E7779" s="18" t="s">
        <v>555</v>
      </c>
      <c r="F7779" s="18" t="s">
        <v>557</v>
      </c>
      <c r="G7779" s="18">
        <v>2340</v>
      </c>
      <c r="H7779" s="18">
        <v>2.76</v>
      </c>
      <c r="I7779" s="18">
        <v>3.88</v>
      </c>
      <c r="Q7779"/>
    </row>
    <row r="7780" spans="2:17" x14ac:dyDescent="0.25">
      <c r="B7780" s="18" t="s">
        <v>3839</v>
      </c>
      <c r="C7780" s="18" t="s">
        <v>8</v>
      </c>
      <c r="D7780" s="18" t="s">
        <v>266</v>
      </c>
      <c r="E7780" s="18" t="s">
        <v>555</v>
      </c>
      <c r="F7780" s="18" t="s">
        <v>558</v>
      </c>
      <c r="G7780" s="18">
        <v>1944</v>
      </c>
      <c r="H7780" s="18">
        <v>2.97</v>
      </c>
      <c r="I7780" s="18">
        <v>3.83</v>
      </c>
      <c r="Q7780"/>
    </row>
    <row r="7781" spans="2:17" x14ac:dyDescent="0.25">
      <c r="B7781" s="18" t="s">
        <v>3839</v>
      </c>
      <c r="C7781" s="18" t="s">
        <v>8</v>
      </c>
      <c r="D7781" s="18" t="s">
        <v>266</v>
      </c>
      <c r="E7781" s="18" t="s">
        <v>555</v>
      </c>
      <c r="F7781" s="18" t="s">
        <v>559</v>
      </c>
      <c r="G7781" s="18">
        <v>1956</v>
      </c>
      <c r="H7781" s="18">
        <v>2.82</v>
      </c>
      <c r="I7781" s="18">
        <v>3.62</v>
      </c>
      <c r="Q7781"/>
    </row>
    <row r="7782" spans="2:17" x14ac:dyDescent="0.25">
      <c r="B7782" s="18" t="s">
        <v>3839</v>
      </c>
      <c r="C7782" s="18" t="s">
        <v>8</v>
      </c>
      <c r="D7782" s="18" t="s">
        <v>266</v>
      </c>
      <c r="E7782" s="18" t="s">
        <v>555</v>
      </c>
      <c r="F7782" s="18" t="s">
        <v>560</v>
      </c>
      <c r="G7782" s="18">
        <v>1776</v>
      </c>
      <c r="H7782" s="18">
        <v>2.98</v>
      </c>
      <c r="I7782" s="18">
        <v>3.7</v>
      </c>
      <c r="Q7782"/>
    </row>
    <row r="7783" spans="2:17" x14ac:dyDescent="0.25">
      <c r="B7783" s="18" t="s">
        <v>3839</v>
      </c>
      <c r="C7783" s="18" t="s">
        <v>8</v>
      </c>
      <c r="D7783" s="18" t="s">
        <v>266</v>
      </c>
      <c r="E7783" s="18" t="s">
        <v>555</v>
      </c>
      <c r="F7783" s="18" t="s">
        <v>561</v>
      </c>
      <c r="G7783" s="18">
        <v>1476</v>
      </c>
      <c r="H7783" s="18">
        <v>2.59</v>
      </c>
      <c r="I7783" s="18">
        <v>3.84</v>
      </c>
      <c r="Q7783"/>
    </row>
    <row r="7784" spans="2:17" x14ac:dyDescent="0.25">
      <c r="B7784" s="18" t="s">
        <v>3839</v>
      </c>
      <c r="C7784" s="18" t="s">
        <v>8</v>
      </c>
      <c r="D7784" s="18" t="s">
        <v>266</v>
      </c>
      <c r="E7784" s="18" t="s">
        <v>555</v>
      </c>
      <c r="F7784" s="18" t="s">
        <v>562</v>
      </c>
      <c r="G7784" s="18">
        <v>1464</v>
      </c>
      <c r="H7784" s="18">
        <v>2.7</v>
      </c>
      <c r="I7784" s="18">
        <v>3.8</v>
      </c>
      <c r="Q7784"/>
    </row>
    <row r="7785" spans="2:17" x14ac:dyDescent="0.25">
      <c r="B7785" s="18" t="s">
        <v>3839</v>
      </c>
      <c r="C7785" s="18" t="s">
        <v>8</v>
      </c>
      <c r="D7785" s="18" t="s">
        <v>266</v>
      </c>
      <c r="E7785" s="18" t="s">
        <v>555</v>
      </c>
      <c r="F7785" s="18" t="s">
        <v>563</v>
      </c>
      <c r="G7785" s="18">
        <v>1392</v>
      </c>
      <c r="H7785" s="18">
        <v>2.33</v>
      </c>
      <c r="I7785" s="18">
        <v>3.92</v>
      </c>
      <c r="Q7785"/>
    </row>
    <row r="7786" spans="2:17" x14ac:dyDescent="0.25">
      <c r="B7786" s="18" t="s">
        <v>3839</v>
      </c>
      <c r="C7786" s="18" t="s">
        <v>8</v>
      </c>
      <c r="D7786" s="18" t="s">
        <v>266</v>
      </c>
      <c r="E7786" s="18" t="s">
        <v>555</v>
      </c>
      <c r="F7786" s="18" t="s">
        <v>564</v>
      </c>
      <c r="G7786" s="18">
        <v>2532</v>
      </c>
      <c r="H7786" s="18">
        <v>2.93</v>
      </c>
      <c r="I7786" s="18">
        <v>3.37</v>
      </c>
      <c r="Q7786"/>
    </row>
    <row r="7787" spans="2:17" x14ac:dyDescent="0.25">
      <c r="B7787" s="18" t="s">
        <v>3839</v>
      </c>
      <c r="C7787" s="18" t="s">
        <v>8</v>
      </c>
      <c r="D7787" s="18" t="s">
        <v>266</v>
      </c>
      <c r="E7787" s="18" t="s">
        <v>555</v>
      </c>
      <c r="F7787" s="18" t="s">
        <v>3663</v>
      </c>
      <c r="G7787" s="18">
        <v>1656</v>
      </c>
      <c r="H7787" s="18">
        <v>2.39</v>
      </c>
      <c r="I7787" s="18">
        <v>3.4</v>
      </c>
      <c r="Q7787"/>
    </row>
    <row r="7788" spans="2:17" x14ac:dyDescent="0.25">
      <c r="B7788" s="18" t="s">
        <v>3839</v>
      </c>
      <c r="C7788" s="18" t="s">
        <v>8</v>
      </c>
      <c r="D7788" s="18" t="s">
        <v>266</v>
      </c>
      <c r="E7788" s="18" t="s">
        <v>555</v>
      </c>
      <c r="F7788" s="18" t="s">
        <v>3873</v>
      </c>
      <c r="G7788" s="18">
        <v>1836</v>
      </c>
      <c r="H7788" s="18">
        <v>2.73</v>
      </c>
      <c r="I7788" s="18">
        <v>3.46</v>
      </c>
      <c r="Q7788"/>
    </row>
    <row r="7789" spans="2:17" x14ac:dyDescent="0.25">
      <c r="B7789" s="18" t="s">
        <v>3839</v>
      </c>
      <c r="C7789" s="18" t="s">
        <v>8</v>
      </c>
      <c r="D7789" s="18" t="s">
        <v>266</v>
      </c>
      <c r="E7789" s="18" t="s">
        <v>555</v>
      </c>
      <c r="F7789" s="18" t="s">
        <v>3874</v>
      </c>
      <c r="G7789" s="18">
        <v>2724</v>
      </c>
      <c r="H7789" s="18">
        <v>2.96</v>
      </c>
      <c r="I7789" s="18">
        <v>3.34</v>
      </c>
      <c r="Q7789"/>
    </row>
    <row r="7790" spans="2:17" x14ac:dyDescent="0.25">
      <c r="B7790" s="18" t="s">
        <v>3839</v>
      </c>
      <c r="C7790" s="18" t="s">
        <v>8</v>
      </c>
      <c r="D7790" s="18" t="s">
        <v>266</v>
      </c>
      <c r="E7790" s="18" t="s">
        <v>555</v>
      </c>
      <c r="F7790" s="18" t="s">
        <v>3875</v>
      </c>
      <c r="G7790" s="18">
        <v>1560</v>
      </c>
      <c r="H7790" s="18">
        <v>2.54</v>
      </c>
      <c r="I7790" s="18">
        <v>3.54</v>
      </c>
      <c r="Q7790"/>
    </row>
    <row r="7791" spans="2:17" x14ac:dyDescent="0.25">
      <c r="B7791" s="18" t="s">
        <v>3839</v>
      </c>
      <c r="C7791" s="18" t="s">
        <v>8</v>
      </c>
      <c r="D7791" s="18" t="s">
        <v>266</v>
      </c>
      <c r="E7791" s="18" t="s">
        <v>555</v>
      </c>
      <c r="F7791" s="18" t="s">
        <v>3876</v>
      </c>
      <c r="G7791" s="18">
        <v>1752</v>
      </c>
      <c r="H7791" s="18">
        <v>2.76</v>
      </c>
      <c r="I7791" s="18">
        <v>4</v>
      </c>
      <c r="Q7791"/>
    </row>
    <row r="7792" spans="2:17" x14ac:dyDescent="0.25">
      <c r="B7792" s="18" t="s">
        <v>3839</v>
      </c>
      <c r="C7792" s="18" t="s">
        <v>8</v>
      </c>
      <c r="D7792" s="18" t="s">
        <v>277</v>
      </c>
      <c r="E7792" s="18" t="s">
        <v>565</v>
      </c>
      <c r="F7792" s="18" t="s">
        <v>566</v>
      </c>
      <c r="G7792" s="18">
        <v>960</v>
      </c>
      <c r="H7792" s="18">
        <v>2.67</v>
      </c>
      <c r="I7792" s="18">
        <v>3.84</v>
      </c>
      <c r="Q7792"/>
    </row>
    <row r="7793" spans="2:17" x14ac:dyDescent="0.25">
      <c r="B7793" s="18" t="s">
        <v>3839</v>
      </c>
      <c r="C7793" s="18" t="s">
        <v>8</v>
      </c>
      <c r="D7793" s="18" t="s">
        <v>277</v>
      </c>
      <c r="E7793" s="18" t="s">
        <v>565</v>
      </c>
      <c r="F7793" s="18" t="s">
        <v>567</v>
      </c>
      <c r="G7793" s="18">
        <v>636</v>
      </c>
      <c r="H7793" s="18">
        <v>2.0299999999999998</v>
      </c>
      <c r="I7793" s="18">
        <v>3.57</v>
      </c>
      <c r="Q7793"/>
    </row>
    <row r="7794" spans="2:17" x14ac:dyDescent="0.25">
      <c r="B7794" s="18" t="s">
        <v>3839</v>
      </c>
      <c r="C7794" s="18" t="s">
        <v>8</v>
      </c>
      <c r="D7794" s="18" t="s">
        <v>277</v>
      </c>
      <c r="E7794" s="18" t="s">
        <v>565</v>
      </c>
      <c r="F7794" s="18" t="s">
        <v>568</v>
      </c>
      <c r="G7794" s="18">
        <v>888</v>
      </c>
      <c r="H7794" s="18">
        <v>2.36</v>
      </c>
      <c r="I7794" s="18">
        <v>3.51</v>
      </c>
      <c r="Q7794"/>
    </row>
    <row r="7795" spans="2:17" x14ac:dyDescent="0.25">
      <c r="B7795" s="18" t="s">
        <v>3839</v>
      </c>
      <c r="C7795" s="18" t="s">
        <v>8</v>
      </c>
      <c r="D7795" s="18" t="s">
        <v>277</v>
      </c>
      <c r="E7795" s="18" t="s">
        <v>565</v>
      </c>
      <c r="F7795" s="18" t="s">
        <v>569</v>
      </c>
      <c r="G7795" s="18">
        <v>1164</v>
      </c>
      <c r="H7795" s="18">
        <v>2.81</v>
      </c>
      <c r="I7795" s="18">
        <v>3.44</v>
      </c>
      <c r="Q7795"/>
    </row>
    <row r="7796" spans="2:17" x14ac:dyDescent="0.25">
      <c r="B7796" s="18" t="s">
        <v>3839</v>
      </c>
      <c r="C7796" s="18" t="s">
        <v>8</v>
      </c>
      <c r="D7796" s="18" t="s">
        <v>277</v>
      </c>
      <c r="E7796" s="18" t="s">
        <v>565</v>
      </c>
      <c r="F7796" s="18" t="s">
        <v>570</v>
      </c>
      <c r="G7796" s="18">
        <v>900</v>
      </c>
      <c r="H7796" s="18">
        <v>2.17</v>
      </c>
      <c r="I7796" s="18">
        <v>3.74</v>
      </c>
      <c r="Q7796"/>
    </row>
    <row r="7797" spans="2:17" x14ac:dyDescent="0.25">
      <c r="B7797" s="18" t="s">
        <v>3839</v>
      </c>
      <c r="C7797" s="18" t="s">
        <v>8</v>
      </c>
      <c r="D7797" s="18" t="s">
        <v>277</v>
      </c>
      <c r="E7797" s="18" t="s">
        <v>565</v>
      </c>
      <c r="F7797" s="18" t="s">
        <v>571</v>
      </c>
      <c r="G7797" s="18">
        <v>948</v>
      </c>
      <c r="H7797" s="18">
        <v>2.13</v>
      </c>
      <c r="I7797" s="18">
        <v>3.61</v>
      </c>
      <c r="Q7797"/>
    </row>
    <row r="7798" spans="2:17" x14ac:dyDescent="0.25">
      <c r="B7798" s="18" t="s">
        <v>3839</v>
      </c>
      <c r="C7798" s="18" t="s">
        <v>8</v>
      </c>
      <c r="D7798" s="18" t="s">
        <v>277</v>
      </c>
      <c r="E7798" s="18" t="s">
        <v>565</v>
      </c>
      <c r="F7798" s="18" t="s">
        <v>3664</v>
      </c>
      <c r="G7798" s="18">
        <v>612</v>
      </c>
      <c r="H7798" s="18">
        <v>2.63</v>
      </c>
      <c r="I7798" s="18">
        <v>3.71</v>
      </c>
      <c r="Q7798"/>
    </row>
    <row r="7799" spans="2:17" x14ac:dyDescent="0.25">
      <c r="B7799" s="18" t="s">
        <v>3839</v>
      </c>
      <c r="C7799" s="18" t="s">
        <v>8</v>
      </c>
      <c r="D7799" s="18" t="s">
        <v>277</v>
      </c>
      <c r="E7799" s="18" t="s">
        <v>565</v>
      </c>
      <c r="F7799" s="18" t="s">
        <v>572</v>
      </c>
      <c r="G7799" s="18">
        <v>708</v>
      </c>
      <c r="H7799" s="18">
        <v>2.25</v>
      </c>
      <c r="I7799" s="18">
        <v>4</v>
      </c>
      <c r="Q7799"/>
    </row>
    <row r="7800" spans="2:17" x14ac:dyDescent="0.25">
      <c r="B7800" s="18" t="s">
        <v>3839</v>
      </c>
      <c r="C7800" s="18" t="s">
        <v>8</v>
      </c>
      <c r="D7800" s="18" t="s">
        <v>277</v>
      </c>
      <c r="E7800" s="18" t="s">
        <v>565</v>
      </c>
      <c r="F7800" s="18" t="s">
        <v>573</v>
      </c>
      <c r="G7800" s="18">
        <v>1008</v>
      </c>
      <c r="H7800" s="18">
        <v>2.63</v>
      </c>
      <c r="I7800" s="18">
        <v>3.99</v>
      </c>
      <c r="Q7800"/>
    </row>
    <row r="7801" spans="2:17" x14ac:dyDescent="0.25">
      <c r="B7801" s="18" t="s">
        <v>3839</v>
      </c>
      <c r="C7801" s="18" t="s">
        <v>8</v>
      </c>
      <c r="D7801" s="18" t="s">
        <v>277</v>
      </c>
      <c r="E7801" s="18" t="s">
        <v>565</v>
      </c>
      <c r="F7801" s="18" t="s">
        <v>574</v>
      </c>
      <c r="G7801" s="18">
        <v>1044</v>
      </c>
      <c r="H7801" s="18">
        <v>2.4300000000000002</v>
      </c>
      <c r="I7801" s="18">
        <v>3.9</v>
      </c>
      <c r="Q7801"/>
    </row>
    <row r="7802" spans="2:17" x14ac:dyDescent="0.25">
      <c r="B7802" s="18" t="s">
        <v>3839</v>
      </c>
      <c r="C7802" s="18" t="s">
        <v>8</v>
      </c>
      <c r="D7802" s="18" t="s">
        <v>277</v>
      </c>
      <c r="E7802" s="18" t="s">
        <v>565</v>
      </c>
      <c r="F7802" s="18" t="s">
        <v>575</v>
      </c>
      <c r="G7802" s="18">
        <v>864</v>
      </c>
      <c r="H7802" s="18">
        <v>2.04</v>
      </c>
      <c r="I7802" s="18">
        <v>3.6</v>
      </c>
      <c r="Q7802"/>
    </row>
    <row r="7803" spans="2:17" x14ac:dyDescent="0.25">
      <c r="B7803" s="18" t="s">
        <v>3839</v>
      </c>
      <c r="C7803" s="18" t="s">
        <v>8</v>
      </c>
      <c r="D7803" s="18" t="s">
        <v>277</v>
      </c>
      <c r="E7803" s="18" t="s">
        <v>565</v>
      </c>
      <c r="F7803" s="18" t="s">
        <v>576</v>
      </c>
      <c r="G7803" s="18">
        <v>828</v>
      </c>
      <c r="H7803" s="18">
        <v>2.02</v>
      </c>
      <c r="I7803" s="18">
        <v>3.76</v>
      </c>
      <c r="Q7803"/>
    </row>
    <row r="7804" spans="2:17" x14ac:dyDescent="0.25">
      <c r="B7804" s="18" t="s">
        <v>3839</v>
      </c>
      <c r="C7804" s="18" t="s">
        <v>8</v>
      </c>
      <c r="D7804" s="18" t="s">
        <v>266</v>
      </c>
      <c r="E7804" s="18" t="s">
        <v>577</v>
      </c>
      <c r="F7804" s="18" t="s">
        <v>578</v>
      </c>
      <c r="G7804" s="18">
        <v>2412</v>
      </c>
      <c r="H7804" s="18">
        <v>2.5</v>
      </c>
      <c r="I7804" s="18">
        <v>3.72</v>
      </c>
      <c r="Q7804"/>
    </row>
    <row r="7805" spans="2:17" x14ac:dyDescent="0.25">
      <c r="B7805" s="18" t="s">
        <v>3839</v>
      </c>
      <c r="C7805" s="18" t="s">
        <v>8</v>
      </c>
      <c r="D7805" s="18" t="s">
        <v>266</v>
      </c>
      <c r="E7805" s="18" t="s">
        <v>577</v>
      </c>
      <c r="F7805" s="18" t="s">
        <v>579</v>
      </c>
      <c r="G7805" s="18">
        <v>2640</v>
      </c>
      <c r="H7805" s="18">
        <v>2.8</v>
      </c>
      <c r="I7805" s="18">
        <v>3.73</v>
      </c>
      <c r="Q7805"/>
    </row>
    <row r="7806" spans="2:17" x14ac:dyDescent="0.25">
      <c r="B7806" s="18" t="s">
        <v>3839</v>
      </c>
      <c r="C7806" s="18" t="s">
        <v>8</v>
      </c>
      <c r="D7806" s="18" t="s">
        <v>266</v>
      </c>
      <c r="E7806" s="18" t="s">
        <v>577</v>
      </c>
      <c r="F7806" s="18" t="s">
        <v>580</v>
      </c>
      <c r="G7806" s="18">
        <v>1524</v>
      </c>
      <c r="H7806" s="18">
        <v>2.46</v>
      </c>
      <c r="I7806" s="18">
        <v>3.93</v>
      </c>
      <c r="Q7806"/>
    </row>
    <row r="7807" spans="2:17" x14ac:dyDescent="0.25">
      <c r="B7807" s="18" t="s">
        <v>3839</v>
      </c>
      <c r="C7807" s="18" t="s">
        <v>8</v>
      </c>
      <c r="D7807" s="18" t="s">
        <v>266</v>
      </c>
      <c r="E7807" s="18" t="s">
        <v>577</v>
      </c>
      <c r="F7807" s="18" t="s">
        <v>581</v>
      </c>
      <c r="G7807" s="18">
        <v>1320</v>
      </c>
      <c r="H7807" s="18">
        <v>2.5</v>
      </c>
      <c r="I7807" s="18">
        <v>3.86</v>
      </c>
      <c r="Q7807"/>
    </row>
    <row r="7808" spans="2:17" x14ac:dyDescent="0.25">
      <c r="B7808" s="18" t="s">
        <v>3839</v>
      </c>
      <c r="C7808" s="18" t="s">
        <v>8</v>
      </c>
      <c r="D7808" s="18" t="s">
        <v>266</v>
      </c>
      <c r="E7808" s="18" t="s">
        <v>577</v>
      </c>
      <c r="F7808" s="18" t="s">
        <v>3877</v>
      </c>
      <c r="G7808" s="18">
        <v>2484</v>
      </c>
      <c r="H7808" s="18">
        <v>2.37</v>
      </c>
      <c r="I7808" s="18">
        <v>3.9</v>
      </c>
      <c r="Q7808"/>
    </row>
    <row r="7809" spans="2:17" x14ac:dyDescent="0.25">
      <c r="B7809" s="18" t="s">
        <v>3839</v>
      </c>
      <c r="C7809" s="18" t="s">
        <v>8</v>
      </c>
      <c r="D7809" s="18" t="s">
        <v>266</v>
      </c>
      <c r="E7809" s="18" t="s">
        <v>577</v>
      </c>
      <c r="F7809" s="18" t="s">
        <v>3878</v>
      </c>
      <c r="G7809" s="18">
        <v>1272</v>
      </c>
      <c r="H7809" s="18">
        <v>2.82</v>
      </c>
      <c r="I7809" s="18">
        <v>3.87</v>
      </c>
      <c r="Q7809"/>
    </row>
    <row r="7810" spans="2:17" x14ac:dyDescent="0.25">
      <c r="B7810" s="18" t="s">
        <v>3839</v>
      </c>
      <c r="C7810" s="18" t="s">
        <v>8</v>
      </c>
      <c r="D7810" s="18" t="s">
        <v>266</v>
      </c>
      <c r="E7810" s="18" t="s">
        <v>577</v>
      </c>
      <c r="F7810" s="18" t="s">
        <v>3879</v>
      </c>
      <c r="G7810" s="18">
        <v>2376</v>
      </c>
      <c r="H7810" s="18">
        <v>2.3199999999999998</v>
      </c>
      <c r="I7810" s="18">
        <v>3.86</v>
      </c>
      <c r="Q7810"/>
    </row>
    <row r="7811" spans="2:17" x14ac:dyDescent="0.25">
      <c r="B7811" s="18" t="s">
        <v>3839</v>
      </c>
      <c r="C7811" s="18" t="s">
        <v>8</v>
      </c>
      <c r="D7811" s="18" t="s">
        <v>164</v>
      </c>
      <c r="E7811" s="18" t="s">
        <v>582</v>
      </c>
      <c r="F7811" s="18" t="s">
        <v>583</v>
      </c>
      <c r="G7811" s="18">
        <v>360</v>
      </c>
      <c r="H7811" s="18">
        <v>4.13</v>
      </c>
      <c r="I7811" s="18">
        <v>5.31</v>
      </c>
      <c r="Q7811"/>
    </row>
    <row r="7812" spans="2:17" x14ac:dyDescent="0.25">
      <c r="B7812" s="18" t="s">
        <v>3839</v>
      </c>
      <c r="C7812" s="18" t="s">
        <v>8</v>
      </c>
      <c r="D7812" s="18" t="s">
        <v>164</v>
      </c>
      <c r="E7812" s="18" t="s">
        <v>582</v>
      </c>
      <c r="F7812" s="18" t="s">
        <v>584</v>
      </c>
      <c r="G7812" s="18">
        <v>552</v>
      </c>
      <c r="H7812" s="18">
        <v>4.6399999999999997</v>
      </c>
      <c r="I7812" s="18">
        <v>5.34</v>
      </c>
      <c r="Q7812"/>
    </row>
    <row r="7813" spans="2:17" x14ac:dyDescent="0.25">
      <c r="B7813" s="18" t="s">
        <v>3839</v>
      </c>
      <c r="C7813" s="18" t="s">
        <v>8</v>
      </c>
      <c r="D7813" s="18" t="s">
        <v>164</v>
      </c>
      <c r="E7813" s="18" t="s">
        <v>582</v>
      </c>
      <c r="F7813" s="18" t="s">
        <v>585</v>
      </c>
      <c r="G7813" s="18">
        <v>516</v>
      </c>
      <c r="H7813" s="18">
        <v>4.03</v>
      </c>
      <c r="I7813" s="18">
        <v>5.22</v>
      </c>
      <c r="Q7813"/>
    </row>
    <row r="7814" spans="2:17" x14ac:dyDescent="0.25">
      <c r="B7814" s="18" t="s">
        <v>3839</v>
      </c>
      <c r="C7814" s="18" t="s">
        <v>8</v>
      </c>
      <c r="D7814" s="18" t="s">
        <v>164</v>
      </c>
      <c r="E7814" s="18" t="s">
        <v>582</v>
      </c>
      <c r="F7814" s="18" t="s">
        <v>586</v>
      </c>
      <c r="G7814" s="18">
        <v>348</v>
      </c>
      <c r="H7814" s="18">
        <v>4.74</v>
      </c>
      <c r="I7814" s="18">
        <v>5.07</v>
      </c>
      <c r="Q7814"/>
    </row>
    <row r="7815" spans="2:17" x14ac:dyDescent="0.25">
      <c r="B7815" s="18" t="s">
        <v>3839</v>
      </c>
      <c r="C7815" s="18" t="s">
        <v>8</v>
      </c>
      <c r="D7815" s="18" t="s">
        <v>277</v>
      </c>
      <c r="E7815" s="18" t="s">
        <v>587</v>
      </c>
      <c r="F7815" s="18" t="s">
        <v>588</v>
      </c>
      <c r="G7815" s="18">
        <v>1092</v>
      </c>
      <c r="H7815" s="18">
        <v>2.5</v>
      </c>
      <c r="I7815" s="18">
        <v>3.26</v>
      </c>
      <c r="Q7815"/>
    </row>
    <row r="7816" spans="2:17" x14ac:dyDescent="0.25">
      <c r="B7816" s="18" t="s">
        <v>3839</v>
      </c>
      <c r="C7816" s="18" t="s">
        <v>8</v>
      </c>
      <c r="D7816" s="18" t="s">
        <v>277</v>
      </c>
      <c r="E7816" s="18" t="s">
        <v>587</v>
      </c>
      <c r="F7816" s="18" t="s">
        <v>589</v>
      </c>
      <c r="G7816" s="18">
        <v>636</v>
      </c>
      <c r="H7816" s="18">
        <v>2.62</v>
      </c>
      <c r="I7816" s="18">
        <v>3.77</v>
      </c>
      <c r="Q7816"/>
    </row>
    <row r="7817" spans="2:17" x14ac:dyDescent="0.25">
      <c r="B7817" s="18" t="s">
        <v>3839</v>
      </c>
      <c r="C7817" s="18" t="s">
        <v>8</v>
      </c>
      <c r="D7817" s="18" t="s">
        <v>277</v>
      </c>
      <c r="E7817" s="18" t="s">
        <v>587</v>
      </c>
      <c r="F7817" s="18" t="s">
        <v>590</v>
      </c>
      <c r="G7817" s="18">
        <v>732</v>
      </c>
      <c r="H7817" s="18">
        <v>2.11</v>
      </c>
      <c r="I7817" s="18">
        <v>3.62</v>
      </c>
      <c r="Q7817"/>
    </row>
    <row r="7818" spans="2:17" x14ac:dyDescent="0.25">
      <c r="B7818" s="18" t="s">
        <v>3839</v>
      </c>
      <c r="C7818" s="18" t="s">
        <v>8</v>
      </c>
      <c r="D7818" s="18" t="s">
        <v>277</v>
      </c>
      <c r="E7818" s="18" t="s">
        <v>587</v>
      </c>
      <c r="F7818" s="18" t="s">
        <v>591</v>
      </c>
      <c r="G7818" s="18">
        <v>936</v>
      </c>
      <c r="H7818" s="18">
        <v>2.33</v>
      </c>
      <c r="I7818" s="18">
        <v>3.99</v>
      </c>
      <c r="Q7818"/>
    </row>
    <row r="7819" spans="2:17" x14ac:dyDescent="0.25">
      <c r="B7819" s="18" t="s">
        <v>3839</v>
      </c>
      <c r="C7819" s="18" t="s">
        <v>8</v>
      </c>
      <c r="D7819" s="18" t="s">
        <v>277</v>
      </c>
      <c r="E7819" s="18" t="s">
        <v>587</v>
      </c>
      <c r="F7819" s="18" t="s">
        <v>592</v>
      </c>
      <c r="G7819" s="18">
        <v>1200</v>
      </c>
      <c r="H7819" s="18">
        <v>2.4500000000000002</v>
      </c>
      <c r="I7819" s="18">
        <v>3.97</v>
      </c>
      <c r="Q7819"/>
    </row>
    <row r="7820" spans="2:17" x14ac:dyDescent="0.25">
      <c r="B7820" s="18" t="s">
        <v>3839</v>
      </c>
      <c r="C7820" s="18" t="s">
        <v>8</v>
      </c>
      <c r="D7820" s="18" t="s">
        <v>277</v>
      </c>
      <c r="E7820" s="18" t="s">
        <v>587</v>
      </c>
      <c r="F7820" s="18" t="s">
        <v>593</v>
      </c>
      <c r="G7820" s="18">
        <v>732</v>
      </c>
      <c r="H7820" s="18">
        <v>2.72</v>
      </c>
      <c r="I7820" s="18">
        <v>3.76</v>
      </c>
      <c r="Q7820"/>
    </row>
    <row r="7821" spans="2:17" x14ac:dyDescent="0.25">
      <c r="B7821" s="18" t="s">
        <v>3839</v>
      </c>
      <c r="C7821" s="18" t="s">
        <v>8</v>
      </c>
      <c r="D7821" s="18" t="s">
        <v>277</v>
      </c>
      <c r="E7821" s="18" t="s">
        <v>587</v>
      </c>
      <c r="F7821" s="18" t="s">
        <v>594</v>
      </c>
      <c r="G7821" s="18">
        <v>912</v>
      </c>
      <c r="H7821" s="18">
        <v>2.73</v>
      </c>
      <c r="I7821" s="18">
        <v>3.51</v>
      </c>
      <c r="Q7821"/>
    </row>
    <row r="7822" spans="2:17" x14ac:dyDescent="0.25">
      <c r="B7822" s="18" t="s">
        <v>3839</v>
      </c>
      <c r="C7822" s="18" t="s">
        <v>8</v>
      </c>
      <c r="D7822" s="18" t="s">
        <v>277</v>
      </c>
      <c r="E7822" s="18" t="s">
        <v>587</v>
      </c>
      <c r="F7822" s="18" t="s">
        <v>595</v>
      </c>
      <c r="G7822" s="18">
        <v>624</v>
      </c>
      <c r="H7822" s="18">
        <v>2.93</v>
      </c>
      <c r="I7822" s="18">
        <v>3.59</v>
      </c>
      <c r="Q7822"/>
    </row>
    <row r="7823" spans="2:17" x14ac:dyDescent="0.25">
      <c r="B7823" s="18" t="s">
        <v>3839</v>
      </c>
      <c r="C7823" s="18" t="s">
        <v>8</v>
      </c>
      <c r="D7823" s="18" t="s">
        <v>277</v>
      </c>
      <c r="E7823" s="18" t="s">
        <v>587</v>
      </c>
      <c r="F7823" s="18" t="s">
        <v>596</v>
      </c>
      <c r="G7823" s="18">
        <v>1032</v>
      </c>
      <c r="H7823" s="18">
        <v>2.74</v>
      </c>
      <c r="I7823" s="18">
        <v>3.67</v>
      </c>
      <c r="Q7823"/>
    </row>
    <row r="7824" spans="2:17" x14ac:dyDescent="0.25">
      <c r="B7824" s="18" t="s">
        <v>3839</v>
      </c>
      <c r="C7824" s="18" t="s">
        <v>8</v>
      </c>
      <c r="D7824" s="18" t="s">
        <v>277</v>
      </c>
      <c r="E7824" s="18" t="s">
        <v>587</v>
      </c>
      <c r="F7824" s="18" t="s">
        <v>597</v>
      </c>
      <c r="G7824" s="18">
        <v>924</v>
      </c>
      <c r="H7824" s="18">
        <v>2.34</v>
      </c>
      <c r="I7824" s="18">
        <v>3.82</v>
      </c>
      <c r="Q7824"/>
    </row>
    <row r="7825" spans="2:17" x14ac:dyDescent="0.25">
      <c r="B7825" s="18" t="s">
        <v>3839</v>
      </c>
      <c r="C7825" s="18" t="s">
        <v>8</v>
      </c>
      <c r="D7825" s="18" t="s">
        <v>277</v>
      </c>
      <c r="E7825" s="18" t="s">
        <v>587</v>
      </c>
      <c r="F7825" s="18" t="s">
        <v>598</v>
      </c>
      <c r="G7825" s="18">
        <v>1032</v>
      </c>
      <c r="H7825" s="18">
        <v>2.02</v>
      </c>
      <c r="I7825" s="18">
        <v>3.96</v>
      </c>
      <c r="Q7825"/>
    </row>
    <row r="7826" spans="2:17" x14ac:dyDescent="0.25">
      <c r="B7826" s="18" t="s">
        <v>3839</v>
      </c>
      <c r="C7826" s="18" t="s">
        <v>8</v>
      </c>
      <c r="D7826" s="18" t="s">
        <v>277</v>
      </c>
      <c r="E7826" s="18" t="s">
        <v>587</v>
      </c>
      <c r="F7826" s="18" t="s">
        <v>599</v>
      </c>
      <c r="G7826" s="18">
        <v>1200</v>
      </c>
      <c r="H7826" s="18">
        <v>2.98</v>
      </c>
      <c r="I7826" s="18">
        <v>3.69</v>
      </c>
      <c r="Q7826"/>
    </row>
    <row r="7827" spans="2:17" x14ac:dyDescent="0.25">
      <c r="B7827" s="18" t="s">
        <v>3839</v>
      </c>
      <c r="C7827" s="18" t="s">
        <v>8</v>
      </c>
      <c r="D7827" s="18" t="s">
        <v>277</v>
      </c>
      <c r="E7827" s="18" t="s">
        <v>587</v>
      </c>
      <c r="F7827" s="18" t="s">
        <v>600</v>
      </c>
      <c r="G7827" s="18">
        <v>1020</v>
      </c>
      <c r="H7827" s="18">
        <v>2.76</v>
      </c>
      <c r="I7827" s="18">
        <v>3.98</v>
      </c>
      <c r="Q7827"/>
    </row>
    <row r="7828" spans="2:17" x14ac:dyDescent="0.25">
      <c r="B7828" s="18" t="s">
        <v>3839</v>
      </c>
      <c r="C7828" s="18" t="s">
        <v>8</v>
      </c>
      <c r="D7828" s="18" t="s">
        <v>277</v>
      </c>
      <c r="E7828" s="18" t="s">
        <v>587</v>
      </c>
      <c r="F7828" s="18" t="s">
        <v>601</v>
      </c>
      <c r="G7828" s="18">
        <v>1032</v>
      </c>
      <c r="H7828" s="18">
        <v>2.15</v>
      </c>
      <c r="I7828" s="18">
        <v>4</v>
      </c>
      <c r="Q7828"/>
    </row>
    <row r="7829" spans="2:17" x14ac:dyDescent="0.25">
      <c r="B7829" s="18" t="s">
        <v>3839</v>
      </c>
      <c r="C7829" s="18" t="s">
        <v>8</v>
      </c>
      <c r="D7829" s="18" t="s">
        <v>277</v>
      </c>
      <c r="E7829" s="18" t="s">
        <v>587</v>
      </c>
      <c r="F7829" s="18" t="s">
        <v>602</v>
      </c>
      <c r="G7829" s="18">
        <v>816</v>
      </c>
      <c r="H7829" s="18">
        <v>2.33</v>
      </c>
      <c r="I7829" s="18">
        <v>3.9</v>
      </c>
      <c r="Q7829"/>
    </row>
    <row r="7830" spans="2:17" x14ac:dyDescent="0.25">
      <c r="B7830" s="18" t="s">
        <v>3839</v>
      </c>
      <c r="C7830" s="18" t="s">
        <v>8</v>
      </c>
      <c r="D7830" s="18" t="s">
        <v>277</v>
      </c>
      <c r="E7830" s="18" t="s">
        <v>587</v>
      </c>
      <c r="F7830" s="18" t="s">
        <v>603</v>
      </c>
      <c r="G7830" s="18">
        <v>1152</v>
      </c>
      <c r="H7830" s="18">
        <v>2.37</v>
      </c>
      <c r="I7830" s="18">
        <v>3.59</v>
      </c>
      <c r="Q7830"/>
    </row>
    <row r="7831" spans="2:17" x14ac:dyDescent="0.25">
      <c r="B7831" s="18" t="s">
        <v>3839</v>
      </c>
      <c r="C7831" s="18" t="s">
        <v>8</v>
      </c>
      <c r="D7831" s="18" t="s">
        <v>277</v>
      </c>
      <c r="E7831" s="18" t="s">
        <v>587</v>
      </c>
      <c r="F7831" s="18" t="s">
        <v>604</v>
      </c>
      <c r="G7831" s="18">
        <v>756</v>
      </c>
      <c r="H7831" s="18">
        <v>2.58</v>
      </c>
      <c r="I7831" s="18">
        <v>3.93</v>
      </c>
      <c r="Q7831"/>
    </row>
    <row r="7832" spans="2:17" x14ac:dyDescent="0.25">
      <c r="B7832" s="18" t="s">
        <v>3839</v>
      </c>
      <c r="C7832" s="18" t="s">
        <v>8</v>
      </c>
      <c r="D7832" s="18" t="s">
        <v>277</v>
      </c>
      <c r="E7832" s="18" t="s">
        <v>587</v>
      </c>
      <c r="F7832" s="18" t="s">
        <v>605</v>
      </c>
      <c r="G7832" s="18">
        <v>876</v>
      </c>
      <c r="H7832" s="18">
        <v>2.2799999999999998</v>
      </c>
      <c r="I7832" s="18">
        <v>3.54</v>
      </c>
      <c r="Q7832"/>
    </row>
    <row r="7833" spans="2:17" x14ac:dyDescent="0.25">
      <c r="B7833" s="18" t="s">
        <v>3839</v>
      </c>
      <c r="C7833" s="18" t="s">
        <v>8</v>
      </c>
      <c r="D7833" s="18" t="s">
        <v>277</v>
      </c>
      <c r="E7833" s="18" t="s">
        <v>587</v>
      </c>
      <c r="F7833" s="18" t="s">
        <v>606</v>
      </c>
      <c r="G7833" s="18">
        <v>780</v>
      </c>
      <c r="H7833" s="18">
        <v>2.21</v>
      </c>
      <c r="I7833" s="18">
        <v>3.56</v>
      </c>
      <c r="Q7833"/>
    </row>
    <row r="7834" spans="2:17" x14ac:dyDescent="0.25">
      <c r="B7834" s="18" t="s">
        <v>3839</v>
      </c>
      <c r="C7834" s="18" t="s">
        <v>8</v>
      </c>
      <c r="D7834" s="18" t="s">
        <v>277</v>
      </c>
      <c r="E7834" s="18" t="s">
        <v>587</v>
      </c>
      <c r="F7834" s="18" t="s">
        <v>607</v>
      </c>
      <c r="G7834" s="18">
        <v>1128</v>
      </c>
      <c r="H7834" s="18">
        <v>2.75</v>
      </c>
      <c r="I7834" s="18">
        <v>3.81</v>
      </c>
      <c r="Q7834"/>
    </row>
    <row r="7835" spans="2:17" x14ac:dyDescent="0.25">
      <c r="B7835" s="18" t="s">
        <v>3839</v>
      </c>
      <c r="C7835" s="18" t="s">
        <v>8</v>
      </c>
      <c r="D7835" s="18" t="s">
        <v>277</v>
      </c>
      <c r="E7835" s="18" t="s">
        <v>587</v>
      </c>
      <c r="F7835" s="18" t="s">
        <v>608</v>
      </c>
      <c r="G7835" s="18">
        <v>1080</v>
      </c>
      <c r="H7835" s="18">
        <v>2.37</v>
      </c>
      <c r="I7835" s="18">
        <v>3.36</v>
      </c>
      <c r="Q7835"/>
    </row>
    <row r="7836" spans="2:17" x14ac:dyDescent="0.25">
      <c r="B7836" s="18" t="s">
        <v>3839</v>
      </c>
      <c r="C7836" s="18" t="s">
        <v>8</v>
      </c>
      <c r="D7836" s="18" t="s">
        <v>277</v>
      </c>
      <c r="E7836" s="18" t="s">
        <v>587</v>
      </c>
      <c r="F7836" s="18" t="s">
        <v>609</v>
      </c>
      <c r="G7836" s="18">
        <v>780</v>
      </c>
      <c r="H7836" s="18">
        <v>2.4900000000000002</v>
      </c>
      <c r="I7836" s="18">
        <v>3.75</v>
      </c>
      <c r="Q7836"/>
    </row>
    <row r="7837" spans="2:17" x14ac:dyDescent="0.25">
      <c r="B7837" s="18" t="s">
        <v>3839</v>
      </c>
      <c r="C7837" s="18" t="s">
        <v>8</v>
      </c>
      <c r="D7837" s="18" t="s">
        <v>277</v>
      </c>
      <c r="E7837" s="18" t="s">
        <v>587</v>
      </c>
      <c r="F7837" s="18" t="s">
        <v>610</v>
      </c>
      <c r="G7837" s="18">
        <v>1056</v>
      </c>
      <c r="H7837" s="18">
        <v>2.93</v>
      </c>
      <c r="I7837" s="18">
        <v>3.79</v>
      </c>
      <c r="Q7837"/>
    </row>
    <row r="7838" spans="2:17" x14ac:dyDescent="0.25">
      <c r="B7838" s="18" t="s">
        <v>3839</v>
      </c>
      <c r="C7838" s="18" t="s">
        <v>8</v>
      </c>
      <c r="D7838" s="18" t="s">
        <v>277</v>
      </c>
      <c r="E7838" s="18" t="s">
        <v>587</v>
      </c>
      <c r="F7838" s="18" t="s">
        <v>611</v>
      </c>
      <c r="G7838" s="18">
        <v>636</v>
      </c>
      <c r="H7838" s="18">
        <v>2.62</v>
      </c>
      <c r="I7838" s="18">
        <v>3.59</v>
      </c>
      <c r="Q7838"/>
    </row>
    <row r="7839" spans="2:17" x14ac:dyDescent="0.25">
      <c r="B7839" s="18" t="s">
        <v>3839</v>
      </c>
      <c r="C7839" s="18" t="s">
        <v>8</v>
      </c>
      <c r="D7839" s="18" t="s">
        <v>277</v>
      </c>
      <c r="E7839" s="18" t="s">
        <v>587</v>
      </c>
      <c r="F7839" s="18" t="s">
        <v>612</v>
      </c>
      <c r="G7839" s="18">
        <v>756</v>
      </c>
      <c r="H7839" s="18">
        <v>2.89</v>
      </c>
      <c r="I7839" s="18">
        <v>3.27</v>
      </c>
      <c r="Q7839"/>
    </row>
    <row r="7840" spans="2:17" x14ac:dyDescent="0.25">
      <c r="B7840" s="18" t="s">
        <v>3839</v>
      </c>
      <c r="C7840" s="18" t="s">
        <v>8</v>
      </c>
      <c r="D7840" s="18" t="s">
        <v>277</v>
      </c>
      <c r="E7840" s="18" t="s">
        <v>587</v>
      </c>
      <c r="F7840" s="18" t="s">
        <v>613</v>
      </c>
      <c r="G7840" s="18">
        <v>1200</v>
      </c>
      <c r="H7840" s="18">
        <v>2.66</v>
      </c>
      <c r="I7840" s="18">
        <v>3.77</v>
      </c>
      <c r="Q7840"/>
    </row>
    <row r="7841" spans="2:17" x14ac:dyDescent="0.25">
      <c r="B7841" s="18" t="s">
        <v>3839</v>
      </c>
      <c r="C7841" s="18" t="s">
        <v>8</v>
      </c>
      <c r="D7841" s="18" t="s">
        <v>277</v>
      </c>
      <c r="E7841" s="18" t="s">
        <v>587</v>
      </c>
      <c r="F7841" s="18" t="s">
        <v>614</v>
      </c>
      <c r="G7841" s="18">
        <v>888</v>
      </c>
      <c r="H7841" s="18">
        <v>2.63</v>
      </c>
      <c r="I7841" s="18">
        <v>4</v>
      </c>
      <c r="Q7841"/>
    </row>
    <row r="7842" spans="2:17" x14ac:dyDescent="0.25">
      <c r="B7842" s="18" t="s">
        <v>3839</v>
      </c>
      <c r="C7842" s="18" t="s">
        <v>8</v>
      </c>
      <c r="D7842" s="18" t="s">
        <v>277</v>
      </c>
      <c r="E7842" s="18" t="s">
        <v>587</v>
      </c>
      <c r="F7842" s="18" t="s">
        <v>615</v>
      </c>
      <c r="G7842" s="18">
        <v>768</v>
      </c>
      <c r="H7842" s="18">
        <v>2.2000000000000002</v>
      </c>
      <c r="I7842" s="18">
        <v>3.31</v>
      </c>
      <c r="Q7842"/>
    </row>
    <row r="7843" spans="2:17" x14ac:dyDescent="0.25">
      <c r="B7843" s="18" t="s">
        <v>3839</v>
      </c>
      <c r="C7843" s="18" t="s">
        <v>8</v>
      </c>
      <c r="D7843" s="18" t="s">
        <v>277</v>
      </c>
      <c r="E7843" s="18" t="s">
        <v>587</v>
      </c>
      <c r="F7843" s="18" t="s">
        <v>616</v>
      </c>
      <c r="G7843" s="18">
        <v>1044</v>
      </c>
      <c r="H7843" s="18">
        <v>2.63</v>
      </c>
      <c r="I7843" s="18">
        <v>3.87</v>
      </c>
      <c r="Q7843"/>
    </row>
    <row r="7844" spans="2:17" x14ac:dyDescent="0.25">
      <c r="B7844" s="18" t="s">
        <v>3839</v>
      </c>
      <c r="C7844" s="18" t="s">
        <v>8</v>
      </c>
      <c r="D7844" s="18" t="s">
        <v>277</v>
      </c>
      <c r="E7844" s="18" t="s">
        <v>587</v>
      </c>
      <c r="F7844" s="18" t="s">
        <v>617</v>
      </c>
      <c r="G7844" s="18">
        <v>900</v>
      </c>
      <c r="H7844" s="18">
        <v>2.19</v>
      </c>
      <c r="I7844" s="18">
        <v>3.47</v>
      </c>
      <c r="Q7844"/>
    </row>
    <row r="7845" spans="2:17" x14ac:dyDescent="0.25">
      <c r="B7845" s="18" t="s">
        <v>3839</v>
      </c>
      <c r="C7845" s="18" t="s">
        <v>8</v>
      </c>
      <c r="D7845" s="18" t="s">
        <v>277</v>
      </c>
      <c r="E7845" s="18" t="s">
        <v>587</v>
      </c>
      <c r="F7845" s="18" t="s">
        <v>618</v>
      </c>
      <c r="G7845" s="18">
        <v>756</v>
      </c>
      <c r="H7845" s="18">
        <v>2.3199999999999998</v>
      </c>
      <c r="I7845" s="18">
        <v>3.45</v>
      </c>
      <c r="Q7845"/>
    </row>
    <row r="7846" spans="2:17" x14ac:dyDescent="0.25">
      <c r="B7846" s="18" t="s">
        <v>3839</v>
      </c>
      <c r="C7846" s="18" t="s">
        <v>8</v>
      </c>
      <c r="D7846" s="18" t="s">
        <v>277</v>
      </c>
      <c r="E7846" s="18" t="s">
        <v>587</v>
      </c>
      <c r="F7846" s="18" t="s">
        <v>619</v>
      </c>
      <c r="G7846" s="18">
        <v>1044</v>
      </c>
      <c r="H7846" s="18">
        <v>2.68</v>
      </c>
      <c r="I7846" s="18">
        <v>3.71</v>
      </c>
      <c r="Q7846"/>
    </row>
    <row r="7847" spans="2:17" x14ac:dyDescent="0.25">
      <c r="B7847" s="18" t="s">
        <v>3839</v>
      </c>
      <c r="C7847" s="18" t="s">
        <v>8</v>
      </c>
      <c r="D7847" s="18" t="s">
        <v>277</v>
      </c>
      <c r="E7847" s="18" t="s">
        <v>587</v>
      </c>
      <c r="F7847" s="18" t="s">
        <v>620</v>
      </c>
      <c r="G7847" s="18">
        <v>1200</v>
      </c>
      <c r="H7847" s="18">
        <v>2.85</v>
      </c>
      <c r="I7847" s="18">
        <v>3.48</v>
      </c>
      <c r="Q7847"/>
    </row>
    <row r="7848" spans="2:17" x14ac:dyDescent="0.25">
      <c r="B7848" s="18" t="s">
        <v>3839</v>
      </c>
      <c r="C7848" s="18" t="s">
        <v>8</v>
      </c>
      <c r="D7848" s="18" t="s">
        <v>277</v>
      </c>
      <c r="E7848" s="18" t="s">
        <v>587</v>
      </c>
      <c r="F7848" s="18" t="s">
        <v>621</v>
      </c>
      <c r="G7848" s="18">
        <v>1092</v>
      </c>
      <c r="H7848" s="18">
        <v>2.0499999999999998</v>
      </c>
      <c r="I7848" s="18">
        <v>3.59</v>
      </c>
      <c r="Q7848"/>
    </row>
    <row r="7849" spans="2:17" x14ac:dyDescent="0.25">
      <c r="B7849" s="18" t="s">
        <v>3839</v>
      </c>
      <c r="C7849" s="18" t="s">
        <v>8</v>
      </c>
      <c r="D7849" s="18" t="s">
        <v>277</v>
      </c>
      <c r="E7849" s="18" t="s">
        <v>587</v>
      </c>
      <c r="F7849" s="18" t="s">
        <v>622</v>
      </c>
      <c r="G7849" s="18">
        <v>660</v>
      </c>
      <c r="H7849" s="18">
        <v>2.79</v>
      </c>
      <c r="I7849" s="18">
        <v>3.77</v>
      </c>
      <c r="Q7849"/>
    </row>
    <row r="7850" spans="2:17" x14ac:dyDescent="0.25">
      <c r="B7850" s="18" t="s">
        <v>3839</v>
      </c>
      <c r="C7850" s="18" t="s">
        <v>8</v>
      </c>
      <c r="D7850" s="18" t="s">
        <v>277</v>
      </c>
      <c r="E7850" s="18" t="s">
        <v>587</v>
      </c>
      <c r="F7850" s="18" t="s">
        <v>623</v>
      </c>
      <c r="G7850" s="18">
        <v>1140</v>
      </c>
      <c r="H7850" s="18">
        <v>2.0499999999999998</v>
      </c>
      <c r="I7850" s="18">
        <v>3.73</v>
      </c>
      <c r="Q7850"/>
    </row>
    <row r="7851" spans="2:17" x14ac:dyDescent="0.25">
      <c r="B7851" s="18" t="s">
        <v>3839</v>
      </c>
      <c r="C7851" s="18" t="s">
        <v>8</v>
      </c>
      <c r="D7851" s="18" t="s">
        <v>277</v>
      </c>
      <c r="E7851" s="18" t="s">
        <v>587</v>
      </c>
      <c r="F7851" s="18" t="s">
        <v>624</v>
      </c>
      <c r="G7851" s="18">
        <v>900</v>
      </c>
      <c r="H7851" s="18">
        <v>2.74</v>
      </c>
      <c r="I7851" s="18">
        <v>3.66</v>
      </c>
      <c r="Q7851"/>
    </row>
    <row r="7852" spans="2:17" x14ac:dyDescent="0.25">
      <c r="B7852" s="18" t="s">
        <v>3839</v>
      </c>
      <c r="C7852" s="18" t="s">
        <v>8</v>
      </c>
      <c r="D7852" s="18" t="s">
        <v>277</v>
      </c>
      <c r="E7852" s="18" t="s">
        <v>587</v>
      </c>
      <c r="F7852" s="18" t="s">
        <v>625</v>
      </c>
      <c r="G7852" s="18">
        <v>780</v>
      </c>
      <c r="H7852" s="18">
        <v>2.04</v>
      </c>
      <c r="I7852" s="18">
        <v>3.51</v>
      </c>
      <c r="Q7852"/>
    </row>
    <row r="7853" spans="2:17" x14ac:dyDescent="0.25">
      <c r="B7853" s="18" t="s">
        <v>3839</v>
      </c>
      <c r="C7853" s="18" t="s">
        <v>8</v>
      </c>
      <c r="D7853" s="18" t="s">
        <v>277</v>
      </c>
      <c r="E7853" s="18" t="s">
        <v>587</v>
      </c>
      <c r="F7853" s="18" t="s">
        <v>626</v>
      </c>
      <c r="G7853" s="18">
        <v>696</v>
      </c>
      <c r="H7853" s="18">
        <v>2.63</v>
      </c>
      <c r="I7853" s="18">
        <v>3.82</v>
      </c>
      <c r="Q7853"/>
    </row>
    <row r="7854" spans="2:17" x14ac:dyDescent="0.25">
      <c r="B7854" s="18" t="s">
        <v>3839</v>
      </c>
      <c r="C7854" s="18" t="s">
        <v>8</v>
      </c>
      <c r="D7854" s="18" t="s">
        <v>277</v>
      </c>
      <c r="E7854" s="18" t="s">
        <v>587</v>
      </c>
      <c r="F7854" s="18" t="s">
        <v>627</v>
      </c>
      <c r="G7854" s="18">
        <v>720</v>
      </c>
      <c r="H7854" s="18">
        <v>2.66</v>
      </c>
      <c r="I7854" s="18">
        <v>3.41</v>
      </c>
      <c r="Q7854"/>
    </row>
    <row r="7855" spans="2:17" x14ac:dyDescent="0.25">
      <c r="B7855" s="18" t="s">
        <v>3839</v>
      </c>
      <c r="C7855" s="18" t="s">
        <v>8</v>
      </c>
      <c r="D7855" s="18" t="s">
        <v>277</v>
      </c>
      <c r="E7855" s="18" t="s">
        <v>587</v>
      </c>
      <c r="F7855" s="18" t="s">
        <v>628</v>
      </c>
      <c r="G7855" s="18">
        <v>876</v>
      </c>
      <c r="H7855" s="18">
        <v>3</v>
      </c>
      <c r="I7855" s="18">
        <v>3.99</v>
      </c>
      <c r="Q7855"/>
    </row>
    <row r="7856" spans="2:17" x14ac:dyDescent="0.25">
      <c r="B7856" s="18" t="s">
        <v>3839</v>
      </c>
      <c r="C7856" s="18" t="s">
        <v>8</v>
      </c>
      <c r="D7856" s="18" t="s">
        <v>277</v>
      </c>
      <c r="E7856" s="18" t="s">
        <v>587</v>
      </c>
      <c r="F7856" s="18" t="s">
        <v>629</v>
      </c>
      <c r="G7856" s="18">
        <v>1092</v>
      </c>
      <c r="H7856" s="18">
        <v>2.29</v>
      </c>
      <c r="I7856" s="18">
        <v>3.25</v>
      </c>
      <c r="Q7856"/>
    </row>
    <row r="7857" spans="2:17" x14ac:dyDescent="0.25">
      <c r="B7857" s="18" t="s">
        <v>3839</v>
      </c>
      <c r="C7857" s="18" t="s">
        <v>8</v>
      </c>
      <c r="D7857" s="18" t="s">
        <v>277</v>
      </c>
      <c r="E7857" s="18" t="s">
        <v>587</v>
      </c>
      <c r="F7857" s="18" t="s">
        <v>630</v>
      </c>
      <c r="G7857" s="18">
        <v>732</v>
      </c>
      <c r="H7857" s="18">
        <v>2.9</v>
      </c>
      <c r="I7857" s="18">
        <v>3.7</v>
      </c>
      <c r="Q7857"/>
    </row>
    <row r="7858" spans="2:17" x14ac:dyDescent="0.25">
      <c r="B7858" s="18" t="s">
        <v>3839</v>
      </c>
      <c r="C7858" s="18" t="s">
        <v>8</v>
      </c>
      <c r="D7858" s="18" t="s">
        <v>277</v>
      </c>
      <c r="E7858" s="18" t="s">
        <v>587</v>
      </c>
      <c r="F7858" s="18" t="s">
        <v>631</v>
      </c>
      <c r="G7858" s="18">
        <v>1068</v>
      </c>
      <c r="H7858" s="18">
        <v>2.5299999999999998</v>
      </c>
      <c r="I7858" s="18">
        <v>3.21</v>
      </c>
      <c r="Q7858"/>
    </row>
    <row r="7859" spans="2:17" x14ac:dyDescent="0.25">
      <c r="B7859" s="18" t="s">
        <v>3839</v>
      </c>
      <c r="C7859" s="18" t="s">
        <v>8</v>
      </c>
      <c r="D7859" s="18" t="s">
        <v>277</v>
      </c>
      <c r="E7859" s="18" t="s">
        <v>587</v>
      </c>
      <c r="F7859" s="18" t="s">
        <v>632</v>
      </c>
      <c r="G7859" s="18">
        <v>660</v>
      </c>
      <c r="H7859" s="18">
        <v>2.72</v>
      </c>
      <c r="I7859" s="18">
        <v>3.6</v>
      </c>
      <c r="Q7859"/>
    </row>
    <row r="7860" spans="2:17" x14ac:dyDescent="0.25">
      <c r="B7860" s="18" t="s">
        <v>3839</v>
      </c>
      <c r="C7860" s="18" t="s">
        <v>8</v>
      </c>
      <c r="D7860" s="18" t="s">
        <v>277</v>
      </c>
      <c r="E7860" s="18" t="s">
        <v>587</v>
      </c>
      <c r="F7860" s="18" t="s">
        <v>633</v>
      </c>
      <c r="G7860" s="18">
        <v>612</v>
      </c>
      <c r="H7860" s="18">
        <v>2.56</v>
      </c>
      <c r="I7860" s="18">
        <v>3.53</v>
      </c>
      <c r="Q7860"/>
    </row>
    <row r="7861" spans="2:17" x14ac:dyDescent="0.25">
      <c r="B7861" s="18" t="s">
        <v>3839</v>
      </c>
      <c r="C7861" s="18" t="s">
        <v>8</v>
      </c>
      <c r="D7861" s="18" t="s">
        <v>277</v>
      </c>
      <c r="E7861" s="18" t="s">
        <v>587</v>
      </c>
      <c r="F7861" s="18" t="s">
        <v>634</v>
      </c>
      <c r="G7861" s="18">
        <v>948</v>
      </c>
      <c r="H7861" s="18">
        <v>2.87</v>
      </c>
      <c r="I7861" s="18">
        <v>3.67</v>
      </c>
      <c r="Q7861"/>
    </row>
    <row r="7862" spans="2:17" x14ac:dyDescent="0.25">
      <c r="B7862" s="18" t="s">
        <v>3839</v>
      </c>
      <c r="C7862" s="18" t="s">
        <v>8</v>
      </c>
      <c r="D7862" s="18" t="s">
        <v>277</v>
      </c>
      <c r="E7862" s="18" t="s">
        <v>587</v>
      </c>
      <c r="F7862" s="18" t="s">
        <v>635</v>
      </c>
      <c r="G7862" s="18">
        <v>1200</v>
      </c>
      <c r="H7862" s="18">
        <v>2.54</v>
      </c>
      <c r="I7862" s="18">
        <v>3.35</v>
      </c>
      <c r="Q7862"/>
    </row>
    <row r="7863" spans="2:17" x14ac:dyDescent="0.25">
      <c r="B7863" s="18" t="s">
        <v>3839</v>
      </c>
      <c r="C7863" s="18" t="s">
        <v>8</v>
      </c>
      <c r="D7863" s="18" t="s">
        <v>277</v>
      </c>
      <c r="E7863" s="18" t="s">
        <v>587</v>
      </c>
      <c r="F7863" s="18" t="s">
        <v>636</v>
      </c>
      <c r="G7863" s="18">
        <v>900</v>
      </c>
      <c r="H7863" s="18">
        <v>2.62</v>
      </c>
      <c r="I7863" s="18">
        <v>3.38</v>
      </c>
      <c r="Q7863"/>
    </row>
    <row r="7864" spans="2:17" x14ac:dyDescent="0.25">
      <c r="B7864" s="18" t="s">
        <v>3839</v>
      </c>
      <c r="C7864" s="18" t="s">
        <v>8</v>
      </c>
      <c r="D7864" s="18" t="s">
        <v>277</v>
      </c>
      <c r="E7864" s="18" t="s">
        <v>587</v>
      </c>
      <c r="F7864" s="18" t="s">
        <v>637</v>
      </c>
      <c r="G7864" s="18">
        <v>972</v>
      </c>
      <c r="H7864" s="18">
        <v>2.76</v>
      </c>
      <c r="I7864" s="18">
        <v>3.93</v>
      </c>
      <c r="Q7864"/>
    </row>
    <row r="7865" spans="2:17" x14ac:dyDescent="0.25">
      <c r="B7865" s="18" t="s">
        <v>3839</v>
      </c>
      <c r="C7865" s="18" t="s">
        <v>8</v>
      </c>
      <c r="D7865" s="18" t="s">
        <v>277</v>
      </c>
      <c r="E7865" s="18" t="s">
        <v>587</v>
      </c>
      <c r="F7865" s="18" t="s">
        <v>638</v>
      </c>
      <c r="G7865" s="18">
        <v>888</v>
      </c>
      <c r="H7865" s="18">
        <v>2.16</v>
      </c>
      <c r="I7865" s="18">
        <v>3.74</v>
      </c>
      <c r="Q7865"/>
    </row>
    <row r="7866" spans="2:17" x14ac:dyDescent="0.25">
      <c r="B7866" s="18" t="s">
        <v>3839</v>
      </c>
      <c r="C7866" s="18" t="s">
        <v>8</v>
      </c>
      <c r="D7866" s="18" t="s">
        <v>277</v>
      </c>
      <c r="E7866" s="18" t="s">
        <v>587</v>
      </c>
      <c r="F7866" s="18" t="s">
        <v>639</v>
      </c>
      <c r="G7866" s="18">
        <v>600</v>
      </c>
      <c r="H7866" s="18">
        <v>2.66</v>
      </c>
      <c r="I7866" s="18">
        <v>3.88</v>
      </c>
      <c r="Q7866"/>
    </row>
    <row r="7867" spans="2:17" x14ac:dyDescent="0.25">
      <c r="B7867" s="18" t="s">
        <v>3839</v>
      </c>
      <c r="C7867" s="18" t="s">
        <v>8</v>
      </c>
      <c r="D7867" s="18" t="s">
        <v>277</v>
      </c>
      <c r="E7867" s="18" t="s">
        <v>587</v>
      </c>
      <c r="F7867" s="18" t="s">
        <v>640</v>
      </c>
      <c r="G7867" s="18">
        <v>828</v>
      </c>
      <c r="H7867" s="18">
        <v>2.95</v>
      </c>
      <c r="I7867" s="18">
        <v>3.85</v>
      </c>
      <c r="Q7867"/>
    </row>
    <row r="7868" spans="2:17" x14ac:dyDescent="0.25">
      <c r="B7868" s="18" t="s">
        <v>3839</v>
      </c>
      <c r="C7868" s="18" t="s">
        <v>8</v>
      </c>
      <c r="D7868" s="18" t="s">
        <v>277</v>
      </c>
      <c r="E7868" s="18" t="s">
        <v>587</v>
      </c>
      <c r="F7868" s="18" t="s">
        <v>641</v>
      </c>
      <c r="G7868" s="18">
        <v>816</v>
      </c>
      <c r="H7868" s="18">
        <v>2.39</v>
      </c>
      <c r="I7868" s="18">
        <v>3.8</v>
      </c>
      <c r="Q7868"/>
    </row>
    <row r="7869" spans="2:17" x14ac:dyDescent="0.25">
      <c r="B7869" s="18" t="s">
        <v>3839</v>
      </c>
      <c r="C7869" s="18" t="s">
        <v>8</v>
      </c>
      <c r="D7869" s="18" t="s">
        <v>277</v>
      </c>
      <c r="E7869" s="18" t="s">
        <v>587</v>
      </c>
      <c r="F7869" s="18" t="s">
        <v>642</v>
      </c>
      <c r="G7869" s="18">
        <v>996</v>
      </c>
      <c r="H7869" s="18">
        <v>2.04</v>
      </c>
      <c r="I7869" s="18">
        <v>3.91</v>
      </c>
      <c r="Q7869"/>
    </row>
    <row r="7870" spans="2:17" x14ac:dyDescent="0.25">
      <c r="B7870" s="18" t="s">
        <v>3839</v>
      </c>
      <c r="C7870" s="18" t="s">
        <v>8</v>
      </c>
      <c r="D7870" s="18" t="s">
        <v>277</v>
      </c>
      <c r="E7870" s="18" t="s">
        <v>587</v>
      </c>
      <c r="F7870" s="18" t="s">
        <v>643</v>
      </c>
      <c r="G7870" s="18">
        <v>1080</v>
      </c>
      <c r="H7870" s="18">
        <v>2.91</v>
      </c>
      <c r="I7870" s="18">
        <v>3.54</v>
      </c>
      <c r="Q7870"/>
    </row>
    <row r="7871" spans="2:17" x14ac:dyDescent="0.25">
      <c r="B7871" s="18" t="s">
        <v>3839</v>
      </c>
      <c r="C7871" s="18" t="s">
        <v>8</v>
      </c>
      <c r="D7871" s="18" t="s">
        <v>277</v>
      </c>
      <c r="E7871" s="18" t="s">
        <v>587</v>
      </c>
      <c r="F7871" s="18" t="s">
        <v>644</v>
      </c>
      <c r="G7871" s="18">
        <v>960</v>
      </c>
      <c r="H7871" s="18">
        <v>2.16</v>
      </c>
      <c r="I7871" s="18">
        <v>3.65</v>
      </c>
      <c r="Q7871"/>
    </row>
    <row r="7872" spans="2:17" x14ac:dyDescent="0.25">
      <c r="B7872" s="18" t="s">
        <v>3839</v>
      </c>
      <c r="C7872" s="18" t="s">
        <v>8</v>
      </c>
      <c r="D7872" s="18" t="s">
        <v>277</v>
      </c>
      <c r="E7872" s="18" t="s">
        <v>587</v>
      </c>
      <c r="F7872" s="18" t="s">
        <v>645</v>
      </c>
      <c r="G7872" s="18">
        <v>1128</v>
      </c>
      <c r="H7872" s="18">
        <v>2.4700000000000002</v>
      </c>
      <c r="I7872" s="18">
        <v>3.31</v>
      </c>
      <c r="Q7872"/>
    </row>
    <row r="7873" spans="2:17" x14ac:dyDescent="0.25">
      <c r="B7873" s="18" t="s">
        <v>3839</v>
      </c>
      <c r="C7873" s="18" t="s">
        <v>8</v>
      </c>
      <c r="D7873" s="18" t="s">
        <v>277</v>
      </c>
      <c r="E7873" s="18" t="s">
        <v>587</v>
      </c>
      <c r="F7873" s="18" t="s">
        <v>646</v>
      </c>
      <c r="G7873" s="18">
        <v>636</v>
      </c>
      <c r="H7873" s="18">
        <v>2.0499999999999998</v>
      </c>
      <c r="I7873" s="18">
        <v>3.82</v>
      </c>
      <c r="Q7873"/>
    </row>
    <row r="7874" spans="2:17" x14ac:dyDescent="0.25">
      <c r="B7874" s="18" t="s">
        <v>3839</v>
      </c>
      <c r="C7874" s="18" t="s">
        <v>8</v>
      </c>
      <c r="D7874" s="18" t="s">
        <v>160</v>
      </c>
      <c r="E7874" s="18" t="s">
        <v>3665</v>
      </c>
      <c r="F7874" s="18" t="s">
        <v>3666</v>
      </c>
      <c r="G7874" s="18">
        <v>48</v>
      </c>
      <c r="H7874" s="18">
        <v>1.05</v>
      </c>
      <c r="I7874" s="18">
        <v>1.3</v>
      </c>
      <c r="Q7874"/>
    </row>
    <row r="7875" spans="2:17" x14ac:dyDescent="0.25">
      <c r="B7875" s="18" t="s">
        <v>3839</v>
      </c>
      <c r="C7875" s="18" t="s">
        <v>8</v>
      </c>
      <c r="D7875" s="18" t="s">
        <v>277</v>
      </c>
      <c r="E7875" s="18" t="s">
        <v>647</v>
      </c>
      <c r="F7875" s="18" t="s">
        <v>648</v>
      </c>
      <c r="G7875" s="18">
        <v>672</v>
      </c>
      <c r="H7875" s="18">
        <v>2.65</v>
      </c>
      <c r="I7875" s="18">
        <v>3.7</v>
      </c>
      <c r="Q7875"/>
    </row>
    <row r="7876" spans="2:17" x14ac:dyDescent="0.25">
      <c r="B7876" s="18" t="s">
        <v>3839</v>
      </c>
      <c r="C7876" s="18" t="s">
        <v>8</v>
      </c>
      <c r="D7876" s="18" t="s">
        <v>277</v>
      </c>
      <c r="E7876" s="18" t="s">
        <v>647</v>
      </c>
      <c r="F7876" s="18" t="s">
        <v>649</v>
      </c>
      <c r="G7876" s="18">
        <v>948</v>
      </c>
      <c r="H7876" s="18">
        <v>2.0299999999999998</v>
      </c>
      <c r="I7876" s="18">
        <v>3.77</v>
      </c>
      <c r="Q7876"/>
    </row>
    <row r="7877" spans="2:17" x14ac:dyDescent="0.25">
      <c r="B7877" s="18" t="s">
        <v>3839</v>
      </c>
      <c r="C7877" s="18" t="s">
        <v>8</v>
      </c>
      <c r="D7877" s="18" t="s">
        <v>277</v>
      </c>
      <c r="E7877" s="18" t="s">
        <v>647</v>
      </c>
      <c r="F7877" s="18" t="s">
        <v>650</v>
      </c>
      <c r="G7877" s="18">
        <v>828</v>
      </c>
      <c r="H7877" s="18">
        <v>2.81</v>
      </c>
      <c r="I7877" s="18">
        <v>3.94</v>
      </c>
      <c r="Q7877"/>
    </row>
    <row r="7878" spans="2:17" x14ac:dyDescent="0.25">
      <c r="B7878" s="18" t="s">
        <v>3839</v>
      </c>
      <c r="C7878" s="18" t="s">
        <v>8</v>
      </c>
      <c r="D7878" s="18" t="s">
        <v>277</v>
      </c>
      <c r="E7878" s="18" t="s">
        <v>647</v>
      </c>
      <c r="F7878" s="18" t="s">
        <v>651</v>
      </c>
      <c r="G7878" s="18">
        <v>852</v>
      </c>
      <c r="H7878" s="18">
        <v>2.92</v>
      </c>
      <c r="I7878" s="18">
        <v>3.91</v>
      </c>
      <c r="Q7878"/>
    </row>
    <row r="7879" spans="2:17" x14ac:dyDescent="0.25">
      <c r="B7879" s="18" t="s">
        <v>3839</v>
      </c>
      <c r="C7879" s="18" t="s">
        <v>8</v>
      </c>
      <c r="D7879" s="18" t="s">
        <v>277</v>
      </c>
      <c r="E7879" s="18" t="s">
        <v>647</v>
      </c>
      <c r="F7879" s="18" t="s">
        <v>652</v>
      </c>
      <c r="G7879" s="18">
        <v>1008</v>
      </c>
      <c r="H7879" s="18">
        <v>2.54</v>
      </c>
      <c r="I7879" s="18">
        <v>3.24</v>
      </c>
      <c r="Q7879"/>
    </row>
    <row r="7880" spans="2:17" x14ac:dyDescent="0.25">
      <c r="B7880" s="18" t="s">
        <v>3839</v>
      </c>
      <c r="C7880" s="18" t="s">
        <v>8</v>
      </c>
      <c r="D7880" s="18" t="s">
        <v>277</v>
      </c>
      <c r="E7880" s="18" t="s">
        <v>647</v>
      </c>
      <c r="F7880" s="18" t="s">
        <v>653</v>
      </c>
      <c r="G7880" s="18">
        <v>744</v>
      </c>
      <c r="H7880" s="18">
        <v>2.72</v>
      </c>
      <c r="I7880" s="18">
        <v>3.77</v>
      </c>
      <c r="Q7880"/>
    </row>
    <row r="7881" spans="2:17" x14ac:dyDescent="0.25">
      <c r="B7881" s="18" t="s">
        <v>3839</v>
      </c>
      <c r="C7881" s="18" t="s">
        <v>8</v>
      </c>
      <c r="D7881" s="18" t="s">
        <v>277</v>
      </c>
      <c r="E7881" s="18" t="s">
        <v>647</v>
      </c>
      <c r="F7881" s="18" t="s">
        <v>654</v>
      </c>
      <c r="G7881" s="18">
        <v>876</v>
      </c>
      <c r="H7881" s="18">
        <v>2.84</v>
      </c>
      <c r="I7881" s="18">
        <v>3.82</v>
      </c>
      <c r="Q7881"/>
    </row>
    <row r="7882" spans="2:17" x14ac:dyDescent="0.25">
      <c r="B7882" s="18" t="s">
        <v>3839</v>
      </c>
      <c r="C7882" s="18" t="s">
        <v>8</v>
      </c>
      <c r="D7882" s="18" t="s">
        <v>277</v>
      </c>
      <c r="E7882" s="18" t="s">
        <v>647</v>
      </c>
      <c r="F7882" s="18" t="s">
        <v>655</v>
      </c>
      <c r="G7882" s="18">
        <v>636</v>
      </c>
      <c r="H7882" s="18">
        <v>2.09</v>
      </c>
      <c r="I7882" s="18">
        <v>3.69</v>
      </c>
      <c r="Q7882"/>
    </row>
    <row r="7883" spans="2:17" x14ac:dyDescent="0.25">
      <c r="B7883" s="18" t="s">
        <v>3839</v>
      </c>
      <c r="C7883" s="18" t="s">
        <v>8</v>
      </c>
      <c r="D7883" s="18" t="s">
        <v>277</v>
      </c>
      <c r="E7883" s="18" t="s">
        <v>647</v>
      </c>
      <c r="F7883" s="18" t="s">
        <v>656</v>
      </c>
      <c r="G7883" s="18">
        <v>876</v>
      </c>
      <c r="H7883" s="18">
        <v>2.34</v>
      </c>
      <c r="I7883" s="18">
        <v>3.47</v>
      </c>
      <c r="Q7883"/>
    </row>
    <row r="7884" spans="2:17" x14ac:dyDescent="0.25">
      <c r="B7884" s="18" t="s">
        <v>3839</v>
      </c>
      <c r="C7884" s="18" t="s">
        <v>8</v>
      </c>
      <c r="D7884" s="18" t="s">
        <v>277</v>
      </c>
      <c r="E7884" s="18" t="s">
        <v>647</v>
      </c>
      <c r="F7884" s="18" t="s">
        <v>657</v>
      </c>
      <c r="G7884" s="18">
        <v>1128</v>
      </c>
      <c r="H7884" s="18">
        <v>2.91</v>
      </c>
      <c r="I7884" s="18">
        <v>3.94</v>
      </c>
      <c r="Q7884"/>
    </row>
    <row r="7885" spans="2:17" x14ac:dyDescent="0.25">
      <c r="B7885" s="18" t="s">
        <v>3839</v>
      </c>
      <c r="C7885" s="18" t="s">
        <v>8</v>
      </c>
      <c r="D7885" s="18" t="s">
        <v>277</v>
      </c>
      <c r="E7885" s="18" t="s">
        <v>647</v>
      </c>
      <c r="F7885" s="18" t="s">
        <v>658</v>
      </c>
      <c r="G7885" s="18">
        <v>1032</v>
      </c>
      <c r="H7885" s="18">
        <v>2</v>
      </c>
      <c r="I7885" s="18">
        <v>3.59</v>
      </c>
      <c r="Q7885"/>
    </row>
    <row r="7886" spans="2:17" x14ac:dyDescent="0.25">
      <c r="B7886" s="18" t="s">
        <v>3839</v>
      </c>
      <c r="C7886" s="18" t="s">
        <v>8</v>
      </c>
      <c r="D7886" s="18" t="s">
        <v>277</v>
      </c>
      <c r="E7886" s="18" t="s">
        <v>647</v>
      </c>
      <c r="F7886" s="18" t="s">
        <v>659</v>
      </c>
      <c r="G7886" s="18">
        <v>1080</v>
      </c>
      <c r="H7886" s="18">
        <v>2.89</v>
      </c>
      <c r="I7886" s="18">
        <v>3.23</v>
      </c>
      <c r="Q7886"/>
    </row>
    <row r="7887" spans="2:17" x14ac:dyDescent="0.25">
      <c r="B7887" s="18" t="s">
        <v>3839</v>
      </c>
      <c r="C7887" s="18" t="s">
        <v>8</v>
      </c>
      <c r="D7887" s="18" t="s">
        <v>277</v>
      </c>
      <c r="E7887" s="18" t="s">
        <v>647</v>
      </c>
      <c r="F7887" s="18" t="s">
        <v>660</v>
      </c>
      <c r="G7887" s="18">
        <v>648</v>
      </c>
      <c r="H7887" s="18">
        <v>2.2599999999999998</v>
      </c>
      <c r="I7887" s="18">
        <v>3.36</v>
      </c>
      <c r="Q7887"/>
    </row>
    <row r="7888" spans="2:17" x14ac:dyDescent="0.25">
      <c r="B7888" s="18" t="s">
        <v>3839</v>
      </c>
      <c r="C7888" s="18" t="s">
        <v>8</v>
      </c>
      <c r="D7888" s="18" t="s">
        <v>277</v>
      </c>
      <c r="E7888" s="18" t="s">
        <v>647</v>
      </c>
      <c r="F7888" s="18" t="s">
        <v>661</v>
      </c>
      <c r="G7888" s="18">
        <v>1056</v>
      </c>
      <c r="H7888" s="18">
        <v>2.09</v>
      </c>
      <c r="I7888" s="18">
        <v>3.51</v>
      </c>
      <c r="Q7888"/>
    </row>
    <row r="7889" spans="2:17" x14ac:dyDescent="0.25">
      <c r="B7889" s="18" t="s">
        <v>3839</v>
      </c>
      <c r="C7889" s="18" t="s">
        <v>8</v>
      </c>
      <c r="D7889" s="18" t="s">
        <v>277</v>
      </c>
      <c r="E7889" s="18" t="s">
        <v>647</v>
      </c>
      <c r="F7889" s="18" t="s">
        <v>662</v>
      </c>
      <c r="G7889" s="18">
        <v>1056</v>
      </c>
      <c r="H7889" s="18">
        <v>2.0699999999999998</v>
      </c>
      <c r="I7889" s="18">
        <v>3.91</v>
      </c>
      <c r="Q7889"/>
    </row>
    <row r="7890" spans="2:17" x14ac:dyDescent="0.25">
      <c r="B7890" s="18" t="s">
        <v>3839</v>
      </c>
      <c r="C7890" s="18" t="s">
        <v>8</v>
      </c>
      <c r="D7890" s="18" t="s">
        <v>277</v>
      </c>
      <c r="E7890" s="18" t="s">
        <v>647</v>
      </c>
      <c r="F7890" s="18" t="s">
        <v>663</v>
      </c>
      <c r="G7890" s="18">
        <v>1164</v>
      </c>
      <c r="H7890" s="18">
        <v>2.4900000000000002</v>
      </c>
      <c r="I7890" s="18">
        <v>3.79</v>
      </c>
      <c r="Q7890"/>
    </row>
    <row r="7891" spans="2:17" x14ac:dyDescent="0.25">
      <c r="B7891" s="18" t="s">
        <v>3839</v>
      </c>
      <c r="C7891" s="18" t="s">
        <v>8</v>
      </c>
      <c r="D7891" s="18" t="s">
        <v>277</v>
      </c>
      <c r="E7891" s="18" t="s">
        <v>647</v>
      </c>
      <c r="F7891" s="18" t="s">
        <v>664</v>
      </c>
      <c r="G7891" s="18">
        <v>888</v>
      </c>
      <c r="H7891" s="18">
        <v>2.2000000000000002</v>
      </c>
      <c r="I7891" s="18">
        <v>3.33</v>
      </c>
      <c r="Q7891"/>
    </row>
    <row r="7892" spans="2:17" x14ac:dyDescent="0.25">
      <c r="B7892" s="18" t="s">
        <v>3839</v>
      </c>
      <c r="C7892" s="18" t="s">
        <v>8</v>
      </c>
      <c r="D7892" s="18" t="s">
        <v>277</v>
      </c>
      <c r="E7892" s="18" t="s">
        <v>647</v>
      </c>
      <c r="F7892" s="18" t="s">
        <v>665</v>
      </c>
      <c r="G7892" s="18">
        <v>1128</v>
      </c>
      <c r="H7892" s="18">
        <v>2.4</v>
      </c>
      <c r="I7892" s="18">
        <v>3.47</v>
      </c>
      <c r="Q7892"/>
    </row>
    <row r="7893" spans="2:17" x14ac:dyDescent="0.25">
      <c r="B7893" s="18" t="s">
        <v>3839</v>
      </c>
      <c r="C7893" s="18" t="s">
        <v>8</v>
      </c>
      <c r="D7893" s="18" t="s">
        <v>277</v>
      </c>
      <c r="E7893" s="18" t="s">
        <v>647</v>
      </c>
      <c r="F7893" s="18" t="s">
        <v>666</v>
      </c>
      <c r="G7893" s="18">
        <v>1080</v>
      </c>
      <c r="H7893" s="18">
        <v>2.84</v>
      </c>
      <c r="I7893" s="18">
        <v>3.28</v>
      </c>
      <c r="Q7893"/>
    </row>
    <row r="7894" spans="2:17" x14ac:dyDescent="0.25">
      <c r="B7894" s="18" t="s">
        <v>3839</v>
      </c>
      <c r="C7894" s="18" t="s">
        <v>8</v>
      </c>
      <c r="D7894" s="18" t="s">
        <v>277</v>
      </c>
      <c r="E7894" s="18" t="s">
        <v>647</v>
      </c>
      <c r="F7894" s="18" t="s">
        <v>667</v>
      </c>
      <c r="G7894" s="18">
        <v>600</v>
      </c>
      <c r="H7894" s="18">
        <v>2.85</v>
      </c>
      <c r="I7894" s="18">
        <v>3.23</v>
      </c>
      <c r="Q7894"/>
    </row>
    <row r="7895" spans="2:17" x14ac:dyDescent="0.25">
      <c r="B7895" s="18" t="s">
        <v>3839</v>
      </c>
      <c r="C7895" s="18" t="s">
        <v>8</v>
      </c>
      <c r="D7895" s="18" t="s">
        <v>277</v>
      </c>
      <c r="E7895" s="18" t="s">
        <v>647</v>
      </c>
      <c r="F7895" s="18" t="s">
        <v>668</v>
      </c>
      <c r="G7895" s="18">
        <v>888</v>
      </c>
      <c r="H7895" s="18">
        <v>2.39</v>
      </c>
      <c r="I7895" s="18">
        <v>3.91</v>
      </c>
      <c r="Q7895"/>
    </row>
    <row r="7896" spans="2:17" x14ac:dyDescent="0.25">
      <c r="B7896" s="18" t="s">
        <v>3839</v>
      </c>
      <c r="C7896" s="18" t="s">
        <v>8</v>
      </c>
      <c r="D7896" s="18" t="s">
        <v>277</v>
      </c>
      <c r="E7896" s="18" t="s">
        <v>647</v>
      </c>
      <c r="F7896" s="18" t="s">
        <v>669</v>
      </c>
      <c r="G7896" s="18">
        <v>948</v>
      </c>
      <c r="H7896" s="18">
        <v>2.99</v>
      </c>
      <c r="I7896" s="18">
        <v>3.92</v>
      </c>
      <c r="Q7896"/>
    </row>
    <row r="7897" spans="2:17" x14ac:dyDescent="0.25">
      <c r="B7897" s="18" t="s">
        <v>3839</v>
      </c>
      <c r="C7897" s="18" t="s">
        <v>8</v>
      </c>
      <c r="D7897" s="18" t="s">
        <v>277</v>
      </c>
      <c r="E7897" s="18" t="s">
        <v>647</v>
      </c>
      <c r="F7897" s="18" t="s">
        <v>670</v>
      </c>
      <c r="G7897" s="18">
        <v>996</v>
      </c>
      <c r="H7897" s="18">
        <v>2.76</v>
      </c>
      <c r="I7897" s="18">
        <v>3.98</v>
      </c>
      <c r="Q7897"/>
    </row>
    <row r="7898" spans="2:17" x14ac:dyDescent="0.25">
      <c r="B7898" s="18" t="s">
        <v>3839</v>
      </c>
      <c r="C7898" s="18" t="s">
        <v>8</v>
      </c>
      <c r="D7898" s="18" t="s">
        <v>277</v>
      </c>
      <c r="E7898" s="18" t="s">
        <v>647</v>
      </c>
      <c r="F7898" s="18" t="s">
        <v>671</v>
      </c>
      <c r="G7898" s="18">
        <v>612</v>
      </c>
      <c r="H7898" s="18">
        <v>2.65</v>
      </c>
      <c r="I7898" s="18">
        <v>3.76</v>
      </c>
      <c r="Q7898"/>
    </row>
    <row r="7899" spans="2:17" x14ac:dyDescent="0.25">
      <c r="B7899" s="18" t="s">
        <v>3839</v>
      </c>
      <c r="C7899" s="18" t="s">
        <v>8</v>
      </c>
      <c r="D7899" s="18" t="s">
        <v>277</v>
      </c>
      <c r="E7899" s="18" t="s">
        <v>647</v>
      </c>
      <c r="F7899" s="18" t="s">
        <v>672</v>
      </c>
      <c r="G7899" s="18">
        <v>612</v>
      </c>
      <c r="H7899" s="18">
        <v>2.19</v>
      </c>
      <c r="I7899" s="18">
        <v>3.96</v>
      </c>
      <c r="Q7899"/>
    </row>
    <row r="7900" spans="2:17" x14ac:dyDescent="0.25">
      <c r="B7900" s="18" t="s">
        <v>3839</v>
      </c>
      <c r="C7900" s="18" t="s">
        <v>8</v>
      </c>
      <c r="D7900" s="18" t="s">
        <v>277</v>
      </c>
      <c r="E7900" s="18" t="s">
        <v>647</v>
      </c>
      <c r="F7900" s="18" t="s">
        <v>673</v>
      </c>
      <c r="G7900" s="18">
        <v>1200</v>
      </c>
      <c r="H7900" s="18">
        <v>2.6</v>
      </c>
      <c r="I7900" s="18">
        <v>3.53</v>
      </c>
      <c r="Q7900"/>
    </row>
    <row r="7901" spans="2:17" x14ac:dyDescent="0.25">
      <c r="B7901" s="18" t="s">
        <v>3839</v>
      </c>
      <c r="C7901" s="18" t="s">
        <v>8</v>
      </c>
      <c r="D7901" s="18" t="s">
        <v>277</v>
      </c>
      <c r="E7901" s="18" t="s">
        <v>647</v>
      </c>
      <c r="F7901" s="18" t="s">
        <v>674</v>
      </c>
      <c r="G7901" s="18">
        <v>1092</v>
      </c>
      <c r="H7901" s="18">
        <v>2.2999999999999998</v>
      </c>
      <c r="I7901" s="18">
        <v>3.37</v>
      </c>
      <c r="Q7901"/>
    </row>
    <row r="7902" spans="2:17" x14ac:dyDescent="0.25">
      <c r="B7902" s="18" t="s">
        <v>3839</v>
      </c>
      <c r="C7902" s="18" t="s">
        <v>8</v>
      </c>
      <c r="D7902" s="18" t="s">
        <v>277</v>
      </c>
      <c r="E7902" s="18" t="s">
        <v>647</v>
      </c>
      <c r="F7902" s="18" t="s">
        <v>675</v>
      </c>
      <c r="G7902" s="18">
        <v>1032</v>
      </c>
      <c r="H7902" s="18">
        <v>2.02</v>
      </c>
      <c r="I7902" s="18">
        <v>3.88</v>
      </c>
      <c r="Q7902"/>
    </row>
    <row r="7903" spans="2:17" x14ac:dyDescent="0.25">
      <c r="B7903" s="18" t="s">
        <v>3839</v>
      </c>
      <c r="C7903" s="18" t="s">
        <v>8</v>
      </c>
      <c r="D7903" s="18" t="s">
        <v>277</v>
      </c>
      <c r="E7903" s="18" t="s">
        <v>647</v>
      </c>
      <c r="F7903" s="18" t="s">
        <v>676</v>
      </c>
      <c r="G7903" s="18">
        <v>864</v>
      </c>
      <c r="H7903" s="18">
        <v>2.2999999999999998</v>
      </c>
      <c r="I7903" s="18">
        <v>3.6</v>
      </c>
      <c r="Q7903"/>
    </row>
    <row r="7904" spans="2:17" x14ac:dyDescent="0.25">
      <c r="B7904" s="18" t="s">
        <v>3839</v>
      </c>
      <c r="C7904" s="18" t="s">
        <v>8</v>
      </c>
      <c r="D7904" s="18" t="s">
        <v>277</v>
      </c>
      <c r="E7904" s="18" t="s">
        <v>647</v>
      </c>
      <c r="F7904" s="18" t="s">
        <v>677</v>
      </c>
      <c r="G7904" s="18">
        <v>600</v>
      </c>
      <c r="H7904" s="18">
        <v>2.34</v>
      </c>
      <c r="I7904" s="18">
        <v>3.41</v>
      </c>
      <c r="Q7904"/>
    </row>
    <row r="7905" spans="2:17" x14ac:dyDescent="0.25">
      <c r="B7905" s="18" t="s">
        <v>3839</v>
      </c>
      <c r="C7905" s="18" t="s">
        <v>8</v>
      </c>
      <c r="D7905" s="18" t="s">
        <v>277</v>
      </c>
      <c r="E7905" s="18" t="s">
        <v>647</v>
      </c>
      <c r="F7905" s="18" t="s">
        <v>678</v>
      </c>
      <c r="G7905" s="18">
        <v>948</v>
      </c>
      <c r="H7905" s="18">
        <v>2.4300000000000002</v>
      </c>
      <c r="I7905" s="18">
        <v>3.91</v>
      </c>
      <c r="Q7905"/>
    </row>
    <row r="7906" spans="2:17" x14ac:dyDescent="0.25">
      <c r="B7906" s="18" t="s">
        <v>3839</v>
      </c>
      <c r="C7906" s="18" t="s">
        <v>8</v>
      </c>
      <c r="D7906" s="18" t="s">
        <v>277</v>
      </c>
      <c r="E7906" s="18" t="s">
        <v>647</v>
      </c>
      <c r="F7906" s="18" t="s">
        <v>679</v>
      </c>
      <c r="G7906" s="18">
        <v>1056</v>
      </c>
      <c r="H7906" s="18">
        <v>2.6</v>
      </c>
      <c r="I7906" s="18">
        <v>3.79</v>
      </c>
      <c r="Q7906"/>
    </row>
    <row r="7907" spans="2:17" x14ac:dyDescent="0.25">
      <c r="B7907" s="18" t="s">
        <v>3839</v>
      </c>
      <c r="C7907" s="18" t="s">
        <v>8</v>
      </c>
      <c r="D7907" s="18" t="s">
        <v>277</v>
      </c>
      <c r="E7907" s="18" t="s">
        <v>647</v>
      </c>
      <c r="F7907" s="18" t="s">
        <v>680</v>
      </c>
      <c r="G7907" s="18">
        <v>1128</v>
      </c>
      <c r="H7907" s="18">
        <v>2.19</v>
      </c>
      <c r="I7907" s="18">
        <v>3.63</v>
      </c>
      <c r="Q7907"/>
    </row>
    <row r="7908" spans="2:17" x14ac:dyDescent="0.25">
      <c r="B7908" s="18" t="s">
        <v>3839</v>
      </c>
      <c r="C7908" s="18" t="s">
        <v>8</v>
      </c>
      <c r="D7908" s="18" t="s">
        <v>277</v>
      </c>
      <c r="E7908" s="18" t="s">
        <v>647</v>
      </c>
      <c r="F7908" s="18" t="s">
        <v>681</v>
      </c>
      <c r="G7908" s="18">
        <v>936</v>
      </c>
      <c r="H7908" s="18">
        <v>2.39</v>
      </c>
      <c r="I7908" s="18">
        <v>3.51</v>
      </c>
      <c r="Q7908"/>
    </row>
    <row r="7909" spans="2:17" x14ac:dyDescent="0.25">
      <c r="B7909" s="18" t="s">
        <v>3839</v>
      </c>
      <c r="C7909" s="18" t="s">
        <v>8</v>
      </c>
      <c r="D7909" s="18" t="s">
        <v>277</v>
      </c>
      <c r="E7909" s="18" t="s">
        <v>647</v>
      </c>
      <c r="F7909" s="18" t="s">
        <v>682</v>
      </c>
      <c r="G7909" s="18">
        <v>1044</v>
      </c>
      <c r="H7909" s="18">
        <v>2.4500000000000002</v>
      </c>
      <c r="I7909" s="18">
        <v>3.48</v>
      </c>
      <c r="Q7909"/>
    </row>
    <row r="7910" spans="2:17" x14ac:dyDescent="0.25">
      <c r="B7910" s="18" t="s">
        <v>3839</v>
      </c>
      <c r="C7910" s="18" t="s">
        <v>8</v>
      </c>
      <c r="D7910" s="18" t="s">
        <v>277</v>
      </c>
      <c r="E7910" s="18" t="s">
        <v>647</v>
      </c>
      <c r="F7910" s="18" t="s">
        <v>683</v>
      </c>
      <c r="G7910" s="18">
        <v>984</v>
      </c>
      <c r="H7910" s="18">
        <v>2.41</v>
      </c>
      <c r="I7910" s="18">
        <v>3.62</v>
      </c>
      <c r="Q7910"/>
    </row>
    <row r="7911" spans="2:17" x14ac:dyDescent="0.25">
      <c r="B7911" s="18" t="s">
        <v>3839</v>
      </c>
      <c r="C7911" s="18" t="s">
        <v>8</v>
      </c>
      <c r="D7911" s="18" t="s">
        <v>277</v>
      </c>
      <c r="E7911" s="18" t="s">
        <v>647</v>
      </c>
      <c r="F7911" s="18" t="s">
        <v>684</v>
      </c>
      <c r="G7911" s="18">
        <v>912</v>
      </c>
      <c r="H7911" s="18">
        <v>2.29</v>
      </c>
      <c r="I7911" s="18">
        <v>3.72</v>
      </c>
      <c r="Q7911"/>
    </row>
    <row r="7912" spans="2:17" x14ac:dyDescent="0.25">
      <c r="B7912" s="18" t="s">
        <v>3839</v>
      </c>
      <c r="C7912" s="18" t="s">
        <v>8</v>
      </c>
      <c r="D7912" s="18" t="s">
        <v>277</v>
      </c>
      <c r="E7912" s="18" t="s">
        <v>647</v>
      </c>
      <c r="F7912" s="18" t="s">
        <v>685</v>
      </c>
      <c r="G7912" s="18">
        <v>864</v>
      </c>
      <c r="H7912" s="18">
        <v>2.76</v>
      </c>
      <c r="I7912" s="18">
        <v>3.2</v>
      </c>
      <c r="Q7912"/>
    </row>
    <row r="7913" spans="2:17" x14ac:dyDescent="0.25">
      <c r="B7913" s="18" t="s">
        <v>3839</v>
      </c>
      <c r="C7913" s="18" t="s">
        <v>8</v>
      </c>
      <c r="D7913" s="18" t="s">
        <v>277</v>
      </c>
      <c r="E7913" s="18" t="s">
        <v>647</v>
      </c>
      <c r="F7913" s="18" t="s">
        <v>686</v>
      </c>
      <c r="G7913" s="18">
        <v>672</v>
      </c>
      <c r="H7913" s="18">
        <v>2.37</v>
      </c>
      <c r="I7913" s="18">
        <v>3.72</v>
      </c>
      <c r="Q7913"/>
    </row>
    <row r="7914" spans="2:17" x14ac:dyDescent="0.25">
      <c r="B7914" s="18" t="s">
        <v>3839</v>
      </c>
      <c r="C7914" s="18" t="s">
        <v>8</v>
      </c>
      <c r="D7914" s="18" t="s">
        <v>277</v>
      </c>
      <c r="E7914" s="18" t="s">
        <v>647</v>
      </c>
      <c r="F7914" s="18" t="s">
        <v>687</v>
      </c>
      <c r="G7914" s="18">
        <v>960</v>
      </c>
      <c r="H7914" s="18">
        <v>2.36</v>
      </c>
      <c r="I7914" s="18">
        <v>3.48</v>
      </c>
      <c r="Q7914"/>
    </row>
    <row r="7915" spans="2:17" x14ac:dyDescent="0.25">
      <c r="B7915" s="18" t="s">
        <v>3839</v>
      </c>
      <c r="C7915" s="18" t="s">
        <v>8</v>
      </c>
      <c r="D7915" s="18" t="s">
        <v>277</v>
      </c>
      <c r="E7915" s="18" t="s">
        <v>647</v>
      </c>
      <c r="F7915" s="18" t="s">
        <v>688</v>
      </c>
      <c r="G7915" s="18">
        <v>1140</v>
      </c>
      <c r="H7915" s="18">
        <v>2.08</v>
      </c>
      <c r="I7915" s="18">
        <v>3.93</v>
      </c>
      <c r="Q7915"/>
    </row>
    <row r="7916" spans="2:17" x14ac:dyDescent="0.25">
      <c r="B7916" s="18" t="s">
        <v>3839</v>
      </c>
      <c r="C7916" s="18" t="s">
        <v>8</v>
      </c>
      <c r="D7916" s="18" t="s">
        <v>277</v>
      </c>
      <c r="E7916" s="18" t="s">
        <v>647</v>
      </c>
      <c r="F7916" s="18" t="s">
        <v>689</v>
      </c>
      <c r="G7916" s="18">
        <v>768</v>
      </c>
      <c r="H7916" s="18">
        <v>2.04</v>
      </c>
      <c r="I7916" s="18">
        <v>3.72</v>
      </c>
      <c r="Q7916"/>
    </row>
    <row r="7917" spans="2:17" x14ac:dyDescent="0.25">
      <c r="B7917" s="18" t="s">
        <v>3839</v>
      </c>
      <c r="C7917" s="18" t="s">
        <v>8</v>
      </c>
      <c r="D7917" s="18" t="s">
        <v>277</v>
      </c>
      <c r="E7917" s="18" t="s">
        <v>647</v>
      </c>
      <c r="F7917" s="18" t="s">
        <v>690</v>
      </c>
      <c r="G7917" s="18">
        <v>912</v>
      </c>
      <c r="H7917" s="18">
        <v>2.91</v>
      </c>
      <c r="I7917" s="18">
        <v>3.27</v>
      </c>
      <c r="Q7917"/>
    </row>
    <row r="7918" spans="2:17" x14ac:dyDescent="0.25">
      <c r="B7918" s="18" t="s">
        <v>3839</v>
      </c>
      <c r="C7918" s="18" t="s">
        <v>8</v>
      </c>
      <c r="D7918" s="18" t="s">
        <v>277</v>
      </c>
      <c r="E7918" s="18" t="s">
        <v>647</v>
      </c>
      <c r="F7918" s="18" t="s">
        <v>691</v>
      </c>
      <c r="G7918" s="18">
        <v>924</v>
      </c>
      <c r="H7918" s="18">
        <v>2.79</v>
      </c>
      <c r="I7918" s="18">
        <v>3.58</v>
      </c>
      <c r="Q7918"/>
    </row>
    <row r="7919" spans="2:17" x14ac:dyDescent="0.25">
      <c r="B7919" s="18" t="s">
        <v>3839</v>
      </c>
      <c r="C7919" s="18" t="s">
        <v>8</v>
      </c>
      <c r="D7919" s="18" t="s">
        <v>277</v>
      </c>
      <c r="E7919" s="18" t="s">
        <v>647</v>
      </c>
      <c r="F7919" s="18" t="s">
        <v>692</v>
      </c>
      <c r="G7919" s="18">
        <v>876</v>
      </c>
      <c r="H7919" s="18">
        <v>2.86</v>
      </c>
      <c r="I7919" s="18">
        <v>3.85</v>
      </c>
      <c r="Q7919"/>
    </row>
    <row r="7920" spans="2:17" x14ac:dyDescent="0.25">
      <c r="B7920" s="18" t="s">
        <v>3839</v>
      </c>
      <c r="C7920" s="18" t="s">
        <v>8</v>
      </c>
      <c r="D7920" s="18" t="s">
        <v>277</v>
      </c>
      <c r="E7920" s="18" t="s">
        <v>647</v>
      </c>
      <c r="F7920" s="18" t="s">
        <v>693</v>
      </c>
      <c r="G7920" s="18">
        <v>984</v>
      </c>
      <c r="H7920" s="18">
        <v>2.41</v>
      </c>
      <c r="I7920" s="18">
        <v>3.47</v>
      </c>
      <c r="Q7920"/>
    </row>
    <row r="7921" spans="2:17" x14ac:dyDescent="0.25">
      <c r="B7921" s="18" t="s">
        <v>3839</v>
      </c>
      <c r="C7921" s="18" t="s">
        <v>8</v>
      </c>
      <c r="D7921" s="18" t="s">
        <v>277</v>
      </c>
      <c r="E7921" s="18" t="s">
        <v>647</v>
      </c>
      <c r="F7921" s="18" t="s">
        <v>694</v>
      </c>
      <c r="G7921" s="18">
        <v>696</v>
      </c>
      <c r="H7921" s="18">
        <v>2.2000000000000002</v>
      </c>
      <c r="I7921" s="18">
        <v>3.97</v>
      </c>
      <c r="Q7921"/>
    </row>
    <row r="7922" spans="2:17" x14ac:dyDescent="0.25">
      <c r="B7922" s="18" t="s">
        <v>3839</v>
      </c>
      <c r="C7922" s="18" t="s">
        <v>8</v>
      </c>
      <c r="D7922" s="18" t="s">
        <v>277</v>
      </c>
      <c r="E7922" s="18" t="s">
        <v>647</v>
      </c>
      <c r="F7922" s="18" t="s">
        <v>695</v>
      </c>
      <c r="G7922" s="18">
        <v>696</v>
      </c>
      <c r="H7922" s="18">
        <v>2.6</v>
      </c>
      <c r="I7922" s="18">
        <v>3.44</v>
      </c>
      <c r="Q7922"/>
    </row>
    <row r="7923" spans="2:17" x14ac:dyDescent="0.25">
      <c r="B7923" s="18" t="s">
        <v>3839</v>
      </c>
      <c r="C7923" s="18" t="s">
        <v>8</v>
      </c>
      <c r="D7923" s="18" t="s">
        <v>277</v>
      </c>
      <c r="E7923" s="18" t="s">
        <v>647</v>
      </c>
      <c r="F7923" s="18" t="s">
        <v>696</v>
      </c>
      <c r="G7923" s="18">
        <v>684</v>
      </c>
      <c r="H7923" s="18">
        <v>2.39</v>
      </c>
      <c r="I7923" s="18">
        <v>3.83</v>
      </c>
      <c r="Q7923"/>
    </row>
    <row r="7924" spans="2:17" x14ac:dyDescent="0.25">
      <c r="B7924" s="18" t="s">
        <v>3839</v>
      </c>
      <c r="C7924" s="18" t="s">
        <v>8</v>
      </c>
      <c r="D7924" s="18" t="s">
        <v>277</v>
      </c>
      <c r="E7924" s="18" t="s">
        <v>647</v>
      </c>
      <c r="F7924" s="18" t="s">
        <v>697</v>
      </c>
      <c r="G7924" s="18">
        <v>936</v>
      </c>
      <c r="H7924" s="18">
        <v>2.12</v>
      </c>
      <c r="I7924" s="18">
        <v>3.48</v>
      </c>
      <c r="Q7924"/>
    </row>
    <row r="7925" spans="2:17" x14ac:dyDescent="0.25">
      <c r="B7925" s="18" t="s">
        <v>3839</v>
      </c>
      <c r="C7925" s="18" t="s">
        <v>8</v>
      </c>
      <c r="D7925" s="18" t="s">
        <v>277</v>
      </c>
      <c r="E7925" s="18" t="s">
        <v>647</v>
      </c>
      <c r="F7925" s="18" t="s">
        <v>698</v>
      </c>
      <c r="G7925" s="18">
        <v>780</v>
      </c>
      <c r="H7925" s="18">
        <v>2.17</v>
      </c>
      <c r="I7925" s="18">
        <v>3.95</v>
      </c>
      <c r="Q7925"/>
    </row>
    <row r="7926" spans="2:17" x14ac:dyDescent="0.25">
      <c r="B7926" s="18" t="s">
        <v>3839</v>
      </c>
      <c r="C7926" s="18" t="s">
        <v>8</v>
      </c>
      <c r="D7926" s="18" t="s">
        <v>277</v>
      </c>
      <c r="E7926" s="18" t="s">
        <v>647</v>
      </c>
      <c r="F7926" s="18" t="s">
        <v>699</v>
      </c>
      <c r="G7926" s="18">
        <v>732</v>
      </c>
      <c r="H7926" s="18">
        <v>2.92</v>
      </c>
      <c r="I7926" s="18">
        <v>3.97</v>
      </c>
      <c r="Q7926"/>
    </row>
    <row r="7927" spans="2:17" x14ac:dyDescent="0.25">
      <c r="B7927" s="18" t="s">
        <v>3839</v>
      </c>
      <c r="C7927" s="18" t="s">
        <v>8</v>
      </c>
      <c r="D7927" s="18" t="s">
        <v>277</v>
      </c>
      <c r="E7927" s="18" t="s">
        <v>647</v>
      </c>
      <c r="F7927" s="18" t="s">
        <v>700</v>
      </c>
      <c r="G7927" s="18">
        <v>672</v>
      </c>
      <c r="H7927" s="18">
        <v>2.0699999999999998</v>
      </c>
      <c r="I7927" s="18">
        <v>3.29</v>
      </c>
      <c r="Q7927"/>
    </row>
    <row r="7928" spans="2:17" x14ac:dyDescent="0.25">
      <c r="B7928" s="18" t="s">
        <v>3839</v>
      </c>
      <c r="C7928" s="18" t="s">
        <v>8</v>
      </c>
      <c r="D7928" s="18" t="s">
        <v>277</v>
      </c>
      <c r="E7928" s="18" t="s">
        <v>647</v>
      </c>
      <c r="F7928" s="18" t="s">
        <v>701</v>
      </c>
      <c r="G7928" s="18">
        <v>672</v>
      </c>
      <c r="H7928" s="18">
        <v>2.09</v>
      </c>
      <c r="I7928" s="18">
        <v>3.83</v>
      </c>
      <c r="Q7928"/>
    </row>
    <row r="7929" spans="2:17" x14ac:dyDescent="0.25">
      <c r="B7929" s="18" t="s">
        <v>3839</v>
      </c>
      <c r="C7929" s="18" t="s">
        <v>8</v>
      </c>
      <c r="D7929" s="18" t="s">
        <v>277</v>
      </c>
      <c r="E7929" s="18" t="s">
        <v>647</v>
      </c>
      <c r="F7929" s="18" t="s">
        <v>702</v>
      </c>
      <c r="G7929" s="18">
        <v>972</v>
      </c>
      <c r="H7929" s="18">
        <v>2.83</v>
      </c>
      <c r="I7929" s="18">
        <v>3.57</v>
      </c>
      <c r="Q7929"/>
    </row>
    <row r="7930" spans="2:17" x14ac:dyDescent="0.25">
      <c r="B7930" s="18" t="s">
        <v>3839</v>
      </c>
      <c r="C7930" s="18" t="s">
        <v>8</v>
      </c>
      <c r="D7930" s="18" t="s">
        <v>277</v>
      </c>
      <c r="E7930" s="18" t="s">
        <v>647</v>
      </c>
      <c r="F7930" s="18" t="s">
        <v>703</v>
      </c>
      <c r="G7930" s="18">
        <v>1068</v>
      </c>
      <c r="H7930" s="18">
        <v>2.09</v>
      </c>
      <c r="I7930" s="18">
        <v>3.92</v>
      </c>
      <c r="Q7930"/>
    </row>
    <row r="7931" spans="2:17" x14ac:dyDescent="0.25">
      <c r="B7931" s="18" t="s">
        <v>3839</v>
      </c>
      <c r="C7931" s="18" t="s">
        <v>8</v>
      </c>
      <c r="D7931" s="18" t="s">
        <v>277</v>
      </c>
      <c r="E7931" s="18" t="s">
        <v>647</v>
      </c>
      <c r="F7931" s="18" t="s">
        <v>704</v>
      </c>
      <c r="G7931" s="18">
        <v>612</v>
      </c>
      <c r="H7931" s="18">
        <v>2.02</v>
      </c>
      <c r="I7931" s="18">
        <v>3.37</v>
      </c>
      <c r="Q7931"/>
    </row>
    <row r="7932" spans="2:17" x14ac:dyDescent="0.25">
      <c r="B7932" s="18" t="s">
        <v>3839</v>
      </c>
      <c r="C7932" s="18" t="s">
        <v>8</v>
      </c>
      <c r="D7932" s="18" t="s">
        <v>277</v>
      </c>
      <c r="E7932" s="18" t="s">
        <v>647</v>
      </c>
      <c r="F7932" s="18" t="s">
        <v>705</v>
      </c>
      <c r="G7932" s="18">
        <v>732</v>
      </c>
      <c r="H7932" s="18">
        <v>2.15</v>
      </c>
      <c r="I7932" s="18">
        <v>3.72</v>
      </c>
      <c r="Q7932"/>
    </row>
    <row r="7933" spans="2:17" x14ac:dyDescent="0.25">
      <c r="B7933" s="18" t="s">
        <v>3839</v>
      </c>
      <c r="C7933" s="18" t="s">
        <v>8</v>
      </c>
      <c r="D7933" s="18" t="s">
        <v>277</v>
      </c>
      <c r="E7933" s="18" t="s">
        <v>647</v>
      </c>
      <c r="F7933" s="18" t="s">
        <v>706</v>
      </c>
      <c r="G7933" s="18">
        <v>1176</v>
      </c>
      <c r="H7933" s="18">
        <v>2.37</v>
      </c>
      <c r="I7933" s="18">
        <v>3.86</v>
      </c>
      <c r="Q7933"/>
    </row>
    <row r="7934" spans="2:17" x14ac:dyDescent="0.25">
      <c r="B7934" s="18" t="s">
        <v>3839</v>
      </c>
      <c r="C7934" s="18" t="s">
        <v>8</v>
      </c>
      <c r="D7934" s="18" t="s">
        <v>277</v>
      </c>
      <c r="E7934" s="18" t="s">
        <v>647</v>
      </c>
      <c r="F7934" s="18" t="s">
        <v>707</v>
      </c>
      <c r="G7934" s="18">
        <v>1164</v>
      </c>
      <c r="H7934" s="18">
        <v>2.04</v>
      </c>
      <c r="I7934" s="18">
        <v>3.52</v>
      </c>
      <c r="Q7934"/>
    </row>
    <row r="7935" spans="2:17" x14ac:dyDescent="0.25">
      <c r="B7935" s="18" t="s">
        <v>3839</v>
      </c>
      <c r="C7935" s="18" t="s">
        <v>8</v>
      </c>
      <c r="D7935" s="18" t="s">
        <v>277</v>
      </c>
      <c r="E7935" s="18" t="s">
        <v>647</v>
      </c>
      <c r="F7935" s="18" t="s">
        <v>708</v>
      </c>
      <c r="G7935" s="18">
        <v>996</v>
      </c>
      <c r="H7935" s="18">
        <v>2.54</v>
      </c>
      <c r="I7935" s="18">
        <v>3.92</v>
      </c>
      <c r="Q7935"/>
    </row>
    <row r="7936" spans="2:17" x14ac:dyDescent="0.25">
      <c r="B7936" s="18" t="s">
        <v>3839</v>
      </c>
      <c r="C7936" s="18" t="s">
        <v>8</v>
      </c>
      <c r="D7936" s="18" t="s">
        <v>277</v>
      </c>
      <c r="E7936" s="18" t="s">
        <v>647</v>
      </c>
      <c r="F7936" s="18" t="s">
        <v>709</v>
      </c>
      <c r="G7936" s="18">
        <v>1188</v>
      </c>
      <c r="H7936" s="18">
        <v>2.33</v>
      </c>
      <c r="I7936" s="18">
        <v>3.64</v>
      </c>
      <c r="Q7936"/>
    </row>
    <row r="7937" spans="2:17" x14ac:dyDescent="0.25">
      <c r="B7937" s="18" t="s">
        <v>3839</v>
      </c>
      <c r="C7937" s="18" t="s">
        <v>8</v>
      </c>
      <c r="D7937" s="18" t="s">
        <v>277</v>
      </c>
      <c r="E7937" s="18" t="s">
        <v>647</v>
      </c>
      <c r="F7937" s="18" t="s">
        <v>710</v>
      </c>
      <c r="G7937" s="18">
        <v>876</v>
      </c>
      <c r="H7937" s="18">
        <v>2.75</v>
      </c>
      <c r="I7937" s="18">
        <v>3.56</v>
      </c>
      <c r="Q7937"/>
    </row>
    <row r="7938" spans="2:17" x14ac:dyDescent="0.25">
      <c r="B7938" s="18" t="s">
        <v>3839</v>
      </c>
      <c r="C7938" s="18" t="s">
        <v>8</v>
      </c>
      <c r="D7938" s="18" t="s">
        <v>277</v>
      </c>
      <c r="E7938" s="18" t="s">
        <v>647</v>
      </c>
      <c r="F7938" s="18" t="s">
        <v>711</v>
      </c>
      <c r="G7938" s="18">
        <v>720</v>
      </c>
      <c r="H7938" s="18">
        <v>2.38</v>
      </c>
      <c r="I7938" s="18">
        <v>3.41</v>
      </c>
      <c r="Q7938"/>
    </row>
    <row r="7939" spans="2:17" x14ac:dyDescent="0.25">
      <c r="B7939" s="18" t="s">
        <v>3839</v>
      </c>
      <c r="C7939" s="18" t="s">
        <v>8</v>
      </c>
      <c r="D7939" s="18" t="s">
        <v>277</v>
      </c>
      <c r="E7939" s="18" t="s">
        <v>647</v>
      </c>
      <c r="F7939" s="18" t="s">
        <v>712</v>
      </c>
      <c r="G7939" s="18">
        <v>744</v>
      </c>
      <c r="H7939" s="18">
        <v>3</v>
      </c>
      <c r="I7939" s="18">
        <v>3.29</v>
      </c>
      <c r="Q7939"/>
    </row>
    <row r="7940" spans="2:17" x14ac:dyDescent="0.25">
      <c r="B7940" s="18" t="s">
        <v>3839</v>
      </c>
      <c r="C7940" s="18" t="s">
        <v>8</v>
      </c>
      <c r="D7940" s="18" t="s">
        <v>277</v>
      </c>
      <c r="E7940" s="18" t="s">
        <v>647</v>
      </c>
      <c r="F7940" s="18" t="s">
        <v>713</v>
      </c>
      <c r="G7940" s="18">
        <v>876</v>
      </c>
      <c r="H7940" s="18">
        <v>2.98</v>
      </c>
      <c r="I7940" s="18">
        <v>4</v>
      </c>
      <c r="Q7940"/>
    </row>
    <row r="7941" spans="2:17" x14ac:dyDescent="0.25">
      <c r="B7941" s="18" t="s">
        <v>3839</v>
      </c>
      <c r="C7941" s="18" t="s">
        <v>8</v>
      </c>
      <c r="D7941" s="18" t="s">
        <v>277</v>
      </c>
      <c r="E7941" s="18" t="s">
        <v>647</v>
      </c>
      <c r="F7941" s="18" t="s">
        <v>714</v>
      </c>
      <c r="G7941" s="18">
        <v>1008</v>
      </c>
      <c r="H7941" s="18">
        <v>2.75</v>
      </c>
      <c r="I7941" s="18">
        <v>3.95</v>
      </c>
      <c r="Q7941"/>
    </row>
    <row r="7942" spans="2:17" x14ac:dyDescent="0.25">
      <c r="B7942" s="18" t="s">
        <v>3839</v>
      </c>
      <c r="C7942" s="18" t="s">
        <v>8</v>
      </c>
      <c r="D7942" s="18" t="s">
        <v>277</v>
      </c>
      <c r="E7942" s="18" t="s">
        <v>647</v>
      </c>
      <c r="F7942" s="18" t="s">
        <v>715</v>
      </c>
      <c r="G7942" s="18">
        <v>900</v>
      </c>
      <c r="H7942" s="18">
        <v>2.68</v>
      </c>
      <c r="I7942" s="18">
        <v>3.59</v>
      </c>
      <c r="Q7942"/>
    </row>
    <row r="7943" spans="2:17" x14ac:dyDescent="0.25">
      <c r="B7943" s="18" t="s">
        <v>3839</v>
      </c>
      <c r="C7943" s="18" t="s">
        <v>8</v>
      </c>
      <c r="D7943" s="18" t="s">
        <v>277</v>
      </c>
      <c r="E7943" s="18" t="s">
        <v>647</v>
      </c>
      <c r="F7943" s="18" t="s">
        <v>716</v>
      </c>
      <c r="G7943" s="18">
        <v>1020</v>
      </c>
      <c r="H7943" s="18">
        <v>2.44</v>
      </c>
      <c r="I7943" s="18">
        <v>3.77</v>
      </c>
      <c r="Q7943"/>
    </row>
    <row r="7944" spans="2:17" x14ac:dyDescent="0.25">
      <c r="B7944" s="18" t="s">
        <v>3839</v>
      </c>
      <c r="C7944" s="18" t="s">
        <v>8</v>
      </c>
      <c r="D7944" s="18" t="s">
        <v>277</v>
      </c>
      <c r="E7944" s="18" t="s">
        <v>647</v>
      </c>
      <c r="F7944" s="18" t="s">
        <v>717</v>
      </c>
      <c r="G7944" s="18">
        <v>684</v>
      </c>
      <c r="H7944" s="18">
        <v>2.23</v>
      </c>
      <c r="I7944" s="18">
        <v>3.36</v>
      </c>
      <c r="Q7944"/>
    </row>
    <row r="7945" spans="2:17" x14ac:dyDescent="0.25">
      <c r="B7945" s="18" t="s">
        <v>3839</v>
      </c>
      <c r="C7945" s="18" t="s">
        <v>8</v>
      </c>
      <c r="D7945" s="18" t="s">
        <v>277</v>
      </c>
      <c r="E7945" s="18" t="s">
        <v>647</v>
      </c>
      <c r="F7945" s="18" t="s">
        <v>718</v>
      </c>
      <c r="G7945" s="18">
        <v>720</v>
      </c>
      <c r="H7945" s="18">
        <v>2.77</v>
      </c>
      <c r="I7945" s="18">
        <v>3.72</v>
      </c>
      <c r="Q7945"/>
    </row>
    <row r="7946" spans="2:17" x14ac:dyDescent="0.25">
      <c r="B7946" s="18" t="s">
        <v>3839</v>
      </c>
      <c r="C7946" s="18" t="s">
        <v>8</v>
      </c>
      <c r="D7946" s="18" t="s">
        <v>277</v>
      </c>
      <c r="E7946" s="18" t="s">
        <v>647</v>
      </c>
      <c r="F7946" s="18" t="s">
        <v>719</v>
      </c>
      <c r="G7946" s="18">
        <v>1104</v>
      </c>
      <c r="H7946" s="18">
        <v>2</v>
      </c>
      <c r="I7946" s="18">
        <v>3.35</v>
      </c>
      <c r="Q7946"/>
    </row>
    <row r="7947" spans="2:17" x14ac:dyDescent="0.25">
      <c r="B7947" s="18" t="s">
        <v>3839</v>
      </c>
      <c r="C7947" s="18" t="s">
        <v>8</v>
      </c>
      <c r="D7947" s="18" t="s">
        <v>277</v>
      </c>
      <c r="E7947" s="18" t="s">
        <v>647</v>
      </c>
      <c r="F7947" s="18" t="s">
        <v>720</v>
      </c>
      <c r="G7947" s="18">
        <v>888</v>
      </c>
      <c r="H7947" s="18">
        <v>2.23</v>
      </c>
      <c r="I7947" s="18">
        <v>3.36</v>
      </c>
      <c r="Q7947"/>
    </row>
    <row r="7948" spans="2:17" x14ac:dyDescent="0.25">
      <c r="B7948" s="18" t="s">
        <v>3839</v>
      </c>
      <c r="C7948" s="18" t="s">
        <v>8</v>
      </c>
      <c r="D7948" s="18" t="s">
        <v>277</v>
      </c>
      <c r="E7948" s="18" t="s">
        <v>647</v>
      </c>
      <c r="F7948" s="18" t="s">
        <v>721</v>
      </c>
      <c r="G7948" s="18">
        <v>1128</v>
      </c>
      <c r="H7948" s="18">
        <v>2.11</v>
      </c>
      <c r="I7948" s="18">
        <v>3.72</v>
      </c>
      <c r="Q7948"/>
    </row>
    <row r="7949" spans="2:17" x14ac:dyDescent="0.25">
      <c r="B7949" s="18" t="s">
        <v>3839</v>
      </c>
      <c r="C7949" s="18" t="s">
        <v>8</v>
      </c>
      <c r="D7949" s="18" t="s">
        <v>277</v>
      </c>
      <c r="E7949" s="18" t="s">
        <v>647</v>
      </c>
      <c r="F7949" s="18" t="s">
        <v>722</v>
      </c>
      <c r="G7949" s="18">
        <v>1008</v>
      </c>
      <c r="H7949" s="18">
        <v>2.79</v>
      </c>
      <c r="I7949" s="18">
        <v>3.58</v>
      </c>
      <c r="Q7949"/>
    </row>
    <row r="7950" spans="2:17" x14ac:dyDescent="0.25">
      <c r="B7950" s="18" t="s">
        <v>3839</v>
      </c>
      <c r="C7950" s="18" t="s">
        <v>8</v>
      </c>
      <c r="D7950" s="18" t="s">
        <v>277</v>
      </c>
      <c r="E7950" s="18" t="s">
        <v>647</v>
      </c>
      <c r="F7950" s="18" t="s">
        <v>723</v>
      </c>
      <c r="G7950" s="18">
        <v>732</v>
      </c>
      <c r="H7950" s="18">
        <v>2.5099999999999998</v>
      </c>
      <c r="I7950" s="18">
        <v>3.44</v>
      </c>
      <c r="Q7950"/>
    </row>
    <row r="7951" spans="2:17" x14ac:dyDescent="0.25">
      <c r="B7951" s="18" t="s">
        <v>3839</v>
      </c>
      <c r="C7951" s="18" t="s">
        <v>8</v>
      </c>
      <c r="D7951" s="18" t="s">
        <v>277</v>
      </c>
      <c r="E7951" s="18" t="s">
        <v>647</v>
      </c>
      <c r="F7951" s="18" t="s">
        <v>724</v>
      </c>
      <c r="G7951" s="18">
        <v>1080</v>
      </c>
      <c r="H7951" s="18">
        <v>2.2400000000000002</v>
      </c>
      <c r="I7951" s="18">
        <v>3.63</v>
      </c>
      <c r="Q7951"/>
    </row>
    <row r="7952" spans="2:17" x14ac:dyDescent="0.25">
      <c r="B7952" s="18" t="s">
        <v>3839</v>
      </c>
      <c r="C7952" s="18" t="s">
        <v>8</v>
      </c>
      <c r="D7952" s="18" t="s">
        <v>277</v>
      </c>
      <c r="E7952" s="18" t="s">
        <v>647</v>
      </c>
      <c r="F7952" s="18" t="s">
        <v>725</v>
      </c>
      <c r="G7952" s="18">
        <v>1056</v>
      </c>
      <c r="H7952" s="18">
        <v>2.27</v>
      </c>
      <c r="I7952" s="18">
        <v>3.78</v>
      </c>
      <c r="Q7952"/>
    </row>
    <row r="7953" spans="2:17" x14ac:dyDescent="0.25">
      <c r="B7953" s="18" t="s">
        <v>3839</v>
      </c>
      <c r="C7953" s="18" t="s">
        <v>8</v>
      </c>
      <c r="D7953" s="18" t="s">
        <v>277</v>
      </c>
      <c r="E7953" s="18" t="s">
        <v>647</v>
      </c>
      <c r="F7953" s="18" t="s">
        <v>726</v>
      </c>
      <c r="G7953" s="18">
        <v>1104</v>
      </c>
      <c r="H7953" s="18">
        <v>2.1</v>
      </c>
      <c r="I7953" s="18">
        <v>3.55</v>
      </c>
      <c r="Q7953"/>
    </row>
    <row r="7954" spans="2:17" x14ac:dyDescent="0.25">
      <c r="B7954" s="18" t="s">
        <v>3839</v>
      </c>
      <c r="C7954" s="18" t="s">
        <v>8</v>
      </c>
      <c r="D7954" s="18" t="s">
        <v>277</v>
      </c>
      <c r="E7954" s="18" t="s">
        <v>647</v>
      </c>
      <c r="F7954" s="18" t="s">
        <v>727</v>
      </c>
      <c r="G7954" s="18">
        <v>924</v>
      </c>
      <c r="H7954" s="18">
        <v>2.17</v>
      </c>
      <c r="I7954" s="18">
        <v>3.8</v>
      </c>
      <c r="Q7954"/>
    </row>
    <row r="7955" spans="2:17" x14ac:dyDescent="0.25">
      <c r="B7955" s="18" t="s">
        <v>3839</v>
      </c>
      <c r="C7955" s="18" t="s">
        <v>8</v>
      </c>
      <c r="D7955" s="18" t="s">
        <v>277</v>
      </c>
      <c r="E7955" s="18" t="s">
        <v>647</v>
      </c>
      <c r="F7955" s="18" t="s">
        <v>728</v>
      </c>
      <c r="G7955" s="18">
        <v>1128</v>
      </c>
      <c r="H7955" s="18">
        <v>2.5099999999999998</v>
      </c>
      <c r="I7955" s="18">
        <v>3.67</v>
      </c>
      <c r="Q7955"/>
    </row>
    <row r="7956" spans="2:17" x14ac:dyDescent="0.25">
      <c r="B7956" s="18" t="s">
        <v>3839</v>
      </c>
      <c r="C7956" s="18" t="s">
        <v>8</v>
      </c>
      <c r="D7956" s="18" t="s">
        <v>277</v>
      </c>
      <c r="E7956" s="18" t="s">
        <v>647</v>
      </c>
      <c r="F7956" s="18" t="s">
        <v>729</v>
      </c>
      <c r="G7956" s="18">
        <v>732</v>
      </c>
      <c r="H7956" s="18">
        <v>2.54</v>
      </c>
      <c r="I7956" s="18">
        <v>3.7</v>
      </c>
      <c r="Q7956"/>
    </row>
    <row r="7957" spans="2:17" x14ac:dyDescent="0.25">
      <c r="B7957" s="18" t="s">
        <v>3839</v>
      </c>
      <c r="C7957" s="18" t="s">
        <v>8</v>
      </c>
      <c r="D7957" s="18" t="s">
        <v>277</v>
      </c>
      <c r="E7957" s="18" t="s">
        <v>647</v>
      </c>
      <c r="F7957" s="18" t="s">
        <v>730</v>
      </c>
      <c r="G7957" s="18">
        <v>1128</v>
      </c>
      <c r="H7957" s="18">
        <v>2.96</v>
      </c>
      <c r="I7957" s="18">
        <v>3.87</v>
      </c>
      <c r="Q7957"/>
    </row>
    <row r="7958" spans="2:17" x14ac:dyDescent="0.25">
      <c r="B7958" s="18" t="s">
        <v>3839</v>
      </c>
      <c r="C7958" s="18" t="s">
        <v>8</v>
      </c>
      <c r="D7958" s="18" t="s">
        <v>277</v>
      </c>
      <c r="E7958" s="18" t="s">
        <v>647</v>
      </c>
      <c r="F7958" s="18" t="s">
        <v>731</v>
      </c>
      <c r="G7958" s="18">
        <v>600</v>
      </c>
      <c r="H7958" s="18">
        <v>2.5</v>
      </c>
      <c r="I7958" s="18">
        <v>3.89</v>
      </c>
      <c r="Q7958"/>
    </row>
    <row r="7959" spans="2:17" x14ac:dyDescent="0.25">
      <c r="B7959" s="18" t="s">
        <v>3839</v>
      </c>
      <c r="C7959" s="18" t="s">
        <v>8</v>
      </c>
      <c r="D7959" s="18" t="s">
        <v>277</v>
      </c>
      <c r="E7959" s="18" t="s">
        <v>647</v>
      </c>
      <c r="F7959" s="18" t="s">
        <v>732</v>
      </c>
      <c r="G7959" s="18">
        <v>1176</v>
      </c>
      <c r="H7959" s="18">
        <v>2.8</v>
      </c>
      <c r="I7959" s="18">
        <v>3.46</v>
      </c>
      <c r="Q7959"/>
    </row>
    <row r="7960" spans="2:17" x14ac:dyDescent="0.25">
      <c r="B7960" s="18" t="s">
        <v>3839</v>
      </c>
      <c r="C7960" s="18" t="s">
        <v>8</v>
      </c>
      <c r="D7960" s="18" t="s">
        <v>277</v>
      </c>
      <c r="E7960" s="18" t="s">
        <v>647</v>
      </c>
      <c r="F7960" s="18" t="s">
        <v>733</v>
      </c>
      <c r="G7960" s="18">
        <v>672</v>
      </c>
      <c r="H7960" s="18">
        <v>2.69</v>
      </c>
      <c r="I7960" s="18">
        <v>3.64</v>
      </c>
      <c r="Q7960"/>
    </row>
    <row r="7961" spans="2:17" x14ac:dyDescent="0.25">
      <c r="B7961" s="18" t="s">
        <v>3839</v>
      </c>
      <c r="C7961" s="18" t="s">
        <v>8</v>
      </c>
      <c r="D7961" s="18" t="s">
        <v>277</v>
      </c>
      <c r="E7961" s="18" t="s">
        <v>647</v>
      </c>
      <c r="F7961" s="18" t="s">
        <v>734</v>
      </c>
      <c r="G7961" s="18">
        <v>1176</v>
      </c>
      <c r="H7961" s="18">
        <v>2.62</v>
      </c>
      <c r="I7961" s="18">
        <v>3.31</v>
      </c>
      <c r="Q7961"/>
    </row>
    <row r="7962" spans="2:17" x14ac:dyDescent="0.25">
      <c r="B7962" s="18" t="s">
        <v>3839</v>
      </c>
      <c r="C7962" s="18" t="s">
        <v>8</v>
      </c>
      <c r="D7962" s="18" t="s">
        <v>277</v>
      </c>
      <c r="E7962" s="18" t="s">
        <v>647</v>
      </c>
      <c r="F7962" s="18" t="s">
        <v>735</v>
      </c>
      <c r="G7962" s="18">
        <v>1176</v>
      </c>
      <c r="H7962" s="18">
        <v>2.4900000000000002</v>
      </c>
      <c r="I7962" s="18">
        <v>3.71</v>
      </c>
      <c r="Q7962"/>
    </row>
    <row r="7963" spans="2:17" x14ac:dyDescent="0.25">
      <c r="B7963" s="18" t="s">
        <v>3839</v>
      </c>
      <c r="C7963" s="18" t="s">
        <v>8</v>
      </c>
      <c r="D7963" s="18" t="s">
        <v>277</v>
      </c>
      <c r="E7963" s="18" t="s">
        <v>647</v>
      </c>
      <c r="F7963" s="18" t="s">
        <v>736</v>
      </c>
      <c r="G7963" s="18">
        <v>1164</v>
      </c>
      <c r="H7963" s="18">
        <v>2.74</v>
      </c>
      <c r="I7963" s="18">
        <v>3.82</v>
      </c>
      <c r="Q7963"/>
    </row>
    <row r="7964" spans="2:17" x14ac:dyDescent="0.25">
      <c r="B7964" s="18" t="s">
        <v>3839</v>
      </c>
      <c r="C7964" s="18" t="s">
        <v>8</v>
      </c>
      <c r="D7964" s="18" t="s">
        <v>277</v>
      </c>
      <c r="E7964" s="18" t="s">
        <v>647</v>
      </c>
      <c r="F7964" s="18" t="s">
        <v>737</v>
      </c>
      <c r="G7964" s="18">
        <v>744</v>
      </c>
      <c r="H7964" s="18">
        <v>2.09</v>
      </c>
      <c r="I7964" s="18">
        <v>3.95</v>
      </c>
      <c r="Q7964"/>
    </row>
    <row r="7965" spans="2:17" x14ac:dyDescent="0.25">
      <c r="B7965" s="18" t="s">
        <v>3839</v>
      </c>
      <c r="C7965" s="18" t="s">
        <v>8</v>
      </c>
      <c r="D7965" s="18" t="s">
        <v>277</v>
      </c>
      <c r="E7965" s="18" t="s">
        <v>647</v>
      </c>
      <c r="F7965" s="18" t="s">
        <v>738</v>
      </c>
      <c r="G7965" s="18">
        <v>960</v>
      </c>
      <c r="H7965" s="18">
        <v>2.21</v>
      </c>
      <c r="I7965" s="18">
        <v>3.64</v>
      </c>
      <c r="Q7965"/>
    </row>
    <row r="7966" spans="2:17" x14ac:dyDescent="0.25">
      <c r="B7966" s="18" t="s">
        <v>3839</v>
      </c>
      <c r="C7966" s="18" t="s">
        <v>8</v>
      </c>
      <c r="D7966" s="18" t="s">
        <v>277</v>
      </c>
      <c r="E7966" s="18" t="s">
        <v>647</v>
      </c>
      <c r="F7966" s="18" t="s">
        <v>739</v>
      </c>
      <c r="G7966" s="18">
        <v>816</v>
      </c>
      <c r="H7966" s="18">
        <v>2.25</v>
      </c>
      <c r="I7966" s="18">
        <v>3.3</v>
      </c>
      <c r="Q7966"/>
    </row>
    <row r="7967" spans="2:17" x14ac:dyDescent="0.25">
      <c r="B7967" s="18" t="s">
        <v>3839</v>
      </c>
      <c r="C7967" s="18" t="s">
        <v>8</v>
      </c>
      <c r="D7967" s="18" t="s">
        <v>277</v>
      </c>
      <c r="E7967" s="18" t="s">
        <v>647</v>
      </c>
      <c r="F7967" s="18" t="s">
        <v>740</v>
      </c>
      <c r="G7967" s="18">
        <v>780</v>
      </c>
      <c r="H7967" s="18">
        <v>2.84</v>
      </c>
      <c r="I7967" s="18">
        <v>3.96</v>
      </c>
      <c r="Q7967"/>
    </row>
    <row r="7968" spans="2:17" x14ac:dyDescent="0.25">
      <c r="B7968" s="18" t="s">
        <v>3839</v>
      </c>
      <c r="C7968" s="18" t="s">
        <v>8</v>
      </c>
      <c r="D7968" s="18" t="s">
        <v>277</v>
      </c>
      <c r="E7968" s="18" t="s">
        <v>647</v>
      </c>
      <c r="F7968" s="18" t="s">
        <v>741</v>
      </c>
      <c r="G7968" s="18">
        <v>1188</v>
      </c>
      <c r="H7968" s="18">
        <v>2.97</v>
      </c>
      <c r="I7968" s="18">
        <v>3.29</v>
      </c>
      <c r="Q7968"/>
    </row>
    <row r="7969" spans="2:17" x14ac:dyDescent="0.25">
      <c r="B7969" s="18" t="s">
        <v>3839</v>
      </c>
      <c r="C7969" s="18" t="s">
        <v>8</v>
      </c>
      <c r="D7969" s="18" t="s">
        <v>277</v>
      </c>
      <c r="E7969" s="18" t="s">
        <v>647</v>
      </c>
      <c r="F7969" s="18" t="s">
        <v>742</v>
      </c>
      <c r="G7969" s="18">
        <v>1176</v>
      </c>
      <c r="H7969" s="18">
        <v>2.2999999999999998</v>
      </c>
      <c r="I7969" s="18">
        <v>3.36</v>
      </c>
      <c r="Q7969"/>
    </row>
    <row r="7970" spans="2:17" x14ac:dyDescent="0.25">
      <c r="B7970" s="18" t="s">
        <v>3839</v>
      </c>
      <c r="C7970" s="18" t="s">
        <v>8</v>
      </c>
      <c r="D7970" s="18" t="s">
        <v>277</v>
      </c>
      <c r="E7970" s="18" t="s">
        <v>647</v>
      </c>
      <c r="F7970" s="18" t="s">
        <v>743</v>
      </c>
      <c r="G7970" s="18">
        <v>648</v>
      </c>
      <c r="H7970" s="18">
        <v>2.64</v>
      </c>
      <c r="I7970" s="18">
        <v>3.5</v>
      </c>
      <c r="Q7970"/>
    </row>
    <row r="7971" spans="2:17" x14ac:dyDescent="0.25">
      <c r="B7971" s="18" t="s">
        <v>3839</v>
      </c>
      <c r="C7971" s="18" t="s">
        <v>8</v>
      </c>
      <c r="D7971" s="18" t="s">
        <v>277</v>
      </c>
      <c r="E7971" s="18" t="s">
        <v>647</v>
      </c>
      <c r="F7971" s="18" t="s">
        <v>744</v>
      </c>
      <c r="G7971" s="18">
        <v>1104</v>
      </c>
      <c r="H7971" s="18">
        <v>2.25</v>
      </c>
      <c r="I7971" s="18">
        <v>3.38</v>
      </c>
      <c r="Q7971"/>
    </row>
    <row r="7972" spans="2:17" x14ac:dyDescent="0.25">
      <c r="B7972" s="18" t="s">
        <v>3839</v>
      </c>
      <c r="C7972" s="18" t="s">
        <v>8</v>
      </c>
      <c r="D7972" s="18" t="s">
        <v>277</v>
      </c>
      <c r="E7972" s="18" t="s">
        <v>647</v>
      </c>
      <c r="F7972" s="18" t="s">
        <v>745</v>
      </c>
      <c r="G7972" s="18">
        <v>1020</v>
      </c>
      <c r="H7972" s="18">
        <v>2.4900000000000002</v>
      </c>
      <c r="I7972" s="18">
        <v>3.89</v>
      </c>
      <c r="Q7972"/>
    </row>
    <row r="7973" spans="2:17" x14ac:dyDescent="0.25">
      <c r="B7973" s="18" t="s">
        <v>3839</v>
      </c>
      <c r="C7973" s="18" t="s">
        <v>8</v>
      </c>
      <c r="D7973" s="18" t="s">
        <v>277</v>
      </c>
      <c r="E7973" s="18" t="s">
        <v>647</v>
      </c>
      <c r="F7973" s="18" t="s">
        <v>746</v>
      </c>
      <c r="G7973" s="18">
        <v>1116</v>
      </c>
      <c r="H7973" s="18">
        <v>2.04</v>
      </c>
      <c r="I7973" s="18">
        <v>3.45</v>
      </c>
      <c r="Q7973"/>
    </row>
    <row r="7974" spans="2:17" x14ac:dyDescent="0.25">
      <c r="B7974" s="18" t="s">
        <v>3839</v>
      </c>
      <c r="C7974" s="18" t="s">
        <v>8</v>
      </c>
      <c r="D7974" s="18" t="s">
        <v>277</v>
      </c>
      <c r="E7974" s="18" t="s">
        <v>647</v>
      </c>
      <c r="F7974" s="18" t="s">
        <v>747</v>
      </c>
      <c r="G7974" s="18">
        <v>924</v>
      </c>
      <c r="H7974" s="18">
        <v>2.42</v>
      </c>
      <c r="I7974" s="18">
        <v>3.48</v>
      </c>
      <c r="Q7974"/>
    </row>
    <row r="7975" spans="2:17" x14ac:dyDescent="0.25">
      <c r="B7975" s="18" t="s">
        <v>3839</v>
      </c>
      <c r="C7975" s="18" t="s">
        <v>8</v>
      </c>
      <c r="D7975" s="18" t="s">
        <v>277</v>
      </c>
      <c r="E7975" s="18" t="s">
        <v>647</v>
      </c>
      <c r="F7975" s="18" t="s">
        <v>748</v>
      </c>
      <c r="G7975" s="18">
        <v>960</v>
      </c>
      <c r="H7975" s="18">
        <v>2.61</v>
      </c>
      <c r="I7975" s="18">
        <v>3.21</v>
      </c>
      <c r="Q7975"/>
    </row>
    <row r="7976" spans="2:17" x14ac:dyDescent="0.25">
      <c r="B7976" s="18" t="s">
        <v>3839</v>
      </c>
      <c r="C7976" s="18" t="s">
        <v>8</v>
      </c>
      <c r="D7976" s="18" t="s">
        <v>277</v>
      </c>
      <c r="E7976" s="18" t="s">
        <v>647</v>
      </c>
      <c r="F7976" s="18" t="s">
        <v>749</v>
      </c>
      <c r="G7976" s="18">
        <v>792</v>
      </c>
      <c r="H7976" s="18">
        <v>2.34</v>
      </c>
      <c r="I7976" s="18">
        <v>3.84</v>
      </c>
      <c r="Q7976"/>
    </row>
    <row r="7977" spans="2:17" x14ac:dyDescent="0.25">
      <c r="B7977" s="18" t="s">
        <v>3839</v>
      </c>
      <c r="C7977" s="18" t="s">
        <v>8</v>
      </c>
      <c r="D7977" s="18" t="s">
        <v>277</v>
      </c>
      <c r="E7977" s="18" t="s">
        <v>647</v>
      </c>
      <c r="F7977" s="18" t="s">
        <v>750</v>
      </c>
      <c r="G7977" s="18">
        <v>1056</v>
      </c>
      <c r="H7977" s="18">
        <v>2.73</v>
      </c>
      <c r="I7977" s="18">
        <v>3.47</v>
      </c>
      <c r="Q7977"/>
    </row>
    <row r="7978" spans="2:17" x14ac:dyDescent="0.25">
      <c r="B7978" s="18" t="s">
        <v>3839</v>
      </c>
      <c r="C7978" s="18" t="s">
        <v>8</v>
      </c>
      <c r="D7978" s="18" t="s">
        <v>277</v>
      </c>
      <c r="E7978" s="18" t="s">
        <v>647</v>
      </c>
      <c r="F7978" s="18" t="s">
        <v>751</v>
      </c>
      <c r="G7978" s="18">
        <v>864</v>
      </c>
      <c r="H7978" s="18">
        <v>2.73</v>
      </c>
      <c r="I7978" s="18">
        <v>3.61</v>
      </c>
      <c r="Q7978"/>
    </row>
    <row r="7979" spans="2:17" x14ac:dyDescent="0.25">
      <c r="B7979" s="18" t="s">
        <v>3839</v>
      </c>
      <c r="C7979" s="18" t="s">
        <v>8</v>
      </c>
      <c r="D7979" s="18" t="s">
        <v>277</v>
      </c>
      <c r="E7979" s="18" t="s">
        <v>647</v>
      </c>
      <c r="F7979" s="18" t="s">
        <v>752</v>
      </c>
      <c r="G7979" s="18">
        <v>1164</v>
      </c>
      <c r="H7979" s="18">
        <v>2.91</v>
      </c>
      <c r="I7979" s="18">
        <v>3.71</v>
      </c>
      <c r="Q7979"/>
    </row>
    <row r="7980" spans="2:17" x14ac:dyDescent="0.25">
      <c r="B7980" s="18" t="s">
        <v>3839</v>
      </c>
      <c r="C7980" s="18" t="s">
        <v>8</v>
      </c>
      <c r="D7980" s="18" t="s">
        <v>277</v>
      </c>
      <c r="E7980" s="18" t="s">
        <v>647</v>
      </c>
      <c r="F7980" s="18" t="s">
        <v>753</v>
      </c>
      <c r="G7980" s="18">
        <v>972</v>
      </c>
      <c r="H7980" s="18">
        <v>2.91</v>
      </c>
      <c r="I7980" s="18">
        <v>3.52</v>
      </c>
      <c r="Q7980"/>
    </row>
    <row r="7981" spans="2:17" x14ac:dyDescent="0.25">
      <c r="B7981" s="18" t="s">
        <v>3839</v>
      </c>
      <c r="C7981" s="18" t="s">
        <v>8</v>
      </c>
      <c r="D7981" s="18" t="s">
        <v>277</v>
      </c>
      <c r="E7981" s="18" t="s">
        <v>647</v>
      </c>
      <c r="F7981" s="18" t="s">
        <v>754</v>
      </c>
      <c r="G7981" s="18">
        <v>852</v>
      </c>
      <c r="H7981" s="18">
        <v>2.9</v>
      </c>
      <c r="I7981" s="18">
        <v>3.59</v>
      </c>
      <c r="Q7981"/>
    </row>
    <row r="7982" spans="2:17" x14ac:dyDescent="0.25">
      <c r="B7982" s="18" t="s">
        <v>3839</v>
      </c>
      <c r="C7982" s="18" t="s">
        <v>8</v>
      </c>
      <c r="D7982" s="18" t="s">
        <v>277</v>
      </c>
      <c r="E7982" s="18" t="s">
        <v>647</v>
      </c>
      <c r="F7982" s="18" t="s">
        <v>755</v>
      </c>
      <c r="G7982" s="18">
        <v>1056</v>
      </c>
      <c r="H7982" s="18">
        <v>2.81</v>
      </c>
      <c r="I7982" s="18">
        <v>3.78</v>
      </c>
      <c r="Q7982"/>
    </row>
    <row r="7983" spans="2:17" x14ac:dyDescent="0.25">
      <c r="B7983" s="18" t="s">
        <v>3839</v>
      </c>
      <c r="C7983" s="18" t="s">
        <v>8</v>
      </c>
      <c r="D7983" s="18" t="s">
        <v>277</v>
      </c>
      <c r="E7983" s="18" t="s">
        <v>647</v>
      </c>
      <c r="F7983" s="18" t="s">
        <v>756</v>
      </c>
      <c r="G7983" s="18">
        <v>1092</v>
      </c>
      <c r="H7983" s="18">
        <v>3</v>
      </c>
      <c r="I7983" s="18">
        <v>3.23</v>
      </c>
      <c r="Q7983"/>
    </row>
    <row r="7984" spans="2:17" x14ac:dyDescent="0.25">
      <c r="B7984" s="18" t="s">
        <v>3839</v>
      </c>
      <c r="C7984" s="18" t="s">
        <v>8</v>
      </c>
      <c r="D7984" s="18" t="s">
        <v>277</v>
      </c>
      <c r="E7984" s="18" t="s">
        <v>647</v>
      </c>
      <c r="F7984" s="18" t="s">
        <v>757</v>
      </c>
      <c r="G7984" s="18">
        <v>708</v>
      </c>
      <c r="H7984" s="18">
        <v>2.74</v>
      </c>
      <c r="I7984" s="18">
        <v>3.67</v>
      </c>
      <c r="Q7984"/>
    </row>
    <row r="7985" spans="2:17" x14ac:dyDescent="0.25">
      <c r="B7985" s="18" t="s">
        <v>3839</v>
      </c>
      <c r="C7985" s="18" t="s">
        <v>8</v>
      </c>
      <c r="D7985" s="18" t="s">
        <v>277</v>
      </c>
      <c r="E7985" s="18" t="s">
        <v>647</v>
      </c>
      <c r="F7985" s="18" t="s">
        <v>758</v>
      </c>
      <c r="G7985" s="18">
        <v>1056</v>
      </c>
      <c r="H7985" s="18">
        <v>2.72</v>
      </c>
      <c r="I7985" s="18">
        <v>3.25</v>
      </c>
      <c r="Q7985"/>
    </row>
    <row r="7986" spans="2:17" x14ac:dyDescent="0.25">
      <c r="B7986" s="18" t="s">
        <v>3839</v>
      </c>
      <c r="C7986" s="18" t="s">
        <v>8</v>
      </c>
      <c r="D7986" s="18" t="s">
        <v>277</v>
      </c>
      <c r="E7986" s="18" t="s">
        <v>647</v>
      </c>
      <c r="F7986" s="18" t="s">
        <v>759</v>
      </c>
      <c r="G7986" s="18">
        <v>732</v>
      </c>
      <c r="H7986" s="18">
        <v>2.1800000000000002</v>
      </c>
      <c r="I7986" s="18">
        <v>3.76</v>
      </c>
      <c r="Q7986"/>
    </row>
    <row r="7987" spans="2:17" x14ac:dyDescent="0.25">
      <c r="B7987" s="18" t="s">
        <v>3839</v>
      </c>
      <c r="C7987" s="18" t="s">
        <v>8</v>
      </c>
      <c r="D7987" s="18" t="s">
        <v>277</v>
      </c>
      <c r="E7987" s="18" t="s">
        <v>647</v>
      </c>
      <c r="F7987" s="18" t="s">
        <v>760</v>
      </c>
      <c r="G7987" s="18">
        <v>1200</v>
      </c>
      <c r="H7987" s="18">
        <v>2.76</v>
      </c>
      <c r="I7987" s="18">
        <v>3.53</v>
      </c>
      <c r="Q7987"/>
    </row>
    <row r="7988" spans="2:17" x14ac:dyDescent="0.25">
      <c r="B7988" s="18" t="s">
        <v>3839</v>
      </c>
      <c r="C7988" s="18" t="s">
        <v>8</v>
      </c>
      <c r="D7988" s="18" t="s">
        <v>277</v>
      </c>
      <c r="E7988" s="18" t="s">
        <v>647</v>
      </c>
      <c r="F7988" s="18" t="s">
        <v>761</v>
      </c>
      <c r="G7988" s="18">
        <v>1140</v>
      </c>
      <c r="H7988" s="18">
        <v>2.4700000000000002</v>
      </c>
      <c r="I7988" s="18">
        <v>3.25</v>
      </c>
      <c r="Q7988"/>
    </row>
    <row r="7989" spans="2:17" x14ac:dyDescent="0.25">
      <c r="B7989" s="18" t="s">
        <v>3839</v>
      </c>
      <c r="C7989" s="18" t="s">
        <v>8</v>
      </c>
      <c r="D7989" s="18" t="s">
        <v>277</v>
      </c>
      <c r="E7989" s="18" t="s">
        <v>647</v>
      </c>
      <c r="F7989" s="18" t="s">
        <v>762</v>
      </c>
      <c r="G7989" s="18">
        <v>1092</v>
      </c>
      <c r="H7989" s="18">
        <v>2.17</v>
      </c>
      <c r="I7989" s="18">
        <v>3.65</v>
      </c>
      <c r="Q7989"/>
    </row>
    <row r="7990" spans="2:17" x14ac:dyDescent="0.25">
      <c r="B7990" s="18" t="s">
        <v>3839</v>
      </c>
      <c r="C7990" s="18" t="s">
        <v>8</v>
      </c>
      <c r="D7990" s="18" t="s">
        <v>277</v>
      </c>
      <c r="E7990" s="18" t="s">
        <v>647</v>
      </c>
      <c r="F7990" s="18" t="s">
        <v>763</v>
      </c>
      <c r="G7990" s="18">
        <v>984</v>
      </c>
      <c r="H7990" s="18">
        <v>2.0299999999999998</v>
      </c>
      <c r="I7990" s="18">
        <v>3.62</v>
      </c>
      <c r="Q7990"/>
    </row>
    <row r="7991" spans="2:17" x14ac:dyDescent="0.25">
      <c r="B7991" s="18" t="s">
        <v>3839</v>
      </c>
      <c r="C7991" s="18" t="s">
        <v>8</v>
      </c>
      <c r="D7991" s="18" t="s">
        <v>277</v>
      </c>
      <c r="E7991" s="18" t="s">
        <v>647</v>
      </c>
      <c r="F7991" s="18" t="s">
        <v>764</v>
      </c>
      <c r="G7991" s="18">
        <v>900</v>
      </c>
      <c r="H7991" s="18">
        <v>2.5099999999999998</v>
      </c>
      <c r="I7991" s="18">
        <v>3.21</v>
      </c>
      <c r="Q7991"/>
    </row>
    <row r="7992" spans="2:17" x14ac:dyDescent="0.25">
      <c r="B7992" s="18" t="s">
        <v>3839</v>
      </c>
      <c r="C7992" s="18" t="s">
        <v>8</v>
      </c>
      <c r="D7992" s="18" t="s">
        <v>277</v>
      </c>
      <c r="E7992" s="18" t="s">
        <v>647</v>
      </c>
      <c r="F7992" s="18" t="s">
        <v>765</v>
      </c>
      <c r="G7992" s="18">
        <v>948</v>
      </c>
      <c r="H7992" s="18">
        <v>2.96</v>
      </c>
      <c r="I7992" s="18">
        <v>3.97</v>
      </c>
      <c r="Q7992"/>
    </row>
    <row r="7993" spans="2:17" x14ac:dyDescent="0.25">
      <c r="B7993" s="18" t="s">
        <v>3839</v>
      </c>
      <c r="C7993" s="18" t="s">
        <v>8</v>
      </c>
      <c r="D7993" s="18" t="s">
        <v>277</v>
      </c>
      <c r="E7993" s="18" t="s">
        <v>647</v>
      </c>
      <c r="F7993" s="18" t="s">
        <v>766</v>
      </c>
      <c r="G7993" s="18">
        <v>924</v>
      </c>
      <c r="H7993" s="18">
        <v>2.93</v>
      </c>
      <c r="I7993" s="18">
        <v>3.43</v>
      </c>
      <c r="Q7993"/>
    </row>
    <row r="7994" spans="2:17" x14ac:dyDescent="0.25">
      <c r="B7994" s="18" t="s">
        <v>3839</v>
      </c>
      <c r="C7994" s="18" t="s">
        <v>8</v>
      </c>
      <c r="D7994" s="18" t="s">
        <v>277</v>
      </c>
      <c r="E7994" s="18" t="s">
        <v>647</v>
      </c>
      <c r="F7994" s="18" t="s">
        <v>767</v>
      </c>
      <c r="G7994" s="18">
        <v>1200</v>
      </c>
      <c r="H7994" s="18">
        <v>2.81</v>
      </c>
      <c r="I7994" s="18">
        <v>3.53</v>
      </c>
      <c r="Q7994"/>
    </row>
    <row r="7995" spans="2:17" x14ac:dyDescent="0.25">
      <c r="B7995" s="18" t="s">
        <v>3839</v>
      </c>
      <c r="C7995" s="18" t="s">
        <v>8</v>
      </c>
      <c r="D7995" s="18" t="s">
        <v>277</v>
      </c>
      <c r="E7995" s="18" t="s">
        <v>647</v>
      </c>
      <c r="F7995" s="18" t="s">
        <v>768</v>
      </c>
      <c r="G7995" s="18">
        <v>1164</v>
      </c>
      <c r="H7995" s="18">
        <v>2.78</v>
      </c>
      <c r="I7995" s="18">
        <v>3.83</v>
      </c>
      <c r="Q7995"/>
    </row>
    <row r="7996" spans="2:17" x14ac:dyDescent="0.25">
      <c r="B7996" s="18" t="s">
        <v>3839</v>
      </c>
      <c r="C7996" s="18" t="s">
        <v>8</v>
      </c>
      <c r="D7996" s="18" t="s">
        <v>277</v>
      </c>
      <c r="E7996" s="18" t="s">
        <v>647</v>
      </c>
      <c r="F7996" s="18" t="s">
        <v>769</v>
      </c>
      <c r="G7996" s="18">
        <v>900</v>
      </c>
      <c r="H7996" s="18">
        <v>2.0299999999999998</v>
      </c>
      <c r="I7996" s="18">
        <v>3.44</v>
      </c>
      <c r="Q7996"/>
    </row>
    <row r="7997" spans="2:17" x14ac:dyDescent="0.25">
      <c r="B7997" s="18" t="s">
        <v>3839</v>
      </c>
      <c r="C7997" s="18" t="s">
        <v>8</v>
      </c>
      <c r="D7997" s="18" t="s">
        <v>277</v>
      </c>
      <c r="E7997" s="18" t="s">
        <v>647</v>
      </c>
      <c r="F7997" s="18" t="s">
        <v>770</v>
      </c>
      <c r="G7997" s="18">
        <v>876</v>
      </c>
      <c r="H7997" s="18">
        <v>2.4700000000000002</v>
      </c>
      <c r="I7997" s="18">
        <v>3.93</v>
      </c>
      <c r="Q7997"/>
    </row>
    <row r="7998" spans="2:17" x14ac:dyDescent="0.25">
      <c r="B7998" s="18" t="s">
        <v>3839</v>
      </c>
      <c r="C7998" s="18" t="s">
        <v>8</v>
      </c>
      <c r="D7998" s="18" t="s">
        <v>277</v>
      </c>
      <c r="E7998" s="18" t="s">
        <v>647</v>
      </c>
      <c r="F7998" s="18" t="s">
        <v>771</v>
      </c>
      <c r="G7998" s="18">
        <v>924</v>
      </c>
      <c r="H7998" s="18">
        <v>2.06</v>
      </c>
      <c r="I7998" s="18">
        <v>3.38</v>
      </c>
      <c r="Q7998"/>
    </row>
    <row r="7999" spans="2:17" x14ac:dyDescent="0.25">
      <c r="B7999" s="18" t="s">
        <v>3839</v>
      </c>
      <c r="C7999" s="18" t="s">
        <v>8</v>
      </c>
      <c r="D7999" s="18" t="s">
        <v>277</v>
      </c>
      <c r="E7999" s="18" t="s">
        <v>647</v>
      </c>
      <c r="F7999" s="18" t="s">
        <v>772</v>
      </c>
      <c r="G7999" s="18">
        <v>660</v>
      </c>
      <c r="H7999" s="18">
        <v>2.76</v>
      </c>
      <c r="I7999" s="18">
        <v>3.29</v>
      </c>
      <c r="Q7999"/>
    </row>
    <row r="8000" spans="2:17" x14ac:dyDescent="0.25">
      <c r="B8000" s="18" t="s">
        <v>3839</v>
      </c>
      <c r="C8000" s="18" t="s">
        <v>8</v>
      </c>
      <c r="D8000" s="18" t="s">
        <v>277</v>
      </c>
      <c r="E8000" s="18" t="s">
        <v>647</v>
      </c>
      <c r="F8000" s="18" t="s">
        <v>773</v>
      </c>
      <c r="G8000" s="18">
        <v>660</v>
      </c>
      <c r="H8000" s="18">
        <v>2.1</v>
      </c>
      <c r="I8000" s="18">
        <v>3.66</v>
      </c>
      <c r="Q8000"/>
    </row>
    <row r="8001" spans="2:17" x14ac:dyDescent="0.25">
      <c r="B8001" s="18" t="s">
        <v>3839</v>
      </c>
      <c r="C8001" s="18" t="s">
        <v>8</v>
      </c>
      <c r="D8001" s="18" t="s">
        <v>277</v>
      </c>
      <c r="E8001" s="18" t="s">
        <v>647</v>
      </c>
      <c r="F8001" s="18" t="s">
        <v>774</v>
      </c>
      <c r="G8001" s="18">
        <v>648</v>
      </c>
      <c r="H8001" s="18">
        <v>2.83</v>
      </c>
      <c r="I8001" s="18">
        <v>3.67</v>
      </c>
      <c r="Q8001"/>
    </row>
    <row r="8002" spans="2:17" x14ac:dyDescent="0.25">
      <c r="B8002" s="18" t="s">
        <v>3839</v>
      </c>
      <c r="C8002" s="18" t="s">
        <v>8</v>
      </c>
      <c r="D8002" s="18" t="s">
        <v>277</v>
      </c>
      <c r="E8002" s="18" t="s">
        <v>647</v>
      </c>
      <c r="F8002" s="18" t="s">
        <v>775</v>
      </c>
      <c r="G8002" s="18">
        <v>624</v>
      </c>
      <c r="H8002" s="18">
        <v>2.2000000000000002</v>
      </c>
      <c r="I8002" s="18">
        <v>3.6</v>
      </c>
      <c r="Q8002"/>
    </row>
    <row r="8003" spans="2:17" x14ac:dyDescent="0.25">
      <c r="B8003" s="18" t="s">
        <v>3839</v>
      </c>
      <c r="C8003" s="18" t="s">
        <v>8</v>
      </c>
      <c r="D8003" s="18" t="s">
        <v>277</v>
      </c>
      <c r="E8003" s="18" t="s">
        <v>647</v>
      </c>
      <c r="F8003" s="18" t="s">
        <v>776</v>
      </c>
      <c r="G8003" s="18">
        <v>612</v>
      </c>
      <c r="H8003" s="18">
        <v>2.73</v>
      </c>
      <c r="I8003" s="18">
        <v>3.83</v>
      </c>
      <c r="Q8003"/>
    </row>
    <row r="8004" spans="2:17" x14ac:dyDescent="0.25">
      <c r="B8004" s="18" t="s">
        <v>3839</v>
      </c>
      <c r="C8004" s="18" t="s">
        <v>8</v>
      </c>
      <c r="D8004" s="18" t="s">
        <v>277</v>
      </c>
      <c r="E8004" s="18" t="s">
        <v>647</v>
      </c>
      <c r="F8004" s="18" t="s">
        <v>777</v>
      </c>
      <c r="G8004" s="18">
        <v>672</v>
      </c>
      <c r="H8004" s="18">
        <v>2.25</v>
      </c>
      <c r="I8004" s="18">
        <v>3.91</v>
      </c>
      <c r="Q8004"/>
    </row>
    <row r="8005" spans="2:17" x14ac:dyDescent="0.25">
      <c r="B8005" s="18" t="s">
        <v>3839</v>
      </c>
      <c r="C8005" s="18" t="s">
        <v>8</v>
      </c>
      <c r="D8005" s="18" t="s">
        <v>277</v>
      </c>
      <c r="E8005" s="18" t="s">
        <v>647</v>
      </c>
      <c r="F8005" s="18" t="s">
        <v>778</v>
      </c>
      <c r="G8005" s="18">
        <v>948</v>
      </c>
      <c r="H8005" s="18">
        <v>2.31</v>
      </c>
      <c r="I8005" s="18">
        <v>3.9</v>
      </c>
      <c r="Q8005"/>
    </row>
    <row r="8006" spans="2:17" x14ac:dyDescent="0.25">
      <c r="B8006" s="18" t="s">
        <v>3839</v>
      </c>
      <c r="C8006" s="18" t="s">
        <v>8</v>
      </c>
      <c r="D8006" s="18" t="s">
        <v>277</v>
      </c>
      <c r="E8006" s="18" t="s">
        <v>647</v>
      </c>
      <c r="F8006" s="18" t="s">
        <v>779</v>
      </c>
      <c r="G8006" s="18">
        <v>732</v>
      </c>
      <c r="H8006" s="18">
        <v>2.4700000000000002</v>
      </c>
      <c r="I8006" s="18">
        <v>3.75</v>
      </c>
      <c r="Q8006"/>
    </row>
    <row r="8007" spans="2:17" x14ac:dyDescent="0.25">
      <c r="B8007" s="18" t="s">
        <v>3839</v>
      </c>
      <c r="C8007" s="18" t="s">
        <v>8</v>
      </c>
      <c r="D8007" s="18" t="s">
        <v>277</v>
      </c>
      <c r="E8007" s="18" t="s">
        <v>647</v>
      </c>
      <c r="F8007" s="18" t="s">
        <v>780</v>
      </c>
      <c r="G8007" s="18">
        <v>1092</v>
      </c>
      <c r="H8007" s="18">
        <v>2.69</v>
      </c>
      <c r="I8007" s="18">
        <v>3.99</v>
      </c>
      <c r="Q8007"/>
    </row>
    <row r="8008" spans="2:17" x14ac:dyDescent="0.25">
      <c r="B8008" s="18" t="s">
        <v>3839</v>
      </c>
      <c r="C8008" s="18" t="s">
        <v>8</v>
      </c>
      <c r="D8008" s="18" t="s">
        <v>277</v>
      </c>
      <c r="E8008" s="18" t="s">
        <v>647</v>
      </c>
      <c r="F8008" s="18" t="s">
        <v>781</v>
      </c>
      <c r="G8008" s="18">
        <v>1116</v>
      </c>
      <c r="H8008" s="18">
        <v>2.94</v>
      </c>
      <c r="I8008" s="18">
        <v>3.27</v>
      </c>
      <c r="Q8008"/>
    </row>
    <row r="8009" spans="2:17" x14ac:dyDescent="0.25">
      <c r="B8009" s="18" t="s">
        <v>3839</v>
      </c>
      <c r="C8009" s="18" t="s">
        <v>8</v>
      </c>
      <c r="D8009" s="18" t="s">
        <v>277</v>
      </c>
      <c r="E8009" s="18" t="s">
        <v>647</v>
      </c>
      <c r="F8009" s="18" t="s">
        <v>782</v>
      </c>
      <c r="G8009" s="18">
        <v>972</v>
      </c>
      <c r="H8009" s="18">
        <v>2.37</v>
      </c>
      <c r="I8009" s="18">
        <v>3.83</v>
      </c>
      <c r="Q8009"/>
    </row>
    <row r="8010" spans="2:17" x14ac:dyDescent="0.25">
      <c r="B8010" s="18" t="s">
        <v>3839</v>
      </c>
      <c r="C8010" s="18" t="s">
        <v>8</v>
      </c>
      <c r="D8010" s="18" t="s">
        <v>277</v>
      </c>
      <c r="E8010" s="18" t="s">
        <v>647</v>
      </c>
      <c r="F8010" s="18" t="s">
        <v>783</v>
      </c>
      <c r="G8010" s="18">
        <v>972</v>
      </c>
      <c r="H8010" s="18">
        <v>2.62</v>
      </c>
      <c r="I8010" s="18">
        <v>3.5</v>
      </c>
      <c r="Q8010"/>
    </row>
    <row r="8011" spans="2:17" x14ac:dyDescent="0.25">
      <c r="B8011" s="18" t="s">
        <v>3839</v>
      </c>
      <c r="C8011" s="18" t="s">
        <v>8</v>
      </c>
      <c r="D8011" s="18" t="s">
        <v>277</v>
      </c>
      <c r="E8011" s="18" t="s">
        <v>647</v>
      </c>
      <c r="F8011" s="18" t="s">
        <v>784</v>
      </c>
      <c r="G8011" s="18">
        <v>1044</v>
      </c>
      <c r="H8011" s="18">
        <v>2.4300000000000002</v>
      </c>
      <c r="I8011" s="18">
        <v>3.29</v>
      </c>
      <c r="Q8011"/>
    </row>
    <row r="8012" spans="2:17" x14ac:dyDescent="0.25">
      <c r="B8012" s="18" t="s">
        <v>3839</v>
      </c>
      <c r="C8012" s="18" t="s">
        <v>8</v>
      </c>
      <c r="D8012" s="18" t="s">
        <v>277</v>
      </c>
      <c r="E8012" s="18" t="s">
        <v>647</v>
      </c>
      <c r="F8012" s="18" t="s">
        <v>3667</v>
      </c>
      <c r="G8012" s="18">
        <v>624</v>
      </c>
      <c r="H8012" s="18">
        <v>2.52</v>
      </c>
      <c r="I8012" s="18">
        <v>3.84</v>
      </c>
      <c r="Q8012"/>
    </row>
    <row r="8013" spans="2:17" x14ac:dyDescent="0.25">
      <c r="B8013" s="18" t="s">
        <v>3839</v>
      </c>
      <c r="C8013" s="18" t="s">
        <v>8</v>
      </c>
      <c r="D8013" s="18" t="s">
        <v>277</v>
      </c>
      <c r="E8013" s="18" t="s">
        <v>647</v>
      </c>
      <c r="F8013" s="18" t="s">
        <v>785</v>
      </c>
      <c r="G8013" s="18">
        <v>1068</v>
      </c>
      <c r="H8013" s="18">
        <v>2.0299999999999998</v>
      </c>
      <c r="I8013" s="18">
        <v>3.36</v>
      </c>
      <c r="Q8013"/>
    </row>
    <row r="8014" spans="2:17" x14ac:dyDescent="0.25">
      <c r="B8014" s="18" t="s">
        <v>3839</v>
      </c>
      <c r="C8014" s="18" t="s">
        <v>8</v>
      </c>
      <c r="D8014" s="18" t="s">
        <v>277</v>
      </c>
      <c r="E8014" s="18" t="s">
        <v>647</v>
      </c>
      <c r="F8014" s="18" t="s">
        <v>786</v>
      </c>
      <c r="G8014" s="18">
        <v>900</v>
      </c>
      <c r="H8014" s="18">
        <v>2.02</v>
      </c>
      <c r="I8014" s="18">
        <v>3.35</v>
      </c>
      <c r="Q8014"/>
    </row>
    <row r="8015" spans="2:17" x14ac:dyDescent="0.25">
      <c r="B8015" s="18" t="s">
        <v>3839</v>
      </c>
      <c r="C8015" s="18" t="s">
        <v>8</v>
      </c>
      <c r="D8015" s="18" t="s">
        <v>277</v>
      </c>
      <c r="E8015" s="18" t="s">
        <v>647</v>
      </c>
      <c r="F8015" s="18" t="s">
        <v>787</v>
      </c>
      <c r="G8015" s="18">
        <v>780</v>
      </c>
      <c r="H8015" s="18">
        <v>2.57</v>
      </c>
      <c r="I8015" s="18">
        <v>3.42</v>
      </c>
      <c r="Q8015"/>
    </row>
    <row r="8016" spans="2:17" x14ac:dyDescent="0.25">
      <c r="B8016" s="18" t="s">
        <v>3839</v>
      </c>
      <c r="C8016" s="18" t="s">
        <v>8</v>
      </c>
      <c r="D8016" s="18" t="s">
        <v>277</v>
      </c>
      <c r="E8016" s="18" t="s">
        <v>647</v>
      </c>
      <c r="F8016" s="18" t="s">
        <v>788</v>
      </c>
      <c r="G8016" s="18">
        <v>1164</v>
      </c>
      <c r="H8016" s="18">
        <v>2.23</v>
      </c>
      <c r="I8016" s="18">
        <v>3.53</v>
      </c>
      <c r="Q8016"/>
    </row>
    <row r="8017" spans="2:17" x14ac:dyDescent="0.25">
      <c r="B8017" s="18" t="s">
        <v>3839</v>
      </c>
      <c r="C8017" s="18" t="s">
        <v>8</v>
      </c>
      <c r="D8017" s="18" t="s">
        <v>277</v>
      </c>
      <c r="E8017" s="18" t="s">
        <v>647</v>
      </c>
      <c r="F8017" s="18" t="s">
        <v>789</v>
      </c>
      <c r="G8017" s="18">
        <v>936</v>
      </c>
      <c r="H8017" s="18">
        <v>2.72</v>
      </c>
      <c r="I8017" s="18">
        <v>3.25</v>
      </c>
      <c r="Q8017"/>
    </row>
    <row r="8018" spans="2:17" x14ac:dyDescent="0.25">
      <c r="B8018" s="18" t="s">
        <v>3839</v>
      </c>
      <c r="C8018" s="18" t="s">
        <v>8</v>
      </c>
      <c r="D8018" s="18" t="s">
        <v>277</v>
      </c>
      <c r="E8018" s="18" t="s">
        <v>647</v>
      </c>
      <c r="F8018" s="18" t="s">
        <v>790</v>
      </c>
      <c r="G8018" s="18">
        <v>1104</v>
      </c>
      <c r="H8018" s="18">
        <v>2.38</v>
      </c>
      <c r="I8018" s="18">
        <v>3.49</v>
      </c>
      <c r="Q8018"/>
    </row>
    <row r="8019" spans="2:17" x14ac:dyDescent="0.25">
      <c r="B8019" s="18" t="s">
        <v>3839</v>
      </c>
      <c r="C8019" s="18" t="s">
        <v>8</v>
      </c>
      <c r="D8019" s="18" t="s">
        <v>277</v>
      </c>
      <c r="E8019" s="18" t="s">
        <v>647</v>
      </c>
      <c r="F8019" s="18" t="s">
        <v>791</v>
      </c>
      <c r="G8019" s="18">
        <v>768</v>
      </c>
      <c r="H8019" s="18">
        <v>2.4</v>
      </c>
      <c r="I8019" s="18">
        <v>3.52</v>
      </c>
      <c r="Q8019"/>
    </row>
    <row r="8020" spans="2:17" x14ac:dyDescent="0.25">
      <c r="B8020" s="18" t="s">
        <v>3839</v>
      </c>
      <c r="C8020" s="18" t="s">
        <v>8</v>
      </c>
      <c r="D8020" s="18" t="s">
        <v>277</v>
      </c>
      <c r="E8020" s="18" t="s">
        <v>647</v>
      </c>
      <c r="F8020" s="18" t="s">
        <v>792</v>
      </c>
      <c r="G8020" s="18">
        <v>756</v>
      </c>
      <c r="H8020" s="18">
        <v>2.5099999999999998</v>
      </c>
      <c r="I8020" s="18">
        <v>3.39</v>
      </c>
      <c r="Q8020"/>
    </row>
    <row r="8021" spans="2:17" x14ac:dyDescent="0.25">
      <c r="B8021" s="18" t="s">
        <v>3839</v>
      </c>
      <c r="C8021" s="18" t="s">
        <v>8</v>
      </c>
      <c r="D8021" s="18" t="s">
        <v>277</v>
      </c>
      <c r="E8021" s="18" t="s">
        <v>647</v>
      </c>
      <c r="F8021" s="18" t="s">
        <v>793</v>
      </c>
      <c r="G8021" s="18">
        <v>1188</v>
      </c>
      <c r="H8021" s="18">
        <v>2.69</v>
      </c>
      <c r="I8021" s="18">
        <v>3.52</v>
      </c>
      <c r="Q8021"/>
    </row>
    <row r="8022" spans="2:17" x14ac:dyDescent="0.25">
      <c r="B8022" s="18" t="s">
        <v>3839</v>
      </c>
      <c r="C8022" s="18" t="s">
        <v>8</v>
      </c>
      <c r="D8022" s="18" t="s">
        <v>277</v>
      </c>
      <c r="E8022" s="18" t="s">
        <v>647</v>
      </c>
      <c r="F8022" s="18" t="s">
        <v>794</v>
      </c>
      <c r="G8022" s="18">
        <v>972</v>
      </c>
      <c r="H8022" s="18">
        <v>2.09</v>
      </c>
      <c r="I8022" s="18">
        <v>3.67</v>
      </c>
      <c r="Q8022"/>
    </row>
    <row r="8023" spans="2:17" x14ac:dyDescent="0.25">
      <c r="B8023" s="18" t="s">
        <v>3839</v>
      </c>
      <c r="C8023" s="18" t="s">
        <v>8</v>
      </c>
      <c r="D8023" s="18" t="s">
        <v>277</v>
      </c>
      <c r="E8023" s="18" t="s">
        <v>647</v>
      </c>
      <c r="F8023" s="18" t="s">
        <v>795</v>
      </c>
      <c r="G8023" s="18">
        <v>864</v>
      </c>
      <c r="H8023" s="18">
        <v>2.91</v>
      </c>
      <c r="I8023" s="18">
        <v>3.85</v>
      </c>
      <c r="Q8023"/>
    </row>
    <row r="8024" spans="2:17" x14ac:dyDescent="0.25">
      <c r="B8024" s="18" t="s">
        <v>3839</v>
      </c>
      <c r="C8024" s="18" t="s">
        <v>8</v>
      </c>
      <c r="D8024" s="18" t="s">
        <v>277</v>
      </c>
      <c r="E8024" s="18" t="s">
        <v>647</v>
      </c>
      <c r="F8024" s="18" t="s">
        <v>796</v>
      </c>
      <c r="G8024" s="18">
        <v>1080</v>
      </c>
      <c r="H8024" s="18">
        <v>2.2799999999999998</v>
      </c>
      <c r="I8024" s="18">
        <v>3.91</v>
      </c>
      <c r="Q8024"/>
    </row>
    <row r="8025" spans="2:17" x14ac:dyDescent="0.25">
      <c r="B8025" s="18" t="s">
        <v>3839</v>
      </c>
      <c r="C8025" s="18" t="s">
        <v>8</v>
      </c>
      <c r="D8025" s="18" t="s">
        <v>277</v>
      </c>
      <c r="E8025" s="18" t="s">
        <v>647</v>
      </c>
      <c r="F8025" s="18" t="s">
        <v>797</v>
      </c>
      <c r="G8025" s="18">
        <v>948</v>
      </c>
      <c r="H8025" s="18">
        <v>2.61</v>
      </c>
      <c r="I8025" s="18">
        <v>3.58</v>
      </c>
      <c r="Q8025"/>
    </row>
    <row r="8026" spans="2:17" x14ac:dyDescent="0.25">
      <c r="B8026" s="18" t="s">
        <v>3839</v>
      </c>
      <c r="C8026" s="18" t="s">
        <v>8</v>
      </c>
      <c r="D8026" s="18" t="s">
        <v>277</v>
      </c>
      <c r="E8026" s="18" t="s">
        <v>647</v>
      </c>
      <c r="F8026" s="18" t="s">
        <v>798</v>
      </c>
      <c r="G8026" s="18">
        <v>924</v>
      </c>
      <c r="H8026" s="18">
        <v>2.71</v>
      </c>
      <c r="I8026" s="18">
        <v>3.21</v>
      </c>
      <c r="Q8026"/>
    </row>
    <row r="8027" spans="2:17" x14ac:dyDescent="0.25">
      <c r="B8027" s="18" t="s">
        <v>3839</v>
      </c>
      <c r="C8027" s="18" t="s">
        <v>8</v>
      </c>
      <c r="D8027" s="18" t="s">
        <v>277</v>
      </c>
      <c r="E8027" s="18" t="s">
        <v>647</v>
      </c>
      <c r="F8027" s="18" t="s">
        <v>799</v>
      </c>
      <c r="G8027" s="18">
        <v>780</v>
      </c>
      <c r="H8027" s="18">
        <v>2.04</v>
      </c>
      <c r="I8027" s="18">
        <v>3.36</v>
      </c>
      <c r="Q8027"/>
    </row>
    <row r="8028" spans="2:17" x14ac:dyDescent="0.25">
      <c r="B8028" s="18" t="s">
        <v>3839</v>
      </c>
      <c r="C8028" s="18" t="s">
        <v>8</v>
      </c>
      <c r="D8028" s="18" t="s">
        <v>277</v>
      </c>
      <c r="E8028" s="18" t="s">
        <v>647</v>
      </c>
      <c r="F8028" s="18" t="s">
        <v>800</v>
      </c>
      <c r="G8028" s="18">
        <v>1068</v>
      </c>
      <c r="H8028" s="18">
        <v>2.46</v>
      </c>
      <c r="I8028" s="18">
        <v>3.97</v>
      </c>
      <c r="Q8028"/>
    </row>
    <row r="8029" spans="2:17" x14ac:dyDescent="0.25">
      <c r="B8029" s="18" t="s">
        <v>3839</v>
      </c>
      <c r="C8029" s="18" t="s">
        <v>8</v>
      </c>
      <c r="D8029" s="18" t="s">
        <v>277</v>
      </c>
      <c r="E8029" s="18" t="s">
        <v>647</v>
      </c>
      <c r="F8029" s="18" t="s">
        <v>801</v>
      </c>
      <c r="G8029" s="18">
        <v>1080</v>
      </c>
      <c r="H8029" s="18">
        <v>2.0099999999999998</v>
      </c>
      <c r="I8029" s="18">
        <v>3.82</v>
      </c>
      <c r="Q8029"/>
    </row>
    <row r="8030" spans="2:17" x14ac:dyDescent="0.25">
      <c r="B8030" s="18" t="s">
        <v>3839</v>
      </c>
      <c r="C8030" s="18" t="s">
        <v>8</v>
      </c>
      <c r="D8030" s="18" t="s">
        <v>277</v>
      </c>
      <c r="E8030" s="18" t="s">
        <v>647</v>
      </c>
      <c r="F8030" s="18" t="s">
        <v>802</v>
      </c>
      <c r="G8030" s="18">
        <v>1092</v>
      </c>
      <c r="H8030" s="18">
        <v>3</v>
      </c>
      <c r="I8030" s="18">
        <v>3.62</v>
      </c>
      <c r="Q8030"/>
    </row>
    <row r="8031" spans="2:17" x14ac:dyDescent="0.25">
      <c r="B8031" s="18" t="s">
        <v>3839</v>
      </c>
      <c r="C8031" s="18" t="s">
        <v>8</v>
      </c>
      <c r="D8031" s="18" t="s">
        <v>277</v>
      </c>
      <c r="E8031" s="18" t="s">
        <v>647</v>
      </c>
      <c r="F8031" s="18" t="s">
        <v>803</v>
      </c>
      <c r="G8031" s="18">
        <v>972</v>
      </c>
      <c r="H8031" s="18">
        <v>2.99</v>
      </c>
      <c r="I8031" s="18">
        <v>3.35</v>
      </c>
      <c r="Q8031"/>
    </row>
    <row r="8032" spans="2:17" x14ac:dyDescent="0.25">
      <c r="B8032" s="18" t="s">
        <v>3839</v>
      </c>
      <c r="C8032" s="18" t="s">
        <v>8</v>
      </c>
      <c r="D8032" s="18" t="s">
        <v>277</v>
      </c>
      <c r="E8032" s="18" t="s">
        <v>647</v>
      </c>
      <c r="F8032" s="18" t="s">
        <v>804</v>
      </c>
      <c r="G8032" s="18">
        <v>924</v>
      </c>
      <c r="H8032" s="18">
        <v>2.9</v>
      </c>
      <c r="I8032" s="18">
        <v>3.24</v>
      </c>
      <c r="Q8032"/>
    </row>
    <row r="8033" spans="2:17" x14ac:dyDescent="0.25">
      <c r="B8033" s="18" t="s">
        <v>3839</v>
      </c>
      <c r="C8033" s="18" t="s">
        <v>8</v>
      </c>
      <c r="D8033" s="18" t="s">
        <v>277</v>
      </c>
      <c r="E8033" s="18" t="s">
        <v>647</v>
      </c>
      <c r="F8033" s="18" t="s">
        <v>805</v>
      </c>
      <c r="G8033" s="18">
        <v>780</v>
      </c>
      <c r="H8033" s="18">
        <v>2.15</v>
      </c>
      <c r="I8033" s="18">
        <v>3.88</v>
      </c>
      <c r="Q8033"/>
    </row>
    <row r="8034" spans="2:17" x14ac:dyDescent="0.25">
      <c r="B8034" s="18" t="s">
        <v>3839</v>
      </c>
      <c r="C8034" s="18" t="s">
        <v>8</v>
      </c>
      <c r="D8034" s="18" t="s">
        <v>277</v>
      </c>
      <c r="E8034" s="18" t="s">
        <v>647</v>
      </c>
      <c r="F8034" s="18" t="s">
        <v>806</v>
      </c>
      <c r="G8034" s="18">
        <v>696</v>
      </c>
      <c r="H8034" s="18">
        <v>2.44</v>
      </c>
      <c r="I8034" s="18">
        <v>3.77</v>
      </c>
      <c r="Q8034"/>
    </row>
    <row r="8035" spans="2:17" x14ac:dyDescent="0.25">
      <c r="B8035" s="18" t="s">
        <v>3839</v>
      </c>
      <c r="C8035" s="18" t="s">
        <v>8</v>
      </c>
      <c r="D8035" s="18" t="s">
        <v>277</v>
      </c>
      <c r="E8035" s="18" t="s">
        <v>647</v>
      </c>
      <c r="F8035" s="18" t="s">
        <v>807</v>
      </c>
      <c r="G8035" s="18">
        <v>792</v>
      </c>
      <c r="H8035" s="18">
        <v>2.75</v>
      </c>
      <c r="I8035" s="18">
        <v>3.5</v>
      </c>
      <c r="Q8035"/>
    </row>
    <row r="8036" spans="2:17" x14ac:dyDescent="0.25">
      <c r="B8036" s="18" t="s">
        <v>3839</v>
      </c>
      <c r="C8036" s="18" t="s">
        <v>8</v>
      </c>
      <c r="D8036" s="18" t="s">
        <v>277</v>
      </c>
      <c r="E8036" s="18" t="s">
        <v>647</v>
      </c>
      <c r="F8036" s="18" t="s">
        <v>808</v>
      </c>
      <c r="G8036" s="18">
        <v>900</v>
      </c>
      <c r="H8036" s="18">
        <v>2.62</v>
      </c>
      <c r="I8036" s="18">
        <v>3.43</v>
      </c>
      <c r="Q8036"/>
    </row>
    <row r="8037" spans="2:17" x14ac:dyDescent="0.25">
      <c r="B8037" s="18" t="s">
        <v>3839</v>
      </c>
      <c r="C8037" s="18" t="s">
        <v>8</v>
      </c>
      <c r="D8037" s="18" t="s">
        <v>277</v>
      </c>
      <c r="E8037" s="18" t="s">
        <v>647</v>
      </c>
      <c r="F8037" s="18" t="s">
        <v>809</v>
      </c>
      <c r="G8037" s="18">
        <v>876</v>
      </c>
      <c r="H8037" s="18">
        <v>2.35</v>
      </c>
      <c r="I8037" s="18">
        <v>3.22</v>
      </c>
      <c r="Q8037"/>
    </row>
    <row r="8038" spans="2:17" x14ac:dyDescent="0.25">
      <c r="B8038" s="18" t="s">
        <v>3839</v>
      </c>
      <c r="C8038" s="18" t="s">
        <v>8</v>
      </c>
      <c r="D8038" s="18" t="s">
        <v>277</v>
      </c>
      <c r="E8038" s="18" t="s">
        <v>647</v>
      </c>
      <c r="F8038" s="18" t="s">
        <v>810</v>
      </c>
      <c r="G8038" s="18">
        <v>1128</v>
      </c>
      <c r="H8038" s="18">
        <v>2.11</v>
      </c>
      <c r="I8038" s="18">
        <v>3.29</v>
      </c>
      <c r="Q8038"/>
    </row>
    <row r="8039" spans="2:17" x14ac:dyDescent="0.25">
      <c r="B8039" s="18" t="s">
        <v>3839</v>
      </c>
      <c r="C8039" s="18" t="s">
        <v>8</v>
      </c>
      <c r="D8039" s="18" t="s">
        <v>277</v>
      </c>
      <c r="E8039" s="18" t="s">
        <v>647</v>
      </c>
      <c r="F8039" s="18" t="s">
        <v>811</v>
      </c>
      <c r="G8039" s="18">
        <v>996</v>
      </c>
      <c r="H8039" s="18">
        <v>2.16</v>
      </c>
      <c r="I8039" s="18">
        <v>3.88</v>
      </c>
      <c r="Q8039"/>
    </row>
    <row r="8040" spans="2:17" x14ac:dyDescent="0.25">
      <c r="B8040" s="18" t="s">
        <v>3839</v>
      </c>
      <c r="C8040" s="18" t="s">
        <v>8</v>
      </c>
      <c r="D8040" s="18" t="s">
        <v>277</v>
      </c>
      <c r="E8040" s="18" t="s">
        <v>647</v>
      </c>
      <c r="F8040" s="18" t="s">
        <v>812</v>
      </c>
      <c r="G8040" s="18">
        <v>816</v>
      </c>
      <c r="H8040" s="18">
        <v>2.98</v>
      </c>
      <c r="I8040" s="18">
        <v>3.48</v>
      </c>
      <c r="Q8040"/>
    </row>
    <row r="8041" spans="2:17" x14ac:dyDescent="0.25">
      <c r="B8041" s="18" t="s">
        <v>3839</v>
      </c>
      <c r="C8041" s="18" t="s">
        <v>8</v>
      </c>
      <c r="D8041" s="18" t="s">
        <v>277</v>
      </c>
      <c r="E8041" s="18" t="s">
        <v>647</v>
      </c>
      <c r="F8041" s="18" t="s">
        <v>813</v>
      </c>
      <c r="G8041" s="18">
        <v>1068</v>
      </c>
      <c r="H8041" s="18">
        <v>2.85</v>
      </c>
      <c r="I8041" s="18">
        <v>3.98</v>
      </c>
      <c r="Q8041"/>
    </row>
    <row r="8042" spans="2:17" x14ac:dyDescent="0.25">
      <c r="B8042" s="18" t="s">
        <v>3839</v>
      </c>
      <c r="C8042" s="18" t="s">
        <v>8</v>
      </c>
      <c r="D8042" s="18" t="s">
        <v>277</v>
      </c>
      <c r="E8042" s="18" t="s">
        <v>647</v>
      </c>
      <c r="F8042" s="18" t="s">
        <v>814</v>
      </c>
      <c r="G8042" s="18">
        <v>1008</v>
      </c>
      <c r="H8042" s="18">
        <v>2.1800000000000002</v>
      </c>
      <c r="I8042" s="18">
        <v>3.94</v>
      </c>
      <c r="Q8042"/>
    </row>
    <row r="8043" spans="2:17" x14ac:dyDescent="0.25">
      <c r="B8043" s="18" t="s">
        <v>3839</v>
      </c>
      <c r="C8043" s="18" t="s">
        <v>8</v>
      </c>
      <c r="D8043" s="18" t="s">
        <v>277</v>
      </c>
      <c r="E8043" s="18" t="s">
        <v>647</v>
      </c>
      <c r="F8043" s="18" t="s">
        <v>3668</v>
      </c>
      <c r="G8043" s="18">
        <v>756</v>
      </c>
      <c r="H8043" s="18">
        <v>2.4700000000000002</v>
      </c>
      <c r="I8043" s="18">
        <v>3.84</v>
      </c>
      <c r="Q8043"/>
    </row>
    <row r="8044" spans="2:17" x14ac:dyDescent="0.25">
      <c r="B8044" s="18" t="s">
        <v>3839</v>
      </c>
      <c r="C8044" s="18" t="s">
        <v>8</v>
      </c>
      <c r="D8044" s="18" t="s">
        <v>277</v>
      </c>
      <c r="E8044" s="18" t="s">
        <v>647</v>
      </c>
      <c r="F8044" s="18" t="s">
        <v>815</v>
      </c>
      <c r="G8044" s="18">
        <v>684</v>
      </c>
      <c r="H8044" s="18">
        <v>2.38</v>
      </c>
      <c r="I8044" s="18">
        <v>3.56</v>
      </c>
      <c r="Q8044"/>
    </row>
    <row r="8045" spans="2:17" x14ac:dyDescent="0.25">
      <c r="B8045" s="18" t="s">
        <v>3839</v>
      </c>
      <c r="C8045" s="18" t="s">
        <v>8</v>
      </c>
      <c r="D8045" s="18" t="s">
        <v>164</v>
      </c>
      <c r="E8045" s="18" t="s">
        <v>816</v>
      </c>
      <c r="F8045" s="18" t="s">
        <v>817</v>
      </c>
      <c r="G8045" s="18">
        <v>612</v>
      </c>
      <c r="H8045" s="18">
        <v>4.71</v>
      </c>
      <c r="I8045" s="18">
        <v>5.37</v>
      </c>
      <c r="Q8045"/>
    </row>
    <row r="8046" spans="2:17" x14ac:dyDescent="0.25">
      <c r="B8046" s="18" t="s">
        <v>3839</v>
      </c>
      <c r="C8046" s="18" t="s">
        <v>8</v>
      </c>
      <c r="D8046" s="18" t="s">
        <v>164</v>
      </c>
      <c r="E8046" s="18" t="s">
        <v>816</v>
      </c>
      <c r="F8046" s="18" t="s">
        <v>818</v>
      </c>
      <c r="G8046" s="18">
        <v>492</v>
      </c>
      <c r="H8046" s="18">
        <v>4.1399999999999997</v>
      </c>
      <c r="I8046" s="18">
        <v>5.04</v>
      </c>
      <c r="Q8046"/>
    </row>
    <row r="8047" spans="2:17" x14ac:dyDescent="0.25">
      <c r="B8047" s="18" t="s">
        <v>3839</v>
      </c>
      <c r="C8047" s="18" t="s">
        <v>8</v>
      </c>
      <c r="D8047" s="18" t="s">
        <v>164</v>
      </c>
      <c r="E8047" s="18" t="s">
        <v>816</v>
      </c>
      <c r="F8047" s="18" t="s">
        <v>819</v>
      </c>
      <c r="G8047" s="18">
        <v>624</v>
      </c>
      <c r="H8047" s="18">
        <v>4.72</v>
      </c>
      <c r="I8047" s="18">
        <v>5.37</v>
      </c>
      <c r="Q8047"/>
    </row>
    <row r="8048" spans="2:17" x14ac:dyDescent="0.25">
      <c r="B8048" s="18" t="s">
        <v>3839</v>
      </c>
      <c r="C8048" s="18" t="s">
        <v>8</v>
      </c>
      <c r="D8048" s="18" t="s">
        <v>164</v>
      </c>
      <c r="E8048" s="18" t="s">
        <v>816</v>
      </c>
      <c r="F8048" s="18" t="s">
        <v>820</v>
      </c>
      <c r="G8048" s="18">
        <v>264</v>
      </c>
      <c r="H8048" s="18">
        <v>4.37</v>
      </c>
      <c r="I8048" s="18">
        <v>5.19</v>
      </c>
      <c r="Q8048"/>
    </row>
    <row r="8049" spans="2:17" x14ac:dyDescent="0.25">
      <c r="B8049" s="18" t="s">
        <v>3839</v>
      </c>
      <c r="C8049" s="18" t="s">
        <v>8</v>
      </c>
      <c r="D8049" s="18" t="s">
        <v>164</v>
      </c>
      <c r="E8049" s="18" t="s">
        <v>816</v>
      </c>
      <c r="F8049" s="18" t="s">
        <v>821</v>
      </c>
      <c r="G8049" s="18">
        <v>636</v>
      </c>
      <c r="H8049" s="18">
        <v>4.55</v>
      </c>
      <c r="I8049" s="18">
        <v>5.39</v>
      </c>
      <c r="Q8049"/>
    </row>
    <row r="8050" spans="2:17" x14ac:dyDescent="0.25">
      <c r="B8050" s="18" t="s">
        <v>3839</v>
      </c>
      <c r="C8050" s="18" t="s">
        <v>8</v>
      </c>
      <c r="D8050" s="18" t="s">
        <v>164</v>
      </c>
      <c r="E8050" s="18" t="s">
        <v>816</v>
      </c>
      <c r="F8050" s="18" t="s">
        <v>822</v>
      </c>
      <c r="G8050" s="18">
        <v>504</v>
      </c>
      <c r="H8050" s="18">
        <v>4.8499999999999996</v>
      </c>
      <c r="I8050" s="18">
        <v>5.38</v>
      </c>
      <c r="Q8050"/>
    </row>
    <row r="8051" spans="2:17" x14ac:dyDescent="0.25">
      <c r="B8051" s="18" t="s">
        <v>3839</v>
      </c>
      <c r="C8051" s="18" t="s">
        <v>8</v>
      </c>
      <c r="D8051" s="18" t="s">
        <v>164</v>
      </c>
      <c r="E8051" s="18" t="s">
        <v>816</v>
      </c>
      <c r="F8051" s="18" t="s">
        <v>823</v>
      </c>
      <c r="G8051" s="18">
        <v>444</v>
      </c>
      <c r="H8051" s="18">
        <v>4.54</v>
      </c>
      <c r="I8051" s="18">
        <v>5.08</v>
      </c>
      <c r="Q8051"/>
    </row>
    <row r="8052" spans="2:17" x14ac:dyDescent="0.25">
      <c r="B8052" s="18" t="s">
        <v>3839</v>
      </c>
      <c r="C8052" s="18" t="s">
        <v>8</v>
      </c>
      <c r="D8052" s="18" t="s">
        <v>164</v>
      </c>
      <c r="E8052" s="18" t="s">
        <v>816</v>
      </c>
      <c r="F8052" s="18" t="s">
        <v>824</v>
      </c>
      <c r="G8052" s="18">
        <v>624</v>
      </c>
      <c r="H8052" s="18">
        <v>4.97</v>
      </c>
      <c r="I8052" s="18">
        <v>5.31</v>
      </c>
      <c r="Q8052"/>
    </row>
    <row r="8053" spans="2:17" x14ac:dyDescent="0.25">
      <c r="B8053" s="18" t="s">
        <v>3839</v>
      </c>
      <c r="C8053" s="18" t="s">
        <v>8</v>
      </c>
      <c r="D8053" s="18" t="s">
        <v>164</v>
      </c>
      <c r="E8053" s="18" t="s">
        <v>816</v>
      </c>
      <c r="F8053" s="18" t="s">
        <v>825</v>
      </c>
      <c r="G8053" s="18">
        <v>528</v>
      </c>
      <c r="H8053" s="18">
        <v>4.38</v>
      </c>
      <c r="I8053" s="18">
        <v>5.18</v>
      </c>
      <c r="Q8053"/>
    </row>
    <row r="8054" spans="2:17" x14ac:dyDescent="0.25">
      <c r="B8054" s="18" t="s">
        <v>3839</v>
      </c>
      <c r="C8054" s="18" t="s">
        <v>8</v>
      </c>
      <c r="D8054" s="18" t="s">
        <v>164</v>
      </c>
      <c r="E8054" s="18" t="s">
        <v>816</v>
      </c>
      <c r="F8054" s="18" t="s">
        <v>826</v>
      </c>
      <c r="G8054" s="18">
        <v>504</v>
      </c>
      <c r="H8054" s="18">
        <v>4.75</v>
      </c>
      <c r="I8054" s="18">
        <v>5.24</v>
      </c>
      <c r="Q8054"/>
    </row>
    <row r="8055" spans="2:17" x14ac:dyDescent="0.25">
      <c r="B8055" s="18" t="s">
        <v>3839</v>
      </c>
      <c r="C8055" s="18" t="s">
        <v>8</v>
      </c>
      <c r="D8055" s="18" t="s">
        <v>164</v>
      </c>
      <c r="E8055" s="18" t="s">
        <v>816</v>
      </c>
      <c r="F8055" s="18" t="s">
        <v>827</v>
      </c>
      <c r="G8055" s="18">
        <v>624</v>
      </c>
      <c r="H8055" s="18">
        <v>4.1500000000000004</v>
      </c>
      <c r="I8055" s="18">
        <v>5.16</v>
      </c>
      <c r="Q8055"/>
    </row>
    <row r="8056" spans="2:17" x14ac:dyDescent="0.25">
      <c r="B8056" s="18" t="s">
        <v>3839</v>
      </c>
      <c r="C8056" s="18" t="s">
        <v>8</v>
      </c>
      <c r="D8056" s="18" t="s">
        <v>164</v>
      </c>
      <c r="E8056" s="18" t="s">
        <v>816</v>
      </c>
      <c r="F8056" s="18" t="s">
        <v>828</v>
      </c>
      <c r="G8056" s="18">
        <v>552</v>
      </c>
      <c r="H8056" s="18">
        <v>4.16</v>
      </c>
      <c r="I8056" s="18">
        <v>5.22</v>
      </c>
      <c r="Q8056"/>
    </row>
    <row r="8057" spans="2:17" x14ac:dyDescent="0.25">
      <c r="B8057" s="18" t="s">
        <v>3839</v>
      </c>
      <c r="C8057" s="18" t="s">
        <v>8</v>
      </c>
      <c r="D8057" s="18" t="s">
        <v>164</v>
      </c>
      <c r="E8057" s="18" t="s">
        <v>816</v>
      </c>
      <c r="F8057" s="18" t="s">
        <v>829</v>
      </c>
      <c r="G8057" s="18">
        <v>468</v>
      </c>
      <c r="H8057" s="18">
        <v>4.46</v>
      </c>
      <c r="I8057" s="18">
        <v>5.26</v>
      </c>
      <c r="Q8057"/>
    </row>
    <row r="8058" spans="2:17" x14ac:dyDescent="0.25">
      <c r="B8058" s="18" t="s">
        <v>3839</v>
      </c>
      <c r="C8058" s="18" t="s">
        <v>8</v>
      </c>
      <c r="D8058" s="18" t="s">
        <v>164</v>
      </c>
      <c r="E8058" s="18" t="s">
        <v>816</v>
      </c>
      <c r="F8058" s="18" t="s">
        <v>830</v>
      </c>
      <c r="G8058" s="18">
        <v>336</v>
      </c>
      <c r="H8058" s="18">
        <v>4.87</v>
      </c>
      <c r="I8058" s="18">
        <v>5.22</v>
      </c>
      <c r="Q8058"/>
    </row>
    <row r="8059" spans="2:17" x14ac:dyDescent="0.25">
      <c r="B8059" s="18" t="s">
        <v>3839</v>
      </c>
      <c r="C8059" s="18" t="s">
        <v>8</v>
      </c>
      <c r="D8059" s="18" t="s">
        <v>164</v>
      </c>
      <c r="E8059" s="18" t="s">
        <v>816</v>
      </c>
      <c r="F8059" s="18" t="s">
        <v>831</v>
      </c>
      <c r="G8059" s="18">
        <v>660</v>
      </c>
      <c r="H8059" s="18">
        <v>4.8</v>
      </c>
      <c r="I8059" s="18">
        <v>5.26</v>
      </c>
      <c r="Q8059"/>
    </row>
    <row r="8060" spans="2:17" x14ac:dyDescent="0.25">
      <c r="B8060" s="18" t="s">
        <v>3839</v>
      </c>
      <c r="C8060" s="18" t="s">
        <v>8</v>
      </c>
      <c r="D8060" s="18" t="s">
        <v>164</v>
      </c>
      <c r="E8060" s="18" t="s">
        <v>816</v>
      </c>
      <c r="F8060" s="18" t="s">
        <v>832</v>
      </c>
      <c r="G8060" s="18">
        <v>516</v>
      </c>
      <c r="H8060" s="18">
        <v>4.45</v>
      </c>
      <c r="I8060" s="18">
        <v>5.2</v>
      </c>
      <c r="Q8060"/>
    </row>
    <row r="8061" spans="2:17" x14ac:dyDescent="0.25">
      <c r="B8061" s="18" t="s">
        <v>3839</v>
      </c>
      <c r="C8061" s="18" t="s">
        <v>8</v>
      </c>
      <c r="D8061" s="18" t="s">
        <v>164</v>
      </c>
      <c r="E8061" s="18" t="s">
        <v>816</v>
      </c>
      <c r="F8061" s="18" t="s">
        <v>833</v>
      </c>
      <c r="G8061" s="18">
        <v>348</v>
      </c>
      <c r="H8061" s="18">
        <v>4.4400000000000004</v>
      </c>
      <c r="I8061" s="18">
        <v>5.18</v>
      </c>
      <c r="Q8061"/>
    </row>
    <row r="8062" spans="2:17" x14ac:dyDescent="0.25">
      <c r="B8062" s="18" t="s">
        <v>3839</v>
      </c>
      <c r="C8062" s="18" t="s">
        <v>8</v>
      </c>
      <c r="D8062" s="18" t="s">
        <v>164</v>
      </c>
      <c r="E8062" s="18" t="s">
        <v>816</v>
      </c>
      <c r="F8062" s="18" t="s">
        <v>834</v>
      </c>
      <c r="G8062" s="18">
        <v>336</v>
      </c>
      <c r="H8062" s="18">
        <v>4.99</v>
      </c>
      <c r="I8062" s="18">
        <v>5.3</v>
      </c>
      <c r="Q8062"/>
    </row>
    <row r="8063" spans="2:17" x14ac:dyDescent="0.25">
      <c r="B8063" s="18" t="s">
        <v>3839</v>
      </c>
      <c r="C8063" s="18" t="s">
        <v>8</v>
      </c>
      <c r="D8063" s="18" t="s">
        <v>164</v>
      </c>
      <c r="E8063" s="18" t="s">
        <v>816</v>
      </c>
      <c r="F8063" s="18" t="s">
        <v>835</v>
      </c>
      <c r="G8063" s="18">
        <v>420</v>
      </c>
      <c r="H8063" s="18">
        <v>4.07</v>
      </c>
      <c r="I8063" s="18">
        <v>5.05</v>
      </c>
      <c r="Q8063"/>
    </row>
    <row r="8064" spans="2:17" x14ac:dyDescent="0.25">
      <c r="B8064" s="18" t="s">
        <v>3839</v>
      </c>
      <c r="C8064" s="18" t="s">
        <v>8</v>
      </c>
      <c r="D8064" s="18" t="s">
        <v>164</v>
      </c>
      <c r="E8064" s="18" t="s">
        <v>816</v>
      </c>
      <c r="F8064" s="18" t="s">
        <v>836</v>
      </c>
      <c r="G8064" s="18">
        <v>276</v>
      </c>
      <c r="H8064" s="18">
        <v>4.59</v>
      </c>
      <c r="I8064" s="18">
        <v>5.18</v>
      </c>
      <c r="Q8064"/>
    </row>
    <row r="8065" spans="2:17" x14ac:dyDescent="0.25">
      <c r="B8065" s="18" t="s">
        <v>3839</v>
      </c>
      <c r="C8065" s="18" t="s">
        <v>8</v>
      </c>
      <c r="D8065" s="18" t="s">
        <v>164</v>
      </c>
      <c r="E8065" s="18" t="s">
        <v>816</v>
      </c>
      <c r="F8065" s="18" t="s">
        <v>837</v>
      </c>
      <c r="G8065" s="18">
        <v>588</v>
      </c>
      <c r="H8065" s="18">
        <v>4.07</v>
      </c>
      <c r="I8065" s="18">
        <v>5.15</v>
      </c>
      <c r="Q8065"/>
    </row>
    <row r="8066" spans="2:17" x14ac:dyDescent="0.25">
      <c r="B8066" s="18" t="s">
        <v>3839</v>
      </c>
      <c r="C8066" s="18" t="s">
        <v>8</v>
      </c>
      <c r="D8066" s="18" t="s">
        <v>164</v>
      </c>
      <c r="E8066" s="18" t="s">
        <v>816</v>
      </c>
      <c r="F8066" s="18" t="s">
        <v>838</v>
      </c>
      <c r="G8066" s="18">
        <v>672</v>
      </c>
      <c r="H8066" s="18">
        <v>4.55</v>
      </c>
      <c r="I8066" s="18">
        <v>5.14</v>
      </c>
      <c r="Q8066"/>
    </row>
    <row r="8067" spans="2:17" x14ac:dyDescent="0.25">
      <c r="B8067" s="18" t="s">
        <v>3839</v>
      </c>
      <c r="C8067" s="18" t="s">
        <v>8</v>
      </c>
      <c r="D8067" s="18" t="s">
        <v>164</v>
      </c>
      <c r="E8067" s="18" t="s">
        <v>816</v>
      </c>
      <c r="F8067" s="18" t="s">
        <v>839</v>
      </c>
      <c r="G8067" s="18">
        <v>336</v>
      </c>
      <c r="H8067" s="18">
        <v>4.74</v>
      </c>
      <c r="I8067" s="18">
        <v>5.12</v>
      </c>
      <c r="Q8067"/>
    </row>
    <row r="8068" spans="2:17" x14ac:dyDescent="0.25">
      <c r="B8068" s="18" t="s">
        <v>3839</v>
      </c>
      <c r="C8068" s="18" t="s">
        <v>8</v>
      </c>
      <c r="D8068" s="18" t="s">
        <v>164</v>
      </c>
      <c r="E8068" s="18" t="s">
        <v>816</v>
      </c>
      <c r="F8068" s="18" t="s">
        <v>840</v>
      </c>
      <c r="G8068" s="18">
        <v>648</v>
      </c>
      <c r="H8068" s="18">
        <v>4.76</v>
      </c>
      <c r="I8068" s="18">
        <v>5.08</v>
      </c>
      <c r="Q8068"/>
    </row>
    <row r="8069" spans="2:17" x14ac:dyDescent="0.25">
      <c r="B8069" s="18" t="s">
        <v>3839</v>
      </c>
      <c r="C8069" s="18" t="s">
        <v>8</v>
      </c>
      <c r="D8069" s="18" t="s">
        <v>164</v>
      </c>
      <c r="E8069" s="18" t="s">
        <v>816</v>
      </c>
      <c r="F8069" s="18" t="s">
        <v>841</v>
      </c>
      <c r="G8069" s="18">
        <v>492</v>
      </c>
      <c r="H8069" s="18">
        <v>4.82</v>
      </c>
      <c r="I8069" s="18">
        <v>5.33</v>
      </c>
      <c r="Q8069"/>
    </row>
    <row r="8070" spans="2:17" x14ac:dyDescent="0.25">
      <c r="B8070" s="18" t="s">
        <v>3839</v>
      </c>
      <c r="C8070" s="18" t="s">
        <v>8</v>
      </c>
      <c r="D8070" s="18" t="s">
        <v>164</v>
      </c>
      <c r="E8070" s="18" t="s">
        <v>816</v>
      </c>
      <c r="F8070" s="18" t="s">
        <v>842</v>
      </c>
      <c r="G8070" s="18">
        <v>276</v>
      </c>
      <c r="H8070" s="18">
        <v>4.54</v>
      </c>
      <c r="I8070" s="18">
        <v>5.2</v>
      </c>
      <c r="Q8070"/>
    </row>
    <row r="8071" spans="2:17" x14ac:dyDescent="0.25">
      <c r="B8071" s="18" t="s">
        <v>3839</v>
      </c>
      <c r="C8071" s="18" t="s">
        <v>8</v>
      </c>
      <c r="D8071" s="18" t="s">
        <v>164</v>
      </c>
      <c r="E8071" s="18" t="s">
        <v>816</v>
      </c>
      <c r="F8071" s="18" t="s">
        <v>843</v>
      </c>
      <c r="G8071" s="18">
        <v>684</v>
      </c>
      <c r="H8071" s="18">
        <v>4.04</v>
      </c>
      <c r="I8071" s="18">
        <v>5.19</v>
      </c>
      <c r="Q8071"/>
    </row>
    <row r="8072" spans="2:17" x14ac:dyDescent="0.25">
      <c r="B8072" s="18" t="s">
        <v>3839</v>
      </c>
      <c r="C8072" s="18" t="s">
        <v>8</v>
      </c>
      <c r="D8072" s="18" t="s">
        <v>164</v>
      </c>
      <c r="E8072" s="18" t="s">
        <v>816</v>
      </c>
      <c r="F8072" s="18" t="s">
        <v>844</v>
      </c>
      <c r="G8072" s="18">
        <v>252</v>
      </c>
      <c r="H8072" s="18">
        <v>4.38</v>
      </c>
      <c r="I8072" s="18">
        <v>5.2</v>
      </c>
      <c r="Q8072"/>
    </row>
    <row r="8073" spans="2:17" x14ac:dyDescent="0.25">
      <c r="B8073" s="18" t="s">
        <v>3839</v>
      </c>
      <c r="C8073" s="18" t="s">
        <v>8</v>
      </c>
      <c r="D8073" s="18" t="s">
        <v>164</v>
      </c>
      <c r="E8073" s="18" t="s">
        <v>816</v>
      </c>
      <c r="F8073" s="18" t="s">
        <v>845</v>
      </c>
      <c r="G8073" s="18">
        <v>492</v>
      </c>
      <c r="H8073" s="18">
        <v>4.74</v>
      </c>
      <c r="I8073" s="18">
        <v>5.4</v>
      </c>
      <c r="Q8073"/>
    </row>
    <row r="8074" spans="2:17" x14ac:dyDescent="0.25">
      <c r="B8074" s="18" t="s">
        <v>3839</v>
      </c>
      <c r="C8074" s="18" t="s">
        <v>8</v>
      </c>
      <c r="D8074" s="18" t="s">
        <v>164</v>
      </c>
      <c r="E8074" s="18" t="s">
        <v>816</v>
      </c>
      <c r="F8074" s="18" t="s">
        <v>846</v>
      </c>
      <c r="G8074" s="18">
        <v>528</v>
      </c>
      <c r="H8074" s="18">
        <v>4.83</v>
      </c>
      <c r="I8074" s="18">
        <v>5.07</v>
      </c>
      <c r="Q8074"/>
    </row>
    <row r="8075" spans="2:17" x14ac:dyDescent="0.25">
      <c r="B8075" s="18" t="s">
        <v>3839</v>
      </c>
      <c r="C8075" s="18" t="s">
        <v>8</v>
      </c>
      <c r="D8075" s="18" t="s">
        <v>164</v>
      </c>
      <c r="E8075" s="18" t="s">
        <v>816</v>
      </c>
      <c r="F8075" s="18" t="s">
        <v>847</v>
      </c>
      <c r="G8075" s="18">
        <v>312</v>
      </c>
      <c r="H8075" s="18">
        <v>4.53</v>
      </c>
      <c r="I8075" s="18">
        <v>5.2</v>
      </c>
      <c r="Q8075"/>
    </row>
    <row r="8076" spans="2:17" x14ac:dyDescent="0.25">
      <c r="B8076" s="18" t="s">
        <v>3839</v>
      </c>
      <c r="C8076" s="18" t="s">
        <v>8</v>
      </c>
      <c r="D8076" s="18" t="s">
        <v>164</v>
      </c>
      <c r="E8076" s="18" t="s">
        <v>816</v>
      </c>
      <c r="F8076" s="18" t="s">
        <v>848</v>
      </c>
      <c r="G8076" s="18">
        <v>372</v>
      </c>
      <c r="H8076" s="18">
        <v>4.7300000000000004</v>
      </c>
      <c r="I8076" s="18">
        <v>5.4</v>
      </c>
      <c r="Q8076"/>
    </row>
    <row r="8077" spans="2:17" x14ac:dyDescent="0.25">
      <c r="B8077" s="18" t="s">
        <v>3839</v>
      </c>
      <c r="C8077" s="18" t="s">
        <v>8</v>
      </c>
      <c r="D8077" s="18" t="s">
        <v>164</v>
      </c>
      <c r="E8077" s="18" t="s">
        <v>816</v>
      </c>
      <c r="F8077" s="18" t="s">
        <v>849</v>
      </c>
      <c r="G8077" s="18">
        <v>684</v>
      </c>
      <c r="H8077" s="18">
        <v>4.3600000000000003</v>
      </c>
      <c r="I8077" s="18">
        <v>5.36</v>
      </c>
      <c r="Q8077"/>
    </row>
    <row r="8078" spans="2:17" x14ac:dyDescent="0.25">
      <c r="B8078" s="18" t="s">
        <v>3839</v>
      </c>
      <c r="C8078" s="18" t="s">
        <v>8</v>
      </c>
      <c r="D8078" s="18" t="s">
        <v>164</v>
      </c>
      <c r="E8078" s="18" t="s">
        <v>816</v>
      </c>
      <c r="F8078" s="18" t="s">
        <v>850</v>
      </c>
      <c r="G8078" s="18">
        <v>552</v>
      </c>
      <c r="H8078" s="18">
        <v>4.0999999999999996</v>
      </c>
      <c r="I8078" s="18">
        <v>5.17</v>
      </c>
      <c r="Q8078"/>
    </row>
    <row r="8079" spans="2:17" x14ac:dyDescent="0.25">
      <c r="B8079" s="18" t="s">
        <v>3839</v>
      </c>
      <c r="C8079" s="18" t="s">
        <v>8</v>
      </c>
      <c r="D8079" s="18" t="s">
        <v>164</v>
      </c>
      <c r="E8079" s="18" t="s">
        <v>816</v>
      </c>
      <c r="F8079" s="18" t="s">
        <v>851</v>
      </c>
      <c r="G8079" s="18">
        <v>288</v>
      </c>
      <c r="H8079" s="18">
        <v>4.16</v>
      </c>
      <c r="I8079" s="18">
        <v>5.2</v>
      </c>
      <c r="Q8079"/>
    </row>
    <row r="8080" spans="2:17" x14ac:dyDescent="0.25">
      <c r="B8080" s="18" t="s">
        <v>3839</v>
      </c>
      <c r="C8080" s="18" t="s">
        <v>8</v>
      </c>
      <c r="D8080" s="18" t="s">
        <v>164</v>
      </c>
      <c r="E8080" s="18" t="s">
        <v>816</v>
      </c>
      <c r="F8080" s="18" t="s">
        <v>852</v>
      </c>
      <c r="G8080" s="18">
        <v>696</v>
      </c>
      <c r="H8080" s="18">
        <v>4.0999999999999996</v>
      </c>
      <c r="I8080" s="18">
        <v>5.3</v>
      </c>
      <c r="Q8080"/>
    </row>
    <row r="8081" spans="2:17" x14ac:dyDescent="0.25">
      <c r="B8081" s="18" t="s">
        <v>3839</v>
      </c>
      <c r="C8081" s="18" t="s">
        <v>8</v>
      </c>
      <c r="D8081" s="18" t="s">
        <v>164</v>
      </c>
      <c r="E8081" s="18" t="s">
        <v>816</v>
      </c>
      <c r="F8081" s="18" t="s">
        <v>853</v>
      </c>
      <c r="G8081" s="18">
        <v>336</v>
      </c>
      <c r="H8081" s="18">
        <v>4.7</v>
      </c>
      <c r="I8081" s="18">
        <v>5.04</v>
      </c>
      <c r="Q8081"/>
    </row>
    <row r="8082" spans="2:17" x14ac:dyDescent="0.25">
      <c r="B8082" s="18" t="s">
        <v>3839</v>
      </c>
      <c r="C8082" s="18" t="s">
        <v>8</v>
      </c>
      <c r="D8082" s="18" t="s">
        <v>164</v>
      </c>
      <c r="E8082" s="18" t="s">
        <v>816</v>
      </c>
      <c r="F8082" s="18" t="s">
        <v>854</v>
      </c>
      <c r="G8082" s="18">
        <v>672</v>
      </c>
      <c r="H8082" s="18">
        <v>4.47</v>
      </c>
      <c r="I8082" s="18">
        <v>5.04</v>
      </c>
      <c r="Q8082"/>
    </row>
    <row r="8083" spans="2:17" x14ac:dyDescent="0.25">
      <c r="B8083" s="18" t="s">
        <v>3839</v>
      </c>
      <c r="C8083" s="18" t="s">
        <v>8</v>
      </c>
      <c r="D8083" s="18" t="s">
        <v>164</v>
      </c>
      <c r="E8083" s="18" t="s">
        <v>816</v>
      </c>
      <c r="F8083" s="18" t="s">
        <v>855</v>
      </c>
      <c r="G8083" s="18">
        <v>672</v>
      </c>
      <c r="H8083" s="18">
        <v>4.8600000000000003</v>
      </c>
      <c r="I8083" s="18">
        <v>5.16</v>
      </c>
      <c r="Q8083"/>
    </row>
    <row r="8084" spans="2:17" x14ac:dyDescent="0.25">
      <c r="B8084" s="18" t="s">
        <v>3839</v>
      </c>
      <c r="C8084" s="18" t="s">
        <v>8</v>
      </c>
      <c r="D8084" s="18" t="s">
        <v>164</v>
      </c>
      <c r="E8084" s="18" t="s">
        <v>816</v>
      </c>
      <c r="F8084" s="18" t="s">
        <v>856</v>
      </c>
      <c r="G8084" s="18">
        <v>480</v>
      </c>
      <c r="H8084" s="18">
        <v>4.04</v>
      </c>
      <c r="I8084" s="18">
        <v>5.01</v>
      </c>
      <c r="Q8084"/>
    </row>
    <row r="8085" spans="2:17" x14ac:dyDescent="0.25">
      <c r="B8085" s="18" t="s">
        <v>3839</v>
      </c>
      <c r="C8085" s="18" t="s">
        <v>8</v>
      </c>
      <c r="D8085" s="18" t="s">
        <v>164</v>
      </c>
      <c r="E8085" s="18" t="s">
        <v>816</v>
      </c>
      <c r="F8085" s="18" t="s">
        <v>857</v>
      </c>
      <c r="G8085" s="18">
        <v>348</v>
      </c>
      <c r="H8085" s="18">
        <v>4.91</v>
      </c>
      <c r="I8085" s="18">
        <v>5.4</v>
      </c>
      <c r="Q8085"/>
    </row>
    <row r="8086" spans="2:17" x14ac:dyDescent="0.25">
      <c r="B8086" s="18" t="s">
        <v>3839</v>
      </c>
      <c r="C8086" s="18" t="s">
        <v>8</v>
      </c>
      <c r="D8086" s="18" t="s">
        <v>164</v>
      </c>
      <c r="E8086" s="18" t="s">
        <v>816</v>
      </c>
      <c r="F8086" s="18" t="s">
        <v>858</v>
      </c>
      <c r="G8086" s="18">
        <v>636</v>
      </c>
      <c r="H8086" s="18">
        <v>4.16</v>
      </c>
      <c r="I8086" s="18">
        <v>5.01</v>
      </c>
      <c r="Q8086"/>
    </row>
    <row r="8087" spans="2:17" x14ac:dyDescent="0.25">
      <c r="B8087" s="18" t="s">
        <v>3839</v>
      </c>
      <c r="C8087" s="18" t="s">
        <v>8</v>
      </c>
      <c r="D8087" s="18" t="s">
        <v>164</v>
      </c>
      <c r="E8087" s="18" t="s">
        <v>816</v>
      </c>
      <c r="F8087" s="18" t="s">
        <v>859</v>
      </c>
      <c r="G8087" s="18">
        <v>408</v>
      </c>
      <c r="H8087" s="18">
        <v>4.58</v>
      </c>
      <c r="I8087" s="18">
        <v>5.38</v>
      </c>
      <c r="Q8087"/>
    </row>
    <row r="8088" spans="2:17" x14ac:dyDescent="0.25">
      <c r="B8088" s="18" t="s">
        <v>3839</v>
      </c>
      <c r="C8088" s="18" t="s">
        <v>8</v>
      </c>
      <c r="D8088" s="18" t="s">
        <v>164</v>
      </c>
      <c r="E8088" s="18" t="s">
        <v>816</v>
      </c>
      <c r="F8088" s="18" t="s">
        <v>860</v>
      </c>
      <c r="G8088" s="18">
        <v>696</v>
      </c>
      <c r="H8088" s="18">
        <v>4.3899999999999997</v>
      </c>
      <c r="I8088" s="18">
        <v>5.38</v>
      </c>
      <c r="Q8088"/>
    </row>
    <row r="8089" spans="2:17" x14ac:dyDescent="0.25">
      <c r="B8089" s="18" t="s">
        <v>3839</v>
      </c>
      <c r="C8089" s="18" t="s">
        <v>8</v>
      </c>
      <c r="D8089" s="18" t="s">
        <v>164</v>
      </c>
      <c r="E8089" s="18" t="s">
        <v>816</v>
      </c>
      <c r="F8089" s="18" t="s">
        <v>861</v>
      </c>
      <c r="G8089" s="18">
        <v>480</v>
      </c>
      <c r="H8089" s="18">
        <v>4.09</v>
      </c>
      <c r="I8089" s="18">
        <v>5.07</v>
      </c>
      <c r="Q8089"/>
    </row>
    <row r="8090" spans="2:17" x14ac:dyDescent="0.25">
      <c r="B8090" s="18" t="s">
        <v>3839</v>
      </c>
      <c r="C8090" s="18" t="s">
        <v>8</v>
      </c>
      <c r="D8090" s="18" t="s">
        <v>164</v>
      </c>
      <c r="E8090" s="18" t="s">
        <v>816</v>
      </c>
      <c r="F8090" s="18" t="s">
        <v>862</v>
      </c>
      <c r="G8090" s="18">
        <v>708</v>
      </c>
      <c r="H8090" s="18">
        <v>4.6900000000000004</v>
      </c>
      <c r="I8090" s="18">
        <v>5.28</v>
      </c>
      <c r="Q8090"/>
    </row>
    <row r="8091" spans="2:17" x14ac:dyDescent="0.25">
      <c r="B8091" s="18" t="s">
        <v>3839</v>
      </c>
      <c r="C8091" s="18" t="s">
        <v>8</v>
      </c>
      <c r="D8091" s="18" t="s">
        <v>164</v>
      </c>
      <c r="E8091" s="18" t="s">
        <v>816</v>
      </c>
      <c r="F8091" s="18" t="s">
        <v>863</v>
      </c>
      <c r="G8091" s="18">
        <v>564</v>
      </c>
      <c r="H8091" s="18">
        <v>5</v>
      </c>
      <c r="I8091" s="18">
        <v>5.0599999999999996</v>
      </c>
      <c r="Q8091"/>
    </row>
    <row r="8092" spans="2:17" x14ac:dyDescent="0.25">
      <c r="B8092" s="18" t="s">
        <v>3839</v>
      </c>
      <c r="C8092" s="18" t="s">
        <v>8</v>
      </c>
      <c r="D8092" s="18" t="s">
        <v>164</v>
      </c>
      <c r="E8092" s="18" t="s">
        <v>816</v>
      </c>
      <c r="F8092" s="18" t="s">
        <v>864</v>
      </c>
      <c r="G8092" s="18">
        <v>252</v>
      </c>
      <c r="H8092" s="18">
        <v>4.62</v>
      </c>
      <c r="I8092" s="18">
        <v>5.39</v>
      </c>
      <c r="Q8092"/>
    </row>
    <row r="8093" spans="2:17" x14ac:dyDescent="0.25">
      <c r="B8093" s="18" t="s">
        <v>3839</v>
      </c>
      <c r="C8093" s="18" t="s">
        <v>8</v>
      </c>
      <c r="D8093" s="18" t="s">
        <v>164</v>
      </c>
      <c r="E8093" s="18" t="s">
        <v>816</v>
      </c>
      <c r="F8093" s="18" t="s">
        <v>865</v>
      </c>
      <c r="G8093" s="18">
        <v>264</v>
      </c>
      <c r="H8093" s="18">
        <v>4.74</v>
      </c>
      <c r="I8093" s="18">
        <v>5.04</v>
      </c>
      <c r="Q8093"/>
    </row>
    <row r="8094" spans="2:17" x14ac:dyDescent="0.25">
      <c r="B8094" s="18" t="s">
        <v>3839</v>
      </c>
      <c r="C8094" s="18" t="s">
        <v>8</v>
      </c>
      <c r="D8094" s="18" t="s">
        <v>164</v>
      </c>
      <c r="E8094" s="18" t="s">
        <v>816</v>
      </c>
      <c r="F8094" s="18" t="s">
        <v>866</v>
      </c>
      <c r="G8094" s="18">
        <v>324</v>
      </c>
      <c r="H8094" s="18">
        <v>4.88</v>
      </c>
      <c r="I8094" s="18">
        <v>5.05</v>
      </c>
      <c r="Q8094"/>
    </row>
    <row r="8095" spans="2:17" x14ac:dyDescent="0.25">
      <c r="B8095" s="18" t="s">
        <v>3839</v>
      </c>
      <c r="C8095" s="18" t="s">
        <v>8</v>
      </c>
      <c r="D8095" s="18" t="s">
        <v>164</v>
      </c>
      <c r="E8095" s="18" t="s">
        <v>816</v>
      </c>
      <c r="F8095" s="18" t="s">
        <v>867</v>
      </c>
      <c r="G8095" s="18">
        <v>456</v>
      </c>
      <c r="H8095" s="18">
        <v>4.0199999999999996</v>
      </c>
      <c r="I8095" s="18">
        <v>5.39</v>
      </c>
      <c r="Q8095"/>
    </row>
    <row r="8096" spans="2:17" x14ac:dyDescent="0.25">
      <c r="B8096" s="18" t="s">
        <v>3839</v>
      </c>
      <c r="C8096" s="18" t="s">
        <v>8</v>
      </c>
      <c r="D8096" s="18" t="s">
        <v>164</v>
      </c>
      <c r="E8096" s="18" t="s">
        <v>816</v>
      </c>
      <c r="F8096" s="18" t="s">
        <v>868</v>
      </c>
      <c r="G8096" s="18">
        <v>648</v>
      </c>
      <c r="H8096" s="18">
        <v>4.1399999999999997</v>
      </c>
      <c r="I8096" s="18">
        <v>5.23</v>
      </c>
      <c r="Q8096"/>
    </row>
    <row r="8097" spans="2:17" x14ac:dyDescent="0.25">
      <c r="B8097" s="18" t="s">
        <v>3839</v>
      </c>
      <c r="C8097" s="18" t="s">
        <v>8</v>
      </c>
      <c r="D8097" s="18" t="s">
        <v>164</v>
      </c>
      <c r="E8097" s="18" t="s">
        <v>816</v>
      </c>
      <c r="F8097" s="18" t="s">
        <v>869</v>
      </c>
      <c r="G8097" s="18">
        <v>552</v>
      </c>
      <c r="H8097" s="18">
        <v>4.7300000000000004</v>
      </c>
      <c r="I8097" s="18">
        <v>5.3</v>
      </c>
      <c r="Q8097"/>
    </row>
    <row r="8098" spans="2:17" x14ac:dyDescent="0.25">
      <c r="B8098" s="18" t="s">
        <v>3839</v>
      </c>
      <c r="C8098" s="18" t="s">
        <v>8</v>
      </c>
      <c r="D8098" s="18" t="s">
        <v>90</v>
      </c>
      <c r="E8098" s="18" t="s">
        <v>870</v>
      </c>
      <c r="F8098" s="18" t="s">
        <v>871</v>
      </c>
      <c r="G8098" s="18">
        <v>528</v>
      </c>
      <c r="H8098" s="18">
        <v>6.4266666666666667</v>
      </c>
      <c r="I8098" s="18">
        <v>8.5466666666666669</v>
      </c>
      <c r="Q8098"/>
    </row>
    <row r="8099" spans="2:17" x14ac:dyDescent="0.25">
      <c r="B8099" s="18" t="s">
        <v>3839</v>
      </c>
      <c r="C8099" s="18" t="s">
        <v>8</v>
      </c>
      <c r="D8099" s="18" t="s">
        <v>90</v>
      </c>
      <c r="E8099" s="18" t="s">
        <v>870</v>
      </c>
      <c r="F8099" s="18" t="s">
        <v>872</v>
      </c>
      <c r="G8099" s="18">
        <v>456</v>
      </c>
      <c r="H8099" s="18">
        <v>5.94</v>
      </c>
      <c r="I8099" s="18">
        <v>7.8666666666666663</v>
      </c>
      <c r="Q8099"/>
    </row>
    <row r="8100" spans="2:17" x14ac:dyDescent="0.25">
      <c r="B8100" s="18" t="s">
        <v>3839</v>
      </c>
      <c r="C8100" s="18" t="s">
        <v>8</v>
      </c>
      <c r="D8100" s="18" t="s">
        <v>90</v>
      </c>
      <c r="E8100" s="18" t="s">
        <v>870</v>
      </c>
      <c r="F8100" s="18" t="s">
        <v>873</v>
      </c>
      <c r="G8100" s="18">
        <v>516</v>
      </c>
      <c r="H8100" s="18">
        <v>5.5533333333333337</v>
      </c>
      <c r="I8100" s="18">
        <v>7.833333333333333</v>
      </c>
      <c r="Q8100"/>
    </row>
    <row r="8101" spans="2:17" x14ac:dyDescent="0.25">
      <c r="B8101" s="18" t="s">
        <v>3839</v>
      </c>
      <c r="C8101" s="18" t="s">
        <v>8</v>
      </c>
      <c r="D8101" s="18" t="s">
        <v>90</v>
      </c>
      <c r="E8101" s="18" t="s">
        <v>870</v>
      </c>
      <c r="F8101" s="18" t="s">
        <v>874</v>
      </c>
      <c r="G8101" s="18">
        <v>504</v>
      </c>
      <c r="H8101" s="18">
        <v>5.5533333333333337</v>
      </c>
      <c r="I8101" s="18">
        <v>7.58</v>
      </c>
      <c r="Q8101"/>
    </row>
    <row r="8102" spans="2:17" x14ac:dyDescent="0.25">
      <c r="B8102" s="18" t="s">
        <v>3839</v>
      </c>
      <c r="C8102" s="18" t="s">
        <v>8</v>
      </c>
      <c r="D8102" s="18" t="s">
        <v>90</v>
      </c>
      <c r="E8102" s="18" t="s">
        <v>870</v>
      </c>
      <c r="F8102" s="18" t="s">
        <v>875</v>
      </c>
      <c r="G8102" s="18">
        <v>588</v>
      </c>
      <c r="H8102" s="18">
        <v>6.0133333333333336</v>
      </c>
      <c r="I8102" s="18">
        <v>8.5266666666666673</v>
      </c>
      <c r="Q8102"/>
    </row>
    <row r="8103" spans="2:17" x14ac:dyDescent="0.25">
      <c r="B8103" s="18" t="s">
        <v>3839</v>
      </c>
      <c r="C8103" s="18" t="s">
        <v>8</v>
      </c>
      <c r="D8103" s="18" t="s">
        <v>90</v>
      </c>
      <c r="E8103" s="18" t="s">
        <v>870</v>
      </c>
      <c r="F8103" s="18" t="s">
        <v>876</v>
      </c>
      <c r="G8103" s="18">
        <v>408</v>
      </c>
      <c r="H8103" s="18">
        <v>5.66</v>
      </c>
      <c r="I8103" s="18">
        <v>7.68</v>
      </c>
      <c r="Q8103"/>
    </row>
    <row r="8104" spans="2:17" x14ac:dyDescent="0.25">
      <c r="B8104" s="18" t="s">
        <v>3839</v>
      </c>
      <c r="C8104" s="18" t="s">
        <v>8</v>
      </c>
      <c r="D8104" s="18" t="s">
        <v>90</v>
      </c>
      <c r="E8104" s="18" t="s">
        <v>870</v>
      </c>
      <c r="F8104" s="18" t="s">
        <v>877</v>
      </c>
      <c r="G8104" s="18">
        <v>588</v>
      </c>
      <c r="H8104" s="18">
        <v>5.86</v>
      </c>
      <c r="I8104" s="18">
        <v>8.16</v>
      </c>
      <c r="Q8104"/>
    </row>
    <row r="8105" spans="2:17" x14ac:dyDescent="0.25">
      <c r="B8105" s="18" t="s">
        <v>3839</v>
      </c>
      <c r="C8105" s="18" t="s">
        <v>8</v>
      </c>
      <c r="D8105" s="18" t="s">
        <v>90</v>
      </c>
      <c r="E8105" s="18" t="s">
        <v>870</v>
      </c>
      <c r="F8105" s="18" t="s">
        <v>878</v>
      </c>
      <c r="G8105" s="18">
        <v>444</v>
      </c>
      <c r="H8105" s="18">
        <v>5.746666666666667</v>
      </c>
      <c r="I8105" s="18">
        <v>7.5066666666666668</v>
      </c>
      <c r="Q8105"/>
    </row>
    <row r="8106" spans="2:17" x14ac:dyDescent="0.25">
      <c r="B8106" s="18" t="s">
        <v>3839</v>
      </c>
      <c r="C8106" s="18" t="s">
        <v>8</v>
      </c>
      <c r="D8106" s="18" t="s">
        <v>90</v>
      </c>
      <c r="E8106" s="18" t="s">
        <v>870</v>
      </c>
      <c r="F8106" s="18" t="s">
        <v>879</v>
      </c>
      <c r="G8106" s="18">
        <v>540</v>
      </c>
      <c r="H8106" s="18">
        <v>5.3866666666666667</v>
      </c>
      <c r="I8106" s="18">
        <v>8.2266666666666666</v>
      </c>
      <c r="Q8106"/>
    </row>
    <row r="8107" spans="2:17" x14ac:dyDescent="0.25">
      <c r="B8107" s="18" t="s">
        <v>3839</v>
      </c>
      <c r="C8107" s="18" t="s">
        <v>8</v>
      </c>
      <c r="D8107" s="18" t="s">
        <v>90</v>
      </c>
      <c r="E8107" s="18" t="s">
        <v>870</v>
      </c>
      <c r="F8107" s="18" t="s">
        <v>880</v>
      </c>
      <c r="G8107" s="18">
        <v>576</v>
      </c>
      <c r="H8107" s="18">
        <v>5.6266666666666669</v>
      </c>
      <c r="I8107" s="18">
        <v>7.4666666666666668</v>
      </c>
      <c r="Q8107"/>
    </row>
    <row r="8108" spans="2:17" x14ac:dyDescent="0.25">
      <c r="B8108" s="18" t="s">
        <v>3839</v>
      </c>
      <c r="C8108" s="18" t="s">
        <v>8</v>
      </c>
      <c r="D8108" s="18" t="s">
        <v>90</v>
      </c>
      <c r="E8108" s="18" t="s">
        <v>870</v>
      </c>
      <c r="F8108" s="18" t="s">
        <v>881</v>
      </c>
      <c r="G8108" s="18">
        <v>636</v>
      </c>
      <c r="H8108" s="18">
        <v>5.8466666666666667</v>
      </c>
      <c r="I8108" s="18">
        <v>8.5733333333333341</v>
      </c>
      <c r="Q8108"/>
    </row>
    <row r="8109" spans="2:17" x14ac:dyDescent="0.25">
      <c r="B8109" s="18" t="s">
        <v>3839</v>
      </c>
      <c r="C8109" s="18" t="s">
        <v>8</v>
      </c>
      <c r="D8109" s="18" t="s">
        <v>90</v>
      </c>
      <c r="E8109" s="18" t="s">
        <v>870</v>
      </c>
      <c r="F8109" s="18" t="s">
        <v>882</v>
      </c>
      <c r="G8109" s="18">
        <v>600</v>
      </c>
      <c r="H8109" s="18">
        <v>6.5333333333333332</v>
      </c>
      <c r="I8109" s="18">
        <v>8.2733333333333334</v>
      </c>
      <c r="Q8109"/>
    </row>
    <row r="8110" spans="2:17" x14ac:dyDescent="0.25">
      <c r="B8110" s="18" t="s">
        <v>3839</v>
      </c>
      <c r="C8110" s="18" t="s">
        <v>8</v>
      </c>
      <c r="D8110" s="18" t="s">
        <v>90</v>
      </c>
      <c r="E8110" s="18" t="s">
        <v>870</v>
      </c>
      <c r="F8110" s="18" t="s">
        <v>883</v>
      </c>
      <c r="G8110" s="18">
        <v>540</v>
      </c>
      <c r="H8110" s="18">
        <v>6.3466666666666667</v>
      </c>
      <c r="I8110" s="18">
        <v>8.64</v>
      </c>
      <c r="Q8110"/>
    </row>
    <row r="8111" spans="2:17" x14ac:dyDescent="0.25">
      <c r="B8111" s="18" t="s">
        <v>3839</v>
      </c>
      <c r="C8111" s="18" t="s">
        <v>8</v>
      </c>
      <c r="D8111" s="18" t="s">
        <v>90</v>
      </c>
      <c r="E8111" s="18" t="s">
        <v>870</v>
      </c>
      <c r="F8111" s="18" t="s">
        <v>884</v>
      </c>
      <c r="G8111" s="18">
        <v>504</v>
      </c>
      <c r="H8111" s="18">
        <v>5.8533333333333335</v>
      </c>
      <c r="I8111" s="18">
        <v>7.333333333333333</v>
      </c>
      <c r="Q8111"/>
    </row>
    <row r="8112" spans="2:17" x14ac:dyDescent="0.25">
      <c r="B8112" s="18" t="s">
        <v>3839</v>
      </c>
      <c r="C8112" s="18" t="s">
        <v>8</v>
      </c>
      <c r="D8112" s="18" t="s">
        <v>90</v>
      </c>
      <c r="E8112" s="18" t="s">
        <v>870</v>
      </c>
      <c r="F8112" s="18" t="s">
        <v>885</v>
      </c>
      <c r="G8112" s="18">
        <v>516</v>
      </c>
      <c r="H8112" s="18">
        <v>5.5066666666666668</v>
      </c>
      <c r="I8112" s="18">
        <v>8</v>
      </c>
      <c r="Q8112"/>
    </row>
    <row r="8113" spans="2:17" x14ac:dyDescent="0.25">
      <c r="B8113" s="18" t="s">
        <v>3839</v>
      </c>
      <c r="C8113" s="18" t="s">
        <v>8</v>
      </c>
      <c r="D8113" s="18" t="s">
        <v>90</v>
      </c>
      <c r="E8113" s="18" t="s">
        <v>870</v>
      </c>
      <c r="F8113" s="18" t="s">
        <v>886</v>
      </c>
      <c r="G8113" s="18">
        <v>552</v>
      </c>
      <c r="H8113" s="18">
        <v>5.9933333333333332</v>
      </c>
      <c r="I8113" s="18">
        <v>8.36</v>
      </c>
      <c r="Q8113"/>
    </row>
    <row r="8114" spans="2:17" x14ac:dyDescent="0.25">
      <c r="B8114" s="18" t="s">
        <v>3839</v>
      </c>
      <c r="C8114" s="18" t="s">
        <v>8</v>
      </c>
      <c r="D8114" s="18" t="s">
        <v>90</v>
      </c>
      <c r="E8114" s="18" t="s">
        <v>870</v>
      </c>
      <c r="F8114" s="18" t="s">
        <v>887</v>
      </c>
      <c r="G8114" s="18">
        <v>576</v>
      </c>
      <c r="H8114" s="18">
        <v>5.4666666666666668</v>
      </c>
      <c r="I8114" s="18">
        <v>7.66</v>
      </c>
      <c r="Q8114"/>
    </row>
    <row r="8115" spans="2:17" x14ac:dyDescent="0.25">
      <c r="B8115" s="18" t="s">
        <v>3839</v>
      </c>
      <c r="C8115" s="18" t="s">
        <v>8</v>
      </c>
      <c r="D8115" s="18" t="s">
        <v>90</v>
      </c>
      <c r="E8115" s="18" t="s">
        <v>870</v>
      </c>
      <c r="F8115" s="18" t="s">
        <v>888</v>
      </c>
      <c r="G8115" s="18">
        <v>492</v>
      </c>
      <c r="H8115" s="18">
        <v>5.9733333333333336</v>
      </c>
      <c r="I8115" s="18">
        <v>7.6266666666666669</v>
      </c>
      <c r="Q8115"/>
    </row>
    <row r="8116" spans="2:17" x14ac:dyDescent="0.25">
      <c r="B8116" s="18" t="s">
        <v>3839</v>
      </c>
      <c r="C8116" s="18" t="s">
        <v>8</v>
      </c>
      <c r="D8116" s="18" t="s">
        <v>90</v>
      </c>
      <c r="E8116" s="18" t="s">
        <v>870</v>
      </c>
      <c r="F8116" s="18" t="s">
        <v>889</v>
      </c>
      <c r="G8116" s="18">
        <v>600</v>
      </c>
      <c r="H8116" s="18">
        <v>6.5333333333333332</v>
      </c>
      <c r="I8116" s="18">
        <v>7.5733333333333333</v>
      </c>
      <c r="Q8116"/>
    </row>
    <row r="8117" spans="2:17" x14ac:dyDescent="0.25">
      <c r="B8117" s="18" t="s">
        <v>3839</v>
      </c>
      <c r="C8117" s="18" t="s">
        <v>8</v>
      </c>
      <c r="D8117" s="18" t="s">
        <v>90</v>
      </c>
      <c r="E8117" s="18" t="s">
        <v>870</v>
      </c>
      <c r="F8117" s="18" t="s">
        <v>890</v>
      </c>
      <c r="G8117" s="18">
        <v>564</v>
      </c>
      <c r="H8117" s="18">
        <v>6.4733333333333336</v>
      </c>
      <c r="I8117" s="18">
        <v>7.74</v>
      </c>
      <c r="Q8117"/>
    </row>
    <row r="8118" spans="2:17" x14ac:dyDescent="0.25">
      <c r="B8118" s="18" t="s">
        <v>3839</v>
      </c>
      <c r="C8118" s="18" t="s">
        <v>8</v>
      </c>
      <c r="D8118" s="18" t="s">
        <v>90</v>
      </c>
      <c r="E8118" s="18" t="s">
        <v>870</v>
      </c>
      <c r="F8118" s="18" t="s">
        <v>891</v>
      </c>
      <c r="G8118" s="18">
        <v>492</v>
      </c>
      <c r="H8118" s="18">
        <v>5.94</v>
      </c>
      <c r="I8118" s="18">
        <v>8.6066666666666674</v>
      </c>
      <c r="Q8118"/>
    </row>
    <row r="8119" spans="2:17" x14ac:dyDescent="0.25">
      <c r="B8119" s="18" t="s">
        <v>3839</v>
      </c>
      <c r="C8119" s="18" t="s">
        <v>8</v>
      </c>
      <c r="D8119" s="18" t="s">
        <v>90</v>
      </c>
      <c r="E8119" s="18" t="s">
        <v>870</v>
      </c>
      <c r="F8119" s="18" t="s">
        <v>892</v>
      </c>
      <c r="G8119" s="18">
        <v>492</v>
      </c>
      <c r="H8119" s="18">
        <v>5.5333333333333332</v>
      </c>
      <c r="I8119" s="18">
        <v>7.7</v>
      </c>
      <c r="Q8119"/>
    </row>
    <row r="8120" spans="2:17" x14ac:dyDescent="0.25">
      <c r="B8120" s="18" t="s">
        <v>3839</v>
      </c>
      <c r="C8120" s="18" t="s">
        <v>8</v>
      </c>
      <c r="D8120" s="18" t="s">
        <v>90</v>
      </c>
      <c r="E8120" s="18" t="s">
        <v>870</v>
      </c>
      <c r="F8120" s="18" t="s">
        <v>893</v>
      </c>
      <c r="G8120" s="18">
        <v>600</v>
      </c>
      <c r="H8120" s="18">
        <v>5.6333333333333337</v>
      </c>
      <c r="I8120" s="18">
        <v>8.6</v>
      </c>
      <c r="Q8120"/>
    </row>
    <row r="8121" spans="2:17" x14ac:dyDescent="0.25">
      <c r="B8121" s="18" t="s">
        <v>3839</v>
      </c>
      <c r="C8121" s="18" t="s">
        <v>8</v>
      </c>
      <c r="D8121" s="18" t="s">
        <v>90</v>
      </c>
      <c r="E8121" s="18" t="s">
        <v>870</v>
      </c>
      <c r="F8121" s="18" t="s">
        <v>894</v>
      </c>
      <c r="G8121" s="18">
        <v>552</v>
      </c>
      <c r="H8121" s="18">
        <v>5.6933333333333334</v>
      </c>
      <c r="I8121" s="18">
        <v>7.78</v>
      </c>
      <c r="Q8121"/>
    </row>
    <row r="8122" spans="2:17" x14ac:dyDescent="0.25">
      <c r="B8122" s="18" t="s">
        <v>3839</v>
      </c>
      <c r="C8122" s="18" t="s">
        <v>8</v>
      </c>
      <c r="D8122" s="18" t="s">
        <v>90</v>
      </c>
      <c r="E8122" s="18" t="s">
        <v>870</v>
      </c>
      <c r="F8122" s="18" t="s">
        <v>895</v>
      </c>
      <c r="G8122" s="18">
        <v>624</v>
      </c>
      <c r="H8122" s="18">
        <v>6.5066666666666668</v>
      </c>
      <c r="I8122" s="18">
        <v>7.9933333333333332</v>
      </c>
      <c r="Q8122"/>
    </row>
    <row r="8123" spans="2:17" x14ac:dyDescent="0.25">
      <c r="B8123" s="18" t="s">
        <v>3839</v>
      </c>
      <c r="C8123" s="18" t="s">
        <v>8</v>
      </c>
      <c r="D8123" s="18" t="s">
        <v>90</v>
      </c>
      <c r="E8123" s="18" t="s">
        <v>870</v>
      </c>
      <c r="F8123" s="18" t="s">
        <v>896</v>
      </c>
      <c r="G8123" s="18">
        <v>612</v>
      </c>
      <c r="H8123" s="18">
        <v>5.62</v>
      </c>
      <c r="I8123" s="18">
        <v>8.3333333333333339</v>
      </c>
      <c r="Q8123"/>
    </row>
    <row r="8124" spans="2:17" x14ac:dyDescent="0.25">
      <c r="B8124" s="18" t="s">
        <v>3839</v>
      </c>
      <c r="C8124" s="18" t="s">
        <v>8</v>
      </c>
      <c r="D8124" s="18" t="s">
        <v>90</v>
      </c>
      <c r="E8124" s="18" t="s">
        <v>870</v>
      </c>
      <c r="F8124" s="18" t="s">
        <v>897</v>
      </c>
      <c r="G8124" s="18">
        <v>408</v>
      </c>
      <c r="H8124" s="18">
        <v>5.5066666666666668</v>
      </c>
      <c r="I8124" s="18">
        <v>8.2200000000000006</v>
      </c>
      <c r="Q8124"/>
    </row>
    <row r="8125" spans="2:17" x14ac:dyDescent="0.25">
      <c r="B8125" s="18" t="s">
        <v>3839</v>
      </c>
      <c r="C8125" s="18" t="s">
        <v>8</v>
      </c>
      <c r="D8125" s="18" t="s">
        <v>90</v>
      </c>
      <c r="E8125" s="18" t="s">
        <v>870</v>
      </c>
      <c r="F8125" s="18" t="s">
        <v>898</v>
      </c>
      <c r="G8125" s="18">
        <v>480</v>
      </c>
      <c r="H8125" s="18">
        <v>6.3133333333333335</v>
      </c>
      <c r="I8125" s="18">
        <v>7.5466666666666669</v>
      </c>
      <c r="Q8125"/>
    </row>
    <row r="8126" spans="2:17" x14ac:dyDescent="0.25">
      <c r="B8126" s="18" t="s">
        <v>3839</v>
      </c>
      <c r="C8126" s="18" t="s">
        <v>8</v>
      </c>
      <c r="D8126" s="18" t="s">
        <v>90</v>
      </c>
      <c r="E8126" s="18" t="s">
        <v>870</v>
      </c>
      <c r="F8126" s="18" t="s">
        <v>899</v>
      </c>
      <c r="G8126" s="18">
        <v>492</v>
      </c>
      <c r="H8126" s="18">
        <v>6.22</v>
      </c>
      <c r="I8126" s="18">
        <v>8.42</v>
      </c>
      <c r="Q8126"/>
    </row>
    <row r="8127" spans="2:17" x14ac:dyDescent="0.25">
      <c r="B8127" s="18" t="s">
        <v>3839</v>
      </c>
      <c r="C8127" s="18" t="s">
        <v>8</v>
      </c>
      <c r="D8127" s="18" t="s">
        <v>90</v>
      </c>
      <c r="E8127" s="18" t="s">
        <v>870</v>
      </c>
      <c r="F8127" s="18" t="s">
        <v>900</v>
      </c>
      <c r="G8127" s="18">
        <v>456</v>
      </c>
      <c r="H8127" s="18">
        <v>5.793333333333333</v>
      </c>
      <c r="I8127" s="18">
        <v>8.1066666666666674</v>
      </c>
      <c r="Q8127"/>
    </row>
    <row r="8128" spans="2:17" x14ac:dyDescent="0.25">
      <c r="B8128" s="18" t="s">
        <v>3839</v>
      </c>
      <c r="C8128" s="18" t="s">
        <v>8</v>
      </c>
      <c r="D8128" s="18" t="s">
        <v>90</v>
      </c>
      <c r="E8128" s="18" t="s">
        <v>870</v>
      </c>
      <c r="F8128" s="18" t="s">
        <v>901</v>
      </c>
      <c r="G8128" s="18">
        <v>516</v>
      </c>
      <c r="H8128" s="18">
        <v>5.5666666666666664</v>
      </c>
      <c r="I8128" s="18">
        <v>8.3733333333333331</v>
      </c>
      <c r="Q8128"/>
    </row>
    <row r="8129" spans="2:17" x14ac:dyDescent="0.25">
      <c r="B8129" s="18" t="s">
        <v>3839</v>
      </c>
      <c r="C8129" s="18" t="s">
        <v>8</v>
      </c>
      <c r="D8129" s="18" t="s">
        <v>90</v>
      </c>
      <c r="E8129" s="18" t="s">
        <v>870</v>
      </c>
      <c r="F8129" s="18" t="s">
        <v>902</v>
      </c>
      <c r="G8129" s="18">
        <v>636</v>
      </c>
      <c r="H8129" s="18">
        <v>6.5866666666666669</v>
      </c>
      <c r="I8129" s="18">
        <v>8.52</v>
      </c>
      <c r="Q8129"/>
    </row>
    <row r="8130" spans="2:17" x14ac:dyDescent="0.25">
      <c r="B8130" s="18" t="s">
        <v>3839</v>
      </c>
      <c r="C8130" s="18" t="s">
        <v>8</v>
      </c>
      <c r="D8130" s="18" t="s">
        <v>90</v>
      </c>
      <c r="E8130" s="18" t="s">
        <v>870</v>
      </c>
      <c r="F8130" s="18" t="s">
        <v>903</v>
      </c>
      <c r="G8130" s="18">
        <v>504</v>
      </c>
      <c r="H8130" s="18">
        <v>5.38</v>
      </c>
      <c r="I8130" s="18">
        <v>8.5133333333333336</v>
      </c>
      <c r="Q8130"/>
    </row>
    <row r="8131" spans="2:17" x14ac:dyDescent="0.25">
      <c r="B8131" s="18" t="s">
        <v>3839</v>
      </c>
      <c r="C8131" s="18" t="s">
        <v>8</v>
      </c>
      <c r="D8131" s="18" t="s">
        <v>90</v>
      </c>
      <c r="E8131" s="18" t="s">
        <v>870</v>
      </c>
      <c r="F8131" s="18" t="s">
        <v>904</v>
      </c>
      <c r="G8131" s="18">
        <v>540</v>
      </c>
      <c r="H8131" s="18">
        <v>6.0733333333333333</v>
      </c>
      <c r="I8131" s="18">
        <v>7.9133333333333331</v>
      </c>
      <c r="Q8131"/>
    </row>
    <row r="8132" spans="2:17" x14ac:dyDescent="0.25">
      <c r="B8132" s="18" t="s">
        <v>3839</v>
      </c>
      <c r="C8132" s="18" t="s">
        <v>8</v>
      </c>
      <c r="D8132" s="18" t="s">
        <v>90</v>
      </c>
      <c r="E8132" s="18" t="s">
        <v>870</v>
      </c>
      <c r="F8132" s="18" t="s">
        <v>905</v>
      </c>
      <c r="G8132" s="18">
        <v>612</v>
      </c>
      <c r="H8132" s="18">
        <v>6.0533333333333337</v>
      </c>
      <c r="I8132" s="18">
        <v>7.9133333333333331</v>
      </c>
      <c r="Q8132"/>
    </row>
    <row r="8133" spans="2:17" x14ac:dyDescent="0.25">
      <c r="B8133" s="18" t="s">
        <v>3839</v>
      </c>
      <c r="C8133" s="18" t="s">
        <v>8</v>
      </c>
      <c r="D8133" s="18" t="s">
        <v>90</v>
      </c>
      <c r="E8133" s="18" t="s">
        <v>870</v>
      </c>
      <c r="F8133" s="18" t="s">
        <v>906</v>
      </c>
      <c r="G8133" s="18">
        <v>624</v>
      </c>
      <c r="H8133" s="18">
        <v>5.4066666666666663</v>
      </c>
      <c r="I8133" s="18">
        <v>7.68</v>
      </c>
      <c r="Q8133"/>
    </row>
    <row r="8134" spans="2:17" x14ac:dyDescent="0.25">
      <c r="B8134" s="18" t="s">
        <v>3839</v>
      </c>
      <c r="C8134" s="18" t="s">
        <v>8</v>
      </c>
      <c r="D8134" s="18" t="s">
        <v>90</v>
      </c>
      <c r="E8134" s="18" t="s">
        <v>870</v>
      </c>
      <c r="F8134" s="18" t="s">
        <v>907</v>
      </c>
      <c r="G8134" s="18">
        <v>588</v>
      </c>
      <c r="H8134" s="18">
        <v>5.5733333333333333</v>
      </c>
      <c r="I8134" s="18">
        <v>7.4733333333333336</v>
      </c>
      <c r="Q8134"/>
    </row>
    <row r="8135" spans="2:17" x14ac:dyDescent="0.25">
      <c r="B8135" s="18" t="s">
        <v>3839</v>
      </c>
      <c r="C8135" s="18" t="s">
        <v>8</v>
      </c>
      <c r="D8135" s="18" t="s">
        <v>90</v>
      </c>
      <c r="E8135" s="18" t="s">
        <v>870</v>
      </c>
      <c r="F8135" s="18" t="s">
        <v>908</v>
      </c>
      <c r="G8135" s="18">
        <v>612</v>
      </c>
      <c r="H8135" s="18">
        <v>5.4533333333333331</v>
      </c>
      <c r="I8135" s="18">
        <v>7.5533333333333337</v>
      </c>
      <c r="Q8135"/>
    </row>
    <row r="8136" spans="2:17" x14ac:dyDescent="0.25">
      <c r="B8136" s="18" t="s">
        <v>3839</v>
      </c>
      <c r="C8136" s="18" t="s">
        <v>8</v>
      </c>
      <c r="D8136" s="18" t="s">
        <v>90</v>
      </c>
      <c r="E8136" s="18" t="s">
        <v>870</v>
      </c>
      <c r="F8136" s="18" t="s">
        <v>909</v>
      </c>
      <c r="G8136" s="18">
        <v>468</v>
      </c>
      <c r="H8136" s="18">
        <v>5.6466666666666665</v>
      </c>
      <c r="I8136" s="18">
        <v>8.1333333333333329</v>
      </c>
      <c r="Q8136"/>
    </row>
    <row r="8137" spans="2:17" x14ac:dyDescent="0.25">
      <c r="B8137" s="18" t="s">
        <v>3839</v>
      </c>
      <c r="C8137" s="18" t="s">
        <v>8</v>
      </c>
      <c r="D8137" s="18" t="s">
        <v>90</v>
      </c>
      <c r="E8137" s="18" t="s">
        <v>870</v>
      </c>
      <c r="F8137" s="18" t="s">
        <v>910</v>
      </c>
      <c r="G8137" s="18">
        <v>408</v>
      </c>
      <c r="H8137" s="18">
        <v>5.54</v>
      </c>
      <c r="I8137" s="18">
        <v>8.1666666666666661</v>
      </c>
      <c r="Q8137"/>
    </row>
    <row r="8138" spans="2:17" x14ac:dyDescent="0.25">
      <c r="B8138" s="18" t="s">
        <v>3839</v>
      </c>
      <c r="C8138" s="18" t="s">
        <v>8</v>
      </c>
      <c r="D8138" s="18" t="s">
        <v>90</v>
      </c>
      <c r="E8138" s="18" t="s">
        <v>870</v>
      </c>
      <c r="F8138" s="18" t="s">
        <v>911</v>
      </c>
      <c r="G8138" s="18">
        <v>624</v>
      </c>
      <c r="H8138" s="18">
        <v>6.32</v>
      </c>
      <c r="I8138" s="18">
        <v>8.2466666666666661</v>
      </c>
      <c r="Q8138"/>
    </row>
    <row r="8139" spans="2:17" x14ac:dyDescent="0.25">
      <c r="B8139" s="18" t="s">
        <v>3839</v>
      </c>
      <c r="C8139" s="18" t="s">
        <v>8</v>
      </c>
      <c r="D8139" s="18" t="s">
        <v>90</v>
      </c>
      <c r="E8139" s="18" t="s">
        <v>870</v>
      </c>
      <c r="F8139" s="18" t="s">
        <v>912</v>
      </c>
      <c r="G8139" s="18">
        <v>588</v>
      </c>
      <c r="H8139" s="18">
        <v>5.8533333333333335</v>
      </c>
      <c r="I8139" s="18">
        <v>7.5133333333333336</v>
      </c>
      <c r="Q8139"/>
    </row>
    <row r="8140" spans="2:17" x14ac:dyDescent="0.25">
      <c r="B8140" s="18" t="s">
        <v>3839</v>
      </c>
      <c r="C8140" s="18" t="s">
        <v>8</v>
      </c>
      <c r="D8140" s="18" t="s">
        <v>90</v>
      </c>
      <c r="E8140" s="18" t="s">
        <v>870</v>
      </c>
      <c r="F8140" s="18" t="s">
        <v>913</v>
      </c>
      <c r="G8140" s="18">
        <v>600</v>
      </c>
      <c r="H8140" s="18">
        <v>6.1066666666666665</v>
      </c>
      <c r="I8140" s="18">
        <v>7.7133333333333329</v>
      </c>
      <c r="Q8140"/>
    </row>
    <row r="8141" spans="2:17" x14ac:dyDescent="0.25">
      <c r="B8141" s="18" t="s">
        <v>3839</v>
      </c>
      <c r="C8141" s="18" t="s">
        <v>8</v>
      </c>
      <c r="D8141" s="18" t="s">
        <v>90</v>
      </c>
      <c r="E8141" s="18" t="s">
        <v>870</v>
      </c>
      <c r="F8141" s="18" t="s">
        <v>914</v>
      </c>
      <c r="G8141" s="18">
        <v>456</v>
      </c>
      <c r="H8141" s="18">
        <v>5.82</v>
      </c>
      <c r="I8141" s="18">
        <v>8.1933333333333334</v>
      </c>
      <c r="Q8141"/>
    </row>
    <row r="8142" spans="2:17" x14ac:dyDescent="0.25">
      <c r="B8142" s="18" t="s">
        <v>3839</v>
      </c>
      <c r="C8142" s="18" t="s">
        <v>8</v>
      </c>
      <c r="D8142" s="18" t="s">
        <v>90</v>
      </c>
      <c r="E8142" s="18" t="s">
        <v>870</v>
      </c>
      <c r="F8142" s="18" t="s">
        <v>915</v>
      </c>
      <c r="G8142" s="18">
        <v>612</v>
      </c>
      <c r="H8142" s="18">
        <v>6.46</v>
      </c>
      <c r="I8142" s="18">
        <v>8.1866666666666674</v>
      </c>
      <c r="Q8142"/>
    </row>
    <row r="8143" spans="2:17" x14ac:dyDescent="0.25">
      <c r="B8143" s="18" t="s">
        <v>3839</v>
      </c>
      <c r="C8143" s="18" t="s">
        <v>8</v>
      </c>
      <c r="D8143" s="18" t="s">
        <v>90</v>
      </c>
      <c r="E8143" s="18" t="s">
        <v>870</v>
      </c>
      <c r="F8143" s="18" t="s">
        <v>916</v>
      </c>
      <c r="G8143" s="18">
        <v>480</v>
      </c>
      <c r="H8143" s="18">
        <v>6.2266666666666666</v>
      </c>
      <c r="I8143" s="18">
        <v>8.14</v>
      </c>
      <c r="Q8143"/>
    </row>
    <row r="8144" spans="2:17" x14ac:dyDescent="0.25">
      <c r="B8144" s="18" t="s">
        <v>3839</v>
      </c>
      <c r="C8144" s="18" t="s">
        <v>8</v>
      </c>
      <c r="D8144" s="18" t="s">
        <v>90</v>
      </c>
      <c r="E8144" s="18" t="s">
        <v>870</v>
      </c>
      <c r="F8144" s="18" t="s">
        <v>917</v>
      </c>
      <c r="G8144" s="18">
        <v>552</v>
      </c>
      <c r="H8144" s="18">
        <v>5.4466666666666663</v>
      </c>
      <c r="I8144" s="18">
        <v>7.38</v>
      </c>
      <c r="Q8144"/>
    </row>
    <row r="8145" spans="2:17" x14ac:dyDescent="0.25">
      <c r="B8145" s="18" t="s">
        <v>3839</v>
      </c>
      <c r="C8145" s="18" t="s">
        <v>8</v>
      </c>
      <c r="D8145" s="18" t="s">
        <v>90</v>
      </c>
      <c r="E8145" s="18" t="s">
        <v>870</v>
      </c>
      <c r="F8145" s="18" t="s">
        <v>918</v>
      </c>
      <c r="G8145" s="18">
        <v>504</v>
      </c>
      <c r="H8145" s="18">
        <v>6.0333333333333332</v>
      </c>
      <c r="I8145" s="18">
        <v>8.5333333333333332</v>
      </c>
      <c r="Q8145"/>
    </row>
    <row r="8146" spans="2:17" x14ac:dyDescent="0.25">
      <c r="B8146" s="18" t="s">
        <v>3839</v>
      </c>
      <c r="C8146" s="18" t="s">
        <v>8</v>
      </c>
      <c r="D8146" s="18" t="s">
        <v>90</v>
      </c>
      <c r="E8146" s="18" t="s">
        <v>870</v>
      </c>
      <c r="F8146" s="18" t="s">
        <v>919</v>
      </c>
      <c r="G8146" s="18">
        <v>432</v>
      </c>
      <c r="H8146" s="18">
        <v>6.1533333333333333</v>
      </c>
      <c r="I8146" s="18">
        <v>8.42</v>
      </c>
      <c r="Q8146"/>
    </row>
    <row r="8147" spans="2:17" x14ac:dyDescent="0.25">
      <c r="B8147" s="18" t="s">
        <v>3839</v>
      </c>
      <c r="C8147" s="18" t="s">
        <v>8</v>
      </c>
      <c r="D8147" s="18" t="s">
        <v>920</v>
      </c>
      <c r="E8147" s="18" t="s">
        <v>870</v>
      </c>
      <c r="F8147" s="18" t="s">
        <v>921</v>
      </c>
      <c r="G8147" s="18">
        <v>1356</v>
      </c>
      <c r="H8147" s="18">
        <v>4</v>
      </c>
      <c r="I8147" s="18">
        <v>6</v>
      </c>
      <c r="Q8147"/>
    </row>
    <row r="8148" spans="2:17" x14ac:dyDescent="0.25">
      <c r="B8148" s="18" t="s">
        <v>3839</v>
      </c>
      <c r="C8148" s="18" t="s">
        <v>8</v>
      </c>
      <c r="D8148" s="18" t="s">
        <v>920</v>
      </c>
      <c r="E8148" s="18" t="s">
        <v>870</v>
      </c>
      <c r="F8148" s="18" t="s">
        <v>922</v>
      </c>
      <c r="G8148" s="18">
        <v>1344</v>
      </c>
      <c r="H8148" s="18">
        <v>4</v>
      </c>
      <c r="I8148" s="18">
        <v>7</v>
      </c>
      <c r="Q8148"/>
    </row>
    <row r="8149" spans="2:17" x14ac:dyDescent="0.25">
      <c r="B8149" s="18" t="s">
        <v>3839</v>
      </c>
      <c r="C8149" s="18" t="s">
        <v>8</v>
      </c>
      <c r="D8149" s="18" t="s">
        <v>920</v>
      </c>
      <c r="E8149" s="18" t="s">
        <v>870</v>
      </c>
      <c r="F8149" s="18" t="s">
        <v>923</v>
      </c>
      <c r="G8149" s="18">
        <v>1476</v>
      </c>
      <c r="H8149" s="18">
        <v>4</v>
      </c>
      <c r="I8149" s="18">
        <v>6</v>
      </c>
      <c r="Q8149"/>
    </row>
    <row r="8150" spans="2:17" x14ac:dyDescent="0.25">
      <c r="B8150" s="18" t="s">
        <v>3839</v>
      </c>
      <c r="C8150" s="18" t="s">
        <v>8</v>
      </c>
      <c r="D8150" s="18" t="s">
        <v>920</v>
      </c>
      <c r="E8150" s="18" t="s">
        <v>870</v>
      </c>
      <c r="F8150" s="18" t="s">
        <v>924</v>
      </c>
      <c r="G8150" s="18">
        <v>1356</v>
      </c>
      <c r="H8150" s="18">
        <v>5</v>
      </c>
      <c r="I8150" s="18">
        <v>6</v>
      </c>
      <c r="Q8150"/>
    </row>
    <row r="8151" spans="2:17" x14ac:dyDescent="0.25">
      <c r="B8151" s="18" t="s">
        <v>3839</v>
      </c>
      <c r="C8151" s="18" t="s">
        <v>8</v>
      </c>
      <c r="D8151" s="18" t="s">
        <v>920</v>
      </c>
      <c r="E8151" s="18" t="s">
        <v>870</v>
      </c>
      <c r="F8151" s="18" t="s">
        <v>925</v>
      </c>
      <c r="G8151" s="18">
        <v>1368</v>
      </c>
      <c r="H8151" s="18">
        <v>4</v>
      </c>
      <c r="I8151" s="18">
        <v>6</v>
      </c>
      <c r="Q8151"/>
    </row>
    <row r="8152" spans="2:17" x14ac:dyDescent="0.25">
      <c r="B8152" s="18" t="s">
        <v>3839</v>
      </c>
      <c r="C8152" s="18" t="s">
        <v>8</v>
      </c>
      <c r="D8152" s="18" t="s">
        <v>920</v>
      </c>
      <c r="E8152" s="18" t="s">
        <v>870</v>
      </c>
      <c r="F8152" s="18" t="s">
        <v>926</v>
      </c>
      <c r="G8152" s="18">
        <v>1428</v>
      </c>
      <c r="H8152" s="18">
        <v>5</v>
      </c>
      <c r="I8152" s="18">
        <v>6</v>
      </c>
      <c r="Q8152"/>
    </row>
    <row r="8153" spans="2:17" x14ac:dyDescent="0.25">
      <c r="B8153" s="18" t="s">
        <v>3839</v>
      </c>
      <c r="C8153" s="18" t="s">
        <v>8</v>
      </c>
      <c r="D8153" s="18" t="s">
        <v>920</v>
      </c>
      <c r="E8153" s="18" t="s">
        <v>870</v>
      </c>
      <c r="F8153" s="18" t="s">
        <v>927</v>
      </c>
      <c r="G8153" s="18">
        <v>1560</v>
      </c>
      <c r="H8153" s="18">
        <v>5</v>
      </c>
      <c r="I8153" s="18">
        <v>6</v>
      </c>
      <c r="Q8153"/>
    </row>
    <row r="8154" spans="2:17" x14ac:dyDescent="0.25">
      <c r="B8154" s="18" t="s">
        <v>3839</v>
      </c>
      <c r="C8154" s="18" t="s">
        <v>8</v>
      </c>
      <c r="D8154" s="18" t="s">
        <v>920</v>
      </c>
      <c r="E8154" s="18" t="s">
        <v>870</v>
      </c>
      <c r="F8154" s="18" t="s">
        <v>928</v>
      </c>
      <c r="G8154" s="18">
        <v>1548</v>
      </c>
      <c r="H8154" s="18">
        <v>5</v>
      </c>
      <c r="I8154" s="18">
        <v>6</v>
      </c>
      <c r="Q8154"/>
    </row>
    <row r="8155" spans="2:17" x14ac:dyDescent="0.25">
      <c r="B8155" s="18" t="s">
        <v>3839</v>
      </c>
      <c r="C8155" s="18" t="s">
        <v>8</v>
      </c>
      <c r="D8155" s="18" t="s">
        <v>920</v>
      </c>
      <c r="E8155" s="18" t="s">
        <v>870</v>
      </c>
      <c r="F8155" s="18" t="s">
        <v>929</v>
      </c>
      <c r="G8155" s="18">
        <v>1560</v>
      </c>
      <c r="H8155" s="18">
        <v>4</v>
      </c>
      <c r="I8155" s="18">
        <v>6</v>
      </c>
      <c r="Q8155"/>
    </row>
    <row r="8156" spans="2:17" x14ac:dyDescent="0.25">
      <c r="B8156" s="18" t="s">
        <v>3839</v>
      </c>
      <c r="C8156" s="18" t="s">
        <v>8</v>
      </c>
      <c r="D8156" s="18" t="s">
        <v>920</v>
      </c>
      <c r="E8156" s="18" t="s">
        <v>870</v>
      </c>
      <c r="F8156" s="18" t="s">
        <v>930</v>
      </c>
      <c r="G8156" s="18">
        <v>1404</v>
      </c>
      <c r="H8156" s="18">
        <v>5</v>
      </c>
      <c r="I8156" s="18">
        <v>7</v>
      </c>
      <c r="Q8156"/>
    </row>
    <row r="8157" spans="2:17" x14ac:dyDescent="0.25">
      <c r="B8157" s="18" t="s">
        <v>3839</v>
      </c>
      <c r="C8157" s="18" t="s">
        <v>8</v>
      </c>
      <c r="D8157" s="18" t="s">
        <v>920</v>
      </c>
      <c r="E8157" s="18" t="s">
        <v>870</v>
      </c>
      <c r="F8157" s="18" t="s">
        <v>931</v>
      </c>
      <c r="G8157" s="18">
        <v>1524</v>
      </c>
      <c r="H8157" s="18">
        <v>5</v>
      </c>
      <c r="I8157" s="18">
        <v>7</v>
      </c>
      <c r="Q8157"/>
    </row>
    <row r="8158" spans="2:17" x14ac:dyDescent="0.25">
      <c r="B8158" s="18" t="s">
        <v>3839</v>
      </c>
      <c r="C8158" s="18" t="s">
        <v>8</v>
      </c>
      <c r="D8158" s="18" t="s">
        <v>920</v>
      </c>
      <c r="E8158" s="18" t="s">
        <v>870</v>
      </c>
      <c r="F8158" s="18" t="s">
        <v>932</v>
      </c>
      <c r="G8158" s="18">
        <v>1320</v>
      </c>
      <c r="H8158" s="18">
        <v>5</v>
      </c>
      <c r="I8158" s="18">
        <v>7</v>
      </c>
      <c r="Q8158"/>
    </row>
    <row r="8159" spans="2:17" x14ac:dyDescent="0.25">
      <c r="B8159" s="18" t="s">
        <v>3839</v>
      </c>
      <c r="C8159" s="18" t="s">
        <v>8</v>
      </c>
      <c r="D8159" s="18" t="s">
        <v>920</v>
      </c>
      <c r="E8159" s="18" t="s">
        <v>870</v>
      </c>
      <c r="F8159" s="18" t="s">
        <v>933</v>
      </c>
      <c r="G8159" s="18">
        <v>1560</v>
      </c>
      <c r="H8159" s="18">
        <v>4</v>
      </c>
      <c r="I8159" s="18">
        <v>6</v>
      </c>
      <c r="Q8159"/>
    </row>
    <row r="8160" spans="2:17" x14ac:dyDescent="0.25">
      <c r="B8160" s="18" t="s">
        <v>3839</v>
      </c>
      <c r="C8160" s="18" t="s">
        <v>8</v>
      </c>
      <c r="D8160" s="18" t="s">
        <v>920</v>
      </c>
      <c r="E8160" s="18" t="s">
        <v>870</v>
      </c>
      <c r="F8160" s="18" t="s">
        <v>934</v>
      </c>
      <c r="G8160" s="18">
        <v>1536</v>
      </c>
      <c r="H8160" s="18">
        <v>4</v>
      </c>
      <c r="I8160" s="18">
        <v>7</v>
      </c>
      <c r="Q8160"/>
    </row>
    <row r="8161" spans="2:17" x14ac:dyDescent="0.25">
      <c r="B8161" s="18" t="s">
        <v>3839</v>
      </c>
      <c r="C8161" s="18" t="s">
        <v>8</v>
      </c>
      <c r="D8161" s="18" t="s">
        <v>920</v>
      </c>
      <c r="E8161" s="18" t="s">
        <v>870</v>
      </c>
      <c r="F8161" s="18" t="s">
        <v>935</v>
      </c>
      <c r="G8161" s="18">
        <v>1380</v>
      </c>
      <c r="H8161" s="18">
        <v>5</v>
      </c>
      <c r="I8161" s="18">
        <v>7</v>
      </c>
      <c r="Q8161"/>
    </row>
    <row r="8162" spans="2:17" x14ac:dyDescent="0.25">
      <c r="B8162" s="18" t="s">
        <v>3839</v>
      </c>
      <c r="C8162" s="18" t="s">
        <v>8</v>
      </c>
      <c r="D8162" s="18" t="s">
        <v>920</v>
      </c>
      <c r="E8162" s="18" t="s">
        <v>870</v>
      </c>
      <c r="F8162" s="18" t="s">
        <v>936</v>
      </c>
      <c r="G8162" s="18">
        <v>1368</v>
      </c>
      <c r="H8162" s="18">
        <v>4</v>
      </c>
      <c r="I8162" s="18">
        <v>7</v>
      </c>
      <c r="Q8162"/>
    </row>
    <row r="8163" spans="2:17" x14ac:dyDescent="0.25">
      <c r="B8163" s="18" t="s">
        <v>3839</v>
      </c>
      <c r="C8163" s="18" t="s">
        <v>8</v>
      </c>
      <c r="D8163" s="18" t="s">
        <v>920</v>
      </c>
      <c r="E8163" s="18" t="s">
        <v>870</v>
      </c>
      <c r="F8163" s="18" t="s">
        <v>937</v>
      </c>
      <c r="G8163" s="18">
        <v>1500</v>
      </c>
      <c r="H8163" s="18">
        <v>4</v>
      </c>
      <c r="I8163" s="18">
        <v>7</v>
      </c>
      <c r="Q8163"/>
    </row>
    <row r="8164" spans="2:17" x14ac:dyDescent="0.25">
      <c r="B8164" s="18" t="s">
        <v>3839</v>
      </c>
      <c r="C8164" s="18" t="s">
        <v>8</v>
      </c>
      <c r="D8164" s="18" t="s">
        <v>920</v>
      </c>
      <c r="E8164" s="18" t="s">
        <v>870</v>
      </c>
      <c r="F8164" s="18" t="s">
        <v>938</v>
      </c>
      <c r="G8164" s="18">
        <v>1452</v>
      </c>
      <c r="H8164" s="18">
        <v>4</v>
      </c>
      <c r="I8164" s="18">
        <v>6</v>
      </c>
      <c r="Q8164"/>
    </row>
    <row r="8165" spans="2:17" x14ac:dyDescent="0.25">
      <c r="B8165" s="18" t="s">
        <v>3839</v>
      </c>
      <c r="C8165" s="18" t="s">
        <v>8</v>
      </c>
      <c r="D8165" s="18" t="s">
        <v>920</v>
      </c>
      <c r="E8165" s="18" t="s">
        <v>870</v>
      </c>
      <c r="F8165" s="18" t="s">
        <v>939</v>
      </c>
      <c r="G8165" s="18">
        <v>1548</v>
      </c>
      <c r="H8165" s="18">
        <v>5</v>
      </c>
      <c r="I8165" s="18">
        <v>6</v>
      </c>
      <c r="Q8165"/>
    </row>
    <row r="8166" spans="2:17" x14ac:dyDescent="0.25">
      <c r="B8166" s="18" t="s">
        <v>3839</v>
      </c>
      <c r="C8166" s="18" t="s">
        <v>8</v>
      </c>
      <c r="D8166" s="18" t="s">
        <v>920</v>
      </c>
      <c r="E8166" s="18" t="s">
        <v>870</v>
      </c>
      <c r="F8166" s="18" t="s">
        <v>940</v>
      </c>
      <c r="G8166" s="18">
        <v>1320</v>
      </c>
      <c r="H8166" s="18">
        <v>4</v>
      </c>
      <c r="I8166" s="18">
        <v>6</v>
      </c>
      <c r="Q8166"/>
    </row>
    <row r="8167" spans="2:17" x14ac:dyDescent="0.25">
      <c r="B8167" s="18" t="s">
        <v>3839</v>
      </c>
      <c r="C8167" s="18" t="s">
        <v>8</v>
      </c>
      <c r="D8167" s="18" t="s">
        <v>920</v>
      </c>
      <c r="E8167" s="18" t="s">
        <v>870</v>
      </c>
      <c r="F8167" s="18" t="s">
        <v>941</v>
      </c>
      <c r="G8167" s="18">
        <v>1368</v>
      </c>
      <c r="H8167" s="18">
        <v>5</v>
      </c>
      <c r="I8167" s="18">
        <v>7</v>
      </c>
      <c r="Q8167"/>
    </row>
    <row r="8168" spans="2:17" x14ac:dyDescent="0.25">
      <c r="B8168" s="18" t="s">
        <v>3839</v>
      </c>
      <c r="C8168" s="18" t="s">
        <v>8</v>
      </c>
      <c r="D8168" s="18" t="s">
        <v>920</v>
      </c>
      <c r="E8168" s="18" t="s">
        <v>870</v>
      </c>
      <c r="F8168" s="18" t="s">
        <v>942</v>
      </c>
      <c r="G8168" s="18">
        <v>1332</v>
      </c>
      <c r="H8168" s="18">
        <v>4</v>
      </c>
      <c r="I8168" s="18">
        <v>7</v>
      </c>
      <c r="Q8168"/>
    </row>
    <row r="8169" spans="2:17" x14ac:dyDescent="0.25">
      <c r="B8169" s="18" t="s">
        <v>3839</v>
      </c>
      <c r="C8169" s="18" t="s">
        <v>8</v>
      </c>
      <c r="D8169" s="18" t="s">
        <v>920</v>
      </c>
      <c r="E8169" s="18" t="s">
        <v>870</v>
      </c>
      <c r="F8169" s="18" t="s">
        <v>943</v>
      </c>
      <c r="G8169" s="18">
        <v>1536</v>
      </c>
      <c r="H8169" s="18">
        <v>4</v>
      </c>
      <c r="I8169" s="18">
        <v>7</v>
      </c>
      <c r="Q8169"/>
    </row>
    <row r="8170" spans="2:17" x14ac:dyDescent="0.25">
      <c r="B8170" s="18" t="s">
        <v>3839</v>
      </c>
      <c r="C8170" s="18" t="s">
        <v>8</v>
      </c>
      <c r="D8170" s="18" t="s">
        <v>920</v>
      </c>
      <c r="E8170" s="18" t="s">
        <v>870</v>
      </c>
      <c r="F8170" s="18" t="s">
        <v>944</v>
      </c>
      <c r="G8170" s="18">
        <v>1536</v>
      </c>
      <c r="H8170" s="18">
        <v>5</v>
      </c>
      <c r="I8170" s="18">
        <v>7</v>
      </c>
      <c r="Q8170"/>
    </row>
    <row r="8171" spans="2:17" x14ac:dyDescent="0.25">
      <c r="B8171" s="18" t="s">
        <v>3839</v>
      </c>
      <c r="C8171" s="18" t="s">
        <v>8</v>
      </c>
      <c r="D8171" s="18" t="s">
        <v>920</v>
      </c>
      <c r="E8171" s="18" t="s">
        <v>870</v>
      </c>
      <c r="F8171" s="18" t="s">
        <v>945</v>
      </c>
      <c r="G8171" s="18">
        <v>1488</v>
      </c>
      <c r="H8171" s="18">
        <v>4</v>
      </c>
      <c r="I8171" s="18">
        <v>6</v>
      </c>
      <c r="Q8171"/>
    </row>
    <row r="8172" spans="2:17" x14ac:dyDescent="0.25">
      <c r="B8172" s="18" t="s">
        <v>3839</v>
      </c>
      <c r="C8172" s="18" t="s">
        <v>8</v>
      </c>
      <c r="D8172" s="18" t="s">
        <v>920</v>
      </c>
      <c r="E8172" s="18" t="s">
        <v>870</v>
      </c>
      <c r="F8172" s="18" t="s">
        <v>946</v>
      </c>
      <c r="G8172" s="18">
        <v>1368</v>
      </c>
      <c r="H8172" s="18">
        <v>5</v>
      </c>
      <c r="I8172" s="18">
        <v>7</v>
      </c>
      <c r="Q8172"/>
    </row>
    <row r="8173" spans="2:17" x14ac:dyDescent="0.25">
      <c r="B8173" s="18" t="s">
        <v>3839</v>
      </c>
      <c r="C8173" s="18" t="s">
        <v>8</v>
      </c>
      <c r="D8173" s="18" t="s">
        <v>920</v>
      </c>
      <c r="E8173" s="18" t="s">
        <v>870</v>
      </c>
      <c r="F8173" s="18" t="s">
        <v>947</v>
      </c>
      <c r="G8173" s="18">
        <v>1548</v>
      </c>
      <c r="H8173" s="18">
        <v>5</v>
      </c>
      <c r="I8173" s="18">
        <v>7</v>
      </c>
      <c r="Q8173"/>
    </row>
    <row r="8174" spans="2:17" x14ac:dyDescent="0.25">
      <c r="B8174" s="18" t="s">
        <v>3839</v>
      </c>
      <c r="C8174" s="18" t="s">
        <v>8</v>
      </c>
      <c r="D8174" s="18" t="s">
        <v>920</v>
      </c>
      <c r="E8174" s="18" t="s">
        <v>870</v>
      </c>
      <c r="F8174" s="18" t="s">
        <v>948</v>
      </c>
      <c r="G8174" s="18">
        <v>1536</v>
      </c>
      <c r="H8174" s="18">
        <v>4</v>
      </c>
      <c r="I8174" s="18">
        <v>6</v>
      </c>
      <c r="Q8174"/>
    </row>
    <row r="8175" spans="2:17" x14ac:dyDescent="0.25">
      <c r="B8175" s="18" t="s">
        <v>3839</v>
      </c>
      <c r="C8175" s="18" t="s">
        <v>8</v>
      </c>
      <c r="D8175" s="18" t="s">
        <v>920</v>
      </c>
      <c r="E8175" s="18" t="s">
        <v>870</v>
      </c>
      <c r="F8175" s="18" t="s">
        <v>949</v>
      </c>
      <c r="G8175" s="18">
        <v>1524</v>
      </c>
      <c r="H8175" s="18">
        <v>5</v>
      </c>
      <c r="I8175" s="18">
        <v>7</v>
      </c>
      <c r="Q8175"/>
    </row>
    <row r="8176" spans="2:17" x14ac:dyDescent="0.25">
      <c r="B8176" s="18" t="s">
        <v>3839</v>
      </c>
      <c r="C8176" s="18" t="s">
        <v>8</v>
      </c>
      <c r="D8176" s="18" t="s">
        <v>920</v>
      </c>
      <c r="E8176" s="18" t="s">
        <v>870</v>
      </c>
      <c r="F8176" s="18" t="s">
        <v>950</v>
      </c>
      <c r="G8176" s="18">
        <v>1512</v>
      </c>
      <c r="H8176" s="18">
        <v>5</v>
      </c>
      <c r="I8176" s="18">
        <v>6</v>
      </c>
      <c r="Q8176"/>
    </row>
    <row r="8177" spans="2:17" x14ac:dyDescent="0.25">
      <c r="B8177" s="18" t="s">
        <v>3839</v>
      </c>
      <c r="C8177" s="18" t="s">
        <v>8</v>
      </c>
      <c r="D8177" s="18" t="s">
        <v>920</v>
      </c>
      <c r="E8177" s="18" t="s">
        <v>870</v>
      </c>
      <c r="F8177" s="18" t="s">
        <v>951</v>
      </c>
      <c r="G8177" s="18">
        <v>1452</v>
      </c>
      <c r="H8177" s="18">
        <v>4</v>
      </c>
      <c r="I8177" s="18">
        <v>6</v>
      </c>
      <c r="Q8177"/>
    </row>
    <row r="8178" spans="2:17" x14ac:dyDescent="0.25">
      <c r="B8178" s="18" t="s">
        <v>3839</v>
      </c>
      <c r="C8178" s="18" t="s">
        <v>8</v>
      </c>
      <c r="D8178" s="18" t="s">
        <v>920</v>
      </c>
      <c r="E8178" s="18" t="s">
        <v>870</v>
      </c>
      <c r="F8178" s="18" t="s">
        <v>952</v>
      </c>
      <c r="G8178" s="18">
        <v>1392</v>
      </c>
      <c r="H8178" s="18">
        <v>4</v>
      </c>
      <c r="I8178" s="18">
        <v>6</v>
      </c>
      <c r="Q8178"/>
    </row>
    <row r="8179" spans="2:17" x14ac:dyDescent="0.25">
      <c r="B8179" s="18" t="s">
        <v>3839</v>
      </c>
      <c r="C8179" s="18" t="s">
        <v>8</v>
      </c>
      <c r="D8179" s="18" t="s">
        <v>920</v>
      </c>
      <c r="E8179" s="18" t="s">
        <v>870</v>
      </c>
      <c r="F8179" s="18" t="s">
        <v>953</v>
      </c>
      <c r="G8179" s="18">
        <v>1512</v>
      </c>
      <c r="H8179" s="18">
        <v>4</v>
      </c>
      <c r="I8179" s="18">
        <v>6</v>
      </c>
      <c r="Q8179"/>
    </row>
    <row r="8180" spans="2:17" x14ac:dyDescent="0.25">
      <c r="B8180" s="18" t="s">
        <v>3839</v>
      </c>
      <c r="C8180" s="18" t="s">
        <v>8</v>
      </c>
      <c r="D8180" s="18" t="s">
        <v>920</v>
      </c>
      <c r="E8180" s="18" t="s">
        <v>870</v>
      </c>
      <c r="F8180" s="18" t="s">
        <v>954</v>
      </c>
      <c r="G8180" s="18">
        <v>1356</v>
      </c>
      <c r="H8180" s="18">
        <v>5</v>
      </c>
      <c r="I8180" s="18">
        <v>7</v>
      </c>
      <c r="Q8180"/>
    </row>
    <row r="8181" spans="2:17" x14ac:dyDescent="0.25">
      <c r="B8181" s="18" t="s">
        <v>3839</v>
      </c>
      <c r="C8181" s="18" t="s">
        <v>8</v>
      </c>
      <c r="D8181" s="18" t="s">
        <v>920</v>
      </c>
      <c r="E8181" s="18" t="s">
        <v>870</v>
      </c>
      <c r="F8181" s="18" t="s">
        <v>955</v>
      </c>
      <c r="G8181" s="18">
        <v>1356</v>
      </c>
      <c r="H8181" s="18">
        <v>4</v>
      </c>
      <c r="I8181" s="18">
        <v>6</v>
      </c>
      <c r="Q8181"/>
    </row>
    <row r="8182" spans="2:17" x14ac:dyDescent="0.25">
      <c r="B8182" s="18" t="s">
        <v>3839</v>
      </c>
      <c r="C8182" s="18" t="s">
        <v>8</v>
      </c>
      <c r="D8182" s="18" t="s">
        <v>920</v>
      </c>
      <c r="E8182" s="18" t="s">
        <v>870</v>
      </c>
      <c r="F8182" s="18" t="s">
        <v>956</v>
      </c>
      <c r="G8182" s="18">
        <v>1332</v>
      </c>
      <c r="H8182" s="18">
        <v>4</v>
      </c>
      <c r="I8182" s="18">
        <v>7</v>
      </c>
      <c r="Q8182"/>
    </row>
    <row r="8183" spans="2:17" x14ac:dyDescent="0.25">
      <c r="B8183" s="18" t="s">
        <v>3839</v>
      </c>
      <c r="C8183" s="18" t="s">
        <v>8</v>
      </c>
      <c r="D8183" s="18" t="s">
        <v>920</v>
      </c>
      <c r="E8183" s="18" t="s">
        <v>870</v>
      </c>
      <c r="F8183" s="18" t="s">
        <v>957</v>
      </c>
      <c r="G8183" s="18">
        <v>1428</v>
      </c>
      <c r="H8183" s="18">
        <v>4</v>
      </c>
      <c r="I8183" s="18">
        <v>7</v>
      </c>
      <c r="Q8183"/>
    </row>
    <row r="8184" spans="2:17" x14ac:dyDescent="0.25">
      <c r="B8184" s="18" t="s">
        <v>3839</v>
      </c>
      <c r="C8184" s="18" t="s">
        <v>8</v>
      </c>
      <c r="D8184" s="18" t="s">
        <v>920</v>
      </c>
      <c r="E8184" s="18" t="s">
        <v>870</v>
      </c>
      <c r="F8184" s="18" t="s">
        <v>958</v>
      </c>
      <c r="G8184" s="18">
        <v>1344</v>
      </c>
      <c r="H8184" s="18">
        <v>4</v>
      </c>
      <c r="I8184" s="18">
        <v>6</v>
      </c>
      <c r="Q8184"/>
    </row>
    <row r="8185" spans="2:17" x14ac:dyDescent="0.25">
      <c r="B8185" s="18" t="s">
        <v>3839</v>
      </c>
      <c r="C8185" s="18" t="s">
        <v>8</v>
      </c>
      <c r="D8185" s="18" t="s">
        <v>920</v>
      </c>
      <c r="E8185" s="18" t="s">
        <v>870</v>
      </c>
      <c r="F8185" s="18" t="s">
        <v>959</v>
      </c>
      <c r="G8185" s="18">
        <v>1548</v>
      </c>
      <c r="H8185" s="18">
        <v>4</v>
      </c>
      <c r="I8185" s="18">
        <v>7</v>
      </c>
      <c r="Q8185"/>
    </row>
    <row r="8186" spans="2:17" x14ac:dyDescent="0.25">
      <c r="B8186" s="18" t="s">
        <v>3839</v>
      </c>
      <c r="C8186" s="18" t="s">
        <v>8</v>
      </c>
      <c r="D8186" s="18" t="s">
        <v>920</v>
      </c>
      <c r="E8186" s="18" t="s">
        <v>870</v>
      </c>
      <c r="F8186" s="18" t="s">
        <v>960</v>
      </c>
      <c r="G8186" s="18">
        <v>1452</v>
      </c>
      <c r="H8186" s="18">
        <v>5</v>
      </c>
      <c r="I8186" s="18">
        <v>7</v>
      </c>
      <c r="Q8186"/>
    </row>
    <row r="8187" spans="2:17" x14ac:dyDescent="0.25">
      <c r="B8187" s="18" t="s">
        <v>3839</v>
      </c>
      <c r="C8187" s="18" t="s">
        <v>8</v>
      </c>
      <c r="D8187" s="18" t="s">
        <v>920</v>
      </c>
      <c r="E8187" s="18" t="s">
        <v>870</v>
      </c>
      <c r="F8187" s="18" t="s">
        <v>961</v>
      </c>
      <c r="G8187" s="18">
        <v>1488</v>
      </c>
      <c r="H8187" s="18">
        <v>4</v>
      </c>
      <c r="I8187" s="18">
        <v>7</v>
      </c>
      <c r="Q8187"/>
    </row>
    <row r="8188" spans="2:17" x14ac:dyDescent="0.25">
      <c r="B8188" s="18" t="s">
        <v>3839</v>
      </c>
      <c r="C8188" s="18" t="s">
        <v>8</v>
      </c>
      <c r="D8188" s="18" t="s">
        <v>920</v>
      </c>
      <c r="E8188" s="18" t="s">
        <v>870</v>
      </c>
      <c r="F8188" s="18" t="s">
        <v>962</v>
      </c>
      <c r="G8188" s="18">
        <v>1380</v>
      </c>
      <c r="H8188" s="18">
        <v>5</v>
      </c>
      <c r="I8188" s="18">
        <v>6</v>
      </c>
      <c r="Q8188"/>
    </row>
    <row r="8189" spans="2:17" x14ac:dyDescent="0.25">
      <c r="B8189" s="18" t="s">
        <v>3839</v>
      </c>
      <c r="C8189" s="18" t="s">
        <v>8</v>
      </c>
      <c r="D8189" s="18" t="s">
        <v>920</v>
      </c>
      <c r="E8189" s="18" t="s">
        <v>870</v>
      </c>
      <c r="F8189" s="18" t="s">
        <v>963</v>
      </c>
      <c r="G8189" s="18">
        <v>1500</v>
      </c>
      <c r="H8189" s="18">
        <v>5</v>
      </c>
      <c r="I8189" s="18">
        <v>6</v>
      </c>
      <c r="Q8189"/>
    </row>
    <row r="8190" spans="2:17" x14ac:dyDescent="0.25">
      <c r="B8190" s="18" t="s">
        <v>3839</v>
      </c>
      <c r="C8190" s="18" t="s">
        <v>8</v>
      </c>
      <c r="D8190" s="18" t="s">
        <v>920</v>
      </c>
      <c r="E8190" s="18" t="s">
        <v>870</v>
      </c>
      <c r="F8190" s="18" t="s">
        <v>964</v>
      </c>
      <c r="G8190" s="18">
        <v>1344</v>
      </c>
      <c r="H8190" s="18">
        <v>4</v>
      </c>
      <c r="I8190" s="18">
        <v>7</v>
      </c>
      <c r="Q8190"/>
    </row>
    <row r="8191" spans="2:17" x14ac:dyDescent="0.25">
      <c r="B8191" s="18" t="s">
        <v>3839</v>
      </c>
      <c r="C8191" s="18" t="s">
        <v>8</v>
      </c>
      <c r="D8191" s="18" t="s">
        <v>920</v>
      </c>
      <c r="E8191" s="18" t="s">
        <v>870</v>
      </c>
      <c r="F8191" s="18" t="s">
        <v>965</v>
      </c>
      <c r="G8191" s="18">
        <v>1512</v>
      </c>
      <c r="H8191" s="18">
        <v>4</v>
      </c>
      <c r="I8191" s="18">
        <v>6</v>
      </c>
      <c r="Q8191"/>
    </row>
    <row r="8192" spans="2:17" x14ac:dyDescent="0.25">
      <c r="B8192" s="18" t="s">
        <v>3839</v>
      </c>
      <c r="C8192" s="18" t="s">
        <v>8</v>
      </c>
      <c r="D8192" s="18" t="s">
        <v>920</v>
      </c>
      <c r="E8192" s="18" t="s">
        <v>870</v>
      </c>
      <c r="F8192" s="18" t="s">
        <v>966</v>
      </c>
      <c r="G8192" s="18">
        <v>1392</v>
      </c>
      <c r="H8192" s="18">
        <v>5</v>
      </c>
      <c r="I8192" s="18">
        <v>6</v>
      </c>
      <c r="Q8192"/>
    </row>
    <row r="8193" spans="2:17" x14ac:dyDescent="0.25">
      <c r="B8193" s="18" t="s">
        <v>3839</v>
      </c>
      <c r="C8193" s="18" t="s">
        <v>8</v>
      </c>
      <c r="D8193" s="18" t="s">
        <v>920</v>
      </c>
      <c r="E8193" s="18" t="s">
        <v>870</v>
      </c>
      <c r="F8193" s="18" t="s">
        <v>967</v>
      </c>
      <c r="G8193" s="18">
        <v>1368</v>
      </c>
      <c r="H8193" s="18">
        <v>4</v>
      </c>
      <c r="I8193" s="18">
        <v>6</v>
      </c>
      <c r="Q8193"/>
    </row>
    <row r="8194" spans="2:17" x14ac:dyDescent="0.25">
      <c r="B8194" s="18" t="s">
        <v>3839</v>
      </c>
      <c r="C8194" s="18" t="s">
        <v>8</v>
      </c>
      <c r="D8194" s="18" t="s">
        <v>920</v>
      </c>
      <c r="E8194" s="18" t="s">
        <v>870</v>
      </c>
      <c r="F8194" s="18" t="s">
        <v>3880</v>
      </c>
      <c r="G8194" s="18">
        <v>1452</v>
      </c>
      <c r="H8194" s="18">
        <v>5</v>
      </c>
      <c r="I8194" s="18">
        <v>7</v>
      </c>
      <c r="Q8194"/>
    </row>
    <row r="8195" spans="2:17" x14ac:dyDescent="0.25">
      <c r="B8195" s="18" t="s">
        <v>3839</v>
      </c>
      <c r="C8195" s="18" t="s">
        <v>8</v>
      </c>
      <c r="D8195" s="18" t="s">
        <v>920</v>
      </c>
      <c r="E8195" s="18" t="s">
        <v>870</v>
      </c>
      <c r="F8195" s="18" t="s">
        <v>3669</v>
      </c>
      <c r="G8195" s="18">
        <v>1536</v>
      </c>
      <c r="H8195" s="18">
        <v>4</v>
      </c>
      <c r="I8195" s="18">
        <v>7</v>
      </c>
      <c r="Q8195"/>
    </row>
    <row r="8196" spans="2:17" x14ac:dyDescent="0.25">
      <c r="B8196" s="18" t="s">
        <v>3839</v>
      </c>
      <c r="C8196" s="18" t="s">
        <v>8</v>
      </c>
      <c r="D8196" s="18" t="s">
        <v>920</v>
      </c>
      <c r="E8196" s="18" t="s">
        <v>870</v>
      </c>
      <c r="F8196" s="18" t="s">
        <v>3881</v>
      </c>
      <c r="G8196" s="18">
        <v>1356</v>
      </c>
      <c r="H8196" s="18">
        <v>4</v>
      </c>
      <c r="I8196" s="18">
        <v>6</v>
      </c>
      <c r="Q8196"/>
    </row>
    <row r="8197" spans="2:17" x14ac:dyDescent="0.25">
      <c r="B8197" s="18" t="s">
        <v>3839</v>
      </c>
      <c r="C8197" s="18" t="s">
        <v>8</v>
      </c>
      <c r="D8197" s="18" t="s">
        <v>920</v>
      </c>
      <c r="E8197" s="18" t="s">
        <v>870</v>
      </c>
      <c r="F8197" s="18" t="s">
        <v>3882</v>
      </c>
      <c r="G8197" s="18">
        <v>1416</v>
      </c>
      <c r="H8197" s="18">
        <v>5</v>
      </c>
      <c r="I8197" s="18">
        <v>6</v>
      </c>
      <c r="Q8197"/>
    </row>
    <row r="8198" spans="2:17" x14ac:dyDescent="0.25">
      <c r="B8198" s="18" t="s">
        <v>3839</v>
      </c>
      <c r="C8198" s="18" t="s">
        <v>8</v>
      </c>
      <c r="D8198" s="18" t="s">
        <v>920</v>
      </c>
      <c r="E8198" s="18" t="s">
        <v>870</v>
      </c>
      <c r="F8198" s="18" t="s">
        <v>3883</v>
      </c>
      <c r="G8198" s="18">
        <v>1428</v>
      </c>
      <c r="H8198" s="18">
        <v>5</v>
      </c>
      <c r="I8198" s="18">
        <v>7</v>
      </c>
      <c r="Q8198"/>
    </row>
    <row r="8199" spans="2:17" x14ac:dyDescent="0.25">
      <c r="B8199" s="18" t="s">
        <v>3839</v>
      </c>
      <c r="C8199" s="18" t="s">
        <v>8</v>
      </c>
      <c r="D8199" s="18" t="s">
        <v>920</v>
      </c>
      <c r="E8199" s="18" t="s">
        <v>870</v>
      </c>
      <c r="F8199" s="18" t="s">
        <v>3884</v>
      </c>
      <c r="G8199" s="18">
        <v>1500</v>
      </c>
      <c r="H8199" s="18">
        <v>4</v>
      </c>
      <c r="I8199" s="18">
        <v>7</v>
      </c>
      <c r="Q8199"/>
    </row>
    <row r="8200" spans="2:17" x14ac:dyDescent="0.25">
      <c r="B8200" s="18" t="s">
        <v>3839</v>
      </c>
      <c r="C8200" s="18" t="s">
        <v>8</v>
      </c>
      <c r="D8200" s="18" t="s">
        <v>920</v>
      </c>
      <c r="E8200" s="18" t="s">
        <v>870</v>
      </c>
      <c r="F8200" s="18" t="s">
        <v>3885</v>
      </c>
      <c r="G8200" s="18">
        <v>1500</v>
      </c>
      <c r="H8200" s="18">
        <v>4</v>
      </c>
      <c r="I8200" s="18">
        <v>6</v>
      </c>
      <c r="Q8200"/>
    </row>
    <row r="8201" spans="2:17" x14ac:dyDescent="0.25">
      <c r="B8201" s="18" t="s">
        <v>3839</v>
      </c>
      <c r="C8201" s="18" t="s">
        <v>8</v>
      </c>
      <c r="D8201" s="18" t="s">
        <v>920</v>
      </c>
      <c r="E8201" s="18" t="s">
        <v>870</v>
      </c>
      <c r="F8201" s="18" t="s">
        <v>3886</v>
      </c>
      <c r="G8201" s="18">
        <v>1452</v>
      </c>
      <c r="H8201" s="18">
        <v>5</v>
      </c>
      <c r="I8201" s="18">
        <v>7</v>
      </c>
      <c r="Q8201"/>
    </row>
    <row r="8202" spans="2:17" x14ac:dyDescent="0.25">
      <c r="B8202" s="18" t="s">
        <v>3839</v>
      </c>
      <c r="C8202" s="18" t="s">
        <v>8</v>
      </c>
      <c r="D8202" s="18" t="s">
        <v>920</v>
      </c>
      <c r="E8202" s="18" t="s">
        <v>870</v>
      </c>
      <c r="F8202" s="18" t="s">
        <v>3887</v>
      </c>
      <c r="G8202" s="18">
        <v>1452</v>
      </c>
      <c r="H8202" s="18">
        <v>4</v>
      </c>
      <c r="I8202" s="18">
        <v>6</v>
      </c>
      <c r="Q8202"/>
    </row>
    <row r="8203" spans="2:17" x14ac:dyDescent="0.25">
      <c r="B8203" s="18" t="s">
        <v>3839</v>
      </c>
      <c r="C8203" s="18" t="s">
        <v>8</v>
      </c>
      <c r="D8203" s="18" t="s">
        <v>920</v>
      </c>
      <c r="E8203" s="18" t="s">
        <v>870</v>
      </c>
      <c r="F8203" s="18" t="s">
        <v>968</v>
      </c>
      <c r="G8203" s="18">
        <v>1332</v>
      </c>
      <c r="H8203" s="18">
        <v>4</v>
      </c>
      <c r="I8203" s="18">
        <v>7</v>
      </c>
      <c r="Q8203"/>
    </row>
    <row r="8204" spans="2:17" x14ac:dyDescent="0.25">
      <c r="B8204" s="18" t="s">
        <v>3839</v>
      </c>
      <c r="C8204" s="18" t="s">
        <v>8</v>
      </c>
      <c r="D8204" s="18" t="s">
        <v>920</v>
      </c>
      <c r="E8204" s="18" t="s">
        <v>870</v>
      </c>
      <c r="F8204" s="18" t="s">
        <v>969</v>
      </c>
      <c r="G8204" s="18">
        <v>1356</v>
      </c>
      <c r="H8204" s="18">
        <v>4</v>
      </c>
      <c r="I8204" s="18">
        <v>6</v>
      </c>
      <c r="Q8204"/>
    </row>
    <row r="8205" spans="2:17" x14ac:dyDescent="0.25">
      <c r="B8205" s="18" t="s">
        <v>3839</v>
      </c>
      <c r="C8205" s="18" t="s">
        <v>8</v>
      </c>
      <c r="D8205" s="18" t="s">
        <v>920</v>
      </c>
      <c r="E8205" s="18" t="s">
        <v>870</v>
      </c>
      <c r="F8205" s="18" t="s">
        <v>970</v>
      </c>
      <c r="G8205" s="18">
        <v>1392</v>
      </c>
      <c r="H8205" s="18">
        <v>5</v>
      </c>
      <c r="I8205" s="18">
        <v>6</v>
      </c>
      <c r="Q8205"/>
    </row>
    <row r="8206" spans="2:17" x14ac:dyDescent="0.25">
      <c r="B8206" s="18" t="s">
        <v>3839</v>
      </c>
      <c r="C8206" s="18" t="s">
        <v>8</v>
      </c>
      <c r="D8206" s="18" t="s">
        <v>920</v>
      </c>
      <c r="E8206" s="18" t="s">
        <v>870</v>
      </c>
      <c r="F8206" s="18" t="s">
        <v>971</v>
      </c>
      <c r="G8206" s="18">
        <v>1500</v>
      </c>
      <c r="H8206" s="18">
        <v>4</v>
      </c>
      <c r="I8206" s="18">
        <v>7</v>
      </c>
      <c r="Q8206"/>
    </row>
    <row r="8207" spans="2:17" x14ac:dyDescent="0.25">
      <c r="B8207" s="18" t="s">
        <v>3839</v>
      </c>
      <c r="C8207" s="18" t="s">
        <v>8</v>
      </c>
      <c r="D8207" s="18" t="s">
        <v>920</v>
      </c>
      <c r="E8207" s="18" t="s">
        <v>870</v>
      </c>
      <c r="F8207" s="18" t="s">
        <v>972</v>
      </c>
      <c r="G8207" s="18">
        <v>1320</v>
      </c>
      <c r="H8207" s="18">
        <v>5</v>
      </c>
      <c r="I8207" s="18">
        <v>7</v>
      </c>
      <c r="Q8207"/>
    </row>
    <row r="8208" spans="2:17" x14ac:dyDescent="0.25">
      <c r="B8208" s="18" t="s">
        <v>3839</v>
      </c>
      <c r="C8208" s="18" t="s">
        <v>8</v>
      </c>
      <c r="D8208" s="18" t="s">
        <v>920</v>
      </c>
      <c r="E8208" s="18" t="s">
        <v>870</v>
      </c>
      <c r="F8208" s="18" t="s">
        <v>973</v>
      </c>
      <c r="G8208" s="18">
        <v>1404</v>
      </c>
      <c r="H8208" s="18">
        <v>4</v>
      </c>
      <c r="I8208" s="18">
        <v>7</v>
      </c>
      <c r="Q8208"/>
    </row>
    <row r="8209" spans="2:17" x14ac:dyDescent="0.25">
      <c r="B8209" s="18" t="s">
        <v>3839</v>
      </c>
      <c r="C8209" s="18" t="s">
        <v>8</v>
      </c>
      <c r="D8209" s="18" t="s">
        <v>920</v>
      </c>
      <c r="E8209" s="18" t="s">
        <v>870</v>
      </c>
      <c r="F8209" s="18" t="s">
        <v>974</v>
      </c>
      <c r="G8209" s="18">
        <v>1548</v>
      </c>
      <c r="H8209" s="18">
        <v>4</v>
      </c>
      <c r="I8209" s="18">
        <v>6</v>
      </c>
      <c r="Q8209"/>
    </row>
    <row r="8210" spans="2:17" x14ac:dyDescent="0.25">
      <c r="B8210" s="18" t="s">
        <v>3839</v>
      </c>
      <c r="C8210" s="18" t="s">
        <v>8</v>
      </c>
      <c r="D8210" s="18" t="s">
        <v>920</v>
      </c>
      <c r="E8210" s="18" t="s">
        <v>870</v>
      </c>
      <c r="F8210" s="18" t="s">
        <v>975</v>
      </c>
      <c r="G8210" s="18">
        <v>1452</v>
      </c>
      <c r="H8210" s="18">
        <v>5</v>
      </c>
      <c r="I8210" s="18">
        <v>6</v>
      </c>
      <c r="Q8210"/>
    </row>
    <row r="8211" spans="2:17" x14ac:dyDescent="0.25">
      <c r="B8211" s="18" t="s">
        <v>3839</v>
      </c>
      <c r="C8211" s="18" t="s">
        <v>8</v>
      </c>
      <c r="D8211" s="18" t="s">
        <v>920</v>
      </c>
      <c r="E8211" s="18" t="s">
        <v>870</v>
      </c>
      <c r="F8211" s="18" t="s">
        <v>976</v>
      </c>
      <c r="G8211" s="18">
        <v>1332</v>
      </c>
      <c r="H8211" s="18">
        <v>5</v>
      </c>
      <c r="I8211" s="18">
        <v>6</v>
      </c>
      <c r="Q8211"/>
    </row>
    <row r="8212" spans="2:17" x14ac:dyDescent="0.25">
      <c r="B8212" s="18" t="s">
        <v>3839</v>
      </c>
      <c r="C8212" s="18" t="s">
        <v>8</v>
      </c>
      <c r="D8212" s="18" t="s">
        <v>920</v>
      </c>
      <c r="E8212" s="18" t="s">
        <v>870</v>
      </c>
      <c r="F8212" s="18" t="s">
        <v>977</v>
      </c>
      <c r="G8212" s="18">
        <v>1476</v>
      </c>
      <c r="H8212" s="18">
        <v>4</v>
      </c>
      <c r="I8212" s="18">
        <v>7</v>
      </c>
      <c r="Q8212"/>
    </row>
    <row r="8213" spans="2:17" x14ac:dyDescent="0.25">
      <c r="B8213" s="18" t="s">
        <v>3839</v>
      </c>
      <c r="C8213" s="18" t="s">
        <v>8</v>
      </c>
      <c r="D8213" s="18" t="s">
        <v>920</v>
      </c>
      <c r="E8213" s="18" t="s">
        <v>870</v>
      </c>
      <c r="F8213" s="18" t="s">
        <v>978</v>
      </c>
      <c r="G8213" s="18">
        <v>1332</v>
      </c>
      <c r="H8213" s="18">
        <v>5</v>
      </c>
      <c r="I8213" s="18">
        <v>6</v>
      </c>
      <c r="Q8213"/>
    </row>
    <row r="8214" spans="2:17" x14ac:dyDescent="0.25">
      <c r="B8214" s="18" t="s">
        <v>3839</v>
      </c>
      <c r="C8214" s="18" t="s">
        <v>8</v>
      </c>
      <c r="D8214" s="18" t="s">
        <v>920</v>
      </c>
      <c r="E8214" s="18" t="s">
        <v>870</v>
      </c>
      <c r="F8214" s="18" t="s">
        <v>979</v>
      </c>
      <c r="G8214" s="18">
        <v>1416</v>
      </c>
      <c r="H8214" s="18">
        <v>4</v>
      </c>
      <c r="I8214" s="18">
        <v>7</v>
      </c>
      <c r="Q8214"/>
    </row>
    <row r="8215" spans="2:17" x14ac:dyDescent="0.25">
      <c r="B8215" s="18" t="s">
        <v>3839</v>
      </c>
      <c r="C8215" s="18" t="s">
        <v>8</v>
      </c>
      <c r="D8215" s="18" t="s">
        <v>920</v>
      </c>
      <c r="E8215" s="18" t="s">
        <v>870</v>
      </c>
      <c r="F8215" s="18" t="s">
        <v>980</v>
      </c>
      <c r="G8215" s="18">
        <v>1524</v>
      </c>
      <c r="H8215" s="18">
        <v>4</v>
      </c>
      <c r="I8215" s="18">
        <v>6</v>
      </c>
      <c r="Q8215"/>
    </row>
    <row r="8216" spans="2:17" x14ac:dyDescent="0.25">
      <c r="B8216" s="18" t="s">
        <v>3839</v>
      </c>
      <c r="C8216" s="18" t="s">
        <v>8</v>
      </c>
      <c r="D8216" s="18" t="s">
        <v>920</v>
      </c>
      <c r="E8216" s="18" t="s">
        <v>870</v>
      </c>
      <c r="F8216" s="18" t="s">
        <v>981</v>
      </c>
      <c r="G8216" s="18">
        <v>1404</v>
      </c>
      <c r="H8216" s="18">
        <v>5</v>
      </c>
      <c r="I8216" s="18">
        <v>6</v>
      </c>
      <c r="Q8216"/>
    </row>
    <row r="8217" spans="2:17" x14ac:dyDescent="0.25">
      <c r="B8217" s="18" t="s">
        <v>3839</v>
      </c>
      <c r="C8217" s="18" t="s">
        <v>8</v>
      </c>
      <c r="D8217" s="18" t="s">
        <v>920</v>
      </c>
      <c r="E8217" s="18" t="s">
        <v>870</v>
      </c>
      <c r="F8217" s="18" t="s">
        <v>982</v>
      </c>
      <c r="G8217" s="18">
        <v>1512</v>
      </c>
      <c r="H8217" s="18">
        <v>4</v>
      </c>
      <c r="I8217" s="18">
        <v>6</v>
      </c>
      <c r="Q8217"/>
    </row>
    <row r="8218" spans="2:17" x14ac:dyDescent="0.25">
      <c r="B8218" s="18" t="s">
        <v>3839</v>
      </c>
      <c r="C8218" s="18" t="s">
        <v>8</v>
      </c>
      <c r="D8218" s="18" t="s">
        <v>920</v>
      </c>
      <c r="E8218" s="18" t="s">
        <v>870</v>
      </c>
      <c r="F8218" s="18" t="s">
        <v>983</v>
      </c>
      <c r="G8218" s="18">
        <v>1332</v>
      </c>
      <c r="H8218" s="18">
        <v>4</v>
      </c>
      <c r="I8218" s="18">
        <v>7</v>
      </c>
      <c r="Q8218"/>
    </row>
    <row r="8219" spans="2:17" x14ac:dyDescent="0.25">
      <c r="B8219" s="18" t="s">
        <v>3839</v>
      </c>
      <c r="C8219" s="18" t="s">
        <v>8</v>
      </c>
      <c r="D8219" s="18" t="s">
        <v>920</v>
      </c>
      <c r="E8219" s="18" t="s">
        <v>870</v>
      </c>
      <c r="F8219" s="18" t="s">
        <v>984</v>
      </c>
      <c r="G8219" s="18">
        <v>1476</v>
      </c>
      <c r="H8219" s="18">
        <v>4</v>
      </c>
      <c r="I8219" s="18">
        <v>6</v>
      </c>
      <c r="Q8219"/>
    </row>
    <row r="8220" spans="2:17" x14ac:dyDescent="0.25">
      <c r="B8220" s="18" t="s">
        <v>3839</v>
      </c>
      <c r="C8220" s="18" t="s">
        <v>8</v>
      </c>
      <c r="D8220" s="18" t="s">
        <v>920</v>
      </c>
      <c r="E8220" s="18" t="s">
        <v>870</v>
      </c>
      <c r="F8220" s="18" t="s">
        <v>985</v>
      </c>
      <c r="G8220" s="18">
        <v>1320</v>
      </c>
      <c r="H8220" s="18">
        <v>5</v>
      </c>
      <c r="I8220" s="18">
        <v>6</v>
      </c>
      <c r="Q8220"/>
    </row>
    <row r="8221" spans="2:17" x14ac:dyDescent="0.25">
      <c r="B8221" s="18" t="s">
        <v>3839</v>
      </c>
      <c r="C8221" s="18" t="s">
        <v>8</v>
      </c>
      <c r="D8221" s="18" t="s">
        <v>920</v>
      </c>
      <c r="E8221" s="18" t="s">
        <v>870</v>
      </c>
      <c r="F8221" s="18" t="s">
        <v>986</v>
      </c>
      <c r="G8221" s="18">
        <v>1380</v>
      </c>
      <c r="H8221" s="18">
        <v>5</v>
      </c>
      <c r="I8221" s="18">
        <v>7</v>
      </c>
      <c r="Q8221"/>
    </row>
    <row r="8222" spans="2:17" x14ac:dyDescent="0.25">
      <c r="B8222" s="18" t="s">
        <v>3839</v>
      </c>
      <c r="C8222" s="18" t="s">
        <v>8</v>
      </c>
      <c r="D8222" s="18" t="s">
        <v>920</v>
      </c>
      <c r="E8222" s="18" t="s">
        <v>870</v>
      </c>
      <c r="F8222" s="18" t="s">
        <v>987</v>
      </c>
      <c r="G8222" s="18">
        <v>1548</v>
      </c>
      <c r="H8222" s="18">
        <v>4</v>
      </c>
      <c r="I8222" s="18">
        <v>6</v>
      </c>
      <c r="Q8222"/>
    </row>
    <row r="8223" spans="2:17" x14ac:dyDescent="0.25">
      <c r="B8223" s="18" t="s">
        <v>3839</v>
      </c>
      <c r="C8223" s="18" t="s">
        <v>8</v>
      </c>
      <c r="D8223" s="18" t="s">
        <v>920</v>
      </c>
      <c r="E8223" s="18" t="s">
        <v>870</v>
      </c>
      <c r="F8223" s="18" t="s">
        <v>988</v>
      </c>
      <c r="G8223" s="18">
        <v>1560</v>
      </c>
      <c r="H8223" s="18">
        <v>5</v>
      </c>
      <c r="I8223" s="18">
        <v>6</v>
      </c>
      <c r="Q8223"/>
    </row>
    <row r="8224" spans="2:17" x14ac:dyDescent="0.25">
      <c r="B8224" s="18" t="s">
        <v>3839</v>
      </c>
      <c r="C8224" s="18" t="s">
        <v>8</v>
      </c>
      <c r="D8224" s="18" t="s">
        <v>920</v>
      </c>
      <c r="E8224" s="18" t="s">
        <v>870</v>
      </c>
      <c r="F8224" s="18" t="s">
        <v>989</v>
      </c>
      <c r="G8224" s="18">
        <v>1500</v>
      </c>
      <c r="H8224" s="18">
        <v>5</v>
      </c>
      <c r="I8224" s="18">
        <v>6</v>
      </c>
      <c r="Q8224"/>
    </row>
    <row r="8225" spans="2:17" x14ac:dyDescent="0.25">
      <c r="B8225" s="18" t="s">
        <v>3839</v>
      </c>
      <c r="C8225" s="18" t="s">
        <v>8</v>
      </c>
      <c r="D8225" s="18" t="s">
        <v>920</v>
      </c>
      <c r="E8225" s="18" t="s">
        <v>870</v>
      </c>
      <c r="F8225" s="18" t="s">
        <v>990</v>
      </c>
      <c r="G8225" s="18">
        <v>1476</v>
      </c>
      <c r="H8225" s="18">
        <v>5</v>
      </c>
      <c r="I8225" s="18">
        <v>6</v>
      </c>
      <c r="Q8225"/>
    </row>
    <row r="8226" spans="2:17" x14ac:dyDescent="0.25">
      <c r="B8226" s="18" t="s">
        <v>3839</v>
      </c>
      <c r="C8226" s="18" t="s">
        <v>8</v>
      </c>
      <c r="D8226" s="18" t="s">
        <v>920</v>
      </c>
      <c r="E8226" s="18" t="s">
        <v>870</v>
      </c>
      <c r="F8226" s="18" t="s">
        <v>991</v>
      </c>
      <c r="G8226" s="18">
        <v>1392</v>
      </c>
      <c r="H8226" s="18">
        <v>4</v>
      </c>
      <c r="I8226" s="18">
        <v>7</v>
      </c>
      <c r="Q8226"/>
    </row>
    <row r="8227" spans="2:17" x14ac:dyDescent="0.25">
      <c r="B8227" s="18" t="s">
        <v>3839</v>
      </c>
      <c r="C8227" s="18" t="s">
        <v>8</v>
      </c>
      <c r="D8227" s="18" t="s">
        <v>920</v>
      </c>
      <c r="E8227" s="18" t="s">
        <v>870</v>
      </c>
      <c r="F8227" s="18" t="s">
        <v>992</v>
      </c>
      <c r="G8227" s="18">
        <v>1464</v>
      </c>
      <c r="H8227" s="18">
        <v>5</v>
      </c>
      <c r="I8227" s="18">
        <v>6</v>
      </c>
      <c r="Q8227"/>
    </row>
    <row r="8228" spans="2:17" x14ac:dyDescent="0.25">
      <c r="B8228" s="18" t="s">
        <v>3839</v>
      </c>
      <c r="C8228" s="18" t="s">
        <v>8</v>
      </c>
      <c r="D8228" s="18" t="s">
        <v>920</v>
      </c>
      <c r="E8228" s="18" t="s">
        <v>870</v>
      </c>
      <c r="F8228" s="18" t="s">
        <v>993</v>
      </c>
      <c r="G8228" s="18">
        <v>1404</v>
      </c>
      <c r="H8228" s="18">
        <v>5</v>
      </c>
      <c r="I8228" s="18">
        <v>6</v>
      </c>
      <c r="Q8228"/>
    </row>
    <row r="8229" spans="2:17" x14ac:dyDescent="0.25">
      <c r="B8229" s="18" t="s">
        <v>3839</v>
      </c>
      <c r="C8229" s="18" t="s">
        <v>8</v>
      </c>
      <c r="D8229" s="18" t="s">
        <v>920</v>
      </c>
      <c r="E8229" s="18" t="s">
        <v>870</v>
      </c>
      <c r="F8229" s="18" t="s">
        <v>994</v>
      </c>
      <c r="G8229" s="18">
        <v>1548</v>
      </c>
      <c r="H8229" s="18">
        <v>4</v>
      </c>
      <c r="I8229" s="18">
        <v>6</v>
      </c>
      <c r="Q8229"/>
    </row>
    <row r="8230" spans="2:17" x14ac:dyDescent="0.25">
      <c r="B8230" s="18" t="s">
        <v>3839</v>
      </c>
      <c r="C8230" s="18" t="s">
        <v>8</v>
      </c>
      <c r="D8230" s="18" t="s">
        <v>920</v>
      </c>
      <c r="E8230" s="18" t="s">
        <v>870</v>
      </c>
      <c r="F8230" s="18" t="s">
        <v>995</v>
      </c>
      <c r="G8230" s="18">
        <v>1356</v>
      </c>
      <c r="H8230" s="18">
        <v>5</v>
      </c>
      <c r="I8230" s="18">
        <v>6</v>
      </c>
      <c r="Q8230"/>
    </row>
    <row r="8231" spans="2:17" x14ac:dyDescent="0.25">
      <c r="B8231" s="18" t="s">
        <v>3839</v>
      </c>
      <c r="C8231" s="18" t="s">
        <v>8</v>
      </c>
      <c r="D8231" s="18" t="s">
        <v>920</v>
      </c>
      <c r="E8231" s="18" t="s">
        <v>870</v>
      </c>
      <c r="F8231" s="18" t="s">
        <v>996</v>
      </c>
      <c r="G8231" s="18">
        <v>1548</v>
      </c>
      <c r="H8231" s="18">
        <v>4</v>
      </c>
      <c r="I8231" s="18">
        <v>6</v>
      </c>
      <c r="Q8231"/>
    </row>
    <row r="8232" spans="2:17" x14ac:dyDescent="0.25">
      <c r="B8232" s="18" t="s">
        <v>3839</v>
      </c>
      <c r="C8232" s="18" t="s">
        <v>8</v>
      </c>
      <c r="D8232" s="18" t="s">
        <v>920</v>
      </c>
      <c r="E8232" s="18" t="s">
        <v>870</v>
      </c>
      <c r="F8232" s="18" t="s">
        <v>997</v>
      </c>
      <c r="G8232" s="18">
        <v>1404</v>
      </c>
      <c r="H8232" s="18">
        <v>5</v>
      </c>
      <c r="I8232" s="18">
        <v>6</v>
      </c>
      <c r="Q8232"/>
    </row>
    <row r="8233" spans="2:17" x14ac:dyDescent="0.25">
      <c r="B8233" s="18" t="s">
        <v>3839</v>
      </c>
      <c r="C8233" s="18" t="s">
        <v>8</v>
      </c>
      <c r="D8233" s="18" t="s">
        <v>920</v>
      </c>
      <c r="E8233" s="18" t="s">
        <v>870</v>
      </c>
      <c r="F8233" s="18" t="s">
        <v>998</v>
      </c>
      <c r="G8233" s="18">
        <v>1548</v>
      </c>
      <c r="H8233" s="18">
        <v>5</v>
      </c>
      <c r="I8233" s="18">
        <v>6</v>
      </c>
      <c r="Q8233"/>
    </row>
    <row r="8234" spans="2:17" x14ac:dyDescent="0.25">
      <c r="B8234" s="18" t="s">
        <v>3839</v>
      </c>
      <c r="C8234" s="18" t="s">
        <v>8</v>
      </c>
      <c r="D8234" s="18" t="s">
        <v>920</v>
      </c>
      <c r="E8234" s="18" t="s">
        <v>870</v>
      </c>
      <c r="F8234" s="18" t="s">
        <v>999</v>
      </c>
      <c r="G8234" s="18">
        <v>1428</v>
      </c>
      <c r="H8234" s="18">
        <v>4</v>
      </c>
      <c r="I8234" s="18">
        <v>7</v>
      </c>
      <c r="Q8234"/>
    </row>
    <row r="8235" spans="2:17" x14ac:dyDescent="0.25">
      <c r="B8235" s="18" t="s">
        <v>3839</v>
      </c>
      <c r="C8235" s="18" t="s">
        <v>8</v>
      </c>
      <c r="D8235" s="18" t="s">
        <v>920</v>
      </c>
      <c r="E8235" s="18" t="s">
        <v>870</v>
      </c>
      <c r="F8235" s="18" t="s">
        <v>1000</v>
      </c>
      <c r="G8235" s="18">
        <v>1500</v>
      </c>
      <c r="H8235" s="18">
        <v>4</v>
      </c>
      <c r="I8235" s="18">
        <v>6</v>
      </c>
      <c r="Q8235"/>
    </row>
    <row r="8236" spans="2:17" x14ac:dyDescent="0.25">
      <c r="B8236" s="18" t="s">
        <v>3839</v>
      </c>
      <c r="C8236" s="18" t="s">
        <v>8</v>
      </c>
      <c r="D8236" s="18" t="s">
        <v>920</v>
      </c>
      <c r="E8236" s="18" t="s">
        <v>870</v>
      </c>
      <c r="F8236" s="18" t="s">
        <v>1001</v>
      </c>
      <c r="G8236" s="18">
        <v>1536</v>
      </c>
      <c r="H8236" s="18">
        <v>4</v>
      </c>
      <c r="I8236" s="18">
        <v>6</v>
      </c>
      <c r="Q8236"/>
    </row>
    <row r="8237" spans="2:17" x14ac:dyDescent="0.25">
      <c r="B8237" s="18" t="s">
        <v>3839</v>
      </c>
      <c r="C8237" s="18" t="s">
        <v>8</v>
      </c>
      <c r="D8237" s="18" t="s">
        <v>920</v>
      </c>
      <c r="E8237" s="18" t="s">
        <v>870</v>
      </c>
      <c r="F8237" s="18" t="s">
        <v>1002</v>
      </c>
      <c r="G8237" s="18">
        <v>1464</v>
      </c>
      <c r="H8237" s="18">
        <v>4</v>
      </c>
      <c r="I8237" s="18">
        <v>7</v>
      </c>
      <c r="Q8237"/>
    </row>
    <row r="8238" spans="2:17" x14ac:dyDescent="0.25">
      <c r="B8238" s="18" t="s">
        <v>3839</v>
      </c>
      <c r="C8238" s="18" t="s">
        <v>8</v>
      </c>
      <c r="D8238" s="18" t="s">
        <v>920</v>
      </c>
      <c r="E8238" s="18" t="s">
        <v>870</v>
      </c>
      <c r="F8238" s="18" t="s">
        <v>1003</v>
      </c>
      <c r="G8238" s="18">
        <v>1464</v>
      </c>
      <c r="H8238" s="18">
        <v>4</v>
      </c>
      <c r="I8238" s="18">
        <v>6</v>
      </c>
      <c r="Q8238"/>
    </row>
    <row r="8239" spans="2:17" x14ac:dyDescent="0.25">
      <c r="B8239" s="18" t="s">
        <v>3839</v>
      </c>
      <c r="C8239" s="18" t="s">
        <v>8</v>
      </c>
      <c r="D8239" s="18" t="s">
        <v>920</v>
      </c>
      <c r="E8239" s="18" t="s">
        <v>870</v>
      </c>
      <c r="F8239" s="18" t="s">
        <v>1004</v>
      </c>
      <c r="G8239" s="18">
        <v>1380</v>
      </c>
      <c r="H8239" s="18">
        <v>5</v>
      </c>
      <c r="I8239" s="18">
        <v>6</v>
      </c>
      <c r="Q8239"/>
    </row>
    <row r="8240" spans="2:17" x14ac:dyDescent="0.25">
      <c r="B8240" s="18" t="s">
        <v>3839</v>
      </c>
      <c r="C8240" s="18" t="s">
        <v>8</v>
      </c>
      <c r="D8240" s="18" t="s">
        <v>920</v>
      </c>
      <c r="E8240" s="18" t="s">
        <v>870</v>
      </c>
      <c r="F8240" s="18" t="s">
        <v>1005</v>
      </c>
      <c r="G8240" s="18">
        <v>1320</v>
      </c>
      <c r="H8240" s="18">
        <v>5</v>
      </c>
      <c r="I8240" s="18">
        <v>7</v>
      </c>
      <c r="Q8240"/>
    </row>
    <row r="8241" spans="2:17" x14ac:dyDescent="0.25">
      <c r="B8241" s="18" t="s">
        <v>3839</v>
      </c>
      <c r="C8241" s="18" t="s">
        <v>8</v>
      </c>
      <c r="D8241" s="18" t="s">
        <v>920</v>
      </c>
      <c r="E8241" s="18" t="s">
        <v>870</v>
      </c>
      <c r="F8241" s="18" t="s">
        <v>1006</v>
      </c>
      <c r="G8241" s="18">
        <v>1416</v>
      </c>
      <c r="H8241" s="18">
        <v>4</v>
      </c>
      <c r="I8241" s="18">
        <v>7</v>
      </c>
      <c r="Q8241"/>
    </row>
    <row r="8242" spans="2:17" x14ac:dyDescent="0.25">
      <c r="B8242" s="18" t="s">
        <v>3839</v>
      </c>
      <c r="C8242" s="18" t="s">
        <v>8</v>
      </c>
      <c r="D8242" s="18" t="s">
        <v>920</v>
      </c>
      <c r="E8242" s="18" t="s">
        <v>870</v>
      </c>
      <c r="F8242" s="18" t="s">
        <v>1007</v>
      </c>
      <c r="G8242" s="18">
        <v>1464</v>
      </c>
      <c r="H8242" s="18">
        <v>4</v>
      </c>
      <c r="I8242" s="18">
        <v>6</v>
      </c>
      <c r="Q8242"/>
    </row>
    <row r="8243" spans="2:17" x14ac:dyDescent="0.25">
      <c r="B8243" s="18" t="s">
        <v>3839</v>
      </c>
      <c r="C8243" s="18" t="s">
        <v>8</v>
      </c>
      <c r="D8243" s="18" t="s">
        <v>920</v>
      </c>
      <c r="E8243" s="18" t="s">
        <v>870</v>
      </c>
      <c r="F8243" s="18" t="s">
        <v>1008</v>
      </c>
      <c r="G8243" s="18">
        <v>1344</v>
      </c>
      <c r="H8243" s="18">
        <v>4</v>
      </c>
      <c r="I8243" s="18">
        <v>7</v>
      </c>
      <c r="Q8243"/>
    </row>
    <row r="8244" spans="2:17" x14ac:dyDescent="0.25">
      <c r="B8244" s="18" t="s">
        <v>3839</v>
      </c>
      <c r="C8244" s="18" t="s">
        <v>8</v>
      </c>
      <c r="D8244" s="18" t="s">
        <v>920</v>
      </c>
      <c r="E8244" s="18" t="s">
        <v>870</v>
      </c>
      <c r="F8244" s="18" t="s">
        <v>1009</v>
      </c>
      <c r="G8244" s="18">
        <v>1560</v>
      </c>
      <c r="H8244" s="18">
        <v>4</v>
      </c>
      <c r="I8244" s="18">
        <v>7</v>
      </c>
      <c r="Q8244"/>
    </row>
    <row r="8245" spans="2:17" x14ac:dyDescent="0.25">
      <c r="B8245" s="18" t="s">
        <v>3839</v>
      </c>
      <c r="C8245" s="18" t="s">
        <v>8</v>
      </c>
      <c r="D8245" s="18" t="s">
        <v>920</v>
      </c>
      <c r="E8245" s="18" t="s">
        <v>870</v>
      </c>
      <c r="F8245" s="18" t="s">
        <v>1010</v>
      </c>
      <c r="G8245" s="18">
        <v>1524</v>
      </c>
      <c r="H8245" s="18">
        <v>4</v>
      </c>
      <c r="I8245" s="18">
        <v>6</v>
      </c>
      <c r="Q8245"/>
    </row>
    <row r="8246" spans="2:17" x14ac:dyDescent="0.25">
      <c r="B8246" s="18" t="s">
        <v>3839</v>
      </c>
      <c r="C8246" s="18" t="s">
        <v>8</v>
      </c>
      <c r="D8246" s="18" t="s">
        <v>920</v>
      </c>
      <c r="E8246" s="18" t="s">
        <v>870</v>
      </c>
      <c r="F8246" s="18" t="s">
        <v>1011</v>
      </c>
      <c r="G8246" s="18">
        <v>1560</v>
      </c>
      <c r="H8246" s="18">
        <v>4</v>
      </c>
      <c r="I8246" s="18">
        <v>7</v>
      </c>
      <c r="Q8246"/>
    </row>
    <row r="8247" spans="2:17" x14ac:dyDescent="0.25">
      <c r="B8247" s="18" t="s">
        <v>3839</v>
      </c>
      <c r="C8247" s="18" t="s">
        <v>8</v>
      </c>
      <c r="D8247" s="18" t="s">
        <v>920</v>
      </c>
      <c r="E8247" s="18" t="s">
        <v>870</v>
      </c>
      <c r="F8247" s="18" t="s">
        <v>1012</v>
      </c>
      <c r="G8247" s="18">
        <v>1560</v>
      </c>
      <c r="H8247" s="18">
        <v>4</v>
      </c>
      <c r="I8247" s="18">
        <v>6</v>
      </c>
      <c r="Q8247"/>
    </row>
    <row r="8248" spans="2:17" x14ac:dyDescent="0.25">
      <c r="B8248" s="18" t="s">
        <v>3839</v>
      </c>
      <c r="C8248" s="18" t="s">
        <v>8</v>
      </c>
      <c r="D8248" s="18" t="s">
        <v>920</v>
      </c>
      <c r="E8248" s="18" t="s">
        <v>870</v>
      </c>
      <c r="F8248" s="18" t="s">
        <v>1013</v>
      </c>
      <c r="G8248" s="18">
        <v>1536</v>
      </c>
      <c r="H8248" s="18">
        <v>4</v>
      </c>
      <c r="I8248" s="18">
        <v>6</v>
      </c>
      <c r="Q8248"/>
    </row>
    <row r="8249" spans="2:17" x14ac:dyDescent="0.25">
      <c r="B8249" s="18" t="s">
        <v>3839</v>
      </c>
      <c r="C8249" s="18" t="s">
        <v>8</v>
      </c>
      <c r="D8249" s="18" t="s">
        <v>920</v>
      </c>
      <c r="E8249" s="18" t="s">
        <v>870</v>
      </c>
      <c r="F8249" s="18" t="s">
        <v>1014</v>
      </c>
      <c r="G8249" s="18">
        <v>1464</v>
      </c>
      <c r="H8249" s="18">
        <v>4</v>
      </c>
      <c r="I8249" s="18">
        <v>6</v>
      </c>
      <c r="Q8249"/>
    </row>
    <row r="8250" spans="2:17" x14ac:dyDescent="0.25">
      <c r="B8250" s="18" t="s">
        <v>3839</v>
      </c>
      <c r="C8250" s="18" t="s">
        <v>8</v>
      </c>
      <c r="D8250" s="18" t="s">
        <v>920</v>
      </c>
      <c r="E8250" s="18" t="s">
        <v>870</v>
      </c>
      <c r="F8250" s="18" t="s">
        <v>1015</v>
      </c>
      <c r="G8250" s="18">
        <v>1356</v>
      </c>
      <c r="H8250" s="18">
        <v>5</v>
      </c>
      <c r="I8250" s="18">
        <v>7</v>
      </c>
      <c r="Q8250"/>
    </row>
    <row r="8251" spans="2:17" x14ac:dyDescent="0.25">
      <c r="B8251" s="18" t="s">
        <v>3839</v>
      </c>
      <c r="C8251" s="18" t="s">
        <v>8</v>
      </c>
      <c r="D8251" s="18" t="s">
        <v>920</v>
      </c>
      <c r="E8251" s="18" t="s">
        <v>870</v>
      </c>
      <c r="F8251" s="18" t="s">
        <v>1016</v>
      </c>
      <c r="G8251" s="18">
        <v>1416</v>
      </c>
      <c r="H8251" s="18">
        <v>4</v>
      </c>
      <c r="I8251" s="18">
        <v>6</v>
      </c>
      <c r="Q8251"/>
    </row>
    <row r="8252" spans="2:17" x14ac:dyDescent="0.25">
      <c r="B8252" s="18" t="s">
        <v>3839</v>
      </c>
      <c r="C8252" s="18" t="s">
        <v>8</v>
      </c>
      <c r="D8252" s="18" t="s">
        <v>920</v>
      </c>
      <c r="E8252" s="18" t="s">
        <v>870</v>
      </c>
      <c r="F8252" s="18" t="s">
        <v>1017</v>
      </c>
      <c r="G8252" s="18">
        <v>1452</v>
      </c>
      <c r="H8252" s="18">
        <v>4</v>
      </c>
      <c r="I8252" s="18">
        <v>6</v>
      </c>
      <c r="Q8252"/>
    </row>
    <row r="8253" spans="2:17" x14ac:dyDescent="0.25">
      <c r="B8253" s="18" t="s">
        <v>3839</v>
      </c>
      <c r="C8253" s="18" t="s">
        <v>8</v>
      </c>
      <c r="D8253" s="18" t="s">
        <v>920</v>
      </c>
      <c r="E8253" s="18" t="s">
        <v>870</v>
      </c>
      <c r="F8253" s="18" t="s">
        <v>1018</v>
      </c>
      <c r="G8253" s="18">
        <v>1332</v>
      </c>
      <c r="H8253" s="18">
        <v>5</v>
      </c>
      <c r="I8253" s="18">
        <v>6</v>
      </c>
      <c r="Q8253"/>
    </row>
    <row r="8254" spans="2:17" x14ac:dyDescent="0.25">
      <c r="B8254" s="18" t="s">
        <v>3839</v>
      </c>
      <c r="C8254" s="18" t="s">
        <v>8</v>
      </c>
      <c r="D8254" s="18" t="s">
        <v>920</v>
      </c>
      <c r="E8254" s="18" t="s">
        <v>870</v>
      </c>
      <c r="F8254" s="18" t="s">
        <v>1019</v>
      </c>
      <c r="G8254" s="18">
        <v>1536</v>
      </c>
      <c r="H8254" s="18">
        <v>4</v>
      </c>
      <c r="I8254" s="18">
        <v>6</v>
      </c>
      <c r="Q8254"/>
    </row>
    <row r="8255" spans="2:17" x14ac:dyDescent="0.25">
      <c r="B8255" s="18" t="s">
        <v>3839</v>
      </c>
      <c r="C8255" s="18" t="s">
        <v>8</v>
      </c>
      <c r="D8255" s="18" t="s">
        <v>920</v>
      </c>
      <c r="E8255" s="18" t="s">
        <v>870</v>
      </c>
      <c r="F8255" s="18" t="s">
        <v>1020</v>
      </c>
      <c r="G8255" s="18">
        <v>1524</v>
      </c>
      <c r="H8255" s="18">
        <v>4</v>
      </c>
      <c r="I8255" s="18">
        <v>7</v>
      </c>
      <c r="Q8255"/>
    </row>
    <row r="8256" spans="2:17" x14ac:dyDescent="0.25">
      <c r="B8256" s="18" t="s">
        <v>3839</v>
      </c>
      <c r="C8256" s="18" t="s">
        <v>8</v>
      </c>
      <c r="D8256" s="18" t="s">
        <v>920</v>
      </c>
      <c r="E8256" s="18" t="s">
        <v>870</v>
      </c>
      <c r="F8256" s="18" t="s">
        <v>1021</v>
      </c>
      <c r="G8256" s="18">
        <v>1332</v>
      </c>
      <c r="H8256" s="18">
        <v>4</v>
      </c>
      <c r="I8256" s="18">
        <v>7</v>
      </c>
      <c r="Q8256"/>
    </row>
    <row r="8257" spans="2:17" x14ac:dyDescent="0.25">
      <c r="B8257" s="18" t="s">
        <v>3839</v>
      </c>
      <c r="C8257" s="18" t="s">
        <v>8</v>
      </c>
      <c r="D8257" s="18" t="s">
        <v>920</v>
      </c>
      <c r="E8257" s="18" t="s">
        <v>870</v>
      </c>
      <c r="F8257" s="18" t="s">
        <v>1022</v>
      </c>
      <c r="G8257" s="18">
        <v>1560</v>
      </c>
      <c r="H8257" s="18">
        <v>4</v>
      </c>
      <c r="I8257" s="18">
        <v>6</v>
      </c>
      <c r="Q8257"/>
    </row>
    <row r="8258" spans="2:17" x14ac:dyDescent="0.25">
      <c r="B8258" s="18" t="s">
        <v>3839</v>
      </c>
      <c r="C8258" s="18" t="s">
        <v>8</v>
      </c>
      <c r="D8258" s="18" t="s">
        <v>920</v>
      </c>
      <c r="E8258" s="18" t="s">
        <v>870</v>
      </c>
      <c r="F8258" s="18" t="s">
        <v>1023</v>
      </c>
      <c r="G8258" s="18">
        <v>1500</v>
      </c>
      <c r="H8258" s="18">
        <v>4</v>
      </c>
      <c r="I8258" s="18">
        <v>7</v>
      </c>
      <c r="Q8258"/>
    </row>
    <row r="8259" spans="2:17" x14ac:dyDescent="0.25">
      <c r="B8259" s="18" t="s">
        <v>3839</v>
      </c>
      <c r="C8259" s="18" t="s">
        <v>8</v>
      </c>
      <c r="D8259" s="18" t="s">
        <v>920</v>
      </c>
      <c r="E8259" s="18" t="s">
        <v>870</v>
      </c>
      <c r="F8259" s="18" t="s">
        <v>1024</v>
      </c>
      <c r="G8259" s="18">
        <v>1548</v>
      </c>
      <c r="H8259" s="18">
        <v>5</v>
      </c>
      <c r="I8259" s="18">
        <v>7</v>
      </c>
      <c r="Q8259"/>
    </row>
    <row r="8260" spans="2:17" x14ac:dyDescent="0.25">
      <c r="B8260" s="18" t="s">
        <v>3839</v>
      </c>
      <c r="C8260" s="18" t="s">
        <v>8</v>
      </c>
      <c r="D8260" s="18" t="s">
        <v>920</v>
      </c>
      <c r="E8260" s="18" t="s">
        <v>870</v>
      </c>
      <c r="F8260" s="18" t="s">
        <v>1025</v>
      </c>
      <c r="G8260" s="18">
        <v>1356</v>
      </c>
      <c r="H8260" s="18">
        <v>4</v>
      </c>
      <c r="I8260" s="18">
        <v>6</v>
      </c>
      <c r="Q8260"/>
    </row>
    <row r="8261" spans="2:17" x14ac:dyDescent="0.25">
      <c r="B8261" s="18" t="s">
        <v>3839</v>
      </c>
      <c r="C8261" s="18" t="s">
        <v>8</v>
      </c>
      <c r="D8261" s="18" t="s">
        <v>920</v>
      </c>
      <c r="E8261" s="18" t="s">
        <v>870</v>
      </c>
      <c r="F8261" s="18" t="s">
        <v>1026</v>
      </c>
      <c r="G8261" s="18">
        <v>1380</v>
      </c>
      <c r="H8261" s="18">
        <v>5</v>
      </c>
      <c r="I8261" s="18">
        <v>6</v>
      </c>
      <c r="Q8261"/>
    </row>
    <row r="8262" spans="2:17" x14ac:dyDescent="0.25">
      <c r="B8262" s="18" t="s">
        <v>3839</v>
      </c>
      <c r="C8262" s="18" t="s">
        <v>8</v>
      </c>
      <c r="D8262" s="18" t="s">
        <v>920</v>
      </c>
      <c r="E8262" s="18" t="s">
        <v>870</v>
      </c>
      <c r="F8262" s="18" t="s">
        <v>1027</v>
      </c>
      <c r="G8262" s="18">
        <v>1368</v>
      </c>
      <c r="H8262" s="18">
        <v>5</v>
      </c>
      <c r="I8262" s="18">
        <v>7</v>
      </c>
      <c r="Q8262"/>
    </row>
    <row r="8263" spans="2:17" x14ac:dyDescent="0.25">
      <c r="B8263" s="18" t="s">
        <v>3839</v>
      </c>
      <c r="C8263" s="18" t="s">
        <v>8</v>
      </c>
      <c r="D8263" s="18" t="s">
        <v>920</v>
      </c>
      <c r="E8263" s="18" t="s">
        <v>870</v>
      </c>
      <c r="F8263" s="18" t="s">
        <v>1028</v>
      </c>
      <c r="G8263" s="18">
        <v>1536</v>
      </c>
      <c r="H8263" s="18">
        <v>5</v>
      </c>
      <c r="I8263" s="18">
        <v>6</v>
      </c>
      <c r="Q8263"/>
    </row>
    <row r="8264" spans="2:17" x14ac:dyDescent="0.25">
      <c r="B8264" s="18" t="s">
        <v>3839</v>
      </c>
      <c r="C8264" s="18" t="s">
        <v>8</v>
      </c>
      <c r="D8264" s="18" t="s">
        <v>920</v>
      </c>
      <c r="E8264" s="18" t="s">
        <v>870</v>
      </c>
      <c r="F8264" s="18" t="s">
        <v>1029</v>
      </c>
      <c r="G8264" s="18">
        <v>1404</v>
      </c>
      <c r="H8264" s="18">
        <v>4</v>
      </c>
      <c r="I8264" s="18">
        <v>7</v>
      </c>
      <c r="Q8264"/>
    </row>
    <row r="8265" spans="2:17" x14ac:dyDescent="0.25">
      <c r="B8265" s="18" t="s">
        <v>3839</v>
      </c>
      <c r="C8265" s="18" t="s">
        <v>8</v>
      </c>
      <c r="D8265" s="18" t="s">
        <v>920</v>
      </c>
      <c r="E8265" s="18" t="s">
        <v>870</v>
      </c>
      <c r="F8265" s="18" t="s">
        <v>1030</v>
      </c>
      <c r="G8265" s="18">
        <v>1320</v>
      </c>
      <c r="H8265" s="18">
        <v>4</v>
      </c>
      <c r="I8265" s="18">
        <v>6</v>
      </c>
      <c r="Q8265"/>
    </row>
    <row r="8266" spans="2:17" x14ac:dyDescent="0.25">
      <c r="B8266" s="18" t="s">
        <v>3839</v>
      </c>
      <c r="C8266" s="18" t="s">
        <v>8</v>
      </c>
      <c r="D8266" s="18" t="s">
        <v>920</v>
      </c>
      <c r="E8266" s="18" t="s">
        <v>870</v>
      </c>
      <c r="F8266" s="18" t="s">
        <v>1031</v>
      </c>
      <c r="G8266" s="18">
        <v>1320</v>
      </c>
      <c r="H8266" s="18">
        <v>5</v>
      </c>
      <c r="I8266" s="18">
        <v>6</v>
      </c>
      <c r="Q8266"/>
    </row>
    <row r="8267" spans="2:17" x14ac:dyDescent="0.25">
      <c r="B8267" s="18" t="s">
        <v>3839</v>
      </c>
      <c r="C8267" s="18" t="s">
        <v>8</v>
      </c>
      <c r="D8267" s="18" t="s">
        <v>920</v>
      </c>
      <c r="E8267" s="18" t="s">
        <v>870</v>
      </c>
      <c r="F8267" s="18" t="s">
        <v>1032</v>
      </c>
      <c r="G8267" s="18">
        <v>1488</v>
      </c>
      <c r="H8267" s="18">
        <v>5</v>
      </c>
      <c r="I8267" s="18">
        <v>6</v>
      </c>
      <c r="Q8267"/>
    </row>
    <row r="8268" spans="2:17" x14ac:dyDescent="0.25">
      <c r="B8268" s="18" t="s">
        <v>3839</v>
      </c>
      <c r="C8268" s="18" t="s">
        <v>8</v>
      </c>
      <c r="D8268" s="18" t="s">
        <v>920</v>
      </c>
      <c r="E8268" s="18" t="s">
        <v>870</v>
      </c>
      <c r="F8268" s="18" t="s">
        <v>1033</v>
      </c>
      <c r="G8268" s="18">
        <v>1344</v>
      </c>
      <c r="H8268" s="18">
        <v>4</v>
      </c>
      <c r="I8268" s="18">
        <v>6</v>
      </c>
      <c r="Q8268"/>
    </row>
    <row r="8269" spans="2:17" x14ac:dyDescent="0.25">
      <c r="B8269" s="18" t="s">
        <v>3839</v>
      </c>
      <c r="C8269" s="18" t="s">
        <v>8</v>
      </c>
      <c r="D8269" s="18" t="s">
        <v>920</v>
      </c>
      <c r="E8269" s="18" t="s">
        <v>870</v>
      </c>
      <c r="F8269" s="18" t="s">
        <v>1034</v>
      </c>
      <c r="G8269" s="18">
        <v>1476</v>
      </c>
      <c r="H8269" s="18">
        <v>4</v>
      </c>
      <c r="I8269" s="18">
        <v>7</v>
      </c>
      <c r="Q8269"/>
    </row>
    <row r="8270" spans="2:17" x14ac:dyDescent="0.25">
      <c r="B8270" s="18" t="s">
        <v>3839</v>
      </c>
      <c r="C8270" s="18" t="s">
        <v>8</v>
      </c>
      <c r="D8270" s="18" t="s">
        <v>920</v>
      </c>
      <c r="E8270" s="18" t="s">
        <v>870</v>
      </c>
      <c r="F8270" s="18" t="s">
        <v>1035</v>
      </c>
      <c r="G8270" s="18">
        <v>1344</v>
      </c>
      <c r="H8270" s="18">
        <v>5</v>
      </c>
      <c r="I8270" s="18">
        <v>7</v>
      </c>
      <c r="Q8270"/>
    </row>
    <row r="8271" spans="2:17" x14ac:dyDescent="0.25">
      <c r="B8271" s="18" t="s">
        <v>3839</v>
      </c>
      <c r="C8271" s="18" t="s">
        <v>8</v>
      </c>
      <c r="D8271" s="18" t="s">
        <v>920</v>
      </c>
      <c r="E8271" s="18" t="s">
        <v>870</v>
      </c>
      <c r="F8271" s="18" t="s">
        <v>1036</v>
      </c>
      <c r="G8271" s="18">
        <v>1452</v>
      </c>
      <c r="H8271" s="18">
        <v>4</v>
      </c>
      <c r="I8271" s="18">
        <v>7</v>
      </c>
      <c r="Q8271"/>
    </row>
    <row r="8272" spans="2:17" x14ac:dyDescent="0.25">
      <c r="B8272" s="18" t="s">
        <v>3839</v>
      </c>
      <c r="C8272" s="18" t="s">
        <v>8</v>
      </c>
      <c r="D8272" s="18" t="s">
        <v>920</v>
      </c>
      <c r="E8272" s="18" t="s">
        <v>870</v>
      </c>
      <c r="F8272" s="18" t="s">
        <v>1037</v>
      </c>
      <c r="G8272" s="18">
        <v>1344</v>
      </c>
      <c r="H8272" s="18">
        <v>4</v>
      </c>
      <c r="I8272" s="18">
        <v>7</v>
      </c>
      <c r="Q8272"/>
    </row>
    <row r="8273" spans="2:17" x14ac:dyDescent="0.25">
      <c r="B8273" s="18" t="s">
        <v>3839</v>
      </c>
      <c r="C8273" s="18" t="s">
        <v>8</v>
      </c>
      <c r="D8273" s="18" t="s">
        <v>920</v>
      </c>
      <c r="E8273" s="18" t="s">
        <v>870</v>
      </c>
      <c r="F8273" s="18" t="s">
        <v>1038</v>
      </c>
      <c r="G8273" s="18">
        <v>1416</v>
      </c>
      <c r="H8273" s="18">
        <v>4</v>
      </c>
      <c r="I8273" s="18">
        <v>6</v>
      </c>
      <c r="Q8273"/>
    </row>
    <row r="8274" spans="2:17" x14ac:dyDescent="0.25">
      <c r="B8274" s="18" t="s">
        <v>3839</v>
      </c>
      <c r="C8274" s="18" t="s">
        <v>8</v>
      </c>
      <c r="D8274" s="18" t="s">
        <v>920</v>
      </c>
      <c r="E8274" s="18" t="s">
        <v>870</v>
      </c>
      <c r="F8274" s="18" t="s">
        <v>1039</v>
      </c>
      <c r="G8274" s="18">
        <v>1380</v>
      </c>
      <c r="H8274" s="18">
        <v>4</v>
      </c>
      <c r="I8274" s="18">
        <v>7</v>
      </c>
      <c r="Q8274"/>
    </row>
    <row r="8275" spans="2:17" x14ac:dyDescent="0.25">
      <c r="B8275" s="18" t="s">
        <v>3839</v>
      </c>
      <c r="C8275" s="18" t="s">
        <v>8</v>
      </c>
      <c r="D8275" s="18" t="s">
        <v>920</v>
      </c>
      <c r="E8275" s="18" t="s">
        <v>870</v>
      </c>
      <c r="F8275" s="18" t="s">
        <v>1040</v>
      </c>
      <c r="G8275" s="18">
        <v>1500</v>
      </c>
      <c r="H8275" s="18">
        <v>5</v>
      </c>
      <c r="I8275" s="18">
        <v>6</v>
      </c>
      <c r="Q8275"/>
    </row>
    <row r="8276" spans="2:17" x14ac:dyDescent="0.25">
      <c r="B8276" s="18" t="s">
        <v>3839</v>
      </c>
      <c r="C8276" s="18" t="s">
        <v>8</v>
      </c>
      <c r="D8276" s="18" t="s">
        <v>920</v>
      </c>
      <c r="E8276" s="18" t="s">
        <v>870</v>
      </c>
      <c r="F8276" s="18" t="s">
        <v>1041</v>
      </c>
      <c r="G8276" s="18">
        <v>1344</v>
      </c>
      <c r="H8276" s="18">
        <v>4</v>
      </c>
      <c r="I8276" s="18">
        <v>7</v>
      </c>
      <c r="Q8276"/>
    </row>
    <row r="8277" spans="2:17" x14ac:dyDescent="0.25">
      <c r="B8277" s="18" t="s">
        <v>3839</v>
      </c>
      <c r="C8277" s="18" t="s">
        <v>8</v>
      </c>
      <c r="D8277" s="18" t="s">
        <v>920</v>
      </c>
      <c r="E8277" s="18" t="s">
        <v>870</v>
      </c>
      <c r="F8277" s="18" t="s">
        <v>1042</v>
      </c>
      <c r="G8277" s="18">
        <v>1536</v>
      </c>
      <c r="H8277" s="18">
        <v>4</v>
      </c>
      <c r="I8277" s="18">
        <v>6</v>
      </c>
      <c r="Q8277"/>
    </row>
    <row r="8278" spans="2:17" x14ac:dyDescent="0.25">
      <c r="B8278" s="18" t="s">
        <v>3839</v>
      </c>
      <c r="C8278" s="18" t="s">
        <v>8</v>
      </c>
      <c r="D8278" s="18" t="s">
        <v>920</v>
      </c>
      <c r="E8278" s="18" t="s">
        <v>870</v>
      </c>
      <c r="F8278" s="18" t="s">
        <v>1043</v>
      </c>
      <c r="G8278" s="18">
        <v>1380</v>
      </c>
      <c r="H8278" s="18">
        <v>5</v>
      </c>
      <c r="I8278" s="18">
        <v>7</v>
      </c>
      <c r="Q8278"/>
    </row>
    <row r="8279" spans="2:17" x14ac:dyDescent="0.25">
      <c r="B8279" s="18" t="s">
        <v>3839</v>
      </c>
      <c r="C8279" s="18" t="s">
        <v>8</v>
      </c>
      <c r="D8279" s="18" t="s">
        <v>920</v>
      </c>
      <c r="E8279" s="18" t="s">
        <v>870</v>
      </c>
      <c r="F8279" s="18" t="s">
        <v>1044</v>
      </c>
      <c r="G8279" s="18">
        <v>1452</v>
      </c>
      <c r="H8279" s="18">
        <v>5</v>
      </c>
      <c r="I8279" s="18">
        <v>6</v>
      </c>
      <c r="Q8279"/>
    </row>
    <row r="8280" spans="2:17" x14ac:dyDescent="0.25">
      <c r="B8280" s="18" t="s">
        <v>3839</v>
      </c>
      <c r="C8280" s="18" t="s">
        <v>8</v>
      </c>
      <c r="D8280" s="18" t="s">
        <v>920</v>
      </c>
      <c r="E8280" s="18" t="s">
        <v>870</v>
      </c>
      <c r="F8280" s="18" t="s">
        <v>1045</v>
      </c>
      <c r="G8280" s="18">
        <v>1392</v>
      </c>
      <c r="H8280" s="18">
        <v>4</v>
      </c>
      <c r="I8280" s="18">
        <v>7</v>
      </c>
      <c r="Q8280"/>
    </row>
    <row r="8281" spans="2:17" x14ac:dyDescent="0.25">
      <c r="B8281" s="18" t="s">
        <v>3839</v>
      </c>
      <c r="C8281" s="18" t="s">
        <v>8</v>
      </c>
      <c r="D8281" s="18" t="s">
        <v>920</v>
      </c>
      <c r="E8281" s="18" t="s">
        <v>870</v>
      </c>
      <c r="F8281" s="18" t="s">
        <v>1046</v>
      </c>
      <c r="G8281" s="18">
        <v>1356</v>
      </c>
      <c r="H8281" s="18">
        <v>4</v>
      </c>
      <c r="I8281" s="18">
        <v>6</v>
      </c>
      <c r="Q8281"/>
    </row>
    <row r="8282" spans="2:17" x14ac:dyDescent="0.25">
      <c r="B8282" s="18" t="s">
        <v>3839</v>
      </c>
      <c r="C8282" s="18" t="s">
        <v>8</v>
      </c>
      <c r="D8282" s="18" t="s">
        <v>920</v>
      </c>
      <c r="E8282" s="18" t="s">
        <v>870</v>
      </c>
      <c r="F8282" s="18" t="s">
        <v>1047</v>
      </c>
      <c r="G8282" s="18">
        <v>1560</v>
      </c>
      <c r="H8282" s="18">
        <v>4</v>
      </c>
      <c r="I8282" s="18">
        <v>6</v>
      </c>
      <c r="Q8282"/>
    </row>
    <row r="8283" spans="2:17" x14ac:dyDescent="0.25">
      <c r="B8283" s="18" t="s">
        <v>3839</v>
      </c>
      <c r="C8283" s="18" t="s">
        <v>8</v>
      </c>
      <c r="D8283" s="18" t="s">
        <v>920</v>
      </c>
      <c r="E8283" s="18" t="s">
        <v>870</v>
      </c>
      <c r="F8283" s="18" t="s">
        <v>1048</v>
      </c>
      <c r="G8283" s="18">
        <v>1452</v>
      </c>
      <c r="H8283" s="18">
        <v>4</v>
      </c>
      <c r="I8283" s="18">
        <v>7</v>
      </c>
      <c r="Q8283"/>
    </row>
    <row r="8284" spans="2:17" x14ac:dyDescent="0.25">
      <c r="B8284" s="18" t="s">
        <v>3839</v>
      </c>
      <c r="C8284" s="18" t="s">
        <v>8</v>
      </c>
      <c r="D8284" s="18" t="s">
        <v>920</v>
      </c>
      <c r="E8284" s="18" t="s">
        <v>870</v>
      </c>
      <c r="F8284" s="18" t="s">
        <v>1049</v>
      </c>
      <c r="G8284" s="18">
        <v>1464</v>
      </c>
      <c r="H8284" s="18">
        <v>4</v>
      </c>
      <c r="I8284" s="18">
        <v>6</v>
      </c>
      <c r="Q8284"/>
    </row>
    <row r="8285" spans="2:17" x14ac:dyDescent="0.25">
      <c r="B8285" s="18" t="s">
        <v>3839</v>
      </c>
      <c r="C8285" s="18" t="s">
        <v>8</v>
      </c>
      <c r="D8285" s="18" t="s">
        <v>920</v>
      </c>
      <c r="E8285" s="18" t="s">
        <v>870</v>
      </c>
      <c r="F8285" s="18" t="s">
        <v>1050</v>
      </c>
      <c r="G8285" s="18">
        <v>1356</v>
      </c>
      <c r="H8285" s="18">
        <v>5</v>
      </c>
      <c r="I8285" s="18">
        <v>6</v>
      </c>
      <c r="Q8285"/>
    </row>
    <row r="8286" spans="2:17" x14ac:dyDescent="0.25">
      <c r="B8286" s="18" t="s">
        <v>3839</v>
      </c>
      <c r="C8286" s="18" t="s">
        <v>8</v>
      </c>
      <c r="D8286" s="18" t="s">
        <v>920</v>
      </c>
      <c r="E8286" s="18" t="s">
        <v>870</v>
      </c>
      <c r="F8286" s="18" t="s">
        <v>1051</v>
      </c>
      <c r="G8286" s="18">
        <v>1464</v>
      </c>
      <c r="H8286" s="18">
        <v>5</v>
      </c>
      <c r="I8286" s="18">
        <v>6</v>
      </c>
      <c r="Q8286"/>
    </row>
    <row r="8287" spans="2:17" x14ac:dyDescent="0.25">
      <c r="B8287" s="18" t="s">
        <v>3839</v>
      </c>
      <c r="C8287" s="18" t="s">
        <v>8</v>
      </c>
      <c r="D8287" s="18" t="s">
        <v>920</v>
      </c>
      <c r="E8287" s="18" t="s">
        <v>870</v>
      </c>
      <c r="F8287" s="18" t="s">
        <v>1052</v>
      </c>
      <c r="G8287" s="18">
        <v>1332</v>
      </c>
      <c r="H8287" s="18">
        <v>5</v>
      </c>
      <c r="I8287" s="18">
        <v>6</v>
      </c>
      <c r="Q8287"/>
    </row>
    <row r="8288" spans="2:17" x14ac:dyDescent="0.25">
      <c r="B8288" s="18" t="s">
        <v>3839</v>
      </c>
      <c r="C8288" s="18" t="s">
        <v>8</v>
      </c>
      <c r="D8288" s="18" t="s">
        <v>920</v>
      </c>
      <c r="E8288" s="18" t="s">
        <v>870</v>
      </c>
      <c r="F8288" s="18" t="s">
        <v>1053</v>
      </c>
      <c r="G8288" s="18">
        <v>1476</v>
      </c>
      <c r="H8288" s="18">
        <v>5</v>
      </c>
      <c r="I8288" s="18">
        <v>6</v>
      </c>
      <c r="Q8288"/>
    </row>
    <row r="8289" spans="2:17" x14ac:dyDescent="0.25">
      <c r="B8289" s="18" t="s">
        <v>3839</v>
      </c>
      <c r="C8289" s="18" t="s">
        <v>8</v>
      </c>
      <c r="D8289" s="18" t="s">
        <v>920</v>
      </c>
      <c r="E8289" s="18" t="s">
        <v>870</v>
      </c>
      <c r="F8289" s="18" t="s">
        <v>1054</v>
      </c>
      <c r="G8289" s="18">
        <v>1560</v>
      </c>
      <c r="H8289" s="18">
        <v>5</v>
      </c>
      <c r="I8289" s="18">
        <v>6</v>
      </c>
      <c r="Q8289"/>
    </row>
    <row r="8290" spans="2:17" x14ac:dyDescent="0.25">
      <c r="B8290" s="18" t="s">
        <v>3839</v>
      </c>
      <c r="C8290" s="18" t="s">
        <v>8</v>
      </c>
      <c r="D8290" s="18" t="s">
        <v>920</v>
      </c>
      <c r="E8290" s="18" t="s">
        <v>870</v>
      </c>
      <c r="F8290" s="18" t="s">
        <v>1055</v>
      </c>
      <c r="G8290" s="18">
        <v>1332</v>
      </c>
      <c r="H8290" s="18">
        <v>5</v>
      </c>
      <c r="I8290" s="18">
        <v>7</v>
      </c>
      <c r="Q8290"/>
    </row>
    <row r="8291" spans="2:17" x14ac:dyDescent="0.25">
      <c r="B8291" s="18" t="s">
        <v>3839</v>
      </c>
      <c r="C8291" s="18" t="s">
        <v>8</v>
      </c>
      <c r="D8291" s="18" t="s">
        <v>920</v>
      </c>
      <c r="E8291" s="18" t="s">
        <v>870</v>
      </c>
      <c r="F8291" s="18" t="s">
        <v>3670</v>
      </c>
      <c r="G8291" s="18">
        <v>1488</v>
      </c>
      <c r="H8291" s="18">
        <v>4</v>
      </c>
      <c r="I8291" s="18">
        <v>7</v>
      </c>
      <c r="Q8291"/>
    </row>
    <row r="8292" spans="2:17" x14ac:dyDescent="0.25">
      <c r="B8292" s="18" t="s">
        <v>3839</v>
      </c>
      <c r="C8292" s="18" t="s">
        <v>8</v>
      </c>
      <c r="D8292" s="18" t="s">
        <v>920</v>
      </c>
      <c r="E8292" s="18" t="s">
        <v>870</v>
      </c>
      <c r="F8292" s="18" t="s">
        <v>3671</v>
      </c>
      <c r="G8292" s="18">
        <v>1428</v>
      </c>
      <c r="H8292" s="18">
        <v>5</v>
      </c>
      <c r="I8292" s="18">
        <v>6</v>
      </c>
      <c r="Q8292"/>
    </row>
    <row r="8293" spans="2:17" x14ac:dyDescent="0.25">
      <c r="B8293" s="18" t="s">
        <v>3839</v>
      </c>
      <c r="C8293" s="18" t="s">
        <v>8</v>
      </c>
      <c r="D8293" s="18" t="s">
        <v>920</v>
      </c>
      <c r="E8293" s="18" t="s">
        <v>870</v>
      </c>
      <c r="F8293" s="18" t="s">
        <v>3672</v>
      </c>
      <c r="G8293" s="18">
        <v>1452</v>
      </c>
      <c r="H8293" s="18">
        <v>4</v>
      </c>
      <c r="I8293" s="18">
        <v>6</v>
      </c>
      <c r="Q8293"/>
    </row>
    <row r="8294" spans="2:17" x14ac:dyDescent="0.25">
      <c r="B8294" s="18" t="s">
        <v>3839</v>
      </c>
      <c r="C8294" s="18" t="s">
        <v>8</v>
      </c>
      <c r="D8294" s="18" t="s">
        <v>920</v>
      </c>
      <c r="E8294" s="18" t="s">
        <v>870</v>
      </c>
      <c r="F8294" s="18" t="s">
        <v>3673</v>
      </c>
      <c r="G8294" s="18">
        <v>1548</v>
      </c>
      <c r="H8294" s="18">
        <v>4</v>
      </c>
      <c r="I8294" s="18">
        <v>7</v>
      </c>
      <c r="Q8294"/>
    </row>
    <row r="8295" spans="2:17" x14ac:dyDescent="0.25">
      <c r="B8295" s="18" t="s">
        <v>3839</v>
      </c>
      <c r="C8295" s="18" t="s">
        <v>8</v>
      </c>
      <c r="D8295" s="18" t="s">
        <v>920</v>
      </c>
      <c r="E8295" s="18" t="s">
        <v>870</v>
      </c>
      <c r="F8295" s="18" t="s">
        <v>3674</v>
      </c>
      <c r="G8295" s="18">
        <v>1344</v>
      </c>
      <c r="H8295" s="18">
        <v>4</v>
      </c>
      <c r="I8295" s="18">
        <v>7</v>
      </c>
      <c r="Q8295"/>
    </row>
    <row r="8296" spans="2:17" x14ac:dyDescent="0.25">
      <c r="B8296" s="18" t="s">
        <v>3839</v>
      </c>
      <c r="C8296" s="18" t="s">
        <v>8</v>
      </c>
      <c r="D8296" s="18" t="s">
        <v>920</v>
      </c>
      <c r="E8296" s="18" t="s">
        <v>870</v>
      </c>
      <c r="F8296" s="18" t="s">
        <v>3675</v>
      </c>
      <c r="G8296" s="18">
        <v>1392</v>
      </c>
      <c r="H8296" s="18">
        <v>4</v>
      </c>
      <c r="I8296" s="18">
        <v>7</v>
      </c>
      <c r="Q8296"/>
    </row>
    <row r="8297" spans="2:17" x14ac:dyDescent="0.25">
      <c r="B8297" s="18" t="s">
        <v>3839</v>
      </c>
      <c r="C8297" s="18" t="s">
        <v>8</v>
      </c>
      <c r="D8297" s="18" t="s">
        <v>920</v>
      </c>
      <c r="E8297" s="18" t="s">
        <v>870</v>
      </c>
      <c r="F8297" s="18" t="s">
        <v>3676</v>
      </c>
      <c r="G8297" s="18">
        <v>1332</v>
      </c>
      <c r="H8297" s="18">
        <v>4</v>
      </c>
      <c r="I8297" s="18">
        <v>7</v>
      </c>
      <c r="Q8297"/>
    </row>
    <row r="8298" spans="2:17" x14ac:dyDescent="0.25">
      <c r="B8298" s="18" t="s">
        <v>3839</v>
      </c>
      <c r="C8298" s="18" t="s">
        <v>8</v>
      </c>
      <c r="D8298" s="18" t="s">
        <v>920</v>
      </c>
      <c r="E8298" s="18" t="s">
        <v>870</v>
      </c>
      <c r="F8298" s="18" t="s">
        <v>3677</v>
      </c>
      <c r="G8298" s="18">
        <v>1380</v>
      </c>
      <c r="H8298" s="18">
        <v>5</v>
      </c>
      <c r="I8298" s="18">
        <v>6</v>
      </c>
      <c r="Q8298"/>
    </row>
    <row r="8299" spans="2:17" x14ac:dyDescent="0.25">
      <c r="B8299" s="18" t="s">
        <v>3839</v>
      </c>
      <c r="C8299" s="18" t="s">
        <v>8</v>
      </c>
      <c r="D8299" s="18" t="s">
        <v>920</v>
      </c>
      <c r="E8299" s="18" t="s">
        <v>870</v>
      </c>
      <c r="F8299" s="18" t="s">
        <v>3678</v>
      </c>
      <c r="G8299" s="18">
        <v>1464</v>
      </c>
      <c r="H8299" s="18">
        <v>5</v>
      </c>
      <c r="I8299" s="18">
        <v>6</v>
      </c>
      <c r="Q8299"/>
    </row>
    <row r="8300" spans="2:17" x14ac:dyDescent="0.25">
      <c r="B8300" s="18" t="s">
        <v>3839</v>
      </c>
      <c r="C8300" s="18" t="s">
        <v>8</v>
      </c>
      <c r="D8300" s="18" t="s">
        <v>920</v>
      </c>
      <c r="E8300" s="18" t="s">
        <v>870</v>
      </c>
      <c r="F8300" s="18" t="s">
        <v>3679</v>
      </c>
      <c r="G8300" s="18">
        <v>1488</v>
      </c>
      <c r="H8300" s="18">
        <v>4</v>
      </c>
      <c r="I8300" s="18">
        <v>7</v>
      </c>
      <c r="Q8300"/>
    </row>
    <row r="8301" spans="2:17" x14ac:dyDescent="0.25">
      <c r="B8301" s="18" t="s">
        <v>3839</v>
      </c>
      <c r="C8301" s="18" t="s">
        <v>8</v>
      </c>
      <c r="D8301" s="18" t="s">
        <v>920</v>
      </c>
      <c r="E8301" s="18" t="s">
        <v>870</v>
      </c>
      <c r="F8301" s="18" t="s">
        <v>3680</v>
      </c>
      <c r="G8301" s="18">
        <v>1380</v>
      </c>
      <c r="H8301" s="18">
        <v>4</v>
      </c>
      <c r="I8301" s="18">
        <v>6</v>
      </c>
      <c r="Q8301"/>
    </row>
    <row r="8302" spans="2:17" x14ac:dyDescent="0.25">
      <c r="B8302" s="18" t="s">
        <v>3839</v>
      </c>
      <c r="C8302" s="18" t="s">
        <v>8</v>
      </c>
      <c r="D8302" s="18" t="s">
        <v>920</v>
      </c>
      <c r="E8302" s="18" t="s">
        <v>870</v>
      </c>
      <c r="F8302" s="18" t="s">
        <v>3681</v>
      </c>
      <c r="G8302" s="18">
        <v>1368</v>
      </c>
      <c r="H8302" s="18">
        <v>5</v>
      </c>
      <c r="I8302" s="18">
        <v>7</v>
      </c>
      <c r="Q8302"/>
    </row>
    <row r="8303" spans="2:17" x14ac:dyDescent="0.25">
      <c r="B8303" s="18" t="s">
        <v>3839</v>
      </c>
      <c r="C8303" s="18" t="s">
        <v>8</v>
      </c>
      <c r="D8303" s="18" t="s">
        <v>920</v>
      </c>
      <c r="E8303" s="18" t="s">
        <v>870</v>
      </c>
      <c r="F8303" s="18" t="s">
        <v>3682</v>
      </c>
      <c r="G8303" s="18">
        <v>1500</v>
      </c>
      <c r="H8303" s="18">
        <v>5</v>
      </c>
      <c r="I8303" s="18">
        <v>7</v>
      </c>
      <c r="Q8303"/>
    </row>
    <row r="8304" spans="2:17" x14ac:dyDescent="0.25">
      <c r="B8304" s="18" t="s">
        <v>3839</v>
      </c>
      <c r="C8304" s="18" t="s">
        <v>8</v>
      </c>
      <c r="D8304" s="18" t="s">
        <v>920</v>
      </c>
      <c r="E8304" s="18" t="s">
        <v>870</v>
      </c>
      <c r="F8304" s="18" t="s">
        <v>3888</v>
      </c>
      <c r="G8304" s="18">
        <v>1344</v>
      </c>
      <c r="H8304" s="18">
        <v>5</v>
      </c>
      <c r="I8304" s="18">
        <v>7</v>
      </c>
      <c r="Q8304"/>
    </row>
    <row r="8305" spans="2:17" x14ac:dyDescent="0.25">
      <c r="B8305" s="18" t="s">
        <v>3839</v>
      </c>
      <c r="C8305" s="18" t="s">
        <v>8</v>
      </c>
      <c r="D8305" s="18" t="s">
        <v>920</v>
      </c>
      <c r="E8305" s="18" t="s">
        <v>870</v>
      </c>
      <c r="F8305" s="18" t="s">
        <v>3889</v>
      </c>
      <c r="G8305" s="18">
        <v>1440</v>
      </c>
      <c r="H8305" s="18">
        <v>4</v>
      </c>
      <c r="I8305" s="18">
        <v>6</v>
      </c>
      <c r="Q8305"/>
    </row>
    <row r="8306" spans="2:17" x14ac:dyDescent="0.25">
      <c r="B8306" s="18" t="s">
        <v>3839</v>
      </c>
      <c r="C8306" s="18" t="s">
        <v>8</v>
      </c>
      <c r="D8306" s="18" t="s">
        <v>920</v>
      </c>
      <c r="E8306" s="18" t="s">
        <v>870</v>
      </c>
      <c r="F8306" s="18" t="s">
        <v>1056</v>
      </c>
      <c r="G8306" s="18">
        <v>1404</v>
      </c>
      <c r="H8306" s="18">
        <v>4</v>
      </c>
      <c r="I8306" s="18">
        <v>6</v>
      </c>
      <c r="Q8306"/>
    </row>
    <row r="8307" spans="2:17" x14ac:dyDescent="0.25">
      <c r="B8307" s="18" t="s">
        <v>3839</v>
      </c>
      <c r="C8307" s="18" t="s">
        <v>8</v>
      </c>
      <c r="D8307" s="18" t="s">
        <v>920</v>
      </c>
      <c r="E8307" s="18" t="s">
        <v>870</v>
      </c>
      <c r="F8307" s="18" t="s">
        <v>3890</v>
      </c>
      <c r="G8307" s="18">
        <v>1464</v>
      </c>
      <c r="H8307" s="18">
        <v>5</v>
      </c>
      <c r="I8307" s="18">
        <v>7</v>
      </c>
      <c r="Q8307"/>
    </row>
    <row r="8308" spans="2:17" x14ac:dyDescent="0.25">
      <c r="B8308" s="18" t="s">
        <v>3839</v>
      </c>
      <c r="C8308" s="18" t="s">
        <v>8</v>
      </c>
      <c r="D8308" s="18" t="s">
        <v>920</v>
      </c>
      <c r="E8308" s="18" t="s">
        <v>870</v>
      </c>
      <c r="F8308" s="18" t="s">
        <v>3891</v>
      </c>
      <c r="G8308" s="18">
        <v>1320</v>
      </c>
      <c r="H8308" s="18">
        <v>4</v>
      </c>
      <c r="I8308" s="18">
        <v>6</v>
      </c>
      <c r="Q8308"/>
    </row>
    <row r="8309" spans="2:17" x14ac:dyDescent="0.25">
      <c r="B8309" s="18" t="s">
        <v>3839</v>
      </c>
      <c r="C8309" s="18" t="s">
        <v>8</v>
      </c>
      <c r="D8309" s="18" t="s">
        <v>920</v>
      </c>
      <c r="E8309" s="18" t="s">
        <v>870</v>
      </c>
      <c r="F8309" s="18" t="s">
        <v>3892</v>
      </c>
      <c r="G8309" s="18">
        <v>1344</v>
      </c>
      <c r="H8309" s="18">
        <v>4</v>
      </c>
      <c r="I8309" s="18">
        <v>7</v>
      </c>
      <c r="Q8309"/>
    </row>
    <row r="8310" spans="2:17" x14ac:dyDescent="0.25">
      <c r="B8310" s="18" t="s">
        <v>3839</v>
      </c>
      <c r="C8310" s="18" t="s">
        <v>8</v>
      </c>
      <c r="D8310" s="18" t="s">
        <v>920</v>
      </c>
      <c r="E8310" s="18" t="s">
        <v>870</v>
      </c>
      <c r="F8310" s="18" t="s">
        <v>3893</v>
      </c>
      <c r="G8310" s="18">
        <v>1416</v>
      </c>
      <c r="H8310" s="18">
        <v>4</v>
      </c>
      <c r="I8310" s="18">
        <v>7</v>
      </c>
      <c r="Q8310"/>
    </row>
    <row r="8311" spans="2:17" x14ac:dyDescent="0.25">
      <c r="B8311" s="18" t="s">
        <v>3839</v>
      </c>
      <c r="C8311" s="18" t="s">
        <v>8</v>
      </c>
      <c r="D8311" s="18" t="s">
        <v>920</v>
      </c>
      <c r="E8311" s="18" t="s">
        <v>870</v>
      </c>
      <c r="F8311" s="18" t="s">
        <v>3894</v>
      </c>
      <c r="G8311" s="18">
        <v>1512</v>
      </c>
      <c r="H8311" s="18">
        <v>4</v>
      </c>
      <c r="I8311" s="18">
        <v>7</v>
      </c>
      <c r="Q8311"/>
    </row>
    <row r="8312" spans="2:17" x14ac:dyDescent="0.25">
      <c r="B8312" s="18" t="s">
        <v>3839</v>
      </c>
      <c r="C8312" s="18" t="s">
        <v>8</v>
      </c>
      <c r="D8312" s="18" t="s">
        <v>920</v>
      </c>
      <c r="E8312" s="18" t="s">
        <v>870</v>
      </c>
      <c r="F8312" s="18" t="s">
        <v>3895</v>
      </c>
      <c r="G8312" s="18">
        <v>1464</v>
      </c>
      <c r="H8312" s="18">
        <v>4</v>
      </c>
      <c r="I8312" s="18">
        <v>7</v>
      </c>
      <c r="Q8312"/>
    </row>
    <row r="8313" spans="2:17" x14ac:dyDescent="0.25">
      <c r="B8313" s="18" t="s">
        <v>3839</v>
      </c>
      <c r="C8313" s="18" t="s">
        <v>8</v>
      </c>
      <c r="D8313" s="18" t="s">
        <v>920</v>
      </c>
      <c r="E8313" s="18" t="s">
        <v>870</v>
      </c>
      <c r="F8313" s="18" t="s">
        <v>3683</v>
      </c>
      <c r="G8313" s="18">
        <v>1320</v>
      </c>
      <c r="H8313" s="18">
        <v>5</v>
      </c>
      <c r="I8313" s="18">
        <v>7</v>
      </c>
      <c r="Q8313"/>
    </row>
    <row r="8314" spans="2:17" x14ac:dyDescent="0.25">
      <c r="B8314" s="18" t="s">
        <v>3839</v>
      </c>
      <c r="C8314" s="18" t="s">
        <v>8</v>
      </c>
      <c r="D8314" s="18" t="s">
        <v>920</v>
      </c>
      <c r="E8314" s="18" t="s">
        <v>870</v>
      </c>
      <c r="F8314" s="18" t="s">
        <v>3684</v>
      </c>
      <c r="G8314" s="18">
        <v>1392</v>
      </c>
      <c r="H8314" s="18">
        <v>5</v>
      </c>
      <c r="I8314" s="18">
        <v>6</v>
      </c>
      <c r="Q8314"/>
    </row>
    <row r="8315" spans="2:17" x14ac:dyDescent="0.25">
      <c r="B8315" s="18" t="s">
        <v>3839</v>
      </c>
      <c r="C8315" s="18" t="s">
        <v>8</v>
      </c>
      <c r="D8315" s="18" t="s">
        <v>920</v>
      </c>
      <c r="E8315" s="18" t="s">
        <v>870</v>
      </c>
      <c r="F8315" s="18" t="s">
        <v>3685</v>
      </c>
      <c r="G8315" s="18">
        <v>1344</v>
      </c>
      <c r="H8315" s="18">
        <v>5</v>
      </c>
      <c r="I8315" s="18">
        <v>6</v>
      </c>
      <c r="Q8315"/>
    </row>
    <row r="8316" spans="2:17" x14ac:dyDescent="0.25">
      <c r="B8316" s="18" t="s">
        <v>3839</v>
      </c>
      <c r="C8316" s="18" t="s">
        <v>8</v>
      </c>
      <c r="D8316" s="18" t="s">
        <v>920</v>
      </c>
      <c r="E8316" s="18" t="s">
        <v>870</v>
      </c>
      <c r="F8316" s="18" t="s">
        <v>3896</v>
      </c>
      <c r="G8316" s="18">
        <v>1380</v>
      </c>
      <c r="H8316" s="18">
        <v>5</v>
      </c>
      <c r="I8316" s="18">
        <v>7</v>
      </c>
      <c r="Q8316"/>
    </row>
    <row r="8317" spans="2:17" x14ac:dyDescent="0.25">
      <c r="B8317" s="18" t="s">
        <v>3839</v>
      </c>
      <c r="C8317" s="18" t="s">
        <v>8</v>
      </c>
      <c r="D8317" s="18" t="s">
        <v>920</v>
      </c>
      <c r="E8317" s="18" t="s">
        <v>870</v>
      </c>
      <c r="F8317" s="18" t="s">
        <v>3686</v>
      </c>
      <c r="G8317" s="18">
        <v>1512</v>
      </c>
      <c r="H8317" s="18">
        <v>5</v>
      </c>
      <c r="I8317" s="18">
        <v>7</v>
      </c>
      <c r="Q8317"/>
    </row>
    <row r="8318" spans="2:17" x14ac:dyDescent="0.25">
      <c r="B8318" s="18" t="s">
        <v>3839</v>
      </c>
      <c r="C8318" s="18" t="s">
        <v>8</v>
      </c>
      <c r="D8318" s="18" t="s">
        <v>920</v>
      </c>
      <c r="E8318" s="18" t="s">
        <v>870</v>
      </c>
      <c r="F8318" s="18" t="s">
        <v>3687</v>
      </c>
      <c r="G8318" s="18">
        <v>1488</v>
      </c>
      <c r="H8318" s="18">
        <v>5</v>
      </c>
      <c r="I8318" s="18">
        <v>6</v>
      </c>
      <c r="Q8318"/>
    </row>
    <row r="8319" spans="2:17" x14ac:dyDescent="0.25">
      <c r="B8319" s="18" t="s">
        <v>3839</v>
      </c>
      <c r="C8319" s="18" t="s">
        <v>8</v>
      </c>
      <c r="D8319" s="18" t="s">
        <v>920</v>
      </c>
      <c r="E8319" s="18" t="s">
        <v>870</v>
      </c>
      <c r="F8319" s="18" t="s">
        <v>3688</v>
      </c>
      <c r="G8319" s="18">
        <v>1452</v>
      </c>
      <c r="H8319" s="18">
        <v>4</v>
      </c>
      <c r="I8319" s="18">
        <v>6</v>
      </c>
      <c r="Q8319"/>
    </row>
    <row r="8320" spans="2:17" x14ac:dyDescent="0.25">
      <c r="B8320" s="18" t="s">
        <v>3839</v>
      </c>
      <c r="C8320" s="18" t="s">
        <v>8</v>
      </c>
      <c r="D8320" s="18" t="s">
        <v>920</v>
      </c>
      <c r="E8320" s="18" t="s">
        <v>870</v>
      </c>
      <c r="F8320" s="18" t="s">
        <v>3689</v>
      </c>
      <c r="G8320" s="18">
        <v>1320</v>
      </c>
      <c r="H8320" s="18">
        <v>5</v>
      </c>
      <c r="I8320" s="18">
        <v>7</v>
      </c>
      <c r="Q8320"/>
    </row>
    <row r="8321" spans="2:17" x14ac:dyDescent="0.25">
      <c r="B8321" s="18" t="s">
        <v>3839</v>
      </c>
      <c r="C8321" s="18" t="s">
        <v>8</v>
      </c>
      <c r="D8321" s="18" t="s">
        <v>920</v>
      </c>
      <c r="E8321" s="18" t="s">
        <v>870</v>
      </c>
      <c r="F8321" s="18" t="s">
        <v>3897</v>
      </c>
      <c r="G8321" s="18">
        <v>1332</v>
      </c>
      <c r="H8321" s="18">
        <v>5</v>
      </c>
      <c r="I8321" s="18">
        <v>7</v>
      </c>
      <c r="Q8321"/>
    </row>
    <row r="8322" spans="2:17" x14ac:dyDescent="0.25">
      <c r="B8322" s="18" t="s">
        <v>3839</v>
      </c>
      <c r="C8322" s="18" t="s">
        <v>8</v>
      </c>
      <c r="D8322" s="18" t="s">
        <v>920</v>
      </c>
      <c r="E8322" s="18" t="s">
        <v>870</v>
      </c>
      <c r="F8322" s="18" t="s">
        <v>3898</v>
      </c>
      <c r="G8322" s="18">
        <v>1536</v>
      </c>
      <c r="H8322" s="18">
        <v>5</v>
      </c>
      <c r="I8322" s="18">
        <v>7</v>
      </c>
      <c r="Q8322"/>
    </row>
    <row r="8323" spans="2:17" x14ac:dyDescent="0.25">
      <c r="B8323" s="18" t="s">
        <v>3839</v>
      </c>
      <c r="C8323" s="18" t="s">
        <v>8</v>
      </c>
      <c r="D8323" s="18" t="s">
        <v>920</v>
      </c>
      <c r="E8323" s="18" t="s">
        <v>870</v>
      </c>
      <c r="F8323" s="18" t="s">
        <v>3690</v>
      </c>
      <c r="G8323" s="18">
        <v>1368</v>
      </c>
      <c r="H8323" s="18">
        <v>4</v>
      </c>
      <c r="I8323" s="18">
        <v>6</v>
      </c>
      <c r="Q8323"/>
    </row>
    <row r="8324" spans="2:17" x14ac:dyDescent="0.25">
      <c r="B8324" s="18" t="s">
        <v>3839</v>
      </c>
      <c r="C8324" s="18" t="s">
        <v>8</v>
      </c>
      <c r="D8324" s="18" t="s">
        <v>920</v>
      </c>
      <c r="E8324" s="18" t="s">
        <v>870</v>
      </c>
      <c r="F8324" s="18" t="s">
        <v>3691</v>
      </c>
      <c r="G8324" s="18">
        <v>1440</v>
      </c>
      <c r="H8324" s="18">
        <v>5</v>
      </c>
      <c r="I8324" s="18">
        <v>6</v>
      </c>
      <c r="Q8324"/>
    </row>
    <row r="8325" spans="2:17" x14ac:dyDescent="0.25">
      <c r="B8325" s="18" t="s">
        <v>3839</v>
      </c>
      <c r="C8325" s="18" t="s">
        <v>8</v>
      </c>
      <c r="D8325" s="18" t="s">
        <v>920</v>
      </c>
      <c r="E8325" s="18" t="s">
        <v>870</v>
      </c>
      <c r="F8325" s="18" t="s">
        <v>3692</v>
      </c>
      <c r="G8325" s="18">
        <v>1488</v>
      </c>
      <c r="H8325" s="18">
        <v>5</v>
      </c>
      <c r="I8325" s="18">
        <v>7</v>
      </c>
      <c r="Q8325"/>
    </row>
    <row r="8326" spans="2:17" x14ac:dyDescent="0.25">
      <c r="B8326" s="18" t="s">
        <v>3839</v>
      </c>
      <c r="C8326" s="18" t="s">
        <v>8</v>
      </c>
      <c r="D8326" s="18" t="s">
        <v>920</v>
      </c>
      <c r="E8326" s="18" t="s">
        <v>870</v>
      </c>
      <c r="F8326" s="18" t="s">
        <v>3899</v>
      </c>
      <c r="G8326" s="18">
        <v>1344</v>
      </c>
      <c r="H8326" s="18">
        <v>5</v>
      </c>
      <c r="I8326" s="18">
        <v>7</v>
      </c>
      <c r="Q8326"/>
    </row>
    <row r="8327" spans="2:17" x14ac:dyDescent="0.25">
      <c r="B8327" s="18" t="s">
        <v>3839</v>
      </c>
      <c r="C8327" s="18" t="s">
        <v>8</v>
      </c>
      <c r="D8327" s="18" t="s">
        <v>920</v>
      </c>
      <c r="E8327" s="18" t="s">
        <v>870</v>
      </c>
      <c r="F8327" s="18" t="s">
        <v>3693</v>
      </c>
      <c r="G8327" s="18">
        <v>1320</v>
      </c>
      <c r="H8327" s="18">
        <v>4</v>
      </c>
      <c r="I8327" s="18">
        <v>6</v>
      </c>
      <c r="Q8327"/>
    </row>
    <row r="8328" spans="2:17" x14ac:dyDescent="0.25">
      <c r="B8328" s="18" t="s">
        <v>3839</v>
      </c>
      <c r="C8328" s="18" t="s">
        <v>8</v>
      </c>
      <c r="D8328" s="18" t="s">
        <v>920</v>
      </c>
      <c r="E8328" s="18" t="s">
        <v>870</v>
      </c>
      <c r="F8328" s="18" t="s">
        <v>3694</v>
      </c>
      <c r="G8328" s="18">
        <v>1416</v>
      </c>
      <c r="H8328" s="18">
        <v>4</v>
      </c>
      <c r="I8328" s="18">
        <v>6</v>
      </c>
      <c r="Q8328"/>
    </row>
    <row r="8329" spans="2:17" x14ac:dyDescent="0.25">
      <c r="B8329" s="18" t="s">
        <v>3839</v>
      </c>
      <c r="C8329" s="18" t="s">
        <v>8</v>
      </c>
      <c r="D8329" s="18" t="s">
        <v>920</v>
      </c>
      <c r="E8329" s="18" t="s">
        <v>870</v>
      </c>
      <c r="F8329" s="18" t="s">
        <v>3695</v>
      </c>
      <c r="G8329" s="18">
        <v>1368</v>
      </c>
      <c r="H8329" s="18">
        <v>4</v>
      </c>
      <c r="I8329" s="18">
        <v>7</v>
      </c>
      <c r="Q8329"/>
    </row>
    <row r="8330" spans="2:17" x14ac:dyDescent="0.25">
      <c r="B8330" s="18" t="s">
        <v>3839</v>
      </c>
      <c r="C8330" s="18" t="s">
        <v>8</v>
      </c>
      <c r="D8330" s="18" t="s">
        <v>920</v>
      </c>
      <c r="E8330" s="18" t="s">
        <v>870</v>
      </c>
      <c r="F8330" s="18" t="s">
        <v>3696</v>
      </c>
      <c r="G8330" s="18">
        <v>1428</v>
      </c>
      <c r="H8330" s="18">
        <v>4</v>
      </c>
      <c r="I8330" s="18">
        <v>6</v>
      </c>
      <c r="Q8330"/>
    </row>
    <row r="8331" spans="2:17" x14ac:dyDescent="0.25">
      <c r="B8331" s="18" t="s">
        <v>3839</v>
      </c>
      <c r="C8331" s="18" t="s">
        <v>8</v>
      </c>
      <c r="D8331" s="18" t="s">
        <v>920</v>
      </c>
      <c r="E8331" s="18" t="s">
        <v>870</v>
      </c>
      <c r="F8331" s="18" t="s">
        <v>3697</v>
      </c>
      <c r="G8331" s="18">
        <v>1548</v>
      </c>
      <c r="H8331" s="18">
        <v>4</v>
      </c>
      <c r="I8331" s="18">
        <v>7</v>
      </c>
      <c r="Q8331"/>
    </row>
    <row r="8332" spans="2:17" x14ac:dyDescent="0.25">
      <c r="B8332" s="18" t="s">
        <v>3839</v>
      </c>
      <c r="C8332" s="18" t="s">
        <v>8</v>
      </c>
      <c r="D8332" s="18" t="s">
        <v>920</v>
      </c>
      <c r="E8332" s="18" t="s">
        <v>870</v>
      </c>
      <c r="F8332" s="18" t="s">
        <v>3698</v>
      </c>
      <c r="G8332" s="18">
        <v>1524</v>
      </c>
      <c r="H8332" s="18">
        <v>4</v>
      </c>
      <c r="I8332" s="18">
        <v>7</v>
      </c>
      <c r="Q8332"/>
    </row>
    <row r="8333" spans="2:17" x14ac:dyDescent="0.25">
      <c r="B8333" s="18" t="s">
        <v>3839</v>
      </c>
      <c r="C8333" s="18" t="s">
        <v>8</v>
      </c>
      <c r="D8333" s="18" t="s">
        <v>920</v>
      </c>
      <c r="E8333" s="18" t="s">
        <v>870</v>
      </c>
      <c r="F8333" s="18" t="s">
        <v>3699</v>
      </c>
      <c r="G8333" s="18">
        <v>1560</v>
      </c>
      <c r="H8333" s="18">
        <v>5</v>
      </c>
      <c r="I8333" s="18">
        <v>6</v>
      </c>
      <c r="Q8333"/>
    </row>
    <row r="8334" spans="2:17" x14ac:dyDescent="0.25">
      <c r="B8334" s="18" t="s">
        <v>3839</v>
      </c>
      <c r="C8334" s="18" t="s">
        <v>8</v>
      </c>
      <c r="D8334" s="18" t="s">
        <v>920</v>
      </c>
      <c r="E8334" s="18" t="s">
        <v>870</v>
      </c>
      <c r="F8334" s="18" t="s">
        <v>3700</v>
      </c>
      <c r="G8334" s="18">
        <v>1428</v>
      </c>
      <c r="H8334" s="18">
        <v>5</v>
      </c>
      <c r="I8334" s="18">
        <v>6</v>
      </c>
      <c r="Q8334"/>
    </row>
    <row r="8335" spans="2:17" x14ac:dyDescent="0.25">
      <c r="B8335" s="18" t="s">
        <v>3839</v>
      </c>
      <c r="C8335" s="18" t="s">
        <v>8</v>
      </c>
      <c r="D8335" s="18" t="s">
        <v>920</v>
      </c>
      <c r="E8335" s="18" t="s">
        <v>870</v>
      </c>
      <c r="F8335" s="18" t="s">
        <v>3900</v>
      </c>
      <c r="G8335" s="18">
        <v>1332</v>
      </c>
      <c r="H8335" s="18">
        <v>5</v>
      </c>
      <c r="I8335" s="18">
        <v>7</v>
      </c>
      <c r="Q8335"/>
    </row>
    <row r="8336" spans="2:17" x14ac:dyDescent="0.25">
      <c r="B8336" s="18" t="s">
        <v>3839</v>
      </c>
      <c r="C8336" s="18" t="s">
        <v>8</v>
      </c>
      <c r="D8336" s="18" t="s">
        <v>920</v>
      </c>
      <c r="E8336" s="18" t="s">
        <v>870</v>
      </c>
      <c r="F8336" s="18" t="s">
        <v>3901</v>
      </c>
      <c r="G8336" s="18">
        <v>1440</v>
      </c>
      <c r="H8336" s="18">
        <v>5</v>
      </c>
      <c r="I8336" s="18">
        <v>7</v>
      </c>
      <c r="Q8336"/>
    </row>
    <row r="8337" spans="2:17" x14ac:dyDescent="0.25">
      <c r="B8337" s="18" t="s">
        <v>3839</v>
      </c>
      <c r="C8337" s="18" t="s">
        <v>8</v>
      </c>
      <c r="D8337" s="18" t="s">
        <v>920</v>
      </c>
      <c r="E8337" s="18" t="s">
        <v>870</v>
      </c>
      <c r="F8337" s="18" t="s">
        <v>3902</v>
      </c>
      <c r="G8337" s="18">
        <v>1536</v>
      </c>
      <c r="H8337" s="18">
        <v>4</v>
      </c>
      <c r="I8337" s="18">
        <v>7</v>
      </c>
      <c r="Q8337"/>
    </row>
    <row r="8338" spans="2:17" x14ac:dyDescent="0.25">
      <c r="B8338" s="18" t="s">
        <v>3839</v>
      </c>
      <c r="C8338" s="18" t="s">
        <v>8</v>
      </c>
      <c r="D8338" s="18" t="s">
        <v>920</v>
      </c>
      <c r="E8338" s="18" t="s">
        <v>870</v>
      </c>
      <c r="F8338" s="18" t="s">
        <v>3903</v>
      </c>
      <c r="G8338" s="18">
        <v>1356</v>
      </c>
      <c r="H8338" s="18">
        <v>4</v>
      </c>
      <c r="I8338" s="18">
        <v>6</v>
      </c>
      <c r="Q8338"/>
    </row>
    <row r="8339" spans="2:17" x14ac:dyDescent="0.25">
      <c r="B8339" s="18" t="s">
        <v>3839</v>
      </c>
      <c r="C8339" s="18" t="s">
        <v>8</v>
      </c>
      <c r="D8339" s="18" t="s">
        <v>920</v>
      </c>
      <c r="E8339" s="18" t="s">
        <v>870</v>
      </c>
      <c r="F8339" s="18" t="s">
        <v>3904</v>
      </c>
      <c r="G8339" s="18">
        <v>1332</v>
      </c>
      <c r="H8339" s="18">
        <v>4</v>
      </c>
      <c r="I8339" s="18">
        <v>7</v>
      </c>
      <c r="Q8339"/>
    </row>
    <row r="8340" spans="2:17" x14ac:dyDescent="0.25">
      <c r="B8340" s="18" t="s">
        <v>3839</v>
      </c>
      <c r="C8340" s="18" t="s">
        <v>8</v>
      </c>
      <c r="D8340" s="18" t="s">
        <v>920</v>
      </c>
      <c r="E8340" s="18" t="s">
        <v>870</v>
      </c>
      <c r="F8340" s="18" t="s">
        <v>3905</v>
      </c>
      <c r="G8340" s="18">
        <v>1368</v>
      </c>
      <c r="H8340" s="18">
        <v>4</v>
      </c>
      <c r="I8340" s="18">
        <v>7</v>
      </c>
      <c r="Q8340"/>
    </row>
    <row r="8341" spans="2:17" x14ac:dyDescent="0.25">
      <c r="B8341" s="18" t="s">
        <v>3839</v>
      </c>
      <c r="C8341" s="18" t="s">
        <v>8</v>
      </c>
      <c r="D8341" s="18" t="s">
        <v>920</v>
      </c>
      <c r="E8341" s="18" t="s">
        <v>870</v>
      </c>
      <c r="F8341" s="18" t="s">
        <v>3906</v>
      </c>
      <c r="G8341" s="18">
        <v>1416</v>
      </c>
      <c r="H8341" s="18">
        <v>4</v>
      </c>
      <c r="I8341" s="18">
        <v>6</v>
      </c>
      <c r="Q8341"/>
    </row>
    <row r="8342" spans="2:17" x14ac:dyDescent="0.25">
      <c r="B8342" s="18" t="s">
        <v>3839</v>
      </c>
      <c r="C8342" s="18" t="s">
        <v>8</v>
      </c>
      <c r="D8342" s="18" t="s">
        <v>920</v>
      </c>
      <c r="E8342" s="18" t="s">
        <v>870</v>
      </c>
      <c r="F8342" s="18" t="s">
        <v>3907</v>
      </c>
      <c r="G8342" s="18">
        <v>1476</v>
      </c>
      <c r="H8342" s="18">
        <v>4</v>
      </c>
      <c r="I8342" s="18">
        <v>7</v>
      </c>
      <c r="Q8342"/>
    </row>
    <row r="8343" spans="2:17" x14ac:dyDescent="0.25">
      <c r="B8343" s="18" t="s">
        <v>3839</v>
      </c>
      <c r="C8343" s="18" t="s">
        <v>8</v>
      </c>
      <c r="D8343" s="18" t="s">
        <v>920</v>
      </c>
      <c r="E8343" s="18" t="s">
        <v>870</v>
      </c>
      <c r="F8343" s="18" t="s">
        <v>3908</v>
      </c>
      <c r="G8343" s="18">
        <v>1320</v>
      </c>
      <c r="H8343" s="18">
        <v>4</v>
      </c>
      <c r="I8343" s="18">
        <v>6</v>
      </c>
      <c r="Q8343"/>
    </row>
    <row r="8344" spans="2:17" x14ac:dyDescent="0.25">
      <c r="B8344" s="18" t="s">
        <v>3839</v>
      </c>
      <c r="C8344" s="18" t="s">
        <v>8</v>
      </c>
      <c r="D8344" s="18" t="s">
        <v>920</v>
      </c>
      <c r="E8344" s="18" t="s">
        <v>870</v>
      </c>
      <c r="F8344" s="18" t="s">
        <v>3909</v>
      </c>
      <c r="G8344" s="18">
        <v>1452</v>
      </c>
      <c r="H8344" s="18">
        <v>4</v>
      </c>
      <c r="I8344" s="18">
        <v>6</v>
      </c>
      <c r="Q8344"/>
    </row>
    <row r="8345" spans="2:17" x14ac:dyDescent="0.25">
      <c r="B8345" s="18" t="s">
        <v>3839</v>
      </c>
      <c r="C8345" s="18" t="s">
        <v>8</v>
      </c>
      <c r="D8345" s="18" t="s">
        <v>920</v>
      </c>
      <c r="E8345" s="18" t="s">
        <v>870</v>
      </c>
      <c r="F8345" s="18" t="s">
        <v>3910</v>
      </c>
      <c r="G8345" s="18">
        <v>1524</v>
      </c>
      <c r="H8345" s="18">
        <v>5</v>
      </c>
      <c r="I8345" s="18">
        <v>6</v>
      </c>
      <c r="Q8345"/>
    </row>
    <row r="8346" spans="2:17" x14ac:dyDescent="0.25">
      <c r="B8346" s="18" t="s">
        <v>3839</v>
      </c>
      <c r="C8346" s="18" t="s">
        <v>8</v>
      </c>
      <c r="D8346" s="18" t="s">
        <v>920</v>
      </c>
      <c r="E8346" s="18" t="s">
        <v>870</v>
      </c>
      <c r="F8346" s="18" t="s">
        <v>3911</v>
      </c>
      <c r="G8346" s="18">
        <v>1452</v>
      </c>
      <c r="H8346" s="18">
        <v>5</v>
      </c>
      <c r="I8346" s="18">
        <v>6</v>
      </c>
      <c r="Q8346"/>
    </row>
    <row r="8347" spans="2:17" x14ac:dyDescent="0.25">
      <c r="B8347" s="18" t="s">
        <v>3839</v>
      </c>
      <c r="C8347" s="18" t="s">
        <v>8</v>
      </c>
      <c r="D8347" s="18" t="s">
        <v>920</v>
      </c>
      <c r="E8347" s="18" t="s">
        <v>870</v>
      </c>
      <c r="F8347" s="18" t="s">
        <v>3912</v>
      </c>
      <c r="G8347" s="18">
        <v>1500</v>
      </c>
      <c r="H8347" s="18">
        <v>4</v>
      </c>
      <c r="I8347" s="18">
        <v>7</v>
      </c>
      <c r="Q8347"/>
    </row>
    <row r="8348" spans="2:17" x14ac:dyDescent="0.25">
      <c r="B8348" s="18" t="s">
        <v>3839</v>
      </c>
      <c r="C8348" s="18" t="s">
        <v>8</v>
      </c>
      <c r="D8348" s="18" t="s">
        <v>920</v>
      </c>
      <c r="E8348" s="18" t="s">
        <v>870</v>
      </c>
      <c r="F8348" s="18" t="s">
        <v>3913</v>
      </c>
      <c r="G8348" s="18">
        <v>1416</v>
      </c>
      <c r="H8348" s="18">
        <v>5</v>
      </c>
      <c r="I8348" s="18">
        <v>7</v>
      </c>
      <c r="Q8348"/>
    </row>
    <row r="8349" spans="2:17" x14ac:dyDescent="0.25">
      <c r="B8349" s="18" t="s">
        <v>3839</v>
      </c>
      <c r="C8349" s="18" t="s">
        <v>8</v>
      </c>
      <c r="D8349" s="18" t="s">
        <v>920</v>
      </c>
      <c r="E8349" s="18" t="s">
        <v>870</v>
      </c>
      <c r="F8349" s="18" t="s">
        <v>3914</v>
      </c>
      <c r="G8349" s="18">
        <v>1368</v>
      </c>
      <c r="H8349" s="18">
        <v>4</v>
      </c>
      <c r="I8349" s="18">
        <v>6</v>
      </c>
      <c r="Q8349"/>
    </row>
    <row r="8350" spans="2:17" x14ac:dyDescent="0.25">
      <c r="B8350" s="18" t="s">
        <v>3839</v>
      </c>
      <c r="C8350" s="18" t="s">
        <v>8</v>
      </c>
      <c r="D8350" s="18" t="s">
        <v>920</v>
      </c>
      <c r="E8350" s="18" t="s">
        <v>870</v>
      </c>
      <c r="F8350" s="18" t="s">
        <v>3915</v>
      </c>
      <c r="G8350" s="18">
        <v>1536</v>
      </c>
      <c r="H8350" s="18">
        <v>4</v>
      </c>
      <c r="I8350" s="18">
        <v>7</v>
      </c>
      <c r="Q8350"/>
    </row>
    <row r="8351" spans="2:17" x14ac:dyDescent="0.25">
      <c r="B8351" s="18" t="s">
        <v>3839</v>
      </c>
      <c r="C8351" s="18" t="s">
        <v>8</v>
      </c>
      <c r="D8351" s="18" t="s">
        <v>920</v>
      </c>
      <c r="E8351" s="18" t="s">
        <v>870</v>
      </c>
      <c r="F8351" s="18" t="s">
        <v>3916</v>
      </c>
      <c r="G8351" s="18">
        <v>1344</v>
      </c>
      <c r="H8351" s="18">
        <v>5</v>
      </c>
      <c r="I8351" s="18">
        <v>7</v>
      </c>
      <c r="Q8351"/>
    </row>
    <row r="8352" spans="2:17" x14ac:dyDescent="0.25">
      <c r="B8352" s="18" t="s">
        <v>3839</v>
      </c>
      <c r="C8352" s="18" t="s">
        <v>8</v>
      </c>
      <c r="D8352" s="18" t="s">
        <v>277</v>
      </c>
      <c r="E8352" s="18" t="s">
        <v>1057</v>
      </c>
      <c r="F8352" s="18" t="s">
        <v>1058</v>
      </c>
      <c r="G8352" s="18">
        <v>864</v>
      </c>
      <c r="H8352" s="18">
        <v>2.0499999999999998</v>
      </c>
      <c r="I8352" s="18">
        <v>3.9</v>
      </c>
      <c r="Q8352"/>
    </row>
    <row r="8353" spans="2:17" x14ac:dyDescent="0.25">
      <c r="B8353" s="18" t="s">
        <v>3839</v>
      </c>
      <c r="C8353" s="18" t="s">
        <v>8</v>
      </c>
      <c r="D8353" s="18" t="s">
        <v>277</v>
      </c>
      <c r="E8353" s="18" t="s">
        <v>1057</v>
      </c>
      <c r="F8353" s="18" t="s">
        <v>1059</v>
      </c>
      <c r="G8353" s="18">
        <v>660</v>
      </c>
      <c r="H8353" s="18">
        <v>2.37</v>
      </c>
      <c r="I8353" s="18">
        <v>3.53</v>
      </c>
      <c r="Q8353"/>
    </row>
    <row r="8354" spans="2:17" x14ac:dyDescent="0.25">
      <c r="B8354" s="18" t="s">
        <v>3839</v>
      </c>
      <c r="C8354" s="18" t="s">
        <v>8</v>
      </c>
      <c r="D8354" s="18" t="s">
        <v>277</v>
      </c>
      <c r="E8354" s="18" t="s">
        <v>1057</v>
      </c>
      <c r="F8354" s="18" t="s">
        <v>1060</v>
      </c>
      <c r="G8354" s="18">
        <v>1020</v>
      </c>
      <c r="H8354" s="18">
        <v>2.9</v>
      </c>
      <c r="I8354" s="18">
        <v>3.76</v>
      </c>
      <c r="Q8354"/>
    </row>
    <row r="8355" spans="2:17" x14ac:dyDescent="0.25">
      <c r="B8355" s="18" t="s">
        <v>3839</v>
      </c>
      <c r="C8355" s="18" t="s">
        <v>8</v>
      </c>
      <c r="D8355" s="18" t="s">
        <v>277</v>
      </c>
      <c r="E8355" s="18" t="s">
        <v>1057</v>
      </c>
      <c r="F8355" s="18" t="s">
        <v>1061</v>
      </c>
      <c r="G8355" s="18">
        <v>804</v>
      </c>
      <c r="H8355" s="18">
        <v>2.19</v>
      </c>
      <c r="I8355" s="18">
        <v>3.35</v>
      </c>
      <c r="Q8355"/>
    </row>
    <row r="8356" spans="2:17" x14ac:dyDescent="0.25">
      <c r="B8356" s="18" t="s">
        <v>3839</v>
      </c>
      <c r="C8356" s="18" t="s">
        <v>8</v>
      </c>
      <c r="D8356" s="18" t="s">
        <v>277</v>
      </c>
      <c r="E8356" s="18" t="s">
        <v>1057</v>
      </c>
      <c r="F8356" s="18" t="s">
        <v>3701</v>
      </c>
      <c r="G8356" s="18">
        <v>744</v>
      </c>
      <c r="H8356" s="18">
        <v>2.2599999999999998</v>
      </c>
      <c r="I8356" s="18">
        <v>3.4</v>
      </c>
      <c r="Q8356"/>
    </row>
    <row r="8357" spans="2:17" x14ac:dyDescent="0.25">
      <c r="B8357" s="18" t="s">
        <v>3839</v>
      </c>
      <c r="C8357" s="18" t="s">
        <v>8</v>
      </c>
      <c r="D8357" s="18" t="s">
        <v>277</v>
      </c>
      <c r="E8357" s="18" t="s">
        <v>1057</v>
      </c>
      <c r="F8357" s="18" t="s">
        <v>3917</v>
      </c>
      <c r="G8357" s="18">
        <v>1008</v>
      </c>
      <c r="H8357" s="18">
        <v>2.25</v>
      </c>
      <c r="I8357" s="18">
        <v>3.73</v>
      </c>
      <c r="Q8357"/>
    </row>
    <row r="8358" spans="2:17" x14ac:dyDescent="0.25">
      <c r="B8358" s="18" t="s">
        <v>3839</v>
      </c>
      <c r="C8358" s="18" t="s">
        <v>8</v>
      </c>
      <c r="D8358" s="18" t="s">
        <v>277</v>
      </c>
      <c r="E8358" s="18" t="s">
        <v>1057</v>
      </c>
      <c r="F8358" s="18" t="s">
        <v>1062</v>
      </c>
      <c r="G8358" s="18">
        <v>708</v>
      </c>
      <c r="H8358" s="18">
        <v>2.5299999999999998</v>
      </c>
      <c r="I8358" s="18">
        <v>3.73</v>
      </c>
      <c r="Q8358"/>
    </row>
    <row r="8359" spans="2:17" x14ac:dyDescent="0.25">
      <c r="B8359" s="18" t="s">
        <v>3839</v>
      </c>
      <c r="C8359" s="18" t="s">
        <v>8</v>
      </c>
      <c r="D8359" s="18" t="s">
        <v>277</v>
      </c>
      <c r="E8359" s="18" t="s">
        <v>1057</v>
      </c>
      <c r="F8359" s="18" t="s">
        <v>1063</v>
      </c>
      <c r="G8359" s="18">
        <v>1116</v>
      </c>
      <c r="H8359" s="18">
        <v>2.78</v>
      </c>
      <c r="I8359" s="18">
        <v>3.35</v>
      </c>
      <c r="Q8359"/>
    </row>
    <row r="8360" spans="2:17" x14ac:dyDescent="0.25">
      <c r="B8360" s="18" t="s">
        <v>3839</v>
      </c>
      <c r="C8360" s="18" t="s">
        <v>8</v>
      </c>
      <c r="D8360" s="18" t="s">
        <v>277</v>
      </c>
      <c r="E8360" s="18" t="s">
        <v>1057</v>
      </c>
      <c r="F8360" s="18" t="s">
        <v>1064</v>
      </c>
      <c r="G8360" s="18">
        <v>996</v>
      </c>
      <c r="H8360" s="18">
        <v>2.89</v>
      </c>
      <c r="I8360" s="18">
        <v>3.34</v>
      </c>
      <c r="Q8360"/>
    </row>
    <row r="8361" spans="2:17" x14ac:dyDescent="0.25">
      <c r="B8361" s="18" t="s">
        <v>3839</v>
      </c>
      <c r="C8361" s="18" t="s">
        <v>8</v>
      </c>
      <c r="D8361" s="18" t="s">
        <v>277</v>
      </c>
      <c r="E8361" s="18" t="s">
        <v>1057</v>
      </c>
      <c r="F8361" s="18" t="s">
        <v>3702</v>
      </c>
      <c r="G8361" s="18">
        <v>828</v>
      </c>
      <c r="H8361" s="18">
        <v>2.71</v>
      </c>
      <c r="I8361" s="18">
        <v>3.31</v>
      </c>
      <c r="Q8361"/>
    </row>
    <row r="8362" spans="2:17" x14ac:dyDescent="0.25">
      <c r="B8362" s="18" t="s">
        <v>3839</v>
      </c>
      <c r="C8362" s="18" t="s">
        <v>8</v>
      </c>
      <c r="D8362" s="18" t="s">
        <v>277</v>
      </c>
      <c r="E8362" s="18" t="s">
        <v>1057</v>
      </c>
      <c r="F8362" s="18" t="s">
        <v>3703</v>
      </c>
      <c r="G8362" s="18">
        <v>924</v>
      </c>
      <c r="H8362" s="18">
        <v>2.86</v>
      </c>
      <c r="I8362" s="18">
        <v>3.59</v>
      </c>
      <c r="Q8362"/>
    </row>
    <row r="8363" spans="2:17" x14ac:dyDescent="0.25">
      <c r="B8363" s="18" t="s">
        <v>3839</v>
      </c>
      <c r="C8363" s="18" t="s">
        <v>8</v>
      </c>
      <c r="D8363" s="18" t="s">
        <v>277</v>
      </c>
      <c r="E8363" s="18" t="s">
        <v>1057</v>
      </c>
      <c r="F8363" s="18" t="s">
        <v>3704</v>
      </c>
      <c r="G8363" s="18">
        <v>804</v>
      </c>
      <c r="H8363" s="18">
        <v>2.48</v>
      </c>
      <c r="I8363" s="18">
        <v>3.84</v>
      </c>
      <c r="Q8363"/>
    </row>
    <row r="8364" spans="2:17" x14ac:dyDescent="0.25">
      <c r="B8364" s="18" t="s">
        <v>3839</v>
      </c>
      <c r="C8364" s="18" t="s">
        <v>8</v>
      </c>
      <c r="D8364" s="18" t="s">
        <v>277</v>
      </c>
      <c r="E8364" s="18" t="s">
        <v>1057</v>
      </c>
      <c r="F8364" s="18" t="s">
        <v>3705</v>
      </c>
      <c r="G8364" s="18">
        <v>756</v>
      </c>
      <c r="H8364" s="18">
        <v>2.2400000000000002</v>
      </c>
      <c r="I8364" s="18">
        <v>3.92</v>
      </c>
      <c r="Q8364"/>
    </row>
    <row r="8365" spans="2:17" x14ac:dyDescent="0.25">
      <c r="B8365" s="18" t="s">
        <v>3839</v>
      </c>
      <c r="C8365" s="18" t="s">
        <v>8</v>
      </c>
      <c r="D8365" s="18" t="s">
        <v>277</v>
      </c>
      <c r="E8365" s="18" t="s">
        <v>1057</v>
      </c>
      <c r="F8365" s="18" t="s">
        <v>3918</v>
      </c>
      <c r="G8365" s="18">
        <v>984</v>
      </c>
      <c r="H8365" s="18">
        <v>2.13</v>
      </c>
      <c r="I8365" s="18">
        <v>3.3</v>
      </c>
      <c r="Q8365"/>
    </row>
    <row r="8366" spans="2:17" x14ac:dyDescent="0.25">
      <c r="B8366" s="18" t="s">
        <v>3839</v>
      </c>
      <c r="C8366" s="18" t="s">
        <v>8</v>
      </c>
      <c r="D8366" s="18" t="s">
        <v>277</v>
      </c>
      <c r="E8366" s="18" t="s">
        <v>1057</v>
      </c>
      <c r="F8366" s="18" t="s">
        <v>3919</v>
      </c>
      <c r="G8366" s="18">
        <v>600</v>
      </c>
      <c r="H8366" s="18">
        <v>2.86</v>
      </c>
      <c r="I8366" s="18">
        <v>3.96</v>
      </c>
      <c r="Q8366"/>
    </row>
    <row r="8367" spans="2:17" x14ac:dyDescent="0.25">
      <c r="B8367" s="18" t="s">
        <v>3839</v>
      </c>
      <c r="C8367" s="18" t="s">
        <v>8</v>
      </c>
      <c r="D8367" s="18" t="s">
        <v>277</v>
      </c>
      <c r="E8367" s="18" t="s">
        <v>1057</v>
      </c>
      <c r="F8367" s="18" t="s">
        <v>3920</v>
      </c>
      <c r="G8367" s="18">
        <v>1020</v>
      </c>
      <c r="H8367" s="18">
        <v>2.69</v>
      </c>
      <c r="I8367" s="18">
        <v>3.8</v>
      </c>
      <c r="Q8367"/>
    </row>
    <row r="8368" spans="2:17" x14ac:dyDescent="0.25">
      <c r="B8368" s="18" t="s">
        <v>3839</v>
      </c>
      <c r="C8368" s="18" t="s">
        <v>8</v>
      </c>
      <c r="D8368" s="18" t="s">
        <v>277</v>
      </c>
      <c r="E8368" s="18" t="s">
        <v>3921</v>
      </c>
      <c r="F8368" s="18" t="s">
        <v>3922</v>
      </c>
      <c r="G8368" s="18">
        <v>792</v>
      </c>
      <c r="H8368" s="18">
        <v>2.93</v>
      </c>
      <c r="I8368" s="18">
        <v>3.98</v>
      </c>
      <c r="Q8368"/>
    </row>
    <row r="8369" spans="2:17" x14ac:dyDescent="0.25">
      <c r="B8369" s="18" t="s">
        <v>3839</v>
      </c>
      <c r="C8369" s="18" t="s">
        <v>8</v>
      </c>
      <c r="D8369" s="18" t="s">
        <v>277</v>
      </c>
      <c r="E8369" s="18" t="s">
        <v>3921</v>
      </c>
      <c r="F8369" s="18" t="s">
        <v>3923</v>
      </c>
      <c r="G8369" s="18">
        <v>696</v>
      </c>
      <c r="H8369" s="18">
        <v>2.84</v>
      </c>
      <c r="I8369" s="18">
        <v>3.49</v>
      </c>
      <c r="Q8369"/>
    </row>
    <row r="8370" spans="2:17" x14ac:dyDescent="0.25">
      <c r="B8370" s="18" t="s">
        <v>3839</v>
      </c>
      <c r="C8370" s="18" t="s">
        <v>8</v>
      </c>
      <c r="D8370" s="18" t="s">
        <v>277</v>
      </c>
      <c r="E8370" s="18" t="s">
        <v>3921</v>
      </c>
      <c r="F8370" s="18" t="s">
        <v>3924</v>
      </c>
      <c r="G8370" s="18">
        <v>1020</v>
      </c>
      <c r="H8370" s="18">
        <v>2.35</v>
      </c>
      <c r="I8370" s="18">
        <v>3.69</v>
      </c>
      <c r="Q8370"/>
    </row>
    <row r="8371" spans="2:17" x14ac:dyDescent="0.25">
      <c r="B8371" s="18" t="s">
        <v>3839</v>
      </c>
      <c r="C8371" s="18" t="s">
        <v>8</v>
      </c>
      <c r="D8371" s="18" t="s">
        <v>277</v>
      </c>
      <c r="E8371" s="18" t="s">
        <v>3921</v>
      </c>
      <c r="F8371" s="18" t="s">
        <v>3925</v>
      </c>
      <c r="G8371" s="18">
        <v>996</v>
      </c>
      <c r="H8371" s="18">
        <v>2.25</v>
      </c>
      <c r="I8371" s="18">
        <v>3.77</v>
      </c>
      <c r="Q8371"/>
    </row>
    <row r="8372" spans="2:17" x14ac:dyDescent="0.25">
      <c r="B8372" s="18" t="s">
        <v>3839</v>
      </c>
      <c r="C8372" s="18" t="s">
        <v>8</v>
      </c>
      <c r="D8372" s="18" t="s">
        <v>277</v>
      </c>
      <c r="E8372" s="18" t="s">
        <v>3921</v>
      </c>
      <c r="F8372" s="18" t="s">
        <v>3926</v>
      </c>
      <c r="G8372" s="18">
        <v>768</v>
      </c>
      <c r="H8372" s="18">
        <v>2.65</v>
      </c>
      <c r="I8372" s="18">
        <v>3.9</v>
      </c>
      <c r="Q8372"/>
    </row>
    <row r="8373" spans="2:17" x14ac:dyDescent="0.25">
      <c r="B8373" s="18" t="s">
        <v>3839</v>
      </c>
      <c r="C8373" s="18" t="s">
        <v>8</v>
      </c>
      <c r="D8373" s="18" t="s">
        <v>277</v>
      </c>
      <c r="E8373" s="18" t="s">
        <v>3921</v>
      </c>
      <c r="F8373" s="18" t="s">
        <v>3927</v>
      </c>
      <c r="G8373" s="18">
        <v>624</v>
      </c>
      <c r="H8373" s="18">
        <v>2.75</v>
      </c>
      <c r="I8373" s="18">
        <v>3.22</v>
      </c>
      <c r="Q8373"/>
    </row>
    <row r="8374" spans="2:17" x14ac:dyDescent="0.25">
      <c r="B8374" s="18" t="s">
        <v>3839</v>
      </c>
      <c r="C8374" s="18" t="s">
        <v>8</v>
      </c>
      <c r="D8374" s="18" t="s">
        <v>277</v>
      </c>
      <c r="E8374" s="18" t="s">
        <v>3921</v>
      </c>
      <c r="F8374" s="18" t="s">
        <v>3928</v>
      </c>
      <c r="G8374" s="18">
        <v>972</v>
      </c>
      <c r="H8374" s="18">
        <v>2.95</v>
      </c>
      <c r="I8374" s="18">
        <v>3.23</v>
      </c>
      <c r="Q8374"/>
    </row>
    <row r="8375" spans="2:17" x14ac:dyDescent="0.25">
      <c r="B8375" s="18" t="s">
        <v>3839</v>
      </c>
      <c r="C8375" s="18" t="s">
        <v>8</v>
      </c>
      <c r="D8375" s="18" t="s">
        <v>277</v>
      </c>
      <c r="E8375" s="18" t="s">
        <v>3921</v>
      </c>
      <c r="F8375" s="18" t="s">
        <v>3929</v>
      </c>
      <c r="G8375" s="18">
        <v>852</v>
      </c>
      <c r="H8375" s="18">
        <v>2.36</v>
      </c>
      <c r="I8375" s="18">
        <v>3.64</v>
      </c>
      <c r="Q8375"/>
    </row>
    <row r="8376" spans="2:17" x14ac:dyDescent="0.25">
      <c r="B8376" s="18" t="s">
        <v>3839</v>
      </c>
      <c r="C8376" s="18" t="s">
        <v>8</v>
      </c>
      <c r="D8376" s="18" t="s">
        <v>277</v>
      </c>
      <c r="E8376" s="18" t="s">
        <v>3921</v>
      </c>
      <c r="F8376" s="18" t="s">
        <v>3930</v>
      </c>
      <c r="G8376" s="18">
        <v>960</v>
      </c>
      <c r="H8376" s="18">
        <v>2.91</v>
      </c>
      <c r="I8376" s="18">
        <v>3.64</v>
      </c>
      <c r="Q8376"/>
    </row>
    <row r="8377" spans="2:17" x14ac:dyDescent="0.25">
      <c r="B8377" s="18" t="s">
        <v>3839</v>
      </c>
      <c r="C8377" s="18" t="s">
        <v>8</v>
      </c>
      <c r="D8377" s="18" t="s">
        <v>277</v>
      </c>
      <c r="E8377" s="18" t="s">
        <v>3921</v>
      </c>
      <c r="F8377" s="18" t="s">
        <v>3931</v>
      </c>
      <c r="G8377" s="18">
        <v>768</v>
      </c>
      <c r="H8377" s="18">
        <v>2.9</v>
      </c>
      <c r="I8377" s="18">
        <v>3.22</v>
      </c>
      <c r="Q8377"/>
    </row>
    <row r="8378" spans="2:17" x14ac:dyDescent="0.25">
      <c r="B8378" s="18" t="s">
        <v>3839</v>
      </c>
      <c r="C8378" s="18" t="s">
        <v>8</v>
      </c>
      <c r="D8378" s="18" t="s">
        <v>277</v>
      </c>
      <c r="E8378" s="18" t="s">
        <v>3921</v>
      </c>
      <c r="F8378" s="18" t="s">
        <v>3932</v>
      </c>
      <c r="G8378" s="18">
        <v>1176</v>
      </c>
      <c r="H8378" s="18">
        <v>2.6</v>
      </c>
      <c r="I8378" s="18">
        <v>3.66</v>
      </c>
      <c r="Q8378"/>
    </row>
    <row r="8379" spans="2:17" x14ac:dyDescent="0.25">
      <c r="B8379" s="18" t="s">
        <v>3839</v>
      </c>
      <c r="C8379" s="18" t="s">
        <v>8</v>
      </c>
      <c r="D8379" s="18" t="s">
        <v>277</v>
      </c>
      <c r="E8379" s="18" t="s">
        <v>3921</v>
      </c>
      <c r="F8379" s="18" t="s">
        <v>3933</v>
      </c>
      <c r="G8379" s="18">
        <v>1176</v>
      </c>
      <c r="H8379" s="18">
        <v>2.96</v>
      </c>
      <c r="I8379" s="18">
        <v>3.56</v>
      </c>
      <c r="Q8379"/>
    </row>
    <row r="8380" spans="2:17" x14ac:dyDescent="0.25">
      <c r="B8380" s="18" t="s">
        <v>3839</v>
      </c>
      <c r="C8380" s="18" t="s">
        <v>8</v>
      </c>
      <c r="D8380" s="18" t="s">
        <v>277</v>
      </c>
      <c r="E8380" s="18" t="s">
        <v>3921</v>
      </c>
      <c r="F8380" s="18" t="s">
        <v>3934</v>
      </c>
      <c r="G8380" s="18">
        <v>624</v>
      </c>
      <c r="H8380" s="18">
        <v>3</v>
      </c>
      <c r="I8380" s="18">
        <v>3.57</v>
      </c>
      <c r="Q8380"/>
    </row>
    <row r="8381" spans="2:17" x14ac:dyDescent="0.25">
      <c r="B8381" s="18" t="s">
        <v>3839</v>
      </c>
      <c r="C8381" s="18" t="s">
        <v>8</v>
      </c>
      <c r="D8381" s="18" t="s">
        <v>277</v>
      </c>
      <c r="E8381" s="18" t="s">
        <v>3921</v>
      </c>
      <c r="F8381" s="18" t="s">
        <v>3935</v>
      </c>
      <c r="G8381" s="18">
        <v>996</v>
      </c>
      <c r="H8381" s="18">
        <v>2.42</v>
      </c>
      <c r="I8381" s="18">
        <v>3.74</v>
      </c>
      <c r="Q8381"/>
    </row>
    <row r="8382" spans="2:17" x14ac:dyDescent="0.25">
      <c r="B8382" s="18" t="s">
        <v>3839</v>
      </c>
      <c r="C8382" s="18" t="s">
        <v>8</v>
      </c>
      <c r="D8382" s="18" t="s">
        <v>277</v>
      </c>
      <c r="E8382" s="18" t="s">
        <v>3921</v>
      </c>
      <c r="F8382" s="18" t="s">
        <v>3936</v>
      </c>
      <c r="G8382" s="18">
        <v>780</v>
      </c>
      <c r="H8382" s="18">
        <v>2.61</v>
      </c>
      <c r="I8382" s="18">
        <v>3.9</v>
      </c>
      <c r="Q8382"/>
    </row>
    <row r="8383" spans="2:17" x14ac:dyDescent="0.25">
      <c r="B8383" s="18" t="s">
        <v>3839</v>
      </c>
      <c r="C8383" s="18" t="s">
        <v>8</v>
      </c>
      <c r="D8383" s="18" t="s">
        <v>277</v>
      </c>
      <c r="E8383" s="18" t="s">
        <v>3921</v>
      </c>
      <c r="F8383" s="18" t="s">
        <v>3937</v>
      </c>
      <c r="G8383" s="18">
        <v>1008</v>
      </c>
      <c r="H8383" s="18">
        <v>2.8</v>
      </c>
      <c r="I8383" s="18">
        <v>3.96</v>
      </c>
      <c r="Q8383"/>
    </row>
    <row r="8384" spans="2:17" x14ac:dyDescent="0.25">
      <c r="B8384" s="18" t="s">
        <v>3839</v>
      </c>
      <c r="C8384" s="18" t="s">
        <v>8</v>
      </c>
      <c r="D8384" s="18" t="s">
        <v>277</v>
      </c>
      <c r="E8384" s="18" t="s">
        <v>3921</v>
      </c>
      <c r="F8384" s="18" t="s">
        <v>3938</v>
      </c>
      <c r="G8384" s="18">
        <v>996</v>
      </c>
      <c r="H8384" s="18">
        <v>2.77</v>
      </c>
      <c r="I8384" s="18">
        <v>3.94</v>
      </c>
      <c r="Q8384"/>
    </row>
    <row r="8385" spans="2:17" x14ac:dyDescent="0.25">
      <c r="B8385" s="18" t="s">
        <v>3839</v>
      </c>
      <c r="C8385" s="18" t="s">
        <v>8</v>
      </c>
      <c r="D8385" s="18" t="s">
        <v>277</v>
      </c>
      <c r="E8385" s="18" t="s">
        <v>3921</v>
      </c>
      <c r="F8385" s="18" t="s">
        <v>3939</v>
      </c>
      <c r="G8385" s="18">
        <v>708</v>
      </c>
      <c r="H8385" s="18">
        <v>2.73</v>
      </c>
      <c r="I8385" s="18">
        <v>3.33</v>
      </c>
      <c r="Q8385"/>
    </row>
    <row r="8386" spans="2:17" x14ac:dyDescent="0.25">
      <c r="B8386" s="18" t="s">
        <v>3839</v>
      </c>
      <c r="C8386" s="18" t="s">
        <v>8</v>
      </c>
      <c r="D8386" s="18" t="s">
        <v>277</v>
      </c>
      <c r="E8386" s="18" t="s">
        <v>3921</v>
      </c>
      <c r="F8386" s="18" t="s">
        <v>3940</v>
      </c>
      <c r="G8386" s="18">
        <v>1032</v>
      </c>
      <c r="H8386" s="18">
        <v>2.89</v>
      </c>
      <c r="I8386" s="18">
        <v>3.46</v>
      </c>
      <c r="Q8386"/>
    </row>
    <row r="8387" spans="2:17" x14ac:dyDescent="0.25">
      <c r="B8387" s="18" t="s">
        <v>3839</v>
      </c>
      <c r="C8387" s="18" t="s">
        <v>8</v>
      </c>
      <c r="D8387" s="18" t="s">
        <v>277</v>
      </c>
      <c r="E8387" s="18" t="s">
        <v>3921</v>
      </c>
      <c r="F8387" s="18" t="s">
        <v>3941</v>
      </c>
      <c r="G8387" s="18">
        <v>684</v>
      </c>
      <c r="H8387" s="18">
        <v>2.66</v>
      </c>
      <c r="I8387" s="18">
        <v>3.31</v>
      </c>
      <c r="Q8387"/>
    </row>
    <row r="8388" spans="2:17" x14ac:dyDescent="0.25">
      <c r="B8388" s="18" t="s">
        <v>3839</v>
      </c>
      <c r="C8388" s="18" t="s">
        <v>8</v>
      </c>
      <c r="D8388" s="18" t="s">
        <v>277</v>
      </c>
      <c r="E8388" s="18" t="s">
        <v>3921</v>
      </c>
      <c r="F8388" s="18" t="s">
        <v>3942</v>
      </c>
      <c r="G8388" s="18">
        <v>816</v>
      </c>
      <c r="H8388" s="18">
        <v>2.67</v>
      </c>
      <c r="I8388" s="18">
        <v>3.99</v>
      </c>
      <c r="Q8388"/>
    </row>
    <row r="8389" spans="2:17" x14ac:dyDescent="0.25">
      <c r="B8389" s="18" t="s">
        <v>3839</v>
      </c>
      <c r="C8389" s="18" t="s">
        <v>8</v>
      </c>
      <c r="D8389" s="18" t="s">
        <v>277</v>
      </c>
      <c r="E8389" s="18" t="s">
        <v>3921</v>
      </c>
      <c r="F8389" s="18" t="s">
        <v>3943</v>
      </c>
      <c r="G8389" s="18">
        <v>720</v>
      </c>
      <c r="H8389" s="18">
        <v>2.58</v>
      </c>
      <c r="I8389" s="18">
        <v>3.3</v>
      </c>
      <c r="Q8389"/>
    </row>
    <row r="8390" spans="2:17" x14ac:dyDescent="0.25">
      <c r="B8390" s="18" t="s">
        <v>3839</v>
      </c>
      <c r="C8390" s="18" t="s">
        <v>8</v>
      </c>
      <c r="D8390" s="18" t="s">
        <v>277</v>
      </c>
      <c r="E8390" s="18" t="s">
        <v>3921</v>
      </c>
      <c r="F8390" s="18" t="s">
        <v>3944</v>
      </c>
      <c r="G8390" s="18">
        <v>684</v>
      </c>
      <c r="H8390" s="18">
        <v>2.1</v>
      </c>
      <c r="I8390" s="18">
        <v>3.91</v>
      </c>
      <c r="Q8390"/>
    </row>
    <row r="8391" spans="2:17" x14ac:dyDescent="0.25">
      <c r="B8391" s="18" t="s">
        <v>3839</v>
      </c>
      <c r="C8391" s="18" t="s">
        <v>8</v>
      </c>
      <c r="D8391" s="18" t="s">
        <v>277</v>
      </c>
      <c r="E8391" s="18" t="s">
        <v>3921</v>
      </c>
      <c r="F8391" s="18" t="s">
        <v>3945</v>
      </c>
      <c r="G8391" s="18">
        <v>972</v>
      </c>
      <c r="H8391" s="18">
        <v>2.27</v>
      </c>
      <c r="I8391" s="18">
        <v>3.3</v>
      </c>
      <c r="Q8391"/>
    </row>
    <row r="8392" spans="2:17" x14ac:dyDescent="0.25">
      <c r="B8392" s="18" t="s">
        <v>3839</v>
      </c>
      <c r="C8392" s="18" t="s">
        <v>8</v>
      </c>
      <c r="D8392" s="18" t="s">
        <v>277</v>
      </c>
      <c r="E8392" s="18" t="s">
        <v>3921</v>
      </c>
      <c r="F8392" s="18" t="s">
        <v>3946</v>
      </c>
      <c r="G8392" s="18">
        <v>696</v>
      </c>
      <c r="H8392" s="18">
        <v>2.71</v>
      </c>
      <c r="I8392" s="18">
        <v>3.32</v>
      </c>
      <c r="Q8392"/>
    </row>
    <row r="8393" spans="2:17" x14ac:dyDescent="0.25">
      <c r="B8393" s="18" t="s">
        <v>3839</v>
      </c>
      <c r="C8393" s="18" t="s">
        <v>8</v>
      </c>
      <c r="D8393" s="18" t="s">
        <v>277</v>
      </c>
      <c r="E8393" s="18" t="s">
        <v>3921</v>
      </c>
      <c r="F8393" s="18" t="s">
        <v>3947</v>
      </c>
      <c r="G8393" s="18">
        <v>780</v>
      </c>
      <c r="H8393" s="18">
        <v>2.98</v>
      </c>
      <c r="I8393" s="18">
        <v>3.69</v>
      </c>
      <c r="Q8393"/>
    </row>
    <row r="8394" spans="2:17" x14ac:dyDescent="0.25">
      <c r="B8394" s="18" t="s">
        <v>3839</v>
      </c>
      <c r="C8394" s="18" t="s">
        <v>8</v>
      </c>
      <c r="D8394" s="18" t="s">
        <v>277</v>
      </c>
      <c r="E8394" s="18" t="s">
        <v>3921</v>
      </c>
      <c r="F8394" s="18" t="s">
        <v>3948</v>
      </c>
      <c r="G8394" s="18">
        <v>1080</v>
      </c>
      <c r="H8394" s="18">
        <v>2.14</v>
      </c>
      <c r="I8394" s="18">
        <v>3.52</v>
      </c>
      <c r="Q8394"/>
    </row>
    <row r="8395" spans="2:17" x14ac:dyDescent="0.25">
      <c r="B8395" s="18" t="s">
        <v>3839</v>
      </c>
      <c r="C8395" s="18" t="s">
        <v>8</v>
      </c>
      <c r="D8395" s="18" t="s">
        <v>277</v>
      </c>
      <c r="E8395" s="18" t="s">
        <v>3921</v>
      </c>
      <c r="F8395" s="18" t="s">
        <v>3949</v>
      </c>
      <c r="G8395" s="18">
        <v>792</v>
      </c>
      <c r="H8395" s="18">
        <v>2.63</v>
      </c>
      <c r="I8395" s="18">
        <v>3.25</v>
      </c>
      <c r="Q8395"/>
    </row>
    <row r="8396" spans="2:17" x14ac:dyDescent="0.25">
      <c r="B8396" s="18" t="s">
        <v>3839</v>
      </c>
      <c r="C8396" s="18" t="s">
        <v>8</v>
      </c>
      <c r="D8396" s="18" t="s">
        <v>277</v>
      </c>
      <c r="E8396" s="18" t="s">
        <v>3921</v>
      </c>
      <c r="F8396" s="18" t="s">
        <v>3950</v>
      </c>
      <c r="G8396" s="18">
        <v>1128</v>
      </c>
      <c r="H8396" s="18">
        <v>2.96</v>
      </c>
      <c r="I8396" s="18">
        <v>3.3</v>
      </c>
      <c r="Q8396"/>
    </row>
    <row r="8397" spans="2:17" x14ac:dyDescent="0.25">
      <c r="B8397" s="18" t="s">
        <v>3839</v>
      </c>
      <c r="C8397" s="18" t="s">
        <v>8</v>
      </c>
      <c r="D8397" s="18" t="s">
        <v>277</v>
      </c>
      <c r="E8397" s="18" t="s">
        <v>3921</v>
      </c>
      <c r="F8397" s="18" t="s">
        <v>3951</v>
      </c>
      <c r="G8397" s="18">
        <v>1152</v>
      </c>
      <c r="H8397" s="18">
        <v>2.76</v>
      </c>
      <c r="I8397" s="18">
        <v>3.52</v>
      </c>
      <c r="Q8397"/>
    </row>
    <row r="8398" spans="2:17" x14ac:dyDescent="0.25">
      <c r="B8398" s="18" t="s">
        <v>3839</v>
      </c>
      <c r="C8398" s="18" t="s">
        <v>8</v>
      </c>
      <c r="D8398" s="18" t="s">
        <v>277</v>
      </c>
      <c r="E8398" s="18" t="s">
        <v>3921</v>
      </c>
      <c r="F8398" s="18" t="s">
        <v>3952</v>
      </c>
      <c r="G8398" s="18">
        <v>1008</v>
      </c>
      <c r="H8398" s="18">
        <v>2.4</v>
      </c>
      <c r="I8398" s="18">
        <v>3.46</v>
      </c>
      <c r="Q8398"/>
    </row>
    <row r="8399" spans="2:17" x14ac:dyDescent="0.25">
      <c r="B8399" s="18" t="s">
        <v>3839</v>
      </c>
      <c r="C8399" s="18" t="s">
        <v>8</v>
      </c>
      <c r="D8399" s="18" t="s">
        <v>277</v>
      </c>
      <c r="E8399" s="18" t="s">
        <v>3921</v>
      </c>
      <c r="F8399" s="18" t="s">
        <v>3953</v>
      </c>
      <c r="G8399" s="18">
        <v>756</v>
      </c>
      <c r="H8399" s="18">
        <v>2.44</v>
      </c>
      <c r="I8399" s="18">
        <v>3.27</v>
      </c>
      <c r="Q8399"/>
    </row>
    <row r="8400" spans="2:17" x14ac:dyDescent="0.25">
      <c r="B8400" s="18" t="s">
        <v>3839</v>
      </c>
      <c r="C8400" s="18" t="s">
        <v>8</v>
      </c>
      <c r="D8400" s="18" t="s">
        <v>277</v>
      </c>
      <c r="E8400" s="18" t="s">
        <v>3921</v>
      </c>
      <c r="F8400" s="18" t="s">
        <v>3954</v>
      </c>
      <c r="G8400" s="18">
        <v>1044</v>
      </c>
      <c r="H8400" s="18">
        <v>2.72</v>
      </c>
      <c r="I8400" s="18">
        <v>3.59</v>
      </c>
      <c r="Q8400"/>
    </row>
    <row r="8401" spans="2:17" x14ac:dyDescent="0.25">
      <c r="B8401" s="18" t="s">
        <v>3839</v>
      </c>
      <c r="C8401" s="18" t="s">
        <v>8</v>
      </c>
      <c r="D8401" s="18" t="s">
        <v>277</v>
      </c>
      <c r="E8401" s="18" t="s">
        <v>3921</v>
      </c>
      <c r="F8401" s="18" t="s">
        <v>3955</v>
      </c>
      <c r="G8401" s="18">
        <v>1032</v>
      </c>
      <c r="H8401" s="18">
        <v>2</v>
      </c>
      <c r="I8401" s="18">
        <v>3.35</v>
      </c>
      <c r="Q8401"/>
    </row>
    <row r="8402" spans="2:17" x14ac:dyDescent="0.25">
      <c r="B8402" s="18" t="s">
        <v>3839</v>
      </c>
      <c r="C8402" s="18" t="s">
        <v>8</v>
      </c>
      <c r="D8402" s="18" t="s">
        <v>277</v>
      </c>
      <c r="E8402" s="18" t="s">
        <v>3921</v>
      </c>
      <c r="F8402" s="18" t="s">
        <v>3956</v>
      </c>
      <c r="G8402" s="18">
        <v>1092</v>
      </c>
      <c r="H8402" s="18">
        <v>2.34</v>
      </c>
      <c r="I8402" s="18">
        <v>4</v>
      </c>
      <c r="Q8402"/>
    </row>
    <row r="8403" spans="2:17" x14ac:dyDescent="0.25">
      <c r="B8403" s="18" t="s">
        <v>3839</v>
      </c>
      <c r="C8403" s="18" t="s">
        <v>8</v>
      </c>
      <c r="D8403" s="18" t="s">
        <v>277</v>
      </c>
      <c r="E8403" s="18" t="s">
        <v>3921</v>
      </c>
      <c r="F8403" s="18" t="s">
        <v>3957</v>
      </c>
      <c r="G8403" s="18">
        <v>996</v>
      </c>
      <c r="H8403" s="18">
        <v>2.7</v>
      </c>
      <c r="I8403" s="18">
        <v>3.33</v>
      </c>
      <c r="Q8403"/>
    </row>
    <row r="8404" spans="2:17" x14ac:dyDescent="0.25">
      <c r="B8404" s="18" t="s">
        <v>3839</v>
      </c>
      <c r="C8404" s="18" t="s">
        <v>8</v>
      </c>
      <c r="D8404" s="18" t="s">
        <v>277</v>
      </c>
      <c r="E8404" s="18" t="s">
        <v>3921</v>
      </c>
      <c r="F8404" s="18" t="s">
        <v>3958</v>
      </c>
      <c r="G8404" s="18">
        <v>780</v>
      </c>
      <c r="H8404" s="18">
        <v>2.11</v>
      </c>
      <c r="I8404" s="18">
        <v>3.69</v>
      </c>
      <c r="Q8404"/>
    </row>
    <row r="8405" spans="2:17" x14ac:dyDescent="0.25">
      <c r="B8405" s="18" t="s">
        <v>3839</v>
      </c>
      <c r="C8405" s="18" t="s">
        <v>8</v>
      </c>
      <c r="D8405" s="18" t="s">
        <v>277</v>
      </c>
      <c r="E8405" s="18" t="s">
        <v>3921</v>
      </c>
      <c r="F8405" s="18" t="s">
        <v>3959</v>
      </c>
      <c r="G8405" s="18">
        <v>864</v>
      </c>
      <c r="H8405" s="18">
        <v>2.04</v>
      </c>
      <c r="I8405" s="18">
        <v>3.22</v>
      </c>
      <c r="Q8405"/>
    </row>
    <row r="8406" spans="2:17" x14ac:dyDescent="0.25">
      <c r="B8406" s="18" t="s">
        <v>3839</v>
      </c>
      <c r="C8406" s="18" t="s">
        <v>8</v>
      </c>
      <c r="D8406" s="18" t="s">
        <v>277</v>
      </c>
      <c r="E8406" s="18" t="s">
        <v>3921</v>
      </c>
      <c r="F8406" s="18" t="s">
        <v>3960</v>
      </c>
      <c r="G8406" s="18">
        <v>600</v>
      </c>
      <c r="H8406" s="18">
        <v>2.66</v>
      </c>
      <c r="I8406" s="18">
        <v>3.27</v>
      </c>
      <c r="Q8406"/>
    </row>
    <row r="8407" spans="2:17" x14ac:dyDescent="0.25">
      <c r="B8407" s="18" t="s">
        <v>3839</v>
      </c>
      <c r="C8407" s="18" t="s">
        <v>8</v>
      </c>
      <c r="D8407" s="18" t="s">
        <v>277</v>
      </c>
      <c r="E8407" s="18" t="s">
        <v>3921</v>
      </c>
      <c r="F8407" s="18" t="s">
        <v>3961</v>
      </c>
      <c r="G8407" s="18">
        <v>1164</v>
      </c>
      <c r="H8407" s="18">
        <v>2.3199999999999998</v>
      </c>
      <c r="I8407" s="18">
        <v>3.94</v>
      </c>
      <c r="Q8407"/>
    </row>
    <row r="8408" spans="2:17" x14ac:dyDescent="0.25">
      <c r="B8408" s="18" t="s">
        <v>3839</v>
      </c>
      <c r="C8408" s="18" t="s">
        <v>8</v>
      </c>
      <c r="D8408" s="18" t="s">
        <v>277</v>
      </c>
      <c r="E8408" s="18" t="s">
        <v>3921</v>
      </c>
      <c r="F8408" s="18" t="s">
        <v>3962</v>
      </c>
      <c r="G8408" s="18">
        <v>1164</v>
      </c>
      <c r="H8408" s="18">
        <v>2.04</v>
      </c>
      <c r="I8408" s="18">
        <v>3.29</v>
      </c>
      <c r="Q8408"/>
    </row>
    <row r="8409" spans="2:17" x14ac:dyDescent="0.25">
      <c r="B8409" s="18" t="s">
        <v>3839</v>
      </c>
      <c r="C8409" s="18" t="s">
        <v>8</v>
      </c>
      <c r="D8409" s="18" t="s">
        <v>277</v>
      </c>
      <c r="E8409" s="18" t="s">
        <v>3921</v>
      </c>
      <c r="F8409" s="18" t="s">
        <v>3963</v>
      </c>
      <c r="G8409" s="18">
        <v>1104</v>
      </c>
      <c r="H8409" s="18">
        <v>2</v>
      </c>
      <c r="I8409" s="18">
        <v>3.89</v>
      </c>
      <c r="Q8409"/>
    </row>
    <row r="8410" spans="2:17" x14ac:dyDescent="0.25">
      <c r="B8410" s="18" t="s">
        <v>3839</v>
      </c>
      <c r="C8410" s="18" t="s">
        <v>8</v>
      </c>
      <c r="D8410" s="18" t="s">
        <v>277</v>
      </c>
      <c r="E8410" s="18" t="s">
        <v>3921</v>
      </c>
      <c r="F8410" s="18" t="s">
        <v>3964</v>
      </c>
      <c r="G8410" s="18">
        <v>684</v>
      </c>
      <c r="H8410" s="18">
        <v>2.04</v>
      </c>
      <c r="I8410" s="18">
        <v>3.72</v>
      </c>
      <c r="Q8410"/>
    </row>
    <row r="8411" spans="2:17" x14ac:dyDescent="0.25">
      <c r="B8411" s="18" t="s">
        <v>3839</v>
      </c>
      <c r="C8411" s="18" t="s">
        <v>8</v>
      </c>
      <c r="D8411" s="18" t="s">
        <v>277</v>
      </c>
      <c r="E8411" s="18" t="s">
        <v>3921</v>
      </c>
      <c r="F8411" s="18" t="s">
        <v>3965</v>
      </c>
      <c r="G8411" s="18">
        <v>1080</v>
      </c>
      <c r="H8411" s="18">
        <v>2.21</v>
      </c>
      <c r="I8411" s="18">
        <v>3.95</v>
      </c>
      <c r="Q8411"/>
    </row>
    <row r="8412" spans="2:17" x14ac:dyDescent="0.25">
      <c r="B8412" s="18" t="s">
        <v>3839</v>
      </c>
      <c r="C8412" s="18" t="s">
        <v>8</v>
      </c>
      <c r="D8412" s="18" t="s">
        <v>277</v>
      </c>
      <c r="E8412" s="18" t="s">
        <v>3921</v>
      </c>
      <c r="F8412" s="18" t="s">
        <v>3966</v>
      </c>
      <c r="G8412" s="18">
        <v>1056</v>
      </c>
      <c r="H8412" s="18">
        <v>2.81</v>
      </c>
      <c r="I8412" s="18">
        <v>3.68</v>
      </c>
      <c r="Q8412"/>
    </row>
    <row r="8413" spans="2:17" x14ac:dyDescent="0.25">
      <c r="B8413" s="18" t="s">
        <v>3839</v>
      </c>
      <c r="C8413" s="18" t="s">
        <v>8</v>
      </c>
      <c r="D8413" s="18" t="s">
        <v>277</v>
      </c>
      <c r="E8413" s="18" t="s">
        <v>3921</v>
      </c>
      <c r="F8413" s="18" t="s">
        <v>3967</v>
      </c>
      <c r="G8413" s="18">
        <v>816</v>
      </c>
      <c r="H8413" s="18">
        <v>2.15</v>
      </c>
      <c r="I8413" s="18">
        <v>3.5</v>
      </c>
      <c r="Q8413"/>
    </row>
    <row r="8414" spans="2:17" x14ac:dyDescent="0.25">
      <c r="B8414" s="18" t="s">
        <v>3839</v>
      </c>
      <c r="C8414" s="18" t="s">
        <v>8</v>
      </c>
      <c r="D8414" s="18" t="s">
        <v>277</v>
      </c>
      <c r="E8414" s="18" t="s">
        <v>3921</v>
      </c>
      <c r="F8414" s="18" t="s">
        <v>3968</v>
      </c>
      <c r="G8414" s="18">
        <v>1020</v>
      </c>
      <c r="H8414" s="18">
        <v>2.89</v>
      </c>
      <c r="I8414" s="18">
        <v>3.92</v>
      </c>
      <c r="Q8414"/>
    </row>
    <row r="8415" spans="2:17" x14ac:dyDescent="0.25">
      <c r="B8415" s="18" t="s">
        <v>3839</v>
      </c>
      <c r="C8415" s="18" t="s">
        <v>8</v>
      </c>
      <c r="D8415" s="18" t="s">
        <v>277</v>
      </c>
      <c r="E8415" s="18" t="s">
        <v>3921</v>
      </c>
      <c r="F8415" s="18" t="s">
        <v>3969</v>
      </c>
      <c r="G8415" s="18">
        <v>828</v>
      </c>
      <c r="H8415" s="18">
        <v>2.46</v>
      </c>
      <c r="I8415" s="18">
        <v>3.57</v>
      </c>
      <c r="Q8415"/>
    </row>
    <row r="8416" spans="2:17" x14ac:dyDescent="0.25">
      <c r="B8416" s="18" t="s">
        <v>3839</v>
      </c>
      <c r="C8416" s="18" t="s">
        <v>8</v>
      </c>
      <c r="D8416" s="18" t="s">
        <v>90</v>
      </c>
      <c r="E8416" s="18" t="s">
        <v>1065</v>
      </c>
      <c r="F8416" s="18" t="s">
        <v>1066</v>
      </c>
      <c r="G8416" s="18">
        <v>636</v>
      </c>
      <c r="H8416" s="18">
        <v>5.68</v>
      </c>
      <c r="I8416" s="18">
        <v>7.9666666666666668</v>
      </c>
      <c r="Q8416"/>
    </row>
    <row r="8417" spans="2:17" x14ac:dyDescent="0.25">
      <c r="B8417" s="18" t="s">
        <v>3839</v>
      </c>
      <c r="C8417" s="18" t="s">
        <v>8</v>
      </c>
      <c r="D8417" s="18" t="s">
        <v>90</v>
      </c>
      <c r="E8417" s="18" t="s">
        <v>1065</v>
      </c>
      <c r="F8417" s="18" t="s">
        <v>1067</v>
      </c>
      <c r="G8417" s="18">
        <v>600</v>
      </c>
      <c r="H8417" s="18">
        <v>6.54</v>
      </c>
      <c r="I8417" s="18">
        <v>8.5266666666666673</v>
      </c>
      <c r="Q8417"/>
    </row>
    <row r="8418" spans="2:17" x14ac:dyDescent="0.25">
      <c r="B8418" s="18" t="s">
        <v>3839</v>
      </c>
      <c r="C8418" s="18" t="s">
        <v>8</v>
      </c>
      <c r="D8418" s="18" t="s">
        <v>90</v>
      </c>
      <c r="E8418" s="18" t="s">
        <v>1065</v>
      </c>
      <c r="F8418" s="18" t="s">
        <v>1068</v>
      </c>
      <c r="G8418" s="18">
        <v>504</v>
      </c>
      <c r="H8418" s="18">
        <v>5.88</v>
      </c>
      <c r="I8418" s="18">
        <v>7.8666666666666663</v>
      </c>
      <c r="Q8418"/>
    </row>
    <row r="8419" spans="2:17" x14ac:dyDescent="0.25">
      <c r="B8419" s="18" t="s">
        <v>3839</v>
      </c>
      <c r="C8419" s="18" t="s">
        <v>8</v>
      </c>
      <c r="D8419" s="18" t="s">
        <v>90</v>
      </c>
      <c r="E8419" s="18" t="s">
        <v>1065</v>
      </c>
      <c r="F8419" s="18" t="s">
        <v>1069</v>
      </c>
      <c r="G8419" s="18">
        <v>564</v>
      </c>
      <c r="H8419" s="18">
        <v>6.246666666666667</v>
      </c>
      <c r="I8419" s="18">
        <v>8.1666666666666661</v>
      </c>
      <c r="Q8419"/>
    </row>
    <row r="8420" spans="2:17" x14ac:dyDescent="0.25">
      <c r="B8420" s="18" t="s">
        <v>3839</v>
      </c>
      <c r="C8420" s="18" t="s">
        <v>8</v>
      </c>
      <c r="D8420" s="18" t="s">
        <v>90</v>
      </c>
      <c r="E8420" s="18" t="s">
        <v>1065</v>
      </c>
      <c r="F8420" s="18" t="s">
        <v>1070</v>
      </c>
      <c r="G8420" s="18">
        <v>456</v>
      </c>
      <c r="H8420" s="18">
        <v>6.1266666666666669</v>
      </c>
      <c r="I8420" s="18">
        <v>8.66</v>
      </c>
      <c r="Q8420"/>
    </row>
    <row r="8421" spans="2:17" x14ac:dyDescent="0.25">
      <c r="B8421" s="18" t="s">
        <v>3839</v>
      </c>
      <c r="C8421" s="18" t="s">
        <v>8</v>
      </c>
      <c r="D8421" s="18" t="s">
        <v>90</v>
      </c>
      <c r="E8421" s="18" t="s">
        <v>1065</v>
      </c>
      <c r="F8421" s="18" t="s">
        <v>1071</v>
      </c>
      <c r="G8421" s="18">
        <v>576</v>
      </c>
      <c r="H8421" s="18">
        <v>6.0266666666666664</v>
      </c>
      <c r="I8421" s="18">
        <v>7.6733333333333329</v>
      </c>
      <c r="Q8421"/>
    </row>
    <row r="8422" spans="2:17" x14ac:dyDescent="0.25">
      <c r="B8422" s="18" t="s">
        <v>3839</v>
      </c>
      <c r="C8422" s="18" t="s">
        <v>8</v>
      </c>
      <c r="D8422" s="18" t="s">
        <v>90</v>
      </c>
      <c r="E8422" s="18" t="s">
        <v>1065</v>
      </c>
      <c r="F8422" s="18" t="s">
        <v>1072</v>
      </c>
      <c r="G8422" s="18">
        <v>612</v>
      </c>
      <c r="H8422" s="18">
        <v>6.5266666666666664</v>
      </c>
      <c r="I8422" s="18">
        <v>7.8733333333333331</v>
      </c>
      <c r="Q8422"/>
    </row>
    <row r="8423" spans="2:17" x14ac:dyDescent="0.25">
      <c r="B8423" s="18" t="s">
        <v>3839</v>
      </c>
      <c r="C8423" s="18" t="s">
        <v>8</v>
      </c>
      <c r="D8423" s="18" t="s">
        <v>90</v>
      </c>
      <c r="E8423" s="18" t="s">
        <v>1065</v>
      </c>
      <c r="F8423" s="18" t="s">
        <v>1073</v>
      </c>
      <c r="G8423" s="18">
        <v>624</v>
      </c>
      <c r="H8423" s="18">
        <v>5.9133333333333331</v>
      </c>
      <c r="I8423" s="18">
        <v>8.3333333333333339</v>
      </c>
      <c r="Q8423"/>
    </row>
    <row r="8424" spans="2:17" x14ac:dyDescent="0.25">
      <c r="B8424" s="18" t="s">
        <v>3839</v>
      </c>
      <c r="C8424" s="18" t="s">
        <v>8</v>
      </c>
      <c r="D8424" s="18" t="s">
        <v>90</v>
      </c>
      <c r="E8424" s="18" t="s">
        <v>1065</v>
      </c>
      <c r="F8424" s="18" t="s">
        <v>1074</v>
      </c>
      <c r="G8424" s="18">
        <v>564</v>
      </c>
      <c r="H8424" s="18">
        <v>6.28</v>
      </c>
      <c r="I8424" s="18">
        <v>8.1466666666666665</v>
      </c>
      <c r="Q8424"/>
    </row>
    <row r="8425" spans="2:17" x14ac:dyDescent="0.25">
      <c r="B8425" s="18" t="s">
        <v>3839</v>
      </c>
      <c r="C8425" s="18" t="s">
        <v>8</v>
      </c>
      <c r="D8425" s="18" t="s">
        <v>90</v>
      </c>
      <c r="E8425" s="18" t="s">
        <v>1065</v>
      </c>
      <c r="F8425" s="18" t="s">
        <v>1075</v>
      </c>
      <c r="G8425" s="18">
        <v>540</v>
      </c>
      <c r="H8425" s="18">
        <v>5.8533333333333335</v>
      </c>
      <c r="I8425" s="18">
        <v>8.586666666666666</v>
      </c>
      <c r="Q8425"/>
    </row>
    <row r="8426" spans="2:17" x14ac:dyDescent="0.25">
      <c r="B8426" s="18" t="s">
        <v>3839</v>
      </c>
      <c r="C8426" s="18" t="s">
        <v>8</v>
      </c>
      <c r="D8426" s="18" t="s">
        <v>90</v>
      </c>
      <c r="E8426" s="18" t="s">
        <v>1065</v>
      </c>
      <c r="F8426" s="18" t="s">
        <v>1076</v>
      </c>
      <c r="G8426" s="18">
        <v>480</v>
      </c>
      <c r="H8426" s="18">
        <v>6.66</v>
      </c>
      <c r="I8426" s="18">
        <v>8.5733333333333341</v>
      </c>
      <c r="Q8426"/>
    </row>
    <row r="8427" spans="2:17" x14ac:dyDescent="0.25">
      <c r="B8427" s="18" t="s">
        <v>3839</v>
      </c>
      <c r="C8427" s="18" t="s">
        <v>8</v>
      </c>
      <c r="D8427" s="18" t="s">
        <v>90</v>
      </c>
      <c r="E8427" s="18" t="s">
        <v>1065</v>
      </c>
      <c r="F8427" s="18" t="s">
        <v>1077</v>
      </c>
      <c r="G8427" s="18">
        <v>576</v>
      </c>
      <c r="H8427" s="18">
        <v>6.3733333333333331</v>
      </c>
      <c r="I8427" s="18">
        <v>7.4666666666666668</v>
      </c>
      <c r="Q8427"/>
    </row>
    <row r="8428" spans="2:17" x14ac:dyDescent="0.25">
      <c r="B8428" s="18" t="s">
        <v>3839</v>
      </c>
      <c r="C8428" s="18" t="s">
        <v>8</v>
      </c>
      <c r="D8428" s="18" t="s">
        <v>90</v>
      </c>
      <c r="E8428" s="18" t="s">
        <v>1065</v>
      </c>
      <c r="F8428" s="18" t="s">
        <v>1078</v>
      </c>
      <c r="G8428" s="18">
        <v>600</v>
      </c>
      <c r="H8428" s="18">
        <v>5.9533333333333331</v>
      </c>
      <c r="I8428" s="18">
        <v>8.1133333333333333</v>
      </c>
      <c r="Q8428"/>
    </row>
    <row r="8429" spans="2:17" x14ac:dyDescent="0.25">
      <c r="B8429" s="18" t="s">
        <v>3839</v>
      </c>
      <c r="C8429" s="18" t="s">
        <v>8</v>
      </c>
      <c r="D8429" s="18" t="s">
        <v>90</v>
      </c>
      <c r="E8429" s="18" t="s">
        <v>1065</v>
      </c>
      <c r="F8429" s="18" t="s">
        <v>1079</v>
      </c>
      <c r="G8429" s="18">
        <v>420</v>
      </c>
      <c r="H8429" s="18">
        <v>6.3</v>
      </c>
      <c r="I8429" s="18">
        <v>8.0066666666666659</v>
      </c>
      <c r="Q8429"/>
    </row>
    <row r="8430" spans="2:17" x14ac:dyDescent="0.25">
      <c r="B8430" s="18" t="s">
        <v>3839</v>
      </c>
      <c r="C8430" s="18" t="s">
        <v>8</v>
      </c>
      <c r="D8430" s="18" t="s">
        <v>90</v>
      </c>
      <c r="E8430" s="18" t="s">
        <v>1065</v>
      </c>
      <c r="F8430" s="18" t="s">
        <v>1080</v>
      </c>
      <c r="G8430" s="18">
        <v>564</v>
      </c>
      <c r="H8430" s="18">
        <v>5.74</v>
      </c>
      <c r="I8430" s="18">
        <v>7.4333333333333336</v>
      </c>
      <c r="Q8430"/>
    </row>
    <row r="8431" spans="2:17" x14ac:dyDescent="0.25">
      <c r="B8431" s="18" t="s">
        <v>3839</v>
      </c>
      <c r="C8431" s="18" t="s">
        <v>8</v>
      </c>
      <c r="D8431" s="18" t="s">
        <v>90</v>
      </c>
      <c r="E8431" s="18" t="s">
        <v>1065</v>
      </c>
      <c r="F8431" s="18" t="s">
        <v>1081</v>
      </c>
      <c r="G8431" s="18">
        <v>516</v>
      </c>
      <c r="H8431" s="18">
        <v>6.6133333333333333</v>
      </c>
      <c r="I8431" s="18">
        <v>7.84</v>
      </c>
      <c r="Q8431"/>
    </row>
    <row r="8432" spans="2:17" x14ac:dyDescent="0.25">
      <c r="B8432" s="18" t="s">
        <v>3839</v>
      </c>
      <c r="C8432" s="18" t="s">
        <v>8</v>
      </c>
      <c r="D8432" s="18" t="s">
        <v>90</v>
      </c>
      <c r="E8432" s="18" t="s">
        <v>1065</v>
      </c>
      <c r="F8432" s="18" t="s">
        <v>1082</v>
      </c>
      <c r="G8432" s="18">
        <v>540</v>
      </c>
      <c r="H8432" s="18">
        <v>5.8066666666666666</v>
      </c>
      <c r="I8432" s="18">
        <v>7.46</v>
      </c>
      <c r="Q8432"/>
    </row>
    <row r="8433" spans="2:17" x14ac:dyDescent="0.25">
      <c r="B8433" s="18" t="s">
        <v>3839</v>
      </c>
      <c r="C8433" s="18" t="s">
        <v>8</v>
      </c>
      <c r="D8433" s="18" t="s">
        <v>90</v>
      </c>
      <c r="E8433" s="18" t="s">
        <v>1065</v>
      </c>
      <c r="F8433" s="18" t="s">
        <v>1083</v>
      </c>
      <c r="G8433" s="18">
        <v>480</v>
      </c>
      <c r="H8433" s="18">
        <v>5.4533333333333331</v>
      </c>
      <c r="I8433" s="18">
        <v>8.2466666666666661</v>
      </c>
      <c r="Q8433"/>
    </row>
    <row r="8434" spans="2:17" x14ac:dyDescent="0.25">
      <c r="B8434" s="18" t="s">
        <v>3839</v>
      </c>
      <c r="C8434" s="18" t="s">
        <v>8</v>
      </c>
      <c r="D8434" s="18" t="s">
        <v>90</v>
      </c>
      <c r="E8434" s="18" t="s">
        <v>1065</v>
      </c>
      <c r="F8434" s="18" t="s">
        <v>1084</v>
      </c>
      <c r="G8434" s="18">
        <v>420</v>
      </c>
      <c r="H8434" s="18">
        <v>5.8933333333333335</v>
      </c>
      <c r="I8434" s="18">
        <v>8.5466666666666669</v>
      </c>
      <c r="Q8434"/>
    </row>
    <row r="8435" spans="2:17" x14ac:dyDescent="0.25">
      <c r="B8435" s="18" t="s">
        <v>3839</v>
      </c>
      <c r="C8435" s="18" t="s">
        <v>8</v>
      </c>
      <c r="D8435" s="18" t="s">
        <v>90</v>
      </c>
      <c r="E8435" s="18" t="s">
        <v>1065</v>
      </c>
      <c r="F8435" s="18" t="s">
        <v>1085</v>
      </c>
      <c r="G8435" s="18">
        <v>408</v>
      </c>
      <c r="H8435" s="18">
        <v>5.36</v>
      </c>
      <c r="I8435" s="18">
        <v>8.413333333333334</v>
      </c>
      <c r="Q8435"/>
    </row>
    <row r="8436" spans="2:17" x14ac:dyDescent="0.25">
      <c r="B8436" s="18" t="s">
        <v>3839</v>
      </c>
      <c r="C8436" s="18" t="s">
        <v>8</v>
      </c>
      <c r="D8436" s="18" t="s">
        <v>90</v>
      </c>
      <c r="E8436" s="18" t="s">
        <v>1065</v>
      </c>
      <c r="F8436" s="18" t="s">
        <v>1086</v>
      </c>
      <c r="G8436" s="18">
        <v>444</v>
      </c>
      <c r="H8436" s="18">
        <v>5.3</v>
      </c>
      <c r="I8436" s="18">
        <v>8.086666666666666</v>
      </c>
      <c r="Q8436"/>
    </row>
    <row r="8437" spans="2:17" x14ac:dyDescent="0.25">
      <c r="B8437" s="18" t="s">
        <v>3839</v>
      </c>
      <c r="C8437" s="18" t="s">
        <v>8</v>
      </c>
      <c r="D8437" s="18" t="s">
        <v>90</v>
      </c>
      <c r="E8437" s="18" t="s">
        <v>1065</v>
      </c>
      <c r="F8437" s="18" t="s">
        <v>1087</v>
      </c>
      <c r="G8437" s="18">
        <v>576</v>
      </c>
      <c r="H8437" s="18">
        <v>5.6466666666666665</v>
      </c>
      <c r="I8437" s="18">
        <v>7.6733333333333329</v>
      </c>
      <c r="Q8437"/>
    </row>
    <row r="8438" spans="2:17" x14ac:dyDescent="0.25">
      <c r="B8438" s="18" t="s">
        <v>3839</v>
      </c>
      <c r="C8438" s="18" t="s">
        <v>8</v>
      </c>
      <c r="D8438" s="18" t="s">
        <v>90</v>
      </c>
      <c r="E8438" s="18" t="s">
        <v>1065</v>
      </c>
      <c r="F8438" s="18" t="s">
        <v>1088</v>
      </c>
      <c r="G8438" s="18">
        <v>444</v>
      </c>
      <c r="H8438" s="18">
        <v>6.1466666666666665</v>
      </c>
      <c r="I8438" s="18">
        <v>7.64</v>
      </c>
      <c r="Q8438"/>
    </row>
    <row r="8439" spans="2:17" x14ac:dyDescent="0.25">
      <c r="B8439" s="18" t="s">
        <v>3839</v>
      </c>
      <c r="C8439" s="18" t="s">
        <v>8</v>
      </c>
      <c r="D8439" s="18" t="s">
        <v>90</v>
      </c>
      <c r="E8439" s="18" t="s">
        <v>1065</v>
      </c>
      <c r="F8439" s="18" t="s">
        <v>1089</v>
      </c>
      <c r="G8439" s="18">
        <v>612</v>
      </c>
      <c r="H8439" s="18">
        <v>5.5866666666666669</v>
      </c>
      <c r="I8439" s="18">
        <v>7.64</v>
      </c>
      <c r="Q8439"/>
    </row>
    <row r="8440" spans="2:17" x14ac:dyDescent="0.25">
      <c r="B8440" s="18" t="s">
        <v>3839</v>
      </c>
      <c r="C8440" s="18" t="s">
        <v>8</v>
      </c>
      <c r="D8440" s="18" t="s">
        <v>90</v>
      </c>
      <c r="E8440" s="18" t="s">
        <v>1065</v>
      </c>
      <c r="F8440" s="18" t="s">
        <v>1090</v>
      </c>
      <c r="G8440" s="18">
        <v>492</v>
      </c>
      <c r="H8440" s="18">
        <v>5.94</v>
      </c>
      <c r="I8440" s="18">
        <v>8.1866666666666674</v>
      </c>
      <c r="Q8440"/>
    </row>
    <row r="8441" spans="2:17" x14ac:dyDescent="0.25">
      <c r="B8441" s="18" t="s">
        <v>3839</v>
      </c>
      <c r="C8441" s="18" t="s">
        <v>8</v>
      </c>
      <c r="D8441" s="18" t="s">
        <v>90</v>
      </c>
      <c r="E8441" s="18" t="s">
        <v>1065</v>
      </c>
      <c r="F8441" s="18" t="s">
        <v>1091</v>
      </c>
      <c r="G8441" s="18">
        <v>504</v>
      </c>
      <c r="H8441" s="18">
        <v>6.2</v>
      </c>
      <c r="I8441" s="18">
        <v>8.1933333333333334</v>
      </c>
      <c r="Q8441"/>
    </row>
    <row r="8442" spans="2:17" x14ac:dyDescent="0.25">
      <c r="B8442" s="18" t="s">
        <v>3839</v>
      </c>
      <c r="C8442" s="18" t="s">
        <v>8</v>
      </c>
      <c r="D8442" s="18" t="s">
        <v>90</v>
      </c>
      <c r="E8442" s="18" t="s">
        <v>1065</v>
      </c>
      <c r="F8442" s="18" t="s">
        <v>1092</v>
      </c>
      <c r="G8442" s="18">
        <v>540</v>
      </c>
      <c r="H8442" s="18">
        <v>6.06</v>
      </c>
      <c r="I8442" s="18">
        <v>7.6933333333333334</v>
      </c>
      <c r="Q8442"/>
    </row>
    <row r="8443" spans="2:17" x14ac:dyDescent="0.25">
      <c r="B8443" s="18" t="s">
        <v>3839</v>
      </c>
      <c r="C8443" s="18" t="s">
        <v>8</v>
      </c>
      <c r="D8443" s="18" t="s">
        <v>90</v>
      </c>
      <c r="E8443" s="18" t="s">
        <v>1065</v>
      </c>
      <c r="F8443" s="18" t="s">
        <v>1093</v>
      </c>
      <c r="G8443" s="18">
        <v>468</v>
      </c>
      <c r="H8443" s="18">
        <v>6.66</v>
      </c>
      <c r="I8443" s="18">
        <v>7.753333333333333</v>
      </c>
      <c r="Q8443"/>
    </row>
    <row r="8444" spans="2:17" x14ac:dyDescent="0.25">
      <c r="B8444" s="18" t="s">
        <v>3839</v>
      </c>
      <c r="C8444" s="18" t="s">
        <v>8</v>
      </c>
      <c r="D8444" s="18" t="s">
        <v>90</v>
      </c>
      <c r="E8444" s="18" t="s">
        <v>1065</v>
      </c>
      <c r="F8444" s="18" t="s">
        <v>1094</v>
      </c>
      <c r="G8444" s="18">
        <v>480</v>
      </c>
      <c r="H8444" s="18">
        <v>5.76</v>
      </c>
      <c r="I8444" s="18">
        <v>7.753333333333333</v>
      </c>
      <c r="Q8444"/>
    </row>
    <row r="8445" spans="2:17" x14ac:dyDescent="0.25">
      <c r="B8445" s="18" t="s">
        <v>3839</v>
      </c>
      <c r="C8445" s="18" t="s">
        <v>8</v>
      </c>
      <c r="D8445" s="18" t="s">
        <v>90</v>
      </c>
      <c r="E8445" s="18" t="s">
        <v>1065</v>
      </c>
      <c r="F8445" s="18" t="s">
        <v>1095</v>
      </c>
      <c r="G8445" s="18">
        <v>456</v>
      </c>
      <c r="H8445" s="18">
        <v>5.8933333333333335</v>
      </c>
      <c r="I8445" s="18">
        <v>7.706666666666667</v>
      </c>
      <c r="Q8445"/>
    </row>
    <row r="8446" spans="2:17" x14ac:dyDescent="0.25">
      <c r="B8446" s="18" t="s">
        <v>3839</v>
      </c>
      <c r="C8446" s="18" t="s">
        <v>8</v>
      </c>
      <c r="D8446" s="18" t="s">
        <v>90</v>
      </c>
      <c r="E8446" s="18" t="s">
        <v>1065</v>
      </c>
      <c r="F8446" s="18" t="s">
        <v>1096</v>
      </c>
      <c r="G8446" s="18">
        <v>576</v>
      </c>
      <c r="H8446" s="18">
        <v>5.92</v>
      </c>
      <c r="I8446" s="18">
        <v>7.7</v>
      </c>
      <c r="Q8446"/>
    </row>
    <row r="8447" spans="2:17" x14ac:dyDescent="0.25">
      <c r="B8447" s="18" t="s">
        <v>3839</v>
      </c>
      <c r="C8447" s="18" t="s">
        <v>8</v>
      </c>
      <c r="D8447" s="18" t="s">
        <v>90</v>
      </c>
      <c r="E8447" s="18" t="s">
        <v>1065</v>
      </c>
      <c r="F8447" s="18" t="s">
        <v>1097</v>
      </c>
      <c r="G8447" s="18">
        <v>552</v>
      </c>
      <c r="H8447" s="18">
        <v>5.56</v>
      </c>
      <c r="I8447" s="18">
        <v>7.8666666666666663</v>
      </c>
      <c r="Q8447"/>
    </row>
    <row r="8448" spans="2:17" x14ac:dyDescent="0.25">
      <c r="B8448" s="18" t="s">
        <v>3839</v>
      </c>
      <c r="C8448" s="18" t="s">
        <v>8</v>
      </c>
      <c r="D8448" s="18" t="s">
        <v>90</v>
      </c>
      <c r="E8448" s="18" t="s">
        <v>1065</v>
      </c>
      <c r="F8448" s="18" t="s">
        <v>1098</v>
      </c>
      <c r="G8448" s="18">
        <v>624</v>
      </c>
      <c r="H8448" s="18">
        <v>6.3733333333333331</v>
      </c>
      <c r="I8448" s="18">
        <v>8.5066666666666659</v>
      </c>
      <c r="Q8448"/>
    </row>
    <row r="8449" spans="2:17" x14ac:dyDescent="0.25">
      <c r="B8449" s="18" t="s">
        <v>3839</v>
      </c>
      <c r="C8449" s="18" t="s">
        <v>8</v>
      </c>
      <c r="D8449" s="18" t="s">
        <v>90</v>
      </c>
      <c r="E8449" s="18" t="s">
        <v>1065</v>
      </c>
      <c r="F8449" s="18" t="s">
        <v>1099</v>
      </c>
      <c r="G8449" s="18">
        <v>528</v>
      </c>
      <c r="H8449" s="18">
        <v>6.0133333333333336</v>
      </c>
      <c r="I8449" s="18">
        <v>8.5733333333333341</v>
      </c>
      <c r="Q8449"/>
    </row>
    <row r="8450" spans="2:17" x14ac:dyDescent="0.25">
      <c r="B8450" s="18" t="s">
        <v>3839</v>
      </c>
      <c r="C8450" s="18" t="s">
        <v>8</v>
      </c>
      <c r="D8450" s="18" t="s">
        <v>90</v>
      </c>
      <c r="E8450" s="18" t="s">
        <v>1065</v>
      </c>
      <c r="F8450" s="18" t="s">
        <v>1100</v>
      </c>
      <c r="G8450" s="18">
        <v>600</v>
      </c>
      <c r="H8450" s="18">
        <v>6.4333333333333336</v>
      </c>
      <c r="I8450" s="18">
        <v>8.08</v>
      </c>
      <c r="Q8450"/>
    </row>
    <row r="8451" spans="2:17" x14ac:dyDescent="0.25">
      <c r="B8451" s="18" t="s">
        <v>3839</v>
      </c>
      <c r="C8451" s="18" t="s">
        <v>8</v>
      </c>
      <c r="D8451" s="18" t="s">
        <v>90</v>
      </c>
      <c r="E8451" s="18" t="s">
        <v>1065</v>
      </c>
      <c r="F8451" s="18" t="s">
        <v>1101</v>
      </c>
      <c r="G8451" s="18">
        <v>576</v>
      </c>
      <c r="H8451" s="18">
        <v>5.7133333333333329</v>
      </c>
      <c r="I8451" s="18">
        <v>7.4866666666666664</v>
      </c>
      <c r="Q8451"/>
    </row>
    <row r="8452" spans="2:17" x14ac:dyDescent="0.25">
      <c r="B8452" s="18" t="s">
        <v>3839</v>
      </c>
      <c r="C8452" s="18" t="s">
        <v>8</v>
      </c>
      <c r="D8452" s="18" t="s">
        <v>90</v>
      </c>
      <c r="E8452" s="18" t="s">
        <v>1065</v>
      </c>
      <c r="F8452" s="18" t="s">
        <v>1102</v>
      </c>
      <c r="G8452" s="18">
        <v>444</v>
      </c>
      <c r="H8452" s="18">
        <v>6.3666666666666663</v>
      </c>
      <c r="I8452" s="18">
        <v>8.2200000000000006</v>
      </c>
      <c r="Q8452"/>
    </row>
    <row r="8453" spans="2:17" x14ac:dyDescent="0.25">
      <c r="B8453" s="18" t="s">
        <v>3839</v>
      </c>
      <c r="C8453" s="18" t="s">
        <v>8</v>
      </c>
      <c r="D8453" s="18" t="s">
        <v>90</v>
      </c>
      <c r="E8453" s="18" t="s">
        <v>1065</v>
      </c>
      <c r="F8453" s="18" t="s">
        <v>1103</v>
      </c>
      <c r="G8453" s="18">
        <v>456</v>
      </c>
      <c r="H8453" s="18">
        <v>6.14</v>
      </c>
      <c r="I8453" s="18">
        <v>7.333333333333333</v>
      </c>
      <c r="Q8453"/>
    </row>
    <row r="8454" spans="2:17" x14ac:dyDescent="0.25">
      <c r="B8454" s="18" t="s">
        <v>3839</v>
      </c>
      <c r="C8454" s="18" t="s">
        <v>8</v>
      </c>
      <c r="D8454" s="18" t="s">
        <v>90</v>
      </c>
      <c r="E8454" s="18" t="s">
        <v>1065</v>
      </c>
      <c r="F8454" s="18" t="s">
        <v>1104</v>
      </c>
      <c r="G8454" s="18">
        <v>516</v>
      </c>
      <c r="H8454" s="18">
        <v>6.2133333333333329</v>
      </c>
      <c r="I8454" s="18">
        <v>7.3666666666666663</v>
      </c>
      <c r="Q8454"/>
    </row>
    <row r="8455" spans="2:17" x14ac:dyDescent="0.25">
      <c r="B8455" s="18" t="s">
        <v>3839</v>
      </c>
      <c r="C8455" s="18" t="s">
        <v>8</v>
      </c>
      <c r="D8455" s="18" t="s">
        <v>90</v>
      </c>
      <c r="E8455" s="18" t="s">
        <v>1065</v>
      </c>
      <c r="F8455" s="18" t="s">
        <v>1105</v>
      </c>
      <c r="G8455" s="18">
        <v>480</v>
      </c>
      <c r="H8455" s="18">
        <v>6.0066666666666668</v>
      </c>
      <c r="I8455" s="18">
        <v>7.34</v>
      </c>
      <c r="Q8455"/>
    </row>
    <row r="8456" spans="2:17" x14ac:dyDescent="0.25">
      <c r="B8456" s="18" t="s">
        <v>3839</v>
      </c>
      <c r="C8456" s="18" t="s">
        <v>8</v>
      </c>
      <c r="D8456" s="18" t="s">
        <v>90</v>
      </c>
      <c r="E8456" s="18" t="s">
        <v>1065</v>
      </c>
      <c r="F8456" s="18" t="s">
        <v>1106</v>
      </c>
      <c r="G8456" s="18">
        <v>528</v>
      </c>
      <c r="H8456" s="18">
        <v>6.2</v>
      </c>
      <c r="I8456" s="18">
        <v>8.32</v>
      </c>
      <c r="Q8456"/>
    </row>
    <row r="8457" spans="2:17" x14ac:dyDescent="0.25">
      <c r="B8457" s="18" t="s">
        <v>3839</v>
      </c>
      <c r="C8457" s="18" t="s">
        <v>8</v>
      </c>
      <c r="D8457" s="18" t="s">
        <v>90</v>
      </c>
      <c r="E8457" s="18" t="s">
        <v>1065</v>
      </c>
      <c r="F8457" s="18" t="s">
        <v>1107</v>
      </c>
      <c r="G8457" s="18">
        <v>552</v>
      </c>
      <c r="H8457" s="18">
        <v>5.7333333333333334</v>
      </c>
      <c r="I8457" s="18">
        <v>7.753333333333333</v>
      </c>
      <c r="Q8457"/>
    </row>
    <row r="8458" spans="2:17" x14ac:dyDescent="0.25">
      <c r="B8458" s="18" t="s">
        <v>3839</v>
      </c>
      <c r="C8458" s="18" t="s">
        <v>8</v>
      </c>
      <c r="D8458" s="18" t="s">
        <v>90</v>
      </c>
      <c r="E8458" s="18" t="s">
        <v>1065</v>
      </c>
      <c r="F8458" s="18" t="s">
        <v>1108</v>
      </c>
      <c r="G8458" s="18">
        <v>444</v>
      </c>
      <c r="H8458" s="18">
        <v>6.3133333333333335</v>
      </c>
      <c r="I8458" s="18">
        <v>8.6</v>
      </c>
      <c r="Q8458"/>
    </row>
    <row r="8459" spans="2:17" x14ac:dyDescent="0.25">
      <c r="B8459" s="18" t="s">
        <v>3839</v>
      </c>
      <c r="C8459" s="18" t="s">
        <v>8</v>
      </c>
      <c r="D8459" s="18" t="s">
        <v>90</v>
      </c>
      <c r="E8459" s="18" t="s">
        <v>1065</v>
      </c>
      <c r="F8459" s="18" t="s">
        <v>1109</v>
      </c>
      <c r="G8459" s="18">
        <v>636</v>
      </c>
      <c r="H8459" s="18">
        <v>6.6266666666666669</v>
      </c>
      <c r="I8459" s="18">
        <v>8.413333333333334</v>
      </c>
      <c r="Q8459"/>
    </row>
    <row r="8460" spans="2:17" x14ac:dyDescent="0.25">
      <c r="B8460" s="18" t="s">
        <v>3839</v>
      </c>
      <c r="C8460" s="18" t="s">
        <v>8</v>
      </c>
      <c r="D8460" s="18" t="s">
        <v>90</v>
      </c>
      <c r="E8460" s="18" t="s">
        <v>1065</v>
      </c>
      <c r="F8460" s="18" t="s">
        <v>1110</v>
      </c>
      <c r="G8460" s="18">
        <v>588</v>
      </c>
      <c r="H8460" s="18">
        <v>6.24</v>
      </c>
      <c r="I8460" s="18">
        <v>7.68</v>
      </c>
      <c r="Q8460"/>
    </row>
    <row r="8461" spans="2:17" x14ac:dyDescent="0.25">
      <c r="B8461" s="18" t="s">
        <v>3839</v>
      </c>
      <c r="C8461" s="18" t="s">
        <v>8</v>
      </c>
      <c r="D8461" s="18" t="s">
        <v>90</v>
      </c>
      <c r="E8461" s="18" t="s">
        <v>1065</v>
      </c>
      <c r="F8461" s="18" t="s">
        <v>1111</v>
      </c>
      <c r="G8461" s="18">
        <v>444</v>
      </c>
      <c r="H8461" s="18">
        <v>5.6133333333333333</v>
      </c>
      <c r="I8461" s="18">
        <v>7.86</v>
      </c>
      <c r="Q8461"/>
    </row>
    <row r="8462" spans="2:17" x14ac:dyDescent="0.25">
      <c r="B8462" s="18" t="s">
        <v>3839</v>
      </c>
      <c r="C8462" s="18" t="s">
        <v>8</v>
      </c>
      <c r="D8462" s="18" t="s">
        <v>90</v>
      </c>
      <c r="E8462" s="18" t="s">
        <v>1065</v>
      </c>
      <c r="F8462" s="18" t="s">
        <v>1112</v>
      </c>
      <c r="G8462" s="18">
        <v>420</v>
      </c>
      <c r="H8462" s="18">
        <v>5.6266666666666669</v>
      </c>
      <c r="I8462" s="18">
        <v>8.206666666666667</v>
      </c>
      <c r="Q8462"/>
    </row>
    <row r="8463" spans="2:17" x14ac:dyDescent="0.25">
      <c r="B8463" s="18" t="s">
        <v>3839</v>
      </c>
      <c r="C8463" s="18" t="s">
        <v>8</v>
      </c>
      <c r="D8463" s="18" t="s">
        <v>90</v>
      </c>
      <c r="E8463" s="18" t="s">
        <v>1065</v>
      </c>
      <c r="F8463" s="18" t="s">
        <v>1113</v>
      </c>
      <c r="G8463" s="18">
        <v>636</v>
      </c>
      <c r="H8463" s="18">
        <v>6.4733333333333336</v>
      </c>
      <c r="I8463" s="18">
        <v>7.5466666666666669</v>
      </c>
      <c r="Q8463"/>
    </row>
    <row r="8464" spans="2:17" x14ac:dyDescent="0.25">
      <c r="B8464" s="18" t="s">
        <v>3839</v>
      </c>
      <c r="C8464" s="18" t="s">
        <v>8</v>
      </c>
      <c r="D8464" s="18" t="s">
        <v>90</v>
      </c>
      <c r="E8464" s="18" t="s">
        <v>1065</v>
      </c>
      <c r="F8464" s="18" t="s">
        <v>1114</v>
      </c>
      <c r="G8464" s="18">
        <v>480</v>
      </c>
      <c r="H8464" s="18">
        <v>6.6333333333333337</v>
      </c>
      <c r="I8464" s="18">
        <v>7.94</v>
      </c>
      <c r="Q8464"/>
    </row>
    <row r="8465" spans="2:17" x14ac:dyDescent="0.25">
      <c r="B8465" s="18" t="s">
        <v>3839</v>
      </c>
      <c r="C8465" s="18" t="s">
        <v>8</v>
      </c>
      <c r="D8465" s="18" t="s">
        <v>90</v>
      </c>
      <c r="E8465" s="18" t="s">
        <v>1065</v>
      </c>
      <c r="F8465" s="18" t="s">
        <v>1115</v>
      </c>
      <c r="G8465" s="18">
        <v>636</v>
      </c>
      <c r="H8465" s="18">
        <v>5.3266666666666671</v>
      </c>
      <c r="I8465" s="18">
        <v>8.5066666666666659</v>
      </c>
      <c r="Q8465"/>
    </row>
    <row r="8466" spans="2:17" x14ac:dyDescent="0.25">
      <c r="B8466" s="18" t="s">
        <v>3839</v>
      </c>
      <c r="C8466" s="18" t="s">
        <v>8</v>
      </c>
      <c r="D8466" s="18" t="s">
        <v>90</v>
      </c>
      <c r="E8466" s="18" t="s">
        <v>1065</v>
      </c>
      <c r="F8466" s="18" t="s">
        <v>3706</v>
      </c>
      <c r="G8466" s="18">
        <v>624</v>
      </c>
      <c r="H8466" s="18">
        <v>5.6133333333333333</v>
      </c>
      <c r="I8466" s="18">
        <v>8.36</v>
      </c>
      <c r="Q8466"/>
    </row>
    <row r="8467" spans="2:17" x14ac:dyDescent="0.25">
      <c r="B8467" s="18" t="s">
        <v>3839</v>
      </c>
      <c r="C8467" s="18" t="s">
        <v>8</v>
      </c>
      <c r="D8467" s="18" t="s">
        <v>160</v>
      </c>
      <c r="E8467" s="18" t="s">
        <v>1116</v>
      </c>
      <c r="F8467" s="18" t="s">
        <v>1117</v>
      </c>
      <c r="G8467" s="18">
        <v>60</v>
      </c>
      <c r="H8467" s="18">
        <v>1.1499999999999999</v>
      </c>
      <c r="I8467" s="18">
        <v>1.27</v>
      </c>
      <c r="Q8467"/>
    </row>
    <row r="8468" spans="2:17" x14ac:dyDescent="0.25">
      <c r="B8468" s="18" t="s">
        <v>3839</v>
      </c>
      <c r="C8468" s="18" t="s">
        <v>8</v>
      </c>
      <c r="D8468" s="18" t="s">
        <v>160</v>
      </c>
      <c r="E8468" s="18" t="s">
        <v>1116</v>
      </c>
      <c r="F8468" s="18" t="s">
        <v>1118</v>
      </c>
      <c r="G8468" s="18">
        <v>72</v>
      </c>
      <c r="H8468" s="18">
        <v>1.02</v>
      </c>
      <c r="I8468" s="18">
        <v>1.33</v>
      </c>
      <c r="Q8468"/>
    </row>
    <row r="8469" spans="2:17" x14ac:dyDescent="0.25">
      <c r="B8469" s="18" t="s">
        <v>3839</v>
      </c>
      <c r="C8469" s="18" t="s">
        <v>8</v>
      </c>
      <c r="D8469" s="18" t="s">
        <v>160</v>
      </c>
      <c r="E8469" s="18" t="s">
        <v>1116</v>
      </c>
      <c r="F8469" s="18" t="s">
        <v>1119</v>
      </c>
      <c r="G8469" s="18">
        <v>72</v>
      </c>
      <c r="H8469" s="18">
        <v>1.1399999999999999</v>
      </c>
      <c r="I8469" s="18">
        <v>1.32</v>
      </c>
      <c r="Q8469"/>
    </row>
    <row r="8470" spans="2:17" x14ac:dyDescent="0.25">
      <c r="B8470" s="18" t="s">
        <v>3839</v>
      </c>
      <c r="C8470" s="18" t="s">
        <v>8</v>
      </c>
      <c r="D8470" s="18" t="s">
        <v>160</v>
      </c>
      <c r="E8470" s="18" t="s">
        <v>1116</v>
      </c>
      <c r="F8470" s="18" t="s">
        <v>1120</v>
      </c>
      <c r="G8470" s="18">
        <v>72</v>
      </c>
      <c r="H8470" s="18">
        <v>1.1000000000000001</v>
      </c>
      <c r="I8470" s="18">
        <v>1.35</v>
      </c>
      <c r="Q8470"/>
    </row>
    <row r="8471" spans="2:17" x14ac:dyDescent="0.25">
      <c r="B8471" s="18" t="s">
        <v>3839</v>
      </c>
      <c r="C8471" s="18" t="s">
        <v>8</v>
      </c>
      <c r="D8471" s="18" t="s">
        <v>160</v>
      </c>
      <c r="E8471" s="18" t="s">
        <v>1116</v>
      </c>
      <c r="F8471" s="18" t="s">
        <v>1121</v>
      </c>
      <c r="G8471" s="18">
        <v>60</v>
      </c>
      <c r="H8471" s="18">
        <v>1.19</v>
      </c>
      <c r="I8471" s="18">
        <v>1.28</v>
      </c>
      <c r="Q8471"/>
    </row>
    <row r="8472" spans="2:17" x14ac:dyDescent="0.25">
      <c r="B8472" s="18" t="s">
        <v>3839</v>
      </c>
      <c r="C8472" s="18" t="s">
        <v>8</v>
      </c>
      <c r="D8472" s="18" t="s">
        <v>160</v>
      </c>
      <c r="E8472" s="18" t="s">
        <v>1122</v>
      </c>
      <c r="F8472" s="18" t="s">
        <v>1123</v>
      </c>
      <c r="G8472" s="18">
        <v>72</v>
      </c>
      <c r="H8472" s="18">
        <v>1.02</v>
      </c>
      <c r="I8472" s="18">
        <v>1.22</v>
      </c>
      <c r="Q8472"/>
    </row>
    <row r="8473" spans="2:17" x14ac:dyDescent="0.25">
      <c r="B8473" s="18" t="s">
        <v>3839</v>
      </c>
      <c r="C8473" s="18" t="s">
        <v>8</v>
      </c>
      <c r="D8473" s="18" t="s">
        <v>160</v>
      </c>
      <c r="E8473" s="18" t="s">
        <v>1122</v>
      </c>
      <c r="F8473" s="18" t="s">
        <v>1124</v>
      </c>
      <c r="G8473" s="18">
        <v>72</v>
      </c>
      <c r="H8473" s="18">
        <v>1.18</v>
      </c>
      <c r="I8473" s="18">
        <v>1.23</v>
      </c>
      <c r="Q8473"/>
    </row>
    <row r="8474" spans="2:17" x14ac:dyDescent="0.25">
      <c r="B8474" s="18" t="s">
        <v>3839</v>
      </c>
      <c r="C8474" s="18" t="s">
        <v>8</v>
      </c>
      <c r="D8474" s="18" t="s">
        <v>160</v>
      </c>
      <c r="E8474" s="18" t="s">
        <v>1122</v>
      </c>
      <c r="F8474" s="18" t="s">
        <v>1125</v>
      </c>
      <c r="G8474" s="18">
        <v>48</v>
      </c>
      <c r="H8474" s="18">
        <v>1.19</v>
      </c>
      <c r="I8474" s="18">
        <v>1.39</v>
      </c>
      <c r="Q8474"/>
    </row>
    <row r="8475" spans="2:17" x14ac:dyDescent="0.25">
      <c r="B8475" s="18" t="s">
        <v>3839</v>
      </c>
      <c r="C8475" s="18" t="s">
        <v>8</v>
      </c>
      <c r="D8475" s="18" t="s">
        <v>160</v>
      </c>
      <c r="E8475" s="18" t="s">
        <v>1122</v>
      </c>
      <c r="F8475" s="18" t="s">
        <v>1126</v>
      </c>
      <c r="G8475" s="18">
        <v>72</v>
      </c>
      <c r="H8475" s="18">
        <v>1.1499999999999999</v>
      </c>
      <c r="I8475" s="18">
        <v>1.27</v>
      </c>
      <c r="Q8475"/>
    </row>
    <row r="8476" spans="2:17" x14ac:dyDescent="0.25">
      <c r="B8476" s="18" t="s">
        <v>3839</v>
      </c>
      <c r="C8476" s="18" t="s">
        <v>8</v>
      </c>
      <c r="D8476" s="18" t="s">
        <v>160</v>
      </c>
      <c r="E8476" s="18" t="s">
        <v>1122</v>
      </c>
      <c r="F8476" s="18" t="s">
        <v>1127</v>
      </c>
      <c r="G8476" s="18">
        <v>72</v>
      </c>
      <c r="H8476" s="18">
        <v>1.1100000000000001</v>
      </c>
      <c r="I8476" s="18">
        <v>1.39</v>
      </c>
      <c r="Q8476"/>
    </row>
    <row r="8477" spans="2:17" x14ac:dyDescent="0.25">
      <c r="B8477" s="18" t="s">
        <v>3839</v>
      </c>
      <c r="C8477" s="18" t="s">
        <v>8</v>
      </c>
      <c r="D8477" s="18" t="s">
        <v>160</v>
      </c>
      <c r="E8477" s="18" t="s">
        <v>1122</v>
      </c>
      <c r="F8477" s="18" t="s">
        <v>1128</v>
      </c>
      <c r="G8477" s="18">
        <v>48</v>
      </c>
      <c r="H8477" s="18">
        <v>1.01</v>
      </c>
      <c r="I8477" s="18">
        <v>1.34</v>
      </c>
      <c r="Q8477"/>
    </row>
    <row r="8478" spans="2:17" x14ac:dyDescent="0.25">
      <c r="B8478" s="18" t="s">
        <v>3839</v>
      </c>
      <c r="C8478" s="18" t="s">
        <v>8</v>
      </c>
      <c r="D8478" s="18" t="s">
        <v>160</v>
      </c>
      <c r="E8478" s="18" t="s">
        <v>1122</v>
      </c>
      <c r="F8478" s="18" t="s">
        <v>1129</v>
      </c>
      <c r="G8478" s="18">
        <v>48</v>
      </c>
      <c r="H8478" s="18">
        <v>1.08</v>
      </c>
      <c r="I8478" s="18">
        <v>1.31</v>
      </c>
      <c r="Q8478"/>
    </row>
    <row r="8479" spans="2:17" x14ac:dyDescent="0.25">
      <c r="B8479" s="18" t="s">
        <v>3839</v>
      </c>
      <c r="C8479" s="18" t="s">
        <v>8</v>
      </c>
      <c r="D8479" s="18" t="s">
        <v>160</v>
      </c>
      <c r="E8479" s="18" t="s">
        <v>1122</v>
      </c>
      <c r="F8479" s="18" t="s">
        <v>1130</v>
      </c>
      <c r="G8479" s="18">
        <v>60</v>
      </c>
      <c r="H8479" s="18">
        <v>1.18</v>
      </c>
      <c r="I8479" s="18">
        <v>1.3</v>
      </c>
      <c r="Q8479"/>
    </row>
    <row r="8480" spans="2:17" x14ac:dyDescent="0.25">
      <c r="B8480" s="18" t="s">
        <v>3839</v>
      </c>
      <c r="C8480" s="18" t="s">
        <v>8</v>
      </c>
      <c r="D8480" s="18" t="s">
        <v>160</v>
      </c>
      <c r="E8480" s="18" t="s">
        <v>1122</v>
      </c>
      <c r="F8480" s="18" t="s">
        <v>1131</v>
      </c>
      <c r="G8480" s="18">
        <v>72</v>
      </c>
      <c r="H8480" s="18">
        <v>1.03</v>
      </c>
      <c r="I8480" s="18">
        <v>1.23</v>
      </c>
      <c r="Q8480"/>
    </row>
    <row r="8481" spans="2:17" x14ac:dyDescent="0.25">
      <c r="B8481" s="18" t="s">
        <v>3839</v>
      </c>
      <c r="C8481" s="18" t="s">
        <v>8</v>
      </c>
      <c r="D8481" s="18" t="s">
        <v>160</v>
      </c>
      <c r="E8481" s="18" t="s">
        <v>1122</v>
      </c>
      <c r="F8481" s="18" t="s">
        <v>1132</v>
      </c>
      <c r="G8481" s="18">
        <v>48</v>
      </c>
      <c r="H8481" s="18">
        <v>1.04</v>
      </c>
      <c r="I8481" s="18">
        <v>1.24</v>
      </c>
      <c r="Q8481"/>
    </row>
    <row r="8482" spans="2:17" x14ac:dyDescent="0.25">
      <c r="B8482" s="18" t="s">
        <v>3839</v>
      </c>
      <c r="C8482" s="18" t="s">
        <v>8</v>
      </c>
      <c r="D8482" s="18" t="s">
        <v>160</v>
      </c>
      <c r="E8482" s="18" t="s">
        <v>1122</v>
      </c>
      <c r="F8482" s="18" t="s">
        <v>1133</v>
      </c>
      <c r="G8482" s="18">
        <v>72</v>
      </c>
      <c r="H8482" s="18">
        <v>1.0900000000000001</v>
      </c>
      <c r="I8482" s="18">
        <v>1.31</v>
      </c>
      <c r="Q8482"/>
    </row>
    <row r="8483" spans="2:17" x14ac:dyDescent="0.25">
      <c r="B8483" s="18" t="s">
        <v>3839</v>
      </c>
      <c r="C8483" s="18" t="s">
        <v>8</v>
      </c>
      <c r="D8483" s="18" t="s">
        <v>160</v>
      </c>
      <c r="E8483" s="18" t="s">
        <v>1122</v>
      </c>
      <c r="F8483" s="18" t="s">
        <v>1134</v>
      </c>
      <c r="G8483" s="18">
        <v>48</v>
      </c>
      <c r="H8483" s="18">
        <v>1.07</v>
      </c>
      <c r="I8483" s="18">
        <v>1.2</v>
      </c>
      <c r="Q8483"/>
    </row>
    <row r="8484" spans="2:17" x14ac:dyDescent="0.25">
      <c r="B8484" s="18" t="s">
        <v>3839</v>
      </c>
      <c r="C8484" s="18" t="s">
        <v>8</v>
      </c>
      <c r="D8484" s="18" t="s">
        <v>160</v>
      </c>
      <c r="E8484" s="18" t="s">
        <v>1122</v>
      </c>
      <c r="F8484" s="18" t="s">
        <v>1135</v>
      </c>
      <c r="G8484" s="18">
        <v>72</v>
      </c>
      <c r="H8484" s="18">
        <v>1.19</v>
      </c>
      <c r="I8484" s="18">
        <v>1.28</v>
      </c>
      <c r="Q8484"/>
    </row>
    <row r="8485" spans="2:17" x14ac:dyDescent="0.25">
      <c r="B8485" s="18" t="s">
        <v>3839</v>
      </c>
      <c r="C8485" s="18" t="s">
        <v>8</v>
      </c>
      <c r="D8485" s="18" t="s">
        <v>160</v>
      </c>
      <c r="E8485" s="18" t="s">
        <v>1122</v>
      </c>
      <c r="F8485" s="18" t="s">
        <v>1136</v>
      </c>
      <c r="G8485" s="18">
        <v>72</v>
      </c>
      <c r="H8485" s="18">
        <v>1.19</v>
      </c>
      <c r="I8485" s="18">
        <v>1.21</v>
      </c>
      <c r="Q8485"/>
    </row>
    <row r="8486" spans="2:17" x14ac:dyDescent="0.25">
      <c r="B8486" s="18" t="s">
        <v>3839</v>
      </c>
      <c r="C8486" s="18" t="s">
        <v>8</v>
      </c>
      <c r="D8486" s="18" t="s">
        <v>160</v>
      </c>
      <c r="E8486" s="18" t="s">
        <v>1122</v>
      </c>
      <c r="F8486" s="18" t="s">
        <v>1137</v>
      </c>
      <c r="G8486" s="18">
        <v>60</v>
      </c>
      <c r="H8486" s="18">
        <v>1.1000000000000001</v>
      </c>
      <c r="I8486" s="18">
        <v>1.29</v>
      </c>
      <c r="Q8486"/>
    </row>
    <row r="8487" spans="2:17" x14ac:dyDescent="0.25">
      <c r="B8487" s="18" t="s">
        <v>3839</v>
      </c>
      <c r="C8487" s="18" t="s">
        <v>8</v>
      </c>
      <c r="D8487" s="18" t="s">
        <v>160</v>
      </c>
      <c r="E8487" s="18" t="s">
        <v>1122</v>
      </c>
      <c r="F8487" s="18" t="s">
        <v>1138</v>
      </c>
      <c r="G8487" s="18">
        <v>60</v>
      </c>
      <c r="H8487" s="18">
        <v>1.02</v>
      </c>
      <c r="I8487" s="18">
        <v>1.24</v>
      </c>
      <c r="Q8487"/>
    </row>
    <row r="8488" spans="2:17" x14ac:dyDescent="0.25">
      <c r="B8488" s="18" t="s">
        <v>3839</v>
      </c>
      <c r="C8488" s="18" t="s">
        <v>8</v>
      </c>
      <c r="D8488" s="18" t="s">
        <v>160</v>
      </c>
      <c r="E8488" s="18" t="s">
        <v>1122</v>
      </c>
      <c r="F8488" s="18" t="s">
        <v>1139</v>
      </c>
      <c r="G8488" s="18">
        <v>60</v>
      </c>
      <c r="H8488" s="18">
        <v>1.1299999999999999</v>
      </c>
      <c r="I8488" s="18">
        <v>1.39</v>
      </c>
      <c r="Q8488"/>
    </row>
    <row r="8489" spans="2:17" x14ac:dyDescent="0.25">
      <c r="B8489" s="18" t="s">
        <v>3839</v>
      </c>
      <c r="C8489" s="18" t="s">
        <v>8</v>
      </c>
      <c r="D8489" s="18" t="s">
        <v>160</v>
      </c>
      <c r="E8489" s="18" t="s">
        <v>1122</v>
      </c>
      <c r="F8489" s="18" t="s">
        <v>1140</v>
      </c>
      <c r="G8489" s="18">
        <v>60</v>
      </c>
      <c r="H8489" s="18">
        <v>1.05</v>
      </c>
      <c r="I8489" s="18">
        <v>1.25</v>
      </c>
      <c r="Q8489"/>
    </row>
    <row r="8490" spans="2:17" x14ac:dyDescent="0.25">
      <c r="B8490" s="18" t="s">
        <v>3839</v>
      </c>
      <c r="C8490" s="18" t="s">
        <v>8</v>
      </c>
      <c r="D8490" s="18" t="s">
        <v>160</v>
      </c>
      <c r="E8490" s="18" t="s">
        <v>1122</v>
      </c>
      <c r="F8490" s="18" t="s">
        <v>1141</v>
      </c>
      <c r="G8490" s="18">
        <v>48</v>
      </c>
      <c r="H8490" s="18">
        <v>1.1000000000000001</v>
      </c>
      <c r="I8490" s="18">
        <v>1.3</v>
      </c>
      <c r="Q8490"/>
    </row>
    <row r="8491" spans="2:17" x14ac:dyDescent="0.25">
      <c r="B8491" s="18" t="s">
        <v>3839</v>
      </c>
      <c r="C8491" s="18" t="s">
        <v>8</v>
      </c>
      <c r="D8491" s="18" t="s">
        <v>160</v>
      </c>
      <c r="E8491" s="18" t="s">
        <v>1122</v>
      </c>
      <c r="F8491" s="18" t="s">
        <v>1142</v>
      </c>
      <c r="G8491" s="18">
        <v>48</v>
      </c>
      <c r="H8491" s="18">
        <v>1.07</v>
      </c>
      <c r="I8491" s="18">
        <v>1.23</v>
      </c>
      <c r="Q8491"/>
    </row>
    <row r="8492" spans="2:17" x14ac:dyDescent="0.25">
      <c r="B8492" s="18" t="s">
        <v>3839</v>
      </c>
      <c r="C8492" s="18" t="s">
        <v>8</v>
      </c>
      <c r="D8492" s="18" t="s">
        <v>160</v>
      </c>
      <c r="E8492" s="18" t="s">
        <v>1122</v>
      </c>
      <c r="F8492" s="18" t="s">
        <v>1143</v>
      </c>
      <c r="G8492" s="18">
        <v>48</v>
      </c>
      <c r="H8492" s="18">
        <v>1.1299999999999999</v>
      </c>
      <c r="I8492" s="18">
        <v>1.27</v>
      </c>
      <c r="Q8492"/>
    </row>
    <row r="8493" spans="2:17" x14ac:dyDescent="0.25">
      <c r="B8493" s="18" t="s">
        <v>3839</v>
      </c>
      <c r="C8493" s="18" t="s">
        <v>8</v>
      </c>
      <c r="D8493" s="18" t="s">
        <v>160</v>
      </c>
      <c r="E8493" s="18" t="s">
        <v>1122</v>
      </c>
      <c r="F8493" s="18" t="s">
        <v>1144</v>
      </c>
      <c r="G8493" s="18">
        <v>48</v>
      </c>
      <c r="H8493" s="18">
        <v>1.03</v>
      </c>
      <c r="I8493" s="18">
        <v>1.25</v>
      </c>
      <c r="Q8493"/>
    </row>
    <row r="8494" spans="2:17" x14ac:dyDescent="0.25">
      <c r="B8494" s="18" t="s">
        <v>3839</v>
      </c>
      <c r="C8494" s="18" t="s">
        <v>8</v>
      </c>
      <c r="D8494" s="18" t="s">
        <v>160</v>
      </c>
      <c r="E8494" s="18" t="s">
        <v>1122</v>
      </c>
      <c r="F8494" s="18" t="s">
        <v>1145</v>
      </c>
      <c r="G8494" s="18">
        <v>60</v>
      </c>
      <c r="H8494" s="18">
        <v>1.17</v>
      </c>
      <c r="I8494" s="18">
        <v>1.26</v>
      </c>
      <c r="Q8494"/>
    </row>
    <row r="8495" spans="2:17" x14ac:dyDescent="0.25">
      <c r="B8495" s="18" t="s">
        <v>3839</v>
      </c>
      <c r="C8495" s="18" t="s">
        <v>8</v>
      </c>
      <c r="D8495" s="18" t="s">
        <v>160</v>
      </c>
      <c r="E8495" s="18" t="s">
        <v>1122</v>
      </c>
      <c r="F8495" s="18" t="s">
        <v>1146</v>
      </c>
      <c r="G8495" s="18">
        <v>72</v>
      </c>
      <c r="H8495" s="18">
        <v>1.1000000000000001</v>
      </c>
      <c r="I8495" s="18">
        <v>1.28</v>
      </c>
      <c r="Q8495"/>
    </row>
    <row r="8496" spans="2:17" x14ac:dyDescent="0.25">
      <c r="B8496" s="18" t="s">
        <v>3839</v>
      </c>
      <c r="C8496" s="18" t="s">
        <v>8</v>
      </c>
      <c r="D8496" s="18" t="s">
        <v>160</v>
      </c>
      <c r="E8496" s="18" t="s">
        <v>1122</v>
      </c>
      <c r="F8496" s="18" t="s">
        <v>1147</v>
      </c>
      <c r="G8496" s="18">
        <v>48</v>
      </c>
      <c r="H8496" s="18">
        <v>1.1399999999999999</v>
      </c>
      <c r="I8496" s="18">
        <v>1.32</v>
      </c>
      <c r="Q8496"/>
    </row>
    <row r="8497" spans="2:17" x14ac:dyDescent="0.25">
      <c r="B8497" s="18" t="s">
        <v>3839</v>
      </c>
      <c r="C8497" s="18" t="s">
        <v>8</v>
      </c>
      <c r="D8497" s="18" t="s">
        <v>160</v>
      </c>
      <c r="E8497" s="18" t="s">
        <v>1122</v>
      </c>
      <c r="F8497" s="18" t="s">
        <v>1148</v>
      </c>
      <c r="G8497" s="18">
        <v>72</v>
      </c>
      <c r="H8497" s="18">
        <v>1</v>
      </c>
      <c r="I8497" s="18">
        <v>1.38</v>
      </c>
      <c r="Q8497"/>
    </row>
    <row r="8498" spans="2:17" x14ac:dyDescent="0.25">
      <c r="B8498" s="18" t="s">
        <v>3839</v>
      </c>
      <c r="C8498" s="18" t="s">
        <v>8</v>
      </c>
      <c r="D8498" s="18" t="s">
        <v>160</v>
      </c>
      <c r="E8498" s="18" t="s">
        <v>1122</v>
      </c>
      <c r="F8498" s="18" t="s">
        <v>1149</v>
      </c>
      <c r="G8498" s="18">
        <v>60</v>
      </c>
      <c r="H8498" s="18">
        <v>1.1499999999999999</v>
      </c>
      <c r="I8498" s="18">
        <v>1.34</v>
      </c>
      <c r="Q8498"/>
    </row>
    <row r="8499" spans="2:17" x14ac:dyDescent="0.25">
      <c r="B8499" s="18" t="s">
        <v>3839</v>
      </c>
      <c r="C8499" s="18" t="s">
        <v>8</v>
      </c>
      <c r="D8499" s="18" t="s">
        <v>160</v>
      </c>
      <c r="E8499" s="18" t="s">
        <v>1122</v>
      </c>
      <c r="F8499" s="18" t="s">
        <v>1150</v>
      </c>
      <c r="G8499" s="18">
        <v>48</v>
      </c>
      <c r="H8499" s="18">
        <v>1.17</v>
      </c>
      <c r="I8499" s="18">
        <v>1.26</v>
      </c>
      <c r="Q8499"/>
    </row>
    <row r="8500" spans="2:17" x14ac:dyDescent="0.25">
      <c r="B8500" s="18" t="s">
        <v>3839</v>
      </c>
      <c r="C8500" s="18" t="s">
        <v>8</v>
      </c>
      <c r="D8500" s="18" t="s">
        <v>160</v>
      </c>
      <c r="E8500" s="18" t="s">
        <v>1122</v>
      </c>
      <c r="F8500" s="18" t="s">
        <v>1151</v>
      </c>
      <c r="G8500" s="18">
        <v>60</v>
      </c>
      <c r="H8500" s="18">
        <v>1.1499999999999999</v>
      </c>
      <c r="I8500" s="18">
        <v>1.36</v>
      </c>
      <c r="Q8500"/>
    </row>
    <row r="8501" spans="2:17" x14ac:dyDescent="0.25">
      <c r="B8501" s="18" t="s">
        <v>3839</v>
      </c>
      <c r="C8501" s="18" t="s">
        <v>8</v>
      </c>
      <c r="D8501" s="18" t="s">
        <v>160</v>
      </c>
      <c r="E8501" s="18" t="s">
        <v>1122</v>
      </c>
      <c r="F8501" s="18" t="s">
        <v>1152</v>
      </c>
      <c r="G8501" s="18">
        <v>48</v>
      </c>
      <c r="H8501" s="18">
        <v>1.1299999999999999</v>
      </c>
      <c r="I8501" s="18">
        <v>1.28</v>
      </c>
      <c r="Q8501"/>
    </row>
    <row r="8502" spans="2:17" x14ac:dyDescent="0.25">
      <c r="B8502" s="18" t="s">
        <v>3839</v>
      </c>
      <c r="C8502" s="18" t="s">
        <v>8</v>
      </c>
      <c r="D8502" s="18" t="s">
        <v>160</v>
      </c>
      <c r="E8502" s="18" t="s">
        <v>1122</v>
      </c>
      <c r="F8502" s="18" t="s">
        <v>1153</v>
      </c>
      <c r="G8502" s="18">
        <v>60</v>
      </c>
      <c r="H8502" s="18">
        <v>1.07</v>
      </c>
      <c r="I8502" s="18">
        <v>1.28</v>
      </c>
      <c r="Q8502"/>
    </row>
    <row r="8503" spans="2:17" x14ac:dyDescent="0.25">
      <c r="B8503" s="18" t="s">
        <v>3839</v>
      </c>
      <c r="C8503" s="18" t="s">
        <v>8</v>
      </c>
      <c r="D8503" s="18" t="s">
        <v>160</v>
      </c>
      <c r="E8503" s="18" t="s">
        <v>1122</v>
      </c>
      <c r="F8503" s="18" t="s">
        <v>1154</v>
      </c>
      <c r="G8503" s="18">
        <v>48</v>
      </c>
      <c r="H8503" s="18">
        <v>1.17</v>
      </c>
      <c r="I8503" s="18">
        <v>1.32</v>
      </c>
      <c r="Q8503"/>
    </row>
    <row r="8504" spans="2:17" x14ac:dyDescent="0.25">
      <c r="B8504" s="18" t="s">
        <v>3839</v>
      </c>
      <c r="C8504" s="18" t="s">
        <v>8</v>
      </c>
      <c r="D8504" s="18" t="s">
        <v>160</v>
      </c>
      <c r="E8504" s="18" t="s">
        <v>1122</v>
      </c>
      <c r="F8504" s="18" t="s">
        <v>1155</v>
      </c>
      <c r="G8504" s="18">
        <v>60</v>
      </c>
      <c r="H8504" s="18">
        <v>1.1399999999999999</v>
      </c>
      <c r="I8504" s="18">
        <v>1.39</v>
      </c>
      <c r="Q8504"/>
    </row>
    <row r="8505" spans="2:17" x14ac:dyDescent="0.25">
      <c r="B8505" s="18" t="s">
        <v>3839</v>
      </c>
      <c r="C8505" s="18" t="s">
        <v>8</v>
      </c>
      <c r="D8505" s="18" t="s">
        <v>160</v>
      </c>
      <c r="E8505" s="18" t="s">
        <v>1122</v>
      </c>
      <c r="F8505" s="18" t="s">
        <v>1156</v>
      </c>
      <c r="G8505" s="18">
        <v>60</v>
      </c>
      <c r="H8505" s="18">
        <v>1</v>
      </c>
      <c r="I8505" s="18">
        <v>1.34</v>
      </c>
      <c r="Q8505"/>
    </row>
    <row r="8506" spans="2:17" x14ac:dyDescent="0.25">
      <c r="B8506" s="18" t="s">
        <v>3839</v>
      </c>
      <c r="C8506" s="18" t="s">
        <v>8</v>
      </c>
      <c r="D8506" s="18" t="s">
        <v>160</v>
      </c>
      <c r="E8506" s="18" t="s">
        <v>1122</v>
      </c>
      <c r="F8506" s="18" t="s">
        <v>1157</v>
      </c>
      <c r="G8506" s="18">
        <v>60</v>
      </c>
      <c r="H8506" s="18">
        <v>1.1000000000000001</v>
      </c>
      <c r="I8506" s="18">
        <v>1.22</v>
      </c>
      <c r="Q8506"/>
    </row>
    <row r="8507" spans="2:17" x14ac:dyDescent="0.25">
      <c r="B8507" s="18" t="s">
        <v>3839</v>
      </c>
      <c r="C8507" s="18" t="s">
        <v>8</v>
      </c>
      <c r="D8507" s="18" t="s">
        <v>160</v>
      </c>
      <c r="E8507" s="18" t="s">
        <v>1122</v>
      </c>
      <c r="F8507" s="18" t="s">
        <v>1158</v>
      </c>
      <c r="G8507" s="18">
        <v>72</v>
      </c>
      <c r="H8507" s="18">
        <v>1.1499999999999999</v>
      </c>
      <c r="I8507" s="18">
        <v>1.29</v>
      </c>
      <c r="Q8507"/>
    </row>
    <row r="8508" spans="2:17" x14ac:dyDescent="0.25">
      <c r="B8508" s="18" t="s">
        <v>3839</v>
      </c>
      <c r="C8508" s="18" t="s">
        <v>8</v>
      </c>
      <c r="D8508" s="18" t="s">
        <v>160</v>
      </c>
      <c r="E8508" s="18" t="s">
        <v>1122</v>
      </c>
      <c r="F8508" s="18" t="s">
        <v>1159</v>
      </c>
      <c r="G8508" s="18">
        <v>60</v>
      </c>
      <c r="H8508" s="18">
        <v>1.03</v>
      </c>
      <c r="I8508" s="18">
        <v>1.3</v>
      </c>
      <c r="Q8508"/>
    </row>
    <row r="8509" spans="2:17" x14ac:dyDescent="0.25">
      <c r="B8509" s="18" t="s">
        <v>3839</v>
      </c>
      <c r="C8509" s="18" t="s">
        <v>8</v>
      </c>
      <c r="D8509" s="18" t="s">
        <v>160</v>
      </c>
      <c r="E8509" s="18" t="s">
        <v>1122</v>
      </c>
      <c r="F8509" s="18" t="s">
        <v>1160</v>
      </c>
      <c r="G8509" s="18">
        <v>48</v>
      </c>
      <c r="H8509" s="18">
        <v>1.19</v>
      </c>
      <c r="I8509" s="18">
        <v>1.37</v>
      </c>
      <c r="Q8509"/>
    </row>
    <row r="8510" spans="2:17" x14ac:dyDescent="0.25">
      <c r="B8510" s="18" t="s">
        <v>3839</v>
      </c>
      <c r="C8510" s="18" t="s">
        <v>8</v>
      </c>
      <c r="D8510" s="18" t="s">
        <v>160</v>
      </c>
      <c r="E8510" s="18" t="s">
        <v>1122</v>
      </c>
      <c r="F8510" s="18" t="s">
        <v>1161</v>
      </c>
      <c r="G8510" s="18">
        <v>72</v>
      </c>
      <c r="H8510" s="18">
        <v>1.04</v>
      </c>
      <c r="I8510" s="18">
        <v>1.28</v>
      </c>
      <c r="Q8510"/>
    </row>
    <row r="8511" spans="2:17" x14ac:dyDescent="0.25">
      <c r="B8511" s="18" t="s">
        <v>3839</v>
      </c>
      <c r="C8511" s="18" t="s">
        <v>8</v>
      </c>
      <c r="D8511" s="18" t="s">
        <v>160</v>
      </c>
      <c r="E8511" s="18" t="s">
        <v>1122</v>
      </c>
      <c r="F8511" s="18" t="s">
        <v>1162</v>
      </c>
      <c r="G8511" s="18">
        <v>60</v>
      </c>
      <c r="H8511" s="18">
        <v>1</v>
      </c>
      <c r="I8511" s="18">
        <v>1.27</v>
      </c>
      <c r="Q8511"/>
    </row>
    <row r="8512" spans="2:17" x14ac:dyDescent="0.25">
      <c r="B8512" s="18" t="s">
        <v>3839</v>
      </c>
      <c r="C8512" s="18" t="s">
        <v>8</v>
      </c>
      <c r="D8512" s="18" t="s">
        <v>160</v>
      </c>
      <c r="E8512" s="18" t="s">
        <v>1122</v>
      </c>
      <c r="F8512" s="18" t="s">
        <v>1163</v>
      </c>
      <c r="G8512" s="18">
        <v>60</v>
      </c>
      <c r="H8512" s="18">
        <v>1.19</v>
      </c>
      <c r="I8512" s="18">
        <v>1.35</v>
      </c>
      <c r="Q8512"/>
    </row>
    <row r="8513" spans="2:17" x14ac:dyDescent="0.25">
      <c r="B8513" s="18" t="s">
        <v>3839</v>
      </c>
      <c r="C8513" s="18" t="s">
        <v>8</v>
      </c>
      <c r="D8513" s="18" t="s">
        <v>160</v>
      </c>
      <c r="E8513" s="18" t="s">
        <v>1122</v>
      </c>
      <c r="F8513" s="18" t="s">
        <v>1164</v>
      </c>
      <c r="G8513" s="18">
        <v>48</v>
      </c>
      <c r="H8513" s="18">
        <v>1.05</v>
      </c>
      <c r="I8513" s="18">
        <v>1.32</v>
      </c>
      <c r="Q8513"/>
    </row>
    <row r="8514" spans="2:17" x14ac:dyDescent="0.25">
      <c r="B8514" s="18" t="s">
        <v>3839</v>
      </c>
      <c r="C8514" s="18" t="s">
        <v>8</v>
      </c>
      <c r="D8514" s="18" t="s">
        <v>160</v>
      </c>
      <c r="E8514" s="18" t="s">
        <v>1122</v>
      </c>
      <c r="F8514" s="18" t="s">
        <v>1165</v>
      </c>
      <c r="G8514" s="18">
        <v>48</v>
      </c>
      <c r="H8514" s="18">
        <v>1.08</v>
      </c>
      <c r="I8514" s="18">
        <v>1.22</v>
      </c>
      <c r="Q8514"/>
    </row>
    <row r="8515" spans="2:17" x14ac:dyDescent="0.25">
      <c r="B8515" s="18" t="s">
        <v>3839</v>
      </c>
      <c r="C8515" s="18" t="s">
        <v>8</v>
      </c>
      <c r="D8515" s="18" t="s">
        <v>160</v>
      </c>
      <c r="E8515" s="18" t="s">
        <v>1122</v>
      </c>
      <c r="F8515" s="18" t="s">
        <v>1166</v>
      </c>
      <c r="G8515" s="18">
        <v>48</v>
      </c>
      <c r="H8515" s="18">
        <v>1.1399999999999999</v>
      </c>
      <c r="I8515" s="18">
        <v>1.25</v>
      </c>
      <c r="Q8515"/>
    </row>
    <row r="8516" spans="2:17" x14ac:dyDescent="0.25">
      <c r="B8516" s="18" t="s">
        <v>3839</v>
      </c>
      <c r="C8516" s="18" t="s">
        <v>8</v>
      </c>
      <c r="D8516" s="18" t="s">
        <v>160</v>
      </c>
      <c r="E8516" s="18" t="s">
        <v>1122</v>
      </c>
      <c r="F8516" s="18" t="s">
        <v>1167</v>
      </c>
      <c r="G8516" s="18">
        <v>72</v>
      </c>
      <c r="H8516" s="18">
        <v>1.1100000000000001</v>
      </c>
      <c r="I8516" s="18">
        <v>1.25</v>
      </c>
      <c r="Q8516"/>
    </row>
    <row r="8517" spans="2:17" x14ac:dyDescent="0.25">
      <c r="B8517" s="18" t="s">
        <v>3839</v>
      </c>
      <c r="C8517" s="18" t="s">
        <v>8</v>
      </c>
      <c r="D8517" s="18" t="s">
        <v>160</v>
      </c>
      <c r="E8517" s="18" t="s">
        <v>1122</v>
      </c>
      <c r="F8517" s="18" t="s">
        <v>1168</v>
      </c>
      <c r="G8517" s="18">
        <v>60</v>
      </c>
      <c r="H8517" s="18">
        <v>1.19</v>
      </c>
      <c r="I8517" s="18">
        <v>1.25</v>
      </c>
      <c r="Q8517"/>
    </row>
    <row r="8518" spans="2:17" x14ac:dyDescent="0.25">
      <c r="B8518" s="18" t="s">
        <v>3839</v>
      </c>
      <c r="C8518" s="18" t="s">
        <v>8</v>
      </c>
      <c r="D8518" s="18" t="s">
        <v>160</v>
      </c>
      <c r="E8518" s="18" t="s">
        <v>1122</v>
      </c>
      <c r="F8518" s="18" t="s">
        <v>1169</v>
      </c>
      <c r="G8518" s="18">
        <v>72</v>
      </c>
      <c r="H8518" s="18">
        <v>1.17</v>
      </c>
      <c r="I8518" s="18">
        <v>1.25</v>
      </c>
      <c r="Q8518"/>
    </row>
    <row r="8519" spans="2:17" x14ac:dyDescent="0.25">
      <c r="B8519" s="18" t="s">
        <v>3839</v>
      </c>
      <c r="C8519" s="18" t="s">
        <v>8</v>
      </c>
      <c r="D8519" s="18" t="s">
        <v>160</v>
      </c>
      <c r="E8519" s="18" t="s">
        <v>1122</v>
      </c>
      <c r="F8519" s="18" t="s">
        <v>1170</v>
      </c>
      <c r="G8519" s="18">
        <v>72</v>
      </c>
      <c r="H8519" s="18">
        <v>1.01</v>
      </c>
      <c r="I8519" s="18">
        <v>1.33</v>
      </c>
      <c r="Q8519"/>
    </row>
    <row r="8520" spans="2:17" x14ac:dyDescent="0.25">
      <c r="B8520" s="18" t="s">
        <v>3839</v>
      </c>
      <c r="C8520" s="18" t="s">
        <v>8</v>
      </c>
      <c r="D8520" s="18" t="s">
        <v>160</v>
      </c>
      <c r="E8520" s="18" t="s">
        <v>1122</v>
      </c>
      <c r="F8520" s="18" t="s">
        <v>1171</v>
      </c>
      <c r="G8520" s="18">
        <v>60</v>
      </c>
      <c r="H8520" s="18">
        <v>1</v>
      </c>
      <c r="I8520" s="18">
        <v>1.23</v>
      </c>
      <c r="Q8520"/>
    </row>
    <row r="8521" spans="2:17" x14ac:dyDescent="0.25">
      <c r="B8521" s="18" t="s">
        <v>3839</v>
      </c>
      <c r="C8521" s="18" t="s">
        <v>8</v>
      </c>
      <c r="D8521" s="18" t="s">
        <v>160</v>
      </c>
      <c r="E8521" s="18" t="s">
        <v>1122</v>
      </c>
      <c r="F8521" s="18" t="s">
        <v>1172</v>
      </c>
      <c r="G8521" s="18">
        <v>72</v>
      </c>
      <c r="H8521" s="18">
        <v>1.07</v>
      </c>
      <c r="I8521" s="18">
        <v>1.34</v>
      </c>
      <c r="Q8521"/>
    </row>
    <row r="8522" spans="2:17" x14ac:dyDescent="0.25">
      <c r="B8522" s="18" t="s">
        <v>3839</v>
      </c>
      <c r="C8522" s="18" t="s">
        <v>8</v>
      </c>
      <c r="D8522" s="18" t="s">
        <v>160</v>
      </c>
      <c r="E8522" s="18" t="s">
        <v>1122</v>
      </c>
      <c r="F8522" s="18" t="s">
        <v>1173</v>
      </c>
      <c r="G8522" s="18">
        <v>60</v>
      </c>
      <c r="H8522" s="18">
        <v>1.17</v>
      </c>
      <c r="I8522" s="18">
        <v>1.33</v>
      </c>
      <c r="Q8522"/>
    </row>
    <row r="8523" spans="2:17" x14ac:dyDescent="0.25">
      <c r="B8523" s="18" t="s">
        <v>3839</v>
      </c>
      <c r="C8523" s="18" t="s">
        <v>8</v>
      </c>
      <c r="D8523" s="18" t="s">
        <v>160</v>
      </c>
      <c r="E8523" s="18" t="s">
        <v>1122</v>
      </c>
      <c r="F8523" s="18" t="s">
        <v>1174</v>
      </c>
      <c r="G8523" s="18">
        <v>48</v>
      </c>
      <c r="H8523" s="18">
        <v>1.2</v>
      </c>
      <c r="I8523" s="18">
        <v>1.36</v>
      </c>
      <c r="Q8523"/>
    </row>
    <row r="8524" spans="2:17" x14ac:dyDescent="0.25">
      <c r="B8524" s="18" t="s">
        <v>3839</v>
      </c>
      <c r="C8524" s="18" t="s">
        <v>8</v>
      </c>
      <c r="D8524" s="18" t="s">
        <v>160</v>
      </c>
      <c r="E8524" s="18" t="s">
        <v>1122</v>
      </c>
      <c r="F8524" s="18" t="s">
        <v>1175</v>
      </c>
      <c r="G8524" s="18">
        <v>72</v>
      </c>
      <c r="H8524" s="18">
        <v>1.04</v>
      </c>
      <c r="I8524" s="18">
        <v>1.27</v>
      </c>
      <c r="Q8524"/>
    </row>
    <row r="8525" spans="2:17" x14ac:dyDescent="0.25">
      <c r="B8525" s="18" t="s">
        <v>3839</v>
      </c>
      <c r="C8525" s="18" t="s">
        <v>8</v>
      </c>
      <c r="D8525" s="18" t="s">
        <v>160</v>
      </c>
      <c r="E8525" s="18" t="s">
        <v>1122</v>
      </c>
      <c r="F8525" s="18" t="s">
        <v>1176</v>
      </c>
      <c r="G8525" s="18">
        <v>60</v>
      </c>
      <c r="H8525" s="18">
        <v>1.18</v>
      </c>
      <c r="I8525" s="18">
        <v>1.31</v>
      </c>
      <c r="Q8525"/>
    </row>
    <row r="8526" spans="2:17" x14ac:dyDescent="0.25">
      <c r="B8526" s="18" t="s">
        <v>3839</v>
      </c>
      <c r="C8526" s="18" t="s">
        <v>8</v>
      </c>
      <c r="D8526" s="18" t="s">
        <v>160</v>
      </c>
      <c r="E8526" s="18" t="s">
        <v>1122</v>
      </c>
      <c r="F8526" s="18" t="s">
        <v>1177</v>
      </c>
      <c r="G8526" s="18">
        <v>48</v>
      </c>
      <c r="H8526" s="18">
        <v>1.1200000000000001</v>
      </c>
      <c r="I8526" s="18">
        <v>1.31</v>
      </c>
      <c r="Q8526"/>
    </row>
    <row r="8527" spans="2:17" x14ac:dyDescent="0.25">
      <c r="B8527" s="18" t="s">
        <v>3839</v>
      </c>
      <c r="C8527" s="18" t="s">
        <v>8</v>
      </c>
      <c r="D8527" s="18" t="s">
        <v>160</v>
      </c>
      <c r="E8527" s="18" t="s">
        <v>1122</v>
      </c>
      <c r="F8527" s="18" t="s">
        <v>1178</v>
      </c>
      <c r="G8527" s="18">
        <v>48</v>
      </c>
      <c r="H8527" s="18">
        <v>1.1100000000000001</v>
      </c>
      <c r="I8527" s="18">
        <v>1.26</v>
      </c>
      <c r="Q8527"/>
    </row>
    <row r="8528" spans="2:17" x14ac:dyDescent="0.25">
      <c r="B8528" s="18" t="s">
        <v>3839</v>
      </c>
      <c r="C8528" s="18" t="s">
        <v>8</v>
      </c>
      <c r="D8528" s="18" t="s">
        <v>160</v>
      </c>
      <c r="E8528" s="18" t="s">
        <v>1122</v>
      </c>
      <c r="F8528" s="18" t="s">
        <v>1179</v>
      </c>
      <c r="G8528" s="18">
        <v>60</v>
      </c>
      <c r="H8528" s="18">
        <v>1.02</v>
      </c>
      <c r="I8528" s="18">
        <v>1.25</v>
      </c>
      <c r="Q8528"/>
    </row>
    <row r="8529" spans="2:17" x14ac:dyDescent="0.25">
      <c r="B8529" s="18" t="s">
        <v>3839</v>
      </c>
      <c r="C8529" s="18" t="s">
        <v>8</v>
      </c>
      <c r="D8529" s="18" t="s">
        <v>160</v>
      </c>
      <c r="E8529" s="18" t="s">
        <v>1122</v>
      </c>
      <c r="F8529" s="18" t="s">
        <v>1180</v>
      </c>
      <c r="G8529" s="18">
        <v>72</v>
      </c>
      <c r="H8529" s="18">
        <v>1.1599999999999999</v>
      </c>
      <c r="I8529" s="18">
        <v>1.2</v>
      </c>
      <c r="Q8529"/>
    </row>
    <row r="8530" spans="2:17" x14ac:dyDescent="0.25">
      <c r="B8530" s="18" t="s">
        <v>3839</v>
      </c>
      <c r="C8530" s="18" t="s">
        <v>8</v>
      </c>
      <c r="D8530" s="18" t="s">
        <v>160</v>
      </c>
      <c r="E8530" s="18" t="s">
        <v>1122</v>
      </c>
      <c r="F8530" s="18" t="s">
        <v>1181</v>
      </c>
      <c r="G8530" s="18">
        <v>60</v>
      </c>
      <c r="H8530" s="18">
        <v>1.18</v>
      </c>
      <c r="I8530" s="18">
        <v>1.35</v>
      </c>
      <c r="Q8530"/>
    </row>
    <row r="8531" spans="2:17" x14ac:dyDescent="0.25">
      <c r="B8531" s="18" t="s">
        <v>3839</v>
      </c>
      <c r="C8531" s="18" t="s">
        <v>8</v>
      </c>
      <c r="D8531" s="18" t="s">
        <v>160</v>
      </c>
      <c r="E8531" s="18" t="s">
        <v>1122</v>
      </c>
      <c r="F8531" s="18" t="s">
        <v>1182</v>
      </c>
      <c r="G8531" s="18">
        <v>60</v>
      </c>
      <c r="H8531" s="18">
        <v>1.1000000000000001</v>
      </c>
      <c r="I8531" s="18">
        <v>1.24</v>
      </c>
      <c r="Q8531"/>
    </row>
    <row r="8532" spans="2:17" x14ac:dyDescent="0.25">
      <c r="B8532" s="18" t="s">
        <v>3839</v>
      </c>
      <c r="C8532" s="18" t="s">
        <v>8</v>
      </c>
      <c r="D8532" s="18" t="s">
        <v>160</v>
      </c>
      <c r="E8532" s="18" t="s">
        <v>1122</v>
      </c>
      <c r="F8532" s="18" t="s">
        <v>1183</v>
      </c>
      <c r="G8532" s="18">
        <v>72</v>
      </c>
      <c r="H8532" s="18">
        <v>1.1599999999999999</v>
      </c>
      <c r="I8532" s="18">
        <v>1.22</v>
      </c>
      <c r="Q8532"/>
    </row>
    <row r="8533" spans="2:17" x14ac:dyDescent="0.25">
      <c r="B8533" s="18" t="s">
        <v>3839</v>
      </c>
      <c r="C8533" s="18" t="s">
        <v>8</v>
      </c>
      <c r="D8533" s="18" t="s">
        <v>160</v>
      </c>
      <c r="E8533" s="18" t="s">
        <v>1122</v>
      </c>
      <c r="F8533" s="18" t="s">
        <v>1184</v>
      </c>
      <c r="G8533" s="18">
        <v>48</v>
      </c>
      <c r="H8533" s="18">
        <v>1.1299999999999999</v>
      </c>
      <c r="I8533" s="18">
        <v>1.34</v>
      </c>
      <c r="Q8533"/>
    </row>
    <row r="8534" spans="2:17" x14ac:dyDescent="0.25">
      <c r="B8534" s="18" t="s">
        <v>3839</v>
      </c>
      <c r="C8534" s="18" t="s">
        <v>8</v>
      </c>
      <c r="D8534" s="18" t="s">
        <v>160</v>
      </c>
      <c r="E8534" s="18" t="s">
        <v>1122</v>
      </c>
      <c r="F8534" s="18" t="s">
        <v>1185</v>
      </c>
      <c r="G8534" s="18">
        <v>60</v>
      </c>
      <c r="H8534" s="18">
        <v>1.1000000000000001</v>
      </c>
      <c r="I8534" s="18">
        <v>1.26</v>
      </c>
      <c r="Q8534"/>
    </row>
    <row r="8535" spans="2:17" x14ac:dyDescent="0.25">
      <c r="B8535" s="18" t="s">
        <v>3839</v>
      </c>
      <c r="C8535" s="18" t="s">
        <v>8</v>
      </c>
      <c r="D8535" s="18" t="s">
        <v>160</v>
      </c>
      <c r="E8535" s="18" t="s">
        <v>1122</v>
      </c>
      <c r="F8535" s="18" t="s">
        <v>1186</v>
      </c>
      <c r="G8535" s="18">
        <v>60</v>
      </c>
      <c r="H8535" s="18">
        <v>1.1000000000000001</v>
      </c>
      <c r="I8535" s="18">
        <v>1.27</v>
      </c>
      <c r="Q8535"/>
    </row>
    <row r="8536" spans="2:17" x14ac:dyDescent="0.25">
      <c r="B8536" s="18" t="s">
        <v>3839</v>
      </c>
      <c r="C8536" s="18" t="s">
        <v>8</v>
      </c>
      <c r="D8536" s="18" t="s">
        <v>160</v>
      </c>
      <c r="E8536" s="18" t="s">
        <v>1122</v>
      </c>
      <c r="F8536" s="18" t="s">
        <v>1187</v>
      </c>
      <c r="G8536" s="18">
        <v>72</v>
      </c>
      <c r="H8536" s="18">
        <v>1.17</v>
      </c>
      <c r="I8536" s="18">
        <v>1.36</v>
      </c>
      <c r="Q8536"/>
    </row>
    <row r="8537" spans="2:17" x14ac:dyDescent="0.25">
      <c r="B8537" s="18" t="s">
        <v>3839</v>
      </c>
      <c r="C8537" s="18" t="s">
        <v>8</v>
      </c>
      <c r="D8537" s="18" t="s">
        <v>160</v>
      </c>
      <c r="E8537" s="18" t="s">
        <v>1122</v>
      </c>
      <c r="F8537" s="18" t="s">
        <v>1188</v>
      </c>
      <c r="G8537" s="18">
        <v>72</v>
      </c>
      <c r="H8537" s="18">
        <v>1.02</v>
      </c>
      <c r="I8537" s="18">
        <v>1.29</v>
      </c>
      <c r="Q8537"/>
    </row>
    <row r="8538" spans="2:17" x14ac:dyDescent="0.25">
      <c r="B8538" s="18" t="s">
        <v>3839</v>
      </c>
      <c r="C8538" s="18" t="s">
        <v>8</v>
      </c>
      <c r="D8538" s="18" t="s">
        <v>160</v>
      </c>
      <c r="E8538" s="18" t="s">
        <v>1122</v>
      </c>
      <c r="F8538" s="18" t="s">
        <v>1189</v>
      </c>
      <c r="G8538" s="18">
        <v>72</v>
      </c>
      <c r="H8538" s="18">
        <v>1.1299999999999999</v>
      </c>
      <c r="I8538" s="18">
        <v>1.37</v>
      </c>
      <c r="Q8538"/>
    </row>
    <row r="8539" spans="2:17" x14ac:dyDescent="0.25">
      <c r="B8539" s="18" t="s">
        <v>3839</v>
      </c>
      <c r="C8539" s="18" t="s">
        <v>8</v>
      </c>
      <c r="D8539" s="18" t="s">
        <v>160</v>
      </c>
      <c r="E8539" s="18" t="s">
        <v>1122</v>
      </c>
      <c r="F8539" s="18" t="s">
        <v>1190</v>
      </c>
      <c r="G8539" s="18">
        <v>48</v>
      </c>
      <c r="H8539" s="18">
        <v>1.06</v>
      </c>
      <c r="I8539" s="18">
        <v>1.25</v>
      </c>
      <c r="Q8539"/>
    </row>
    <row r="8540" spans="2:17" x14ac:dyDescent="0.25">
      <c r="B8540" s="18" t="s">
        <v>3839</v>
      </c>
      <c r="C8540" s="18" t="s">
        <v>8</v>
      </c>
      <c r="D8540" s="18" t="s">
        <v>160</v>
      </c>
      <c r="E8540" s="18" t="s">
        <v>1122</v>
      </c>
      <c r="F8540" s="18" t="s">
        <v>1191</v>
      </c>
      <c r="G8540" s="18">
        <v>48</v>
      </c>
      <c r="H8540" s="18">
        <v>1.04</v>
      </c>
      <c r="I8540" s="18">
        <v>1.23</v>
      </c>
      <c r="Q8540"/>
    </row>
    <row r="8541" spans="2:17" x14ac:dyDescent="0.25">
      <c r="B8541" s="18" t="s">
        <v>3839</v>
      </c>
      <c r="C8541" s="18" t="s">
        <v>8</v>
      </c>
      <c r="D8541" s="18" t="s">
        <v>160</v>
      </c>
      <c r="E8541" s="18" t="s">
        <v>1122</v>
      </c>
      <c r="F8541" s="18" t="s">
        <v>1192</v>
      </c>
      <c r="G8541" s="18">
        <v>60</v>
      </c>
      <c r="H8541" s="18">
        <v>1.19</v>
      </c>
      <c r="I8541" s="18">
        <v>1.35</v>
      </c>
      <c r="Q8541"/>
    </row>
    <row r="8542" spans="2:17" x14ac:dyDescent="0.25">
      <c r="B8542" s="18" t="s">
        <v>3839</v>
      </c>
      <c r="C8542" s="18" t="s">
        <v>8</v>
      </c>
      <c r="D8542" s="18" t="s">
        <v>160</v>
      </c>
      <c r="E8542" s="18" t="s">
        <v>1122</v>
      </c>
      <c r="F8542" s="18" t="s">
        <v>1193</v>
      </c>
      <c r="G8542" s="18">
        <v>72</v>
      </c>
      <c r="H8542" s="18">
        <v>1.03</v>
      </c>
      <c r="I8542" s="18">
        <v>1.2</v>
      </c>
      <c r="Q8542"/>
    </row>
    <row r="8543" spans="2:17" x14ac:dyDescent="0.25">
      <c r="B8543" s="18" t="s">
        <v>3839</v>
      </c>
      <c r="C8543" s="18" t="s">
        <v>8</v>
      </c>
      <c r="D8543" s="18" t="s">
        <v>160</v>
      </c>
      <c r="E8543" s="18" t="s">
        <v>1122</v>
      </c>
      <c r="F8543" s="18" t="s">
        <v>1194</v>
      </c>
      <c r="G8543" s="18">
        <v>72</v>
      </c>
      <c r="H8543" s="18">
        <v>1.18</v>
      </c>
      <c r="I8543" s="18">
        <v>1.22</v>
      </c>
      <c r="Q8543"/>
    </row>
    <row r="8544" spans="2:17" x14ac:dyDescent="0.25">
      <c r="B8544" s="18" t="s">
        <v>3839</v>
      </c>
      <c r="C8544" s="18" t="s">
        <v>8</v>
      </c>
      <c r="D8544" s="18" t="s">
        <v>160</v>
      </c>
      <c r="E8544" s="18" t="s">
        <v>1122</v>
      </c>
      <c r="F8544" s="18" t="s">
        <v>1195</v>
      </c>
      <c r="G8544" s="18">
        <v>60</v>
      </c>
      <c r="H8544" s="18">
        <v>1.17</v>
      </c>
      <c r="I8544" s="18">
        <v>1.35</v>
      </c>
      <c r="Q8544"/>
    </row>
    <row r="8545" spans="2:17" x14ac:dyDescent="0.25">
      <c r="B8545" s="18" t="s">
        <v>3839</v>
      </c>
      <c r="C8545" s="18" t="s">
        <v>8</v>
      </c>
      <c r="D8545" s="18" t="s">
        <v>160</v>
      </c>
      <c r="E8545" s="18" t="s">
        <v>1122</v>
      </c>
      <c r="F8545" s="18" t="s">
        <v>1196</v>
      </c>
      <c r="G8545" s="18">
        <v>48</v>
      </c>
      <c r="H8545" s="18">
        <v>1.17</v>
      </c>
      <c r="I8545" s="18">
        <v>1.37</v>
      </c>
      <c r="Q8545"/>
    </row>
    <row r="8546" spans="2:17" x14ac:dyDescent="0.25">
      <c r="B8546" s="18" t="s">
        <v>3839</v>
      </c>
      <c r="C8546" s="18" t="s">
        <v>8</v>
      </c>
      <c r="D8546" s="18" t="s">
        <v>160</v>
      </c>
      <c r="E8546" s="18" t="s">
        <v>1122</v>
      </c>
      <c r="F8546" s="18" t="s">
        <v>1197</v>
      </c>
      <c r="G8546" s="18">
        <v>72</v>
      </c>
      <c r="H8546" s="18">
        <v>1.0900000000000001</v>
      </c>
      <c r="I8546" s="18">
        <v>1.2</v>
      </c>
      <c r="Q8546"/>
    </row>
    <row r="8547" spans="2:17" x14ac:dyDescent="0.25">
      <c r="B8547" s="18" t="s">
        <v>3839</v>
      </c>
      <c r="C8547" s="18" t="s">
        <v>8</v>
      </c>
      <c r="D8547" s="18" t="s">
        <v>160</v>
      </c>
      <c r="E8547" s="18" t="s">
        <v>1122</v>
      </c>
      <c r="F8547" s="18" t="s">
        <v>1198</v>
      </c>
      <c r="G8547" s="18">
        <v>60</v>
      </c>
      <c r="H8547" s="18">
        <v>1.0900000000000001</v>
      </c>
      <c r="I8547" s="18">
        <v>1.4</v>
      </c>
      <c r="Q8547"/>
    </row>
    <row r="8548" spans="2:17" x14ac:dyDescent="0.25">
      <c r="B8548" s="18" t="s">
        <v>3839</v>
      </c>
      <c r="C8548" s="18" t="s">
        <v>8</v>
      </c>
      <c r="D8548" s="18" t="s">
        <v>160</v>
      </c>
      <c r="E8548" s="18" t="s">
        <v>1122</v>
      </c>
      <c r="F8548" s="18" t="s">
        <v>1199</v>
      </c>
      <c r="G8548" s="18">
        <v>60</v>
      </c>
      <c r="H8548" s="18">
        <v>1.18</v>
      </c>
      <c r="I8548" s="18">
        <v>1.25</v>
      </c>
      <c r="Q8548"/>
    </row>
    <row r="8549" spans="2:17" x14ac:dyDescent="0.25">
      <c r="B8549" s="18" t="s">
        <v>3839</v>
      </c>
      <c r="C8549" s="18" t="s">
        <v>8</v>
      </c>
      <c r="D8549" s="18" t="s">
        <v>160</v>
      </c>
      <c r="E8549" s="18" t="s">
        <v>1122</v>
      </c>
      <c r="F8549" s="18" t="s">
        <v>1200</v>
      </c>
      <c r="G8549" s="18">
        <v>48</v>
      </c>
      <c r="H8549" s="18">
        <v>1.1299999999999999</v>
      </c>
      <c r="I8549" s="18">
        <v>1.27</v>
      </c>
      <c r="Q8549"/>
    </row>
    <row r="8550" spans="2:17" x14ac:dyDescent="0.25">
      <c r="B8550" s="18" t="s">
        <v>3839</v>
      </c>
      <c r="C8550" s="18" t="s">
        <v>8</v>
      </c>
      <c r="D8550" s="18" t="s">
        <v>160</v>
      </c>
      <c r="E8550" s="18" t="s">
        <v>1122</v>
      </c>
      <c r="F8550" s="18" t="s">
        <v>1201</v>
      </c>
      <c r="G8550" s="18">
        <v>72</v>
      </c>
      <c r="H8550" s="18">
        <v>1.02</v>
      </c>
      <c r="I8550" s="18">
        <v>1.28</v>
      </c>
      <c r="Q8550"/>
    </row>
    <row r="8551" spans="2:17" x14ac:dyDescent="0.25">
      <c r="B8551" s="18" t="s">
        <v>3839</v>
      </c>
      <c r="C8551" s="18" t="s">
        <v>8</v>
      </c>
      <c r="D8551" s="18" t="s">
        <v>160</v>
      </c>
      <c r="E8551" s="18" t="s">
        <v>1122</v>
      </c>
      <c r="F8551" s="18" t="s">
        <v>1202</v>
      </c>
      <c r="G8551" s="18">
        <v>48</v>
      </c>
      <c r="H8551" s="18">
        <v>1.1299999999999999</v>
      </c>
      <c r="I8551" s="18">
        <v>1.23</v>
      </c>
      <c r="Q8551"/>
    </row>
    <row r="8552" spans="2:17" x14ac:dyDescent="0.25">
      <c r="B8552" s="18" t="s">
        <v>3839</v>
      </c>
      <c r="C8552" s="18" t="s">
        <v>8</v>
      </c>
      <c r="D8552" s="18" t="s">
        <v>160</v>
      </c>
      <c r="E8552" s="18" t="s">
        <v>1122</v>
      </c>
      <c r="F8552" s="18" t="s">
        <v>1203</v>
      </c>
      <c r="G8552" s="18">
        <v>48</v>
      </c>
      <c r="H8552" s="18">
        <v>1.04</v>
      </c>
      <c r="I8552" s="18">
        <v>1.23</v>
      </c>
      <c r="Q8552"/>
    </row>
    <row r="8553" spans="2:17" x14ac:dyDescent="0.25">
      <c r="B8553" s="18" t="s">
        <v>3839</v>
      </c>
      <c r="C8553" s="18" t="s">
        <v>8</v>
      </c>
      <c r="D8553" s="18" t="s">
        <v>160</v>
      </c>
      <c r="E8553" s="18" t="s">
        <v>1122</v>
      </c>
      <c r="F8553" s="18" t="s">
        <v>1204</v>
      </c>
      <c r="G8553" s="18">
        <v>60</v>
      </c>
      <c r="H8553" s="18">
        <v>1.17</v>
      </c>
      <c r="I8553" s="18">
        <v>1.2</v>
      </c>
      <c r="Q8553"/>
    </row>
    <row r="8554" spans="2:17" x14ac:dyDescent="0.25">
      <c r="B8554" s="18" t="s">
        <v>3839</v>
      </c>
      <c r="C8554" s="18" t="s">
        <v>8</v>
      </c>
      <c r="D8554" s="18" t="s">
        <v>160</v>
      </c>
      <c r="E8554" s="18" t="s">
        <v>1122</v>
      </c>
      <c r="F8554" s="18" t="s">
        <v>1205</v>
      </c>
      <c r="G8554" s="18">
        <v>48</v>
      </c>
      <c r="H8554" s="18">
        <v>1.1200000000000001</v>
      </c>
      <c r="I8554" s="18">
        <v>1.25</v>
      </c>
      <c r="Q8554"/>
    </row>
    <row r="8555" spans="2:17" x14ac:dyDescent="0.25">
      <c r="B8555" s="18" t="s">
        <v>3839</v>
      </c>
      <c r="C8555" s="18" t="s">
        <v>8</v>
      </c>
      <c r="D8555" s="18" t="s">
        <v>160</v>
      </c>
      <c r="E8555" s="18" t="s">
        <v>1122</v>
      </c>
      <c r="F8555" s="18" t="s">
        <v>1206</v>
      </c>
      <c r="G8555" s="18">
        <v>48</v>
      </c>
      <c r="H8555" s="18">
        <v>1.0900000000000001</v>
      </c>
      <c r="I8555" s="18">
        <v>1.27</v>
      </c>
      <c r="Q8555"/>
    </row>
    <row r="8556" spans="2:17" x14ac:dyDescent="0.25">
      <c r="B8556" s="18" t="s">
        <v>3839</v>
      </c>
      <c r="C8556" s="18" t="s">
        <v>8</v>
      </c>
      <c r="D8556" s="18" t="s">
        <v>160</v>
      </c>
      <c r="E8556" s="18" t="s">
        <v>1122</v>
      </c>
      <c r="F8556" s="18" t="s">
        <v>1207</v>
      </c>
      <c r="G8556" s="18">
        <v>72</v>
      </c>
      <c r="H8556" s="18">
        <v>1.03</v>
      </c>
      <c r="I8556" s="18">
        <v>1.36</v>
      </c>
      <c r="Q8556"/>
    </row>
    <row r="8557" spans="2:17" x14ac:dyDescent="0.25">
      <c r="B8557" s="18" t="s">
        <v>3839</v>
      </c>
      <c r="C8557" s="18" t="s">
        <v>8</v>
      </c>
      <c r="D8557" s="18" t="s">
        <v>160</v>
      </c>
      <c r="E8557" s="18" t="s">
        <v>1122</v>
      </c>
      <c r="F8557" s="18" t="s">
        <v>1208</v>
      </c>
      <c r="G8557" s="18">
        <v>48</v>
      </c>
      <c r="H8557" s="18">
        <v>1.0900000000000001</v>
      </c>
      <c r="I8557" s="18">
        <v>1.31</v>
      </c>
      <c r="Q8557"/>
    </row>
    <row r="8558" spans="2:17" x14ac:dyDescent="0.25">
      <c r="B8558" s="18" t="s">
        <v>3839</v>
      </c>
      <c r="C8558" s="18" t="s">
        <v>8</v>
      </c>
      <c r="D8558" s="18" t="s">
        <v>160</v>
      </c>
      <c r="E8558" s="18" t="s">
        <v>1122</v>
      </c>
      <c r="F8558" s="18" t="s">
        <v>1209</v>
      </c>
      <c r="G8558" s="18">
        <v>48</v>
      </c>
      <c r="H8558" s="18">
        <v>1.01</v>
      </c>
      <c r="I8558" s="18">
        <v>1.28</v>
      </c>
      <c r="Q8558"/>
    </row>
    <row r="8559" spans="2:17" x14ac:dyDescent="0.25">
      <c r="B8559" s="18" t="s">
        <v>3839</v>
      </c>
      <c r="C8559" s="18" t="s">
        <v>8</v>
      </c>
      <c r="D8559" s="18" t="s">
        <v>160</v>
      </c>
      <c r="E8559" s="18" t="s">
        <v>1122</v>
      </c>
      <c r="F8559" s="18" t="s">
        <v>1210</v>
      </c>
      <c r="G8559" s="18">
        <v>60</v>
      </c>
      <c r="H8559" s="18">
        <v>1.07</v>
      </c>
      <c r="I8559" s="18">
        <v>1.26</v>
      </c>
      <c r="Q8559"/>
    </row>
    <row r="8560" spans="2:17" x14ac:dyDescent="0.25">
      <c r="B8560" s="18" t="s">
        <v>3839</v>
      </c>
      <c r="C8560" s="18" t="s">
        <v>8</v>
      </c>
      <c r="D8560" s="18" t="s">
        <v>160</v>
      </c>
      <c r="E8560" s="18" t="s">
        <v>1122</v>
      </c>
      <c r="F8560" s="18" t="s">
        <v>1211</v>
      </c>
      <c r="G8560" s="18">
        <v>72</v>
      </c>
      <c r="H8560" s="18">
        <v>1.01</v>
      </c>
      <c r="I8560" s="18">
        <v>1.36</v>
      </c>
      <c r="Q8560"/>
    </row>
    <row r="8561" spans="2:17" x14ac:dyDescent="0.25">
      <c r="B8561" s="18" t="s">
        <v>3839</v>
      </c>
      <c r="C8561" s="18" t="s">
        <v>8</v>
      </c>
      <c r="D8561" s="18" t="s">
        <v>160</v>
      </c>
      <c r="E8561" s="18" t="s">
        <v>1122</v>
      </c>
      <c r="F8561" s="18" t="s">
        <v>1212</v>
      </c>
      <c r="G8561" s="18">
        <v>72</v>
      </c>
      <c r="H8561" s="18">
        <v>1.1299999999999999</v>
      </c>
      <c r="I8561" s="18">
        <v>1.23</v>
      </c>
      <c r="Q8561"/>
    </row>
    <row r="8562" spans="2:17" x14ac:dyDescent="0.25">
      <c r="B8562" s="18" t="s">
        <v>3839</v>
      </c>
      <c r="C8562" s="18" t="s">
        <v>8</v>
      </c>
      <c r="D8562" s="18" t="s">
        <v>160</v>
      </c>
      <c r="E8562" s="18" t="s">
        <v>1122</v>
      </c>
      <c r="F8562" s="18" t="s">
        <v>1213</v>
      </c>
      <c r="G8562" s="18">
        <v>60</v>
      </c>
      <c r="H8562" s="18">
        <v>1</v>
      </c>
      <c r="I8562" s="18">
        <v>1.23</v>
      </c>
      <c r="Q8562"/>
    </row>
    <row r="8563" spans="2:17" x14ac:dyDescent="0.25">
      <c r="B8563" s="18" t="s">
        <v>3839</v>
      </c>
      <c r="C8563" s="18" t="s">
        <v>8</v>
      </c>
      <c r="D8563" s="18" t="s">
        <v>160</v>
      </c>
      <c r="E8563" s="18" t="s">
        <v>1122</v>
      </c>
      <c r="F8563" s="18" t="s">
        <v>1214</v>
      </c>
      <c r="G8563" s="18">
        <v>60</v>
      </c>
      <c r="H8563" s="18">
        <v>1.19</v>
      </c>
      <c r="I8563" s="18">
        <v>1.34</v>
      </c>
      <c r="Q8563"/>
    </row>
    <row r="8564" spans="2:17" x14ac:dyDescent="0.25">
      <c r="B8564" s="18" t="s">
        <v>3839</v>
      </c>
      <c r="C8564" s="18" t="s">
        <v>8</v>
      </c>
      <c r="D8564" s="18" t="s">
        <v>160</v>
      </c>
      <c r="E8564" s="18" t="s">
        <v>1122</v>
      </c>
      <c r="F8564" s="18" t="s">
        <v>1215</v>
      </c>
      <c r="G8564" s="18">
        <v>48</v>
      </c>
      <c r="H8564" s="18">
        <v>1.07</v>
      </c>
      <c r="I8564" s="18">
        <v>1.26</v>
      </c>
      <c r="Q8564"/>
    </row>
    <row r="8565" spans="2:17" x14ac:dyDescent="0.25">
      <c r="B8565" s="18" t="s">
        <v>3839</v>
      </c>
      <c r="C8565" s="18" t="s">
        <v>8</v>
      </c>
      <c r="D8565" s="18" t="s">
        <v>160</v>
      </c>
      <c r="E8565" s="18" t="s">
        <v>1122</v>
      </c>
      <c r="F8565" s="18" t="s">
        <v>1216</v>
      </c>
      <c r="G8565" s="18">
        <v>48</v>
      </c>
      <c r="H8565" s="18">
        <v>1.01</v>
      </c>
      <c r="I8565" s="18">
        <v>1.35</v>
      </c>
      <c r="Q8565"/>
    </row>
    <row r="8566" spans="2:17" x14ac:dyDescent="0.25">
      <c r="B8566" s="18" t="s">
        <v>3839</v>
      </c>
      <c r="C8566" s="18" t="s">
        <v>8</v>
      </c>
      <c r="D8566" s="18" t="s">
        <v>160</v>
      </c>
      <c r="E8566" s="18" t="s">
        <v>1122</v>
      </c>
      <c r="F8566" s="18" t="s">
        <v>1217</v>
      </c>
      <c r="G8566" s="18">
        <v>48</v>
      </c>
      <c r="H8566" s="18">
        <v>1</v>
      </c>
      <c r="I8566" s="18">
        <v>1.29</v>
      </c>
      <c r="Q8566"/>
    </row>
    <row r="8567" spans="2:17" x14ac:dyDescent="0.25">
      <c r="B8567" s="18" t="s">
        <v>3839</v>
      </c>
      <c r="C8567" s="18" t="s">
        <v>8</v>
      </c>
      <c r="D8567" s="18" t="s">
        <v>160</v>
      </c>
      <c r="E8567" s="18" t="s">
        <v>1122</v>
      </c>
      <c r="F8567" s="18" t="s">
        <v>1218</v>
      </c>
      <c r="G8567" s="18">
        <v>60</v>
      </c>
      <c r="H8567" s="18">
        <v>1.1499999999999999</v>
      </c>
      <c r="I8567" s="18">
        <v>1.37</v>
      </c>
      <c r="Q8567"/>
    </row>
    <row r="8568" spans="2:17" x14ac:dyDescent="0.25">
      <c r="B8568" s="18" t="s">
        <v>3839</v>
      </c>
      <c r="C8568" s="18" t="s">
        <v>8</v>
      </c>
      <c r="D8568" s="18" t="s">
        <v>160</v>
      </c>
      <c r="E8568" s="18" t="s">
        <v>1122</v>
      </c>
      <c r="F8568" s="18" t="s">
        <v>1219</v>
      </c>
      <c r="G8568" s="18">
        <v>48</v>
      </c>
      <c r="H8568" s="18">
        <v>1.05</v>
      </c>
      <c r="I8568" s="18">
        <v>1.4</v>
      </c>
      <c r="Q8568"/>
    </row>
    <row r="8569" spans="2:17" x14ac:dyDescent="0.25">
      <c r="B8569" s="18" t="s">
        <v>3839</v>
      </c>
      <c r="C8569" s="18" t="s">
        <v>8</v>
      </c>
      <c r="D8569" s="18" t="s">
        <v>160</v>
      </c>
      <c r="E8569" s="18" t="s">
        <v>1122</v>
      </c>
      <c r="F8569" s="18" t="s">
        <v>1220</v>
      </c>
      <c r="G8569" s="18">
        <v>48</v>
      </c>
      <c r="H8569" s="18">
        <v>1.03</v>
      </c>
      <c r="I8569" s="18">
        <v>1.33</v>
      </c>
      <c r="Q8569"/>
    </row>
    <row r="8570" spans="2:17" x14ac:dyDescent="0.25">
      <c r="B8570" s="18" t="s">
        <v>3839</v>
      </c>
      <c r="C8570" s="18" t="s">
        <v>8</v>
      </c>
      <c r="D8570" s="18" t="s">
        <v>160</v>
      </c>
      <c r="E8570" s="18" t="s">
        <v>1122</v>
      </c>
      <c r="F8570" s="18" t="s">
        <v>1221</v>
      </c>
      <c r="G8570" s="18">
        <v>48</v>
      </c>
      <c r="H8570" s="18">
        <v>1.1000000000000001</v>
      </c>
      <c r="I8570" s="18">
        <v>1.29</v>
      </c>
      <c r="Q8570"/>
    </row>
    <row r="8571" spans="2:17" x14ac:dyDescent="0.25">
      <c r="B8571" s="18" t="s">
        <v>3839</v>
      </c>
      <c r="C8571" s="18" t="s">
        <v>8</v>
      </c>
      <c r="D8571" s="18" t="s">
        <v>160</v>
      </c>
      <c r="E8571" s="18" t="s">
        <v>1122</v>
      </c>
      <c r="F8571" s="18" t="s">
        <v>1222</v>
      </c>
      <c r="G8571" s="18">
        <v>48</v>
      </c>
      <c r="H8571" s="18">
        <v>1.17</v>
      </c>
      <c r="I8571" s="18">
        <v>1.29</v>
      </c>
      <c r="Q8571"/>
    </row>
    <row r="8572" spans="2:17" x14ac:dyDescent="0.25">
      <c r="B8572" s="18" t="s">
        <v>3839</v>
      </c>
      <c r="C8572" s="18" t="s">
        <v>8</v>
      </c>
      <c r="D8572" s="18" t="s">
        <v>160</v>
      </c>
      <c r="E8572" s="18" t="s">
        <v>1122</v>
      </c>
      <c r="F8572" s="18" t="s">
        <v>1223</v>
      </c>
      <c r="G8572" s="18">
        <v>60</v>
      </c>
      <c r="H8572" s="18">
        <v>1.18</v>
      </c>
      <c r="I8572" s="18">
        <v>1.34</v>
      </c>
      <c r="Q8572"/>
    </row>
    <row r="8573" spans="2:17" x14ac:dyDescent="0.25">
      <c r="B8573" s="18" t="s">
        <v>3839</v>
      </c>
      <c r="C8573" s="18" t="s">
        <v>8</v>
      </c>
      <c r="D8573" s="18" t="s">
        <v>160</v>
      </c>
      <c r="E8573" s="18" t="s">
        <v>1122</v>
      </c>
      <c r="F8573" s="18" t="s">
        <v>1224</v>
      </c>
      <c r="G8573" s="18">
        <v>60</v>
      </c>
      <c r="H8573" s="18">
        <v>1.08</v>
      </c>
      <c r="I8573" s="18">
        <v>1.28</v>
      </c>
      <c r="Q8573"/>
    </row>
    <row r="8574" spans="2:17" x14ac:dyDescent="0.25">
      <c r="B8574" s="18" t="s">
        <v>3839</v>
      </c>
      <c r="C8574" s="18" t="s">
        <v>8</v>
      </c>
      <c r="D8574" s="18" t="s">
        <v>160</v>
      </c>
      <c r="E8574" s="18" t="s">
        <v>1122</v>
      </c>
      <c r="F8574" s="18" t="s">
        <v>1225</v>
      </c>
      <c r="G8574" s="18">
        <v>60</v>
      </c>
      <c r="H8574" s="18">
        <v>1.06</v>
      </c>
      <c r="I8574" s="18">
        <v>1.39</v>
      </c>
      <c r="Q8574"/>
    </row>
    <row r="8575" spans="2:17" x14ac:dyDescent="0.25">
      <c r="B8575" s="18" t="s">
        <v>3839</v>
      </c>
      <c r="C8575" s="18" t="s">
        <v>8</v>
      </c>
      <c r="D8575" s="18" t="s">
        <v>160</v>
      </c>
      <c r="E8575" s="18" t="s">
        <v>1122</v>
      </c>
      <c r="F8575" s="18" t="s">
        <v>1226</v>
      </c>
      <c r="G8575" s="18">
        <v>48</v>
      </c>
      <c r="H8575" s="18">
        <v>1.1399999999999999</v>
      </c>
      <c r="I8575" s="18">
        <v>1.28</v>
      </c>
      <c r="Q8575"/>
    </row>
    <row r="8576" spans="2:17" x14ac:dyDescent="0.25">
      <c r="B8576" s="18" t="s">
        <v>3839</v>
      </c>
      <c r="C8576" s="18" t="s">
        <v>8</v>
      </c>
      <c r="D8576" s="18" t="s">
        <v>160</v>
      </c>
      <c r="E8576" s="18" t="s">
        <v>1122</v>
      </c>
      <c r="F8576" s="18" t="s">
        <v>1227</v>
      </c>
      <c r="G8576" s="18">
        <v>48</v>
      </c>
      <c r="H8576" s="18">
        <v>1.1399999999999999</v>
      </c>
      <c r="I8576" s="18">
        <v>1.2</v>
      </c>
      <c r="Q8576"/>
    </row>
    <row r="8577" spans="2:17" x14ac:dyDescent="0.25">
      <c r="B8577" s="18" t="s">
        <v>3839</v>
      </c>
      <c r="C8577" s="18" t="s">
        <v>8</v>
      </c>
      <c r="D8577" s="18" t="s">
        <v>160</v>
      </c>
      <c r="E8577" s="18" t="s">
        <v>1122</v>
      </c>
      <c r="F8577" s="18" t="s">
        <v>1228</v>
      </c>
      <c r="G8577" s="18">
        <v>60</v>
      </c>
      <c r="H8577" s="18">
        <v>1</v>
      </c>
      <c r="I8577" s="18">
        <v>1.32</v>
      </c>
      <c r="Q8577"/>
    </row>
    <row r="8578" spans="2:17" x14ac:dyDescent="0.25">
      <c r="B8578" s="18" t="s">
        <v>3839</v>
      </c>
      <c r="C8578" s="18" t="s">
        <v>8</v>
      </c>
      <c r="D8578" s="18" t="s">
        <v>160</v>
      </c>
      <c r="E8578" s="18" t="s">
        <v>1122</v>
      </c>
      <c r="F8578" s="18" t="s">
        <v>1229</v>
      </c>
      <c r="G8578" s="18">
        <v>60</v>
      </c>
      <c r="H8578" s="18">
        <v>1.02</v>
      </c>
      <c r="I8578" s="18">
        <v>1.3</v>
      </c>
      <c r="Q8578"/>
    </row>
    <row r="8579" spans="2:17" x14ac:dyDescent="0.25">
      <c r="B8579" s="18" t="s">
        <v>3839</v>
      </c>
      <c r="C8579" s="18" t="s">
        <v>8</v>
      </c>
      <c r="D8579" s="18" t="s">
        <v>160</v>
      </c>
      <c r="E8579" s="18" t="s">
        <v>1122</v>
      </c>
      <c r="F8579" s="18" t="s">
        <v>1230</v>
      </c>
      <c r="G8579" s="18">
        <v>48</v>
      </c>
      <c r="H8579" s="18">
        <v>1.07</v>
      </c>
      <c r="I8579" s="18">
        <v>1.39</v>
      </c>
      <c r="Q8579"/>
    </row>
    <row r="8580" spans="2:17" x14ac:dyDescent="0.25">
      <c r="B8580" s="18" t="s">
        <v>3839</v>
      </c>
      <c r="C8580" s="18" t="s">
        <v>8</v>
      </c>
      <c r="D8580" s="18" t="s">
        <v>160</v>
      </c>
      <c r="E8580" s="18" t="s">
        <v>1122</v>
      </c>
      <c r="F8580" s="18" t="s">
        <v>1231</v>
      </c>
      <c r="G8580" s="18">
        <v>48</v>
      </c>
      <c r="H8580" s="18">
        <v>1.1399999999999999</v>
      </c>
      <c r="I8580" s="18">
        <v>1.27</v>
      </c>
      <c r="Q8580"/>
    </row>
    <row r="8581" spans="2:17" x14ac:dyDescent="0.25">
      <c r="B8581" s="18" t="s">
        <v>3839</v>
      </c>
      <c r="C8581" s="18" t="s">
        <v>8</v>
      </c>
      <c r="D8581" s="18" t="s">
        <v>160</v>
      </c>
      <c r="E8581" s="18" t="s">
        <v>1122</v>
      </c>
      <c r="F8581" s="18" t="s">
        <v>1232</v>
      </c>
      <c r="G8581" s="18">
        <v>60</v>
      </c>
      <c r="H8581" s="18">
        <v>1.1399999999999999</v>
      </c>
      <c r="I8581" s="18">
        <v>1.35</v>
      </c>
      <c r="Q8581"/>
    </row>
    <row r="8582" spans="2:17" x14ac:dyDescent="0.25">
      <c r="B8582" s="18" t="s">
        <v>3839</v>
      </c>
      <c r="C8582" s="18" t="s">
        <v>8</v>
      </c>
      <c r="D8582" s="18" t="s">
        <v>160</v>
      </c>
      <c r="E8582" s="18" t="s">
        <v>1122</v>
      </c>
      <c r="F8582" s="18" t="s">
        <v>1233</v>
      </c>
      <c r="G8582" s="18">
        <v>60</v>
      </c>
      <c r="H8582" s="18">
        <v>1</v>
      </c>
      <c r="I8582" s="18">
        <v>1.2</v>
      </c>
      <c r="Q8582"/>
    </row>
    <row r="8583" spans="2:17" x14ac:dyDescent="0.25">
      <c r="B8583" s="18" t="s">
        <v>3839</v>
      </c>
      <c r="C8583" s="18" t="s">
        <v>8</v>
      </c>
      <c r="D8583" s="18" t="s">
        <v>160</v>
      </c>
      <c r="E8583" s="18" t="s">
        <v>1122</v>
      </c>
      <c r="F8583" s="18" t="s">
        <v>1234</v>
      </c>
      <c r="G8583" s="18">
        <v>48</v>
      </c>
      <c r="H8583" s="18">
        <v>1.01</v>
      </c>
      <c r="I8583" s="18">
        <v>1.35</v>
      </c>
      <c r="Q8583"/>
    </row>
    <row r="8584" spans="2:17" x14ac:dyDescent="0.25">
      <c r="B8584" s="18" t="s">
        <v>3839</v>
      </c>
      <c r="C8584" s="18" t="s">
        <v>8</v>
      </c>
      <c r="D8584" s="18" t="s">
        <v>160</v>
      </c>
      <c r="E8584" s="18" t="s">
        <v>1122</v>
      </c>
      <c r="F8584" s="18" t="s">
        <v>1235</v>
      </c>
      <c r="G8584" s="18">
        <v>72</v>
      </c>
      <c r="H8584" s="18">
        <v>1.0900000000000001</v>
      </c>
      <c r="I8584" s="18">
        <v>1.39</v>
      </c>
      <c r="Q8584"/>
    </row>
    <row r="8585" spans="2:17" x14ac:dyDescent="0.25">
      <c r="B8585" s="18" t="s">
        <v>3839</v>
      </c>
      <c r="C8585" s="18" t="s">
        <v>8</v>
      </c>
      <c r="D8585" s="18" t="s">
        <v>160</v>
      </c>
      <c r="E8585" s="18" t="s">
        <v>1122</v>
      </c>
      <c r="F8585" s="18" t="s">
        <v>1236</v>
      </c>
      <c r="G8585" s="18">
        <v>48</v>
      </c>
      <c r="H8585" s="18">
        <v>1.0900000000000001</v>
      </c>
      <c r="I8585" s="18">
        <v>1.23</v>
      </c>
      <c r="Q8585"/>
    </row>
    <row r="8586" spans="2:17" x14ac:dyDescent="0.25">
      <c r="B8586" s="18" t="s">
        <v>3839</v>
      </c>
      <c r="C8586" s="18" t="s">
        <v>8</v>
      </c>
      <c r="D8586" s="18" t="s">
        <v>160</v>
      </c>
      <c r="E8586" s="18" t="s">
        <v>1122</v>
      </c>
      <c r="F8586" s="18" t="s">
        <v>1237</v>
      </c>
      <c r="G8586" s="18">
        <v>60</v>
      </c>
      <c r="H8586" s="18">
        <v>1.1599999999999999</v>
      </c>
      <c r="I8586" s="18">
        <v>1.22</v>
      </c>
      <c r="Q8586"/>
    </row>
    <row r="8587" spans="2:17" x14ac:dyDescent="0.25">
      <c r="B8587" s="18" t="s">
        <v>3839</v>
      </c>
      <c r="C8587" s="18" t="s">
        <v>8</v>
      </c>
      <c r="D8587" s="18" t="s">
        <v>160</v>
      </c>
      <c r="E8587" s="18" t="s">
        <v>1122</v>
      </c>
      <c r="F8587" s="18" t="s">
        <v>1238</v>
      </c>
      <c r="G8587" s="18">
        <v>48</v>
      </c>
      <c r="H8587" s="18">
        <v>1.01</v>
      </c>
      <c r="I8587" s="18">
        <v>1.29</v>
      </c>
      <c r="Q8587"/>
    </row>
    <row r="8588" spans="2:17" x14ac:dyDescent="0.25">
      <c r="B8588" s="18" t="s">
        <v>3839</v>
      </c>
      <c r="C8588" s="18" t="s">
        <v>8</v>
      </c>
      <c r="D8588" s="18" t="s">
        <v>160</v>
      </c>
      <c r="E8588" s="18" t="s">
        <v>1122</v>
      </c>
      <c r="F8588" s="18" t="s">
        <v>1239</v>
      </c>
      <c r="G8588" s="18">
        <v>60</v>
      </c>
      <c r="H8588" s="18">
        <v>1.1399999999999999</v>
      </c>
      <c r="I8588" s="18">
        <v>1.21</v>
      </c>
      <c r="Q8588"/>
    </row>
    <row r="8589" spans="2:17" x14ac:dyDescent="0.25">
      <c r="B8589" s="18" t="s">
        <v>3839</v>
      </c>
      <c r="C8589" s="18" t="s">
        <v>8</v>
      </c>
      <c r="D8589" s="18" t="s">
        <v>160</v>
      </c>
      <c r="E8589" s="18" t="s">
        <v>1122</v>
      </c>
      <c r="F8589" s="18" t="s">
        <v>1240</v>
      </c>
      <c r="G8589" s="18">
        <v>48</v>
      </c>
      <c r="H8589" s="18">
        <v>1.1200000000000001</v>
      </c>
      <c r="I8589" s="18">
        <v>1.2</v>
      </c>
      <c r="Q8589"/>
    </row>
    <row r="8590" spans="2:17" x14ac:dyDescent="0.25">
      <c r="B8590" s="18" t="s">
        <v>3839</v>
      </c>
      <c r="C8590" s="18" t="s">
        <v>8</v>
      </c>
      <c r="D8590" s="18" t="s">
        <v>160</v>
      </c>
      <c r="E8590" s="18" t="s">
        <v>1122</v>
      </c>
      <c r="F8590" s="18" t="s">
        <v>1241</v>
      </c>
      <c r="G8590" s="18">
        <v>72</v>
      </c>
      <c r="H8590" s="18">
        <v>1.05</v>
      </c>
      <c r="I8590" s="18">
        <v>1.37</v>
      </c>
      <c r="Q8590"/>
    </row>
    <row r="8591" spans="2:17" x14ac:dyDescent="0.25">
      <c r="B8591" s="18" t="s">
        <v>3839</v>
      </c>
      <c r="C8591" s="18" t="s">
        <v>8</v>
      </c>
      <c r="D8591" s="18" t="s">
        <v>160</v>
      </c>
      <c r="E8591" s="18" t="s">
        <v>1122</v>
      </c>
      <c r="F8591" s="18" t="s">
        <v>1242</v>
      </c>
      <c r="G8591" s="18">
        <v>48</v>
      </c>
      <c r="H8591" s="18">
        <v>1.01</v>
      </c>
      <c r="I8591" s="18">
        <v>1.28</v>
      </c>
      <c r="Q8591"/>
    </row>
    <row r="8592" spans="2:17" x14ac:dyDescent="0.25">
      <c r="B8592" s="18" t="s">
        <v>3839</v>
      </c>
      <c r="C8592" s="18" t="s">
        <v>8</v>
      </c>
      <c r="D8592" s="18" t="s">
        <v>160</v>
      </c>
      <c r="E8592" s="18" t="s">
        <v>1122</v>
      </c>
      <c r="F8592" s="18" t="s">
        <v>1243</v>
      </c>
      <c r="G8592" s="18">
        <v>72</v>
      </c>
      <c r="H8592" s="18">
        <v>1.0900000000000001</v>
      </c>
      <c r="I8592" s="18">
        <v>1.2</v>
      </c>
      <c r="Q8592"/>
    </row>
    <row r="8593" spans="2:17" x14ac:dyDescent="0.25">
      <c r="B8593" s="18" t="s">
        <v>3839</v>
      </c>
      <c r="C8593" s="18" t="s">
        <v>8</v>
      </c>
      <c r="D8593" s="18" t="s">
        <v>160</v>
      </c>
      <c r="E8593" s="18" t="s">
        <v>1122</v>
      </c>
      <c r="F8593" s="18" t="s">
        <v>1244</v>
      </c>
      <c r="G8593" s="18">
        <v>48</v>
      </c>
      <c r="H8593" s="18">
        <v>1.07</v>
      </c>
      <c r="I8593" s="18">
        <v>1.4</v>
      </c>
      <c r="Q8593"/>
    </row>
    <row r="8594" spans="2:17" x14ac:dyDescent="0.25">
      <c r="B8594" s="18" t="s">
        <v>3839</v>
      </c>
      <c r="C8594" s="18" t="s">
        <v>8</v>
      </c>
      <c r="D8594" s="18" t="s">
        <v>160</v>
      </c>
      <c r="E8594" s="18" t="s">
        <v>1122</v>
      </c>
      <c r="F8594" s="18" t="s">
        <v>1245</v>
      </c>
      <c r="G8594" s="18">
        <v>48</v>
      </c>
      <c r="H8594" s="18">
        <v>1.1599999999999999</v>
      </c>
      <c r="I8594" s="18">
        <v>1.36</v>
      </c>
      <c r="Q8594"/>
    </row>
    <row r="8595" spans="2:17" x14ac:dyDescent="0.25">
      <c r="B8595" s="18" t="s">
        <v>3839</v>
      </c>
      <c r="C8595" s="18" t="s">
        <v>8</v>
      </c>
      <c r="D8595" s="18" t="s">
        <v>160</v>
      </c>
      <c r="E8595" s="18" t="s">
        <v>1122</v>
      </c>
      <c r="F8595" s="18" t="s">
        <v>1246</v>
      </c>
      <c r="G8595" s="18">
        <v>48</v>
      </c>
      <c r="H8595" s="18">
        <v>1.03</v>
      </c>
      <c r="I8595" s="18">
        <v>1.23</v>
      </c>
      <c r="Q8595"/>
    </row>
    <row r="8596" spans="2:17" x14ac:dyDescent="0.25">
      <c r="B8596" s="18" t="s">
        <v>3839</v>
      </c>
      <c r="C8596" s="18" t="s">
        <v>8</v>
      </c>
      <c r="D8596" s="18" t="s">
        <v>160</v>
      </c>
      <c r="E8596" s="18" t="s">
        <v>1122</v>
      </c>
      <c r="F8596" s="18" t="s">
        <v>1247</v>
      </c>
      <c r="G8596" s="18">
        <v>60</v>
      </c>
      <c r="H8596" s="18">
        <v>1.17</v>
      </c>
      <c r="I8596" s="18">
        <v>1.29</v>
      </c>
      <c r="Q8596"/>
    </row>
    <row r="8597" spans="2:17" x14ac:dyDescent="0.25">
      <c r="B8597" s="18" t="s">
        <v>3839</v>
      </c>
      <c r="C8597" s="18" t="s">
        <v>8</v>
      </c>
      <c r="D8597" s="18" t="s">
        <v>160</v>
      </c>
      <c r="E8597" s="18" t="s">
        <v>1122</v>
      </c>
      <c r="F8597" s="18" t="s">
        <v>1248</v>
      </c>
      <c r="G8597" s="18">
        <v>72</v>
      </c>
      <c r="H8597" s="18">
        <v>1.17</v>
      </c>
      <c r="I8597" s="18">
        <v>1.29</v>
      </c>
      <c r="Q8597"/>
    </row>
    <row r="8598" spans="2:17" x14ac:dyDescent="0.25">
      <c r="B8598" s="18" t="s">
        <v>3839</v>
      </c>
      <c r="C8598" s="18" t="s">
        <v>8</v>
      </c>
      <c r="D8598" s="18" t="s">
        <v>160</v>
      </c>
      <c r="E8598" s="18" t="s">
        <v>1122</v>
      </c>
      <c r="F8598" s="18" t="s">
        <v>1249</v>
      </c>
      <c r="G8598" s="18">
        <v>72</v>
      </c>
      <c r="H8598" s="18">
        <v>1.19</v>
      </c>
      <c r="I8598" s="18">
        <v>1.24</v>
      </c>
      <c r="Q8598"/>
    </row>
    <row r="8599" spans="2:17" x14ac:dyDescent="0.25">
      <c r="B8599" s="18" t="s">
        <v>3839</v>
      </c>
      <c r="C8599" s="18" t="s">
        <v>8</v>
      </c>
      <c r="D8599" s="18" t="s">
        <v>160</v>
      </c>
      <c r="E8599" s="18" t="s">
        <v>1122</v>
      </c>
      <c r="F8599" s="18" t="s">
        <v>1250</v>
      </c>
      <c r="G8599" s="18">
        <v>48</v>
      </c>
      <c r="H8599" s="18">
        <v>1.05</v>
      </c>
      <c r="I8599" s="18">
        <v>1.26</v>
      </c>
      <c r="Q8599"/>
    </row>
    <row r="8600" spans="2:17" x14ac:dyDescent="0.25">
      <c r="B8600" s="18" t="s">
        <v>3839</v>
      </c>
      <c r="C8600" s="18" t="s">
        <v>8</v>
      </c>
      <c r="D8600" s="18" t="s">
        <v>160</v>
      </c>
      <c r="E8600" s="18" t="s">
        <v>1122</v>
      </c>
      <c r="F8600" s="18" t="s">
        <v>1251</v>
      </c>
      <c r="G8600" s="18">
        <v>72</v>
      </c>
      <c r="H8600" s="18">
        <v>1.07</v>
      </c>
      <c r="I8600" s="18">
        <v>1.21</v>
      </c>
      <c r="Q8600"/>
    </row>
    <row r="8601" spans="2:17" x14ac:dyDescent="0.25">
      <c r="B8601" s="18" t="s">
        <v>3839</v>
      </c>
      <c r="C8601" s="18" t="s">
        <v>8</v>
      </c>
      <c r="D8601" s="18" t="s">
        <v>160</v>
      </c>
      <c r="E8601" s="18" t="s">
        <v>1122</v>
      </c>
      <c r="F8601" s="18" t="s">
        <v>1252</v>
      </c>
      <c r="G8601" s="18">
        <v>48</v>
      </c>
      <c r="H8601" s="18">
        <v>1.1499999999999999</v>
      </c>
      <c r="I8601" s="18">
        <v>1.3</v>
      </c>
      <c r="Q8601"/>
    </row>
    <row r="8602" spans="2:17" x14ac:dyDescent="0.25">
      <c r="B8602" s="18" t="s">
        <v>3839</v>
      </c>
      <c r="C8602" s="18" t="s">
        <v>8</v>
      </c>
      <c r="D8602" s="18" t="s">
        <v>160</v>
      </c>
      <c r="E8602" s="18" t="s">
        <v>1122</v>
      </c>
      <c r="F8602" s="18" t="s">
        <v>1253</v>
      </c>
      <c r="G8602" s="18">
        <v>60</v>
      </c>
      <c r="H8602" s="18">
        <v>1.01</v>
      </c>
      <c r="I8602" s="18">
        <v>1.3</v>
      </c>
      <c r="Q8602"/>
    </row>
    <row r="8603" spans="2:17" x14ac:dyDescent="0.25">
      <c r="B8603" s="18" t="s">
        <v>3839</v>
      </c>
      <c r="C8603" s="18" t="s">
        <v>8</v>
      </c>
      <c r="D8603" s="18" t="s">
        <v>160</v>
      </c>
      <c r="E8603" s="18" t="s">
        <v>1122</v>
      </c>
      <c r="F8603" s="18" t="s">
        <v>1254</v>
      </c>
      <c r="G8603" s="18">
        <v>48</v>
      </c>
      <c r="H8603" s="18">
        <v>1.1499999999999999</v>
      </c>
      <c r="I8603" s="18">
        <v>1.27</v>
      </c>
      <c r="Q8603"/>
    </row>
    <row r="8604" spans="2:17" x14ac:dyDescent="0.25">
      <c r="B8604" s="18" t="s">
        <v>3839</v>
      </c>
      <c r="C8604" s="18" t="s">
        <v>8</v>
      </c>
      <c r="D8604" s="18" t="s">
        <v>160</v>
      </c>
      <c r="E8604" s="18" t="s">
        <v>1122</v>
      </c>
      <c r="F8604" s="18" t="s">
        <v>1255</v>
      </c>
      <c r="G8604" s="18">
        <v>48</v>
      </c>
      <c r="H8604" s="18">
        <v>1</v>
      </c>
      <c r="I8604" s="18">
        <v>1.21</v>
      </c>
      <c r="Q8604"/>
    </row>
    <row r="8605" spans="2:17" x14ac:dyDescent="0.25">
      <c r="B8605" s="18" t="s">
        <v>3839</v>
      </c>
      <c r="C8605" s="18" t="s">
        <v>8</v>
      </c>
      <c r="D8605" s="18" t="s">
        <v>160</v>
      </c>
      <c r="E8605" s="18" t="s">
        <v>1122</v>
      </c>
      <c r="F8605" s="18" t="s">
        <v>1256</v>
      </c>
      <c r="G8605" s="18">
        <v>72</v>
      </c>
      <c r="H8605" s="18">
        <v>1.05</v>
      </c>
      <c r="I8605" s="18">
        <v>1.22</v>
      </c>
      <c r="Q8605"/>
    </row>
    <row r="8606" spans="2:17" x14ac:dyDescent="0.25">
      <c r="B8606" s="18" t="s">
        <v>3839</v>
      </c>
      <c r="C8606" s="18" t="s">
        <v>8</v>
      </c>
      <c r="D8606" s="18" t="s">
        <v>160</v>
      </c>
      <c r="E8606" s="18" t="s">
        <v>1122</v>
      </c>
      <c r="F8606" s="18" t="s">
        <v>1257</v>
      </c>
      <c r="G8606" s="18">
        <v>48</v>
      </c>
      <c r="H8606" s="18">
        <v>1.18</v>
      </c>
      <c r="I8606" s="18">
        <v>1.24</v>
      </c>
      <c r="Q8606"/>
    </row>
    <row r="8607" spans="2:17" x14ac:dyDescent="0.25">
      <c r="B8607" s="18" t="s">
        <v>3839</v>
      </c>
      <c r="C8607" s="18" t="s">
        <v>8</v>
      </c>
      <c r="D8607" s="18" t="s">
        <v>160</v>
      </c>
      <c r="E8607" s="18" t="s">
        <v>1122</v>
      </c>
      <c r="F8607" s="18" t="s">
        <v>1258</v>
      </c>
      <c r="G8607" s="18">
        <v>72</v>
      </c>
      <c r="H8607" s="18">
        <v>1.1200000000000001</v>
      </c>
      <c r="I8607" s="18">
        <v>1.34</v>
      </c>
      <c r="Q8607"/>
    </row>
    <row r="8608" spans="2:17" x14ac:dyDescent="0.25">
      <c r="B8608" s="18" t="s">
        <v>3839</v>
      </c>
      <c r="C8608" s="18" t="s">
        <v>8</v>
      </c>
      <c r="D8608" s="18" t="s">
        <v>160</v>
      </c>
      <c r="E8608" s="18" t="s">
        <v>1122</v>
      </c>
      <c r="F8608" s="18" t="s">
        <v>1259</v>
      </c>
      <c r="G8608" s="18">
        <v>48</v>
      </c>
      <c r="H8608" s="18">
        <v>1.1399999999999999</v>
      </c>
      <c r="I8608" s="18">
        <v>1.38</v>
      </c>
      <c r="Q8608"/>
    </row>
    <row r="8609" spans="2:17" x14ac:dyDescent="0.25">
      <c r="B8609" s="18" t="s">
        <v>3839</v>
      </c>
      <c r="C8609" s="18" t="s">
        <v>8</v>
      </c>
      <c r="D8609" s="18" t="s">
        <v>160</v>
      </c>
      <c r="E8609" s="18" t="s">
        <v>1122</v>
      </c>
      <c r="F8609" s="18" t="s">
        <v>1260</v>
      </c>
      <c r="G8609" s="18">
        <v>48</v>
      </c>
      <c r="H8609" s="18">
        <v>1.08</v>
      </c>
      <c r="I8609" s="18">
        <v>1.23</v>
      </c>
      <c r="Q8609"/>
    </row>
    <row r="8610" spans="2:17" x14ac:dyDescent="0.25">
      <c r="B8610" s="18" t="s">
        <v>3839</v>
      </c>
      <c r="C8610" s="18" t="s">
        <v>8</v>
      </c>
      <c r="D8610" s="18" t="s">
        <v>160</v>
      </c>
      <c r="E8610" s="18" t="s">
        <v>1122</v>
      </c>
      <c r="F8610" s="18" t="s">
        <v>1261</v>
      </c>
      <c r="G8610" s="18">
        <v>48</v>
      </c>
      <c r="H8610" s="18">
        <v>1.1299999999999999</v>
      </c>
      <c r="I8610" s="18">
        <v>1.22</v>
      </c>
      <c r="Q8610"/>
    </row>
    <row r="8611" spans="2:17" x14ac:dyDescent="0.25">
      <c r="B8611" s="18" t="s">
        <v>3839</v>
      </c>
      <c r="C8611" s="18" t="s">
        <v>8</v>
      </c>
      <c r="D8611" s="18" t="s">
        <v>160</v>
      </c>
      <c r="E8611" s="18" t="s">
        <v>1122</v>
      </c>
      <c r="F8611" s="18" t="s">
        <v>1262</v>
      </c>
      <c r="G8611" s="18">
        <v>60</v>
      </c>
      <c r="H8611" s="18">
        <v>1.0900000000000001</v>
      </c>
      <c r="I8611" s="18">
        <v>1.27</v>
      </c>
      <c r="Q8611"/>
    </row>
    <row r="8612" spans="2:17" x14ac:dyDescent="0.25">
      <c r="B8612" s="18" t="s">
        <v>3839</v>
      </c>
      <c r="C8612" s="18" t="s">
        <v>8</v>
      </c>
      <c r="D8612" s="18" t="s">
        <v>160</v>
      </c>
      <c r="E8612" s="18" t="s">
        <v>1122</v>
      </c>
      <c r="F8612" s="18" t="s">
        <v>1263</v>
      </c>
      <c r="G8612" s="18">
        <v>60</v>
      </c>
      <c r="H8612" s="18">
        <v>1.08</v>
      </c>
      <c r="I8612" s="18">
        <v>1.21</v>
      </c>
      <c r="Q8612"/>
    </row>
    <row r="8613" spans="2:17" x14ac:dyDescent="0.25">
      <c r="B8613" s="18" t="s">
        <v>3839</v>
      </c>
      <c r="C8613" s="18" t="s">
        <v>8</v>
      </c>
      <c r="D8613" s="18" t="s">
        <v>160</v>
      </c>
      <c r="E8613" s="18" t="s">
        <v>1122</v>
      </c>
      <c r="F8613" s="18" t="s">
        <v>1264</v>
      </c>
      <c r="G8613" s="18">
        <v>48</v>
      </c>
      <c r="H8613" s="18">
        <v>1.02</v>
      </c>
      <c r="I8613" s="18">
        <v>1.34</v>
      </c>
      <c r="Q8613"/>
    </row>
    <row r="8614" spans="2:17" x14ac:dyDescent="0.25">
      <c r="B8614" s="18" t="s">
        <v>3839</v>
      </c>
      <c r="C8614" s="18" t="s">
        <v>8</v>
      </c>
      <c r="D8614" s="18" t="s">
        <v>160</v>
      </c>
      <c r="E8614" s="18" t="s">
        <v>1122</v>
      </c>
      <c r="F8614" s="18" t="s">
        <v>1265</v>
      </c>
      <c r="G8614" s="18">
        <v>48</v>
      </c>
      <c r="H8614" s="18">
        <v>1.05</v>
      </c>
      <c r="I8614" s="18">
        <v>1.22</v>
      </c>
      <c r="Q8614"/>
    </row>
    <row r="8615" spans="2:17" x14ac:dyDescent="0.25">
      <c r="B8615" s="18" t="s">
        <v>3839</v>
      </c>
      <c r="C8615" s="18" t="s">
        <v>8</v>
      </c>
      <c r="D8615" s="18" t="s">
        <v>160</v>
      </c>
      <c r="E8615" s="18" t="s">
        <v>1122</v>
      </c>
      <c r="F8615" s="18" t="s">
        <v>1266</v>
      </c>
      <c r="G8615" s="18">
        <v>60</v>
      </c>
      <c r="H8615" s="18">
        <v>1.02</v>
      </c>
      <c r="I8615" s="18">
        <v>1.4</v>
      </c>
      <c r="Q8615"/>
    </row>
    <row r="8616" spans="2:17" x14ac:dyDescent="0.25">
      <c r="B8616" s="18" t="s">
        <v>3839</v>
      </c>
      <c r="C8616" s="18" t="s">
        <v>8</v>
      </c>
      <c r="D8616" s="18" t="s">
        <v>160</v>
      </c>
      <c r="E8616" s="18" t="s">
        <v>1122</v>
      </c>
      <c r="F8616" s="18" t="s">
        <v>1267</v>
      </c>
      <c r="G8616" s="18">
        <v>72</v>
      </c>
      <c r="H8616" s="18">
        <v>1.08</v>
      </c>
      <c r="I8616" s="18">
        <v>1.26</v>
      </c>
      <c r="Q8616"/>
    </row>
    <row r="8617" spans="2:17" x14ac:dyDescent="0.25">
      <c r="B8617" s="18" t="s">
        <v>3839</v>
      </c>
      <c r="C8617" s="18" t="s">
        <v>8</v>
      </c>
      <c r="D8617" s="18" t="s">
        <v>160</v>
      </c>
      <c r="E8617" s="18" t="s">
        <v>1122</v>
      </c>
      <c r="F8617" s="18" t="s">
        <v>1268</v>
      </c>
      <c r="G8617" s="18">
        <v>72</v>
      </c>
      <c r="H8617" s="18">
        <v>1.18</v>
      </c>
      <c r="I8617" s="18">
        <v>1.39</v>
      </c>
      <c r="Q8617"/>
    </row>
    <row r="8618" spans="2:17" x14ac:dyDescent="0.25">
      <c r="B8618" s="18" t="s">
        <v>3839</v>
      </c>
      <c r="C8618" s="18" t="s">
        <v>8</v>
      </c>
      <c r="D8618" s="18" t="s">
        <v>160</v>
      </c>
      <c r="E8618" s="18" t="s">
        <v>1122</v>
      </c>
      <c r="F8618" s="18" t="s">
        <v>1269</v>
      </c>
      <c r="G8618" s="18">
        <v>72</v>
      </c>
      <c r="H8618" s="18">
        <v>1.1000000000000001</v>
      </c>
      <c r="I8618" s="18">
        <v>1.32</v>
      </c>
      <c r="Q8618"/>
    </row>
    <row r="8619" spans="2:17" x14ac:dyDescent="0.25">
      <c r="B8619" s="18" t="s">
        <v>3839</v>
      </c>
      <c r="C8619" s="18" t="s">
        <v>8</v>
      </c>
      <c r="D8619" s="18" t="s">
        <v>160</v>
      </c>
      <c r="E8619" s="18" t="s">
        <v>1122</v>
      </c>
      <c r="F8619" s="18" t="s">
        <v>1270</v>
      </c>
      <c r="G8619" s="18">
        <v>72</v>
      </c>
      <c r="H8619" s="18">
        <v>1.18</v>
      </c>
      <c r="I8619" s="18">
        <v>1.21</v>
      </c>
      <c r="Q8619"/>
    </row>
    <row r="8620" spans="2:17" x14ac:dyDescent="0.25">
      <c r="B8620" s="18" t="s">
        <v>3839</v>
      </c>
      <c r="C8620" s="18" t="s">
        <v>8</v>
      </c>
      <c r="D8620" s="18" t="s">
        <v>160</v>
      </c>
      <c r="E8620" s="18" t="s">
        <v>1122</v>
      </c>
      <c r="F8620" s="18" t="s">
        <v>1271</v>
      </c>
      <c r="G8620" s="18">
        <v>48</v>
      </c>
      <c r="H8620" s="18">
        <v>1.01</v>
      </c>
      <c r="I8620" s="18">
        <v>1.33</v>
      </c>
      <c r="Q8620"/>
    </row>
    <row r="8621" spans="2:17" x14ac:dyDescent="0.25">
      <c r="B8621" s="18" t="s">
        <v>3839</v>
      </c>
      <c r="C8621" s="18" t="s">
        <v>8</v>
      </c>
      <c r="D8621" s="18" t="s">
        <v>160</v>
      </c>
      <c r="E8621" s="18" t="s">
        <v>1122</v>
      </c>
      <c r="F8621" s="18" t="s">
        <v>1272</v>
      </c>
      <c r="G8621" s="18">
        <v>72</v>
      </c>
      <c r="H8621" s="18">
        <v>1.1299999999999999</v>
      </c>
      <c r="I8621" s="18">
        <v>1.21</v>
      </c>
      <c r="Q8621"/>
    </row>
    <row r="8622" spans="2:17" x14ac:dyDescent="0.25">
      <c r="B8622" s="18" t="s">
        <v>3839</v>
      </c>
      <c r="C8622" s="18" t="s">
        <v>8</v>
      </c>
      <c r="D8622" s="18" t="s">
        <v>160</v>
      </c>
      <c r="E8622" s="18" t="s">
        <v>1122</v>
      </c>
      <c r="F8622" s="18" t="s">
        <v>1273</v>
      </c>
      <c r="G8622" s="18">
        <v>60</v>
      </c>
      <c r="H8622" s="18">
        <v>1.01</v>
      </c>
      <c r="I8622" s="18">
        <v>1.38</v>
      </c>
      <c r="Q8622"/>
    </row>
    <row r="8623" spans="2:17" x14ac:dyDescent="0.25">
      <c r="B8623" s="18" t="s">
        <v>3839</v>
      </c>
      <c r="C8623" s="18" t="s">
        <v>8</v>
      </c>
      <c r="D8623" s="18" t="s">
        <v>160</v>
      </c>
      <c r="E8623" s="18" t="s">
        <v>1122</v>
      </c>
      <c r="F8623" s="18" t="s">
        <v>1274</v>
      </c>
      <c r="G8623" s="18">
        <v>72</v>
      </c>
      <c r="H8623" s="18">
        <v>1.1100000000000001</v>
      </c>
      <c r="I8623" s="18">
        <v>1.33</v>
      </c>
      <c r="Q8623"/>
    </row>
    <row r="8624" spans="2:17" x14ac:dyDescent="0.25">
      <c r="B8624" s="18" t="s">
        <v>3839</v>
      </c>
      <c r="C8624" s="18" t="s">
        <v>8</v>
      </c>
      <c r="D8624" s="18" t="s">
        <v>160</v>
      </c>
      <c r="E8624" s="18" t="s">
        <v>1122</v>
      </c>
      <c r="F8624" s="18" t="s">
        <v>1275</v>
      </c>
      <c r="G8624" s="18">
        <v>48</v>
      </c>
      <c r="H8624" s="18">
        <v>1.02</v>
      </c>
      <c r="I8624" s="18">
        <v>1.3</v>
      </c>
      <c r="Q8624"/>
    </row>
    <row r="8625" spans="2:17" x14ac:dyDescent="0.25">
      <c r="B8625" s="18" t="s">
        <v>3839</v>
      </c>
      <c r="C8625" s="18" t="s">
        <v>8</v>
      </c>
      <c r="D8625" s="18" t="s">
        <v>160</v>
      </c>
      <c r="E8625" s="18" t="s">
        <v>1122</v>
      </c>
      <c r="F8625" s="18" t="s">
        <v>1276</v>
      </c>
      <c r="G8625" s="18">
        <v>48</v>
      </c>
      <c r="H8625" s="18">
        <v>1.05</v>
      </c>
      <c r="I8625" s="18">
        <v>1.26</v>
      </c>
      <c r="Q8625"/>
    </row>
    <row r="8626" spans="2:17" x14ac:dyDescent="0.25">
      <c r="B8626" s="18" t="s">
        <v>3839</v>
      </c>
      <c r="C8626" s="18" t="s">
        <v>8</v>
      </c>
      <c r="D8626" s="18" t="s">
        <v>160</v>
      </c>
      <c r="E8626" s="18" t="s">
        <v>1122</v>
      </c>
      <c r="F8626" s="18" t="s">
        <v>1277</v>
      </c>
      <c r="G8626" s="18">
        <v>60</v>
      </c>
      <c r="H8626" s="18">
        <v>1.01</v>
      </c>
      <c r="I8626" s="18">
        <v>1.36</v>
      </c>
      <c r="Q8626"/>
    </row>
    <row r="8627" spans="2:17" x14ac:dyDescent="0.25">
      <c r="B8627" s="18" t="s">
        <v>3839</v>
      </c>
      <c r="C8627" s="18" t="s">
        <v>8</v>
      </c>
      <c r="D8627" s="18" t="s">
        <v>160</v>
      </c>
      <c r="E8627" s="18" t="s">
        <v>1122</v>
      </c>
      <c r="F8627" s="18" t="s">
        <v>1278</v>
      </c>
      <c r="G8627" s="18">
        <v>60</v>
      </c>
      <c r="H8627" s="18">
        <v>1.1299999999999999</v>
      </c>
      <c r="I8627" s="18">
        <v>1.37</v>
      </c>
      <c r="Q8627"/>
    </row>
    <row r="8628" spans="2:17" x14ac:dyDescent="0.25">
      <c r="B8628" s="18" t="s">
        <v>3839</v>
      </c>
      <c r="C8628" s="18" t="s">
        <v>8</v>
      </c>
      <c r="D8628" s="18" t="s">
        <v>160</v>
      </c>
      <c r="E8628" s="18" t="s">
        <v>1122</v>
      </c>
      <c r="F8628" s="18" t="s">
        <v>1279</v>
      </c>
      <c r="G8628" s="18">
        <v>48</v>
      </c>
      <c r="H8628" s="18">
        <v>1.1399999999999999</v>
      </c>
      <c r="I8628" s="18">
        <v>1.35</v>
      </c>
      <c r="Q8628"/>
    </row>
    <row r="8629" spans="2:17" x14ac:dyDescent="0.25">
      <c r="B8629" s="18" t="s">
        <v>3839</v>
      </c>
      <c r="C8629" s="18" t="s">
        <v>8</v>
      </c>
      <c r="D8629" s="18" t="s">
        <v>160</v>
      </c>
      <c r="E8629" s="18" t="s">
        <v>1122</v>
      </c>
      <c r="F8629" s="18" t="s">
        <v>1280</v>
      </c>
      <c r="G8629" s="18">
        <v>48</v>
      </c>
      <c r="H8629" s="18">
        <v>1.18</v>
      </c>
      <c r="I8629" s="18">
        <v>1.34</v>
      </c>
      <c r="Q8629"/>
    </row>
    <row r="8630" spans="2:17" x14ac:dyDescent="0.25">
      <c r="B8630" s="18" t="s">
        <v>3839</v>
      </c>
      <c r="C8630" s="18" t="s">
        <v>8</v>
      </c>
      <c r="D8630" s="18" t="s">
        <v>160</v>
      </c>
      <c r="E8630" s="18" t="s">
        <v>1122</v>
      </c>
      <c r="F8630" s="18" t="s">
        <v>1281</v>
      </c>
      <c r="G8630" s="18">
        <v>48</v>
      </c>
      <c r="H8630" s="18">
        <v>1</v>
      </c>
      <c r="I8630" s="18">
        <v>1.4</v>
      </c>
      <c r="Q8630"/>
    </row>
    <row r="8631" spans="2:17" x14ac:dyDescent="0.25">
      <c r="B8631" s="18" t="s">
        <v>3839</v>
      </c>
      <c r="C8631" s="18" t="s">
        <v>8</v>
      </c>
      <c r="D8631" s="18" t="s">
        <v>160</v>
      </c>
      <c r="E8631" s="18" t="s">
        <v>1122</v>
      </c>
      <c r="F8631" s="18" t="s">
        <v>1282</v>
      </c>
      <c r="G8631" s="18">
        <v>48</v>
      </c>
      <c r="H8631" s="18">
        <v>1.02</v>
      </c>
      <c r="I8631" s="18">
        <v>1.25</v>
      </c>
      <c r="Q8631"/>
    </row>
    <row r="8632" spans="2:17" x14ac:dyDescent="0.25">
      <c r="B8632" s="18" t="s">
        <v>3839</v>
      </c>
      <c r="C8632" s="18" t="s">
        <v>8</v>
      </c>
      <c r="D8632" s="18" t="s">
        <v>160</v>
      </c>
      <c r="E8632" s="18" t="s">
        <v>1122</v>
      </c>
      <c r="F8632" s="18" t="s">
        <v>1283</v>
      </c>
      <c r="G8632" s="18">
        <v>48</v>
      </c>
      <c r="H8632" s="18">
        <v>1.07</v>
      </c>
      <c r="I8632" s="18">
        <v>1.25</v>
      </c>
      <c r="Q8632"/>
    </row>
    <row r="8633" spans="2:17" x14ac:dyDescent="0.25">
      <c r="B8633" s="18" t="s">
        <v>3839</v>
      </c>
      <c r="C8633" s="18" t="s">
        <v>8</v>
      </c>
      <c r="D8633" s="18" t="s">
        <v>160</v>
      </c>
      <c r="E8633" s="18" t="s">
        <v>1122</v>
      </c>
      <c r="F8633" s="18" t="s">
        <v>1284</v>
      </c>
      <c r="G8633" s="18">
        <v>72</v>
      </c>
      <c r="H8633" s="18">
        <v>1.06</v>
      </c>
      <c r="I8633" s="18">
        <v>1.4</v>
      </c>
      <c r="Q8633"/>
    </row>
    <row r="8634" spans="2:17" x14ac:dyDescent="0.25">
      <c r="B8634" s="18" t="s">
        <v>3839</v>
      </c>
      <c r="C8634" s="18" t="s">
        <v>8</v>
      </c>
      <c r="D8634" s="18" t="s">
        <v>160</v>
      </c>
      <c r="E8634" s="18" t="s">
        <v>1122</v>
      </c>
      <c r="F8634" s="18" t="s">
        <v>1285</v>
      </c>
      <c r="G8634" s="18">
        <v>72</v>
      </c>
      <c r="H8634" s="18">
        <v>1.19</v>
      </c>
      <c r="I8634" s="18">
        <v>1.37</v>
      </c>
      <c r="Q8634"/>
    </row>
    <row r="8635" spans="2:17" x14ac:dyDescent="0.25">
      <c r="B8635" s="18" t="s">
        <v>3839</v>
      </c>
      <c r="C8635" s="18" t="s">
        <v>8</v>
      </c>
      <c r="D8635" s="18" t="s">
        <v>160</v>
      </c>
      <c r="E8635" s="18" t="s">
        <v>1122</v>
      </c>
      <c r="F8635" s="18" t="s">
        <v>1286</v>
      </c>
      <c r="G8635" s="18">
        <v>72</v>
      </c>
      <c r="H8635" s="18">
        <v>1.0900000000000001</v>
      </c>
      <c r="I8635" s="18">
        <v>1.21</v>
      </c>
      <c r="Q8635"/>
    </row>
    <row r="8636" spans="2:17" x14ac:dyDescent="0.25">
      <c r="B8636" s="18" t="s">
        <v>3839</v>
      </c>
      <c r="C8636" s="18" t="s">
        <v>8</v>
      </c>
      <c r="D8636" s="18" t="s">
        <v>160</v>
      </c>
      <c r="E8636" s="18" t="s">
        <v>1122</v>
      </c>
      <c r="F8636" s="18" t="s">
        <v>1287</v>
      </c>
      <c r="G8636" s="18">
        <v>60</v>
      </c>
      <c r="H8636" s="18">
        <v>1.1499999999999999</v>
      </c>
      <c r="I8636" s="18">
        <v>1.21</v>
      </c>
      <c r="Q8636"/>
    </row>
    <row r="8637" spans="2:17" x14ac:dyDescent="0.25">
      <c r="B8637" s="18" t="s">
        <v>3839</v>
      </c>
      <c r="C8637" s="18" t="s">
        <v>8</v>
      </c>
      <c r="D8637" s="18" t="s">
        <v>160</v>
      </c>
      <c r="E8637" s="18" t="s">
        <v>1122</v>
      </c>
      <c r="F8637" s="18" t="s">
        <v>1288</v>
      </c>
      <c r="G8637" s="18">
        <v>72</v>
      </c>
      <c r="H8637" s="18">
        <v>1.2</v>
      </c>
      <c r="I8637" s="18">
        <v>1.34</v>
      </c>
      <c r="Q8637"/>
    </row>
    <row r="8638" spans="2:17" x14ac:dyDescent="0.25">
      <c r="B8638" s="18" t="s">
        <v>3839</v>
      </c>
      <c r="C8638" s="18" t="s">
        <v>8</v>
      </c>
      <c r="D8638" s="18" t="s">
        <v>160</v>
      </c>
      <c r="E8638" s="18" t="s">
        <v>1122</v>
      </c>
      <c r="F8638" s="18" t="s">
        <v>3707</v>
      </c>
      <c r="G8638" s="18">
        <v>60</v>
      </c>
      <c r="H8638" s="18">
        <v>1.02</v>
      </c>
      <c r="I8638" s="18">
        <v>1.2</v>
      </c>
      <c r="Q8638"/>
    </row>
    <row r="8639" spans="2:17" x14ac:dyDescent="0.25">
      <c r="B8639" s="18" t="s">
        <v>3839</v>
      </c>
      <c r="C8639" s="18" t="s">
        <v>8</v>
      </c>
      <c r="D8639" s="18" t="s">
        <v>160</v>
      </c>
      <c r="E8639" s="18" t="s">
        <v>1122</v>
      </c>
      <c r="F8639" s="18" t="s">
        <v>1289</v>
      </c>
      <c r="G8639" s="18">
        <v>72</v>
      </c>
      <c r="H8639" s="18">
        <v>1.17</v>
      </c>
      <c r="I8639" s="18">
        <v>1.38</v>
      </c>
      <c r="Q8639"/>
    </row>
    <row r="8640" spans="2:17" x14ac:dyDescent="0.25">
      <c r="B8640" s="18" t="s">
        <v>3839</v>
      </c>
      <c r="C8640" s="18" t="s">
        <v>8</v>
      </c>
      <c r="D8640" s="18" t="s">
        <v>160</v>
      </c>
      <c r="E8640" s="18" t="s">
        <v>1122</v>
      </c>
      <c r="F8640" s="18" t="s">
        <v>3708</v>
      </c>
      <c r="G8640" s="18">
        <v>72</v>
      </c>
      <c r="H8640" s="18">
        <v>1.03</v>
      </c>
      <c r="I8640" s="18">
        <v>1.31</v>
      </c>
      <c r="Q8640"/>
    </row>
    <row r="8641" spans="2:17" x14ac:dyDescent="0.25">
      <c r="B8641" s="18" t="s">
        <v>3839</v>
      </c>
      <c r="C8641" s="18" t="s">
        <v>8</v>
      </c>
      <c r="D8641" s="18" t="s">
        <v>160</v>
      </c>
      <c r="E8641" s="18" t="s">
        <v>1122</v>
      </c>
      <c r="F8641" s="18" t="s">
        <v>1290</v>
      </c>
      <c r="G8641" s="18">
        <v>72</v>
      </c>
      <c r="H8641" s="18">
        <v>1.1000000000000001</v>
      </c>
      <c r="I8641" s="18">
        <v>1.21</v>
      </c>
      <c r="Q8641"/>
    </row>
    <row r="8642" spans="2:17" x14ac:dyDescent="0.25">
      <c r="B8642" s="18" t="s">
        <v>3839</v>
      </c>
      <c r="C8642" s="18" t="s">
        <v>8</v>
      </c>
      <c r="D8642" s="18" t="s">
        <v>160</v>
      </c>
      <c r="E8642" s="18" t="s">
        <v>1122</v>
      </c>
      <c r="F8642" s="18" t="s">
        <v>3709</v>
      </c>
      <c r="G8642" s="18">
        <v>72</v>
      </c>
      <c r="H8642" s="18">
        <v>1.05</v>
      </c>
      <c r="I8642" s="18">
        <v>1.25</v>
      </c>
      <c r="Q8642"/>
    </row>
    <row r="8643" spans="2:17" x14ac:dyDescent="0.25">
      <c r="B8643" s="18" t="s">
        <v>3839</v>
      </c>
      <c r="C8643" s="18" t="s">
        <v>8</v>
      </c>
      <c r="D8643" s="18" t="s">
        <v>277</v>
      </c>
      <c r="E8643" s="18" t="s">
        <v>1291</v>
      </c>
      <c r="F8643" s="18" t="s">
        <v>1292</v>
      </c>
      <c r="G8643" s="18">
        <v>852</v>
      </c>
      <c r="H8643" s="18">
        <v>2.44</v>
      </c>
      <c r="I8643" s="18">
        <v>3.99</v>
      </c>
      <c r="Q8643"/>
    </row>
    <row r="8644" spans="2:17" x14ac:dyDescent="0.25">
      <c r="B8644" s="18" t="s">
        <v>3839</v>
      </c>
      <c r="C8644" s="18" t="s">
        <v>8</v>
      </c>
      <c r="D8644" s="18" t="s">
        <v>277</v>
      </c>
      <c r="E8644" s="18" t="s">
        <v>1291</v>
      </c>
      <c r="F8644" s="18" t="s">
        <v>1293</v>
      </c>
      <c r="G8644" s="18">
        <v>684</v>
      </c>
      <c r="H8644" s="18">
        <v>2.5299999999999998</v>
      </c>
      <c r="I8644" s="18">
        <v>3.51</v>
      </c>
      <c r="Q8644"/>
    </row>
    <row r="8645" spans="2:17" x14ac:dyDescent="0.25">
      <c r="B8645" s="18" t="s">
        <v>3839</v>
      </c>
      <c r="C8645" s="18" t="s">
        <v>8</v>
      </c>
      <c r="D8645" s="18" t="s">
        <v>277</v>
      </c>
      <c r="E8645" s="18" t="s">
        <v>1291</v>
      </c>
      <c r="F8645" s="18" t="s">
        <v>1294</v>
      </c>
      <c r="G8645" s="18">
        <v>744</v>
      </c>
      <c r="H8645" s="18">
        <v>2.76</v>
      </c>
      <c r="I8645" s="18">
        <v>3.3</v>
      </c>
      <c r="Q8645"/>
    </row>
    <row r="8646" spans="2:17" x14ac:dyDescent="0.25">
      <c r="B8646" s="18" t="s">
        <v>3839</v>
      </c>
      <c r="C8646" s="18" t="s">
        <v>8</v>
      </c>
      <c r="D8646" s="18" t="s">
        <v>277</v>
      </c>
      <c r="E8646" s="18" t="s">
        <v>1291</v>
      </c>
      <c r="F8646" s="18" t="s">
        <v>1295</v>
      </c>
      <c r="G8646" s="18">
        <v>1188</v>
      </c>
      <c r="H8646" s="18">
        <v>2.7</v>
      </c>
      <c r="I8646" s="18">
        <v>3.7</v>
      </c>
      <c r="Q8646"/>
    </row>
    <row r="8647" spans="2:17" x14ac:dyDescent="0.25">
      <c r="B8647" s="18" t="s">
        <v>3839</v>
      </c>
      <c r="C8647" s="18" t="s">
        <v>8</v>
      </c>
      <c r="D8647" s="18" t="s">
        <v>277</v>
      </c>
      <c r="E8647" s="18" t="s">
        <v>1291</v>
      </c>
      <c r="F8647" s="18" t="s">
        <v>1296</v>
      </c>
      <c r="G8647" s="18">
        <v>684</v>
      </c>
      <c r="H8647" s="18">
        <v>2.66</v>
      </c>
      <c r="I8647" s="18">
        <v>3.6</v>
      </c>
      <c r="Q8647"/>
    </row>
    <row r="8648" spans="2:17" x14ac:dyDescent="0.25">
      <c r="B8648" s="18" t="s">
        <v>3839</v>
      </c>
      <c r="C8648" s="18" t="s">
        <v>8</v>
      </c>
      <c r="D8648" s="18" t="s">
        <v>277</v>
      </c>
      <c r="E8648" s="18" t="s">
        <v>1291</v>
      </c>
      <c r="F8648" s="18" t="s">
        <v>1297</v>
      </c>
      <c r="G8648" s="18">
        <v>1176</v>
      </c>
      <c r="H8648" s="18">
        <v>2.72</v>
      </c>
      <c r="I8648" s="18">
        <v>3.31</v>
      </c>
      <c r="Q8648"/>
    </row>
    <row r="8649" spans="2:17" x14ac:dyDescent="0.25">
      <c r="B8649" s="18" t="s">
        <v>3839</v>
      </c>
      <c r="C8649" s="18" t="s">
        <v>8</v>
      </c>
      <c r="D8649" s="18" t="s">
        <v>277</v>
      </c>
      <c r="E8649" s="18" t="s">
        <v>1291</v>
      </c>
      <c r="F8649" s="18" t="s">
        <v>1298</v>
      </c>
      <c r="G8649" s="18">
        <v>1200</v>
      </c>
      <c r="H8649" s="18">
        <v>2.4300000000000002</v>
      </c>
      <c r="I8649" s="18">
        <v>3.6</v>
      </c>
      <c r="Q8649"/>
    </row>
    <row r="8650" spans="2:17" x14ac:dyDescent="0.25">
      <c r="B8650" s="18" t="s">
        <v>3839</v>
      </c>
      <c r="C8650" s="18" t="s">
        <v>8</v>
      </c>
      <c r="D8650" s="18" t="s">
        <v>277</v>
      </c>
      <c r="E8650" s="18" t="s">
        <v>1291</v>
      </c>
      <c r="F8650" s="18" t="s">
        <v>1299</v>
      </c>
      <c r="G8650" s="18">
        <v>996</v>
      </c>
      <c r="H8650" s="18">
        <v>2.39</v>
      </c>
      <c r="I8650" s="18">
        <v>3.9</v>
      </c>
      <c r="Q8650"/>
    </row>
    <row r="8651" spans="2:17" x14ac:dyDescent="0.25">
      <c r="B8651" s="18" t="s">
        <v>3839</v>
      </c>
      <c r="C8651" s="18" t="s">
        <v>8</v>
      </c>
      <c r="D8651" s="18" t="s">
        <v>277</v>
      </c>
      <c r="E8651" s="18" t="s">
        <v>1291</v>
      </c>
      <c r="F8651" s="18" t="s">
        <v>1300</v>
      </c>
      <c r="G8651" s="18">
        <v>1116</v>
      </c>
      <c r="H8651" s="18">
        <v>2.93</v>
      </c>
      <c r="I8651" s="18">
        <v>3.71</v>
      </c>
      <c r="Q8651"/>
    </row>
    <row r="8652" spans="2:17" x14ac:dyDescent="0.25">
      <c r="B8652" s="18" t="s">
        <v>3839</v>
      </c>
      <c r="C8652" s="18" t="s">
        <v>8</v>
      </c>
      <c r="D8652" s="18" t="s">
        <v>277</v>
      </c>
      <c r="E8652" s="18" t="s">
        <v>1291</v>
      </c>
      <c r="F8652" s="18" t="s">
        <v>1301</v>
      </c>
      <c r="G8652" s="18">
        <v>816</v>
      </c>
      <c r="H8652" s="18">
        <v>2.1</v>
      </c>
      <c r="I8652" s="18">
        <v>3.24</v>
      </c>
      <c r="Q8652"/>
    </row>
    <row r="8653" spans="2:17" x14ac:dyDescent="0.25">
      <c r="B8653" s="18" t="s">
        <v>3839</v>
      </c>
      <c r="C8653" s="18" t="s">
        <v>8</v>
      </c>
      <c r="D8653" s="18" t="s">
        <v>277</v>
      </c>
      <c r="E8653" s="18" t="s">
        <v>1291</v>
      </c>
      <c r="F8653" s="18" t="s">
        <v>1302</v>
      </c>
      <c r="G8653" s="18">
        <v>924</v>
      </c>
      <c r="H8653" s="18">
        <v>2.52</v>
      </c>
      <c r="I8653" s="18">
        <v>3.62</v>
      </c>
      <c r="Q8653"/>
    </row>
    <row r="8654" spans="2:17" x14ac:dyDescent="0.25">
      <c r="B8654" s="18" t="s">
        <v>3839</v>
      </c>
      <c r="C8654" s="18" t="s">
        <v>8</v>
      </c>
      <c r="D8654" s="18" t="s">
        <v>277</v>
      </c>
      <c r="E8654" s="18" t="s">
        <v>1291</v>
      </c>
      <c r="F8654" s="18" t="s">
        <v>1303</v>
      </c>
      <c r="G8654" s="18">
        <v>684</v>
      </c>
      <c r="H8654" s="18">
        <v>2.72</v>
      </c>
      <c r="I8654" s="18">
        <v>3.95</v>
      </c>
      <c r="Q8654"/>
    </row>
    <row r="8655" spans="2:17" x14ac:dyDescent="0.25">
      <c r="B8655" s="18" t="s">
        <v>3839</v>
      </c>
      <c r="C8655" s="18" t="s">
        <v>8</v>
      </c>
      <c r="D8655" s="18" t="s">
        <v>277</v>
      </c>
      <c r="E8655" s="18" t="s">
        <v>1291</v>
      </c>
      <c r="F8655" s="18" t="s">
        <v>1304</v>
      </c>
      <c r="G8655" s="18">
        <v>612</v>
      </c>
      <c r="H8655" s="18">
        <v>2.6</v>
      </c>
      <c r="I8655" s="18">
        <v>3.49</v>
      </c>
      <c r="Q8655"/>
    </row>
    <row r="8656" spans="2:17" x14ac:dyDescent="0.25">
      <c r="B8656" s="18" t="s">
        <v>3839</v>
      </c>
      <c r="C8656" s="18" t="s">
        <v>8</v>
      </c>
      <c r="D8656" s="18" t="s">
        <v>277</v>
      </c>
      <c r="E8656" s="18" t="s">
        <v>1291</v>
      </c>
      <c r="F8656" s="18" t="s">
        <v>1305</v>
      </c>
      <c r="G8656" s="18">
        <v>684</v>
      </c>
      <c r="H8656" s="18">
        <v>2.83</v>
      </c>
      <c r="I8656" s="18">
        <v>3.7</v>
      </c>
      <c r="Q8656"/>
    </row>
    <row r="8657" spans="2:17" x14ac:dyDescent="0.25">
      <c r="B8657" s="18" t="s">
        <v>3839</v>
      </c>
      <c r="C8657" s="18" t="s">
        <v>8</v>
      </c>
      <c r="D8657" s="18" t="s">
        <v>277</v>
      </c>
      <c r="E8657" s="18" t="s">
        <v>1291</v>
      </c>
      <c r="F8657" s="18" t="s">
        <v>1306</v>
      </c>
      <c r="G8657" s="18">
        <v>600</v>
      </c>
      <c r="H8657" s="18">
        <v>2.08</v>
      </c>
      <c r="I8657" s="18">
        <v>3.89</v>
      </c>
      <c r="Q8657"/>
    </row>
    <row r="8658" spans="2:17" x14ac:dyDescent="0.25">
      <c r="B8658" s="18" t="s">
        <v>3839</v>
      </c>
      <c r="C8658" s="18" t="s">
        <v>8</v>
      </c>
      <c r="D8658" s="18" t="s">
        <v>277</v>
      </c>
      <c r="E8658" s="18" t="s">
        <v>1291</v>
      </c>
      <c r="F8658" s="18" t="s">
        <v>1307</v>
      </c>
      <c r="G8658" s="18">
        <v>1200</v>
      </c>
      <c r="H8658" s="18">
        <v>2.92</v>
      </c>
      <c r="I8658" s="18">
        <v>4</v>
      </c>
      <c r="Q8658"/>
    </row>
    <row r="8659" spans="2:17" x14ac:dyDescent="0.25">
      <c r="B8659" s="18" t="s">
        <v>3839</v>
      </c>
      <c r="C8659" s="18" t="s">
        <v>8</v>
      </c>
      <c r="D8659" s="18" t="s">
        <v>277</v>
      </c>
      <c r="E8659" s="18" t="s">
        <v>1291</v>
      </c>
      <c r="F8659" s="18" t="s">
        <v>1308</v>
      </c>
      <c r="G8659" s="18">
        <v>864</v>
      </c>
      <c r="H8659" s="18">
        <v>3</v>
      </c>
      <c r="I8659" s="18">
        <v>3.88</v>
      </c>
      <c r="Q8659"/>
    </row>
    <row r="8660" spans="2:17" x14ac:dyDescent="0.25">
      <c r="B8660" s="18" t="s">
        <v>3839</v>
      </c>
      <c r="C8660" s="18" t="s">
        <v>8</v>
      </c>
      <c r="D8660" s="18" t="s">
        <v>277</v>
      </c>
      <c r="E8660" s="18" t="s">
        <v>1291</v>
      </c>
      <c r="F8660" s="18" t="s">
        <v>1309</v>
      </c>
      <c r="G8660" s="18">
        <v>1152</v>
      </c>
      <c r="H8660" s="18">
        <v>2.87</v>
      </c>
      <c r="I8660" s="18">
        <v>3.57</v>
      </c>
      <c r="Q8660"/>
    </row>
    <row r="8661" spans="2:17" x14ac:dyDescent="0.25">
      <c r="B8661" s="18" t="s">
        <v>3839</v>
      </c>
      <c r="C8661" s="18" t="s">
        <v>8</v>
      </c>
      <c r="D8661" s="18" t="s">
        <v>277</v>
      </c>
      <c r="E8661" s="18" t="s">
        <v>1291</v>
      </c>
      <c r="F8661" s="18" t="s">
        <v>3970</v>
      </c>
      <c r="G8661" s="18">
        <v>996</v>
      </c>
      <c r="H8661" s="18">
        <v>2.88</v>
      </c>
      <c r="I8661" s="18">
        <v>3.74</v>
      </c>
      <c r="Q8661"/>
    </row>
    <row r="8662" spans="2:17" x14ac:dyDescent="0.25">
      <c r="B8662" s="18" t="s">
        <v>3839</v>
      </c>
      <c r="C8662" s="18" t="s">
        <v>8</v>
      </c>
      <c r="D8662" s="18" t="s">
        <v>277</v>
      </c>
      <c r="E8662" s="18" t="s">
        <v>1291</v>
      </c>
      <c r="F8662" s="18" t="s">
        <v>1310</v>
      </c>
      <c r="G8662" s="18">
        <v>900</v>
      </c>
      <c r="H8662" s="18">
        <v>2.2400000000000002</v>
      </c>
      <c r="I8662" s="18">
        <v>3.77</v>
      </c>
      <c r="Q8662"/>
    </row>
    <row r="8663" spans="2:17" x14ac:dyDescent="0.25">
      <c r="B8663" s="18" t="s">
        <v>3839</v>
      </c>
      <c r="C8663" s="18" t="s">
        <v>8</v>
      </c>
      <c r="D8663" s="18" t="s">
        <v>277</v>
      </c>
      <c r="E8663" s="18" t="s">
        <v>1291</v>
      </c>
      <c r="F8663" s="18" t="s">
        <v>1311</v>
      </c>
      <c r="G8663" s="18">
        <v>780</v>
      </c>
      <c r="H8663" s="18">
        <v>2.06</v>
      </c>
      <c r="I8663" s="18">
        <v>3.77</v>
      </c>
      <c r="Q8663"/>
    </row>
    <row r="8664" spans="2:17" x14ac:dyDescent="0.25">
      <c r="B8664" s="18" t="s">
        <v>3839</v>
      </c>
      <c r="C8664" s="18" t="s">
        <v>8</v>
      </c>
      <c r="D8664" s="18" t="s">
        <v>277</v>
      </c>
      <c r="E8664" s="18" t="s">
        <v>1291</v>
      </c>
      <c r="F8664" s="18" t="s">
        <v>1312</v>
      </c>
      <c r="G8664" s="18">
        <v>1056</v>
      </c>
      <c r="H8664" s="18">
        <v>2.88</v>
      </c>
      <c r="I8664" s="18">
        <v>4</v>
      </c>
      <c r="Q8664"/>
    </row>
    <row r="8665" spans="2:17" x14ac:dyDescent="0.25">
      <c r="B8665" s="18" t="s">
        <v>3839</v>
      </c>
      <c r="C8665" s="18" t="s">
        <v>8</v>
      </c>
      <c r="D8665" s="18" t="s">
        <v>277</v>
      </c>
      <c r="E8665" s="18" t="s">
        <v>1291</v>
      </c>
      <c r="F8665" s="18" t="s">
        <v>1313</v>
      </c>
      <c r="G8665" s="18">
        <v>1200</v>
      </c>
      <c r="H8665" s="18">
        <v>2.09</v>
      </c>
      <c r="I8665" s="18">
        <v>3.49</v>
      </c>
      <c r="Q8665"/>
    </row>
    <row r="8666" spans="2:17" x14ac:dyDescent="0.25">
      <c r="B8666" s="18" t="s">
        <v>3839</v>
      </c>
      <c r="C8666" s="18" t="s">
        <v>8</v>
      </c>
      <c r="D8666" s="18" t="s">
        <v>277</v>
      </c>
      <c r="E8666" s="18" t="s">
        <v>1291</v>
      </c>
      <c r="F8666" s="18" t="s">
        <v>3710</v>
      </c>
      <c r="G8666" s="18">
        <v>876</v>
      </c>
      <c r="H8666" s="18">
        <v>2.96</v>
      </c>
      <c r="I8666" s="18">
        <v>3.95</v>
      </c>
      <c r="Q8666"/>
    </row>
    <row r="8667" spans="2:17" x14ac:dyDescent="0.25">
      <c r="B8667" s="18" t="s">
        <v>3839</v>
      </c>
      <c r="C8667" s="18" t="s">
        <v>8</v>
      </c>
      <c r="D8667" s="18" t="s">
        <v>277</v>
      </c>
      <c r="E8667" s="18" t="s">
        <v>1291</v>
      </c>
      <c r="F8667" s="18" t="s">
        <v>3711</v>
      </c>
      <c r="G8667" s="18">
        <v>744</v>
      </c>
      <c r="H8667" s="18">
        <v>2.58</v>
      </c>
      <c r="I8667" s="18">
        <v>3.28</v>
      </c>
      <c r="Q8667"/>
    </row>
    <row r="8668" spans="2:17" x14ac:dyDescent="0.25">
      <c r="B8668" s="18" t="s">
        <v>3839</v>
      </c>
      <c r="C8668" s="18" t="s">
        <v>8</v>
      </c>
      <c r="D8668" s="18" t="s">
        <v>277</v>
      </c>
      <c r="E8668" s="18" t="s">
        <v>1291</v>
      </c>
      <c r="F8668" s="18" t="s">
        <v>1314</v>
      </c>
      <c r="G8668" s="18">
        <v>840</v>
      </c>
      <c r="H8668" s="18">
        <v>2.92</v>
      </c>
      <c r="I8668" s="18">
        <v>3.93</v>
      </c>
      <c r="Q8668"/>
    </row>
    <row r="8669" spans="2:17" x14ac:dyDescent="0.25">
      <c r="B8669" s="18" t="s">
        <v>3839</v>
      </c>
      <c r="C8669" s="18" t="s">
        <v>8</v>
      </c>
      <c r="D8669" s="18" t="s">
        <v>277</v>
      </c>
      <c r="E8669" s="18" t="s">
        <v>1291</v>
      </c>
      <c r="F8669" s="18" t="s">
        <v>1315</v>
      </c>
      <c r="G8669" s="18">
        <v>1140</v>
      </c>
      <c r="H8669" s="18">
        <v>2.4300000000000002</v>
      </c>
      <c r="I8669" s="18">
        <v>3.48</v>
      </c>
      <c r="Q8669"/>
    </row>
    <row r="8670" spans="2:17" x14ac:dyDescent="0.25">
      <c r="B8670" s="18" t="s">
        <v>3839</v>
      </c>
      <c r="C8670" s="18" t="s">
        <v>8</v>
      </c>
      <c r="D8670" s="18" t="s">
        <v>277</v>
      </c>
      <c r="E8670" s="18" t="s">
        <v>1291</v>
      </c>
      <c r="F8670" s="18" t="s">
        <v>1316</v>
      </c>
      <c r="G8670" s="18">
        <v>1140</v>
      </c>
      <c r="H8670" s="18">
        <v>2.23</v>
      </c>
      <c r="I8670" s="18">
        <v>3.96</v>
      </c>
      <c r="Q8670"/>
    </row>
    <row r="8671" spans="2:17" x14ac:dyDescent="0.25">
      <c r="B8671" s="18" t="s">
        <v>3839</v>
      </c>
      <c r="C8671" s="18" t="s">
        <v>8</v>
      </c>
      <c r="D8671" s="18" t="s">
        <v>277</v>
      </c>
      <c r="E8671" s="18" t="s">
        <v>1291</v>
      </c>
      <c r="F8671" s="18" t="s">
        <v>1317</v>
      </c>
      <c r="G8671" s="18">
        <v>828</v>
      </c>
      <c r="H8671" s="18">
        <v>2.8</v>
      </c>
      <c r="I8671" s="18">
        <v>3.49</v>
      </c>
      <c r="Q8671"/>
    </row>
    <row r="8672" spans="2:17" x14ac:dyDescent="0.25">
      <c r="B8672" s="18" t="s">
        <v>3839</v>
      </c>
      <c r="C8672" s="18" t="s">
        <v>8</v>
      </c>
      <c r="D8672" s="18" t="s">
        <v>277</v>
      </c>
      <c r="E8672" s="18" t="s">
        <v>1291</v>
      </c>
      <c r="F8672" s="18" t="s">
        <v>1318</v>
      </c>
      <c r="G8672" s="18">
        <v>840</v>
      </c>
      <c r="H8672" s="18">
        <v>2.21</v>
      </c>
      <c r="I8672" s="18">
        <v>3.46</v>
      </c>
      <c r="Q8672"/>
    </row>
    <row r="8673" spans="2:17" x14ac:dyDescent="0.25">
      <c r="B8673" s="18" t="s">
        <v>3839</v>
      </c>
      <c r="C8673" s="18" t="s">
        <v>8</v>
      </c>
      <c r="D8673" s="18" t="s">
        <v>277</v>
      </c>
      <c r="E8673" s="18" t="s">
        <v>1291</v>
      </c>
      <c r="F8673" s="18" t="s">
        <v>1319</v>
      </c>
      <c r="G8673" s="18">
        <v>996</v>
      </c>
      <c r="H8673" s="18">
        <v>2.94</v>
      </c>
      <c r="I8673" s="18">
        <v>3.59</v>
      </c>
      <c r="Q8673"/>
    </row>
    <row r="8674" spans="2:17" x14ac:dyDescent="0.25">
      <c r="B8674" s="18" t="s">
        <v>3839</v>
      </c>
      <c r="C8674" s="18" t="s">
        <v>8</v>
      </c>
      <c r="D8674" s="18" t="s">
        <v>277</v>
      </c>
      <c r="E8674" s="18" t="s">
        <v>1291</v>
      </c>
      <c r="F8674" s="18" t="s">
        <v>1320</v>
      </c>
      <c r="G8674" s="18">
        <v>960</v>
      </c>
      <c r="H8674" s="18">
        <v>2.0299999999999998</v>
      </c>
      <c r="I8674" s="18">
        <v>3.67</v>
      </c>
      <c r="Q8674"/>
    </row>
    <row r="8675" spans="2:17" x14ac:dyDescent="0.25">
      <c r="B8675" s="18" t="s">
        <v>3839</v>
      </c>
      <c r="C8675" s="18" t="s">
        <v>8</v>
      </c>
      <c r="D8675" s="18" t="s">
        <v>277</v>
      </c>
      <c r="E8675" s="18" t="s">
        <v>1291</v>
      </c>
      <c r="F8675" s="18" t="s">
        <v>1321</v>
      </c>
      <c r="G8675" s="18">
        <v>1200</v>
      </c>
      <c r="H8675" s="18">
        <v>2.35</v>
      </c>
      <c r="I8675" s="18">
        <v>3.77</v>
      </c>
      <c r="Q8675"/>
    </row>
    <row r="8676" spans="2:17" x14ac:dyDescent="0.25">
      <c r="B8676" s="18" t="s">
        <v>3839</v>
      </c>
      <c r="C8676" s="18" t="s">
        <v>8</v>
      </c>
      <c r="D8676" s="18" t="s">
        <v>277</v>
      </c>
      <c r="E8676" s="18" t="s">
        <v>1291</v>
      </c>
      <c r="F8676" s="18" t="s">
        <v>3971</v>
      </c>
      <c r="G8676" s="18">
        <v>1020</v>
      </c>
      <c r="H8676" s="18">
        <v>2.0699999999999998</v>
      </c>
      <c r="I8676" s="18">
        <v>3.3</v>
      </c>
      <c r="Q8676"/>
    </row>
    <row r="8677" spans="2:17" x14ac:dyDescent="0.25">
      <c r="B8677" s="18" t="s">
        <v>3839</v>
      </c>
      <c r="C8677" s="18" t="s">
        <v>8</v>
      </c>
      <c r="D8677" s="18" t="s">
        <v>277</v>
      </c>
      <c r="E8677" s="18" t="s">
        <v>1291</v>
      </c>
      <c r="F8677" s="18" t="s">
        <v>3712</v>
      </c>
      <c r="G8677" s="18">
        <v>636</v>
      </c>
      <c r="H8677" s="18">
        <v>2.34</v>
      </c>
      <c r="I8677" s="18">
        <v>3.52</v>
      </c>
      <c r="Q8677"/>
    </row>
    <row r="8678" spans="2:17" x14ac:dyDescent="0.25">
      <c r="B8678" s="18" t="s">
        <v>3839</v>
      </c>
      <c r="C8678" s="18" t="s">
        <v>8</v>
      </c>
      <c r="D8678" s="18" t="s">
        <v>277</v>
      </c>
      <c r="E8678" s="18" t="s">
        <v>1291</v>
      </c>
      <c r="F8678" s="18" t="s">
        <v>3972</v>
      </c>
      <c r="G8678" s="18">
        <v>804</v>
      </c>
      <c r="H8678" s="18">
        <v>2.66</v>
      </c>
      <c r="I8678" s="18">
        <v>3.51</v>
      </c>
      <c r="Q8678"/>
    </row>
    <row r="8679" spans="2:17" x14ac:dyDescent="0.25">
      <c r="B8679" s="18" t="s">
        <v>3839</v>
      </c>
      <c r="C8679" s="18" t="s">
        <v>8</v>
      </c>
      <c r="D8679" s="18" t="s">
        <v>277</v>
      </c>
      <c r="E8679" s="18" t="s">
        <v>1291</v>
      </c>
      <c r="F8679" s="18" t="s">
        <v>3713</v>
      </c>
      <c r="G8679" s="18">
        <v>708</v>
      </c>
      <c r="H8679" s="18">
        <v>2.35</v>
      </c>
      <c r="I8679" s="18">
        <v>3.23</v>
      </c>
      <c r="Q8679"/>
    </row>
    <row r="8680" spans="2:17" x14ac:dyDescent="0.25">
      <c r="B8680" s="18" t="s">
        <v>3839</v>
      </c>
      <c r="C8680" s="18" t="s">
        <v>8</v>
      </c>
      <c r="D8680" s="18" t="s">
        <v>277</v>
      </c>
      <c r="E8680" s="18" t="s">
        <v>1291</v>
      </c>
      <c r="F8680" s="18" t="s">
        <v>3714</v>
      </c>
      <c r="G8680" s="18">
        <v>600</v>
      </c>
      <c r="H8680" s="18">
        <v>2.63</v>
      </c>
      <c r="I8680" s="18">
        <v>3.45</v>
      </c>
      <c r="Q8680"/>
    </row>
    <row r="8681" spans="2:17" x14ac:dyDescent="0.25">
      <c r="B8681" s="18" t="s">
        <v>3839</v>
      </c>
      <c r="C8681" s="18" t="s">
        <v>8</v>
      </c>
      <c r="D8681" s="18" t="s">
        <v>277</v>
      </c>
      <c r="E8681" s="18" t="s">
        <v>1291</v>
      </c>
      <c r="F8681" s="18" t="s">
        <v>3715</v>
      </c>
      <c r="G8681" s="18">
        <v>888</v>
      </c>
      <c r="H8681" s="18">
        <v>2.04</v>
      </c>
      <c r="I8681" s="18">
        <v>3.25</v>
      </c>
      <c r="Q8681"/>
    </row>
    <row r="8682" spans="2:17" x14ac:dyDescent="0.25">
      <c r="B8682" s="18" t="s">
        <v>3839</v>
      </c>
      <c r="C8682" s="18" t="s">
        <v>8</v>
      </c>
      <c r="D8682" s="18" t="s">
        <v>277</v>
      </c>
      <c r="E8682" s="18" t="s">
        <v>1291</v>
      </c>
      <c r="F8682" s="18" t="s">
        <v>3973</v>
      </c>
      <c r="G8682" s="18">
        <v>1164</v>
      </c>
      <c r="H8682" s="18">
        <v>2.95</v>
      </c>
      <c r="I8682" s="18">
        <v>3.45</v>
      </c>
      <c r="Q8682"/>
    </row>
    <row r="8683" spans="2:17" x14ac:dyDescent="0.25">
      <c r="B8683" s="18" t="s">
        <v>3839</v>
      </c>
      <c r="C8683" s="18" t="s">
        <v>8</v>
      </c>
      <c r="D8683" s="18" t="s">
        <v>277</v>
      </c>
      <c r="E8683" s="18" t="s">
        <v>1291</v>
      </c>
      <c r="F8683" s="18" t="s">
        <v>3716</v>
      </c>
      <c r="G8683" s="18">
        <v>1128</v>
      </c>
      <c r="H8683" s="18">
        <v>2.62</v>
      </c>
      <c r="I8683" s="18">
        <v>3.45</v>
      </c>
      <c r="Q8683"/>
    </row>
    <row r="8684" spans="2:17" x14ac:dyDescent="0.25">
      <c r="B8684" s="18" t="s">
        <v>3839</v>
      </c>
      <c r="C8684" s="18" t="s">
        <v>8</v>
      </c>
      <c r="D8684" s="18" t="s">
        <v>277</v>
      </c>
      <c r="E8684" s="18" t="s">
        <v>1291</v>
      </c>
      <c r="F8684" s="18" t="s">
        <v>3717</v>
      </c>
      <c r="G8684" s="18">
        <v>1092</v>
      </c>
      <c r="H8684" s="18">
        <v>2.21</v>
      </c>
      <c r="I8684" s="18">
        <v>3.75</v>
      </c>
      <c r="Q8684"/>
    </row>
    <row r="8685" spans="2:17" x14ac:dyDescent="0.25">
      <c r="B8685" s="18" t="s">
        <v>3839</v>
      </c>
      <c r="C8685" s="18" t="s">
        <v>8</v>
      </c>
      <c r="D8685" s="18" t="s">
        <v>277</v>
      </c>
      <c r="E8685" s="18" t="s">
        <v>1291</v>
      </c>
      <c r="F8685" s="18" t="s">
        <v>3718</v>
      </c>
      <c r="G8685" s="18">
        <v>924</v>
      </c>
      <c r="H8685" s="18">
        <v>2.39</v>
      </c>
      <c r="I8685" s="18">
        <v>3.32</v>
      </c>
      <c r="Q8685"/>
    </row>
    <row r="8686" spans="2:17" x14ac:dyDescent="0.25">
      <c r="B8686" s="18" t="s">
        <v>3839</v>
      </c>
      <c r="C8686" s="18" t="s">
        <v>8</v>
      </c>
      <c r="D8686" s="18" t="s">
        <v>277</v>
      </c>
      <c r="E8686" s="18" t="s">
        <v>1291</v>
      </c>
      <c r="F8686" s="18" t="s">
        <v>3974</v>
      </c>
      <c r="G8686" s="18">
        <v>936</v>
      </c>
      <c r="H8686" s="18">
        <v>2.39</v>
      </c>
      <c r="I8686" s="18">
        <v>3.57</v>
      </c>
      <c r="Q8686"/>
    </row>
    <row r="8687" spans="2:17" x14ac:dyDescent="0.25">
      <c r="B8687" s="18" t="s">
        <v>3839</v>
      </c>
      <c r="C8687" s="18" t="s">
        <v>8</v>
      </c>
      <c r="D8687" s="18" t="s">
        <v>277</v>
      </c>
      <c r="E8687" s="18" t="s">
        <v>1291</v>
      </c>
      <c r="F8687" s="18" t="s">
        <v>3975</v>
      </c>
      <c r="G8687" s="18">
        <v>852</v>
      </c>
      <c r="H8687" s="18">
        <v>2.27</v>
      </c>
      <c r="I8687" s="18">
        <v>3.86</v>
      </c>
      <c r="Q8687"/>
    </row>
    <row r="8688" spans="2:17" x14ac:dyDescent="0.25">
      <c r="B8688" s="18" t="s">
        <v>3839</v>
      </c>
      <c r="C8688" s="18" t="s">
        <v>8</v>
      </c>
      <c r="D8688" s="18" t="s">
        <v>277</v>
      </c>
      <c r="E8688" s="18" t="s">
        <v>1291</v>
      </c>
      <c r="F8688" s="18" t="s">
        <v>3719</v>
      </c>
      <c r="G8688" s="18">
        <v>828</v>
      </c>
      <c r="H8688" s="18">
        <v>2.17</v>
      </c>
      <c r="I8688" s="18">
        <v>3.57</v>
      </c>
      <c r="Q8688"/>
    </row>
    <row r="8689" spans="2:17" x14ac:dyDescent="0.25">
      <c r="B8689" s="18" t="s">
        <v>3839</v>
      </c>
      <c r="C8689" s="18" t="s">
        <v>8</v>
      </c>
      <c r="D8689" s="18" t="s">
        <v>277</v>
      </c>
      <c r="E8689" s="18" t="s">
        <v>1291</v>
      </c>
      <c r="F8689" s="18" t="s">
        <v>3720</v>
      </c>
      <c r="G8689" s="18">
        <v>672</v>
      </c>
      <c r="H8689" s="18">
        <v>2.83</v>
      </c>
      <c r="I8689" s="18">
        <v>3.7</v>
      </c>
      <c r="Q8689"/>
    </row>
    <row r="8690" spans="2:17" x14ac:dyDescent="0.25">
      <c r="B8690" s="18" t="s">
        <v>3839</v>
      </c>
      <c r="C8690" s="18" t="s">
        <v>8</v>
      </c>
      <c r="D8690" s="18" t="s">
        <v>277</v>
      </c>
      <c r="E8690" s="18" t="s">
        <v>1291</v>
      </c>
      <c r="F8690" s="18" t="s">
        <v>3976</v>
      </c>
      <c r="G8690" s="18">
        <v>948</v>
      </c>
      <c r="H8690" s="18">
        <v>2.23</v>
      </c>
      <c r="I8690" s="18">
        <v>3.7</v>
      </c>
      <c r="Q8690"/>
    </row>
    <row r="8691" spans="2:17" x14ac:dyDescent="0.25">
      <c r="B8691" s="18" t="s">
        <v>3839</v>
      </c>
      <c r="C8691" s="18" t="s">
        <v>8</v>
      </c>
      <c r="D8691" s="18" t="s">
        <v>277</v>
      </c>
      <c r="E8691" s="18" t="s">
        <v>1291</v>
      </c>
      <c r="F8691" s="18" t="s">
        <v>3721</v>
      </c>
      <c r="G8691" s="18">
        <v>1044</v>
      </c>
      <c r="H8691" s="18">
        <v>2.69</v>
      </c>
      <c r="I8691" s="18">
        <v>3.27</v>
      </c>
      <c r="Q8691"/>
    </row>
    <row r="8692" spans="2:17" x14ac:dyDescent="0.25">
      <c r="B8692" s="18" t="s">
        <v>3839</v>
      </c>
      <c r="C8692" s="18" t="s">
        <v>8</v>
      </c>
      <c r="D8692" s="18" t="s">
        <v>277</v>
      </c>
      <c r="E8692" s="18" t="s">
        <v>1291</v>
      </c>
      <c r="F8692" s="18" t="s">
        <v>3977</v>
      </c>
      <c r="G8692" s="18">
        <v>816</v>
      </c>
      <c r="H8692" s="18">
        <v>2.0099999999999998</v>
      </c>
      <c r="I8692" s="18">
        <v>3.49</v>
      </c>
      <c r="Q8692"/>
    </row>
    <row r="8693" spans="2:17" x14ac:dyDescent="0.25">
      <c r="B8693" s="18" t="s">
        <v>3839</v>
      </c>
      <c r="C8693" s="18" t="s">
        <v>8</v>
      </c>
      <c r="D8693" s="18" t="s">
        <v>277</v>
      </c>
      <c r="E8693" s="18" t="s">
        <v>1291</v>
      </c>
      <c r="F8693" s="18" t="s">
        <v>3978</v>
      </c>
      <c r="G8693" s="18">
        <v>1176</v>
      </c>
      <c r="H8693" s="18">
        <v>2.57</v>
      </c>
      <c r="I8693" s="18">
        <v>3.73</v>
      </c>
      <c r="Q8693"/>
    </row>
    <row r="8694" spans="2:17" x14ac:dyDescent="0.25">
      <c r="B8694" s="18" t="s">
        <v>3839</v>
      </c>
      <c r="C8694" s="18" t="s">
        <v>8</v>
      </c>
      <c r="D8694" s="18" t="s">
        <v>277</v>
      </c>
      <c r="E8694" s="18" t="s">
        <v>1291</v>
      </c>
      <c r="F8694" s="18" t="s">
        <v>3722</v>
      </c>
      <c r="G8694" s="18">
        <v>1008</v>
      </c>
      <c r="H8694" s="18">
        <v>2.23</v>
      </c>
      <c r="I8694" s="18">
        <v>3.48</v>
      </c>
      <c r="Q8694"/>
    </row>
    <row r="8695" spans="2:17" x14ac:dyDescent="0.25">
      <c r="B8695" s="18" t="s">
        <v>3839</v>
      </c>
      <c r="C8695" s="18" t="s">
        <v>8</v>
      </c>
      <c r="D8695" s="18" t="s">
        <v>277</v>
      </c>
      <c r="E8695" s="18" t="s">
        <v>1291</v>
      </c>
      <c r="F8695" s="18" t="s">
        <v>3723</v>
      </c>
      <c r="G8695" s="18">
        <v>1152</v>
      </c>
      <c r="H8695" s="18">
        <v>2.36</v>
      </c>
      <c r="I8695" s="18">
        <v>3.93</v>
      </c>
      <c r="Q8695"/>
    </row>
    <row r="8696" spans="2:17" x14ac:dyDescent="0.25">
      <c r="B8696" s="18" t="s">
        <v>3839</v>
      </c>
      <c r="C8696" s="18" t="s">
        <v>8</v>
      </c>
      <c r="D8696" s="18" t="s">
        <v>277</v>
      </c>
      <c r="E8696" s="18" t="s">
        <v>1291</v>
      </c>
      <c r="F8696" s="18" t="s">
        <v>1322</v>
      </c>
      <c r="G8696" s="18">
        <v>1140</v>
      </c>
      <c r="H8696" s="18">
        <v>3</v>
      </c>
      <c r="I8696" s="18">
        <v>3.35</v>
      </c>
      <c r="Q8696"/>
    </row>
    <row r="8697" spans="2:17" x14ac:dyDescent="0.25">
      <c r="B8697" s="18" t="s">
        <v>3839</v>
      </c>
      <c r="C8697" s="18" t="s">
        <v>8</v>
      </c>
      <c r="D8697" s="18" t="s">
        <v>277</v>
      </c>
      <c r="E8697" s="18" t="s">
        <v>1291</v>
      </c>
      <c r="F8697" s="18" t="s">
        <v>3724</v>
      </c>
      <c r="G8697" s="18">
        <v>732</v>
      </c>
      <c r="H8697" s="18">
        <v>2.72</v>
      </c>
      <c r="I8697" s="18">
        <v>3.8</v>
      </c>
      <c r="Q8697"/>
    </row>
    <row r="8698" spans="2:17" x14ac:dyDescent="0.25">
      <c r="B8698" s="18" t="s">
        <v>3839</v>
      </c>
      <c r="C8698" s="18" t="s">
        <v>8</v>
      </c>
      <c r="D8698" s="18" t="s">
        <v>277</v>
      </c>
      <c r="E8698" s="18" t="s">
        <v>1291</v>
      </c>
      <c r="F8698" s="18" t="s">
        <v>3725</v>
      </c>
      <c r="G8698" s="18">
        <v>816</v>
      </c>
      <c r="H8698" s="18">
        <v>2.93</v>
      </c>
      <c r="I8698" s="18">
        <v>3.96</v>
      </c>
      <c r="Q8698"/>
    </row>
    <row r="8699" spans="2:17" x14ac:dyDescent="0.25">
      <c r="B8699" s="18" t="s">
        <v>3839</v>
      </c>
      <c r="C8699" s="18" t="s">
        <v>8</v>
      </c>
      <c r="D8699" s="18" t="s">
        <v>277</v>
      </c>
      <c r="E8699" s="18" t="s">
        <v>1291</v>
      </c>
      <c r="F8699" s="18" t="s">
        <v>3979</v>
      </c>
      <c r="G8699" s="18">
        <v>948</v>
      </c>
      <c r="H8699" s="18">
        <v>2.06</v>
      </c>
      <c r="I8699" s="18">
        <v>3.3</v>
      </c>
      <c r="Q8699"/>
    </row>
    <row r="8700" spans="2:17" x14ac:dyDescent="0.25">
      <c r="B8700" s="18" t="s">
        <v>3839</v>
      </c>
      <c r="C8700" s="18" t="s">
        <v>8</v>
      </c>
      <c r="D8700" s="18" t="s">
        <v>160</v>
      </c>
      <c r="E8700" s="18" t="s">
        <v>3726</v>
      </c>
      <c r="F8700" s="18" t="s">
        <v>1323</v>
      </c>
      <c r="G8700" s="18">
        <v>48</v>
      </c>
      <c r="H8700" s="18">
        <v>1.1000000000000001</v>
      </c>
      <c r="I8700" s="18">
        <v>1.27</v>
      </c>
      <c r="Q8700"/>
    </row>
    <row r="8701" spans="2:17" x14ac:dyDescent="0.25">
      <c r="B8701" s="18" t="s">
        <v>3839</v>
      </c>
      <c r="C8701" s="18" t="s">
        <v>8</v>
      </c>
      <c r="D8701" s="18" t="s">
        <v>160</v>
      </c>
      <c r="E8701" s="18" t="s">
        <v>10</v>
      </c>
      <c r="F8701" s="18" t="s">
        <v>1324</v>
      </c>
      <c r="G8701" s="18">
        <v>72</v>
      </c>
      <c r="H8701" s="18">
        <v>1.2</v>
      </c>
      <c r="I8701" s="18">
        <v>1.38</v>
      </c>
      <c r="Q8701"/>
    </row>
    <row r="8702" spans="2:17" x14ac:dyDescent="0.25">
      <c r="B8702" s="18" t="s">
        <v>3839</v>
      </c>
      <c r="C8702" s="18" t="s">
        <v>8</v>
      </c>
      <c r="D8702" s="18" t="s">
        <v>160</v>
      </c>
      <c r="E8702" s="18" t="s">
        <v>10</v>
      </c>
      <c r="F8702" s="18" t="s">
        <v>1325</v>
      </c>
      <c r="G8702" s="18">
        <v>72</v>
      </c>
      <c r="H8702" s="18">
        <v>1.1599999999999999</v>
      </c>
      <c r="I8702" s="18">
        <v>1.28</v>
      </c>
      <c r="Q8702"/>
    </row>
    <row r="8703" spans="2:17" x14ac:dyDescent="0.25">
      <c r="B8703" s="18" t="s">
        <v>3839</v>
      </c>
      <c r="C8703" s="18" t="s">
        <v>8</v>
      </c>
      <c r="D8703" s="18" t="s">
        <v>160</v>
      </c>
      <c r="E8703" s="18" t="s">
        <v>10</v>
      </c>
      <c r="F8703" s="18" t="s">
        <v>1326</v>
      </c>
      <c r="G8703" s="18">
        <v>48</v>
      </c>
      <c r="H8703" s="18">
        <v>1.1100000000000001</v>
      </c>
      <c r="I8703" s="18">
        <v>1.2</v>
      </c>
      <c r="Q8703"/>
    </row>
    <row r="8704" spans="2:17" x14ac:dyDescent="0.25">
      <c r="B8704" s="18" t="s">
        <v>3839</v>
      </c>
      <c r="C8704" s="18" t="s">
        <v>8</v>
      </c>
      <c r="D8704" s="18" t="s">
        <v>160</v>
      </c>
      <c r="E8704" s="18" t="s">
        <v>10</v>
      </c>
      <c r="F8704" s="18" t="s">
        <v>1327</v>
      </c>
      <c r="G8704" s="18">
        <v>60</v>
      </c>
      <c r="H8704" s="18">
        <v>1.05</v>
      </c>
      <c r="I8704" s="18">
        <v>1.34</v>
      </c>
      <c r="Q8704"/>
    </row>
    <row r="8705" spans="2:17" x14ac:dyDescent="0.25">
      <c r="B8705" s="18" t="s">
        <v>3839</v>
      </c>
      <c r="C8705" s="18" t="s">
        <v>8</v>
      </c>
      <c r="D8705" s="18" t="s">
        <v>160</v>
      </c>
      <c r="E8705" s="18" t="s">
        <v>10</v>
      </c>
      <c r="F8705" s="18" t="s">
        <v>1328</v>
      </c>
      <c r="G8705" s="18">
        <v>72</v>
      </c>
      <c r="H8705" s="18">
        <v>1.07</v>
      </c>
      <c r="I8705" s="18">
        <v>1.25</v>
      </c>
      <c r="Q8705"/>
    </row>
    <row r="8706" spans="2:17" x14ac:dyDescent="0.25">
      <c r="B8706" s="18" t="s">
        <v>3839</v>
      </c>
      <c r="C8706" s="18" t="s">
        <v>8</v>
      </c>
      <c r="D8706" s="18" t="s">
        <v>160</v>
      </c>
      <c r="E8706" s="18" t="s">
        <v>10</v>
      </c>
      <c r="F8706" s="18" t="s">
        <v>1329</v>
      </c>
      <c r="G8706" s="18">
        <v>48</v>
      </c>
      <c r="H8706" s="18">
        <v>1.1599999999999999</v>
      </c>
      <c r="I8706" s="18">
        <v>1.2</v>
      </c>
      <c r="Q8706"/>
    </row>
    <row r="8707" spans="2:17" x14ac:dyDescent="0.25">
      <c r="B8707" s="18" t="s">
        <v>3839</v>
      </c>
      <c r="C8707" s="18" t="s">
        <v>8</v>
      </c>
      <c r="D8707" s="18" t="s">
        <v>160</v>
      </c>
      <c r="E8707" s="18" t="s">
        <v>10</v>
      </c>
      <c r="F8707" s="18" t="s">
        <v>1330</v>
      </c>
      <c r="G8707" s="18">
        <v>60</v>
      </c>
      <c r="H8707" s="18">
        <v>1.18</v>
      </c>
      <c r="I8707" s="18">
        <v>1.38</v>
      </c>
      <c r="Q8707"/>
    </row>
    <row r="8708" spans="2:17" x14ac:dyDescent="0.25">
      <c r="B8708" s="18" t="s">
        <v>3839</v>
      </c>
      <c r="C8708" s="18" t="s">
        <v>8</v>
      </c>
      <c r="D8708" s="18" t="s">
        <v>160</v>
      </c>
      <c r="E8708" s="18" t="s">
        <v>10</v>
      </c>
      <c r="F8708" s="18" t="s">
        <v>1331</v>
      </c>
      <c r="G8708" s="18">
        <v>72</v>
      </c>
      <c r="H8708" s="18">
        <v>1</v>
      </c>
      <c r="I8708" s="18">
        <v>1.26</v>
      </c>
      <c r="Q8708"/>
    </row>
    <row r="8709" spans="2:17" x14ac:dyDescent="0.25">
      <c r="B8709" s="18" t="s">
        <v>3839</v>
      </c>
      <c r="C8709" s="18" t="s">
        <v>8</v>
      </c>
      <c r="D8709" s="18" t="s">
        <v>160</v>
      </c>
      <c r="E8709" s="18" t="s">
        <v>3726</v>
      </c>
      <c r="F8709" s="18" t="s">
        <v>1332</v>
      </c>
      <c r="G8709" s="18">
        <v>72</v>
      </c>
      <c r="H8709" s="18">
        <v>1.04</v>
      </c>
      <c r="I8709" s="18">
        <v>1.33</v>
      </c>
      <c r="Q8709"/>
    </row>
    <row r="8710" spans="2:17" x14ac:dyDescent="0.25">
      <c r="B8710" s="18" t="s">
        <v>3839</v>
      </c>
      <c r="C8710" s="18" t="s">
        <v>8</v>
      </c>
      <c r="D8710" s="18" t="s">
        <v>160</v>
      </c>
      <c r="E8710" s="18" t="s">
        <v>10</v>
      </c>
      <c r="F8710" s="18" t="s">
        <v>1333</v>
      </c>
      <c r="G8710" s="18">
        <v>48</v>
      </c>
      <c r="H8710" s="18">
        <v>1.2</v>
      </c>
      <c r="I8710" s="18">
        <v>1.36</v>
      </c>
      <c r="Q8710"/>
    </row>
    <row r="8711" spans="2:17" x14ac:dyDescent="0.25">
      <c r="B8711" s="18" t="s">
        <v>3839</v>
      </c>
      <c r="C8711" s="18" t="s">
        <v>8</v>
      </c>
      <c r="D8711" s="18" t="s">
        <v>160</v>
      </c>
      <c r="E8711" s="18" t="s">
        <v>10</v>
      </c>
      <c r="F8711" s="18" t="s">
        <v>1334</v>
      </c>
      <c r="G8711" s="18">
        <v>60</v>
      </c>
      <c r="H8711" s="18">
        <v>1.07</v>
      </c>
      <c r="I8711" s="18">
        <v>1.27</v>
      </c>
      <c r="Q8711"/>
    </row>
    <row r="8712" spans="2:17" x14ac:dyDescent="0.25">
      <c r="B8712" s="18" t="s">
        <v>3839</v>
      </c>
      <c r="C8712" s="18" t="s">
        <v>8</v>
      </c>
      <c r="D8712" s="18" t="s">
        <v>160</v>
      </c>
      <c r="E8712" s="18" t="s">
        <v>10</v>
      </c>
      <c r="F8712" s="18" t="s">
        <v>1335</v>
      </c>
      <c r="G8712" s="18">
        <v>72</v>
      </c>
      <c r="H8712" s="18">
        <v>1</v>
      </c>
      <c r="I8712" s="18">
        <v>1.39</v>
      </c>
      <c r="Q8712"/>
    </row>
    <row r="8713" spans="2:17" x14ac:dyDescent="0.25">
      <c r="B8713" s="18" t="s">
        <v>3839</v>
      </c>
      <c r="C8713" s="18" t="s">
        <v>8</v>
      </c>
      <c r="D8713" s="18" t="s">
        <v>266</v>
      </c>
      <c r="E8713" s="18" t="s">
        <v>3980</v>
      </c>
      <c r="F8713" s="18" t="s">
        <v>3981</v>
      </c>
      <c r="G8713" s="18">
        <v>2112</v>
      </c>
      <c r="H8713" s="18">
        <v>2.96</v>
      </c>
      <c r="I8713" s="18">
        <v>3.69</v>
      </c>
      <c r="Q8713"/>
    </row>
    <row r="8714" spans="2:17" x14ac:dyDescent="0.25">
      <c r="B8714" s="18" t="s">
        <v>3839</v>
      </c>
      <c r="C8714" s="18" t="s">
        <v>8</v>
      </c>
      <c r="D8714" s="18" t="s">
        <v>266</v>
      </c>
      <c r="E8714" s="18" t="s">
        <v>3980</v>
      </c>
      <c r="F8714" s="18" t="s">
        <v>3982</v>
      </c>
      <c r="G8714" s="18">
        <v>2676</v>
      </c>
      <c r="H8714" s="18">
        <v>2.73</v>
      </c>
      <c r="I8714" s="18">
        <v>3.61</v>
      </c>
      <c r="Q8714"/>
    </row>
    <row r="8715" spans="2:17" x14ac:dyDescent="0.25">
      <c r="B8715" s="18" t="s">
        <v>3839</v>
      </c>
      <c r="C8715" s="18" t="s">
        <v>8</v>
      </c>
      <c r="D8715" s="18" t="s">
        <v>266</v>
      </c>
      <c r="E8715" s="18" t="s">
        <v>3980</v>
      </c>
      <c r="F8715" s="18" t="s">
        <v>3983</v>
      </c>
      <c r="G8715" s="18">
        <v>2724</v>
      </c>
      <c r="H8715" s="18">
        <v>2.36</v>
      </c>
      <c r="I8715" s="18">
        <v>3.96</v>
      </c>
      <c r="Q8715"/>
    </row>
    <row r="8716" spans="2:17" x14ac:dyDescent="0.25">
      <c r="B8716" s="18" t="s">
        <v>3839</v>
      </c>
      <c r="C8716" s="18" t="s">
        <v>8</v>
      </c>
      <c r="D8716" s="18" t="s">
        <v>266</v>
      </c>
      <c r="E8716" s="18" t="s">
        <v>3980</v>
      </c>
      <c r="F8716" s="18" t="s">
        <v>3984</v>
      </c>
      <c r="G8716" s="18">
        <v>2112</v>
      </c>
      <c r="H8716" s="18">
        <v>2.3199999999999998</v>
      </c>
      <c r="I8716" s="18">
        <v>3.86</v>
      </c>
      <c r="Q8716"/>
    </row>
    <row r="8717" spans="2:17" x14ac:dyDescent="0.25">
      <c r="B8717" s="18" t="s">
        <v>3839</v>
      </c>
      <c r="C8717" s="18" t="s">
        <v>8</v>
      </c>
      <c r="D8717" s="18" t="s">
        <v>266</v>
      </c>
      <c r="E8717" s="18" t="s">
        <v>3980</v>
      </c>
      <c r="F8717" s="18" t="s">
        <v>3985</v>
      </c>
      <c r="G8717" s="18">
        <v>1308</v>
      </c>
      <c r="H8717" s="18">
        <v>2.73</v>
      </c>
      <c r="I8717" s="18">
        <v>4</v>
      </c>
      <c r="Q8717"/>
    </row>
    <row r="8718" spans="2:17" x14ac:dyDescent="0.25">
      <c r="B8718" s="18" t="s">
        <v>3839</v>
      </c>
      <c r="C8718" s="18" t="s">
        <v>8</v>
      </c>
      <c r="D8718" s="18" t="s">
        <v>266</v>
      </c>
      <c r="E8718" s="18" t="s">
        <v>3980</v>
      </c>
      <c r="F8718" s="18" t="s">
        <v>3986</v>
      </c>
      <c r="G8718" s="18">
        <v>1380</v>
      </c>
      <c r="H8718" s="18">
        <v>2.94</v>
      </c>
      <c r="I8718" s="18">
        <v>3.59</v>
      </c>
      <c r="Q8718"/>
    </row>
    <row r="8719" spans="2:17" x14ac:dyDescent="0.25">
      <c r="B8719" s="18" t="s">
        <v>3839</v>
      </c>
      <c r="C8719" s="18" t="s">
        <v>8</v>
      </c>
      <c r="D8719" s="18" t="s">
        <v>266</v>
      </c>
      <c r="E8719" s="18" t="s">
        <v>3980</v>
      </c>
      <c r="F8719" s="18" t="s">
        <v>3987</v>
      </c>
      <c r="G8719" s="18">
        <v>1764</v>
      </c>
      <c r="H8719" s="18">
        <v>2.9</v>
      </c>
      <c r="I8719" s="18">
        <v>3.57</v>
      </c>
      <c r="Q8719"/>
    </row>
    <row r="8720" spans="2:17" x14ac:dyDescent="0.25">
      <c r="B8720" s="18" t="s">
        <v>3839</v>
      </c>
      <c r="C8720" s="18" t="s">
        <v>8</v>
      </c>
      <c r="D8720" s="18" t="s">
        <v>266</v>
      </c>
      <c r="E8720" s="18" t="s">
        <v>3980</v>
      </c>
      <c r="F8720" s="18" t="s">
        <v>3988</v>
      </c>
      <c r="G8720" s="18">
        <v>2076</v>
      </c>
      <c r="H8720" s="18">
        <v>2.74</v>
      </c>
      <c r="I8720" s="18">
        <v>3.63</v>
      </c>
      <c r="Q8720"/>
    </row>
    <row r="8721" spans="2:17" x14ac:dyDescent="0.25">
      <c r="B8721" s="18" t="s">
        <v>3839</v>
      </c>
      <c r="C8721" s="18" t="s">
        <v>8</v>
      </c>
      <c r="D8721" s="18" t="s">
        <v>266</v>
      </c>
      <c r="E8721" s="18" t="s">
        <v>3980</v>
      </c>
      <c r="F8721" s="18" t="s">
        <v>3989</v>
      </c>
      <c r="G8721" s="18">
        <v>1764</v>
      </c>
      <c r="H8721" s="18">
        <v>2.63</v>
      </c>
      <c r="I8721" s="18">
        <v>3.72</v>
      </c>
      <c r="Q8721"/>
    </row>
    <row r="8722" spans="2:17" x14ac:dyDescent="0.25">
      <c r="B8722" s="18" t="s">
        <v>3839</v>
      </c>
      <c r="C8722" s="18" t="s">
        <v>8</v>
      </c>
      <c r="D8722" s="18" t="s">
        <v>160</v>
      </c>
      <c r="E8722" s="18" t="s">
        <v>3990</v>
      </c>
      <c r="F8722" s="18" t="s">
        <v>3991</v>
      </c>
      <c r="G8722" s="18">
        <v>72</v>
      </c>
      <c r="H8722" s="18">
        <v>1.19</v>
      </c>
      <c r="I8722" s="18">
        <v>1.27</v>
      </c>
      <c r="Q8722"/>
    </row>
    <row r="8723" spans="2:17" x14ac:dyDescent="0.25">
      <c r="B8723" s="18" t="s">
        <v>3839</v>
      </c>
      <c r="C8723" s="18" t="s">
        <v>8</v>
      </c>
      <c r="D8723" s="18" t="s">
        <v>160</v>
      </c>
      <c r="E8723" s="18" t="s">
        <v>3990</v>
      </c>
      <c r="F8723" s="18" t="s">
        <v>3992</v>
      </c>
      <c r="G8723" s="18">
        <v>48</v>
      </c>
      <c r="H8723" s="18">
        <v>1.05</v>
      </c>
      <c r="I8723" s="18">
        <v>1.27</v>
      </c>
      <c r="Q8723"/>
    </row>
    <row r="8724" spans="2:17" x14ac:dyDescent="0.25">
      <c r="B8724" s="18" t="s">
        <v>3839</v>
      </c>
      <c r="C8724" s="18" t="s">
        <v>8</v>
      </c>
      <c r="D8724" s="18" t="s">
        <v>160</v>
      </c>
      <c r="E8724" s="18" t="s">
        <v>3990</v>
      </c>
      <c r="F8724" s="18" t="s">
        <v>3993</v>
      </c>
      <c r="G8724" s="18">
        <v>60</v>
      </c>
      <c r="H8724" s="18">
        <v>1.1499999999999999</v>
      </c>
      <c r="I8724" s="18">
        <v>1.33</v>
      </c>
      <c r="Q8724"/>
    </row>
    <row r="8725" spans="2:17" x14ac:dyDescent="0.25">
      <c r="B8725" s="18" t="s">
        <v>3839</v>
      </c>
      <c r="C8725" s="18" t="s">
        <v>8</v>
      </c>
      <c r="D8725" s="18" t="s">
        <v>160</v>
      </c>
      <c r="E8725" s="18" t="s">
        <v>3990</v>
      </c>
      <c r="F8725" s="18" t="s">
        <v>3994</v>
      </c>
      <c r="G8725" s="18">
        <v>72</v>
      </c>
      <c r="H8725" s="18">
        <v>1.17</v>
      </c>
      <c r="I8725" s="18">
        <v>1.31</v>
      </c>
      <c r="Q8725"/>
    </row>
    <row r="8726" spans="2:17" x14ac:dyDescent="0.25">
      <c r="B8726" s="18" t="s">
        <v>3839</v>
      </c>
      <c r="C8726" s="18" t="s">
        <v>8</v>
      </c>
      <c r="D8726" s="18" t="s">
        <v>160</v>
      </c>
      <c r="E8726" s="18" t="s">
        <v>3990</v>
      </c>
      <c r="F8726" s="18" t="s">
        <v>3995</v>
      </c>
      <c r="G8726" s="18">
        <v>60</v>
      </c>
      <c r="H8726" s="18">
        <v>1.1599999999999999</v>
      </c>
      <c r="I8726" s="18">
        <v>1.23</v>
      </c>
      <c r="Q8726"/>
    </row>
    <row r="8727" spans="2:17" x14ac:dyDescent="0.25">
      <c r="B8727" s="18" t="s">
        <v>3839</v>
      </c>
      <c r="C8727" s="18" t="s">
        <v>8</v>
      </c>
      <c r="D8727" s="18" t="s">
        <v>160</v>
      </c>
      <c r="E8727" s="18" t="s">
        <v>1336</v>
      </c>
      <c r="F8727" s="18" t="s">
        <v>1337</v>
      </c>
      <c r="G8727" s="18">
        <v>48</v>
      </c>
      <c r="H8727" s="18">
        <v>1.01</v>
      </c>
      <c r="I8727" s="18">
        <v>1.4</v>
      </c>
      <c r="Q8727"/>
    </row>
    <row r="8728" spans="2:17" x14ac:dyDescent="0.25">
      <c r="B8728" s="18" t="s">
        <v>3839</v>
      </c>
      <c r="C8728" s="18" t="s">
        <v>8</v>
      </c>
      <c r="D8728" s="18" t="s">
        <v>160</v>
      </c>
      <c r="E8728" s="18" t="s">
        <v>1336</v>
      </c>
      <c r="F8728" s="18" t="s">
        <v>1338</v>
      </c>
      <c r="G8728" s="18">
        <v>48</v>
      </c>
      <c r="H8728" s="18">
        <v>1.1399999999999999</v>
      </c>
      <c r="I8728" s="18">
        <v>1.29</v>
      </c>
      <c r="Q8728"/>
    </row>
    <row r="8729" spans="2:17" x14ac:dyDescent="0.25">
      <c r="B8729" s="18" t="s">
        <v>3839</v>
      </c>
      <c r="C8729" s="18" t="s">
        <v>8</v>
      </c>
      <c r="D8729" s="18" t="s">
        <v>160</v>
      </c>
      <c r="E8729" s="18" t="s">
        <v>1336</v>
      </c>
      <c r="F8729" s="18" t="s">
        <v>1339</v>
      </c>
      <c r="G8729" s="18">
        <v>48</v>
      </c>
      <c r="H8729" s="18">
        <v>1</v>
      </c>
      <c r="I8729" s="18">
        <v>1.3</v>
      </c>
      <c r="Q8729"/>
    </row>
    <row r="8730" spans="2:17" x14ac:dyDescent="0.25">
      <c r="B8730" s="18" t="s">
        <v>3839</v>
      </c>
      <c r="C8730" s="18" t="s">
        <v>8</v>
      </c>
      <c r="D8730" s="18" t="s">
        <v>94</v>
      </c>
      <c r="E8730" s="18" t="s">
        <v>1340</v>
      </c>
      <c r="F8730" s="18" t="s">
        <v>1341</v>
      </c>
      <c r="G8730" s="18">
        <v>8460</v>
      </c>
      <c r="H8730" s="18">
        <v>0.88</v>
      </c>
      <c r="I8730" s="18">
        <v>0.93</v>
      </c>
      <c r="Q8730"/>
    </row>
    <row r="8731" spans="2:17" x14ac:dyDescent="0.25">
      <c r="B8731" s="18" t="s">
        <v>3839</v>
      </c>
      <c r="C8731" s="18" t="s">
        <v>8</v>
      </c>
      <c r="D8731" s="18" t="s">
        <v>94</v>
      </c>
      <c r="E8731" s="18" t="s">
        <v>1340</v>
      </c>
      <c r="F8731" s="18" t="s">
        <v>1342</v>
      </c>
      <c r="G8731" s="18">
        <v>6624</v>
      </c>
      <c r="H8731" s="18">
        <v>0.41</v>
      </c>
      <c r="I8731" s="18">
        <v>1.1100000000000001</v>
      </c>
      <c r="Q8731"/>
    </row>
    <row r="8732" spans="2:17" x14ac:dyDescent="0.25">
      <c r="B8732" s="18" t="s">
        <v>3839</v>
      </c>
      <c r="C8732" s="18" t="s">
        <v>8</v>
      </c>
      <c r="D8732" s="18" t="s">
        <v>94</v>
      </c>
      <c r="E8732" s="18" t="s">
        <v>1340</v>
      </c>
      <c r="F8732" s="18" t="s">
        <v>1343</v>
      </c>
      <c r="G8732" s="18">
        <v>5172</v>
      </c>
      <c r="H8732" s="18">
        <v>0.87</v>
      </c>
      <c r="I8732" s="18">
        <v>1.1399999999999999</v>
      </c>
      <c r="Q8732"/>
    </row>
    <row r="8733" spans="2:17" x14ac:dyDescent="0.25">
      <c r="B8733" s="18" t="s">
        <v>3839</v>
      </c>
      <c r="C8733" s="18" t="s">
        <v>8</v>
      </c>
      <c r="D8733" s="18" t="s">
        <v>94</v>
      </c>
      <c r="E8733" s="18" t="s">
        <v>1340</v>
      </c>
      <c r="F8733" s="18" t="s">
        <v>1344</v>
      </c>
      <c r="G8733" s="18">
        <v>6240</v>
      </c>
      <c r="H8733" s="18">
        <v>0.4</v>
      </c>
      <c r="I8733" s="18">
        <v>1.02</v>
      </c>
      <c r="Q8733"/>
    </row>
    <row r="8734" spans="2:17" x14ac:dyDescent="0.25">
      <c r="B8734" s="18" t="s">
        <v>3839</v>
      </c>
      <c r="C8734" s="18" t="s">
        <v>8</v>
      </c>
      <c r="D8734" s="18" t="s">
        <v>94</v>
      </c>
      <c r="E8734" s="18" t="s">
        <v>1340</v>
      </c>
      <c r="F8734" s="18" t="s">
        <v>1345</v>
      </c>
      <c r="G8734" s="18">
        <v>6528</v>
      </c>
      <c r="H8734" s="18">
        <v>0.53</v>
      </c>
      <c r="I8734" s="18">
        <v>1.04</v>
      </c>
      <c r="Q8734"/>
    </row>
    <row r="8735" spans="2:17" x14ac:dyDescent="0.25">
      <c r="B8735" s="18" t="s">
        <v>3839</v>
      </c>
      <c r="C8735" s="18" t="s">
        <v>8</v>
      </c>
      <c r="D8735" s="18" t="s">
        <v>94</v>
      </c>
      <c r="E8735" s="18" t="s">
        <v>1340</v>
      </c>
      <c r="F8735" s="18" t="s">
        <v>1346</v>
      </c>
      <c r="G8735" s="18">
        <v>8232</v>
      </c>
      <c r="H8735" s="18">
        <v>0.98</v>
      </c>
      <c r="I8735" s="18">
        <v>0.99</v>
      </c>
      <c r="Q8735"/>
    </row>
    <row r="8736" spans="2:17" x14ac:dyDescent="0.25">
      <c r="B8736" s="18" t="s">
        <v>3839</v>
      </c>
      <c r="C8736" s="18" t="s">
        <v>8</v>
      </c>
      <c r="D8736" s="18" t="s">
        <v>1347</v>
      </c>
      <c r="E8736" s="18" t="s">
        <v>1348</v>
      </c>
      <c r="F8736" s="18" t="s">
        <v>1349</v>
      </c>
      <c r="G8736" s="18">
        <v>732</v>
      </c>
      <c r="H8736" s="18">
        <v>2.33</v>
      </c>
      <c r="I8736" s="18">
        <v>2.4300000000000002</v>
      </c>
      <c r="Q8736"/>
    </row>
    <row r="8737" spans="2:17" x14ac:dyDescent="0.25">
      <c r="B8737" s="18" t="s">
        <v>3839</v>
      </c>
      <c r="C8737" s="18" t="s">
        <v>8</v>
      </c>
      <c r="D8737" s="18" t="s">
        <v>1347</v>
      </c>
      <c r="E8737" s="18" t="s">
        <v>1348</v>
      </c>
      <c r="F8737" s="18" t="s">
        <v>1350</v>
      </c>
      <c r="G8737" s="18">
        <v>732</v>
      </c>
      <c r="H8737" s="18">
        <v>1.36</v>
      </c>
      <c r="I8737" s="18">
        <v>3.24</v>
      </c>
      <c r="Q8737"/>
    </row>
    <row r="8738" spans="2:17" x14ac:dyDescent="0.25">
      <c r="B8738" s="18" t="s">
        <v>3839</v>
      </c>
      <c r="C8738" s="18" t="s">
        <v>8</v>
      </c>
      <c r="D8738" s="18" t="s">
        <v>1347</v>
      </c>
      <c r="E8738" s="18" t="s">
        <v>1351</v>
      </c>
      <c r="F8738" s="18" t="s">
        <v>1352</v>
      </c>
      <c r="G8738" s="18">
        <v>696</v>
      </c>
      <c r="H8738" s="18">
        <v>1.69</v>
      </c>
      <c r="I8738" s="18">
        <v>2.9</v>
      </c>
      <c r="Q8738"/>
    </row>
    <row r="8739" spans="2:17" x14ac:dyDescent="0.25">
      <c r="B8739" s="18" t="s">
        <v>3839</v>
      </c>
      <c r="C8739" s="18" t="s">
        <v>8</v>
      </c>
      <c r="D8739" s="18" t="s">
        <v>1347</v>
      </c>
      <c r="E8739" s="18" t="s">
        <v>1351</v>
      </c>
      <c r="F8739" s="18" t="s">
        <v>1353</v>
      </c>
      <c r="G8739" s="18">
        <v>444</v>
      </c>
      <c r="H8739" s="18">
        <v>1.35</v>
      </c>
      <c r="I8739" s="18">
        <v>2.5</v>
      </c>
      <c r="Q8739"/>
    </row>
    <row r="8740" spans="2:17" x14ac:dyDescent="0.25">
      <c r="B8740" s="18" t="s">
        <v>3839</v>
      </c>
      <c r="C8740" s="18" t="s">
        <v>8</v>
      </c>
      <c r="D8740" s="18" t="s">
        <v>1347</v>
      </c>
      <c r="E8740" s="18" t="s">
        <v>1351</v>
      </c>
      <c r="F8740" s="18" t="s">
        <v>1354</v>
      </c>
      <c r="G8740" s="18">
        <v>900</v>
      </c>
      <c r="H8740" s="18">
        <v>2.29</v>
      </c>
      <c r="I8740" s="18">
        <v>3.06</v>
      </c>
      <c r="Q8740"/>
    </row>
    <row r="8741" spans="2:17" x14ac:dyDescent="0.25">
      <c r="B8741" s="18" t="s">
        <v>3839</v>
      </c>
      <c r="C8741" s="18" t="s">
        <v>8</v>
      </c>
      <c r="D8741" s="18" t="s">
        <v>1347</v>
      </c>
      <c r="E8741" s="18" t="s">
        <v>1351</v>
      </c>
      <c r="F8741" s="18" t="s">
        <v>1355</v>
      </c>
      <c r="G8741" s="18">
        <v>1116</v>
      </c>
      <c r="H8741" s="18">
        <v>1.85</v>
      </c>
      <c r="I8741" s="18">
        <v>2.13</v>
      </c>
      <c r="Q8741"/>
    </row>
    <row r="8742" spans="2:17" x14ac:dyDescent="0.25">
      <c r="B8742" s="18" t="s">
        <v>3839</v>
      </c>
      <c r="C8742" s="18" t="s">
        <v>8</v>
      </c>
      <c r="D8742" s="18" t="s">
        <v>1347</v>
      </c>
      <c r="E8742" s="18" t="s">
        <v>1351</v>
      </c>
      <c r="F8742" s="18" t="s">
        <v>1356</v>
      </c>
      <c r="G8742" s="18">
        <v>576</v>
      </c>
      <c r="H8742" s="18">
        <v>1.77</v>
      </c>
      <c r="I8742" s="18">
        <v>3.19</v>
      </c>
      <c r="Q8742"/>
    </row>
    <row r="8743" spans="2:17" x14ac:dyDescent="0.25">
      <c r="B8743" s="18" t="s">
        <v>3839</v>
      </c>
      <c r="C8743" s="18" t="s">
        <v>8</v>
      </c>
      <c r="D8743" s="18" t="s">
        <v>1347</v>
      </c>
      <c r="E8743" s="18" t="s">
        <v>1351</v>
      </c>
      <c r="F8743" s="18" t="s">
        <v>1357</v>
      </c>
      <c r="G8743" s="18">
        <v>780</v>
      </c>
      <c r="H8743" s="18">
        <v>1.82</v>
      </c>
      <c r="I8743" s="18">
        <v>2.91</v>
      </c>
      <c r="Q8743"/>
    </row>
    <row r="8744" spans="2:17" x14ac:dyDescent="0.25">
      <c r="B8744" s="18" t="s">
        <v>3839</v>
      </c>
      <c r="C8744" s="18" t="s">
        <v>8</v>
      </c>
      <c r="D8744" s="18" t="s">
        <v>1347</v>
      </c>
      <c r="E8744" s="18" t="s">
        <v>1351</v>
      </c>
      <c r="F8744" s="18" t="s">
        <v>1358</v>
      </c>
      <c r="G8744" s="18">
        <v>924</v>
      </c>
      <c r="H8744" s="18">
        <v>1.55</v>
      </c>
      <c r="I8744" s="18">
        <v>2.25</v>
      </c>
      <c r="Q8744"/>
    </row>
    <row r="8745" spans="2:17" x14ac:dyDescent="0.25">
      <c r="B8745" s="18" t="s">
        <v>3839</v>
      </c>
      <c r="C8745" s="18" t="s">
        <v>8</v>
      </c>
      <c r="D8745" s="18" t="s">
        <v>1347</v>
      </c>
      <c r="E8745" s="18" t="s">
        <v>1351</v>
      </c>
      <c r="F8745" s="18" t="s">
        <v>1359</v>
      </c>
      <c r="G8745" s="18">
        <v>936</v>
      </c>
      <c r="H8745" s="18">
        <v>1.33</v>
      </c>
      <c r="I8745" s="18">
        <v>3.06</v>
      </c>
      <c r="Q8745"/>
    </row>
    <row r="8746" spans="2:17" x14ac:dyDescent="0.25">
      <c r="B8746" s="18" t="s">
        <v>3839</v>
      </c>
      <c r="C8746" s="18" t="s">
        <v>8</v>
      </c>
      <c r="D8746" s="18" t="s">
        <v>1347</v>
      </c>
      <c r="E8746" s="18" t="s">
        <v>1351</v>
      </c>
      <c r="F8746" s="18" t="s">
        <v>1360</v>
      </c>
      <c r="G8746" s="18">
        <v>1188</v>
      </c>
      <c r="H8746" s="18">
        <v>1.41</v>
      </c>
      <c r="I8746" s="18">
        <v>2.61</v>
      </c>
      <c r="Q8746"/>
    </row>
    <row r="8747" spans="2:17" x14ac:dyDescent="0.25">
      <c r="B8747" s="18" t="s">
        <v>3839</v>
      </c>
      <c r="C8747" s="18" t="s">
        <v>8</v>
      </c>
      <c r="D8747" s="18" t="s">
        <v>1347</v>
      </c>
      <c r="E8747" s="18" t="s">
        <v>1351</v>
      </c>
      <c r="F8747" s="18" t="s">
        <v>1361</v>
      </c>
      <c r="G8747" s="18">
        <v>912</v>
      </c>
      <c r="H8747" s="18">
        <v>1.42</v>
      </c>
      <c r="I8747" s="18">
        <v>2.75</v>
      </c>
      <c r="Q8747"/>
    </row>
    <row r="8748" spans="2:17" x14ac:dyDescent="0.25">
      <c r="B8748" s="18" t="s">
        <v>3839</v>
      </c>
      <c r="C8748" s="18" t="s">
        <v>8</v>
      </c>
      <c r="D8748" s="18" t="s">
        <v>1347</v>
      </c>
      <c r="E8748" s="18" t="s">
        <v>1351</v>
      </c>
      <c r="F8748" s="18" t="s">
        <v>1362</v>
      </c>
      <c r="G8748" s="18">
        <v>840</v>
      </c>
      <c r="H8748" s="18">
        <v>1.37</v>
      </c>
      <c r="I8748" s="18">
        <v>3.12</v>
      </c>
      <c r="Q8748"/>
    </row>
    <row r="8749" spans="2:17" x14ac:dyDescent="0.25">
      <c r="B8749" s="18" t="s">
        <v>3839</v>
      </c>
      <c r="C8749" s="18" t="s">
        <v>8</v>
      </c>
      <c r="D8749" s="18" t="s">
        <v>1347</v>
      </c>
      <c r="E8749" s="18" t="s">
        <v>1351</v>
      </c>
      <c r="F8749" s="18" t="s">
        <v>1363</v>
      </c>
      <c r="G8749" s="18">
        <v>948</v>
      </c>
      <c r="H8749" s="18">
        <v>1.41</v>
      </c>
      <c r="I8749" s="18">
        <v>2.73</v>
      </c>
      <c r="Q8749"/>
    </row>
    <row r="8750" spans="2:17" x14ac:dyDescent="0.25">
      <c r="B8750" s="18" t="s">
        <v>3839</v>
      </c>
      <c r="C8750" s="18" t="s">
        <v>8</v>
      </c>
      <c r="D8750" s="18" t="s">
        <v>1347</v>
      </c>
      <c r="E8750" s="18" t="s">
        <v>1351</v>
      </c>
      <c r="F8750" s="18" t="s">
        <v>1364</v>
      </c>
      <c r="G8750" s="18">
        <v>768</v>
      </c>
      <c r="H8750" s="18">
        <v>1.84</v>
      </c>
      <c r="I8750" s="18">
        <v>2.44</v>
      </c>
      <c r="Q8750"/>
    </row>
    <row r="8751" spans="2:17" x14ac:dyDescent="0.25">
      <c r="B8751" s="18" t="s">
        <v>3839</v>
      </c>
      <c r="C8751" s="18" t="s">
        <v>8</v>
      </c>
      <c r="D8751" s="18" t="s">
        <v>1347</v>
      </c>
      <c r="E8751" s="18" t="s">
        <v>1351</v>
      </c>
      <c r="F8751" s="18" t="s">
        <v>3996</v>
      </c>
      <c r="G8751" s="18">
        <v>1164</v>
      </c>
      <c r="H8751" s="18">
        <v>1.57</v>
      </c>
      <c r="I8751" s="18">
        <v>2.6</v>
      </c>
      <c r="Q8751"/>
    </row>
    <row r="8752" spans="2:17" x14ac:dyDescent="0.25">
      <c r="B8752" s="18" t="s">
        <v>3839</v>
      </c>
      <c r="C8752" s="18" t="s">
        <v>8</v>
      </c>
      <c r="D8752" s="18" t="s">
        <v>1347</v>
      </c>
      <c r="E8752" s="18" t="s">
        <v>1351</v>
      </c>
      <c r="F8752" s="18" t="s">
        <v>1365</v>
      </c>
      <c r="G8752" s="18">
        <v>552</v>
      </c>
      <c r="H8752" s="18">
        <v>1.58</v>
      </c>
      <c r="I8752" s="18">
        <v>2.11</v>
      </c>
      <c r="Q8752"/>
    </row>
    <row r="8753" spans="2:17" x14ac:dyDescent="0.25">
      <c r="B8753" s="18" t="s">
        <v>3839</v>
      </c>
      <c r="C8753" s="18" t="s">
        <v>8</v>
      </c>
      <c r="D8753" s="18" t="s">
        <v>1347</v>
      </c>
      <c r="E8753" s="18" t="s">
        <v>1351</v>
      </c>
      <c r="F8753" s="18" t="s">
        <v>3997</v>
      </c>
      <c r="G8753" s="18">
        <v>1080</v>
      </c>
      <c r="H8753" s="18">
        <v>1.47</v>
      </c>
      <c r="I8753" s="18">
        <v>2.0499999999999998</v>
      </c>
      <c r="Q8753"/>
    </row>
    <row r="8754" spans="2:17" x14ac:dyDescent="0.25">
      <c r="B8754" s="18" t="s">
        <v>3839</v>
      </c>
      <c r="C8754" s="18" t="s">
        <v>8</v>
      </c>
      <c r="D8754" s="18" t="s">
        <v>1347</v>
      </c>
      <c r="E8754" s="18" t="s">
        <v>1351</v>
      </c>
      <c r="F8754" s="18" t="s">
        <v>3998</v>
      </c>
      <c r="G8754" s="18">
        <v>1008</v>
      </c>
      <c r="H8754" s="18">
        <v>2.39</v>
      </c>
      <c r="I8754" s="18">
        <v>3.34</v>
      </c>
      <c r="Q8754"/>
    </row>
    <row r="8755" spans="2:17" x14ac:dyDescent="0.25">
      <c r="B8755" s="18" t="s">
        <v>3839</v>
      </c>
      <c r="C8755" s="18" t="s">
        <v>8</v>
      </c>
      <c r="D8755" s="18" t="s">
        <v>1347</v>
      </c>
      <c r="E8755" s="18" t="s">
        <v>1351</v>
      </c>
      <c r="F8755" s="18" t="s">
        <v>3999</v>
      </c>
      <c r="G8755" s="18">
        <v>564</v>
      </c>
      <c r="H8755" s="18">
        <v>2.2799999999999998</v>
      </c>
      <c r="I8755" s="18">
        <v>3.16</v>
      </c>
      <c r="Q8755"/>
    </row>
    <row r="8756" spans="2:17" x14ac:dyDescent="0.25">
      <c r="B8756" s="18" t="s">
        <v>3839</v>
      </c>
      <c r="C8756" s="18" t="s">
        <v>8</v>
      </c>
      <c r="D8756" s="18" t="s">
        <v>1347</v>
      </c>
      <c r="E8756" s="18" t="s">
        <v>1351</v>
      </c>
      <c r="F8756" s="18" t="s">
        <v>4000</v>
      </c>
      <c r="G8756" s="18">
        <v>1164</v>
      </c>
      <c r="H8756" s="18">
        <v>1.61</v>
      </c>
      <c r="I8756" s="18">
        <v>3.4</v>
      </c>
      <c r="Q8756"/>
    </row>
    <row r="8757" spans="2:17" x14ac:dyDescent="0.25">
      <c r="B8757" s="18" t="s">
        <v>3839</v>
      </c>
      <c r="C8757" s="18" t="s">
        <v>8</v>
      </c>
      <c r="D8757" s="18" t="s">
        <v>1347</v>
      </c>
      <c r="E8757" s="18" t="s">
        <v>1351</v>
      </c>
      <c r="F8757" s="18" t="s">
        <v>1366</v>
      </c>
      <c r="G8757" s="18">
        <v>900</v>
      </c>
      <c r="H8757" s="18">
        <v>1.63</v>
      </c>
      <c r="I8757" s="18">
        <v>2.76</v>
      </c>
      <c r="Q8757"/>
    </row>
    <row r="8758" spans="2:17" x14ac:dyDescent="0.25">
      <c r="B8758" s="18" t="s">
        <v>3839</v>
      </c>
      <c r="C8758" s="18" t="s">
        <v>8</v>
      </c>
      <c r="D8758" s="18" t="s">
        <v>1347</v>
      </c>
      <c r="E8758" s="18" t="s">
        <v>1351</v>
      </c>
      <c r="F8758" s="18" t="s">
        <v>1367</v>
      </c>
      <c r="G8758" s="18">
        <v>1164</v>
      </c>
      <c r="H8758" s="18">
        <v>2.4</v>
      </c>
      <c r="I8758" s="18">
        <v>2.85</v>
      </c>
      <c r="Q8758"/>
    </row>
    <row r="8759" spans="2:17" x14ac:dyDescent="0.25">
      <c r="B8759" s="18" t="s">
        <v>3839</v>
      </c>
      <c r="C8759" s="18" t="s">
        <v>8</v>
      </c>
      <c r="D8759" s="18" t="s">
        <v>1347</v>
      </c>
      <c r="E8759" s="18" t="s">
        <v>1351</v>
      </c>
      <c r="F8759" s="18" t="s">
        <v>1368</v>
      </c>
      <c r="G8759" s="18">
        <v>960</v>
      </c>
      <c r="H8759" s="18">
        <v>1.26</v>
      </c>
      <c r="I8759" s="18">
        <v>2.14</v>
      </c>
      <c r="Q8759"/>
    </row>
    <row r="8760" spans="2:17" x14ac:dyDescent="0.25">
      <c r="B8760" s="18" t="s">
        <v>3839</v>
      </c>
      <c r="C8760" s="18" t="s">
        <v>8</v>
      </c>
      <c r="D8760" s="18" t="s">
        <v>1347</v>
      </c>
      <c r="E8760" s="18" t="s">
        <v>1351</v>
      </c>
      <c r="F8760" s="18" t="s">
        <v>1369</v>
      </c>
      <c r="G8760" s="18">
        <v>840</v>
      </c>
      <c r="H8760" s="18">
        <v>1.62</v>
      </c>
      <c r="I8760" s="18">
        <v>2.21</v>
      </c>
      <c r="Q8760"/>
    </row>
    <row r="8761" spans="2:17" x14ac:dyDescent="0.25">
      <c r="B8761" s="18" t="s">
        <v>3839</v>
      </c>
      <c r="C8761" s="18" t="s">
        <v>8</v>
      </c>
      <c r="D8761" s="18" t="s">
        <v>1347</v>
      </c>
      <c r="E8761" s="18" t="s">
        <v>1351</v>
      </c>
      <c r="F8761" s="18" t="s">
        <v>1370</v>
      </c>
      <c r="G8761" s="18">
        <v>1056</v>
      </c>
      <c r="H8761" s="18">
        <v>1.49</v>
      </c>
      <c r="I8761" s="18">
        <v>2.87</v>
      </c>
      <c r="Q8761"/>
    </row>
    <row r="8762" spans="2:17" x14ac:dyDescent="0.25">
      <c r="B8762" s="18" t="s">
        <v>3839</v>
      </c>
      <c r="C8762" s="18" t="s">
        <v>8</v>
      </c>
      <c r="D8762" s="18" t="s">
        <v>1347</v>
      </c>
      <c r="E8762" s="18" t="s">
        <v>1351</v>
      </c>
      <c r="F8762" s="18" t="s">
        <v>1371</v>
      </c>
      <c r="G8762" s="18">
        <v>720</v>
      </c>
      <c r="H8762" s="18">
        <v>2.44</v>
      </c>
      <c r="I8762" s="18">
        <v>2.41</v>
      </c>
      <c r="Q8762"/>
    </row>
    <row r="8763" spans="2:17" x14ac:dyDescent="0.25">
      <c r="B8763" s="18" t="s">
        <v>3839</v>
      </c>
      <c r="C8763" s="18" t="s">
        <v>8</v>
      </c>
      <c r="D8763" s="18" t="s">
        <v>1347</v>
      </c>
      <c r="E8763" s="18" t="s">
        <v>1351</v>
      </c>
      <c r="F8763" s="18" t="s">
        <v>1372</v>
      </c>
      <c r="G8763" s="18">
        <v>432</v>
      </c>
      <c r="H8763" s="18">
        <v>2.46</v>
      </c>
      <c r="I8763" s="18">
        <v>3.3</v>
      </c>
      <c r="Q8763"/>
    </row>
    <row r="8764" spans="2:17" x14ac:dyDescent="0.25">
      <c r="B8764" s="18" t="s">
        <v>3839</v>
      </c>
      <c r="C8764" s="18" t="s">
        <v>8</v>
      </c>
      <c r="D8764" s="18" t="s">
        <v>1347</v>
      </c>
      <c r="E8764" s="18" t="s">
        <v>1351</v>
      </c>
      <c r="F8764" s="18" t="s">
        <v>1373</v>
      </c>
      <c r="G8764" s="18">
        <v>1176</v>
      </c>
      <c r="H8764" s="18">
        <v>1.64</v>
      </c>
      <c r="I8764" s="18">
        <v>2.1800000000000002</v>
      </c>
      <c r="Q8764"/>
    </row>
    <row r="8765" spans="2:17" x14ac:dyDescent="0.25">
      <c r="B8765" s="18" t="s">
        <v>3839</v>
      </c>
      <c r="C8765" s="18" t="s">
        <v>8</v>
      </c>
      <c r="D8765" s="18" t="s">
        <v>1347</v>
      </c>
      <c r="E8765" s="18" t="s">
        <v>1351</v>
      </c>
      <c r="F8765" s="18" t="s">
        <v>1374</v>
      </c>
      <c r="G8765" s="18">
        <v>1128</v>
      </c>
      <c r="H8765" s="18">
        <v>2.5</v>
      </c>
      <c r="I8765" s="18">
        <v>2.4300000000000002</v>
      </c>
      <c r="Q8765"/>
    </row>
    <row r="8766" spans="2:17" x14ac:dyDescent="0.25">
      <c r="B8766" s="18" t="s">
        <v>3839</v>
      </c>
      <c r="C8766" s="18" t="s">
        <v>8</v>
      </c>
      <c r="D8766" s="18" t="s">
        <v>1347</v>
      </c>
      <c r="E8766" s="18" t="s">
        <v>1351</v>
      </c>
      <c r="F8766" s="18" t="s">
        <v>1375</v>
      </c>
      <c r="G8766" s="18">
        <v>456</v>
      </c>
      <c r="H8766" s="18">
        <v>1.52</v>
      </c>
      <c r="I8766" s="18">
        <v>2.68</v>
      </c>
      <c r="Q8766"/>
    </row>
    <row r="8767" spans="2:17" x14ac:dyDescent="0.25">
      <c r="B8767" s="18" t="s">
        <v>3839</v>
      </c>
      <c r="C8767" s="18" t="s">
        <v>8</v>
      </c>
      <c r="D8767" s="18" t="s">
        <v>1347</v>
      </c>
      <c r="E8767" s="18" t="s">
        <v>1351</v>
      </c>
      <c r="F8767" s="18" t="s">
        <v>1376</v>
      </c>
      <c r="G8767" s="18">
        <v>480</v>
      </c>
      <c r="H8767" s="18">
        <v>1.73</v>
      </c>
      <c r="I8767" s="18">
        <v>2.06</v>
      </c>
      <c r="Q8767"/>
    </row>
    <row r="8768" spans="2:17" x14ac:dyDescent="0.25">
      <c r="B8768" s="18" t="s">
        <v>3839</v>
      </c>
      <c r="C8768" s="18" t="s">
        <v>8</v>
      </c>
      <c r="D8768" s="18" t="s">
        <v>1347</v>
      </c>
      <c r="E8768" s="18" t="s">
        <v>1351</v>
      </c>
      <c r="F8768" s="18" t="s">
        <v>1377</v>
      </c>
      <c r="G8768" s="18">
        <v>972</v>
      </c>
      <c r="H8768" s="18">
        <v>1.41</v>
      </c>
      <c r="I8768" s="18">
        <v>2.65</v>
      </c>
      <c r="Q8768"/>
    </row>
    <row r="8769" spans="2:17" x14ac:dyDescent="0.25">
      <c r="B8769" s="18" t="s">
        <v>3839</v>
      </c>
      <c r="C8769" s="18" t="s">
        <v>8</v>
      </c>
      <c r="D8769" s="18" t="s">
        <v>1347</v>
      </c>
      <c r="E8769" s="18" t="s">
        <v>1351</v>
      </c>
      <c r="F8769" s="18" t="s">
        <v>1378</v>
      </c>
      <c r="G8769" s="18">
        <v>900</v>
      </c>
      <c r="H8769" s="18">
        <v>1.43</v>
      </c>
      <c r="I8769" s="18">
        <v>2.84</v>
      </c>
      <c r="Q8769"/>
    </row>
    <row r="8770" spans="2:17" x14ac:dyDescent="0.25">
      <c r="B8770" s="18" t="s">
        <v>3839</v>
      </c>
      <c r="C8770" s="18" t="s">
        <v>8</v>
      </c>
      <c r="D8770" s="18" t="s">
        <v>1347</v>
      </c>
      <c r="E8770" s="18" t="s">
        <v>1351</v>
      </c>
      <c r="F8770" s="18" t="s">
        <v>1379</v>
      </c>
      <c r="G8770" s="18">
        <v>948</v>
      </c>
      <c r="H8770" s="18">
        <v>1.34</v>
      </c>
      <c r="I8770" s="18">
        <v>3.32</v>
      </c>
      <c r="Q8770"/>
    </row>
    <row r="8771" spans="2:17" x14ac:dyDescent="0.25">
      <c r="B8771" s="18" t="s">
        <v>3839</v>
      </c>
      <c r="C8771" s="18" t="s">
        <v>8</v>
      </c>
      <c r="D8771" s="18" t="s">
        <v>1347</v>
      </c>
      <c r="E8771" s="18" t="s">
        <v>1351</v>
      </c>
      <c r="F8771" s="18" t="s">
        <v>1380</v>
      </c>
      <c r="G8771" s="18">
        <v>900</v>
      </c>
      <c r="H8771" s="18">
        <v>1.28</v>
      </c>
      <c r="I8771" s="18">
        <v>3.07</v>
      </c>
      <c r="Q8771"/>
    </row>
    <row r="8772" spans="2:17" x14ac:dyDescent="0.25">
      <c r="B8772" s="18" t="s">
        <v>3839</v>
      </c>
      <c r="C8772" s="18" t="s">
        <v>8</v>
      </c>
      <c r="D8772" s="18" t="s">
        <v>1347</v>
      </c>
      <c r="E8772" s="18" t="s">
        <v>1351</v>
      </c>
      <c r="F8772" s="18" t="s">
        <v>1381</v>
      </c>
      <c r="G8772" s="18">
        <v>1008</v>
      </c>
      <c r="H8772" s="18">
        <v>1.78</v>
      </c>
      <c r="I8772" s="18">
        <v>3.14</v>
      </c>
      <c r="Q8772"/>
    </row>
    <row r="8773" spans="2:17" x14ac:dyDescent="0.25">
      <c r="B8773" s="18" t="s">
        <v>3839</v>
      </c>
      <c r="C8773" s="18" t="s">
        <v>8</v>
      </c>
      <c r="D8773" s="18" t="s">
        <v>1347</v>
      </c>
      <c r="E8773" s="18" t="s">
        <v>1351</v>
      </c>
      <c r="F8773" s="18" t="s">
        <v>1382</v>
      </c>
      <c r="G8773" s="18">
        <v>540</v>
      </c>
      <c r="H8773" s="18">
        <v>1.64</v>
      </c>
      <c r="I8773" s="18">
        <v>2.02</v>
      </c>
      <c r="Q8773"/>
    </row>
    <row r="8774" spans="2:17" x14ac:dyDescent="0.25">
      <c r="B8774" s="18" t="s">
        <v>3839</v>
      </c>
      <c r="C8774" s="18" t="s">
        <v>8</v>
      </c>
      <c r="D8774" s="18" t="s">
        <v>1347</v>
      </c>
      <c r="E8774" s="18" t="s">
        <v>1351</v>
      </c>
      <c r="F8774" s="18" t="s">
        <v>1383</v>
      </c>
      <c r="G8774" s="18">
        <v>552</v>
      </c>
      <c r="H8774" s="18">
        <v>1.88</v>
      </c>
      <c r="I8774" s="18">
        <v>2.81</v>
      </c>
      <c r="Q8774"/>
    </row>
    <row r="8775" spans="2:17" x14ac:dyDescent="0.25">
      <c r="B8775" s="18" t="s">
        <v>3839</v>
      </c>
      <c r="C8775" s="18" t="s">
        <v>8</v>
      </c>
      <c r="D8775" s="18" t="s">
        <v>1347</v>
      </c>
      <c r="E8775" s="18" t="s">
        <v>1351</v>
      </c>
      <c r="F8775" s="18" t="s">
        <v>1384</v>
      </c>
      <c r="G8775" s="18">
        <v>732</v>
      </c>
      <c r="H8775" s="18">
        <v>1.95</v>
      </c>
      <c r="I8775" s="18">
        <v>2.8</v>
      </c>
      <c r="Q8775"/>
    </row>
    <row r="8776" spans="2:17" x14ac:dyDescent="0.25">
      <c r="B8776" s="18" t="s">
        <v>3839</v>
      </c>
      <c r="C8776" s="18" t="s">
        <v>8</v>
      </c>
      <c r="D8776" s="18" t="s">
        <v>1347</v>
      </c>
      <c r="E8776" s="18" t="s">
        <v>1351</v>
      </c>
      <c r="F8776" s="18" t="s">
        <v>1385</v>
      </c>
      <c r="G8776" s="18">
        <v>816</v>
      </c>
      <c r="H8776" s="18">
        <v>1.39</v>
      </c>
      <c r="I8776" s="18">
        <v>3.13</v>
      </c>
      <c r="Q8776"/>
    </row>
    <row r="8777" spans="2:17" x14ac:dyDescent="0.25">
      <c r="B8777" s="18" t="s">
        <v>3839</v>
      </c>
      <c r="C8777" s="18" t="s">
        <v>8</v>
      </c>
      <c r="D8777" s="18" t="s">
        <v>1347</v>
      </c>
      <c r="E8777" s="18" t="s">
        <v>1351</v>
      </c>
      <c r="F8777" s="18" t="s">
        <v>1386</v>
      </c>
      <c r="G8777" s="18">
        <v>456</v>
      </c>
      <c r="H8777" s="18">
        <v>2.25</v>
      </c>
      <c r="I8777" s="18">
        <v>2.58</v>
      </c>
      <c r="Q8777"/>
    </row>
    <row r="8778" spans="2:17" x14ac:dyDescent="0.25">
      <c r="B8778" s="18" t="s">
        <v>3839</v>
      </c>
      <c r="C8778" s="18" t="s">
        <v>8</v>
      </c>
      <c r="D8778" s="18" t="s">
        <v>1347</v>
      </c>
      <c r="E8778" s="18" t="s">
        <v>1351</v>
      </c>
      <c r="F8778" s="18" t="s">
        <v>1387</v>
      </c>
      <c r="G8778" s="18">
        <v>1044</v>
      </c>
      <c r="H8778" s="18">
        <v>1.67</v>
      </c>
      <c r="I8778" s="18">
        <v>2.62</v>
      </c>
      <c r="Q8778"/>
    </row>
    <row r="8779" spans="2:17" x14ac:dyDescent="0.25">
      <c r="B8779" s="18" t="s">
        <v>3839</v>
      </c>
      <c r="C8779" s="18" t="s">
        <v>8</v>
      </c>
      <c r="D8779" s="18" t="s">
        <v>1347</v>
      </c>
      <c r="E8779" s="18" t="s">
        <v>1351</v>
      </c>
      <c r="F8779" s="18" t="s">
        <v>1388</v>
      </c>
      <c r="G8779" s="18">
        <v>672</v>
      </c>
      <c r="H8779" s="18">
        <v>2.35</v>
      </c>
      <c r="I8779" s="18">
        <v>3.29</v>
      </c>
      <c r="Q8779"/>
    </row>
    <row r="8780" spans="2:17" x14ac:dyDescent="0.25">
      <c r="B8780" s="18" t="s">
        <v>3839</v>
      </c>
      <c r="C8780" s="18" t="s">
        <v>8</v>
      </c>
      <c r="D8780" s="18" t="s">
        <v>1347</v>
      </c>
      <c r="E8780" s="18" t="s">
        <v>1351</v>
      </c>
      <c r="F8780" s="18" t="s">
        <v>1389</v>
      </c>
      <c r="G8780" s="18">
        <v>420</v>
      </c>
      <c r="H8780" s="18">
        <v>2.33</v>
      </c>
      <c r="I8780" s="18">
        <v>2.0099999999999998</v>
      </c>
      <c r="Q8780"/>
    </row>
    <row r="8781" spans="2:17" x14ac:dyDescent="0.25">
      <c r="B8781" s="18" t="s">
        <v>3839</v>
      </c>
      <c r="C8781" s="18" t="s">
        <v>8</v>
      </c>
      <c r="D8781" s="18" t="s">
        <v>1347</v>
      </c>
      <c r="E8781" s="18" t="s">
        <v>1351</v>
      </c>
      <c r="F8781" s="18" t="s">
        <v>1390</v>
      </c>
      <c r="G8781" s="18">
        <v>384</v>
      </c>
      <c r="H8781" s="18">
        <v>1.67</v>
      </c>
      <c r="I8781" s="18">
        <v>2.1</v>
      </c>
      <c r="Q8781"/>
    </row>
    <row r="8782" spans="2:17" x14ac:dyDescent="0.25">
      <c r="B8782" s="18" t="s">
        <v>3839</v>
      </c>
      <c r="C8782" s="18" t="s">
        <v>8</v>
      </c>
      <c r="D8782" s="18" t="s">
        <v>1347</v>
      </c>
      <c r="E8782" s="18" t="s">
        <v>1351</v>
      </c>
      <c r="F8782" s="18" t="s">
        <v>1391</v>
      </c>
      <c r="G8782" s="18">
        <v>1044</v>
      </c>
      <c r="H8782" s="18">
        <v>2.21</v>
      </c>
      <c r="I8782" s="18">
        <v>3.22</v>
      </c>
      <c r="Q8782"/>
    </row>
    <row r="8783" spans="2:17" x14ac:dyDescent="0.25">
      <c r="B8783" s="18" t="s">
        <v>3839</v>
      </c>
      <c r="C8783" s="18" t="s">
        <v>8</v>
      </c>
      <c r="D8783" s="18" t="s">
        <v>1347</v>
      </c>
      <c r="E8783" s="18" t="s">
        <v>1351</v>
      </c>
      <c r="F8783" s="18" t="s">
        <v>1392</v>
      </c>
      <c r="G8783" s="18">
        <v>924</v>
      </c>
      <c r="H8783" s="18">
        <v>1.53</v>
      </c>
      <c r="I8783" s="18">
        <v>2.91</v>
      </c>
      <c r="Q8783"/>
    </row>
    <row r="8784" spans="2:17" x14ac:dyDescent="0.25">
      <c r="B8784" s="18" t="s">
        <v>3839</v>
      </c>
      <c r="C8784" s="18" t="s">
        <v>8</v>
      </c>
      <c r="D8784" s="18" t="s">
        <v>1347</v>
      </c>
      <c r="E8784" s="18" t="s">
        <v>1351</v>
      </c>
      <c r="F8784" s="18" t="s">
        <v>1393</v>
      </c>
      <c r="G8784" s="18">
        <v>1140</v>
      </c>
      <c r="H8784" s="18">
        <v>1.68</v>
      </c>
      <c r="I8784" s="18">
        <v>2.76</v>
      </c>
      <c r="Q8784"/>
    </row>
    <row r="8785" spans="2:17" x14ac:dyDescent="0.25">
      <c r="B8785" s="18" t="s">
        <v>3839</v>
      </c>
      <c r="C8785" s="18" t="s">
        <v>8</v>
      </c>
      <c r="D8785" s="18" t="s">
        <v>1347</v>
      </c>
      <c r="E8785" s="18" t="s">
        <v>1351</v>
      </c>
      <c r="F8785" s="18" t="s">
        <v>1394</v>
      </c>
      <c r="G8785" s="18">
        <v>672</v>
      </c>
      <c r="H8785" s="18">
        <v>1.57</v>
      </c>
      <c r="I8785" s="18">
        <v>3.46</v>
      </c>
      <c r="Q8785"/>
    </row>
    <row r="8786" spans="2:17" x14ac:dyDescent="0.25">
      <c r="B8786" s="18" t="s">
        <v>3839</v>
      </c>
      <c r="C8786" s="18" t="s">
        <v>8</v>
      </c>
      <c r="D8786" s="18" t="s">
        <v>1347</v>
      </c>
      <c r="E8786" s="18" t="s">
        <v>1351</v>
      </c>
      <c r="F8786" s="18" t="s">
        <v>1395</v>
      </c>
      <c r="G8786" s="18">
        <v>384</v>
      </c>
      <c r="H8786" s="18">
        <v>1.26</v>
      </c>
      <c r="I8786" s="18">
        <v>3.05</v>
      </c>
      <c r="Q8786"/>
    </row>
    <row r="8787" spans="2:17" x14ac:dyDescent="0.25">
      <c r="B8787" s="18" t="s">
        <v>3839</v>
      </c>
      <c r="C8787" s="18" t="s">
        <v>8</v>
      </c>
      <c r="D8787" s="18" t="s">
        <v>1347</v>
      </c>
      <c r="E8787" s="18" t="s">
        <v>1351</v>
      </c>
      <c r="F8787" s="18" t="s">
        <v>1396</v>
      </c>
      <c r="G8787" s="18">
        <v>840</v>
      </c>
      <c r="H8787" s="18">
        <v>2.3199999999999998</v>
      </c>
      <c r="I8787" s="18">
        <v>3.01</v>
      </c>
      <c r="Q8787"/>
    </row>
    <row r="8788" spans="2:17" x14ac:dyDescent="0.25">
      <c r="B8788" s="18" t="s">
        <v>3839</v>
      </c>
      <c r="C8788" s="18" t="s">
        <v>8</v>
      </c>
      <c r="D8788" s="18" t="s">
        <v>1347</v>
      </c>
      <c r="E8788" s="18" t="s">
        <v>1351</v>
      </c>
      <c r="F8788" s="18" t="s">
        <v>1397</v>
      </c>
      <c r="G8788" s="18">
        <v>804</v>
      </c>
      <c r="H8788" s="18">
        <v>1.61</v>
      </c>
      <c r="I8788" s="18">
        <v>3.07</v>
      </c>
      <c r="Q8788"/>
    </row>
    <row r="8789" spans="2:17" x14ac:dyDescent="0.25">
      <c r="B8789" s="18" t="s">
        <v>3839</v>
      </c>
      <c r="C8789" s="18" t="s">
        <v>8</v>
      </c>
      <c r="D8789" s="18" t="s">
        <v>1347</v>
      </c>
      <c r="E8789" s="18" t="s">
        <v>1351</v>
      </c>
      <c r="F8789" s="18" t="s">
        <v>1398</v>
      </c>
      <c r="G8789" s="18">
        <v>948</v>
      </c>
      <c r="H8789" s="18">
        <v>1.81</v>
      </c>
      <c r="I8789" s="18">
        <v>2.19</v>
      </c>
      <c r="Q8789"/>
    </row>
    <row r="8790" spans="2:17" x14ac:dyDescent="0.25">
      <c r="B8790" s="18" t="s">
        <v>3839</v>
      </c>
      <c r="C8790" s="18" t="s">
        <v>8</v>
      </c>
      <c r="D8790" s="18" t="s">
        <v>1347</v>
      </c>
      <c r="E8790" s="18" t="s">
        <v>1351</v>
      </c>
      <c r="F8790" s="18" t="s">
        <v>1399</v>
      </c>
      <c r="G8790" s="18">
        <v>1020</v>
      </c>
      <c r="H8790" s="18">
        <v>1.37</v>
      </c>
      <c r="I8790" s="18">
        <v>3.11</v>
      </c>
      <c r="Q8790"/>
    </row>
    <row r="8791" spans="2:17" x14ac:dyDescent="0.25">
      <c r="B8791" s="18" t="s">
        <v>3839</v>
      </c>
      <c r="C8791" s="18" t="s">
        <v>8</v>
      </c>
      <c r="D8791" s="18" t="s">
        <v>1347</v>
      </c>
      <c r="E8791" s="18" t="s">
        <v>1351</v>
      </c>
      <c r="F8791" s="18" t="s">
        <v>1400</v>
      </c>
      <c r="G8791" s="18">
        <v>948</v>
      </c>
      <c r="H8791" s="18">
        <v>2.34</v>
      </c>
      <c r="I8791" s="18">
        <v>2.1</v>
      </c>
      <c r="Q8791"/>
    </row>
    <row r="8792" spans="2:17" x14ac:dyDescent="0.25">
      <c r="B8792" s="18" t="s">
        <v>3839</v>
      </c>
      <c r="C8792" s="18" t="s">
        <v>8</v>
      </c>
      <c r="D8792" s="18" t="s">
        <v>1347</v>
      </c>
      <c r="E8792" s="18" t="s">
        <v>1351</v>
      </c>
      <c r="F8792" s="18" t="s">
        <v>1401</v>
      </c>
      <c r="G8792" s="18">
        <v>1032</v>
      </c>
      <c r="H8792" s="18">
        <v>2.44</v>
      </c>
      <c r="I8792" s="18">
        <v>3.5</v>
      </c>
      <c r="Q8792"/>
    </row>
    <row r="8793" spans="2:17" x14ac:dyDescent="0.25">
      <c r="B8793" s="18" t="s">
        <v>3839</v>
      </c>
      <c r="C8793" s="18" t="s">
        <v>8</v>
      </c>
      <c r="D8793" s="18" t="s">
        <v>1347</v>
      </c>
      <c r="E8793" s="18" t="s">
        <v>1351</v>
      </c>
      <c r="F8793" s="18" t="s">
        <v>1402</v>
      </c>
      <c r="G8793" s="18">
        <v>912</v>
      </c>
      <c r="H8793" s="18">
        <v>2.27</v>
      </c>
      <c r="I8793" s="18">
        <v>2.78</v>
      </c>
      <c r="Q8793"/>
    </row>
    <row r="8794" spans="2:17" x14ac:dyDescent="0.25">
      <c r="B8794" s="18" t="s">
        <v>3839</v>
      </c>
      <c r="C8794" s="18" t="s">
        <v>8</v>
      </c>
      <c r="D8794" s="18" t="s">
        <v>1347</v>
      </c>
      <c r="E8794" s="18" t="s">
        <v>1351</v>
      </c>
      <c r="F8794" s="18" t="s">
        <v>1403</v>
      </c>
      <c r="G8794" s="18">
        <v>720</v>
      </c>
      <c r="H8794" s="18">
        <v>2.17</v>
      </c>
      <c r="I8794" s="18">
        <v>3.09</v>
      </c>
      <c r="Q8794"/>
    </row>
    <row r="8795" spans="2:17" x14ac:dyDescent="0.25">
      <c r="B8795" s="18" t="s">
        <v>3839</v>
      </c>
      <c r="C8795" s="18" t="s">
        <v>8</v>
      </c>
      <c r="D8795" s="18" t="s">
        <v>1347</v>
      </c>
      <c r="E8795" s="18" t="s">
        <v>1351</v>
      </c>
      <c r="F8795" s="18" t="s">
        <v>1404</v>
      </c>
      <c r="G8795" s="18">
        <v>1020</v>
      </c>
      <c r="H8795" s="18">
        <v>1.76</v>
      </c>
      <c r="I8795" s="18">
        <v>2.71</v>
      </c>
      <c r="Q8795"/>
    </row>
    <row r="8796" spans="2:17" x14ac:dyDescent="0.25">
      <c r="B8796" s="18" t="s">
        <v>3839</v>
      </c>
      <c r="C8796" s="18" t="s">
        <v>8</v>
      </c>
      <c r="D8796" s="18" t="s">
        <v>1347</v>
      </c>
      <c r="E8796" s="18" t="s">
        <v>1351</v>
      </c>
      <c r="F8796" s="18" t="s">
        <v>1405</v>
      </c>
      <c r="G8796" s="18">
        <v>1152</v>
      </c>
      <c r="H8796" s="18">
        <v>1.29</v>
      </c>
      <c r="I8796" s="18">
        <v>2.74</v>
      </c>
      <c r="Q8796"/>
    </row>
    <row r="8797" spans="2:17" x14ac:dyDescent="0.25">
      <c r="B8797" s="18" t="s">
        <v>3839</v>
      </c>
      <c r="C8797" s="18" t="s">
        <v>8</v>
      </c>
      <c r="D8797" s="18" t="s">
        <v>1347</v>
      </c>
      <c r="E8797" s="18" t="s">
        <v>1351</v>
      </c>
      <c r="F8797" s="18" t="s">
        <v>1406</v>
      </c>
      <c r="G8797" s="18">
        <v>684</v>
      </c>
      <c r="H8797" s="18">
        <v>2.04</v>
      </c>
      <c r="I8797" s="18">
        <v>2.06</v>
      </c>
      <c r="Q8797"/>
    </row>
    <row r="8798" spans="2:17" x14ac:dyDescent="0.25">
      <c r="B8798" s="18" t="s">
        <v>3839</v>
      </c>
      <c r="C8798" s="18" t="s">
        <v>8</v>
      </c>
      <c r="D8798" s="18" t="s">
        <v>1347</v>
      </c>
      <c r="E8798" s="18" t="s">
        <v>1351</v>
      </c>
      <c r="F8798" s="18" t="s">
        <v>1407</v>
      </c>
      <c r="G8798" s="18">
        <v>1080</v>
      </c>
      <c r="H8798" s="18">
        <v>2.48</v>
      </c>
      <c r="I8798" s="18">
        <v>3.26</v>
      </c>
      <c r="Q8798"/>
    </row>
    <row r="8799" spans="2:17" x14ac:dyDescent="0.25">
      <c r="B8799" s="18" t="s">
        <v>3839</v>
      </c>
      <c r="C8799" s="18" t="s">
        <v>8</v>
      </c>
      <c r="D8799" s="18" t="s">
        <v>1347</v>
      </c>
      <c r="E8799" s="18" t="s">
        <v>1351</v>
      </c>
      <c r="F8799" s="18" t="s">
        <v>1408</v>
      </c>
      <c r="G8799" s="18">
        <v>852</v>
      </c>
      <c r="H8799" s="18">
        <v>1.28</v>
      </c>
      <c r="I8799" s="18">
        <v>3.18</v>
      </c>
      <c r="Q8799"/>
    </row>
    <row r="8800" spans="2:17" x14ac:dyDescent="0.25">
      <c r="B8800" s="18" t="s">
        <v>3839</v>
      </c>
      <c r="C8800" s="18" t="s">
        <v>8</v>
      </c>
      <c r="D8800" s="18" t="s">
        <v>1347</v>
      </c>
      <c r="E8800" s="18" t="s">
        <v>1351</v>
      </c>
      <c r="F8800" s="18" t="s">
        <v>1409</v>
      </c>
      <c r="G8800" s="18">
        <v>708</v>
      </c>
      <c r="H8800" s="18">
        <v>1.36</v>
      </c>
      <c r="I8800" s="18">
        <v>2.46</v>
      </c>
      <c r="Q8800"/>
    </row>
    <row r="8801" spans="2:17" x14ac:dyDescent="0.25">
      <c r="B8801" s="18" t="s">
        <v>3839</v>
      </c>
      <c r="C8801" s="18" t="s">
        <v>8</v>
      </c>
      <c r="D8801" s="18" t="s">
        <v>1347</v>
      </c>
      <c r="E8801" s="18" t="s">
        <v>1351</v>
      </c>
      <c r="F8801" s="18" t="s">
        <v>1410</v>
      </c>
      <c r="G8801" s="18">
        <v>840</v>
      </c>
      <c r="H8801" s="18">
        <v>1.87</v>
      </c>
      <c r="I8801" s="18">
        <v>2.2000000000000002</v>
      </c>
      <c r="Q8801"/>
    </row>
    <row r="8802" spans="2:17" x14ac:dyDescent="0.25">
      <c r="B8802" s="18" t="s">
        <v>3839</v>
      </c>
      <c r="C8802" s="18" t="s">
        <v>8</v>
      </c>
      <c r="D8802" s="18" t="s">
        <v>1347</v>
      </c>
      <c r="E8802" s="18" t="s">
        <v>1351</v>
      </c>
      <c r="F8802" s="18" t="s">
        <v>1411</v>
      </c>
      <c r="G8802" s="18">
        <v>972</v>
      </c>
      <c r="H8802" s="18">
        <v>1.75</v>
      </c>
      <c r="I8802" s="18">
        <v>3.24</v>
      </c>
      <c r="Q8802"/>
    </row>
    <row r="8803" spans="2:17" x14ac:dyDescent="0.25">
      <c r="B8803" s="18" t="s">
        <v>3839</v>
      </c>
      <c r="C8803" s="18" t="s">
        <v>8</v>
      </c>
      <c r="D8803" s="18" t="s">
        <v>1347</v>
      </c>
      <c r="E8803" s="18" t="s">
        <v>1351</v>
      </c>
      <c r="F8803" s="18" t="s">
        <v>1412</v>
      </c>
      <c r="G8803" s="18">
        <v>624</v>
      </c>
      <c r="H8803" s="18">
        <v>1.49</v>
      </c>
      <c r="I8803" s="18">
        <v>2.78</v>
      </c>
      <c r="Q8803"/>
    </row>
    <row r="8804" spans="2:17" x14ac:dyDescent="0.25">
      <c r="B8804" s="18" t="s">
        <v>3839</v>
      </c>
      <c r="C8804" s="18" t="s">
        <v>8</v>
      </c>
      <c r="D8804" s="18" t="s">
        <v>1347</v>
      </c>
      <c r="E8804" s="18" t="s">
        <v>1351</v>
      </c>
      <c r="F8804" s="18" t="s">
        <v>1413</v>
      </c>
      <c r="G8804" s="18">
        <v>492</v>
      </c>
      <c r="H8804" s="18">
        <v>1.79</v>
      </c>
      <c r="I8804" s="18">
        <v>3.34</v>
      </c>
      <c r="Q8804"/>
    </row>
    <row r="8805" spans="2:17" x14ac:dyDescent="0.25">
      <c r="B8805" s="18" t="s">
        <v>3839</v>
      </c>
      <c r="C8805" s="18" t="s">
        <v>8</v>
      </c>
      <c r="D8805" s="18" t="s">
        <v>1347</v>
      </c>
      <c r="E8805" s="18" t="s">
        <v>1351</v>
      </c>
      <c r="F8805" s="18" t="s">
        <v>1414</v>
      </c>
      <c r="G8805" s="18">
        <v>684</v>
      </c>
      <c r="H8805" s="18">
        <v>1.88</v>
      </c>
      <c r="I8805" s="18">
        <v>2.21</v>
      </c>
      <c r="Q8805"/>
    </row>
    <row r="8806" spans="2:17" x14ac:dyDescent="0.25">
      <c r="B8806" s="18" t="s">
        <v>3839</v>
      </c>
      <c r="C8806" s="18" t="s">
        <v>8</v>
      </c>
      <c r="D8806" s="18" t="s">
        <v>1347</v>
      </c>
      <c r="E8806" s="18" t="s">
        <v>1351</v>
      </c>
      <c r="F8806" s="18" t="s">
        <v>1415</v>
      </c>
      <c r="G8806" s="18">
        <v>564</v>
      </c>
      <c r="H8806" s="18">
        <v>1.25</v>
      </c>
      <c r="I8806" s="18">
        <v>2.33</v>
      </c>
      <c r="Q8806"/>
    </row>
    <row r="8807" spans="2:17" x14ac:dyDescent="0.25">
      <c r="B8807" s="18" t="s">
        <v>3839</v>
      </c>
      <c r="C8807" s="18" t="s">
        <v>8</v>
      </c>
      <c r="D8807" s="18" t="s">
        <v>1347</v>
      </c>
      <c r="E8807" s="18" t="s">
        <v>1351</v>
      </c>
      <c r="F8807" s="18" t="s">
        <v>1416</v>
      </c>
      <c r="G8807" s="18">
        <v>756</v>
      </c>
      <c r="H8807" s="18">
        <v>1.5</v>
      </c>
      <c r="I8807" s="18">
        <v>3.47</v>
      </c>
      <c r="Q8807"/>
    </row>
    <row r="8808" spans="2:17" x14ac:dyDescent="0.25">
      <c r="B8808" s="18" t="s">
        <v>3839</v>
      </c>
      <c r="C8808" s="18" t="s">
        <v>8</v>
      </c>
      <c r="D8808" s="18" t="s">
        <v>1347</v>
      </c>
      <c r="E8808" s="18" t="s">
        <v>1351</v>
      </c>
      <c r="F8808" s="18" t="s">
        <v>1417</v>
      </c>
      <c r="G8808" s="18">
        <v>480</v>
      </c>
      <c r="H8808" s="18">
        <v>1.25</v>
      </c>
      <c r="I8808" s="18">
        <v>3.43</v>
      </c>
      <c r="Q8808"/>
    </row>
    <row r="8809" spans="2:17" x14ac:dyDescent="0.25">
      <c r="B8809" s="18" t="s">
        <v>3839</v>
      </c>
      <c r="C8809" s="18" t="s">
        <v>8</v>
      </c>
      <c r="D8809" s="18" t="s">
        <v>1347</v>
      </c>
      <c r="E8809" s="18" t="s">
        <v>1351</v>
      </c>
      <c r="F8809" s="18" t="s">
        <v>1418</v>
      </c>
      <c r="G8809" s="18">
        <v>456</v>
      </c>
      <c r="H8809" s="18">
        <v>2.29</v>
      </c>
      <c r="I8809" s="18">
        <v>2.11</v>
      </c>
      <c r="Q8809"/>
    </row>
    <row r="8810" spans="2:17" x14ac:dyDescent="0.25">
      <c r="B8810" s="18" t="s">
        <v>3839</v>
      </c>
      <c r="C8810" s="18" t="s">
        <v>8</v>
      </c>
      <c r="D8810" s="18" t="s">
        <v>1347</v>
      </c>
      <c r="E8810" s="18" t="s">
        <v>1351</v>
      </c>
      <c r="F8810" s="18" t="s">
        <v>1419</v>
      </c>
      <c r="G8810" s="18">
        <v>552</v>
      </c>
      <c r="H8810" s="18">
        <v>2.0499999999999998</v>
      </c>
      <c r="I8810" s="18">
        <v>2.09</v>
      </c>
      <c r="Q8810"/>
    </row>
    <row r="8811" spans="2:17" x14ac:dyDescent="0.25">
      <c r="B8811" s="18" t="s">
        <v>3839</v>
      </c>
      <c r="C8811" s="18" t="s">
        <v>8</v>
      </c>
      <c r="D8811" s="18" t="s">
        <v>1347</v>
      </c>
      <c r="E8811" s="18" t="s">
        <v>1351</v>
      </c>
      <c r="F8811" s="18" t="s">
        <v>1420</v>
      </c>
      <c r="G8811" s="18">
        <v>408</v>
      </c>
      <c r="H8811" s="18">
        <v>1.21</v>
      </c>
      <c r="I8811" s="18">
        <v>3.41</v>
      </c>
      <c r="Q8811"/>
    </row>
    <row r="8812" spans="2:17" x14ac:dyDescent="0.25">
      <c r="B8812" s="18" t="s">
        <v>3839</v>
      </c>
      <c r="C8812" s="18" t="s">
        <v>8</v>
      </c>
      <c r="D8812" s="18" t="s">
        <v>1347</v>
      </c>
      <c r="E8812" s="18" t="s">
        <v>1351</v>
      </c>
      <c r="F8812" s="18" t="s">
        <v>1421</v>
      </c>
      <c r="G8812" s="18">
        <v>456</v>
      </c>
      <c r="H8812" s="18">
        <v>1.31</v>
      </c>
      <c r="I8812" s="18">
        <v>2.2999999999999998</v>
      </c>
      <c r="Q8812"/>
    </row>
    <row r="8813" spans="2:17" x14ac:dyDescent="0.25">
      <c r="B8813" s="18" t="s">
        <v>3839</v>
      </c>
      <c r="C8813" s="18" t="s">
        <v>8</v>
      </c>
      <c r="D8813" s="18" t="s">
        <v>1347</v>
      </c>
      <c r="E8813" s="18" t="s">
        <v>1351</v>
      </c>
      <c r="F8813" s="18" t="s">
        <v>1422</v>
      </c>
      <c r="G8813" s="18">
        <v>360</v>
      </c>
      <c r="H8813" s="18">
        <v>1.72</v>
      </c>
      <c r="I8813" s="18">
        <v>2.11</v>
      </c>
      <c r="Q8813"/>
    </row>
    <row r="8814" spans="2:17" x14ac:dyDescent="0.25">
      <c r="B8814" s="18" t="s">
        <v>3839</v>
      </c>
      <c r="C8814" s="18" t="s">
        <v>8</v>
      </c>
      <c r="D8814" s="18" t="s">
        <v>1347</v>
      </c>
      <c r="E8814" s="18" t="s">
        <v>1351</v>
      </c>
      <c r="F8814" s="18" t="s">
        <v>1423</v>
      </c>
      <c r="G8814" s="18">
        <v>372</v>
      </c>
      <c r="H8814" s="18">
        <v>2.17</v>
      </c>
      <c r="I8814" s="18">
        <v>2.69</v>
      </c>
      <c r="Q8814"/>
    </row>
    <row r="8815" spans="2:17" x14ac:dyDescent="0.25">
      <c r="B8815" s="18" t="s">
        <v>3839</v>
      </c>
      <c r="C8815" s="18" t="s">
        <v>8</v>
      </c>
      <c r="D8815" s="18" t="s">
        <v>1347</v>
      </c>
      <c r="E8815" s="18" t="s">
        <v>1351</v>
      </c>
      <c r="F8815" s="18" t="s">
        <v>1424</v>
      </c>
      <c r="G8815" s="18">
        <v>816</v>
      </c>
      <c r="H8815" s="18">
        <v>2.48</v>
      </c>
      <c r="I8815" s="18">
        <v>2.79</v>
      </c>
      <c r="Q8815"/>
    </row>
    <row r="8816" spans="2:17" x14ac:dyDescent="0.25">
      <c r="B8816" s="18" t="s">
        <v>3839</v>
      </c>
      <c r="C8816" s="18" t="s">
        <v>8</v>
      </c>
      <c r="D8816" s="18" t="s">
        <v>1347</v>
      </c>
      <c r="E8816" s="18" t="s">
        <v>1351</v>
      </c>
      <c r="F8816" s="18" t="s">
        <v>1425</v>
      </c>
      <c r="G8816" s="18">
        <v>624</v>
      </c>
      <c r="H8816" s="18">
        <v>2.11</v>
      </c>
      <c r="I8816" s="18">
        <v>2.6</v>
      </c>
      <c r="Q8816"/>
    </row>
    <row r="8817" spans="2:17" x14ac:dyDescent="0.25">
      <c r="B8817" s="18" t="s">
        <v>3839</v>
      </c>
      <c r="C8817" s="18" t="s">
        <v>8</v>
      </c>
      <c r="D8817" s="18" t="s">
        <v>1347</v>
      </c>
      <c r="E8817" s="18" t="s">
        <v>1351</v>
      </c>
      <c r="F8817" s="18" t="s">
        <v>3727</v>
      </c>
      <c r="G8817" s="18">
        <v>492</v>
      </c>
      <c r="H8817" s="18">
        <v>1.93</v>
      </c>
      <c r="I8817" s="18">
        <v>2.33</v>
      </c>
      <c r="Q8817"/>
    </row>
    <row r="8818" spans="2:17" x14ac:dyDescent="0.25">
      <c r="B8818" s="18" t="s">
        <v>3839</v>
      </c>
      <c r="C8818" s="18" t="s">
        <v>8</v>
      </c>
      <c r="D8818" s="18" t="s">
        <v>1347</v>
      </c>
      <c r="E8818" s="18" t="s">
        <v>1351</v>
      </c>
      <c r="F8818" s="18" t="s">
        <v>1426</v>
      </c>
      <c r="G8818" s="18">
        <v>528</v>
      </c>
      <c r="H8818" s="18">
        <v>2.34</v>
      </c>
      <c r="I8818" s="18">
        <v>2.57</v>
      </c>
      <c r="Q8818"/>
    </row>
    <row r="8819" spans="2:17" x14ac:dyDescent="0.25">
      <c r="B8819" s="18" t="s">
        <v>3839</v>
      </c>
      <c r="C8819" s="18" t="s">
        <v>8</v>
      </c>
      <c r="D8819" s="18" t="s">
        <v>1347</v>
      </c>
      <c r="E8819" s="18" t="s">
        <v>1351</v>
      </c>
      <c r="F8819" s="18" t="s">
        <v>1427</v>
      </c>
      <c r="G8819" s="18">
        <v>516</v>
      </c>
      <c r="H8819" s="18">
        <v>2.11</v>
      </c>
      <c r="I8819" s="18">
        <v>3.46</v>
      </c>
      <c r="Q8819"/>
    </row>
    <row r="8820" spans="2:17" x14ac:dyDescent="0.25">
      <c r="B8820" s="18" t="s">
        <v>3839</v>
      </c>
      <c r="C8820" s="18" t="s">
        <v>8</v>
      </c>
      <c r="D8820" s="18" t="s">
        <v>94</v>
      </c>
      <c r="E8820" s="18" t="s">
        <v>1428</v>
      </c>
      <c r="F8820" s="18" t="s">
        <v>1429</v>
      </c>
      <c r="G8820" s="18">
        <v>5688</v>
      </c>
      <c r="H8820" s="18">
        <v>0.81</v>
      </c>
      <c r="I8820" s="18">
        <v>0.93</v>
      </c>
      <c r="Q8820"/>
    </row>
    <row r="8821" spans="2:17" x14ac:dyDescent="0.25">
      <c r="B8821" s="18" t="s">
        <v>3839</v>
      </c>
      <c r="C8821" s="18" t="s">
        <v>8</v>
      </c>
      <c r="D8821" s="18" t="s">
        <v>94</v>
      </c>
      <c r="E8821" s="18" t="s">
        <v>1428</v>
      </c>
      <c r="F8821" s="18" t="s">
        <v>1430</v>
      </c>
      <c r="G8821" s="18">
        <v>5892</v>
      </c>
      <c r="H8821" s="18">
        <v>0.57999999999999996</v>
      </c>
      <c r="I8821" s="18">
        <v>1.1499999999999999</v>
      </c>
      <c r="Q8821"/>
    </row>
    <row r="8822" spans="2:17" x14ac:dyDescent="0.25">
      <c r="B8822" s="18" t="s">
        <v>3839</v>
      </c>
      <c r="C8822" s="18" t="s">
        <v>8</v>
      </c>
      <c r="D8822" s="18" t="s">
        <v>94</v>
      </c>
      <c r="E8822" s="18" t="s">
        <v>1428</v>
      </c>
      <c r="F8822" s="18" t="s">
        <v>1431</v>
      </c>
      <c r="G8822" s="18">
        <v>6204</v>
      </c>
      <c r="H8822" s="18">
        <v>0.74</v>
      </c>
      <c r="I8822" s="18">
        <v>0.9</v>
      </c>
      <c r="Q8822"/>
    </row>
    <row r="8823" spans="2:17" x14ac:dyDescent="0.25">
      <c r="B8823" s="18" t="s">
        <v>3839</v>
      </c>
      <c r="C8823" s="18" t="s">
        <v>8</v>
      </c>
      <c r="D8823" s="18" t="s">
        <v>94</v>
      </c>
      <c r="E8823" s="18" t="s">
        <v>1428</v>
      </c>
      <c r="F8823" s="18" t="s">
        <v>1432</v>
      </c>
      <c r="G8823" s="18">
        <v>9588</v>
      </c>
      <c r="H8823" s="18">
        <v>0.51</v>
      </c>
      <c r="I8823" s="18">
        <v>1.19</v>
      </c>
      <c r="Q8823"/>
    </row>
    <row r="8824" spans="2:17" x14ac:dyDescent="0.25">
      <c r="B8824" s="18" t="s">
        <v>3839</v>
      </c>
      <c r="C8824" s="18" t="s">
        <v>8</v>
      </c>
      <c r="D8824" s="18" t="s">
        <v>94</v>
      </c>
      <c r="E8824" s="18" t="s">
        <v>1428</v>
      </c>
      <c r="F8824" s="18" t="s">
        <v>1433</v>
      </c>
      <c r="G8824" s="18">
        <v>9216</v>
      </c>
      <c r="H8824" s="18">
        <v>0.55000000000000004</v>
      </c>
      <c r="I8824" s="18">
        <v>1.08</v>
      </c>
      <c r="Q8824"/>
    </row>
    <row r="8825" spans="2:17" x14ac:dyDescent="0.25">
      <c r="B8825" s="18" t="s">
        <v>3839</v>
      </c>
      <c r="C8825" s="18" t="s">
        <v>8</v>
      </c>
      <c r="D8825" s="18" t="s">
        <v>94</v>
      </c>
      <c r="E8825" s="18" t="s">
        <v>1428</v>
      </c>
      <c r="F8825" s="18" t="s">
        <v>1434</v>
      </c>
      <c r="G8825" s="18">
        <v>8364</v>
      </c>
      <c r="H8825" s="18">
        <v>1.08</v>
      </c>
      <c r="I8825" s="18">
        <v>1.19</v>
      </c>
      <c r="Q8825"/>
    </row>
    <row r="8826" spans="2:17" x14ac:dyDescent="0.25">
      <c r="B8826" s="18" t="s">
        <v>3839</v>
      </c>
      <c r="C8826" s="18" t="s">
        <v>8</v>
      </c>
      <c r="D8826" s="18" t="s">
        <v>94</v>
      </c>
      <c r="E8826" s="18" t="s">
        <v>1428</v>
      </c>
      <c r="F8826" s="18" t="s">
        <v>1435</v>
      </c>
      <c r="G8826" s="18">
        <v>8928</v>
      </c>
      <c r="H8826" s="18">
        <v>0.53</v>
      </c>
      <c r="I8826" s="18">
        <v>1.17</v>
      </c>
      <c r="Q8826"/>
    </row>
    <row r="8827" spans="2:17" x14ac:dyDescent="0.25">
      <c r="B8827" s="18" t="s">
        <v>3839</v>
      </c>
      <c r="C8827" s="18" t="s">
        <v>8</v>
      </c>
      <c r="D8827" s="18" t="s">
        <v>94</v>
      </c>
      <c r="E8827" s="18" t="s">
        <v>1428</v>
      </c>
      <c r="F8827" s="18" t="s">
        <v>1436</v>
      </c>
      <c r="G8827" s="18">
        <v>9180</v>
      </c>
      <c r="H8827" s="18">
        <v>1.1599999999999999</v>
      </c>
      <c r="I8827" s="18">
        <v>1.04</v>
      </c>
      <c r="Q8827"/>
    </row>
    <row r="8828" spans="2:17" x14ac:dyDescent="0.25">
      <c r="B8828" s="18" t="s">
        <v>3839</v>
      </c>
      <c r="C8828" s="18" t="s">
        <v>8</v>
      </c>
      <c r="D8828" s="18" t="s">
        <v>94</v>
      </c>
      <c r="E8828" s="18" t="s">
        <v>1428</v>
      </c>
      <c r="F8828" s="18" t="s">
        <v>1437</v>
      </c>
      <c r="G8828" s="18">
        <v>9540</v>
      </c>
      <c r="H8828" s="18">
        <v>0.94</v>
      </c>
      <c r="I8828" s="18">
        <v>0.91</v>
      </c>
      <c r="Q8828"/>
    </row>
    <row r="8829" spans="2:17" x14ac:dyDescent="0.25">
      <c r="B8829" s="18" t="s">
        <v>3839</v>
      </c>
      <c r="C8829" s="18" t="s">
        <v>8</v>
      </c>
      <c r="D8829" s="18" t="s">
        <v>94</v>
      </c>
      <c r="E8829" s="18" t="s">
        <v>1428</v>
      </c>
      <c r="F8829" s="18" t="s">
        <v>1438</v>
      </c>
      <c r="G8829" s="18">
        <v>9216</v>
      </c>
      <c r="H8829" s="18">
        <v>0.57999999999999996</v>
      </c>
      <c r="I8829" s="18">
        <v>1.08</v>
      </c>
      <c r="Q8829"/>
    </row>
    <row r="8830" spans="2:17" x14ac:dyDescent="0.25">
      <c r="B8830" s="18" t="s">
        <v>3839</v>
      </c>
      <c r="C8830" s="18" t="s">
        <v>8</v>
      </c>
      <c r="D8830" s="18" t="s">
        <v>94</v>
      </c>
      <c r="E8830" s="18" t="s">
        <v>1428</v>
      </c>
      <c r="F8830" s="18" t="s">
        <v>1439</v>
      </c>
      <c r="G8830" s="18">
        <v>8976</v>
      </c>
      <c r="H8830" s="18">
        <v>0.83</v>
      </c>
      <c r="I8830" s="18">
        <v>0.98</v>
      </c>
      <c r="Q8830"/>
    </row>
    <row r="8831" spans="2:17" x14ac:dyDescent="0.25">
      <c r="B8831" s="18" t="s">
        <v>3839</v>
      </c>
      <c r="C8831" s="18" t="s">
        <v>8</v>
      </c>
      <c r="D8831" s="18" t="s">
        <v>94</v>
      </c>
      <c r="E8831" s="18" t="s">
        <v>1428</v>
      </c>
      <c r="F8831" s="18" t="s">
        <v>1440</v>
      </c>
      <c r="G8831" s="18">
        <v>6816</v>
      </c>
      <c r="H8831" s="18">
        <v>0.59</v>
      </c>
      <c r="I8831" s="18">
        <v>1.04</v>
      </c>
      <c r="Q8831"/>
    </row>
    <row r="8832" spans="2:17" x14ac:dyDescent="0.25">
      <c r="B8832" s="18" t="s">
        <v>3839</v>
      </c>
      <c r="C8832" s="18" t="s">
        <v>8</v>
      </c>
      <c r="D8832" s="18" t="s">
        <v>205</v>
      </c>
      <c r="E8832" s="18" t="s">
        <v>1428</v>
      </c>
      <c r="F8832" s="18" t="s">
        <v>1441</v>
      </c>
      <c r="G8832" s="18">
        <v>588</v>
      </c>
      <c r="H8832" s="18">
        <v>1.32</v>
      </c>
      <c r="I8832" s="18">
        <v>1.87</v>
      </c>
      <c r="Q8832"/>
    </row>
    <row r="8833" spans="2:17" x14ac:dyDescent="0.25">
      <c r="B8833" s="18" t="s">
        <v>3839</v>
      </c>
      <c r="C8833" s="18" t="s">
        <v>8</v>
      </c>
      <c r="D8833" s="18" t="s">
        <v>205</v>
      </c>
      <c r="E8833" s="18" t="s">
        <v>1428</v>
      </c>
      <c r="F8833" s="18" t="s">
        <v>1442</v>
      </c>
      <c r="G8833" s="18">
        <v>1296</v>
      </c>
      <c r="H8833" s="18">
        <v>1.25</v>
      </c>
      <c r="I8833" s="18">
        <v>1.67</v>
      </c>
      <c r="Q8833"/>
    </row>
    <row r="8834" spans="2:17" x14ac:dyDescent="0.25">
      <c r="B8834" s="18" t="s">
        <v>3839</v>
      </c>
      <c r="C8834" s="18" t="s">
        <v>8</v>
      </c>
      <c r="D8834" s="18" t="s">
        <v>205</v>
      </c>
      <c r="E8834" s="18" t="s">
        <v>1428</v>
      </c>
      <c r="F8834" s="18" t="s">
        <v>1443</v>
      </c>
      <c r="G8834" s="18">
        <v>720</v>
      </c>
      <c r="H8834" s="18">
        <v>1.35</v>
      </c>
      <c r="I8834" s="18">
        <v>1.77</v>
      </c>
      <c r="Q8834"/>
    </row>
    <row r="8835" spans="2:17" x14ac:dyDescent="0.25">
      <c r="B8835" s="18" t="s">
        <v>3839</v>
      </c>
      <c r="C8835" s="18" t="s">
        <v>8</v>
      </c>
      <c r="D8835" s="18" t="s">
        <v>205</v>
      </c>
      <c r="E8835" s="18" t="s">
        <v>1428</v>
      </c>
      <c r="F8835" s="18" t="s">
        <v>1444</v>
      </c>
      <c r="G8835" s="18">
        <v>588</v>
      </c>
      <c r="H8835" s="18">
        <v>1.3</v>
      </c>
      <c r="I8835" s="18">
        <v>1.66</v>
      </c>
      <c r="Q8835"/>
    </row>
    <row r="8836" spans="2:17" x14ac:dyDescent="0.25">
      <c r="B8836" s="18" t="s">
        <v>3839</v>
      </c>
      <c r="C8836" s="18" t="s">
        <v>8</v>
      </c>
      <c r="D8836" s="18" t="s">
        <v>205</v>
      </c>
      <c r="E8836" s="18" t="s">
        <v>1428</v>
      </c>
      <c r="F8836" s="18" t="s">
        <v>1445</v>
      </c>
      <c r="G8836" s="18">
        <v>1248</v>
      </c>
      <c r="H8836" s="18">
        <v>1.28</v>
      </c>
      <c r="I8836" s="18">
        <v>1.74</v>
      </c>
      <c r="Q8836"/>
    </row>
    <row r="8837" spans="2:17" x14ac:dyDescent="0.25">
      <c r="B8837" s="18" t="s">
        <v>3839</v>
      </c>
      <c r="C8837" s="18" t="s">
        <v>8</v>
      </c>
      <c r="D8837" s="18" t="s">
        <v>205</v>
      </c>
      <c r="E8837" s="18" t="s">
        <v>1428</v>
      </c>
      <c r="F8837" s="18" t="s">
        <v>1446</v>
      </c>
      <c r="G8837" s="18">
        <v>1044</v>
      </c>
      <c r="H8837" s="18">
        <v>1.34</v>
      </c>
      <c r="I8837" s="18">
        <v>1.74</v>
      </c>
      <c r="Q8837"/>
    </row>
    <row r="8838" spans="2:17" x14ac:dyDescent="0.25">
      <c r="B8838" s="18" t="s">
        <v>3839</v>
      </c>
      <c r="C8838" s="18" t="s">
        <v>8</v>
      </c>
      <c r="D8838" s="18" t="s">
        <v>205</v>
      </c>
      <c r="E8838" s="18" t="s">
        <v>1428</v>
      </c>
      <c r="F8838" s="18" t="s">
        <v>1447</v>
      </c>
      <c r="G8838" s="18">
        <v>924</v>
      </c>
      <c r="H8838" s="18">
        <v>1.34</v>
      </c>
      <c r="I8838" s="18">
        <v>1.7</v>
      </c>
      <c r="Q8838"/>
    </row>
    <row r="8839" spans="2:17" x14ac:dyDescent="0.25">
      <c r="B8839" s="18" t="s">
        <v>3839</v>
      </c>
      <c r="C8839" s="18" t="s">
        <v>8</v>
      </c>
      <c r="D8839" s="18" t="s">
        <v>205</v>
      </c>
      <c r="E8839" s="18" t="s">
        <v>1428</v>
      </c>
      <c r="F8839" s="18" t="s">
        <v>1448</v>
      </c>
      <c r="G8839" s="18">
        <v>804</v>
      </c>
      <c r="H8839" s="18">
        <v>1.19</v>
      </c>
      <c r="I8839" s="18">
        <v>1.67</v>
      </c>
      <c r="Q8839"/>
    </row>
    <row r="8840" spans="2:17" x14ac:dyDescent="0.25">
      <c r="B8840" s="18" t="s">
        <v>3839</v>
      </c>
      <c r="C8840" s="18" t="s">
        <v>8</v>
      </c>
      <c r="D8840" s="18" t="s">
        <v>205</v>
      </c>
      <c r="E8840" s="18" t="s">
        <v>1428</v>
      </c>
      <c r="F8840" s="18" t="s">
        <v>1449</v>
      </c>
      <c r="G8840" s="18">
        <v>840</v>
      </c>
      <c r="H8840" s="18">
        <v>1.24</v>
      </c>
      <c r="I8840" s="18">
        <v>1.73</v>
      </c>
      <c r="Q8840"/>
    </row>
    <row r="8841" spans="2:17" x14ac:dyDescent="0.25">
      <c r="B8841" s="18" t="s">
        <v>3839</v>
      </c>
      <c r="C8841" s="18" t="s">
        <v>8</v>
      </c>
      <c r="D8841" s="18" t="s">
        <v>205</v>
      </c>
      <c r="E8841" s="18" t="s">
        <v>1428</v>
      </c>
      <c r="F8841" s="18" t="s">
        <v>1450</v>
      </c>
      <c r="G8841" s="18">
        <v>696</v>
      </c>
      <c r="H8841" s="18">
        <v>1.21</v>
      </c>
      <c r="I8841" s="18">
        <v>1.85</v>
      </c>
      <c r="Q8841"/>
    </row>
    <row r="8842" spans="2:17" x14ac:dyDescent="0.25">
      <c r="B8842" s="18" t="s">
        <v>3839</v>
      </c>
      <c r="C8842" s="18" t="s">
        <v>8</v>
      </c>
      <c r="D8842" s="18" t="s">
        <v>205</v>
      </c>
      <c r="E8842" s="18" t="s">
        <v>1428</v>
      </c>
      <c r="F8842" s="18" t="s">
        <v>1451</v>
      </c>
      <c r="G8842" s="18">
        <v>624</v>
      </c>
      <c r="H8842" s="18">
        <v>1.3</v>
      </c>
      <c r="I8842" s="18">
        <v>1.63</v>
      </c>
      <c r="Q8842"/>
    </row>
    <row r="8843" spans="2:17" x14ac:dyDescent="0.25">
      <c r="B8843" s="18" t="s">
        <v>3839</v>
      </c>
      <c r="C8843" s="18" t="s">
        <v>8</v>
      </c>
      <c r="D8843" s="18" t="s">
        <v>205</v>
      </c>
      <c r="E8843" s="18" t="s">
        <v>1428</v>
      </c>
      <c r="F8843" s="18" t="s">
        <v>1452</v>
      </c>
      <c r="G8843" s="18">
        <v>1260</v>
      </c>
      <c r="H8843" s="18">
        <v>1.1000000000000001</v>
      </c>
      <c r="I8843" s="18">
        <v>1.81</v>
      </c>
      <c r="Q8843"/>
    </row>
    <row r="8844" spans="2:17" x14ac:dyDescent="0.25">
      <c r="B8844" s="18" t="s">
        <v>3839</v>
      </c>
      <c r="C8844" s="18" t="s">
        <v>8</v>
      </c>
      <c r="D8844" s="18" t="s">
        <v>205</v>
      </c>
      <c r="E8844" s="18" t="s">
        <v>1428</v>
      </c>
      <c r="F8844" s="18" t="s">
        <v>1453</v>
      </c>
      <c r="G8844" s="18">
        <v>1044</v>
      </c>
      <c r="H8844" s="18">
        <v>1.17</v>
      </c>
      <c r="I8844" s="18">
        <v>1.84</v>
      </c>
      <c r="Q8844"/>
    </row>
    <row r="8845" spans="2:17" x14ac:dyDescent="0.25">
      <c r="B8845" s="18" t="s">
        <v>3839</v>
      </c>
      <c r="C8845" s="18" t="s">
        <v>8</v>
      </c>
      <c r="D8845" s="18" t="s">
        <v>205</v>
      </c>
      <c r="E8845" s="18" t="s">
        <v>1428</v>
      </c>
      <c r="F8845" s="18" t="s">
        <v>1454</v>
      </c>
      <c r="G8845" s="18">
        <v>996</v>
      </c>
      <c r="H8845" s="18">
        <v>1.26</v>
      </c>
      <c r="I8845" s="18">
        <v>1.69</v>
      </c>
      <c r="Q8845"/>
    </row>
    <row r="8846" spans="2:17" x14ac:dyDescent="0.25">
      <c r="B8846" s="18" t="s">
        <v>3839</v>
      </c>
      <c r="C8846" s="18" t="s">
        <v>8</v>
      </c>
      <c r="D8846" s="18" t="s">
        <v>205</v>
      </c>
      <c r="E8846" s="18" t="s">
        <v>1428</v>
      </c>
      <c r="F8846" s="18" t="s">
        <v>1455</v>
      </c>
      <c r="G8846" s="18">
        <v>588</v>
      </c>
      <c r="H8846" s="18">
        <v>1.43</v>
      </c>
      <c r="I8846" s="18">
        <v>1.78</v>
      </c>
      <c r="Q8846"/>
    </row>
    <row r="8847" spans="2:17" x14ac:dyDescent="0.25">
      <c r="B8847" s="18" t="s">
        <v>3839</v>
      </c>
      <c r="C8847" s="18" t="s">
        <v>8</v>
      </c>
      <c r="D8847" s="18" t="s">
        <v>205</v>
      </c>
      <c r="E8847" s="18" t="s">
        <v>1428</v>
      </c>
      <c r="F8847" s="18" t="s">
        <v>1456</v>
      </c>
      <c r="G8847" s="18">
        <v>972</v>
      </c>
      <c r="H8847" s="18">
        <v>1.34</v>
      </c>
      <c r="I8847" s="18">
        <v>1.83</v>
      </c>
      <c r="Q8847"/>
    </row>
    <row r="8848" spans="2:17" x14ac:dyDescent="0.25">
      <c r="B8848" s="18" t="s">
        <v>3839</v>
      </c>
      <c r="C8848" s="18" t="s">
        <v>8</v>
      </c>
      <c r="D8848" s="18" t="s">
        <v>205</v>
      </c>
      <c r="E8848" s="18" t="s">
        <v>1428</v>
      </c>
      <c r="F8848" s="18" t="s">
        <v>1457</v>
      </c>
      <c r="G8848" s="18">
        <v>1020</v>
      </c>
      <c r="H8848" s="18">
        <v>1.21</v>
      </c>
      <c r="I8848" s="18">
        <v>1.68</v>
      </c>
      <c r="Q8848"/>
    </row>
    <row r="8849" spans="2:17" x14ac:dyDescent="0.25">
      <c r="B8849" s="18" t="s">
        <v>3839</v>
      </c>
      <c r="C8849" s="18" t="s">
        <v>8</v>
      </c>
      <c r="D8849" s="18" t="s">
        <v>205</v>
      </c>
      <c r="E8849" s="18" t="s">
        <v>1428</v>
      </c>
      <c r="F8849" s="18" t="s">
        <v>1458</v>
      </c>
      <c r="G8849" s="18">
        <v>636</v>
      </c>
      <c r="H8849" s="18">
        <v>1.23</v>
      </c>
      <c r="I8849" s="18">
        <v>1.76</v>
      </c>
      <c r="Q8849"/>
    </row>
    <row r="8850" spans="2:17" x14ac:dyDescent="0.25">
      <c r="B8850" s="18" t="s">
        <v>3839</v>
      </c>
      <c r="C8850" s="18" t="s">
        <v>8</v>
      </c>
      <c r="D8850" s="18" t="s">
        <v>205</v>
      </c>
      <c r="E8850" s="18" t="s">
        <v>1428</v>
      </c>
      <c r="F8850" s="18" t="s">
        <v>1459</v>
      </c>
      <c r="G8850" s="18">
        <v>1044</v>
      </c>
      <c r="H8850" s="18">
        <v>1.19</v>
      </c>
      <c r="I8850" s="18">
        <v>1.69</v>
      </c>
      <c r="Q8850"/>
    </row>
    <row r="8851" spans="2:17" x14ac:dyDescent="0.25">
      <c r="B8851" s="18" t="s">
        <v>3839</v>
      </c>
      <c r="C8851" s="18" t="s">
        <v>8</v>
      </c>
      <c r="D8851" s="18" t="s">
        <v>94</v>
      </c>
      <c r="E8851" s="18" t="s">
        <v>1428</v>
      </c>
      <c r="F8851" s="18" t="s">
        <v>4001</v>
      </c>
      <c r="G8851" s="18">
        <v>9312</v>
      </c>
      <c r="H8851" s="18">
        <v>0.48</v>
      </c>
      <c r="I8851" s="18">
        <v>1</v>
      </c>
      <c r="Q8851"/>
    </row>
    <row r="8852" spans="2:17" x14ac:dyDescent="0.25">
      <c r="B8852" s="18" t="s">
        <v>3839</v>
      </c>
      <c r="C8852" s="18" t="s">
        <v>8</v>
      </c>
      <c r="D8852" s="18" t="s">
        <v>94</v>
      </c>
      <c r="E8852" s="18" t="s">
        <v>1428</v>
      </c>
      <c r="F8852" s="18" t="s">
        <v>4002</v>
      </c>
      <c r="G8852" s="18">
        <v>9144</v>
      </c>
      <c r="H8852" s="18">
        <v>0.96</v>
      </c>
      <c r="I8852" s="18">
        <v>1.0900000000000001</v>
      </c>
      <c r="Q8852"/>
    </row>
    <row r="8853" spans="2:17" x14ac:dyDescent="0.25">
      <c r="B8853" s="18" t="s">
        <v>3839</v>
      </c>
      <c r="C8853" s="18" t="s">
        <v>8</v>
      </c>
      <c r="D8853" s="18" t="s">
        <v>94</v>
      </c>
      <c r="E8853" s="18" t="s">
        <v>1428</v>
      </c>
      <c r="F8853" s="18" t="s">
        <v>4003</v>
      </c>
      <c r="G8853" s="18">
        <v>8340</v>
      </c>
      <c r="H8853" s="18">
        <v>0.72</v>
      </c>
      <c r="I8853" s="18">
        <v>1.1299999999999999</v>
      </c>
      <c r="Q8853"/>
    </row>
    <row r="8854" spans="2:17" x14ac:dyDescent="0.25">
      <c r="B8854" s="18" t="s">
        <v>3839</v>
      </c>
      <c r="C8854" s="18" t="s">
        <v>8</v>
      </c>
      <c r="D8854" s="18" t="s">
        <v>94</v>
      </c>
      <c r="E8854" s="18" t="s">
        <v>1428</v>
      </c>
      <c r="F8854" s="18" t="s">
        <v>4004</v>
      </c>
      <c r="G8854" s="18">
        <v>7800</v>
      </c>
      <c r="H8854" s="18">
        <v>0.6</v>
      </c>
      <c r="I8854" s="18">
        <v>1.1599999999999999</v>
      </c>
      <c r="Q8854"/>
    </row>
    <row r="8855" spans="2:17" x14ac:dyDescent="0.25">
      <c r="B8855" s="18" t="s">
        <v>3839</v>
      </c>
      <c r="C8855" s="18" t="s">
        <v>8</v>
      </c>
      <c r="D8855" s="18" t="s">
        <v>94</v>
      </c>
      <c r="E8855" s="18" t="s">
        <v>1428</v>
      </c>
      <c r="F8855" s="18" t="s">
        <v>4005</v>
      </c>
      <c r="G8855" s="18">
        <v>8244</v>
      </c>
      <c r="H8855" s="18">
        <v>0.8</v>
      </c>
      <c r="I8855" s="18">
        <v>0.99</v>
      </c>
      <c r="Q8855"/>
    </row>
    <row r="8856" spans="2:17" x14ac:dyDescent="0.25">
      <c r="B8856" s="18" t="s">
        <v>3839</v>
      </c>
      <c r="C8856" s="18" t="s">
        <v>8</v>
      </c>
      <c r="D8856" s="18" t="s">
        <v>94</v>
      </c>
      <c r="E8856" s="18" t="s">
        <v>1428</v>
      </c>
      <c r="F8856" s="18" t="s">
        <v>4006</v>
      </c>
      <c r="G8856" s="18">
        <v>7752</v>
      </c>
      <c r="H8856" s="18">
        <v>0.6</v>
      </c>
      <c r="I8856" s="18">
        <v>1.19</v>
      </c>
      <c r="Q8856"/>
    </row>
    <row r="8857" spans="2:17" x14ac:dyDescent="0.25">
      <c r="B8857" s="18" t="s">
        <v>3839</v>
      </c>
      <c r="C8857" s="18" t="s">
        <v>8</v>
      </c>
      <c r="D8857" s="18" t="s">
        <v>94</v>
      </c>
      <c r="E8857" s="18" t="s">
        <v>1428</v>
      </c>
      <c r="F8857" s="18" t="s">
        <v>4007</v>
      </c>
      <c r="G8857" s="18">
        <v>7968</v>
      </c>
      <c r="H8857" s="18">
        <v>0.57999999999999996</v>
      </c>
      <c r="I8857" s="18">
        <v>1.1100000000000001</v>
      </c>
      <c r="Q8857"/>
    </row>
    <row r="8858" spans="2:17" x14ac:dyDescent="0.25">
      <c r="B8858" s="18" t="s">
        <v>3839</v>
      </c>
      <c r="C8858" s="18" t="s">
        <v>8</v>
      </c>
      <c r="D8858" s="18" t="s">
        <v>205</v>
      </c>
      <c r="E8858" s="18" t="s">
        <v>1428</v>
      </c>
      <c r="F8858" s="18" t="s">
        <v>1460</v>
      </c>
      <c r="G8858" s="18">
        <v>600</v>
      </c>
      <c r="H8858" s="18">
        <v>1.45</v>
      </c>
      <c r="I8858" s="18">
        <v>1.61</v>
      </c>
      <c r="Q8858"/>
    </row>
    <row r="8859" spans="2:17" x14ac:dyDescent="0.25">
      <c r="B8859" s="18" t="s">
        <v>3839</v>
      </c>
      <c r="C8859" s="18" t="s">
        <v>8</v>
      </c>
      <c r="D8859" s="18" t="s">
        <v>277</v>
      </c>
      <c r="E8859" s="18" t="s">
        <v>3728</v>
      </c>
      <c r="F8859" s="18" t="s">
        <v>3729</v>
      </c>
      <c r="G8859" s="18">
        <v>888</v>
      </c>
      <c r="H8859" s="18">
        <v>2.65</v>
      </c>
      <c r="I8859" s="18">
        <v>3.8</v>
      </c>
      <c r="Q8859"/>
    </row>
    <row r="8860" spans="2:17" x14ac:dyDescent="0.25">
      <c r="B8860" s="18" t="s">
        <v>3839</v>
      </c>
      <c r="C8860" s="18" t="s">
        <v>8</v>
      </c>
      <c r="D8860" s="18" t="s">
        <v>1347</v>
      </c>
      <c r="E8860" s="18" t="s">
        <v>1461</v>
      </c>
      <c r="F8860" s="18" t="s">
        <v>1462</v>
      </c>
      <c r="G8860" s="18">
        <v>768</v>
      </c>
      <c r="H8860" s="18">
        <v>1.72</v>
      </c>
      <c r="I8860" s="18">
        <v>2.5099999999999998</v>
      </c>
      <c r="Q8860"/>
    </row>
    <row r="8861" spans="2:17" x14ac:dyDescent="0.25">
      <c r="B8861" s="18" t="s">
        <v>3839</v>
      </c>
      <c r="C8861" s="18" t="s">
        <v>8</v>
      </c>
      <c r="D8861" s="18" t="s">
        <v>1347</v>
      </c>
      <c r="E8861" s="18" t="s">
        <v>1461</v>
      </c>
      <c r="F8861" s="18" t="s">
        <v>1463</v>
      </c>
      <c r="G8861" s="18">
        <v>672</v>
      </c>
      <c r="H8861" s="18">
        <v>2.0299999999999998</v>
      </c>
      <c r="I8861" s="18">
        <v>2.61</v>
      </c>
      <c r="Q8861"/>
    </row>
    <row r="8862" spans="2:17" x14ac:dyDescent="0.25">
      <c r="B8862" s="18" t="s">
        <v>3839</v>
      </c>
      <c r="C8862" s="18" t="s">
        <v>8</v>
      </c>
      <c r="D8862" s="18" t="s">
        <v>1347</v>
      </c>
      <c r="E8862" s="18" t="s">
        <v>1461</v>
      </c>
      <c r="F8862" s="18" t="s">
        <v>1464</v>
      </c>
      <c r="G8862" s="18">
        <v>1104</v>
      </c>
      <c r="H8862" s="18">
        <v>2.29</v>
      </c>
      <c r="I8862" s="18">
        <v>3.44</v>
      </c>
      <c r="Q8862"/>
    </row>
    <row r="8863" spans="2:17" x14ac:dyDescent="0.25">
      <c r="B8863" s="18" t="s">
        <v>3839</v>
      </c>
      <c r="C8863" s="18" t="s">
        <v>8</v>
      </c>
      <c r="D8863" s="18" t="s">
        <v>1347</v>
      </c>
      <c r="E8863" s="18" t="s">
        <v>1461</v>
      </c>
      <c r="F8863" s="18" t="s">
        <v>1465</v>
      </c>
      <c r="G8863" s="18">
        <v>480</v>
      </c>
      <c r="H8863" s="18">
        <v>1.72</v>
      </c>
      <c r="I8863" s="18">
        <v>3.07</v>
      </c>
      <c r="Q8863"/>
    </row>
    <row r="8864" spans="2:17" x14ac:dyDescent="0.25">
      <c r="B8864" s="18" t="s">
        <v>3839</v>
      </c>
      <c r="C8864" s="18" t="s">
        <v>8</v>
      </c>
      <c r="D8864" s="18" t="s">
        <v>1347</v>
      </c>
      <c r="E8864" s="18" t="s">
        <v>1461</v>
      </c>
      <c r="F8864" s="18" t="s">
        <v>1466</v>
      </c>
      <c r="G8864" s="18">
        <v>1188</v>
      </c>
      <c r="H8864" s="18">
        <v>1.7</v>
      </c>
      <c r="I8864" s="18">
        <v>2.52</v>
      </c>
      <c r="Q8864"/>
    </row>
    <row r="8865" spans="2:17" x14ac:dyDescent="0.25">
      <c r="B8865" s="18" t="s">
        <v>3839</v>
      </c>
      <c r="C8865" s="18" t="s">
        <v>8</v>
      </c>
      <c r="D8865" s="18" t="s">
        <v>1347</v>
      </c>
      <c r="E8865" s="18" t="s">
        <v>1461</v>
      </c>
      <c r="F8865" s="18" t="s">
        <v>1467</v>
      </c>
      <c r="G8865" s="18">
        <v>1068</v>
      </c>
      <c r="H8865" s="18">
        <v>1.77</v>
      </c>
      <c r="I8865" s="18">
        <v>3.17</v>
      </c>
      <c r="Q8865"/>
    </row>
    <row r="8866" spans="2:17" x14ac:dyDescent="0.25">
      <c r="B8866" s="18" t="s">
        <v>3839</v>
      </c>
      <c r="C8866" s="18" t="s">
        <v>8</v>
      </c>
      <c r="D8866" s="18" t="s">
        <v>1347</v>
      </c>
      <c r="E8866" s="18" t="s">
        <v>1461</v>
      </c>
      <c r="F8866" s="18" t="s">
        <v>1468</v>
      </c>
      <c r="G8866" s="18">
        <v>504</v>
      </c>
      <c r="H8866" s="18">
        <v>2.08</v>
      </c>
      <c r="I8866" s="18">
        <v>2.91</v>
      </c>
      <c r="Q8866"/>
    </row>
    <row r="8867" spans="2:17" x14ac:dyDescent="0.25">
      <c r="B8867" s="18" t="s">
        <v>3839</v>
      </c>
      <c r="C8867" s="18" t="s">
        <v>8</v>
      </c>
      <c r="D8867" s="18" t="s">
        <v>1347</v>
      </c>
      <c r="E8867" s="18" t="s">
        <v>1461</v>
      </c>
      <c r="F8867" s="18" t="s">
        <v>1469</v>
      </c>
      <c r="G8867" s="18">
        <v>960</v>
      </c>
      <c r="H8867" s="18">
        <v>2.2000000000000002</v>
      </c>
      <c r="I8867" s="18">
        <v>3.16</v>
      </c>
      <c r="Q8867"/>
    </row>
    <row r="8868" spans="2:17" x14ac:dyDescent="0.25">
      <c r="B8868" s="18" t="s">
        <v>3839</v>
      </c>
      <c r="C8868" s="18" t="s">
        <v>8</v>
      </c>
      <c r="D8868" s="18" t="s">
        <v>1347</v>
      </c>
      <c r="E8868" s="18" t="s">
        <v>1461</v>
      </c>
      <c r="F8868" s="18" t="s">
        <v>4008</v>
      </c>
      <c r="G8868" s="18">
        <v>576</v>
      </c>
      <c r="H8868" s="18">
        <v>2.38</v>
      </c>
      <c r="I8868" s="18">
        <v>2.2000000000000002</v>
      </c>
      <c r="Q8868"/>
    </row>
    <row r="8869" spans="2:17" x14ac:dyDescent="0.25">
      <c r="B8869" s="18" t="s">
        <v>3839</v>
      </c>
      <c r="C8869" s="18" t="s">
        <v>8</v>
      </c>
      <c r="D8869" s="18" t="s">
        <v>1347</v>
      </c>
      <c r="E8869" s="18" t="s">
        <v>1461</v>
      </c>
      <c r="F8869" s="18" t="s">
        <v>4009</v>
      </c>
      <c r="G8869" s="18">
        <v>480</v>
      </c>
      <c r="H8869" s="18">
        <v>1.56</v>
      </c>
      <c r="I8869" s="18">
        <v>2.73</v>
      </c>
      <c r="Q8869"/>
    </row>
    <row r="8870" spans="2:17" x14ac:dyDescent="0.25">
      <c r="B8870" s="18" t="s">
        <v>3839</v>
      </c>
      <c r="C8870" s="18" t="s">
        <v>8</v>
      </c>
      <c r="D8870" s="18" t="s">
        <v>90</v>
      </c>
      <c r="E8870" s="18" t="s">
        <v>1470</v>
      </c>
      <c r="F8870" s="18" t="s">
        <v>1471</v>
      </c>
      <c r="G8870" s="18">
        <v>564</v>
      </c>
      <c r="H8870" s="18">
        <v>5.3733333333333331</v>
      </c>
      <c r="I8870" s="18">
        <v>8.1466666666666665</v>
      </c>
      <c r="Q8870"/>
    </row>
    <row r="8871" spans="2:17" x14ac:dyDescent="0.25">
      <c r="B8871" s="18" t="s">
        <v>3839</v>
      </c>
      <c r="C8871" s="18" t="s">
        <v>8</v>
      </c>
      <c r="D8871" s="18" t="s">
        <v>90</v>
      </c>
      <c r="E8871" s="18" t="s">
        <v>1470</v>
      </c>
      <c r="F8871" s="18" t="s">
        <v>1472</v>
      </c>
      <c r="G8871" s="18">
        <v>468</v>
      </c>
      <c r="H8871" s="18">
        <v>6.0533333333333337</v>
      </c>
      <c r="I8871" s="18">
        <v>7.7733333333333334</v>
      </c>
      <c r="Q8871"/>
    </row>
    <row r="8872" spans="2:17" x14ac:dyDescent="0.25">
      <c r="B8872" s="18" t="s">
        <v>3839</v>
      </c>
      <c r="C8872" s="18" t="s">
        <v>8</v>
      </c>
      <c r="D8872" s="18" t="s">
        <v>266</v>
      </c>
      <c r="E8872" s="18" t="s">
        <v>1470</v>
      </c>
      <c r="F8872" s="18" t="s">
        <v>1473</v>
      </c>
      <c r="G8872" s="18">
        <v>2196</v>
      </c>
      <c r="H8872" s="18">
        <v>2.6</v>
      </c>
      <c r="I8872" s="18">
        <v>3.72</v>
      </c>
      <c r="Q8872"/>
    </row>
    <row r="8873" spans="2:17" x14ac:dyDescent="0.25">
      <c r="B8873" s="18" t="s">
        <v>3839</v>
      </c>
      <c r="C8873" s="18" t="s">
        <v>8</v>
      </c>
      <c r="D8873" s="18" t="s">
        <v>266</v>
      </c>
      <c r="E8873" s="18" t="s">
        <v>1470</v>
      </c>
      <c r="F8873" s="18" t="s">
        <v>1474</v>
      </c>
      <c r="G8873" s="18">
        <v>2052</v>
      </c>
      <c r="H8873" s="18">
        <v>2.74</v>
      </c>
      <c r="I8873" s="18">
        <v>3.37</v>
      </c>
      <c r="Q8873"/>
    </row>
    <row r="8874" spans="2:17" x14ac:dyDescent="0.25">
      <c r="B8874" s="18" t="s">
        <v>3839</v>
      </c>
      <c r="C8874" s="18" t="s">
        <v>8</v>
      </c>
      <c r="D8874" s="18" t="s">
        <v>266</v>
      </c>
      <c r="E8874" s="18" t="s">
        <v>1470</v>
      </c>
      <c r="F8874" s="18" t="s">
        <v>1475</v>
      </c>
      <c r="G8874" s="18">
        <v>2016</v>
      </c>
      <c r="H8874" s="18">
        <v>2.72</v>
      </c>
      <c r="I8874" s="18">
        <v>3.81</v>
      </c>
      <c r="Q8874"/>
    </row>
    <row r="8875" spans="2:17" x14ac:dyDescent="0.25">
      <c r="B8875" s="18" t="s">
        <v>3839</v>
      </c>
      <c r="C8875" s="18" t="s">
        <v>8</v>
      </c>
      <c r="D8875" s="18" t="s">
        <v>266</v>
      </c>
      <c r="E8875" s="18" t="s">
        <v>1470</v>
      </c>
      <c r="F8875" s="18" t="s">
        <v>1476</v>
      </c>
      <c r="G8875" s="18">
        <v>2160</v>
      </c>
      <c r="H8875" s="18">
        <v>2.66</v>
      </c>
      <c r="I8875" s="18">
        <v>3.9</v>
      </c>
      <c r="Q8875"/>
    </row>
    <row r="8876" spans="2:17" x14ac:dyDescent="0.25">
      <c r="B8876" s="18" t="s">
        <v>3839</v>
      </c>
      <c r="C8876" s="18" t="s">
        <v>8</v>
      </c>
      <c r="D8876" s="18" t="s">
        <v>266</v>
      </c>
      <c r="E8876" s="18" t="s">
        <v>1470</v>
      </c>
      <c r="F8876" s="18" t="s">
        <v>1477</v>
      </c>
      <c r="G8876" s="18">
        <v>1392</v>
      </c>
      <c r="H8876" s="18">
        <v>2.4700000000000002</v>
      </c>
      <c r="I8876" s="18">
        <v>3.85</v>
      </c>
      <c r="Q8876"/>
    </row>
    <row r="8877" spans="2:17" x14ac:dyDescent="0.25">
      <c r="B8877" s="18" t="s">
        <v>3839</v>
      </c>
      <c r="C8877" s="18" t="s">
        <v>8</v>
      </c>
      <c r="D8877" s="18" t="s">
        <v>266</v>
      </c>
      <c r="E8877" s="18" t="s">
        <v>1470</v>
      </c>
      <c r="F8877" s="18" t="s">
        <v>1478</v>
      </c>
      <c r="G8877" s="18">
        <v>1896</v>
      </c>
      <c r="H8877" s="18">
        <v>2.91</v>
      </c>
      <c r="I8877" s="18">
        <v>3.98</v>
      </c>
      <c r="Q8877"/>
    </row>
    <row r="8878" spans="2:17" x14ac:dyDescent="0.25">
      <c r="B8878" s="18" t="s">
        <v>3839</v>
      </c>
      <c r="C8878" s="18" t="s">
        <v>8</v>
      </c>
      <c r="D8878" s="18" t="s">
        <v>90</v>
      </c>
      <c r="E8878" s="18" t="s">
        <v>1470</v>
      </c>
      <c r="F8878" s="18" t="s">
        <v>1479</v>
      </c>
      <c r="G8878" s="18">
        <v>576</v>
      </c>
      <c r="H8878" s="18">
        <v>6.44</v>
      </c>
      <c r="I8878" s="18">
        <v>7.8466666666666667</v>
      </c>
      <c r="Q8878"/>
    </row>
    <row r="8879" spans="2:17" x14ac:dyDescent="0.25">
      <c r="B8879" s="18" t="s">
        <v>3839</v>
      </c>
      <c r="C8879" s="18" t="s">
        <v>8</v>
      </c>
      <c r="D8879" s="18" t="s">
        <v>266</v>
      </c>
      <c r="E8879" s="18" t="s">
        <v>1470</v>
      </c>
      <c r="F8879" s="18" t="s">
        <v>4010</v>
      </c>
      <c r="G8879" s="18">
        <v>1464</v>
      </c>
      <c r="H8879" s="18">
        <v>2.59</v>
      </c>
      <c r="I8879" s="18">
        <v>3.71</v>
      </c>
      <c r="Q8879"/>
    </row>
    <row r="8880" spans="2:17" x14ac:dyDescent="0.25">
      <c r="B8880" s="18" t="s">
        <v>3839</v>
      </c>
      <c r="C8880" s="18" t="s">
        <v>8</v>
      </c>
      <c r="D8880" s="18" t="s">
        <v>266</v>
      </c>
      <c r="E8880" s="18" t="s">
        <v>1470</v>
      </c>
      <c r="F8880" s="18" t="s">
        <v>4011</v>
      </c>
      <c r="G8880" s="18">
        <v>1896</v>
      </c>
      <c r="H8880" s="18">
        <v>2.75</v>
      </c>
      <c r="I8880" s="18">
        <v>3.61</v>
      </c>
      <c r="Q8880"/>
    </row>
    <row r="8881" spans="2:17" x14ac:dyDescent="0.25">
      <c r="B8881" s="18" t="s">
        <v>3839</v>
      </c>
      <c r="C8881" s="18" t="s">
        <v>8</v>
      </c>
      <c r="D8881" s="18" t="s">
        <v>90</v>
      </c>
      <c r="E8881" s="18" t="s">
        <v>1480</v>
      </c>
      <c r="F8881" s="18" t="s">
        <v>1481</v>
      </c>
      <c r="G8881" s="18">
        <v>552</v>
      </c>
      <c r="H8881" s="18">
        <v>6.4133333333333331</v>
      </c>
      <c r="I8881" s="18">
        <v>8.24</v>
      </c>
      <c r="Q8881"/>
    </row>
    <row r="8882" spans="2:17" x14ac:dyDescent="0.25">
      <c r="B8882" s="18" t="s">
        <v>3839</v>
      </c>
      <c r="C8882" s="18" t="s">
        <v>8</v>
      </c>
      <c r="D8882" s="18" t="s">
        <v>90</v>
      </c>
      <c r="E8882" s="18" t="s">
        <v>1480</v>
      </c>
      <c r="F8882" s="18" t="s">
        <v>1482</v>
      </c>
      <c r="G8882" s="18">
        <v>456</v>
      </c>
      <c r="H8882" s="18">
        <v>6.34</v>
      </c>
      <c r="I8882" s="18">
        <v>8.586666666666666</v>
      </c>
      <c r="Q8882"/>
    </row>
    <row r="8883" spans="2:17" x14ac:dyDescent="0.25">
      <c r="B8883" s="18" t="s">
        <v>3839</v>
      </c>
      <c r="C8883" s="18" t="s">
        <v>8</v>
      </c>
      <c r="D8883" s="18" t="s">
        <v>266</v>
      </c>
      <c r="E8883" s="18" t="s">
        <v>1480</v>
      </c>
      <c r="F8883" s="18" t="s">
        <v>1483</v>
      </c>
      <c r="G8883" s="18">
        <v>2016</v>
      </c>
      <c r="H8883" s="18">
        <v>2.4500000000000002</v>
      </c>
      <c r="I8883" s="18">
        <v>3.47</v>
      </c>
      <c r="Q8883"/>
    </row>
    <row r="8884" spans="2:17" x14ac:dyDescent="0.25">
      <c r="B8884" s="18" t="s">
        <v>3839</v>
      </c>
      <c r="C8884" s="18" t="s">
        <v>8</v>
      </c>
      <c r="D8884" s="18" t="s">
        <v>266</v>
      </c>
      <c r="E8884" s="18" t="s">
        <v>1480</v>
      </c>
      <c r="F8884" s="18" t="s">
        <v>1484</v>
      </c>
      <c r="G8884" s="18">
        <v>2352</v>
      </c>
      <c r="H8884" s="18">
        <v>2.31</v>
      </c>
      <c r="I8884" s="18">
        <v>3.6</v>
      </c>
      <c r="Q8884"/>
    </row>
    <row r="8885" spans="2:17" x14ac:dyDescent="0.25">
      <c r="B8885" s="18" t="s">
        <v>3839</v>
      </c>
      <c r="C8885" s="18" t="s">
        <v>8</v>
      </c>
      <c r="D8885" s="18" t="s">
        <v>266</v>
      </c>
      <c r="E8885" s="18" t="s">
        <v>1480</v>
      </c>
      <c r="F8885" s="18" t="s">
        <v>1485</v>
      </c>
      <c r="G8885" s="18">
        <v>1584</v>
      </c>
      <c r="H8885" s="18">
        <v>2.4700000000000002</v>
      </c>
      <c r="I8885" s="18">
        <v>3.36</v>
      </c>
      <c r="Q8885"/>
    </row>
    <row r="8886" spans="2:17" x14ac:dyDescent="0.25">
      <c r="B8886" s="18" t="s">
        <v>3839</v>
      </c>
      <c r="C8886" s="18" t="s">
        <v>8</v>
      </c>
      <c r="D8886" s="18" t="s">
        <v>266</v>
      </c>
      <c r="E8886" s="18" t="s">
        <v>1480</v>
      </c>
      <c r="F8886" s="18" t="s">
        <v>1486</v>
      </c>
      <c r="G8886" s="18">
        <v>2064</v>
      </c>
      <c r="H8886" s="18">
        <v>2.79</v>
      </c>
      <c r="I8886" s="18">
        <v>3.83</v>
      </c>
      <c r="Q8886"/>
    </row>
    <row r="8887" spans="2:17" x14ac:dyDescent="0.25">
      <c r="B8887" s="18" t="s">
        <v>3839</v>
      </c>
      <c r="C8887" s="18" t="s">
        <v>8</v>
      </c>
      <c r="D8887" s="18" t="s">
        <v>266</v>
      </c>
      <c r="E8887" s="18" t="s">
        <v>1480</v>
      </c>
      <c r="F8887" s="18" t="s">
        <v>1487</v>
      </c>
      <c r="G8887" s="18">
        <v>2004</v>
      </c>
      <c r="H8887" s="18">
        <v>2.76</v>
      </c>
      <c r="I8887" s="18">
        <v>3.9</v>
      </c>
      <c r="Q8887"/>
    </row>
    <row r="8888" spans="2:17" x14ac:dyDescent="0.25">
      <c r="B8888" s="18" t="s">
        <v>3839</v>
      </c>
      <c r="C8888" s="18" t="s">
        <v>8</v>
      </c>
      <c r="D8888" s="18" t="s">
        <v>266</v>
      </c>
      <c r="E8888" s="18" t="s">
        <v>1480</v>
      </c>
      <c r="F8888" s="18" t="s">
        <v>1488</v>
      </c>
      <c r="G8888" s="18">
        <v>2556</v>
      </c>
      <c r="H8888" s="18">
        <v>2.89</v>
      </c>
      <c r="I8888" s="18">
        <v>3.56</v>
      </c>
      <c r="Q8888"/>
    </row>
    <row r="8889" spans="2:17" x14ac:dyDescent="0.25">
      <c r="B8889" s="18" t="s">
        <v>3839</v>
      </c>
      <c r="C8889" s="18" t="s">
        <v>8</v>
      </c>
      <c r="D8889" s="18" t="s">
        <v>266</v>
      </c>
      <c r="E8889" s="18" t="s">
        <v>1480</v>
      </c>
      <c r="F8889" s="18" t="s">
        <v>1489</v>
      </c>
      <c r="G8889" s="18">
        <v>2280</v>
      </c>
      <c r="H8889" s="18">
        <v>2.79</v>
      </c>
      <c r="I8889" s="18">
        <v>3.77</v>
      </c>
      <c r="Q8889"/>
    </row>
    <row r="8890" spans="2:17" x14ac:dyDescent="0.25">
      <c r="B8890" s="18" t="s">
        <v>3839</v>
      </c>
      <c r="C8890" s="18" t="s">
        <v>8</v>
      </c>
      <c r="D8890" s="18" t="s">
        <v>266</v>
      </c>
      <c r="E8890" s="18" t="s">
        <v>1480</v>
      </c>
      <c r="F8890" s="18" t="s">
        <v>1490</v>
      </c>
      <c r="G8890" s="18">
        <v>2124</v>
      </c>
      <c r="H8890" s="18">
        <v>2.4700000000000002</v>
      </c>
      <c r="I8890" s="18">
        <v>3.36</v>
      </c>
      <c r="Q8890"/>
    </row>
    <row r="8891" spans="2:17" x14ac:dyDescent="0.25">
      <c r="B8891" s="18" t="s">
        <v>3839</v>
      </c>
      <c r="C8891" s="18" t="s">
        <v>8</v>
      </c>
      <c r="D8891" s="18" t="s">
        <v>266</v>
      </c>
      <c r="E8891" s="18" t="s">
        <v>1480</v>
      </c>
      <c r="F8891" s="18" t="s">
        <v>1491</v>
      </c>
      <c r="G8891" s="18">
        <v>2712</v>
      </c>
      <c r="H8891" s="18">
        <v>2.75</v>
      </c>
      <c r="I8891" s="18">
        <v>3.35</v>
      </c>
      <c r="Q8891"/>
    </row>
    <row r="8892" spans="2:17" x14ac:dyDescent="0.25">
      <c r="B8892" s="18" t="s">
        <v>3839</v>
      </c>
      <c r="C8892" s="18" t="s">
        <v>8</v>
      </c>
      <c r="D8892" s="18" t="s">
        <v>266</v>
      </c>
      <c r="E8892" s="18" t="s">
        <v>1480</v>
      </c>
      <c r="F8892" s="18" t="s">
        <v>1492</v>
      </c>
      <c r="G8892" s="18">
        <v>2124</v>
      </c>
      <c r="H8892" s="18">
        <v>2.61</v>
      </c>
      <c r="I8892" s="18">
        <v>3.41</v>
      </c>
      <c r="Q8892"/>
    </row>
    <row r="8893" spans="2:17" x14ac:dyDescent="0.25">
      <c r="B8893" s="18" t="s">
        <v>3839</v>
      </c>
      <c r="C8893" s="18" t="s">
        <v>8</v>
      </c>
      <c r="D8893" s="18" t="s">
        <v>266</v>
      </c>
      <c r="E8893" s="18" t="s">
        <v>1480</v>
      </c>
      <c r="F8893" s="18" t="s">
        <v>1493</v>
      </c>
      <c r="G8893" s="18">
        <v>2208</v>
      </c>
      <c r="H8893" s="18">
        <v>2.56</v>
      </c>
      <c r="I8893" s="18">
        <v>3.63</v>
      </c>
      <c r="Q8893"/>
    </row>
    <row r="8894" spans="2:17" x14ac:dyDescent="0.25">
      <c r="B8894" s="18" t="s">
        <v>3839</v>
      </c>
      <c r="C8894" s="18" t="s">
        <v>8</v>
      </c>
      <c r="D8894" s="18" t="s">
        <v>266</v>
      </c>
      <c r="E8894" s="18" t="s">
        <v>1480</v>
      </c>
      <c r="F8894" s="18" t="s">
        <v>1494</v>
      </c>
      <c r="G8894" s="18">
        <v>1596</v>
      </c>
      <c r="H8894" s="18">
        <v>2.9</v>
      </c>
      <c r="I8894" s="18">
        <v>3.74</v>
      </c>
      <c r="Q8894"/>
    </row>
    <row r="8895" spans="2:17" x14ac:dyDescent="0.25">
      <c r="B8895" s="18" t="s">
        <v>3839</v>
      </c>
      <c r="C8895" s="18" t="s">
        <v>8</v>
      </c>
      <c r="D8895" s="18" t="s">
        <v>266</v>
      </c>
      <c r="E8895" s="18" t="s">
        <v>1480</v>
      </c>
      <c r="F8895" s="18" t="s">
        <v>1495</v>
      </c>
      <c r="G8895" s="18">
        <v>1968</v>
      </c>
      <c r="H8895" s="18">
        <v>2.4900000000000002</v>
      </c>
      <c r="I8895" s="18">
        <v>3.95</v>
      </c>
      <c r="Q8895"/>
    </row>
    <row r="8896" spans="2:17" x14ac:dyDescent="0.25">
      <c r="B8896" s="18" t="s">
        <v>3839</v>
      </c>
      <c r="C8896" s="18" t="s">
        <v>8</v>
      </c>
      <c r="D8896" s="18" t="s">
        <v>266</v>
      </c>
      <c r="E8896" s="18" t="s">
        <v>1480</v>
      </c>
      <c r="F8896" s="18" t="s">
        <v>1496</v>
      </c>
      <c r="G8896" s="18">
        <v>1932</v>
      </c>
      <c r="H8896" s="18">
        <v>2.63</v>
      </c>
      <c r="I8896" s="18">
        <v>3.92</v>
      </c>
      <c r="Q8896"/>
    </row>
    <row r="8897" spans="2:17" x14ac:dyDescent="0.25">
      <c r="B8897" s="18" t="s">
        <v>3839</v>
      </c>
      <c r="C8897" s="18" t="s">
        <v>8</v>
      </c>
      <c r="D8897" s="18" t="s">
        <v>266</v>
      </c>
      <c r="E8897" s="18" t="s">
        <v>1480</v>
      </c>
      <c r="F8897" s="18" t="s">
        <v>1497</v>
      </c>
      <c r="G8897" s="18">
        <v>2280</v>
      </c>
      <c r="H8897" s="18">
        <v>2.97</v>
      </c>
      <c r="I8897" s="18">
        <v>3.8</v>
      </c>
      <c r="Q8897"/>
    </row>
    <row r="8898" spans="2:17" x14ac:dyDescent="0.25">
      <c r="B8898" s="18" t="s">
        <v>3839</v>
      </c>
      <c r="C8898" s="18" t="s">
        <v>8</v>
      </c>
      <c r="D8898" s="18" t="s">
        <v>266</v>
      </c>
      <c r="E8898" s="18" t="s">
        <v>1480</v>
      </c>
      <c r="F8898" s="18" t="s">
        <v>1498</v>
      </c>
      <c r="G8898" s="18">
        <v>2736</v>
      </c>
      <c r="H8898" s="18">
        <v>2.77</v>
      </c>
      <c r="I8898" s="18">
        <v>3.66</v>
      </c>
      <c r="Q8898"/>
    </row>
    <row r="8899" spans="2:17" x14ac:dyDescent="0.25">
      <c r="B8899" s="18" t="s">
        <v>3839</v>
      </c>
      <c r="C8899" s="18" t="s">
        <v>8</v>
      </c>
      <c r="D8899" s="18" t="s">
        <v>266</v>
      </c>
      <c r="E8899" s="18" t="s">
        <v>1480</v>
      </c>
      <c r="F8899" s="18" t="s">
        <v>1499</v>
      </c>
      <c r="G8899" s="18">
        <v>1560</v>
      </c>
      <c r="H8899" s="18">
        <v>2.89</v>
      </c>
      <c r="I8899" s="18">
        <v>3.99</v>
      </c>
      <c r="Q8899"/>
    </row>
    <row r="8900" spans="2:17" x14ac:dyDescent="0.25">
      <c r="B8900" s="18" t="s">
        <v>3839</v>
      </c>
      <c r="C8900" s="18" t="s">
        <v>8</v>
      </c>
      <c r="D8900" s="18" t="s">
        <v>266</v>
      </c>
      <c r="E8900" s="18" t="s">
        <v>1480</v>
      </c>
      <c r="F8900" s="18" t="s">
        <v>1500</v>
      </c>
      <c r="G8900" s="18">
        <v>2304</v>
      </c>
      <c r="H8900" s="18">
        <v>2.71</v>
      </c>
      <c r="I8900" s="18">
        <v>3.72</v>
      </c>
      <c r="Q8900"/>
    </row>
    <row r="8901" spans="2:17" x14ac:dyDescent="0.25">
      <c r="B8901" s="18" t="s">
        <v>3839</v>
      </c>
      <c r="C8901" s="18" t="s">
        <v>8</v>
      </c>
      <c r="D8901" s="18" t="s">
        <v>266</v>
      </c>
      <c r="E8901" s="18" t="s">
        <v>1480</v>
      </c>
      <c r="F8901" s="18" t="s">
        <v>1501</v>
      </c>
      <c r="G8901" s="18">
        <v>1776</v>
      </c>
      <c r="H8901" s="18">
        <v>2.42</v>
      </c>
      <c r="I8901" s="18">
        <v>3.61</v>
      </c>
      <c r="Q8901"/>
    </row>
    <row r="8902" spans="2:17" x14ac:dyDescent="0.25">
      <c r="B8902" s="18" t="s">
        <v>3839</v>
      </c>
      <c r="C8902" s="18" t="s">
        <v>8</v>
      </c>
      <c r="D8902" s="18" t="s">
        <v>266</v>
      </c>
      <c r="E8902" s="18" t="s">
        <v>1480</v>
      </c>
      <c r="F8902" s="18" t="s">
        <v>1502</v>
      </c>
      <c r="G8902" s="18">
        <v>1248</v>
      </c>
      <c r="H8902" s="18">
        <v>2.8</v>
      </c>
      <c r="I8902" s="18">
        <v>3.87</v>
      </c>
      <c r="Q8902"/>
    </row>
    <row r="8903" spans="2:17" x14ac:dyDescent="0.25">
      <c r="B8903" s="18" t="s">
        <v>3839</v>
      </c>
      <c r="C8903" s="18" t="s">
        <v>8</v>
      </c>
      <c r="D8903" s="18" t="s">
        <v>266</v>
      </c>
      <c r="E8903" s="18" t="s">
        <v>1480</v>
      </c>
      <c r="F8903" s="18" t="s">
        <v>1503</v>
      </c>
      <c r="G8903" s="18">
        <v>1692</v>
      </c>
      <c r="H8903" s="18">
        <v>2.79</v>
      </c>
      <c r="I8903" s="18">
        <v>3.33</v>
      </c>
      <c r="Q8903"/>
    </row>
    <row r="8904" spans="2:17" x14ac:dyDescent="0.25">
      <c r="B8904" s="18" t="s">
        <v>3839</v>
      </c>
      <c r="C8904" s="18" t="s">
        <v>8</v>
      </c>
      <c r="D8904" s="18" t="s">
        <v>266</v>
      </c>
      <c r="E8904" s="18" t="s">
        <v>1480</v>
      </c>
      <c r="F8904" s="18" t="s">
        <v>1504</v>
      </c>
      <c r="G8904" s="18">
        <v>1500</v>
      </c>
      <c r="H8904" s="18">
        <v>2.36</v>
      </c>
      <c r="I8904" s="18">
        <v>3.64</v>
      </c>
      <c r="Q8904"/>
    </row>
    <row r="8905" spans="2:17" x14ac:dyDescent="0.25">
      <c r="B8905" s="18" t="s">
        <v>3839</v>
      </c>
      <c r="C8905" s="18" t="s">
        <v>8</v>
      </c>
      <c r="D8905" s="18" t="s">
        <v>266</v>
      </c>
      <c r="E8905" s="18" t="s">
        <v>1480</v>
      </c>
      <c r="F8905" s="18" t="s">
        <v>1505</v>
      </c>
      <c r="G8905" s="18">
        <v>1680</v>
      </c>
      <c r="H8905" s="18">
        <v>2.99</v>
      </c>
      <c r="I8905" s="18">
        <v>3.61</v>
      </c>
      <c r="Q8905"/>
    </row>
    <row r="8906" spans="2:17" x14ac:dyDescent="0.25">
      <c r="B8906" s="18" t="s">
        <v>3839</v>
      </c>
      <c r="C8906" s="18" t="s">
        <v>8</v>
      </c>
      <c r="D8906" s="18" t="s">
        <v>266</v>
      </c>
      <c r="E8906" s="18" t="s">
        <v>1480</v>
      </c>
      <c r="F8906" s="18" t="s">
        <v>1506</v>
      </c>
      <c r="G8906" s="18">
        <v>2292</v>
      </c>
      <c r="H8906" s="18">
        <v>2.76</v>
      </c>
      <c r="I8906" s="18">
        <v>3.96</v>
      </c>
      <c r="Q8906"/>
    </row>
    <row r="8907" spans="2:17" x14ac:dyDescent="0.25">
      <c r="B8907" s="18" t="s">
        <v>3839</v>
      </c>
      <c r="C8907" s="18" t="s">
        <v>8</v>
      </c>
      <c r="D8907" s="18" t="s">
        <v>266</v>
      </c>
      <c r="E8907" s="18" t="s">
        <v>1480</v>
      </c>
      <c r="F8907" s="18" t="s">
        <v>1507</v>
      </c>
      <c r="G8907" s="18">
        <v>2268</v>
      </c>
      <c r="H8907" s="18">
        <v>3</v>
      </c>
      <c r="I8907" s="18">
        <v>3.8</v>
      </c>
      <c r="Q8907"/>
    </row>
    <row r="8908" spans="2:17" x14ac:dyDescent="0.25">
      <c r="B8908" s="18" t="s">
        <v>3839</v>
      </c>
      <c r="C8908" s="18" t="s">
        <v>8</v>
      </c>
      <c r="D8908" s="18" t="s">
        <v>266</v>
      </c>
      <c r="E8908" s="18" t="s">
        <v>1480</v>
      </c>
      <c r="F8908" s="18" t="s">
        <v>1508</v>
      </c>
      <c r="G8908" s="18">
        <v>1536</v>
      </c>
      <c r="H8908" s="18">
        <v>2.84</v>
      </c>
      <c r="I8908" s="18">
        <v>3.43</v>
      </c>
      <c r="Q8908"/>
    </row>
    <row r="8909" spans="2:17" x14ac:dyDescent="0.25">
      <c r="B8909" s="18" t="s">
        <v>3839</v>
      </c>
      <c r="C8909" s="18" t="s">
        <v>8</v>
      </c>
      <c r="D8909" s="18" t="s">
        <v>266</v>
      </c>
      <c r="E8909" s="18" t="s">
        <v>1480</v>
      </c>
      <c r="F8909" s="18" t="s">
        <v>1509</v>
      </c>
      <c r="G8909" s="18">
        <v>1464</v>
      </c>
      <c r="H8909" s="18">
        <v>2.89</v>
      </c>
      <c r="I8909" s="18">
        <v>3.79</v>
      </c>
      <c r="Q8909"/>
    </row>
    <row r="8910" spans="2:17" x14ac:dyDescent="0.25">
      <c r="B8910" s="18" t="s">
        <v>3839</v>
      </c>
      <c r="C8910" s="18" t="s">
        <v>8</v>
      </c>
      <c r="D8910" s="18" t="s">
        <v>266</v>
      </c>
      <c r="E8910" s="18" t="s">
        <v>1480</v>
      </c>
      <c r="F8910" s="18" t="s">
        <v>1510</v>
      </c>
      <c r="G8910" s="18">
        <v>1824</v>
      </c>
      <c r="H8910" s="18">
        <v>2.77</v>
      </c>
      <c r="I8910" s="18">
        <v>3.89</v>
      </c>
      <c r="Q8910"/>
    </row>
    <row r="8911" spans="2:17" x14ac:dyDescent="0.25">
      <c r="B8911" s="18" t="s">
        <v>3839</v>
      </c>
      <c r="C8911" s="18" t="s">
        <v>8</v>
      </c>
      <c r="D8911" s="18" t="s">
        <v>266</v>
      </c>
      <c r="E8911" s="18" t="s">
        <v>1480</v>
      </c>
      <c r="F8911" s="18" t="s">
        <v>1511</v>
      </c>
      <c r="G8911" s="18">
        <v>1272</v>
      </c>
      <c r="H8911" s="18">
        <v>2.41</v>
      </c>
      <c r="I8911" s="18">
        <v>4</v>
      </c>
      <c r="Q8911"/>
    </row>
    <row r="8912" spans="2:17" x14ac:dyDescent="0.25">
      <c r="B8912" s="18" t="s">
        <v>3839</v>
      </c>
      <c r="C8912" s="18" t="s">
        <v>8</v>
      </c>
      <c r="D8912" s="18" t="s">
        <v>266</v>
      </c>
      <c r="E8912" s="18" t="s">
        <v>1480</v>
      </c>
      <c r="F8912" s="18" t="s">
        <v>1512</v>
      </c>
      <c r="G8912" s="18">
        <v>2412</v>
      </c>
      <c r="H8912" s="18">
        <v>2.4500000000000002</v>
      </c>
      <c r="I8912" s="18">
        <v>3.88</v>
      </c>
      <c r="Q8912"/>
    </row>
    <row r="8913" spans="2:17" x14ac:dyDescent="0.25">
      <c r="B8913" s="18" t="s">
        <v>3839</v>
      </c>
      <c r="C8913" s="18" t="s">
        <v>8</v>
      </c>
      <c r="D8913" s="18" t="s">
        <v>266</v>
      </c>
      <c r="E8913" s="18" t="s">
        <v>1480</v>
      </c>
      <c r="F8913" s="18" t="s">
        <v>1513</v>
      </c>
      <c r="G8913" s="18">
        <v>1956</v>
      </c>
      <c r="H8913" s="18">
        <v>2.99</v>
      </c>
      <c r="I8913" s="18">
        <v>3.79</v>
      </c>
      <c r="Q8913"/>
    </row>
    <row r="8914" spans="2:17" x14ac:dyDescent="0.25">
      <c r="B8914" s="18" t="s">
        <v>3839</v>
      </c>
      <c r="C8914" s="18" t="s">
        <v>8</v>
      </c>
      <c r="D8914" s="18" t="s">
        <v>266</v>
      </c>
      <c r="E8914" s="18" t="s">
        <v>1480</v>
      </c>
      <c r="F8914" s="18" t="s">
        <v>1514</v>
      </c>
      <c r="G8914" s="18">
        <v>2172</v>
      </c>
      <c r="H8914" s="18">
        <v>2.62</v>
      </c>
      <c r="I8914" s="18">
        <v>3.76</v>
      </c>
      <c r="Q8914"/>
    </row>
    <row r="8915" spans="2:17" x14ac:dyDescent="0.25">
      <c r="B8915" s="18" t="s">
        <v>3839</v>
      </c>
      <c r="C8915" s="18" t="s">
        <v>8</v>
      </c>
      <c r="D8915" s="18" t="s">
        <v>266</v>
      </c>
      <c r="E8915" s="18" t="s">
        <v>1480</v>
      </c>
      <c r="F8915" s="18" t="s">
        <v>1515</v>
      </c>
      <c r="G8915" s="18">
        <v>1596</v>
      </c>
      <c r="H8915" s="18">
        <v>2.35</v>
      </c>
      <c r="I8915" s="18">
        <v>3.62</v>
      </c>
      <c r="Q8915"/>
    </row>
    <row r="8916" spans="2:17" x14ac:dyDescent="0.25">
      <c r="B8916" s="18" t="s">
        <v>3839</v>
      </c>
      <c r="C8916" s="18" t="s">
        <v>8</v>
      </c>
      <c r="D8916" s="18" t="s">
        <v>266</v>
      </c>
      <c r="E8916" s="18" t="s">
        <v>1480</v>
      </c>
      <c r="F8916" s="18" t="s">
        <v>1516</v>
      </c>
      <c r="G8916" s="18">
        <v>1548</v>
      </c>
      <c r="H8916" s="18">
        <v>2.5</v>
      </c>
      <c r="I8916" s="18">
        <v>3.61</v>
      </c>
      <c r="Q8916"/>
    </row>
    <row r="8917" spans="2:17" x14ac:dyDescent="0.25">
      <c r="B8917" s="18" t="s">
        <v>3839</v>
      </c>
      <c r="C8917" s="18" t="s">
        <v>8</v>
      </c>
      <c r="D8917" s="18" t="s">
        <v>266</v>
      </c>
      <c r="E8917" s="18" t="s">
        <v>1480</v>
      </c>
      <c r="F8917" s="18" t="s">
        <v>1517</v>
      </c>
      <c r="G8917" s="18">
        <v>2364</v>
      </c>
      <c r="H8917" s="18">
        <v>2.66</v>
      </c>
      <c r="I8917" s="18">
        <v>3.35</v>
      </c>
      <c r="Q8917"/>
    </row>
    <row r="8918" spans="2:17" x14ac:dyDescent="0.25">
      <c r="B8918" s="18" t="s">
        <v>3839</v>
      </c>
      <c r="C8918" s="18" t="s">
        <v>8</v>
      </c>
      <c r="D8918" s="18" t="s">
        <v>266</v>
      </c>
      <c r="E8918" s="18" t="s">
        <v>1480</v>
      </c>
      <c r="F8918" s="18" t="s">
        <v>1518</v>
      </c>
      <c r="G8918" s="18">
        <v>1320</v>
      </c>
      <c r="H8918" s="18">
        <v>2.88</v>
      </c>
      <c r="I8918" s="18">
        <v>3.95</v>
      </c>
      <c r="Q8918"/>
    </row>
    <row r="8919" spans="2:17" x14ac:dyDescent="0.25">
      <c r="B8919" s="18" t="s">
        <v>3839</v>
      </c>
      <c r="C8919" s="18" t="s">
        <v>8</v>
      </c>
      <c r="D8919" s="18" t="s">
        <v>266</v>
      </c>
      <c r="E8919" s="18" t="s">
        <v>1480</v>
      </c>
      <c r="F8919" s="18" t="s">
        <v>1519</v>
      </c>
      <c r="G8919" s="18">
        <v>2556</v>
      </c>
      <c r="H8919" s="18">
        <v>2.34</v>
      </c>
      <c r="I8919" s="18">
        <v>3.69</v>
      </c>
      <c r="Q8919"/>
    </row>
    <row r="8920" spans="2:17" x14ac:dyDescent="0.25">
      <c r="B8920" s="18" t="s">
        <v>3839</v>
      </c>
      <c r="C8920" s="18" t="s">
        <v>8</v>
      </c>
      <c r="D8920" s="18" t="s">
        <v>266</v>
      </c>
      <c r="E8920" s="18" t="s">
        <v>1480</v>
      </c>
      <c r="F8920" s="18" t="s">
        <v>1520</v>
      </c>
      <c r="G8920" s="18">
        <v>1824</v>
      </c>
      <c r="H8920" s="18">
        <v>2.59</v>
      </c>
      <c r="I8920" s="18">
        <v>3.96</v>
      </c>
      <c r="Q8920"/>
    </row>
    <row r="8921" spans="2:17" x14ac:dyDescent="0.25">
      <c r="B8921" s="18" t="s">
        <v>3839</v>
      </c>
      <c r="C8921" s="18" t="s">
        <v>8</v>
      </c>
      <c r="D8921" s="18" t="s">
        <v>266</v>
      </c>
      <c r="E8921" s="18" t="s">
        <v>1480</v>
      </c>
      <c r="F8921" s="18" t="s">
        <v>1521</v>
      </c>
      <c r="G8921" s="18">
        <v>1968</v>
      </c>
      <c r="H8921" s="18">
        <v>2.77</v>
      </c>
      <c r="I8921" s="18">
        <v>3.96</v>
      </c>
      <c r="Q8921"/>
    </row>
    <row r="8922" spans="2:17" x14ac:dyDescent="0.25">
      <c r="B8922" s="18" t="s">
        <v>3839</v>
      </c>
      <c r="C8922" s="18" t="s">
        <v>8</v>
      </c>
      <c r="D8922" s="18" t="s">
        <v>266</v>
      </c>
      <c r="E8922" s="18" t="s">
        <v>1480</v>
      </c>
      <c r="F8922" s="18" t="s">
        <v>1522</v>
      </c>
      <c r="G8922" s="18">
        <v>2256</v>
      </c>
      <c r="H8922" s="18">
        <v>2.48</v>
      </c>
      <c r="I8922" s="18">
        <v>3.4</v>
      </c>
      <c r="Q8922"/>
    </row>
    <row r="8923" spans="2:17" x14ac:dyDescent="0.25">
      <c r="B8923" s="18" t="s">
        <v>3839</v>
      </c>
      <c r="C8923" s="18" t="s">
        <v>8</v>
      </c>
      <c r="D8923" s="18" t="s">
        <v>266</v>
      </c>
      <c r="E8923" s="18" t="s">
        <v>1480</v>
      </c>
      <c r="F8923" s="18" t="s">
        <v>1523</v>
      </c>
      <c r="G8923" s="18">
        <v>1356</v>
      </c>
      <c r="H8923" s="18">
        <v>2.88</v>
      </c>
      <c r="I8923" s="18">
        <v>3.75</v>
      </c>
      <c r="Q8923"/>
    </row>
    <row r="8924" spans="2:17" x14ac:dyDescent="0.25">
      <c r="B8924" s="18" t="s">
        <v>3839</v>
      </c>
      <c r="C8924" s="18" t="s">
        <v>8</v>
      </c>
      <c r="D8924" s="18" t="s">
        <v>266</v>
      </c>
      <c r="E8924" s="18" t="s">
        <v>1480</v>
      </c>
      <c r="F8924" s="18" t="s">
        <v>1524</v>
      </c>
      <c r="G8924" s="18">
        <v>1608</v>
      </c>
      <c r="H8924" s="18">
        <v>2.7</v>
      </c>
      <c r="I8924" s="18">
        <v>3.65</v>
      </c>
      <c r="Q8924"/>
    </row>
    <row r="8925" spans="2:17" x14ac:dyDescent="0.25">
      <c r="B8925" s="18" t="s">
        <v>3839</v>
      </c>
      <c r="C8925" s="18" t="s">
        <v>8</v>
      </c>
      <c r="D8925" s="18" t="s">
        <v>266</v>
      </c>
      <c r="E8925" s="18" t="s">
        <v>1480</v>
      </c>
      <c r="F8925" s="18" t="s">
        <v>1525</v>
      </c>
      <c r="G8925" s="18">
        <v>2472</v>
      </c>
      <c r="H8925" s="18">
        <v>2.4</v>
      </c>
      <c r="I8925" s="18">
        <v>3.32</v>
      </c>
      <c r="Q8925"/>
    </row>
    <row r="8926" spans="2:17" x14ac:dyDescent="0.25">
      <c r="B8926" s="18" t="s">
        <v>3839</v>
      </c>
      <c r="C8926" s="18" t="s">
        <v>8</v>
      </c>
      <c r="D8926" s="18" t="s">
        <v>266</v>
      </c>
      <c r="E8926" s="18" t="s">
        <v>1480</v>
      </c>
      <c r="F8926" s="18" t="s">
        <v>1526</v>
      </c>
      <c r="G8926" s="18">
        <v>2292</v>
      </c>
      <c r="H8926" s="18">
        <v>2.4900000000000002</v>
      </c>
      <c r="I8926" s="18">
        <v>4</v>
      </c>
      <c r="Q8926"/>
    </row>
    <row r="8927" spans="2:17" x14ac:dyDescent="0.25">
      <c r="B8927" s="18" t="s">
        <v>3839</v>
      </c>
      <c r="C8927" s="18" t="s">
        <v>8</v>
      </c>
      <c r="D8927" s="18" t="s">
        <v>266</v>
      </c>
      <c r="E8927" s="18" t="s">
        <v>1480</v>
      </c>
      <c r="F8927" s="18" t="s">
        <v>1527</v>
      </c>
      <c r="G8927" s="18">
        <v>1644</v>
      </c>
      <c r="H8927" s="18">
        <v>2.94</v>
      </c>
      <c r="I8927" s="18">
        <v>3.95</v>
      </c>
      <c r="Q8927"/>
    </row>
    <row r="8928" spans="2:17" x14ac:dyDescent="0.25">
      <c r="B8928" s="18" t="s">
        <v>3839</v>
      </c>
      <c r="C8928" s="18" t="s">
        <v>8</v>
      </c>
      <c r="D8928" s="18" t="s">
        <v>266</v>
      </c>
      <c r="E8928" s="18" t="s">
        <v>1480</v>
      </c>
      <c r="F8928" s="18" t="s">
        <v>1528</v>
      </c>
      <c r="G8928" s="18">
        <v>1692</v>
      </c>
      <c r="H8928" s="18">
        <v>2.74</v>
      </c>
      <c r="I8928" s="18">
        <v>3.89</v>
      </c>
      <c r="Q8928"/>
    </row>
    <row r="8929" spans="2:17" x14ac:dyDescent="0.25">
      <c r="B8929" s="18" t="s">
        <v>3839</v>
      </c>
      <c r="C8929" s="18" t="s">
        <v>8</v>
      </c>
      <c r="D8929" s="18" t="s">
        <v>266</v>
      </c>
      <c r="E8929" s="18" t="s">
        <v>1480</v>
      </c>
      <c r="F8929" s="18" t="s">
        <v>1529</v>
      </c>
      <c r="G8929" s="18">
        <v>1440</v>
      </c>
      <c r="H8929" s="18">
        <v>2.38</v>
      </c>
      <c r="I8929" s="18">
        <v>3.52</v>
      </c>
      <c r="Q8929"/>
    </row>
    <row r="8930" spans="2:17" x14ac:dyDescent="0.25">
      <c r="B8930" s="18" t="s">
        <v>3839</v>
      </c>
      <c r="C8930" s="18" t="s">
        <v>8</v>
      </c>
      <c r="D8930" s="18" t="s">
        <v>266</v>
      </c>
      <c r="E8930" s="18" t="s">
        <v>1480</v>
      </c>
      <c r="F8930" s="18" t="s">
        <v>1530</v>
      </c>
      <c r="G8930" s="18">
        <v>2364</v>
      </c>
      <c r="H8930" s="18">
        <v>2.37</v>
      </c>
      <c r="I8930" s="18">
        <v>3.85</v>
      </c>
      <c r="Q8930"/>
    </row>
    <row r="8931" spans="2:17" x14ac:dyDescent="0.25">
      <c r="B8931" s="18" t="s">
        <v>3839</v>
      </c>
      <c r="C8931" s="18" t="s">
        <v>8</v>
      </c>
      <c r="D8931" s="18" t="s">
        <v>266</v>
      </c>
      <c r="E8931" s="18" t="s">
        <v>1480</v>
      </c>
      <c r="F8931" s="18" t="s">
        <v>1531</v>
      </c>
      <c r="G8931" s="18">
        <v>2268</v>
      </c>
      <c r="H8931" s="18">
        <v>2.44</v>
      </c>
      <c r="I8931" s="18">
        <v>3.91</v>
      </c>
      <c r="Q8931"/>
    </row>
    <row r="8932" spans="2:17" x14ac:dyDescent="0.25">
      <c r="B8932" s="18" t="s">
        <v>3839</v>
      </c>
      <c r="C8932" s="18" t="s">
        <v>8</v>
      </c>
      <c r="D8932" s="18" t="s">
        <v>266</v>
      </c>
      <c r="E8932" s="18" t="s">
        <v>1480</v>
      </c>
      <c r="F8932" s="18" t="s">
        <v>1532</v>
      </c>
      <c r="G8932" s="18">
        <v>1656</v>
      </c>
      <c r="H8932" s="18">
        <v>2.34</v>
      </c>
      <c r="I8932" s="18">
        <v>3.99</v>
      </c>
      <c r="Q8932"/>
    </row>
    <row r="8933" spans="2:17" x14ac:dyDescent="0.25">
      <c r="B8933" s="18" t="s">
        <v>3839</v>
      </c>
      <c r="C8933" s="18" t="s">
        <v>8</v>
      </c>
      <c r="D8933" s="18" t="s">
        <v>164</v>
      </c>
      <c r="E8933" s="18" t="s">
        <v>1533</v>
      </c>
      <c r="F8933" s="18" t="s">
        <v>1534</v>
      </c>
      <c r="G8933" s="18">
        <v>444</v>
      </c>
      <c r="H8933" s="18">
        <v>4.0199999999999996</v>
      </c>
      <c r="I8933" s="18">
        <v>5.3</v>
      </c>
      <c r="Q8933"/>
    </row>
    <row r="8934" spans="2:17" x14ac:dyDescent="0.25">
      <c r="B8934" s="18" t="s">
        <v>3839</v>
      </c>
      <c r="C8934" s="18" t="s">
        <v>8</v>
      </c>
      <c r="D8934" s="18" t="s">
        <v>164</v>
      </c>
      <c r="E8934" s="18" t="s">
        <v>1533</v>
      </c>
      <c r="F8934" s="18" t="s">
        <v>1535</v>
      </c>
      <c r="G8934" s="18">
        <v>468</v>
      </c>
      <c r="H8934" s="18">
        <v>4</v>
      </c>
      <c r="I8934" s="18">
        <v>5.0199999999999996</v>
      </c>
      <c r="Q8934"/>
    </row>
    <row r="8935" spans="2:17" x14ac:dyDescent="0.25">
      <c r="B8935" s="18" t="s">
        <v>3839</v>
      </c>
      <c r="C8935" s="18" t="s">
        <v>8</v>
      </c>
      <c r="D8935" s="18" t="s">
        <v>164</v>
      </c>
      <c r="E8935" s="18" t="s">
        <v>1533</v>
      </c>
      <c r="F8935" s="18" t="s">
        <v>1536</v>
      </c>
      <c r="G8935" s="18">
        <v>324</v>
      </c>
      <c r="H8935" s="18">
        <v>4.25</v>
      </c>
      <c r="I8935" s="18">
        <v>5.17</v>
      </c>
      <c r="Q8935"/>
    </row>
    <row r="8936" spans="2:17" x14ac:dyDescent="0.25">
      <c r="B8936" s="18" t="s">
        <v>3839</v>
      </c>
      <c r="C8936" s="18" t="s">
        <v>8</v>
      </c>
      <c r="D8936" s="18" t="s">
        <v>164</v>
      </c>
      <c r="E8936" s="18" t="s">
        <v>1533</v>
      </c>
      <c r="F8936" s="18" t="s">
        <v>1537</v>
      </c>
      <c r="G8936" s="18">
        <v>432</v>
      </c>
      <c r="H8936" s="18">
        <v>4.8099999999999996</v>
      </c>
      <c r="I8936" s="18">
        <v>5.39</v>
      </c>
      <c r="Q8936"/>
    </row>
    <row r="8937" spans="2:17" x14ac:dyDescent="0.25">
      <c r="B8937" s="18" t="s">
        <v>3839</v>
      </c>
      <c r="C8937" s="18" t="s">
        <v>8</v>
      </c>
      <c r="D8937" s="18" t="s">
        <v>164</v>
      </c>
      <c r="E8937" s="18" t="s">
        <v>1533</v>
      </c>
      <c r="F8937" s="18" t="s">
        <v>1538</v>
      </c>
      <c r="G8937" s="18">
        <v>660</v>
      </c>
      <c r="H8937" s="18">
        <v>4.29</v>
      </c>
      <c r="I8937" s="18">
        <v>5.28</v>
      </c>
      <c r="Q8937"/>
    </row>
    <row r="8938" spans="2:17" x14ac:dyDescent="0.25">
      <c r="B8938" s="18" t="s">
        <v>3839</v>
      </c>
      <c r="C8938" s="18" t="s">
        <v>8</v>
      </c>
      <c r="D8938" s="18" t="s">
        <v>164</v>
      </c>
      <c r="E8938" s="18" t="s">
        <v>1533</v>
      </c>
      <c r="F8938" s="18" t="s">
        <v>1539</v>
      </c>
      <c r="G8938" s="18">
        <v>252</v>
      </c>
      <c r="H8938" s="18">
        <v>4.16</v>
      </c>
      <c r="I8938" s="18">
        <v>5.28</v>
      </c>
      <c r="Q8938"/>
    </row>
    <row r="8939" spans="2:17" x14ac:dyDescent="0.25">
      <c r="B8939" s="18" t="s">
        <v>3839</v>
      </c>
      <c r="C8939" s="18" t="s">
        <v>8</v>
      </c>
      <c r="D8939" s="18" t="s">
        <v>164</v>
      </c>
      <c r="E8939" s="18" t="s">
        <v>1533</v>
      </c>
      <c r="F8939" s="18" t="s">
        <v>1540</v>
      </c>
      <c r="G8939" s="18">
        <v>516</v>
      </c>
      <c r="H8939" s="18">
        <v>4.22</v>
      </c>
      <c r="I8939" s="18">
        <v>5.38</v>
      </c>
      <c r="Q8939"/>
    </row>
    <row r="8940" spans="2:17" x14ac:dyDescent="0.25">
      <c r="B8940" s="18" t="s">
        <v>3839</v>
      </c>
      <c r="C8940" s="18" t="s">
        <v>8</v>
      </c>
      <c r="D8940" s="18" t="s">
        <v>164</v>
      </c>
      <c r="E8940" s="18" t="s">
        <v>1533</v>
      </c>
      <c r="F8940" s="18" t="s">
        <v>1541</v>
      </c>
      <c r="G8940" s="18">
        <v>300</v>
      </c>
      <c r="H8940" s="18">
        <v>4.8499999999999996</v>
      </c>
      <c r="I8940" s="18">
        <v>5.35</v>
      </c>
      <c r="Q8940"/>
    </row>
    <row r="8941" spans="2:17" x14ac:dyDescent="0.25">
      <c r="B8941" s="18" t="s">
        <v>3839</v>
      </c>
      <c r="C8941" s="18" t="s">
        <v>8</v>
      </c>
      <c r="D8941" s="18" t="s">
        <v>164</v>
      </c>
      <c r="E8941" s="18" t="s">
        <v>1533</v>
      </c>
      <c r="F8941" s="18" t="s">
        <v>1542</v>
      </c>
      <c r="G8941" s="18">
        <v>504</v>
      </c>
      <c r="H8941" s="18">
        <v>4.8099999999999996</v>
      </c>
      <c r="I8941" s="18">
        <v>5.34</v>
      </c>
      <c r="Q8941"/>
    </row>
    <row r="8942" spans="2:17" x14ac:dyDescent="0.25">
      <c r="B8942" s="18" t="s">
        <v>3839</v>
      </c>
      <c r="C8942" s="18" t="s">
        <v>8</v>
      </c>
      <c r="D8942" s="18" t="s">
        <v>164</v>
      </c>
      <c r="E8942" s="18" t="s">
        <v>1533</v>
      </c>
      <c r="F8942" s="18" t="s">
        <v>1543</v>
      </c>
      <c r="G8942" s="18">
        <v>288</v>
      </c>
      <c r="H8942" s="18">
        <v>4.4800000000000004</v>
      </c>
      <c r="I8942" s="18">
        <v>5.37</v>
      </c>
      <c r="Q8942"/>
    </row>
    <row r="8943" spans="2:17" x14ac:dyDescent="0.25">
      <c r="B8943" s="18" t="s">
        <v>3839</v>
      </c>
      <c r="C8943" s="18" t="s">
        <v>8</v>
      </c>
      <c r="D8943" s="18" t="s">
        <v>164</v>
      </c>
      <c r="E8943" s="18" t="s">
        <v>1533</v>
      </c>
      <c r="F8943" s="18" t="s">
        <v>1544</v>
      </c>
      <c r="G8943" s="18">
        <v>528</v>
      </c>
      <c r="H8943" s="18">
        <v>4.82</v>
      </c>
      <c r="I8943" s="18">
        <v>5.2</v>
      </c>
      <c r="Q8943"/>
    </row>
    <row r="8944" spans="2:17" x14ac:dyDescent="0.25">
      <c r="B8944" s="18" t="s">
        <v>3839</v>
      </c>
      <c r="C8944" s="18" t="s">
        <v>8</v>
      </c>
      <c r="D8944" s="18" t="s">
        <v>164</v>
      </c>
      <c r="E8944" s="18" t="s">
        <v>1533</v>
      </c>
      <c r="F8944" s="18" t="s">
        <v>1545</v>
      </c>
      <c r="G8944" s="18">
        <v>264</v>
      </c>
      <c r="H8944" s="18">
        <v>4.8499999999999996</v>
      </c>
      <c r="I8944" s="18">
        <v>5.15</v>
      </c>
      <c r="Q8944"/>
    </row>
    <row r="8945" spans="2:17" x14ac:dyDescent="0.25">
      <c r="B8945" s="18" t="s">
        <v>3839</v>
      </c>
      <c r="C8945" s="18" t="s">
        <v>8</v>
      </c>
      <c r="D8945" s="18" t="s">
        <v>164</v>
      </c>
      <c r="E8945" s="18" t="s">
        <v>1533</v>
      </c>
      <c r="F8945" s="18" t="s">
        <v>1546</v>
      </c>
      <c r="G8945" s="18">
        <v>252</v>
      </c>
      <c r="H8945" s="18">
        <v>4.5</v>
      </c>
      <c r="I8945" s="18">
        <v>5.18</v>
      </c>
      <c r="Q8945"/>
    </row>
    <row r="8946" spans="2:17" x14ac:dyDescent="0.25">
      <c r="B8946" s="18" t="s">
        <v>3839</v>
      </c>
      <c r="C8946" s="18" t="s">
        <v>8</v>
      </c>
      <c r="D8946" s="18" t="s">
        <v>164</v>
      </c>
      <c r="E8946" s="18" t="s">
        <v>1533</v>
      </c>
      <c r="F8946" s="18" t="s">
        <v>1547</v>
      </c>
      <c r="G8946" s="18">
        <v>648</v>
      </c>
      <c r="H8946" s="18">
        <v>4.79</v>
      </c>
      <c r="I8946" s="18">
        <v>5.16</v>
      </c>
      <c r="Q8946"/>
    </row>
    <row r="8947" spans="2:17" x14ac:dyDescent="0.25">
      <c r="B8947" s="18" t="s">
        <v>3839</v>
      </c>
      <c r="C8947" s="18" t="s">
        <v>8</v>
      </c>
      <c r="D8947" s="18" t="s">
        <v>164</v>
      </c>
      <c r="E8947" s="18" t="s">
        <v>1533</v>
      </c>
      <c r="F8947" s="18" t="s">
        <v>1548</v>
      </c>
      <c r="G8947" s="18">
        <v>660</v>
      </c>
      <c r="H8947" s="18">
        <v>4.0599999999999996</v>
      </c>
      <c r="I8947" s="18">
        <v>5.36</v>
      </c>
      <c r="Q8947"/>
    </row>
    <row r="8948" spans="2:17" x14ac:dyDescent="0.25">
      <c r="B8948" s="18" t="s">
        <v>3839</v>
      </c>
      <c r="C8948" s="18" t="s">
        <v>8</v>
      </c>
      <c r="D8948" s="18" t="s">
        <v>164</v>
      </c>
      <c r="E8948" s="18" t="s">
        <v>1533</v>
      </c>
      <c r="F8948" s="18" t="s">
        <v>1549</v>
      </c>
      <c r="G8948" s="18">
        <v>648</v>
      </c>
      <c r="H8948" s="18">
        <v>4.04</v>
      </c>
      <c r="I8948" s="18">
        <v>5.38</v>
      </c>
      <c r="Q8948"/>
    </row>
    <row r="8949" spans="2:17" x14ac:dyDescent="0.25">
      <c r="B8949" s="18" t="s">
        <v>3839</v>
      </c>
      <c r="C8949" s="18" t="s">
        <v>8</v>
      </c>
      <c r="D8949" s="18" t="s">
        <v>164</v>
      </c>
      <c r="E8949" s="18" t="s">
        <v>1533</v>
      </c>
      <c r="F8949" s="18" t="s">
        <v>1550</v>
      </c>
      <c r="G8949" s="18">
        <v>420</v>
      </c>
      <c r="H8949" s="18">
        <v>4.32</v>
      </c>
      <c r="I8949" s="18">
        <v>5.36</v>
      </c>
      <c r="Q8949"/>
    </row>
    <row r="8950" spans="2:17" x14ac:dyDescent="0.25">
      <c r="B8950" s="18" t="s">
        <v>3839</v>
      </c>
      <c r="C8950" s="18" t="s">
        <v>8</v>
      </c>
      <c r="D8950" s="18" t="s">
        <v>164</v>
      </c>
      <c r="E8950" s="18" t="s">
        <v>1533</v>
      </c>
      <c r="F8950" s="18" t="s">
        <v>1551</v>
      </c>
      <c r="G8950" s="18">
        <v>636</v>
      </c>
      <c r="H8950" s="18">
        <v>4.5</v>
      </c>
      <c r="I8950" s="18">
        <v>5.18</v>
      </c>
      <c r="Q8950"/>
    </row>
    <row r="8951" spans="2:17" x14ac:dyDescent="0.25">
      <c r="B8951" s="18" t="s">
        <v>3839</v>
      </c>
      <c r="C8951" s="18" t="s">
        <v>8</v>
      </c>
      <c r="D8951" s="18" t="s">
        <v>164</v>
      </c>
      <c r="E8951" s="18" t="s">
        <v>1533</v>
      </c>
      <c r="F8951" s="18" t="s">
        <v>1552</v>
      </c>
      <c r="G8951" s="18">
        <v>408</v>
      </c>
      <c r="H8951" s="18">
        <v>4.3899999999999997</v>
      </c>
      <c r="I8951" s="18">
        <v>5.3</v>
      </c>
      <c r="Q8951"/>
    </row>
    <row r="8952" spans="2:17" x14ac:dyDescent="0.25">
      <c r="B8952" s="18" t="s">
        <v>3839</v>
      </c>
      <c r="C8952" s="18" t="s">
        <v>8</v>
      </c>
      <c r="D8952" s="18" t="s">
        <v>164</v>
      </c>
      <c r="E8952" s="18" t="s">
        <v>1533</v>
      </c>
      <c r="F8952" s="18" t="s">
        <v>1553</v>
      </c>
      <c r="G8952" s="18">
        <v>588</v>
      </c>
      <c r="H8952" s="18">
        <v>4.66</v>
      </c>
      <c r="I8952" s="18">
        <v>5.1100000000000003</v>
      </c>
      <c r="Q8952"/>
    </row>
    <row r="8953" spans="2:17" x14ac:dyDescent="0.25">
      <c r="B8953" s="18" t="s">
        <v>3839</v>
      </c>
      <c r="C8953" s="18" t="s">
        <v>8</v>
      </c>
      <c r="D8953" s="18" t="s">
        <v>164</v>
      </c>
      <c r="E8953" s="18" t="s">
        <v>1533</v>
      </c>
      <c r="F8953" s="18" t="s">
        <v>1554</v>
      </c>
      <c r="G8953" s="18">
        <v>384</v>
      </c>
      <c r="H8953" s="18">
        <v>4.2</v>
      </c>
      <c r="I8953" s="18">
        <v>5.19</v>
      </c>
      <c r="Q8953"/>
    </row>
    <row r="8954" spans="2:17" x14ac:dyDescent="0.25">
      <c r="B8954" s="18" t="s">
        <v>3839</v>
      </c>
      <c r="C8954" s="18" t="s">
        <v>8</v>
      </c>
      <c r="D8954" s="18" t="s">
        <v>164</v>
      </c>
      <c r="E8954" s="18" t="s">
        <v>1533</v>
      </c>
      <c r="F8954" s="18" t="s">
        <v>1555</v>
      </c>
      <c r="G8954" s="18">
        <v>684</v>
      </c>
      <c r="H8954" s="18">
        <v>4.32</v>
      </c>
      <c r="I8954" s="18">
        <v>5.27</v>
      </c>
      <c r="Q8954"/>
    </row>
    <row r="8955" spans="2:17" x14ac:dyDescent="0.25">
      <c r="B8955" s="18" t="s">
        <v>3839</v>
      </c>
      <c r="C8955" s="18" t="s">
        <v>8</v>
      </c>
      <c r="D8955" s="18" t="s">
        <v>164</v>
      </c>
      <c r="E8955" s="18" t="s">
        <v>1533</v>
      </c>
      <c r="F8955" s="18" t="s">
        <v>1556</v>
      </c>
      <c r="G8955" s="18">
        <v>516</v>
      </c>
      <c r="H8955" s="18">
        <v>4.4400000000000004</v>
      </c>
      <c r="I8955" s="18">
        <v>5.0999999999999996</v>
      </c>
      <c r="Q8955"/>
    </row>
    <row r="8956" spans="2:17" x14ac:dyDescent="0.25">
      <c r="B8956" s="18" t="s">
        <v>3839</v>
      </c>
      <c r="C8956" s="18" t="s">
        <v>8</v>
      </c>
      <c r="D8956" s="18" t="s">
        <v>164</v>
      </c>
      <c r="E8956" s="18" t="s">
        <v>1533</v>
      </c>
      <c r="F8956" s="18" t="s">
        <v>1557</v>
      </c>
      <c r="G8956" s="18">
        <v>372</v>
      </c>
      <c r="H8956" s="18">
        <v>4.26</v>
      </c>
      <c r="I8956" s="18">
        <v>5.03</v>
      </c>
      <c r="Q8956"/>
    </row>
    <row r="8957" spans="2:17" x14ac:dyDescent="0.25">
      <c r="B8957" s="18" t="s">
        <v>3839</v>
      </c>
      <c r="C8957" s="18" t="s">
        <v>8</v>
      </c>
      <c r="D8957" s="18" t="s">
        <v>164</v>
      </c>
      <c r="E8957" s="18" t="s">
        <v>1533</v>
      </c>
      <c r="F8957" s="18" t="s">
        <v>1558</v>
      </c>
      <c r="G8957" s="18">
        <v>324</v>
      </c>
      <c r="H8957" s="18">
        <v>4.12</v>
      </c>
      <c r="I8957" s="18">
        <v>5.2</v>
      </c>
      <c r="Q8957"/>
    </row>
    <row r="8958" spans="2:17" x14ac:dyDescent="0.25">
      <c r="B8958" s="18" t="s">
        <v>3839</v>
      </c>
      <c r="C8958" s="18" t="s">
        <v>8</v>
      </c>
      <c r="D8958" s="18" t="s">
        <v>164</v>
      </c>
      <c r="E8958" s="18" t="s">
        <v>1533</v>
      </c>
      <c r="F8958" s="18" t="s">
        <v>1559</v>
      </c>
      <c r="G8958" s="18">
        <v>708</v>
      </c>
      <c r="H8958" s="18">
        <v>4.6900000000000004</v>
      </c>
      <c r="I8958" s="18">
        <v>5</v>
      </c>
      <c r="Q8958"/>
    </row>
    <row r="8959" spans="2:17" x14ac:dyDescent="0.25">
      <c r="B8959" s="18" t="s">
        <v>3839</v>
      </c>
      <c r="C8959" s="18" t="s">
        <v>8</v>
      </c>
      <c r="D8959" s="18" t="s">
        <v>164</v>
      </c>
      <c r="E8959" s="18" t="s">
        <v>1533</v>
      </c>
      <c r="F8959" s="18" t="s">
        <v>1560</v>
      </c>
      <c r="G8959" s="18">
        <v>240</v>
      </c>
      <c r="H8959" s="18">
        <v>4.3</v>
      </c>
      <c r="I8959" s="18">
        <v>5.17</v>
      </c>
      <c r="Q8959"/>
    </row>
    <row r="8960" spans="2:17" x14ac:dyDescent="0.25">
      <c r="B8960" s="18" t="s">
        <v>3839</v>
      </c>
      <c r="C8960" s="18" t="s">
        <v>8</v>
      </c>
      <c r="D8960" s="18" t="s">
        <v>164</v>
      </c>
      <c r="E8960" s="18" t="s">
        <v>1533</v>
      </c>
      <c r="F8960" s="18" t="s">
        <v>1561</v>
      </c>
      <c r="G8960" s="18">
        <v>672</v>
      </c>
      <c r="H8960" s="18">
        <v>4.5</v>
      </c>
      <c r="I8960" s="18">
        <v>5.09</v>
      </c>
      <c r="Q8960"/>
    </row>
    <row r="8961" spans="2:17" x14ac:dyDescent="0.25">
      <c r="B8961" s="18" t="s">
        <v>3839</v>
      </c>
      <c r="C8961" s="18" t="s">
        <v>8</v>
      </c>
      <c r="D8961" s="18" t="s">
        <v>164</v>
      </c>
      <c r="E8961" s="18" t="s">
        <v>1533</v>
      </c>
      <c r="F8961" s="18" t="s">
        <v>1562</v>
      </c>
      <c r="G8961" s="18">
        <v>600</v>
      </c>
      <c r="H8961" s="18">
        <v>4.25</v>
      </c>
      <c r="I8961" s="18">
        <v>5.03</v>
      </c>
      <c r="Q8961"/>
    </row>
    <row r="8962" spans="2:17" x14ac:dyDescent="0.25">
      <c r="B8962" s="18" t="s">
        <v>3839</v>
      </c>
      <c r="C8962" s="18" t="s">
        <v>8</v>
      </c>
      <c r="D8962" s="18" t="s">
        <v>164</v>
      </c>
      <c r="E8962" s="18" t="s">
        <v>1533</v>
      </c>
      <c r="F8962" s="18" t="s">
        <v>1563</v>
      </c>
      <c r="G8962" s="18">
        <v>504</v>
      </c>
      <c r="H8962" s="18">
        <v>4.22</v>
      </c>
      <c r="I8962" s="18">
        <v>5.08</v>
      </c>
      <c r="Q8962"/>
    </row>
    <row r="8963" spans="2:17" x14ac:dyDescent="0.25">
      <c r="B8963" s="18" t="s">
        <v>3839</v>
      </c>
      <c r="C8963" s="18" t="s">
        <v>8</v>
      </c>
      <c r="D8963" s="18" t="s">
        <v>164</v>
      </c>
      <c r="E8963" s="18" t="s">
        <v>1533</v>
      </c>
      <c r="F8963" s="18" t="s">
        <v>1564</v>
      </c>
      <c r="G8963" s="18">
        <v>360</v>
      </c>
      <c r="H8963" s="18">
        <v>4.66</v>
      </c>
      <c r="I8963" s="18">
        <v>5.27</v>
      </c>
      <c r="Q8963"/>
    </row>
    <row r="8964" spans="2:17" x14ac:dyDescent="0.25">
      <c r="B8964" s="18" t="s">
        <v>3839</v>
      </c>
      <c r="C8964" s="18" t="s">
        <v>8</v>
      </c>
      <c r="D8964" s="18" t="s">
        <v>164</v>
      </c>
      <c r="E8964" s="18" t="s">
        <v>1533</v>
      </c>
      <c r="F8964" s="18" t="s">
        <v>1565</v>
      </c>
      <c r="G8964" s="18">
        <v>600</v>
      </c>
      <c r="H8964" s="18">
        <v>4.1900000000000004</v>
      </c>
      <c r="I8964" s="18">
        <v>5.14</v>
      </c>
      <c r="Q8964"/>
    </row>
    <row r="8965" spans="2:17" x14ac:dyDescent="0.25">
      <c r="B8965" s="18" t="s">
        <v>3839</v>
      </c>
      <c r="C8965" s="18" t="s">
        <v>8</v>
      </c>
      <c r="D8965" s="18" t="s">
        <v>164</v>
      </c>
      <c r="E8965" s="18" t="s">
        <v>1533</v>
      </c>
      <c r="F8965" s="18" t="s">
        <v>1566</v>
      </c>
      <c r="G8965" s="18">
        <v>312</v>
      </c>
      <c r="H8965" s="18">
        <v>4.91</v>
      </c>
      <c r="I8965" s="18">
        <v>5.34</v>
      </c>
      <c r="Q8965"/>
    </row>
    <row r="8966" spans="2:17" x14ac:dyDescent="0.25">
      <c r="B8966" s="18" t="s">
        <v>3839</v>
      </c>
      <c r="C8966" s="18" t="s">
        <v>8</v>
      </c>
      <c r="D8966" s="18" t="s">
        <v>164</v>
      </c>
      <c r="E8966" s="18" t="s">
        <v>1533</v>
      </c>
      <c r="F8966" s="18" t="s">
        <v>1567</v>
      </c>
      <c r="G8966" s="18">
        <v>348</v>
      </c>
      <c r="H8966" s="18">
        <v>4.46</v>
      </c>
      <c r="I8966" s="18">
        <v>5</v>
      </c>
      <c r="Q8966"/>
    </row>
    <row r="8967" spans="2:17" x14ac:dyDescent="0.25">
      <c r="B8967" s="18" t="s">
        <v>3839</v>
      </c>
      <c r="C8967" s="18" t="s">
        <v>8</v>
      </c>
      <c r="D8967" s="18" t="s">
        <v>164</v>
      </c>
      <c r="E8967" s="18" t="s">
        <v>1533</v>
      </c>
      <c r="F8967" s="18" t="s">
        <v>1568</v>
      </c>
      <c r="G8967" s="18">
        <v>492</v>
      </c>
      <c r="H8967" s="18">
        <v>4.45</v>
      </c>
      <c r="I8967" s="18">
        <v>5.03</v>
      </c>
      <c r="Q8967"/>
    </row>
    <row r="8968" spans="2:17" x14ac:dyDescent="0.25">
      <c r="B8968" s="18" t="s">
        <v>3839</v>
      </c>
      <c r="C8968" s="18" t="s">
        <v>8</v>
      </c>
      <c r="D8968" s="18" t="s">
        <v>164</v>
      </c>
      <c r="E8968" s="18" t="s">
        <v>1533</v>
      </c>
      <c r="F8968" s="18" t="s">
        <v>3730</v>
      </c>
      <c r="G8968" s="18">
        <v>720</v>
      </c>
      <c r="H8968" s="18">
        <v>4.54</v>
      </c>
      <c r="I8968" s="18">
        <v>5.31</v>
      </c>
      <c r="Q8968"/>
    </row>
    <row r="8969" spans="2:17" x14ac:dyDescent="0.25">
      <c r="B8969" s="18" t="s">
        <v>3839</v>
      </c>
      <c r="C8969" s="18" t="s">
        <v>8</v>
      </c>
      <c r="D8969" s="18" t="s">
        <v>164</v>
      </c>
      <c r="E8969" s="18" t="s">
        <v>1533</v>
      </c>
      <c r="F8969" s="18" t="s">
        <v>1569</v>
      </c>
      <c r="G8969" s="18">
        <v>444</v>
      </c>
      <c r="H8969" s="18">
        <v>4.1500000000000004</v>
      </c>
      <c r="I8969" s="18">
        <v>5.34</v>
      </c>
      <c r="Q8969"/>
    </row>
    <row r="8970" spans="2:17" x14ac:dyDescent="0.25">
      <c r="B8970" s="18" t="s">
        <v>3839</v>
      </c>
      <c r="C8970" s="18" t="s">
        <v>8</v>
      </c>
      <c r="D8970" s="18" t="s">
        <v>164</v>
      </c>
      <c r="E8970" s="18" t="s">
        <v>1533</v>
      </c>
      <c r="F8970" s="18" t="s">
        <v>1570</v>
      </c>
      <c r="G8970" s="18">
        <v>720</v>
      </c>
      <c r="H8970" s="18">
        <v>4.47</v>
      </c>
      <c r="I8970" s="18">
        <v>5.4</v>
      </c>
      <c r="Q8970"/>
    </row>
    <row r="8971" spans="2:17" x14ac:dyDescent="0.25">
      <c r="B8971" s="18" t="s">
        <v>3839</v>
      </c>
      <c r="C8971" s="18" t="s">
        <v>8</v>
      </c>
      <c r="D8971" s="18" t="s">
        <v>164</v>
      </c>
      <c r="E8971" s="18" t="s">
        <v>1533</v>
      </c>
      <c r="F8971" s="18" t="s">
        <v>1571</v>
      </c>
      <c r="G8971" s="18">
        <v>624</v>
      </c>
      <c r="H8971" s="18">
        <v>4.17</v>
      </c>
      <c r="I8971" s="18">
        <v>5.1100000000000003</v>
      </c>
      <c r="Q8971"/>
    </row>
    <row r="8972" spans="2:17" x14ac:dyDescent="0.25">
      <c r="B8972" s="18" t="s">
        <v>3839</v>
      </c>
      <c r="C8972" s="18" t="s">
        <v>8</v>
      </c>
      <c r="D8972" s="18" t="s">
        <v>164</v>
      </c>
      <c r="E8972" s="18" t="s">
        <v>1533</v>
      </c>
      <c r="F8972" s="18" t="s">
        <v>1572</v>
      </c>
      <c r="G8972" s="18">
        <v>648</v>
      </c>
      <c r="H8972" s="18">
        <v>4.9000000000000004</v>
      </c>
      <c r="I8972" s="18">
        <v>5.28</v>
      </c>
      <c r="Q8972"/>
    </row>
    <row r="8973" spans="2:17" x14ac:dyDescent="0.25">
      <c r="B8973" s="18" t="s">
        <v>3839</v>
      </c>
      <c r="C8973" s="18" t="s">
        <v>8</v>
      </c>
      <c r="D8973" s="18" t="s">
        <v>1573</v>
      </c>
      <c r="E8973" s="18" t="s">
        <v>1574</v>
      </c>
      <c r="F8973" s="18" t="s">
        <v>1575</v>
      </c>
      <c r="G8973" s="18">
        <v>408</v>
      </c>
      <c r="H8973" s="18">
        <v>4</v>
      </c>
      <c r="I8973" s="18">
        <v>6.62</v>
      </c>
      <c r="Q8973"/>
    </row>
    <row r="8974" spans="2:17" x14ac:dyDescent="0.25">
      <c r="B8974" s="18" t="s">
        <v>3839</v>
      </c>
      <c r="C8974" s="18" t="s">
        <v>8</v>
      </c>
      <c r="D8974" s="18" t="s">
        <v>1573</v>
      </c>
      <c r="E8974" s="18" t="s">
        <v>1574</v>
      </c>
      <c r="F8974" s="18" t="s">
        <v>1576</v>
      </c>
      <c r="G8974" s="18">
        <v>468</v>
      </c>
      <c r="H8974" s="18">
        <v>3.51</v>
      </c>
      <c r="I8974" s="18">
        <v>5.56</v>
      </c>
      <c r="Q8974"/>
    </row>
    <row r="8975" spans="2:17" x14ac:dyDescent="0.25">
      <c r="B8975" s="18" t="s">
        <v>3839</v>
      </c>
      <c r="C8975" s="18" t="s">
        <v>8</v>
      </c>
      <c r="D8975" s="18" t="s">
        <v>1573</v>
      </c>
      <c r="E8975" s="18" t="s">
        <v>1574</v>
      </c>
      <c r="F8975" s="18" t="s">
        <v>1577</v>
      </c>
      <c r="G8975" s="18">
        <v>528</v>
      </c>
      <c r="H8975" s="18">
        <v>3.03</v>
      </c>
      <c r="I8975" s="18">
        <v>5.33</v>
      </c>
      <c r="Q8975"/>
    </row>
    <row r="8976" spans="2:17" x14ac:dyDescent="0.25">
      <c r="B8976" s="18" t="s">
        <v>3839</v>
      </c>
      <c r="C8976" s="18" t="s">
        <v>8</v>
      </c>
      <c r="D8976" s="18" t="s">
        <v>1573</v>
      </c>
      <c r="E8976" s="18" t="s">
        <v>1574</v>
      </c>
      <c r="F8976" s="18" t="s">
        <v>1578</v>
      </c>
      <c r="G8976" s="18">
        <v>372</v>
      </c>
      <c r="H8976" s="18">
        <v>3.79</v>
      </c>
      <c r="I8976" s="18">
        <v>6.46</v>
      </c>
      <c r="Q8976"/>
    </row>
    <row r="8977" spans="2:17" x14ac:dyDescent="0.25">
      <c r="B8977" s="18" t="s">
        <v>3839</v>
      </c>
      <c r="C8977" s="18" t="s">
        <v>8</v>
      </c>
      <c r="D8977" s="18" t="s">
        <v>1573</v>
      </c>
      <c r="E8977" s="18" t="s">
        <v>1574</v>
      </c>
      <c r="F8977" s="18" t="s">
        <v>1579</v>
      </c>
      <c r="G8977" s="18">
        <v>432</v>
      </c>
      <c r="H8977" s="18">
        <v>3.7</v>
      </c>
      <c r="I8977" s="18">
        <v>5.68</v>
      </c>
      <c r="Q8977"/>
    </row>
    <row r="8978" spans="2:17" x14ac:dyDescent="0.25">
      <c r="B8978" s="18" t="s">
        <v>3839</v>
      </c>
      <c r="C8978" s="18" t="s">
        <v>8</v>
      </c>
      <c r="D8978" s="18" t="s">
        <v>1573</v>
      </c>
      <c r="E8978" s="18" t="s">
        <v>1574</v>
      </c>
      <c r="F8978" s="18" t="s">
        <v>1580</v>
      </c>
      <c r="G8978" s="18">
        <v>396</v>
      </c>
      <c r="H8978" s="18">
        <v>3.36</v>
      </c>
      <c r="I8978" s="18">
        <v>5.94</v>
      </c>
      <c r="Q8978"/>
    </row>
    <row r="8979" spans="2:17" x14ac:dyDescent="0.25">
      <c r="B8979" s="18" t="s">
        <v>3839</v>
      </c>
      <c r="C8979" s="18" t="s">
        <v>8</v>
      </c>
      <c r="D8979" s="18" t="s">
        <v>1573</v>
      </c>
      <c r="E8979" s="18" t="s">
        <v>1574</v>
      </c>
      <c r="F8979" s="18" t="s">
        <v>1581</v>
      </c>
      <c r="G8979" s="18">
        <v>528</v>
      </c>
      <c r="H8979" s="18">
        <v>3.89</v>
      </c>
      <c r="I8979" s="18">
        <v>6.49</v>
      </c>
      <c r="Q8979"/>
    </row>
    <row r="8980" spans="2:17" x14ac:dyDescent="0.25">
      <c r="B8980" s="18" t="s">
        <v>3839</v>
      </c>
      <c r="C8980" s="18" t="s">
        <v>8</v>
      </c>
      <c r="D8980" s="18" t="s">
        <v>1573</v>
      </c>
      <c r="E8980" s="18" t="s">
        <v>1574</v>
      </c>
      <c r="F8980" s="18" t="s">
        <v>1582</v>
      </c>
      <c r="G8980" s="18">
        <v>420</v>
      </c>
      <c r="H8980" s="18">
        <v>4.91</v>
      </c>
      <c r="I8980" s="18">
        <v>5.32</v>
      </c>
      <c r="Q8980"/>
    </row>
    <row r="8981" spans="2:17" x14ac:dyDescent="0.25">
      <c r="B8981" s="18" t="s">
        <v>3839</v>
      </c>
      <c r="C8981" s="18" t="s">
        <v>8</v>
      </c>
      <c r="D8981" s="18" t="s">
        <v>1573</v>
      </c>
      <c r="E8981" s="18" t="s">
        <v>1574</v>
      </c>
      <c r="F8981" s="18" t="s">
        <v>1583</v>
      </c>
      <c r="G8981" s="18">
        <v>516</v>
      </c>
      <c r="H8981" s="18">
        <v>3.82</v>
      </c>
      <c r="I8981" s="18">
        <v>5.79</v>
      </c>
      <c r="Q8981"/>
    </row>
    <row r="8982" spans="2:17" x14ac:dyDescent="0.25">
      <c r="B8982" s="18" t="s">
        <v>3839</v>
      </c>
      <c r="C8982" s="18" t="s">
        <v>8</v>
      </c>
      <c r="D8982" s="18" t="s">
        <v>1573</v>
      </c>
      <c r="E8982" s="18" t="s">
        <v>1574</v>
      </c>
      <c r="F8982" s="18" t="s">
        <v>1584</v>
      </c>
      <c r="G8982" s="18">
        <v>384</v>
      </c>
      <c r="H8982" s="18">
        <v>4.8899999999999997</v>
      </c>
      <c r="I8982" s="18">
        <v>5.94</v>
      </c>
      <c r="Q8982"/>
    </row>
    <row r="8983" spans="2:17" x14ac:dyDescent="0.25">
      <c r="B8983" s="18" t="s">
        <v>3839</v>
      </c>
      <c r="C8983" s="18" t="s">
        <v>8</v>
      </c>
      <c r="D8983" s="18" t="s">
        <v>1573</v>
      </c>
      <c r="E8983" s="18" t="s">
        <v>1574</v>
      </c>
      <c r="F8983" s="18" t="s">
        <v>1585</v>
      </c>
      <c r="G8983" s="18">
        <v>516</v>
      </c>
      <c r="H8983" s="18">
        <v>3.32</v>
      </c>
      <c r="I8983" s="18">
        <v>6.58</v>
      </c>
      <c r="Q8983"/>
    </row>
    <row r="8984" spans="2:17" x14ac:dyDescent="0.25">
      <c r="B8984" s="18" t="s">
        <v>3839</v>
      </c>
      <c r="C8984" s="18" t="s">
        <v>8</v>
      </c>
      <c r="D8984" s="18" t="s">
        <v>1573</v>
      </c>
      <c r="E8984" s="18" t="s">
        <v>1574</v>
      </c>
      <c r="F8984" s="18" t="s">
        <v>1586</v>
      </c>
      <c r="G8984" s="18">
        <v>384</v>
      </c>
      <c r="H8984" s="18">
        <v>3.82</v>
      </c>
      <c r="I8984" s="18">
        <v>6.7</v>
      </c>
      <c r="Q8984"/>
    </row>
    <row r="8985" spans="2:17" x14ac:dyDescent="0.25">
      <c r="B8985" s="18" t="s">
        <v>3839</v>
      </c>
      <c r="C8985" s="18" t="s">
        <v>8</v>
      </c>
      <c r="D8985" s="18" t="s">
        <v>1573</v>
      </c>
      <c r="E8985" s="18" t="s">
        <v>1574</v>
      </c>
      <c r="F8985" s="18" t="s">
        <v>1587</v>
      </c>
      <c r="G8985" s="18">
        <v>492</v>
      </c>
      <c r="H8985" s="18">
        <v>4.8899999999999997</v>
      </c>
      <c r="I8985" s="18">
        <v>6.31</v>
      </c>
      <c r="Q8985"/>
    </row>
    <row r="8986" spans="2:17" x14ac:dyDescent="0.25">
      <c r="B8986" s="18" t="s">
        <v>3839</v>
      </c>
      <c r="C8986" s="18" t="s">
        <v>8</v>
      </c>
      <c r="D8986" s="18" t="s">
        <v>1573</v>
      </c>
      <c r="E8986" s="18" t="s">
        <v>1574</v>
      </c>
      <c r="F8986" s="18" t="s">
        <v>1588</v>
      </c>
      <c r="G8986" s="18">
        <v>504</v>
      </c>
      <c r="H8986" s="18">
        <v>4.34</v>
      </c>
      <c r="I8986" s="18">
        <v>5.52</v>
      </c>
      <c r="Q8986"/>
    </row>
    <row r="8987" spans="2:17" x14ac:dyDescent="0.25">
      <c r="B8987" s="18" t="s">
        <v>3839</v>
      </c>
      <c r="C8987" s="18" t="s">
        <v>8</v>
      </c>
      <c r="D8987" s="18" t="s">
        <v>1573</v>
      </c>
      <c r="E8987" s="18" t="s">
        <v>1574</v>
      </c>
      <c r="F8987" s="18" t="s">
        <v>1589</v>
      </c>
      <c r="G8987" s="18">
        <v>516</v>
      </c>
      <c r="H8987" s="18">
        <v>3.11</v>
      </c>
      <c r="I8987" s="18">
        <v>6.62</v>
      </c>
      <c r="Q8987"/>
    </row>
    <row r="8988" spans="2:17" x14ac:dyDescent="0.25">
      <c r="B8988" s="18" t="s">
        <v>3839</v>
      </c>
      <c r="C8988" s="18" t="s">
        <v>8</v>
      </c>
      <c r="D8988" s="18" t="s">
        <v>1573</v>
      </c>
      <c r="E8988" s="18" t="s">
        <v>1574</v>
      </c>
      <c r="F8988" s="18" t="s">
        <v>1590</v>
      </c>
      <c r="G8988" s="18">
        <v>468</v>
      </c>
      <c r="H8988" s="18">
        <v>3.03</v>
      </c>
      <c r="I8988" s="18">
        <v>5.96</v>
      </c>
      <c r="Q8988"/>
    </row>
    <row r="8989" spans="2:17" x14ac:dyDescent="0.25">
      <c r="B8989" s="18" t="s">
        <v>3839</v>
      </c>
      <c r="C8989" s="18" t="s">
        <v>8</v>
      </c>
      <c r="D8989" s="18" t="s">
        <v>1573</v>
      </c>
      <c r="E8989" s="18" t="s">
        <v>1574</v>
      </c>
      <c r="F8989" s="18" t="s">
        <v>1591</v>
      </c>
      <c r="G8989" s="18">
        <v>516</v>
      </c>
      <c r="H8989" s="18">
        <v>4.09</v>
      </c>
      <c r="I8989" s="18">
        <v>5.59</v>
      </c>
      <c r="Q8989"/>
    </row>
    <row r="8990" spans="2:17" x14ac:dyDescent="0.25">
      <c r="B8990" s="18" t="s">
        <v>3839</v>
      </c>
      <c r="C8990" s="18" t="s">
        <v>8</v>
      </c>
      <c r="D8990" s="18" t="s">
        <v>1573</v>
      </c>
      <c r="E8990" s="18" t="s">
        <v>1574</v>
      </c>
      <c r="F8990" s="18" t="s">
        <v>1592</v>
      </c>
      <c r="G8990" s="18">
        <v>372</v>
      </c>
      <c r="H8990" s="18">
        <v>4.9400000000000004</v>
      </c>
      <c r="I8990" s="18">
        <v>6.67</v>
      </c>
      <c r="Q8990"/>
    </row>
    <row r="8991" spans="2:17" x14ac:dyDescent="0.25">
      <c r="B8991" s="18" t="s">
        <v>3839</v>
      </c>
      <c r="C8991" s="18" t="s">
        <v>8</v>
      </c>
      <c r="D8991" s="18" t="s">
        <v>1573</v>
      </c>
      <c r="E8991" s="18" t="s">
        <v>1574</v>
      </c>
      <c r="F8991" s="18" t="s">
        <v>1593</v>
      </c>
      <c r="G8991" s="18">
        <v>468</v>
      </c>
      <c r="H8991" s="18">
        <v>4.2300000000000004</v>
      </c>
      <c r="I8991" s="18">
        <v>6.78</v>
      </c>
      <c r="Q8991"/>
    </row>
    <row r="8992" spans="2:17" x14ac:dyDescent="0.25">
      <c r="B8992" s="18" t="s">
        <v>3839</v>
      </c>
      <c r="C8992" s="18" t="s">
        <v>8</v>
      </c>
      <c r="D8992" s="18" t="s">
        <v>1573</v>
      </c>
      <c r="E8992" s="18" t="s">
        <v>1574</v>
      </c>
      <c r="F8992" s="18" t="s">
        <v>1594</v>
      </c>
      <c r="G8992" s="18">
        <v>456</v>
      </c>
      <c r="H8992" s="18">
        <v>4.38</v>
      </c>
      <c r="I8992" s="18">
        <v>6.49</v>
      </c>
      <c r="Q8992"/>
    </row>
    <row r="8993" spans="2:17" x14ac:dyDescent="0.25">
      <c r="B8993" s="18" t="s">
        <v>3839</v>
      </c>
      <c r="C8993" s="18" t="s">
        <v>8</v>
      </c>
      <c r="D8993" s="18" t="s">
        <v>1573</v>
      </c>
      <c r="E8993" s="18" t="s">
        <v>1574</v>
      </c>
      <c r="F8993" s="18" t="s">
        <v>1595</v>
      </c>
      <c r="G8993" s="18">
        <v>432</v>
      </c>
      <c r="H8993" s="18">
        <v>4.0999999999999996</v>
      </c>
      <c r="I8993" s="18">
        <v>5.36</v>
      </c>
      <c r="Q8993"/>
    </row>
    <row r="8994" spans="2:17" x14ac:dyDescent="0.25">
      <c r="B8994" s="18" t="s">
        <v>3839</v>
      </c>
      <c r="C8994" s="18" t="s">
        <v>8</v>
      </c>
      <c r="D8994" s="18" t="s">
        <v>1573</v>
      </c>
      <c r="E8994" s="18" t="s">
        <v>1574</v>
      </c>
      <c r="F8994" s="18" t="s">
        <v>1596</v>
      </c>
      <c r="G8994" s="18">
        <v>456</v>
      </c>
      <c r="H8994" s="18">
        <v>4.91</v>
      </c>
      <c r="I8994" s="18">
        <v>6.09</v>
      </c>
      <c r="Q8994"/>
    </row>
    <row r="8995" spans="2:17" x14ac:dyDescent="0.25">
      <c r="B8995" s="18" t="s">
        <v>3839</v>
      </c>
      <c r="C8995" s="18" t="s">
        <v>8</v>
      </c>
      <c r="D8995" s="18" t="s">
        <v>1573</v>
      </c>
      <c r="E8995" s="18" t="s">
        <v>1574</v>
      </c>
      <c r="F8995" s="18" t="s">
        <v>1597</v>
      </c>
      <c r="G8995" s="18">
        <v>384</v>
      </c>
      <c r="H8995" s="18">
        <v>4.2699999999999996</v>
      </c>
      <c r="I8995" s="18">
        <v>5.79</v>
      </c>
      <c r="Q8995"/>
    </row>
    <row r="8996" spans="2:17" x14ac:dyDescent="0.25">
      <c r="B8996" s="18" t="s">
        <v>3839</v>
      </c>
      <c r="C8996" s="18" t="s">
        <v>8</v>
      </c>
      <c r="D8996" s="18" t="s">
        <v>1573</v>
      </c>
      <c r="E8996" s="18" t="s">
        <v>1574</v>
      </c>
      <c r="F8996" s="18" t="s">
        <v>1598</v>
      </c>
      <c r="G8996" s="18">
        <v>528</v>
      </c>
      <c r="H8996" s="18">
        <v>3.58</v>
      </c>
      <c r="I8996" s="18">
        <v>6.68</v>
      </c>
      <c r="Q8996"/>
    </row>
    <row r="8997" spans="2:17" x14ac:dyDescent="0.25">
      <c r="B8997" s="18" t="s">
        <v>3839</v>
      </c>
      <c r="C8997" s="18" t="s">
        <v>8</v>
      </c>
      <c r="D8997" s="18" t="s">
        <v>1573</v>
      </c>
      <c r="E8997" s="18" t="s">
        <v>1574</v>
      </c>
      <c r="F8997" s="18" t="s">
        <v>1599</v>
      </c>
      <c r="G8997" s="18">
        <v>372</v>
      </c>
      <c r="H8997" s="18">
        <v>4.03</v>
      </c>
      <c r="I8997" s="18">
        <v>5.28</v>
      </c>
      <c r="Q8997"/>
    </row>
    <row r="8998" spans="2:17" x14ac:dyDescent="0.25">
      <c r="B8998" s="18" t="s">
        <v>3839</v>
      </c>
      <c r="C8998" s="18" t="s">
        <v>8</v>
      </c>
      <c r="D8998" s="18" t="s">
        <v>1573</v>
      </c>
      <c r="E8998" s="18" t="s">
        <v>1574</v>
      </c>
      <c r="F8998" s="18" t="s">
        <v>1600</v>
      </c>
      <c r="G8998" s="18">
        <v>372</v>
      </c>
      <c r="H8998" s="18">
        <v>3.35</v>
      </c>
      <c r="I8998" s="18">
        <v>5.23</v>
      </c>
      <c r="Q8998"/>
    </row>
    <row r="8999" spans="2:17" x14ac:dyDescent="0.25">
      <c r="B8999" s="18" t="s">
        <v>3839</v>
      </c>
      <c r="C8999" s="18" t="s">
        <v>8</v>
      </c>
      <c r="D8999" s="18" t="s">
        <v>1573</v>
      </c>
      <c r="E8999" s="18" t="s">
        <v>1574</v>
      </c>
      <c r="F8999" s="18" t="s">
        <v>1601</v>
      </c>
      <c r="G8999" s="18">
        <v>360</v>
      </c>
      <c r="H8999" s="18">
        <v>4.75</v>
      </c>
      <c r="I8999" s="18">
        <v>6.17</v>
      </c>
      <c r="Q8999"/>
    </row>
    <row r="9000" spans="2:17" x14ac:dyDescent="0.25">
      <c r="B9000" s="18" t="s">
        <v>3839</v>
      </c>
      <c r="C9000" s="18" t="s">
        <v>8</v>
      </c>
      <c r="D9000" s="18" t="s">
        <v>1573</v>
      </c>
      <c r="E9000" s="18" t="s">
        <v>1574</v>
      </c>
      <c r="F9000" s="18" t="s">
        <v>1602</v>
      </c>
      <c r="G9000" s="18">
        <v>360</v>
      </c>
      <c r="H9000" s="18">
        <v>4.95</v>
      </c>
      <c r="I9000" s="18">
        <v>5.85</v>
      </c>
      <c r="Q9000"/>
    </row>
    <row r="9001" spans="2:17" x14ac:dyDescent="0.25">
      <c r="B9001" s="18" t="s">
        <v>3839</v>
      </c>
      <c r="C9001" s="18" t="s">
        <v>8</v>
      </c>
      <c r="D9001" s="18" t="s">
        <v>1573</v>
      </c>
      <c r="E9001" s="18" t="s">
        <v>1574</v>
      </c>
      <c r="F9001" s="18" t="s">
        <v>1603</v>
      </c>
      <c r="G9001" s="18">
        <v>432</v>
      </c>
      <c r="H9001" s="18">
        <v>4.8899999999999997</v>
      </c>
      <c r="I9001" s="18">
        <v>6.31</v>
      </c>
      <c r="Q9001"/>
    </row>
    <row r="9002" spans="2:17" x14ac:dyDescent="0.25">
      <c r="B9002" s="18" t="s">
        <v>3839</v>
      </c>
      <c r="C9002" s="18" t="s">
        <v>8</v>
      </c>
      <c r="D9002" s="18" t="s">
        <v>1573</v>
      </c>
      <c r="E9002" s="18" t="s">
        <v>1574</v>
      </c>
      <c r="F9002" s="18" t="s">
        <v>1604</v>
      </c>
      <c r="G9002" s="18">
        <v>516</v>
      </c>
      <c r="H9002" s="18">
        <v>3.19</v>
      </c>
      <c r="I9002" s="18">
        <v>5.09</v>
      </c>
      <c r="Q9002"/>
    </row>
    <row r="9003" spans="2:17" x14ac:dyDescent="0.25">
      <c r="B9003" s="18" t="s">
        <v>3839</v>
      </c>
      <c r="C9003" s="18" t="s">
        <v>8</v>
      </c>
      <c r="D9003" s="18" t="s">
        <v>1573</v>
      </c>
      <c r="E9003" s="18" t="s">
        <v>1574</v>
      </c>
      <c r="F9003" s="18" t="s">
        <v>1605</v>
      </c>
      <c r="G9003" s="18">
        <v>456</v>
      </c>
      <c r="H9003" s="18">
        <v>3.27</v>
      </c>
      <c r="I9003" s="18">
        <v>5.38</v>
      </c>
      <c r="Q9003"/>
    </row>
    <row r="9004" spans="2:17" x14ac:dyDescent="0.25">
      <c r="B9004" s="18" t="s">
        <v>3839</v>
      </c>
      <c r="C9004" s="18" t="s">
        <v>8</v>
      </c>
      <c r="D9004" s="18" t="s">
        <v>1573</v>
      </c>
      <c r="E9004" s="18" t="s">
        <v>1574</v>
      </c>
      <c r="F9004" s="18" t="s">
        <v>3731</v>
      </c>
      <c r="G9004" s="18">
        <v>372</v>
      </c>
      <c r="H9004" s="18">
        <v>4.78</v>
      </c>
      <c r="I9004" s="18">
        <v>5.57</v>
      </c>
      <c r="Q9004"/>
    </row>
    <row r="9005" spans="2:17" x14ac:dyDescent="0.25">
      <c r="B9005" s="18" t="s">
        <v>3839</v>
      </c>
      <c r="C9005" s="18" t="s">
        <v>8</v>
      </c>
      <c r="D9005" s="18" t="s">
        <v>1573</v>
      </c>
      <c r="E9005" s="18" t="s">
        <v>1574</v>
      </c>
      <c r="F9005" s="18" t="s">
        <v>3732</v>
      </c>
      <c r="G9005" s="18">
        <v>372</v>
      </c>
      <c r="H9005" s="18">
        <v>3.15</v>
      </c>
      <c r="I9005" s="18">
        <v>6.6</v>
      </c>
      <c r="Q9005"/>
    </row>
    <row r="9006" spans="2:17" x14ac:dyDescent="0.25">
      <c r="B9006" s="18" t="s">
        <v>3839</v>
      </c>
      <c r="C9006" s="18" t="s">
        <v>8</v>
      </c>
      <c r="D9006" s="18" t="s">
        <v>1573</v>
      </c>
      <c r="E9006" s="18" t="s">
        <v>1574</v>
      </c>
      <c r="F9006" s="18" t="s">
        <v>3733</v>
      </c>
      <c r="G9006" s="18">
        <v>540</v>
      </c>
      <c r="H9006" s="18">
        <v>3.84</v>
      </c>
      <c r="I9006" s="18">
        <v>5.24</v>
      </c>
      <c r="Q9006"/>
    </row>
    <row r="9007" spans="2:17" x14ac:dyDescent="0.25">
      <c r="B9007" s="18" t="s">
        <v>3839</v>
      </c>
      <c r="C9007" s="18" t="s">
        <v>8</v>
      </c>
      <c r="D9007" s="18" t="s">
        <v>277</v>
      </c>
      <c r="E9007" s="18" t="s">
        <v>3734</v>
      </c>
      <c r="F9007" s="18" t="s">
        <v>4012</v>
      </c>
      <c r="G9007" s="18">
        <v>900</v>
      </c>
      <c r="H9007" s="18">
        <v>2.82</v>
      </c>
      <c r="I9007" s="18">
        <v>3.3</v>
      </c>
      <c r="Q9007"/>
    </row>
    <row r="9008" spans="2:17" x14ac:dyDescent="0.25">
      <c r="B9008" s="18" t="s">
        <v>3839</v>
      </c>
      <c r="C9008" s="18" t="s">
        <v>8</v>
      </c>
      <c r="D9008" s="18" t="s">
        <v>277</v>
      </c>
      <c r="E9008" s="18" t="s">
        <v>3734</v>
      </c>
      <c r="F9008" s="18" t="s">
        <v>4013</v>
      </c>
      <c r="G9008" s="18">
        <v>900</v>
      </c>
      <c r="H9008" s="18">
        <v>2.38</v>
      </c>
      <c r="I9008" s="18">
        <v>3.3</v>
      </c>
      <c r="Q9008"/>
    </row>
    <row r="9009" spans="2:17" x14ac:dyDescent="0.25">
      <c r="B9009" s="18" t="s">
        <v>3839</v>
      </c>
      <c r="C9009" s="18" t="s">
        <v>8</v>
      </c>
      <c r="D9009" s="18" t="s">
        <v>277</v>
      </c>
      <c r="E9009" s="18" t="s">
        <v>3734</v>
      </c>
      <c r="F9009" s="18" t="s">
        <v>4014</v>
      </c>
      <c r="G9009" s="18">
        <v>1128</v>
      </c>
      <c r="H9009" s="18">
        <v>2.0299999999999998</v>
      </c>
      <c r="I9009" s="18">
        <v>3.31</v>
      </c>
      <c r="Q9009"/>
    </row>
    <row r="9010" spans="2:17" x14ac:dyDescent="0.25">
      <c r="B9010" s="18" t="s">
        <v>3839</v>
      </c>
      <c r="C9010" s="18" t="s">
        <v>8</v>
      </c>
      <c r="D9010" s="18" t="s">
        <v>277</v>
      </c>
      <c r="E9010" s="18" t="s">
        <v>3734</v>
      </c>
      <c r="F9010" s="18" t="s">
        <v>4015</v>
      </c>
      <c r="G9010" s="18">
        <v>1056</v>
      </c>
      <c r="H9010" s="18">
        <v>2.5</v>
      </c>
      <c r="I9010" s="18">
        <v>3.94</v>
      </c>
      <c r="Q9010"/>
    </row>
    <row r="9011" spans="2:17" x14ac:dyDescent="0.25">
      <c r="B9011" s="18" t="s">
        <v>3839</v>
      </c>
      <c r="C9011" s="18" t="s">
        <v>8</v>
      </c>
      <c r="D9011" s="18" t="s">
        <v>277</v>
      </c>
      <c r="E9011" s="18" t="s">
        <v>3734</v>
      </c>
      <c r="F9011" s="18" t="s">
        <v>4016</v>
      </c>
      <c r="G9011" s="18">
        <v>900</v>
      </c>
      <c r="H9011" s="18">
        <v>2.2599999999999998</v>
      </c>
      <c r="I9011" s="18">
        <v>3.76</v>
      </c>
      <c r="Q9011"/>
    </row>
    <row r="9012" spans="2:17" x14ac:dyDescent="0.25">
      <c r="B9012" s="18" t="s">
        <v>3839</v>
      </c>
      <c r="C9012" s="18" t="s">
        <v>8</v>
      </c>
      <c r="D9012" s="18" t="s">
        <v>277</v>
      </c>
      <c r="E9012" s="18" t="s">
        <v>3734</v>
      </c>
      <c r="F9012" s="18" t="s">
        <v>3735</v>
      </c>
      <c r="G9012" s="18">
        <v>1020</v>
      </c>
      <c r="H9012" s="18">
        <v>2.71</v>
      </c>
      <c r="I9012" s="18">
        <v>3.94</v>
      </c>
      <c r="Q9012"/>
    </row>
    <row r="9013" spans="2:17" x14ac:dyDescent="0.25">
      <c r="B9013" s="18" t="s">
        <v>3839</v>
      </c>
      <c r="C9013" s="18" t="s">
        <v>8</v>
      </c>
      <c r="D9013" s="18" t="s">
        <v>277</v>
      </c>
      <c r="E9013" s="18" t="s">
        <v>3734</v>
      </c>
      <c r="F9013" s="18" t="s">
        <v>3736</v>
      </c>
      <c r="G9013" s="18">
        <v>804</v>
      </c>
      <c r="H9013" s="18">
        <v>2.74</v>
      </c>
      <c r="I9013" s="18">
        <v>3.2</v>
      </c>
      <c r="Q9013"/>
    </row>
    <row r="9014" spans="2:17" x14ac:dyDescent="0.25">
      <c r="B9014" s="18" t="s">
        <v>3839</v>
      </c>
      <c r="C9014" s="18" t="s">
        <v>8</v>
      </c>
      <c r="D9014" s="18" t="s">
        <v>277</v>
      </c>
      <c r="E9014" s="18" t="s">
        <v>3734</v>
      </c>
      <c r="F9014" s="18" t="s">
        <v>4017</v>
      </c>
      <c r="G9014" s="18">
        <v>1200</v>
      </c>
      <c r="H9014" s="18">
        <v>2.72</v>
      </c>
      <c r="I9014" s="18">
        <v>3.88</v>
      </c>
      <c r="Q9014"/>
    </row>
    <row r="9015" spans="2:17" x14ac:dyDescent="0.25">
      <c r="B9015" s="18" t="s">
        <v>3839</v>
      </c>
      <c r="C9015" s="18" t="s">
        <v>8</v>
      </c>
      <c r="D9015" s="18" t="s">
        <v>277</v>
      </c>
      <c r="E9015" s="18" t="s">
        <v>3734</v>
      </c>
      <c r="F9015" s="18" t="s">
        <v>4018</v>
      </c>
      <c r="G9015" s="18">
        <v>696</v>
      </c>
      <c r="H9015" s="18">
        <v>2.17</v>
      </c>
      <c r="I9015" s="18">
        <v>3.21</v>
      </c>
      <c r="Q9015"/>
    </row>
    <row r="9016" spans="2:17" x14ac:dyDescent="0.25">
      <c r="B9016" s="18" t="s">
        <v>3839</v>
      </c>
      <c r="C9016" s="18" t="s">
        <v>8</v>
      </c>
      <c r="D9016" s="18" t="s">
        <v>277</v>
      </c>
      <c r="E9016" s="18" t="s">
        <v>3734</v>
      </c>
      <c r="F9016" s="18" t="s">
        <v>3737</v>
      </c>
      <c r="G9016" s="18">
        <v>768</v>
      </c>
      <c r="H9016" s="18">
        <v>2.27</v>
      </c>
      <c r="I9016" s="18">
        <v>3.69</v>
      </c>
      <c r="Q9016"/>
    </row>
    <row r="9017" spans="2:17" x14ac:dyDescent="0.25">
      <c r="B9017" s="18" t="s">
        <v>3839</v>
      </c>
      <c r="C9017" s="18" t="s">
        <v>8</v>
      </c>
      <c r="D9017" s="18" t="s">
        <v>277</v>
      </c>
      <c r="E9017" s="18" t="s">
        <v>3734</v>
      </c>
      <c r="F9017" s="18" t="s">
        <v>3738</v>
      </c>
      <c r="G9017" s="18">
        <v>828</v>
      </c>
      <c r="H9017" s="18">
        <v>2.5099999999999998</v>
      </c>
      <c r="I9017" s="18">
        <v>3.63</v>
      </c>
      <c r="Q9017"/>
    </row>
    <row r="9018" spans="2:17" x14ac:dyDescent="0.25">
      <c r="B9018" s="18" t="s">
        <v>3839</v>
      </c>
      <c r="C9018" s="18" t="s">
        <v>8</v>
      </c>
      <c r="D9018" s="18" t="s">
        <v>277</v>
      </c>
      <c r="E9018" s="18" t="s">
        <v>3734</v>
      </c>
      <c r="F9018" s="18" t="s">
        <v>3739</v>
      </c>
      <c r="G9018" s="18">
        <v>648</v>
      </c>
      <c r="H9018" s="18">
        <v>2.99</v>
      </c>
      <c r="I9018" s="18">
        <v>3.76</v>
      </c>
      <c r="Q9018"/>
    </row>
    <row r="9019" spans="2:17" x14ac:dyDescent="0.25">
      <c r="B9019" s="18" t="s">
        <v>3839</v>
      </c>
      <c r="C9019" s="18" t="s">
        <v>8</v>
      </c>
      <c r="D9019" s="18" t="s">
        <v>277</v>
      </c>
      <c r="E9019" s="18" t="s">
        <v>3734</v>
      </c>
      <c r="F9019" s="18" t="s">
        <v>3740</v>
      </c>
      <c r="G9019" s="18">
        <v>1044</v>
      </c>
      <c r="H9019" s="18">
        <v>2.79</v>
      </c>
      <c r="I9019" s="18">
        <v>3.25</v>
      </c>
      <c r="Q9019"/>
    </row>
    <row r="9020" spans="2:17" x14ac:dyDescent="0.25">
      <c r="B9020" s="18" t="s">
        <v>3839</v>
      </c>
      <c r="C9020" s="18" t="s">
        <v>8</v>
      </c>
      <c r="D9020" s="18" t="s">
        <v>277</v>
      </c>
      <c r="E9020" s="18" t="s">
        <v>3734</v>
      </c>
      <c r="F9020" s="18" t="s">
        <v>3741</v>
      </c>
      <c r="G9020" s="18">
        <v>1116</v>
      </c>
      <c r="H9020" s="18">
        <v>2.0099999999999998</v>
      </c>
      <c r="I9020" s="18">
        <v>3.8</v>
      </c>
      <c r="Q9020"/>
    </row>
    <row r="9021" spans="2:17" x14ac:dyDescent="0.25">
      <c r="B9021" s="18" t="s">
        <v>3839</v>
      </c>
      <c r="C9021" s="18" t="s">
        <v>8</v>
      </c>
      <c r="D9021" s="18" t="s">
        <v>277</v>
      </c>
      <c r="E9021" s="18" t="s">
        <v>3734</v>
      </c>
      <c r="F9021" s="18" t="s">
        <v>4019</v>
      </c>
      <c r="G9021" s="18">
        <v>780</v>
      </c>
      <c r="H9021" s="18">
        <v>2.3199999999999998</v>
      </c>
      <c r="I9021" s="18">
        <v>3.74</v>
      </c>
      <c r="Q9021"/>
    </row>
    <row r="9022" spans="2:17" x14ac:dyDescent="0.25">
      <c r="B9022" s="18" t="s">
        <v>3839</v>
      </c>
      <c r="C9022" s="18" t="s">
        <v>8</v>
      </c>
      <c r="D9022" s="18" t="s">
        <v>277</v>
      </c>
      <c r="E9022" s="18" t="s">
        <v>3734</v>
      </c>
      <c r="F9022" s="18" t="s">
        <v>3742</v>
      </c>
      <c r="G9022" s="18">
        <v>600</v>
      </c>
      <c r="H9022" s="18">
        <v>2.57</v>
      </c>
      <c r="I9022" s="18">
        <v>3.21</v>
      </c>
      <c r="Q9022"/>
    </row>
    <row r="9023" spans="2:17" x14ac:dyDescent="0.25">
      <c r="B9023" s="18" t="s">
        <v>3839</v>
      </c>
      <c r="C9023" s="18" t="s">
        <v>8</v>
      </c>
      <c r="D9023" s="18" t="s">
        <v>277</v>
      </c>
      <c r="E9023" s="18" t="s">
        <v>3734</v>
      </c>
      <c r="F9023" s="18" t="s">
        <v>4020</v>
      </c>
      <c r="G9023" s="18">
        <v>852</v>
      </c>
      <c r="H9023" s="18">
        <v>2.88</v>
      </c>
      <c r="I9023" s="18">
        <v>3.86</v>
      </c>
      <c r="Q9023"/>
    </row>
    <row r="9024" spans="2:17" x14ac:dyDescent="0.25">
      <c r="B9024" s="18" t="s">
        <v>3839</v>
      </c>
      <c r="C9024" s="18" t="s">
        <v>8</v>
      </c>
      <c r="D9024" s="18" t="s">
        <v>277</v>
      </c>
      <c r="E9024" s="18" t="s">
        <v>3734</v>
      </c>
      <c r="F9024" s="18" t="s">
        <v>4021</v>
      </c>
      <c r="G9024" s="18">
        <v>984</v>
      </c>
      <c r="H9024" s="18">
        <v>2.17</v>
      </c>
      <c r="I9024" s="18">
        <v>3.41</v>
      </c>
      <c r="Q9024"/>
    </row>
    <row r="9025" spans="2:17" x14ac:dyDescent="0.25">
      <c r="B9025" s="18" t="s">
        <v>3839</v>
      </c>
      <c r="C9025" s="18" t="s">
        <v>8</v>
      </c>
      <c r="D9025" s="18" t="s">
        <v>277</v>
      </c>
      <c r="E9025" s="18" t="s">
        <v>3734</v>
      </c>
      <c r="F9025" s="18" t="s">
        <v>3743</v>
      </c>
      <c r="G9025" s="18">
        <v>912</v>
      </c>
      <c r="H9025" s="18">
        <v>2.6</v>
      </c>
      <c r="I9025" s="18">
        <v>3.33</v>
      </c>
      <c r="Q9025"/>
    </row>
    <row r="9026" spans="2:17" x14ac:dyDescent="0.25">
      <c r="B9026" s="18" t="s">
        <v>3839</v>
      </c>
      <c r="C9026" s="18" t="s">
        <v>8</v>
      </c>
      <c r="D9026" s="18" t="s">
        <v>277</v>
      </c>
      <c r="E9026" s="18" t="s">
        <v>3734</v>
      </c>
      <c r="F9026" s="18" t="s">
        <v>4022</v>
      </c>
      <c r="G9026" s="18">
        <v>1152</v>
      </c>
      <c r="H9026" s="18">
        <v>2.69</v>
      </c>
      <c r="I9026" s="18">
        <v>3.23</v>
      </c>
      <c r="Q9026"/>
    </row>
    <row r="9027" spans="2:17" x14ac:dyDescent="0.25">
      <c r="B9027" s="18" t="s">
        <v>3839</v>
      </c>
      <c r="C9027" s="18" t="s">
        <v>8</v>
      </c>
      <c r="D9027" s="18" t="s">
        <v>277</v>
      </c>
      <c r="E9027" s="18" t="s">
        <v>3734</v>
      </c>
      <c r="F9027" s="18" t="s">
        <v>4023</v>
      </c>
      <c r="G9027" s="18">
        <v>972</v>
      </c>
      <c r="H9027" s="18">
        <v>2.85</v>
      </c>
      <c r="I9027" s="18">
        <v>3.7</v>
      </c>
      <c r="Q9027"/>
    </row>
    <row r="9028" spans="2:17" x14ac:dyDescent="0.25">
      <c r="B9028" s="18" t="s">
        <v>3839</v>
      </c>
      <c r="C9028" s="18" t="s">
        <v>8</v>
      </c>
      <c r="D9028" s="18" t="s">
        <v>277</v>
      </c>
      <c r="E9028" s="18" t="s">
        <v>3734</v>
      </c>
      <c r="F9028" s="18" t="s">
        <v>4024</v>
      </c>
      <c r="G9028" s="18">
        <v>876</v>
      </c>
      <c r="H9028" s="18">
        <v>2.31</v>
      </c>
      <c r="I9028" s="18">
        <v>3.8</v>
      </c>
      <c r="Q9028"/>
    </row>
    <row r="9029" spans="2:17" x14ac:dyDescent="0.25">
      <c r="B9029" s="18" t="s">
        <v>3839</v>
      </c>
      <c r="C9029" s="18" t="s">
        <v>8</v>
      </c>
      <c r="D9029" s="18" t="s">
        <v>277</v>
      </c>
      <c r="E9029" s="18" t="s">
        <v>3734</v>
      </c>
      <c r="F9029" s="18" t="s">
        <v>4025</v>
      </c>
      <c r="G9029" s="18">
        <v>1092</v>
      </c>
      <c r="H9029" s="18">
        <v>2.69</v>
      </c>
      <c r="I9029" s="18">
        <v>3.39</v>
      </c>
      <c r="Q9029"/>
    </row>
    <row r="9030" spans="2:17" x14ac:dyDescent="0.25">
      <c r="B9030" s="18" t="s">
        <v>3839</v>
      </c>
      <c r="C9030" s="18" t="s">
        <v>8</v>
      </c>
      <c r="D9030" s="18" t="s">
        <v>277</v>
      </c>
      <c r="E9030" s="18" t="s">
        <v>3734</v>
      </c>
      <c r="F9030" s="18" t="s">
        <v>3744</v>
      </c>
      <c r="G9030" s="18">
        <v>732</v>
      </c>
      <c r="H9030" s="18">
        <v>2.74</v>
      </c>
      <c r="I9030" s="18">
        <v>3.99</v>
      </c>
      <c r="Q9030"/>
    </row>
    <row r="9031" spans="2:17" x14ac:dyDescent="0.25">
      <c r="B9031" s="18" t="s">
        <v>3839</v>
      </c>
      <c r="C9031" s="18" t="s">
        <v>8</v>
      </c>
      <c r="D9031" s="18" t="s">
        <v>277</v>
      </c>
      <c r="E9031" s="18" t="s">
        <v>3734</v>
      </c>
      <c r="F9031" s="18" t="s">
        <v>3745</v>
      </c>
      <c r="G9031" s="18">
        <v>600</v>
      </c>
      <c r="H9031" s="18">
        <v>2.56</v>
      </c>
      <c r="I9031" s="18">
        <v>3.42</v>
      </c>
      <c r="Q9031"/>
    </row>
    <row r="9032" spans="2:17" x14ac:dyDescent="0.25">
      <c r="B9032" s="18" t="s">
        <v>3839</v>
      </c>
      <c r="C9032" s="18" t="s">
        <v>8</v>
      </c>
      <c r="D9032" s="18" t="s">
        <v>277</v>
      </c>
      <c r="E9032" s="18" t="s">
        <v>3734</v>
      </c>
      <c r="F9032" s="18" t="s">
        <v>3746</v>
      </c>
      <c r="G9032" s="18">
        <v>1044</v>
      </c>
      <c r="H9032" s="18">
        <v>2.96</v>
      </c>
      <c r="I9032" s="18">
        <v>3.69</v>
      </c>
      <c r="Q9032"/>
    </row>
    <row r="9033" spans="2:17" x14ac:dyDescent="0.25">
      <c r="B9033" s="18" t="s">
        <v>3839</v>
      </c>
      <c r="C9033" s="18" t="s">
        <v>8</v>
      </c>
      <c r="D9033" s="18" t="s">
        <v>277</v>
      </c>
      <c r="E9033" s="18" t="s">
        <v>3734</v>
      </c>
      <c r="F9033" s="18" t="s">
        <v>3747</v>
      </c>
      <c r="G9033" s="18">
        <v>912</v>
      </c>
      <c r="H9033" s="18">
        <v>2.09</v>
      </c>
      <c r="I9033" s="18">
        <v>3.23</v>
      </c>
      <c r="Q9033"/>
    </row>
    <row r="9034" spans="2:17" x14ac:dyDescent="0.25">
      <c r="B9034" s="18" t="s">
        <v>3839</v>
      </c>
      <c r="C9034" s="18" t="s">
        <v>8</v>
      </c>
      <c r="D9034" s="18" t="s">
        <v>277</v>
      </c>
      <c r="E9034" s="18" t="s">
        <v>3734</v>
      </c>
      <c r="F9034" s="18" t="s">
        <v>3748</v>
      </c>
      <c r="G9034" s="18">
        <v>756</v>
      </c>
      <c r="H9034" s="18">
        <v>2.16</v>
      </c>
      <c r="I9034" s="18">
        <v>3.24</v>
      </c>
      <c r="Q9034"/>
    </row>
    <row r="9035" spans="2:17" x14ac:dyDescent="0.25">
      <c r="B9035" s="18" t="s">
        <v>3839</v>
      </c>
      <c r="C9035" s="18" t="s">
        <v>8</v>
      </c>
      <c r="D9035" s="18" t="s">
        <v>277</v>
      </c>
      <c r="E9035" s="18" t="s">
        <v>3734</v>
      </c>
      <c r="F9035" s="18" t="s">
        <v>3749</v>
      </c>
      <c r="G9035" s="18">
        <v>684</v>
      </c>
      <c r="H9035" s="18">
        <v>2.95</v>
      </c>
      <c r="I9035" s="18">
        <v>3.29</v>
      </c>
      <c r="Q9035"/>
    </row>
    <row r="9036" spans="2:17" x14ac:dyDescent="0.25">
      <c r="B9036" s="18" t="s">
        <v>3839</v>
      </c>
      <c r="C9036" s="18" t="s">
        <v>8</v>
      </c>
      <c r="D9036" s="18" t="s">
        <v>277</v>
      </c>
      <c r="E9036" s="18" t="s">
        <v>3734</v>
      </c>
      <c r="F9036" s="18" t="s">
        <v>3750</v>
      </c>
      <c r="G9036" s="18">
        <v>1104</v>
      </c>
      <c r="H9036" s="18">
        <v>2.73</v>
      </c>
      <c r="I9036" s="18">
        <v>3.21</v>
      </c>
      <c r="Q9036"/>
    </row>
    <row r="9037" spans="2:17" x14ac:dyDescent="0.25">
      <c r="B9037" s="18" t="s">
        <v>3839</v>
      </c>
      <c r="C9037" s="18" t="s">
        <v>8</v>
      </c>
      <c r="D9037" s="18" t="s">
        <v>277</v>
      </c>
      <c r="E9037" s="18" t="s">
        <v>3734</v>
      </c>
      <c r="F9037" s="18" t="s">
        <v>3751</v>
      </c>
      <c r="G9037" s="18">
        <v>780</v>
      </c>
      <c r="H9037" s="18">
        <v>2.13</v>
      </c>
      <c r="I9037" s="18">
        <v>3.87</v>
      </c>
      <c r="Q9037"/>
    </row>
    <row r="9038" spans="2:17" x14ac:dyDescent="0.25">
      <c r="B9038" s="18" t="s">
        <v>3839</v>
      </c>
      <c r="C9038" s="18" t="s">
        <v>8</v>
      </c>
      <c r="D9038" s="18" t="s">
        <v>277</v>
      </c>
      <c r="E9038" s="18" t="s">
        <v>3734</v>
      </c>
      <c r="F9038" s="18" t="s">
        <v>3752</v>
      </c>
      <c r="G9038" s="18">
        <v>840</v>
      </c>
      <c r="H9038" s="18">
        <v>2.9</v>
      </c>
      <c r="I9038" s="18">
        <v>3.38</v>
      </c>
      <c r="Q9038"/>
    </row>
    <row r="9039" spans="2:17" x14ac:dyDescent="0.25">
      <c r="B9039" s="18" t="s">
        <v>3839</v>
      </c>
      <c r="C9039" s="18" t="s">
        <v>8</v>
      </c>
      <c r="D9039" s="18" t="s">
        <v>277</v>
      </c>
      <c r="E9039" s="18" t="s">
        <v>3734</v>
      </c>
      <c r="F9039" s="18" t="s">
        <v>3753</v>
      </c>
      <c r="G9039" s="18">
        <v>648</v>
      </c>
      <c r="H9039" s="18">
        <v>2.63</v>
      </c>
      <c r="I9039" s="18">
        <v>3.83</v>
      </c>
      <c r="Q9039"/>
    </row>
    <row r="9040" spans="2:17" x14ac:dyDescent="0.25">
      <c r="B9040" s="18" t="s">
        <v>3839</v>
      </c>
      <c r="C9040" s="18" t="s">
        <v>8</v>
      </c>
      <c r="D9040" s="18" t="s">
        <v>277</v>
      </c>
      <c r="E9040" s="18" t="s">
        <v>3734</v>
      </c>
      <c r="F9040" s="18" t="s">
        <v>3754</v>
      </c>
      <c r="G9040" s="18">
        <v>828</v>
      </c>
      <c r="H9040" s="18">
        <v>2.74</v>
      </c>
      <c r="I9040" s="18">
        <v>3.97</v>
      </c>
      <c r="Q9040"/>
    </row>
    <row r="9041" spans="2:17" x14ac:dyDescent="0.25">
      <c r="B9041" s="18" t="s">
        <v>3839</v>
      </c>
      <c r="C9041" s="18" t="s">
        <v>8</v>
      </c>
      <c r="D9041" s="18" t="s">
        <v>277</v>
      </c>
      <c r="E9041" s="18" t="s">
        <v>3734</v>
      </c>
      <c r="F9041" s="18" t="s">
        <v>3755</v>
      </c>
      <c r="G9041" s="18">
        <v>828</v>
      </c>
      <c r="H9041" s="18">
        <v>2.37</v>
      </c>
      <c r="I9041" s="18">
        <v>3.22</v>
      </c>
      <c r="Q9041"/>
    </row>
    <row r="9042" spans="2:17" x14ac:dyDescent="0.25">
      <c r="B9042" s="18" t="s">
        <v>3839</v>
      </c>
      <c r="C9042" s="18" t="s">
        <v>8</v>
      </c>
      <c r="D9042" s="18" t="s">
        <v>277</v>
      </c>
      <c r="E9042" s="18" t="s">
        <v>3734</v>
      </c>
      <c r="F9042" s="18" t="s">
        <v>3756</v>
      </c>
      <c r="G9042" s="18">
        <v>996</v>
      </c>
      <c r="H9042" s="18">
        <v>2.95</v>
      </c>
      <c r="I9042" s="18">
        <v>3.4</v>
      </c>
      <c r="Q9042"/>
    </row>
    <row r="9043" spans="2:17" x14ac:dyDescent="0.25">
      <c r="B9043" s="18" t="s">
        <v>3839</v>
      </c>
      <c r="C9043" s="18" t="s">
        <v>8</v>
      </c>
      <c r="D9043" s="18" t="s">
        <v>277</v>
      </c>
      <c r="E9043" s="18" t="s">
        <v>3734</v>
      </c>
      <c r="F9043" s="18" t="s">
        <v>3757</v>
      </c>
      <c r="G9043" s="18">
        <v>936</v>
      </c>
      <c r="H9043" s="18">
        <v>2.67</v>
      </c>
      <c r="I9043" s="18">
        <v>3.98</v>
      </c>
      <c r="Q9043"/>
    </row>
    <row r="9044" spans="2:17" x14ac:dyDescent="0.25">
      <c r="B9044" s="18" t="s">
        <v>3839</v>
      </c>
      <c r="C9044" s="18" t="s">
        <v>8</v>
      </c>
      <c r="D9044" s="18" t="s">
        <v>277</v>
      </c>
      <c r="E9044" s="18" t="s">
        <v>3734</v>
      </c>
      <c r="F9044" s="18" t="s">
        <v>3758</v>
      </c>
      <c r="G9044" s="18">
        <v>1020</v>
      </c>
      <c r="H9044" s="18">
        <v>2.81</v>
      </c>
      <c r="I9044" s="18">
        <v>3.48</v>
      </c>
      <c r="Q9044"/>
    </row>
    <row r="9045" spans="2:17" x14ac:dyDescent="0.25">
      <c r="B9045" s="18" t="s">
        <v>3839</v>
      </c>
      <c r="C9045" s="18" t="s">
        <v>8</v>
      </c>
      <c r="D9045" s="18" t="s">
        <v>277</v>
      </c>
      <c r="E9045" s="18" t="s">
        <v>3734</v>
      </c>
      <c r="F9045" s="18" t="s">
        <v>3759</v>
      </c>
      <c r="G9045" s="18">
        <v>828</v>
      </c>
      <c r="H9045" s="18">
        <v>2.9</v>
      </c>
      <c r="I9045" s="18">
        <v>3.42</v>
      </c>
      <c r="Q9045"/>
    </row>
    <row r="9046" spans="2:17" x14ac:dyDescent="0.25">
      <c r="B9046" s="18" t="s">
        <v>3839</v>
      </c>
      <c r="C9046" s="18" t="s">
        <v>8</v>
      </c>
      <c r="D9046" s="18" t="s">
        <v>277</v>
      </c>
      <c r="E9046" s="18" t="s">
        <v>3734</v>
      </c>
      <c r="F9046" s="18" t="s">
        <v>3760</v>
      </c>
      <c r="G9046" s="18">
        <v>1092</v>
      </c>
      <c r="H9046" s="18">
        <v>2.3199999999999998</v>
      </c>
      <c r="I9046" s="18">
        <v>3.58</v>
      </c>
      <c r="Q9046"/>
    </row>
    <row r="9047" spans="2:17" x14ac:dyDescent="0.25">
      <c r="B9047" s="18" t="s">
        <v>3839</v>
      </c>
      <c r="C9047" s="18" t="s">
        <v>8</v>
      </c>
      <c r="D9047" s="18" t="s">
        <v>277</v>
      </c>
      <c r="E9047" s="18" t="s">
        <v>3734</v>
      </c>
      <c r="F9047" s="18" t="s">
        <v>3761</v>
      </c>
      <c r="G9047" s="18">
        <v>1068</v>
      </c>
      <c r="H9047" s="18">
        <v>2.2200000000000002</v>
      </c>
      <c r="I9047" s="18">
        <v>3.66</v>
      </c>
      <c r="Q9047"/>
    </row>
    <row r="9048" spans="2:17" x14ac:dyDescent="0.25">
      <c r="B9048" s="18" t="s">
        <v>3839</v>
      </c>
      <c r="C9048" s="18" t="s">
        <v>8</v>
      </c>
      <c r="D9048" s="18" t="s">
        <v>277</v>
      </c>
      <c r="E9048" s="18" t="s">
        <v>3734</v>
      </c>
      <c r="F9048" s="18" t="s">
        <v>3762</v>
      </c>
      <c r="G9048" s="18">
        <v>1200</v>
      </c>
      <c r="H9048" s="18">
        <v>2.64</v>
      </c>
      <c r="I9048" s="18">
        <v>3.36</v>
      </c>
      <c r="Q9048"/>
    </row>
    <row r="9049" spans="2:17" x14ac:dyDescent="0.25">
      <c r="B9049" s="18" t="s">
        <v>3839</v>
      </c>
      <c r="C9049" s="18" t="s">
        <v>8</v>
      </c>
      <c r="D9049" s="18" t="s">
        <v>277</v>
      </c>
      <c r="E9049" s="18" t="s">
        <v>3734</v>
      </c>
      <c r="F9049" s="18" t="s">
        <v>3763</v>
      </c>
      <c r="G9049" s="18">
        <v>1044</v>
      </c>
      <c r="H9049" s="18">
        <v>2.67</v>
      </c>
      <c r="I9049" s="18">
        <v>3.83</v>
      </c>
      <c r="Q9049"/>
    </row>
    <row r="9050" spans="2:17" x14ac:dyDescent="0.25">
      <c r="B9050" s="18" t="s">
        <v>3839</v>
      </c>
      <c r="C9050" s="18" t="s">
        <v>8</v>
      </c>
      <c r="D9050" s="18" t="s">
        <v>277</v>
      </c>
      <c r="E9050" s="18" t="s">
        <v>3734</v>
      </c>
      <c r="F9050" s="18" t="s">
        <v>4026</v>
      </c>
      <c r="G9050" s="18">
        <v>792</v>
      </c>
      <c r="H9050" s="18">
        <v>2.04</v>
      </c>
      <c r="I9050" s="18">
        <v>3.65</v>
      </c>
      <c r="Q9050"/>
    </row>
    <row r="9051" spans="2:17" x14ac:dyDescent="0.25">
      <c r="B9051" s="18" t="s">
        <v>3839</v>
      </c>
      <c r="C9051" s="18" t="s">
        <v>8</v>
      </c>
      <c r="D9051" s="18" t="s">
        <v>277</v>
      </c>
      <c r="E9051" s="18" t="s">
        <v>3734</v>
      </c>
      <c r="F9051" s="18" t="s">
        <v>4027</v>
      </c>
      <c r="G9051" s="18">
        <v>1164</v>
      </c>
      <c r="H9051" s="18">
        <v>2.09</v>
      </c>
      <c r="I9051" s="18">
        <v>3.28</v>
      </c>
      <c r="Q9051"/>
    </row>
    <row r="9052" spans="2:17" x14ac:dyDescent="0.25">
      <c r="B9052" s="18" t="s">
        <v>3839</v>
      </c>
      <c r="C9052" s="18" t="s">
        <v>8</v>
      </c>
      <c r="D9052" s="18" t="s">
        <v>277</v>
      </c>
      <c r="E9052" s="18" t="s">
        <v>3734</v>
      </c>
      <c r="F9052" s="18" t="s">
        <v>3764</v>
      </c>
      <c r="G9052" s="18">
        <v>1140</v>
      </c>
      <c r="H9052" s="18">
        <v>2.72</v>
      </c>
      <c r="I9052" s="18">
        <v>3.26</v>
      </c>
      <c r="Q9052"/>
    </row>
    <row r="9053" spans="2:17" x14ac:dyDescent="0.25">
      <c r="B9053" s="18" t="s">
        <v>3839</v>
      </c>
      <c r="C9053" s="18" t="s">
        <v>8</v>
      </c>
      <c r="D9053" s="18" t="s">
        <v>277</v>
      </c>
      <c r="E9053" s="18" t="s">
        <v>3734</v>
      </c>
      <c r="F9053" s="18" t="s">
        <v>3765</v>
      </c>
      <c r="G9053" s="18">
        <v>1128</v>
      </c>
      <c r="H9053" s="18">
        <v>2.41</v>
      </c>
      <c r="I9053" s="18">
        <v>3.37</v>
      </c>
      <c r="Q9053"/>
    </row>
    <row r="9054" spans="2:17" x14ac:dyDescent="0.25">
      <c r="B9054" s="18" t="s">
        <v>3839</v>
      </c>
      <c r="C9054" s="18" t="s">
        <v>8</v>
      </c>
      <c r="D9054" s="18" t="s">
        <v>277</v>
      </c>
      <c r="E9054" s="18" t="s">
        <v>3734</v>
      </c>
      <c r="F9054" s="18" t="s">
        <v>3766</v>
      </c>
      <c r="G9054" s="18">
        <v>660</v>
      </c>
      <c r="H9054" s="18">
        <v>2.61</v>
      </c>
      <c r="I9054" s="18">
        <v>3.69</v>
      </c>
      <c r="Q9054"/>
    </row>
    <row r="9055" spans="2:17" x14ac:dyDescent="0.25">
      <c r="B9055" s="18" t="s">
        <v>3839</v>
      </c>
      <c r="C9055" s="18" t="s">
        <v>8</v>
      </c>
      <c r="D9055" s="18" t="s">
        <v>277</v>
      </c>
      <c r="E9055" s="18" t="s">
        <v>3734</v>
      </c>
      <c r="F9055" s="18" t="s">
        <v>4028</v>
      </c>
      <c r="G9055" s="18">
        <v>1152</v>
      </c>
      <c r="H9055" s="18">
        <v>2.75</v>
      </c>
      <c r="I9055" s="18">
        <v>3.78</v>
      </c>
      <c r="Q9055"/>
    </row>
    <row r="9056" spans="2:17" x14ac:dyDescent="0.25">
      <c r="B9056" s="18" t="s">
        <v>3839</v>
      </c>
      <c r="C9056" s="18" t="s">
        <v>8</v>
      </c>
      <c r="D9056" s="18" t="s">
        <v>277</v>
      </c>
      <c r="E9056" s="18" t="s">
        <v>3734</v>
      </c>
      <c r="F9056" s="18" t="s">
        <v>4029</v>
      </c>
      <c r="G9056" s="18">
        <v>600</v>
      </c>
      <c r="H9056" s="18">
        <v>2.5499999999999998</v>
      </c>
      <c r="I9056" s="18">
        <v>3.68</v>
      </c>
      <c r="Q9056"/>
    </row>
    <row r="9057" spans="2:17" x14ac:dyDescent="0.25">
      <c r="B9057" s="18" t="s">
        <v>3839</v>
      </c>
      <c r="C9057" s="18" t="s">
        <v>8</v>
      </c>
      <c r="D9057" s="18" t="s">
        <v>277</v>
      </c>
      <c r="E9057" s="18" t="s">
        <v>3734</v>
      </c>
      <c r="F9057" s="18" t="s">
        <v>4030</v>
      </c>
      <c r="G9057" s="18">
        <v>1104</v>
      </c>
      <c r="H9057" s="18">
        <v>2.19</v>
      </c>
      <c r="I9057" s="18">
        <v>3.34</v>
      </c>
      <c r="Q9057"/>
    </row>
    <row r="9058" spans="2:17" x14ac:dyDescent="0.25">
      <c r="B9058" s="18" t="s">
        <v>3839</v>
      </c>
      <c r="C9058" s="18" t="s">
        <v>8</v>
      </c>
      <c r="D9058" s="18" t="s">
        <v>277</v>
      </c>
      <c r="E9058" s="18" t="s">
        <v>3734</v>
      </c>
      <c r="F9058" s="18" t="s">
        <v>4031</v>
      </c>
      <c r="G9058" s="18">
        <v>924</v>
      </c>
      <c r="H9058" s="18">
        <v>2.34</v>
      </c>
      <c r="I9058" s="18">
        <v>3.39</v>
      </c>
      <c r="Q9058"/>
    </row>
    <row r="9059" spans="2:17" x14ac:dyDescent="0.25">
      <c r="B9059" s="18" t="s">
        <v>3839</v>
      </c>
      <c r="C9059" s="18" t="s">
        <v>8</v>
      </c>
      <c r="D9059" s="18" t="s">
        <v>277</v>
      </c>
      <c r="E9059" s="18" t="s">
        <v>3734</v>
      </c>
      <c r="F9059" s="18" t="s">
        <v>4032</v>
      </c>
      <c r="G9059" s="18">
        <v>1164</v>
      </c>
      <c r="H9059" s="18">
        <v>2.67</v>
      </c>
      <c r="I9059" s="18">
        <v>3.87</v>
      </c>
      <c r="Q9059"/>
    </row>
    <row r="9060" spans="2:17" x14ac:dyDescent="0.25">
      <c r="B9060" s="18" t="s">
        <v>3839</v>
      </c>
      <c r="C9060" s="18" t="s">
        <v>8</v>
      </c>
      <c r="D9060" s="18" t="s">
        <v>160</v>
      </c>
      <c r="E9060" s="18" t="s">
        <v>1606</v>
      </c>
      <c r="F9060" s="18" t="s">
        <v>1607</v>
      </c>
      <c r="G9060" s="18">
        <v>48</v>
      </c>
      <c r="H9060" s="18">
        <v>1.2</v>
      </c>
      <c r="I9060" s="18">
        <v>1.22</v>
      </c>
      <c r="Q9060"/>
    </row>
    <row r="9061" spans="2:17" x14ac:dyDescent="0.25">
      <c r="B9061" s="18" t="s">
        <v>3839</v>
      </c>
      <c r="C9061" s="18" t="s">
        <v>8</v>
      </c>
      <c r="D9061" s="18" t="s">
        <v>160</v>
      </c>
      <c r="E9061" s="18" t="s">
        <v>1606</v>
      </c>
      <c r="F9061" s="18" t="s">
        <v>1608</v>
      </c>
      <c r="G9061" s="18">
        <v>60</v>
      </c>
      <c r="H9061" s="18">
        <v>1.2</v>
      </c>
      <c r="I9061" s="18">
        <v>1.29</v>
      </c>
      <c r="Q9061"/>
    </row>
    <row r="9062" spans="2:17" x14ac:dyDescent="0.25">
      <c r="B9062" s="18" t="s">
        <v>3839</v>
      </c>
      <c r="C9062" s="18" t="s">
        <v>8</v>
      </c>
      <c r="D9062" s="18" t="s">
        <v>160</v>
      </c>
      <c r="E9062" s="18" t="s">
        <v>1606</v>
      </c>
      <c r="F9062" s="18" t="s">
        <v>1609</v>
      </c>
      <c r="G9062" s="18">
        <v>72</v>
      </c>
      <c r="H9062" s="18">
        <v>1</v>
      </c>
      <c r="I9062" s="18">
        <v>1.27</v>
      </c>
      <c r="Q9062"/>
    </row>
    <row r="9063" spans="2:17" x14ac:dyDescent="0.25">
      <c r="B9063" s="18" t="s">
        <v>3839</v>
      </c>
      <c r="C9063" s="18" t="s">
        <v>8</v>
      </c>
      <c r="D9063" s="18" t="s">
        <v>160</v>
      </c>
      <c r="E9063" s="18" t="s">
        <v>1606</v>
      </c>
      <c r="F9063" s="18" t="s">
        <v>1610</v>
      </c>
      <c r="G9063" s="18">
        <v>48</v>
      </c>
      <c r="H9063" s="18">
        <v>1.03</v>
      </c>
      <c r="I9063" s="18">
        <v>1.23</v>
      </c>
      <c r="Q9063"/>
    </row>
    <row r="9064" spans="2:17" x14ac:dyDescent="0.25">
      <c r="B9064" s="18" t="s">
        <v>3839</v>
      </c>
      <c r="C9064" s="18" t="s">
        <v>8</v>
      </c>
      <c r="D9064" s="18" t="s">
        <v>160</v>
      </c>
      <c r="E9064" s="18" t="s">
        <v>1606</v>
      </c>
      <c r="F9064" s="18" t="s">
        <v>1611</v>
      </c>
      <c r="G9064" s="18">
        <v>60</v>
      </c>
      <c r="H9064" s="18">
        <v>1.04</v>
      </c>
      <c r="I9064" s="18">
        <v>1.27</v>
      </c>
      <c r="Q9064"/>
    </row>
    <row r="9065" spans="2:17" x14ac:dyDescent="0.25">
      <c r="B9065" s="18" t="s">
        <v>3839</v>
      </c>
      <c r="C9065" s="18" t="s">
        <v>8</v>
      </c>
      <c r="D9065" s="18" t="s">
        <v>160</v>
      </c>
      <c r="E9065" s="18" t="s">
        <v>1606</v>
      </c>
      <c r="F9065" s="18" t="s">
        <v>1612</v>
      </c>
      <c r="G9065" s="18">
        <v>60</v>
      </c>
      <c r="H9065" s="18">
        <v>1.07</v>
      </c>
      <c r="I9065" s="18">
        <v>1.23</v>
      </c>
      <c r="Q9065"/>
    </row>
    <row r="9066" spans="2:17" x14ac:dyDescent="0.25">
      <c r="B9066" s="18" t="s">
        <v>3839</v>
      </c>
      <c r="C9066" s="18" t="s">
        <v>8</v>
      </c>
      <c r="D9066" s="18" t="s">
        <v>160</v>
      </c>
      <c r="E9066" s="18" t="s">
        <v>1606</v>
      </c>
      <c r="F9066" s="18" t="s">
        <v>1613</v>
      </c>
      <c r="G9066" s="18">
        <v>60</v>
      </c>
      <c r="H9066" s="18">
        <v>1.02</v>
      </c>
      <c r="I9066" s="18">
        <v>1.27</v>
      </c>
      <c r="Q9066"/>
    </row>
    <row r="9067" spans="2:17" x14ac:dyDescent="0.25">
      <c r="B9067" s="18" t="s">
        <v>3839</v>
      </c>
      <c r="C9067" s="18" t="s">
        <v>8</v>
      </c>
      <c r="D9067" s="18" t="s">
        <v>160</v>
      </c>
      <c r="E9067" s="18" t="s">
        <v>1606</v>
      </c>
      <c r="F9067" s="18" t="s">
        <v>1614</v>
      </c>
      <c r="G9067" s="18">
        <v>60</v>
      </c>
      <c r="H9067" s="18">
        <v>1.03</v>
      </c>
      <c r="I9067" s="18">
        <v>1.29</v>
      </c>
      <c r="Q9067"/>
    </row>
    <row r="9068" spans="2:17" x14ac:dyDescent="0.25">
      <c r="B9068" s="18" t="s">
        <v>3839</v>
      </c>
      <c r="C9068" s="18" t="s">
        <v>8</v>
      </c>
      <c r="D9068" s="18" t="s">
        <v>160</v>
      </c>
      <c r="E9068" s="18" t="s">
        <v>1606</v>
      </c>
      <c r="F9068" s="18" t="s">
        <v>1615</v>
      </c>
      <c r="G9068" s="18">
        <v>48</v>
      </c>
      <c r="H9068" s="18">
        <v>1.0900000000000001</v>
      </c>
      <c r="I9068" s="18">
        <v>1.37</v>
      </c>
      <c r="Q9068"/>
    </row>
    <row r="9069" spans="2:17" x14ac:dyDescent="0.25">
      <c r="B9069" s="18" t="s">
        <v>3839</v>
      </c>
      <c r="C9069" s="18" t="s">
        <v>8</v>
      </c>
      <c r="D9069" s="18" t="s">
        <v>160</v>
      </c>
      <c r="E9069" s="18" t="s">
        <v>1606</v>
      </c>
      <c r="F9069" s="18" t="s">
        <v>1616</v>
      </c>
      <c r="G9069" s="18">
        <v>48</v>
      </c>
      <c r="H9069" s="18">
        <v>1.1200000000000001</v>
      </c>
      <c r="I9069" s="18">
        <v>1.36</v>
      </c>
      <c r="Q9069"/>
    </row>
    <row r="9070" spans="2:17" x14ac:dyDescent="0.25">
      <c r="B9070" s="18" t="s">
        <v>3839</v>
      </c>
      <c r="C9070" s="18" t="s">
        <v>8</v>
      </c>
      <c r="D9070" s="18" t="s">
        <v>160</v>
      </c>
      <c r="E9070" s="18" t="s">
        <v>1606</v>
      </c>
      <c r="F9070" s="18" t="s">
        <v>1617</v>
      </c>
      <c r="G9070" s="18">
        <v>72</v>
      </c>
      <c r="H9070" s="18">
        <v>1.19</v>
      </c>
      <c r="I9070" s="18">
        <v>1.34</v>
      </c>
      <c r="Q9070"/>
    </row>
    <row r="9071" spans="2:17" x14ac:dyDescent="0.25">
      <c r="B9071" s="18" t="s">
        <v>3839</v>
      </c>
      <c r="C9071" s="18" t="s">
        <v>8</v>
      </c>
      <c r="D9071" s="18" t="s">
        <v>160</v>
      </c>
      <c r="E9071" s="18" t="s">
        <v>1606</v>
      </c>
      <c r="F9071" s="18" t="s">
        <v>1618</v>
      </c>
      <c r="G9071" s="18">
        <v>48</v>
      </c>
      <c r="H9071" s="18">
        <v>1.0900000000000001</v>
      </c>
      <c r="I9071" s="18">
        <v>1.24</v>
      </c>
      <c r="Q9071"/>
    </row>
    <row r="9072" spans="2:17" x14ac:dyDescent="0.25">
      <c r="B9072" s="18" t="s">
        <v>3839</v>
      </c>
      <c r="C9072" s="18" t="s">
        <v>8</v>
      </c>
      <c r="D9072" s="18" t="s">
        <v>160</v>
      </c>
      <c r="E9072" s="18" t="s">
        <v>1606</v>
      </c>
      <c r="F9072" s="18" t="s">
        <v>1619</v>
      </c>
      <c r="G9072" s="18">
        <v>72</v>
      </c>
      <c r="H9072" s="18">
        <v>1.19</v>
      </c>
      <c r="I9072" s="18">
        <v>1.3</v>
      </c>
      <c r="Q9072"/>
    </row>
    <row r="9073" spans="2:17" x14ac:dyDescent="0.25">
      <c r="B9073" s="18" t="s">
        <v>3839</v>
      </c>
      <c r="C9073" s="18" t="s">
        <v>8</v>
      </c>
      <c r="D9073" s="18" t="s">
        <v>1573</v>
      </c>
      <c r="E9073" s="18" t="s">
        <v>1620</v>
      </c>
      <c r="F9073" s="18" t="s">
        <v>1621</v>
      </c>
      <c r="G9073" s="18">
        <v>444</v>
      </c>
      <c r="H9073" s="18">
        <v>3.56</v>
      </c>
      <c r="I9073" s="18">
        <v>6.15</v>
      </c>
      <c r="Q9073"/>
    </row>
    <row r="9074" spans="2:17" x14ac:dyDescent="0.25">
      <c r="B9074" s="18" t="s">
        <v>3839</v>
      </c>
      <c r="C9074" s="18" t="s">
        <v>8</v>
      </c>
      <c r="D9074" s="18" t="s">
        <v>1573</v>
      </c>
      <c r="E9074" s="18" t="s">
        <v>1620</v>
      </c>
      <c r="F9074" s="18" t="s">
        <v>1622</v>
      </c>
      <c r="G9074" s="18">
        <v>408</v>
      </c>
      <c r="H9074" s="18">
        <v>3.61</v>
      </c>
      <c r="I9074" s="18">
        <v>5.21</v>
      </c>
      <c r="Q9074"/>
    </row>
    <row r="9075" spans="2:17" x14ac:dyDescent="0.25">
      <c r="B9075" s="18" t="s">
        <v>3839</v>
      </c>
      <c r="C9075" s="18" t="s">
        <v>8</v>
      </c>
      <c r="D9075" s="18" t="s">
        <v>1573</v>
      </c>
      <c r="E9075" s="18" t="s">
        <v>1620</v>
      </c>
      <c r="F9075" s="18" t="s">
        <v>1623</v>
      </c>
      <c r="G9075" s="18">
        <v>528</v>
      </c>
      <c r="H9075" s="18">
        <v>4.1399999999999997</v>
      </c>
      <c r="I9075" s="18">
        <v>5.41</v>
      </c>
      <c r="Q9075"/>
    </row>
    <row r="9076" spans="2:17" x14ac:dyDescent="0.25">
      <c r="B9076" s="18" t="s">
        <v>3839</v>
      </c>
      <c r="C9076" s="18" t="s">
        <v>8</v>
      </c>
      <c r="D9076" s="18" t="s">
        <v>1573</v>
      </c>
      <c r="E9076" s="18" t="s">
        <v>1620</v>
      </c>
      <c r="F9076" s="18" t="s">
        <v>1624</v>
      </c>
      <c r="G9076" s="18">
        <v>408</v>
      </c>
      <c r="H9076" s="18">
        <v>3.44</v>
      </c>
      <c r="I9076" s="18">
        <v>6.68</v>
      </c>
      <c r="Q9076"/>
    </row>
    <row r="9077" spans="2:17" x14ac:dyDescent="0.25">
      <c r="B9077" s="18" t="s">
        <v>3839</v>
      </c>
      <c r="C9077" s="18" t="s">
        <v>8</v>
      </c>
      <c r="D9077" s="18" t="s">
        <v>1573</v>
      </c>
      <c r="E9077" s="18" t="s">
        <v>1620</v>
      </c>
      <c r="F9077" s="18" t="s">
        <v>1625</v>
      </c>
      <c r="G9077" s="18">
        <v>540</v>
      </c>
      <c r="H9077" s="18">
        <v>3.43</v>
      </c>
      <c r="I9077" s="18">
        <v>6.39</v>
      </c>
      <c r="Q9077"/>
    </row>
    <row r="9078" spans="2:17" x14ac:dyDescent="0.25">
      <c r="B9078" s="18" t="s">
        <v>3839</v>
      </c>
      <c r="C9078" s="18" t="s">
        <v>8</v>
      </c>
      <c r="D9078" s="18" t="s">
        <v>1573</v>
      </c>
      <c r="E9078" s="18" t="s">
        <v>1620</v>
      </c>
      <c r="F9078" s="18" t="s">
        <v>1626</v>
      </c>
      <c r="G9078" s="18">
        <v>420</v>
      </c>
      <c r="H9078" s="18">
        <v>3.51</v>
      </c>
      <c r="I9078" s="18">
        <v>5.48</v>
      </c>
      <c r="Q9078"/>
    </row>
    <row r="9079" spans="2:17" x14ac:dyDescent="0.25">
      <c r="B9079" s="18" t="s">
        <v>3839</v>
      </c>
      <c r="C9079" s="18" t="s">
        <v>8</v>
      </c>
      <c r="D9079" s="18" t="s">
        <v>1573</v>
      </c>
      <c r="E9079" s="18" t="s">
        <v>1620</v>
      </c>
      <c r="F9079" s="18" t="s">
        <v>1627</v>
      </c>
      <c r="G9079" s="18">
        <v>528</v>
      </c>
      <c r="H9079" s="18">
        <v>4.03</v>
      </c>
      <c r="I9079" s="18">
        <v>5.71</v>
      </c>
      <c r="Q9079"/>
    </row>
    <row r="9080" spans="2:17" x14ac:dyDescent="0.25">
      <c r="B9080" s="18" t="s">
        <v>3839</v>
      </c>
      <c r="C9080" s="18" t="s">
        <v>8</v>
      </c>
      <c r="D9080" s="18" t="s">
        <v>1573</v>
      </c>
      <c r="E9080" s="18" t="s">
        <v>1620</v>
      </c>
      <c r="F9080" s="18" t="s">
        <v>1628</v>
      </c>
      <c r="G9080" s="18">
        <v>360</v>
      </c>
      <c r="H9080" s="18">
        <v>3.8</v>
      </c>
      <c r="I9080" s="18">
        <v>6.31</v>
      </c>
      <c r="Q9080"/>
    </row>
    <row r="9081" spans="2:17" x14ac:dyDescent="0.25">
      <c r="B9081" s="18" t="s">
        <v>3839</v>
      </c>
      <c r="C9081" s="18" t="s">
        <v>8</v>
      </c>
      <c r="D9081" s="18" t="s">
        <v>1573</v>
      </c>
      <c r="E9081" s="18" t="s">
        <v>1620</v>
      </c>
      <c r="F9081" s="18" t="s">
        <v>1629</v>
      </c>
      <c r="G9081" s="18">
        <v>444</v>
      </c>
      <c r="H9081" s="18">
        <v>3.99</v>
      </c>
      <c r="I9081" s="18">
        <v>5.32</v>
      </c>
      <c r="Q9081"/>
    </row>
    <row r="9082" spans="2:17" x14ac:dyDescent="0.25">
      <c r="B9082" s="18" t="s">
        <v>3839</v>
      </c>
      <c r="C9082" s="18" t="s">
        <v>8</v>
      </c>
      <c r="D9082" s="18" t="s">
        <v>1573</v>
      </c>
      <c r="E9082" s="18" t="s">
        <v>1620</v>
      </c>
      <c r="F9082" s="18" t="s">
        <v>1630</v>
      </c>
      <c r="G9082" s="18">
        <v>408</v>
      </c>
      <c r="H9082" s="18">
        <v>3.63</v>
      </c>
      <c r="I9082" s="18">
        <v>6.61</v>
      </c>
      <c r="Q9082"/>
    </row>
    <row r="9083" spans="2:17" x14ac:dyDescent="0.25">
      <c r="B9083" s="18" t="s">
        <v>3839</v>
      </c>
      <c r="C9083" s="18" t="s">
        <v>8</v>
      </c>
      <c r="D9083" s="18" t="s">
        <v>1573</v>
      </c>
      <c r="E9083" s="18" t="s">
        <v>1620</v>
      </c>
      <c r="F9083" s="18" t="s">
        <v>1631</v>
      </c>
      <c r="G9083" s="18">
        <v>516</v>
      </c>
      <c r="H9083" s="18">
        <v>4.8600000000000003</v>
      </c>
      <c r="I9083" s="18">
        <v>5.46</v>
      </c>
      <c r="Q9083"/>
    </row>
    <row r="9084" spans="2:17" x14ac:dyDescent="0.25">
      <c r="B9084" s="18" t="s">
        <v>3839</v>
      </c>
      <c r="C9084" s="18" t="s">
        <v>8</v>
      </c>
      <c r="D9084" s="18" t="s">
        <v>1573</v>
      </c>
      <c r="E9084" s="18" t="s">
        <v>1620</v>
      </c>
      <c r="F9084" s="18" t="s">
        <v>1632</v>
      </c>
      <c r="G9084" s="18">
        <v>504</v>
      </c>
      <c r="H9084" s="18">
        <v>4</v>
      </c>
      <c r="I9084" s="18">
        <v>5.2</v>
      </c>
      <c r="Q9084"/>
    </row>
    <row r="9085" spans="2:17" x14ac:dyDescent="0.25">
      <c r="B9085" s="18" t="s">
        <v>3839</v>
      </c>
      <c r="C9085" s="18" t="s">
        <v>8</v>
      </c>
      <c r="D9085" s="18" t="s">
        <v>1573</v>
      </c>
      <c r="E9085" s="18" t="s">
        <v>1620</v>
      </c>
      <c r="F9085" s="18" t="s">
        <v>1633</v>
      </c>
      <c r="G9085" s="18">
        <v>420</v>
      </c>
      <c r="H9085" s="18">
        <v>4.18</v>
      </c>
      <c r="I9085" s="18">
        <v>5.61</v>
      </c>
      <c r="Q9085"/>
    </row>
    <row r="9086" spans="2:17" x14ac:dyDescent="0.25">
      <c r="B9086" s="18" t="s">
        <v>3839</v>
      </c>
      <c r="C9086" s="18" t="s">
        <v>8</v>
      </c>
      <c r="D9086" s="18" t="s">
        <v>1573</v>
      </c>
      <c r="E9086" s="18" t="s">
        <v>1620</v>
      </c>
      <c r="F9086" s="18" t="s">
        <v>1634</v>
      </c>
      <c r="G9086" s="18">
        <v>360</v>
      </c>
      <c r="H9086" s="18">
        <v>3.57</v>
      </c>
      <c r="I9086" s="18">
        <v>5.56</v>
      </c>
      <c r="Q9086"/>
    </row>
    <row r="9087" spans="2:17" x14ac:dyDescent="0.25">
      <c r="B9087" s="18" t="s">
        <v>3839</v>
      </c>
      <c r="C9087" s="18" t="s">
        <v>8</v>
      </c>
      <c r="D9087" s="18" t="s">
        <v>1573</v>
      </c>
      <c r="E9087" s="18" t="s">
        <v>1620</v>
      </c>
      <c r="F9087" s="18" t="s">
        <v>1635</v>
      </c>
      <c r="G9087" s="18">
        <v>528</v>
      </c>
      <c r="H9087" s="18">
        <v>3.21</v>
      </c>
      <c r="I9087" s="18">
        <v>5.13</v>
      </c>
      <c r="Q9087"/>
    </row>
    <row r="9088" spans="2:17" x14ac:dyDescent="0.25">
      <c r="B9088" s="18" t="s">
        <v>3839</v>
      </c>
      <c r="C9088" s="18" t="s">
        <v>8</v>
      </c>
      <c r="D9088" s="18" t="s">
        <v>1573</v>
      </c>
      <c r="E9088" s="18" t="s">
        <v>1620</v>
      </c>
      <c r="F9088" s="18" t="s">
        <v>1636</v>
      </c>
      <c r="G9088" s="18">
        <v>432</v>
      </c>
      <c r="H9088" s="18">
        <v>4.55</v>
      </c>
      <c r="I9088" s="18">
        <v>6.14</v>
      </c>
      <c r="Q9088"/>
    </row>
    <row r="9089" spans="2:17" x14ac:dyDescent="0.25">
      <c r="B9089" s="18" t="s">
        <v>3839</v>
      </c>
      <c r="C9089" s="18" t="s">
        <v>8</v>
      </c>
      <c r="D9089" s="18" t="s">
        <v>1573</v>
      </c>
      <c r="E9089" s="18" t="s">
        <v>1620</v>
      </c>
      <c r="F9089" s="18" t="s">
        <v>1637</v>
      </c>
      <c r="G9089" s="18">
        <v>408</v>
      </c>
      <c r="H9089" s="18">
        <v>3.33</v>
      </c>
      <c r="I9089" s="18">
        <v>6.94</v>
      </c>
      <c r="Q9089"/>
    </row>
    <row r="9090" spans="2:17" x14ac:dyDescent="0.25">
      <c r="B9090" s="18" t="s">
        <v>3839</v>
      </c>
      <c r="C9090" s="18" t="s">
        <v>8</v>
      </c>
      <c r="D9090" s="18" t="s">
        <v>1573</v>
      </c>
      <c r="E9090" s="18" t="s">
        <v>1620</v>
      </c>
      <c r="F9090" s="18" t="s">
        <v>1638</v>
      </c>
      <c r="G9090" s="18">
        <v>504</v>
      </c>
      <c r="H9090" s="18">
        <v>5</v>
      </c>
      <c r="I9090" s="18">
        <v>5.31</v>
      </c>
      <c r="Q9090"/>
    </row>
    <row r="9091" spans="2:17" x14ac:dyDescent="0.25">
      <c r="B9091" s="18" t="s">
        <v>3839</v>
      </c>
      <c r="C9091" s="18" t="s">
        <v>8</v>
      </c>
      <c r="D9091" s="18" t="s">
        <v>1573</v>
      </c>
      <c r="E9091" s="18" t="s">
        <v>1620</v>
      </c>
      <c r="F9091" s="18" t="s">
        <v>1639</v>
      </c>
      <c r="G9091" s="18">
        <v>384</v>
      </c>
      <c r="H9091" s="18">
        <v>3.98</v>
      </c>
      <c r="I9091" s="18">
        <v>5.35</v>
      </c>
      <c r="Q9091"/>
    </row>
    <row r="9092" spans="2:17" x14ac:dyDescent="0.25">
      <c r="B9092" s="18" t="s">
        <v>3839</v>
      </c>
      <c r="C9092" s="18" t="s">
        <v>8</v>
      </c>
      <c r="D9092" s="18" t="s">
        <v>1573</v>
      </c>
      <c r="E9092" s="18" t="s">
        <v>1620</v>
      </c>
      <c r="F9092" s="18" t="s">
        <v>1640</v>
      </c>
      <c r="G9092" s="18">
        <v>396</v>
      </c>
      <c r="H9092" s="18">
        <v>4.1900000000000004</v>
      </c>
      <c r="I9092" s="18">
        <v>6.48</v>
      </c>
      <c r="Q9092"/>
    </row>
    <row r="9093" spans="2:17" x14ac:dyDescent="0.25">
      <c r="B9093" s="18" t="s">
        <v>3839</v>
      </c>
      <c r="C9093" s="18" t="s">
        <v>8</v>
      </c>
      <c r="D9093" s="18" t="s">
        <v>1573</v>
      </c>
      <c r="E9093" s="18" t="s">
        <v>1620</v>
      </c>
      <c r="F9093" s="18" t="s">
        <v>1641</v>
      </c>
      <c r="G9093" s="18">
        <v>384</v>
      </c>
      <c r="H9093" s="18">
        <v>3.52</v>
      </c>
      <c r="I9093" s="18">
        <v>6.94</v>
      </c>
      <c r="Q9093"/>
    </row>
    <row r="9094" spans="2:17" x14ac:dyDescent="0.25">
      <c r="B9094" s="18" t="s">
        <v>3839</v>
      </c>
      <c r="C9094" s="18" t="s">
        <v>8</v>
      </c>
      <c r="D9094" s="18" t="s">
        <v>1573</v>
      </c>
      <c r="E9094" s="18" t="s">
        <v>1620</v>
      </c>
      <c r="F9094" s="18" t="s">
        <v>1642</v>
      </c>
      <c r="G9094" s="18">
        <v>408</v>
      </c>
      <c r="H9094" s="18">
        <v>3.54</v>
      </c>
      <c r="I9094" s="18">
        <v>6.68</v>
      </c>
      <c r="Q9094"/>
    </row>
    <row r="9095" spans="2:17" x14ac:dyDescent="0.25">
      <c r="B9095" s="18" t="s">
        <v>3839</v>
      </c>
      <c r="C9095" s="18" t="s">
        <v>8</v>
      </c>
      <c r="D9095" s="18" t="s">
        <v>1573</v>
      </c>
      <c r="E9095" s="18" t="s">
        <v>1620</v>
      </c>
      <c r="F9095" s="18" t="s">
        <v>1643</v>
      </c>
      <c r="G9095" s="18">
        <v>456</v>
      </c>
      <c r="H9095" s="18">
        <v>3.58</v>
      </c>
      <c r="I9095" s="18">
        <v>6.74</v>
      </c>
      <c r="Q9095"/>
    </row>
    <row r="9096" spans="2:17" x14ac:dyDescent="0.25">
      <c r="B9096" s="18" t="s">
        <v>3839</v>
      </c>
      <c r="C9096" s="18" t="s">
        <v>8</v>
      </c>
      <c r="D9096" s="18" t="s">
        <v>1573</v>
      </c>
      <c r="E9096" s="18" t="s">
        <v>1620</v>
      </c>
      <c r="F9096" s="18" t="s">
        <v>1644</v>
      </c>
      <c r="G9096" s="18">
        <v>516</v>
      </c>
      <c r="H9096" s="18">
        <v>4.4400000000000004</v>
      </c>
      <c r="I9096" s="18">
        <v>5.86</v>
      </c>
      <c r="Q9096"/>
    </row>
    <row r="9097" spans="2:17" x14ac:dyDescent="0.25">
      <c r="B9097" s="18" t="s">
        <v>3839</v>
      </c>
      <c r="C9097" s="18" t="s">
        <v>8</v>
      </c>
      <c r="D9097" s="18" t="s">
        <v>1573</v>
      </c>
      <c r="E9097" s="18" t="s">
        <v>1620</v>
      </c>
      <c r="F9097" s="18" t="s">
        <v>1645</v>
      </c>
      <c r="G9097" s="18">
        <v>432</v>
      </c>
      <c r="H9097" s="18">
        <v>4.46</v>
      </c>
      <c r="I9097" s="18">
        <v>5.44</v>
      </c>
      <c r="Q9097"/>
    </row>
    <row r="9098" spans="2:17" x14ac:dyDescent="0.25">
      <c r="B9098" s="18" t="s">
        <v>3839</v>
      </c>
      <c r="C9098" s="18" t="s">
        <v>8</v>
      </c>
      <c r="D9098" s="18" t="s">
        <v>1573</v>
      </c>
      <c r="E9098" s="18" t="s">
        <v>1620</v>
      </c>
      <c r="F9098" s="18" t="s">
        <v>1646</v>
      </c>
      <c r="G9098" s="18">
        <v>420</v>
      </c>
      <c r="H9098" s="18">
        <v>3.66</v>
      </c>
      <c r="I9098" s="18">
        <v>6.2</v>
      </c>
      <c r="Q9098"/>
    </row>
    <row r="9099" spans="2:17" x14ac:dyDescent="0.25">
      <c r="B9099" s="18" t="s">
        <v>3839</v>
      </c>
      <c r="C9099" s="18" t="s">
        <v>8</v>
      </c>
      <c r="D9099" s="18" t="s">
        <v>1573</v>
      </c>
      <c r="E9099" s="18" t="s">
        <v>1620</v>
      </c>
      <c r="F9099" s="18" t="s">
        <v>1647</v>
      </c>
      <c r="G9099" s="18">
        <v>504</v>
      </c>
      <c r="H9099" s="18">
        <v>4.96</v>
      </c>
      <c r="I9099" s="18">
        <v>5.5</v>
      </c>
      <c r="Q9099"/>
    </row>
    <row r="9100" spans="2:17" x14ac:dyDescent="0.25">
      <c r="B9100" s="18" t="s">
        <v>3839</v>
      </c>
      <c r="C9100" s="18" t="s">
        <v>8</v>
      </c>
      <c r="D9100" s="18" t="s">
        <v>1573</v>
      </c>
      <c r="E9100" s="18" t="s">
        <v>1620</v>
      </c>
      <c r="F9100" s="18" t="s">
        <v>1648</v>
      </c>
      <c r="G9100" s="18">
        <v>396</v>
      </c>
      <c r="H9100" s="18">
        <v>4.46</v>
      </c>
      <c r="I9100" s="18">
        <v>6.35</v>
      </c>
      <c r="Q9100"/>
    </row>
    <row r="9101" spans="2:17" x14ac:dyDescent="0.25">
      <c r="B9101" s="18" t="s">
        <v>3839</v>
      </c>
      <c r="C9101" s="18" t="s">
        <v>8</v>
      </c>
      <c r="D9101" s="18" t="s">
        <v>1573</v>
      </c>
      <c r="E9101" s="18" t="s">
        <v>1620</v>
      </c>
      <c r="F9101" s="18" t="s">
        <v>1649</v>
      </c>
      <c r="G9101" s="18">
        <v>408</v>
      </c>
      <c r="H9101" s="18">
        <v>3.72</v>
      </c>
      <c r="I9101" s="18">
        <v>6.91</v>
      </c>
      <c r="Q9101"/>
    </row>
    <row r="9102" spans="2:17" x14ac:dyDescent="0.25">
      <c r="B9102" s="18" t="s">
        <v>3839</v>
      </c>
      <c r="C9102" s="18" t="s">
        <v>8</v>
      </c>
      <c r="D9102" s="18" t="s">
        <v>1573</v>
      </c>
      <c r="E9102" s="18" t="s">
        <v>1620</v>
      </c>
      <c r="F9102" s="18" t="s">
        <v>1650</v>
      </c>
      <c r="G9102" s="18">
        <v>420</v>
      </c>
      <c r="H9102" s="18">
        <v>3.28</v>
      </c>
      <c r="I9102" s="18">
        <v>6.76</v>
      </c>
      <c r="Q9102"/>
    </row>
    <row r="9103" spans="2:17" x14ac:dyDescent="0.25">
      <c r="B9103" s="18" t="s">
        <v>3839</v>
      </c>
      <c r="C9103" s="18" t="s">
        <v>8</v>
      </c>
      <c r="D9103" s="18" t="s">
        <v>1573</v>
      </c>
      <c r="E9103" s="18" t="s">
        <v>1620</v>
      </c>
      <c r="F9103" s="18" t="s">
        <v>1651</v>
      </c>
      <c r="G9103" s="18">
        <v>540</v>
      </c>
      <c r="H9103" s="18">
        <v>4.84</v>
      </c>
      <c r="I9103" s="18">
        <v>6.98</v>
      </c>
      <c r="Q9103"/>
    </row>
    <row r="9104" spans="2:17" x14ac:dyDescent="0.25">
      <c r="B9104" s="18" t="s">
        <v>3839</v>
      </c>
      <c r="C9104" s="18" t="s">
        <v>8</v>
      </c>
      <c r="D9104" s="18" t="s">
        <v>1573</v>
      </c>
      <c r="E9104" s="18" t="s">
        <v>1620</v>
      </c>
      <c r="F9104" s="18" t="s">
        <v>1652</v>
      </c>
      <c r="G9104" s="18">
        <v>444</v>
      </c>
      <c r="H9104" s="18">
        <v>3.39</v>
      </c>
      <c r="I9104" s="18">
        <v>5.13</v>
      </c>
      <c r="Q9104"/>
    </row>
    <row r="9105" spans="2:17" x14ac:dyDescent="0.25">
      <c r="B9105" s="18" t="s">
        <v>3839</v>
      </c>
      <c r="C9105" s="18" t="s">
        <v>8</v>
      </c>
      <c r="D9105" s="18" t="s">
        <v>1573</v>
      </c>
      <c r="E9105" s="18" t="s">
        <v>1620</v>
      </c>
      <c r="F9105" s="18" t="s">
        <v>1653</v>
      </c>
      <c r="G9105" s="18">
        <v>384</v>
      </c>
      <c r="H9105" s="18">
        <v>4</v>
      </c>
      <c r="I9105" s="18">
        <v>5.01</v>
      </c>
      <c r="Q9105"/>
    </row>
    <row r="9106" spans="2:17" x14ac:dyDescent="0.25">
      <c r="B9106" s="18" t="s">
        <v>3839</v>
      </c>
      <c r="C9106" s="18" t="s">
        <v>8</v>
      </c>
      <c r="D9106" s="18" t="s">
        <v>1573</v>
      </c>
      <c r="E9106" s="18" t="s">
        <v>1620</v>
      </c>
      <c r="F9106" s="18" t="s">
        <v>1654</v>
      </c>
      <c r="G9106" s="18">
        <v>408</v>
      </c>
      <c r="H9106" s="18">
        <v>5</v>
      </c>
      <c r="I9106" s="18">
        <v>5.87</v>
      </c>
      <c r="Q9106"/>
    </row>
    <row r="9107" spans="2:17" x14ac:dyDescent="0.25">
      <c r="B9107" s="18" t="s">
        <v>3839</v>
      </c>
      <c r="C9107" s="18" t="s">
        <v>8</v>
      </c>
      <c r="D9107" s="18" t="s">
        <v>1573</v>
      </c>
      <c r="E9107" s="18" t="s">
        <v>1620</v>
      </c>
      <c r="F9107" s="18" t="s">
        <v>1655</v>
      </c>
      <c r="G9107" s="18">
        <v>528</v>
      </c>
      <c r="H9107" s="18">
        <v>3.5</v>
      </c>
      <c r="I9107" s="18">
        <v>6.7</v>
      </c>
      <c r="Q9107"/>
    </row>
    <row r="9108" spans="2:17" x14ac:dyDescent="0.25">
      <c r="B9108" s="18" t="s">
        <v>3839</v>
      </c>
      <c r="C9108" s="18" t="s">
        <v>8</v>
      </c>
      <c r="D9108" s="18" t="s">
        <v>1573</v>
      </c>
      <c r="E9108" s="18" t="s">
        <v>1620</v>
      </c>
      <c r="F9108" s="18" t="s">
        <v>1656</v>
      </c>
      <c r="G9108" s="18">
        <v>396</v>
      </c>
      <c r="H9108" s="18">
        <v>3.38</v>
      </c>
      <c r="I9108" s="18">
        <v>5.58</v>
      </c>
      <c r="Q9108"/>
    </row>
    <row r="9109" spans="2:17" x14ac:dyDescent="0.25">
      <c r="B9109" s="18" t="s">
        <v>3839</v>
      </c>
      <c r="C9109" s="18" t="s">
        <v>8</v>
      </c>
      <c r="D9109" s="18" t="s">
        <v>90</v>
      </c>
      <c r="E9109" s="18" t="s">
        <v>1657</v>
      </c>
      <c r="F9109" s="18" t="s">
        <v>1658</v>
      </c>
      <c r="G9109" s="18">
        <v>588</v>
      </c>
      <c r="H9109" s="18">
        <v>5.5266666666666664</v>
      </c>
      <c r="I9109" s="18">
        <v>7.9133333333333331</v>
      </c>
      <c r="Q9109"/>
    </row>
    <row r="9110" spans="2:17" x14ac:dyDescent="0.25">
      <c r="B9110" s="18" t="s">
        <v>3839</v>
      </c>
      <c r="C9110" s="18" t="s">
        <v>8</v>
      </c>
      <c r="D9110" s="18" t="s">
        <v>90</v>
      </c>
      <c r="E9110" s="18" t="s">
        <v>1657</v>
      </c>
      <c r="F9110" s="18" t="s">
        <v>1659</v>
      </c>
      <c r="G9110" s="18">
        <v>468</v>
      </c>
      <c r="H9110" s="18">
        <v>6.1066666666666665</v>
      </c>
      <c r="I9110" s="18">
        <v>7.94</v>
      </c>
      <c r="Q9110"/>
    </row>
    <row r="9111" spans="2:17" x14ac:dyDescent="0.25">
      <c r="B9111" s="18" t="s">
        <v>3839</v>
      </c>
      <c r="C9111" s="18" t="s">
        <v>8</v>
      </c>
      <c r="D9111" s="18" t="s">
        <v>90</v>
      </c>
      <c r="E9111" s="18" t="s">
        <v>1657</v>
      </c>
      <c r="F9111" s="18" t="s">
        <v>1660</v>
      </c>
      <c r="G9111" s="18">
        <v>456</v>
      </c>
      <c r="H9111" s="18">
        <v>6.3266666666666671</v>
      </c>
      <c r="I9111" s="18">
        <v>7.9733333333333336</v>
      </c>
      <c r="Q9111"/>
    </row>
    <row r="9112" spans="2:17" x14ac:dyDescent="0.25">
      <c r="B9112" s="18" t="s">
        <v>3839</v>
      </c>
      <c r="C9112" s="18" t="s">
        <v>8</v>
      </c>
      <c r="D9112" s="18" t="s">
        <v>90</v>
      </c>
      <c r="E9112" s="18" t="s">
        <v>1657</v>
      </c>
      <c r="F9112" s="18" t="s">
        <v>1661</v>
      </c>
      <c r="G9112" s="18">
        <v>612</v>
      </c>
      <c r="H9112" s="18">
        <v>5.9733333333333336</v>
      </c>
      <c r="I9112" s="18">
        <v>8.1666666666666661</v>
      </c>
      <c r="Q9112"/>
    </row>
    <row r="9113" spans="2:17" x14ac:dyDescent="0.25">
      <c r="B9113" s="18" t="s">
        <v>3839</v>
      </c>
      <c r="C9113" s="18" t="s">
        <v>8</v>
      </c>
      <c r="D9113" s="18" t="s">
        <v>90</v>
      </c>
      <c r="E9113" s="18" t="s">
        <v>1657</v>
      </c>
      <c r="F9113" s="18" t="s">
        <v>1662</v>
      </c>
      <c r="G9113" s="18">
        <v>456</v>
      </c>
      <c r="H9113" s="18">
        <v>5.56</v>
      </c>
      <c r="I9113" s="18">
        <v>8.4866666666666664</v>
      </c>
      <c r="Q9113"/>
    </row>
    <row r="9114" spans="2:17" x14ac:dyDescent="0.25">
      <c r="B9114" s="18" t="s">
        <v>3839</v>
      </c>
      <c r="C9114" s="18" t="s">
        <v>8</v>
      </c>
      <c r="D9114" s="18" t="s">
        <v>266</v>
      </c>
      <c r="E9114" s="18" t="s">
        <v>1657</v>
      </c>
      <c r="F9114" s="18" t="s">
        <v>1663</v>
      </c>
      <c r="G9114" s="18">
        <v>2004</v>
      </c>
      <c r="H9114" s="18">
        <v>2.58</v>
      </c>
      <c r="I9114" s="18">
        <v>4</v>
      </c>
      <c r="Q9114"/>
    </row>
    <row r="9115" spans="2:17" x14ac:dyDescent="0.25">
      <c r="B9115" s="18" t="s">
        <v>3839</v>
      </c>
      <c r="C9115" s="18" t="s">
        <v>8</v>
      </c>
      <c r="D9115" s="18" t="s">
        <v>266</v>
      </c>
      <c r="E9115" s="18" t="s">
        <v>1657</v>
      </c>
      <c r="F9115" s="18" t="s">
        <v>1664</v>
      </c>
      <c r="G9115" s="18">
        <v>2460</v>
      </c>
      <c r="H9115" s="18">
        <v>2.93</v>
      </c>
      <c r="I9115" s="18">
        <v>3.8</v>
      </c>
      <c r="Q9115"/>
    </row>
    <row r="9116" spans="2:17" x14ac:dyDescent="0.25">
      <c r="B9116" s="18" t="s">
        <v>3839</v>
      </c>
      <c r="C9116" s="18" t="s">
        <v>8</v>
      </c>
      <c r="D9116" s="18" t="s">
        <v>266</v>
      </c>
      <c r="E9116" s="18" t="s">
        <v>1657</v>
      </c>
      <c r="F9116" s="18" t="s">
        <v>1665</v>
      </c>
      <c r="G9116" s="18">
        <v>2160</v>
      </c>
      <c r="H9116" s="18">
        <v>2.65</v>
      </c>
      <c r="I9116" s="18">
        <v>3.67</v>
      </c>
      <c r="Q9116"/>
    </row>
    <row r="9117" spans="2:17" x14ac:dyDescent="0.25">
      <c r="B9117" s="18" t="s">
        <v>3839</v>
      </c>
      <c r="C9117" s="18" t="s">
        <v>8</v>
      </c>
      <c r="D9117" s="18" t="s">
        <v>266</v>
      </c>
      <c r="E9117" s="18" t="s">
        <v>1657</v>
      </c>
      <c r="F9117" s="18" t="s">
        <v>1666</v>
      </c>
      <c r="G9117" s="18">
        <v>1668</v>
      </c>
      <c r="H9117" s="18">
        <v>2.38</v>
      </c>
      <c r="I9117" s="18">
        <v>3.99</v>
      </c>
      <c r="Q9117"/>
    </row>
    <row r="9118" spans="2:17" x14ac:dyDescent="0.25">
      <c r="B9118" s="18" t="s">
        <v>3839</v>
      </c>
      <c r="C9118" s="18" t="s">
        <v>8</v>
      </c>
      <c r="D9118" s="18" t="s">
        <v>266</v>
      </c>
      <c r="E9118" s="18" t="s">
        <v>1657</v>
      </c>
      <c r="F9118" s="18" t="s">
        <v>1667</v>
      </c>
      <c r="G9118" s="18">
        <v>2604</v>
      </c>
      <c r="H9118" s="18">
        <v>2.88</v>
      </c>
      <c r="I9118" s="18">
        <v>4</v>
      </c>
      <c r="Q9118"/>
    </row>
    <row r="9119" spans="2:17" x14ac:dyDescent="0.25">
      <c r="B9119" s="18" t="s">
        <v>3839</v>
      </c>
      <c r="C9119" s="18" t="s">
        <v>8</v>
      </c>
      <c r="D9119" s="18" t="s">
        <v>266</v>
      </c>
      <c r="E9119" s="18" t="s">
        <v>1657</v>
      </c>
      <c r="F9119" s="18" t="s">
        <v>1668</v>
      </c>
      <c r="G9119" s="18">
        <v>2568</v>
      </c>
      <c r="H9119" s="18">
        <v>2.82</v>
      </c>
      <c r="I9119" s="18">
        <v>3.52</v>
      </c>
      <c r="Q9119"/>
    </row>
    <row r="9120" spans="2:17" x14ac:dyDescent="0.25">
      <c r="B9120" s="18" t="s">
        <v>3839</v>
      </c>
      <c r="C9120" s="18" t="s">
        <v>8</v>
      </c>
      <c r="D9120" s="18" t="s">
        <v>266</v>
      </c>
      <c r="E9120" s="18" t="s">
        <v>1657</v>
      </c>
      <c r="F9120" s="18" t="s">
        <v>1669</v>
      </c>
      <c r="G9120" s="18">
        <v>1932</v>
      </c>
      <c r="H9120" s="18">
        <v>2.77</v>
      </c>
      <c r="I9120" s="18">
        <v>3.54</v>
      </c>
      <c r="Q9120"/>
    </row>
    <row r="9121" spans="2:17" x14ac:dyDescent="0.25">
      <c r="B9121" s="18" t="s">
        <v>3839</v>
      </c>
      <c r="C9121" s="18" t="s">
        <v>8</v>
      </c>
      <c r="D9121" s="18" t="s">
        <v>266</v>
      </c>
      <c r="E9121" s="18" t="s">
        <v>1657</v>
      </c>
      <c r="F9121" s="18" t="s">
        <v>1670</v>
      </c>
      <c r="G9121" s="18">
        <v>2508</v>
      </c>
      <c r="H9121" s="18">
        <v>2.5</v>
      </c>
      <c r="I9121" s="18">
        <v>3.98</v>
      </c>
      <c r="Q9121"/>
    </row>
    <row r="9122" spans="2:17" x14ac:dyDescent="0.25">
      <c r="B9122" s="18" t="s">
        <v>3839</v>
      </c>
      <c r="C9122" s="18" t="s">
        <v>8</v>
      </c>
      <c r="D9122" s="18" t="s">
        <v>266</v>
      </c>
      <c r="E9122" s="18" t="s">
        <v>1657</v>
      </c>
      <c r="F9122" s="18" t="s">
        <v>1671</v>
      </c>
      <c r="G9122" s="18">
        <v>1908</v>
      </c>
      <c r="H9122" s="18">
        <v>2.8</v>
      </c>
      <c r="I9122" s="18">
        <v>3.46</v>
      </c>
      <c r="Q9122"/>
    </row>
    <row r="9123" spans="2:17" x14ac:dyDescent="0.25">
      <c r="B9123" s="18" t="s">
        <v>3839</v>
      </c>
      <c r="C9123" s="18" t="s">
        <v>8</v>
      </c>
      <c r="D9123" s="18" t="s">
        <v>266</v>
      </c>
      <c r="E9123" s="18" t="s">
        <v>1657</v>
      </c>
      <c r="F9123" s="18" t="s">
        <v>1672</v>
      </c>
      <c r="G9123" s="18">
        <v>1200</v>
      </c>
      <c r="H9123" s="18">
        <v>2.66</v>
      </c>
      <c r="I9123" s="18">
        <v>3.6</v>
      </c>
      <c r="Q9123"/>
    </row>
    <row r="9124" spans="2:17" x14ac:dyDescent="0.25">
      <c r="B9124" s="18" t="s">
        <v>3839</v>
      </c>
      <c r="C9124" s="18" t="s">
        <v>8</v>
      </c>
      <c r="D9124" s="18" t="s">
        <v>266</v>
      </c>
      <c r="E9124" s="18" t="s">
        <v>1657</v>
      </c>
      <c r="F9124" s="18" t="s">
        <v>1673</v>
      </c>
      <c r="G9124" s="18">
        <v>2304</v>
      </c>
      <c r="H9124" s="18">
        <v>2.4</v>
      </c>
      <c r="I9124" s="18">
        <v>3.94</v>
      </c>
      <c r="Q9124"/>
    </row>
    <row r="9125" spans="2:17" x14ac:dyDescent="0.25">
      <c r="B9125" s="18" t="s">
        <v>3839</v>
      </c>
      <c r="C9125" s="18" t="s">
        <v>8</v>
      </c>
      <c r="D9125" s="18" t="s">
        <v>266</v>
      </c>
      <c r="E9125" s="18" t="s">
        <v>1657</v>
      </c>
      <c r="F9125" s="18" t="s">
        <v>1674</v>
      </c>
      <c r="G9125" s="18">
        <v>1320</v>
      </c>
      <c r="H9125" s="18">
        <v>2.65</v>
      </c>
      <c r="I9125" s="18">
        <v>3.71</v>
      </c>
      <c r="Q9125"/>
    </row>
    <row r="9126" spans="2:17" x14ac:dyDescent="0.25">
      <c r="B9126" s="18" t="s">
        <v>3839</v>
      </c>
      <c r="C9126" s="18" t="s">
        <v>8</v>
      </c>
      <c r="D9126" s="18" t="s">
        <v>266</v>
      </c>
      <c r="E9126" s="18" t="s">
        <v>1657</v>
      </c>
      <c r="F9126" s="18" t="s">
        <v>1675</v>
      </c>
      <c r="G9126" s="18">
        <v>1272</v>
      </c>
      <c r="H9126" s="18">
        <v>3</v>
      </c>
      <c r="I9126" s="18">
        <v>3.58</v>
      </c>
      <c r="Q9126"/>
    </row>
    <row r="9127" spans="2:17" x14ac:dyDescent="0.25">
      <c r="B9127" s="18" t="s">
        <v>3839</v>
      </c>
      <c r="C9127" s="18" t="s">
        <v>8</v>
      </c>
      <c r="D9127" s="18" t="s">
        <v>266</v>
      </c>
      <c r="E9127" s="18" t="s">
        <v>1657</v>
      </c>
      <c r="F9127" s="18" t="s">
        <v>1676</v>
      </c>
      <c r="G9127" s="18">
        <v>1836</v>
      </c>
      <c r="H9127" s="18">
        <v>2.35</v>
      </c>
      <c r="I9127" s="18">
        <v>3.76</v>
      </c>
      <c r="Q9127"/>
    </row>
    <row r="9128" spans="2:17" x14ac:dyDescent="0.25">
      <c r="B9128" s="18" t="s">
        <v>3839</v>
      </c>
      <c r="C9128" s="18" t="s">
        <v>8</v>
      </c>
      <c r="D9128" s="18" t="s">
        <v>266</v>
      </c>
      <c r="E9128" s="18" t="s">
        <v>1657</v>
      </c>
      <c r="F9128" s="18" t="s">
        <v>1677</v>
      </c>
      <c r="G9128" s="18">
        <v>2232</v>
      </c>
      <c r="H9128" s="18">
        <v>2.93</v>
      </c>
      <c r="I9128" s="18">
        <v>3.32</v>
      </c>
      <c r="Q9128"/>
    </row>
    <row r="9129" spans="2:17" x14ac:dyDescent="0.25">
      <c r="B9129" s="18" t="s">
        <v>3839</v>
      </c>
      <c r="C9129" s="18" t="s">
        <v>8</v>
      </c>
      <c r="D9129" s="18" t="s">
        <v>266</v>
      </c>
      <c r="E9129" s="18" t="s">
        <v>1657</v>
      </c>
      <c r="F9129" s="18" t="s">
        <v>1678</v>
      </c>
      <c r="G9129" s="18">
        <v>2568</v>
      </c>
      <c r="H9129" s="18">
        <v>2.87</v>
      </c>
      <c r="I9129" s="18">
        <v>3.59</v>
      </c>
      <c r="Q9129"/>
    </row>
    <row r="9130" spans="2:17" x14ac:dyDescent="0.25">
      <c r="B9130" s="18" t="s">
        <v>3839</v>
      </c>
      <c r="C9130" s="18" t="s">
        <v>8</v>
      </c>
      <c r="D9130" s="18" t="s">
        <v>266</v>
      </c>
      <c r="E9130" s="18" t="s">
        <v>1657</v>
      </c>
      <c r="F9130" s="18" t="s">
        <v>1679</v>
      </c>
      <c r="G9130" s="18">
        <v>2268</v>
      </c>
      <c r="H9130" s="18">
        <v>2.59</v>
      </c>
      <c r="I9130" s="18">
        <v>3.83</v>
      </c>
      <c r="Q9130"/>
    </row>
    <row r="9131" spans="2:17" x14ac:dyDescent="0.25">
      <c r="B9131" s="18" t="s">
        <v>3839</v>
      </c>
      <c r="C9131" s="18" t="s">
        <v>8</v>
      </c>
      <c r="D9131" s="18" t="s">
        <v>266</v>
      </c>
      <c r="E9131" s="18" t="s">
        <v>1657</v>
      </c>
      <c r="F9131" s="18" t="s">
        <v>1680</v>
      </c>
      <c r="G9131" s="18">
        <v>2592</v>
      </c>
      <c r="H9131" s="18">
        <v>2.87</v>
      </c>
      <c r="I9131" s="18">
        <v>3.39</v>
      </c>
      <c r="Q9131"/>
    </row>
    <row r="9132" spans="2:17" x14ac:dyDescent="0.25">
      <c r="B9132" s="18" t="s">
        <v>3839</v>
      </c>
      <c r="C9132" s="18" t="s">
        <v>8</v>
      </c>
      <c r="D9132" s="18" t="s">
        <v>266</v>
      </c>
      <c r="E9132" s="18" t="s">
        <v>1657</v>
      </c>
      <c r="F9132" s="18" t="s">
        <v>1681</v>
      </c>
      <c r="G9132" s="18">
        <v>2292</v>
      </c>
      <c r="H9132" s="18">
        <v>2.87</v>
      </c>
      <c r="I9132" s="18">
        <v>3.4</v>
      </c>
      <c r="Q9132"/>
    </row>
    <row r="9133" spans="2:17" x14ac:dyDescent="0.25">
      <c r="B9133" s="18" t="s">
        <v>3839</v>
      </c>
      <c r="C9133" s="18" t="s">
        <v>8</v>
      </c>
      <c r="D9133" s="18" t="s">
        <v>266</v>
      </c>
      <c r="E9133" s="18" t="s">
        <v>1657</v>
      </c>
      <c r="F9133" s="18" t="s">
        <v>1682</v>
      </c>
      <c r="G9133" s="18">
        <v>1344</v>
      </c>
      <c r="H9133" s="18">
        <v>2.4700000000000002</v>
      </c>
      <c r="I9133" s="18">
        <v>3.69</v>
      </c>
      <c r="Q9133"/>
    </row>
    <row r="9134" spans="2:17" x14ac:dyDescent="0.25">
      <c r="B9134" s="18" t="s">
        <v>3839</v>
      </c>
      <c r="C9134" s="18" t="s">
        <v>8</v>
      </c>
      <c r="D9134" s="18" t="s">
        <v>266</v>
      </c>
      <c r="E9134" s="18" t="s">
        <v>1657</v>
      </c>
      <c r="F9134" s="18" t="s">
        <v>1683</v>
      </c>
      <c r="G9134" s="18">
        <v>1464</v>
      </c>
      <c r="H9134" s="18">
        <v>2.95</v>
      </c>
      <c r="I9134" s="18">
        <v>3.49</v>
      </c>
      <c r="Q9134"/>
    </row>
    <row r="9135" spans="2:17" x14ac:dyDescent="0.25">
      <c r="B9135" s="18" t="s">
        <v>3839</v>
      </c>
      <c r="C9135" s="18" t="s">
        <v>8</v>
      </c>
      <c r="D9135" s="18" t="s">
        <v>266</v>
      </c>
      <c r="E9135" s="18" t="s">
        <v>1657</v>
      </c>
      <c r="F9135" s="18" t="s">
        <v>1684</v>
      </c>
      <c r="G9135" s="18">
        <v>2124</v>
      </c>
      <c r="H9135" s="18">
        <v>2.95</v>
      </c>
      <c r="I9135" s="18">
        <v>3.43</v>
      </c>
      <c r="Q9135"/>
    </row>
    <row r="9136" spans="2:17" x14ac:dyDescent="0.25">
      <c r="B9136" s="18" t="s">
        <v>3839</v>
      </c>
      <c r="C9136" s="18" t="s">
        <v>8</v>
      </c>
      <c r="D9136" s="18" t="s">
        <v>266</v>
      </c>
      <c r="E9136" s="18" t="s">
        <v>1657</v>
      </c>
      <c r="F9136" s="18" t="s">
        <v>1685</v>
      </c>
      <c r="G9136" s="18">
        <v>2316</v>
      </c>
      <c r="H9136" s="18">
        <v>2.37</v>
      </c>
      <c r="I9136" s="18">
        <v>3.67</v>
      </c>
      <c r="Q9136"/>
    </row>
    <row r="9137" spans="2:17" x14ac:dyDescent="0.25">
      <c r="B9137" s="18" t="s">
        <v>3839</v>
      </c>
      <c r="C9137" s="18" t="s">
        <v>8</v>
      </c>
      <c r="D9137" s="18" t="s">
        <v>266</v>
      </c>
      <c r="E9137" s="18" t="s">
        <v>1657</v>
      </c>
      <c r="F9137" s="18" t="s">
        <v>1686</v>
      </c>
      <c r="G9137" s="18">
        <v>2376</v>
      </c>
      <c r="H9137" s="18">
        <v>2.6</v>
      </c>
      <c r="I9137" s="18">
        <v>3.4</v>
      </c>
      <c r="Q9137"/>
    </row>
    <row r="9138" spans="2:17" x14ac:dyDescent="0.25">
      <c r="B9138" s="18" t="s">
        <v>3839</v>
      </c>
      <c r="C9138" s="18" t="s">
        <v>8</v>
      </c>
      <c r="D9138" s="18" t="s">
        <v>266</v>
      </c>
      <c r="E9138" s="18" t="s">
        <v>1657</v>
      </c>
      <c r="F9138" s="18" t="s">
        <v>1687</v>
      </c>
      <c r="G9138" s="18">
        <v>1800</v>
      </c>
      <c r="H9138" s="18">
        <v>2.97</v>
      </c>
      <c r="I9138" s="18">
        <v>3.96</v>
      </c>
      <c r="Q9138"/>
    </row>
    <row r="9139" spans="2:17" x14ac:dyDescent="0.25">
      <c r="B9139" s="18" t="s">
        <v>3839</v>
      </c>
      <c r="C9139" s="18" t="s">
        <v>8</v>
      </c>
      <c r="D9139" s="18" t="s">
        <v>266</v>
      </c>
      <c r="E9139" s="18" t="s">
        <v>1657</v>
      </c>
      <c r="F9139" s="18" t="s">
        <v>1688</v>
      </c>
      <c r="G9139" s="18">
        <v>2004</v>
      </c>
      <c r="H9139" s="18">
        <v>2.84</v>
      </c>
      <c r="I9139" s="18">
        <v>3.41</v>
      </c>
      <c r="Q9139"/>
    </row>
    <row r="9140" spans="2:17" x14ac:dyDescent="0.25">
      <c r="B9140" s="18" t="s">
        <v>3839</v>
      </c>
      <c r="C9140" s="18" t="s">
        <v>8</v>
      </c>
      <c r="D9140" s="18" t="s">
        <v>266</v>
      </c>
      <c r="E9140" s="18" t="s">
        <v>1657</v>
      </c>
      <c r="F9140" s="18" t="s">
        <v>1689</v>
      </c>
      <c r="G9140" s="18">
        <v>1332</v>
      </c>
      <c r="H9140" s="18">
        <v>2.95</v>
      </c>
      <c r="I9140" s="18">
        <v>3.44</v>
      </c>
      <c r="Q9140"/>
    </row>
    <row r="9141" spans="2:17" x14ac:dyDescent="0.25">
      <c r="B9141" s="18" t="s">
        <v>3839</v>
      </c>
      <c r="C9141" s="18" t="s">
        <v>8</v>
      </c>
      <c r="D9141" s="18" t="s">
        <v>266</v>
      </c>
      <c r="E9141" s="18" t="s">
        <v>1657</v>
      </c>
      <c r="F9141" s="18" t="s">
        <v>1690</v>
      </c>
      <c r="G9141" s="18">
        <v>1524</v>
      </c>
      <c r="H9141" s="18">
        <v>2.73</v>
      </c>
      <c r="I9141" s="18">
        <v>3.42</v>
      </c>
      <c r="Q9141"/>
    </row>
    <row r="9142" spans="2:17" x14ac:dyDescent="0.25">
      <c r="B9142" s="18" t="s">
        <v>3839</v>
      </c>
      <c r="C9142" s="18" t="s">
        <v>8</v>
      </c>
      <c r="D9142" s="18" t="s">
        <v>266</v>
      </c>
      <c r="E9142" s="18" t="s">
        <v>1657</v>
      </c>
      <c r="F9142" s="18" t="s">
        <v>1691</v>
      </c>
      <c r="G9142" s="18">
        <v>2100</v>
      </c>
      <c r="H9142" s="18">
        <v>2.86</v>
      </c>
      <c r="I9142" s="18">
        <v>3.81</v>
      </c>
      <c r="Q9142"/>
    </row>
    <row r="9143" spans="2:17" x14ac:dyDescent="0.25">
      <c r="B9143" s="18" t="s">
        <v>3839</v>
      </c>
      <c r="C9143" s="18" t="s">
        <v>8</v>
      </c>
      <c r="D9143" s="18" t="s">
        <v>266</v>
      </c>
      <c r="E9143" s="18" t="s">
        <v>1657</v>
      </c>
      <c r="F9143" s="18" t="s">
        <v>1692</v>
      </c>
      <c r="G9143" s="18">
        <v>1680</v>
      </c>
      <c r="H9143" s="18">
        <v>2.37</v>
      </c>
      <c r="I9143" s="18">
        <v>3.74</v>
      </c>
      <c r="Q9143"/>
    </row>
    <row r="9144" spans="2:17" x14ac:dyDescent="0.25">
      <c r="B9144" s="18" t="s">
        <v>3839</v>
      </c>
      <c r="C9144" s="18" t="s">
        <v>8</v>
      </c>
      <c r="D9144" s="18" t="s">
        <v>266</v>
      </c>
      <c r="E9144" s="18" t="s">
        <v>1657</v>
      </c>
      <c r="F9144" s="18" t="s">
        <v>1693</v>
      </c>
      <c r="G9144" s="18">
        <v>2268</v>
      </c>
      <c r="H9144" s="18">
        <v>2.52</v>
      </c>
      <c r="I9144" s="18">
        <v>3.97</v>
      </c>
      <c r="Q9144"/>
    </row>
    <row r="9145" spans="2:17" x14ac:dyDescent="0.25">
      <c r="B9145" s="18" t="s">
        <v>3839</v>
      </c>
      <c r="C9145" s="18" t="s">
        <v>8</v>
      </c>
      <c r="D9145" s="18" t="s">
        <v>266</v>
      </c>
      <c r="E9145" s="18" t="s">
        <v>1657</v>
      </c>
      <c r="F9145" s="18" t="s">
        <v>1694</v>
      </c>
      <c r="G9145" s="18">
        <v>2568</v>
      </c>
      <c r="H9145" s="18">
        <v>2.63</v>
      </c>
      <c r="I9145" s="18">
        <v>3.75</v>
      </c>
      <c r="Q9145"/>
    </row>
    <row r="9146" spans="2:17" x14ac:dyDescent="0.25">
      <c r="B9146" s="18" t="s">
        <v>3839</v>
      </c>
      <c r="C9146" s="18" t="s">
        <v>8</v>
      </c>
      <c r="D9146" s="18" t="s">
        <v>266</v>
      </c>
      <c r="E9146" s="18" t="s">
        <v>1657</v>
      </c>
      <c r="F9146" s="18" t="s">
        <v>1695</v>
      </c>
      <c r="G9146" s="18">
        <v>2364</v>
      </c>
      <c r="H9146" s="18">
        <v>2.92</v>
      </c>
      <c r="I9146" s="18">
        <v>3.6</v>
      </c>
      <c r="Q9146"/>
    </row>
    <row r="9147" spans="2:17" x14ac:dyDescent="0.25">
      <c r="B9147" s="18" t="s">
        <v>3839</v>
      </c>
      <c r="C9147" s="18" t="s">
        <v>8</v>
      </c>
      <c r="D9147" s="18" t="s">
        <v>266</v>
      </c>
      <c r="E9147" s="18" t="s">
        <v>1657</v>
      </c>
      <c r="F9147" s="18" t="s">
        <v>1696</v>
      </c>
      <c r="G9147" s="18">
        <v>2436</v>
      </c>
      <c r="H9147" s="18">
        <v>2.74</v>
      </c>
      <c r="I9147" s="18">
        <v>3.43</v>
      </c>
      <c r="Q9147"/>
    </row>
    <row r="9148" spans="2:17" x14ac:dyDescent="0.25">
      <c r="B9148" s="18" t="s">
        <v>3839</v>
      </c>
      <c r="C9148" s="18" t="s">
        <v>8</v>
      </c>
      <c r="D9148" s="18" t="s">
        <v>266</v>
      </c>
      <c r="E9148" s="18" t="s">
        <v>1657</v>
      </c>
      <c r="F9148" s="18" t="s">
        <v>1697</v>
      </c>
      <c r="G9148" s="18">
        <v>1656</v>
      </c>
      <c r="H9148" s="18">
        <v>2.56</v>
      </c>
      <c r="I9148" s="18">
        <v>3.79</v>
      </c>
      <c r="Q9148"/>
    </row>
    <row r="9149" spans="2:17" x14ac:dyDescent="0.25">
      <c r="B9149" s="18" t="s">
        <v>3839</v>
      </c>
      <c r="C9149" s="18" t="s">
        <v>8</v>
      </c>
      <c r="D9149" s="18" t="s">
        <v>266</v>
      </c>
      <c r="E9149" s="18" t="s">
        <v>1657</v>
      </c>
      <c r="F9149" s="18" t="s">
        <v>1698</v>
      </c>
      <c r="G9149" s="18">
        <v>1872</v>
      </c>
      <c r="H9149" s="18">
        <v>2.61</v>
      </c>
      <c r="I9149" s="18">
        <v>3.86</v>
      </c>
      <c r="Q9149"/>
    </row>
    <row r="9150" spans="2:17" x14ac:dyDescent="0.25">
      <c r="B9150" s="18" t="s">
        <v>3839</v>
      </c>
      <c r="C9150" s="18" t="s">
        <v>8</v>
      </c>
      <c r="D9150" s="18" t="s">
        <v>266</v>
      </c>
      <c r="E9150" s="18" t="s">
        <v>1657</v>
      </c>
      <c r="F9150" s="18" t="s">
        <v>1699</v>
      </c>
      <c r="G9150" s="18">
        <v>2388</v>
      </c>
      <c r="H9150" s="18">
        <v>2.85</v>
      </c>
      <c r="I9150" s="18">
        <v>3.65</v>
      </c>
      <c r="Q9150"/>
    </row>
    <row r="9151" spans="2:17" x14ac:dyDescent="0.25">
      <c r="B9151" s="18" t="s">
        <v>3839</v>
      </c>
      <c r="C9151" s="18" t="s">
        <v>8</v>
      </c>
      <c r="D9151" s="18" t="s">
        <v>266</v>
      </c>
      <c r="E9151" s="18" t="s">
        <v>1657</v>
      </c>
      <c r="F9151" s="18" t="s">
        <v>1700</v>
      </c>
      <c r="G9151" s="18">
        <v>2532</v>
      </c>
      <c r="H9151" s="18">
        <v>2.4900000000000002</v>
      </c>
      <c r="I9151" s="18">
        <v>3.36</v>
      </c>
      <c r="Q9151"/>
    </row>
    <row r="9152" spans="2:17" x14ac:dyDescent="0.25">
      <c r="B9152" s="18" t="s">
        <v>3839</v>
      </c>
      <c r="C9152" s="18" t="s">
        <v>8</v>
      </c>
      <c r="D9152" s="18" t="s">
        <v>266</v>
      </c>
      <c r="E9152" s="18" t="s">
        <v>1657</v>
      </c>
      <c r="F9152" s="18" t="s">
        <v>1701</v>
      </c>
      <c r="G9152" s="18">
        <v>1320</v>
      </c>
      <c r="H9152" s="18">
        <v>2.4300000000000002</v>
      </c>
      <c r="I9152" s="18">
        <v>3.58</v>
      </c>
      <c r="Q9152"/>
    </row>
    <row r="9153" spans="2:17" x14ac:dyDescent="0.25">
      <c r="B9153" s="18" t="s">
        <v>3839</v>
      </c>
      <c r="C9153" s="18" t="s">
        <v>8</v>
      </c>
      <c r="D9153" s="18" t="s">
        <v>266</v>
      </c>
      <c r="E9153" s="18" t="s">
        <v>1657</v>
      </c>
      <c r="F9153" s="18" t="s">
        <v>1702</v>
      </c>
      <c r="G9153" s="18">
        <v>2544</v>
      </c>
      <c r="H9153" s="18">
        <v>2.84</v>
      </c>
      <c r="I9153" s="18">
        <v>3.65</v>
      </c>
      <c r="Q9153"/>
    </row>
    <row r="9154" spans="2:17" x14ac:dyDescent="0.25">
      <c r="B9154" s="18" t="s">
        <v>3839</v>
      </c>
      <c r="C9154" s="18" t="s">
        <v>8</v>
      </c>
      <c r="D9154" s="18" t="s">
        <v>266</v>
      </c>
      <c r="E9154" s="18" t="s">
        <v>1657</v>
      </c>
      <c r="F9154" s="18" t="s">
        <v>1703</v>
      </c>
      <c r="G9154" s="18">
        <v>2676</v>
      </c>
      <c r="H9154" s="18">
        <v>2.82</v>
      </c>
      <c r="I9154" s="18">
        <v>3.88</v>
      </c>
      <c r="Q9154"/>
    </row>
    <row r="9155" spans="2:17" x14ac:dyDescent="0.25">
      <c r="B9155" s="18" t="s">
        <v>3839</v>
      </c>
      <c r="C9155" s="18" t="s">
        <v>8</v>
      </c>
      <c r="D9155" s="18" t="s">
        <v>266</v>
      </c>
      <c r="E9155" s="18" t="s">
        <v>1657</v>
      </c>
      <c r="F9155" s="18" t="s">
        <v>1704</v>
      </c>
      <c r="G9155" s="18">
        <v>2172</v>
      </c>
      <c r="H9155" s="18">
        <v>2.89</v>
      </c>
      <c r="I9155" s="18">
        <v>3.71</v>
      </c>
      <c r="Q9155"/>
    </row>
    <row r="9156" spans="2:17" x14ac:dyDescent="0.25">
      <c r="B9156" s="18" t="s">
        <v>3839</v>
      </c>
      <c r="C9156" s="18" t="s">
        <v>8</v>
      </c>
      <c r="D9156" s="18" t="s">
        <v>266</v>
      </c>
      <c r="E9156" s="18" t="s">
        <v>1657</v>
      </c>
      <c r="F9156" s="18" t="s">
        <v>1705</v>
      </c>
      <c r="G9156" s="18">
        <v>1728</v>
      </c>
      <c r="H9156" s="18">
        <v>2.72</v>
      </c>
      <c r="I9156" s="18">
        <v>3.79</v>
      </c>
      <c r="Q9156"/>
    </row>
    <row r="9157" spans="2:17" x14ac:dyDescent="0.25">
      <c r="B9157" s="18" t="s">
        <v>3839</v>
      </c>
      <c r="C9157" s="18" t="s">
        <v>8</v>
      </c>
      <c r="D9157" s="18" t="s">
        <v>266</v>
      </c>
      <c r="E9157" s="18" t="s">
        <v>1657</v>
      </c>
      <c r="F9157" s="18" t="s">
        <v>1706</v>
      </c>
      <c r="G9157" s="18">
        <v>2472</v>
      </c>
      <c r="H9157" s="18">
        <v>2.72</v>
      </c>
      <c r="I9157" s="18">
        <v>3.7</v>
      </c>
      <c r="Q9157"/>
    </row>
    <row r="9158" spans="2:17" x14ac:dyDescent="0.25">
      <c r="B9158" s="18" t="s">
        <v>3839</v>
      </c>
      <c r="C9158" s="18" t="s">
        <v>8</v>
      </c>
      <c r="D9158" s="18" t="s">
        <v>266</v>
      </c>
      <c r="E9158" s="18" t="s">
        <v>1657</v>
      </c>
      <c r="F9158" s="18" t="s">
        <v>1707</v>
      </c>
      <c r="G9158" s="18">
        <v>1368</v>
      </c>
      <c r="H9158" s="18">
        <v>2.68</v>
      </c>
      <c r="I9158" s="18">
        <v>3.91</v>
      </c>
      <c r="Q9158"/>
    </row>
    <row r="9159" spans="2:17" x14ac:dyDescent="0.25">
      <c r="B9159" s="18" t="s">
        <v>3839</v>
      </c>
      <c r="C9159" s="18" t="s">
        <v>8</v>
      </c>
      <c r="D9159" s="18" t="s">
        <v>266</v>
      </c>
      <c r="E9159" s="18" t="s">
        <v>1657</v>
      </c>
      <c r="F9159" s="18" t="s">
        <v>1708</v>
      </c>
      <c r="G9159" s="18">
        <v>1404</v>
      </c>
      <c r="H9159" s="18">
        <v>2.96</v>
      </c>
      <c r="I9159" s="18">
        <v>3.46</v>
      </c>
      <c r="Q9159"/>
    </row>
    <row r="9160" spans="2:17" x14ac:dyDescent="0.25">
      <c r="B9160" s="18" t="s">
        <v>3839</v>
      </c>
      <c r="C9160" s="18" t="s">
        <v>8</v>
      </c>
      <c r="D9160" s="18" t="s">
        <v>266</v>
      </c>
      <c r="E9160" s="18" t="s">
        <v>1657</v>
      </c>
      <c r="F9160" s="18" t="s">
        <v>1709</v>
      </c>
      <c r="G9160" s="18">
        <v>1692</v>
      </c>
      <c r="H9160" s="18">
        <v>2.6</v>
      </c>
      <c r="I9160" s="18">
        <v>3.96</v>
      </c>
      <c r="Q9160"/>
    </row>
    <row r="9161" spans="2:17" x14ac:dyDescent="0.25">
      <c r="B9161" s="18" t="s">
        <v>3839</v>
      </c>
      <c r="C9161" s="18" t="s">
        <v>8</v>
      </c>
      <c r="D9161" s="18" t="s">
        <v>266</v>
      </c>
      <c r="E9161" s="18" t="s">
        <v>1657</v>
      </c>
      <c r="F9161" s="18" t="s">
        <v>1710</v>
      </c>
      <c r="G9161" s="18">
        <v>1560</v>
      </c>
      <c r="H9161" s="18">
        <v>2.94</v>
      </c>
      <c r="I9161" s="18">
        <v>3.62</v>
      </c>
      <c r="Q9161"/>
    </row>
    <row r="9162" spans="2:17" x14ac:dyDescent="0.25">
      <c r="B9162" s="18" t="s">
        <v>3839</v>
      </c>
      <c r="C9162" s="18" t="s">
        <v>8</v>
      </c>
      <c r="D9162" s="18" t="s">
        <v>266</v>
      </c>
      <c r="E9162" s="18" t="s">
        <v>1657</v>
      </c>
      <c r="F9162" s="18" t="s">
        <v>1711</v>
      </c>
      <c r="G9162" s="18">
        <v>2280</v>
      </c>
      <c r="H9162" s="18">
        <v>2.57</v>
      </c>
      <c r="I9162" s="18">
        <v>3.84</v>
      </c>
      <c r="Q9162"/>
    </row>
    <row r="9163" spans="2:17" x14ac:dyDescent="0.25">
      <c r="B9163" s="18" t="s">
        <v>3839</v>
      </c>
      <c r="C9163" s="18" t="s">
        <v>8</v>
      </c>
      <c r="D9163" s="18" t="s">
        <v>266</v>
      </c>
      <c r="E9163" s="18" t="s">
        <v>1657</v>
      </c>
      <c r="F9163" s="18" t="s">
        <v>1712</v>
      </c>
      <c r="G9163" s="18">
        <v>1848</v>
      </c>
      <c r="H9163" s="18">
        <v>2.5299999999999998</v>
      </c>
      <c r="I9163" s="18">
        <v>3.43</v>
      </c>
      <c r="Q9163"/>
    </row>
    <row r="9164" spans="2:17" x14ac:dyDescent="0.25">
      <c r="B9164" s="18" t="s">
        <v>3839</v>
      </c>
      <c r="C9164" s="18" t="s">
        <v>8</v>
      </c>
      <c r="D9164" s="18" t="s">
        <v>266</v>
      </c>
      <c r="E9164" s="18" t="s">
        <v>1657</v>
      </c>
      <c r="F9164" s="18" t="s">
        <v>1713</v>
      </c>
      <c r="G9164" s="18">
        <v>1872</v>
      </c>
      <c r="H9164" s="18">
        <v>2.4500000000000002</v>
      </c>
      <c r="I9164" s="18">
        <v>3.31</v>
      </c>
      <c r="Q9164"/>
    </row>
    <row r="9165" spans="2:17" x14ac:dyDescent="0.25">
      <c r="B9165" s="18" t="s">
        <v>3839</v>
      </c>
      <c r="C9165" s="18" t="s">
        <v>8</v>
      </c>
      <c r="D9165" s="18" t="s">
        <v>266</v>
      </c>
      <c r="E9165" s="18" t="s">
        <v>1657</v>
      </c>
      <c r="F9165" s="18" t="s">
        <v>1714</v>
      </c>
      <c r="G9165" s="18">
        <v>2484</v>
      </c>
      <c r="H9165" s="18">
        <v>2.4900000000000002</v>
      </c>
      <c r="I9165" s="18">
        <v>3.64</v>
      </c>
      <c r="Q9165"/>
    </row>
    <row r="9166" spans="2:17" x14ac:dyDescent="0.25">
      <c r="B9166" s="18" t="s">
        <v>3839</v>
      </c>
      <c r="C9166" s="18" t="s">
        <v>8</v>
      </c>
      <c r="D9166" s="18" t="s">
        <v>266</v>
      </c>
      <c r="E9166" s="18" t="s">
        <v>1657</v>
      </c>
      <c r="F9166" s="18" t="s">
        <v>1715</v>
      </c>
      <c r="G9166" s="18">
        <v>1416</v>
      </c>
      <c r="H9166" s="18">
        <v>2.82</v>
      </c>
      <c r="I9166" s="18">
        <v>3.75</v>
      </c>
      <c r="Q9166"/>
    </row>
    <row r="9167" spans="2:17" x14ac:dyDescent="0.25">
      <c r="B9167" s="18" t="s">
        <v>3839</v>
      </c>
      <c r="C9167" s="18" t="s">
        <v>8</v>
      </c>
      <c r="D9167" s="18" t="s">
        <v>266</v>
      </c>
      <c r="E9167" s="18" t="s">
        <v>1657</v>
      </c>
      <c r="F9167" s="18" t="s">
        <v>1716</v>
      </c>
      <c r="G9167" s="18">
        <v>2244</v>
      </c>
      <c r="H9167" s="18">
        <v>2.63</v>
      </c>
      <c r="I9167" s="18">
        <v>3.74</v>
      </c>
      <c r="Q9167"/>
    </row>
    <row r="9168" spans="2:17" x14ac:dyDescent="0.25">
      <c r="B9168" s="18" t="s">
        <v>3839</v>
      </c>
      <c r="C9168" s="18" t="s">
        <v>8</v>
      </c>
      <c r="D9168" s="18" t="s">
        <v>266</v>
      </c>
      <c r="E9168" s="18" t="s">
        <v>1657</v>
      </c>
      <c r="F9168" s="18" t="s">
        <v>1717</v>
      </c>
      <c r="G9168" s="18">
        <v>1788</v>
      </c>
      <c r="H9168" s="18">
        <v>2.73</v>
      </c>
      <c r="I9168" s="18">
        <v>3.76</v>
      </c>
      <c r="Q9168"/>
    </row>
    <row r="9169" spans="2:17" x14ac:dyDescent="0.25">
      <c r="B9169" s="18" t="s">
        <v>3839</v>
      </c>
      <c r="C9169" s="18" t="s">
        <v>8</v>
      </c>
      <c r="D9169" s="18" t="s">
        <v>266</v>
      </c>
      <c r="E9169" s="18" t="s">
        <v>1657</v>
      </c>
      <c r="F9169" s="18" t="s">
        <v>1718</v>
      </c>
      <c r="G9169" s="18">
        <v>1836</v>
      </c>
      <c r="H9169" s="18">
        <v>2.42</v>
      </c>
      <c r="I9169" s="18">
        <v>3.89</v>
      </c>
      <c r="Q9169"/>
    </row>
    <row r="9170" spans="2:17" x14ac:dyDescent="0.25">
      <c r="B9170" s="18" t="s">
        <v>3839</v>
      </c>
      <c r="C9170" s="18" t="s">
        <v>8</v>
      </c>
      <c r="D9170" s="18" t="s">
        <v>266</v>
      </c>
      <c r="E9170" s="18" t="s">
        <v>1657</v>
      </c>
      <c r="F9170" s="18" t="s">
        <v>1719</v>
      </c>
      <c r="G9170" s="18">
        <v>1572</v>
      </c>
      <c r="H9170" s="18">
        <v>2.86</v>
      </c>
      <c r="I9170" s="18">
        <v>3.81</v>
      </c>
      <c r="Q9170"/>
    </row>
    <row r="9171" spans="2:17" x14ac:dyDescent="0.25">
      <c r="B9171" s="18" t="s">
        <v>3839</v>
      </c>
      <c r="C9171" s="18" t="s">
        <v>8</v>
      </c>
      <c r="D9171" s="18" t="s">
        <v>266</v>
      </c>
      <c r="E9171" s="18" t="s">
        <v>1657</v>
      </c>
      <c r="F9171" s="18" t="s">
        <v>1720</v>
      </c>
      <c r="G9171" s="18">
        <v>1728</v>
      </c>
      <c r="H9171" s="18">
        <v>2.7</v>
      </c>
      <c r="I9171" s="18">
        <v>3.79</v>
      </c>
      <c r="Q9171"/>
    </row>
    <row r="9172" spans="2:17" x14ac:dyDescent="0.25">
      <c r="B9172" s="18" t="s">
        <v>3839</v>
      </c>
      <c r="C9172" s="18" t="s">
        <v>8</v>
      </c>
      <c r="D9172" s="18" t="s">
        <v>266</v>
      </c>
      <c r="E9172" s="18" t="s">
        <v>1657</v>
      </c>
      <c r="F9172" s="18" t="s">
        <v>1721</v>
      </c>
      <c r="G9172" s="18">
        <v>2304</v>
      </c>
      <c r="H9172" s="18">
        <v>2.72</v>
      </c>
      <c r="I9172" s="18">
        <v>3.43</v>
      </c>
      <c r="Q9172"/>
    </row>
    <row r="9173" spans="2:17" x14ac:dyDescent="0.25">
      <c r="B9173" s="18" t="s">
        <v>3839</v>
      </c>
      <c r="C9173" s="18" t="s">
        <v>8</v>
      </c>
      <c r="D9173" s="18" t="s">
        <v>266</v>
      </c>
      <c r="E9173" s="18" t="s">
        <v>1657</v>
      </c>
      <c r="F9173" s="18" t="s">
        <v>1722</v>
      </c>
      <c r="G9173" s="18">
        <v>2628</v>
      </c>
      <c r="H9173" s="18">
        <v>2.41</v>
      </c>
      <c r="I9173" s="18">
        <v>3.67</v>
      </c>
      <c r="Q9173"/>
    </row>
    <row r="9174" spans="2:17" x14ac:dyDescent="0.25">
      <c r="B9174" s="18" t="s">
        <v>3839</v>
      </c>
      <c r="C9174" s="18" t="s">
        <v>8</v>
      </c>
      <c r="D9174" s="18" t="s">
        <v>266</v>
      </c>
      <c r="E9174" s="18" t="s">
        <v>1657</v>
      </c>
      <c r="F9174" s="18" t="s">
        <v>1723</v>
      </c>
      <c r="G9174" s="18">
        <v>1584</v>
      </c>
      <c r="H9174" s="18">
        <v>2.62</v>
      </c>
      <c r="I9174" s="18">
        <v>3.59</v>
      </c>
      <c r="Q9174"/>
    </row>
    <row r="9175" spans="2:17" x14ac:dyDescent="0.25">
      <c r="B9175" s="18" t="s">
        <v>3839</v>
      </c>
      <c r="C9175" s="18" t="s">
        <v>8</v>
      </c>
      <c r="D9175" s="18" t="s">
        <v>266</v>
      </c>
      <c r="E9175" s="18" t="s">
        <v>1657</v>
      </c>
      <c r="F9175" s="18" t="s">
        <v>1724</v>
      </c>
      <c r="G9175" s="18">
        <v>2724</v>
      </c>
      <c r="H9175" s="18">
        <v>2.5099999999999998</v>
      </c>
      <c r="I9175" s="18">
        <v>3.6</v>
      </c>
      <c r="Q9175"/>
    </row>
    <row r="9176" spans="2:17" x14ac:dyDescent="0.25">
      <c r="B9176" s="18" t="s">
        <v>3839</v>
      </c>
      <c r="C9176" s="18" t="s">
        <v>8</v>
      </c>
      <c r="D9176" s="18" t="s">
        <v>266</v>
      </c>
      <c r="E9176" s="18" t="s">
        <v>1657</v>
      </c>
      <c r="F9176" s="18" t="s">
        <v>1725</v>
      </c>
      <c r="G9176" s="18">
        <v>2460</v>
      </c>
      <c r="H9176" s="18">
        <v>2.75</v>
      </c>
      <c r="I9176" s="18">
        <v>3.77</v>
      </c>
      <c r="Q9176"/>
    </row>
    <row r="9177" spans="2:17" x14ac:dyDescent="0.25">
      <c r="B9177" s="18" t="s">
        <v>3839</v>
      </c>
      <c r="C9177" s="18" t="s">
        <v>8</v>
      </c>
      <c r="D9177" s="18" t="s">
        <v>266</v>
      </c>
      <c r="E9177" s="18" t="s">
        <v>1657</v>
      </c>
      <c r="F9177" s="18" t="s">
        <v>1726</v>
      </c>
      <c r="G9177" s="18">
        <v>2064</v>
      </c>
      <c r="H9177" s="18">
        <v>2.2999999999999998</v>
      </c>
      <c r="I9177" s="18">
        <v>3.64</v>
      </c>
      <c r="Q9177"/>
    </row>
    <row r="9178" spans="2:17" x14ac:dyDescent="0.25">
      <c r="B9178" s="18" t="s">
        <v>3839</v>
      </c>
      <c r="C9178" s="18" t="s">
        <v>8</v>
      </c>
      <c r="D9178" s="18" t="s">
        <v>266</v>
      </c>
      <c r="E9178" s="18" t="s">
        <v>1657</v>
      </c>
      <c r="F9178" s="18" t="s">
        <v>1727</v>
      </c>
      <c r="G9178" s="18">
        <v>1740</v>
      </c>
      <c r="H9178" s="18">
        <v>2.37</v>
      </c>
      <c r="I9178" s="18">
        <v>3.62</v>
      </c>
      <c r="Q9178"/>
    </row>
    <row r="9179" spans="2:17" x14ac:dyDescent="0.25">
      <c r="B9179" s="18" t="s">
        <v>3839</v>
      </c>
      <c r="C9179" s="18" t="s">
        <v>8</v>
      </c>
      <c r="D9179" s="18" t="s">
        <v>266</v>
      </c>
      <c r="E9179" s="18" t="s">
        <v>1657</v>
      </c>
      <c r="F9179" s="18" t="s">
        <v>1728</v>
      </c>
      <c r="G9179" s="18">
        <v>2292</v>
      </c>
      <c r="H9179" s="18">
        <v>2.89</v>
      </c>
      <c r="I9179" s="18">
        <v>3.52</v>
      </c>
      <c r="Q9179"/>
    </row>
    <row r="9180" spans="2:17" x14ac:dyDescent="0.25">
      <c r="B9180" s="18" t="s">
        <v>3839</v>
      </c>
      <c r="C9180" s="18" t="s">
        <v>8</v>
      </c>
      <c r="D9180" s="18" t="s">
        <v>266</v>
      </c>
      <c r="E9180" s="18" t="s">
        <v>1657</v>
      </c>
      <c r="F9180" s="18" t="s">
        <v>1729</v>
      </c>
      <c r="G9180" s="18">
        <v>2400</v>
      </c>
      <c r="H9180" s="18">
        <v>2.5</v>
      </c>
      <c r="I9180" s="18">
        <v>3.53</v>
      </c>
      <c r="Q9180"/>
    </row>
    <row r="9181" spans="2:17" x14ac:dyDescent="0.25">
      <c r="B9181" s="18" t="s">
        <v>3839</v>
      </c>
      <c r="C9181" s="18" t="s">
        <v>8</v>
      </c>
      <c r="D9181" s="18" t="s">
        <v>266</v>
      </c>
      <c r="E9181" s="18" t="s">
        <v>1657</v>
      </c>
      <c r="F9181" s="18" t="s">
        <v>1730</v>
      </c>
      <c r="G9181" s="18">
        <v>2244</v>
      </c>
      <c r="H9181" s="18">
        <v>2.86</v>
      </c>
      <c r="I9181" s="18">
        <v>3.63</v>
      </c>
      <c r="Q9181"/>
    </row>
    <row r="9182" spans="2:17" x14ac:dyDescent="0.25">
      <c r="B9182" s="18" t="s">
        <v>3839</v>
      </c>
      <c r="C9182" s="18" t="s">
        <v>8</v>
      </c>
      <c r="D9182" s="18" t="s">
        <v>266</v>
      </c>
      <c r="E9182" s="18" t="s">
        <v>1657</v>
      </c>
      <c r="F9182" s="18" t="s">
        <v>1731</v>
      </c>
      <c r="G9182" s="18">
        <v>2100</v>
      </c>
      <c r="H9182" s="18">
        <v>2.5</v>
      </c>
      <c r="I9182" s="18">
        <v>3.65</v>
      </c>
      <c r="Q9182"/>
    </row>
    <row r="9183" spans="2:17" x14ac:dyDescent="0.25">
      <c r="B9183" s="18" t="s">
        <v>3839</v>
      </c>
      <c r="C9183" s="18" t="s">
        <v>8</v>
      </c>
      <c r="D9183" s="18" t="s">
        <v>266</v>
      </c>
      <c r="E9183" s="18" t="s">
        <v>1657</v>
      </c>
      <c r="F9183" s="18" t="s">
        <v>1732</v>
      </c>
      <c r="G9183" s="18">
        <v>1356</v>
      </c>
      <c r="H9183" s="18">
        <v>2.7</v>
      </c>
      <c r="I9183" s="18">
        <v>3.71</v>
      </c>
      <c r="Q9183"/>
    </row>
    <row r="9184" spans="2:17" x14ac:dyDescent="0.25">
      <c r="B9184" s="18" t="s">
        <v>3839</v>
      </c>
      <c r="C9184" s="18" t="s">
        <v>8</v>
      </c>
      <c r="D9184" s="18" t="s">
        <v>266</v>
      </c>
      <c r="E9184" s="18" t="s">
        <v>1657</v>
      </c>
      <c r="F9184" s="18" t="s">
        <v>1733</v>
      </c>
      <c r="G9184" s="18">
        <v>2436</v>
      </c>
      <c r="H9184" s="18">
        <v>2.52</v>
      </c>
      <c r="I9184" s="18">
        <v>3.65</v>
      </c>
      <c r="Q9184"/>
    </row>
    <row r="9185" spans="2:17" x14ac:dyDescent="0.25">
      <c r="B9185" s="18" t="s">
        <v>3839</v>
      </c>
      <c r="C9185" s="18" t="s">
        <v>8</v>
      </c>
      <c r="D9185" s="18" t="s">
        <v>266</v>
      </c>
      <c r="E9185" s="18" t="s">
        <v>1657</v>
      </c>
      <c r="F9185" s="18" t="s">
        <v>1734</v>
      </c>
      <c r="G9185" s="18">
        <v>2520</v>
      </c>
      <c r="H9185" s="18">
        <v>2.5</v>
      </c>
      <c r="I9185" s="18">
        <v>3.82</v>
      </c>
      <c r="Q9185"/>
    </row>
    <row r="9186" spans="2:17" x14ac:dyDescent="0.25">
      <c r="B9186" s="18" t="s">
        <v>3839</v>
      </c>
      <c r="C9186" s="18" t="s">
        <v>8</v>
      </c>
      <c r="D9186" s="18" t="s">
        <v>266</v>
      </c>
      <c r="E9186" s="18" t="s">
        <v>1657</v>
      </c>
      <c r="F9186" s="18" t="s">
        <v>1735</v>
      </c>
      <c r="G9186" s="18">
        <v>1800</v>
      </c>
      <c r="H9186" s="18">
        <v>2.87</v>
      </c>
      <c r="I9186" s="18">
        <v>3.88</v>
      </c>
      <c r="Q9186"/>
    </row>
    <row r="9187" spans="2:17" x14ac:dyDescent="0.25">
      <c r="B9187" s="18" t="s">
        <v>3839</v>
      </c>
      <c r="C9187" s="18" t="s">
        <v>8</v>
      </c>
      <c r="D9187" s="18" t="s">
        <v>266</v>
      </c>
      <c r="E9187" s="18" t="s">
        <v>1657</v>
      </c>
      <c r="F9187" s="18" t="s">
        <v>1736</v>
      </c>
      <c r="G9187" s="18">
        <v>2748</v>
      </c>
      <c r="H9187" s="18">
        <v>2.39</v>
      </c>
      <c r="I9187" s="18">
        <v>3.46</v>
      </c>
      <c r="Q9187"/>
    </row>
    <row r="9188" spans="2:17" x14ac:dyDescent="0.25">
      <c r="B9188" s="18" t="s">
        <v>3839</v>
      </c>
      <c r="C9188" s="18" t="s">
        <v>8</v>
      </c>
      <c r="D9188" s="18" t="s">
        <v>266</v>
      </c>
      <c r="E9188" s="18" t="s">
        <v>1657</v>
      </c>
      <c r="F9188" s="18" t="s">
        <v>1737</v>
      </c>
      <c r="G9188" s="18">
        <v>1548</v>
      </c>
      <c r="H9188" s="18">
        <v>2.46</v>
      </c>
      <c r="I9188" s="18">
        <v>3.93</v>
      </c>
      <c r="Q9188"/>
    </row>
    <row r="9189" spans="2:17" x14ac:dyDescent="0.25">
      <c r="B9189" s="18" t="s">
        <v>3839</v>
      </c>
      <c r="C9189" s="18" t="s">
        <v>8</v>
      </c>
      <c r="D9189" s="18" t="s">
        <v>266</v>
      </c>
      <c r="E9189" s="18" t="s">
        <v>1657</v>
      </c>
      <c r="F9189" s="18" t="s">
        <v>1738</v>
      </c>
      <c r="G9189" s="18">
        <v>1992</v>
      </c>
      <c r="H9189" s="18">
        <v>2.4</v>
      </c>
      <c r="I9189" s="18">
        <v>3.46</v>
      </c>
      <c r="Q9189"/>
    </row>
    <row r="9190" spans="2:17" x14ac:dyDescent="0.25">
      <c r="B9190" s="18" t="s">
        <v>3839</v>
      </c>
      <c r="C9190" s="18" t="s">
        <v>8</v>
      </c>
      <c r="D9190" s="18" t="s">
        <v>266</v>
      </c>
      <c r="E9190" s="18" t="s">
        <v>1657</v>
      </c>
      <c r="F9190" s="18" t="s">
        <v>1739</v>
      </c>
      <c r="G9190" s="18">
        <v>1404</v>
      </c>
      <c r="H9190" s="18">
        <v>2.46</v>
      </c>
      <c r="I9190" s="18">
        <v>3.81</v>
      </c>
      <c r="Q9190"/>
    </row>
    <row r="9191" spans="2:17" x14ac:dyDescent="0.25">
      <c r="B9191" s="18" t="s">
        <v>3839</v>
      </c>
      <c r="C9191" s="18" t="s">
        <v>8</v>
      </c>
      <c r="D9191" s="18" t="s">
        <v>266</v>
      </c>
      <c r="E9191" s="18" t="s">
        <v>1657</v>
      </c>
      <c r="F9191" s="18" t="s">
        <v>1740</v>
      </c>
      <c r="G9191" s="18">
        <v>1836</v>
      </c>
      <c r="H9191" s="18">
        <v>2.71</v>
      </c>
      <c r="I9191" s="18">
        <v>3.78</v>
      </c>
      <c r="Q9191"/>
    </row>
    <row r="9192" spans="2:17" x14ac:dyDescent="0.25">
      <c r="B9192" s="18" t="s">
        <v>3839</v>
      </c>
      <c r="C9192" s="18" t="s">
        <v>8</v>
      </c>
      <c r="D9192" s="18" t="s">
        <v>266</v>
      </c>
      <c r="E9192" s="18" t="s">
        <v>1657</v>
      </c>
      <c r="F9192" s="18" t="s">
        <v>1741</v>
      </c>
      <c r="G9192" s="18">
        <v>2220</v>
      </c>
      <c r="H9192" s="18">
        <v>2.78</v>
      </c>
      <c r="I9192" s="18">
        <v>3.77</v>
      </c>
      <c r="Q9192"/>
    </row>
    <row r="9193" spans="2:17" x14ac:dyDescent="0.25">
      <c r="B9193" s="18" t="s">
        <v>3839</v>
      </c>
      <c r="C9193" s="18" t="s">
        <v>8</v>
      </c>
      <c r="D9193" s="18" t="s">
        <v>266</v>
      </c>
      <c r="E9193" s="18" t="s">
        <v>1657</v>
      </c>
      <c r="F9193" s="18" t="s">
        <v>1742</v>
      </c>
      <c r="G9193" s="18">
        <v>2700</v>
      </c>
      <c r="H9193" s="18">
        <v>2.95</v>
      </c>
      <c r="I9193" s="18">
        <v>4</v>
      </c>
      <c r="Q9193"/>
    </row>
    <row r="9194" spans="2:17" x14ac:dyDescent="0.25">
      <c r="B9194" s="18" t="s">
        <v>3839</v>
      </c>
      <c r="C9194" s="18" t="s">
        <v>8</v>
      </c>
      <c r="D9194" s="18" t="s">
        <v>266</v>
      </c>
      <c r="E9194" s="18" t="s">
        <v>1657</v>
      </c>
      <c r="F9194" s="18" t="s">
        <v>1743</v>
      </c>
      <c r="G9194" s="18">
        <v>1404</v>
      </c>
      <c r="H9194" s="18">
        <v>2.91</v>
      </c>
      <c r="I9194" s="18">
        <v>3.47</v>
      </c>
      <c r="Q9194"/>
    </row>
    <row r="9195" spans="2:17" x14ac:dyDescent="0.25">
      <c r="B9195" s="18" t="s">
        <v>3839</v>
      </c>
      <c r="C9195" s="18" t="s">
        <v>8</v>
      </c>
      <c r="D9195" s="18" t="s">
        <v>266</v>
      </c>
      <c r="E9195" s="18" t="s">
        <v>1657</v>
      </c>
      <c r="F9195" s="18" t="s">
        <v>1744</v>
      </c>
      <c r="G9195" s="18">
        <v>2424</v>
      </c>
      <c r="H9195" s="18">
        <v>2.6</v>
      </c>
      <c r="I9195" s="18">
        <v>3.95</v>
      </c>
      <c r="Q9195"/>
    </row>
    <row r="9196" spans="2:17" x14ac:dyDescent="0.25">
      <c r="B9196" s="18" t="s">
        <v>3839</v>
      </c>
      <c r="C9196" s="18" t="s">
        <v>8</v>
      </c>
      <c r="D9196" s="18" t="s">
        <v>266</v>
      </c>
      <c r="E9196" s="18" t="s">
        <v>1657</v>
      </c>
      <c r="F9196" s="18" t="s">
        <v>1745</v>
      </c>
      <c r="G9196" s="18">
        <v>1212</v>
      </c>
      <c r="H9196" s="18">
        <v>2.57</v>
      </c>
      <c r="I9196" s="18">
        <v>3.7</v>
      </c>
      <c r="Q9196"/>
    </row>
    <row r="9197" spans="2:17" x14ac:dyDescent="0.25">
      <c r="B9197" s="18" t="s">
        <v>3839</v>
      </c>
      <c r="C9197" s="18" t="s">
        <v>8</v>
      </c>
      <c r="D9197" s="18" t="s">
        <v>266</v>
      </c>
      <c r="E9197" s="18" t="s">
        <v>1657</v>
      </c>
      <c r="F9197" s="18" t="s">
        <v>1746</v>
      </c>
      <c r="G9197" s="18">
        <v>2388</v>
      </c>
      <c r="H9197" s="18">
        <v>2.35</v>
      </c>
      <c r="I9197" s="18">
        <v>3.65</v>
      </c>
      <c r="Q9197"/>
    </row>
    <row r="9198" spans="2:17" x14ac:dyDescent="0.25">
      <c r="B9198" s="18" t="s">
        <v>3839</v>
      </c>
      <c r="C9198" s="18" t="s">
        <v>8</v>
      </c>
      <c r="D9198" s="18" t="s">
        <v>266</v>
      </c>
      <c r="E9198" s="18" t="s">
        <v>1657</v>
      </c>
      <c r="F9198" s="18" t="s">
        <v>1747</v>
      </c>
      <c r="G9198" s="18">
        <v>1512</v>
      </c>
      <c r="H9198" s="18">
        <v>2.98</v>
      </c>
      <c r="I9198" s="18">
        <v>3.77</v>
      </c>
      <c r="Q9198"/>
    </row>
    <row r="9199" spans="2:17" x14ac:dyDescent="0.25">
      <c r="B9199" s="18" t="s">
        <v>3839</v>
      </c>
      <c r="C9199" s="18" t="s">
        <v>8</v>
      </c>
      <c r="D9199" s="18" t="s">
        <v>266</v>
      </c>
      <c r="E9199" s="18" t="s">
        <v>1657</v>
      </c>
      <c r="F9199" s="18" t="s">
        <v>1748</v>
      </c>
      <c r="G9199" s="18">
        <v>2688</v>
      </c>
      <c r="H9199" s="18">
        <v>2.67</v>
      </c>
      <c r="I9199" s="18">
        <v>3.95</v>
      </c>
      <c r="Q9199"/>
    </row>
    <row r="9200" spans="2:17" x14ac:dyDescent="0.25">
      <c r="B9200" s="18" t="s">
        <v>3839</v>
      </c>
      <c r="C9200" s="18" t="s">
        <v>8</v>
      </c>
      <c r="D9200" s="18" t="s">
        <v>266</v>
      </c>
      <c r="E9200" s="18" t="s">
        <v>1657</v>
      </c>
      <c r="F9200" s="18" t="s">
        <v>1749</v>
      </c>
      <c r="G9200" s="18">
        <v>1596</v>
      </c>
      <c r="H9200" s="18">
        <v>2.44</v>
      </c>
      <c r="I9200" s="18">
        <v>3.54</v>
      </c>
      <c r="Q9200"/>
    </row>
    <row r="9201" spans="2:17" x14ac:dyDescent="0.25">
      <c r="B9201" s="18" t="s">
        <v>3839</v>
      </c>
      <c r="C9201" s="18" t="s">
        <v>8</v>
      </c>
      <c r="D9201" s="18" t="s">
        <v>266</v>
      </c>
      <c r="E9201" s="18" t="s">
        <v>1657</v>
      </c>
      <c r="F9201" s="18" t="s">
        <v>1750</v>
      </c>
      <c r="G9201" s="18">
        <v>2040</v>
      </c>
      <c r="H9201" s="18">
        <v>2.5299999999999998</v>
      </c>
      <c r="I9201" s="18">
        <v>3.33</v>
      </c>
      <c r="Q9201"/>
    </row>
    <row r="9202" spans="2:17" x14ac:dyDescent="0.25">
      <c r="B9202" s="18" t="s">
        <v>3839</v>
      </c>
      <c r="C9202" s="18" t="s">
        <v>8</v>
      </c>
      <c r="D9202" s="18" t="s">
        <v>266</v>
      </c>
      <c r="E9202" s="18" t="s">
        <v>1657</v>
      </c>
      <c r="F9202" s="18" t="s">
        <v>1751</v>
      </c>
      <c r="G9202" s="18">
        <v>1464</v>
      </c>
      <c r="H9202" s="18">
        <v>2.33</v>
      </c>
      <c r="I9202" s="18">
        <v>3.41</v>
      </c>
      <c r="Q9202"/>
    </row>
    <row r="9203" spans="2:17" x14ac:dyDescent="0.25">
      <c r="B9203" s="18" t="s">
        <v>3839</v>
      </c>
      <c r="C9203" s="18" t="s">
        <v>8</v>
      </c>
      <c r="D9203" s="18" t="s">
        <v>266</v>
      </c>
      <c r="E9203" s="18" t="s">
        <v>1657</v>
      </c>
      <c r="F9203" s="18" t="s">
        <v>1752</v>
      </c>
      <c r="G9203" s="18">
        <v>1860</v>
      </c>
      <c r="H9203" s="18">
        <v>2.38</v>
      </c>
      <c r="I9203" s="18">
        <v>3.97</v>
      </c>
      <c r="Q9203"/>
    </row>
    <row r="9204" spans="2:17" x14ac:dyDescent="0.25">
      <c r="B9204" s="18" t="s">
        <v>3839</v>
      </c>
      <c r="C9204" s="18" t="s">
        <v>8</v>
      </c>
      <c r="D9204" s="18" t="s">
        <v>266</v>
      </c>
      <c r="E9204" s="18" t="s">
        <v>1657</v>
      </c>
      <c r="F9204" s="18" t="s">
        <v>1753</v>
      </c>
      <c r="G9204" s="18">
        <v>1452</v>
      </c>
      <c r="H9204" s="18">
        <v>2.68</v>
      </c>
      <c r="I9204" s="18">
        <v>3.84</v>
      </c>
      <c r="Q9204"/>
    </row>
    <row r="9205" spans="2:17" x14ac:dyDescent="0.25">
      <c r="B9205" s="18" t="s">
        <v>3839</v>
      </c>
      <c r="C9205" s="18" t="s">
        <v>8</v>
      </c>
      <c r="D9205" s="18" t="s">
        <v>266</v>
      </c>
      <c r="E9205" s="18" t="s">
        <v>1657</v>
      </c>
      <c r="F9205" s="18" t="s">
        <v>1754</v>
      </c>
      <c r="G9205" s="18">
        <v>1932</v>
      </c>
      <c r="H9205" s="18">
        <v>2.93</v>
      </c>
      <c r="I9205" s="18">
        <v>3.95</v>
      </c>
      <c r="Q9205"/>
    </row>
    <row r="9206" spans="2:17" x14ac:dyDescent="0.25">
      <c r="B9206" s="18" t="s">
        <v>3839</v>
      </c>
      <c r="C9206" s="18" t="s">
        <v>8</v>
      </c>
      <c r="D9206" s="18" t="s">
        <v>266</v>
      </c>
      <c r="E9206" s="18" t="s">
        <v>1657</v>
      </c>
      <c r="F9206" s="18" t="s">
        <v>1755</v>
      </c>
      <c r="G9206" s="18">
        <v>1764</v>
      </c>
      <c r="H9206" s="18">
        <v>2.54</v>
      </c>
      <c r="I9206" s="18">
        <v>3.44</v>
      </c>
      <c r="Q9206"/>
    </row>
    <row r="9207" spans="2:17" x14ac:dyDescent="0.25">
      <c r="B9207" s="18" t="s">
        <v>3839</v>
      </c>
      <c r="C9207" s="18" t="s">
        <v>8</v>
      </c>
      <c r="D9207" s="18" t="s">
        <v>266</v>
      </c>
      <c r="E9207" s="18" t="s">
        <v>1657</v>
      </c>
      <c r="F9207" s="18" t="s">
        <v>1756</v>
      </c>
      <c r="G9207" s="18">
        <v>1428</v>
      </c>
      <c r="H9207" s="18">
        <v>2.9</v>
      </c>
      <c r="I9207" s="18">
        <v>3.55</v>
      </c>
      <c r="Q9207"/>
    </row>
    <row r="9208" spans="2:17" x14ac:dyDescent="0.25">
      <c r="B9208" s="18" t="s">
        <v>3839</v>
      </c>
      <c r="C9208" s="18" t="s">
        <v>8</v>
      </c>
      <c r="D9208" s="18" t="s">
        <v>266</v>
      </c>
      <c r="E9208" s="18" t="s">
        <v>1657</v>
      </c>
      <c r="F9208" s="18" t="s">
        <v>1757</v>
      </c>
      <c r="G9208" s="18">
        <v>2508</v>
      </c>
      <c r="H9208" s="18">
        <v>2.84</v>
      </c>
      <c r="I9208" s="18">
        <v>3.47</v>
      </c>
      <c r="Q9208"/>
    </row>
    <row r="9209" spans="2:17" x14ac:dyDescent="0.25">
      <c r="B9209" s="18" t="s">
        <v>3839</v>
      </c>
      <c r="C9209" s="18" t="s">
        <v>8</v>
      </c>
      <c r="D9209" s="18" t="s">
        <v>266</v>
      </c>
      <c r="E9209" s="18" t="s">
        <v>1657</v>
      </c>
      <c r="F9209" s="18" t="s">
        <v>1758</v>
      </c>
      <c r="G9209" s="18">
        <v>1800</v>
      </c>
      <c r="H9209" s="18">
        <v>2.52</v>
      </c>
      <c r="I9209" s="18">
        <v>3.83</v>
      </c>
      <c r="Q9209"/>
    </row>
    <row r="9210" spans="2:17" x14ac:dyDescent="0.25">
      <c r="B9210" s="18" t="s">
        <v>3839</v>
      </c>
      <c r="C9210" s="18" t="s">
        <v>8</v>
      </c>
      <c r="D9210" s="18" t="s">
        <v>266</v>
      </c>
      <c r="E9210" s="18" t="s">
        <v>1657</v>
      </c>
      <c r="F9210" s="18" t="s">
        <v>1759</v>
      </c>
      <c r="G9210" s="18">
        <v>2340</v>
      </c>
      <c r="H9210" s="18">
        <v>2.77</v>
      </c>
      <c r="I9210" s="18">
        <v>3.66</v>
      </c>
      <c r="Q9210"/>
    </row>
    <row r="9211" spans="2:17" x14ac:dyDescent="0.25">
      <c r="B9211" s="18" t="s">
        <v>3839</v>
      </c>
      <c r="C9211" s="18" t="s">
        <v>8</v>
      </c>
      <c r="D9211" s="18" t="s">
        <v>266</v>
      </c>
      <c r="E9211" s="18" t="s">
        <v>1657</v>
      </c>
      <c r="F9211" s="18" t="s">
        <v>1760</v>
      </c>
      <c r="G9211" s="18">
        <v>1488</v>
      </c>
      <c r="H9211" s="18">
        <v>2.59</v>
      </c>
      <c r="I9211" s="18">
        <v>3.85</v>
      </c>
      <c r="Q9211"/>
    </row>
    <row r="9212" spans="2:17" x14ac:dyDescent="0.25">
      <c r="B9212" s="18" t="s">
        <v>3839</v>
      </c>
      <c r="C9212" s="18" t="s">
        <v>8</v>
      </c>
      <c r="D9212" s="18" t="s">
        <v>266</v>
      </c>
      <c r="E9212" s="18" t="s">
        <v>1657</v>
      </c>
      <c r="F9212" s="18" t="s">
        <v>1761</v>
      </c>
      <c r="G9212" s="18">
        <v>1284</v>
      </c>
      <c r="H9212" s="18">
        <v>2.4</v>
      </c>
      <c r="I9212" s="18">
        <v>3.68</v>
      </c>
      <c r="Q9212"/>
    </row>
    <row r="9213" spans="2:17" x14ac:dyDescent="0.25">
      <c r="B9213" s="18" t="s">
        <v>3839</v>
      </c>
      <c r="C9213" s="18" t="s">
        <v>8</v>
      </c>
      <c r="D9213" s="18" t="s">
        <v>266</v>
      </c>
      <c r="E9213" s="18" t="s">
        <v>1657</v>
      </c>
      <c r="F9213" s="18" t="s">
        <v>1762</v>
      </c>
      <c r="G9213" s="18">
        <v>2472</v>
      </c>
      <c r="H9213" s="18">
        <v>2.73</v>
      </c>
      <c r="I9213" s="18">
        <v>3.32</v>
      </c>
      <c r="Q9213"/>
    </row>
    <row r="9214" spans="2:17" x14ac:dyDescent="0.25">
      <c r="B9214" s="18" t="s">
        <v>3839</v>
      </c>
      <c r="C9214" s="18" t="s">
        <v>8</v>
      </c>
      <c r="D9214" s="18" t="s">
        <v>266</v>
      </c>
      <c r="E9214" s="18" t="s">
        <v>1657</v>
      </c>
      <c r="F9214" s="18" t="s">
        <v>1763</v>
      </c>
      <c r="G9214" s="18">
        <v>1488</v>
      </c>
      <c r="H9214" s="18">
        <v>2.66</v>
      </c>
      <c r="I9214" s="18">
        <v>3.92</v>
      </c>
      <c r="Q9214"/>
    </row>
    <row r="9215" spans="2:17" x14ac:dyDescent="0.25">
      <c r="B9215" s="18" t="s">
        <v>3839</v>
      </c>
      <c r="C9215" s="18" t="s">
        <v>8</v>
      </c>
      <c r="D9215" s="18" t="s">
        <v>266</v>
      </c>
      <c r="E9215" s="18" t="s">
        <v>1657</v>
      </c>
      <c r="F9215" s="18" t="s">
        <v>1764</v>
      </c>
      <c r="G9215" s="18">
        <v>2592</v>
      </c>
      <c r="H9215" s="18">
        <v>2.96</v>
      </c>
      <c r="I9215" s="18">
        <v>3.78</v>
      </c>
      <c r="Q9215"/>
    </row>
    <row r="9216" spans="2:17" x14ac:dyDescent="0.25">
      <c r="B9216" s="18" t="s">
        <v>3839</v>
      </c>
      <c r="C9216" s="18" t="s">
        <v>8</v>
      </c>
      <c r="D9216" s="18" t="s">
        <v>266</v>
      </c>
      <c r="E9216" s="18" t="s">
        <v>1657</v>
      </c>
      <c r="F9216" s="18" t="s">
        <v>1765</v>
      </c>
      <c r="G9216" s="18">
        <v>2436</v>
      </c>
      <c r="H9216" s="18">
        <v>2.82</v>
      </c>
      <c r="I9216" s="18">
        <v>3.57</v>
      </c>
      <c r="Q9216"/>
    </row>
    <row r="9217" spans="2:17" x14ac:dyDescent="0.25">
      <c r="B9217" s="18" t="s">
        <v>3839</v>
      </c>
      <c r="C9217" s="18" t="s">
        <v>8</v>
      </c>
      <c r="D9217" s="18" t="s">
        <v>266</v>
      </c>
      <c r="E9217" s="18" t="s">
        <v>1657</v>
      </c>
      <c r="F9217" s="18" t="s">
        <v>1766</v>
      </c>
      <c r="G9217" s="18">
        <v>1524</v>
      </c>
      <c r="H9217" s="18">
        <v>2.85</v>
      </c>
      <c r="I9217" s="18">
        <v>3.99</v>
      </c>
      <c r="Q9217"/>
    </row>
    <row r="9218" spans="2:17" x14ac:dyDescent="0.25">
      <c r="B9218" s="18" t="s">
        <v>3839</v>
      </c>
      <c r="C9218" s="18" t="s">
        <v>8</v>
      </c>
      <c r="D9218" s="18" t="s">
        <v>266</v>
      </c>
      <c r="E9218" s="18" t="s">
        <v>1657</v>
      </c>
      <c r="F9218" s="18" t="s">
        <v>1767</v>
      </c>
      <c r="G9218" s="18">
        <v>2136</v>
      </c>
      <c r="H9218" s="18">
        <v>2.8</v>
      </c>
      <c r="I9218" s="18">
        <v>3.99</v>
      </c>
      <c r="Q9218"/>
    </row>
    <row r="9219" spans="2:17" x14ac:dyDescent="0.25">
      <c r="B9219" s="18" t="s">
        <v>3839</v>
      </c>
      <c r="C9219" s="18" t="s">
        <v>8</v>
      </c>
      <c r="D9219" s="18" t="s">
        <v>266</v>
      </c>
      <c r="E9219" s="18" t="s">
        <v>1657</v>
      </c>
      <c r="F9219" s="18" t="s">
        <v>1768</v>
      </c>
      <c r="G9219" s="18">
        <v>2592</v>
      </c>
      <c r="H9219" s="18">
        <v>2.64</v>
      </c>
      <c r="I9219" s="18">
        <v>3.94</v>
      </c>
      <c r="Q9219"/>
    </row>
    <row r="9220" spans="2:17" x14ac:dyDescent="0.25">
      <c r="B9220" s="18" t="s">
        <v>3839</v>
      </c>
      <c r="C9220" s="18" t="s">
        <v>8</v>
      </c>
      <c r="D9220" s="18" t="s">
        <v>266</v>
      </c>
      <c r="E9220" s="18" t="s">
        <v>1657</v>
      </c>
      <c r="F9220" s="18" t="s">
        <v>1769</v>
      </c>
      <c r="G9220" s="18">
        <v>2328</v>
      </c>
      <c r="H9220" s="18">
        <v>2.2999999999999998</v>
      </c>
      <c r="I9220" s="18">
        <v>3.83</v>
      </c>
      <c r="Q9220"/>
    </row>
    <row r="9221" spans="2:17" x14ac:dyDescent="0.25">
      <c r="B9221" s="18" t="s">
        <v>3839</v>
      </c>
      <c r="C9221" s="18" t="s">
        <v>8</v>
      </c>
      <c r="D9221" s="18" t="s">
        <v>266</v>
      </c>
      <c r="E9221" s="18" t="s">
        <v>1657</v>
      </c>
      <c r="F9221" s="18" t="s">
        <v>1770</v>
      </c>
      <c r="G9221" s="18">
        <v>2100</v>
      </c>
      <c r="H9221" s="18">
        <v>2.93</v>
      </c>
      <c r="I9221" s="18">
        <v>3.37</v>
      </c>
      <c r="Q9221"/>
    </row>
    <row r="9222" spans="2:17" x14ac:dyDescent="0.25">
      <c r="B9222" s="18" t="s">
        <v>3839</v>
      </c>
      <c r="C9222" s="18" t="s">
        <v>8</v>
      </c>
      <c r="D9222" s="18" t="s">
        <v>266</v>
      </c>
      <c r="E9222" s="18" t="s">
        <v>1657</v>
      </c>
      <c r="F9222" s="18" t="s">
        <v>1771</v>
      </c>
      <c r="G9222" s="18">
        <v>1908</v>
      </c>
      <c r="H9222" s="18">
        <v>2.61</v>
      </c>
      <c r="I9222" s="18">
        <v>3.55</v>
      </c>
      <c r="Q9222"/>
    </row>
    <row r="9223" spans="2:17" x14ac:dyDescent="0.25">
      <c r="B9223" s="18" t="s">
        <v>3839</v>
      </c>
      <c r="C9223" s="18" t="s">
        <v>8</v>
      </c>
      <c r="D9223" s="18" t="s">
        <v>266</v>
      </c>
      <c r="E9223" s="18" t="s">
        <v>1657</v>
      </c>
      <c r="F9223" s="18" t="s">
        <v>1772</v>
      </c>
      <c r="G9223" s="18">
        <v>2196</v>
      </c>
      <c r="H9223" s="18">
        <v>2.84</v>
      </c>
      <c r="I9223" s="18">
        <v>3.59</v>
      </c>
      <c r="Q9223"/>
    </row>
    <row r="9224" spans="2:17" x14ac:dyDescent="0.25">
      <c r="B9224" s="18" t="s">
        <v>3839</v>
      </c>
      <c r="C9224" s="18" t="s">
        <v>8</v>
      </c>
      <c r="D9224" s="18" t="s">
        <v>266</v>
      </c>
      <c r="E9224" s="18" t="s">
        <v>1657</v>
      </c>
      <c r="F9224" s="18" t="s">
        <v>1773</v>
      </c>
      <c r="G9224" s="18">
        <v>2340</v>
      </c>
      <c r="H9224" s="18">
        <v>2.37</v>
      </c>
      <c r="I9224" s="18">
        <v>3.31</v>
      </c>
      <c r="Q9224"/>
    </row>
    <row r="9225" spans="2:17" x14ac:dyDescent="0.25">
      <c r="B9225" s="18" t="s">
        <v>3839</v>
      </c>
      <c r="C9225" s="18" t="s">
        <v>8</v>
      </c>
      <c r="D9225" s="18" t="s">
        <v>266</v>
      </c>
      <c r="E9225" s="18" t="s">
        <v>1657</v>
      </c>
      <c r="F9225" s="18" t="s">
        <v>1774</v>
      </c>
      <c r="G9225" s="18">
        <v>1416</v>
      </c>
      <c r="H9225" s="18">
        <v>2.68</v>
      </c>
      <c r="I9225" s="18">
        <v>3.98</v>
      </c>
      <c r="Q9225"/>
    </row>
    <row r="9226" spans="2:17" x14ac:dyDescent="0.25">
      <c r="B9226" s="18" t="s">
        <v>3839</v>
      </c>
      <c r="C9226" s="18" t="s">
        <v>8</v>
      </c>
      <c r="D9226" s="18" t="s">
        <v>266</v>
      </c>
      <c r="E9226" s="18" t="s">
        <v>1657</v>
      </c>
      <c r="F9226" s="18" t="s">
        <v>1775</v>
      </c>
      <c r="G9226" s="18">
        <v>1872</v>
      </c>
      <c r="H9226" s="18">
        <v>2.56</v>
      </c>
      <c r="I9226" s="18">
        <v>3.69</v>
      </c>
      <c r="Q9226"/>
    </row>
    <row r="9227" spans="2:17" x14ac:dyDescent="0.25">
      <c r="B9227" s="18" t="s">
        <v>3839</v>
      </c>
      <c r="C9227" s="18" t="s">
        <v>8</v>
      </c>
      <c r="D9227" s="18" t="s">
        <v>266</v>
      </c>
      <c r="E9227" s="18" t="s">
        <v>1657</v>
      </c>
      <c r="F9227" s="18" t="s">
        <v>1776</v>
      </c>
      <c r="G9227" s="18">
        <v>1620</v>
      </c>
      <c r="H9227" s="18">
        <v>2.97</v>
      </c>
      <c r="I9227" s="18">
        <v>3.75</v>
      </c>
      <c r="Q9227"/>
    </row>
    <row r="9228" spans="2:17" x14ac:dyDescent="0.25">
      <c r="B9228" s="18" t="s">
        <v>3839</v>
      </c>
      <c r="C9228" s="18" t="s">
        <v>8</v>
      </c>
      <c r="D9228" s="18" t="s">
        <v>266</v>
      </c>
      <c r="E9228" s="18" t="s">
        <v>1657</v>
      </c>
      <c r="F9228" s="18" t="s">
        <v>1777</v>
      </c>
      <c r="G9228" s="18">
        <v>1296</v>
      </c>
      <c r="H9228" s="18">
        <v>2.78</v>
      </c>
      <c r="I9228" s="18">
        <v>3.73</v>
      </c>
      <c r="Q9228"/>
    </row>
    <row r="9229" spans="2:17" x14ac:dyDescent="0.25">
      <c r="B9229" s="18" t="s">
        <v>3839</v>
      </c>
      <c r="C9229" s="18" t="s">
        <v>8</v>
      </c>
      <c r="D9229" s="18" t="s">
        <v>266</v>
      </c>
      <c r="E9229" s="18" t="s">
        <v>1657</v>
      </c>
      <c r="F9229" s="18" t="s">
        <v>1778</v>
      </c>
      <c r="G9229" s="18">
        <v>2532</v>
      </c>
      <c r="H9229" s="18">
        <v>2.5099999999999998</v>
      </c>
      <c r="I9229" s="18">
        <v>3.4</v>
      </c>
      <c r="Q9229"/>
    </row>
    <row r="9230" spans="2:17" x14ac:dyDescent="0.25">
      <c r="B9230" s="18" t="s">
        <v>3839</v>
      </c>
      <c r="C9230" s="18" t="s">
        <v>8</v>
      </c>
      <c r="D9230" s="18" t="s">
        <v>266</v>
      </c>
      <c r="E9230" s="18" t="s">
        <v>1657</v>
      </c>
      <c r="F9230" s="18" t="s">
        <v>1779</v>
      </c>
      <c r="G9230" s="18">
        <v>2544</v>
      </c>
      <c r="H9230" s="18">
        <v>2.46</v>
      </c>
      <c r="I9230" s="18">
        <v>3.32</v>
      </c>
      <c r="Q9230"/>
    </row>
    <row r="9231" spans="2:17" x14ac:dyDescent="0.25">
      <c r="B9231" s="18" t="s">
        <v>3839</v>
      </c>
      <c r="C9231" s="18" t="s">
        <v>8</v>
      </c>
      <c r="D9231" s="18" t="s">
        <v>266</v>
      </c>
      <c r="E9231" s="18" t="s">
        <v>1657</v>
      </c>
      <c r="F9231" s="18" t="s">
        <v>1780</v>
      </c>
      <c r="G9231" s="18">
        <v>2460</v>
      </c>
      <c r="H9231" s="18">
        <v>2.48</v>
      </c>
      <c r="I9231" s="18">
        <v>3.73</v>
      </c>
      <c r="Q9231"/>
    </row>
    <row r="9232" spans="2:17" x14ac:dyDescent="0.25">
      <c r="B9232" s="18" t="s">
        <v>3839</v>
      </c>
      <c r="C9232" s="18" t="s">
        <v>8</v>
      </c>
      <c r="D9232" s="18" t="s">
        <v>266</v>
      </c>
      <c r="E9232" s="18" t="s">
        <v>1657</v>
      </c>
      <c r="F9232" s="18" t="s">
        <v>1781</v>
      </c>
      <c r="G9232" s="18">
        <v>1932</v>
      </c>
      <c r="H9232" s="18">
        <v>3</v>
      </c>
      <c r="I9232" s="18">
        <v>3.4</v>
      </c>
      <c r="Q9232"/>
    </row>
    <row r="9233" spans="2:17" x14ac:dyDescent="0.25">
      <c r="B9233" s="18" t="s">
        <v>3839</v>
      </c>
      <c r="C9233" s="18" t="s">
        <v>8</v>
      </c>
      <c r="D9233" s="18" t="s">
        <v>266</v>
      </c>
      <c r="E9233" s="18" t="s">
        <v>1657</v>
      </c>
      <c r="F9233" s="18" t="s">
        <v>4033</v>
      </c>
      <c r="G9233" s="18">
        <v>2184</v>
      </c>
      <c r="H9233" s="18">
        <v>2.97</v>
      </c>
      <c r="I9233" s="18">
        <v>3.4</v>
      </c>
      <c r="Q9233"/>
    </row>
    <row r="9234" spans="2:17" x14ac:dyDescent="0.25">
      <c r="B9234" s="18" t="s">
        <v>3839</v>
      </c>
      <c r="C9234" s="18" t="s">
        <v>8</v>
      </c>
      <c r="D9234" s="18" t="s">
        <v>266</v>
      </c>
      <c r="E9234" s="18" t="s">
        <v>1657</v>
      </c>
      <c r="F9234" s="18" t="s">
        <v>1782</v>
      </c>
      <c r="G9234" s="18">
        <v>1236</v>
      </c>
      <c r="H9234" s="18">
        <v>2.5299999999999998</v>
      </c>
      <c r="I9234" s="18">
        <v>3.6</v>
      </c>
      <c r="Q9234"/>
    </row>
    <row r="9235" spans="2:17" x14ac:dyDescent="0.25">
      <c r="B9235" s="18" t="s">
        <v>3839</v>
      </c>
      <c r="C9235" s="18" t="s">
        <v>8</v>
      </c>
      <c r="D9235" s="18" t="s">
        <v>266</v>
      </c>
      <c r="E9235" s="18" t="s">
        <v>1657</v>
      </c>
      <c r="F9235" s="18" t="s">
        <v>1783</v>
      </c>
      <c r="G9235" s="18">
        <v>2400</v>
      </c>
      <c r="H9235" s="18">
        <v>2.85</v>
      </c>
      <c r="I9235" s="18">
        <v>3.42</v>
      </c>
      <c r="Q9235"/>
    </row>
    <row r="9236" spans="2:17" x14ac:dyDescent="0.25">
      <c r="B9236" s="18" t="s">
        <v>3839</v>
      </c>
      <c r="C9236" s="18" t="s">
        <v>8</v>
      </c>
      <c r="D9236" s="18" t="s">
        <v>266</v>
      </c>
      <c r="E9236" s="18" t="s">
        <v>1657</v>
      </c>
      <c r="F9236" s="18" t="s">
        <v>4034</v>
      </c>
      <c r="G9236" s="18">
        <v>2748</v>
      </c>
      <c r="H9236" s="18">
        <v>2.78</v>
      </c>
      <c r="I9236" s="18">
        <v>3.61</v>
      </c>
      <c r="Q9236"/>
    </row>
    <row r="9237" spans="2:17" x14ac:dyDescent="0.25">
      <c r="B9237" s="18" t="s">
        <v>3839</v>
      </c>
      <c r="C9237" s="18" t="s">
        <v>8</v>
      </c>
      <c r="D9237" s="18" t="s">
        <v>266</v>
      </c>
      <c r="E9237" s="18" t="s">
        <v>1657</v>
      </c>
      <c r="F9237" s="18" t="s">
        <v>4035</v>
      </c>
      <c r="G9237" s="18">
        <v>1260</v>
      </c>
      <c r="H9237" s="18">
        <v>2.62</v>
      </c>
      <c r="I9237" s="18">
        <v>3.43</v>
      </c>
      <c r="Q9237"/>
    </row>
    <row r="9238" spans="2:17" x14ac:dyDescent="0.25">
      <c r="B9238" s="18" t="s">
        <v>3839</v>
      </c>
      <c r="C9238" s="18" t="s">
        <v>8</v>
      </c>
      <c r="D9238" s="18" t="s">
        <v>266</v>
      </c>
      <c r="E9238" s="18" t="s">
        <v>1657</v>
      </c>
      <c r="F9238" s="18" t="s">
        <v>4036</v>
      </c>
      <c r="G9238" s="18">
        <v>1668</v>
      </c>
      <c r="H9238" s="18">
        <v>2.61</v>
      </c>
      <c r="I9238" s="18">
        <v>3.98</v>
      </c>
      <c r="Q9238"/>
    </row>
    <row r="9239" spans="2:17" x14ac:dyDescent="0.25">
      <c r="B9239" s="18" t="s">
        <v>3839</v>
      </c>
      <c r="C9239" s="18" t="s">
        <v>8</v>
      </c>
      <c r="D9239" s="18" t="s">
        <v>266</v>
      </c>
      <c r="E9239" s="18" t="s">
        <v>4037</v>
      </c>
      <c r="F9239" s="18" t="s">
        <v>4038</v>
      </c>
      <c r="G9239" s="18">
        <v>2172</v>
      </c>
      <c r="H9239" s="18">
        <v>2.35</v>
      </c>
      <c r="I9239" s="18">
        <v>3.93</v>
      </c>
      <c r="Q9239"/>
    </row>
    <row r="9240" spans="2:17" x14ac:dyDescent="0.25">
      <c r="B9240" s="18" t="s">
        <v>3839</v>
      </c>
      <c r="C9240" s="18" t="s">
        <v>8</v>
      </c>
      <c r="D9240" s="18" t="s">
        <v>205</v>
      </c>
      <c r="E9240" s="18" t="s">
        <v>1784</v>
      </c>
      <c r="F9240" s="18" t="s">
        <v>1785</v>
      </c>
      <c r="G9240" s="18">
        <v>984</v>
      </c>
      <c r="H9240" s="18">
        <v>1.28</v>
      </c>
      <c r="I9240" s="18">
        <v>1.87</v>
      </c>
      <c r="Q9240"/>
    </row>
    <row r="9241" spans="2:17" x14ac:dyDescent="0.25">
      <c r="B9241" s="18" t="s">
        <v>3839</v>
      </c>
      <c r="C9241" s="18" t="s">
        <v>8</v>
      </c>
      <c r="D9241" s="18" t="s">
        <v>205</v>
      </c>
      <c r="E9241" s="18" t="s">
        <v>1784</v>
      </c>
      <c r="F9241" s="18" t="s">
        <v>1786</v>
      </c>
      <c r="G9241" s="18">
        <v>984</v>
      </c>
      <c r="H9241" s="18">
        <v>1.29</v>
      </c>
      <c r="I9241" s="18">
        <v>1.6</v>
      </c>
      <c r="Q9241"/>
    </row>
    <row r="9242" spans="2:17" x14ac:dyDescent="0.25">
      <c r="B9242" s="18" t="s">
        <v>3839</v>
      </c>
      <c r="C9242" s="18" t="s">
        <v>8</v>
      </c>
      <c r="D9242" s="18" t="s">
        <v>205</v>
      </c>
      <c r="E9242" s="18" t="s">
        <v>1784</v>
      </c>
      <c r="F9242" s="18" t="s">
        <v>1787</v>
      </c>
      <c r="G9242" s="18">
        <v>1092</v>
      </c>
      <c r="H9242" s="18">
        <v>1.2</v>
      </c>
      <c r="I9242" s="18">
        <v>1.69</v>
      </c>
      <c r="Q9242"/>
    </row>
    <row r="9243" spans="2:17" x14ac:dyDescent="0.25">
      <c r="B9243" s="18" t="s">
        <v>3839</v>
      </c>
      <c r="C9243" s="18" t="s">
        <v>8</v>
      </c>
      <c r="D9243" s="18" t="s">
        <v>205</v>
      </c>
      <c r="E9243" s="18" t="s">
        <v>1784</v>
      </c>
      <c r="F9243" s="18" t="s">
        <v>1788</v>
      </c>
      <c r="G9243" s="18">
        <v>1152</v>
      </c>
      <c r="H9243" s="18">
        <v>1.38</v>
      </c>
      <c r="I9243" s="18">
        <v>1.81</v>
      </c>
      <c r="Q9243"/>
    </row>
    <row r="9244" spans="2:17" x14ac:dyDescent="0.25">
      <c r="B9244" s="18" t="s">
        <v>3839</v>
      </c>
      <c r="C9244" s="18" t="s">
        <v>8</v>
      </c>
      <c r="D9244" s="18" t="s">
        <v>205</v>
      </c>
      <c r="E9244" s="18" t="s">
        <v>1784</v>
      </c>
      <c r="F9244" s="18" t="s">
        <v>1789</v>
      </c>
      <c r="G9244" s="18">
        <v>1020</v>
      </c>
      <c r="H9244" s="18">
        <v>1.37</v>
      </c>
      <c r="I9244" s="18">
        <v>1.66</v>
      </c>
      <c r="Q9244"/>
    </row>
    <row r="9245" spans="2:17" x14ac:dyDescent="0.25">
      <c r="B9245" s="18" t="s">
        <v>3839</v>
      </c>
      <c r="C9245" s="18" t="s">
        <v>8</v>
      </c>
      <c r="D9245" s="18" t="s">
        <v>205</v>
      </c>
      <c r="E9245" s="18" t="s">
        <v>1784</v>
      </c>
      <c r="F9245" s="18" t="s">
        <v>1790</v>
      </c>
      <c r="G9245" s="18">
        <v>1260</v>
      </c>
      <c r="H9245" s="18">
        <v>1.35</v>
      </c>
      <c r="I9245" s="18">
        <v>1.66</v>
      </c>
      <c r="Q9245"/>
    </row>
    <row r="9246" spans="2:17" x14ac:dyDescent="0.25">
      <c r="B9246" s="18" t="s">
        <v>3839</v>
      </c>
      <c r="C9246" s="18" t="s">
        <v>8</v>
      </c>
      <c r="D9246" s="18" t="s">
        <v>205</v>
      </c>
      <c r="E9246" s="18" t="s">
        <v>1784</v>
      </c>
      <c r="F9246" s="18" t="s">
        <v>1791</v>
      </c>
      <c r="G9246" s="18">
        <v>1032</v>
      </c>
      <c r="H9246" s="18">
        <v>1.4</v>
      </c>
      <c r="I9246" s="18">
        <v>1.82</v>
      </c>
      <c r="Q9246"/>
    </row>
    <row r="9247" spans="2:17" x14ac:dyDescent="0.25">
      <c r="B9247" s="18" t="s">
        <v>3839</v>
      </c>
      <c r="C9247" s="18" t="s">
        <v>8</v>
      </c>
      <c r="D9247" s="18" t="s">
        <v>205</v>
      </c>
      <c r="E9247" s="18" t="s">
        <v>1784</v>
      </c>
      <c r="F9247" s="18" t="s">
        <v>1792</v>
      </c>
      <c r="G9247" s="18">
        <v>1200</v>
      </c>
      <c r="H9247" s="18">
        <v>1.2</v>
      </c>
      <c r="I9247" s="18">
        <v>1.6</v>
      </c>
      <c r="Q9247"/>
    </row>
    <row r="9248" spans="2:17" x14ac:dyDescent="0.25">
      <c r="B9248" s="18" t="s">
        <v>3839</v>
      </c>
      <c r="C9248" s="18" t="s">
        <v>8</v>
      </c>
      <c r="D9248" s="18" t="s">
        <v>205</v>
      </c>
      <c r="E9248" s="18" t="s">
        <v>1784</v>
      </c>
      <c r="F9248" s="18" t="s">
        <v>1793</v>
      </c>
      <c r="G9248" s="18">
        <v>996</v>
      </c>
      <c r="H9248" s="18">
        <v>1.19</v>
      </c>
      <c r="I9248" s="18">
        <v>1.83</v>
      </c>
      <c r="Q9248"/>
    </row>
    <row r="9249" spans="2:17" x14ac:dyDescent="0.25">
      <c r="B9249" s="18" t="s">
        <v>3839</v>
      </c>
      <c r="C9249" s="18" t="s">
        <v>8</v>
      </c>
      <c r="D9249" s="18" t="s">
        <v>205</v>
      </c>
      <c r="E9249" s="18" t="s">
        <v>1784</v>
      </c>
      <c r="F9249" s="18" t="s">
        <v>3767</v>
      </c>
      <c r="G9249" s="18">
        <v>1092</v>
      </c>
      <c r="H9249" s="18">
        <v>1.1399999999999999</v>
      </c>
      <c r="I9249" s="18">
        <v>1.73</v>
      </c>
      <c r="Q9249"/>
    </row>
    <row r="9250" spans="2:17" x14ac:dyDescent="0.25">
      <c r="B9250" s="18" t="s">
        <v>3839</v>
      </c>
      <c r="C9250" s="18" t="s">
        <v>8</v>
      </c>
      <c r="D9250" s="18" t="s">
        <v>205</v>
      </c>
      <c r="E9250" s="18" t="s">
        <v>1784</v>
      </c>
      <c r="F9250" s="18" t="s">
        <v>3768</v>
      </c>
      <c r="G9250" s="18">
        <v>1056</v>
      </c>
      <c r="H9250" s="18">
        <v>1.28</v>
      </c>
      <c r="I9250" s="18">
        <v>1.87</v>
      </c>
      <c r="Q9250"/>
    </row>
    <row r="9251" spans="2:17" x14ac:dyDescent="0.25">
      <c r="B9251" s="18" t="s">
        <v>3839</v>
      </c>
      <c r="C9251" s="18" t="s">
        <v>8</v>
      </c>
      <c r="D9251" s="18" t="s">
        <v>205</v>
      </c>
      <c r="E9251" s="18" t="s">
        <v>1784</v>
      </c>
      <c r="F9251" s="18" t="s">
        <v>3769</v>
      </c>
      <c r="G9251" s="18">
        <v>1104</v>
      </c>
      <c r="H9251" s="18">
        <v>1.1499999999999999</v>
      </c>
      <c r="I9251" s="18">
        <v>1.71</v>
      </c>
      <c r="Q9251"/>
    </row>
    <row r="9252" spans="2:17" x14ac:dyDescent="0.25">
      <c r="B9252" s="18" t="s">
        <v>3839</v>
      </c>
      <c r="C9252" s="18" t="s">
        <v>8</v>
      </c>
      <c r="D9252" s="18" t="s">
        <v>205</v>
      </c>
      <c r="E9252" s="18" t="s">
        <v>1784</v>
      </c>
      <c r="F9252" s="18" t="s">
        <v>3770</v>
      </c>
      <c r="G9252" s="18">
        <v>696</v>
      </c>
      <c r="H9252" s="18">
        <v>1.31</v>
      </c>
      <c r="I9252" s="18">
        <v>1.9</v>
      </c>
      <c r="Q9252"/>
    </row>
    <row r="9253" spans="2:17" x14ac:dyDescent="0.25">
      <c r="B9253" s="18" t="s">
        <v>3839</v>
      </c>
      <c r="C9253" s="18" t="s">
        <v>8</v>
      </c>
      <c r="D9253" s="18" t="s">
        <v>205</v>
      </c>
      <c r="E9253" s="18" t="s">
        <v>1784</v>
      </c>
      <c r="F9253" s="18" t="s">
        <v>3771</v>
      </c>
      <c r="G9253" s="18">
        <v>684</v>
      </c>
      <c r="H9253" s="18">
        <v>1.35</v>
      </c>
      <c r="I9253" s="18">
        <v>1.84</v>
      </c>
      <c r="Q9253"/>
    </row>
    <row r="9254" spans="2:17" x14ac:dyDescent="0.25">
      <c r="B9254" s="18" t="s">
        <v>3839</v>
      </c>
      <c r="C9254" s="18" t="s">
        <v>8</v>
      </c>
      <c r="D9254" s="18" t="s">
        <v>205</v>
      </c>
      <c r="E9254" s="18" t="s">
        <v>1784</v>
      </c>
      <c r="F9254" s="18" t="s">
        <v>4039</v>
      </c>
      <c r="G9254" s="18">
        <v>696</v>
      </c>
      <c r="H9254" s="18">
        <v>1.23</v>
      </c>
      <c r="I9254" s="18">
        <v>1.76</v>
      </c>
      <c r="Q9254"/>
    </row>
    <row r="9255" spans="2:17" x14ac:dyDescent="0.25">
      <c r="B9255" s="18" t="s">
        <v>3839</v>
      </c>
      <c r="C9255" s="18" t="s">
        <v>8</v>
      </c>
      <c r="D9255" s="18" t="s">
        <v>266</v>
      </c>
      <c r="E9255" s="18" t="s">
        <v>1794</v>
      </c>
      <c r="F9255" s="18" t="s">
        <v>1795</v>
      </c>
      <c r="G9255" s="18">
        <v>2424</v>
      </c>
      <c r="H9255" s="18">
        <v>2.89</v>
      </c>
      <c r="I9255" s="18">
        <v>3.96</v>
      </c>
      <c r="Q9255"/>
    </row>
    <row r="9256" spans="2:17" x14ac:dyDescent="0.25">
      <c r="B9256" s="18" t="s">
        <v>3839</v>
      </c>
      <c r="C9256" s="18" t="s">
        <v>8</v>
      </c>
      <c r="D9256" s="18" t="s">
        <v>266</v>
      </c>
      <c r="E9256" s="18" t="s">
        <v>1794</v>
      </c>
      <c r="F9256" s="18" t="s">
        <v>1796</v>
      </c>
      <c r="G9256" s="18">
        <v>2700</v>
      </c>
      <c r="H9256" s="18">
        <v>2.52</v>
      </c>
      <c r="I9256" s="18">
        <v>3.4</v>
      </c>
      <c r="Q9256"/>
    </row>
    <row r="9257" spans="2:17" x14ac:dyDescent="0.25">
      <c r="B9257" s="18" t="s">
        <v>3839</v>
      </c>
      <c r="C9257" s="18" t="s">
        <v>8</v>
      </c>
      <c r="D9257" s="18" t="s">
        <v>266</v>
      </c>
      <c r="E9257" s="18" t="s">
        <v>1794</v>
      </c>
      <c r="F9257" s="18" t="s">
        <v>1797</v>
      </c>
      <c r="G9257" s="18">
        <v>1536</v>
      </c>
      <c r="H9257" s="18">
        <v>2.34</v>
      </c>
      <c r="I9257" s="18">
        <v>3.75</v>
      </c>
      <c r="Q9257"/>
    </row>
    <row r="9258" spans="2:17" x14ac:dyDescent="0.25">
      <c r="B9258" s="18" t="s">
        <v>3839</v>
      </c>
      <c r="C9258" s="18" t="s">
        <v>8</v>
      </c>
      <c r="D9258" s="18" t="s">
        <v>266</v>
      </c>
      <c r="E9258" s="18" t="s">
        <v>1794</v>
      </c>
      <c r="F9258" s="18" t="s">
        <v>1798</v>
      </c>
      <c r="G9258" s="18">
        <v>2268</v>
      </c>
      <c r="H9258" s="18">
        <v>2.9</v>
      </c>
      <c r="I9258" s="18">
        <v>3.47</v>
      </c>
      <c r="Q9258"/>
    </row>
    <row r="9259" spans="2:17" x14ac:dyDescent="0.25">
      <c r="B9259" s="18" t="s">
        <v>3839</v>
      </c>
      <c r="C9259" s="18" t="s">
        <v>8</v>
      </c>
      <c r="D9259" s="18" t="s">
        <v>266</v>
      </c>
      <c r="E9259" s="18" t="s">
        <v>1794</v>
      </c>
      <c r="F9259" s="18" t="s">
        <v>1799</v>
      </c>
      <c r="G9259" s="18">
        <v>2508</v>
      </c>
      <c r="H9259" s="18">
        <v>2.72</v>
      </c>
      <c r="I9259" s="18">
        <v>3.7</v>
      </c>
      <c r="Q9259"/>
    </row>
    <row r="9260" spans="2:17" x14ac:dyDescent="0.25">
      <c r="B9260" s="18" t="s">
        <v>3839</v>
      </c>
      <c r="C9260" s="18" t="s">
        <v>8</v>
      </c>
      <c r="D9260" s="18" t="s">
        <v>266</v>
      </c>
      <c r="E9260" s="18" t="s">
        <v>1794</v>
      </c>
      <c r="F9260" s="18" t="s">
        <v>1800</v>
      </c>
      <c r="G9260" s="18">
        <v>2628</v>
      </c>
      <c r="H9260" s="18">
        <v>2.54</v>
      </c>
      <c r="I9260" s="18">
        <v>3.98</v>
      </c>
      <c r="Q9260"/>
    </row>
    <row r="9261" spans="2:17" x14ac:dyDescent="0.25">
      <c r="B9261" s="18" t="s">
        <v>3839</v>
      </c>
      <c r="C9261" s="18" t="s">
        <v>8</v>
      </c>
      <c r="D9261" s="18" t="s">
        <v>94</v>
      </c>
      <c r="E9261" s="18" t="s">
        <v>1801</v>
      </c>
      <c r="F9261" s="18" t="s">
        <v>1802</v>
      </c>
      <c r="G9261" s="18">
        <v>8184</v>
      </c>
      <c r="H9261" s="18">
        <v>0.89</v>
      </c>
      <c r="I9261" s="18">
        <v>1.1499999999999999</v>
      </c>
      <c r="Q9261"/>
    </row>
    <row r="9262" spans="2:17" x14ac:dyDescent="0.25">
      <c r="B9262" s="18" t="s">
        <v>3839</v>
      </c>
      <c r="C9262" s="18" t="s">
        <v>8</v>
      </c>
      <c r="D9262" s="18" t="s">
        <v>94</v>
      </c>
      <c r="E9262" s="18" t="s">
        <v>1801</v>
      </c>
      <c r="F9262" s="18" t="s">
        <v>1803</v>
      </c>
      <c r="G9262" s="18">
        <v>7836</v>
      </c>
      <c r="H9262" s="18">
        <v>0.77</v>
      </c>
      <c r="I9262" s="18">
        <v>1.02</v>
      </c>
      <c r="Q9262"/>
    </row>
    <row r="9263" spans="2:17" x14ac:dyDescent="0.25">
      <c r="B9263" s="18" t="s">
        <v>3839</v>
      </c>
      <c r="C9263" s="18" t="s">
        <v>8</v>
      </c>
      <c r="D9263" s="18" t="s">
        <v>94</v>
      </c>
      <c r="E9263" s="18" t="s">
        <v>1801</v>
      </c>
      <c r="F9263" s="18" t="s">
        <v>1804</v>
      </c>
      <c r="G9263" s="18">
        <v>7668</v>
      </c>
      <c r="H9263" s="18">
        <v>1.0900000000000001</v>
      </c>
      <c r="I9263" s="18">
        <v>0.97</v>
      </c>
      <c r="Q9263"/>
    </row>
    <row r="9264" spans="2:17" x14ac:dyDescent="0.25">
      <c r="B9264" s="18" t="s">
        <v>3839</v>
      </c>
      <c r="C9264" s="18" t="s">
        <v>8</v>
      </c>
      <c r="D9264" s="18" t="s">
        <v>94</v>
      </c>
      <c r="E9264" s="18" t="s">
        <v>1801</v>
      </c>
      <c r="F9264" s="18" t="s">
        <v>1805</v>
      </c>
      <c r="G9264" s="18">
        <v>7680</v>
      </c>
      <c r="H9264" s="18">
        <v>0.85</v>
      </c>
      <c r="I9264" s="18">
        <v>1.19</v>
      </c>
      <c r="Q9264"/>
    </row>
    <row r="9265" spans="2:17" x14ac:dyDescent="0.25">
      <c r="B9265" s="18" t="s">
        <v>3839</v>
      </c>
      <c r="C9265" s="18" t="s">
        <v>8</v>
      </c>
      <c r="D9265" s="18" t="s">
        <v>94</v>
      </c>
      <c r="E9265" s="18" t="s">
        <v>1801</v>
      </c>
      <c r="F9265" s="18" t="s">
        <v>1806</v>
      </c>
      <c r="G9265" s="18">
        <v>8340</v>
      </c>
      <c r="H9265" s="18">
        <v>0.82</v>
      </c>
      <c r="I9265" s="18">
        <v>0.9</v>
      </c>
      <c r="Q9265"/>
    </row>
    <row r="9266" spans="2:17" x14ac:dyDescent="0.25">
      <c r="B9266" s="18" t="s">
        <v>3839</v>
      </c>
      <c r="C9266" s="18" t="s">
        <v>8</v>
      </c>
      <c r="D9266" s="18" t="s">
        <v>94</v>
      </c>
      <c r="E9266" s="18" t="s">
        <v>1801</v>
      </c>
      <c r="F9266" s="18" t="s">
        <v>1807</v>
      </c>
      <c r="G9266" s="18">
        <v>8100</v>
      </c>
      <c r="H9266" s="18">
        <v>0.81</v>
      </c>
      <c r="I9266" s="18">
        <v>1.05</v>
      </c>
      <c r="Q9266"/>
    </row>
    <row r="9267" spans="2:17" x14ac:dyDescent="0.25">
      <c r="B9267" s="18" t="s">
        <v>3839</v>
      </c>
      <c r="C9267" s="18" t="s">
        <v>8</v>
      </c>
      <c r="D9267" s="18" t="s">
        <v>94</v>
      </c>
      <c r="E9267" s="18" t="s">
        <v>1801</v>
      </c>
      <c r="F9267" s="18" t="s">
        <v>1808</v>
      </c>
      <c r="G9267" s="18">
        <v>7176</v>
      </c>
      <c r="H9267" s="18">
        <v>0.98</v>
      </c>
      <c r="I9267" s="18">
        <v>1.08</v>
      </c>
      <c r="Q9267"/>
    </row>
    <row r="9268" spans="2:17" x14ac:dyDescent="0.25">
      <c r="B9268" s="18" t="s">
        <v>3839</v>
      </c>
      <c r="C9268" s="18" t="s">
        <v>8</v>
      </c>
      <c r="D9268" s="18" t="s">
        <v>94</v>
      </c>
      <c r="E9268" s="18" t="s">
        <v>1801</v>
      </c>
      <c r="F9268" s="18" t="s">
        <v>1809</v>
      </c>
      <c r="G9268" s="18">
        <v>8832</v>
      </c>
      <c r="H9268" s="18">
        <v>0.82</v>
      </c>
      <c r="I9268" s="18">
        <v>0.96</v>
      </c>
      <c r="Q9268"/>
    </row>
    <row r="9269" spans="2:17" x14ac:dyDescent="0.25">
      <c r="B9269" s="18" t="s">
        <v>3839</v>
      </c>
      <c r="C9269" s="18" t="s">
        <v>8</v>
      </c>
      <c r="D9269" s="18" t="s">
        <v>94</v>
      </c>
      <c r="E9269" s="18" t="s">
        <v>1801</v>
      </c>
      <c r="F9269" s="18" t="s">
        <v>1810</v>
      </c>
      <c r="G9269" s="18">
        <v>6312</v>
      </c>
      <c r="H9269" s="18">
        <v>0.9</v>
      </c>
      <c r="I9269" s="18">
        <v>0.95</v>
      </c>
      <c r="Q9269"/>
    </row>
    <row r="9270" spans="2:17" x14ac:dyDescent="0.25">
      <c r="B9270" s="18" t="s">
        <v>3839</v>
      </c>
      <c r="C9270" s="18" t="s">
        <v>8</v>
      </c>
      <c r="D9270" s="18" t="s">
        <v>94</v>
      </c>
      <c r="E9270" s="18" t="s">
        <v>1801</v>
      </c>
      <c r="F9270" s="18" t="s">
        <v>1811</v>
      </c>
      <c r="G9270" s="18">
        <v>7392</v>
      </c>
      <c r="H9270" s="18">
        <v>0.99</v>
      </c>
      <c r="I9270" s="18">
        <v>0.94</v>
      </c>
      <c r="Q9270"/>
    </row>
    <row r="9271" spans="2:17" x14ac:dyDescent="0.25">
      <c r="B9271" s="18" t="s">
        <v>3839</v>
      </c>
      <c r="C9271" s="18" t="s">
        <v>8</v>
      </c>
      <c r="D9271" s="18" t="s">
        <v>94</v>
      </c>
      <c r="E9271" s="18" t="s">
        <v>1801</v>
      </c>
      <c r="F9271" s="18" t="s">
        <v>1812</v>
      </c>
      <c r="G9271" s="18">
        <v>8748</v>
      </c>
      <c r="H9271" s="18">
        <v>1.18</v>
      </c>
      <c r="I9271" s="18">
        <v>0.91</v>
      </c>
      <c r="Q9271"/>
    </row>
    <row r="9272" spans="2:17" x14ac:dyDescent="0.25">
      <c r="B9272" s="18" t="s">
        <v>3839</v>
      </c>
      <c r="C9272" s="18" t="s">
        <v>8</v>
      </c>
      <c r="D9272" s="18" t="s">
        <v>94</v>
      </c>
      <c r="E9272" s="18" t="s">
        <v>1801</v>
      </c>
      <c r="F9272" s="18" t="s">
        <v>1813</v>
      </c>
      <c r="G9272" s="18">
        <v>8412</v>
      </c>
      <c r="H9272" s="18">
        <v>0.48</v>
      </c>
      <c r="I9272" s="18">
        <v>0.93</v>
      </c>
      <c r="Q9272"/>
    </row>
    <row r="9273" spans="2:17" x14ac:dyDescent="0.25">
      <c r="B9273" s="18" t="s">
        <v>3839</v>
      </c>
      <c r="C9273" s="18" t="s">
        <v>8</v>
      </c>
      <c r="D9273" s="18" t="s">
        <v>94</v>
      </c>
      <c r="E9273" s="18" t="s">
        <v>1801</v>
      </c>
      <c r="F9273" s="18" t="s">
        <v>1814</v>
      </c>
      <c r="G9273" s="18">
        <v>5328</v>
      </c>
      <c r="H9273" s="18">
        <v>0.57999999999999996</v>
      </c>
      <c r="I9273" s="18">
        <v>1.1299999999999999</v>
      </c>
      <c r="Q9273"/>
    </row>
    <row r="9274" spans="2:17" x14ac:dyDescent="0.25">
      <c r="B9274" s="18" t="s">
        <v>3839</v>
      </c>
      <c r="C9274" s="18" t="s">
        <v>8</v>
      </c>
      <c r="D9274" s="18" t="s">
        <v>94</v>
      </c>
      <c r="E9274" s="18" t="s">
        <v>1801</v>
      </c>
      <c r="F9274" s="18" t="s">
        <v>1815</v>
      </c>
      <c r="G9274" s="18">
        <v>4908</v>
      </c>
      <c r="H9274" s="18">
        <v>0.45</v>
      </c>
      <c r="I9274" s="18">
        <v>1.1299999999999999</v>
      </c>
      <c r="Q9274"/>
    </row>
    <row r="9275" spans="2:17" x14ac:dyDescent="0.25">
      <c r="B9275" s="18" t="s">
        <v>3839</v>
      </c>
      <c r="C9275" s="18" t="s">
        <v>8</v>
      </c>
      <c r="D9275" s="18" t="s">
        <v>94</v>
      </c>
      <c r="E9275" s="18" t="s">
        <v>1801</v>
      </c>
      <c r="F9275" s="18" t="s">
        <v>1816</v>
      </c>
      <c r="G9275" s="18">
        <v>6648</v>
      </c>
      <c r="H9275" s="18">
        <v>1.1399999999999999</v>
      </c>
      <c r="I9275" s="18">
        <v>1.07</v>
      </c>
      <c r="Q9275"/>
    </row>
    <row r="9276" spans="2:17" x14ac:dyDescent="0.25">
      <c r="B9276" s="18" t="s">
        <v>3839</v>
      </c>
      <c r="C9276" s="18" t="s">
        <v>8</v>
      </c>
      <c r="D9276" s="18" t="s">
        <v>94</v>
      </c>
      <c r="E9276" s="18" t="s">
        <v>1801</v>
      </c>
      <c r="F9276" s="18" t="s">
        <v>1817</v>
      </c>
      <c r="G9276" s="18">
        <v>9540</v>
      </c>
      <c r="H9276" s="18">
        <v>1.19</v>
      </c>
      <c r="I9276" s="18">
        <v>0.98</v>
      </c>
      <c r="Q9276"/>
    </row>
    <row r="9277" spans="2:17" x14ac:dyDescent="0.25">
      <c r="B9277" s="18" t="s">
        <v>3839</v>
      </c>
      <c r="C9277" s="18" t="s">
        <v>8</v>
      </c>
      <c r="D9277" s="18" t="s">
        <v>94</v>
      </c>
      <c r="E9277" s="18" t="s">
        <v>1801</v>
      </c>
      <c r="F9277" s="18" t="s">
        <v>1818</v>
      </c>
      <c r="G9277" s="18">
        <v>8388</v>
      </c>
      <c r="H9277" s="18">
        <v>1.1399999999999999</v>
      </c>
      <c r="I9277" s="18">
        <v>0.93</v>
      </c>
      <c r="Q9277"/>
    </row>
    <row r="9278" spans="2:17" x14ac:dyDescent="0.25">
      <c r="B9278" s="18" t="s">
        <v>3839</v>
      </c>
      <c r="C9278" s="18" t="s">
        <v>8</v>
      </c>
      <c r="D9278" s="18" t="s">
        <v>94</v>
      </c>
      <c r="E9278" s="18" t="s">
        <v>1801</v>
      </c>
      <c r="F9278" s="18" t="s">
        <v>1819</v>
      </c>
      <c r="G9278" s="18">
        <v>4860</v>
      </c>
      <c r="H9278" s="18">
        <v>1.18</v>
      </c>
      <c r="I9278" s="18">
        <v>1.0900000000000001</v>
      </c>
      <c r="Q9278"/>
    </row>
    <row r="9279" spans="2:17" x14ac:dyDescent="0.25">
      <c r="B9279" s="18" t="s">
        <v>3839</v>
      </c>
      <c r="C9279" s="18" t="s">
        <v>8</v>
      </c>
      <c r="D9279" s="18" t="s">
        <v>94</v>
      </c>
      <c r="E9279" s="18" t="s">
        <v>1801</v>
      </c>
      <c r="F9279" s="18" t="s">
        <v>1820</v>
      </c>
      <c r="G9279" s="18">
        <v>9000</v>
      </c>
      <c r="H9279" s="18">
        <v>1.07</v>
      </c>
      <c r="I9279" s="18">
        <v>0.91</v>
      </c>
      <c r="Q9279"/>
    </row>
    <row r="9280" spans="2:17" x14ac:dyDescent="0.25">
      <c r="B9280" s="18" t="s">
        <v>3839</v>
      </c>
      <c r="C9280" s="18" t="s">
        <v>8</v>
      </c>
      <c r="D9280" s="18" t="s">
        <v>1821</v>
      </c>
      <c r="E9280" s="18" t="s">
        <v>1822</v>
      </c>
      <c r="F9280" s="18" t="s">
        <v>1823</v>
      </c>
      <c r="G9280" s="18">
        <v>504</v>
      </c>
      <c r="H9280" s="18">
        <v>1.45</v>
      </c>
      <c r="I9280" s="18">
        <v>1.73</v>
      </c>
      <c r="Q9280"/>
    </row>
    <row r="9281" spans="2:17" x14ac:dyDescent="0.25">
      <c r="B9281" s="18" t="s">
        <v>3839</v>
      </c>
      <c r="C9281" s="18" t="s">
        <v>8</v>
      </c>
      <c r="D9281" s="18" t="s">
        <v>1821</v>
      </c>
      <c r="E9281" s="18" t="s">
        <v>1822</v>
      </c>
      <c r="F9281" s="18" t="s">
        <v>1824</v>
      </c>
      <c r="G9281" s="18">
        <v>360</v>
      </c>
      <c r="H9281" s="18">
        <v>1.55</v>
      </c>
      <c r="I9281" s="18">
        <v>1.78</v>
      </c>
      <c r="Q9281"/>
    </row>
    <row r="9282" spans="2:17" x14ac:dyDescent="0.25">
      <c r="B9282" s="18" t="s">
        <v>3839</v>
      </c>
      <c r="C9282" s="18" t="s">
        <v>8</v>
      </c>
      <c r="D9282" s="18" t="s">
        <v>1821</v>
      </c>
      <c r="E9282" s="18" t="s">
        <v>1822</v>
      </c>
      <c r="F9282" s="18" t="s">
        <v>1825</v>
      </c>
      <c r="G9282" s="18">
        <v>420</v>
      </c>
      <c r="H9282" s="18">
        <v>1.57</v>
      </c>
      <c r="I9282" s="18">
        <v>1.82</v>
      </c>
      <c r="Q9282"/>
    </row>
    <row r="9283" spans="2:17" x14ac:dyDescent="0.25">
      <c r="B9283" s="18" t="s">
        <v>3839</v>
      </c>
      <c r="C9283" s="18" t="s">
        <v>8</v>
      </c>
      <c r="D9283" s="18" t="s">
        <v>1821</v>
      </c>
      <c r="E9283" s="18" t="s">
        <v>1822</v>
      </c>
      <c r="F9283" s="18" t="s">
        <v>1826</v>
      </c>
      <c r="G9283" s="18">
        <v>432</v>
      </c>
      <c r="H9283" s="18">
        <v>1.47</v>
      </c>
      <c r="I9283" s="18">
        <v>1.7</v>
      </c>
      <c r="Q9283"/>
    </row>
    <row r="9284" spans="2:17" x14ac:dyDescent="0.25">
      <c r="B9284" s="18" t="s">
        <v>3839</v>
      </c>
      <c r="C9284" s="18" t="s">
        <v>8</v>
      </c>
      <c r="D9284" s="18" t="s">
        <v>1821</v>
      </c>
      <c r="E9284" s="18" t="s">
        <v>1822</v>
      </c>
      <c r="F9284" s="18" t="s">
        <v>1827</v>
      </c>
      <c r="G9284" s="18">
        <v>432</v>
      </c>
      <c r="H9284" s="18">
        <v>1.58</v>
      </c>
      <c r="I9284" s="18">
        <v>1.71</v>
      </c>
      <c r="Q9284"/>
    </row>
    <row r="9285" spans="2:17" x14ac:dyDescent="0.25">
      <c r="B9285" s="18" t="s">
        <v>3839</v>
      </c>
      <c r="C9285" s="18" t="s">
        <v>8</v>
      </c>
      <c r="D9285" s="18" t="s">
        <v>1821</v>
      </c>
      <c r="E9285" s="18" t="s">
        <v>1822</v>
      </c>
      <c r="F9285" s="18" t="s">
        <v>1828</v>
      </c>
      <c r="G9285" s="18">
        <v>408</v>
      </c>
      <c r="H9285" s="18">
        <v>1.52</v>
      </c>
      <c r="I9285" s="18">
        <v>1.71</v>
      </c>
      <c r="Q9285"/>
    </row>
    <row r="9286" spans="2:17" x14ac:dyDescent="0.25">
      <c r="B9286" s="18" t="s">
        <v>3839</v>
      </c>
      <c r="C9286" s="18" t="s">
        <v>8</v>
      </c>
      <c r="D9286" s="18" t="s">
        <v>1821</v>
      </c>
      <c r="E9286" s="18" t="s">
        <v>1822</v>
      </c>
      <c r="F9286" s="18" t="s">
        <v>1829</v>
      </c>
      <c r="G9286" s="18">
        <v>600</v>
      </c>
      <c r="H9286" s="18">
        <v>1.55</v>
      </c>
      <c r="I9286" s="18">
        <v>1.85</v>
      </c>
      <c r="Q9286"/>
    </row>
    <row r="9287" spans="2:17" x14ac:dyDescent="0.25">
      <c r="B9287" s="18" t="s">
        <v>3839</v>
      </c>
      <c r="C9287" s="18" t="s">
        <v>8</v>
      </c>
      <c r="D9287" s="18" t="s">
        <v>1821</v>
      </c>
      <c r="E9287" s="18" t="s">
        <v>1822</v>
      </c>
      <c r="F9287" s="18" t="s">
        <v>1830</v>
      </c>
      <c r="G9287" s="18">
        <v>600</v>
      </c>
      <c r="H9287" s="18">
        <v>1.58</v>
      </c>
      <c r="I9287" s="18">
        <v>1.83</v>
      </c>
      <c r="Q9287"/>
    </row>
    <row r="9288" spans="2:17" x14ac:dyDescent="0.25">
      <c r="B9288" s="18" t="s">
        <v>3839</v>
      </c>
      <c r="C9288" s="18" t="s">
        <v>8</v>
      </c>
      <c r="D9288" s="18" t="s">
        <v>1821</v>
      </c>
      <c r="E9288" s="18" t="s">
        <v>1822</v>
      </c>
      <c r="F9288" s="18" t="s">
        <v>1831</v>
      </c>
      <c r="G9288" s="18">
        <v>576</v>
      </c>
      <c r="H9288" s="18">
        <v>1.57</v>
      </c>
      <c r="I9288" s="18">
        <v>1.71</v>
      </c>
      <c r="Q9288"/>
    </row>
    <row r="9289" spans="2:17" x14ac:dyDescent="0.25">
      <c r="B9289" s="18" t="s">
        <v>3839</v>
      </c>
      <c r="C9289" s="18" t="s">
        <v>8</v>
      </c>
      <c r="D9289" s="18" t="s">
        <v>1821</v>
      </c>
      <c r="E9289" s="18" t="s">
        <v>1822</v>
      </c>
      <c r="F9289" s="18" t="s">
        <v>1832</v>
      </c>
      <c r="G9289" s="18">
        <v>348</v>
      </c>
      <c r="H9289" s="18">
        <v>1.49</v>
      </c>
      <c r="I9289" s="18">
        <v>1.85</v>
      </c>
      <c r="Q9289"/>
    </row>
    <row r="9290" spans="2:17" x14ac:dyDescent="0.25">
      <c r="B9290" s="18" t="s">
        <v>3839</v>
      </c>
      <c r="C9290" s="18" t="s">
        <v>8</v>
      </c>
      <c r="D9290" s="18" t="s">
        <v>1821</v>
      </c>
      <c r="E9290" s="18" t="s">
        <v>1822</v>
      </c>
      <c r="F9290" s="18" t="s">
        <v>1833</v>
      </c>
      <c r="G9290" s="18">
        <v>444</v>
      </c>
      <c r="H9290" s="18">
        <v>1.5</v>
      </c>
      <c r="I9290" s="18">
        <v>1.71</v>
      </c>
      <c r="Q9290"/>
    </row>
    <row r="9291" spans="2:17" x14ac:dyDescent="0.25">
      <c r="B9291" s="18" t="s">
        <v>3839</v>
      </c>
      <c r="C9291" s="18" t="s">
        <v>8</v>
      </c>
      <c r="D9291" s="18" t="s">
        <v>1821</v>
      </c>
      <c r="E9291" s="18" t="s">
        <v>1822</v>
      </c>
      <c r="F9291" s="18" t="s">
        <v>1834</v>
      </c>
      <c r="G9291" s="18">
        <v>636</v>
      </c>
      <c r="H9291" s="18">
        <v>1.41</v>
      </c>
      <c r="I9291" s="18">
        <v>1.7</v>
      </c>
      <c r="Q9291"/>
    </row>
    <row r="9292" spans="2:17" x14ac:dyDescent="0.25">
      <c r="B9292" s="18" t="s">
        <v>3839</v>
      </c>
      <c r="C9292" s="18" t="s">
        <v>8</v>
      </c>
      <c r="D9292" s="18" t="s">
        <v>1821</v>
      </c>
      <c r="E9292" s="18" t="s">
        <v>1822</v>
      </c>
      <c r="F9292" s="18" t="s">
        <v>1835</v>
      </c>
      <c r="G9292" s="18">
        <v>564</v>
      </c>
      <c r="H9292" s="18">
        <v>1.47</v>
      </c>
      <c r="I9292" s="18">
        <v>1.7</v>
      </c>
      <c r="Q9292"/>
    </row>
    <row r="9293" spans="2:17" x14ac:dyDescent="0.25">
      <c r="B9293" s="18" t="s">
        <v>3839</v>
      </c>
      <c r="C9293" s="18" t="s">
        <v>8</v>
      </c>
      <c r="D9293" s="18" t="s">
        <v>1821</v>
      </c>
      <c r="E9293" s="18" t="s">
        <v>1822</v>
      </c>
      <c r="F9293" s="18" t="s">
        <v>1836</v>
      </c>
      <c r="G9293" s="18">
        <v>336</v>
      </c>
      <c r="H9293" s="18">
        <v>1.43</v>
      </c>
      <c r="I9293" s="18">
        <v>1.72</v>
      </c>
      <c r="Q9293"/>
    </row>
    <row r="9294" spans="2:17" x14ac:dyDescent="0.25">
      <c r="B9294" s="18" t="s">
        <v>3839</v>
      </c>
      <c r="C9294" s="18" t="s">
        <v>8</v>
      </c>
      <c r="D9294" s="18" t="s">
        <v>1821</v>
      </c>
      <c r="E9294" s="18" t="s">
        <v>1822</v>
      </c>
      <c r="F9294" s="18" t="s">
        <v>1837</v>
      </c>
      <c r="G9294" s="18">
        <v>264</v>
      </c>
      <c r="H9294" s="18">
        <v>1.54</v>
      </c>
      <c r="I9294" s="18">
        <v>1.84</v>
      </c>
      <c r="Q9294"/>
    </row>
    <row r="9295" spans="2:17" x14ac:dyDescent="0.25">
      <c r="B9295" s="18" t="s">
        <v>3839</v>
      </c>
      <c r="C9295" s="18" t="s">
        <v>8</v>
      </c>
      <c r="D9295" s="18" t="s">
        <v>1821</v>
      </c>
      <c r="E9295" s="18" t="s">
        <v>1822</v>
      </c>
      <c r="F9295" s="18" t="s">
        <v>1838</v>
      </c>
      <c r="G9295" s="18">
        <v>588</v>
      </c>
      <c r="H9295" s="18">
        <v>1.48</v>
      </c>
      <c r="I9295" s="18">
        <v>1.71</v>
      </c>
      <c r="Q9295"/>
    </row>
    <row r="9296" spans="2:17" x14ac:dyDescent="0.25">
      <c r="B9296" s="18" t="s">
        <v>3839</v>
      </c>
      <c r="C9296" s="18" t="s">
        <v>8</v>
      </c>
      <c r="D9296" s="18" t="s">
        <v>1821</v>
      </c>
      <c r="E9296" s="18" t="s">
        <v>1822</v>
      </c>
      <c r="F9296" s="18" t="s">
        <v>1839</v>
      </c>
      <c r="G9296" s="18">
        <v>708</v>
      </c>
      <c r="H9296" s="18">
        <v>1.51</v>
      </c>
      <c r="I9296" s="18">
        <v>1.75</v>
      </c>
      <c r="Q9296"/>
    </row>
    <row r="9297" spans="2:17" x14ac:dyDescent="0.25">
      <c r="B9297" s="18" t="s">
        <v>3839</v>
      </c>
      <c r="C9297" s="18" t="s">
        <v>8</v>
      </c>
      <c r="D9297" s="18" t="s">
        <v>1821</v>
      </c>
      <c r="E9297" s="18" t="s">
        <v>1822</v>
      </c>
      <c r="F9297" s="18" t="s">
        <v>1840</v>
      </c>
      <c r="G9297" s="18">
        <v>312</v>
      </c>
      <c r="H9297" s="18">
        <v>1.43</v>
      </c>
      <c r="I9297" s="18">
        <v>1.74</v>
      </c>
      <c r="Q9297"/>
    </row>
    <row r="9298" spans="2:17" x14ac:dyDescent="0.25">
      <c r="B9298" s="18" t="s">
        <v>3839</v>
      </c>
      <c r="C9298" s="18" t="s">
        <v>8</v>
      </c>
      <c r="D9298" s="18" t="s">
        <v>1821</v>
      </c>
      <c r="E9298" s="18" t="s">
        <v>1822</v>
      </c>
      <c r="F9298" s="18" t="s">
        <v>1841</v>
      </c>
      <c r="G9298" s="18">
        <v>444</v>
      </c>
      <c r="H9298" s="18">
        <v>1.55</v>
      </c>
      <c r="I9298" s="18">
        <v>1.8</v>
      </c>
      <c r="Q9298"/>
    </row>
    <row r="9299" spans="2:17" x14ac:dyDescent="0.25">
      <c r="B9299" s="18" t="s">
        <v>3839</v>
      </c>
      <c r="C9299" s="18" t="s">
        <v>8</v>
      </c>
      <c r="D9299" s="18" t="s">
        <v>1821</v>
      </c>
      <c r="E9299" s="18" t="s">
        <v>1822</v>
      </c>
      <c r="F9299" s="18" t="s">
        <v>1842</v>
      </c>
      <c r="G9299" s="18">
        <v>504</v>
      </c>
      <c r="H9299" s="18">
        <v>1.49</v>
      </c>
      <c r="I9299" s="18">
        <v>1.79</v>
      </c>
      <c r="Q9299"/>
    </row>
    <row r="9300" spans="2:17" x14ac:dyDescent="0.25">
      <c r="B9300" s="18" t="s">
        <v>3839</v>
      </c>
      <c r="C9300" s="18" t="s">
        <v>8</v>
      </c>
      <c r="D9300" s="18" t="s">
        <v>1821</v>
      </c>
      <c r="E9300" s="18" t="s">
        <v>1822</v>
      </c>
      <c r="F9300" s="18" t="s">
        <v>1843</v>
      </c>
      <c r="G9300" s="18">
        <v>324</v>
      </c>
      <c r="H9300" s="18">
        <v>1.57</v>
      </c>
      <c r="I9300" s="18">
        <v>1.85</v>
      </c>
      <c r="Q9300"/>
    </row>
    <row r="9301" spans="2:17" x14ac:dyDescent="0.25">
      <c r="B9301" s="18" t="s">
        <v>3839</v>
      </c>
      <c r="C9301" s="18" t="s">
        <v>8</v>
      </c>
      <c r="D9301" s="18" t="s">
        <v>1821</v>
      </c>
      <c r="E9301" s="18" t="s">
        <v>1822</v>
      </c>
      <c r="F9301" s="18" t="s">
        <v>1844</v>
      </c>
      <c r="G9301" s="18">
        <v>300</v>
      </c>
      <c r="H9301" s="18">
        <v>1.57</v>
      </c>
      <c r="I9301" s="18">
        <v>1.72</v>
      </c>
      <c r="Q9301"/>
    </row>
    <row r="9302" spans="2:17" x14ac:dyDescent="0.25">
      <c r="B9302" s="18" t="s">
        <v>3839</v>
      </c>
      <c r="C9302" s="18" t="s">
        <v>8</v>
      </c>
      <c r="D9302" s="18" t="s">
        <v>1821</v>
      </c>
      <c r="E9302" s="18" t="s">
        <v>1822</v>
      </c>
      <c r="F9302" s="18" t="s">
        <v>1845</v>
      </c>
      <c r="G9302" s="18">
        <v>408</v>
      </c>
      <c r="H9302" s="18">
        <v>1.43</v>
      </c>
      <c r="I9302" s="18">
        <v>1.8</v>
      </c>
      <c r="Q9302"/>
    </row>
    <row r="9303" spans="2:17" x14ac:dyDescent="0.25">
      <c r="B9303" s="18" t="s">
        <v>3839</v>
      </c>
      <c r="C9303" s="18" t="s">
        <v>8</v>
      </c>
      <c r="D9303" s="18" t="s">
        <v>1821</v>
      </c>
      <c r="E9303" s="18" t="s">
        <v>1822</v>
      </c>
      <c r="F9303" s="18" t="s">
        <v>1846</v>
      </c>
      <c r="G9303" s="18">
        <v>468</v>
      </c>
      <c r="H9303" s="18">
        <v>1.47</v>
      </c>
      <c r="I9303" s="18">
        <v>1.81</v>
      </c>
      <c r="Q9303"/>
    </row>
    <row r="9304" spans="2:17" x14ac:dyDescent="0.25">
      <c r="B9304" s="18" t="s">
        <v>3839</v>
      </c>
      <c r="C9304" s="18" t="s">
        <v>8</v>
      </c>
      <c r="D9304" s="18" t="s">
        <v>1821</v>
      </c>
      <c r="E9304" s="18" t="s">
        <v>1822</v>
      </c>
      <c r="F9304" s="18" t="s">
        <v>1847</v>
      </c>
      <c r="G9304" s="18">
        <v>360</v>
      </c>
      <c r="H9304" s="18">
        <v>1.49</v>
      </c>
      <c r="I9304" s="18">
        <v>1.77</v>
      </c>
      <c r="Q9304"/>
    </row>
    <row r="9305" spans="2:17" x14ac:dyDescent="0.25">
      <c r="B9305" s="18" t="s">
        <v>3839</v>
      </c>
      <c r="C9305" s="18" t="s">
        <v>8</v>
      </c>
      <c r="D9305" s="18" t="s">
        <v>1821</v>
      </c>
      <c r="E9305" s="18" t="s">
        <v>1822</v>
      </c>
      <c r="F9305" s="18" t="s">
        <v>1848</v>
      </c>
      <c r="G9305" s="18">
        <v>684</v>
      </c>
      <c r="H9305" s="18">
        <v>1.44</v>
      </c>
      <c r="I9305" s="18">
        <v>1.73</v>
      </c>
      <c r="Q9305"/>
    </row>
    <row r="9306" spans="2:17" x14ac:dyDescent="0.25">
      <c r="B9306" s="18" t="s">
        <v>3839</v>
      </c>
      <c r="C9306" s="18" t="s">
        <v>8</v>
      </c>
      <c r="D9306" s="18" t="s">
        <v>1821</v>
      </c>
      <c r="E9306" s="18" t="s">
        <v>1822</v>
      </c>
      <c r="F9306" s="18" t="s">
        <v>1849</v>
      </c>
      <c r="G9306" s="18">
        <v>408</v>
      </c>
      <c r="H9306" s="18">
        <v>1.5</v>
      </c>
      <c r="I9306" s="18">
        <v>1.79</v>
      </c>
      <c r="Q9306"/>
    </row>
    <row r="9307" spans="2:17" x14ac:dyDescent="0.25">
      <c r="B9307" s="18" t="s">
        <v>3839</v>
      </c>
      <c r="C9307" s="18" t="s">
        <v>8</v>
      </c>
      <c r="D9307" s="18" t="s">
        <v>1821</v>
      </c>
      <c r="E9307" s="18" t="s">
        <v>1822</v>
      </c>
      <c r="F9307" s="18" t="s">
        <v>1850</v>
      </c>
      <c r="G9307" s="18">
        <v>360</v>
      </c>
      <c r="H9307" s="18">
        <v>1.43</v>
      </c>
      <c r="I9307" s="18">
        <v>1.72</v>
      </c>
      <c r="Q9307"/>
    </row>
    <row r="9308" spans="2:17" x14ac:dyDescent="0.25">
      <c r="B9308" s="18" t="s">
        <v>3839</v>
      </c>
      <c r="C9308" s="18" t="s">
        <v>8</v>
      </c>
      <c r="D9308" s="18" t="s">
        <v>1821</v>
      </c>
      <c r="E9308" s="18" t="s">
        <v>1822</v>
      </c>
      <c r="F9308" s="18" t="s">
        <v>1851</v>
      </c>
      <c r="G9308" s="18">
        <v>240</v>
      </c>
      <c r="H9308" s="18">
        <v>1.58</v>
      </c>
      <c r="I9308" s="18">
        <v>1.89</v>
      </c>
      <c r="Q9308"/>
    </row>
    <row r="9309" spans="2:17" x14ac:dyDescent="0.25">
      <c r="B9309" s="18" t="s">
        <v>3839</v>
      </c>
      <c r="C9309" s="18" t="s">
        <v>8</v>
      </c>
      <c r="D9309" s="18" t="s">
        <v>1821</v>
      </c>
      <c r="E9309" s="18" t="s">
        <v>1822</v>
      </c>
      <c r="F9309" s="18" t="s">
        <v>1852</v>
      </c>
      <c r="G9309" s="18">
        <v>312</v>
      </c>
      <c r="H9309" s="18">
        <v>1.44</v>
      </c>
      <c r="I9309" s="18">
        <v>1.74</v>
      </c>
      <c r="Q9309"/>
    </row>
    <row r="9310" spans="2:17" x14ac:dyDescent="0.25">
      <c r="B9310" s="18" t="s">
        <v>3839</v>
      </c>
      <c r="C9310" s="18" t="s">
        <v>8</v>
      </c>
      <c r="D9310" s="18" t="s">
        <v>1821</v>
      </c>
      <c r="E9310" s="18" t="s">
        <v>1822</v>
      </c>
      <c r="F9310" s="18" t="s">
        <v>3772</v>
      </c>
      <c r="G9310" s="18">
        <v>360</v>
      </c>
      <c r="H9310" s="18">
        <v>1.52</v>
      </c>
      <c r="I9310" s="18">
        <v>1.81</v>
      </c>
      <c r="Q9310"/>
    </row>
    <row r="9311" spans="2:17" x14ac:dyDescent="0.25">
      <c r="B9311" s="18" t="s">
        <v>3839</v>
      </c>
      <c r="C9311" s="18" t="s">
        <v>8</v>
      </c>
      <c r="D9311" s="18" t="s">
        <v>1821</v>
      </c>
      <c r="E9311" s="18" t="s">
        <v>1822</v>
      </c>
      <c r="F9311" s="18" t="s">
        <v>3773</v>
      </c>
      <c r="G9311" s="18">
        <v>480</v>
      </c>
      <c r="H9311" s="18">
        <v>1.41</v>
      </c>
      <c r="I9311" s="18">
        <v>1.71</v>
      </c>
      <c r="Q9311"/>
    </row>
    <row r="9312" spans="2:17" x14ac:dyDescent="0.25">
      <c r="B9312" s="18" t="s">
        <v>3839</v>
      </c>
      <c r="C9312" s="18" t="s">
        <v>8</v>
      </c>
      <c r="D9312" s="18" t="s">
        <v>1821</v>
      </c>
      <c r="E9312" s="18" t="s">
        <v>1822</v>
      </c>
      <c r="F9312" s="18" t="s">
        <v>1853</v>
      </c>
      <c r="G9312" s="18">
        <v>480</v>
      </c>
      <c r="H9312" s="18">
        <v>1.44</v>
      </c>
      <c r="I9312" s="18">
        <v>1.7</v>
      </c>
      <c r="Q9312"/>
    </row>
    <row r="9313" spans="2:17" x14ac:dyDescent="0.25">
      <c r="B9313" s="18" t="s">
        <v>3839</v>
      </c>
      <c r="C9313" s="18" t="s">
        <v>8</v>
      </c>
      <c r="D9313" s="18" t="s">
        <v>1821</v>
      </c>
      <c r="E9313" s="18" t="s">
        <v>1822</v>
      </c>
      <c r="F9313" s="18" t="s">
        <v>1854</v>
      </c>
      <c r="G9313" s="18">
        <v>540</v>
      </c>
      <c r="H9313" s="18">
        <v>1.41</v>
      </c>
      <c r="I9313" s="18">
        <v>1.84</v>
      </c>
      <c r="Q9313"/>
    </row>
    <row r="9314" spans="2:17" x14ac:dyDescent="0.25">
      <c r="B9314" s="18" t="s">
        <v>3839</v>
      </c>
      <c r="C9314" s="18" t="s">
        <v>8</v>
      </c>
      <c r="D9314" s="18" t="s">
        <v>1821</v>
      </c>
      <c r="E9314" s="18" t="s">
        <v>1822</v>
      </c>
      <c r="F9314" s="18" t="s">
        <v>1855</v>
      </c>
      <c r="G9314" s="18">
        <v>456</v>
      </c>
      <c r="H9314" s="18">
        <v>1.54</v>
      </c>
      <c r="I9314" s="18">
        <v>1.83</v>
      </c>
      <c r="Q9314"/>
    </row>
    <row r="9315" spans="2:17" x14ac:dyDescent="0.25">
      <c r="B9315" s="18" t="s">
        <v>3839</v>
      </c>
      <c r="C9315" s="18" t="s">
        <v>8</v>
      </c>
      <c r="D9315" s="18" t="s">
        <v>1821</v>
      </c>
      <c r="E9315" s="18" t="s">
        <v>1822</v>
      </c>
      <c r="F9315" s="18" t="s">
        <v>1856</v>
      </c>
      <c r="G9315" s="18">
        <v>564</v>
      </c>
      <c r="H9315" s="18">
        <v>1.46</v>
      </c>
      <c r="I9315" s="18">
        <v>1.89</v>
      </c>
      <c r="Q9315"/>
    </row>
    <row r="9316" spans="2:17" x14ac:dyDescent="0.25">
      <c r="B9316" s="18" t="s">
        <v>3839</v>
      </c>
      <c r="C9316" s="18" t="s">
        <v>8</v>
      </c>
      <c r="D9316" s="18" t="s">
        <v>1821</v>
      </c>
      <c r="E9316" s="18" t="s">
        <v>1822</v>
      </c>
      <c r="F9316" s="18" t="s">
        <v>1857</v>
      </c>
      <c r="G9316" s="18">
        <v>276</v>
      </c>
      <c r="H9316" s="18">
        <v>1.42</v>
      </c>
      <c r="I9316" s="18">
        <v>1.72</v>
      </c>
      <c r="Q9316"/>
    </row>
    <row r="9317" spans="2:17" x14ac:dyDescent="0.25">
      <c r="B9317" s="18" t="s">
        <v>3839</v>
      </c>
      <c r="C9317" s="18" t="s">
        <v>8</v>
      </c>
      <c r="D9317" s="18" t="s">
        <v>1821</v>
      </c>
      <c r="E9317" s="18" t="s">
        <v>1822</v>
      </c>
      <c r="F9317" s="18" t="s">
        <v>1858</v>
      </c>
      <c r="G9317" s="18">
        <v>360</v>
      </c>
      <c r="H9317" s="18">
        <v>1.54</v>
      </c>
      <c r="I9317" s="18">
        <v>1.9</v>
      </c>
      <c r="Q9317"/>
    </row>
    <row r="9318" spans="2:17" x14ac:dyDescent="0.25">
      <c r="B9318" s="18" t="s">
        <v>3839</v>
      </c>
      <c r="C9318" s="18" t="s">
        <v>8</v>
      </c>
      <c r="D9318" s="18" t="s">
        <v>1821</v>
      </c>
      <c r="E9318" s="18" t="s">
        <v>1822</v>
      </c>
      <c r="F9318" s="18" t="s">
        <v>1859</v>
      </c>
      <c r="G9318" s="18">
        <v>360</v>
      </c>
      <c r="H9318" s="18">
        <v>1.47</v>
      </c>
      <c r="I9318" s="18">
        <v>1.7</v>
      </c>
      <c r="Q9318"/>
    </row>
    <row r="9319" spans="2:17" x14ac:dyDescent="0.25">
      <c r="B9319" s="18" t="s">
        <v>3839</v>
      </c>
      <c r="C9319" s="18" t="s">
        <v>8</v>
      </c>
      <c r="D9319" s="18" t="s">
        <v>1821</v>
      </c>
      <c r="E9319" s="18" t="s">
        <v>1822</v>
      </c>
      <c r="F9319" s="18" t="s">
        <v>1860</v>
      </c>
      <c r="G9319" s="18">
        <v>264</v>
      </c>
      <c r="H9319" s="18">
        <v>1.49</v>
      </c>
      <c r="I9319" s="18">
        <v>1.86</v>
      </c>
      <c r="Q9319"/>
    </row>
    <row r="9320" spans="2:17" x14ac:dyDescent="0.25">
      <c r="B9320" s="18" t="s">
        <v>3839</v>
      </c>
      <c r="C9320" s="18" t="s">
        <v>8</v>
      </c>
      <c r="D9320" s="18" t="s">
        <v>1821</v>
      </c>
      <c r="E9320" s="18" t="s">
        <v>1822</v>
      </c>
      <c r="F9320" s="18" t="s">
        <v>1861</v>
      </c>
      <c r="G9320" s="18">
        <v>300</v>
      </c>
      <c r="H9320" s="18">
        <v>1.59</v>
      </c>
      <c r="I9320" s="18">
        <v>1.74</v>
      </c>
      <c r="Q9320"/>
    </row>
    <row r="9321" spans="2:17" x14ac:dyDescent="0.25">
      <c r="B9321" s="18" t="s">
        <v>3839</v>
      </c>
      <c r="C9321" s="18" t="s">
        <v>8</v>
      </c>
      <c r="D9321" s="18" t="s">
        <v>1821</v>
      </c>
      <c r="E9321" s="18" t="s">
        <v>1822</v>
      </c>
      <c r="F9321" s="18" t="s">
        <v>1862</v>
      </c>
      <c r="G9321" s="18">
        <v>528</v>
      </c>
      <c r="H9321" s="18">
        <v>1.43</v>
      </c>
      <c r="I9321" s="18">
        <v>1.87</v>
      </c>
      <c r="Q9321"/>
    </row>
    <row r="9322" spans="2:17" x14ac:dyDescent="0.25">
      <c r="B9322" s="18" t="s">
        <v>3839</v>
      </c>
      <c r="C9322" s="18" t="s">
        <v>8</v>
      </c>
      <c r="D9322" s="18" t="s">
        <v>1821</v>
      </c>
      <c r="E9322" s="18" t="s">
        <v>1822</v>
      </c>
      <c r="F9322" s="18" t="s">
        <v>1863</v>
      </c>
      <c r="G9322" s="18">
        <v>696</v>
      </c>
      <c r="H9322" s="18">
        <v>1.43</v>
      </c>
      <c r="I9322" s="18">
        <v>1.78</v>
      </c>
      <c r="Q9322"/>
    </row>
    <row r="9323" spans="2:17" x14ac:dyDescent="0.25">
      <c r="B9323" s="18" t="s">
        <v>3839</v>
      </c>
      <c r="C9323" s="18" t="s">
        <v>8</v>
      </c>
      <c r="D9323" s="18" t="s">
        <v>1821</v>
      </c>
      <c r="E9323" s="18" t="s">
        <v>1822</v>
      </c>
      <c r="F9323" s="18" t="s">
        <v>1864</v>
      </c>
      <c r="G9323" s="18">
        <v>684</v>
      </c>
      <c r="H9323" s="18">
        <v>1.56</v>
      </c>
      <c r="I9323" s="18">
        <v>1.89</v>
      </c>
      <c r="Q9323"/>
    </row>
    <row r="9324" spans="2:17" x14ac:dyDescent="0.25">
      <c r="B9324" s="18" t="s">
        <v>3839</v>
      </c>
      <c r="C9324" s="18" t="s">
        <v>8</v>
      </c>
      <c r="D9324" s="18" t="s">
        <v>1821</v>
      </c>
      <c r="E9324" s="18" t="s">
        <v>1822</v>
      </c>
      <c r="F9324" s="18" t="s">
        <v>1865</v>
      </c>
      <c r="G9324" s="18">
        <v>660</v>
      </c>
      <c r="H9324" s="18">
        <v>1.58</v>
      </c>
      <c r="I9324" s="18">
        <v>1.72</v>
      </c>
      <c r="Q9324"/>
    </row>
    <row r="9325" spans="2:17" x14ac:dyDescent="0.25">
      <c r="B9325" s="18" t="s">
        <v>3839</v>
      </c>
      <c r="C9325" s="18" t="s">
        <v>8</v>
      </c>
      <c r="D9325" s="18" t="s">
        <v>1821</v>
      </c>
      <c r="E9325" s="18" t="s">
        <v>1822</v>
      </c>
      <c r="F9325" s="18" t="s">
        <v>1866</v>
      </c>
      <c r="G9325" s="18">
        <v>492</v>
      </c>
      <c r="H9325" s="18">
        <v>1.5</v>
      </c>
      <c r="I9325" s="18">
        <v>1.88</v>
      </c>
      <c r="Q9325"/>
    </row>
    <row r="9326" spans="2:17" x14ac:dyDescent="0.25">
      <c r="B9326" s="18" t="s">
        <v>3839</v>
      </c>
      <c r="C9326" s="18" t="s">
        <v>8</v>
      </c>
      <c r="D9326" s="18" t="s">
        <v>1821</v>
      </c>
      <c r="E9326" s="18" t="s">
        <v>1822</v>
      </c>
      <c r="F9326" s="18" t="s">
        <v>1867</v>
      </c>
      <c r="G9326" s="18">
        <v>528</v>
      </c>
      <c r="H9326" s="18">
        <v>1.53</v>
      </c>
      <c r="I9326" s="18">
        <v>1.82</v>
      </c>
      <c r="Q9326"/>
    </row>
    <row r="9327" spans="2:17" x14ac:dyDescent="0.25">
      <c r="B9327" s="18" t="s">
        <v>3839</v>
      </c>
      <c r="C9327" s="18" t="s">
        <v>8</v>
      </c>
      <c r="D9327" s="18" t="s">
        <v>1821</v>
      </c>
      <c r="E9327" s="18" t="s">
        <v>1822</v>
      </c>
      <c r="F9327" s="18" t="s">
        <v>1868</v>
      </c>
      <c r="G9327" s="18">
        <v>648</v>
      </c>
      <c r="H9327" s="18">
        <v>1.46</v>
      </c>
      <c r="I9327" s="18">
        <v>1.8</v>
      </c>
      <c r="Q9327"/>
    </row>
    <row r="9328" spans="2:17" x14ac:dyDescent="0.25">
      <c r="B9328" s="18" t="s">
        <v>3839</v>
      </c>
      <c r="C9328" s="18" t="s">
        <v>8</v>
      </c>
      <c r="D9328" s="18" t="s">
        <v>1821</v>
      </c>
      <c r="E9328" s="18" t="s">
        <v>1822</v>
      </c>
      <c r="F9328" s="18" t="s">
        <v>1869</v>
      </c>
      <c r="G9328" s="18">
        <v>456</v>
      </c>
      <c r="H9328" s="18">
        <v>1.44</v>
      </c>
      <c r="I9328" s="18">
        <v>1.72</v>
      </c>
      <c r="Q9328"/>
    </row>
    <row r="9329" spans="2:17" x14ac:dyDescent="0.25">
      <c r="B9329" s="18" t="s">
        <v>3839</v>
      </c>
      <c r="C9329" s="18" t="s">
        <v>8</v>
      </c>
      <c r="D9329" s="18" t="s">
        <v>1821</v>
      </c>
      <c r="E9329" s="18" t="s">
        <v>1822</v>
      </c>
      <c r="F9329" s="18" t="s">
        <v>1870</v>
      </c>
      <c r="G9329" s="18">
        <v>432</v>
      </c>
      <c r="H9329" s="18">
        <v>1.43</v>
      </c>
      <c r="I9329" s="18">
        <v>1.82</v>
      </c>
      <c r="Q9329"/>
    </row>
    <row r="9330" spans="2:17" x14ac:dyDescent="0.25">
      <c r="B9330" s="18" t="s">
        <v>3839</v>
      </c>
      <c r="C9330" s="18" t="s">
        <v>8</v>
      </c>
      <c r="D9330" s="18" t="s">
        <v>1821</v>
      </c>
      <c r="E9330" s="18" t="s">
        <v>1822</v>
      </c>
      <c r="F9330" s="18" t="s">
        <v>1871</v>
      </c>
      <c r="G9330" s="18">
        <v>684</v>
      </c>
      <c r="H9330" s="18">
        <v>1.43</v>
      </c>
      <c r="I9330" s="18">
        <v>1.7</v>
      </c>
      <c r="Q9330"/>
    </row>
    <row r="9331" spans="2:17" x14ac:dyDescent="0.25">
      <c r="B9331" s="18" t="s">
        <v>3839</v>
      </c>
      <c r="C9331" s="18" t="s">
        <v>8</v>
      </c>
      <c r="D9331" s="18" t="s">
        <v>1821</v>
      </c>
      <c r="E9331" s="18" t="s">
        <v>1822</v>
      </c>
      <c r="F9331" s="18" t="s">
        <v>1872</v>
      </c>
      <c r="G9331" s="18">
        <v>324</v>
      </c>
      <c r="H9331" s="18">
        <v>1.5</v>
      </c>
      <c r="I9331" s="18">
        <v>1.81</v>
      </c>
      <c r="Q9331"/>
    </row>
    <row r="9332" spans="2:17" x14ac:dyDescent="0.25">
      <c r="B9332" s="18" t="s">
        <v>3839</v>
      </c>
      <c r="C9332" s="18" t="s">
        <v>8</v>
      </c>
      <c r="D9332" s="18" t="s">
        <v>1821</v>
      </c>
      <c r="E9332" s="18" t="s">
        <v>1822</v>
      </c>
      <c r="F9332" s="18" t="s">
        <v>1873</v>
      </c>
      <c r="G9332" s="18">
        <v>324</v>
      </c>
      <c r="H9332" s="18">
        <v>1.42</v>
      </c>
      <c r="I9332" s="18">
        <v>1.79</v>
      </c>
      <c r="Q9332"/>
    </row>
    <row r="9333" spans="2:17" x14ac:dyDescent="0.25">
      <c r="B9333" s="18" t="s">
        <v>3839</v>
      </c>
      <c r="C9333" s="18" t="s">
        <v>8</v>
      </c>
      <c r="D9333" s="18" t="s">
        <v>1821</v>
      </c>
      <c r="E9333" s="18" t="s">
        <v>1822</v>
      </c>
      <c r="F9333" s="18" t="s">
        <v>1874</v>
      </c>
      <c r="G9333" s="18">
        <v>672</v>
      </c>
      <c r="H9333" s="18">
        <v>1.51</v>
      </c>
      <c r="I9333" s="18">
        <v>1.88</v>
      </c>
      <c r="Q9333"/>
    </row>
    <row r="9334" spans="2:17" x14ac:dyDescent="0.25">
      <c r="B9334" s="18" t="s">
        <v>3839</v>
      </c>
      <c r="C9334" s="18" t="s">
        <v>8</v>
      </c>
      <c r="D9334" s="18" t="s">
        <v>1821</v>
      </c>
      <c r="E9334" s="18" t="s">
        <v>1822</v>
      </c>
      <c r="F9334" s="18" t="s">
        <v>1875</v>
      </c>
      <c r="G9334" s="18">
        <v>408</v>
      </c>
      <c r="H9334" s="18">
        <v>1.41</v>
      </c>
      <c r="I9334" s="18">
        <v>1.87</v>
      </c>
      <c r="Q9334"/>
    </row>
    <row r="9335" spans="2:17" x14ac:dyDescent="0.25">
      <c r="B9335" s="18" t="s">
        <v>3839</v>
      </c>
      <c r="C9335" s="18" t="s">
        <v>8</v>
      </c>
      <c r="D9335" s="18" t="s">
        <v>1821</v>
      </c>
      <c r="E9335" s="18" t="s">
        <v>1822</v>
      </c>
      <c r="F9335" s="18" t="s">
        <v>1876</v>
      </c>
      <c r="G9335" s="18">
        <v>348</v>
      </c>
      <c r="H9335" s="18">
        <v>1.51</v>
      </c>
      <c r="I9335" s="18">
        <v>1.76</v>
      </c>
      <c r="Q9335"/>
    </row>
    <row r="9336" spans="2:17" x14ac:dyDescent="0.25">
      <c r="B9336" s="18" t="s">
        <v>3839</v>
      </c>
      <c r="C9336" s="18" t="s">
        <v>8</v>
      </c>
      <c r="D9336" s="18" t="s">
        <v>1821</v>
      </c>
      <c r="E9336" s="18" t="s">
        <v>1822</v>
      </c>
      <c r="F9336" s="18" t="s">
        <v>1877</v>
      </c>
      <c r="G9336" s="18">
        <v>480</v>
      </c>
      <c r="H9336" s="18">
        <v>1.53</v>
      </c>
      <c r="I9336" s="18">
        <v>1.78</v>
      </c>
      <c r="Q9336"/>
    </row>
    <row r="9337" spans="2:17" x14ac:dyDescent="0.25">
      <c r="B9337" s="18" t="s">
        <v>3839</v>
      </c>
      <c r="C9337" s="18" t="s">
        <v>8</v>
      </c>
      <c r="D9337" s="18" t="s">
        <v>1821</v>
      </c>
      <c r="E9337" s="18" t="s">
        <v>1822</v>
      </c>
      <c r="F9337" s="18" t="s">
        <v>1878</v>
      </c>
      <c r="G9337" s="18">
        <v>672</v>
      </c>
      <c r="H9337" s="18">
        <v>1.42</v>
      </c>
      <c r="I9337" s="18">
        <v>1.89</v>
      </c>
      <c r="Q9337"/>
    </row>
    <row r="9338" spans="2:17" x14ac:dyDescent="0.25">
      <c r="B9338" s="18" t="s">
        <v>3839</v>
      </c>
      <c r="C9338" s="18" t="s">
        <v>8</v>
      </c>
      <c r="D9338" s="18" t="s">
        <v>1821</v>
      </c>
      <c r="E9338" s="18" t="s">
        <v>1822</v>
      </c>
      <c r="F9338" s="18" t="s">
        <v>1879</v>
      </c>
      <c r="G9338" s="18">
        <v>684</v>
      </c>
      <c r="H9338" s="18">
        <v>1.48</v>
      </c>
      <c r="I9338" s="18">
        <v>1.71</v>
      </c>
      <c r="Q9338"/>
    </row>
    <row r="9339" spans="2:17" x14ac:dyDescent="0.25">
      <c r="B9339" s="18" t="s">
        <v>3839</v>
      </c>
      <c r="C9339" s="18" t="s">
        <v>8</v>
      </c>
      <c r="D9339" s="18" t="s">
        <v>1821</v>
      </c>
      <c r="E9339" s="18" t="s">
        <v>1822</v>
      </c>
      <c r="F9339" s="18" t="s">
        <v>1880</v>
      </c>
      <c r="G9339" s="18">
        <v>372</v>
      </c>
      <c r="H9339" s="18">
        <v>1.51</v>
      </c>
      <c r="I9339" s="18">
        <v>1.8</v>
      </c>
      <c r="Q9339"/>
    </row>
    <row r="9340" spans="2:17" x14ac:dyDescent="0.25">
      <c r="B9340" s="18" t="s">
        <v>3839</v>
      </c>
      <c r="C9340" s="18" t="s">
        <v>8</v>
      </c>
      <c r="D9340" s="18" t="s">
        <v>1821</v>
      </c>
      <c r="E9340" s="18" t="s">
        <v>1822</v>
      </c>
      <c r="F9340" s="18" t="s">
        <v>1881</v>
      </c>
      <c r="G9340" s="18">
        <v>600</v>
      </c>
      <c r="H9340" s="18">
        <v>1.47</v>
      </c>
      <c r="I9340" s="18">
        <v>1.72</v>
      </c>
      <c r="Q9340"/>
    </row>
    <row r="9341" spans="2:17" x14ac:dyDescent="0.25">
      <c r="B9341" s="18" t="s">
        <v>3839</v>
      </c>
      <c r="C9341" s="18" t="s">
        <v>8</v>
      </c>
      <c r="D9341" s="18" t="s">
        <v>1821</v>
      </c>
      <c r="E9341" s="18" t="s">
        <v>1822</v>
      </c>
      <c r="F9341" s="18" t="s">
        <v>1882</v>
      </c>
      <c r="G9341" s="18">
        <v>660</v>
      </c>
      <c r="H9341" s="18">
        <v>1.4</v>
      </c>
      <c r="I9341" s="18">
        <v>1.82</v>
      </c>
      <c r="Q9341"/>
    </row>
    <row r="9342" spans="2:17" x14ac:dyDescent="0.25">
      <c r="B9342" s="18" t="s">
        <v>3839</v>
      </c>
      <c r="C9342" s="18" t="s">
        <v>8</v>
      </c>
      <c r="D9342" s="18" t="s">
        <v>1821</v>
      </c>
      <c r="E9342" s="18" t="s">
        <v>1822</v>
      </c>
      <c r="F9342" s="18" t="s">
        <v>1883</v>
      </c>
      <c r="G9342" s="18">
        <v>672</v>
      </c>
      <c r="H9342" s="18">
        <v>1.43</v>
      </c>
      <c r="I9342" s="18">
        <v>1.77</v>
      </c>
      <c r="Q9342"/>
    </row>
    <row r="9343" spans="2:17" x14ac:dyDescent="0.25">
      <c r="B9343" s="18" t="s">
        <v>3839</v>
      </c>
      <c r="C9343" s="18" t="s">
        <v>8</v>
      </c>
      <c r="D9343" s="18" t="s">
        <v>1821</v>
      </c>
      <c r="E9343" s="18" t="s">
        <v>1822</v>
      </c>
      <c r="F9343" s="18" t="s">
        <v>1884</v>
      </c>
      <c r="G9343" s="18">
        <v>552</v>
      </c>
      <c r="H9343" s="18">
        <v>1.54</v>
      </c>
      <c r="I9343" s="18">
        <v>1.89</v>
      </c>
      <c r="Q9343"/>
    </row>
    <row r="9344" spans="2:17" x14ac:dyDescent="0.25">
      <c r="B9344" s="18" t="s">
        <v>3839</v>
      </c>
      <c r="C9344" s="18" t="s">
        <v>8</v>
      </c>
      <c r="D9344" s="18" t="s">
        <v>1821</v>
      </c>
      <c r="E9344" s="18" t="s">
        <v>1822</v>
      </c>
      <c r="F9344" s="18" t="s">
        <v>1885</v>
      </c>
      <c r="G9344" s="18">
        <v>540</v>
      </c>
      <c r="H9344" s="18">
        <v>1.48</v>
      </c>
      <c r="I9344" s="18">
        <v>1.77</v>
      </c>
      <c r="Q9344"/>
    </row>
    <row r="9345" spans="2:17" x14ac:dyDescent="0.25">
      <c r="B9345" s="18" t="s">
        <v>3839</v>
      </c>
      <c r="C9345" s="18" t="s">
        <v>8</v>
      </c>
      <c r="D9345" s="18" t="s">
        <v>1821</v>
      </c>
      <c r="E9345" s="18" t="s">
        <v>1822</v>
      </c>
      <c r="F9345" s="18" t="s">
        <v>1886</v>
      </c>
      <c r="G9345" s="18">
        <v>612</v>
      </c>
      <c r="H9345" s="18">
        <v>1.52</v>
      </c>
      <c r="I9345" s="18">
        <v>1.82</v>
      </c>
      <c r="Q9345"/>
    </row>
    <row r="9346" spans="2:17" x14ac:dyDescent="0.25">
      <c r="B9346" s="18" t="s">
        <v>3839</v>
      </c>
      <c r="C9346" s="18" t="s">
        <v>8</v>
      </c>
      <c r="D9346" s="18" t="s">
        <v>1821</v>
      </c>
      <c r="E9346" s="18" t="s">
        <v>1822</v>
      </c>
      <c r="F9346" s="18" t="s">
        <v>1887</v>
      </c>
      <c r="G9346" s="18">
        <v>492</v>
      </c>
      <c r="H9346" s="18">
        <v>1.5</v>
      </c>
      <c r="I9346" s="18">
        <v>1.85</v>
      </c>
      <c r="Q9346"/>
    </row>
    <row r="9347" spans="2:17" x14ac:dyDescent="0.25">
      <c r="B9347" s="18" t="s">
        <v>3839</v>
      </c>
      <c r="C9347" s="18" t="s">
        <v>8</v>
      </c>
      <c r="D9347" s="18" t="s">
        <v>1821</v>
      </c>
      <c r="E9347" s="18" t="s">
        <v>1822</v>
      </c>
      <c r="F9347" s="18" t="s">
        <v>1888</v>
      </c>
      <c r="G9347" s="18">
        <v>360</v>
      </c>
      <c r="H9347" s="18">
        <v>1.55</v>
      </c>
      <c r="I9347" s="18">
        <v>1.75</v>
      </c>
      <c r="Q9347"/>
    </row>
    <row r="9348" spans="2:17" x14ac:dyDescent="0.25">
      <c r="B9348" s="18" t="s">
        <v>3839</v>
      </c>
      <c r="C9348" s="18" t="s">
        <v>8</v>
      </c>
      <c r="D9348" s="18" t="s">
        <v>1821</v>
      </c>
      <c r="E9348" s="18" t="s">
        <v>1822</v>
      </c>
      <c r="F9348" s="18" t="s">
        <v>1889</v>
      </c>
      <c r="G9348" s="18">
        <v>660</v>
      </c>
      <c r="H9348" s="18">
        <v>1.58</v>
      </c>
      <c r="I9348" s="18">
        <v>1.88</v>
      </c>
      <c r="Q9348"/>
    </row>
    <row r="9349" spans="2:17" x14ac:dyDescent="0.25">
      <c r="B9349" s="18" t="s">
        <v>3839</v>
      </c>
      <c r="C9349" s="18" t="s">
        <v>8</v>
      </c>
      <c r="D9349" s="18" t="s">
        <v>1821</v>
      </c>
      <c r="E9349" s="18" t="s">
        <v>1822</v>
      </c>
      <c r="F9349" s="18" t="s">
        <v>3774</v>
      </c>
      <c r="G9349" s="18">
        <v>264</v>
      </c>
      <c r="H9349" s="18">
        <v>1.55</v>
      </c>
      <c r="I9349" s="18">
        <v>1.77</v>
      </c>
      <c r="Q9349"/>
    </row>
    <row r="9350" spans="2:17" x14ac:dyDescent="0.25">
      <c r="B9350" s="18" t="s">
        <v>3839</v>
      </c>
      <c r="C9350" s="18" t="s">
        <v>8</v>
      </c>
      <c r="D9350" s="18" t="s">
        <v>1821</v>
      </c>
      <c r="E9350" s="18" t="s">
        <v>1822</v>
      </c>
      <c r="F9350" s="18" t="s">
        <v>3775</v>
      </c>
      <c r="G9350" s="18">
        <v>612</v>
      </c>
      <c r="H9350" s="18">
        <v>1.42</v>
      </c>
      <c r="I9350" s="18">
        <v>1.73</v>
      </c>
      <c r="Q9350"/>
    </row>
    <row r="9351" spans="2:17" x14ac:dyDescent="0.25">
      <c r="B9351" s="18" t="s">
        <v>3839</v>
      </c>
      <c r="C9351" s="18" t="s">
        <v>8</v>
      </c>
      <c r="D9351" s="18" t="s">
        <v>1821</v>
      </c>
      <c r="E9351" s="18" t="s">
        <v>1822</v>
      </c>
      <c r="F9351" s="18" t="s">
        <v>3776</v>
      </c>
      <c r="G9351" s="18">
        <v>408</v>
      </c>
      <c r="H9351" s="18">
        <v>1.57</v>
      </c>
      <c r="I9351" s="18">
        <v>1.79</v>
      </c>
      <c r="Q9351"/>
    </row>
    <row r="9352" spans="2:17" x14ac:dyDescent="0.25">
      <c r="B9352" s="18" t="s">
        <v>3839</v>
      </c>
      <c r="C9352" s="18" t="s">
        <v>8</v>
      </c>
      <c r="D9352" s="18" t="s">
        <v>1821</v>
      </c>
      <c r="E9352" s="18" t="s">
        <v>1822</v>
      </c>
      <c r="F9352" s="18" t="s">
        <v>3777</v>
      </c>
      <c r="G9352" s="18">
        <v>588</v>
      </c>
      <c r="H9352" s="18">
        <v>1.48</v>
      </c>
      <c r="I9352" s="18">
        <v>1.89</v>
      </c>
      <c r="Q9352"/>
    </row>
    <row r="9353" spans="2:17" x14ac:dyDescent="0.25">
      <c r="B9353" s="18" t="s">
        <v>3839</v>
      </c>
      <c r="C9353" s="18" t="s">
        <v>8</v>
      </c>
      <c r="D9353" s="18" t="s">
        <v>1821</v>
      </c>
      <c r="E9353" s="18" t="s">
        <v>1822</v>
      </c>
      <c r="F9353" s="18" t="s">
        <v>3778</v>
      </c>
      <c r="G9353" s="18">
        <v>528</v>
      </c>
      <c r="H9353" s="18">
        <v>1.44</v>
      </c>
      <c r="I9353" s="18">
        <v>1.74</v>
      </c>
      <c r="Q9353"/>
    </row>
    <row r="9354" spans="2:17" x14ac:dyDescent="0.25">
      <c r="B9354" s="18" t="s">
        <v>3839</v>
      </c>
      <c r="C9354" s="18" t="s">
        <v>8</v>
      </c>
      <c r="D9354" s="18" t="s">
        <v>1821</v>
      </c>
      <c r="E9354" s="18" t="s">
        <v>1822</v>
      </c>
      <c r="F9354" s="18" t="s">
        <v>4040</v>
      </c>
      <c r="G9354" s="18">
        <v>624</v>
      </c>
      <c r="H9354" s="18">
        <v>1.54</v>
      </c>
      <c r="I9354" s="18">
        <v>1.78</v>
      </c>
      <c r="Q9354"/>
    </row>
    <row r="9355" spans="2:17" x14ac:dyDescent="0.25">
      <c r="B9355" s="18" t="s">
        <v>3839</v>
      </c>
      <c r="C9355" s="18" t="s">
        <v>8</v>
      </c>
      <c r="D9355" s="18" t="s">
        <v>1821</v>
      </c>
      <c r="E9355" s="18" t="s">
        <v>1822</v>
      </c>
      <c r="F9355" s="18" t="s">
        <v>1890</v>
      </c>
      <c r="G9355" s="18">
        <v>480</v>
      </c>
      <c r="H9355" s="18">
        <v>1.52</v>
      </c>
      <c r="I9355" s="18">
        <v>1.71</v>
      </c>
      <c r="Q9355"/>
    </row>
    <row r="9356" spans="2:17" x14ac:dyDescent="0.25">
      <c r="B9356" s="18" t="s">
        <v>3839</v>
      </c>
      <c r="C9356" s="18" t="s">
        <v>8</v>
      </c>
      <c r="D9356" s="18" t="s">
        <v>1821</v>
      </c>
      <c r="E9356" s="18" t="s">
        <v>1822</v>
      </c>
      <c r="F9356" s="18" t="s">
        <v>1891</v>
      </c>
      <c r="G9356" s="18">
        <v>588</v>
      </c>
      <c r="H9356" s="18">
        <v>1.49</v>
      </c>
      <c r="I9356" s="18">
        <v>1.82</v>
      </c>
      <c r="Q9356"/>
    </row>
    <row r="9357" spans="2:17" x14ac:dyDescent="0.25">
      <c r="B9357" s="18" t="s">
        <v>3839</v>
      </c>
      <c r="C9357" s="18" t="s">
        <v>8</v>
      </c>
      <c r="D9357" s="18" t="s">
        <v>1821</v>
      </c>
      <c r="E9357" s="18" t="s">
        <v>1822</v>
      </c>
      <c r="F9357" s="18" t="s">
        <v>3779</v>
      </c>
      <c r="G9357" s="18">
        <v>252</v>
      </c>
      <c r="H9357" s="18">
        <v>1.54</v>
      </c>
      <c r="I9357" s="18">
        <v>1.73</v>
      </c>
      <c r="Q9357"/>
    </row>
    <row r="9358" spans="2:17" x14ac:dyDescent="0.25">
      <c r="B9358" s="18" t="s">
        <v>3839</v>
      </c>
      <c r="C9358" s="18" t="s">
        <v>8</v>
      </c>
      <c r="D9358" s="18" t="s">
        <v>1821</v>
      </c>
      <c r="E9358" s="18" t="s">
        <v>1822</v>
      </c>
      <c r="F9358" s="18" t="s">
        <v>3780</v>
      </c>
      <c r="G9358" s="18">
        <v>588</v>
      </c>
      <c r="H9358" s="18">
        <v>1.54</v>
      </c>
      <c r="I9358" s="18">
        <v>1.81</v>
      </c>
      <c r="Q9358"/>
    </row>
    <row r="9359" spans="2:17" x14ac:dyDescent="0.25">
      <c r="B9359" s="18" t="s">
        <v>3839</v>
      </c>
      <c r="C9359" s="18" t="s">
        <v>8</v>
      </c>
      <c r="D9359" s="18" t="s">
        <v>1821</v>
      </c>
      <c r="E9359" s="18" t="s">
        <v>1822</v>
      </c>
      <c r="F9359" s="18" t="s">
        <v>3781</v>
      </c>
      <c r="G9359" s="18">
        <v>408</v>
      </c>
      <c r="H9359" s="18">
        <v>1.6</v>
      </c>
      <c r="I9359" s="18">
        <v>1.77</v>
      </c>
      <c r="Q9359"/>
    </row>
    <row r="9360" spans="2:17" x14ac:dyDescent="0.25">
      <c r="B9360" s="18" t="s">
        <v>3839</v>
      </c>
      <c r="C9360" s="18" t="s">
        <v>8</v>
      </c>
      <c r="D9360" s="18" t="s">
        <v>1821</v>
      </c>
      <c r="E9360" s="18" t="s">
        <v>1822</v>
      </c>
      <c r="F9360" s="18" t="s">
        <v>3782</v>
      </c>
      <c r="G9360" s="18">
        <v>504</v>
      </c>
      <c r="H9360" s="18">
        <v>1.48</v>
      </c>
      <c r="I9360" s="18">
        <v>1.81</v>
      </c>
      <c r="Q9360"/>
    </row>
    <row r="9361" spans="2:17" x14ac:dyDescent="0.25">
      <c r="B9361" s="18" t="s">
        <v>3839</v>
      </c>
      <c r="C9361" s="18" t="s">
        <v>8</v>
      </c>
      <c r="D9361" s="18" t="s">
        <v>1821</v>
      </c>
      <c r="E9361" s="18" t="s">
        <v>1822</v>
      </c>
      <c r="F9361" s="18" t="s">
        <v>3783</v>
      </c>
      <c r="G9361" s="18">
        <v>516</v>
      </c>
      <c r="H9361" s="18">
        <v>1.4</v>
      </c>
      <c r="I9361" s="18">
        <v>1.84</v>
      </c>
      <c r="Q9361"/>
    </row>
    <row r="9362" spans="2:17" x14ac:dyDescent="0.25">
      <c r="B9362" s="18" t="s">
        <v>3839</v>
      </c>
      <c r="C9362" s="18" t="s">
        <v>8</v>
      </c>
      <c r="D9362" s="18" t="s">
        <v>1821</v>
      </c>
      <c r="E9362" s="18" t="s">
        <v>1822</v>
      </c>
      <c r="F9362" s="18" t="s">
        <v>4041</v>
      </c>
      <c r="G9362" s="18">
        <v>504</v>
      </c>
      <c r="H9362" s="18">
        <v>1.43</v>
      </c>
      <c r="I9362" s="18">
        <v>1.9</v>
      </c>
      <c r="Q9362"/>
    </row>
    <row r="9363" spans="2:17" x14ac:dyDescent="0.25">
      <c r="B9363" s="18" t="s">
        <v>3839</v>
      </c>
      <c r="C9363" s="18" t="s">
        <v>8</v>
      </c>
      <c r="D9363" s="18" t="s">
        <v>1821</v>
      </c>
      <c r="E9363" s="18" t="s">
        <v>1822</v>
      </c>
      <c r="F9363" s="18" t="s">
        <v>4042</v>
      </c>
      <c r="G9363" s="18">
        <v>648</v>
      </c>
      <c r="H9363" s="18">
        <v>1.48</v>
      </c>
      <c r="I9363" s="18">
        <v>1.88</v>
      </c>
      <c r="Q9363"/>
    </row>
    <row r="9364" spans="2:17" x14ac:dyDescent="0.25">
      <c r="B9364" s="18" t="s">
        <v>3839</v>
      </c>
      <c r="C9364" s="18" t="s">
        <v>8</v>
      </c>
      <c r="D9364" s="18" t="s">
        <v>1821</v>
      </c>
      <c r="E9364" s="18" t="s">
        <v>1822</v>
      </c>
      <c r="F9364" s="18" t="s">
        <v>4043</v>
      </c>
      <c r="G9364" s="18">
        <v>300</v>
      </c>
      <c r="H9364" s="18">
        <v>1.54</v>
      </c>
      <c r="I9364" s="18">
        <v>1.7</v>
      </c>
      <c r="Q9364"/>
    </row>
    <row r="9365" spans="2:17" x14ac:dyDescent="0.25">
      <c r="B9365" s="18" t="s">
        <v>3839</v>
      </c>
      <c r="C9365" s="18" t="s">
        <v>8</v>
      </c>
      <c r="D9365" s="18" t="s">
        <v>1821</v>
      </c>
      <c r="E9365" s="18" t="s">
        <v>1822</v>
      </c>
      <c r="F9365" s="18" t="s">
        <v>4044</v>
      </c>
      <c r="G9365" s="18">
        <v>276</v>
      </c>
      <c r="H9365" s="18">
        <v>1.41</v>
      </c>
      <c r="I9365" s="18">
        <v>1.88</v>
      </c>
      <c r="Q9365"/>
    </row>
    <row r="9366" spans="2:17" x14ac:dyDescent="0.25">
      <c r="B9366" s="18" t="s">
        <v>3839</v>
      </c>
      <c r="C9366" s="18" t="s">
        <v>8</v>
      </c>
      <c r="D9366" s="18" t="s">
        <v>1821</v>
      </c>
      <c r="E9366" s="18" t="s">
        <v>1822</v>
      </c>
      <c r="F9366" s="18" t="s">
        <v>4045</v>
      </c>
      <c r="G9366" s="18">
        <v>300</v>
      </c>
      <c r="H9366" s="18">
        <v>1.59</v>
      </c>
      <c r="I9366" s="18">
        <v>1.74</v>
      </c>
      <c r="Q9366"/>
    </row>
    <row r="9367" spans="2:17" x14ac:dyDescent="0.25">
      <c r="B9367" s="18" t="s">
        <v>3839</v>
      </c>
      <c r="C9367" s="18" t="s">
        <v>8</v>
      </c>
      <c r="D9367" s="18" t="s">
        <v>1821</v>
      </c>
      <c r="E9367" s="18" t="s">
        <v>1822</v>
      </c>
      <c r="F9367" s="18" t="s">
        <v>4046</v>
      </c>
      <c r="G9367" s="18">
        <v>552</v>
      </c>
      <c r="H9367" s="18">
        <v>1.56</v>
      </c>
      <c r="I9367" s="18">
        <v>1.9</v>
      </c>
      <c r="Q9367"/>
    </row>
    <row r="9368" spans="2:17" x14ac:dyDescent="0.25">
      <c r="B9368" s="18" t="s">
        <v>3839</v>
      </c>
      <c r="C9368" s="18" t="s">
        <v>8</v>
      </c>
      <c r="D9368" s="18" t="s">
        <v>1821</v>
      </c>
      <c r="E9368" s="18" t="s">
        <v>1822</v>
      </c>
      <c r="F9368" s="18" t="s">
        <v>4047</v>
      </c>
      <c r="G9368" s="18">
        <v>264</v>
      </c>
      <c r="H9368" s="18">
        <v>1.46</v>
      </c>
      <c r="I9368" s="18">
        <v>1.72</v>
      </c>
      <c r="Q9368"/>
    </row>
    <row r="9369" spans="2:17" x14ac:dyDescent="0.25">
      <c r="B9369" s="18" t="s">
        <v>3839</v>
      </c>
      <c r="C9369" s="18" t="s">
        <v>8</v>
      </c>
      <c r="D9369" s="18" t="s">
        <v>1821</v>
      </c>
      <c r="E9369" s="18" t="s">
        <v>1822</v>
      </c>
      <c r="F9369" s="18" t="s">
        <v>4048</v>
      </c>
      <c r="G9369" s="18">
        <v>660</v>
      </c>
      <c r="H9369" s="18">
        <v>1.45</v>
      </c>
      <c r="I9369" s="18">
        <v>1.7</v>
      </c>
      <c r="Q9369"/>
    </row>
    <row r="9370" spans="2:17" x14ac:dyDescent="0.25">
      <c r="B9370" s="18" t="s">
        <v>3839</v>
      </c>
      <c r="C9370" s="18" t="s">
        <v>8</v>
      </c>
      <c r="D9370" s="18" t="s">
        <v>1821</v>
      </c>
      <c r="E9370" s="18" t="s">
        <v>1822</v>
      </c>
      <c r="F9370" s="18" t="s">
        <v>1892</v>
      </c>
      <c r="G9370" s="18">
        <v>300</v>
      </c>
      <c r="H9370" s="18">
        <v>1.48</v>
      </c>
      <c r="I9370" s="18">
        <v>1.82</v>
      </c>
      <c r="Q9370"/>
    </row>
    <row r="9371" spans="2:17" x14ac:dyDescent="0.25">
      <c r="B9371" s="18" t="s">
        <v>3839</v>
      </c>
      <c r="C9371" s="18" t="s">
        <v>8</v>
      </c>
      <c r="D9371" s="18" t="s">
        <v>205</v>
      </c>
      <c r="E9371" s="18" t="s">
        <v>1893</v>
      </c>
      <c r="F9371" s="18" t="s">
        <v>1894</v>
      </c>
      <c r="G9371" s="18">
        <v>1272</v>
      </c>
      <c r="H9371" s="18">
        <v>1.19</v>
      </c>
      <c r="I9371" s="18">
        <v>1.7</v>
      </c>
      <c r="Q9371"/>
    </row>
    <row r="9372" spans="2:17" x14ac:dyDescent="0.25">
      <c r="B9372" s="18" t="s">
        <v>3839</v>
      </c>
      <c r="C9372" s="18" t="s">
        <v>8</v>
      </c>
      <c r="D9372" s="18" t="s">
        <v>205</v>
      </c>
      <c r="E9372" s="18" t="s">
        <v>1893</v>
      </c>
      <c r="F9372" s="18" t="s">
        <v>1895</v>
      </c>
      <c r="G9372" s="18">
        <v>732</v>
      </c>
      <c r="H9372" s="18">
        <v>1.2</v>
      </c>
      <c r="I9372" s="18">
        <v>1.8</v>
      </c>
      <c r="Q9372"/>
    </row>
    <row r="9373" spans="2:17" x14ac:dyDescent="0.25">
      <c r="B9373" s="18" t="s">
        <v>3839</v>
      </c>
      <c r="C9373" s="18" t="s">
        <v>8</v>
      </c>
      <c r="D9373" s="18" t="s">
        <v>205</v>
      </c>
      <c r="E9373" s="18" t="s">
        <v>1893</v>
      </c>
      <c r="F9373" s="18" t="s">
        <v>1896</v>
      </c>
      <c r="G9373" s="18">
        <v>612</v>
      </c>
      <c r="H9373" s="18">
        <v>1.23</v>
      </c>
      <c r="I9373" s="18">
        <v>1.61</v>
      </c>
      <c r="Q9373"/>
    </row>
    <row r="9374" spans="2:17" x14ac:dyDescent="0.25">
      <c r="B9374" s="18" t="s">
        <v>3839</v>
      </c>
      <c r="C9374" s="18" t="s">
        <v>8</v>
      </c>
      <c r="D9374" s="18" t="s">
        <v>205</v>
      </c>
      <c r="E9374" s="18" t="s">
        <v>1893</v>
      </c>
      <c r="F9374" s="18" t="s">
        <v>1897</v>
      </c>
      <c r="G9374" s="18">
        <v>1272</v>
      </c>
      <c r="H9374" s="18">
        <v>1.29</v>
      </c>
      <c r="I9374" s="18">
        <v>1.61</v>
      </c>
      <c r="Q9374"/>
    </row>
    <row r="9375" spans="2:17" x14ac:dyDescent="0.25">
      <c r="B9375" s="18" t="s">
        <v>3839</v>
      </c>
      <c r="C9375" s="18" t="s">
        <v>8</v>
      </c>
      <c r="D9375" s="18" t="s">
        <v>205</v>
      </c>
      <c r="E9375" s="18" t="s">
        <v>1893</v>
      </c>
      <c r="F9375" s="18" t="s">
        <v>1898</v>
      </c>
      <c r="G9375" s="18">
        <v>804</v>
      </c>
      <c r="H9375" s="18">
        <v>1.19</v>
      </c>
      <c r="I9375" s="18">
        <v>1.84</v>
      </c>
      <c r="Q9375"/>
    </row>
    <row r="9376" spans="2:17" x14ac:dyDescent="0.25">
      <c r="B9376" s="18" t="s">
        <v>3839</v>
      </c>
      <c r="C9376" s="18" t="s">
        <v>8</v>
      </c>
      <c r="D9376" s="18" t="s">
        <v>205</v>
      </c>
      <c r="E9376" s="18" t="s">
        <v>1893</v>
      </c>
      <c r="F9376" s="18" t="s">
        <v>1899</v>
      </c>
      <c r="G9376" s="18">
        <v>1236</v>
      </c>
      <c r="H9376" s="18">
        <v>1.3</v>
      </c>
      <c r="I9376" s="18">
        <v>1.83</v>
      </c>
      <c r="Q9376"/>
    </row>
    <row r="9377" spans="2:17" x14ac:dyDescent="0.25">
      <c r="B9377" s="18" t="s">
        <v>3839</v>
      </c>
      <c r="C9377" s="18" t="s">
        <v>8</v>
      </c>
      <c r="D9377" s="18" t="s">
        <v>205</v>
      </c>
      <c r="E9377" s="18" t="s">
        <v>1893</v>
      </c>
      <c r="F9377" s="18" t="s">
        <v>1900</v>
      </c>
      <c r="G9377" s="18">
        <v>1104</v>
      </c>
      <c r="H9377" s="18">
        <v>1.25</v>
      </c>
      <c r="I9377" s="18">
        <v>1.8</v>
      </c>
      <c r="Q9377"/>
    </row>
    <row r="9378" spans="2:17" x14ac:dyDescent="0.25">
      <c r="B9378" s="18" t="s">
        <v>3839</v>
      </c>
      <c r="C9378" s="18" t="s">
        <v>8</v>
      </c>
      <c r="D9378" s="18" t="s">
        <v>205</v>
      </c>
      <c r="E9378" s="18" t="s">
        <v>1893</v>
      </c>
      <c r="F9378" s="18" t="s">
        <v>1901</v>
      </c>
      <c r="G9378" s="18">
        <v>768</v>
      </c>
      <c r="H9378" s="18">
        <v>1.3</v>
      </c>
      <c r="I9378" s="18">
        <v>1.68</v>
      </c>
      <c r="Q9378"/>
    </row>
    <row r="9379" spans="2:17" x14ac:dyDescent="0.25">
      <c r="B9379" s="18" t="s">
        <v>3839</v>
      </c>
      <c r="C9379" s="18" t="s">
        <v>8</v>
      </c>
      <c r="D9379" s="18" t="s">
        <v>205</v>
      </c>
      <c r="E9379" s="18" t="s">
        <v>1893</v>
      </c>
      <c r="F9379" s="18" t="s">
        <v>1902</v>
      </c>
      <c r="G9379" s="18">
        <v>1104</v>
      </c>
      <c r="H9379" s="18">
        <v>1.21</v>
      </c>
      <c r="I9379" s="18">
        <v>1.77</v>
      </c>
      <c r="Q9379"/>
    </row>
    <row r="9380" spans="2:17" x14ac:dyDescent="0.25">
      <c r="B9380" s="18" t="s">
        <v>3839</v>
      </c>
      <c r="C9380" s="18" t="s">
        <v>8</v>
      </c>
      <c r="D9380" s="18" t="s">
        <v>205</v>
      </c>
      <c r="E9380" s="18" t="s">
        <v>1893</v>
      </c>
      <c r="F9380" s="18" t="s">
        <v>1903</v>
      </c>
      <c r="G9380" s="18">
        <v>1212</v>
      </c>
      <c r="H9380" s="18">
        <v>1.18</v>
      </c>
      <c r="I9380" s="18">
        <v>1.67</v>
      </c>
      <c r="Q9380"/>
    </row>
    <row r="9381" spans="2:17" x14ac:dyDescent="0.25">
      <c r="B9381" s="18" t="s">
        <v>3839</v>
      </c>
      <c r="C9381" s="18" t="s">
        <v>8</v>
      </c>
      <c r="D9381" s="18" t="s">
        <v>205</v>
      </c>
      <c r="E9381" s="18" t="s">
        <v>1893</v>
      </c>
      <c r="F9381" s="18" t="s">
        <v>1904</v>
      </c>
      <c r="G9381" s="18">
        <v>852</v>
      </c>
      <c r="H9381" s="18">
        <v>1.21</v>
      </c>
      <c r="I9381" s="18">
        <v>1.72</v>
      </c>
      <c r="Q9381"/>
    </row>
    <row r="9382" spans="2:17" x14ac:dyDescent="0.25">
      <c r="B9382" s="18" t="s">
        <v>3839</v>
      </c>
      <c r="C9382" s="18" t="s">
        <v>8</v>
      </c>
      <c r="D9382" s="18" t="s">
        <v>205</v>
      </c>
      <c r="E9382" s="18" t="s">
        <v>1893</v>
      </c>
      <c r="F9382" s="18" t="s">
        <v>1905</v>
      </c>
      <c r="G9382" s="18">
        <v>1320</v>
      </c>
      <c r="H9382" s="18">
        <v>1.17</v>
      </c>
      <c r="I9382" s="18">
        <v>1.65</v>
      </c>
      <c r="Q9382"/>
    </row>
    <row r="9383" spans="2:17" x14ac:dyDescent="0.25">
      <c r="B9383" s="18" t="s">
        <v>3839</v>
      </c>
      <c r="C9383" s="18" t="s">
        <v>8</v>
      </c>
      <c r="D9383" s="18" t="s">
        <v>160</v>
      </c>
      <c r="E9383" s="18" t="s">
        <v>1906</v>
      </c>
      <c r="F9383" s="18" t="s">
        <v>1907</v>
      </c>
      <c r="G9383" s="18">
        <v>72</v>
      </c>
      <c r="H9383" s="18">
        <v>1.1100000000000001</v>
      </c>
      <c r="I9383" s="18">
        <v>1.31</v>
      </c>
      <c r="Q9383"/>
    </row>
    <row r="9384" spans="2:17" x14ac:dyDescent="0.25">
      <c r="B9384" s="18" t="s">
        <v>3839</v>
      </c>
      <c r="C9384" s="18" t="s">
        <v>8</v>
      </c>
      <c r="D9384" s="18" t="s">
        <v>160</v>
      </c>
      <c r="E9384" s="18" t="s">
        <v>1906</v>
      </c>
      <c r="F9384" s="18" t="s">
        <v>1908</v>
      </c>
      <c r="G9384" s="18">
        <v>72</v>
      </c>
      <c r="H9384" s="18">
        <v>1.1200000000000001</v>
      </c>
      <c r="I9384" s="18">
        <v>1.37</v>
      </c>
      <c r="Q9384"/>
    </row>
    <row r="9385" spans="2:17" x14ac:dyDescent="0.25">
      <c r="B9385" s="18" t="s">
        <v>3839</v>
      </c>
      <c r="C9385" s="18" t="s">
        <v>8</v>
      </c>
      <c r="D9385" s="18" t="s">
        <v>94</v>
      </c>
      <c r="E9385" s="18" t="s">
        <v>1909</v>
      </c>
      <c r="F9385" s="18" t="s">
        <v>1910</v>
      </c>
      <c r="G9385" s="18">
        <v>8604</v>
      </c>
      <c r="H9385" s="18">
        <v>1.04</v>
      </c>
      <c r="I9385" s="18">
        <v>0.9</v>
      </c>
      <c r="Q9385"/>
    </row>
    <row r="9386" spans="2:17" x14ac:dyDescent="0.25">
      <c r="B9386" s="18" t="s">
        <v>3839</v>
      </c>
      <c r="C9386" s="18" t="s">
        <v>8</v>
      </c>
      <c r="D9386" s="18" t="s">
        <v>94</v>
      </c>
      <c r="E9386" s="18" t="s">
        <v>1909</v>
      </c>
      <c r="F9386" s="18" t="s">
        <v>1911</v>
      </c>
      <c r="G9386" s="18">
        <v>8052</v>
      </c>
      <c r="H9386" s="18">
        <v>0.65</v>
      </c>
      <c r="I9386" s="18">
        <v>0.95</v>
      </c>
      <c r="Q9386"/>
    </row>
    <row r="9387" spans="2:17" x14ac:dyDescent="0.25">
      <c r="B9387" s="18" t="s">
        <v>3839</v>
      </c>
      <c r="C9387" s="18" t="s">
        <v>8</v>
      </c>
      <c r="D9387" s="18" t="s">
        <v>94</v>
      </c>
      <c r="E9387" s="18" t="s">
        <v>1909</v>
      </c>
      <c r="F9387" s="18" t="s">
        <v>1912</v>
      </c>
      <c r="G9387" s="18">
        <v>8208</v>
      </c>
      <c r="H9387" s="18">
        <v>1.17</v>
      </c>
      <c r="I9387" s="18">
        <v>1.1000000000000001</v>
      </c>
      <c r="Q9387"/>
    </row>
    <row r="9388" spans="2:17" x14ac:dyDescent="0.25">
      <c r="B9388" s="18" t="s">
        <v>3839</v>
      </c>
      <c r="C9388" s="18" t="s">
        <v>8</v>
      </c>
      <c r="D9388" s="18" t="s">
        <v>94</v>
      </c>
      <c r="E9388" s="18" t="s">
        <v>1909</v>
      </c>
      <c r="F9388" s="18" t="s">
        <v>1913</v>
      </c>
      <c r="G9388" s="18">
        <v>7608</v>
      </c>
      <c r="H9388" s="18">
        <v>0.62</v>
      </c>
      <c r="I9388" s="18">
        <v>1.1299999999999999</v>
      </c>
      <c r="Q9388"/>
    </row>
    <row r="9389" spans="2:17" x14ac:dyDescent="0.25">
      <c r="B9389" s="18" t="s">
        <v>3839</v>
      </c>
      <c r="C9389" s="18" t="s">
        <v>8</v>
      </c>
      <c r="D9389" s="18" t="s">
        <v>94</v>
      </c>
      <c r="E9389" s="18" t="s">
        <v>1909</v>
      </c>
      <c r="F9389" s="18" t="s">
        <v>1914</v>
      </c>
      <c r="G9389" s="18">
        <v>5388</v>
      </c>
      <c r="H9389" s="18">
        <v>0.69</v>
      </c>
      <c r="I9389" s="18">
        <v>1.17</v>
      </c>
      <c r="Q9389"/>
    </row>
    <row r="9390" spans="2:17" x14ac:dyDescent="0.25">
      <c r="B9390" s="18" t="s">
        <v>3839</v>
      </c>
      <c r="C9390" s="18" t="s">
        <v>8</v>
      </c>
      <c r="D9390" s="18" t="s">
        <v>94</v>
      </c>
      <c r="E9390" s="18" t="s">
        <v>1909</v>
      </c>
      <c r="F9390" s="18" t="s">
        <v>1915</v>
      </c>
      <c r="G9390" s="18">
        <v>7044</v>
      </c>
      <c r="H9390" s="18">
        <v>1.2</v>
      </c>
      <c r="I9390" s="18">
        <v>1.05</v>
      </c>
      <c r="Q9390"/>
    </row>
    <row r="9391" spans="2:17" x14ac:dyDescent="0.25">
      <c r="B9391" s="18" t="s">
        <v>3839</v>
      </c>
      <c r="C9391" s="18" t="s">
        <v>8</v>
      </c>
      <c r="D9391" s="18" t="s">
        <v>94</v>
      </c>
      <c r="E9391" s="18" t="s">
        <v>1909</v>
      </c>
      <c r="F9391" s="18" t="s">
        <v>1916</v>
      </c>
      <c r="G9391" s="18">
        <v>7560</v>
      </c>
      <c r="H9391" s="18">
        <v>0.66</v>
      </c>
      <c r="I9391" s="18">
        <v>1.1399999999999999</v>
      </c>
      <c r="Q9391"/>
    </row>
    <row r="9392" spans="2:17" x14ac:dyDescent="0.25">
      <c r="B9392" s="18" t="s">
        <v>3839</v>
      </c>
      <c r="C9392" s="18" t="s">
        <v>8</v>
      </c>
      <c r="D9392" s="18" t="s">
        <v>94</v>
      </c>
      <c r="E9392" s="18" t="s">
        <v>1909</v>
      </c>
      <c r="F9392" s="18" t="s">
        <v>1917</v>
      </c>
      <c r="G9392" s="18">
        <v>5712</v>
      </c>
      <c r="H9392" s="18">
        <v>0.87</v>
      </c>
      <c r="I9392" s="18">
        <v>1.05</v>
      </c>
      <c r="Q9392"/>
    </row>
    <row r="9393" spans="2:17" x14ac:dyDescent="0.25">
      <c r="B9393" s="18" t="s">
        <v>3839</v>
      </c>
      <c r="C9393" s="18" t="s">
        <v>8</v>
      </c>
      <c r="D9393" s="18" t="s">
        <v>94</v>
      </c>
      <c r="E9393" s="18" t="s">
        <v>1909</v>
      </c>
      <c r="F9393" s="18" t="s">
        <v>1918</v>
      </c>
      <c r="G9393" s="18">
        <v>9264</v>
      </c>
      <c r="H9393" s="18">
        <v>0.95</v>
      </c>
      <c r="I9393" s="18">
        <v>1.1399999999999999</v>
      </c>
      <c r="Q9393"/>
    </row>
    <row r="9394" spans="2:17" x14ac:dyDescent="0.25">
      <c r="B9394" s="18" t="s">
        <v>3839</v>
      </c>
      <c r="C9394" s="18" t="s">
        <v>8</v>
      </c>
      <c r="D9394" s="18" t="s">
        <v>94</v>
      </c>
      <c r="E9394" s="18" t="s">
        <v>1909</v>
      </c>
      <c r="F9394" s="18" t="s">
        <v>1919</v>
      </c>
      <c r="G9394" s="18">
        <v>5532</v>
      </c>
      <c r="H9394" s="18">
        <v>1.1599999999999999</v>
      </c>
      <c r="I9394" s="18">
        <v>1.0900000000000001</v>
      </c>
      <c r="Q9394"/>
    </row>
    <row r="9395" spans="2:17" x14ac:dyDescent="0.25">
      <c r="B9395" s="18" t="s">
        <v>3839</v>
      </c>
      <c r="C9395" s="18" t="s">
        <v>8</v>
      </c>
      <c r="D9395" s="18" t="s">
        <v>94</v>
      </c>
      <c r="E9395" s="18" t="s">
        <v>1909</v>
      </c>
      <c r="F9395" s="18" t="s">
        <v>1920</v>
      </c>
      <c r="G9395" s="18">
        <v>5076</v>
      </c>
      <c r="H9395" s="18">
        <v>0.49</v>
      </c>
      <c r="I9395" s="18">
        <v>1.02</v>
      </c>
      <c r="Q9395"/>
    </row>
    <row r="9396" spans="2:17" x14ac:dyDescent="0.25">
      <c r="B9396" s="18" t="s">
        <v>3839</v>
      </c>
      <c r="C9396" s="18" t="s">
        <v>8</v>
      </c>
      <c r="D9396" s="18" t="s">
        <v>94</v>
      </c>
      <c r="E9396" s="18" t="s">
        <v>1909</v>
      </c>
      <c r="F9396" s="18" t="s">
        <v>1921</v>
      </c>
      <c r="G9396" s="18">
        <v>6612</v>
      </c>
      <c r="H9396" s="18">
        <v>0.87</v>
      </c>
      <c r="I9396" s="18">
        <v>1.03</v>
      </c>
      <c r="Q9396"/>
    </row>
    <row r="9397" spans="2:17" x14ac:dyDescent="0.25">
      <c r="B9397" s="18" t="s">
        <v>3839</v>
      </c>
      <c r="C9397" s="18" t="s">
        <v>8</v>
      </c>
      <c r="D9397" s="18" t="s">
        <v>94</v>
      </c>
      <c r="E9397" s="18" t="s">
        <v>1909</v>
      </c>
      <c r="F9397" s="18" t="s">
        <v>1922</v>
      </c>
      <c r="G9397" s="18">
        <v>6804</v>
      </c>
      <c r="H9397" s="18">
        <v>0.63</v>
      </c>
      <c r="I9397" s="18">
        <v>1</v>
      </c>
      <c r="Q9397"/>
    </row>
    <row r="9398" spans="2:17" x14ac:dyDescent="0.25">
      <c r="B9398" s="18" t="s">
        <v>3839</v>
      </c>
      <c r="C9398" s="18" t="s">
        <v>8</v>
      </c>
      <c r="D9398" s="18" t="s">
        <v>94</v>
      </c>
      <c r="E9398" s="18" t="s">
        <v>1909</v>
      </c>
      <c r="F9398" s="18" t="s">
        <v>1923</v>
      </c>
      <c r="G9398" s="18">
        <v>5124</v>
      </c>
      <c r="H9398" s="18">
        <v>1.1000000000000001</v>
      </c>
      <c r="I9398" s="18">
        <v>0.94</v>
      </c>
      <c r="Q9398"/>
    </row>
    <row r="9399" spans="2:17" x14ac:dyDescent="0.25">
      <c r="B9399" s="18" t="s">
        <v>3839</v>
      </c>
      <c r="C9399" s="18" t="s">
        <v>8</v>
      </c>
      <c r="D9399" s="18" t="s">
        <v>94</v>
      </c>
      <c r="E9399" s="18" t="s">
        <v>1909</v>
      </c>
      <c r="F9399" s="18" t="s">
        <v>1924</v>
      </c>
      <c r="G9399" s="18">
        <v>8892</v>
      </c>
      <c r="H9399" s="18">
        <v>0.84</v>
      </c>
      <c r="I9399" s="18">
        <v>0.92</v>
      </c>
      <c r="Q9399"/>
    </row>
    <row r="9400" spans="2:17" x14ac:dyDescent="0.25">
      <c r="B9400" s="18" t="s">
        <v>3839</v>
      </c>
      <c r="C9400" s="18" t="s">
        <v>8</v>
      </c>
      <c r="D9400" s="18" t="s">
        <v>94</v>
      </c>
      <c r="E9400" s="18" t="s">
        <v>1909</v>
      </c>
      <c r="F9400" s="18" t="s">
        <v>1925</v>
      </c>
      <c r="G9400" s="18">
        <v>6576</v>
      </c>
      <c r="H9400" s="18">
        <v>1.1299999999999999</v>
      </c>
      <c r="I9400" s="18">
        <v>1.07</v>
      </c>
      <c r="Q9400"/>
    </row>
    <row r="9401" spans="2:17" x14ac:dyDescent="0.25">
      <c r="B9401" s="18" t="s">
        <v>3839</v>
      </c>
      <c r="C9401" s="18" t="s">
        <v>8</v>
      </c>
      <c r="D9401" s="18" t="s">
        <v>94</v>
      </c>
      <c r="E9401" s="18" t="s">
        <v>1909</v>
      </c>
      <c r="F9401" s="18" t="s">
        <v>1926</v>
      </c>
      <c r="G9401" s="18">
        <v>9036</v>
      </c>
      <c r="H9401" s="18">
        <v>1.18</v>
      </c>
      <c r="I9401" s="18">
        <v>0.94</v>
      </c>
      <c r="Q9401"/>
    </row>
    <row r="9402" spans="2:17" x14ac:dyDescent="0.25">
      <c r="B9402" s="18" t="s">
        <v>3839</v>
      </c>
      <c r="C9402" s="18" t="s">
        <v>8</v>
      </c>
      <c r="D9402" s="18" t="s">
        <v>94</v>
      </c>
      <c r="E9402" s="18" t="s">
        <v>1909</v>
      </c>
      <c r="F9402" s="18" t="s">
        <v>1927</v>
      </c>
      <c r="G9402" s="18">
        <v>8928</v>
      </c>
      <c r="H9402" s="18">
        <v>1.01</v>
      </c>
      <c r="I9402" s="18">
        <v>0.99</v>
      </c>
      <c r="Q9402"/>
    </row>
    <row r="9403" spans="2:17" x14ac:dyDescent="0.25">
      <c r="B9403" s="18" t="s">
        <v>3839</v>
      </c>
      <c r="C9403" s="18" t="s">
        <v>8</v>
      </c>
      <c r="D9403" s="18" t="s">
        <v>94</v>
      </c>
      <c r="E9403" s="18" t="s">
        <v>1909</v>
      </c>
      <c r="F9403" s="18" t="s">
        <v>1928</v>
      </c>
      <c r="G9403" s="18">
        <v>8580</v>
      </c>
      <c r="H9403" s="18">
        <v>1.1599999999999999</v>
      </c>
      <c r="I9403" s="18">
        <v>0.97</v>
      </c>
      <c r="Q9403"/>
    </row>
    <row r="9404" spans="2:17" x14ac:dyDescent="0.25">
      <c r="B9404" s="18" t="s">
        <v>3839</v>
      </c>
      <c r="C9404" s="18" t="s">
        <v>8</v>
      </c>
      <c r="D9404" s="18" t="s">
        <v>94</v>
      </c>
      <c r="E9404" s="18" t="s">
        <v>1909</v>
      </c>
      <c r="F9404" s="18" t="s">
        <v>1929</v>
      </c>
      <c r="G9404" s="18">
        <v>8340</v>
      </c>
      <c r="H9404" s="18">
        <v>0.82</v>
      </c>
      <c r="I9404" s="18">
        <v>0.99</v>
      </c>
      <c r="Q9404"/>
    </row>
    <row r="9405" spans="2:17" x14ac:dyDescent="0.25">
      <c r="B9405" s="18" t="s">
        <v>3839</v>
      </c>
      <c r="C9405" s="18" t="s">
        <v>8</v>
      </c>
      <c r="D9405" s="18" t="s">
        <v>94</v>
      </c>
      <c r="E9405" s="18" t="s">
        <v>1909</v>
      </c>
      <c r="F9405" s="18" t="s">
        <v>1930</v>
      </c>
      <c r="G9405" s="18">
        <v>7440</v>
      </c>
      <c r="H9405" s="18">
        <v>0.66</v>
      </c>
      <c r="I9405" s="18">
        <v>0.95</v>
      </c>
      <c r="Q9405"/>
    </row>
    <row r="9406" spans="2:17" x14ac:dyDescent="0.25">
      <c r="B9406" s="18" t="s">
        <v>3839</v>
      </c>
      <c r="C9406" s="18" t="s">
        <v>8</v>
      </c>
      <c r="D9406" s="18" t="s">
        <v>94</v>
      </c>
      <c r="E9406" s="18" t="s">
        <v>1909</v>
      </c>
      <c r="F9406" s="18" t="s">
        <v>1931</v>
      </c>
      <c r="G9406" s="18">
        <v>8220</v>
      </c>
      <c r="H9406" s="18">
        <v>0.55000000000000004</v>
      </c>
      <c r="I9406" s="18">
        <v>0.94</v>
      </c>
      <c r="Q9406"/>
    </row>
    <row r="9407" spans="2:17" x14ac:dyDescent="0.25">
      <c r="B9407" s="18" t="s">
        <v>3839</v>
      </c>
      <c r="C9407" s="18" t="s">
        <v>8</v>
      </c>
      <c r="D9407" s="18" t="s">
        <v>94</v>
      </c>
      <c r="E9407" s="18" t="s">
        <v>1909</v>
      </c>
      <c r="F9407" s="18" t="s">
        <v>1932</v>
      </c>
      <c r="G9407" s="18">
        <v>8244</v>
      </c>
      <c r="H9407" s="18">
        <v>1.0900000000000001</v>
      </c>
      <c r="I9407" s="18">
        <v>1.1200000000000001</v>
      </c>
      <c r="Q9407"/>
    </row>
    <row r="9408" spans="2:17" x14ac:dyDescent="0.25">
      <c r="B9408" s="18" t="s">
        <v>3839</v>
      </c>
      <c r="C9408" s="18" t="s">
        <v>8</v>
      </c>
      <c r="D9408" s="18" t="s">
        <v>94</v>
      </c>
      <c r="E9408" s="18" t="s">
        <v>1909</v>
      </c>
      <c r="F9408" s="18" t="s">
        <v>1933</v>
      </c>
      <c r="G9408" s="18">
        <v>9072</v>
      </c>
      <c r="H9408" s="18">
        <v>0.42</v>
      </c>
      <c r="I9408" s="18">
        <v>0.99</v>
      </c>
      <c r="Q9408"/>
    </row>
    <row r="9409" spans="2:17" x14ac:dyDescent="0.25">
      <c r="B9409" s="18" t="s">
        <v>3839</v>
      </c>
      <c r="C9409" s="18" t="s">
        <v>8</v>
      </c>
      <c r="D9409" s="18" t="s">
        <v>94</v>
      </c>
      <c r="E9409" s="18" t="s">
        <v>1909</v>
      </c>
      <c r="F9409" s="18" t="s">
        <v>1934</v>
      </c>
      <c r="G9409" s="18">
        <v>9432</v>
      </c>
      <c r="H9409" s="18">
        <v>1.1499999999999999</v>
      </c>
      <c r="I9409" s="18">
        <v>0.91</v>
      </c>
      <c r="Q9409"/>
    </row>
    <row r="9410" spans="2:17" x14ac:dyDescent="0.25">
      <c r="B9410" s="18" t="s">
        <v>3839</v>
      </c>
      <c r="C9410" s="18" t="s">
        <v>8</v>
      </c>
      <c r="D9410" s="18" t="s">
        <v>94</v>
      </c>
      <c r="E9410" s="18" t="s">
        <v>1909</v>
      </c>
      <c r="F9410" s="18" t="s">
        <v>1935</v>
      </c>
      <c r="G9410" s="18">
        <v>5436</v>
      </c>
      <c r="H9410" s="18">
        <v>1.08</v>
      </c>
      <c r="I9410" s="18">
        <v>0.98</v>
      </c>
      <c r="Q9410"/>
    </row>
    <row r="9411" spans="2:17" x14ac:dyDescent="0.25">
      <c r="B9411" s="18" t="s">
        <v>3839</v>
      </c>
      <c r="C9411" s="18" t="s">
        <v>8</v>
      </c>
      <c r="D9411" s="18" t="s">
        <v>94</v>
      </c>
      <c r="E9411" s="18" t="s">
        <v>1909</v>
      </c>
      <c r="F9411" s="18" t="s">
        <v>1936</v>
      </c>
      <c r="G9411" s="18">
        <v>5952</v>
      </c>
      <c r="H9411" s="18">
        <v>0.59</v>
      </c>
      <c r="I9411" s="18">
        <v>0.98</v>
      </c>
      <c r="Q9411"/>
    </row>
    <row r="9412" spans="2:17" x14ac:dyDescent="0.25">
      <c r="B9412" s="18" t="s">
        <v>3839</v>
      </c>
      <c r="C9412" s="18" t="s">
        <v>8</v>
      </c>
      <c r="D9412" s="18" t="s">
        <v>94</v>
      </c>
      <c r="E9412" s="18" t="s">
        <v>1909</v>
      </c>
      <c r="F9412" s="18" t="s">
        <v>1937</v>
      </c>
      <c r="G9412" s="18">
        <v>5568</v>
      </c>
      <c r="H9412" s="18">
        <v>1.07</v>
      </c>
      <c r="I9412" s="18">
        <v>0.95</v>
      </c>
      <c r="Q9412"/>
    </row>
    <row r="9413" spans="2:17" x14ac:dyDescent="0.25">
      <c r="B9413" s="18" t="s">
        <v>3839</v>
      </c>
      <c r="C9413" s="18" t="s">
        <v>8</v>
      </c>
      <c r="D9413" s="18" t="s">
        <v>94</v>
      </c>
      <c r="E9413" s="18" t="s">
        <v>1909</v>
      </c>
      <c r="F9413" s="18" t="s">
        <v>1938</v>
      </c>
      <c r="G9413" s="18">
        <v>6036</v>
      </c>
      <c r="H9413" s="18">
        <v>0.69</v>
      </c>
      <c r="I9413" s="18">
        <v>0.94</v>
      </c>
      <c r="Q9413"/>
    </row>
    <row r="9414" spans="2:17" x14ac:dyDescent="0.25">
      <c r="B9414" s="18" t="s">
        <v>3839</v>
      </c>
      <c r="C9414" s="18" t="s">
        <v>8</v>
      </c>
      <c r="D9414" s="18" t="s">
        <v>94</v>
      </c>
      <c r="E9414" s="18" t="s">
        <v>1909</v>
      </c>
      <c r="F9414" s="18" t="s">
        <v>1939</v>
      </c>
      <c r="G9414" s="18">
        <v>9288</v>
      </c>
      <c r="H9414" s="18">
        <v>0.95</v>
      </c>
      <c r="I9414" s="18">
        <v>1.08</v>
      </c>
      <c r="Q9414"/>
    </row>
    <row r="9415" spans="2:17" x14ac:dyDescent="0.25">
      <c r="B9415" s="18" t="s">
        <v>3839</v>
      </c>
      <c r="C9415" s="18" t="s">
        <v>8</v>
      </c>
      <c r="D9415" s="18" t="s">
        <v>94</v>
      </c>
      <c r="E9415" s="18" t="s">
        <v>1909</v>
      </c>
      <c r="F9415" s="18" t="s">
        <v>1940</v>
      </c>
      <c r="G9415" s="18">
        <v>7944</v>
      </c>
      <c r="H9415" s="18">
        <v>1.05</v>
      </c>
      <c r="I9415" s="18">
        <v>0.94</v>
      </c>
      <c r="Q9415"/>
    </row>
    <row r="9416" spans="2:17" x14ac:dyDescent="0.25">
      <c r="B9416" s="18" t="s">
        <v>3839</v>
      </c>
      <c r="C9416" s="18" t="s">
        <v>8</v>
      </c>
      <c r="D9416" s="18" t="s">
        <v>94</v>
      </c>
      <c r="E9416" s="18" t="s">
        <v>1909</v>
      </c>
      <c r="F9416" s="18" t="s">
        <v>1941</v>
      </c>
      <c r="G9416" s="18">
        <v>7080</v>
      </c>
      <c r="H9416" s="18">
        <v>0.74</v>
      </c>
      <c r="I9416" s="18">
        <v>0.94</v>
      </c>
      <c r="Q9416"/>
    </row>
    <row r="9417" spans="2:17" x14ac:dyDescent="0.25">
      <c r="B9417" s="18" t="s">
        <v>3839</v>
      </c>
      <c r="C9417" s="18" t="s">
        <v>8</v>
      </c>
      <c r="D9417" s="18" t="s">
        <v>94</v>
      </c>
      <c r="E9417" s="18" t="s">
        <v>1909</v>
      </c>
      <c r="F9417" s="18" t="s">
        <v>1942</v>
      </c>
      <c r="G9417" s="18">
        <v>5544</v>
      </c>
      <c r="H9417" s="18">
        <v>0.61</v>
      </c>
      <c r="I9417" s="18">
        <v>0.93</v>
      </c>
      <c r="Q9417"/>
    </row>
    <row r="9418" spans="2:17" x14ac:dyDescent="0.25">
      <c r="B9418" s="18" t="s">
        <v>3839</v>
      </c>
      <c r="C9418" s="18" t="s">
        <v>8</v>
      </c>
      <c r="D9418" s="18" t="s">
        <v>94</v>
      </c>
      <c r="E9418" s="18" t="s">
        <v>1909</v>
      </c>
      <c r="F9418" s="18" t="s">
        <v>1943</v>
      </c>
      <c r="G9418" s="18">
        <v>6816</v>
      </c>
      <c r="H9418" s="18">
        <v>1.1599999999999999</v>
      </c>
      <c r="I9418" s="18">
        <v>1.05</v>
      </c>
      <c r="Q9418"/>
    </row>
    <row r="9419" spans="2:17" x14ac:dyDescent="0.25">
      <c r="B9419" s="18" t="s">
        <v>3839</v>
      </c>
      <c r="C9419" s="18" t="s">
        <v>8</v>
      </c>
      <c r="D9419" s="18" t="s">
        <v>94</v>
      </c>
      <c r="E9419" s="18" t="s">
        <v>1909</v>
      </c>
      <c r="F9419" s="18" t="s">
        <v>1944</v>
      </c>
      <c r="G9419" s="18">
        <v>9012</v>
      </c>
      <c r="H9419" s="18">
        <v>0.87</v>
      </c>
      <c r="I9419" s="18">
        <v>0.9</v>
      </c>
      <c r="Q9419"/>
    </row>
    <row r="9420" spans="2:17" x14ac:dyDescent="0.25">
      <c r="B9420" s="18" t="s">
        <v>3839</v>
      </c>
      <c r="C9420" s="18" t="s">
        <v>8</v>
      </c>
      <c r="D9420" s="18" t="s">
        <v>94</v>
      </c>
      <c r="E9420" s="18" t="s">
        <v>1909</v>
      </c>
      <c r="F9420" s="18" t="s">
        <v>1945</v>
      </c>
      <c r="G9420" s="18">
        <v>8328</v>
      </c>
      <c r="H9420" s="18">
        <v>0.9</v>
      </c>
      <c r="I9420" s="18">
        <v>0.94</v>
      </c>
      <c r="Q9420"/>
    </row>
    <row r="9421" spans="2:17" x14ac:dyDescent="0.25">
      <c r="B9421" s="18" t="s">
        <v>3839</v>
      </c>
      <c r="C9421" s="18" t="s">
        <v>8</v>
      </c>
      <c r="D9421" s="18" t="s">
        <v>94</v>
      </c>
      <c r="E9421" s="18" t="s">
        <v>1909</v>
      </c>
      <c r="F9421" s="18" t="s">
        <v>1946</v>
      </c>
      <c r="G9421" s="18">
        <v>6948</v>
      </c>
      <c r="H9421" s="18">
        <v>0.6</v>
      </c>
      <c r="I9421" s="18">
        <v>0.92</v>
      </c>
      <c r="Q9421"/>
    </row>
    <row r="9422" spans="2:17" x14ac:dyDescent="0.25">
      <c r="B9422" s="18" t="s">
        <v>3839</v>
      </c>
      <c r="C9422" s="18" t="s">
        <v>8</v>
      </c>
      <c r="D9422" s="18" t="s">
        <v>94</v>
      </c>
      <c r="E9422" s="18" t="s">
        <v>1909</v>
      </c>
      <c r="F9422" s="18" t="s">
        <v>1947</v>
      </c>
      <c r="G9422" s="18">
        <v>6336</v>
      </c>
      <c r="H9422" s="18">
        <v>1.18</v>
      </c>
      <c r="I9422" s="18">
        <v>0.91</v>
      </c>
      <c r="Q9422"/>
    </row>
    <row r="9423" spans="2:17" x14ac:dyDescent="0.25">
      <c r="B9423" s="18" t="s">
        <v>3839</v>
      </c>
      <c r="C9423" s="18" t="s">
        <v>8</v>
      </c>
      <c r="D9423" s="18" t="s">
        <v>94</v>
      </c>
      <c r="E9423" s="18" t="s">
        <v>1909</v>
      </c>
      <c r="F9423" s="18" t="s">
        <v>1948</v>
      </c>
      <c r="G9423" s="18">
        <v>6132</v>
      </c>
      <c r="H9423" s="18">
        <v>0.43</v>
      </c>
      <c r="I9423" s="18">
        <v>1.19</v>
      </c>
      <c r="Q9423"/>
    </row>
    <row r="9424" spans="2:17" x14ac:dyDescent="0.25">
      <c r="B9424" s="18" t="s">
        <v>3839</v>
      </c>
      <c r="C9424" s="18" t="s">
        <v>8</v>
      </c>
      <c r="D9424" s="18" t="s">
        <v>94</v>
      </c>
      <c r="E9424" s="18" t="s">
        <v>1909</v>
      </c>
      <c r="F9424" s="18" t="s">
        <v>1949</v>
      </c>
      <c r="G9424" s="18">
        <v>6876</v>
      </c>
      <c r="H9424" s="18">
        <v>1.03</v>
      </c>
      <c r="I9424" s="18">
        <v>1.2</v>
      </c>
      <c r="Q9424"/>
    </row>
    <row r="9425" spans="2:17" x14ac:dyDescent="0.25">
      <c r="B9425" s="18" t="s">
        <v>3839</v>
      </c>
      <c r="C9425" s="18" t="s">
        <v>8</v>
      </c>
      <c r="D9425" s="18" t="s">
        <v>94</v>
      </c>
      <c r="E9425" s="18" t="s">
        <v>1909</v>
      </c>
      <c r="F9425" s="18" t="s">
        <v>1950</v>
      </c>
      <c r="G9425" s="18">
        <v>5880</v>
      </c>
      <c r="H9425" s="18">
        <v>0.49</v>
      </c>
      <c r="I9425" s="18">
        <v>0.93</v>
      </c>
      <c r="Q9425"/>
    </row>
    <row r="9426" spans="2:17" x14ac:dyDescent="0.25">
      <c r="B9426" s="18" t="s">
        <v>3839</v>
      </c>
      <c r="C9426" s="18" t="s">
        <v>8</v>
      </c>
      <c r="D9426" s="18" t="s">
        <v>94</v>
      </c>
      <c r="E9426" s="18" t="s">
        <v>1909</v>
      </c>
      <c r="F9426" s="18" t="s">
        <v>1951</v>
      </c>
      <c r="G9426" s="18">
        <v>8748</v>
      </c>
      <c r="H9426" s="18">
        <v>0.89</v>
      </c>
      <c r="I9426" s="18">
        <v>1.19</v>
      </c>
      <c r="Q9426"/>
    </row>
    <row r="9427" spans="2:17" x14ac:dyDescent="0.25">
      <c r="B9427" s="18" t="s">
        <v>3839</v>
      </c>
      <c r="C9427" s="18" t="s">
        <v>8</v>
      </c>
      <c r="D9427" s="18" t="s">
        <v>94</v>
      </c>
      <c r="E9427" s="18" t="s">
        <v>1909</v>
      </c>
      <c r="F9427" s="18" t="s">
        <v>1952</v>
      </c>
      <c r="G9427" s="18">
        <v>7728</v>
      </c>
      <c r="H9427" s="18">
        <v>0.95</v>
      </c>
      <c r="I9427" s="18">
        <v>0.98</v>
      </c>
      <c r="Q9427"/>
    </row>
    <row r="9428" spans="2:17" x14ac:dyDescent="0.25">
      <c r="B9428" s="18" t="s">
        <v>3839</v>
      </c>
      <c r="C9428" s="18" t="s">
        <v>8</v>
      </c>
      <c r="D9428" s="18" t="s">
        <v>94</v>
      </c>
      <c r="E9428" s="18" t="s">
        <v>1909</v>
      </c>
      <c r="F9428" s="18" t="s">
        <v>1953</v>
      </c>
      <c r="G9428" s="18">
        <v>6984</v>
      </c>
      <c r="H9428" s="18">
        <v>0.51</v>
      </c>
      <c r="I9428" s="18">
        <v>1.1299999999999999</v>
      </c>
      <c r="Q9428"/>
    </row>
    <row r="9429" spans="2:17" x14ac:dyDescent="0.25">
      <c r="B9429" s="18" t="s">
        <v>3839</v>
      </c>
      <c r="C9429" s="18" t="s">
        <v>8</v>
      </c>
      <c r="D9429" s="18" t="s">
        <v>94</v>
      </c>
      <c r="E9429" s="18" t="s">
        <v>1909</v>
      </c>
      <c r="F9429" s="18" t="s">
        <v>1954</v>
      </c>
      <c r="G9429" s="18">
        <v>7428</v>
      </c>
      <c r="H9429" s="18">
        <v>0.87</v>
      </c>
      <c r="I9429" s="18">
        <v>1.18</v>
      </c>
      <c r="Q9429"/>
    </row>
    <row r="9430" spans="2:17" x14ac:dyDescent="0.25">
      <c r="B9430" s="18" t="s">
        <v>3839</v>
      </c>
      <c r="C9430" s="18" t="s">
        <v>8</v>
      </c>
      <c r="D9430" s="18" t="s">
        <v>94</v>
      </c>
      <c r="E9430" s="18" t="s">
        <v>1909</v>
      </c>
      <c r="F9430" s="18" t="s">
        <v>1955</v>
      </c>
      <c r="G9430" s="18">
        <v>4836</v>
      </c>
      <c r="H9430" s="18">
        <v>0.6</v>
      </c>
      <c r="I9430" s="18">
        <v>0.96</v>
      </c>
      <c r="Q9430"/>
    </row>
    <row r="9431" spans="2:17" x14ac:dyDescent="0.25">
      <c r="B9431" s="18" t="s">
        <v>3839</v>
      </c>
      <c r="C9431" s="18" t="s">
        <v>8</v>
      </c>
      <c r="D9431" s="18" t="s">
        <v>94</v>
      </c>
      <c r="E9431" s="18" t="s">
        <v>1909</v>
      </c>
      <c r="F9431" s="18" t="s">
        <v>1956</v>
      </c>
      <c r="G9431" s="18">
        <v>6624</v>
      </c>
      <c r="H9431" s="18">
        <v>0.9</v>
      </c>
      <c r="I9431" s="18">
        <v>0.99</v>
      </c>
      <c r="Q9431"/>
    </row>
    <row r="9432" spans="2:17" x14ac:dyDescent="0.25">
      <c r="B9432" s="18" t="s">
        <v>3839</v>
      </c>
      <c r="C9432" s="18" t="s">
        <v>8</v>
      </c>
      <c r="D9432" s="18" t="s">
        <v>94</v>
      </c>
      <c r="E9432" s="18" t="s">
        <v>1909</v>
      </c>
      <c r="F9432" s="18" t="s">
        <v>1957</v>
      </c>
      <c r="G9432" s="18">
        <v>5844</v>
      </c>
      <c r="H9432" s="18">
        <v>0.87</v>
      </c>
      <c r="I9432" s="18">
        <v>0.96</v>
      </c>
      <c r="Q9432"/>
    </row>
    <row r="9433" spans="2:17" x14ac:dyDescent="0.25">
      <c r="B9433" s="18" t="s">
        <v>3839</v>
      </c>
      <c r="C9433" s="18" t="s">
        <v>8</v>
      </c>
      <c r="D9433" s="18" t="s">
        <v>94</v>
      </c>
      <c r="E9433" s="18" t="s">
        <v>1909</v>
      </c>
      <c r="F9433" s="18" t="s">
        <v>1958</v>
      </c>
      <c r="G9433" s="18">
        <v>7212</v>
      </c>
      <c r="H9433" s="18">
        <v>0.56999999999999995</v>
      </c>
      <c r="I9433" s="18">
        <v>1.03</v>
      </c>
      <c r="Q9433"/>
    </row>
    <row r="9434" spans="2:17" x14ac:dyDescent="0.25">
      <c r="B9434" s="18" t="s">
        <v>3839</v>
      </c>
      <c r="C9434" s="18" t="s">
        <v>8</v>
      </c>
      <c r="D9434" s="18" t="s">
        <v>94</v>
      </c>
      <c r="E9434" s="18" t="s">
        <v>1959</v>
      </c>
      <c r="F9434" s="18" t="s">
        <v>1960</v>
      </c>
      <c r="G9434" s="18">
        <v>6432</v>
      </c>
      <c r="H9434" s="18">
        <v>1.1299999999999999</v>
      </c>
      <c r="I9434" s="18">
        <v>1</v>
      </c>
      <c r="Q9434"/>
    </row>
    <row r="9435" spans="2:17" x14ac:dyDescent="0.25">
      <c r="B9435" s="18" t="s">
        <v>3839</v>
      </c>
      <c r="C9435" s="18" t="s">
        <v>8</v>
      </c>
      <c r="D9435" s="18" t="s">
        <v>94</v>
      </c>
      <c r="E9435" s="18" t="s">
        <v>1959</v>
      </c>
      <c r="F9435" s="18" t="s">
        <v>1961</v>
      </c>
      <c r="G9435" s="18">
        <v>4920</v>
      </c>
      <c r="H9435" s="18">
        <v>1.03</v>
      </c>
      <c r="I9435" s="18">
        <v>1.1399999999999999</v>
      </c>
      <c r="Q9435"/>
    </row>
    <row r="9436" spans="2:17" x14ac:dyDescent="0.25">
      <c r="B9436" s="18" t="s">
        <v>3839</v>
      </c>
      <c r="C9436" s="18" t="s">
        <v>8</v>
      </c>
      <c r="D9436" s="18" t="s">
        <v>94</v>
      </c>
      <c r="E9436" s="18" t="s">
        <v>1959</v>
      </c>
      <c r="F9436" s="18" t="s">
        <v>1962</v>
      </c>
      <c r="G9436" s="18">
        <v>5712</v>
      </c>
      <c r="H9436" s="18">
        <v>0.48</v>
      </c>
      <c r="I9436" s="18">
        <v>1.17</v>
      </c>
      <c r="Q9436"/>
    </row>
    <row r="9437" spans="2:17" x14ac:dyDescent="0.25">
      <c r="B9437" s="18" t="s">
        <v>3839</v>
      </c>
      <c r="C9437" s="18" t="s">
        <v>8</v>
      </c>
      <c r="D9437" s="18" t="s">
        <v>94</v>
      </c>
      <c r="E9437" s="18" t="s">
        <v>1959</v>
      </c>
      <c r="F9437" s="18" t="s">
        <v>1963</v>
      </c>
      <c r="G9437" s="18">
        <v>7164</v>
      </c>
      <c r="H9437" s="18">
        <v>0.8</v>
      </c>
      <c r="I9437" s="18">
        <v>0.94</v>
      </c>
      <c r="Q9437"/>
    </row>
    <row r="9438" spans="2:17" x14ac:dyDescent="0.25">
      <c r="B9438" s="18" t="s">
        <v>3839</v>
      </c>
      <c r="C9438" s="18" t="s">
        <v>8</v>
      </c>
      <c r="D9438" s="18" t="s">
        <v>94</v>
      </c>
      <c r="E9438" s="18" t="s">
        <v>1959</v>
      </c>
      <c r="F9438" s="18" t="s">
        <v>1964</v>
      </c>
      <c r="G9438" s="18">
        <v>6396</v>
      </c>
      <c r="H9438" s="18">
        <v>1.05</v>
      </c>
      <c r="I9438" s="18">
        <v>0.99</v>
      </c>
      <c r="Q9438"/>
    </row>
    <row r="9439" spans="2:17" x14ac:dyDescent="0.25">
      <c r="B9439" s="18" t="s">
        <v>3839</v>
      </c>
      <c r="C9439" s="18" t="s">
        <v>8</v>
      </c>
      <c r="D9439" s="18" t="s">
        <v>94</v>
      </c>
      <c r="E9439" s="18" t="s">
        <v>1959</v>
      </c>
      <c r="F9439" s="18" t="s">
        <v>1965</v>
      </c>
      <c r="G9439" s="18">
        <v>5532</v>
      </c>
      <c r="H9439" s="18">
        <v>0.92</v>
      </c>
      <c r="I9439" s="18">
        <v>1.01</v>
      </c>
      <c r="Q9439"/>
    </row>
    <row r="9440" spans="2:17" x14ac:dyDescent="0.25">
      <c r="B9440" s="18" t="s">
        <v>3839</v>
      </c>
      <c r="C9440" s="18" t="s">
        <v>8</v>
      </c>
      <c r="D9440" s="18" t="s">
        <v>94</v>
      </c>
      <c r="E9440" s="18" t="s">
        <v>1959</v>
      </c>
      <c r="F9440" s="18" t="s">
        <v>1966</v>
      </c>
      <c r="G9440" s="18">
        <v>6996</v>
      </c>
      <c r="H9440" s="18">
        <v>0.94</v>
      </c>
      <c r="I9440" s="18">
        <v>1.02</v>
      </c>
      <c r="Q9440"/>
    </row>
    <row r="9441" spans="2:17" x14ac:dyDescent="0.25">
      <c r="B9441" s="18" t="s">
        <v>3839</v>
      </c>
      <c r="C9441" s="18" t="s">
        <v>8</v>
      </c>
      <c r="D9441" s="18" t="s">
        <v>94</v>
      </c>
      <c r="E9441" s="18" t="s">
        <v>1959</v>
      </c>
      <c r="F9441" s="18" t="s">
        <v>1967</v>
      </c>
      <c r="G9441" s="18">
        <v>6312</v>
      </c>
      <c r="H9441" s="18">
        <v>0.48</v>
      </c>
      <c r="I9441" s="18">
        <v>1.18</v>
      </c>
      <c r="Q9441"/>
    </row>
    <row r="9442" spans="2:17" x14ac:dyDescent="0.25">
      <c r="B9442" s="18" t="s">
        <v>3839</v>
      </c>
      <c r="C9442" s="18" t="s">
        <v>8</v>
      </c>
      <c r="D9442" s="18" t="s">
        <v>94</v>
      </c>
      <c r="E9442" s="18" t="s">
        <v>1959</v>
      </c>
      <c r="F9442" s="18" t="s">
        <v>1968</v>
      </c>
      <c r="G9442" s="18">
        <v>5904</v>
      </c>
      <c r="H9442" s="18">
        <v>1.1599999999999999</v>
      </c>
      <c r="I9442" s="18">
        <v>1</v>
      </c>
      <c r="Q9442"/>
    </row>
    <row r="9443" spans="2:17" x14ac:dyDescent="0.25">
      <c r="B9443" s="18" t="s">
        <v>3839</v>
      </c>
      <c r="C9443" s="18" t="s">
        <v>8</v>
      </c>
      <c r="D9443" s="18" t="s">
        <v>94</v>
      </c>
      <c r="E9443" s="18" t="s">
        <v>1959</v>
      </c>
      <c r="F9443" s="18" t="s">
        <v>1969</v>
      </c>
      <c r="G9443" s="18">
        <v>5244</v>
      </c>
      <c r="H9443" s="18">
        <v>1.1299999999999999</v>
      </c>
      <c r="I9443" s="18">
        <v>1.1499999999999999</v>
      </c>
      <c r="Q9443"/>
    </row>
    <row r="9444" spans="2:17" x14ac:dyDescent="0.25">
      <c r="B9444" s="18" t="s">
        <v>3839</v>
      </c>
      <c r="C9444" s="18" t="s">
        <v>8</v>
      </c>
      <c r="D9444" s="18" t="s">
        <v>94</v>
      </c>
      <c r="E9444" s="18" t="s">
        <v>1959</v>
      </c>
      <c r="F9444" s="18" t="s">
        <v>1970</v>
      </c>
      <c r="G9444" s="18">
        <v>6000</v>
      </c>
      <c r="H9444" s="18">
        <v>0.76</v>
      </c>
      <c r="I9444" s="18">
        <v>1.18</v>
      </c>
      <c r="Q9444"/>
    </row>
    <row r="9445" spans="2:17" x14ac:dyDescent="0.25">
      <c r="B9445" s="18" t="s">
        <v>3839</v>
      </c>
      <c r="C9445" s="18" t="s">
        <v>8</v>
      </c>
      <c r="D9445" s="18" t="s">
        <v>94</v>
      </c>
      <c r="E9445" s="18" t="s">
        <v>1959</v>
      </c>
      <c r="F9445" s="18" t="s">
        <v>1971</v>
      </c>
      <c r="G9445" s="18">
        <v>6360</v>
      </c>
      <c r="H9445" s="18">
        <v>1.1100000000000001</v>
      </c>
      <c r="I9445" s="18">
        <v>0.98</v>
      </c>
      <c r="Q9445"/>
    </row>
    <row r="9446" spans="2:17" x14ac:dyDescent="0.25">
      <c r="B9446" s="18" t="s">
        <v>3839</v>
      </c>
      <c r="C9446" s="18" t="s">
        <v>8</v>
      </c>
      <c r="D9446" s="18" t="s">
        <v>94</v>
      </c>
      <c r="E9446" s="18" t="s">
        <v>1959</v>
      </c>
      <c r="F9446" s="18" t="s">
        <v>1972</v>
      </c>
      <c r="G9446" s="18">
        <v>4980</v>
      </c>
      <c r="H9446" s="18">
        <v>0.85</v>
      </c>
      <c r="I9446" s="18">
        <v>1.01</v>
      </c>
      <c r="Q9446"/>
    </row>
    <row r="9447" spans="2:17" x14ac:dyDescent="0.25">
      <c r="B9447" s="18" t="s">
        <v>3839</v>
      </c>
      <c r="C9447" s="18" t="s">
        <v>8</v>
      </c>
      <c r="D9447" s="18" t="s">
        <v>94</v>
      </c>
      <c r="E9447" s="18" t="s">
        <v>1959</v>
      </c>
      <c r="F9447" s="18" t="s">
        <v>1973</v>
      </c>
      <c r="G9447" s="18">
        <v>5988</v>
      </c>
      <c r="H9447" s="18">
        <v>1.18</v>
      </c>
      <c r="I9447" s="18">
        <v>1.08</v>
      </c>
      <c r="Q9447"/>
    </row>
    <row r="9448" spans="2:17" x14ac:dyDescent="0.25">
      <c r="B9448" s="18" t="s">
        <v>3839</v>
      </c>
      <c r="C9448" s="18" t="s">
        <v>8</v>
      </c>
      <c r="D9448" s="18" t="s">
        <v>94</v>
      </c>
      <c r="E9448" s="18" t="s">
        <v>1959</v>
      </c>
      <c r="F9448" s="18" t="s">
        <v>1974</v>
      </c>
      <c r="G9448" s="18">
        <v>6900</v>
      </c>
      <c r="H9448" s="18">
        <v>0.9</v>
      </c>
      <c r="I9448" s="18">
        <v>1.05</v>
      </c>
      <c r="Q9448"/>
    </row>
    <row r="9449" spans="2:17" x14ac:dyDescent="0.25">
      <c r="B9449" s="18" t="s">
        <v>3839</v>
      </c>
      <c r="C9449" s="18" t="s">
        <v>8</v>
      </c>
      <c r="D9449" s="18" t="s">
        <v>94</v>
      </c>
      <c r="E9449" s="18" t="s">
        <v>1959</v>
      </c>
      <c r="F9449" s="18" t="s">
        <v>1975</v>
      </c>
      <c r="G9449" s="18">
        <v>4968</v>
      </c>
      <c r="H9449" s="18">
        <v>0.78</v>
      </c>
      <c r="I9449" s="18">
        <v>0.96</v>
      </c>
      <c r="Q9449"/>
    </row>
    <row r="9450" spans="2:17" x14ac:dyDescent="0.25">
      <c r="B9450" s="18" t="s">
        <v>3839</v>
      </c>
      <c r="C9450" s="18" t="s">
        <v>8</v>
      </c>
      <c r="D9450" s="18" t="s">
        <v>94</v>
      </c>
      <c r="E9450" s="18" t="s">
        <v>1959</v>
      </c>
      <c r="F9450" s="18" t="s">
        <v>1976</v>
      </c>
      <c r="G9450" s="18">
        <v>6468</v>
      </c>
      <c r="H9450" s="18">
        <v>0.64</v>
      </c>
      <c r="I9450" s="18">
        <v>1.04</v>
      </c>
      <c r="Q9450"/>
    </row>
    <row r="9451" spans="2:17" x14ac:dyDescent="0.25">
      <c r="B9451" s="18" t="s">
        <v>3839</v>
      </c>
      <c r="C9451" s="18" t="s">
        <v>8</v>
      </c>
      <c r="D9451" s="18" t="s">
        <v>94</v>
      </c>
      <c r="E9451" s="18" t="s">
        <v>1959</v>
      </c>
      <c r="F9451" s="18" t="s">
        <v>1977</v>
      </c>
      <c r="G9451" s="18">
        <v>8748</v>
      </c>
      <c r="H9451" s="18">
        <v>0.98</v>
      </c>
      <c r="I9451" s="18">
        <v>1.1000000000000001</v>
      </c>
      <c r="Q9451"/>
    </row>
    <row r="9452" spans="2:17" x14ac:dyDescent="0.25">
      <c r="B9452" s="18" t="s">
        <v>3839</v>
      </c>
      <c r="C9452" s="18" t="s">
        <v>8</v>
      </c>
      <c r="D9452" s="18" t="s">
        <v>94</v>
      </c>
      <c r="E9452" s="18" t="s">
        <v>1959</v>
      </c>
      <c r="F9452" s="18" t="s">
        <v>1978</v>
      </c>
      <c r="G9452" s="18">
        <v>7728</v>
      </c>
      <c r="H9452" s="18">
        <v>0.84</v>
      </c>
      <c r="I9452" s="18">
        <v>1.05</v>
      </c>
      <c r="Q9452"/>
    </row>
    <row r="9453" spans="2:17" x14ac:dyDescent="0.25">
      <c r="B9453" s="18" t="s">
        <v>3839</v>
      </c>
      <c r="C9453" s="18" t="s">
        <v>8</v>
      </c>
      <c r="D9453" s="18" t="s">
        <v>94</v>
      </c>
      <c r="E9453" s="18" t="s">
        <v>1959</v>
      </c>
      <c r="F9453" s="18" t="s">
        <v>1979</v>
      </c>
      <c r="G9453" s="18">
        <v>6792</v>
      </c>
      <c r="H9453" s="18">
        <v>0.85</v>
      </c>
      <c r="I9453" s="18">
        <v>0.95</v>
      </c>
      <c r="Q9453"/>
    </row>
    <row r="9454" spans="2:17" x14ac:dyDescent="0.25">
      <c r="B9454" s="18" t="s">
        <v>3839</v>
      </c>
      <c r="C9454" s="18" t="s">
        <v>8</v>
      </c>
      <c r="D9454" s="18" t="s">
        <v>94</v>
      </c>
      <c r="E9454" s="18" t="s">
        <v>1959</v>
      </c>
      <c r="F9454" s="18" t="s">
        <v>1980</v>
      </c>
      <c r="G9454" s="18">
        <v>6732</v>
      </c>
      <c r="H9454" s="18">
        <v>0.69</v>
      </c>
      <c r="I9454" s="18">
        <v>1.01</v>
      </c>
      <c r="Q9454"/>
    </row>
    <row r="9455" spans="2:17" x14ac:dyDescent="0.25">
      <c r="B9455" s="18" t="s">
        <v>3839</v>
      </c>
      <c r="C9455" s="18" t="s">
        <v>8</v>
      </c>
      <c r="D9455" s="18" t="s">
        <v>94</v>
      </c>
      <c r="E9455" s="18" t="s">
        <v>1959</v>
      </c>
      <c r="F9455" s="18" t="s">
        <v>1981</v>
      </c>
      <c r="G9455" s="18">
        <v>8856</v>
      </c>
      <c r="H9455" s="18">
        <v>0.84</v>
      </c>
      <c r="I9455" s="18">
        <v>1.19</v>
      </c>
      <c r="Q9455"/>
    </row>
    <row r="9456" spans="2:17" x14ac:dyDescent="0.25">
      <c r="B9456" s="18" t="s">
        <v>3839</v>
      </c>
      <c r="C9456" s="18" t="s">
        <v>8</v>
      </c>
      <c r="D9456" s="18" t="s">
        <v>94</v>
      </c>
      <c r="E9456" s="18" t="s">
        <v>1959</v>
      </c>
      <c r="F9456" s="18" t="s">
        <v>1982</v>
      </c>
      <c r="G9456" s="18">
        <v>4860</v>
      </c>
      <c r="H9456" s="18">
        <v>0.86</v>
      </c>
      <c r="I9456" s="18">
        <v>1.06</v>
      </c>
      <c r="Q9456"/>
    </row>
    <row r="9457" spans="2:17" x14ac:dyDescent="0.25">
      <c r="B9457" s="18" t="s">
        <v>3839</v>
      </c>
      <c r="C9457" s="18" t="s">
        <v>8</v>
      </c>
      <c r="D9457" s="18" t="s">
        <v>94</v>
      </c>
      <c r="E9457" s="18" t="s">
        <v>1959</v>
      </c>
      <c r="F9457" s="18" t="s">
        <v>1983</v>
      </c>
      <c r="G9457" s="18">
        <v>5136</v>
      </c>
      <c r="H9457" s="18">
        <v>0.55000000000000004</v>
      </c>
      <c r="I9457" s="18">
        <v>1.06</v>
      </c>
      <c r="Q9457"/>
    </row>
    <row r="9458" spans="2:17" x14ac:dyDescent="0.25">
      <c r="B9458" s="18" t="s">
        <v>3839</v>
      </c>
      <c r="C9458" s="18" t="s">
        <v>8</v>
      </c>
      <c r="D9458" s="18" t="s">
        <v>94</v>
      </c>
      <c r="E9458" s="18" t="s">
        <v>1959</v>
      </c>
      <c r="F9458" s="18" t="s">
        <v>1984</v>
      </c>
      <c r="G9458" s="18">
        <v>8016</v>
      </c>
      <c r="H9458" s="18">
        <v>0.72</v>
      </c>
      <c r="I9458" s="18">
        <v>1.1200000000000001</v>
      </c>
      <c r="Q9458"/>
    </row>
    <row r="9459" spans="2:17" x14ac:dyDescent="0.25">
      <c r="B9459" s="18" t="s">
        <v>3839</v>
      </c>
      <c r="C9459" s="18" t="s">
        <v>8</v>
      </c>
      <c r="D9459" s="18" t="s">
        <v>94</v>
      </c>
      <c r="E9459" s="18" t="s">
        <v>1959</v>
      </c>
      <c r="F9459" s="18" t="s">
        <v>1985</v>
      </c>
      <c r="G9459" s="18">
        <v>6252</v>
      </c>
      <c r="H9459" s="18">
        <v>0.83</v>
      </c>
      <c r="I9459" s="18">
        <v>0.9</v>
      </c>
      <c r="Q9459"/>
    </row>
    <row r="9460" spans="2:17" x14ac:dyDescent="0.25">
      <c r="B9460" s="18" t="s">
        <v>3839</v>
      </c>
      <c r="C9460" s="18" t="s">
        <v>8</v>
      </c>
      <c r="D9460" s="18" t="s">
        <v>94</v>
      </c>
      <c r="E9460" s="18" t="s">
        <v>1959</v>
      </c>
      <c r="F9460" s="18" t="s">
        <v>1986</v>
      </c>
      <c r="G9460" s="18">
        <v>7992</v>
      </c>
      <c r="H9460" s="18">
        <v>0.59</v>
      </c>
      <c r="I9460" s="18">
        <v>1.03</v>
      </c>
      <c r="Q9460"/>
    </row>
    <row r="9461" spans="2:17" x14ac:dyDescent="0.25">
      <c r="B9461" s="18" t="s">
        <v>3839</v>
      </c>
      <c r="C9461" s="18" t="s">
        <v>8</v>
      </c>
      <c r="D9461" s="18" t="s">
        <v>94</v>
      </c>
      <c r="E9461" s="18" t="s">
        <v>1959</v>
      </c>
      <c r="F9461" s="18" t="s">
        <v>1987</v>
      </c>
      <c r="G9461" s="18">
        <v>5256</v>
      </c>
      <c r="H9461" s="18">
        <v>0.88</v>
      </c>
      <c r="I9461" s="18">
        <v>0.91</v>
      </c>
      <c r="Q9461"/>
    </row>
    <row r="9462" spans="2:17" x14ac:dyDescent="0.25">
      <c r="B9462" s="18" t="s">
        <v>3839</v>
      </c>
      <c r="C9462" s="18" t="s">
        <v>8</v>
      </c>
      <c r="D9462" s="18" t="s">
        <v>94</v>
      </c>
      <c r="E9462" s="18" t="s">
        <v>1959</v>
      </c>
      <c r="F9462" s="18" t="s">
        <v>1988</v>
      </c>
      <c r="G9462" s="18">
        <v>7920</v>
      </c>
      <c r="H9462" s="18">
        <v>1.07</v>
      </c>
      <c r="I9462" s="18">
        <v>0.98</v>
      </c>
      <c r="Q9462"/>
    </row>
    <row r="9463" spans="2:17" x14ac:dyDescent="0.25">
      <c r="B9463" s="18" t="s">
        <v>3839</v>
      </c>
      <c r="C9463" s="18" t="s">
        <v>8</v>
      </c>
      <c r="D9463" s="18" t="s">
        <v>94</v>
      </c>
      <c r="E9463" s="18" t="s">
        <v>1959</v>
      </c>
      <c r="F9463" s="18" t="s">
        <v>1989</v>
      </c>
      <c r="G9463" s="18">
        <v>8940</v>
      </c>
      <c r="H9463" s="18">
        <v>0.51</v>
      </c>
      <c r="I9463" s="18">
        <v>0.97</v>
      </c>
      <c r="Q9463"/>
    </row>
    <row r="9464" spans="2:17" x14ac:dyDescent="0.25">
      <c r="B9464" s="18" t="s">
        <v>3839</v>
      </c>
      <c r="C9464" s="18" t="s">
        <v>8</v>
      </c>
      <c r="D9464" s="18" t="s">
        <v>94</v>
      </c>
      <c r="E9464" s="18" t="s">
        <v>1959</v>
      </c>
      <c r="F9464" s="18" t="s">
        <v>1990</v>
      </c>
      <c r="G9464" s="18">
        <v>9048</v>
      </c>
      <c r="H9464" s="18">
        <v>1.1299999999999999</v>
      </c>
      <c r="I9464" s="18">
        <v>1.08</v>
      </c>
      <c r="Q9464"/>
    </row>
    <row r="9465" spans="2:17" x14ac:dyDescent="0.25">
      <c r="B9465" s="18" t="s">
        <v>3839</v>
      </c>
      <c r="C9465" s="18" t="s">
        <v>8</v>
      </c>
      <c r="D9465" s="18" t="s">
        <v>94</v>
      </c>
      <c r="E9465" s="18" t="s">
        <v>1959</v>
      </c>
      <c r="F9465" s="18" t="s">
        <v>1991</v>
      </c>
      <c r="G9465" s="18">
        <v>6144</v>
      </c>
      <c r="H9465" s="18">
        <v>0.9</v>
      </c>
      <c r="I9465" s="18">
        <v>1.1100000000000001</v>
      </c>
      <c r="Q9465"/>
    </row>
    <row r="9466" spans="2:17" x14ac:dyDescent="0.25">
      <c r="B9466" s="18" t="s">
        <v>3839</v>
      </c>
      <c r="C9466" s="18" t="s">
        <v>8</v>
      </c>
      <c r="D9466" s="18" t="s">
        <v>94</v>
      </c>
      <c r="E9466" s="18" t="s">
        <v>1959</v>
      </c>
      <c r="F9466" s="18" t="s">
        <v>1992</v>
      </c>
      <c r="G9466" s="18">
        <v>5484</v>
      </c>
      <c r="H9466" s="18">
        <v>0.77</v>
      </c>
      <c r="I9466" s="18">
        <v>0.98</v>
      </c>
      <c r="Q9466"/>
    </row>
    <row r="9467" spans="2:17" x14ac:dyDescent="0.25">
      <c r="B9467" s="18" t="s">
        <v>3839</v>
      </c>
      <c r="C9467" s="18" t="s">
        <v>8</v>
      </c>
      <c r="D9467" s="18" t="s">
        <v>94</v>
      </c>
      <c r="E9467" s="18" t="s">
        <v>1959</v>
      </c>
      <c r="F9467" s="18" t="s">
        <v>1993</v>
      </c>
      <c r="G9467" s="18">
        <v>6960</v>
      </c>
      <c r="H9467" s="18">
        <v>1.02</v>
      </c>
      <c r="I9467" s="18">
        <v>0.98</v>
      </c>
      <c r="Q9467"/>
    </row>
    <row r="9468" spans="2:17" x14ac:dyDescent="0.25">
      <c r="B9468" s="18" t="s">
        <v>3839</v>
      </c>
      <c r="C9468" s="18" t="s">
        <v>8</v>
      </c>
      <c r="D9468" s="18" t="s">
        <v>94</v>
      </c>
      <c r="E9468" s="18" t="s">
        <v>1959</v>
      </c>
      <c r="F9468" s="18" t="s">
        <v>1994</v>
      </c>
      <c r="G9468" s="18">
        <v>8940</v>
      </c>
      <c r="H9468" s="18">
        <v>1.06</v>
      </c>
      <c r="I9468" s="18">
        <v>0.92</v>
      </c>
      <c r="Q9468"/>
    </row>
    <row r="9469" spans="2:17" x14ac:dyDescent="0.25">
      <c r="B9469" s="18" t="s">
        <v>3839</v>
      </c>
      <c r="C9469" s="18" t="s">
        <v>8</v>
      </c>
      <c r="D9469" s="18" t="s">
        <v>94</v>
      </c>
      <c r="E9469" s="18" t="s">
        <v>1959</v>
      </c>
      <c r="F9469" s="18" t="s">
        <v>1995</v>
      </c>
      <c r="G9469" s="18">
        <v>7488</v>
      </c>
      <c r="H9469" s="18">
        <v>1.06</v>
      </c>
      <c r="I9469" s="18">
        <v>1.08</v>
      </c>
      <c r="Q9469"/>
    </row>
    <row r="9470" spans="2:17" x14ac:dyDescent="0.25">
      <c r="B9470" s="18" t="s">
        <v>3839</v>
      </c>
      <c r="C9470" s="18" t="s">
        <v>8</v>
      </c>
      <c r="D9470" s="18" t="s">
        <v>94</v>
      </c>
      <c r="E9470" s="18" t="s">
        <v>1959</v>
      </c>
      <c r="F9470" s="18" t="s">
        <v>1996</v>
      </c>
      <c r="G9470" s="18">
        <v>6000</v>
      </c>
      <c r="H9470" s="18">
        <v>0.99</v>
      </c>
      <c r="I9470" s="18">
        <v>1.02</v>
      </c>
      <c r="Q9470"/>
    </row>
    <row r="9471" spans="2:17" x14ac:dyDescent="0.25">
      <c r="B9471" s="18" t="s">
        <v>3839</v>
      </c>
      <c r="C9471" s="18" t="s">
        <v>8</v>
      </c>
      <c r="D9471" s="18" t="s">
        <v>94</v>
      </c>
      <c r="E9471" s="18" t="s">
        <v>1959</v>
      </c>
      <c r="F9471" s="18" t="s">
        <v>1997</v>
      </c>
      <c r="G9471" s="18">
        <v>7236</v>
      </c>
      <c r="H9471" s="18">
        <v>1.1599999999999999</v>
      </c>
      <c r="I9471" s="18">
        <v>1.1499999999999999</v>
      </c>
      <c r="Q9471"/>
    </row>
    <row r="9472" spans="2:17" x14ac:dyDescent="0.25">
      <c r="B9472" s="18" t="s">
        <v>3839</v>
      </c>
      <c r="C9472" s="18" t="s">
        <v>8</v>
      </c>
      <c r="D9472" s="18" t="s">
        <v>94</v>
      </c>
      <c r="E9472" s="18" t="s">
        <v>1959</v>
      </c>
      <c r="F9472" s="18" t="s">
        <v>1998</v>
      </c>
      <c r="G9472" s="18">
        <v>8460</v>
      </c>
      <c r="H9472" s="18">
        <v>0.69</v>
      </c>
      <c r="I9472" s="18">
        <v>0.91</v>
      </c>
      <c r="Q9472"/>
    </row>
    <row r="9473" spans="2:17" x14ac:dyDescent="0.25">
      <c r="B9473" s="18" t="s">
        <v>3839</v>
      </c>
      <c r="C9473" s="18" t="s">
        <v>8</v>
      </c>
      <c r="D9473" s="18" t="s">
        <v>94</v>
      </c>
      <c r="E9473" s="18" t="s">
        <v>1959</v>
      </c>
      <c r="F9473" s="18" t="s">
        <v>1999</v>
      </c>
      <c r="G9473" s="18">
        <v>5760</v>
      </c>
      <c r="H9473" s="18">
        <v>0.6</v>
      </c>
      <c r="I9473" s="18">
        <v>0.96</v>
      </c>
      <c r="Q9473"/>
    </row>
    <row r="9474" spans="2:17" x14ac:dyDescent="0.25">
      <c r="B9474" s="18" t="s">
        <v>3839</v>
      </c>
      <c r="C9474" s="18" t="s">
        <v>8</v>
      </c>
      <c r="D9474" s="18" t="s">
        <v>94</v>
      </c>
      <c r="E9474" s="18" t="s">
        <v>1959</v>
      </c>
      <c r="F9474" s="18" t="s">
        <v>2000</v>
      </c>
      <c r="G9474" s="18">
        <v>8796</v>
      </c>
      <c r="H9474" s="18">
        <v>1.1100000000000001</v>
      </c>
      <c r="I9474" s="18">
        <v>1.2</v>
      </c>
      <c r="Q9474"/>
    </row>
    <row r="9475" spans="2:17" x14ac:dyDescent="0.25">
      <c r="B9475" s="18" t="s">
        <v>3839</v>
      </c>
      <c r="C9475" s="18" t="s">
        <v>8</v>
      </c>
      <c r="D9475" s="18" t="s">
        <v>94</v>
      </c>
      <c r="E9475" s="18" t="s">
        <v>1959</v>
      </c>
      <c r="F9475" s="18" t="s">
        <v>2001</v>
      </c>
      <c r="G9475" s="18">
        <v>6624</v>
      </c>
      <c r="H9475" s="18">
        <v>1.1200000000000001</v>
      </c>
      <c r="I9475" s="18">
        <v>1.08</v>
      </c>
      <c r="Q9475"/>
    </row>
    <row r="9476" spans="2:17" x14ac:dyDescent="0.25">
      <c r="B9476" s="18" t="s">
        <v>3839</v>
      </c>
      <c r="C9476" s="18" t="s">
        <v>8</v>
      </c>
      <c r="D9476" s="18" t="s">
        <v>94</v>
      </c>
      <c r="E9476" s="18" t="s">
        <v>1959</v>
      </c>
      <c r="F9476" s="18" t="s">
        <v>2002</v>
      </c>
      <c r="G9476" s="18">
        <v>5640</v>
      </c>
      <c r="H9476" s="18">
        <v>1.04</v>
      </c>
      <c r="I9476" s="18">
        <v>1.04</v>
      </c>
      <c r="Q9476"/>
    </row>
    <row r="9477" spans="2:17" x14ac:dyDescent="0.25">
      <c r="B9477" s="18" t="s">
        <v>3839</v>
      </c>
      <c r="C9477" s="18" t="s">
        <v>8</v>
      </c>
      <c r="D9477" s="18" t="s">
        <v>94</v>
      </c>
      <c r="E9477" s="18" t="s">
        <v>1959</v>
      </c>
      <c r="F9477" s="18" t="s">
        <v>2003</v>
      </c>
      <c r="G9477" s="18">
        <v>8268</v>
      </c>
      <c r="H9477" s="18">
        <v>0.48</v>
      </c>
      <c r="I9477" s="18">
        <v>1.1399999999999999</v>
      </c>
      <c r="Q9477"/>
    </row>
    <row r="9478" spans="2:17" x14ac:dyDescent="0.25">
      <c r="B9478" s="18" t="s">
        <v>3839</v>
      </c>
      <c r="C9478" s="18" t="s">
        <v>8</v>
      </c>
      <c r="D9478" s="18" t="s">
        <v>94</v>
      </c>
      <c r="E9478" s="18" t="s">
        <v>1959</v>
      </c>
      <c r="F9478" s="18" t="s">
        <v>2004</v>
      </c>
      <c r="G9478" s="18">
        <v>9108</v>
      </c>
      <c r="H9478" s="18">
        <v>0.99</v>
      </c>
      <c r="I9478" s="18">
        <v>1.05</v>
      </c>
      <c r="Q9478"/>
    </row>
    <row r="9479" spans="2:17" x14ac:dyDescent="0.25">
      <c r="B9479" s="18" t="s">
        <v>3839</v>
      </c>
      <c r="C9479" s="18" t="s">
        <v>8</v>
      </c>
      <c r="D9479" s="18" t="s">
        <v>94</v>
      </c>
      <c r="E9479" s="18" t="s">
        <v>1959</v>
      </c>
      <c r="F9479" s="18" t="s">
        <v>2005</v>
      </c>
      <c r="G9479" s="18">
        <v>6708</v>
      </c>
      <c r="H9479" s="18">
        <v>1.1299999999999999</v>
      </c>
      <c r="I9479" s="18">
        <v>0.96</v>
      </c>
      <c r="Q9479"/>
    </row>
    <row r="9480" spans="2:17" x14ac:dyDescent="0.25">
      <c r="B9480" s="18" t="s">
        <v>3839</v>
      </c>
      <c r="C9480" s="18" t="s">
        <v>8</v>
      </c>
      <c r="D9480" s="18" t="s">
        <v>94</v>
      </c>
      <c r="E9480" s="18" t="s">
        <v>1959</v>
      </c>
      <c r="F9480" s="18" t="s">
        <v>2006</v>
      </c>
      <c r="G9480" s="18">
        <v>8520</v>
      </c>
      <c r="H9480" s="18">
        <v>0.93</v>
      </c>
      <c r="I9480" s="18">
        <v>0.98</v>
      </c>
      <c r="Q9480"/>
    </row>
    <row r="9481" spans="2:17" x14ac:dyDescent="0.25">
      <c r="B9481" s="18" t="s">
        <v>3839</v>
      </c>
      <c r="C9481" s="18" t="s">
        <v>8</v>
      </c>
      <c r="D9481" s="18" t="s">
        <v>94</v>
      </c>
      <c r="E9481" s="18" t="s">
        <v>1959</v>
      </c>
      <c r="F9481" s="18" t="s">
        <v>2007</v>
      </c>
      <c r="G9481" s="18">
        <v>8304</v>
      </c>
      <c r="H9481" s="18">
        <v>0.46</v>
      </c>
      <c r="I9481" s="18">
        <v>1.1499999999999999</v>
      </c>
      <c r="Q9481"/>
    </row>
    <row r="9482" spans="2:17" x14ac:dyDescent="0.25">
      <c r="B9482" s="18" t="s">
        <v>3839</v>
      </c>
      <c r="C9482" s="18" t="s">
        <v>8</v>
      </c>
      <c r="D9482" s="18" t="s">
        <v>94</v>
      </c>
      <c r="E9482" s="18" t="s">
        <v>1959</v>
      </c>
      <c r="F9482" s="18" t="s">
        <v>2008</v>
      </c>
      <c r="G9482" s="18">
        <v>8172</v>
      </c>
      <c r="H9482" s="18">
        <v>0.66</v>
      </c>
      <c r="I9482" s="18">
        <v>0.94</v>
      </c>
      <c r="Q9482"/>
    </row>
    <row r="9483" spans="2:17" x14ac:dyDescent="0.25">
      <c r="B9483" s="18" t="s">
        <v>3839</v>
      </c>
      <c r="C9483" s="18" t="s">
        <v>8</v>
      </c>
      <c r="D9483" s="18" t="s">
        <v>94</v>
      </c>
      <c r="E9483" s="18" t="s">
        <v>1959</v>
      </c>
      <c r="F9483" s="18" t="s">
        <v>2009</v>
      </c>
      <c r="G9483" s="18">
        <v>7788</v>
      </c>
      <c r="H9483" s="18">
        <v>1.18</v>
      </c>
      <c r="I9483" s="18">
        <v>0.98</v>
      </c>
      <c r="Q9483"/>
    </row>
    <row r="9484" spans="2:17" x14ac:dyDescent="0.25">
      <c r="B9484" s="18" t="s">
        <v>3839</v>
      </c>
      <c r="C9484" s="18" t="s">
        <v>8</v>
      </c>
      <c r="D9484" s="18" t="s">
        <v>94</v>
      </c>
      <c r="E9484" s="18" t="s">
        <v>1959</v>
      </c>
      <c r="F9484" s="18" t="s">
        <v>3784</v>
      </c>
      <c r="G9484" s="18">
        <v>6684</v>
      </c>
      <c r="H9484" s="18">
        <v>0.56000000000000005</v>
      </c>
      <c r="I9484" s="18">
        <v>1.1100000000000001</v>
      </c>
      <c r="Q9484"/>
    </row>
    <row r="9485" spans="2:17" x14ac:dyDescent="0.25">
      <c r="B9485" s="18" t="s">
        <v>3839</v>
      </c>
      <c r="C9485" s="18" t="s">
        <v>8</v>
      </c>
      <c r="D9485" s="18" t="s">
        <v>94</v>
      </c>
      <c r="E9485" s="18" t="s">
        <v>1959</v>
      </c>
      <c r="F9485" s="18" t="s">
        <v>2010</v>
      </c>
      <c r="G9485" s="18">
        <v>6816</v>
      </c>
      <c r="H9485" s="18">
        <v>1.1299999999999999</v>
      </c>
      <c r="I9485" s="18">
        <v>0.93</v>
      </c>
      <c r="Q9485"/>
    </row>
    <row r="9486" spans="2:17" x14ac:dyDescent="0.25">
      <c r="B9486" s="18" t="s">
        <v>3839</v>
      </c>
      <c r="C9486" s="18" t="s">
        <v>8</v>
      </c>
      <c r="D9486" s="18" t="s">
        <v>94</v>
      </c>
      <c r="E9486" s="18" t="s">
        <v>1959</v>
      </c>
      <c r="F9486" s="18" t="s">
        <v>2011</v>
      </c>
      <c r="G9486" s="18">
        <v>7764</v>
      </c>
      <c r="H9486" s="18">
        <v>1.17</v>
      </c>
      <c r="I9486" s="18">
        <v>0.94</v>
      </c>
      <c r="Q9486"/>
    </row>
    <row r="9487" spans="2:17" x14ac:dyDescent="0.25">
      <c r="B9487" s="18" t="s">
        <v>3839</v>
      </c>
      <c r="C9487" s="18" t="s">
        <v>8</v>
      </c>
      <c r="D9487" s="18" t="s">
        <v>94</v>
      </c>
      <c r="E9487" s="18" t="s">
        <v>1959</v>
      </c>
      <c r="F9487" s="18" t="s">
        <v>2012</v>
      </c>
      <c r="G9487" s="18">
        <v>7308</v>
      </c>
      <c r="H9487" s="18">
        <v>0.72</v>
      </c>
      <c r="I9487" s="18">
        <v>1.1599999999999999</v>
      </c>
      <c r="Q9487"/>
    </row>
    <row r="9488" spans="2:17" x14ac:dyDescent="0.25">
      <c r="B9488" s="18" t="s">
        <v>3839</v>
      </c>
      <c r="C9488" s="18" t="s">
        <v>8</v>
      </c>
      <c r="D9488" s="18" t="s">
        <v>94</v>
      </c>
      <c r="E9488" s="18" t="s">
        <v>1959</v>
      </c>
      <c r="F9488" s="18" t="s">
        <v>2013</v>
      </c>
      <c r="G9488" s="18">
        <v>7728</v>
      </c>
      <c r="H9488" s="18">
        <v>0.53</v>
      </c>
      <c r="I9488" s="18">
        <v>1.0900000000000001</v>
      </c>
      <c r="Q9488"/>
    </row>
    <row r="9489" spans="2:17" x14ac:dyDescent="0.25">
      <c r="B9489" s="18" t="s">
        <v>3839</v>
      </c>
      <c r="C9489" s="18" t="s">
        <v>8</v>
      </c>
      <c r="D9489" s="18" t="s">
        <v>94</v>
      </c>
      <c r="E9489" s="18" t="s">
        <v>1959</v>
      </c>
      <c r="F9489" s="18" t="s">
        <v>2014</v>
      </c>
      <c r="G9489" s="18">
        <v>9132</v>
      </c>
      <c r="H9489" s="18">
        <v>0.72</v>
      </c>
      <c r="I9489" s="18">
        <v>0.93</v>
      </c>
      <c r="Q9489"/>
    </row>
    <row r="9490" spans="2:17" x14ac:dyDescent="0.25">
      <c r="B9490" s="18" t="s">
        <v>3839</v>
      </c>
      <c r="C9490" s="18" t="s">
        <v>8</v>
      </c>
      <c r="D9490" s="18" t="s">
        <v>94</v>
      </c>
      <c r="E9490" s="18" t="s">
        <v>1959</v>
      </c>
      <c r="F9490" s="18" t="s">
        <v>2015</v>
      </c>
      <c r="G9490" s="18">
        <v>9048</v>
      </c>
      <c r="H9490" s="18">
        <v>0.88</v>
      </c>
      <c r="I9490" s="18">
        <v>1.05</v>
      </c>
      <c r="Q9490"/>
    </row>
    <row r="9491" spans="2:17" x14ac:dyDescent="0.25">
      <c r="B9491" s="18" t="s">
        <v>3839</v>
      </c>
      <c r="C9491" s="18" t="s">
        <v>8</v>
      </c>
      <c r="D9491" s="18" t="s">
        <v>94</v>
      </c>
      <c r="E9491" s="18" t="s">
        <v>1959</v>
      </c>
      <c r="F9491" s="18" t="s">
        <v>2016</v>
      </c>
      <c r="G9491" s="18">
        <v>8388</v>
      </c>
      <c r="H9491" s="18">
        <v>0.53</v>
      </c>
      <c r="I9491" s="18">
        <v>1.04</v>
      </c>
      <c r="Q9491"/>
    </row>
    <row r="9492" spans="2:17" x14ac:dyDescent="0.25">
      <c r="B9492" s="18" t="s">
        <v>3839</v>
      </c>
      <c r="C9492" s="18" t="s">
        <v>8</v>
      </c>
      <c r="D9492" s="18" t="s">
        <v>94</v>
      </c>
      <c r="E9492" s="18" t="s">
        <v>1959</v>
      </c>
      <c r="F9492" s="18" t="s">
        <v>2017</v>
      </c>
      <c r="G9492" s="18">
        <v>7884</v>
      </c>
      <c r="H9492" s="18">
        <v>0.64</v>
      </c>
      <c r="I9492" s="18">
        <v>1.17</v>
      </c>
      <c r="Q9492"/>
    </row>
    <row r="9493" spans="2:17" x14ac:dyDescent="0.25">
      <c r="B9493" s="18" t="s">
        <v>3839</v>
      </c>
      <c r="C9493" s="18" t="s">
        <v>8</v>
      </c>
      <c r="D9493" s="18" t="s">
        <v>94</v>
      </c>
      <c r="E9493" s="18" t="s">
        <v>1959</v>
      </c>
      <c r="F9493" s="18" t="s">
        <v>2018</v>
      </c>
      <c r="G9493" s="18">
        <v>5748</v>
      </c>
      <c r="H9493" s="18">
        <v>0.5</v>
      </c>
      <c r="I9493" s="18">
        <v>1.2</v>
      </c>
      <c r="Q9493"/>
    </row>
    <row r="9494" spans="2:17" x14ac:dyDescent="0.25">
      <c r="B9494" s="18" t="s">
        <v>3839</v>
      </c>
      <c r="C9494" s="18" t="s">
        <v>8</v>
      </c>
      <c r="D9494" s="18" t="s">
        <v>94</v>
      </c>
      <c r="E9494" s="18" t="s">
        <v>1959</v>
      </c>
      <c r="F9494" s="18" t="s">
        <v>2019</v>
      </c>
      <c r="G9494" s="18">
        <v>4884</v>
      </c>
      <c r="H9494" s="18">
        <v>0.75</v>
      </c>
      <c r="I9494" s="18">
        <v>1.1599999999999999</v>
      </c>
      <c r="Q9494"/>
    </row>
    <row r="9495" spans="2:17" x14ac:dyDescent="0.25">
      <c r="B9495" s="18" t="s">
        <v>3839</v>
      </c>
      <c r="C9495" s="18" t="s">
        <v>8</v>
      </c>
      <c r="D9495" s="18" t="s">
        <v>94</v>
      </c>
      <c r="E9495" s="18" t="s">
        <v>1959</v>
      </c>
      <c r="F9495" s="18" t="s">
        <v>2020</v>
      </c>
      <c r="G9495" s="18">
        <v>9576</v>
      </c>
      <c r="H9495" s="18">
        <v>0.74</v>
      </c>
      <c r="I9495" s="18">
        <v>1.19</v>
      </c>
      <c r="Q9495"/>
    </row>
    <row r="9496" spans="2:17" x14ac:dyDescent="0.25">
      <c r="B9496" s="18" t="s">
        <v>3839</v>
      </c>
      <c r="C9496" s="18" t="s">
        <v>8</v>
      </c>
      <c r="D9496" s="18" t="s">
        <v>94</v>
      </c>
      <c r="E9496" s="18" t="s">
        <v>1959</v>
      </c>
      <c r="F9496" s="18" t="s">
        <v>2021</v>
      </c>
      <c r="G9496" s="18">
        <v>6324</v>
      </c>
      <c r="H9496" s="18">
        <v>1.0900000000000001</v>
      </c>
      <c r="I9496" s="18">
        <v>1.02</v>
      </c>
      <c r="Q9496"/>
    </row>
    <row r="9497" spans="2:17" x14ac:dyDescent="0.25">
      <c r="B9497" s="18" t="s">
        <v>3839</v>
      </c>
      <c r="C9497" s="18" t="s">
        <v>8</v>
      </c>
      <c r="D9497" s="18" t="s">
        <v>205</v>
      </c>
      <c r="E9497" s="18" t="s">
        <v>2022</v>
      </c>
      <c r="F9497" s="18" t="s">
        <v>2023</v>
      </c>
      <c r="G9497" s="18">
        <v>744</v>
      </c>
      <c r="H9497" s="18">
        <v>1.1599999999999999</v>
      </c>
      <c r="I9497" s="18">
        <v>1.67</v>
      </c>
      <c r="Q9497"/>
    </row>
    <row r="9498" spans="2:17" x14ac:dyDescent="0.25">
      <c r="B9498" s="18" t="s">
        <v>3839</v>
      </c>
      <c r="C9498" s="18" t="s">
        <v>8</v>
      </c>
      <c r="D9498" s="18" t="s">
        <v>205</v>
      </c>
      <c r="E9498" s="18" t="s">
        <v>2022</v>
      </c>
      <c r="F9498" s="18" t="s">
        <v>2024</v>
      </c>
      <c r="G9498" s="18">
        <v>1176</v>
      </c>
      <c r="H9498" s="18">
        <v>1.1499999999999999</v>
      </c>
      <c r="I9498" s="18">
        <v>1.88</v>
      </c>
      <c r="Q9498"/>
    </row>
    <row r="9499" spans="2:17" x14ac:dyDescent="0.25">
      <c r="B9499" s="18" t="s">
        <v>3839</v>
      </c>
      <c r="C9499" s="18" t="s">
        <v>8</v>
      </c>
      <c r="D9499" s="18" t="s">
        <v>205</v>
      </c>
      <c r="E9499" s="18" t="s">
        <v>2022</v>
      </c>
      <c r="F9499" s="18" t="s">
        <v>2025</v>
      </c>
      <c r="G9499" s="18">
        <v>1272</v>
      </c>
      <c r="H9499" s="18">
        <v>1.1599999999999999</v>
      </c>
      <c r="I9499" s="18">
        <v>1.81</v>
      </c>
      <c r="Q9499"/>
    </row>
    <row r="9500" spans="2:17" x14ac:dyDescent="0.25">
      <c r="B9500" s="18" t="s">
        <v>3839</v>
      </c>
      <c r="C9500" s="18" t="s">
        <v>8</v>
      </c>
      <c r="D9500" s="18" t="s">
        <v>205</v>
      </c>
      <c r="E9500" s="18" t="s">
        <v>2022</v>
      </c>
      <c r="F9500" s="18" t="s">
        <v>2026</v>
      </c>
      <c r="G9500" s="18">
        <v>768</v>
      </c>
      <c r="H9500" s="18">
        <v>1.17</v>
      </c>
      <c r="I9500" s="18">
        <v>1.71</v>
      </c>
      <c r="Q9500"/>
    </row>
    <row r="9501" spans="2:17" x14ac:dyDescent="0.25">
      <c r="B9501" s="18" t="s">
        <v>3839</v>
      </c>
      <c r="C9501" s="18" t="s">
        <v>8</v>
      </c>
      <c r="D9501" s="18" t="s">
        <v>205</v>
      </c>
      <c r="E9501" s="18" t="s">
        <v>2022</v>
      </c>
      <c r="F9501" s="18" t="s">
        <v>2027</v>
      </c>
      <c r="G9501" s="18">
        <v>1032</v>
      </c>
      <c r="H9501" s="18">
        <v>1.47</v>
      </c>
      <c r="I9501" s="18">
        <v>1.68</v>
      </c>
      <c r="Q9501"/>
    </row>
    <row r="9502" spans="2:17" x14ac:dyDescent="0.25">
      <c r="B9502" s="18" t="s">
        <v>3839</v>
      </c>
      <c r="C9502" s="18" t="s">
        <v>8</v>
      </c>
      <c r="D9502" s="18" t="s">
        <v>205</v>
      </c>
      <c r="E9502" s="18" t="s">
        <v>2022</v>
      </c>
      <c r="F9502" s="18" t="s">
        <v>2028</v>
      </c>
      <c r="G9502" s="18">
        <v>588</v>
      </c>
      <c r="H9502" s="18">
        <v>1.4</v>
      </c>
      <c r="I9502" s="18">
        <v>1.6</v>
      </c>
      <c r="Q9502"/>
    </row>
    <row r="9503" spans="2:17" x14ac:dyDescent="0.25">
      <c r="B9503" s="18" t="s">
        <v>3839</v>
      </c>
      <c r="C9503" s="18" t="s">
        <v>8</v>
      </c>
      <c r="D9503" s="18" t="s">
        <v>205</v>
      </c>
      <c r="E9503" s="18" t="s">
        <v>2022</v>
      </c>
      <c r="F9503" s="18" t="s">
        <v>2029</v>
      </c>
      <c r="G9503" s="18">
        <v>780</v>
      </c>
      <c r="H9503" s="18">
        <v>1.18</v>
      </c>
      <c r="I9503" s="18">
        <v>1.78</v>
      </c>
      <c r="Q9503"/>
    </row>
    <row r="9504" spans="2:17" x14ac:dyDescent="0.25">
      <c r="B9504" s="18" t="s">
        <v>3839</v>
      </c>
      <c r="C9504" s="18" t="s">
        <v>8</v>
      </c>
      <c r="D9504" s="18" t="s">
        <v>205</v>
      </c>
      <c r="E9504" s="18" t="s">
        <v>2022</v>
      </c>
      <c r="F9504" s="18" t="s">
        <v>2030</v>
      </c>
      <c r="G9504" s="18">
        <v>1152</v>
      </c>
      <c r="H9504" s="18">
        <v>1.17</v>
      </c>
      <c r="I9504" s="18">
        <v>1.82</v>
      </c>
      <c r="Q9504"/>
    </row>
    <row r="9505" spans="2:17" x14ac:dyDescent="0.25">
      <c r="B9505" s="18" t="s">
        <v>3839</v>
      </c>
      <c r="C9505" s="18" t="s">
        <v>8</v>
      </c>
      <c r="D9505" s="18" t="s">
        <v>205</v>
      </c>
      <c r="E9505" s="18" t="s">
        <v>2022</v>
      </c>
      <c r="F9505" s="18" t="s">
        <v>2031</v>
      </c>
      <c r="G9505" s="18">
        <v>924</v>
      </c>
      <c r="H9505" s="18">
        <v>1.38</v>
      </c>
      <c r="I9505" s="18">
        <v>1.63</v>
      </c>
      <c r="Q9505"/>
    </row>
    <row r="9506" spans="2:17" x14ac:dyDescent="0.25">
      <c r="B9506" s="18" t="s">
        <v>3839</v>
      </c>
      <c r="C9506" s="18" t="s">
        <v>8</v>
      </c>
      <c r="D9506" s="18" t="s">
        <v>205</v>
      </c>
      <c r="E9506" s="18" t="s">
        <v>2022</v>
      </c>
      <c r="F9506" s="18" t="s">
        <v>2032</v>
      </c>
      <c r="G9506" s="18">
        <v>1188</v>
      </c>
      <c r="H9506" s="18">
        <v>1.37</v>
      </c>
      <c r="I9506" s="18">
        <v>1.87</v>
      </c>
      <c r="Q9506"/>
    </row>
    <row r="9507" spans="2:17" x14ac:dyDescent="0.25">
      <c r="B9507" s="18" t="s">
        <v>3839</v>
      </c>
      <c r="C9507" s="18" t="s">
        <v>8</v>
      </c>
      <c r="D9507" s="18" t="s">
        <v>205</v>
      </c>
      <c r="E9507" s="18" t="s">
        <v>2022</v>
      </c>
      <c r="F9507" s="18" t="s">
        <v>2033</v>
      </c>
      <c r="G9507" s="18">
        <v>708</v>
      </c>
      <c r="H9507" s="18">
        <v>1.17</v>
      </c>
      <c r="I9507" s="18">
        <v>1.8</v>
      </c>
      <c r="Q9507"/>
    </row>
    <row r="9508" spans="2:17" x14ac:dyDescent="0.25">
      <c r="B9508" s="18" t="s">
        <v>3839</v>
      </c>
      <c r="C9508" s="18" t="s">
        <v>8</v>
      </c>
      <c r="D9508" s="18" t="s">
        <v>205</v>
      </c>
      <c r="E9508" s="18" t="s">
        <v>2022</v>
      </c>
      <c r="F9508" s="18" t="s">
        <v>2034</v>
      </c>
      <c r="G9508" s="18">
        <v>1212</v>
      </c>
      <c r="H9508" s="18">
        <v>1.29</v>
      </c>
      <c r="I9508" s="18">
        <v>1.77</v>
      </c>
      <c r="Q9508"/>
    </row>
    <row r="9509" spans="2:17" x14ac:dyDescent="0.25">
      <c r="B9509" s="18" t="s">
        <v>3839</v>
      </c>
      <c r="C9509" s="18" t="s">
        <v>8</v>
      </c>
      <c r="D9509" s="18" t="s">
        <v>205</v>
      </c>
      <c r="E9509" s="18" t="s">
        <v>2022</v>
      </c>
      <c r="F9509" s="18" t="s">
        <v>2035</v>
      </c>
      <c r="G9509" s="18">
        <v>1320</v>
      </c>
      <c r="H9509" s="18">
        <v>1.46</v>
      </c>
      <c r="I9509" s="18">
        <v>1.83</v>
      </c>
      <c r="Q9509"/>
    </row>
    <row r="9510" spans="2:17" x14ac:dyDescent="0.25">
      <c r="B9510" s="18" t="s">
        <v>3839</v>
      </c>
      <c r="C9510" s="18" t="s">
        <v>8</v>
      </c>
      <c r="D9510" s="18" t="s">
        <v>205</v>
      </c>
      <c r="E9510" s="18" t="s">
        <v>2022</v>
      </c>
      <c r="F9510" s="18" t="s">
        <v>2036</v>
      </c>
      <c r="G9510" s="18">
        <v>972</v>
      </c>
      <c r="H9510" s="18">
        <v>1.32</v>
      </c>
      <c r="I9510" s="18">
        <v>1.81</v>
      </c>
      <c r="Q9510"/>
    </row>
    <row r="9511" spans="2:17" x14ac:dyDescent="0.25">
      <c r="B9511" s="18" t="s">
        <v>3839</v>
      </c>
      <c r="C9511" s="18" t="s">
        <v>8</v>
      </c>
      <c r="D9511" s="18" t="s">
        <v>1573</v>
      </c>
      <c r="E9511" s="18" t="s">
        <v>2022</v>
      </c>
      <c r="F9511" s="18" t="s">
        <v>3785</v>
      </c>
      <c r="G9511" s="18">
        <v>360</v>
      </c>
      <c r="H9511" s="18">
        <v>3.13</v>
      </c>
      <c r="I9511" s="18">
        <v>6.44</v>
      </c>
      <c r="Q9511"/>
    </row>
    <row r="9512" spans="2:17" x14ac:dyDescent="0.25">
      <c r="B9512" s="18" t="s">
        <v>3839</v>
      </c>
      <c r="C9512" s="18" t="s">
        <v>8</v>
      </c>
      <c r="D9512" s="18" t="s">
        <v>1573</v>
      </c>
      <c r="E9512" s="18" t="s">
        <v>2022</v>
      </c>
      <c r="F9512" s="18" t="s">
        <v>3786</v>
      </c>
      <c r="G9512" s="18">
        <v>480</v>
      </c>
      <c r="H9512" s="18">
        <v>4.9400000000000004</v>
      </c>
      <c r="I9512" s="18">
        <v>5.5</v>
      </c>
      <c r="Q9512"/>
    </row>
    <row r="9513" spans="2:17" x14ac:dyDescent="0.25">
      <c r="B9513" s="18" t="s">
        <v>3839</v>
      </c>
      <c r="C9513" s="18" t="s">
        <v>8</v>
      </c>
      <c r="D9513" s="18" t="s">
        <v>1573</v>
      </c>
      <c r="E9513" s="18" t="s">
        <v>2022</v>
      </c>
      <c r="F9513" s="18" t="s">
        <v>3787</v>
      </c>
      <c r="G9513" s="18">
        <v>528</v>
      </c>
      <c r="H9513" s="18">
        <v>3.02</v>
      </c>
      <c r="I9513" s="18">
        <v>5.26</v>
      </c>
      <c r="Q9513"/>
    </row>
    <row r="9514" spans="2:17" x14ac:dyDescent="0.25">
      <c r="B9514" s="18" t="s">
        <v>3839</v>
      </c>
      <c r="C9514" s="18" t="s">
        <v>8</v>
      </c>
      <c r="D9514" s="18" t="s">
        <v>1573</v>
      </c>
      <c r="E9514" s="18" t="s">
        <v>2022</v>
      </c>
      <c r="F9514" s="18" t="s">
        <v>3788</v>
      </c>
      <c r="G9514" s="18">
        <v>360</v>
      </c>
      <c r="H9514" s="18">
        <v>3.48</v>
      </c>
      <c r="I9514" s="18">
        <v>6.81</v>
      </c>
      <c r="Q9514"/>
    </row>
    <row r="9515" spans="2:17" x14ac:dyDescent="0.25">
      <c r="B9515" s="18" t="s">
        <v>3839</v>
      </c>
      <c r="C9515" s="18" t="s">
        <v>8</v>
      </c>
      <c r="D9515" s="18" t="s">
        <v>1573</v>
      </c>
      <c r="E9515" s="18" t="s">
        <v>2022</v>
      </c>
      <c r="F9515" s="18" t="s">
        <v>3789</v>
      </c>
      <c r="G9515" s="18">
        <v>492</v>
      </c>
      <c r="H9515" s="18">
        <v>4.2699999999999996</v>
      </c>
      <c r="I9515" s="18">
        <v>5.19</v>
      </c>
      <c r="Q9515"/>
    </row>
    <row r="9516" spans="2:17" x14ac:dyDescent="0.25">
      <c r="B9516" s="18" t="s">
        <v>3839</v>
      </c>
      <c r="C9516" s="18" t="s">
        <v>8</v>
      </c>
      <c r="D9516" s="18" t="s">
        <v>1573</v>
      </c>
      <c r="E9516" s="18" t="s">
        <v>2022</v>
      </c>
      <c r="F9516" s="18" t="s">
        <v>3790</v>
      </c>
      <c r="G9516" s="18">
        <v>384</v>
      </c>
      <c r="H9516" s="18">
        <v>3.69</v>
      </c>
      <c r="I9516" s="18">
        <v>5.0599999999999996</v>
      </c>
      <c r="Q9516"/>
    </row>
    <row r="9517" spans="2:17" x14ac:dyDescent="0.25">
      <c r="B9517" s="18" t="s">
        <v>3839</v>
      </c>
      <c r="C9517" s="18" t="s">
        <v>8</v>
      </c>
      <c r="D9517" s="18" t="s">
        <v>1573</v>
      </c>
      <c r="E9517" s="18" t="s">
        <v>2022</v>
      </c>
      <c r="F9517" s="18" t="s">
        <v>3791</v>
      </c>
      <c r="G9517" s="18">
        <v>528</v>
      </c>
      <c r="H9517" s="18">
        <v>4.6399999999999997</v>
      </c>
      <c r="I9517" s="18">
        <v>6.58</v>
      </c>
      <c r="Q9517"/>
    </row>
    <row r="9518" spans="2:17" x14ac:dyDescent="0.25">
      <c r="B9518" s="18" t="s">
        <v>3839</v>
      </c>
      <c r="C9518" s="18" t="s">
        <v>8</v>
      </c>
      <c r="D9518" s="18" t="s">
        <v>205</v>
      </c>
      <c r="E9518" s="18" t="s">
        <v>2022</v>
      </c>
      <c r="F9518" s="18" t="s">
        <v>2037</v>
      </c>
      <c r="G9518" s="18">
        <v>1296</v>
      </c>
      <c r="H9518" s="18">
        <v>1.19</v>
      </c>
      <c r="I9518" s="18">
        <v>1.83</v>
      </c>
      <c r="Q9518"/>
    </row>
    <row r="9519" spans="2:17" x14ac:dyDescent="0.25">
      <c r="B9519" s="18" t="s">
        <v>3839</v>
      </c>
      <c r="C9519" s="18" t="s">
        <v>8</v>
      </c>
      <c r="D9519" s="18" t="s">
        <v>164</v>
      </c>
      <c r="E9519" s="18" t="s">
        <v>2038</v>
      </c>
      <c r="F9519" s="18" t="s">
        <v>2039</v>
      </c>
      <c r="G9519" s="18">
        <v>432</v>
      </c>
      <c r="H9519" s="18">
        <v>4.58</v>
      </c>
      <c r="I9519" s="18">
        <v>5.39</v>
      </c>
      <c r="Q9519"/>
    </row>
    <row r="9520" spans="2:17" x14ac:dyDescent="0.25">
      <c r="B9520" s="18" t="s">
        <v>3839</v>
      </c>
      <c r="C9520" s="18" t="s">
        <v>8</v>
      </c>
      <c r="D9520" s="18" t="s">
        <v>164</v>
      </c>
      <c r="E9520" s="18" t="s">
        <v>2038</v>
      </c>
      <c r="F9520" s="18" t="s">
        <v>2040</v>
      </c>
      <c r="G9520" s="18">
        <v>396</v>
      </c>
      <c r="H9520" s="18">
        <v>4.32</v>
      </c>
      <c r="I9520" s="18">
        <v>5.19</v>
      </c>
      <c r="Q9520"/>
    </row>
    <row r="9521" spans="2:17" x14ac:dyDescent="0.25">
      <c r="B9521" s="18" t="s">
        <v>3839</v>
      </c>
      <c r="C9521" s="18" t="s">
        <v>8</v>
      </c>
      <c r="D9521" s="18" t="s">
        <v>164</v>
      </c>
      <c r="E9521" s="18" t="s">
        <v>2038</v>
      </c>
      <c r="F9521" s="18" t="s">
        <v>2041</v>
      </c>
      <c r="G9521" s="18">
        <v>336</v>
      </c>
      <c r="H9521" s="18">
        <v>4.68</v>
      </c>
      <c r="I9521" s="18">
        <v>5.26</v>
      </c>
      <c r="Q9521"/>
    </row>
    <row r="9522" spans="2:17" x14ac:dyDescent="0.25">
      <c r="B9522" s="18" t="s">
        <v>3839</v>
      </c>
      <c r="C9522" s="18" t="s">
        <v>8</v>
      </c>
      <c r="D9522" s="18" t="s">
        <v>164</v>
      </c>
      <c r="E9522" s="18" t="s">
        <v>2038</v>
      </c>
      <c r="F9522" s="18" t="s">
        <v>2042</v>
      </c>
      <c r="G9522" s="18">
        <v>252</v>
      </c>
      <c r="H9522" s="18">
        <v>4.42</v>
      </c>
      <c r="I9522" s="18">
        <v>5.0999999999999996</v>
      </c>
      <c r="Q9522"/>
    </row>
    <row r="9523" spans="2:17" x14ac:dyDescent="0.25">
      <c r="B9523" s="18" t="s">
        <v>3839</v>
      </c>
      <c r="C9523" s="18" t="s">
        <v>8</v>
      </c>
      <c r="D9523" s="18" t="s">
        <v>164</v>
      </c>
      <c r="E9523" s="18" t="s">
        <v>2038</v>
      </c>
      <c r="F9523" s="18" t="s">
        <v>2043</v>
      </c>
      <c r="G9523" s="18">
        <v>672</v>
      </c>
      <c r="H9523" s="18">
        <v>4.0599999999999996</v>
      </c>
      <c r="I9523" s="18">
        <v>5.4</v>
      </c>
      <c r="Q9523"/>
    </row>
    <row r="9524" spans="2:17" x14ac:dyDescent="0.25">
      <c r="B9524" s="18" t="s">
        <v>3839</v>
      </c>
      <c r="C9524" s="18" t="s">
        <v>8</v>
      </c>
      <c r="D9524" s="18" t="s">
        <v>164</v>
      </c>
      <c r="E9524" s="18" t="s">
        <v>2038</v>
      </c>
      <c r="F9524" s="18" t="s">
        <v>2044</v>
      </c>
      <c r="G9524" s="18">
        <v>648</v>
      </c>
      <c r="H9524" s="18">
        <v>4.0599999999999996</v>
      </c>
      <c r="I9524" s="18">
        <v>5.27</v>
      </c>
      <c r="Q9524"/>
    </row>
    <row r="9525" spans="2:17" x14ac:dyDescent="0.25">
      <c r="B9525" s="18" t="s">
        <v>3839</v>
      </c>
      <c r="C9525" s="18" t="s">
        <v>8</v>
      </c>
      <c r="D9525" s="18" t="s">
        <v>164</v>
      </c>
      <c r="E9525" s="18" t="s">
        <v>2038</v>
      </c>
      <c r="F9525" s="18" t="s">
        <v>2045</v>
      </c>
      <c r="G9525" s="18">
        <v>600</v>
      </c>
      <c r="H9525" s="18">
        <v>4.75</v>
      </c>
      <c r="I9525" s="18">
        <v>5.21</v>
      </c>
      <c r="Q9525"/>
    </row>
    <row r="9526" spans="2:17" x14ac:dyDescent="0.25">
      <c r="B9526" s="18" t="s">
        <v>3839</v>
      </c>
      <c r="C9526" s="18" t="s">
        <v>8</v>
      </c>
      <c r="D9526" s="18" t="s">
        <v>164</v>
      </c>
      <c r="E9526" s="18" t="s">
        <v>2038</v>
      </c>
      <c r="F9526" s="18" t="s">
        <v>2046</v>
      </c>
      <c r="G9526" s="18">
        <v>360</v>
      </c>
      <c r="H9526" s="18">
        <v>4.0599999999999996</v>
      </c>
      <c r="I9526" s="18">
        <v>5.16</v>
      </c>
      <c r="Q9526"/>
    </row>
    <row r="9527" spans="2:17" x14ac:dyDescent="0.25">
      <c r="B9527" s="18" t="s">
        <v>3839</v>
      </c>
      <c r="C9527" s="18" t="s">
        <v>8</v>
      </c>
      <c r="D9527" s="18" t="s">
        <v>164</v>
      </c>
      <c r="E9527" s="18" t="s">
        <v>2038</v>
      </c>
      <c r="F9527" s="18" t="s">
        <v>2047</v>
      </c>
      <c r="G9527" s="18">
        <v>468</v>
      </c>
      <c r="H9527" s="18">
        <v>4.57</v>
      </c>
      <c r="I9527" s="18">
        <v>5.04</v>
      </c>
      <c r="Q9527"/>
    </row>
    <row r="9528" spans="2:17" x14ac:dyDescent="0.25">
      <c r="B9528" s="18" t="s">
        <v>3839</v>
      </c>
      <c r="C9528" s="18" t="s">
        <v>8</v>
      </c>
      <c r="D9528" s="18" t="s">
        <v>164</v>
      </c>
      <c r="E9528" s="18" t="s">
        <v>2038</v>
      </c>
      <c r="F9528" s="18" t="s">
        <v>2048</v>
      </c>
      <c r="G9528" s="18">
        <v>408</v>
      </c>
      <c r="H9528" s="18">
        <v>4.9400000000000004</v>
      </c>
      <c r="I9528" s="18">
        <v>5.01</v>
      </c>
      <c r="Q9528"/>
    </row>
    <row r="9529" spans="2:17" x14ac:dyDescent="0.25">
      <c r="B9529" s="18" t="s">
        <v>3839</v>
      </c>
      <c r="C9529" s="18" t="s">
        <v>8</v>
      </c>
      <c r="D9529" s="18" t="s">
        <v>164</v>
      </c>
      <c r="E9529" s="18" t="s">
        <v>2038</v>
      </c>
      <c r="F9529" s="18" t="s">
        <v>2049</v>
      </c>
      <c r="G9529" s="18">
        <v>324</v>
      </c>
      <c r="H9529" s="18">
        <v>4.46</v>
      </c>
      <c r="I9529" s="18">
        <v>5.14</v>
      </c>
      <c r="Q9529"/>
    </row>
    <row r="9530" spans="2:17" x14ac:dyDescent="0.25">
      <c r="B9530" s="18" t="s">
        <v>3839</v>
      </c>
      <c r="C9530" s="18" t="s">
        <v>8</v>
      </c>
      <c r="D9530" s="18" t="s">
        <v>164</v>
      </c>
      <c r="E9530" s="18" t="s">
        <v>2038</v>
      </c>
      <c r="F9530" s="18" t="s">
        <v>2050</v>
      </c>
      <c r="G9530" s="18">
        <v>720</v>
      </c>
      <c r="H9530" s="18">
        <v>4.24</v>
      </c>
      <c r="I9530" s="18">
        <v>5.26</v>
      </c>
      <c r="Q9530"/>
    </row>
    <row r="9531" spans="2:17" x14ac:dyDescent="0.25">
      <c r="B9531" s="18" t="s">
        <v>3839</v>
      </c>
      <c r="C9531" s="18" t="s">
        <v>8</v>
      </c>
      <c r="D9531" s="18" t="s">
        <v>164</v>
      </c>
      <c r="E9531" s="18" t="s">
        <v>2038</v>
      </c>
      <c r="F9531" s="18" t="s">
        <v>2051</v>
      </c>
      <c r="G9531" s="18">
        <v>408</v>
      </c>
      <c r="H9531" s="18">
        <v>4.26</v>
      </c>
      <c r="I9531" s="18">
        <v>5.04</v>
      </c>
      <c r="Q9531"/>
    </row>
    <row r="9532" spans="2:17" x14ac:dyDescent="0.25">
      <c r="B9532" s="18" t="s">
        <v>3839</v>
      </c>
      <c r="C9532" s="18" t="s">
        <v>8</v>
      </c>
      <c r="D9532" s="18" t="s">
        <v>164</v>
      </c>
      <c r="E9532" s="18" t="s">
        <v>2038</v>
      </c>
      <c r="F9532" s="18" t="s">
        <v>2052</v>
      </c>
      <c r="G9532" s="18">
        <v>264</v>
      </c>
      <c r="H9532" s="18">
        <v>4.95</v>
      </c>
      <c r="I9532" s="18">
        <v>5.34</v>
      </c>
      <c r="Q9532"/>
    </row>
    <row r="9533" spans="2:17" x14ac:dyDescent="0.25">
      <c r="B9533" s="18" t="s">
        <v>3839</v>
      </c>
      <c r="C9533" s="18" t="s">
        <v>8</v>
      </c>
      <c r="D9533" s="18" t="s">
        <v>164</v>
      </c>
      <c r="E9533" s="18" t="s">
        <v>2038</v>
      </c>
      <c r="F9533" s="18" t="s">
        <v>2053</v>
      </c>
      <c r="G9533" s="18">
        <v>396</v>
      </c>
      <c r="H9533" s="18">
        <v>4.42</v>
      </c>
      <c r="I9533" s="18">
        <v>5.1100000000000003</v>
      </c>
      <c r="Q9533"/>
    </row>
    <row r="9534" spans="2:17" x14ac:dyDescent="0.25">
      <c r="B9534" s="18" t="s">
        <v>3839</v>
      </c>
      <c r="C9534" s="18" t="s">
        <v>8</v>
      </c>
      <c r="D9534" s="18" t="s">
        <v>164</v>
      </c>
      <c r="E9534" s="18" t="s">
        <v>2038</v>
      </c>
      <c r="F9534" s="18" t="s">
        <v>2054</v>
      </c>
      <c r="G9534" s="18">
        <v>312</v>
      </c>
      <c r="H9534" s="18">
        <v>4.04</v>
      </c>
      <c r="I9534" s="18">
        <v>5.09</v>
      </c>
      <c r="Q9534"/>
    </row>
    <row r="9535" spans="2:17" x14ac:dyDescent="0.25">
      <c r="B9535" s="18" t="s">
        <v>3839</v>
      </c>
      <c r="C9535" s="18" t="s">
        <v>8</v>
      </c>
      <c r="D9535" s="18" t="s">
        <v>164</v>
      </c>
      <c r="E9535" s="18" t="s">
        <v>2038</v>
      </c>
      <c r="F9535" s="18" t="s">
        <v>2055</v>
      </c>
      <c r="G9535" s="18">
        <v>324</v>
      </c>
      <c r="H9535" s="18">
        <v>4.75</v>
      </c>
      <c r="I9535" s="18">
        <v>5.34</v>
      </c>
      <c r="Q9535"/>
    </row>
    <row r="9536" spans="2:17" x14ac:dyDescent="0.25">
      <c r="B9536" s="18" t="s">
        <v>3839</v>
      </c>
      <c r="C9536" s="18" t="s">
        <v>8</v>
      </c>
      <c r="D9536" s="18" t="s">
        <v>164</v>
      </c>
      <c r="E9536" s="18" t="s">
        <v>2038</v>
      </c>
      <c r="F9536" s="18" t="s">
        <v>2056</v>
      </c>
      <c r="G9536" s="18">
        <v>288</v>
      </c>
      <c r="H9536" s="18">
        <v>4.46</v>
      </c>
      <c r="I9536" s="18">
        <v>5.08</v>
      </c>
      <c r="Q9536"/>
    </row>
    <row r="9537" spans="2:17" x14ac:dyDescent="0.25">
      <c r="B9537" s="18" t="s">
        <v>3839</v>
      </c>
      <c r="C9537" s="18" t="s">
        <v>8</v>
      </c>
      <c r="D9537" s="18" t="s">
        <v>164</v>
      </c>
      <c r="E9537" s="18" t="s">
        <v>2038</v>
      </c>
      <c r="F9537" s="18" t="s">
        <v>2057</v>
      </c>
      <c r="G9537" s="18">
        <v>432</v>
      </c>
      <c r="H9537" s="18">
        <v>4.99</v>
      </c>
      <c r="I9537" s="18">
        <v>5.2</v>
      </c>
      <c r="Q9537"/>
    </row>
    <row r="9538" spans="2:17" x14ac:dyDescent="0.25">
      <c r="B9538" s="18" t="s">
        <v>3839</v>
      </c>
      <c r="C9538" s="18" t="s">
        <v>8</v>
      </c>
      <c r="D9538" s="18" t="s">
        <v>164</v>
      </c>
      <c r="E9538" s="18" t="s">
        <v>2038</v>
      </c>
      <c r="F9538" s="18" t="s">
        <v>2058</v>
      </c>
      <c r="G9538" s="18">
        <v>552</v>
      </c>
      <c r="H9538" s="18">
        <v>4.8499999999999996</v>
      </c>
      <c r="I9538" s="18">
        <v>5.12</v>
      </c>
      <c r="Q9538"/>
    </row>
    <row r="9539" spans="2:17" x14ac:dyDescent="0.25">
      <c r="B9539" s="18" t="s">
        <v>3839</v>
      </c>
      <c r="C9539" s="18" t="s">
        <v>8</v>
      </c>
      <c r="D9539" s="18" t="s">
        <v>164</v>
      </c>
      <c r="E9539" s="18" t="s">
        <v>2038</v>
      </c>
      <c r="F9539" s="18" t="s">
        <v>2059</v>
      </c>
      <c r="G9539" s="18">
        <v>492</v>
      </c>
      <c r="H9539" s="18">
        <v>4.29</v>
      </c>
      <c r="I9539" s="18">
        <v>5.22</v>
      </c>
      <c r="Q9539"/>
    </row>
    <row r="9540" spans="2:17" x14ac:dyDescent="0.25">
      <c r="B9540" s="18" t="s">
        <v>3839</v>
      </c>
      <c r="C9540" s="18" t="s">
        <v>8</v>
      </c>
      <c r="D9540" s="18" t="s">
        <v>164</v>
      </c>
      <c r="E9540" s="18" t="s">
        <v>2038</v>
      </c>
      <c r="F9540" s="18" t="s">
        <v>2060</v>
      </c>
      <c r="G9540" s="18">
        <v>720</v>
      </c>
      <c r="H9540" s="18">
        <v>4.28</v>
      </c>
      <c r="I9540" s="18">
        <v>5.0599999999999996</v>
      </c>
      <c r="Q9540"/>
    </row>
    <row r="9541" spans="2:17" x14ac:dyDescent="0.25">
      <c r="B9541" s="18" t="s">
        <v>3839</v>
      </c>
      <c r="C9541" s="18" t="s">
        <v>8</v>
      </c>
      <c r="D9541" s="18" t="s">
        <v>164</v>
      </c>
      <c r="E9541" s="18" t="s">
        <v>2038</v>
      </c>
      <c r="F9541" s="18" t="s">
        <v>2061</v>
      </c>
      <c r="G9541" s="18">
        <v>420</v>
      </c>
      <c r="H9541" s="18">
        <v>4.83</v>
      </c>
      <c r="I9541" s="18">
        <v>5.25</v>
      </c>
      <c r="Q9541"/>
    </row>
    <row r="9542" spans="2:17" x14ac:dyDescent="0.25">
      <c r="B9542" s="18" t="s">
        <v>3839</v>
      </c>
      <c r="C9542" s="18" t="s">
        <v>8</v>
      </c>
      <c r="D9542" s="18" t="s">
        <v>164</v>
      </c>
      <c r="E9542" s="18" t="s">
        <v>2038</v>
      </c>
      <c r="F9542" s="18" t="s">
        <v>2062</v>
      </c>
      <c r="G9542" s="18">
        <v>660</v>
      </c>
      <c r="H9542" s="18">
        <v>4.84</v>
      </c>
      <c r="I9542" s="18">
        <v>5.27</v>
      </c>
      <c r="Q9542"/>
    </row>
    <row r="9543" spans="2:17" x14ac:dyDescent="0.25">
      <c r="B9543" s="18" t="s">
        <v>3839</v>
      </c>
      <c r="C9543" s="18" t="s">
        <v>8</v>
      </c>
      <c r="D9543" s="18" t="s">
        <v>164</v>
      </c>
      <c r="E9543" s="18" t="s">
        <v>2038</v>
      </c>
      <c r="F9543" s="18" t="s">
        <v>2063</v>
      </c>
      <c r="G9543" s="18">
        <v>300</v>
      </c>
      <c r="H9543" s="18">
        <v>4.99</v>
      </c>
      <c r="I9543" s="18">
        <v>5.22</v>
      </c>
      <c r="Q9543"/>
    </row>
    <row r="9544" spans="2:17" x14ac:dyDescent="0.25">
      <c r="B9544" s="18" t="s">
        <v>3839</v>
      </c>
      <c r="C9544" s="18" t="s">
        <v>8</v>
      </c>
      <c r="D9544" s="18" t="s">
        <v>164</v>
      </c>
      <c r="E9544" s="18" t="s">
        <v>2038</v>
      </c>
      <c r="F9544" s="18" t="s">
        <v>2064</v>
      </c>
      <c r="G9544" s="18">
        <v>444</v>
      </c>
      <c r="H9544" s="18">
        <v>4.9000000000000004</v>
      </c>
      <c r="I9544" s="18">
        <v>5.19</v>
      </c>
      <c r="Q9544"/>
    </row>
    <row r="9545" spans="2:17" x14ac:dyDescent="0.25">
      <c r="B9545" s="18" t="s">
        <v>3839</v>
      </c>
      <c r="C9545" s="18" t="s">
        <v>8</v>
      </c>
      <c r="D9545" s="18" t="s">
        <v>164</v>
      </c>
      <c r="E9545" s="18" t="s">
        <v>2038</v>
      </c>
      <c r="F9545" s="18" t="s">
        <v>2065</v>
      </c>
      <c r="G9545" s="18">
        <v>408</v>
      </c>
      <c r="H9545" s="18">
        <v>4.6100000000000003</v>
      </c>
      <c r="I9545" s="18">
        <v>5.25</v>
      </c>
      <c r="Q9545"/>
    </row>
    <row r="9546" spans="2:17" x14ac:dyDescent="0.25">
      <c r="B9546" s="18" t="s">
        <v>3839</v>
      </c>
      <c r="C9546" s="18" t="s">
        <v>8</v>
      </c>
      <c r="D9546" s="18" t="s">
        <v>164</v>
      </c>
      <c r="E9546" s="18" t="s">
        <v>2038</v>
      </c>
      <c r="F9546" s="18" t="s">
        <v>2066</v>
      </c>
      <c r="G9546" s="18">
        <v>336</v>
      </c>
      <c r="H9546" s="18">
        <v>4.43</v>
      </c>
      <c r="I9546" s="18">
        <v>5.37</v>
      </c>
      <c r="Q9546"/>
    </row>
    <row r="9547" spans="2:17" x14ac:dyDescent="0.25">
      <c r="B9547" s="18" t="s">
        <v>3839</v>
      </c>
      <c r="C9547" s="18" t="s">
        <v>8</v>
      </c>
      <c r="D9547" s="18" t="s">
        <v>164</v>
      </c>
      <c r="E9547" s="18" t="s">
        <v>2038</v>
      </c>
      <c r="F9547" s="18" t="s">
        <v>2067</v>
      </c>
      <c r="G9547" s="18">
        <v>672</v>
      </c>
      <c r="H9547" s="18">
        <v>4.18</v>
      </c>
      <c r="I9547" s="18">
        <v>5.23</v>
      </c>
      <c r="Q9547"/>
    </row>
    <row r="9548" spans="2:17" x14ac:dyDescent="0.25">
      <c r="B9548" s="18" t="s">
        <v>3839</v>
      </c>
      <c r="C9548" s="18" t="s">
        <v>8</v>
      </c>
      <c r="D9548" s="18" t="s">
        <v>164</v>
      </c>
      <c r="E9548" s="18" t="s">
        <v>2038</v>
      </c>
      <c r="F9548" s="18" t="s">
        <v>2068</v>
      </c>
      <c r="G9548" s="18">
        <v>288</v>
      </c>
      <c r="H9548" s="18">
        <v>4.6500000000000004</v>
      </c>
      <c r="I9548" s="18">
        <v>5.36</v>
      </c>
      <c r="Q9548"/>
    </row>
    <row r="9549" spans="2:17" x14ac:dyDescent="0.25">
      <c r="B9549" s="18" t="s">
        <v>3839</v>
      </c>
      <c r="C9549" s="18" t="s">
        <v>8</v>
      </c>
      <c r="D9549" s="18" t="s">
        <v>164</v>
      </c>
      <c r="E9549" s="18" t="s">
        <v>2038</v>
      </c>
      <c r="F9549" s="18" t="s">
        <v>2069</v>
      </c>
      <c r="G9549" s="18">
        <v>372</v>
      </c>
      <c r="H9549" s="18">
        <v>5</v>
      </c>
      <c r="I9549" s="18">
        <v>5.07</v>
      </c>
      <c r="Q9549"/>
    </row>
    <row r="9550" spans="2:17" x14ac:dyDescent="0.25">
      <c r="B9550" s="18" t="s">
        <v>3839</v>
      </c>
      <c r="C9550" s="18" t="s">
        <v>8</v>
      </c>
      <c r="D9550" s="18" t="s">
        <v>164</v>
      </c>
      <c r="E9550" s="18" t="s">
        <v>2038</v>
      </c>
      <c r="F9550" s="18" t="s">
        <v>2070</v>
      </c>
      <c r="G9550" s="18">
        <v>276</v>
      </c>
      <c r="H9550" s="18">
        <v>4.74</v>
      </c>
      <c r="I9550" s="18">
        <v>5.0999999999999996</v>
      </c>
      <c r="Q9550"/>
    </row>
    <row r="9551" spans="2:17" x14ac:dyDescent="0.25">
      <c r="B9551" s="18" t="s">
        <v>3839</v>
      </c>
      <c r="C9551" s="18" t="s">
        <v>8</v>
      </c>
      <c r="D9551" s="18" t="s">
        <v>164</v>
      </c>
      <c r="E9551" s="18" t="s">
        <v>2038</v>
      </c>
      <c r="F9551" s="18" t="s">
        <v>2071</v>
      </c>
      <c r="G9551" s="18">
        <v>408</v>
      </c>
      <c r="H9551" s="18">
        <v>4.47</v>
      </c>
      <c r="I9551" s="18">
        <v>5.4</v>
      </c>
      <c r="Q9551"/>
    </row>
    <row r="9552" spans="2:17" x14ac:dyDescent="0.25">
      <c r="B9552" s="18" t="s">
        <v>3839</v>
      </c>
      <c r="C9552" s="18" t="s">
        <v>8</v>
      </c>
      <c r="D9552" s="18" t="s">
        <v>164</v>
      </c>
      <c r="E9552" s="18" t="s">
        <v>2038</v>
      </c>
      <c r="F9552" s="18" t="s">
        <v>2072</v>
      </c>
      <c r="G9552" s="18">
        <v>552</v>
      </c>
      <c r="H9552" s="18">
        <v>4.0199999999999996</v>
      </c>
      <c r="I9552" s="18">
        <v>5.01</v>
      </c>
      <c r="Q9552"/>
    </row>
    <row r="9553" spans="2:17" x14ac:dyDescent="0.25">
      <c r="B9553" s="18" t="s">
        <v>3839</v>
      </c>
      <c r="C9553" s="18" t="s">
        <v>8</v>
      </c>
      <c r="D9553" s="18" t="s">
        <v>164</v>
      </c>
      <c r="E9553" s="18" t="s">
        <v>2038</v>
      </c>
      <c r="F9553" s="18" t="s">
        <v>2073</v>
      </c>
      <c r="G9553" s="18">
        <v>384</v>
      </c>
      <c r="H9553" s="18">
        <v>4.0199999999999996</v>
      </c>
      <c r="I9553" s="18">
        <v>5.12</v>
      </c>
      <c r="Q9553"/>
    </row>
    <row r="9554" spans="2:17" x14ac:dyDescent="0.25">
      <c r="B9554" s="18" t="s">
        <v>3839</v>
      </c>
      <c r="C9554" s="18" t="s">
        <v>8</v>
      </c>
      <c r="D9554" s="18" t="s">
        <v>164</v>
      </c>
      <c r="E9554" s="18" t="s">
        <v>2038</v>
      </c>
      <c r="F9554" s="18" t="s">
        <v>2074</v>
      </c>
      <c r="G9554" s="18">
        <v>372</v>
      </c>
      <c r="H9554" s="18">
        <v>4.17</v>
      </c>
      <c r="I9554" s="18">
        <v>5.13</v>
      </c>
      <c r="Q9554"/>
    </row>
    <row r="9555" spans="2:17" x14ac:dyDescent="0.25">
      <c r="B9555" s="18" t="s">
        <v>3839</v>
      </c>
      <c r="C9555" s="18" t="s">
        <v>8</v>
      </c>
      <c r="D9555" s="18" t="s">
        <v>164</v>
      </c>
      <c r="E9555" s="18" t="s">
        <v>2038</v>
      </c>
      <c r="F9555" s="18" t="s">
        <v>2075</v>
      </c>
      <c r="G9555" s="18">
        <v>444</v>
      </c>
      <c r="H9555" s="18">
        <v>4.2</v>
      </c>
      <c r="I9555" s="18">
        <v>5.4</v>
      </c>
      <c r="Q9555"/>
    </row>
    <row r="9556" spans="2:17" x14ac:dyDescent="0.25">
      <c r="B9556" s="18" t="s">
        <v>3839</v>
      </c>
      <c r="C9556" s="18" t="s">
        <v>8</v>
      </c>
      <c r="D9556" s="18" t="s">
        <v>164</v>
      </c>
      <c r="E9556" s="18" t="s">
        <v>2038</v>
      </c>
      <c r="F9556" s="18" t="s">
        <v>2076</v>
      </c>
      <c r="G9556" s="18">
        <v>492</v>
      </c>
      <c r="H9556" s="18">
        <v>4.71</v>
      </c>
      <c r="I9556" s="18">
        <v>5.37</v>
      </c>
      <c r="Q9556"/>
    </row>
    <row r="9557" spans="2:17" x14ac:dyDescent="0.25">
      <c r="B9557" s="18" t="s">
        <v>3839</v>
      </c>
      <c r="C9557" s="18" t="s">
        <v>8</v>
      </c>
      <c r="D9557" s="18" t="s">
        <v>164</v>
      </c>
      <c r="E9557" s="18" t="s">
        <v>2038</v>
      </c>
      <c r="F9557" s="18" t="s">
        <v>2077</v>
      </c>
      <c r="G9557" s="18">
        <v>720</v>
      </c>
      <c r="H9557" s="18">
        <v>4.16</v>
      </c>
      <c r="I9557" s="18">
        <v>5.23</v>
      </c>
      <c r="Q9557"/>
    </row>
    <row r="9558" spans="2:17" x14ac:dyDescent="0.25">
      <c r="B9558" s="18" t="s">
        <v>3839</v>
      </c>
      <c r="C9558" s="18" t="s">
        <v>8</v>
      </c>
      <c r="D9558" s="18" t="s">
        <v>164</v>
      </c>
      <c r="E9558" s="18" t="s">
        <v>2038</v>
      </c>
      <c r="F9558" s="18" t="s">
        <v>2078</v>
      </c>
      <c r="G9558" s="18">
        <v>276</v>
      </c>
      <c r="H9558" s="18">
        <v>4.43</v>
      </c>
      <c r="I9558" s="18">
        <v>5.18</v>
      </c>
      <c r="Q9558"/>
    </row>
    <row r="9559" spans="2:17" x14ac:dyDescent="0.25">
      <c r="B9559" s="18" t="s">
        <v>3839</v>
      </c>
      <c r="C9559" s="18" t="s">
        <v>8</v>
      </c>
      <c r="D9559" s="18" t="s">
        <v>164</v>
      </c>
      <c r="E9559" s="18" t="s">
        <v>2038</v>
      </c>
      <c r="F9559" s="18" t="s">
        <v>2079</v>
      </c>
      <c r="G9559" s="18">
        <v>348</v>
      </c>
      <c r="H9559" s="18">
        <v>4.04</v>
      </c>
      <c r="I9559" s="18">
        <v>5.4</v>
      </c>
      <c r="Q9559"/>
    </row>
    <row r="9560" spans="2:17" x14ac:dyDescent="0.25">
      <c r="B9560" s="18" t="s">
        <v>3839</v>
      </c>
      <c r="C9560" s="18" t="s">
        <v>8</v>
      </c>
      <c r="D9560" s="18" t="s">
        <v>164</v>
      </c>
      <c r="E9560" s="18" t="s">
        <v>2038</v>
      </c>
      <c r="F9560" s="18" t="s">
        <v>2080</v>
      </c>
      <c r="G9560" s="18">
        <v>648</v>
      </c>
      <c r="H9560" s="18">
        <v>4.07</v>
      </c>
      <c r="I9560" s="18">
        <v>5.09</v>
      </c>
      <c r="Q9560"/>
    </row>
    <row r="9561" spans="2:17" x14ac:dyDescent="0.25">
      <c r="B9561" s="18" t="s">
        <v>3839</v>
      </c>
      <c r="C9561" s="18" t="s">
        <v>8</v>
      </c>
      <c r="D9561" s="18" t="s">
        <v>164</v>
      </c>
      <c r="E9561" s="18" t="s">
        <v>2038</v>
      </c>
      <c r="F9561" s="18" t="s">
        <v>2081</v>
      </c>
      <c r="G9561" s="18">
        <v>612</v>
      </c>
      <c r="H9561" s="18">
        <v>4.4800000000000004</v>
      </c>
      <c r="I9561" s="18">
        <v>5.14</v>
      </c>
      <c r="Q9561"/>
    </row>
    <row r="9562" spans="2:17" x14ac:dyDescent="0.25">
      <c r="B9562" s="18" t="s">
        <v>3839</v>
      </c>
      <c r="C9562" s="18" t="s">
        <v>8</v>
      </c>
      <c r="D9562" s="18" t="s">
        <v>164</v>
      </c>
      <c r="E9562" s="18" t="s">
        <v>2038</v>
      </c>
      <c r="F9562" s="18" t="s">
        <v>2082</v>
      </c>
      <c r="G9562" s="18">
        <v>708</v>
      </c>
      <c r="H9562" s="18">
        <v>4.95</v>
      </c>
      <c r="I9562" s="18">
        <v>5.12</v>
      </c>
      <c r="Q9562"/>
    </row>
    <row r="9563" spans="2:17" x14ac:dyDescent="0.25">
      <c r="B9563" s="18" t="s">
        <v>3839</v>
      </c>
      <c r="C9563" s="18" t="s">
        <v>8</v>
      </c>
      <c r="D9563" s="18" t="s">
        <v>164</v>
      </c>
      <c r="E9563" s="18" t="s">
        <v>2038</v>
      </c>
      <c r="F9563" s="18" t="s">
        <v>2083</v>
      </c>
      <c r="G9563" s="18">
        <v>696</v>
      </c>
      <c r="H9563" s="18">
        <v>4.13</v>
      </c>
      <c r="I9563" s="18">
        <v>5.38</v>
      </c>
      <c r="Q9563"/>
    </row>
    <row r="9564" spans="2:17" x14ac:dyDescent="0.25">
      <c r="B9564" s="18" t="s">
        <v>3839</v>
      </c>
      <c r="C9564" s="18" t="s">
        <v>8</v>
      </c>
      <c r="D9564" s="18" t="s">
        <v>164</v>
      </c>
      <c r="E9564" s="18" t="s">
        <v>2038</v>
      </c>
      <c r="F9564" s="18" t="s">
        <v>2084</v>
      </c>
      <c r="G9564" s="18">
        <v>492</v>
      </c>
      <c r="H9564" s="18">
        <v>4.6900000000000004</v>
      </c>
      <c r="I9564" s="18">
        <v>5.36</v>
      </c>
      <c r="Q9564"/>
    </row>
    <row r="9565" spans="2:17" x14ac:dyDescent="0.25">
      <c r="B9565" s="18" t="s">
        <v>3839</v>
      </c>
      <c r="C9565" s="18" t="s">
        <v>8</v>
      </c>
      <c r="D9565" s="18" t="s">
        <v>164</v>
      </c>
      <c r="E9565" s="18" t="s">
        <v>2038</v>
      </c>
      <c r="F9565" s="18" t="s">
        <v>2085</v>
      </c>
      <c r="G9565" s="18">
        <v>408</v>
      </c>
      <c r="H9565" s="18">
        <v>4.82</v>
      </c>
      <c r="I9565" s="18">
        <v>5.26</v>
      </c>
      <c r="Q9565"/>
    </row>
    <row r="9566" spans="2:17" x14ac:dyDescent="0.25">
      <c r="B9566" s="18" t="s">
        <v>3839</v>
      </c>
      <c r="C9566" s="18" t="s">
        <v>8</v>
      </c>
      <c r="D9566" s="18" t="s">
        <v>164</v>
      </c>
      <c r="E9566" s="18" t="s">
        <v>2038</v>
      </c>
      <c r="F9566" s="18" t="s">
        <v>2086</v>
      </c>
      <c r="G9566" s="18">
        <v>552</v>
      </c>
      <c r="H9566" s="18">
        <v>4.2300000000000004</v>
      </c>
      <c r="I9566" s="18">
        <v>5.18</v>
      </c>
      <c r="Q9566"/>
    </row>
    <row r="9567" spans="2:17" x14ac:dyDescent="0.25">
      <c r="B9567" s="18" t="s">
        <v>3839</v>
      </c>
      <c r="C9567" s="18" t="s">
        <v>8</v>
      </c>
      <c r="D9567" s="18" t="s">
        <v>164</v>
      </c>
      <c r="E9567" s="18" t="s">
        <v>2038</v>
      </c>
      <c r="F9567" s="18" t="s">
        <v>2087</v>
      </c>
      <c r="G9567" s="18">
        <v>336</v>
      </c>
      <c r="H9567" s="18">
        <v>4.2</v>
      </c>
      <c r="I9567" s="18">
        <v>5.28</v>
      </c>
      <c r="Q9567"/>
    </row>
    <row r="9568" spans="2:17" x14ac:dyDescent="0.25">
      <c r="B9568" s="18" t="s">
        <v>3839</v>
      </c>
      <c r="C9568" s="18" t="s">
        <v>8</v>
      </c>
      <c r="D9568" s="18" t="s">
        <v>164</v>
      </c>
      <c r="E9568" s="18" t="s">
        <v>2038</v>
      </c>
      <c r="F9568" s="18" t="s">
        <v>2088</v>
      </c>
      <c r="G9568" s="18">
        <v>672</v>
      </c>
      <c r="H9568" s="18">
        <v>4.72</v>
      </c>
      <c r="I9568" s="18">
        <v>5.05</v>
      </c>
      <c r="Q9568"/>
    </row>
    <row r="9569" spans="2:17" x14ac:dyDescent="0.25">
      <c r="B9569" s="18" t="s">
        <v>3839</v>
      </c>
      <c r="C9569" s="18" t="s">
        <v>8</v>
      </c>
      <c r="D9569" s="18" t="s">
        <v>164</v>
      </c>
      <c r="E9569" s="18" t="s">
        <v>2038</v>
      </c>
      <c r="F9569" s="18" t="s">
        <v>2089</v>
      </c>
      <c r="G9569" s="18">
        <v>336</v>
      </c>
      <c r="H9569" s="18">
        <v>4.1500000000000004</v>
      </c>
      <c r="I9569" s="18">
        <v>5.34</v>
      </c>
      <c r="Q9569"/>
    </row>
    <row r="9570" spans="2:17" x14ac:dyDescent="0.25">
      <c r="B9570" s="18" t="s">
        <v>3839</v>
      </c>
      <c r="C9570" s="18" t="s">
        <v>8</v>
      </c>
      <c r="D9570" s="18" t="s">
        <v>164</v>
      </c>
      <c r="E9570" s="18" t="s">
        <v>2038</v>
      </c>
      <c r="F9570" s="18" t="s">
        <v>2090</v>
      </c>
      <c r="G9570" s="18">
        <v>372</v>
      </c>
      <c r="H9570" s="18">
        <v>4.2</v>
      </c>
      <c r="I9570" s="18">
        <v>5.14</v>
      </c>
      <c r="Q9570"/>
    </row>
    <row r="9571" spans="2:17" x14ac:dyDescent="0.25">
      <c r="B9571" s="18" t="s">
        <v>3839</v>
      </c>
      <c r="C9571" s="18" t="s">
        <v>8</v>
      </c>
      <c r="D9571" s="18" t="s">
        <v>164</v>
      </c>
      <c r="E9571" s="18" t="s">
        <v>2038</v>
      </c>
      <c r="F9571" s="18" t="s">
        <v>2091</v>
      </c>
      <c r="G9571" s="18">
        <v>300</v>
      </c>
      <c r="H9571" s="18">
        <v>4.12</v>
      </c>
      <c r="I9571" s="18">
        <v>5.39</v>
      </c>
      <c r="Q9571"/>
    </row>
    <row r="9572" spans="2:17" x14ac:dyDescent="0.25">
      <c r="B9572" s="18" t="s">
        <v>3839</v>
      </c>
      <c r="C9572" s="18" t="s">
        <v>8</v>
      </c>
      <c r="D9572" s="18" t="s">
        <v>164</v>
      </c>
      <c r="E9572" s="18" t="s">
        <v>2038</v>
      </c>
      <c r="F9572" s="18" t="s">
        <v>2092</v>
      </c>
      <c r="G9572" s="18">
        <v>372</v>
      </c>
      <c r="H9572" s="18">
        <v>4.33</v>
      </c>
      <c r="I9572" s="18">
        <v>5.33</v>
      </c>
      <c r="Q9572"/>
    </row>
    <row r="9573" spans="2:17" x14ac:dyDescent="0.25">
      <c r="B9573" s="18" t="s">
        <v>3839</v>
      </c>
      <c r="C9573" s="18" t="s">
        <v>8</v>
      </c>
      <c r="D9573" s="18" t="s">
        <v>164</v>
      </c>
      <c r="E9573" s="18" t="s">
        <v>2038</v>
      </c>
      <c r="F9573" s="18" t="s">
        <v>2093</v>
      </c>
      <c r="G9573" s="18">
        <v>384</v>
      </c>
      <c r="H9573" s="18">
        <v>4.6100000000000003</v>
      </c>
      <c r="I9573" s="18">
        <v>5.17</v>
      </c>
      <c r="Q9573"/>
    </row>
    <row r="9574" spans="2:17" x14ac:dyDescent="0.25">
      <c r="B9574" s="18" t="s">
        <v>3839</v>
      </c>
      <c r="C9574" s="18" t="s">
        <v>8</v>
      </c>
      <c r="D9574" s="18" t="s">
        <v>164</v>
      </c>
      <c r="E9574" s="18" t="s">
        <v>2038</v>
      </c>
      <c r="F9574" s="18" t="s">
        <v>2094</v>
      </c>
      <c r="G9574" s="18">
        <v>396</v>
      </c>
      <c r="H9574" s="18">
        <v>4.72</v>
      </c>
      <c r="I9574" s="18">
        <v>5.16</v>
      </c>
      <c r="Q9574"/>
    </row>
    <row r="9575" spans="2:17" x14ac:dyDescent="0.25">
      <c r="B9575" s="18" t="s">
        <v>3839</v>
      </c>
      <c r="C9575" s="18" t="s">
        <v>8</v>
      </c>
      <c r="D9575" s="18" t="s">
        <v>164</v>
      </c>
      <c r="E9575" s="18" t="s">
        <v>2038</v>
      </c>
      <c r="F9575" s="18" t="s">
        <v>2095</v>
      </c>
      <c r="G9575" s="18">
        <v>480</v>
      </c>
      <c r="H9575" s="18">
        <v>4.3899999999999997</v>
      </c>
      <c r="I9575" s="18">
        <v>5.0999999999999996</v>
      </c>
      <c r="Q9575"/>
    </row>
    <row r="9576" spans="2:17" x14ac:dyDescent="0.25">
      <c r="B9576" s="18" t="s">
        <v>3839</v>
      </c>
      <c r="C9576" s="18" t="s">
        <v>8</v>
      </c>
      <c r="D9576" s="18" t="s">
        <v>164</v>
      </c>
      <c r="E9576" s="18" t="s">
        <v>2038</v>
      </c>
      <c r="F9576" s="18" t="s">
        <v>2096</v>
      </c>
      <c r="G9576" s="18">
        <v>456</v>
      </c>
      <c r="H9576" s="18">
        <v>4.5599999999999996</v>
      </c>
      <c r="I9576" s="18">
        <v>5.05</v>
      </c>
      <c r="Q9576"/>
    </row>
    <row r="9577" spans="2:17" x14ac:dyDescent="0.25">
      <c r="B9577" s="18" t="s">
        <v>3839</v>
      </c>
      <c r="C9577" s="18" t="s">
        <v>8</v>
      </c>
      <c r="D9577" s="18" t="s">
        <v>164</v>
      </c>
      <c r="E9577" s="18" t="s">
        <v>2038</v>
      </c>
      <c r="F9577" s="18" t="s">
        <v>2097</v>
      </c>
      <c r="G9577" s="18">
        <v>528</v>
      </c>
      <c r="H9577" s="18">
        <v>4.87</v>
      </c>
      <c r="I9577" s="18">
        <v>5.28</v>
      </c>
      <c r="Q9577"/>
    </row>
    <row r="9578" spans="2:17" x14ac:dyDescent="0.25">
      <c r="B9578" s="18" t="s">
        <v>3839</v>
      </c>
      <c r="C9578" s="18" t="s">
        <v>8</v>
      </c>
      <c r="D9578" s="18" t="s">
        <v>164</v>
      </c>
      <c r="E9578" s="18" t="s">
        <v>2038</v>
      </c>
      <c r="F9578" s="18" t="s">
        <v>2098</v>
      </c>
      <c r="G9578" s="18">
        <v>504</v>
      </c>
      <c r="H9578" s="18">
        <v>4.46</v>
      </c>
      <c r="I9578" s="18">
        <v>5.19</v>
      </c>
      <c r="Q9578"/>
    </row>
    <row r="9579" spans="2:17" x14ac:dyDescent="0.25">
      <c r="B9579" s="18" t="s">
        <v>3839</v>
      </c>
      <c r="C9579" s="18" t="s">
        <v>8</v>
      </c>
      <c r="D9579" s="18" t="s">
        <v>164</v>
      </c>
      <c r="E9579" s="18" t="s">
        <v>2038</v>
      </c>
      <c r="F9579" s="18" t="s">
        <v>2099</v>
      </c>
      <c r="G9579" s="18">
        <v>480</v>
      </c>
      <c r="H9579" s="18">
        <v>4.66</v>
      </c>
      <c r="I9579" s="18">
        <v>5.18</v>
      </c>
      <c r="Q9579"/>
    </row>
    <row r="9580" spans="2:17" x14ac:dyDescent="0.25">
      <c r="B9580" s="18" t="s">
        <v>3839</v>
      </c>
      <c r="C9580" s="18" t="s">
        <v>8</v>
      </c>
      <c r="D9580" s="18" t="s">
        <v>164</v>
      </c>
      <c r="E9580" s="18" t="s">
        <v>2038</v>
      </c>
      <c r="F9580" s="18" t="s">
        <v>2100</v>
      </c>
      <c r="G9580" s="18">
        <v>420</v>
      </c>
      <c r="H9580" s="18">
        <v>4.16</v>
      </c>
      <c r="I9580" s="18">
        <v>5.17</v>
      </c>
      <c r="Q9580"/>
    </row>
    <row r="9581" spans="2:17" x14ac:dyDescent="0.25">
      <c r="B9581" s="18" t="s">
        <v>3839</v>
      </c>
      <c r="C9581" s="18" t="s">
        <v>8</v>
      </c>
      <c r="D9581" s="18" t="s">
        <v>164</v>
      </c>
      <c r="E9581" s="18" t="s">
        <v>2038</v>
      </c>
      <c r="F9581" s="18" t="s">
        <v>2101</v>
      </c>
      <c r="G9581" s="18">
        <v>672</v>
      </c>
      <c r="H9581" s="18">
        <v>4.99</v>
      </c>
      <c r="I9581" s="18">
        <v>5</v>
      </c>
      <c r="Q9581"/>
    </row>
    <row r="9582" spans="2:17" x14ac:dyDescent="0.25">
      <c r="B9582" s="18" t="s">
        <v>3839</v>
      </c>
      <c r="C9582" s="18" t="s">
        <v>8</v>
      </c>
      <c r="D9582" s="18" t="s">
        <v>164</v>
      </c>
      <c r="E9582" s="18" t="s">
        <v>2038</v>
      </c>
      <c r="F9582" s="18" t="s">
        <v>2102</v>
      </c>
      <c r="G9582" s="18">
        <v>288</v>
      </c>
      <c r="H9582" s="18">
        <v>4.21</v>
      </c>
      <c r="I9582" s="18">
        <v>5.09</v>
      </c>
      <c r="Q9582"/>
    </row>
    <row r="9583" spans="2:17" x14ac:dyDescent="0.25">
      <c r="B9583" s="18" t="s">
        <v>3839</v>
      </c>
      <c r="C9583" s="18" t="s">
        <v>8</v>
      </c>
      <c r="D9583" s="18" t="s">
        <v>164</v>
      </c>
      <c r="E9583" s="18" t="s">
        <v>2038</v>
      </c>
      <c r="F9583" s="18" t="s">
        <v>2103</v>
      </c>
      <c r="G9583" s="18">
        <v>348</v>
      </c>
      <c r="H9583" s="18">
        <v>4.4000000000000004</v>
      </c>
      <c r="I9583" s="18">
        <v>5.09</v>
      </c>
      <c r="Q9583"/>
    </row>
    <row r="9584" spans="2:17" x14ac:dyDescent="0.25">
      <c r="B9584" s="18" t="s">
        <v>3839</v>
      </c>
      <c r="C9584" s="18" t="s">
        <v>8</v>
      </c>
      <c r="D9584" s="18" t="s">
        <v>164</v>
      </c>
      <c r="E9584" s="18" t="s">
        <v>2038</v>
      </c>
      <c r="F9584" s="18" t="s">
        <v>2104</v>
      </c>
      <c r="G9584" s="18">
        <v>720</v>
      </c>
      <c r="H9584" s="18">
        <v>4.24</v>
      </c>
      <c r="I9584" s="18">
        <v>5.24</v>
      </c>
      <c r="Q9584"/>
    </row>
    <row r="9585" spans="2:17" x14ac:dyDescent="0.25">
      <c r="B9585" s="18" t="s">
        <v>3839</v>
      </c>
      <c r="C9585" s="18" t="s">
        <v>8</v>
      </c>
      <c r="D9585" s="18" t="s">
        <v>164</v>
      </c>
      <c r="E9585" s="18" t="s">
        <v>2038</v>
      </c>
      <c r="F9585" s="18" t="s">
        <v>2105</v>
      </c>
      <c r="G9585" s="18">
        <v>468</v>
      </c>
      <c r="H9585" s="18">
        <v>4.2300000000000004</v>
      </c>
      <c r="I9585" s="18">
        <v>5.15</v>
      </c>
      <c r="Q9585"/>
    </row>
    <row r="9586" spans="2:17" x14ac:dyDescent="0.25">
      <c r="B9586" s="18" t="s">
        <v>3839</v>
      </c>
      <c r="C9586" s="18" t="s">
        <v>8</v>
      </c>
      <c r="D9586" s="18" t="s">
        <v>164</v>
      </c>
      <c r="E9586" s="18" t="s">
        <v>2038</v>
      </c>
      <c r="F9586" s="18" t="s">
        <v>2106</v>
      </c>
      <c r="G9586" s="18">
        <v>540</v>
      </c>
      <c r="H9586" s="18">
        <v>4.17</v>
      </c>
      <c r="I9586" s="18">
        <v>5.37</v>
      </c>
      <c r="Q9586"/>
    </row>
    <row r="9587" spans="2:17" x14ac:dyDescent="0.25">
      <c r="B9587" s="18" t="s">
        <v>3839</v>
      </c>
      <c r="C9587" s="18" t="s">
        <v>8</v>
      </c>
      <c r="D9587" s="18" t="s">
        <v>164</v>
      </c>
      <c r="E9587" s="18" t="s">
        <v>2038</v>
      </c>
      <c r="F9587" s="18" t="s">
        <v>2107</v>
      </c>
      <c r="G9587" s="18">
        <v>324</v>
      </c>
      <c r="H9587" s="18">
        <v>4.25</v>
      </c>
      <c r="I9587" s="18">
        <v>5</v>
      </c>
      <c r="Q9587"/>
    </row>
    <row r="9588" spans="2:17" x14ac:dyDescent="0.25">
      <c r="B9588" s="18" t="s">
        <v>3839</v>
      </c>
      <c r="C9588" s="18" t="s">
        <v>8</v>
      </c>
      <c r="D9588" s="18" t="s">
        <v>164</v>
      </c>
      <c r="E9588" s="18" t="s">
        <v>2038</v>
      </c>
      <c r="F9588" s="18" t="s">
        <v>2108</v>
      </c>
      <c r="G9588" s="18">
        <v>360</v>
      </c>
      <c r="H9588" s="18">
        <v>4.33</v>
      </c>
      <c r="I9588" s="18">
        <v>5.21</v>
      </c>
      <c r="Q9588"/>
    </row>
    <row r="9589" spans="2:17" x14ac:dyDescent="0.25">
      <c r="B9589" s="18" t="s">
        <v>3839</v>
      </c>
      <c r="C9589" s="18" t="s">
        <v>8</v>
      </c>
      <c r="D9589" s="18" t="s">
        <v>164</v>
      </c>
      <c r="E9589" s="18" t="s">
        <v>2038</v>
      </c>
      <c r="F9589" s="18" t="s">
        <v>2109</v>
      </c>
      <c r="G9589" s="18">
        <v>708</v>
      </c>
      <c r="H9589" s="18">
        <v>4.72</v>
      </c>
      <c r="I9589" s="18">
        <v>5.03</v>
      </c>
      <c r="Q9589"/>
    </row>
    <row r="9590" spans="2:17" x14ac:dyDescent="0.25">
      <c r="B9590" s="18" t="s">
        <v>3839</v>
      </c>
      <c r="C9590" s="18" t="s">
        <v>8</v>
      </c>
      <c r="D9590" s="18" t="s">
        <v>164</v>
      </c>
      <c r="E9590" s="18" t="s">
        <v>2038</v>
      </c>
      <c r="F9590" s="18" t="s">
        <v>2110</v>
      </c>
      <c r="G9590" s="18">
        <v>360</v>
      </c>
      <c r="H9590" s="18">
        <v>4.99</v>
      </c>
      <c r="I9590" s="18">
        <v>5.13</v>
      </c>
      <c r="Q9590"/>
    </row>
    <row r="9591" spans="2:17" x14ac:dyDescent="0.25">
      <c r="B9591" s="18" t="s">
        <v>3839</v>
      </c>
      <c r="C9591" s="18" t="s">
        <v>8</v>
      </c>
      <c r="D9591" s="18" t="s">
        <v>164</v>
      </c>
      <c r="E9591" s="18" t="s">
        <v>2038</v>
      </c>
      <c r="F9591" s="18" t="s">
        <v>3792</v>
      </c>
      <c r="G9591" s="18">
        <v>468</v>
      </c>
      <c r="H9591" s="18">
        <v>4.54</v>
      </c>
      <c r="I9591" s="18">
        <v>5.01</v>
      </c>
      <c r="Q9591"/>
    </row>
    <row r="9592" spans="2:17" x14ac:dyDescent="0.25">
      <c r="B9592" s="18" t="s">
        <v>3839</v>
      </c>
      <c r="C9592" s="18" t="s">
        <v>8</v>
      </c>
      <c r="D9592" s="18" t="s">
        <v>164</v>
      </c>
      <c r="E9592" s="18" t="s">
        <v>2038</v>
      </c>
      <c r="F9592" s="18" t="s">
        <v>3793</v>
      </c>
      <c r="G9592" s="18">
        <v>408</v>
      </c>
      <c r="H9592" s="18">
        <v>4.7</v>
      </c>
      <c r="I9592" s="18">
        <v>5.38</v>
      </c>
      <c r="Q9592"/>
    </row>
    <row r="9593" spans="2:17" x14ac:dyDescent="0.25">
      <c r="B9593" s="18" t="s">
        <v>3839</v>
      </c>
      <c r="C9593" s="18" t="s">
        <v>8</v>
      </c>
      <c r="D9593" s="18" t="s">
        <v>164</v>
      </c>
      <c r="E9593" s="18" t="s">
        <v>2038</v>
      </c>
      <c r="F9593" s="18" t="s">
        <v>3794</v>
      </c>
      <c r="G9593" s="18">
        <v>264</v>
      </c>
      <c r="H9593" s="18">
        <v>4.25</v>
      </c>
      <c r="I9593" s="18">
        <v>5.05</v>
      </c>
      <c r="Q9593"/>
    </row>
    <row r="9594" spans="2:17" x14ac:dyDescent="0.25">
      <c r="B9594" s="18" t="s">
        <v>3839</v>
      </c>
      <c r="C9594" s="18" t="s">
        <v>8</v>
      </c>
      <c r="D9594" s="18" t="s">
        <v>160</v>
      </c>
      <c r="E9594" s="18" t="s">
        <v>2111</v>
      </c>
      <c r="F9594" s="18" t="s">
        <v>2112</v>
      </c>
      <c r="G9594" s="18">
        <v>72</v>
      </c>
      <c r="H9594" s="18">
        <v>1.0900000000000001</v>
      </c>
      <c r="I9594" s="18">
        <v>1.2</v>
      </c>
      <c r="Q9594"/>
    </row>
    <row r="9595" spans="2:17" x14ac:dyDescent="0.25">
      <c r="B9595" s="18" t="s">
        <v>3839</v>
      </c>
      <c r="C9595" s="18" t="s">
        <v>8</v>
      </c>
      <c r="D9595" s="18" t="s">
        <v>160</v>
      </c>
      <c r="E9595" s="18" t="s">
        <v>2111</v>
      </c>
      <c r="F9595" s="18" t="s">
        <v>2113</v>
      </c>
      <c r="G9595" s="18">
        <v>60</v>
      </c>
      <c r="H9595" s="18">
        <v>1.1200000000000001</v>
      </c>
      <c r="I9595" s="18">
        <v>1.39</v>
      </c>
      <c r="Q9595"/>
    </row>
    <row r="9596" spans="2:17" x14ac:dyDescent="0.25">
      <c r="B9596" s="18" t="s">
        <v>3839</v>
      </c>
      <c r="C9596" s="18" t="s">
        <v>8</v>
      </c>
      <c r="D9596" s="18" t="s">
        <v>160</v>
      </c>
      <c r="E9596" s="18" t="s">
        <v>2111</v>
      </c>
      <c r="F9596" s="18" t="s">
        <v>2114</v>
      </c>
      <c r="G9596" s="18">
        <v>72</v>
      </c>
      <c r="H9596" s="18">
        <v>1.06</v>
      </c>
      <c r="I9596" s="18">
        <v>1.38</v>
      </c>
      <c r="Q9596"/>
    </row>
    <row r="9597" spans="2:17" x14ac:dyDescent="0.25">
      <c r="B9597" s="18" t="s">
        <v>3839</v>
      </c>
      <c r="C9597" s="18" t="s">
        <v>8</v>
      </c>
      <c r="D9597" s="18" t="s">
        <v>160</v>
      </c>
      <c r="E9597" s="18" t="s">
        <v>2111</v>
      </c>
      <c r="F9597" s="18" t="s">
        <v>2115</v>
      </c>
      <c r="G9597" s="18">
        <v>48</v>
      </c>
      <c r="H9597" s="18">
        <v>1.04</v>
      </c>
      <c r="I9597" s="18">
        <v>1.29</v>
      </c>
      <c r="Q9597"/>
    </row>
    <row r="9598" spans="2:17" x14ac:dyDescent="0.25">
      <c r="B9598" s="18" t="s">
        <v>3839</v>
      </c>
      <c r="C9598" s="18" t="s">
        <v>8</v>
      </c>
      <c r="D9598" s="18" t="s">
        <v>160</v>
      </c>
      <c r="E9598" s="18" t="s">
        <v>2111</v>
      </c>
      <c r="F9598" s="18" t="s">
        <v>2116</v>
      </c>
      <c r="G9598" s="18">
        <v>48</v>
      </c>
      <c r="H9598" s="18">
        <v>1.04</v>
      </c>
      <c r="I9598" s="18">
        <v>1.2</v>
      </c>
      <c r="Q9598"/>
    </row>
    <row r="9599" spans="2:17" x14ac:dyDescent="0.25">
      <c r="B9599" s="18" t="s">
        <v>3839</v>
      </c>
      <c r="C9599" s="18" t="s">
        <v>8</v>
      </c>
      <c r="D9599" s="18" t="s">
        <v>160</v>
      </c>
      <c r="E9599" s="18" t="s">
        <v>2111</v>
      </c>
      <c r="F9599" s="18" t="s">
        <v>2117</v>
      </c>
      <c r="G9599" s="18">
        <v>48</v>
      </c>
      <c r="H9599" s="18">
        <v>1.1299999999999999</v>
      </c>
      <c r="I9599" s="18">
        <v>1.3</v>
      </c>
      <c r="Q9599"/>
    </row>
    <row r="9600" spans="2:17" x14ac:dyDescent="0.25">
      <c r="B9600" s="18" t="s">
        <v>3839</v>
      </c>
      <c r="C9600" s="18" t="s">
        <v>8</v>
      </c>
      <c r="D9600" s="18" t="s">
        <v>160</v>
      </c>
      <c r="E9600" s="18" t="s">
        <v>2111</v>
      </c>
      <c r="F9600" s="18" t="s">
        <v>2118</v>
      </c>
      <c r="G9600" s="18">
        <v>60</v>
      </c>
      <c r="H9600" s="18">
        <v>1.1599999999999999</v>
      </c>
      <c r="I9600" s="18">
        <v>1.4</v>
      </c>
      <c r="Q9600"/>
    </row>
    <row r="9601" spans="2:17" x14ac:dyDescent="0.25">
      <c r="B9601" s="18" t="s">
        <v>3839</v>
      </c>
      <c r="C9601" s="18" t="s">
        <v>8</v>
      </c>
      <c r="D9601" s="18" t="s">
        <v>160</v>
      </c>
      <c r="E9601" s="18" t="s">
        <v>2111</v>
      </c>
      <c r="F9601" s="18" t="s">
        <v>2119</v>
      </c>
      <c r="G9601" s="18">
        <v>48</v>
      </c>
      <c r="H9601" s="18">
        <v>1.1299999999999999</v>
      </c>
      <c r="I9601" s="18">
        <v>1.35</v>
      </c>
      <c r="Q9601"/>
    </row>
    <row r="9602" spans="2:17" x14ac:dyDescent="0.25">
      <c r="B9602" s="18" t="s">
        <v>3839</v>
      </c>
      <c r="C9602" s="18" t="s">
        <v>8</v>
      </c>
      <c r="D9602" s="18" t="s">
        <v>160</v>
      </c>
      <c r="E9602" s="18" t="s">
        <v>2111</v>
      </c>
      <c r="F9602" s="18" t="s">
        <v>2120</v>
      </c>
      <c r="G9602" s="18">
        <v>60</v>
      </c>
      <c r="H9602" s="18">
        <v>1.1499999999999999</v>
      </c>
      <c r="I9602" s="18">
        <v>1.37</v>
      </c>
      <c r="Q9602"/>
    </row>
    <row r="9603" spans="2:17" x14ac:dyDescent="0.25">
      <c r="B9603" s="18" t="s">
        <v>3839</v>
      </c>
      <c r="C9603" s="18" t="s">
        <v>8</v>
      </c>
      <c r="D9603" s="18" t="s">
        <v>160</v>
      </c>
      <c r="E9603" s="18" t="s">
        <v>2111</v>
      </c>
      <c r="F9603" s="18" t="s">
        <v>2121</v>
      </c>
      <c r="G9603" s="18">
        <v>60</v>
      </c>
      <c r="H9603" s="18">
        <v>1.0900000000000001</v>
      </c>
      <c r="I9603" s="18">
        <v>1.26</v>
      </c>
      <c r="Q9603"/>
    </row>
    <row r="9604" spans="2:17" x14ac:dyDescent="0.25">
      <c r="B9604" s="18" t="s">
        <v>3839</v>
      </c>
      <c r="C9604" s="18" t="s">
        <v>8</v>
      </c>
      <c r="D9604" s="18" t="s">
        <v>160</v>
      </c>
      <c r="E9604" s="18" t="s">
        <v>2111</v>
      </c>
      <c r="F9604" s="18" t="s">
        <v>2122</v>
      </c>
      <c r="G9604" s="18">
        <v>72</v>
      </c>
      <c r="H9604" s="18">
        <v>1.05</v>
      </c>
      <c r="I9604" s="18">
        <v>1.29</v>
      </c>
      <c r="Q9604"/>
    </row>
    <row r="9605" spans="2:17" x14ac:dyDescent="0.25">
      <c r="B9605" s="18" t="s">
        <v>3839</v>
      </c>
      <c r="C9605" s="18" t="s">
        <v>8</v>
      </c>
      <c r="D9605" s="18" t="s">
        <v>160</v>
      </c>
      <c r="E9605" s="18" t="s">
        <v>2111</v>
      </c>
      <c r="F9605" s="18" t="s">
        <v>2123</v>
      </c>
      <c r="G9605" s="18">
        <v>72</v>
      </c>
      <c r="H9605" s="18">
        <v>1.1399999999999999</v>
      </c>
      <c r="I9605" s="18">
        <v>1.27</v>
      </c>
      <c r="Q9605"/>
    </row>
    <row r="9606" spans="2:17" x14ac:dyDescent="0.25">
      <c r="B9606" s="18" t="s">
        <v>3839</v>
      </c>
      <c r="C9606" s="18" t="s">
        <v>8</v>
      </c>
      <c r="D9606" s="18" t="s">
        <v>160</v>
      </c>
      <c r="E9606" s="18" t="s">
        <v>2111</v>
      </c>
      <c r="F9606" s="18" t="s">
        <v>2124</v>
      </c>
      <c r="G9606" s="18">
        <v>60</v>
      </c>
      <c r="H9606" s="18">
        <v>1.2</v>
      </c>
      <c r="I9606" s="18">
        <v>1.39</v>
      </c>
      <c r="Q9606"/>
    </row>
    <row r="9607" spans="2:17" x14ac:dyDescent="0.25">
      <c r="B9607" s="18" t="s">
        <v>3839</v>
      </c>
      <c r="C9607" s="18" t="s">
        <v>8</v>
      </c>
      <c r="D9607" s="18" t="s">
        <v>160</v>
      </c>
      <c r="E9607" s="18" t="s">
        <v>2111</v>
      </c>
      <c r="F9607" s="18" t="s">
        <v>2125</v>
      </c>
      <c r="G9607" s="18">
        <v>48</v>
      </c>
      <c r="H9607" s="18">
        <v>1.06</v>
      </c>
      <c r="I9607" s="18">
        <v>1.37</v>
      </c>
      <c r="Q9607"/>
    </row>
    <row r="9608" spans="2:17" x14ac:dyDescent="0.25">
      <c r="B9608" s="18" t="s">
        <v>3839</v>
      </c>
      <c r="C9608" s="18" t="s">
        <v>8</v>
      </c>
      <c r="D9608" s="18" t="s">
        <v>160</v>
      </c>
      <c r="E9608" s="18" t="s">
        <v>2111</v>
      </c>
      <c r="F9608" s="18" t="s">
        <v>2126</v>
      </c>
      <c r="G9608" s="18">
        <v>48</v>
      </c>
      <c r="H9608" s="18">
        <v>1.03</v>
      </c>
      <c r="I9608" s="18">
        <v>1.27</v>
      </c>
      <c r="Q9608"/>
    </row>
    <row r="9609" spans="2:17" x14ac:dyDescent="0.25">
      <c r="B9609" s="18" t="s">
        <v>3839</v>
      </c>
      <c r="C9609" s="18" t="s">
        <v>8</v>
      </c>
      <c r="D9609" s="18" t="s">
        <v>160</v>
      </c>
      <c r="E9609" s="18" t="s">
        <v>2111</v>
      </c>
      <c r="F9609" s="18" t="s">
        <v>2127</v>
      </c>
      <c r="G9609" s="18">
        <v>60</v>
      </c>
      <c r="H9609" s="18">
        <v>1.1100000000000001</v>
      </c>
      <c r="I9609" s="18">
        <v>1.28</v>
      </c>
      <c r="Q9609"/>
    </row>
    <row r="9610" spans="2:17" x14ac:dyDescent="0.25">
      <c r="B9610" s="18" t="s">
        <v>3839</v>
      </c>
      <c r="C9610" s="18" t="s">
        <v>8</v>
      </c>
      <c r="D9610" s="18" t="s">
        <v>160</v>
      </c>
      <c r="E9610" s="18" t="s">
        <v>2111</v>
      </c>
      <c r="F9610" s="18" t="s">
        <v>2128</v>
      </c>
      <c r="G9610" s="18">
        <v>60</v>
      </c>
      <c r="H9610" s="18">
        <v>1.1000000000000001</v>
      </c>
      <c r="I9610" s="18">
        <v>1.21</v>
      </c>
      <c r="Q9610"/>
    </row>
    <row r="9611" spans="2:17" x14ac:dyDescent="0.25">
      <c r="B9611" s="18" t="s">
        <v>3839</v>
      </c>
      <c r="C9611" s="18" t="s">
        <v>8</v>
      </c>
      <c r="D9611" s="18" t="s">
        <v>160</v>
      </c>
      <c r="E9611" s="18" t="s">
        <v>2111</v>
      </c>
      <c r="F9611" s="18" t="s">
        <v>2129</v>
      </c>
      <c r="G9611" s="18">
        <v>48</v>
      </c>
      <c r="H9611" s="18">
        <v>1.07</v>
      </c>
      <c r="I9611" s="18">
        <v>1.29</v>
      </c>
      <c r="Q9611"/>
    </row>
    <row r="9612" spans="2:17" x14ac:dyDescent="0.25">
      <c r="B9612" s="18" t="s">
        <v>3839</v>
      </c>
      <c r="C9612" s="18" t="s">
        <v>8</v>
      </c>
      <c r="D9612" s="18" t="s">
        <v>160</v>
      </c>
      <c r="E9612" s="18" t="s">
        <v>2111</v>
      </c>
      <c r="F9612" s="18" t="s">
        <v>2130</v>
      </c>
      <c r="G9612" s="18">
        <v>60</v>
      </c>
      <c r="H9612" s="18">
        <v>1.1399999999999999</v>
      </c>
      <c r="I9612" s="18">
        <v>1.3</v>
      </c>
      <c r="Q9612"/>
    </row>
    <row r="9613" spans="2:17" x14ac:dyDescent="0.25">
      <c r="B9613" s="18" t="s">
        <v>3839</v>
      </c>
      <c r="C9613" s="18" t="s">
        <v>8</v>
      </c>
      <c r="D9613" s="18" t="s">
        <v>160</v>
      </c>
      <c r="E9613" s="18" t="s">
        <v>2111</v>
      </c>
      <c r="F9613" s="18" t="s">
        <v>2131</v>
      </c>
      <c r="G9613" s="18">
        <v>60</v>
      </c>
      <c r="H9613" s="18">
        <v>1.01</v>
      </c>
      <c r="I9613" s="18">
        <v>1.2</v>
      </c>
      <c r="Q9613"/>
    </row>
    <row r="9614" spans="2:17" x14ac:dyDescent="0.25">
      <c r="B9614" s="18" t="s">
        <v>3839</v>
      </c>
      <c r="C9614" s="18" t="s">
        <v>8</v>
      </c>
      <c r="D9614" s="18" t="s">
        <v>160</v>
      </c>
      <c r="E9614" s="18" t="s">
        <v>2111</v>
      </c>
      <c r="F9614" s="18" t="s">
        <v>2132</v>
      </c>
      <c r="G9614" s="18">
        <v>72</v>
      </c>
      <c r="H9614" s="18">
        <v>1.2</v>
      </c>
      <c r="I9614" s="18">
        <v>1.3</v>
      </c>
      <c r="Q9614"/>
    </row>
    <row r="9615" spans="2:17" x14ac:dyDescent="0.25">
      <c r="B9615" s="18" t="s">
        <v>3839</v>
      </c>
      <c r="C9615" s="18" t="s">
        <v>8</v>
      </c>
      <c r="D9615" s="18" t="s">
        <v>160</v>
      </c>
      <c r="E9615" s="18" t="s">
        <v>2111</v>
      </c>
      <c r="F9615" s="18" t="s">
        <v>2133</v>
      </c>
      <c r="G9615" s="18">
        <v>60</v>
      </c>
      <c r="H9615" s="18">
        <v>1.08</v>
      </c>
      <c r="I9615" s="18">
        <v>1.39</v>
      </c>
      <c r="Q9615"/>
    </row>
    <row r="9616" spans="2:17" x14ac:dyDescent="0.25">
      <c r="B9616" s="18" t="s">
        <v>3839</v>
      </c>
      <c r="C9616" s="18" t="s">
        <v>8</v>
      </c>
      <c r="D9616" s="18" t="s">
        <v>160</v>
      </c>
      <c r="E9616" s="18" t="s">
        <v>2111</v>
      </c>
      <c r="F9616" s="18" t="s">
        <v>2134</v>
      </c>
      <c r="G9616" s="18">
        <v>60</v>
      </c>
      <c r="H9616" s="18">
        <v>1.06</v>
      </c>
      <c r="I9616" s="18">
        <v>1.25</v>
      </c>
      <c r="Q9616"/>
    </row>
    <row r="9617" spans="2:17" x14ac:dyDescent="0.25">
      <c r="B9617" s="18" t="s">
        <v>3839</v>
      </c>
      <c r="C9617" s="18" t="s">
        <v>8</v>
      </c>
      <c r="D9617" s="18" t="s">
        <v>160</v>
      </c>
      <c r="E9617" s="18" t="s">
        <v>2111</v>
      </c>
      <c r="F9617" s="18" t="s">
        <v>2135</v>
      </c>
      <c r="G9617" s="18">
        <v>48</v>
      </c>
      <c r="H9617" s="18">
        <v>1.1599999999999999</v>
      </c>
      <c r="I9617" s="18">
        <v>1.37</v>
      </c>
      <c r="Q9617"/>
    </row>
    <row r="9618" spans="2:17" x14ac:dyDescent="0.25">
      <c r="B9618" s="18" t="s">
        <v>3839</v>
      </c>
      <c r="C9618" s="18" t="s">
        <v>8</v>
      </c>
      <c r="D9618" s="18" t="s">
        <v>160</v>
      </c>
      <c r="E9618" s="18" t="s">
        <v>2111</v>
      </c>
      <c r="F9618" s="18" t="s">
        <v>2136</v>
      </c>
      <c r="G9618" s="18">
        <v>48</v>
      </c>
      <c r="H9618" s="18">
        <v>1.1200000000000001</v>
      </c>
      <c r="I9618" s="18">
        <v>1.23</v>
      </c>
      <c r="Q9618"/>
    </row>
    <row r="9619" spans="2:17" x14ac:dyDescent="0.25">
      <c r="B9619" s="18" t="s">
        <v>3839</v>
      </c>
      <c r="C9619" s="18" t="s">
        <v>8</v>
      </c>
      <c r="D9619" s="18" t="s">
        <v>160</v>
      </c>
      <c r="E9619" s="18" t="s">
        <v>2111</v>
      </c>
      <c r="F9619" s="18" t="s">
        <v>2137</v>
      </c>
      <c r="G9619" s="18">
        <v>60</v>
      </c>
      <c r="H9619" s="18">
        <v>1.1599999999999999</v>
      </c>
      <c r="I9619" s="18">
        <v>1.36</v>
      </c>
      <c r="Q9619"/>
    </row>
    <row r="9620" spans="2:17" x14ac:dyDescent="0.25">
      <c r="B9620" s="18" t="s">
        <v>3839</v>
      </c>
      <c r="C9620" s="18" t="s">
        <v>8</v>
      </c>
      <c r="D9620" s="18" t="s">
        <v>160</v>
      </c>
      <c r="E9620" s="18" t="s">
        <v>2111</v>
      </c>
      <c r="F9620" s="18" t="s">
        <v>2138</v>
      </c>
      <c r="G9620" s="18">
        <v>60</v>
      </c>
      <c r="H9620" s="18">
        <v>1</v>
      </c>
      <c r="I9620" s="18">
        <v>1.38</v>
      </c>
      <c r="Q9620"/>
    </row>
    <row r="9621" spans="2:17" x14ac:dyDescent="0.25">
      <c r="B9621" s="18" t="s">
        <v>3839</v>
      </c>
      <c r="C9621" s="18" t="s">
        <v>8</v>
      </c>
      <c r="D9621" s="18" t="s">
        <v>160</v>
      </c>
      <c r="E9621" s="18" t="s">
        <v>2111</v>
      </c>
      <c r="F9621" s="18" t="s">
        <v>2139</v>
      </c>
      <c r="G9621" s="18">
        <v>72</v>
      </c>
      <c r="H9621" s="18">
        <v>1.1599999999999999</v>
      </c>
      <c r="I9621" s="18">
        <v>1.4</v>
      </c>
      <c r="Q9621"/>
    </row>
    <row r="9622" spans="2:17" x14ac:dyDescent="0.25">
      <c r="B9622" s="18" t="s">
        <v>3839</v>
      </c>
      <c r="C9622" s="18" t="s">
        <v>8</v>
      </c>
      <c r="D9622" s="18" t="s">
        <v>160</v>
      </c>
      <c r="E9622" s="18" t="s">
        <v>2111</v>
      </c>
      <c r="F9622" s="18" t="s">
        <v>2140</v>
      </c>
      <c r="G9622" s="18">
        <v>72</v>
      </c>
      <c r="H9622" s="18">
        <v>1.1200000000000001</v>
      </c>
      <c r="I9622" s="18">
        <v>1.3</v>
      </c>
      <c r="Q9622"/>
    </row>
    <row r="9623" spans="2:17" x14ac:dyDescent="0.25">
      <c r="B9623" s="18" t="s">
        <v>3839</v>
      </c>
      <c r="C9623" s="18" t="s">
        <v>8</v>
      </c>
      <c r="D9623" s="18" t="s">
        <v>160</v>
      </c>
      <c r="E9623" s="18" t="s">
        <v>2111</v>
      </c>
      <c r="F9623" s="18" t="s">
        <v>2141</v>
      </c>
      <c r="G9623" s="18">
        <v>60</v>
      </c>
      <c r="H9623" s="18">
        <v>1.1499999999999999</v>
      </c>
      <c r="I9623" s="18">
        <v>1.25</v>
      </c>
      <c r="Q9623"/>
    </row>
    <row r="9624" spans="2:17" x14ac:dyDescent="0.25">
      <c r="B9624" s="18" t="s">
        <v>3839</v>
      </c>
      <c r="C9624" s="18" t="s">
        <v>8</v>
      </c>
      <c r="D9624" s="18" t="s">
        <v>160</v>
      </c>
      <c r="E9624" s="18" t="s">
        <v>2111</v>
      </c>
      <c r="F9624" s="18" t="s">
        <v>2142</v>
      </c>
      <c r="G9624" s="18">
        <v>60</v>
      </c>
      <c r="H9624" s="18">
        <v>1.19</v>
      </c>
      <c r="I9624" s="18">
        <v>1.24</v>
      </c>
      <c r="Q9624"/>
    </row>
    <row r="9625" spans="2:17" x14ac:dyDescent="0.25">
      <c r="B9625" s="18" t="s">
        <v>3839</v>
      </c>
      <c r="C9625" s="18" t="s">
        <v>8</v>
      </c>
      <c r="D9625" s="18" t="s">
        <v>160</v>
      </c>
      <c r="E9625" s="18" t="s">
        <v>2111</v>
      </c>
      <c r="F9625" s="18" t="s">
        <v>2143</v>
      </c>
      <c r="G9625" s="18">
        <v>48</v>
      </c>
      <c r="H9625" s="18">
        <v>1.05</v>
      </c>
      <c r="I9625" s="18">
        <v>1.25</v>
      </c>
      <c r="Q9625"/>
    </row>
    <row r="9626" spans="2:17" x14ac:dyDescent="0.25">
      <c r="B9626" s="18" t="s">
        <v>3839</v>
      </c>
      <c r="C9626" s="18" t="s">
        <v>8</v>
      </c>
      <c r="D9626" s="18" t="s">
        <v>160</v>
      </c>
      <c r="E9626" s="18" t="s">
        <v>2111</v>
      </c>
      <c r="F9626" s="18" t="s">
        <v>2144</v>
      </c>
      <c r="G9626" s="18">
        <v>48</v>
      </c>
      <c r="H9626" s="18">
        <v>1.06</v>
      </c>
      <c r="I9626" s="18">
        <v>1.36</v>
      </c>
      <c r="Q9626"/>
    </row>
    <row r="9627" spans="2:17" x14ac:dyDescent="0.25">
      <c r="B9627" s="18" t="s">
        <v>3839</v>
      </c>
      <c r="C9627" s="18" t="s">
        <v>8</v>
      </c>
      <c r="D9627" s="18" t="s">
        <v>160</v>
      </c>
      <c r="E9627" s="18" t="s">
        <v>2111</v>
      </c>
      <c r="F9627" s="18" t="s">
        <v>2145</v>
      </c>
      <c r="G9627" s="18">
        <v>48</v>
      </c>
      <c r="H9627" s="18">
        <v>1.1299999999999999</v>
      </c>
      <c r="I9627" s="18">
        <v>1.32</v>
      </c>
      <c r="Q9627"/>
    </row>
    <row r="9628" spans="2:17" x14ac:dyDescent="0.25">
      <c r="B9628" s="18" t="s">
        <v>3839</v>
      </c>
      <c r="C9628" s="18" t="s">
        <v>8</v>
      </c>
      <c r="D9628" s="18" t="s">
        <v>160</v>
      </c>
      <c r="E9628" s="18" t="s">
        <v>2111</v>
      </c>
      <c r="F9628" s="18" t="s">
        <v>2146</v>
      </c>
      <c r="G9628" s="18">
        <v>48</v>
      </c>
      <c r="H9628" s="18">
        <v>1.1299999999999999</v>
      </c>
      <c r="I9628" s="18">
        <v>1.38</v>
      </c>
      <c r="Q9628"/>
    </row>
    <row r="9629" spans="2:17" x14ac:dyDescent="0.25">
      <c r="B9629" s="18" t="s">
        <v>3839</v>
      </c>
      <c r="C9629" s="18" t="s">
        <v>8</v>
      </c>
      <c r="D9629" s="18" t="s">
        <v>160</v>
      </c>
      <c r="E9629" s="18" t="s">
        <v>2111</v>
      </c>
      <c r="F9629" s="18" t="s">
        <v>2147</v>
      </c>
      <c r="G9629" s="18">
        <v>60</v>
      </c>
      <c r="H9629" s="18">
        <v>1.07</v>
      </c>
      <c r="I9629" s="18">
        <v>1.37</v>
      </c>
      <c r="Q9629"/>
    </row>
    <row r="9630" spans="2:17" x14ac:dyDescent="0.25">
      <c r="B9630" s="18" t="s">
        <v>3839</v>
      </c>
      <c r="C9630" s="18" t="s">
        <v>8</v>
      </c>
      <c r="D9630" s="18" t="s">
        <v>160</v>
      </c>
      <c r="E9630" s="18" t="s">
        <v>2111</v>
      </c>
      <c r="F9630" s="18" t="s">
        <v>2148</v>
      </c>
      <c r="G9630" s="18">
        <v>72</v>
      </c>
      <c r="H9630" s="18">
        <v>1.02</v>
      </c>
      <c r="I9630" s="18">
        <v>1.26</v>
      </c>
      <c r="Q9630"/>
    </row>
    <row r="9631" spans="2:17" x14ac:dyDescent="0.25">
      <c r="B9631" s="18" t="s">
        <v>3839</v>
      </c>
      <c r="C9631" s="18" t="s">
        <v>8</v>
      </c>
      <c r="D9631" s="18" t="s">
        <v>160</v>
      </c>
      <c r="E9631" s="18" t="s">
        <v>2111</v>
      </c>
      <c r="F9631" s="18" t="s">
        <v>2149</v>
      </c>
      <c r="G9631" s="18">
        <v>60</v>
      </c>
      <c r="H9631" s="18">
        <v>1.1299999999999999</v>
      </c>
      <c r="I9631" s="18">
        <v>1.33</v>
      </c>
      <c r="Q9631"/>
    </row>
    <row r="9632" spans="2:17" x14ac:dyDescent="0.25">
      <c r="B9632" s="18" t="s">
        <v>3839</v>
      </c>
      <c r="C9632" s="18" t="s">
        <v>8</v>
      </c>
      <c r="D9632" s="18" t="s">
        <v>160</v>
      </c>
      <c r="E9632" s="18" t="s">
        <v>2111</v>
      </c>
      <c r="F9632" s="18" t="s">
        <v>2150</v>
      </c>
      <c r="G9632" s="18">
        <v>60</v>
      </c>
      <c r="H9632" s="18">
        <v>1.01</v>
      </c>
      <c r="I9632" s="18">
        <v>1.34</v>
      </c>
      <c r="Q9632"/>
    </row>
    <row r="9633" spans="2:17" x14ac:dyDescent="0.25">
      <c r="B9633" s="18" t="s">
        <v>3839</v>
      </c>
      <c r="C9633" s="18" t="s">
        <v>8</v>
      </c>
      <c r="D9633" s="18" t="s">
        <v>160</v>
      </c>
      <c r="E9633" s="18" t="s">
        <v>2111</v>
      </c>
      <c r="F9633" s="18" t="s">
        <v>2151</v>
      </c>
      <c r="G9633" s="18">
        <v>72</v>
      </c>
      <c r="H9633" s="18">
        <v>1</v>
      </c>
      <c r="I9633" s="18">
        <v>1.3</v>
      </c>
      <c r="Q9633"/>
    </row>
    <row r="9634" spans="2:17" x14ac:dyDescent="0.25">
      <c r="B9634" s="18" t="s">
        <v>3839</v>
      </c>
      <c r="C9634" s="18" t="s">
        <v>8</v>
      </c>
      <c r="D9634" s="18" t="s">
        <v>160</v>
      </c>
      <c r="E9634" s="18" t="s">
        <v>2111</v>
      </c>
      <c r="F9634" s="18" t="s">
        <v>2152</v>
      </c>
      <c r="G9634" s="18">
        <v>48</v>
      </c>
      <c r="H9634" s="18">
        <v>1.1299999999999999</v>
      </c>
      <c r="I9634" s="18">
        <v>1.29</v>
      </c>
      <c r="Q9634"/>
    </row>
    <row r="9635" spans="2:17" x14ac:dyDescent="0.25">
      <c r="B9635" s="18" t="s">
        <v>3839</v>
      </c>
      <c r="C9635" s="18" t="s">
        <v>8</v>
      </c>
      <c r="D9635" s="18" t="s">
        <v>160</v>
      </c>
      <c r="E9635" s="18" t="s">
        <v>2111</v>
      </c>
      <c r="F9635" s="18" t="s">
        <v>2153</v>
      </c>
      <c r="G9635" s="18">
        <v>60</v>
      </c>
      <c r="H9635" s="18">
        <v>1.17</v>
      </c>
      <c r="I9635" s="18">
        <v>1.25</v>
      </c>
      <c r="Q9635"/>
    </row>
    <row r="9636" spans="2:17" x14ac:dyDescent="0.25">
      <c r="B9636" s="18" t="s">
        <v>3839</v>
      </c>
      <c r="C9636" s="18" t="s">
        <v>8</v>
      </c>
      <c r="D9636" s="18" t="s">
        <v>160</v>
      </c>
      <c r="E9636" s="18" t="s">
        <v>2111</v>
      </c>
      <c r="F9636" s="18" t="s">
        <v>2154</v>
      </c>
      <c r="G9636" s="18">
        <v>60</v>
      </c>
      <c r="H9636" s="18">
        <v>1.02</v>
      </c>
      <c r="I9636" s="18">
        <v>1.24</v>
      </c>
      <c r="Q9636"/>
    </row>
    <row r="9637" spans="2:17" x14ac:dyDescent="0.25">
      <c r="B9637" s="18" t="s">
        <v>3839</v>
      </c>
      <c r="C9637" s="18" t="s">
        <v>8</v>
      </c>
      <c r="D9637" s="18" t="s">
        <v>160</v>
      </c>
      <c r="E9637" s="18" t="s">
        <v>2111</v>
      </c>
      <c r="F9637" s="18" t="s">
        <v>2155</v>
      </c>
      <c r="G9637" s="18">
        <v>60</v>
      </c>
      <c r="H9637" s="18">
        <v>1.1499999999999999</v>
      </c>
      <c r="I9637" s="18">
        <v>1.35</v>
      </c>
      <c r="Q9637"/>
    </row>
    <row r="9638" spans="2:17" x14ac:dyDescent="0.25">
      <c r="B9638" s="18" t="s">
        <v>3839</v>
      </c>
      <c r="C9638" s="18" t="s">
        <v>8</v>
      </c>
      <c r="D9638" s="18" t="s">
        <v>160</v>
      </c>
      <c r="E9638" s="18" t="s">
        <v>2111</v>
      </c>
      <c r="F9638" s="18" t="s">
        <v>2156</v>
      </c>
      <c r="G9638" s="18">
        <v>72</v>
      </c>
      <c r="H9638" s="18">
        <v>1.04</v>
      </c>
      <c r="I9638" s="18">
        <v>1.21</v>
      </c>
      <c r="Q9638"/>
    </row>
    <row r="9639" spans="2:17" x14ac:dyDescent="0.25">
      <c r="B9639" s="18" t="s">
        <v>3839</v>
      </c>
      <c r="C9639" s="18" t="s">
        <v>8</v>
      </c>
      <c r="D9639" s="18" t="s">
        <v>160</v>
      </c>
      <c r="E9639" s="18" t="s">
        <v>2111</v>
      </c>
      <c r="F9639" s="18" t="s">
        <v>2157</v>
      </c>
      <c r="G9639" s="18">
        <v>72</v>
      </c>
      <c r="H9639" s="18">
        <v>1.19</v>
      </c>
      <c r="I9639" s="18">
        <v>1.38</v>
      </c>
      <c r="Q9639"/>
    </row>
    <row r="9640" spans="2:17" x14ac:dyDescent="0.25">
      <c r="B9640" s="18" t="s">
        <v>3839</v>
      </c>
      <c r="C9640" s="18" t="s">
        <v>8</v>
      </c>
      <c r="D9640" s="18" t="s">
        <v>160</v>
      </c>
      <c r="E9640" s="18" t="s">
        <v>2111</v>
      </c>
      <c r="F9640" s="18" t="s">
        <v>2158</v>
      </c>
      <c r="G9640" s="18">
        <v>60</v>
      </c>
      <c r="H9640" s="18">
        <v>1.03</v>
      </c>
      <c r="I9640" s="18">
        <v>1.25</v>
      </c>
      <c r="Q9640"/>
    </row>
    <row r="9641" spans="2:17" x14ac:dyDescent="0.25">
      <c r="B9641" s="18" t="s">
        <v>3839</v>
      </c>
      <c r="C9641" s="18" t="s">
        <v>8</v>
      </c>
      <c r="D9641" s="18" t="s">
        <v>160</v>
      </c>
      <c r="E9641" s="18" t="s">
        <v>2111</v>
      </c>
      <c r="F9641" s="18" t="s">
        <v>2159</v>
      </c>
      <c r="G9641" s="18">
        <v>72</v>
      </c>
      <c r="H9641" s="18">
        <v>1.0900000000000001</v>
      </c>
      <c r="I9641" s="18">
        <v>1.29</v>
      </c>
      <c r="Q9641"/>
    </row>
    <row r="9642" spans="2:17" x14ac:dyDescent="0.25">
      <c r="B9642" s="18" t="s">
        <v>3839</v>
      </c>
      <c r="C9642" s="18" t="s">
        <v>8</v>
      </c>
      <c r="D9642" s="18" t="s">
        <v>160</v>
      </c>
      <c r="E9642" s="18" t="s">
        <v>2111</v>
      </c>
      <c r="F9642" s="18" t="s">
        <v>2160</v>
      </c>
      <c r="G9642" s="18">
        <v>48</v>
      </c>
      <c r="H9642" s="18">
        <v>1.1599999999999999</v>
      </c>
      <c r="I9642" s="18">
        <v>1.27</v>
      </c>
      <c r="Q9642"/>
    </row>
    <row r="9643" spans="2:17" x14ac:dyDescent="0.25">
      <c r="B9643" s="18" t="s">
        <v>3839</v>
      </c>
      <c r="C9643" s="18" t="s">
        <v>8</v>
      </c>
      <c r="D9643" s="18" t="s">
        <v>160</v>
      </c>
      <c r="E9643" s="18" t="s">
        <v>2111</v>
      </c>
      <c r="F9643" s="18" t="s">
        <v>2161</v>
      </c>
      <c r="G9643" s="18">
        <v>48</v>
      </c>
      <c r="H9643" s="18">
        <v>1.1299999999999999</v>
      </c>
      <c r="I9643" s="18">
        <v>1.29</v>
      </c>
      <c r="Q9643"/>
    </row>
    <row r="9644" spans="2:17" x14ac:dyDescent="0.25">
      <c r="B9644" s="18" t="s">
        <v>3839</v>
      </c>
      <c r="C9644" s="18" t="s">
        <v>8</v>
      </c>
      <c r="D9644" s="18" t="s">
        <v>160</v>
      </c>
      <c r="E9644" s="18" t="s">
        <v>2111</v>
      </c>
      <c r="F9644" s="18" t="s">
        <v>2162</v>
      </c>
      <c r="G9644" s="18">
        <v>72</v>
      </c>
      <c r="H9644" s="18">
        <v>1.1399999999999999</v>
      </c>
      <c r="I9644" s="18">
        <v>1.26</v>
      </c>
      <c r="Q9644"/>
    </row>
    <row r="9645" spans="2:17" x14ac:dyDescent="0.25">
      <c r="B9645" s="18" t="s">
        <v>3839</v>
      </c>
      <c r="C9645" s="18" t="s">
        <v>8</v>
      </c>
      <c r="D9645" s="18" t="s">
        <v>160</v>
      </c>
      <c r="E9645" s="18" t="s">
        <v>2111</v>
      </c>
      <c r="F9645" s="18" t="s">
        <v>2163</v>
      </c>
      <c r="G9645" s="18">
        <v>72</v>
      </c>
      <c r="H9645" s="18">
        <v>1.1200000000000001</v>
      </c>
      <c r="I9645" s="18">
        <v>1.26</v>
      </c>
      <c r="Q9645"/>
    </row>
    <row r="9646" spans="2:17" x14ac:dyDescent="0.25">
      <c r="B9646" s="18" t="s">
        <v>3839</v>
      </c>
      <c r="C9646" s="18" t="s">
        <v>8</v>
      </c>
      <c r="D9646" s="18" t="s">
        <v>160</v>
      </c>
      <c r="E9646" s="18" t="s">
        <v>2111</v>
      </c>
      <c r="F9646" s="18" t="s">
        <v>2164</v>
      </c>
      <c r="G9646" s="18">
        <v>60</v>
      </c>
      <c r="H9646" s="18">
        <v>1.08</v>
      </c>
      <c r="I9646" s="18">
        <v>1.26</v>
      </c>
      <c r="Q9646"/>
    </row>
    <row r="9647" spans="2:17" x14ac:dyDescent="0.25">
      <c r="B9647" s="18" t="s">
        <v>3839</v>
      </c>
      <c r="C9647" s="18" t="s">
        <v>8</v>
      </c>
      <c r="D9647" s="18" t="s">
        <v>160</v>
      </c>
      <c r="E9647" s="18" t="s">
        <v>2111</v>
      </c>
      <c r="F9647" s="18" t="s">
        <v>2165</v>
      </c>
      <c r="G9647" s="18">
        <v>72</v>
      </c>
      <c r="H9647" s="18">
        <v>1.0900000000000001</v>
      </c>
      <c r="I9647" s="18">
        <v>1.24</v>
      </c>
      <c r="Q9647"/>
    </row>
    <row r="9648" spans="2:17" x14ac:dyDescent="0.25">
      <c r="B9648" s="18" t="s">
        <v>3839</v>
      </c>
      <c r="C9648" s="18" t="s">
        <v>8</v>
      </c>
      <c r="D9648" s="18" t="s">
        <v>160</v>
      </c>
      <c r="E9648" s="18" t="s">
        <v>2111</v>
      </c>
      <c r="F9648" s="18" t="s">
        <v>2166</v>
      </c>
      <c r="G9648" s="18">
        <v>60</v>
      </c>
      <c r="H9648" s="18">
        <v>1.03</v>
      </c>
      <c r="I9648" s="18">
        <v>1.23</v>
      </c>
      <c r="Q9648"/>
    </row>
    <row r="9649" spans="2:17" x14ac:dyDescent="0.25">
      <c r="B9649" s="18" t="s">
        <v>3839</v>
      </c>
      <c r="C9649" s="18" t="s">
        <v>8</v>
      </c>
      <c r="D9649" s="18" t="s">
        <v>160</v>
      </c>
      <c r="E9649" s="18" t="s">
        <v>2111</v>
      </c>
      <c r="F9649" s="18" t="s">
        <v>2167</v>
      </c>
      <c r="G9649" s="18">
        <v>72</v>
      </c>
      <c r="H9649" s="18">
        <v>1.0900000000000001</v>
      </c>
      <c r="I9649" s="18">
        <v>1.31</v>
      </c>
      <c r="Q9649"/>
    </row>
    <row r="9650" spans="2:17" x14ac:dyDescent="0.25">
      <c r="B9650" s="18" t="s">
        <v>3839</v>
      </c>
      <c r="C9650" s="18" t="s">
        <v>8</v>
      </c>
      <c r="D9650" s="18" t="s">
        <v>160</v>
      </c>
      <c r="E9650" s="18" t="s">
        <v>2111</v>
      </c>
      <c r="F9650" s="18" t="s">
        <v>2168</v>
      </c>
      <c r="G9650" s="18">
        <v>48</v>
      </c>
      <c r="H9650" s="18">
        <v>1.18</v>
      </c>
      <c r="I9650" s="18">
        <v>1.37</v>
      </c>
      <c r="Q9650"/>
    </row>
    <row r="9651" spans="2:17" x14ac:dyDescent="0.25">
      <c r="B9651" s="18" t="s">
        <v>3839</v>
      </c>
      <c r="C9651" s="18" t="s">
        <v>8</v>
      </c>
      <c r="D9651" s="18" t="s">
        <v>160</v>
      </c>
      <c r="E9651" s="18" t="s">
        <v>2111</v>
      </c>
      <c r="F9651" s="18" t="s">
        <v>4049</v>
      </c>
      <c r="G9651" s="18">
        <v>60</v>
      </c>
      <c r="H9651" s="18">
        <v>1.1299999999999999</v>
      </c>
      <c r="I9651" s="18">
        <v>1.2</v>
      </c>
      <c r="Q9651"/>
    </row>
    <row r="9652" spans="2:17" x14ac:dyDescent="0.25">
      <c r="B9652" s="18" t="s">
        <v>3839</v>
      </c>
      <c r="C9652" s="18" t="s">
        <v>8</v>
      </c>
      <c r="D9652" s="18" t="s">
        <v>160</v>
      </c>
      <c r="E9652" s="18" t="s">
        <v>2111</v>
      </c>
      <c r="F9652" s="18" t="s">
        <v>4050</v>
      </c>
      <c r="G9652" s="18">
        <v>60</v>
      </c>
      <c r="H9652" s="18">
        <v>1.0900000000000001</v>
      </c>
      <c r="I9652" s="18">
        <v>1.26</v>
      </c>
      <c r="Q9652"/>
    </row>
    <row r="9653" spans="2:17" x14ac:dyDescent="0.25">
      <c r="B9653" s="18" t="s">
        <v>3839</v>
      </c>
      <c r="C9653" s="18" t="s">
        <v>8</v>
      </c>
      <c r="D9653" s="18" t="s">
        <v>160</v>
      </c>
      <c r="E9653" s="18" t="s">
        <v>2111</v>
      </c>
      <c r="F9653" s="18" t="s">
        <v>4051</v>
      </c>
      <c r="G9653" s="18">
        <v>60</v>
      </c>
      <c r="H9653" s="18">
        <v>1.1399999999999999</v>
      </c>
      <c r="I9653" s="18">
        <v>1.27</v>
      </c>
      <c r="Q9653"/>
    </row>
    <row r="9654" spans="2:17" x14ac:dyDescent="0.25">
      <c r="B9654" s="18" t="s">
        <v>3839</v>
      </c>
      <c r="C9654" s="18" t="s">
        <v>8</v>
      </c>
      <c r="D9654" s="18" t="s">
        <v>160</v>
      </c>
      <c r="E9654" s="18" t="s">
        <v>2111</v>
      </c>
      <c r="F9654" s="18" t="s">
        <v>4052</v>
      </c>
      <c r="G9654" s="18">
        <v>72</v>
      </c>
      <c r="H9654" s="18">
        <v>1.1200000000000001</v>
      </c>
      <c r="I9654" s="18">
        <v>1.26</v>
      </c>
      <c r="Q9654"/>
    </row>
    <row r="9655" spans="2:17" x14ac:dyDescent="0.25">
      <c r="B9655" s="18" t="s">
        <v>3839</v>
      </c>
      <c r="C9655" s="18" t="s">
        <v>8</v>
      </c>
      <c r="D9655" s="18" t="s">
        <v>160</v>
      </c>
      <c r="E9655" s="18" t="s">
        <v>2111</v>
      </c>
      <c r="F9655" s="18" t="s">
        <v>4053</v>
      </c>
      <c r="G9655" s="18">
        <v>60</v>
      </c>
      <c r="H9655" s="18">
        <v>1.1100000000000001</v>
      </c>
      <c r="I9655" s="18">
        <v>1.22</v>
      </c>
      <c r="Q9655"/>
    </row>
    <row r="9656" spans="2:17" x14ac:dyDescent="0.25">
      <c r="B9656" s="18" t="s">
        <v>3839</v>
      </c>
      <c r="C9656" s="18" t="s">
        <v>8</v>
      </c>
      <c r="D9656" s="18" t="s">
        <v>160</v>
      </c>
      <c r="E9656" s="18" t="s">
        <v>2111</v>
      </c>
      <c r="F9656" s="18" t="s">
        <v>4054</v>
      </c>
      <c r="G9656" s="18">
        <v>60</v>
      </c>
      <c r="H9656" s="18">
        <v>1.07</v>
      </c>
      <c r="I9656" s="18">
        <v>1.27</v>
      </c>
      <c r="Q9656"/>
    </row>
    <row r="9657" spans="2:17" x14ac:dyDescent="0.25">
      <c r="B9657" s="18" t="s">
        <v>3839</v>
      </c>
      <c r="C9657" s="18" t="s">
        <v>8</v>
      </c>
      <c r="D9657" s="18" t="s">
        <v>160</v>
      </c>
      <c r="E9657" s="18" t="s">
        <v>2111</v>
      </c>
      <c r="F9657" s="18" t="s">
        <v>4055</v>
      </c>
      <c r="G9657" s="18">
        <v>48</v>
      </c>
      <c r="H9657" s="18">
        <v>1.04</v>
      </c>
      <c r="I9657" s="18">
        <v>1.21</v>
      </c>
      <c r="Q9657"/>
    </row>
    <row r="9658" spans="2:17" x14ac:dyDescent="0.25">
      <c r="B9658" s="18" t="s">
        <v>3839</v>
      </c>
      <c r="C9658" s="18" t="s">
        <v>8</v>
      </c>
      <c r="D9658" s="18" t="s">
        <v>160</v>
      </c>
      <c r="E9658" s="18" t="s">
        <v>2111</v>
      </c>
      <c r="F9658" s="18" t="s">
        <v>2169</v>
      </c>
      <c r="G9658" s="18">
        <v>72</v>
      </c>
      <c r="H9658" s="18">
        <v>1.07</v>
      </c>
      <c r="I9658" s="18">
        <v>1.2</v>
      </c>
      <c r="Q9658"/>
    </row>
    <row r="9659" spans="2:17" x14ac:dyDescent="0.25">
      <c r="B9659" s="18" t="s">
        <v>3839</v>
      </c>
      <c r="C9659" s="18" t="s">
        <v>8</v>
      </c>
      <c r="D9659" s="18" t="s">
        <v>160</v>
      </c>
      <c r="E9659" s="18" t="s">
        <v>2111</v>
      </c>
      <c r="F9659" s="18" t="s">
        <v>2170</v>
      </c>
      <c r="G9659" s="18">
        <v>60</v>
      </c>
      <c r="H9659" s="18">
        <v>1.18</v>
      </c>
      <c r="I9659" s="18">
        <v>1.25</v>
      </c>
      <c r="Q9659"/>
    </row>
    <row r="9660" spans="2:17" x14ac:dyDescent="0.25">
      <c r="B9660" s="18" t="s">
        <v>3839</v>
      </c>
      <c r="C9660" s="18" t="s">
        <v>8</v>
      </c>
      <c r="D9660" s="18" t="s">
        <v>160</v>
      </c>
      <c r="E9660" s="18" t="s">
        <v>2111</v>
      </c>
      <c r="F9660" s="18" t="s">
        <v>2171</v>
      </c>
      <c r="G9660" s="18">
        <v>72</v>
      </c>
      <c r="H9660" s="18">
        <v>1.0900000000000001</v>
      </c>
      <c r="I9660" s="18">
        <v>1.28</v>
      </c>
      <c r="Q9660"/>
    </row>
    <row r="9661" spans="2:17" x14ac:dyDescent="0.25">
      <c r="B9661" s="18" t="s">
        <v>3839</v>
      </c>
      <c r="C9661" s="18" t="s">
        <v>8</v>
      </c>
      <c r="D9661" s="18" t="s">
        <v>160</v>
      </c>
      <c r="E9661" s="18" t="s">
        <v>2111</v>
      </c>
      <c r="F9661" s="18" t="s">
        <v>2172</v>
      </c>
      <c r="G9661" s="18">
        <v>72</v>
      </c>
      <c r="H9661" s="18">
        <v>1.06</v>
      </c>
      <c r="I9661" s="18">
        <v>1.26</v>
      </c>
      <c r="Q9661"/>
    </row>
    <row r="9662" spans="2:17" x14ac:dyDescent="0.25">
      <c r="B9662" s="18" t="s">
        <v>3839</v>
      </c>
      <c r="C9662" s="18" t="s">
        <v>8</v>
      </c>
      <c r="D9662" s="18" t="s">
        <v>160</v>
      </c>
      <c r="E9662" s="18" t="s">
        <v>2111</v>
      </c>
      <c r="F9662" s="18" t="s">
        <v>2173</v>
      </c>
      <c r="G9662" s="18">
        <v>60</v>
      </c>
      <c r="H9662" s="18">
        <v>1.05</v>
      </c>
      <c r="I9662" s="18">
        <v>1.38</v>
      </c>
      <c r="Q9662"/>
    </row>
    <row r="9663" spans="2:17" x14ac:dyDescent="0.25">
      <c r="B9663" s="18" t="s">
        <v>3839</v>
      </c>
      <c r="C9663" s="18" t="s">
        <v>8</v>
      </c>
      <c r="D9663" s="18" t="s">
        <v>160</v>
      </c>
      <c r="E9663" s="18" t="s">
        <v>2111</v>
      </c>
      <c r="F9663" s="18" t="s">
        <v>2174</v>
      </c>
      <c r="G9663" s="18">
        <v>72</v>
      </c>
      <c r="H9663" s="18">
        <v>1.1599999999999999</v>
      </c>
      <c r="I9663" s="18">
        <v>1.31</v>
      </c>
      <c r="Q9663"/>
    </row>
    <row r="9664" spans="2:17" x14ac:dyDescent="0.25">
      <c r="B9664" s="18" t="s">
        <v>3839</v>
      </c>
      <c r="C9664" s="18" t="s">
        <v>8</v>
      </c>
      <c r="D9664" s="18" t="s">
        <v>160</v>
      </c>
      <c r="E9664" s="18" t="s">
        <v>2111</v>
      </c>
      <c r="F9664" s="18" t="s">
        <v>2175</v>
      </c>
      <c r="G9664" s="18">
        <v>60</v>
      </c>
      <c r="H9664" s="18">
        <v>1.1499999999999999</v>
      </c>
      <c r="I9664" s="18">
        <v>1.25</v>
      </c>
      <c r="Q9664"/>
    </row>
    <row r="9665" spans="2:17" x14ac:dyDescent="0.25">
      <c r="B9665" s="18" t="s">
        <v>3839</v>
      </c>
      <c r="C9665" s="18" t="s">
        <v>8</v>
      </c>
      <c r="D9665" s="18" t="s">
        <v>160</v>
      </c>
      <c r="E9665" s="18" t="s">
        <v>2111</v>
      </c>
      <c r="F9665" s="18" t="s">
        <v>2176</v>
      </c>
      <c r="G9665" s="18">
        <v>48</v>
      </c>
      <c r="H9665" s="18">
        <v>1.1399999999999999</v>
      </c>
      <c r="I9665" s="18">
        <v>1.35</v>
      </c>
      <c r="Q9665"/>
    </row>
    <row r="9666" spans="2:17" x14ac:dyDescent="0.25">
      <c r="B9666" s="18" t="s">
        <v>3839</v>
      </c>
      <c r="C9666" s="18" t="s">
        <v>8</v>
      </c>
      <c r="D9666" s="18" t="s">
        <v>160</v>
      </c>
      <c r="E9666" s="18" t="s">
        <v>2111</v>
      </c>
      <c r="F9666" s="18" t="s">
        <v>2177</v>
      </c>
      <c r="G9666" s="18">
        <v>72</v>
      </c>
      <c r="H9666" s="18">
        <v>1.01</v>
      </c>
      <c r="I9666" s="18">
        <v>1.21</v>
      </c>
      <c r="Q9666"/>
    </row>
    <row r="9667" spans="2:17" x14ac:dyDescent="0.25">
      <c r="B9667" s="18" t="s">
        <v>3839</v>
      </c>
      <c r="C9667" s="18" t="s">
        <v>8</v>
      </c>
      <c r="D9667" s="18" t="s">
        <v>160</v>
      </c>
      <c r="E9667" s="18" t="s">
        <v>2111</v>
      </c>
      <c r="F9667" s="18" t="s">
        <v>2178</v>
      </c>
      <c r="G9667" s="18">
        <v>48</v>
      </c>
      <c r="H9667" s="18">
        <v>1.17</v>
      </c>
      <c r="I9667" s="18">
        <v>1.39</v>
      </c>
      <c r="Q9667"/>
    </row>
    <row r="9668" spans="2:17" x14ac:dyDescent="0.25">
      <c r="B9668" s="18" t="s">
        <v>3839</v>
      </c>
      <c r="C9668" s="18" t="s">
        <v>8</v>
      </c>
      <c r="D9668" s="18" t="s">
        <v>160</v>
      </c>
      <c r="E9668" s="18" t="s">
        <v>2111</v>
      </c>
      <c r="F9668" s="18" t="s">
        <v>2179</v>
      </c>
      <c r="G9668" s="18">
        <v>60</v>
      </c>
      <c r="H9668" s="18">
        <v>1.18</v>
      </c>
      <c r="I9668" s="18">
        <v>1.31</v>
      </c>
      <c r="Q9668"/>
    </row>
    <row r="9669" spans="2:17" x14ac:dyDescent="0.25">
      <c r="B9669" s="18" t="s">
        <v>3839</v>
      </c>
      <c r="C9669" s="18" t="s">
        <v>8</v>
      </c>
      <c r="D9669" s="18" t="s">
        <v>160</v>
      </c>
      <c r="E9669" s="18" t="s">
        <v>2111</v>
      </c>
      <c r="F9669" s="18" t="s">
        <v>2180</v>
      </c>
      <c r="G9669" s="18">
        <v>72</v>
      </c>
      <c r="H9669" s="18">
        <v>1.2</v>
      </c>
      <c r="I9669" s="18">
        <v>1.24</v>
      </c>
      <c r="Q9669"/>
    </row>
    <row r="9670" spans="2:17" x14ac:dyDescent="0.25">
      <c r="B9670" s="18" t="s">
        <v>3839</v>
      </c>
      <c r="C9670" s="18" t="s">
        <v>8</v>
      </c>
      <c r="D9670" s="18" t="s">
        <v>160</v>
      </c>
      <c r="E9670" s="18" t="s">
        <v>2111</v>
      </c>
      <c r="F9670" s="18" t="s">
        <v>2181</v>
      </c>
      <c r="G9670" s="18">
        <v>48</v>
      </c>
      <c r="H9670" s="18">
        <v>1.17</v>
      </c>
      <c r="I9670" s="18">
        <v>1.25</v>
      </c>
      <c r="Q9670"/>
    </row>
    <row r="9671" spans="2:17" x14ac:dyDescent="0.25">
      <c r="B9671" s="18" t="s">
        <v>3839</v>
      </c>
      <c r="C9671" s="18" t="s">
        <v>8</v>
      </c>
      <c r="D9671" s="18" t="s">
        <v>160</v>
      </c>
      <c r="E9671" s="18" t="s">
        <v>2111</v>
      </c>
      <c r="F9671" s="18" t="s">
        <v>2182</v>
      </c>
      <c r="G9671" s="18">
        <v>48</v>
      </c>
      <c r="H9671" s="18">
        <v>1.1000000000000001</v>
      </c>
      <c r="I9671" s="18">
        <v>1.39</v>
      </c>
      <c r="Q9671"/>
    </row>
    <row r="9672" spans="2:17" x14ac:dyDescent="0.25">
      <c r="B9672" s="18" t="s">
        <v>3839</v>
      </c>
      <c r="C9672" s="18" t="s">
        <v>8</v>
      </c>
      <c r="D9672" s="18" t="s">
        <v>160</v>
      </c>
      <c r="E9672" s="18" t="s">
        <v>2111</v>
      </c>
      <c r="F9672" s="18" t="s">
        <v>3795</v>
      </c>
      <c r="G9672" s="18">
        <v>72</v>
      </c>
      <c r="H9672" s="18">
        <v>1.17</v>
      </c>
      <c r="I9672" s="18">
        <v>1.36</v>
      </c>
      <c r="Q9672"/>
    </row>
    <row r="9673" spans="2:17" x14ac:dyDescent="0.25">
      <c r="B9673" s="18" t="s">
        <v>3839</v>
      </c>
      <c r="C9673" s="18" t="s">
        <v>8</v>
      </c>
      <c r="D9673" s="18" t="s">
        <v>160</v>
      </c>
      <c r="E9673" s="18" t="s">
        <v>2111</v>
      </c>
      <c r="F9673" s="18" t="s">
        <v>2183</v>
      </c>
      <c r="G9673" s="18">
        <v>72</v>
      </c>
      <c r="H9673" s="18">
        <v>1.04</v>
      </c>
      <c r="I9673" s="18">
        <v>1.36</v>
      </c>
      <c r="Q9673"/>
    </row>
    <row r="9674" spans="2:17" x14ac:dyDescent="0.25">
      <c r="B9674" s="18" t="s">
        <v>3839</v>
      </c>
      <c r="C9674" s="18" t="s">
        <v>8</v>
      </c>
      <c r="D9674" s="18" t="s">
        <v>266</v>
      </c>
      <c r="E9674" s="18" t="s">
        <v>2184</v>
      </c>
      <c r="F9674" s="18" t="s">
        <v>2185</v>
      </c>
      <c r="G9674" s="18">
        <v>2004</v>
      </c>
      <c r="H9674" s="18">
        <v>2.4300000000000002</v>
      </c>
      <c r="I9674" s="18">
        <v>3.84</v>
      </c>
      <c r="Q9674"/>
    </row>
    <row r="9675" spans="2:17" x14ac:dyDescent="0.25">
      <c r="B9675" s="18" t="s">
        <v>3839</v>
      </c>
      <c r="C9675" s="18" t="s">
        <v>8</v>
      </c>
      <c r="D9675" s="18" t="s">
        <v>266</v>
      </c>
      <c r="E9675" s="18" t="s">
        <v>2184</v>
      </c>
      <c r="F9675" s="18" t="s">
        <v>2186</v>
      </c>
      <c r="G9675" s="18">
        <v>2616</v>
      </c>
      <c r="H9675" s="18">
        <v>2.76</v>
      </c>
      <c r="I9675" s="18">
        <v>3.71</v>
      </c>
      <c r="Q9675"/>
    </row>
    <row r="9676" spans="2:17" x14ac:dyDescent="0.25">
      <c r="B9676" s="18" t="s">
        <v>3839</v>
      </c>
      <c r="C9676" s="18" t="s">
        <v>8</v>
      </c>
      <c r="D9676" s="18" t="s">
        <v>266</v>
      </c>
      <c r="E9676" s="18" t="s">
        <v>2184</v>
      </c>
      <c r="F9676" s="18" t="s">
        <v>2187</v>
      </c>
      <c r="G9676" s="18">
        <v>2496</v>
      </c>
      <c r="H9676" s="18">
        <v>2.44</v>
      </c>
      <c r="I9676" s="18">
        <v>3.33</v>
      </c>
      <c r="Q9676"/>
    </row>
    <row r="9677" spans="2:17" x14ac:dyDescent="0.25">
      <c r="B9677" s="18" t="s">
        <v>3839</v>
      </c>
      <c r="C9677" s="18" t="s">
        <v>8</v>
      </c>
      <c r="D9677" s="18" t="s">
        <v>266</v>
      </c>
      <c r="E9677" s="18" t="s">
        <v>2184</v>
      </c>
      <c r="F9677" s="18" t="s">
        <v>2188</v>
      </c>
      <c r="G9677" s="18">
        <v>2292</v>
      </c>
      <c r="H9677" s="18">
        <v>2.85</v>
      </c>
      <c r="I9677" s="18">
        <v>3.42</v>
      </c>
      <c r="Q9677"/>
    </row>
    <row r="9678" spans="2:17" x14ac:dyDescent="0.25">
      <c r="B9678" s="18" t="s">
        <v>3839</v>
      </c>
      <c r="C9678" s="18" t="s">
        <v>8</v>
      </c>
      <c r="D9678" s="18" t="s">
        <v>266</v>
      </c>
      <c r="E9678" s="18" t="s">
        <v>2184</v>
      </c>
      <c r="F9678" s="18" t="s">
        <v>2189</v>
      </c>
      <c r="G9678" s="18">
        <v>1344</v>
      </c>
      <c r="H9678" s="18">
        <v>2.34</v>
      </c>
      <c r="I9678" s="18">
        <v>3.99</v>
      </c>
      <c r="Q9678"/>
    </row>
    <row r="9679" spans="2:17" x14ac:dyDescent="0.25">
      <c r="B9679" s="18" t="s">
        <v>3839</v>
      </c>
      <c r="C9679" s="18" t="s">
        <v>8</v>
      </c>
      <c r="D9679" s="18" t="s">
        <v>266</v>
      </c>
      <c r="E9679" s="18" t="s">
        <v>2184</v>
      </c>
      <c r="F9679" s="18" t="s">
        <v>2190</v>
      </c>
      <c r="G9679" s="18">
        <v>1932</v>
      </c>
      <c r="H9679" s="18">
        <v>2.95</v>
      </c>
      <c r="I9679" s="18">
        <v>3.98</v>
      </c>
      <c r="Q9679"/>
    </row>
    <row r="9680" spans="2:17" x14ac:dyDescent="0.25">
      <c r="B9680" s="18" t="s">
        <v>3839</v>
      </c>
      <c r="C9680" s="18" t="s">
        <v>8</v>
      </c>
      <c r="D9680" s="18" t="s">
        <v>266</v>
      </c>
      <c r="E9680" s="18" t="s">
        <v>2184</v>
      </c>
      <c r="F9680" s="18" t="s">
        <v>2191</v>
      </c>
      <c r="G9680" s="18">
        <v>1800</v>
      </c>
      <c r="H9680" s="18">
        <v>2.38</v>
      </c>
      <c r="I9680" s="18">
        <v>3.76</v>
      </c>
      <c r="Q9680"/>
    </row>
    <row r="9681" spans="2:17" x14ac:dyDescent="0.25">
      <c r="B9681" s="18" t="s">
        <v>3839</v>
      </c>
      <c r="C9681" s="18" t="s">
        <v>8</v>
      </c>
      <c r="D9681" s="18" t="s">
        <v>266</v>
      </c>
      <c r="E9681" s="18" t="s">
        <v>2184</v>
      </c>
      <c r="F9681" s="18" t="s">
        <v>2192</v>
      </c>
      <c r="G9681" s="18">
        <v>2100</v>
      </c>
      <c r="H9681" s="18">
        <v>2.66</v>
      </c>
      <c r="I9681" s="18">
        <v>3.69</v>
      </c>
      <c r="Q9681"/>
    </row>
    <row r="9682" spans="2:17" x14ac:dyDescent="0.25">
      <c r="B9682" s="18" t="s">
        <v>3839</v>
      </c>
      <c r="C9682" s="18" t="s">
        <v>8</v>
      </c>
      <c r="D9682" s="18" t="s">
        <v>266</v>
      </c>
      <c r="E9682" s="18" t="s">
        <v>2184</v>
      </c>
      <c r="F9682" s="18" t="s">
        <v>2193</v>
      </c>
      <c r="G9682" s="18">
        <v>2484</v>
      </c>
      <c r="H9682" s="18">
        <v>2.4500000000000002</v>
      </c>
      <c r="I9682" s="18">
        <v>3.93</v>
      </c>
      <c r="Q9682"/>
    </row>
    <row r="9683" spans="2:17" x14ac:dyDescent="0.25">
      <c r="B9683" s="18" t="s">
        <v>3839</v>
      </c>
      <c r="C9683" s="18" t="s">
        <v>8</v>
      </c>
      <c r="D9683" s="18" t="s">
        <v>90</v>
      </c>
      <c r="E9683" s="18" t="s">
        <v>2194</v>
      </c>
      <c r="F9683" s="18" t="s">
        <v>2195</v>
      </c>
      <c r="G9683" s="18">
        <v>600</v>
      </c>
      <c r="H9683" s="18">
        <v>5.5066666666666668</v>
      </c>
      <c r="I9683" s="18">
        <v>7.8133333333333335</v>
      </c>
      <c r="Q9683"/>
    </row>
    <row r="9684" spans="2:17" x14ac:dyDescent="0.25">
      <c r="B9684" s="18" t="s">
        <v>3839</v>
      </c>
      <c r="C9684" s="18" t="s">
        <v>8</v>
      </c>
      <c r="D9684" s="18" t="s">
        <v>90</v>
      </c>
      <c r="E9684" s="18" t="s">
        <v>2194</v>
      </c>
      <c r="F9684" s="18" t="s">
        <v>2196</v>
      </c>
      <c r="G9684" s="18">
        <v>564</v>
      </c>
      <c r="H9684" s="18">
        <v>6.2266666666666666</v>
      </c>
      <c r="I9684" s="18">
        <v>7.4666666666666668</v>
      </c>
      <c r="Q9684"/>
    </row>
    <row r="9685" spans="2:17" x14ac:dyDescent="0.25">
      <c r="B9685" s="18" t="s">
        <v>3839</v>
      </c>
      <c r="C9685" s="18" t="s">
        <v>8</v>
      </c>
      <c r="D9685" s="18" t="s">
        <v>90</v>
      </c>
      <c r="E9685" s="18" t="s">
        <v>2194</v>
      </c>
      <c r="F9685" s="18" t="s">
        <v>2197</v>
      </c>
      <c r="G9685" s="18">
        <v>468</v>
      </c>
      <c r="H9685" s="18">
        <v>5.94</v>
      </c>
      <c r="I9685" s="18">
        <v>8.2733333333333334</v>
      </c>
      <c r="Q9685"/>
    </row>
    <row r="9686" spans="2:17" x14ac:dyDescent="0.25">
      <c r="B9686" s="18" t="s">
        <v>3839</v>
      </c>
      <c r="C9686" s="18" t="s">
        <v>8</v>
      </c>
      <c r="D9686" s="18" t="s">
        <v>90</v>
      </c>
      <c r="E9686" s="18" t="s">
        <v>2194</v>
      </c>
      <c r="F9686" s="18" t="s">
        <v>3796</v>
      </c>
      <c r="G9686" s="18">
        <v>576</v>
      </c>
      <c r="H9686" s="18">
        <v>6.3066666666666666</v>
      </c>
      <c r="I9686" s="18">
        <v>7.5666666666666664</v>
      </c>
      <c r="Q9686"/>
    </row>
    <row r="9687" spans="2:17" x14ac:dyDescent="0.25">
      <c r="B9687" s="18" t="s">
        <v>3839</v>
      </c>
      <c r="C9687" s="18" t="s">
        <v>8</v>
      </c>
      <c r="D9687" s="18" t="s">
        <v>90</v>
      </c>
      <c r="E9687" s="18" t="s">
        <v>2194</v>
      </c>
      <c r="F9687" s="18" t="s">
        <v>3797</v>
      </c>
      <c r="G9687" s="18">
        <v>564</v>
      </c>
      <c r="H9687" s="18">
        <v>5.6066666666666665</v>
      </c>
      <c r="I9687" s="18">
        <v>7.6133333333333333</v>
      </c>
      <c r="Q9687"/>
    </row>
    <row r="9688" spans="2:17" x14ac:dyDescent="0.25">
      <c r="B9688" s="18" t="s">
        <v>3839</v>
      </c>
      <c r="C9688" s="18" t="s">
        <v>8</v>
      </c>
      <c r="D9688" s="18" t="s">
        <v>90</v>
      </c>
      <c r="E9688" s="18" t="s">
        <v>2194</v>
      </c>
      <c r="F9688" s="18" t="s">
        <v>3798</v>
      </c>
      <c r="G9688" s="18">
        <v>408</v>
      </c>
      <c r="H9688" s="18">
        <v>5.9933333333333332</v>
      </c>
      <c r="I9688" s="18">
        <v>7.56</v>
      </c>
      <c r="Q9688"/>
    </row>
    <row r="9689" spans="2:17" x14ac:dyDescent="0.25">
      <c r="B9689" s="18" t="s">
        <v>3839</v>
      </c>
      <c r="C9689" s="18" t="s">
        <v>8</v>
      </c>
      <c r="D9689" s="18" t="s">
        <v>164</v>
      </c>
      <c r="E9689" s="18" t="s">
        <v>2198</v>
      </c>
      <c r="F9689" s="18" t="s">
        <v>2199</v>
      </c>
      <c r="G9689" s="18">
        <v>480</v>
      </c>
      <c r="H9689" s="18">
        <v>4.71</v>
      </c>
      <c r="I9689" s="18">
        <v>5.27</v>
      </c>
      <c r="Q9689"/>
    </row>
    <row r="9690" spans="2:17" x14ac:dyDescent="0.25">
      <c r="B9690" s="18" t="s">
        <v>3839</v>
      </c>
      <c r="C9690" s="18" t="s">
        <v>8</v>
      </c>
      <c r="D9690" s="18" t="s">
        <v>164</v>
      </c>
      <c r="E9690" s="18" t="s">
        <v>2198</v>
      </c>
      <c r="F9690" s="18" t="s">
        <v>2200</v>
      </c>
      <c r="G9690" s="18">
        <v>516</v>
      </c>
      <c r="H9690" s="18">
        <v>4.5</v>
      </c>
      <c r="I9690" s="18">
        <v>5.24</v>
      </c>
      <c r="Q9690"/>
    </row>
    <row r="9691" spans="2:17" x14ac:dyDescent="0.25">
      <c r="B9691" s="18" t="s">
        <v>3839</v>
      </c>
      <c r="C9691" s="18" t="s">
        <v>8</v>
      </c>
      <c r="D9691" s="18" t="s">
        <v>164</v>
      </c>
      <c r="E9691" s="18" t="s">
        <v>2198</v>
      </c>
      <c r="F9691" s="18" t="s">
        <v>2201</v>
      </c>
      <c r="G9691" s="18">
        <v>456</v>
      </c>
      <c r="H9691" s="18">
        <v>4.5999999999999996</v>
      </c>
      <c r="I9691" s="18">
        <v>5.3</v>
      </c>
      <c r="Q9691"/>
    </row>
    <row r="9692" spans="2:17" x14ac:dyDescent="0.25">
      <c r="B9692" s="18" t="s">
        <v>3839</v>
      </c>
      <c r="C9692" s="18" t="s">
        <v>8</v>
      </c>
      <c r="D9692" s="18" t="s">
        <v>164</v>
      </c>
      <c r="E9692" s="18" t="s">
        <v>2198</v>
      </c>
      <c r="F9692" s="18" t="s">
        <v>2202</v>
      </c>
      <c r="G9692" s="18">
        <v>276</v>
      </c>
      <c r="H9692" s="18">
        <v>4.01</v>
      </c>
      <c r="I9692" s="18">
        <v>5.33</v>
      </c>
      <c r="Q9692"/>
    </row>
    <row r="9693" spans="2:17" x14ac:dyDescent="0.25">
      <c r="B9693" s="18" t="s">
        <v>3839</v>
      </c>
      <c r="C9693" s="18" t="s">
        <v>8</v>
      </c>
      <c r="D9693" s="18" t="s">
        <v>164</v>
      </c>
      <c r="E9693" s="18" t="s">
        <v>2198</v>
      </c>
      <c r="F9693" s="18" t="s">
        <v>2203</v>
      </c>
      <c r="G9693" s="18">
        <v>396</v>
      </c>
      <c r="H9693" s="18">
        <v>4.82</v>
      </c>
      <c r="I9693" s="18">
        <v>5.27</v>
      </c>
      <c r="Q9693"/>
    </row>
    <row r="9694" spans="2:17" x14ac:dyDescent="0.25">
      <c r="B9694" s="18" t="s">
        <v>3839</v>
      </c>
      <c r="C9694" s="18" t="s">
        <v>8</v>
      </c>
      <c r="D9694" s="18" t="s">
        <v>164</v>
      </c>
      <c r="E9694" s="18" t="s">
        <v>2198</v>
      </c>
      <c r="F9694" s="18" t="s">
        <v>2204</v>
      </c>
      <c r="G9694" s="18">
        <v>456</v>
      </c>
      <c r="H9694" s="18">
        <v>4.88</v>
      </c>
      <c r="I9694" s="18">
        <v>5.13</v>
      </c>
      <c r="Q9694"/>
    </row>
    <row r="9695" spans="2:17" x14ac:dyDescent="0.25">
      <c r="B9695" s="18" t="s">
        <v>3839</v>
      </c>
      <c r="C9695" s="18" t="s">
        <v>8</v>
      </c>
      <c r="D9695" s="18" t="s">
        <v>164</v>
      </c>
      <c r="E9695" s="18" t="s">
        <v>2198</v>
      </c>
      <c r="F9695" s="18" t="s">
        <v>2205</v>
      </c>
      <c r="G9695" s="18">
        <v>468</v>
      </c>
      <c r="H9695" s="18">
        <v>4.33</v>
      </c>
      <c r="I9695" s="18">
        <v>5.17</v>
      </c>
      <c r="Q9695"/>
    </row>
    <row r="9696" spans="2:17" x14ac:dyDescent="0.25">
      <c r="B9696" s="18" t="s">
        <v>3839</v>
      </c>
      <c r="C9696" s="18" t="s">
        <v>8</v>
      </c>
      <c r="D9696" s="18" t="s">
        <v>1573</v>
      </c>
      <c r="E9696" s="18" t="s">
        <v>2198</v>
      </c>
      <c r="F9696" s="18" t="s">
        <v>2206</v>
      </c>
      <c r="G9696" s="18">
        <v>504</v>
      </c>
      <c r="H9696" s="18">
        <v>3.34</v>
      </c>
      <c r="I9696" s="18">
        <v>5.23</v>
      </c>
      <c r="Q9696"/>
    </row>
    <row r="9697" spans="2:17" x14ac:dyDescent="0.25">
      <c r="B9697" s="18" t="s">
        <v>3839</v>
      </c>
      <c r="C9697" s="18" t="s">
        <v>8</v>
      </c>
      <c r="D9697" s="18" t="s">
        <v>1573</v>
      </c>
      <c r="E9697" s="18" t="s">
        <v>2198</v>
      </c>
      <c r="F9697" s="18" t="s">
        <v>2207</v>
      </c>
      <c r="G9697" s="18">
        <v>540</v>
      </c>
      <c r="H9697" s="18">
        <v>3.74</v>
      </c>
      <c r="I9697" s="18">
        <v>5.19</v>
      </c>
      <c r="Q9697"/>
    </row>
    <row r="9698" spans="2:17" x14ac:dyDescent="0.25">
      <c r="B9698" s="18" t="s">
        <v>3839</v>
      </c>
      <c r="C9698" s="18" t="s">
        <v>8</v>
      </c>
      <c r="D9698" s="18" t="s">
        <v>1573</v>
      </c>
      <c r="E9698" s="18" t="s">
        <v>2198</v>
      </c>
      <c r="F9698" s="18" t="s">
        <v>2208</v>
      </c>
      <c r="G9698" s="18">
        <v>540</v>
      </c>
      <c r="H9698" s="18">
        <v>4.41</v>
      </c>
      <c r="I9698" s="18">
        <v>6.8</v>
      </c>
      <c r="Q9698"/>
    </row>
    <row r="9699" spans="2:17" x14ac:dyDescent="0.25">
      <c r="B9699" s="18" t="s">
        <v>3839</v>
      </c>
      <c r="C9699" s="18" t="s">
        <v>8</v>
      </c>
      <c r="D9699" s="18" t="s">
        <v>1573</v>
      </c>
      <c r="E9699" s="18" t="s">
        <v>2198</v>
      </c>
      <c r="F9699" s="18" t="s">
        <v>2209</v>
      </c>
      <c r="G9699" s="18">
        <v>420</v>
      </c>
      <c r="H9699" s="18">
        <v>3.74</v>
      </c>
      <c r="I9699" s="18">
        <v>5.48</v>
      </c>
      <c r="Q9699"/>
    </row>
    <row r="9700" spans="2:17" x14ac:dyDescent="0.25">
      <c r="B9700" s="18" t="s">
        <v>3839</v>
      </c>
      <c r="C9700" s="18" t="s">
        <v>8</v>
      </c>
      <c r="D9700" s="18" t="s">
        <v>1573</v>
      </c>
      <c r="E9700" s="18" t="s">
        <v>2198</v>
      </c>
      <c r="F9700" s="18" t="s">
        <v>2210</v>
      </c>
      <c r="G9700" s="18">
        <v>372</v>
      </c>
      <c r="H9700" s="18">
        <v>3.74</v>
      </c>
      <c r="I9700" s="18">
        <v>5.76</v>
      </c>
      <c r="Q9700"/>
    </row>
    <row r="9701" spans="2:17" x14ac:dyDescent="0.25">
      <c r="B9701" s="18" t="s">
        <v>3839</v>
      </c>
      <c r="C9701" s="18" t="s">
        <v>8</v>
      </c>
      <c r="D9701" s="18" t="s">
        <v>1573</v>
      </c>
      <c r="E9701" s="18" t="s">
        <v>2198</v>
      </c>
      <c r="F9701" s="18" t="s">
        <v>2211</v>
      </c>
      <c r="G9701" s="18">
        <v>360</v>
      </c>
      <c r="H9701" s="18">
        <v>3.19</v>
      </c>
      <c r="I9701" s="18">
        <v>5</v>
      </c>
      <c r="Q9701"/>
    </row>
    <row r="9702" spans="2:17" x14ac:dyDescent="0.25">
      <c r="B9702" s="18" t="s">
        <v>3839</v>
      </c>
      <c r="C9702" s="18" t="s">
        <v>8</v>
      </c>
      <c r="D9702" s="18" t="s">
        <v>1573</v>
      </c>
      <c r="E9702" s="18" t="s">
        <v>2198</v>
      </c>
      <c r="F9702" s="18" t="s">
        <v>2212</v>
      </c>
      <c r="G9702" s="18">
        <v>468</v>
      </c>
      <c r="H9702" s="18">
        <v>3.79</v>
      </c>
      <c r="I9702" s="18">
        <v>6.44</v>
      </c>
      <c r="Q9702"/>
    </row>
    <row r="9703" spans="2:17" x14ac:dyDescent="0.25">
      <c r="B9703" s="18" t="s">
        <v>3839</v>
      </c>
      <c r="C9703" s="18" t="s">
        <v>8</v>
      </c>
      <c r="D9703" s="18" t="s">
        <v>1573</v>
      </c>
      <c r="E9703" s="18" t="s">
        <v>2198</v>
      </c>
      <c r="F9703" s="18" t="s">
        <v>2213</v>
      </c>
      <c r="G9703" s="18">
        <v>540</v>
      </c>
      <c r="H9703" s="18">
        <v>3.64</v>
      </c>
      <c r="I9703" s="18">
        <v>6.37</v>
      </c>
      <c r="Q9703"/>
    </row>
    <row r="9704" spans="2:17" x14ac:dyDescent="0.25">
      <c r="B9704" s="18" t="s">
        <v>3839</v>
      </c>
      <c r="C9704" s="18" t="s">
        <v>8</v>
      </c>
      <c r="D9704" s="18" t="s">
        <v>1573</v>
      </c>
      <c r="E9704" s="18" t="s">
        <v>2198</v>
      </c>
      <c r="F9704" s="18" t="s">
        <v>2214</v>
      </c>
      <c r="G9704" s="18">
        <v>396</v>
      </c>
      <c r="H9704" s="18">
        <v>3.85</v>
      </c>
      <c r="I9704" s="18">
        <v>6.52</v>
      </c>
      <c r="Q9704"/>
    </row>
    <row r="9705" spans="2:17" x14ac:dyDescent="0.25">
      <c r="B9705" s="18" t="s">
        <v>3839</v>
      </c>
      <c r="C9705" s="18" t="s">
        <v>8</v>
      </c>
      <c r="D9705" s="18" t="s">
        <v>1573</v>
      </c>
      <c r="E9705" s="18" t="s">
        <v>2198</v>
      </c>
      <c r="F9705" s="18" t="s">
        <v>2215</v>
      </c>
      <c r="G9705" s="18">
        <v>456</v>
      </c>
      <c r="H9705" s="18">
        <v>3.83</v>
      </c>
      <c r="I9705" s="18">
        <v>6.1</v>
      </c>
      <c r="Q9705"/>
    </row>
    <row r="9706" spans="2:17" x14ac:dyDescent="0.25">
      <c r="B9706" s="18" t="s">
        <v>3839</v>
      </c>
      <c r="C9706" s="18" t="s">
        <v>8</v>
      </c>
      <c r="D9706" s="18" t="s">
        <v>1573</v>
      </c>
      <c r="E9706" s="18" t="s">
        <v>2198</v>
      </c>
      <c r="F9706" s="18" t="s">
        <v>2216</v>
      </c>
      <c r="G9706" s="18">
        <v>492</v>
      </c>
      <c r="H9706" s="18">
        <v>4.71</v>
      </c>
      <c r="I9706" s="18">
        <v>5.57</v>
      </c>
      <c r="Q9706"/>
    </row>
    <row r="9707" spans="2:17" x14ac:dyDescent="0.25">
      <c r="B9707" s="18" t="s">
        <v>3839</v>
      </c>
      <c r="C9707" s="18" t="s">
        <v>8</v>
      </c>
      <c r="D9707" s="18" t="s">
        <v>1573</v>
      </c>
      <c r="E9707" s="18" t="s">
        <v>2198</v>
      </c>
      <c r="F9707" s="18" t="s">
        <v>2217</v>
      </c>
      <c r="G9707" s="18">
        <v>456</v>
      </c>
      <c r="H9707" s="18">
        <v>4.72</v>
      </c>
      <c r="I9707" s="18">
        <v>5.78</v>
      </c>
      <c r="Q9707"/>
    </row>
    <row r="9708" spans="2:17" x14ac:dyDescent="0.25">
      <c r="B9708" s="18" t="s">
        <v>3839</v>
      </c>
      <c r="C9708" s="18" t="s">
        <v>8</v>
      </c>
      <c r="D9708" s="18" t="s">
        <v>1573</v>
      </c>
      <c r="E9708" s="18" t="s">
        <v>2198</v>
      </c>
      <c r="F9708" s="18" t="s">
        <v>2218</v>
      </c>
      <c r="G9708" s="18">
        <v>516</v>
      </c>
      <c r="H9708" s="18">
        <v>3.97</v>
      </c>
      <c r="I9708" s="18">
        <v>5.68</v>
      </c>
      <c r="Q9708"/>
    </row>
    <row r="9709" spans="2:17" x14ac:dyDescent="0.25">
      <c r="B9709" s="18" t="s">
        <v>3839</v>
      </c>
      <c r="C9709" s="18" t="s">
        <v>8</v>
      </c>
      <c r="D9709" s="18" t="s">
        <v>1573</v>
      </c>
      <c r="E9709" s="18" t="s">
        <v>2198</v>
      </c>
      <c r="F9709" s="18" t="s">
        <v>2219</v>
      </c>
      <c r="G9709" s="18">
        <v>444</v>
      </c>
      <c r="H9709" s="18">
        <v>3.45</v>
      </c>
      <c r="I9709" s="18">
        <v>5.08</v>
      </c>
      <c r="Q9709"/>
    </row>
    <row r="9710" spans="2:17" x14ac:dyDescent="0.25">
      <c r="B9710" s="18" t="s">
        <v>3839</v>
      </c>
      <c r="C9710" s="18" t="s">
        <v>8</v>
      </c>
      <c r="D9710" s="18" t="s">
        <v>1573</v>
      </c>
      <c r="E9710" s="18" t="s">
        <v>2198</v>
      </c>
      <c r="F9710" s="18" t="s">
        <v>2220</v>
      </c>
      <c r="G9710" s="18">
        <v>444</v>
      </c>
      <c r="H9710" s="18">
        <v>3.52</v>
      </c>
      <c r="I9710" s="18">
        <v>5.19</v>
      </c>
      <c r="Q9710"/>
    </row>
    <row r="9711" spans="2:17" x14ac:dyDescent="0.25">
      <c r="B9711" s="18" t="s">
        <v>3839</v>
      </c>
      <c r="C9711" s="18" t="s">
        <v>8</v>
      </c>
      <c r="D9711" s="18" t="s">
        <v>1573</v>
      </c>
      <c r="E9711" s="18" t="s">
        <v>2198</v>
      </c>
      <c r="F9711" s="18" t="s">
        <v>2221</v>
      </c>
      <c r="G9711" s="18">
        <v>360</v>
      </c>
      <c r="H9711" s="18">
        <v>4.62</v>
      </c>
      <c r="I9711" s="18">
        <v>5.94</v>
      </c>
      <c r="Q9711"/>
    </row>
    <row r="9712" spans="2:17" x14ac:dyDescent="0.25">
      <c r="B9712" s="18" t="s">
        <v>3839</v>
      </c>
      <c r="C9712" s="18" t="s">
        <v>8</v>
      </c>
      <c r="D9712" s="18" t="s">
        <v>1573</v>
      </c>
      <c r="E9712" s="18" t="s">
        <v>2198</v>
      </c>
      <c r="F9712" s="18" t="s">
        <v>2222</v>
      </c>
      <c r="G9712" s="18">
        <v>456</v>
      </c>
      <c r="H9712" s="18">
        <v>4.8</v>
      </c>
      <c r="I9712" s="18">
        <v>6.39</v>
      </c>
      <c r="Q9712"/>
    </row>
    <row r="9713" spans="2:17" x14ac:dyDescent="0.25">
      <c r="B9713" s="18" t="s">
        <v>3839</v>
      </c>
      <c r="C9713" s="18" t="s">
        <v>8</v>
      </c>
      <c r="D9713" s="18" t="s">
        <v>1573</v>
      </c>
      <c r="E9713" s="18" t="s">
        <v>2198</v>
      </c>
      <c r="F9713" s="18" t="s">
        <v>2223</v>
      </c>
      <c r="G9713" s="18">
        <v>540</v>
      </c>
      <c r="H9713" s="18">
        <v>3.52</v>
      </c>
      <c r="I9713" s="18">
        <v>6.7</v>
      </c>
      <c r="Q9713"/>
    </row>
    <row r="9714" spans="2:17" x14ac:dyDescent="0.25">
      <c r="B9714" s="18" t="s">
        <v>3839</v>
      </c>
      <c r="C9714" s="18" t="s">
        <v>8</v>
      </c>
      <c r="D9714" s="18" t="s">
        <v>1573</v>
      </c>
      <c r="E9714" s="18" t="s">
        <v>2198</v>
      </c>
      <c r="F9714" s="18" t="s">
        <v>2224</v>
      </c>
      <c r="G9714" s="18">
        <v>492</v>
      </c>
      <c r="H9714" s="18">
        <v>4.4400000000000004</v>
      </c>
      <c r="I9714" s="18">
        <v>6.81</v>
      </c>
      <c r="Q9714"/>
    </row>
    <row r="9715" spans="2:17" x14ac:dyDescent="0.25">
      <c r="B9715" s="18" t="s">
        <v>3839</v>
      </c>
      <c r="C9715" s="18" t="s">
        <v>8</v>
      </c>
      <c r="D9715" s="18" t="s">
        <v>1573</v>
      </c>
      <c r="E9715" s="18" t="s">
        <v>2198</v>
      </c>
      <c r="F9715" s="18" t="s">
        <v>2225</v>
      </c>
      <c r="G9715" s="18">
        <v>420</v>
      </c>
      <c r="H9715" s="18">
        <v>4.01</v>
      </c>
      <c r="I9715" s="18">
        <v>5.8</v>
      </c>
      <c r="Q9715"/>
    </row>
    <row r="9716" spans="2:17" x14ac:dyDescent="0.25">
      <c r="B9716" s="18" t="s">
        <v>3839</v>
      </c>
      <c r="C9716" s="18" t="s">
        <v>8</v>
      </c>
      <c r="D9716" s="18" t="s">
        <v>1573</v>
      </c>
      <c r="E9716" s="18" t="s">
        <v>2198</v>
      </c>
      <c r="F9716" s="18" t="s">
        <v>2226</v>
      </c>
      <c r="G9716" s="18">
        <v>360</v>
      </c>
      <c r="H9716" s="18">
        <v>4.18</v>
      </c>
      <c r="I9716" s="18">
        <v>6.32</v>
      </c>
      <c r="Q9716"/>
    </row>
    <row r="9717" spans="2:17" x14ac:dyDescent="0.25">
      <c r="B9717" s="18" t="s">
        <v>3839</v>
      </c>
      <c r="C9717" s="18" t="s">
        <v>8</v>
      </c>
      <c r="D9717" s="18" t="s">
        <v>1573</v>
      </c>
      <c r="E9717" s="18" t="s">
        <v>2198</v>
      </c>
      <c r="F9717" s="18" t="s">
        <v>2227</v>
      </c>
      <c r="G9717" s="18">
        <v>384</v>
      </c>
      <c r="H9717" s="18">
        <v>4.96</v>
      </c>
      <c r="I9717" s="18">
        <v>7</v>
      </c>
      <c r="Q9717"/>
    </row>
    <row r="9718" spans="2:17" x14ac:dyDescent="0.25">
      <c r="B9718" s="18" t="s">
        <v>3839</v>
      </c>
      <c r="C9718" s="18" t="s">
        <v>8</v>
      </c>
      <c r="D9718" s="18" t="s">
        <v>1573</v>
      </c>
      <c r="E9718" s="18" t="s">
        <v>2198</v>
      </c>
      <c r="F9718" s="18" t="s">
        <v>2228</v>
      </c>
      <c r="G9718" s="18">
        <v>396</v>
      </c>
      <c r="H9718" s="18">
        <v>4.17</v>
      </c>
      <c r="I9718" s="18">
        <v>5.04</v>
      </c>
      <c r="Q9718"/>
    </row>
    <row r="9719" spans="2:17" x14ac:dyDescent="0.25">
      <c r="B9719" s="18" t="s">
        <v>3839</v>
      </c>
      <c r="C9719" s="18" t="s">
        <v>8</v>
      </c>
      <c r="D9719" s="18" t="s">
        <v>1573</v>
      </c>
      <c r="E9719" s="18" t="s">
        <v>2198</v>
      </c>
      <c r="F9719" s="18" t="s">
        <v>2229</v>
      </c>
      <c r="G9719" s="18">
        <v>384</v>
      </c>
      <c r="H9719" s="18">
        <v>3.39</v>
      </c>
      <c r="I9719" s="18">
        <v>6.9</v>
      </c>
      <c r="Q9719"/>
    </row>
    <row r="9720" spans="2:17" x14ac:dyDescent="0.25">
      <c r="B9720" s="18" t="s">
        <v>3839</v>
      </c>
      <c r="C9720" s="18" t="s">
        <v>8</v>
      </c>
      <c r="D9720" s="18" t="s">
        <v>1573</v>
      </c>
      <c r="E9720" s="18" t="s">
        <v>2198</v>
      </c>
      <c r="F9720" s="18" t="s">
        <v>2230</v>
      </c>
      <c r="G9720" s="18">
        <v>384</v>
      </c>
      <c r="H9720" s="18">
        <v>4.3899999999999997</v>
      </c>
      <c r="I9720" s="18">
        <v>6.54</v>
      </c>
      <c r="Q9720"/>
    </row>
    <row r="9721" spans="2:17" x14ac:dyDescent="0.25">
      <c r="B9721" s="18" t="s">
        <v>3839</v>
      </c>
      <c r="C9721" s="18" t="s">
        <v>8</v>
      </c>
      <c r="D9721" s="18" t="s">
        <v>1573</v>
      </c>
      <c r="E9721" s="18" t="s">
        <v>2198</v>
      </c>
      <c r="F9721" s="18" t="s">
        <v>2231</v>
      </c>
      <c r="G9721" s="18">
        <v>540</v>
      </c>
      <c r="H9721" s="18">
        <v>4.37</v>
      </c>
      <c r="I9721" s="18">
        <v>5.27</v>
      </c>
      <c r="Q9721"/>
    </row>
    <row r="9722" spans="2:17" x14ac:dyDescent="0.25">
      <c r="B9722" s="18" t="s">
        <v>3839</v>
      </c>
      <c r="C9722" s="18" t="s">
        <v>8</v>
      </c>
      <c r="D9722" s="18" t="s">
        <v>1573</v>
      </c>
      <c r="E9722" s="18" t="s">
        <v>2198</v>
      </c>
      <c r="F9722" s="18" t="s">
        <v>2232</v>
      </c>
      <c r="G9722" s="18">
        <v>492</v>
      </c>
      <c r="H9722" s="18">
        <v>4.87</v>
      </c>
      <c r="I9722" s="18">
        <v>5.19</v>
      </c>
      <c r="Q9722"/>
    </row>
    <row r="9723" spans="2:17" x14ac:dyDescent="0.25">
      <c r="B9723" s="18" t="s">
        <v>3839</v>
      </c>
      <c r="C9723" s="18" t="s">
        <v>8</v>
      </c>
      <c r="D9723" s="18" t="s">
        <v>1573</v>
      </c>
      <c r="E9723" s="18" t="s">
        <v>2198</v>
      </c>
      <c r="F9723" s="18" t="s">
        <v>2233</v>
      </c>
      <c r="G9723" s="18">
        <v>516</v>
      </c>
      <c r="H9723" s="18">
        <v>3.19</v>
      </c>
      <c r="I9723" s="18">
        <v>6.35</v>
      </c>
      <c r="Q9723"/>
    </row>
    <row r="9724" spans="2:17" x14ac:dyDescent="0.25">
      <c r="B9724" s="18" t="s">
        <v>3839</v>
      </c>
      <c r="C9724" s="18" t="s">
        <v>8</v>
      </c>
      <c r="D9724" s="18" t="s">
        <v>1573</v>
      </c>
      <c r="E9724" s="18" t="s">
        <v>2198</v>
      </c>
      <c r="F9724" s="18" t="s">
        <v>2234</v>
      </c>
      <c r="G9724" s="18">
        <v>384</v>
      </c>
      <c r="H9724" s="18">
        <v>3.77</v>
      </c>
      <c r="I9724" s="18">
        <v>6.72</v>
      </c>
      <c r="Q9724"/>
    </row>
    <row r="9725" spans="2:17" x14ac:dyDescent="0.25">
      <c r="B9725" s="18" t="s">
        <v>3839</v>
      </c>
      <c r="C9725" s="18" t="s">
        <v>8</v>
      </c>
      <c r="D9725" s="18" t="s">
        <v>1573</v>
      </c>
      <c r="E9725" s="18" t="s">
        <v>2198</v>
      </c>
      <c r="F9725" s="18" t="s">
        <v>2235</v>
      </c>
      <c r="G9725" s="18">
        <v>384</v>
      </c>
      <c r="H9725" s="18">
        <v>4.83</v>
      </c>
      <c r="I9725" s="18">
        <v>6.24</v>
      </c>
      <c r="Q9725"/>
    </row>
    <row r="9726" spans="2:17" x14ac:dyDescent="0.25">
      <c r="B9726" s="18" t="s">
        <v>3839</v>
      </c>
      <c r="C9726" s="18" t="s">
        <v>8</v>
      </c>
      <c r="D9726" s="18" t="s">
        <v>1573</v>
      </c>
      <c r="E9726" s="18" t="s">
        <v>2198</v>
      </c>
      <c r="F9726" s="18" t="s">
        <v>2236</v>
      </c>
      <c r="G9726" s="18">
        <v>492</v>
      </c>
      <c r="H9726" s="18">
        <v>3.9</v>
      </c>
      <c r="I9726" s="18">
        <v>6.87</v>
      </c>
      <c r="Q9726"/>
    </row>
    <row r="9727" spans="2:17" x14ac:dyDescent="0.25">
      <c r="B9727" s="18" t="s">
        <v>3839</v>
      </c>
      <c r="C9727" s="18" t="s">
        <v>8</v>
      </c>
      <c r="D9727" s="18" t="s">
        <v>1573</v>
      </c>
      <c r="E9727" s="18" t="s">
        <v>2198</v>
      </c>
      <c r="F9727" s="18" t="s">
        <v>2237</v>
      </c>
      <c r="G9727" s="18">
        <v>408</v>
      </c>
      <c r="H9727" s="18">
        <v>3.48</v>
      </c>
      <c r="I9727" s="18">
        <v>6.42</v>
      </c>
      <c r="Q9727"/>
    </row>
    <row r="9728" spans="2:17" x14ac:dyDescent="0.25">
      <c r="B9728" s="18" t="s">
        <v>3839</v>
      </c>
      <c r="C9728" s="18" t="s">
        <v>8</v>
      </c>
      <c r="D9728" s="18" t="s">
        <v>1573</v>
      </c>
      <c r="E9728" s="18" t="s">
        <v>2198</v>
      </c>
      <c r="F9728" s="18" t="s">
        <v>2238</v>
      </c>
      <c r="G9728" s="18">
        <v>540</v>
      </c>
      <c r="H9728" s="18">
        <v>4.71</v>
      </c>
      <c r="I9728" s="18">
        <v>5.28</v>
      </c>
      <c r="Q9728"/>
    </row>
    <row r="9729" spans="2:17" x14ac:dyDescent="0.25">
      <c r="B9729" s="18" t="s">
        <v>3839</v>
      </c>
      <c r="C9729" s="18" t="s">
        <v>8</v>
      </c>
      <c r="D9729" s="18" t="s">
        <v>1573</v>
      </c>
      <c r="E9729" s="18" t="s">
        <v>2198</v>
      </c>
      <c r="F9729" s="18" t="s">
        <v>2239</v>
      </c>
      <c r="G9729" s="18">
        <v>456</v>
      </c>
      <c r="H9729" s="18">
        <v>4.22</v>
      </c>
      <c r="I9729" s="18">
        <v>5.59</v>
      </c>
      <c r="Q9729"/>
    </row>
    <row r="9730" spans="2:17" x14ac:dyDescent="0.25">
      <c r="B9730" s="18" t="s">
        <v>3839</v>
      </c>
      <c r="C9730" s="18" t="s">
        <v>8</v>
      </c>
      <c r="D9730" s="18" t="s">
        <v>1573</v>
      </c>
      <c r="E9730" s="18" t="s">
        <v>2198</v>
      </c>
      <c r="F9730" s="18" t="s">
        <v>2240</v>
      </c>
      <c r="G9730" s="18">
        <v>384</v>
      </c>
      <c r="H9730" s="18">
        <v>3.27</v>
      </c>
      <c r="I9730" s="18">
        <v>6.06</v>
      </c>
      <c r="Q9730"/>
    </row>
    <row r="9731" spans="2:17" x14ac:dyDescent="0.25">
      <c r="B9731" s="18" t="s">
        <v>3839</v>
      </c>
      <c r="C9731" s="18" t="s">
        <v>8</v>
      </c>
      <c r="D9731" s="18" t="s">
        <v>1573</v>
      </c>
      <c r="E9731" s="18" t="s">
        <v>2198</v>
      </c>
      <c r="F9731" s="18" t="s">
        <v>2241</v>
      </c>
      <c r="G9731" s="18">
        <v>480</v>
      </c>
      <c r="H9731" s="18">
        <v>4.3099999999999996</v>
      </c>
      <c r="I9731" s="18">
        <v>5.57</v>
      </c>
      <c r="Q9731"/>
    </row>
    <row r="9732" spans="2:17" x14ac:dyDescent="0.25">
      <c r="B9732" s="18" t="s">
        <v>3839</v>
      </c>
      <c r="C9732" s="18" t="s">
        <v>8</v>
      </c>
      <c r="D9732" s="18" t="s">
        <v>1573</v>
      </c>
      <c r="E9732" s="18" t="s">
        <v>2198</v>
      </c>
      <c r="F9732" s="18" t="s">
        <v>2242</v>
      </c>
      <c r="G9732" s="18">
        <v>528</v>
      </c>
      <c r="H9732" s="18">
        <v>3.63</v>
      </c>
      <c r="I9732" s="18">
        <v>5.56</v>
      </c>
      <c r="Q9732"/>
    </row>
    <row r="9733" spans="2:17" x14ac:dyDescent="0.25">
      <c r="B9733" s="18" t="s">
        <v>3839</v>
      </c>
      <c r="C9733" s="18" t="s">
        <v>8</v>
      </c>
      <c r="D9733" s="18" t="s">
        <v>1573</v>
      </c>
      <c r="E9733" s="18" t="s">
        <v>2198</v>
      </c>
      <c r="F9733" s="18" t="s">
        <v>2243</v>
      </c>
      <c r="G9733" s="18">
        <v>408</v>
      </c>
      <c r="H9733" s="18">
        <v>4.91</v>
      </c>
      <c r="I9733" s="18">
        <v>5.21</v>
      </c>
      <c r="Q9733"/>
    </row>
    <row r="9734" spans="2:17" x14ac:dyDescent="0.25">
      <c r="B9734" s="18" t="s">
        <v>3839</v>
      </c>
      <c r="C9734" s="18" t="s">
        <v>8</v>
      </c>
      <c r="D9734" s="18" t="s">
        <v>1573</v>
      </c>
      <c r="E9734" s="18" t="s">
        <v>2198</v>
      </c>
      <c r="F9734" s="18" t="s">
        <v>2244</v>
      </c>
      <c r="G9734" s="18">
        <v>456</v>
      </c>
      <c r="H9734" s="18">
        <v>4.05</v>
      </c>
      <c r="I9734" s="18">
        <v>5.28</v>
      </c>
      <c r="Q9734"/>
    </row>
    <row r="9735" spans="2:17" x14ac:dyDescent="0.25">
      <c r="B9735" s="18" t="s">
        <v>3839</v>
      </c>
      <c r="C9735" s="18" t="s">
        <v>8</v>
      </c>
      <c r="D9735" s="18" t="s">
        <v>1573</v>
      </c>
      <c r="E9735" s="18" t="s">
        <v>2198</v>
      </c>
      <c r="F9735" s="18" t="s">
        <v>2245</v>
      </c>
      <c r="G9735" s="18">
        <v>468</v>
      </c>
      <c r="H9735" s="18">
        <v>3.39</v>
      </c>
      <c r="I9735" s="18">
        <v>6.16</v>
      </c>
      <c r="Q9735"/>
    </row>
    <row r="9736" spans="2:17" x14ac:dyDescent="0.25">
      <c r="B9736" s="18" t="s">
        <v>3839</v>
      </c>
      <c r="C9736" s="18" t="s">
        <v>8</v>
      </c>
      <c r="D9736" s="18" t="s">
        <v>1573</v>
      </c>
      <c r="E9736" s="18" t="s">
        <v>2198</v>
      </c>
      <c r="F9736" s="18" t="s">
        <v>2246</v>
      </c>
      <c r="G9736" s="18">
        <v>456</v>
      </c>
      <c r="H9736" s="18">
        <v>4.17</v>
      </c>
      <c r="I9736" s="18">
        <v>6.08</v>
      </c>
      <c r="Q9736"/>
    </row>
    <row r="9737" spans="2:17" x14ac:dyDescent="0.25">
      <c r="B9737" s="18" t="s">
        <v>3839</v>
      </c>
      <c r="C9737" s="18" t="s">
        <v>8</v>
      </c>
      <c r="D9737" s="18" t="s">
        <v>1573</v>
      </c>
      <c r="E9737" s="18" t="s">
        <v>2198</v>
      </c>
      <c r="F9737" s="18" t="s">
        <v>2247</v>
      </c>
      <c r="G9737" s="18">
        <v>384</v>
      </c>
      <c r="H9737" s="18">
        <v>3.15</v>
      </c>
      <c r="I9737" s="18">
        <v>6.2</v>
      </c>
      <c r="Q9737"/>
    </row>
    <row r="9738" spans="2:17" x14ac:dyDescent="0.25">
      <c r="B9738" s="18" t="s">
        <v>3839</v>
      </c>
      <c r="C9738" s="18" t="s">
        <v>8</v>
      </c>
      <c r="D9738" s="18" t="s">
        <v>1573</v>
      </c>
      <c r="E9738" s="18" t="s">
        <v>2198</v>
      </c>
      <c r="F9738" s="18" t="s">
        <v>2248</v>
      </c>
      <c r="G9738" s="18">
        <v>528</v>
      </c>
      <c r="H9738" s="18">
        <v>4.57</v>
      </c>
      <c r="I9738" s="18">
        <v>5.7</v>
      </c>
      <c r="Q9738"/>
    </row>
    <row r="9739" spans="2:17" x14ac:dyDescent="0.25">
      <c r="B9739" s="18" t="s">
        <v>3839</v>
      </c>
      <c r="C9739" s="18" t="s">
        <v>8</v>
      </c>
      <c r="D9739" s="18" t="s">
        <v>1573</v>
      </c>
      <c r="E9739" s="18" t="s">
        <v>2198</v>
      </c>
      <c r="F9739" s="18" t="s">
        <v>2249</v>
      </c>
      <c r="G9739" s="18">
        <v>492</v>
      </c>
      <c r="H9739" s="18">
        <v>4.8</v>
      </c>
      <c r="I9739" s="18">
        <v>6.92</v>
      </c>
      <c r="Q9739"/>
    </row>
    <row r="9740" spans="2:17" x14ac:dyDescent="0.25">
      <c r="B9740" s="18" t="s">
        <v>3839</v>
      </c>
      <c r="C9740" s="18" t="s">
        <v>8</v>
      </c>
      <c r="D9740" s="18" t="s">
        <v>1573</v>
      </c>
      <c r="E9740" s="18" t="s">
        <v>2198</v>
      </c>
      <c r="F9740" s="18" t="s">
        <v>2250</v>
      </c>
      <c r="G9740" s="18">
        <v>504</v>
      </c>
      <c r="H9740" s="18">
        <v>4.6399999999999997</v>
      </c>
      <c r="I9740" s="18">
        <v>6.95</v>
      </c>
      <c r="Q9740"/>
    </row>
    <row r="9741" spans="2:17" x14ac:dyDescent="0.25">
      <c r="B9741" s="18" t="s">
        <v>3839</v>
      </c>
      <c r="C9741" s="18" t="s">
        <v>8</v>
      </c>
      <c r="D9741" s="18" t="s">
        <v>1573</v>
      </c>
      <c r="E9741" s="18" t="s">
        <v>2198</v>
      </c>
      <c r="F9741" s="18" t="s">
        <v>2251</v>
      </c>
      <c r="G9741" s="18">
        <v>516</v>
      </c>
      <c r="H9741" s="18">
        <v>3.93</v>
      </c>
      <c r="I9741" s="18">
        <v>6.86</v>
      </c>
      <c r="Q9741"/>
    </row>
    <row r="9742" spans="2:17" x14ac:dyDescent="0.25">
      <c r="B9742" s="18" t="s">
        <v>3839</v>
      </c>
      <c r="C9742" s="18" t="s">
        <v>8</v>
      </c>
      <c r="D9742" s="18" t="s">
        <v>1573</v>
      </c>
      <c r="E9742" s="18" t="s">
        <v>2198</v>
      </c>
      <c r="F9742" s="18" t="s">
        <v>2252</v>
      </c>
      <c r="G9742" s="18">
        <v>504</v>
      </c>
      <c r="H9742" s="18">
        <v>3.37</v>
      </c>
      <c r="I9742" s="18">
        <v>5.94</v>
      </c>
      <c r="Q9742"/>
    </row>
    <row r="9743" spans="2:17" x14ac:dyDescent="0.25">
      <c r="B9743" s="18" t="s">
        <v>3839</v>
      </c>
      <c r="C9743" s="18" t="s">
        <v>8</v>
      </c>
      <c r="D9743" s="18" t="s">
        <v>1573</v>
      </c>
      <c r="E9743" s="18" t="s">
        <v>2198</v>
      </c>
      <c r="F9743" s="18" t="s">
        <v>2253</v>
      </c>
      <c r="G9743" s="18">
        <v>444</v>
      </c>
      <c r="H9743" s="18">
        <v>4.26</v>
      </c>
      <c r="I9743" s="18">
        <v>6.47</v>
      </c>
      <c r="Q9743"/>
    </row>
    <row r="9744" spans="2:17" x14ac:dyDescent="0.25">
      <c r="B9744" s="18" t="s">
        <v>3839</v>
      </c>
      <c r="C9744" s="18" t="s">
        <v>8</v>
      </c>
      <c r="D9744" s="18" t="s">
        <v>1573</v>
      </c>
      <c r="E9744" s="18" t="s">
        <v>2198</v>
      </c>
      <c r="F9744" s="18" t="s">
        <v>2254</v>
      </c>
      <c r="G9744" s="18">
        <v>504</v>
      </c>
      <c r="H9744" s="18">
        <v>3.58</v>
      </c>
      <c r="I9744" s="18">
        <v>6.8</v>
      </c>
      <c r="Q9744"/>
    </row>
    <row r="9745" spans="2:17" x14ac:dyDescent="0.25">
      <c r="B9745" s="18" t="s">
        <v>3839</v>
      </c>
      <c r="C9745" s="18" t="s">
        <v>8</v>
      </c>
      <c r="D9745" s="18" t="s">
        <v>1573</v>
      </c>
      <c r="E9745" s="18" t="s">
        <v>2198</v>
      </c>
      <c r="F9745" s="18" t="s">
        <v>2255</v>
      </c>
      <c r="G9745" s="18">
        <v>528</v>
      </c>
      <c r="H9745" s="18">
        <v>3.8</v>
      </c>
      <c r="I9745" s="18">
        <v>5.08</v>
      </c>
      <c r="Q9745"/>
    </row>
    <row r="9746" spans="2:17" x14ac:dyDescent="0.25">
      <c r="B9746" s="18" t="s">
        <v>3839</v>
      </c>
      <c r="C9746" s="18" t="s">
        <v>8</v>
      </c>
      <c r="D9746" s="18" t="s">
        <v>1573</v>
      </c>
      <c r="E9746" s="18" t="s">
        <v>2198</v>
      </c>
      <c r="F9746" s="18" t="s">
        <v>2256</v>
      </c>
      <c r="G9746" s="18">
        <v>384</v>
      </c>
      <c r="H9746" s="18">
        <v>3.47</v>
      </c>
      <c r="I9746" s="18">
        <v>5.0999999999999996</v>
      </c>
      <c r="Q9746"/>
    </row>
    <row r="9747" spans="2:17" x14ac:dyDescent="0.25">
      <c r="B9747" s="18" t="s">
        <v>3839</v>
      </c>
      <c r="C9747" s="18" t="s">
        <v>8</v>
      </c>
      <c r="D9747" s="18" t="s">
        <v>1573</v>
      </c>
      <c r="E9747" s="18" t="s">
        <v>2198</v>
      </c>
      <c r="F9747" s="18" t="s">
        <v>2257</v>
      </c>
      <c r="G9747" s="18">
        <v>480</v>
      </c>
      <c r="H9747" s="18">
        <v>3.33</v>
      </c>
      <c r="I9747" s="18">
        <v>5.37</v>
      </c>
      <c r="Q9747"/>
    </row>
    <row r="9748" spans="2:17" x14ac:dyDescent="0.25">
      <c r="B9748" s="18" t="s">
        <v>3839</v>
      </c>
      <c r="C9748" s="18" t="s">
        <v>8</v>
      </c>
      <c r="D9748" s="18" t="s">
        <v>1573</v>
      </c>
      <c r="E9748" s="18" t="s">
        <v>2198</v>
      </c>
      <c r="F9748" s="18" t="s">
        <v>2258</v>
      </c>
      <c r="G9748" s="18">
        <v>444</v>
      </c>
      <c r="H9748" s="18">
        <v>4.5999999999999996</v>
      </c>
      <c r="I9748" s="18">
        <v>6.19</v>
      </c>
      <c r="Q9748"/>
    </row>
    <row r="9749" spans="2:17" x14ac:dyDescent="0.25">
      <c r="B9749" s="18" t="s">
        <v>3839</v>
      </c>
      <c r="C9749" s="18" t="s">
        <v>8</v>
      </c>
      <c r="D9749" s="18" t="s">
        <v>1573</v>
      </c>
      <c r="E9749" s="18" t="s">
        <v>2198</v>
      </c>
      <c r="F9749" s="18" t="s">
        <v>4056</v>
      </c>
      <c r="G9749" s="18">
        <v>384</v>
      </c>
      <c r="H9749" s="18">
        <v>3.15</v>
      </c>
      <c r="I9749" s="18">
        <v>5.44</v>
      </c>
      <c r="Q9749"/>
    </row>
    <row r="9750" spans="2:17" x14ac:dyDescent="0.25">
      <c r="B9750" s="18" t="s">
        <v>3839</v>
      </c>
      <c r="C9750" s="18" t="s">
        <v>8</v>
      </c>
      <c r="D9750" s="18" t="s">
        <v>1573</v>
      </c>
      <c r="E9750" s="18" t="s">
        <v>2198</v>
      </c>
      <c r="F9750" s="18" t="s">
        <v>4057</v>
      </c>
      <c r="G9750" s="18">
        <v>540</v>
      </c>
      <c r="H9750" s="18">
        <v>4.29</v>
      </c>
      <c r="I9750" s="18">
        <v>6.66</v>
      </c>
      <c r="Q9750"/>
    </row>
    <row r="9751" spans="2:17" x14ac:dyDescent="0.25">
      <c r="B9751" s="18" t="s">
        <v>3839</v>
      </c>
      <c r="C9751" s="18" t="s">
        <v>8</v>
      </c>
      <c r="D9751" s="18" t="s">
        <v>1573</v>
      </c>
      <c r="E9751" s="18" t="s">
        <v>2198</v>
      </c>
      <c r="F9751" s="18" t="s">
        <v>2259</v>
      </c>
      <c r="G9751" s="18">
        <v>504</v>
      </c>
      <c r="H9751" s="18">
        <v>3.82</v>
      </c>
      <c r="I9751" s="18">
        <v>5.56</v>
      </c>
      <c r="Q9751"/>
    </row>
    <row r="9752" spans="2:17" x14ac:dyDescent="0.25">
      <c r="B9752" s="18" t="s">
        <v>3839</v>
      </c>
      <c r="C9752" s="18" t="s">
        <v>8</v>
      </c>
      <c r="D9752" s="18" t="s">
        <v>1573</v>
      </c>
      <c r="E9752" s="18" t="s">
        <v>2198</v>
      </c>
      <c r="F9752" s="18" t="s">
        <v>4058</v>
      </c>
      <c r="G9752" s="18">
        <v>420</v>
      </c>
      <c r="H9752" s="18">
        <v>3.03</v>
      </c>
      <c r="I9752" s="18">
        <v>6</v>
      </c>
      <c r="Q9752"/>
    </row>
    <row r="9753" spans="2:17" x14ac:dyDescent="0.25">
      <c r="B9753" s="18" t="s">
        <v>3839</v>
      </c>
      <c r="C9753" s="18" t="s">
        <v>8</v>
      </c>
      <c r="D9753" s="18" t="s">
        <v>1573</v>
      </c>
      <c r="E9753" s="18" t="s">
        <v>2198</v>
      </c>
      <c r="F9753" s="18" t="s">
        <v>2260</v>
      </c>
      <c r="G9753" s="18">
        <v>480</v>
      </c>
      <c r="H9753" s="18">
        <v>4.3</v>
      </c>
      <c r="I9753" s="18">
        <v>6.26</v>
      </c>
      <c r="Q9753"/>
    </row>
    <row r="9754" spans="2:17" x14ac:dyDescent="0.25">
      <c r="B9754" s="18" t="s">
        <v>3839</v>
      </c>
      <c r="C9754" s="18" t="s">
        <v>8</v>
      </c>
      <c r="D9754" s="18" t="s">
        <v>1573</v>
      </c>
      <c r="E9754" s="18" t="s">
        <v>2198</v>
      </c>
      <c r="F9754" s="18" t="s">
        <v>2261</v>
      </c>
      <c r="G9754" s="18">
        <v>480</v>
      </c>
      <c r="H9754" s="18">
        <v>3.26</v>
      </c>
      <c r="I9754" s="18">
        <v>6.35</v>
      </c>
      <c r="Q9754"/>
    </row>
    <row r="9755" spans="2:17" x14ac:dyDescent="0.25">
      <c r="B9755" s="18" t="s">
        <v>3839</v>
      </c>
      <c r="C9755" s="18" t="s">
        <v>8</v>
      </c>
      <c r="D9755" s="18" t="s">
        <v>1573</v>
      </c>
      <c r="E9755" s="18" t="s">
        <v>2198</v>
      </c>
      <c r="F9755" s="18" t="s">
        <v>2262</v>
      </c>
      <c r="G9755" s="18">
        <v>492</v>
      </c>
      <c r="H9755" s="18">
        <v>4.08</v>
      </c>
      <c r="I9755" s="18">
        <v>6.41</v>
      </c>
      <c r="Q9755"/>
    </row>
    <row r="9756" spans="2:17" x14ac:dyDescent="0.25">
      <c r="B9756" s="18" t="s">
        <v>3839</v>
      </c>
      <c r="C9756" s="18" t="s">
        <v>8</v>
      </c>
      <c r="D9756" s="18" t="s">
        <v>1573</v>
      </c>
      <c r="E9756" s="18" t="s">
        <v>2198</v>
      </c>
      <c r="F9756" s="18" t="s">
        <v>2263</v>
      </c>
      <c r="G9756" s="18">
        <v>432</v>
      </c>
      <c r="H9756" s="18">
        <v>3.69</v>
      </c>
      <c r="I9756" s="18">
        <v>6.98</v>
      </c>
      <c r="Q9756"/>
    </row>
    <row r="9757" spans="2:17" x14ac:dyDescent="0.25">
      <c r="B9757" s="18" t="s">
        <v>3839</v>
      </c>
      <c r="C9757" s="18" t="s">
        <v>8</v>
      </c>
      <c r="D9757" s="18" t="s">
        <v>1573</v>
      </c>
      <c r="E9757" s="18" t="s">
        <v>2198</v>
      </c>
      <c r="F9757" s="18" t="s">
        <v>2264</v>
      </c>
      <c r="G9757" s="18">
        <v>408</v>
      </c>
      <c r="H9757" s="18">
        <v>4.82</v>
      </c>
      <c r="I9757" s="18">
        <v>5.68</v>
      </c>
      <c r="Q9757"/>
    </row>
    <row r="9758" spans="2:17" x14ac:dyDescent="0.25">
      <c r="B9758" s="18" t="s">
        <v>3839</v>
      </c>
      <c r="C9758" s="18" t="s">
        <v>8</v>
      </c>
      <c r="D9758" s="18" t="s">
        <v>1573</v>
      </c>
      <c r="E9758" s="18" t="s">
        <v>2198</v>
      </c>
      <c r="F9758" s="18" t="s">
        <v>2265</v>
      </c>
      <c r="G9758" s="18">
        <v>492</v>
      </c>
      <c r="H9758" s="18">
        <v>3.34</v>
      </c>
      <c r="I9758" s="18">
        <v>6.92</v>
      </c>
      <c r="Q9758"/>
    </row>
    <row r="9759" spans="2:17" x14ac:dyDescent="0.25">
      <c r="B9759" s="18" t="s">
        <v>3839</v>
      </c>
      <c r="C9759" s="18" t="s">
        <v>8</v>
      </c>
      <c r="D9759" s="18" t="s">
        <v>1573</v>
      </c>
      <c r="E9759" s="18" t="s">
        <v>2198</v>
      </c>
      <c r="F9759" s="18" t="s">
        <v>2266</v>
      </c>
      <c r="G9759" s="18">
        <v>528</v>
      </c>
      <c r="H9759" s="18">
        <v>3.53</v>
      </c>
      <c r="I9759" s="18">
        <v>6.37</v>
      </c>
      <c r="Q9759"/>
    </row>
    <row r="9760" spans="2:17" x14ac:dyDescent="0.25">
      <c r="B9760" s="18" t="s">
        <v>3839</v>
      </c>
      <c r="C9760" s="18" t="s">
        <v>8</v>
      </c>
      <c r="D9760" s="18" t="s">
        <v>1573</v>
      </c>
      <c r="E9760" s="18" t="s">
        <v>2198</v>
      </c>
      <c r="F9760" s="18" t="s">
        <v>2267</v>
      </c>
      <c r="G9760" s="18">
        <v>372</v>
      </c>
      <c r="H9760" s="18">
        <v>4.83</v>
      </c>
      <c r="I9760" s="18">
        <v>5.52</v>
      </c>
      <c r="Q9760"/>
    </row>
    <row r="9761" spans="2:17" x14ac:dyDescent="0.25">
      <c r="B9761" s="18" t="s">
        <v>3839</v>
      </c>
      <c r="C9761" s="18" t="s">
        <v>8</v>
      </c>
      <c r="D9761" s="18" t="s">
        <v>1573</v>
      </c>
      <c r="E9761" s="18" t="s">
        <v>2198</v>
      </c>
      <c r="F9761" s="18" t="s">
        <v>2268</v>
      </c>
      <c r="G9761" s="18">
        <v>384</v>
      </c>
      <c r="H9761" s="18">
        <v>3.24</v>
      </c>
      <c r="I9761" s="18">
        <v>7</v>
      </c>
      <c r="Q9761"/>
    </row>
    <row r="9762" spans="2:17" x14ac:dyDescent="0.25">
      <c r="B9762" s="18" t="s">
        <v>3839</v>
      </c>
      <c r="C9762" s="18" t="s">
        <v>8</v>
      </c>
      <c r="D9762" s="18" t="s">
        <v>1347</v>
      </c>
      <c r="E9762" s="18" t="s">
        <v>2269</v>
      </c>
      <c r="F9762" s="18" t="s">
        <v>2270</v>
      </c>
      <c r="G9762" s="18">
        <v>948</v>
      </c>
      <c r="H9762" s="18">
        <v>1.6</v>
      </c>
      <c r="I9762" s="18">
        <v>2.1800000000000002</v>
      </c>
      <c r="Q9762"/>
    </row>
    <row r="9763" spans="2:17" x14ac:dyDescent="0.25">
      <c r="B9763" s="18" t="s">
        <v>3839</v>
      </c>
      <c r="C9763" s="18" t="s">
        <v>8</v>
      </c>
      <c r="D9763" s="18" t="s">
        <v>1347</v>
      </c>
      <c r="E9763" s="18" t="s">
        <v>2269</v>
      </c>
      <c r="F9763" s="18" t="s">
        <v>2271</v>
      </c>
      <c r="G9763" s="18">
        <v>924</v>
      </c>
      <c r="H9763" s="18">
        <v>2.44</v>
      </c>
      <c r="I9763" s="18">
        <v>2.4300000000000002</v>
      </c>
      <c r="Q9763"/>
    </row>
    <row r="9764" spans="2:17" x14ac:dyDescent="0.25">
      <c r="B9764" s="18" t="s">
        <v>3839</v>
      </c>
      <c r="C9764" s="18" t="s">
        <v>8</v>
      </c>
      <c r="D9764" s="18" t="s">
        <v>1347</v>
      </c>
      <c r="E9764" s="18" t="s">
        <v>2269</v>
      </c>
      <c r="F9764" s="18" t="s">
        <v>2272</v>
      </c>
      <c r="G9764" s="18">
        <v>900</v>
      </c>
      <c r="H9764" s="18">
        <v>1.38</v>
      </c>
      <c r="I9764" s="18">
        <v>2.5299999999999998</v>
      </c>
      <c r="Q9764"/>
    </row>
    <row r="9765" spans="2:17" x14ac:dyDescent="0.25">
      <c r="B9765" s="18" t="s">
        <v>3839</v>
      </c>
      <c r="C9765" s="18" t="s">
        <v>8</v>
      </c>
      <c r="D9765" s="18" t="s">
        <v>1347</v>
      </c>
      <c r="E9765" s="18" t="s">
        <v>2269</v>
      </c>
      <c r="F9765" s="18" t="s">
        <v>2273</v>
      </c>
      <c r="G9765" s="18">
        <v>528</v>
      </c>
      <c r="H9765" s="18">
        <v>1.3</v>
      </c>
      <c r="I9765" s="18">
        <v>2.69</v>
      </c>
      <c r="Q9765"/>
    </row>
    <row r="9766" spans="2:17" x14ac:dyDescent="0.25">
      <c r="B9766" s="18" t="s">
        <v>3839</v>
      </c>
      <c r="C9766" s="18" t="s">
        <v>8</v>
      </c>
      <c r="D9766" s="18" t="s">
        <v>1347</v>
      </c>
      <c r="E9766" s="18" t="s">
        <v>2269</v>
      </c>
      <c r="F9766" s="18" t="s">
        <v>4059</v>
      </c>
      <c r="G9766" s="18">
        <v>996</v>
      </c>
      <c r="H9766" s="18">
        <v>1.96</v>
      </c>
      <c r="I9766" s="18">
        <v>2.2799999999999998</v>
      </c>
      <c r="Q9766"/>
    </row>
    <row r="9767" spans="2:17" x14ac:dyDescent="0.25">
      <c r="B9767" s="18" t="s">
        <v>3839</v>
      </c>
      <c r="C9767" s="18" t="s">
        <v>8</v>
      </c>
      <c r="D9767" s="18" t="s">
        <v>1347</v>
      </c>
      <c r="E9767" s="18" t="s">
        <v>2269</v>
      </c>
      <c r="F9767" s="18" t="s">
        <v>4060</v>
      </c>
      <c r="G9767" s="18">
        <v>396</v>
      </c>
      <c r="H9767" s="18">
        <v>2.46</v>
      </c>
      <c r="I9767" s="18">
        <v>2.2400000000000002</v>
      </c>
      <c r="Q9767"/>
    </row>
    <row r="9768" spans="2:17" x14ac:dyDescent="0.25">
      <c r="B9768" s="18" t="s">
        <v>3839</v>
      </c>
      <c r="C9768" s="18" t="s">
        <v>8</v>
      </c>
      <c r="D9768" s="18" t="s">
        <v>1347</v>
      </c>
      <c r="E9768" s="18" t="s">
        <v>2269</v>
      </c>
      <c r="F9768" s="18" t="s">
        <v>4061</v>
      </c>
      <c r="G9768" s="18">
        <v>528</v>
      </c>
      <c r="H9768" s="18">
        <v>1.91</v>
      </c>
      <c r="I9768" s="18">
        <v>3.19</v>
      </c>
      <c r="Q9768"/>
    </row>
    <row r="9769" spans="2:17" x14ac:dyDescent="0.25">
      <c r="B9769" s="18" t="s">
        <v>3839</v>
      </c>
      <c r="C9769" s="18" t="s">
        <v>8</v>
      </c>
      <c r="D9769" s="18" t="s">
        <v>1347</v>
      </c>
      <c r="E9769" s="18" t="s">
        <v>2269</v>
      </c>
      <c r="F9769" s="18" t="s">
        <v>4062</v>
      </c>
      <c r="G9769" s="18">
        <v>1032</v>
      </c>
      <c r="H9769" s="18">
        <v>1.69</v>
      </c>
      <c r="I9769" s="18">
        <v>3</v>
      </c>
      <c r="Q9769"/>
    </row>
    <row r="9770" spans="2:17" x14ac:dyDescent="0.25">
      <c r="B9770" s="18" t="s">
        <v>3839</v>
      </c>
      <c r="C9770" s="18" t="s">
        <v>8</v>
      </c>
      <c r="D9770" s="18" t="s">
        <v>1347</v>
      </c>
      <c r="E9770" s="18" t="s">
        <v>2269</v>
      </c>
      <c r="F9770" s="18" t="s">
        <v>4063</v>
      </c>
      <c r="G9770" s="18">
        <v>780</v>
      </c>
      <c r="H9770" s="18">
        <v>1.29</v>
      </c>
      <c r="I9770" s="18">
        <v>2.83</v>
      </c>
      <c r="Q9770"/>
    </row>
    <row r="9771" spans="2:17" x14ac:dyDescent="0.25">
      <c r="B9771" s="18" t="s">
        <v>3839</v>
      </c>
      <c r="C9771" s="18" t="s">
        <v>8</v>
      </c>
      <c r="D9771" s="18" t="s">
        <v>1347</v>
      </c>
      <c r="E9771" s="18" t="s">
        <v>2269</v>
      </c>
      <c r="F9771" s="18" t="s">
        <v>4064</v>
      </c>
      <c r="G9771" s="18">
        <v>1104</v>
      </c>
      <c r="H9771" s="18">
        <v>1.71</v>
      </c>
      <c r="I9771" s="18">
        <v>2.58</v>
      </c>
      <c r="Q9771"/>
    </row>
    <row r="9772" spans="2:17" x14ac:dyDescent="0.25">
      <c r="B9772" s="18" t="s">
        <v>3839</v>
      </c>
      <c r="C9772" s="18" t="s">
        <v>8</v>
      </c>
      <c r="D9772" s="18" t="s">
        <v>1347</v>
      </c>
      <c r="E9772" s="18" t="s">
        <v>2269</v>
      </c>
      <c r="F9772" s="18" t="s">
        <v>4065</v>
      </c>
      <c r="G9772" s="18">
        <v>1116</v>
      </c>
      <c r="H9772" s="18">
        <v>2.0299999999999998</v>
      </c>
      <c r="I9772" s="18">
        <v>2.6</v>
      </c>
      <c r="Q9772"/>
    </row>
    <row r="9773" spans="2:17" x14ac:dyDescent="0.25">
      <c r="B9773" s="18" t="s">
        <v>3839</v>
      </c>
      <c r="C9773" s="18" t="s">
        <v>8</v>
      </c>
      <c r="D9773" s="18" t="s">
        <v>1347</v>
      </c>
      <c r="E9773" s="18" t="s">
        <v>2269</v>
      </c>
      <c r="F9773" s="18" t="s">
        <v>4066</v>
      </c>
      <c r="G9773" s="18">
        <v>780</v>
      </c>
      <c r="H9773" s="18">
        <v>1.98</v>
      </c>
      <c r="I9773" s="18">
        <v>2.87</v>
      </c>
      <c r="Q9773"/>
    </row>
    <row r="9774" spans="2:17" x14ac:dyDescent="0.25">
      <c r="B9774" s="18" t="s">
        <v>3839</v>
      </c>
      <c r="C9774" s="18" t="s">
        <v>8</v>
      </c>
      <c r="D9774" s="18" t="s">
        <v>266</v>
      </c>
      <c r="E9774" s="18" t="s">
        <v>4067</v>
      </c>
      <c r="F9774" s="18" t="s">
        <v>4068</v>
      </c>
      <c r="G9774" s="18">
        <v>1368</v>
      </c>
      <c r="H9774" s="18">
        <v>2.72</v>
      </c>
      <c r="I9774" s="18">
        <v>3.89</v>
      </c>
      <c r="Q9774"/>
    </row>
    <row r="9775" spans="2:17" x14ac:dyDescent="0.25">
      <c r="B9775" s="18" t="s">
        <v>3839</v>
      </c>
      <c r="C9775" s="18" t="s">
        <v>8</v>
      </c>
      <c r="D9775" s="18" t="s">
        <v>266</v>
      </c>
      <c r="E9775" s="18" t="s">
        <v>4067</v>
      </c>
      <c r="F9775" s="18" t="s">
        <v>4069</v>
      </c>
      <c r="G9775" s="18">
        <v>1572</v>
      </c>
      <c r="H9775" s="18">
        <v>2.81</v>
      </c>
      <c r="I9775" s="18">
        <v>3.53</v>
      </c>
      <c r="Q9775"/>
    </row>
    <row r="9776" spans="2:17" x14ac:dyDescent="0.25">
      <c r="B9776" s="18" t="s">
        <v>3839</v>
      </c>
      <c r="C9776" s="18" t="s">
        <v>8</v>
      </c>
      <c r="D9776" s="18" t="s">
        <v>266</v>
      </c>
      <c r="E9776" s="18" t="s">
        <v>4067</v>
      </c>
      <c r="F9776" s="18" t="s">
        <v>4070</v>
      </c>
      <c r="G9776" s="18">
        <v>2568</v>
      </c>
      <c r="H9776" s="18">
        <v>2.71</v>
      </c>
      <c r="I9776" s="18">
        <v>3.33</v>
      </c>
      <c r="Q9776"/>
    </row>
    <row r="9777" spans="2:17" x14ac:dyDescent="0.25">
      <c r="B9777" s="18" t="s">
        <v>3839</v>
      </c>
      <c r="C9777" s="18" t="s">
        <v>8</v>
      </c>
      <c r="D9777" s="18" t="s">
        <v>266</v>
      </c>
      <c r="E9777" s="18" t="s">
        <v>4067</v>
      </c>
      <c r="F9777" s="18" t="s">
        <v>4071</v>
      </c>
      <c r="G9777" s="18">
        <v>1632</v>
      </c>
      <c r="H9777" s="18">
        <v>2.56</v>
      </c>
      <c r="I9777" s="18">
        <v>3.52</v>
      </c>
      <c r="Q9777"/>
    </row>
    <row r="9778" spans="2:17" x14ac:dyDescent="0.25">
      <c r="B9778" s="18" t="s">
        <v>3839</v>
      </c>
      <c r="C9778" s="18" t="s">
        <v>8</v>
      </c>
      <c r="D9778" s="18" t="s">
        <v>266</v>
      </c>
      <c r="E9778" s="18" t="s">
        <v>4067</v>
      </c>
      <c r="F9778" s="18" t="s">
        <v>4072</v>
      </c>
      <c r="G9778" s="18">
        <v>1560</v>
      </c>
      <c r="H9778" s="18">
        <v>2.5099999999999998</v>
      </c>
      <c r="I9778" s="18">
        <v>3.99</v>
      </c>
      <c r="Q9778"/>
    </row>
    <row r="9779" spans="2:17" x14ac:dyDescent="0.25">
      <c r="B9779" s="18" t="s">
        <v>3839</v>
      </c>
      <c r="C9779" s="18" t="s">
        <v>8</v>
      </c>
      <c r="D9779" s="18" t="s">
        <v>266</v>
      </c>
      <c r="E9779" s="18" t="s">
        <v>4067</v>
      </c>
      <c r="F9779" s="18" t="s">
        <v>4073</v>
      </c>
      <c r="G9779" s="18">
        <v>2040</v>
      </c>
      <c r="H9779" s="18">
        <v>2.76</v>
      </c>
      <c r="I9779" s="18">
        <v>3.44</v>
      </c>
      <c r="Q9779"/>
    </row>
    <row r="9780" spans="2:17" x14ac:dyDescent="0.25">
      <c r="B9780" s="18" t="s">
        <v>3839</v>
      </c>
      <c r="C9780" s="18" t="s">
        <v>8</v>
      </c>
      <c r="D9780" s="18" t="s">
        <v>266</v>
      </c>
      <c r="E9780" s="18" t="s">
        <v>4067</v>
      </c>
      <c r="F9780" s="18" t="s">
        <v>4074</v>
      </c>
      <c r="G9780" s="18">
        <v>1728</v>
      </c>
      <c r="H9780" s="18">
        <v>2.38</v>
      </c>
      <c r="I9780" s="18">
        <v>3.56</v>
      </c>
      <c r="Q9780"/>
    </row>
    <row r="9781" spans="2:17" x14ac:dyDescent="0.25">
      <c r="B9781" s="18" t="s">
        <v>3839</v>
      </c>
      <c r="C9781" s="18" t="s">
        <v>8</v>
      </c>
      <c r="D9781" s="18" t="s">
        <v>266</v>
      </c>
      <c r="E9781" s="18" t="s">
        <v>4067</v>
      </c>
      <c r="F9781" s="18" t="s">
        <v>4075</v>
      </c>
      <c r="G9781" s="18">
        <v>2136</v>
      </c>
      <c r="H9781" s="18">
        <v>2.74</v>
      </c>
      <c r="I9781" s="18">
        <v>3.82</v>
      </c>
      <c r="Q9781"/>
    </row>
    <row r="9782" spans="2:17" x14ac:dyDescent="0.25">
      <c r="B9782" s="18" t="s">
        <v>3839</v>
      </c>
      <c r="C9782" s="18" t="s">
        <v>8</v>
      </c>
      <c r="D9782" s="18" t="s">
        <v>266</v>
      </c>
      <c r="E9782" s="18" t="s">
        <v>4067</v>
      </c>
      <c r="F9782" s="18" t="s">
        <v>4076</v>
      </c>
      <c r="G9782" s="18">
        <v>1944</v>
      </c>
      <c r="H9782" s="18">
        <v>2.44</v>
      </c>
      <c r="I9782" s="18">
        <v>3.51</v>
      </c>
      <c r="Q9782"/>
    </row>
    <row r="9783" spans="2:17" x14ac:dyDescent="0.25">
      <c r="B9783" s="18" t="s">
        <v>3839</v>
      </c>
      <c r="C9783" s="18" t="s">
        <v>8</v>
      </c>
      <c r="D9783" s="18" t="s">
        <v>266</v>
      </c>
      <c r="E9783" s="18" t="s">
        <v>4067</v>
      </c>
      <c r="F9783" s="18" t="s">
        <v>4077</v>
      </c>
      <c r="G9783" s="18">
        <v>2040</v>
      </c>
      <c r="H9783" s="18">
        <v>2.4300000000000002</v>
      </c>
      <c r="I9783" s="18">
        <v>3.97</v>
      </c>
      <c r="Q9783"/>
    </row>
    <row r="9784" spans="2:17" x14ac:dyDescent="0.25">
      <c r="B9784" s="18" t="s">
        <v>3839</v>
      </c>
      <c r="C9784" s="18" t="s">
        <v>8</v>
      </c>
      <c r="D9784" s="18" t="s">
        <v>266</v>
      </c>
      <c r="E9784" s="18" t="s">
        <v>4067</v>
      </c>
      <c r="F9784" s="18" t="s">
        <v>4078</v>
      </c>
      <c r="G9784" s="18">
        <v>2136</v>
      </c>
      <c r="H9784" s="18">
        <v>2.61</v>
      </c>
      <c r="I9784" s="18">
        <v>3.91</v>
      </c>
      <c r="Q9784"/>
    </row>
    <row r="9785" spans="2:17" x14ac:dyDescent="0.25">
      <c r="B9785" s="18" t="s">
        <v>3839</v>
      </c>
      <c r="C9785" s="18" t="s">
        <v>8</v>
      </c>
      <c r="D9785" s="18" t="s">
        <v>266</v>
      </c>
      <c r="E9785" s="18" t="s">
        <v>4067</v>
      </c>
      <c r="F9785" s="18" t="s">
        <v>4079</v>
      </c>
      <c r="G9785" s="18">
        <v>1536</v>
      </c>
      <c r="H9785" s="18">
        <v>2.4500000000000002</v>
      </c>
      <c r="I9785" s="18">
        <v>4</v>
      </c>
      <c r="Q9785"/>
    </row>
    <row r="9786" spans="2:17" x14ac:dyDescent="0.25">
      <c r="B9786" s="18" t="s">
        <v>3839</v>
      </c>
      <c r="C9786" s="18" t="s">
        <v>8</v>
      </c>
      <c r="D9786" s="18" t="s">
        <v>266</v>
      </c>
      <c r="E9786" s="18" t="s">
        <v>4067</v>
      </c>
      <c r="F9786" s="18" t="s">
        <v>4080</v>
      </c>
      <c r="G9786" s="18">
        <v>1680</v>
      </c>
      <c r="H9786" s="18">
        <v>2.89</v>
      </c>
      <c r="I9786" s="18">
        <v>3.66</v>
      </c>
      <c r="Q9786"/>
    </row>
    <row r="9787" spans="2:17" x14ac:dyDescent="0.25">
      <c r="B9787" s="18" t="s">
        <v>3839</v>
      </c>
      <c r="C9787" s="18" t="s">
        <v>8</v>
      </c>
      <c r="D9787" s="18" t="s">
        <v>90</v>
      </c>
      <c r="E9787" s="18" t="s">
        <v>2274</v>
      </c>
      <c r="F9787" s="18" t="s">
        <v>2275</v>
      </c>
      <c r="G9787" s="18">
        <v>492</v>
      </c>
      <c r="H9787" s="18">
        <v>5.6333333333333337</v>
      </c>
      <c r="I9787" s="18">
        <v>7.7266666666666666</v>
      </c>
      <c r="Q9787"/>
    </row>
    <row r="9788" spans="2:17" x14ac:dyDescent="0.25">
      <c r="B9788" s="18" t="s">
        <v>3839</v>
      </c>
      <c r="C9788" s="18" t="s">
        <v>8</v>
      </c>
      <c r="D9788" s="18" t="s">
        <v>90</v>
      </c>
      <c r="E9788" s="18" t="s">
        <v>2274</v>
      </c>
      <c r="F9788" s="18" t="s">
        <v>2276</v>
      </c>
      <c r="G9788" s="18">
        <v>612</v>
      </c>
      <c r="H9788" s="18">
        <v>6.36</v>
      </c>
      <c r="I9788" s="18">
        <v>7.7866666666666671</v>
      </c>
      <c r="Q9788"/>
    </row>
    <row r="9789" spans="2:17" x14ac:dyDescent="0.25">
      <c r="B9789" s="18" t="s">
        <v>3839</v>
      </c>
      <c r="C9789" s="18" t="s">
        <v>8</v>
      </c>
      <c r="D9789" s="18" t="s">
        <v>90</v>
      </c>
      <c r="E9789" s="18" t="s">
        <v>2274</v>
      </c>
      <c r="F9789" s="18" t="s">
        <v>2277</v>
      </c>
      <c r="G9789" s="18">
        <v>576</v>
      </c>
      <c r="H9789" s="18">
        <v>5.7733333333333334</v>
      </c>
      <c r="I9789" s="18">
        <v>8.3133333333333326</v>
      </c>
      <c r="Q9789"/>
    </row>
    <row r="9790" spans="2:17" x14ac:dyDescent="0.25">
      <c r="B9790" s="18" t="s">
        <v>3839</v>
      </c>
      <c r="C9790" s="18" t="s">
        <v>8</v>
      </c>
      <c r="D9790" s="18" t="s">
        <v>90</v>
      </c>
      <c r="E9790" s="18" t="s">
        <v>2274</v>
      </c>
      <c r="F9790" s="18" t="s">
        <v>2278</v>
      </c>
      <c r="G9790" s="18">
        <v>636</v>
      </c>
      <c r="H9790" s="18">
        <v>5.9266666666666667</v>
      </c>
      <c r="I9790" s="18">
        <v>7.44</v>
      </c>
      <c r="Q9790"/>
    </row>
    <row r="9791" spans="2:17" x14ac:dyDescent="0.25">
      <c r="B9791" s="18" t="s">
        <v>3839</v>
      </c>
      <c r="C9791" s="18" t="s">
        <v>8</v>
      </c>
      <c r="D9791" s="18" t="s">
        <v>90</v>
      </c>
      <c r="E9791" s="18" t="s">
        <v>2274</v>
      </c>
      <c r="F9791" s="18" t="s">
        <v>2279</v>
      </c>
      <c r="G9791" s="18">
        <v>576</v>
      </c>
      <c r="H9791" s="18">
        <v>6.246666666666667</v>
      </c>
      <c r="I9791" s="18">
        <v>8.086666666666666</v>
      </c>
      <c r="Q9791"/>
    </row>
    <row r="9792" spans="2:17" x14ac:dyDescent="0.25">
      <c r="B9792" s="18" t="s">
        <v>3839</v>
      </c>
      <c r="C9792" s="18" t="s">
        <v>8</v>
      </c>
      <c r="D9792" s="18" t="s">
        <v>90</v>
      </c>
      <c r="E9792" s="18" t="s">
        <v>2274</v>
      </c>
      <c r="F9792" s="18" t="s">
        <v>2280</v>
      </c>
      <c r="G9792" s="18">
        <v>456</v>
      </c>
      <c r="H9792" s="18">
        <v>6.22</v>
      </c>
      <c r="I9792" s="18">
        <v>8.2799999999999994</v>
      </c>
      <c r="Q9792"/>
    </row>
    <row r="9793" spans="2:17" x14ac:dyDescent="0.25">
      <c r="B9793" s="18" t="s">
        <v>3839</v>
      </c>
      <c r="C9793" s="18" t="s">
        <v>8</v>
      </c>
      <c r="D9793" s="18" t="s">
        <v>90</v>
      </c>
      <c r="E9793" s="18" t="s">
        <v>2274</v>
      </c>
      <c r="F9793" s="18" t="s">
        <v>2281</v>
      </c>
      <c r="G9793" s="18">
        <v>528</v>
      </c>
      <c r="H9793" s="18">
        <v>5.4133333333333331</v>
      </c>
      <c r="I9793" s="18">
        <v>8.52</v>
      </c>
      <c r="Q9793"/>
    </row>
    <row r="9794" spans="2:17" x14ac:dyDescent="0.25">
      <c r="B9794" s="18" t="s">
        <v>3839</v>
      </c>
      <c r="C9794" s="18" t="s">
        <v>8</v>
      </c>
      <c r="D9794" s="18" t="s">
        <v>90</v>
      </c>
      <c r="E9794" s="18" t="s">
        <v>2274</v>
      </c>
      <c r="F9794" s="18" t="s">
        <v>2282</v>
      </c>
      <c r="G9794" s="18">
        <v>540</v>
      </c>
      <c r="H9794" s="18">
        <v>6.4933333333333332</v>
      </c>
      <c r="I9794" s="18">
        <v>8.2666666666666675</v>
      </c>
      <c r="Q9794"/>
    </row>
    <row r="9795" spans="2:17" x14ac:dyDescent="0.25">
      <c r="B9795" s="18" t="s">
        <v>3839</v>
      </c>
      <c r="C9795" s="18" t="s">
        <v>8</v>
      </c>
      <c r="D9795" s="18" t="s">
        <v>90</v>
      </c>
      <c r="E9795" s="18" t="s">
        <v>2274</v>
      </c>
      <c r="F9795" s="18" t="s">
        <v>2283</v>
      </c>
      <c r="G9795" s="18">
        <v>624</v>
      </c>
      <c r="H9795" s="18">
        <v>6.3666666666666663</v>
      </c>
      <c r="I9795" s="18">
        <v>7.96</v>
      </c>
      <c r="Q9795"/>
    </row>
    <row r="9796" spans="2:17" x14ac:dyDescent="0.25">
      <c r="B9796" s="18" t="s">
        <v>3839</v>
      </c>
      <c r="C9796" s="18" t="s">
        <v>8</v>
      </c>
      <c r="D9796" s="18" t="s">
        <v>90</v>
      </c>
      <c r="E9796" s="18" t="s">
        <v>2274</v>
      </c>
      <c r="F9796" s="18" t="s">
        <v>2284</v>
      </c>
      <c r="G9796" s="18">
        <v>420</v>
      </c>
      <c r="H9796" s="18">
        <v>5.793333333333333</v>
      </c>
      <c r="I9796" s="18">
        <v>8.1666666666666661</v>
      </c>
      <c r="Q9796"/>
    </row>
    <row r="9797" spans="2:17" x14ac:dyDescent="0.25">
      <c r="B9797" s="18" t="s">
        <v>3839</v>
      </c>
      <c r="C9797" s="18" t="s">
        <v>8</v>
      </c>
      <c r="D9797" s="18" t="s">
        <v>277</v>
      </c>
      <c r="E9797" s="18" t="s">
        <v>2274</v>
      </c>
      <c r="F9797" s="18" t="s">
        <v>2285</v>
      </c>
      <c r="G9797" s="18">
        <v>912</v>
      </c>
      <c r="H9797" s="18">
        <v>2.79</v>
      </c>
      <c r="I9797" s="18">
        <v>3.93</v>
      </c>
      <c r="Q9797"/>
    </row>
    <row r="9798" spans="2:17" x14ac:dyDescent="0.25">
      <c r="B9798" s="18" t="s">
        <v>3839</v>
      </c>
      <c r="C9798" s="18" t="s">
        <v>8</v>
      </c>
      <c r="D9798" s="18" t="s">
        <v>277</v>
      </c>
      <c r="E9798" s="18" t="s">
        <v>2274</v>
      </c>
      <c r="F9798" s="18" t="s">
        <v>2286</v>
      </c>
      <c r="G9798" s="18">
        <v>612</v>
      </c>
      <c r="H9798" s="18">
        <v>2.11</v>
      </c>
      <c r="I9798" s="18">
        <v>3.62</v>
      </c>
      <c r="Q9798"/>
    </row>
    <row r="9799" spans="2:17" x14ac:dyDescent="0.25">
      <c r="B9799" s="18" t="s">
        <v>3839</v>
      </c>
      <c r="C9799" s="18" t="s">
        <v>8</v>
      </c>
      <c r="D9799" s="18" t="s">
        <v>277</v>
      </c>
      <c r="E9799" s="18" t="s">
        <v>2274</v>
      </c>
      <c r="F9799" s="18" t="s">
        <v>2287</v>
      </c>
      <c r="G9799" s="18">
        <v>660</v>
      </c>
      <c r="H9799" s="18">
        <v>2.88</v>
      </c>
      <c r="I9799" s="18">
        <v>3.47</v>
      </c>
      <c r="Q9799"/>
    </row>
    <row r="9800" spans="2:17" x14ac:dyDescent="0.25">
      <c r="B9800" s="18" t="s">
        <v>3839</v>
      </c>
      <c r="C9800" s="18" t="s">
        <v>8</v>
      </c>
      <c r="D9800" s="18" t="s">
        <v>277</v>
      </c>
      <c r="E9800" s="18" t="s">
        <v>2274</v>
      </c>
      <c r="F9800" s="18" t="s">
        <v>2288</v>
      </c>
      <c r="G9800" s="18">
        <v>816</v>
      </c>
      <c r="H9800" s="18">
        <v>2.65</v>
      </c>
      <c r="I9800" s="18">
        <v>3.39</v>
      </c>
      <c r="Q9800"/>
    </row>
    <row r="9801" spans="2:17" x14ac:dyDescent="0.25">
      <c r="B9801" s="18" t="s">
        <v>3839</v>
      </c>
      <c r="C9801" s="18" t="s">
        <v>8</v>
      </c>
      <c r="D9801" s="18" t="s">
        <v>277</v>
      </c>
      <c r="E9801" s="18" t="s">
        <v>2274</v>
      </c>
      <c r="F9801" s="18" t="s">
        <v>2289</v>
      </c>
      <c r="G9801" s="18">
        <v>1176</v>
      </c>
      <c r="H9801" s="18">
        <v>2.4</v>
      </c>
      <c r="I9801" s="18">
        <v>3.94</v>
      </c>
      <c r="Q9801"/>
    </row>
    <row r="9802" spans="2:17" x14ac:dyDescent="0.25">
      <c r="B9802" s="18" t="s">
        <v>3839</v>
      </c>
      <c r="C9802" s="18" t="s">
        <v>8</v>
      </c>
      <c r="D9802" s="18" t="s">
        <v>277</v>
      </c>
      <c r="E9802" s="18" t="s">
        <v>2274</v>
      </c>
      <c r="F9802" s="18" t="s">
        <v>2290</v>
      </c>
      <c r="G9802" s="18">
        <v>840</v>
      </c>
      <c r="H9802" s="18">
        <v>2.4500000000000002</v>
      </c>
      <c r="I9802" s="18">
        <v>3.54</v>
      </c>
      <c r="Q9802"/>
    </row>
    <row r="9803" spans="2:17" x14ac:dyDescent="0.25">
      <c r="B9803" s="18" t="s">
        <v>3839</v>
      </c>
      <c r="C9803" s="18" t="s">
        <v>8</v>
      </c>
      <c r="D9803" s="18" t="s">
        <v>277</v>
      </c>
      <c r="E9803" s="18" t="s">
        <v>2274</v>
      </c>
      <c r="F9803" s="18" t="s">
        <v>2291</v>
      </c>
      <c r="G9803" s="18">
        <v>1068</v>
      </c>
      <c r="H9803" s="18">
        <v>2.1800000000000002</v>
      </c>
      <c r="I9803" s="18">
        <v>3.92</v>
      </c>
      <c r="Q9803"/>
    </row>
    <row r="9804" spans="2:17" x14ac:dyDescent="0.25">
      <c r="B9804" s="18" t="s">
        <v>3839</v>
      </c>
      <c r="C9804" s="18" t="s">
        <v>8</v>
      </c>
      <c r="D9804" s="18" t="s">
        <v>277</v>
      </c>
      <c r="E9804" s="18" t="s">
        <v>2274</v>
      </c>
      <c r="F9804" s="18" t="s">
        <v>2292</v>
      </c>
      <c r="G9804" s="18">
        <v>1116</v>
      </c>
      <c r="H9804" s="18">
        <v>2.0099999999999998</v>
      </c>
      <c r="I9804" s="18">
        <v>3.75</v>
      </c>
      <c r="Q9804"/>
    </row>
    <row r="9805" spans="2:17" x14ac:dyDescent="0.25">
      <c r="B9805" s="18" t="s">
        <v>3839</v>
      </c>
      <c r="C9805" s="18" t="s">
        <v>8</v>
      </c>
      <c r="D9805" s="18" t="s">
        <v>277</v>
      </c>
      <c r="E9805" s="18" t="s">
        <v>2274</v>
      </c>
      <c r="F9805" s="18" t="s">
        <v>2293</v>
      </c>
      <c r="G9805" s="18">
        <v>1200</v>
      </c>
      <c r="H9805" s="18">
        <v>2.23</v>
      </c>
      <c r="I9805" s="18">
        <v>3.36</v>
      </c>
      <c r="Q9805"/>
    </row>
    <row r="9806" spans="2:17" x14ac:dyDescent="0.25">
      <c r="B9806" s="18" t="s">
        <v>3839</v>
      </c>
      <c r="C9806" s="18" t="s">
        <v>8</v>
      </c>
      <c r="D9806" s="18" t="s">
        <v>277</v>
      </c>
      <c r="E9806" s="18" t="s">
        <v>2274</v>
      </c>
      <c r="F9806" s="18" t="s">
        <v>2294</v>
      </c>
      <c r="G9806" s="18">
        <v>1080</v>
      </c>
      <c r="H9806" s="18">
        <v>2.97</v>
      </c>
      <c r="I9806" s="18">
        <v>3.61</v>
      </c>
      <c r="Q9806"/>
    </row>
    <row r="9807" spans="2:17" x14ac:dyDescent="0.25">
      <c r="B9807" s="18" t="s">
        <v>3839</v>
      </c>
      <c r="C9807" s="18" t="s">
        <v>8</v>
      </c>
      <c r="D9807" s="18" t="s">
        <v>277</v>
      </c>
      <c r="E9807" s="18" t="s">
        <v>2274</v>
      </c>
      <c r="F9807" s="18" t="s">
        <v>2295</v>
      </c>
      <c r="G9807" s="18">
        <v>1008</v>
      </c>
      <c r="H9807" s="18">
        <v>2.59</v>
      </c>
      <c r="I9807" s="18">
        <v>3.37</v>
      </c>
      <c r="Q9807"/>
    </row>
    <row r="9808" spans="2:17" x14ac:dyDescent="0.25">
      <c r="B9808" s="18" t="s">
        <v>3839</v>
      </c>
      <c r="C9808" s="18" t="s">
        <v>8</v>
      </c>
      <c r="D9808" s="18" t="s">
        <v>277</v>
      </c>
      <c r="E9808" s="18" t="s">
        <v>2274</v>
      </c>
      <c r="F9808" s="18" t="s">
        <v>2296</v>
      </c>
      <c r="G9808" s="18">
        <v>804</v>
      </c>
      <c r="H9808" s="18">
        <v>2.2000000000000002</v>
      </c>
      <c r="I9808" s="18">
        <v>3.56</v>
      </c>
      <c r="Q9808"/>
    </row>
    <row r="9809" spans="2:17" x14ac:dyDescent="0.25">
      <c r="B9809" s="18" t="s">
        <v>3839</v>
      </c>
      <c r="C9809" s="18" t="s">
        <v>8</v>
      </c>
      <c r="D9809" s="18" t="s">
        <v>277</v>
      </c>
      <c r="E9809" s="18" t="s">
        <v>2274</v>
      </c>
      <c r="F9809" s="18" t="s">
        <v>2297</v>
      </c>
      <c r="G9809" s="18">
        <v>984</v>
      </c>
      <c r="H9809" s="18">
        <v>2.83</v>
      </c>
      <c r="I9809" s="18">
        <v>3.68</v>
      </c>
      <c r="Q9809"/>
    </row>
    <row r="9810" spans="2:17" x14ac:dyDescent="0.25">
      <c r="B9810" s="18" t="s">
        <v>3839</v>
      </c>
      <c r="C9810" s="18" t="s">
        <v>8</v>
      </c>
      <c r="D9810" s="18" t="s">
        <v>277</v>
      </c>
      <c r="E9810" s="18" t="s">
        <v>2274</v>
      </c>
      <c r="F9810" s="18" t="s">
        <v>2298</v>
      </c>
      <c r="G9810" s="18">
        <v>708</v>
      </c>
      <c r="H9810" s="18">
        <v>2.99</v>
      </c>
      <c r="I9810" s="18">
        <v>3.4</v>
      </c>
      <c r="Q9810"/>
    </row>
    <row r="9811" spans="2:17" x14ac:dyDescent="0.25">
      <c r="B9811" s="18" t="s">
        <v>3839</v>
      </c>
      <c r="C9811" s="18" t="s">
        <v>8</v>
      </c>
      <c r="D9811" s="18" t="s">
        <v>277</v>
      </c>
      <c r="E9811" s="18" t="s">
        <v>2274</v>
      </c>
      <c r="F9811" s="18" t="s">
        <v>2299</v>
      </c>
      <c r="G9811" s="18">
        <v>1164</v>
      </c>
      <c r="H9811" s="18">
        <v>2.73</v>
      </c>
      <c r="I9811" s="18">
        <v>3.33</v>
      </c>
      <c r="Q9811"/>
    </row>
    <row r="9812" spans="2:17" x14ac:dyDescent="0.25">
      <c r="B9812" s="18" t="s">
        <v>3839</v>
      </c>
      <c r="C9812" s="18" t="s">
        <v>8</v>
      </c>
      <c r="D9812" s="18" t="s">
        <v>277</v>
      </c>
      <c r="E9812" s="18" t="s">
        <v>2274</v>
      </c>
      <c r="F9812" s="18" t="s">
        <v>2300</v>
      </c>
      <c r="G9812" s="18">
        <v>648</v>
      </c>
      <c r="H9812" s="18">
        <v>2.68</v>
      </c>
      <c r="I9812" s="18">
        <v>3.91</v>
      </c>
      <c r="Q9812"/>
    </row>
    <row r="9813" spans="2:17" x14ac:dyDescent="0.25">
      <c r="B9813" s="18" t="s">
        <v>3839</v>
      </c>
      <c r="C9813" s="18" t="s">
        <v>8</v>
      </c>
      <c r="D9813" s="18" t="s">
        <v>277</v>
      </c>
      <c r="E9813" s="18" t="s">
        <v>2274</v>
      </c>
      <c r="F9813" s="18" t="s">
        <v>2301</v>
      </c>
      <c r="G9813" s="18">
        <v>888</v>
      </c>
      <c r="H9813" s="18">
        <v>2.44</v>
      </c>
      <c r="I9813" s="18">
        <v>3.86</v>
      </c>
      <c r="Q9813"/>
    </row>
    <row r="9814" spans="2:17" x14ac:dyDescent="0.25">
      <c r="B9814" s="18" t="s">
        <v>3839</v>
      </c>
      <c r="C9814" s="18" t="s">
        <v>8</v>
      </c>
      <c r="D9814" s="18" t="s">
        <v>277</v>
      </c>
      <c r="E9814" s="18" t="s">
        <v>2274</v>
      </c>
      <c r="F9814" s="18" t="s">
        <v>2302</v>
      </c>
      <c r="G9814" s="18">
        <v>1044</v>
      </c>
      <c r="H9814" s="18">
        <v>2.15</v>
      </c>
      <c r="I9814" s="18">
        <v>3.51</v>
      </c>
      <c r="Q9814"/>
    </row>
    <row r="9815" spans="2:17" x14ac:dyDescent="0.25">
      <c r="B9815" s="18" t="s">
        <v>3839</v>
      </c>
      <c r="C9815" s="18" t="s">
        <v>8</v>
      </c>
      <c r="D9815" s="18" t="s">
        <v>277</v>
      </c>
      <c r="E9815" s="18" t="s">
        <v>2274</v>
      </c>
      <c r="F9815" s="18" t="s">
        <v>2303</v>
      </c>
      <c r="G9815" s="18">
        <v>672</v>
      </c>
      <c r="H9815" s="18">
        <v>2.06</v>
      </c>
      <c r="I9815" s="18">
        <v>3.98</v>
      </c>
      <c r="Q9815"/>
    </row>
    <row r="9816" spans="2:17" x14ac:dyDescent="0.25">
      <c r="B9816" s="18" t="s">
        <v>3839</v>
      </c>
      <c r="C9816" s="18" t="s">
        <v>8</v>
      </c>
      <c r="D9816" s="18" t="s">
        <v>266</v>
      </c>
      <c r="E9816" s="18" t="s">
        <v>2304</v>
      </c>
      <c r="F9816" s="18" t="s">
        <v>2305</v>
      </c>
      <c r="G9816" s="18">
        <v>1644</v>
      </c>
      <c r="H9816" s="18">
        <v>2.39</v>
      </c>
      <c r="I9816" s="18">
        <v>3.54</v>
      </c>
      <c r="Q9816"/>
    </row>
    <row r="9817" spans="2:17" x14ac:dyDescent="0.25">
      <c r="B9817" s="18" t="s">
        <v>3839</v>
      </c>
      <c r="C9817" s="18" t="s">
        <v>8</v>
      </c>
      <c r="D9817" s="18" t="s">
        <v>266</v>
      </c>
      <c r="E9817" s="18" t="s">
        <v>2304</v>
      </c>
      <c r="F9817" s="18" t="s">
        <v>2306</v>
      </c>
      <c r="G9817" s="18">
        <v>2544</v>
      </c>
      <c r="H9817" s="18">
        <v>2.82</v>
      </c>
      <c r="I9817" s="18">
        <v>3.39</v>
      </c>
      <c r="Q9817"/>
    </row>
    <row r="9818" spans="2:17" x14ac:dyDescent="0.25">
      <c r="B9818" s="18" t="s">
        <v>3839</v>
      </c>
      <c r="C9818" s="18" t="s">
        <v>8</v>
      </c>
      <c r="D9818" s="18" t="s">
        <v>266</v>
      </c>
      <c r="E9818" s="18" t="s">
        <v>2304</v>
      </c>
      <c r="F9818" s="18" t="s">
        <v>2307</v>
      </c>
      <c r="G9818" s="18">
        <v>1788</v>
      </c>
      <c r="H9818" s="18">
        <v>2.81</v>
      </c>
      <c r="I9818" s="18">
        <v>3.56</v>
      </c>
      <c r="Q9818"/>
    </row>
    <row r="9819" spans="2:17" x14ac:dyDescent="0.25">
      <c r="B9819" s="18" t="s">
        <v>3839</v>
      </c>
      <c r="C9819" s="18" t="s">
        <v>8</v>
      </c>
      <c r="D9819" s="18" t="s">
        <v>266</v>
      </c>
      <c r="E9819" s="18" t="s">
        <v>2304</v>
      </c>
      <c r="F9819" s="18" t="s">
        <v>2308</v>
      </c>
      <c r="G9819" s="18">
        <v>1524</v>
      </c>
      <c r="H9819" s="18">
        <v>2.37</v>
      </c>
      <c r="I9819" s="18">
        <v>3.54</v>
      </c>
      <c r="Q9819"/>
    </row>
    <row r="9820" spans="2:17" x14ac:dyDescent="0.25">
      <c r="B9820" s="18" t="s">
        <v>3839</v>
      </c>
      <c r="C9820" s="18" t="s">
        <v>8</v>
      </c>
      <c r="D9820" s="18" t="s">
        <v>266</v>
      </c>
      <c r="E9820" s="18" t="s">
        <v>2304</v>
      </c>
      <c r="F9820" s="18" t="s">
        <v>2309</v>
      </c>
      <c r="G9820" s="18">
        <v>1752</v>
      </c>
      <c r="H9820" s="18">
        <v>2.7</v>
      </c>
      <c r="I9820" s="18">
        <v>3.46</v>
      </c>
      <c r="Q9820"/>
    </row>
    <row r="9821" spans="2:17" x14ac:dyDescent="0.25">
      <c r="B9821" s="18" t="s">
        <v>3839</v>
      </c>
      <c r="C9821" s="18" t="s">
        <v>8</v>
      </c>
      <c r="D9821" s="18" t="s">
        <v>266</v>
      </c>
      <c r="E9821" s="18" t="s">
        <v>2304</v>
      </c>
      <c r="F9821" s="18" t="s">
        <v>2310</v>
      </c>
      <c r="G9821" s="18">
        <v>1956</v>
      </c>
      <c r="H9821" s="18">
        <v>2.5099999999999998</v>
      </c>
      <c r="I9821" s="18">
        <v>3.74</v>
      </c>
      <c r="Q9821"/>
    </row>
    <row r="9822" spans="2:17" x14ac:dyDescent="0.25">
      <c r="B9822" s="18" t="s">
        <v>3839</v>
      </c>
      <c r="C9822" s="18" t="s">
        <v>8</v>
      </c>
      <c r="D9822" s="18" t="s">
        <v>266</v>
      </c>
      <c r="E9822" s="18" t="s">
        <v>2304</v>
      </c>
      <c r="F9822" s="18" t="s">
        <v>2311</v>
      </c>
      <c r="G9822" s="18">
        <v>1452</v>
      </c>
      <c r="H9822" s="18">
        <v>2.82</v>
      </c>
      <c r="I9822" s="18">
        <v>3.37</v>
      </c>
      <c r="Q9822"/>
    </row>
    <row r="9823" spans="2:17" x14ac:dyDescent="0.25">
      <c r="B9823" s="18" t="s">
        <v>3839</v>
      </c>
      <c r="C9823" s="18" t="s">
        <v>8</v>
      </c>
      <c r="D9823" s="18" t="s">
        <v>266</v>
      </c>
      <c r="E9823" s="18" t="s">
        <v>2304</v>
      </c>
      <c r="F9823" s="18" t="s">
        <v>2312</v>
      </c>
      <c r="G9823" s="18">
        <v>1872</v>
      </c>
      <c r="H9823" s="18">
        <v>2.56</v>
      </c>
      <c r="I9823" s="18">
        <v>3.95</v>
      </c>
      <c r="Q9823"/>
    </row>
    <row r="9824" spans="2:17" x14ac:dyDescent="0.25">
      <c r="B9824" s="18" t="s">
        <v>3839</v>
      </c>
      <c r="C9824" s="18" t="s">
        <v>8</v>
      </c>
      <c r="D9824" s="18" t="s">
        <v>266</v>
      </c>
      <c r="E9824" s="18" t="s">
        <v>2304</v>
      </c>
      <c r="F9824" s="18" t="s">
        <v>2313</v>
      </c>
      <c r="G9824" s="18">
        <v>2664</v>
      </c>
      <c r="H9824" s="18">
        <v>2.99</v>
      </c>
      <c r="I9824" s="18">
        <v>3.41</v>
      </c>
      <c r="Q9824"/>
    </row>
    <row r="9825" spans="2:17" x14ac:dyDescent="0.25">
      <c r="B9825" s="18" t="s">
        <v>3839</v>
      </c>
      <c r="C9825" s="18" t="s">
        <v>8</v>
      </c>
      <c r="D9825" s="18" t="s">
        <v>266</v>
      </c>
      <c r="E9825" s="18" t="s">
        <v>2304</v>
      </c>
      <c r="F9825" s="18" t="s">
        <v>2314</v>
      </c>
      <c r="G9825" s="18">
        <v>2724</v>
      </c>
      <c r="H9825" s="18">
        <v>2.88</v>
      </c>
      <c r="I9825" s="18">
        <v>3.36</v>
      </c>
      <c r="Q9825"/>
    </row>
    <row r="9826" spans="2:17" x14ac:dyDescent="0.25">
      <c r="B9826" s="18" t="s">
        <v>3839</v>
      </c>
      <c r="C9826" s="18" t="s">
        <v>8</v>
      </c>
      <c r="D9826" s="18" t="s">
        <v>266</v>
      </c>
      <c r="E9826" s="18" t="s">
        <v>2304</v>
      </c>
      <c r="F9826" s="18" t="s">
        <v>2315</v>
      </c>
      <c r="G9826" s="18">
        <v>2712</v>
      </c>
      <c r="H9826" s="18">
        <v>2.67</v>
      </c>
      <c r="I9826" s="18">
        <v>3.61</v>
      </c>
      <c r="Q9826"/>
    </row>
    <row r="9827" spans="2:17" x14ac:dyDescent="0.25">
      <c r="B9827" s="18" t="s">
        <v>3839</v>
      </c>
      <c r="C9827" s="18" t="s">
        <v>8</v>
      </c>
      <c r="D9827" s="18" t="s">
        <v>266</v>
      </c>
      <c r="E9827" s="18" t="s">
        <v>2304</v>
      </c>
      <c r="F9827" s="18" t="s">
        <v>2316</v>
      </c>
      <c r="G9827" s="18">
        <v>1464</v>
      </c>
      <c r="H9827" s="18">
        <v>2.71</v>
      </c>
      <c r="I9827" s="18">
        <v>3.72</v>
      </c>
      <c r="Q9827"/>
    </row>
    <row r="9828" spans="2:17" x14ac:dyDescent="0.25">
      <c r="B9828" s="18" t="s">
        <v>3839</v>
      </c>
      <c r="C9828" s="18" t="s">
        <v>8</v>
      </c>
      <c r="D9828" s="18" t="s">
        <v>164</v>
      </c>
      <c r="E9828" s="18" t="s">
        <v>4081</v>
      </c>
      <c r="F9828" s="18" t="s">
        <v>4082</v>
      </c>
      <c r="G9828" s="18">
        <v>312</v>
      </c>
      <c r="H9828" s="18">
        <v>5</v>
      </c>
      <c r="I9828" s="18">
        <v>5.32</v>
      </c>
      <c r="Q9828"/>
    </row>
    <row r="9829" spans="2:17" x14ac:dyDescent="0.25">
      <c r="B9829" s="18" t="s">
        <v>3839</v>
      </c>
      <c r="C9829" s="18" t="s">
        <v>8</v>
      </c>
      <c r="D9829" s="18" t="s">
        <v>164</v>
      </c>
      <c r="E9829" s="18" t="s">
        <v>4081</v>
      </c>
      <c r="F9829" s="18" t="s">
        <v>4083</v>
      </c>
      <c r="G9829" s="18">
        <v>684</v>
      </c>
      <c r="H9829" s="18">
        <v>4.75</v>
      </c>
      <c r="I9829" s="18">
        <v>5.12</v>
      </c>
      <c r="Q9829"/>
    </row>
    <row r="9830" spans="2:17" x14ac:dyDescent="0.25">
      <c r="B9830" s="18" t="s">
        <v>3839</v>
      </c>
      <c r="C9830" s="18" t="s">
        <v>8</v>
      </c>
      <c r="D9830" s="18" t="s">
        <v>164</v>
      </c>
      <c r="E9830" s="18" t="s">
        <v>4081</v>
      </c>
      <c r="F9830" s="18" t="s">
        <v>4084</v>
      </c>
      <c r="G9830" s="18">
        <v>288</v>
      </c>
      <c r="H9830" s="18">
        <v>4.83</v>
      </c>
      <c r="I9830" s="18">
        <v>5.21</v>
      </c>
      <c r="Q9830"/>
    </row>
    <row r="9831" spans="2:17" x14ac:dyDescent="0.25">
      <c r="B9831" s="18" t="s">
        <v>3839</v>
      </c>
      <c r="C9831" s="18" t="s">
        <v>8</v>
      </c>
      <c r="D9831" s="18" t="s">
        <v>164</v>
      </c>
      <c r="E9831" s="18" t="s">
        <v>4081</v>
      </c>
      <c r="F9831" s="18" t="s">
        <v>4085</v>
      </c>
      <c r="G9831" s="18">
        <v>252</v>
      </c>
      <c r="H9831" s="18">
        <v>4.84</v>
      </c>
      <c r="I9831" s="18">
        <v>5.35</v>
      </c>
      <c r="Q9831"/>
    </row>
    <row r="9832" spans="2:17" x14ac:dyDescent="0.25">
      <c r="B9832" s="18" t="s">
        <v>3839</v>
      </c>
      <c r="C9832" s="18" t="s">
        <v>8</v>
      </c>
      <c r="D9832" s="18" t="s">
        <v>164</v>
      </c>
      <c r="E9832" s="18" t="s">
        <v>4081</v>
      </c>
      <c r="F9832" s="18" t="s">
        <v>4086</v>
      </c>
      <c r="G9832" s="18">
        <v>564</v>
      </c>
      <c r="H9832" s="18">
        <v>4.1500000000000004</v>
      </c>
      <c r="I9832" s="18">
        <v>5.19</v>
      </c>
      <c r="Q9832"/>
    </row>
    <row r="9833" spans="2:17" x14ac:dyDescent="0.25">
      <c r="B9833" s="18" t="s">
        <v>3839</v>
      </c>
      <c r="C9833" s="18" t="s">
        <v>8</v>
      </c>
      <c r="D9833" s="18" t="s">
        <v>164</v>
      </c>
      <c r="E9833" s="18" t="s">
        <v>4081</v>
      </c>
      <c r="F9833" s="18" t="s">
        <v>4087</v>
      </c>
      <c r="G9833" s="18">
        <v>348</v>
      </c>
      <c r="H9833" s="18">
        <v>4.92</v>
      </c>
      <c r="I9833" s="18">
        <v>5.19</v>
      </c>
      <c r="Q9833"/>
    </row>
    <row r="9834" spans="2:17" x14ac:dyDescent="0.25">
      <c r="B9834" s="18" t="s">
        <v>3839</v>
      </c>
      <c r="C9834" s="18" t="s">
        <v>8</v>
      </c>
      <c r="D9834" s="18" t="s">
        <v>94</v>
      </c>
      <c r="E9834" s="18" t="s">
        <v>4081</v>
      </c>
      <c r="F9834" s="18" t="s">
        <v>4088</v>
      </c>
      <c r="G9834" s="18">
        <v>6588</v>
      </c>
      <c r="H9834" s="18">
        <v>0.8</v>
      </c>
      <c r="I9834" s="18">
        <v>1.02</v>
      </c>
      <c r="Q9834"/>
    </row>
    <row r="9835" spans="2:17" x14ac:dyDescent="0.25">
      <c r="B9835" s="18" t="s">
        <v>3839</v>
      </c>
      <c r="C9835" s="18" t="s">
        <v>8</v>
      </c>
      <c r="D9835" s="18" t="s">
        <v>94</v>
      </c>
      <c r="E9835" s="18" t="s">
        <v>4081</v>
      </c>
      <c r="F9835" s="18" t="s">
        <v>4089</v>
      </c>
      <c r="G9835" s="18">
        <v>7140</v>
      </c>
      <c r="H9835" s="18">
        <v>0.88</v>
      </c>
      <c r="I9835" s="18">
        <v>0.96</v>
      </c>
      <c r="Q9835"/>
    </row>
    <row r="9836" spans="2:17" x14ac:dyDescent="0.25">
      <c r="B9836" s="18" t="s">
        <v>3839</v>
      </c>
      <c r="C9836" s="18" t="s">
        <v>8</v>
      </c>
      <c r="D9836" s="18" t="s">
        <v>94</v>
      </c>
      <c r="E9836" s="18" t="s">
        <v>4081</v>
      </c>
      <c r="F9836" s="18" t="s">
        <v>4090</v>
      </c>
      <c r="G9836" s="18">
        <v>6072</v>
      </c>
      <c r="H9836" s="18">
        <v>0.56000000000000005</v>
      </c>
      <c r="I9836" s="18">
        <v>1.1499999999999999</v>
      </c>
      <c r="Q9836"/>
    </row>
    <row r="9837" spans="2:17" x14ac:dyDescent="0.25">
      <c r="B9837" s="18" t="s">
        <v>3839</v>
      </c>
      <c r="C9837" s="18" t="s">
        <v>8</v>
      </c>
      <c r="D9837" s="18" t="s">
        <v>94</v>
      </c>
      <c r="E9837" s="18" t="s">
        <v>4081</v>
      </c>
      <c r="F9837" s="18" t="s">
        <v>4091</v>
      </c>
      <c r="G9837" s="18">
        <v>8592</v>
      </c>
      <c r="H9837" s="18">
        <v>0.44</v>
      </c>
      <c r="I9837" s="18">
        <v>1.0900000000000001</v>
      </c>
      <c r="Q9837"/>
    </row>
    <row r="9838" spans="2:17" x14ac:dyDescent="0.25">
      <c r="B9838" s="18" t="s">
        <v>3839</v>
      </c>
      <c r="C9838" s="18" t="s">
        <v>8</v>
      </c>
      <c r="D9838" s="18" t="s">
        <v>94</v>
      </c>
      <c r="E9838" s="18" t="s">
        <v>4081</v>
      </c>
      <c r="F9838" s="18" t="s">
        <v>4092</v>
      </c>
      <c r="G9838" s="18">
        <v>6144</v>
      </c>
      <c r="H9838" s="18">
        <v>0.67</v>
      </c>
      <c r="I9838" s="18">
        <v>1.2</v>
      </c>
      <c r="Q9838"/>
    </row>
    <row r="9839" spans="2:17" x14ac:dyDescent="0.25">
      <c r="B9839" s="18" t="s">
        <v>3839</v>
      </c>
      <c r="C9839" s="18" t="s">
        <v>8</v>
      </c>
      <c r="D9839" s="18" t="s">
        <v>94</v>
      </c>
      <c r="E9839" s="18" t="s">
        <v>4081</v>
      </c>
      <c r="F9839" s="18" t="s">
        <v>4093</v>
      </c>
      <c r="G9839" s="18">
        <v>8256</v>
      </c>
      <c r="H9839" s="18">
        <v>0.76</v>
      </c>
      <c r="I9839" s="18">
        <v>1.1499999999999999</v>
      </c>
      <c r="Q9839"/>
    </row>
    <row r="9840" spans="2:17" x14ac:dyDescent="0.25">
      <c r="B9840" s="18" t="s">
        <v>3839</v>
      </c>
      <c r="C9840" s="18" t="s">
        <v>8</v>
      </c>
      <c r="D9840" s="18" t="s">
        <v>94</v>
      </c>
      <c r="E9840" s="18" t="s">
        <v>4081</v>
      </c>
      <c r="F9840" s="18" t="s">
        <v>4094</v>
      </c>
      <c r="G9840" s="18">
        <v>9336</v>
      </c>
      <c r="H9840" s="18">
        <v>1.03</v>
      </c>
      <c r="I9840" s="18">
        <v>1.08</v>
      </c>
      <c r="Q9840"/>
    </row>
    <row r="9841" spans="2:17" x14ac:dyDescent="0.25">
      <c r="B9841" s="18" t="s">
        <v>3839</v>
      </c>
      <c r="C9841" s="18" t="s">
        <v>8</v>
      </c>
      <c r="D9841" s="18" t="s">
        <v>94</v>
      </c>
      <c r="E9841" s="18" t="s">
        <v>4081</v>
      </c>
      <c r="F9841" s="18" t="s">
        <v>4095</v>
      </c>
      <c r="G9841" s="18">
        <v>8100</v>
      </c>
      <c r="H9841" s="18">
        <v>0.69</v>
      </c>
      <c r="I9841" s="18">
        <v>1.17</v>
      </c>
      <c r="Q9841"/>
    </row>
    <row r="9842" spans="2:17" x14ac:dyDescent="0.25">
      <c r="B9842" s="18" t="s">
        <v>3839</v>
      </c>
      <c r="C9842" s="18" t="s">
        <v>8</v>
      </c>
      <c r="D9842" s="18" t="s">
        <v>94</v>
      </c>
      <c r="E9842" s="18" t="s">
        <v>4081</v>
      </c>
      <c r="F9842" s="18" t="s">
        <v>4096</v>
      </c>
      <c r="G9842" s="18">
        <v>5148</v>
      </c>
      <c r="H9842" s="18">
        <v>0.72</v>
      </c>
      <c r="I9842" s="18">
        <v>1.1399999999999999</v>
      </c>
      <c r="Q9842"/>
    </row>
    <row r="9843" spans="2:17" x14ac:dyDescent="0.25">
      <c r="B9843" s="18" t="s">
        <v>3839</v>
      </c>
      <c r="C9843" s="18" t="s">
        <v>8</v>
      </c>
      <c r="D9843" s="18" t="s">
        <v>164</v>
      </c>
      <c r="E9843" s="18" t="s">
        <v>4081</v>
      </c>
      <c r="F9843" s="18" t="s">
        <v>4097</v>
      </c>
      <c r="G9843" s="18">
        <v>540</v>
      </c>
      <c r="H9843" s="18">
        <v>4.54</v>
      </c>
      <c r="I9843" s="18">
        <v>5.18</v>
      </c>
      <c r="Q9843"/>
    </row>
    <row r="9844" spans="2:17" x14ac:dyDescent="0.25">
      <c r="B9844" s="18" t="s">
        <v>3839</v>
      </c>
      <c r="C9844" s="18" t="s">
        <v>8</v>
      </c>
      <c r="D9844" s="18" t="s">
        <v>164</v>
      </c>
      <c r="E9844" s="18" t="s">
        <v>4081</v>
      </c>
      <c r="F9844" s="18" t="s">
        <v>4098</v>
      </c>
      <c r="G9844" s="18">
        <v>504</v>
      </c>
      <c r="H9844" s="18">
        <v>4.75</v>
      </c>
      <c r="I9844" s="18">
        <v>5.37</v>
      </c>
      <c r="Q9844"/>
    </row>
    <row r="9845" spans="2:17" x14ac:dyDescent="0.25">
      <c r="B9845" s="18" t="s">
        <v>3839</v>
      </c>
      <c r="C9845" s="18" t="s">
        <v>8</v>
      </c>
      <c r="D9845" s="18" t="s">
        <v>164</v>
      </c>
      <c r="E9845" s="18" t="s">
        <v>4081</v>
      </c>
      <c r="F9845" s="18" t="s">
        <v>4099</v>
      </c>
      <c r="G9845" s="18">
        <v>384</v>
      </c>
      <c r="H9845" s="18">
        <v>4.16</v>
      </c>
      <c r="I9845" s="18">
        <v>5.4</v>
      </c>
      <c r="Q9845"/>
    </row>
    <row r="9846" spans="2:17" x14ac:dyDescent="0.25">
      <c r="B9846" s="18" t="s">
        <v>3839</v>
      </c>
      <c r="C9846" s="18" t="s">
        <v>8</v>
      </c>
      <c r="D9846" s="18" t="s">
        <v>277</v>
      </c>
      <c r="E9846" s="18" t="s">
        <v>2317</v>
      </c>
      <c r="F9846" s="18" t="s">
        <v>2318</v>
      </c>
      <c r="G9846" s="18">
        <v>948</v>
      </c>
      <c r="H9846" s="18">
        <v>2.59</v>
      </c>
      <c r="I9846" s="18">
        <v>3.88</v>
      </c>
      <c r="Q9846"/>
    </row>
    <row r="9847" spans="2:17" x14ac:dyDescent="0.25">
      <c r="B9847" s="18" t="s">
        <v>3839</v>
      </c>
      <c r="C9847" s="18" t="s">
        <v>8</v>
      </c>
      <c r="D9847" s="18" t="s">
        <v>277</v>
      </c>
      <c r="E9847" s="18" t="s">
        <v>2317</v>
      </c>
      <c r="F9847" s="18" t="s">
        <v>2319</v>
      </c>
      <c r="G9847" s="18">
        <v>996</v>
      </c>
      <c r="H9847" s="18">
        <v>2.94</v>
      </c>
      <c r="I9847" s="18">
        <v>3.3</v>
      </c>
      <c r="Q9847"/>
    </row>
    <row r="9848" spans="2:17" x14ac:dyDescent="0.25">
      <c r="B9848" s="18" t="s">
        <v>3839</v>
      </c>
      <c r="C9848" s="18" t="s">
        <v>8</v>
      </c>
      <c r="D9848" s="18" t="s">
        <v>277</v>
      </c>
      <c r="E9848" s="18" t="s">
        <v>2317</v>
      </c>
      <c r="F9848" s="18" t="s">
        <v>2320</v>
      </c>
      <c r="G9848" s="18">
        <v>1056</v>
      </c>
      <c r="H9848" s="18">
        <v>2.88</v>
      </c>
      <c r="I9848" s="18">
        <v>3.65</v>
      </c>
      <c r="Q9848"/>
    </row>
    <row r="9849" spans="2:17" x14ac:dyDescent="0.25">
      <c r="B9849" s="18" t="s">
        <v>3839</v>
      </c>
      <c r="C9849" s="18" t="s">
        <v>8</v>
      </c>
      <c r="D9849" s="18" t="s">
        <v>277</v>
      </c>
      <c r="E9849" s="18" t="s">
        <v>2317</v>
      </c>
      <c r="F9849" s="18" t="s">
        <v>2321</v>
      </c>
      <c r="G9849" s="18">
        <v>936</v>
      </c>
      <c r="H9849" s="18">
        <v>2.31</v>
      </c>
      <c r="I9849" s="18">
        <v>3.66</v>
      </c>
      <c r="Q9849"/>
    </row>
    <row r="9850" spans="2:17" x14ac:dyDescent="0.25">
      <c r="B9850" s="18" t="s">
        <v>3839</v>
      </c>
      <c r="C9850" s="18" t="s">
        <v>8</v>
      </c>
      <c r="D9850" s="18" t="s">
        <v>277</v>
      </c>
      <c r="E9850" s="18" t="s">
        <v>2317</v>
      </c>
      <c r="F9850" s="18" t="s">
        <v>2322</v>
      </c>
      <c r="G9850" s="18">
        <v>1200</v>
      </c>
      <c r="H9850" s="18">
        <v>2.75</v>
      </c>
      <c r="I9850" s="18">
        <v>3.9</v>
      </c>
      <c r="Q9850"/>
    </row>
    <row r="9851" spans="2:17" x14ac:dyDescent="0.25">
      <c r="B9851" s="18" t="s">
        <v>3839</v>
      </c>
      <c r="C9851" s="18" t="s">
        <v>8</v>
      </c>
      <c r="D9851" s="18" t="s">
        <v>277</v>
      </c>
      <c r="E9851" s="18" t="s">
        <v>2317</v>
      </c>
      <c r="F9851" s="18" t="s">
        <v>2323</v>
      </c>
      <c r="G9851" s="18">
        <v>708</v>
      </c>
      <c r="H9851" s="18">
        <v>2.9</v>
      </c>
      <c r="I9851" s="18">
        <v>3.52</v>
      </c>
      <c r="Q9851"/>
    </row>
    <row r="9852" spans="2:17" x14ac:dyDescent="0.25">
      <c r="B9852" s="18" t="s">
        <v>3839</v>
      </c>
      <c r="C9852" s="18" t="s">
        <v>8</v>
      </c>
      <c r="D9852" s="18" t="s">
        <v>277</v>
      </c>
      <c r="E9852" s="18" t="s">
        <v>2317</v>
      </c>
      <c r="F9852" s="18" t="s">
        <v>2324</v>
      </c>
      <c r="G9852" s="18">
        <v>1176</v>
      </c>
      <c r="H9852" s="18">
        <v>2.2599999999999998</v>
      </c>
      <c r="I9852" s="18">
        <v>3.52</v>
      </c>
      <c r="Q9852"/>
    </row>
    <row r="9853" spans="2:17" x14ac:dyDescent="0.25">
      <c r="B9853" s="18" t="s">
        <v>3839</v>
      </c>
      <c r="C9853" s="18" t="s">
        <v>8</v>
      </c>
      <c r="D9853" s="18" t="s">
        <v>277</v>
      </c>
      <c r="E9853" s="18" t="s">
        <v>2317</v>
      </c>
      <c r="F9853" s="18" t="s">
        <v>2325</v>
      </c>
      <c r="G9853" s="18">
        <v>1044</v>
      </c>
      <c r="H9853" s="18">
        <v>2.64</v>
      </c>
      <c r="I9853" s="18">
        <v>3.84</v>
      </c>
      <c r="Q9853"/>
    </row>
    <row r="9854" spans="2:17" x14ac:dyDescent="0.25">
      <c r="B9854" s="18" t="s">
        <v>3839</v>
      </c>
      <c r="C9854" s="18" t="s">
        <v>8</v>
      </c>
      <c r="D9854" s="18" t="s">
        <v>277</v>
      </c>
      <c r="E9854" s="18" t="s">
        <v>2317</v>
      </c>
      <c r="F9854" s="18" t="s">
        <v>2326</v>
      </c>
      <c r="G9854" s="18">
        <v>636</v>
      </c>
      <c r="H9854" s="18">
        <v>2.97</v>
      </c>
      <c r="I9854" s="18">
        <v>3.93</v>
      </c>
      <c r="Q9854"/>
    </row>
    <row r="9855" spans="2:17" x14ac:dyDescent="0.25">
      <c r="B9855" s="18" t="s">
        <v>3839</v>
      </c>
      <c r="C9855" s="18" t="s">
        <v>8</v>
      </c>
      <c r="D9855" s="18" t="s">
        <v>277</v>
      </c>
      <c r="E9855" s="18" t="s">
        <v>2317</v>
      </c>
      <c r="F9855" s="18" t="s">
        <v>2327</v>
      </c>
      <c r="G9855" s="18">
        <v>804</v>
      </c>
      <c r="H9855" s="18">
        <v>2.4500000000000002</v>
      </c>
      <c r="I9855" s="18">
        <v>3.53</v>
      </c>
      <c r="Q9855"/>
    </row>
    <row r="9856" spans="2:17" x14ac:dyDescent="0.25">
      <c r="B9856" s="18" t="s">
        <v>3839</v>
      </c>
      <c r="C9856" s="18" t="s">
        <v>8</v>
      </c>
      <c r="D9856" s="18" t="s">
        <v>277</v>
      </c>
      <c r="E9856" s="18" t="s">
        <v>2317</v>
      </c>
      <c r="F9856" s="18" t="s">
        <v>2328</v>
      </c>
      <c r="G9856" s="18">
        <v>684</v>
      </c>
      <c r="H9856" s="18">
        <v>2.4</v>
      </c>
      <c r="I9856" s="18">
        <v>3.79</v>
      </c>
      <c r="Q9856"/>
    </row>
    <row r="9857" spans="2:17" x14ac:dyDescent="0.25">
      <c r="B9857" s="18" t="s">
        <v>3839</v>
      </c>
      <c r="C9857" s="18" t="s">
        <v>8</v>
      </c>
      <c r="D9857" s="18" t="s">
        <v>277</v>
      </c>
      <c r="E9857" s="18" t="s">
        <v>2317</v>
      </c>
      <c r="F9857" s="18" t="s">
        <v>2329</v>
      </c>
      <c r="G9857" s="18">
        <v>1188</v>
      </c>
      <c r="H9857" s="18">
        <v>2.29</v>
      </c>
      <c r="I9857" s="18">
        <v>3.98</v>
      </c>
      <c r="Q9857"/>
    </row>
    <row r="9858" spans="2:17" x14ac:dyDescent="0.25">
      <c r="B9858" s="18" t="s">
        <v>3839</v>
      </c>
      <c r="C9858" s="18" t="s">
        <v>8</v>
      </c>
      <c r="D9858" s="18" t="s">
        <v>277</v>
      </c>
      <c r="E9858" s="18" t="s">
        <v>2317</v>
      </c>
      <c r="F9858" s="18" t="s">
        <v>2330</v>
      </c>
      <c r="G9858" s="18">
        <v>720</v>
      </c>
      <c r="H9858" s="18">
        <v>2.09</v>
      </c>
      <c r="I9858" s="18">
        <v>3.71</v>
      </c>
      <c r="Q9858"/>
    </row>
    <row r="9859" spans="2:17" x14ac:dyDescent="0.25">
      <c r="B9859" s="18" t="s">
        <v>3839</v>
      </c>
      <c r="C9859" s="18" t="s">
        <v>8</v>
      </c>
      <c r="D9859" s="18" t="s">
        <v>277</v>
      </c>
      <c r="E9859" s="18" t="s">
        <v>2317</v>
      </c>
      <c r="F9859" s="18" t="s">
        <v>2331</v>
      </c>
      <c r="G9859" s="18">
        <v>936</v>
      </c>
      <c r="H9859" s="18">
        <v>2.69</v>
      </c>
      <c r="I9859" s="18">
        <v>3.79</v>
      </c>
      <c r="Q9859"/>
    </row>
    <row r="9860" spans="2:17" x14ac:dyDescent="0.25">
      <c r="B9860" s="18" t="s">
        <v>3839</v>
      </c>
      <c r="C9860" s="18" t="s">
        <v>8</v>
      </c>
      <c r="D9860" s="18" t="s">
        <v>277</v>
      </c>
      <c r="E9860" s="18" t="s">
        <v>2317</v>
      </c>
      <c r="F9860" s="18" t="s">
        <v>2332</v>
      </c>
      <c r="G9860" s="18">
        <v>720</v>
      </c>
      <c r="H9860" s="18">
        <v>2.67</v>
      </c>
      <c r="I9860" s="18">
        <v>3.53</v>
      </c>
      <c r="Q9860"/>
    </row>
    <row r="9861" spans="2:17" x14ac:dyDescent="0.25">
      <c r="B9861" s="18" t="s">
        <v>3839</v>
      </c>
      <c r="C9861" s="18" t="s">
        <v>8</v>
      </c>
      <c r="D9861" s="18" t="s">
        <v>277</v>
      </c>
      <c r="E9861" s="18" t="s">
        <v>2317</v>
      </c>
      <c r="F9861" s="18" t="s">
        <v>2333</v>
      </c>
      <c r="G9861" s="18">
        <v>624</v>
      </c>
      <c r="H9861" s="18">
        <v>2.64</v>
      </c>
      <c r="I9861" s="18">
        <v>3.64</v>
      </c>
      <c r="Q9861"/>
    </row>
    <row r="9862" spans="2:17" x14ac:dyDescent="0.25">
      <c r="B9862" s="18" t="s">
        <v>3839</v>
      </c>
      <c r="C9862" s="18" t="s">
        <v>8</v>
      </c>
      <c r="D9862" s="18" t="s">
        <v>277</v>
      </c>
      <c r="E9862" s="18" t="s">
        <v>2317</v>
      </c>
      <c r="F9862" s="18" t="s">
        <v>2334</v>
      </c>
      <c r="G9862" s="18">
        <v>912</v>
      </c>
      <c r="H9862" s="18">
        <v>2</v>
      </c>
      <c r="I9862" s="18">
        <v>3.31</v>
      </c>
      <c r="Q9862"/>
    </row>
    <row r="9863" spans="2:17" x14ac:dyDescent="0.25">
      <c r="B9863" s="18" t="s">
        <v>3839</v>
      </c>
      <c r="C9863" s="18" t="s">
        <v>8</v>
      </c>
      <c r="D9863" s="18" t="s">
        <v>277</v>
      </c>
      <c r="E9863" s="18" t="s">
        <v>2317</v>
      </c>
      <c r="F9863" s="18" t="s">
        <v>2335</v>
      </c>
      <c r="G9863" s="18">
        <v>1056</v>
      </c>
      <c r="H9863" s="18">
        <v>2.2799999999999998</v>
      </c>
      <c r="I9863" s="18">
        <v>3.59</v>
      </c>
      <c r="Q9863"/>
    </row>
    <row r="9864" spans="2:17" x14ac:dyDescent="0.25">
      <c r="B9864" s="18" t="s">
        <v>3839</v>
      </c>
      <c r="C9864" s="18" t="s">
        <v>8</v>
      </c>
      <c r="D9864" s="18" t="s">
        <v>277</v>
      </c>
      <c r="E9864" s="18" t="s">
        <v>2317</v>
      </c>
      <c r="F9864" s="18" t="s">
        <v>2336</v>
      </c>
      <c r="G9864" s="18">
        <v>1188</v>
      </c>
      <c r="H9864" s="18">
        <v>2.17</v>
      </c>
      <c r="I9864" s="18">
        <v>3.92</v>
      </c>
      <c r="Q9864"/>
    </row>
    <row r="9865" spans="2:17" x14ac:dyDescent="0.25">
      <c r="B9865" s="18" t="s">
        <v>3839</v>
      </c>
      <c r="C9865" s="18" t="s">
        <v>8</v>
      </c>
      <c r="D9865" s="18" t="s">
        <v>277</v>
      </c>
      <c r="E9865" s="18" t="s">
        <v>2317</v>
      </c>
      <c r="F9865" s="18" t="s">
        <v>2337</v>
      </c>
      <c r="G9865" s="18">
        <v>1092</v>
      </c>
      <c r="H9865" s="18">
        <v>2.63</v>
      </c>
      <c r="I9865" s="18">
        <v>3.34</v>
      </c>
      <c r="Q9865"/>
    </row>
    <row r="9866" spans="2:17" x14ac:dyDescent="0.25">
      <c r="B9866" s="18" t="s">
        <v>3839</v>
      </c>
      <c r="C9866" s="18" t="s">
        <v>8</v>
      </c>
      <c r="D9866" s="18" t="s">
        <v>277</v>
      </c>
      <c r="E9866" s="18" t="s">
        <v>2317</v>
      </c>
      <c r="F9866" s="18" t="s">
        <v>2338</v>
      </c>
      <c r="G9866" s="18">
        <v>948</v>
      </c>
      <c r="H9866" s="18">
        <v>2.96</v>
      </c>
      <c r="I9866" s="18">
        <v>3.58</v>
      </c>
      <c r="Q9866"/>
    </row>
    <row r="9867" spans="2:17" x14ac:dyDescent="0.25">
      <c r="B9867" s="18" t="s">
        <v>3839</v>
      </c>
      <c r="C9867" s="18" t="s">
        <v>8</v>
      </c>
      <c r="D9867" s="18" t="s">
        <v>277</v>
      </c>
      <c r="E9867" s="18" t="s">
        <v>2317</v>
      </c>
      <c r="F9867" s="18" t="s">
        <v>4100</v>
      </c>
      <c r="G9867" s="18">
        <v>756</v>
      </c>
      <c r="H9867" s="18">
        <v>2.8</v>
      </c>
      <c r="I9867" s="18">
        <v>3.89</v>
      </c>
      <c r="Q9867"/>
    </row>
    <row r="9868" spans="2:17" x14ac:dyDescent="0.25">
      <c r="B9868" s="18" t="s">
        <v>3839</v>
      </c>
      <c r="C9868" s="18" t="s">
        <v>8</v>
      </c>
      <c r="D9868" s="18" t="s">
        <v>277</v>
      </c>
      <c r="E9868" s="18" t="s">
        <v>2317</v>
      </c>
      <c r="F9868" s="18" t="s">
        <v>4101</v>
      </c>
      <c r="G9868" s="18">
        <v>1056</v>
      </c>
      <c r="H9868" s="18">
        <v>2.1800000000000002</v>
      </c>
      <c r="I9868" s="18">
        <v>3.82</v>
      </c>
      <c r="Q9868"/>
    </row>
    <row r="9869" spans="2:17" x14ac:dyDescent="0.25">
      <c r="B9869" s="18" t="s">
        <v>3839</v>
      </c>
      <c r="C9869" s="18" t="s">
        <v>8</v>
      </c>
      <c r="D9869" s="18" t="s">
        <v>90</v>
      </c>
      <c r="E9869" s="18" t="s">
        <v>2339</v>
      </c>
      <c r="F9869" s="18" t="s">
        <v>2340</v>
      </c>
      <c r="G9869" s="18">
        <v>612</v>
      </c>
      <c r="H9869" s="18">
        <v>6.36</v>
      </c>
      <c r="I9869" s="18">
        <v>7.5933333333333337</v>
      </c>
      <c r="Q9869"/>
    </row>
    <row r="9870" spans="2:17" x14ac:dyDescent="0.25">
      <c r="B9870" s="18" t="s">
        <v>3839</v>
      </c>
      <c r="C9870" s="18" t="s">
        <v>8</v>
      </c>
      <c r="D9870" s="18" t="s">
        <v>266</v>
      </c>
      <c r="E9870" s="18" t="s">
        <v>2339</v>
      </c>
      <c r="F9870" s="18" t="s">
        <v>2341</v>
      </c>
      <c r="G9870" s="18">
        <v>1272</v>
      </c>
      <c r="H9870" s="18">
        <v>2.4900000000000002</v>
      </c>
      <c r="I9870" s="18">
        <v>3.51</v>
      </c>
      <c r="Q9870"/>
    </row>
    <row r="9871" spans="2:17" x14ac:dyDescent="0.25">
      <c r="B9871" s="18" t="s">
        <v>3839</v>
      </c>
      <c r="C9871" s="18" t="s">
        <v>8</v>
      </c>
      <c r="D9871" s="18" t="s">
        <v>266</v>
      </c>
      <c r="E9871" s="18" t="s">
        <v>2339</v>
      </c>
      <c r="F9871" s="18" t="s">
        <v>2342</v>
      </c>
      <c r="G9871" s="18">
        <v>1500</v>
      </c>
      <c r="H9871" s="18">
        <v>2.38</v>
      </c>
      <c r="I9871" s="18">
        <v>3.5</v>
      </c>
      <c r="Q9871"/>
    </row>
    <row r="9872" spans="2:17" x14ac:dyDescent="0.25">
      <c r="B9872" s="18" t="s">
        <v>3839</v>
      </c>
      <c r="C9872" s="18" t="s">
        <v>8</v>
      </c>
      <c r="D9872" s="18" t="s">
        <v>266</v>
      </c>
      <c r="E9872" s="18" t="s">
        <v>2339</v>
      </c>
      <c r="F9872" s="18" t="s">
        <v>2343</v>
      </c>
      <c r="G9872" s="18">
        <v>1224</v>
      </c>
      <c r="H9872" s="18">
        <v>2.93</v>
      </c>
      <c r="I9872" s="18">
        <v>3.67</v>
      </c>
      <c r="Q9872"/>
    </row>
    <row r="9873" spans="2:17" x14ac:dyDescent="0.25">
      <c r="B9873" s="18" t="s">
        <v>3839</v>
      </c>
      <c r="C9873" s="18" t="s">
        <v>8</v>
      </c>
      <c r="D9873" s="18" t="s">
        <v>266</v>
      </c>
      <c r="E9873" s="18" t="s">
        <v>2339</v>
      </c>
      <c r="F9873" s="18" t="s">
        <v>2344</v>
      </c>
      <c r="G9873" s="18">
        <v>2448</v>
      </c>
      <c r="H9873" s="18">
        <v>2.95</v>
      </c>
      <c r="I9873" s="18">
        <v>3.31</v>
      </c>
      <c r="Q9873"/>
    </row>
    <row r="9874" spans="2:17" x14ac:dyDescent="0.25">
      <c r="B9874" s="18" t="s">
        <v>3839</v>
      </c>
      <c r="C9874" s="18" t="s">
        <v>8</v>
      </c>
      <c r="D9874" s="18" t="s">
        <v>266</v>
      </c>
      <c r="E9874" s="18" t="s">
        <v>2339</v>
      </c>
      <c r="F9874" s="18" t="s">
        <v>2345</v>
      </c>
      <c r="G9874" s="18">
        <v>2280</v>
      </c>
      <c r="H9874" s="18">
        <v>2.95</v>
      </c>
      <c r="I9874" s="18">
        <v>3.3</v>
      </c>
      <c r="Q9874"/>
    </row>
    <row r="9875" spans="2:17" x14ac:dyDescent="0.25">
      <c r="B9875" s="18" t="s">
        <v>3839</v>
      </c>
      <c r="C9875" s="18" t="s">
        <v>8</v>
      </c>
      <c r="D9875" s="18" t="s">
        <v>266</v>
      </c>
      <c r="E9875" s="18" t="s">
        <v>2339</v>
      </c>
      <c r="F9875" s="18" t="s">
        <v>2346</v>
      </c>
      <c r="G9875" s="18">
        <v>1344</v>
      </c>
      <c r="H9875" s="18">
        <v>2.34</v>
      </c>
      <c r="I9875" s="18">
        <v>3.66</v>
      </c>
      <c r="Q9875"/>
    </row>
    <row r="9876" spans="2:17" x14ac:dyDescent="0.25">
      <c r="B9876" s="18" t="s">
        <v>3839</v>
      </c>
      <c r="C9876" s="18" t="s">
        <v>8</v>
      </c>
      <c r="D9876" s="18" t="s">
        <v>266</v>
      </c>
      <c r="E9876" s="18" t="s">
        <v>2339</v>
      </c>
      <c r="F9876" s="18" t="s">
        <v>2347</v>
      </c>
      <c r="G9876" s="18">
        <v>1692</v>
      </c>
      <c r="H9876" s="18">
        <v>2.81</v>
      </c>
      <c r="I9876" s="18">
        <v>3.58</v>
      </c>
      <c r="Q9876"/>
    </row>
    <row r="9877" spans="2:17" x14ac:dyDescent="0.25">
      <c r="B9877" s="18" t="s">
        <v>3839</v>
      </c>
      <c r="C9877" s="18" t="s">
        <v>8</v>
      </c>
      <c r="D9877" s="18" t="s">
        <v>266</v>
      </c>
      <c r="E9877" s="18" t="s">
        <v>2339</v>
      </c>
      <c r="F9877" s="18" t="s">
        <v>2348</v>
      </c>
      <c r="G9877" s="18">
        <v>2268</v>
      </c>
      <c r="H9877" s="18">
        <v>2.95</v>
      </c>
      <c r="I9877" s="18">
        <v>3.47</v>
      </c>
      <c r="Q9877"/>
    </row>
    <row r="9878" spans="2:17" x14ac:dyDescent="0.25">
      <c r="B9878" s="18" t="s">
        <v>3839</v>
      </c>
      <c r="C9878" s="18" t="s">
        <v>8</v>
      </c>
      <c r="D9878" s="18" t="s">
        <v>266</v>
      </c>
      <c r="E9878" s="18" t="s">
        <v>2339</v>
      </c>
      <c r="F9878" s="18" t="s">
        <v>2349</v>
      </c>
      <c r="G9878" s="18">
        <v>2196</v>
      </c>
      <c r="H9878" s="18">
        <v>2.4500000000000002</v>
      </c>
      <c r="I9878" s="18">
        <v>3.48</v>
      </c>
      <c r="Q9878"/>
    </row>
    <row r="9879" spans="2:17" x14ac:dyDescent="0.25">
      <c r="B9879" s="18" t="s">
        <v>3839</v>
      </c>
      <c r="C9879" s="18" t="s">
        <v>8</v>
      </c>
      <c r="D9879" s="18" t="s">
        <v>266</v>
      </c>
      <c r="E9879" s="18" t="s">
        <v>2339</v>
      </c>
      <c r="F9879" s="18" t="s">
        <v>2350</v>
      </c>
      <c r="G9879" s="18">
        <v>1368</v>
      </c>
      <c r="H9879" s="18">
        <v>2.41</v>
      </c>
      <c r="I9879" s="18">
        <v>3.76</v>
      </c>
      <c r="Q9879"/>
    </row>
    <row r="9880" spans="2:17" x14ac:dyDescent="0.25">
      <c r="B9880" s="18" t="s">
        <v>3839</v>
      </c>
      <c r="C9880" s="18" t="s">
        <v>8</v>
      </c>
      <c r="D9880" s="18" t="s">
        <v>266</v>
      </c>
      <c r="E9880" s="18" t="s">
        <v>2339</v>
      </c>
      <c r="F9880" s="18" t="s">
        <v>2351</v>
      </c>
      <c r="G9880" s="18">
        <v>1608</v>
      </c>
      <c r="H9880" s="18">
        <v>2.82</v>
      </c>
      <c r="I9880" s="18">
        <v>3.43</v>
      </c>
      <c r="Q9880"/>
    </row>
    <row r="9881" spans="2:17" x14ac:dyDescent="0.25">
      <c r="B9881" s="18" t="s">
        <v>3839</v>
      </c>
      <c r="C9881" s="18" t="s">
        <v>8</v>
      </c>
      <c r="D9881" s="18" t="s">
        <v>266</v>
      </c>
      <c r="E9881" s="18" t="s">
        <v>2339</v>
      </c>
      <c r="F9881" s="18" t="s">
        <v>2352</v>
      </c>
      <c r="G9881" s="18">
        <v>1404</v>
      </c>
      <c r="H9881" s="18">
        <v>2.48</v>
      </c>
      <c r="I9881" s="18">
        <v>3.48</v>
      </c>
      <c r="Q9881"/>
    </row>
    <row r="9882" spans="2:17" x14ac:dyDescent="0.25">
      <c r="B9882" s="18" t="s">
        <v>3839</v>
      </c>
      <c r="C9882" s="18" t="s">
        <v>8</v>
      </c>
      <c r="D9882" s="18" t="s">
        <v>266</v>
      </c>
      <c r="E9882" s="18" t="s">
        <v>2339</v>
      </c>
      <c r="F9882" s="18" t="s">
        <v>4102</v>
      </c>
      <c r="G9882" s="18">
        <v>1680</v>
      </c>
      <c r="H9882" s="18">
        <v>2.68</v>
      </c>
      <c r="I9882" s="18">
        <v>3.66</v>
      </c>
      <c r="Q9882"/>
    </row>
    <row r="9883" spans="2:17" x14ac:dyDescent="0.25">
      <c r="B9883" s="18" t="s">
        <v>3839</v>
      </c>
      <c r="C9883" s="18" t="s">
        <v>8</v>
      </c>
      <c r="D9883" s="18" t="s">
        <v>164</v>
      </c>
      <c r="E9883" s="18" t="s">
        <v>2353</v>
      </c>
      <c r="F9883" s="18" t="s">
        <v>2354</v>
      </c>
      <c r="G9883" s="18">
        <v>624</v>
      </c>
      <c r="H9883" s="18">
        <v>4.7699999999999996</v>
      </c>
      <c r="I9883" s="18">
        <v>5.05</v>
      </c>
      <c r="Q9883"/>
    </row>
    <row r="9884" spans="2:17" x14ac:dyDescent="0.25">
      <c r="B9884" s="18" t="s">
        <v>3839</v>
      </c>
      <c r="C9884" s="18" t="s">
        <v>8</v>
      </c>
      <c r="D9884" s="18" t="s">
        <v>205</v>
      </c>
      <c r="E9884" s="18" t="s">
        <v>2355</v>
      </c>
      <c r="F9884" s="18" t="s">
        <v>2356</v>
      </c>
      <c r="G9884" s="18">
        <v>1272</v>
      </c>
      <c r="H9884" s="18">
        <v>1.45</v>
      </c>
      <c r="I9884" s="18">
        <v>1.73</v>
      </c>
      <c r="Q9884"/>
    </row>
    <row r="9885" spans="2:17" x14ac:dyDescent="0.25">
      <c r="B9885" s="18" t="s">
        <v>3839</v>
      </c>
      <c r="C9885" s="18" t="s">
        <v>8</v>
      </c>
      <c r="D9885" s="18" t="s">
        <v>205</v>
      </c>
      <c r="E9885" s="18" t="s">
        <v>2355</v>
      </c>
      <c r="F9885" s="18" t="s">
        <v>2357</v>
      </c>
      <c r="G9885" s="18">
        <v>1008</v>
      </c>
      <c r="H9885" s="18">
        <v>1.21</v>
      </c>
      <c r="I9885" s="18">
        <v>1.88</v>
      </c>
      <c r="Q9885"/>
    </row>
    <row r="9886" spans="2:17" x14ac:dyDescent="0.25">
      <c r="B9886" s="18" t="s">
        <v>3839</v>
      </c>
      <c r="C9886" s="18" t="s">
        <v>8</v>
      </c>
      <c r="D9886" s="18" t="s">
        <v>205</v>
      </c>
      <c r="E9886" s="18" t="s">
        <v>2355</v>
      </c>
      <c r="F9886" s="18" t="s">
        <v>2358</v>
      </c>
      <c r="G9886" s="18">
        <v>1140</v>
      </c>
      <c r="H9886" s="18">
        <v>1.29</v>
      </c>
      <c r="I9886" s="18">
        <v>1.63</v>
      </c>
      <c r="Q9886"/>
    </row>
    <row r="9887" spans="2:17" x14ac:dyDescent="0.25">
      <c r="B9887" s="18" t="s">
        <v>3839</v>
      </c>
      <c r="C9887" s="18" t="s">
        <v>8</v>
      </c>
      <c r="D9887" s="18" t="s">
        <v>205</v>
      </c>
      <c r="E9887" s="18" t="s">
        <v>2355</v>
      </c>
      <c r="F9887" s="18" t="s">
        <v>2359</v>
      </c>
      <c r="G9887" s="18">
        <v>1032</v>
      </c>
      <c r="H9887" s="18">
        <v>1.42</v>
      </c>
      <c r="I9887" s="18">
        <v>1.74</v>
      </c>
      <c r="Q9887"/>
    </row>
    <row r="9888" spans="2:17" x14ac:dyDescent="0.25">
      <c r="B9888" s="18" t="s">
        <v>3839</v>
      </c>
      <c r="C9888" s="18" t="s">
        <v>8</v>
      </c>
      <c r="D9888" s="18" t="s">
        <v>205</v>
      </c>
      <c r="E9888" s="18" t="s">
        <v>2355</v>
      </c>
      <c r="F9888" s="18" t="s">
        <v>2360</v>
      </c>
      <c r="G9888" s="18">
        <v>960</v>
      </c>
      <c r="H9888" s="18">
        <v>1.17</v>
      </c>
      <c r="I9888" s="18">
        <v>1.81</v>
      </c>
      <c r="Q9888"/>
    </row>
    <row r="9889" spans="2:17" x14ac:dyDescent="0.25">
      <c r="B9889" s="18" t="s">
        <v>3839</v>
      </c>
      <c r="C9889" s="18" t="s">
        <v>8</v>
      </c>
      <c r="D9889" s="18" t="s">
        <v>205</v>
      </c>
      <c r="E9889" s="18" t="s">
        <v>2355</v>
      </c>
      <c r="F9889" s="18" t="s">
        <v>2361</v>
      </c>
      <c r="G9889" s="18">
        <v>924</v>
      </c>
      <c r="H9889" s="18">
        <v>1.46</v>
      </c>
      <c r="I9889" s="18">
        <v>1.74</v>
      </c>
      <c r="Q9889"/>
    </row>
    <row r="9890" spans="2:17" x14ac:dyDescent="0.25">
      <c r="B9890" s="18" t="s">
        <v>3839</v>
      </c>
      <c r="C9890" s="18" t="s">
        <v>8</v>
      </c>
      <c r="D9890" s="18" t="s">
        <v>205</v>
      </c>
      <c r="E9890" s="18" t="s">
        <v>2355</v>
      </c>
      <c r="F9890" s="18" t="s">
        <v>2362</v>
      </c>
      <c r="G9890" s="18">
        <v>1128</v>
      </c>
      <c r="H9890" s="18">
        <v>1.42</v>
      </c>
      <c r="I9890" s="18">
        <v>1.63</v>
      </c>
      <c r="Q9890"/>
    </row>
    <row r="9891" spans="2:17" x14ac:dyDescent="0.25">
      <c r="B9891" s="18" t="s">
        <v>3839</v>
      </c>
      <c r="C9891" s="18" t="s">
        <v>8</v>
      </c>
      <c r="D9891" s="18" t="s">
        <v>205</v>
      </c>
      <c r="E9891" s="18" t="s">
        <v>2355</v>
      </c>
      <c r="F9891" s="18" t="s">
        <v>2363</v>
      </c>
      <c r="G9891" s="18">
        <v>1056</v>
      </c>
      <c r="H9891" s="18">
        <v>1.1599999999999999</v>
      </c>
      <c r="I9891" s="18">
        <v>1.87</v>
      </c>
      <c r="Q9891"/>
    </row>
    <row r="9892" spans="2:17" x14ac:dyDescent="0.25">
      <c r="B9892" s="18" t="s">
        <v>3839</v>
      </c>
      <c r="C9892" s="18" t="s">
        <v>8</v>
      </c>
      <c r="D9892" s="18" t="s">
        <v>205</v>
      </c>
      <c r="E9892" s="18" t="s">
        <v>2355</v>
      </c>
      <c r="F9892" s="18" t="s">
        <v>2364</v>
      </c>
      <c r="G9892" s="18">
        <v>624</v>
      </c>
      <c r="H9892" s="18">
        <v>1.48</v>
      </c>
      <c r="I9892" s="18">
        <v>1.63</v>
      </c>
      <c r="Q9892"/>
    </row>
    <row r="9893" spans="2:17" x14ac:dyDescent="0.25">
      <c r="B9893" s="18" t="s">
        <v>3839</v>
      </c>
      <c r="C9893" s="18" t="s">
        <v>8</v>
      </c>
      <c r="D9893" s="18" t="s">
        <v>205</v>
      </c>
      <c r="E9893" s="18" t="s">
        <v>2355</v>
      </c>
      <c r="F9893" s="18" t="s">
        <v>2365</v>
      </c>
      <c r="G9893" s="18">
        <v>1140</v>
      </c>
      <c r="H9893" s="18">
        <v>1.19</v>
      </c>
      <c r="I9893" s="18">
        <v>1.86</v>
      </c>
      <c r="Q9893"/>
    </row>
    <row r="9894" spans="2:17" x14ac:dyDescent="0.25">
      <c r="B9894" s="18" t="s">
        <v>3839</v>
      </c>
      <c r="C9894" s="18" t="s">
        <v>8</v>
      </c>
      <c r="D9894" s="18" t="s">
        <v>205</v>
      </c>
      <c r="E9894" s="18" t="s">
        <v>2355</v>
      </c>
      <c r="F9894" s="18" t="s">
        <v>2366</v>
      </c>
      <c r="G9894" s="18">
        <v>1188</v>
      </c>
      <c r="H9894" s="18">
        <v>1.27</v>
      </c>
      <c r="I9894" s="18">
        <v>1.65</v>
      </c>
      <c r="Q9894"/>
    </row>
    <row r="9895" spans="2:17" x14ac:dyDescent="0.25">
      <c r="B9895" s="18" t="s">
        <v>3839</v>
      </c>
      <c r="C9895" s="18" t="s">
        <v>8</v>
      </c>
      <c r="D9895" s="18" t="s">
        <v>205</v>
      </c>
      <c r="E9895" s="18" t="s">
        <v>2355</v>
      </c>
      <c r="F9895" s="18" t="s">
        <v>2367</v>
      </c>
      <c r="G9895" s="18">
        <v>600</v>
      </c>
      <c r="H9895" s="18">
        <v>1.29</v>
      </c>
      <c r="I9895" s="18">
        <v>1.68</v>
      </c>
      <c r="Q9895"/>
    </row>
    <row r="9896" spans="2:17" x14ac:dyDescent="0.25">
      <c r="B9896" s="18" t="s">
        <v>3839</v>
      </c>
      <c r="C9896" s="18" t="s">
        <v>8</v>
      </c>
      <c r="D9896" s="18" t="s">
        <v>205</v>
      </c>
      <c r="E9896" s="18" t="s">
        <v>2355</v>
      </c>
      <c r="F9896" s="18" t="s">
        <v>2368</v>
      </c>
      <c r="G9896" s="18">
        <v>888</v>
      </c>
      <c r="H9896" s="18">
        <v>1.37</v>
      </c>
      <c r="I9896" s="18">
        <v>1.75</v>
      </c>
      <c r="Q9896"/>
    </row>
    <row r="9897" spans="2:17" x14ac:dyDescent="0.25">
      <c r="B9897" s="18" t="s">
        <v>3839</v>
      </c>
      <c r="C9897" s="18" t="s">
        <v>8</v>
      </c>
      <c r="D9897" s="18" t="s">
        <v>205</v>
      </c>
      <c r="E9897" s="18" t="s">
        <v>2355</v>
      </c>
      <c r="F9897" s="18" t="s">
        <v>2369</v>
      </c>
      <c r="G9897" s="18">
        <v>960</v>
      </c>
      <c r="H9897" s="18">
        <v>1.31</v>
      </c>
      <c r="I9897" s="18">
        <v>1.64</v>
      </c>
      <c r="Q9897"/>
    </row>
    <row r="9898" spans="2:17" x14ac:dyDescent="0.25">
      <c r="B9898" s="18" t="s">
        <v>3839</v>
      </c>
      <c r="C9898" s="18" t="s">
        <v>8</v>
      </c>
      <c r="D9898" s="18" t="s">
        <v>205</v>
      </c>
      <c r="E9898" s="18" t="s">
        <v>2355</v>
      </c>
      <c r="F9898" s="18" t="s">
        <v>2370</v>
      </c>
      <c r="G9898" s="18">
        <v>936</v>
      </c>
      <c r="H9898" s="18">
        <v>1.36</v>
      </c>
      <c r="I9898" s="18">
        <v>1.65</v>
      </c>
      <c r="Q9898"/>
    </row>
    <row r="9899" spans="2:17" x14ac:dyDescent="0.25">
      <c r="B9899" s="18" t="s">
        <v>3839</v>
      </c>
      <c r="C9899" s="18" t="s">
        <v>8</v>
      </c>
      <c r="D9899" s="18" t="s">
        <v>205</v>
      </c>
      <c r="E9899" s="18" t="s">
        <v>2355</v>
      </c>
      <c r="F9899" s="18" t="s">
        <v>2371</v>
      </c>
      <c r="G9899" s="18">
        <v>804</v>
      </c>
      <c r="H9899" s="18">
        <v>1.39</v>
      </c>
      <c r="I9899" s="18">
        <v>1.9</v>
      </c>
      <c r="Q9899"/>
    </row>
    <row r="9900" spans="2:17" x14ac:dyDescent="0.25">
      <c r="B9900" s="18" t="s">
        <v>3839</v>
      </c>
      <c r="C9900" s="18" t="s">
        <v>8</v>
      </c>
      <c r="D9900" s="18" t="s">
        <v>205</v>
      </c>
      <c r="E9900" s="18" t="s">
        <v>2355</v>
      </c>
      <c r="F9900" s="18" t="s">
        <v>2372</v>
      </c>
      <c r="G9900" s="18">
        <v>1020</v>
      </c>
      <c r="H9900" s="18">
        <v>1.36</v>
      </c>
      <c r="I9900" s="18">
        <v>1.86</v>
      </c>
      <c r="Q9900"/>
    </row>
    <row r="9901" spans="2:17" x14ac:dyDescent="0.25">
      <c r="B9901" s="18" t="s">
        <v>3839</v>
      </c>
      <c r="C9901" s="18" t="s">
        <v>8</v>
      </c>
      <c r="D9901" s="18" t="s">
        <v>205</v>
      </c>
      <c r="E9901" s="18" t="s">
        <v>2355</v>
      </c>
      <c r="F9901" s="18" t="s">
        <v>2373</v>
      </c>
      <c r="G9901" s="18">
        <v>600</v>
      </c>
      <c r="H9901" s="18">
        <v>1.48</v>
      </c>
      <c r="I9901" s="18">
        <v>1.86</v>
      </c>
      <c r="Q9901"/>
    </row>
    <row r="9902" spans="2:17" x14ac:dyDescent="0.25">
      <c r="B9902" s="18" t="s">
        <v>3839</v>
      </c>
      <c r="C9902" s="18" t="s">
        <v>8</v>
      </c>
      <c r="D9902" s="18" t="s">
        <v>205</v>
      </c>
      <c r="E9902" s="18" t="s">
        <v>2355</v>
      </c>
      <c r="F9902" s="18" t="s">
        <v>2374</v>
      </c>
      <c r="G9902" s="18">
        <v>1104</v>
      </c>
      <c r="H9902" s="18">
        <v>1.27</v>
      </c>
      <c r="I9902" s="18">
        <v>1.65</v>
      </c>
      <c r="Q9902"/>
    </row>
    <row r="9903" spans="2:17" x14ac:dyDescent="0.25">
      <c r="B9903" s="18" t="s">
        <v>3839</v>
      </c>
      <c r="C9903" s="18" t="s">
        <v>8</v>
      </c>
      <c r="D9903" s="18" t="s">
        <v>205</v>
      </c>
      <c r="E9903" s="18" t="s">
        <v>2355</v>
      </c>
      <c r="F9903" s="18" t="s">
        <v>2375</v>
      </c>
      <c r="G9903" s="18">
        <v>1140</v>
      </c>
      <c r="H9903" s="18">
        <v>1.44</v>
      </c>
      <c r="I9903" s="18">
        <v>1.77</v>
      </c>
      <c r="Q9903"/>
    </row>
    <row r="9904" spans="2:17" x14ac:dyDescent="0.25">
      <c r="B9904" s="18" t="s">
        <v>3839</v>
      </c>
      <c r="C9904" s="18" t="s">
        <v>8</v>
      </c>
      <c r="D9904" s="18" t="s">
        <v>205</v>
      </c>
      <c r="E9904" s="18" t="s">
        <v>2355</v>
      </c>
      <c r="F9904" s="18" t="s">
        <v>2376</v>
      </c>
      <c r="G9904" s="18">
        <v>576</v>
      </c>
      <c r="H9904" s="18">
        <v>1.32</v>
      </c>
      <c r="I9904" s="18">
        <v>1.73</v>
      </c>
      <c r="Q9904"/>
    </row>
    <row r="9905" spans="2:17" x14ac:dyDescent="0.25">
      <c r="B9905" s="18" t="s">
        <v>3839</v>
      </c>
      <c r="C9905" s="18" t="s">
        <v>8</v>
      </c>
      <c r="D9905" s="18" t="s">
        <v>205</v>
      </c>
      <c r="E9905" s="18" t="s">
        <v>2355</v>
      </c>
      <c r="F9905" s="18" t="s">
        <v>2377</v>
      </c>
      <c r="G9905" s="18">
        <v>612</v>
      </c>
      <c r="H9905" s="18">
        <v>1.1000000000000001</v>
      </c>
      <c r="I9905" s="18">
        <v>1.73</v>
      </c>
      <c r="Q9905"/>
    </row>
    <row r="9906" spans="2:17" x14ac:dyDescent="0.25">
      <c r="B9906" s="18" t="s">
        <v>3839</v>
      </c>
      <c r="C9906" s="18" t="s">
        <v>8</v>
      </c>
      <c r="D9906" s="18" t="s">
        <v>205</v>
      </c>
      <c r="E9906" s="18" t="s">
        <v>2355</v>
      </c>
      <c r="F9906" s="18" t="s">
        <v>2378</v>
      </c>
      <c r="G9906" s="18">
        <v>696</v>
      </c>
      <c r="H9906" s="18">
        <v>1.17</v>
      </c>
      <c r="I9906" s="18">
        <v>1.79</v>
      </c>
      <c r="Q9906"/>
    </row>
    <row r="9907" spans="2:17" x14ac:dyDescent="0.25">
      <c r="B9907" s="18" t="s">
        <v>3839</v>
      </c>
      <c r="C9907" s="18" t="s">
        <v>8</v>
      </c>
      <c r="D9907" s="18" t="s">
        <v>205</v>
      </c>
      <c r="E9907" s="18" t="s">
        <v>2355</v>
      </c>
      <c r="F9907" s="18" t="s">
        <v>2379</v>
      </c>
      <c r="G9907" s="18">
        <v>1044</v>
      </c>
      <c r="H9907" s="18">
        <v>1.2</v>
      </c>
      <c r="I9907" s="18">
        <v>1.77</v>
      </c>
      <c r="Q9907"/>
    </row>
    <row r="9908" spans="2:17" x14ac:dyDescent="0.25">
      <c r="B9908" s="18" t="s">
        <v>3839</v>
      </c>
      <c r="C9908" s="18" t="s">
        <v>8</v>
      </c>
      <c r="D9908" s="18" t="s">
        <v>205</v>
      </c>
      <c r="E9908" s="18" t="s">
        <v>2355</v>
      </c>
      <c r="F9908" s="18" t="s">
        <v>2380</v>
      </c>
      <c r="G9908" s="18">
        <v>888</v>
      </c>
      <c r="H9908" s="18">
        <v>1.18</v>
      </c>
      <c r="I9908" s="18">
        <v>1.85</v>
      </c>
      <c r="Q9908"/>
    </row>
    <row r="9909" spans="2:17" x14ac:dyDescent="0.25">
      <c r="B9909" s="18" t="s">
        <v>3839</v>
      </c>
      <c r="C9909" s="18" t="s">
        <v>8</v>
      </c>
      <c r="D9909" s="18" t="s">
        <v>205</v>
      </c>
      <c r="E9909" s="18" t="s">
        <v>2355</v>
      </c>
      <c r="F9909" s="18" t="s">
        <v>2381</v>
      </c>
      <c r="G9909" s="18">
        <v>732</v>
      </c>
      <c r="H9909" s="18">
        <v>1.36</v>
      </c>
      <c r="I9909" s="18">
        <v>1.77</v>
      </c>
      <c r="Q9909"/>
    </row>
    <row r="9910" spans="2:17" x14ac:dyDescent="0.25">
      <c r="B9910" s="18" t="s">
        <v>3839</v>
      </c>
      <c r="C9910" s="18" t="s">
        <v>8</v>
      </c>
      <c r="D9910" s="18" t="s">
        <v>205</v>
      </c>
      <c r="E9910" s="18" t="s">
        <v>2355</v>
      </c>
      <c r="F9910" s="18" t="s">
        <v>2382</v>
      </c>
      <c r="G9910" s="18">
        <v>1320</v>
      </c>
      <c r="H9910" s="18">
        <v>1.18</v>
      </c>
      <c r="I9910" s="18">
        <v>1.65</v>
      </c>
      <c r="Q9910"/>
    </row>
    <row r="9911" spans="2:17" x14ac:dyDescent="0.25">
      <c r="B9911" s="18" t="s">
        <v>3839</v>
      </c>
      <c r="C9911" s="18" t="s">
        <v>8</v>
      </c>
      <c r="D9911" s="18" t="s">
        <v>205</v>
      </c>
      <c r="E9911" s="18" t="s">
        <v>2355</v>
      </c>
      <c r="F9911" s="18" t="s">
        <v>2383</v>
      </c>
      <c r="G9911" s="18">
        <v>1272</v>
      </c>
      <c r="H9911" s="18">
        <v>1.44</v>
      </c>
      <c r="I9911" s="18">
        <v>1.8</v>
      </c>
      <c r="Q9911"/>
    </row>
    <row r="9912" spans="2:17" x14ac:dyDescent="0.25">
      <c r="B9912" s="18" t="s">
        <v>3839</v>
      </c>
      <c r="C9912" s="18" t="s">
        <v>8</v>
      </c>
      <c r="D9912" s="18" t="s">
        <v>205</v>
      </c>
      <c r="E9912" s="18" t="s">
        <v>2355</v>
      </c>
      <c r="F9912" s="18" t="s">
        <v>2384</v>
      </c>
      <c r="G9912" s="18">
        <v>984</v>
      </c>
      <c r="H9912" s="18">
        <v>1.1000000000000001</v>
      </c>
      <c r="I9912" s="18">
        <v>1.9</v>
      </c>
      <c r="Q9912"/>
    </row>
    <row r="9913" spans="2:17" x14ac:dyDescent="0.25">
      <c r="B9913" s="18" t="s">
        <v>3839</v>
      </c>
      <c r="C9913" s="18" t="s">
        <v>8</v>
      </c>
      <c r="D9913" s="18" t="s">
        <v>205</v>
      </c>
      <c r="E9913" s="18" t="s">
        <v>2355</v>
      </c>
      <c r="F9913" s="18" t="s">
        <v>2385</v>
      </c>
      <c r="G9913" s="18">
        <v>1248</v>
      </c>
      <c r="H9913" s="18">
        <v>1.41</v>
      </c>
      <c r="I9913" s="18">
        <v>1.63</v>
      </c>
      <c r="Q9913"/>
    </row>
    <row r="9914" spans="2:17" x14ac:dyDescent="0.25">
      <c r="B9914" s="18" t="s">
        <v>3839</v>
      </c>
      <c r="C9914" s="18" t="s">
        <v>8</v>
      </c>
      <c r="D9914" s="18" t="s">
        <v>205</v>
      </c>
      <c r="E9914" s="18" t="s">
        <v>2355</v>
      </c>
      <c r="F9914" s="18" t="s">
        <v>2386</v>
      </c>
      <c r="G9914" s="18">
        <v>1236</v>
      </c>
      <c r="H9914" s="18">
        <v>1.34</v>
      </c>
      <c r="I9914" s="18">
        <v>1.72</v>
      </c>
      <c r="Q9914"/>
    </row>
    <row r="9915" spans="2:17" x14ac:dyDescent="0.25">
      <c r="B9915" s="18" t="s">
        <v>3839</v>
      </c>
      <c r="C9915" s="18" t="s">
        <v>8</v>
      </c>
      <c r="D9915" s="18" t="s">
        <v>205</v>
      </c>
      <c r="E9915" s="18" t="s">
        <v>2355</v>
      </c>
      <c r="F9915" s="18" t="s">
        <v>2387</v>
      </c>
      <c r="G9915" s="18">
        <v>876</v>
      </c>
      <c r="H9915" s="18">
        <v>1.1100000000000001</v>
      </c>
      <c r="I9915" s="18">
        <v>1.87</v>
      </c>
      <c r="Q9915"/>
    </row>
    <row r="9916" spans="2:17" x14ac:dyDescent="0.25">
      <c r="B9916" s="18" t="s">
        <v>3839</v>
      </c>
      <c r="C9916" s="18" t="s">
        <v>8</v>
      </c>
      <c r="D9916" s="18" t="s">
        <v>205</v>
      </c>
      <c r="E9916" s="18" t="s">
        <v>2355</v>
      </c>
      <c r="F9916" s="18" t="s">
        <v>2388</v>
      </c>
      <c r="G9916" s="18">
        <v>1308</v>
      </c>
      <c r="H9916" s="18">
        <v>1.42</v>
      </c>
      <c r="I9916" s="18">
        <v>1.65</v>
      </c>
      <c r="Q9916"/>
    </row>
    <row r="9917" spans="2:17" x14ac:dyDescent="0.25">
      <c r="B9917" s="18" t="s">
        <v>3839</v>
      </c>
      <c r="C9917" s="18" t="s">
        <v>8</v>
      </c>
      <c r="D9917" s="18" t="s">
        <v>205</v>
      </c>
      <c r="E9917" s="18" t="s">
        <v>2355</v>
      </c>
      <c r="F9917" s="18" t="s">
        <v>2389</v>
      </c>
      <c r="G9917" s="18">
        <v>876</v>
      </c>
      <c r="H9917" s="18">
        <v>1.1399999999999999</v>
      </c>
      <c r="I9917" s="18">
        <v>1.85</v>
      </c>
      <c r="Q9917"/>
    </row>
    <row r="9918" spans="2:17" x14ac:dyDescent="0.25">
      <c r="B9918" s="18" t="s">
        <v>3839</v>
      </c>
      <c r="C9918" s="18" t="s">
        <v>8</v>
      </c>
      <c r="D9918" s="18" t="s">
        <v>205</v>
      </c>
      <c r="E9918" s="18" t="s">
        <v>2355</v>
      </c>
      <c r="F9918" s="18" t="s">
        <v>2390</v>
      </c>
      <c r="G9918" s="18">
        <v>720</v>
      </c>
      <c r="H9918" s="18">
        <v>1.42</v>
      </c>
      <c r="I9918" s="18">
        <v>1.81</v>
      </c>
      <c r="Q9918"/>
    </row>
    <row r="9919" spans="2:17" x14ac:dyDescent="0.25">
      <c r="B9919" s="18" t="s">
        <v>3839</v>
      </c>
      <c r="C9919" s="18" t="s">
        <v>8</v>
      </c>
      <c r="D9919" s="18" t="s">
        <v>205</v>
      </c>
      <c r="E9919" s="18" t="s">
        <v>2355</v>
      </c>
      <c r="F9919" s="18" t="s">
        <v>2391</v>
      </c>
      <c r="G9919" s="18">
        <v>864</v>
      </c>
      <c r="H9919" s="18">
        <v>1.1200000000000001</v>
      </c>
      <c r="I9919" s="18">
        <v>1.62</v>
      </c>
      <c r="Q9919"/>
    </row>
    <row r="9920" spans="2:17" x14ac:dyDescent="0.25">
      <c r="B9920" s="18" t="s">
        <v>3839</v>
      </c>
      <c r="C9920" s="18" t="s">
        <v>8</v>
      </c>
      <c r="D9920" s="18" t="s">
        <v>205</v>
      </c>
      <c r="E9920" s="18" t="s">
        <v>2355</v>
      </c>
      <c r="F9920" s="18" t="s">
        <v>2392</v>
      </c>
      <c r="G9920" s="18">
        <v>864</v>
      </c>
      <c r="H9920" s="18">
        <v>1.21</v>
      </c>
      <c r="I9920" s="18">
        <v>1.8</v>
      </c>
      <c r="Q9920"/>
    </row>
    <row r="9921" spans="2:17" x14ac:dyDescent="0.25">
      <c r="B9921" s="18" t="s">
        <v>3839</v>
      </c>
      <c r="C9921" s="18" t="s">
        <v>8</v>
      </c>
      <c r="D9921" s="18" t="s">
        <v>205</v>
      </c>
      <c r="E9921" s="18" t="s">
        <v>2355</v>
      </c>
      <c r="F9921" s="18" t="s">
        <v>2393</v>
      </c>
      <c r="G9921" s="18">
        <v>1092</v>
      </c>
      <c r="H9921" s="18">
        <v>1.37</v>
      </c>
      <c r="I9921" s="18">
        <v>1.75</v>
      </c>
      <c r="Q9921"/>
    </row>
    <row r="9922" spans="2:17" x14ac:dyDescent="0.25">
      <c r="B9922" s="18" t="s">
        <v>3839</v>
      </c>
      <c r="C9922" s="18" t="s">
        <v>8</v>
      </c>
      <c r="D9922" s="18" t="s">
        <v>205</v>
      </c>
      <c r="E9922" s="18" t="s">
        <v>2355</v>
      </c>
      <c r="F9922" s="18" t="s">
        <v>2394</v>
      </c>
      <c r="G9922" s="18">
        <v>720</v>
      </c>
      <c r="H9922" s="18">
        <v>1.24</v>
      </c>
      <c r="I9922" s="18">
        <v>1.66</v>
      </c>
      <c r="Q9922"/>
    </row>
    <row r="9923" spans="2:17" x14ac:dyDescent="0.25">
      <c r="B9923" s="18" t="s">
        <v>3839</v>
      </c>
      <c r="C9923" s="18" t="s">
        <v>8</v>
      </c>
      <c r="D9923" s="18" t="s">
        <v>205</v>
      </c>
      <c r="E9923" s="18" t="s">
        <v>2355</v>
      </c>
      <c r="F9923" s="18" t="s">
        <v>4103</v>
      </c>
      <c r="G9923" s="18">
        <v>1044</v>
      </c>
      <c r="H9923" s="18">
        <v>1.37</v>
      </c>
      <c r="I9923" s="18">
        <v>1.67</v>
      </c>
      <c r="Q9923"/>
    </row>
    <row r="9924" spans="2:17" x14ac:dyDescent="0.25">
      <c r="B9924" s="18" t="s">
        <v>3839</v>
      </c>
      <c r="C9924" s="18" t="s">
        <v>8</v>
      </c>
      <c r="D9924" s="18" t="s">
        <v>205</v>
      </c>
      <c r="E9924" s="18" t="s">
        <v>2355</v>
      </c>
      <c r="F9924" s="18" t="s">
        <v>2395</v>
      </c>
      <c r="G9924" s="18">
        <v>660</v>
      </c>
      <c r="H9924" s="18">
        <v>1.1299999999999999</v>
      </c>
      <c r="I9924" s="18">
        <v>1.9</v>
      </c>
      <c r="Q9924"/>
    </row>
    <row r="9925" spans="2:17" x14ac:dyDescent="0.25">
      <c r="B9925" s="18" t="s">
        <v>3839</v>
      </c>
      <c r="C9925" s="18" t="s">
        <v>8</v>
      </c>
      <c r="D9925" s="18" t="s">
        <v>205</v>
      </c>
      <c r="E9925" s="18" t="s">
        <v>2355</v>
      </c>
      <c r="F9925" s="18" t="s">
        <v>2396</v>
      </c>
      <c r="G9925" s="18">
        <v>936</v>
      </c>
      <c r="H9925" s="18">
        <v>1.4</v>
      </c>
      <c r="I9925" s="18">
        <v>1.85</v>
      </c>
      <c r="Q9925"/>
    </row>
    <row r="9926" spans="2:17" x14ac:dyDescent="0.25">
      <c r="B9926" s="18" t="s">
        <v>3839</v>
      </c>
      <c r="C9926" s="18" t="s">
        <v>8</v>
      </c>
      <c r="D9926" s="18" t="s">
        <v>205</v>
      </c>
      <c r="E9926" s="18" t="s">
        <v>2355</v>
      </c>
      <c r="F9926" s="18" t="s">
        <v>2397</v>
      </c>
      <c r="G9926" s="18">
        <v>612</v>
      </c>
      <c r="H9926" s="18">
        <v>1.1000000000000001</v>
      </c>
      <c r="I9926" s="18">
        <v>1.72</v>
      </c>
      <c r="Q9926"/>
    </row>
    <row r="9927" spans="2:17" x14ac:dyDescent="0.25">
      <c r="B9927" s="18" t="s">
        <v>3839</v>
      </c>
      <c r="C9927" s="18" t="s">
        <v>8</v>
      </c>
      <c r="D9927" s="18" t="s">
        <v>205</v>
      </c>
      <c r="E9927" s="18" t="s">
        <v>2355</v>
      </c>
      <c r="F9927" s="18" t="s">
        <v>2398</v>
      </c>
      <c r="G9927" s="18">
        <v>576</v>
      </c>
      <c r="H9927" s="18">
        <v>1.21</v>
      </c>
      <c r="I9927" s="18">
        <v>1.63</v>
      </c>
      <c r="Q9927"/>
    </row>
    <row r="9928" spans="2:17" x14ac:dyDescent="0.25">
      <c r="B9928" s="18" t="s">
        <v>3839</v>
      </c>
      <c r="C9928" s="18" t="s">
        <v>8</v>
      </c>
      <c r="D9928" s="18" t="s">
        <v>205</v>
      </c>
      <c r="E9928" s="18" t="s">
        <v>2355</v>
      </c>
      <c r="F9928" s="18" t="s">
        <v>2399</v>
      </c>
      <c r="G9928" s="18">
        <v>1176</v>
      </c>
      <c r="H9928" s="18">
        <v>1.47</v>
      </c>
      <c r="I9928" s="18">
        <v>1.78</v>
      </c>
      <c r="Q9928"/>
    </row>
    <row r="9929" spans="2:17" x14ac:dyDescent="0.25">
      <c r="B9929" s="18" t="s">
        <v>3839</v>
      </c>
      <c r="C9929" s="18" t="s">
        <v>8</v>
      </c>
      <c r="D9929" s="18" t="s">
        <v>205</v>
      </c>
      <c r="E9929" s="18" t="s">
        <v>2355</v>
      </c>
      <c r="F9929" s="18" t="s">
        <v>2400</v>
      </c>
      <c r="G9929" s="18">
        <v>960</v>
      </c>
      <c r="H9929" s="18">
        <v>1.1000000000000001</v>
      </c>
      <c r="I9929" s="18">
        <v>1.63</v>
      </c>
      <c r="Q9929"/>
    </row>
    <row r="9930" spans="2:17" x14ac:dyDescent="0.25">
      <c r="B9930" s="18" t="s">
        <v>3839</v>
      </c>
      <c r="C9930" s="18" t="s">
        <v>8</v>
      </c>
      <c r="D9930" s="18" t="s">
        <v>205</v>
      </c>
      <c r="E9930" s="18" t="s">
        <v>2355</v>
      </c>
      <c r="F9930" s="18" t="s">
        <v>2401</v>
      </c>
      <c r="G9930" s="18">
        <v>1104</v>
      </c>
      <c r="H9930" s="18">
        <v>1.1100000000000001</v>
      </c>
      <c r="I9930" s="18">
        <v>1.8</v>
      </c>
      <c r="Q9930"/>
    </row>
    <row r="9931" spans="2:17" x14ac:dyDescent="0.25">
      <c r="B9931" s="18" t="s">
        <v>3839</v>
      </c>
      <c r="C9931" s="18" t="s">
        <v>8</v>
      </c>
      <c r="D9931" s="18" t="s">
        <v>205</v>
      </c>
      <c r="E9931" s="18" t="s">
        <v>2355</v>
      </c>
      <c r="F9931" s="18" t="s">
        <v>2402</v>
      </c>
      <c r="G9931" s="18">
        <v>708</v>
      </c>
      <c r="H9931" s="18">
        <v>1.1000000000000001</v>
      </c>
      <c r="I9931" s="18">
        <v>1.67</v>
      </c>
      <c r="Q9931"/>
    </row>
    <row r="9932" spans="2:17" x14ac:dyDescent="0.25">
      <c r="B9932" s="18" t="s">
        <v>3839</v>
      </c>
      <c r="C9932" s="18" t="s">
        <v>8</v>
      </c>
      <c r="D9932" s="18" t="s">
        <v>205</v>
      </c>
      <c r="E9932" s="18" t="s">
        <v>2355</v>
      </c>
      <c r="F9932" s="18" t="s">
        <v>2403</v>
      </c>
      <c r="G9932" s="18">
        <v>888</v>
      </c>
      <c r="H9932" s="18">
        <v>1.39</v>
      </c>
      <c r="I9932" s="18">
        <v>1.72</v>
      </c>
      <c r="Q9932"/>
    </row>
    <row r="9933" spans="2:17" x14ac:dyDescent="0.25">
      <c r="B9933" s="18" t="s">
        <v>3839</v>
      </c>
      <c r="C9933" s="18" t="s">
        <v>8</v>
      </c>
      <c r="D9933" s="18" t="s">
        <v>205</v>
      </c>
      <c r="E9933" s="18" t="s">
        <v>2355</v>
      </c>
      <c r="F9933" s="18" t="s">
        <v>2404</v>
      </c>
      <c r="G9933" s="18">
        <v>1296</v>
      </c>
      <c r="H9933" s="18">
        <v>1.44</v>
      </c>
      <c r="I9933" s="18">
        <v>1.65</v>
      </c>
      <c r="Q9933"/>
    </row>
    <row r="9934" spans="2:17" x14ac:dyDescent="0.25">
      <c r="B9934" s="18" t="s">
        <v>3839</v>
      </c>
      <c r="C9934" s="18" t="s">
        <v>8</v>
      </c>
      <c r="D9934" s="18" t="s">
        <v>205</v>
      </c>
      <c r="E9934" s="18" t="s">
        <v>2355</v>
      </c>
      <c r="F9934" s="18" t="s">
        <v>2405</v>
      </c>
      <c r="G9934" s="18">
        <v>600</v>
      </c>
      <c r="H9934" s="18">
        <v>1.42</v>
      </c>
      <c r="I9934" s="18">
        <v>1.86</v>
      </c>
      <c r="Q9934"/>
    </row>
    <row r="9935" spans="2:17" x14ac:dyDescent="0.25">
      <c r="B9935" s="18" t="s">
        <v>3839</v>
      </c>
      <c r="C9935" s="18" t="s">
        <v>8</v>
      </c>
      <c r="D9935" s="18" t="s">
        <v>205</v>
      </c>
      <c r="E9935" s="18" t="s">
        <v>2355</v>
      </c>
      <c r="F9935" s="18" t="s">
        <v>2406</v>
      </c>
      <c r="G9935" s="18">
        <v>936</v>
      </c>
      <c r="H9935" s="18">
        <v>1.22</v>
      </c>
      <c r="I9935" s="18">
        <v>1.67</v>
      </c>
      <c r="Q9935"/>
    </row>
    <row r="9936" spans="2:17" x14ac:dyDescent="0.25">
      <c r="B9936" s="18" t="s">
        <v>3839</v>
      </c>
      <c r="C9936" s="18" t="s">
        <v>8</v>
      </c>
      <c r="D9936" s="18" t="s">
        <v>205</v>
      </c>
      <c r="E9936" s="18" t="s">
        <v>2355</v>
      </c>
      <c r="F9936" s="18" t="s">
        <v>2407</v>
      </c>
      <c r="G9936" s="18">
        <v>948</v>
      </c>
      <c r="H9936" s="18">
        <v>1.2</v>
      </c>
      <c r="I9936" s="18">
        <v>1.8</v>
      </c>
      <c r="Q9936"/>
    </row>
    <row r="9937" spans="2:17" x14ac:dyDescent="0.25">
      <c r="B9937" s="18" t="s">
        <v>3839</v>
      </c>
      <c r="C9937" s="18" t="s">
        <v>8</v>
      </c>
      <c r="D9937" s="18" t="s">
        <v>205</v>
      </c>
      <c r="E9937" s="18" t="s">
        <v>2355</v>
      </c>
      <c r="F9937" s="18" t="s">
        <v>2408</v>
      </c>
      <c r="G9937" s="18">
        <v>1284</v>
      </c>
      <c r="H9937" s="18">
        <v>1.39</v>
      </c>
      <c r="I9937" s="18">
        <v>1.9</v>
      </c>
      <c r="Q9937"/>
    </row>
    <row r="9938" spans="2:17" x14ac:dyDescent="0.25">
      <c r="B9938" s="18" t="s">
        <v>3839</v>
      </c>
      <c r="C9938" s="18" t="s">
        <v>8</v>
      </c>
      <c r="D9938" s="18" t="s">
        <v>205</v>
      </c>
      <c r="E9938" s="18" t="s">
        <v>2355</v>
      </c>
      <c r="F9938" s="18" t="s">
        <v>2409</v>
      </c>
      <c r="G9938" s="18">
        <v>852</v>
      </c>
      <c r="H9938" s="18">
        <v>1.41</v>
      </c>
      <c r="I9938" s="18">
        <v>1.79</v>
      </c>
      <c r="Q9938"/>
    </row>
    <row r="9939" spans="2:17" x14ac:dyDescent="0.25">
      <c r="B9939" s="18" t="s">
        <v>3839</v>
      </c>
      <c r="C9939" s="18" t="s">
        <v>8</v>
      </c>
      <c r="D9939" s="18" t="s">
        <v>205</v>
      </c>
      <c r="E9939" s="18" t="s">
        <v>2355</v>
      </c>
      <c r="F9939" s="18" t="s">
        <v>2410</v>
      </c>
      <c r="G9939" s="18">
        <v>1176</v>
      </c>
      <c r="H9939" s="18">
        <v>1.27</v>
      </c>
      <c r="I9939" s="18">
        <v>1.84</v>
      </c>
      <c r="Q9939"/>
    </row>
    <row r="9940" spans="2:17" x14ac:dyDescent="0.25">
      <c r="B9940" s="18" t="s">
        <v>3839</v>
      </c>
      <c r="C9940" s="18" t="s">
        <v>8</v>
      </c>
      <c r="D9940" s="18" t="s">
        <v>205</v>
      </c>
      <c r="E9940" s="18" t="s">
        <v>2355</v>
      </c>
      <c r="F9940" s="18" t="s">
        <v>2411</v>
      </c>
      <c r="G9940" s="18">
        <v>684</v>
      </c>
      <c r="H9940" s="18">
        <v>1.22</v>
      </c>
      <c r="I9940" s="18">
        <v>1.68</v>
      </c>
      <c r="Q9940"/>
    </row>
    <row r="9941" spans="2:17" x14ac:dyDescent="0.25">
      <c r="B9941" s="18" t="s">
        <v>3839</v>
      </c>
      <c r="C9941" s="18" t="s">
        <v>8</v>
      </c>
      <c r="D9941" s="18" t="s">
        <v>205</v>
      </c>
      <c r="E9941" s="18" t="s">
        <v>2355</v>
      </c>
      <c r="F9941" s="18" t="s">
        <v>3799</v>
      </c>
      <c r="G9941" s="18">
        <v>624</v>
      </c>
      <c r="H9941" s="18">
        <v>1.48</v>
      </c>
      <c r="I9941" s="18">
        <v>1.87</v>
      </c>
      <c r="Q9941"/>
    </row>
    <row r="9942" spans="2:17" x14ac:dyDescent="0.25">
      <c r="B9942" s="18" t="s">
        <v>3839</v>
      </c>
      <c r="C9942" s="18" t="s">
        <v>8</v>
      </c>
      <c r="D9942" s="18" t="s">
        <v>205</v>
      </c>
      <c r="E9942" s="18" t="s">
        <v>2355</v>
      </c>
      <c r="F9942" s="18" t="s">
        <v>2412</v>
      </c>
      <c r="G9942" s="18">
        <v>900</v>
      </c>
      <c r="H9942" s="18">
        <v>1.24</v>
      </c>
      <c r="I9942" s="18">
        <v>1.78</v>
      </c>
      <c r="Q9942"/>
    </row>
    <row r="9943" spans="2:17" x14ac:dyDescent="0.25">
      <c r="B9943" s="18" t="s">
        <v>3839</v>
      </c>
      <c r="C9943" s="18" t="s">
        <v>8</v>
      </c>
      <c r="D9943" s="18" t="s">
        <v>205</v>
      </c>
      <c r="E9943" s="18" t="s">
        <v>2355</v>
      </c>
      <c r="F9943" s="18" t="s">
        <v>2413</v>
      </c>
      <c r="G9943" s="18">
        <v>1116</v>
      </c>
      <c r="H9943" s="18">
        <v>1.49</v>
      </c>
      <c r="I9943" s="18">
        <v>1.83</v>
      </c>
      <c r="Q9943"/>
    </row>
    <row r="9944" spans="2:17" x14ac:dyDescent="0.25">
      <c r="B9944" s="18" t="s">
        <v>3839</v>
      </c>
      <c r="C9944" s="18" t="s">
        <v>8</v>
      </c>
      <c r="D9944" s="18" t="s">
        <v>205</v>
      </c>
      <c r="E9944" s="18" t="s">
        <v>2355</v>
      </c>
      <c r="F9944" s="18" t="s">
        <v>2414</v>
      </c>
      <c r="G9944" s="18">
        <v>1248</v>
      </c>
      <c r="H9944" s="18">
        <v>1.5</v>
      </c>
      <c r="I9944" s="18">
        <v>1.6</v>
      </c>
      <c r="Q9944"/>
    </row>
    <row r="9945" spans="2:17" x14ac:dyDescent="0.25">
      <c r="B9945" s="18" t="s">
        <v>3839</v>
      </c>
      <c r="C9945" s="18" t="s">
        <v>2415</v>
      </c>
      <c r="D9945" s="18" t="s">
        <v>2416</v>
      </c>
      <c r="E9945" s="18" t="s">
        <v>2417</v>
      </c>
      <c r="F9945" s="18" t="s">
        <v>2418</v>
      </c>
      <c r="G9945" s="18">
        <v>156</v>
      </c>
      <c r="H9945" s="18">
        <v>2.66</v>
      </c>
      <c r="I9945" s="18">
        <v>2.9466666666666668</v>
      </c>
      <c r="Q9945"/>
    </row>
    <row r="9946" spans="2:17" x14ac:dyDescent="0.25">
      <c r="B9946" s="18" t="s">
        <v>3839</v>
      </c>
      <c r="C9946" s="18" t="s">
        <v>2415</v>
      </c>
      <c r="D9946" s="18" t="s">
        <v>2416</v>
      </c>
      <c r="E9946" s="18" t="s">
        <v>2417</v>
      </c>
      <c r="F9946" s="18" t="s">
        <v>2419</v>
      </c>
      <c r="G9946" s="18">
        <v>132</v>
      </c>
      <c r="H9946" s="18">
        <v>2.5266666666666668</v>
      </c>
      <c r="I9946" s="18">
        <v>2.98</v>
      </c>
      <c r="Q9946"/>
    </row>
    <row r="9947" spans="2:17" x14ac:dyDescent="0.25">
      <c r="B9947" s="18" t="s">
        <v>3839</v>
      </c>
      <c r="C9947" s="18" t="s">
        <v>2415</v>
      </c>
      <c r="D9947" s="18" t="s">
        <v>2416</v>
      </c>
      <c r="E9947" s="18" t="s">
        <v>2417</v>
      </c>
      <c r="F9947" s="18" t="s">
        <v>2420</v>
      </c>
      <c r="G9947" s="18">
        <v>156</v>
      </c>
      <c r="H9947" s="18">
        <v>2.7866666666666666</v>
      </c>
      <c r="I9947" s="18">
        <v>2.9333333333333331</v>
      </c>
      <c r="Q9947"/>
    </row>
    <row r="9948" spans="2:17" x14ac:dyDescent="0.25">
      <c r="B9948" s="18" t="s">
        <v>3839</v>
      </c>
      <c r="C9948" s="18" t="s">
        <v>2415</v>
      </c>
      <c r="D9948" s="18" t="s">
        <v>2416</v>
      </c>
      <c r="E9948" s="18" t="s">
        <v>2417</v>
      </c>
      <c r="F9948" s="18" t="s">
        <v>2421</v>
      </c>
      <c r="G9948" s="18">
        <v>144</v>
      </c>
      <c r="H9948" s="18">
        <v>2.2999999999999998</v>
      </c>
      <c r="I9948" s="18">
        <v>2.98</v>
      </c>
      <c r="Q9948"/>
    </row>
    <row r="9949" spans="2:17" x14ac:dyDescent="0.25">
      <c r="B9949" s="18" t="s">
        <v>3839</v>
      </c>
      <c r="C9949" s="18" t="s">
        <v>2415</v>
      </c>
      <c r="D9949" s="18" t="s">
        <v>2416</v>
      </c>
      <c r="E9949" s="18" t="s">
        <v>2417</v>
      </c>
      <c r="F9949" s="18" t="s">
        <v>2422</v>
      </c>
      <c r="G9949" s="18">
        <v>132</v>
      </c>
      <c r="H9949" s="18">
        <v>2.5466666666666669</v>
      </c>
      <c r="I9949" s="18">
        <v>2.8933333333333335</v>
      </c>
      <c r="Q9949"/>
    </row>
    <row r="9950" spans="2:17" x14ac:dyDescent="0.25">
      <c r="B9950" s="18" t="s">
        <v>3839</v>
      </c>
      <c r="C9950" s="18" t="s">
        <v>2415</v>
      </c>
      <c r="D9950" s="18" t="s">
        <v>2416</v>
      </c>
      <c r="E9950" s="18" t="s">
        <v>2417</v>
      </c>
      <c r="F9950" s="18" t="s">
        <v>2423</v>
      </c>
      <c r="G9950" s="18">
        <v>132</v>
      </c>
      <c r="H9950" s="18">
        <v>2.4</v>
      </c>
      <c r="I9950" s="18">
        <v>2.8866666666666667</v>
      </c>
      <c r="Q9950"/>
    </row>
    <row r="9951" spans="2:17" x14ac:dyDescent="0.25">
      <c r="B9951" s="18" t="s">
        <v>3839</v>
      </c>
      <c r="C9951" s="18" t="s">
        <v>2415</v>
      </c>
      <c r="D9951" s="18" t="s">
        <v>2416</v>
      </c>
      <c r="E9951" s="18" t="s">
        <v>2417</v>
      </c>
      <c r="F9951" s="18" t="s">
        <v>2424</v>
      </c>
      <c r="G9951" s="18">
        <v>132</v>
      </c>
      <c r="H9951" s="18">
        <v>2.2799999999999998</v>
      </c>
      <c r="I9951" s="18">
        <v>2.9933333333333332</v>
      </c>
      <c r="Q9951"/>
    </row>
    <row r="9952" spans="2:17" x14ac:dyDescent="0.25">
      <c r="B9952" s="18" t="s">
        <v>3839</v>
      </c>
      <c r="C9952" s="18" t="s">
        <v>2415</v>
      </c>
      <c r="D9952" s="18" t="s">
        <v>2416</v>
      </c>
      <c r="E9952" s="18" t="s">
        <v>2417</v>
      </c>
      <c r="F9952" s="18" t="s">
        <v>2425</v>
      </c>
      <c r="G9952" s="18">
        <v>120</v>
      </c>
      <c r="H9952" s="18">
        <v>2.8</v>
      </c>
      <c r="I9952" s="18">
        <v>2.8733333333333335</v>
      </c>
      <c r="Q9952"/>
    </row>
    <row r="9953" spans="2:17" x14ac:dyDescent="0.25">
      <c r="B9953" s="18" t="s">
        <v>3839</v>
      </c>
      <c r="C9953" s="18" t="s">
        <v>2415</v>
      </c>
      <c r="D9953" s="18" t="s">
        <v>2416</v>
      </c>
      <c r="E9953" s="18" t="s">
        <v>2417</v>
      </c>
      <c r="F9953" s="18" t="s">
        <v>2426</v>
      </c>
      <c r="G9953" s="18">
        <v>180</v>
      </c>
      <c r="H9953" s="18">
        <v>2.3199999999999998</v>
      </c>
      <c r="I9953" s="18">
        <v>2.9466666666666668</v>
      </c>
      <c r="Q9953"/>
    </row>
    <row r="9954" spans="2:17" x14ac:dyDescent="0.25">
      <c r="B9954" s="18" t="s">
        <v>3839</v>
      </c>
      <c r="C9954" s="18" t="s">
        <v>2415</v>
      </c>
      <c r="D9954" s="18" t="s">
        <v>2416</v>
      </c>
      <c r="E9954" s="18" t="s">
        <v>2417</v>
      </c>
      <c r="F9954" s="18" t="s">
        <v>2427</v>
      </c>
      <c r="G9954" s="18">
        <v>168</v>
      </c>
      <c r="H9954" s="18">
        <v>2.4866666666666668</v>
      </c>
      <c r="I9954" s="18">
        <v>2.8933333333333335</v>
      </c>
      <c r="Q9954"/>
    </row>
    <row r="9955" spans="2:17" x14ac:dyDescent="0.25">
      <c r="B9955" s="18" t="s">
        <v>3839</v>
      </c>
      <c r="C9955" s="18" t="s">
        <v>2415</v>
      </c>
      <c r="D9955" s="18" t="s">
        <v>2416</v>
      </c>
      <c r="E9955" s="18" t="s">
        <v>2417</v>
      </c>
      <c r="F9955" s="18" t="s">
        <v>2428</v>
      </c>
      <c r="G9955" s="18">
        <v>120</v>
      </c>
      <c r="H9955" s="18">
        <v>2.3266666666666667</v>
      </c>
      <c r="I9955" s="18">
        <v>2.8733333333333335</v>
      </c>
      <c r="Q9955"/>
    </row>
    <row r="9956" spans="2:17" x14ac:dyDescent="0.25">
      <c r="B9956" s="18" t="s">
        <v>3839</v>
      </c>
      <c r="C9956" s="18" t="s">
        <v>2415</v>
      </c>
      <c r="D9956" s="18" t="s">
        <v>2416</v>
      </c>
      <c r="E9956" s="18" t="s">
        <v>2417</v>
      </c>
      <c r="F9956" s="18" t="s">
        <v>2429</v>
      </c>
      <c r="G9956" s="18">
        <v>120</v>
      </c>
      <c r="H9956" s="18">
        <v>2.8</v>
      </c>
      <c r="I9956" s="18">
        <v>2.8866666666666667</v>
      </c>
      <c r="Q9956"/>
    </row>
    <row r="9957" spans="2:17" x14ac:dyDescent="0.25">
      <c r="B9957" s="18" t="s">
        <v>3839</v>
      </c>
      <c r="C9957" s="18" t="s">
        <v>2415</v>
      </c>
      <c r="D9957" s="18" t="s">
        <v>2416</v>
      </c>
      <c r="E9957" s="18" t="s">
        <v>2417</v>
      </c>
      <c r="F9957" s="18" t="s">
        <v>2430</v>
      </c>
      <c r="G9957" s="18">
        <v>144</v>
      </c>
      <c r="H9957" s="18">
        <v>2.2733333333333334</v>
      </c>
      <c r="I9957" s="18">
        <v>2.8666666666666667</v>
      </c>
      <c r="Q9957"/>
    </row>
    <row r="9958" spans="2:17" x14ac:dyDescent="0.25">
      <c r="B9958" s="18" t="s">
        <v>3839</v>
      </c>
      <c r="C9958" s="18" t="s">
        <v>2415</v>
      </c>
      <c r="D9958" s="18" t="s">
        <v>2416</v>
      </c>
      <c r="E9958" s="18" t="s">
        <v>2417</v>
      </c>
      <c r="F9958" s="18" t="s">
        <v>2431</v>
      </c>
      <c r="G9958" s="18">
        <v>120</v>
      </c>
      <c r="H9958" s="18">
        <v>2.2866666666666666</v>
      </c>
      <c r="I9958" s="18">
        <v>2.9666666666666668</v>
      </c>
      <c r="Q9958"/>
    </row>
    <row r="9959" spans="2:17" x14ac:dyDescent="0.25">
      <c r="B9959" s="18" t="s">
        <v>3839</v>
      </c>
      <c r="C9959" s="18" t="s">
        <v>2415</v>
      </c>
      <c r="D9959" s="18" t="s">
        <v>2416</v>
      </c>
      <c r="E9959" s="18" t="s">
        <v>2417</v>
      </c>
      <c r="F9959" s="18" t="s">
        <v>2432</v>
      </c>
      <c r="G9959" s="18">
        <v>132</v>
      </c>
      <c r="H9959" s="18">
        <v>2.74</v>
      </c>
      <c r="I9959" s="18">
        <v>2.9733333333333332</v>
      </c>
      <c r="Q9959"/>
    </row>
    <row r="9960" spans="2:17" x14ac:dyDescent="0.25">
      <c r="B9960" s="18" t="s">
        <v>3839</v>
      </c>
      <c r="C9960" s="18" t="s">
        <v>2415</v>
      </c>
      <c r="D9960" s="18" t="s">
        <v>2416</v>
      </c>
      <c r="E9960" s="18" t="s">
        <v>2417</v>
      </c>
      <c r="F9960" s="18" t="s">
        <v>2433</v>
      </c>
      <c r="G9960" s="18">
        <v>156</v>
      </c>
      <c r="H9960" s="18">
        <v>2.2799999999999998</v>
      </c>
      <c r="I9960" s="18">
        <v>2.9733333333333332</v>
      </c>
      <c r="Q9960"/>
    </row>
    <row r="9961" spans="2:17" x14ac:dyDescent="0.25">
      <c r="B9961" s="18" t="s">
        <v>3839</v>
      </c>
      <c r="C9961" s="18" t="s">
        <v>2415</v>
      </c>
      <c r="D9961" s="18" t="s">
        <v>2416</v>
      </c>
      <c r="E9961" s="18" t="s">
        <v>2417</v>
      </c>
      <c r="F9961" s="18" t="s">
        <v>2434</v>
      </c>
      <c r="G9961" s="18">
        <v>120</v>
      </c>
      <c r="H9961" s="18">
        <v>2.5</v>
      </c>
      <c r="I9961" s="18">
        <v>2.9266666666666667</v>
      </c>
      <c r="Q9961"/>
    </row>
    <row r="9962" spans="2:17" x14ac:dyDescent="0.25">
      <c r="B9962" s="18" t="s">
        <v>3839</v>
      </c>
      <c r="C9962" s="18" t="s">
        <v>2415</v>
      </c>
      <c r="D9962" s="18" t="s">
        <v>2416</v>
      </c>
      <c r="E9962" s="18" t="s">
        <v>2417</v>
      </c>
      <c r="F9962" s="18" t="s">
        <v>2435</v>
      </c>
      <c r="G9962" s="18">
        <v>156</v>
      </c>
      <c r="H9962" s="18">
        <v>2.6533333333333333</v>
      </c>
      <c r="I9962" s="18">
        <v>2.88</v>
      </c>
      <c r="Q9962"/>
    </row>
    <row r="9963" spans="2:17" x14ac:dyDescent="0.25">
      <c r="B9963" s="18" t="s">
        <v>3839</v>
      </c>
      <c r="C9963" s="18" t="s">
        <v>2415</v>
      </c>
      <c r="D9963" s="18" t="s">
        <v>2416</v>
      </c>
      <c r="E9963" s="18" t="s">
        <v>2417</v>
      </c>
      <c r="F9963" s="18" t="s">
        <v>2436</v>
      </c>
      <c r="G9963" s="18">
        <v>144</v>
      </c>
      <c r="H9963" s="18">
        <v>2.7133333333333334</v>
      </c>
      <c r="I9963" s="18">
        <v>2.96</v>
      </c>
      <c r="Q9963"/>
    </row>
    <row r="9964" spans="2:17" x14ac:dyDescent="0.25">
      <c r="B9964" s="18" t="s">
        <v>3839</v>
      </c>
      <c r="C9964" s="18" t="s">
        <v>2415</v>
      </c>
      <c r="D9964" s="18" t="s">
        <v>2416</v>
      </c>
      <c r="E9964" s="18" t="s">
        <v>2417</v>
      </c>
      <c r="F9964" s="18" t="s">
        <v>2437</v>
      </c>
      <c r="G9964" s="18">
        <v>120</v>
      </c>
      <c r="H9964" s="18">
        <v>2.4733333333333332</v>
      </c>
      <c r="I9964" s="18">
        <v>2.92</v>
      </c>
      <c r="Q9964"/>
    </row>
    <row r="9965" spans="2:17" x14ac:dyDescent="0.25">
      <c r="B9965" s="18" t="s">
        <v>3839</v>
      </c>
      <c r="C9965" s="18" t="s">
        <v>2415</v>
      </c>
      <c r="D9965" s="18" t="s">
        <v>2416</v>
      </c>
      <c r="E9965" s="18" t="s">
        <v>2417</v>
      </c>
      <c r="F9965" s="18" t="s">
        <v>2438</v>
      </c>
      <c r="G9965" s="18">
        <v>144</v>
      </c>
      <c r="H9965" s="18">
        <v>2.5666666666666669</v>
      </c>
      <c r="I9965" s="18">
        <v>2.9066666666666667</v>
      </c>
      <c r="Q9965"/>
    </row>
    <row r="9966" spans="2:17" x14ac:dyDescent="0.25">
      <c r="B9966" s="18" t="s">
        <v>3839</v>
      </c>
      <c r="C9966" s="18" t="s">
        <v>2415</v>
      </c>
      <c r="D9966" s="18" t="s">
        <v>2416</v>
      </c>
      <c r="E9966" s="18" t="s">
        <v>2417</v>
      </c>
      <c r="F9966" s="18" t="s">
        <v>2439</v>
      </c>
      <c r="G9966" s="18">
        <v>120</v>
      </c>
      <c r="H9966" s="18">
        <v>2.5133333333333332</v>
      </c>
      <c r="I9966" s="18">
        <v>2.92</v>
      </c>
      <c r="Q9966"/>
    </row>
    <row r="9967" spans="2:17" x14ac:dyDescent="0.25">
      <c r="B9967" s="18" t="s">
        <v>3839</v>
      </c>
      <c r="C9967" s="18" t="s">
        <v>2415</v>
      </c>
      <c r="D9967" s="18" t="s">
        <v>2416</v>
      </c>
      <c r="E9967" s="18" t="s">
        <v>2417</v>
      </c>
      <c r="F9967" s="18" t="s">
        <v>2440</v>
      </c>
      <c r="G9967" s="18">
        <v>180</v>
      </c>
      <c r="H9967" s="18">
        <v>2.7266666666666666</v>
      </c>
      <c r="I9967" s="18">
        <v>2.88</v>
      </c>
      <c r="Q9967"/>
    </row>
    <row r="9968" spans="2:17" x14ac:dyDescent="0.25">
      <c r="B9968" s="18" t="s">
        <v>3839</v>
      </c>
      <c r="C9968" s="18" t="s">
        <v>2415</v>
      </c>
      <c r="D9968" s="18" t="s">
        <v>2416</v>
      </c>
      <c r="E9968" s="18" t="s">
        <v>2417</v>
      </c>
      <c r="F9968" s="18" t="s">
        <v>2441</v>
      </c>
      <c r="G9968" s="18">
        <v>168</v>
      </c>
      <c r="H9968" s="18">
        <v>2.58</v>
      </c>
      <c r="I9968" s="18">
        <v>2.9533333333333331</v>
      </c>
      <c r="Q9968"/>
    </row>
    <row r="9969" spans="2:17" x14ac:dyDescent="0.25">
      <c r="B9969" s="18" t="s">
        <v>3839</v>
      </c>
      <c r="C9969" s="18" t="s">
        <v>2415</v>
      </c>
      <c r="D9969" s="18" t="s">
        <v>2416</v>
      </c>
      <c r="E9969" s="18" t="s">
        <v>2417</v>
      </c>
      <c r="F9969" s="18" t="s">
        <v>2442</v>
      </c>
      <c r="G9969" s="18">
        <v>168</v>
      </c>
      <c r="H9969" s="18">
        <v>2.56</v>
      </c>
      <c r="I9969" s="18">
        <v>2.94</v>
      </c>
      <c r="Q9969"/>
    </row>
    <row r="9970" spans="2:17" x14ac:dyDescent="0.25">
      <c r="B9970" s="18" t="s">
        <v>3839</v>
      </c>
      <c r="C9970" s="18" t="s">
        <v>2415</v>
      </c>
      <c r="D9970" s="18" t="s">
        <v>2416</v>
      </c>
      <c r="E9970" s="18" t="s">
        <v>2417</v>
      </c>
      <c r="F9970" s="18" t="s">
        <v>2443</v>
      </c>
      <c r="G9970" s="18">
        <v>156</v>
      </c>
      <c r="H9970" s="18">
        <v>2.2666666666666666</v>
      </c>
      <c r="I9970" s="18">
        <v>2.9866666666666668</v>
      </c>
      <c r="Q9970"/>
    </row>
    <row r="9971" spans="2:17" x14ac:dyDescent="0.25">
      <c r="B9971" s="18" t="s">
        <v>3839</v>
      </c>
      <c r="C9971" s="18" t="s">
        <v>2415</v>
      </c>
      <c r="D9971" s="18" t="s">
        <v>2416</v>
      </c>
      <c r="E9971" s="18" t="s">
        <v>2417</v>
      </c>
      <c r="F9971" s="18" t="s">
        <v>2444</v>
      </c>
      <c r="G9971" s="18">
        <v>156</v>
      </c>
      <c r="H9971" s="18">
        <v>2.46</v>
      </c>
      <c r="I9971" s="18">
        <v>2.9066666666666667</v>
      </c>
      <c r="Q9971"/>
    </row>
    <row r="9972" spans="2:17" x14ac:dyDescent="0.25">
      <c r="B9972" s="18" t="s">
        <v>3839</v>
      </c>
      <c r="C9972" s="18" t="s">
        <v>2415</v>
      </c>
      <c r="D9972" s="18" t="s">
        <v>2416</v>
      </c>
      <c r="E9972" s="18" t="s">
        <v>2417</v>
      </c>
      <c r="F9972" s="18" t="s">
        <v>2445</v>
      </c>
      <c r="G9972" s="18">
        <v>132</v>
      </c>
      <c r="H9972" s="18">
        <v>2.58</v>
      </c>
      <c r="I9972" s="18">
        <v>2.9533333333333331</v>
      </c>
      <c r="Q9972"/>
    </row>
    <row r="9973" spans="2:17" x14ac:dyDescent="0.25">
      <c r="B9973" s="18" t="s">
        <v>3839</v>
      </c>
      <c r="C9973" s="18" t="s">
        <v>2415</v>
      </c>
      <c r="D9973" s="18" t="s">
        <v>2416</v>
      </c>
      <c r="E9973" s="18" t="s">
        <v>2417</v>
      </c>
      <c r="F9973" s="18" t="s">
        <v>2446</v>
      </c>
      <c r="G9973" s="18">
        <v>132</v>
      </c>
      <c r="H9973" s="18">
        <v>2.6</v>
      </c>
      <c r="I9973" s="18">
        <v>2.9333333333333331</v>
      </c>
      <c r="Q9973"/>
    </row>
    <row r="9974" spans="2:17" x14ac:dyDescent="0.25">
      <c r="B9974" s="18" t="s">
        <v>3839</v>
      </c>
      <c r="C9974" s="18" t="s">
        <v>2415</v>
      </c>
      <c r="D9974" s="18" t="s">
        <v>2416</v>
      </c>
      <c r="E9974" s="18" t="s">
        <v>2417</v>
      </c>
      <c r="F9974" s="18" t="s">
        <v>2447</v>
      </c>
      <c r="G9974" s="18">
        <v>132</v>
      </c>
      <c r="H9974" s="18">
        <v>2.5533333333333332</v>
      </c>
      <c r="I9974" s="18">
        <v>2.9666666666666668</v>
      </c>
      <c r="Q9974"/>
    </row>
    <row r="9975" spans="2:17" x14ac:dyDescent="0.25">
      <c r="B9975" s="18" t="s">
        <v>3839</v>
      </c>
      <c r="C9975" s="18" t="s">
        <v>2415</v>
      </c>
      <c r="D9975" s="18" t="s">
        <v>2416</v>
      </c>
      <c r="E9975" s="18" t="s">
        <v>2417</v>
      </c>
      <c r="F9975" s="18" t="s">
        <v>2448</v>
      </c>
      <c r="G9975" s="18">
        <v>132</v>
      </c>
      <c r="H9975" s="18">
        <v>2.52</v>
      </c>
      <c r="I9975" s="18">
        <v>2.96</v>
      </c>
      <c r="Q9975"/>
    </row>
    <row r="9976" spans="2:17" x14ac:dyDescent="0.25">
      <c r="B9976" s="18" t="s">
        <v>3839</v>
      </c>
      <c r="C9976" s="18" t="s">
        <v>2415</v>
      </c>
      <c r="D9976" s="18" t="s">
        <v>2416</v>
      </c>
      <c r="E9976" s="18" t="s">
        <v>2417</v>
      </c>
      <c r="F9976" s="18" t="s">
        <v>2449</v>
      </c>
      <c r="G9976" s="18">
        <v>156</v>
      </c>
      <c r="H9976" s="18">
        <v>2.6533333333333333</v>
      </c>
      <c r="I9976" s="18">
        <v>2.92</v>
      </c>
      <c r="Q9976"/>
    </row>
    <row r="9977" spans="2:17" x14ac:dyDescent="0.25">
      <c r="B9977" s="18" t="s">
        <v>3839</v>
      </c>
      <c r="C9977" s="18" t="s">
        <v>2415</v>
      </c>
      <c r="D9977" s="18" t="s">
        <v>2416</v>
      </c>
      <c r="E9977" s="18" t="s">
        <v>2417</v>
      </c>
      <c r="F9977" s="18" t="s">
        <v>2450</v>
      </c>
      <c r="G9977" s="18">
        <v>132</v>
      </c>
      <c r="H9977" s="18">
        <v>2.3266666666666667</v>
      </c>
      <c r="I9977" s="18">
        <v>2.9066666666666667</v>
      </c>
      <c r="Q9977"/>
    </row>
    <row r="9978" spans="2:17" x14ac:dyDescent="0.25">
      <c r="B9978" s="18" t="s">
        <v>3839</v>
      </c>
      <c r="C9978" s="18" t="s">
        <v>2415</v>
      </c>
      <c r="D9978" s="18" t="s">
        <v>2416</v>
      </c>
      <c r="E9978" s="18" t="s">
        <v>2417</v>
      </c>
      <c r="F9978" s="18" t="s">
        <v>2451</v>
      </c>
      <c r="G9978" s="18">
        <v>132</v>
      </c>
      <c r="H9978" s="18">
        <v>2.54</v>
      </c>
      <c r="I9978" s="18">
        <v>2.9133333333333336</v>
      </c>
      <c r="Q9978"/>
    </row>
    <row r="9979" spans="2:17" x14ac:dyDescent="0.25">
      <c r="B9979" s="18" t="s">
        <v>3839</v>
      </c>
      <c r="C9979" s="18" t="s">
        <v>2415</v>
      </c>
      <c r="D9979" s="18" t="s">
        <v>2416</v>
      </c>
      <c r="E9979" s="18" t="s">
        <v>2417</v>
      </c>
      <c r="F9979" s="18" t="s">
        <v>2452</v>
      </c>
      <c r="G9979" s="18">
        <v>132</v>
      </c>
      <c r="H9979" s="18">
        <v>2.4333333333333331</v>
      </c>
      <c r="I9979" s="18">
        <v>2.9933333333333332</v>
      </c>
      <c r="Q9979"/>
    </row>
    <row r="9980" spans="2:17" x14ac:dyDescent="0.25">
      <c r="B9980" s="18" t="s">
        <v>3839</v>
      </c>
      <c r="C9980" s="18" t="s">
        <v>2415</v>
      </c>
      <c r="D9980" s="18" t="s">
        <v>2416</v>
      </c>
      <c r="E9980" s="18" t="s">
        <v>2417</v>
      </c>
      <c r="F9980" s="18" t="s">
        <v>2453</v>
      </c>
      <c r="G9980" s="18">
        <v>132</v>
      </c>
      <c r="H9980" s="18">
        <v>2.5466666666666669</v>
      </c>
      <c r="I9980" s="18">
        <v>2.8866666666666667</v>
      </c>
      <c r="Q9980"/>
    </row>
    <row r="9981" spans="2:17" x14ac:dyDescent="0.25">
      <c r="B9981" s="18" t="s">
        <v>3839</v>
      </c>
      <c r="C9981" s="18" t="s">
        <v>2415</v>
      </c>
      <c r="D9981" s="18" t="s">
        <v>2416</v>
      </c>
      <c r="E9981" s="18" t="s">
        <v>2417</v>
      </c>
      <c r="F9981" s="18" t="s">
        <v>2454</v>
      </c>
      <c r="G9981" s="18">
        <v>168</v>
      </c>
      <c r="H9981" s="18">
        <v>2.3266666666666667</v>
      </c>
      <c r="I9981" s="18">
        <v>2.8933333333333335</v>
      </c>
      <c r="Q9981"/>
    </row>
    <row r="9982" spans="2:17" x14ac:dyDescent="0.25">
      <c r="B9982" s="18" t="s">
        <v>3839</v>
      </c>
      <c r="C9982" s="18" t="s">
        <v>2415</v>
      </c>
      <c r="D9982" s="18" t="s">
        <v>2416</v>
      </c>
      <c r="E9982" s="18" t="s">
        <v>2417</v>
      </c>
      <c r="F9982" s="18" t="s">
        <v>2455</v>
      </c>
      <c r="G9982" s="18">
        <v>132</v>
      </c>
      <c r="H9982" s="18">
        <v>2.6066666666666665</v>
      </c>
      <c r="I9982" s="18">
        <v>2.8666666666666667</v>
      </c>
      <c r="Q9982"/>
    </row>
    <row r="9983" spans="2:17" x14ac:dyDescent="0.25">
      <c r="B9983" s="18" t="s">
        <v>3839</v>
      </c>
      <c r="C9983" s="18" t="s">
        <v>2415</v>
      </c>
      <c r="D9983" s="18" t="s">
        <v>2416</v>
      </c>
      <c r="E9983" s="18" t="s">
        <v>2417</v>
      </c>
      <c r="F9983" s="18" t="s">
        <v>2456</v>
      </c>
      <c r="G9983" s="18">
        <v>156</v>
      </c>
      <c r="H9983" s="18">
        <v>2.6133333333333333</v>
      </c>
      <c r="I9983" s="18">
        <v>2.8733333333333335</v>
      </c>
      <c r="Q9983"/>
    </row>
    <row r="9984" spans="2:17" x14ac:dyDescent="0.25">
      <c r="B9984" s="18" t="s">
        <v>3839</v>
      </c>
      <c r="C9984" s="18" t="s">
        <v>2415</v>
      </c>
      <c r="D9984" s="18" t="s">
        <v>2416</v>
      </c>
      <c r="E9984" s="18" t="s">
        <v>2417</v>
      </c>
      <c r="F9984" s="18" t="s">
        <v>2457</v>
      </c>
      <c r="G9984" s="18">
        <v>180</v>
      </c>
      <c r="H9984" s="18">
        <v>2.5666666666666669</v>
      </c>
      <c r="I9984" s="18">
        <v>2.92</v>
      </c>
      <c r="Q9984"/>
    </row>
    <row r="9985" spans="2:17" x14ac:dyDescent="0.25">
      <c r="B9985" s="18" t="s">
        <v>3839</v>
      </c>
      <c r="C9985" s="18" t="s">
        <v>2415</v>
      </c>
      <c r="D9985" s="18" t="s">
        <v>2416</v>
      </c>
      <c r="E9985" s="18" t="s">
        <v>2417</v>
      </c>
      <c r="F9985" s="18" t="s">
        <v>2458</v>
      </c>
      <c r="G9985" s="18">
        <v>120</v>
      </c>
      <c r="H9985" s="18">
        <v>2.48</v>
      </c>
      <c r="I9985" s="18">
        <v>2.92</v>
      </c>
      <c r="Q9985"/>
    </row>
    <row r="9986" spans="2:17" x14ac:dyDescent="0.25">
      <c r="B9986" s="18" t="s">
        <v>3839</v>
      </c>
      <c r="C9986" s="18" t="s">
        <v>2415</v>
      </c>
      <c r="D9986" s="18" t="s">
        <v>2416</v>
      </c>
      <c r="E9986" s="18" t="s">
        <v>2417</v>
      </c>
      <c r="F9986" s="18" t="s">
        <v>2459</v>
      </c>
      <c r="G9986" s="18">
        <v>120</v>
      </c>
      <c r="H9986" s="18">
        <v>2.5466666666666669</v>
      </c>
      <c r="I9986" s="18">
        <v>2.8933333333333335</v>
      </c>
      <c r="Q9986"/>
    </row>
    <row r="9987" spans="2:17" x14ac:dyDescent="0.25">
      <c r="B9987" s="18" t="s">
        <v>3839</v>
      </c>
      <c r="C9987" s="18" t="s">
        <v>2415</v>
      </c>
      <c r="D9987" s="18" t="s">
        <v>2416</v>
      </c>
      <c r="E9987" s="18" t="s">
        <v>2417</v>
      </c>
      <c r="F9987" s="18" t="s">
        <v>2460</v>
      </c>
      <c r="G9987" s="18">
        <v>120</v>
      </c>
      <c r="H9987" s="18">
        <v>2.4066666666666667</v>
      </c>
      <c r="I9987" s="18">
        <v>2.88</v>
      </c>
      <c r="Q9987"/>
    </row>
    <row r="9988" spans="2:17" x14ac:dyDescent="0.25">
      <c r="B9988" s="18" t="s">
        <v>3839</v>
      </c>
      <c r="C9988" s="18" t="s">
        <v>2415</v>
      </c>
      <c r="D9988" s="18" t="s">
        <v>2416</v>
      </c>
      <c r="E9988" s="18" t="s">
        <v>2417</v>
      </c>
      <c r="F9988" s="18" t="s">
        <v>2461</v>
      </c>
      <c r="G9988" s="18">
        <v>132</v>
      </c>
      <c r="H9988" s="18">
        <v>2.68</v>
      </c>
      <c r="I9988" s="18">
        <v>2.9333333333333331</v>
      </c>
      <c r="Q9988"/>
    </row>
    <row r="9989" spans="2:17" x14ac:dyDescent="0.25">
      <c r="B9989" s="18" t="s">
        <v>3839</v>
      </c>
      <c r="C9989" s="18" t="s">
        <v>2415</v>
      </c>
      <c r="D9989" s="18" t="s">
        <v>2416</v>
      </c>
      <c r="E9989" s="18" t="s">
        <v>2417</v>
      </c>
      <c r="F9989" s="18" t="s">
        <v>2462</v>
      </c>
      <c r="G9989" s="18">
        <v>180</v>
      </c>
      <c r="H9989" s="18">
        <v>2.7533333333333334</v>
      </c>
      <c r="I9989" s="18">
        <v>2.9066666666666667</v>
      </c>
      <c r="Q9989"/>
    </row>
    <row r="9990" spans="2:17" x14ac:dyDescent="0.25">
      <c r="B9990" s="18" t="s">
        <v>3839</v>
      </c>
      <c r="C9990" s="18" t="s">
        <v>2415</v>
      </c>
      <c r="D9990" s="18" t="s">
        <v>2416</v>
      </c>
      <c r="E9990" s="18" t="s">
        <v>2417</v>
      </c>
      <c r="F9990" s="18" t="s">
        <v>2463</v>
      </c>
      <c r="G9990" s="18">
        <v>132</v>
      </c>
      <c r="H9990" s="18">
        <v>2.74</v>
      </c>
      <c r="I9990" s="18">
        <v>2.9266666666666667</v>
      </c>
      <c r="Q9990"/>
    </row>
    <row r="9991" spans="2:17" x14ac:dyDescent="0.25">
      <c r="B9991" s="18" t="s">
        <v>3839</v>
      </c>
      <c r="C9991" s="18" t="s">
        <v>2415</v>
      </c>
      <c r="D9991" s="18" t="s">
        <v>2416</v>
      </c>
      <c r="E9991" s="18" t="s">
        <v>2417</v>
      </c>
      <c r="F9991" s="18" t="s">
        <v>2464</v>
      </c>
      <c r="G9991" s="18">
        <v>132</v>
      </c>
      <c r="H9991" s="18">
        <v>2.5466666666666669</v>
      </c>
      <c r="I9991" s="18">
        <v>2.8733333333333335</v>
      </c>
      <c r="Q9991"/>
    </row>
    <row r="9992" spans="2:17" x14ac:dyDescent="0.25">
      <c r="B9992" s="18" t="s">
        <v>3839</v>
      </c>
      <c r="C9992" s="18" t="s">
        <v>2415</v>
      </c>
      <c r="D9992" s="18" t="s">
        <v>2416</v>
      </c>
      <c r="E9992" s="18" t="s">
        <v>2417</v>
      </c>
      <c r="F9992" s="18" t="s">
        <v>2465</v>
      </c>
      <c r="G9992" s="18">
        <v>168</v>
      </c>
      <c r="H9992" s="18">
        <v>2.7866666666666666</v>
      </c>
      <c r="I9992" s="18">
        <v>2.98</v>
      </c>
      <c r="Q9992"/>
    </row>
    <row r="9993" spans="2:17" x14ac:dyDescent="0.25">
      <c r="B9993" s="18" t="s">
        <v>3839</v>
      </c>
      <c r="C9993" s="18" t="s">
        <v>2415</v>
      </c>
      <c r="D9993" s="18" t="s">
        <v>2416</v>
      </c>
      <c r="E9993" s="18" t="s">
        <v>2417</v>
      </c>
      <c r="F9993" s="18" t="s">
        <v>2466</v>
      </c>
      <c r="G9993" s="18">
        <v>144</v>
      </c>
      <c r="H9993" s="18">
        <v>2.6933333333333334</v>
      </c>
      <c r="I9993" s="18">
        <v>2.8933333333333335</v>
      </c>
      <c r="Q9993"/>
    </row>
    <row r="9994" spans="2:17" x14ac:dyDescent="0.25">
      <c r="B9994" s="18" t="s">
        <v>3839</v>
      </c>
      <c r="C9994" s="18" t="s">
        <v>2415</v>
      </c>
      <c r="D9994" s="18" t="s">
        <v>2416</v>
      </c>
      <c r="E9994" s="18" t="s">
        <v>2417</v>
      </c>
      <c r="F9994" s="18" t="s">
        <v>2467</v>
      </c>
      <c r="G9994" s="18">
        <v>144</v>
      </c>
      <c r="H9994" s="18">
        <v>2.7133333333333334</v>
      </c>
      <c r="I9994" s="18">
        <v>2.92</v>
      </c>
      <c r="Q9994"/>
    </row>
    <row r="9995" spans="2:17" x14ac:dyDescent="0.25">
      <c r="B9995" s="18" t="s">
        <v>3839</v>
      </c>
      <c r="C9995" s="18" t="s">
        <v>2415</v>
      </c>
      <c r="D9995" s="18" t="s">
        <v>2416</v>
      </c>
      <c r="E9995" s="18" t="s">
        <v>2417</v>
      </c>
      <c r="F9995" s="18" t="s">
        <v>2468</v>
      </c>
      <c r="G9995" s="18">
        <v>120</v>
      </c>
      <c r="H9995" s="18">
        <v>2.6266666666666665</v>
      </c>
      <c r="I9995" s="18">
        <v>2.98</v>
      </c>
      <c r="Q9995"/>
    </row>
    <row r="9996" spans="2:17" x14ac:dyDescent="0.25">
      <c r="B9996" s="18" t="s">
        <v>3839</v>
      </c>
      <c r="C9996" s="18" t="s">
        <v>2415</v>
      </c>
      <c r="D9996" s="18" t="s">
        <v>2416</v>
      </c>
      <c r="E9996" s="18" t="s">
        <v>2417</v>
      </c>
      <c r="F9996" s="18" t="s">
        <v>2469</v>
      </c>
      <c r="G9996" s="18">
        <v>120</v>
      </c>
      <c r="H9996" s="18">
        <v>2.3066666666666666</v>
      </c>
      <c r="I9996" s="18">
        <v>2.9533333333333331</v>
      </c>
      <c r="Q9996"/>
    </row>
    <row r="9997" spans="2:17" x14ac:dyDescent="0.25">
      <c r="B9997" s="18" t="s">
        <v>3839</v>
      </c>
      <c r="C9997" s="18" t="s">
        <v>2415</v>
      </c>
      <c r="D9997" s="18" t="s">
        <v>2416</v>
      </c>
      <c r="E9997" s="18" t="s">
        <v>2417</v>
      </c>
      <c r="F9997" s="18" t="s">
        <v>2470</v>
      </c>
      <c r="G9997" s="18">
        <v>180</v>
      </c>
      <c r="H9997" s="18">
        <v>2.6933333333333334</v>
      </c>
      <c r="I9997" s="18">
        <v>2.92</v>
      </c>
      <c r="Q9997"/>
    </row>
    <row r="9998" spans="2:17" x14ac:dyDescent="0.25">
      <c r="B9998" s="18" t="s">
        <v>3839</v>
      </c>
      <c r="C9998" s="18" t="s">
        <v>2415</v>
      </c>
      <c r="D9998" s="18" t="s">
        <v>2416</v>
      </c>
      <c r="E9998" s="18" t="s">
        <v>2417</v>
      </c>
      <c r="F9998" s="18" t="s">
        <v>2471</v>
      </c>
      <c r="G9998" s="18">
        <v>120</v>
      </c>
      <c r="H9998" s="18">
        <v>2.2666666666666666</v>
      </c>
      <c r="I9998" s="18">
        <v>2.96</v>
      </c>
      <c r="Q9998"/>
    </row>
    <row r="9999" spans="2:17" x14ac:dyDescent="0.25">
      <c r="B9999" s="18" t="s">
        <v>3839</v>
      </c>
      <c r="C9999" s="18" t="s">
        <v>2415</v>
      </c>
      <c r="D9999" s="18" t="s">
        <v>2416</v>
      </c>
      <c r="E9999" s="18" t="s">
        <v>2417</v>
      </c>
      <c r="F9999" s="18" t="s">
        <v>2472</v>
      </c>
      <c r="G9999" s="18">
        <v>132</v>
      </c>
      <c r="H9999" s="18">
        <v>2.7533333333333334</v>
      </c>
      <c r="I9999" s="18">
        <v>2.9333333333333331</v>
      </c>
      <c r="Q9999"/>
    </row>
    <row r="10000" spans="2:17" x14ac:dyDescent="0.25">
      <c r="B10000" s="18" t="s">
        <v>3839</v>
      </c>
      <c r="C10000" s="18" t="s">
        <v>2415</v>
      </c>
      <c r="D10000" s="18" t="s">
        <v>2416</v>
      </c>
      <c r="E10000" s="18" t="s">
        <v>2417</v>
      </c>
      <c r="F10000" s="18" t="s">
        <v>2473</v>
      </c>
      <c r="G10000" s="18">
        <v>180</v>
      </c>
      <c r="H10000" s="18">
        <v>2.7666666666666666</v>
      </c>
      <c r="I10000" s="18">
        <v>2.8866666666666667</v>
      </c>
      <c r="Q10000"/>
    </row>
    <row r="10001" spans="2:17" x14ac:dyDescent="0.25">
      <c r="B10001" s="18" t="s">
        <v>3839</v>
      </c>
      <c r="C10001" s="18" t="s">
        <v>2415</v>
      </c>
      <c r="D10001" s="18" t="s">
        <v>2416</v>
      </c>
      <c r="E10001" s="18" t="s">
        <v>2417</v>
      </c>
      <c r="F10001" s="18" t="s">
        <v>4104</v>
      </c>
      <c r="G10001" s="18">
        <v>156</v>
      </c>
      <c r="H10001" s="18">
        <v>2.7933333333333334</v>
      </c>
      <c r="I10001" s="18">
        <v>2.96</v>
      </c>
      <c r="Q10001"/>
    </row>
    <row r="10002" spans="2:17" x14ac:dyDescent="0.25">
      <c r="B10002" s="18" t="s">
        <v>3839</v>
      </c>
      <c r="C10002" s="18" t="s">
        <v>2415</v>
      </c>
      <c r="D10002" s="18" t="s">
        <v>2416</v>
      </c>
      <c r="E10002" s="18" t="s">
        <v>2417</v>
      </c>
      <c r="F10002" s="18" t="s">
        <v>4105</v>
      </c>
      <c r="G10002" s="18">
        <v>132</v>
      </c>
      <c r="H10002" s="18">
        <v>2.68</v>
      </c>
      <c r="I10002" s="18">
        <v>2.9066666666666667</v>
      </c>
      <c r="Q10002"/>
    </row>
    <row r="10003" spans="2:17" x14ac:dyDescent="0.25">
      <c r="B10003" s="18" t="s">
        <v>3839</v>
      </c>
      <c r="C10003" s="18" t="s">
        <v>2415</v>
      </c>
      <c r="D10003" s="18" t="s">
        <v>2416</v>
      </c>
      <c r="E10003" s="18" t="s">
        <v>2417</v>
      </c>
      <c r="F10003" s="18" t="s">
        <v>2474</v>
      </c>
      <c r="G10003" s="18">
        <v>156</v>
      </c>
      <c r="H10003" s="18">
        <v>2.7533333333333334</v>
      </c>
      <c r="I10003" s="18">
        <v>3</v>
      </c>
      <c r="Q10003"/>
    </row>
    <row r="10004" spans="2:17" x14ac:dyDescent="0.25">
      <c r="B10004" s="18" t="s">
        <v>3839</v>
      </c>
      <c r="C10004" s="18" t="s">
        <v>2415</v>
      </c>
      <c r="D10004" s="18" t="s">
        <v>2477</v>
      </c>
      <c r="E10004" s="18" t="s">
        <v>4106</v>
      </c>
      <c r="F10004" s="18" t="s">
        <v>4107</v>
      </c>
      <c r="G10004" s="18">
        <v>432</v>
      </c>
      <c r="H10004" s="18">
        <v>2.59</v>
      </c>
      <c r="I10004" s="18">
        <v>3.33</v>
      </c>
      <c r="Q10004"/>
    </row>
    <row r="10005" spans="2:17" x14ac:dyDescent="0.25">
      <c r="B10005" s="18" t="s">
        <v>3839</v>
      </c>
      <c r="C10005" s="18" t="s">
        <v>2415</v>
      </c>
      <c r="D10005" s="18" t="s">
        <v>2477</v>
      </c>
      <c r="E10005" s="18" t="s">
        <v>4106</v>
      </c>
      <c r="F10005" s="18" t="s">
        <v>4108</v>
      </c>
      <c r="G10005" s="18">
        <v>516</v>
      </c>
      <c r="H10005" s="18">
        <v>2.7</v>
      </c>
      <c r="I10005" s="18">
        <v>3.59</v>
      </c>
      <c r="Q10005"/>
    </row>
    <row r="10006" spans="2:17" x14ac:dyDescent="0.25">
      <c r="B10006" s="18" t="s">
        <v>3839</v>
      </c>
      <c r="C10006" s="18" t="s">
        <v>2415</v>
      </c>
      <c r="D10006" s="18" t="s">
        <v>2477</v>
      </c>
      <c r="E10006" s="18" t="s">
        <v>4109</v>
      </c>
      <c r="F10006" s="18" t="s">
        <v>4110</v>
      </c>
      <c r="G10006" s="18">
        <v>600</v>
      </c>
      <c r="H10006" s="18">
        <v>2.79</v>
      </c>
      <c r="I10006" s="18">
        <v>3.22</v>
      </c>
      <c r="Q10006"/>
    </row>
    <row r="10007" spans="2:17" x14ac:dyDescent="0.25">
      <c r="B10007" s="18" t="s">
        <v>3839</v>
      </c>
      <c r="C10007" s="18" t="s">
        <v>2415</v>
      </c>
      <c r="D10007" s="18" t="s">
        <v>2477</v>
      </c>
      <c r="E10007" s="18" t="s">
        <v>4109</v>
      </c>
      <c r="F10007" s="18" t="s">
        <v>4111</v>
      </c>
      <c r="G10007" s="18">
        <v>264</v>
      </c>
      <c r="H10007" s="18">
        <v>2.0099999999999998</v>
      </c>
      <c r="I10007" s="18">
        <v>3.12</v>
      </c>
      <c r="Q10007"/>
    </row>
    <row r="10008" spans="2:17" x14ac:dyDescent="0.25">
      <c r="B10008" s="18" t="s">
        <v>3839</v>
      </c>
      <c r="C10008" s="18" t="s">
        <v>2415</v>
      </c>
      <c r="D10008" s="18" t="s">
        <v>2477</v>
      </c>
      <c r="E10008" s="18" t="s">
        <v>4109</v>
      </c>
      <c r="F10008" s="18" t="s">
        <v>4112</v>
      </c>
      <c r="G10008" s="18">
        <v>168</v>
      </c>
      <c r="H10008" s="18">
        <v>2.67</v>
      </c>
      <c r="I10008" s="18">
        <v>3.4</v>
      </c>
      <c r="Q10008"/>
    </row>
    <row r="10009" spans="2:17" x14ac:dyDescent="0.25">
      <c r="B10009" s="18" t="s">
        <v>3839</v>
      </c>
      <c r="C10009" s="18" t="s">
        <v>2415</v>
      </c>
      <c r="D10009" s="18" t="s">
        <v>2416</v>
      </c>
      <c r="E10009" s="18" t="s">
        <v>2475</v>
      </c>
      <c r="F10009" s="18" t="s">
        <v>2476</v>
      </c>
      <c r="G10009" s="18">
        <v>120</v>
      </c>
      <c r="H10009" s="18">
        <v>2.4733333333333332</v>
      </c>
      <c r="I10009" s="18">
        <v>2.9666666666666668</v>
      </c>
      <c r="Q10009"/>
    </row>
    <row r="10010" spans="2:17" x14ac:dyDescent="0.25">
      <c r="B10010" s="18" t="s">
        <v>3839</v>
      </c>
      <c r="C10010" s="18" t="s">
        <v>2415</v>
      </c>
      <c r="D10010" s="18" t="s">
        <v>2477</v>
      </c>
      <c r="E10010" s="18" t="s">
        <v>2478</v>
      </c>
      <c r="F10010" s="18" t="s">
        <v>2479</v>
      </c>
      <c r="G10010" s="18">
        <v>240</v>
      </c>
      <c r="H10010" s="18">
        <v>2.21</v>
      </c>
      <c r="I10010" s="18">
        <v>3.56</v>
      </c>
      <c r="Q10010"/>
    </row>
    <row r="10011" spans="2:17" x14ac:dyDescent="0.25">
      <c r="B10011" s="18" t="s">
        <v>3839</v>
      </c>
      <c r="C10011" s="18" t="s">
        <v>2415</v>
      </c>
      <c r="D10011" s="18" t="s">
        <v>2477</v>
      </c>
      <c r="E10011" s="18" t="s">
        <v>2478</v>
      </c>
      <c r="F10011" s="18" t="s">
        <v>2480</v>
      </c>
      <c r="G10011" s="18">
        <v>120</v>
      </c>
      <c r="H10011" s="18">
        <v>2.4500000000000002</v>
      </c>
      <c r="I10011" s="18">
        <v>3.71</v>
      </c>
      <c r="Q10011"/>
    </row>
    <row r="10012" spans="2:17" x14ac:dyDescent="0.25">
      <c r="B10012" s="18" t="s">
        <v>3839</v>
      </c>
      <c r="C10012" s="18" t="s">
        <v>2415</v>
      </c>
      <c r="D10012" s="18" t="s">
        <v>2477</v>
      </c>
      <c r="E10012" s="18" t="s">
        <v>2478</v>
      </c>
      <c r="F10012" s="18" t="s">
        <v>2481</v>
      </c>
      <c r="G10012" s="18">
        <v>144</v>
      </c>
      <c r="H10012" s="18">
        <v>2.09</v>
      </c>
      <c r="I10012" s="18">
        <v>3.24</v>
      </c>
      <c r="Q10012"/>
    </row>
    <row r="10013" spans="2:17" x14ac:dyDescent="0.25">
      <c r="B10013" s="18" t="s">
        <v>3839</v>
      </c>
      <c r="C10013" s="18" t="s">
        <v>2415</v>
      </c>
      <c r="D10013" s="18" t="s">
        <v>2477</v>
      </c>
      <c r="E10013" s="18" t="s">
        <v>2478</v>
      </c>
      <c r="F10013" s="18" t="s">
        <v>2482</v>
      </c>
      <c r="G10013" s="18">
        <v>384</v>
      </c>
      <c r="H10013" s="18">
        <v>2.5</v>
      </c>
      <c r="I10013" s="18">
        <v>3.78</v>
      </c>
      <c r="Q10013"/>
    </row>
    <row r="10014" spans="2:17" x14ac:dyDescent="0.25">
      <c r="B10014" s="18" t="s">
        <v>3839</v>
      </c>
      <c r="C10014" s="18" t="s">
        <v>2415</v>
      </c>
      <c r="D10014" s="18" t="s">
        <v>2477</v>
      </c>
      <c r="E10014" s="18" t="s">
        <v>2478</v>
      </c>
      <c r="F10014" s="18" t="s">
        <v>2483</v>
      </c>
      <c r="G10014" s="18">
        <v>288</v>
      </c>
      <c r="H10014" s="18">
        <v>2.0299999999999998</v>
      </c>
      <c r="I10014" s="18">
        <v>3.54</v>
      </c>
      <c r="Q10014"/>
    </row>
    <row r="10015" spans="2:17" x14ac:dyDescent="0.25">
      <c r="B10015" s="18" t="s">
        <v>3839</v>
      </c>
      <c r="C10015" s="18" t="s">
        <v>2415</v>
      </c>
      <c r="D10015" s="18" t="s">
        <v>2477</v>
      </c>
      <c r="E10015" s="18" t="s">
        <v>2478</v>
      </c>
      <c r="F10015" s="18" t="s">
        <v>2484</v>
      </c>
      <c r="G10015" s="18">
        <v>600</v>
      </c>
      <c r="H10015" s="18">
        <v>2.61</v>
      </c>
      <c r="I10015" s="18">
        <v>3.43</v>
      </c>
      <c r="Q10015"/>
    </row>
    <row r="10016" spans="2:17" x14ac:dyDescent="0.25">
      <c r="B10016" s="18" t="s">
        <v>3839</v>
      </c>
      <c r="C10016" s="18" t="s">
        <v>2415</v>
      </c>
      <c r="D10016" s="18" t="s">
        <v>2477</v>
      </c>
      <c r="E10016" s="18" t="s">
        <v>2478</v>
      </c>
      <c r="F10016" s="18" t="s">
        <v>2485</v>
      </c>
      <c r="G10016" s="18">
        <v>312</v>
      </c>
      <c r="H10016" s="18">
        <v>2.17</v>
      </c>
      <c r="I10016" s="18">
        <v>3.31</v>
      </c>
      <c r="Q10016"/>
    </row>
    <row r="10017" spans="2:17" x14ac:dyDescent="0.25">
      <c r="B10017" s="18" t="s">
        <v>3839</v>
      </c>
      <c r="C10017" s="18" t="s">
        <v>2415</v>
      </c>
      <c r="D10017" s="18" t="s">
        <v>2477</v>
      </c>
      <c r="E10017" s="18" t="s">
        <v>2478</v>
      </c>
      <c r="F10017" s="18" t="s">
        <v>2486</v>
      </c>
      <c r="G10017" s="18">
        <v>204</v>
      </c>
      <c r="H10017" s="18">
        <v>2.34</v>
      </c>
      <c r="I10017" s="18">
        <v>3.24</v>
      </c>
      <c r="Q10017"/>
    </row>
    <row r="10018" spans="2:17" x14ac:dyDescent="0.25">
      <c r="B10018" s="18" t="s">
        <v>3839</v>
      </c>
      <c r="C10018" s="18" t="s">
        <v>2415</v>
      </c>
      <c r="D10018" s="18" t="s">
        <v>2477</v>
      </c>
      <c r="E10018" s="18" t="s">
        <v>2478</v>
      </c>
      <c r="F10018" s="18" t="s">
        <v>2487</v>
      </c>
      <c r="G10018" s="18">
        <v>504</v>
      </c>
      <c r="H10018" s="18">
        <v>2.64</v>
      </c>
      <c r="I10018" s="18">
        <v>3.73</v>
      </c>
      <c r="Q10018"/>
    </row>
    <row r="10019" spans="2:17" x14ac:dyDescent="0.25">
      <c r="B10019" s="18" t="s">
        <v>3839</v>
      </c>
      <c r="C10019" s="18" t="s">
        <v>2415</v>
      </c>
      <c r="D10019" s="18" t="s">
        <v>2477</v>
      </c>
      <c r="E10019" s="18" t="s">
        <v>2478</v>
      </c>
      <c r="F10019" s="18" t="s">
        <v>2488</v>
      </c>
      <c r="G10019" s="18">
        <v>132</v>
      </c>
      <c r="H10019" s="18">
        <v>2.29</v>
      </c>
      <c r="I10019" s="18">
        <v>3.18</v>
      </c>
      <c r="Q10019"/>
    </row>
    <row r="10020" spans="2:17" x14ac:dyDescent="0.25">
      <c r="B10020" s="18" t="s">
        <v>3839</v>
      </c>
      <c r="C10020" s="18" t="s">
        <v>2415</v>
      </c>
      <c r="D10020" s="18" t="s">
        <v>2477</v>
      </c>
      <c r="E10020" s="18" t="s">
        <v>2478</v>
      </c>
      <c r="F10020" s="18" t="s">
        <v>2489</v>
      </c>
      <c r="G10020" s="18">
        <v>564</v>
      </c>
      <c r="H10020" s="18">
        <v>2.41</v>
      </c>
      <c r="I10020" s="18">
        <v>3.53</v>
      </c>
      <c r="Q10020"/>
    </row>
    <row r="10021" spans="2:17" x14ac:dyDescent="0.25">
      <c r="B10021" s="18" t="s">
        <v>3839</v>
      </c>
      <c r="C10021" s="18" t="s">
        <v>2415</v>
      </c>
      <c r="D10021" s="18" t="s">
        <v>2477</v>
      </c>
      <c r="E10021" s="18" t="s">
        <v>2478</v>
      </c>
      <c r="F10021" s="18" t="s">
        <v>2490</v>
      </c>
      <c r="G10021" s="18">
        <v>576</v>
      </c>
      <c r="H10021" s="18">
        <v>2.5499999999999998</v>
      </c>
      <c r="I10021" s="18">
        <v>3.39</v>
      </c>
      <c r="Q10021"/>
    </row>
    <row r="10022" spans="2:17" x14ac:dyDescent="0.25">
      <c r="B10022" s="18" t="s">
        <v>3839</v>
      </c>
      <c r="C10022" s="18" t="s">
        <v>2415</v>
      </c>
      <c r="D10022" s="18" t="s">
        <v>2477</v>
      </c>
      <c r="E10022" s="18" t="s">
        <v>2478</v>
      </c>
      <c r="F10022" s="18" t="s">
        <v>2491</v>
      </c>
      <c r="G10022" s="18">
        <v>528</v>
      </c>
      <c r="H10022" s="18">
        <v>2.75</v>
      </c>
      <c r="I10022" s="18">
        <v>3.58</v>
      </c>
      <c r="Q10022"/>
    </row>
    <row r="10023" spans="2:17" x14ac:dyDescent="0.25">
      <c r="B10023" s="18" t="s">
        <v>3839</v>
      </c>
      <c r="C10023" s="18" t="s">
        <v>2415</v>
      </c>
      <c r="D10023" s="18" t="s">
        <v>2477</v>
      </c>
      <c r="E10023" s="18" t="s">
        <v>2478</v>
      </c>
      <c r="F10023" s="18" t="s">
        <v>2492</v>
      </c>
      <c r="G10023" s="18">
        <v>372</v>
      </c>
      <c r="H10023" s="18">
        <v>2.04</v>
      </c>
      <c r="I10023" s="18">
        <v>3.23</v>
      </c>
      <c r="Q10023"/>
    </row>
    <row r="10024" spans="2:17" x14ac:dyDescent="0.25">
      <c r="B10024" s="18" t="s">
        <v>3839</v>
      </c>
      <c r="C10024" s="18" t="s">
        <v>2415</v>
      </c>
      <c r="D10024" s="18" t="s">
        <v>2477</v>
      </c>
      <c r="E10024" s="18" t="s">
        <v>2478</v>
      </c>
      <c r="F10024" s="18" t="s">
        <v>2493</v>
      </c>
      <c r="G10024" s="18">
        <v>204</v>
      </c>
      <c r="H10024" s="18">
        <v>2.2799999999999998</v>
      </c>
      <c r="I10024" s="18">
        <v>3.77</v>
      </c>
      <c r="Q10024"/>
    </row>
    <row r="10025" spans="2:17" x14ac:dyDescent="0.25">
      <c r="B10025" s="18" t="s">
        <v>3839</v>
      </c>
      <c r="C10025" s="18" t="s">
        <v>2415</v>
      </c>
      <c r="D10025" s="18" t="s">
        <v>2477</v>
      </c>
      <c r="E10025" s="18" t="s">
        <v>2478</v>
      </c>
      <c r="F10025" s="18" t="s">
        <v>2494</v>
      </c>
      <c r="G10025" s="18">
        <v>408</v>
      </c>
      <c r="H10025" s="18">
        <v>2.72</v>
      </c>
      <c r="I10025" s="18">
        <v>3.54</v>
      </c>
      <c r="Q10025"/>
    </row>
    <row r="10026" spans="2:17" x14ac:dyDescent="0.25">
      <c r="B10026" s="18" t="s">
        <v>3839</v>
      </c>
      <c r="C10026" s="18" t="s">
        <v>2415</v>
      </c>
      <c r="D10026" s="18" t="s">
        <v>2477</v>
      </c>
      <c r="E10026" s="18" t="s">
        <v>2478</v>
      </c>
      <c r="F10026" s="18" t="s">
        <v>2495</v>
      </c>
      <c r="G10026" s="18">
        <v>336</v>
      </c>
      <c r="H10026" s="18">
        <v>2.41</v>
      </c>
      <c r="I10026" s="18">
        <v>3.42</v>
      </c>
      <c r="Q10026"/>
    </row>
    <row r="10027" spans="2:17" x14ac:dyDescent="0.25">
      <c r="B10027" s="18" t="s">
        <v>3839</v>
      </c>
      <c r="C10027" s="18" t="s">
        <v>2415</v>
      </c>
      <c r="D10027" s="18" t="s">
        <v>2416</v>
      </c>
      <c r="E10027" s="18" t="s">
        <v>2496</v>
      </c>
      <c r="F10027" s="18" t="s">
        <v>2497</v>
      </c>
      <c r="G10027" s="18">
        <v>180</v>
      </c>
      <c r="H10027" s="18">
        <v>2.6</v>
      </c>
      <c r="I10027" s="18">
        <v>2.96</v>
      </c>
      <c r="Q10027"/>
    </row>
    <row r="10028" spans="2:17" x14ac:dyDescent="0.25">
      <c r="B10028" s="18" t="s">
        <v>3839</v>
      </c>
      <c r="C10028" s="18" t="s">
        <v>2415</v>
      </c>
      <c r="D10028" s="18" t="s">
        <v>2416</v>
      </c>
      <c r="E10028" s="18" t="s">
        <v>2496</v>
      </c>
      <c r="F10028" s="18" t="s">
        <v>2498</v>
      </c>
      <c r="G10028" s="18">
        <v>144</v>
      </c>
      <c r="H10028" s="18">
        <v>2.3266666666666667</v>
      </c>
      <c r="I10028" s="18">
        <v>2.9066666666666667</v>
      </c>
      <c r="Q10028"/>
    </row>
    <row r="10029" spans="2:17" x14ac:dyDescent="0.25">
      <c r="B10029" s="18" t="s">
        <v>3839</v>
      </c>
      <c r="C10029" s="18" t="s">
        <v>2415</v>
      </c>
      <c r="D10029" s="18" t="s">
        <v>2416</v>
      </c>
      <c r="E10029" s="18" t="s">
        <v>2496</v>
      </c>
      <c r="F10029" s="18" t="s">
        <v>2499</v>
      </c>
      <c r="G10029" s="18">
        <v>180</v>
      </c>
      <c r="H10029" s="18">
        <v>2.6733333333333333</v>
      </c>
      <c r="I10029" s="18">
        <v>2.9266666666666667</v>
      </c>
      <c r="Q10029"/>
    </row>
    <row r="10030" spans="2:17" x14ac:dyDescent="0.25">
      <c r="B10030" s="18" t="s">
        <v>3839</v>
      </c>
      <c r="C10030" s="18" t="s">
        <v>2415</v>
      </c>
      <c r="D10030" s="18" t="s">
        <v>2416</v>
      </c>
      <c r="E10030" s="18" t="s">
        <v>2496</v>
      </c>
      <c r="F10030" s="18" t="s">
        <v>2500</v>
      </c>
      <c r="G10030" s="18">
        <v>120</v>
      </c>
      <c r="H10030" s="18">
        <v>2.3133333333333335</v>
      </c>
      <c r="I10030" s="18">
        <v>2.9866666666666668</v>
      </c>
      <c r="Q10030"/>
    </row>
    <row r="10031" spans="2:17" x14ac:dyDescent="0.25">
      <c r="B10031" s="18" t="s">
        <v>3839</v>
      </c>
      <c r="C10031" s="18" t="s">
        <v>2415</v>
      </c>
      <c r="D10031" s="18" t="s">
        <v>2416</v>
      </c>
      <c r="E10031" s="18" t="s">
        <v>2496</v>
      </c>
      <c r="F10031" s="18" t="s">
        <v>2501</v>
      </c>
      <c r="G10031" s="18">
        <v>168</v>
      </c>
      <c r="H10031" s="18">
        <v>2.66</v>
      </c>
      <c r="I10031" s="18">
        <v>2.9133333333333336</v>
      </c>
      <c r="Q10031"/>
    </row>
    <row r="10032" spans="2:17" x14ac:dyDescent="0.25">
      <c r="B10032" s="18" t="s">
        <v>3839</v>
      </c>
      <c r="C10032" s="18" t="s">
        <v>2415</v>
      </c>
      <c r="D10032" s="18" t="s">
        <v>2416</v>
      </c>
      <c r="E10032" s="18" t="s">
        <v>2496</v>
      </c>
      <c r="F10032" s="18" t="s">
        <v>2502</v>
      </c>
      <c r="G10032" s="18">
        <v>168</v>
      </c>
      <c r="H10032" s="18">
        <v>2.4666666666666668</v>
      </c>
      <c r="I10032" s="18">
        <v>2.96</v>
      </c>
      <c r="Q10032"/>
    </row>
    <row r="10033" spans="2:17" x14ac:dyDescent="0.25">
      <c r="B10033" s="18" t="s">
        <v>3839</v>
      </c>
      <c r="C10033" s="18" t="s">
        <v>2415</v>
      </c>
      <c r="D10033" s="18" t="s">
        <v>2416</v>
      </c>
      <c r="E10033" s="18" t="s">
        <v>2496</v>
      </c>
      <c r="F10033" s="18" t="s">
        <v>2503</v>
      </c>
      <c r="G10033" s="18">
        <v>156</v>
      </c>
      <c r="H10033" s="18">
        <v>2.2866666666666666</v>
      </c>
      <c r="I10033" s="18">
        <v>2.9866666666666668</v>
      </c>
      <c r="Q10033"/>
    </row>
    <row r="10034" spans="2:17" x14ac:dyDescent="0.25">
      <c r="B10034" s="18" t="s">
        <v>3839</v>
      </c>
      <c r="C10034" s="18" t="s">
        <v>2415</v>
      </c>
      <c r="D10034" s="18" t="s">
        <v>2416</v>
      </c>
      <c r="E10034" s="18" t="s">
        <v>2496</v>
      </c>
      <c r="F10034" s="18" t="s">
        <v>2504</v>
      </c>
      <c r="G10034" s="18">
        <v>120</v>
      </c>
      <c r="H10034" s="18">
        <v>2.6066666666666665</v>
      </c>
      <c r="I10034" s="18">
        <v>2.8866666666666667</v>
      </c>
      <c r="Q10034"/>
    </row>
    <row r="10035" spans="2:17" x14ac:dyDescent="0.25">
      <c r="B10035" s="18" t="s">
        <v>3839</v>
      </c>
      <c r="C10035" s="18" t="s">
        <v>2415</v>
      </c>
      <c r="D10035" s="18" t="s">
        <v>2416</v>
      </c>
      <c r="E10035" s="18" t="s">
        <v>2496</v>
      </c>
      <c r="F10035" s="18" t="s">
        <v>2505</v>
      </c>
      <c r="G10035" s="18">
        <v>156</v>
      </c>
      <c r="H10035" s="18">
        <v>2.8</v>
      </c>
      <c r="I10035" s="18">
        <v>2.98</v>
      </c>
      <c r="Q10035"/>
    </row>
    <row r="10036" spans="2:17" x14ac:dyDescent="0.25">
      <c r="B10036" s="18" t="s">
        <v>3839</v>
      </c>
      <c r="C10036" s="18" t="s">
        <v>2415</v>
      </c>
      <c r="D10036" s="18" t="s">
        <v>2416</v>
      </c>
      <c r="E10036" s="18" t="s">
        <v>2496</v>
      </c>
      <c r="F10036" s="18" t="s">
        <v>2506</v>
      </c>
      <c r="G10036" s="18">
        <v>168</v>
      </c>
      <c r="H10036" s="18">
        <v>2.7666666666666666</v>
      </c>
      <c r="I10036" s="18">
        <v>2.9333333333333331</v>
      </c>
      <c r="Q10036"/>
    </row>
    <row r="10037" spans="2:17" x14ac:dyDescent="0.25">
      <c r="B10037" s="18" t="s">
        <v>3839</v>
      </c>
      <c r="C10037" s="18" t="s">
        <v>2415</v>
      </c>
      <c r="D10037" s="18" t="s">
        <v>2416</v>
      </c>
      <c r="E10037" s="18" t="s">
        <v>2496</v>
      </c>
      <c r="F10037" s="18" t="s">
        <v>2507</v>
      </c>
      <c r="G10037" s="18">
        <v>120</v>
      </c>
      <c r="H10037" s="18">
        <v>2.7</v>
      </c>
      <c r="I10037" s="18">
        <v>2.94</v>
      </c>
      <c r="Q10037"/>
    </row>
    <row r="10038" spans="2:17" x14ac:dyDescent="0.25">
      <c r="B10038" s="18" t="s">
        <v>3839</v>
      </c>
      <c r="C10038" s="18" t="s">
        <v>2415</v>
      </c>
      <c r="D10038" s="18" t="s">
        <v>2416</v>
      </c>
      <c r="E10038" s="18" t="s">
        <v>2496</v>
      </c>
      <c r="F10038" s="18" t="s">
        <v>4113</v>
      </c>
      <c r="G10038" s="18">
        <v>156</v>
      </c>
      <c r="H10038" s="18">
        <v>2.4466666666666668</v>
      </c>
      <c r="I10038" s="18">
        <v>3</v>
      </c>
      <c r="Q10038"/>
    </row>
    <row r="10039" spans="2:17" x14ac:dyDescent="0.25">
      <c r="B10039" s="18" t="s">
        <v>3839</v>
      </c>
      <c r="C10039" s="18" t="s">
        <v>2415</v>
      </c>
      <c r="D10039" s="18" t="s">
        <v>2416</v>
      </c>
      <c r="E10039" s="18" t="s">
        <v>2496</v>
      </c>
      <c r="F10039" s="18" t="s">
        <v>4114</v>
      </c>
      <c r="G10039" s="18">
        <v>144</v>
      </c>
      <c r="H10039" s="18">
        <v>2.4</v>
      </c>
      <c r="I10039" s="18">
        <v>2.92</v>
      </c>
      <c r="Q10039"/>
    </row>
    <row r="10040" spans="2:17" x14ac:dyDescent="0.25">
      <c r="B10040" s="18" t="s">
        <v>3839</v>
      </c>
      <c r="C10040" s="18" t="s">
        <v>2415</v>
      </c>
      <c r="D10040" s="18" t="s">
        <v>2416</v>
      </c>
      <c r="E10040" s="18" t="s">
        <v>2496</v>
      </c>
      <c r="F10040" s="18" t="s">
        <v>4115</v>
      </c>
      <c r="G10040" s="18">
        <v>156</v>
      </c>
      <c r="H10040" s="18">
        <v>2.5466666666666669</v>
      </c>
      <c r="I10040" s="18">
        <v>2.92</v>
      </c>
      <c r="Q10040"/>
    </row>
    <row r="10041" spans="2:17" x14ac:dyDescent="0.25">
      <c r="B10041" s="18" t="s">
        <v>3839</v>
      </c>
      <c r="C10041" s="18" t="s">
        <v>2415</v>
      </c>
      <c r="D10041" s="18" t="s">
        <v>2416</v>
      </c>
      <c r="E10041" s="18" t="s">
        <v>2496</v>
      </c>
      <c r="F10041" s="18" t="s">
        <v>4116</v>
      </c>
      <c r="G10041" s="18">
        <v>144</v>
      </c>
      <c r="H10041" s="18">
        <v>2.7</v>
      </c>
      <c r="I10041" s="18">
        <v>2.88</v>
      </c>
      <c r="Q10041"/>
    </row>
    <row r="10042" spans="2:17" x14ac:dyDescent="0.25">
      <c r="B10042" s="18" t="s">
        <v>3839</v>
      </c>
      <c r="C10042" s="18" t="s">
        <v>2415</v>
      </c>
      <c r="D10042" s="18" t="s">
        <v>2416</v>
      </c>
      <c r="E10042" s="18" t="s">
        <v>2496</v>
      </c>
      <c r="F10042" s="18" t="s">
        <v>4117</v>
      </c>
      <c r="G10042" s="18">
        <v>132</v>
      </c>
      <c r="H10042" s="18">
        <v>2.7066666666666666</v>
      </c>
      <c r="I10042" s="18">
        <v>2.9</v>
      </c>
      <c r="Q10042"/>
    </row>
    <row r="10043" spans="2:17" x14ac:dyDescent="0.25">
      <c r="B10043" s="18" t="s">
        <v>3839</v>
      </c>
      <c r="C10043" s="18" t="s">
        <v>2415</v>
      </c>
      <c r="D10043" s="18" t="s">
        <v>2416</v>
      </c>
      <c r="E10043" s="18" t="s">
        <v>2496</v>
      </c>
      <c r="F10043" s="18" t="s">
        <v>4118</v>
      </c>
      <c r="G10043" s="18">
        <v>120</v>
      </c>
      <c r="H10043" s="18">
        <v>2.34</v>
      </c>
      <c r="I10043" s="18">
        <v>2.9866666666666668</v>
      </c>
      <c r="Q10043"/>
    </row>
    <row r="10044" spans="2:17" x14ac:dyDescent="0.25">
      <c r="B10044" s="18" t="s">
        <v>3839</v>
      </c>
      <c r="C10044" s="18" t="s">
        <v>2415</v>
      </c>
      <c r="D10044" s="18" t="s">
        <v>2416</v>
      </c>
      <c r="E10044" s="18" t="s">
        <v>2496</v>
      </c>
      <c r="F10044" s="18" t="s">
        <v>4119</v>
      </c>
      <c r="G10044" s="18">
        <v>144</v>
      </c>
      <c r="H10044" s="18">
        <v>2.3666666666666667</v>
      </c>
      <c r="I10044" s="18">
        <v>3</v>
      </c>
      <c r="Q10044"/>
    </row>
    <row r="10045" spans="2:17" x14ac:dyDescent="0.25">
      <c r="B10045" s="18" t="s">
        <v>3839</v>
      </c>
      <c r="C10045" s="18" t="s">
        <v>2415</v>
      </c>
      <c r="D10045" s="18" t="s">
        <v>2416</v>
      </c>
      <c r="E10045" s="18" t="s">
        <v>2496</v>
      </c>
      <c r="F10045" s="18" t="s">
        <v>4120</v>
      </c>
      <c r="G10045" s="18">
        <v>120</v>
      </c>
      <c r="H10045" s="18">
        <v>2.54</v>
      </c>
      <c r="I10045" s="18">
        <v>2.9</v>
      </c>
      <c r="Q10045"/>
    </row>
    <row r="10046" spans="2:17" x14ac:dyDescent="0.25">
      <c r="B10046" s="18" t="s">
        <v>3839</v>
      </c>
      <c r="C10046" s="18" t="s">
        <v>2415</v>
      </c>
      <c r="D10046" s="18" t="s">
        <v>2416</v>
      </c>
      <c r="E10046" s="18" t="s">
        <v>2496</v>
      </c>
      <c r="F10046" s="18" t="s">
        <v>3800</v>
      </c>
      <c r="G10046" s="18">
        <v>132</v>
      </c>
      <c r="H10046" s="18">
        <v>2.5133333333333332</v>
      </c>
      <c r="I10046" s="18">
        <v>2.9666666666666668</v>
      </c>
      <c r="Q10046"/>
    </row>
    <row r="10047" spans="2:17" x14ac:dyDescent="0.25">
      <c r="B10047" s="18" t="s">
        <v>3839</v>
      </c>
      <c r="C10047" s="18" t="s">
        <v>2415</v>
      </c>
      <c r="D10047" s="18" t="s">
        <v>2416</v>
      </c>
      <c r="E10047" s="18" t="s">
        <v>2496</v>
      </c>
      <c r="F10047" s="18" t="s">
        <v>2508</v>
      </c>
      <c r="G10047" s="18">
        <v>180</v>
      </c>
      <c r="H10047" s="18">
        <v>2.36</v>
      </c>
      <c r="I10047" s="18">
        <v>2.92</v>
      </c>
      <c r="Q10047"/>
    </row>
    <row r="10048" spans="2:17" x14ac:dyDescent="0.25">
      <c r="B10048" s="18" t="s">
        <v>3839</v>
      </c>
      <c r="C10048" s="18" t="s">
        <v>2415</v>
      </c>
      <c r="D10048" s="18" t="s">
        <v>2416</v>
      </c>
      <c r="E10048" s="18" t="s">
        <v>2496</v>
      </c>
      <c r="F10048" s="18" t="s">
        <v>2509</v>
      </c>
      <c r="G10048" s="18">
        <v>180</v>
      </c>
      <c r="H10048" s="18">
        <v>2.48</v>
      </c>
      <c r="I10048" s="18">
        <v>2.9</v>
      </c>
      <c r="Q10048"/>
    </row>
    <row r="10049" spans="2:17" x14ac:dyDescent="0.25">
      <c r="B10049" s="18" t="s">
        <v>3839</v>
      </c>
      <c r="C10049" s="18" t="s">
        <v>2415</v>
      </c>
      <c r="D10049" s="18" t="s">
        <v>2416</v>
      </c>
      <c r="E10049" s="18" t="s">
        <v>2496</v>
      </c>
      <c r="F10049" s="18" t="s">
        <v>2510</v>
      </c>
      <c r="G10049" s="18">
        <v>144</v>
      </c>
      <c r="H10049" s="18">
        <v>2.3933333333333335</v>
      </c>
      <c r="I10049" s="18">
        <v>2.9933333333333332</v>
      </c>
      <c r="Q10049"/>
    </row>
    <row r="10050" spans="2:17" x14ac:dyDescent="0.25">
      <c r="B10050" s="18" t="s">
        <v>3839</v>
      </c>
      <c r="C10050" s="18" t="s">
        <v>2415</v>
      </c>
      <c r="D10050" s="18" t="s">
        <v>2511</v>
      </c>
      <c r="E10050" s="18" t="s">
        <v>2512</v>
      </c>
      <c r="F10050" s="18" t="s">
        <v>2513</v>
      </c>
      <c r="G10050" s="18">
        <v>2364</v>
      </c>
      <c r="H10050" s="18">
        <v>0.87</v>
      </c>
      <c r="I10050" s="18">
        <v>0.94</v>
      </c>
      <c r="Q10050"/>
    </row>
    <row r="10051" spans="2:17" x14ac:dyDescent="0.25">
      <c r="B10051" s="18" t="s">
        <v>3839</v>
      </c>
      <c r="C10051" s="18" t="s">
        <v>2415</v>
      </c>
      <c r="D10051" s="18" t="s">
        <v>2511</v>
      </c>
      <c r="E10051" s="18" t="s">
        <v>2512</v>
      </c>
      <c r="F10051" s="18" t="s">
        <v>2514</v>
      </c>
      <c r="G10051" s="18">
        <v>2400</v>
      </c>
      <c r="H10051" s="18">
        <v>0.8</v>
      </c>
      <c r="I10051" s="18">
        <v>0.97</v>
      </c>
      <c r="Q10051"/>
    </row>
    <row r="10052" spans="2:17" x14ac:dyDescent="0.25">
      <c r="B10052" s="18" t="s">
        <v>3839</v>
      </c>
      <c r="C10052" s="18" t="s">
        <v>2415</v>
      </c>
      <c r="D10052" s="18" t="s">
        <v>2511</v>
      </c>
      <c r="E10052" s="18" t="s">
        <v>2512</v>
      </c>
      <c r="F10052" s="18" t="s">
        <v>2515</v>
      </c>
      <c r="G10052" s="18">
        <v>1488</v>
      </c>
      <c r="H10052" s="18">
        <v>0.78</v>
      </c>
      <c r="I10052" s="18">
        <v>0.94</v>
      </c>
      <c r="Q10052"/>
    </row>
    <row r="10053" spans="2:17" x14ac:dyDescent="0.25">
      <c r="B10053" s="18" t="s">
        <v>3839</v>
      </c>
      <c r="C10053" s="18" t="s">
        <v>2415</v>
      </c>
      <c r="D10053" s="18" t="s">
        <v>2511</v>
      </c>
      <c r="E10053" s="18" t="s">
        <v>2512</v>
      </c>
      <c r="F10053" s="18" t="s">
        <v>2516</v>
      </c>
      <c r="G10053" s="18">
        <v>1752</v>
      </c>
      <c r="H10053" s="18">
        <v>0.9</v>
      </c>
      <c r="I10053" s="18">
        <v>0.95</v>
      </c>
      <c r="Q10053"/>
    </row>
    <row r="10054" spans="2:17" x14ac:dyDescent="0.25">
      <c r="B10054" s="18" t="s">
        <v>3839</v>
      </c>
      <c r="C10054" s="18" t="s">
        <v>2415</v>
      </c>
      <c r="D10054" s="18" t="s">
        <v>2511</v>
      </c>
      <c r="E10054" s="18" t="s">
        <v>2512</v>
      </c>
      <c r="F10054" s="18" t="s">
        <v>2517</v>
      </c>
      <c r="G10054" s="18">
        <v>2172</v>
      </c>
      <c r="H10054" s="18">
        <v>0.89</v>
      </c>
      <c r="I10054" s="18">
        <v>0.91</v>
      </c>
      <c r="Q10054"/>
    </row>
    <row r="10055" spans="2:17" x14ac:dyDescent="0.25">
      <c r="B10055" s="18" t="s">
        <v>3839</v>
      </c>
      <c r="C10055" s="18" t="s">
        <v>2415</v>
      </c>
      <c r="D10055" s="18" t="s">
        <v>2511</v>
      </c>
      <c r="E10055" s="18" t="s">
        <v>2512</v>
      </c>
      <c r="F10055" s="18" t="s">
        <v>2518</v>
      </c>
      <c r="G10055" s="18">
        <v>1920</v>
      </c>
      <c r="H10055" s="18">
        <v>0.74</v>
      </c>
      <c r="I10055" s="18">
        <v>1</v>
      </c>
      <c r="Q10055"/>
    </row>
    <row r="10056" spans="2:17" x14ac:dyDescent="0.25">
      <c r="B10056" s="18" t="s">
        <v>3839</v>
      </c>
      <c r="C10056" s="18" t="s">
        <v>2415</v>
      </c>
      <c r="D10056" s="18" t="s">
        <v>2511</v>
      </c>
      <c r="E10056" s="18" t="s">
        <v>2512</v>
      </c>
      <c r="F10056" s="18" t="s">
        <v>2519</v>
      </c>
      <c r="G10056" s="18">
        <v>1608</v>
      </c>
      <c r="H10056" s="18">
        <v>0.74</v>
      </c>
      <c r="I10056" s="18">
        <v>0.94</v>
      </c>
      <c r="Q10056"/>
    </row>
    <row r="10057" spans="2:17" x14ac:dyDescent="0.25">
      <c r="B10057" s="18" t="s">
        <v>3839</v>
      </c>
      <c r="C10057" s="18" t="s">
        <v>2415</v>
      </c>
      <c r="D10057" s="18" t="s">
        <v>2511</v>
      </c>
      <c r="E10057" s="18" t="s">
        <v>2512</v>
      </c>
      <c r="F10057" s="18" t="s">
        <v>2520</v>
      </c>
      <c r="G10057" s="18">
        <v>1200</v>
      </c>
      <c r="H10057" s="18">
        <v>0.78</v>
      </c>
      <c r="I10057" s="18">
        <v>0.91</v>
      </c>
      <c r="Q10057"/>
    </row>
    <row r="10058" spans="2:17" x14ac:dyDescent="0.25">
      <c r="B10058" s="18" t="s">
        <v>3839</v>
      </c>
      <c r="C10058" s="18" t="s">
        <v>2415</v>
      </c>
      <c r="D10058" s="18" t="s">
        <v>2511</v>
      </c>
      <c r="E10058" s="18" t="s">
        <v>2512</v>
      </c>
      <c r="F10058" s="18" t="s">
        <v>2521</v>
      </c>
      <c r="G10058" s="18">
        <v>1416</v>
      </c>
      <c r="H10058" s="18">
        <v>0.82</v>
      </c>
      <c r="I10058" s="18">
        <v>0.96</v>
      </c>
      <c r="Q10058"/>
    </row>
    <row r="10059" spans="2:17" x14ac:dyDescent="0.25">
      <c r="B10059" s="18" t="s">
        <v>3839</v>
      </c>
      <c r="C10059" s="18" t="s">
        <v>2415</v>
      </c>
      <c r="D10059" s="18" t="s">
        <v>2511</v>
      </c>
      <c r="E10059" s="18" t="s">
        <v>2512</v>
      </c>
      <c r="F10059" s="18" t="s">
        <v>2522</v>
      </c>
      <c r="G10059" s="18">
        <v>2208</v>
      </c>
      <c r="H10059" s="18">
        <v>0.84</v>
      </c>
      <c r="I10059" s="18">
        <v>0.94</v>
      </c>
      <c r="Q10059"/>
    </row>
    <row r="10060" spans="2:17" x14ac:dyDescent="0.25">
      <c r="B10060" s="18" t="s">
        <v>3839</v>
      </c>
      <c r="C10060" s="18" t="s">
        <v>2415</v>
      </c>
      <c r="D10060" s="18" t="s">
        <v>2511</v>
      </c>
      <c r="E10060" s="18" t="s">
        <v>2512</v>
      </c>
      <c r="F10060" s="18" t="s">
        <v>2523</v>
      </c>
      <c r="G10060" s="18">
        <v>2148</v>
      </c>
      <c r="H10060" s="18">
        <v>0.81</v>
      </c>
      <c r="I10060" s="18">
        <v>0.9</v>
      </c>
      <c r="Q10060"/>
    </row>
    <row r="10061" spans="2:17" x14ac:dyDescent="0.25">
      <c r="B10061" s="18" t="s">
        <v>3839</v>
      </c>
      <c r="C10061" s="18" t="s">
        <v>2415</v>
      </c>
      <c r="D10061" s="18" t="s">
        <v>2511</v>
      </c>
      <c r="E10061" s="18" t="s">
        <v>2512</v>
      </c>
      <c r="F10061" s="18" t="s">
        <v>2524</v>
      </c>
      <c r="G10061" s="18">
        <v>1788</v>
      </c>
      <c r="H10061" s="18">
        <v>0.83</v>
      </c>
      <c r="I10061" s="18">
        <v>1</v>
      </c>
      <c r="Q10061"/>
    </row>
    <row r="10062" spans="2:17" x14ac:dyDescent="0.25">
      <c r="B10062" s="18" t="s">
        <v>3839</v>
      </c>
      <c r="C10062" s="18" t="s">
        <v>2415</v>
      </c>
      <c r="D10062" s="18" t="s">
        <v>2511</v>
      </c>
      <c r="E10062" s="18" t="s">
        <v>2512</v>
      </c>
      <c r="F10062" s="18" t="s">
        <v>4121</v>
      </c>
      <c r="G10062" s="18">
        <v>1356</v>
      </c>
      <c r="H10062" s="18">
        <v>0.76</v>
      </c>
      <c r="I10062" s="18">
        <v>0.92</v>
      </c>
      <c r="Q10062"/>
    </row>
    <row r="10063" spans="2:17" x14ac:dyDescent="0.25">
      <c r="B10063" s="18" t="s">
        <v>3839</v>
      </c>
      <c r="C10063" s="18" t="s">
        <v>2415</v>
      </c>
      <c r="D10063" s="18" t="s">
        <v>2511</v>
      </c>
      <c r="E10063" s="18" t="s">
        <v>2512</v>
      </c>
      <c r="F10063" s="18" t="s">
        <v>4122</v>
      </c>
      <c r="G10063" s="18">
        <v>1500</v>
      </c>
      <c r="H10063" s="18">
        <v>0.89</v>
      </c>
      <c r="I10063" s="18">
        <v>0.99</v>
      </c>
      <c r="Q10063"/>
    </row>
    <row r="10064" spans="2:17" x14ac:dyDescent="0.25">
      <c r="B10064" s="18" t="s">
        <v>3839</v>
      </c>
      <c r="C10064" s="18" t="s">
        <v>2415</v>
      </c>
      <c r="D10064" s="18" t="s">
        <v>2511</v>
      </c>
      <c r="E10064" s="18" t="s">
        <v>2512</v>
      </c>
      <c r="F10064" s="18" t="s">
        <v>4123</v>
      </c>
      <c r="G10064" s="18">
        <v>1344</v>
      </c>
      <c r="H10064" s="18">
        <v>0.87</v>
      </c>
      <c r="I10064" s="18">
        <v>0.93</v>
      </c>
      <c r="Q10064"/>
    </row>
    <row r="10065" spans="2:17" x14ac:dyDescent="0.25">
      <c r="B10065" s="18" t="s">
        <v>3839</v>
      </c>
      <c r="C10065" s="18" t="s">
        <v>2415</v>
      </c>
      <c r="D10065" s="18" t="s">
        <v>2511</v>
      </c>
      <c r="E10065" s="18" t="s">
        <v>2512</v>
      </c>
      <c r="F10065" s="18" t="s">
        <v>4124</v>
      </c>
      <c r="G10065" s="18">
        <v>2076</v>
      </c>
      <c r="H10065" s="18">
        <v>0.72</v>
      </c>
      <c r="I10065" s="18">
        <v>0.97</v>
      </c>
      <c r="Q10065"/>
    </row>
    <row r="10066" spans="2:17" x14ac:dyDescent="0.25">
      <c r="B10066" s="18" t="s">
        <v>3839</v>
      </c>
      <c r="C10066" s="18" t="s">
        <v>2415</v>
      </c>
      <c r="D10066" s="18" t="s">
        <v>2511</v>
      </c>
      <c r="E10066" s="18" t="s">
        <v>2512</v>
      </c>
      <c r="F10066" s="18" t="s">
        <v>4125</v>
      </c>
      <c r="G10066" s="18">
        <v>1800</v>
      </c>
      <c r="H10066" s="18">
        <v>0.8</v>
      </c>
      <c r="I10066" s="18">
        <v>0.98</v>
      </c>
      <c r="Q10066"/>
    </row>
    <row r="10067" spans="2:17" x14ac:dyDescent="0.25">
      <c r="B10067" s="18" t="s">
        <v>3839</v>
      </c>
      <c r="C10067" s="18" t="s">
        <v>2415</v>
      </c>
      <c r="D10067" s="18" t="s">
        <v>2511</v>
      </c>
      <c r="E10067" s="18" t="s">
        <v>2512</v>
      </c>
      <c r="F10067" s="18" t="s">
        <v>4126</v>
      </c>
      <c r="G10067" s="18">
        <v>1656</v>
      </c>
      <c r="H10067" s="18">
        <v>0.74</v>
      </c>
      <c r="I10067" s="18">
        <v>0.99</v>
      </c>
      <c r="Q10067"/>
    </row>
    <row r="10068" spans="2:17" x14ac:dyDescent="0.25">
      <c r="B10068" s="18" t="s">
        <v>3839</v>
      </c>
      <c r="C10068" s="18" t="s">
        <v>2415</v>
      </c>
      <c r="D10068" s="18" t="s">
        <v>2511</v>
      </c>
      <c r="E10068" s="18" t="s">
        <v>2512</v>
      </c>
      <c r="F10068" s="18" t="s">
        <v>4127</v>
      </c>
      <c r="G10068" s="18">
        <v>1680</v>
      </c>
      <c r="H10068" s="18">
        <v>0.74</v>
      </c>
      <c r="I10068" s="18">
        <v>0.96</v>
      </c>
      <c r="Q10068"/>
    </row>
    <row r="10069" spans="2:17" x14ac:dyDescent="0.25">
      <c r="B10069" s="18" t="s">
        <v>3839</v>
      </c>
      <c r="C10069" s="18" t="s">
        <v>2415</v>
      </c>
      <c r="D10069" s="18" t="s">
        <v>2511</v>
      </c>
      <c r="E10069" s="18" t="s">
        <v>2512</v>
      </c>
      <c r="F10069" s="18" t="s">
        <v>4128</v>
      </c>
      <c r="G10069" s="18">
        <v>1764</v>
      </c>
      <c r="H10069" s="18">
        <v>0.71</v>
      </c>
      <c r="I10069" s="18">
        <v>0.99</v>
      </c>
      <c r="Q10069"/>
    </row>
    <row r="10070" spans="2:17" x14ac:dyDescent="0.25">
      <c r="B10070" s="18" t="s">
        <v>3839</v>
      </c>
      <c r="C10070" s="18" t="s">
        <v>2415</v>
      </c>
      <c r="D10070" s="18" t="s">
        <v>2511</v>
      </c>
      <c r="E10070" s="18" t="s">
        <v>2512</v>
      </c>
      <c r="F10070" s="18" t="s">
        <v>4129</v>
      </c>
      <c r="G10070" s="18">
        <v>1992</v>
      </c>
      <c r="H10070" s="18">
        <v>0.89</v>
      </c>
      <c r="I10070" s="18">
        <v>0.91</v>
      </c>
      <c r="Q10070"/>
    </row>
    <row r="10071" spans="2:17" x14ac:dyDescent="0.25">
      <c r="B10071" s="18" t="s">
        <v>3839</v>
      </c>
      <c r="C10071" s="18" t="s">
        <v>2415</v>
      </c>
      <c r="D10071" s="18" t="s">
        <v>2511</v>
      </c>
      <c r="E10071" s="18" t="s">
        <v>2512</v>
      </c>
      <c r="F10071" s="18" t="s">
        <v>4130</v>
      </c>
      <c r="G10071" s="18">
        <v>1860</v>
      </c>
      <c r="H10071" s="18">
        <v>0.85</v>
      </c>
      <c r="I10071" s="18">
        <v>0.99</v>
      </c>
      <c r="Q10071"/>
    </row>
    <row r="10072" spans="2:17" x14ac:dyDescent="0.25">
      <c r="B10072" s="18" t="s">
        <v>3839</v>
      </c>
      <c r="C10072" s="18" t="s">
        <v>2415</v>
      </c>
      <c r="D10072" s="18" t="s">
        <v>2511</v>
      </c>
      <c r="E10072" s="18" t="s">
        <v>2512</v>
      </c>
      <c r="F10072" s="18" t="s">
        <v>4131</v>
      </c>
      <c r="G10072" s="18">
        <v>2172</v>
      </c>
      <c r="H10072" s="18">
        <v>0.72</v>
      </c>
      <c r="I10072" s="18">
        <v>0.98</v>
      </c>
      <c r="Q10072"/>
    </row>
    <row r="10073" spans="2:17" x14ac:dyDescent="0.25">
      <c r="B10073" s="18" t="s">
        <v>3839</v>
      </c>
      <c r="C10073" s="18" t="s">
        <v>2415</v>
      </c>
      <c r="D10073" s="18" t="s">
        <v>2416</v>
      </c>
      <c r="E10073" s="18" t="s">
        <v>2525</v>
      </c>
      <c r="F10073" s="18" t="s">
        <v>2526</v>
      </c>
      <c r="G10073" s="18">
        <v>120</v>
      </c>
      <c r="H10073" s="18">
        <v>2.6</v>
      </c>
      <c r="I10073" s="18">
        <v>2.9333333333333331</v>
      </c>
      <c r="Q10073"/>
    </row>
    <row r="10074" spans="2:17" x14ac:dyDescent="0.25">
      <c r="B10074" s="18" t="s">
        <v>3839</v>
      </c>
      <c r="C10074" s="18" t="s">
        <v>2415</v>
      </c>
      <c r="D10074" s="18" t="s">
        <v>2416</v>
      </c>
      <c r="E10074" s="18" t="s">
        <v>2525</v>
      </c>
      <c r="F10074" s="18" t="s">
        <v>2527</v>
      </c>
      <c r="G10074" s="18">
        <v>144</v>
      </c>
      <c r="H10074" s="18">
        <v>2.7733333333333334</v>
      </c>
      <c r="I10074" s="18">
        <v>2.8933333333333335</v>
      </c>
      <c r="Q10074"/>
    </row>
    <row r="10075" spans="2:17" x14ac:dyDescent="0.25">
      <c r="B10075" s="18" t="s">
        <v>3839</v>
      </c>
      <c r="C10075" s="18" t="s">
        <v>2415</v>
      </c>
      <c r="D10075" s="18" t="s">
        <v>2416</v>
      </c>
      <c r="E10075" s="18" t="s">
        <v>2525</v>
      </c>
      <c r="F10075" s="18" t="s">
        <v>2528</v>
      </c>
      <c r="G10075" s="18">
        <v>168</v>
      </c>
      <c r="H10075" s="18">
        <v>2.4866666666666668</v>
      </c>
      <c r="I10075" s="18">
        <v>2.8866666666666667</v>
      </c>
      <c r="Q10075"/>
    </row>
    <row r="10076" spans="2:17" x14ac:dyDescent="0.25">
      <c r="B10076" s="18" t="s">
        <v>3839</v>
      </c>
      <c r="C10076" s="18" t="s">
        <v>2415</v>
      </c>
      <c r="D10076" s="18" t="s">
        <v>2416</v>
      </c>
      <c r="E10076" s="18" t="s">
        <v>2525</v>
      </c>
      <c r="F10076" s="18" t="s">
        <v>2529</v>
      </c>
      <c r="G10076" s="18">
        <v>180</v>
      </c>
      <c r="H10076" s="18">
        <v>2.44</v>
      </c>
      <c r="I10076" s="18">
        <v>2.9866666666666668</v>
      </c>
      <c r="Q10076"/>
    </row>
    <row r="10077" spans="2:17" x14ac:dyDescent="0.25">
      <c r="B10077" s="18" t="s">
        <v>3839</v>
      </c>
      <c r="C10077" s="18" t="s">
        <v>2415</v>
      </c>
      <c r="D10077" s="18" t="s">
        <v>2416</v>
      </c>
      <c r="E10077" s="18" t="s">
        <v>2525</v>
      </c>
      <c r="F10077" s="18" t="s">
        <v>2530</v>
      </c>
      <c r="G10077" s="18">
        <v>132</v>
      </c>
      <c r="H10077" s="18">
        <v>2.5333333333333332</v>
      </c>
      <c r="I10077" s="18">
        <v>2.9066666666666667</v>
      </c>
      <c r="Q10077"/>
    </row>
    <row r="10078" spans="2:17" x14ac:dyDescent="0.25">
      <c r="B10078" s="18" t="s">
        <v>3839</v>
      </c>
      <c r="C10078" s="18" t="s">
        <v>2415</v>
      </c>
      <c r="D10078" s="18" t="s">
        <v>2416</v>
      </c>
      <c r="E10078" s="18" t="s">
        <v>2525</v>
      </c>
      <c r="F10078" s="18" t="s">
        <v>2531</v>
      </c>
      <c r="G10078" s="18">
        <v>144</v>
      </c>
      <c r="H10078" s="18">
        <v>2.5466666666666669</v>
      </c>
      <c r="I10078" s="18">
        <v>2.98</v>
      </c>
      <c r="Q10078"/>
    </row>
    <row r="10079" spans="2:17" x14ac:dyDescent="0.25">
      <c r="B10079" s="18" t="s">
        <v>3839</v>
      </c>
      <c r="C10079" s="18" t="s">
        <v>2415</v>
      </c>
      <c r="D10079" s="18" t="s">
        <v>2416</v>
      </c>
      <c r="E10079" s="18" t="s">
        <v>2525</v>
      </c>
      <c r="F10079" s="18" t="s">
        <v>2532</v>
      </c>
      <c r="G10079" s="18">
        <v>156</v>
      </c>
      <c r="H10079" s="18">
        <v>2.2666666666666666</v>
      </c>
      <c r="I10079" s="18">
        <v>2.8666666666666667</v>
      </c>
      <c r="Q10079"/>
    </row>
    <row r="10080" spans="2:17" x14ac:dyDescent="0.25">
      <c r="B10080" s="18" t="s">
        <v>3839</v>
      </c>
      <c r="C10080" s="18" t="s">
        <v>2415</v>
      </c>
      <c r="D10080" s="18" t="s">
        <v>2416</v>
      </c>
      <c r="E10080" s="18" t="s">
        <v>2525</v>
      </c>
      <c r="F10080" s="18" t="s">
        <v>2533</v>
      </c>
      <c r="G10080" s="18">
        <v>132</v>
      </c>
      <c r="H10080" s="18">
        <v>2.7</v>
      </c>
      <c r="I10080" s="18">
        <v>2.9</v>
      </c>
      <c r="Q10080"/>
    </row>
    <row r="10081" spans="2:17" x14ac:dyDescent="0.25">
      <c r="B10081" s="18" t="s">
        <v>3839</v>
      </c>
      <c r="C10081" s="18" t="s">
        <v>2415</v>
      </c>
      <c r="D10081" s="18" t="s">
        <v>2416</v>
      </c>
      <c r="E10081" s="18" t="s">
        <v>2525</v>
      </c>
      <c r="F10081" s="18" t="s">
        <v>2534</v>
      </c>
      <c r="G10081" s="18">
        <v>144</v>
      </c>
      <c r="H10081" s="18">
        <v>2.5866666666666664</v>
      </c>
      <c r="I10081" s="18">
        <v>2.9733333333333332</v>
      </c>
      <c r="Q10081"/>
    </row>
    <row r="10082" spans="2:17" x14ac:dyDescent="0.25">
      <c r="B10082" s="18" t="s">
        <v>3839</v>
      </c>
      <c r="C10082" s="18" t="s">
        <v>2415</v>
      </c>
      <c r="D10082" s="18" t="s">
        <v>2416</v>
      </c>
      <c r="E10082" s="18" t="s">
        <v>2525</v>
      </c>
      <c r="F10082" s="18" t="s">
        <v>2535</v>
      </c>
      <c r="G10082" s="18">
        <v>144</v>
      </c>
      <c r="H10082" s="18">
        <v>2.7</v>
      </c>
      <c r="I10082" s="18">
        <v>2.92</v>
      </c>
      <c r="Q10082"/>
    </row>
    <row r="10083" spans="2:17" x14ac:dyDescent="0.25">
      <c r="B10083" s="18" t="s">
        <v>3839</v>
      </c>
      <c r="C10083" s="18" t="s">
        <v>2415</v>
      </c>
      <c r="D10083" s="18" t="s">
        <v>2416</v>
      </c>
      <c r="E10083" s="18" t="s">
        <v>2525</v>
      </c>
      <c r="F10083" s="18" t="s">
        <v>2536</v>
      </c>
      <c r="G10083" s="18">
        <v>156</v>
      </c>
      <c r="H10083" s="18">
        <v>2.4066666666666667</v>
      </c>
      <c r="I10083" s="18">
        <v>2.9933333333333332</v>
      </c>
      <c r="Q10083"/>
    </row>
    <row r="10084" spans="2:17" x14ac:dyDescent="0.25">
      <c r="B10084" s="18" t="s">
        <v>3839</v>
      </c>
      <c r="C10084" s="18" t="s">
        <v>2415</v>
      </c>
      <c r="D10084" s="18" t="s">
        <v>2416</v>
      </c>
      <c r="E10084" s="18" t="s">
        <v>2525</v>
      </c>
      <c r="F10084" s="18" t="s">
        <v>2537</v>
      </c>
      <c r="G10084" s="18">
        <v>120</v>
      </c>
      <c r="H10084" s="18">
        <v>2.6466666666666665</v>
      </c>
      <c r="I10084" s="18">
        <v>2.9466666666666668</v>
      </c>
      <c r="Q10084"/>
    </row>
    <row r="10085" spans="2:17" x14ac:dyDescent="0.25">
      <c r="B10085" s="18" t="s">
        <v>3839</v>
      </c>
      <c r="C10085" s="18" t="s">
        <v>2415</v>
      </c>
      <c r="D10085" s="18" t="s">
        <v>2416</v>
      </c>
      <c r="E10085" s="18" t="s">
        <v>2525</v>
      </c>
      <c r="F10085" s="18" t="s">
        <v>2538</v>
      </c>
      <c r="G10085" s="18">
        <v>120</v>
      </c>
      <c r="H10085" s="18">
        <v>2.6533333333333333</v>
      </c>
      <c r="I10085" s="18">
        <v>2.9933333333333332</v>
      </c>
      <c r="Q10085"/>
    </row>
    <row r="10086" spans="2:17" x14ac:dyDescent="0.25">
      <c r="B10086" s="18" t="s">
        <v>3839</v>
      </c>
      <c r="C10086" s="18" t="s">
        <v>2415</v>
      </c>
      <c r="D10086" s="18" t="s">
        <v>2416</v>
      </c>
      <c r="E10086" s="18" t="s">
        <v>2525</v>
      </c>
      <c r="F10086" s="18" t="s">
        <v>2539</v>
      </c>
      <c r="G10086" s="18">
        <v>180</v>
      </c>
      <c r="H10086" s="18">
        <v>2.6933333333333334</v>
      </c>
      <c r="I10086" s="18">
        <v>2.9466666666666668</v>
      </c>
      <c r="Q10086"/>
    </row>
    <row r="10087" spans="2:17" x14ac:dyDescent="0.25">
      <c r="B10087" s="18" t="s">
        <v>3839</v>
      </c>
      <c r="C10087" s="18" t="s">
        <v>2415</v>
      </c>
      <c r="D10087" s="18" t="s">
        <v>2416</v>
      </c>
      <c r="E10087" s="18" t="s">
        <v>2525</v>
      </c>
      <c r="F10087" s="18" t="s">
        <v>2540</v>
      </c>
      <c r="G10087" s="18">
        <v>132</v>
      </c>
      <c r="H10087" s="18">
        <v>2.5666666666666669</v>
      </c>
      <c r="I10087" s="18">
        <v>2.9866666666666668</v>
      </c>
      <c r="Q10087"/>
    </row>
    <row r="10088" spans="2:17" x14ac:dyDescent="0.25">
      <c r="B10088" s="18" t="s">
        <v>3839</v>
      </c>
      <c r="C10088" s="18" t="s">
        <v>2415</v>
      </c>
      <c r="D10088" s="18" t="s">
        <v>2416</v>
      </c>
      <c r="E10088" s="18" t="s">
        <v>2525</v>
      </c>
      <c r="F10088" s="18" t="s">
        <v>2541</v>
      </c>
      <c r="G10088" s="18">
        <v>156</v>
      </c>
      <c r="H10088" s="18">
        <v>2.3666666666666667</v>
      </c>
      <c r="I10088" s="18">
        <v>2.9066666666666667</v>
      </c>
      <c r="Q10088"/>
    </row>
    <row r="10089" spans="2:17" x14ac:dyDescent="0.25">
      <c r="B10089" s="18" t="s">
        <v>3839</v>
      </c>
      <c r="C10089" s="18" t="s">
        <v>2415</v>
      </c>
      <c r="D10089" s="18" t="s">
        <v>2416</v>
      </c>
      <c r="E10089" s="18" t="s">
        <v>2525</v>
      </c>
      <c r="F10089" s="18" t="s">
        <v>2542</v>
      </c>
      <c r="G10089" s="18">
        <v>168</v>
      </c>
      <c r="H10089" s="18">
        <v>2.7533333333333334</v>
      </c>
      <c r="I10089" s="18">
        <v>2.9733333333333332</v>
      </c>
      <c r="Q10089"/>
    </row>
    <row r="10090" spans="2:17" x14ac:dyDescent="0.25">
      <c r="B10090" s="18" t="s">
        <v>3839</v>
      </c>
      <c r="C10090" s="18" t="s">
        <v>2415</v>
      </c>
      <c r="D10090" s="18" t="s">
        <v>2416</v>
      </c>
      <c r="E10090" s="18" t="s">
        <v>2525</v>
      </c>
      <c r="F10090" s="18" t="s">
        <v>2543</v>
      </c>
      <c r="G10090" s="18">
        <v>132</v>
      </c>
      <c r="H10090" s="18">
        <v>2.4266666666666667</v>
      </c>
      <c r="I10090" s="18">
        <v>2.9733333333333332</v>
      </c>
      <c r="Q10090"/>
    </row>
    <row r="10091" spans="2:17" x14ac:dyDescent="0.25">
      <c r="B10091" s="18" t="s">
        <v>3839</v>
      </c>
      <c r="C10091" s="18" t="s">
        <v>2415</v>
      </c>
      <c r="D10091" s="18" t="s">
        <v>2416</v>
      </c>
      <c r="E10091" s="18" t="s">
        <v>2525</v>
      </c>
      <c r="F10091" s="18" t="s">
        <v>2544</v>
      </c>
      <c r="G10091" s="18">
        <v>156</v>
      </c>
      <c r="H10091" s="18">
        <v>2.7666666666666666</v>
      </c>
      <c r="I10091" s="18">
        <v>2.8666666666666667</v>
      </c>
      <c r="Q10091"/>
    </row>
    <row r="10092" spans="2:17" x14ac:dyDescent="0.25">
      <c r="B10092" s="18" t="s">
        <v>3839</v>
      </c>
      <c r="C10092" s="18" t="s">
        <v>2415</v>
      </c>
      <c r="D10092" s="18" t="s">
        <v>2416</v>
      </c>
      <c r="E10092" s="18" t="s">
        <v>2525</v>
      </c>
      <c r="F10092" s="18" t="s">
        <v>2545</v>
      </c>
      <c r="G10092" s="18">
        <v>132</v>
      </c>
      <c r="H10092" s="18">
        <v>2.7666666666666666</v>
      </c>
      <c r="I10092" s="18">
        <v>2.9133333333333336</v>
      </c>
      <c r="Q10092"/>
    </row>
    <row r="10093" spans="2:17" x14ac:dyDescent="0.25">
      <c r="B10093" s="18" t="s">
        <v>3839</v>
      </c>
      <c r="C10093" s="18" t="s">
        <v>2415</v>
      </c>
      <c r="D10093" s="18" t="s">
        <v>2416</v>
      </c>
      <c r="E10093" s="18" t="s">
        <v>2525</v>
      </c>
      <c r="F10093" s="18" t="s">
        <v>2546</v>
      </c>
      <c r="G10093" s="18">
        <v>120</v>
      </c>
      <c r="H10093" s="18">
        <v>2.2799999999999998</v>
      </c>
      <c r="I10093" s="18">
        <v>2.9866666666666668</v>
      </c>
      <c r="Q10093"/>
    </row>
    <row r="10094" spans="2:17" x14ac:dyDescent="0.25">
      <c r="B10094" s="18" t="s">
        <v>3839</v>
      </c>
      <c r="C10094" s="18" t="s">
        <v>2415</v>
      </c>
      <c r="D10094" s="18" t="s">
        <v>2416</v>
      </c>
      <c r="E10094" s="18" t="s">
        <v>2525</v>
      </c>
      <c r="F10094" s="18" t="s">
        <v>2547</v>
      </c>
      <c r="G10094" s="18">
        <v>156</v>
      </c>
      <c r="H10094" s="18">
        <v>2.6733333333333333</v>
      </c>
      <c r="I10094" s="18">
        <v>2.9266666666666667</v>
      </c>
      <c r="Q10094"/>
    </row>
    <row r="10095" spans="2:17" x14ac:dyDescent="0.25">
      <c r="B10095" s="18" t="s">
        <v>3839</v>
      </c>
      <c r="C10095" s="18" t="s">
        <v>2415</v>
      </c>
      <c r="D10095" s="18" t="s">
        <v>2416</v>
      </c>
      <c r="E10095" s="18" t="s">
        <v>2525</v>
      </c>
      <c r="F10095" s="18" t="s">
        <v>2548</v>
      </c>
      <c r="G10095" s="18">
        <v>132</v>
      </c>
      <c r="H10095" s="18">
        <v>2.5</v>
      </c>
      <c r="I10095" s="18">
        <v>2.9533333333333331</v>
      </c>
      <c r="Q10095"/>
    </row>
    <row r="10096" spans="2:17" x14ac:dyDescent="0.25">
      <c r="B10096" s="18" t="s">
        <v>3839</v>
      </c>
      <c r="C10096" s="18" t="s">
        <v>2415</v>
      </c>
      <c r="D10096" s="18" t="s">
        <v>2416</v>
      </c>
      <c r="E10096" s="18" t="s">
        <v>2525</v>
      </c>
      <c r="F10096" s="18" t="s">
        <v>2549</v>
      </c>
      <c r="G10096" s="18">
        <v>168</v>
      </c>
      <c r="H10096" s="18">
        <v>2.7</v>
      </c>
      <c r="I10096" s="18">
        <v>2.8933333333333335</v>
      </c>
      <c r="Q10096"/>
    </row>
    <row r="10097" spans="2:17" x14ac:dyDescent="0.25">
      <c r="B10097" s="18" t="s">
        <v>3839</v>
      </c>
      <c r="C10097" s="18" t="s">
        <v>2415</v>
      </c>
      <c r="D10097" s="18" t="s">
        <v>2416</v>
      </c>
      <c r="E10097" s="18" t="s">
        <v>2525</v>
      </c>
      <c r="F10097" s="18" t="s">
        <v>2550</v>
      </c>
      <c r="G10097" s="18">
        <v>180</v>
      </c>
      <c r="H10097" s="18">
        <v>2.5333333333333332</v>
      </c>
      <c r="I10097" s="18">
        <v>2.9</v>
      </c>
      <c r="Q10097"/>
    </row>
    <row r="10098" spans="2:17" x14ac:dyDescent="0.25">
      <c r="B10098" s="18" t="s">
        <v>3839</v>
      </c>
      <c r="C10098" s="18" t="s">
        <v>2415</v>
      </c>
      <c r="D10098" s="18" t="s">
        <v>2416</v>
      </c>
      <c r="E10098" s="18" t="s">
        <v>2525</v>
      </c>
      <c r="F10098" s="18" t="s">
        <v>2551</v>
      </c>
      <c r="G10098" s="18">
        <v>180</v>
      </c>
      <c r="H10098" s="18">
        <v>2.3199999999999998</v>
      </c>
      <c r="I10098" s="18">
        <v>2.9666666666666668</v>
      </c>
      <c r="Q10098"/>
    </row>
    <row r="10099" spans="2:17" x14ac:dyDescent="0.25">
      <c r="B10099" s="18" t="s">
        <v>3839</v>
      </c>
      <c r="C10099" s="18" t="s">
        <v>2415</v>
      </c>
      <c r="D10099" s="18" t="s">
        <v>2416</v>
      </c>
      <c r="E10099" s="18" t="s">
        <v>2525</v>
      </c>
      <c r="F10099" s="18" t="s">
        <v>2552</v>
      </c>
      <c r="G10099" s="18">
        <v>156</v>
      </c>
      <c r="H10099" s="18">
        <v>2.5466666666666669</v>
      </c>
      <c r="I10099" s="18">
        <v>2.9733333333333332</v>
      </c>
      <c r="Q10099"/>
    </row>
    <row r="10100" spans="2:17" x14ac:dyDescent="0.25">
      <c r="B10100" s="18" t="s">
        <v>3839</v>
      </c>
      <c r="C10100" s="18" t="s">
        <v>2415</v>
      </c>
      <c r="D10100" s="18" t="s">
        <v>2416</v>
      </c>
      <c r="E10100" s="18" t="s">
        <v>2525</v>
      </c>
      <c r="F10100" s="18" t="s">
        <v>2553</v>
      </c>
      <c r="G10100" s="18">
        <v>120</v>
      </c>
      <c r="H10100" s="18">
        <v>2.5533333333333332</v>
      </c>
      <c r="I10100" s="18">
        <v>2.8866666666666667</v>
      </c>
      <c r="Q10100"/>
    </row>
    <row r="10101" spans="2:17" x14ac:dyDescent="0.25">
      <c r="B10101" s="18" t="s">
        <v>3839</v>
      </c>
      <c r="C10101" s="18" t="s">
        <v>2415</v>
      </c>
      <c r="D10101" s="18" t="s">
        <v>2416</v>
      </c>
      <c r="E10101" s="18" t="s">
        <v>2525</v>
      </c>
      <c r="F10101" s="18" t="s">
        <v>2554</v>
      </c>
      <c r="G10101" s="18">
        <v>168</v>
      </c>
      <c r="H10101" s="18">
        <v>2.7266666666666666</v>
      </c>
      <c r="I10101" s="18">
        <v>3</v>
      </c>
      <c r="Q10101"/>
    </row>
    <row r="10102" spans="2:17" x14ac:dyDescent="0.25">
      <c r="B10102" s="18" t="s">
        <v>3839</v>
      </c>
      <c r="C10102" s="18" t="s">
        <v>2415</v>
      </c>
      <c r="D10102" s="18" t="s">
        <v>2416</v>
      </c>
      <c r="E10102" s="18" t="s">
        <v>2525</v>
      </c>
      <c r="F10102" s="18" t="s">
        <v>2555</v>
      </c>
      <c r="G10102" s="18">
        <v>156</v>
      </c>
      <c r="H10102" s="18">
        <v>2.62</v>
      </c>
      <c r="I10102" s="18">
        <v>2.9933333333333332</v>
      </c>
      <c r="Q10102"/>
    </row>
    <row r="10103" spans="2:17" x14ac:dyDescent="0.25">
      <c r="B10103" s="18" t="s">
        <v>3839</v>
      </c>
      <c r="C10103" s="18" t="s">
        <v>2415</v>
      </c>
      <c r="D10103" s="18" t="s">
        <v>2416</v>
      </c>
      <c r="E10103" s="18" t="s">
        <v>2525</v>
      </c>
      <c r="F10103" s="18" t="s">
        <v>2556</v>
      </c>
      <c r="G10103" s="18">
        <v>168</v>
      </c>
      <c r="H10103" s="18">
        <v>2.62</v>
      </c>
      <c r="I10103" s="18">
        <v>2.9133333333333336</v>
      </c>
      <c r="Q10103"/>
    </row>
    <row r="10104" spans="2:17" x14ac:dyDescent="0.25">
      <c r="B10104" s="18" t="s">
        <v>3839</v>
      </c>
      <c r="C10104" s="18" t="s">
        <v>2415</v>
      </c>
      <c r="D10104" s="18" t="s">
        <v>2416</v>
      </c>
      <c r="E10104" s="18" t="s">
        <v>2525</v>
      </c>
      <c r="F10104" s="18" t="s">
        <v>2557</v>
      </c>
      <c r="G10104" s="18">
        <v>144</v>
      </c>
      <c r="H10104" s="18">
        <v>2.4866666666666668</v>
      </c>
      <c r="I10104" s="18">
        <v>3</v>
      </c>
      <c r="Q10104"/>
    </row>
    <row r="10105" spans="2:17" x14ac:dyDescent="0.25">
      <c r="B10105" s="18" t="s">
        <v>3839</v>
      </c>
      <c r="C10105" s="18" t="s">
        <v>2415</v>
      </c>
      <c r="D10105" s="18" t="s">
        <v>2416</v>
      </c>
      <c r="E10105" s="18" t="s">
        <v>2525</v>
      </c>
      <c r="F10105" s="18" t="s">
        <v>2558</v>
      </c>
      <c r="G10105" s="18">
        <v>132</v>
      </c>
      <c r="H10105" s="18">
        <v>2.36</v>
      </c>
      <c r="I10105" s="18">
        <v>2.8866666666666667</v>
      </c>
      <c r="Q10105"/>
    </row>
    <row r="10106" spans="2:17" x14ac:dyDescent="0.25">
      <c r="B10106" s="18" t="s">
        <v>3839</v>
      </c>
      <c r="C10106" s="18" t="s">
        <v>2415</v>
      </c>
      <c r="D10106" s="18" t="s">
        <v>2416</v>
      </c>
      <c r="E10106" s="18" t="s">
        <v>2525</v>
      </c>
      <c r="F10106" s="18" t="s">
        <v>2559</v>
      </c>
      <c r="G10106" s="18">
        <v>180</v>
      </c>
      <c r="H10106" s="18">
        <v>2.3733333333333335</v>
      </c>
      <c r="I10106" s="18">
        <v>3</v>
      </c>
      <c r="Q10106"/>
    </row>
    <row r="10107" spans="2:17" x14ac:dyDescent="0.25">
      <c r="B10107" s="18" t="s">
        <v>3839</v>
      </c>
      <c r="C10107" s="18" t="s">
        <v>2415</v>
      </c>
      <c r="D10107" s="18" t="s">
        <v>2416</v>
      </c>
      <c r="E10107" s="18" t="s">
        <v>2525</v>
      </c>
      <c r="F10107" s="18" t="s">
        <v>2560</v>
      </c>
      <c r="G10107" s="18">
        <v>132</v>
      </c>
      <c r="H10107" s="18">
        <v>2.7266666666666666</v>
      </c>
      <c r="I10107" s="18">
        <v>2.94</v>
      </c>
      <c r="Q10107"/>
    </row>
    <row r="10108" spans="2:17" x14ac:dyDescent="0.25">
      <c r="B10108" s="18" t="s">
        <v>3839</v>
      </c>
      <c r="C10108" s="18" t="s">
        <v>2415</v>
      </c>
      <c r="D10108" s="18" t="s">
        <v>2416</v>
      </c>
      <c r="E10108" s="18" t="s">
        <v>2525</v>
      </c>
      <c r="F10108" s="18" t="s">
        <v>2561</v>
      </c>
      <c r="G10108" s="18">
        <v>120</v>
      </c>
      <c r="H10108" s="18">
        <v>2.3866666666666667</v>
      </c>
      <c r="I10108" s="18">
        <v>2.9066666666666667</v>
      </c>
      <c r="Q10108"/>
    </row>
    <row r="10109" spans="2:17" x14ac:dyDescent="0.25">
      <c r="B10109" s="18" t="s">
        <v>3839</v>
      </c>
      <c r="C10109" s="18" t="s">
        <v>2415</v>
      </c>
      <c r="D10109" s="18" t="s">
        <v>2416</v>
      </c>
      <c r="E10109" s="18" t="s">
        <v>2525</v>
      </c>
      <c r="F10109" s="18" t="s">
        <v>2562</v>
      </c>
      <c r="G10109" s="18">
        <v>144</v>
      </c>
      <c r="H10109" s="18">
        <v>2.5066666666666668</v>
      </c>
      <c r="I10109" s="18">
        <v>2.9133333333333336</v>
      </c>
      <c r="Q10109"/>
    </row>
    <row r="10110" spans="2:17" x14ac:dyDescent="0.25">
      <c r="B10110" s="18" t="s">
        <v>3839</v>
      </c>
      <c r="C10110" s="18" t="s">
        <v>2415</v>
      </c>
      <c r="D10110" s="18" t="s">
        <v>2416</v>
      </c>
      <c r="E10110" s="18" t="s">
        <v>2525</v>
      </c>
      <c r="F10110" s="18" t="s">
        <v>2563</v>
      </c>
      <c r="G10110" s="18">
        <v>156</v>
      </c>
      <c r="H10110" s="18">
        <v>2.7266666666666666</v>
      </c>
      <c r="I10110" s="18">
        <v>2.9266666666666667</v>
      </c>
      <c r="Q10110"/>
    </row>
    <row r="10111" spans="2:17" x14ac:dyDescent="0.25">
      <c r="B10111" s="18" t="s">
        <v>3839</v>
      </c>
      <c r="C10111" s="18" t="s">
        <v>2415</v>
      </c>
      <c r="D10111" s="18" t="s">
        <v>2416</v>
      </c>
      <c r="E10111" s="18" t="s">
        <v>2525</v>
      </c>
      <c r="F10111" s="18" t="s">
        <v>2564</v>
      </c>
      <c r="G10111" s="18">
        <v>180</v>
      </c>
      <c r="H10111" s="18">
        <v>2.5866666666666664</v>
      </c>
      <c r="I10111" s="18">
        <v>2.98</v>
      </c>
      <c r="Q10111"/>
    </row>
    <row r="10112" spans="2:17" x14ac:dyDescent="0.25">
      <c r="B10112" s="18" t="s">
        <v>3839</v>
      </c>
      <c r="C10112" s="18" t="s">
        <v>2415</v>
      </c>
      <c r="D10112" s="18" t="s">
        <v>2416</v>
      </c>
      <c r="E10112" s="18" t="s">
        <v>2525</v>
      </c>
      <c r="F10112" s="18" t="s">
        <v>2565</v>
      </c>
      <c r="G10112" s="18">
        <v>180</v>
      </c>
      <c r="H10112" s="18">
        <v>2.6266666666666665</v>
      </c>
      <c r="I10112" s="18">
        <v>2.8933333333333335</v>
      </c>
      <c r="Q10112"/>
    </row>
    <row r="10113" spans="2:17" x14ac:dyDescent="0.25">
      <c r="B10113" s="18" t="s">
        <v>3839</v>
      </c>
      <c r="C10113" s="18" t="s">
        <v>2415</v>
      </c>
      <c r="D10113" s="18" t="s">
        <v>2416</v>
      </c>
      <c r="E10113" s="18" t="s">
        <v>2525</v>
      </c>
      <c r="F10113" s="18" t="s">
        <v>2566</v>
      </c>
      <c r="G10113" s="18">
        <v>156</v>
      </c>
      <c r="H10113" s="18">
        <v>2.6933333333333334</v>
      </c>
      <c r="I10113" s="18">
        <v>2.9</v>
      </c>
      <c r="Q10113"/>
    </row>
    <row r="10114" spans="2:17" x14ac:dyDescent="0.25">
      <c r="B10114" s="18" t="s">
        <v>3839</v>
      </c>
      <c r="C10114" s="18" t="s">
        <v>2415</v>
      </c>
      <c r="D10114" s="18" t="s">
        <v>2416</v>
      </c>
      <c r="E10114" s="18" t="s">
        <v>2525</v>
      </c>
      <c r="F10114" s="18" t="s">
        <v>2567</v>
      </c>
      <c r="G10114" s="18">
        <v>120</v>
      </c>
      <c r="H10114" s="18">
        <v>2.3733333333333335</v>
      </c>
      <c r="I10114" s="18">
        <v>2.9</v>
      </c>
      <c r="Q10114"/>
    </row>
    <row r="10115" spans="2:17" x14ac:dyDescent="0.25">
      <c r="B10115" s="18" t="s">
        <v>3839</v>
      </c>
      <c r="C10115" s="18" t="s">
        <v>2415</v>
      </c>
      <c r="D10115" s="18" t="s">
        <v>2416</v>
      </c>
      <c r="E10115" s="18" t="s">
        <v>2525</v>
      </c>
      <c r="F10115" s="18" t="s">
        <v>2568</v>
      </c>
      <c r="G10115" s="18">
        <v>132</v>
      </c>
      <c r="H10115" s="18">
        <v>2.5866666666666664</v>
      </c>
      <c r="I10115" s="18">
        <v>2.8666666666666667</v>
      </c>
      <c r="Q10115"/>
    </row>
    <row r="10116" spans="2:17" x14ac:dyDescent="0.25">
      <c r="B10116" s="18" t="s">
        <v>3839</v>
      </c>
      <c r="C10116" s="18" t="s">
        <v>2415</v>
      </c>
      <c r="D10116" s="18" t="s">
        <v>2416</v>
      </c>
      <c r="E10116" s="18" t="s">
        <v>2525</v>
      </c>
      <c r="F10116" s="18" t="s">
        <v>2569</v>
      </c>
      <c r="G10116" s="18">
        <v>156</v>
      </c>
      <c r="H10116" s="18">
        <v>2.8</v>
      </c>
      <c r="I10116" s="18">
        <v>2.9533333333333331</v>
      </c>
      <c r="Q10116"/>
    </row>
    <row r="10117" spans="2:17" x14ac:dyDescent="0.25">
      <c r="B10117" s="18" t="s">
        <v>3839</v>
      </c>
      <c r="C10117" s="18" t="s">
        <v>2415</v>
      </c>
      <c r="D10117" s="18" t="s">
        <v>2416</v>
      </c>
      <c r="E10117" s="18" t="s">
        <v>2525</v>
      </c>
      <c r="F10117" s="18" t="s">
        <v>2570</v>
      </c>
      <c r="G10117" s="18">
        <v>156</v>
      </c>
      <c r="H10117" s="18">
        <v>2.4866666666666668</v>
      </c>
      <c r="I10117" s="18">
        <v>2.96</v>
      </c>
      <c r="Q10117"/>
    </row>
    <row r="10118" spans="2:17" x14ac:dyDescent="0.25">
      <c r="B10118" s="18" t="s">
        <v>3839</v>
      </c>
      <c r="C10118" s="18" t="s">
        <v>2415</v>
      </c>
      <c r="D10118" s="18" t="s">
        <v>2416</v>
      </c>
      <c r="E10118" s="18" t="s">
        <v>2525</v>
      </c>
      <c r="F10118" s="18" t="s">
        <v>2571</v>
      </c>
      <c r="G10118" s="18">
        <v>168</v>
      </c>
      <c r="H10118" s="18">
        <v>2.68</v>
      </c>
      <c r="I10118" s="18">
        <v>2.9533333333333331</v>
      </c>
      <c r="Q10118"/>
    </row>
    <row r="10119" spans="2:17" x14ac:dyDescent="0.25">
      <c r="B10119" s="18" t="s">
        <v>3839</v>
      </c>
      <c r="C10119" s="18" t="s">
        <v>2415</v>
      </c>
      <c r="D10119" s="18" t="s">
        <v>2416</v>
      </c>
      <c r="E10119" s="18" t="s">
        <v>2525</v>
      </c>
      <c r="F10119" s="18" t="s">
        <v>2572</v>
      </c>
      <c r="G10119" s="18">
        <v>156</v>
      </c>
      <c r="H10119" s="18">
        <v>2.7666666666666666</v>
      </c>
      <c r="I10119" s="18">
        <v>2.8733333333333335</v>
      </c>
      <c r="Q10119"/>
    </row>
    <row r="10120" spans="2:17" x14ac:dyDescent="0.25">
      <c r="B10120" s="18" t="s">
        <v>3839</v>
      </c>
      <c r="C10120" s="18" t="s">
        <v>2415</v>
      </c>
      <c r="D10120" s="18" t="s">
        <v>2416</v>
      </c>
      <c r="E10120" s="18" t="s">
        <v>2525</v>
      </c>
      <c r="F10120" s="18" t="s">
        <v>2573</v>
      </c>
      <c r="G10120" s="18">
        <v>156</v>
      </c>
      <c r="H10120" s="18">
        <v>2.2866666666666666</v>
      </c>
      <c r="I10120" s="18">
        <v>2.8666666666666667</v>
      </c>
      <c r="Q10120"/>
    </row>
    <row r="10121" spans="2:17" x14ac:dyDescent="0.25">
      <c r="B10121" s="18" t="s">
        <v>3839</v>
      </c>
      <c r="C10121" s="18" t="s">
        <v>2415</v>
      </c>
      <c r="D10121" s="18" t="s">
        <v>2416</v>
      </c>
      <c r="E10121" s="18" t="s">
        <v>2525</v>
      </c>
      <c r="F10121" s="18" t="s">
        <v>2574</v>
      </c>
      <c r="G10121" s="18">
        <v>180</v>
      </c>
      <c r="H10121" s="18">
        <v>2.4666666666666668</v>
      </c>
      <c r="I10121" s="18">
        <v>2.92</v>
      </c>
      <c r="Q10121"/>
    </row>
    <row r="10122" spans="2:17" x14ac:dyDescent="0.25">
      <c r="B10122" s="18" t="s">
        <v>3839</v>
      </c>
      <c r="C10122" s="18" t="s">
        <v>2415</v>
      </c>
      <c r="D10122" s="18" t="s">
        <v>2416</v>
      </c>
      <c r="E10122" s="18" t="s">
        <v>2525</v>
      </c>
      <c r="F10122" s="18" t="s">
        <v>2575</v>
      </c>
      <c r="G10122" s="18">
        <v>180</v>
      </c>
      <c r="H10122" s="18">
        <v>2.5733333333333333</v>
      </c>
      <c r="I10122" s="18">
        <v>2.9533333333333331</v>
      </c>
      <c r="Q10122"/>
    </row>
    <row r="10123" spans="2:17" x14ac:dyDescent="0.25">
      <c r="B10123" s="18" t="s">
        <v>3839</v>
      </c>
      <c r="C10123" s="18" t="s">
        <v>2415</v>
      </c>
      <c r="D10123" s="18" t="s">
        <v>2416</v>
      </c>
      <c r="E10123" s="18" t="s">
        <v>2525</v>
      </c>
      <c r="F10123" s="18" t="s">
        <v>2576</v>
      </c>
      <c r="G10123" s="18">
        <v>168</v>
      </c>
      <c r="H10123" s="18">
        <v>2.3333333333333335</v>
      </c>
      <c r="I10123" s="18">
        <v>2.8666666666666667</v>
      </c>
      <c r="Q10123"/>
    </row>
    <row r="10124" spans="2:17" x14ac:dyDescent="0.25">
      <c r="B10124" s="18" t="s">
        <v>3839</v>
      </c>
      <c r="C10124" s="18" t="s">
        <v>2415</v>
      </c>
      <c r="D10124" s="18" t="s">
        <v>2416</v>
      </c>
      <c r="E10124" s="18" t="s">
        <v>2525</v>
      </c>
      <c r="F10124" s="18" t="s">
        <v>2577</v>
      </c>
      <c r="G10124" s="18">
        <v>120</v>
      </c>
      <c r="H10124" s="18">
        <v>2.4133333333333336</v>
      </c>
      <c r="I10124" s="18">
        <v>3</v>
      </c>
      <c r="Q10124"/>
    </row>
    <row r="10125" spans="2:17" x14ac:dyDescent="0.25">
      <c r="B10125" s="18" t="s">
        <v>3839</v>
      </c>
      <c r="C10125" s="18" t="s">
        <v>2415</v>
      </c>
      <c r="D10125" s="18" t="s">
        <v>2416</v>
      </c>
      <c r="E10125" s="18" t="s">
        <v>2525</v>
      </c>
      <c r="F10125" s="18" t="s">
        <v>2578</v>
      </c>
      <c r="G10125" s="18">
        <v>144</v>
      </c>
      <c r="H10125" s="18">
        <v>2.62</v>
      </c>
      <c r="I10125" s="18">
        <v>2.9266666666666667</v>
      </c>
      <c r="Q10125"/>
    </row>
    <row r="10126" spans="2:17" x14ac:dyDescent="0.25">
      <c r="B10126" s="18" t="s">
        <v>3839</v>
      </c>
      <c r="C10126" s="18" t="s">
        <v>2415</v>
      </c>
      <c r="D10126" s="18" t="s">
        <v>2416</v>
      </c>
      <c r="E10126" s="18" t="s">
        <v>2525</v>
      </c>
      <c r="F10126" s="18" t="s">
        <v>2579</v>
      </c>
      <c r="G10126" s="18">
        <v>120</v>
      </c>
      <c r="H10126" s="18">
        <v>2.7</v>
      </c>
      <c r="I10126" s="18">
        <v>2.88</v>
      </c>
      <c r="Q10126"/>
    </row>
    <row r="10127" spans="2:17" x14ac:dyDescent="0.25">
      <c r="B10127" s="18" t="s">
        <v>3839</v>
      </c>
      <c r="C10127" s="18" t="s">
        <v>2415</v>
      </c>
      <c r="D10127" s="18" t="s">
        <v>2416</v>
      </c>
      <c r="E10127" s="18" t="s">
        <v>2525</v>
      </c>
      <c r="F10127" s="18" t="s">
        <v>2580</v>
      </c>
      <c r="G10127" s="18">
        <v>156</v>
      </c>
      <c r="H10127" s="18">
        <v>2.6</v>
      </c>
      <c r="I10127" s="18">
        <v>2.88</v>
      </c>
      <c r="Q10127"/>
    </row>
    <row r="10128" spans="2:17" x14ac:dyDescent="0.25">
      <c r="B10128" s="18" t="s">
        <v>3839</v>
      </c>
      <c r="C10128" s="18" t="s">
        <v>2415</v>
      </c>
      <c r="D10128" s="18" t="s">
        <v>2416</v>
      </c>
      <c r="E10128" s="18" t="s">
        <v>2525</v>
      </c>
      <c r="F10128" s="18" t="s">
        <v>2581</v>
      </c>
      <c r="G10128" s="18">
        <v>168</v>
      </c>
      <c r="H10128" s="18">
        <v>2.5866666666666664</v>
      </c>
      <c r="I10128" s="18">
        <v>2.9</v>
      </c>
      <c r="Q10128"/>
    </row>
    <row r="10129" spans="2:17" x14ac:dyDescent="0.25">
      <c r="B10129" s="18" t="s">
        <v>3839</v>
      </c>
      <c r="C10129" s="18" t="s">
        <v>2415</v>
      </c>
      <c r="D10129" s="18" t="s">
        <v>2416</v>
      </c>
      <c r="E10129" s="18" t="s">
        <v>2525</v>
      </c>
      <c r="F10129" s="18" t="s">
        <v>2582</v>
      </c>
      <c r="G10129" s="18">
        <v>156</v>
      </c>
      <c r="H10129" s="18">
        <v>2.3466666666666667</v>
      </c>
      <c r="I10129" s="18">
        <v>2.9666666666666668</v>
      </c>
      <c r="Q10129"/>
    </row>
    <row r="10130" spans="2:17" x14ac:dyDescent="0.25">
      <c r="B10130" s="18" t="s">
        <v>3839</v>
      </c>
      <c r="C10130" s="18" t="s">
        <v>2415</v>
      </c>
      <c r="D10130" s="18" t="s">
        <v>2416</v>
      </c>
      <c r="E10130" s="18" t="s">
        <v>2525</v>
      </c>
      <c r="F10130" s="18" t="s">
        <v>2583</v>
      </c>
      <c r="G10130" s="18">
        <v>144</v>
      </c>
      <c r="H10130" s="18">
        <v>2.7466666666666666</v>
      </c>
      <c r="I10130" s="18">
        <v>2.88</v>
      </c>
      <c r="Q10130"/>
    </row>
    <row r="10131" spans="2:17" x14ac:dyDescent="0.25">
      <c r="B10131" s="18" t="s">
        <v>3839</v>
      </c>
      <c r="C10131" s="18" t="s">
        <v>2415</v>
      </c>
      <c r="D10131" s="18" t="s">
        <v>2416</v>
      </c>
      <c r="E10131" s="18" t="s">
        <v>2525</v>
      </c>
      <c r="F10131" s="18" t="s">
        <v>2584</v>
      </c>
      <c r="G10131" s="18">
        <v>120</v>
      </c>
      <c r="H10131" s="18">
        <v>2.78</v>
      </c>
      <c r="I10131" s="18">
        <v>2.9</v>
      </c>
      <c r="Q10131"/>
    </row>
    <row r="10132" spans="2:17" x14ac:dyDescent="0.25">
      <c r="B10132" s="18" t="s">
        <v>3839</v>
      </c>
      <c r="C10132" s="18" t="s">
        <v>2415</v>
      </c>
      <c r="D10132" s="18" t="s">
        <v>2416</v>
      </c>
      <c r="E10132" s="18" t="s">
        <v>2525</v>
      </c>
      <c r="F10132" s="18" t="s">
        <v>2585</v>
      </c>
      <c r="G10132" s="18">
        <v>180</v>
      </c>
      <c r="H10132" s="18">
        <v>2.7466666666666666</v>
      </c>
      <c r="I10132" s="18">
        <v>2.9666666666666668</v>
      </c>
      <c r="Q10132"/>
    </row>
    <row r="10133" spans="2:17" x14ac:dyDescent="0.25">
      <c r="B10133" s="18" t="s">
        <v>3839</v>
      </c>
      <c r="C10133" s="18" t="s">
        <v>2415</v>
      </c>
      <c r="D10133" s="18" t="s">
        <v>2416</v>
      </c>
      <c r="E10133" s="18" t="s">
        <v>2525</v>
      </c>
      <c r="F10133" s="18" t="s">
        <v>2586</v>
      </c>
      <c r="G10133" s="18">
        <v>180</v>
      </c>
      <c r="H10133" s="18">
        <v>2.3666666666666667</v>
      </c>
      <c r="I10133" s="18">
        <v>2.9866666666666668</v>
      </c>
      <c r="Q10133"/>
    </row>
    <row r="10134" spans="2:17" x14ac:dyDescent="0.25">
      <c r="B10134" s="18" t="s">
        <v>3839</v>
      </c>
      <c r="C10134" s="18" t="s">
        <v>2415</v>
      </c>
      <c r="D10134" s="18" t="s">
        <v>2416</v>
      </c>
      <c r="E10134" s="18" t="s">
        <v>2525</v>
      </c>
      <c r="F10134" s="18" t="s">
        <v>2587</v>
      </c>
      <c r="G10134" s="18">
        <v>132</v>
      </c>
      <c r="H10134" s="18">
        <v>2.5733333333333333</v>
      </c>
      <c r="I10134" s="18">
        <v>2.98</v>
      </c>
      <c r="Q10134"/>
    </row>
    <row r="10135" spans="2:17" x14ac:dyDescent="0.25">
      <c r="B10135" s="18" t="s">
        <v>3839</v>
      </c>
      <c r="C10135" s="18" t="s">
        <v>2415</v>
      </c>
      <c r="D10135" s="18" t="s">
        <v>2416</v>
      </c>
      <c r="E10135" s="18" t="s">
        <v>2525</v>
      </c>
      <c r="F10135" s="18" t="s">
        <v>2588</v>
      </c>
      <c r="G10135" s="18">
        <v>156</v>
      </c>
      <c r="H10135" s="18">
        <v>2.5266666666666668</v>
      </c>
      <c r="I10135" s="18">
        <v>2.8933333333333335</v>
      </c>
      <c r="Q10135"/>
    </row>
    <row r="10136" spans="2:17" x14ac:dyDescent="0.25">
      <c r="B10136" s="18" t="s">
        <v>3839</v>
      </c>
      <c r="C10136" s="18" t="s">
        <v>2415</v>
      </c>
      <c r="D10136" s="18" t="s">
        <v>2416</v>
      </c>
      <c r="E10136" s="18" t="s">
        <v>2525</v>
      </c>
      <c r="F10136" s="18" t="s">
        <v>2589</v>
      </c>
      <c r="G10136" s="18">
        <v>144</v>
      </c>
      <c r="H10136" s="18">
        <v>2.4</v>
      </c>
      <c r="I10136" s="18">
        <v>2.94</v>
      </c>
      <c r="Q10136"/>
    </row>
    <row r="10137" spans="2:17" x14ac:dyDescent="0.25">
      <c r="B10137" s="18" t="s">
        <v>3839</v>
      </c>
      <c r="C10137" s="18" t="s">
        <v>2415</v>
      </c>
      <c r="D10137" s="18" t="s">
        <v>2416</v>
      </c>
      <c r="E10137" s="18" t="s">
        <v>2525</v>
      </c>
      <c r="F10137" s="18" t="s">
        <v>2590</v>
      </c>
      <c r="G10137" s="18">
        <v>144</v>
      </c>
      <c r="H10137" s="18">
        <v>2.4533333333333331</v>
      </c>
      <c r="I10137" s="18">
        <v>2.9133333333333336</v>
      </c>
      <c r="Q10137"/>
    </row>
    <row r="10138" spans="2:17" x14ac:dyDescent="0.25">
      <c r="B10138" s="18" t="s">
        <v>3839</v>
      </c>
      <c r="C10138" s="18" t="s">
        <v>2415</v>
      </c>
      <c r="D10138" s="18" t="s">
        <v>2416</v>
      </c>
      <c r="E10138" s="18" t="s">
        <v>2525</v>
      </c>
      <c r="F10138" s="18" t="s">
        <v>2591</v>
      </c>
      <c r="G10138" s="18">
        <v>180</v>
      </c>
      <c r="H10138" s="18">
        <v>2.4666666666666668</v>
      </c>
      <c r="I10138" s="18">
        <v>2.88</v>
      </c>
      <c r="Q10138"/>
    </row>
    <row r="10139" spans="2:17" x14ac:dyDescent="0.25">
      <c r="B10139" s="18" t="s">
        <v>3839</v>
      </c>
      <c r="C10139" s="18" t="s">
        <v>2415</v>
      </c>
      <c r="D10139" s="18" t="s">
        <v>2416</v>
      </c>
      <c r="E10139" s="18" t="s">
        <v>2525</v>
      </c>
      <c r="F10139" s="18" t="s">
        <v>2592</v>
      </c>
      <c r="G10139" s="18">
        <v>156</v>
      </c>
      <c r="H10139" s="18">
        <v>2.2733333333333334</v>
      </c>
      <c r="I10139" s="18">
        <v>2.92</v>
      </c>
      <c r="Q10139"/>
    </row>
    <row r="10140" spans="2:17" x14ac:dyDescent="0.25">
      <c r="B10140" s="18" t="s">
        <v>3839</v>
      </c>
      <c r="C10140" s="18" t="s">
        <v>2415</v>
      </c>
      <c r="D10140" s="18" t="s">
        <v>2416</v>
      </c>
      <c r="E10140" s="18" t="s">
        <v>2525</v>
      </c>
      <c r="F10140" s="18" t="s">
        <v>2593</v>
      </c>
      <c r="G10140" s="18">
        <v>120</v>
      </c>
      <c r="H10140" s="18">
        <v>2.7266666666666666</v>
      </c>
      <c r="I10140" s="18">
        <v>2.94</v>
      </c>
      <c r="Q10140"/>
    </row>
    <row r="10141" spans="2:17" x14ac:dyDescent="0.25">
      <c r="B10141" s="18" t="s">
        <v>3839</v>
      </c>
      <c r="C10141" s="18" t="s">
        <v>2415</v>
      </c>
      <c r="D10141" s="18" t="s">
        <v>2416</v>
      </c>
      <c r="E10141" s="18" t="s">
        <v>2525</v>
      </c>
      <c r="F10141" s="18" t="s">
        <v>2594</v>
      </c>
      <c r="G10141" s="18">
        <v>168</v>
      </c>
      <c r="H10141" s="18">
        <v>2.6466666666666665</v>
      </c>
      <c r="I10141" s="18">
        <v>2.9266666666666667</v>
      </c>
      <c r="Q10141"/>
    </row>
    <row r="10142" spans="2:17" x14ac:dyDescent="0.25">
      <c r="B10142" s="18" t="s">
        <v>3839</v>
      </c>
      <c r="C10142" s="18" t="s">
        <v>2415</v>
      </c>
      <c r="D10142" s="18" t="s">
        <v>2416</v>
      </c>
      <c r="E10142" s="18" t="s">
        <v>2525</v>
      </c>
      <c r="F10142" s="18" t="s">
        <v>2595</v>
      </c>
      <c r="G10142" s="18">
        <v>144</v>
      </c>
      <c r="H10142" s="18">
        <v>2.5066666666666668</v>
      </c>
      <c r="I10142" s="18">
        <v>3</v>
      </c>
      <c r="Q10142"/>
    </row>
    <row r="10143" spans="2:17" x14ac:dyDescent="0.25">
      <c r="B10143" s="18" t="s">
        <v>3839</v>
      </c>
      <c r="C10143" s="18" t="s">
        <v>2415</v>
      </c>
      <c r="D10143" s="18" t="s">
        <v>2416</v>
      </c>
      <c r="E10143" s="18" t="s">
        <v>2525</v>
      </c>
      <c r="F10143" s="18" t="s">
        <v>2596</v>
      </c>
      <c r="G10143" s="18">
        <v>180</v>
      </c>
      <c r="H10143" s="18">
        <v>2.5</v>
      </c>
      <c r="I10143" s="18">
        <v>2.9333333333333331</v>
      </c>
      <c r="Q10143"/>
    </row>
    <row r="10144" spans="2:17" x14ac:dyDescent="0.25">
      <c r="B10144" s="18" t="s">
        <v>3839</v>
      </c>
      <c r="C10144" s="18" t="s">
        <v>2415</v>
      </c>
      <c r="D10144" s="18" t="s">
        <v>2416</v>
      </c>
      <c r="E10144" s="18" t="s">
        <v>2525</v>
      </c>
      <c r="F10144" s="18" t="s">
        <v>3801</v>
      </c>
      <c r="G10144" s="18">
        <v>120</v>
      </c>
      <c r="H10144" s="18">
        <v>2.58</v>
      </c>
      <c r="I10144" s="18">
        <v>2.9</v>
      </c>
      <c r="Q10144"/>
    </row>
    <row r="10145" spans="2:17" x14ac:dyDescent="0.25">
      <c r="B10145" s="18" t="s">
        <v>3839</v>
      </c>
      <c r="C10145" s="18" t="s">
        <v>2415</v>
      </c>
      <c r="D10145" s="18" t="s">
        <v>2416</v>
      </c>
      <c r="E10145" s="18" t="s">
        <v>2525</v>
      </c>
      <c r="F10145" s="18" t="s">
        <v>3802</v>
      </c>
      <c r="G10145" s="18">
        <v>120</v>
      </c>
      <c r="H10145" s="18">
        <v>2.74</v>
      </c>
      <c r="I10145" s="18">
        <v>2.8666666666666667</v>
      </c>
      <c r="Q10145"/>
    </row>
    <row r="10146" spans="2:17" x14ac:dyDescent="0.25">
      <c r="B10146" s="18" t="s">
        <v>3839</v>
      </c>
      <c r="C10146" s="18" t="s">
        <v>2415</v>
      </c>
      <c r="D10146" s="18" t="s">
        <v>2416</v>
      </c>
      <c r="E10146" s="18" t="s">
        <v>2525</v>
      </c>
      <c r="F10146" s="18" t="s">
        <v>3803</v>
      </c>
      <c r="G10146" s="18">
        <v>144</v>
      </c>
      <c r="H10146" s="18">
        <v>2.8</v>
      </c>
      <c r="I10146" s="18">
        <v>2.9733333333333332</v>
      </c>
      <c r="Q10146"/>
    </row>
    <row r="10147" spans="2:17" x14ac:dyDescent="0.25">
      <c r="B10147" s="18" t="s">
        <v>3839</v>
      </c>
      <c r="C10147" s="18" t="s">
        <v>2415</v>
      </c>
      <c r="D10147" s="18" t="s">
        <v>2416</v>
      </c>
      <c r="E10147" s="18" t="s">
        <v>2525</v>
      </c>
      <c r="F10147" s="18" t="s">
        <v>3804</v>
      </c>
      <c r="G10147" s="18">
        <v>180</v>
      </c>
      <c r="H10147" s="18">
        <v>2.5733333333333333</v>
      </c>
      <c r="I10147" s="18">
        <v>2.8933333333333335</v>
      </c>
      <c r="Q10147"/>
    </row>
    <row r="10148" spans="2:17" x14ac:dyDescent="0.25">
      <c r="B10148" s="18" t="s">
        <v>3839</v>
      </c>
      <c r="C10148" s="18" t="s">
        <v>2415</v>
      </c>
      <c r="D10148" s="18" t="s">
        <v>2416</v>
      </c>
      <c r="E10148" s="18" t="s">
        <v>2525</v>
      </c>
      <c r="F10148" s="18" t="s">
        <v>3805</v>
      </c>
      <c r="G10148" s="18">
        <v>144</v>
      </c>
      <c r="H10148" s="18">
        <v>2.3133333333333335</v>
      </c>
      <c r="I10148" s="18">
        <v>2.9466666666666668</v>
      </c>
      <c r="Q10148"/>
    </row>
    <row r="10149" spans="2:17" x14ac:dyDescent="0.25">
      <c r="B10149" s="18" t="s">
        <v>3839</v>
      </c>
      <c r="C10149" s="18" t="s">
        <v>2415</v>
      </c>
      <c r="D10149" s="18" t="s">
        <v>2416</v>
      </c>
      <c r="E10149" s="18" t="s">
        <v>2525</v>
      </c>
      <c r="F10149" s="18" t="s">
        <v>3806</v>
      </c>
      <c r="G10149" s="18">
        <v>180</v>
      </c>
      <c r="H10149" s="18">
        <v>2.72</v>
      </c>
      <c r="I10149" s="18">
        <v>2.8666666666666667</v>
      </c>
      <c r="Q10149"/>
    </row>
    <row r="10150" spans="2:17" x14ac:dyDescent="0.25">
      <c r="B10150" s="18" t="s">
        <v>3839</v>
      </c>
      <c r="C10150" s="18" t="s">
        <v>2415</v>
      </c>
      <c r="D10150" s="18" t="s">
        <v>2416</v>
      </c>
      <c r="E10150" s="18" t="s">
        <v>2525</v>
      </c>
      <c r="F10150" s="18" t="s">
        <v>3807</v>
      </c>
      <c r="G10150" s="18">
        <v>144</v>
      </c>
      <c r="H10150" s="18">
        <v>2.74</v>
      </c>
      <c r="I10150" s="18">
        <v>2.8866666666666667</v>
      </c>
      <c r="Q10150"/>
    </row>
    <row r="10151" spans="2:17" x14ac:dyDescent="0.25">
      <c r="B10151" s="18" t="s">
        <v>3839</v>
      </c>
      <c r="C10151" s="18" t="s">
        <v>2415</v>
      </c>
      <c r="D10151" s="18" t="s">
        <v>2416</v>
      </c>
      <c r="E10151" s="18" t="s">
        <v>2597</v>
      </c>
      <c r="F10151" s="18" t="s">
        <v>2598</v>
      </c>
      <c r="G10151" s="18">
        <v>132</v>
      </c>
      <c r="H10151" s="18">
        <v>2.5333333333333332</v>
      </c>
      <c r="I10151" s="18">
        <v>2.9333333333333331</v>
      </c>
      <c r="Q10151"/>
    </row>
    <row r="10152" spans="2:17" x14ac:dyDescent="0.25">
      <c r="B10152" s="18" t="s">
        <v>3839</v>
      </c>
      <c r="C10152" s="18" t="s">
        <v>2415</v>
      </c>
      <c r="D10152" s="18" t="s">
        <v>2416</v>
      </c>
      <c r="E10152" s="18" t="s">
        <v>2597</v>
      </c>
      <c r="F10152" s="18" t="s">
        <v>2599</v>
      </c>
      <c r="G10152" s="18">
        <v>156</v>
      </c>
      <c r="H10152" s="18">
        <v>2.38</v>
      </c>
      <c r="I10152" s="18">
        <v>2.9333333333333331</v>
      </c>
      <c r="Q10152"/>
    </row>
    <row r="10153" spans="2:17" x14ac:dyDescent="0.25">
      <c r="B10153" s="18" t="s">
        <v>3839</v>
      </c>
      <c r="C10153" s="18" t="s">
        <v>2415</v>
      </c>
      <c r="D10153" s="18" t="s">
        <v>2416</v>
      </c>
      <c r="E10153" s="18" t="s">
        <v>2597</v>
      </c>
      <c r="F10153" s="18" t="s">
        <v>2600</v>
      </c>
      <c r="G10153" s="18">
        <v>168</v>
      </c>
      <c r="H10153" s="18">
        <v>2.76</v>
      </c>
      <c r="I10153" s="18">
        <v>2.94</v>
      </c>
      <c r="Q10153"/>
    </row>
    <row r="10154" spans="2:17" x14ac:dyDescent="0.25">
      <c r="B10154" s="18" t="s">
        <v>3839</v>
      </c>
      <c r="C10154" s="18" t="s">
        <v>2415</v>
      </c>
      <c r="D10154" s="18" t="s">
        <v>2416</v>
      </c>
      <c r="E10154" s="18" t="s">
        <v>2597</v>
      </c>
      <c r="F10154" s="18" t="s">
        <v>4132</v>
      </c>
      <c r="G10154" s="18">
        <v>156</v>
      </c>
      <c r="H10154" s="18">
        <v>2.4</v>
      </c>
      <c r="I10154" s="18">
        <v>2.9333333333333331</v>
      </c>
      <c r="Q10154"/>
    </row>
    <row r="10155" spans="2:17" x14ac:dyDescent="0.25">
      <c r="B10155" s="18" t="s">
        <v>3839</v>
      </c>
      <c r="C10155" s="18" t="s">
        <v>2415</v>
      </c>
      <c r="D10155" s="18" t="s">
        <v>2416</v>
      </c>
      <c r="E10155" s="18" t="s">
        <v>2601</v>
      </c>
      <c r="F10155" s="18" t="s">
        <v>2602</v>
      </c>
      <c r="G10155" s="18">
        <v>180</v>
      </c>
      <c r="H10155" s="18">
        <v>2.64</v>
      </c>
      <c r="I10155" s="18">
        <v>2.9733333333333332</v>
      </c>
      <c r="Q10155"/>
    </row>
    <row r="10156" spans="2:17" x14ac:dyDescent="0.25">
      <c r="B10156" s="18" t="s">
        <v>3839</v>
      </c>
      <c r="C10156" s="18" t="s">
        <v>2415</v>
      </c>
      <c r="D10156" s="18" t="s">
        <v>2416</v>
      </c>
      <c r="E10156" s="18" t="s">
        <v>2601</v>
      </c>
      <c r="F10156" s="18" t="s">
        <v>2603</v>
      </c>
      <c r="G10156" s="18">
        <v>156</v>
      </c>
      <c r="H10156" s="18">
        <v>2.6466666666666665</v>
      </c>
      <c r="I10156" s="18">
        <v>3</v>
      </c>
      <c r="Q10156"/>
    </row>
    <row r="10157" spans="2:17" x14ac:dyDescent="0.25">
      <c r="B10157" s="18" t="s">
        <v>3839</v>
      </c>
      <c r="C10157" s="18" t="s">
        <v>2415</v>
      </c>
      <c r="D10157" s="18" t="s">
        <v>2416</v>
      </c>
      <c r="E10157" s="18" t="s">
        <v>2601</v>
      </c>
      <c r="F10157" s="18" t="s">
        <v>2604</v>
      </c>
      <c r="G10157" s="18">
        <v>132</v>
      </c>
      <c r="H10157" s="18">
        <v>2.56</v>
      </c>
      <c r="I10157" s="18">
        <v>2.98</v>
      </c>
      <c r="Q10157"/>
    </row>
    <row r="10158" spans="2:17" x14ac:dyDescent="0.25">
      <c r="B10158" s="18" t="s">
        <v>3839</v>
      </c>
      <c r="C10158" s="18" t="s">
        <v>2415</v>
      </c>
      <c r="D10158" s="18" t="s">
        <v>2416</v>
      </c>
      <c r="E10158" s="18" t="s">
        <v>2601</v>
      </c>
      <c r="F10158" s="18" t="s">
        <v>2605</v>
      </c>
      <c r="G10158" s="18">
        <v>132</v>
      </c>
      <c r="H10158" s="18">
        <v>2.4466666666666668</v>
      </c>
      <c r="I10158" s="18">
        <v>2.9333333333333331</v>
      </c>
      <c r="Q10158"/>
    </row>
    <row r="10159" spans="2:17" x14ac:dyDescent="0.25">
      <c r="B10159" s="18" t="s">
        <v>3839</v>
      </c>
      <c r="C10159" s="18" t="s">
        <v>2415</v>
      </c>
      <c r="D10159" s="18" t="s">
        <v>2416</v>
      </c>
      <c r="E10159" s="18" t="s">
        <v>2601</v>
      </c>
      <c r="F10159" s="18" t="s">
        <v>2606</v>
      </c>
      <c r="G10159" s="18">
        <v>132</v>
      </c>
      <c r="H10159" s="18">
        <v>2.62</v>
      </c>
      <c r="I10159" s="18">
        <v>2.9733333333333332</v>
      </c>
      <c r="Q10159"/>
    </row>
    <row r="10160" spans="2:17" x14ac:dyDescent="0.25">
      <c r="B10160" s="18" t="s">
        <v>3839</v>
      </c>
      <c r="C10160" s="18" t="s">
        <v>2415</v>
      </c>
      <c r="D10160" s="18" t="s">
        <v>2416</v>
      </c>
      <c r="E10160" s="18" t="s">
        <v>2601</v>
      </c>
      <c r="F10160" s="18" t="s">
        <v>2607</v>
      </c>
      <c r="G10160" s="18">
        <v>180</v>
      </c>
      <c r="H10160" s="18">
        <v>2.4466666666666668</v>
      </c>
      <c r="I10160" s="18">
        <v>2.96</v>
      </c>
      <c r="Q10160"/>
    </row>
    <row r="10161" spans="2:17" x14ac:dyDescent="0.25">
      <c r="B10161" s="18" t="s">
        <v>3839</v>
      </c>
      <c r="C10161" s="18" t="s">
        <v>2415</v>
      </c>
      <c r="D10161" s="18" t="s">
        <v>2416</v>
      </c>
      <c r="E10161" s="18" t="s">
        <v>2601</v>
      </c>
      <c r="F10161" s="18" t="s">
        <v>2608</v>
      </c>
      <c r="G10161" s="18">
        <v>120</v>
      </c>
      <c r="H10161" s="18">
        <v>2.3533333333333335</v>
      </c>
      <c r="I10161" s="18">
        <v>2.9466666666666668</v>
      </c>
      <c r="Q10161"/>
    </row>
    <row r="10162" spans="2:17" x14ac:dyDescent="0.25">
      <c r="B10162" s="18" t="s">
        <v>3839</v>
      </c>
      <c r="C10162" s="18" t="s">
        <v>2415</v>
      </c>
      <c r="D10162" s="18" t="s">
        <v>2416</v>
      </c>
      <c r="E10162" s="18" t="s">
        <v>2601</v>
      </c>
      <c r="F10162" s="18" t="s">
        <v>2609</v>
      </c>
      <c r="G10162" s="18">
        <v>156</v>
      </c>
      <c r="H10162" s="18">
        <v>2.6666666666666665</v>
      </c>
      <c r="I10162" s="18">
        <v>2.8866666666666667</v>
      </c>
      <c r="Q10162"/>
    </row>
    <row r="10163" spans="2:17" x14ac:dyDescent="0.25">
      <c r="B10163" s="18" t="s">
        <v>3839</v>
      </c>
      <c r="C10163" s="18" t="s">
        <v>2415</v>
      </c>
      <c r="D10163" s="18" t="s">
        <v>2416</v>
      </c>
      <c r="E10163" s="18" t="s">
        <v>2601</v>
      </c>
      <c r="F10163" s="18" t="s">
        <v>2610</v>
      </c>
      <c r="G10163" s="18">
        <v>180</v>
      </c>
      <c r="H10163" s="18">
        <v>2.8</v>
      </c>
      <c r="I10163" s="18">
        <v>3</v>
      </c>
      <c r="Q10163"/>
    </row>
    <row r="10164" spans="2:17" x14ac:dyDescent="0.25">
      <c r="B10164" s="18" t="s">
        <v>3839</v>
      </c>
      <c r="C10164" s="18" t="s">
        <v>2415</v>
      </c>
      <c r="D10164" s="18" t="s">
        <v>2416</v>
      </c>
      <c r="E10164" s="18" t="s">
        <v>2601</v>
      </c>
      <c r="F10164" s="18" t="s">
        <v>2611</v>
      </c>
      <c r="G10164" s="18">
        <v>168</v>
      </c>
      <c r="H10164" s="18">
        <v>2.3333333333333335</v>
      </c>
      <c r="I10164" s="18">
        <v>2.9</v>
      </c>
      <c r="Q10164"/>
    </row>
    <row r="10165" spans="2:17" x14ac:dyDescent="0.25">
      <c r="B10165" s="18" t="s">
        <v>3839</v>
      </c>
      <c r="C10165" s="18" t="s">
        <v>2415</v>
      </c>
      <c r="D10165" s="18" t="s">
        <v>2416</v>
      </c>
      <c r="E10165" s="18" t="s">
        <v>2601</v>
      </c>
      <c r="F10165" s="18" t="s">
        <v>2612</v>
      </c>
      <c r="G10165" s="18">
        <v>144</v>
      </c>
      <c r="H10165" s="18">
        <v>2.62</v>
      </c>
      <c r="I10165" s="18">
        <v>2.9066666666666667</v>
      </c>
      <c r="Q10165"/>
    </row>
    <row r="10166" spans="2:17" x14ac:dyDescent="0.25">
      <c r="B10166" s="18" t="s">
        <v>3839</v>
      </c>
      <c r="C10166" s="18" t="s">
        <v>2415</v>
      </c>
      <c r="D10166" s="18" t="s">
        <v>2416</v>
      </c>
      <c r="E10166" s="18" t="s">
        <v>2601</v>
      </c>
      <c r="F10166" s="18" t="s">
        <v>3808</v>
      </c>
      <c r="G10166" s="18">
        <v>168</v>
      </c>
      <c r="H10166" s="18">
        <v>2.62</v>
      </c>
      <c r="I10166" s="18">
        <v>2.9</v>
      </c>
      <c r="Q10166"/>
    </row>
    <row r="10167" spans="2:17" x14ac:dyDescent="0.25">
      <c r="B10167" s="18" t="s">
        <v>3839</v>
      </c>
      <c r="C10167" s="18" t="s">
        <v>2415</v>
      </c>
      <c r="D10167" s="18" t="s">
        <v>2511</v>
      </c>
      <c r="E10167" s="18" t="s">
        <v>2613</v>
      </c>
      <c r="F10167" s="18" t="s">
        <v>2614</v>
      </c>
      <c r="G10167" s="18">
        <v>2364</v>
      </c>
      <c r="H10167" s="18">
        <v>0.89</v>
      </c>
      <c r="I10167" s="18">
        <v>0.97</v>
      </c>
      <c r="Q10167"/>
    </row>
    <row r="10168" spans="2:17" x14ac:dyDescent="0.25">
      <c r="B10168" s="18" t="s">
        <v>3839</v>
      </c>
      <c r="C10168" s="18" t="s">
        <v>2415</v>
      </c>
      <c r="D10168" s="18" t="s">
        <v>2511</v>
      </c>
      <c r="E10168" s="18" t="s">
        <v>2613</v>
      </c>
      <c r="F10168" s="18" t="s">
        <v>2615</v>
      </c>
      <c r="G10168" s="18">
        <v>2280</v>
      </c>
      <c r="H10168" s="18">
        <v>0.76</v>
      </c>
      <c r="I10168" s="18">
        <v>0.99</v>
      </c>
      <c r="Q10168"/>
    </row>
    <row r="10169" spans="2:17" x14ac:dyDescent="0.25">
      <c r="B10169" s="18" t="s">
        <v>3839</v>
      </c>
      <c r="C10169" s="18" t="s">
        <v>2415</v>
      </c>
      <c r="D10169" s="18" t="s">
        <v>2511</v>
      </c>
      <c r="E10169" s="18" t="s">
        <v>2613</v>
      </c>
      <c r="F10169" s="18" t="s">
        <v>2616</v>
      </c>
      <c r="G10169" s="18">
        <v>2112</v>
      </c>
      <c r="H10169" s="18">
        <v>0.71</v>
      </c>
      <c r="I10169" s="18">
        <v>0.9</v>
      </c>
      <c r="Q10169"/>
    </row>
    <row r="10170" spans="2:17" x14ac:dyDescent="0.25">
      <c r="B10170" s="18" t="s">
        <v>3839</v>
      </c>
      <c r="C10170" s="18" t="s">
        <v>2415</v>
      </c>
      <c r="D10170" s="18" t="s">
        <v>2511</v>
      </c>
      <c r="E10170" s="18" t="s">
        <v>2613</v>
      </c>
      <c r="F10170" s="18" t="s">
        <v>2617</v>
      </c>
      <c r="G10170" s="18">
        <v>1620</v>
      </c>
      <c r="H10170" s="18">
        <v>0.89</v>
      </c>
      <c r="I10170" s="18">
        <v>0.92</v>
      </c>
      <c r="Q10170"/>
    </row>
    <row r="10171" spans="2:17" x14ac:dyDescent="0.25">
      <c r="B10171" s="18" t="s">
        <v>3839</v>
      </c>
      <c r="C10171" s="18" t="s">
        <v>2415</v>
      </c>
      <c r="D10171" s="18" t="s">
        <v>2511</v>
      </c>
      <c r="E10171" s="18" t="s">
        <v>2613</v>
      </c>
      <c r="F10171" s="18" t="s">
        <v>2618</v>
      </c>
      <c r="G10171" s="18">
        <v>1500</v>
      </c>
      <c r="H10171" s="18">
        <v>0.9</v>
      </c>
      <c r="I10171" s="18">
        <v>0.95</v>
      </c>
      <c r="Q10171"/>
    </row>
    <row r="10172" spans="2:17" x14ac:dyDescent="0.25">
      <c r="B10172" s="18" t="s">
        <v>3839</v>
      </c>
      <c r="C10172" s="18" t="s">
        <v>2415</v>
      </c>
      <c r="D10172" s="18" t="s">
        <v>2511</v>
      </c>
      <c r="E10172" s="18" t="s">
        <v>2613</v>
      </c>
      <c r="F10172" s="18" t="s">
        <v>2619</v>
      </c>
      <c r="G10172" s="18">
        <v>1812</v>
      </c>
      <c r="H10172" s="18">
        <v>0.79</v>
      </c>
      <c r="I10172" s="18">
        <v>0.97</v>
      </c>
      <c r="Q10172"/>
    </row>
    <row r="10173" spans="2:17" x14ac:dyDescent="0.25">
      <c r="B10173" s="18" t="s">
        <v>3839</v>
      </c>
      <c r="C10173" s="18" t="s">
        <v>2415</v>
      </c>
      <c r="D10173" s="18" t="s">
        <v>2511</v>
      </c>
      <c r="E10173" s="18" t="s">
        <v>2613</v>
      </c>
      <c r="F10173" s="18" t="s">
        <v>2620</v>
      </c>
      <c r="G10173" s="18">
        <v>1224</v>
      </c>
      <c r="H10173" s="18">
        <v>0.85</v>
      </c>
      <c r="I10173" s="18">
        <v>0.91</v>
      </c>
      <c r="Q10173"/>
    </row>
    <row r="10174" spans="2:17" x14ac:dyDescent="0.25">
      <c r="B10174" s="18" t="s">
        <v>3839</v>
      </c>
      <c r="C10174" s="18" t="s">
        <v>2415</v>
      </c>
      <c r="D10174" s="18" t="s">
        <v>2511</v>
      </c>
      <c r="E10174" s="18" t="s">
        <v>2613</v>
      </c>
      <c r="F10174" s="18" t="s">
        <v>2621</v>
      </c>
      <c r="G10174" s="18">
        <v>2244</v>
      </c>
      <c r="H10174" s="18">
        <v>0.82</v>
      </c>
      <c r="I10174" s="18">
        <v>1</v>
      </c>
      <c r="Q10174"/>
    </row>
    <row r="10175" spans="2:17" x14ac:dyDescent="0.25">
      <c r="B10175" s="18" t="s">
        <v>3839</v>
      </c>
      <c r="C10175" s="18" t="s">
        <v>2415</v>
      </c>
      <c r="D10175" s="18" t="s">
        <v>2511</v>
      </c>
      <c r="E10175" s="18" t="s">
        <v>2613</v>
      </c>
      <c r="F10175" s="18" t="s">
        <v>2622</v>
      </c>
      <c r="G10175" s="18">
        <v>1524</v>
      </c>
      <c r="H10175" s="18">
        <v>0.72</v>
      </c>
      <c r="I10175" s="18">
        <v>0.98</v>
      </c>
      <c r="Q10175"/>
    </row>
    <row r="10176" spans="2:17" x14ac:dyDescent="0.25">
      <c r="B10176" s="18" t="s">
        <v>3839</v>
      </c>
      <c r="C10176" s="18" t="s">
        <v>2415</v>
      </c>
      <c r="D10176" s="18" t="s">
        <v>2511</v>
      </c>
      <c r="E10176" s="18" t="s">
        <v>2613</v>
      </c>
      <c r="F10176" s="18" t="s">
        <v>2623</v>
      </c>
      <c r="G10176" s="18">
        <v>1224</v>
      </c>
      <c r="H10176" s="18">
        <v>0.77</v>
      </c>
      <c r="I10176" s="18">
        <v>0.92</v>
      </c>
      <c r="Q10176"/>
    </row>
    <row r="10177" spans="2:17" x14ac:dyDescent="0.25">
      <c r="B10177" s="18" t="s">
        <v>3839</v>
      </c>
      <c r="C10177" s="18" t="s">
        <v>2415</v>
      </c>
      <c r="D10177" s="18" t="s">
        <v>2511</v>
      </c>
      <c r="E10177" s="18" t="s">
        <v>2613</v>
      </c>
      <c r="F10177" s="18" t="s">
        <v>2624</v>
      </c>
      <c r="G10177" s="18">
        <v>2016</v>
      </c>
      <c r="H10177" s="18">
        <v>0.9</v>
      </c>
      <c r="I10177" s="18">
        <v>0.93</v>
      </c>
      <c r="Q10177"/>
    </row>
    <row r="10178" spans="2:17" x14ac:dyDescent="0.25">
      <c r="B10178" s="18" t="s">
        <v>3839</v>
      </c>
      <c r="C10178" s="18" t="s">
        <v>2415</v>
      </c>
      <c r="D10178" s="18" t="s">
        <v>2511</v>
      </c>
      <c r="E10178" s="18" t="s">
        <v>2613</v>
      </c>
      <c r="F10178" s="18" t="s">
        <v>2625</v>
      </c>
      <c r="G10178" s="18">
        <v>2196</v>
      </c>
      <c r="H10178" s="18">
        <v>0.7</v>
      </c>
      <c r="I10178" s="18">
        <v>0.94</v>
      </c>
      <c r="Q10178"/>
    </row>
    <row r="10179" spans="2:17" x14ac:dyDescent="0.25">
      <c r="B10179" s="18" t="s">
        <v>3839</v>
      </c>
      <c r="C10179" s="18" t="s">
        <v>2415</v>
      </c>
      <c r="D10179" s="18" t="s">
        <v>2511</v>
      </c>
      <c r="E10179" s="18" t="s">
        <v>2613</v>
      </c>
      <c r="F10179" s="18" t="s">
        <v>2626</v>
      </c>
      <c r="G10179" s="18">
        <v>2292</v>
      </c>
      <c r="H10179" s="18">
        <v>0.81</v>
      </c>
      <c r="I10179" s="18">
        <v>0.97</v>
      </c>
      <c r="Q10179"/>
    </row>
    <row r="10180" spans="2:17" x14ac:dyDescent="0.25">
      <c r="B10180" s="18" t="s">
        <v>3839</v>
      </c>
      <c r="C10180" s="18" t="s">
        <v>2415</v>
      </c>
      <c r="D10180" s="18" t="s">
        <v>2511</v>
      </c>
      <c r="E10180" s="18" t="s">
        <v>2613</v>
      </c>
      <c r="F10180" s="18" t="s">
        <v>2627</v>
      </c>
      <c r="G10180" s="18">
        <v>2304</v>
      </c>
      <c r="H10180" s="18">
        <v>0.71</v>
      </c>
      <c r="I10180" s="18">
        <v>0.94</v>
      </c>
      <c r="Q10180"/>
    </row>
    <row r="10181" spans="2:17" x14ac:dyDescent="0.25">
      <c r="B10181" s="18" t="s">
        <v>3839</v>
      </c>
      <c r="C10181" s="18" t="s">
        <v>2415</v>
      </c>
      <c r="D10181" s="18" t="s">
        <v>2511</v>
      </c>
      <c r="E10181" s="18" t="s">
        <v>2613</v>
      </c>
      <c r="F10181" s="18" t="s">
        <v>2628</v>
      </c>
      <c r="G10181" s="18">
        <v>2280</v>
      </c>
      <c r="H10181" s="18">
        <v>0.86</v>
      </c>
      <c r="I10181" s="18">
        <v>0.98</v>
      </c>
      <c r="Q10181"/>
    </row>
    <row r="10182" spans="2:17" x14ac:dyDescent="0.25">
      <c r="B10182" s="18" t="s">
        <v>3839</v>
      </c>
      <c r="C10182" s="18" t="s">
        <v>2415</v>
      </c>
      <c r="D10182" s="18" t="s">
        <v>2511</v>
      </c>
      <c r="E10182" s="18" t="s">
        <v>2613</v>
      </c>
      <c r="F10182" s="18" t="s">
        <v>2629</v>
      </c>
      <c r="G10182" s="18">
        <v>1320</v>
      </c>
      <c r="H10182" s="18">
        <v>0.78</v>
      </c>
      <c r="I10182" s="18">
        <v>0.92</v>
      </c>
      <c r="Q10182"/>
    </row>
    <row r="10183" spans="2:17" x14ac:dyDescent="0.25">
      <c r="B10183" s="18" t="s">
        <v>3839</v>
      </c>
      <c r="C10183" s="18" t="s">
        <v>2415</v>
      </c>
      <c r="D10183" s="18" t="s">
        <v>2511</v>
      </c>
      <c r="E10183" s="18" t="s">
        <v>2613</v>
      </c>
      <c r="F10183" s="18" t="s">
        <v>2630</v>
      </c>
      <c r="G10183" s="18">
        <v>1692</v>
      </c>
      <c r="H10183" s="18">
        <v>0.74</v>
      </c>
      <c r="I10183" s="18">
        <v>1</v>
      </c>
      <c r="Q10183"/>
    </row>
    <row r="10184" spans="2:17" x14ac:dyDescent="0.25">
      <c r="B10184" s="18" t="s">
        <v>3839</v>
      </c>
      <c r="C10184" s="18" t="s">
        <v>2415</v>
      </c>
      <c r="D10184" s="18" t="s">
        <v>2511</v>
      </c>
      <c r="E10184" s="18" t="s">
        <v>2613</v>
      </c>
      <c r="F10184" s="18" t="s">
        <v>2631</v>
      </c>
      <c r="G10184" s="18">
        <v>1848</v>
      </c>
      <c r="H10184" s="18">
        <v>0.79</v>
      </c>
      <c r="I10184" s="18">
        <v>0.95</v>
      </c>
      <c r="Q10184"/>
    </row>
    <row r="10185" spans="2:17" x14ac:dyDescent="0.25">
      <c r="B10185" s="18" t="s">
        <v>3839</v>
      </c>
      <c r="C10185" s="18" t="s">
        <v>2415</v>
      </c>
      <c r="D10185" s="18" t="s">
        <v>2511</v>
      </c>
      <c r="E10185" s="18" t="s">
        <v>2613</v>
      </c>
      <c r="F10185" s="18" t="s">
        <v>2632</v>
      </c>
      <c r="G10185" s="18">
        <v>2400</v>
      </c>
      <c r="H10185" s="18">
        <v>0.82</v>
      </c>
      <c r="I10185" s="18">
        <v>0.99</v>
      </c>
      <c r="Q10185"/>
    </row>
    <row r="10186" spans="2:17" x14ac:dyDescent="0.25">
      <c r="B10186" s="18" t="s">
        <v>3839</v>
      </c>
      <c r="C10186" s="18" t="s">
        <v>2415</v>
      </c>
      <c r="D10186" s="18" t="s">
        <v>2511</v>
      </c>
      <c r="E10186" s="18" t="s">
        <v>2613</v>
      </c>
      <c r="F10186" s="18" t="s">
        <v>2633</v>
      </c>
      <c r="G10186" s="18">
        <v>1632</v>
      </c>
      <c r="H10186" s="18">
        <v>0.7</v>
      </c>
      <c r="I10186" s="18">
        <v>0.95</v>
      </c>
      <c r="Q10186"/>
    </row>
    <row r="10187" spans="2:17" x14ac:dyDescent="0.25">
      <c r="B10187" s="18" t="s">
        <v>3839</v>
      </c>
      <c r="C10187" s="18" t="s">
        <v>2415</v>
      </c>
      <c r="D10187" s="18" t="s">
        <v>2511</v>
      </c>
      <c r="E10187" s="18" t="s">
        <v>2613</v>
      </c>
      <c r="F10187" s="18" t="s">
        <v>2634</v>
      </c>
      <c r="G10187" s="18">
        <v>1668</v>
      </c>
      <c r="H10187" s="18">
        <v>0.88</v>
      </c>
      <c r="I10187" s="18">
        <v>1</v>
      </c>
      <c r="Q10187"/>
    </row>
    <row r="10188" spans="2:17" x14ac:dyDescent="0.25">
      <c r="B10188" s="18" t="s">
        <v>3839</v>
      </c>
      <c r="C10188" s="18" t="s">
        <v>2415</v>
      </c>
      <c r="D10188" s="18" t="s">
        <v>2511</v>
      </c>
      <c r="E10188" s="18" t="s">
        <v>2613</v>
      </c>
      <c r="F10188" s="18" t="s">
        <v>2635</v>
      </c>
      <c r="G10188" s="18">
        <v>1692</v>
      </c>
      <c r="H10188" s="18">
        <v>0.85</v>
      </c>
      <c r="I10188" s="18">
        <v>0.97</v>
      </c>
      <c r="Q10188"/>
    </row>
    <row r="10189" spans="2:17" x14ac:dyDescent="0.25">
      <c r="B10189" s="18" t="s">
        <v>3839</v>
      </c>
      <c r="C10189" s="18" t="s">
        <v>2415</v>
      </c>
      <c r="D10189" s="18" t="s">
        <v>2511</v>
      </c>
      <c r="E10189" s="18" t="s">
        <v>2613</v>
      </c>
      <c r="F10189" s="18" t="s">
        <v>2636</v>
      </c>
      <c r="G10189" s="18">
        <v>1224</v>
      </c>
      <c r="H10189" s="18">
        <v>0.84</v>
      </c>
      <c r="I10189" s="18">
        <v>0.96</v>
      </c>
      <c r="Q10189"/>
    </row>
    <row r="10190" spans="2:17" x14ac:dyDescent="0.25">
      <c r="B10190" s="18" t="s">
        <v>3839</v>
      </c>
      <c r="C10190" s="18" t="s">
        <v>2415</v>
      </c>
      <c r="D10190" s="18" t="s">
        <v>2511</v>
      </c>
      <c r="E10190" s="18" t="s">
        <v>2613</v>
      </c>
      <c r="F10190" s="18" t="s">
        <v>2637</v>
      </c>
      <c r="G10190" s="18">
        <v>1212</v>
      </c>
      <c r="H10190" s="18">
        <v>0.88</v>
      </c>
      <c r="I10190" s="18">
        <v>0.94</v>
      </c>
      <c r="Q10190"/>
    </row>
    <row r="10191" spans="2:17" x14ac:dyDescent="0.25">
      <c r="B10191" s="18" t="s">
        <v>3839</v>
      </c>
      <c r="C10191" s="18" t="s">
        <v>2415</v>
      </c>
      <c r="D10191" s="18" t="s">
        <v>2511</v>
      </c>
      <c r="E10191" s="18" t="s">
        <v>2613</v>
      </c>
      <c r="F10191" s="18" t="s">
        <v>2638</v>
      </c>
      <c r="G10191" s="18">
        <v>2328</v>
      </c>
      <c r="H10191" s="18">
        <v>0.87</v>
      </c>
      <c r="I10191" s="18">
        <v>0.9</v>
      </c>
      <c r="Q10191"/>
    </row>
    <row r="10192" spans="2:17" x14ac:dyDescent="0.25">
      <c r="B10192" s="18" t="s">
        <v>3839</v>
      </c>
      <c r="C10192" s="18" t="s">
        <v>2415</v>
      </c>
      <c r="D10192" s="18" t="s">
        <v>2511</v>
      </c>
      <c r="E10192" s="18" t="s">
        <v>2613</v>
      </c>
      <c r="F10192" s="18" t="s">
        <v>2639</v>
      </c>
      <c r="G10192" s="18">
        <v>2364</v>
      </c>
      <c r="H10192" s="18">
        <v>0.82</v>
      </c>
      <c r="I10192" s="18">
        <v>0.94</v>
      </c>
      <c r="Q10192"/>
    </row>
    <row r="10193" spans="2:17" x14ac:dyDescent="0.25">
      <c r="B10193" s="18" t="s">
        <v>3839</v>
      </c>
      <c r="C10193" s="18" t="s">
        <v>2415</v>
      </c>
      <c r="D10193" s="18" t="s">
        <v>2511</v>
      </c>
      <c r="E10193" s="18" t="s">
        <v>2613</v>
      </c>
      <c r="F10193" s="18" t="s">
        <v>2640</v>
      </c>
      <c r="G10193" s="18">
        <v>2244</v>
      </c>
      <c r="H10193" s="18">
        <v>0.83</v>
      </c>
      <c r="I10193" s="18">
        <v>0.98</v>
      </c>
      <c r="Q10193"/>
    </row>
    <row r="10194" spans="2:17" x14ac:dyDescent="0.25">
      <c r="B10194" s="18" t="s">
        <v>3839</v>
      </c>
      <c r="C10194" s="18" t="s">
        <v>2415</v>
      </c>
      <c r="D10194" s="18" t="s">
        <v>2511</v>
      </c>
      <c r="E10194" s="18" t="s">
        <v>2613</v>
      </c>
      <c r="F10194" s="18" t="s">
        <v>2641</v>
      </c>
      <c r="G10194" s="18">
        <v>1428</v>
      </c>
      <c r="H10194" s="18">
        <v>0.9</v>
      </c>
      <c r="I10194" s="18">
        <v>0.9</v>
      </c>
      <c r="Q10194"/>
    </row>
    <row r="10195" spans="2:17" x14ac:dyDescent="0.25">
      <c r="B10195" s="18" t="s">
        <v>3839</v>
      </c>
      <c r="C10195" s="18" t="s">
        <v>2415</v>
      </c>
      <c r="D10195" s="18" t="s">
        <v>2511</v>
      </c>
      <c r="E10195" s="18" t="s">
        <v>2613</v>
      </c>
      <c r="F10195" s="18" t="s">
        <v>2642</v>
      </c>
      <c r="G10195" s="18">
        <v>2004</v>
      </c>
      <c r="H10195" s="18">
        <v>0.75</v>
      </c>
      <c r="I10195" s="18">
        <v>0.96</v>
      </c>
      <c r="Q10195"/>
    </row>
    <row r="10196" spans="2:17" x14ac:dyDescent="0.25">
      <c r="B10196" s="18" t="s">
        <v>3839</v>
      </c>
      <c r="C10196" s="18" t="s">
        <v>2415</v>
      </c>
      <c r="D10196" s="18" t="s">
        <v>2511</v>
      </c>
      <c r="E10196" s="18" t="s">
        <v>2613</v>
      </c>
      <c r="F10196" s="18" t="s">
        <v>2643</v>
      </c>
      <c r="G10196" s="18">
        <v>1704</v>
      </c>
      <c r="H10196" s="18">
        <v>0.76</v>
      </c>
      <c r="I10196" s="18">
        <v>0.93</v>
      </c>
      <c r="Q10196"/>
    </row>
    <row r="10197" spans="2:17" x14ac:dyDescent="0.25">
      <c r="B10197" s="18" t="s">
        <v>3839</v>
      </c>
      <c r="C10197" s="18" t="s">
        <v>2415</v>
      </c>
      <c r="D10197" s="18" t="s">
        <v>2511</v>
      </c>
      <c r="E10197" s="18" t="s">
        <v>2613</v>
      </c>
      <c r="F10197" s="18" t="s">
        <v>2644</v>
      </c>
      <c r="G10197" s="18">
        <v>2400</v>
      </c>
      <c r="H10197" s="18">
        <v>0.86</v>
      </c>
      <c r="I10197" s="18">
        <v>1</v>
      </c>
      <c r="Q10197"/>
    </row>
    <row r="10198" spans="2:17" x14ac:dyDescent="0.25">
      <c r="B10198" s="18" t="s">
        <v>3839</v>
      </c>
      <c r="C10198" s="18" t="s">
        <v>2415</v>
      </c>
      <c r="D10198" s="18" t="s">
        <v>2511</v>
      </c>
      <c r="E10198" s="18" t="s">
        <v>2613</v>
      </c>
      <c r="F10198" s="18" t="s">
        <v>2645</v>
      </c>
      <c r="G10198" s="18">
        <v>2004</v>
      </c>
      <c r="H10198" s="18">
        <v>0.9</v>
      </c>
      <c r="I10198" s="18">
        <v>0.96</v>
      </c>
      <c r="Q10198"/>
    </row>
    <row r="10199" spans="2:17" x14ac:dyDescent="0.25">
      <c r="B10199" s="18" t="s">
        <v>3839</v>
      </c>
      <c r="C10199" s="18" t="s">
        <v>2415</v>
      </c>
      <c r="D10199" s="18" t="s">
        <v>2511</v>
      </c>
      <c r="E10199" s="18" t="s">
        <v>2613</v>
      </c>
      <c r="F10199" s="18" t="s">
        <v>2646</v>
      </c>
      <c r="G10199" s="18">
        <v>1728</v>
      </c>
      <c r="H10199" s="18">
        <v>0.81</v>
      </c>
      <c r="I10199" s="18">
        <v>0.96</v>
      </c>
      <c r="Q10199"/>
    </row>
    <row r="10200" spans="2:17" x14ac:dyDescent="0.25">
      <c r="B10200" s="18" t="s">
        <v>3839</v>
      </c>
      <c r="C10200" s="18" t="s">
        <v>2415</v>
      </c>
      <c r="D10200" s="18" t="s">
        <v>2511</v>
      </c>
      <c r="E10200" s="18" t="s">
        <v>2613</v>
      </c>
      <c r="F10200" s="18" t="s">
        <v>2647</v>
      </c>
      <c r="G10200" s="18">
        <v>2244</v>
      </c>
      <c r="H10200" s="18">
        <v>0.76</v>
      </c>
      <c r="I10200" s="18">
        <v>0.96</v>
      </c>
      <c r="Q10200"/>
    </row>
    <row r="10201" spans="2:17" x14ac:dyDescent="0.25">
      <c r="B10201" s="18" t="s">
        <v>3839</v>
      </c>
      <c r="C10201" s="18" t="s">
        <v>2415</v>
      </c>
      <c r="D10201" s="18" t="s">
        <v>2511</v>
      </c>
      <c r="E10201" s="18" t="s">
        <v>2613</v>
      </c>
      <c r="F10201" s="18" t="s">
        <v>3809</v>
      </c>
      <c r="G10201" s="18">
        <v>1320</v>
      </c>
      <c r="H10201" s="18">
        <v>0.8</v>
      </c>
      <c r="I10201" s="18">
        <v>0.92</v>
      </c>
      <c r="Q10201"/>
    </row>
    <row r="10202" spans="2:17" x14ac:dyDescent="0.25">
      <c r="B10202" s="18" t="s">
        <v>3839</v>
      </c>
      <c r="C10202" s="18" t="s">
        <v>2415</v>
      </c>
      <c r="D10202" s="18" t="s">
        <v>2511</v>
      </c>
      <c r="E10202" s="18" t="s">
        <v>2613</v>
      </c>
      <c r="F10202" s="18" t="s">
        <v>3810</v>
      </c>
      <c r="G10202" s="18">
        <v>2328</v>
      </c>
      <c r="H10202" s="18">
        <v>0.72</v>
      </c>
      <c r="I10202" s="18">
        <v>0.99</v>
      </c>
      <c r="Q10202"/>
    </row>
    <row r="10203" spans="2:17" x14ac:dyDescent="0.25">
      <c r="B10203" s="18" t="s">
        <v>3839</v>
      </c>
      <c r="C10203" s="18" t="s">
        <v>2415</v>
      </c>
      <c r="D10203" s="18" t="s">
        <v>2511</v>
      </c>
      <c r="E10203" s="18" t="s">
        <v>2613</v>
      </c>
      <c r="F10203" s="18" t="s">
        <v>2648</v>
      </c>
      <c r="G10203" s="18">
        <v>1908</v>
      </c>
      <c r="H10203" s="18">
        <v>0.89</v>
      </c>
      <c r="I10203" s="18">
        <v>0.94</v>
      </c>
      <c r="Q10203"/>
    </row>
    <row r="10204" spans="2:17" x14ac:dyDescent="0.25">
      <c r="B10204" s="18" t="s">
        <v>3839</v>
      </c>
      <c r="C10204" s="18" t="s">
        <v>2415</v>
      </c>
      <c r="D10204" s="18" t="s">
        <v>2511</v>
      </c>
      <c r="E10204" s="18" t="s">
        <v>2613</v>
      </c>
      <c r="F10204" s="18" t="s">
        <v>2649</v>
      </c>
      <c r="G10204" s="18">
        <v>1344</v>
      </c>
      <c r="H10204" s="18">
        <v>0.75</v>
      </c>
      <c r="I10204" s="18">
        <v>0.92</v>
      </c>
      <c r="Q10204"/>
    </row>
    <row r="10205" spans="2:17" x14ac:dyDescent="0.25">
      <c r="B10205" s="18" t="s">
        <v>3839</v>
      </c>
      <c r="C10205" s="18" t="s">
        <v>2415</v>
      </c>
      <c r="D10205" s="18" t="s">
        <v>2511</v>
      </c>
      <c r="E10205" s="18" t="s">
        <v>2613</v>
      </c>
      <c r="F10205" s="18" t="s">
        <v>3811</v>
      </c>
      <c r="G10205" s="18">
        <v>1728</v>
      </c>
      <c r="H10205" s="18">
        <v>0.88</v>
      </c>
      <c r="I10205" s="18">
        <v>0.91</v>
      </c>
      <c r="Q10205"/>
    </row>
    <row r="10206" spans="2:17" x14ac:dyDescent="0.25">
      <c r="B10206" s="18" t="s">
        <v>3839</v>
      </c>
      <c r="C10206" s="18" t="s">
        <v>2415</v>
      </c>
      <c r="D10206" s="18" t="s">
        <v>2511</v>
      </c>
      <c r="E10206" s="18" t="s">
        <v>2613</v>
      </c>
      <c r="F10206" s="18" t="s">
        <v>4133</v>
      </c>
      <c r="G10206" s="18">
        <v>1584</v>
      </c>
      <c r="H10206" s="18">
        <v>0.83</v>
      </c>
      <c r="I10206" s="18">
        <v>0.9</v>
      </c>
      <c r="Q10206"/>
    </row>
    <row r="10207" spans="2:17" x14ac:dyDescent="0.25">
      <c r="B10207" s="18" t="s">
        <v>3839</v>
      </c>
      <c r="C10207" s="18" t="s">
        <v>2415</v>
      </c>
      <c r="D10207" s="18" t="s">
        <v>2511</v>
      </c>
      <c r="E10207" s="18" t="s">
        <v>2613</v>
      </c>
      <c r="F10207" s="18" t="s">
        <v>4134</v>
      </c>
      <c r="G10207" s="18">
        <v>2028</v>
      </c>
      <c r="H10207" s="18">
        <v>0.86</v>
      </c>
      <c r="I10207" s="18">
        <v>0.91</v>
      </c>
      <c r="Q10207"/>
    </row>
    <row r="10208" spans="2:17" x14ac:dyDescent="0.25">
      <c r="B10208" s="18" t="s">
        <v>3839</v>
      </c>
      <c r="C10208" s="18" t="s">
        <v>2415</v>
      </c>
      <c r="D10208" s="18" t="s">
        <v>2511</v>
      </c>
      <c r="E10208" s="18" t="s">
        <v>2613</v>
      </c>
      <c r="F10208" s="18" t="s">
        <v>4135</v>
      </c>
      <c r="G10208" s="18">
        <v>1572</v>
      </c>
      <c r="H10208" s="18">
        <v>0.75</v>
      </c>
      <c r="I10208" s="18">
        <v>0.91</v>
      </c>
      <c r="Q10208"/>
    </row>
    <row r="10209" spans="2:17" x14ac:dyDescent="0.25">
      <c r="B10209" s="18" t="s">
        <v>3839</v>
      </c>
      <c r="C10209" s="18" t="s">
        <v>2415</v>
      </c>
      <c r="D10209" s="18" t="s">
        <v>2511</v>
      </c>
      <c r="E10209" s="18" t="s">
        <v>2613</v>
      </c>
      <c r="F10209" s="18" t="s">
        <v>4136</v>
      </c>
      <c r="G10209" s="18">
        <v>1380</v>
      </c>
      <c r="H10209" s="18">
        <v>0.85</v>
      </c>
      <c r="I10209" s="18">
        <v>0.97</v>
      </c>
      <c r="Q10209"/>
    </row>
    <row r="10210" spans="2:17" x14ac:dyDescent="0.25">
      <c r="B10210" s="18" t="s">
        <v>3839</v>
      </c>
      <c r="C10210" s="18" t="s">
        <v>2415</v>
      </c>
      <c r="D10210" s="18" t="s">
        <v>2511</v>
      </c>
      <c r="E10210" s="18" t="s">
        <v>2613</v>
      </c>
      <c r="F10210" s="18" t="s">
        <v>4137</v>
      </c>
      <c r="G10210" s="18">
        <v>1644</v>
      </c>
      <c r="H10210" s="18">
        <v>0.71</v>
      </c>
      <c r="I10210" s="18">
        <v>0.91</v>
      </c>
      <c r="Q10210"/>
    </row>
    <row r="10211" spans="2:17" x14ac:dyDescent="0.25">
      <c r="B10211" s="18" t="s">
        <v>3839</v>
      </c>
      <c r="C10211" s="18" t="s">
        <v>2415</v>
      </c>
      <c r="D10211" s="18" t="s">
        <v>2511</v>
      </c>
      <c r="E10211" s="18" t="s">
        <v>2613</v>
      </c>
      <c r="F10211" s="18" t="s">
        <v>4138</v>
      </c>
      <c r="G10211" s="18">
        <v>2364</v>
      </c>
      <c r="H10211" s="18">
        <v>0.86</v>
      </c>
      <c r="I10211" s="18">
        <v>0.91</v>
      </c>
      <c r="Q10211"/>
    </row>
    <row r="10212" spans="2:17" x14ac:dyDescent="0.25">
      <c r="B10212" s="18" t="s">
        <v>3839</v>
      </c>
      <c r="C10212" s="18" t="s">
        <v>2415</v>
      </c>
      <c r="D10212" s="18" t="s">
        <v>2511</v>
      </c>
      <c r="E10212" s="18" t="s">
        <v>2613</v>
      </c>
      <c r="F10212" s="18" t="s">
        <v>4139</v>
      </c>
      <c r="G10212" s="18">
        <v>1536</v>
      </c>
      <c r="H10212" s="18">
        <v>0.79</v>
      </c>
      <c r="I10212" s="18">
        <v>1</v>
      </c>
      <c r="Q10212"/>
    </row>
    <row r="10213" spans="2:17" x14ac:dyDescent="0.25">
      <c r="B10213" s="18" t="s">
        <v>3839</v>
      </c>
      <c r="C10213" s="18" t="s">
        <v>2415</v>
      </c>
      <c r="D10213" s="18" t="s">
        <v>2511</v>
      </c>
      <c r="E10213" s="18" t="s">
        <v>2613</v>
      </c>
      <c r="F10213" s="18" t="s">
        <v>4140</v>
      </c>
      <c r="G10213" s="18">
        <v>1212</v>
      </c>
      <c r="H10213" s="18">
        <v>0.82</v>
      </c>
      <c r="I10213" s="18">
        <v>0.93</v>
      </c>
      <c r="Q10213"/>
    </row>
    <row r="10214" spans="2:17" x14ac:dyDescent="0.25">
      <c r="B10214" s="18" t="s">
        <v>3839</v>
      </c>
      <c r="C10214" s="18" t="s">
        <v>2415</v>
      </c>
      <c r="D10214" s="18" t="s">
        <v>2511</v>
      </c>
      <c r="E10214" s="18" t="s">
        <v>2613</v>
      </c>
      <c r="F10214" s="18" t="s">
        <v>4141</v>
      </c>
      <c r="G10214" s="18">
        <v>1392</v>
      </c>
      <c r="H10214" s="18">
        <v>0.86</v>
      </c>
      <c r="I10214" s="18">
        <v>0.93</v>
      </c>
      <c r="Q10214"/>
    </row>
    <row r="10215" spans="2:17" x14ac:dyDescent="0.25">
      <c r="B10215" s="18" t="s">
        <v>3839</v>
      </c>
      <c r="C10215" s="18" t="s">
        <v>2415</v>
      </c>
      <c r="D10215" s="18" t="s">
        <v>2511</v>
      </c>
      <c r="E10215" s="18" t="s">
        <v>2613</v>
      </c>
      <c r="F10215" s="18" t="s">
        <v>4142</v>
      </c>
      <c r="G10215" s="18">
        <v>2388</v>
      </c>
      <c r="H10215" s="18">
        <v>0.71</v>
      </c>
      <c r="I10215" s="18">
        <v>1</v>
      </c>
      <c r="Q10215"/>
    </row>
    <row r="10216" spans="2:17" x14ac:dyDescent="0.25">
      <c r="B10216" s="18" t="s">
        <v>3839</v>
      </c>
      <c r="C10216" s="18" t="s">
        <v>2415</v>
      </c>
      <c r="D10216" s="18" t="s">
        <v>2511</v>
      </c>
      <c r="E10216" s="18" t="s">
        <v>2613</v>
      </c>
      <c r="F10216" s="18" t="s">
        <v>4143</v>
      </c>
      <c r="G10216" s="18">
        <v>2364</v>
      </c>
      <c r="H10216" s="18">
        <v>0.72</v>
      </c>
      <c r="I10216" s="18">
        <v>0.97</v>
      </c>
      <c r="Q10216"/>
    </row>
    <row r="10217" spans="2:17" x14ac:dyDescent="0.25">
      <c r="B10217" s="18" t="s">
        <v>3839</v>
      </c>
      <c r="C10217" s="18" t="s">
        <v>2415</v>
      </c>
      <c r="D10217" s="18" t="s">
        <v>2511</v>
      </c>
      <c r="E10217" s="18" t="s">
        <v>2613</v>
      </c>
      <c r="F10217" s="18" t="s">
        <v>4144</v>
      </c>
      <c r="G10217" s="18">
        <v>1380</v>
      </c>
      <c r="H10217" s="18">
        <v>0.81</v>
      </c>
      <c r="I10217" s="18">
        <v>0.9</v>
      </c>
      <c r="Q10217"/>
    </row>
    <row r="10218" spans="2:17" x14ac:dyDescent="0.25">
      <c r="B10218" s="18" t="s">
        <v>3839</v>
      </c>
      <c r="C10218" s="18" t="s">
        <v>2415</v>
      </c>
      <c r="D10218" s="18" t="s">
        <v>2511</v>
      </c>
      <c r="E10218" s="18" t="s">
        <v>2613</v>
      </c>
      <c r="F10218" s="18" t="s">
        <v>4145</v>
      </c>
      <c r="G10218" s="18">
        <v>2028</v>
      </c>
      <c r="H10218" s="18">
        <v>0.76</v>
      </c>
      <c r="I10218" s="18">
        <v>0.9</v>
      </c>
      <c r="Q10218"/>
    </row>
    <row r="10219" spans="2:17" x14ac:dyDescent="0.25">
      <c r="B10219" s="18" t="s">
        <v>3839</v>
      </c>
      <c r="C10219" s="18" t="s">
        <v>2415</v>
      </c>
      <c r="D10219" s="18" t="s">
        <v>2511</v>
      </c>
      <c r="E10219" s="18" t="s">
        <v>2613</v>
      </c>
      <c r="F10219" s="18" t="s">
        <v>4146</v>
      </c>
      <c r="G10219" s="18">
        <v>1788</v>
      </c>
      <c r="H10219" s="18">
        <v>0.75</v>
      </c>
      <c r="I10219" s="18">
        <v>1</v>
      </c>
      <c r="Q10219"/>
    </row>
    <row r="10220" spans="2:17" x14ac:dyDescent="0.25">
      <c r="B10220" s="18" t="s">
        <v>3839</v>
      </c>
      <c r="C10220" s="18" t="s">
        <v>2415</v>
      </c>
      <c r="D10220" s="18" t="s">
        <v>2511</v>
      </c>
      <c r="E10220" s="18" t="s">
        <v>2613</v>
      </c>
      <c r="F10220" s="18" t="s">
        <v>4147</v>
      </c>
      <c r="G10220" s="18">
        <v>2100</v>
      </c>
      <c r="H10220" s="18">
        <v>0.82</v>
      </c>
      <c r="I10220" s="18">
        <v>0.96</v>
      </c>
      <c r="Q10220"/>
    </row>
    <row r="10221" spans="2:17" x14ac:dyDescent="0.25">
      <c r="B10221" s="18" t="s">
        <v>3839</v>
      </c>
      <c r="C10221" s="18" t="s">
        <v>2415</v>
      </c>
      <c r="D10221" s="18" t="s">
        <v>2416</v>
      </c>
      <c r="E10221" s="18" t="s">
        <v>2650</v>
      </c>
      <c r="F10221" s="18" t="s">
        <v>2651</v>
      </c>
      <c r="G10221" s="18">
        <v>132</v>
      </c>
      <c r="H10221" s="18">
        <v>2.42</v>
      </c>
      <c r="I10221" s="18">
        <v>2.8866666666666667</v>
      </c>
      <c r="Q10221"/>
    </row>
    <row r="10222" spans="2:17" x14ac:dyDescent="0.25">
      <c r="B10222" s="18" t="s">
        <v>3839</v>
      </c>
      <c r="C10222" s="18" t="s">
        <v>2415</v>
      </c>
      <c r="D10222" s="18" t="s">
        <v>2477</v>
      </c>
      <c r="E10222" s="18" t="s">
        <v>2652</v>
      </c>
      <c r="F10222" s="18" t="s">
        <v>2653</v>
      </c>
      <c r="G10222" s="18">
        <v>396</v>
      </c>
      <c r="H10222" s="18">
        <v>2.77</v>
      </c>
      <c r="I10222" s="18">
        <v>3.25</v>
      </c>
      <c r="Q10222"/>
    </row>
    <row r="10223" spans="2:17" x14ac:dyDescent="0.25">
      <c r="B10223" s="18" t="s">
        <v>3839</v>
      </c>
      <c r="C10223" s="18" t="s">
        <v>2415</v>
      </c>
      <c r="D10223" s="18" t="s">
        <v>2477</v>
      </c>
      <c r="E10223" s="18" t="s">
        <v>2652</v>
      </c>
      <c r="F10223" s="18" t="s">
        <v>2654</v>
      </c>
      <c r="G10223" s="18">
        <v>576</v>
      </c>
      <c r="H10223" s="18">
        <v>2.61</v>
      </c>
      <c r="I10223" s="18">
        <v>3.05</v>
      </c>
      <c r="Q10223"/>
    </row>
    <row r="10224" spans="2:17" x14ac:dyDescent="0.25">
      <c r="B10224" s="18" t="s">
        <v>3839</v>
      </c>
      <c r="C10224" s="18" t="s">
        <v>2415</v>
      </c>
      <c r="D10224" s="18" t="s">
        <v>2477</v>
      </c>
      <c r="E10224" s="18" t="s">
        <v>2652</v>
      </c>
      <c r="F10224" s="18" t="s">
        <v>2655</v>
      </c>
      <c r="G10224" s="18">
        <v>516</v>
      </c>
      <c r="H10224" s="18">
        <v>2.58</v>
      </c>
      <c r="I10224" s="18">
        <v>3.14</v>
      </c>
      <c r="Q10224"/>
    </row>
    <row r="10225" spans="2:17" x14ac:dyDescent="0.25">
      <c r="B10225" s="18" t="s">
        <v>3839</v>
      </c>
      <c r="C10225" s="18" t="s">
        <v>2415</v>
      </c>
      <c r="D10225" s="18" t="s">
        <v>2477</v>
      </c>
      <c r="E10225" s="18" t="s">
        <v>2652</v>
      </c>
      <c r="F10225" s="18" t="s">
        <v>2656</v>
      </c>
      <c r="G10225" s="18">
        <v>480</v>
      </c>
      <c r="H10225" s="18">
        <v>2.58</v>
      </c>
      <c r="I10225" s="18">
        <v>3.37</v>
      </c>
      <c r="Q10225"/>
    </row>
    <row r="10226" spans="2:17" x14ac:dyDescent="0.25">
      <c r="B10226" s="18" t="s">
        <v>3839</v>
      </c>
      <c r="C10226" s="18" t="s">
        <v>2415</v>
      </c>
      <c r="D10226" s="18" t="s">
        <v>2477</v>
      </c>
      <c r="E10226" s="18" t="s">
        <v>2652</v>
      </c>
      <c r="F10226" s="18" t="s">
        <v>2657</v>
      </c>
      <c r="G10226" s="18">
        <v>492</v>
      </c>
      <c r="H10226" s="18">
        <v>2.2599999999999998</v>
      </c>
      <c r="I10226" s="18">
        <v>3.32</v>
      </c>
      <c r="Q10226"/>
    </row>
    <row r="10227" spans="2:17" x14ac:dyDescent="0.25">
      <c r="B10227" s="18" t="s">
        <v>3839</v>
      </c>
      <c r="C10227" s="18" t="s">
        <v>2415</v>
      </c>
      <c r="D10227" s="18" t="s">
        <v>2477</v>
      </c>
      <c r="E10227" s="18" t="s">
        <v>2652</v>
      </c>
      <c r="F10227" s="18" t="s">
        <v>2658</v>
      </c>
      <c r="G10227" s="18">
        <v>132</v>
      </c>
      <c r="H10227" s="18">
        <v>2.29</v>
      </c>
      <c r="I10227" s="18">
        <v>3.53</v>
      </c>
      <c r="Q10227"/>
    </row>
    <row r="10228" spans="2:17" x14ac:dyDescent="0.25">
      <c r="B10228" s="18" t="s">
        <v>3839</v>
      </c>
      <c r="C10228" s="18" t="s">
        <v>2415</v>
      </c>
      <c r="D10228" s="18" t="s">
        <v>2477</v>
      </c>
      <c r="E10228" s="18" t="s">
        <v>2652</v>
      </c>
      <c r="F10228" s="18" t="s">
        <v>2659</v>
      </c>
      <c r="G10228" s="18">
        <v>168</v>
      </c>
      <c r="H10228" s="18">
        <v>2</v>
      </c>
      <c r="I10228" s="18">
        <v>3.7</v>
      </c>
      <c r="Q10228"/>
    </row>
    <row r="10229" spans="2:17" x14ac:dyDescent="0.25">
      <c r="B10229" s="18" t="s">
        <v>3839</v>
      </c>
      <c r="C10229" s="18" t="s">
        <v>2415</v>
      </c>
      <c r="D10229" s="18" t="s">
        <v>2477</v>
      </c>
      <c r="E10229" s="18" t="s">
        <v>2652</v>
      </c>
      <c r="F10229" s="18" t="s">
        <v>2660</v>
      </c>
      <c r="G10229" s="18">
        <v>528</v>
      </c>
      <c r="H10229" s="18">
        <v>2.4700000000000002</v>
      </c>
      <c r="I10229" s="18">
        <v>3.32</v>
      </c>
      <c r="Q10229"/>
    </row>
    <row r="10230" spans="2:17" x14ac:dyDescent="0.25">
      <c r="B10230" s="18" t="s">
        <v>3839</v>
      </c>
      <c r="C10230" s="18" t="s">
        <v>2415</v>
      </c>
      <c r="D10230" s="18" t="s">
        <v>2477</v>
      </c>
      <c r="E10230" s="18" t="s">
        <v>2652</v>
      </c>
      <c r="F10230" s="18" t="s">
        <v>2661</v>
      </c>
      <c r="G10230" s="18">
        <v>324</v>
      </c>
      <c r="H10230" s="18">
        <v>2.67</v>
      </c>
      <c r="I10230" s="18">
        <v>3.22</v>
      </c>
      <c r="Q10230"/>
    </row>
    <row r="10231" spans="2:17" x14ac:dyDescent="0.25">
      <c r="B10231" s="18" t="s">
        <v>3839</v>
      </c>
      <c r="C10231" s="18" t="s">
        <v>2415</v>
      </c>
      <c r="D10231" s="18" t="s">
        <v>2477</v>
      </c>
      <c r="E10231" s="18" t="s">
        <v>2652</v>
      </c>
      <c r="F10231" s="18" t="s">
        <v>2662</v>
      </c>
      <c r="G10231" s="18">
        <v>216</v>
      </c>
      <c r="H10231" s="18">
        <v>2.1</v>
      </c>
      <c r="I10231" s="18">
        <v>3.06</v>
      </c>
      <c r="Q10231"/>
    </row>
    <row r="10232" spans="2:17" x14ac:dyDescent="0.25">
      <c r="B10232" s="18" t="s">
        <v>3839</v>
      </c>
      <c r="C10232" s="18" t="s">
        <v>2415</v>
      </c>
      <c r="D10232" s="18" t="s">
        <v>2477</v>
      </c>
      <c r="E10232" s="18" t="s">
        <v>2652</v>
      </c>
      <c r="F10232" s="18" t="s">
        <v>2663</v>
      </c>
      <c r="G10232" s="18">
        <v>504</v>
      </c>
      <c r="H10232" s="18">
        <v>2.09</v>
      </c>
      <c r="I10232" s="18">
        <v>3.51</v>
      </c>
      <c r="Q10232"/>
    </row>
    <row r="10233" spans="2:17" x14ac:dyDescent="0.25">
      <c r="B10233" s="18" t="s">
        <v>3839</v>
      </c>
      <c r="C10233" s="18" t="s">
        <v>2415</v>
      </c>
      <c r="D10233" s="18" t="s">
        <v>2477</v>
      </c>
      <c r="E10233" s="18" t="s">
        <v>2652</v>
      </c>
      <c r="F10233" s="18" t="s">
        <v>2664</v>
      </c>
      <c r="G10233" s="18">
        <v>564</v>
      </c>
      <c r="H10233" s="18">
        <v>2.36</v>
      </c>
      <c r="I10233" s="18">
        <v>3.15</v>
      </c>
      <c r="Q10233"/>
    </row>
    <row r="10234" spans="2:17" x14ac:dyDescent="0.25">
      <c r="B10234" s="18" t="s">
        <v>3839</v>
      </c>
      <c r="C10234" s="18" t="s">
        <v>2415</v>
      </c>
      <c r="D10234" s="18" t="s">
        <v>2477</v>
      </c>
      <c r="E10234" s="18" t="s">
        <v>2652</v>
      </c>
      <c r="F10234" s="18" t="s">
        <v>2665</v>
      </c>
      <c r="G10234" s="18">
        <v>480</v>
      </c>
      <c r="H10234" s="18">
        <v>2.44</v>
      </c>
      <c r="I10234" s="18">
        <v>3.77</v>
      </c>
      <c r="Q10234"/>
    </row>
    <row r="10235" spans="2:17" x14ac:dyDescent="0.25">
      <c r="B10235" s="18" t="s">
        <v>3839</v>
      </c>
      <c r="C10235" s="18" t="s">
        <v>2415</v>
      </c>
      <c r="D10235" s="18" t="s">
        <v>2477</v>
      </c>
      <c r="E10235" s="18" t="s">
        <v>2652</v>
      </c>
      <c r="F10235" s="18" t="s">
        <v>2666</v>
      </c>
      <c r="G10235" s="18">
        <v>600</v>
      </c>
      <c r="H10235" s="18">
        <v>2.33</v>
      </c>
      <c r="I10235" s="18">
        <v>3.47</v>
      </c>
      <c r="Q10235"/>
    </row>
    <row r="10236" spans="2:17" x14ac:dyDescent="0.25">
      <c r="B10236" s="18" t="s">
        <v>3839</v>
      </c>
      <c r="C10236" s="18" t="s">
        <v>2415</v>
      </c>
      <c r="D10236" s="18" t="s">
        <v>2477</v>
      </c>
      <c r="E10236" s="18" t="s">
        <v>2652</v>
      </c>
      <c r="F10236" s="18" t="s">
        <v>2667</v>
      </c>
      <c r="G10236" s="18">
        <v>192</v>
      </c>
      <c r="H10236" s="18">
        <v>2.08</v>
      </c>
      <c r="I10236" s="18">
        <v>3.78</v>
      </c>
      <c r="Q10236"/>
    </row>
    <row r="10237" spans="2:17" x14ac:dyDescent="0.25">
      <c r="B10237" s="18" t="s">
        <v>3839</v>
      </c>
      <c r="C10237" s="18" t="s">
        <v>2415</v>
      </c>
      <c r="D10237" s="18" t="s">
        <v>2477</v>
      </c>
      <c r="E10237" s="18" t="s">
        <v>2652</v>
      </c>
      <c r="F10237" s="18" t="s">
        <v>2668</v>
      </c>
      <c r="G10237" s="18">
        <v>588</v>
      </c>
      <c r="H10237" s="18">
        <v>2.6</v>
      </c>
      <c r="I10237" s="18">
        <v>3.73</v>
      </c>
      <c r="Q10237"/>
    </row>
    <row r="10238" spans="2:17" x14ac:dyDescent="0.25">
      <c r="B10238" s="18" t="s">
        <v>3839</v>
      </c>
      <c r="C10238" s="18" t="s">
        <v>2415</v>
      </c>
      <c r="D10238" s="18" t="s">
        <v>2477</v>
      </c>
      <c r="E10238" s="18" t="s">
        <v>2652</v>
      </c>
      <c r="F10238" s="18" t="s">
        <v>2669</v>
      </c>
      <c r="G10238" s="18">
        <v>444</v>
      </c>
      <c r="H10238" s="18">
        <v>2.4500000000000002</v>
      </c>
      <c r="I10238" s="18">
        <v>3.62</v>
      </c>
      <c r="Q10238"/>
    </row>
    <row r="10239" spans="2:17" x14ac:dyDescent="0.25">
      <c r="B10239" s="18" t="s">
        <v>3839</v>
      </c>
      <c r="C10239" s="18" t="s">
        <v>2415</v>
      </c>
      <c r="D10239" s="18" t="s">
        <v>2477</v>
      </c>
      <c r="E10239" s="18" t="s">
        <v>2652</v>
      </c>
      <c r="F10239" s="18" t="s">
        <v>2670</v>
      </c>
      <c r="G10239" s="18">
        <v>408</v>
      </c>
      <c r="H10239" s="18">
        <v>2.7</v>
      </c>
      <c r="I10239" s="18">
        <v>3.02</v>
      </c>
      <c r="Q10239"/>
    </row>
    <row r="10240" spans="2:17" x14ac:dyDescent="0.25">
      <c r="B10240" s="18" t="s">
        <v>3839</v>
      </c>
      <c r="C10240" s="18" t="s">
        <v>2415</v>
      </c>
      <c r="D10240" s="18" t="s">
        <v>2477</v>
      </c>
      <c r="E10240" s="18" t="s">
        <v>2652</v>
      </c>
      <c r="F10240" s="18" t="s">
        <v>2671</v>
      </c>
      <c r="G10240" s="18">
        <v>264</v>
      </c>
      <c r="H10240" s="18">
        <v>2.48</v>
      </c>
      <c r="I10240" s="18">
        <v>3.27</v>
      </c>
      <c r="Q10240"/>
    </row>
    <row r="10241" spans="2:17" x14ac:dyDescent="0.25">
      <c r="B10241" s="18" t="s">
        <v>3839</v>
      </c>
      <c r="C10241" s="18" t="s">
        <v>2415</v>
      </c>
      <c r="D10241" s="18" t="s">
        <v>2477</v>
      </c>
      <c r="E10241" s="18" t="s">
        <v>2652</v>
      </c>
      <c r="F10241" s="18" t="s">
        <v>2672</v>
      </c>
      <c r="G10241" s="18">
        <v>264</v>
      </c>
      <c r="H10241" s="18">
        <v>2.78</v>
      </c>
      <c r="I10241" s="18">
        <v>3.61</v>
      </c>
      <c r="Q10241"/>
    </row>
    <row r="10242" spans="2:17" x14ac:dyDescent="0.25">
      <c r="B10242" s="18" t="s">
        <v>3839</v>
      </c>
      <c r="C10242" s="18" t="s">
        <v>2415</v>
      </c>
      <c r="D10242" s="18" t="s">
        <v>2477</v>
      </c>
      <c r="E10242" s="18" t="s">
        <v>2652</v>
      </c>
      <c r="F10242" s="18" t="s">
        <v>2673</v>
      </c>
      <c r="G10242" s="18">
        <v>132</v>
      </c>
      <c r="H10242" s="18">
        <v>2.16</v>
      </c>
      <c r="I10242" s="18">
        <v>3.65</v>
      </c>
      <c r="Q10242"/>
    </row>
    <row r="10243" spans="2:17" x14ac:dyDescent="0.25">
      <c r="B10243" s="18" t="s">
        <v>3839</v>
      </c>
      <c r="C10243" s="18" t="s">
        <v>2415</v>
      </c>
      <c r="D10243" s="18" t="s">
        <v>2477</v>
      </c>
      <c r="E10243" s="18" t="s">
        <v>2652</v>
      </c>
      <c r="F10243" s="18" t="s">
        <v>2674</v>
      </c>
      <c r="G10243" s="18">
        <v>240</v>
      </c>
      <c r="H10243" s="18">
        <v>2.66</v>
      </c>
      <c r="I10243" s="18">
        <v>3.37</v>
      </c>
      <c r="Q10243"/>
    </row>
    <row r="10244" spans="2:17" x14ac:dyDescent="0.25">
      <c r="B10244" s="18" t="s">
        <v>3839</v>
      </c>
      <c r="C10244" s="18" t="s">
        <v>2415</v>
      </c>
      <c r="D10244" s="18" t="s">
        <v>2477</v>
      </c>
      <c r="E10244" s="18" t="s">
        <v>2652</v>
      </c>
      <c r="F10244" s="18" t="s">
        <v>2675</v>
      </c>
      <c r="G10244" s="18">
        <v>348</v>
      </c>
      <c r="H10244" s="18">
        <v>2.41</v>
      </c>
      <c r="I10244" s="18">
        <v>3.71</v>
      </c>
      <c r="Q10244"/>
    </row>
    <row r="10245" spans="2:17" x14ac:dyDescent="0.25">
      <c r="B10245" s="18" t="s">
        <v>3839</v>
      </c>
      <c r="C10245" s="18" t="s">
        <v>2415</v>
      </c>
      <c r="D10245" s="18" t="s">
        <v>2477</v>
      </c>
      <c r="E10245" s="18" t="s">
        <v>2652</v>
      </c>
      <c r="F10245" s="18" t="s">
        <v>2676</v>
      </c>
      <c r="G10245" s="18">
        <v>396</v>
      </c>
      <c r="H10245" s="18">
        <v>2.44</v>
      </c>
      <c r="I10245" s="18">
        <v>3.44</v>
      </c>
      <c r="Q10245"/>
    </row>
    <row r="10246" spans="2:17" x14ac:dyDescent="0.25">
      <c r="B10246" s="18" t="s">
        <v>3839</v>
      </c>
      <c r="C10246" s="18" t="s">
        <v>2415</v>
      </c>
      <c r="D10246" s="18" t="s">
        <v>2477</v>
      </c>
      <c r="E10246" s="18" t="s">
        <v>2652</v>
      </c>
      <c r="F10246" s="18" t="s">
        <v>2677</v>
      </c>
      <c r="G10246" s="18">
        <v>492</v>
      </c>
      <c r="H10246" s="18">
        <v>2.0099999999999998</v>
      </c>
      <c r="I10246" s="18">
        <v>3.52</v>
      </c>
      <c r="Q10246"/>
    </row>
    <row r="10247" spans="2:17" x14ac:dyDescent="0.25">
      <c r="B10247" s="18" t="s">
        <v>3839</v>
      </c>
      <c r="C10247" s="18" t="s">
        <v>2415</v>
      </c>
      <c r="D10247" s="18" t="s">
        <v>2477</v>
      </c>
      <c r="E10247" s="18" t="s">
        <v>2652</v>
      </c>
      <c r="F10247" s="18" t="s">
        <v>2678</v>
      </c>
      <c r="G10247" s="18">
        <v>168</v>
      </c>
      <c r="H10247" s="18">
        <v>2.67</v>
      </c>
      <c r="I10247" s="18">
        <v>3.1</v>
      </c>
      <c r="Q10247"/>
    </row>
    <row r="10248" spans="2:17" x14ac:dyDescent="0.25">
      <c r="B10248" s="18" t="s">
        <v>3839</v>
      </c>
      <c r="C10248" s="18" t="s">
        <v>2415</v>
      </c>
      <c r="D10248" s="18" t="s">
        <v>2477</v>
      </c>
      <c r="E10248" s="18" t="s">
        <v>2652</v>
      </c>
      <c r="F10248" s="18" t="s">
        <v>2679</v>
      </c>
      <c r="G10248" s="18">
        <v>288</v>
      </c>
      <c r="H10248" s="18">
        <v>2.6</v>
      </c>
      <c r="I10248" s="18">
        <v>3.52</v>
      </c>
      <c r="Q10248"/>
    </row>
    <row r="10249" spans="2:17" x14ac:dyDescent="0.25">
      <c r="B10249" s="18" t="s">
        <v>3839</v>
      </c>
      <c r="C10249" s="18" t="s">
        <v>2415</v>
      </c>
      <c r="D10249" s="18" t="s">
        <v>2477</v>
      </c>
      <c r="E10249" s="18" t="s">
        <v>2652</v>
      </c>
      <c r="F10249" s="18" t="s">
        <v>2680</v>
      </c>
      <c r="G10249" s="18">
        <v>360</v>
      </c>
      <c r="H10249" s="18">
        <v>2.11</v>
      </c>
      <c r="I10249" s="18">
        <v>3.09</v>
      </c>
      <c r="Q10249"/>
    </row>
    <row r="10250" spans="2:17" x14ac:dyDescent="0.25">
      <c r="B10250" s="18" t="s">
        <v>3839</v>
      </c>
      <c r="C10250" s="18" t="s">
        <v>2415</v>
      </c>
      <c r="D10250" s="18" t="s">
        <v>2477</v>
      </c>
      <c r="E10250" s="18" t="s">
        <v>2652</v>
      </c>
      <c r="F10250" s="18" t="s">
        <v>2681</v>
      </c>
      <c r="G10250" s="18">
        <v>192</v>
      </c>
      <c r="H10250" s="18">
        <v>2.0299999999999998</v>
      </c>
      <c r="I10250" s="18">
        <v>3.08</v>
      </c>
      <c r="Q10250"/>
    </row>
    <row r="10251" spans="2:17" x14ac:dyDescent="0.25">
      <c r="B10251" s="18" t="s">
        <v>3839</v>
      </c>
      <c r="C10251" s="18" t="s">
        <v>2415</v>
      </c>
      <c r="D10251" s="18" t="s">
        <v>2477</v>
      </c>
      <c r="E10251" s="18" t="s">
        <v>2652</v>
      </c>
      <c r="F10251" s="18" t="s">
        <v>2682</v>
      </c>
      <c r="G10251" s="18">
        <v>300</v>
      </c>
      <c r="H10251" s="18">
        <v>2.8</v>
      </c>
      <c r="I10251" s="18">
        <v>3.75</v>
      </c>
      <c r="Q10251"/>
    </row>
    <row r="10252" spans="2:17" x14ac:dyDescent="0.25">
      <c r="B10252" s="18" t="s">
        <v>3839</v>
      </c>
      <c r="C10252" s="18" t="s">
        <v>2415</v>
      </c>
      <c r="D10252" s="18" t="s">
        <v>2477</v>
      </c>
      <c r="E10252" s="18" t="s">
        <v>2652</v>
      </c>
      <c r="F10252" s="18" t="s">
        <v>2683</v>
      </c>
      <c r="G10252" s="18">
        <v>168</v>
      </c>
      <c r="H10252" s="18">
        <v>2.2400000000000002</v>
      </c>
      <c r="I10252" s="18">
        <v>3</v>
      </c>
      <c r="Q10252"/>
    </row>
    <row r="10253" spans="2:17" x14ac:dyDescent="0.25">
      <c r="B10253" s="18" t="s">
        <v>3839</v>
      </c>
      <c r="C10253" s="18" t="s">
        <v>2415</v>
      </c>
      <c r="D10253" s="18" t="s">
        <v>2477</v>
      </c>
      <c r="E10253" s="18" t="s">
        <v>2652</v>
      </c>
      <c r="F10253" s="18" t="s">
        <v>2684</v>
      </c>
      <c r="G10253" s="18">
        <v>432</v>
      </c>
      <c r="H10253" s="18">
        <v>2.35</v>
      </c>
      <c r="I10253" s="18">
        <v>3.21</v>
      </c>
      <c r="Q10253"/>
    </row>
    <row r="10254" spans="2:17" x14ac:dyDescent="0.25">
      <c r="B10254" s="18" t="s">
        <v>3839</v>
      </c>
      <c r="C10254" s="18" t="s">
        <v>2415</v>
      </c>
      <c r="D10254" s="18" t="s">
        <v>2477</v>
      </c>
      <c r="E10254" s="18" t="s">
        <v>2652</v>
      </c>
      <c r="F10254" s="18" t="s">
        <v>2685</v>
      </c>
      <c r="G10254" s="18">
        <v>324</v>
      </c>
      <c r="H10254" s="18">
        <v>2.54</v>
      </c>
      <c r="I10254" s="18">
        <v>3.02</v>
      </c>
      <c r="Q10254"/>
    </row>
    <row r="10255" spans="2:17" x14ac:dyDescent="0.25">
      <c r="B10255" s="18" t="s">
        <v>3839</v>
      </c>
      <c r="C10255" s="18" t="s">
        <v>2415</v>
      </c>
      <c r="D10255" s="18" t="s">
        <v>2477</v>
      </c>
      <c r="E10255" s="18" t="s">
        <v>2652</v>
      </c>
      <c r="F10255" s="18" t="s">
        <v>2686</v>
      </c>
      <c r="G10255" s="18">
        <v>132</v>
      </c>
      <c r="H10255" s="18">
        <v>2.0099999999999998</v>
      </c>
      <c r="I10255" s="18">
        <v>3.03</v>
      </c>
      <c r="Q10255"/>
    </row>
    <row r="10256" spans="2:17" x14ac:dyDescent="0.25">
      <c r="B10256" s="18" t="s">
        <v>3839</v>
      </c>
      <c r="C10256" s="18" t="s">
        <v>2415</v>
      </c>
      <c r="D10256" s="18" t="s">
        <v>2477</v>
      </c>
      <c r="E10256" s="18" t="s">
        <v>2652</v>
      </c>
      <c r="F10256" s="18" t="s">
        <v>2687</v>
      </c>
      <c r="G10256" s="18">
        <v>420</v>
      </c>
      <c r="H10256" s="18">
        <v>2.38</v>
      </c>
      <c r="I10256" s="18">
        <v>3.36</v>
      </c>
      <c r="Q10256"/>
    </row>
    <row r="10257" spans="2:17" x14ac:dyDescent="0.25">
      <c r="B10257" s="18" t="s">
        <v>3839</v>
      </c>
      <c r="C10257" s="18" t="s">
        <v>2415</v>
      </c>
      <c r="D10257" s="18" t="s">
        <v>2477</v>
      </c>
      <c r="E10257" s="18" t="s">
        <v>2652</v>
      </c>
      <c r="F10257" s="18" t="s">
        <v>2688</v>
      </c>
      <c r="G10257" s="18">
        <v>180</v>
      </c>
      <c r="H10257" s="18">
        <v>2.62</v>
      </c>
      <c r="I10257" s="18">
        <v>3.38</v>
      </c>
      <c r="Q10257"/>
    </row>
    <row r="10258" spans="2:17" x14ac:dyDescent="0.25">
      <c r="B10258" s="18" t="s">
        <v>3839</v>
      </c>
      <c r="C10258" s="18" t="s">
        <v>2415</v>
      </c>
      <c r="D10258" s="18" t="s">
        <v>2477</v>
      </c>
      <c r="E10258" s="18" t="s">
        <v>2652</v>
      </c>
      <c r="F10258" s="18" t="s">
        <v>2689</v>
      </c>
      <c r="G10258" s="18">
        <v>312</v>
      </c>
      <c r="H10258" s="18">
        <v>2.5299999999999998</v>
      </c>
      <c r="I10258" s="18">
        <v>3.78</v>
      </c>
      <c r="Q10258"/>
    </row>
    <row r="10259" spans="2:17" x14ac:dyDescent="0.25">
      <c r="B10259" s="18" t="s">
        <v>3839</v>
      </c>
      <c r="C10259" s="18" t="s">
        <v>2415</v>
      </c>
      <c r="D10259" s="18" t="s">
        <v>2416</v>
      </c>
      <c r="E10259" s="18" t="s">
        <v>2652</v>
      </c>
      <c r="F10259" s="18" t="s">
        <v>3812</v>
      </c>
      <c r="G10259" s="18">
        <v>180</v>
      </c>
      <c r="H10259" s="18">
        <v>2.3066666666666666</v>
      </c>
      <c r="I10259" s="18">
        <v>2.92</v>
      </c>
      <c r="Q10259"/>
    </row>
    <row r="10260" spans="2:17" x14ac:dyDescent="0.25">
      <c r="B10260" s="18" t="s">
        <v>3839</v>
      </c>
      <c r="C10260" s="18" t="s">
        <v>2415</v>
      </c>
      <c r="D10260" s="18" t="s">
        <v>2477</v>
      </c>
      <c r="E10260" s="18" t="s">
        <v>2652</v>
      </c>
      <c r="F10260" s="18" t="s">
        <v>3813</v>
      </c>
      <c r="G10260" s="18">
        <v>372</v>
      </c>
      <c r="H10260" s="18">
        <v>2.2999999999999998</v>
      </c>
      <c r="I10260" s="18">
        <v>3.49</v>
      </c>
      <c r="Q10260"/>
    </row>
    <row r="10261" spans="2:17" x14ac:dyDescent="0.25">
      <c r="B10261" s="18" t="s">
        <v>3839</v>
      </c>
      <c r="C10261" s="18" t="s">
        <v>2415</v>
      </c>
      <c r="D10261" s="18" t="s">
        <v>2477</v>
      </c>
      <c r="E10261" s="18" t="s">
        <v>2652</v>
      </c>
      <c r="F10261" s="18" t="s">
        <v>3814</v>
      </c>
      <c r="G10261" s="18">
        <v>324</v>
      </c>
      <c r="H10261" s="18">
        <v>2.5099999999999998</v>
      </c>
      <c r="I10261" s="18">
        <v>3.51</v>
      </c>
      <c r="Q10261"/>
    </row>
    <row r="10262" spans="2:17" x14ac:dyDescent="0.25">
      <c r="B10262" s="18" t="s">
        <v>3839</v>
      </c>
      <c r="C10262" s="18" t="s">
        <v>2415</v>
      </c>
      <c r="D10262" s="18" t="s">
        <v>2477</v>
      </c>
      <c r="E10262" s="18" t="s">
        <v>2652</v>
      </c>
      <c r="F10262" s="18" t="s">
        <v>3815</v>
      </c>
      <c r="G10262" s="18">
        <v>264</v>
      </c>
      <c r="H10262" s="18">
        <v>2.5099999999999998</v>
      </c>
      <c r="I10262" s="18">
        <v>3.42</v>
      </c>
      <c r="Q10262"/>
    </row>
    <row r="10263" spans="2:17" x14ac:dyDescent="0.25">
      <c r="B10263" s="18" t="s">
        <v>3839</v>
      </c>
      <c r="C10263" s="18" t="s">
        <v>2415</v>
      </c>
      <c r="D10263" s="18" t="s">
        <v>2477</v>
      </c>
      <c r="E10263" s="18" t="s">
        <v>2652</v>
      </c>
      <c r="F10263" s="18" t="s">
        <v>3816</v>
      </c>
      <c r="G10263" s="18">
        <v>324</v>
      </c>
      <c r="H10263" s="18">
        <v>2.75</v>
      </c>
      <c r="I10263" s="18">
        <v>3.78</v>
      </c>
      <c r="Q10263"/>
    </row>
    <row r="10264" spans="2:17" x14ac:dyDescent="0.25">
      <c r="B10264" s="18" t="s">
        <v>3839</v>
      </c>
      <c r="C10264" s="18" t="s">
        <v>2415</v>
      </c>
      <c r="D10264" s="18" t="s">
        <v>2477</v>
      </c>
      <c r="E10264" s="18" t="s">
        <v>2652</v>
      </c>
      <c r="F10264" s="18" t="s">
        <v>4148</v>
      </c>
      <c r="G10264" s="18">
        <v>168</v>
      </c>
      <c r="H10264" s="18">
        <v>2.5499999999999998</v>
      </c>
      <c r="I10264" s="18">
        <v>3.61</v>
      </c>
      <c r="Q10264"/>
    </row>
    <row r="10265" spans="2:17" x14ac:dyDescent="0.25">
      <c r="B10265" s="18" t="s">
        <v>3839</v>
      </c>
      <c r="C10265" s="18" t="s">
        <v>2415</v>
      </c>
      <c r="D10265" s="18" t="s">
        <v>2477</v>
      </c>
      <c r="E10265" s="18" t="s">
        <v>2652</v>
      </c>
      <c r="F10265" s="18" t="s">
        <v>4149</v>
      </c>
      <c r="G10265" s="18">
        <v>240</v>
      </c>
      <c r="H10265" s="18">
        <v>2.59</v>
      </c>
      <c r="I10265" s="18">
        <v>3.42</v>
      </c>
      <c r="Q10265"/>
    </row>
    <row r="10266" spans="2:17" x14ac:dyDescent="0.25">
      <c r="B10266" s="18" t="s">
        <v>3839</v>
      </c>
      <c r="C10266" s="18" t="s">
        <v>2415</v>
      </c>
      <c r="D10266" s="18" t="s">
        <v>2416</v>
      </c>
      <c r="E10266" s="18" t="s">
        <v>2652</v>
      </c>
      <c r="F10266" s="18" t="s">
        <v>4150</v>
      </c>
      <c r="G10266" s="18">
        <v>132</v>
      </c>
      <c r="H10266" s="18">
        <v>2.52</v>
      </c>
      <c r="I10266" s="18">
        <v>2.9933333333333332</v>
      </c>
      <c r="Q10266"/>
    </row>
    <row r="10267" spans="2:17" x14ac:dyDescent="0.25">
      <c r="B10267" s="18" t="s">
        <v>3839</v>
      </c>
      <c r="C10267" s="18" t="s">
        <v>2415</v>
      </c>
      <c r="D10267" s="18" t="s">
        <v>2477</v>
      </c>
      <c r="E10267" s="18" t="s">
        <v>2652</v>
      </c>
      <c r="F10267" s="18" t="s">
        <v>4151</v>
      </c>
      <c r="G10267" s="18">
        <v>396</v>
      </c>
      <c r="H10267" s="18">
        <v>2.4900000000000002</v>
      </c>
      <c r="I10267" s="18">
        <v>3.75</v>
      </c>
      <c r="Q10267"/>
    </row>
    <row r="10268" spans="2:17" x14ac:dyDescent="0.25">
      <c r="B10268" s="18" t="s">
        <v>3839</v>
      </c>
      <c r="C10268" s="18" t="s">
        <v>2415</v>
      </c>
      <c r="D10268" s="18" t="s">
        <v>2477</v>
      </c>
      <c r="E10268" s="18" t="s">
        <v>2652</v>
      </c>
      <c r="F10268" s="18" t="s">
        <v>4152</v>
      </c>
      <c r="G10268" s="18">
        <v>204</v>
      </c>
      <c r="H10268" s="18">
        <v>2.66</v>
      </c>
      <c r="I10268" s="18">
        <v>3.01</v>
      </c>
      <c r="Q10268"/>
    </row>
    <row r="10269" spans="2:17" x14ac:dyDescent="0.25">
      <c r="B10269" s="18" t="s">
        <v>3839</v>
      </c>
      <c r="C10269" s="18" t="s">
        <v>2415</v>
      </c>
      <c r="D10269" s="18" t="s">
        <v>2477</v>
      </c>
      <c r="E10269" s="18" t="s">
        <v>2652</v>
      </c>
      <c r="F10269" s="18" t="s">
        <v>4153</v>
      </c>
      <c r="G10269" s="18">
        <v>432</v>
      </c>
      <c r="H10269" s="18">
        <v>2.4300000000000002</v>
      </c>
      <c r="I10269" s="18">
        <v>3.37</v>
      </c>
      <c r="Q10269"/>
    </row>
    <row r="10270" spans="2:17" x14ac:dyDescent="0.25">
      <c r="B10270" s="18" t="s">
        <v>3839</v>
      </c>
      <c r="C10270" s="18" t="s">
        <v>2415</v>
      </c>
      <c r="D10270" s="18" t="s">
        <v>2477</v>
      </c>
      <c r="E10270" s="18" t="s">
        <v>2652</v>
      </c>
      <c r="F10270" s="18" t="s">
        <v>4154</v>
      </c>
      <c r="G10270" s="18">
        <v>600</v>
      </c>
      <c r="H10270" s="18">
        <v>2.4</v>
      </c>
      <c r="I10270" s="18">
        <v>3.11</v>
      </c>
      <c r="Q10270"/>
    </row>
    <row r="10271" spans="2:17" x14ac:dyDescent="0.25">
      <c r="B10271" s="18" t="s">
        <v>3839</v>
      </c>
      <c r="C10271" s="18" t="s">
        <v>2415</v>
      </c>
      <c r="D10271" s="18" t="s">
        <v>2477</v>
      </c>
      <c r="E10271" s="18" t="s">
        <v>2652</v>
      </c>
      <c r="F10271" s="18" t="s">
        <v>2690</v>
      </c>
      <c r="G10271" s="18">
        <v>324</v>
      </c>
      <c r="H10271" s="18">
        <v>2.39</v>
      </c>
      <c r="I10271" s="18">
        <v>3.01</v>
      </c>
      <c r="Q10271"/>
    </row>
    <row r="10272" spans="2:17" x14ac:dyDescent="0.25">
      <c r="B10272" s="18" t="s">
        <v>3839</v>
      </c>
      <c r="C10272" s="18" t="s">
        <v>2415</v>
      </c>
      <c r="D10272" s="18" t="s">
        <v>2416</v>
      </c>
      <c r="E10272" s="18" t="s">
        <v>2691</v>
      </c>
      <c r="F10272" s="18" t="s">
        <v>2692</v>
      </c>
      <c r="G10272" s="18">
        <v>180</v>
      </c>
      <c r="H10272" s="18">
        <v>2.3866666666666667</v>
      </c>
      <c r="I10272" s="18">
        <v>2.9266666666666667</v>
      </c>
      <c r="Q10272"/>
    </row>
    <row r="10273" spans="2:17" x14ac:dyDescent="0.25">
      <c r="B10273" s="18" t="s">
        <v>3839</v>
      </c>
      <c r="C10273" s="18" t="s">
        <v>2415</v>
      </c>
      <c r="D10273" s="18" t="s">
        <v>2416</v>
      </c>
      <c r="E10273" s="18" t="s">
        <v>2691</v>
      </c>
      <c r="F10273" s="18" t="s">
        <v>2693</v>
      </c>
      <c r="G10273" s="18">
        <v>156</v>
      </c>
      <c r="H10273" s="18">
        <v>2.4666666666666668</v>
      </c>
      <c r="I10273" s="18">
        <v>2.8733333333333335</v>
      </c>
      <c r="Q10273"/>
    </row>
    <row r="10274" spans="2:17" x14ac:dyDescent="0.25">
      <c r="B10274" s="18" t="s">
        <v>3839</v>
      </c>
      <c r="C10274" s="18" t="s">
        <v>2415</v>
      </c>
      <c r="D10274" s="18" t="s">
        <v>2416</v>
      </c>
      <c r="E10274" s="18" t="s">
        <v>2691</v>
      </c>
      <c r="F10274" s="18" t="s">
        <v>2694</v>
      </c>
      <c r="G10274" s="18">
        <v>180</v>
      </c>
      <c r="H10274" s="18">
        <v>2.7066666666666666</v>
      </c>
      <c r="I10274" s="18">
        <v>2.94</v>
      </c>
      <c r="Q10274"/>
    </row>
    <row r="10275" spans="2:17" x14ac:dyDescent="0.25">
      <c r="B10275" s="18" t="s">
        <v>3839</v>
      </c>
      <c r="C10275" s="18" t="s">
        <v>2415</v>
      </c>
      <c r="D10275" s="18" t="s">
        <v>2416</v>
      </c>
      <c r="E10275" s="18" t="s">
        <v>2691</v>
      </c>
      <c r="F10275" s="18" t="s">
        <v>2695</v>
      </c>
      <c r="G10275" s="18">
        <v>144</v>
      </c>
      <c r="H10275" s="18">
        <v>2.36</v>
      </c>
      <c r="I10275" s="18">
        <v>2.8666666666666667</v>
      </c>
      <c r="Q10275"/>
    </row>
    <row r="10276" spans="2:17" x14ac:dyDescent="0.25">
      <c r="B10276" s="18" t="s">
        <v>3839</v>
      </c>
      <c r="C10276" s="18" t="s">
        <v>2415</v>
      </c>
      <c r="D10276" s="18" t="s">
        <v>2416</v>
      </c>
      <c r="E10276" s="18" t="s">
        <v>2691</v>
      </c>
      <c r="F10276" s="18" t="s">
        <v>2696</v>
      </c>
      <c r="G10276" s="18">
        <v>120</v>
      </c>
      <c r="H10276" s="18">
        <v>2.58</v>
      </c>
      <c r="I10276" s="18">
        <v>2.8666666666666667</v>
      </c>
      <c r="Q10276"/>
    </row>
    <row r="10277" spans="2:17" x14ac:dyDescent="0.25">
      <c r="B10277" s="18" t="s">
        <v>3839</v>
      </c>
      <c r="C10277" s="18" t="s">
        <v>2415</v>
      </c>
      <c r="D10277" s="18" t="s">
        <v>2416</v>
      </c>
      <c r="E10277" s="18" t="s">
        <v>2691</v>
      </c>
      <c r="F10277" s="18" t="s">
        <v>2697</v>
      </c>
      <c r="G10277" s="18">
        <v>168</v>
      </c>
      <c r="H10277" s="18">
        <v>2.5733333333333333</v>
      </c>
      <c r="I10277" s="18">
        <v>2.8866666666666667</v>
      </c>
      <c r="Q10277"/>
    </row>
    <row r="10278" spans="2:17" x14ac:dyDescent="0.25">
      <c r="B10278" s="18" t="s">
        <v>3839</v>
      </c>
      <c r="C10278" s="18" t="s">
        <v>2415</v>
      </c>
      <c r="D10278" s="18" t="s">
        <v>2416</v>
      </c>
      <c r="E10278" s="18" t="s">
        <v>2691</v>
      </c>
      <c r="F10278" s="18" t="s">
        <v>2698</v>
      </c>
      <c r="G10278" s="18">
        <v>180</v>
      </c>
      <c r="H10278" s="18">
        <v>2.74</v>
      </c>
      <c r="I10278" s="18">
        <v>2.9933333333333332</v>
      </c>
      <c r="Q10278"/>
    </row>
    <row r="10279" spans="2:17" x14ac:dyDescent="0.25">
      <c r="B10279" s="18" t="s">
        <v>3839</v>
      </c>
      <c r="C10279" s="18" t="s">
        <v>2415</v>
      </c>
      <c r="D10279" s="18" t="s">
        <v>2416</v>
      </c>
      <c r="E10279" s="18" t="s">
        <v>2691</v>
      </c>
      <c r="F10279" s="18" t="s">
        <v>2699</v>
      </c>
      <c r="G10279" s="18">
        <v>168</v>
      </c>
      <c r="H10279" s="18">
        <v>2.4266666666666667</v>
      </c>
      <c r="I10279" s="18">
        <v>2.94</v>
      </c>
      <c r="Q10279"/>
    </row>
    <row r="10280" spans="2:17" x14ac:dyDescent="0.25">
      <c r="B10280" s="18" t="s">
        <v>3839</v>
      </c>
      <c r="C10280" s="18" t="s">
        <v>2415</v>
      </c>
      <c r="D10280" s="18" t="s">
        <v>2416</v>
      </c>
      <c r="E10280" s="18" t="s">
        <v>2691</v>
      </c>
      <c r="F10280" s="18" t="s">
        <v>2700</v>
      </c>
      <c r="G10280" s="18">
        <v>132</v>
      </c>
      <c r="H10280" s="18">
        <v>2.6933333333333334</v>
      </c>
      <c r="I10280" s="18">
        <v>2.9666666666666668</v>
      </c>
      <c r="Q10280"/>
    </row>
    <row r="10281" spans="2:17" x14ac:dyDescent="0.25">
      <c r="B10281" s="18" t="s">
        <v>3839</v>
      </c>
      <c r="C10281" s="18" t="s">
        <v>2415</v>
      </c>
      <c r="D10281" s="18" t="s">
        <v>2416</v>
      </c>
      <c r="E10281" s="18" t="s">
        <v>2691</v>
      </c>
      <c r="F10281" s="18" t="s">
        <v>2701</v>
      </c>
      <c r="G10281" s="18">
        <v>144</v>
      </c>
      <c r="H10281" s="18">
        <v>2.2933333333333334</v>
      </c>
      <c r="I10281" s="18">
        <v>2.9533333333333331</v>
      </c>
      <c r="Q10281"/>
    </row>
    <row r="10282" spans="2:17" x14ac:dyDescent="0.25">
      <c r="B10282" s="18" t="s">
        <v>3839</v>
      </c>
      <c r="C10282" s="18" t="s">
        <v>2415</v>
      </c>
      <c r="D10282" s="18" t="s">
        <v>2416</v>
      </c>
      <c r="E10282" s="18" t="s">
        <v>2691</v>
      </c>
      <c r="F10282" s="18" t="s">
        <v>2702</v>
      </c>
      <c r="G10282" s="18">
        <v>156</v>
      </c>
      <c r="H10282" s="18">
        <v>2.4533333333333331</v>
      </c>
      <c r="I10282" s="18">
        <v>2.8733333333333335</v>
      </c>
      <c r="Q10282"/>
    </row>
    <row r="10283" spans="2:17" x14ac:dyDescent="0.25">
      <c r="B10283" s="18" t="s">
        <v>3839</v>
      </c>
      <c r="C10283" s="18" t="s">
        <v>2415</v>
      </c>
      <c r="D10283" s="18" t="s">
        <v>2416</v>
      </c>
      <c r="E10283" s="18" t="s">
        <v>2691</v>
      </c>
      <c r="F10283" s="18" t="s">
        <v>2703</v>
      </c>
      <c r="G10283" s="18">
        <v>180</v>
      </c>
      <c r="H10283" s="18">
        <v>2.5333333333333332</v>
      </c>
      <c r="I10283" s="18">
        <v>2.96</v>
      </c>
      <c r="Q10283"/>
    </row>
    <row r="10284" spans="2:17" x14ac:dyDescent="0.25">
      <c r="B10284" s="18" t="s">
        <v>3839</v>
      </c>
      <c r="C10284" s="18" t="s">
        <v>2415</v>
      </c>
      <c r="D10284" s="18" t="s">
        <v>2416</v>
      </c>
      <c r="E10284" s="18" t="s">
        <v>2691</v>
      </c>
      <c r="F10284" s="18" t="s">
        <v>2704</v>
      </c>
      <c r="G10284" s="18">
        <v>120</v>
      </c>
      <c r="H10284" s="18">
        <v>2.8</v>
      </c>
      <c r="I10284" s="18">
        <v>2.9733333333333332</v>
      </c>
      <c r="Q10284"/>
    </row>
    <row r="10285" spans="2:17" x14ac:dyDescent="0.25">
      <c r="B10285" s="18" t="s">
        <v>3839</v>
      </c>
      <c r="C10285" s="18" t="s">
        <v>2415</v>
      </c>
      <c r="D10285" s="18" t="s">
        <v>2416</v>
      </c>
      <c r="E10285" s="18" t="s">
        <v>2691</v>
      </c>
      <c r="F10285" s="18" t="s">
        <v>2705</v>
      </c>
      <c r="G10285" s="18">
        <v>168</v>
      </c>
      <c r="H10285" s="18">
        <v>2.3133333333333335</v>
      </c>
      <c r="I10285" s="18">
        <v>2.8933333333333335</v>
      </c>
      <c r="Q10285"/>
    </row>
    <row r="10286" spans="2:17" x14ac:dyDescent="0.25">
      <c r="B10286" s="18" t="s">
        <v>3839</v>
      </c>
      <c r="C10286" s="18" t="s">
        <v>2415</v>
      </c>
      <c r="D10286" s="18" t="s">
        <v>2416</v>
      </c>
      <c r="E10286" s="18" t="s">
        <v>2691</v>
      </c>
      <c r="F10286" s="18" t="s">
        <v>2706</v>
      </c>
      <c r="G10286" s="18">
        <v>144</v>
      </c>
      <c r="H10286" s="18">
        <v>2.6866666666666665</v>
      </c>
      <c r="I10286" s="18">
        <v>3</v>
      </c>
      <c r="Q10286"/>
    </row>
    <row r="10287" spans="2:17" x14ac:dyDescent="0.25">
      <c r="B10287" s="18" t="s">
        <v>3839</v>
      </c>
      <c r="C10287" s="18" t="s">
        <v>2415</v>
      </c>
      <c r="D10287" s="18" t="s">
        <v>2416</v>
      </c>
      <c r="E10287" s="18" t="s">
        <v>2691</v>
      </c>
      <c r="F10287" s="18" t="s">
        <v>2707</v>
      </c>
      <c r="G10287" s="18">
        <v>120</v>
      </c>
      <c r="H10287" s="18">
        <v>2.38</v>
      </c>
      <c r="I10287" s="18">
        <v>2.8733333333333335</v>
      </c>
      <c r="Q10287"/>
    </row>
    <row r="10288" spans="2:17" x14ac:dyDescent="0.25">
      <c r="B10288" s="18" t="s">
        <v>3839</v>
      </c>
      <c r="C10288" s="18" t="s">
        <v>2415</v>
      </c>
      <c r="D10288" s="18" t="s">
        <v>2416</v>
      </c>
      <c r="E10288" s="18" t="s">
        <v>2691</v>
      </c>
      <c r="F10288" s="18" t="s">
        <v>2708</v>
      </c>
      <c r="G10288" s="18">
        <v>180</v>
      </c>
      <c r="H10288" s="18">
        <v>2.6266666666666665</v>
      </c>
      <c r="I10288" s="18">
        <v>3</v>
      </c>
      <c r="Q10288"/>
    </row>
    <row r="10289" spans="2:17" x14ac:dyDescent="0.25">
      <c r="B10289" s="18" t="s">
        <v>3839</v>
      </c>
      <c r="C10289" s="18" t="s">
        <v>2415</v>
      </c>
      <c r="D10289" s="18" t="s">
        <v>2416</v>
      </c>
      <c r="E10289" s="18" t="s">
        <v>2691</v>
      </c>
      <c r="F10289" s="18" t="s">
        <v>2709</v>
      </c>
      <c r="G10289" s="18">
        <v>132</v>
      </c>
      <c r="H10289" s="18">
        <v>2.6533333333333333</v>
      </c>
      <c r="I10289" s="18">
        <v>2.9466666666666668</v>
      </c>
      <c r="Q10289"/>
    </row>
    <row r="10290" spans="2:17" x14ac:dyDescent="0.25">
      <c r="B10290" s="18" t="s">
        <v>3839</v>
      </c>
      <c r="C10290" s="18" t="s">
        <v>2415</v>
      </c>
      <c r="D10290" s="18" t="s">
        <v>2416</v>
      </c>
      <c r="E10290" s="18" t="s">
        <v>2691</v>
      </c>
      <c r="F10290" s="18" t="s">
        <v>2710</v>
      </c>
      <c r="G10290" s="18">
        <v>180</v>
      </c>
      <c r="H10290" s="18">
        <v>2.2999999999999998</v>
      </c>
      <c r="I10290" s="18">
        <v>2.9133333333333336</v>
      </c>
      <c r="Q10290"/>
    </row>
    <row r="10291" spans="2:17" x14ac:dyDescent="0.25">
      <c r="B10291" s="18" t="s">
        <v>3839</v>
      </c>
      <c r="C10291" s="18" t="s">
        <v>2415</v>
      </c>
      <c r="D10291" s="18" t="s">
        <v>2416</v>
      </c>
      <c r="E10291" s="18" t="s">
        <v>2691</v>
      </c>
      <c r="F10291" s="18" t="s">
        <v>2711</v>
      </c>
      <c r="G10291" s="18">
        <v>180</v>
      </c>
      <c r="H10291" s="18">
        <v>2.6933333333333334</v>
      </c>
      <c r="I10291" s="18">
        <v>2.9133333333333336</v>
      </c>
      <c r="Q10291"/>
    </row>
    <row r="10292" spans="2:17" x14ac:dyDescent="0.25">
      <c r="B10292" s="18" t="s">
        <v>3839</v>
      </c>
      <c r="C10292" s="18" t="s">
        <v>2415</v>
      </c>
      <c r="D10292" s="18" t="s">
        <v>2416</v>
      </c>
      <c r="E10292" s="18" t="s">
        <v>2691</v>
      </c>
      <c r="F10292" s="18" t="s">
        <v>2712</v>
      </c>
      <c r="G10292" s="18">
        <v>132</v>
      </c>
      <c r="H10292" s="18">
        <v>2.7666666666666666</v>
      </c>
      <c r="I10292" s="18">
        <v>2.94</v>
      </c>
      <c r="Q10292"/>
    </row>
    <row r="10293" spans="2:17" x14ac:dyDescent="0.25">
      <c r="B10293" s="18" t="s">
        <v>3839</v>
      </c>
      <c r="C10293" s="18" t="s">
        <v>2415</v>
      </c>
      <c r="D10293" s="18" t="s">
        <v>2416</v>
      </c>
      <c r="E10293" s="18" t="s">
        <v>2691</v>
      </c>
      <c r="F10293" s="18" t="s">
        <v>2713</v>
      </c>
      <c r="G10293" s="18">
        <v>132</v>
      </c>
      <c r="H10293" s="18">
        <v>2.6066666666666665</v>
      </c>
      <c r="I10293" s="18">
        <v>2.94</v>
      </c>
      <c r="Q10293"/>
    </row>
    <row r="10294" spans="2:17" x14ac:dyDescent="0.25">
      <c r="B10294" s="18" t="s">
        <v>3839</v>
      </c>
      <c r="C10294" s="18" t="s">
        <v>2415</v>
      </c>
      <c r="D10294" s="18" t="s">
        <v>2416</v>
      </c>
      <c r="E10294" s="18" t="s">
        <v>2691</v>
      </c>
      <c r="F10294" s="18" t="s">
        <v>2714</v>
      </c>
      <c r="G10294" s="18">
        <v>144</v>
      </c>
      <c r="H10294" s="18">
        <v>2.7533333333333334</v>
      </c>
      <c r="I10294" s="18">
        <v>2.9533333333333331</v>
      </c>
      <c r="Q10294"/>
    </row>
    <row r="10295" spans="2:17" x14ac:dyDescent="0.25">
      <c r="B10295" s="18" t="s">
        <v>3839</v>
      </c>
      <c r="C10295" s="18" t="s">
        <v>2415</v>
      </c>
      <c r="D10295" s="18" t="s">
        <v>2416</v>
      </c>
      <c r="E10295" s="18" t="s">
        <v>2691</v>
      </c>
      <c r="F10295" s="18" t="s">
        <v>2715</v>
      </c>
      <c r="G10295" s="18">
        <v>180</v>
      </c>
      <c r="H10295" s="18">
        <v>2.3333333333333335</v>
      </c>
      <c r="I10295" s="18">
        <v>2.98</v>
      </c>
      <c r="Q10295"/>
    </row>
    <row r="10296" spans="2:17" x14ac:dyDescent="0.25">
      <c r="B10296" s="18" t="s">
        <v>3839</v>
      </c>
      <c r="C10296" s="18" t="s">
        <v>2415</v>
      </c>
      <c r="D10296" s="18" t="s">
        <v>2416</v>
      </c>
      <c r="E10296" s="18" t="s">
        <v>3817</v>
      </c>
      <c r="F10296" s="18" t="s">
        <v>2716</v>
      </c>
      <c r="G10296" s="18">
        <v>120</v>
      </c>
      <c r="H10296" s="18">
        <v>2.5333333333333332</v>
      </c>
      <c r="I10296" s="18">
        <v>2.9266666666666667</v>
      </c>
      <c r="Q10296"/>
    </row>
    <row r="10297" spans="2:17" x14ac:dyDescent="0.25">
      <c r="B10297" s="18" t="s">
        <v>3839</v>
      </c>
      <c r="C10297" s="18" t="s">
        <v>2415</v>
      </c>
      <c r="D10297" s="18" t="s">
        <v>2416</v>
      </c>
      <c r="E10297" s="18" t="s">
        <v>3817</v>
      </c>
      <c r="F10297" s="18" t="s">
        <v>2717</v>
      </c>
      <c r="G10297" s="18">
        <v>180</v>
      </c>
      <c r="H10297" s="18">
        <v>2.42</v>
      </c>
      <c r="I10297" s="18">
        <v>2.8866666666666667</v>
      </c>
      <c r="Q10297"/>
    </row>
    <row r="10298" spans="2:17" x14ac:dyDescent="0.25">
      <c r="B10298" s="18" t="s">
        <v>3839</v>
      </c>
      <c r="C10298" s="18" t="s">
        <v>2415</v>
      </c>
      <c r="D10298" s="18" t="s">
        <v>2416</v>
      </c>
      <c r="E10298" s="18" t="s">
        <v>3817</v>
      </c>
      <c r="F10298" s="18" t="s">
        <v>2718</v>
      </c>
      <c r="G10298" s="18">
        <v>156</v>
      </c>
      <c r="H10298" s="18">
        <v>2.3333333333333335</v>
      </c>
      <c r="I10298" s="18">
        <v>2.8733333333333335</v>
      </c>
      <c r="Q10298"/>
    </row>
    <row r="10299" spans="2:17" x14ac:dyDescent="0.25">
      <c r="B10299" s="18" t="s">
        <v>3839</v>
      </c>
      <c r="C10299" s="18" t="s">
        <v>2415</v>
      </c>
      <c r="D10299" s="18" t="s">
        <v>2416</v>
      </c>
      <c r="E10299" s="18" t="s">
        <v>2691</v>
      </c>
      <c r="F10299" s="18" t="s">
        <v>2719</v>
      </c>
      <c r="G10299" s="18">
        <v>132</v>
      </c>
      <c r="H10299" s="18">
        <v>2.4466666666666668</v>
      </c>
      <c r="I10299" s="18">
        <v>2.9466666666666668</v>
      </c>
      <c r="Q10299"/>
    </row>
    <row r="10300" spans="2:17" x14ac:dyDescent="0.25">
      <c r="B10300" s="18" t="s">
        <v>3839</v>
      </c>
      <c r="C10300" s="18" t="s">
        <v>2415</v>
      </c>
      <c r="D10300" s="18" t="s">
        <v>2416</v>
      </c>
      <c r="E10300" s="18" t="s">
        <v>2691</v>
      </c>
      <c r="F10300" s="18" t="s">
        <v>2720</v>
      </c>
      <c r="G10300" s="18">
        <v>144</v>
      </c>
      <c r="H10300" s="18">
        <v>2.5533333333333332</v>
      </c>
      <c r="I10300" s="18">
        <v>2.9</v>
      </c>
      <c r="Q10300"/>
    </row>
    <row r="10301" spans="2:17" x14ac:dyDescent="0.25">
      <c r="B10301" s="18" t="s">
        <v>3839</v>
      </c>
      <c r="C10301" s="18" t="s">
        <v>2415</v>
      </c>
      <c r="D10301" s="18" t="s">
        <v>2416</v>
      </c>
      <c r="E10301" s="18" t="s">
        <v>2691</v>
      </c>
      <c r="F10301" s="18" t="s">
        <v>2721</v>
      </c>
      <c r="G10301" s="18">
        <v>168</v>
      </c>
      <c r="H10301" s="18">
        <v>2.4</v>
      </c>
      <c r="I10301" s="18">
        <v>2.96</v>
      </c>
      <c r="Q10301"/>
    </row>
    <row r="10302" spans="2:17" x14ac:dyDescent="0.25">
      <c r="B10302" s="18" t="s">
        <v>3839</v>
      </c>
      <c r="C10302" s="18" t="s">
        <v>2415</v>
      </c>
      <c r="D10302" s="18" t="s">
        <v>2416</v>
      </c>
      <c r="E10302" s="18" t="s">
        <v>2691</v>
      </c>
      <c r="F10302" s="18" t="s">
        <v>2722</v>
      </c>
      <c r="G10302" s="18">
        <v>156</v>
      </c>
      <c r="H10302" s="18">
        <v>2.3933333333333335</v>
      </c>
      <c r="I10302" s="18">
        <v>2.9</v>
      </c>
      <c r="Q10302"/>
    </row>
    <row r="10303" spans="2:17" x14ac:dyDescent="0.25">
      <c r="B10303" s="18" t="s">
        <v>3839</v>
      </c>
      <c r="C10303" s="18" t="s">
        <v>2415</v>
      </c>
      <c r="D10303" s="18" t="s">
        <v>2416</v>
      </c>
      <c r="E10303" s="18" t="s">
        <v>2691</v>
      </c>
      <c r="F10303" s="18" t="s">
        <v>2723</v>
      </c>
      <c r="G10303" s="18">
        <v>132</v>
      </c>
      <c r="H10303" s="18">
        <v>2.78</v>
      </c>
      <c r="I10303" s="18">
        <v>2.9466666666666668</v>
      </c>
      <c r="Q10303"/>
    </row>
    <row r="10304" spans="2:17" x14ac:dyDescent="0.25">
      <c r="B10304" s="18" t="s">
        <v>3839</v>
      </c>
      <c r="C10304" s="18" t="s">
        <v>2415</v>
      </c>
      <c r="D10304" s="18" t="s">
        <v>2416</v>
      </c>
      <c r="E10304" s="18" t="s">
        <v>2691</v>
      </c>
      <c r="F10304" s="18" t="s">
        <v>2724</v>
      </c>
      <c r="G10304" s="18">
        <v>156</v>
      </c>
      <c r="H10304" s="18">
        <v>2.36</v>
      </c>
      <c r="I10304" s="18">
        <v>2.8666666666666667</v>
      </c>
      <c r="Q10304"/>
    </row>
    <row r="10305" spans="2:17" x14ac:dyDescent="0.25">
      <c r="B10305" s="18" t="s">
        <v>3839</v>
      </c>
      <c r="C10305" s="18" t="s">
        <v>2415</v>
      </c>
      <c r="D10305" s="18" t="s">
        <v>2416</v>
      </c>
      <c r="E10305" s="18" t="s">
        <v>2691</v>
      </c>
      <c r="F10305" s="18" t="s">
        <v>2725</v>
      </c>
      <c r="G10305" s="18">
        <v>132</v>
      </c>
      <c r="H10305" s="18">
        <v>2.2799999999999998</v>
      </c>
      <c r="I10305" s="18">
        <v>2.8733333333333335</v>
      </c>
      <c r="Q10305"/>
    </row>
    <row r="10306" spans="2:17" x14ac:dyDescent="0.25">
      <c r="B10306" s="18" t="s">
        <v>3839</v>
      </c>
      <c r="C10306" s="18" t="s">
        <v>2415</v>
      </c>
      <c r="D10306" s="18" t="s">
        <v>2416</v>
      </c>
      <c r="E10306" s="18" t="s">
        <v>2691</v>
      </c>
      <c r="F10306" s="18" t="s">
        <v>2726</v>
      </c>
      <c r="G10306" s="18">
        <v>132</v>
      </c>
      <c r="H10306" s="18">
        <v>2.5</v>
      </c>
      <c r="I10306" s="18">
        <v>2.9666666666666668</v>
      </c>
      <c r="Q10306"/>
    </row>
    <row r="10307" spans="2:17" x14ac:dyDescent="0.25">
      <c r="B10307" s="18" t="s">
        <v>3839</v>
      </c>
      <c r="C10307" s="18" t="s">
        <v>2415</v>
      </c>
      <c r="D10307" s="18" t="s">
        <v>2416</v>
      </c>
      <c r="E10307" s="18" t="s">
        <v>2691</v>
      </c>
      <c r="F10307" s="18" t="s">
        <v>2727</v>
      </c>
      <c r="G10307" s="18">
        <v>180</v>
      </c>
      <c r="H10307" s="18">
        <v>2.4133333333333336</v>
      </c>
      <c r="I10307" s="18">
        <v>2.9933333333333332</v>
      </c>
      <c r="Q10307"/>
    </row>
    <row r="10308" spans="2:17" x14ac:dyDescent="0.25">
      <c r="B10308" s="18" t="s">
        <v>3839</v>
      </c>
      <c r="C10308" s="18" t="s">
        <v>2415</v>
      </c>
      <c r="D10308" s="18" t="s">
        <v>2416</v>
      </c>
      <c r="E10308" s="18" t="s">
        <v>2691</v>
      </c>
      <c r="F10308" s="18" t="s">
        <v>2728</v>
      </c>
      <c r="G10308" s="18">
        <v>132</v>
      </c>
      <c r="H10308" s="18">
        <v>2.78</v>
      </c>
      <c r="I10308" s="18">
        <v>2.8666666666666667</v>
      </c>
      <c r="Q10308"/>
    </row>
    <row r="10309" spans="2:17" x14ac:dyDescent="0.25">
      <c r="B10309" s="18" t="s">
        <v>3839</v>
      </c>
      <c r="C10309" s="18" t="s">
        <v>2415</v>
      </c>
      <c r="D10309" s="18" t="s">
        <v>2416</v>
      </c>
      <c r="E10309" s="18" t="s">
        <v>2691</v>
      </c>
      <c r="F10309" s="18" t="s">
        <v>2729</v>
      </c>
      <c r="G10309" s="18">
        <v>168</v>
      </c>
      <c r="H10309" s="18">
        <v>2.5333333333333332</v>
      </c>
      <c r="I10309" s="18">
        <v>2.9</v>
      </c>
      <c r="Q10309"/>
    </row>
    <row r="10310" spans="2:17" x14ac:dyDescent="0.25">
      <c r="B10310" s="18" t="s">
        <v>3839</v>
      </c>
      <c r="C10310" s="18" t="s">
        <v>2415</v>
      </c>
      <c r="D10310" s="18" t="s">
        <v>2416</v>
      </c>
      <c r="E10310" s="18" t="s">
        <v>2691</v>
      </c>
      <c r="F10310" s="18" t="s">
        <v>2730</v>
      </c>
      <c r="G10310" s="18">
        <v>180</v>
      </c>
      <c r="H10310" s="18">
        <v>2.5466666666666669</v>
      </c>
      <c r="I10310" s="18">
        <v>2.98</v>
      </c>
      <c r="Q10310"/>
    </row>
    <row r="10311" spans="2:17" x14ac:dyDescent="0.25">
      <c r="B10311" s="18" t="s">
        <v>3839</v>
      </c>
      <c r="C10311" s="18" t="s">
        <v>2415</v>
      </c>
      <c r="D10311" s="18" t="s">
        <v>2416</v>
      </c>
      <c r="E10311" s="18" t="s">
        <v>2691</v>
      </c>
      <c r="F10311" s="18" t="s">
        <v>2731</v>
      </c>
      <c r="G10311" s="18">
        <v>144</v>
      </c>
      <c r="H10311" s="18">
        <v>2.3333333333333335</v>
      </c>
      <c r="I10311" s="18">
        <v>3</v>
      </c>
      <c r="Q10311"/>
    </row>
    <row r="10312" spans="2:17" x14ac:dyDescent="0.25">
      <c r="B10312" s="18" t="s">
        <v>3839</v>
      </c>
      <c r="C10312" s="18" t="s">
        <v>2415</v>
      </c>
      <c r="D10312" s="18" t="s">
        <v>2416</v>
      </c>
      <c r="E10312" s="18" t="s">
        <v>2691</v>
      </c>
      <c r="F10312" s="18" t="s">
        <v>2732</v>
      </c>
      <c r="G10312" s="18">
        <v>132</v>
      </c>
      <c r="H10312" s="18">
        <v>2.38</v>
      </c>
      <c r="I10312" s="18">
        <v>2.9133333333333336</v>
      </c>
      <c r="Q10312"/>
    </row>
    <row r="10313" spans="2:17" x14ac:dyDescent="0.25">
      <c r="B10313" s="18" t="s">
        <v>3839</v>
      </c>
      <c r="C10313" s="18" t="s">
        <v>2415</v>
      </c>
      <c r="D10313" s="18" t="s">
        <v>2416</v>
      </c>
      <c r="E10313" s="18" t="s">
        <v>2691</v>
      </c>
      <c r="F10313" s="18" t="s">
        <v>2733</v>
      </c>
      <c r="G10313" s="18">
        <v>120</v>
      </c>
      <c r="H10313" s="18">
        <v>2.5533333333333332</v>
      </c>
      <c r="I10313" s="18">
        <v>2.9466666666666668</v>
      </c>
      <c r="Q10313"/>
    </row>
    <row r="10314" spans="2:17" x14ac:dyDescent="0.25">
      <c r="B10314" s="18" t="s">
        <v>3839</v>
      </c>
      <c r="C10314" s="18" t="s">
        <v>2415</v>
      </c>
      <c r="D10314" s="18" t="s">
        <v>2416</v>
      </c>
      <c r="E10314" s="18" t="s">
        <v>2691</v>
      </c>
      <c r="F10314" s="18" t="s">
        <v>2734</v>
      </c>
      <c r="G10314" s="18">
        <v>132</v>
      </c>
      <c r="H10314" s="18">
        <v>2.44</v>
      </c>
      <c r="I10314" s="18">
        <v>2.92</v>
      </c>
      <c r="Q10314"/>
    </row>
    <row r="10315" spans="2:17" x14ac:dyDescent="0.25">
      <c r="B10315" s="18" t="s">
        <v>3839</v>
      </c>
      <c r="C10315" s="18" t="s">
        <v>2415</v>
      </c>
      <c r="D10315" s="18" t="s">
        <v>2416</v>
      </c>
      <c r="E10315" s="18" t="s">
        <v>2691</v>
      </c>
      <c r="F10315" s="18" t="s">
        <v>2735</v>
      </c>
      <c r="G10315" s="18">
        <v>120</v>
      </c>
      <c r="H10315" s="18">
        <v>2.5066666666666668</v>
      </c>
      <c r="I10315" s="18">
        <v>2.9466666666666668</v>
      </c>
      <c r="Q10315"/>
    </row>
    <row r="10316" spans="2:17" x14ac:dyDescent="0.25">
      <c r="B10316" s="18" t="s">
        <v>3839</v>
      </c>
      <c r="C10316" s="18" t="s">
        <v>2415</v>
      </c>
      <c r="D10316" s="18" t="s">
        <v>2416</v>
      </c>
      <c r="E10316" s="18" t="s">
        <v>2691</v>
      </c>
      <c r="F10316" s="18" t="s">
        <v>2736</v>
      </c>
      <c r="G10316" s="18">
        <v>156</v>
      </c>
      <c r="H10316" s="18">
        <v>2.2666666666666666</v>
      </c>
      <c r="I10316" s="18">
        <v>2.9</v>
      </c>
      <c r="Q10316"/>
    </row>
    <row r="10317" spans="2:17" x14ac:dyDescent="0.25">
      <c r="B10317" s="18" t="s">
        <v>3839</v>
      </c>
      <c r="C10317" s="18" t="s">
        <v>2415</v>
      </c>
      <c r="D10317" s="18" t="s">
        <v>2416</v>
      </c>
      <c r="E10317" s="18" t="s">
        <v>2691</v>
      </c>
      <c r="F10317" s="18" t="s">
        <v>2737</v>
      </c>
      <c r="G10317" s="18">
        <v>156</v>
      </c>
      <c r="H10317" s="18">
        <v>2.36</v>
      </c>
      <c r="I10317" s="18">
        <v>2.9666666666666668</v>
      </c>
      <c r="Q10317"/>
    </row>
    <row r="10318" spans="2:17" x14ac:dyDescent="0.25">
      <c r="B10318" s="18" t="s">
        <v>3839</v>
      </c>
      <c r="C10318" s="18" t="s">
        <v>2415</v>
      </c>
      <c r="D10318" s="18" t="s">
        <v>2416</v>
      </c>
      <c r="E10318" s="18" t="s">
        <v>2691</v>
      </c>
      <c r="F10318" s="18" t="s">
        <v>2738</v>
      </c>
      <c r="G10318" s="18">
        <v>144</v>
      </c>
      <c r="H10318" s="18">
        <v>2.6666666666666665</v>
      </c>
      <c r="I10318" s="18">
        <v>2.8666666666666667</v>
      </c>
      <c r="Q10318"/>
    </row>
    <row r="10319" spans="2:17" x14ac:dyDescent="0.25">
      <c r="B10319" s="18" t="s">
        <v>3839</v>
      </c>
      <c r="C10319" s="18" t="s">
        <v>2415</v>
      </c>
      <c r="D10319" s="18" t="s">
        <v>2416</v>
      </c>
      <c r="E10319" s="18" t="s">
        <v>2691</v>
      </c>
      <c r="F10319" s="18" t="s">
        <v>2739</v>
      </c>
      <c r="G10319" s="18">
        <v>120</v>
      </c>
      <c r="H10319" s="18">
        <v>2.56</v>
      </c>
      <c r="I10319" s="18">
        <v>2.92</v>
      </c>
      <c r="Q10319"/>
    </row>
    <row r="10320" spans="2:17" x14ac:dyDescent="0.25">
      <c r="B10320" s="18" t="s">
        <v>3839</v>
      </c>
      <c r="C10320" s="18" t="s">
        <v>2415</v>
      </c>
      <c r="D10320" s="18" t="s">
        <v>2416</v>
      </c>
      <c r="E10320" s="18" t="s">
        <v>2691</v>
      </c>
      <c r="F10320" s="18" t="s">
        <v>2740</v>
      </c>
      <c r="G10320" s="18">
        <v>180</v>
      </c>
      <c r="H10320" s="18">
        <v>2.2933333333333334</v>
      </c>
      <c r="I10320" s="18">
        <v>2.9933333333333332</v>
      </c>
      <c r="Q10320"/>
    </row>
    <row r="10321" spans="2:17" x14ac:dyDescent="0.25">
      <c r="B10321" s="18" t="s">
        <v>3839</v>
      </c>
      <c r="C10321" s="18" t="s">
        <v>2415</v>
      </c>
      <c r="D10321" s="18" t="s">
        <v>2416</v>
      </c>
      <c r="E10321" s="18" t="s">
        <v>2691</v>
      </c>
      <c r="F10321" s="18" t="s">
        <v>2741</v>
      </c>
      <c r="G10321" s="18">
        <v>132</v>
      </c>
      <c r="H10321" s="18">
        <v>2.4866666666666668</v>
      </c>
      <c r="I10321" s="18">
        <v>2.8933333333333335</v>
      </c>
      <c r="Q10321"/>
    </row>
    <row r="10322" spans="2:17" x14ac:dyDescent="0.25">
      <c r="B10322" s="18" t="s">
        <v>3839</v>
      </c>
      <c r="C10322" s="18" t="s">
        <v>2415</v>
      </c>
      <c r="D10322" s="18" t="s">
        <v>2416</v>
      </c>
      <c r="E10322" s="18" t="s">
        <v>2691</v>
      </c>
      <c r="F10322" s="18" t="s">
        <v>2742</v>
      </c>
      <c r="G10322" s="18">
        <v>132</v>
      </c>
      <c r="H10322" s="18">
        <v>2.6266666666666665</v>
      </c>
      <c r="I10322" s="18">
        <v>2.9666666666666668</v>
      </c>
      <c r="Q10322"/>
    </row>
    <row r="10323" spans="2:17" x14ac:dyDescent="0.25">
      <c r="B10323" s="18" t="s">
        <v>3839</v>
      </c>
      <c r="C10323" s="18" t="s">
        <v>2415</v>
      </c>
      <c r="D10323" s="18" t="s">
        <v>2416</v>
      </c>
      <c r="E10323" s="18" t="s">
        <v>3817</v>
      </c>
      <c r="F10323" s="18" t="s">
        <v>2743</v>
      </c>
      <c r="G10323" s="18">
        <v>156</v>
      </c>
      <c r="H10323" s="18">
        <v>2.7466666666666666</v>
      </c>
      <c r="I10323" s="18">
        <v>3</v>
      </c>
      <c r="Q10323"/>
    </row>
    <row r="10324" spans="2:17" x14ac:dyDescent="0.25">
      <c r="B10324" s="18" t="s">
        <v>3839</v>
      </c>
      <c r="C10324" s="18" t="s">
        <v>2415</v>
      </c>
      <c r="D10324" s="18" t="s">
        <v>2416</v>
      </c>
      <c r="E10324" s="18" t="s">
        <v>3817</v>
      </c>
      <c r="F10324" s="18" t="s">
        <v>2744</v>
      </c>
      <c r="G10324" s="18">
        <v>180</v>
      </c>
      <c r="H10324" s="18">
        <v>2.66</v>
      </c>
      <c r="I10324" s="18">
        <v>2.8933333333333335</v>
      </c>
      <c r="Q10324"/>
    </row>
    <row r="10325" spans="2:17" x14ac:dyDescent="0.25">
      <c r="B10325" s="18" t="s">
        <v>3839</v>
      </c>
      <c r="C10325" s="18" t="s">
        <v>2415</v>
      </c>
      <c r="D10325" s="18" t="s">
        <v>2416</v>
      </c>
      <c r="E10325" s="18" t="s">
        <v>2691</v>
      </c>
      <c r="F10325" s="18" t="s">
        <v>2745</v>
      </c>
      <c r="G10325" s="18">
        <v>120</v>
      </c>
      <c r="H10325" s="18">
        <v>2.62</v>
      </c>
      <c r="I10325" s="18">
        <v>2.92</v>
      </c>
      <c r="Q10325"/>
    </row>
    <row r="10326" spans="2:17" x14ac:dyDescent="0.25">
      <c r="B10326" s="18" t="s">
        <v>3839</v>
      </c>
      <c r="C10326" s="18" t="s">
        <v>2415</v>
      </c>
      <c r="D10326" s="18" t="s">
        <v>2416</v>
      </c>
      <c r="E10326" s="18" t="s">
        <v>2691</v>
      </c>
      <c r="F10326" s="18" t="s">
        <v>2746</v>
      </c>
      <c r="G10326" s="18">
        <v>180</v>
      </c>
      <c r="H10326" s="18">
        <v>2.2733333333333334</v>
      </c>
      <c r="I10326" s="18">
        <v>2.92</v>
      </c>
      <c r="Q10326"/>
    </row>
    <row r="10327" spans="2:17" x14ac:dyDescent="0.25">
      <c r="B10327" s="18" t="s">
        <v>3839</v>
      </c>
      <c r="C10327" s="18" t="s">
        <v>2415</v>
      </c>
      <c r="D10327" s="18" t="s">
        <v>2416</v>
      </c>
      <c r="E10327" s="18" t="s">
        <v>2691</v>
      </c>
      <c r="F10327" s="18" t="s">
        <v>2747</v>
      </c>
      <c r="G10327" s="18">
        <v>180</v>
      </c>
      <c r="H10327" s="18">
        <v>2.3333333333333335</v>
      </c>
      <c r="I10327" s="18">
        <v>2.9466666666666668</v>
      </c>
      <c r="Q10327"/>
    </row>
    <row r="10328" spans="2:17" x14ac:dyDescent="0.25">
      <c r="B10328" s="18" t="s">
        <v>3839</v>
      </c>
      <c r="C10328" s="18" t="s">
        <v>2415</v>
      </c>
      <c r="D10328" s="18" t="s">
        <v>2416</v>
      </c>
      <c r="E10328" s="18" t="s">
        <v>2691</v>
      </c>
      <c r="F10328" s="18" t="s">
        <v>2748</v>
      </c>
      <c r="G10328" s="18">
        <v>168</v>
      </c>
      <c r="H10328" s="18">
        <v>2.5</v>
      </c>
      <c r="I10328" s="18">
        <v>2.9933333333333332</v>
      </c>
      <c r="Q10328"/>
    </row>
    <row r="10329" spans="2:17" x14ac:dyDescent="0.25">
      <c r="B10329" s="18" t="s">
        <v>3839</v>
      </c>
      <c r="C10329" s="18" t="s">
        <v>2415</v>
      </c>
      <c r="D10329" s="18" t="s">
        <v>2416</v>
      </c>
      <c r="E10329" s="18" t="s">
        <v>2691</v>
      </c>
      <c r="F10329" s="18" t="s">
        <v>2749</v>
      </c>
      <c r="G10329" s="18">
        <v>132</v>
      </c>
      <c r="H10329" s="18">
        <v>2.6733333333333333</v>
      </c>
      <c r="I10329" s="18">
        <v>2.9733333333333332</v>
      </c>
      <c r="Q10329"/>
    </row>
    <row r="10330" spans="2:17" x14ac:dyDescent="0.25">
      <c r="B10330" s="18" t="s">
        <v>3839</v>
      </c>
      <c r="C10330" s="18" t="s">
        <v>2415</v>
      </c>
      <c r="D10330" s="18" t="s">
        <v>2416</v>
      </c>
      <c r="E10330" s="18" t="s">
        <v>2691</v>
      </c>
      <c r="F10330" s="18" t="s">
        <v>2750</v>
      </c>
      <c r="G10330" s="18">
        <v>120</v>
      </c>
      <c r="H10330" s="18">
        <v>2.3066666666666666</v>
      </c>
      <c r="I10330" s="18">
        <v>2.8866666666666667</v>
      </c>
      <c r="Q10330"/>
    </row>
    <row r="10331" spans="2:17" x14ac:dyDescent="0.25">
      <c r="B10331" s="18" t="s">
        <v>3839</v>
      </c>
      <c r="C10331" s="18" t="s">
        <v>2415</v>
      </c>
      <c r="D10331" s="18" t="s">
        <v>2416</v>
      </c>
      <c r="E10331" s="18" t="s">
        <v>2691</v>
      </c>
      <c r="F10331" s="18" t="s">
        <v>2751</v>
      </c>
      <c r="G10331" s="18">
        <v>168</v>
      </c>
      <c r="H10331" s="18">
        <v>2.6866666666666665</v>
      </c>
      <c r="I10331" s="18">
        <v>2.8866666666666667</v>
      </c>
      <c r="Q10331"/>
    </row>
    <row r="10332" spans="2:17" x14ac:dyDescent="0.25">
      <c r="B10332" s="18" t="s">
        <v>3839</v>
      </c>
      <c r="C10332" s="18" t="s">
        <v>2415</v>
      </c>
      <c r="D10332" s="18" t="s">
        <v>2416</v>
      </c>
      <c r="E10332" s="18" t="s">
        <v>2691</v>
      </c>
      <c r="F10332" s="18" t="s">
        <v>2752</v>
      </c>
      <c r="G10332" s="18">
        <v>168</v>
      </c>
      <c r="H10332" s="18">
        <v>2.48</v>
      </c>
      <c r="I10332" s="18">
        <v>2.98</v>
      </c>
      <c r="Q10332"/>
    </row>
    <row r="10333" spans="2:17" x14ac:dyDescent="0.25">
      <c r="B10333" s="18" t="s">
        <v>3839</v>
      </c>
      <c r="C10333" s="18" t="s">
        <v>2415</v>
      </c>
      <c r="D10333" s="18" t="s">
        <v>2416</v>
      </c>
      <c r="E10333" s="18" t="s">
        <v>2691</v>
      </c>
      <c r="F10333" s="18" t="s">
        <v>2753</v>
      </c>
      <c r="G10333" s="18">
        <v>120</v>
      </c>
      <c r="H10333" s="18">
        <v>2.8</v>
      </c>
      <c r="I10333" s="18">
        <v>2.98</v>
      </c>
      <c r="Q10333"/>
    </row>
    <row r="10334" spans="2:17" x14ac:dyDescent="0.25">
      <c r="B10334" s="18" t="s">
        <v>3839</v>
      </c>
      <c r="C10334" s="18" t="s">
        <v>2754</v>
      </c>
      <c r="D10334" s="18" t="s">
        <v>90</v>
      </c>
      <c r="E10334" s="18" t="s">
        <v>273</v>
      </c>
      <c r="F10334" s="18" t="s">
        <v>2755</v>
      </c>
      <c r="G10334" s="18">
        <v>516</v>
      </c>
      <c r="H10334" s="18">
        <v>5.6533333333333333</v>
      </c>
      <c r="I10334" s="18">
        <v>7.7333333333333334</v>
      </c>
      <c r="Q10334"/>
    </row>
    <row r="10335" spans="2:17" x14ac:dyDescent="0.25">
      <c r="B10335" s="18" t="s">
        <v>3839</v>
      </c>
      <c r="C10335" s="18" t="s">
        <v>2754</v>
      </c>
      <c r="D10335" s="18" t="s">
        <v>2756</v>
      </c>
      <c r="E10335" s="18" t="s">
        <v>273</v>
      </c>
      <c r="F10335" s="18" t="s">
        <v>2757</v>
      </c>
      <c r="G10335" s="18">
        <v>1620</v>
      </c>
      <c r="H10335" s="18">
        <v>0.61</v>
      </c>
      <c r="I10335" s="18">
        <v>1.17</v>
      </c>
      <c r="Q10335"/>
    </row>
    <row r="10336" spans="2:17" x14ac:dyDescent="0.25">
      <c r="B10336" s="18" t="s">
        <v>3839</v>
      </c>
      <c r="C10336" s="18" t="s">
        <v>2754</v>
      </c>
      <c r="D10336" s="18" t="s">
        <v>2756</v>
      </c>
      <c r="E10336" s="18" t="s">
        <v>273</v>
      </c>
      <c r="F10336" s="18" t="s">
        <v>2758</v>
      </c>
      <c r="G10336" s="18">
        <v>1464</v>
      </c>
      <c r="H10336" s="18">
        <v>0.68</v>
      </c>
      <c r="I10336" s="18">
        <v>1.1599999999999999</v>
      </c>
      <c r="Q10336"/>
    </row>
    <row r="10337" spans="2:17" x14ac:dyDescent="0.25">
      <c r="B10337" s="18" t="s">
        <v>3839</v>
      </c>
      <c r="C10337" s="18" t="s">
        <v>2754</v>
      </c>
      <c r="D10337" s="18" t="s">
        <v>2756</v>
      </c>
      <c r="E10337" s="18" t="s">
        <v>273</v>
      </c>
      <c r="F10337" s="18" t="s">
        <v>2759</v>
      </c>
      <c r="G10337" s="18">
        <v>1344</v>
      </c>
      <c r="H10337" s="18">
        <v>0.83</v>
      </c>
      <c r="I10337" s="18">
        <v>0.97</v>
      </c>
      <c r="Q10337"/>
    </row>
    <row r="10338" spans="2:17" x14ac:dyDescent="0.25">
      <c r="B10338" s="18" t="s">
        <v>3839</v>
      </c>
      <c r="C10338" s="18" t="s">
        <v>2754</v>
      </c>
      <c r="D10338" s="18" t="s">
        <v>2756</v>
      </c>
      <c r="E10338" s="18" t="s">
        <v>273</v>
      </c>
      <c r="F10338" s="18" t="s">
        <v>2760</v>
      </c>
      <c r="G10338" s="18">
        <v>1212</v>
      </c>
      <c r="H10338" s="18">
        <v>0.61</v>
      </c>
      <c r="I10338" s="18">
        <v>1.1399999999999999</v>
      </c>
      <c r="Q10338"/>
    </row>
    <row r="10339" spans="2:17" x14ac:dyDescent="0.25">
      <c r="B10339" s="18" t="s">
        <v>3839</v>
      </c>
      <c r="C10339" s="18" t="s">
        <v>2754</v>
      </c>
      <c r="D10339" s="18" t="s">
        <v>2756</v>
      </c>
      <c r="E10339" s="18" t="s">
        <v>273</v>
      </c>
      <c r="F10339" s="18" t="s">
        <v>2761</v>
      </c>
      <c r="G10339" s="18">
        <v>1356</v>
      </c>
      <c r="H10339" s="18">
        <v>0.74</v>
      </c>
      <c r="I10339" s="18">
        <v>0.91</v>
      </c>
      <c r="Q10339"/>
    </row>
    <row r="10340" spans="2:17" x14ac:dyDescent="0.25">
      <c r="B10340" s="18" t="s">
        <v>3839</v>
      </c>
      <c r="C10340" s="18" t="s">
        <v>2754</v>
      </c>
      <c r="D10340" s="18" t="s">
        <v>2756</v>
      </c>
      <c r="E10340" s="18" t="s">
        <v>273</v>
      </c>
      <c r="F10340" s="18" t="s">
        <v>2762</v>
      </c>
      <c r="G10340" s="18">
        <v>1644</v>
      </c>
      <c r="H10340" s="18">
        <v>0.88</v>
      </c>
      <c r="I10340" s="18">
        <v>1.1399999999999999</v>
      </c>
      <c r="Q10340"/>
    </row>
    <row r="10341" spans="2:17" x14ac:dyDescent="0.25">
      <c r="B10341" s="18" t="s">
        <v>3839</v>
      </c>
      <c r="C10341" s="18" t="s">
        <v>2754</v>
      </c>
      <c r="D10341" s="18" t="s">
        <v>2756</v>
      </c>
      <c r="E10341" s="18" t="s">
        <v>273</v>
      </c>
      <c r="F10341" s="18" t="s">
        <v>2763</v>
      </c>
      <c r="G10341" s="18">
        <v>1452</v>
      </c>
      <c r="H10341" s="18">
        <v>0.87</v>
      </c>
      <c r="I10341" s="18">
        <v>0.98</v>
      </c>
      <c r="Q10341"/>
    </row>
    <row r="10342" spans="2:17" x14ac:dyDescent="0.25">
      <c r="B10342" s="18" t="s">
        <v>3839</v>
      </c>
      <c r="C10342" s="18" t="s">
        <v>2754</v>
      </c>
      <c r="D10342" s="18" t="s">
        <v>2756</v>
      </c>
      <c r="E10342" s="18" t="s">
        <v>273</v>
      </c>
      <c r="F10342" s="18" t="s">
        <v>2764</v>
      </c>
      <c r="G10342" s="18">
        <v>1272</v>
      </c>
      <c r="H10342" s="18">
        <v>0.85</v>
      </c>
      <c r="I10342" s="18">
        <v>1.18</v>
      </c>
      <c r="Q10342"/>
    </row>
    <row r="10343" spans="2:17" x14ac:dyDescent="0.25">
      <c r="B10343" s="18" t="s">
        <v>3839</v>
      </c>
      <c r="C10343" s="18" t="s">
        <v>2754</v>
      </c>
      <c r="D10343" s="18" t="s">
        <v>2756</v>
      </c>
      <c r="E10343" s="18" t="s">
        <v>273</v>
      </c>
      <c r="F10343" s="18" t="s">
        <v>2765</v>
      </c>
      <c r="G10343" s="18">
        <v>1680</v>
      </c>
      <c r="H10343" s="18">
        <v>0.63</v>
      </c>
      <c r="I10343" s="18">
        <v>0.94</v>
      </c>
      <c r="Q10343"/>
    </row>
    <row r="10344" spans="2:17" x14ac:dyDescent="0.25">
      <c r="B10344" s="18" t="s">
        <v>3839</v>
      </c>
      <c r="C10344" s="18" t="s">
        <v>2754</v>
      </c>
      <c r="D10344" s="18" t="s">
        <v>2756</v>
      </c>
      <c r="E10344" s="18" t="s">
        <v>273</v>
      </c>
      <c r="F10344" s="18" t="s">
        <v>2766</v>
      </c>
      <c r="G10344" s="18">
        <v>1524</v>
      </c>
      <c r="H10344" s="18">
        <v>0.83</v>
      </c>
      <c r="I10344" s="18">
        <v>1.1100000000000001</v>
      </c>
      <c r="Q10344"/>
    </row>
    <row r="10345" spans="2:17" x14ac:dyDescent="0.25">
      <c r="B10345" s="18" t="s">
        <v>3839</v>
      </c>
      <c r="C10345" s="18" t="s">
        <v>2754</v>
      </c>
      <c r="D10345" s="18" t="s">
        <v>2756</v>
      </c>
      <c r="E10345" s="18" t="s">
        <v>273</v>
      </c>
      <c r="F10345" s="18" t="s">
        <v>2767</v>
      </c>
      <c r="G10345" s="18">
        <v>1668</v>
      </c>
      <c r="H10345" s="18">
        <v>0.7</v>
      </c>
      <c r="I10345" s="18">
        <v>1.17</v>
      </c>
      <c r="Q10345"/>
    </row>
    <row r="10346" spans="2:17" x14ac:dyDescent="0.25">
      <c r="B10346" s="18" t="s">
        <v>3839</v>
      </c>
      <c r="C10346" s="18" t="s">
        <v>2754</v>
      </c>
      <c r="D10346" s="18" t="s">
        <v>2756</v>
      </c>
      <c r="E10346" s="18" t="s">
        <v>273</v>
      </c>
      <c r="F10346" s="18" t="s">
        <v>2768</v>
      </c>
      <c r="G10346" s="18">
        <v>1368</v>
      </c>
      <c r="H10346" s="18">
        <v>0.65</v>
      </c>
      <c r="I10346" s="18">
        <v>0.97</v>
      </c>
      <c r="Q10346"/>
    </row>
    <row r="10347" spans="2:17" x14ac:dyDescent="0.25">
      <c r="B10347" s="18" t="s">
        <v>3839</v>
      </c>
      <c r="C10347" s="18" t="s">
        <v>2754</v>
      </c>
      <c r="D10347" s="18" t="s">
        <v>2756</v>
      </c>
      <c r="E10347" s="18" t="s">
        <v>273</v>
      </c>
      <c r="F10347" s="18" t="s">
        <v>2769</v>
      </c>
      <c r="G10347" s="18">
        <v>1332</v>
      </c>
      <c r="H10347" s="18">
        <v>0.8</v>
      </c>
      <c r="I10347" s="18">
        <v>1.04</v>
      </c>
      <c r="Q10347"/>
    </row>
    <row r="10348" spans="2:17" x14ac:dyDescent="0.25">
      <c r="B10348" s="18" t="s">
        <v>3839</v>
      </c>
      <c r="C10348" s="18" t="s">
        <v>2754</v>
      </c>
      <c r="D10348" s="18" t="s">
        <v>2756</v>
      </c>
      <c r="E10348" s="18" t="s">
        <v>273</v>
      </c>
      <c r="F10348" s="18" t="s">
        <v>2770</v>
      </c>
      <c r="G10348" s="18">
        <v>1560</v>
      </c>
      <c r="H10348" s="18">
        <v>0.71</v>
      </c>
      <c r="I10348" s="18">
        <v>1.01</v>
      </c>
      <c r="Q10348"/>
    </row>
    <row r="10349" spans="2:17" x14ac:dyDescent="0.25">
      <c r="B10349" s="18" t="s">
        <v>3839</v>
      </c>
      <c r="C10349" s="18" t="s">
        <v>2754</v>
      </c>
      <c r="D10349" s="18" t="s">
        <v>2756</v>
      </c>
      <c r="E10349" s="18" t="s">
        <v>273</v>
      </c>
      <c r="F10349" s="18" t="s">
        <v>2771</v>
      </c>
      <c r="G10349" s="18">
        <v>1260</v>
      </c>
      <c r="H10349" s="18">
        <v>0.83</v>
      </c>
      <c r="I10349" s="18">
        <v>1.05</v>
      </c>
      <c r="Q10349"/>
    </row>
    <row r="10350" spans="2:17" x14ac:dyDescent="0.25">
      <c r="B10350" s="18" t="s">
        <v>3839</v>
      </c>
      <c r="C10350" s="18" t="s">
        <v>2754</v>
      </c>
      <c r="D10350" s="18" t="s">
        <v>2756</v>
      </c>
      <c r="E10350" s="18" t="s">
        <v>273</v>
      </c>
      <c r="F10350" s="18" t="s">
        <v>2772</v>
      </c>
      <c r="G10350" s="18">
        <v>1668</v>
      </c>
      <c r="H10350" s="18">
        <v>0.63</v>
      </c>
      <c r="I10350" s="18">
        <v>1.1499999999999999</v>
      </c>
      <c r="Q10350"/>
    </row>
    <row r="10351" spans="2:17" x14ac:dyDescent="0.25">
      <c r="B10351" s="18" t="s">
        <v>3839</v>
      </c>
      <c r="C10351" s="18" t="s">
        <v>2754</v>
      </c>
      <c r="D10351" s="18" t="s">
        <v>2756</v>
      </c>
      <c r="E10351" s="18" t="s">
        <v>273</v>
      </c>
      <c r="F10351" s="18" t="s">
        <v>2773</v>
      </c>
      <c r="G10351" s="18">
        <v>1260</v>
      </c>
      <c r="H10351" s="18">
        <v>0.87</v>
      </c>
      <c r="I10351" s="18">
        <v>1</v>
      </c>
      <c r="Q10351"/>
    </row>
    <row r="10352" spans="2:17" x14ac:dyDescent="0.25">
      <c r="B10352" s="18" t="s">
        <v>3839</v>
      </c>
      <c r="C10352" s="18" t="s">
        <v>2754</v>
      </c>
      <c r="D10352" s="18" t="s">
        <v>2756</v>
      </c>
      <c r="E10352" s="18" t="s">
        <v>273</v>
      </c>
      <c r="F10352" s="18" t="s">
        <v>2774</v>
      </c>
      <c r="G10352" s="18">
        <v>1668</v>
      </c>
      <c r="H10352" s="18">
        <v>0.68</v>
      </c>
      <c r="I10352" s="18">
        <v>1.18</v>
      </c>
      <c r="Q10352"/>
    </row>
    <row r="10353" spans="2:17" x14ac:dyDescent="0.25">
      <c r="B10353" s="18" t="s">
        <v>3839</v>
      </c>
      <c r="C10353" s="18" t="s">
        <v>2754</v>
      </c>
      <c r="D10353" s="18" t="s">
        <v>2756</v>
      </c>
      <c r="E10353" s="18" t="s">
        <v>273</v>
      </c>
      <c r="F10353" s="18" t="s">
        <v>2775</v>
      </c>
      <c r="G10353" s="18">
        <v>1260</v>
      </c>
      <c r="H10353" s="18">
        <v>0.8</v>
      </c>
      <c r="I10353" s="18">
        <v>1.07</v>
      </c>
      <c r="Q10353"/>
    </row>
    <row r="10354" spans="2:17" x14ac:dyDescent="0.25">
      <c r="B10354" s="18" t="s">
        <v>3839</v>
      </c>
      <c r="C10354" s="18" t="s">
        <v>2754</v>
      </c>
      <c r="D10354" s="18" t="s">
        <v>2756</v>
      </c>
      <c r="E10354" s="18" t="s">
        <v>273</v>
      </c>
      <c r="F10354" s="18" t="s">
        <v>2776</v>
      </c>
      <c r="G10354" s="18">
        <v>1548</v>
      </c>
      <c r="H10354" s="18">
        <v>0.74</v>
      </c>
      <c r="I10354" s="18">
        <v>1.17</v>
      </c>
      <c r="Q10354"/>
    </row>
    <row r="10355" spans="2:17" x14ac:dyDescent="0.25">
      <c r="B10355" s="18" t="s">
        <v>3839</v>
      </c>
      <c r="C10355" s="18" t="s">
        <v>2754</v>
      </c>
      <c r="D10355" s="18" t="s">
        <v>2756</v>
      </c>
      <c r="E10355" s="18" t="s">
        <v>273</v>
      </c>
      <c r="F10355" s="18" t="s">
        <v>2777</v>
      </c>
      <c r="G10355" s="18">
        <v>1476</v>
      </c>
      <c r="H10355" s="18">
        <v>0.66</v>
      </c>
      <c r="I10355" s="18">
        <v>0.99</v>
      </c>
      <c r="Q10355"/>
    </row>
    <row r="10356" spans="2:17" x14ac:dyDescent="0.25">
      <c r="B10356" s="18" t="s">
        <v>3839</v>
      </c>
      <c r="C10356" s="18" t="s">
        <v>2754</v>
      </c>
      <c r="D10356" s="18" t="s">
        <v>2756</v>
      </c>
      <c r="E10356" s="18" t="s">
        <v>273</v>
      </c>
      <c r="F10356" s="18" t="s">
        <v>2778</v>
      </c>
      <c r="G10356" s="18">
        <v>1548</v>
      </c>
      <c r="H10356" s="18">
        <v>0.78</v>
      </c>
      <c r="I10356" s="18">
        <v>1.1599999999999999</v>
      </c>
      <c r="Q10356"/>
    </row>
    <row r="10357" spans="2:17" x14ac:dyDescent="0.25">
      <c r="B10357" s="18" t="s">
        <v>3839</v>
      </c>
      <c r="C10357" s="18" t="s">
        <v>2754</v>
      </c>
      <c r="D10357" s="18" t="s">
        <v>2756</v>
      </c>
      <c r="E10357" s="18" t="s">
        <v>273</v>
      </c>
      <c r="F10357" s="18" t="s">
        <v>2779</v>
      </c>
      <c r="G10357" s="18">
        <v>1464</v>
      </c>
      <c r="H10357" s="18">
        <v>0.74</v>
      </c>
      <c r="I10357" s="18">
        <v>1.03</v>
      </c>
      <c r="Q10357"/>
    </row>
    <row r="10358" spans="2:17" x14ac:dyDescent="0.25">
      <c r="B10358" s="18" t="s">
        <v>3839</v>
      </c>
      <c r="C10358" s="18" t="s">
        <v>2754</v>
      </c>
      <c r="D10358" s="18" t="s">
        <v>2756</v>
      </c>
      <c r="E10358" s="18" t="s">
        <v>273</v>
      </c>
      <c r="F10358" s="18" t="s">
        <v>2780</v>
      </c>
      <c r="G10358" s="18">
        <v>1512</v>
      </c>
      <c r="H10358" s="18">
        <v>0.88</v>
      </c>
      <c r="I10358" s="18">
        <v>1.06</v>
      </c>
      <c r="Q10358"/>
    </row>
    <row r="10359" spans="2:17" x14ac:dyDescent="0.25">
      <c r="B10359" s="18" t="s">
        <v>3839</v>
      </c>
      <c r="C10359" s="18" t="s">
        <v>2754</v>
      </c>
      <c r="D10359" s="18" t="s">
        <v>2756</v>
      </c>
      <c r="E10359" s="18" t="s">
        <v>273</v>
      </c>
      <c r="F10359" s="18" t="s">
        <v>2781</v>
      </c>
      <c r="G10359" s="18">
        <v>1476</v>
      </c>
      <c r="H10359" s="18">
        <v>0.82</v>
      </c>
      <c r="I10359" s="18">
        <v>1.1499999999999999</v>
      </c>
      <c r="Q10359"/>
    </row>
    <row r="10360" spans="2:17" x14ac:dyDescent="0.25">
      <c r="B10360" s="18" t="s">
        <v>3839</v>
      </c>
      <c r="C10360" s="18" t="s">
        <v>2754</v>
      </c>
      <c r="D10360" s="18" t="s">
        <v>2756</v>
      </c>
      <c r="E10360" s="18" t="s">
        <v>273</v>
      </c>
      <c r="F10360" s="18" t="s">
        <v>2782</v>
      </c>
      <c r="G10360" s="18">
        <v>1200</v>
      </c>
      <c r="H10360" s="18">
        <v>0.89</v>
      </c>
      <c r="I10360" s="18">
        <v>1.1000000000000001</v>
      </c>
      <c r="Q10360"/>
    </row>
    <row r="10361" spans="2:17" x14ac:dyDescent="0.25">
      <c r="B10361" s="18" t="s">
        <v>3839</v>
      </c>
      <c r="C10361" s="18" t="s">
        <v>2754</v>
      </c>
      <c r="D10361" s="18" t="s">
        <v>2756</v>
      </c>
      <c r="E10361" s="18" t="s">
        <v>273</v>
      </c>
      <c r="F10361" s="18" t="s">
        <v>2783</v>
      </c>
      <c r="G10361" s="18">
        <v>1584</v>
      </c>
      <c r="H10361" s="18">
        <v>0.75</v>
      </c>
      <c r="I10361" s="18">
        <v>1.1599999999999999</v>
      </c>
      <c r="Q10361"/>
    </row>
    <row r="10362" spans="2:17" x14ac:dyDescent="0.25">
      <c r="B10362" s="18" t="s">
        <v>3839</v>
      </c>
      <c r="C10362" s="18" t="s">
        <v>2754</v>
      </c>
      <c r="D10362" s="18" t="s">
        <v>2756</v>
      </c>
      <c r="E10362" s="18" t="s">
        <v>273</v>
      </c>
      <c r="F10362" s="18" t="s">
        <v>2784</v>
      </c>
      <c r="G10362" s="18">
        <v>1296</v>
      </c>
      <c r="H10362" s="18">
        <v>0.65</v>
      </c>
      <c r="I10362" s="18">
        <v>1.04</v>
      </c>
      <c r="Q10362"/>
    </row>
    <row r="10363" spans="2:17" x14ac:dyDescent="0.25">
      <c r="B10363" s="18" t="s">
        <v>3839</v>
      </c>
      <c r="C10363" s="18" t="s">
        <v>2754</v>
      </c>
      <c r="D10363" s="18" t="s">
        <v>2756</v>
      </c>
      <c r="E10363" s="18" t="s">
        <v>273</v>
      </c>
      <c r="F10363" s="18" t="s">
        <v>2785</v>
      </c>
      <c r="G10363" s="18">
        <v>1536</v>
      </c>
      <c r="H10363" s="18">
        <v>0.89</v>
      </c>
      <c r="I10363" s="18">
        <v>1.01</v>
      </c>
      <c r="Q10363"/>
    </row>
    <row r="10364" spans="2:17" x14ac:dyDescent="0.25">
      <c r="B10364" s="18" t="s">
        <v>3839</v>
      </c>
      <c r="C10364" s="18" t="s">
        <v>2754</v>
      </c>
      <c r="D10364" s="18" t="s">
        <v>2756</v>
      </c>
      <c r="E10364" s="18" t="s">
        <v>273</v>
      </c>
      <c r="F10364" s="18" t="s">
        <v>2786</v>
      </c>
      <c r="G10364" s="18">
        <v>1620</v>
      </c>
      <c r="H10364" s="18">
        <v>0.77</v>
      </c>
      <c r="I10364" s="18">
        <v>0.95</v>
      </c>
      <c r="Q10364"/>
    </row>
    <row r="10365" spans="2:17" x14ac:dyDescent="0.25">
      <c r="B10365" s="18" t="s">
        <v>3839</v>
      </c>
      <c r="C10365" s="18" t="s">
        <v>2754</v>
      </c>
      <c r="D10365" s="18" t="s">
        <v>2756</v>
      </c>
      <c r="E10365" s="18" t="s">
        <v>273</v>
      </c>
      <c r="F10365" s="18" t="s">
        <v>2787</v>
      </c>
      <c r="G10365" s="18">
        <v>1656</v>
      </c>
      <c r="H10365" s="18">
        <v>0.62</v>
      </c>
      <c r="I10365" s="18">
        <v>0.93</v>
      </c>
      <c r="Q10365"/>
    </row>
    <row r="10366" spans="2:17" x14ac:dyDescent="0.25">
      <c r="B10366" s="18" t="s">
        <v>3839</v>
      </c>
      <c r="C10366" s="18" t="s">
        <v>2754</v>
      </c>
      <c r="D10366" s="18" t="s">
        <v>2756</v>
      </c>
      <c r="E10366" s="18" t="s">
        <v>273</v>
      </c>
      <c r="F10366" s="18" t="s">
        <v>2788</v>
      </c>
      <c r="G10366" s="18">
        <v>1668</v>
      </c>
      <c r="H10366" s="18">
        <v>0.67</v>
      </c>
      <c r="I10366" s="18">
        <v>1.01</v>
      </c>
      <c r="Q10366"/>
    </row>
    <row r="10367" spans="2:17" x14ac:dyDescent="0.25">
      <c r="B10367" s="18" t="s">
        <v>3839</v>
      </c>
      <c r="C10367" s="18" t="s">
        <v>2754</v>
      </c>
      <c r="D10367" s="18" t="s">
        <v>2756</v>
      </c>
      <c r="E10367" s="18" t="s">
        <v>273</v>
      </c>
      <c r="F10367" s="18" t="s">
        <v>2789</v>
      </c>
      <c r="G10367" s="18">
        <v>1620</v>
      </c>
      <c r="H10367" s="18">
        <v>0.65</v>
      </c>
      <c r="I10367" s="18">
        <v>0.98</v>
      </c>
      <c r="Q10367"/>
    </row>
    <row r="10368" spans="2:17" x14ac:dyDescent="0.25">
      <c r="B10368" s="18" t="s">
        <v>3839</v>
      </c>
      <c r="C10368" s="18" t="s">
        <v>2754</v>
      </c>
      <c r="D10368" s="18" t="s">
        <v>2756</v>
      </c>
      <c r="E10368" s="18" t="s">
        <v>273</v>
      </c>
      <c r="F10368" s="18" t="s">
        <v>2790</v>
      </c>
      <c r="G10368" s="18">
        <v>1320</v>
      </c>
      <c r="H10368" s="18">
        <v>0.68</v>
      </c>
      <c r="I10368" s="18">
        <v>0.96</v>
      </c>
      <c r="Q10368"/>
    </row>
    <row r="10369" spans="2:17" x14ac:dyDescent="0.25">
      <c r="B10369" s="18" t="s">
        <v>3839</v>
      </c>
      <c r="C10369" s="18" t="s">
        <v>2754</v>
      </c>
      <c r="D10369" s="18" t="s">
        <v>2756</v>
      </c>
      <c r="E10369" s="18" t="s">
        <v>273</v>
      </c>
      <c r="F10369" s="18" t="s">
        <v>2791</v>
      </c>
      <c r="G10369" s="18">
        <v>1428</v>
      </c>
      <c r="H10369" s="18">
        <v>0.63</v>
      </c>
      <c r="I10369" s="18">
        <v>1.06</v>
      </c>
      <c r="Q10369"/>
    </row>
    <row r="10370" spans="2:17" x14ac:dyDescent="0.25">
      <c r="B10370" s="18" t="s">
        <v>3839</v>
      </c>
      <c r="C10370" s="18" t="s">
        <v>2754</v>
      </c>
      <c r="D10370" s="18" t="s">
        <v>2756</v>
      </c>
      <c r="E10370" s="18" t="s">
        <v>273</v>
      </c>
      <c r="F10370" s="18" t="s">
        <v>2792</v>
      </c>
      <c r="G10370" s="18">
        <v>1344</v>
      </c>
      <c r="H10370" s="18">
        <v>0.63</v>
      </c>
      <c r="I10370" s="18">
        <v>1.2</v>
      </c>
      <c r="Q10370"/>
    </row>
    <row r="10371" spans="2:17" x14ac:dyDescent="0.25">
      <c r="B10371" s="18" t="s">
        <v>3839</v>
      </c>
      <c r="C10371" s="18" t="s">
        <v>2754</v>
      </c>
      <c r="D10371" s="18" t="s">
        <v>2756</v>
      </c>
      <c r="E10371" s="18" t="s">
        <v>273</v>
      </c>
      <c r="F10371" s="18" t="s">
        <v>2793</v>
      </c>
      <c r="G10371" s="18">
        <v>1620</v>
      </c>
      <c r="H10371" s="18">
        <v>0.73</v>
      </c>
      <c r="I10371" s="18">
        <v>1.17</v>
      </c>
      <c r="Q10371"/>
    </row>
    <row r="10372" spans="2:17" x14ac:dyDescent="0.25">
      <c r="B10372" s="18" t="s">
        <v>3839</v>
      </c>
      <c r="C10372" s="18" t="s">
        <v>2754</v>
      </c>
      <c r="D10372" s="18" t="s">
        <v>2756</v>
      </c>
      <c r="E10372" s="18" t="s">
        <v>273</v>
      </c>
      <c r="F10372" s="18" t="s">
        <v>2794</v>
      </c>
      <c r="G10372" s="18">
        <v>1428</v>
      </c>
      <c r="H10372" s="18">
        <v>0.81</v>
      </c>
      <c r="I10372" s="18">
        <v>1.19</v>
      </c>
      <c r="Q10372"/>
    </row>
    <row r="10373" spans="2:17" x14ac:dyDescent="0.25">
      <c r="B10373" s="18" t="s">
        <v>3839</v>
      </c>
      <c r="C10373" s="18" t="s">
        <v>2754</v>
      </c>
      <c r="D10373" s="18" t="s">
        <v>2756</v>
      </c>
      <c r="E10373" s="18" t="s">
        <v>273</v>
      </c>
      <c r="F10373" s="18" t="s">
        <v>2795</v>
      </c>
      <c r="G10373" s="18">
        <v>1596</v>
      </c>
      <c r="H10373" s="18">
        <v>0.75</v>
      </c>
      <c r="I10373" s="18">
        <v>0.97</v>
      </c>
      <c r="Q10373"/>
    </row>
    <row r="10374" spans="2:17" x14ac:dyDescent="0.25">
      <c r="B10374" s="18" t="s">
        <v>3839</v>
      </c>
      <c r="C10374" s="18" t="s">
        <v>2754</v>
      </c>
      <c r="D10374" s="18" t="s">
        <v>2756</v>
      </c>
      <c r="E10374" s="18" t="s">
        <v>273</v>
      </c>
      <c r="F10374" s="18" t="s">
        <v>2796</v>
      </c>
      <c r="G10374" s="18">
        <v>1224</v>
      </c>
      <c r="H10374" s="18">
        <v>0.82</v>
      </c>
      <c r="I10374" s="18">
        <v>1.02</v>
      </c>
      <c r="Q10374"/>
    </row>
    <row r="10375" spans="2:17" x14ac:dyDescent="0.25">
      <c r="B10375" s="18" t="s">
        <v>3839</v>
      </c>
      <c r="C10375" s="18" t="s">
        <v>2754</v>
      </c>
      <c r="D10375" s="18" t="s">
        <v>2756</v>
      </c>
      <c r="E10375" s="18" t="s">
        <v>273</v>
      </c>
      <c r="F10375" s="18" t="s">
        <v>2797</v>
      </c>
      <c r="G10375" s="18">
        <v>1668</v>
      </c>
      <c r="H10375" s="18">
        <v>0.74</v>
      </c>
      <c r="I10375" s="18">
        <v>1.1299999999999999</v>
      </c>
      <c r="Q10375"/>
    </row>
    <row r="10376" spans="2:17" x14ac:dyDescent="0.25">
      <c r="B10376" s="18" t="s">
        <v>3839</v>
      </c>
      <c r="C10376" s="18" t="s">
        <v>2754</v>
      </c>
      <c r="D10376" s="18" t="s">
        <v>2756</v>
      </c>
      <c r="E10376" s="18" t="s">
        <v>273</v>
      </c>
      <c r="F10376" s="18" t="s">
        <v>2798</v>
      </c>
      <c r="G10376" s="18">
        <v>1380</v>
      </c>
      <c r="H10376" s="18">
        <v>0.65</v>
      </c>
      <c r="I10376" s="18">
        <v>0.96</v>
      </c>
      <c r="Q10376"/>
    </row>
    <row r="10377" spans="2:17" x14ac:dyDescent="0.25">
      <c r="B10377" s="18" t="s">
        <v>3839</v>
      </c>
      <c r="C10377" s="18" t="s">
        <v>2754</v>
      </c>
      <c r="D10377" s="18" t="s">
        <v>2756</v>
      </c>
      <c r="E10377" s="18" t="s">
        <v>273</v>
      </c>
      <c r="F10377" s="18" t="s">
        <v>2799</v>
      </c>
      <c r="G10377" s="18">
        <v>1212</v>
      </c>
      <c r="H10377" s="18">
        <v>0.75</v>
      </c>
      <c r="I10377" s="18">
        <v>1.1000000000000001</v>
      </c>
      <c r="Q10377"/>
    </row>
    <row r="10378" spans="2:17" x14ac:dyDescent="0.25">
      <c r="B10378" s="18" t="s">
        <v>3839</v>
      </c>
      <c r="C10378" s="18" t="s">
        <v>2754</v>
      </c>
      <c r="D10378" s="18" t="s">
        <v>2756</v>
      </c>
      <c r="E10378" s="18" t="s">
        <v>273</v>
      </c>
      <c r="F10378" s="18" t="s">
        <v>2800</v>
      </c>
      <c r="G10378" s="18">
        <v>1608</v>
      </c>
      <c r="H10378" s="18">
        <v>0.89</v>
      </c>
      <c r="I10378" s="18">
        <v>1.1399999999999999</v>
      </c>
      <c r="Q10378"/>
    </row>
    <row r="10379" spans="2:17" x14ac:dyDescent="0.25">
      <c r="B10379" s="18" t="s">
        <v>3839</v>
      </c>
      <c r="C10379" s="18" t="s">
        <v>2754</v>
      </c>
      <c r="D10379" s="18" t="s">
        <v>2756</v>
      </c>
      <c r="E10379" s="18" t="s">
        <v>273</v>
      </c>
      <c r="F10379" s="18" t="s">
        <v>2801</v>
      </c>
      <c r="G10379" s="18">
        <v>1500</v>
      </c>
      <c r="H10379" s="18">
        <v>0.65</v>
      </c>
      <c r="I10379" s="18">
        <v>1.1200000000000001</v>
      </c>
      <c r="Q10379"/>
    </row>
    <row r="10380" spans="2:17" x14ac:dyDescent="0.25">
      <c r="B10380" s="18" t="s">
        <v>3839</v>
      </c>
      <c r="C10380" s="18" t="s">
        <v>2754</v>
      </c>
      <c r="D10380" s="18" t="s">
        <v>2756</v>
      </c>
      <c r="E10380" s="18" t="s">
        <v>273</v>
      </c>
      <c r="F10380" s="18" t="s">
        <v>2802</v>
      </c>
      <c r="G10380" s="18">
        <v>1260</v>
      </c>
      <c r="H10380" s="18">
        <v>0.82</v>
      </c>
      <c r="I10380" s="18">
        <v>1.03</v>
      </c>
      <c r="Q10380"/>
    </row>
    <row r="10381" spans="2:17" x14ac:dyDescent="0.25">
      <c r="B10381" s="18" t="s">
        <v>3839</v>
      </c>
      <c r="C10381" s="18" t="s">
        <v>2754</v>
      </c>
      <c r="D10381" s="18" t="s">
        <v>2756</v>
      </c>
      <c r="E10381" s="18" t="s">
        <v>273</v>
      </c>
      <c r="F10381" s="18" t="s">
        <v>2803</v>
      </c>
      <c r="G10381" s="18">
        <v>1500</v>
      </c>
      <c r="H10381" s="18">
        <v>0.88</v>
      </c>
      <c r="I10381" s="18">
        <v>1.1499999999999999</v>
      </c>
      <c r="Q10381"/>
    </row>
    <row r="10382" spans="2:17" x14ac:dyDescent="0.25">
      <c r="B10382" s="18" t="s">
        <v>3839</v>
      </c>
      <c r="C10382" s="18" t="s">
        <v>2754</v>
      </c>
      <c r="D10382" s="18" t="s">
        <v>2756</v>
      </c>
      <c r="E10382" s="18" t="s">
        <v>273</v>
      </c>
      <c r="F10382" s="18" t="s">
        <v>2804</v>
      </c>
      <c r="G10382" s="18">
        <v>1620</v>
      </c>
      <c r="H10382" s="18">
        <v>0.69</v>
      </c>
      <c r="I10382" s="18">
        <v>1.1200000000000001</v>
      </c>
      <c r="Q10382"/>
    </row>
    <row r="10383" spans="2:17" x14ac:dyDescent="0.25">
      <c r="B10383" s="18" t="s">
        <v>3839</v>
      </c>
      <c r="C10383" s="18" t="s">
        <v>2754</v>
      </c>
      <c r="D10383" s="18" t="s">
        <v>2756</v>
      </c>
      <c r="E10383" s="18" t="s">
        <v>273</v>
      </c>
      <c r="F10383" s="18" t="s">
        <v>2805</v>
      </c>
      <c r="G10383" s="18">
        <v>1572</v>
      </c>
      <c r="H10383" s="18">
        <v>0.61</v>
      </c>
      <c r="I10383" s="18">
        <v>1.1299999999999999</v>
      </c>
      <c r="Q10383"/>
    </row>
    <row r="10384" spans="2:17" x14ac:dyDescent="0.25">
      <c r="B10384" s="18" t="s">
        <v>3839</v>
      </c>
      <c r="C10384" s="18" t="s">
        <v>2754</v>
      </c>
      <c r="D10384" s="18" t="s">
        <v>2756</v>
      </c>
      <c r="E10384" s="18" t="s">
        <v>273</v>
      </c>
      <c r="F10384" s="18" t="s">
        <v>2806</v>
      </c>
      <c r="G10384" s="18">
        <v>1272</v>
      </c>
      <c r="H10384" s="18">
        <v>0.84</v>
      </c>
      <c r="I10384" s="18">
        <v>0.94</v>
      </c>
      <c r="Q10384"/>
    </row>
    <row r="10385" spans="2:17" x14ac:dyDescent="0.25">
      <c r="B10385" s="18" t="s">
        <v>3839</v>
      </c>
      <c r="C10385" s="18" t="s">
        <v>2754</v>
      </c>
      <c r="D10385" s="18" t="s">
        <v>2756</v>
      </c>
      <c r="E10385" s="18" t="s">
        <v>273</v>
      </c>
      <c r="F10385" s="18" t="s">
        <v>2807</v>
      </c>
      <c r="G10385" s="18">
        <v>1608</v>
      </c>
      <c r="H10385" s="18">
        <v>0.73</v>
      </c>
      <c r="I10385" s="18">
        <v>0.99</v>
      </c>
      <c r="Q10385"/>
    </row>
    <row r="10386" spans="2:17" x14ac:dyDescent="0.25">
      <c r="B10386" s="18" t="s">
        <v>3839</v>
      </c>
      <c r="C10386" s="18" t="s">
        <v>2754</v>
      </c>
      <c r="D10386" s="18" t="s">
        <v>2756</v>
      </c>
      <c r="E10386" s="18" t="s">
        <v>273</v>
      </c>
      <c r="F10386" s="18" t="s">
        <v>2808</v>
      </c>
      <c r="G10386" s="18">
        <v>1596</v>
      </c>
      <c r="H10386" s="18">
        <v>0.67</v>
      </c>
      <c r="I10386" s="18">
        <v>0.99</v>
      </c>
      <c r="Q10386"/>
    </row>
    <row r="10387" spans="2:17" x14ac:dyDescent="0.25">
      <c r="B10387" s="18" t="s">
        <v>3839</v>
      </c>
      <c r="C10387" s="18" t="s">
        <v>2754</v>
      </c>
      <c r="D10387" s="18" t="s">
        <v>2756</v>
      </c>
      <c r="E10387" s="18" t="s">
        <v>273</v>
      </c>
      <c r="F10387" s="18" t="s">
        <v>2809</v>
      </c>
      <c r="G10387" s="18">
        <v>1560</v>
      </c>
      <c r="H10387" s="18">
        <v>0.82</v>
      </c>
      <c r="I10387" s="18">
        <v>1.2</v>
      </c>
      <c r="Q10387"/>
    </row>
    <row r="10388" spans="2:17" x14ac:dyDescent="0.25">
      <c r="B10388" s="18" t="s">
        <v>3839</v>
      </c>
      <c r="C10388" s="18" t="s">
        <v>2754</v>
      </c>
      <c r="D10388" s="18" t="s">
        <v>2756</v>
      </c>
      <c r="E10388" s="18" t="s">
        <v>273</v>
      </c>
      <c r="F10388" s="18" t="s">
        <v>2810</v>
      </c>
      <c r="G10388" s="18">
        <v>1572</v>
      </c>
      <c r="H10388" s="18">
        <v>0.73</v>
      </c>
      <c r="I10388" s="18">
        <v>1.04</v>
      </c>
      <c r="Q10388"/>
    </row>
    <row r="10389" spans="2:17" x14ac:dyDescent="0.25">
      <c r="B10389" s="18" t="s">
        <v>3839</v>
      </c>
      <c r="C10389" s="18" t="s">
        <v>2754</v>
      </c>
      <c r="D10389" s="18" t="s">
        <v>2756</v>
      </c>
      <c r="E10389" s="18" t="s">
        <v>273</v>
      </c>
      <c r="F10389" s="18" t="s">
        <v>2811</v>
      </c>
      <c r="G10389" s="18">
        <v>1536</v>
      </c>
      <c r="H10389" s="18">
        <v>0.67</v>
      </c>
      <c r="I10389" s="18">
        <v>1.0900000000000001</v>
      </c>
      <c r="Q10389"/>
    </row>
    <row r="10390" spans="2:17" x14ac:dyDescent="0.25">
      <c r="B10390" s="18" t="s">
        <v>3839</v>
      </c>
      <c r="C10390" s="18" t="s">
        <v>2754</v>
      </c>
      <c r="D10390" s="18" t="s">
        <v>2756</v>
      </c>
      <c r="E10390" s="18" t="s">
        <v>273</v>
      </c>
      <c r="F10390" s="18" t="s">
        <v>2812</v>
      </c>
      <c r="G10390" s="18">
        <v>1344</v>
      </c>
      <c r="H10390" s="18">
        <v>0.66</v>
      </c>
      <c r="I10390" s="18">
        <v>1</v>
      </c>
      <c r="Q10390"/>
    </row>
    <row r="10391" spans="2:17" x14ac:dyDescent="0.25">
      <c r="B10391" s="18" t="s">
        <v>3839</v>
      </c>
      <c r="C10391" s="18" t="s">
        <v>2754</v>
      </c>
      <c r="D10391" s="18" t="s">
        <v>2756</v>
      </c>
      <c r="E10391" s="18" t="s">
        <v>273</v>
      </c>
      <c r="F10391" s="18" t="s">
        <v>2813</v>
      </c>
      <c r="G10391" s="18">
        <v>1596</v>
      </c>
      <c r="H10391" s="18">
        <v>0.69</v>
      </c>
      <c r="I10391" s="18">
        <v>1.17</v>
      </c>
      <c r="Q10391"/>
    </row>
    <row r="10392" spans="2:17" x14ac:dyDescent="0.25">
      <c r="B10392" s="18" t="s">
        <v>3839</v>
      </c>
      <c r="C10392" s="18" t="s">
        <v>2754</v>
      </c>
      <c r="D10392" s="18" t="s">
        <v>2756</v>
      </c>
      <c r="E10392" s="18" t="s">
        <v>273</v>
      </c>
      <c r="F10392" s="18" t="s">
        <v>2814</v>
      </c>
      <c r="G10392" s="18">
        <v>1320</v>
      </c>
      <c r="H10392" s="18">
        <v>0.67</v>
      </c>
      <c r="I10392" s="18">
        <v>1.1399999999999999</v>
      </c>
      <c r="Q10392"/>
    </row>
    <row r="10393" spans="2:17" x14ac:dyDescent="0.25">
      <c r="B10393" s="18" t="s">
        <v>3839</v>
      </c>
      <c r="C10393" s="18" t="s">
        <v>2754</v>
      </c>
      <c r="D10393" s="18" t="s">
        <v>2756</v>
      </c>
      <c r="E10393" s="18" t="s">
        <v>273</v>
      </c>
      <c r="F10393" s="18" t="s">
        <v>2815</v>
      </c>
      <c r="G10393" s="18">
        <v>1260</v>
      </c>
      <c r="H10393" s="18">
        <v>0.82</v>
      </c>
      <c r="I10393" s="18">
        <v>0.91</v>
      </c>
      <c r="Q10393"/>
    </row>
    <row r="10394" spans="2:17" x14ac:dyDescent="0.25">
      <c r="B10394" s="18" t="s">
        <v>3839</v>
      </c>
      <c r="C10394" s="18" t="s">
        <v>2754</v>
      </c>
      <c r="D10394" s="18" t="s">
        <v>2756</v>
      </c>
      <c r="E10394" s="18" t="s">
        <v>273</v>
      </c>
      <c r="F10394" s="18" t="s">
        <v>2816</v>
      </c>
      <c r="G10394" s="18">
        <v>1440</v>
      </c>
      <c r="H10394" s="18">
        <v>0.74</v>
      </c>
      <c r="I10394" s="18">
        <v>1.1499999999999999</v>
      </c>
      <c r="Q10394"/>
    </row>
    <row r="10395" spans="2:17" x14ac:dyDescent="0.25">
      <c r="B10395" s="18" t="s">
        <v>3839</v>
      </c>
      <c r="C10395" s="18" t="s">
        <v>2754</v>
      </c>
      <c r="D10395" s="18" t="s">
        <v>2756</v>
      </c>
      <c r="E10395" s="18" t="s">
        <v>273</v>
      </c>
      <c r="F10395" s="18" t="s">
        <v>2817</v>
      </c>
      <c r="G10395" s="18">
        <v>1452</v>
      </c>
      <c r="H10395" s="18">
        <v>0.87</v>
      </c>
      <c r="I10395" s="18">
        <v>1</v>
      </c>
      <c r="Q10395"/>
    </row>
    <row r="10396" spans="2:17" x14ac:dyDescent="0.25">
      <c r="B10396" s="18" t="s">
        <v>3839</v>
      </c>
      <c r="C10396" s="18" t="s">
        <v>2754</v>
      </c>
      <c r="D10396" s="18" t="s">
        <v>2756</v>
      </c>
      <c r="E10396" s="18" t="s">
        <v>273</v>
      </c>
      <c r="F10396" s="18" t="s">
        <v>2818</v>
      </c>
      <c r="G10396" s="18">
        <v>1200</v>
      </c>
      <c r="H10396" s="18">
        <v>0.79</v>
      </c>
      <c r="I10396" s="18">
        <v>1.08</v>
      </c>
      <c r="Q10396"/>
    </row>
    <row r="10397" spans="2:17" x14ac:dyDescent="0.25">
      <c r="B10397" s="18" t="s">
        <v>3839</v>
      </c>
      <c r="C10397" s="18" t="s">
        <v>2754</v>
      </c>
      <c r="D10397" s="18" t="s">
        <v>2756</v>
      </c>
      <c r="E10397" s="18" t="s">
        <v>273</v>
      </c>
      <c r="F10397" s="18" t="s">
        <v>2819</v>
      </c>
      <c r="G10397" s="18">
        <v>1476</v>
      </c>
      <c r="H10397" s="18">
        <v>0.9</v>
      </c>
      <c r="I10397" s="18">
        <v>1.06</v>
      </c>
      <c r="Q10397"/>
    </row>
    <row r="10398" spans="2:17" x14ac:dyDescent="0.25">
      <c r="B10398" s="18" t="s">
        <v>3839</v>
      </c>
      <c r="C10398" s="18" t="s">
        <v>2754</v>
      </c>
      <c r="D10398" s="18" t="s">
        <v>2756</v>
      </c>
      <c r="E10398" s="18" t="s">
        <v>273</v>
      </c>
      <c r="F10398" s="18" t="s">
        <v>2820</v>
      </c>
      <c r="G10398" s="18">
        <v>1200</v>
      </c>
      <c r="H10398" s="18">
        <v>0.78</v>
      </c>
      <c r="I10398" s="18">
        <v>1.05</v>
      </c>
      <c r="Q10398"/>
    </row>
    <row r="10399" spans="2:17" x14ac:dyDescent="0.25">
      <c r="B10399" s="18" t="s">
        <v>3839</v>
      </c>
      <c r="C10399" s="18" t="s">
        <v>2754</v>
      </c>
      <c r="D10399" s="18" t="s">
        <v>2756</v>
      </c>
      <c r="E10399" s="18" t="s">
        <v>273</v>
      </c>
      <c r="F10399" s="18" t="s">
        <v>2821</v>
      </c>
      <c r="G10399" s="18">
        <v>1380</v>
      </c>
      <c r="H10399" s="18">
        <v>0.7</v>
      </c>
      <c r="I10399" s="18">
        <v>1.01</v>
      </c>
      <c r="Q10399"/>
    </row>
    <row r="10400" spans="2:17" x14ac:dyDescent="0.25">
      <c r="B10400" s="18" t="s">
        <v>3839</v>
      </c>
      <c r="C10400" s="18" t="s">
        <v>2754</v>
      </c>
      <c r="D10400" s="18" t="s">
        <v>2756</v>
      </c>
      <c r="E10400" s="18" t="s">
        <v>273</v>
      </c>
      <c r="F10400" s="18" t="s">
        <v>2822</v>
      </c>
      <c r="G10400" s="18">
        <v>1368</v>
      </c>
      <c r="H10400" s="18">
        <v>0.67</v>
      </c>
      <c r="I10400" s="18">
        <v>1.02</v>
      </c>
      <c r="Q10400"/>
    </row>
    <row r="10401" spans="2:17" x14ac:dyDescent="0.25">
      <c r="B10401" s="18" t="s">
        <v>3839</v>
      </c>
      <c r="C10401" s="18" t="s">
        <v>2754</v>
      </c>
      <c r="D10401" s="18" t="s">
        <v>2756</v>
      </c>
      <c r="E10401" s="18" t="s">
        <v>273</v>
      </c>
      <c r="F10401" s="18" t="s">
        <v>2823</v>
      </c>
      <c r="G10401" s="18">
        <v>1236</v>
      </c>
      <c r="H10401" s="18">
        <v>0.79</v>
      </c>
      <c r="I10401" s="18">
        <v>0.94</v>
      </c>
      <c r="Q10401"/>
    </row>
    <row r="10402" spans="2:17" x14ac:dyDescent="0.25">
      <c r="B10402" s="18" t="s">
        <v>3839</v>
      </c>
      <c r="C10402" s="18" t="s">
        <v>2754</v>
      </c>
      <c r="D10402" s="18" t="s">
        <v>2756</v>
      </c>
      <c r="E10402" s="18" t="s">
        <v>273</v>
      </c>
      <c r="F10402" s="18" t="s">
        <v>2824</v>
      </c>
      <c r="G10402" s="18">
        <v>1392</v>
      </c>
      <c r="H10402" s="18">
        <v>0.63</v>
      </c>
      <c r="I10402" s="18">
        <v>1.05</v>
      </c>
      <c r="Q10402"/>
    </row>
    <row r="10403" spans="2:17" x14ac:dyDescent="0.25">
      <c r="B10403" s="18" t="s">
        <v>3839</v>
      </c>
      <c r="C10403" s="18" t="s">
        <v>2754</v>
      </c>
      <c r="D10403" s="18" t="s">
        <v>2756</v>
      </c>
      <c r="E10403" s="18" t="s">
        <v>273</v>
      </c>
      <c r="F10403" s="18" t="s">
        <v>2825</v>
      </c>
      <c r="G10403" s="18">
        <v>1392</v>
      </c>
      <c r="H10403" s="18">
        <v>0.67</v>
      </c>
      <c r="I10403" s="18">
        <v>1.2</v>
      </c>
      <c r="Q10403"/>
    </row>
    <row r="10404" spans="2:17" x14ac:dyDescent="0.25">
      <c r="B10404" s="18" t="s">
        <v>3839</v>
      </c>
      <c r="C10404" s="18" t="s">
        <v>2754</v>
      </c>
      <c r="D10404" s="18" t="s">
        <v>2756</v>
      </c>
      <c r="E10404" s="18" t="s">
        <v>273</v>
      </c>
      <c r="F10404" s="18" t="s">
        <v>2826</v>
      </c>
      <c r="G10404" s="18">
        <v>1248</v>
      </c>
      <c r="H10404" s="18">
        <v>0.83</v>
      </c>
      <c r="I10404" s="18">
        <v>1.1499999999999999</v>
      </c>
      <c r="Q10404"/>
    </row>
    <row r="10405" spans="2:17" x14ac:dyDescent="0.25">
      <c r="B10405" s="18" t="s">
        <v>3839</v>
      </c>
      <c r="C10405" s="18" t="s">
        <v>2754</v>
      </c>
      <c r="D10405" s="18" t="s">
        <v>2756</v>
      </c>
      <c r="E10405" s="18" t="s">
        <v>273</v>
      </c>
      <c r="F10405" s="18" t="s">
        <v>2827</v>
      </c>
      <c r="G10405" s="18">
        <v>1536</v>
      </c>
      <c r="H10405" s="18">
        <v>0.74</v>
      </c>
      <c r="I10405" s="18">
        <v>1.18</v>
      </c>
      <c r="Q10405"/>
    </row>
    <row r="10406" spans="2:17" x14ac:dyDescent="0.25">
      <c r="B10406" s="18" t="s">
        <v>3839</v>
      </c>
      <c r="C10406" s="18" t="s">
        <v>2754</v>
      </c>
      <c r="D10406" s="18" t="s">
        <v>2756</v>
      </c>
      <c r="E10406" s="18" t="s">
        <v>273</v>
      </c>
      <c r="F10406" s="18" t="s">
        <v>2828</v>
      </c>
      <c r="G10406" s="18">
        <v>1596</v>
      </c>
      <c r="H10406" s="18">
        <v>0.64</v>
      </c>
      <c r="I10406" s="18">
        <v>0.94</v>
      </c>
      <c r="Q10406"/>
    </row>
    <row r="10407" spans="2:17" x14ac:dyDescent="0.25">
      <c r="B10407" s="18" t="s">
        <v>3839</v>
      </c>
      <c r="C10407" s="18" t="s">
        <v>2754</v>
      </c>
      <c r="D10407" s="18" t="s">
        <v>2756</v>
      </c>
      <c r="E10407" s="18" t="s">
        <v>273</v>
      </c>
      <c r="F10407" s="18" t="s">
        <v>2829</v>
      </c>
      <c r="G10407" s="18">
        <v>1560</v>
      </c>
      <c r="H10407" s="18">
        <v>0.78</v>
      </c>
      <c r="I10407" s="18">
        <v>1.03</v>
      </c>
      <c r="Q10407"/>
    </row>
    <row r="10408" spans="2:17" x14ac:dyDescent="0.25">
      <c r="B10408" s="18" t="s">
        <v>3839</v>
      </c>
      <c r="C10408" s="18" t="s">
        <v>2754</v>
      </c>
      <c r="D10408" s="18" t="s">
        <v>2756</v>
      </c>
      <c r="E10408" s="18" t="s">
        <v>273</v>
      </c>
      <c r="F10408" s="18" t="s">
        <v>2830</v>
      </c>
      <c r="G10408" s="18">
        <v>1428</v>
      </c>
      <c r="H10408" s="18">
        <v>0.9</v>
      </c>
      <c r="I10408" s="18">
        <v>0.98</v>
      </c>
      <c r="Q10408"/>
    </row>
    <row r="10409" spans="2:17" x14ac:dyDescent="0.25">
      <c r="B10409" s="18" t="s">
        <v>3839</v>
      </c>
      <c r="C10409" s="18" t="s">
        <v>2754</v>
      </c>
      <c r="D10409" s="18" t="s">
        <v>2756</v>
      </c>
      <c r="E10409" s="18" t="s">
        <v>273</v>
      </c>
      <c r="F10409" s="18" t="s">
        <v>2831</v>
      </c>
      <c r="G10409" s="18">
        <v>1584</v>
      </c>
      <c r="H10409" s="18">
        <v>0.6</v>
      </c>
      <c r="I10409" s="18">
        <v>1.1499999999999999</v>
      </c>
      <c r="Q10409"/>
    </row>
    <row r="10410" spans="2:17" x14ac:dyDescent="0.25">
      <c r="B10410" s="18" t="s">
        <v>3839</v>
      </c>
      <c r="C10410" s="18" t="s">
        <v>2754</v>
      </c>
      <c r="D10410" s="18" t="s">
        <v>2756</v>
      </c>
      <c r="E10410" s="18" t="s">
        <v>273</v>
      </c>
      <c r="F10410" s="18" t="s">
        <v>2832</v>
      </c>
      <c r="G10410" s="18">
        <v>1392</v>
      </c>
      <c r="H10410" s="18">
        <v>0.68</v>
      </c>
      <c r="I10410" s="18">
        <v>1</v>
      </c>
      <c r="Q10410"/>
    </row>
    <row r="10411" spans="2:17" x14ac:dyDescent="0.25">
      <c r="B10411" s="18" t="s">
        <v>3839</v>
      </c>
      <c r="C10411" s="18" t="s">
        <v>2754</v>
      </c>
      <c r="D10411" s="18" t="s">
        <v>2756</v>
      </c>
      <c r="E10411" s="18" t="s">
        <v>273</v>
      </c>
      <c r="F10411" s="18" t="s">
        <v>2833</v>
      </c>
      <c r="G10411" s="18">
        <v>1488</v>
      </c>
      <c r="H10411" s="18">
        <v>0.63</v>
      </c>
      <c r="I10411" s="18">
        <v>1.03</v>
      </c>
      <c r="Q10411"/>
    </row>
    <row r="10412" spans="2:17" x14ac:dyDescent="0.25">
      <c r="B10412" s="18" t="s">
        <v>3839</v>
      </c>
      <c r="C10412" s="18" t="s">
        <v>2754</v>
      </c>
      <c r="D10412" s="18" t="s">
        <v>2756</v>
      </c>
      <c r="E10412" s="18" t="s">
        <v>273</v>
      </c>
      <c r="F10412" s="18" t="s">
        <v>2834</v>
      </c>
      <c r="G10412" s="18">
        <v>1200</v>
      </c>
      <c r="H10412" s="18">
        <v>0.77</v>
      </c>
      <c r="I10412" s="18">
        <v>1.17</v>
      </c>
      <c r="Q10412"/>
    </row>
    <row r="10413" spans="2:17" x14ac:dyDescent="0.25">
      <c r="B10413" s="18" t="s">
        <v>3839</v>
      </c>
      <c r="C10413" s="18" t="s">
        <v>2754</v>
      </c>
      <c r="D10413" s="18" t="s">
        <v>2756</v>
      </c>
      <c r="E10413" s="18" t="s">
        <v>273</v>
      </c>
      <c r="F10413" s="18" t="s">
        <v>2835</v>
      </c>
      <c r="G10413" s="18">
        <v>1224</v>
      </c>
      <c r="H10413" s="18">
        <v>0.68</v>
      </c>
      <c r="I10413" s="18">
        <v>1.17</v>
      </c>
      <c r="Q10413"/>
    </row>
    <row r="10414" spans="2:17" x14ac:dyDescent="0.25">
      <c r="B10414" s="18" t="s">
        <v>3839</v>
      </c>
      <c r="C10414" s="18" t="s">
        <v>2754</v>
      </c>
      <c r="D10414" s="18" t="s">
        <v>2756</v>
      </c>
      <c r="E10414" s="18" t="s">
        <v>273</v>
      </c>
      <c r="F10414" s="18" t="s">
        <v>2836</v>
      </c>
      <c r="G10414" s="18">
        <v>1596</v>
      </c>
      <c r="H10414" s="18">
        <v>0.78</v>
      </c>
      <c r="I10414" s="18">
        <v>1.06</v>
      </c>
      <c r="Q10414"/>
    </row>
    <row r="10415" spans="2:17" x14ac:dyDescent="0.25">
      <c r="B10415" s="18" t="s">
        <v>3839</v>
      </c>
      <c r="C10415" s="18" t="s">
        <v>2754</v>
      </c>
      <c r="D10415" s="18" t="s">
        <v>2756</v>
      </c>
      <c r="E10415" s="18" t="s">
        <v>273</v>
      </c>
      <c r="F10415" s="18" t="s">
        <v>2837</v>
      </c>
      <c r="G10415" s="18">
        <v>1548</v>
      </c>
      <c r="H10415" s="18">
        <v>0.88</v>
      </c>
      <c r="I10415" s="18">
        <v>0.92</v>
      </c>
      <c r="Q10415"/>
    </row>
    <row r="10416" spans="2:17" x14ac:dyDescent="0.25">
      <c r="B10416" s="18" t="s">
        <v>3839</v>
      </c>
      <c r="C10416" s="18" t="s">
        <v>2754</v>
      </c>
      <c r="D10416" s="18" t="s">
        <v>2756</v>
      </c>
      <c r="E10416" s="18" t="s">
        <v>273</v>
      </c>
      <c r="F10416" s="18" t="s">
        <v>2838</v>
      </c>
      <c r="G10416" s="18">
        <v>1380</v>
      </c>
      <c r="H10416" s="18">
        <v>0.88</v>
      </c>
      <c r="I10416" s="18">
        <v>0.99</v>
      </c>
      <c r="Q10416"/>
    </row>
    <row r="10417" spans="2:17" x14ac:dyDescent="0.25">
      <c r="B10417" s="18" t="s">
        <v>3839</v>
      </c>
      <c r="C10417" s="18" t="s">
        <v>2754</v>
      </c>
      <c r="D10417" s="18" t="s">
        <v>2756</v>
      </c>
      <c r="E10417" s="18" t="s">
        <v>273</v>
      </c>
      <c r="F10417" s="18" t="s">
        <v>2839</v>
      </c>
      <c r="G10417" s="18">
        <v>1308</v>
      </c>
      <c r="H10417" s="18">
        <v>0.74</v>
      </c>
      <c r="I10417" s="18">
        <v>1.07</v>
      </c>
      <c r="Q10417"/>
    </row>
    <row r="10418" spans="2:17" x14ac:dyDescent="0.25">
      <c r="B10418" s="18" t="s">
        <v>3839</v>
      </c>
      <c r="C10418" s="18" t="s">
        <v>2754</v>
      </c>
      <c r="D10418" s="18" t="s">
        <v>2756</v>
      </c>
      <c r="E10418" s="18" t="s">
        <v>273</v>
      </c>
      <c r="F10418" s="18" t="s">
        <v>2840</v>
      </c>
      <c r="G10418" s="18">
        <v>1632</v>
      </c>
      <c r="H10418" s="18">
        <v>0.85</v>
      </c>
      <c r="I10418" s="18">
        <v>1.0900000000000001</v>
      </c>
      <c r="Q10418"/>
    </row>
    <row r="10419" spans="2:17" x14ac:dyDescent="0.25">
      <c r="B10419" s="18" t="s">
        <v>3839</v>
      </c>
      <c r="C10419" s="18" t="s">
        <v>2754</v>
      </c>
      <c r="D10419" s="18" t="s">
        <v>2756</v>
      </c>
      <c r="E10419" s="18" t="s">
        <v>273</v>
      </c>
      <c r="F10419" s="18" t="s">
        <v>2841</v>
      </c>
      <c r="G10419" s="18">
        <v>1584</v>
      </c>
      <c r="H10419" s="18">
        <v>0.86</v>
      </c>
      <c r="I10419" s="18">
        <v>1.1599999999999999</v>
      </c>
      <c r="Q10419"/>
    </row>
    <row r="10420" spans="2:17" x14ac:dyDescent="0.25">
      <c r="B10420" s="18" t="s">
        <v>3839</v>
      </c>
      <c r="C10420" s="18" t="s">
        <v>2754</v>
      </c>
      <c r="D10420" s="18" t="s">
        <v>2756</v>
      </c>
      <c r="E10420" s="18" t="s">
        <v>273</v>
      </c>
      <c r="F10420" s="18" t="s">
        <v>2842</v>
      </c>
      <c r="G10420" s="18">
        <v>1572</v>
      </c>
      <c r="H10420" s="18">
        <v>0.85</v>
      </c>
      <c r="I10420" s="18">
        <v>1.2</v>
      </c>
      <c r="Q10420"/>
    </row>
    <row r="10421" spans="2:17" x14ac:dyDescent="0.25">
      <c r="B10421" s="18" t="s">
        <v>3839</v>
      </c>
      <c r="C10421" s="18" t="s">
        <v>2754</v>
      </c>
      <c r="D10421" s="18" t="s">
        <v>2756</v>
      </c>
      <c r="E10421" s="18" t="s">
        <v>273</v>
      </c>
      <c r="F10421" s="18" t="s">
        <v>2843</v>
      </c>
      <c r="G10421" s="18">
        <v>1332</v>
      </c>
      <c r="H10421" s="18">
        <v>0.65</v>
      </c>
      <c r="I10421" s="18">
        <v>1.17</v>
      </c>
      <c r="Q10421"/>
    </row>
    <row r="10422" spans="2:17" x14ac:dyDescent="0.25">
      <c r="B10422" s="18" t="s">
        <v>3839</v>
      </c>
      <c r="C10422" s="18" t="s">
        <v>2754</v>
      </c>
      <c r="D10422" s="18" t="s">
        <v>2756</v>
      </c>
      <c r="E10422" s="18" t="s">
        <v>273</v>
      </c>
      <c r="F10422" s="18" t="s">
        <v>2844</v>
      </c>
      <c r="G10422" s="18">
        <v>1236</v>
      </c>
      <c r="H10422" s="18">
        <v>0.73</v>
      </c>
      <c r="I10422" s="18">
        <v>1.1200000000000001</v>
      </c>
      <c r="Q10422"/>
    </row>
    <row r="10423" spans="2:17" x14ac:dyDescent="0.25">
      <c r="B10423" s="18" t="s">
        <v>3839</v>
      </c>
      <c r="C10423" s="18" t="s">
        <v>2754</v>
      </c>
      <c r="D10423" s="18" t="s">
        <v>2756</v>
      </c>
      <c r="E10423" s="18" t="s">
        <v>273</v>
      </c>
      <c r="F10423" s="18" t="s">
        <v>2845</v>
      </c>
      <c r="G10423" s="18">
        <v>1440</v>
      </c>
      <c r="H10423" s="18">
        <v>0.78</v>
      </c>
      <c r="I10423" s="18">
        <v>1.1599999999999999</v>
      </c>
      <c r="Q10423"/>
    </row>
    <row r="10424" spans="2:17" x14ac:dyDescent="0.25">
      <c r="B10424" s="18" t="s">
        <v>3839</v>
      </c>
      <c r="C10424" s="18" t="s">
        <v>2754</v>
      </c>
      <c r="D10424" s="18" t="s">
        <v>2756</v>
      </c>
      <c r="E10424" s="18" t="s">
        <v>273</v>
      </c>
      <c r="F10424" s="18" t="s">
        <v>2846</v>
      </c>
      <c r="G10424" s="18">
        <v>1428</v>
      </c>
      <c r="H10424" s="18">
        <v>0.82</v>
      </c>
      <c r="I10424" s="18">
        <v>1.1200000000000001</v>
      </c>
      <c r="Q10424"/>
    </row>
    <row r="10425" spans="2:17" x14ac:dyDescent="0.25">
      <c r="B10425" s="18" t="s">
        <v>3839</v>
      </c>
      <c r="C10425" s="18" t="s">
        <v>2754</v>
      </c>
      <c r="D10425" s="18" t="s">
        <v>2756</v>
      </c>
      <c r="E10425" s="18" t="s">
        <v>273</v>
      </c>
      <c r="F10425" s="18" t="s">
        <v>2847</v>
      </c>
      <c r="G10425" s="18">
        <v>1272</v>
      </c>
      <c r="H10425" s="18">
        <v>0.9</v>
      </c>
      <c r="I10425" s="18">
        <v>1.04</v>
      </c>
      <c r="Q10425"/>
    </row>
    <row r="10426" spans="2:17" x14ac:dyDescent="0.25">
      <c r="B10426" s="18" t="s">
        <v>3839</v>
      </c>
      <c r="C10426" s="18" t="s">
        <v>2754</v>
      </c>
      <c r="D10426" s="18" t="s">
        <v>2756</v>
      </c>
      <c r="E10426" s="18" t="s">
        <v>273</v>
      </c>
      <c r="F10426" s="18" t="s">
        <v>2848</v>
      </c>
      <c r="G10426" s="18">
        <v>1452</v>
      </c>
      <c r="H10426" s="18">
        <v>0.86</v>
      </c>
      <c r="I10426" s="18">
        <v>0.95</v>
      </c>
      <c r="Q10426"/>
    </row>
    <row r="10427" spans="2:17" x14ac:dyDescent="0.25">
      <c r="B10427" s="18" t="s">
        <v>3839</v>
      </c>
      <c r="C10427" s="18" t="s">
        <v>2754</v>
      </c>
      <c r="D10427" s="18" t="s">
        <v>2756</v>
      </c>
      <c r="E10427" s="18" t="s">
        <v>273</v>
      </c>
      <c r="F10427" s="18" t="s">
        <v>2849</v>
      </c>
      <c r="G10427" s="18">
        <v>1260</v>
      </c>
      <c r="H10427" s="18">
        <v>0.81</v>
      </c>
      <c r="I10427" s="18">
        <v>1.17</v>
      </c>
      <c r="Q10427"/>
    </row>
    <row r="10428" spans="2:17" x14ac:dyDescent="0.25">
      <c r="B10428" s="18" t="s">
        <v>3839</v>
      </c>
      <c r="C10428" s="18" t="s">
        <v>2754</v>
      </c>
      <c r="D10428" s="18" t="s">
        <v>2756</v>
      </c>
      <c r="E10428" s="18" t="s">
        <v>273</v>
      </c>
      <c r="F10428" s="18" t="s">
        <v>2850</v>
      </c>
      <c r="G10428" s="18">
        <v>1248</v>
      </c>
      <c r="H10428" s="18">
        <v>0.81</v>
      </c>
      <c r="I10428" s="18">
        <v>1.1599999999999999</v>
      </c>
      <c r="Q10428"/>
    </row>
    <row r="10429" spans="2:17" x14ac:dyDescent="0.25">
      <c r="B10429" s="18" t="s">
        <v>3839</v>
      </c>
      <c r="C10429" s="18" t="s">
        <v>2754</v>
      </c>
      <c r="D10429" s="18" t="s">
        <v>2756</v>
      </c>
      <c r="E10429" s="18" t="s">
        <v>273</v>
      </c>
      <c r="F10429" s="18" t="s">
        <v>2851</v>
      </c>
      <c r="G10429" s="18">
        <v>1248</v>
      </c>
      <c r="H10429" s="18">
        <v>0.75</v>
      </c>
      <c r="I10429" s="18">
        <v>1</v>
      </c>
      <c r="Q10429"/>
    </row>
    <row r="10430" spans="2:17" x14ac:dyDescent="0.25">
      <c r="B10430" s="18" t="s">
        <v>3839</v>
      </c>
      <c r="C10430" s="18" t="s">
        <v>2754</v>
      </c>
      <c r="D10430" s="18" t="s">
        <v>2756</v>
      </c>
      <c r="E10430" s="18" t="s">
        <v>273</v>
      </c>
      <c r="F10430" s="18" t="s">
        <v>2852</v>
      </c>
      <c r="G10430" s="18">
        <v>1368</v>
      </c>
      <c r="H10430" s="18">
        <v>0.62</v>
      </c>
      <c r="I10430" s="18">
        <v>1.1599999999999999</v>
      </c>
      <c r="Q10430"/>
    </row>
    <row r="10431" spans="2:17" x14ac:dyDescent="0.25">
      <c r="B10431" s="18" t="s">
        <v>3839</v>
      </c>
      <c r="C10431" s="18" t="s">
        <v>2754</v>
      </c>
      <c r="D10431" s="18" t="s">
        <v>2756</v>
      </c>
      <c r="E10431" s="18" t="s">
        <v>273</v>
      </c>
      <c r="F10431" s="18" t="s">
        <v>2853</v>
      </c>
      <c r="G10431" s="18">
        <v>1416</v>
      </c>
      <c r="H10431" s="18">
        <v>0.83</v>
      </c>
      <c r="I10431" s="18">
        <v>1.04</v>
      </c>
      <c r="Q10431"/>
    </row>
    <row r="10432" spans="2:17" x14ac:dyDescent="0.25">
      <c r="B10432" s="18" t="s">
        <v>3839</v>
      </c>
      <c r="C10432" s="18" t="s">
        <v>2754</v>
      </c>
      <c r="D10432" s="18" t="s">
        <v>2756</v>
      </c>
      <c r="E10432" s="18" t="s">
        <v>273</v>
      </c>
      <c r="F10432" s="18" t="s">
        <v>2854</v>
      </c>
      <c r="G10432" s="18">
        <v>1452</v>
      </c>
      <c r="H10432" s="18">
        <v>0.76</v>
      </c>
      <c r="I10432" s="18">
        <v>1.1499999999999999</v>
      </c>
      <c r="Q10432"/>
    </row>
    <row r="10433" spans="2:17" x14ac:dyDescent="0.25">
      <c r="B10433" s="18" t="s">
        <v>3839</v>
      </c>
      <c r="C10433" s="18" t="s">
        <v>2754</v>
      </c>
      <c r="D10433" s="18" t="s">
        <v>2756</v>
      </c>
      <c r="E10433" s="18" t="s">
        <v>273</v>
      </c>
      <c r="F10433" s="18" t="s">
        <v>2855</v>
      </c>
      <c r="G10433" s="18">
        <v>1308</v>
      </c>
      <c r="H10433" s="18">
        <v>0.65</v>
      </c>
      <c r="I10433" s="18">
        <v>0.94</v>
      </c>
      <c r="Q10433"/>
    </row>
    <row r="10434" spans="2:17" x14ac:dyDescent="0.25">
      <c r="B10434" s="18" t="s">
        <v>3839</v>
      </c>
      <c r="C10434" s="18" t="s">
        <v>2754</v>
      </c>
      <c r="D10434" s="18" t="s">
        <v>2756</v>
      </c>
      <c r="E10434" s="18" t="s">
        <v>273</v>
      </c>
      <c r="F10434" s="18" t="s">
        <v>2856</v>
      </c>
      <c r="G10434" s="18">
        <v>1428</v>
      </c>
      <c r="H10434" s="18">
        <v>0.7</v>
      </c>
      <c r="I10434" s="18">
        <v>1.2</v>
      </c>
      <c r="Q10434"/>
    </row>
    <row r="10435" spans="2:17" x14ac:dyDescent="0.25">
      <c r="B10435" s="18" t="s">
        <v>3839</v>
      </c>
      <c r="C10435" s="18" t="s">
        <v>2754</v>
      </c>
      <c r="D10435" s="18" t="s">
        <v>2756</v>
      </c>
      <c r="E10435" s="18" t="s">
        <v>273</v>
      </c>
      <c r="F10435" s="18" t="s">
        <v>2857</v>
      </c>
      <c r="G10435" s="18">
        <v>1296</v>
      </c>
      <c r="H10435" s="18">
        <v>0.8</v>
      </c>
      <c r="I10435" s="18">
        <v>1.1299999999999999</v>
      </c>
      <c r="Q10435"/>
    </row>
    <row r="10436" spans="2:17" x14ac:dyDescent="0.25">
      <c r="B10436" s="18" t="s">
        <v>3839</v>
      </c>
      <c r="C10436" s="18" t="s">
        <v>2754</v>
      </c>
      <c r="D10436" s="18" t="s">
        <v>2756</v>
      </c>
      <c r="E10436" s="18" t="s">
        <v>273</v>
      </c>
      <c r="F10436" s="18" t="s">
        <v>2858</v>
      </c>
      <c r="G10436" s="18">
        <v>1668</v>
      </c>
      <c r="H10436" s="18">
        <v>0.86</v>
      </c>
      <c r="I10436" s="18">
        <v>1.1499999999999999</v>
      </c>
      <c r="Q10436"/>
    </row>
    <row r="10437" spans="2:17" x14ac:dyDescent="0.25">
      <c r="B10437" s="18" t="s">
        <v>3839</v>
      </c>
      <c r="C10437" s="18" t="s">
        <v>2754</v>
      </c>
      <c r="D10437" s="18" t="s">
        <v>2756</v>
      </c>
      <c r="E10437" s="18" t="s">
        <v>273</v>
      </c>
      <c r="F10437" s="18" t="s">
        <v>2859</v>
      </c>
      <c r="G10437" s="18">
        <v>1356</v>
      </c>
      <c r="H10437" s="18">
        <v>0.89</v>
      </c>
      <c r="I10437" s="18">
        <v>1.1100000000000001</v>
      </c>
      <c r="Q10437"/>
    </row>
    <row r="10438" spans="2:17" x14ac:dyDescent="0.25">
      <c r="B10438" s="18" t="s">
        <v>3839</v>
      </c>
      <c r="C10438" s="18" t="s">
        <v>2754</v>
      </c>
      <c r="D10438" s="18" t="s">
        <v>2756</v>
      </c>
      <c r="E10438" s="18" t="s">
        <v>273</v>
      </c>
      <c r="F10438" s="18" t="s">
        <v>2860</v>
      </c>
      <c r="G10438" s="18">
        <v>1212</v>
      </c>
      <c r="H10438" s="18">
        <v>0.88</v>
      </c>
      <c r="I10438" s="18">
        <v>0.93</v>
      </c>
      <c r="Q10438"/>
    </row>
    <row r="10439" spans="2:17" x14ac:dyDescent="0.25">
      <c r="B10439" s="18" t="s">
        <v>3839</v>
      </c>
      <c r="C10439" s="18" t="s">
        <v>2754</v>
      </c>
      <c r="D10439" s="18" t="s">
        <v>2756</v>
      </c>
      <c r="E10439" s="18" t="s">
        <v>273</v>
      </c>
      <c r="F10439" s="18" t="s">
        <v>2861</v>
      </c>
      <c r="G10439" s="18">
        <v>1296</v>
      </c>
      <c r="H10439" s="18">
        <v>0.6</v>
      </c>
      <c r="I10439" s="18">
        <v>0.91</v>
      </c>
      <c r="Q10439"/>
    </row>
    <row r="10440" spans="2:17" x14ac:dyDescent="0.25">
      <c r="B10440" s="18" t="s">
        <v>3839</v>
      </c>
      <c r="C10440" s="18" t="s">
        <v>2754</v>
      </c>
      <c r="D10440" s="18" t="s">
        <v>2756</v>
      </c>
      <c r="E10440" s="18" t="s">
        <v>273</v>
      </c>
      <c r="F10440" s="18" t="s">
        <v>2862</v>
      </c>
      <c r="G10440" s="18">
        <v>1236</v>
      </c>
      <c r="H10440" s="18">
        <v>0.85</v>
      </c>
      <c r="I10440" s="18">
        <v>0.97</v>
      </c>
      <c r="Q10440"/>
    </row>
    <row r="10441" spans="2:17" x14ac:dyDescent="0.25">
      <c r="B10441" s="18" t="s">
        <v>3839</v>
      </c>
      <c r="C10441" s="18" t="s">
        <v>2754</v>
      </c>
      <c r="D10441" s="18" t="s">
        <v>2756</v>
      </c>
      <c r="E10441" s="18" t="s">
        <v>273</v>
      </c>
      <c r="F10441" s="18" t="s">
        <v>2863</v>
      </c>
      <c r="G10441" s="18">
        <v>1392</v>
      </c>
      <c r="H10441" s="18">
        <v>0.7</v>
      </c>
      <c r="I10441" s="18">
        <v>1.2</v>
      </c>
      <c r="Q10441"/>
    </row>
    <row r="10442" spans="2:17" x14ac:dyDescent="0.25">
      <c r="B10442" s="18" t="s">
        <v>3839</v>
      </c>
      <c r="C10442" s="18" t="s">
        <v>2754</v>
      </c>
      <c r="D10442" s="18" t="s">
        <v>2756</v>
      </c>
      <c r="E10442" s="18" t="s">
        <v>273</v>
      </c>
      <c r="F10442" s="18" t="s">
        <v>2864</v>
      </c>
      <c r="G10442" s="18">
        <v>1404</v>
      </c>
      <c r="H10442" s="18">
        <v>0.88</v>
      </c>
      <c r="I10442" s="18">
        <v>1.08</v>
      </c>
      <c r="Q10442"/>
    </row>
    <row r="10443" spans="2:17" x14ac:dyDescent="0.25">
      <c r="B10443" s="18" t="s">
        <v>3839</v>
      </c>
      <c r="C10443" s="18" t="s">
        <v>2754</v>
      </c>
      <c r="D10443" s="18" t="s">
        <v>2756</v>
      </c>
      <c r="E10443" s="18" t="s">
        <v>273</v>
      </c>
      <c r="F10443" s="18" t="s">
        <v>2865</v>
      </c>
      <c r="G10443" s="18">
        <v>1548</v>
      </c>
      <c r="H10443" s="18">
        <v>0.78</v>
      </c>
      <c r="I10443" s="18">
        <v>1.18</v>
      </c>
      <c r="Q10443"/>
    </row>
    <row r="10444" spans="2:17" x14ac:dyDescent="0.25">
      <c r="B10444" s="18" t="s">
        <v>3839</v>
      </c>
      <c r="C10444" s="18" t="s">
        <v>2754</v>
      </c>
      <c r="D10444" s="18" t="s">
        <v>2756</v>
      </c>
      <c r="E10444" s="18" t="s">
        <v>273</v>
      </c>
      <c r="F10444" s="18" t="s">
        <v>2866</v>
      </c>
      <c r="G10444" s="18">
        <v>1620</v>
      </c>
      <c r="H10444" s="18">
        <v>0.87</v>
      </c>
      <c r="I10444" s="18">
        <v>1.1399999999999999</v>
      </c>
      <c r="Q10444"/>
    </row>
    <row r="10445" spans="2:17" x14ac:dyDescent="0.25">
      <c r="B10445" s="18" t="s">
        <v>3839</v>
      </c>
      <c r="C10445" s="18" t="s">
        <v>2754</v>
      </c>
      <c r="D10445" s="18" t="s">
        <v>2756</v>
      </c>
      <c r="E10445" s="18" t="s">
        <v>273</v>
      </c>
      <c r="F10445" s="18" t="s">
        <v>2867</v>
      </c>
      <c r="G10445" s="18">
        <v>1236</v>
      </c>
      <c r="H10445" s="18">
        <v>0.72</v>
      </c>
      <c r="I10445" s="18">
        <v>1.07</v>
      </c>
      <c r="Q10445"/>
    </row>
    <row r="10446" spans="2:17" x14ac:dyDescent="0.25">
      <c r="B10446" s="18" t="s">
        <v>3839</v>
      </c>
      <c r="C10446" s="18" t="s">
        <v>2754</v>
      </c>
      <c r="D10446" s="18" t="s">
        <v>2756</v>
      </c>
      <c r="E10446" s="18" t="s">
        <v>273</v>
      </c>
      <c r="F10446" s="18" t="s">
        <v>2868</v>
      </c>
      <c r="G10446" s="18">
        <v>1248</v>
      </c>
      <c r="H10446" s="18">
        <v>0.77</v>
      </c>
      <c r="I10446" s="18">
        <v>1.18</v>
      </c>
      <c r="Q10446"/>
    </row>
    <row r="10447" spans="2:17" x14ac:dyDescent="0.25">
      <c r="B10447" s="18" t="s">
        <v>3839</v>
      </c>
      <c r="C10447" s="18" t="s">
        <v>2754</v>
      </c>
      <c r="D10447" s="18" t="s">
        <v>2756</v>
      </c>
      <c r="E10447" s="18" t="s">
        <v>273</v>
      </c>
      <c r="F10447" s="18" t="s">
        <v>2869</v>
      </c>
      <c r="G10447" s="18">
        <v>1380</v>
      </c>
      <c r="H10447" s="18">
        <v>0.79</v>
      </c>
      <c r="I10447" s="18">
        <v>1.1299999999999999</v>
      </c>
      <c r="Q10447"/>
    </row>
    <row r="10448" spans="2:17" x14ac:dyDescent="0.25">
      <c r="B10448" s="18" t="s">
        <v>3839</v>
      </c>
      <c r="C10448" s="18" t="s">
        <v>2754</v>
      </c>
      <c r="D10448" s="18" t="s">
        <v>2756</v>
      </c>
      <c r="E10448" s="18" t="s">
        <v>273</v>
      </c>
      <c r="F10448" s="18" t="s">
        <v>2870</v>
      </c>
      <c r="G10448" s="18">
        <v>1368</v>
      </c>
      <c r="H10448" s="18">
        <v>0.78</v>
      </c>
      <c r="I10448" s="18">
        <v>1.07</v>
      </c>
      <c r="Q10448"/>
    </row>
    <row r="10449" spans="2:17" x14ac:dyDescent="0.25">
      <c r="B10449" s="18" t="s">
        <v>3839</v>
      </c>
      <c r="C10449" s="18" t="s">
        <v>2754</v>
      </c>
      <c r="D10449" s="18" t="s">
        <v>2756</v>
      </c>
      <c r="E10449" s="18" t="s">
        <v>273</v>
      </c>
      <c r="F10449" s="18" t="s">
        <v>2871</v>
      </c>
      <c r="G10449" s="18">
        <v>1512</v>
      </c>
      <c r="H10449" s="18">
        <v>0.66</v>
      </c>
      <c r="I10449" s="18">
        <v>1.18</v>
      </c>
      <c r="Q10449"/>
    </row>
    <row r="10450" spans="2:17" x14ac:dyDescent="0.25">
      <c r="B10450" s="18" t="s">
        <v>3839</v>
      </c>
      <c r="C10450" s="18" t="s">
        <v>2754</v>
      </c>
      <c r="D10450" s="18" t="s">
        <v>2756</v>
      </c>
      <c r="E10450" s="18" t="s">
        <v>273</v>
      </c>
      <c r="F10450" s="18" t="s">
        <v>4155</v>
      </c>
      <c r="G10450" s="18">
        <v>1200</v>
      </c>
      <c r="H10450" s="18">
        <v>0.83</v>
      </c>
      <c r="I10450" s="18">
        <v>1.1100000000000001</v>
      </c>
      <c r="Q10450"/>
    </row>
    <row r="10451" spans="2:17" x14ac:dyDescent="0.25">
      <c r="B10451" s="18" t="s">
        <v>3839</v>
      </c>
      <c r="C10451" s="18" t="s">
        <v>2754</v>
      </c>
      <c r="D10451" s="18" t="s">
        <v>2756</v>
      </c>
      <c r="E10451" s="18" t="s">
        <v>273</v>
      </c>
      <c r="F10451" s="18" t="s">
        <v>4156</v>
      </c>
      <c r="G10451" s="18">
        <v>1560</v>
      </c>
      <c r="H10451" s="18">
        <v>0.9</v>
      </c>
      <c r="I10451" s="18">
        <v>1.1499999999999999</v>
      </c>
      <c r="Q10451"/>
    </row>
    <row r="10452" spans="2:17" x14ac:dyDescent="0.25">
      <c r="B10452" s="18" t="s">
        <v>3839</v>
      </c>
      <c r="C10452" s="18" t="s">
        <v>2754</v>
      </c>
      <c r="D10452" s="18" t="s">
        <v>2756</v>
      </c>
      <c r="E10452" s="18" t="s">
        <v>273</v>
      </c>
      <c r="F10452" s="18" t="s">
        <v>4157</v>
      </c>
      <c r="G10452" s="18">
        <v>1668</v>
      </c>
      <c r="H10452" s="18">
        <v>0.77</v>
      </c>
      <c r="I10452" s="18">
        <v>0.98</v>
      </c>
      <c r="Q10452"/>
    </row>
    <row r="10453" spans="2:17" x14ac:dyDescent="0.25">
      <c r="B10453" s="18" t="s">
        <v>3839</v>
      </c>
      <c r="C10453" s="18" t="s">
        <v>2754</v>
      </c>
      <c r="D10453" s="18" t="s">
        <v>2756</v>
      </c>
      <c r="E10453" s="18" t="s">
        <v>273</v>
      </c>
      <c r="F10453" s="18" t="s">
        <v>4158</v>
      </c>
      <c r="G10453" s="18">
        <v>1620</v>
      </c>
      <c r="H10453" s="18">
        <v>0.86</v>
      </c>
      <c r="I10453" s="18">
        <v>0.97</v>
      </c>
      <c r="Q10453"/>
    </row>
    <row r="10454" spans="2:17" x14ac:dyDescent="0.25">
      <c r="B10454" s="18" t="s">
        <v>3839</v>
      </c>
      <c r="C10454" s="18" t="s">
        <v>2754</v>
      </c>
      <c r="D10454" s="18" t="s">
        <v>2756</v>
      </c>
      <c r="E10454" s="18" t="s">
        <v>273</v>
      </c>
      <c r="F10454" s="18" t="s">
        <v>4159</v>
      </c>
      <c r="G10454" s="18">
        <v>1524</v>
      </c>
      <c r="H10454" s="18">
        <v>0.63</v>
      </c>
      <c r="I10454" s="18">
        <v>0.96</v>
      </c>
      <c r="Q10454"/>
    </row>
    <row r="10455" spans="2:17" x14ac:dyDescent="0.25">
      <c r="B10455" s="18" t="s">
        <v>3839</v>
      </c>
      <c r="C10455" s="18" t="s">
        <v>2754</v>
      </c>
      <c r="D10455" s="18" t="s">
        <v>2756</v>
      </c>
      <c r="E10455" s="18" t="s">
        <v>273</v>
      </c>
      <c r="F10455" s="18" t="s">
        <v>4160</v>
      </c>
      <c r="G10455" s="18">
        <v>1248</v>
      </c>
      <c r="H10455" s="18">
        <v>0.85</v>
      </c>
      <c r="I10455" s="18">
        <v>1.17</v>
      </c>
      <c r="Q10455"/>
    </row>
    <row r="10456" spans="2:17" x14ac:dyDescent="0.25">
      <c r="B10456" s="18" t="s">
        <v>3839</v>
      </c>
      <c r="C10456" s="18" t="s">
        <v>2754</v>
      </c>
      <c r="D10456" s="18" t="s">
        <v>2756</v>
      </c>
      <c r="E10456" s="18" t="s">
        <v>273</v>
      </c>
      <c r="F10456" s="18" t="s">
        <v>4161</v>
      </c>
      <c r="G10456" s="18">
        <v>1260</v>
      </c>
      <c r="H10456" s="18">
        <v>0.71</v>
      </c>
      <c r="I10456" s="18">
        <v>1.1499999999999999</v>
      </c>
      <c r="Q10456"/>
    </row>
    <row r="10457" spans="2:17" x14ac:dyDescent="0.25">
      <c r="B10457" s="18" t="s">
        <v>3839</v>
      </c>
      <c r="C10457" s="18" t="s">
        <v>2754</v>
      </c>
      <c r="D10457" s="18" t="s">
        <v>2756</v>
      </c>
      <c r="E10457" s="18" t="s">
        <v>273</v>
      </c>
      <c r="F10457" s="18" t="s">
        <v>4162</v>
      </c>
      <c r="G10457" s="18">
        <v>1260</v>
      </c>
      <c r="H10457" s="18">
        <v>0.89</v>
      </c>
      <c r="I10457" s="18">
        <v>0.96</v>
      </c>
      <c r="Q10457"/>
    </row>
    <row r="10458" spans="2:17" x14ac:dyDescent="0.25">
      <c r="B10458" s="18" t="s">
        <v>3839</v>
      </c>
      <c r="C10458" s="18" t="s">
        <v>2754</v>
      </c>
      <c r="D10458" s="18" t="s">
        <v>2756</v>
      </c>
      <c r="E10458" s="18" t="s">
        <v>273</v>
      </c>
      <c r="F10458" s="18" t="s">
        <v>4163</v>
      </c>
      <c r="G10458" s="18">
        <v>1392</v>
      </c>
      <c r="H10458" s="18">
        <v>0.62</v>
      </c>
      <c r="I10458" s="18">
        <v>0.99</v>
      </c>
      <c r="Q10458"/>
    </row>
    <row r="10459" spans="2:17" x14ac:dyDescent="0.25">
      <c r="B10459" s="18" t="s">
        <v>3839</v>
      </c>
      <c r="C10459" s="18" t="s">
        <v>2754</v>
      </c>
      <c r="D10459" s="18" t="s">
        <v>2756</v>
      </c>
      <c r="E10459" s="18" t="s">
        <v>273</v>
      </c>
      <c r="F10459" s="18" t="s">
        <v>4164</v>
      </c>
      <c r="G10459" s="18">
        <v>1428</v>
      </c>
      <c r="H10459" s="18">
        <v>0.78</v>
      </c>
      <c r="I10459" s="18">
        <v>1.18</v>
      </c>
      <c r="Q10459"/>
    </row>
    <row r="10460" spans="2:17" x14ac:dyDescent="0.25">
      <c r="B10460" s="18" t="s">
        <v>3839</v>
      </c>
      <c r="C10460" s="18" t="s">
        <v>2754</v>
      </c>
      <c r="D10460" s="18" t="s">
        <v>2756</v>
      </c>
      <c r="E10460" s="18" t="s">
        <v>273</v>
      </c>
      <c r="F10460" s="18" t="s">
        <v>4165</v>
      </c>
      <c r="G10460" s="18">
        <v>1512</v>
      </c>
      <c r="H10460" s="18">
        <v>0.64</v>
      </c>
      <c r="I10460" s="18">
        <v>0.91</v>
      </c>
      <c r="Q10460"/>
    </row>
    <row r="10461" spans="2:17" x14ac:dyDescent="0.25">
      <c r="B10461" s="18" t="s">
        <v>3839</v>
      </c>
      <c r="C10461" s="18" t="s">
        <v>2754</v>
      </c>
      <c r="D10461" s="18" t="s">
        <v>2756</v>
      </c>
      <c r="E10461" s="18" t="s">
        <v>273</v>
      </c>
      <c r="F10461" s="18" t="s">
        <v>4166</v>
      </c>
      <c r="G10461" s="18">
        <v>1308</v>
      </c>
      <c r="H10461" s="18">
        <v>0.87</v>
      </c>
      <c r="I10461" s="18">
        <v>1.03</v>
      </c>
      <c r="Q10461"/>
    </row>
    <row r="10462" spans="2:17" x14ac:dyDescent="0.25">
      <c r="B10462" s="18" t="s">
        <v>3839</v>
      </c>
      <c r="C10462" s="18" t="s">
        <v>2754</v>
      </c>
      <c r="D10462" s="18" t="s">
        <v>2756</v>
      </c>
      <c r="E10462" s="18" t="s">
        <v>273</v>
      </c>
      <c r="F10462" s="18" t="s">
        <v>4167</v>
      </c>
      <c r="G10462" s="18">
        <v>1500</v>
      </c>
      <c r="H10462" s="18">
        <v>0.83</v>
      </c>
      <c r="I10462" s="18">
        <v>1.18</v>
      </c>
      <c r="Q10462"/>
    </row>
    <row r="10463" spans="2:17" x14ac:dyDescent="0.25">
      <c r="B10463" s="18" t="s">
        <v>3839</v>
      </c>
      <c r="C10463" s="18" t="s">
        <v>2754</v>
      </c>
      <c r="D10463" s="18" t="s">
        <v>2756</v>
      </c>
      <c r="E10463" s="18" t="s">
        <v>273</v>
      </c>
      <c r="F10463" s="18" t="s">
        <v>4168</v>
      </c>
      <c r="G10463" s="18">
        <v>1416</v>
      </c>
      <c r="H10463" s="18">
        <v>0.84</v>
      </c>
      <c r="I10463" s="18">
        <v>1.03</v>
      </c>
      <c r="Q10463"/>
    </row>
    <row r="10464" spans="2:17" x14ac:dyDescent="0.25">
      <c r="B10464" s="18" t="s">
        <v>3839</v>
      </c>
      <c r="C10464" s="18" t="s">
        <v>2754</v>
      </c>
      <c r="D10464" s="18" t="s">
        <v>2756</v>
      </c>
      <c r="E10464" s="18" t="s">
        <v>273</v>
      </c>
      <c r="F10464" s="18" t="s">
        <v>2872</v>
      </c>
      <c r="G10464" s="18">
        <v>1212</v>
      </c>
      <c r="H10464" s="18">
        <v>0.69</v>
      </c>
      <c r="I10464" s="18">
        <v>1.18</v>
      </c>
      <c r="Q10464"/>
    </row>
    <row r="10465" spans="2:17" x14ac:dyDescent="0.25">
      <c r="B10465" s="18" t="s">
        <v>3839</v>
      </c>
      <c r="C10465" s="18" t="s">
        <v>2754</v>
      </c>
      <c r="D10465" s="18" t="s">
        <v>2756</v>
      </c>
      <c r="E10465" s="18" t="s">
        <v>273</v>
      </c>
      <c r="F10465" s="18" t="s">
        <v>2873</v>
      </c>
      <c r="G10465" s="18">
        <v>1248</v>
      </c>
      <c r="H10465" s="18">
        <v>0.75</v>
      </c>
      <c r="I10465" s="18">
        <v>1.1399999999999999</v>
      </c>
      <c r="Q10465"/>
    </row>
    <row r="10466" spans="2:17" x14ac:dyDescent="0.25">
      <c r="B10466" s="18" t="s">
        <v>3839</v>
      </c>
      <c r="C10466" s="18" t="s">
        <v>2754</v>
      </c>
      <c r="D10466" s="18" t="s">
        <v>2756</v>
      </c>
      <c r="E10466" s="18" t="s">
        <v>273</v>
      </c>
      <c r="F10466" s="18" t="s">
        <v>2874</v>
      </c>
      <c r="G10466" s="18">
        <v>1332</v>
      </c>
      <c r="H10466" s="18">
        <v>0.83</v>
      </c>
      <c r="I10466" s="18">
        <v>1</v>
      </c>
      <c r="Q10466"/>
    </row>
    <row r="10467" spans="2:17" x14ac:dyDescent="0.25">
      <c r="B10467" s="18" t="s">
        <v>3839</v>
      </c>
      <c r="C10467" s="18" t="s">
        <v>2754</v>
      </c>
      <c r="D10467" s="18" t="s">
        <v>2756</v>
      </c>
      <c r="E10467" s="18" t="s">
        <v>273</v>
      </c>
      <c r="F10467" s="18" t="s">
        <v>2875</v>
      </c>
      <c r="G10467" s="18">
        <v>1272</v>
      </c>
      <c r="H10467" s="18">
        <v>0.7</v>
      </c>
      <c r="I10467" s="18">
        <v>1.1299999999999999</v>
      </c>
      <c r="Q10467"/>
    </row>
    <row r="10468" spans="2:17" x14ac:dyDescent="0.25">
      <c r="B10468" s="18" t="s">
        <v>3839</v>
      </c>
      <c r="C10468" s="18" t="s">
        <v>2754</v>
      </c>
      <c r="D10468" s="18" t="s">
        <v>2756</v>
      </c>
      <c r="E10468" s="18" t="s">
        <v>273</v>
      </c>
      <c r="F10468" s="18" t="s">
        <v>2876</v>
      </c>
      <c r="G10468" s="18">
        <v>1308</v>
      </c>
      <c r="H10468" s="18">
        <v>0.68</v>
      </c>
      <c r="I10468" s="18">
        <v>1.18</v>
      </c>
      <c r="Q10468"/>
    </row>
    <row r="10469" spans="2:17" x14ac:dyDescent="0.25">
      <c r="B10469" s="18" t="s">
        <v>3839</v>
      </c>
      <c r="C10469" s="18" t="s">
        <v>2754</v>
      </c>
      <c r="D10469" s="18" t="s">
        <v>2756</v>
      </c>
      <c r="E10469" s="18" t="s">
        <v>273</v>
      </c>
      <c r="F10469" s="18" t="s">
        <v>2877</v>
      </c>
      <c r="G10469" s="18">
        <v>1680</v>
      </c>
      <c r="H10469" s="18">
        <v>0.88</v>
      </c>
      <c r="I10469" s="18">
        <v>0.94</v>
      </c>
      <c r="Q10469"/>
    </row>
    <row r="10470" spans="2:17" x14ac:dyDescent="0.25">
      <c r="B10470" s="18" t="s">
        <v>3839</v>
      </c>
      <c r="C10470" s="18" t="s">
        <v>2754</v>
      </c>
      <c r="D10470" s="18" t="s">
        <v>2756</v>
      </c>
      <c r="E10470" s="18" t="s">
        <v>273</v>
      </c>
      <c r="F10470" s="18" t="s">
        <v>2878</v>
      </c>
      <c r="G10470" s="18">
        <v>1644</v>
      </c>
      <c r="H10470" s="18">
        <v>0.84</v>
      </c>
      <c r="I10470" s="18">
        <v>1.06</v>
      </c>
      <c r="Q10470"/>
    </row>
    <row r="10471" spans="2:17" x14ac:dyDescent="0.25">
      <c r="B10471" s="18" t="s">
        <v>3839</v>
      </c>
      <c r="C10471" s="18" t="s">
        <v>2754</v>
      </c>
      <c r="D10471" s="18" t="s">
        <v>2756</v>
      </c>
      <c r="E10471" s="18" t="s">
        <v>273</v>
      </c>
      <c r="F10471" s="18" t="s">
        <v>3818</v>
      </c>
      <c r="G10471" s="18">
        <v>1308</v>
      </c>
      <c r="H10471" s="18">
        <v>0.72</v>
      </c>
      <c r="I10471" s="18">
        <v>1.1200000000000001</v>
      </c>
      <c r="Q10471"/>
    </row>
    <row r="10472" spans="2:17" x14ac:dyDescent="0.25">
      <c r="B10472" s="18" t="s">
        <v>3839</v>
      </c>
      <c r="C10472" s="18" t="s">
        <v>2754</v>
      </c>
      <c r="D10472" s="18" t="s">
        <v>2756</v>
      </c>
      <c r="E10472" s="18" t="s">
        <v>273</v>
      </c>
      <c r="F10472" s="18" t="s">
        <v>3819</v>
      </c>
      <c r="G10472" s="18">
        <v>1596</v>
      </c>
      <c r="H10472" s="18">
        <v>0.9</v>
      </c>
      <c r="I10472" s="18">
        <v>0.91</v>
      </c>
      <c r="Q10472"/>
    </row>
    <row r="10473" spans="2:17" x14ac:dyDescent="0.25">
      <c r="B10473" s="18" t="s">
        <v>3839</v>
      </c>
      <c r="C10473" s="18" t="s">
        <v>2754</v>
      </c>
      <c r="D10473" s="18" t="s">
        <v>2756</v>
      </c>
      <c r="E10473" s="18" t="s">
        <v>273</v>
      </c>
      <c r="F10473" s="18" t="s">
        <v>3820</v>
      </c>
      <c r="G10473" s="18">
        <v>1668</v>
      </c>
      <c r="H10473" s="18">
        <v>0.74</v>
      </c>
      <c r="I10473" s="18">
        <v>1.1599999999999999</v>
      </c>
      <c r="Q10473"/>
    </row>
    <row r="10474" spans="2:17" x14ac:dyDescent="0.25">
      <c r="B10474" s="18" t="s">
        <v>3839</v>
      </c>
      <c r="C10474" s="18" t="s">
        <v>2754</v>
      </c>
      <c r="D10474" s="18" t="s">
        <v>2756</v>
      </c>
      <c r="E10474" s="18" t="s">
        <v>273</v>
      </c>
      <c r="F10474" s="18" t="s">
        <v>3821</v>
      </c>
      <c r="G10474" s="18">
        <v>1680</v>
      </c>
      <c r="H10474" s="18">
        <v>0.69</v>
      </c>
      <c r="I10474" s="18">
        <v>1.03</v>
      </c>
      <c r="Q10474"/>
    </row>
    <row r="10475" spans="2:17" x14ac:dyDescent="0.25">
      <c r="B10475" s="18" t="s">
        <v>3839</v>
      </c>
      <c r="C10475" s="18" t="s">
        <v>2754</v>
      </c>
      <c r="D10475" s="18" t="s">
        <v>2756</v>
      </c>
      <c r="E10475" s="18" t="s">
        <v>273</v>
      </c>
      <c r="F10475" s="18" t="s">
        <v>3822</v>
      </c>
      <c r="G10475" s="18">
        <v>1344</v>
      </c>
      <c r="H10475" s="18">
        <v>0.81</v>
      </c>
      <c r="I10475" s="18">
        <v>0.95</v>
      </c>
      <c r="Q10475"/>
    </row>
    <row r="10476" spans="2:17" x14ac:dyDescent="0.25">
      <c r="B10476" s="18" t="s">
        <v>3839</v>
      </c>
      <c r="C10476" s="18" t="s">
        <v>2754</v>
      </c>
      <c r="D10476" s="18" t="s">
        <v>2756</v>
      </c>
      <c r="E10476" s="18" t="s">
        <v>273</v>
      </c>
      <c r="F10476" s="18" t="s">
        <v>3823</v>
      </c>
      <c r="G10476" s="18">
        <v>1512</v>
      </c>
      <c r="H10476" s="18">
        <v>0.89</v>
      </c>
      <c r="I10476" s="18">
        <v>0.97</v>
      </c>
      <c r="Q10476"/>
    </row>
    <row r="10477" spans="2:17" x14ac:dyDescent="0.25">
      <c r="B10477" s="18" t="s">
        <v>3839</v>
      </c>
      <c r="C10477" s="18" t="s">
        <v>2754</v>
      </c>
      <c r="D10477" s="18" t="s">
        <v>2756</v>
      </c>
      <c r="E10477" s="18" t="s">
        <v>273</v>
      </c>
      <c r="F10477" s="18" t="s">
        <v>3824</v>
      </c>
      <c r="G10477" s="18">
        <v>1212</v>
      </c>
      <c r="H10477" s="18">
        <v>0.71</v>
      </c>
      <c r="I10477" s="18">
        <v>0.98</v>
      </c>
      <c r="Q10477"/>
    </row>
    <row r="10478" spans="2:17" x14ac:dyDescent="0.25">
      <c r="B10478" s="18" t="s">
        <v>3839</v>
      </c>
      <c r="C10478" s="18" t="s">
        <v>2754</v>
      </c>
      <c r="D10478" s="18" t="s">
        <v>2756</v>
      </c>
      <c r="E10478" s="18" t="s">
        <v>273</v>
      </c>
      <c r="F10478" s="18" t="s">
        <v>4169</v>
      </c>
      <c r="G10478" s="18">
        <v>1212</v>
      </c>
      <c r="H10478" s="18">
        <v>0.88</v>
      </c>
      <c r="I10478" s="18">
        <v>1.05</v>
      </c>
      <c r="Q10478"/>
    </row>
    <row r="10479" spans="2:17" x14ac:dyDescent="0.25">
      <c r="B10479" s="18" t="s">
        <v>3839</v>
      </c>
      <c r="C10479" s="18" t="s">
        <v>2754</v>
      </c>
      <c r="D10479" s="18" t="s">
        <v>2756</v>
      </c>
      <c r="E10479" s="18" t="s">
        <v>273</v>
      </c>
      <c r="F10479" s="18" t="s">
        <v>4170</v>
      </c>
      <c r="G10479" s="18">
        <v>1476</v>
      </c>
      <c r="H10479" s="18">
        <v>0.77</v>
      </c>
      <c r="I10479" s="18">
        <v>1.04</v>
      </c>
      <c r="Q10479"/>
    </row>
    <row r="10480" spans="2:17" x14ac:dyDescent="0.25">
      <c r="B10480" s="18" t="s">
        <v>3839</v>
      </c>
      <c r="C10480" s="18" t="s">
        <v>2754</v>
      </c>
      <c r="D10480" s="18" t="s">
        <v>2756</v>
      </c>
      <c r="E10480" s="18" t="s">
        <v>273</v>
      </c>
      <c r="F10480" s="18" t="s">
        <v>4171</v>
      </c>
      <c r="G10480" s="18">
        <v>1344</v>
      </c>
      <c r="H10480" s="18">
        <v>0.68</v>
      </c>
      <c r="I10480" s="18">
        <v>0.99</v>
      </c>
      <c r="Q10480"/>
    </row>
    <row r="10481" spans="2:17" x14ac:dyDescent="0.25">
      <c r="B10481" s="18" t="s">
        <v>3839</v>
      </c>
      <c r="C10481" s="18" t="s">
        <v>2754</v>
      </c>
      <c r="D10481" s="18" t="s">
        <v>2756</v>
      </c>
      <c r="E10481" s="18" t="s">
        <v>273</v>
      </c>
      <c r="F10481" s="18" t="s">
        <v>4172</v>
      </c>
      <c r="G10481" s="18">
        <v>1488</v>
      </c>
      <c r="H10481" s="18">
        <v>0.74</v>
      </c>
      <c r="I10481" s="18">
        <v>1.17</v>
      </c>
      <c r="Q10481"/>
    </row>
    <row r="10482" spans="2:17" x14ac:dyDescent="0.25">
      <c r="B10482" s="18" t="s">
        <v>3839</v>
      </c>
      <c r="C10482" s="18" t="s">
        <v>2754</v>
      </c>
      <c r="D10482" s="18" t="s">
        <v>2756</v>
      </c>
      <c r="E10482" s="18" t="s">
        <v>273</v>
      </c>
      <c r="F10482" s="18" t="s">
        <v>4173</v>
      </c>
      <c r="G10482" s="18">
        <v>1512</v>
      </c>
      <c r="H10482" s="18">
        <v>0.9</v>
      </c>
      <c r="I10482" s="18">
        <v>1.03</v>
      </c>
      <c r="Q10482"/>
    </row>
    <row r="10483" spans="2:17" x14ac:dyDescent="0.25">
      <c r="B10483" s="18" t="s">
        <v>3839</v>
      </c>
      <c r="C10483" s="18" t="s">
        <v>2754</v>
      </c>
      <c r="D10483" s="18" t="s">
        <v>2756</v>
      </c>
      <c r="E10483" s="18" t="s">
        <v>2879</v>
      </c>
      <c r="F10483" s="18" t="s">
        <v>2880</v>
      </c>
      <c r="G10483" s="18">
        <v>1320</v>
      </c>
      <c r="H10483" s="18">
        <v>0.64</v>
      </c>
      <c r="I10483" s="18">
        <v>0.97</v>
      </c>
      <c r="Q10483"/>
    </row>
    <row r="10484" spans="2:17" x14ac:dyDescent="0.25">
      <c r="B10484" s="18" t="s">
        <v>3839</v>
      </c>
      <c r="C10484" s="18" t="s">
        <v>2754</v>
      </c>
      <c r="D10484" s="18" t="s">
        <v>2756</v>
      </c>
      <c r="E10484" s="18" t="s">
        <v>2879</v>
      </c>
      <c r="F10484" s="18" t="s">
        <v>2881</v>
      </c>
      <c r="G10484" s="18">
        <v>1608</v>
      </c>
      <c r="H10484" s="18">
        <v>0.64</v>
      </c>
      <c r="I10484" s="18">
        <v>1.17</v>
      </c>
      <c r="Q10484"/>
    </row>
    <row r="10485" spans="2:17" x14ac:dyDescent="0.25">
      <c r="B10485" s="18" t="s">
        <v>3839</v>
      </c>
      <c r="C10485" s="18" t="s">
        <v>2754</v>
      </c>
      <c r="D10485" s="18" t="s">
        <v>2756</v>
      </c>
      <c r="E10485" s="18" t="s">
        <v>2879</v>
      </c>
      <c r="F10485" s="18" t="s">
        <v>2882</v>
      </c>
      <c r="G10485" s="18">
        <v>1344</v>
      </c>
      <c r="H10485" s="18">
        <v>0.64</v>
      </c>
      <c r="I10485" s="18">
        <v>1.08</v>
      </c>
      <c r="Q10485"/>
    </row>
    <row r="10486" spans="2:17" x14ac:dyDescent="0.25">
      <c r="B10486" s="18" t="s">
        <v>3839</v>
      </c>
      <c r="C10486" s="18" t="s">
        <v>2754</v>
      </c>
      <c r="D10486" s="18" t="s">
        <v>2756</v>
      </c>
      <c r="E10486" s="18" t="s">
        <v>2879</v>
      </c>
      <c r="F10486" s="18" t="s">
        <v>2883</v>
      </c>
      <c r="G10486" s="18">
        <v>1284</v>
      </c>
      <c r="H10486" s="18">
        <v>0.83</v>
      </c>
      <c r="I10486" s="18">
        <v>1.08</v>
      </c>
      <c r="Q10486"/>
    </row>
    <row r="10487" spans="2:17" x14ac:dyDescent="0.25">
      <c r="B10487" s="18" t="s">
        <v>3839</v>
      </c>
      <c r="C10487" s="18" t="s">
        <v>2754</v>
      </c>
      <c r="D10487" s="18" t="s">
        <v>2756</v>
      </c>
      <c r="E10487" s="18" t="s">
        <v>2879</v>
      </c>
      <c r="F10487" s="18" t="s">
        <v>2884</v>
      </c>
      <c r="G10487" s="18">
        <v>1632</v>
      </c>
      <c r="H10487" s="18">
        <v>0.87</v>
      </c>
      <c r="I10487" s="18">
        <v>1.19</v>
      </c>
      <c r="Q10487"/>
    </row>
    <row r="10488" spans="2:17" x14ac:dyDescent="0.25">
      <c r="B10488" s="18" t="s">
        <v>3839</v>
      </c>
      <c r="C10488" s="18" t="s">
        <v>2754</v>
      </c>
      <c r="D10488" s="18" t="s">
        <v>2756</v>
      </c>
      <c r="E10488" s="18" t="s">
        <v>2879</v>
      </c>
      <c r="F10488" s="18" t="s">
        <v>2885</v>
      </c>
      <c r="G10488" s="18">
        <v>1440</v>
      </c>
      <c r="H10488" s="18">
        <v>0.89</v>
      </c>
      <c r="I10488" s="18">
        <v>1.1599999999999999</v>
      </c>
      <c r="Q10488"/>
    </row>
    <row r="10489" spans="2:17" x14ac:dyDescent="0.25">
      <c r="B10489" s="18" t="s">
        <v>3839</v>
      </c>
      <c r="C10489" s="18" t="s">
        <v>2754</v>
      </c>
      <c r="D10489" s="18" t="s">
        <v>2756</v>
      </c>
      <c r="E10489" s="18" t="s">
        <v>2879</v>
      </c>
      <c r="F10489" s="18" t="s">
        <v>2886</v>
      </c>
      <c r="G10489" s="18">
        <v>1488</v>
      </c>
      <c r="H10489" s="18">
        <v>0.69</v>
      </c>
      <c r="I10489" s="18">
        <v>1.06</v>
      </c>
      <c r="Q10489"/>
    </row>
    <row r="10490" spans="2:17" x14ac:dyDescent="0.25">
      <c r="B10490" s="18" t="s">
        <v>3839</v>
      </c>
      <c r="C10490" s="18" t="s">
        <v>2754</v>
      </c>
      <c r="D10490" s="18" t="s">
        <v>2756</v>
      </c>
      <c r="E10490" s="18" t="s">
        <v>2879</v>
      </c>
      <c r="F10490" s="18" t="s">
        <v>2887</v>
      </c>
      <c r="G10490" s="18">
        <v>1560</v>
      </c>
      <c r="H10490" s="18">
        <v>0.69</v>
      </c>
      <c r="I10490" s="18">
        <v>1.0900000000000001</v>
      </c>
      <c r="Q10490"/>
    </row>
    <row r="10491" spans="2:17" x14ac:dyDescent="0.25">
      <c r="B10491" s="18" t="s">
        <v>3839</v>
      </c>
      <c r="C10491" s="18" t="s">
        <v>2754</v>
      </c>
      <c r="D10491" s="18" t="s">
        <v>2756</v>
      </c>
      <c r="E10491" s="18" t="s">
        <v>2879</v>
      </c>
      <c r="F10491" s="18" t="s">
        <v>2888</v>
      </c>
      <c r="G10491" s="18">
        <v>1464</v>
      </c>
      <c r="H10491" s="18">
        <v>0.62</v>
      </c>
      <c r="I10491" s="18">
        <v>1</v>
      </c>
      <c r="Q10491"/>
    </row>
    <row r="10492" spans="2:17" x14ac:dyDescent="0.25">
      <c r="B10492" s="18" t="s">
        <v>3839</v>
      </c>
      <c r="C10492" s="18" t="s">
        <v>2754</v>
      </c>
      <c r="D10492" s="18" t="s">
        <v>2756</v>
      </c>
      <c r="E10492" s="18" t="s">
        <v>2879</v>
      </c>
      <c r="F10492" s="18" t="s">
        <v>2889</v>
      </c>
      <c r="G10492" s="18">
        <v>1260</v>
      </c>
      <c r="H10492" s="18">
        <v>0.6</v>
      </c>
      <c r="I10492" s="18">
        <v>1.07</v>
      </c>
      <c r="Q10492"/>
    </row>
    <row r="10493" spans="2:17" x14ac:dyDescent="0.25">
      <c r="B10493" s="18" t="s">
        <v>3839</v>
      </c>
      <c r="C10493" s="18" t="s">
        <v>2754</v>
      </c>
      <c r="D10493" s="18" t="s">
        <v>2756</v>
      </c>
      <c r="E10493" s="18" t="s">
        <v>2890</v>
      </c>
      <c r="F10493" s="18" t="s">
        <v>2891</v>
      </c>
      <c r="G10493" s="18">
        <v>1668</v>
      </c>
      <c r="H10493" s="18">
        <v>0.64</v>
      </c>
      <c r="I10493" s="18">
        <v>1.01</v>
      </c>
      <c r="Q10493"/>
    </row>
    <row r="10494" spans="2:17" x14ac:dyDescent="0.25">
      <c r="B10494" s="18" t="s">
        <v>3839</v>
      </c>
      <c r="C10494" s="18" t="s">
        <v>2754</v>
      </c>
      <c r="D10494" s="18" t="s">
        <v>2756</v>
      </c>
      <c r="E10494" s="18" t="s">
        <v>2890</v>
      </c>
      <c r="F10494" s="18" t="s">
        <v>2892</v>
      </c>
      <c r="G10494" s="18">
        <v>1416</v>
      </c>
      <c r="H10494" s="18">
        <v>0.87</v>
      </c>
      <c r="I10494" s="18">
        <v>1.18</v>
      </c>
      <c r="Q10494"/>
    </row>
    <row r="10495" spans="2:17" x14ac:dyDescent="0.25">
      <c r="B10495" s="18" t="s">
        <v>3839</v>
      </c>
      <c r="C10495" s="18" t="s">
        <v>2754</v>
      </c>
      <c r="D10495" s="18" t="s">
        <v>2756</v>
      </c>
      <c r="E10495" s="18" t="s">
        <v>2890</v>
      </c>
      <c r="F10495" s="18" t="s">
        <v>2893</v>
      </c>
      <c r="G10495" s="18">
        <v>1332</v>
      </c>
      <c r="H10495" s="18">
        <v>0.84</v>
      </c>
      <c r="I10495" s="18">
        <v>1.1200000000000001</v>
      </c>
      <c r="Q10495"/>
    </row>
    <row r="10496" spans="2:17" x14ac:dyDescent="0.25">
      <c r="B10496" s="18" t="s">
        <v>3839</v>
      </c>
      <c r="C10496" s="18" t="s">
        <v>2754</v>
      </c>
      <c r="D10496" s="18" t="s">
        <v>2756</v>
      </c>
      <c r="E10496" s="18" t="s">
        <v>2890</v>
      </c>
      <c r="F10496" s="18" t="s">
        <v>2894</v>
      </c>
      <c r="G10496" s="18">
        <v>1284</v>
      </c>
      <c r="H10496" s="18">
        <v>0.77</v>
      </c>
      <c r="I10496" s="18">
        <v>1.05</v>
      </c>
      <c r="Q10496"/>
    </row>
    <row r="10497" spans="2:17" x14ac:dyDescent="0.25">
      <c r="B10497" s="18" t="s">
        <v>3839</v>
      </c>
      <c r="C10497" s="18" t="s">
        <v>2754</v>
      </c>
      <c r="D10497" s="18" t="s">
        <v>2756</v>
      </c>
      <c r="E10497" s="18" t="s">
        <v>2890</v>
      </c>
      <c r="F10497" s="18" t="s">
        <v>2895</v>
      </c>
      <c r="G10497" s="18">
        <v>1668</v>
      </c>
      <c r="H10497" s="18">
        <v>0.78</v>
      </c>
      <c r="I10497" s="18">
        <v>1.2</v>
      </c>
      <c r="Q10497"/>
    </row>
    <row r="10498" spans="2:17" x14ac:dyDescent="0.25">
      <c r="B10498" s="18" t="s">
        <v>3839</v>
      </c>
      <c r="C10498" s="18" t="s">
        <v>2754</v>
      </c>
      <c r="D10498" s="18" t="s">
        <v>2756</v>
      </c>
      <c r="E10498" s="18" t="s">
        <v>2890</v>
      </c>
      <c r="F10498" s="18" t="s">
        <v>2896</v>
      </c>
      <c r="G10498" s="18">
        <v>1476</v>
      </c>
      <c r="H10498" s="18">
        <v>0.8</v>
      </c>
      <c r="I10498" s="18">
        <v>1.1200000000000001</v>
      </c>
      <c r="Q10498"/>
    </row>
    <row r="10499" spans="2:17" x14ac:dyDescent="0.25">
      <c r="B10499" s="18" t="s">
        <v>3839</v>
      </c>
      <c r="C10499" s="18" t="s">
        <v>2754</v>
      </c>
      <c r="D10499" s="18" t="s">
        <v>2756</v>
      </c>
      <c r="E10499" s="18" t="s">
        <v>2890</v>
      </c>
      <c r="F10499" s="18" t="s">
        <v>2897</v>
      </c>
      <c r="G10499" s="18">
        <v>1656</v>
      </c>
      <c r="H10499" s="18">
        <v>0.69</v>
      </c>
      <c r="I10499" s="18">
        <v>1.08</v>
      </c>
      <c r="Q10499"/>
    </row>
    <row r="10500" spans="2:17" x14ac:dyDescent="0.25">
      <c r="B10500" s="18" t="s">
        <v>3839</v>
      </c>
      <c r="C10500" s="18" t="s">
        <v>2754</v>
      </c>
      <c r="D10500" s="18" t="s">
        <v>2756</v>
      </c>
      <c r="E10500" s="18" t="s">
        <v>2890</v>
      </c>
      <c r="F10500" s="18" t="s">
        <v>2898</v>
      </c>
      <c r="G10500" s="18">
        <v>1452</v>
      </c>
      <c r="H10500" s="18">
        <v>0.65</v>
      </c>
      <c r="I10500" s="18">
        <v>0.94</v>
      </c>
      <c r="Q10500"/>
    </row>
    <row r="10501" spans="2:17" x14ac:dyDescent="0.25">
      <c r="B10501" s="18" t="s">
        <v>3839</v>
      </c>
      <c r="C10501" s="18" t="s">
        <v>2754</v>
      </c>
      <c r="D10501" s="18" t="s">
        <v>2756</v>
      </c>
      <c r="E10501" s="18" t="s">
        <v>2890</v>
      </c>
      <c r="F10501" s="18" t="s">
        <v>2899</v>
      </c>
      <c r="G10501" s="18">
        <v>1332</v>
      </c>
      <c r="H10501" s="18">
        <v>0.74</v>
      </c>
      <c r="I10501" s="18">
        <v>1.05</v>
      </c>
      <c r="Q10501"/>
    </row>
    <row r="10502" spans="2:17" x14ac:dyDescent="0.25">
      <c r="B10502" s="18" t="s">
        <v>3839</v>
      </c>
      <c r="C10502" s="18" t="s">
        <v>2754</v>
      </c>
      <c r="D10502" s="18" t="s">
        <v>2756</v>
      </c>
      <c r="E10502" s="18" t="s">
        <v>2890</v>
      </c>
      <c r="F10502" s="18" t="s">
        <v>2900</v>
      </c>
      <c r="G10502" s="18">
        <v>1308</v>
      </c>
      <c r="H10502" s="18">
        <v>0.8</v>
      </c>
      <c r="I10502" s="18">
        <v>1.05</v>
      </c>
      <c r="Q10502"/>
    </row>
    <row r="10503" spans="2:17" x14ac:dyDescent="0.25">
      <c r="B10503" s="18" t="s">
        <v>3839</v>
      </c>
      <c r="C10503" s="18" t="s">
        <v>2754</v>
      </c>
      <c r="D10503" s="18" t="s">
        <v>2756</v>
      </c>
      <c r="E10503" s="18" t="s">
        <v>2890</v>
      </c>
      <c r="F10503" s="18" t="s">
        <v>4174</v>
      </c>
      <c r="G10503" s="18">
        <v>1464</v>
      </c>
      <c r="H10503" s="18">
        <v>0.79</v>
      </c>
      <c r="I10503" s="18">
        <v>1.0900000000000001</v>
      </c>
      <c r="Q10503"/>
    </row>
    <row r="10504" spans="2:17" x14ac:dyDescent="0.25">
      <c r="B10504" s="18" t="s">
        <v>3839</v>
      </c>
      <c r="C10504" s="18" t="s">
        <v>2754</v>
      </c>
      <c r="D10504" s="18" t="s">
        <v>2756</v>
      </c>
      <c r="E10504" s="18" t="s">
        <v>2890</v>
      </c>
      <c r="F10504" s="18" t="s">
        <v>2901</v>
      </c>
      <c r="G10504" s="18">
        <v>1392</v>
      </c>
      <c r="H10504" s="18">
        <v>0.8</v>
      </c>
      <c r="I10504" s="18">
        <v>1.1100000000000001</v>
      </c>
      <c r="Q10504"/>
    </row>
    <row r="10505" spans="2:17" x14ac:dyDescent="0.25">
      <c r="B10505" s="18" t="s">
        <v>3839</v>
      </c>
      <c r="C10505" s="18" t="s">
        <v>2754</v>
      </c>
      <c r="D10505" s="18" t="s">
        <v>2756</v>
      </c>
      <c r="E10505" s="18" t="s">
        <v>2890</v>
      </c>
      <c r="F10505" s="18" t="s">
        <v>2902</v>
      </c>
      <c r="G10505" s="18">
        <v>1644</v>
      </c>
      <c r="H10505" s="18">
        <v>0.9</v>
      </c>
      <c r="I10505" s="18">
        <v>1.1100000000000001</v>
      </c>
      <c r="Q10505"/>
    </row>
    <row r="10506" spans="2:17" x14ac:dyDescent="0.25">
      <c r="B10506" s="18" t="s">
        <v>3839</v>
      </c>
      <c r="C10506" s="18" t="s">
        <v>2754</v>
      </c>
      <c r="D10506" s="18" t="s">
        <v>2756</v>
      </c>
      <c r="E10506" s="18" t="s">
        <v>2890</v>
      </c>
      <c r="F10506" s="18" t="s">
        <v>2903</v>
      </c>
      <c r="G10506" s="18">
        <v>1560</v>
      </c>
      <c r="H10506" s="18">
        <v>0.65</v>
      </c>
      <c r="I10506" s="18">
        <v>1.1499999999999999</v>
      </c>
      <c r="Q10506"/>
    </row>
    <row r="10507" spans="2:17" x14ac:dyDescent="0.25">
      <c r="B10507" s="18" t="s">
        <v>3839</v>
      </c>
      <c r="C10507" s="18" t="s">
        <v>2754</v>
      </c>
      <c r="D10507" s="18" t="s">
        <v>2756</v>
      </c>
      <c r="E10507" s="18" t="s">
        <v>2890</v>
      </c>
      <c r="F10507" s="18" t="s">
        <v>2904</v>
      </c>
      <c r="G10507" s="18">
        <v>1452</v>
      </c>
      <c r="H10507" s="18">
        <v>0.71</v>
      </c>
      <c r="I10507" s="18">
        <v>1.07</v>
      </c>
      <c r="Q10507"/>
    </row>
    <row r="10508" spans="2:17" x14ac:dyDescent="0.25">
      <c r="B10508" s="18" t="s">
        <v>3839</v>
      </c>
      <c r="C10508" s="18" t="s">
        <v>2754</v>
      </c>
      <c r="D10508" s="18" t="s">
        <v>2756</v>
      </c>
      <c r="E10508" s="18" t="s">
        <v>2890</v>
      </c>
      <c r="F10508" s="18" t="s">
        <v>2905</v>
      </c>
      <c r="G10508" s="18">
        <v>1248</v>
      </c>
      <c r="H10508" s="18">
        <v>0.65</v>
      </c>
      <c r="I10508" s="18">
        <v>1.03</v>
      </c>
      <c r="Q10508"/>
    </row>
    <row r="10509" spans="2:17" x14ac:dyDescent="0.25">
      <c r="B10509" s="18" t="s">
        <v>3839</v>
      </c>
      <c r="C10509" s="18" t="s">
        <v>2754</v>
      </c>
      <c r="D10509" s="18" t="s">
        <v>2756</v>
      </c>
      <c r="E10509" s="18" t="s">
        <v>2906</v>
      </c>
      <c r="F10509" s="18" t="s">
        <v>2907</v>
      </c>
      <c r="G10509" s="18">
        <v>1452</v>
      </c>
      <c r="H10509" s="18">
        <v>0.62</v>
      </c>
      <c r="I10509" s="18">
        <v>0.98</v>
      </c>
      <c r="Q10509"/>
    </row>
    <row r="10510" spans="2:17" x14ac:dyDescent="0.25">
      <c r="B10510" s="18" t="s">
        <v>3839</v>
      </c>
      <c r="C10510" s="18" t="s">
        <v>2754</v>
      </c>
      <c r="D10510" s="18" t="s">
        <v>2756</v>
      </c>
      <c r="E10510" s="18" t="s">
        <v>2906</v>
      </c>
      <c r="F10510" s="18" t="s">
        <v>2908</v>
      </c>
      <c r="G10510" s="18">
        <v>1512</v>
      </c>
      <c r="H10510" s="18">
        <v>0.67</v>
      </c>
      <c r="I10510" s="18">
        <v>1.1499999999999999</v>
      </c>
      <c r="Q10510"/>
    </row>
    <row r="10511" spans="2:17" x14ac:dyDescent="0.25">
      <c r="B10511" s="18" t="s">
        <v>3839</v>
      </c>
      <c r="C10511" s="18" t="s">
        <v>2754</v>
      </c>
      <c r="D10511" s="18" t="s">
        <v>2756</v>
      </c>
      <c r="E10511" s="18" t="s">
        <v>2906</v>
      </c>
      <c r="F10511" s="18" t="s">
        <v>2909</v>
      </c>
      <c r="G10511" s="18">
        <v>1536</v>
      </c>
      <c r="H10511" s="18">
        <v>0.88</v>
      </c>
      <c r="I10511" s="18">
        <v>1.1200000000000001</v>
      </c>
      <c r="Q10511"/>
    </row>
    <row r="10512" spans="2:17" x14ac:dyDescent="0.25">
      <c r="B10512" s="18" t="s">
        <v>3839</v>
      </c>
      <c r="C10512" s="18" t="s">
        <v>2754</v>
      </c>
      <c r="D10512" s="18" t="s">
        <v>2756</v>
      </c>
      <c r="E10512" s="18" t="s">
        <v>2906</v>
      </c>
      <c r="F10512" s="18" t="s">
        <v>2910</v>
      </c>
      <c r="G10512" s="18">
        <v>1260</v>
      </c>
      <c r="H10512" s="18">
        <v>0.74</v>
      </c>
      <c r="I10512" s="18">
        <v>0.97</v>
      </c>
      <c r="Q10512"/>
    </row>
    <row r="10513" spans="2:17" x14ac:dyDescent="0.25">
      <c r="B10513" s="18" t="s">
        <v>3839</v>
      </c>
      <c r="C10513" s="18" t="s">
        <v>2754</v>
      </c>
      <c r="D10513" s="18" t="s">
        <v>2756</v>
      </c>
      <c r="E10513" s="18" t="s">
        <v>2906</v>
      </c>
      <c r="F10513" s="18" t="s">
        <v>2911</v>
      </c>
      <c r="G10513" s="18">
        <v>1296</v>
      </c>
      <c r="H10513" s="18">
        <v>0.62</v>
      </c>
      <c r="I10513" s="18">
        <v>0.99</v>
      </c>
      <c r="Q10513"/>
    </row>
    <row r="10514" spans="2:17" x14ac:dyDescent="0.25">
      <c r="B10514" s="18" t="s">
        <v>3839</v>
      </c>
      <c r="C10514" s="18" t="s">
        <v>2754</v>
      </c>
      <c r="D10514" s="18" t="s">
        <v>2756</v>
      </c>
      <c r="E10514" s="18" t="s">
        <v>2906</v>
      </c>
      <c r="F10514" s="18" t="s">
        <v>2912</v>
      </c>
      <c r="G10514" s="18">
        <v>1356</v>
      </c>
      <c r="H10514" s="18">
        <v>0.78</v>
      </c>
      <c r="I10514" s="18">
        <v>1</v>
      </c>
      <c r="Q10514"/>
    </row>
    <row r="10515" spans="2:17" x14ac:dyDescent="0.25">
      <c r="B10515" s="18" t="s">
        <v>3839</v>
      </c>
      <c r="C10515" s="18" t="s">
        <v>2754</v>
      </c>
      <c r="D10515" s="18" t="s">
        <v>2756</v>
      </c>
      <c r="E10515" s="18" t="s">
        <v>2906</v>
      </c>
      <c r="F10515" s="18" t="s">
        <v>2913</v>
      </c>
      <c r="G10515" s="18">
        <v>1656</v>
      </c>
      <c r="H10515" s="18">
        <v>0.63</v>
      </c>
      <c r="I10515" s="18">
        <v>1.06</v>
      </c>
      <c r="Q10515"/>
    </row>
    <row r="10516" spans="2:17" x14ac:dyDescent="0.25">
      <c r="B10516" s="18" t="s">
        <v>3839</v>
      </c>
      <c r="C10516" s="18" t="s">
        <v>2754</v>
      </c>
      <c r="D10516" s="18" t="s">
        <v>2756</v>
      </c>
      <c r="E10516" s="18" t="s">
        <v>2906</v>
      </c>
      <c r="F10516" s="18" t="s">
        <v>2914</v>
      </c>
      <c r="G10516" s="18">
        <v>1644</v>
      </c>
      <c r="H10516" s="18">
        <v>0.6</v>
      </c>
      <c r="I10516" s="18">
        <v>0.95</v>
      </c>
      <c r="Q10516"/>
    </row>
    <row r="10517" spans="2:17" x14ac:dyDescent="0.25">
      <c r="B10517" s="18" t="s">
        <v>3839</v>
      </c>
      <c r="C10517" s="18" t="s">
        <v>2754</v>
      </c>
      <c r="D10517" s="18" t="s">
        <v>2756</v>
      </c>
      <c r="E10517" s="18" t="s">
        <v>2906</v>
      </c>
      <c r="F10517" s="18" t="s">
        <v>2915</v>
      </c>
      <c r="G10517" s="18">
        <v>1440</v>
      </c>
      <c r="H10517" s="18">
        <v>0.74</v>
      </c>
      <c r="I10517" s="18">
        <v>1.1499999999999999</v>
      </c>
      <c r="Q10517"/>
    </row>
    <row r="10518" spans="2:17" x14ac:dyDescent="0.25">
      <c r="B10518" s="18" t="s">
        <v>3839</v>
      </c>
      <c r="C10518" s="18" t="s">
        <v>2754</v>
      </c>
      <c r="D10518" s="18" t="s">
        <v>2756</v>
      </c>
      <c r="E10518" s="18" t="s">
        <v>2906</v>
      </c>
      <c r="F10518" s="18" t="s">
        <v>2916</v>
      </c>
      <c r="G10518" s="18">
        <v>1596</v>
      </c>
      <c r="H10518" s="18">
        <v>0.7</v>
      </c>
      <c r="I10518" s="18">
        <v>0.99</v>
      </c>
      <c r="Q10518"/>
    </row>
    <row r="10519" spans="2:17" x14ac:dyDescent="0.25">
      <c r="B10519" s="18" t="s">
        <v>3839</v>
      </c>
      <c r="C10519" s="18" t="s">
        <v>2754</v>
      </c>
      <c r="D10519" s="18" t="s">
        <v>2756</v>
      </c>
      <c r="E10519" s="18" t="s">
        <v>2906</v>
      </c>
      <c r="F10519" s="18" t="s">
        <v>2917</v>
      </c>
      <c r="G10519" s="18">
        <v>1272</v>
      </c>
      <c r="H10519" s="18">
        <v>0.74</v>
      </c>
      <c r="I10519" s="18">
        <v>1.1299999999999999</v>
      </c>
      <c r="Q10519"/>
    </row>
    <row r="10520" spans="2:17" x14ac:dyDescent="0.25">
      <c r="B10520" s="18" t="s">
        <v>3839</v>
      </c>
      <c r="C10520" s="18" t="s">
        <v>2754</v>
      </c>
      <c r="D10520" s="18" t="s">
        <v>2756</v>
      </c>
      <c r="E10520" s="18" t="s">
        <v>2906</v>
      </c>
      <c r="F10520" s="18" t="s">
        <v>2918</v>
      </c>
      <c r="G10520" s="18">
        <v>1284</v>
      </c>
      <c r="H10520" s="18">
        <v>0.72</v>
      </c>
      <c r="I10520" s="18">
        <v>0.91</v>
      </c>
      <c r="Q10520"/>
    </row>
    <row r="10521" spans="2:17" x14ac:dyDescent="0.25">
      <c r="B10521" s="18" t="s">
        <v>3839</v>
      </c>
      <c r="C10521" s="18" t="s">
        <v>2754</v>
      </c>
      <c r="D10521" s="18" t="s">
        <v>2756</v>
      </c>
      <c r="E10521" s="18" t="s">
        <v>2906</v>
      </c>
      <c r="F10521" s="18" t="s">
        <v>2919</v>
      </c>
      <c r="G10521" s="18">
        <v>1260</v>
      </c>
      <c r="H10521" s="18">
        <v>0.64</v>
      </c>
      <c r="I10521" s="18">
        <v>0.92</v>
      </c>
      <c r="Q10521"/>
    </row>
    <row r="10522" spans="2:17" x14ac:dyDescent="0.25">
      <c r="B10522" s="18" t="s">
        <v>3839</v>
      </c>
      <c r="C10522" s="18" t="s">
        <v>2754</v>
      </c>
      <c r="D10522" s="18" t="s">
        <v>2756</v>
      </c>
      <c r="E10522" s="18" t="s">
        <v>2906</v>
      </c>
      <c r="F10522" s="18" t="s">
        <v>2920</v>
      </c>
      <c r="G10522" s="18">
        <v>1656</v>
      </c>
      <c r="H10522" s="18">
        <v>0.88</v>
      </c>
      <c r="I10522" s="18">
        <v>1.08</v>
      </c>
      <c r="Q10522"/>
    </row>
    <row r="10523" spans="2:17" x14ac:dyDescent="0.25">
      <c r="B10523" s="18" t="s">
        <v>3839</v>
      </c>
      <c r="C10523" s="18" t="s">
        <v>2754</v>
      </c>
      <c r="D10523" s="18" t="s">
        <v>2756</v>
      </c>
      <c r="E10523" s="18" t="s">
        <v>2906</v>
      </c>
      <c r="F10523" s="18" t="s">
        <v>4175</v>
      </c>
      <c r="G10523" s="18">
        <v>1380</v>
      </c>
      <c r="H10523" s="18">
        <v>0.63</v>
      </c>
      <c r="I10523" s="18">
        <v>0.94</v>
      </c>
      <c r="Q10523"/>
    </row>
    <row r="10524" spans="2:17" x14ac:dyDescent="0.25">
      <c r="B10524" s="18" t="s">
        <v>3839</v>
      </c>
      <c r="C10524" s="18" t="s">
        <v>2754</v>
      </c>
      <c r="D10524" s="18" t="s">
        <v>2756</v>
      </c>
      <c r="E10524" s="18" t="s">
        <v>2906</v>
      </c>
      <c r="F10524" s="18" t="s">
        <v>4176</v>
      </c>
      <c r="G10524" s="18">
        <v>1284</v>
      </c>
      <c r="H10524" s="18">
        <v>0.71</v>
      </c>
      <c r="I10524" s="18">
        <v>1.1000000000000001</v>
      </c>
      <c r="Q10524"/>
    </row>
    <row r="10525" spans="2:17" x14ac:dyDescent="0.25">
      <c r="B10525" s="18" t="s">
        <v>3839</v>
      </c>
      <c r="C10525" s="18" t="s">
        <v>2754</v>
      </c>
      <c r="D10525" s="18" t="s">
        <v>2756</v>
      </c>
      <c r="E10525" s="18" t="s">
        <v>2921</v>
      </c>
      <c r="F10525" s="18" t="s">
        <v>2922</v>
      </c>
      <c r="G10525" s="18">
        <v>1620</v>
      </c>
      <c r="H10525" s="18">
        <v>0.89</v>
      </c>
      <c r="I10525" s="18">
        <v>1.04</v>
      </c>
      <c r="Q10525"/>
    </row>
    <row r="10526" spans="2:17" x14ac:dyDescent="0.25">
      <c r="B10526" s="18" t="s">
        <v>3839</v>
      </c>
      <c r="C10526" s="18" t="s">
        <v>2754</v>
      </c>
      <c r="D10526" s="18" t="s">
        <v>2756</v>
      </c>
      <c r="E10526" s="18" t="s">
        <v>2921</v>
      </c>
      <c r="F10526" s="18" t="s">
        <v>2923</v>
      </c>
      <c r="G10526" s="18">
        <v>1392</v>
      </c>
      <c r="H10526" s="18">
        <v>0.65</v>
      </c>
      <c r="I10526" s="18">
        <v>0.97</v>
      </c>
      <c r="Q10526"/>
    </row>
    <row r="10527" spans="2:17" x14ac:dyDescent="0.25">
      <c r="B10527" s="18" t="s">
        <v>3839</v>
      </c>
      <c r="C10527" s="18" t="s">
        <v>2754</v>
      </c>
      <c r="D10527" s="18" t="s">
        <v>2756</v>
      </c>
      <c r="E10527" s="18" t="s">
        <v>2921</v>
      </c>
      <c r="F10527" s="18" t="s">
        <v>2924</v>
      </c>
      <c r="G10527" s="18">
        <v>1512</v>
      </c>
      <c r="H10527" s="18">
        <v>0.85</v>
      </c>
      <c r="I10527" s="18">
        <v>1.04</v>
      </c>
      <c r="Q10527"/>
    </row>
    <row r="10528" spans="2:17" x14ac:dyDescent="0.25">
      <c r="B10528" s="18" t="s">
        <v>3839</v>
      </c>
      <c r="C10528" s="18" t="s">
        <v>2754</v>
      </c>
      <c r="D10528" s="18" t="s">
        <v>2756</v>
      </c>
      <c r="E10528" s="18" t="s">
        <v>2921</v>
      </c>
      <c r="F10528" s="18" t="s">
        <v>2925</v>
      </c>
      <c r="G10528" s="18">
        <v>1344</v>
      </c>
      <c r="H10528" s="18">
        <v>0.79</v>
      </c>
      <c r="I10528" s="18">
        <v>1.04</v>
      </c>
      <c r="Q10528"/>
    </row>
    <row r="10529" spans="2:17" x14ac:dyDescent="0.25">
      <c r="B10529" s="18" t="s">
        <v>3839</v>
      </c>
      <c r="C10529" s="18" t="s">
        <v>2754</v>
      </c>
      <c r="D10529" s="18" t="s">
        <v>2756</v>
      </c>
      <c r="E10529" s="18" t="s">
        <v>2921</v>
      </c>
      <c r="F10529" s="18" t="s">
        <v>2926</v>
      </c>
      <c r="G10529" s="18">
        <v>1236</v>
      </c>
      <c r="H10529" s="18">
        <v>0.9</v>
      </c>
      <c r="I10529" s="18">
        <v>0.98</v>
      </c>
      <c r="Q10529"/>
    </row>
    <row r="10530" spans="2:17" x14ac:dyDescent="0.25">
      <c r="B10530" s="18" t="s">
        <v>3839</v>
      </c>
      <c r="C10530" s="18" t="s">
        <v>2754</v>
      </c>
      <c r="D10530" s="18" t="s">
        <v>2756</v>
      </c>
      <c r="E10530" s="18" t="s">
        <v>2921</v>
      </c>
      <c r="F10530" s="18" t="s">
        <v>2927</v>
      </c>
      <c r="G10530" s="18">
        <v>1632</v>
      </c>
      <c r="H10530" s="18">
        <v>0.62</v>
      </c>
      <c r="I10530" s="18">
        <v>1.1200000000000001</v>
      </c>
      <c r="Q10530"/>
    </row>
    <row r="10531" spans="2:17" x14ac:dyDescent="0.25">
      <c r="B10531" s="18" t="s">
        <v>3839</v>
      </c>
      <c r="C10531" s="18" t="s">
        <v>2754</v>
      </c>
      <c r="D10531" s="18" t="s">
        <v>2756</v>
      </c>
      <c r="E10531" s="18" t="s">
        <v>2921</v>
      </c>
      <c r="F10531" s="18" t="s">
        <v>2928</v>
      </c>
      <c r="G10531" s="18">
        <v>1332</v>
      </c>
      <c r="H10531" s="18">
        <v>0.76</v>
      </c>
      <c r="I10531" s="18">
        <v>0.96</v>
      </c>
      <c r="Q10531"/>
    </row>
    <row r="10532" spans="2:17" x14ac:dyDescent="0.25">
      <c r="B10532" s="18" t="s">
        <v>3839</v>
      </c>
      <c r="C10532" s="18" t="s">
        <v>2754</v>
      </c>
      <c r="D10532" s="18" t="s">
        <v>2756</v>
      </c>
      <c r="E10532" s="18" t="s">
        <v>2921</v>
      </c>
      <c r="F10532" s="18" t="s">
        <v>2929</v>
      </c>
      <c r="G10532" s="18">
        <v>1608</v>
      </c>
      <c r="H10532" s="18">
        <v>0.84</v>
      </c>
      <c r="I10532" s="18">
        <v>1.1100000000000001</v>
      </c>
      <c r="Q10532"/>
    </row>
    <row r="10533" spans="2:17" x14ac:dyDescent="0.25">
      <c r="B10533" s="18" t="s">
        <v>3839</v>
      </c>
      <c r="C10533" s="18" t="s">
        <v>2754</v>
      </c>
      <c r="D10533" s="18" t="s">
        <v>2756</v>
      </c>
      <c r="E10533" s="18" t="s">
        <v>2921</v>
      </c>
      <c r="F10533" s="18" t="s">
        <v>2930</v>
      </c>
      <c r="G10533" s="18">
        <v>1392</v>
      </c>
      <c r="H10533" s="18">
        <v>0.72</v>
      </c>
      <c r="I10533" s="18">
        <v>1.1200000000000001</v>
      </c>
      <c r="Q10533"/>
    </row>
    <row r="10534" spans="2:17" x14ac:dyDescent="0.25">
      <c r="B10534" s="18" t="s">
        <v>3839</v>
      </c>
      <c r="C10534" s="18" t="s">
        <v>2754</v>
      </c>
      <c r="D10534" s="18" t="s">
        <v>2756</v>
      </c>
      <c r="E10534" s="18" t="s">
        <v>2921</v>
      </c>
      <c r="F10534" s="18" t="s">
        <v>2931</v>
      </c>
      <c r="G10534" s="18">
        <v>1680</v>
      </c>
      <c r="H10534" s="18">
        <v>0.82</v>
      </c>
      <c r="I10534" s="18">
        <v>1.1200000000000001</v>
      </c>
      <c r="Q10534"/>
    </row>
    <row r="10535" spans="2:17" x14ac:dyDescent="0.25">
      <c r="B10535" s="18" t="s">
        <v>3839</v>
      </c>
      <c r="C10535" s="18" t="s">
        <v>2754</v>
      </c>
      <c r="D10535" s="18" t="s">
        <v>2756</v>
      </c>
      <c r="E10535" s="18" t="s">
        <v>2921</v>
      </c>
      <c r="F10535" s="18" t="s">
        <v>2932</v>
      </c>
      <c r="G10535" s="18">
        <v>1620</v>
      </c>
      <c r="H10535" s="18">
        <v>0.78</v>
      </c>
      <c r="I10535" s="18">
        <v>1.1499999999999999</v>
      </c>
      <c r="Q10535"/>
    </row>
    <row r="10536" spans="2:17" x14ac:dyDescent="0.25">
      <c r="B10536" s="18" t="s">
        <v>3839</v>
      </c>
      <c r="C10536" s="18" t="s">
        <v>2754</v>
      </c>
      <c r="D10536" s="18" t="s">
        <v>2756</v>
      </c>
      <c r="E10536" s="18" t="s">
        <v>2921</v>
      </c>
      <c r="F10536" s="18" t="s">
        <v>2933</v>
      </c>
      <c r="G10536" s="18">
        <v>1308</v>
      </c>
      <c r="H10536" s="18">
        <v>0.86</v>
      </c>
      <c r="I10536" s="18">
        <v>1.1200000000000001</v>
      </c>
      <c r="Q10536"/>
    </row>
    <row r="10537" spans="2:17" x14ac:dyDescent="0.25">
      <c r="B10537" s="18" t="s">
        <v>3839</v>
      </c>
      <c r="C10537" s="18" t="s">
        <v>2754</v>
      </c>
      <c r="D10537" s="18" t="s">
        <v>2756</v>
      </c>
      <c r="E10537" s="18" t="s">
        <v>2921</v>
      </c>
      <c r="F10537" s="18" t="s">
        <v>2934</v>
      </c>
      <c r="G10537" s="18">
        <v>1596</v>
      </c>
      <c r="H10537" s="18">
        <v>0.62</v>
      </c>
      <c r="I10537" s="18">
        <v>1.17</v>
      </c>
      <c r="Q10537"/>
    </row>
    <row r="10538" spans="2:17" x14ac:dyDescent="0.25">
      <c r="B10538" s="18" t="s">
        <v>3839</v>
      </c>
      <c r="C10538" s="18" t="s">
        <v>2754</v>
      </c>
      <c r="D10538" s="18" t="s">
        <v>2756</v>
      </c>
      <c r="E10538" s="18" t="s">
        <v>2921</v>
      </c>
      <c r="F10538" s="18" t="s">
        <v>2935</v>
      </c>
      <c r="G10538" s="18">
        <v>1320</v>
      </c>
      <c r="H10538" s="18">
        <v>0.72</v>
      </c>
      <c r="I10538" s="18">
        <v>1.19</v>
      </c>
      <c r="Q10538"/>
    </row>
    <row r="10539" spans="2:17" x14ac:dyDescent="0.25">
      <c r="B10539" s="18" t="s">
        <v>3839</v>
      </c>
      <c r="C10539" s="18" t="s">
        <v>2754</v>
      </c>
      <c r="D10539" s="18" t="s">
        <v>2756</v>
      </c>
      <c r="E10539" s="18" t="s">
        <v>2921</v>
      </c>
      <c r="F10539" s="18" t="s">
        <v>2936</v>
      </c>
      <c r="G10539" s="18">
        <v>1272</v>
      </c>
      <c r="H10539" s="18">
        <v>0.72</v>
      </c>
      <c r="I10539" s="18">
        <v>0.96</v>
      </c>
      <c r="Q10539"/>
    </row>
    <row r="10540" spans="2:17" x14ac:dyDescent="0.25">
      <c r="B10540" s="18" t="s">
        <v>3839</v>
      </c>
      <c r="C10540" s="18" t="s">
        <v>2754</v>
      </c>
      <c r="D10540" s="18" t="s">
        <v>2756</v>
      </c>
      <c r="E10540" s="18" t="s">
        <v>2921</v>
      </c>
      <c r="F10540" s="18" t="s">
        <v>2937</v>
      </c>
      <c r="G10540" s="18">
        <v>1296</v>
      </c>
      <c r="H10540" s="18">
        <v>0.78</v>
      </c>
      <c r="I10540" s="18">
        <v>0.92</v>
      </c>
      <c r="Q10540"/>
    </row>
    <row r="10541" spans="2:17" x14ac:dyDescent="0.25">
      <c r="B10541" s="18" t="s">
        <v>3839</v>
      </c>
      <c r="C10541" s="18" t="s">
        <v>2754</v>
      </c>
      <c r="D10541" s="18" t="s">
        <v>2756</v>
      </c>
      <c r="E10541" s="18" t="s">
        <v>2921</v>
      </c>
      <c r="F10541" s="18" t="s">
        <v>2938</v>
      </c>
      <c r="G10541" s="18">
        <v>1512</v>
      </c>
      <c r="H10541" s="18">
        <v>0.9</v>
      </c>
      <c r="I10541" s="18">
        <v>1.01</v>
      </c>
      <c r="Q10541"/>
    </row>
    <row r="10542" spans="2:17" x14ac:dyDescent="0.25">
      <c r="B10542" s="18" t="s">
        <v>3839</v>
      </c>
      <c r="C10542" s="18" t="s">
        <v>2754</v>
      </c>
      <c r="D10542" s="18" t="s">
        <v>2756</v>
      </c>
      <c r="E10542" s="18" t="s">
        <v>2921</v>
      </c>
      <c r="F10542" s="18" t="s">
        <v>2939</v>
      </c>
      <c r="G10542" s="18">
        <v>1596</v>
      </c>
      <c r="H10542" s="18">
        <v>0.69</v>
      </c>
      <c r="I10542" s="18">
        <v>1.1000000000000001</v>
      </c>
      <c r="Q10542"/>
    </row>
    <row r="10543" spans="2:17" x14ac:dyDescent="0.25">
      <c r="B10543" s="18" t="s">
        <v>3839</v>
      </c>
      <c r="C10543" s="18" t="s">
        <v>2754</v>
      </c>
      <c r="D10543" s="18" t="s">
        <v>2756</v>
      </c>
      <c r="E10543" s="18" t="s">
        <v>2921</v>
      </c>
      <c r="F10543" s="18" t="s">
        <v>2940</v>
      </c>
      <c r="G10543" s="18">
        <v>1296</v>
      </c>
      <c r="H10543" s="18">
        <v>0.75</v>
      </c>
      <c r="I10543" s="18">
        <v>0.91</v>
      </c>
      <c r="Q10543"/>
    </row>
    <row r="10544" spans="2:17" x14ac:dyDescent="0.25">
      <c r="B10544" s="18" t="s">
        <v>3839</v>
      </c>
      <c r="C10544" s="18" t="s">
        <v>2754</v>
      </c>
      <c r="D10544" s="18" t="s">
        <v>2756</v>
      </c>
      <c r="E10544" s="18" t="s">
        <v>2921</v>
      </c>
      <c r="F10544" s="18" t="s">
        <v>2941</v>
      </c>
      <c r="G10544" s="18">
        <v>1452</v>
      </c>
      <c r="H10544" s="18">
        <v>0.9</v>
      </c>
      <c r="I10544" s="18">
        <v>1.07</v>
      </c>
      <c r="Q10544"/>
    </row>
    <row r="10545" spans="2:17" x14ac:dyDescent="0.25">
      <c r="B10545" s="18" t="s">
        <v>3839</v>
      </c>
      <c r="C10545" s="18" t="s">
        <v>2754</v>
      </c>
      <c r="D10545" s="18" t="s">
        <v>2756</v>
      </c>
      <c r="E10545" s="18" t="s">
        <v>2921</v>
      </c>
      <c r="F10545" s="18" t="s">
        <v>2942</v>
      </c>
      <c r="G10545" s="18">
        <v>1404</v>
      </c>
      <c r="H10545" s="18">
        <v>0.64</v>
      </c>
      <c r="I10545" s="18">
        <v>1.0900000000000001</v>
      </c>
      <c r="Q10545"/>
    </row>
    <row r="10546" spans="2:17" x14ac:dyDescent="0.25">
      <c r="B10546" s="18" t="s">
        <v>3839</v>
      </c>
      <c r="C10546" s="18" t="s">
        <v>2754</v>
      </c>
      <c r="D10546" s="18" t="s">
        <v>2756</v>
      </c>
      <c r="E10546" s="18" t="s">
        <v>2921</v>
      </c>
      <c r="F10546" s="18" t="s">
        <v>2943</v>
      </c>
      <c r="G10546" s="18">
        <v>1596</v>
      </c>
      <c r="H10546" s="18">
        <v>0.66</v>
      </c>
      <c r="I10546" s="18">
        <v>0.98</v>
      </c>
      <c r="Q10546"/>
    </row>
    <row r="10547" spans="2:17" x14ac:dyDescent="0.25">
      <c r="B10547" s="18" t="s">
        <v>3839</v>
      </c>
      <c r="C10547" s="18" t="s">
        <v>2754</v>
      </c>
      <c r="D10547" s="18" t="s">
        <v>2756</v>
      </c>
      <c r="E10547" s="18" t="s">
        <v>2921</v>
      </c>
      <c r="F10547" s="18" t="s">
        <v>2944</v>
      </c>
      <c r="G10547" s="18">
        <v>1620</v>
      </c>
      <c r="H10547" s="18">
        <v>0.73</v>
      </c>
      <c r="I10547" s="18">
        <v>1.1200000000000001</v>
      </c>
      <c r="Q10547"/>
    </row>
    <row r="10548" spans="2:17" x14ac:dyDescent="0.25">
      <c r="B10548" s="18" t="s">
        <v>3839</v>
      </c>
      <c r="C10548" s="18" t="s">
        <v>2754</v>
      </c>
      <c r="D10548" s="18" t="s">
        <v>2756</v>
      </c>
      <c r="E10548" s="18" t="s">
        <v>2921</v>
      </c>
      <c r="F10548" s="18" t="s">
        <v>2945</v>
      </c>
      <c r="G10548" s="18">
        <v>1236</v>
      </c>
      <c r="H10548" s="18">
        <v>0.61</v>
      </c>
      <c r="I10548" s="18">
        <v>1.1200000000000001</v>
      </c>
      <c r="Q10548"/>
    </row>
    <row r="10549" spans="2:17" x14ac:dyDescent="0.25">
      <c r="B10549" s="18" t="s">
        <v>3839</v>
      </c>
      <c r="C10549" s="18" t="s">
        <v>2754</v>
      </c>
      <c r="D10549" s="18" t="s">
        <v>2756</v>
      </c>
      <c r="E10549" s="18" t="s">
        <v>2921</v>
      </c>
      <c r="F10549" s="18" t="s">
        <v>2946</v>
      </c>
      <c r="G10549" s="18">
        <v>1236</v>
      </c>
      <c r="H10549" s="18">
        <v>0.65</v>
      </c>
      <c r="I10549" s="18">
        <v>0.92</v>
      </c>
      <c r="Q10549"/>
    </row>
    <row r="10550" spans="2:17" x14ac:dyDescent="0.25">
      <c r="B10550" s="18" t="s">
        <v>3839</v>
      </c>
      <c r="C10550" s="18" t="s">
        <v>2754</v>
      </c>
      <c r="D10550" s="18" t="s">
        <v>2756</v>
      </c>
      <c r="E10550" s="18" t="s">
        <v>2921</v>
      </c>
      <c r="F10550" s="18" t="s">
        <v>2947</v>
      </c>
      <c r="G10550" s="18">
        <v>1332</v>
      </c>
      <c r="H10550" s="18">
        <v>0.78</v>
      </c>
      <c r="I10550" s="18">
        <v>1.03</v>
      </c>
      <c r="Q10550"/>
    </row>
    <row r="10551" spans="2:17" x14ac:dyDescent="0.25">
      <c r="B10551" s="18" t="s">
        <v>3839</v>
      </c>
      <c r="C10551" s="18" t="s">
        <v>2754</v>
      </c>
      <c r="D10551" s="18" t="s">
        <v>2756</v>
      </c>
      <c r="E10551" s="18" t="s">
        <v>2921</v>
      </c>
      <c r="F10551" s="18" t="s">
        <v>2948</v>
      </c>
      <c r="G10551" s="18">
        <v>1644</v>
      </c>
      <c r="H10551" s="18">
        <v>0.65</v>
      </c>
      <c r="I10551" s="18">
        <v>0.92</v>
      </c>
      <c r="Q10551"/>
    </row>
    <row r="10552" spans="2:17" x14ac:dyDescent="0.25">
      <c r="B10552" s="18" t="s">
        <v>3839</v>
      </c>
      <c r="C10552" s="18" t="s">
        <v>2754</v>
      </c>
      <c r="D10552" s="18" t="s">
        <v>2756</v>
      </c>
      <c r="E10552" s="18" t="s">
        <v>2921</v>
      </c>
      <c r="F10552" s="18" t="s">
        <v>2949</v>
      </c>
      <c r="G10552" s="18">
        <v>1260</v>
      </c>
      <c r="H10552" s="18">
        <v>0.72</v>
      </c>
      <c r="I10552" s="18">
        <v>1.1599999999999999</v>
      </c>
      <c r="Q10552"/>
    </row>
    <row r="10553" spans="2:17" x14ac:dyDescent="0.25">
      <c r="B10553" s="18" t="s">
        <v>3839</v>
      </c>
      <c r="C10553" s="18" t="s">
        <v>2754</v>
      </c>
      <c r="D10553" s="18" t="s">
        <v>2756</v>
      </c>
      <c r="E10553" s="18" t="s">
        <v>2921</v>
      </c>
      <c r="F10553" s="18" t="s">
        <v>2950</v>
      </c>
      <c r="G10553" s="18">
        <v>1392</v>
      </c>
      <c r="H10553" s="18">
        <v>0.65</v>
      </c>
      <c r="I10553" s="18">
        <v>1.07</v>
      </c>
      <c r="Q10553"/>
    </row>
    <row r="10554" spans="2:17" x14ac:dyDescent="0.25">
      <c r="B10554" s="18" t="s">
        <v>3839</v>
      </c>
      <c r="C10554" s="18" t="s">
        <v>2754</v>
      </c>
      <c r="D10554" s="18" t="s">
        <v>2756</v>
      </c>
      <c r="E10554" s="18" t="s">
        <v>2921</v>
      </c>
      <c r="F10554" s="18" t="s">
        <v>2951</v>
      </c>
      <c r="G10554" s="18">
        <v>1452</v>
      </c>
      <c r="H10554" s="18">
        <v>0.68</v>
      </c>
      <c r="I10554" s="18">
        <v>1.1100000000000001</v>
      </c>
      <c r="Q10554"/>
    </row>
    <row r="10555" spans="2:17" x14ac:dyDescent="0.25">
      <c r="B10555" s="18" t="s">
        <v>3839</v>
      </c>
      <c r="C10555" s="18" t="s">
        <v>2754</v>
      </c>
      <c r="D10555" s="18" t="s">
        <v>2756</v>
      </c>
      <c r="E10555" s="18" t="s">
        <v>2921</v>
      </c>
      <c r="F10555" s="18" t="s">
        <v>2952</v>
      </c>
      <c r="G10555" s="18">
        <v>1248</v>
      </c>
      <c r="H10555" s="18">
        <v>0.72</v>
      </c>
      <c r="I10555" s="18">
        <v>1.02</v>
      </c>
      <c r="Q10555"/>
    </row>
    <row r="10556" spans="2:17" x14ac:dyDescent="0.25">
      <c r="B10556" s="18" t="s">
        <v>3839</v>
      </c>
      <c r="C10556" s="18" t="s">
        <v>2754</v>
      </c>
      <c r="D10556" s="18" t="s">
        <v>2756</v>
      </c>
      <c r="E10556" s="18" t="s">
        <v>2921</v>
      </c>
      <c r="F10556" s="18" t="s">
        <v>2953</v>
      </c>
      <c r="G10556" s="18">
        <v>1236</v>
      </c>
      <c r="H10556" s="18">
        <v>0.8</v>
      </c>
      <c r="I10556" s="18">
        <v>1.2</v>
      </c>
      <c r="Q10556"/>
    </row>
    <row r="10557" spans="2:17" x14ac:dyDescent="0.25">
      <c r="B10557" s="18" t="s">
        <v>3839</v>
      </c>
      <c r="C10557" s="18" t="s">
        <v>2754</v>
      </c>
      <c r="D10557" s="18" t="s">
        <v>2756</v>
      </c>
      <c r="E10557" s="18" t="s">
        <v>2921</v>
      </c>
      <c r="F10557" s="18" t="s">
        <v>2954</v>
      </c>
      <c r="G10557" s="18">
        <v>1428</v>
      </c>
      <c r="H10557" s="18">
        <v>0.85</v>
      </c>
      <c r="I10557" s="18">
        <v>1.1100000000000001</v>
      </c>
      <c r="Q10557"/>
    </row>
    <row r="10558" spans="2:17" x14ac:dyDescent="0.25">
      <c r="B10558" s="18" t="s">
        <v>3839</v>
      </c>
      <c r="C10558" s="18" t="s">
        <v>2754</v>
      </c>
      <c r="D10558" s="18" t="s">
        <v>2756</v>
      </c>
      <c r="E10558" s="18" t="s">
        <v>2921</v>
      </c>
      <c r="F10558" s="18" t="s">
        <v>2955</v>
      </c>
      <c r="G10558" s="18">
        <v>1416</v>
      </c>
      <c r="H10558" s="18">
        <v>0.9</v>
      </c>
      <c r="I10558" s="18">
        <v>1.02</v>
      </c>
      <c r="Q10558"/>
    </row>
    <row r="10559" spans="2:17" x14ac:dyDescent="0.25">
      <c r="B10559" s="18" t="s">
        <v>3839</v>
      </c>
      <c r="C10559" s="18" t="s">
        <v>2754</v>
      </c>
      <c r="D10559" s="18" t="s">
        <v>2756</v>
      </c>
      <c r="E10559" s="18" t="s">
        <v>2921</v>
      </c>
      <c r="F10559" s="18" t="s">
        <v>2956</v>
      </c>
      <c r="G10559" s="18">
        <v>1548</v>
      </c>
      <c r="H10559" s="18">
        <v>0.64</v>
      </c>
      <c r="I10559" s="18">
        <v>1.1100000000000001</v>
      </c>
      <c r="Q10559"/>
    </row>
    <row r="10560" spans="2:17" x14ac:dyDescent="0.25">
      <c r="B10560" s="18" t="s">
        <v>3839</v>
      </c>
      <c r="C10560" s="18" t="s">
        <v>2754</v>
      </c>
      <c r="D10560" s="18" t="s">
        <v>2756</v>
      </c>
      <c r="E10560" s="18" t="s">
        <v>2921</v>
      </c>
      <c r="F10560" s="18" t="s">
        <v>2957</v>
      </c>
      <c r="G10560" s="18">
        <v>1656</v>
      </c>
      <c r="H10560" s="18">
        <v>0.75</v>
      </c>
      <c r="I10560" s="18">
        <v>1.19</v>
      </c>
      <c r="Q10560"/>
    </row>
    <row r="10561" spans="2:17" x14ac:dyDescent="0.25">
      <c r="B10561" s="18" t="s">
        <v>3839</v>
      </c>
      <c r="C10561" s="18" t="s">
        <v>2754</v>
      </c>
      <c r="D10561" s="18" t="s">
        <v>2756</v>
      </c>
      <c r="E10561" s="18" t="s">
        <v>2921</v>
      </c>
      <c r="F10561" s="18" t="s">
        <v>2958</v>
      </c>
      <c r="G10561" s="18">
        <v>1248</v>
      </c>
      <c r="H10561" s="18">
        <v>0.74</v>
      </c>
      <c r="I10561" s="18">
        <v>1.1399999999999999</v>
      </c>
      <c r="Q10561"/>
    </row>
    <row r="10562" spans="2:17" x14ac:dyDescent="0.25">
      <c r="B10562" s="18" t="s">
        <v>3839</v>
      </c>
      <c r="C10562" s="18" t="s">
        <v>2754</v>
      </c>
      <c r="D10562" s="18" t="s">
        <v>2756</v>
      </c>
      <c r="E10562" s="18" t="s">
        <v>2921</v>
      </c>
      <c r="F10562" s="18" t="s">
        <v>2959</v>
      </c>
      <c r="G10562" s="18">
        <v>1596</v>
      </c>
      <c r="H10562" s="18">
        <v>0.77</v>
      </c>
      <c r="I10562" s="18">
        <v>1.1100000000000001</v>
      </c>
      <c r="Q10562"/>
    </row>
    <row r="10563" spans="2:17" x14ac:dyDescent="0.25">
      <c r="B10563" s="18" t="s">
        <v>3839</v>
      </c>
      <c r="C10563" s="18" t="s">
        <v>2754</v>
      </c>
      <c r="D10563" s="18" t="s">
        <v>2756</v>
      </c>
      <c r="E10563" s="18" t="s">
        <v>2921</v>
      </c>
      <c r="F10563" s="18" t="s">
        <v>2960</v>
      </c>
      <c r="G10563" s="18">
        <v>1380</v>
      </c>
      <c r="H10563" s="18">
        <v>0.77</v>
      </c>
      <c r="I10563" s="18">
        <v>1.1599999999999999</v>
      </c>
      <c r="Q10563"/>
    </row>
    <row r="10564" spans="2:17" x14ac:dyDescent="0.25">
      <c r="B10564" s="18" t="s">
        <v>3839</v>
      </c>
      <c r="C10564" s="18" t="s">
        <v>2754</v>
      </c>
      <c r="D10564" s="18" t="s">
        <v>2756</v>
      </c>
      <c r="E10564" s="18" t="s">
        <v>2921</v>
      </c>
      <c r="F10564" s="18" t="s">
        <v>2961</v>
      </c>
      <c r="G10564" s="18">
        <v>1380</v>
      </c>
      <c r="H10564" s="18">
        <v>0.62</v>
      </c>
      <c r="I10564" s="18">
        <v>1.17</v>
      </c>
      <c r="Q10564"/>
    </row>
    <row r="10565" spans="2:17" x14ac:dyDescent="0.25">
      <c r="B10565" s="18" t="s">
        <v>3839</v>
      </c>
      <c r="C10565" s="18" t="s">
        <v>2754</v>
      </c>
      <c r="D10565" s="18" t="s">
        <v>2756</v>
      </c>
      <c r="E10565" s="18" t="s">
        <v>2921</v>
      </c>
      <c r="F10565" s="18" t="s">
        <v>2962</v>
      </c>
      <c r="G10565" s="18">
        <v>1476</v>
      </c>
      <c r="H10565" s="18">
        <v>0.71</v>
      </c>
      <c r="I10565" s="18">
        <v>0.93</v>
      </c>
      <c r="Q10565"/>
    </row>
    <row r="10566" spans="2:17" x14ac:dyDescent="0.25">
      <c r="B10566" s="18" t="s">
        <v>3839</v>
      </c>
      <c r="C10566" s="18" t="s">
        <v>2754</v>
      </c>
      <c r="D10566" s="18" t="s">
        <v>2756</v>
      </c>
      <c r="E10566" s="18" t="s">
        <v>2921</v>
      </c>
      <c r="F10566" s="18" t="s">
        <v>2963</v>
      </c>
      <c r="G10566" s="18">
        <v>1356</v>
      </c>
      <c r="H10566" s="18">
        <v>0.88</v>
      </c>
      <c r="I10566" s="18">
        <v>0.96</v>
      </c>
      <c r="Q10566"/>
    </row>
    <row r="10567" spans="2:17" x14ac:dyDescent="0.25">
      <c r="B10567" s="18" t="s">
        <v>3839</v>
      </c>
      <c r="C10567" s="18" t="s">
        <v>2754</v>
      </c>
      <c r="D10567" s="18" t="s">
        <v>2756</v>
      </c>
      <c r="E10567" s="18" t="s">
        <v>2921</v>
      </c>
      <c r="F10567" s="18" t="s">
        <v>2964</v>
      </c>
      <c r="G10567" s="18">
        <v>1608</v>
      </c>
      <c r="H10567" s="18">
        <v>0.77</v>
      </c>
      <c r="I10567" s="18">
        <v>1.18</v>
      </c>
      <c r="Q10567"/>
    </row>
    <row r="10568" spans="2:17" x14ac:dyDescent="0.25">
      <c r="B10568" s="18" t="s">
        <v>3839</v>
      </c>
      <c r="C10568" s="18" t="s">
        <v>2754</v>
      </c>
      <c r="D10568" s="18" t="s">
        <v>2756</v>
      </c>
      <c r="E10568" s="18" t="s">
        <v>2921</v>
      </c>
      <c r="F10568" s="18" t="s">
        <v>2965</v>
      </c>
      <c r="G10568" s="18">
        <v>1656</v>
      </c>
      <c r="H10568" s="18">
        <v>0.78</v>
      </c>
      <c r="I10568" s="18">
        <v>0.99</v>
      </c>
      <c r="Q10568"/>
    </row>
    <row r="10569" spans="2:17" x14ac:dyDescent="0.25">
      <c r="B10569" s="18" t="s">
        <v>3839</v>
      </c>
      <c r="C10569" s="18" t="s">
        <v>2754</v>
      </c>
      <c r="D10569" s="18" t="s">
        <v>2756</v>
      </c>
      <c r="E10569" s="18" t="s">
        <v>2921</v>
      </c>
      <c r="F10569" s="18" t="s">
        <v>2966</v>
      </c>
      <c r="G10569" s="18">
        <v>1440</v>
      </c>
      <c r="H10569" s="18">
        <v>0.85</v>
      </c>
      <c r="I10569" s="18">
        <v>0.92</v>
      </c>
      <c r="Q10569"/>
    </row>
    <row r="10570" spans="2:17" x14ac:dyDescent="0.25">
      <c r="B10570" s="18" t="s">
        <v>3839</v>
      </c>
      <c r="C10570" s="18" t="s">
        <v>2754</v>
      </c>
      <c r="D10570" s="18" t="s">
        <v>2756</v>
      </c>
      <c r="E10570" s="18" t="s">
        <v>2921</v>
      </c>
      <c r="F10570" s="18" t="s">
        <v>2967</v>
      </c>
      <c r="G10570" s="18">
        <v>1368</v>
      </c>
      <c r="H10570" s="18">
        <v>0.72</v>
      </c>
      <c r="I10570" s="18">
        <v>1.05</v>
      </c>
      <c r="Q10570"/>
    </row>
    <row r="10571" spans="2:17" x14ac:dyDescent="0.25">
      <c r="B10571" s="18" t="s">
        <v>3839</v>
      </c>
      <c r="C10571" s="18" t="s">
        <v>2754</v>
      </c>
      <c r="D10571" s="18" t="s">
        <v>2756</v>
      </c>
      <c r="E10571" s="18" t="s">
        <v>2921</v>
      </c>
      <c r="F10571" s="18" t="s">
        <v>2968</v>
      </c>
      <c r="G10571" s="18">
        <v>1440</v>
      </c>
      <c r="H10571" s="18">
        <v>0.78</v>
      </c>
      <c r="I10571" s="18">
        <v>1.07</v>
      </c>
      <c r="Q10571"/>
    </row>
    <row r="10572" spans="2:17" x14ac:dyDescent="0.25">
      <c r="B10572" s="18" t="s">
        <v>3839</v>
      </c>
      <c r="C10572" s="18" t="s">
        <v>2754</v>
      </c>
      <c r="D10572" s="18" t="s">
        <v>2756</v>
      </c>
      <c r="E10572" s="18" t="s">
        <v>2921</v>
      </c>
      <c r="F10572" s="18" t="s">
        <v>2969</v>
      </c>
      <c r="G10572" s="18">
        <v>1320</v>
      </c>
      <c r="H10572" s="18">
        <v>0.84</v>
      </c>
      <c r="I10572" s="18">
        <v>1.1399999999999999</v>
      </c>
      <c r="Q10572"/>
    </row>
    <row r="10573" spans="2:17" x14ac:dyDescent="0.25">
      <c r="B10573" s="18" t="s">
        <v>3839</v>
      </c>
      <c r="C10573" s="18" t="s">
        <v>2754</v>
      </c>
      <c r="D10573" s="18" t="s">
        <v>2756</v>
      </c>
      <c r="E10573" s="18" t="s">
        <v>2921</v>
      </c>
      <c r="F10573" s="18" t="s">
        <v>2970</v>
      </c>
      <c r="G10573" s="18">
        <v>1224</v>
      </c>
      <c r="H10573" s="18">
        <v>0.66</v>
      </c>
      <c r="I10573" s="18">
        <v>1.1000000000000001</v>
      </c>
      <c r="Q10573"/>
    </row>
    <row r="10574" spans="2:17" x14ac:dyDescent="0.25">
      <c r="B10574" s="18" t="s">
        <v>3839</v>
      </c>
      <c r="C10574" s="18" t="s">
        <v>2754</v>
      </c>
      <c r="D10574" s="18" t="s">
        <v>2756</v>
      </c>
      <c r="E10574" s="18" t="s">
        <v>2921</v>
      </c>
      <c r="F10574" s="18" t="s">
        <v>2971</v>
      </c>
      <c r="G10574" s="18">
        <v>1440</v>
      </c>
      <c r="H10574" s="18">
        <v>0.89</v>
      </c>
      <c r="I10574" s="18">
        <v>1.17</v>
      </c>
      <c r="Q10574"/>
    </row>
    <row r="10575" spans="2:17" x14ac:dyDescent="0.25">
      <c r="B10575" s="18" t="s">
        <v>3839</v>
      </c>
      <c r="C10575" s="18" t="s">
        <v>2754</v>
      </c>
      <c r="D10575" s="18" t="s">
        <v>2756</v>
      </c>
      <c r="E10575" s="18" t="s">
        <v>2921</v>
      </c>
      <c r="F10575" s="18" t="s">
        <v>2972</v>
      </c>
      <c r="G10575" s="18">
        <v>1536</v>
      </c>
      <c r="H10575" s="18">
        <v>0.73</v>
      </c>
      <c r="I10575" s="18">
        <v>1.05</v>
      </c>
      <c r="Q10575"/>
    </row>
    <row r="10576" spans="2:17" x14ac:dyDescent="0.25">
      <c r="B10576" s="18" t="s">
        <v>3839</v>
      </c>
      <c r="C10576" s="18" t="s">
        <v>2754</v>
      </c>
      <c r="D10576" s="18" t="s">
        <v>2756</v>
      </c>
      <c r="E10576" s="18" t="s">
        <v>2921</v>
      </c>
      <c r="F10576" s="18" t="s">
        <v>2973</v>
      </c>
      <c r="G10576" s="18">
        <v>1416</v>
      </c>
      <c r="H10576" s="18">
        <v>0.72</v>
      </c>
      <c r="I10576" s="18">
        <v>1.1399999999999999</v>
      </c>
      <c r="Q10576"/>
    </row>
    <row r="10577" spans="2:17" x14ac:dyDescent="0.25">
      <c r="B10577" s="18" t="s">
        <v>3839</v>
      </c>
      <c r="C10577" s="18" t="s">
        <v>2754</v>
      </c>
      <c r="D10577" s="18" t="s">
        <v>2756</v>
      </c>
      <c r="E10577" s="18" t="s">
        <v>2921</v>
      </c>
      <c r="F10577" s="18" t="s">
        <v>2974</v>
      </c>
      <c r="G10577" s="18">
        <v>1272</v>
      </c>
      <c r="H10577" s="18">
        <v>0.77</v>
      </c>
      <c r="I10577" s="18">
        <v>0.92</v>
      </c>
      <c r="Q10577"/>
    </row>
    <row r="10578" spans="2:17" x14ac:dyDescent="0.25">
      <c r="B10578" s="18" t="s">
        <v>3839</v>
      </c>
      <c r="C10578" s="18" t="s">
        <v>2754</v>
      </c>
      <c r="D10578" s="18" t="s">
        <v>2756</v>
      </c>
      <c r="E10578" s="18" t="s">
        <v>2921</v>
      </c>
      <c r="F10578" s="18" t="s">
        <v>2975</v>
      </c>
      <c r="G10578" s="18">
        <v>1608</v>
      </c>
      <c r="H10578" s="18">
        <v>0.82</v>
      </c>
      <c r="I10578" s="18">
        <v>0.96</v>
      </c>
      <c r="Q10578"/>
    </row>
    <row r="10579" spans="2:17" x14ac:dyDescent="0.25">
      <c r="B10579" s="18" t="s">
        <v>3839</v>
      </c>
      <c r="C10579" s="18" t="s">
        <v>2754</v>
      </c>
      <c r="D10579" s="18" t="s">
        <v>2756</v>
      </c>
      <c r="E10579" s="18" t="s">
        <v>2921</v>
      </c>
      <c r="F10579" s="18" t="s">
        <v>2976</v>
      </c>
      <c r="G10579" s="18">
        <v>1404</v>
      </c>
      <c r="H10579" s="18">
        <v>0.61</v>
      </c>
      <c r="I10579" s="18">
        <v>1.03</v>
      </c>
      <c r="Q10579"/>
    </row>
    <row r="10580" spans="2:17" x14ac:dyDescent="0.25">
      <c r="B10580" s="18" t="s">
        <v>3839</v>
      </c>
      <c r="C10580" s="18" t="s">
        <v>2754</v>
      </c>
      <c r="D10580" s="18" t="s">
        <v>2756</v>
      </c>
      <c r="E10580" s="18" t="s">
        <v>2921</v>
      </c>
      <c r="F10580" s="18" t="s">
        <v>2977</v>
      </c>
      <c r="G10580" s="18">
        <v>1512</v>
      </c>
      <c r="H10580" s="18">
        <v>0.71</v>
      </c>
      <c r="I10580" s="18">
        <v>0.94</v>
      </c>
      <c r="Q10580"/>
    </row>
    <row r="10581" spans="2:17" x14ac:dyDescent="0.25">
      <c r="B10581" s="18" t="s">
        <v>3839</v>
      </c>
      <c r="C10581" s="18" t="s">
        <v>2754</v>
      </c>
      <c r="D10581" s="18" t="s">
        <v>2756</v>
      </c>
      <c r="E10581" s="18" t="s">
        <v>2921</v>
      </c>
      <c r="F10581" s="18" t="s">
        <v>2978</v>
      </c>
      <c r="G10581" s="18">
        <v>1632</v>
      </c>
      <c r="H10581" s="18">
        <v>0.8</v>
      </c>
      <c r="I10581" s="18">
        <v>1.0900000000000001</v>
      </c>
      <c r="Q10581"/>
    </row>
    <row r="10582" spans="2:17" x14ac:dyDescent="0.25">
      <c r="B10582" s="18" t="s">
        <v>3839</v>
      </c>
      <c r="C10582" s="18" t="s">
        <v>2754</v>
      </c>
      <c r="D10582" s="18" t="s">
        <v>2756</v>
      </c>
      <c r="E10582" s="18" t="s">
        <v>2921</v>
      </c>
      <c r="F10582" s="18" t="s">
        <v>2979</v>
      </c>
      <c r="G10582" s="18">
        <v>1356</v>
      </c>
      <c r="H10582" s="18">
        <v>0.75</v>
      </c>
      <c r="I10582" s="18">
        <v>0.96</v>
      </c>
      <c r="Q10582"/>
    </row>
    <row r="10583" spans="2:17" x14ac:dyDescent="0.25">
      <c r="B10583" s="18" t="s">
        <v>3839</v>
      </c>
      <c r="C10583" s="18" t="s">
        <v>2754</v>
      </c>
      <c r="D10583" s="18" t="s">
        <v>2756</v>
      </c>
      <c r="E10583" s="18" t="s">
        <v>2921</v>
      </c>
      <c r="F10583" s="18" t="s">
        <v>2980</v>
      </c>
      <c r="G10583" s="18">
        <v>1524</v>
      </c>
      <c r="H10583" s="18">
        <v>0.7</v>
      </c>
      <c r="I10583" s="18">
        <v>0.95</v>
      </c>
      <c r="Q10583"/>
    </row>
    <row r="10584" spans="2:17" x14ac:dyDescent="0.25">
      <c r="B10584" s="18" t="s">
        <v>3839</v>
      </c>
      <c r="C10584" s="18" t="s">
        <v>2754</v>
      </c>
      <c r="D10584" s="18" t="s">
        <v>2756</v>
      </c>
      <c r="E10584" s="18" t="s">
        <v>2921</v>
      </c>
      <c r="F10584" s="18" t="s">
        <v>2981</v>
      </c>
      <c r="G10584" s="18">
        <v>1260</v>
      </c>
      <c r="H10584" s="18">
        <v>0.79</v>
      </c>
      <c r="I10584" s="18">
        <v>0.95</v>
      </c>
      <c r="Q10584"/>
    </row>
    <row r="10585" spans="2:17" x14ac:dyDescent="0.25">
      <c r="B10585" s="18" t="s">
        <v>3839</v>
      </c>
      <c r="C10585" s="18" t="s">
        <v>2754</v>
      </c>
      <c r="D10585" s="18" t="s">
        <v>2756</v>
      </c>
      <c r="E10585" s="18" t="s">
        <v>2921</v>
      </c>
      <c r="F10585" s="18" t="s">
        <v>2982</v>
      </c>
      <c r="G10585" s="18">
        <v>1596</v>
      </c>
      <c r="H10585" s="18">
        <v>0.86</v>
      </c>
      <c r="I10585" s="18">
        <v>1.1000000000000001</v>
      </c>
      <c r="Q10585"/>
    </row>
    <row r="10586" spans="2:17" x14ac:dyDescent="0.25">
      <c r="B10586" s="18" t="s">
        <v>3839</v>
      </c>
      <c r="C10586" s="18" t="s">
        <v>2754</v>
      </c>
      <c r="D10586" s="18" t="s">
        <v>2756</v>
      </c>
      <c r="E10586" s="18" t="s">
        <v>2921</v>
      </c>
      <c r="F10586" s="18" t="s">
        <v>2983</v>
      </c>
      <c r="G10586" s="18">
        <v>1596</v>
      </c>
      <c r="H10586" s="18">
        <v>0.65</v>
      </c>
      <c r="I10586" s="18">
        <v>1.01</v>
      </c>
      <c r="Q10586"/>
    </row>
    <row r="10587" spans="2:17" x14ac:dyDescent="0.25">
      <c r="B10587" s="18" t="s">
        <v>3839</v>
      </c>
      <c r="C10587" s="18" t="s">
        <v>2754</v>
      </c>
      <c r="D10587" s="18" t="s">
        <v>2756</v>
      </c>
      <c r="E10587" s="18" t="s">
        <v>2921</v>
      </c>
      <c r="F10587" s="18" t="s">
        <v>2984</v>
      </c>
      <c r="G10587" s="18">
        <v>1596</v>
      </c>
      <c r="H10587" s="18">
        <v>0.76</v>
      </c>
      <c r="I10587" s="18">
        <v>1.1200000000000001</v>
      </c>
      <c r="Q10587"/>
    </row>
    <row r="10588" spans="2:17" x14ac:dyDescent="0.25">
      <c r="B10588" s="18" t="s">
        <v>3839</v>
      </c>
      <c r="C10588" s="18" t="s">
        <v>2754</v>
      </c>
      <c r="D10588" s="18" t="s">
        <v>2756</v>
      </c>
      <c r="E10588" s="18" t="s">
        <v>2921</v>
      </c>
      <c r="F10588" s="18" t="s">
        <v>4177</v>
      </c>
      <c r="G10588" s="18">
        <v>1668</v>
      </c>
      <c r="H10588" s="18">
        <v>0.63</v>
      </c>
      <c r="I10588" s="18">
        <v>0.93</v>
      </c>
      <c r="Q10588"/>
    </row>
    <row r="10589" spans="2:17" x14ac:dyDescent="0.25">
      <c r="B10589" s="18" t="s">
        <v>3839</v>
      </c>
      <c r="C10589" s="18" t="s">
        <v>2754</v>
      </c>
      <c r="D10589" s="18" t="s">
        <v>2756</v>
      </c>
      <c r="E10589" s="18" t="s">
        <v>2921</v>
      </c>
      <c r="F10589" s="18" t="s">
        <v>2985</v>
      </c>
      <c r="G10589" s="18">
        <v>1332</v>
      </c>
      <c r="H10589" s="18">
        <v>0.77</v>
      </c>
      <c r="I10589" s="18">
        <v>1.05</v>
      </c>
      <c r="Q10589"/>
    </row>
    <row r="10590" spans="2:17" x14ac:dyDescent="0.25">
      <c r="B10590" s="18" t="s">
        <v>3839</v>
      </c>
      <c r="C10590" s="18" t="s">
        <v>2754</v>
      </c>
      <c r="D10590" s="18" t="s">
        <v>2756</v>
      </c>
      <c r="E10590" s="18" t="s">
        <v>2921</v>
      </c>
      <c r="F10590" s="18" t="s">
        <v>2986</v>
      </c>
      <c r="G10590" s="18">
        <v>1320</v>
      </c>
      <c r="H10590" s="18">
        <v>0.64</v>
      </c>
      <c r="I10590" s="18">
        <v>1.19</v>
      </c>
      <c r="Q10590"/>
    </row>
    <row r="10591" spans="2:17" x14ac:dyDescent="0.25">
      <c r="B10591" s="18" t="s">
        <v>3839</v>
      </c>
      <c r="C10591" s="18" t="s">
        <v>2754</v>
      </c>
      <c r="D10591" s="18" t="s">
        <v>2756</v>
      </c>
      <c r="E10591" s="18" t="s">
        <v>2921</v>
      </c>
      <c r="F10591" s="18" t="s">
        <v>2987</v>
      </c>
      <c r="G10591" s="18">
        <v>1656</v>
      </c>
      <c r="H10591" s="18">
        <v>0.71</v>
      </c>
      <c r="I10591" s="18">
        <v>0.94</v>
      </c>
      <c r="Q10591"/>
    </row>
    <row r="10592" spans="2:17" x14ac:dyDescent="0.25">
      <c r="B10592" s="18" t="s">
        <v>3839</v>
      </c>
      <c r="C10592" s="18" t="s">
        <v>2754</v>
      </c>
      <c r="D10592" s="18" t="s">
        <v>2756</v>
      </c>
      <c r="E10592" s="18" t="s">
        <v>2921</v>
      </c>
      <c r="F10592" s="18" t="s">
        <v>2988</v>
      </c>
      <c r="G10592" s="18">
        <v>1308</v>
      </c>
      <c r="H10592" s="18">
        <v>0.89</v>
      </c>
      <c r="I10592" s="18">
        <v>1.1399999999999999</v>
      </c>
      <c r="Q10592"/>
    </row>
    <row r="10593" spans="2:17" x14ac:dyDescent="0.25">
      <c r="B10593" s="18" t="s">
        <v>3839</v>
      </c>
      <c r="C10593" s="18" t="s">
        <v>2754</v>
      </c>
      <c r="D10593" s="18" t="s">
        <v>2756</v>
      </c>
      <c r="E10593" s="18" t="s">
        <v>2921</v>
      </c>
      <c r="F10593" s="18" t="s">
        <v>2989</v>
      </c>
      <c r="G10593" s="18">
        <v>1632</v>
      </c>
      <c r="H10593" s="18">
        <v>0.62</v>
      </c>
      <c r="I10593" s="18">
        <v>1.02</v>
      </c>
      <c r="Q10593"/>
    </row>
    <row r="10594" spans="2:17" x14ac:dyDescent="0.25">
      <c r="B10594" s="18" t="s">
        <v>3839</v>
      </c>
      <c r="C10594" s="18" t="s">
        <v>2754</v>
      </c>
      <c r="D10594" s="18" t="s">
        <v>2756</v>
      </c>
      <c r="E10594" s="18" t="s">
        <v>2921</v>
      </c>
      <c r="F10594" s="18" t="s">
        <v>3825</v>
      </c>
      <c r="G10594" s="18">
        <v>1308</v>
      </c>
      <c r="H10594" s="18">
        <v>0.76</v>
      </c>
      <c r="I10594" s="18">
        <v>0.92</v>
      </c>
      <c r="Q10594"/>
    </row>
    <row r="10595" spans="2:17" x14ac:dyDescent="0.25">
      <c r="B10595" s="18" t="s">
        <v>3839</v>
      </c>
      <c r="C10595" s="18" t="s">
        <v>2754</v>
      </c>
      <c r="D10595" s="18" t="s">
        <v>2756</v>
      </c>
      <c r="E10595" s="18" t="s">
        <v>2921</v>
      </c>
      <c r="F10595" s="18" t="s">
        <v>3826</v>
      </c>
      <c r="G10595" s="18">
        <v>1344</v>
      </c>
      <c r="H10595" s="18">
        <v>0.88</v>
      </c>
      <c r="I10595" s="18">
        <v>1.2</v>
      </c>
      <c r="Q10595"/>
    </row>
    <row r="10596" spans="2:17" x14ac:dyDescent="0.25">
      <c r="B10596" s="18" t="s">
        <v>3839</v>
      </c>
      <c r="C10596" s="18" t="s">
        <v>2754</v>
      </c>
      <c r="D10596" s="18" t="s">
        <v>2756</v>
      </c>
      <c r="E10596" s="18" t="s">
        <v>2921</v>
      </c>
      <c r="F10596" s="18" t="s">
        <v>2990</v>
      </c>
      <c r="G10596" s="18">
        <v>1464</v>
      </c>
      <c r="H10596" s="18">
        <v>0.81</v>
      </c>
      <c r="I10596" s="18">
        <v>1.1599999999999999</v>
      </c>
      <c r="Q10596"/>
    </row>
    <row r="10597" spans="2:17" x14ac:dyDescent="0.25">
      <c r="B10597" s="18" t="s">
        <v>3839</v>
      </c>
      <c r="C10597" s="18" t="s">
        <v>2754</v>
      </c>
      <c r="D10597" s="18" t="s">
        <v>2756</v>
      </c>
      <c r="E10597" s="18" t="s">
        <v>2921</v>
      </c>
      <c r="F10597" s="18" t="s">
        <v>2991</v>
      </c>
      <c r="G10597" s="18">
        <v>1596</v>
      </c>
      <c r="H10597" s="18">
        <v>0.89</v>
      </c>
      <c r="I10597" s="18">
        <v>0.93</v>
      </c>
      <c r="Q10597"/>
    </row>
    <row r="10598" spans="2:17" x14ac:dyDescent="0.25">
      <c r="B10598" s="18" t="s">
        <v>3839</v>
      </c>
      <c r="C10598" s="18" t="s">
        <v>2754</v>
      </c>
      <c r="D10598" s="18" t="s">
        <v>2756</v>
      </c>
      <c r="E10598" s="18" t="s">
        <v>2921</v>
      </c>
      <c r="F10598" s="18" t="s">
        <v>2992</v>
      </c>
      <c r="G10598" s="18">
        <v>1284</v>
      </c>
      <c r="H10598" s="18">
        <v>0.8</v>
      </c>
      <c r="I10598" s="18">
        <v>1.06</v>
      </c>
      <c r="Q10598"/>
    </row>
    <row r="10599" spans="2:17" x14ac:dyDescent="0.25">
      <c r="B10599" s="18" t="s">
        <v>3839</v>
      </c>
      <c r="C10599" s="18" t="s">
        <v>2754</v>
      </c>
      <c r="D10599" s="18" t="s">
        <v>2756</v>
      </c>
      <c r="E10599" s="18" t="s">
        <v>2921</v>
      </c>
      <c r="F10599" s="18" t="s">
        <v>2993</v>
      </c>
      <c r="G10599" s="18">
        <v>1680</v>
      </c>
      <c r="H10599" s="18">
        <v>0.6</v>
      </c>
      <c r="I10599" s="18">
        <v>1.0900000000000001</v>
      </c>
      <c r="Q10599"/>
    </row>
    <row r="10600" spans="2:17" x14ac:dyDescent="0.25">
      <c r="B10600" s="18" t="s">
        <v>3839</v>
      </c>
      <c r="C10600" s="18" t="s">
        <v>2754</v>
      </c>
      <c r="D10600" s="18" t="s">
        <v>2756</v>
      </c>
      <c r="E10600" s="18" t="s">
        <v>2921</v>
      </c>
      <c r="F10600" s="18" t="s">
        <v>2994</v>
      </c>
      <c r="G10600" s="18">
        <v>1440</v>
      </c>
      <c r="H10600" s="18">
        <v>0.77</v>
      </c>
      <c r="I10600" s="18">
        <v>1.02</v>
      </c>
      <c r="Q10600"/>
    </row>
    <row r="10601" spans="2:17" x14ac:dyDescent="0.25">
      <c r="B10601" s="18" t="s">
        <v>3839</v>
      </c>
      <c r="C10601" s="18" t="s">
        <v>2754</v>
      </c>
      <c r="D10601" s="18" t="s">
        <v>2756</v>
      </c>
      <c r="E10601" s="18" t="s">
        <v>2921</v>
      </c>
      <c r="F10601" s="18" t="s">
        <v>3827</v>
      </c>
      <c r="G10601" s="18">
        <v>1536</v>
      </c>
      <c r="H10601" s="18">
        <v>0.76</v>
      </c>
      <c r="I10601" s="18">
        <v>1.02</v>
      </c>
      <c r="Q10601"/>
    </row>
    <row r="10602" spans="2:17" x14ac:dyDescent="0.25">
      <c r="B10602" s="18" t="s">
        <v>3839</v>
      </c>
      <c r="C10602" s="18" t="s">
        <v>2754</v>
      </c>
      <c r="D10602" s="18" t="s">
        <v>2756</v>
      </c>
      <c r="E10602" s="18" t="s">
        <v>2921</v>
      </c>
      <c r="F10602" s="18" t="s">
        <v>3828</v>
      </c>
      <c r="G10602" s="18">
        <v>1296</v>
      </c>
      <c r="H10602" s="18">
        <v>0.71</v>
      </c>
      <c r="I10602" s="18">
        <v>0.93</v>
      </c>
      <c r="Q10602"/>
    </row>
    <row r="10603" spans="2:17" x14ac:dyDescent="0.25">
      <c r="B10603" s="18" t="s">
        <v>3839</v>
      </c>
      <c r="C10603" s="18" t="s">
        <v>2754</v>
      </c>
      <c r="D10603" s="18" t="s">
        <v>2756</v>
      </c>
      <c r="E10603" s="18" t="s">
        <v>2921</v>
      </c>
      <c r="F10603" s="18" t="s">
        <v>3829</v>
      </c>
      <c r="G10603" s="18">
        <v>1320</v>
      </c>
      <c r="H10603" s="18">
        <v>0.84</v>
      </c>
      <c r="I10603" s="18">
        <v>1.04</v>
      </c>
      <c r="Q10603"/>
    </row>
    <row r="10604" spans="2:17" x14ac:dyDescent="0.25">
      <c r="B10604" s="18" t="s">
        <v>3839</v>
      </c>
      <c r="C10604" s="18" t="s">
        <v>2754</v>
      </c>
      <c r="D10604" s="18" t="s">
        <v>2756</v>
      </c>
      <c r="E10604" s="18" t="s">
        <v>2921</v>
      </c>
      <c r="F10604" s="18" t="s">
        <v>3830</v>
      </c>
      <c r="G10604" s="18">
        <v>1644</v>
      </c>
      <c r="H10604" s="18">
        <v>0.7</v>
      </c>
      <c r="I10604" s="18">
        <v>1.06</v>
      </c>
      <c r="Q10604"/>
    </row>
    <row r="10605" spans="2:17" x14ac:dyDescent="0.25">
      <c r="B10605" s="18" t="s">
        <v>3839</v>
      </c>
      <c r="C10605" s="18" t="s">
        <v>2754</v>
      </c>
      <c r="D10605" s="18" t="s">
        <v>2756</v>
      </c>
      <c r="E10605" s="18" t="s">
        <v>2921</v>
      </c>
      <c r="F10605" s="18" t="s">
        <v>3831</v>
      </c>
      <c r="G10605" s="18">
        <v>1344</v>
      </c>
      <c r="H10605" s="18">
        <v>0.74</v>
      </c>
      <c r="I10605" s="18">
        <v>1.07</v>
      </c>
      <c r="Q10605"/>
    </row>
    <row r="10606" spans="2:17" x14ac:dyDescent="0.25">
      <c r="B10606" s="18" t="s">
        <v>3839</v>
      </c>
      <c r="C10606" s="18" t="s">
        <v>2754</v>
      </c>
      <c r="D10606" s="18" t="s">
        <v>2756</v>
      </c>
      <c r="E10606" s="18" t="s">
        <v>2921</v>
      </c>
      <c r="F10606" s="18" t="s">
        <v>3832</v>
      </c>
      <c r="G10606" s="18">
        <v>1464</v>
      </c>
      <c r="H10606" s="18">
        <v>0.78</v>
      </c>
      <c r="I10606" s="18">
        <v>1.1100000000000001</v>
      </c>
      <c r="Q10606"/>
    </row>
    <row r="10607" spans="2:17" x14ac:dyDescent="0.25">
      <c r="B10607" s="18" t="s">
        <v>3839</v>
      </c>
      <c r="C10607" s="18" t="s">
        <v>2754</v>
      </c>
      <c r="D10607" s="18" t="s">
        <v>2756</v>
      </c>
      <c r="E10607" s="18" t="s">
        <v>2921</v>
      </c>
      <c r="F10607" s="18" t="s">
        <v>3833</v>
      </c>
      <c r="G10607" s="18">
        <v>1488</v>
      </c>
      <c r="H10607" s="18">
        <v>0.61</v>
      </c>
      <c r="I10607" s="18">
        <v>1.18</v>
      </c>
      <c r="Q10607"/>
    </row>
    <row r="10608" spans="2:17" x14ac:dyDescent="0.25">
      <c r="B10608" s="18" t="s">
        <v>3839</v>
      </c>
      <c r="C10608" s="18" t="s">
        <v>2754</v>
      </c>
      <c r="D10608" s="18" t="s">
        <v>2756</v>
      </c>
      <c r="E10608" s="18" t="s">
        <v>2921</v>
      </c>
      <c r="F10608" s="18" t="s">
        <v>3834</v>
      </c>
      <c r="G10608" s="18">
        <v>1656</v>
      </c>
      <c r="H10608" s="18">
        <v>0.9</v>
      </c>
      <c r="I10608" s="18">
        <v>1.05</v>
      </c>
      <c r="Q10608"/>
    </row>
    <row r="10609" spans="2:17" x14ac:dyDescent="0.25">
      <c r="B10609" s="18" t="s">
        <v>3839</v>
      </c>
      <c r="C10609" s="18" t="s">
        <v>2754</v>
      </c>
      <c r="D10609" s="18" t="s">
        <v>2756</v>
      </c>
      <c r="E10609" s="18" t="s">
        <v>2921</v>
      </c>
      <c r="F10609" s="18" t="s">
        <v>3835</v>
      </c>
      <c r="G10609" s="18">
        <v>1584</v>
      </c>
      <c r="H10609" s="18">
        <v>0.75</v>
      </c>
      <c r="I10609" s="18">
        <v>0.98</v>
      </c>
      <c r="Q10609"/>
    </row>
    <row r="10610" spans="2:17" x14ac:dyDescent="0.25">
      <c r="B10610" s="18" t="s">
        <v>3839</v>
      </c>
      <c r="C10610" s="18" t="s">
        <v>2754</v>
      </c>
      <c r="D10610" s="18" t="s">
        <v>2756</v>
      </c>
      <c r="E10610" s="18" t="s">
        <v>2921</v>
      </c>
      <c r="F10610" s="18" t="s">
        <v>3836</v>
      </c>
      <c r="G10610" s="18">
        <v>1476</v>
      </c>
      <c r="H10610" s="18">
        <v>0.8</v>
      </c>
      <c r="I10610" s="18">
        <v>1.1499999999999999</v>
      </c>
      <c r="Q10610"/>
    </row>
    <row r="10611" spans="2:17" x14ac:dyDescent="0.25">
      <c r="B10611" s="18" t="s">
        <v>3839</v>
      </c>
      <c r="C10611" s="18" t="s">
        <v>2754</v>
      </c>
      <c r="D10611" s="18" t="s">
        <v>2756</v>
      </c>
      <c r="E10611" s="18" t="s">
        <v>2921</v>
      </c>
      <c r="F10611" s="18" t="s">
        <v>3837</v>
      </c>
      <c r="G10611" s="18">
        <v>1620</v>
      </c>
      <c r="H10611" s="18">
        <v>0.78</v>
      </c>
      <c r="I10611" s="18">
        <v>1.1499999999999999</v>
      </c>
      <c r="Q10611"/>
    </row>
    <row r="10612" spans="2:17" x14ac:dyDescent="0.25">
      <c r="B10612" s="18" t="s">
        <v>3839</v>
      </c>
      <c r="C10612" s="18" t="s">
        <v>2754</v>
      </c>
      <c r="D10612" s="18" t="s">
        <v>2756</v>
      </c>
      <c r="E10612" s="18" t="s">
        <v>2921</v>
      </c>
      <c r="F10612" s="18" t="s">
        <v>3838</v>
      </c>
      <c r="G10612" s="18">
        <v>1656</v>
      </c>
      <c r="H10612" s="18">
        <v>0.83</v>
      </c>
      <c r="I10612" s="18">
        <v>1.1200000000000001</v>
      </c>
      <c r="Q10612"/>
    </row>
    <row r="10613" spans="2:17" x14ac:dyDescent="0.25">
      <c r="B10613" s="18" t="s">
        <v>3839</v>
      </c>
      <c r="C10613" s="18" t="s">
        <v>2754</v>
      </c>
      <c r="D10613" s="18" t="s">
        <v>2756</v>
      </c>
      <c r="E10613" s="18" t="s">
        <v>2921</v>
      </c>
      <c r="F10613" s="18" t="s">
        <v>4178</v>
      </c>
      <c r="G10613" s="18">
        <v>1596</v>
      </c>
      <c r="H10613" s="18">
        <v>0.9</v>
      </c>
      <c r="I10613" s="18">
        <v>1.19</v>
      </c>
      <c r="Q10613"/>
    </row>
    <row r="10614" spans="2:17" x14ac:dyDescent="0.25">
      <c r="B10614" s="18" t="s">
        <v>3839</v>
      </c>
      <c r="C10614" s="18" t="s">
        <v>2754</v>
      </c>
      <c r="D10614" s="18" t="s">
        <v>2756</v>
      </c>
      <c r="E10614" s="18" t="s">
        <v>2921</v>
      </c>
      <c r="F10614" s="18" t="s">
        <v>4179</v>
      </c>
      <c r="G10614" s="18">
        <v>1368</v>
      </c>
      <c r="H10614" s="18">
        <v>0.72</v>
      </c>
      <c r="I10614" s="18">
        <v>1.03</v>
      </c>
      <c r="Q10614"/>
    </row>
    <row r="10615" spans="2:17" x14ac:dyDescent="0.25">
      <c r="B10615" s="18" t="s">
        <v>3839</v>
      </c>
      <c r="C10615" s="18" t="s">
        <v>2754</v>
      </c>
      <c r="D10615" s="18" t="s">
        <v>2756</v>
      </c>
      <c r="E10615" s="18" t="s">
        <v>2921</v>
      </c>
      <c r="F10615" s="18" t="s">
        <v>4180</v>
      </c>
      <c r="G10615" s="18">
        <v>1296</v>
      </c>
      <c r="H10615" s="18">
        <v>0.9</v>
      </c>
      <c r="I10615" s="18">
        <v>1.1299999999999999</v>
      </c>
      <c r="Q10615"/>
    </row>
    <row r="10616" spans="2:17" x14ac:dyDescent="0.25">
      <c r="B10616" s="18" t="s">
        <v>3839</v>
      </c>
      <c r="C10616" s="18" t="s">
        <v>2754</v>
      </c>
      <c r="D10616" s="18" t="s">
        <v>2756</v>
      </c>
      <c r="E10616" s="18" t="s">
        <v>2921</v>
      </c>
      <c r="F10616" s="18" t="s">
        <v>4181</v>
      </c>
      <c r="G10616" s="18">
        <v>1284</v>
      </c>
      <c r="H10616" s="18">
        <v>0.87</v>
      </c>
      <c r="I10616" s="18">
        <v>1.05</v>
      </c>
      <c r="Q10616"/>
    </row>
    <row r="10617" spans="2:17" x14ac:dyDescent="0.25">
      <c r="B10617" s="18" t="s">
        <v>3839</v>
      </c>
      <c r="C10617" s="18" t="s">
        <v>2754</v>
      </c>
      <c r="D10617" s="18" t="s">
        <v>2756</v>
      </c>
      <c r="E10617" s="18" t="s">
        <v>2921</v>
      </c>
      <c r="F10617" s="18" t="s">
        <v>4182</v>
      </c>
      <c r="G10617" s="18">
        <v>1464</v>
      </c>
      <c r="H10617" s="18">
        <v>0.79</v>
      </c>
      <c r="I10617" s="18">
        <v>1</v>
      </c>
      <c r="Q10617"/>
    </row>
    <row r="10618" spans="2:17" x14ac:dyDescent="0.25">
      <c r="B10618" s="18" t="s">
        <v>3839</v>
      </c>
      <c r="C10618" s="18" t="s">
        <v>2754</v>
      </c>
      <c r="D10618" s="18" t="s">
        <v>2756</v>
      </c>
      <c r="E10618" s="18" t="s">
        <v>2921</v>
      </c>
      <c r="F10618" s="18" t="s">
        <v>4183</v>
      </c>
      <c r="G10618" s="18">
        <v>1308</v>
      </c>
      <c r="H10618" s="18">
        <v>0.87</v>
      </c>
      <c r="I10618" s="18">
        <v>0.93</v>
      </c>
      <c r="Q10618"/>
    </row>
    <row r="10619" spans="2:17" x14ac:dyDescent="0.25">
      <c r="B10619" s="18" t="s">
        <v>3839</v>
      </c>
      <c r="C10619" s="18" t="s">
        <v>8</v>
      </c>
      <c r="D10619" s="18" t="s">
        <v>1573</v>
      </c>
      <c r="E10619" s="18" t="s">
        <v>2995</v>
      </c>
      <c r="F10619" s="18" t="s">
        <v>2996</v>
      </c>
      <c r="G10619" s="18">
        <v>492</v>
      </c>
      <c r="H10619" s="18">
        <v>3.03</v>
      </c>
      <c r="I10619" s="18">
        <v>6.54</v>
      </c>
      <c r="Q10619"/>
    </row>
    <row r="10620" spans="2:17" x14ac:dyDescent="0.25">
      <c r="B10620" s="18" t="s">
        <v>3839</v>
      </c>
      <c r="C10620" s="18" t="s">
        <v>8</v>
      </c>
      <c r="D10620" s="18" t="s">
        <v>1573</v>
      </c>
      <c r="E10620" s="18" t="s">
        <v>2995</v>
      </c>
      <c r="F10620" s="18" t="s">
        <v>2997</v>
      </c>
      <c r="G10620" s="18">
        <v>468</v>
      </c>
      <c r="H10620" s="18">
        <v>3.26</v>
      </c>
      <c r="I10620" s="18">
        <v>5.94</v>
      </c>
      <c r="Q10620"/>
    </row>
    <row r="10621" spans="2:17" x14ac:dyDescent="0.25">
      <c r="B10621" s="18" t="s">
        <v>3839</v>
      </c>
      <c r="C10621" s="18" t="s">
        <v>8</v>
      </c>
      <c r="D10621" s="18" t="s">
        <v>1573</v>
      </c>
      <c r="E10621" s="18" t="s">
        <v>2995</v>
      </c>
      <c r="F10621" s="18" t="s">
        <v>2998</v>
      </c>
      <c r="G10621" s="18">
        <v>516</v>
      </c>
      <c r="H10621" s="18">
        <v>3.03</v>
      </c>
      <c r="I10621" s="18">
        <v>6.49</v>
      </c>
      <c r="Q10621"/>
    </row>
    <row r="10622" spans="2:17" x14ac:dyDescent="0.25">
      <c r="B10622" s="18" t="s">
        <v>3839</v>
      </c>
      <c r="C10622" s="18" t="s">
        <v>8</v>
      </c>
      <c r="D10622" s="18" t="s">
        <v>1573</v>
      </c>
      <c r="E10622" s="18" t="s">
        <v>2995</v>
      </c>
      <c r="F10622" s="18" t="s">
        <v>2999</v>
      </c>
      <c r="G10622" s="18">
        <v>516</v>
      </c>
      <c r="H10622" s="18">
        <v>3.3</v>
      </c>
      <c r="I10622" s="18">
        <v>6.81</v>
      </c>
      <c r="Q10622"/>
    </row>
    <row r="10623" spans="2:17" x14ac:dyDescent="0.25">
      <c r="B10623" s="18" t="s">
        <v>3839</v>
      </c>
      <c r="C10623" s="18" t="s">
        <v>8</v>
      </c>
      <c r="D10623" s="18" t="s">
        <v>1573</v>
      </c>
      <c r="E10623" s="18" t="s">
        <v>2995</v>
      </c>
      <c r="F10623" s="18" t="s">
        <v>3000</v>
      </c>
      <c r="G10623" s="18">
        <v>384</v>
      </c>
      <c r="H10623" s="18">
        <v>3.84</v>
      </c>
      <c r="I10623" s="18">
        <v>5.12</v>
      </c>
      <c r="Q10623"/>
    </row>
    <row r="10624" spans="2:17" x14ac:dyDescent="0.25">
      <c r="B10624" s="18" t="s">
        <v>3839</v>
      </c>
      <c r="C10624" s="18" t="s">
        <v>8</v>
      </c>
      <c r="D10624" s="18" t="s">
        <v>1573</v>
      </c>
      <c r="E10624" s="18" t="s">
        <v>2995</v>
      </c>
      <c r="F10624" s="18" t="s">
        <v>3001</v>
      </c>
      <c r="G10624" s="18">
        <v>384</v>
      </c>
      <c r="H10624" s="18">
        <v>4.13</v>
      </c>
      <c r="I10624" s="18">
        <v>6.62</v>
      </c>
      <c r="Q10624"/>
    </row>
    <row r="10625" spans="2:17" x14ac:dyDescent="0.25">
      <c r="B10625" s="18" t="s">
        <v>3839</v>
      </c>
      <c r="C10625" s="18" t="s">
        <v>8</v>
      </c>
      <c r="D10625" s="18" t="s">
        <v>1573</v>
      </c>
      <c r="E10625" s="18" t="s">
        <v>2995</v>
      </c>
      <c r="F10625" s="18" t="s">
        <v>3002</v>
      </c>
      <c r="G10625" s="18">
        <v>492</v>
      </c>
      <c r="H10625" s="18">
        <v>3.52</v>
      </c>
      <c r="I10625" s="18">
        <v>5.46</v>
      </c>
      <c r="Q10625"/>
    </row>
    <row r="10626" spans="2:17" x14ac:dyDescent="0.25">
      <c r="B10626" s="18" t="s">
        <v>3839</v>
      </c>
      <c r="C10626" s="18" t="s">
        <v>8</v>
      </c>
      <c r="D10626" s="18" t="s">
        <v>1573</v>
      </c>
      <c r="E10626" s="18" t="s">
        <v>2995</v>
      </c>
      <c r="F10626" s="18" t="s">
        <v>3003</v>
      </c>
      <c r="G10626" s="18">
        <v>468</v>
      </c>
      <c r="H10626" s="18">
        <v>3.8</v>
      </c>
      <c r="I10626" s="18">
        <v>5.66</v>
      </c>
      <c r="Q10626"/>
    </row>
    <row r="10627" spans="2:17" x14ac:dyDescent="0.25">
      <c r="B10627" s="18" t="s">
        <v>3839</v>
      </c>
      <c r="C10627" s="18" t="s">
        <v>8</v>
      </c>
      <c r="D10627" s="18" t="s">
        <v>1573</v>
      </c>
      <c r="E10627" s="18" t="s">
        <v>2995</v>
      </c>
      <c r="F10627" s="18" t="s">
        <v>3004</v>
      </c>
      <c r="G10627" s="18">
        <v>384</v>
      </c>
      <c r="H10627" s="18">
        <v>4.0599999999999996</v>
      </c>
      <c r="I10627" s="18">
        <v>6.28</v>
      </c>
      <c r="Q10627"/>
    </row>
    <row r="10628" spans="2:17" x14ac:dyDescent="0.25">
      <c r="B10628" s="18" t="s">
        <v>3839</v>
      </c>
      <c r="C10628" s="18" t="s">
        <v>8</v>
      </c>
      <c r="D10628" s="18" t="s">
        <v>277</v>
      </c>
      <c r="E10628" s="18" t="s">
        <v>3005</v>
      </c>
      <c r="F10628" s="18" t="s">
        <v>3006</v>
      </c>
      <c r="G10628" s="18">
        <v>936</v>
      </c>
      <c r="H10628" s="18">
        <v>2.16</v>
      </c>
      <c r="I10628" s="18">
        <v>3.57</v>
      </c>
      <c r="Q10628"/>
    </row>
    <row r="10629" spans="2:17" x14ac:dyDescent="0.25">
      <c r="B10629" s="18" t="s">
        <v>3839</v>
      </c>
      <c r="C10629" s="18" t="s">
        <v>8</v>
      </c>
      <c r="D10629" s="18" t="s">
        <v>277</v>
      </c>
      <c r="E10629" s="18" t="s">
        <v>3005</v>
      </c>
      <c r="F10629" s="18" t="s">
        <v>3007</v>
      </c>
      <c r="G10629" s="18">
        <v>1020</v>
      </c>
      <c r="H10629" s="18">
        <v>2.88</v>
      </c>
      <c r="I10629" s="18">
        <v>3.26</v>
      </c>
      <c r="Q10629"/>
    </row>
    <row r="10630" spans="2:17" x14ac:dyDescent="0.25">
      <c r="B10630" s="18" t="s">
        <v>3839</v>
      </c>
      <c r="C10630" s="18" t="s">
        <v>8</v>
      </c>
      <c r="D10630" s="18" t="s">
        <v>277</v>
      </c>
      <c r="E10630" s="18" t="s">
        <v>3005</v>
      </c>
      <c r="F10630" s="18" t="s">
        <v>3008</v>
      </c>
      <c r="G10630" s="18">
        <v>780</v>
      </c>
      <c r="H10630" s="18">
        <v>2.41</v>
      </c>
      <c r="I10630" s="18">
        <v>3.56</v>
      </c>
      <c r="Q10630"/>
    </row>
    <row r="10631" spans="2:17" x14ac:dyDescent="0.25">
      <c r="B10631" s="18" t="s">
        <v>3839</v>
      </c>
      <c r="C10631" s="18" t="s">
        <v>8</v>
      </c>
      <c r="D10631" s="18" t="s">
        <v>277</v>
      </c>
      <c r="E10631" s="18" t="s">
        <v>3005</v>
      </c>
      <c r="F10631" s="18" t="s">
        <v>3009</v>
      </c>
      <c r="G10631" s="18">
        <v>756</v>
      </c>
      <c r="H10631" s="18">
        <v>2.91</v>
      </c>
      <c r="I10631" s="18">
        <v>3.99</v>
      </c>
      <c r="Q10631"/>
    </row>
    <row r="10632" spans="2:17" x14ac:dyDescent="0.25">
      <c r="B10632" s="18" t="s">
        <v>3839</v>
      </c>
      <c r="C10632" s="18" t="s">
        <v>8</v>
      </c>
      <c r="D10632" s="18" t="s">
        <v>277</v>
      </c>
      <c r="E10632" s="18" t="s">
        <v>3005</v>
      </c>
      <c r="F10632" s="18" t="s">
        <v>3010</v>
      </c>
      <c r="G10632" s="18">
        <v>660</v>
      </c>
      <c r="H10632" s="18">
        <v>2.78</v>
      </c>
      <c r="I10632" s="18">
        <v>3.79</v>
      </c>
      <c r="Q10632"/>
    </row>
    <row r="10633" spans="2:17" x14ac:dyDescent="0.25">
      <c r="B10633" s="18" t="s">
        <v>3839</v>
      </c>
      <c r="C10633" s="18" t="s">
        <v>8</v>
      </c>
      <c r="D10633" s="18" t="s">
        <v>277</v>
      </c>
      <c r="E10633" s="18" t="s">
        <v>3005</v>
      </c>
      <c r="F10633" s="18" t="s">
        <v>3011</v>
      </c>
      <c r="G10633" s="18">
        <v>948</v>
      </c>
      <c r="H10633" s="18">
        <v>2.48</v>
      </c>
      <c r="I10633" s="18">
        <v>3.63</v>
      </c>
      <c r="Q10633"/>
    </row>
    <row r="10634" spans="2:17" x14ac:dyDescent="0.25">
      <c r="B10634" s="18" t="s">
        <v>3839</v>
      </c>
      <c r="C10634" s="18" t="s">
        <v>8</v>
      </c>
      <c r="D10634" s="18" t="s">
        <v>277</v>
      </c>
      <c r="E10634" s="18" t="s">
        <v>3005</v>
      </c>
      <c r="F10634" s="18" t="s">
        <v>3012</v>
      </c>
      <c r="G10634" s="18">
        <v>744</v>
      </c>
      <c r="H10634" s="18">
        <v>2.2999999999999998</v>
      </c>
      <c r="I10634" s="18">
        <v>3.76</v>
      </c>
      <c r="Q10634"/>
    </row>
    <row r="10635" spans="2:17" x14ac:dyDescent="0.25">
      <c r="B10635" s="18" t="s">
        <v>3839</v>
      </c>
      <c r="C10635" s="18" t="s">
        <v>8</v>
      </c>
      <c r="D10635" s="18" t="s">
        <v>277</v>
      </c>
      <c r="E10635" s="18" t="s">
        <v>3005</v>
      </c>
      <c r="F10635" s="18" t="s">
        <v>3013</v>
      </c>
      <c r="G10635" s="18">
        <v>1200</v>
      </c>
      <c r="H10635" s="18">
        <v>2.87</v>
      </c>
      <c r="I10635" s="18">
        <v>3.5</v>
      </c>
      <c r="Q10635"/>
    </row>
    <row r="10636" spans="2:17" x14ac:dyDescent="0.25">
      <c r="B10636" s="18" t="s">
        <v>3839</v>
      </c>
      <c r="C10636" s="18" t="s">
        <v>8</v>
      </c>
      <c r="D10636" s="18" t="s">
        <v>277</v>
      </c>
      <c r="E10636" s="18" t="s">
        <v>3005</v>
      </c>
      <c r="F10636" s="18" t="s">
        <v>3014</v>
      </c>
      <c r="G10636" s="18">
        <v>1200</v>
      </c>
      <c r="H10636" s="18">
        <v>2.06</v>
      </c>
      <c r="I10636" s="18">
        <v>3.76</v>
      </c>
      <c r="Q10636"/>
    </row>
    <row r="10637" spans="2:17" x14ac:dyDescent="0.25">
      <c r="B10637" s="18" t="s">
        <v>3839</v>
      </c>
      <c r="C10637" s="18" t="s">
        <v>8</v>
      </c>
      <c r="D10637" s="18" t="s">
        <v>277</v>
      </c>
      <c r="E10637" s="18" t="s">
        <v>3005</v>
      </c>
      <c r="F10637" s="18" t="s">
        <v>3015</v>
      </c>
      <c r="G10637" s="18">
        <v>900</v>
      </c>
      <c r="H10637" s="18">
        <v>2.81</v>
      </c>
      <c r="I10637" s="18">
        <v>3.33</v>
      </c>
      <c r="Q10637"/>
    </row>
    <row r="10638" spans="2:17" x14ac:dyDescent="0.25">
      <c r="B10638" s="18" t="s">
        <v>3839</v>
      </c>
      <c r="C10638" s="18" t="s">
        <v>8</v>
      </c>
      <c r="D10638" s="18" t="s">
        <v>277</v>
      </c>
      <c r="E10638" s="18" t="s">
        <v>3005</v>
      </c>
      <c r="F10638" s="18" t="s">
        <v>3016</v>
      </c>
      <c r="G10638" s="18">
        <v>876</v>
      </c>
      <c r="H10638" s="18">
        <v>2.11</v>
      </c>
      <c r="I10638" s="18">
        <v>3.89</v>
      </c>
      <c r="Q10638"/>
    </row>
    <row r="10639" spans="2:17" x14ac:dyDescent="0.25">
      <c r="B10639" s="18" t="s">
        <v>3839</v>
      </c>
      <c r="C10639" s="18" t="s">
        <v>8</v>
      </c>
      <c r="D10639" s="18" t="s">
        <v>277</v>
      </c>
      <c r="E10639" s="18" t="s">
        <v>3005</v>
      </c>
      <c r="F10639" s="18" t="s">
        <v>3017</v>
      </c>
      <c r="G10639" s="18">
        <v>612</v>
      </c>
      <c r="H10639" s="18">
        <v>2.63</v>
      </c>
      <c r="I10639" s="18">
        <v>3.79</v>
      </c>
      <c r="Q10639"/>
    </row>
    <row r="10640" spans="2:17" x14ac:dyDescent="0.25">
      <c r="B10640" s="18" t="s">
        <v>3839</v>
      </c>
      <c r="C10640" s="18" t="s">
        <v>8</v>
      </c>
      <c r="D10640" s="18" t="s">
        <v>277</v>
      </c>
      <c r="E10640" s="18" t="s">
        <v>3005</v>
      </c>
      <c r="F10640" s="18" t="s">
        <v>3018</v>
      </c>
      <c r="G10640" s="18">
        <v>852</v>
      </c>
      <c r="H10640" s="18">
        <v>2.66</v>
      </c>
      <c r="I10640" s="18">
        <v>3.68</v>
      </c>
      <c r="Q10640"/>
    </row>
    <row r="10641" spans="2:17" x14ac:dyDescent="0.25">
      <c r="B10641" s="18" t="s">
        <v>3839</v>
      </c>
      <c r="C10641" s="18" t="s">
        <v>8</v>
      </c>
      <c r="D10641" s="18" t="s">
        <v>277</v>
      </c>
      <c r="E10641" s="18" t="s">
        <v>3005</v>
      </c>
      <c r="F10641" s="18" t="s">
        <v>3019</v>
      </c>
      <c r="G10641" s="18">
        <v>1092</v>
      </c>
      <c r="H10641" s="18">
        <v>2.5099999999999998</v>
      </c>
      <c r="I10641" s="18">
        <v>3.55</v>
      </c>
      <c r="Q10641"/>
    </row>
    <row r="10642" spans="2:17" x14ac:dyDescent="0.25">
      <c r="B10642" s="18" t="s">
        <v>3839</v>
      </c>
      <c r="C10642" s="18" t="s">
        <v>8</v>
      </c>
      <c r="D10642" s="18" t="s">
        <v>277</v>
      </c>
      <c r="E10642" s="18" t="s">
        <v>3005</v>
      </c>
      <c r="F10642" s="18" t="s">
        <v>3020</v>
      </c>
      <c r="G10642" s="18">
        <v>1200</v>
      </c>
      <c r="H10642" s="18">
        <v>2.56</v>
      </c>
      <c r="I10642" s="18">
        <v>3.93</v>
      </c>
      <c r="Q10642"/>
    </row>
    <row r="10643" spans="2:17" x14ac:dyDescent="0.25">
      <c r="B10643" s="18" t="s">
        <v>3839</v>
      </c>
      <c r="C10643" s="18" t="s">
        <v>8</v>
      </c>
      <c r="D10643" s="18" t="s">
        <v>277</v>
      </c>
      <c r="E10643" s="18" t="s">
        <v>3005</v>
      </c>
      <c r="F10643" s="18" t="s">
        <v>3021</v>
      </c>
      <c r="G10643" s="18">
        <v>792</v>
      </c>
      <c r="H10643" s="18">
        <v>2.85</v>
      </c>
      <c r="I10643" s="18">
        <v>3.54</v>
      </c>
      <c r="Q10643"/>
    </row>
    <row r="10644" spans="2:17" x14ac:dyDescent="0.25">
      <c r="B10644" s="18" t="s">
        <v>3839</v>
      </c>
      <c r="C10644" s="18" t="s">
        <v>8</v>
      </c>
      <c r="D10644" s="18" t="s">
        <v>277</v>
      </c>
      <c r="E10644" s="18" t="s">
        <v>3005</v>
      </c>
      <c r="F10644" s="18" t="s">
        <v>3022</v>
      </c>
      <c r="G10644" s="18">
        <v>672</v>
      </c>
      <c r="H10644" s="18">
        <v>2.76</v>
      </c>
      <c r="I10644" s="18">
        <v>3.83</v>
      </c>
      <c r="Q10644"/>
    </row>
    <row r="10645" spans="2:17" x14ac:dyDescent="0.25">
      <c r="B10645" s="18" t="s">
        <v>3839</v>
      </c>
      <c r="C10645" s="18" t="s">
        <v>8</v>
      </c>
      <c r="D10645" s="18" t="s">
        <v>277</v>
      </c>
      <c r="E10645" s="18" t="s">
        <v>3005</v>
      </c>
      <c r="F10645" s="18" t="s">
        <v>3023</v>
      </c>
      <c r="G10645" s="18">
        <v>744</v>
      </c>
      <c r="H10645" s="18">
        <v>2.69</v>
      </c>
      <c r="I10645" s="18">
        <v>3.86</v>
      </c>
      <c r="Q10645"/>
    </row>
    <row r="10646" spans="2:17" x14ac:dyDescent="0.25">
      <c r="B10646" s="18" t="s">
        <v>3839</v>
      </c>
      <c r="C10646" s="18" t="s">
        <v>8</v>
      </c>
      <c r="D10646" s="18" t="s">
        <v>277</v>
      </c>
      <c r="E10646" s="18" t="s">
        <v>3005</v>
      </c>
      <c r="F10646" s="18" t="s">
        <v>3024</v>
      </c>
      <c r="G10646" s="18">
        <v>1104</v>
      </c>
      <c r="H10646" s="18">
        <v>3</v>
      </c>
      <c r="I10646" s="18">
        <v>3.21</v>
      </c>
      <c r="Q10646"/>
    </row>
    <row r="10647" spans="2:17" x14ac:dyDescent="0.25">
      <c r="B10647" s="18" t="s">
        <v>3839</v>
      </c>
      <c r="C10647" s="18" t="s">
        <v>8</v>
      </c>
      <c r="D10647" s="18" t="s">
        <v>277</v>
      </c>
      <c r="E10647" s="18" t="s">
        <v>3005</v>
      </c>
      <c r="F10647" s="18" t="s">
        <v>3025</v>
      </c>
      <c r="G10647" s="18">
        <v>828</v>
      </c>
      <c r="H10647" s="18">
        <v>2</v>
      </c>
      <c r="I10647" s="18">
        <v>3.73</v>
      </c>
      <c r="Q10647"/>
    </row>
    <row r="10648" spans="2:17" x14ac:dyDescent="0.25">
      <c r="B10648" s="18" t="s">
        <v>3839</v>
      </c>
      <c r="C10648" s="18" t="s">
        <v>8</v>
      </c>
      <c r="D10648" s="18" t="s">
        <v>277</v>
      </c>
      <c r="E10648" s="18" t="s">
        <v>3005</v>
      </c>
      <c r="F10648" s="18" t="s">
        <v>3026</v>
      </c>
      <c r="G10648" s="18">
        <v>768</v>
      </c>
      <c r="H10648" s="18">
        <v>2.25</v>
      </c>
      <c r="I10648" s="18">
        <v>3.24</v>
      </c>
      <c r="Q10648"/>
    </row>
    <row r="10649" spans="2:17" x14ac:dyDescent="0.25">
      <c r="B10649" s="18" t="s">
        <v>3839</v>
      </c>
      <c r="C10649" s="18" t="s">
        <v>8</v>
      </c>
      <c r="D10649" s="18" t="s">
        <v>277</v>
      </c>
      <c r="E10649" s="18" t="s">
        <v>3005</v>
      </c>
      <c r="F10649" s="18" t="s">
        <v>3027</v>
      </c>
      <c r="G10649" s="18">
        <v>1020</v>
      </c>
      <c r="H10649" s="18">
        <v>2.12</v>
      </c>
      <c r="I10649" s="18">
        <v>3.94</v>
      </c>
      <c r="Q10649"/>
    </row>
    <row r="10650" spans="2:17" x14ac:dyDescent="0.25">
      <c r="B10650" s="18" t="s">
        <v>3839</v>
      </c>
      <c r="C10650" s="18" t="s">
        <v>8</v>
      </c>
      <c r="D10650" s="18" t="s">
        <v>277</v>
      </c>
      <c r="E10650" s="18" t="s">
        <v>3005</v>
      </c>
      <c r="F10650" s="18" t="s">
        <v>3028</v>
      </c>
      <c r="G10650" s="18">
        <v>1080</v>
      </c>
      <c r="H10650" s="18">
        <v>2.5</v>
      </c>
      <c r="I10650" s="18">
        <v>3.85</v>
      </c>
      <c r="Q10650"/>
    </row>
    <row r="10651" spans="2:17" x14ac:dyDescent="0.25">
      <c r="B10651" s="18" t="s">
        <v>3839</v>
      </c>
      <c r="C10651" s="18" t="s">
        <v>8</v>
      </c>
      <c r="D10651" s="18" t="s">
        <v>277</v>
      </c>
      <c r="E10651" s="18" t="s">
        <v>3005</v>
      </c>
      <c r="F10651" s="18" t="s">
        <v>3029</v>
      </c>
      <c r="G10651" s="18">
        <v>1020</v>
      </c>
      <c r="H10651" s="18">
        <v>2.4700000000000002</v>
      </c>
      <c r="I10651" s="18">
        <v>3.73</v>
      </c>
      <c r="Q10651"/>
    </row>
    <row r="10652" spans="2:17" x14ac:dyDescent="0.25">
      <c r="B10652" s="18" t="s">
        <v>3839</v>
      </c>
      <c r="C10652" s="18" t="s">
        <v>8</v>
      </c>
      <c r="D10652" s="18" t="s">
        <v>277</v>
      </c>
      <c r="E10652" s="18" t="s">
        <v>3005</v>
      </c>
      <c r="F10652" s="18" t="s">
        <v>3030</v>
      </c>
      <c r="G10652" s="18">
        <v>996</v>
      </c>
      <c r="H10652" s="18">
        <v>2.02</v>
      </c>
      <c r="I10652" s="18">
        <v>3.56</v>
      </c>
      <c r="Q10652"/>
    </row>
    <row r="10653" spans="2:17" x14ac:dyDescent="0.25">
      <c r="B10653" s="18" t="s">
        <v>3839</v>
      </c>
      <c r="C10653" s="18" t="s">
        <v>8</v>
      </c>
      <c r="D10653" s="18" t="s">
        <v>277</v>
      </c>
      <c r="E10653" s="18" t="s">
        <v>3005</v>
      </c>
      <c r="F10653" s="18" t="s">
        <v>3031</v>
      </c>
      <c r="G10653" s="18">
        <v>684</v>
      </c>
      <c r="H10653" s="18">
        <v>2.98</v>
      </c>
      <c r="I10653" s="18">
        <v>3.99</v>
      </c>
      <c r="Q10653"/>
    </row>
    <row r="10654" spans="2:17" x14ac:dyDescent="0.25">
      <c r="B10654" s="18" t="s">
        <v>3839</v>
      </c>
      <c r="C10654" s="18" t="s">
        <v>8</v>
      </c>
      <c r="D10654" s="18" t="s">
        <v>277</v>
      </c>
      <c r="E10654" s="18" t="s">
        <v>3005</v>
      </c>
      <c r="F10654" s="18" t="s">
        <v>3032</v>
      </c>
      <c r="G10654" s="18">
        <v>1200</v>
      </c>
      <c r="H10654" s="18">
        <v>2.77</v>
      </c>
      <c r="I10654" s="18">
        <v>3.86</v>
      </c>
      <c r="Q10654"/>
    </row>
    <row r="10655" spans="2:17" x14ac:dyDescent="0.25">
      <c r="B10655" s="18" t="s">
        <v>3839</v>
      </c>
      <c r="C10655" s="18" t="s">
        <v>8</v>
      </c>
      <c r="D10655" s="18" t="s">
        <v>277</v>
      </c>
      <c r="E10655" s="18" t="s">
        <v>3005</v>
      </c>
      <c r="F10655" s="18" t="s">
        <v>3033</v>
      </c>
      <c r="G10655" s="18">
        <v>780</v>
      </c>
      <c r="H10655" s="18">
        <v>2.67</v>
      </c>
      <c r="I10655" s="18">
        <v>3.43</v>
      </c>
      <c r="Q10655"/>
    </row>
    <row r="10656" spans="2:17" x14ac:dyDescent="0.25">
      <c r="B10656" s="18" t="s">
        <v>3839</v>
      </c>
      <c r="C10656" s="18" t="s">
        <v>8</v>
      </c>
      <c r="D10656" s="18" t="s">
        <v>277</v>
      </c>
      <c r="E10656" s="18" t="s">
        <v>3005</v>
      </c>
      <c r="F10656" s="18" t="s">
        <v>3034</v>
      </c>
      <c r="G10656" s="18">
        <v>1116</v>
      </c>
      <c r="H10656" s="18">
        <v>2.44</v>
      </c>
      <c r="I10656" s="18">
        <v>3.63</v>
      </c>
      <c r="Q10656"/>
    </row>
    <row r="10657" spans="2:17" x14ac:dyDescent="0.25">
      <c r="B10657" s="18" t="s">
        <v>3839</v>
      </c>
      <c r="C10657" s="18" t="s">
        <v>8</v>
      </c>
      <c r="D10657" s="18" t="s">
        <v>277</v>
      </c>
      <c r="E10657" s="18" t="s">
        <v>3005</v>
      </c>
      <c r="F10657" s="18" t="s">
        <v>3035</v>
      </c>
      <c r="G10657" s="18">
        <v>768</v>
      </c>
      <c r="H10657" s="18">
        <v>2.0099999999999998</v>
      </c>
      <c r="I10657" s="18">
        <v>3.91</v>
      </c>
      <c r="Q10657"/>
    </row>
    <row r="10658" spans="2:17" x14ac:dyDescent="0.25">
      <c r="B10658" s="18" t="s">
        <v>3839</v>
      </c>
      <c r="C10658" s="18" t="s">
        <v>8</v>
      </c>
      <c r="D10658" s="18" t="s">
        <v>277</v>
      </c>
      <c r="E10658" s="18" t="s">
        <v>3005</v>
      </c>
      <c r="F10658" s="18" t="s">
        <v>3036</v>
      </c>
      <c r="G10658" s="18">
        <v>876</v>
      </c>
      <c r="H10658" s="18">
        <v>2.83</v>
      </c>
      <c r="I10658" s="18">
        <v>3.71</v>
      </c>
      <c r="Q10658"/>
    </row>
    <row r="10659" spans="2:17" x14ac:dyDescent="0.25">
      <c r="B10659" s="18" t="s">
        <v>3839</v>
      </c>
      <c r="C10659" s="18" t="s">
        <v>8</v>
      </c>
      <c r="D10659" s="18" t="s">
        <v>277</v>
      </c>
      <c r="E10659" s="18" t="s">
        <v>3005</v>
      </c>
      <c r="F10659" s="18" t="s">
        <v>3037</v>
      </c>
      <c r="G10659" s="18">
        <v>1032</v>
      </c>
      <c r="H10659" s="18">
        <v>2.39</v>
      </c>
      <c r="I10659" s="18">
        <v>3.46</v>
      </c>
      <c r="Q10659"/>
    </row>
    <row r="10660" spans="2:17" x14ac:dyDescent="0.25">
      <c r="B10660" s="18" t="s">
        <v>3839</v>
      </c>
      <c r="C10660" s="18" t="s">
        <v>8</v>
      </c>
      <c r="D10660" s="18" t="s">
        <v>277</v>
      </c>
      <c r="E10660" s="18" t="s">
        <v>3005</v>
      </c>
      <c r="F10660" s="18" t="s">
        <v>3038</v>
      </c>
      <c r="G10660" s="18">
        <v>984</v>
      </c>
      <c r="H10660" s="18">
        <v>2.97</v>
      </c>
      <c r="I10660" s="18">
        <v>3.95</v>
      </c>
      <c r="Q10660"/>
    </row>
    <row r="10661" spans="2:17" x14ac:dyDescent="0.25">
      <c r="B10661" s="18" t="s">
        <v>3839</v>
      </c>
      <c r="C10661" s="18" t="s">
        <v>8</v>
      </c>
      <c r="D10661" s="18" t="s">
        <v>277</v>
      </c>
      <c r="E10661" s="18" t="s">
        <v>3005</v>
      </c>
      <c r="F10661" s="18" t="s">
        <v>3039</v>
      </c>
      <c r="G10661" s="18">
        <v>756</v>
      </c>
      <c r="H10661" s="18">
        <v>2.19</v>
      </c>
      <c r="I10661" s="18">
        <v>3.88</v>
      </c>
      <c r="Q10661"/>
    </row>
    <row r="10662" spans="2:17" x14ac:dyDescent="0.25">
      <c r="B10662" s="18" t="s">
        <v>3839</v>
      </c>
      <c r="C10662" s="18" t="s">
        <v>8</v>
      </c>
      <c r="D10662" s="18" t="s">
        <v>277</v>
      </c>
      <c r="E10662" s="18" t="s">
        <v>3005</v>
      </c>
      <c r="F10662" s="18" t="s">
        <v>3040</v>
      </c>
      <c r="G10662" s="18">
        <v>900</v>
      </c>
      <c r="H10662" s="18">
        <v>2.12</v>
      </c>
      <c r="I10662" s="18">
        <v>3.51</v>
      </c>
      <c r="Q10662"/>
    </row>
    <row r="10663" spans="2:17" x14ac:dyDescent="0.25">
      <c r="B10663" s="18" t="s">
        <v>3839</v>
      </c>
      <c r="C10663" s="18" t="s">
        <v>8</v>
      </c>
      <c r="D10663" s="18" t="s">
        <v>277</v>
      </c>
      <c r="E10663" s="18" t="s">
        <v>3005</v>
      </c>
      <c r="F10663" s="18" t="s">
        <v>3041</v>
      </c>
      <c r="G10663" s="18">
        <v>1020</v>
      </c>
      <c r="H10663" s="18">
        <v>2.0099999999999998</v>
      </c>
      <c r="I10663" s="18">
        <v>3.96</v>
      </c>
      <c r="Q10663"/>
    </row>
    <row r="10664" spans="2:17" x14ac:dyDescent="0.25">
      <c r="B10664" s="18" t="s">
        <v>3839</v>
      </c>
      <c r="C10664" s="18" t="s">
        <v>8</v>
      </c>
      <c r="D10664" s="18" t="s">
        <v>277</v>
      </c>
      <c r="E10664" s="18" t="s">
        <v>3005</v>
      </c>
      <c r="F10664" s="18" t="s">
        <v>3042</v>
      </c>
      <c r="G10664" s="18">
        <v>1152</v>
      </c>
      <c r="H10664" s="18">
        <v>2.87</v>
      </c>
      <c r="I10664" s="18">
        <v>3.32</v>
      </c>
      <c r="Q10664"/>
    </row>
    <row r="10665" spans="2:17" x14ac:dyDescent="0.25">
      <c r="B10665" s="18" t="s">
        <v>3839</v>
      </c>
      <c r="C10665" s="18" t="s">
        <v>8</v>
      </c>
      <c r="D10665" s="18" t="s">
        <v>277</v>
      </c>
      <c r="E10665" s="18" t="s">
        <v>3005</v>
      </c>
      <c r="F10665" s="18" t="s">
        <v>3043</v>
      </c>
      <c r="G10665" s="18">
        <v>1056</v>
      </c>
      <c r="H10665" s="18">
        <v>2.48</v>
      </c>
      <c r="I10665" s="18">
        <v>3.27</v>
      </c>
      <c r="Q10665"/>
    </row>
    <row r="10666" spans="2:17" x14ac:dyDescent="0.25">
      <c r="B10666" s="18" t="s">
        <v>3839</v>
      </c>
      <c r="C10666" s="18" t="s">
        <v>8</v>
      </c>
      <c r="D10666" s="18" t="s">
        <v>277</v>
      </c>
      <c r="E10666" s="18" t="s">
        <v>3005</v>
      </c>
      <c r="F10666" s="18" t="s">
        <v>3044</v>
      </c>
      <c r="G10666" s="18">
        <v>672</v>
      </c>
      <c r="H10666" s="18">
        <v>2.5</v>
      </c>
      <c r="I10666" s="18">
        <v>3.3</v>
      </c>
      <c r="Q10666"/>
    </row>
    <row r="10667" spans="2:17" x14ac:dyDescent="0.25">
      <c r="B10667" s="18" t="s">
        <v>3839</v>
      </c>
      <c r="C10667" s="18" t="s">
        <v>8</v>
      </c>
      <c r="D10667" s="18" t="s">
        <v>277</v>
      </c>
      <c r="E10667" s="18" t="s">
        <v>3005</v>
      </c>
      <c r="F10667" s="18" t="s">
        <v>3045</v>
      </c>
      <c r="G10667" s="18">
        <v>1080</v>
      </c>
      <c r="H10667" s="18">
        <v>2.5499999999999998</v>
      </c>
      <c r="I10667" s="18">
        <v>3.33</v>
      </c>
      <c r="Q10667"/>
    </row>
    <row r="10668" spans="2:17" x14ac:dyDescent="0.25">
      <c r="B10668" s="18" t="s">
        <v>3839</v>
      </c>
      <c r="C10668" s="18" t="s">
        <v>8</v>
      </c>
      <c r="D10668" s="18" t="s">
        <v>277</v>
      </c>
      <c r="E10668" s="18" t="s">
        <v>3005</v>
      </c>
      <c r="F10668" s="18" t="s">
        <v>3046</v>
      </c>
      <c r="G10668" s="18">
        <v>912</v>
      </c>
      <c r="H10668" s="18">
        <v>2.75</v>
      </c>
      <c r="I10668" s="18">
        <v>3.69</v>
      </c>
      <c r="Q10668"/>
    </row>
    <row r="10669" spans="2:17" x14ac:dyDescent="0.25">
      <c r="B10669" s="18" t="s">
        <v>3839</v>
      </c>
      <c r="C10669" s="18" t="s">
        <v>8</v>
      </c>
      <c r="D10669" s="18" t="s">
        <v>277</v>
      </c>
      <c r="E10669" s="18" t="s">
        <v>3005</v>
      </c>
      <c r="F10669" s="18" t="s">
        <v>3047</v>
      </c>
      <c r="G10669" s="18">
        <v>708</v>
      </c>
      <c r="H10669" s="18">
        <v>2.0099999999999998</v>
      </c>
      <c r="I10669" s="18">
        <v>3.48</v>
      </c>
      <c r="Q10669"/>
    </row>
    <row r="10670" spans="2:17" x14ac:dyDescent="0.25">
      <c r="B10670" s="18" t="s">
        <v>3839</v>
      </c>
      <c r="C10670" s="18" t="s">
        <v>8</v>
      </c>
      <c r="D10670" s="18" t="s">
        <v>277</v>
      </c>
      <c r="E10670" s="18" t="s">
        <v>3005</v>
      </c>
      <c r="F10670" s="18" t="s">
        <v>3048</v>
      </c>
      <c r="G10670" s="18">
        <v>768</v>
      </c>
      <c r="H10670" s="18">
        <v>2.93</v>
      </c>
      <c r="I10670" s="18">
        <v>3.67</v>
      </c>
      <c r="Q10670"/>
    </row>
    <row r="10671" spans="2:17" x14ac:dyDescent="0.25">
      <c r="B10671" s="18" t="s">
        <v>3839</v>
      </c>
      <c r="C10671" s="18" t="s">
        <v>8</v>
      </c>
      <c r="D10671" s="18" t="s">
        <v>277</v>
      </c>
      <c r="E10671" s="18" t="s">
        <v>3005</v>
      </c>
      <c r="F10671" s="18" t="s">
        <v>3049</v>
      </c>
      <c r="G10671" s="18">
        <v>696</v>
      </c>
      <c r="H10671" s="18">
        <v>2.0499999999999998</v>
      </c>
      <c r="I10671" s="18">
        <v>3.99</v>
      </c>
      <c r="Q10671"/>
    </row>
    <row r="10672" spans="2:17" x14ac:dyDescent="0.25">
      <c r="B10672" s="18" t="s">
        <v>3839</v>
      </c>
      <c r="C10672" s="18" t="s">
        <v>8</v>
      </c>
      <c r="D10672" s="18" t="s">
        <v>277</v>
      </c>
      <c r="E10672" s="18" t="s">
        <v>3005</v>
      </c>
      <c r="F10672" s="18" t="s">
        <v>3050</v>
      </c>
      <c r="G10672" s="18">
        <v>1104</v>
      </c>
      <c r="H10672" s="18">
        <v>2.31</v>
      </c>
      <c r="I10672" s="18">
        <v>3.51</v>
      </c>
      <c r="Q10672"/>
    </row>
    <row r="10673" spans="2:17" x14ac:dyDescent="0.25">
      <c r="B10673" s="18" t="s">
        <v>3839</v>
      </c>
      <c r="C10673" s="18" t="s">
        <v>8</v>
      </c>
      <c r="D10673" s="18" t="s">
        <v>277</v>
      </c>
      <c r="E10673" s="18" t="s">
        <v>3005</v>
      </c>
      <c r="F10673" s="18" t="s">
        <v>3051</v>
      </c>
      <c r="G10673" s="18">
        <v>660</v>
      </c>
      <c r="H10673" s="18">
        <v>2.17</v>
      </c>
      <c r="I10673" s="18">
        <v>3.96</v>
      </c>
      <c r="Q10673"/>
    </row>
    <row r="10674" spans="2:17" x14ac:dyDescent="0.25">
      <c r="B10674" s="18" t="s">
        <v>3839</v>
      </c>
      <c r="C10674" s="18" t="s">
        <v>8</v>
      </c>
      <c r="D10674" s="18" t="s">
        <v>277</v>
      </c>
      <c r="E10674" s="18" t="s">
        <v>3005</v>
      </c>
      <c r="F10674" s="18" t="s">
        <v>3052</v>
      </c>
      <c r="G10674" s="18">
        <v>912</v>
      </c>
      <c r="H10674" s="18">
        <v>2.73</v>
      </c>
      <c r="I10674" s="18">
        <v>4</v>
      </c>
      <c r="Q10674"/>
    </row>
    <row r="10675" spans="2:17" x14ac:dyDescent="0.25">
      <c r="B10675" s="18" t="s">
        <v>3839</v>
      </c>
      <c r="C10675" s="18" t="s">
        <v>8</v>
      </c>
      <c r="D10675" s="18" t="s">
        <v>277</v>
      </c>
      <c r="E10675" s="18" t="s">
        <v>3005</v>
      </c>
      <c r="F10675" s="18" t="s">
        <v>3053</v>
      </c>
      <c r="G10675" s="18">
        <v>720</v>
      </c>
      <c r="H10675" s="18">
        <v>2.4300000000000002</v>
      </c>
      <c r="I10675" s="18">
        <v>3.29</v>
      </c>
      <c r="Q10675"/>
    </row>
    <row r="10676" spans="2:17" x14ac:dyDescent="0.25">
      <c r="B10676" s="18" t="s">
        <v>3839</v>
      </c>
      <c r="C10676" s="18" t="s">
        <v>8</v>
      </c>
      <c r="D10676" s="18" t="s">
        <v>277</v>
      </c>
      <c r="E10676" s="18" t="s">
        <v>3005</v>
      </c>
      <c r="F10676" s="18" t="s">
        <v>3054</v>
      </c>
      <c r="G10676" s="18">
        <v>840</v>
      </c>
      <c r="H10676" s="18">
        <v>2.83</v>
      </c>
      <c r="I10676" s="18">
        <v>3.71</v>
      </c>
      <c r="Q10676"/>
    </row>
    <row r="10677" spans="2:17" x14ac:dyDescent="0.25">
      <c r="B10677" s="18" t="s">
        <v>3839</v>
      </c>
      <c r="C10677" s="18" t="s">
        <v>8</v>
      </c>
      <c r="D10677" s="18" t="s">
        <v>277</v>
      </c>
      <c r="E10677" s="18" t="s">
        <v>3005</v>
      </c>
      <c r="F10677" s="18" t="s">
        <v>3055</v>
      </c>
      <c r="G10677" s="18">
        <v>828</v>
      </c>
      <c r="H10677" s="18">
        <v>2.57</v>
      </c>
      <c r="I10677" s="18">
        <v>3.51</v>
      </c>
      <c r="Q10677"/>
    </row>
    <row r="10678" spans="2:17" x14ac:dyDescent="0.25">
      <c r="B10678" s="18" t="s">
        <v>3839</v>
      </c>
      <c r="C10678" s="18" t="s">
        <v>8</v>
      </c>
      <c r="D10678" s="18" t="s">
        <v>277</v>
      </c>
      <c r="E10678" s="18" t="s">
        <v>3005</v>
      </c>
      <c r="F10678" s="18" t="s">
        <v>3056</v>
      </c>
      <c r="G10678" s="18">
        <v>600</v>
      </c>
      <c r="H10678" s="18">
        <v>2.75</v>
      </c>
      <c r="I10678" s="18">
        <v>3.66</v>
      </c>
      <c r="Q10678"/>
    </row>
    <row r="10679" spans="2:17" x14ac:dyDescent="0.25">
      <c r="B10679" s="18" t="s">
        <v>3839</v>
      </c>
      <c r="C10679" s="18" t="s">
        <v>8</v>
      </c>
      <c r="D10679" s="18" t="s">
        <v>277</v>
      </c>
      <c r="E10679" s="18" t="s">
        <v>3005</v>
      </c>
      <c r="F10679" s="18" t="s">
        <v>3057</v>
      </c>
      <c r="G10679" s="18">
        <v>792</v>
      </c>
      <c r="H10679" s="18">
        <v>2.27</v>
      </c>
      <c r="I10679" s="18">
        <v>3.89</v>
      </c>
      <c r="Q10679"/>
    </row>
    <row r="10680" spans="2:17" x14ac:dyDescent="0.25">
      <c r="B10680" s="18" t="s">
        <v>3839</v>
      </c>
      <c r="C10680" s="18" t="s">
        <v>8</v>
      </c>
      <c r="D10680" s="18" t="s">
        <v>277</v>
      </c>
      <c r="E10680" s="18" t="s">
        <v>3005</v>
      </c>
      <c r="F10680" s="18" t="s">
        <v>3058</v>
      </c>
      <c r="G10680" s="18">
        <v>816</v>
      </c>
      <c r="H10680" s="18">
        <v>2.19</v>
      </c>
      <c r="I10680" s="18">
        <v>3.99</v>
      </c>
      <c r="Q10680"/>
    </row>
    <row r="10681" spans="2:17" x14ac:dyDescent="0.25">
      <c r="B10681" s="18" t="s">
        <v>3839</v>
      </c>
      <c r="C10681" s="18" t="s">
        <v>8</v>
      </c>
      <c r="D10681" s="18" t="s">
        <v>277</v>
      </c>
      <c r="E10681" s="18" t="s">
        <v>3005</v>
      </c>
      <c r="F10681" s="18" t="s">
        <v>3059</v>
      </c>
      <c r="G10681" s="18">
        <v>948</v>
      </c>
      <c r="H10681" s="18">
        <v>2.4900000000000002</v>
      </c>
      <c r="I10681" s="18">
        <v>3.55</v>
      </c>
      <c r="Q10681"/>
    </row>
    <row r="10682" spans="2:17" x14ac:dyDescent="0.25">
      <c r="B10682" s="18" t="s">
        <v>3839</v>
      </c>
      <c r="C10682" s="18" t="s">
        <v>8</v>
      </c>
      <c r="D10682" s="18" t="s">
        <v>277</v>
      </c>
      <c r="E10682" s="18" t="s">
        <v>3005</v>
      </c>
      <c r="F10682" s="18" t="s">
        <v>3060</v>
      </c>
      <c r="G10682" s="18">
        <v>636</v>
      </c>
      <c r="H10682" s="18">
        <v>2.87</v>
      </c>
      <c r="I10682" s="18">
        <v>3.77</v>
      </c>
      <c r="Q10682"/>
    </row>
    <row r="10683" spans="2:17" x14ac:dyDescent="0.25">
      <c r="B10683" s="18" t="s">
        <v>3839</v>
      </c>
      <c r="C10683" s="18" t="s">
        <v>8</v>
      </c>
      <c r="D10683" s="18" t="s">
        <v>277</v>
      </c>
      <c r="E10683" s="18" t="s">
        <v>3005</v>
      </c>
      <c r="F10683" s="18" t="s">
        <v>3061</v>
      </c>
      <c r="G10683" s="18">
        <v>864</v>
      </c>
      <c r="H10683" s="18">
        <v>2.31</v>
      </c>
      <c r="I10683" s="18">
        <v>3.58</v>
      </c>
      <c r="Q10683"/>
    </row>
    <row r="10684" spans="2:17" x14ac:dyDescent="0.25">
      <c r="B10684" s="18" t="s">
        <v>3839</v>
      </c>
      <c r="C10684" s="18" t="s">
        <v>8</v>
      </c>
      <c r="D10684" s="18" t="s">
        <v>277</v>
      </c>
      <c r="E10684" s="18" t="s">
        <v>3005</v>
      </c>
      <c r="F10684" s="18" t="s">
        <v>3062</v>
      </c>
      <c r="G10684" s="18">
        <v>636</v>
      </c>
      <c r="H10684" s="18">
        <v>2.2000000000000002</v>
      </c>
      <c r="I10684" s="18">
        <v>3.5</v>
      </c>
      <c r="Q10684"/>
    </row>
    <row r="10685" spans="2:17" x14ac:dyDescent="0.25">
      <c r="B10685" s="18" t="s">
        <v>3839</v>
      </c>
      <c r="C10685" s="18" t="s">
        <v>8</v>
      </c>
      <c r="D10685" s="18" t="s">
        <v>277</v>
      </c>
      <c r="E10685" s="18" t="s">
        <v>3005</v>
      </c>
      <c r="F10685" s="18" t="s">
        <v>3063</v>
      </c>
      <c r="G10685" s="18">
        <v>1128</v>
      </c>
      <c r="H10685" s="18">
        <v>2.54</v>
      </c>
      <c r="I10685" s="18">
        <v>3.31</v>
      </c>
      <c r="Q10685"/>
    </row>
    <row r="10686" spans="2:17" x14ac:dyDescent="0.25">
      <c r="B10686" s="18" t="s">
        <v>3839</v>
      </c>
      <c r="C10686" s="18" t="s">
        <v>8</v>
      </c>
      <c r="D10686" s="18" t="s">
        <v>277</v>
      </c>
      <c r="E10686" s="18" t="s">
        <v>3005</v>
      </c>
      <c r="F10686" s="18" t="s">
        <v>3064</v>
      </c>
      <c r="G10686" s="18">
        <v>720</v>
      </c>
      <c r="H10686" s="18">
        <v>2.6</v>
      </c>
      <c r="I10686" s="18">
        <v>3.89</v>
      </c>
      <c r="Q10686"/>
    </row>
    <row r="10687" spans="2:17" x14ac:dyDescent="0.25">
      <c r="B10687" s="18" t="s">
        <v>3839</v>
      </c>
      <c r="C10687" s="18" t="s">
        <v>8</v>
      </c>
      <c r="D10687" s="18" t="s">
        <v>277</v>
      </c>
      <c r="E10687" s="18" t="s">
        <v>3005</v>
      </c>
      <c r="F10687" s="18" t="s">
        <v>3065</v>
      </c>
      <c r="G10687" s="18">
        <v>672</v>
      </c>
      <c r="H10687" s="18">
        <v>3</v>
      </c>
      <c r="I10687" s="18">
        <v>3.98</v>
      </c>
      <c r="Q10687"/>
    </row>
    <row r="10688" spans="2:17" x14ac:dyDescent="0.25">
      <c r="B10688" s="18" t="s">
        <v>3839</v>
      </c>
      <c r="C10688" s="18" t="s">
        <v>8</v>
      </c>
      <c r="D10688" s="18" t="s">
        <v>277</v>
      </c>
      <c r="E10688" s="18" t="s">
        <v>3005</v>
      </c>
      <c r="F10688" s="18" t="s">
        <v>3066</v>
      </c>
      <c r="G10688" s="18">
        <v>1092</v>
      </c>
      <c r="H10688" s="18">
        <v>2.59</v>
      </c>
      <c r="I10688" s="18">
        <v>3.63</v>
      </c>
      <c r="Q10688"/>
    </row>
    <row r="10689" spans="2:17" x14ac:dyDescent="0.25">
      <c r="B10689" s="18" t="s">
        <v>3839</v>
      </c>
      <c r="C10689" s="18" t="s">
        <v>8</v>
      </c>
      <c r="D10689" s="18" t="s">
        <v>277</v>
      </c>
      <c r="E10689" s="18" t="s">
        <v>3005</v>
      </c>
      <c r="F10689" s="18" t="s">
        <v>3067</v>
      </c>
      <c r="G10689" s="18">
        <v>744</v>
      </c>
      <c r="H10689" s="18">
        <v>2.91</v>
      </c>
      <c r="I10689" s="18">
        <v>3.88</v>
      </c>
      <c r="Q10689"/>
    </row>
    <row r="10690" spans="2:17" x14ac:dyDescent="0.25">
      <c r="B10690" s="18" t="s">
        <v>3839</v>
      </c>
      <c r="C10690" s="18" t="s">
        <v>8</v>
      </c>
      <c r="D10690" s="18" t="s">
        <v>277</v>
      </c>
      <c r="E10690" s="18" t="s">
        <v>3005</v>
      </c>
      <c r="F10690" s="18" t="s">
        <v>3068</v>
      </c>
      <c r="G10690" s="18">
        <v>996</v>
      </c>
      <c r="H10690" s="18">
        <v>2.36</v>
      </c>
      <c r="I10690" s="18">
        <v>3.7</v>
      </c>
      <c r="Q10690"/>
    </row>
    <row r="10691" spans="2:17" x14ac:dyDescent="0.25">
      <c r="B10691" s="18" t="s">
        <v>3839</v>
      </c>
      <c r="C10691" s="18" t="s">
        <v>8</v>
      </c>
      <c r="D10691" s="18" t="s">
        <v>277</v>
      </c>
      <c r="E10691" s="18" t="s">
        <v>3005</v>
      </c>
      <c r="F10691" s="18" t="s">
        <v>3069</v>
      </c>
      <c r="G10691" s="18">
        <v>948</v>
      </c>
      <c r="H10691" s="18">
        <v>2.58</v>
      </c>
      <c r="I10691" s="18">
        <v>3.74</v>
      </c>
      <c r="Q10691"/>
    </row>
    <row r="10692" spans="2:17" x14ac:dyDescent="0.25">
      <c r="B10692" s="18" t="s">
        <v>3839</v>
      </c>
      <c r="C10692" s="18" t="s">
        <v>8</v>
      </c>
      <c r="D10692" s="18" t="s">
        <v>277</v>
      </c>
      <c r="E10692" s="18" t="s">
        <v>3005</v>
      </c>
      <c r="F10692" s="18" t="s">
        <v>3070</v>
      </c>
      <c r="G10692" s="18">
        <v>828</v>
      </c>
      <c r="H10692" s="18">
        <v>2.79</v>
      </c>
      <c r="I10692" s="18">
        <v>3.87</v>
      </c>
      <c r="Q10692"/>
    </row>
    <row r="10693" spans="2:17" x14ac:dyDescent="0.25">
      <c r="B10693" s="18" t="s">
        <v>3839</v>
      </c>
      <c r="C10693" s="18" t="s">
        <v>8</v>
      </c>
      <c r="D10693" s="18" t="s">
        <v>277</v>
      </c>
      <c r="E10693" s="18" t="s">
        <v>3005</v>
      </c>
      <c r="F10693" s="18" t="s">
        <v>3071</v>
      </c>
      <c r="G10693" s="18">
        <v>852</v>
      </c>
      <c r="H10693" s="18">
        <v>2.33</v>
      </c>
      <c r="I10693" s="18">
        <v>3.77</v>
      </c>
      <c r="Q10693"/>
    </row>
    <row r="10694" spans="2:17" x14ac:dyDescent="0.25">
      <c r="B10694" s="18" t="s">
        <v>3839</v>
      </c>
      <c r="C10694" s="18" t="s">
        <v>8</v>
      </c>
      <c r="D10694" s="18" t="s">
        <v>277</v>
      </c>
      <c r="E10694" s="18" t="s">
        <v>3005</v>
      </c>
      <c r="F10694" s="18" t="s">
        <v>3072</v>
      </c>
      <c r="G10694" s="18">
        <v>948</v>
      </c>
      <c r="H10694" s="18">
        <v>2.5499999999999998</v>
      </c>
      <c r="I10694" s="18">
        <v>3.76</v>
      </c>
      <c r="Q10694"/>
    </row>
    <row r="10695" spans="2:17" x14ac:dyDescent="0.25">
      <c r="B10695" s="18" t="s">
        <v>3839</v>
      </c>
      <c r="C10695" s="18" t="s">
        <v>8</v>
      </c>
      <c r="D10695" s="18" t="s">
        <v>277</v>
      </c>
      <c r="E10695" s="18" t="s">
        <v>3005</v>
      </c>
      <c r="F10695" s="18" t="s">
        <v>3073</v>
      </c>
      <c r="G10695" s="18">
        <v>1152</v>
      </c>
      <c r="H10695" s="18">
        <v>2.68</v>
      </c>
      <c r="I10695" s="18">
        <v>3.52</v>
      </c>
      <c r="Q10695"/>
    </row>
    <row r="10696" spans="2:17" x14ac:dyDescent="0.25">
      <c r="B10696" s="18" t="s">
        <v>3839</v>
      </c>
      <c r="C10696" s="18" t="s">
        <v>8</v>
      </c>
      <c r="D10696" s="18" t="s">
        <v>277</v>
      </c>
      <c r="E10696" s="18" t="s">
        <v>3005</v>
      </c>
      <c r="F10696" s="18" t="s">
        <v>3074</v>
      </c>
      <c r="G10696" s="18">
        <v>672</v>
      </c>
      <c r="H10696" s="18">
        <v>2.3199999999999998</v>
      </c>
      <c r="I10696" s="18">
        <v>3.3</v>
      </c>
      <c r="Q10696"/>
    </row>
    <row r="10697" spans="2:17" x14ac:dyDescent="0.25">
      <c r="B10697" s="18" t="s">
        <v>3839</v>
      </c>
      <c r="C10697" s="18" t="s">
        <v>8</v>
      </c>
      <c r="D10697" s="18" t="s">
        <v>277</v>
      </c>
      <c r="E10697" s="18" t="s">
        <v>3005</v>
      </c>
      <c r="F10697" s="18" t="s">
        <v>3075</v>
      </c>
      <c r="G10697" s="18">
        <v>600</v>
      </c>
      <c r="H10697" s="18">
        <v>2.71</v>
      </c>
      <c r="I10697" s="18">
        <v>3.47</v>
      </c>
      <c r="Q10697"/>
    </row>
    <row r="10698" spans="2:17" x14ac:dyDescent="0.25">
      <c r="B10698" s="18" t="s">
        <v>3839</v>
      </c>
      <c r="C10698" s="18" t="s">
        <v>8</v>
      </c>
      <c r="D10698" s="18" t="s">
        <v>277</v>
      </c>
      <c r="E10698" s="18" t="s">
        <v>3005</v>
      </c>
      <c r="F10698" s="18" t="s">
        <v>3076</v>
      </c>
      <c r="G10698" s="18">
        <v>900</v>
      </c>
      <c r="H10698" s="18">
        <v>2.0699999999999998</v>
      </c>
      <c r="I10698" s="18">
        <v>3.83</v>
      </c>
      <c r="Q10698"/>
    </row>
    <row r="10699" spans="2:17" x14ac:dyDescent="0.25">
      <c r="B10699" s="18" t="s">
        <v>3839</v>
      </c>
      <c r="C10699" s="18" t="s">
        <v>8</v>
      </c>
      <c r="D10699" s="18" t="s">
        <v>277</v>
      </c>
      <c r="E10699" s="18" t="s">
        <v>3005</v>
      </c>
      <c r="F10699" s="18" t="s">
        <v>3077</v>
      </c>
      <c r="G10699" s="18">
        <v>876</v>
      </c>
      <c r="H10699" s="18">
        <v>2.64</v>
      </c>
      <c r="I10699" s="18">
        <v>3.55</v>
      </c>
      <c r="Q10699"/>
    </row>
    <row r="10700" spans="2:17" x14ac:dyDescent="0.25">
      <c r="B10700" s="18" t="s">
        <v>3839</v>
      </c>
      <c r="C10700" s="18" t="s">
        <v>8</v>
      </c>
      <c r="D10700" s="18" t="s">
        <v>277</v>
      </c>
      <c r="E10700" s="18" t="s">
        <v>3005</v>
      </c>
      <c r="F10700" s="18" t="s">
        <v>3078</v>
      </c>
      <c r="G10700" s="18">
        <v>840</v>
      </c>
      <c r="H10700" s="18">
        <v>2.2999999999999998</v>
      </c>
      <c r="I10700" s="18">
        <v>3.89</v>
      </c>
      <c r="Q10700"/>
    </row>
    <row r="10701" spans="2:17" x14ac:dyDescent="0.25">
      <c r="B10701" s="18" t="s">
        <v>3839</v>
      </c>
      <c r="C10701" s="18" t="s">
        <v>8</v>
      </c>
      <c r="D10701" s="18" t="s">
        <v>277</v>
      </c>
      <c r="E10701" s="18" t="s">
        <v>3005</v>
      </c>
      <c r="F10701" s="18" t="s">
        <v>3079</v>
      </c>
      <c r="G10701" s="18">
        <v>780</v>
      </c>
      <c r="H10701" s="18">
        <v>2.68</v>
      </c>
      <c r="I10701" s="18">
        <v>3.99</v>
      </c>
      <c r="Q10701"/>
    </row>
    <row r="10702" spans="2:17" x14ac:dyDescent="0.25">
      <c r="B10702" s="18" t="s">
        <v>3839</v>
      </c>
      <c r="C10702" s="18" t="s">
        <v>8</v>
      </c>
      <c r="D10702" s="18" t="s">
        <v>277</v>
      </c>
      <c r="E10702" s="18" t="s">
        <v>3005</v>
      </c>
      <c r="F10702" s="18" t="s">
        <v>3080</v>
      </c>
      <c r="G10702" s="18">
        <v>1200</v>
      </c>
      <c r="H10702" s="18">
        <v>2.5299999999999998</v>
      </c>
      <c r="I10702" s="18">
        <v>3.75</v>
      </c>
      <c r="Q10702"/>
    </row>
    <row r="10703" spans="2:17" x14ac:dyDescent="0.25">
      <c r="B10703" s="18" t="s">
        <v>3839</v>
      </c>
      <c r="C10703" s="18" t="s">
        <v>8</v>
      </c>
      <c r="D10703" s="18" t="s">
        <v>277</v>
      </c>
      <c r="E10703" s="18" t="s">
        <v>3005</v>
      </c>
      <c r="F10703" s="18" t="s">
        <v>3081</v>
      </c>
      <c r="G10703" s="18">
        <v>984</v>
      </c>
      <c r="H10703" s="18">
        <v>2.39</v>
      </c>
      <c r="I10703" s="18">
        <v>3.37</v>
      </c>
      <c r="Q10703"/>
    </row>
    <row r="10704" spans="2:17" x14ac:dyDescent="0.25">
      <c r="B10704" s="18" t="s">
        <v>3839</v>
      </c>
      <c r="C10704" s="18" t="s">
        <v>8</v>
      </c>
      <c r="D10704" s="18" t="s">
        <v>277</v>
      </c>
      <c r="E10704" s="18" t="s">
        <v>3005</v>
      </c>
      <c r="F10704" s="18" t="s">
        <v>3082</v>
      </c>
      <c r="G10704" s="18">
        <v>684</v>
      </c>
      <c r="H10704" s="18">
        <v>2.82</v>
      </c>
      <c r="I10704" s="18">
        <v>3.66</v>
      </c>
      <c r="Q10704"/>
    </row>
    <row r="10705" spans="2:17" x14ac:dyDescent="0.25">
      <c r="B10705" s="18" t="s">
        <v>3839</v>
      </c>
      <c r="C10705" s="18" t="s">
        <v>8</v>
      </c>
      <c r="D10705" s="18" t="s">
        <v>277</v>
      </c>
      <c r="E10705" s="18" t="s">
        <v>3005</v>
      </c>
      <c r="F10705" s="18" t="s">
        <v>3083</v>
      </c>
      <c r="G10705" s="18">
        <v>720</v>
      </c>
      <c r="H10705" s="18">
        <v>2.41</v>
      </c>
      <c r="I10705" s="18">
        <v>3.42</v>
      </c>
      <c r="Q10705"/>
    </row>
    <row r="10706" spans="2:17" x14ac:dyDescent="0.25">
      <c r="B10706" s="18" t="s">
        <v>3839</v>
      </c>
      <c r="C10706" s="18" t="s">
        <v>8</v>
      </c>
      <c r="D10706" s="18" t="s">
        <v>277</v>
      </c>
      <c r="E10706" s="18" t="s">
        <v>3005</v>
      </c>
      <c r="F10706" s="18" t="s">
        <v>3084</v>
      </c>
      <c r="G10706" s="18">
        <v>984</v>
      </c>
      <c r="H10706" s="18">
        <v>2.0699999999999998</v>
      </c>
      <c r="I10706" s="18">
        <v>3.29</v>
      </c>
      <c r="Q10706"/>
    </row>
    <row r="10707" spans="2:17" x14ac:dyDescent="0.25">
      <c r="B10707" s="18" t="s">
        <v>3839</v>
      </c>
      <c r="C10707" s="18" t="s">
        <v>8</v>
      </c>
      <c r="D10707" s="18" t="s">
        <v>277</v>
      </c>
      <c r="E10707" s="18" t="s">
        <v>3005</v>
      </c>
      <c r="F10707" s="18" t="s">
        <v>3085</v>
      </c>
      <c r="G10707" s="18">
        <v>1116</v>
      </c>
      <c r="H10707" s="18">
        <v>2.4300000000000002</v>
      </c>
      <c r="I10707" s="18">
        <v>3.65</v>
      </c>
      <c r="Q10707"/>
    </row>
    <row r="10708" spans="2:17" x14ac:dyDescent="0.25">
      <c r="B10708" s="18" t="s">
        <v>3839</v>
      </c>
      <c r="C10708" s="18" t="s">
        <v>8</v>
      </c>
      <c r="D10708" s="18" t="s">
        <v>277</v>
      </c>
      <c r="E10708" s="18" t="s">
        <v>3005</v>
      </c>
      <c r="F10708" s="18" t="s">
        <v>3086</v>
      </c>
      <c r="G10708" s="18">
        <v>864</v>
      </c>
      <c r="H10708" s="18">
        <v>2.48</v>
      </c>
      <c r="I10708" s="18">
        <v>3.2</v>
      </c>
      <c r="Q10708"/>
    </row>
    <row r="10709" spans="2:17" x14ac:dyDescent="0.25">
      <c r="B10709" s="18" t="s">
        <v>3839</v>
      </c>
      <c r="C10709" s="18" t="s">
        <v>8</v>
      </c>
      <c r="D10709" s="18" t="s">
        <v>277</v>
      </c>
      <c r="E10709" s="18" t="s">
        <v>3005</v>
      </c>
      <c r="F10709" s="18" t="s">
        <v>3087</v>
      </c>
      <c r="G10709" s="18">
        <v>660</v>
      </c>
      <c r="H10709" s="18">
        <v>2.35</v>
      </c>
      <c r="I10709" s="18">
        <v>3.85</v>
      </c>
      <c r="Q10709"/>
    </row>
    <row r="10710" spans="2:17" x14ac:dyDescent="0.25">
      <c r="B10710" s="18" t="s">
        <v>3839</v>
      </c>
      <c r="C10710" s="18" t="s">
        <v>8</v>
      </c>
      <c r="D10710" s="18" t="s">
        <v>277</v>
      </c>
      <c r="E10710" s="18" t="s">
        <v>3005</v>
      </c>
      <c r="F10710" s="18" t="s">
        <v>3088</v>
      </c>
      <c r="G10710" s="18">
        <v>1116</v>
      </c>
      <c r="H10710" s="18">
        <v>2.42</v>
      </c>
      <c r="I10710" s="18">
        <v>3.57</v>
      </c>
      <c r="Q10710"/>
    </row>
    <row r="10711" spans="2:17" x14ac:dyDescent="0.25">
      <c r="B10711" s="18" t="s">
        <v>3839</v>
      </c>
      <c r="C10711" s="18" t="s">
        <v>8</v>
      </c>
      <c r="D10711" s="18" t="s">
        <v>277</v>
      </c>
      <c r="E10711" s="18" t="s">
        <v>3005</v>
      </c>
      <c r="F10711" s="18" t="s">
        <v>3089</v>
      </c>
      <c r="G10711" s="18">
        <v>984</v>
      </c>
      <c r="H10711" s="18">
        <v>2.54</v>
      </c>
      <c r="I10711" s="18">
        <v>3.45</v>
      </c>
      <c r="Q10711"/>
    </row>
    <row r="10712" spans="2:17" x14ac:dyDescent="0.25">
      <c r="B10712" s="18" t="s">
        <v>3839</v>
      </c>
      <c r="C10712" s="18" t="s">
        <v>8</v>
      </c>
      <c r="D10712" s="18" t="s">
        <v>277</v>
      </c>
      <c r="E10712" s="18" t="s">
        <v>3005</v>
      </c>
      <c r="F10712" s="18" t="s">
        <v>3090</v>
      </c>
      <c r="G10712" s="18">
        <v>1188</v>
      </c>
      <c r="H10712" s="18">
        <v>2.19</v>
      </c>
      <c r="I10712" s="18">
        <v>3.89</v>
      </c>
      <c r="Q10712"/>
    </row>
    <row r="10713" spans="2:17" x14ac:dyDescent="0.25">
      <c r="B10713" s="18" t="s">
        <v>3839</v>
      </c>
      <c r="C10713" s="18" t="s">
        <v>8</v>
      </c>
      <c r="D10713" s="18" t="s">
        <v>277</v>
      </c>
      <c r="E10713" s="18" t="s">
        <v>3005</v>
      </c>
      <c r="F10713" s="18" t="s">
        <v>3091</v>
      </c>
      <c r="G10713" s="18">
        <v>720</v>
      </c>
      <c r="H10713" s="18">
        <v>2.64</v>
      </c>
      <c r="I10713" s="18">
        <v>3.24</v>
      </c>
      <c r="Q10713"/>
    </row>
    <row r="10714" spans="2:17" x14ac:dyDescent="0.25">
      <c r="B10714" s="18" t="s">
        <v>3839</v>
      </c>
      <c r="C10714" s="18" t="s">
        <v>8</v>
      </c>
      <c r="D10714" s="18" t="s">
        <v>277</v>
      </c>
      <c r="E10714" s="18" t="s">
        <v>3005</v>
      </c>
      <c r="F10714" s="18" t="s">
        <v>3092</v>
      </c>
      <c r="G10714" s="18">
        <v>720</v>
      </c>
      <c r="H10714" s="18">
        <v>2.1800000000000002</v>
      </c>
      <c r="I10714" s="18">
        <v>3.24</v>
      </c>
      <c r="Q10714"/>
    </row>
    <row r="10715" spans="2:17" x14ac:dyDescent="0.25">
      <c r="B10715" s="18" t="s">
        <v>3839</v>
      </c>
      <c r="C10715" s="18" t="s">
        <v>8</v>
      </c>
      <c r="D10715" s="18" t="s">
        <v>277</v>
      </c>
      <c r="E10715" s="18" t="s">
        <v>3005</v>
      </c>
      <c r="F10715" s="18" t="s">
        <v>3093</v>
      </c>
      <c r="G10715" s="18">
        <v>1152</v>
      </c>
      <c r="H10715" s="18">
        <v>2.96</v>
      </c>
      <c r="I10715" s="18">
        <v>3.36</v>
      </c>
      <c r="Q10715"/>
    </row>
    <row r="10716" spans="2:17" x14ac:dyDescent="0.25">
      <c r="B10716" s="18" t="s">
        <v>3839</v>
      </c>
      <c r="C10716" s="18" t="s">
        <v>8</v>
      </c>
      <c r="D10716" s="18" t="s">
        <v>277</v>
      </c>
      <c r="E10716" s="18" t="s">
        <v>3005</v>
      </c>
      <c r="F10716" s="18" t="s">
        <v>3094</v>
      </c>
      <c r="G10716" s="18">
        <v>1164</v>
      </c>
      <c r="H10716" s="18">
        <v>2.06</v>
      </c>
      <c r="I10716" s="18">
        <v>3.73</v>
      </c>
      <c r="Q10716"/>
    </row>
    <row r="10717" spans="2:17" x14ac:dyDescent="0.25">
      <c r="B10717" s="18" t="s">
        <v>3839</v>
      </c>
      <c r="C10717" s="18" t="s">
        <v>8</v>
      </c>
      <c r="D10717" s="18" t="s">
        <v>277</v>
      </c>
      <c r="E10717" s="18" t="s">
        <v>3005</v>
      </c>
      <c r="F10717" s="18" t="s">
        <v>3095</v>
      </c>
      <c r="G10717" s="18">
        <v>696</v>
      </c>
      <c r="H10717" s="18">
        <v>2.39</v>
      </c>
      <c r="I10717" s="18">
        <v>3.6</v>
      </c>
      <c r="Q10717"/>
    </row>
    <row r="10718" spans="2:17" x14ac:dyDescent="0.25">
      <c r="B10718" s="18" t="s">
        <v>3839</v>
      </c>
      <c r="C10718" s="18" t="s">
        <v>8</v>
      </c>
      <c r="D10718" s="18" t="s">
        <v>277</v>
      </c>
      <c r="E10718" s="18" t="s">
        <v>3005</v>
      </c>
      <c r="F10718" s="18" t="s">
        <v>3096</v>
      </c>
      <c r="G10718" s="18">
        <v>864</v>
      </c>
      <c r="H10718" s="18">
        <v>2.31</v>
      </c>
      <c r="I10718" s="18">
        <v>3.98</v>
      </c>
      <c r="Q10718"/>
    </row>
    <row r="10719" spans="2:17" x14ac:dyDescent="0.25">
      <c r="B10719" s="18" t="s">
        <v>3839</v>
      </c>
      <c r="C10719" s="18" t="s">
        <v>8</v>
      </c>
      <c r="D10719" s="18" t="s">
        <v>277</v>
      </c>
      <c r="E10719" s="18" t="s">
        <v>3005</v>
      </c>
      <c r="F10719" s="18" t="s">
        <v>3097</v>
      </c>
      <c r="G10719" s="18">
        <v>1020</v>
      </c>
      <c r="H10719" s="18">
        <v>2.93</v>
      </c>
      <c r="I10719" s="18">
        <v>3.21</v>
      </c>
      <c r="Q10719"/>
    </row>
    <row r="10720" spans="2:17" x14ac:dyDescent="0.25">
      <c r="B10720" s="18" t="s">
        <v>3839</v>
      </c>
      <c r="C10720" s="18" t="s">
        <v>8</v>
      </c>
      <c r="D10720" s="18" t="s">
        <v>277</v>
      </c>
      <c r="E10720" s="18" t="s">
        <v>3005</v>
      </c>
      <c r="F10720" s="18" t="s">
        <v>3098</v>
      </c>
      <c r="G10720" s="18">
        <v>636</v>
      </c>
      <c r="H10720" s="18">
        <v>2.09</v>
      </c>
      <c r="I10720" s="18">
        <v>3.81</v>
      </c>
      <c r="Q10720"/>
    </row>
    <row r="10721" spans="2:17" x14ac:dyDescent="0.25">
      <c r="B10721" s="18" t="s">
        <v>3839</v>
      </c>
      <c r="C10721" s="18" t="s">
        <v>8</v>
      </c>
      <c r="D10721" s="18" t="s">
        <v>277</v>
      </c>
      <c r="E10721" s="18" t="s">
        <v>3005</v>
      </c>
      <c r="F10721" s="18" t="s">
        <v>3099</v>
      </c>
      <c r="G10721" s="18">
        <v>852</v>
      </c>
      <c r="H10721" s="18">
        <v>2.42</v>
      </c>
      <c r="I10721" s="18">
        <v>3.29</v>
      </c>
      <c r="Q10721"/>
    </row>
    <row r="10722" spans="2:17" x14ac:dyDescent="0.25">
      <c r="B10722" s="18" t="s">
        <v>3839</v>
      </c>
      <c r="C10722" s="18" t="s">
        <v>8</v>
      </c>
      <c r="D10722" s="18" t="s">
        <v>277</v>
      </c>
      <c r="E10722" s="18" t="s">
        <v>3005</v>
      </c>
      <c r="F10722" s="18" t="s">
        <v>3100</v>
      </c>
      <c r="G10722" s="18">
        <v>600</v>
      </c>
      <c r="H10722" s="18">
        <v>2.7</v>
      </c>
      <c r="I10722" s="18">
        <v>4</v>
      </c>
      <c r="Q10722"/>
    </row>
    <row r="10723" spans="2:17" x14ac:dyDescent="0.25">
      <c r="B10723" s="18" t="s">
        <v>3839</v>
      </c>
      <c r="C10723" s="18" t="s">
        <v>8</v>
      </c>
      <c r="D10723" s="18" t="s">
        <v>277</v>
      </c>
      <c r="E10723" s="18" t="s">
        <v>3005</v>
      </c>
      <c r="F10723" s="18" t="s">
        <v>3101</v>
      </c>
      <c r="G10723" s="18">
        <v>708</v>
      </c>
      <c r="H10723" s="18">
        <v>2.64</v>
      </c>
      <c r="I10723" s="18">
        <v>3.31</v>
      </c>
      <c r="Q10723"/>
    </row>
    <row r="10724" spans="2:17" x14ac:dyDescent="0.25">
      <c r="B10724" s="18" t="s">
        <v>3839</v>
      </c>
      <c r="C10724" s="18" t="s">
        <v>8</v>
      </c>
      <c r="D10724" s="18" t="s">
        <v>277</v>
      </c>
      <c r="E10724" s="18" t="s">
        <v>3005</v>
      </c>
      <c r="F10724" s="18" t="s">
        <v>3102</v>
      </c>
      <c r="G10724" s="18">
        <v>792</v>
      </c>
      <c r="H10724" s="18">
        <v>2.64</v>
      </c>
      <c r="I10724" s="18">
        <v>3.6</v>
      </c>
      <c r="Q10724"/>
    </row>
    <row r="10725" spans="2:17" x14ac:dyDescent="0.25">
      <c r="B10725" s="18" t="s">
        <v>3839</v>
      </c>
      <c r="C10725" s="18" t="s">
        <v>8</v>
      </c>
      <c r="D10725" s="18" t="s">
        <v>277</v>
      </c>
      <c r="E10725" s="18" t="s">
        <v>3005</v>
      </c>
      <c r="F10725" s="18" t="s">
        <v>3103</v>
      </c>
      <c r="G10725" s="18">
        <v>648</v>
      </c>
      <c r="H10725" s="18">
        <v>2.2000000000000002</v>
      </c>
      <c r="I10725" s="18">
        <v>3.29</v>
      </c>
      <c r="Q10725"/>
    </row>
    <row r="10726" spans="2:17" x14ac:dyDescent="0.25">
      <c r="B10726" s="18" t="s">
        <v>3839</v>
      </c>
      <c r="C10726" s="18" t="s">
        <v>8</v>
      </c>
      <c r="D10726" s="18" t="s">
        <v>277</v>
      </c>
      <c r="E10726" s="18" t="s">
        <v>3005</v>
      </c>
      <c r="F10726" s="18" t="s">
        <v>3104</v>
      </c>
      <c r="G10726" s="18">
        <v>768</v>
      </c>
      <c r="H10726" s="18">
        <v>2.04</v>
      </c>
      <c r="I10726" s="18">
        <v>3.91</v>
      </c>
      <c r="Q10726"/>
    </row>
    <row r="10727" spans="2:17" x14ac:dyDescent="0.25">
      <c r="B10727" s="18" t="s">
        <v>3839</v>
      </c>
      <c r="C10727" s="18" t="s">
        <v>8</v>
      </c>
      <c r="D10727" s="18" t="s">
        <v>277</v>
      </c>
      <c r="E10727" s="18" t="s">
        <v>3005</v>
      </c>
      <c r="F10727" s="18" t="s">
        <v>3105</v>
      </c>
      <c r="G10727" s="18">
        <v>624</v>
      </c>
      <c r="H10727" s="18">
        <v>2.46</v>
      </c>
      <c r="I10727" s="18">
        <v>3.59</v>
      </c>
      <c r="Q10727"/>
    </row>
    <row r="10728" spans="2:17" x14ac:dyDescent="0.25">
      <c r="B10728" s="18" t="s">
        <v>3839</v>
      </c>
      <c r="C10728" s="18" t="s">
        <v>8</v>
      </c>
      <c r="D10728" s="18" t="s">
        <v>277</v>
      </c>
      <c r="E10728" s="18" t="s">
        <v>3005</v>
      </c>
      <c r="F10728" s="18" t="s">
        <v>3106</v>
      </c>
      <c r="G10728" s="18">
        <v>864</v>
      </c>
      <c r="H10728" s="18">
        <v>2.98</v>
      </c>
      <c r="I10728" s="18">
        <v>3.58</v>
      </c>
      <c r="Q10728"/>
    </row>
    <row r="10729" spans="2:17" x14ac:dyDescent="0.25">
      <c r="B10729" s="18" t="s">
        <v>3839</v>
      </c>
      <c r="C10729" s="18" t="s">
        <v>8</v>
      </c>
      <c r="D10729" s="18" t="s">
        <v>277</v>
      </c>
      <c r="E10729" s="18" t="s">
        <v>3005</v>
      </c>
      <c r="F10729" s="18" t="s">
        <v>3107</v>
      </c>
      <c r="G10729" s="18">
        <v>804</v>
      </c>
      <c r="H10729" s="18">
        <v>2.82</v>
      </c>
      <c r="I10729" s="18">
        <v>3.5</v>
      </c>
      <c r="Q10729"/>
    </row>
    <row r="10730" spans="2:17" x14ac:dyDescent="0.25">
      <c r="B10730" s="18" t="s">
        <v>3839</v>
      </c>
      <c r="C10730" s="18" t="s">
        <v>8</v>
      </c>
      <c r="D10730" s="18" t="s">
        <v>277</v>
      </c>
      <c r="E10730" s="18" t="s">
        <v>3005</v>
      </c>
      <c r="F10730" s="18" t="s">
        <v>3108</v>
      </c>
      <c r="G10730" s="18">
        <v>684</v>
      </c>
      <c r="H10730" s="18">
        <v>2.2599999999999998</v>
      </c>
      <c r="I10730" s="18">
        <v>3.27</v>
      </c>
      <c r="Q10730"/>
    </row>
    <row r="10731" spans="2:17" x14ac:dyDescent="0.25">
      <c r="B10731" s="18" t="s">
        <v>3839</v>
      </c>
      <c r="C10731" s="18" t="s">
        <v>8</v>
      </c>
      <c r="D10731" s="18" t="s">
        <v>277</v>
      </c>
      <c r="E10731" s="18" t="s">
        <v>3005</v>
      </c>
      <c r="F10731" s="18" t="s">
        <v>3109</v>
      </c>
      <c r="G10731" s="18">
        <v>1116</v>
      </c>
      <c r="H10731" s="18">
        <v>2.81</v>
      </c>
      <c r="I10731" s="18">
        <v>3.59</v>
      </c>
      <c r="Q10731"/>
    </row>
    <row r="10732" spans="2:17" x14ac:dyDescent="0.25">
      <c r="B10732" s="18" t="s">
        <v>3839</v>
      </c>
      <c r="C10732" s="18" t="s">
        <v>8</v>
      </c>
      <c r="D10732" s="18" t="s">
        <v>277</v>
      </c>
      <c r="E10732" s="18" t="s">
        <v>3005</v>
      </c>
      <c r="F10732" s="18" t="s">
        <v>3110</v>
      </c>
      <c r="G10732" s="18">
        <v>708</v>
      </c>
      <c r="H10732" s="18">
        <v>2.5</v>
      </c>
      <c r="I10732" s="18">
        <v>3.95</v>
      </c>
      <c r="Q10732"/>
    </row>
    <row r="10733" spans="2:17" x14ac:dyDescent="0.25">
      <c r="B10733" s="18" t="s">
        <v>3839</v>
      </c>
      <c r="C10733" s="18" t="s">
        <v>8</v>
      </c>
      <c r="D10733" s="18" t="s">
        <v>277</v>
      </c>
      <c r="E10733" s="18" t="s">
        <v>3005</v>
      </c>
      <c r="F10733" s="18" t="s">
        <v>3111</v>
      </c>
      <c r="G10733" s="18">
        <v>1200</v>
      </c>
      <c r="H10733" s="18">
        <v>2.64</v>
      </c>
      <c r="I10733" s="18">
        <v>4</v>
      </c>
      <c r="Q10733"/>
    </row>
    <row r="10734" spans="2:17" x14ac:dyDescent="0.25">
      <c r="B10734" s="18" t="s">
        <v>3839</v>
      </c>
      <c r="C10734" s="18" t="s">
        <v>8</v>
      </c>
      <c r="D10734" s="18" t="s">
        <v>277</v>
      </c>
      <c r="E10734" s="18" t="s">
        <v>3005</v>
      </c>
      <c r="F10734" s="18" t="s">
        <v>3112</v>
      </c>
      <c r="G10734" s="18">
        <v>852</v>
      </c>
      <c r="H10734" s="18">
        <v>2.56</v>
      </c>
      <c r="I10734" s="18">
        <v>3.2</v>
      </c>
      <c r="Q10734"/>
    </row>
    <row r="10735" spans="2:17" x14ac:dyDescent="0.25">
      <c r="B10735" s="18" t="s">
        <v>3839</v>
      </c>
      <c r="C10735" s="18" t="s">
        <v>8</v>
      </c>
      <c r="D10735" s="18" t="s">
        <v>205</v>
      </c>
      <c r="E10735" s="18" t="s">
        <v>3113</v>
      </c>
      <c r="F10735" s="18" t="s">
        <v>3114</v>
      </c>
      <c r="G10735" s="18">
        <v>648</v>
      </c>
      <c r="H10735" s="18">
        <v>1.48</v>
      </c>
      <c r="I10735" s="18">
        <v>1.79</v>
      </c>
      <c r="Q10735"/>
    </row>
    <row r="10736" spans="2:17" x14ac:dyDescent="0.25">
      <c r="B10736" s="18" t="s">
        <v>3839</v>
      </c>
      <c r="C10736" s="18" t="s">
        <v>8</v>
      </c>
      <c r="D10736" s="18" t="s">
        <v>205</v>
      </c>
      <c r="E10736" s="18" t="s">
        <v>3113</v>
      </c>
      <c r="F10736" s="18" t="s">
        <v>3115</v>
      </c>
      <c r="G10736" s="18">
        <v>924</v>
      </c>
      <c r="H10736" s="18">
        <v>1.24</v>
      </c>
      <c r="I10736" s="18">
        <v>1.83</v>
      </c>
      <c r="Q10736"/>
    </row>
    <row r="10737" spans="2:17" x14ac:dyDescent="0.25">
      <c r="B10737" s="18" t="s">
        <v>3839</v>
      </c>
      <c r="C10737" s="18" t="s">
        <v>8</v>
      </c>
      <c r="D10737" s="18" t="s">
        <v>205</v>
      </c>
      <c r="E10737" s="18" t="s">
        <v>3113</v>
      </c>
      <c r="F10737" s="18" t="s">
        <v>3116</v>
      </c>
      <c r="G10737" s="18">
        <v>972</v>
      </c>
      <c r="H10737" s="18">
        <v>1.42</v>
      </c>
      <c r="I10737" s="18">
        <v>1.76</v>
      </c>
      <c r="Q10737"/>
    </row>
    <row r="10738" spans="2:17" x14ac:dyDescent="0.25">
      <c r="B10738" s="18" t="s">
        <v>3839</v>
      </c>
      <c r="C10738" s="18" t="s">
        <v>8</v>
      </c>
      <c r="D10738" s="18" t="s">
        <v>205</v>
      </c>
      <c r="E10738" s="18" t="s">
        <v>3113</v>
      </c>
      <c r="F10738" s="18" t="s">
        <v>3117</v>
      </c>
      <c r="G10738" s="18">
        <v>756</v>
      </c>
      <c r="H10738" s="18">
        <v>1.34</v>
      </c>
      <c r="I10738" s="18">
        <v>1.9</v>
      </c>
      <c r="Q10738"/>
    </row>
    <row r="10739" spans="2:17" x14ac:dyDescent="0.25">
      <c r="B10739" s="18" t="s">
        <v>3839</v>
      </c>
      <c r="C10739" s="18" t="s">
        <v>8</v>
      </c>
      <c r="D10739" s="18" t="s">
        <v>205</v>
      </c>
      <c r="E10739" s="18" t="s">
        <v>3113</v>
      </c>
      <c r="F10739" s="18" t="s">
        <v>3118</v>
      </c>
      <c r="G10739" s="18">
        <v>1140</v>
      </c>
      <c r="H10739" s="18">
        <v>1.3</v>
      </c>
      <c r="I10739" s="18">
        <v>1.83</v>
      </c>
      <c r="Q10739"/>
    </row>
    <row r="10740" spans="2:17" x14ac:dyDescent="0.25">
      <c r="B10740" s="18" t="s">
        <v>3839</v>
      </c>
      <c r="C10740" s="18" t="s">
        <v>8</v>
      </c>
      <c r="D10740" s="18" t="s">
        <v>205</v>
      </c>
      <c r="E10740" s="18" t="s">
        <v>3113</v>
      </c>
      <c r="F10740" s="18" t="s">
        <v>3119</v>
      </c>
      <c r="G10740" s="18">
        <v>864</v>
      </c>
      <c r="H10740" s="18">
        <v>1.1299999999999999</v>
      </c>
      <c r="I10740" s="18">
        <v>1.67</v>
      </c>
      <c r="Q10740"/>
    </row>
    <row r="10741" spans="2:17" x14ac:dyDescent="0.25">
      <c r="B10741" s="18" t="s">
        <v>3839</v>
      </c>
      <c r="C10741" s="18" t="s">
        <v>8</v>
      </c>
      <c r="D10741" s="18" t="s">
        <v>205</v>
      </c>
      <c r="E10741" s="18" t="s">
        <v>3113</v>
      </c>
      <c r="F10741" s="18" t="s">
        <v>3120</v>
      </c>
      <c r="G10741" s="18">
        <v>1308</v>
      </c>
      <c r="H10741" s="18">
        <v>1.41</v>
      </c>
      <c r="I10741" s="18">
        <v>1.81</v>
      </c>
      <c r="Q10741"/>
    </row>
    <row r="10742" spans="2:17" x14ac:dyDescent="0.25">
      <c r="B10742" s="18" t="s">
        <v>3839</v>
      </c>
      <c r="C10742" s="18" t="s">
        <v>8</v>
      </c>
      <c r="D10742" s="18" t="s">
        <v>205</v>
      </c>
      <c r="E10742" s="18" t="s">
        <v>3113</v>
      </c>
      <c r="F10742" s="18" t="s">
        <v>3121</v>
      </c>
      <c r="G10742" s="18">
        <v>996</v>
      </c>
      <c r="H10742" s="18">
        <v>1.24</v>
      </c>
      <c r="I10742" s="18">
        <v>1.84</v>
      </c>
      <c r="Q10742"/>
    </row>
    <row r="10743" spans="2:17" x14ac:dyDescent="0.25">
      <c r="B10743" s="18" t="s">
        <v>3839</v>
      </c>
      <c r="C10743" s="18" t="s">
        <v>8</v>
      </c>
      <c r="D10743" s="18" t="s">
        <v>205</v>
      </c>
      <c r="E10743" s="18" t="s">
        <v>3113</v>
      </c>
      <c r="F10743" s="18" t="s">
        <v>3122</v>
      </c>
      <c r="G10743" s="18">
        <v>1020</v>
      </c>
      <c r="H10743" s="18">
        <v>1.49</v>
      </c>
      <c r="I10743" s="18">
        <v>1.79</v>
      </c>
      <c r="Q10743"/>
    </row>
    <row r="10744" spans="2:17" x14ac:dyDescent="0.25">
      <c r="B10744" s="18" t="s">
        <v>3839</v>
      </c>
      <c r="C10744" s="18" t="s">
        <v>8</v>
      </c>
      <c r="D10744" s="18" t="s">
        <v>205</v>
      </c>
      <c r="E10744" s="18" t="s">
        <v>3113</v>
      </c>
      <c r="F10744" s="18" t="s">
        <v>3123</v>
      </c>
      <c r="G10744" s="18">
        <v>996</v>
      </c>
      <c r="H10744" s="18">
        <v>1.46</v>
      </c>
      <c r="I10744" s="18">
        <v>1.61</v>
      </c>
      <c r="Q10744"/>
    </row>
    <row r="10745" spans="2:17" x14ac:dyDescent="0.25">
      <c r="B10745" s="18" t="s">
        <v>3839</v>
      </c>
      <c r="C10745" s="18" t="s">
        <v>8</v>
      </c>
      <c r="D10745" s="18" t="s">
        <v>205</v>
      </c>
      <c r="E10745" s="18" t="s">
        <v>3113</v>
      </c>
      <c r="F10745" s="18" t="s">
        <v>3124</v>
      </c>
      <c r="G10745" s="18">
        <v>804</v>
      </c>
      <c r="H10745" s="18">
        <v>1.1000000000000001</v>
      </c>
      <c r="I10745" s="18">
        <v>1.61</v>
      </c>
      <c r="Q10745"/>
    </row>
    <row r="10746" spans="2:17" x14ac:dyDescent="0.25">
      <c r="B10746" s="18" t="s">
        <v>3839</v>
      </c>
      <c r="C10746" s="18" t="s">
        <v>8</v>
      </c>
      <c r="D10746" s="18" t="s">
        <v>205</v>
      </c>
      <c r="E10746" s="18" t="s">
        <v>3125</v>
      </c>
      <c r="F10746" s="18" t="s">
        <v>3126</v>
      </c>
      <c r="G10746" s="18">
        <v>744</v>
      </c>
      <c r="H10746" s="18">
        <v>1.35</v>
      </c>
      <c r="I10746" s="18">
        <v>1.72</v>
      </c>
      <c r="Q10746"/>
    </row>
    <row r="10747" spans="2:17" x14ac:dyDescent="0.25">
      <c r="B10747" s="18" t="s">
        <v>3839</v>
      </c>
      <c r="C10747" s="18" t="s">
        <v>8</v>
      </c>
      <c r="D10747" s="18" t="s">
        <v>205</v>
      </c>
      <c r="E10747" s="18" t="s">
        <v>3125</v>
      </c>
      <c r="F10747" s="18" t="s">
        <v>3127</v>
      </c>
      <c r="G10747" s="18">
        <v>1248</v>
      </c>
      <c r="H10747" s="18">
        <v>1.1399999999999999</v>
      </c>
      <c r="I10747" s="18">
        <v>1.73</v>
      </c>
      <c r="Q10747"/>
    </row>
    <row r="10748" spans="2:17" x14ac:dyDescent="0.25">
      <c r="B10748" s="18" t="s">
        <v>3839</v>
      </c>
      <c r="C10748" s="18" t="s">
        <v>8</v>
      </c>
      <c r="D10748" s="18" t="s">
        <v>205</v>
      </c>
      <c r="E10748" s="18" t="s">
        <v>3125</v>
      </c>
      <c r="F10748" s="18" t="s">
        <v>3128</v>
      </c>
      <c r="G10748" s="18">
        <v>1092</v>
      </c>
      <c r="H10748" s="18">
        <v>1.42</v>
      </c>
      <c r="I10748" s="18">
        <v>1.62</v>
      </c>
      <c r="Q10748"/>
    </row>
    <row r="10749" spans="2:17" x14ac:dyDescent="0.25">
      <c r="B10749" s="18" t="s">
        <v>3839</v>
      </c>
      <c r="C10749" s="18" t="s">
        <v>8</v>
      </c>
      <c r="D10749" s="18" t="s">
        <v>205</v>
      </c>
      <c r="E10749" s="18" t="s">
        <v>3125</v>
      </c>
      <c r="F10749" s="18" t="s">
        <v>3129</v>
      </c>
      <c r="G10749" s="18">
        <v>1236</v>
      </c>
      <c r="H10749" s="18">
        <v>1.27</v>
      </c>
      <c r="I10749" s="18">
        <v>1.63</v>
      </c>
      <c r="Q10749"/>
    </row>
    <row r="10750" spans="2:17" x14ac:dyDescent="0.25">
      <c r="B10750" s="18" t="s">
        <v>3839</v>
      </c>
      <c r="C10750" s="18" t="s">
        <v>8</v>
      </c>
      <c r="D10750" s="18" t="s">
        <v>205</v>
      </c>
      <c r="E10750" s="18" t="s">
        <v>3125</v>
      </c>
      <c r="F10750" s="18" t="s">
        <v>3130</v>
      </c>
      <c r="G10750" s="18">
        <v>804</v>
      </c>
      <c r="H10750" s="18">
        <v>1.47</v>
      </c>
      <c r="I10750" s="18">
        <v>1.84</v>
      </c>
      <c r="Q10750"/>
    </row>
    <row r="10751" spans="2:17" x14ac:dyDescent="0.25">
      <c r="B10751" s="18" t="s">
        <v>3839</v>
      </c>
      <c r="C10751" s="18" t="s">
        <v>8</v>
      </c>
      <c r="D10751" s="18" t="s">
        <v>205</v>
      </c>
      <c r="E10751" s="18" t="s">
        <v>3125</v>
      </c>
      <c r="F10751" s="18" t="s">
        <v>3131</v>
      </c>
      <c r="G10751" s="18">
        <v>816</v>
      </c>
      <c r="H10751" s="18">
        <v>1.1100000000000001</v>
      </c>
      <c r="I10751" s="18">
        <v>1.9</v>
      </c>
      <c r="Q10751"/>
    </row>
    <row r="10752" spans="2:17" x14ac:dyDescent="0.25">
      <c r="B10752" s="18" t="s">
        <v>3839</v>
      </c>
      <c r="C10752" s="18" t="s">
        <v>8</v>
      </c>
      <c r="D10752" s="18" t="s">
        <v>205</v>
      </c>
      <c r="E10752" s="18" t="s">
        <v>3125</v>
      </c>
      <c r="F10752" s="18" t="s">
        <v>3132</v>
      </c>
      <c r="G10752" s="18">
        <v>672</v>
      </c>
      <c r="H10752" s="18">
        <v>1.37</v>
      </c>
      <c r="I10752" s="18">
        <v>1.76</v>
      </c>
      <c r="Q10752"/>
    </row>
    <row r="10753" spans="2:17" x14ac:dyDescent="0.25">
      <c r="B10753" s="18" t="s">
        <v>3839</v>
      </c>
      <c r="C10753" s="18" t="s">
        <v>8</v>
      </c>
      <c r="D10753" s="18" t="s">
        <v>205</v>
      </c>
      <c r="E10753" s="18" t="s">
        <v>3125</v>
      </c>
      <c r="F10753" s="18" t="s">
        <v>3133</v>
      </c>
      <c r="G10753" s="18">
        <v>1296</v>
      </c>
      <c r="H10753" s="18">
        <v>1.25</v>
      </c>
      <c r="I10753" s="18">
        <v>1.63</v>
      </c>
      <c r="Q10753"/>
    </row>
    <row r="10754" spans="2:17" x14ac:dyDescent="0.25">
      <c r="B10754" s="18" t="s">
        <v>3839</v>
      </c>
      <c r="C10754" s="18" t="s">
        <v>8</v>
      </c>
      <c r="D10754" s="18" t="s">
        <v>205</v>
      </c>
      <c r="E10754" s="18" t="s">
        <v>3125</v>
      </c>
      <c r="F10754" s="18" t="s">
        <v>3134</v>
      </c>
      <c r="G10754" s="18">
        <v>708</v>
      </c>
      <c r="H10754" s="18">
        <v>1.2</v>
      </c>
      <c r="I10754" s="18">
        <v>1.62</v>
      </c>
      <c r="Q10754"/>
    </row>
    <row r="10755" spans="2:17" x14ac:dyDescent="0.25">
      <c r="B10755" s="18" t="s">
        <v>3839</v>
      </c>
      <c r="C10755" s="18" t="s">
        <v>8</v>
      </c>
      <c r="D10755" s="18" t="s">
        <v>205</v>
      </c>
      <c r="E10755" s="18" t="s">
        <v>3125</v>
      </c>
      <c r="F10755" s="18" t="s">
        <v>3135</v>
      </c>
      <c r="G10755" s="18">
        <v>984</v>
      </c>
      <c r="H10755" s="18">
        <v>1.31</v>
      </c>
      <c r="I10755" s="18">
        <v>1.73</v>
      </c>
      <c r="Q10755"/>
    </row>
    <row r="10756" spans="2:17" x14ac:dyDescent="0.25">
      <c r="B10756" s="18" t="s">
        <v>3839</v>
      </c>
      <c r="C10756" s="18" t="s">
        <v>8</v>
      </c>
      <c r="D10756" s="18" t="s">
        <v>205</v>
      </c>
      <c r="E10756" s="18" t="s">
        <v>3125</v>
      </c>
      <c r="F10756" s="18" t="s">
        <v>3136</v>
      </c>
      <c r="G10756" s="18">
        <v>1092</v>
      </c>
      <c r="H10756" s="18">
        <v>1.47</v>
      </c>
      <c r="I10756" s="18">
        <v>1.81</v>
      </c>
      <c r="Q10756"/>
    </row>
    <row r="10757" spans="2:17" x14ac:dyDescent="0.25">
      <c r="B10757" s="18" t="s">
        <v>3839</v>
      </c>
      <c r="C10757" s="18" t="s">
        <v>8</v>
      </c>
      <c r="D10757" s="18" t="s">
        <v>205</v>
      </c>
      <c r="E10757" s="18" t="s">
        <v>3125</v>
      </c>
      <c r="F10757" s="18" t="s">
        <v>3137</v>
      </c>
      <c r="G10757" s="18">
        <v>756</v>
      </c>
      <c r="H10757" s="18">
        <v>1.27</v>
      </c>
      <c r="I10757" s="18">
        <v>1.61</v>
      </c>
      <c r="Q10757"/>
    </row>
    <row r="10758" spans="2:17" x14ac:dyDescent="0.25">
      <c r="B10758" s="18" t="s">
        <v>3839</v>
      </c>
      <c r="C10758" s="18" t="s">
        <v>8</v>
      </c>
      <c r="D10758" s="18" t="s">
        <v>205</v>
      </c>
      <c r="E10758" s="18" t="s">
        <v>3125</v>
      </c>
      <c r="F10758" s="18" t="s">
        <v>3138</v>
      </c>
      <c r="G10758" s="18">
        <v>864</v>
      </c>
      <c r="H10758" s="18">
        <v>1.5</v>
      </c>
      <c r="I10758" s="18">
        <v>1.73</v>
      </c>
      <c r="Q10758"/>
    </row>
    <row r="10759" spans="2:17" x14ac:dyDescent="0.25">
      <c r="B10759" s="18" t="s">
        <v>3839</v>
      </c>
      <c r="C10759" s="18" t="s">
        <v>8</v>
      </c>
      <c r="D10759" s="18" t="s">
        <v>205</v>
      </c>
      <c r="E10759" s="18" t="s">
        <v>3125</v>
      </c>
      <c r="F10759" s="18" t="s">
        <v>3139</v>
      </c>
      <c r="G10759" s="18">
        <v>1200</v>
      </c>
      <c r="H10759" s="18">
        <v>1.19</v>
      </c>
      <c r="I10759" s="18">
        <v>1.73</v>
      </c>
      <c r="Q10759"/>
    </row>
    <row r="10760" spans="2:17" x14ac:dyDescent="0.25">
      <c r="B10760" s="18" t="s">
        <v>3839</v>
      </c>
      <c r="C10760" s="18" t="s">
        <v>8</v>
      </c>
      <c r="D10760" s="18" t="s">
        <v>205</v>
      </c>
      <c r="E10760" s="18" t="s">
        <v>3125</v>
      </c>
      <c r="F10760" s="18" t="s">
        <v>3140</v>
      </c>
      <c r="G10760" s="18">
        <v>900</v>
      </c>
      <c r="H10760" s="18">
        <v>1.43</v>
      </c>
      <c r="I10760" s="18">
        <v>1.68</v>
      </c>
      <c r="Q10760"/>
    </row>
    <row r="10761" spans="2:17" x14ac:dyDescent="0.25">
      <c r="B10761" s="18" t="s">
        <v>3839</v>
      </c>
      <c r="C10761" s="18" t="s">
        <v>8</v>
      </c>
      <c r="D10761" s="18" t="s">
        <v>205</v>
      </c>
      <c r="E10761" s="18" t="s">
        <v>3125</v>
      </c>
      <c r="F10761" s="18" t="s">
        <v>3141</v>
      </c>
      <c r="G10761" s="18">
        <v>888</v>
      </c>
      <c r="H10761" s="18">
        <v>1.2</v>
      </c>
      <c r="I10761" s="18">
        <v>1.68</v>
      </c>
      <c r="Q10761"/>
    </row>
    <row r="10762" spans="2:17" x14ac:dyDescent="0.25">
      <c r="B10762" s="18" t="s">
        <v>3839</v>
      </c>
      <c r="C10762" s="18" t="s">
        <v>8</v>
      </c>
      <c r="D10762" s="18" t="s">
        <v>205</v>
      </c>
      <c r="E10762" s="18" t="s">
        <v>3125</v>
      </c>
      <c r="F10762" s="18" t="s">
        <v>3142</v>
      </c>
      <c r="G10762" s="18">
        <v>1140</v>
      </c>
      <c r="H10762" s="18">
        <v>1.17</v>
      </c>
      <c r="I10762" s="18">
        <v>1.82</v>
      </c>
      <c r="Q10762"/>
    </row>
    <row r="10763" spans="2:17" x14ac:dyDescent="0.25">
      <c r="B10763" s="18" t="s">
        <v>3839</v>
      </c>
      <c r="C10763" s="18" t="s">
        <v>8</v>
      </c>
      <c r="D10763" s="18" t="s">
        <v>205</v>
      </c>
      <c r="E10763" s="18" t="s">
        <v>3125</v>
      </c>
      <c r="F10763" s="18" t="s">
        <v>3143</v>
      </c>
      <c r="G10763" s="18">
        <v>1092</v>
      </c>
      <c r="H10763" s="18">
        <v>1.18</v>
      </c>
      <c r="I10763" s="18">
        <v>1.66</v>
      </c>
      <c r="Q10763"/>
    </row>
    <row r="10764" spans="2:17" x14ac:dyDescent="0.25">
      <c r="B10764" s="18" t="s">
        <v>3839</v>
      </c>
      <c r="C10764" s="18" t="s">
        <v>8</v>
      </c>
      <c r="D10764" s="18" t="s">
        <v>205</v>
      </c>
      <c r="E10764" s="18" t="s">
        <v>3125</v>
      </c>
      <c r="F10764" s="18" t="s">
        <v>3144</v>
      </c>
      <c r="G10764" s="18">
        <v>744</v>
      </c>
      <c r="H10764" s="18">
        <v>1.24</v>
      </c>
      <c r="I10764" s="18">
        <v>1.85</v>
      </c>
      <c r="Q10764"/>
    </row>
    <row r="10765" spans="2:17" x14ac:dyDescent="0.25">
      <c r="B10765" s="18" t="s">
        <v>3839</v>
      </c>
      <c r="C10765" s="18" t="s">
        <v>8</v>
      </c>
      <c r="D10765" s="18" t="s">
        <v>205</v>
      </c>
      <c r="E10765" s="18" t="s">
        <v>3125</v>
      </c>
      <c r="F10765" s="18" t="s">
        <v>3145</v>
      </c>
      <c r="G10765" s="18">
        <v>600</v>
      </c>
      <c r="H10765" s="18">
        <v>1.31</v>
      </c>
      <c r="I10765" s="18">
        <v>1.73</v>
      </c>
      <c r="Q10765"/>
    </row>
    <row r="10766" spans="2:17" x14ac:dyDescent="0.25">
      <c r="B10766" s="18" t="s">
        <v>3839</v>
      </c>
      <c r="C10766" s="18" t="s">
        <v>8</v>
      </c>
      <c r="D10766" s="18" t="s">
        <v>205</v>
      </c>
      <c r="E10766" s="18" t="s">
        <v>3125</v>
      </c>
      <c r="F10766" s="18" t="s">
        <v>3146</v>
      </c>
      <c r="G10766" s="18">
        <v>900</v>
      </c>
      <c r="H10766" s="18">
        <v>1.18</v>
      </c>
      <c r="I10766" s="18">
        <v>1.72</v>
      </c>
      <c r="Q10766"/>
    </row>
    <row r="10767" spans="2:17" x14ac:dyDescent="0.25">
      <c r="B10767" s="18" t="s">
        <v>3839</v>
      </c>
      <c r="C10767" s="18" t="s">
        <v>8</v>
      </c>
      <c r="D10767" s="18" t="s">
        <v>205</v>
      </c>
      <c r="E10767" s="18" t="s">
        <v>3125</v>
      </c>
      <c r="F10767" s="18" t="s">
        <v>3147</v>
      </c>
      <c r="G10767" s="18">
        <v>996</v>
      </c>
      <c r="H10767" s="18">
        <v>1.43</v>
      </c>
      <c r="I10767" s="18">
        <v>1.85</v>
      </c>
      <c r="Q10767"/>
    </row>
    <row r="10768" spans="2:17" x14ac:dyDescent="0.25">
      <c r="B10768" s="18" t="s">
        <v>3839</v>
      </c>
      <c r="C10768" s="18" t="s">
        <v>8</v>
      </c>
      <c r="D10768" s="18" t="s">
        <v>205</v>
      </c>
      <c r="E10768" s="18" t="s">
        <v>3125</v>
      </c>
      <c r="F10768" s="18" t="s">
        <v>3148</v>
      </c>
      <c r="G10768" s="18">
        <v>624</v>
      </c>
      <c r="H10768" s="18">
        <v>1.43</v>
      </c>
      <c r="I10768" s="18">
        <v>1.61</v>
      </c>
      <c r="Q10768"/>
    </row>
    <row r="10769" spans="2:17" x14ac:dyDescent="0.25">
      <c r="B10769" s="18" t="s">
        <v>3839</v>
      </c>
      <c r="C10769" s="18" t="s">
        <v>8</v>
      </c>
      <c r="D10769" s="18" t="s">
        <v>205</v>
      </c>
      <c r="E10769" s="18" t="s">
        <v>3125</v>
      </c>
      <c r="F10769" s="18" t="s">
        <v>3149</v>
      </c>
      <c r="G10769" s="18">
        <v>1128</v>
      </c>
      <c r="H10769" s="18">
        <v>1.1499999999999999</v>
      </c>
      <c r="I10769" s="18">
        <v>1.71</v>
      </c>
      <c r="Q10769"/>
    </row>
    <row r="10770" spans="2:17" x14ac:dyDescent="0.25">
      <c r="B10770" s="18" t="s">
        <v>3839</v>
      </c>
      <c r="C10770" s="18" t="s">
        <v>8</v>
      </c>
      <c r="D10770" s="18" t="s">
        <v>205</v>
      </c>
      <c r="E10770" s="18" t="s">
        <v>3125</v>
      </c>
      <c r="F10770" s="18" t="s">
        <v>3150</v>
      </c>
      <c r="G10770" s="18">
        <v>828</v>
      </c>
      <c r="H10770" s="18">
        <v>1.49</v>
      </c>
      <c r="I10770" s="18">
        <v>1.82</v>
      </c>
      <c r="Q10770"/>
    </row>
    <row r="10771" spans="2:17" x14ac:dyDescent="0.25">
      <c r="B10771" s="18" t="s">
        <v>3839</v>
      </c>
      <c r="C10771" s="18" t="s">
        <v>8</v>
      </c>
      <c r="D10771" s="18" t="s">
        <v>205</v>
      </c>
      <c r="E10771" s="18" t="s">
        <v>3125</v>
      </c>
      <c r="F10771" s="18" t="s">
        <v>3151</v>
      </c>
      <c r="G10771" s="18">
        <v>696</v>
      </c>
      <c r="H10771" s="18">
        <v>1.1499999999999999</v>
      </c>
      <c r="I10771" s="18">
        <v>1.9</v>
      </c>
      <c r="Q10771"/>
    </row>
    <row r="10772" spans="2:17" x14ac:dyDescent="0.25">
      <c r="B10772" s="18" t="s">
        <v>3839</v>
      </c>
      <c r="C10772" s="18" t="s">
        <v>8</v>
      </c>
      <c r="D10772" s="18" t="s">
        <v>205</v>
      </c>
      <c r="E10772" s="18" t="s">
        <v>3125</v>
      </c>
      <c r="F10772" s="18" t="s">
        <v>3152</v>
      </c>
      <c r="G10772" s="18">
        <v>732</v>
      </c>
      <c r="H10772" s="18">
        <v>1.2</v>
      </c>
      <c r="I10772" s="18">
        <v>1.71</v>
      </c>
      <c r="Q10772"/>
    </row>
    <row r="10773" spans="2:17" x14ac:dyDescent="0.25">
      <c r="B10773" s="18" t="s">
        <v>3839</v>
      </c>
      <c r="C10773" s="18" t="s">
        <v>8</v>
      </c>
      <c r="D10773" s="18" t="s">
        <v>205</v>
      </c>
      <c r="E10773" s="18" t="s">
        <v>3125</v>
      </c>
      <c r="F10773" s="18" t="s">
        <v>3153</v>
      </c>
      <c r="G10773" s="18">
        <v>1236</v>
      </c>
      <c r="H10773" s="18">
        <v>1.31</v>
      </c>
      <c r="I10773" s="18">
        <v>1.9</v>
      </c>
      <c r="Q10773"/>
    </row>
    <row r="10774" spans="2:17" x14ac:dyDescent="0.25">
      <c r="B10774" s="18" t="s">
        <v>3839</v>
      </c>
      <c r="C10774" s="18" t="s">
        <v>8</v>
      </c>
      <c r="D10774" s="18" t="s">
        <v>205</v>
      </c>
      <c r="E10774" s="18" t="s">
        <v>3125</v>
      </c>
      <c r="F10774" s="18" t="s">
        <v>3154</v>
      </c>
      <c r="G10774" s="18">
        <v>1260</v>
      </c>
      <c r="H10774" s="18">
        <v>1.1299999999999999</v>
      </c>
      <c r="I10774" s="18">
        <v>1.79</v>
      </c>
      <c r="Q10774"/>
    </row>
    <row r="10775" spans="2:17" x14ac:dyDescent="0.25">
      <c r="B10775" s="18" t="s">
        <v>3839</v>
      </c>
      <c r="C10775" s="18" t="s">
        <v>8</v>
      </c>
      <c r="D10775" s="18" t="s">
        <v>205</v>
      </c>
      <c r="E10775" s="18" t="s">
        <v>3125</v>
      </c>
      <c r="F10775" s="18" t="s">
        <v>3155</v>
      </c>
      <c r="G10775" s="18">
        <v>708</v>
      </c>
      <c r="H10775" s="18">
        <v>1.25</v>
      </c>
      <c r="I10775" s="18">
        <v>1.86</v>
      </c>
      <c r="Q10775"/>
    </row>
    <row r="10776" spans="2:17" x14ac:dyDescent="0.25">
      <c r="B10776" s="18" t="s">
        <v>3839</v>
      </c>
      <c r="C10776" s="18" t="s">
        <v>8</v>
      </c>
      <c r="D10776" s="18" t="s">
        <v>205</v>
      </c>
      <c r="E10776" s="18" t="s">
        <v>3125</v>
      </c>
      <c r="F10776" s="18" t="s">
        <v>3156</v>
      </c>
      <c r="G10776" s="18">
        <v>1176</v>
      </c>
      <c r="H10776" s="18">
        <v>1.41</v>
      </c>
      <c r="I10776" s="18">
        <v>1.85</v>
      </c>
      <c r="Q10776"/>
    </row>
    <row r="10777" spans="2:17" x14ac:dyDescent="0.25">
      <c r="B10777" s="18" t="s">
        <v>3839</v>
      </c>
      <c r="C10777" s="18" t="s">
        <v>8</v>
      </c>
      <c r="D10777" s="18" t="s">
        <v>205</v>
      </c>
      <c r="E10777" s="18" t="s">
        <v>3125</v>
      </c>
      <c r="F10777" s="18" t="s">
        <v>3157</v>
      </c>
      <c r="G10777" s="18">
        <v>1116</v>
      </c>
      <c r="H10777" s="18">
        <v>1.48</v>
      </c>
      <c r="I10777" s="18">
        <v>1.8</v>
      </c>
      <c r="Q10777"/>
    </row>
    <row r="10778" spans="2:17" x14ac:dyDescent="0.25">
      <c r="B10778" s="18" t="s">
        <v>3839</v>
      </c>
      <c r="C10778" s="18" t="s">
        <v>8</v>
      </c>
      <c r="D10778" s="18" t="s">
        <v>205</v>
      </c>
      <c r="E10778" s="18" t="s">
        <v>3125</v>
      </c>
      <c r="F10778" s="18" t="s">
        <v>3158</v>
      </c>
      <c r="G10778" s="18">
        <v>1152</v>
      </c>
      <c r="H10778" s="18">
        <v>1.32</v>
      </c>
      <c r="I10778" s="18">
        <v>1.69</v>
      </c>
      <c r="Q10778"/>
    </row>
    <row r="10779" spans="2:17" x14ac:dyDescent="0.25">
      <c r="B10779" s="18" t="s">
        <v>3839</v>
      </c>
      <c r="C10779" s="18" t="s">
        <v>8</v>
      </c>
      <c r="D10779" s="18" t="s">
        <v>205</v>
      </c>
      <c r="E10779" s="18" t="s">
        <v>3125</v>
      </c>
      <c r="F10779" s="18" t="s">
        <v>3159</v>
      </c>
      <c r="G10779" s="18">
        <v>900</v>
      </c>
      <c r="H10779" s="18">
        <v>1.1100000000000001</v>
      </c>
      <c r="I10779" s="18">
        <v>1.63</v>
      </c>
      <c r="Q10779"/>
    </row>
    <row r="10780" spans="2:17" x14ac:dyDescent="0.25">
      <c r="B10780" s="18" t="s">
        <v>3839</v>
      </c>
      <c r="C10780" s="18" t="s">
        <v>8</v>
      </c>
      <c r="D10780" s="18" t="s">
        <v>205</v>
      </c>
      <c r="E10780" s="18" t="s">
        <v>3125</v>
      </c>
      <c r="F10780" s="18" t="s">
        <v>3160</v>
      </c>
      <c r="G10780" s="18">
        <v>1320</v>
      </c>
      <c r="H10780" s="18">
        <v>1.22</v>
      </c>
      <c r="I10780" s="18">
        <v>1.77</v>
      </c>
      <c r="Q10780"/>
    </row>
    <row r="10781" spans="2:17" x14ac:dyDescent="0.25">
      <c r="B10781" s="18" t="s">
        <v>3839</v>
      </c>
      <c r="C10781" s="18" t="s">
        <v>8</v>
      </c>
      <c r="D10781" s="18" t="s">
        <v>205</v>
      </c>
      <c r="E10781" s="18" t="s">
        <v>3125</v>
      </c>
      <c r="F10781" s="18" t="s">
        <v>3161</v>
      </c>
      <c r="G10781" s="18">
        <v>1008</v>
      </c>
      <c r="H10781" s="18">
        <v>1.42</v>
      </c>
      <c r="I10781" s="18">
        <v>1.8</v>
      </c>
      <c r="Q10781"/>
    </row>
    <row r="10782" spans="2:17" x14ac:dyDescent="0.25">
      <c r="B10782" s="18" t="s">
        <v>3839</v>
      </c>
      <c r="C10782" s="18" t="s">
        <v>8</v>
      </c>
      <c r="D10782" s="18" t="s">
        <v>205</v>
      </c>
      <c r="E10782" s="18" t="s">
        <v>3125</v>
      </c>
      <c r="F10782" s="18" t="s">
        <v>3162</v>
      </c>
      <c r="G10782" s="18">
        <v>696</v>
      </c>
      <c r="H10782" s="18">
        <v>1.39</v>
      </c>
      <c r="I10782" s="18">
        <v>1.77</v>
      </c>
      <c r="Q10782"/>
    </row>
    <row r="10783" spans="2:17" x14ac:dyDescent="0.25">
      <c r="B10783" s="18" t="s">
        <v>3839</v>
      </c>
      <c r="C10783" s="18" t="s">
        <v>8</v>
      </c>
      <c r="D10783" s="18" t="s">
        <v>205</v>
      </c>
      <c r="E10783" s="18" t="s">
        <v>3125</v>
      </c>
      <c r="F10783" s="18" t="s">
        <v>3163</v>
      </c>
      <c r="G10783" s="18">
        <v>1200</v>
      </c>
      <c r="H10783" s="18">
        <v>1.29</v>
      </c>
      <c r="I10783" s="18">
        <v>1.82</v>
      </c>
      <c r="Q10783"/>
    </row>
    <row r="10784" spans="2:17" x14ac:dyDescent="0.25">
      <c r="B10784" s="18" t="s">
        <v>3839</v>
      </c>
      <c r="C10784" s="18" t="s">
        <v>8</v>
      </c>
      <c r="D10784" s="18" t="s">
        <v>277</v>
      </c>
      <c r="E10784" s="18" t="s">
        <v>3164</v>
      </c>
      <c r="F10784" s="18" t="s">
        <v>3165</v>
      </c>
      <c r="G10784" s="18">
        <v>684</v>
      </c>
      <c r="H10784" s="18">
        <v>2.0499999999999998</v>
      </c>
      <c r="I10784" s="18">
        <v>3.79</v>
      </c>
      <c r="Q10784"/>
    </row>
    <row r="10785" spans="2:17" x14ac:dyDescent="0.25">
      <c r="B10785" s="18" t="s">
        <v>3839</v>
      </c>
      <c r="C10785" s="18" t="s">
        <v>8</v>
      </c>
      <c r="D10785" s="18" t="s">
        <v>277</v>
      </c>
      <c r="E10785" s="18" t="s">
        <v>3164</v>
      </c>
      <c r="F10785" s="18" t="s">
        <v>3166</v>
      </c>
      <c r="G10785" s="18">
        <v>1116</v>
      </c>
      <c r="H10785" s="18">
        <v>2.16</v>
      </c>
      <c r="I10785" s="18">
        <v>3.93</v>
      </c>
      <c r="Q10785"/>
    </row>
    <row r="10786" spans="2:17" x14ac:dyDescent="0.25">
      <c r="B10786" s="18" t="s">
        <v>3839</v>
      </c>
      <c r="C10786" s="18" t="s">
        <v>8</v>
      </c>
      <c r="D10786" s="18" t="s">
        <v>277</v>
      </c>
      <c r="E10786" s="18" t="s">
        <v>3164</v>
      </c>
      <c r="F10786" s="18" t="s">
        <v>3167</v>
      </c>
      <c r="G10786" s="18">
        <v>1020</v>
      </c>
      <c r="H10786" s="18">
        <v>2.98</v>
      </c>
      <c r="I10786" s="18">
        <v>3.62</v>
      </c>
      <c r="Q10786"/>
    </row>
    <row r="10787" spans="2:17" x14ac:dyDescent="0.25">
      <c r="B10787" s="18" t="s">
        <v>3839</v>
      </c>
      <c r="C10787" s="18" t="s">
        <v>8</v>
      </c>
      <c r="D10787" s="18" t="s">
        <v>277</v>
      </c>
      <c r="E10787" s="18" t="s">
        <v>3164</v>
      </c>
      <c r="F10787" s="18" t="s">
        <v>3168</v>
      </c>
      <c r="G10787" s="18">
        <v>708</v>
      </c>
      <c r="H10787" s="18">
        <v>2.13</v>
      </c>
      <c r="I10787" s="18">
        <v>3.76</v>
      </c>
      <c r="Q10787"/>
    </row>
    <row r="10788" spans="2:17" x14ac:dyDescent="0.25">
      <c r="B10788" s="18" t="s">
        <v>3839</v>
      </c>
      <c r="C10788" s="18" t="s">
        <v>8</v>
      </c>
      <c r="D10788" s="18" t="s">
        <v>277</v>
      </c>
      <c r="E10788" s="18" t="s">
        <v>3164</v>
      </c>
      <c r="F10788" s="18" t="s">
        <v>3169</v>
      </c>
      <c r="G10788" s="18">
        <v>1020</v>
      </c>
      <c r="H10788" s="18">
        <v>2.08</v>
      </c>
      <c r="I10788" s="18">
        <v>3.54</v>
      </c>
      <c r="Q10788"/>
    </row>
    <row r="10789" spans="2:17" x14ac:dyDescent="0.25">
      <c r="B10789" s="18" t="s">
        <v>3839</v>
      </c>
      <c r="C10789" s="18" t="s">
        <v>8</v>
      </c>
      <c r="D10789" s="18" t="s">
        <v>277</v>
      </c>
      <c r="E10789" s="18" t="s">
        <v>3164</v>
      </c>
      <c r="F10789" s="18" t="s">
        <v>3170</v>
      </c>
      <c r="G10789" s="18">
        <v>720</v>
      </c>
      <c r="H10789" s="18">
        <v>2.87</v>
      </c>
      <c r="I10789" s="18">
        <v>3.2</v>
      </c>
      <c r="Q10789"/>
    </row>
    <row r="10790" spans="2:17" x14ac:dyDescent="0.25">
      <c r="B10790" s="18" t="s">
        <v>3839</v>
      </c>
      <c r="C10790" s="18" t="s">
        <v>8</v>
      </c>
      <c r="D10790" s="18" t="s">
        <v>277</v>
      </c>
      <c r="E10790" s="18" t="s">
        <v>3164</v>
      </c>
      <c r="F10790" s="18" t="s">
        <v>3171</v>
      </c>
      <c r="G10790" s="18">
        <v>1008</v>
      </c>
      <c r="H10790" s="18">
        <v>2.77</v>
      </c>
      <c r="I10790" s="18">
        <v>3.45</v>
      </c>
      <c r="Q10790"/>
    </row>
    <row r="10791" spans="2:17" x14ac:dyDescent="0.25">
      <c r="B10791" s="18" t="s">
        <v>3839</v>
      </c>
      <c r="C10791" s="18" t="s">
        <v>8</v>
      </c>
      <c r="D10791" s="18" t="s">
        <v>277</v>
      </c>
      <c r="E10791" s="18" t="s">
        <v>3164</v>
      </c>
      <c r="F10791" s="18" t="s">
        <v>3172</v>
      </c>
      <c r="G10791" s="18">
        <v>660</v>
      </c>
      <c r="H10791" s="18">
        <v>2.04</v>
      </c>
      <c r="I10791" s="18">
        <v>3.74</v>
      </c>
      <c r="Q10791"/>
    </row>
    <row r="10792" spans="2:17" x14ac:dyDescent="0.25">
      <c r="B10792" s="18" t="s">
        <v>3839</v>
      </c>
      <c r="C10792" s="18" t="s">
        <v>8</v>
      </c>
      <c r="D10792" s="18" t="s">
        <v>277</v>
      </c>
      <c r="E10792" s="18" t="s">
        <v>3164</v>
      </c>
      <c r="F10792" s="18" t="s">
        <v>3173</v>
      </c>
      <c r="G10792" s="18">
        <v>708</v>
      </c>
      <c r="H10792" s="18">
        <v>2.0499999999999998</v>
      </c>
      <c r="I10792" s="18">
        <v>3.83</v>
      </c>
      <c r="Q10792"/>
    </row>
    <row r="10793" spans="2:17" x14ac:dyDescent="0.25">
      <c r="B10793" s="18" t="s">
        <v>3839</v>
      </c>
      <c r="C10793" s="18" t="s">
        <v>8</v>
      </c>
      <c r="D10793" s="18" t="s">
        <v>277</v>
      </c>
      <c r="E10793" s="18" t="s">
        <v>3164</v>
      </c>
      <c r="F10793" s="18" t="s">
        <v>3174</v>
      </c>
      <c r="G10793" s="18">
        <v>1068</v>
      </c>
      <c r="H10793" s="18">
        <v>2.83</v>
      </c>
      <c r="I10793" s="18">
        <v>3.38</v>
      </c>
      <c r="Q10793"/>
    </row>
    <row r="10794" spans="2:17" x14ac:dyDescent="0.25">
      <c r="B10794" s="18" t="s">
        <v>3839</v>
      </c>
      <c r="C10794" s="18" t="s">
        <v>8</v>
      </c>
      <c r="D10794" s="18" t="s">
        <v>277</v>
      </c>
      <c r="E10794" s="18" t="s">
        <v>3164</v>
      </c>
      <c r="F10794" s="18" t="s">
        <v>3175</v>
      </c>
      <c r="G10794" s="18">
        <v>1020</v>
      </c>
      <c r="H10794" s="18">
        <v>2.67</v>
      </c>
      <c r="I10794" s="18">
        <v>3.64</v>
      </c>
      <c r="Q10794"/>
    </row>
    <row r="10795" spans="2:17" x14ac:dyDescent="0.25">
      <c r="B10795" s="18" t="s">
        <v>3839</v>
      </c>
      <c r="C10795" s="18" t="s">
        <v>8</v>
      </c>
      <c r="D10795" s="18" t="s">
        <v>277</v>
      </c>
      <c r="E10795" s="18" t="s">
        <v>3164</v>
      </c>
      <c r="F10795" s="18" t="s">
        <v>3176</v>
      </c>
      <c r="G10795" s="18">
        <v>864</v>
      </c>
      <c r="H10795" s="18">
        <v>2.19</v>
      </c>
      <c r="I10795" s="18">
        <v>3.59</v>
      </c>
      <c r="Q10795"/>
    </row>
    <row r="10796" spans="2:17" x14ac:dyDescent="0.25">
      <c r="B10796" s="18" t="s">
        <v>3839</v>
      </c>
      <c r="C10796" s="18" t="s">
        <v>8</v>
      </c>
      <c r="D10796" s="18" t="s">
        <v>277</v>
      </c>
      <c r="E10796" s="18" t="s">
        <v>3164</v>
      </c>
      <c r="F10796" s="18" t="s">
        <v>3177</v>
      </c>
      <c r="G10796" s="18">
        <v>1200</v>
      </c>
      <c r="H10796" s="18">
        <v>2.62</v>
      </c>
      <c r="I10796" s="18">
        <v>3.3</v>
      </c>
      <c r="Q10796"/>
    </row>
    <row r="10797" spans="2:17" x14ac:dyDescent="0.25">
      <c r="B10797" s="18" t="s">
        <v>3839</v>
      </c>
      <c r="C10797" s="18" t="s">
        <v>8</v>
      </c>
      <c r="D10797" s="18" t="s">
        <v>277</v>
      </c>
      <c r="E10797" s="18" t="s">
        <v>3164</v>
      </c>
      <c r="F10797" s="18" t="s">
        <v>3178</v>
      </c>
      <c r="G10797" s="18">
        <v>696</v>
      </c>
      <c r="H10797" s="18">
        <v>2.8</v>
      </c>
      <c r="I10797" s="18">
        <v>3.69</v>
      </c>
      <c r="Q10797"/>
    </row>
    <row r="10798" spans="2:17" x14ac:dyDescent="0.25">
      <c r="B10798" s="18" t="s">
        <v>3839</v>
      </c>
      <c r="C10798" s="18" t="s">
        <v>8</v>
      </c>
      <c r="D10798" s="18" t="s">
        <v>277</v>
      </c>
      <c r="E10798" s="18" t="s">
        <v>3164</v>
      </c>
      <c r="F10798" s="18" t="s">
        <v>3179</v>
      </c>
      <c r="G10798" s="18">
        <v>888</v>
      </c>
      <c r="H10798" s="18">
        <v>2.2799999999999998</v>
      </c>
      <c r="I10798" s="18">
        <v>3.36</v>
      </c>
      <c r="Q10798"/>
    </row>
    <row r="10799" spans="2:17" x14ac:dyDescent="0.25">
      <c r="B10799" s="18" t="s">
        <v>3839</v>
      </c>
      <c r="C10799" s="18" t="s">
        <v>8</v>
      </c>
      <c r="D10799" s="18" t="s">
        <v>277</v>
      </c>
      <c r="E10799" s="18" t="s">
        <v>3164</v>
      </c>
      <c r="F10799" s="18" t="s">
        <v>3180</v>
      </c>
      <c r="G10799" s="18">
        <v>720</v>
      </c>
      <c r="H10799" s="18">
        <v>2.96</v>
      </c>
      <c r="I10799" s="18">
        <v>3.61</v>
      </c>
      <c r="Q10799"/>
    </row>
    <row r="10800" spans="2:17" x14ac:dyDescent="0.25">
      <c r="B10800" s="18" t="s">
        <v>3839</v>
      </c>
      <c r="C10800" s="18" t="s">
        <v>8</v>
      </c>
      <c r="D10800" s="18" t="s">
        <v>277</v>
      </c>
      <c r="E10800" s="18" t="s">
        <v>3164</v>
      </c>
      <c r="F10800" s="18" t="s">
        <v>3181</v>
      </c>
      <c r="G10800" s="18">
        <v>696</v>
      </c>
      <c r="H10800" s="18">
        <v>2.31</v>
      </c>
      <c r="I10800" s="18">
        <v>3.2</v>
      </c>
      <c r="Q10800"/>
    </row>
    <row r="10801" spans="2:17" x14ac:dyDescent="0.25">
      <c r="B10801" s="18" t="s">
        <v>3839</v>
      </c>
      <c r="C10801" s="18" t="s">
        <v>8</v>
      </c>
      <c r="D10801" s="18" t="s">
        <v>277</v>
      </c>
      <c r="E10801" s="18" t="s">
        <v>3164</v>
      </c>
      <c r="F10801" s="18" t="s">
        <v>3182</v>
      </c>
      <c r="G10801" s="18">
        <v>1200</v>
      </c>
      <c r="H10801" s="18">
        <v>2.06</v>
      </c>
      <c r="I10801" s="18">
        <v>3.65</v>
      </c>
      <c r="Q10801"/>
    </row>
    <row r="10802" spans="2:17" x14ac:dyDescent="0.25">
      <c r="B10802" s="18" t="s">
        <v>3839</v>
      </c>
      <c r="C10802" s="18" t="s">
        <v>8</v>
      </c>
      <c r="D10802" s="18" t="s">
        <v>277</v>
      </c>
      <c r="E10802" s="18" t="s">
        <v>3164</v>
      </c>
      <c r="F10802" s="18" t="s">
        <v>3183</v>
      </c>
      <c r="G10802" s="18">
        <v>840</v>
      </c>
      <c r="H10802" s="18">
        <v>3</v>
      </c>
      <c r="I10802" s="18">
        <v>3.88</v>
      </c>
      <c r="Q10802"/>
    </row>
    <row r="10803" spans="2:17" x14ac:dyDescent="0.25">
      <c r="B10803" s="18" t="s">
        <v>3839</v>
      </c>
      <c r="C10803" s="18" t="s">
        <v>8</v>
      </c>
      <c r="D10803" s="18" t="s">
        <v>277</v>
      </c>
      <c r="E10803" s="18" t="s">
        <v>3164</v>
      </c>
      <c r="F10803" s="18" t="s">
        <v>3184</v>
      </c>
      <c r="G10803" s="18">
        <v>912</v>
      </c>
      <c r="H10803" s="18">
        <v>2.42</v>
      </c>
      <c r="I10803" s="18">
        <v>3.29</v>
      </c>
      <c r="Q10803"/>
    </row>
    <row r="10804" spans="2:17" x14ac:dyDescent="0.25">
      <c r="B10804" s="18" t="s">
        <v>3839</v>
      </c>
      <c r="C10804" s="18" t="s">
        <v>8</v>
      </c>
      <c r="D10804" s="18" t="s">
        <v>277</v>
      </c>
      <c r="E10804" s="18" t="s">
        <v>3164</v>
      </c>
      <c r="F10804" s="18" t="s">
        <v>3185</v>
      </c>
      <c r="G10804" s="18">
        <v>948</v>
      </c>
      <c r="H10804" s="18">
        <v>2.81</v>
      </c>
      <c r="I10804" s="18">
        <v>3.95</v>
      </c>
      <c r="Q10804"/>
    </row>
    <row r="10805" spans="2:17" x14ac:dyDescent="0.25">
      <c r="B10805" s="18" t="s">
        <v>3839</v>
      </c>
      <c r="C10805" s="18" t="s">
        <v>8</v>
      </c>
      <c r="D10805" s="18" t="s">
        <v>277</v>
      </c>
      <c r="E10805" s="18" t="s">
        <v>3164</v>
      </c>
      <c r="F10805" s="18" t="s">
        <v>3186</v>
      </c>
      <c r="G10805" s="18">
        <v>936</v>
      </c>
      <c r="H10805" s="18">
        <v>2.5099999999999998</v>
      </c>
      <c r="I10805" s="18">
        <v>3.4</v>
      </c>
      <c r="Q10805"/>
    </row>
    <row r="10806" spans="2:17" x14ac:dyDescent="0.25">
      <c r="B10806" s="18" t="s">
        <v>3839</v>
      </c>
      <c r="C10806" s="18" t="s">
        <v>8</v>
      </c>
      <c r="D10806" s="18" t="s">
        <v>277</v>
      </c>
      <c r="E10806" s="18" t="s">
        <v>3164</v>
      </c>
      <c r="F10806" s="18" t="s">
        <v>3187</v>
      </c>
      <c r="G10806" s="18">
        <v>984</v>
      </c>
      <c r="H10806" s="18">
        <v>2.14</v>
      </c>
      <c r="I10806" s="18">
        <v>3.61</v>
      </c>
      <c r="Q10806"/>
    </row>
    <row r="10807" spans="2:17" x14ac:dyDescent="0.25">
      <c r="B10807" s="18" t="s">
        <v>3839</v>
      </c>
      <c r="C10807" s="18" t="s">
        <v>8</v>
      </c>
      <c r="D10807" s="18" t="s">
        <v>277</v>
      </c>
      <c r="E10807" s="18" t="s">
        <v>3164</v>
      </c>
      <c r="F10807" s="18" t="s">
        <v>3188</v>
      </c>
      <c r="G10807" s="18">
        <v>636</v>
      </c>
      <c r="H10807" s="18">
        <v>2.99</v>
      </c>
      <c r="I10807" s="18">
        <v>3.36</v>
      </c>
      <c r="Q10807"/>
    </row>
    <row r="10808" spans="2:17" x14ac:dyDescent="0.25">
      <c r="B10808" s="18" t="s">
        <v>3839</v>
      </c>
      <c r="C10808" s="18" t="s">
        <v>8</v>
      </c>
      <c r="D10808" s="18" t="s">
        <v>277</v>
      </c>
      <c r="E10808" s="18" t="s">
        <v>3164</v>
      </c>
      <c r="F10808" s="18" t="s">
        <v>3189</v>
      </c>
      <c r="G10808" s="18">
        <v>888</v>
      </c>
      <c r="H10808" s="18">
        <v>2.96</v>
      </c>
      <c r="I10808" s="18">
        <v>3.98</v>
      </c>
      <c r="Q10808"/>
    </row>
    <row r="10809" spans="2:17" x14ac:dyDescent="0.25">
      <c r="B10809" s="18" t="s">
        <v>3839</v>
      </c>
      <c r="C10809" s="18" t="s">
        <v>8</v>
      </c>
      <c r="D10809" s="18" t="s">
        <v>277</v>
      </c>
      <c r="E10809" s="18" t="s">
        <v>3164</v>
      </c>
      <c r="F10809" s="18" t="s">
        <v>3190</v>
      </c>
      <c r="G10809" s="18">
        <v>924</v>
      </c>
      <c r="H10809" s="18">
        <v>2.12</v>
      </c>
      <c r="I10809" s="18">
        <v>3.31</v>
      </c>
      <c r="Q10809"/>
    </row>
    <row r="10810" spans="2:17" x14ac:dyDescent="0.25">
      <c r="B10810" s="18" t="s">
        <v>3839</v>
      </c>
      <c r="C10810" s="18" t="s">
        <v>8</v>
      </c>
      <c r="D10810" s="18" t="s">
        <v>277</v>
      </c>
      <c r="E10810" s="18" t="s">
        <v>3164</v>
      </c>
      <c r="F10810" s="18" t="s">
        <v>3191</v>
      </c>
      <c r="G10810" s="18">
        <v>960</v>
      </c>
      <c r="H10810" s="18">
        <v>2.12</v>
      </c>
      <c r="I10810" s="18">
        <v>3.84</v>
      </c>
      <c r="Q10810"/>
    </row>
    <row r="10811" spans="2:17" x14ac:dyDescent="0.25">
      <c r="B10811" s="18" t="s">
        <v>3839</v>
      </c>
      <c r="C10811" s="18" t="s">
        <v>8</v>
      </c>
      <c r="D10811" s="18" t="s">
        <v>277</v>
      </c>
      <c r="E10811" s="18" t="s">
        <v>3164</v>
      </c>
      <c r="F10811" s="18" t="s">
        <v>3192</v>
      </c>
      <c r="G10811" s="18">
        <v>648</v>
      </c>
      <c r="H10811" s="18">
        <v>2.2200000000000002</v>
      </c>
      <c r="I10811" s="18">
        <v>3.44</v>
      </c>
      <c r="Q10811"/>
    </row>
    <row r="10812" spans="2:17" x14ac:dyDescent="0.25">
      <c r="B10812" s="18" t="s">
        <v>3839</v>
      </c>
      <c r="C10812" s="18" t="s">
        <v>8</v>
      </c>
      <c r="D10812" s="18" t="s">
        <v>277</v>
      </c>
      <c r="E10812" s="18" t="s">
        <v>3164</v>
      </c>
      <c r="F10812" s="18" t="s">
        <v>3193</v>
      </c>
      <c r="G10812" s="18">
        <v>1176</v>
      </c>
      <c r="H10812" s="18">
        <v>2.69</v>
      </c>
      <c r="I10812" s="18">
        <v>3.89</v>
      </c>
      <c r="Q10812"/>
    </row>
    <row r="10813" spans="2:17" x14ac:dyDescent="0.25">
      <c r="B10813" s="18" t="s">
        <v>3839</v>
      </c>
      <c r="C10813" s="18" t="s">
        <v>8</v>
      </c>
      <c r="D10813" s="18" t="s">
        <v>277</v>
      </c>
      <c r="E10813" s="18" t="s">
        <v>3164</v>
      </c>
      <c r="F10813" s="18" t="s">
        <v>3194</v>
      </c>
      <c r="G10813" s="18">
        <v>1056</v>
      </c>
      <c r="H10813" s="18">
        <v>2.76</v>
      </c>
      <c r="I10813" s="18">
        <v>3.3</v>
      </c>
      <c r="Q10813"/>
    </row>
    <row r="10814" spans="2:17" x14ac:dyDescent="0.25">
      <c r="B10814" s="18" t="s">
        <v>3839</v>
      </c>
      <c r="C10814" s="18" t="s">
        <v>8</v>
      </c>
      <c r="D10814" s="18" t="s">
        <v>277</v>
      </c>
      <c r="E10814" s="18" t="s">
        <v>3164</v>
      </c>
      <c r="F10814" s="18" t="s">
        <v>3195</v>
      </c>
      <c r="G10814" s="18">
        <v>1020</v>
      </c>
      <c r="H10814" s="18">
        <v>2.11</v>
      </c>
      <c r="I10814" s="18">
        <v>3.36</v>
      </c>
      <c r="Q10814"/>
    </row>
    <row r="10815" spans="2:17" x14ac:dyDescent="0.25">
      <c r="B10815" s="18" t="s">
        <v>3839</v>
      </c>
      <c r="C10815" s="18" t="s">
        <v>8</v>
      </c>
      <c r="D10815" s="18" t="s">
        <v>277</v>
      </c>
      <c r="E10815" s="18" t="s">
        <v>3164</v>
      </c>
      <c r="F10815" s="18" t="s">
        <v>3196</v>
      </c>
      <c r="G10815" s="18">
        <v>924</v>
      </c>
      <c r="H10815" s="18">
        <v>2.65</v>
      </c>
      <c r="I10815" s="18">
        <v>3.52</v>
      </c>
      <c r="Q10815"/>
    </row>
    <row r="10816" spans="2:17" x14ac:dyDescent="0.25">
      <c r="B10816" s="18" t="s">
        <v>3839</v>
      </c>
      <c r="C10816" s="18" t="s">
        <v>8</v>
      </c>
      <c r="D10816" s="18" t="s">
        <v>277</v>
      </c>
      <c r="E10816" s="18" t="s">
        <v>3164</v>
      </c>
      <c r="F10816" s="18" t="s">
        <v>3197</v>
      </c>
      <c r="G10816" s="18">
        <v>924</v>
      </c>
      <c r="H10816" s="18">
        <v>2</v>
      </c>
      <c r="I10816" s="18">
        <v>3.63</v>
      </c>
      <c r="Q10816"/>
    </row>
    <row r="10817" spans="2:17" x14ac:dyDescent="0.25">
      <c r="B10817" s="18" t="s">
        <v>3839</v>
      </c>
      <c r="C10817" s="18" t="s">
        <v>8</v>
      </c>
      <c r="D10817" s="18" t="s">
        <v>277</v>
      </c>
      <c r="E10817" s="18" t="s">
        <v>3164</v>
      </c>
      <c r="F10817" s="18" t="s">
        <v>3198</v>
      </c>
      <c r="G10817" s="18">
        <v>936</v>
      </c>
      <c r="H10817" s="18">
        <v>2.2200000000000002</v>
      </c>
      <c r="I10817" s="18">
        <v>3.46</v>
      </c>
      <c r="Q10817"/>
    </row>
    <row r="10818" spans="2:17" x14ac:dyDescent="0.25">
      <c r="B10818" s="18" t="s">
        <v>3839</v>
      </c>
      <c r="C10818" s="18" t="s">
        <v>8</v>
      </c>
      <c r="D10818" s="18" t="s">
        <v>277</v>
      </c>
      <c r="E10818" s="18" t="s">
        <v>3164</v>
      </c>
      <c r="F10818" s="18" t="s">
        <v>3199</v>
      </c>
      <c r="G10818" s="18">
        <v>660</v>
      </c>
      <c r="H10818" s="18">
        <v>2.71</v>
      </c>
      <c r="I10818" s="18">
        <v>3.55</v>
      </c>
      <c r="Q10818"/>
    </row>
    <row r="10819" spans="2:17" x14ac:dyDescent="0.25">
      <c r="B10819" s="18" t="s">
        <v>3839</v>
      </c>
      <c r="C10819" s="18" t="s">
        <v>8</v>
      </c>
      <c r="D10819" s="18" t="s">
        <v>277</v>
      </c>
      <c r="E10819" s="18" t="s">
        <v>3164</v>
      </c>
      <c r="F10819" s="18" t="s">
        <v>3200</v>
      </c>
      <c r="G10819" s="18">
        <v>972</v>
      </c>
      <c r="H10819" s="18">
        <v>2.68</v>
      </c>
      <c r="I10819" s="18">
        <v>3.24</v>
      </c>
      <c r="Q10819"/>
    </row>
    <row r="10820" spans="2:17" x14ac:dyDescent="0.25">
      <c r="B10820" s="18" t="s">
        <v>3839</v>
      </c>
      <c r="C10820" s="18" t="s">
        <v>8</v>
      </c>
      <c r="D10820" s="18" t="s">
        <v>277</v>
      </c>
      <c r="E10820" s="18" t="s">
        <v>3164</v>
      </c>
      <c r="F10820" s="18" t="s">
        <v>3201</v>
      </c>
      <c r="G10820" s="18">
        <v>1140</v>
      </c>
      <c r="H10820" s="18">
        <v>2.79</v>
      </c>
      <c r="I10820" s="18">
        <v>3.55</v>
      </c>
      <c r="Q10820"/>
    </row>
    <row r="10821" spans="2:17" x14ac:dyDescent="0.25">
      <c r="B10821" s="18" t="s">
        <v>3839</v>
      </c>
      <c r="C10821" s="18" t="s">
        <v>8</v>
      </c>
      <c r="D10821" s="18" t="s">
        <v>277</v>
      </c>
      <c r="E10821" s="18" t="s">
        <v>3164</v>
      </c>
      <c r="F10821" s="18" t="s">
        <v>3202</v>
      </c>
      <c r="G10821" s="18">
        <v>1176</v>
      </c>
      <c r="H10821" s="18">
        <v>2.06</v>
      </c>
      <c r="I10821" s="18">
        <v>3.4</v>
      </c>
      <c r="Q10821"/>
    </row>
    <row r="10822" spans="2:17" x14ac:dyDescent="0.25">
      <c r="B10822" s="18" t="s">
        <v>3839</v>
      </c>
      <c r="C10822" s="18" t="s">
        <v>8</v>
      </c>
      <c r="D10822" s="18" t="s">
        <v>277</v>
      </c>
      <c r="E10822" s="18" t="s">
        <v>3164</v>
      </c>
      <c r="F10822" s="18" t="s">
        <v>3203</v>
      </c>
      <c r="G10822" s="18">
        <v>804</v>
      </c>
      <c r="H10822" s="18">
        <v>2.08</v>
      </c>
      <c r="I10822" s="18">
        <v>3.99</v>
      </c>
      <c r="Q10822"/>
    </row>
    <row r="10823" spans="2:17" x14ac:dyDescent="0.25">
      <c r="B10823" s="18" t="s">
        <v>3839</v>
      </c>
      <c r="C10823" s="18" t="s">
        <v>8</v>
      </c>
      <c r="D10823" s="18" t="s">
        <v>277</v>
      </c>
      <c r="E10823" s="18" t="s">
        <v>3164</v>
      </c>
      <c r="F10823" s="18" t="s">
        <v>3204</v>
      </c>
      <c r="G10823" s="18">
        <v>852</v>
      </c>
      <c r="H10823" s="18">
        <v>2.5299999999999998</v>
      </c>
      <c r="I10823" s="18">
        <v>3.31</v>
      </c>
      <c r="Q10823"/>
    </row>
    <row r="10824" spans="2:17" x14ac:dyDescent="0.25">
      <c r="B10824" s="18" t="s">
        <v>3839</v>
      </c>
      <c r="C10824" s="18" t="s">
        <v>8</v>
      </c>
      <c r="D10824" s="18" t="s">
        <v>277</v>
      </c>
      <c r="E10824" s="18" t="s">
        <v>3164</v>
      </c>
      <c r="F10824" s="18" t="s">
        <v>3205</v>
      </c>
      <c r="G10824" s="18">
        <v>792</v>
      </c>
      <c r="H10824" s="18">
        <v>2.2799999999999998</v>
      </c>
      <c r="I10824" s="18">
        <v>3.96</v>
      </c>
      <c r="Q10824"/>
    </row>
    <row r="10825" spans="2:17" x14ac:dyDescent="0.25">
      <c r="B10825" s="18" t="s">
        <v>3839</v>
      </c>
      <c r="C10825" s="18" t="s">
        <v>8</v>
      </c>
      <c r="D10825" s="18" t="s">
        <v>277</v>
      </c>
      <c r="E10825" s="18" t="s">
        <v>3164</v>
      </c>
      <c r="F10825" s="18" t="s">
        <v>3206</v>
      </c>
      <c r="G10825" s="18">
        <v>660</v>
      </c>
      <c r="H10825" s="18">
        <v>2.8</v>
      </c>
      <c r="I10825" s="18">
        <v>3.7</v>
      </c>
      <c r="Q10825"/>
    </row>
    <row r="10826" spans="2:17" x14ac:dyDescent="0.25">
      <c r="B10826" s="18" t="s">
        <v>3839</v>
      </c>
      <c r="C10826" s="18" t="s">
        <v>8</v>
      </c>
      <c r="D10826" s="18" t="s">
        <v>277</v>
      </c>
      <c r="E10826" s="18" t="s">
        <v>3164</v>
      </c>
      <c r="F10826" s="18" t="s">
        <v>3207</v>
      </c>
      <c r="G10826" s="18">
        <v>1200</v>
      </c>
      <c r="H10826" s="18">
        <v>2.39</v>
      </c>
      <c r="I10826" s="18">
        <v>3.61</v>
      </c>
      <c r="Q10826"/>
    </row>
    <row r="10827" spans="2:17" x14ac:dyDescent="0.25">
      <c r="B10827" s="18" t="s">
        <v>3839</v>
      </c>
      <c r="C10827" s="18" t="s">
        <v>8</v>
      </c>
      <c r="D10827" s="18" t="s">
        <v>277</v>
      </c>
      <c r="E10827" s="18" t="s">
        <v>3164</v>
      </c>
      <c r="F10827" s="18" t="s">
        <v>3208</v>
      </c>
      <c r="G10827" s="18">
        <v>1104</v>
      </c>
      <c r="H10827" s="18">
        <v>2.76</v>
      </c>
      <c r="I10827" s="18">
        <v>3.71</v>
      </c>
      <c r="Q10827"/>
    </row>
    <row r="10828" spans="2:17" x14ac:dyDescent="0.25">
      <c r="B10828" s="18" t="s">
        <v>3839</v>
      </c>
      <c r="C10828" s="18" t="s">
        <v>8</v>
      </c>
      <c r="D10828" s="18" t="s">
        <v>277</v>
      </c>
      <c r="E10828" s="18" t="s">
        <v>3164</v>
      </c>
      <c r="F10828" s="18" t="s">
        <v>3209</v>
      </c>
      <c r="G10828" s="18">
        <v>888</v>
      </c>
      <c r="H10828" s="18">
        <v>2.4</v>
      </c>
      <c r="I10828" s="18">
        <v>3.37</v>
      </c>
      <c r="Q10828"/>
    </row>
    <row r="10829" spans="2:17" x14ac:dyDescent="0.25">
      <c r="B10829" s="18" t="s">
        <v>3839</v>
      </c>
      <c r="C10829" s="18" t="s">
        <v>8</v>
      </c>
      <c r="D10829" s="18" t="s">
        <v>277</v>
      </c>
      <c r="E10829" s="18" t="s">
        <v>3164</v>
      </c>
      <c r="F10829" s="18" t="s">
        <v>3210</v>
      </c>
      <c r="G10829" s="18">
        <v>1068</v>
      </c>
      <c r="H10829" s="18">
        <v>2.0499999999999998</v>
      </c>
      <c r="I10829" s="18">
        <v>3.45</v>
      </c>
      <c r="Q10829"/>
    </row>
    <row r="10830" spans="2:17" x14ac:dyDescent="0.25">
      <c r="B10830" s="18" t="s">
        <v>3839</v>
      </c>
      <c r="C10830" s="18" t="s">
        <v>8</v>
      </c>
      <c r="D10830" s="18" t="s">
        <v>277</v>
      </c>
      <c r="E10830" s="18" t="s">
        <v>3164</v>
      </c>
      <c r="F10830" s="18" t="s">
        <v>3211</v>
      </c>
      <c r="G10830" s="18">
        <v>1044</v>
      </c>
      <c r="H10830" s="18">
        <v>2.19</v>
      </c>
      <c r="I10830" s="18">
        <v>3.84</v>
      </c>
      <c r="Q10830"/>
    </row>
    <row r="10831" spans="2:17" x14ac:dyDescent="0.25">
      <c r="B10831" s="18" t="s">
        <v>3839</v>
      </c>
      <c r="C10831" s="18" t="s">
        <v>8</v>
      </c>
      <c r="D10831" s="18" t="s">
        <v>277</v>
      </c>
      <c r="E10831" s="18" t="s">
        <v>3164</v>
      </c>
      <c r="F10831" s="18" t="s">
        <v>3212</v>
      </c>
      <c r="G10831" s="18">
        <v>888</v>
      </c>
      <c r="H10831" s="18">
        <v>2</v>
      </c>
      <c r="I10831" s="18">
        <v>3.38</v>
      </c>
      <c r="Q10831"/>
    </row>
    <row r="10832" spans="2:17" x14ac:dyDescent="0.25">
      <c r="B10832" s="18" t="s">
        <v>3839</v>
      </c>
      <c r="C10832" s="18" t="s">
        <v>8</v>
      </c>
      <c r="D10832" s="18" t="s">
        <v>277</v>
      </c>
      <c r="E10832" s="18" t="s">
        <v>3164</v>
      </c>
      <c r="F10832" s="18" t="s">
        <v>3213</v>
      </c>
      <c r="G10832" s="18">
        <v>852</v>
      </c>
      <c r="H10832" s="18">
        <v>2.66</v>
      </c>
      <c r="I10832" s="18">
        <v>3.96</v>
      </c>
      <c r="Q10832"/>
    </row>
    <row r="10833" spans="2:17" x14ac:dyDescent="0.25">
      <c r="B10833" s="18" t="s">
        <v>3839</v>
      </c>
      <c r="C10833" s="18" t="s">
        <v>8</v>
      </c>
      <c r="D10833" s="18" t="s">
        <v>277</v>
      </c>
      <c r="E10833" s="18" t="s">
        <v>3164</v>
      </c>
      <c r="F10833" s="18" t="s">
        <v>3214</v>
      </c>
      <c r="G10833" s="18">
        <v>1068</v>
      </c>
      <c r="H10833" s="18">
        <v>2.84</v>
      </c>
      <c r="I10833" s="18">
        <v>3.65</v>
      </c>
      <c r="Q10833"/>
    </row>
    <row r="10834" spans="2:17" x14ac:dyDescent="0.25">
      <c r="B10834" s="18" t="s">
        <v>3839</v>
      </c>
      <c r="C10834" s="18" t="s">
        <v>8</v>
      </c>
      <c r="D10834" s="18" t="s">
        <v>277</v>
      </c>
      <c r="E10834" s="18" t="s">
        <v>3164</v>
      </c>
      <c r="F10834" s="18" t="s">
        <v>3215</v>
      </c>
      <c r="G10834" s="18">
        <v>660</v>
      </c>
      <c r="H10834" s="18">
        <v>2.5</v>
      </c>
      <c r="I10834" s="18">
        <v>3.51</v>
      </c>
      <c r="Q10834"/>
    </row>
    <row r="10835" spans="2:17" x14ac:dyDescent="0.25">
      <c r="B10835" s="18" t="s">
        <v>3839</v>
      </c>
      <c r="C10835" s="18" t="s">
        <v>8</v>
      </c>
      <c r="D10835" s="18" t="s">
        <v>277</v>
      </c>
      <c r="E10835" s="18" t="s">
        <v>3164</v>
      </c>
      <c r="F10835" s="18" t="s">
        <v>3216</v>
      </c>
      <c r="G10835" s="18">
        <v>624</v>
      </c>
      <c r="H10835" s="18">
        <v>2.0499999999999998</v>
      </c>
      <c r="I10835" s="18">
        <v>3.82</v>
      </c>
      <c r="Q10835"/>
    </row>
    <row r="10836" spans="2:17" x14ac:dyDescent="0.25">
      <c r="B10836" s="18" t="s">
        <v>3839</v>
      </c>
      <c r="C10836" s="18" t="s">
        <v>8</v>
      </c>
      <c r="D10836" s="18" t="s">
        <v>277</v>
      </c>
      <c r="E10836" s="18" t="s">
        <v>3164</v>
      </c>
      <c r="F10836" s="18" t="s">
        <v>3217</v>
      </c>
      <c r="G10836" s="18">
        <v>624</v>
      </c>
      <c r="H10836" s="18">
        <v>2.68</v>
      </c>
      <c r="I10836" s="18">
        <v>3.7</v>
      </c>
      <c r="Q10836"/>
    </row>
    <row r="10837" spans="2:17" x14ac:dyDescent="0.25">
      <c r="B10837" s="18" t="s">
        <v>3839</v>
      </c>
      <c r="C10837" s="18" t="s">
        <v>8</v>
      </c>
      <c r="D10837" s="18" t="s">
        <v>277</v>
      </c>
      <c r="E10837" s="18" t="s">
        <v>3164</v>
      </c>
      <c r="F10837" s="18" t="s">
        <v>3218</v>
      </c>
      <c r="G10837" s="18">
        <v>1020</v>
      </c>
      <c r="H10837" s="18">
        <v>3</v>
      </c>
      <c r="I10837" s="18">
        <v>3.67</v>
      </c>
      <c r="Q10837"/>
    </row>
    <row r="10838" spans="2:17" x14ac:dyDescent="0.25">
      <c r="B10838" s="18" t="s">
        <v>3839</v>
      </c>
      <c r="C10838" s="18" t="s">
        <v>8</v>
      </c>
      <c r="D10838" s="18" t="s">
        <v>277</v>
      </c>
      <c r="E10838" s="18" t="s">
        <v>3164</v>
      </c>
      <c r="F10838" s="18" t="s">
        <v>3219</v>
      </c>
      <c r="G10838" s="18">
        <v>972</v>
      </c>
      <c r="H10838" s="18">
        <v>2.25</v>
      </c>
      <c r="I10838" s="18">
        <v>3.23</v>
      </c>
      <c r="Q10838"/>
    </row>
    <row r="10839" spans="2:17" x14ac:dyDescent="0.25">
      <c r="B10839" s="18" t="s">
        <v>3839</v>
      </c>
      <c r="C10839" s="18" t="s">
        <v>8</v>
      </c>
      <c r="D10839" s="18" t="s">
        <v>277</v>
      </c>
      <c r="E10839" s="18" t="s">
        <v>3164</v>
      </c>
      <c r="F10839" s="18" t="s">
        <v>3220</v>
      </c>
      <c r="G10839" s="18">
        <v>840</v>
      </c>
      <c r="H10839" s="18">
        <v>2.2599999999999998</v>
      </c>
      <c r="I10839" s="18">
        <v>3.71</v>
      </c>
      <c r="Q10839"/>
    </row>
    <row r="10840" spans="2:17" x14ac:dyDescent="0.25">
      <c r="B10840" s="18" t="s">
        <v>3839</v>
      </c>
      <c r="C10840" s="18" t="s">
        <v>8</v>
      </c>
      <c r="D10840" s="18" t="s">
        <v>277</v>
      </c>
      <c r="E10840" s="18" t="s">
        <v>3164</v>
      </c>
      <c r="F10840" s="18" t="s">
        <v>3221</v>
      </c>
      <c r="G10840" s="18">
        <v>672</v>
      </c>
      <c r="H10840" s="18">
        <v>2.5499999999999998</v>
      </c>
      <c r="I10840" s="18">
        <v>3.57</v>
      </c>
      <c r="Q10840"/>
    </row>
    <row r="10841" spans="2:17" x14ac:dyDescent="0.25">
      <c r="B10841" s="18" t="s">
        <v>3839</v>
      </c>
      <c r="C10841" s="18" t="s">
        <v>8</v>
      </c>
      <c r="D10841" s="18" t="s">
        <v>277</v>
      </c>
      <c r="E10841" s="18" t="s">
        <v>3164</v>
      </c>
      <c r="F10841" s="18" t="s">
        <v>3222</v>
      </c>
      <c r="G10841" s="18">
        <v>648</v>
      </c>
      <c r="H10841" s="18">
        <v>2.68</v>
      </c>
      <c r="I10841" s="18">
        <v>3.66</v>
      </c>
      <c r="Q10841"/>
    </row>
    <row r="10842" spans="2:17" x14ac:dyDescent="0.25">
      <c r="B10842" s="18" t="s">
        <v>3839</v>
      </c>
      <c r="C10842" s="18" t="s">
        <v>8</v>
      </c>
      <c r="D10842" s="18" t="s">
        <v>277</v>
      </c>
      <c r="E10842" s="18" t="s">
        <v>3164</v>
      </c>
      <c r="F10842" s="18" t="s">
        <v>3223</v>
      </c>
      <c r="G10842" s="18">
        <v>972</v>
      </c>
      <c r="H10842" s="18">
        <v>2.0099999999999998</v>
      </c>
      <c r="I10842" s="18">
        <v>3.46</v>
      </c>
      <c r="Q10842"/>
    </row>
    <row r="10843" spans="2:17" x14ac:dyDescent="0.25">
      <c r="B10843" s="18" t="s">
        <v>3839</v>
      </c>
      <c r="C10843" s="18" t="s">
        <v>8</v>
      </c>
      <c r="D10843" s="18" t="s">
        <v>277</v>
      </c>
      <c r="E10843" s="18" t="s">
        <v>3164</v>
      </c>
      <c r="F10843" s="18" t="s">
        <v>3224</v>
      </c>
      <c r="G10843" s="18">
        <v>996</v>
      </c>
      <c r="H10843" s="18">
        <v>2.0499999999999998</v>
      </c>
      <c r="I10843" s="18">
        <v>3.86</v>
      </c>
      <c r="Q10843"/>
    </row>
    <row r="10844" spans="2:17" x14ac:dyDescent="0.25">
      <c r="B10844" s="18" t="s">
        <v>3839</v>
      </c>
      <c r="C10844" s="18" t="s">
        <v>8</v>
      </c>
      <c r="D10844" s="18" t="s">
        <v>277</v>
      </c>
      <c r="E10844" s="18" t="s">
        <v>3164</v>
      </c>
      <c r="F10844" s="18" t="s">
        <v>3225</v>
      </c>
      <c r="G10844" s="18">
        <v>912</v>
      </c>
      <c r="H10844" s="18">
        <v>2.11</v>
      </c>
      <c r="I10844" s="18">
        <v>3.53</v>
      </c>
      <c r="Q10844"/>
    </row>
    <row r="10845" spans="2:17" x14ac:dyDescent="0.25">
      <c r="B10845" s="18" t="s">
        <v>3839</v>
      </c>
      <c r="C10845" s="18" t="s">
        <v>8</v>
      </c>
      <c r="D10845" s="18" t="s">
        <v>1573</v>
      </c>
      <c r="E10845" s="18" t="s">
        <v>3226</v>
      </c>
      <c r="F10845" s="18" t="s">
        <v>3227</v>
      </c>
      <c r="G10845" s="18">
        <v>504</v>
      </c>
      <c r="H10845" s="18">
        <v>4.2</v>
      </c>
      <c r="I10845" s="18">
        <v>6.76</v>
      </c>
      <c r="Q10845"/>
    </row>
    <row r="10846" spans="2:17" x14ac:dyDescent="0.25">
      <c r="B10846" s="18" t="s">
        <v>3839</v>
      </c>
      <c r="C10846" s="18" t="s">
        <v>8</v>
      </c>
      <c r="D10846" s="18" t="s">
        <v>1573</v>
      </c>
      <c r="E10846" s="18" t="s">
        <v>3226</v>
      </c>
      <c r="F10846" s="18" t="s">
        <v>3228</v>
      </c>
      <c r="G10846" s="18">
        <v>360</v>
      </c>
      <c r="H10846" s="18">
        <v>4.09</v>
      </c>
      <c r="I10846" s="18">
        <v>5.97</v>
      </c>
      <c r="Q10846"/>
    </row>
    <row r="10847" spans="2:17" x14ac:dyDescent="0.25">
      <c r="B10847" s="18" t="s">
        <v>3839</v>
      </c>
      <c r="C10847" s="18" t="s">
        <v>8</v>
      </c>
      <c r="D10847" s="18" t="s">
        <v>1573</v>
      </c>
      <c r="E10847" s="18" t="s">
        <v>3226</v>
      </c>
      <c r="F10847" s="18" t="s">
        <v>3229</v>
      </c>
      <c r="G10847" s="18">
        <v>384</v>
      </c>
      <c r="H10847" s="18">
        <v>3.34</v>
      </c>
      <c r="I10847" s="18">
        <v>5.03</v>
      </c>
      <c r="Q10847"/>
    </row>
    <row r="10848" spans="2:17" x14ac:dyDescent="0.25">
      <c r="B10848" s="18" t="s">
        <v>3839</v>
      </c>
      <c r="C10848" s="18" t="s">
        <v>8</v>
      </c>
      <c r="D10848" s="18" t="s">
        <v>1573</v>
      </c>
      <c r="E10848" s="18" t="s">
        <v>3226</v>
      </c>
      <c r="F10848" s="18" t="s">
        <v>3230</v>
      </c>
      <c r="G10848" s="18">
        <v>372</v>
      </c>
      <c r="H10848" s="18">
        <v>3.35</v>
      </c>
      <c r="I10848" s="18">
        <v>5.37</v>
      </c>
      <c r="Q10848"/>
    </row>
    <row r="10849" spans="2:17" x14ac:dyDescent="0.25">
      <c r="B10849" s="18" t="s">
        <v>3839</v>
      </c>
      <c r="C10849" s="18" t="s">
        <v>8</v>
      </c>
      <c r="D10849" s="18" t="s">
        <v>1573</v>
      </c>
      <c r="E10849" s="18" t="s">
        <v>3226</v>
      </c>
      <c r="F10849" s="18" t="s">
        <v>3231</v>
      </c>
      <c r="G10849" s="18">
        <v>444</v>
      </c>
      <c r="H10849" s="18">
        <v>3.2</v>
      </c>
      <c r="I10849" s="18">
        <v>6.61</v>
      </c>
      <c r="Q10849"/>
    </row>
    <row r="10850" spans="2:17" x14ac:dyDescent="0.25">
      <c r="B10850" s="18" t="s">
        <v>3839</v>
      </c>
      <c r="C10850" s="18" t="s">
        <v>8</v>
      </c>
      <c r="D10850" s="18" t="s">
        <v>1573</v>
      </c>
      <c r="E10850" s="18" t="s">
        <v>3226</v>
      </c>
      <c r="F10850" s="18" t="s">
        <v>3232</v>
      </c>
      <c r="G10850" s="18">
        <v>432</v>
      </c>
      <c r="H10850" s="18">
        <v>4.22</v>
      </c>
      <c r="I10850" s="18">
        <v>6.8</v>
      </c>
      <c r="Q10850"/>
    </row>
    <row r="10851" spans="2:17" x14ac:dyDescent="0.25">
      <c r="B10851" s="18" t="s">
        <v>3839</v>
      </c>
      <c r="C10851" s="18" t="s">
        <v>8</v>
      </c>
      <c r="D10851" s="18" t="s">
        <v>1573</v>
      </c>
      <c r="E10851" s="18" t="s">
        <v>3226</v>
      </c>
      <c r="F10851" s="18" t="s">
        <v>3233</v>
      </c>
      <c r="G10851" s="18">
        <v>468</v>
      </c>
      <c r="H10851" s="18">
        <v>4.6100000000000003</v>
      </c>
      <c r="I10851" s="18">
        <v>5.47</v>
      </c>
      <c r="Q10851"/>
    </row>
    <row r="10852" spans="2:17" x14ac:dyDescent="0.25">
      <c r="B10852" s="18" t="s">
        <v>3839</v>
      </c>
      <c r="C10852" s="18" t="s">
        <v>8</v>
      </c>
      <c r="D10852" s="18" t="s">
        <v>1573</v>
      </c>
      <c r="E10852" s="18" t="s">
        <v>3226</v>
      </c>
      <c r="F10852" s="18" t="s">
        <v>3234</v>
      </c>
      <c r="G10852" s="18">
        <v>504</v>
      </c>
      <c r="H10852" s="18">
        <v>3.97</v>
      </c>
      <c r="I10852" s="18">
        <v>6.79</v>
      </c>
      <c r="Q10852"/>
    </row>
    <row r="10853" spans="2:17" x14ac:dyDescent="0.25">
      <c r="B10853" s="18" t="s">
        <v>3839</v>
      </c>
      <c r="C10853" s="18" t="s">
        <v>8</v>
      </c>
      <c r="D10853" s="18" t="s">
        <v>1573</v>
      </c>
      <c r="E10853" s="18" t="s">
        <v>3226</v>
      </c>
      <c r="F10853" s="18" t="s">
        <v>3235</v>
      </c>
      <c r="G10853" s="18">
        <v>420</v>
      </c>
      <c r="H10853" s="18">
        <v>3.71</v>
      </c>
      <c r="I10853" s="18">
        <v>5.03</v>
      </c>
      <c r="Q10853"/>
    </row>
    <row r="10854" spans="2:17" x14ac:dyDescent="0.25">
      <c r="B10854" s="18" t="s">
        <v>3839</v>
      </c>
      <c r="C10854" s="18" t="s">
        <v>8</v>
      </c>
      <c r="D10854" s="18" t="s">
        <v>1573</v>
      </c>
      <c r="E10854" s="18" t="s">
        <v>3226</v>
      </c>
      <c r="F10854" s="18" t="s">
        <v>3236</v>
      </c>
      <c r="G10854" s="18">
        <v>516</v>
      </c>
      <c r="H10854" s="18">
        <v>4.16</v>
      </c>
      <c r="I10854" s="18">
        <v>6.17</v>
      </c>
      <c r="Q10854"/>
    </row>
    <row r="10855" spans="2:17" x14ac:dyDescent="0.25">
      <c r="B10855" s="18" t="s">
        <v>3839</v>
      </c>
      <c r="C10855" s="18" t="s">
        <v>8</v>
      </c>
      <c r="D10855" s="18" t="s">
        <v>1573</v>
      </c>
      <c r="E10855" s="18" t="s">
        <v>3226</v>
      </c>
      <c r="F10855" s="18" t="s">
        <v>3237</v>
      </c>
      <c r="G10855" s="18">
        <v>444</v>
      </c>
      <c r="H10855" s="18">
        <v>3.04</v>
      </c>
      <c r="I10855" s="18">
        <v>5.13</v>
      </c>
      <c r="Q10855"/>
    </row>
    <row r="10856" spans="2:17" x14ac:dyDescent="0.25">
      <c r="B10856" s="18" t="s">
        <v>3839</v>
      </c>
      <c r="C10856" s="18" t="s">
        <v>8</v>
      </c>
      <c r="D10856" s="18" t="s">
        <v>1573</v>
      </c>
      <c r="E10856" s="18" t="s">
        <v>3226</v>
      </c>
      <c r="F10856" s="18" t="s">
        <v>3238</v>
      </c>
      <c r="G10856" s="18">
        <v>516</v>
      </c>
      <c r="H10856" s="18">
        <v>4.1500000000000004</v>
      </c>
      <c r="I10856" s="18">
        <v>5.0599999999999996</v>
      </c>
      <c r="Q10856"/>
    </row>
    <row r="10857" spans="2:17" x14ac:dyDescent="0.25">
      <c r="B10857" s="18" t="s">
        <v>3839</v>
      </c>
      <c r="C10857" s="18" t="s">
        <v>8</v>
      </c>
      <c r="D10857" s="18" t="s">
        <v>1573</v>
      </c>
      <c r="E10857" s="18" t="s">
        <v>3226</v>
      </c>
      <c r="F10857" s="18" t="s">
        <v>3239</v>
      </c>
      <c r="G10857" s="18">
        <v>480</v>
      </c>
      <c r="H10857" s="18">
        <v>4.8499999999999996</v>
      </c>
      <c r="I10857" s="18">
        <v>6.16</v>
      </c>
      <c r="Q10857"/>
    </row>
    <row r="10858" spans="2:17" x14ac:dyDescent="0.25">
      <c r="B10858" s="18" t="s">
        <v>3839</v>
      </c>
      <c r="C10858" s="18" t="s">
        <v>8</v>
      </c>
      <c r="D10858" s="18" t="s">
        <v>1573</v>
      </c>
      <c r="E10858" s="18" t="s">
        <v>3226</v>
      </c>
      <c r="F10858" s="18" t="s">
        <v>3240</v>
      </c>
      <c r="G10858" s="18">
        <v>444</v>
      </c>
      <c r="H10858" s="18">
        <v>4.0199999999999996</v>
      </c>
      <c r="I10858" s="18">
        <v>6.32</v>
      </c>
      <c r="Q10858"/>
    </row>
    <row r="10859" spans="2:17" x14ac:dyDescent="0.25">
      <c r="B10859" s="18" t="s">
        <v>3839</v>
      </c>
      <c r="C10859" s="18" t="s">
        <v>8</v>
      </c>
      <c r="D10859" s="18" t="s">
        <v>1573</v>
      </c>
      <c r="E10859" s="18" t="s">
        <v>3226</v>
      </c>
      <c r="F10859" s="18" t="s">
        <v>3241</v>
      </c>
      <c r="G10859" s="18">
        <v>372</v>
      </c>
      <c r="H10859" s="18">
        <v>3.45</v>
      </c>
      <c r="I10859" s="18">
        <v>5.25</v>
      </c>
      <c r="Q10859"/>
    </row>
    <row r="10860" spans="2:17" x14ac:dyDescent="0.25">
      <c r="B10860" s="18" t="s">
        <v>3839</v>
      </c>
      <c r="C10860" s="18" t="s">
        <v>8</v>
      </c>
      <c r="D10860" s="18" t="s">
        <v>1573</v>
      </c>
      <c r="E10860" s="18" t="s">
        <v>3226</v>
      </c>
      <c r="F10860" s="18" t="s">
        <v>3242</v>
      </c>
      <c r="G10860" s="18">
        <v>408</v>
      </c>
      <c r="H10860" s="18">
        <v>3.79</v>
      </c>
      <c r="I10860" s="18">
        <v>7</v>
      </c>
      <c r="Q10860"/>
    </row>
    <row r="10861" spans="2:17" x14ac:dyDescent="0.25">
      <c r="B10861" s="18" t="s">
        <v>3839</v>
      </c>
      <c r="C10861" s="18" t="s">
        <v>8</v>
      </c>
      <c r="D10861" s="18" t="s">
        <v>1573</v>
      </c>
      <c r="E10861" s="18" t="s">
        <v>3226</v>
      </c>
      <c r="F10861" s="18" t="s">
        <v>3243</v>
      </c>
      <c r="G10861" s="18">
        <v>444</v>
      </c>
      <c r="H10861" s="18">
        <v>4.7</v>
      </c>
      <c r="I10861" s="18">
        <v>5.87</v>
      </c>
      <c r="Q10861"/>
    </row>
    <row r="10862" spans="2:17" x14ac:dyDescent="0.25">
      <c r="B10862" s="18" t="s">
        <v>3839</v>
      </c>
      <c r="C10862" s="18" t="s">
        <v>8</v>
      </c>
      <c r="D10862" s="18" t="s">
        <v>1573</v>
      </c>
      <c r="E10862" s="18" t="s">
        <v>3226</v>
      </c>
      <c r="F10862" s="18" t="s">
        <v>3244</v>
      </c>
      <c r="G10862" s="18">
        <v>516</v>
      </c>
      <c r="H10862" s="18">
        <v>4.9800000000000004</v>
      </c>
      <c r="I10862" s="18">
        <v>5.16</v>
      </c>
      <c r="Q10862"/>
    </row>
    <row r="10863" spans="2:17" x14ac:dyDescent="0.25">
      <c r="B10863" s="18" t="s">
        <v>3839</v>
      </c>
      <c r="C10863" s="18" t="s">
        <v>8</v>
      </c>
      <c r="D10863" s="18" t="s">
        <v>1573</v>
      </c>
      <c r="E10863" s="18" t="s">
        <v>3226</v>
      </c>
      <c r="F10863" s="18" t="s">
        <v>3245</v>
      </c>
      <c r="G10863" s="18">
        <v>504</v>
      </c>
      <c r="H10863" s="18">
        <v>3.5</v>
      </c>
      <c r="I10863" s="18">
        <v>5.78</v>
      </c>
      <c r="Q10863"/>
    </row>
    <row r="10864" spans="2:17" x14ac:dyDescent="0.25">
      <c r="B10864" s="18" t="s">
        <v>3839</v>
      </c>
      <c r="C10864" s="18" t="s">
        <v>8</v>
      </c>
      <c r="D10864" s="18" t="s">
        <v>1573</v>
      </c>
      <c r="E10864" s="18" t="s">
        <v>3226</v>
      </c>
      <c r="F10864" s="18" t="s">
        <v>3246</v>
      </c>
      <c r="G10864" s="18">
        <v>360</v>
      </c>
      <c r="H10864" s="18">
        <v>3.52</v>
      </c>
      <c r="I10864" s="18">
        <v>6.98</v>
      </c>
      <c r="Q10864"/>
    </row>
    <row r="10865" spans="2:17" x14ac:dyDescent="0.25">
      <c r="B10865" s="18" t="s">
        <v>3839</v>
      </c>
      <c r="C10865" s="18" t="s">
        <v>8</v>
      </c>
      <c r="D10865" s="18" t="s">
        <v>1573</v>
      </c>
      <c r="E10865" s="18" t="s">
        <v>3226</v>
      </c>
      <c r="F10865" s="18" t="s">
        <v>3247</v>
      </c>
      <c r="G10865" s="18">
        <v>540</v>
      </c>
      <c r="H10865" s="18">
        <v>4.91</v>
      </c>
      <c r="I10865" s="18">
        <v>5.1100000000000003</v>
      </c>
      <c r="Q10865"/>
    </row>
    <row r="10866" spans="2:17" x14ac:dyDescent="0.25">
      <c r="B10866" s="18" t="s">
        <v>3839</v>
      </c>
      <c r="C10866" s="18" t="s">
        <v>8</v>
      </c>
      <c r="D10866" s="18" t="s">
        <v>1573</v>
      </c>
      <c r="E10866" s="18" t="s">
        <v>3226</v>
      </c>
      <c r="F10866" s="18" t="s">
        <v>3248</v>
      </c>
      <c r="G10866" s="18">
        <v>492</v>
      </c>
      <c r="H10866" s="18">
        <v>4.63</v>
      </c>
      <c r="I10866" s="18">
        <v>6.5</v>
      </c>
      <c r="Q10866"/>
    </row>
    <row r="10867" spans="2:17" x14ac:dyDescent="0.25">
      <c r="B10867" s="18" t="s">
        <v>3839</v>
      </c>
      <c r="C10867" s="18" t="s">
        <v>8</v>
      </c>
      <c r="D10867" s="18" t="s">
        <v>1573</v>
      </c>
      <c r="E10867" s="18" t="s">
        <v>3226</v>
      </c>
      <c r="F10867" s="18" t="s">
        <v>3249</v>
      </c>
      <c r="G10867" s="18">
        <v>504</v>
      </c>
      <c r="H10867" s="18">
        <v>3.87</v>
      </c>
      <c r="I10867" s="18">
        <v>5.03</v>
      </c>
      <c r="Q10867"/>
    </row>
    <row r="10868" spans="2:17" x14ac:dyDescent="0.25">
      <c r="B10868" s="18" t="s">
        <v>3839</v>
      </c>
      <c r="C10868" s="18" t="s">
        <v>8</v>
      </c>
      <c r="D10868" s="18" t="s">
        <v>1573</v>
      </c>
      <c r="E10868" s="18" t="s">
        <v>3226</v>
      </c>
      <c r="F10868" s="18" t="s">
        <v>3250</v>
      </c>
      <c r="G10868" s="18">
        <v>360</v>
      </c>
      <c r="H10868" s="18">
        <v>4.4400000000000004</v>
      </c>
      <c r="I10868" s="18">
        <v>5.15</v>
      </c>
      <c r="Q10868"/>
    </row>
    <row r="10869" spans="2:17" x14ac:dyDescent="0.25">
      <c r="B10869" s="18" t="s">
        <v>3839</v>
      </c>
      <c r="C10869" s="18" t="s">
        <v>8</v>
      </c>
      <c r="D10869" s="18" t="s">
        <v>1573</v>
      </c>
      <c r="E10869" s="18" t="s">
        <v>3226</v>
      </c>
      <c r="F10869" s="18" t="s">
        <v>3251</v>
      </c>
      <c r="G10869" s="18">
        <v>456</v>
      </c>
      <c r="H10869" s="18">
        <v>3.11</v>
      </c>
      <c r="I10869" s="18">
        <v>6.36</v>
      </c>
      <c r="Q10869"/>
    </row>
    <row r="10870" spans="2:17" x14ac:dyDescent="0.25">
      <c r="B10870" s="18" t="s">
        <v>3839</v>
      </c>
      <c r="C10870" s="18" t="s">
        <v>8</v>
      </c>
      <c r="D10870" s="18" t="s">
        <v>1573</v>
      </c>
      <c r="E10870" s="18" t="s">
        <v>3226</v>
      </c>
      <c r="F10870" s="18" t="s">
        <v>3252</v>
      </c>
      <c r="G10870" s="18">
        <v>492</v>
      </c>
      <c r="H10870" s="18">
        <v>4.42</v>
      </c>
      <c r="I10870" s="18">
        <v>6.65</v>
      </c>
      <c r="Q10870"/>
    </row>
    <row r="10871" spans="2:17" x14ac:dyDescent="0.25">
      <c r="B10871" s="18" t="s">
        <v>3839</v>
      </c>
      <c r="C10871" s="18" t="s">
        <v>8</v>
      </c>
      <c r="D10871" s="18" t="s">
        <v>1573</v>
      </c>
      <c r="E10871" s="18" t="s">
        <v>3226</v>
      </c>
      <c r="F10871" s="18" t="s">
        <v>3253</v>
      </c>
      <c r="G10871" s="18">
        <v>408</v>
      </c>
      <c r="H10871" s="18">
        <v>3.65</v>
      </c>
      <c r="I10871" s="18">
        <v>5.63</v>
      </c>
      <c r="Q10871"/>
    </row>
    <row r="10872" spans="2:17" x14ac:dyDescent="0.25">
      <c r="B10872" s="18" t="s">
        <v>3839</v>
      </c>
      <c r="C10872" s="18" t="s">
        <v>8</v>
      </c>
      <c r="D10872" s="18" t="s">
        <v>1573</v>
      </c>
      <c r="E10872" s="18" t="s">
        <v>3226</v>
      </c>
      <c r="F10872" s="18" t="s">
        <v>3254</v>
      </c>
      <c r="G10872" s="18">
        <v>456</v>
      </c>
      <c r="H10872" s="18">
        <v>4.18</v>
      </c>
      <c r="I10872" s="18">
        <v>6.64</v>
      </c>
      <c r="Q10872"/>
    </row>
    <row r="10873" spans="2:17" x14ac:dyDescent="0.25">
      <c r="B10873" s="18" t="s">
        <v>3839</v>
      </c>
      <c r="C10873" s="18" t="s">
        <v>8</v>
      </c>
      <c r="D10873" s="18" t="s">
        <v>1573</v>
      </c>
      <c r="E10873" s="18" t="s">
        <v>3226</v>
      </c>
      <c r="F10873" s="18" t="s">
        <v>3255</v>
      </c>
      <c r="G10873" s="18">
        <v>492</v>
      </c>
      <c r="H10873" s="18">
        <v>4.41</v>
      </c>
      <c r="I10873" s="18">
        <v>5.22</v>
      </c>
      <c r="Q10873"/>
    </row>
    <row r="10874" spans="2:17" x14ac:dyDescent="0.25">
      <c r="B10874" s="18" t="s">
        <v>3839</v>
      </c>
      <c r="C10874" s="18" t="s">
        <v>8</v>
      </c>
      <c r="D10874" s="18" t="s">
        <v>1573</v>
      </c>
      <c r="E10874" s="18" t="s">
        <v>3226</v>
      </c>
      <c r="F10874" s="18" t="s">
        <v>3256</v>
      </c>
      <c r="G10874" s="18">
        <v>396</v>
      </c>
      <c r="H10874" s="18">
        <v>3.13</v>
      </c>
      <c r="I10874" s="18">
        <v>6.52</v>
      </c>
      <c r="Q10874"/>
    </row>
    <row r="10875" spans="2:17" x14ac:dyDescent="0.25">
      <c r="B10875" s="18" t="s">
        <v>3839</v>
      </c>
      <c r="C10875" s="18" t="s">
        <v>8</v>
      </c>
      <c r="D10875" s="18" t="s">
        <v>160</v>
      </c>
      <c r="E10875" s="18" t="s">
        <v>3257</v>
      </c>
      <c r="F10875" s="18" t="s">
        <v>3258</v>
      </c>
      <c r="G10875" s="18">
        <v>72</v>
      </c>
      <c r="H10875" s="18">
        <v>1.01</v>
      </c>
      <c r="I10875" s="18">
        <v>1.39</v>
      </c>
      <c r="Q10875"/>
    </row>
    <row r="10876" spans="2:17" x14ac:dyDescent="0.25">
      <c r="B10876" s="18" t="s">
        <v>3839</v>
      </c>
      <c r="C10876" s="18" t="s">
        <v>8</v>
      </c>
      <c r="D10876" s="18" t="s">
        <v>1573</v>
      </c>
      <c r="E10876" s="18" t="s">
        <v>3259</v>
      </c>
      <c r="F10876" s="18" t="s">
        <v>3260</v>
      </c>
      <c r="G10876" s="18">
        <v>432</v>
      </c>
      <c r="H10876" s="18">
        <v>4.83</v>
      </c>
      <c r="I10876" s="18">
        <v>6.21</v>
      </c>
      <c r="Q10876"/>
    </row>
    <row r="10877" spans="2:17" x14ac:dyDescent="0.25">
      <c r="B10877" s="18" t="s">
        <v>3839</v>
      </c>
      <c r="C10877" s="18" t="s">
        <v>8</v>
      </c>
      <c r="D10877" s="18" t="s">
        <v>1573</v>
      </c>
      <c r="E10877" s="18" t="s">
        <v>3259</v>
      </c>
      <c r="F10877" s="18" t="s">
        <v>3261</v>
      </c>
      <c r="G10877" s="18">
        <v>540</v>
      </c>
      <c r="H10877" s="18">
        <v>3.73</v>
      </c>
      <c r="I10877" s="18">
        <v>5.15</v>
      </c>
      <c r="Q10877"/>
    </row>
    <row r="10878" spans="2:17" x14ac:dyDescent="0.25">
      <c r="B10878" s="18" t="s">
        <v>3839</v>
      </c>
      <c r="C10878" s="18" t="s">
        <v>8</v>
      </c>
      <c r="D10878" s="18" t="s">
        <v>1573</v>
      </c>
      <c r="E10878" s="18" t="s">
        <v>3259</v>
      </c>
      <c r="F10878" s="18" t="s">
        <v>3262</v>
      </c>
      <c r="G10878" s="18">
        <v>456</v>
      </c>
      <c r="H10878" s="18">
        <v>4.54</v>
      </c>
      <c r="I10878" s="18">
        <v>5.19</v>
      </c>
      <c r="Q10878"/>
    </row>
    <row r="10879" spans="2:17" x14ac:dyDescent="0.25">
      <c r="B10879" s="18" t="s">
        <v>3839</v>
      </c>
      <c r="C10879" s="18" t="s">
        <v>8</v>
      </c>
      <c r="D10879" s="18" t="s">
        <v>1573</v>
      </c>
      <c r="E10879" s="18" t="s">
        <v>3259</v>
      </c>
      <c r="F10879" s="18" t="s">
        <v>3263</v>
      </c>
      <c r="G10879" s="18">
        <v>384</v>
      </c>
      <c r="H10879" s="18">
        <v>4.5199999999999996</v>
      </c>
      <c r="I10879" s="18">
        <v>5.24</v>
      </c>
      <c r="Q10879"/>
    </row>
    <row r="10880" spans="2:17" x14ac:dyDescent="0.25">
      <c r="B10880" s="18" t="s">
        <v>3839</v>
      </c>
      <c r="C10880" s="18" t="s">
        <v>8</v>
      </c>
      <c r="D10880" s="18" t="s">
        <v>1573</v>
      </c>
      <c r="E10880" s="18" t="s">
        <v>3259</v>
      </c>
      <c r="F10880" s="18" t="s">
        <v>3264</v>
      </c>
      <c r="G10880" s="18">
        <v>360</v>
      </c>
      <c r="H10880" s="18">
        <v>4.08</v>
      </c>
      <c r="I10880" s="18">
        <v>5.86</v>
      </c>
      <c r="Q10880"/>
    </row>
    <row r="10881" spans="2:17" x14ac:dyDescent="0.25">
      <c r="B10881" s="18" t="s">
        <v>3839</v>
      </c>
      <c r="C10881" s="18" t="s">
        <v>8</v>
      </c>
      <c r="D10881" s="18" t="s">
        <v>1573</v>
      </c>
      <c r="E10881" s="18" t="s">
        <v>3259</v>
      </c>
      <c r="F10881" s="18" t="s">
        <v>3265</v>
      </c>
      <c r="G10881" s="18">
        <v>456</v>
      </c>
      <c r="H10881" s="18">
        <v>4.66</v>
      </c>
      <c r="I10881" s="18">
        <v>6.63</v>
      </c>
      <c r="Q10881"/>
    </row>
    <row r="10882" spans="2:17" x14ac:dyDescent="0.25">
      <c r="B10882" s="18" t="s">
        <v>3839</v>
      </c>
      <c r="C10882" s="18" t="s">
        <v>8</v>
      </c>
      <c r="D10882" s="18" t="s">
        <v>1573</v>
      </c>
      <c r="E10882" s="18" t="s">
        <v>3259</v>
      </c>
      <c r="F10882" s="18" t="s">
        <v>3266</v>
      </c>
      <c r="G10882" s="18">
        <v>528</v>
      </c>
      <c r="H10882" s="18">
        <v>3.21</v>
      </c>
      <c r="I10882" s="18">
        <v>6.67</v>
      </c>
      <c r="Q10882"/>
    </row>
    <row r="10883" spans="2:17" x14ac:dyDescent="0.25">
      <c r="B10883" s="18" t="s">
        <v>3839</v>
      </c>
      <c r="C10883" s="18" t="s">
        <v>8</v>
      </c>
      <c r="D10883" s="18" t="s">
        <v>1573</v>
      </c>
      <c r="E10883" s="18" t="s">
        <v>3259</v>
      </c>
      <c r="F10883" s="18" t="s">
        <v>3267</v>
      </c>
      <c r="G10883" s="18">
        <v>504</v>
      </c>
      <c r="H10883" s="18">
        <v>3.29</v>
      </c>
      <c r="I10883" s="18">
        <v>6.44</v>
      </c>
      <c r="Q10883"/>
    </row>
    <row r="10884" spans="2:17" x14ac:dyDescent="0.25">
      <c r="B10884" s="18" t="s">
        <v>3839</v>
      </c>
      <c r="C10884" s="18" t="s">
        <v>8</v>
      </c>
      <c r="D10884" s="18" t="s">
        <v>1573</v>
      </c>
      <c r="E10884" s="18" t="s">
        <v>3259</v>
      </c>
      <c r="F10884" s="18" t="s">
        <v>3268</v>
      </c>
      <c r="G10884" s="18">
        <v>516</v>
      </c>
      <c r="H10884" s="18">
        <v>4.2</v>
      </c>
      <c r="I10884" s="18">
        <v>6.85</v>
      </c>
      <c r="Q10884"/>
    </row>
    <row r="10885" spans="2:17" x14ac:dyDescent="0.25">
      <c r="B10885" s="18" t="s">
        <v>3839</v>
      </c>
      <c r="C10885" s="18" t="s">
        <v>8</v>
      </c>
      <c r="D10885" s="18" t="s">
        <v>1573</v>
      </c>
      <c r="E10885" s="18" t="s">
        <v>3259</v>
      </c>
      <c r="F10885" s="18" t="s">
        <v>3269</v>
      </c>
      <c r="G10885" s="18">
        <v>372</v>
      </c>
      <c r="H10885" s="18">
        <v>3.67</v>
      </c>
      <c r="I10885" s="18">
        <v>6.68</v>
      </c>
      <c r="Q10885"/>
    </row>
    <row r="10886" spans="2:17" x14ac:dyDescent="0.25">
      <c r="B10886" s="18" t="s">
        <v>3839</v>
      </c>
      <c r="C10886" s="18" t="s">
        <v>8</v>
      </c>
      <c r="D10886" s="18" t="s">
        <v>1573</v>
      </c>
      <c r="E10886" s="18" t="s">
        <v>3259</v>
      </c>
      <c r="F10886" s="18" t="s">
        <v>3270</v>
      </c>
      <c r="G10886" s="18">
        <v>372</v>
      </c>
      <c r="H10886" s="18">
        <v>4.63</v>
      </c>
      <c r="I10886" s="18">
        <v>6.88</v>
      </c>
      <c r="Q10886"/>
    </row>
    <row r="10887" spans="2:17" x14ac:dyDescent="0.25">
      <c r="B10887" s="18" t="s">
        <v>3839</v>
      </c>
      <c r="C10887" s="18" t="s">
        <v>8</v>
      </c>
      <c r="D10887" s="18" t="s">
        <v>1573</v>
      </c>
      <c r="E10887" s="18" t="s">
        <v>3259</v>
      </c>
      <c r="F10887" s="18" t="s">
        <v>3271</v>
      </c>
      <c r="G10887" s="18">
        <v>492</v>
      </c>
      <c r="H10887" s="18">
        <v>4.49</v>
      </c>
      <c r="I10887" s="18">
        <v>6.84</v>
      </c>
      <c r="Q10887"/>
    </row>
    <row r="10888" spans="2:17" x14ac:dyDescent="0.25">
      <c r="B10888" s="18" t="s">
        <v>3839</v>
      </c>
      <c r="C10888" s="18" t="s">
        <v>8</v>
      </c>
      <c r="D10888" s="18" t="s">
        <v>1573</v>
      </c>
      <c r="E10888" s="18" t="s">
        <v>3259</v>
      </c>
      <c r="F10888" s="18" t="s">
        <v>3272</v>
      </c>
      <c r="G10888" s="18">
        <v>504</v>
      </c>
      <c r="H10888" s="18">
        <v>4.76</v>
      </c>
      <c r="I10888" s="18">
        <v>5.0599999999999996</v>
      </c>
      <c r="Q10888"/>
    </row>
    <row r="10889" spans="2:17" x14ac:dyDescent="0.25">
      <c r="B10889" s="18" t="s">
        <v>3839</v>
      </c>
      <c r="C10889" s="18" t="s">
        <v>8</v>
      </c>
      <c r="D10889" s="18" t="s">
        <v>1573</v>
      </c>
      <c r="E10889" s="18" t="s">
        <v>3259</v>
      </c>
      <c r="F10889" s="18" t="s">
        <v>3273</v>
      </c>
      <c r="G10889" s="18">
        <v>468</v>
      </c>
      <c r="H10889" s="18">
        <v>3.04</v>
      </c>
      <c r="I10889" s="18">
        <v>6.7</v>
      </c>
      <c r="Q10889"/>
    </row>
    <row r="10890" spans="2:17" x14ac:dyDescent="0.25">
      <c r="B10890" s="18" t="s">
        <v>3839</v>
      </c>
      <c r="C10890" s="18" t="s">
        <v>8</v>
      </c>
      <c r="D10890" s="18" t="s">
        <v>1573</v>
      </c>
      <c r="E10890" s="18" t="s">
        <v>3259</v>
      </c>
      <c r="F10890" s="18" t="s">
        <v>3274</v>
      </c>
      <c r="G10890" s="18">
        <v>540</v>
      </c>
      <c r="H10890" s="18">
        <v>4.33</v>
      </c>
      <c r="I10890" s="18">
        <v>6.52</v>
      </c>
      <c r="Q10890"/>
    </row>
    <row r="10891" spans="2:17" x14ac:dyDescent="0.25">
      <c r="B10891" s="18" t="s">
        <v>3839</v>
      </c>
      <c r="C10891" s="18" t="s">
        <v>8</v>
      </c>
      <c r="D10891" s="18" t="s">
        <v>1573</v>
      </c>
      <c r="E10891" s="18" t="s">
        <v>3259</v>
      </c>
      <c r="F10891" s="18" t="s">
        <v>3275</v>
      </c>
      <c r="G10891" s="18">
        <v>444</v>
      </c>
      <c r="H10891" s="18">
        <v>4.8499999999999996</v>
      </c>
      <c r="I10891" s="18">
        <v>6.74</v>
      </c>
      <c r="Q10891"/>
    </row>
    <row r="10892" spans="2:17" x14ac:dyDescent="0.25">
      <c r="B10892" s="18" t="s">
        <v>3839</v>
      </c>
      <c r="C10892" s="18" t="s">
        <v>8</v>
      </c>
      <c r="D10892" s="18" t="s">
        <v>1573</v>
      </c>
      <c r="E10892" s="18" t="s">
        <v>3259</v>
      </c>
      <c r="F10892" s="18" t="s">
        <v>3276</v>
      </c>
      <c r="G10892" s="18">
        <v>540</v>
      </c>
      <c r="H10892" s="18">
        <v>4.75</v>
      </c>
      <c r="I10892" s="18">
        <v>5.59</v>
      </c>
      <c r="Q10892"/>
    </row>
    <row r="10893" spans="2:17" x14ac:dyDescent="0.25">
      <c r="B10893" s="18" t="s">
        <v>3839</v>
      </c>
      <c r="C10893" s="18" t="s">
        <v>8</v>
      </c>
      <c r="D10893" s="18" t="s">
        <v>1573</v>
      </c>
      <c r="E10893" s="18" t="s">
        <v>3259</v>
      </c>
      <c r="F10893" s="18" t="s">
        <v>3277</v>
      </c>
      <c r="G10893" s="18">
        <v>468</v>
      </c>
      <c r="H10893" s="18">
        <v>4.87</v>
      </c>
      <c r="I10893" s="18">
        <v>5.65</v>
      </c>
      <c r="Q10893"/>
    </row>
    <row r="10894" spans="2:17" x14ac:dyDescent="0.25">
      <c r="B10894" s="18" t="s">
        <v>3839</v>
      </c>
      <c r="C10894" s="18" t="s">
        <v>8</v>
      </c>
      <c r="D10894" s="18" t="s">
        <v>1573</v>
      </c>
      <c r="E10894" s="18" t="s">
        <v>3259</v>
      </c>
      <c r="F10894" s="18" t="s">
        <v>3278</v>
      </c>
      <c r="G10894" s="18">
        <v>468</v>
      </c>
      <c r="H10894" s="18">
        <v>3.11</v>
      </c>
      <c r="I10894" s="18">
        <v>5.23</v>
      </c>
      <c r="Q10894"/>
    </row>
    <row r="10895" spans="2:17" x14ac:dyDescent="0.25">
      <c r="B10895" s="18" t="s">
        <v>3839</v>
      </c>
      <c r="C10895" s="18" t="s">
        <v>8</v>
      </c>
      <c r="D10895" s="18" t="s">
        <v>1573</v>
      </c>
      <c r="E10895" s="18" t="s">
        <v>3259</v>
      </c>
      <c r="F10895" s="18" t="s">
        <v>3279</v>
      </c>
      <c r="G10895" s="18">
        <v>396</v>
      </c>
      <c r="H10895" s="18">
        <v>4.01</v>
      </c>
      <c r="I10895" s="18">
        <v>5.56</v>
      </c>
      <c r="Q10895"/>
    </row>
    <row r="10896" spans="2:17" x14ac:dyDescent="0.25">
      <c r="B10896" s="18" t="s">
        <v>3839</v>
      </c>
      <c r="C10896" s="18" t="s">
        <v>2415</v>
      </c>
      <c r="D10896" s="18" t="s">
        <v>2477</v>
      </c>
      <c r="E10896" s="18" t="s">
        <v>3280</v>
      </c>
      <c r="F10896" s="18" t="s">
        <v>3281</v>
      </c>
      <c r="G10896" s="18">
        <v>600</v>
      </c>
      <c r="H10896" s="18">
        <v>2.23</v>
      </c>
      <c r="I10896" s="18">
        <v>3.33</v>
      </c>
      <c r="Q10896"/>
    </row>
    <row r="10897" spans="2:17" x14ac:dyDescent="0.25">
      <c r="B10897" s="18" t="s">
        <v>3839</v>
      </c>
      <c r="C10897" s="18" t="s">
        <v>2415</v>
      </c>
      <c r="D10897" s="18" t="s">
        <v>2477</v>
      </c>
      <c r="E10897" s="18" t="s">
        <v>3280</v>
      </c>
      <c r="F10897" s="18" t="s">
        <v>3282</v>
      </c>
      <c r="G10897" s="18">
        <v>228</v>
      </c>
      <c r="H10897" s="18">
        <v>2.62</v>
      </c>
      <c r="I10897" s="18">
        <v>3.2</v>
      </c>
      <c r="Q10897"/>
    </row>
    <row r="10898" spans="2:17" x14ac:dyDescent="0.25">
      <c r="B10898" s="18" t="s">
        <v>3839</v>
      </c>
      <c r="C10898" s="18" t="s">
        <v>2415</v>
      </c>
      <c r="D10898" s="18" t="s">
        <v>2477</v>
      </c>
      <c r="E10898" s="18" t="s">
        <v>3280</v>
      </c>
      <c r="F10898" s="18" t="s">
        <v>3283</v>
      </c>
      <c r="G10898" s="18">
        <v>312</v>
      </c>
      <c r="H10898" s="18">
        <v>2.39</v>
      </c>
      <c r="I10898" s="18">
        <v>3.41</v>
      </c>
      <c r="Q10898"/>
    </row>
    <row r="10899" spans="2:17" x14ac:dyDescent="0.25">
      <c r="B10899" s="18" t="s">
        <v>3839</v>
      </c>
      <c r="C10899" s="18" t="s">
        <v>2415</v>
      </c>
      <c r="D10899" s="18" t="s">
        <v>2477</v>
      </c>
      <c r="E10899" s="18" t="s">
        <v>3280</v>
      </c>
      <c r="F10899" s="18" t="s">
        <v>3284</v>
      </c>
      <c r="G10899" s="18">
        <v>480</v>
      </c>
      <c r="H10899" s="18">
        <v>2.46</v>
      </c>
      <c r="I10899" s="18">
        <v>3.06</v>
      </c>
      <c r="Q10899"/>
    </row>
    <row r="10900" spans="2:17" x14ac:dyDescent="0.25">
      <c r="B10900" s="18" t="s">
        <v>3839</v>
      </c>
      <c r="C10900" s="18" t="s">
        <v>2415</v>
      </c>
      <c r="D10900" s="18" t="s">
        <v>2477</v>
      </c>
      <c r="E10900" s="18" t="s">
        <v>3280</v>
      </c>
      <c r="F10900" s="18" t="s">
        <v>3285</v>
      </c>
      <c r="G10900" s="18">
        <v>132</v>
      </c>
      <c r="H10900" s="18">
        <v>2.2599999999999998</v>
      </c>
      <c r="I10900" s="18">
        <v>3.39</v>
      </c>
      <c r="Q10900"/>
    </row>
    <row r="10901" spans="2:17" x14ac:dyDescent="0.25">
      <c r="B10901" s="18" t="s">
        <v>3839</v>
      </c>
      <c r="C10901" s="18" t="s">
        <v>2415</v>
      </c>
      <c r="D10901" s="18" t="s">
        <v>2477</v>
      </c>
      <c r="E10901" s="18" t="s">
        <v>3280</v>
      </c>
      <c r="F10901" s="18" t="s">
        <v>3286</v>
      </c>
      <c r="G10901" s="18">
        <v>516</v>
      </c>
      <c r="H10901" s="18">
        <v>2.23</v>
      </c>
      <c r="I10901" s="18">
        <v>3.51</v>
      </c>
      <c r="Q10901"/>
    </row>
    <row r="10902" spans="2:17" x14ac:dyDescent="0.25">
      <c r="B10902" s="18" t="s">
        <v>3839</v>
      </c>
      <c r="C10902" s="18" t="s">
        <v>2415</v>
      </c>
      <c r="D10902" s="18" t="s">
        <v>2477</v>
      </c>
      <c r="E10902" s="18" t="s">
        <v>3280</v>
      </c>
      <c r="F10902" s="18" t="s">
        <v>3287</v>
      </c>
      <c r="G10902" s="18">
        <v>540</v>
      </c>
      <c r="H10902" s="18">
        <v>2.17</v>
      </c>
      <c r="I10902" s="18">
        <v>3.19</v>
      </c>
      <c r="Q10902"/>
    </row>
    <row r="10903" spans="2:17" x14ac:dyDescent="0.25">
      <c r="B10903" s="18" t="s">
        <v>3839</v>
      </c>
      <c r="C10903" s="18" t="s">
        <v>2415</v>
      </c>
      <c r="D10903" s="18" t="s">
        <v>2477</v>
      </c>
      <c r="E10903" s="18" t="s">
        <v>3280</v>
      </c>
      <c r="F10903" s="18" t="s">
        <v>3288</v>
      </c>
      <c r="G10903" s="18">
        <v>360</v>
      </c>
      <c r="H10903" s="18">
        <v>2.67</v>
      </c>
      <c r="I10903" s="18">
        <v>3.17</v>
      </c>
      <c r="Q10903"/>
    </row>
    <row r="10904" spans="2:17" x14ac:dyDescent="0.25">
      <c r="B10904" s="18" t="s">
        <v>3839</v>
      </c>
      <c r="C10904" s="18" t="s">
        <v>2415</v>
      </c>
      <c r="D10904" s="18" t="s">
        <v>2477</v>
      </c>
      <c r="E10904" s="18" t="s">
        <v>3280</v>
      </c>
      <c r="F10904" s="18" t="s">
        <v>3289</v>
      </c>
      <c r="G10904" s="18">
        <v>228</v>
      </c>
      <c r="H10904" s="18">
        <v>2.5</v>
      </c>
      <c r="I10904" s="18">
        <v>3.36</v>
      </c>
      <c r="Q10904"/>
    </row>
    <row r="10905" spans="2:17" x14ac:dyDescent="0.25">
      <c r="B10905" s="18" t="s">
        <v>3839</v>
      </c>
      <c r="C10905" s="18" t="s">
        <v>2415</v>
      </c>
      <c r="D10905" s="18" t="s">
        <v>2477</v>
      </c>
      <c r="E10905" s="18" t="s">
        <v>3280</v>
      </c>
      <c r="F10905" s="18" t="s">
        <v>3290</v>
      </c>
      <c r="G10905" s="18">
        <v>324</v>
      </c>
      <c r="H10905" s="18">
        <v>2.7</v>
      </c>
      <c r="I10905" s="18">
        <v>3.43</v>
      </c>
      <c r="Q10905"/>
    </row>
    <row r="10906" spans="2:17" x14ac:dyDescent="0.25">
      <c r="B10906" s="18" t="s">
        <v>3839</v>
      </c>
      <c r="C10906" s="18" t="s">
        <v>2415</v>
      </c>
      <c r="D10906" s="18" t="s">
        <v>2477</v>
      </c>
      <c r="E10906" s="18" t="s">
        <v>3280</v>
      </c>
      <c r="F10906" s="18" t="s">
        <v>3291</v>
      </c>
      <c r="G10906" s="18">
        <v>132</v>
      </c>
      <c r="H10906" s="18">
        <v>2.7</v>
      </c>
      <c r="I10906" s="18">
        <v>3</v>
      </c>
      <c r="Q10906"/>
    </row>
    <row r="10907" spans="2:17" x14ac:dyDescent="0.25">
      <c r="B10907" s="18" t="s">
        <v>3839</v>
      </c>
      <c r="C10907" s="18" t="s">
        <v>2415</v>
      </c>
      <c r="D10907" s="18" t="s">
        <v>2477</v>
      </c>
      <c r="E10907" s="18" t="s">
        <v>3280</v>
      </c>
      <c r="F10907" s="18" t="s">
        <v>3292</v>
      </c>
      <c r="G10907" s="18">
        <v>288</v>
      </c>
      <c r="H10907" s="18">
        <v>2.58</v>
      </c>
      <c r="I10907" s="18">
        <v>3.49</v>
      </c>
      <c r="Q10907"/>
    </row>
    <row r="10908" spans="2:17" x14ac:dyDescent="0.25">
      <c r="B10908" s="18" t="s">
        <v>3839</v>
      </c>
      <c r="C10908" s="18" t="s">
        <v>2415</v>
      </c>
      <c r="D10908" s="18" t="s">
        <v>2477</v>
      </c>
      <c r="E10908" s="18" t="s">
        <v>3280</v>
      </c>
      <c r="F10908" s="18" t="s">
        <v>3293</v>
      </c>
      <c r="G10908" s="18">
        <v>180</v>
      </c>
      <c r="H10908" s="18">
        <v>2.41</v>
      </c>
      <c r="I10908" s="18">
        <v>3.55</v>
      </c>
      <c r="Q10908"/>
    </row>
    <row r="10909" spans="2:17" x14ac:dyDescent="0.25">
      <c r="B10909" s="18" t="s">
        <v>3839</v>
      </c>
      <c r="C10909" s="18" t="s">
        <v>2415</v>
      </c>
      <c r="D10909" s="18" t="s">
        <v>2477</v>
      </c>
      <c r="E10909" s="18" t="s">
        <v>3280</v>
      </c>
      <c r="F10909" s="18" t="s">
        <v>3294</v>
      </c>
      <c r="G10909" s="18">
        <v>504</v>
      </c>
      <c r="H10909" s="18">
        <v>2.56</v>
      </c>
      <c r="I10909" s="18">
        <v>3.38</v>
      </c>
      <c r="Q10909"/>
    </row>
    <row r="10910" spans="2:17" x14ac:dyDescent="0.25">
      <c r="B10910" s="18" t="s">
        <v>3839</v>
      </c>
      <c r="C10910" s="18" t="s">
        <v>2415</v>
      </c>
      <c r="D10910" s="18" t="s">
        <v>2477</v>
      </c>
      <c r="E10910" s="18" t="s">
        <v>3280</v>
      </c>
      <c r="F10910" s="18" t="s">
        <v>3295</v>
      </c>
      <c r="G10910" s="18">
        <v>456</v>
      </c>
      <c r="H10910" s="18">
        <v>2.04</v>
      </c>
      <c r="I10910" s="18">
        <v>3.42</v>
      </c>
      <c r="Q10910"/>
    </row>
    <row r="10911" spans="2:17" x14ac:dyDescent="0.25">
      <c r="B10911" s="18" t="s">
        <v>3839</v>
      </c>
      <c r="C10911" s="18" t="s">
        <v>2415</v>
      </c>
      <c r="D10911" s="18" t="s">
        <v>2477</v>
      </c>
      <c r="E10911" s="18" t="s">
        <v>3280</v>
      </c>
      <c r="F10911" s="18" t="s">
        <v>3296</v>
      </c>
      <c r="G10911" s="18">
        <v>252</v>
      </c>
      <c r="H10911" s="18">
        <v>2.37</v>
      </c>
      <c r="I10911" s="18">
        <v>3.74</v>
      </c>
      <c r="Q10911"/>
    </row>
    <row r="10912" spans="2:17" x14ac:dyDescent="0.25">
      <c r="B10912" s="18" t="s">
        <v>3839</v>
      </c>
      <c r="C10912" s="18" t="s">
        <v>2415</v>
      </c>
      <c r="D10912" s="18" t="s">
        <v>2477</v>
      </c>
      <c r="E10912" s="18" t="s">
        <v>3280</v>
      </c>
      <c r="F10912" s="18" t="s">
        <v>3297</v>
      </c>
      <c r="G10912" s="18">
        <v>288</v>
      </c>
      <c r="H10912" s="18">
        <v>2.66</v>
      </c>
      <c r="I10912" s="18">
        <v>3.51</v>
      </c>
      <c r="Q10912"/>
    </row>
    <row r="10913" spans="2:17" x14ac:dyDescent="0.25">
      <c r="B10913" s="18" t="s">
        <v>3839</v>
      </c>
      <c r="C10913" s="18" t="s">
        <v>2415</v>
      </c>
      <c r="D10913" s="18" t="s">
        <v>2477</v>
      </c>
      <c r="E10913" s="18" t="s">
        <v>3280</v>
      </c>
      <c r="F10913" s="18" t="s">
        <v>3298</v>
      </c>
      <c r="G10913" s="18">
        <v>276</v>
      </c>
      <c r="H10913" s="18">
        <v>2.66</v>
      </c>
      <c r="I10913" s="18">
        <v>3.56</v>
      </c>
      <c r="Q10913"/>
    </row>
    <row r="10914" spans="2:17" x14ac:dyDescent="0.25">
      <c r="B10914" s="18" t="s">
        <v>3839</v>
      </c>
      <c r="C10914" s="18" t="s">
        <v>2415</v>
      </c>
      <c r="D10914" s="18" t="s">
        <v>2477</v>
      </c>
      <c r="E10914" s="18" t="s">
        <v>3280</v>
      </c>
      <c r="F10914" s="18" t="s">
        <v>3299</v>
      </c>
      <c r="G10914" s="18">
        <v>312</v>
      </c>
      <c r="H10914" s="18">
        <v>2.14</v>
      </c>
      <c r="I10914" s="18">
        <v>3.63</v>
      </c>
      <c r="Q10914"/>
    </row>
    <row r="10915" spans="2:17" x14ac:dyDescent="0.25">
      <c r="B10915" s="18" t="s">
        <v>3839</v>
      </c>
      <c r="C10915" s="18" t="s">
        <v>2415</v>
      </c>
      <c r="D10915" s="18" t="s">
        <v>2477</v>
      </c>
      <c r="E10915" s="18" t="s">
        <v>3280</v>
      </c>
      <c r="F10915" s="18" t="s">
        <v>3300</v>
      </c>
      <c r="G10915" s="18">
        <v>408</v>
      </c>
      <c r="H10915" s="18">
        <v>2.19</v>
      </c>
      <c r="I10915" s="18">
        <v>3.19</v>
      </c>
      <c r="Q10915"/>
    </row>
    <row r="10916" spans="2:17" x14ac:dyDescent="0.25">
      <c r="B10916" s="18" t="s">
        <v>3839</v>
      </c>
      <c r="C10916" s="18" t="s">
        <v>2415</v>
      </c>
      <c r="D10916" s="18" t="s">
        <v>2477</v>
      </c>
      <c r="E10916" s="18" t="s">
        <v>3280</v>
      </c>
      <c r="F10916" s="18" t="s">
        <v>3301</v>
      </c>
      <c r="G10916" s="18">
        <v>348</v>
      </c>
      <c r="H10916" s="18">
        <v>2.4500000000000002</v>
      </c>
      <c r="I10916" s="18">
        <v>3.28</v>
      </c>
      <c r="Q10916"/>
    </row>
    <row r="10917" spans="2:17" x14ac:dyDescent="0.25">
      <c r="B10917" s="18" t="s">
        <v>3839</v>
      </c>
      <c r="C10917" s="18" t="s">
        <v>2415</v>
      </c>
      <c r="D10917" s="18" t="s">
        <v>2477</v>
      </c>
      <c r="E10917" s="18" t="s">
        <v>3280</v>
      </c>
      <c r="F10917" s="18" t="s">
        <v>3302</v>
      </c>
      <c r="G10917" s="18">
        <v>588</v>
      </c>
      <c r="H10917" s="18">
        <v>2.27</v>
      </c>
      <c r="I10917" s="18">
        <v>3.79</v>
      </c>
      <c r="Q10917"/>
    </row>
    <row r="10918" spans="2:17" x14ac:dyDescent="0.25">
      <c r="B10918" s="18" t="s">
        <v>3839</v>
      </c>
      <c r="C10918" s="18" t="s">
        <v>2415</v>
      </c>
      <c r="D10918" s="18" t="s">
        <v>2477</v>
      </c>
      <c r="E10918" s="18" t="s">
        <v>3280</v>
      </c>
      <c r="F10918" s="18" t="s">
        <v>3303</v>
      </c>
      <c r="G10918" s="18">
        <v>456</v>
      </c>
      <c r="H10918" s="18">
        <v>2.46</v>
      </c>
      <c r="I10918" s="18">
        <v>3.7</v>
      </c>
      <c r="Q10918"/>
    </row>
    <row r="10919" spans="2:17" x14ac:dyDescent="0.25">
      <c r="B10919" s="18" t="s">
        <v>3839</v>
      </c>
      <c r="C10919" s="18" t="s">
        <v>2415</v>
      </c>
      <c r="D10919" s="18" t="s">
        <v>2511</v>
      </c>
      <c r="E10919" s="18" t="s">
        <v>3304</v>
      </c>
      <c r="F10919" s="18" t="s">
        <v>3305</v>
      </c>
      <c r="G10919" s="18">
        <v>1428</v>
      </c>
      <c r="H10919" s="18">
        <v>0.75</v>
      </c>
      <c r="I10919" s="18">
        <v>0.98</v>
      </c>
      <c r="Q10919"/>
    </row>
    <row r="10920" spans="2:17" x14ac:dyDescent="0.25">
      <c r="B10920" s="18" t="s">
        <v>3839</v>
      </c>
      <c r="C10920" s="18" t="s">
        <v>2415</v>
      </c>
      <c r="D10920" s="18" t="s">
        <v>2511</v>
      </c>
      <c r="E10920" s="18" t="s">
        <v>3304</v>
      </c>
      <c r="F10920" s="18" t="s">
        <v>3306</v>
      </c>
      <c r="G10920" s="18">
        <v>1560</v>
      </c>
      <c r="H10920" s="18">
        <v>0.7</v>
      </c>
      <c r="I10920" s="18">
        <v>0.94</v>
      </c>
      <c r="Q10920"/>
    </row>
    <row r="10921" spans="2:17" x14ac:dyDescent="0.25">
      <c r="B10921" s="18" t="s">
        <v>3839</v>
      </c>
      <c r="C10921" s="18" t="s">
        <v>2415</v>
      </c>
      <c r="D10921" s="18" t="s">
        <v>2511</v>
      </c>
      <c r="E10921" s="18" t="s">
        <v>3304</v>
      </c>
      <c r="F10921" s="18" t="s">
        <v>3307</v>
      </c>
      <c r="G10921" s="18">
        <v>2124</v>
      </c>
      <c r="H10921" s="18">
        <v>0.9</v>
      </c>
      <c r="I10921" s="18">
        <v>0.94</v>
      </c>
      <c r="Q10921"/>
    </row>
    <row r="10922" spans="2:17" x14ac:dyDescent="0.25">
      <c r="B10922" s="18" t="s">
        <v>3839</v>
      </c>
      <c r="C10922" s="18" t="s">
        <v>2415</v>
      </c>
      <c r="D10922" s="18" t="s">
        <v>2511</v>
      </c>
      <c r="E10922" s="18" t="s">
        <v>3304</v>
      </c>
      <c r="F10922" s="18" t="s">
        <v>3308</v>
      </c>
      <c r="G10922" s="18">
        <v>1464</v>
      </c>
      <c r="H10922" s="18">
        <v>0.73</v>
      </c>
      <c r="I10922" s="18">
        <v>0.98</v>
      </c>
      <c r="Q10922"/>
    </row>
    <row r="10923" spans="2:17" x14ac:dyDescent="0.25">
      <c r="B10923" s="18" t="s">
        <v>3839</v>
      </c>
      <c r="C10923" s="18" t="s">
        <v>2415</v>
      </c>
      <c r="D10923" s="18" t="s">
        <v>2511</v>
      </c>
      <c r="E10923" s="18" t="s">
        <v>3309</v>
      </c>
      <c r="F10923" s="18" t="s">
        <v>3310</v>
      </c>
      <c r="G10923" s="18">
        <v>1452</v>
      </c>
      <c r="H10923" s="18">
        <v>0.77</v>
      </c>
      <c r="I10923" s="18">
        <v>0.95</v>
      </c>
      <c r="Q10923"/>
    </row>
    <row r="10924" spans="2:17" x14ac:dyDescent="0.25">
      <c r="B10924" s="18" t="s">
        <v>3839</v>
      </c>
      <c r="C10924" s="18" t="s">
        <v>2415</v>
      </c>
      <c r="D10924" s="18" t="s">
        <v>2511</v>
      </c>
      <c r="E10924" s="18" t="s">
        <v>3309</v>
      </c>
      <c r="F10924" s="18" t="s">
        <v>3311</v>
      </c>
      <c r="G10924" s="18">
        <v>2184</v>
      </c>
      <c r="H10924" s="18">
        <v>0.73</v>
      </c>
      <c r="I10924" s="18">
        <v>0.92</v>
      </c>
      <c r="Q10924"/>
    </row>
    <row r="10925" spans="2:17" x14ac:dyDescent="0.25">
      <c r="B10925" s="18" t="s">
        <v>3839</v>
      </c>
      <c r="C10925" s="18" t="s">
        <v>2415</v>
      </c>
      <c r="D10925" s="18" t="s">
        <v>2511</v>
      </c>
      <c r="E10925" s="18" t="s">
        <v>3309</v>
      </c>
      <c r="F10925" s="18" t="s">
        <v>3312</v>
      </c>
      <c r="G10925" s="18">
        <v>1728</v>
      </c>
      <c r="H10925" s="18">
        <v>0.88</v>
      </c>
      <c r="I10925" s="18">
        <v>0.92</v>
      </c>
      <c r="Q10925"/>
    </row>
    <row r="10926" spans="2:17" x14ac:dyDescent="0.25">
      <c r="B10926" s="18" t="s">
        <v>3839</v>
      </c>
      <c r="C10926" s="18" t="s">
        <v>2415</v>
      </c>
      <c r="D10926" s="18" t="s">
        <v>2511</v>
      </c>
      <c r="E10926" s="18" t="s">
        <v>3309</v>
      </c>
      <c r="F10926" s="18" t="s">
        <v>3313</v>
      </c>
      <c r="G10926" s="18">
        <v>1344</v>
      </c>
      <c r="H10926" s="18">
        <v>0.87</v>
      </c>
      <c r="I10926" s="18">
        <v>1</v>
      </c>
      <c r="Q10926"/>
    </row>
    <row r="10927" spans="2:17" x14ac:dyDescent="0.25">
      <c r="B10927" s="18" t="s">
        <v>3839</v>
      </c>
      <c r="C10927" s="18" t="s">
        <v>2415</v>
      </c>
      <c r="D10927" s="18" t="s">
        <v>2511</v>
      </c>
      <c r="E10927" s="18" t="s">
        <v>3309</v>
      </c>
      <c r="F10927" s="18" t="s">
        <v>3314</v>
      </c>
      <c r="G10927" s="18">
        <v>1848</v>
      </c>
      <c r="H10927" s="18">
        <v>0.76</v>
      </c>
      <c r="I10927" s="18">
        <v>0.91</v>
      </c>
      <c r="Q10927"/>
    </row>
    <row r="10928" spans="2:17" x14ac:dyDescent="0.25">
      <c r="B10928" s="18" t="s">
        <v>3839</v>
      </c>
      <c r="C10928" s="18" t="s">
        <v>2415</v>
      </c>
      <c r="D10928" s="18" t="s">
        <v>2511</v>
      </c>
      <c r="E10928" s="18" t="s">
        <v>3309</v>
      </c>
      <c r="F10928" s="18" t="s">
        <v>3315</v>
      </c>
      <c r="G10928" s="18">
        <v>2184</v>
      </c>
      <c r="H10928" s="18">
        <v>0.74</v>
      </c>
      <c r="I10928" s="18">
        <v>0.9</v>
      </c>
      <c r="Q10928"/>
    </row>
    <row r="10929" spans="2:17" x14ac:dyDescent="0.25">
      <c r="B10929" s="18" t="s">
        <v>3839</v>
      </c>
      <c r="C10929" s="18" t="s">
        <v>2415</v>
      </c>
      <c r="D10929" s="18" t="s">
        <v>2511</v>
      </c>
      <c r="E10929" s="18" t="s">
        <v>3309</v>
      </c>
      <c r="F10929" s="18" t="s">
        <v>3316</v>
      </c>
      <c r="G10929" s="18">
        <v>2052</v>
      </c>
      <c r="H10929" s="18">
        <v>0.84</v>
      </c>
      <c r="I10929" s="18">
        <v>1</v>
      </c>
      <c r="Q10929"/>
    </row>
    <row r="10930" spans="2:17" x14ac:dyDescent="0.25">
      <c r="B10930" s="18" t="s">
        <v>3839</v>
      </c>
      <c r="C10930" s="18" t="s">
        <v>2415</v>
      </c>
      <c r="D10930" s="18" t="s">
        <v>2511</v>
      </c>
      <c r="E10930" s="18" t="s">
        <v>3309</v>
      </c>
      <c r="F10930" s="18" t="s">
        <v>3317</v>
      </c>
      <c r="G10930" s="18">
        <v>1332</v>
      </c>
      <c r="H10930" s="18">
        <v>0.8</v>
      </c>
      <c r="I10930" s="18">
        <v>0.99</v>
      </c>
      <c r="Q10930"/>
    </row>
    <row r="10931" spans="2:17" x14ac:dyDescent="0.25">
      <c r="B10931" s="18" t="s">
        <v>3839</v>
      </c>
      <c r="C10931" s="18" t="s">
        <v>2415</v>
      </c>
      <c r="D10931" s="18" t="s">
        <v>2511</v>
      </c>
      <c r="E10931" s="18" t="s">
        <v>3309</v>
      </c>
      <c r="F10931" s="18" t="s">
        <v>3318</v>
      </c>
      <c r="G10931" s="18">
        <v>2100</v>
      </c>
      <c r="H10931" s="18">
        <v>0.73</v>
      </c>
      <c r="I10931" s="18">
        <v>0.99</v>
      </c>
      <c r="Q10931"/>
    </row>
    <row r="10932" spans="2:17" x14ac:dyDescent="0.25">
      <c r="B10932" s="18" t="s">
        <v>3839</v>
      </c>
      <c r="C10932" s="18" t="s">
        <v>2415</v>
      </c>
      <c r="D10932" s="18" t="s">
        <v>2511</v>
      </c>
      <c r="E10932" s="18" t="s">
        <v>3309</v>
      </c>
      <c r="F10932" s="18" t="s">
        <v>3319</v>
      </c>
      <c r="G10932" s="18">
        <v>1260</v>
      </c>
      <c r="H10932" s="18">
        <v>0.87</v>
      </c>
      <c r="I10932" s="18">
        <v>0.91</v>
      </c>
      <c r="Q10932"/>
    </row>
    <row r="10933" spans="2:17" x14ac:dyDescent="0.25">
      <c r="B10933" s="18" t="s">
        <v>3839</v>
      </c>
      <c r="C10933" s="18" t="s">
        <v>2415</v>
      </c>
      <c r="D10933" s="18" t="s">
        <v>2511</v>
      </c>
      <c r="E10933" s="18" t="s">
        <v>3309</v>
      </c>
      <c r="F10933" s="18" t="s">
        <v>3320</v>
      </c>
      <c r="G10933" s="18">
        <v>1272</v>
      </c>
      <c r="H10933" s="18">
        <v>0.78</v>
      </c>
      <c r="I10933" s="18">
        <v>0.98</v>
      </c>
      <c r="Q10933"/>
    </row>
    <row r="10934" spans="2:17" x14ac:dyDescent="0.25">
      <c r="B10934" s="18" t="s">
        <v>3839</v>
      </c>
      <c r="C10934" s="18" t="s">
        <v>2415</v>
      </c>
      <c r="D10934" s="18" t="s">
        <v>2511</v>
      </c>
      <c r="E10934" s="18" t="s">
        <v>3309</v>
      </c>
      <c r="F10934" s="18" t="s">
        <v>3321</v>
      </c>
      <c r="G10934" s="18">
        <v>1944</v>
      </c>
      <c r="H10934" s="18">
        <v>0.88</v>
      </c>
      <c r="I10934" s="18">
        <v>0.97</v>
      </c>
      <c r="Q10934"/>
    </row>
    <row r="10935" spans="2:17" x14ac:dyDescent="0.25">
      <c r="B10935" s="18" t="s">
        <v>3839</v>
      </c>
      <c r="C10935" s="18" t="s">
        <v>2415</v>
      </c>
      <c r="D10935" s="18" t="s">
        <v>2511</v>
      </c>
      <c r="E10935" s="18" t="s">
        <v>3309</v>
      </c>
      <c r="F10935" s="18" t="s">
        <v>3322</v>
      </c>
      <c r="G10935" s="18">
        <v>1332</v>
      </c>
      <c r="H10935" s="18">
        <v>0.72</v>
      </c>
      <c r="I10935" s="18">
        <v>0.92</v>
      </c>
      <c r="Q10935"/>
    </row>
    <row r="10936" spans="2:17" x14ac:dyDescent="0.25">
      <c r="B10936" s="18" t="s">
        <v>3839</v>
      </c>
      <c r="C10936" s="18" t="s">
        <v>2415</v>
      </c>
      <c r="D10936" s="18" t="s">
        <v>2511</v>
      </c>
      <c r="E10936" s="18" t="s">
        <v>3309</v>
      </c>
      <c r="F10936" s="18" t="s">
        <v>3323</v>
      </c>
      <c r="G10936" s="18">
        <v>1524</v>
      </c>
      <c r="H10936" s="18">
        <v>0.71</v>
      </c>
      <c r="I10936" s="18">
        <v>0.98</v>
      </c>
      <c r="Q10936"/>
    </row>
    <row r="10937" spans="2:17" x14ac:dyDescent="0.25">
      <c r="B10937" s="18" t="s">
        <v>3839</v>
      </c>
      <c r="C10937" s="18" t="s">
        <v>2415</v>
      </c>
      <c r="D10937" s="18" t="s">
        <v>2511</v>
      </c>
      <c r="E10937" s="18" t="s">
        <v>3309</v>
      </c>
      <c r="F10937" s="18" t="s">
        <v>3324</v>
      </c>
      <c r="G10937" s="18">
        <v>1500</v>
      </c>
      <c r="H10937" s="18">
        <v>0.71</v>
      </c>
      <c r="I10937" s="18">
        <v>0.93</v>
      </c>
      <c r="Q10937"/>
    </row>
    <row r="10938" spans="2:17" x14ac:dyDescent="0.25">
      <c r="B10938" s="18" t="s">
        <v>3839</v>
      </c>
      <c r="C10938" s="18" t="s">
        <v>2415</v>
      </c>
      <c r="D10938" s="18" t="s">
        <v>2511</v>
      </c>
      <c r="E10938" s="18" t="s">
        <v>3309</v>
      </c>
      <c r="F10938" s="18" t="s">
        <v>3325</v>
      </c>
      <c r="G10938" s="18">
        <v>1740</v>
      </c>
      <c r="H10938" s="18">
        <v>0.79</v>
      </c>
      <c r="I10938" s="18">
        <v>0.99</v>
      </c>
      <c r="Q10938"/>
    </row>
    <row r="10939" spans="2:17" x14ac:dyDescent="0.25">
      <c r="B10939" s="18" t="s">
        <v>3839</v>
      </c>
      <c r="C10939" s="18" t="s">
        <v>2415</v>
      </c>
      <c r="D10939" s="18" t="s">
        <v>2511</v>
      </c>
      <c r="E10939" s="18" t="s">
        <v>3309</v>
      </c>
      <c r="F10939" s="18" t="s">
        <v>3326</v>
      </c>
      <c r="G10939" s="18">
        <v>1344</v>
      </c>
      <c r="H10939" s="18">
        <v>0.87</v>
      </c>
      <c r="I10939" s="18">
        <v>0.98</v>
      </c>
      <c r="Q10939"/>
    </row>
    <row r="10940" spans="2:17" x14ac:dyDescent="0.25">
      <c r="B10940" s="18" t="s">
        <v>3839</v>
      </c>
      <c r="C10940" s="18" t="s">
        <v>2415</v>
      </c>
      <c r="D10940" s="18" t="s">
        <v>2511</v>
      </c>
      <c r="E10940" s="18" t="s">
        <v>3309</v>
      </c>
      <c r="F10940" s="18" t="s">
        <v>3327</v>
      </c>
      <c r="G10940" s="18">
        <v>2400</v>
      </c>
      <c r="H10940" s="18">
        <v>0.89</v>
      </c>
      <c r="I10940" s="18">
        <v>0.93</v>
      </c>
      <c r="Q10940"/>
    </row>
    <row r="10941" spans="2:17" x14ac:dyDescent="0.25">
      <c r="B10941" s="18" t="s">
        <v>3839</v>
      </c>
      <c r="C10941" s="18" t="s">
        <v>2415</v>
      </c>
      <c r="D10941" s="18" t="s">
        <v>2416</v>
      </c>
      <c r="E10941" s="18" t="s">
        <v>3328</v>
      </c>
      <c r="F10941" s="18" t="s">
        <v>3329</v>
      </c>
      <c r="G10941" s="18">
        <v>132</v>
      </c>
      <c r="H10941" s="18">
        <v>2.64</v>
      </c>
      <c r="I10941" s="18">
        <v>2.9733333333333332</v>
      </c>
      <c r="Q10941"/>
    </row>
    <row r="10942" spans="2:17" x14ac:dyDescent="0.25">
      <c r="B10942" s="18" t="s">
        <v>3839</v>
      </c>
      <c r="C10942" s="18" t="s">
        <v>2415</v>
      </c>
      <c r="D10942" s="18" t="s">
        <v>2416</v>
      </c>
      <c r="E10942" s="18" t="s">
        <v>3328</v>
      </c>
      <c r="F10942" s="18" t="s">
        <v>3330</v>
      </c>
      <c r="G10942" s="18">
        <v>144</v>
      </c>
      <c r="H10942" s="18">
        <v>2.48</v>
      </c>
      <c r="I10942" s="18">
        <v>2.9866666666666668</v>
      </c>
      <c r="Q10942"/>
    </row>
    <row r="10943" spans="2:17" x14ac:dyDescent="0.25">
      <c r="B10943" s="18" t="s">
        <v>3839</v>
      </c>
      <c r="C10943" s="18" t="s">
        <v>2415</v>
      </c>
      <c r="D10943" s="18" t="s">
        <v>2416</v>
      </c>
      <c r="E10943" s="18" t="s">
        <v>3328</v>
      </c>
      <c r="F10943" s="18" t="s">
        <v>3331</v>
      </c>
      <c r="G10943" s="18">
        <v>132</v>
      </c>
      <c r="H10943" s="18">
        <v>2.7866666666666666</v>
      </c>
      <c r="I10943" s="18">
        <v>2.9733333333333332</v>
      </c>
      <c r="Q10943"/>
    </row>
    <row r="10944" spans="2:17" x14ac:dyDescent="0.25">
      <c r="B10944" s="18" t="s">
        <v>3839</v>
      </c>
      <c r="C10944" s="18" t="s">
        <v>2415</v>
      </c>
      <c r="D10944" s="18" t="s">
        <v>2416</v>
      </c>
      <c r="E10944" s="18" t="s">
        <v>3328</v>
      </c>
      <c r="F10944" s="18" t="s">
        <v>3332</v>
      </c>
      <c r="G10944" s="18">
        <v>132</v>
      </c>
      <c r="H10944" s="18">
        <v>2.44</v>
      </c>
      <c r="I10944" s="18">
        <v>2.9933333333333332</v>
      </c>
      <c r="Q10944"/>
    </row>
    <row r="10945" spans="2:17" x14ac:dyDescent="0.25">
      <c r="B10945" s="18" t="s">
        <v>3839</v>
      </c>
      <c r="C10945" s="18" t="s">
        <v>2415</v>
      </c>
      <c r="D10945" s="18" t="s">
        <v>2416</v>
      </c>
      <c r="E10945" s="18" t="s">
        <v>3328</v>
      </c>
      <c r="F10945" s="18" t="s">
        <v>3333</v>
      </c>
      <c r="G10945" s="18">
        <v>144</v>
      </c>
      <c r="H10945" s="18">
        <v>2.4333333333333331</v>
      </c>
      <c r="I10945" s="18">
        <v>2.98</v>
      </c>
      <c r="Q10945"/>
    </row>
    <row r="10946" spans="2:17" x14ac:dyDescent="0.25">
      <c r="B10946" s="18" t="s">
        <v>3839</v>
      </c>
      <c r="C10946" s="18" t="s">
        <v>2415</v>
      </c>
      <c r="D10946" s="18" t="s">
        <v>2416</v>
      </c>
      <c r="E10946" s="18" t="s">
        <v>3328</v>
      </c>
      <c r="F10946" s="18" t="s">
        <v>3334</v>
      </c>
      <c r="G10946" s="18">
        <v>168</v>
      </c>
      <c r="H10946" s="18">
        <v>2.4933333333333332</v>
      </c>
      <c r="I10946" s="18">
        <v>2.9733333333333332</v>
      </c>
      <c r="Q10946"/>
    </row>
    <row r="10947" spans="2:17" x14ac:dyDescent="0.25">
      <c r="B10947" s="18" t="s">
        <v>3839</v>
      </c>
      <c r="C10947" s="18" t="s">
        <v>2415</v>
      </c>
      <c r="D10947" s="18" t="s">
        <v>2416</v>
      </c>
      <c r="E10947" s="18" t="s">
        <v>3328</v>
      </c>
      <c r="F10947" s="18" t="s">
        <v>3335</v>
      </c>
      <c r="G10947" s="18">
        <v>144</v>
      </c>
      <c r="H10947" s="18">
        <v>2.5733333333333333</v>
      </c>
      <c r="I10947" s="18">
        <v>2.9333333333333331</v>
      </c>
      <c r="Q10947"/>
    </row>
    <row r="10948" spans="2:17" x14ac:dyDescent="0.25">
      <c r="B10948" s="18" t="s">
        <v>3839</v>
      </c>
      <c r="C10948" s="18" t="s">
        <v>2415</v>
      </c>
      <c r="D10948" s="18" t="s">
        <v>2416</v>
      </c>
      <c r="E10948" s="18" t="s">
        <v>3328</v>
      </c>
      <c r="F10948" s="18" t="s">
        <v>3336</v>
      </c>
      <c r="G10948" s="18">
        <v>180</v>
      </c>
      <c r="H10948" s="18">
        <v>2.5733333333333333</v>
      </c>
      <c r="I10948" s="18">
        <v>2.9133333333333336</v>
      </c>
      <c r="Q10948"/>
    </row>
    <row r="10949" spans="2:17" x14ac:dyDescent="0.25">
      <c r="B10949" s="18" t="s">
        <v>3839</v>
      </c>
      <c r="C10949" s="18" t="s">
        <v>2415</v>
      </c>
      <c r="D10949" s="18" t="s">
        <v>2416</v>
      </c>
      <c r="E10949" s="18" t="s">
        <v>3328</v>
      </c>
      <c r="F10949" s="18" t="s">
        <v>3337</v>
      </c>
      <c r="G10949" s="18">
        <v>168</v>
      </c>
      <c r="H10949" s="18">
        <v>2.7933333333333334</v>
      </c>
      <c r="I10949" s="18">
        <v>2.9133333333333336</v>
      </c>
      <c r="Q10949"/>
    </row>
    <row r="10950" spans="2:17" x14ac:dyDescent="0.25">
      <c r="B10950" s="18" t="s">
        <v>3839</v>
      </c>
      <c r="C10950" s="18" t="s">
        <v>2415</v>
      </c>
      <c r="D10950" s="18" t="s">
        <v>2416</v>
      </c>
      <c r="E10950" s="18" t="s">
        <v>3328</v>
      </c>
      <c r="F10950" s="18" t="s">
        <v>3338</v>
      </c>
      <c r="G10950" s="18">
        <v>156</v>
      </c>
      <c r="H10950" s="18">
        <v>2.7133333333333334</v>
      </c>
      <c r="I10950" s="18">
        <v>2.98</v>
      </c>
      <c r="Q10950"/>
    </row>
    <row r="10951" spans="2:17" x14ac:dyDescent="0.25">
      <c r="B10951" s="18" t="s">
        <v>3839</v>
      </c>
      <c r="C10951" s="18" t="s">
        <v>2415</v>
      </c>
      <c r="D10951" s="18" t="s">
        <v>2416</v>
      </c>
      <c r="E10951" s="18" t="s">
        <v>3328</v>
      </c>
      <c r="F10951" s="18" t="s">
        <v>3339</v>
      </c>
      <c r="G10951" s="18">
        <v>180</v>
      </c>
      <c r="H10951" s="18">
        <v>2.4133333333333336</v>
      </c>
      <c r="I10951" s="18">
        <v>2.88</v>
      </c>
      <c r="Q10951"/>
    </row>
    <row r="10952" spans="2:17" x14ac:dyDescent="0.25">
      <c r="B10952" s="18" t="s">
        <v>3839</v>
      </c>
      <c r="C10952" s="18" t="s">
        <v>2415</v>
      </c>
      <c r="D10952" s="18" t="s">
        <v>2416</v>
      </c>
      <c r="E10952" s="18" t="s">
        <v>3328</v>
      </c>
      <c r="F10952" s="18" t="s">
        <v>3340</v>
      </c>
      <c r="G10952" s="18">
        <v>168</v>
      </c>
      <c r="H10952" s="18">
        <v>2.5266666666666668</v>
      </c>
      <c r="I10952" s="18">
        <v>2.9266666666666667</v>
      </c>
      <c r="Q10952"/>
    </row>
    <row r="10953" spans="2:17" x14ac:dyDescent="0.25">
      <c r="B10953" s="18" t="s">
        <v>3839</v>
      </c>
      <c r="C10953" s="18" t="s">
        <v>2415</v>
      </c>
      <c r="D10953" s="18" t="s">
        <v>2416</v>
      </c>
      <c r="E10953" s="18" t="s">
        <v>3328</v>
      </c>
      <c r="F10953" s="18" t="s">
        <v>3341</v>
      </c>
      <c r="G10953" s="18">
        <v>144</v>
      </c>
      <c r="H10953" s="18">
        <v>2.2733333333333334</v>
      </c>
      <c r="I10953" s="18">
        <v>2.94</v>
      </c>
      <c r="Q10953"/>
    </row>
    <row r="10954" spans="2:17" x14ac:dyDescent="0.25">
      <c r="B10954" s="18" t="s">
        <v>3839</v>
      </c>
      <c r="C10954" s="18" t="s">
        <v>2415</v>
      </c>
      <c r="D10954" s="18" t="s">
        <v>2416</v>
      </c>
      <c r="E10954" s="18" t="s">
        <v>3328</v>
      </c>
      <c r="F10954" s="18" t="s">
        <v>3342</v>
      </c>
      <c r="G10954" s="18">
        <v>132</v>
      </c>
      <c r="H10954" s="18">
        <v>2.2999999999999998</v>
      </c>
      <c r="I10954" s="18">
        <v>2.9733333333333332</v>
      </c>
      <c r="Q10954"/>
    </row>
    <row r="10955" spans="2:17" x14ac:dyDescent="0.25">
      <c r="B10955" s="18" t="s">
        <v>3839</v>
      </c>
      <c r="C10955" s="18" t="s">
        <v>2415</v>
      </c>
      <c r="D10955" s="18" t="s">
        <v>2416</v>
      </c>
      <c r="E10955" s="18" t="s">
        <v>3328</v>
      </c>
      <c r="F10955" s="18" t="s">
        <v>3343</v>
      </c>
      <c r="G10955" s="18">
        <v>168</v>
      </c>
      <c r="H10955" s="18">
        <v>2.2733333333333334</v>
      </c>
      <c r="I10955" s="18">
        <v>2.96</v>
      </c>
      <c r="Q10955"/>
    </row>
    <row r="10956" spans="2:17" x14ac:dyDescent="0.25">
      <c r="B10956" s="18" t="s">
        <v>3839</v>
      </c>
      <c r="C10956" s="18" t="s">
        <v>2415</v>
      </c>
      <c r="D10956" s="18" t="s">
        <v>2416</v>
      </c>
      <c r="E10956" s="18" t="s">
        <v>3328</v>
      </c>
      <c r="F10956" s="18" t="s">
        <v>3344</v>
      </c>
      <c r="G10956" s="18">
        <v>144</v>
      </c>
      <c r="H10956" s="18">
        <v>2.3666666666666667</v>
      </c>
      <c r="I10956" s="18">
        <v>2.98</v>
      </c>
      <c r="Q10956"/>
    </row>
    <row r="10957" spans="2:17" x14ac:dyDescent="0.25">
      <c r="B10957" s="18" t="s">
        <v>3839</v>
      </c>
      <c r="C10957" s="18" t="s">
        <v>2415</v>
      </c>
      <c r="D10957" s="18" t="s">
        <v>2416</v>
      </c>
      <c r="E10957" s="18" t="s">
        <v>3328</v>
      </c>
      <c r="F10957" s="18" t="s">
        <v>3345</v>
      </c>
      <c r="G10957" s="18">
        <v>144</v>
      </c>
      <c r="H10957" s="18">
        <v>2.48</v>
      </c>
      <c r="I10957" s="18">
        <v>2.88</v>
      </c>
      <c r="Q10957"/>
    </row>
    <row r="10958" spans="2:17" x14ac:dyDescent="0.25">
      <c r="B10958" s="18" t="s">
        <v>3839</v>
      </c>
      <c r="C10958" s="18" t="s">
        <v>2415</v>
      </c>
      <c r="D10958" s="18" t="s">
        <v>2416</v>
      </c>
      <c r="E10958" s="18" t="s">
        <v>3328</v>
      </c>
      <c r="F10958" s="18" t="s">
        <v>3346</v>
      </c>
      <c r="G10958" s="18">
        <v>144</v>
      </c>
      <c r="H10958" s="18">
        <v>2.2999999999999998</v>
      </c>
      <c r="I10958" s="18">
        <v>2.9333333333333331</v>
      </c>
      <c r="Q10958"/>
    </row>
    <row r="10959" spans="2:17" x14ac:dyDescent="0.25">
      <c r="B10959" s="18" t="s">
        <v>3839</v>
      </c>
      <c r="C10959" s="18" t="s">
        <v>2415</v>
      </c>
      <c r="D10959" s="18" t="s">
        <v>2416</v>
      </c>
      <c r="E10959" s="18" t="s">
        <v>3328</v>
      </c>
      <c r="F10959" s="18" t="s">
        <v>3347</v>
      </c>
      <c r="G10959" s="18">
        <v>168</v>
      </c>
      <c r="H10959" s="18">
        <v>2.6933333333333334</v>
      </c>
      <c r="I10959" s="18">
        <v>2.8666666666666667</v>
      </c>
      <c r="Q10959"/>
    </row>
    <row r="10960" spans="2:17" x14ac:dyDescent="0.25">
      <c r="B10960" s="18" t="s">
        <v>3839</v>
      </c>
      <c r="C10960" s="18" t="s">
        <v>2415</v>
      </c>
      <c r="D10960" s="18" t="s">
        <v>2416</v>
      </c>
      <c r="E10960" s="18" t="s">
        <v>3328</v>
      </c>
      <c r="F10960" s="18" t="s">
        <v>3348</v>
      </c>
      <c r="G10960" s="18">
        <v>156</v>
      </c>
      <c r="H10960" s="18">
        <v>2.64</v>
      </c>
      <c r="I10960" s="18">
        <v>2.9666666666666668</v>
      </c>
      <c r="Q10960"/>
    </row>
    <row r="10961" spans="2:17" x14ac:dyDescent="0.25">
      <c r="B10961" s="18" t="s">
        <v>3839</v>
      </c>
      <c r="C10961" s="18" t="s">
        <v>2415</v>
      </c>
      <c r="D10961" s="18" t="s">
        <v>2416</v>
      </c>
      <c r="E10961" s="18" t="s">
        <v>3328</v>
      </c>
      <c r="F10961" s="18" t="s">
        <v>3349</v>
      </c>
      <c r="G10961" s="18">
        <v>180</v>
      </c>
      <c r="H10961" s="18">
        <v>2.38</v>
      </c>
      <c r="I10961" s="18">
        <v>2.98</v>
      </c>
      <c r="Q10961"/>
    </row>
    <row r="10962" spans="2:17" x14ac:dyDescent="0.25">
      <c r="B10962" s="18" t="s">
        <v>3839</v>
      </c>
      <c r="C10962" s="18" t="s">
        <v>2415</v>
      </c>
      <c r="D10962" s="18" t="s">
        <v>2416</v>
      </c>
      <c r="E10962" s="18" t="s">
        <v>3328</v>
      </c>
      <c r="F10962" s="18" t="s">
        <v>3350</v>
      </c>
      <c r="G10962" s="18">
        <v>168</v>
      </c>
      <c r="H10962" s="18">
        <v>2.5133333333333332</v>
      </c>
      <c r="I10962" s="18">
        <v>2.8666666666666667</v>
      </c>
      <c r="Q10962"/>
    </row>
    <row r="10963" spans="2:17" x14ac:dyDescent="0.25">
      <c r="B10963" s="18" t="s">
        <v>3839</v>
      </c>
      <c r="C10963" s="18" t="s">
        <v>2415</v>
      </c>
      <c r="D10963" s="18" t="s">
        <v>2416</v>
      </c>
      <c r="E10963" s="18" t="s">
        <v>3328</v>
      </c>
      <c r="F10963" s="18" t="s">
        <v>3351</v>
      </c>
      <c r="G10963" s="18">
        <v>156</v>
      </c>
      <c r="H10963" s="18">
        <v>2.7266666666666666</v>
      </c>
      <c r="I10963" s="18">
        <v>2.9933333333333332</v>
      </c>
      <c r="Q10963"/>
    </row>
    <row r="10964" spans="2:17" x14ac:dyDescent="0.25">
      <c r="B10964" s="18" t="s">
        <v>3839</v>
      </c>
      <c r="C10964" s="18" t="s">
        <v>2415</v>
      </c>
      <c r="D10964" s="18" t="s">
        <v>2416</v>
      </c>
      <c r="E10964" s="18" t="s">
        <v>3328</v>
      </c>
      <c r="F10964" s="18" t="s">
        <v>3352</v>
      </c>
      <c r="G10964" s="18">
        <v>156</v>
      </c>
      <c r="H10964" s="18">
        <v>2.3466666666666667</v>
      </c>
      <c r="I10964" s="18">
        <v>2.9266666666666667</v>
      </c>
      <c r="Q10964"/>
    </row>
    <row r="10965" spans="2:17" x14ac:dyDescent="0.25">
      <c r="B10965" s="18" t="s">
        <v>3839</v>
      </c>
      <c r="C10965" s="18" t="s">
        <v>2415</v>
      </c>
      <c r="D10965" s="18" t="s">
        <v>2416</v>
      </c>
      <c r="E10965" s="18" t="s">
        <v>3328</v>
      </c>
      <c r="F10965" s="18" t="s">
        <v>3353</v>
      </c>
      <c r="G10965" s="18">
        <v>120</v>
      </c>
      <c r="H10965" s="18">
        <v>2.3266666666666667</v>
      </c>
      <c r="I10965" s="18">
        <v>2.9666666666666668</v>
      </c>
      <c r="Q10965"/>
    </row>
    <row r="10966" spans="2:17" x14ac:dyDescent="0.25">
      <c r="B10966" s="18" t="s">
        <v>3839</v>
      </c>
      <c r="C10966" s="18" t="s">
        <v>2415</v>
      </c>
      <c r="D10966" s="18" t="s">
        <v>2416</v>
      </c>
      <c r="E10966" s="18" t="s">
        <v>3328</v>
      </c>
      <c r="F10966" s="18" t="s">
        <v>3354</v>
      </c>
      <c r="G10966" s="18">
        <v>132</v>
      </c>
      <c r="H10966" s="18">
        <v>2.3199999999999998</v>
      </c>
      <c r="I10966" s="18">
        <v>2.9266666666666667</v>
      </c>
      <c r="Q10966"/>
    </row>
    <row r="10967" spans="2:17" x14ac:dyDescent="0.25">
      <c r="B10967" s="18" t="s">
        <v>3839</v>
      </c>
      <c r="C10967" s="18" t="s">
        <v>2415</v>
      </c>
      <c r="D10967" s="18" t="s">
        <v>2416</v>
      </c>
      <c r="E10967" s="18" t="s">
        <v>3328</v>
      </c>
      <c r="F10967" s="18" t="s">
        <v>3355</v>
      </c>
      <c r="G10967" s="18">
        <v>168</v>
      </c>
      <c r="H10967" s="18">
        <v>2.4866666666666668</v>
      </c>
      <c r="I10967" s="18">
        <v>2.9066666666666667</v>
      </c>
      <c r="Q10967"/>
    </row>
    <row r="10968" spans="2:17" x14ac:dyDescent="0.25">
      <c r="B10968" s="18" t="s">
        <v>3839</v>
      </c>
      <c r="C10968" s="18" t="s">
        <v>2415</v>
      </c>
      <c r="D10968" s="18" t="s">
        <v>2416</v>
      </c>
      <c r="E10968" s="18" t="s">
        <v>3328</v>
      </c>
      <c r="F10968" s="18" t="s">
        <v>3356</v>
      </c>
      <c r="G10968" s="18">
        <v>168</v>
      </c>
      <c r="H10968" s="18">
        <v>2.3333333333333335</v>
      </c>
      <c r="I10968" s="18">
        <v>2.9</v>
      </c>
      <c r="Q10968"/>
    </row>
    <row r="10969" spans="2:17" x14ac:dyDescent="0.25">
      <c r="B10969" s="18" t="s">
        <v>3839</v>
      </c>
      <c r="C10969" s="18" t="s">
        <v>2415</v>
      </c>
      <c r="D10969" s="18" t="s">
        <v>2416</v>
      </c>
      <c r="E10969" s="18" t="s">
        <v>3328</v>
      </c>
      <c r="F10969" s="18" t="s">
        <v>3357</v>
      </c>
      <c r="G10969" s="18">
        <v>156</v>
      </c>
      <c r="H10969" s="18">
        <v>2.5466666666666669</v>
      </c>
      <c r="I10969" s="18">
        <v>2.9666666666666668</v>
      </c>
      <c r="Q10969"/>
    </row>
    <row r="10970" spans="2:17" x14ac:dyDescent="0.25">
      <c r="B10970" s="18" t="s">
        <v>3839</v>
      </c>
      <c r="C10970" s="18" t="s">
        <v>2415</v>
      </c>
      <c r="D10970" s="18" t="s">
        <v>2416</v>
      </c>
      <c r="E10970" s="18" t="s">
        <v>3328</v>
      </c>
      <c r="F10970" s="18" t="s">
        <v>3358</v>
      </c>
      <c r="G10970" s="18">
        <v>168</v>
      </c>
      <c r="H10970" s="18">
        <v>2.5733333333333333</v>
      </c>
      <c r="I10970" s="18">
        <v>2.9666666666666668</v>
      </c>
      <c r="Q10970"/>
    </row>
    <row r="10971" spans="2:17" x14ac:dyDescent="0.25">
      <c r="B10971" s="18" t="s">
        <v>3839</v>
      </c>
      <c r="C10971" s="18" t="s">
        <v>2415</v>
      </c>
      <c r="D10971" s="18" t="s">
        <v>2416</v>
      </c>
      <c r="E10971" s="18" t="s">
        <v>3328</v>
      </c>
      <c r="F10971" s="18" t="s">
        <v>3359</v>
      </c>
      <c r="G10971" s="18">
        <v>168</v>
      </c>
      <c r="H10971" s="18">
        <v>2.5133333333333332</v>
      </c>
      <c r="I10971" s="18">
        <v>2.88</v>
      </c>
      <c r="Q10971"/>
    </row>
    <row r="10972" spans="2:17" x14ac:dyDescent="0.25">
      <c r="B10972" s="18" t="s">
        <v>3839</v>
      </c>
      <c r="C10972" s="18" t="s">
        <v>2415</v>
      </c>
      <c r="D10972" s="18" t="s">
        <v>2416</v>
      </c>
      <c r="E10972" s="18" t="s">
        <v>3328</v>
      </c>
      <c r="F10972" s="18" t="s">
        <v>3360</v>
      </c>
      <c r="G10972" s="18">
        <v>120</v>
      </c>
      <c r="H10972" s="18">
        <v>2.3266666666666667</v>
      </c>
      <c r="I10972" s="18">
        <v>2.8933333333333335</v>
      </c>
      <c r="Q10972"/>
    </row>
    <row r="10973" spans="2:17" x14ac:dyDescent="0.25">
      <c r="B10973" s="18" t="s">
        <v>3839</v>
      </c>
      <c r="C10973" s="18" t="s">
        <v>2415</v>
      </c>
      <c r="D10973" s="18" t="s">
        <v>2416</v>
      </c>
      <c r="E10973" s="18" t="s">
        <v>3328</v>
      </c>
      <c r="F10973" s="18" t="s">
        <v>3361</v>
      </c>
      <c r="G10973" s="18">
        <v>156</v>
      </c>
      <c r="H10973" s="18">
        <v>2.3466666666666667</v>
      </c>
      <c r="I10973" s="18">
        <v>2.9866666666666668</v>
      </c>
      <c r="Q10973"/>
    </row>
    <row r="10974" spans="2:17" x14ac:dyDescent="0.25">
      <c r="B10974" s="18" t="s">
        <v>3839</v>
      </c>
      <c r="C10974" s="18" t="s">
        <v>2415</v>
      </c>
      <c r="D10974" s="18" t="s">
        <v>2416</v>
      </c>
      <c r="E10974" s="18" t="s">
        <v>3328</v>
      </c>
      <c r="F10974" s="18" t="s">
        <v>3362</v>
      </c>
      <c r="G10974" s="18">
        <v>168</v>
      </c>
      <c r="H10974" s="18">
        <v>2.2866666666666666</v>
      </c>
      <c r="I10974" s="18">
        <v>3</v>
      </c>
      <c r="Q10974"/>
    </row>
    <row r="10975" spans="2:17" x14ac:dyDescent="0.25">
      <c r="B10975" s="18" t="s">
        <v>3839</v>
      </c>
      <c r="C10975" s="18" t="s">
        <v>2415</v>
      </c>
      <c r="D10975" s="18" t="s">
        <v>2416</v>
      </c>
      <c r="E10975" s="18" t="s">
        <v>3328</v>
      </c>
      <c r="F10975" s="18" t="s">
        <v>3363</v>
      </c>
      <c r="G10975" s="18">
        <v>120</v>
      </c>
      <c r="H10975" s="18">
        <v>2.3133333333333335</v>
      </c>
      <c r="I10975" s="18">
        <v>2.9066666666666667</v>
      </c>
      <c r="Q10975"/>
    </row>
    <row r="10976" spans="2:17" x14ac:dyDescent="0.25">
      <c r="B10976" s="18" t="s">
        <v>3839</v>
      </c>
      <c r="C10976" s="18" t="s">
        <v>2415</v>
      </c>
      <c r="D10976" s="18" t="s">
        <v>2416</v>
      </c>
      <c r="E10976" s="18" t="s">
        <v>3328</v>
      </c>
      <c r="F10976" s="18" t="s">
        <v>3364</v>
      </c>
      <c r="G10976" s="18">
        <v>132</v>
      </c>
      <c r="H10976" s="18">
        <v>2.4133333333333336</v>
      </c>
      <c r="I10976" s="18">
        <v>2.94</v>
      </c>
      <c r="Q10976"/>
    </row>
    <row r="10977" spans="2:17" x14ac:dyDescent="0.25">
      <c r="B10977" s="18" t="s">
        <v>3839</v>
      </c>
      <c r="C10977" s="18" t="s">
        <v>2415</v>
      </c>
      <c r="D10977" s="18" t="s">
        <v>2416</v>
      </c>
      <c r="E10977" s="18" t="s">
        <v>3328</v>
      </c>
      <c r="F10977" s="18" t="s">
        <v>3365</v>
      </c>
      <c r="G10977" s="18">
        <v>144</v>
      </c>
      <c r="H10977" s="18">
        <v>2.5333333333333332</v>
      </c>
      <c r="I10977" s="18">
        <v>2.98</v>
      </c>
      <c r="Q10977"/>
    </row>
    <row r="10978" spans="2:17" x14ac:dyDescent="0.25">
      <c r="B10978" s="18" t="s">
        <v>3839</v>
      </c>
      <c r="C10978" s="18" t="s">
        <v>2415</v>
      </c>
      <c r="D10978" s="18" t="s">
        <v>2416</v>
      </c>
      <c r="E10978" s="18" t="s">
        <v>3328</v>
      </c>
      <c r="F10978" s="18" t="s">
        <v>3366</v>
      </c>
      <c r="G10978" s="18">
        <v>144</v>
      </c>
      <c r="H10978" s="18">
        <v>2.4533333333333331</v>
      </c>
      <c r="I10978" s="18">
        <v>2.9266666666666667</v>
      </c>
      <c r="Q10978"/>
    </row>
    <row r="10979" spans="2:17" x14ac:dyDescent="0.25">
      <c r="B10979" s="18" t="s">
        <v>3839</v>
      </c>
      <c r="C10979" s="18" t="s">
        <v>2415</v>
      </c>
      <c r="D10979" s="18" t="s">
        <v>2416</v>
      </c>
      <c r="E10979" s="18" t="s">
        <v>3328</v>
      </c>
      <c r="F10979" s="18" t="s">
        <v>3367</v>
      </c>
      <c r="G10979" s="18">
        <v>120</v>
      </c>
      <c r="H10979" s="18">
        <v>2.4066666666666667</v>
      </c>
      <c r="I10979" s="18">
        <v>2.94</v>
      </c>
      <c r="Q10979"/>
    </row>
    <row r="10980" spans="2:17" x14ac:dyDescent="0.25">
      <c r="B10980" s="18" t="s">
        <v>3839</v>
      </c>
      <c r="C10980" s="18" t="s">
        <v>2415</v>
      </c>
      <c r="D10980" s="18" t="s">
        <v>2416</v>
      </c>
      <c r="E10980" s="18" t="s">
        <v>3328</v>
      </c>
      <c r="F10980" s="18" t="s">
        <v>3368</v>
      </c>
      <c r="G10980" s="18">
        <v>156</v>
      </c>
      <c r="H10980" s="18">
        <v>2.3066666666666666</v>
      </c>
      <c r="I10980" s="18">
        <v>2.9333333333333331</v>
      </c>
      <c r="Q10980"/>
    </row>
    <row r="10981" spans="2:17" x14ac:dyDescent="0.25">
      <c r="B10981" s="18" t="s">
        <v>3839</v>
      </c>
      <c r="C10981" s="18" t="s">
        <v>2415</v>
      </c>
      <c r="D10981" s="18" t="s">
        <v>2416</v>
      </c>
      <c r="E10981" s="18" t="s">
        <v>3328</v>
      </c>
      <c r="F10981" s="18" t="s">
        <v>3369</v>
      </c>
      <c r="G10981" s="18">
        <v>144</v>
      </c>
      <c r="H10981" s="18">
        <v>2.46</v>
      </c>
      <c r="I10981" s="18">
        <v>2.9</v>
      </c>
      <c r="Q10981"/>
    </row>
    <row r="10982" spans="2:17" x14ac:dyDescent="0.25">
      <c r="B10982" s="18" t="s">
        <v>3839</v>
      </c>
      <c r="C10982" s="18" t="s">
        <v>2415</v>
      </c>
      <c r="D10982" s="18" t="s">
        <v>2416</v>
      </c>
      <c r="E10982" s="18" t="s">
        <v>3328</v>
      </c>
      <c r="F10982" s="18" t="s">
        <v>3370</v>
      </c>
      <c r="G10982" s="18">
        <v>132</v>
      </c>
      <c r="H10982" s="18">
        <v>2.44</v>
      </c>
      <c r="I10982" s="18">
        <v>2.9533333333333331</v>
      </c>
      <c r="Q10982"/>
    </row>
    <row r="10983" spans="2:17" x14ac:dyDescent="0.25">
      <c r="B10983" s="18" t="s">
        <v>3839</v>
      </c>
      <c r="C10983" s="18" t="s">
        <v>2415</v>
      </c>
      <c r="D10983" s="18" t="s">
        <v>2416</v>
      </c>
      <c r="E10983" s="18" t="s">
        <v>3328</v>
      </c>
      <c r="F10983" s="18" t="s">
        <v>3371</v>
      </c>
      <c r="G10983" s="18">
        <v>132</v>
      </c>
      <c r="H10983" s="18">
        <v>2.38</v>
      </c>
      <c r="I10983" s="18">
        <v>2.96</v>
      </c>
      <c r="Q10983"/>
    </row>
    <row r="10984" spans="2:17" x14ac:dyDescent="0.25">
      <c r="B10984" s="18" t="s">
        <v>3839</v>
      </c>
      <c r="C10984" s="18" t="s">
        <v>2415</v>
      </c>
      <c r="D10984" s="18" t="s">
        <v>2416</v>
      </c>
      <c r="E10984" s="18" t="s">
        <v>3328</v>
      </c>
      <c r="F10984" s="18" t="s">
        <v>3372</v>
      </c>
      <c r="G10984" s="18">
        <v>144</v>
      </c>
      <c r="H10984" s="18">
        <v>2.46</v>
      </c>
      <c r="I10984" s="18">
        <v>2.9733333333333332</v>
      </c>
      <c r="Q10984"/>
    </row>
    <row r="10985" spans="2:17" x14ac:dyDescent="0.25">
      <c r="B10985" s="18" t="s">
        <v>3839</v>
      </c>
      <c r="C10985" s="18" t="s">
        <v>2415</v>
      </c>
      <c r="D10985" s="18" t="s">
        <v>2416</v>
      </c>
      <c r="E10985" s="18" t="s">
        <v>3328</v>
      </c>
      <c r="F10985" s="18" t="s">
        <v>3373</v>
      </c>
      <c r="G10985" s="18">
        <v>120</v>
      </c>
      <c r="H10985" s="18">
        <v>2.56</v>
      </c>
      <c r="I10985" s="18">
        <v>3</v>
      </c>
      <c r="Q10985"/>
    </row>
    <row r="10986" spans="2:17" x14ac:dyDescent="0.25">
      <c r="B10986" s="18" t="s">
        <v>3839</v>
      </c>
      <c r="C10986" s="18" t="s">
        <v>2415</v>
      </c>
      <c r="D10986" s="18" t="s">
        <v>2416</v>
      </c>
      <c r="E10986" s="18" t="s">
        <v>3328</v>
      </c>
      <c r="F10986" s="18" t="s">
        <v>3374</v>
      </c>
      <c r="G10986" s="18">
        <v>168</v>
      </c>
      <c r="H10986" s="18">
        <v>2.5933333333333333</v>
      </c>
      <c r="I10986" s="18">
        <v>2.9133333333333336</v>
      </c>
      <c r="Q10986"/>
    </row>
    <row r="10987" spans="2:17" x14ac:dyDescent="0.25">
      <c r="B10987" s="18" t="s">
        <v>3839</v>
      </c>
      <c r="C10987" s="18" t="s">
        <v>2415</v>
      </c>
      <c r="D10987" s="18" t="s">
        <v>2416</v>
      </c>
      <c r="E10987" s="18" t="s">
        <v>3328</v>
      </c>
      <c r="F10987" s="18" t="s">
        <v>3375</v>
      </c>
      <c r="G10987" s="18">
        <v>120</v>
      </c>
      <c r="H10987" s="18">
        <v>2.4466666666666668</v>
      </c>
      <c r="I10987" s="18">
        <v>2.9133333333333336</v>
      </c>
      <c r="Q10987"/>
    </row>
    <row r="10988" spans="2:17" x14ac:dyDescent="0.25">
      <c r="B10988" s="18" t="s">
        <v>3839</v>
      </c>
      <c r="C10988" s="18" t="s">
        <v>2415</v>
      </c>
      <c r="D10988" s="18" t="s">
        <v>2416</v>
      </c>
      <c r="E10988" s="18" t="s">
        <v>3328</v>
      </c>
      <c r="F10988" s="18" t="s">
        <v>3376</v>
      </c>
      <c r="G10988" s="18">
        <v>132</v>
      </c>
      <c r="H10988" s="18">
        <v>2.5133333333333332</v>
      </c>
      <c r="I10988" s="18">
        <v>2.9933333333333332</v>
      </c>
      <c r="Q10988"/>
    </row>
    <row r="10989" spans="2:17" x14ac:dyDescent="0.25">
      <c r="B10989" s="18" t="s">
        <v>3839</v>
      </c>
      <c r="C10989" s="18" t="s">
        <v>2415</v>
      </c>
      <c r="D10989" s="18" t="s">
        <v>2416</v>
      </c>
      <c r="E10989" s="18" t="s">
        <v>3328</v>
      </c>
      <c r="F10989" s="18" t="s">
        <v>3377</v>
      </c>
      <c r="G10989" s="18">
        <v>144</v>
      </c>
      <c r="H10989" s="18">
        <v>2.5066666666666668</v>
      </c>
      <c r="I10989" s="18">
        <v>2.9466666666666668</v>
      </c>
      <c r="Q10989"/>
    </row>
    <row r="10990" spans="2:17" x14ac:dyDescent="0.25">
      <c r="B10990" s="18" t="s">
        <v>3839</v>
      </c>
      <c r="C10990" s="18" t="s">
        <v>2415</v>
      </c>
      <c r="D10990" s="18" t="s">
        <v>2416</v>
      </c>
      <c r="E10990" s="18" t="s">
        <v>3328</v>
      </c>
      <c r="F10990" s="18" t="s">
        <v>3378</v>
      </c>
      <c r="G10990" s="18">
        <v>168</v>
      </c>
      <c r="H10990" s="18">
        <v>2.2733333333333334</v>
      </c>
      <c r="I10990" s="18">
        <v>2.9</v>
      </c>
      <c r="Q10990"/>
    </row>
    <row r="10991" spans="2:17" x14ac:dyDescent="0.25">
      <c r="B10991" s="18" t="s">
        <v>3839</v>
      </c>
      <c r="C10991" s="18" t="s">
        <v>2415</v>
      </c>
      <c r="D10991" s="18" t="s">
        <v>2416</v>
      </c>
      <c r="E10991" s="18" t="s">
        <v>3328</v>
      </c>
      <c r="F10991" s="18" t="s">
        <v>3379</v>
      </c>
      <c r="G10991" s="18">
        <v>168</v>
      </c>
      <c r="H10991" s="18">
        <v>2.4733333333333332</v>
      </c>
      <c r="I10991" s="18">
        <v>2.8666666666666667</v>
      </c>
      <c r="Q10991"/>
    </row>
    <row r="10992" spans="2:17" x14ac:dyDescent="0.25">
      <c r="B10992" s="18" t="s">
        <v>3839</v>
      </c>
      <c r="C10992" s="18" t="s">
        <v>2415</v>
      </c>
      <c r="D10992" s="18" t="s">
        <v>2416</v>
      </c>
      <c r="E10992" s="18" t="s">
        <v>3328</v>
      </c>
      <c r="F10992" s="18" t="s">
        <v>3380</v>
      </c>
      <c r="G10992" s="18">
        <v>180</v>
      </c>
      <c r="H10992" s="18">
        <v>2.5666666666666669</v>
      </c>
      <c r="I10992" s="18">
        <v>2.8733333333333335</v>
      </c>
      <c r="Q10992"/>
    </row>
    <row r="10993" spans="2:17" x14ac:dyDescent="0.25">
      <c r="B10993" s="18" t="s">
        <v>3839</v>
      </c>
      <c r="C10993" s="18" t="s">
        <v>2415</v>
      </c>
      <c r="D10993" s="18" t="s">
        <v>2416</v>
      </c>
      <c r="E10993" s="18" t="s">
        <v>3328</v>
      </c>
      <c r="F10993" s="18" t="s">
        <v>3381</v>
      </c>
      <c r="G10993" s="18">
        <v>132</v>
      </c>
      <c r="H10993" s="18">
        <v>2.5733333333333333</v>
      </c>
      <c r="I10993" s="18">
        <v>2.8733333333333335</v>
      </c>
      <c r="Q10993"/>
    </row>
    <row r="10994" spans="2:17" x14ac:dyDescent="0.25">
      <c r="B10994" s="18" t="s">
        <v>3839</v>
      </c>
      <c r="C10994" s="18" t="s">
        <v>2415</v>
      </c>
      <c r="D10994" s="18" t="s">
        <v>2416</v>
      </c>
      <c r="E10994" s="18" t="s">
        <v>3328</v>
      </c>
      <c r="F10994" s="18" t="s">
        <v>3382</v>
      </c>
      <c r="G10994" s="18">
        <v>120</v>
      </c>
      <c r="H10994" s="18">
        <v>2.5066666666666668</v>
      </c>
      <c r="I10994" s="18">
        <v>2.96</v>
      </c>
      <c r="Q10994"/>
    </row>
    <row r="10995" spans="2:17" x14ac:dyDescent="0.25">
      <c r="B10995" s="18" t="s">
        <v>3839</v>
      </c>
      <c r="C10995" s="18" t="s">
        <v>2415</v>
      </c>
      <c r="D10995" s="18" t="s">
        <v>2416</v>
      </c>
      <c r="E10995" s="18" t="s">
        <v>3328</v>
      </c>
      <c r="F10995" s="18" t="s">
        <v>3383</v>
      </c>
      <c r="G10995" s="18">
        <v>132</v>
      </c>
      <c r="H10995" s="18">
        <v>2.4466666666666668</v>
      </c>
      <c r="I10995" s="18">
        <v>2.9</v>
      </c>
      <c r="Q10995"/>
    </row>
    <row r="10996" spans="2:17" x14ac:dyDescent="0.25">
      <c r="B10996" s="18" t="s">
        <v>3839</v>
      </c>
      <c r="C10996" s="18" t="s">
        <v>2415</v>
      </c>
      <c r="D10996" s="18" t="s">
        <v>2416</v>
      </c>
      <c r="E10996" s="18" t="s">
        <v>3328</v>
      </c>
      <c r="F10996" s="18" t="s">
        <v>3384</v>
      </c>
      <c r="G10996" s="18">
        <v>144</v>
      </c>
      <c r="H10996" s="18">
        <v>2.58</v>
      </c>
      <c r="I10996" s="18">
        <v>2.9666666666666668</v>
      </c>
      <c r="Q10996"/>
    </row>
    <row r="10997" spans="2:17" x14ac:dyDescent="0.25">
      <c r="B10997" s="18" t="s">
        <v>3839</v>
      </c>
      <c r="C10997" s="18" t="s">
        <v>2415</v>
      </c>
      <c r="D10997" s="18" t="s">
        <v>2416</v>
      </c>
      <c r="E10997" s="18" t="s">
        <v>3328</v>
      </c>
      <c r="F10997" s="18" t="s">
        <v>3385</v>
      </c>
      <c r="G10997" s="18">
        <v>180</v>
      </c>
      <c r="H10997" s="18">
        <v>2.5733333333333333</v>
      </c>
      <c r="I10997" s="18">
        <v>2.9866666666666668</v>
      </c>
      <c r="Q10997"/>
    </row>
    <row r="10998" spans="2:17" x14ac:dyDescent="0.25">
      <c r="B10998" s="18" t="s">
        <v>3839</v>
      </c>
      <c r="C10998" s="18" t="s">
        <v>2415</v>
      </c>
      <c r="D10998" s="18" t="s">
        <v>2416</v>
      </c>
      <c r="E10998" s="18" t="s">
        <v>3328</v>
      </c>
      <c r="F10998" s="18" t="s">
        <v>3386</v>
      </c>
      <c r="G10998" s="18">
        <v>120</v>
      </c>
      <c r="H10998" s="18">
        <v>2.4133333333333336</v>
      </c>
      <c r="I10998" s="18">
        <v>2.9066666666666667</v>
      </c>
      <c r="Q10998"/>
    </row>
    <row r="10999" spans="2:17" x14ac:dyDescent="0.25">
      <c r="B10999" s="18" t="s">
        <v>3839</v>
      </c>
      <c r="C10999" s="18" t="s">
        <v>2415</v>
      </c>
      <c r="D10999" s="18" t="s">
        <v>2416</v>
      </c>
      <c r="E10999" s="18" t="s">
        <v>3328</v>
      </c>
      <c r="F10999" s="18" t="s">
        <v>3387</v>
      </c>
      <c r="G10999" s="18">
        <v>144</v>
      </c>
      <c r="H10999" s="18">
        <v>2.7266666666666666</v>
      </c>
      <c r="I10999" s="18">
        <v>2.9066666666666667</v>
      </c>
      <c r="Q10999"/>
    </row>
    <row r="11000" spans="2:17" x14ac:dyDescent="0.25">
      <c r="B11000" s="18" t="s">
        <v>3839</v>
      </c>
      <c r="C11000" s="18" t="s">
        <v>2415</v>
      </c>
      <c r="D11000" s="18" t="s">
        <v>2416</v>
      </c>
      <c r="E11000" s="18" t="s">
        <v>3328</v>
      </c>
      <c r="F11000" s="18" t="s">
        <v>3388</v>
      </c>
      <c r="G11000" s="18">
        <v>180</v>
      </c>
      <c r="H11000" s="18">
        <v>2.4266666666666667</v>
      </c>
      <c r="I11000" s="18">
        <v>2.9666666666666668</v>
      </c>
      <c r="Q11000"/>
    </row>
    <row r="11001" spans="2:17" x14ac:dyDescent="0.25">
      <c r="B11001" s="18" t="s">
        <v>3839</v>
      </c>
      <c r="C11001" s="18" t="s">
        <v>2415</v>
      </c>
      <c r="D11001" s="18" t="s">
        <v>2416</v>
      </c>
      <c r="E11001" s="18" t="s">
        <v>3328</v>
      </c>
      <c r="F11001" s="18" t="s">
        <v>3389</v>
      </c>
      <c r="G11001" s="18">
        <v>180</v>
      </c>
      <c r="H11001" s="18">
        <v>2.5666666666666669</v>
      </c>
      <c r="I11001" s="18">
        <v>2.92</v>
      </c>
      <c r="Q11001"/>
    </row>
    <row r="11002" spans="2:17" x14ac:dyDescent="0.25">
      <c r="B11002" s="18" t="s">
        <v>3839</v>
      </c>
      <c r="C11002" s="18" t="s">
        <v>2415</v>
      </c>
      <c r="D11002" s="18" t="s">
        <v>2416</v>
      </c>
      <c r="E11002" s="18" t="s">
        <v>3328</v>
      </c>
      <c r="F11002" s="18" t="s">
        <v>3390</v>
      </c>
      <c r="G11002" s="18">
        <v>180</v>
      </c>
      <c r="H11002" s="18">
        <v>2.6733333333333333</v>
      </c>
      <c r="I11002" s="18">
        <v>2.9133333333333336</v>
      </c>
      <c r="Q11002"/>
    </row>
    <row r="11003" spans="2:17" x14ac:dyDescent="0.25">
      <c r="B11003" s="18" t="s">
        <v>3839</v>
      </c>
      <c r="C11003" s="18" t="s">
        <v>2415</v>
      </c>
      <c r="D11003" s="18" t="s">
        <v>2416</v>
      </c>
      <c r="E11003" s="18" t="s">
        <v>3328</v>
      </c>
      <c r="F11003" s="18" t="s">
        <v>3391</v>
      </c>
      <c r="G11003" s="18">
        <v>132</v>
      </c>
      <c r="H11003" s="18">
        <v>2.6066666666666665</v>
      </c>
      <c r="I11003" s="18">
        <v>2.9266666666666667</v>
      </c>
      <c r="Q11003"/>
    </row>
    <row r="11004" spans="2:17" x14ac:dyDescent="0.25">
      <c r="B11004" s="18" t="s">
        <v>3839</v>
      </c>
      <c r="C11004" s="18" t="s">
        <v>2415</v>
      </c>
      <c r="D11004" s="18" t="s">
        <v>2416</v>
      </c>
      <c r="E11004" s="18" t="s">
        <v>3328</v>
      </c>
      <c r="F11004" s="18" t="s">
        <v>3392</v>
      </c>
      <c r="G11004" s="18">
        <v>180</v>
      </c>
      <c r="H11004" s="18">
        <v>2.2799999999999998</v>
      </c>
      <c r="I11004" s="18">
        <v>2.92</v>
      </c>
      <c r="Q11004"/>
    </row>
    <row r="11005" spans="2:17" x14ac:dyDescent="0.25">
      <c r="B11005" s="18" t="s">
        <v>3839</v>
      </c>
      <c r="C11005" s="18" t="s">
        <v>2415</v>
      </c>
      <c r="D11005" s="18" t="s">
        <v>2416</v>
      </c>
      <c r="E11005" s="18" t="s">
        <v>3328</v>
      </c>
      <c r="F11005" s="18" t="s">
        <v>3393</v>
      </c>
      <c r="G11005" s="18">
        <v>180</v>
      </c>
      <c r="H11005" s="18">
        <v>2.4466666666666668</v>
      </c>
      <c r="I11005" s="18">
        <v>2.88</v>
      </c>
      <c r="Q11005"/>
    </row>
    <row r="11006" spans="2:17" x14ac:dyDescent="0.25">
      <c r="B11006" s="18" t="s">
        <v>3839</v>
      </c>
      <c r="C11006" s="18" t="s">
        <v>2415</v>
      </c>
      <c r="D11006" s="18" t="s">
        <v>2416</v>
      </c>
      <c r="E11006" s="18" t="s">
        <v>3328</v>
      </c>
      <c r="F11006" s="18" t="s">
        <v>3394</v>
      </c>
      <c r="G11006" s="18">
        <v>132</v>
      </c>
      <c r="H11006" s="18">
        <v>2.3199999999999998</v>
      </c>
      <c r="I11006" s="18">
        <v>2.9266666666666667</v>
      </c>
      <c r="Q11006"/>
    </row>
    <row r="11007" spans="2:17" x14ac:dyDescent="0.25">
      <c r="B11007" s="18" t="s">
        <v>3839</v>
      </c>
      <c r="C11007" s="18" t="s">
        <v>2415</v>
      </c>
      <c r="D11007" s="18" t="s">
        <v>2416</v>
      </c>
      <c r="E11007" s="18" t="s">
        <v>3328</v>
      </c>
      <c r="F11007" s="18" t="s">
        <v>3395</v>
      </c>
      <c r="G11007" s="18">
        <v>132</v>
      </c>
      <c r="H11007" s="18">
        <v>2.5933333333333333</v>
      </c>
      <c r="I11007" s="18">
        <v>2.9866666666666668</v>
      </c>
      <c r="Q11007"/>
    </row>
    <row r="11008" spans="2:17" x14ac:dyDescent="0.25">
      <c r="B11008" s="18" t="s">
        <v>3839</v>
      </c>
      <c r="C11008" s="18" t="s">
        <v>2415</v>
      </c>
      <c r="D11008" s="18" t="s">
        <v>2477</v>
      </c>
      <c r="E11008" s="18" t="s">
        <v>1348</v>
      </c>
      <c r="F11008" s="18" t="s">
        <v>3396</v>
      </c>
      <c r="G11008" s="18">
        <v>252</v>
      </c>
      <c r="H11008" s="18">
        <v>2.19</v>
      </c>
      <c r="I11008" s="18">
        <v>3.63</v>
      </c>
      <c r="Q11008"/>
    </row>
    <row r="11009" spans="2:17" x14ac:dyDescent="0.25">
      <c r="B11009" s="18" t="s">
        <v>3839</v>
      </c>
      <c r="C11009" s="18" t="s">
        <v>2415</v>
      </c>
      <c r="D11009" s="18" t="s">
        <v>2477</v>
      </c>
      <c r="E11009" s="18" t="s">
        <v>1348</v>
      </c>
      <c r="F11009" s="18" t="s">
        <v>3397</v>
      </c>
      <c r="G11009" s="18">
        <v>228</v>
      </c>
      <c r="H11009" s="18">
        <v>2.8</v>
      </c>
      <c r="I11009" s="18">
        <v>3.79</v>
      </c>
      <c r="Q11009"/>
    </row>
    <row r="11010" spans="2:17" x14ac:dyDescent="0.25">
      <c r="B11010" s="18" t="s">
        <v>3839</v>
      </c>
      <c r="C11010" s="18" t="s">
        <v>2415</v>
      </c>
      <c r="D11010" s="18" t="s">
        <v>2477</v>
      </c>
      <c r="E11010" s="18" t="s">
        <v>1348</v>
      </c>
      <c r="F11010" s="18" t="s">
        <v>3398</v>
      </c>
      <c r="G11010" s="18">
        <v>384</v>
      </c>
      <c r="H11010" s="18">
        <v>2.06</v>
      </c>
      <c r="I11010" s="18">
        <v>3.18</v>
      </c>
      <c r="Q11010"/>
    </row>
    <row r="11011" spans="2:17" x14ac:dyDescent="0.25">
      <c r="B11011" s="18" t="s">
        <v>3839</v>
      </c>
      <c r="C11011" s="18" t="s">
        <v>2415</v>
      </c>
      <c r="D11011" s="18" t="s">
        <v>2477</v>
      </c>
      <c r="E11011" s="18" t="s">
        <v>1348</v>
      </c>
      <c r="F11011" s="18" t="s">
        <v>3399</v>
      </c>
      <c r="G11011" s="18">
        <v>132</v>
      </c>
      <c r="H11011" s="18">
        <v>2.1800000000000002</v>
      </c>
      <c r="I11011" s="18">
        <v>3.58</v>
      </c>
      <c r="Q11011"/>
    </row>
    <row r="11012" spans="2:17" x14ac:dyDescent="0.25">
      <c r="B11012" s="18" t="s">
        <v>3839</v>
      </c>
      <c r="C11012" s="18" t="s">
        <v>2415</v>
      </c>
      <c r="D11012" s="18" t="s">
        <v>2477</v>
      </c>
      <c r="E11012" s="18" t="s">
        <v>1348</v>
      </c>
      <c r="F11012" s="18" t="s">
        <v>3400</v>
      </c>
      <c r="G11012" s="18">
        <v>204</v>
      </c>
      <c r="H11012" s="18">
        <v>2.52</v>
      </c>
      <c r="I11012" s="18">
        <v>3.53</v>
      </c>
      <c r="Q11012"/>
    </row>
    <row r="11013" spans="2:17" x14ac:dyDescent="0.25">
      <c r="B11013" s="18" t="s">
        <v>3839</v>
      </c>
      <c r="C11013" s="18" t="s">
        <v>2415</v>
      </c>
      <c r="D11013" s="18" t="s">
        <v>2477</v>
      </c>
      <c r="E11013" s="18" t="s">
        <v>1348</v>
      </c>
      <c r="F11013" s="18" t="s">
        <v>3401</v>
      </c>
      <c r="G11013" s="18">
        <v>372</v>
      </c>
      <c r="H11013" s="18">
        <v>2.69</v>
      </c>
      <c r="I11013" s="18">
        <v>3.49</v>
      </c>
      <c r="Q11013"/>
    </row>
    <row r="11014" spans="2:17" x14ac:dyDescent="0.25">
      <c r="B11014" s="18" t="s">
        <v>3839</v>
      </c>
      <c r="C11014" s="18" t="s">
        <v>2415</v>
      </c>
      <c r="D11014" s="18" t="s">
        <v>2477</v>
      </c>
      <c r="E11014" s="18" t="s">
        <v>1348</v>
      </c>
      <c r="F11014" s="18" t="s">
        <v>3402</v>
      </c>
      <c r="G11014" s="18">
        <v>300</v>
      </c>
      <c r="H11014" s="18">
        <v>2.06</v>
      </c>
      <c r="I11014" s="18">
        <v>3.32</v>
      </c>
      <c r="Q11014"/>
    </row>
    <row r="11015" spans="2:17" x14ac:dyDescent="0.25">
      <c r="B11015" s="18" t="s">
        <v>3839</v>
      </c>
      <c r="C11015" s="18" t="s">
        <v>2415</v>
      </c>
      <c r="D11015" s="18" t="s">
        <v>2477</v>
      </c>
      <c r="E11015" s="18" t="s">
        <v>1348</v>
      </c>
      <c r="F11015" s="18" t="s">
        <v>3403</v>
      </c>
      <c r="G11015" s="18">
        <v>564</v>
      </c>
      <c r="H11015" s="18">
        <v>2.11</v>
      </c>
      <c r="I11015" s="18">
        <v>3.5</v>
      </c>
      <c r="Q11015"/>
    </row>
    <row r="11016" spans="2:17" x14ac:dyDescent="0.25">
      <c r="B11016" s="18" t="s">
        <v>3839</v>
      </c>
      <c r="C11016" s="18" t="s">
        <v>2415</v>
      </c>
      <c r="D11016" s="18" t="s">
        <v>2477</v>
      </c>
      <c r="E11016" s="18" t="s">
        <v>1348</v>
      </c>
      <c r="F11016" s="18" t="s">
        <v>3404</v>
      </c>
      <c r="G11016" s="18">
        <v>288</v>
      </c>
      <c r="H11016" s="18">
        <v>2.23</v>
      </c>
      <c r="I11016" s="18">
        <v>3.31</v>
      </c>
      <c r="Q11016"/>
    </row>
    <row r="11017" spans="2:17" x14ac:dyDescent="0.25">
      <c r="B11017" s="18" t="s">
        <v>3839</v>
      </c>
      <c r="C11017" s="18" t="s">
        <v>2415</v>
      </c>
      <c r="D11017" s="18" t="s">
        <v>2477</v>
      </c>
      <c r="E11017" s="18" t="s">
        <v>1348</v>
      </c>
      <c r="F11017" s="18" t="s">
        <v>3405</v>
      </c>
      <c r="G11017" s="18">
        <v>192</v>
      </c>
      <c r="H11017" s="18">
        <v>2.61</v>
      </c>
      <c r="I11017" s="18">
        <v>3.19</v>
      </c>
      <c r="Q11017"/>
    </row>
    <row r="11018" spans="2:17" x14ac:dyDescent="0.25">
      <c r="B11018" s="18" t="s">
        <v>3839</v>
      </c>
      <c r="C11018" s="18" t="s">
        <v>2415</v>
      </c>
      <c r="D11018" s="18" t="s">
        <v>2477</v>
      </c>
      <c r="E11018" s="18" t="s">
        <v>1348</v>
      </c>
      <c r="F11018" s="18" t="s">
        <v>3406</v>
      </c>
      <c r="G11018" s="18">
        <v>252</v>
      </c>
      <c r="H11018" s="18">
        <v>2.2000000000000002</v>
      </c>
      <c r="I11018" s="18">
        <v>3.36</v>
      </c>
      <c r="Q11018"/>
    </row>
    <row r="11019" spans="2:17" x14ac:dyDescent="0.25">
      <c r="B11019" s="18" t="s">
        <v>3839</v>
      </c>
      <c r="C11019" s="18" t="s">
        <v>2415</v>
      </c>
      <c r="D11019" s="18" t="s">
        <v>2477</v>
      </c>
      <c r="E11019" s="18" t="s">
        <v>1348</v>
      </c>
      <c r="F11019" s="18" t="s">
        <v>3407</v>
      </c>
      <c r="G11019" s="18">
        <v>384</v>
      </c>
      <c r="H11019" s="18">
        <v>2.2599999999999998</v>
      </c>
      <c r="I11019" s="18">
        <v>3.63</v>
      </c>
      <c r="Q11019"/>
    </row>
    <row r="11020" spans="2:17" x14ac:dyDescent="0.25">
      <c r="B11020" s="18" t="s">
        <v>3839</v>
      </c>
      <c r="C11020" s="18" t="s">
        <v>2415</v>
      </c>
      <c r="D11020" s="18" t="s">
        <v>2477</v>
      </c>
      <c r="E11020" s="18" t="s">
        <v>1348</v>
      </c>
      <c r="F11020" s="18" t="s">
        <v>3408</v>
      </c>
      <c r="G11020" s="18">
        <v>252</v>
      </c>
      <c r="H11020" s="18">
        <v>2.65</v>
      </c>
      <c r="I11020" s="18">
        <v>3.72</v>
      </c>
      <c r="Q11020"/>
    </row>
    <row r="11021" spans="2:17" x14ac:dyDescent="0.25">
      <c r="B11021" s="18" t="s">
        <v>3839</v>
      </c>
      <c r="C11021" s="18" t="s">
        <v>2415</v>
      </c>
      <c r="D11021" s="18" t="s">
        <v>2477</v>
      </c>
      <c r="E11021" s="18" t="s">
        <v>1348</v>
      </c>
      <c r="F11021" s="18" t="s">
        <v>3409</v>
      </c>
      <c r="G11021" s="18">
        <v>336</v>
      </c>
      <c r="H11021" s="18">
        <v>2.1800000000000002</v>
      </c>
      <c r="I11021" s="18">
        <v>3.74</v>
      </c>
      <c r="Q11021"/>
    </row>
    <row r="11022" spans="2:17" x14ac:dyDescent="0.25">
      <c r="B11022" s="18" t="s">
        <v>3839</v>
      </c>
      <c r="C11022" s="18" t="s">
        <v>2415</v>
      </c>
      <c r="D11022" s="18" t="s">
        <v>2477</v>
      </c>
      <c r="E11022" s="18" t="s">
        <v>1348</v>
      </c>
      <c r="F11022" s="18" t="s">
        <v>3410</v>
      </c>
      <c r="G11022" s="18">
        <v>576</v>
      </c>
      <c r="H11022" s="18">
        <v>2.79</v>
      </c>
      <c r="I11022" s="18">
        <v>3.6</v>
      </c>
      <c r="Q11022"/>
    </row>
    <row r="11023" spans="2:17" x14ac:dyDescent="0.25">
      <c r="B11023" s="18" t="s">
        <v>3839</v>
      </c>
      <c r="C11023" s="18" t="s">
        <v>2415</v>
      </c>
      <c r="D11023" s="18" t="s">
        <v>2477</v>
      </c>
      <c r="E11023" s="18" t="s">
        <v>1348</v>
      </c>
      <c r="F11023" s="18" t="s">
        <v>3411</v>
      </c>
      <c r="G11023" s="18">
        <v>468</v>
      </c>
      <c r="H11023" s="18">
        <v>2.2000000000000002</v>
      </c>
      <c r="I11023" s="18">
        <v>3.52</v>
      </c>
      <c r="Q11023"/>
    </row>
    <row r="11024" spans="2:17" x14ac:dyDescent="0.25">
      <c r="B11024" s="18" t="s">
        <v>3839</v>
      </c>
      <c r="C11024" s="18" t="s">
        <v>2415</v>
      </c>
      <c r="D11024" s="18" t="s">
        <v>2477</v>
      </c>
      <c r="E11024" s="18" t="s">
        <v>1348</v>
      </c>
      <c r="F11024" s="18" t="s">
        <v>3412</v>
      </c>
      <c r="G11024" s="18">
        <v>276</v>
      </c>
      <c r="H11024" s="18">
        <v>2.19</v>
      </c>
      <c r="I11024" s="18">
        <v>3.38</v>
      </c>
      <c r="Q11024"/>
    </row>
    <row r="11025" spans="2:17" x14ac:dyDescent="0.25">
      <c r="B11025" s="18" t="s">
        <v>3839</v>
      </c>
      <c r="C11025" s="18" t="s">
        <v>2415</v>
      </c>
      <c r="D11025" s="18" t="s">
        <v>2477</v>
      </c>
      <c r="E11025" s="18" t="s">
        <v>1348</v>
      </c>
      <c r="F11025" s="18" t="s">
        <v>3413</v>
      </c>
      <c r="G11025" s="18">
        <v>216</v>
      </c>
      <c r="H11025" s="18">
        <v>2.31</v>
      </c>
      <c r="I11025" s="18">
        <v>3.72</v>
      </c>
      <c r="Q11025"/>
    </row>
    <row r="11026" spans="2:17" x14ac:dyDescent="0.25">
      <c r="B11026" s="18" t="s">
        <v>3839</v>
      </c>
      <c r="C11026" s="18" t="s">
        <v>2415</v>
      </c>
      <c r="D11026" s="18" t="s">
        <v>2477</v>
      </c>
      <c r="E11026" s="18" t="s">
        <v>3280</v>
      </c>
      <c r="F11026" s="18" t="s">
        <v>3414</v>
      </c>
      <c r="G11026" s="18">
        <v>588</v>
      </c>
      <c r="H11026" s="18">
        <v>2.62</v>
      </c>
      <c r="I11026" s="18">
        <v>3.18</v>
      </c>
      <c r="Q11026"/>
    </row>
    <row r="11027" spans="2:17" x14ac:dyDescent="0.25">
      <c r="B11027" s="18" t="s">
        <v>3839</v>
      </c>
      <c r="C11027" s="18" t="s">
        <v>2415</v>
      </c>
      <c r="D11027" s="18" t="s">
        <v>2477</v>
      </c>
      <c r="E11027" s="18" t="s">
        <v>3280</v>
      </c>
      <c r="F11027" s="18" t="s">
        <v>3415</v>
      </c>
      <c r="G11027" s="18">
        <v>240</v>
      </c>
      <c r="H11027" s="18">
        <v>2.71</v>
      </c>
      <c r="I11027" s="18">
        <v>3.11</v>
      </c>
      <c r="Q11027"/>
    </row>
    <row r="11028" spans="2:17" x14ac:dyDescent="0.25">
      <c r="B11028" s="18" t="s">
        <v>3839</v>
      </c>
      <c r="C11028" s="18" t="s">
        <v>2415</v>
      </c>
      <c r="D11028" s="18" t="s">
        <v>2477</v>
      </c>
      <c r="E11028" s="18" t="s">
        <v>3280</v>
      </c>
      <c r="F11028" s="18" t="s">
        <v>3416</v>
      </c>
      <c r="G11028" s="18">
        <v>552</v>
      </c>
      <c r="H11028" s="18">
        <v>2.37</v>
      </c>
      <c r="I11028" s="18">
        <v>3.6</v>
      </c>
      <c r="Q11028"/>
    </row>
    <row r="11029" spans="2:17" x14ac:dyDescent="0.25">
      <c r="B11029" s="18" t="s">
        <v>3839</v>
      </c>
      <c r="C11029" s="18" t="s">
        <v>2415</v>
      </c>
      <c r="D11029" s="18" t="s">
        <v>2477</v>
      </c>
      <c r="E11029" s="18" t="s">
        <v>3280</v>
      </c>
      <c r="F11029" s="18" t="s">
        <v>3417</v>
      </c>
      <c r="G11029" s="18">
        <v>516</v>
      </c>
      <c r="H11029" s="18">
        <v>2.48</v>
      </c>
      <c r="I11029" s="18">
        <v>3.48</v>
      </c>
      <c r="Q11029"/>
    </row>
    <row r="11030" spans="2:17" x14ac:dyDescent="0.25">
      <c r="B11030" s="18" t="s">
        <v>3839</v>
      </c>
      <c r="C11030" s="18" t="s">
        <v>2415</v>
      </c>
      <c r="D11030" s="18" t="s">
        <v>2477</v>
      </c>
      <c r="E11030" s="18" t="s">
        <v>3280</v>
      </c>
      <c r="F11030" s="18" t="s">
        <v>3418</v>
      </c>
      <c r="G11030" s="18">
        <v>132</v>
      </c>
      <c r="H11030" s="18">
        <v>2.7</v>
      </c>
      <c r="I11030" s="18">
        <v>3.24</v>
      </c>
      <c r="Q11030"/>
    </row>
    <row r="11031" spans="2:17" x14ac:dyDescent="0.25">
      <c r="B11031" s="18" t="s">
        <v>3839</v>
      </c>
      <c r="C11031" s="18" t="s">
        <v>2415</v>
      </c>
      <c r="D11031" s="18" t="s">
        <v>2477</v>
      </c>
      <c r="E11031" s="18" t="s">
        <v>3280</v>
      </c>
      <c r="F11031" s="18" t="s">
        <v>3419</v>
      </c>
      <c r="G11031" s="18">
        <v>276</v>
      </c>
      <c r="H11031" s="18">
        <v>2.1800000000000002</v>
      </c>
      <c r="I11031" s="18">
        <v>3.49</v>
      </c>
      <c r="Q11031"/>
    </row>
    <row r="11032" spans="2:17" x14ac:dyDescent="0.25">
      <c r="B11032" s="18" t="s">
        <v>3839</v>
      </c>
      <c r="C11032" s="18" t="s">
        <v>2415</v>
      </c>
      <c r="D11032" s="18" t="s">
        <v>2477</v>
      </c>
      <c r="E11032" s="18" t="s">
        <v>3280</v>
      </c>
      <c r="F11032" s="18" t="s">
        <v>3420</v>
      </c>
      <c r="G11032" s="18">
        <v>492</v>
      </c>
      <c r="H11032" s="18">
        <v>2.21</v>
      </c>
      <c r="I11032" s="18">
        <v>3.16</v>
      </c>
      <c r="Q11032"/>
    </row>
    <row r="11033" spans="2:17" x14ac:dyDescent="0.25">
      <c r="B11033" s="18" t="s">
        <v>3839</v>
      </c>
      <c r="C11033" s="18" t="s">
        <v>2415</v>
      </c>
      <c r="D11033" s="18" t="s">
        <v>2477</v>
      </c>
      <c r="E11033" s="18" t="s">
        <v>3280</v>
      </c>
      <c r="F11033" s="18" t="s">
        <v>3421</v>
      </c>
      <c r="G11033" s="18">
        <v>168</v>
      </c>
      <c r="H11033" s="18">
        <v>2.02</v>
      </c>
      <c r="I11033" s="18">
        <v>3.04</v>
      </c>
      <c r="Q11033"/>
    </row>
    <row r="11034" spans="2:17" x14ac:dyDescent="0.25">
      <c r="B11034" s="18" t="s">
        <v>3839</v>
      </c>
      <c r="C11034" s="18" t="s">
        <v>2415</v>
      </c>
      <c r="D11034" s="18" t="s">
        <v>2477</v>
      </c>
      <c r="E11034" s="18" t="s">
        <v>3280</v>
      </c>
      <c r="F11034" s="18" t="s">
        <v>3422</v>
      </c>
      <c r="G11034" s="18">
        <v>144</v>
      </c>
      <c r="H11034" s="18">
        <v>2.09</v>
      </c>
      <c r="I11034" s="18">
        <v>3.8</v>
      </c>
      <c r="Q11034"/>
    </row>
    <row r="11035" spans="2:17" x14ac:dyDescent="0.25">
      <c r="B11035" s="18" t="s">
        <v>3839</v>
      </c>
      <c r="C11035" s="18" t="s">
        <v>2415</v>
      </c>
      <c r="D11035" s="18" t="s">
        <v>2477</v>
      </c>
      <c r="E11035" s="18" t="s">
        <v>3280</v>
      </c>
      <c r="F11035" s="18" t="s">
        <v>3423</v>
      </c>
      <c r="G11035" s="18">
        <v>348</v>
      </c>
      <c r="H11035" s="18">
        <v>2.59</v>
      </c>
      <c r="I11035" s="18">
        <v>3.53</v>
      </c>
      <c r="Q11035"/>
    </row>
    <row r="11036" spans="2:17" x14ac:dyDescent="0.25">
      <c r="B11036" s="18" t="s">
        <v>3839</v>
      </c>
      <c r="C11036" s="18" t="s">
        <v>2415</v>
      </c>
      <c r="D11036" s="18" t="s">
        <v>2477</v>
      </c>
      <c r="E11036" s="18" t="s">
        <v>3280</v>
      </c>
      <c r="F11036" s="18" t="s">
        <v>3424</v>
      </c>
      <c r="G11036" s="18">
        <v>540</v>
      </c>
      <c r="H11036" s="18">
        <v>2.48</v>
      </c>
      <c r="I11036" s="18">
        <v>3.52</v>
      </c>
      <c r="Q11036"/>
    </row>
    <row r="11037" spans="2:17" x14ac:dyDescent="0.25">
      <c r="B11037" s="18" t="s">
        <v>3839</v>
      </c>
      <c r="C11037" s="18" t="s">
        <v>2415</v>
      </c>
      <c r="D11037" s="18" t="s">
        <v>2477</v>
      </c>
      <c r="E11037" s="18" t="s">
        <v>3280</v>
      </c>
      <c r="F11037" s="18" t="s">
        <v>3425</v>
      </c>
      <c r="G11037" s="18">
        <v>444</v>
      </c>
      <c r="H11037" s="18">
        <v>2.73</v>
      </c>
      <c r="I11037" s="18">
        <v>3.53</v>
      </c>
      <c r="Q11037"/>
    </row>
    <row r="11038" spans="2:17" x14ac:dyDescent="0.25">
      <c r="B11038" s="18" t="s">
        <v>3839</v>
      </c>
      <c r="C11038" s="18" t="s">
        <v>8</v>
      </c>
      <c r="D11038" s="18" t="s">
        <v>94</v>
      </c>
      <c r="E11038" s="18" t="s">
        <v>3426</v>
      </c>
      <c r="F11038" s="18" t="s">
        <v>3427</v>
      </c>
      <c r="G11038" s="18">
        <v>6108</v>
      </c>
      <c r="H11038" s="18">
        <v>1.05</v>
      </c>
      <c r="I11038" s="18">
        <v>1.01</v>
      </c>
      <c r="Q11038"/>
    </row>
    <row r="11039" spans="2:17" x14ac:dyDescent="0.25">
      <c r="B11039" s="18" t="s">
        <v>3839</v>
      </c>
      <c r="C11039" s="18" t="s">
        <v>8</v>
      </c>
      <c r="D11039" s="18" t="s">
        <v>94</v>
      </c>
      <c r="E11039" s="18" t="s">
        <v>3426</v>
      </c>
      <c r="F11039" s="18" t="s">
        <v>3428</v>
      </c>
      <c r="G11039" s="18">
        <v>9012</v>
      </c>
      <c r="H11039" s="18">
        <v>0.49</v>
      </c>
      <c r="I11039" s="18">
        <v>1.1100000000000001</v>
      </c>
      <c r="Q11039"/>
    </row>
    <row r="11040" spans="2:17" x14ac:dyDescent="0.25">
      <c r="B11040" s="18" t="s">
        <v>3839</v>
      </c>
      <c r="C11040" s="18" t="s">
        <v>8</v>
      </c>
      <c r="D11040" s="18" t="s">
        <v>94</v>
      </c>
      <c r="E11040" s="18" t="s">
        <v>3426</v>
      </c>
      <c r="F11040" s="18" t="s">
        <v>3429</v>
      </c>
      <c r="G11040" s="18">
        <v>5436</v>
      </c>
      <c r="H11040" s="18">
        <v>0.96</v>
      </c>
      <c r="I11040" s="18">
        <v>1.0900000000000001</v>
      </c>
      <c r="Q11040"/>
    </row>
    <row r="11041" spans="2:17" x14ac:dyDescent="0.25">
      <c r="B11041" s="18" t="s">
        <v>3839</v>
      </c>
      <c r="C11041" s="18" t="s">
        <v>8</v>
      </c>
      <c r="D11041" s="18" t="s">
        <v>94</v>
      </c>
      <c r="E11041" s="18" t="s">
        <v>3426</v>
      </c>
      <c r="F11041" s="18" t="s">
        <v>3430</v>
      </c>
      <c r="G11041" s="18">
        <v>7452</v>
      </c>
      <c r="H11041" s="18">
        <v>1.1100000000000001</v>
      </c>
      <c r="I11041" s="18">
        <v>1.0900000000000001</v>
      </c>
      <c r="Q11041"/>
    </row>
    <row r="11042" spans="2:17" x14ac:dyDescent="0.25">
      <c r="B11042" s="18" t="s">
        <v>3839</v>
      </c>
      <c r="C11042" s="18" t="s">
        <v>8</v>
      </c>
      <c r="D11042" s="18" t="s">
        <v>94</v>
      </c>
      <c r="E11042" s="18" t="s">
        <v>3426</v>
      </c>
      <c r="F11042" s="18" t="s">
        <v>3431</v>
      </c>
      <c r="G11042" s="18">
        <v>7608</v>
      </c>
      <c r="H11042" s="18">
        <v>0.48</v>
      </c>
      <c r="I11042" s="18">
        <v>0.97</v>
      </c>
      <c r="Q11042"/>
    </row>
    <row r="11043" spans="2:17" x14ac:dyDescent="0.25">
      <c r="B11043" s="18" t="s">
        <v>3839</v>
      </c>
      <c r="C11043" s="18" t="s">
        <v>8</v>
      </c>
      <c r="D11043" s="18" t="s">
        <v>94</v>
      </c>
      <c r="E11043" s="18" t="s">
        <v>3426</v>
      </c>
      <c r="F11043" s="18" t="s">
        <v>3432</v>
      </c>
      <c r="G11043" s="18">
        <v>8400</v>
      </c>
      <c r="H11043" s="18">
        <v>0.73</v>
      </c>
      <c r="I11043" s="18">
        <v>1.03</v>
      </c>
      <c r="Q11043"/>
    </row>
    <row r="11044" spans="2:17" x14ac:dyDescent="0.25">
      <c r="B11044" s="18" t="s">
        <v>3839</v>
      </c>
      <c r="C11044" s="18" t="s">
        <v>8</v>
      </c>
      <c r="D11044" s="18" t="s">
        <v>94</v>
      </c>
      <c r="E11044" s="18" t="s">
        <v>3426</v>
      </c>
      <c r="F11044" s="18" t="s">
        <v>3433</v>
      </c>
      <c r="G11044" s="18">
        <v>9480</v>
      </c>
      <c r="H11044" s="18">
        <v>0.45</v>
      </c>
      <c r="I11044" s="18">
        <v>1.05</v>
      </c>
      <c r="Q11044"/>
    </row>
    <row r="11045" spans="2:17" x14ac:dyDescent="0.25">
      <c r="B11045" s="18" t="s">
        <v>3839</v>
      </c>
      <c r="C11045" s="18" t="s">
        <v>8</v>
      </c>
      <c r="D11045" s="18" t="s">
        <v>94</v>
      </c>
      <c r="E11045" s="18" t="s">
        <v>3426</v>
      </c>
      <c r="F11045" s="18" t="s">
        <v>3434</v>
      </c>
      <c r="G11045" s="18">
        <v>6924</v>
      </c>
      <c r="H11045" s="18">
        <v>1.04</v>
      </c>
      <c r="I11045" s="18">
        <v>0.97</v>
      </c>
      <c r="Q11045"/>
    </row>
    <row r="11046" spans="2:17" x14ac:dyDescent="0.25">
      <c r="B11046" s="18" t="s">
        <v>3839</v>
      </c>
      <c r="C11046" s="18" t="s">
        <v>8</v>
      </c>
      <c r="D11046" s="18" t="s">
        <v>94</v>
      </c>
      <c r="E11046" s="18" t="s">
        <v>3426</v>
      </c>
      <c r="F11046" s="18" t="s">
        <v>3435</v>
      </c>
      <c r="G11046" s="18">
        <v>6864</v>
      </c>
      <c r="H11046" s="18">
        <v>0.98</v>
      </c>
      <c r="I11046" s="18">
        <v>0.91</v>
      </c>
      <c r="Q11046"/>
    </row>
    <row r="11047" spans="2:17" x14ac:dyDescent="0.25">
      <c r="B11047" s="18" t="s">
        <v>3839</v>
      </c>
      <c r="C11047" s="18" t="s">
        <v>8</v>
      </c>
      <c r="D11047" s="18" t="s">
        <v>94</v>
      </c>
      <c r="E11047" s="18" t="s">
        <v>3426</v>
      </c>
      <c r="F11047" s="18" t="s">
        <v>3436</v>
      </c>
      <c r="G11047" s="18">
        <v>9000</v>
      </c>
      <c r="H11047" s="18">
        <v>0.81</v>
      </c>
      <c r="I11047" s="18">
        <v>1.1399999999999999</v>
      </c>
      <c r="Q11047"/>
    </row>
    <row r="11048" spans="2:17" x14ac:dyDescent="0.25">
      <c r="B11048" s="18" t="s">
        <v>3839</v>
      </c>
      <c r="C11048" s="18" t="s">
        <v>8</v>
      </c>
      <c r="D11048" s="18" t="s">
        <v>94</v>
      </c>
      <c r="E11048" s="18" t="s">
        <v>3426</v>
      </c>
      <c r="F11048" s="18" t="s">
        <v>3437</v>
      </c>
      <c r="G11048" s="18">
        <v>5448</v>
      </c>
      <c r="H11048" s="18">
        <v>0.59</v>
      </c>
      <c r="I11048" s="18">
        <v>0.94</v>
      </c>
      <c r="Q11048"/>
    </row>
    <row r="11049" spans="2:17" x14ac:dyDescent="0.25">
      <c r="B11049" s="18" t="s">
        <v>3839</v>
      </c>
      <c r="C11049" s="18" t="s">
        <v>8</v>
      </c>
      <c r="D11049" s="18" t="s">
        <v>160</v>
      </c>
      <c r="E11049" s="18" t="s">
        <v>3426</v>
      </c>
      <c r="F11049" s="18" t="s">
        <v>3438</v>
      </c>
      <c r="G11049" s="18">
        <v>60</v>
      </c>
      <c r="H11049" s="18">
        <v>1.1499999999999999</v>
      </c>
      <c r="I11049" s="18">
        <v>1.34</v>
      </c>
      <c r="Q11049"/>
    </row>
    <row r="11050" spans="2:17" x14ac:dyDescent="0.25">
      <c r="B11050" s="18" t="s">
        <v>3839</v>
      </c>
      <c r="C11050" s="18" t="s">
        <v>8</v>
      </c>
      <c r="D11050" s="18" t="s">
        <v>205</v>
      </c>
      <c r="E11050" s="18" t="s">
        <v>3439</v>
      </c>
      <c r="F11050" s="18" t="s">
        <v>3440</v>
      </c>
      <c r="G11050" s="18">
        <v>576</v>
      </c>
      <c r="H11050" s="18">
        <v>1.48</v>
      </c>
      <c r="I11050" s="18">
        <v>1.6</v>
      </c>
      <c r="Q11050"/>
    </row>
    <row r="11051" spans="2:17" x14ac:dyDescent="0.25">
      <c r="B11051" s="18" t="s">
        <v>3839</v>
      </c>
      <c r="C11051" s="18" t="s">
        <v>8</v>
      </c>
      <c r="D11051" s="18" t="s">
        <v>205</v>
      </c>
      <c r="E11051" s="18" t="s">
        <v>3439</v>
      </c>
      <c r="F11051" s="18" t="s">
        <v>3441</v>
      </c>
      <c r="G11051" s="18">
        <v>1272</v>
      </c>
      <c r="H11051" s="18">
        <v>1.29</v>
      </c>
      <c r="I11051" s="18">
        <v>1.77</v>
      </c>
      <c r="Q11051"/>
    </row>
    <row r="11052" spans="2:17" x14ac:dyDescent="0.25">
      <c r="B11052" s="18" t="s">
        <v>3839</v>
      </c>
      <c r="C11052" s="18" t="s">
        <v>8</v>
      </c>
      <c r="D11052" s="18" t="s">
        <v>205</v>
      </c>
      <c r="E11052" s="18" t="s">
        <v>3439</v>
      </c>
      <c r="F11052" s="18" t="s">
        <v>3442</v>
      </c>
      <c r="G11052" s="18">
        <v>744</v>
      </c>
      <c r="H11052" s="18">
        <v>1.23</v>
      </c>
      <c r="I11052" s="18">
        <v>1.69</v>
      </c>
      <c r="Q11052"/>
    </row>
    <row r="11053" spans="2:17" x14ac:dyDescent="0.25">
      <c r="B11053" s="18" t="s">
        <v>3839</v>
      </c>
      <c r="C11053" s="18" t="s">
        <v>8</v>
      </c>
      <c r="D11053" s="18" t="s">
        <v>205</v>
      </c>
      <c r="E11053" s="18" t="s">
        <v>3439</v>
      </c>
      <c r="F11053" s="18" t="s">
        <v>3443</v>
      </c>
      <c r="G11053" s="18">
        <v>732</v>
      </c>
      <c r="H11053" s="18">
        <v>1.48</v>
      </c>
      <c r="I11053" s="18">
        <v>1.65</v>
      </c>
      <c r="Q11053"/>
    </row>
    <row r="11054" spans="2:17" x14ac:dyDescent="0.25">
      <c r="B11054" s="18" t="s">
        <v>3839</v>
      </c>
      <c r="C11054" s="18" t="s">
        <v>8</v>
      </c>
      <c r="D11054" s="18" t="s">
        <v>205</v>
      </c>
      <c r="E11054" s="18" t="s">
        <v>3439</v>
      </c>
      <c r="F11054" s="18" t="s">
        <v>3444</v>
      </c>
      <c r="G11054" s="18">
        <v>864</v>
      </c>
      <c r="H11054" s="18">
        <v>1.1299999999999999</v>
      </c>
      <c r="I11054" s="18">
        <v>1.61</v>
      </c>
      <c r="Q11054"/>
    </row>
    <row r="11055" spans="2:17" x14ac:dyDescent="0.25">
      <c r="B11055" s="18" t="s">
        <v>3839</v>
      </c>
      <c r="C11055" s="18" t="s">
        <v>8</v>
      </c>
      <c r="D11055" s="18" t="s">
        <v>277</v>
      </c>
      <c r="E11055" s="18" t="s">
        <v>3445</v>
      </c>
      <c r="F11055" s="18" t="s">
        <v>3446</v>
      </c>
      <c r="G11055" s="18">
        <v>1152</v>
      </c>
      <c r="H11055" s="18">
        <v>2.64</v>
      </c>
      <c r="I11055" s="18">
        <v>3.94</v>
      </c>
      <c r="Q11055"/>
    </row>
    <row r="11056" spans="2:17" x14ac:dyDescent="0.25">
      <c r="B11056" s="18" t="s">
        <v>3839</v>
      </c>
      <c r="C11056" s="18" t="s">
        <v>8</v>
      </c>
      <c r="D11056" s="18" t="s">
        <v>277</v>
      </c>
      <c r="E11056" s="18" t="s">
        <v>3445</v>
      </c>
      <c r="F11056" s="18" t="s">
        <v>3447</v>
      </c>
      <c r="G11056" s="18">
        <v>780</v>
      </c>
      <c r="H11056" s="18">
        <v>2.5299999999999998</v>
      </c>
      <c r="I11056" s="18">
        <v>3.48</v>
      </c>
      <c r="Q11056"/>
    </row>
    <row r="11057" spans="2:17" x14ac:dyDescent="0.25">
      <c r="B11057" s="18" t="s">
        <v>3839</v>
      </c>
      <c r="C11057" s="18" t="s">
        <v>8</v>
      </c>
      <c r="D11057" s="18" t="s">
        <v>277</v>
      </c>
      <c r="E11057" s="18" t="s">
        <v>3445</v>
      </c>
      <c r="F11057" s="18" t="s">
        <v>3448</v>
      </c>
      <c r="G11057" s="18">
        <v>636</v>
      </c>
      <c r="H11057" s="18">
        <v>2.6</v>
      </c>
      <c r="I11057" s="18">
        <v>3.57</v>
      </c>
      <c r="Q11057"/>
    </row>
    <row r="11058" spans="2:17" x14ac:dyDescent="0.25">
      <c r="B11058" s="18" t="s">
        <v>3839</v>
      </c>
      <c r="C11058" s="18" t="s">
        <v>8</v>
      </c>
      <c r="D11058" s="18" t="s">
        <v>277</v>
      </c>
      <c r="E11058" s="18" t="s">
        <v>3445</v>
      </c>
      <c r="F11058" s="18" t="s">
        <v>3449</v>
      </c>
      <c r="G11058" s="18">
        <v>720</v>
      </c>
      <c r="H11058" s="18">
        <v>2.25</v>
      </c>
      <c r="I11058" s="18">
        <v>3.67</v>
      </c>
      <c r="Q11058"/>
    </row>
    <row r="11059" spans="2:17" x14ac:dyDescent="0.25">
      <c r="B11059" s="18" t="s">
        <v>3839</v>
      </c>
      <c r="C11059" s="18" t="s">
        <v>8</v>
      </c>
      <c r="D11059" s="18" t="s">
        <v>277</v>
      </c>
      <c r="E11059" s="18" t="s">
        <v>3445</v>
      </c>
      <c r="F11059" s="18" t="s">
        <v>3450</v>
      </c>
      <c r="G11059" s="18">
        <v>1200</v>
      </c>
      <c r="H11059" s="18">
        <v>2.94</v>
      </c>
      <c r="I11059" s="18">
        <v>3.47</v>
      </c>
      <c r="Q11059"/>
    </row>
    <row r="11060" spans="2:17" x14ac:dyDescent="0.25">
      <c r="B11060" s="18" t="s">
        <v>3839</v>
      </c>
      <c r="C11060" s="18" t="s">
        <v>8</v>
      </c>
      <c r="D11060" s="18" t="s">
        <v>277</v>
      </c>
      <c r="E11060" s="18" t="s">
        <v>3445</v>
      </c>
      <c r="F11060" s="18" t="s">
        <v>3451</v>
      </c>
      <c r="G11060" s="18">
        <v>768</v>
      </c>
      <c r="H11060" s="18">
        <v>3</v>
      </c>
      <c r="I11060" s="18">
        <v>3.74</v>
      </c>
      <c r="Q11060"/>
    </row>
    <row r="11061" spans="2:17" x14ac:dyDescent="0.25">
      <c r="B11061" s="18" t="s">
        <v>3839</v>
      </c>
      <c r="C11061" s="18" t="s">
        <v>8</v>
      </c>
      <c r="D11061" s="18" t="s">
        <v>277</v>
      </c>
      <c r="E11061" s="18" t="s">
        <v>3445</v>
      </c>
      <c r="F11061" s="18" t="s">
        <v>3452</v>
      </c>
      <c r="G11061" s="18">
        <v>972</v>
      </c>
      <c r="H11061" s="18">
        <v>2.97</v>
      </c>
      <c r="I11061" s="18">
        <v>3.85</v>
      </c>
      <c r="Q11061"/>
    </row>
    <row r="11062" spans="2:17" x14ac:dyDescent="0.25">
      <c r="B11062" s="18" t="s">
        <v>3839</v>
      </c>
      <c r="C11062" s="18" t="s">
        <v>8</v>
      </c>
      <c r="D11062" s="18" t="s">
        <v>277</v>
      </c>
      <c r="E11062" s="18" t="s">
        <v>3445</v>
      </c>
      <c r="F11062" s="18" t="s">
        <v>3453</v>
      </c>
      <c r="G11062" s="18">
        <v>1116</v>
      </c>
      <c r="H11062" s="18">
        <v>2.7</v>
      </c>
      <c r="I11062" s="18">
        <v>3.34</v>
      </c>
      <c r="Q11062"/>
    </row>
    <row r="11063" spans="2:17" x14ac:dyDescent="0.25">
      <c r="B11063" s="18" t="s">
        <v>3839</v>
      </c>
      <c r="C11063" s="18" t="s">
        <v>8</v>
      </c>
      <c r="D11063" s="18" t="s">
        <v>277</v>
      </c>
      <c r="E11063" s="18" t="s">
        <v>3445</v>
      </c>
      <c r="F11063" s="18" t="s">
        <v>3454</v>
      </c>
      <c r="G11063" s="18">
        <v>972</v>
      </c>
      <c r="H11063" s="18">
        <v>2.13</v>
      </c>
      <c r="I11063" s="18">
        <v>3.53</v>
      </c>
      <c r="Q11063"/>
    </row>
    <row r="11064" spans="2:17" x14ac:dyDescent="0.25">
      <c r="B11064" s="18" t="s">
        <v>3839</v>
      </c>
      <c r="C11064" s="18" t="s">
        <v>8</v>
      </c>
      <c r="D11064" s="18" t="s">
        <v>277</v>
      </c>
      <c r="E11064" s="18" t="s">
        <v>3445</v>
      </c>
      <c r="F11064" s="18" t="s">
        <v>3455</v>
      </c>
      <c r="G11064" s="18">
        <v>600</v>
      </c>
      <c r="H11064" s="18">
        <v>2.69</v>
      </c>
      <c r="I11064" s="18">
        <v>3.35</v>
      </c>
      <c r="Q11064"/>
    </row>
    <row r="11065" spans="2:17" x14ac:dyDescent="0.25">
      <c r="B11065" s="18" t="s">
        <v>3839</v>
      </c>
      <c r="C11065" s="18" t="s">
        <v>8</v>
      </c>
      <c r="D11065" s="18" t="s">
        <v>277</v>
      </c>
      <c r="E11065" s="18" t="s">
        <v>3445</v>
      </c>
      <c r="F11065" s="18" t="s">
        <v>3456</v>
      </c>
      <c r="G11065" s="18">
        <v>960</v>
      </c>
      <c r="H11065" s="18">
        <v>2.4300000000000002</v>
      </c>
      <c r="I11065" s="18">
        <v>3.2</v>
      </c>
      <c r="Q11065"/>
    </row>
    <row r="11066" spans="2:17" x14ac:dyDescent="0.25">
      <c r="B11066" s="18" t="s">
        <v>3839</v>
      </c>
      <c r="C11066" s="18" t="s">
        <v>8</v>
      </c>
      <c r="D11066" s="18" t="s">
        <v>277</v>
      </c>
      <c r="E11066" s="18" t="s">
        <v>3445</v>
      </c>
      <c r="F11066" s="18" t="s">
        <v>3457</v>
      </c>
      <c r="G11066" s="18">
        <v>936</v>
      </c>
      <c r="H11066" s="18">
        <v>2.5099999999999998</v>
      </c>
      <c r="I11066" s="18">
        <v>3.98</v>
      </c>
      <c r="Q11066"/>
    </row>
    <row r="11067" spans="2:17" x14ac:dyDescent="0.25">
      <c r="B11067" s="18" t="s">
        <v>3839</v>
      </c>
      <c r="C11067" s="18" t="s">
        <v>8</v>
      </c>
      <c r="D11067" s="18" t="s">
        <v>277</v>
      </c>
      <c r="E11067" s="18" t="s">
        <v>3445</v>
      </c>
      <c r="F11067" s="18" t="s">
        <v>3458</v>
      </c>
      <c r="G11067" s="18">
        <v>864</v>
      </c>
      <c r="H11067" s="18">
        <v>2.87</v>
      </c>
      <c r="I11067" s="18">
        <v>3.49</v>
      </c>
      <c r="Q11067"/>
    </row>
    <row r="11068" spans="2:17" x14ac:dyDescent="0.25">
      <c r="B11068" s="18" t="s">
        <v>3839</v>
      </c>
      <c r="C11068" s="18" t="s">
        <v>8</v>
      </c>
      <c r="D11068" s="18" t="s">
        <v>277</v>
      </c>
      <c r="E11068" s="18" t="s">
        <v>3445</v>
      </c>
      <c r="F11068" s="18" t="s">
        <v>3459</v>
      </c>
      <c r="G11068" s="18">
        <v>744</v>
      </c>
      <c r="H11068" s="18">
        <v>2.2799999999999998</v>
      </c>
      <c r="I11068" s="18">
        <v>3.81</v>
      </c>
      <c r="Q11068"/>
    </row>
    <row r="11069" spans="2:17" x14ac:dyDescent="0.25">
      <c r="B11069" s="18" t="s">
        <v>3839</v>
      </c>
      <c r="C11069" s="18" t="s">
        <v>8</v>
      </c>
      <c r="D11069" s="18" t="s">
        <v>277</v>
      </c>
      <c r="E11069" s="18" t="s">
        <v>3445</v>
      </c>
      <c r="F11069" s="18" t="s">
        <v>3460</v>
      </c>
      <c r="G11069" s="18">
        <v>720</v>
      </c>
      <c r="H11069" s="18">
        <v>2.4900000000000002</v>
      </c>
      <c r="I11069" s="18">
        <v>3.78</v>
      </c>
      <c r="Q11069"/>
    </row>
    <row r="11070" spans="2:17" x14ac:dyDescent="0.25">
      <c r="B11070" s="18" t="s">
        <v>3839</v>
      </c>
      <c r="C11070" s="18" t="s">
        <v>8</v>
      </c>
      <c r="D11070" s="18" t="s">
        <v>277</v>
      </c>
      <c r="E11070" s="18" t="s">
        <v>3445</v>
      </c>
      <c r="F11070" s="18" t="s">
        <v>3461</v>
      </c>
      <c r="G11070" s="18">
        <v>852</v>
      </c>
      <c r="H11070" s="18">
        <v>2.52</v>
      </c>
      <c r="I11070" s="18">
        <v>3.69</v>
      </c>
      <c r="Q11070"/>
    </row>
    <row r="11071" spans="2:17" x14ac:dyDescent="0.25">
      <c r="B11071" s="18" t="s">
        <v>3839</v>
      </c>
      <c r="C11071" s="18" t="s">
        <v>8</v>
      </c>
      <c r="D11071" s="18" t="s">
        <v>277</v>
      </c>
      <c r="E11071" s="18" t="s">
        <v>3445</v>
      </c>
      <c r="F11071" s="18" t="s">
        <v>3462</v>
      </c>
      <c r="G11071" s="18">
        <v>924</v>
      </c>
      <c r="H11071" s="18">
        <v>2.0699999999999998</v>
      </c>
      <c r="I11071" s="18">
        <v>3.24</v>
      </c>
      <c r="Q11071"/>
    </row>
    <row r="11072" spans="2:17" x14ac:dyDescent="0.25">
      <c r="B11072" s="18" t="s">
        <v>3839</v>
      </c>
      <c r="C11072" s="18" t="s">
        <v>8</v>
      </c>
      <c r="D11072" s="18" t="s">
        <v>277</v>
      </c>
      <c r="E11072" s="18" t="s">
        <v>3445</v>
      </c>
      <c r="F11072" s="18" t="s">
        <v>3463</v>
      </c>
      <c r="G11072" s="18">
        <v>948</v>
      </c>
      <c r="H11072" s="18">
        <v>2.97</v>
      </c>
      <c r="I11072" s="18">
        <v>3.76</v>
      </c>
      <c r="Q11072"/>
    </row>
    <row r="11073" spans="2:17" x14ac:dyDescent="0.25">
      <c r="B11073" s="18" t="s">
        <v>3839</v>
      </c>
      <c r="C11073" s="18" t="s">
        <v>8</v>
      </c>
      <c r="D11073" s="18" t="s">
        <v>277</v>
      </c>
      <c r="E11073" s="18" t="s">
        <v>3445</v>
      </c>
      <c r="F11073" s="18" t="s">
        <v>3464</v>
      </c>
      <c r="G11073" s="18">
        <v>1176</v>
      </c>
      <c r="H11073" s="18">
        <v>2.1</v>
      </c>
      <c r="I11073" s="18">
        <v>3.4</v>
      </c>
      <c r="Q11073"/>
    </row>
    <row r="11074" spans="2:17" x14ac:dyDescent="0.25">
      <c r="B11074" s="18" t="s">
        <v>3839</v>
      </c>
      <c r="C11074" s="18" t="s">
        <v>8</v>
      </c>
      <c r="D11074" s="18" t="s">
        <v>277</v>
      </c>
      <c r="E11074" s="18" t="s">
        <v>3445</v>
      </c>
      <c r="F11074" s="18" t="s">
        <v>3465</v>
      </c>
      <c r="G11074" s="18">
        <v>780</v>
      </c>
      <c r="H11074" s="18">
        <v>2.2000000000000002</v>
      </c>
      <c r="I11074" s="18">
        <v>3.62</v>
      </c>
      <c r="Q11074"/>
    </row>
    <row r="11075" spans="2:17" x14ac:dyDescent="0.25">
      <c r="B11075" s="18" t="s">
        <v>3839</v>
      </c>
      <c r="C11075" s="18" t="s">
        <v>8</v>
      </c>
      <c r="D11075" s="18" t="s">
        <v>277</v>
      </c>
      <c r="E11075" s="18" t="s">
        <v>3445</v>
      </c>
      <c r="F11075" s="18" t="s">
        <v>3466</v>
      </c>
      <c r="G11075" s="18">
        <v>684</v>
      </c>
      <c r="H11075" s="18">
        <v>2.93</v>
      </c>
      <c r="I11075" s="18">
        <v>3.84</v>
      </c>
      <c r="Q11075"/>
    </row>
    <row r="11076" spans="2:17" x14ac:dyDescent="0.25">
      <c r="B11076" s="18" t="s">
        <v>3839</v>
      </c>
      <c r="C11076" s="18" t="s">
        <v>8</v>
      </c>
      <c r="D11076" s="18" t="s">
        <v>277</v>
      </c>
      <c r="E11076" s="18" t="s">
        <v>3445</v>
      </c>
      <c r="F11076" s="18" t="s">
        <v>3467</v>
      </c>
      <c r="G11076" s="18">
        <v>972</v>
      </c>
      <c r="H11076" s="18">
        <v>2.08</v>
      </c>
      <c r="I11076" s="18">
        <v>3.89</v>
      </c>
      <c r="Q11076"/>
    </row>
    <row r="11077" spans="2:17" x14ac:dyDescent="0.25">
      <c r="B11077" s="18" t="s">
        <v>3839</v>
      </c>
      <c r="C11077" s="18" t="s">
        <v>8</v>
      </c>
      <c r="D11077" s="18" t="s">
        <v>277</v>
      </c>
      <c r="E11077" s="18" t="s">
        <v>3445</v>
      </c>
      <c r="F11077" s="18" t="s">
        <v>3468</v>
      </c>
      <c r="G11077" s="18">
        <v>624</v>
      </c>
      <c r="H11077" s="18">
        <v>2.91</v>
      </c>
      <c r="I11077" s="18">
        <v>3.7</v>
      </c>
      <c r="Q11077"/>
    </row>
    <row r="11078" spans="2:17" x14ac:dyDescent="0.25">
      <c r="B11078" s="18" t="s">
        <v>3839</v>
      </c>
      <c r="C11078" s="18" t="s">
        <v>8</v>
      </c>
      <c r="D11078" s="18" t="s">
        <v>277</v>
      </c>
      <c r="E11078" s="18" t="s">
        <v>3445</v>
      </c>
      <c r="F11078" s="18" t="s">
        <v>3469</v>
      </c>
      <c r="G11078" s="18">
        <v>732</v>
      </c>
      <c r="H11078" s="18">
        <v>2.8</v>
      </c>
      <c r="I11078" s="18">
        <v>3.43</v>
      </c>
      <c r="Q11078"/>
    </row>
    <row r="11079" spans="2:17" x14ac:dyDescent="0.25">
      <c r="B11079" s="18" t="s">
        <v>3839</v>
      </c>
      <c r="C11079" s="18" t="s">
        <v>8</v>
      </c>
      <c r="D11079" s="18" t="s">
        <v>277</v>
      </c>
      <c r="E11079" s="18" t="s">
        <v>3445</v>
      </c>
      <c r="F11079" s="18" t="s">
        <v>3470</v>
      </c>
      <c r="G11079" s="18">
        <v>744</v>
      </c>
      <c r="H11079" s="18">
        <v>2.09</v>
      </c>
      <c r="I11079" s="18">
        <v>3.22</v>
      </c>
      <c r="Q11079"/>
    </row>
    <row r="11080" spans="2:17" x14ac:dyDescent="0.25">
      <c r="B11080" s="18" t="s">
        <v>3839</v>
      </c>
      <c r="C11080" s="18" t="s">
        <v>8</v>
      </c>
      <c r="D11080" s="18" t="s">
        <v>277</v>
      </c>
      <c r="E11080" s="18" t="s">
        <v>3445</v>
      </c>
      <c r="F11080" s="18" t="s">
        <v>3471</v>
      </c>
      <c r="G11080" s="18">
        <v>1092</v>
      </c>
      <c r="H11080" s="18">
        <v>2.09</v>
      </c>
      <c r="I11080" s="18">
        <v>3.24</v>
      </c>
      <c r="Q11080"/>
    </row>
    <row r="11081" spans="2:17" x14ac:dyDescent="0.25">
      <c r="B11081" s="18" t="s">
        <v>3839</v>
      </c>
      <c r="C11081" s="18" t="s">
        <v>8</v>
      </c>
      <c r="D11081" s="18" t="s">
        <v>277</v>
      </c>
      <c r="E11081" s="18" t="s">
        <v>3445</v>
      </c>
      <c r="F11081" s="18" t="s">
        <v>3472</v>
      </c>
      <c r="G11081" s="18">
        <v>828</v>
      </c>
      <c r="H11081" s="18">
        <v>2.76</v>
      </c>
      <c r="I11081" s="18">
        <v>3.57</v>
      </c>
      <c r="Q11081"/>
    </row>
    <row r="11082" spans="2:17" x14ac:dyDescent="0.25">
      <c r="B11082" s="18" t="s">
        <v>3839</v>
      </c>
      <c r="C11082" s="18" t="s">
        <v>8</v>
      </c>
      <c r="D11082" s="18" t="s">
        <v>277</v>
      </c>
      <c r="E11082" s="18" t="s">
        <v>3445</v>
      </c>
      <c r="F11082" s="18" t="s">
        <v>3473</v>
      </c>
      <c r="G11082" s="18">
        <v>1176</v>
      </c>
      <c r="H11082" s="18">
        <v>2.66</v>
      </c>
      <c r="I11082" s="18">
        <v>3.88</v>
      </c>
      <c r="Q11082"/>
    </row>
    <row r="11083" spans="2:17" x14ac:dyDescent="0.25">
      <c r="B11083" s="18" t="s">
        <v>3839</v>
      </c>
      <c r="C11083" s="18" t="s">
        <v>8</v>
      </c>
      <c r="D11083" s="18" t="s">
        <v>277</v>
      </c>
      <c r="E11083" s="18" t="s">
        <v>3445</v>
      </c>
      <c r="F11083" s="18" t="s">
        <v>3474</v>
      </c>
      <c r="G11083" s="18">
        <v>972</v>
      </c>
      <c r="H11083" s="18">
        <v>2.12</v>
      </c>
      <c r="I11083" s="18">
        <v>3.99</v>
      </c>
      <c r="Q11083"/>
    </row>
    <row r="11084" spans="2:17" x14ac:dyDescent="0.25">
      <c r="B11084" s="18" t="s">
        <v>3839</v>
      </c>
      <c r="C11084" s="18" t="s">
        <v>8</v>
      </c>
      <c r="D11084" s="18" t="s">
        <v>277</v>
      </c>
      <c r="E11084" s="18" t="s">
        <v>3445</v>
      </c>
      <c r="F11084" s="18" t="s">
        <v>3475</v>
      </c>
      <c r="G11084" s="18">
        <v>600</v>
      </c>
      <c r="H11084" s="18">
        <v>2.63</v>
      </c>
      <c r="I11084" s="18">
        <v>3.94</v>
      </c>
      <c r="Q11084"/>
    </row>
    <row r="11085" spans="2:17" x14ac:dyDescent="0.25">
      <c r="B11085" s="18" t="s">
        <v>3839</v>
      </c>
      <c r="C11085" s="18" t="s">
        <v>8</v>
      </c>
      <c r="D11085" s="18" t="s">
        <v>277</v>
      </c>
      <c r="E11085" s="18" t="s">
        <v>3445</v>
      </c>
      <c r="F11085" s="18" t="s">
        <v>3476</v>
      </c>
      <c r="G11085" s="18">
        <v>924</v>
      </c>
      <c r="H11085" s="18">
        <v>2.5499999999999998</v>
      </c>
      <c r="I11085" s="18">
        <v>3.2</v>
      </c>
      <c r="Q11085"/>
    </row>
    <row r="11086" spans="2:17" x14ac:dyDescent="0.25">
      <c r="B11086" s="18" t="s">
        <v>3839</v>
      </c>
      <c r="C11086" s="18" t="s">
        <v>8</v>
      </c>
      <c r="D11086" s="18" t="s">
        <v>277</v>
      </c>
      <c r="E11086" s="18" t="s">
        <v>3445</v>
      </c>
      <c r="F11086" s="18" t="s">
        <v>3477</v>
      </c>
      <c r="G11086" s="18">
        <v>696</v>
      </c>
      <c r="H11086" s="18">
        <v>2.57</v>
      </c>
      <c r="I11086" s="18">
        <v>3.49</v>
      </c>
      <c r="Q11086"/>
    </row>
    <row r="11087" spans="2:17" x14ac:dyDescent="0.25">
      <c r="B11087" s="18" t="s">
        <v>3839</v>
      </c>
      <c r="C11087" s="18" t="s">
        <v>8</v>
      </c>
      <c r="D11087" s="18" t="s">
        <v>277</v>
      </c>
      <c r="E11087" s="18" t="s">
        <v>3445</v>
      </c>
      <c r="F11087" s="18" t="s">
        <v>3478</v>
      </c>
      <c r="G11087" s="18">
        <v>1008</v>
      </c>
      <c r="H11087" s="18">
        <v>2.11</v>
      </c>
      <c r="I11087" s="18">
        <v>3.58</v>
      </c>
      <c r="Q11087"/>
    </row>
    <row r="11088" spans="2:17" x14ac:dyDescent="0.25">
      <c r="B11088" s="18" t="s">
        <v>3839</v>
      </c>
      <c r="C11088" s="18" t="s">
        <v>8</v>
      </c>
      <c r="D11088" s="18" t="s">
        <v>277</v>
      </c>
      <c r="E11088" s="18" t="s">
        <v>3445</v>
      </c>
      <c r="F11088" s="18" t="s">
        <v>3479</v>
      </c>
      <c r="G11088" s="18">
        <v>984</v>
      </c>
      <c r="H11088" s="18">
        <v>2.1800000000000002</v>
      </c>
      <c r="I11088" s="18">
        <v>3.9</v>
      </c>
      <c r="Q11088"/>
    </row>
    <row r="11089" spans="2:17" x14ac:dyDescent="0.25">
      <c r="B11089" s="18" t="s">
        <v>3839</v>
      </c>
      <c r="C11089" s="18" t="s">
        <v>8</v>
      </c>
      <c r="D11089" s="18" t="s">
        <v>277</v>
      </c>
      <c r="E11089" s="18" t="s">
        <v>3445</v>
      </c>
      <c r="F11089" s="18" t="s">
        <v>3480</v>
      </c>
      <c r="G11089" s="18">
        <v>792</v>
      </c>
      <c r="H11089" s="18">
        <v>2.56</v>
      </c>
      <c r="I11089" s="18">
        <v>3.61</v>
      </c>
      <c r="Q11089"/>
    </row>
    <row r="11090" spans="2:17" x14ac:dyDescent="0.25">
      <c r="B11090" s="18" t="s">
        <v>3839</v>
      </c>
      <c r="C11090" s="18" t="s">
        <v>8</v>
      </c>
      <c r="D11090" s="18" t="s">
        <v>277</v>
      </c>
      <c r="E11090" s="18" t="s">
        <v>3445</v>
      </c>
      <c r="F11090" s="18" t="s">
        <v>3481</v>
      </c>
      <c r="G11090" s="18">
        <v>708</v>
      </c>
      <c r="H11090" s="18">
        <v>2.4700000000000002</v>
      </c>
      <c r="I11090" s="18">
        <v>3.28</v>
      </c>
      <c r="Q11090"/>
    </row>
    <row r="11091" spans="2:17" x14ac:dyDescent="0.25">
      <c r="B11091" s="18" t="s">
        <v>3839</v>
      </c>
      <c r="C11091" s="18" t="s">
        <v>8</v>
      </c>
      <c r="D11091" s="18" t="s">
        <v>277</v>
      </c>
      <c r="E11091" s="18" t="s">
        <v>3445</v>
      </c>
      <c r="F11091" s="18" t="s">
        <v>3482</v>
      </c>
      <c r="G11091" s="18">
        <v>804</v>
      </c>
      <c r="H11091" s="18">
        <v>2.62</v>
      </c>
      <c r="I11091" s="18">
        <v>3.8</v>
      </c>
      <c r="Q11091"/>
    </row>
    <row r="11092" spans="2:17" x14ac:dyDescent="0.25">
      <c r="B11092" s="18" t="s">
        <v>3839</v>
      </c>
      <c r="C11092" s="18" t="s">
        <v>8</v>
      </c>
      <c r="D11092" s="18" t="s">
        <v>277</v>
      </c>
      <c r="E11092" s="18" t="s">
        <v>3445</v>
      </c>
      <c r="F11092" s="18" t="s">
        <v>3483</v>
      </c>
      <c r="G11092" s="18">
        <v>600</v>
      </c>
      <c r="H11092" s="18">
        <v>2.76</v>
      </c>
      <c r="I11092" s="18">
        <v>3.56</v>
      </c>
      <c r="Q11092"/>
    </row>
    <row r="11093" spans="2:17" x14ac:dyDescent="0.25">
      <c r="B11093" s="18" t="s">
        <v>3839</v>
      </c>
      <c r="C11093" s="18" t="s">
        <v>8</v>
      </c>
      <c r="D11093" s="18" t="s">
        <v>277</v>
      </c>
      <c r="E11093" s="18" t="s">
        <v>3445</v>
      </c>
      <c r="F11093" s="18" t="s">
        <v>3484</v>
      </c>
      <c r="G11093" s="18">
        <v>660</v>
      </c>
      <c r="H11093" s="18">
        <v>2.0499999999999998</v>
      </c>
      <c r="I11093" s="18">
        <v>3.82</v>
      </c>
      <c r="Q11093"/>
    </row>
    <row r="11094" spans="2:17" x14ac:dyDescent="0.25">
      <c r="B11094" s="18" t="s">
        <v>3839</v>
      </c>
      <c r="C11094" s="18" t="s">
        <v>8</v>
      </c>
      <c r="D11094" s="18" t="s">
        <v>277</v>
      </c>
      <c r="E11094" s="18" t="s">
        <v>3445</v>
      </c>
      <c r="F11094" s="18" t="s">
        <v>3485</v>
      </c>
      <c r="G11094" s="18">
        <v>912</v>
      </c>
      <c r="H11094" s="18">
        <v>2</v>
      </c>
      <c r="I11094" s="18">
        <v>3.57</v>
      </c>
      <c r="Q11094"/>
    </row>
    <row r="11095" spans="2:17" x14ac:dyDescent="0.25">
      <c r="B11095" s="18" t="s">
        <v>3839</v>
      </c>
      <c r="C11095" s="18" t="s">
        <v>8</v>
      </c>
      <c r="D11095" s="18" t="s">
        <v>277</v>
      </c>
      <c r="E11095" s="18" t="s">
        <v>3445</v>
      </c>
      <c r="F11095" s="18" t="s">
        <v>3486</v>
      </c>
      <c r="G11095" s="18">
        <v>1056</v>
      </c>
      <c r="H11095" s="18">
        <v>2.06</v>
      </c>
      <c r="I11095" s="18">
        <v>3.74</v>
      </c>
      <c r="Q11095"/>
    </row>
    <row r="11096" spans="2:17" x14ac:dyDescent="0.25">
      <c r="B11096" s="18" t="s">
        <v>3839</v>
      </c>
      <c r="C11096" s="18" t="s">
        <v>8</v>
      </c>
      <c r="D11096" s="18" t="s">
        <v>277</v>
      </c>
      <c r="E11096" s="18" t="s">
        <v>3445</v>
      </c>
      <c r="F11096" s="18" t="s">
        <v>3487</v>
      </c>
      <c r="G11096" s="18">
        <v>1056</v>
      </c>
      <c r="H11096" s="18">
        <v>2.2999999999999998</v>
      </c>
      <c r="I11096" s="18">
        <v>3.47</v>
      </c>
      <c r="Q11096"/>
    </row>
    <row r="11097" spans="2:17" x14ac:dyDescent="0.25">
      <c r="B11097" s="18" t="s">
        <v>3839</v>
      </c>
      <c r="C11097" s="18" t="s">
        <v>8</v>
      </c>
      <c r="D11097" s="18" t="s">
        <v>277</v>
      </c>
      <c r="E11097" s="18" t="s">
        <v>3445</v>
      </c>
      <c r="F11097" s="18" t="s">
        <v>3488</v>
      </c>
      <c r="G11097" s="18">
        <v>696</v>
      </c>
      <c r="H11097" s="18">
        <v>2.36</v>
      </c>
      <c r="I11097" s="18">
        <v>3.84</v>
      </c>
      <c r="Q11097"/>
    </row>
    <row r="11098" spans="2:17" x14ac:dyDescent="0.25">
      <c r="B11098" s="18" t="s">
        <v>3839</v>
      </c>
      <c r="C11098" s="18" t="s">
        <v>8</v>
      </c>
      <c r="D11098" s="18" t="s">
        <v>277</v>
      </c>
      <c r="E11098" s="18" t="s">
        <v>3445</v>
      </c>
      <c r="F11098" s="18" t="s">
        <v>3489</v>
      </c>
      <c r="G11098" s="18">
        <v>1152</v>
      </c>
      <c r="H11098" s="18">
        <v>2.5</v>
      </c>
      <c r="I11098" s="18">
        <v>3.58</v>
      </c>
      <c r="Q11098"/>
    </row>
    <row r="11099" spans="2:17" x14ac:dyDescent="0.25">
      <c r="B11099" s="18" t="s">
        <v>3839</v>
      </c>
      <c r="C11099" s="18" t="s">
        <v>8</v>
      </c>
      <c r="D11099" s="18" t="s">
        <v>277</v>
      </c>
      <c r="E11099" s="18" t="s">
        <v>3445</v>
      </c>
      <c r="F11099" s="18" t="s">
        <v>3490</v>
      </c>
      <c r="G11099" s="18">
        <v>600</v>
      </c>
      <c r="H11099" s="18">
        <v>2.63</v>
      </c>
      <c r="I11099" s="18">
        <v>3.94</v>
      </c>
      <c r="Q11099"/>
    </row>
    <row r="11100" spans="2:17" x14ac:dyDescent="0.25">
      <c r="B11100" s="18" t="s">
        <v>3839</v>
      </c>
      <c r="C11100" s="18" t="s">
        <v>8</v>
      </c>
      <c r="D11100" s="18" t="s">
        <v>277</v>
      </c>
      <c r="E11100" s="18" t="s">
        <v>3445</v>
      </c>
      <c r="F11100" s="18" t="s">
        <v>3491</v>
      </c>
      <c r="G11100" s="18">
        <v>804</v>
      </c>
      <c r="H11100" s="18">
        <v>2.42</v>
      </c>
      <c r="I11100" s="18">
        <v>3.34</v>
      </c>
      <c r="Q11100"/>
    </row>
    <row r="11101" spans="2:17" x14ac:dyDescent="0.25">
      <c r="B11101" s="18" t="s">
        <v>3839</v>
      </c>
      <c r="C11101" s="18" t="s">
        <v>8</v>
      </c>
      <c r="D11101" s="18" t="s">
        <v>277</v>
      </c>
      <c r="E11101" s="18" t="s">
        <v>3445</v>
      </c>
      <c r="F11101" s="18" t="s">
        <v>3492</v>
      </c>
      <c r="G11101" s="18">
        <v>1176</v>
      </c>
      <c r="H11101" s="18">
        <v>2.7</v>
      </c>
      <c r="I11101" s="18">
        <v>3.39</v>
      </c>
      <c r="Q11101"/>
    </row>
    <row r="11102" spans="2:17" x14ac:dyDescent="0.25">
      <c r="B11102" s="18" t="s">
        <v>3839</v>
      </c>
      <c r="C11102" s="18" t="s">
        <v>8</v>
      </c>
      <c r="D11102" s="18" t="s">
        <v>277</v>
      </c>
      <c r="E11102" s="18" t="s">
        <v>3445</v>
      </c>
      <c r="F11102" s="18" t="s">
        <v>3493</v>
      </c>
      <c r="G11102" s="18">
        <v>996</v>
      </c>
      <c r="H11102" s="18">
        <v>2.52</v>
      </c>
      <c r="I11102" s="18">
        <v>3.39</v>
      </c>
      <c r="Q11102"/>
    </row>
    <row r="11103" spans="2:17" x14ac:dyDescent="0.25">
      <c r="B11103" s="18" t="s">
        <v>3839</v>
      </c>
      <c r="C11103" s="18" t="s">
        <v>8</v>
      </c>
      <c r="D11103" s="18" t="s">
        <v>277</v>
      </c>
      <c r="E11103" s="18" t="s">
        <v>3445</v>
      </c>
      <c r="F11103" s="18" t="s">
        <v>3494</v>
      </c>
      <c r="G11103" s="18">
        <v>720</v>
      </c>
      <c r="H11103" s="18">
        <v>2.91</v>
      </c>
      <c r="I11103" s="18">
        <v>3.24</v>
      </c>
      <c r="Q11103"/>
    </row>
    <row r="11104" spans="2:17" x14ac:dyDescent="0.25">
      <c r="B11104" s="18" t="s">
        <v>3839</v>
      </c>
      <c r="C11104" s="18" t="s">
        <v>8</v>
      </c>
      <c r="D11104" s="18" t="s">
        <v>277</v>
      </c>
      <c r="E11104" s="18" t="s">
        <v>3445</v>
      </c>
      <c r="F11104" s="18" t="s">
        <v>3495</v>
      </c>
      <c r="G11104" s="18">
        <v>624</v>
      </c>
      <c r="H11104" s="18">
        <v>2.93</v>
      </c>
      <c r="I11104" s="18">
        <v>3.22</v>
      </c>
      <c r="Q11104"/>
    </row>
    <row r="11105" spans="2:17" x14ac:dyDescent="0.25">
      <c r="B11105" s="18" t="s">
        <v>3839</v>
      </c>
      <c r="C11105" s="18" t="s">
        <v>8</v>
      </c>
      <c r="D11105" s="18" t="s">
        <v>277</v>
      </c>
      <c r="E11105" s="18" t="s">
        <v>3445</v>
      </c>
      <c r="F11105" s="18" t="s">
        <v>3496</v>
      </c>
      <c r="G11105" s="18">
        <v>1128</v>
      </c>
      <c r="H11105" s="18">
        <v>2.56</v>
      </c>
      <c r="I11105" s="18">
        <v>3.3</v>
      </c>
      <c r="Q11105"/>
    </row>
    <row r="11106" spans="2:17" x14ac:dyDescent="0.25">
      <c r="B11106" s="18" t="s">
        <v>3839</v>
      </c>
      <c r="C11106" s="18" t="s">
        <v>8</v>
      </c>
      <c r="D11106" s="18" t="s">
        <v>277</v>
      </c>
      <c r="E11106" s="18" t="s">
        <v>3445</v>
      </c>
      <c r="F11106" s="18" t="s">
        <v>3497</v>
      </c>
      <c r="G11106" s="18">
        <v>900</v>
      </c>
      <c r="H11106" s="18">
        <v>2.2599999999999998</v>
      </c>
      <c r="I11106" s="18">
        <v>3.23</v>
      </c>
      <c r="Q11106"/>
    </row>
    <row r="11107" spans="2:17" x14ac:dyDescent="0.25">
      <c r="B11107" s="18" t="s">
        <v>3839</v>
      </c>
      <c r="C11107" s="18" t="s">
        <v>8</v>
      </c>
      <c r="D11107" s="18" t="s">
        <v>277</v>
      </c>
      <c r="E11107" s="18" t="s">
        <v>3445</v>
      </c>
      <c r="F11107" s="18" t="s">
        <v>3498</v>
      </c>
      <c r="G11107" s="18">
        <v>696</v>
      </c>
      <c r="H11107" s="18">
        <v>2.64</v>
      </c>
      <c r="I11107" s="18">
        <v>3.85</v>
      </c>
      <c r="Q11107"/>
    </row>
    <row r="11108" spans="2:17" x14ac:dyDescent="0.25">
      <c r="B11108" s="18" t="s">
        <v>3839</v>
      </c>
      <c r="C11108" s="18" t="s">
        <v>8</v>
      </c>
      <c r="D11108" s="18" t="s">
        <v>277</v>
      </c>
      <c r="E11108" s="18" t="s">
        <v>3445</v>
      </c>
      <c r="F11108" s="18" t="s">
        <v>3499</v>
      </c>
      <c r="G11108" s="18">
        <v>1128</v>
      </c>
      <c r="H11108" s="18">
        <v>2.34</v>
      </c>
      <c r="I11108" s="18">
        <v>3.94</v>
      </c>
      <c r="Q11108"/>
    </row>
    <row r="11109" spans="2:17" x14ac:dyDescent="0.25">
      <c r="B11109" s="18" t="s">
        <v>3839</v>
      </c>
      <c r="C11109" s="18" t="s">
        <v>8</v>
      </c>
      <c r="D11109" s="18" t="s">
        <v>277</v>
      </c>
      <c r="E11109" s="18" t="s">
        <v>3445</v>
      </c>
      <c r="F11109" s="18" t="s">
        <v>3500</v>
      </c>
      <c r="G11109" s="18">
        <v>996</v>
      </c>
      <c r="H11109" s="18">
        <v>2.2000000000000002</v>
      </c>
      <c r="I11109" s="18">
        <v>3.97</v>
      </c>
      <c r="Q11109"/>
    </row>
    <row r="11110" spans="2:17" x14ac:dyDescent="0.25">
      <c r="B11110" s="18" t="s">
        <v>3839</v>
      </c>
      <c r="C11110" s="18" t="s">
        <v>8</v>
      </c>
      <c r="D11110" s="18" t="s">
        <v>277</v>
      </c>
      <c r="E11110" s="18" t="s">
        <v>3445</v>
      </c>
      <c r="F11110" s="18" t="s">
        <v>3501</v>
      </c>
      <c r="G11110" s="18">
        <v>636</v>
      </c>
      <c r="H11110" s="18">
        <v>2.77</v>
      </c>
      <c r="I11110" s="18">
        <v>3.75</v>
      </c>
      <c r="Q11110"/>
    </row>
    <row r="11111" spans="2:17" x14ac:dyDescent="0.25">
      <c r="B11111" s="18" t="s">
        <v>3839</v>
      </c>
      <c r="C11111" s="18" t="s">
        <v>8</v>
      </c>
      <c r="D11111" s="18" t="s">
        <v>277</v>
      </c>
      <c r="E11111" s="18" t="s">
        <v>3445</v>
      </c>
      <c r="F11111" s="18" t="s">
        <v>3502</v>
      </c>
      <c r="G11111" s="18">
        <v>960</v>
      </c>
      <c r="H11111" s="18">
        <v>2.48</v>
      </c>
      <c r="I11111" s="18">
        <v>3.61</v>
      </c>
      <c r="Q11111"/>
    </row>
    <row r="11112" spans="2:17" x14ac:dyDescent="0.25">
      <c r="B11112" s="18" t="s">
        <v>3839</v>
      </c>
      <c r="C11112" s="18" t="s">
        <v>8</v>
      </c>
      <c r="D11112" s="18" t="s">
        <v>277</v>
      </c>
      <c r="E11112" s="18" t="s">
        <v>3445</v>
      </c>
      <c r="F11112" s="18" t="s">
        <v>3503</v>
      </c>
      <c r="G11112" s="18">
        <v>1116</v>
      </c>
      <c r="H11112" s="18">
        <v>2.38</v>
      </c>
      <c r="I11112" s="18">
        <v>3.83</v>
      </c>
      <c r="Q11112"/>
    </row>
    <row r="11113" spans="2:17" x14ac:dyDescent="0.25">
      <c r="B11113" s="18" t="s">
        <v>3839</v>
      </c>
      <c r="C11113" s="18" t="s">
        <v>8</v>
      </c>
      <c r="D11113" s="18" t="s">
        <v>277</v>
      </c>
      <c r="E11113" s="18" t="s">
        <v>3445</v>
      </c>
      <c r="F11113" s="18" t="s">
        <v>3504</v>
      </c>
      <c r="G11113" s="18">
        <v>936</v>
      </c>
      <c r="H11113" s="18">
        <v>2.19</v>
      </c>
      <c r="I11113" s="18">
        <v>3.46</v>
      </c>
      <c r="Q11113"/>
    </row>
    <row r="11114" spans="2:17" x14ac:dyDescent="0.25">
      <c r="B11114" s="18" t="s">
        <v>3839</v>
      </c>
      <c r="C11114" s="18" t="s">
        <v>8</v>
      </c>
      <c r="D11114" s="18" t="s">
        <v>277</v>
      </c>
      <c r="E11114" s="18" t="s">
        <v>3445</v>
      </c>
      <c r="F11114" s="18" t="s">
        <v>3505</v>
      </c>
      <c r="G11114" s="18">
        <v>972</v>
      </c>
      <c r="H11114" s="18">
        <v>2.8</v>
      </c>
      <c r="I11114" s="18">
        <v>3.64</v>
      </c>
      <c r="Q11114"/>
    </row>
    <row r="11115" spans="2:17" x14ac:dyDescent="0.25">
      <c r="B11115" s="18" t="s">
        <v>3839</v>
      </c>
      <c r="C11115" s="18" t="s">
        <v>8</v>
      </c>
      <c r="D11115" s="18" t="s">
        <v>277</v>
      </c>
      <c r="E11115" s="18" t="s">
        <v>3445</v>
      </c>
      <c r="F11115" s="18" t="s">
        <v>3506</v>
      </c>
      <c r="G11115" s="18">
        <v>828</v>
      </c>
      <c r="H11115" s="18">
        <v>2.38</v>
      </c>
      <c r="I11115" s="18">
        <v>3.67</v>
      </c>
      <c r="Q11115"/>
    </row>
    <row r="11116" spans="2:17" x14ac:dyDescent="0.25">
      <c r="B11116" s="18" t="s">
        <v>3839</v>
      </c>
      <c r="C11116" s="18" t="s">
        <v>8</v>
      </c>
      <c r="D11116" s="18" t="s">
        <v>277</v>
      </c>
      <c r="E11116" s="18" t="s">
        <v>3445</v>
      </c>
      <c r="F11116" s="18" t="s">
        <v>3507</v>
      </c>
      <c r="G11116" s="18">
        <v>660</v>
      </c>
      <c r="H11116" s="18">
        <v>2.09</v>
      </c>
      <c r="I11116" s="18">
        <v>3.9</v>
      </c>
      <c r="Q11116"/>
    </row>
    <row r="11117" spans="2:17" x14ac:dyDescent="0.25">
      <c r="B11117" s="18" t="s">
        <v>3839</v>
      </c>
      <c r="C11117" s="18" t="s">
        <v>8</v>
      </c>
      <c r="D11117" s="18" t="s">
        <v>277</v>
      </c>
      <c r="E11117" s="18" t="s">
        <v>3445</v>
      </c>
      <c r="F11117" s="18" t="s">
        <v>3508</v>
      </c>
      <c r="G11117" s="18">
        <v>780</v>
      </c>
      <c r="H11117" s="18">
        <v>2.71</v>
      </c>
      <c r="I11117" s="18">
        <v>3.51</v>
      </c>
      <c r="Q11117"/>
    </row>
    <row r="11118" spans="2:17" x14ac:dyDescent="0.25">
      <c r="B11118" s="18" t="s">
        <v>3839</v>
      </c>
      <c r="C11118" s="18" t="s">
        <v>8</v>
      </c>
      <c r="D11118" s="18" t="s">
        <v>1347</v>
      </c>
      <c r="E11118" s="18" t="s">
        <v>3509</v>
      </c>
      <c r="F11118" s="18" t="s">
        <v>3510</v>
      </c>
      <c r="G11118" s="18">
        <v>756</v>
      </c>
      <c r="H11118" s="18">
        <v>1.6</v>
      </c>
      <c r="I11118" s="18">
        <v>2.6</v>
      </c>
      <c r="Q11118"/>
    </row>
    <row r="11119" spans="2:17" x14ac:dyDescent="0.25">
      <c r="B11119" s="18" t="s">
        <v>3839</v>
      </c>
      <c r="C11119" s="18" t="s">
        <v>8</v>
      </c>
      <c r="D11119" s="18" t="s">
        <v>1347</v>
      </c>
      <c r="E11119" s="18" t="s">
        <v>3509</v>
      </c>
      <c r="F11119" s="18" t="s">
        <v>3511</v>
      </c>
      <c r="G11119" s="18">
        <v>960</v>
      </c>
      <c r="H11119" s="18">
        <v>1.45</v>
      </c>
      <c r="I11119" s="18">
        <v>3.45</v>
      </c>
      <c r="Q11119"/>
    </row>
    <row r="11120" spans="2:17" x14ac:dyDescent="0.25">
      <c r="B11120" s="18" t="s">
        <v>3839</v>
      </c>
      <c r="C11120" s="18" t="s">
        <v>8</v>
      </c>
      <c r="D11120" s="18" t="s">
        <v>1347</v>
      </c>
      <c r="E11120" s="18" t="s">
        <v>3509</v>
      </c>
      <c r="F11120" s="18" t="s">
        <v>3512</v>
      </c>
      <c r="G11120" s="18">
        <v>372</v>
      </c>
      <c r="H11120" s="18">
        <v>2.0099999999999998</v>
      </c>
      <c r="I11120" s="18">
        <v>2.14</v>
      </c>
      <c r="Q11120"/>
    </row>
    <row r="11121" spans="2:17" x14ac:dyDescent="0.25">
      <c r="B11121" s="18" t="s">
        <v>3839</v>
      </c>
      <c r="C11121" s="18" t="s">
        <v>8</v>
      </c>
      <c r="D11121" s="18" t="s">
        <v>1347</v>
      </c>
      <c r="E11121" s="18" t="s">
        <v>3509</v>
      </c>
      <c r="F11121" s="18" t="s">
        <v>3513</v>
      </c>
      <c r="G11121" s="18">
        <v>1080</v>
      </c>
      <c r="H11121" s="18">
        <v>2.41</v>
      </c>
      <c r="I11121" s="18">
        <v>2.99</v>
      </c>
      <c r="Q11121"/>
    </row>
    <row r="11122" spans="2:17" x14ac:dyDescent="0.25">
      <c r="B11122" s="18" t="s">
        <v>3839</v>
      </c>
      <c r="C11122" s="18" t="s">
        <v>8</v>
      </c>
      <c r="D11122" s="18" t="s">
        <v>266</v>
      </c>
      <c r="E11122" s="18" t="s">
        <v>3514</v>
      </c>
      <c r="F11122" s="18" t="s">
        <v>3515</v>
      </c>
      <c r="G11122" s="18">
        <v>2592</v>
      </c>
      <c r="H11122" s="18">
        <v>2.4900000000000002</v>
      </c>
      <c r="I11122" s="18">
        <v>3.65</v>
      </c>
      <c r="Q11122"/>
    </row>
    <row r="11123" spans="2:17" x14ac:dyDescent="0.25">
      <c r="B11123" s="18" t="s">
        <v>3839</v>
      </c>
      <c r="C11123" s="18" t="s">
        <v>8</v>
      </c>
      <c r="D11123" s="18" t="s">
        <v>266</v>
      </c>
      <c r="E11123" s="18" t="s">
        <v>3514</v>
      </c>
      <c r="F11123" s="18" t="s">
        <v>3516</v>
      </c>
      <c r="G11123" s="18">
        <v>1260</v>
      </c>
      <c r="H11123" s="18">
        <v>2.92</v>
      </c>
      <c r="I11123" s="18">
        <v>3.85</v>
      </c>
      <c r="Q11123"/>
    </row>
    <row r="11124" spans="2:17" x14ac:dyDescent="0.25">
      <c r="B11124" s="18" t="s">
        <v>3839</v>
      </c>
      <c r="C11124" s="18" t="s">
        <v>8</v>
      </c>
      <c r="D11124" s="18" t="s">
        <v>266</v>
      </c>
      <c r="E11124" s="18" t="s">
        <v>3514</v>
      </c>
      <c r="F11124" s="18" t="s">
        <v>3517</v>
      </c>
      <c r="G11124" s="18">
        <v>1620</v>
      </c>
      <c r="H11124" s="18">
        <v>2.41</v>
      </c>
      <c r="I11124" s="18">
        <v>3.87</v>
      </c>
      <c r="Q11124"/>
    </row>
    <row r="11125" spans="2:17" x14ac:dyDescent="0.25">
      <c r="B11125" s="18" t="s">
        <v>3839</v>
      </c>
      <c r="C11125" s="18" t="s">
        <v>8</v>
      </c>
      <c r="D11125" s="18" t="s">
        <v>266</v>
      </c>
      <c r="E11125" s="18" t="s">
        <v>3514</v>
      </c>
      <c r="F11125" s="18" t="s">
        <v>3518</v>
      </c>
      <c r="G11125" s="18">
        <v>1572</v>
      </c>
      <c r="H11125" s="18">
        <v>2.31</v>
      </c>
      <c r="I11125" s="18">
        <v>3.83</v>
      </c>
      <c r="Q11125"/>
    </row>
    <row r="11126" spans="2:17" x14ac:dyDescent="0.25">
      <c r="B11126" s="18" t="s">
        <v>3839</v>
      </c>
      <c r="C11126" s="18" t="s">
        <v>8</v>
      </c>
      <c r="D11126" s="18" t="s">
        <v>266</v>
      </c>
      <c r="E11126" s="18" t="s">
        <v>3514</v>
      </c>
      <c r="F11126" s="18" t="s">
        <v>3519</v>
      </c>
      <c r="G11126" s="18">
        <v>1656</v>
      </c>
      <c r="H11126" s="18">
        <v>2.7</v>
      </c>
      <c r="I11126" s="18">
        <v>3.79</v>
      </c>
      <c r="Q11126"/>
    </row>
    <row r="11127" spans="2:17" x14ac:dyDescent="0.25">
      <c r="B11127" s="18" t="s">
        <v>3839</v>
      </c>
      <c r="C11127" s="18" t="s">
        <v>8</v>
      </c>
      <c r="D11127" s="18" t="s">
        <v>266</v>
      </c>
      <c r="E11127" s="18" t="s">
        <v>3514</v>
      </c>
      <c r="F11127" s="18" t="s">
        <v>3520</v>
      </c>
      <c r="G11127" s="18">
        <v>1320</v>
      </c>
      <c r="H11127" s="18">
        <v>2.69</v>
      </c>
      <c r="I11127" s="18">
        <v>3.74</v>
      </c>
      <c r="Q11127"/>
    </row>
    <row r="11128" spans="2:17" x14ac:dyDescent="0.25">
      <c r="B11128" s="18" t="s">
        <v>3839</v>
      </c>
      <c r="C11128" s="18" t="s">
        <v>8</v>
      </c>
      <c r="D11128" s="18" t="s">
        <v>266</v>
      </c>
      <c r="E11128" s="18" t="s">
        <v>3514</v>
      </c>
      <c r="F11128" s="18" t="s">
        <v>3521</v>
      </c>
      <c r="G11128" s="18">
        <v>2208</v>
      </c>
      <c r="H11128" s="18">
        <v>2.66</v>
      </c>
      <c r="I11128" s="18">
        <v>3.7</v>
      </c>
      <c r="Q11128"/>
    </row>
    <row r="11129" spans="2:17" x14ac:dyDescent="0.25">
      <c r="B11129" s="18" t="s">
        <v>3839</v>
      </c>
      <c r="C11129" s="18" t="s">
        <v>8</v>
      </c>
      <c r="D11129" s="18" t="s">
        <v>266</v>
      </c>
      <c r="E11129" s="18" t="s">
        <v>3514</v>
      </c>
      <c r="F11129" s="18" t="s">
        <v>3522</v>
      </c>
      <c r="G11129" s="18">
        <v>1956</v>
      </c>
      <c r="H11129" s="18">
        <v>2.79</v>
      </c>
      <c r="I11129" s="18">
        <v>3.92</v>
      </c>
      <c r="Q11129"/>
    </row>
    <row r="11130" spans="2:17" x14ac:dyDescent="0.25">
      <c r="B11130" s="18" t="s">
        <v>3839</v>
      </c>
      <c r="C11130" s="18" t="s">
        <v>8</v>
      </c>
      <c r="D11130" s="18" t="s">
        <v>205</v>
      </c>
      <c r="E11130" s="18" t="s">
        <v>3523</v>
      </c>
      <c r="F11130" s="18" t="s">
        <v>3524</v>
      </c>
      <c r="G11130" s="18">
        <v>984</v>
      </c>
      <c r="H11130" s="18">
        <v>1.38</v>
      </c>
      <c r="I11130" s="18">
        <v>1.86</v>
      </c>
      <c r="Q11130"/>
    </row>
    <row r="11131" spans="2:17" x14ac:dyDescent="0.25">
      <c r="B11131" s="18" t="s">
        <v>3839</v>
      </c>
      <c r="C11131" s="18" t="s">
        <v>8</v>
      </c>
      <c r="D11131" s="18" t="s">
        <v>205</v>
      </c>
      <c r="E11131" s="18" t="s">
        <v>3523</v>
      </c>
      <c r="F11131" s="18" t="s">
        <v>3525</v>
      </c>
      <c r="G11131" s="18">
        <v>1212</v>
      </c>
      <c r="H11131" s="18">
        <v>1.35</v>
      </c>
      <c r="I11131" s="18">
        <v>1.63</v>
      </c>
      <c r="Q11131"/>
    </row>
    <row r="11132" spans="2:17" x14ac:dyDescent="0.25">
      <c r="B11132" s="18" t="s">
        <v>3839</v>
      </c>
      <c r="C11132" s="18" t="s">
        <v>8</v>
      </c>
      <c r="D11132" s="18" t="s">
        <v>205</v>
      </c>
      <c r="E11132" s="18" t="s">
        <v>3523</v>
      </c>
      <c r="F11132" s="18" t="s">
        <v>3526</v>
      </c>
      <c r="G11132" s="18">
        <v>1164</v>
      </c>
      <c r="H11132" s="18">
        <v>1.1100000000000001</v>
      </c>
      <c r="I11132" s="18">
        <v>1.89</v>
      </c>
      <c r="Q11132"/>
    </row>
    <row r="11133" spans="2:17" x14ac:dyDescent="0.25">
      <c r="B11133" s="18" t="s">
        <v>3839</v>
      </c>
      <c r="C11133" s="18" t="s">
        <v>8</v>
      </c>
      <c r="D11133" s="18" t="s">
        <v>205</v>
      </c>
      <c r="E11133" s="18" t="s">
        <v>3523</v>
      </c>
      <c r="F11133" s="18" t="s">
        <v>3527</v>
      </c>
      <c r="G11133" s="18">
        <v>1308</v>
      </c>
      <c r="H11133" s="18">
        <v>1.47</v>
      </c>
      <c r="I11133" s="18">
        <v>1.82</v>
      </c>
      <c r="Q11133"/>
    </row>
    <row r="11134" spans="2:17" x14ac:dyDescent="0.25">
      <c r="B11134" s="18" t="s">
        <v>3839</v>
      </c>
      <c r="C11134" s="18" t="s">
        <v>8</v>
      </c>
      <c r="D11134" s="18" t="s">
        <v>205</v>
      </c>
      <c r="E11134" s="18" t="s">
        <v>3523</v>
      </c>
      <c r="F11134" s="18" t="s">
        <v>3528</v>
      </c>
      <c r="G11134" s="18">
        <v>1200</v>
      </c>
      <c r="H11134" s="18">
        <v>1.35</v>
      </c>
      <c r="I11134" s="18">
        <v>1.82</v>
      </c>
      <c r="Q11134"/>
    </row>
    <row r="11135" spans="2:17" x14ac:dyDescent="0.25">
      <c r="B11135" s="18" t="s">
        <v>3839</v>
      </c>
      <c r="C11135" s="18" t="s">
        <v>8</v>
      </c>
      <c r="D11135" s="18" t="s">
        <v>205</v>
      </c>
      <c r="E11135" s="18" t="s">
        <v>3523</v>
      </c>
      <c r="F11135" s="18" t="s">
        <v>3529</v>
      </c>
      <c r="G11135" s="18">
        <v>1020</v>
      </c>
      <c r="H11135" s="18">
        <v>1.42</v>
      </c>
      <c r="I11135" s="18">
        <v>1.65</v>
      </c>
      <c r="Q11135"/>
    </row>
    <row r="11136" spans="2:17" x14ac:dyDescent="0.25">
      <c r="B11136" s="18" t="s">
        <v>3839</v>
      </c>
      <c r="C11136" s="18" t="s">
        <v>8</v>
      </c>
      <c r="D11136" s="18" t="s">
        <v>205</v>
      </c>
      <c r="E11136" s="18" t="s">
        <v>3523</v>
      </c>
      <c r="F11136" s="18" t="s">
        <v>3530</v>
      </c>
      <c r="G11136" s="18">
        <v>912</v>
      </c>
      <c r="H11136" s="18">
        <v>1.41</v>
      </c>
      <c r="I11136" s="18">
        <v>1.6</v>
      </c>
      <c r="Q11136"/>
    </row>
    <row r="11137" spans="2:17" x14ac:dyDescent="0.25">
      <c r="B11137" s="18" t="s">
        <v>3839</v>
      </c>
      <c r="C11137" s="18" t="s">
        <v>8</v>
      </c>
      <c r="D11137" s="18" t="s">
        <v>205</v>
      </c>
      <c r="E11137" s="18" t="s">
        <v>3523</v>
      </c>
      <c r="F11137" s="18" t="s">
        <v>3531</v>
      </c>
      <c r="G11137" s="18">
        <v>636</v>
      </c>
      <c r="H11137" s="18">
        <v>1.42</v>
      </c>
      <c r="I11137" s="18">
        <v>1.84</v>
      </c>
      <c r="Q11137"/>
    </row>
    <row r="11138" spans="2:17" x14ac:dyDescent="0.25">
      <c r="B11138" s="18" t="s">
        <v>3839</v>
      </c>
      <c r="C11138" s="18" t="s">
        <v>8</v>
      </c>
      <c r="D11138" s="18" t="s">
        <v>205</v>
      </c>
      <c r="E11138" s="18" t="s">
        <v>3523</v>
      </c>
      <c r="F11138" s="18" t="s">
        <v>3532</v>
      </c>
      <c r="G11138" s="18">
        <v>1008</v>
      </c>
      <c r="H11138" s="18">
        <v>1.25</v>
      </c>
      <c r="I11138" s="18">
        <v>1.73</v>
      </c>
      <c r="Q11138"/>
    </row>
    <row r="11139" spans="2:17" x14ac:dyDescent="0.25">
      <c r="B11139" s="18" t="s">
        <v>3839</v>
      </c>
      <c r="C11139" s="18" t="s">
        <v>8</v>
      </c>
      <c r="D11139" s="18" t="s">
        <v>1347</v>
      </c>
      <c r="E11139" s="18" t="s">
        <v>3533</v>
      </c>
      <c r="F11139" s="18" t="s">
        <v>3534</v>
      </c>
      <c r="G11139" s="18">
        <v>708</v>
      </c>
      <c r="H11139" s="18">
        <v>2.2599999999999998</v>
      </c>
      <c r="I11139" s="18">
        <v>2.2799999999999998</v>
      </c>
      <c r="Q11139"/>
    </row>
    <row r="11140" spans="2:17" x14ac:dyDescent="0.25">
      <c r="B11140" s="18" t="s">
        <v>3839</v>
      </c>
      <c r="C11140" s="18" t="s">
        <v>8</v>
      </c>
      <c r="D11140" s="18" t="s">
        <v>1347</v>
      </c>
      <c r="E11140" s="18" t="s">
        <v>3533</v>
      </c>
      <c r="F11140" s="18" t="s">
        <v>3535</v>
      </c>
      <c r="G11140" s="18">
        <v>504</v>
      </c>
      <c r="H11140" s="18">
        <v>2.06</v>
      </c>
      <c r="I11140" s="18">
        <v>2.11</v>
      </c>
      <c r="Q11140"/>
    </row>
    <row r="11141" spans="2:17" x14ac:dyDescent="0.25">
      <c r="B11141" s="18" t="s">
        <v>3839</v>
      </c>
      <c r="C11141" s="18" t="s">
        <v>8</v>
      </c>
      <c r="D11141" s="18" t="s">
        <v>1347</v>
      </c>
      <c r="E11141" s="18" t="s">
        <v>3533</v>
      </c>
      <c r="F11141" s="18" t="s">
        <v>3536</v>
      </c>
      <c r="G11141" s="18">
        <v>924</v>
      </c>
      <c r="H11141" s="18">
        <v>1.46</v>
      </c>
      <c r="I11141" s="18">
        <v>2.9</v>
      </c>
      <c r="Q11141"/>
    </row>
    <row r="11142" spans="2:17" x14ac:dyDescent="0.25">
      <c r="B11142" s="18" t="s">
        <v>3839</v>
      </c>
      <c r="C11142" s="18" t="s">
        <v>8</v>
      </c>
      <c r="D11142" s="18" t="s">
        <v>1347</v>
      </c>
      <c r="E11142" s="18" t="s">
        <v>3533</v>
      </c>
      <c r="F11142" s="18" t="s">
        <v>3537</v>
      </c>
      <c r="G11142" s="18">
        <v>528</v>
      </c>
      <c r="H11142" s="18">
        <v>2.2799999999999998</v>
      </c>
      <c r="I11142" s="18">
        <v>2.3199999999999998</v>
      </c>
      <c r="Q11142"/>
    </row>
    <row r="11143" spans="2:17" x14ac:dyDescent="0.25">
      <c r="B11143" s="18" t="s">
        <v>3839</v>
      </c>
      <c r="C11143" s="18" t="s">
        <v>8</v>
      </c>
      <c r="D11143" s="18" t="s">
        <v>1347</v>
      </c>
      <c r="E11143" s="18" t="s">
        <v>3533</v>
      </c>
      <c r="F11143" s="18" t="s">
        <v>3538</v>
      </c>
      <c r="G11143" s="18">
        <v>372</v>
      </c>
      <c r="H11143" s="18">
        <v>1.5</v>
      </c>
      <c r="I11143" s="18">
        <v>2.19</v>
      </c>
      <c r="Q11143"/>
    </row>
    <row r="11144" spans="2:17" x14ac:dyDescent="0.25">
      <c r="B11144" s="18" t="s">
        <v>3839</v>
      </c>
      <c r="C11144" s="18" t="s">
        <v>8</v>
      </c>
      <c r="D11144" s="18" t="s">
        <v>1347</v>
      </c>
      <c r="E11144" s="18" t="s">
        <v>3533</v>
      </c>
      <c r="F11144" s="18" t="s">
        <v>3539</v>
      </c>
      <c r="G11144" s="18">
        <v>504</v>
      </c>
      <c r="H11144" s="18">
        <v>1.84</v>
      </c>
      <c r="I11144" s="18">
        <v>2.09</v>
      </c>
      <c r="Q11144"/>
    </row>
    <row r="11145" spans="2:17" x14ac:dyDescent="0.25">
      <c r="B11145" s="18" t="s">
        <v>3839</v>
      </c>
      <c r="C11145" s="18" t="s">
        <v>8</v>
      </c>
      <c r="D11145" s="18" t="s">
        <v>1347</v>
      </c>
      <c r="E11145" s="18" t="s">
        <v>3533</v>
      </c>
      <c r="F11145" s="18" t="s">
        <v>3540</v>
      </c>
      <c r="G11145" s="18">
        <v>828</v>
      </c>
      <c r="H11145" s="18">
        <v>2.42</v>
      </c>
      <c r="I11145" s="18">
        <v>2.41</v>
      </c>
      <c r="Q11145"/>
    </row>
    <row r="11146" spans="2:17" x14ac:dyDescent="0.25">
      <c r="B11146" s="18" t="s">
        <v>3839</v>
      </c>
      <c r="C11146" s="18" t="s">
        <v>8</v>
      </c>
      <c r="D11146" s="18" t="s">
        <v>1347</v>
      </c>
      <c r="E11146" s="18" t="s">
        <v>3533</v>
      </c>
      <c r="F11146" s="18" t="s">
        <v>3541</v>
      </c>
      <c r="G11146" s="18">
        <v>1104</v>
      </c>
      <c r="H11146" s="18">
        <v>1.63</v>
      </c>
      <c r="I11146" s="18">
        <v>2.4900000000000002</v>
      </c>
      <c r="Q11146"/>
    </row>
    <row r="11147" spans="2:17" x14ac:dyDescent="0.25">
      <c r="B11147" s="18" t="s">
        <v>3839</v>
      </c>
      <c r="C11147" s="18" t="s">
        <v>8</v>
      </c>
      <c r="D11147" s="18" t="s">
        <v>1347</v>
      </c>
      <c r="E11147" s="18" t="s">
        <v>3533</v>
      </c>
      <c r="F11147" s="18" t="s">
        <v>3542</v>
      </c>
      <c r="G11147" s="18">
        <v>1104</v>
      </c>
      <c r="H11147" s="18">
        <v>1.96</v>
      </c>
      <c r="I11147" s="18">
        <v>2.5</v>
      </c>
      <c r="Q11147"/>
    </row>
    <row r="11148" spans="2:17" x14ac:dyDescent="0.25">
      <c r="B11148" s="18" t="s">
        <v>3839</v>
      </c>
      <c r="C11148" s="18" t="s">
        <v>8</v>
      </c>
      <c r="D11148" s="18" t="s">
        <v>1347</v>
      </c>
      <c r="E11148" s="18" t="s">
        <v>3533</v>
      </c>
      <c r="F11148" s="18" t="s">
        <v>3543</v>
      </c>
      <c r="G11148" s="18">
        <v>840</v>
      </c>
      <c r="H11148" s="18">
        <v>2.16</v>
      </c>
      <c r="I11148" s="18">
        <v>3.49</v>
      </c>
      <c r="Q11148"/>
    </row>
    <row r="11149" spans="2:17" x14ac:dyDescent="0.25">
      <c r="B11149" s="18" t="s">
        <v>3839</v>
      </c>
      <c r="C11149" s="18" t="s">
        <v>8</v>
      </c>
      <c r="D11149" s="18" t="s">
        <v>1347</v>
      </c>
      <c r="E11149" s="18" t="s">
        <v>3533</v>
      </c>
      <c r="F11149" s="18" t="s">
        <v>3544</v>
      </c>
      <c r="G11149" s="18">
        <v>1140</v>
      </c>
      <c r="H11149" s="18">
        <v>1.92</v>
      </c>
      <c r="I11149" s="18">
        <v>2.2599999999999998</v>
      </c>
      <c r="Q11149"/>
    </row>
    <row r="11150" spans="2:17" x14ac:dyDescent="0.25">
      <c r="B11150" s="18" t="s">
        <v>3839</v>
      </c>
      <c r="C11150" s="18" t="s">
        <v>8</v>
      </c>
      <c r="D11150" s="18" t="s">
        <v>1347</v>
      </c>
      <c r="E11150" s="18" t="s">
        <v>3533</v>
      </c>
      <c r="F11150" s="18" t="s">
        <v>3545</v>
      </c>
      <c r="G11150" s="18">
        <v>1044</v>
      </c>
      <c r="H11150" s="18">
        <v>2.42</v>
      </c>
      <c r="I11150" s="18">
        <v>2.91</v>
      </c>
      <c r="Q11150"/>
    </row>
    <row r="11151" spans="2:17" x14ac:dyDescent="0.25">
      <c r="B11151" s="18" t="s">
        <v>3839</v>
      </c>
      <c r="C11151" s="18" t="s">
        <v>8</v>
      </c>
      <c r="D11151" s="18" t="s">
        <v>1347</v>
      </c>
      <c r="E11151" s="18" t="s">
        <v>3533</v>
      </c>
      <c r="F11151" s="18" t="s">
        <v>3546</v>
      </c>
      <c r="G11151" s="18">
        <v>1128</v>
      </c>
      <c r="H11151" s="18">
        <v>1.43</v>
      </c>
      <c r="I11151" s="18">
        <v>2.83</v>
      </c>
      <c r="Q11151"/>
    </row>
    <row r="11152" spans="2:17" x14ac:dyDescent="0.25">
      <c r="B11152" s="18" t="s">
        <v>3839</v>
      </c>
      <c r="C11152" s="18" t="s">
        <v>8</v>
      </c>
      <c r="D11152" s="18" t="s">
        <v>1347</v>
      </c>
      <c r="E11152" s="18" t="s">
        <v>3533</v>
      </c>
      <c r="F11152" s="18" t="s">
        <v>3547</v>
      </c>
      <c r="G11152" s="18">
        <v>1164</v>
      </c>
      <c r="H11152" s="18">
        <v>2.09</v>
      </c>
      <c r="I11152" s="18">
        <v>2.21</v>
      </c>
      <c r="Q11152"/>
    </row>
    <row r="11153" spans="2:17" x14ac:dyDescent="0.25">
      <c r="B11153" s="18" t="s">
        <v>3839</v>
      </c>
      <c r="C11153" s="18" t="s">
        <v>8</v>
      </c>
      <c r="D11153" s="18" t="s">
        <v>1347</v>
      </c>
      <c r="E11153" s="18" t="s">
        <v>3533</v>
      </c>
      <c r="F11153" s="18" t="s">
        <v>3548</v>
      </c>
      <c r="G11153" s="18">
        <v>828</v>
      </c>
      <c r="H11153" s="18">
        <v>1.71</v>
      </c>
      <c r="I11153" s="18">
        <v>2.61</v>
      </c>
      <c r="Q11153"/>
    </row>
    <row r="11154" spans="2:17" x14ac:dyDescent="0.25">
      <c r="B11154" s="18" t="s">
        <v>3839</v>
      </c>
      <c r="C11154" s="18" t="s">
        <v>8</v>
      </c>
      <c r="D11154" s="18" t="s">
        <v>1347</v>
      </c>
      <c r="E11154" s="18" t="s">
        <v>3533</v>
      </c>
      <c r="F11154" s="18" t="s">
        <v>3549</v>
      </c>
      <c r="G11154" s="18">
        <v>804</v>
      </c>
      <c r="H11154" s="18">
        <v>2.5</v>
      </c>
      <c r="I11154" s="18">
        <v>2.97</v>
      </c>
      <c r="Q11154"/>
    </row>
    <row r="11155" spans="2:17" x14ac:dyDescent="0.25">
      <c r="B11155" s="18" t="s">
        <v>3839</v>
      </c>
      <c r="C11155" s="18" t="s">
        <v>8</v>
      </c>
      <c r="D11155" s="18" t="s">
        <v>1347</v>
      </c>
      <c r="E11155" s="18" t="s">
        <v>3533</v>
      </c>
      <c r="F11155" s="18" t="s">
        <v>3550</v>
      </c>
      <c r="G11155" s="18">
        <v>528</v>
      </c>
      <c r="H11155" s="18">
        <v>1.29</v>
      </c>
      <c r="I11155" s="18">
        <v>3.25</v>
      </c>
      <c r="Q11155"/>
    </row>
    <row r="11156" spans="2:17" x14ac:dyDescent="0.25">
      <c r="B11156" s="18" t="s">
        <v>3839</v>
      </c>
      <c r="C11156" s="18" t="s">
        <v>8</v>
      </c>
      <c r="D11156" s="18" t="s">
        <v>205</v>
      </c>
      <c r="E11156" s="18" t="s">
        <v>3551</v>
      </c>
      <c r="F11156" s="18" t="s">
        <v>3552</v>
      </c>
      <c r="G11156" s="18">
        <v>972</v>
      </c>
      <c r="H11156" s="18">
        <v>1.47</v>
      </c>
      <c r="I11156" s="18">
        <v>1.73</v>
      </c>
      <c r="Q11156"/>
    </row>
    <row r="11157" spans="2:17" x14ac:dyDescent="0.25">
      <c r="B11157" s="18" t="s">
        <v>3839</v>
      </c>
      <c r="C11157" s="18" t="s">
        <v>8</v>
      </c>
      <c r="D11157" s="18" t="s">
        <v>205</v>
      </c>
      <c r="E11157" s="18" t="s">
        <v>3551</v>
      </c>
      <c r="F11157" s="18" t="s">
        <v>3553</v>
      </c>
      <c r="G11157" s="18">
        <v>1080</v>
      </c>
      <c r="H11157" s="18">
        <v>1.27</v>
      </c>
      <c r="I11157" s="18">
        <v>1.61</v>
      </c>
      <c r="Q11157"/>
    </row>
    <row r="11158" spans="2:17" x14ac:dyDescent="0.25">
      <c r="B11158" s="18" t="s">
        <v>3839</v>
      </c>
      <c r="C11158" s="18" t="s">
        <v>8</v>
      </c>
      <c r="D11158" s="18" t="s">
        <v>205</v>
      </c>
      <c r="E11158" s="18" t="s">
        <v>3551</v>
      </c>
      <c r="F11158" s="18" t="s">
        <v>3554</v>
      </c>
      <c r="G11158" s="18">
        <v>744</v>
      </c>
      <c r="H11158" s="18">
        <v>1.2</v>
      </c>
      <c r="I11158" s="18">
        <v>1.61</v>
      </c>
      <c r="Q11158"/>
    </row>
    <row r="11159" spans="2:17" x14ac:dyDescent="0.25">
      <c r="B11159" s="18" t="s">
        <v>3839</v>
      </c>
      <c r="C11159" s="18" t="s">
        <v>8</v>
      </c>
      <c r="D11159" s="18" t="s">
        <v>205</v>
      </c>
      <c r="E11159" s="18" t="s">
        <v>3551</v>
      </c>
      <c r="F11159" s="18" t="s">
        <v>3555</v>
      </c>
      <c r="G11159" s="18">
        <v>1164</v>
      </c>
      <c r="H11159" s="18">
        <v>1.1100000000000001</v>
      </c>
      <c r="I11159" s="18">
        <v>1.69</v>
      </c>
      <c r="Q11159"/>
    </row>
    <row r="11160" spans="2:17" x14ac:dyDescent="0.25">
      <c r="B11160" s="18" t="s">
        <v>3839</v>
      </c>
      <c r="C11160" s="18" t="s">
        <v>8</v>
      </c>
      <c r="D11160" s="18" t="s">
        <v>205</v>
      </c>
      <c r="E11160" s="18" t="s">
        <v>3551</v>
      </c>
      <c r="F11160" s="18" t="s">
        <v>3556</v>
      </c>
      <c r="G11160" s="18">
        <v>1308</v>
      </c>
      <c r="H11160" s="18">
        <v>1.1499999999999999</v>
      </c>
      <c r="I11160" s="18">
        <v>1.8</v>
      </c>
      <c r="Q11160"/>
    </row>
    <row r="11161" spans="2:17" x14ac:dyDescent="0.25">
      <c r="B11161" s="18" t="s">
        <v>3839</v>
      </c>
      <c r="C11161" s="18" t="s">
        <v>8</v>
      </c>
      <c r="D11161" s="18" t="s">
        <v>164</v>
      </c>
      <c r="E11161" s="18" t="s">
        <v>3557</v>
      </c>
      <c r="F11161" s="18" t="s">
        <v>3558</v>
      </c>
      <c r="G11161" s="18">
        <v>684</v>
      </c>
      <c r="H11161" s="18">
        <v>4.57</v>
      </c>
      <c r="I11161" s="18">
        <v>5.3</v>
      </c>
      <c r="Q11161"/>
    </row>
    <row r="11162" spans="2:17" x14ac:dyDescent="0.25">
      <c r="B11162" s="18" t="s">
        <v>3839</v>
      </c>
      <c r="C11162" s="18" t="s">
        <v>8</v>
      </c>
      <c r="D11162" s="18" t="s">
        <v>164</v>
      </c>
      <c r="E11162" s="18" t="s">
        <v>3557</v>
      </c>
      <c r="F11162" s="18" t="s">
        <v>3559</v>
      </c>
      <c r="G11162" s="18">
        <v>600</v>
      </c>
      <c r="H11162" s="18">
        <v>4.26</v>
      </c>
      <c r="I11162" s="18">
        <v>5.24</v>
      </c>
      <c r="Q11162"/>
    </row>
    <row r="11163" spans="2:17" x14ac:dyDescent="0.25">
      <c r="B11163" s="18" t="s">
        <v>3839</v>
      </c>
      <c r="C11163" s="18" t="s">
        <v>8</v>
      </c>
      <c r="D11163" s="18" t="s">
        <v>164</v>
      </c>
      <c r="E11163" s="18" t="s">
        <v>3557</v>
      </c>
      <c r="F11163" s="18" t="s">
        <v>3560</v>
      </c>
      <c r="G11163" s="18">
        <v>552</v>
      </c>
      <c r="H11163" s="18">
        <v>4.93</v>
      </c>
      <c r="I11163" s="18">
        <v>5.15</v>
      </c>
      <c r="Q11163"/>
    </row>
    <row r="11164" spans="2:17" x14ac:dyDescent="0.25">
      <c r="B11164" s="18" t="s">
        <v>3839</v>
      </c>
      <c r="C11164" s="18" t="s">
        <v>8</v>
      </c>
      <c r="D11164" s="18" t="s">
        <v>164</v>
      </c>
      <c r="E11164" s="18" t="s">
        <v>3557</v>
      </c>
      <c r="F11164" s="18" t="s">
        <v>3561</v>
      </c>
      <c r="G11164" s="18">
        <v>672</v>
      </c>
      <c r="H11164" s="18">
        <v>4.83</v>
      </c>
      <c r="I11164" s="18">
        <v>5.09</v>
      </c>
      <c r="Q11164"/>
    </row>
    <row r="11165" spans="2:17" x14ac:dyDescent="0.25">
      <c r="B11165" s="18" t="s">
        <v>3839</v>
      </c>
      <c r="C11165" s="18" t="s">
        <v>8</v>
      </c>
      <c r="D11165" s="18" t="s">
        <v>164</v>
      </c>
      <c r="E11165" s="18" t="s">
        <v>3557</v>
      </c>
      <c r="F11165" s="18" t="s">
        <v>3562</v>
      </c>
      <c r="G11165" s="18">
        <v>348</v>
      </c>
      <c r="H11165" s="18">
        <v>4.5199999999999996</v>
      </c>
      <c r="I11165" s="18">
        <v>5.29</v>
      </c>
      <c r="Q11165"/>
    </row>
    <row r="11166" spans="2:17" x14ac:dyDescent="0.25">
      <c r="B11166" s="18" t="s">
        <v>3839</v>
      </c>
      <c r="C11166" s="18" t="s">
        <v>8</v>
      </c>
      <c r="D11166" s="18" t="s">
        <v>164</v>
      </c>
      <c r="E11166" s="18" t="s">
        <v>3557</v>
      </c>
      <c r="F11166" s="18" t="s">
        <v>3563</v>
      </c>
      <c r="G11166" s="18">
        <v>384</v>
      </c>
      <c r="H11166" s="18">
        <v>4.93</v>
      </c>
      <c r="I11166" s="18">
        <v>5.01</v>
      </c>
      <c r="Q11166"/>
    </row>
    <row r="11167" spans="2:17" x14ac:dyDescent="0.25">
      <c r="B11167" s="18" t="s">
        <v>3839</v>
      </c>
      <c r="C11167" s="18" t="s">
        <v>8</v>
      </c>
      <c r="D11167" s="18" t="s">
        <v>164</v>
      </c>
      <c r="E11167" s="18" t="s">
        <v>3557</v>
      </c>
      <c r="F11167" s="18" t="s">
        <v>3564</v>
      </c>
      <c r="G11167" s="18">
        <v>528</v>
      </c>
      <c r="H11167" s="18">
        <v>4.17</v>
      </c>
      <c r="I11167" s="18">
        <v>5.22</v>
      </c>
      <c r="Q11167"/>
    </row>
    <row r="11168" spans="2:17" x14ac:dyDescent="0.25">
      <c r="B11168" s="18" t="s">
        <v>3839</v>
      </c>
      <c r="C11168" s="18" t="s">
        <v>8</v>
      </c>
      <c r="D11168" s="18" t="s">
        <v>164</v>
      </c>
      <c r="E11168" s="18" t="s">
        <v>3557</v>
      </c>
      <c r="F11168" s="18" t="s">
        <v>3565</v>
      </c>
      <c r="G11168" s="18">
        <v>576</v>
      </c>
      <c r="H11168" s="18">
        <v>4.09</v>
      </c>
      <c r="I11168" s="18">
        <v>5.24</v>
      </c>
      <c r="Q11168"/>
    </row>
    <row r="11169" spans="2:17" x14ac:dyDescent="0.25">
      <c r="B11169" s="18" t="s">
        <v>3839</v>
      </c>
      <c r="C11169" s="18" t="s">
        <v>8</v>
      </c>
      <c r="D11169" s="18" t="s">
        <v>164</v>
      </c>
      <c r="E11169" s="18" t="s">
        <v>3557</v>
      </c>
      <c r="F11169" s="18" t="s">
        <v>3566</v>
      </c>
      <c r="G11169" s="18">
        <v>324</v>
      </c>
      <c r="H11169" s="18">
        <v>4.07</v>
      </c>
      <c r="I11169" s="18">
        <v>5.14</v>
      </c>
      <c r="Q11169"/>
    </row>
    <row r="11170" spans="2:17" x14ac:dyDescent="0.25">
      <c r="B11170" s="18" t="s">
        <v>3839</v>
      </c>
      <c r="C11170" s="18" t="s">
        <v>8</v>
      </c>
      <c r="D11170" s="18" t="s">
        <v>164</v>
      </c>
      <c r="E11170" s="18" t="s">
        <v>3557</v>
      </c>
      <c r="F11170" s="18" t="s">
        <v>3567</v>
      </c>
      <c r="G11170" s="18">
        <v>456</v>
      </c>
      <c r="H11170" s="18">
        <v>4.63</v>
      </c>
      <c r="I11170" s="18">
        <v>5.0999999999999996</v>
      </c>
      <c r="Q11170"/>
    </row>
    <row r="11171" spans="2:17" x14ac:dyDescent="0.25">
      <c r="B11171" s="18" t="s">
        <v>3839</v>
      </c>
      <c r="C11171" s="18" t="s">
        <v>8</v>
      </c>
      <c r="D11171" s="18" t="s">
        <v>164</v>
      </c>
      <c r="E11171" s="18" t="s">
        <v>3557</v>
      </c>
      <c r="F11171" s="18" t="s">
        <v>3568</v>
      </c>
      <c r="G11171" s="18">
        <v>456</v>
      </c>
      <c r="H11171" s="18">
        <v>4.5599999999999996</v>
      </c>
      <c r="I11171" s="18">
        <v>5.2</v>
      </c>
      <c r="Q11171"/>
    </row>
    <row r="11172" spans="2:17" x14ac:dyDescent="0.25">
      <c r="B11172" s="18" t="s">
        <v>3839</v>
      </c>
      <c r="C11172" s="18" t="s">
        <v>8</v>
      </c>
      <c r="D11172" s="18" t="s">
        <v>164</v>
      </c>
      <c r="E11172" s="18" t="s">
        <v>3557</v>
      </c>
      <c r="F11172" s="18" t="s">
        <v>3569</v>
      </c>
      <c r="G11172" s="18">
        <v>684</v>
      </c>
      <c r="H11172" s="18">
        <v>4.0599999999999996</v>
      </c>
      <c r="I11172" s="18">
        <v>5.29</v>
      </c>
      <c r="Q11172"/>
    </row>
    <row r="11173" spans="2:17" x14ac:dyDescent="0.25">
      <c r="B11173" s="18" t="s">
        <v>3839</v>
      </c>
      <c r="C11173" s="18" t="s">
        <v>8</v>
      </c>
      <c r="D11173" s="18" t="s">
        <v>164</v>
      </c>
      <c r="E11173" s="18" t="s">
        <v>3557</v>
      </c>
      <c r="F11173" s="18" t="s">
        <v>3570</v>
      </c>
      <c r="G11173" s="18">
        <v>576</v>
      </c>
      <c r="H11173" s="18">
        <v>4.79</v>
      </c>
      <c r="I11173" s="18">
        <v>5.03</v>
      </c>
      <c r="Q11173"/>
    </row>
    <row r="11174" spans="2:17" x14ac:dyDescent="0.25">
      <c r="B11174" s="18" t="s">
        <v>3839</v>
      </c>
      <c r="C11174" s="18" t="s">
        <v>8</v>
      </c>
      <c r="D11174" s="18" t="s">
        <v>164</v>
      </c>
      <c r="E11174" s="18" t="s">
        <v>3557</v>
      </c>
      <c r="F11174" s="18" t="s">
        <v>3571</v>
      </c>
      <c r="G11174" s="18">
        <v>396</v>
      </c>
      <c r="H11174" s="18">
        <v>4.49</v>
      </c>
      <c r="I11174" s="18">
        <v>5.15</v>
      </c>
      <c r="Q11174"/>
    </row>
    <row r="11175" spans="2:17" x14ac:dyDescent="0.25">
      <c r="B11175" s="18" t="s">
        <v>3839</v>
      </c>
      <c r="C11175" s="18" t="s">
        <v>8</v>
      </c>
      <c r="D11175" s="18" t="s">
        <v>164</v>
      </c>
      <c r="E11175" s="18" t="s">
        <v>3557</v>
      </c>
      <c r="F11175" s="18" t="s">
        <v>3572</v>
      </c>
      <c r="G11175" s="18">
        <v>432</v>
      </c>
      <c r="H11175" s="18">
        <v>4.3499999999999996</v>
      </c>
      <c r="I11175" s="18">
        <v>5.33</v>
      </c>
      <c r="Q11175"/>
    </row>
    <row r="11176" spans="2:17" x14ac:dyDescent="0.25">
      <c r="B11176" s="18" t="s">
        <v>3839</v>
      </c>
      <c r="C11176" s="18" t="s">
        <v>8</v>
      </c>
      <c r="D11176" s="18" t="s">
        <v>164</v>
      </c>
      <c r="E11176" s="18" t="s">
        <v>3557</v>
      </c>
      <c r="F11176" s="18" t="s">
        <v>3573</v>
      </c>
      <c r="G11176" s="18">
        <v>636</v>
      </c>
      <c r="H11176" s="18">
        <v>4</v>
      </c>
      <c r="I11176" s="18">
        <v>5.22</v>
      </c>
      <c r="Q11176"/>
    </row>
    <row r="11177" spans="2:17" x14ac:dyDescent="0.25">
      <c r="B11177" s="18" t="s">
        <v>3839</v>
      </c>
      <c r="C11177" s="18" t="s">
        <v>8</v>
      </c>
      <c r="D11177" s="18" t="s">
        <v>164</v>
      </c>
      <c r="E11177" s="18" t="s">
        <v>3557</v>
      </c>
      <c r="F11177" s="18" t="s">
        <v>3574</v>
      </c>
      <c r="G11177" s="18">
        <v>444</v>
      </c>
      <c r="H11177" s="18">
        <v>4.08</v>
      </c>
      <c r="I11177" s="18">
        <v>5.03</v>
      </c>
      <c r="Q11177"/>
    </row>
    <row r="11178" spans="2:17" x14ac:dyDescent="0.25">
      <c r="B11178" s="18" t="s">
        <v>3839</v>
      </c>
      <c r="C11178" s="18" t="s">
        <v>8</v>
      </c>
      <c r="D11178" s="18" t="s">
        <v>164</v>
      </c>
      <c r="E11178" s="18" t="s">
        <v>3557</v>
      </c>
      <c r="F11178" s="18" t="s">
        <v>3575</v>
      </c>
      <c r="G11178" s="18">
        <v>312</v>
      </c>
      <c r="H11178" s="18">
        <v>4</v>
      </c>
      <c r="I11178" s="18">
        <v>5.05</v>
      </c>
      <c r="Q11178"/>
    </row>
    <row r="11179" spans="2:17" x14ac:dyDescent="0.25">
      <c r="B11179" s="18" t="s">
        <v>3839</v>
      </c>
      <c r="C11179" s="18" t="s">
        <v>8</v>
      </c>
      <c r="D11179" s="18" t="s">
        <v>164</v>
      </c>
      <c r="E11179" s="18" t="s">
        <v>3557</v>
      </c>
      <c r="F11179" s="18" t="s">
        <v>3576</v>
      </c>
      <c r="G11179" s="18">
        <v>660</v>
      </c>
      <c r="H11179" s="18">
        <v>4.28</v>
      </c>
      <c r="I11179" s="18">
        <v>5.12</v>
      </c>
      <c r="Q11179"/>
    </row>
    <row r="11180" spans="2:17" x14ac:dyDescent="0.25">
      <c r="B11180" s="18" t="s">
        <v>3839</v>
      </c>
      <c r="C11180" s="18" t="s">
        <v>8</v>
      </c>
      <c r="D11180" s="18" t="s">
        <v>164</v>
      </c>
      <c r="E11180" s="18" t="s">
        <v>3557</v>
      </c>
      <c r="F11180" s="18" t="s">
        <v>3577</v>
      </c>
      <c r="G11180" s="18">
        <v>240</v>
      </c>
      <c r="H11180" s="18">
        <v>4.28</v>
      </c>
      <c r="I11180" s="18">
        <v>5.23</v>
      </c>
      <c r="Q11180"/>
    </row>
    <row r="11181" spans="2:17" x14ac:dyDescent="0.25">
      <c r="B11181" s="18" t="s">
        <v>3839</v>
      </c>
      <c r="C11181" s="18" t="s">
        <v>8</v>
      </c>
      <c r="D11181" s="18" t="s">
        <v>164</v>
      </c>
      <c r="E11181" s="18" t="s">
        <v>3557</v>
      </c>
      <c r="F11181" s="18" t="s">
        <v>3578</v>
      </c>
      <c r="G11181" s="18">
        <v>588</v>
      </c>
      <c r="H11181" s="18">
        <v>4.1500000000000004</v>
      </c>
      <c r="I11181" s="18">
        <v>5.25</v>
      </c>
      <c r="Q11181"/>
    </row>
    <row r="11182" spans="2:17" x14ac:dyDescent="0.25">
      <c r="B11182" s="18" t="s">
        <v>3839</v>
      </c>
      <c r="C11182" s="18" t="s">
        <v>8</v>
      </c>
      <c r="D11182" s="18" t="s">
        <v>164</v>
      </c>
      <c r="E11182" s="18" t="s">
        <v>3557</v>
      </c>
      <c r="F11182" s="18" t="s">
        <v>3579</v>
      </c>
      <c r="G11182" s="18">
        <v>456</v>
      </c>
      <c r="H11182" s="18">
        <v>4.59</v>
      </c>
      <c r="I11182" s="18">
        <v>5.29</v>
      </c>
      <c r="Q11182"/>
    </row>
    <row r="11183" spans="2:17" x14ac:dyDescent="0.25">
      <c r="B11183" s="18" t="s">
        <v>3839</v>
      </c>
      <c r="C11183" s="18" t="s">
        <v>8</v>
      </c>
      <c r="D11183" s="18" t="s">
        <v>164</v>
      </c>
      <c r="E11183" s="18" t="s">
        <v>3557</v>
      </c>
      <c r="F11183" s="18" t="s">
        <v>3580</v>
      </c>
      <c r="G11183" s="18">
        <v>516</v>
      </c>
      <c r="H11183" s="18">
        <v>4.42</v>
      </c>
      <c r="I11183" s="18">
        <v>5.31</v>
      </c>
      <c r="Q11183"/>
    </row>
    <row r="11184" spans="2:17" x14ac:dyDescent="0.25">
      <c r="B11184" s="18" t="s">
        <v>3839</v>
      </c>
      <c r="C11184" s="18" t="s">
        <v>8</v>
      </c>
      <c r="D11184" s="18" t="s">
        <v>164</v>
      </c>
      <c r="E11184" s="18" t="s">
        <v>3557</v>
      </c>
      <c r="F11184" s="18" t="s">
        <v>3581</v>
      </c>
      <c r="G11184" s="18">
        <v>504</v>
      </c>
      <c r="H11184" s="18">
        <v>4.05</v>
      </c>
      <c r="I11184" s="18">
        <v>5.24</v>
      </c>
      <c r="Q11184"/>
    </row>
    <row r="11185" spans="2:17" x14ac:dyDescent="0.25">
      <c r="B11185" s="18" t="s">
        <v>3839</v>
      </c>
      <c r="C11185" s="18" t="s">
        <v>8</v>
      </c>
      <c r="D11185" s="18" t="s">
        <v>164</v>
      </c>
      <c r="E11185" s="18" t="s">
        <v>3557</v>
      </c>
      <c r="F11185" s="18" t="s">
        <v>3582</v>
      </c>
      <c r="G11185" s="18">
        <v>540</v>
      </c>
      <c r="H11185" s="18">
        <v>4.97</v>
      </c>
      <c r="I11185" s="18">
        <v>5.24</v>
      </c>
      <c r="Q11185"/>
    </row>
    <row r="11186" spans="2:17" x14ac:dyDescent="0.25">
      <c r="B11186" s="18" t="s">
        <v>3839</v>
      </c>
      <c r="C11186" s="18" t="s">
        <v>8</v>
      </c>
      <c r="D11186" s="18" t="s">
        <v>164</v>
      </c>
      <c r="E11186" s="18" t="s">
        <v>3557</v>
      </c>
      <c r="F11186" s="18" t="s">
        <v>3583</v>
      </c>
      <c r="G11186" s="18">
        <v>552</v>
      </c>
      <c r="H11186" s="18">
        <v>4.2</v>
      </c>
      <c r="I11186" s="18">
        <v>5.1100000000000003</v>
      </c>
      <c r="Q11186"/>
    </row>
    <row r="11187" spans="2:17" x14ac:dyDescent="0.25">
      <c r="B11187" s="18" t="s">
        <v>3839</v>
      </c>
      <c r="C11187" s="18" t="s">
        <v>8</v>
      </c>
      <c r="D11187" s="18" t="s">
        <v>164</v>
      </c>
      <c r="E11187" s="18" t="s">
        <v>3557</v>
      </c>
      <c r="F11187" s="18" t="s">
        <v>3584</v>
      </c>
      <c r="G11187" s="18">
        <v>276</v>
      </c>
      <c r="H11187" s="18">
        <v>4.34</v>
      </c>
      <c r="I11187" s="18">
        <v>5.25</v>
      </c>
      <c r="Q11187"/>
    </row>
    <row r="11188" spans="2:17" x14ac:dyDescent="0.25">
      <c r="B11188" s="18" t="s">
        <v>3839</v>
      </c>
      <c r="C11188" s="18" t="s">
        <v>8</v>
      </c>
      <c r="D11188" s="18" t="s">
        <v>164</v>
      </c>
      <c r="E11188" s="18" t="s">
        <v>3557</v>
      </c>
      <c r="F11188" s="18" t="s">
        <v>3585</v>
      </c>
      <c r="G11188" s="18">
        <v>516</v>
      </c>
      <c r="H11188" s="18">
        <v>4.1399999999999997</v>
      </c>
      <c r="I11188" s="18">
        <v>5.05</v>
      </c>
      <c r="Q11188"/>
    </row>
    <row r="11189" spans="2:17" x14ac:dyDescent="0.25">
      <c r="B11189" s="18" t="s">
        <v>3839</v>
      </c>
      <c r="C11189" s="18" t="s">
        <v>8</v>
      </c>
      <c r="D11189" s="18" t="s">
        <v>164</v>
      </c>
      <c r="E11189" s="18" t="s">
        <v>3557</v>
      </c>
      <c r="F11189" s="18" t="s">
        <v>3586</v>
      </c>
      <c r="G11189" s="18">
        <v>384</v>
      </c>
      <c r="H11189" s="18">
        <v>4.53</v>
      </c>
      <c r="I11189" s="18">
        <v>5.26</v>
      </c>
      <c r="Q11189"/>
    </row>
    <row r="11190" spans="2:17" x14ac:dyDescent="0.25">
      <c r="B11190" s="18" t="s">
        <v>3839</v>
      </c>
      <c r="C11190" s="18" t="s">
        <v>8</v>
      </c>
      <c r="D11190" s="18" t="s">
        <v>164</v>
      </c>
      <c r="E11190" s="18" t="s">
        <v>3557</v>
      </c>
      <c r="F11190" s="18" t="s">
        <v>3587</v>
      </c>
      <c r="G11190" s="18">
        <v>276</v>
      </c>
      <c r="H11190" s="18">
        <v>4.5599999999999996</v>
      </c>
      <c r="I11190" s="18">
        <v>5.0999999999999996</v>
      </c>
      <c r="Q11190"/>
    </row>
    <row r="11191" spans="2:17" x14ac:dyDescent="0.25">
      <c r="B11191" s="18" t="s">
        <v>3839</v>
      </c>
      <c r="C11191" s="18" t="s">
        <v>8</v>
      </c>
      <c r="D11191" s="18" t="s">
        <v>164</v>
      </c>
      <c r="E11191" s="18" t="s">
        <v>3557</v>
      </c>
      <c r="F11191" s="18" t="s">
        <v>3588</v>
      </c>
      <c r="G11191" s="18">
        <v>552</v>
      </c>
      <c r="H11191" s="18">
        <v>4.9000000000000004</v>
      </c>
      <c r="I11191" s="18">
        <v>5.4</v>
      </c>
      <c r="Q11191"/>
    </row>
    <row r="11192" spans="2:17" x14ac:dyDescent="0.25">
      <c r="B11192" s="18" t="s">
        <v>3839</v>
      </c>
      <c r="C11192" s="18" t="s">
        <v>8</v>
      </c>
      <c r="D11192" s="18" t="s">
        <v>164</v>
      </c>
      <c r="E11192" s="18" t="s">
        <v>3557</v>
      </c>
      <c r="F11192" s="18" t="s">
        <v>3589</v>
      </c>
      <c r="G11192" s="18">
        <v>360</v>
      </c>
      <c r="H11192" s="18">
        <v>4.21</v>
      </c>
      <c r="I11192" s="18">
        <v>5.36</v>
      </c>
      <c r="Q11192"/>
    </row>
    <row r="11193" spans="2:17" x14ac:dyDescent="0.25">
      <c r="B11193" s="18" t="s">
        <v>3839</v>
      </c>
      <c r="C11193" s="18" t="s">
        <v>8</v>
      </c>
      <c r="D11193" s="18" t="s">
        <v>164</v>
      </c>
      <c r="E11193" s="18" t="s">
        <v>3557</v>
      </c>
      <c r="F11193" s="18" t="s">
        <v>3590</v>
      </c>
      <c r="G11193" s="18">
        <v>660</v>
      </c>
      <c r="H11193" s="18">
        <v>4.51</v>
      </c>
      <c r="I11193" s="18">
        <v>5.4</v>
      </c>
      <c r="Q11193"/>
    </row>
    <row r="11194" spans="2:17" x14ac:dyDescent="0.25">
      <c r="B11194" s="18" t="s">
        <v>3839</v>
      </c>
      <c r="C11194" s="18" t="s">
        <v>8</v>
      </c>
      <c r="D11194" s="18" t="s">
        <v>94</v>
      </c>
      <c r="E11194" s="18" t="s">
        <v>3591</v>
      </c>
      <c r="F11194" s="18" t="s">
        <v>3592</v>
      </c>
      <c r="G11194" s="18">
        <v>7620</v>
      </c>
      <c r="H11194" s="18">
        <v>0.48</v>
      </c>
      <c r="I11194" s="18">
        <v>1.02</v>
      </c>
      <c r="Q11194"/>
    </row>
    <row r="11195" spans="2:17" x14ac:dyDescent="0.25">
      <c r="B11195" s="18" t="s">
        <v>3839</v>
      </c>
      <c r="C11195" s="18" t="s">
        <v>8</v>
      </c>
      <c r="D11195" s="18" t="s">
        <v>94</v>
      </c>
      <c r="E11195" s="18" t="s">
        <v>3591</v>
      </c>
      <c r="F11195" s="18" t="s">
        <v>3593</v>
      </c>
      <c r="G11195" s="18">
        <v>8316</v>
      </c>
      <c r="H11195" s="18">
        <v>0.96</v>
      </c>
      <c r="I11195" s="18">
        <v>1</v>
      </c>
      <c r="Q11195"/>
    </row>
    <row r="11196" spans="2:17" x14ac:dyDescent="0.25">
      <c r="B11196" s="18" t="s">
        <v>3839</v>
      </c>
      <c r="C11196" s="18" t="s">
        <v>8</v>
      </c>
      <c r="D11196" s="18" t="s">
        <v>205</v>
      </c>
      <c r="E11196" s="18" t="s">
        <v>3594</v>
      </c>
      <c r="F11196" s="18" t="s">
        <v>3595</v>
      </c>
      <c r="G11196" s="18">
        <v>744</v>
      </c>
      <c r="H11196" s="18">
        <v>1.29</v>
      </c>
      <c r="I11196" s="18">
        <v>1.67</v>
      </c>
      <c r="Q11196"/>
    </row>
    <row r="11197" spans="2:17" x14ac:dyDescent="0.25">
      <c r="B11197" s="18" t="s">
        <v>3839</v>
      </c>
      <c r="C11197" s="18" t="s">
        <v>8</v>
      </c>
      <c r="D11197" s="18" t="s">
        <v>205</v>
      </c>
      <c r="E11197" s="18" t="s">
        <v>3594</v>
      </c>
      <c r="F11197" s="18" t="s">
        <v>3596</v>
      </c>
      <c r="G11197" s="18">
        <v>576</v>
      </c>
      <c r="H11197" s="18">
        <v>1.31</v>
      </c>
      <c r="I11197" s="18">
        <v>1.74</v>
      </c>
      <c r="Q11197"/>
    </row>
    <row r="11198" spans="2:17" x14ac:dyDescent="0.25">
      <c r="B11198" s="18" t="s">
        <v>3839</v>
      </c>
      <c r="C11198" s="18" t="s">
        <v>8</v>
      </c>
      <c r="D11198" s="18" t="s">
        <v>205</v>
      </c>
      <c r="E11198" s="18" t="s">
        <v>3594</v>
      </c>
      <c r="F11198" s="18" t="s">
        <v>3597</v>
      </c>
      <c r="G11198" s="18">
        <v>576</v>
      </c>
      <c r="H11198" s="18">
        <v>1.28</v>
      </c>
      <c r="I11198" s="18">
        <v>1.61</v>
      </c>
      <c r="Q11198"/>
    </row>
    <row r="11199" spans="2:17" x14ac:dyDescent="0.25">
      <c r="B11199" s="18" t="s">
        <v>3839</v>
      </c>
      <c r="C11199" s="18" t="s">
        <v>8</v>
      </c>
      <c r="D11199" s="18" t="s">
        <v>205</v>
      </c>
      <c r="E11199" s="18" t="s">
        <v>3594</v>
      </c>
      <c r="F11199" s="18" t="s">
        <v>3598</v>
      </c>
      <c r="G11199" s="18">
        <v>888</v>
      </c>
      <c r="H11199" s="18">
        <v>1.42</v>
      </c>
      <c r="I11199" s="18">
        <v>1.68</v>
      </c>
      <c r="Q11199"/>
    </row>
    <row r="11200" spans="2:17" x14ac:dyDescent="0.25">
      <c r="B11200" s="18" t="s">
        <v>3839</v>
      </c>
      <c r="C11200" s="18" t="s">
        <v>8</v>
      </c>
      <c r="D11200" s="18" t="s">
        <v>205</v>
      </c>
      <c r="E11200" s="18" t="s">
        <v>3594</v>
      </c>
      <c r="F11200" s="18" t="s">
        <v>3599</v>
      </c>
      <c r="G11200" s="18">
        <v>612</v>
      </c>
      <c r="H11200" s="18">
        <v>1.34</v>
      </c>
      <c r="I11200" s="18">
        <v>1.86</v>
      </c>
      <c r="Q11200"/>
    </row>
    <row r="11201" spans="2:17" x14ac:dyDescent="0.25">
      <c r="B11201" s="18" t="s">
        <v>3839</v>
      </c>
      <c r="C11201" s="18" t="s">
        <v>8</v>
      </c>
      <c r="D11201" s="18" t="s">
        <v>205</v>
      </c>
      <c r="E11201" s="18" t="s">
        <v>3594</v>
      </c>
      <c r="F11201" s="18" t="s">
        <v>3600</v>
      </c>
      <c r="G11201" s="18">
        <v>1116</v>
      </c>
      <c r="H11201" s="18">
        <v>1.49</v>
      </c>
      <c r="I11201" s="18">
        <v>1.75</v>
      </c>
      <c r="Q11201"/>
    </row>
    <row r="11202" spans="2:17" x14ac:dyDescent="0.25">
      <c r="B11202" s="18" t="s">
        <v>3839</v>
      </c>
      <c r="C11202" s="18" t="s">
        <v>8</v>
      </c>
      <c r="D11202" s="18" t="s">
        <v>160</v>
      </c>
      <c r="E11202" s="18" t="s">
        <v>3601</v>
      </c>
      <c r="F11202" s="18" t="s">
        <v>3602</v>
      </c>
      <c r="G11202" s="18">
        <v>48</v>
      </c>
      <c r="H11202" s="18">
        <v>1.06</v>
      </c>
      <c r="I11202" s="18">
        <v>1.38</v>
      </c>
      <c r="Q11202"/>
    </row>
    <row r="11203" spans="2:17" x14ac:dyDescent="0.25">
      <c r="B11203" s="18" t="s">
        <v>3839</v>
      </c>
      <c r="C11203" s="18" t="s">
        <v>2754</v>
      </c>
      <c r="D11203" s="18" t="s">
        <v>2756</v>
      </c>
      <c r="E11203" s="18" t="s">
        <v>3603</v>
      </c>
      <c r="F11203" s="18" t="s">
        <v>3604</v>
      </c>
      <c r="G11203" s="18">
        <v>1296</v>
      </c>
      <c r="H11203" s="18">
        <v>0.76</v>
      </c>
      <c r="I11203" s="18">
        <v>1</v>
      </c>
      <c r="Q11203"/>
    </row>
    <row r="11204" spans="2:17" x14ac:dyDescent="0.25">
      <c r="B11204" s="18" t="s">
        <v>3839</v>
      </c>
      <c r="C11204" s="18" t="s">
        <v>2754</v>
      </c>
      <c r="D11204" s="18" t="s">
        <v>2756</v>
      </c>
      <c r="E11204" s="18" t="s">
        <v>3603</v>
      </c>
      <c r="F11204" s="18" t="s">
        <v>3605</v>
      </c>
      <c r="G11204" s="18">
        <v>1644</v>
      </c>
      <c r="H11204" s="18">
        <v>0.6</v>
      </c>
      <c r="I11204" s="18">
        <v>0.98</v>
      </c>
      <c r="Q11204"/>
    </row>
    <row r="11205" spans="2:17" x14ac:dyDescent="0.25">
      <c r="B11205" s="18" t="s">
        <v>3839</v>
      </c>
      <c r="C11205" s="18" t="s">
        <v>2754</v>
      </c>
      <c r="D11205" s="18" t="s">
        <v>2756</v>
      </c>
      <c r="E11205" s="18" t="s">
        <v>3603</v>
      </c>
      <c r="F11205" s="18" t="s">
        <v>3606</v>
      </c>
      <c r="G11205" s="18">
        <v>1416</v>
      </c>
      <c r="H11205" s="18">
        <v>0.67</v>
      </c>
      <c r="I11205" s="18">
        <v>1.02</v>
      </c>
      <c r="Q11205"/>
    </row>
    <row r="11206" spans="2:17" x14ac:dyDescent="0.25">
      <c r="B11206" s="18" t="s">
        <v>3839</v>
      </c>
      <c r="C11206" s="18" t="s">
        <v>2754</v>
      </c>
      <c r="D11206" s="18" t="s">
        <v>2756</v>
      </c>
      <c r="E11206" s="18" t="s">
        <v>3603</v>
      </c>
      <c r="F11206" s="18" t="s">
        <v>3607</v>
      </c>
      <c r="G11206" s="18">
        <v>1668</v>
      </c>
      <c r="H11206" s="18">
        <v>0.81</v>
      </c>
      <c r="I11206" s="18">
        <v>1.02</v>
      </c>
      <c r="Q11206"/>
    </row>
    <row r="11207" spans="2:17" x14ac:dyDescent="0.25">
      <c r="B11207" s="18" t="s">
        <v>3839</v>
      </c>
      <c r="C11207" s="18" t="s">
        <v>2754</v>
      </c>
      <c r="D11207" s="18" t="s">
        <v>2756</v>
      </c>
      <c r="E11207" s="18" t="s">
        <v>3603</v>
      </c>
      <c r="F11207" s="18" t="s">
        <v>3608</v>
      </c>
      <c r="G11207" s="18">
        <v>1236</v>
      </c>
      <c r="H11207" s="18">
        <v>0.81</v>
      </c>
      <c r="I11207" s="18">
        <v>1.2</v>
      </c>
      <c r="Q11207"/>
    </row>
    <row r="11208" spans="2:17" x14ac:dyDescent="0.25">
      <c r="B11208" s="18" t="s">
        <v>3839</v>
      </c>
      <c r="C11208" s="18" t="s">
        <v>2754</v>
      </c>
      <c r="D11208" s="18" t="s">
        <v>2756</v>
      </c>
      <c r="E11208" s="18" t="s">
        <v>3603</v>
      </c>
      <c r="F11208" s="18" t="s">
        <v>3609</v>
      </c>
      <c r="G11208" s="18">
        <v>1608</v>
      </c>
      <c r="H11208" s="18">
        <v>0.82</v>
      </c>
      <c r="I11208" s="18">
        <v>1.04</v>
      </c>
      <c r="Q11208"/>
    </row>
    <row r="11209" spans="2:17" x14ac:dyDescent="0.25">
      <c r="B11209" s="18" t="s">
        <v>3839</v>
      </c>
      <c r="C11209" s="18" t="s">
        <v>2754</v>
      </c>
      <c r="D11209" s="18" t="s">
        <v>2756</v>
      </c>
      <c r="E11209" s="18" t="s">
        <v>3603</v>
      </c>
      <c r="F11209" s="18" t="s">
        <v>3610</v>
      </c>
      <c r="G11209" s="18">
        <v>1212</v>
      </c>
      <c r="H11209" s="18">
        <v>0.68</v>
      </c>
      <c r="I11209" s="18">
        <v>1.1599999999999999</v>
      </c>
      <c r="Q11209"/>
    </row>
    <row r="11210" spans="2:17" x14ac:dyDescent="0.25">
      <c r="B11210" s="18" t="s">
        <v>3839</v>
      </c>
      <c r="C11210" s="18" t="s">
        <v>2754</v>
      </c>
      <c r="D11210" s="18" t="s">
        <v>2756</v>
      </c>
      <c r="E11210" s="18" t="s">
        <v>3603</v>
      </c>
      <c r="F11210" s="18" t="s">
        <v>3611</v>
      </c>
      <c r="G11210" s="18">
        <v>1308</v>
      </c>
      <c r="H11210" s="18">
        <v>0.64</v>
      </c>
      <c r="I11210" s="18">
        <v>1.18</v>
      </c>
      <c r="Q11210"/>
    </row>
    <row r="11211" spans="2:17" x14ac:dyDescent="0.25">
      <c r="B11211" s="18">
        <v>2013</v>
      </c>
      <c r="C11211" s="18" t="s">
        <v>8</v>
      </c>
      <c r="D11211" s="18" t="s">
        <v>90</v>
      </c>
      <c r="E11211" s="18" t="s">
        <v>10</v>
      </c>
      <c r="F11211" s="18" t="s">
        <v>91</v>
      </c>
      <c r="G11211" s="18">
        <v>600</v>
      </c>
      <c r="H11211" s="18">
        <v>6.06</v>
      </c>
      <c r="I11211" s="18">
        <v>7.4533333333333331</v>
      </c>
      <c r="Q11211"/>
    </row>
    <row r="11212" spans="2:17" x14ac:dyDescent="0.25">
      <c r="B11212" s="18">
        <v>2013</v>
      </c>
      <c r="C11212" s="18" t="s">
        <v>8</v>
      </c>
      <c r="D11212" s="18" t="s">
        <v>90</v>
      </c>
      <c r="E11212" s="18" t="s">
        <v>10</v>
      </c>
      <c r="F11212" s="18" t="s">
        <v>92</v>
      </c>
      <c r="G11212" s="18">
        <v>444</v>
      </c>
      <c r="H11212" s="18">
        <v>6.26</v>
      </c>
      <c r="I11212" s="18">
        <v>8.26</v>
      </c>
      <c r="Q11212"/>
    </row>
    <row r="11213" spans="2:17" x14ac:dyDescent="0.25">
      <c r="B11213" s="18">
        <v>2013</v>
      </c>
      <c r="C11213" s="18" t="s">
        <v>8</v>
      </c>
      <c r="D11213" s="18" t="s">
        <v>90</v>
      </c>
      <c r="E11213" s="18" t="s">
        <v>10</v>
      </c>
      <c r="F11213" s="18" t="s">
        <v>93</v>
      </c>
      <c r="G11213" s="18">
        <v>468</v>
      </c>
      <c r="H11213" s="18">
        <v>5.6933333333333334</v>
      </c>
      <c r="I11213" s="18">
        <v>7.7733333333333334</v>
      </c>
      <c r="Q11213"/>
    </row>
    <row r="11214" spans="2:17" x14ac:dyDescent="0.25">
      <c r="B11214" s="18">
        <v>2013</v>
      </c>
      <c r="C11214" s="18" t="s">
        <v>8</v>
      </c>
      <c r="D11214" s="18" t="s">
        <v>94</v>
      </c>
      <c r="E11214" s="18" t="s">
        <v>10</v>
      </c>
      <c r="F11214" s="18" t="s">
        <v>11</v>
      </c>
      <c r="G11214" s="18">
        <v>5652</v>
      </c>
      <c r="H11214" s="18">
        <v>0.83</v>
      </c>
      <c r="I11214" s="18">
        <v>0.98</v>
      </c>
      <c r="Q11214"/>
    </row>
    <row r="11215" spans="2:17" x14ac:dyDescent="0.25">
      <c r="B11215" s="18">
        <v>2013</v>
      </c>
      <c r="C11215" s="18" t="s">
        <v>8</v>
      </c>
      <c r="D11215" s="18" t="s">
        <v>94</v>
      </c>
      <c r="E11215" s="18" t="s">
        <v>10</v>
      </c>
      <c r="F11215" s="18" t="s">
        <v>12</v>
      </c>
      <c r="G11215" s="18">
        <v>7404</v>
      </c>
      <c r="H11215" s="18">
        <v>1.08</v>
      </c>
      <c r="I11215" s="18">
        <v>0.98</v>
      </c>
      <c r="Q11215"/>
    </row>
    <row r="11216" spans="2:17" x14ac:dyDescent="0.25">
      <c r="B11216" s="18">
        <v>2013</v>
      </c>
      <c r="C11216" s="18" t="s">
        <v>8</v>
      </c>
      <c r="D11216" s="18" t="s">
        <v>94</v>
      </c>
      <c r="E11216" s="18" t="s">
        <v>10</v>
      </c>
      <c r="F11216" s="18" t="s">
        <v>13</v>
      </c>
      <c r="G11216" s="18">
        <v>9600</v>
      </c>
      <c r="H11216" s="18">
        <v>0.87</v>
      </c>
      <c r="I11216" s="18">
        <v>1.01</v>
      </c>
      <c r="Q11216"/>
    </row>
    <row r="11217" spans="2:17" x14ac:dyDescent="0.25">
      <c r="B11217" s="18">
        <v>2013</v>
      </c>
      <c r="C11217" s="18" t="s">
        <v>8</v>
      </c>
      <c r="D11217" s="18" t="s">
        <v>94</v>
      </c>
      <c r="E11217" s="18" t="s">
        <v>10</v>
      </c>
      <c r="F11217" s="18" t="s">
        <v>14</v>
      </c>
      <c r="G11217" s="18">
        <v>9108</v>
      </c>
      <c r="H11217" s="18">
        <v>1.06</v>
      </c>
      <c r="I11217" s="18">
        <v>0.95</v>
      </c>
      <c r="Q11217"/>
    </row>
    <row r="11218" spans="2:17" x14ac:dyDescent="0.25">
      <c r="B11218" s="18">
        <v>2013</v>
      </c>
      <c r="C11218" s="18" t="s">
        <v>8</v>
      </c>
      <c r="D11218" s="18" t="s">
        <v>94</v>
      </c>
      <c r="E11218" s="18" t="s">
        <v>10</v>
      </c>
      <c r="F11218" s="18" t="s">
        <v>15</v>
      </c>
      <c r="G11218" s="18">
        <v>8856</v>
      </c>
      <c r="H11218" s="18">
        <v>1.0900000000000001</v>
      </c>
      <c r="I11218" s="18">
        <v>1.08</v>
      </c>
      <c r="Q11218"/>
    </row>
    <row r="11219" spans="2:17" x14ac:dyDescent="0.25">
      <c r="B11219" s="18">
        <v>2013</v>
      </c>
      <c r="C11219" s="18" t="s">
        <v>8</v>
      </c>
      <c r="D11219" s="18" t="s">
        <v>94</v>
      </c>
      <c r="E11219" s="18" t="s">
        <v>10</v>
      </c>
      <c r="F11219" s="18" t="s">
        <v>16</v>
      </c>
      <c r="G11219" s="18">
        <v>7008</v>
      </c>
      <c r="H11219" s="18">
        <v>1.01</v>
      </c>
      <c r="I11219" s="18">
        <v>1.18</v>
      </c>
      <c r="Q11219"/>
    </row>
    <row r="11220" spans="2:17" x14ac:dyDescent="0.25">
      <c r="B11220" s="18">
        <v>2013</v>
      </c>
      <c r="C11220" s="18" t="s">
        <v>8</v>
      </c>
      <c r="D11220" s="18" t="s">
        <v>94</v>
      </c>
      <c r="E11220" s="18" t="s">
        <v>10</v>
      </c>
      <c r="F11220" s="18" t="s">
        <v>17</v>
      </c>
      <c r="G11220" s="18">
        <v>5148</v>
      </c>
      <c r="H11220" s="18">
        <v>0.8</v>
      </c>
      <c r="I11220" s="18">
        <v>0.9</v>
      </c>
      <c r="Q11220"/>
    </row>
    <row r="11221" spans="2:17" x14ac:dyDescent="0.25">
      <c r="B11221" s="18">
        <v>2013</v>
      </c>
      <c r="C11221" s="18" t="s">
        <v>8</v>
      </c>
      <c r="D11221" s="18" t="s">
        <v>94</v>
      </c>
      <c r="E11221" s="18" t="s">
        <v>10</v>
      </c>
      <c r="F11221" s="18" t="s">
        <v>18</v>
      </c>
      <c r="G11221" s="18">
        <v>5520</v>
      </c>
      <c r="H11221" s="18">
        <v>1.1200000000000001</v>
      </c>
      <c r="I11221" s="18">
        <v>1.1000000000000001</v>
      </c>
      <c r="Q11221"/>
    </row>
    <row r="11222" spans="2:17" x14ac:dyDescent="0.25">
      <c r="B11222" s="18">
        <v>2013</v>
      </c>
      <c r="C11222" s="18" t="s">
        <v>8</v>
      </c>
      <c r="D11222" s="18" t="s">
        <v>94</v>
      </c>
      <c r="E11222" s="18" t="s">
        <v>10</v>
      </c>
      <c r="F11222" s="18" t="s">
        <v>19</v>
      </c>
      <c r="G11222" s="18">
        <v>6240</v>
      </c>
      <c r="H11222" s="18">
        <v>0.7</v>
      </c>
      <c r="I11222" s="18">
        <v>0.91</v>
      </c>
      <c r="Q11222"/>
    </row>
    <row r="11223" spans="2:17" x14ac:dyDescent="0.25">
      <c r="B11223" s="18">
        <v>2013</v>
      </c>
      <c r="C11223" s="18" t="s">
        <v>8</v>
      </c>
      <c r="D11223" s="18" t="s">
        <v>94</v>
      </c>
      <c r="E11223" s="18" t="s">
        <v>10</v>
      </c>
      <c r="F11223" s="18" t="s">
        <v>20</v>
      </c>
      <c r="G11223" s="18">
        <v>7764</v>
      </c>
      <c r="H11223" s="18">
        <v>0.99</v>
      </c>
      <c r="I11223" s="18">
        <v>1.1599999999999999</v>
      </c>
      <c r="Q11223"/>
    </row>
    <row r="11224" spans="2:17" x14ac:dyDescent="0.25">
      <c r="B11224" s="18">
        <v>2013</v>
      </c>
      <c r="C11224" s="18" t="s">
        <v>8</v>
      </c>
      <c r="D11224" s="18" t="s">
        <v>94</v>
      </c>
      <c r="E11224" s="18" t="s">
        <v>10</v>
      </c>
      <c r="F11224" s="18" t="s">
        <v>21</v>
      </c>
      <c r="G11224" s="18">
        <v>7128</v>
      </c>
      <c r="H11224" s="18">
        <v>1.1399999999999999</v>
      </c>
      <c r="I11224" s="18">
        <v>1.1000000000000001</v>
      </c>
      <c r="Q11224"/>
    </row>
    <row r="11225" spans="2:17" x14ac:dyDescent="0.25">
      <c r="B11225" s="18">
        <v>2013</v>
      </c>
      <c r="C11225" s="18" t="s">
        <v>8</v>
      </c>
      <c r="D11225" s="18" t="s">
        <v>94</v>
      </c>
      <c r="E11225" s="18" t="s">
        <v>10</v>
      </c>
      <c r="F11225" s="18" t="s">
        <v>22</v>
      </c>
      <c r="G11225" s="18">
        <v>6324</v>
      </c>
      <c r="H11225" s="18">
        <v>0.9</v>
      </c>
      <c r="I11225" s="18">
        <v>1.08</v>
      </c>
      <c r="Q11225"/>
    </row>
    <row r="11226" spans="2:17" x14ac:dyDescent="0.25">
      <c r="B11226" s="18">
        <v>2013</v>
      </c>
      <c r="C11226" s="18" t="s">
        <v>8</v>
      </c>
      <c r="D11226" s="18" t="s">
        <v>94</v>
      </c>
      <c r="E11226" s="18" t="s">
        <v>10</v>
      </c>
      <c r="F11226" s="18" t="s">
        <v>23</v>
      </c>
      <c r="G11226" s="18">
        <v>6696</v>
      </c>
      <c r="H11226" s="18">
        <v>0.88</v>
      </c>
      <c r="I11226" s="18">
        <v>1.06</v>
      </c>
      <c r="Q11226"/>
    </row>
    <row r="11227" spans="2:17" x14ac:dyDescent="0.25">
      <c r="B11227" s="18">
        <v>2013</v>
      </c>
      <c r="C11227" s="18" t="s">
        <v>8</v>
      </c>
      <c r="D11227" s="18" t="s">
        <v>94</v>
      </c>
      <c r="E11227" s="18" t="s">
        <v>10</v>
      </c>
      <c r="F11227" s="18" t="s">
        <v>24</v>
      </c>
      <c r="G11227" s="18">
        <v>7788</v>
      </c>
      <c r="H11227" s="18">
        <v>1.05</v>
      </c>
      <c r="I11227" s="18">
        <v>1.06</v>
      </c>
      <c r="Q11227"/>
    </row>
    <row r="11228" spans="2:17" x14ac:dyDescent="0.25">
      <c r="B11228" s="18">
        <v>2013</v>
      </c>
      <c r="C11228" s="18" t="s">
        <v>8</v>
      </c>
      <c r="D11228" s="18" t="s">
        <v>94</v>
      </c>
      <c r="E11228" s="18" t="s">
        <v>10</v>
      </c>
      <c r="F11228" s="18" t="s">
        <v>25</v>
      </c>
      <c r="G11228" s="18">
        <v>4944</v>
      </c>
      <c r="H11228" s="18">
        <v>1.02</v>
      </c>
      <c r="I11228" s="18">
        <v>1</v>
      </c>
      <c r="Q11228"/>
    </row>
    <row r="11229" spans="2:17" x14ac:dyDescent="0.25">
      <c r="B11229" s="18">
        <v>2013</v>
      </c>
      <c r="C11229" s="18" t="s">
        <v>8</v>
      </c>
      <c r="D11229" s="18" t="s">
        <v>94</v>
      </c>
      <c r="E11229" s="18" t="s">
        <v>10</v>
      </c>
      <c r="F11229" s="18" t="s">
        <v>26</v>
      </c>
      <c r="G11229" s="18">
        <v>8376</v>
      </c>
      <c r="H11229" s="18">
        <v>1.0900000000000001</v>
      </c>
      <c r="I11229" s="18">
        <v>1.17</v>
      </c>
      <c r="Q11229"/>
    </row>
    <row r="11230" spans="2:17" x14ac:dyDescent="0.25">
      <c r="B11230" s="18">
        <v>2013</v>
      </c>
      <c r="C11230" s="18" t="s">
        <v>8</v>
      </c>
      <c r="D11230" s="18" t="s">
        <v>94</v>
      </c>
      <c r="E11230" s="18" t="s">
        <v>10</v>
      </c>
      <c r="F11230" s="18" t="s">
        <v>27</v>
      </c>
      <c r="G11230" s="18">
        <v>8472</v>
      </c>
      <c r="H11230" s="18">
        <v>0.43</v>
      </c>
      <c r="I11230" s="18">
        <v>1.19</v>
      </c>
      <c r="Q11230"/>
    </row>
    <row r="11231" spans="2:17" x14ac:dyDescent="0.25">
      <c r="B11231" s="18">
        <v>2013</v>
      </c>
      <c r="C11231" s="18" t="s">
        <v>8</v>
      </c>
      <c r="D11231" s="18" t="s">
        <v>94</v>
      </c>
      <c r="E11231" s="18" t="s">
        <v>10</v>
      </c>
      <c r="F11231" s="18" t="s">
        <v>28</v>
      </c>
      <c r="G11231" s="18">
        <v>5856</v>
      </c>
      <c r="H11231" s="18">
        <v>0.94</v>
      </c>
      <c r="I11231" s="18">
        <v>1.07</v>
      </c>
      <c r="Q11231"/>
    </row>
    <row r="11232" spans="2:17" x14ac:dyDescent="0.25">
      <c r="B11232" s="18">
        <v>2013</v>
      </c>
      <c r="C11232" s="18" t="s">
        <v>8</v>
      </c>
      <c r="D11232" s="18" t="s">
        <v>94</v>
      </c>
      <c r="E11232" s="18" t="s">
        <v>10</v>
      </c>
      <c r="F11232" s="18" t="s">
        <v>29</v>
      </c>
      <c r="G11232" s="18">
        <v>5328</v>
      </c>
      <c r="H11232" s="18">
        <v>1.1599999999999999</v>
      </c>
      <c r="I11232" s="18">
        <v>0.97</v>
      </c>
      <c r="Q11232"/>
    </row>
    <row r="11233" spans="2:17" x14ac:dyDescent="0.25">
      <c r="B11233" s="18">
        <v>2013</v>
      </c>
      <c r="C11233" s="18" t="s">
        <v>8</v>
      </c>
      <c r="D11233" s="18" t="s">
        <v>94</v>
      </c>
      <c r="E11233" s="18" t="s">
        <v>10</v>
      </c>
      <c r="F11233" s="18" t="s">
        <v>30</v>
      </c>
      <c r="G11233" s="18">
        <v>6756</v>
      </c>
      <c r="H11233" s="18">
        <v>1.1499999999999999</v>
      </c>
      <c r="I11233" s="18">
        <v>1.03</v>
      </c>
      <c r="Q11233"/>
    </row>
    <row r="11234" spans="2:17" x14ac:dyDescent="0.25">
      <c r="B11234" s="18">
        <v>2013</v>
      </c>
      <c r="C11234" s="18" t="s">
        <v>8</v>
      </c>
      <c r="D11234" s="18" t="s">
        <v>94</v>
      </c>
      <c r="E11234" s="18" t="s">
        <v>10</v>
      </c>
      <c r="F11234" s="18" t="s">
        <v>31</v>
      </c>
      <c r="G11234" s="18">
        <v>6468</v>
      </c>
      <c r="H11234" s="18">
        <v>0.68</v>
      </c>
      <c r="I11234" s="18">
        <v>0.97</v>
      </c>
      <c r="Q11234"/>
    </row>
    <row r="11235" spans="2:17" x14ac:dyDescent="0.25">
      <c r="B11235" s="18">
        <v>2013</v>
      </c>
      <c r="C11235" s="18" t="s">
        <v>8</v>
      </c>
      <c r="D11235" s="18" t="s">
        <v>94</v>
      </c>
      <c r="E11235" s="18" t="s">
        <v>10</v>
      </c>
      <c r="F11235" s="18" t="s">
        <v>32</v>
      </c>
      <c r="G11235" s="18">
        <v>7560</v>
      </c>
      <c r="H11235" s="18">
        <v>0.42</v>
      </c>
      <c r="I11235" s="18">
        <v>1.02</v>
      </c>
      <c r="Q11235"/>
    </row>
    <row r="11236" spans="2:17" x14ac:dyDescent="0.25">
      <c r="B11236" s="18">
        <v>2013</v>
      </c>
      <c r="C11236" s="18" t="s">
        <v>8</v>
      </c>
      <c r="D11236" s="18" t="s">
        <v>94</v>
      </c>
      <c r="E11236" s="18" t="s">
        <v>10</v>
      </c>
      <c r="F11236" s="18" t="s">
        <v>33</v>
      </c>
      <c r="G11236" s="18">
        <v>6528</v>
      </c>
      <c r="H11236" s="18">
        <v>0.82</v>
      </c>
      <c r="I11236" s="18">
        <v>1.18</v>
      </c>
      <c r="Q11236"/>
    </row>
    <row r="11237" spans="2:17" x14ac:dyDescent="0.25">
      <c r="B11237" s="18">
        <v>2013</v>
      </c>
      <c r="C11237" s="18" t="s">
        <v>8</v>
      </c>
      <c r="D11237" s="18" t="s">
        <v>94</v>
      </c>
      <c r="E11237" s="18" t="s">
        <v>10</v>
      </c>
      <c r="F11237" s="18" t="s">
        <v>34</v>
      </c>
      <c r="G11237" s="18">
        <v>7404</v>
      </c>
      <c r="H11237" s="18">
        <v>0.65</v>
      </c>
      <c r="I11237" s="18">
        <v>0.91</v>
      </c>
      <c r="Q11237"/>
    </row>
    <row r="11238" spans="2:17" x14ac:dyDescent="0.25">
      <c r="B11238" s="18">
        <v>2013</v>
      </c>
      <c r="C11238" s="18" t="s">
        <v>8</v>
      </c>
      <c r="D11238" s="18" t="s">
        <v>94</v>
      </c>
      <c r="E11238" s="18" t="s">
        <v>10</v>
      </c>
      <c r="F11238" s="18" t="s">
        <v>35</v>
      </c>
      <c r="G11238" s="18">
        <v>8784</v>
      </c>
      <c r="H11238" s="18">
        <v>1.1399999999999999</v>
      </c>
      <c r="I11238" s="18">
        <v>1.04</v>
      </c>
      <c r="Q11238"/>
    </row>
    <row r="11239" spans="2:17" x14ac:dyDescent="0.25">
      <c r="B11239" s="18">
        <v>2013</v>
      </c>
      <c r="C11239" s="18" t="s">
        <v>8</v>
      </c>
      <c r="D11239" s="18" t="s">
        <v>94</v>
      </c>
      <c r="E11239" s="18" t="s">
        <v>10</v>
      </c>
      <c r="F11239" s="18" t="s">
        <v>36</v>
      </c>
      <c r="G11239" s="18">
        <v>7500</v>
      </c>
      <c r="H11239" s="18">
        <v>1.17</v>
      </c>
      <c r="I11239" s="18">
        <v>0.96</v>
      </c>
      <c r="Q11239"/>
    </row>
    <row r="11240" spans="2:17" x14ac:dyDescent="0.25">
      <c r="B11240" s="18">
        <v>2013</v>
      </c>
      <c r="C11240" s="18" t="s">
        <v>8</v>
      </c>
      <c r="D11240" s="18" t="s">
        <v>94</v>
      </c>
      <c r="E11240" s="18" t="s">
        <v>10</v>
      </c>
      <c r="F11240" s="18" t="s">
        <v>37</v>
      </c>
      <c r="G11240" s="18">
        <v>7596</v>
      </c>
      <c r="H11240" s="18">
        <v>0.44</v>
      </c>
      <c r="I11240" s="18">
        <v>1.1100000000000001</v>
      </c>
      <c r="Q11240"/>
    </row>
    <row r="11241" spans="2:17" x14ac:dyDescent="0.25">
      <c r="B11241" s="18">
        <v>2013</v>
      </c>
      <c r="C11241" s="18" t="s">
        <v>8</v>
      </c>
      <c r="D11241" s="18" t="s">
        <v>94</v>
      </c>
      <c r="E11241" s="18" t="s">
        <v>10</v>
      </c>
      <c r="F11241" s="18" t="s">
        <v>38</v>
      </c>
      <c r="G11241" s="18">
        <v>8160</v>
      </c>
      <c r="H11241" s="18">
        <v>1.05</v>
      </c>
      <c r="I11241" s="18">
        <v>1.1299999999999999</v>
      </c>
      <c r="Q11241"/>
    </row>
    <row r="11242" spans="2:17" x14ac:dyDescent="0.25">
      <c r="B11242" s="18">
        <v>2013</v>
      </c>
      <c r="C11242" s="18" t="s">
        <v>8</v>
      </c>
      <c r="D11242" s="18" t="s">
        <v>94</v>
      </c>
      <c r="E11242" s="18" t="s">
        <v>10</v>
      </c>
      <c r="F11242" s="18" t="s">
        <v>39</v>
      </c>
      <c r="G11242" s="18">
        <v>7848</v>
      </c>
      <c r="H11242" s="18">
        <v>0.91</v>
      </c>
      <c r="I11242" s="18">
        <v>0.91</v>
      </c>
      <c r="Q11242"/>
    </row>
    <row r="11243" spans="2:17" x14ac:dyDescent="0.25">
      <c r="B11243" s="18">
        <v>2013</v>
      </c>
      <c r="C11243" s="18" t="s">
        <v>8</v>
      </c>
      <c r="D11243" s="18" t="s">
        <v>94</v>
      </c>
      <c r="E11243" s="18" t="s">
        <v>10</v>
      </c>
      <c r="F11243" s="18" t="s">
        <v>40</v>
      </c>
      <c r="G11243" s="18">
        <v>9264</v>
      </c>
      <c r="H11243" s="18">
        <v>0.8</v>
      </c>
      <c r="I11243" s="18">
        <v>1.0900000000000001</v>
      </c>
      <c r="Q11243"/>
    </row>
    <row r="11244" spans="2:17" x14ac:dyDescent="0.25">
      <c r="B11244" s="18">
        <v>2013</v>
      </c>
      <c r="C11244" s="18" t="s">
        <v>8</v>
      </c>
      <c r="D11244" s="18" t="s">
        <v>94</v>
      </c>
      <c r="E11244" s="18" t="s">
        <v>10</v>
      </c>
      <c r="F11244" s="18" t="s">
        <v>41</v>
      </c>
      <c r="G11244" s="18">
        <v>6792</v>
      </c>
      <c r="H11244" s="18">
        <v>0.49</v>
      </c>
      <c r="I11244" s="18">
        <v>1.03</v>
      </c>
      <c r="Q11244"/>
    </row>
    <row r="11245" spans="2:17" x14ac:dyDescent="0.25">
      <c r="B11245" s="18">
        <v>2013</v>
      </c>
      <c r="C11245" s="18" t="s">
        <v>8</v>
      </c>
      <c r="D11245" s="18" t="s">
        <v>94</v>
      </c>
      <c r="E11245" s="18" t="s">
        <v>10</v>
      </c>
      <c r="F11245" s="18" t="s">
        <v>42</v>
      </c>
      <c r="G11245" s="18">
        <v>6252</v>
      </c>
      <c r="H11245" s="18">
        <v>0.61</v>
      </c>
      <c r="I11245" s="18">
        <v>1.19</v>
      </c>
      <c r="Q11245"/>
    </row>
    <row r="11246" spans="2:17" x14ac:dyDescent="0.25">
      <c r="B11246" s="18">
        <v>2013</v>
      </c>
      <c r="C11246" s="18" t="s">
        <v>8</v>
      </c>
      <c r="D11246" s="18" t="s">
        <v>94</v>
      </c>
      <c r="E11246" s="18" t="s">
        <v>10</v>
      </c>
      <c r="F11246" s="18" t="s">
        <v>43</v>
      </c>
      <c r="G11246" s="18">
        <v>5604</v>
      </c>
      <c r="H11246" s="18">
        <v>0.47</v>
      </c>
      <c r="I11246" s="18">
        <v>1.18</v>
      </c>
      <c r="Q11246"/>
    </row>
    <row r="11247" spans="2:17" x14ac:dyDescent="0.25">
      <c r="B11247" s="18">
        <v>2013</v>
      </c>
      <c r="C11247" s="18" t="s">
        <v>8</v>
      </c>
      <c r="D11247" s="18" t="s">
        <v>94</v>
      </c>
      <c r="E11247" s="18" t="s">
        <v>10</v>
      </c>
      <c r="F11247" s="18" t="s">
        <v>44</v>
      </c>
      <c r="G11247" s="18">
        <v>6492</v>
      </c>
      <c r="H11247" s="18">
        <v>1.03</v>
      </c>
      <c r="I11247" s="18">
        <v>0.9</v>
      </c>
      <c r="Q11247"/>
    </row>
    <row r="11248" spans="2:17" x14ac:dyDescent="0.25">
      <c r="B11248" s="18">
        <v>2013</v>
      </c>
      <c r="C11248" s="18" t="s">
        <v>8</v>
      </c>
      <c r="D11248" s="18" t="s">
        <v>94</v>
      </c>
      <c r="E11248" s="18" t="s">
        <v>10</v>
      </c>
      <c r="F11248" s="18" t="s">
        <v>45</v>
      </c>
      <c r="G11248" s="18">
        <v>8040</v>
      </c>
      <c r="H11248" s="18">
        <v>0.56999999999999995</v>
      </c>
      <c r="I11248" s="18">
        <v>1.1200000000000001</v>
      </c>
      <c r="Q11248"/>
    </row>
    <row r="11249" spans="2:17" x14ac:dyDescent="0.25">
      <c r="B11249" s="18">
        <v>2013</v>
      </c>
      <c r="C11249" s="18" t="s">
        <v>8</v>
      </c>
      <c r="D11249" s="18" t="s">
        <v>94</v>
      </c>
      <c r="E11249" s="18" t="s">
        <v>10</v>
      </c>
      <c r="F11249" s="18" t="s">
        <v>46</v>
      </c>
      <c r="G11249" s="18">
        <v>4980</v>
      </c>
      <c r="H11249" s="18">
        <v>0.88</v>
      </c>
      <c r="I11249" s="18">
        <v>0.96</v>
      </c>
      <c r="Q11249"/>
    </row>
    <row r="11250" spans="2:17" x14ac:dyDescent="0.25">
      <c r="B11250" s="18">
        <v>2013</v>
      </c>
      <c r="C11250" s="18" t="s">
        <v>8</v>
      </c>
      <c r="D11250" s="18" t="s">
        <v>94</v>
      </c>
      <c r="E11250" s="18" t="s">
        <v>10</v>
      </c>
      <c r="F11250" s="18" t="s">
        <v>47</v>
      </c>
      <c r="G11250" s="18">
        <v>6240</v>
      </c>
      <c r="H11250" s="18">
        <v>0.82</v>
      </c>
      <c r="I11250" s="18">
        <v>1.03</v>
      </c>
      <c r="Q11250"/>
    </row>
    <row r="11251" spans="2:17" x14ac:dyDescent="0.25">
      <c r="B11251" s="18">
        <v>2013</v>
      </c>
      <c r="C11251" s="18" t="s">
        <v>8</v>
      </c>
      <c r="D11251" s="18" t="s">
        <v>94</v>
      </c>
      <c r="E11251" s="18" t="s">
        <v>10</v>
      </c>
      <c r="F11251" s="18" t="s">
        <v>48</v>
      </c>
      <c r="G11251" s="18">
        <v>7824</v>
      </c>
      <c r="H11251" s="18">
        <v>0.88</v>
      </c>
      <c r="I11251" s="18">
        <v>1.17</v>
      </c>
      <c r="Q11251"/>
    </row>
    <row r="11252" spans="2:17" x14ac:dyDescent="0.25">
      <c r="B11252" s="18">
        <v>2013</v>
      </c>
      <c r="C11252" s="18" t="s">
        <v>8</v>
      </c>
      <c r="D11252" s="18" t="s">
        <v>94</v>
      </c>
      <c r="E11252" s="18" t="s">
        <v>10</v>
      </c>
      <c r="F11252" s="18" t="s">
        <v>49</v>
      </c>
      <c r="G11252" s="18">
        <v>8424</v>
      </c>
      <c r="H11252" s="18">
        <v>0.81</v>
      </c>
      <c r="I11252" s="18">
        <v>1.1100000000000001</v>
      </c>
      <c r="Q11252"/>
    </row>
    <row r="11253" spans="2:17" x14ac:dyDescent="0.25">
      <c r="B11253" s="18">
        <v>2013</v>
      </c>
      <c r="C11253" s="18" t="s">
        <v>8</v>
      </c>
      <c r="D11253" s="18" t="s">
        <v>94</v>
      </c>
      <c r="E11253" s="18" t="s">
        <v>10</v>
      </c>
      <c r="F11253" s="18" t="s">
        <v>50</v>
      </c>
      <c r="G11253" s="18">
        <v>5184</v>
      </c>
      <c r="H11253" s="18">
        <v>1.06</v>
      </c>
      <c r="I11253" s="18">
        <v>1.1100000000000001</v>
      </c>
      <c r="Q11253"/>
    </row>
    <row r="11254" spans="2:17" x14ac:dyDescent="0.25">
      <c r="B11254" s="18">
        <v>2013</v>
      </c>
      <c r="C11254" s="18" t="s">
        <v>8</v>
      </c>
      <c r="D11254" s="18" t="s">
        <v>94</v>
      </c>
      <c r="E11254" s="18" t="s">
        <v>10</v>
      </c>
      <c r="F11254" s="18" t="s">
        <v>51</v>
      </c>
      <c r="G11254" s="18">
        <v>5652</v>
      </c>
      <c r="H11254" s="18">
        <v>1.01</v>
      </c>
      <c r="I11254" s="18">
        <v>1.01</v>
      </c>
      <c r="Q11254"/>
    </row>
    <row r="11255" spans="2:17" x14ac:dyDescent="0.25">
      <c r="B11255" s="18">
        <v>2013</v>
      </c>
      <c r="C11255" s="18" t="s">
        <v>8</v>
      </c>
      <c r="D11255" s="18" t="s">
        <v>94</v>
      </c>
      <c r="E11255" s="18" t="s">
        <v>10</v>
      </c>
      <c r="F11255" s="18" t="s">
        <v>52</v>
      </c>
      <c r="G11255" s="18">
        <v>8064</v>
      </c>
      <c r="H11255" s="18">
        <v>0.49</v>
      </c>
      <c r="I11255" s="18">
        <v>1.1200000000000001</v>
      </c>
      <c r="Q11255"/>
    </row>
    <row r="11256" spans="2:17" x14ac:dyDescent="0.25">
      <c r="B11256" s="18">
        <v>2013</v>
      </c>
      <c r="C11256" s="18" t="s">
        <v>8</v>
      </c>
      <c r="D11256" s="18" t="s">
        <v>94</v>
      </c>
      <c r="E11256" s="18" t="s">
        <v>10</v>
      </c>
      <c r="F11256" s="18" t="s">
        <v>53</v>
      </c>
      <c r="G11256" s="18">
        <v>5352</v>
      </c>
      <c r="H11256" s="18">
        <v>0.91</v>
      </c>
      <c r="I11256" s="18">
        <v>0.97</v>
      </c>
      <c r="Q11256"/>
    </row>
    <row r="11257" spans="2:17" x14ac:dyDescent="0.25">
      <c r="B11257" s="18">
        <v>2013</v>
      </c>
      <c r="C11257" s="18" t="s">
        <v>8</v>
      </c>
      <c r="D11257" s="18" t="s">
        <v>94</v>
      </c>
      <c r="E11257" s="18" t="s">
        <v>10</v>
      </c>
      <c r="F11257" s="18" t="s">
        <v>54</v>
      </c>
      <c r="G11257" s="18">
        <v>6996</v>
      </c>
      <c r="H11257" s="18">
        <v>0.98</v>
      </c>
      <c r="I11257" s="18">
        <v>1.19</v>
      </c>
      <c r="Q11257"/>
    </row>
    <row r="11258" spans="2:17" x14ac:dyDescent="0.25">
      <c r="B11258" s="18">
        <v>2013</v>
      </c>
      <c r="C11258" s="18" t="s">
        <v>8</v>
      </c>
      <c r="D11258" s="18" t="s">
        <v>94</v>
      </c>
      <c r="E11258" s="18" t="s">
        <v>10</v>
      </c>
      <c r="F11258" s="18" t="s">
        <v>55</v>
      </c>
      <c r="G11258" s="18">
        <v>8040</v>
      </c>
      <c r="H11258" s="18">
        <v>0.86</v>
      </c>
      <c r="I11258" s="18">
        <v>1.1000000000000001</v>
      </c>
      <c r="Q11258"/>
    </row>
    <row r="11259" spans="2:17" x14ac:dyDescent="0.25">
      <c r="B11259" s="18">
        <v>2013</v>
      </c>
      <c r="C11259" s="18" t="s">
        <v>8</v>
      </c>
      <c r="D11259" s="18" t="s">
        <v>94</v>
      </c>
      <c r="E11259" s="18" t="s">
        <v>10</v>
      </c>
      <c r="F11259" s="18" t="s">
        <v>56</v>
      </c>
      <c r="G11259" s="18">
        <v>5856</v>
      </c>
      <c r="H11259" s="18">
        <v>0.51</v>
      </c>
      <c r="I11259" s="18">
        <v>1.01</v>
      </c>
      <c r="Q11259"/>
    </row>
    <row r="11260" spans="2:17" x14ac:dyDescent="0.25">
      <c r="B11260" s="18">
        <v>2013</v>
      </c>
      <c r="C11260" s="18" t="s">
        <v>8</v>
      </c>
      <c r="D11260" s="18" t="s">
        <v>94</v>
      </c>
      <c r="E11260" s="18" t="s">
        <v>10</v>
      </c>
      <c r="F11260" s="18" t="s">
        <v>57</v>
      </c>
      <c r="G11260" s="18">
        <v>7836</v>
      </c>
      <c r="H11260" s="18">
        <v>1.2</v>
      </c>
      <c r="I11260" s="18">
        <v>0.93</v>
      </c>
      <c r="Q11260"/>
    </row>
    <row r="11261" spans="2:17" x14ac:dyDescent="0.25">
      <c r="B11261" s="18">
        <v>2013</v>
      </c>
      <c r="C11261" s="18" t="s">
        <v>8</v>
      </c>
      <c r="D11261" s="18" t="s">
        <v>94</v>
      </c>
      <c r="E11261" s="18" t="s">
        <v>10</v>
      </c>
      <c r="F11261" s="18" t="s">
        <v>58</v>
      </c>
      <c r="G11261" s="18">
        <v>7248</v>
      </c>
      <c r="H11261" s="18">
        <v>0.75</v>
      </c>
      <c r="I11261" s="18">
        <v>1.17</v>
      </c>
      <c r="Q11261"/>
    </row>
    <row r="11262" spans="2:17" x14ac:dyDescent="0.25">
      <c r="B11262" s="18">
        <v>2013</v>
      </c>
      <c r="C11262" s="18" t="s">
        <v>8</v>
      </c>
      <c r="D11262" s="18" t="s">
        <v>94</v>
      </c>
      <c r="E11262" s="18" t="s">
        <v>10</v>
      </c>
      <c r="F11262" s="18" t="s">
        <v>59</v>
      </c>
      <c r="G11262" s="18">
        <v>6180</v>
      </c>
      <c r="H11262" s="18">
        <v>0.51</v>
      </c>
      <c r="I11262" s="18">
        <v>1.0900000000000001</v>
      </c>
      <c r="Q11262"/>
    </row>
    <row r="11263" spans="2:17" x14ac:dyDescent="0.25">
      <c r="B11263" s="18">
        <v>2013</v>
      </c>
      <c r="C11263" s="18" t="s">
        <v>8</v>
      </c>
      <c r="D11263" s="18" t="s">
        <v>94</v>
      </c>
      <c r="E11263" s="18" t="s">
        <v>10</v>
      </c>
      <c r="F11263" s="18" t="s">
        <v>60</v>
      </c>
      <c r="G11263" s="18">
        <v>5004</v>
      </c>
      <c r="H11263" s="18">
        <v>0.53</v>
      </c>
      <c r="I11263" s="18">
        <v>1.17</v>
      </c>
      <c r="Q11263"/>
    </row>
    <row r="11264" spans="2:17" x14ac:dyDescent="0.25">
      <c r="B11264" s="18">
        <v>2013</v>
      </c>
      <c r="C11264" s="18" t="s">
        <v>8</v>
      </c>
      <c r="D11264" s="18" t="s">
        <v>94</v>
      </c>
      <c r="E11264" s="18" t="s">
        <v>10</v>
      </c>
      <c r="F11264" s="18" t="s">
        <v>61</v>
      </c>
      <c r="G11264" s="18">
        <v>7224</v>
      </c>
      <c r="H11264" s="18">
        <v>1.1200000000000001</v>
      </c>
      <c r="I11264" s="18">
        <v>1.1000000000000001</v>
      </c>
      <c r="Q11264"/>
    </row>
    <row r="11265" spans="2:17" x14ac:dyDescent="0.25">
      <c r="B11265" s="18">
        <v>2013</v>
      </c>
      <c r="C11265" s="18" t="s">
        <v>8</v>
      </c>
      <c r="D11265" s="18" t="s">
        <v>94</v>
      </c>
      <c r="E11265" s="18" t="s">
        <v>10</v>
      </c>
      <c r="F11265" s="18" t="s">
        <v>62</v>
      </c>
      <c r="G11265" s="18">
        <v>6168</v>
      </c>
      <c r="H11265" s="18">
        <v>0.78</v>
      </c>
      <c r="I11265" s="18">
        <v>0.9</v>
      </c>
      <c r="Q11265"/>
    </row>
    <row r="11266" spans="2:17" x14ac:dyDescent="0.25">
      <c r="B11266" s="18">
        <v>2013</v>
      </c>
      <c r="C11266" s="18" t="s">
        <v>8</v>
      </c>
      <c r="D11266" s="18" t="s">
        <v>94</v>
      </c>
      <c r="E11266" s="18" t="s">
        <v>10</v>
      </c>
      <c r="F11266" s="18" t="s">
        <v>63</v>
      </c>
      <c r="G11266" s="18">
        <v>8028</v>
      </c>
      <c r="H11266" s="18">
        <v>0.85</v>
      </c>
      <c r="I11266" s="18">
        <v>1.02</v>
      </c>
      <c r="Q11266"/>
    </row>
    <row r="11267" spans="2:17" x14ac:dyDescent="0.25">
      <c r="B11267" s="18">
        <v>2013</v>
      </c>
      <c r="C11267" s="18" t="s">
        <v>8</v>
      </c>
      <c r="D11267" s="18" t="s">
        <v>94</v>
      </c>
      <c r="E11267" s="18" t="s">
        <v>10</v>
      </c>
      <c r="F11267" s="18" t="s">
        <v>64</v>
      </c>
      <c r="G11267" s="18">
        <v>6000</v>
      </c>
      <c r="H11267" s="18">
        <v>0.54</v>
      </c>
      <c r="I11267" s="18">
        <v>0.98</v>
      </c>
      <c r="Q11267"/>
    </row>
    <row r="11268" spans="2:17" x14ac:dyDescent="0.25">
      <c r="B11268" s="18">
        <v>2013</v>
      </c>
      <c r="C11268" s="18" t="s">
        <v>8</v>
      </c>
      <c r="D11268" s="18" t="s">
        <v>94</v>
      </c>
      <c r="E11268" s="18" t="s">
        <v>10</v>
      </c>
      <c r="F11268" s="18" t="s">
        <v>65</v>
      </c>
      <c r="G11268" s="18">
        <v>7824</v>
      </c>
      <c r="H11268" s="18">
        <v>0.52</v>
      </c>
      <c r="I11268" s="18">
        <v>1</v>
      </c>
      <c r="Q11268"/>
    </row>
    <row r="11269" spans="2:17" x14ac:dyDescent="0.25">
      <c r="B11269" s="18">
        <v>2013</v>
      </c>
      <c r="C11269" s="18" t="s">
        <v>8</v>
      </c>
      <c r="D11269" s="18" t="s">
        <v>94</v>
      </c>
      <c r="E11269" s="18" t="s">
        <v>10</v>
      </c>
      <c r="F11269" s="18" t="s">
        <v>66</v>
      </c>
      <c r="G11269" s="18">
        <v>6816</v>
      </c>
      <c r="H11269" s="18">
        <v>0.69</v>
      </c>
      <c r="I11269" s="18">
        <v>1.07</v>
      </c>
      <c r="Q11269"/>
    </row>
    <row r="11270" spans="2:17" x14ac:dyDescent="0.25">
      <c r="B11270" s="18">
        <v>2013</v>
      </c>
      <c r="C11270" s="18" t="s">
        <v>8</v>
      </c>
      <c r="D11270" s="18" t="s">
        <v>94</v>
      </c>
      <c r="E11270" s="18" t="s">
        <v>10</v>
      </c>
      <c r="F11270" s="18" t="s">
        <v>67</v>
      </c>
      <c r="G11270" s="18">
        <v>5592</v>
      </c>
      <c r="H11270" s="18">
        <v>0.8</v>
      </c>
      <c r="I11270" s="18">
        <v>1.1399999999999999</v>
      </c>
      <c r="Q11270"/>
    </row>
    <row r="11271" spans="2:17" x14ac:dyDescent="0.25">
      <c r="B11271" s="18">
        <v>2013</v>
      </c>
      <c r="C11271" s="18" t="s">
        <v>8</v>
      </c>
      <c r="D11271" s="18" t="s">
        <v>94</v>
      </c>
      <c r="E11271" s="18" t="s">
        <v>10</v>
      </c>
      <c r="F11271" s="18" t="s">
        <v>68</v>
      </c>
      <c r="G11271" s="18">
        <v>9372</v>
      </c>
      <c r="H11271" s="18">
        <v>1.1200000000000001</v>
      </c>
      <c r="I11271" s="18">
        <v>1.1200000000000001</v>
      </c>
      <c r="Q11271"/>
    </row>
    <row r="11272" spans="2:17" x14ac:dyDescent="0.25">
      <c r="B11272" s="18">
        <v>2013</v>
      </c>
      <c r="C11272" s="18" t="s">
        <v>8</v>
      </c>
      <c r="D11272" s="18" t="s">
        <v>94</v>
      </c>
      <c r="E11272" s="18" t="s">
        <v>10</v>
      </c>
      <c r="F11272" s="18" t="s">
        <v>69</v>
      </c>
      <c r="G11272" s="18">
        <v>7908</v>
      </c>
      <c r="H11272" s="18">
        <v>0.42</v>
      </c>
      <c r="I11272" s="18">
        <v>1.07</v>
      </c>
      <c r="Q11272"/>
    </row>
    <row r="11273" spans="2:17" x14ac:dyDescent="0.25">
      <c r="B11273" s="18">
        <v>2013</v>
      </c>
      <c r="C11273" s="18" t="s">
        <v>8</v>
      </c>
      <c r="D11273" s="18" t="s">
        <v>94</v>
      </c>
      <c r="E11273" s="18" t="s">
        <v>10</v>
      </c>
      <c r="F11273" s="18" t="s">
        <v>70</v>
      </c>
      <c r="G11273" s="18">
        <v>8004</v>
      </c>
      <c r="H11273" s="18">
        <v>1.03</v>
      </c>
      <c r="I11273" s="18">
        <v>1.08</v>
      </c>
      <c r="Q11273"/>
    </row>
    <row r="11274" spans="2:17" x14ac:dyDescent="0.25">
      <c r="B11274" s="18">
        <v>2013</v>
      </c>
      <c r="C11274" s="18" t="s">
        <v>8</v>
      </c>
      <c r="D11274" s="18" t="s">
        <v>94</v>
      </c>
      <c r="E11274" s="18" t="s">
        <v>10</v>
      </c>
      <c r="F11274" s="18" t="s">
        <v>71</v>
      </c>
      <c r="G11274" s="18">
        <v>6756</v>
      </c>
      <c r="H11274" s="18">
        <v>0.52</v>
      </c>
      <c r="I11274" s="18">
        <v>1.1599999999999999</v>
      </c>
      <c r="Q11274"/>
    </row>
    <row r="11275" spans="2:17" x14ac:dyDescent="0.25">
      <c r="B11275" s="18">
        <v>2013</v>
      </c>
      <c r="C11275" s="18" t="s">
        <v>8</v>
      </c>
      <c r="D11275" s="18" t="s">
        <v>94</v>
      </c>
      <c r="E11275" s="18" t="s">
        <v>10</v>
      </c>
      <c r="F11275" s="18" t="s">
        <v>72</v>
      </c>
      <c r="G11275" s="18">
        <v>4824</v>
      </c>
      <c r="H11275" s="18">
        <v>0.86</v>
      </c>
      <c r="I11275" s="18">
        <v>1.1299999999999999</v>
      </c>
      <c r="Q11275"/>
    </row>
    <row r="11276" spans="2:17" x14ac:dyDescent="0.25">
      <c r="B11276" s="18">
        <v>2013</v>
      </c>
      <c r="C11276" s="18" t="s">
        <v>8</v>
      </c>
      <c r="D11276" s="18" t="s">
        <v>94</v>
      </c>
      <c r="E11276" s="18" t="s">
        <v>10</v>
      </c>
      <c r="F11276" s="18" t="s">
        <v>73</v>
      </c>
      <c r="G11276" s="18">
        <v>5352</v>
      </c>
      <c r="H11276" s="18">
        <v>1.1299999999999999</v>
      </c>
      <c r="I11276" s="18">
        <v>0.92</v>
      </c>
      <c r="Q11276"/>
    </row>
    <row r="11277" spans="2:17" x14ac:dyDescent="0.25">
      <c r="B11277" s="18">
        <v>2013</v>
      </c>
      <c r="C11277" s="18" t="s">
        <v>8</v>
      </c>
      <c r="D11277" s="18" t="s">
        <v>94</v>
      </c>
      <c r="E11277" s="18" t="s">
        <v>10</v>
      </c>
      <c r="F11277" s="18" t="s">
        <v>74</v>
      </c>
      <c r="G11277" s="18">
        <v>7752</v>
      </c>
      <c r="H11277" s="18">
        <v>1.19</v>
      </c>
      <c r="I11277" s="18">
        <v>1.1100000000000001</v>
      </c>
      <c r="Q11277"/>
    </row>
    <row r="11278" spans="2:17" x14ac:dyDescent="0.25">
      <c r="B11278" s="18">
        <v>2013</v>
      </c>
      <c r="C11278" s="18" t="s">
        <v>8</v>
      </c>
      <c r="D11278" s="18" t="s">
        <v>94</v>
      </c>
      <c r="E11278" s="18" t="s">
        <v>10</v>
      </c>
      <c r="F11278" s="18" t="s">
        <v>75</v>
      </c>
      <c r="G11278" s="18">
        <v>7740</v>
      </c>
      <c r="H11278" s="18">
        <v>0.9</v>
      </c>
      <c r="I11278" s="18">
        <v>0.97</v>
      </c>
      <c r="Q11278"/>
    </row>
    <row r="11279" spans="2:17" x14ac:dyDescent="0.25">
      <c r="B11279" s="18">
        <v>2013</v>
      </c>
      <c r="C11279" s="18" t="s">
        <v>8</v>
      </c>
      <c r="D11279" s="18" t="s">
        <v>94</v>
      </c>
      <c r="E11279" s="18" t="s">
        <v>10</v>
      </c>
      <c r="F11279" s="18" t="s">
        <v>76</v>
      </c>
      <c r="G11279" s="18">
        <v>8052</v>
      </c>
      <c r="H11279" s="18">
        <v>1.1299999999999999</v>
      </c>
      <c r="I11279" s="18">
        <v>1</v>
      </c>
      <c r="Q11279"/>
    </row>
    <row r="11280" spans="2:17" x14ac:dyDescent="0.25">
      <c r="B11280" s="18">
        <v>2013</v>
      </c>
      <c r="C11280" s="18" t="s">
        <v>8</v>
      </c>
      <c r="D11280" s="18" t="s">
        <v>94</v>
      </c>
      <c r="E11280" s="18" t="s">
        <v>10</v>
      </c>
      <c r="F11280" s="18" t="s">
        <v>77</v>
      </c>
      <c r="G11280" s="18">
        <v>8268</v>
      </c>
      <c r="H11280" s="18">
        <v>1.18</v>
      </c>
      <c r="I11280" s="18">
        <v>0.9</v>
      </c>
      <c r="Q11280"/>
    </row>
    <row r="11281" spans="2:17" x14ac:dyDescent="0.25">
      <c r="B11281" s="18">
        <v>2013</v>
      </c>
      <c r="C11281" s="18" t="s">
        <v>8</v>
      </c>
      <c r="D11281" s="18" t="s">
        <v>94</v>
      </c>
      <c r="E11281" s="18" t="s">
        <v>10</v>
      </c>
      <c r="F11281" s="18" t="s">
        <v>78</v>
      </c>
      <c r="G11281" s="18">
        <v>5328</v>
      </c>
      <c r="H11281" s="18">
        <v>0.66</v>
      </c>
      <c r="I11281" s="18">
        <v>0.99</v>
      </c>
      <c r="Q11281"/>
    </row>
    <row r="11282" spans="2:17" x14ac:dyDescent="0.25">
      <c r="B11282" s="18">
        <v>2013</v>
      </c>
      <c r="C11282" s="18" t="s">
        <v>8</v>
      </c>
      <c r="D11282" s="18" t="s">
        <v>94</v>
      </c>
      <c r="E11282" s="18" t="s">
        <v>10</v>
      </c>
      <c r="F11282" s="18" t="s">
        <v>79</v>
      </c>
      <c r="G11282" s="18">
        <v>9096</v>
      </c>
      <c r="H11282" s="18">
        <v>0.93</v>
      </c>
      <c r="I11282" s="18">
        <v>1.02</v>
      </c>
      <c r="Q11282"/>
    </row>
    <row r="11283" spans="2:17" x14ac:dyDescent="0.25">
      <c r="B11283" s="18">
        <v>2013</v>
      </c>
      <c r="C11283" s="18" t="s">
        <v>8</v>
      </c>
      <c r="D11283" s="18" t="s">
        <v>94</v>
      </c>
      <c r="E11283" s="18" t="s">
        <v>10</v>
      </c>
      <c r="F11283" s="18" t="s">
        <v>80</v>
      </c>
      <c r="G11283" s="18">
        <v>8868</v>
      </c>
      <c r="H11283" s="18">
        <v>0.41</v>
      </c>
      <c r="I11283" s="18">
        <v>1.08</v>
      </c>
      <c r="Q11283"/>
    </row>
    <row r="11284" spans="2:17" x14ac:dyDescent="0.25">
      <c r="B11284" s="18">
        <v>2013</v>
      </c>
      <c r="C11284" s="18" t="s">
        <v>8</v>
      </c>
      <c r="D11284" s="18" t="s">
        <v>94</v>
      </c>
      <c r="E11284" s="18" t="s">
        <v>10</v>
      </c>
      <c r="F11284" s="18" t="s">
        <v>81</v>
      </c>
      <c r="G11284" s="18">
        <v>7056</v>
      </c>
      <c r="H11284" s="18">
        <v>0.43</v>
      </c>
      <c r="I11284" s="18">
        <v>1.08</v>
      </c>
      <c r="Q11284"/>
    </row>
    <row r="11285" spans="2:17" x14ac:dyDescent="0.25">
      <c r="B11285" s="18">
        <v>2013</v>
      </c>
      <c r="C11285" s="18" t="s">
        <v>8</v>
      </c>
      <c r="D11285" s="18" t="s">
        <v>94</v>
      </c>
      <c r="E11285" s="18" t="s">
        <v>10</v>
      </c>
      <c r="F11285" s="18" t="s">
        <v>82</v>
      </c>
      <c r="G11285" s="18">
        <v>5784</v>
      </c>
      <c r="H11285" s="18">
        <v>0.77</v>
      </c>
      <c r="I11285" s="18">
        <v>0.9</v>
      </c>
      <c r="Q11285"/>
    </row>
    <row r="11286" spans="2:17" x14ac:dyDescent="0.25">
      <c r="B11286" s="18">
        <v>2013</v>
      </c>
      <c r="C11286" s="18" t="s">
        <v>8</v>
      </c>
      <c r="D11286" s="18" t="s">
        <v>94</v>
      </c>
      <c r="E11286" s="18" t="s">
        <v>10</v>
      </c>
      <c r="F11286" s="18" t="s">
        <v>83</v>
      </c>
      <c r="G11286" s="18">
        <v>6948</v>
      </c>
      <c r="H11286" s="18">
        <v>0.55000000000000004</v>
      </c>
      <c r="I11286" s="18">
        <v>1.1200000000000001</v>
      </c>
      <c r="Q11286"/>
    </row>
    <row r="11287" spans="2:17" x14ac:dyDescent="0.25">
      <c r="B11287" s="18">
        <v>2013</v>
      </c>
      <c r="C11287" s="18" t="s">
        <v>8</v>
      </c>
      <c r="D11287" s="18" t="s">
        <v>94</v>
      </c>
      <c r="E11287" s="18" t="s">
        <v>10</v>
      </c>
      <c r="F11287" s="18" t="s">
        <v>84</v>
      </c>
      <c r="G11287" s="18">
        <v>7008</v>
      </c>
      <c r="H11287" s="18">
        <v>0.65</v>
      </c>
      <c r="I11287" s="18">
        <v>0.98</v>
      </c>
      <c r="Q11287"/>
    </row>
    <row r="11288" spans="2:17" x14ac:dyDescent="0.25">
      <c r="B11288" s="18">
        <v>2013</v>
      </c>
      <c r="C11288" s="18" t="s">
        <v>8</v>
      </c>
      <c r="D11288" s="18" t="s">
        <v>94</v>
      </c>
      <c r="E11288" s="18" t="s">
        <v>10</v>
      </c>
      <c r="F11288" s="18" t="s">
        <v>85</v>
      </c>
      <c r="G11288" s="18">
        <v>6600</v>
      </c>
      <c r="H11288" s="18">
        <v>1.07</v>
      </c>
      <c r="I11288" s="18">
        <v>1.05</v>
      </c>
      <c r="Q11288"/>
    </row>
    <row r="11289" spans="2:17" x14ac:dyDescent="0.25">
      <c r="B11289" s="18">
        <v>2013</v>
      </c>
      <c r="C11289" s="18" t="s">
        <v>8</v>
      </c>
      <c r="D11289" s="18" t="s">
        <v>94</v>
      </c>
      <c r="E11289" s="18" t="s">
        <v>10</v>
      </c>
      <c r="F11289" s="18" t="s">
        <v>86</v>
      </c>
      <c r="G11289" s="18">
        <v>8136</v>
      </c>
      <c r="H11289" s="18">
        <v>1.1000000000000001</v>
      </c>
      <c r="I11289" s="18">
        <v>0.95</v>
      </c>
      <c r="Q11289"/>
    </row>
    <row r="11290" spans="2:17" x14ac:dyDescent="0.25">
      <c r="B11290" s="18">
        <v>2013</v>
      </c>
      <c r="C11290" s="18" t="s">
        <v>8</v>
      </c>
      <c r="D11290" s="18" t="s">
        <v>94</v>
      </c>
      <c r="E11290" s="18" t="s">
        <v>10</v>
      </c>
      <c r="F11290" s="18" t="s">
        <v>87</v>
      </c>
      <c r="G11290" s="18">
        <v>5388</v>
      </c>
      <c r="H11290" s="18">
        <v>0.69</v>
      </c>
      <c r="I11290" s="18">
        <v>1.2</v>
      </c>
      <c r="Q11290"/>
    </row>
    <row r="11291" spans="2:17" x14ac:dyDescent="0.25">
      <c r="B11291" s="18">
        <v>2013</v>
      </c>
      <c r="C11291" s="18" t="s">
        <v>8</v>
      </c>
      <c r="D11291" s="18" t="s">
        <v>94</v>
      </c>
      <c r="E11291" s="18" t="s">
        <v>10</v>
      </c>
      <c r="F11291" s="18" t="s">
        <v>88</v>
      </c>
      <c r="G11291" s="18">
        <v>6084</v>
      </c>
      <c r="H11291" s="18">
        <v>1.1299999999999999</v>
      </c>
      <c r="I11291" s="18">
        <v>1.06</v>
      </c>
      <c r="Q11291"/>
    </row>
    <row r="11292" spans="2:17" x14ac:dyDescent="0.25">
      <c r="B11292" s="18">
        <v>2013</v>
      </c>
      <c r="C11292" s="18" t="s">
        <v>8</v>
      </c>
      <c r="D11292" s="18" t="s">
        <v>94</v>
      </c>
      <c r="E11292" s="18" t="s">
        <v>10</v>
      </c>
      <c r="F11292" s="18" t="s">
        <v>89</v>
      </c>
      <c r="G11292" s="18">
        <v>8616</v>
      </c>
      <c r="H11292" s="18">
        <v>0.4</v>
      </c>
      <c r="I11292" s="18">
        <v>1.0900000000000001</v>
      </c>
      <c r="Q11292"/>
    </row>
    <row r="11293" spans="2:17" x14ac:dyDescent="0.25">
      <c r="B11293" s="18">
        <v>2013</v>
      </c>
      <c r="C11293" s="18" t="s">
        <v>8</v>
      </c>
      <c r="D11293" s="18" t="s">
        <v>94</v>
      </c>
      <c r="E11293" s="18" t="s">
        <v>10</v>
      </c>
      <c r="F11293" s="18" t="s">
        <v>95</v>
      </c>
      <c r="G11293" s="18">
        <v>7176</v>
      </c>
      <c r="H11293" s="18">
        <v>0.8</v>
      </c>
      <c r="I11293" s="18">
        <v>0.9</v>
      </c>
      <c r="Q11293"/>
    </row>
    <row r="11294" spans="2:17" x14ac:dyDescent="0.25">
      <c r="B11294" s="18">
        <v>2013</v>
      </c>
      <c r="C11294" s="18" t="s">
        <v>8</v>
      </c>
      <c r="D11294" s="18" t="s">
        <v>94</v>
      </c>
      <c r="E11294" s="18" t="s">
        <v>10</v>
      </c>
      <c r="F11294" s="18" t="s">
        <v>96</v>
      </c>
      <c r="G11294" s="18">
        <v>8808</v>
      </c>
      <c r="H11294" s="18">
        <v>0.67</v>
      </c>
      <c r="I11294" s="18">
        <v>1.1599999999999999</v>
      </c>
      <c r="Q11294"/>
    </row>
    <row r="11295" spans="2:17" x14ac:dyDescent="0.25">
      <c r="B11295" s="18">
        <v>2013</v>
      </c>
      <c r="C11295" s="18" t="s">
        <v>8</v>
      </c>
      <c r="D11295" s="18" t="s">
        <v>94</v>
      </c>
      <c r="E11295" s="18" t="s">
        <v>10</v>
      </c>
      <c r="F11295" s="18" t="s">
        <v>97</v>
      </c>
      <c r="G11295" s="18">
        <v>6108</v>
      </c>
      <c r="H11295" s="18">
        <v>0.43</v>
      </c>
      <c r="I11295" s="18">
        <v>1.05</v>
      </c>
      <c r="Q11295"/>
    </row>
    <row r="11296" spans="2:17" x14ac:dyDescent="0.25">
      <c r="B11296" s="18">
        <v>2013</v>
      </c>
      <c r="C11296" s="18" t="s">
        <v>8</v>
      </c>
      <c r="D11296" s="18" t="s">
        <v>94</v>
      </c>
      <c r="E11296" s="18" t="s">
        <v>10</v>
      </c>
      <c r="F11296" s="18" t="s">
        <v>98</v>
      </c>
      <c r="G11296" s="18">
        <v>5124</v>
      </c>
      <c r="H11296" s="18">
        <v>1.01</v>
      </c>
      <c r="I11296" s="18">
        <v>1.07</v>
      </c>
      <c r="Q11296"/>
    </row>
    <row r="11297" spans="2:17" x14ac:dyDescent="0.25">
      <c r="B11297" s="18">
        <v>2013</v>
      </c>
      <c r="C11297" s="18" t="s">
        <v>8</v>
      </c>
      <c r="D11297" s="18" t="s">
        <v>94</v>
      </c>
      <c r="E11297" s="18" t="s">
        <v>10</v>
      </c>
      <c r="F11297" s="18" t="s">
        <v>99</v>
      </c>
      <c r="G11297" s="18">
        <v>6012</v>
      </c>
      <c r="H11297" s="18">
        <v>0.44</v>
      </c>
      <c r="I11297" s="18">
        <v>0.9</v>
      </c>
      <c r="Q11297"/>
    </row>
    <row r="11298" spans="2:17" x14ac:dyDescent="0.25">
      <c r="B11298" s="18">
        <v>2013</v>
      </c>
      <c r="C11298" s="18" t="s">
        <v>8</v>
      </c>
      <c r="D11298" s="18" t="s">
        <v>94</v>
      </c>
      <c r="E11298" s="18" t="s">
        <v>10</v>
      </c>
      <c r="F11298" s="18" t="s">
        <v>100</v>
      </c>
      <c r="G11298" s="18">
        <v>6552</v>
      </c>
      <c r="H11298" s="18">
        <v>0.56000000000000005</v>
      </c>
      <c r="I11298" s="18">
        <v>1.05</v>
      </c>
      <c r="Q11298"/>
    </row>
    <row r="11299" spans="2:17" x14ac:dyDescent="0.25">
      <c r="B11299" s="18">
        <v>2013</v>
      </c>
      <c r="C11299" s="18" t="s">
        <v>8</v>
      </c>
      <c r="D11299" s="18" t="s">
        <v>94</v>
      </c>
      <c r="E11299" s="18" t="s">
        <v>10</v>
      </c>
      <c r="F11299" s="18" t="s">
        <v>101</v>
      </c>
      <c r="G11299" s="18">
        <v>5760</v>
      </c>
      <c r="H11299" s="18">
        <v>0.41</v>
      </c>
      <c r="I11299" s="18">
        <v>1.07</v>
      </c>
      <c r="Q11299"/>
    </row>
    <row r="11300" spans="2:17" x14ac:dyDescent="0.25">
      <c r="B11300" s="18">
        <v>2013</v>
      </c>
      <c r="C11300" s="18" t="s">
        <v>8</v>
      </c>
      <c r="D11300" s="18" t="s">
        <v>94</v>
      </c>
      <c r="E11300" s="18" t="s">
        <v>10</v>
      </c>
      <c r="F11300" s="18" t="s">
        <v>102</v>
      </c>
      <c r="G11300" s="18">
        <v>9036</v>
      </c>
      <c r="H11300" s="18">
        <v>0.63</v>
      </c>
      <c r="I11300" s="18">
        <v>1.05</v>
      </c>
      <c r="Q11300"/>
    </row>
    <row r="11301" spans="2:17" x14ac:dyDescent="0.25">
      <c r="B11301" s="18">
        <v>2013</v>
      </c>
      <c r="C11301" s="18" t="s">
        <v>8</v>
      </c>
      <c r="D11301" s="18" t="s">
        <v>94</v>
      </c>
      <c r="E11301" s="18" t="s">
        <v>10</v>
      </c>
      <c r="F11301" s="18" t="s">
        <v>103</v>
      </c>
      <c r="G11301" s="18">
        <v>6900</v>
      </c>
      <c r="H11301" s="18">
        <v>0.98</v>
      </c>
      <c r="I11301" s="18">
        <v>1.17</v>
      </c>
      <c r="Q11301"/>
    </row>
    <row r="11302" spans="2:17" x14ac:dyDescent="0.25">
      <c r="B11302" s="18">
        <v>2013</v>
      </c>
      <c r="C11302" s="18" t="s">
        <v>8</v>
      </c>
      <c r="D11302" s="18" t="s">
        <v>94</v>
      </c>
      <c r="E11302" s="18" t="s">
        <v>10</v>
      </c>
      <c r="F11302" s="18" t="s">
        <v>104</v>
      </c>
      <c r="G11302" s="18">
        <v>6108</v>
      </c>
      <c r="H11302" s="18">
        <v>0.74</v>
      </c>
      <c r="I11302" s="18">
        <v>1.18</v>
      </c>
      <c r="Q11302"/>
    </row>
    <row r="11303" spans="2:17" x14ac:dyDescent="0.25">
      <c r="B11303" s="18">
        <v>2013</v>
      </c>
      <c r="C11303" s="18" t="s">
        <v>8</v>
      </c>
      <c r="D11303" s="18" t="s">
        <v>94</v>
      </c>
      <c r="E11303" s="18" t="s">
        <v>10</v>
      </c>
      <c r="F11303" s="18" t="s">
        <v>105</v>
      </c>
      <c r="G11303" s="18">
        <v>8088</v>
      </c>
      <c r="H11303" s="18">
        <v>0.95</v>
      </c>
      <c r="I11303" s="18">
        <v>1</v>
      </c>
      <c r="Q11303"/>
    </row>
    <row r="11304" spans="2:17" x14ac:dyDescent="0.25">
      <c r="B11304" s="18">
        <v>2013</v>
      </c>
      <c r="C11304" s="18" t="s">
        <v>8</v>
      </c>
      <c r="D11304" s="18" t="s">
        <v>94</v>
      </c>
      <c r="E11304" s="18" t="s">
        <v>10</v>
      </c>
      <c r="F11304" s="18" t="s">
        <v>106</v>
      </c>
      <c r="G11304" s="18">
        <v>9444</v>
      </c>
      <c r="H11304" s="18">
        <v>0.95</v>
      </c>
      <c r="I11304" s="18">
        <v>1.1000000000000001</v>
      </c>
      <c r="Q11304"/>
    </row>
    <row r="11305" spans="2:17" x14ac:dyDescent="0.25">
      <c r="B11305" s="18">
        <v>2013</v>
      </c>
      <c r="C11305" s="18" t="s">
        <v>8</v>
      </c>
      <c r="D11305" s="18" t="s">
        <v>94</v>
      </c>
      <c r="E11305" s="18" t="s">
        <v>10</v>
      </c>
      <c r="F11305" s="18" t="s">
        <v>107</v>
      </c>
      <c r="G11305" s="18">
        <v>9360</v>
      </c>
      <c r="H11305" s="18">
        <v>0.72</v>
      </c>
      <c r="I11305" s="18">
        <v>0.91</v>
      </c>
      <c r="Q11305"/>
    </row>
    <row r="11306" spans="2:17" x14ac:dyDescent="0.25">
      <c r="B11306" s="18">
        <v>2013</v>
      </c>
      <c r="C11306" s="18" t="s">
        <v>8</v>
      </c>
      <c r="D11306" s="18" t="s">
        <v>94</v>
      </c>
      <c r="E11306" s="18" t="s">
        <v>10</v>
      </c>
      <c r="F11306" s="18" t="s">
        <v>108</v>
      </c>
      <c r="G11306" s="18">
        <v>9048</v>
      </c>
      <c r="H11306" s="18">
        <v>0.44</v>
      </c>
      <c r="I11306" s="18">
        <v>1.08</v>
      </c>
      <c r="Q11306"/>
    </row>
    <row r="11307" spans="2:17" x14ac:dyDescent="0.25">
      <c r="B11307" s="18">
        <v>2013</v>
      </c>
      <c r="C11307" s="18" t="s">
        <v>8</v>
      </c>
      <c r="D11307" s="18" t="s">
        <v>94</v>
      </c>
      <c r="E11307" s="18" t="s">
        <v>10</v>
      </c>
      <c r="F11307" s="18" t="s">
        <v>109</v>
      </c>
      <c r="G11307" s="18">
        <v>8304</v>
      </c>
      <c r="H11307" s="18">
        <v>1.08</v>
      </c>
      <c r="I11307" s="18">
        <v>1.19</v>
      </c>
      <c r="Q11307"/>
    </row>
    <row r="11308" spans="2:17" x14ac:dyDescent="0.25">
      <c r="B11308" s="18">
        <v>2013</v>
      </c>
      <c r="C11308" s="18" t="s">
        <v>8</v>
      </c>
      <c r="D11308" s="18" t="s">
        <v>94</v>
      </c>
      <c r="E11308" s="18" t="s">
        <v>10</v>
      </c>
      <c r="F11308" s="18" t="s">
        <v>110</v>
      </c>
      <c r="G11308" s="18">
        <v>5460</v>
      </c>
      <c r="H11308" s="18">
        <v>0.69</v>
      </c>
      <c r="I11308" s="18">
        <v>1.01</v>
      </c>
      <c r="Q11308"/>
    </row>
    <row r="11309" spans="2:17" x14ac:dyDescent="0.25">
      <c r="B11309" s="18">
        <v>2013</v>
      </c>
      <c r="C11309" s="18" t="s">
        <v>8</v>
      </c>
      <c r="D11309" s="18" t="s">
        <v>94</v>
      </c>
      <c r="E11309" s="18" t="s">
        <v>10</v>
      </c>
      <c r="F11309" s="18" t="s">
        <v>111</v>
      </c>
      <c r="G11309" s="18">
        <v>5328</v>
      </c>
      <c r="H11309" s="18">
        <v>1.05</v>
      </c>
      <c r="I11309" s="18">
        <v>0.93</v>
      </c>
      <c r="Q11309"/>
    </row>
    <row r="11310" spans="2:17" x14ac:dyDescent="0.25">
      <c r="B11310" s="18">
        <v>2013</v>
      </c>
      <c r="C11310" s="18" t="s">
        <v>8</v>
      </c>
      <c r="D11310" s="18" t="s">
        <v>94</v>
      </c>
      <c r="E11310" s="18" t="s">
        <v>10</v>
      </c>
      <c r="F11310" s="18" t="s">
        <v>112</v>
      </c>
      <c r="G11310" s="18">
        <v>5172</v>
      </c>
      <c r="H11310" s="18">
        <v>0.76</v>
      </c>
      <c r="I11310" s="18">
        <v>0.95</v>
      </c>
      <c r="Q11310"/>
    </row>
    <row r="11311" spans="2:17" x14ac:dyDescent="0.25">
      <c r="B11311" s="18">
        <v>2013</v>
      </c>
      <c r="C11311" s="18" t="s">
        <v>8</v>
      </c>
      <c r="D11311" s="18" t="s">
        <v>94</v>
      </c>
      <c r="E11311" s="18" t="s">
        <v>10</v>
      </c>
      <c r="F11311" s="18" t="s">
        <v>113</v>
      </c>
      <c r="G11311" s="18">
        <v>7128</v>
      </c>
      <c r="H11311" s="18">
        <v>1.1200000000000001</v>
      </c>
      <c r="I11311" s="18">
        <v>1.0900000000000001</v>
      </c>
      <c r="Q11311"/>
    </row>
    <row r="11312" spans="2:17" x14ac:dyDescent="0.25">
      <c r="B11312" s="18">
        <v>2013</v>
      </c>
      <c r="C11312" s="18" t="s">
        <v>8</v>
      </c>
      <c r="D11312" s="18" t="s">
        <v>94</v>
      </c>
      <c r="E11312" s="18" t="s">
        <v>10</v>
      </c>
      <c r="F11312" s="18" t="s">
        <v>114</v>
      </c>
      <c r="G11312" s="18">
        <v>8928</v>
      </c>
      <c r="H11312" s="18">
        <v>0.4</v>
      </c>
      <c r="I11312" s="18">
        <v>1.1200000000000001</v>
      </c>
      <c r="Q11312"/>
    </row>
    <row r="11313" spans="2:17" x14ac:dyDescent="0.25">
      <c r="B11313" s="18">
        <v>2013</v>
      </c>
      <c r="C11313" s="18" t="s">
        <v>8</v>
      </c>
      <c r="D11313" s="18" t="s">
        <v>94</v>
      </c>
      <c r="E11313" s="18" t="s">
        <v>10</v>
      </c>
      <c r="F11313" s="18" t="s">
        <v>115</v>
      </c>
      <c r="G11313" s="18">
        <v>6180</v>
      </c>
      <c r="H11313" s="18">
        <v>0.97</v>
      </c>
      <c r="I11313" s="18">
        <v>0.95</v>
      </c>
      <c r="Q11313"/>
    </row>
    <row r="11314" spans="2:17" x14ac:dyDescent="0.25">
      <c r="B11314" s="18">
        <v>2013</v>
      </c>
      <c r="C11314" s="18" t="s">
        <v>8</v>
      </c>
      <c r="D11314" s="18" t="s">
        <v>94</v>
      </c>
      <c r="E11314" s="18" t="s">
        <v>10</v>
      </c>
      <c r="F11314" s="18" t="s">
        <v>116</v>
      </c>
      <c r="G11314" s="18">
        <v>7188</v>
      </c>
      <c r="H11314" s="18">
        <v>0.76</v>
      </c>
      <c r="I11314" s="18">
        <v>0.96</v>
      </c>
      <c r="Q11314"/>
    </row>
    <row r="11315" spans="2:17" x14ac:dyDescent="0.25">
      <c r="B11315" s="18">
        <v>2013</v>
      </c>
      <c r="C11315" s="18" t="s">
        <v>8</v>
      </c>
      <c r="D11315" s="18" t="s">
        <v>94</v>
      </c>
      <c r="E11315" s="18" t="s">
        <v>10</v>
      </c>
      <c r="F11315" s="18" t="s">
        <v>117</v>
      </c>
      <c r="G11315" s="18">
        <v>8448</v>
      </c>
      <c r="H11315" s="18">
        <v>0.95</v>
      </c>
      <c r="I11315" s="18">
        <v>1.03</v>
      </c>
      <c r="Q11315"/>
    </row>
    <row r="11316" spans="2:17" x14ac:dyDescent="0.25">
      <c r="B11316" s="18">
        <v>2013</v>
      </c>
      <c r="C11316" s="18" t="s">
        <v>8</v>
      </c>
      <c r="D11316" s="18" t="s">
        <v>94</v>
      </c>
      <c r="E11316" s="18" t="s">
        <v>10</v>
      </c>
      <c r="F11316" s="18" t="s">
        <v>118</v>
      </c>
      <c r="G11316" s="18">
        <v>7392</v>
      </c>
      <c r="H11316" s="18">
        <v>0.5</v>
      </c>
      <c r="I11316" s="18">
        <v>1.1000000000000001</v>
      </c>
      <c r="Q11316"/>
    </row>
    <row r="11317" spans="2:17" x14ac:dyDescent="0.25">
      <c r="B11317" s="18">
        <v>2013</v>
      </c>
      <c r="C11317" s="18" t="s">
        <v>8</v>
      </c>
      <c r="D11317" s="18" t="s">
        <v>94</v>
      </c>
      <c r="E11317" s="18" t="s">
        <v>10</v>
      </c>
      <c r="F11317" s="18" t="s">
        <v>119</v>
      </c>
      <c r="G11317" s="18">
        <v>7428</v>
      </c>
      <c r="H11317" s="18">
        <v>0.75</v>
      </c>
      <c r="I11317" s="18">
        <v>1.1599999999999999</v>
      </c>
      <c r="Q11317"/>
    </row>
    <row r="11318" spans="2:17" x14ac:dyDescent="0.25">
      <c r="B11318" s="18">
        <v>2013</v>
      </c>
      <c r="C11318" s="18" t="s">
        <v>8</v>
      </c>
      <c r="D11318" s="18" t="s">
        <v>94</v>
      </c>
      <c r="E11318" s="18" t="s">
        <v>10</v>
      </c>
      <c r="F11318" s="18" t="s">
        <v>120</v>
      </c>
      <c r="G11318" s="18">
        <v>7956</v>
      </c>
      <c r="H11318" s="18">
        <v>0.65</v>
      </c>
      <c r="I11318" s="18">
        <v>1.05</v>
      </c>
      <c r="Q11318"/>
    </row>
    <row r="11319" spans="2:17" x14ac:dyDescent="0.25">
      <c r="B11319" s="18">
        <v>2013</v>
      </c>
      <c r="C11319" s="18" t="s">
        <v>8</v>
      </c>
      <c r="D11319" s="18" t="s">
        <v>94</v>
      </c>
      <c r="E11319" s="18" t="s">
        <v>10</v>
      </c>
      <c r="F11319" s="18" t="s">
        <v>121</v>
      </c>
      <c r="G11319" s="18">
        <v>8796</v>
      </c>
      <c r="H11319" s="18">
        <v>1.07</v>
      </c>
      <c r="I11319" s="18">
        <v>0.93</v>
      </c>
      <c r="Q11319"/>
    </row>
    <row r="11320" spans="2:17" x14ac:dyDescent="0.25">
      <c r="B11320" s="18">
        <v>2013</v>
      </c>
      <c r="C11320" s="18" t="s">
        <v>8</v>
      </c>
      <c r="D11320" s="18" t="s">
        <v>94</v>
      </c>
      <c r="E11320" s="18" t="s">
        <v>10</v>
      </c>
      <c r="F11320" s="18" t="s">
        <v>122</v>
      </c>
      <c r="G11320" s="18">
        <v>6936</v>
      </c>
      <c r="H11320" s="18">
        <v>0.65</v>
      </c>
      <c r="I11320" s="18">
        <v>1.06</v>
      </c>
      <c r="Q11320"/>
    </row>
    <row r="11321" spans="2:17" x14ac:dyDescent="0.25">
      <c r="B11321" s="18">
        <v>2013</v>
      </c>
      <c r="C11321" s="18" t="s">
        <v>8</v>
      </c>
      <c r="D11321" s="18" t="s">
        <v>94</v>
      </c>
      <c r="E11321" s="18" t="s">
        <v>10</v>
      </c>
      <c r="F11321" s="18" t="s">
        <v>123</v>
      </c>
      <c r="G11321" s="18">
        <v>7968</v>
      </c>
      <c r="H11321" s="18">
        <v>0.67</v>
      </c>
      <c r="I11321" s="18">
        <v>1.06</v>
      </c>
      <c r="Q11321"/>
    </row>
    <row r="11322" spans="2:17" x14ac:dyDescent="0.25">
      <c r="B11322" s="18">
        <v>2013</v>
      </c>
      <c r="C11322" s="18" t="s">
        <v>8</v>
      </c>
      <c r="D11322" s="18" t="s">
        <v>94</v>
      </c>
      <c r="E11322" s="18" t="s">
        <v>10</v>
      </c>
      <c r="F11322" s="18" t="s">
        <v>124</v>
      </c>
      <c r="G11322" s="18">
        <v>7332</v>
      </c>
      <c r="H11322" s="18">
        <v>0.62</v>
      </c>
      <c r="I11322" s="18">
        <v>1.04</v>
      </c>
      <c r="Q11322"/>
    </row>
    <row r="11323" spans="2:17" x14ac:dyDescent="0.25">
      <c r="B11323" s="18">
        <v>2013</v>
      </c>
      <c r="C11323" s="18" t="s">
        <v>8</v>
      </c>
      <c r="D11323" s="18" t="s">
        <v>94</v>
      </c>
      <c r="E11323" s="18" t="s">
        <v>10</v>
      </c>
      <c r="F11323" s="18" t="s">
        <v>125</v>
      </c>
      <c r="G11323" s="18">
        <v>8328</v>
      </c>
      <c r="H11323" s="18">
        <v>0.72</v>
      </c>
      <c r="I11323" s="18">
        <v>0.98</v>
      </c>
      <c r="Q11323"/>
    </row>
    <row r="11324" spans="2:17" x14ac:dyDescent="0.25">
      <c r="B11324" s="18">
        <v>2013</v>
      </c>
      <c r="C11324" s="18" t="s">
        <v>8</v>
      </c>
      <c r="D11324" s="18" t="s">
        <v>94</v>
      </c>
      <c r="E11324" s="18" t="s">
        <v>10</v>
      </c>
      <c r="F11324" s="18" t="s">
        <v>126</v>
      </c>
      <c r="G11324" s="18">
        <v>8100</v>
      </c>
      <c r="H11324" s="18">
        <v>1.1299999999999999</v>
      </c>
      <c r="I11324" s="18">
        <v>0.93</v>
      </c>
      <c r="Q11324"/>
    </row>
    <row r="11325" spans="2:17" x14ac:dyDescent="0.25">
      <c r="B11325" s="18">
        <v>2013</v>
      </c>
      <c r="C11325" s="18" t="s">
        <v>8</v>
      </c>
      <c r="D11325" s="18" t="s">
        <v>94</v>
      </c>
      <c r="E11325" s="18" t="s">
        <v>10</v>
      </c>
      <c r="F11325" s="18" t="s">
        <v>127</v>
      </c>
      <c r="G11325" s="18">
        <v>7788</v>
      </c>
      <c r="H11325" s="18">
        <v>0.86</v>
      </c>
      <c r="I11325" s="18">
        <v>1.17</v>
      </c>
      <c r="Q11325"/>
    </row>
    <row r="11326" spans="2:17" x14ac:dyDescent="0.25">
      <c r="B11326" s="18">
        <v>2013</v>
      </c>
      <c r="C11326" s="18" t="s">
        <v>8</v>
      </c>
      <c r="D11326" s="18" t="s">
        <v>94</v>
      </c>
      <c r="E11326" s="18" t="s">
        <v>10</v>
      </c>
      <c r="F11326" s="18" t="s">
        <v>128</v>
      </c>
      <c r="G11326" s="18">
        <v>9372</v>
      </c>
      <c r="H11326" s="18">
        <v>0.42</v>
      </c>
      <c r="I11326" s="18">
        <v>1.06</v>
      </c>
      <c r="Q11326"/>
    </row>
    <row r="11327" spans="2:17" x14ac:dyDescent="0.25">
      <c r="B11327" s="18">
        <v>2013</v>
      </c>
      <c r="C11327" s="18" t="s">
        <v>8</v>
      </c>
      <c r="D11327" s="18" t="s">
        <v>94</v>
      </c>
      <c r="E11327" s="18" t="s">
        <v>10</v>
      </c>
      <c r="F11327" s="18" t="s">
        <v>129</v>
      </c>
      <c r="G11327" s="18">
        <v>7164</v>
      </c>
      <c r="H11327" s="18">
        <v>1.01</v>
      </c>
      <c r="I11327" s="18">
        <v>0.96</v>
      </c>
      <c r="Q11327"/>
    </row>
    <row r="11328" spans="2:17" x14ac:dyDescent="0.25">
      <c r="B11328" s="18">
        <v>2013</v>
      </c>
      <c r="C11328" s="18" t="s">
        <v>8</v>
      </c>
      <c r="D11328" s="18" t="s">
        <v>94</v>
      </c>
      <c r="E11328" s="18" t="s">
        <v>10</v>
      </c>
      <c r="F11328" s="18" t="s">
        <v>130</v>
      </c>
      <c r="G11328" s="18">
        <v>7344</v>
      </c>
      <c r="H11328" s="18">
        <v>0.62</v>
      </c>
      <c r="I11328" s="18">
        <v>1.06</v>
      </c>
      <c r="Q11328"/>
    </row>
    <row r="11329" spans="2:17" x14ac:dyDescent="0.25">
      <c r="B11329" s="18">
        <v>2013</v>
      </c>
      <c r="C11329" s="18" t="s">
        <v>8</v>
      </c>
      <c r="D11329" s="18" t="s">
        <v>94</v>
      </c>
      <c r="E11329" s="18" t="s">
        <v>10</v>
      </c>
      <c r="F11329" s="18" t="s">
        <v>131</v>
      </c>
      <c r="G11329" s="18">
        <v>7272</v>
      </c>
      <c r="H11329" s="18">
        <v>1.19</v>
      </c>
      <c r="I11329" s="18">
        <v>1.04</v>
      </c>
      <c r="Q11329"/>
    </row>
    <row r="11330" spans="2:17" x14ac:dyDescent="0.25">
      <c r="B11330" s="18">
        <v>2013</v>
      </c>
      <c r="C11330" s="18" t="s">
        <v>8</v>
      </c>
      <c r="D11330" s="18" t="s">
        <v>94</v>
      </c>
      <c r="E11330" s="18" t="s">
        <v>10</v>
      </c>
      <c r="F11330" s="18" t="s">
        <v>132</v>
      </c>
      <c r="G11330" s="18">
        <v>6912</v>
      </c>
      <c r="H11330" s="18">
        <v>0.85</v>
      </c>
      <c r="I11330" s="18">
        <v>1.1499999999999999</v>
      </c>
      <c r="Q11330"/>
    </row>
    <row r="11331" spans="2:17" x14ac:dyDescent="0.25">
      <c r="B11331" s="18">
        <v>2013</v>
      </c>
      <c r="C11331" s="18" t="s">
        <v>8</v>
      </c>
      <c r="D11331" s="18" t="s">
        <v>94</v>
      </c>
      <c r="E11331" s="18" t="s">
        <v>10</v>
      </c>
      <c r="F11331" s="18" t="s">
        <v>133</v>
      </c>
      <c r="G11331" s="18">
        <v>6384</v>
      </c>
      <c r="H11331" s="18">
        <v>0.74</v>
      </c>
      <c r="I11331" s="18">
        <v>1.1499999999999999</v>
      </c>
      <c r="Q11331"/>
    </row>
    <row r="11332" spans="2:17" x14ac:dyDescent="0.25">
      <c r="B11332" s="18">
        <v>2013</v>
      </c>
      <c r="C11332" s="18" t="s">
        <v>8</v>
      </c>
      <c r="D11332" s="18" t="s">
        <v>94</v>
      </c>
      <c r="E11332" s="18" t="s">
        <v>10</v>
      </c>
      <c r="F11332" s="18" t="s">
        <v>134</v>
      </c>
      <c r="G11332" s="18">
        <v>5976</v>
      </c>
      <c r="H11332" s="18">
        <v>0.5</v>
      </c>
      <c r="I11332" s="18">
        <v>1.03</v>
      </c>
      <c r="Q11332"/>
    </row>
    <row r="11333" spans="2:17" x14ac:dyDescent="0.25">
      <c r="B11333" s="18">
        <v>2013</v>
      </c>
      <c r="C11333" s="18" t="s">
        <v>8</v>
      </c>
      <c r="D11333" s="18" t="s">
        <v>94</v>
      </c>
      <c r="E11333" s="18" t="s">
        <v>10</v>
      </c>
      <c r="F11333" s="18" t="s">
        <v>135</v>
      </c>
      <c r="G11333" s="18">
        <v>4824</v>
      </c>
      <c r="H11333" s="18">
        <v>0.52</v>
      </c>
      <c r="I11333" s="18">
        <v>1.17</v>
      </c>
      <c r="Q11333"/>
    </row>
    <row r="11334" spans="2:17" x14ac:dyDescent="0.25">
      <c r="B11334" s="18">
        <v>2013</v>
      </c>
      <c r="C11334" s="18" t="s">
        <v>8</v>
      </c>
      <c r="D11334" s="18" t="s">
        <v>94</v>
      </c>
      <c r="E11334" s="18" t="s">
        <v>10</v>
      </c>
      <c r="F11334" s="18" t="s">
        <v>136</v>
      </c>
      <c r="G11334" s="18">
        <v>5136</v>
      </c>
      <c r="H11334" s="18">
        <v>0.84</v>
      </c>
      <c r="I11334" s="18">
        <v>1.1399999999999999</v>
      </c>
      <c r="Q11334"/>
    </row>
    <row r="11335" spans="2:17" x14ac:dyDescent="0.25">
      <c r="B11335" s="18">
        <v>2013</v>
      </c>
      <c r="C11335" s="18" t="s">
        <v>8</v>
      </c>
      <c r="D11335" s="18" t="s">
        <v>94</v>
      </c>
      <c r="E11335" s="18" t="s">
        <v>10</v>
      </c>
      <c r="F11335" s="18" t="s">
        <v>137</v>
      </c>
      <c r="G11335" s="18">
        <v>7800</v>
      </c>
      <c r="H11335" s="18">
        <v>0.95</v>
      </c>
      <c r="I11335" s="18">
        <v>1.1100000000000001</v>
      </c>
      <c r="Q11335"/>
    </row>
    <row r="11336" spans="2:17" x14ac:dyDescent="0.25">
      <c r="B11336" s="18">
        <v>2013</v>
      </c>
      <c r="C11336" s="18" t="s">
        <v>8</v>
      </c>
      <c r="D11336" s="18" t="s">
        <v>94</v>
      </c>
      <c r="E11336" s="18" t="s">
        <v>10</v>
      </c>
      <c r="F11336" s="18" t="s">
        <v>138</v>
      </c>
      <c r="G11336" s="18">
        <v>7224</v>
      </c>
      <c r="H11336" s="18">
        <v>1.0900000000000001</v>
      </c>
      <c r="I11336" s="18">
        <v>1.1200000000000001</v>
      </c>
      <c r="Q11336"/>
    </row>
    <row r="11337" spans="2:17" x14ac:dyDescent="0.25">
      <c r="B11337" s="18">
        <v>2013</v>
      </c>
      <c r="C11337" s="18" t="s">
        <v>8</v>
      </c>
      <c r="D11337" s="18" t="s">
        <v>94</v>
      </c>
      <c r="E11337" s="18" t="s">
        <v>10</v>
      </c>
      <c r="F11337" s="18" t="s">
        <v>139</v>
      </c>
      <c r="G11337" s="18">
        <v>6468</v>
      </c>
      <c r="H11337" s="18">
        <v>1.04</v>
      </c>
      <c r="I11337" s="18">
        <v>1.01</v>
      </c>
      <c r="Q11337"/>
    </row>
    <row r="11338" spans="2:17" x14ac:dyDescent="0.25">
      <c r="B11338" s="18">
        <v>2013</v>
      </c>
      <c r="C11338" s="18" t="s">
        <v>8</v>
      </c>
      <c r="D11338" s="18" t="s">
        <v>94</v>
      </c>
      <c r="E11338" s="18" t="s">
        <v>10</v>
      </c>
      <c r="F11338" s="18" t="s">
        <v>140</v>
      </c>
      <c r="G11338" s="18">
        <v>6180</v>
      </c>
      <c r="H11338" s="18">
        <v>0.8</v>
      </c>
      <c r="I11338" s="18">
        <v>1.1299999999999999</v>
      </c>
      <c r="Q11338"/>
    </row>
    <row r="11339" spans="2:17" x14ac:dyDescent="0.25">
      <c r="B11339" s="18">
        <v>2013</v>
      </c>
      <c r="C11339" s="18" t="s">
        <v>8</v>
      </c>
      <c r="D11339" s="18" t="s">
        <v>94</v>
      </c>
      <c r="E11339" s="18" t="s">
        <v>10</v>
      </c>
      <c r="F11339" s="18" t="s">
        <v>141</v>
      </c>
      <c r="G11339" s="18">
        <v>5340</v>
      </c>
      <c r="H11339" s="18">
        <v>0.5</v>
      </c>
      <c r="I11339" s="18">
        <v>1.05</v>
      </c>
      <c r="Q11339"/>
    </row>
    <row r="11340" spans="2:17" x14ac:dyDescent="0.25">
      <c r="B11340" s="18">
        <v>2013</v>
      </c>
      <c r="C11340" s="18" t="s">
        <v>8</v>
      </c>
      <c r="D11340" s="18" t="s">
        <v>94</v>
      </c>
      <c r="E11340" s="18" t="s">
        <v>10</v>
      </c>
      <c r="F11340" s="18" t="s">
        <v>142</v>
      </c>
      <c r="G11340" s="18">
        <v>4800</v>
      </c>
      <c r="H11340" s="18">
        <v>0.49</v>
      </c>
      <c r="I11340" s="18">
        <v>1.04</v>
      </c>
      <c r="Q11340"/>
    </row>
    <row r="11341" spans="2:17" x14ac:dyDescent="0.25">
      <c r="B11341" s="18">
        <v>2013</v>
      </c>
      <c r="C11341" s="18" t="s">
        <v>8</v>
      </c>
      <c r="D11341" s="18" t="s">
        <v>94</v>
      </c>
      <c r="E11341" s="18" t="s">
        <v>10</v>
      </c>
      <c r="F11341" s="18" t="s">
        <v>143</v>
      </c>
      <c r="G11341" s="18">
        <v>7176</v>
      </c>
      <c r="H11341" s="18">
        <v>1</v>
      </c>
      <c r="I11341" s="18">
        <v>1.03</v>
      </c>
      <c r="Q11341"/>
    </row>
    <row r="11342" spans="2:17" x14ac:dyDescent="0.25">
      <c r="B11342" s="18">
        <v>2013</v>
      </c>
      <c r="C11342" s="18" t="s">
        <v>8</v>
      </c>
      <c r="D11342" s="18" t="s">
        <v>94</v>
      </c>
      <c r="E11342" s="18" t="s">
        <v>10</v>
      </c>
      <c r="F11342" s="18" t="s">
        <v>3612</v>
      </c>
      <c r="G11342" s="18">
        <v>7176</v>
      </c>
      <c r="H11342" s="18">
        <v>1.19</v>
      </c>
      <c r="I11342" s="18">
        <v>1.1000000000000001</v>
      </c>
      <c r="Q11342"/>
    </row>
    <row r="11343" spans="2:17" x14ac:dyDescent="0.25">
      <c r="B11343" s="18">
        <v>2013</v>
      </c>
      <c r="C11343" s="18" t="s">
        <v>8</v>
      </c>
      <c r="D11343" s="18" t="s">
        <v>94</v>
      </c>
      <c r="E11343" s="18" t="s">
        <v>10</v>
      </c>
      <c r="F11343" s="18" t="s">
        <v>144</v>
      </c>
      <c r="G11343" s="18">
        <v>9336</v>
      </c>
      <c r="H11343" s="18">
        <v>1.17</v>
      </c>
      <c r="I11343" s="18">
        <v>1.02</v>
      </c>
      <c r="Q11343"/>
    </row>
    <row r="11344" spans="2:17" x14ac:dyDescent="0.25">
      <c r="B11344" s="18">
        <v>2013</v>
      </c>
      <c r="C11344" s="18" t="s">
        <v>8</v>
      </c>
      <c r="D11344" s="18" t="s">
        <v>94</v>
      </c>
      <c r="E11344" s="18" t="s">
        <v>10</v>
      </c>
      <c r="F11344" s="18" t="s">
        <v>145</v>
      </c>
      <c r="G11344" s="18">
        <v>6108</v>
      </c>
      <c r="H11344" s="18">
        <v>0.56000000000000005</v>
      </c>
      <c r="I11344" s="18">
        <v>0.93</v>
      </c>
      <c r="Q11344"/>
    </row>
    <row r="11345" spans="2:17" x14ac:dyDescent="0.25">
      <c r="B11345" s="18">
        <v>2013</v>
      </c>
      <c r="C11345" s="18" t="s">
        <v>8</v>
      </c>
      <c r="D11345" s="18" t="s">
        <v>94</v>
      </c>
      <c r="E11345" s="18" t="s">
        <v>10</v>
      </c>
      <c r="F11345" s="18" t="s">
        <v>146</v>
      </c>
      <c r="G11345" s="18">
        <v>5496</v>
      </c>
      <c r="H11345" s="18">
        <v>0.49</v>
      </c>
      <c r="I11345" s="18">
        <v>1</v>
      </c>
      <c r="Q11345"/>
    </row>
    <row r="11346" spans="2:17" x14ac:dyDescent="0.25">
      <c r="B11346" s="18">
        <v>2013</v>
      </c>
      <c r="C11346" s="18" t="s">
        <v>8</v>
      </c>
      <c r="D11346" s="18" t="s">
        <v>94</v>
      </c>
      <c r="E11346" s="18" t="s">
        <v>10</v>
      </c>
      <c r="F11346" s="18" t="s">
        <v>147</v>
      </c>
      <c r="G11346" s="18">
        <v>5460</v>
      </c>
      <c r="H11346" s="18">
        <v>1.07</v>
      </c>
      <c r="I11346" s="18">
        <v>1.1599999999999999</v>
      </c>
      <c r="Q11346"/>
    </row>
    <row r="11347" spans="2:17" x14ac:dyDescent="0.25">
      <c r="B11347" s="18">
        <v>2013</v>
      </c>
      <c r="C11347" s="18" t="s">
        <v>8</v>
      </c>
      <c r="D11347" s="18" t="s">
        <v>94</v>
      </c>
      <c r="E11347" s="18" t="s">
        <v>10</v>
      </c>
      <c r="F11347" s="18" t="s">
        <v>148</v>
      </c>
      <c r="G11347" s="18">
        <v>8580</v>
      </c>
      <c r="H11347" s="18">
        <v>0.52</v>
      </c>
      <c r="I11347" s="18">
        <v>1.05</v>
      </c>
      <c r="Q11347"/>
    </row>
    <row r="11348" spans="2:17" x14ac:dyDescent="0.25">
      <c r="B11348" s="18">
        <v>2013</v>
      </c>
      <c r="C11348" s="18" t="s">
        <v>8</v>
      </c>
      <c r="D11348" s="18" t="s">
        <v>94</v>
      </c>
      <c r="E11348" s="18" t="s">
        <v>10</v>
      </c>
      <c r="F11348" s="18" t="s">
        <v>149</v>
      </c>
      <c r="G11348" s="18">
        <v>6732</v>
      </c>
      <c r="H11348" s="18">
        <v>0.6</v>
      </c>
      <c r="I11348" s="18">
        <v>1.01</v>
      </c>
      <c r="Q11348"/>
    </row>
    <row r="11349" spans="2:17" x14ac:dyDescent="0.25">
      <c r="B11349" s="18">
        <v>2013</v>
      </c>
      <c r="C11349" s="18" t="s">
        <v>8</v>
      </c>
      <c r="D11349" s="18" t="s">
        <v>94</v>
      </c>
      <c r="E11349" s="18" t="s">
        <v>10</v>
      </c>
      <c r="F11349" s="18" t="s">
        <v>150</v>
      </c>
      <c r="G11349" s="18">
        <v>9384</v>
      </c>
      <c r="H11349" s="18">
        <v>1.0900000000000001</v>
      </c>
      <c r="I11349" s="18">
        <v>0.95</v>
      </c>
      <c r="Q11349"/>
    </row>
    <row r="11350" spans="2:17" x14ac:dyDescent="0.25">
      <c r="B11350" s="18">
        <v>2013</v>
      </c>
      <c r="C11350" s="18" t="s">
        <v>8</v>
      </c>
      <c r="D11350" s="18" t="s">
        <v>94</v>
      </c>
      <c r="E11350" s="18" t="s">
        <v>10</v>
      </c>
      <c r="F11350" s="18" t="s">
        <v>151</v>
      </c>
      <c r="G11350" s="18">
        <v>4920</v>
      </c>
      <c r="H11350" s="18">
        <v>0.84</v>
      </c>
      <c r="I11350" s="18">
        <v>1.18</v>
      </c>
      <c r="Q11350"/>
    </row>
    <row r="11351" spans="2:17" x14ac:dyDescent="0.25">
      <c r="B11351" s="18">
        <v>2013</v>
      </c>
      <c r="C11351" s="18" t="s">
        <v>8</v>
      </c>
      <c r="D11351" s="18" t="s">
        <v>94</v>
      </c>
      <c r="E11351" s="18" t="s">
        <v>10</v>
      </c>
      <c r="F11351" s="18" t="s">
        <v>152</v>
      </c>
      <c r="G11351" s="18">
        <v>8976</v>
      </c>
      <c r="H11351" s="18">
        <v>0.73</v>
      </c>
      <c r="I11351" s="18">
        <v>1.08</v>
      </c>
      <c r="Q11351"/>
    </row>
    <row r="11352" spans="2:17" x14ac:dyDescent="0.25">
      <c r="B11352" s="18">
        <v>2013</v>
      </c>
      <c r="C11352" s="18" t="s">
        <v>8</v>
      </c>
      <c r="D11352" s="18" t="s">
        <v>94</v>
      </c>
      <c r="E11352" s="18" t="s">
        <v>10</v>
      </c>
      <c r="F11352" s="18" t="s">
        <v>153</v>
      </c>
      <c r="G11352" s="18">
        <v>9372</v>
      </c>
      <c r="H11352" s="18">
        <v>0.69</v>
      </c>
      <c r="I11352" s="18">
        <v>1.01</v>
      </c>
      <c r="Q11352"/>
    </row>
    <row r="11353" spans="2:17" x14ac:dyDescent="0.25">
      <c r="B11353" s="18">
        <v>2013</v>
      </c>
      <c r="C11353" s="18" t="s">
        <v>8</v>
      </c>
      <c r="D11353" s="18" t="s">
        <v>94</v>
      </c>
      <c r="E11353" s="18" t="s">
        <v>10</v>
      </c>
      <c r="F11353" s="18" t="s">
        <v>154</v>
      </c>
      <c r="G11353" s="18">
        <v>8040</v>
      </c>
      <c r="H11353" s="18">
        <v>0.55000000000000004</v>
      </c>
      <c r="I11353" s="18">
        <v>1.04</v>
      </c>
      <c r="Q11353"/>
    </row>
    <row r="11354" spans="2:17" x14ac:dyDescent="0.25">
      <c r="B11354" s="18">
        <v>2013</v>
      </c>
      <c r="C11354" s="18" t="s">
        <v>8</v>
      </c>
      <c r="D11354" s="18" t="s">
        <v>94</v>
      </c>
      <c r="E11354" s="18" t="s">
        <v>10</v>
      </c>
      <c r="F11354" s="18" t="s">
        <v>155</v>
      </c>
      <c r="G11354" s="18">
        <v>8388</v>
      </c>
      <c r="H11354" s="18">
        <v>1.01</v>
      </c>
      <c r="I11354" s="18">
        <v>1.04</v>
      </c>
      <c r="Q11354"/>
    </row>
    <row r="11355" spans="2:17" x14ac:dyDescent="0.25">
      <c r="B11355" s="18">
        <v>2013</v>
      </c>
      <c r="C11355" s="18" t="s">
        <v>8</v>
      </c>
      <c r="D11355" s="18" t="s">
        <v>94</v>
      </c>
      <c r="E11355" s="18" t="s">
        <v>10</v>
      </c>
      <c r="F11355" s="18" t="s">
        <v>156</v>
      </c>
      <c r="G11355" s="18">
        <v>5976</v>
      </c>
      <c r="H11355" s="18">
        <v>0.76</v>
      </c>
      <c r="I11355" s="18">
        <v>1</v>
      </c>
      <c r="Q11355"/>
    </row>
    <row r="11356" spans="2:17" x14ac:dyDescent="0.25">
      <c r="B11356" s="18">
        <v>2013</v>
      </c>
      <c r="C11356" s="18" t="s">
        <v>8</v>
      </c>
      <c r="D11356" s="18" t="s">
        <v>94</v>
      </c>
      <c r="E11356" s="18" t="s">
        <v>10</v>
      </c>
      <c r="F11356" s="18" t="s">
        <v>157</v>
      </c>
      <c r="G11356" s="18">
        <v>5076</v>
      </c>
      <c r="H11356" s="18">
        <v>1.19</v>
      </c>
      <c r="I11356" s="18">
        <v>0.99</v>
      </c>
      <c r="Q11356"/>
    </row>
    <row r="11357" spans="2:17" x14ac:dyDescent="0.25">
      <c r="B11357" s="18">
        <v>2013</v>
      </c>
      <c r="C11357" s="18" t="s">
        <v>8</v>
      </c>
      <c r="D11357" s="18" t="s">
        <v>94</v>
      </c>
      <c r="E11357" s="18" t="s">
        <v>10</v>
      </c>
      <c r="F11357" s="18" t="s">
        <v>158</v>
      </c>
      <c r="G11357" s="18">
        <v>6612</v>
      </c>
      <c r="H11357" s="18">
        <v>0.82</v>
      </c>
      <c r="I11357" s="18">
        <v>1.02</v>
      </c>
      <c r="Q11357"/>
    </row>
    <row r="11358" spans="2:17" x14ac:dyDescent="0.25">
      <c r="B11358" s="18">
        <v>2013</v>
      </c>
      <c r="C11358" s="18" t="s">
        <v>8</v>
      </c>
      <c r="D11358" s="18" t="s">
        <v>94</v>
      </c>
      <c r="E11358" s="18" t="s">
        <v>10</v>
      </c>
      <c r="F11358" s="18" t="s">
        <v>3613</v>
      </c>
      <c r="G11358" s="18">
        <v>6216</v>
      </c>
      <c r="H11358" s="18">
        <v>0.85</v>
      </c>
      <c r="I11358" s="18">
        <v>0.9</v>
      </c>
      <c r="Q11358"/>
    </row>
    <row r="11359" spans="2:17" x14ac:dyDescent="0.25">
      <c r="B11359" s="18">
        <v>2013</v>
      </c>
      <c r="C11359" s="18" t="s">
        <v>8</v>
      </c>
      <c r="D11359" s="18" t="s">
        <v>94</v>
      </c>
      <c r="E11359" s="18" t="s">
        <v>10</v>
      </c>
      <c r="F11359" s="18" t="s">
        <v>3614</v>
      </c>
      <c r="G11359" s="18">
        <v>9036</v>
      </c>
      <c r="H11359" s="18">
        <v>0.54</v>
      </c>
      <c r="I11359" s="18">
        <v>0.94</v>
      </c>
      <c r="Q11359"/>
    </row>
    <row r="11360" spans="2:17" x14ac:dyDescent="0.25">
      <c r="B11360" s="18">
        <v>2013</v>
      </c>
      <c r="C11360" s="18" t="s">
        <v>8</v>
      </c>
      <c r="D11360" s="18" t="s">
        <v>94</v>
      </c>
      <c r="E11360" s="18" t="s">
        <v>10</v>
      </c>
      <c r="F11360" s="18" t="s">
        <v>3615</v>
      </c>
      <c r="G11360" s="18">
        <v>7620</v>
      </c>
      <c r="H11360" s="18">
        <v>0.8</v>
      </c>
      <c r="I11360" s="18">
        <v>0.92</v>
      </c>
      <c r="Q11360"/>
    </row>
    <row r="11361" spans="2:17" x14ac:dyDescent="0.25">
      <c r="B11361" s="18">
        <v>2013</v>
      </c>
      <c r="C11361" s="18" t="s">
        <v>8</v>
      </c>
      <c r="D11361" s="18" t="s">
        <v>94</v>
      </c>
      <c r="E11361" s="18" t="s">
        <v>10</v>
      </c>
      <c r="F11361" s="18" t="s">
        <v>3616</v>
      </c>
      <c r="G11361" s="18">
        <v>9468</v>
      </c>
      <c r="H11361" s="18">
        <v>0.88</v>
      </c>
      <c r="I11361" s="18">
        <v>0.99</v>
      </c>
      <c r="Q11361"/>
    </row>
    <row r="11362" spans="2:17" x14ac:dyDescent="0.25">
      <c r="B11362" s="18">
        <v>2013</v>
      </c>
      <c r="C11362" s="18" t="s">
        <v>8</v>
      </c>
      <c r="D11362" s="18" t="s">
        <v>94</v>
      </c>
      <c r="E11362" s="18" t="s">
        <v>10</v>
      </c>
      <c r="F11362" s="18" t="s">
        <v>3840</v>
      </c>
      <c r="G11362" s="18">
        <v>6852</v>
      </c>
      <c r="H11362" s="18">
        <v>0.9</v>
      </c>
      <c r="I11362" s="18">
        <v>1.1299999999999999</v>
      </c>
      <c r="Q11362"/>
    </row>
    <row r="11363" spans="2:17" x14ac:dyDescent="0.25">
      <c r="B11363" s="18">
        <v>2013</v>
      </c>
      <c r="C11363" s="18" t="s">
        <v>8</v>
      </c>
      <c r="D11363" s="18" t="s">
        <v>94</v>
      </c>
      <c r="E11363" s="18" t="s">
        <v>10</v>
      </c>
      <c r="F11363" s="18" t="s">
        <v>3841</v>
      </c>
      <c r="G11363" s="18">
        <v>4824</v>
      </c>
      <c r="H11363" s="18">
        <v>0.88</v>
      </c>
      <c r="I11363" s="18">
        <v>1.19</v>
      </c>
      <c r="Q11363"/>
    </row>
    <row r="11364" spans="2:17" x14ac:dyDescent="0.25">
      <c r="B11364" s="18">
        <v>2013</v>
      </c>
      <c r="C11364" s="18" t="s">
        <v>8</v>
      </c>
      <c r="D11364" s="18" t="s">
        <v>94</v>
      </c>
      <c r="E11364" s="18" t="s">
        <v>10</v>
      </c>
      <c r="F11364" s="18" t="s">
        <v>159</v>
      </c>
      <c r="G11364" s="18">
        <v>8988</v>
      </c>
      <c r="H11364" s="18">
        <v>0.73</v>
      </c>
      <c r="I11364" s="18">
        <v>1.06</v>
      </c>
      <c r="Q11364"/>
    </row>
    <row r="11365" spans="2:17" x14ac:dyDescent="0.25">
      <c r="B11365" s="18">
        <v>2013</v>
      </c>
      <c r="C11365" s="18" t="s">
        <v>8</v>
      </c>
      <c r="D11365" s="18" t="s">
        <v>160</v>
      </c>
      <c r="E11365" s="18" t="s">
        <v>10</v>
      </c>
      <c r="F11365" s="18" t="s">
        <v>161</v>
      </c>
      <c r="G11365" s="18">
        <v>204</v>
      </c>
      <c r="H11365" s="18">
        <v>1.06</v>
      </c>
      <c r="I11365" s="18">
        <v>1.27</v>
      </c>
      <c r="Q11365"/>
    </row>
    <row r="11366" spans="2:17" x14ac:dyDescent="0.25">
      <c r="B11366" s="18">
        <v>2013</v>
      </c>
      <c r="C11366" s="18" t="s">
        <v>8</v>
      </c>
      <c r="D11366" s="18" t="s">
        <v>160</v>
      </c>
      <c r="E11366" s="18" t="s">
        <v>10</v>
      </c>
      <c r="F11366" s="18" t="s">
        <v>162</v>
      </c>
      <c r="G11366" s="18">
        <v>156</v>
      </c>
      <c r="H11366" s="18">
        <v>1</v>
      </c>
      <c r="I11366" s="18">
        <v>1.21</v>
      </c>
      <c r="Q11366"/>
    </row>
    <row r="11367" spans="2:17" x14ac:dyDescent="0.25">
      <c r="B11367" s="18">
        <v>2013</v>
      </c>
      <c r="C11367" s="18" t="s">
        <v>8</v>
      </c>
      <c r="D11367" s="18" t="s">
        <v>160</v>
      </c>
      <c r="E11367" s="18" t="s">
        <v>10</v>
      </c>
      <c r="F11367" s="18" t="s">
        <v>163</v>
      </c>
      <c r="G11367" s="18">
        <v>60</v>
      </c>
      <c r="H11367" s="18">
        <v>1.04</v>
      </c>
      <c r="I11367" s="18">
        <v>1.34</v>
      </c>
      <c r="Q11367"/>
    </row>
    <row r="11368" spans="2:17" x14ac:dyDescent="0.25">
      <c r="B11368" s="18">
        <v>2013</v>
      </c>
      <c r="C11368" s="18" t="s">
        <v>8</v>
      </c>
      <c r="D11368" s="18" t="s">
        <v>164</v>
      </c>
      <c r="E11368" s="18" t="s">
        <v>10</v>
      </c>
      <c r="F11368" s="18" t="s">
        <v>165</v>
      </c>
      <c r="G11368" s="18">
        <v>648</v>
      </c>
      <c r="H11368" s="18">
        <v>4.01</v>
      </c>
      <c r="I11368" s="18">
        <v>5.13</v>
      </c>
      <c r="Q11368"/>
    </row>
    <row r="11369" spans="2:17" x14ac:dyDescent="0.25">
      <c r="B11369" s="18">
        <v>2013</v>
      </c>
      <c r="C11369" s="18" t="s">
        <v>8</v>
      </c>
      <c r="D11369" s="18" t="s">
        <v>164</v>
      </c>
      <c r="E11369" s="18" t="s">
        <v>10</v>
      </c>
      <c r="F11369" s="18" t="s">
        <v>166</v>
      </c>
      <c r="G11369" s="18">
        <v>396</v>
      </c>
      <c r="H11369" s="18">
        <v>4.6500000000000004</v>
      </c>
      <c r="I11369" s="18">
        <v>5.37</v>
      </c>
      <c r="Q11369"/>
    </row>
    <row r="11370" spans="2:17" x14ac:dyDescent="0.25">
      <c r="B11370" s="18">
        <v>2013</v>
      </c>
      <c r="C11370" s="18" t="s">
        <v>8</v>
      </c>
      <c r="D11370" s="18" t="s">
        <v>164</v>
      </c>
      <c r="E11370" s="18" t="s">
        <v>10</v>
      </c>
      <c r="F11370" s="18" t="s">
        <v>167</v>
      </c>
      <c r="G11370" s="18">
        <v>456</v>
      </c>
      <c r="H11370" s="18">
        <v>4.88</v>
      </c>
      <c r="I11370" s="18">
        <v>5.29</v>
      </c>
      <c r="Q11370"/>
    </row>
    <row r="11371" spans="2:17" x14ac:dyDescent="0.25">
      <c r="B11371" s="18">
        <v>2013</v>
      </c>
      <c r="C11371" s="18" t="s">
        <v>8</v>
      </c>
      <c r="D11371" s="18" t="s">
        <v>164</v>
      </c>
      <c r="E11371" s="18" t="s">
        <v>10</v>
      </c>
      <c r="F11371" s="18" t="s">
        <v>168</v>
      </c>
      <c r="G11371" s="18">
        <v>564</v>
      </c>
      <c r="H11371" s="18">
        <v>4.42</v>
      </c>
      <c r="I11371" s="18">
        <v>5.2</v>
      </c>
      <c r="Q11371"/>
    </row>
    <row r="11372" spans="2:17" x14ac:dyDescent="0.25">
      <c r="B11372" s="18">
        <v>2013</v>
      </c>
      <c r="C11372" s="18" t="s">
        <v>8</v>
      </c>
      <c r="D11372" s="18" t="s">
        <v>164</v>
      </c>
      <c r="E11372" s="18" t="s">
        <v>10</v>
      </c>
      <c r="F11372" s="18" t="s">
        <v>169</v>
      </c>
      <c r="G11372" s="18">
        <v>420</v>
      </c>
      <c r="H11372" s="18">
        <v>4.1500000000000004</v>
      </c>
      <c r="I11372" s="18">
        <v>5.27</v>
      </c>
      <c r="Q11372"/>
    </row>
    <row r="11373" spans="2:17" x14ac:dyDescent="0.25">
      <c r="B11373" s="18">
        <v>2013</v>
      </c>
      <c r="C11373" s="18" t="s">
        <v>8</v>
      </c>
      <c r="D11373" s="18" t="s">
        <v>164</v>
      </c>
      <c r="E11373" s="18" t="s">
        <v>10</v>
      </c>
      <c r="F11373" s="18" t="s">
        <v>170</v>
      </c>
      <c r="G11373" s="18">
        <v>636</v>
      </c>
      <c r="H11373" s="18">
        <v>5</v>
      </c>
      <c r="I11373" s="18">
        <v>5.17</v>
      </c>
      <c r="Q11373"/>
    </row>
    <row r="11374" spans="2:17" x14ac:dyDescent="0.25">
      <c r="B11374" s="18">
        <v>2013</v>
      </c>
      <c r="C11374" s="18" t="s">
        <v>8</v>
      </c>
      <c r="D11374" s="18" t="s">
        <v>164</v>
      </c>
      <c r="E11374" s="18" t="s">
        <v>10</v>
      </c>
      <c r="F11374" s="18" t="s">
        <v>171</v>
      </c>
      <c r="G11374" s="18">
        <v>396</v>
      </c>
      <c r="H11374" s="18">
        <v>4.41</v>
      </c>
      <c r="I11374" s="18">
        <v>5.15</v>
      </c>
      <c r="Q11374"/>
    </row>
    <row r="11375" spans="2:17" x14ac:dyDescent="0.25">
      <c r="B11375" s="18">
        <v>2013</v>
      </c>
      <c r="C11375" s="18" t="s">
        <v>8</v>
      </c>
      <c r="D11375" s="18" t="s">
        <v>164</v>
      </c>
      <c r="E11375" s="18" t="s">
        <v>10</v>
      </c>
      <c r="F11375" s="18" t="s">
        <v>172</v>
      </c>
      <c r="G11375" s="18">
        <v>360</v>
      </c>
      <c r="H11375" s="18">
        <v>4.82</v>
      </c>
      <c r="I11375" s="18">
        <v>5.14</v>
      </c>
      <c r="Q11375"/>
    </row>
    <row r="11376" spans="2:17" x14ac:dyDescent="0.25">
      <c r="B11376" s="18">
        <v>2013</v>
      </c>
      <c r="C11376" s="18" t="s">
        <v>8</v>
      </c>
      <c r="D11376" s="18" t="s">
        <v>164</v>
      </c>
      <c r="E11376" s="18" t="s">
        <v>10</v>
      </c>
      <c r="F11376" s="18" t="s">
        <v>173</v>
      </c>
      <c r="G11376" s="18">
        <v>720</v>
      </c>
      <c r="H11376" s="18">
        <v>5</v>
      </c>
      <c r="I11376" s="18">
        <v>5.0999999999999996</v>
      </c>
      <c r="Q11376"/>
    </row>
    <row r="11377" spans="2:17" x14ac:dyDescent="0.25">
      <c r="B11377" s="18">
        <v>2013</v>
      </c>
      <c r="C11377" s="18" t="s">
        <v>8</v>
      </c>
      <c r="D11377" s="18" t="s">
        <v>164</v>
      </c>
      <c r="E11377" s="18" t="s">
        <v>10</v>
      </c>
      <c r="F11377" s="18" t="s">
        <v>174</v>
      </c>
      <c r="G11377" s="18">
        <v>396</v>
      </c>
      <c r="H11377" s="18">
        <v>4.13</v>
      </c>
      <c r="I11377" s="18">
        <v>5.29</v>
      </c>
      <c r="Q11377"/>
    </row>
    <row r="11378" spans="2:17" x14ac:dyDescent="0.25">
      <c r="B11378" s="18">
        <v>2013</v>
      </c>
      <c r="C11378" s="18" t="s">
        <v>8</v>
      </c>
      <c r="D11378" s="18" t="s">
        <v>164</v>
      </c>
      <c r="E11378" s="18" t="s">
        <v>10</v>
      </c>
      <c r="F11378" s="18" t="s">
        <v>175</v>
      </c>
      <c r="G11378" s="18">
        <v>552</v>
      </c>
      <c r="H11378" s="18">
        <v>4.87</v>
      </c>
      <c r="I11378" s="18">
        <v>5.01</v>
      </c>
      <c r="Q11378"/>
    </row>
    <row r="11379" spans="2:17" x14ac:dyDescent="0.25">
      <c r="B11379" s="18">
        <v>2013</v>
      </c>
      <c r="C11379" s="18" t="s">
        <v>8</v>
      </c>
      <c r="D11379" s="18" t="s">
        <v>164</v>
      </c>
      <c r="E11379" s="18" t="s">
        <v>10</v>
      </c>
      <c r="F11379" s="18" t="s">
        <v>176</v>
      </c>
      <c r="G11379" s="18">
        <v>516</v>
      </c>
      <c r="H11379" s="18">
        <v>4.12</v>
      </c>
      <c r="I11379" s="18">
        <v>5.22</v>
      </c>
      <c r="Q11379"/>
    </row>
    <row r="11380" spans="2:17" x14ac:dyDescent="0.25">
      <c r="B11380" s="18">
        <v>2013</v>
      </c>
      <c r="C11380" s="18" t="s">
        <v>8</v>
      </c>
      <c r="D11380" s="18" t="s">
        <v>164</v>
      </c>
      <c r="E11380" s="18" t="s">
        <v>10</v>
      </c>
      <c r="F11380" s="18" t="s">
        <v>177</v>
      </c>
      <c r="G11380" s="18">
        <v>684</v>
      </c>
      <c r="H11380" s="18">
        <v>4.2699999999999996</v>
      </c>
      <c r="I11380" s="18">
        <v>5</v>
      </c>
      <c r="Q11380"/>
    </row>
    <row r="11381" spans="2:17" x14ac:dyDescent="0.25">
      <c r="B11381" s="18">
        <v>2013</v>
      </c>
      <c r="C11381" s="18" t="s">
        <v>8</v>
      </c>
      <c r="D11381" s="18" t="s">
        <v>164</v>
      </c>
      <c r="E11381" s="18" t="s">
        <v>10</v>
      </c>
      <c r="F11381" s="18" t="s">
        <v>178</v>
      </c>
      <c r="G11381" s="18">
        <v>252</v>
      </c>
      <c r="H11381" s="18">
        <v>4.6100000000000003</v>
      </c>
      <c r="I11381" s="18">
        <v>5.0599999999999996</v>
      </c>
      <c r="Q11381"/>
    </row>
    <row r="11382" spans="2:17" x14ac:dyDescent="0.25">
      <c r="B11382" s="18">
        <v>2013</v>
      </c>
      <c r="C11382" s="18" t="s">
        <v>8</v>
      </c>
      <c r="D11382" s="18" t="s">
        <v>164</v>
      </c>
      <c r="E11382" s="18" t="s">
        <v>10</v>
      </c>
      <c r="F11382" s="18" t="s">
        <v>179</v>
      </c>
      <c r="G11382" s="18">
        <v>240</v>
      </c>
      <c r="H11382" s="18">
        <v>4.8600000000000003</v>
      </c>
      <c r="I11382" s="18">
        <v>5.3</v>
      </c>
      <c r="Q11382"/>
    </row>
    <row r="11383" spans="2:17" x14ac:dyDescent="0.25">
      <c r="B11383" s="18">
        <v>2013</v>
      </c>
      <c r="C11383" s="18" t="s">
        <v>8</v>
      </c>
      <c r="D11383" s="18" t="s">
        <v>164</v>
      </c>
      <c r="E11383" s="18" t="s">
        <v>10</v>
      </c>
      <c r="F11383" s="18" t="s">
        <v>180</v>
      </c>
      <c r="G11383" s="18">
        <v>600</v>
      </c>
      <c r="H11383" s="18">
        <v>4.0999999999999996</v>
      </c>
      <c r="I11383" s="18">
        <v>5.1100000000000003</v>
      </c>
      <c r="Q11383"/>
    </row>
    <row r="11384" spans="2:17" x14ac:dyDescent="0.25">
      <c r="B11384" s="18">
        <v>2013</v>
      </c>
      <c r="C11384" s="18" t="s">
        <v>8</v>
      </c>
      <c r="D11384" s="18" t="s">
        <v>164</v>
      </c>
      <c r="E11384" s="18" t="s">
        <v>10</v>
      </c>
      <c r="F11384" s="18" t="s">
        <v>181</v>
      </c>
      <c r="G11384" s="18">
        <v>588</v>
      </c>
      <c r="H11384" s="18">
        <v>4.18</v>
      </c>
      <c r="I11384" s="18">
        <v>5.2</v>
      </c>
      <c r="Q11384"/>
    </row>
    <row r="11385" spans="2:17" x14ac:dyDescent="0.25">
      <c r="B11385" s="18">
        <v>2013</v>
      </c>
      <c r="C11385" s="18" t="s">
        <v>8</v>
      </c>
      <c r="D11385" s="18" t="s">
        <v>164</v>
      </c>
      <c r="E11385" s="18" t="s">
        <v>10</v>
      </c>
      <c r="F11385" s="18" t="s">
        <v>182</v>
      </c>
      <c r="G11385" s="18">
        <v>300</v>
      </c>
      <c r="H11385" s="18">
        <v>4.07</v>
      </c>
      <c r="I11385" s="18">
        <v>5.31</v>
      </c>
      <c r="Q11385"/>
    </row>
    <row r="11386" spans="2:17" x14ac:dyDescent="0.25">
      <c r="B11386" s="18">
        <v>2013</v>
      </c>
      <c r="C11386" s="18" t="s">
        <v>8</v>
      </c>
      <c r="D11386" s="18" t="s">
        <v>164</v>
      </c>
      <c r="E11386" s="18" t="s">
        <v>10</v>
      </c>
      <c r="F11386" s="18" t="s">
        <v>183</v>
      </c>
      <c r="G11386" s="18">
        <v>396</v>
      </c>
      <c r="H11386" s="18">
        <v>4.71</v>
      </c>
      <c r="I11386" s="18">
        <v>5.0599999999999996</v>
      </c>
      <c r="Q11386"/>
    </row>
    <row r="11387" spans="2:17" x14ac:dyDescent="0.25">
      <c r="B11387" s="18">
        <v>2013</v>
      </c>
      <c r="C11387" s="18" t="s">
        <v>8</v>
      </c>
      <c r="D11387" s="18" t="s">
        <v>164</v>
      </c>
      <c r="E11387" s="18" t="s">
        <v>10</v>
      </c>
      <c r="F11387" s="18" t="s">
        <v>184</v>
      </c>
      <c r="G11387" s="18">
        <v>276</v>
      </c>
      <c r="H11387" s="18">
        <v>4.7300000000000004</v>
      </c>
      <c r="I11387" s="18">
        <v>5.37</v>
      </c>
      <c r="Q11387"/>
    </row>
    <row r="11388" spans="2:17" x14ac:dyDescent="0.25">
      <c r="B11388" s="18">
        <v>2013</v>
      </c>
      <c r="C11388" s="18" t="s">
        <v>8</v>
      </c>
      <c r="D11388" s="18" t="s">
        <v>164</v>
      </c>
      <c r="E11388" s="18" t="s">
        <v>10</v>
      </c>
      <c r="F11388" s="18" t="s">
        <v>185</v>
      </c>
      <c r="G11388" s="18">
        <v>408</v>
      </c>
      <c r="H11388" s="18">
        <v>4.5</v>
      </c>
      <c r="I11388" s="18">
        <v>5.15</v>
      </c>
      <c r="Q11388"/>
    </row>
    <row r="11389" spans="2:17" x14ac:dyDescent="0.25">
      <c r="B11389" s="18">
        <v>2013</v>
      </c>
      <c r="C11389" s="18" t="s">
        <v>8</v>
      </c>
      <c r="D11389" s="18" t="s">
        <v>164</v>
      </c>
      <c r="E11389" s="18" t="s">
        <v>10</v>
      </c>
      <c r="F11389" s="18" t="s">
        <v>186</v>
      </c>
      <c r="G11389" s="18">
        <v>408</v>
      </c>
      <c r="H11389" s="18">
        <v>4.4400000000000004</v>
      </c>
      <c r="I11389" s="18">
        <v>5.17</v>
      </c>
      <c r="Q11389"/>
    </row>
    <row r="11390" spans="2:17" x14ac:dyDescent="0.25">
      <c r="B11390" s="18">
        <v>2013</v>
      </c>
      <c r="C11390" s="18" t="s">
        <v>8</v>
      </c>
      <c r="D11390" s="18" t="s">
        <v>164</v>
      </c>
      <c r="E11390" s="18" t="s">
        <v>10</v>
      </c>
      <c r="F11390" s="18" t="s">
        <v>187</v>
      </c>
      <c r="G11390" s="18">
        <v>564</v>
      </c>
      <c r="H11390" s="18">
        <v>4.1100000000000003</v>
      </c>
      <c r="I11390" s="18">
        <v>5.17</v>
      </c>
      <c r="Q11390"/>
    </row>
    <row r="11391" spans="2:17" x14ac:dyDescent="0.25">
      <c r="B11391" s="18">
        <v>2013</v>
      </c>
      <c r="C11391" s="18" t="s">
        <v>8</v>
      </c>
      <c r="D11391" s="18" t="s">
        <v>164</v>
      </c>
      <c r="E11391" s="18" t="s">
        <v>10</v>
      </c>
      <c r="F11391" s="18" t="s">
        <v>188</v>
      </c>
      <c r="G11391" s="18">
        <v>384</v>
      </c>
      <c r="H11391" s="18">
        <v>4.22</v>
      </c>
      <c r="I11391" s="18">
        <v>5.33</v>
      </c>
      <c r="Q11391"/>
    </row>
    <row r="11392" spans="2:17" x14ac:dyDescent="0.25">
      <c r="B11392" s="18">
        <v>2013</v>
      </c>
      <c r="C11392" s="18" t="s">
        <v>8</v>
      </c>
      <c r="D11392" s="18" t="s">
        <v>164</v>
      </c>
      <c r="E11392" s="18" t="s">
        <v>10</v>
      </c>
      <c r="F11392" s="18" t="s">
        <v>189</v>
      </c>
      <c r="G11392" s="18">
        <v>384</v>
      </c>
      <c r="H11392" s="18">
        <v>4.58</v>
      </c>
      <c r="I11392" s="18">
        <v>5.08</v>
      </c>
      <c r="Q11392"/>
    </row>
    <row r="11393" spans="2:17" x14ac:dyDescent="0.25">
      <c r="B11393" s="18">
        <v>2013</v>
      </c>
      <c r="C11393" s="18" t="s">
        <v>8</v>
      </c>
      <c r="D11393" s="18" t="s">
        <v>164</v>
      </c>
      <c r="E11393" s="18" t="s">
        <v>10</v>
      </c>
      <c r="F11393" s="18" t="s">
        <v>3617</v>
      </c>
      <c r="G11393" s="18">
        <v>300</v>
      </c>
      <c r="H11393" s="18">
        <v>4.7699999999999996</v>
      </c>
      <c r="I11393" s="18">
        <v>5.17</v>
      </c>
      <c r="Q11393"/>
    </row>
    <row r="11394" spans="2:17" x14ac:dyDescent="0.25">
      <c r="B11394" s="18">
        <v>2013</v>
      </c>
      <c r="C11394" s="18" t="s">
        <v>8</v>
      </c>
      <c r="D11394" s="18" t="s">
        <v>164</v>
      </c>
      <c r="E11394" s="18" t="s">
        <v>10</v>
      </c>
      <c r="F11394" s="18" t="s">
        <v>3618</v>
      </c>
      <c r="G11394" s="18">
        <v>312</v>
      </c>
      <c r="H11394" s="18">
        <v>4.33</v>
      </c>
      <c r="I11394" s="18">
        <v>5.0199999999999996</v>
      </c>
      <c r="Q11394"/>
    </row>
    <row r="11395" spans="2:17" x14ac:dyDescent="0.25">
      <c r="B11395" s="18">
        <v>2013</v>
      </c>
      <c r="C11395" s="18" t="s">
        <v>8</v>
      </c>
      <c r="D11395" s="18" t="s">
        <v>164</v>
      </c>
      <c r="E11395" s="18" t="s">
        <v>10</v>
      </c>
      <c r="F11395" s="18" t="s">
        <v>3619</v>
      </c>
      <c r="G11395" s="18">
        <v>456</v>
      </c>
      <c r="H11395" s="18">
        <v>4.83</v>
      </c>
      <c r="I11395" s="18">
        <v>5.4</v>
      </c>
      <c r="Q11395"/>
    </row>
    <row r="11396" spans="2:17" x14ac:dyDescent="0.25">
      <c r="B11396" s="18">
        <v>2013</v>
      </c>
      <c r="C11396" s="18" t="s">
        <v>8</v>
      </c>
      <c r="D11396" s="18" t="s">
        <v>277</v>
      </c>
      <c r="E11396" s="18" t="s">
        <v>3620</v>
      </c>
      <c r="F11396" s="18" t="s">
        <v>3621</v>
      </c>
      <c r="G11396" s="18">
        <v>1044</v>
      </c>
      <c r="H11396" s="18">
        <v>2.5</v>
      </c>
      <c r="I11396" s="18">
        <v>3.86</v>
      </c>
      <c r="Q11396"/>
    </row>
    <row r="11397" spans="2:17" x14ac:dyDescent="0.25">
      <c r="B11397" s="18">
        <v>2013</v>
      </c>
      <c r="C11397" s="18" t="s">
        <v>8</v>
      </c>
      <c r="D11397" s="18" t="s">
        <v>277</v>
      </c>
      <c r="E11397" s="18" t="s">
        <v>3620</v>
      </c>
      <c r="F11397" s="18" t="s">
        <v>3622</v>
      </c>
      <c r="G11397" s="18">
        <v>696</v>
      </c>
      <c r="H11397" s="18">
        <v>2.23</v>
      </c>
      <c r="I11397" s="18">
        <v>3.51</v>
      </c>
      <c r="Q11397"/>
    </row>
    <row r="11398" spans="2:17" x14ac:dyDescent="0.25">
      <c r="B11398" s="18">
        <v>2013</v>
      </c>
      <c r="C11398" s="18" t="s">
        <v>8</v>
      </c>
      <c r="D11398" s="18" t="s">
        <v>277</v>
      </c>
      <c r="E11398" s="18" t="s">
        <v>3620</v>
      </c>
      <c r="F11398" s="18" t="s">
        <v>3623</v>
      </c>
      <c r="G11398" s="18">
        <v>1128</v>
      </c>
      <c r="H11398" s="18">
        <v>2.36</v>
      </c>
      <c r="I11398" s="18">
        <v>3.58</v>
      </c>
      <c r="Q11398"/>
    </row>
    <row r="11399" spans="2:17" x14ac:dyDescent="0.25">
      <c r="B11399" s="18">
        <v>2013</v>
      </c>
      <c r="C11399" s="18" t="s">
        <v>8</v>
      </c>
      <c r="D11399" s="18" t="s">
        <v>277</v>
      </c>
      <c r="E11399" s="18" t="s">
        <v>3620</v>
      </c>
      <c r="F11399" s="18" t="s">
        <v>3624</v>
      </c>
      <c r="G11399" s="18">
        <v>984</v>
      </c>
      <c r="H11399" s="18">
        <v>2.23</v>
      </c>
      <c r="I11399" s="18">
        <v>3.41</v>
      </c>
      <c r="Q11399"/>
    </row>
    <row r="11400" spans="2:17" x14ac:dyDescent="0.25">
      <c r="B11400" s="18">
        <v>2013</v>
      </c>
      <c r="C11400" s="18" t="s">
        <v>8</v>
      </c>
      <c r="D11400" s="18" t="s">
        <v>277</v>
      </c>
      <c r="E11400" s="18" t="s">
        <v>3620</v>
      </c>
      <c r="F11400" s="18" t="s">
        <v>3625</v>
      </c>
      <c r="G11400" s="18">
        <v>756</v>
      </c>
      <c r="H11400" s="18">
        <v>2.78</v>
      </c>
      <c r="I11400" s="18">
        <v>3.35</v>
      </c>
      <c r="Q11400"/>
    </row>
    <row r="11401" spans="2:17" x14ac:dyDescent="0.25">
      <c r="B11401" s="18">
        <v>2013</v>
      </c>
      <c r="C11401" s="18" t="s">
        <v>8</v>
      </c>
      <c r="D11401" s="18" t="s">
        <v>277</v>
      </c>
      <c r="E11401" s="18" t="s">
        <v>3620</v>
      </c>
      <c r="F11401" s="18" t="s">
        <v>3626</v>
      </c>
      <c r="G11401" s="18">
        <v>840</v>
      </c>
      <c r="H11401" s="18">
        <v>2.38</v>
      </c>
      <c r="I11401" s="18">
        <v>3.65</v>
      </c>
      <c r="Q11401"/>
    </row>
    <row r="11402" spans="2:17" x14ac:dyDescent="0.25">
      <c r="B11402" s="18">
        <v>2013</v>
      </c>
      <c r="C11402" s="18" t="s">
        <v>8</v>
      </c>
      <c r="D11402" s="18" t="s">
        <v>277</v>
      </c>
      <c r="E11402" s="18" t="s">
        <v>3620</v>
      </c>
      <c r="F11402" s="18" t="s">
        <v>3627</v>
      </c>
      <c r="G11402" s="18">
        <v>672</v>
      </c>
      <c r="H11402" s="18">
        <v>2.46</v>
      </c>
      <c r="I11402" s="18">
        <v>3.58</v>
      </c>
      <c r="Q11402"/>
    </row>
    <row r="11403" spans="2:17" x14ac:dyDescent="0.25">
      <c r="B11403" s="18">
        <v>2013</v>
      </c>
      <c r="C11403" s="18" t="s">
        <v>8</v>
      </c>
      <c r="D11403" s="18" t="s">
        <v>164</v>
      </c>
      <c r="E11403" s="18" t="s">
        <v>190</v>
      </c>
      <c r="F11403" s="18" t="s">
        <v>191</v>
      </c>
      <c r="G11403" s="18">
        <v>288</v>
      </c>
      <c r="H11403" s="18">
        <v>4.91</v>
      </c>
      <c r="I11403" s="18">
        <v>5.15</v>
      </c>
      <c r="Q11403"/>
    </row>
    <row r="11404" spans="2:17" x14ac:dyDescent="0.25">
      <c r="B11404" s="18">
        <v>2013</v>
      </c>
      <c r="C11404" s="18" t="s">
        <v>8</v>
      </c>
      <c r="D11404" s="18" t="s">
        <v>164</v>
      </c>
      <c r="E11404" s="18" t="s">
        <v>190</v>
      </c>
      <c r="F11404" s="18" t="s">
        <v>192</v>
      </c>
      <c r="G11404" s="18">
        <v>396</v>
      </c>
      <c r="H11404" s="18">
        <v>4.88</v>
      </c>
      <c r="I11404" s="18">
        <v>5.01</v>
      </c>
      <c r="Q11404"/>
    </row>
    <row r="11405" spans="2:17" x14ac:dyDescent="0.25">
      <c r="B11405" s="18">
        <v>2013</v>
      </c>
      <c r="C11405" s="18" t="s">
        <v>8</v>
      </c>
      <c r="D11405" s="18" t="s">
        <v>164</v>
      </c>
      <c r="E11405" s="18" t="s">
        <v>190</v>
      </c>
      <c r="F11405" s="18" t="s">
        <v>193</v>
      </c>
      <c r="G11405" s="18">
        <v>660</v>
      </c>
      <c r="H11405" s="18">
        <v>4.22</v>
      </c>
      <c r="I11405" s="18">
        <v>5.16</v>
      </c>
      <c r="Q11405"/>
    </row>
    <row r="11406" spans="2:17" x14ac:dyDescent="0.25">
      <c r="B11406" s="18">
        <v>2013</v>
      </c>
      <c r="C11406" s="18" t="s">
        <v>8</v>
      </c>
      <c r="D11406" s="18" t="s">
        <v>164</v>
      </c>
      <c r="E11406" s="18" t="s">
        <v>190</v>
      </c>
      <c r="F11406" s="18" t="s">
        <v>194</v>
      </c>
      <c r="G11406" s="18">
        <v>588</v>
      </c>
      <c r="H11406" s="18">
        <v>5</v>
      </c>
      <c r="I11406" s="18">
        <v>5.31</v>
      </c>
      <c r="Q11406"/>
    </row>
    <row r="11407" spans="2:17" x14ac:dyDescent="0.25">
      <c r="B11407" s="18">
        <v>2013</v>
      </c>
      <c r="C11407" s="18" t="s">
        <v>8</v>
      </c>
      <c r="D11407" s="18" t="s">
        <v>164</v>
      </c>
      <c r="E11407" s="18" t="s">
        <v>190</v>
      </c>
      <c r="F11407" s="18" t="s">
        <v>195</v>
      </c>
      <c r="G11407" s="18">
        <v>624</v>
      </c>
      <c r="H11407" s="18">
        <v>4.82</v>
      </c>
      <c r="I11407" s="18">
        <v>5.07</v>
      </c>
      <c r="Q11407"/>
    </row>
    <row r="11408" spans="2:17" x14ac:dyDescent="0.25">
      <c r="B11408" s="18">
        <v>2013</v>
      </c>
      <c r="C11408" s="18" t="s">
        <v>8</v>
      </c>
      <c r="D11408" s="18" t="s">
        <v>164</v>
      </c>
      <c r="E11408" s="18" t="s">
        <v>190</v>
      </c>
      <c r="F11408" s="18" t="s">
        <v>196</v>
      </c>
      <c r="G11408" s="18">
        <v>444</v>
      </c>
      <c r="H11408" s="18">
        <v>4.3</v>
      </c>
      <c r="I11408" s="18">
        <v>5.2</v>
      </c>
      <c r="Q11408"/>
    </row>
    <row r="11409" spans="2:17" x14ac:dyDescent="0.25">
      <c r="B11409" s="18">
        <v>2013</v>
      </c>
      <c r="C11409" s="18" t="s">
        <v>8</v>
      </c>
      <c r="D11409" s="18" t="s">
        <v>164</v>
      </c>
      <c r="E11409" s="18" t="s">
        <v>190</v>
      </c>
      <c r="F11409" s="18" t="s">
        <v>197</v>
      </c>
      <c r="G11409" s="18">
        <v>528</v>
      </c>
      <c r="H11409" s="18">
        <v>4.45</v>
      </c>
      <c r="I11409" s="18">
        <v>5.25</v>
      </c>
      <c r="Q11409"/>
    </row>
    <row r="11410" spans="2:17" x14ac:dyDescent="0.25">
      <c r="B11410" s="18">
        <v>2013</v>
      </c>
      <c r="C11410" s="18" t="s">
        <v>8</v>
      </c>
      <c r="D11410" s="18" t="s">
        <v>164</v>
      </c>
      <c r="E11410" s="18" t="s">
        <v>190</v>
      </c>
      <c r="F11410" s="18" t="s">
        <v>198</v>
      </c>
      <c r="G11410" s="18">
        <v>312</v>
      </c>
      <c r="H11410" s="18">
        <v>4.49</v>
      </c>
      <c r="I11410" s="18">
        <v>5.01</v>
      </c>
      <c r="Q11410"/>
    </row>
    <row r="11411" spans="2:17" x14ac:dyDescent="0.25">
      <c r="B11411" s="18">
        <v>2013</v>
      </c>
      <c r="C11411" s="18" t="s">
        <v>8</v>
      </c>
      <c r="D11411" s="18" t="s">
        <v>160</v>
      </c>
      <c r="E11411" s="18" t="s">
        <v>199</v>
      </c>
      <c r="F11411" s="18" t="s">
        <v>200</v>
      </c>
      <c r="G11411" s="18">
        <v>120</v>
      </c>
      <c r="H11411" s="18">
        <v>1.1399999999999999</v>
      </c>
      <c r="I11411" s="18">
        <v>1.2</v>
      </c>
      <c r="Q11411"/>
    </row>
    <row r="11412" spans="2:17" x14ac:dyDescent="0.25">
      <c r="B11412" s="18">
        <v>2013</v>
      </c>
      <c r="C11412" s="18" t="s">
        <v>8</v>
      </c>
      <c r="D11412" s="18" t="s">
        <v>160</v>
      </c>
      <c r="E11412" s="18" t="s">
        <v>199</v>
      </c>
      <c r="F11412" s="18" t="s">
        <v>201</v>
      </c>
      <c r="G11412" s="18">
        <v>96</v>
      </c>
      <c r="H11412" s="18">
        <v>1.1599999999999999</v>
      </c>
      <c r="I11412" s="18">
        <v>1.35</v>
      </c>
      <c r="Q11412"/>
    </row>
    <row r="11413" spans="2:17" x14ac:dyDescent="0.25">
      <c r="B11413" s="18">
        <v>2013</v>
      </c>
      <c r="C11413" s="18" t="s">
        <v>8</v>
      </c>
      <c r="D11413" s="18" t="s">
        <v>160</v>
      </c>
      <c r="E11413" s="18" t="s">
        <v>199</v>
      </c>
      <c r="F11413" s="18" t="s">
        <v>202</v>
      </c>
      <c r="G11413" s="18">
        <v>96</v>
      </c>
      <c r="H11413" s="18">
        <v>1.06</v>
      </c>
      <c r="I11413" s="18">
        <v>1.36</v>
      </c>
      <c r="Q11413"/>
    </row>
    <row r="11414" spans="2:17" x14ac:dyDescent="0.25">
      <c r="B11414" s="18">
        <v>2013</v>
      </c>
      <c r="C11414" s="18" t="s">
        <v>8</v>
      </c>
      <c r="D11414" s="18" t="s">
        <v>90</v>
      </c>
      <c r="E11414" s="18" t="s">
        <v>203</v>
      </c>
      <c r="F11414" s="18" t="s">
        <v>204</v>
      </c>
      <c r="G11414" s="18">
        <v>420</v>
      </c>
      <c r="H11414" s="18">
        <v>5.746666666666667</v>
      </c>
      <c r="I11414" s="18">
        <v>7.8533333333333335</v>
      </c>
      <c r="Q11414"/>
    </row>
    <row r="11415" spans="2:17" x14ac:dyDescent="0.25">
      <c r="B11415" s="18">
        <v>2013</v>
      </c>
      <c r="C11415" s="18" t="s">
        <v>8</v>
      </c>
      <c r="D11415" s="18" t="s">
        <v>205</v>
      </c>
      <c r="E11415" s="18" t="s">
        <v>203</v>
      </c>
      <c r="F11415" s="18" t="s">
        <v>206</v>
      </c>
      <c r="G11415" s="18">
        <v>816</v>
      </c>
      <c r="H11415" s="18">
        <v>1.28</v>
      </c>
      <c r="I11415" s="18">
        <v>1.88</v>
      </c>
      <c r="Q11415"/>
    </row>
    <row r="11416" spans="2:17" x14ac:dyDescent="0.25">
      <c r="B11416" s="18">
        <v>2013</v>
      </c>
      <c r="C11416" s="18" t="s">
        <v>8</v>
      </c>
      <c r="D11416" s="18" t="s">
        <v>205</v>
      </c>
      <c r="E11416" s="18" t="s">
        <v>203</v>
      </c>
      <c r="F11416" s="18" t="s">
        <v>207</v>
      </c>
      <c r="G11416" s="18">
        <v>1044</v>
      </c>
      <c r="H11416" s="18">
        <v>1.25</v>
      </c>
      <c r="I11416" s="18">
        <v>1.69</v>
      </c>
      <c r="Q11416"/>
    </row>
    <row r="11417" spans="2:17" x14ac:dyDescent="0.25">
      <c r="B11417" s="18">
        <v>2013</v>
      </c>
      <c r="C11417" s="18" t="s">
        <v>8</v>
      </c>
      <c r="D11417" s="18" t="s">
        <v>205</v>
      </c>
      <c r="E11417" s="18" t="s">
        <v>203</v>
      </c>
      <c r="F11417" s="18" t="s">
        <v>208</v>
      </c>
      <c r="G11417" s="18">
        <v>936</v>
      </c>
      <c r="H11417" s="18">
        <v>1.34</v>
      </c>
      <c r="I11417" s="18">
        <v>1.66</v>
      </c>
      <c r="Q11417"/>
    </row>
    <row r="11418" spans="2:17" x14ac:dyDescent="0.25">
      <c r="B11418" s="18">
        <v>2013</v>
      </c>
      <c r="C11418" s="18" t="s">
        <v>8</v>
      </c>
      <c r="D11418" s="18" t="s">
        <v>205</v>
      </c>
      <c r="E11418" s="18" t="s">
        <v>203</v>
      </c>
      <c r="F11418" s="18" t="s">
        <v>209</v>
      </c>
      <c r="G11418" s="18">
        <v>588</v>
      </c>
      <c r="H11418" s="18">
        <v>1.1299999999999999</v>
      </c>
      <c r="I11418" s="18">
        <v>1.65</v>
      </c>
      <c r="Q11418"/>
    </row>
    <row r="11419" spans="2:17" x14ac:dyDescent="0.25">
      <c r="B11419" s="18">
        <v>2013</v>
      </c>
      <c r="C11419" s="18" t="s">
        <v>8</v>
      </c>
      <c r="D11419" s="18" t="s">
        <v>205</v>
      </c>
      <c r="E11419" s="18" t="s">
        <v>203</v>
      </c>
      <c r="F11419" s="18" t="s">
        <v>210</v>
      </c>
      <c r="G11419" s="18">
        <v>1032</v>
      </c>
      <c r="H11419" s="18">
        <v>1.23</v>
      </c>
      <c r="I11419" s="18">
        <v>1.86</v>
      </c>
      <c r="Q11419"/>
    </row>
    <row r="11420" spans="2:17" x14ac:dyDescent="0.25">
      <c r="B11420" s="18">
        <v>2013</v>
      </c>
      <c r="C11420" s="18" t="s">
        <v>8</v>
      </c>
      <c r="D11420" s="18" t="s">
        <v>205</v>
      </c>
      <c r="E11420" s="18" t="s">
        <v>203</v>
      </c>
      <c r="F11420" s="18" t="s">
        <v>211</v>
      </c>
      <c r="G11420" s="18">
        <v>792</v>
      </c>
      <c r="H11420" s="18">
        <v>1.29</v>
      </c>
      <c r="I11420" s="18">
        <v>1.75</v>
      </c>
      <c r="Q11420"/>
    </row>
    <row r="11421" spans="2:17" x14ac:dyDescent="0.25">
      <c r="B11421" s="18">
        <v>2013</v>
      </c>
      <c r="C11421" s="18" t="s">
        <v>8</v>
      </c>
      <c r="D11421" s="18" t="s">
        <v>205</v>
      </c>
      <c r="E11421" s="18" t="s">
        <v>203</v>
      </c>
      <c r="F11421" s="18" t="s">
        <v>212</v>
      </c>
      <c r="G11421" s="18">
        <v>708</v>
      </c>
      <c r="H11421" s="18">
        <v>1.1299999999999999</v>
      </c>
      <c r="I11421" s="18">
        <v>1.71</v>
      </c>
      <c r="Q11421"/>
    </row>
    <row r="11422" spans="2:17" x14ac:dyDescent="0.25">
      <c r="B11422" s="18">
        <v>2013</v>
      </c>
      <c r="C11422" s="18" t="s">
        <v>8</v>
      </c>
      <c r="D11422" s="18" t="s">
        <v>205</v>
      </c>
      <c r="E11422" s="18" t="s">
        <v>203</v>
      </c>
      <c r="F11422" s="18" t="s">
        <v>213</v>
      </c>
      <c r="G11422" s="18">
        <v>972</v>
      </c>
      <c r="H11422" s="18">
        <v>1.2</v>
      </c>
      <c r="I11422" s="18">
        <v>1.85</v>
      </c>
      <c r="Q11422"/>
    </row>
    <row r="11423" spans="2:17" x14ac:dyDescent="0.25">
      <c r="B11423" s="18">
        <v>2013</v>
      </c>
      <c r="C11423" s="18" t="s">
        <v>8</v>
      </c>
      <c r="D11423" s="18" t="s">
        <v>205</v>
      </c>
      <c r="E11423" s="18" t="s">
        <v>203</v>
      </c>
      <c r="F11423" s="18" t="s">
        <v>214</v>
      </c>
      <c r="G11423" s="18">
        <v>1272</v>
      </c>
      <c r="H11423" s="18">
        <v>1.4</v>
      </c>
      <c r="I11423" s="18">
        <v>1.9</v>
      </c>
      <c r="Q11423"/>
    </row>
    <row r="11424" spans="2:17" x14ac:dyDescent="0.25">
      <c r="B11424" s="18">
        <v>2013</v>
      </c>
      <c r="C11424" s="18" t="s">
        <v>8</v>
      </c>
      <c r="D11424" s="18" t="s">
        <v>205</v>
      </c>
      <c r="E11424" s="18" t="s">
        <v>203</v>
      </c>
      <c r="F11424" s="18" t="s">
        <v>215</v>
      </c>
      <c r="G11424" s="18">
        <v>1308</v>
      </c>
      <c r="H11424" s="18">
        <v>1.4</v>
      </c>
      <c r="I11424" s="18">
        <v>1.81</v>
      </c>
      <c r="Q11424"/>
    </row>
    <row r="11425" spans="2:17" x14ac:dyDescent="0.25">
      <c r="B11425" s="18">
        <v>2013</v>
      </c>
      <c r="C11425" s="18" t="s">
        <v>8</v>
      </c>
      <c r="D11425" s="18" t="s">
        <v>205</v>
      </c>
      <c r="E11425" s="18" t="s">
        <v>203</v>
      </c>
      <c r="F11425" s="18" t="s">
        <v>216</v>
      </c>
      <c r="G11425" s="18">
        <v>1140</v>
      </c>
      <c r="H11425" s="18">
        <v>1.44</v>
      </c>
      <c r="I11425" s="18">
        <v>1.87</v>
      </c>
      <c r="Q11425"/>
    </row>
    <row r="11426" spans="2:17" x14ac:dyDescent="0.25">
      <c r="B11426" s="18">
        <v>2013</v>
      </c>
      <c r="C11426" s="18" t="s">
        <v>8</v>
      </c>
      <c r="D11426" s="18" t="s">
        <v>205</v>
      </c>
      <c r="E11426" s="18" t="s">
        <v>203</v>
      </c>
      <c r="F11426" s="18" t="s">
        <v>217</v>
      </c>
      <c r="G11426" s="18">
        <v>936</v>
      </c>
      <c r="H11426" s="18">
        <v>1.31</v>
      </c>
      <c r="I11426" s="18">
        <v>1.85</v>
      </c>
      <c r="Q11426"/>
    </row>
    <row r="11427" spans="2:17" x14ac:dyDescent="0.25">
      <c r="B11427" s="18">
        <v>2013</v>
      </c>
      <c r="C11427" s="18" t="s">
        <v>8</v>
      </c>
      <c r="D11427" s="18" t="s">
        <v>205</v>
      </c>
      <c r="E11427" s="18" t="s">
        <v>203</v>
      </c>
      <c r="F11427" s="18" t="s">
        <v>218</v>
      </c>
      <c r="G11427" s="18">
        <v>1236</v>
      </c>
      <c r="H11427" s="18">
        <v>1.39</v>
      </c>
      <c r="I11427" s="18">
        <v>1.76</v>
      </c>
      <c r="Q11427"/>
    </row>
    <row r="11428" spans="2:17" x14ac:dyDescent="0.25">
      <c r="B11428" s="18">
        <v>2013</v>
      </c>
      <c r="C11428" s="18" t="s">
        <v>8</v>
      </c>
      <c r="D11428" s="18" t="s">
        <v>205</v>
      </c>
      <c r="E11428" s="18" t="s">
        <v>203</v>
      </c>
      <c r="F11428" s="18" t="s">
        <v>219</v>
      </c>
      <c r="G11428" s="18">
        <v>1296</v>
      </c>
      <c r="H11428" s="18">
        <v>1.1100000000000001</v>
      </c>
      <c r="I11428" s="18">
        <v>1.61</v>
      </c>
      <c r="Q11428"/>
    </row>
    <row r="11429" spans="2:17" x14ac:dyDescent="0.25">
      <c r="B11429" s="18">
        <v>2013</v>
      </c>
      <c r="C11429" s="18" t="s">
        <v>8</v>
      </c>
      <c r="D11429" s="18" t="s">
        <v>205</v>
      </c>
      <c r="E11429" s="18" t="s">
        <v>203</v>
      </c>
      <c r="F11429" s="18" t="s">
        <v>220</v>
      </c>
      <c r="G11429" s="18">
        <v>864</v>
      </c>
      <c r="H11429" s="18">
        <v>1.29</v>
      </c>
      <c r="I11429" s="18">
        <v>1.73</v>
      </c>
      <c r="Q11429"/>
    </row>
    <row r="11430" spans="2:17" x14ac:dyDescent="0.25">
      <c r="B11430" s="18">
        <v>2013</v>
      </c>
      <c r="C11430" s="18" t="s">
        <v>8</v>
      </c>
      <c r="D11430" s="18" t="s">
        <v>205</v>
      </c>
      <c r="E11430" s="18" t="s">
        <v>203</v>
      </c>
      <c r="F11430" s="18" t="s">
        <v>221</v>
      </c>
      <c r="G11430" s="18">
        <v>612</v>
      </c>
      <c r="H11430" s="18">
        <v>1.36</v>
      </c>
      <c r="I11430" s="18">
        <v>1.6</v>
      </c>
      <c r="Q11430"/>
    </row>
    <row r="11431" spans="2:17" x14ac:dyDescent="0.25">
      <c r="B11431" s="18">
        <v>2013</v>
      </c>
      <c r="C11431" s="18" t="s">
        <v>8</v>
      </c>
      <c r="D11431" s="18" t="s">
        <v>205</v>
      </c>
      <c r="E11431" s="18" t="s">
        <v>203</v>
      </c>
      <c r="F11431" s="18" t="s">
        <v>222</v>
      </c>
      <c r="G11431" s="18">
        <v>672</v>
      </c>
      <c r="H11431" s="18">
        <v>1.36</v>
      </c>
      <c r="I11431" s="18">
        <v>1.85</v>
      </c>
      <c r="Q11431"/>
    </row>
    <row r="11432" spans="2:17" x14ac:dyDescent="0.25">
      <c r="B11432" s="18">
        <v>2013</v>
      </c>
      <c r="C11432" s="18" t="s">
        <v>8</v>
      </c>
      <c r="D11432" s="18" t="s">
        <v>205</v>
      </c>
      <c r="E11432" s="18" t="s">
        <v>203</v>
      </c>
      <c r="F11432" s="18" t="s">
        <v>223</v>
      </c>
      <c r="G11432" s="18">
        <v>1080</v>
      </c>
      <c r="H11432" s="18">
        <v>1.37</v>
      </c>
      <c r="I11432" s="18">
        <v>1.89</v>
      </c>
      <c r="Q11432"/>
    </row>
    <row r="11433" spans="2:17" x14ac:dyDescent="0.25">
      <c r="B11433" s="18">
        <v>2013</v>
      </c>
      <c r="C11433" s="18" t="s">
        <v>8</v>
      </c>
      <c r="D11433" s="18" t="s">
        <v>205</v>
      </c>
      <c r="E11433" s="18" t="s">
        <v>203</v>
      </c>
      <c r="F11433" s="18" t="s">
        <v>224</v>
      </c>
      <c r="G11433" s="18">
        <v>1248</v>
      </c>
      <c r="H11433" s="18">
        <v>1.29</v>
      </c>
      <c r="I11433" s="18">
        <v>1.89</v>
      </c>
      <c r="Q11433"/>
    </row>
    <row r="11434" spans="2:17" x14ac:dyDescent="0.25">
      <c r="B11434" s="18">
        <v>2013</v>
      </c>
      <c r="C11434" s="18" t="s">
        <v>8</v>
      </c>
      <c r="D11434" s="18" t="s">
        <v>205</v>
      </c>
      <c r="E11434" s="18" t="s">
        <v>203</v>
      </c>
      <c r="F11434" s="18" t="s">
        <v>225</v>
      </c>
      <c r="G11434" s="18">
        <v>948</v>
      </c>
      <c r="H11434" s="18">
        <v>1.28</v>
      </c>
      <c r="I11434" s="18">
        <v>1.72</v>
      </c>
      <c r="Q11434"/>
    </row>
    <row r="11435" spans="2:17" x14ac:dyDescent="0.25">
      <c r="B11435" s="18">
        <v>2013</v>
      </c>
      <c r="C11435" s="18" t="s">
        <v>8</v>
      </c>
      <c r="D11435" s="18" t="s">
        <v>205</v>
      </c>
      <c r="E11435" s="18" t="s">
        <v>203</v>
      </c>
      <c r="F11435" s="18" t="s">
        <v>226</v>
      </c>
      <c r="G11435" s="18">
        <v>600</v>
      </c>
      <c r="H11435" s="18">
        <v>1.23</v>
      </c>
      <c r="I11435" s="18">
        <v>1.76</v>
      </c>
      <c r="Q11435"/>
    </row>
    <row r="11436" spans="2:17" x14ac:dyDescent="0.25">
      <c r="B11436" s="18">
        <v>2013</v>
      </c>
      <c r="C11436" s="18" t="s">
        <v>8</v>
      </c>
      <c r="D11436" s="18" t="s">
        <v>205</v>
      </c>
      <c r="E11436" s="18" t="s">
        <v>203</v>
      </c>
      <c r="F11436" s="18" t="s">
        <v>227</v>
      </c>
      <c r="G11436" s="18">
        <v>624</v>
      </c>
      <c r="H11436" s="18">
        <v>1.32</v>
      </c>
      <c r="I11436" s="18">
        <v>1.76</v>
      </c>
      <c r="Q11436"/>
    </row>
    <row r="11437" spans="2:17" x14ac:dyDescent="0.25">
      <c r="B11437" s="18">
        <v>2013</v>
      </c>
      <c r="C11437" s="18" t="s">
        <v>8</v>
      </c>
      <c r="D11437" s="18" t="s">
        <v>205</v>
      </c>
      <c r="E11437" s="18" t="s">
        <v>203</v>
      </c>
      <c r="F11437" s="18" t="s">
        <v>228</v>
      </c>
      <c r="G11437" s="18">
        <v>804</v>
      </c>
      <c r="H11437" s="18">
        <v>1.1499999999999999</v>
      </c>
      <c r="I11437" s="18">
        <v>1.9</v>
      </c>
      <c r="Q11437"/>
    </row>
    <row r="11438" spans="2:17" x14ac:dyDescent="0.25">
      <c r="B11438" s="18">
        <v>2013</v>
      </c>
      <c r="C11438" s="18" t="s">
        <v>8</v>
      </c>
      <c r="D11438" s="18" t="s">
        <v>205</v>
      </c>
      <c r="E11438" s="18" t="s">
        <v>203</v>
      </c>
      <c r="F11438" s="18" t="s">
        <v>229</v>
      </c>
      <c r="G11438" s="18">
        <v>780</v>
      </c>
      <c r="H11438" s="18">
        <v>1.1399999999999999</v>
      </c>
      <c r="I11438" s="18">
        <v>1.65</v>
      </c>
      <c r="Q11438"/>
    </row>
    <row r="11439" spans="2:17" x14ac:dyDescent="0.25">
      <c r="B11439" s="18">
        <v>2013</v>
      </c>
      <c r="C11439" s="18" t="s">
        <v>8</v>
      </c>
      <c r="D11439" s="18" t="s">
        <v>205</v>
      </c>
      <c r="E11439" s="18" t="s">
        <v>203</v>
      </c>
      <c r="F11439" s="18" t="s">
        <v>230</v>
      </c>
      <c r="G11439" s="18">
        <v>780</v>
      </c>
      <c r="H11439" s="18">
        <v>1.33</v>
      </c>
      <c r="I11439" s="18">
        <v>1.69</v>
      </c>
      <c r="Q11439"/>
    </row>
    <row r="11440" spans="2:17" x14ac:dyDescent="0.25">
      <c r="B11440" s="18">
        <v>2013</v>
      </c>
      <c r="C11440" s="18" t="s">
        <v>8</v>
      </c>
      <c r="D11440" s="18" t="s">
        <v>205</v>
      </c>
      <c r="E11440" s="18" t="s">
        <v>203</v>
      </c>
      <c r="F11440" s="18" t="s">
        <v>231</v>
      </c>
      <c r="G11440" s="18">
        <v>744</v>
      </c>
      <c r="H11440" s="18">
        <v>1.44</v>
      </c>
      <c r="I11440" s="18">
        <v>1.7</v>
      </c>
      <c r="Q11440"/>
    </row>
    <row r="11441" spans="2:17" x14ac:dyDescent="0.25">
      <c r="B11441" s="18">
        <v>2013</v>
      </c>
      <c r="C11441" s="18" t="s">
        <v>8</v>
      </c>
      <c r="D11441" s="18" t="s">
        <v>205</v>
      </c>
      <c r="E11441" s="18" t="s">
        <v>203</v>
      </c>
      <c r="F11441" s="18" t="s">
        <v>232</v>
      </c>
      <c r="G11441" s="18">
        <v>636</v>
      </c>
      <c r="H11441" s="18">
        <v>1.49</v>
      </c>
      <c r="I11441" s="18">
        <v>1.72</v>
      </c>
      <c r="Q11441"/>
    </row>
    <row r="11442" spans="2:17" x14ac:dyDescent="0.25">
      <c r="B11442" s="18">
        <v>2013</v>
      </c>
      <c r="C11442" s="18" t="s">
        <v>8</v>
      </c>
      <c r="D11442" s="18" t="s">
        <v>205</v>
      </c>
      <c r="E11442" s="18" t="s">
        <v>203</v>
      </c>
      <c r="F11442" s="18" t="s">
        <v>233</v>
      </c>
      <c r="G11442" s="18">
        <v>1236</v>
      </c>
      <c r="H11442" s="18">
        <v>1.48</v>
      </c>
      <c r="I11442" s="18">
        <v>1.62</v>
      </c>
      <c r="Q11442"/>
    </row>
    <row r="11443" spans="2:17" x14ac:dyDescent="0.25">
      <c r="B11443" s="18">
        <v>2013</v>
      </c>
      <c r="C11443" s="18" t="s">
        <v>8</v>
      </c>
      <c r="D11443" s="18" t="s">
        <v>205</v>
      </c>
      <c r="E11443" s="18" t="s">
        <v>203</v>
      </c>
      <c r="F11443" s="18" t="s">
        <v>234</v>
      </c>
      <c r="G11443" s="18">
        <v>1296</v>
      </c>
      <c r="H11443" s="18">
        <v>1.1499999999999999</v>
      </c>
      <c r="I11443" s="18">
        <v>1.78</v>
      </c>
      <c r="Q11443"/>
    </row>
    <row r="11444" spans="2:17" x14ac:dyDescent="0.25">
      <c r="B11444" s="18">
        <v>2013</v>
      </c>
      <c r="C11444" s="18" t="s">
        <v>8</v>
      </c>
      <c r="D11444" s="18" t="s">
        <v>205</v>
      </c>
      <c r="E11444" s="18" t="s">
        <v>203</v>
      </c>
      <c r="F11444" s="18" t="s">
        <v>235</v>
      </c>
      <c r="G11444" s="18">
        <v>828</v>
      </c>
      <c r="H11444" s="18">
        <v>1.28</v>
      </c>
      <c r="I11444" s="18">
        <v>1.81</v>
      </c>
      <c r="Q11444"/>
    </row>
    <row r="11445" spans="2:17" x14ac:dyDescent="0.25">
      <c r="B11445" s="18">
        <v>2013</v>
      </c>
      <c r="C11445" s="18" t="s">
        <v>8</v>
      </c>
      <c r="D11445" s="18" t="s">
        <v>205</v>
      </c>
      <c r="E11445" s="18" t="s">
        <v>203</v>
      </c>
      <c r="F11445" s="18" t="s">
        <v>236</v>
      </c>
      <c r="G11445" s="18">
        <v>1044</v>
      </c>
      <c r="H11445" s="18">
        <v>1.45</v>
      </c>
      <c r="I11445" s="18">
        <v>1.7</v>
      </c>
      <c r="Q11445"/>
    </row>
    <row r="11446" spans="2:17" x14ac:dyDescent="0.25">
      <c r="B11446" s="18">
        <v>2013</v>
      </c>
      <c r="C11446" s="18" t="s">
        <v>8</v>
      </c>
      <c r="D11446" s="18" t="s">
        <v>205</v>
      </c>
      <c r="E11446" s="18" t="s">
        <v>203</v>
      </c>
      <c r="F11446" s="18" t="s">
        <v>237</v>
      </c>
      <c r="G11446" s="18">
        <v>996</v>
      </c>
      <c r="H11446" s="18">
        <v>1.33</v>
      </c>
      <c r="I11446" s="18">
        <v>1.64</v>
      </c>
      <c r="Q11446"/>
    </row>
    <row r="11447" spans="2:17" x14ac:dyDescent="0.25">
      <c r="B11447" s="18">
        <v>2013</v>
      </c>
      <c r="C11447" s="18" t="s">
        <v>8</v>
      </c>
      <c r="D11447" s="18" t="s">
        <v>205</v>
      </c>
      <c r="E11447" s="18" t="s">
        <v>203</v>
      </c>
      <c r="F11447" s="18" t="s">
        <v>238</v>
      </c>
      <c r="G11447" s="18">
        <v>708</v>
      </c>
      <c r="H11447" s="18">
        <v>1.5</v>
      </c>
      <c r="I11447" s="18">
        <v>1.9</v>
      </c>
      <c r="Q11447"/>
    </row>
    <row r="11448" spans="2:17" x14ac:dyDescent="0.25">
      <c r="B11448" s="18">
        <v>2013</v>
      </c>
      <c r="C11448" s="18" t="s">
        <v>8</v>
      </c>
      <c r="D11448" s="18" t="s">
        <v>205</v>
      </c>
      <c r="E11448" s="18" t="s">
        <v>203</v>
      </c>
      <c r="F11448" s="18" t="s">
        <v>239</v>
      </c>
      <c r="G11448" s="18">
        <v>948</v>
      </c>
      <c r="H11448" s="18">
        <v>1.29</v>
      </c>
      <c r="I11448" s="18">
        <v>1.76</v>
      </c>
      <c r="Q11448"/>
    </row>
    <row r="11449" spans="2:17" x14ac:dyDescent="0.25">
      <c r="B11449" s="18">
        <v>2013</v>
      </c>
      <c r="C11449" s="18" t="s">
        <v>8</v>
      </c>
      <c r="D11449" s="18" t="s">
        <v>205</v>
      </c>
      <c r="E11449" s="18" t="s">
        <v>203</v>
      </c>
      <c r="F11449" s="18" t="s">
        <v>240</v>
      </c>
      <c r="G11449" s="18">
        <v>612</v>
      </c>
      <c r="H11449" s="18">
        <v>1.1100000000000001</v>
      </c>
      <c r="I11449" s="18">
        <v>1.76</v>
      </c>
      <c r="Q11449"/>
    </row>
    <row r="11450" spans="2:17" x14ac:dyDescent="0.25">
      <c r="B11450" s="18">
        <v>2013</v>
      </c>
      <c r="C11450" s="18" t="s">
        <v>8</v>
      </c>
      <c r="D11450" s="18" t="s">
        <v>205</v>
      </c>
      <c r="E11450" s="18" t="s">
        <v>203</v>
      </c>
      <c r="F11450" s="18" t="s">
        <v>241</v>
      </c>
      <c r="G11450" s="18">
        <v>912</v>
      </c>
      <c r="H11450" s="18">
        <v>1.35</v>
      </c>
      <c r="I11450" s="18">
        <v>1.84</v>
      </c>
      <c r="Q11450"/>
    </row>
    <row r="11451" spans="2:17" x14ac:dyDescent="0.25">
      <c r="B11451" s="18">
        <v>2013</v>
      </c>
      <c r="C11451" s="18" t="s">
        <v>8</v>
      </c>
      <c r="D11451" s="18" t="s">
        <v>205</v>
      </c>
      <c r="E11451" s="18" t="s">
        <v>203</v>
      </c>
      <c r="F11451" s="18" t="s">
        <v>242</v>
      </c>
      <c r="G11451" s="18">
        <v>1188</v>
      </c>
      <c r="H11451" s="18">
        <v>1.44</v>
      </c>
      <c r="I11451" s="18">
        <v>1.8</v>
      </c>
      <c r="Q11451"/>
    </row>
    <row r="11452" spans="2:17" x14ac:dyDescent="0.25">
      <c r="B11452" s="18">
        <v>2013</v>
      </c>
      <c r="C11452" s="18" t="s">
        <v>8</v>
      </c>
      <c r="D11452" s="18" t="s">
        <v>205</v>
      </c>
      <c r="E11452" s="18" t="s">
        <v>203</v>
      </c>
      <c r="F11452" s="18" t="s">
        <v>243</v>
      </c>
      <c r="G11452" s="18">
        <v>1236</v>
      </c>
      <c r="H11452" s="18">
        <v>1.26</v>
      </c>
      <c r="I11452" s="18">
        <v>1.65</v>
      </c>
      <c r="Q11452"/>
    </row>
    <row r="11453" spans="2:17" x14ac:dyDescent="0.25">
      <c r="B11453" s="18">
        <v>2013</v>
      </c>
      <c r="C11453" s="18" t="s">
        <v>8</v>
      </c>
      <c r="D11453" s="18" t="s">
        <v>205</v>
      </c>
      <c r="E11453" s="18" t="s">
        <v>203</v>
      </c>
      <c r="F11453" s="18" t="s">
        <v>244</v>
      </c>
      <c r="G11453" s="18">
        <v>636</v>
      </c>
      <c r="H11453" s="18">
        <v>1.5</v>
      </c>
      <c r="I11453" s="18">
        <v>1.66</v>
      </c>
      <c r="Q11453"/>
    </row>
    <row r="11454" spans="2:17" x14ac:dyDescent="0.25">
      <c r="B11454" s="18">
        <v>2013</v>
      </c>
      <c r="C11454" s="18" t="s">
        <v>8</v>
      </c>
      <c r="D11454" s="18" t="s">
        <v>205</v>
      </c>
      <c r="E11454" s="18" t="s">
        <v>203</v>
      </c>
      <c r="F11454" s="18" t="s">
        <v>245</v>
      </c>
      <c r="G11454" s="18">
        <v>1224</v>
      </c>
      <c r="H11454" s="18">
        <v>1.1499999999999999</v>
      </c>
      <c r="I11454" s="18">
        <v>1.68</v>
      </c>
      <c r="Q11454"/>
    </row>
    <row r="11455" spans="2:17" x14ac:dyDescent="0.25">
      <c r="B11455" s="18">
        <v>2013</v>
      </c>
      <c r="C11455" s="18" t="s">
        <v>8</v>
      </c>
      <c r="D11455" s="18" t="s">
        <v>205</v>
      </c>
      <c r="E11455" s="18" t="s">
        <v>203</v>
      </c>
      <c r="F11455" s="18" t="s">
        <v>246</v>
      </c>
      <c r="G11455" s="18">
        <v>588</v>
      </c>
      <c r="H11455" s="18">
        <v>1.35</v>
      </c>
      <c r="I11455" s="18">
        <v>1.61</v>
      </c>
      <c r="Q11455"/>
    </row>
    <row r="11456" spans="2:17" x14ac:dyDescent="0.25">
      <c r="B11456" s="18">
        <v>2013</v>
      </c>
      <c r="C11456" s="18" t="s">
        <v>8</v>
      </c>
      <c r="D11456" s="18" t="s">
        <v>205</v>
      </c>
      <c r="E11456" s="18" t="s">
        <v>203</v>
      </c>
      <c r="F11456" s="18" t="s">
        <v>247</v>
      </c>
      <c r="G11456" s="18">
        <v>960</v>
      </c>
      <c r="H11456" s="18">
        <v>1.38</v>
      </c>
      <c r="I11456" s="18">
        <v>1.68</v>
      </c>
      <c r="Q11456"/>
    </row>
    <row r="11457" spans="2:17" x14ac:dyDescent="0.25">
      <c r="B11457" s="18">
        <v>2013</v>
      </c>
      <c r="C11457" s="18" t="s">
        <v>8</v>
      </c>
      <c r="D11457" s="18" t="s">
        <v>205</v>
      </c>
      <c r="E11457" s="18" t="s">
        <v>203</v>
      </c>
      <c r="F11457" s="18" t="s">
        <v>248</v>
      </c>
      <c r="G11457" s="18">
        <v>924</v>
      </c>
      <c r="H11457" s="18">
        <v>1.4</v>
      </c>
      <c r="I11457" s="18">
        <v>1.74</v>
      </c>
      <c r="Q11457"/>
    </row>
    <row r="11458" spans="2:17" x14ac:dyDescent="0.25">
      <c r="B11458" s="18">
        <v>2013</v>
      </c>
      <c r="C11458" s="18" t="s">
        <v>8</v>
      </c>
      <c r="D11458" s="18" t="s">
        <v>205</v>
      </c>
      <c r="E11458" s="18" t="s">
        <v>203</v>
      </c>
      <c r="F11458" s="18" t="s">
        <v>249</v>
      </c>
      <c r="G11458" s="18">
        <v>864</v>
      </c>
      <c r="H11458" s="18">
        <v>1.36</v>
      </c>
      <c r="I11458" s="18">
        <v>1.75</v>
      </c>
      <c r="Q11458"/>
    </row>
    <row r="11459" spans="2:17" x14ac:dyDescent="0.25">
      <c r="B11459" s="18">
        <v>2013</v>
      </c>
      <c r="C11459" s="18" t="s">
        <v>8</v>
      </c>
      <c r="D11459" s="18" t="s">
        <v>205</v>
      </c>
      <c r="E11459" s="18" t="s">
        <v>203</v>
      </c>
      <c r="F11459" s="18" t="s">
        <v>250</v>
      </c>
      <c r="G11459" s="18">
        <v>864</v>
      </c>
      <c r="H11459" s="18">
        <v>1.39</v>
      </c>
      <c r="I11459" s="18">
        <v>1.82</v>
      </c>
      <c r="Q11459"/>
    </row>
    <row r="11460" spans="2:17" x14ac:dyDescent="0.25">
      <c r="B11460" s="18">
        <v>2013</v>
      </c>
      <c r="C11460" s="18" t="s">
        <v>8</v>
      </c>
      <c r="D11460" s="18" t="s">
        <v>205</v>
      </c>
      <c r="E11460" s="18" t="s">
        <v>203</v>
      </c>
      <c r="F11460" s="18" t="s">
        <v>251</v>
      </c>
      <c r="G11460" s="18">
        <v>840</v>
      </c>
      <c r="H11460" s="18">
        <v>1.35</v>
      </c>
      <c r="I11460" s="18">
        <v>1.63</v>
      </c>
      <c r="Q11460"/>
    </row>
    <row r="11461" spans="2:17" x14ac:dyDescent="0.25">
      <c r="B11461" s="18">
        <v>2013</v>
      </c>
      <c r="C11461" s="18" t="s">
        <v>8</v>
      </c>
      <c r="D11461" s="18" t="s">
        <v>205</v>
      </c>
      <c r="E11461" s="18" t="s">
        <v>203</v>
      </c>
      <c r="F11461" s="18" t="s">
        <v>252</v>
      </c>
      <c r="G11461" s="18">
        <v>1092</v>
      </c>
      <c r="H11461" s="18">
        <v>1.44</v>
      </c>
      <c r="I11461" s="18">
        <v>1.63</v>
      </c>
      <c r="Q11461"/>
    </row>
    <row r="11462" spans="2:17" x14ac:dyDescent="0.25">
      <c r="B11462" s="18">
        <v>2013</v>
      </c>
      <c r="C11462" s="18" t="s">
        <v>8</v>
      </c>
      <c r="D11462" s="18" t="s">
        <v>205</v>
      </c>
      <c r="E11462" s="18" t="s">
        <v>203</v>
      </c>
      <c r="F11462" s="18" t="s">
        <v>253</v>
      </c>
      <c r="G11462" s="18">
        <v>588</v>
      </c>
      <c r="H11462" s="18">
        <v>1.45</v>
      </c>
      <c r="I11462" s="18">
        <v>1.61</v>
      </c>
      <c r="Q11462"/>
    </row>
    <row r="11463" spans="2:17" x14ac:dyDescent="0.25">
      <c r="B11463" s="18">
        <v>2013</v>
      </c>
      <c r="C11463" s="18" t="s">
        <v>8</v>
      </c>
      <c r="D11463" s="18" t="s">
        <v>205</v>
      </c>
      <c r="E11463" s="18" t="s">
        <v>203</v>
      </c>
      <c r="F11463" s="18" t="s">
        <v>254</v>
      </c>
      <c r="G11463" s="18">
        <v>948</v>
      </c>
      <c r="H11463" s="18">
        <v>1.19</v>
      </c>
      <c r="I11463" s="18">
        <v>1.8</v>
      </c>
      <c r="Q11463"/>
    </row>
    <row r="11464" spans="2:17" x14ac:dyDescent="0.25">
      <c r="B11464" s="18">
        <v>2013</v>
      </c>
      <c r="C11464" s="18" t="s">
        <v>8</v>
      </c>
      <c r="D11464" s="18" t="s">
        <v>205</v>
      </c>
      <c r="E11464" s="18" t="s">
        <v>203</v>
      </c>
      <c r="F11464" s="18" t="s">
        <v>255</v>
      </c>
      <c r="G11464" s="18">
        <v>1080</v>
      </c>
      <c r="H11464" s="18">
        <v>1.26</v>
      </c>
      <c r="I11464" s="18">
        <v>1.89</v>
      </c>
      <c r="Q11464"/>
    </row>
    <row r="11465" spans="2:17" x14ac:dyDescent="0.25">
      <c r="B11465" s="18">
        <v>2013</v>
      </c>
      <c r="C11465" s="18" t="s">
        <v>8</v>
      </c>
      <c r="D11465" s="18" t="s">
        <v>205</v>
      </c>
      <c r="E11465" s="18" t="s">
        <v>203</v>
      </c>
      <c r="F11465" s="18" t="s">
        <v>256</v>
      </c>
      <c r="G11465" s="18">
        <v>972</v>
      </c>
      <c r="H11465" s="18">
        <v>1.49</v>
      </c>
      <c r="I11465" s="18">
        <v>1.61</v>
      </c>
      <c r="Q11465"/>
    </row>
    <row r="11466" spans="2:17" x14ac:dyDescent="0.25">
      <c r="B11466" s="18">
        <v>2013</v>
      </c>
      <c r="C11466" s="18" t="s">
        <v>8</v>
      </c>
      <c r="D11466" s="18" t="s">
        <v>205</v>
      </c>
      <c r="E11466" s="18" t="s">
        <v>203</v>
      </c>
      <c r="F11466" s="18" t="s">
        <v>257</v>
      </c>
      <c r="G11466" s="18">
        <v>1236</v>
      </c>
      <c r="H11466" s="18">
        <v>1.46</v>
      </c>
      <c r="I11466" s="18">
        <v>1.9</v>
      </c>
      <c r="Q11466"/>
    </row>
    <row r="11467" spans="2:17" x14ac:dyDescent="0.25">
      <c r="B11467" s="18">
        <v>2013</v>
      </c>
      <c r="C11467" s="18" t="s">
        <v>8</v>
      </c>
      <c r="D11467" s="18" t="s">
        <v>205</v>
      </c>
      <c r="E11467" s="18" t="s">
        <v>203</v>
      </c>
      <c r="F11467" s="18" t="s">
        <v>258</v>
      </c>
      <c r="G11467" s="18">
        <v>768</v>
      </c>
      <c r="H11467" s="18">
        <v>1.22</v>
      </c>
      <c r="I11467" s="18">
        <v>1.6</v>
      </c>
      <c r="Q11467"/>
    </row>
    <row r="11468" spans="2:17" x14ac:dyDescent="0.25">
      <c r="B11468" s="18">
        <v>2013</v>
      </c>
      <c r="C11468" s="18" t="s">
        <v>8</v>
      </c>
      <c r="D11468" s="18" t="s">
        <v>205</v>
      </c>
      <c r="E11468" s="18" t="s">
        <v>203</v>
      </c>
      <c r="F11468" s="18" t="s">
        <v>259</v>
      </c>
      <c r="G11468" s="18">
        <v>1320</v>
      </c>
      <c r="H11468" s="18">
        <v>1.21</v>
      </c>
      <c r="I11468" s="18">
        <v>1.61</v>
      </c>
      <c r="Q11468"/>
    </row>
    <row r="11469" spans="2:17" x14ac:dyDescent="0.25">
      <c r="B11469" s="18">
        <v>2013</v>
      </c>
      <c r="C11469" s="18" t="s">
        <v>8</v>
      </c>
      <c r="D11469" s="18" t="s">
        <v>205</v>
      </c>
      <c r="E11469" s="18" t="s">
        <v>203</v>
      </c>
      <c r="F11469" s="18" t="s">
        <v>260</v>
      </c>
      <c r="G11469" s="18">
        <v>840</v>
      </c>
      <c r="H11469" s="18">
        <v>1.38</v>
      </c>
      <c r="I11469" s="18">
        <v>1.73</v>
      </c>
      <c r="Q11469"/>
    </row>
    <row r="11470" spans="2:17" x14ac:dyDescent="0.25">
      <c r="B11470" s="18">
        <v>2013</v>
      </c>
      <c r="C11470" s="18" t="s">
        <v>8</v>
      </c>
      <c r="D11470" s="18" t="s">
        <v>205</v>
      </c>
      <c r="E11470" s="18" t="s">
        <v>203</v>
      </c>
      <c r="F11470" s="18" t="s">
        <v>261</v>
      </c>
      <c r="G11470" s="18">
        <v>996</v>
      </c>
      <c r="H11470" s="18">
        <v>1.33</v>
      </c>
      <c r="I11470" s="18">
        <v>1.63</v>
      </c>
      <c r="Q11470"/>
    </row>
    <row r="11471" spans="2:17" x14ac:dyDescent="0.25">
      <c r="B11471" s="18">
        <v>2013</v>
      </c>
      <c r="C11471" s="18" t="s">
        <v>8</v>
      </c>
      <c r="D11471" s="18" t="s">
        <v>205</v>
      </c>
      <c r="E11471" s="18" t="s">
        <v>203</v>
      </c>
      <c r="F11471" s="18" t="s">
        <v>262</v>
      </c>
      <c r="G11471" s="18">
        <v>720</v>
      </c>
      <c r="H11471" s="18">
        <v>1.17</v>
      </c>
      <c r="I11471" s="18">
        <v>1.84</v>
      </c>
      <c r="Q11471"/>
    </row>
    <row r="11472" spans="2:17" x14ac:dyDescent="0.25">
      <c r="B11472" s="18">
        <v>2013</v>
      </c>
      <c r="C11472" s="18" t="s">
        <v>8</v>
      </c>
      <c r="D11472" s="18" t="s">
        <v>205</v>
      </c>
      <c r="E11472" s="18" t="s">
        <v>203</v>
      </c>
      <c r="F11472" s="18" t="s">
        <v>263</v>
      </c>
      <c r="G11472" s="18">
        <v>888</v>
      </c>
      <c r="H11472" s="18">
        <v>1.43</v>
      </c>
      <c r="I11472" s="18">
        <v>1.71</v>
      </c>
      <c r="Q11472"/>
    </row>
    <row r="11473" spans="2:17" x14ac:dyDescent="0.25">
      <c r="B11473" s="18">
        <v>2013</v>
      </c>
      <c r="C11473" s="18" t="s">
        <v>8</v>
      </c>
      <c r="D11473" s="18" t="s">
        <v>205</v>
      </c>
      <c r="E11473" s="18" t="s">
        <v>203</v>
      </c>
      <c r="F11473" s="18" t="s">
        <v>264</v>
      </c>
      <c r="G11473" s="18">
        <v>924</v>
      </c>
      <c r="H11473" s="18">
        <v>1.24</v>
      </c>
      <c r="I11473" s="18">
        <v>1.82</v>
      </c>
      <c r="Q11473"/>
    </row>
    <row r="11474" spans="2:17" x14ac:dyDescent="0.25">
      <c r="B11474" s="18">
        <v>2013</v>
      </c>
      <c r="C11474" s="18" t="s">
        <v>8</v>
      </c>
      <c r="D11474" s="18" t="s">
        <v>205</v>
      </c>
      <c r="E11474" s="18" t="s">
        <v>203</v>
      </c>
      <c r="F11474" s="18" t="s">
        <v>265</v>
      </c>
      <c r="G11474" s="18">
        <v>744</v>
      </c>
      <c r="H11474" s="18">
        <v>1.47</v>
      </c>
      <c r="I11474" s="18">
        <v>1.75</v>
      </c>
      <c r="Q11474"/>
    </row>
    <row r="11475" spans="2:17" x14ac:dyDescent="0.25">
      <c r="B11475" s="18">
        <v>2013</v>
      </c>
      <c r="C11475" s="18" t="s">
        <v>8</v>
      </c>
      <c r="D11475" s="18" t="s">
        <v>205</v>
      </c>
      <c r="E11475" s="18" t="s">
        <v>203</v>
      </c>
      <c r="F11475" s="18" t="s">
        <v>3628</v>
      </c>
      <c r="G11475" s="18">
        <v>600</v>
      </c>
      <c r="H11475" s="18">
        <v>1.27</v>
      </c>
      <c r="I11475" s="18">
        <v>1.85</v>
      </c>
      <c r="Q11475"/>
    </row>
    <row r="11476" spans="2:17" x14ac:dyDescent="0.25">
      <c r="B11476" s="18">
        <v>2013</v>
      </c>
      <c r="C11476" s="18" t="s">
        <v>8</v>
      </c>
      <c r="D11476" s="18" t="s">
        <v>205</v>
      </c>
      <c r="E11476" s="18" t="s">
        <v>203</v>
      </c>
      <c r="F11476" s="18" t="s">
        <v>3845</v>
      </c>
      <c r="G11476" s="18">
        <v>996</v>
      </c>
      <c r="H11476" s="18">
        <v>1.1000000000000001</v>
      </c>
      <c r="I11476" s="18">
        <v>1.75</v>
      </c>
      <c r="Q11476"/>
    </row>
    <row r="11477" spans="2:17" x14ac:dyDescent="0.25">
      <c r="B11477" s="18">
        <v>2013</v>
      </c>
      <c r="C11477" s="18" t="s">
        <v>8</v>
      </c>
      <c r="D11477" s="18" t="s">
        <v>266</v>
      </c>
      <c r="E11477" s="18" t="s">
        <v>267</v>
      </c>
      <c r="F11477" s="18" t="s">
        <v>268</v>
      </c>
      <c r="G11477" s="18">
        <v>1236</v>
      </c>
      <c r="H11477" s="18">
        <v>2.42</v>
      </c>
      <c r="I11477" s="18">
        <v>3.9</v>
      </c>
      <c r="Q11477"/>
    </row>
    <row r="11478" spans="2:17" x14ac:dyDescent="0.25">
      <c r="B11478" s="18">
        <v>2013</v>
      </c>
      <c r="C11478" s="18" t="s">
        <v>8</v>
      </c>
      <c r="D11478" s="18" t="s">
        <v>266</v>
      </c>
      <c r="E11478" s="18" t="s">
        <v>267</v>
      </c>
      <c r="F11478" s="18" t="s">
        <v>269</v>
      </c>
      <c r="G11478" s="18">
        <v>2424</v>
      </c>
      <c r="H11478" s="18">
        <v>2.8</v>
      </c>
      <c r="I11478" s="18">
        <v>3.56</v>
      </c>
      <c r="Q11478"/>
    </row>
    <row r="11479" spans="2:17" x14ac:dyDescent="0.25">
      <c r="B11479" s="18">
        <v>2013</v>
      </c>
      <c r="C11479" s="18" t="s">
        <v>8</v>
      </c>
      <c r="D11479" s="18" t="s">
        <v>266</v>
      </c>
      <c r="E11479" s="18" t="s">
        <v>267</v>
      </c>
      <c r="F11479" s="18" t="s">
        <v>270</v>
      </c>
      <c r="G11479" s="18">
        <v>2688</v>
      </c>
      <c r="H11479" s="18">
        <v>2.44</v>
      </c>
      <c r="I11479" s="18">
        <v>3.42</v>
      </c>
      <c r="Q11479"/>
    </row>
    <row r="11480" spans="2:17" x14ac:dyDescent="0.25">
      <c r="B11480" s="18">
        <v>2013</v>
      </c>
      <c r="C11480" s="18" t="s">
        <v>8</v>
      </c>
      <c r="D11480" s="18" t="s">
        <v>266</v>
      </c>
      <c r="E11480" s="18" t="s">
        <v>267</v>
      </c>
      <c r="F11480" s="18" t="s">
        <v>271</v>
      </c>
      <c r="G11480" s="18">
        <v>2376</v>
      </c>
      <c r="H11480" s="18">
        <v>2.54</v>
      </c>
      <c r="I11480" s="18">
        <v>3.53</v>
      </c>
      <c r="Q11480"/>
    </row>
    <row r="11481" spans="2:17" x14ac:dyDescent="0.25">
      <c r="B11481" s="18">
        <v>2013</v>
      </c>
      <c r="C11481" s="18" t="s">
        <v>8</v>
      </c>
      <c r="D11481" s="18" t="s">
        <v>266</v>
      </c>
      <c r="E11481" s="18" t="s">
        <v>267</v>
      </c>
      <c r="F11481" s="18" t="s">
        <v>272</v>
      </c>
      <c r="G11481" s="18">
        <v>2676</v>
      </c>
      <c r="H11481" s="18">
        <v>2.65</v>
      </c>
      <c r="I11481" s="18">
        <v>3.53</v>
      </c>
      <c r="Q11481"/>
    </row>
    <row r="11482" spans="2:17" x14ac:dyDescent="0.25">
      <c r="B11482" s="18">
        <v>2013</v>
      </c>
      <c r="C11482" s="18" t="s">
        <v>8</v>
      </c>
      <c r="D11482" s="18" t="s">
        <v>164</v>
      </c>
      <c r="E11482" s="18" t="s">
        <v>3848</v>
      </c>
      <c r="F11482" s="18" t="s">
        <v>3849</v>
      </c>
      <c r="G11482" s="18">
        <v>432</v>
      </c>
      <c r="H11482" s="18">
        <v>4.0599999999999996</v>
      </c>
      <c r="I11482" s="18">
        <v>5.14</v>
      </c>
      <c r="Q11482"/>
    </row>
    <row r="11483" spans="2:17" x14ac:dyDescent="0.25">
      <c r="B11483" s="18">
        <v>2013</v>
      </c>
      <c r="C11483" s="18" t="s">
        <v>8</v>
      </c>
      <c r="D11483" s="18" t="s">
        <v>164</v>
      </c>
      <c r="E11483" s="18" t="s">
        <v>3848</v>
      </c>
      <c r="F11483" s="18" t="s">
        <v>3850</v>
      </c>
      <c r="G11483" s="18">
        <v>660</v>
      </c>
      <c r="H11483" s="18">
        <v>4.3600000000000003</v>
      </c>
      <c r="I11483" s="18">
        <v>5.37</v>
      </c>
      <c r="Q11483"/>
    </row>
    <row r="11484" spans="2:17" x14ac:dyDescent="0.25">
      <c r="B11484" s="18">
        <v>2013</v>
      </c>
      <c r="C11484" s="18" t="s">
        <v>8</v>
      </c>
      <c r="D11484" s="18" t="s">
        <v>164</v>
      </c>
      <c r="E11484" s="18" t="s">
        <v>3848</v>
      </c>
      <c r="F11484" s="18" t="s">
        <v>3851</v>
      </c>
      <c r="G11484" s="18">
        <v>708</v>
      </c>
      <c r="H11484" s="18">
        <v>4.13</v>
      </c>
      <c r="I11484" s="18">
        <v>5.17</v>
      </c>
      <c r="Q11484"/>
    </row>
    <row r="11485" spans="2:17" x14ac:dyDescent="0.25">
      <c r="B11485" s="18">
        <v>2013</v>
      </c>
      <c r="C11485" s="18" t="s">
        <v>8</v>
      </c>
      <c r="D11485" s="18" t="s">
        <v>164</v>
      </c>
      <c r="E11485" s="18" t="s">
        <v>3848</v>
      </c>
      <c r="F11485" s="18" t="s">
        <v>3852</v>
      </c>
      <c r="G11485" s="18">
        <v>444</v>
      </c>
      <c r="H11485" s="18">
        <v>4.83</v>
      </c>
      <c r="I11485" s="18">
        <v>5.38</v>
      </c>
      <c r="Q11485"/>
    </row>
    <row r="11486" spans="2:17" x14ac:dyDescent="0.25">
      <c r="B11486" s="18">
        <v>2013</v>
      </c>
      <c r="C11486" s="18" t="s">
        <v>8</v>
      </c>
      <c r="D11486" s="18" t="s">
        <v>90</v>
      </c>
      <c r="E11486" s="18" t="s">
        <v>273</v>
      </c>
      <c r="F11486" s="18" t="s">
        <v>274</v>
      </c>
      <c r="G11486" s="18">
        <v>600</v>
      </c>
      <c r="H11486" s="18">
        <v>5.4066666666666663</v>
      </c>
      <c r="I11486" s="18">
        <v>8.5666666666666664</v>
      </c>
      <c r="Q11486"/>
    </row>
    <row r="11487" spans="2:17" x14ac:dyDescent="0.25">
      <c r="B11487" s="18">
        <v>2013</v>
      </c>
      <c r="C11487" s="18" t="s">
        <v>8</v>
      </c>
      <c r="D11487" s="18" t="s">
        <v>90</v>
      </c>
      <c r="E11487" s="18" t="s">
        <v>273</v>
      </c>
      <c r="F11487" s="18" t="s">
        <v>275</v>
      </c>
      <c r="G11487" s="18">
        <v>408</v>
      </c>
      <c r="H11487" s="18">
        <v>5.8666666666666663</v>
      </c>
      <c r="I11487" s="18">
        <v>7.9133333333333331</v>
      </c>
      <c r="Q11487"/>
    </row>
    <row r="11488" spans="2:17" x14ac:dyDescent="0.25">
      <c r="B11488" s="18">
        <v>2013</v>
      </c>
      <c r="C11488" s="18" t="s">
        <v>8</v>
      </c>
      <c r="D11488" s="18" t="s">
        <v>90</v>
      </c>
      <c r="E11488" s="18" t="s">
        <v>273</v>
      </c>
      <c r="F11488" s="18" t="s">
        <v>276</v>
      </c>
      <c r="G11488" s="18">
        <v>564</v>
      </c>
      <c r="H11488" s="18">
        <v>5.86</v>
      </c>
      <c r="I11488" s="18">
        <v>8.1266666666666669</v>
      </c>
      <c r="Q11488"/>
    </row>
    <row r="11489" spans="2:17" x14ac:dyDescent="0.25">
      <c r="B11489" s="18">
        <v>2013</v>
      </c>
      <c r="C11489" s="18" t="s">
        <v>8</v>
      </c>
      <c r="D11489" s="18" t="s">
        <v>277</v>
      </c>
      <c r="E11489" s="18" t="s">
        <v>278</v>
      </c>
      <c r="F11489" s="18" t="s">
        <v>279</v>
      </c>
      <c r="G11489" s="18">
        <v>1176</v>
      </c>
      <c r="H11489" s="18">
        <v>2.23</v>
      </c>
      <c r="I11489" s="18">
        <v>3.72</v>
      </c>
      <c r="Q11489"/>
    </row>
    <row r="11490" spans="2:17" x14ac:dyDescent="0.25">
      <c r="B11490" s="18">
        <v>2013</v>
      </c>
      <c r="C11490" s="18" t="s">
        <v>8</v>
      </c>
      <c r="D11490" s="18" t="s">
        <v>277</v>
      </c>
      <c r="E11490" s="18" t="s">
        <v>278</v>
      </c>
      <c r="F11490" s="18" t="s">
        <v>280</v>
      </c>
      <c r="G11490" s="18">
        <v>1152</v>
      </c>
      <c r="H11490" s="18">
        <v>2.52</v>
      </c>
      <c r="I11490" s="18">
        <v>3.57</v>
      </c>
      <c r="Q11490"/>
    </row>
    <row r="11491" spans="2:17" x14ac:dyDescent="0.25">
      <c r="B11491" s="18">
        <v>2013</v>
      </c>
      <c r="C11491" s="18" t="s">
        <v>8</v>
      </c>
      <c r="D11491" s="18" t="s">
        <v>277</v>
      </c>
      <c r="E11491" s="18" t="s">
        <v>278</v>
      </c>
      <c r="F11491" s="18" t="s">
        <v>3629</v>
      </c>
      <c r="G11491" s="18">
        <v>1092</v>
      </c>
      <c r="H11491" s="18">
        <v>2.59</v>
      </c>
      <c r="I11491" s="18">
        <v>3.89</v>
      </c>
      <c r="Q11491"/>
    </row>
    <row r="11492" spans="2:17" x14ac:dyDescent="0.25">
      <c r="B11492" s="18">
        <v>2013</v>
      </c>
      <c r="C11492" s="18" t="s">
        <v>8</v>
      </c>
      <c r="D11492" s="18" t="s">
        <v>277</v>
      </c>
      <c r="E11492" s="18" t="s">
        <v>278</v>
      </c>
      <c r="F11492" s="18" t="s">
        <v>3630</v>
      </c>
      <c r="G11492" s="18">
        <v>888</v>
      </c>
      <c r="H11492" s="18">
        <v>2.81</v>
      </c>
      <c r="I11492" s="18">
        <v>3.38</v>
      </c>
      <c r="Q11492"/>
    </row>
    <row r="11493" spans="2:17" x14ac:dyDescent="0.25">
      <c r="B11493" s="18">
        <v>2013</v>
      </c>
      <c r="C11493" s="18" t="s">
        <v>8</v>
      </c>
      <c r="D11493" s="18" t="s">
        <v>266</v>
      </c>
      <c r="E11493" s="18" t="s">
        <v>281</v>
      </c>
      <c r="F11493" s="18" t="s">
        <v>282</v>
      </c>
      <c r="G11493" s="18">
        <v>1992</v>
      </c>
      <c r="H11493" s="18">
        <v>2.98</v>
      </c>
      <c r="I11493" s="18">
        <v>3.74</v>
      </c>
      <c r="Q11493"/>
    </row>
    <row r="11494" spans="2:17" x14ac:dyDescent="0.25">
      <c r="B11494" s="18">
        <v>2013</v>
      </c>
      <c r="C11494" s="18" t="s">
        <v>8</v>
      </c>
      <c r="D11494" s="18" t="s">
        <v>266</v>
      </c>
      <c r="E11494" s="18" t="s">
        <v>281</v>
      </c>
      <c r="F11494" s="18" t="s">
        <v>283</v>
      </c>
      <c r="G11494" s="18">
        <v>1860</v>
      </c>
      <c r="H11494" s="18">
        <v>2.66</v>
      </c>
      <c r="I11494" s="18">
        <v>3.7</v>
      </c>
      <c r="Q11494"/>
    </row>
    <row r="11495" spans="2:17" x14ac:dyDescent="0.25">
      <c r="B11495" s="18">
        <v>2013</v>
      </c>
      <c r="C11495" s="18" t="s">
        <v>8</v>
      </c>
      <c r="D11495" s="18" t="s">
        <v>266</v>
      </c>
      <c r="E11495" s="18" t="s">
        <v>281</v>
      </c>
      <c r="F11495" s="18" t="s">
        <v>284</v>
      </c>
      <c r="G11495" s="18">
        <v>1308</v>
      </c>
      <c r="H11495" s="18">
        <v>2.91</v>
      </c>
      <c r="I11495" s="18">
        <v>3.95</v>
      </c>
      <c r="Q11495"/>
    </row>
    <row r="11496" spans="2:17" x14ac:dyDescent="0.25">
      <c r="B11496" s="18">
        <v>2013</v>
      </c>
      <c r="C11496" s="18" t="s">
        <v>8</v>
      </c>
      <c r="D11496" s="18" t="s">
        <v>266</v>
      </c>
      <c r="E11496" s="18" t="s">
        <v>281</v>
      </c>
      <c r="F11496" s="18" t="s">
        <v>285</v>
      </c>
      <c r="G11496" s="18">
        <v>2076</v>
      </c>
      <c r="H11496" s="18">
        <v>2.5299999999999998</v>
      </c>
      <c r="I11496" s="18">
        <v>3.57</v>
      </c>
      <c r="Q11496"/>
    </row>
    <row r="11497" spans="2:17" x14ac:dyDescent="0.25">
      <c r="B11497" s="18">
        <v>2013</v>
      </c>
      <c r="C11497" s="18" t="s">
        <v>8</v>
      </c>
      <c r="D11497" s="18" t="s">
        <v>266</v>
      </c>
      <c r="E11497" s="18" t="s">
        <v>281</v>
      </c>
      <c r="F11497" s="18" t="s">
        <v>286</v>
      </c>
      <c r="G11497" s="18">
        <v>2208</v>
      </c>
      <c r="H11497" s="18">
        <v>2.52</v>
      </c>
      <c r="I11497" s="18">
        <v>3.83</v>
      </c>
      <c r="Q11497"/>
    </row>
    <row r="11498" spans="2:17" x14ac:dyDescent="0.25">
      <c r="B11498" s="18">
        <v>2013</v>
      </c>
      <c r="C11498" s="18" t="s">
        <v>8</v>
      </c>
      <c r="D11498" s="18" t="s">
        <v>266</v>
      </c>
      <c r="E11498" s="18" t="s">
        <v>287</v>
      </c>
      <c r="F11498" s="18" t="s">
        <v>288</v>
      </c>
      <c r="G11498" s="18">
        <v>2688</v>
      </c>
      <c r="H11498" s="18">
        <v>2.39</v>
      </c>
      <c r="I11498" s="18">
        <v>3.6</v>
      </c>
      <c r="Q11498"/>
    </row>
    <row r="11499" spans="2:17" x14ac:dyDescent="0.25">
      <c r="B11499" s="18">
        <v>2013</v>
      </c>
      <c r="C11499" s="18" t="s">
        <v>8</v>
      </c>
      <c r="D11499" s="18" t="s">
        <v>266</v>
      </c>
      <c r="E11499" s="18" t="s">
        <v>287</v>
      </c>
      <c r="F11499" s="18" t="s">
        <v>3631</v>
      </c>
      <c r="G11499" s="18">
        <v>1836</v>
      </c>
      <c r="H11499" s="18">
        <v>2.5099999999999998</v>
      </c>
      <c r="I11499" s="18">
        <v>3.54</v>
      </c>
      <c r="Q11499"/>
    </row>
    <row r="11500" spans="2:17" x14ac:dyDescent="0.25">
      <c r="B11500" s="18">
        <v>2013</v>
      </c>
      <c r="C11500" s="18" t="s">
        <v>8</v>
      </c>
      <c r="D11500" s="18" t="s">
        <v>266</v>
      </c>
      <c r="E11500" s="18" t="s">
        <v>287</v>
      </c>
      <c r="F11500" s="18" t="s">
        <v>3853</v>
      </c>
      <c r="G11500" s="18">
        <v>2376</v>
      </c>
      <c r="H11500" s="18">
        <v>3</v>
      </c>
      <c r="I11500" s="18">
        <v>3.94</v>
      </c>
      <c r="Q11500"/>
    </row>
    <row r="11501" spans="2:17" x14ac:dyDescent="0.25">
      <c r="B11501" s="18">
        <v>2013</v>
      </c>
      <c r="C11501" s="18" t="s">
        <v>8</v>
      </c>
      <c r="D11501" s="18" t="s">
        <v>266</v>
      </c>
      <c r="E11501" s="18" t="s">
        <v>287</v>
      </c>
      <c r="F11501" s="18" t="s">
        <v>3854</v>
      </c>
      <c r="G11501" s="18">
        <v>1824</v>
      </c>
      <c r="H11501" s="18">
        <v>2.35</v>
      </c>
      <c r="I11501" s="18">
        <v>3.68</v>
      </c>
      <c r="Q11501"/>
    </row>
    <row r="11502" spans="2:17" x14ac:dyDescent="0.25">
      <c r="B11502" s="18">
        <v>2013</v>
      </c>
      <c r="C11502" s="18" t="s">
        <v>8</v>
      </c>
      <c r="D11502" s="18" t="s">
        <v>266</v>
      </c>
      <c r="E11502" s="18" t="s">
        <v>289</v>
      </c>
      <c r="F11502" s="18" t="s">
        <v>290</v>
      </c>
      <c r="G11502" s="18">
        <v>2604</v>
      </c>
      <c r="H11502" s="18">
        <v>2.65</v>
      </c>
      <c r="I11502" s="18">
        <v>3.91</v>
      </c>
      <c r="Q11502"/>
    </row>
    <row r="11503" spans="2:17" x14ac:dyDescent="0.25">
      <c r="B11503" s="18">
        <v>2013</v>
      </c>
      <c r="C11503" s="18" t="s">
        <v>8</v>
      </c>
      <c r="D11503" s="18" t="s">
        <v>266</v>
      </c>
      <c r="E11503" s="18" t="s">
        <v>289</v>
      </c>
      <c r="F11503" s="18" t="s">
        <v>291</v>
      </c>
      <c r="G11503" s="18">
        <v>1788</v>
      </c>
      <c r="H11503" s="18">
        <v>2.63</v>
      </c>
      <c r="I11503" s="18">
        <v>3.44</v>
      </c>
      <c r="Q11503"/>
    </row>
    <row r="11504" spans="2:17" x14ac:dyDescent="0.25">
      <c r="B11504" s="18">
        <v>2013</v>
      </c>
      <c r="C11504" s="18" t="s">
        <v>8</v>
      </c>
      <c r="D11504" s="18" t="s">
        <v>266</v>
      </c>
      <c r="E11504" s="18" t="s">
        <v>289</v>
      </c>
      <c r="F11504" s="18" t="s">
        <v>292</v>
      </c>
      <c r="G11504" s="18">
        <v>2364</v>
      </c>
      <c r="H11504" s="18">
        <v>2.2999999999999998</v>
      </c>
      <c r="I11504" s="18">
        <v>3.44</v>
      </c>
      <c r="Q11504"/>
    </row>
    <row r="11505" spans="2:17" x14ac:dyDescent="0.25">
      <c r="B11505" s="18">
        <v>2013</v>
      </c>
      <c r="C11505" s="18" t="s">
        <v>8</v>
      </c>
      <c r="D11505" s="18" t="s">
        <v>266</v>
      </c>
      <c r="E11505" s="18" t="s">
        <v>289</v>
      </c>
      <c r="F11505" s="18" t="s">
        <v>293</v>
      </c>
      <c r="G11505" s="18">
        <v>1620</v>
      </c>
      <c r="H11505" s="18">
        <v>2.97</v>
      </c>
      <c r="I11505" s="18">
        <v>3.87</v>
      </c>
      <c r="Q11505"/>
    </row>
    <row r="11506" spans="2:17" x14ac:dyDescent="0.25">
      <c r="B11506" s="18">
        <v>2013</v>
      </c>
      <c r="C11506" s="18" t="s">
        <v>8</v>
      </c>
      <c r="D11506" s="18" t="s">
        <v>266</v>
      </c>
      <c r="E11506" s="18" t="s">
        <v>289</v>
      </c>
      <c r="F11506" s="18" t="s">
        <v>294</v>
      </c>
      <c r="G11506" s="18">
        <v>2628</v>
      </c>
      <c r="H11506" s="18">
        <v>2.94</v>
      </c>
      <c r="I11506" s="18">
        <v>3.49</v>
      </c>
      <c r="Q11506"/>
    </row>
    <row r="11507" spans="2:17" x14ac:dyDescent="0.25">
      <c r="B11507" s="18">
        <v>2013</v>
      </c>
      <c r="C11507" s="18" t="s">
        <v>8</v>
      </c>
      <c r="D11507" s="18" t="s">
        <v>266</v>
      </c>
      <c r="E11507" s="18" t="s">
        <v>289</v>
      </c>
      <c r="F11507" s="18" t="s">
        <v>295</v>
      </c>
      <c r="G11507" s="18">
        <v>2316</v>
      </c>
      <c r="H11507" s="18">
        <v>2.8</v>
      </c>
      <c r="I11507" s="18">
        <v>3.94</v>
      </c>
      <c r="Q11507"/>
    </row>
    <row r="11508" spans="2:17" x14ac:dyDescent="0.25">
      <c r="B11508" s="18">
        <v>2013</v>
      </c>
      <c r="C11508" s="18" t="s">
        <v>8</v>
      </c>
      <c r="D11508" s="18" t="s">
        <v>266</v>
      </c>
      <c r="E11508" s="18" t="s">
        <v>296</v>
      </c>
      <c r="F11508" s="18" t="s">
        <v>297</v>
      </c>
      <c r="G11508" s="18">
        <v>2748</v>
      </c>
      <c r="H11508" s="18">
        <v>2.4900000000000002</v>
      </c>
      <c r="I11508" s="18">
        <v>3.55</v>
      </c>
      <c r="Q11508"/>
    </row>
    <row r="11509" spans="2:17" x14ac:dyDescent="0.25">
      <c r="B11509" s="18">
        <v>2013</v>
      </c>
      <c r="C11509" s="18" t="s">
        <v>8</v>
      </c>
      <c r="D11509" s="18" t="s">
        <v>266</v>
      </c>
      <c r="E11509" s="18" t="s">
        <v>296</v>
      </c>
      <c r="F11509" s="18" t="s">
        <v>298</v>
      </c>
      <c r="G11509" s="18">
        <v>2616</v>
      </c>
      <c r="H11509" s="18">
        <v>2.9</v>
      </c>
      <c r="I11509" s="18">
        <v>3.78</v>
      </c>
      <c r="Q11509"/>
    </row>
    <row r="11510" spans="2:17" x14ac:dyDescent="0.25">
      <c r="B11510" s="18">
        <v>2013</v>
      </c>
      <c r="C11510" s="18" t="s">
        <v>8</v>
      </c>
      <c r="D11510" s="18" t="s">
        <v>266</v>
      </c>
      <c r="E11510" s="18" t="s">
        <v>296</v>
      </c>
      <c r="F11510" s="18" t="s">
        <v>299</v>
      </c>
      <c r="G11510" s="18">
        <v>1908</v>
      </c>
      <c r="H11510" s="18">
        <v>2.73</v>
      </c>
      <c r="I11510" s="18">
        <v>3.75</v>
      </c>
      <c r="Q11510"/>
    </row>
    <row r="11511" spans="2:17" x14ac:dyDescent="0.25">
      <c r="B11511" s="18">
        <v>2013</v>
      </c>
      <c r="C11511" s="18" t="s">
        <v>8</v>
      </c>
      <c r="D11511" s="18" t="s">
        <v>266</v>
      </c>
      <c r="E11511" s="18" t="s">
        <v>296</v>
      </c>
      <c r="F11511" s="18" t="s">
        <v>300</v>
      </c>
      <c r="G11511" s="18">
        <v>1308</v>
      </c>
      <c r="H11511" s="18">
        <v>2.6</v>
      </c>
      <c r="I11511" s="18">
        <v>3.42</v>
      </c>
      <c r="Q11511"/>
    </row>
    <row r="11512" spans="2:17" x14ac:dyDescent="0.25">
      <c r="B11512" s="18">
        <v>2013</v>
      </c>
      <c r="C11512" s="18" t="s">
        <v>8</v>
      </c>
      <c r="D11512" s="18" t="s">
        <v>266</v>
      </c>
      <c r="E11512" s="18" t="s">
        <v>296</v>
      </c>
      <c r="F11512" s="18" t="s">
        <v>301</v>
      </c>
      <c r="G11512" s="18">
        <v>2100</v>
      </c>
      <c r="H11512" s="18">
        <v>2.94</v>
      </c>
      <c r="I11512" s="18">
        <v>3.49</v>
      </c>
      <c r="Q11512"/>
    </row>
    <row r="11513" spans="2:17" x14ac:dyDescent="0.25">
      <c r="B11513" s="18">
        <v>2013</v>
      </c>
      <c r="C11513" s="18" t="s">
        <v>8</v>
      </c>
      <c r="D11513" s="18" t="s">
        <v>266</v>
      </c>
      <c r="E11513" s="18" t="s">
        <v>296</v>
      </c>
      <c r="F11513" s="18" t="s">
        <v>302</v>
      </c>
      <c r="G11513" s="18">
        <v>1848</v>
      </c>
      <c r="H11513" s="18">
        <v>2.5099999999999998</v>
      </c>
      <c r="I11513" s="18">
        <v>3.88</v>
      </c>
      <c r="Q11513"/>
    </row>
    <row r="11514" spans="2:17" x14ac:dyDescent="0.25">
      <c r="B11514" s="18">
        <v>2013</v>
      </c>
      <c r="C11514" s="18" t="s">
        <v>8</v>
      </c>
      <c r="D11514" s="18" t="s">
        <v>266</v>
      </c>
      <c r="E11514" s="18" t="s">
        <v>296</v>
      </c>
      <c r="F11514" s="18" t="s">
        <v>303</v>
      </c>
      <c r="G11514" s="18">
        <v>1332</v>
      </c>
      <c r="H11514" s="18">
        <v>2.76</v>
      </c>
      <c r="I11514" s="18">
        <v>3.83</v>
      </c>
      <c r="Q11514"/>
    </row>
    <row r="11515" spans="2:17" x14ac:dyDescent="0.25">
      <c r="B11515" s="18">
        <v>2013</v>
      </c>
      <c r="C11515" s="18" t="s">
        <v>8</v>
      </c>
      <c r="D11515" s="18" t="s">
        <v>266</v>
      </c>
      <c r="E11515" s="18" t="s">
        <v>296</v>
      </c>
      <c r="F11515" s="18" t="s">
        <v>304</v>
      </c>
      <c r="G11515" s="18">
        <v>2328</v>
      </c>
      <c r="H11515" s="18">
        <v>2.57</v>
      </c>
      <c r="I11515" s="18">
        <v>3.87</v>
      </c>
      <c r="Q11515"/>
    </row>
    <row r="11516" spans="2:17" x14ac:dyDescent="0.25">
      <c r="B11516" s="18">
        <v>2013</v>
      </c>
      <c r="C11516" s="18" t="s">
        <v>8</v>
      </c>
      <c r="D11516" s="18" t="s">
        <v>266</v>
      </c>
      <c r="E11516" s="18" t="s">
        <v>296</v>
      </c>
      <c r="F11516" s="18" t="s">
        <v>305</v>
      </c>
      <c r="G11516" s="18">
        <v>1716</v>
      </c>
      <c r="H11516" s="18">
        <v>2.52</v>
      </c>
      <c r="I11516" s="18">
        <v>3.64</v>
      </c>
      <c r="Q11516"/>
    </row>
    <row r="11517" spans="2:17" x14ac:dyDescent="0.25">
      <c r="B11517" s="18">
        <v>2013</v>
      </c>
      <c r="C11517" s="18" t="s">
        <v>8</v>
      </c>
      <c r="D11517" s="18" t="s">
        <v>266</v>
      </c>
      <c r="E11517" s="18" t="s">
        <v>296</v>
      </c>
      <c r="F11517" s="18" t="s">
        <v>306</v>
      </c>
      <c r="G11517" s="18">
        <v>2484</v>
      </c>
      <c r="H11517" s="18">
        <v>2.94</v>
      </c>
      <c r="I11517" s="18">
        <v>3.59</v>
      </c>
      <c r="Q11517"/>
    </row>
    <row r="11518" spans="2:17" x14ac:dyDescent="0.25">
      <c r="B11518" s="18">
        <v>2013</v>
      </c>
      <c r="C11518" s="18" t="s">
        <v>8</v>
      </c>
      <c r="D11518" s="18" t="s">
        <v>266</v>
      </c>
      <c r="E11518" s="18" t="s">
        <v>296</v>
      </c>
      <c r="F11518" s="18" t="s">
        <v>3632</v>
      </c>
      <c r="G11518" s="18">
        <v>2484</v>
      </c>
      <c r="H11518" s="18">
        <v>2.92</v>
      </c>
      <c r="I11518" s="18">
        <v>3.8</v>
      </c>
      <c r="Q11518"/>
    </row>
    <row r="11519" spans="2:17" x14ac:dyDescent="0.25">
      <c r="B11519" s="18">
        <v>2013</v>
      </c>
      <c r="C11519" s="18" t="s">
        <v>8</v>
      </c>
      <c r="D11519" s="18" t="s">
        <v>160</v>
      </c>
      <c r="E11519" s="18" t="s">
        <v>307</v>
      </c>
      <c r="F11519" s="18" t="s">
        <v>308</v>
      </c>
      <c r="G11519" s="18">
        <v>192</v>
      </c>
      <c r="H11519" s="18">
        <v>1.1399999999999999</v>
      </c>
      <c r="I11519" s="18">
        <v>1.34</v>
      </c>
      <c r="Q11519"/>
    </row>
    <row r="11520" spans="2:17" x14ac:dyDescent="0.25">
      <c r="B11520" s="18">
        <v>2013</v>
      </c>
      <c r="C11520" s="18" t="s">
        <v>8</v>
      </c>
      <c r="D11520" s="18" t="s">
        <v>160</v>
      </c>
      <c r="E11520" s="18" t="s">
        <v>307</v>
      </c>
      <c r="F11520" s="18" t="s">
        <v>309</v>
      </c>
      <c r="G11520" s="18">
        <v>96</v>
      </c>
      <c r="H11520" s="18">
        <v>1.2</v>
      </c>
      <c r="I11520" s="18">
        <v>1.4</v>
      </c>
      <c r="Q11520"/>
    </row>
    <row r="11521" spans="2:17" x14ac:dyDescent="0.25">
      <c r="B11521" s="18">
        <v>2013</v>
      </c>
      <c r="C11521" s="18" t="s">
        <v>8</v>
      </c>
      <c r="D11521" s="18" t="s">
        <v>160</v>
      </c>
      <c r="E11521" s="18" t="s">
        <v>307</v>
      </c>
      <c r="F11521" s="18" t="s">
        <v>310</v>
      </c>
      <c r="G11521" s="18">
        <v>168</v>
      </c>
      <c r="H11521" s="18">
        <v>1.1499999999999999</v>
      </c>
      <c r="I11521" s="18">
        <v>1.3</v>
      </c>
      <c r="Q11521"/>
    </row>
    <row r="11522" spans="2:17" x14ac:dyDescent="0.25">
      <c r="B11522" s="18">
        <v>2013</v>
      </c>
      <c r="C11522" s="18" t="s">
        <v>8</v>
      </c>
      <c r="D11522" s="18" t="s">
        <v>160</v>
      </c>
      <c r="E11522" s="18" t="s">
        <v>307</v>
      </c>
      <c r="F11522" s="18" t="s">
        <v>311</v>
      </c>
      <c r="G11522" s="18">
        <v>84</v>
      </c>
      <c r="H11522" s="18">
        <v>1.1599999999999999</v>
      </c>
      <c r="I11522" s="18">
        <v>1.32</v>
      </c>
      <c r="Q11522"/>
    </row>
    <row r="11523" spans="2:17" x14ac:dyDescent="0.25">
      <c r="B11523" s="18">
        <v>2013</v>
      </c>
      <c r="C11523" s="18" t="s">
        <v>8</v>
      </c>
      <c r="D11523" s="18" t="s">
        <v>160</v>
      </c>
      <c r="E11523" s="18" t="s">
        <v>307</v>
      </c>
      <c r="F11523" s="18" t="s">
        <v>312</v>
      </c>
      <c r="G11523" s="18">
        <v>96</v>
      </c>
      <c r="H11523" s="18">
        <v>1.2</v>
      </c>
      <c r="I11523" s="18">
        <v>1.22</v>
      </c>
      <c r="Q11523"/>
    </row>
    <row r="11524" spans="2:17" x14ac:dyDescent="0.25">
      <c r="B11524" s="18">
        <v>2013</v>
      </c>
      <c r="C11524" s="18" t="s">
        <v>8</v>
      </c>
      <c r="D11524" s="18" t="s">
        <v>160</v>
      </c>
      <c r="E11524" s="18" t="s">
        <v>307</v>
      </c>
      <c r="F11524" s="18" t="s">
        <v>313</v>
      </c>
      <c r="G11524" s="18">
        <v>180</v>
      </c>
      <c r="H11524" s="18">
        <v>1.1000000000000001</v>
      </c>
      <c r="I11524" s="18">
        <v>1.35</v>
      </c>
      <c r="Q11524"/>
    </row>
    <row r="11525" spans="2:17" x14ac:dyDescent="0.25">
      <c r="B11525" s="18">
        <v>2013</v>
      </c>
      <c r="C11525" s="18" t="s">
        <v>8</v>
      </c>
      <c r="D11525" s="18" t="s">
        <v>160</v>
      </c>
      <c r="E11525" s="18" t="s">
        <v>307</v>
      </c>
      <c r="F11525" s="18" t="s">
        <v>314</v>
      </c>
      <c r="G11525" s="18">
        <v>180</v>
      </c>
      <c r="H11525" s="18">
        <v>1.19</v>
      </c>
      <c r="I11525" s="18">
        <v>1.3</v>
      </c>
      <c r="Q11525"/>
    </row>
    <row r="11526" spans="2:17" x14ac:dyDescent="0.25">
      <c r="B11526" s="18">
        <v>2013</v>
      </c>
      <c r="C11526" s="18" t="s">
        <v>8</v>
      </c>
      <c r="D11526" s="18" t="s">
        <v>160</v>
      </c>
      <c r="E11526" s="18" t="s">
        <v>307</v>
      </c>
      <c r="F11526" s="18" t="s">
        <v>315</v>
      </c>
      <c r="G11526" s="18">
        <v>168</v>
      </c>
      <c r="H11526" s="18">
        <v>1.1499999999999999</v>
      </c>
      <c r="I11526" s="18">
        <v>1.35</v>
      </c>
      <c r="Q11526"/>
    </row>
    <row r="11527" spans="2:17" x14ac:dyDescent="0.25">
      <c r="B11527" s="18">
        <v>2013</v>
      </c>
      <c r="C11527" s="18" t="s">
        <v>8</v>
      </c>
      <c r="D11527" s="18" t="s">
        <v>160</v>
      </c>
      <c r="E11527" s="18" t="s">
        <v>307</v>
      </c>
      <c r="F11527" s="18" t="s">
        <v>316</v>
      </c>
      <c r="G11527" s="18">
        <v>132</v>
      </c>
      <c r="H11527" s="18">
        <v>1.08</v>
      </c>
      <c r="I11527" s="18">
        <v>1.36</v>
      </c>
      <c r="Q11527"/>
    </row>
    <row r="11528" spans="2:17" x14ac:dyDescent="0.25">
      <c r="B11528" s="18">
        <v>2013</v>
      </c>
      <c r="C11528" s="18" t="s">
        <v>8</v>
      </c>
      <c r="D11528" s="18" t="s">
        <v>160</v>
      </c>
      <c r="E11528" s="18" t="s">
        <v>307</v>
      </c>
      <c r="F11528" s="18" t="s">
        <v>317</v>
      </c>
      <c r="G11528" s="18">
        <v>192</v>
      </c>
      <c r="H11528" s="18">
        <v>1.17</v>
      </c>
      <c r="I11528" s="18">
        <v>1.27</v>
      </c>
      <c r="Q11528"/>
    </row>
    <row r="11529" spans="2:17" x14ac:dyDescent="0.25">
      <c r="B11529" s="18">
        <v>2013</v>
      </c>
      <c r="C11529" s="18" t="s">
        <v>8</v>
      </c>
      <c r="D11529" s="18" t="s">
        <v>160</v>
      </c>
      <c r="E11529" s="18" t="s">
        <v>307</v>
      </c>
      <c r="F11529" s="18" t="s">
        <v>318</v>
      </c>
      <c r="G11529" s="18">
        <v>96</v>
      </c>
      <c r="H11529" s="18">
        <v>1.17</v>
      </c>
      <c r="I11529" s="18">
        <v>1.23</v>
      </c>
      <c r="Q11529"/>
    </row>
    <row r="11530" spans="2:17" x14ac:dyDescent="0.25">
      <c r="B11530" s="18">
        <v>2013</v>
      </c>
      <c r="C11530" s="18" t="s">
        <v>8</v>
      </c>
      <c r="D11530" s="18" t="s">
        <v>160</v>
      </c>
      <c r="E11530" s="18" t="s">
        <v>307</v>
      </c>
      <c r="F11530" s="18" t="s">
        <v>319</v>
      </c>
      <c r="G11530" s="18">
        <v>132</v>
      </c>
      <c r="H11530" s="18">
        <v>1.01</v>
      </c>
      <c r="I11530" s="18">
        <v>1.23</v>
      </c>
      <c r="Q11530"/>
    </row>
    <row r="11531" spans="2:17" x14ac:dyDescent="0.25">
      <c r="B11531" s="18">
        <v>2013</v>
      </c>
      <c r="C11531" s="18" t="s">
        <v>8</v>
      </c>
      <c r="D11531" s="18" t="s">
        <v>160</v>
      </c>
      <c r="E11531" s="18" t="s">
        <v>307</v>
      </c>
      <c r="F11531" s="18" t="s">
        <v>320</v>
      </c>
      <c r="G11531" s="18">
        <v>144</v>
      </c>
      <c r="H11531" s="18">
        <v>1.17</v>
      </c>
      <c r="I11531" s="18">
        <v>1.4</v>
      </c>
      <c r="Q11531"/>
    </row>
    <row r="11532" spans="2:17" x14ac:dyDescent="0.25">
      <c r="B11532" s="18">
        <v>2013</v>
      </c>
      <c r="C11532" s="18" t="s">
        <v>8</v>
      </c>
      <c r="D11532" s="18" t="s">
        <v>160</v>
      </c>
      <c r="E11532" s="18" t="s">
        <v>307</v>
      </c>
      <c r="F11532" s="18" t="s">
        <v>321</v>
      </c>
      <c r="G11532" s="18">
        <v>144</v>
      </c>
      <c r="H11532" s="18">
        <v>1.05</v>
      </c>
      <c r="I11532" s="18">
        <v>1.37</v>
      </c>
      <c r="Q11532"/>
    </row>
    <row r="11533" spans="2:17" x14ac:dyDescent="0.25">
      <c r="B11533" s="18">
        <v>2013</v>
      </c>
      <c r="C11533" s="18" t="s">
        <v>8</v>
      </c>
      <c r="D11533" s="18" t="s">
        <v>160</v>
      </c>
      <c r="E11533" s="18" t="s">
        <v>307</v>
      </c>
      <c r="F11533" s="18" t="s">
        <v>322</v>
      </c>
      <c r="G11533" s="18">
        <v>84</v>
      </c>
      <c r="H11533" s="18">
        <v>1.1599999999999999</v>
      </c>
      <c r="I11533" s="18">
        <v>1.37</v>
      </c>
      <c r="Q11533"/>
    </row>
    <row r="11534" spans="2:17" x14ac:dyDescent="0.25">
      <c r="B11534" s="18">
        <v>2013</v>
      </c>
      <c r="C11534" s="18" t="s">
        <v>8</v>
      </c>
      <c r="D11534" s="18" t="s">
        <v>160</v>
      </c>
      <c r="E11534" s="18" t="s">
        <v>307</v>
      </c>
      <c r="F11534" s="18" t="s">
        <v>323</v>
      </c>
      <c r="G11534" s="18">
        <v>156</v>
      </c>
      <c r="H11534" s="18">
        <v>1.08</v>
      </c>
      <c r="I11534" s="18">
        <v>1.27</v>
      </c>
      <c r="Q11534"/>
    </row>
    <row r="11535" spans="2:17" x14ac:dyDescent="0.25">
      <c r="B11535" s="18">
        <v>2013</v>
      </c>
      <c r="C11535" s="18" t="s">
        <v>8</v>
      </c>
      <c r="D11535" s="18" t="s">
        <v>160</v>
      </c>
      <c r="E11535" s="18" t="s">
        <v>307</v>
      </c>
      <c r="F11535" s="18" t="s">
        <v>324</v>
      </c>
      <c r="G11535" s="18">
        <v>108</v>
      </c>
      <c r="H11535" s="18">
        <v>1.18</v>
      </c>
      <c r="I11535" s="18">
        <v>1.33</v>
      </c>
      <c r="Q11535"/>
    </row>
    <row r="11536" spans="2:17" x14ac:dyDescent="0.25">
      <c r="B11536" s="18">
        <v>2013</v>
      </c>
      <c r="C11536" s="18" t="s">
        <v>8</v>
      </c>
      <c r="D11536" s="18" t="s">
        <v>160</v>
      </c>
      <c r="E11536" s="18" t="s">
        <v>307</v>
      </c>
      <c r="F11536" s="18" t="s">
        <v>325</v>
      </c>
      <c r="G11536" s="18">
        <v>96</v>
      </c>
      <c r="H11536" s="18">
        <v>1.02</v>
      </c>
      <c r="I11536" s="18">
        <v>1.25</v>
      </c>
      <c r="Q11536"/>
    </row>
    <row r="11537" spans="2:17" x14ac:dyDescent="0.25">
      <c r="B11537" s="18">
        <v>2013</v>
      </c>
      <c r="C11537" s="18" t="s">
        <v>8</v>
      </c>
      <c r="D11537" s="18" t="s">
        <v>160</v>
      </c>
      <c r="E11537" s="18" t="s">
        <v>307</v>
      </c>
      <c r="F11537" s="18" t="s">
        <v>326</v>
      </c>
      <c r="G11537" s="18">
        <v>72</v>
      </c>
      <c r="H11537" s="18">
        <v>1.17</v>
      </c>
      <c r="I11537" s="18">
        <v>1.27</v>
      </c>
      <c r="Q11537"/>
    </row>
    <row r="11538" spans="2:17" x14ac:dyDescent="0.25">
      <c r="B11538" s="18">
        <v>2013</v>
      </c>
      <c r="C11538" s="18" t="s">
        <v>8</v>
      </c>
      <c r="D11538" s="18" t="s">
        <v>160</v>
      </c>
      <c r="E11538" s="18" t="s">
        <v>307</v>
      </c>
      <c r="F11538" s="18" t="s">
        <v>327</v>
      </c>
      <c r="G11538" s="18">
        <v>228</v>
      </c>
      <c r="H11538" s="18">
        <v>1</v>
      </c>
      <c r="I11538" s="18">
        <v>1.31</v>
      </c>
      <c r="Q11538"/>
    </row>
    <row r="11539" spans="2:17" x14ac:dyDescent="0.25">
      <c r="B11539" s="18">
        <v>2013</v>
      </c>
      <c r="C11539" s="18" t="s">
        <v>8</v>
      </c>
      <c r="D11539" s="18" t="s">
        <v>160</v>
      </c>
      <c r="E11539" s="18" t="s">
        <v>307</v>
      </c>
      <c r="F11539" s="18" t="s">
        <v>328</v>
      </c>
      <c r="G11539" s="18">
        <v>120</v>
      </c>
      <c r="H11539" s="18">
        <v>1.02</v>
      </c>
      <c r="I11539" s="18">
        <v>1.28</v>
      </c>
      <c r="Q11539"/>
    </row>
    <row r="11540" spans="2:17" x14ac:dyDescent="0.25">
      <c r="B11540" s="18">
        <v>2013</v>
      </c>
      <c r="C11540" s="18" t="s">
        <v>8</v>
      </c>
      <c r="D11540" s="18" t="s">
        <v>160</v>
      </c>
      <c r="E11540" s="18" t="s">
        <v>307</v>
      </c>
      <c r="F11540" s="18" t="s">
        <v>329</v>
      </c>
      <c r="G11540" s="18">
        <v>84</v>
      </c>
      <c r="H11540" s="18">
        <v>1.04</v>
      </c>
      <c r="I11540" s="18">
        <v>1.27</v>
      </c>
      <c r="Q11540"/>
    </row>
    <row r="11541" spans="2:17" x14ac:dyDescent="0.25">
      <c r="B11541" s="18">
        <v>2013</v>
      </c>
      <c r="C11541" s="18" t="s">
        <v>8</v>
      </c>
      <c r="D11541" s="18" t="s">
        <v>160</v>
      </c>
      <c r="E11541" s="18" t="s">
        <v>307</v>
      </c>
      <c r="F11541" s="18" t="s">
        <v>330</v>
      </c>
      <c r="G11541" s="18">
        <v>108</v>
      </c>
      <c r="H11541" s="18">
        <v>1.1599999999999999</v>
      </c>
      <c r="I11541" s="18">
        <v>1.39</v>
      </c>
      <c r="Q11541"/>
    </row>
    <row r="11542" spans="2:17" x14ac:dyDescent="0.25">
      <c r="B11542" s="18">
        <v>2013</v>
      </c>
      <c r="C11542" s="18" t="s">
        <v>8</v>
      </c>
      <c r="D11542" s="18" t="s">
        <v>160</v>
      </c>
      <c r="E11542" s="18" t="s">
        <v>307</v>
      </c>
      <c r="F11542" s="18" t="s">
        <v>331</v>
      </c>
      <c r="G11542" s="18">
        <v>120</v>
      </c>
      <c r="H11542" s="18">
        <v>1.02</v>
      </c>
      <c r="I11542" s="18">
        <v>1.35</v>
      </c>
      <c r="Q11542"/>
    </row>
    <row r="11543" spans="2:17" x14ac:dyDescent="0.25">
      <c r="B11543" s="18">
        <v>2013</v>
      </c>
      <c r="C11543" s="18" t="s">
        <v>8</v>
      </c>
      <c r="D11543" s="18" t="s">
        <v>160</v>
      </c>
      <c r="E11543" s="18" t="s">
        <v>307</v>
      </c>
      <c r="F11543" s="18" t="s">
        <v>332</v>
      </c>
      <c r="G11543" s="18">
        <v>132</v>
      </c>
      <c r="H11543" s="18">
        <v>1.0900000000000001</v>
      </c>
      <c r="I11543" s="18">
        <v>1.38</v>
      </c>
      <c r="Q11543"/>
    </row>
    <row r="11544" spans="2:17" x14ac:dyDescent="0.25">
      <c r="B11544" s="18">
        <v>2013</v>
      </c>
      <c r="C11544" s="18" t="s">
        <v>8</v>
      </c>
      <c r="D11544" s="18" t="s">
        <v>160</v>
      </c>
      <c r="E11544" s="18" t="s">
        <v>307</v>
      </c>
      <c r="F11544" s="18" t="s">
        <v>333</v>
      </c>
      <c r="G11544" s="18">
        <v>96</v>
      </c>
      <c r="H11544" s="18">
        <v>1.2</v>
      </c>
      <c r="I11544" s="18">
        <v>1.24</v>
      </c>
      <c r="Q11544"/>
    </row>
    <row r="11545" spans="2:17" x14ac:dyDescent="0.25">
      <c r="B11545" s="18">
        <v>2013</v>
      </c>
      <c r="C11545" s="18" t="s">
        <v>8</v>
      </c>
      <c r="D11545" s="18" t="s">
        <v>160</v>
      </c>
      <c r="E11545" s="18" t="s">
        <v>307</v>
      </c>
      <c r="F11545" s="18" t="s">
        <v>334</v>
      </c>
      <c r="G11545" s="18">
        <v>132</v>
      </c>
      <c r="H11545" s="18">
        <v>1.19</v>
      </c>
      <c r="I11545" s="18">
        <v>1.39</v>
      </c>
      <c r="Q11545"/>
    </row>
    <row r="11546" spans="2:17" x14ac:dyDescent="0.25">
      <c r="B11546" s="18">
        <v>2013</v>
      </c>
      <c r="C11546" s="18" t="s">
        <v>8</v>
      </c>
      <c r="D11546" s="18" t="s">
        <v>160</v>
      </c>
      <c r="E11546" s="18" t="s">
        <v>307</v>
      </c>
      <c r="F11546" s="18" t="s">
        <v>335</v>
      </c>
      <c r="G11546" s="18">
        <v>108</v>
      </c>
      <c r="H11546" s="18">
        <v>1.04</v>
      </c>
      <c r="I11546" s="18">
        <v>1.2</v>
      </c>
      <c r="Q11546"/>
    </row>
    <row r="11547" spans="2:17" x14ac:dyDescent="0.25">
      <c r="B11547" s="18">
        <v>2013</v>
      </c>
      <c r="C11547" s="18" t="s">
        <v>8</v>
      </c>
      <c r="D11547" s="18" t="s">
        <v>160</v>
      </c>
      <c r="E11547" s="18" t="s">
        <v>307</v>
      </c>
      <c r="F11547" s="18" t="s">
        <v>336</v>
      </c>
      <c r="G11547" s="18">
        <v>180</v>
      </c>
      <c r="H11547" s="18">
        <v>1.1100000000000001</v>
      </c>
      <c r="I11547" s="18">
        <v>1.36</v>
      </c>
      <c r="Q11547"/>
    </row>
    <row r="11548" spans="2:17" x14ac:dyDescent="0.25">
      <c r="B11548" s="18">
        <v>2013</v>
      </c>
      <c r="C11548" s="18" t="s">
        <v>8</v>
      </c>
      <c r="D11548" s="18" t="s">
        <v>160</v>
      </c>
      <c r="E11548" s="18" t="s">
        <v>307</v>
      </c>
      <c r="F11548" s="18" t="s">
        <v>337</v>
      </c>
      <c r="G11548" s="18">
        <v>216</v>
      </c>
      <c r="H11548" s="18">
        <v>1.02</v>
      </c>
      <c r="I11548" s="18">
        <v>1.25</v>
      </c>
      <c r="Q11548"/>
    </row>
    <row r="11549" spans="2:17" x14ac:dyDescent="0.25">
      <c r="B11549" s="18">
        <v>2013</v>
      </c>
      <c r="C11549" s="18" t="s">
        <v>8</v>
      </c>
      <c r="D11549" s="18" t="s">
        <v>160</v>
      </c>
      <c r="E11549" s="18" t="s">
        <v>307</v>
      </c>
      <c r="F11549" s="18" t="s">
        <v>338</v>
      </c>
      <c r="G11549" s="18">
        <v>108</v>
      </c>
      <c r="H11549" s="18">
        <v>1.07</v>
      </c>
      <c r="I11549" s="18">
        <v>1.25</v>
      </c>
      <c r="Q11549"/>
    </row>
    <row r="11550" spans="2:17" x14ac:dyDescent="0.25">
      <c r="B11550" s="18">
        <v>2013</v>
      </c>
      <c r="C11550" s="18" t="s">
        <v>8</v>
      </c>
      <c r="D11550" s="18" t="s">
        <v>160</v>
      </c>
      <c r="E11550" s="18" t="s">
        <v>307</v>
      </c>
      <c r="F11550" s="18" t="s">
        <v>339</v>
      </c>
      <c r="G11550" s="18">
        <v>204</v>
      </c>
      <c r="H11550" s="18">
        <v>1.0900000000000001</v>
      </c>
      <c r="I11550" s="18">
        <v>1.36</v>
      </c>
      <c r="Q11550"/>
    </row>
    <row r="11551" spans="2:17" x14ac:dyDescent="0.25">
      <c r="B11551" s="18">
        <v>2013</v>
      </c>
      <c r="C11551" s="18" t="s">
        <v>8</v>
      </c>
      <c r="D11551" s="18" t="s">
        <v>160</v>
      </c>
      <c r="E11551" s="18" t="s">
        <v>307</v>
      </c>
      <c r="F11551" s="18" t="s">
        <v>340</v>
      </c>
      <c r="G11551" s="18">
        <v>216</v>
      </c>
      <c r="H11551" s="18">
        <v>1.1200000000000001</v>
      </c>
      <c r="I11551" s="18">
        <v>1.26</v>
      </c>
      <c r="Q11551"/>
    </row>
    <row r="11552" spans="2:17" x14ac:dyDescent="0.25">
      <c r="B11552" s="18">
        <v>2013</v>
      </c>
      <c r="C11552" s="18" t="s">
        <v>8</v>
      </c>
      <c r="D11552" s="18" t="s">
        <v>160</v>
      </c>
      <c r="E11552" s="18" t="s">
        <v>307</v>
      </c>
      <c r="F11552" s="18" t="s">
        <v>341</v>
      </c>
      <c r="G11552" s="18">
        <v>144</v>
      </c>
      <c r="H11552" s="18">
        <v>1.1599999999999999</v>
      </c>
      <c r="I11552" s="18">
        <v>1.3</v>
      </c>
      <c r="Q11552"/>
    </row>
    <row r="11553" spans="2:17" x14ac:dyDescent="0.25">
      <c r="B11553" s="18">
        <v>2013</v>
      </c>
      <c r="C11553" s="18" t="s">
        <v>8</v>
      </c>
      <c r="D11553" s="18" t="s">
        <v>160</v>
      </c>
      <c r="E11553" s="18" t="s">
        <v>307</v>
      </c>
      <c r="F11553" s="18" t="s">
        <v>342</v>
      </c>
      <c r="G11553" s="18">
        <v>108</v>
      </c>
      <c r="H11553" s="18">
        <v>1.18</v>
      </c>
      <c r="I11553" s="18">
        <v>1.36</v>
      </c>
      <c r="Q11553"/>
    </row>
    <row r="11554" spans="2:17" x14ac:dyDescent="0.25">
      <c r="B11554" s="18">
        <v>2013</v>
      </c>
      <c r="C11554" s="18" t="s">
        <v>8</v>
      </c>
      <c r="D11554" s="18" t="s">
        <v>160</v>
      </c>
      <c r="E11554" s="18" t="s">
        <v>307</v>
      </c>
      <c r="F11554" s="18" t="s">
        <v>343</v>
      </c>
      <c r="G11554" s="18">
        <v>156</v>
      </c>
      <c r="H11554" s="18">
        <v>1.1599999999999999</v>
      </c>
      <c r="I11554" s="18">
        <v>1.22</v>
      </c>
      <c r="Q11554"/>
    </row>
    <row r="11555" spans="2:17" x14ac:dyDescent="0.25">
      <c r="B11555" s="18">
        <v>2013</v>
      </c>
      <c r="C11555" s="18" t="s">
        <v>8</v>
      </c>
      <c r="D11555" s="18" t="s">
        <v>160</v>
      </c>
      <c r="E11555" s="18" t="s">
        <v>307</v>
      </c>
      <c r="F11555" s="18" t="s">
        <v>344</v>
      </c>
      <c r="G11555" s="18">
        <v>120</v>
      </c>
      <c r="H11555" s="18">
        <v>1.2</v>
      </c>
      <c r="I11555" s="18">
        <v>1.2</v>
      </c>
      <c r="Q11555"/>
    </row>
    <row r="11556" spans="2:17" x14ac:dyDescent="0.25">
      <c r="B11556" s="18">
        <v>2013</v>
      </c>
      <c r="C11556" s="18" t="s">
        <v>8</v>
      </c>
      <c r="D11556" s="18" t="s">
        <v>160</v>
      </c>
      <c r="E11556" s="18" t="s">
        <v>307</v>
      </c>
      <c r="F11556" s="18" t="s">
        <v>345</v>
      </c>
      <c r="G11556" s="18">
        <v>168</v>
      </c>
      <c r="H11556" s="18">
        <v>1.18</v>
      </c>
      <c r="I11556" s="18">
        <v>1.32</v>
      </c>
      <c r="Q11556"/>
    </row>
    <row r="11557" spans="2:17" x14ac:dyDescent="0.25">
      <c r="B11557" s="18">
        <v>2013</v>
      </c>
      <c r="C11557" s="18" t="s">
        <v>8</v>
      </c>
      <c r="D11557" s="18" t="s">
        <v>160</v>
      </c>
      <c r="E11557" s="18" t="s">
        <v>307</v>
      </c>
      <c r="F11557" s="18" t="s">
        <v>346</v>
      </c>
      <c r="G11557" s="18">
        <v>120</v>
      </c>
      <c r="H11557" s="18">
        <v>1.1599999999999999</v>
      </c>
      <c r="I11557" s="18">
        <v>1.27</v>
      </c>
      <c r="Q11557"/>
    </row>
    <row r="11558" spans="2:17" x14ac:dyDescent="0.25">
      <c r="B11558" s="18">
        <v>2013</v>
      </c>
      <c r="C11558" s="18" t="s">
        <v>8</v>
      </c>
      <c r="D11558" s="18" t="s">
        <v>160</v>
      </c>
      <c r="E11558" s="18" t="s">
        <v>307</v>
      </c>
      <c r="F11558" s="18" t="s">
        <v>347</v>
      </c>
      <c r="G11558" s="18">
        <v>204</v>
      </c>
      <c r="H11558" s="18">
        <v>1.1299999999999999</v>
      </c>
      <c r="I11558" s="18">
        <v>1.39</v>
      </c>
      <c r="Q11558"/>
    </row>
    <row r="11559" spans="2:17" x14ac:dyDescent="0.25">
      <c r="B11559" s="18">
        <v>2013</v>
      </c>
      <c r="C11559" s="18" t="s">
        <v>8</v>
      </c>
      <c r="D11559" s="18" t="s">
        <v>160</v>
      </c>
      <c r="E11559" s="18" t="s">
        <v>307</v>
      </c>
      <c r="F11559" s="18" t="s">
        <v>348</v>
      </c>
      <c r="G11559" s="18">
        <v>108</v>
      </c>
      <c r="H11559" s="18">
        <v>1.08</v>
      </c>
      <c r="I11559" s="18">
        <v>1.22</v>
      </c>
      <c r="Q11559"/>
    </row>
    <row r="11560" spans="2:17" x14ac:dyDescent="0.25">
      <c r="B11560" s="18">
        <v>2013</v>
      </c>
      <c r="C11560" s="18" t="s">
        <v>8</v>
      </c>
      <c r="D11560" s="18" t="s">
        <v>160</v>
      </c>
      <c r="E11560" s="18" t="s">
        <v>307</v>
      </c>
      <c r="F11560" s="18" t="s">
        <v>349</v>
      </c>
      <c r="G11560" s="18">
        <v>84</v>
      </c>
      <c r="H11560" s="18">
        <v>1.1499999999999999</v>
      </c>
      <c r="I11560" s="18">
        <v>1.4</v>
      </c>
      <c r="Q11560"/>
    </row>
    <row r="11561" spans="2:17" x14ac:dyDescent="0.25">
      <c r="B11561" s="18">
        <v>2013</v>
      </c>
      <c r="C11561" s="18" t="s">
        <v>8</v>
      </c>
      <c r="D11561" s="18" t="s">
        <v>160</v>
      </c>
      <c r="E11561" s="18" t="s">
        <v>307</v>
      </c>
      <c r="F11561" s="18" t="s">
        <v>350</v>
      </c>
      <c r="G11561" s="18">
        <v>180</v>
      </c>
      <c r="H11561" s="18">
        <v>1.1399999999999999</v>
      </c>
      <c r="I11561" s="18">
        <v>1.27</v>
      </c>
      <c r="Q11561"/>
    </row>
    <row r="11562" spans="2:17" x14ac:dyDescent="0.25">
      <c r="B11562" s="18">
        <v>2013</v>
      </c>
      <c r="C11562" s="18" t="s">
        <v>8</v>
      </c>
      <c r="D11562" s="18" t="s">
        <v>160</v>
      </c>
      <c r="E11562" s="18" t="s">
        <v>307</v>
      </c>
      <c r="F11562" s="18" t="s">
        <v>351</v>
      </c>
      <c r="G11562" s="18">
        <v>60</v>
      </c>
      <c r="H11562" s="18">
        <v>1.0900000000000001</v>
      </c>
      <c r="I11562" s="18">
        <v>1.23</v>
      </c>
      <c r="Q11562"/>
    </row>
    <row r="11563" spans="2:17" x14ac:dyDescent="0.25">
      <c r="B11563" s="18">
        <v>2013</v>
      </c>
      <c r="C11563" s="18" t="s">
        <v>8</v>
      </c>
      <c r="D11563" s="18" t="s">
        <v>160</v>
      </c>
      <c r="E11563" s="18" t="s">
        <v>307</v>
      </c>
      <c r="F11563" s="18" t="s">
        <v>352</v>
      </c>
      <c r="G11563" s="18">
        <v>180</v>
      </c>
      <c r="H11563" s="18">
        <v>1.03</v>
      </c>
      <c r="I11563" s="18">
        <v>1.35</v>
      </c>
      <c r="Q11563"/>
    </row>
    <row r="11564" spans="2:17" x14ac:dyDescent="0.25">
      <c r="B11564" s="18">
        <v>2013</v>
      </c>
      <c r="C11564" s="18" t="s">
        <v>8</v>
      </c>
      <c r="D11564" s="18" t="s">
        <v>160</v>
      </c>
      <c r="E11564" s="18" t="s">
        <v>307</v>
      </c>
      <c r="F11564" s="18" t="s">
        <v>353</v>
      </c>
      <c r="G11564" s="18">
        <v>144</v>
      </c>
      <c r="H11564" s="18">
        <v>1.04</v>
      </c>
      <c r="I11564" s="18">
        <v>1.31</v>
      </c>
      <c r="Q11564"/>
    </row>
    <row r="11565" spans="2:17" x14ac:dyDescent="0.25">
      <c r="B11565" s="18">
        <v>2013</v>
      </c>
      <c r="C11565" s="18" t="s">
        <v>8</v>
      </c>
      <c r="D11565" s="18" t="s">
        <v>160</v>
      </c>
      <c r="E11565" s="18" t="s">
        <v>307</v>
      </c>
      <c r="F11565" s="18" t="s">
        <v>354</v>
      </c>
      <c r="G11565" s="18">
        <v>168</v>
      </c>
      <c r="H11565" s="18">
        <v>1</v>
      </c>
      <c r="I11565" s="18">
        <v>1.21</v>
      </c>
      <c r="Q11565"/>
    </row>
    <row r="11566" spans="2:17" x14ac:dyDescent="0.25">
      <c r="B11566" s="18">
        <v>2013</v>
      </c>
      <c r="C11566" s="18" t="s">
        <v>8</v>
      </c>
      <c r="D11566" s="18" t="s">
        <v>160</v>
      </c>
      <c r="E11566" s="18" t="s">
        <v>307</v>
      </c>
      <c r="F11566" s="18" t="s">
        <v>355</v>
      </c>
      <c r="G11566" s="18">
        <v>72</v>
      </c>
      <c r="H11566" s="18">
        <v>1.1399999999999999</v>
      </c>
      <c r="I11566" s="18">
        <v>1.31</v>
      </c>
      <c r="Q11566"/>
    </row>
    <row r="11567" spans="2:17" x14ac:dyDescent="0.25">
      <c r="B11567" s="18">
        <v>2013</v>
      </c>
      <c r="C11567" s="18" t="s">
        <v>8</v>
      </c>
      <c r="D11567" s="18" t="s">
        <v>160</v>
      </c>
      <c r="E11567" s="18" t="s">
        <v>307</v>
      </c>
      <c r="F11567" s="18" t="s">
        <v>3633</v>
      </c>
      <c r="G11567" s="18">
        <v>168</v>
      </c>
      <c r="H11567" s="18">
        <v>1.02</v>
      </c>
      <c r="I11567" s="18">
        <v>1.27</v>
      </c>
      <c r="Q11567"/>
    </row>
    <row r="11568" spans="2:17" x14ac:dyDescent="0.25">
      <c r="B11568" s="18">
        <v>2013</v>
      </c>
      <c r="C11568" s="18" t="s">
        <v>8</v>
      </c>
      <c r="D11568" s="18" t="s">
        <v>160</v>
      </c>
      <c r="E11568" s="18" t="s">
        <v>307</v>
      </c>
      <c r="F11568" s="18" t="s">
        <v>3634</v>
      </c>
      <c r="G11568" s="18">
        <v>84</v>
      </c>
      <c r="H11568" s="18">
        <v>1.02</v>
      </c>
      <c r="I11568" s="18">
        <v>1.33</v>
      </c>
      <c r="Q11568"/>
    </row>
    <row r="11569" spans="2:17" x14ac:dyDescent="0.25">
      <c r="B11569" s="18">
        <v>2013</v>
      </c>
      <c r="C11569" s="18" t="s">
        <v>8</v>
      </c>
      <c r="D11569" s="18" t="s">
        <v>160</v>
      </c>
      <c r="E11569" s="18" t="s">
        <v>307</v>
      </c>
      <c r="F11569" s="18" t="s">
        <v>356</v>
      </c>
      <c r="G11569" s="18">
        <v>72</v>
      </c>
      <c r="H11569" s="18">
        <v>1.05</v>
      </c>
      <c r="I11569" s="18">
        <v>1.28</v>
      </c>
      <c r="Q11569"/>
    </row>
    <row r="11570" spans="2:17" x14ac:dyDescent="0.25">
      <c r="B11570" s="18">
        <v>2013</v>
      </c>
      <c r="C11570" s="18" t="s">
        <v>8</v>
      </c>
      <c r="D11570" s="18" t="s">
        <v>160</v>
      </c>
      <c r="E11570" s="18" t="s">
        <v>307</v>
      </c>
      <c r="F11570" s="18" t="s">
        <v>357</v>
      </c>
      <c r="G11570" s="18">
        <v>120</v>
      </c>
      <c r="H11570" s="18">
        <v>1.07</v>
      </c>
      <c r="I11570" s="18">
        <v>1.24</v>
      </c>
      <c r="Q11570"/>
    </row>
    <row r="11571" spans="2:17" x14ac:dyDescent="0.25">
      <c r="B11571" s="18">
        <v>2013</v>
      </c>
      <c r="C11571" s="18" t="s">
        <v>8</v>
      </c>
      <c r="D11571" s="18" t="s">
        <v>160</v>
      </c>
      <c r="E11571" s="18" t="s">
        <v>307</v>
      </c>
      <c r="F11571" s="18" t="s">
        <v>358</v>
      </c>
      <c r="G11571" s="18">
        <v>204</v>
      </c>
      <c r="H11571" s="18">
        <v>1.03</v>
      </c>
      <c r="I11571" s="18">
        <v>1.31</v>
      </c>
      <c r="Q11571"/>
    </row>
    <row r="11572" spans="2:17" x14ac:dyDescent="0.25">
      <c r="B11572" s="18">
        <v>2013</v>
      </c>
      <c r="C11572" s="18" t="s">
        <v>8</v>
      </c>
      <c r="D11572" s="18" t="s">
        <v>160</v>
      </c>
      <c r="E11572" s="18" t="s">
        <v>307</v>
      </c>
      <c r="F11572" s="18" t="s">
        <v>359</v>
      </c>
      <c r="G11572" s="18">
        <v>120</v>
      </c>
      <c r="H11572" s="18">
        <v>1.1499999999999999</v>
      </c>
      <c r="I11572" s="18">
        <v>1.33</v>
      </c>
      <c r="Q11572"/>
    </row>
    <row r="11573" spans="2:17" x14ac:dyDescent="0.25">
      <c r="B11573" s="18">
        <v>2013</v>
      </c>
      <c r="C11573" s="18" t="s">
        <v>8</v>
      </c>
      <c r="D11573" s="18" t="s">
        <v>160</v>
      </c>
      <c r="E11573" s="18" t="s">
        <v>307</v>
      </c>
      <c r="F11573" s="18" t="s">
        <v>360</v>
      </c>
      <c r="G11573" s="18">
        <v>228</v>
      </c>
      <c r="H11573" s="18">
        <v>1.1000000000000001</v>
      </c>
      <c r="I11573" s="18">
        <v>1.37</v>
      </c>
      <c r="Q11573"/>
    </row>
    <row r="11574" spans="2:17" x14ac:dyDescent="0.25">
      <c r="B11574" s="18">
        <v>2013</v>
      </c>
      <c r="C11574" s="18" t="s">
        <v>8</v>
      </c>
      <c r="D11574" s="18" t="s">
        <v>160</v>
      </c>
      <c r="E11574" s="18" t="s">
        <v>307</v>
      </c>
      <c r="F11574" s="18" t="s">
        <v>361</v>
      </c>
      <c r="G11574" s="18">
        <v>60</v>
      </c>
      <c r="H11574" s="18">
        <v>1.03</v>
      </c>
      <c r="I11574" s="18">
        <v>1.24</v>
      </c>
      <c r="Q11574"/>
    </row>
    <row r="11575" spans="2:17" x14ac:dyDescent="0.25">
      <c r="B11575" s="18">
        <v>2013</v>
      </c>
      <c r="C11575" s="18" t="s">
        <v>8</v>
      </c>
      <c r="D11575" s="18" t="s">
        <v>160</v>
      </c>
      <c r="E11575" s="18" t="s">
        <v>307</v>
      </c>
      <c r="F11575" s="18" t="s">
        <v>362</v>
      </c>
      <c r="G11575" s="18">
        <v>144</v>
      </c>
      <c r="H11575" s="18">
        <v>1.01</v>
      </c>
      <c r="I11575" s="18">
        <v>1.36</v>
      </c>
      <c r="Q11575"/>
    </row>
    <row r="11576" spans="2:17" x14ac:dyDescent="0.25">
      <c r="B11576" s="18">
        <v>2013</v>
      </c>
      <c r="C11576" s="18" t="s">
        <v>8</v>
      </c>
      <c r="D11576" s="18" t="s">
        <v>160</v>
      </c>
      <c r="E11576" s="18" t="s">
        <v>307</v>
      </c>
      <c r="F11576" s="18" t="s">
        <v>363</v>
      </c>
      <c r="G11576" s="18">
        <v>60</v>
      </c>
      <c r="H11576" s="18">
        <v>1.0900000000000001</v>
      </c>
      <c r="I11576" s="18">
        <v>1.24</v>
      </c>
      <c r="Q11576"/>
    </row>
    <row r="11577" spans="2:17" x14ac:dyDescent="0.25">
      <c r="B11577" s="18">
        <v>2013</v>
      </c>
      <c r="C11577" s="18" t="s">
        <v>8</v>
      </c>
      <c r="D11577" s="18" t="s">
        <v>160</v>
      </c>
      <c r="E11577" s="18" t="s">
        <v>307</v>
      </c>
      <c r="F11577" s="18" t="s">
        <v>364</v>
      </c>
      <c r="G11577" s="18">
        <v>120</v>
      </c>
      <c r="H11577" s="18">
        <v>1.17</v>
      </c>
      <c r="I11577" s="18">
        <v>1.23</v>
      </c>
      <c r="Q11577"/>
    </row>
    <row r="11578" spans="2:17" x14ac:dyDescent="0.25">
      <c r="B11578" s="18">
        <v>2013</v>
      </c>
      <c r="C11578" s="18" t="s">
        <v>8</v>
      </c>
      <c r="D11578" s="18" t="s">
        <v>160</v>
      </c>
      <c r="E11578" s="18" t="s">
        <v>365</v>
      </c>
      <c r="F11578" s="18" t="s">
        <v>366</v>
      </c>
      <c r="G11578" s="18">
        <v>132</v>
      </c>
      <c r="H11578" s="18">
        <v>1.18</v>
      </c>
      <c r="I11578" s="18">
        <v>1.36</v>
      </c>
      <c r="Q11578"/>
    </row>
    <row r="11579" spans="2:17" x14ac:dyDescent="0.25">
      <c r="B11579" s="18">
        <v>2013</v>
      </c>
      <c r="C11579" s="18" t="s">
        <v>8</v>
      </c>
      <c r="D11579" s="18" t="s">
        <v>160</v>
      </c>
      <c r="E11579" s="18" t="s">
        <v>365</v>
      </c>
      <c r="F11579" s="18" t="s">
        <v>367</v>
      </c>
      <c r="G11579" s="18">
        <v>144</v>
      </c>
      <c r="H11579" s="18">
        <v>1.1200000000000001</v>
      </c>
      <c r="I11579" s="18">
        <v>1.37</v>
      </c>
      <c r="Q11579"/>
    </row>
    <row r="11580" spans="2:17" x14ac:dyDescent="0.25">
      <c r="B11580" s="18">
        <v>2013</v>
      </c>
      <c r="C11580" s="18" t="s">
        <v>8</v>
      </c>
      <c r="D11580" s="18" t="s">
        <v>160</v>
      </c>
      <c r="E11580" s="18" t="s">
        <v>365</v>
      </c>
      <c r="F11580" s="18" t="s">
        <v>368</v>
      </c>
      <c r="G11580" s="18">
        <v>96</v>
      </c>
      <c r="H11580" s="18">
        <v>1.01</v>
      </c>
      <c r="I11580" s="18">
        <v>1.36</v>
      </c>
      <c r="Q11580"/>
    </row>
    <row r="11581" spans="2:17" x14ac:dyDescent="0.25">
      <c r="B11581" s="18">
        <v>2013</v>
      </c>
      <c r="C11581" s="18" t="s">
        <v>8</v>
      </c>
      <c r="D11581" s="18" t="s">
        <v>160</v>
      </c>
      <c r="E11581" s="18" t="s">
        <v>365</v>
      </c>
      <c r="F11581" s="18" t="s">
        <v>369</v>
      </c>
      <c r="G11581" s="18">
        <v>168</v>
      </c>
      <c r="H11581" s="18">
        <v>1.07</v>
      </c>
      <c r="I11581" s="18">
        <v>1.2</v>
      </c>
      <c r="Q11581"/>
    </row>
    <row r="11582" spans="2:17" x14ac:dyDescent="0.25">
      <c r="B11582" s="18">
        <v>2013</v>
      </c>
      <c r="C11582" s="18" t="s">
        <v>8</v>
      </c>
      <c r="D11582" s="18" t="s">
        <v>160</v>
      </c>
      <c r="E11582" s="18" t="s">
        <v>365</v>
      </c>
      <c r="F11582" s="18" t="s">
        <v>370</v>
      </c>
      <c r="G11582" s="18">
        <v>156</v>
      </c>
      <c r="H11582" s="18">
        <v>1.01</v>
      </c>
      <c r="I11582" s="18">
        <v>1.38</v>
      </c>
      <c r="Q11582"/>
    </row>
    <row r="11583" spans="2:17" x14ac:dyDescent="0.25">
      <c r="B11583" s="18">
        <v>2013</v>
      </c>
      <c r="C11583" s="18" t="s">
        <v>8</v>
      </c>
      <c r="D11583" s="18" t="s">
        <v>160</v>
      </c>
      <c r="E11583" s="18" t="s">
        <v>365</v>
      </c>
      <c r="F11583" s="18" t="s">
        <v>371</v>
      </c>
      <c r="G11583" s="18">
        <v>228</v>
      </c>
      <c r="H11583" s="18">
        <v>1.04</v>
      </c>
      <c r="I11583" s="18">
        <v>1.28</v>
      </c>
      <c r="Q11583"/>
    </row>
    <row r="11584" spans="2:17" x14ac:dyDescent="0.25">
      <c r="B11584" s="18">
        <v>2013</v>
      </c>
      <c r="C11584" s="18" t="s">
        <v>8</v>
      </c>
      <c r="D11584" s="18" t="s">
        <v>160</v>
      </c>
      <c r="E11584" s="18" t="s">
        <v>365</v>
      </c>
      <c r="F11584" s="18" t="s">
        <v>372</v>
      </c>
      <c r="G11584" s="18">
        <v>216</v>
      </c>
      <c r="H11584" s="18">
        <v>1.1299999999999999</v>
      </c>
      <c r="I11584" s="18">
        <v>1.38</v>
      </c>
      <c r="Q11584"/>
    </row>
    <row r="11585" spans="2:17" x14ac:dyDescent="0.25">
      <c r="B11585" s="18">
        <v>2013</v>
      </c>
      <c r="C11585" s="18" t="s">
        <v>8</v>
      </c>
      <c r="D11585" s="18" t="s">
        <v>160</v>
      </c>
      <c r="E11585" s="18" t="s">
        <v>365</v>
      </c>
      <c r="F11585" s="18" t="s">
        <v>373</v>
      </c>
      <c r="G11585" s="18">
        <v>156</v>
      </c>
      <c r="H11585" s="18">
        <v>1.2</v>
      </c>
      <c r="I11585" s="18">
        <v>1.36</v>
      </c>
      <c r="Q11585"/>
    </row>
    <row r="11586" spans="2:17" x14ac:dyDescent="0.25">
      <c r="B11586" s="18">
        <v>2013</v>
      </c>
      <c r="C11586" s="18" t="s">
        <v>8</v>
      </c>
      <c r="D11586" s="18" t="s">
        <v>266</v>
      </c>
      <c r="E11586" s="18" t="s">
        <v>374</v>
      </c>
      <c r="F11586" s="18" t="s">
        <v>375</v>
      </c>
      <c r="G11586" s="18">
        <v>2268</v>
      </c>
      <c r="H11586" s="18">
        <v>2.48</v>
      </c>
      <c r="I11586" s="18">
        <v>3.85</v>
      </c>
      <c r="Q11586"/>
    </row>
    <row r="11587" spans="2:17" x14ac:dyDescent="0.25">
      <c r="B11587" s="18">
        <v>2013</v>
      </c>
      <c r="C11587" s="18" t="s">
        <v>8</v>
      </c>
      <c r="D11587" s="18" t="s">
        <v>266</v>
      </c>
      <c r="E11587" s="18" t="s">
        <v>374</v>
      </c>
      <c r="F11587" s="18" t="s">
        <v>376</v>
      </c>
      <c r="G11587" s="18">
        <v>1512</v>
      </c>
      <c r="H11587" s="18">
        <v>2.35</v>
      </c>
      <c r="I11587" s="18">
        <v>3.79</v>
      </c>
      <c r="Q11587"/>
    </row>
    <row r="11588" spans="2:17" x14ac:dyDescent="0.25">
      <c r="B11588" s="18">
        <v>2013</v>
      </c>
      <c r="C11588" s="18" t="s">
        <v>8</v>
      </c>
      <c r="D11588" s="18" t="s">
        <v>266</v>
      </c>
      <c r="E11588" s="18" t="s">
        <v>374</v>
      </c>
      <c r="F11588" s="18" t="s">
        <v>377</v>
      </c>
      <c r="G11588" s="18">
        <v>2124</v>
      </c>
      <c r="H11588" s="18">
        <v>2.87</v>
      </c>
      <c r="I11588" s="18">
        <v>3.79</v>
      </c>
      <c r="Q11588"/>
    </row>
    <row r="11589" spans="2:17" x14ac:dyDescent="0.25">
      <c r="B11589" s="18">
        <v>2013</v>
      </c>
      <c r="C11589" s="18" t="s">
        <v>8</v>
      </c>
      <c r="D11589" s="18" t="s">
        <v>266</v>
      </c>
      <c r="E11589" s="18" t="s">
        <v>374</v>
      </c>
      <c r="F11589" s="18" t="s">
        <v>378</v>
      </c>
      <c r="G11589" s="18">
        <v>1788</v>
      </c>
      <c r="H11589" s="18">
        <v>2.48</v>
      </c>
      <c r="I11589" s="18">
        <v>3.64</v>
      </c>
      <c r="Q11589"/>
    </row>
    <row r="11590" spans="2:17" x14ac:dyDescent="0.25">
      <c r="B11590" s="18">
        <v>2013</v>
      </c>
      <c r="C11590" s="18" t="s">
        <v>8</v>
      </c>
      <c r="D11590" s="18" t="s">
        <v>266</v>
      </c>
      <c r="E11590" s="18" t="s">
        <v>374</v>
      </c>
      <c r="F11590" s="18" t="s">
        <v>379</v>
      </c>
      <c r="G11590" s="18">
        <v>2304</v>
      </c>
      <c r="H11590" s="18">
        <v>2.4</v>
      </c>
      <c r="I11590" s="18">
        <v>3.6</v>
      </c>
      <c r="Q11590"/>
    </row>
    <row r="11591" spans="2:17" x14ac:dyDescent="0.25">
      <c r="B11591" s="18">
        <v>2013</v>
      </c>
      <c r="C11591" s="18" t="s">
        <v>8</v>
      </c>
      <c r="D11591" s="18" t="s">
        <v>266</v>
      </c>
      <c r="E11591" s="18" t="s">
        <v>374</v>
      </c>
      <c r="F11591" s="18" t="s">
        <v>380</v>
      </c>
      <c r="G11591" s="18">
        <v>2136</v>
      </c>
      <c r="H11591" s="18">
        <v>2.85</v>
      </c>
      <c r="I11591" s="18">
        <v>3.86</v>
      </c>
      <c r="Q11591"/>
    </row>
    <row r="11592" spans="2:17" x14ac:dyDescent="0.25">
      <c r="B11592" s="18">
        <v>2013</v>
      </c>
      <c r="C11592" s="18" t="s">
        <v>8</v>
      </c>
      <c r="D11592" s="18" t="s">
        <v>266</v>
      </c>
      <c r="E11592" s="18" t="s">
        <v>374</v>
      </c>
      <c r="F11592" s="18" t="s">
        <v>381</v>
      </c>
      <c r="G11592" s="18">
        <v>1704</v>
      </c>
      <c r="H11592" s="18">
        <v>2.8</v>
      </c>
      <c r="I11592" s="18">
        <v>3.55</v>
      </c>
      <c r="Q11592"/>
    </row>
    <row r="11593" spans="2:17" x14ac:dyDescent="0.25">
      <c r="B11593" s="18">
        <v>2013</v>
      </c>
      <c r="C11593" s="18" t="s">
        <v>8</v>
      </c>
      <c r="D11593" s="18" t="s">
        <v>164</v>
      </c>
      <c r="E11593" s="18" t="s">
        <v>382</v>
      </c>
      <c r="F11593" s="18" t="s">
        <v>383</v>
      </c>
      <c r="G11593" s="18">
        <v>468</v>
      </c>
      <c r="H11593" s="18">
        <v>4.93</v>
      </c>
      <c r="I11593" s="18">
        <v>5.1100000000000003</v>
      </c>
      <c r="Q11593"/>
    </row>
    <row r="11594" spans="2:17" x14ac:dyDescent="0.25">
      <c r="B11594" s="18">
        <v>2013</v>
      </c>
      <c r="C11594" s="18" t="s">
        <v>8</v>
      </c>
      <c r="D11594" s="18" t="s">
        <v>164</v>
      </c>
      <c r="E11594" s="18" t="s">
        <v>382</v>
      </c>
      <c r="F11594" s="18" t="s">
        <v>384</v>
      </c>
      <c r="G11594" s="18">
        <v>348</v>
      </c>
      <c r="H11594" s="18">
        <v>4.25</v>
      </c>
      <c r="I11594" s="18">
        <v>5.32</v>
      </c>
      <c r="Q11594"/>
    </row>
    <row r="11595" spans="2:17" x14ac:dyDescent="0.25">
      <c r="B11595" s="18">
        <v>2013</v>
      </c>
      <c r="C11595" s="18" t="s">
        <v>8</v>
      </c>
      <c r="D11595" s="18" t="s">
        <v>164</v>
      </c>
      <c r="E11595" s="18" t="s">
        <v>382</v>
      </c>
      <c r="F11595" s="18" t="s">
        <v>385</v>
      </c>
      <c r="G11595" s="18">
        <v>672</v>
      </c>
      <c r="H11595" s="18">
        <v>4.26</v>
      </c>
      <c r="I11595" s="18">
        <v>5.1100000000000003</v>
      </c>
      <c r="Q11595"/>
    </row>
    <row r="11596" spans="2:17" x14ac:dyDescent="0.25">
      <c r="B11596" s="18">
        <v>2013</v>
      </c>
      <c r="C11596" s="18" t="s">
        <v>8</v>
      </c>
      <c r="D11596" s="18" t="s">
        <v>164</v>
      </c>
      <c r="E11596" s="18" t="s">
        <v>382</v>
      </c>
      <c r="F11596" s="18" t="s">
        <v>386</v>
      </c>
      <c r="G11596" s="18">
        <v>660</v>
      </c>
      <c r="H11596" s="18">
        <v>4.1500000000000004</v>
      </c>
      <c r="I11596" s="18">
        <v>5.09</v>
      </c>
      <c r="Q11596"/>
    </row>
    <row r="11597" spans="2:17" x14ac:dyDescent="0.25">
      <c r="B11597" s="18">
        <v>2013</v>
      </c>
      <c r="C11597" s="18" t="s">
        <v>8</v>
      </c>
      <c r="D11597" s="18" t="s">
        <v>164</v>
      </c>
      <c r="E11597" s="18" t="s">
        <v>382</v>
      </c>
      <c r="F11597" s="18" t="s">
        <v>387</v>
      </c>
      <c r="G11597" s="18">
        <v>516</v>
      </c>
      <c r="H11597" s="18">
        <v>4.0199999999999996</v>
      </c>
      <c r="I11597" s="18">
        <v>5.2</v>
      </c>
      <c r="Q11597"/>
    </row>
    <row r="11598" spans="2:17" x14ac:dyDescent="0.25">
      <c r="B11598" s="18">
        <v>2013</v>
      </c>
      <c r="C11598" s="18" t="s">
        <v>8</v>
      </c>
      <c r="D11598" s="18" t="s">
        <v>164</v>
      </c>
      <c r="E11598" s="18" t="s">
        <v>382</v>
      </c>
      <c r="F11598" s="18" t="s">
        <v>388</v>
      </c>
      <c r="G11598" s="18">
        <v>612</v>
      </c>
      <c r="H11598" s="18">
        <v>4.05</v>
      </c>
      <c r="I11598" s="18">
        <v>5.23</v>
      </c>
      <c r="Q11598"/>
    </row>
    <row r="11599" spans="2:17" x14ac:dyDescent="0.25">
      <c r="B11599" s="18">
        <v>2013</v>
      </c>
      <c r="C11599" s="18" t="s">
        <v>8</v>
      </c>
      <c r="D11599" s="18" t="s">
        <v>164</v>
      </c>
      <c r="E11599" s="18" t="s">
        <v>382</v>
      </c>
      <c r="F11599" s="18" t="s">
        <v>389</v>
      </c>
      <c r="G11599" s="18">
        <v>588</v>
      </c>
      <c r="H11599" s="18">
        <v>5</v>
      </c>
      <c r="I11599" s="18">
        <v>5.21</v>
      </c>
      <c r="Q11599"/>
    </row>
    <row r="11600" spans="2:17" x14ac:dyDescent="0.25">
      <c r="B11600" s="18">
        <v>2013</v>
      </c>
      <c r="C11600" s="18" t="s">
        <v>8</v>
      </c>
      <c r="D11600" s="18" t="s">
        <v>164</v>
      </c>
      <c r="E11600" s="18" t="s">
        <v>382</v>
      </c>
      <c r="F11600" s="18" t="s">
        <v>390</v>
      </c>
      <c r="G11600" s="18">
        <v>348</v>
      </c>
      <c r="H11600" s="18">
        <v>4.09</v>
      </c>
      <c r="I11600" s="18">
        <v>5.0599999999999996</v>
      </c>
      <c r="Q11600"/>
    </row>
    <row r="11601" spans="2:17" x14ac:dyDescent="0.25">
      <c r="B11601" s="18">
        <v>2013</v>
      </c>
      <c r="C11601" s="18" t="s">
        <v>8</v>
      </c>
      <c r="D11601" s="18" t="s">
        <v>164</v>
      </c>
      <c r="E11601" s="18" t="s">
        <v>382</v>
      </c>
      <c r="F11601" s="18" t="s">
        <v>391</v>
      </c>
      <c r="G11601" s="18">
        <v>588</v>
      </c>
      <c r="H11601" s="18">
        <v>4.1900000000000004</v>
      </c>
      <c r="I11601" s="18">
        <v>5.27</v>
      </c>
      <c r="Q11601"/>
    </row>
    <row r="11602" spans="2:17" x14ac:dyDescent="0.25">
      <c r="B11602" s="18">
        <v>2013</v>
      </c>
      <c r="C11602" s="18" t="s">
        <v>8</v>
      </c>
      <c r="D11602" s="18" t="s">
        <v>164</v>
      </c>
      <c r="E11602" s="18" t="s">
        <v>382</v>
      </c>
      <c r="F11602" s="18" t="s">
        <v>392</v>
      </c>
      <c r="G11602" s="18">
        <v>672</v>
      </c>
      <c r="H11602" s="18">
        <v>4.0999999999999996</v>
      </c>
      <c r="I11602" s="18">
        <v>5.05</v>
      </c>
      <c r="Q11602"/>
    </row>
    <row r="11603" spans="2:17" x14ac:dyDescent="0.25">
      <c r="B11603" s="18">
        <v>2013</v>
      </c>
      <c r="C11603" s="18" t="s">
        <v>8</v>
      </c>
      <c r="D11603" s="18" t="s">
        <v>164</v>
      </c>
      <c r="E11603" s="18" t="s">
        <v>382</v>
      </c>
      <c r="F11603" s="18" t="s">
        <v>393</v>
      </c>
      <c r="G11603" s="18">
        <v>612</v>
      </c>
      <c r="H11603" s="18">
        <v>4.3899999999999997</v>
      </c>
      <c r="I11603" s="18">
        <v>5.31</v>
      </c>
      <c r="Q11603"/>
    </row>
    <row r="11604" spans="2:17" x14ac:dyDescent="0.25">
      <c r="B11604" s="18">
        <v>2013</v>
      </c>
      <c r="C11604" s="18" t="s">
        <v>8</v>
      </c>
      <c r="D11604" s="18" t="s">
        <v>164</v>
      </c>
      <c r="E11604" s="18" t="s">
        <v>382</v>
      </c>
      <c r="F11604" s="18" t="s">
        <v>394</v>
      </c>
      <c r="G11604" s="18">
        <v>540</v>
      </c>
      <c r="H11604" s="18">
        <v>4.05</v>
      </c>
      <c r="I11604" s="18">
        <v>5.4</v>
      </c>
      <c r="Q11604"/>
    </row>
    <row r="11605" spans="2:17" x14ac:dyDescent="0.25">
      <c r="B11605" s="18">
        <v>2013</v>
      </c>
      <c r="C11605" s="18" t="s">
        <v>8</v>
      </c>
      <c r="D11605" s="18" t="s">
        <v>164</v>
      </c>
      <c r="E11605" s="18" t="s">
        <v>382</v>
      </c>
      <c r="F11605" s="18" t="s">
        <v>395</v>
      </c>
      <c r="G11605" s="18">
        <v>432</v>
      </c>
      <c r="H11605" s="18">
        <v>4.09</v>
      </c>
      <c r="I11605" s="18">
        <v>5.14</v>
      </c>
      <c r="Q11605"/>
    </row>
    <row r="11606" spans="2:17" x14ac:dyDescent="0.25">
      <c r="B11606" s="18">
        <v>2013</v>
      </c>
      <c r="C11606" s="18" t="s">
        <v>8</v>
      </c>
      <c r="D11606" s="18" t="s">
        <v>164</v>
      </c>
      <c r="E11606" s="18" t="s">
        <v>382</v>
      </c>
      <c r="F11606" s="18" t="s">
        <v>396</v>
      </c>
      <c r="G11606" s="18">
        <v>300</v>
      </c>
      <c r="H11606" s="18">
        <v>4.7</v>
      </c>
      <c r="I11606" s="18">
        <v>5.18</v>
      </c>
      <c r="Q11606"/>
    </row>
    <row r="11607" spans="2:17" x14ac:dyDescent="0.25">
      <c r="B11607" s="18">
        <v>2013</v>
      </c>
      <c r="C11607" s="18" t="s">
        <v>8</v>
      </c>
      <c r="D11607" s="18" t="s">
        <v>164</v>
      </c>
      <c r="E11607" s="18" t="s">
        <v>382</v>
      </c>
      <c r="F11607" s="18" t="s">
        <v>397</v>
      </c>
      <c r="G11607" s="18">
        <v>240</v>
      </c>
      <c r="H11607" s="18">
        <v>4.1900000000000004</v>
      </c>
      <c r="I11607" s="18">
        <v>5.23</v>
      </c>
      <c r="Q11607"/>
    </row>
    <row r="11608" spans="2:17" x14ac:dyDescent="0.25">
      <c r="B11608" s="18">
        <v>2013</v>
      </c>
      <c r="C11608" s="18" t="s">
        <v>8</v>
      </c>
      <c r="D11608" s="18" t="s">
        <v>164</v>
      </c>
      <c r="E11608" s="18" t="s">
        <v>382</v>
      </c>
      <c r="F11608" s="18" t="s">
        <v>398</v>
      </c>
      <c r="G11608" s="18">
        <v>252</v>
      </c>
      <c r="H11608" s="18">
        <v>4.0199999999999996</v>
      </c>
      <c r="I11608" s="18">
        <v>5.16</v>
      </c>
      <c r="Q11608"/>
    </row>
    <row r="11609" spans="2:17" x14ac:dyDescent="0.25">
      <c r="B11609" s="18">
        <v>2013</v>
      </c>
      <c r="C11609" s="18" t="s">
        <v>8</v>
      </c>
      <c r="D11609" s="18" t="s">
        <v>164</v>
      </c>
      <c r="E11609" s="18" t="s">
        <v>382</v>
      </c>
      <c r="F11609" s="18" t="s">
        <v>399</v>
      </c>
      <c r="G11609" s="18">
        <v>648</v>
      </c>
      <c r="H11609" s="18">
        <v>4.3600000000000003</v>
      </c>
      <c r="I11609" s="18">
        <v>5.34</v>
      </c>
      <c r="Q11609"/>
    </row>
    <row r="11610" spans="2:17" x14ac:dyDescent="0.25">
      <c r="B11610" s="18">
        <v>2013</v>
      </c>
      <c r="C11610" s="18" t="s">
        <v>8</v>
      </c>
      <c r="D11610" s="18" t="s">
        <v>164</v>
      </c>
      <c r="E11610" s="18" t="s">
        <v>382</v>
      </c>
      <c r="F11610" s="18" t="s">
        <v>400</v>
      </c>
      <c r="G11610" s="18">
        <v>648</v>
      </c>
      <c r="H11610" s="18">
        <v>4.59</v>
      </c>
      <c r="I11610" s="18">
        <v>5.03</v>
      </c>
      <c r="Q11610"/>
    </row>
    <row r="11611" spans="2:17" x14ac:dyDescent="0.25">
      <c r="B11611" s="18">
        <v>2013</v>
      </c>
      <c r="C11611" s="18" t="s">
        <v>8</v>
      </c>
      <c r="D11611" s="18" t="s">
        <v>164</v>
      </c>
      <c r="E11611" s="18" t="s">
        <v>382</v>
      </c>
      <c r="F11611" s="18" t="s">
        <v>401</v>
      </c>
      <c r="G11611" s="18">
        <v>660</v>
      </c>
      <c r="H11611" s="18">
        <v>4.38</v>
      </c>
      <c r="I11611" s="18">
        <v>5.0599999999999996</v>
      </c>
      <c r="Q11611"/>
    </row>
    <row r="11612" spans="2:17" x14ac:dyDescent="0.25">
      <c r="B11612" s="18">
        <v>2013</v>
      </c>
      <c r="C11612" s="18" t="s">
        <v>8</v>
      </c>
      <c r="D11612" s="18" t="s">
        <v>164</v>
      </c>
      <c r="E11612" s="18" t="s">
        <v>382</v>
      </c>
      <c r="F11612" s="18" t="s">
        <v>402</v>
      </c>
      <c r="G11612" s="18">
        <v>384</v>
      </c>
      <c r="H11612" s="18">
        <v>4.6399999999999997</v>
      </c>
      <c r="I11612" s="18">
        <v>5.31</v>
      </c>
      <c r="Q11612"/>
    </row>
    <row r="11613" spans="2:17" x14ac:dyDescent="0.25">
      <c r="B11613" s="18">
        <v>2013</v>
      </c>
      <c r="C11613" s="18" t="s">
        <v>8</v>
      </c>
      <c r="D11613" s="18" t="s">
        <v>164</v>
      </c>
      <c r="E11613" s="18" t="s">
        <v>382</v>
      </c>
      <c r="F11613" s="18" t="s">
        <v>403</v>
      </c>
      <c r="G11613" s="18">
        <v>348</v>
      </c>
      <c r="H11613" s="18">
        <v>4.5199999999999996</v>
      </c>
      <c r="I11613" s="18">
        <v>5.31</v>
      </c>
      <c r="Q11613"/>
    </row>
    <row r="11614" spans="2:17" x14ac:dyDescent="0.25">
      <c r="B11614" s="18">
        <v>2013</v>
      </c>
      <c r="C11614" s="18" t="s">
        <v>8</v>
      </c>
      <c r="D11614" s="18" t="s">
        <v>164</v>
      </c>
      <c r="E11614" s="18" t="s">
        <v>382</v>
      </c>
      <c r="F11614" s="18" t="s">
        <v>404</v>
      </c>
      <c r="G11614" s="18">
        <v>456</v>
      </c>
      <c r="H11614" s="18">
        <v>4.8600000000000003</v>
      </c>
      <c r="I11614" s="18">
        <v>5.29</v>
      </c>
      <c r="Q11614"/>
    </row>
    <row r="11615" spans="2:17" x14ac:dyDescent="0.25">
      <c r="B11615" s="18">
        <v>2013</v>
      </c>
      <c r="C11615" s="18" t="s">
        <v>8</v>
      </c>
      <c r="D11615" s="18" t="s">
        <v>164</v>
      </c>
      <c r="E11615" s="18" t="s">
        <v>382</v>
      </c>
      <c r="F11615" s="18" t="s">
        <v>405</v>
      </c>
      <c r="G11615" s="18">
        <v>672</v>
      </c>
      <c r="H11615" s="18">
        <v>4.24</v>
      </c>
      <c r="I11615" s="18">
        <v>5.19</v>
      </c>
      <c r="Q11615"/>
    </row>
    <row r="11616" spans="2:17" x14ac:dyDescent="0.25">
      <c r="B11616" s="18">
        <v>2013</v>
      </c>
      <c r="C11616" s="18" t="s">
        <v>8</v>
      </c>
      <c r="D11616" s="18" t="s">
        <v>164</v>
      </c>
      <c r="E11616" s="18" t="s">
        <v>382</v>
      </c>
      <c r="F11616" s="18" t="s">
        <v>406</v>
      </c>
      <c r="G11616" s="18">
        <v>384</v>
      </c>
      <c r="H11616" s="18">
        <v>4.83</v>
      </c>
      <c r="I11616" s="18">
        <v>5.27</v>
      </c>
      <c r="Q11616"/>
    </row>
    <row r="11617" spans="2:17" x14ac:dyDescent="0.25">
      <c r="B11617" s="18">
        <v>2013</v>
      </c>
      <c r="C11617" s="18" t="s">
        <v>8</v>
      </c>
      <c r="D11617" s="18" t="s">
        <v>164</v>
      </c>
      <c r="E11617" s="18" t="s">
        <v>382</v>
      </c>
      <c r="F11617" s="18" t="s">
        <v>407</v>
      </c>
      <c r="G11617" s="18">
        <v>252</v>
      </c>
      <c r="H11617" s="18">
        <v>4.04</v>
      </c>
      <c r="I11617" s="18">
        <v>5.16</v>
      </c>
      <c r="Q11617"/>
    </row>
    <row r="11618" spans="2:17" x14ac:dyDescent="0.25">
      <c r="B11618" s="18">
        <v>2013</v>
      </c>
      <c r="C11618" s="18" t="s">
        <v>8</v>
      </c>
      <c r="D11618" s="18" t="s">
        <v>164</v>
      </c>
      <c r="E11618" s="18" t="s">
        <v>382</v>
      </c>
      <c r="F11618" s="18" t="s">
        <v>408</v>
      </c>
      <c r="G11618" s="18">
        <v>384</v>
      </c>
      <c r="H11618" s="18">
        <v>4.28</v>
      </c>
      <c r="I11618" s="18">
        <v>5.39</v>
      </c>
      <c r="Q11618"/>
    </row>
    <row r="11619" spans="2:17" x14ac:dyDescent="0.25">
      <c r="B11619" s="18">
        <v>2013</v>
      </c>
      <c r="C11619" s="18" t="s">
        <v>8</v>
      </c>
      <c r="D11619" s="18" t="s">
        <v>164</v>
      </c>
      <c r="E11619" s="18" t="s">
        <v>382</v>
      </c>
      <c r="F11619" s="18" t="s">
        <v>409</v>
      </c>
      <c r="G11619" s="18">
        <v>300</v>
      </c>
      <c r="H11619" s="18">
        <v>4.58</v>
      </c>
      <c r="I11619" s="18">
        <v>5.27</v>
      </c>
      <c r="Q11619"/>
    </row>
    <row r="11620" spans="2:17" x14ac:dyDescent="0.25">
      <c r="B11620" s="18">
        <v>2013</v>
      </c>
      <c r="C11620" s="18" t="s">
        <v>8</v>
      </c>
      <c r="D11620" s="18" t="s">
        <v>164</v>
      </c>
      <c r="E11620" s="18" t="s">
        <v>382</v>
      </c>
      <c r="F11620" s="18" t="s">
        <v>410</v>
      </c>
      <c r="G11620" s="18">
        <v>372</v>
      </c>
      <c r="H11620" s="18">
        <v>4.5</v>
      </c>
      <c r="I11620" s="18">
        <v>5.0199999999999996</v>
      </c>
      <c r="Q11620"/>
    </row>
    <row r="11621" spans="2:17" x14ac:dyDescent="0.25">
      <c r="B11621" s="18">
        <v>2013</v>
      </c>
      <c r="C11621" s="18" t="s">
        <v>8</v>
      </c>
      <c r="D11621" s="18" t="s">
        <v>164</v>
      </c>
      <c r="E11621" s="18" t="s">
        <v>382</v>
      </c>
      <c r="F11621" s="18" t="s">
        <v>411</v>
      </c>
      <c r="G11621" s="18">
        <v>588</v>
      </c>
      <c r="H11621" s="18">
        <v>4.92</v>
      </c>
      <c r="I11621" s="18">
        <v>5.18</v>
      </c>
      <c r="Q11621"/>
    </row>
    <row r="11622" spans="2:17" x14ac:dyDescent="0.25">
      <c r="B11622" s="18">
        <v>2013</v>
      </c>
      <c r="C11622" s="18" t="s">
        <v>8</v>
      </c>
      <c r="D11622" s="18" t="s">
        <v>164</v>
      </c>
      <c r="E11622" s="18" t="s">
        <v>382</v>
      </c>
      <c r="F11622" s="18" t="s">
        <v>412</v>
      </c>
      <c r="G11622" s="18">
        <v>432</v>
      </c>
      <c r="H11622" s="18">
        <v>4.8099999999999996</v>
      </c>
      <c r="I11622" s="18">
        <v>5.35</v>
      </c>
      <c r="Q11622"/>
    </row>
    <row r="11623" spans="2:17" x14ac:dyDescent="0.25">
      <c r="B11623" s="18">
        <v>2013</v>
      </c>
      <c r="C11623" s="18" t="s">
        <v>8</v>
      </c>
      <c r="D11623" s="18" t="s">
        <v>164</v>
      </c>
      <c r="E11623" s="18" t="s">
        <v>382</v>
      </c>
      <c r="F11623" s="18" t="s">
        <v>413</v>
      </c>
      <c r="G11623" s="18">
        <v>324</v>
      </c>
      <c r="H11623" s="18">
        <v>4</v>
      </c>
      <c r="I11623" s="18">
        <v>5.26</v>
      </c>
      <c r="Q11623"/>
    </row>
    <row r="11624" spans="2:17" x14ac:dyDescent="0.25">
      <c r="B11624" s="18">
        <v>2013</v>
      </c>
      <c r="C11624" s="18" t="s">
        <v>8</v>
      </c>
      <c r="D11624" s="18" t="s">
        <v>164</v>
      </c>
      <c r="E11624" s="18" t="s">
        <v>382</v>
      </c>
      <c r="F11624" s="18" t="s">
        <v>414</v>
      </c>
      <c r="G11624" s="18">
        <v>336</v>
      </c>
      <c r="H11624" s="18">
        <v>4.71</v>
      </c>
      <c r="I11624" s="18">
        <v>5.26</v>
      </c>
      <c r="Q11624"/>
    </row>
    <row r="11625" spans="2:17" x14ac:dyDescent="0.25">
      <c r="B11625" s="18">
        <v>2013</v>
      </c>
      <c r="C11625" s="18" t="s">
        <v>8</v>
      </c>
      <c r="D11625" s="18" t="s">
        <v>164</v>
      </c>
      <c r="E11625" s="18" t="s">
        <v>382</v>
      </c>
      <c r="F11625" s="18" t="s">
        <v>415</v>
      </c>
      <c r="G11625" s="18">
        <v>600</v>
      </c>
      <c r="H11625" s="18">
        <v>4.8899999999999997</v>
      </c>
      <c r="I11625" s="18">
        <v>5</v>
      </c>
      <c r="Q11625"/>
    </row>
    <row r="11626" spans="2:17" x14ac:dyDescent="0.25">
      <c r="B11626" s="18">
        <v>2013</v>
      </c>
      <c r="C11626" s="18" t="s">
        <v>8</v>
      </c>
      <c r="D11626" s="18" t="s">
        <v>164</v>
      </c>
      <c r="E11626" s="18" t="s">
        <v>382</v>
      </c>
      <c r="F11626" s="18" t="s">
        <v>416</v>
      </c>
      <c r="G11626" s="18">
        <v>708</v>
      </c>
      <c r="H11626" s="18">
        <v>4.62</v>
      </c>
      <c r="I11626" s="18">
        <v>5.4</v>
      </c>
      <c r="Q11626"/>
    </row>
    <row r="11627" spans="2:17" x14ac:dyDescent="0.25">
      <c r="B11627" s="18">
        <v>2013</v>
      </c>
      <c r="C11627" s="18" t="s">
        <v>8</v>
      </c>
      <c r="D11627" s="18" t="s">
        <v>164</v>
      </c>
      <c r="E11627" s="18" t="s">
        <v>382</v>
      </c>
      <c r="F11627" s="18" t="s">
        <v>417</v>
      </c>
      <c r="G11627" s="18">
        <v>648</v>
      </c>
      <c r="H11627" s="18">
        <v>4.25</v>
      </c>
      <c r="I11627" s="18">
        <v>5.14</v>
      </c>
      <c r="Q11627"/>
    </row>
    <row r="11628" spans="2:17" x14ac:dyDescent="0.25">
      <c r="B11628" s="18">
        <v>2013</v>
      </c>
      <c r="C11628" s="18" t="s">
        <v>8</v>
      </c>
      <c r="D11628" s="18" t="s">
        <v>164</v>
      </c>
      <c r="E11628" s="18" t="s">
        <v>382</v>
      </c>
      <c r="F11628" s="18" t="s">
        <v>418</v>
      </c>
      <c r="G11628" s="18">
        <v>420</v>
      </c>
      <c r="H11628" s="18">
        <v>4.28</v>
      </c>
      <c r="I11628" s="18">
        <v>5.17</v>
      </c>
      <c r="Q11628"/>
    </row>
    <row r="11629" spans="2:17" x14ac:dyDescent="0.25">
      <c r="B11629" s="18">
        <v>2013</v>
      </c>
      <c r="C11629" s="18" t="s">
        <v>8</v>
      </c>
      <c r="D11629" s="18" t="s">
        <v>164</v>
      </c>
      <c r="E11629" s="18" t="s">
        <v>382</v>
      </c>
      <c r="F11629" s="18" t="s">
        <v>419</v>
      </c>
      <c r="G11629" s="18">
        <v>324</v>
      </c>
      <c r="H11629" s="18">
        <v>4.53</v>
      </c>
      <c r="I11629" s="18">
        <v>5.17</v>
      </c>
      <c r="Q11629"/>
    </row>
    <row r="11630" spans="2:17" x14ac:dyDescent="0.25">
      <c r="B11630" s="18">
        <v>2013</v>
      </c>
      <c r="C11630" s="18" t="s">
        <v>8</v>
      </c>
      <c r="D11630" s="18" t="s">
        <v>164</v>
      </c>
      <c r="E11630" s="18" t="s">
        <v>382</v>
      </c>
      <c r="F11630" s="18" t="s">
        <v>420</v>
      </c>
      <c r="G11630" s="18">
        <v>672</v>
      </c>
      <c r="H11630" s="18">
        <v>4.1500000000000004</v>
      </c>
      <c r="I11630" s="18">
        <v>5.13</v>
      </c>
      <c r="Q11630"/>
    </row>
    <row r="11631" spans="2:17" x14ac:dyDescent="0.25">
      <c r="B11631" s="18">
        <v>2013</v>
      </c>
      <c r="C11631" s="18" t="s">
        <v>8</v>
      </c>
      <c r="D11631" s="18" t="s">
        <v>164</v>
      </c>
      <c r="E11631" s="18" t="s">
        <v>382</v>
      </c>
      <c r="F11631" s="18" t="s">
        <v>421</v>
      </c>
      <c r="G11631" s="18">
        <v>588</v>
      </c>
      <c r="H11631" s="18">
        <v>4.2</v>
      </c>
      <c r="I11631" s="18">
        <v>5.13</v>
      </c>
      <c r="Q11631"/>
    </row>
    <row r="11632" spans="2:17" x14ac:dyDescent="0.25">
      <c r="B11632" s="18">
        <v>2013</v>
      </c>
      <c r="C11632" s="18" t="s">
        <v>8</v>
      </c>
      <c r="D11632" s="18" t="s">
        <v>164</v>
      </c>
      <c r="E11632" s="18" t="s">
        <v>382</v>
      </c>
      <c r="F11632" s="18" t="s">
        <v>422</v>
      </c>
      <c r="G11632" s="18">
        <v>660</v>
      </c>
      <c r="H11632" s="18">
        <v>4.92</v>
      </c>
      <c r="I11632" s="18">
        <v>5.08</v>
      </c>
      <c r="Q11632"/>
    </row>
    <row r="11633" spans="2:17" x14ac:dyDescent="0.25">
      <c r="B11633" s="18">
        <v>2013</v>
      </c>
      <c r="C11633" s="18" t="s">
        <v>8</v>
      </c>
      <c r="D11633" s="18" t="s">
        <v>164</v>
      </c>
      <c r="E11633" s="18" t="s">
        <v>382</v>
      </c>
      <c r="F11633" s="18" t="s">
        <v>423</v>
      </c>
      <c r="G11633" s="18">
        <v>384</v>
      </c>
      <c r="H11633" s="18">
        <v>4.57</v>
      </c>
      <c r="I11633" s="18">
        <v>5.35</v>
      </c>
      <c r="Q11633"/>
    </row>
    <row r="11634" spans="2:17" x14ac:dyDescent="0.25">
      <c r="B11634" s="18">
        <v>2013</v>
      </c>
      <c r="C11634" s="18" t="s">
        <v>8</v>
      </c>
      <c r="D11634" s="18" t="s">
        <v>164</v>
      </c>
      <c r="E11634" s="18" t="s">
        <v>382</v>
      </c>
      <c r="F11634" s="18" t="s">
        <v>424</v>
      </c>
      <c r="G11634" s="18">
        <v>504</v>
      </c>
      <c r="H11634" s="18">
        <v>4.33</v>
      </c>
      <c r="I11634" s="18">
        <v>5.4</v>
      </c>
      <c r="Q11634"/>
    </row>
    <row r="11635" spans="2:17" x14ac:dyDescent="0.25">
      <c r="B11635" s="18">
        <v>2013</v>
      </c>
      <c r="C11635" s="18" t="s">
        <v>8</v>
      </c>
      <c r="D11635" s="18" t="s">
        <v>164</v>
      </c>
      <c r="E11635" s="18" t="s">
        <v>382</v>
      </c>
      <c r="F11635" s="18" t="s">
        <v>425</v>
      </c>
      <c r="G11635" s="18">
        <v>408</v>
      </c>
      <c r="H11635" s="18">
        <v>4.83</v>
      </c>
      <c r="I11635" s="18">
        <v>5.36</v>
      </c>
      <c r="Q11635"/>
    </row>
    <row r="11636" spans="2:17" x14ac:dyDescent="0.25">
      <c r="B11636" s="18">
        <v>2013</v>
      </c>
      <c r="C11636" s="18" t="s">
        <v>8</v>
      </c>
      <c r="D11636" s="18" t="s">
        <v>164</v>
      </c>
      <c r="E11636" s="18" t="s">
        <v>382</v>
      </c>
      <c r="F11636" s="18" t="s">
        <v>426</v>
      </c>
      <c r="G11636" s="18">
        <v>444</v>
      </c>
      <c r="H11636" s="18">
        <v>4.47</v>
      </c>
      <c r="I11636" s="18">
        <v>5.08</v>
      </c>
      <c r="Q11636"/>
    </row>
    <row r="11637" spans="2:17" x14ac:dyDescent="0.25">
      <c r="B11637" s="18">
        <v>2013</v>
      </c>
      <c r="C11637" s="18" t="s">
        <v>8</v>
      </c>
      <c r="D11637" s="18" t="s">
        <v>164</v>
      </c>
      <c r="E11637" s="18" t="s">
        <v>382</v>
      </c>
      <c r="F11637" s="18" t="s">
        <v>427</v>
      </c>
      <c r="G11637" s="18">
        <v>288</v>
      </c>
      <c r="H11637" s="18">
        <v>4.07</v>
      </c>
      <c r="I11637" s="18">
        <v>5.0599999999999996</v>
      </c>
      <c r="Q11637"/>
    </row>
    <row r="11638" spans="2:17" x14ac:dyDescent="0.25">
      <c r="B11638" s="18">
        <v>2013</v>
      </c>
      <c r="C11638" s="18" t="s">
        <v>8</v>
      </c>
      <c r="D11638" s="18" t="s">
        <v>164</v>
      </c>
      <c r="E11638" s="18" t="s">
        <v>382</v>
      </c>
      <c r="F11638" s="18" t="s">
        <v>428</v>
      </c>
      <c r="G11638" s="18">
        <v>660</v>
      </c>
      <c r="H11638" s="18">
        <v>4.7699999999999996</v>
      </c>
      <c r="I11638" s="18">
        <v>5.18</v>
      </c>
      <c r="Q11638"/>
    </row>
    <row r="11639" spans="2:17" x14ac:dyDescent="0.25">
      <c r="B11639" s="18">
        <v>2013</v>
      </c>
      <c r="C11639" s="18" t="s">
        <v>8</v>
      </c>
      <c r="D11639" s="18" t="s">
        <v>164</v>
      </c>
      <c r="E11639" s="18" t="s">
        <v>382</v>
      </c>
      <c r="F11639" s="18" t="s">
        <v>429</v>
      </c>
      <c r="G11639" s="18">
        <v>264</v>
      </c>
      <c r="H11639" s="18">
        <v>4.04</v>
      </c>
      <c r="I11639" s="18">
        <v>5.39</v>
      </c>
      <c r="Q11639"/>
    </row>
    <row r="11640" spans="2:17" x14ac:dyDescent="0.25">
      <c r="B11640" s="18">
        <v>2013</v>
      </c>
      <c r="C11640" s="18" t="s">
        <v>8</v>
      </c>
      <c r="D11640" s="18" t="s">
        <v>164</v>
      </c>
      <c r="E11640" s="18" t="s">
        <v>382</v>
      </c>
      <c r="F11640" s="18" t="s">
        <v>430</v>
      </c>
      <c r="G11640" s="18">
        <v>288</v>
      </c>
      <c r="H11640" s="18">
        <v>4.5999999999999996</v>
      </c>
      <c r="I11640" s="18">
        <v>5.39</v>
      </c>
      <c r="Q11640"/>
    </row>
    <row r="11641" spans="2:17" x14ac:dyDescent="0.25">
      <c r="B11641" s="18">
        <v>2013</v>
      </c>
      <c r="C11641" s="18" t="s">
        <v>8</v>
      </c>
      <c r="D11641" s="18" t="s">
        <v>164</v>
      </c>
      <c r="E11641" s="18" t="s">
        <v>382</v>
      </c>
      <c r="F11641" s="18" t="s">
        <v>431</v>
      </c>
      <c r="G11641" s="18">
        <v>432</v>
      </c>
      <c r="H11641" s="18">
        <v>4.6399999999999997</v>
      </c>
      <c r="I11641" s="18">
        <v>5.08</v>
      </c>
      <c r="Q11641"/>
    </row>
    <row r="11642" spans="2:17" x14ac:dyDescent="0.25">
      <c r="B11642" s="18">
        <v>2013</v>
      </c>
      <c r="C11642" s="18" t="s">
        <v>8</v>
      </c>
      <c r="D11642" s="18" t="s">
        <v>164</v>
      </c>
      <c r="E11642" s="18" t="s">
        <v>382</v>
      </c>
      <c r="F11642" s="18" t="s">
        <v>432</v>
      </c>
      <c r="G11642" s="18">
        <v>456</v>
      </c>
      <c r="H11642" s="18">
        <v>4.33</v>
      </c>
      <c r="I11642" s="18">
        <v>5.28</v>
      </c>
      <c r="Q11642"/>
    </row>
    <row r="11643" spans="2:17" x14ac:dyDescent="0.25">
      <c r="B11643" s="18">
        <v>2013</v>
      </c>
      <c r="C11643" s="18" t="s">
        <v>8</v>
      </c>
      <c r="D11643" s="18" t="s">
        <v>164</v>
      </c>
      <c r="E11643" s="18" t="s">
        <v>382</v>
      </c>
      <c r="F11643" s="18" t="s">
        <v>433</v>
      </c>
      <c r="G11643" s="18">
        <v>564</v>
      </c>
      <c r="H11643" s="18">
        <v>4.4400000000000004</v>
      </c>
      <c r="I11643" s="18">
        <v>5.08</v>
      </c>
      <c r="Q11643"/>
    </row>
    <row r="11644" spans="2:17" x14ac:dyDescent="0.25">
      <c r="B11644" s="18">
        <v>2013</v>
      </c>
      <c r="C11644" s="18" t="s">
        <v>8</v>
      </c>
      <c r="D11644" s="18" t="s">
        <v>164</v>
      </c>
      <c r="E11644" s="18" t="s">
        <v>382</v>
      </c>
      <c r="F11644" s="18" t="s">
        <v>434</v>
      </c>
      <c r="G11644" s="18">
        <v>456</v>
      </c>
      <c r="H11644" s="18">
        <v>4.47</v>
      </c>
      <c r="I11644" s="18">
        <v>5.23</v>
      </c>
      <c r="Q11644"/>
    </row>
    <row r="11645" spans="2:17" x14ac:dyDescent="0.25">
      <c r="B11645" s="18">
        <v>2013</v>
      </c>
      <c r="C11645" s="18" t="s">
        <v>8</v>
      </c>
      <c r="D11645" s="18" t="s">
        <v>164</v>
      </c>
      <c r="E11645" s="18" t="s">
        <v>382</v>
      </c>
      <c r="F11645" s="18" t="s">
        <v>435</v>
      </c>
      <c r="G11645" s="18">
        <v>492</v>
      </c>
      <c r="H11645" s="18">
        <v>4.18</v>
      </c>
      <c r="I11645" s="18">
        <v>5.36</v>
      </c>
      <c r="Q11645"/>
    </row>
    <row r="11646" spans="2:17" x14ac:dyDescent="0.25">
      <c r="B11646" s="18">
        <v>2013</v>
      </c>
      <c r="C11646" s="18" t="s">
        <v>8</v>
      </c>
      <c r="D11646" s="18" t="s">
        <v>164</v>
      </c>
      <c r="E11646" s="18" t="s">
        <v>382</v>
      </c>
      <c r="F11646" s="18" t="s">
        <v>436</v>
      </c>
      <c r="G11646" s="18">
        <v>264</v>
      </c>
      <c r="H11646" s="18">
        <v>4.99</v>
      </c>
      <c r="I11646" s="18">
        <v>5.3</v>
      </c>
      <c r="Q11646"/>
    </row>
    <row r="11647" spans="2:17" x14ac:dyDescent="0.25">
      <c r="B11647" s="18">
        <v>2013</v>
      </c>
      <c r="C11647" s="18" t="s">
        <v>8</v>
      </c>
      <c r="D11647" s="18" t="s">
        <v>164</v>
      </c>
      <c r="E11647" s="18" t="s">
        <v>382</v>
      </c>
      <c r="F11647" s="18" t="s">
        <v>437</v>
      </c>
      <c r="G11647" s="18">
        <v>372</v>
      </c>
      <c r="H11647" s="18">
        <v>4.93</v>
      </c>
      <c r="I11647" s="18">
        <v>5.32</v>
      </c>
      <c r="Q11647"/>
    </row>
    <row r="11648" spans="2:17" x14ac:dyDescent="0.25">
      <c r="B11648" s="18">
        <v>2013</v>
      </c>
      <c r="C11648" s="18" t="s">
        <v>8</v>
      </c>
      <c r="D11648" s="18" t="s">
        <v>164</v>
      </c>
      <c r="E11648" s="18" t="s">
        <v>382</v>
      </c>
      <c r="F11648" s="18" t="s">
        <v>3635</v>
      </c>
      <c r="G11648" s="18">
        <v>696</v>
      </c>
      <c r="H11648" s="18">
        <v>5</v>
      </c>
      <c r="I11648" s="18">
        <v>5.32</v>
      </c>
      <c r="Q11648"/>
    </row>
    <row r="11649" spans="2:17" x14ac:dyDescent="0.25">
      <c r="B11649" s="18">
        <v>2013</v>
      </c>
      <c r="C11649" s="18" t="s">
        <v>8</v>
      </c>
      <c r="D11649" s="18" t="s">
        <v>164</v>
      </c>
      <c r="E11649" s="18" t="s">
        <v>382</v>
      </c>
      <c r="F11649" s="18" t="s">
        <v>3636</v>
      </c>
      <c r="G11649" s="18">
        <v>336</v>
      </c>
      <c r="H11649" s="18">
        <v>4.3</v>
      </c>
      <c r="I11649" s="18">
        <v>5.17</v>
      </c>
      <c r="Q11649"/>
    </row>
    <row r="11650" spans="2:17" x14ac:dyDescent="0.25">
      <c r="B11650" s="18">
        <v>2013</v>
      </c>
      <c r="C11650" s="18" t="s">
        <v>8</v>
      </c>
      <c r="D11650" s="18" t="s">
        <v>164</v>
      </c>
      <c r="E11650" s="18" t="s">
        <v>382</v>
      </c>
      <c r="F11650" s="18" t="s">
        <v>3637</v>
      </c>
      <c r="G11650" s="18">
        <v>708</v>
      </c>
      <c r="H11650" s="18">
        <v>4.0199999999999996</v>
      </c>
      <c r="I11650" s="18">
        <v>5.26</v>
      </c>
      <c r="Q11650"/>
    </row>
    <row r="11651" spans="2:17" x14ac:dyDescent="0.25">
      <c r="B11651" s="18">
        <v>2013</v>
      </c>
      <c r="C11651" s="18" t="s">
        <v>8</v>
      </c>
      <c r="D11651" s="18" t="s">
        <v>164</v>
      </c>
      <c r="E11651" s="18" t="s">
        <v>382</v>
      </c>
      <c r="F11651" s="18" t="s">
        <v>3638</v>
      </c>
      <c r="G11651" s="18">
        <v>504</v>
      </c>
      <c r="H11651" s="18">
        <v>4.2</v>
      </c>
      <c r="I11651" s="18">
        <v>5.05</v>
      </c>
      <c r="Q11651"/>
    </row>
    <row r="11652" spans="2:17" x14ac:dyDescent="0.25">
      <c r="B11652" s="18">
        <v>2013</v>
      </c>
      <c r="C11652" s="18" t="s">
        <v>8</v>
      </c>
      <c r="D11652" s="18" t="s">
        <v>164</v>
      </c>
      <c r="E11652" s="18" t="s">
        <v>382</v>
      </c>
      <c r="F11652" s="18" t="s">
        <v>3639</v>
      </c>
      <c r="G11652" s="18">
        <v>360</v>
      </c>
      <c r="H11652" s="18">
        <v>4.09</v>
      </c>
      <c r="I11652" s="18">
        <v>5.38</v>
      </c>
      <c r="Q11652"/>
    </row>
    <row r="11653" spans="2:17" x14ac:dyDescent="0.25">
      <c r="B11653" s="18">
        <v>2013</v>
      </c>
      <c r="C11653" s="18" t="s">
        <v>8</v>
      </c>
      <c r="D11653" s="18" t="s">
        <v>164</v>
      </c>
      <c r="E11653" s="18" t="s">
        <v>382</v>
      </c>
      <c r="F11653" s="18" t="s">
        <v>3640</v>
      </c>
      <c r="G11653" s="18">
        <v>288</v>
      </c>
      <c r="H11653" s="18">
        <v>4.71</v>
      </c>
      <c r="I11653" s="18">
        <v>5.19</v>
      </c>
      <c r="Q11653"/>
    </row>
    <row r="11654" spans="2:17" x14ac:dyDescent="0.25">
      <c r="B11654" s="18">
        <v>2013</v>
      </c>
      <c r="C11654" s="18" t="s">
        <v>8</v>
      </c>
      <c r="D11654" s="18" t="s">
        <v>164</v>
      </c>
      <c r="E11654" s="18" t="s">
        <v>382</v>
      </c>
      <c r="F11654" s="18" t="s">
        <v>3641</v>
      </c>
      <c r="G11654" s="18">
        <v>336</v>
      </c>
      <c r="H11654" s="18">
        <v>4.9400000000000004</v>
      </c>
      <c r="I11654" s="18">
        <v>5.2</v>
      </c>
      <c r="Q11654"/>
    </row>
    <row r="11655" spans="2:17" x14ac:dyDescent="0.25">
      <c r="B11655" s="18">
        <v>2013</v>
      </c>
      <c r="C11655" s="18" t="s">
        <v>8</v>
      </c>
      <c r="D11655" s="18" t="s">
        <v>164</v>
      </c>
      <c r="E11655" s="18" t="s">
        <v>382</v>
      </c>
      <c r="F11655" s="18" t="s">
        <v>3642</v>
      </c>
      <c r="G11655" s="18">
        <v>672</v>
      </c>
      <c r="H11655" s="18">
        <v>4.99</v>
      </c>
      <c r="I11655" s="18">
        <v>5.36</v>
      </c>
      <c r="Q11655"/>
    </row>
    <row r="11656" spans="2:17" x14ac:dyDescent="0.25">
      <c r="B11656" s="18">
        <v>2013</v>
      </c>
      <c r="C11656" s="18" t="s">
        <v>8</v>
      </c>
      <c r="D11656" s="18" t="s">
        <v>164</v>
      </c>
      <c r="E11656" s="18" t="s">
        <v>382</v>
      </c>
      <c r="F11656" s="18" t="s">
        <v>3643</v>
      </c>
      <c r="G11656" s="18">
        <v>540</v>
      </c>
      <c r="H11656" s="18">
        <v>4.53</v>
      </c>
      <c r="I11656" s="18">
        <v>5.38</v>
      </c>
      <c r="Q11656"/>
    </row>
    <row r="11657" spans="2:17" x14ac:dyDescent="0.25">
      <c r="B11657" s="18">
        <v>2013</v>
      </c>
      <c r="C11657" s="18" t="s">
        <v>8</v>
      </c>
      <c r="D11657" s="18" t="s">
        <v>164</v>
      </c>
      <c r="E11657" s="18" t="s">
        <v>382</v>
      </c>
      <c r="F11657" s="18" t="s">
        <v>3644</v>
      </c>
      <c r="G11657" s="18">
        <v>660</v>
      </c>
      <c r="H11657" s="18">
        <v>4.72</v>
      </c>
      <c r="I11657" s="18">
        <v>5.07</v>
      </c>
      <c r="Q11657"/>
    </row>
    <row r="11658" spans="2:17" x14ac:dyDescent="0.25">
      <c r="B11658" s="18">
        <v>2013</v>
      </c>
      <c r="C11658" s="18" t="s">
        <v>8</v>
      </c>
      <c r="D11658" s="18" t="s">
        <v>164</v>
      </c>
      <c r="E11658" s="18" t="s">
        <v>382</v>
      </c>
      <c r="F11658" s="18" t="s">
        <v>3645</v>
      </c>
      <c r="G11658" s="18">
        <v>312</v>
      </c>
      <c r="H11658" s="18">
        <v>4.8600000000000003</v>
      </c>
      <c r="I11658" s="18">
        <v>5.18</v>
      </c>
      <c r="Q11658"/>
    </row>
    <row r="11659" spans="2:17" x14ac:dyDescent="0.25">
      <c r="B11659" s="18">
        <v>2013</v>
      </c>
      <c r="C11659" s="18" t="s">
        <v>8</v>
      </c>
      <c r="D11659" s="18" t="s">
        <v>164</v>
      </c>
      <c r="E11659" s="18" t="s">
        <v>382</v>
      </c>
      <c r="F11659" s="18" t="s">
        <v>3855</v>
      </c>
      <c r="G11659" s="18">
        <v>300</v>
      </c>
      <c r="H11659" s="18">
        <v>4.0199999999999996</v>
      </c>
      <c r="I11659" s="18">
        <v>5.04</v>
      </c>
      <c r="Q11659"/>
    </row>
    <row r="11660" spans="2:17" x14ac:dyDescent="0.25">
      <c r="B11660" s="18">
        <v>2013</v>
      </c>
      <c r="C11660" s="18" t="s">
        <v>8</v>
      </c>
      <c r="D11660" s="18" t="s">
        <v>164</v>
      </c>
      <c r="E11660" s="18" t="s">
        <v>382</v>
      </c>
      <c r="F11660" s="18" t="s">
        <v>3646</v>
      </c>
      <c r="G11660" s="18">
        <v>252</v>
      </c>
      <c r="H11660" s="18">
        <v>4.5</v>
      </c>
      <c r="I11660" s="18">
        <v>5.35</v>
      </c>
      <c r="Q11660"/>
    </row>
    <row r="11661" spans="2:17" x14ac:dyDescent="0.25">
      <c r="B11661" s="18">
        <v>2013</v>
      </c>
      <c r="C11661" s="18" t="s">
        <v>8</v>
      </c>
      <c r="D11661" s="18" t="s">
        <v>164</v>
      </c>
      <c r="E11661" s="18" t="s">
        <v>382</v>
      </c>
      <c r="F11661" s="18" t="s">
        <v>3647</v>
      </c>
      <c r="G11661" s="18">
        <v>708</v>
      </c>
      <c r="H11661" s="18">
        <v>4.4800000000000004</v>
      </c>
      <c r="I11661" s="18">
        <v>5.01</v>
      </c>
      <c r="Q11661"/>
    </row>
    <row r="11662" spans="2:17" x14ac:dyDescent="0.25">
      <c r="B11662" s="18">
        <v>2013</v>
      </c>
      <c r="C11662" s="18" t="s">
        <v>8</v>
      </c>
      <c r="D11662" s="18" t="s">
        <v>164</v>
      </c>
      <c r="E11662" s="18" t="s">
        <v>382</v>
      </c>
      <c r="F11662" s="18" t="s">
        <v>3856</v>
      </c>
      <c r="G11662" s="18">
        <v>612</v>
      </c>
      <c r="H11662" s="18">
        <v>4.88</v>
      </c>
      <c r="I11662" s="18">
        <v>5.33</v>
      </c>
      <c r="Q11662"/>
    </row>
    <row r="11663" spans="2:17" x14ac:dyDescent="0.25">
      <c r="B11663" s="18">
        <v>2013</v>
      </c>
      <c r="C11663" s="18" t="s">
        <v>8</v>
      </c>
      <c r="D11663" s="18" t="s">
        <v>164</v>
      </c>
      <c r="E11663" s="18" t="s">
        <v>382</v>
      </c>
      <c r="F11663" s="18" t="s">
        <v>3857</v>
      </c>
      <c r="G11663" s="18">
        <v>444</v>
      </c>
      <c r="H11663" s="18">
        <v>4.42</v>
      </c>
      <c r="I11663" s="18">
        <v>5.31</v>
      </c>
      <c r="Q11663"/>
    </row>
    <row r="11664" spans="2:17" x14ac:dyDescent="0.25">
      <c r="B11664" s="18">
        <v>2013</v>
      </c>
      <c r="C11664" s="18" t="s">
        <v>8</v>
      </c>
      <c r="D11664" s="18" t="s">
        <v>164</v>
      </c>
      <c r="E11664" s="18" t="s">
        <v>382</v>
      </c>
      <c r="F11664" s="18" t="s">
        <v>3858</v>
      </c>
      <c r="G11664" s="18">
        <v>696</v>
      </c>
      <c r="H11664" s="18">
        <v>4.82</v>
      </c>
      <c r="I11664" s="18">
        <v>5.0199999999999996</v>
      </c>
      <c r="Q11664"/>
    </row>
    <row r="11665" spans="2:17" x14ac:dyDescent="0.25">
      <c r="B11665" s="18">
        <v>2013</v>
      </c>
      <c r="C11665" s="18" t="s">
        <v>8</v>
      </c>
      <c r="D11665" s="18" t="s">
        <v>164</v>
      </c>
      <c r="E11665" s="18" t="s">
        <v>382</v>
      </c>
      <c r="F11665" s="18" t="s">
        <v>3859</v>
      </c>
      <c r="G11665" s="18">
        <v>660</v>
      </c>
      <c r="H11665" s="18">
        <v>4.74</v>
      </c>
      <c r="I11665" s="18">
        <v>5.37</v>
      </c>
      <c r="Q11665"/>
    </row>
    <row r="11666" spans="2:17" x14ac:dyDescent="0.25">
      <c r="B11666" s="18">
        <v>2013</v>
      </c>
      <c r="C11666" s="18" t="s">
        <v>8</v>
      </c>
      <c r="D11666" s="18" t="s">
        <v>164</v>
      </c>
      <c r="E11666" s="18" t="s">
        <v>382</v>
      </c>
      <c r="F11666" s="18" t="s">
        <v>3860</v>
      </c>
      <c r="G11666" s="18">
        <v>480</v>
      </c>
      <c r="H11666" s="18">
        <v>4.6900000000000004</v>
      </c>
      <c r="I11666" s="18">
        <v>5.19</v>
      </c>
      <c r="Q11666"/>
    </row>
    <row r="11667" spans="2:17" x14ac:dyDescent="0.25">
      <c r="B11667" s="18">
        <v>2013</v>
      </c>
      <c r="C11667" s="18" t="s">
        <v>8</v>
      </c>
      <c r="D11667" s="18" t="s">
        <v>164</v>
      </c>
      <c r="E11667" s="18" t="s">
        <v>382</v>
      </c>
      <c r="F11667" s="18" t="s">
        <v>3648</v>
      </c>
      <c r="G11667" s="18">
        <v>576</v>
      </c>
      <c r="H11667" s="18">
        <v>4.57</v>
      </c>
      <c r="I11667" s="18">
        <v>5.29</v>
      </c>
      <c r="Q11667"/>
    </row>
    <row r="11668" spans="2:17" x14ac:dyDescent="0.25">
      <c r="B11668" s="18">
        <v>2013</v>
      </c>
      <c r="C11668" s="18" t="s">
        <v>8</v>
      </c>
      <c r="D11668" s="18" t="s">
        <v>164</v>
      </c>
      <c r="E11668" s="18" t="s">
        <v>382</v>
      </c>
      <c r="F11668" s="18" t="s">
        <v>3649</v>
      </c>
      <c r="G11668" s="18">
        <v>528</v>
      </c>
      <c r="H11668" s="18">
        <v>4.84</v>
      </c>
      <c r="I11668" s="18">
        <v>5.37</v>
      </c>
      <c r="Q11668"/>
    </row>
    <row r="11669" spans="2:17" x14ac:dyDescent="0.25">
      <c r="B11669" s="18">
        <v>2013</v>
      </c>
      <c r="C11669" s="18" t="s">
        <v>8</v>
      </c>
      <c r="D11669" s="18" t="s">
        <v>160</v>
      </c>
      <c r="E11669" s="18" t="s">
        <v>382</v>
      </c>
      <c r="F11669" s="18" t="s">
        <v>3650</v>
      </c>
      <c r="G11669" s="18">
        <v>60</v>
      </c>
      <c r="H11669" s="18">
        <v>1.1000000000000001</v>
      </c>
      <c r="I11669" s="18">
        <v>1.25</v>
      </c>
      <c r="Q11669"/>
    </row>
    <row r="11670" spans="2:17" x14ac:dyDescent="0.25">
      <c r="B11670" s="18">
        <v>2013</v>
      </c>
      <c r="C11670" s="18" t="s">
        <v>8</v>
      </c>
      <c r="D11670" s="18" t="s">
        <v>160</v>
      </c>
      <c r="E11670" s="18" t="s">
        <v>382</v>
      </c>
      <c r="F11670" s="18" t="s">
        <v>439</v>
      </c>
      <c r="G11670" s="18">
        <v>216</v>
      </c>
      <c r="H11670" s="18">
        <v>1.2</v>
      </c>
      <c r="I11670" s="18">
        <v>1.27</v>
      </c>
      <c r="Q11670"/>
    </row>
    <row r="11671" spans="2:17" x14ac:dyDescent="0.25">
      <c r="B11671" s="18">
        <v>2013</v>
      </c>
      <c r="C11671" s="18" t="s">
        <v>8</v>
      </c>
      <c r="D11671" s="18" t="s">
        <v>160</v>
      </c>
      <c r="E11671" s="18" t="s">
        <v>382</v>
      </c>
      <c r="F11671" s="18" t="s">
        <v>440</v>
      </c>
      <c r="G11671" s="18">
        <v>192</v>
      </c>
      <c r="H11671" s="18">
        <v>1.1599999999999999</v>
      </c>
      <c r="I11671" s="18">
        <v>1.2</v>
      </c>
      <c r="Q11671"/>
    </row>
    <row r="11672" spans="2:17" x14ac:dyDescent="0.25">
      <c r="B11672" s="18">
        <v>2013</v>
      </c>
      <c r="C11672" s="18" t="s">
        <v>8</v>
      </c>
      <c r="D11672" s="18" t="s">
        <v>160</v>
      </c>
      <c r="E11672" s="18" t="s">
        <v>382</v>
      </c>
      <c r="F11672" s="18" t="s">
        <v>441</v>
      </c>
      <c r="G11672" s="18">
        <v>192</v>
      </c>
      <c r="H11672" s="18">
        <v>1.1200000000000001</v>
      </c>
      <c r="I11672" s="18">
        <v>1.28</v>
      </c>
      <c r="Q11672"/>
    </row>
    <row r="11673" spans="2:17" x14ac:dyDescent="0.25">
      <c r="B11673" s="18">
        <v>2013</v>
      </c>
      <c r="C11673" s="18" t="s">
        <v>8</v>
      </c>
      <c r="D11673" s="18" t="s">
        <v>160</v>
      </c>
      <c r="E11673" s="18" t="s">
        <v>382</v>
      </c>
      <c r="F11673" s="18" t="s">
        <v>442</v>
      </c>
      <c r="G11673" s="18">
        <v>156</v>
      </c>
      <c r="H11673" s="18">
        <v>1</v>
      </c>
      <c r="I11673" s="18">
        <v>1.38</v>
      </c>
      <c r="Q11673"/>
    </row>
    <row r="11674" spans="2:17" x14ac:dyDescent="0.25">
      <c r="B11674" s="18">
        <v>2013</v>
      </c>
      <c r="C11674" s="18" t="s">
        <v>8</v>
      </c>
      <c r="D11674" s="18" t="s">
        <v>160</v>
      </c>
      <c r="E11674" s="18" t="s">
        <v>382</v>
      </c>
      <c r="F11674" s="18" t="s">
        <v>443</v>
      </c>
      <c r="G11674" s="18">
        <v>204</v>
      </c>
      <c r="H11674" s="18">
        <v>1.03</v>
      </c>
      <c r="I11674" s="18">
        <v>1.3</v>
      </c>
      <c r="Q11674"/>
    </row>
    <row r="11675" spans="2:17" x14ac:dyDescent="0.25">
      <c r="B11675" s="18">
        <v>2013</v>
      </c>
      <c r="C11675" s="18" t="s">
        <v>8</v>
      </c>
      <c r="D11675" s="18" t="s">
        <v>160</v>
      </c>
      <c r="E11675" s="18" t="s">
        <v>382</v>
      </c>
      <c r="F11675" s="18" t="s">
        <v>444</v>
      </c>
      <c r="G11675" s="18">
        <v>228</v>
      </c>
      <c r="H11675" s="18">
        <v>1.07</v>
      </c>
      <c r="I11675" s="18">
        <v>1.2</v>
      </c>
      <c r="Q11675"/>
    </row>
    <row r="11676" spans="2:17" x14ac:dyDescent="0.25">
      <c r="B11676" s="18">
        <v>2013</v>
      </c>
      <c r="C11676" s="18" t="s">
        <v>8</v>
      </c>
      <c r="D11676" s="18" t="s">
        <v>160</v>
      </c>
      <c r="E11676" s="18" t="s">
        <v>382</v>
      </c>
      <c r="F11676" s="18" t="s">
        <v>445</v>
      </c>
      <c r="G11676" s="18">
        <v>132</v>
      </c>
      <c r="H11676" s="18">
        <v>1.19</v>
      </c>
      <c r="I11676" s="18">
        <v>1.31</v>
      </c>
      <c r="Q11676"/>
    </row>
    <row r="11677" spans="2:17" x14ac:dyDescent="0.25">
      <c r="B11677" s="18">
        <v>2013</v>
      </c>
      <c r="C11677" s="18" t="s">
        <v>8</v>
      </c>
      <c r="D11677" s="18" t="s">
        <v>160</v>
      </c>
      <c r="E11677" s="18" t="s">
        <v>382</v>
      </c>
      <c r="F11677" s="18" t="s">
        <v>3651</v>
      </c>
      <c r="G11677" s="18">
        <v>204</v>
      </c>
      <c r="H11677" s="18">
        <v>1.08</v>
      </c>
      <c r="I11677" s="18">
        <v>1.23</v>
      </c>
      <c r="Q11677"/>
    </row>
    <row r="11678" spans="2:17" x14ac:dyDescent="0.25">
      <c r="B11678" s="18">
        <v>2013</v>
      </c>
      <c r="C11678" s="18" t="s">
        <v>8</v>
      </c>
      <c r="D11678" s="18" t="s">
        <v>160</v>
      </c>
      <c r="E11678" s="18" t="s">
        <v>382</v>
      </c>
      <c r="F11678" s="18" t="s">
        <v>446</v>
      </c>
      <c r="G11678" s="18">
        <v>204</v>
      </c>
      <c r="H11678" s="18">
        <v>1.03</v>
      </c>
      <c r="I11678" s="18">
        <v>1.37</v>
      </c>
      <c r="Q11678"/>
    </row>
    <row r="11679" spans="2:17" x14ac:dyDescent="0.25">
      <c r="B11679" s="18">
        <v>2013</v>
      </c>
      <c r="C11679" s="18" t="s">
        <v>8</v>
      </c>
      <c r="D11679" s="18" t="s">
        <v>160</v>
      </c>
      <c r="E11679" s="18" t="s">
        <v>382</v>
      </c>
      <c r="F11679" s="18" t="s">
        <v>447</v>
      </c>
      <c r="G11679" s="18">
        <v>168</v>
      </c>
      <c r="H11679" s="18">
        <v>1.02</v>
      </c>
      <c r="I11679" s="18">
        <v>1.34</v>
      </c>
      <c r="Q11679"/>
    </row>
    <row r="11680" spans="2:17" x14ac:dyDescent="0.25">
      <c r="B11680" s="18">
        <v>2013</v>
      </c>
      <c r="C11680" s="18" t="s">
        <v>8</v>
      </c>
      <c r="D11680" s="18" t="s">
        <v>160</v>
      </c>
      <c r="E11680" s="18" t="s">
        <v>382</v>
      </c>
      <c r="F11680" s="18" t="s">
        <v>448</v>
      </c>
      <c r="G11680" s="18">
        <v>180</v>
      </c>
      <c r="H11680" s="18">
        <v>1.04</v>
      </c>
      <c r="I11680" s="18">
        <v>1.34</v>
      </c>
      <c r="Q11680"/>
    </row>
    <row r="11681" spans="2:17" x14ac:dyDescent="0.25">
      <c r="B11681" s="18">
        <v>2013</v>
      </c>
      <c r="C11681" s="18" t="s">
        <v>8</v>
      </c>
      <c r="D11681" s="18" t="s">
        <v>160</v>
      </c>
      <c r="E11681" s="18" t="s">
        <v>382</v>
      </c>
      <c r="F11681" s="18" t="s">
        <v>449</v>
      </c>
      <c r="G11681" s="18">
        <v>96</v>
      </c>
      <c r="H11681" s="18">
        <v>1.01</v>
      </c>
      <c r="I11681" s="18">
        <v>1.2</v>
      </c>
      <c r="Q11681"/>
    </row>
    <row r="11682" spans="2:17" x14ac:dyDescent="0.25">
      <c r="B11682" s="18">
        <v>2013</v>
      </c>
      <c r="C11682" s="18" t="s">
        <v>8</v>
      </c>
      <c r="D11682" s="18" t="s">
        <v>266</v>
      </c>
      <c r="E11682" s="18" t="s">
        <v>450</v>
      </c>
      <c r="F11682" s="18" t="s">
        <v>451</v>
      </c>
      <c r="G11682" s="18">
        <v>1404</v>
      </c>
      <c r="H11682" s="18">
        <v>2.57</v>
      </c>
      <c r="I11682" s="18">
        <v>3.42</v>
      </c>
      <c r="Q11682"/>
    </row>
    <row r="11683" spans="2:17" x14ac:dyDescent="0.25">
      <c r="B11683" s="18">
        <v>2013</v>
      </c>
      <c r="C11683" s="18" t="s">
        <v>8</v>
      </c>
      <c r="D11683" s="18" t="s">
        <v>266</v>
      </c>
      <c r="E11683" s="18" t="s">
        <v>450</v>
      </c>
      <c r="F11683" s="18" t="s">
        <v>452</v>
      </c>
      <c r="G11683" s="18">
        <v>2688</v>
      </c>
      <c r="H11683" s="18">
        <v>2.54</v>
      </c>
      <c r="I11683" s="18">
        <v>3.73</v>
      </c>
      <c r="Q11683"/>
    </row>
    <row r="11684" spans="2:17" x14ac:dyDescent="0.25">
      <c r="B11684" s="18">
        <v>2013</v>
      </c>
      <c r="C11684" s="18" t="s">
        <v>8</v>
      </c>
      <c r="D11684" s="18" t="s">
        <v>266</v>
      </c>
      <c r="E11684" s="18" t="s">
        <v>450</v>
      </c>
      <c r="F11684" s="18" t="s">
        <v>453</v>
      </c>
      <c r="G11684" s="18">
        <v>1488</v>
      </c>
      <c r="H11684" s="18">
        <v>2.62</v>
      </c>
      <c r="I11684" s="18">
        <v>3.73</v>
      </c>
      <c r="Q11684"/>
    </row>
    <row r="11685" spans="2:17" x14ac:dyDescent="0.25">
      <c r="B11685" s="18">
        <v>2013</v>
      </c>
      <c r="C11685" s="18" t="s">
        <v>8</v>
      </c>
      <c r="D11685" s="18" t="s">
        <v>266</v>
      </c>
      <c r="E11685" s="18" t="s">
        <v>450</v>
      </c>
      <c r="F11685" s="18" t="s">
        <v>454</v>
      </c>
      <c r="G11685" s="18">
        <v>2340</v>
      </c>
      <c r="H11685" s="18">
        <v>2.75</v>
      </c>
      <c r="I11685" s="18">
        <v>3.46</v>
      </c>
      <c r="Q11685"/>
    </row>
    <row r="11686" spans="2:17" x14ac:dyDescent="0.25">
      <c r="B11686" s="18">
        <v>2013</v>
      </c>
      <c r="C11686" s="18" t="s">
        <v>8</v>
      </c>
      <c r="D11686" s="18" t="s">
        <v>266</v>
      </c>
      <c r="E11686" s="18" t="s">
        <v>450</v>
      </c>
      <c r="F11686" s="18" t="s">
        <v>455</v>
      </c>
      <c r="G11686" s="18">
        <v>2220</v>
      </c>
      <c r="H11686" s="18">
        <v>2.81</v>
      </c>
      <c r="I11686" s="18">
        <v>3.36</v>
      </c>
      <c r="Q11686"/>
    </row>
    <row r="11687" spans="2:17" x14ac:dyDescent="0.25">
      <c r="B11687" s="18">
        <v>2013</v>
      </c>
      <c r="C11687" s="18" t="s">
        <v>8</v>
      </c>
      <c r="D11687" s="18" t="s">
        <v>266</v>
      </c>
      <c r="E11687" s="18" t="s">
        <v>450</v>
      </c>
      <c r="F11687" s="18" t="s">
        <v>456</v>
      </c>
      <c r="G11687" s="18">
        <v>2160</v>
      </c>
      <c r="H11687" s="18">
        <v>2.42</v>
      </c>
      <c r="I11687" s="18">
        <v>3.73</v>
      </c>
      <c r="Q11687"/>
    </row>
    <row r="11688" spans="2:17" x14ac:dyDescent="0.25">
      <c r="B11688" s="18">
        <v>2013</v>
      </c>
      <c r="C11688" s="18" t="s">
        <v>8</v>
      </c>
      <c r="D11688" s="18" t="s">
        <v>266</v>
      </c>
      <c r="E11688" s="18" t="s">
        <v>450</v>
      </c>
      <c r="F11688" s="18" t="s">
        <v>457</v>
      </c>
      <c r="G11688" s="18">
        <v>1392</v>
      </c>
      <c r="H11688" s="18">
        <v>2.36</v>
      </c>
      <c r="I11688" s="18">
        <v>3.38</v>
      </c>
      <c r="Q11688"/>
    </row>
    <row r="11689" spans="2:17" x14ac:dyDescent="0.25">
      <c r="B11689" s="18">
        <v>2013</v>
      </c>
      <c r="C11689" s="18" t="s">
        <v>8</v>
      </c>
      <c r="D11689" s="18" t="s">
        <v>266</v>
      </c>
      <c r="E11689" s="18" t="s">
        <v>450</v>
      </c>
      <c r="F11689" s="18" t="s">
        <v>458</v>
      </c>
      <c r="G11689" s="18">
        <v>1212</v>
      </c>
      <c r="H11689" s="18">
        <v>2.6</v>
      </c>
      <c r="I11689" s="18">
        <v>3.98</v>
      </c>
      <c r="Q11689"/>
    </row>
    <row r="11690" spans="2:17" x14ac:dyDescent="0.25">
      <c r="B11690" s="18">
        <v>2013</v>
      </c>
      <c r="C11690" s="18" t="s">
        <v>8</v>
      </c>
      <c r="D11690" s="18" t="s">
        <v>266</v>
      </c>
      <c r="E11690" s="18" t="s">
        <v>450</v>
      </c>
      <c r="F11690" s="18" t="s">
        <v>459</v>
      </c>
      <c r="G11690" s="18">
        <v>2652</v>
      </c>
      <c r="H11690" s="18">
        <v>2.69</v>
      </c>
      <c r="I11690" s="18">
        <v>3.73</v>
      </c>
      <c r="Q11690"/>
    </row>
    <row r="11691" spans="2:17" x14ac:dyDescent="0.25">
      <c r="B11691" s="18">
        <v>2013</v>
      </c>
      <c r="C11691" s="18" t="s">
        <v>8</v>
      </c>
      <c r="D11691" s="18" t="s">
        <v>266</v>
      </c>
      <c r="E11691" s="18" t="s">
        <v>450</v>
      </c>
      <c r="F11691" s="18" t="s">
        <v>460</v>
      </c>
      <c r="G11691" s="18">
        <v>2268</v>
      </c>
      <c r="H11691" s="18">
        <v>2.56</v>
      </c>
      <c r="I11691" s="18">
        <v>3.31</v>
      </c>
      <c r="Q11691"/>
    </row>
    <row r="11692" spans="2:17" x14ac:dyDescent="0.25">
      <c r="B11692" s="18">
        <v>2013</v>
      </c>
      <c r="C11692" s="18" t="s">
        <v>8</v>
      </c>
      <c r="D11692" s="18" t="s">
        <v>266</v>
      </c>
      <c r="E11692" s="18" t="s">
        <v>450</v>
      </c>
      <c r="F11692" s="18" t="s">
        <v>461</v>
      </c>
      <c r="G11692" s="18">
        <v>1968</v>
      </c>
      <c r="H11692" s="18">
        <v>2.2999999999999998</v>
      </c>
      <c r="I11692" s="18">
        <v>3.75</v>
      </c>
      <c r="Q11692"/>
    </row>
    <row r="11693" spans="2:17" x14ac:dyDescent="0.25">
      <c r="B11693" s="18">
        <v>2013</v>
      </c>
      <c r="C11693" s="18" t="s">
        <v>8</v>
      </c>
      <c r="D11693" s="18" t="s">
        <v>266</v>
      </c>
      <c r="E11693" s="18" t="s">
        <v>450</v>
      </c>
      <c r="F11693" s="18" t="s">
        <v>462</v>
      </c>
      <c r="G11693" s="18">
        <v>2760</v>
      </c>
      <c r="H11693" s="18">
        <v>2.77</v>
      </c>
      <c r="I11693" s="18">
        <v>3.77</v>
      </c>
      <c r="Q11693"/>
    </row>
    <row r="11694" spans="2:17" x14ac:dyDescent="0.25">
      <c r="B11694" s="18">
        <v>2013</v>
      </c>
      <c r="C11694" s="18" t="s">
        <v>8</v>
      </c>
      <c r="D11694" s="18" t="s">
        <v>266</v>
      </c>
      <c r="E11694" s="18" t="s">
        <v>450</v>
      </c>
      <c r="F11694" s="18" t="s">
        <v>463</v>
      </c>
      <c r="G11694" s="18">
        <v>1296</v>
      </c>
      <c r="H11694" s="18">
        <v>2.79</v>
      </c>
      <c r="I11694" s="18">
        <v>3.95</v>
      </c>
      <c r="Q11694"/>
    </row>
    <row r="11695" spans="2:17" x14ac:dyDescent="0.25">
      <c r="B11695" s="18">
        <v>2013</v>
      </c>
      <c r="C11695" s="18" t="s">
        <v>8</v>
      </c>
      <c r="D11695" s="18" t="s">
        <v>266</v>
      </c>
      <c r="E11695" s="18" t="s">
        <v>450</v>
      </c>
      <c r="F11695" s="18" t="s">
        <v>464</v>
      </c>
      <c r="G11695" s="18">
        <v>2160</v>
      </c>
      <c r="H11695" s="18">
        <v>2.63</v>
      </c>
      <c r="I11695" s="18">
        <v>3.55</v>
      </c>
      <c r="Q11695"/>
    </row>
    <row r="11696" spans="2:17" x14ac:dyDescent="0.25">
      <c r="B11696" s="18">
        <v>2013</v>
      </c>
      <c r="C11696" s="18" t="s">
        <v>8</v>
      </c>
      <c r="D11696" s="18" t="s">
        <v>266</v>
      </c>
      <c r="E11696" s="18" t="s">
        <v>450</v>
      </c>
      <c r="F11696" s="18" t="s">
        <v>465</v>
      </c>
      <c r="G11696" s="18">
        <v>2484</v>
      </c>
      <c r="H11696" s="18">
        <v>2.5</v>
      </c>
      <c r="I11696" s="18">
        <v>3.48</v>
      </c>
      <c r="Q11696"/>
    </row>
    <row r="11697" spans="2:17" x14ac:dyDescent="0.25">
      <c r="B11697" s="18">
        <v>2013</v>
      </c>
      <c r="C11697" s="18" t="s">
        <v>8</v>
      </c>
      <c r="D11697" s="18" t="s">
        <v>94</v>
      </c>
      <c r="E11697" s="18" t="s">
        <v>466</v>
      </c>
      <c r="F11697" s="18" t="s">
        <v>467</v>
      </c>
      <c r="G11697" s="18">
        <v>8976</v>
      </c>
      <c r="H11697" s="18">
        <v>0.6</v>
      </c>
      <c r="I11697" s="18">
        <v>1.1599999999999999</v>
      </c>
      <c r="Q11697"/>
    </row>
    <row r="11698" spans="2:17" x14ac:dyDescent="0.25">
      <c r="B11698" s="18">
        <v>2013</v>
      </c>
      <c r="C11698" s="18" t="s">
        <v>8</v>
      </c>
      <c r="D11698" s="18" t="s">
        <v>94</v>
      </c>
      <c r="E11698" s="18" t="s">
        <v>466</v>
      </c>
      <c r="F11698" s="18" t="s">
        <v>468</v>
      </c>
      <c r="G11698" s="18">
        <v>6288</v>
      </c>
      <c r="H11698" s="18">
        <v>0.72</v>
      </c>
      <c r="I11698" s="18">
        <v>1.17</v>
      </c>
      <c r="Q11698"/>
    </row>
    <row r="11699" spans="2:17" x14ac:dyDescent="0.25">
      <c r="B11699" s="18">
        <v>2013</v>
      </c>
      <c r="C11699" s="18" t="s">
        <v>8</v>
      </c>
      <c r="D11699" s="18" t="s">
        <v>94</v>
      </c>
      <c r="E11699" s="18" t="s">
        <v>466</v>
      </c>
      <c r="F11699" s="18" t="s">
        <v>469</v>
      </c>
      <c r="G11699" s="18">
        <v>4956</v>
      </c>
      <c r="H11699" s="18">
        <v>1.1399999999999999</v>
      </c>
      <c r="I11699" s="18">
        <v>1.04</v>
      </c>
      <c r="Q11699"/>
    </row>
    <row r="11700" spans="2:17" x14ac:dyDescent="0.25">
      <c r="B11700" s="18">
        <v>2013</v>
      </c>
      <c r="C11700" s="18" t="s">
        <v>8</v>
      </c>
      <c r="D11700" s="18" t="s">
        <v>94</v>
      </c>
      <c r="E11700" s="18" t="s">
        <v>466</v>
      </c>
      <c r="F11700" s="18" t="s">
        <v>470</v>
      </c>
      <c r="G11700" s="18">
        <v>7356</v>
      </c>
      <c r="H11700" s="18">
        <v>1.03</v>
      </c>
      <c r="I11700" s="18">
        <v>1.01</v>
      </c>
      <c r="Q11700"/>
    </row>
    <row r="11701" spans="2:17" x14ac:dyDescent="0.25">
      <c r="B11701" s="18">
        <v>2013</v>
      </c>
      <c r="C11701" s="18" t="s">
        <v>8</v>
      </c>
      <c r="D11701" s="18" t="s">
        <v>94</v>
      </c>
      <c r="E11701" s="18" t="s">
        <v>466</v>
      </c>
      <c r="F11701" s="18" t="s">
        <v>471</v>
      </c>
      <c r="G11701" s="18">
        <v>5448</v>
      </c>
      <c r="H11701" s="18">
        <v>0.67</v>
      </c>
      <c r="I11701" s="18">
        <v>1.05</v>
      </c>
      <c r="Q11701"/>
    </row>
    <row r="11702" spans="2:17" x14ac:dyDescent="0.25">
      <c r="B11702" s="18">
        <v>2013</v>
      </c>
      <c r="C11702" s="18" t="s">
        <v>8</v>
      </c>
      <c r="D11702" s="18" t="s">
        <v>94</v>
      </c>
      <c r="E11702" s="18" t="s">
        <v>466</v>
      </c>
      <c r="F11702" s="18" t="s">
        <v>472</v>
      </c>
      <c r="G11702" s="18">
        <v>8064</v>
      </c>
      <c r="H11702" s="18">
        <v>0.79</v>
      </c>
      <c r="I11702" s="18">
        <v>1.05</v>
      </c>
      <c r="Q11702"/>
    </row>
    <row r="11703" spans="2:17" x14ac:dyDescent="0.25">
      <c r="B11703" s="18">
        <v>2013</v>
      </c>
      <c r="C11703" s="18" t="s">
        <v>8</v>
      </c>
      <c r="D11703" s="18" t="s">
        <v>94</v>
      </c>
      <c r="E11703" s="18" t="s">
        <v>466</v>
      </c>
      <c r="F11703" s="18" t="s">
        <v>473</v>
      </c>
      <c r="G11703" s="18">
        <v>8892</v>
      </c>
      <c r="H11703" s="18">
        <v>1.04</v>
      </c>
      <c r="I11703" s="18">
        <v>1.1599999999999999</v>
      </c>
      <c r="Q11703"/>
    </row>
    <row r="11704" spans="2:17" x14ac:dyDescent="0.25">
      <c r="B11704" s="18">
        <v>2013</v>
      </c>
      <c r="C11704" s="18" t="s">
        <v>8</v>
      </c>
      <c r="D11704" s="18" t="s">
        <v>94</v>
      </c>
      <c r="E11704" s="18" t="s">
        <v>466</v>
      </c>
      <c r="F11704" s="18" t="s">
        <v>474</v>
      </c>
      <c r="G11704" s="18">
        <v>6312</v>
      </c>
      <c r="H11704" s="18">
        <v>0.7</v>
      </c>
      <c r="I11704" s="18">
        <v>1.1200000000000001</v>
      </c>
      <c r="Q11704"/>
    </row>
    <row r="11705" spans="2:17" x14ac:dyDescent="0.25">
      <c r="B11705" s="18">
        <v>2013</v>
      </c>
      <c r="C11705" s="18" t="s">
        <v>8</v>
      </c>
      <c r="D11705" s="18" t="s">
        <v>94</v>
      </c>
      <c r="E11705" s="18" t="s">
        <v>466</v>
      </c>
      <c r="F11705" s="18" t="s">
        <v>475</v>
      </c>
      <c r="G11705" s="18">
        <v>6984</v>
      </c>
      <c r="H11705" s="18">
        <v>0.49</v>
      </c>
      <c r="I11705" s="18">
        <v>1.03</v>
      </c>
      <c r="Q11705"/>
    </row>
    <row r="11706" spans="2:17" x14ac:dyDescent="0.25">
      <c r="B11706" s="18">
        <v>2013</v>
      </c>
      <c r="C11706" s="18" t="s">
        <v>8</v>
      </c>
      <c r="D11706" s="18" t="s">
        <v>94</v>
      </c>
      <c r="E11706" s="18" t="s">
        <v>466</v>
      </c>
      <c r="F11706" s="18" t="s">
        <v>476</v>
      </c>
      <c r="G11706" s="18">
        <v>6144</v>
      </c>
      <c r="H11706" s="18">
        <v>0.97</v>
      </c>
      <c r="I11706" s="18">
        <v>0.93</v>
      </c>
      <c r="Q11706"/>
    </row>
    <row r="11707" spans="2:17" x14ac:dyDescent="0.25">
      <c r="B11707" s="18">
        <v>2013</v>
      </c>
      <c r="C11707" s="18" t="s">
        <v>8</v>
      </c>
      <c r="D11707" s="18" t="s">
        <v>94</v>
      </c>
      <c r="E11707" s="18" t="s">
        <v>466</v>
      </c>
      <c r="F11707" s="18" t="s">
        <v>477</v>
      </c>
      <c r="G11707" s="18">
        <v>7056</v>
      </c>
      <c r="H11707" s="18">
        <v>0.69</v>
      </c>
      <c r="I11707" s="18">
        <v>1.1499999999999999</v>
      </c>
      <c r="Q11707"/>
    </row>
    <row r="11708" spans="2:17" x14ac:dyDescent="0.25">
      <c r="B11708" s="18">
        <v>2013</v>
      </c>
      <c r="C11708" s="18" t="s">
        <v>8</v>
      </c>
      <c r="D11708" s="18" t="s">
        <v>94</v>
      </c>
      <c r="E11708" s="18" t="s">
        <v>466</v>
      </c>
      <c r="F11708" s="18" t="s">
        <v>478</v>
      </c>
      <c r="G11708" s="18">
        <v>7848</v>
      </c>
      <c r="H11708" s="18">
        <v>0.85</v>
      </c>
      <c r="I11708" s="18">
        <v>0.91</v>
      </c>
      <c r="Q11708"/>
    </row>
    <row r="11709" spans="2:17" x14ac:dyDescent="0.25">
      <c r="B11709" s="18">
        <v>2013</v>
      </c>
      <c r="C11709" s="18" t="s">
        <v>8</v>
      </c>
      <c r="D11709" s="18" t="s">
        <v>94</v>
      </c>
      <c r="E11709" s="18" t="s">
        <v>466</v>
      </c>
      <c r="F11709" s="18" t="s">
        <v>479</v>
      </c>
      <c r="G11709" s="18">
        <v>5760</v>
      </c>
      <c r="H11709" s="18">
        <v>0.63</v>
      </c>
      <c r="I11709" s="18">
        <v>1.0900000000000001</v>
      </c>
      <c r="Q11709"/>
    </row>
    <row r="11710" spans="2:17" x14ac:dyDescent="0.25">
      <c r="B11710" s="18">
        <v>2013</v>
      </c>
      <c r="C11710" s="18" t="s">
        <v>8</v>
      </c>
      <c r="D11710" s="18" t="s">
        <v>94</v>
      </c>
      <c r="E11710" s="18" t="s">
        <v>466</v>
      </c>
      <c r="F11710" s="18" t="s">
        <v>480</v>
      </c>
      <c r="G11710" s="18">
        <v>5436</v>
      </c>
      <c r="H11710" s="18">
        <v>1.07</v>
      </c>
      <c r="I11710" s="18">
        <v>1.08</v>
      </c>
      <c r="Q11710"/>
    </row>
    <row r="11711" spans="2:17" x14ac:dyDescent="0.25">
      <c r="B11711" s="18">
        <v>2013</v>
      </c>
      <c r="C11711" s="18" t="s">
        <v>8</v>
      </c>
      <c r="D11711" s="18" t="s">
        <v>94</v>
      </c>
      <c r="E11711" s="18" t="s">
        <v>466</v>
      </c>
      <c r="F11711" s="18" t="s">
        <v>481</v>
      </c>
      <c r="G11711" s="18">
        <v>9036</v>
      </c>
      <c r="H11711" s="18">
        <v>0.44</v>
      </c>
      <c r="I11711" s="18">
        <v>1.1399999999999999</v>
      </c>
      <c r="Q11711"/>
    </row>
    <row r="11712" spans="2:17" x14ac:dyDescent="0.25">
      <c r="B11712" s="18">
        <v>2013</v>
      </c>
      <c r="C11712" s="18" t="s">
        <v>8</v>
      </c>
      <c r="D11712" s="18" t="s">
        <v>94</v>
      </c>
      <c r="E11712" s="18" t="s">
        <v>466</v>
      </c>
      <c r="F11712" s="18" t="s">
        <v>482</v>
      </c>
      <c r="G11712" s="18">
        <v>9132</v>
      </c>
      <c r="H11712" s="18">
        <v>1.1399999999999999</v>
      </c>
      <c r="I11712" s="18">
        <v>0.96</v>
      </c>
      <c r="Q11712"/>
    </row>
    <row r="11713" spans="2:17" x14ac:dyDescent="0.25">
      <c r="B11713" s="18">
        <v>2013</v>
      </c>
      <c r="C11713" s="18" t="s">
        <v>8</v>
      </c>
      <c r="D11713" s="18" t="s">
        <v>94</v>
      </c>
      <c r="E11713" s="18" t="s">
        <v>466</v>
      </c>
      <c r="F11713" s="18" t="s">
        <v>483</v>
      </c>
      <c r="G11713" s="18">
        <v>6528</v>
      </c>
      <c r="H11713" s="18">
        <v>0.75</v>
      </c>
      <c r="I11713" s="18">
        <v>1.07</v>
      </c>
      <c r="Q11713"/>
    </row>
    <row r="11714" spans="2:17" x14ac:dyDescent="0.25">
      <c r="B11714" s="18">
        <v>2013</v>
      </c>
      <c r="C11714" s="18" t="s">
        <v>8</v>
      </c>
      <c r="D11714" s="18" t="s">
        <v>94</v>
      </c>
      <c r="E11714" s="18" t="s">
        <v>466</v>
      </c>
      <c r="F11714" s="18" t="s">
        <v>484</v>
      </c>
      <c r="G11714" s="18">
        <v>8088</v>
      </c>
      <c r="H11714" s="18">
        <v>0.69</v>
      </c>
      <c r="I11714" s="18">
        <v>1.05</v>
      </c>
      <c r="Q11714"/>
    </row>
    <row r="11715" spans="2:17" x14ac:dyDescent="0.25">
      <c r="B11715" s="18">
        <v>2013</v>
      </c>
      <c r="C11715" s="18" t="s">
        <v>8</v>
      </c>
      <c r="D11715" s="18" t="s">
        <v>94</v>
      </c>
      <c r="E11715" s="18" t="s">
        <v>466</v>
      </c>
      <c r="F11715" s="18" t="s">
        <v>485</v>
      </c>
      <c r="G11715" s="18">
        <v>7512</v>
      </c>
      <c r="H11715" s="18">
        <v>0.98</v>
      </c>
      <c r="I11715" s="18">
        <v>1.1599999999999999</v>
      </c>
      <c r="Q11715"/>
    </row>
    <row r="11716" spans="2:17" x14ac:dyDescent="0.25">
      <c r="B11716" s="18">
        <v>2013</v>
      </c>
      <c r="C11716" s="18" t="s">
        <v>8</v>
      </c>
      <c r="D11716" s="18" t="s">
        <v>94</v>
      </c>
      <c r="E11716" s="18" t="s">
        <v>466</v>
      </c>
      <c r="F11716" s="18" t="s">
        <v>486</v>
      </c>
      <c r="G11716" s="18">
        <v>5100</v>
      </c>
      <c r="H11716" s="18">
        <v>1.05</v>
      </c>
      <c r="I11716" s="18">
        <v>0.96</v>
      </c>
      <c r="Q11716"/>
    </row>
    <row r="11717" spans="2:17" x14ac:dyDescent="0.25">
      <c r="B11717" s="18">
        <v>2013</v>
      </c>
      <c r="C11717" s="18" t="s">
        <v>8</v>
      </c>
      <c r="D11717" s="18" t="s">
        <v>94</v>
      </c>
      <c r="E11717" s="18" t="s">
        <v>466</v>
      </c>
      <c r="F11717" s="18" t="s">
        <v>487</v>
      </c>
      <c r="G11717" s="18">
        <v>9216</v>
      </c>
      <c r="H11717" s="18">
        <v>0.9</v>
      </c>
      <c r="I11717" s="18">
        <v>0.9</v>
      </c>
      <c r="Q11717"/>
    </row>
    <row r="11718" spans="2:17" x14ac:dyDescent="0.25">
      <c r="B11718" s="18">
        <v>2013</v>
      </c>
      <c r="C11718" s="18" t="s">
        <v>8</v>
      </c>
      <c r="D11718" s="18" t="s">
        <v>94</v>
      </c>
      <c r="E11718" s="18" t="s">
        <v>466</v>
      </c>
      <c r="F11718" s="18" t="s">
        <v>488</v>
      </c>
      <c r="G11718" s="18">
        <v>5484</v>
      </c>
      <c r="H11718" s="18">
        <v>0.71</v>
      </c>
      <c r="I11718" s="18">
        <v>1.1200000000000001</v>
      </c>
      <c r="Q11718"/>
    </row>
    <row r="11719" spans="2:17" x14ac:dyDescent="0.25">
      <c r="B11719" s="18">
        <v>2013</v>
      </c>
      <c r="C11719" s="18" t="s">
        <v>8</v>
      </c>
      <c r="D11719" s="18" t="s">
        <v>94</v>
      </c>
      <c r="E11719" s="18" t="s">
        <v>466</v>
      </c>
      <c r="F11719" s="18" t="s">
        <v>489</v>
      </c>
      <c r="G11719" s="18">
        <v>6360</v>
      </c>
      <c r="H11719" s="18">
        <v>0.46</v>
      </c>
      <c r="I11719" s="18">
        <v>1.1599999999999999</v>
      </c>
      <c r="Q11719"/>
    </row>
    <row r="11720" spans="2:17" x14ac:dyDescent="0.25">
      <c r="B11720" s="18">
        <v>2013</v>
      </c>
      <c r="C11720" s="18" t="s">
        <v>8</v>
      </c>
      <c r="D11720" s="18" t="s">
        <v>94</v>
      </c>
      <c r="E11720" s="18" t="s">
        <v>466</v>
      </c>
      <c r="F11720" s="18" t="s">
        <v>490</v>
      </c>
      <c r="G11720" s="18">
        <v>5220</v>
      </c>
      <c r="H11720" s="18">
        <v>0.49</v>
      </c>
      <c r="I11720" s="18">
        <v>1.18</v>
      </c>
      <c r="Q11720"/>
    </row>
    <row r="11721" spans="2:17" x14ac:dyDescent="0.25">
      <c r="B11721" s="18">
        <v>2013</v>
      </c>
      <c r="C11721" s="18" t="s">
        <v>8</v>
      </c>
      <c r="D11721" s="18" t="s">
        <v>94</v>
      </c>
      <c r="E11721" s="18" t="s">
        <v>466</v>
      </c>
      <c r="F11721" s="18" t="s">
        <v>491</v>
      </c>
      <c r="G11721" s="18">
        <v>7056</v>
      </c>
      <c r="H11721" s="18">
        <v>0.49</v>
      </c>
      <c r="I11721" s="18">
        <v>0.98</v>
      </c>
      <c r="Q11721"/>
    </row>
    <row r="11722" spans="2:17" x14ac:dyDescent="0.25">
      <c r="B11722" s="18">
        <v>2013</v>
      </c>
      <c r="C11722" s="18" t="s">
        <v>8</v>
      </c>
      <c r="D11722" s="18" t="s">
        <v>94</v>
      </c>
      <c r="E11722" s="18" t="s">
        <v>466</v>
      </c>
      <c r="F11722" s="18" t="s">
        <v>492</v>
      </c>
      <c r="G11722" s="18">
        <v>7896</v>
      </c>
      <c r="H11722" s="18">
        <v>0.53</v>
      </c>
      <c r="I11722" s="18">
        <v>1.08</v>
      </c>
      <c r="Q11722"/>
    </row>
    <row r="11723" spans="2:17" x14ac:dyDescent="0.25">
      <c r="B11723" s="18">
        <v>2013</v>
      </c>
      <c r="C11723" s="18" t="s">
        <v>8</v>
      </c>
      <c r="D11723" s="18" t="s">
        <v>94</v>
      </c>
      <c r="E11723" s="18" t="s">
        <v>466</v>
      </c>
      <c r="F11723" s="18" t="s">
        <v>493</v>
      </c>
      <c r="G11723" s="18">
        <v>6708</v>
      </c>
      <c r="H11723" s="18">
        <v>0.56999999999999995</v>
      </c>
      <c r="I11723" s="18">
        <v>0.96</v>
      </c>
      <c r="Q11723"/>
    </row>
    <row r="11724" spans="2:17" x14ac:dyDescent="0.25">
      <c r="B11724" s="18">
        <v>2013</v>
      </c>
      <c r="C11724" s="18" t="s">
        <v>8</v>
      </c>
      <c r="D11724" s="18" t="s">
        <v>94</v>
      </c>
      <c r="E11724" s="18" t="s">
        <v>466</v>
      </c>
      <c r="F11724" s="18" t="s">
        <v>494</v>
      </c>
      <c r="G11724" s="18">
        <v>6324</v>
      </c>
      <c r="H11724" s="18">
        <v>1</v>
      </c>
      <c r="I11724" s="18">
        <v>1.17</v>
      </c>
      <c r="Q11724"/>
    </row>
    <row r="11725" spans="2:17" x14ac:dyDescent="0.25">
      <c r="B11725" s="18">
        <v>2013</v>
      </c>
      <c r="C11725" s="18" t="s">
        <v>8</v>
      </c>
      <c r="D11725" s="18" t="s">
        <v>94</v>
      </c>
      <c r="E11725" s="18" t="s">
        <v>466</v>
      </c>
      <c r="F11725" s="18" t="s">
        <v>495</v>
      </c>
      <c r="G11725" s="18">
        <v>9048</v>
      </c>
      <c r="H11725" s="18">
        <v>0.92</v>
      </c>
      <c r="I11725" s="18">
        <v>0.93</v>
      </c>
      <c r="Q11725"/>
    </row>
    <row r="11726" spans="2:17" x14ac:dyDescent="0.25">
      <c r="B11726" s="18">
        <v>2013</v>
      </c>
      <c r="C11726" s="18" t="s">
        <v>8</v>
      </c>
      <c r="D11726" s="18" t="s">
        <v>94</v>
      </c>
      <c r="E11726" s="18" t="s">
        <v>466</v>
      </c>
      <c r="F11726" s="18" t="s">
        <v>496</v>
      </c>
      <c r="G11726" s="18">
        <v>7656</v>
      </c>
      <c r="H11726" s="18">
        <v>1.04</v>
      </c>
      <c r="I11726" s="18">
        <v>1.1599999999999999</v>
      </c>
      <c r="Q11726"/>
    </row>
    <row r="11727" spans="2:17" x14ac:dyDescent="0.25">
      <c r="B11727" s="18">
        <v>2013</v>
      </c>
      <c r="C11727" s="18" t="s">
        <v>8</v>
      </c>
      <c r="D11727" s="18" t="s">
        <v>94</v>
      </c>
      <c r="E11727" s="18" t="s">
        <v>466</v>
      </c>
      <c r="F11727" s="18" t="s">
        <v>497</v>
      </c>
      <c r="G11727" s="18">
        <v>6360</v>
      </c>
      <c r="H11727" s="18">
        <v>1.05</v>
      </c>
      <c r="I11727" s="18">
        <v>1.18</v>
      </c>
      <c r="Q11727"/>
    </row>
    <row r="11728" spans="2:17" x14ac:dyDescent="0.25">
      <c r="B11728" s="18">
        <v>2013</v>
      </c>
      <c r="C11728" s="18" t="s">
        <v>8</v>
      </c>
      <c r="D11728" s="18" t="s">
        <v>94</v>
      </c>
      <c r="E11728" s="18" t="s">
        <v>466</v>
      </c>
      <c r="F11728" s="18" t="s">
        <v>498</v>
      </c>
      <c r="G11728" s="18">
        <v>8892</v>
      </c>
      <c r="H11728" s="18">
        <v>1.1499999999999999</v>
      </c>
      <c r="I11728" s="18">
        <v>0.9</v>
      </c>
      <c r="Q11728"/>
    </row>
    <row r="11729" spans="2:17" x14ac:dyDescent="0.25">
      <c r="B11729" s="18">
        <v>2013</v>
      </c>
      <c r="C11729" s="18" t="s">
        <v>8</v>
      </c>
      <c r="D11729" s="18" t="s">
        <v>94</v>
      </c>
      <c r="E11729" s="18" t="s">
        <v>466</v>
      </c>
      <c r="F11729" s="18" t="s">
        <v>499</v>
      </c>
      <c r="G11729" s="18">
        <v>4872</v>
      </c>
      <c r="H11729" s="18">
        <v>0.82</v>
      </c>
      <c r="I11729" s="18">
        <v>1.02</v>
      </c>
      <c r="Q11729"/>
    </row>
    <row r="11730" spans="2:17" x14ac:dyDescent="0.25">
      <c r="B11730" s="18">
        <v>2013</v>
      </c>
      <c r="C11730" s="18" t="s">
        <v>8</v>
      </c>
      <c r="D11730" s="18" t="s">
        <v>94</v>
      </c>
      <c r="E11730" s="18" t="s">
        <v>466</v>
      </c>
      <c r="F11730" s="18" t="s">
        <v>500</v>
      </c>
      <c r="G11730" s="18">
        <v>5484</v>
      </c>
      <c r="H11730" s="18">
        <v>0.65</v>
      </c>
      <c r="I11730" s="18">
        <v>1.05</v>
      </c>
      <c r="Q11730"/>
    </row>
    <row r="11731" spans="2:17" x14ac:dyDescent="0.25">
      <c r="B11731" s="18">
        <v>2013</v>
      </c>
      <c r="C11731" s="18" t="s">
        <v>8</v>
      </c>
      <c r="D11731" s="18" t="s">
        <v>94</v>
      </c>
      <c r="E11731" s="18" t="s">
        <v>466</v>
      </c>
      <c r="F11731" s="18" t="s">
        <v>501</v>
      </c>
      <c r="G11731" s="18">
        <v>8592</v>
      </c>
      <c r="H11731" s="18">
        <v>1.1499999999999999</v>
      </c>
      <c r="I11731" s="18">
        <v>1.02</v>
      </c>
      <c r="Q11731"/>
    </row>
    <row r="11732" spans="2:17" x14ac:dyDescent="0.25">
      <c r="B11732" s="18">
        <v>2013</v>
      </c>
      <c r="C11732" s="18" t="s">
        <v>8</v>
      </c>
      <c r="D11732" s="18" t="s">
        <v>94</v>
      </c>
      <c r="E11732" s="18" t="s">
        <v>466</v>
      </c>
      <c r="F11732" s="18" t="s">
        <v>502</v>
      </c>
      <c r="G11732" s="18">
        <v>6528</v>
      </c>
      <c r="H11732" s="18">
        <v>0.53</v>
      </c>
      <c r="I11732" s="18">
        <v>0.99</v>
      </c>
      <c r="Q11732"/>
    </row>
    <row r="11733" spans="2:17" x14ac:dyDescent="0.25">
      <c r="B11733" s="18">
        <v>2013</v>
      </c>
      <c r="C11733" s="18" t="s">
        <v>8</v>
      </c>
      <c r="D11733" s="18" t="s">
        <v>94</v>
      </c>
      <c r="E11733" s="18" t="s">
        <v>466</v>
      </c>
      <c r="F11733" s="18" t="s">
        <v>503</v>
      </c>
      <c r="G11733" s="18">
        <v>9216</v>
      </c>
      <c r="H11733" s="18">
        <v>0.51</v>
      </c>
      <c r="I11733" s="18">
        <v>1.1200000000000001</v>
      </c>
      <c r="Q11733"/>
    </row>
    <row r="11734" spans="2:17" x14ac:dyDescent="0.25">
      <c r="B11734" s="18">
        <v>2013</v>
      </c>
      <c r="C11734" s="18" t="s">
        <v>8</v>
      </c>
      <c r="D11734" s="18" t="s">
        <v>94</v>
      </c>
      <c r="E11734" s="18" t="s">
        <v>466</v>
      </c>
      <c r="F11734" s="18" t="s">
        <v>504</v>
      </c>
      <c r="G11734" s="18">
        <v>7104</v>
      </c>
      <c r="H11734" s="18">
        <v>0.88</v>
      </c>
      <c r="I11734" s="18">
        <v>1.17</v>
      </c>
      <c r="Q11734"/>
    </row>
    <row r="11735" spans="2:17" x14ac:dyDescent="0.25">
      <c r="B11735" s="18">
        <v>2013</v>
      </c>
      <c r="C11735" s="18" t="s">
        <v>8</v>
      </c>
      <c r="D11735" s="18" t="s">
        <v>94</v>
      </c>
      <c r="E11735" s="18" t="s">
        <v>466</v>
      </c>
      <c r="F11735" s="18" t="s">
        <v>3652</v>
      </c>
      <c r="G11735" s="18">
        <v>8280</v>
      </c>
      <c r="H11735" s="18">
        <v>0.87</v>
      </c>
      <c r="I11735" s="18">
        <v>1.1000000000000001</v>
      </c>
      <c r="Q11735"/>
    </row>
    <row r="11736" spans="2:17" x14ac:dyDescent="0.25">
      <c r="B11736" s="18">
        <v>2013</v>
      </c>
      <c r="C11736" s="18" t="s">
        <v>8</v>
      </c>
      <c r="D11736" s="18" t="s">
        <v>94</v>
      </c>
      <c r="E11736" s="18" t="s">
        <v>466</v>
      </c>
      <c r="F11736" s="18" t="s">
        <v>3863</v>
      </c>
      <c r="G11736" s="18">
        <v>6672</v>
      </c>
      <c r="H11736" s="18">
        <v>0.81</v>
      </c>
      <c r="I11736" s="18">
        <v>1.07</v>
      </c>
      <c r="Q11736"/>
    </row>
    <row r="11737" spans="2:17" x14ac:dyDescent="0.25">
      <c r="B11737" s="18">
        <v>2013</v>
      </c>
      <c r="C11737" s="18" t="s">
        <v>8</v>
      </c>
      <c r="D11737" s="18" t="s">
        <v>94</v>
      </c>
      <c r="E11737" s="18" t="s">
        <v>466</v>
      </c>
      <c r="F11737" s="18" t="s">
        <v>3864</v>
      </c>
      <c r="G11737" s="18">
        <v>5148</v>
      </c>
      <c r="H11737" s="18">
        <v>0.59</v>
      </c>
      <c r="I11737" s="18">
        <v>1.17</v>
      </c>
      <c r="Q11737"/>
    </row>
    <row r="11738" spans="2:17" x14ac:dyDescent="0.25">
      <c r="B11738" s="18">
        <v>2013</v>
      </c>
      <c r="C11738" s="18" t="s">
        <v>8</v>
      </c>
      <c r="D11738" s="18" t="s">
        <v>94</v>
      </c>
      <c r="E11738" s="18" t="s">
        <v>466</v>
      </c>
      <c r="F11738" s="18" t="s">
        <v>3865</v>
      </c>
      <c r="G11738" s="18">
        <v>5604</v>
      </c>
      <c r="H11738" s="18">
        <v>1.2</v>
      </c>
      <c r="I11738" s="18">
        <v>0.97</v>
      </c>
      <c r="Q11738"/>
    </row>
    <row r="11739" spans="2:17" x14ac:dyDescent="0.25">
      <c r="B11739" s="18">
        <v>2013</v>
      </c>
      <c r="C11739" s="18" t="s">
        <v>8</v>
      </c>
      <c r="D11739" s="18" t="s">
        <v>277</v>
      </c>
      <c r="E11739" s="18" t="s">
        <v>505</v>
      </c>
      <c r="F11739" s="18" t="s">
        <v>506</v>
      </c>
      <c r="G11739" s="18">
        <v>1140</v>
      </c>
      <c r="H11739" s="18">
        <v>2.2799999999999998</v>
      </c>
      <c r="I11739" s="18">
        <v>3.24</v>
      </c>
      <c r="Q11739"/>
    </row>
    <row r="11740" spans="2:17" x14ac:dyDescent="0.25">
      <c r="B11740" s="18">
        <v>2013</v>
      </c>
      <c r="C11740" s="18" t="s">
        <v>8</v>
      </c>
      <c r="D11740" s="18" t="s">
        <v>277</v>
      </c>
      <c r="E11740" s="18" t="s">
        <v>505</v>
      </c>
      <c r="F11740" s="18" t="s">
        <v>507</v>
      </c>
      <c r="G11740" s="18">
        <v>1116</v>
      </c>
      <c r="H11740" s="18">
        <v>2.62</v>
      </c>
      <c r="I11740" s="18">
        <v>3.79</v>
      </c>
      <c r="Q11740"/>
    </row>
    <row r="11741" spans="2:17" x14ac:dyDescent="0.25">
      <c r="B11741" s="18">
        <v>2013</v>
      </c>
      <c r="C11741" s="18" t="s">
        <v>8</v>
      </c>
      <c r="D11741" s="18" t="s">
        <v>277</v>
      </c>
      <c r="E11741" s="18" t="s">
        <v>505</v>
      </c>
      <c r="F11741" s="18" t="s">
        <v>508</v>
      </c>
      <c r="G11741" s="18">
        <v>924</v>
      </c>
      <c r="H11741" s="18">
        <v>2.82</v>
      </c>
      <c r="I11741" s="18">
        <v>3.45</v>
      </c>
      <c r="Q11741"/>
    </row>
    <row r="11742" spans="2:17" x14ac:dyDescent="0.25">
      <c r="B11742" s="18">
        <v>2013</v>
      </c>
      <c r="C11742" s="18" t="s">
        <v>8</v>
      </c>
      <c r="D11742" s="18" t="s">
        <v>277</v>
      </c>
      <c r="E11742" s="18" t="s">
        <v>505</v>
      </c>
      <c r="F11742" s="18" t="s">
        <v>509</v>
      </c>
      <c r="G11742" s="18">
        <v>1152</v>
      </c>
      <c r="H11742" s="18">
        <v>2.4700000000000002</v>
      </c>
      <c r="I11742" s="18">
        <v>3.82</v>
      </c>
      <c r="Q11742"/>
    </row>
    <row r="11743" spans="2:17" x14ac:dyDescent="0.25">
      <c r="B11743" s="18">
        <v>2013</v>
      </c>
      <c r="C11743" s="18" t="s">
        <v>8</v>
      </c>
      <c r="D11743" s="18" t="s">
        <v>277</v>
      </c>
      <c r="E11743" s="18" t="s">
        <v>505</v>
      </c>
      <c r="F11743" s="18" t="s">
        <v>510</v>
      </c>
      <c r="G11743" s="18">
        <v>1188</v>
      </c>
      <c r="H11743" s="18">
        <v>2.15</v>
      </c>
      <c r="I11743" s="18">
        <v>3.99</v>
      </c>
      <c r="Q11743"/>
    </row>
    <row r="11744" spans="2:17" x14ac:dyDescent="0.25">
      <c r="B11744" s="18">
        <v>2013</v>
      </c>
      <c r="C11744" s="18" t="s">
        <v>8</v>
      </c>
      <c r="D11744" s="18" t="s">
        <v>277</v>
      </c>
      <c r="E11744" s="18" t="s">
        <v>505</v>
      </c>
      <c r="F11744" s="18" t="s">
        <v>511</v>
      </c>
      <c r="G11744" s="18">
        <v>864</v>
      </c>
      <c r="H11744" s="18">
        <v>2.87</v>
      </c>
      <c r="I11744" s="18">
        <v>3.7</v>
      </c>
      <c r="Q11744"/>
    </row>
    <row r="11745" spans="2:17" x14ac:dyDescent="0.25">
      <c r="B11745" s="18">
        <v>2013</v>
      </c>
      <c r="C11745" s="18" t="s">
        <v>8</v>
      </c>
      <c r="D11745" s="18" t="s">
        <v>277</v>
      </c>
      <c r="E11745" s="18" t="s">
        <v>505</v>
      </c>
      <c r="F11745" s="18" t="s">
        <v>512</v>
      </c>
      <c r="G11745" s="18">
        <v>1116</v>
      </c>
      <c r="H11745" s="18">
        <v>2.48</v>
      </c>
      <c r="I11745" s="18">
        <v>3.43</v>
      </c>
      <c r="Q11745"/>
    </row>
    <row r="11746" spans="2:17" x14ac:dyDescent="0.25">
      <c r="B11746" s="18">
        <v>2013</v>
      </c>
      <c r="C11746" s="18" t="s">
        <v>8</v>
      </c>
      <c r="D11746" s="18" t="s">
        <v>277</v>
      </c>
      <c r="E11746" s="18" t="s">
        <v>505</v>
      </c>
      <c r="F11746" s="18" t="s">
        <v>513</v>
      </c>
      <c r="G11746" s="18">
        <v>672</v>
      </c>
      <c r="H11746" s="18">
        <v>2.87</v>
      </c>
      <c r="I11746" s="18">
        <v>3.87</v>
      </c>
      <c r="Q11746"/>
    </row>
    <row r="11747" spans="2:17" x14ac:dyDescent="0.25">
      <c r="B11747" s="18">
        <v>2013</v>
      </c>
      <c r="C11747" s="18" t="s">
        <v>8</v>
      </c>
      <c r="D11747" s="18" t="s">
        <v>277</v>
      </c>
      <c r="E11747" s="18" t="s">
        <v>505</v>
      </c>
      <c r="F11747" s="18" t="s">
        <v>3653</v>
      </c>
      <c r="G11747" s="18">
        <v>624</v>
      </c>
      <c r="H11747" s="18">
        <v>2.85</v>
      </c>
      <c r="I11747" s="18">
        <v>3.36</v>
      </c>
      <c r="Q11747"/>
    </row>
    <row r="11748" spans="2:17" x14ac:dyDescent="0.25">
      <c r="B11748" s="18">
        <v>2013</v>
      </c>
      <c r="C11748" s="18" t="s">
        <v>8</v>
      </c>
      <c r="D11748" s="18" t="s">
        <v>277</v>
      </c>
      <c r="E11748" s="18" t="s">
        <v>505</v>
      </c>
      <c r="F11748" s="18" t="s">
        <v>514</v>
      </c>
      <c r="G11748" s="18">
        <v>888</v>
      </c>
      <c r="H11748" s="18">
        <v>2.74</v>
      </c>
      <c r="I11748" s="18">
        <v>3.91</v>
      </c>
      <c r="Q11748"/>
    </row>
    <row r="11749" spans="2:17" x14ac:dyDescent="0.25">
      <c r="B11749" s="18">
        <v>2013</v>
      </c>
      <c r="C11749" s="18" t="s">
        <v>8</v>
      </c>
      <c r="D11749" s="18" t="s">
        <v>277</v>
      </c>
      <c r="E11749" s="18" t="s">
        <v>505</v>
      </c>
      <c r="F11749" s="18" t="s">
        <v>515</v>
      </c>
      <c r="G11749" s="18">
        <v>600</v>
      </c>
      <c r="H11749" s="18">
        <v>2.23</v>
      </c>
      <c r="I11749" s="18">
        <v>3.66</v>
      </c>
      <c r="Q11749"/>
    </row>
    <row r="11750" spans="2:17" x14ac:dyDescent="0.25">
      <c r="B11750" s="18">
        <v>2013</v>
      </c>
      <c r="C11750" s="18" t="s">
        <v>8</v>
      </c>
      <c r="D11750" s="18" t="s">
        <v>277</v>
      </c>
      <c r="E11750" s="18" t="s">
        <v>505</v>
      </c>
      <c r="F11750" s="18" t="s">
        <v>516</v>
      </c>
      <c r="G11750" s="18">
        <v>816</v>
      </c>
      <c r="H11750" s="18">
        <v>2.98</v>
      </c>
      <c r="I11750" s="18">
        <v>3.36</v>
      </c>
      <c r="Q11750"/>
    </row>
    <row r="11751" spans="2:17" x14ac:dyDescent="0.25">
      <c r="B11751" s="18">
        <v>2013</v>
      </c>
      <c r="C11751" s="18" t="s">
        <v>8</v>
      </c>
      <c r="D11751" s="18" t="s">
        <v>277</v>
      </c>
      <c r="E11751" s="18" t="s">
        <v>505</v>
      </c>
      <c r="F11751" s="18" t="s">
        <v>517</v>
      </c>
      <c r="G11751" s="18">
        <v>912</v>
      </c>
      <c r="H11751" s="18">
        <v>2.7</v>
      </c>
      <c r="I11751" s="18">
        <v>3.46</v>
      </c>
      <c r="Q11751"/>
    </row>
    <row r="11752" spans="2:17" x14ac:dyDescent="0.25">
      <c r="B11752" s="18">
        <v>2013</v>
      </c>
      <c r="C11752" s="18" t="s">
        <v>8</v>
      </c>
      <c r="D11752" s="18" t="s">
        <v>277</v>
      </c>
      <c r="E11752" s="18" t="s">
        <v>505</v>
      </c>
      <c r="F11752" s="18" t="s">
        <v>518</v>
      </c>
      <c r="G11752" s="18">
        <v>600</v>
      </c>
      <c r="H11752" s="18">
        <v>2.34</v>
      </c>
      <c r="I11752" s="18">
        <v>3.65</v>
      </c>
      <c r="Q11752"/>
    </row>
    <row r="11753" spans="2:17" x14ac:dyDescent="0.25">
      <c r="B11753" s="18">
        <v>2013</v>
      </c>
      <c r="C11753" s="18" t="s">
        <v>8</v>
      </c>
      <c r="D11753" s="18" t="s">
        <v>277</v>
      </c>
      <c r="E11753" s="18" t="s">
        <v>505</v>
      </c>
      <c r="F11753" s="18" t="s">
        <v>519</v>
      </c>
      <c r="G11753" s="18">
        <v>1068</v>
      </c>
      <c r="H11753" s="18">
        <v>2.13</v>
      </c>
      <c r="I11753" s="18">
        <v>3.96</v>
      </c>
      <c r="Q11753"/>
    </row>
    <row r="11754" spans="2:17" x14ac:dyDescent="0.25">
      <c r="B11754" s="18">
        <v>2013</v>
      </c>
      <c r="C11754" s="18" t="s">
        <v>8</v>
      </c>
      <c r="D11754" s="18" t="s">
        <v>277</v>
      </c>
      <c r="E11754" s="18" t="s">
        <v>505</v>
      </c>
      <c r="F11754" s="18" t="s">
        <v>520</v>
      </c>
      <c r="G11754" s="18">
        <v>804</v>
      </c>
      <c r="H11754" s="18">
        <v>2.57</v>
      </c>
      <c r="I11754" s="18">
        <v>3.96</v>
      </c>
      <c r="Q11754"/>
    </row>
    <row r="11755" spans="2:17" x14ac:dyDescent="0.25">
      <c r="B11755" s="18">
        <v>2013</v>
      </c>
      <c r="C11755" s="18" t="s">
        <v>8</v>
      </c>
      <c r="D11755" s="18" t="s">
        <v>277</v>
      </c>
      <c r="E11755" s="18" t="s">
        <v>505</v>
      </c>
      <c r="F11755" s="18" t="s">
        <v>521</v>
      </c>
      <c r="G11755" s="18">
        <v>984</v>
      </c>
      <c r="H11755" s="18">
        <v>2.79</v>
      </c>
      <c r="I11755" s="18">
        <v>3.84</v>
      </c>
      <c r="Q11755"/>
    </row>
    <row r="11756" spans="2:17" x14ac:dyDescent="0.25">
      <c r="B11756" s="18">
        <v>2013</v>
      </c>
      <c r="C11756" s="18" t="s">
        <v>8</v>
      </c>
      <c r="D11756" s="18" t="s">
        <v>277</v>
      </c>
      <c r="E11756" s="18" t="s">
        <v>505</v>
      </c>
      <c r="F11756" s="18" t="s">
        <v>522</v>
      </c>
      <c r="G11756" s="18">
        <v>1128</v>
      </c>
      <c r="H11756" s="18">
        <v>2.65</v>
      </c>
      <c r="I11756" s="18">
        <v>3.79</v>
      </c>
      <c r="Q11756"/>
    </row>
    <row r="11757" spans="2:17" x14ac:dyDescent="0.25">
      <c r="B11757" s="18">
        <v>2013</v>
      </c>
      <c r="C11757" s="18" t="s">
        <v>8</v>
      </c>
      <c r="D11757" s="18" t="s">
        <v>277</v>
      </c>
      <c r="E11757" s="18" t="s">
        <v>505</v>
      </c>
      <c r="F11757" s="18" t="s">
        <v>523</v>
      </c>
      <c r="G11757" s="18">
        <v>1116</v>
      </c>
      <c r="H11757" s="18">
        <v>2.33</v>
      </c>
      <c r="I11757" s="18">
        <v>3.69</v>
      </c>
      <c r="Q11757"/>
    </row>
    <row r="11758" spans="2:17" x14ac:dyDescent="0.25">
      <c r="B11758" s="18">
        <v>2013</v>
      </c>
      <c r="C11758" s="18" t="s">
        <v>8</v>
      </c>
      <c r="D11758" s="18" t="s">
        <v>277</v>
      </c>
      <c r="E11758" s="18" t="s">
        <v>505</v>
      </c>
      <c r="F11758" s="18" t="s">
        <v>524</v>
      </c>
      <c r="G11758" s="18">
        <v>1152</v>
      </c>
      <c r="H11758" s="18">
        <v>2.76</v>
      </c>
      <c r="I11758" s="18">
        <v>3.24</v>
      </c>
      <c r="Q11758"/>
    </row>
    <row r="11759" spans="2:17" x14ac:dyDescent="0.25">
      <c r="B11759" s="18">
        <v>2013</v>
      </c>
      <c r="C11759" s="18" t="s">
        <v>8</v>
      </c>
      <c r="D11759" s="18" t="s">
        <v>277</v>
      </c>
      <c r="E11759" s="18" t="s">
        <v>505</v>
      </c>
      <c r="F11759" s="18" t="s">
        <v>525</v>
      </c>
      <c r="G11759" s="18">
        <v>1116</v>
      </c>
      <c r="H11759" s="18">
        <v>2</v>
      </c>
      <c r="I11759" s="18">
        <v>3.99</v>
      </c>
      <c r="Q11759"/>
    </row>
    <row r="11760" spans="2:17" x14ac:dyDescent="0.25">
      <c r="B11760" s="18">
        <v>2013</v>
      </c>
      <c r="C11760" s="18" t="s">
        <v>8</v>
      </c>
      <c r="D11760" s="18" t="s">
        <v>277</v>
      </c>
      <c r="E11760" s="18" t="s">
        <v>505</v>
      </c>
      <c r="F11760" s="18" t="s">
        <v>526</v>
      </c>
      <c r="G11760" s="18">
        <v>996</v>
      </c>
      <c r="H11760" s="18">
        <v>2.06</v>
      </c>
      <c r="I11760" s="18">
        <v>3.49</v>
      </c>
      <c r="Q11760"/>
    </row>
    <row r="11761" spans="2:17" x14ac:dyDescent="0.25">
      <c r="B11761" s="18">
        <v>2013</v>
      </c>
      <c r="C11761" s="18" t="s">
        <v>8</v>
      </c>
      <c r="D11761" s="18" t="s">
        <v>277</v>
      </c>
      <c r="E11761" s="18" t="s">
        <v>505</v>
      </c>
      <c r="F11761" s="18" t="s">
        <v>527</v>
      </c>
      <c r="G11761" s="18">
        <v>900</v>
      </c>
      <c r="H11761" s="18">
        <v>2.63</v>
      </c>
      <c r="I11761" s="18">
        <v>3.76</v>
      </c>
      <c r="Q11761"/>
    </row>
    <row r="11762" spans="2:17" x14ac:dyDescent="0.25">
      <c r="B11762" s="18">
        <v>2013</v>
      </c>
      <c r="C11762" s="18" t="s">
        <v>8</v>
      </c>
      <c r="D11762" s="18" t="s">
        <v>277</v>
      </c>
      <c r="E11762" s="18" t="s">
        <v>505</v>
      </c>
      <c r="F11762" s="18" t="s">
        <v>528</v>
      </c>
      <c r="G11762" s="18">
        <v>864</v>
      </c>
      <c r="H11762" s="18">
        <v>2.5499999999999998</v>
      </c>
      <c r="I11762" s="18">
        <v>3.46</v>
      </c>
      <c r="Q11762"/>
    </row>
    <row r="11763" spans="2:17" x14ac:dyDescent="0.25">
      <c r="B11763" s="18">
        <v>2013</v>
      </c>
      <c r="C11763" s="18" t="s">
        <v>8</v>
      </c>
      <c r="D11763" s="18" t="s">
        <v>277</v>
      </c>
      <c r="E11763" s="18" t="s">
        <v>505</v>
      </c>
      <c r="F11763" s="18" t="s">
        <v>529</v>
      </c>
      <c r="G11763" s="18">
        <v>852</v>
      </c>
      <c r="H11763" s="18">
        <v>3</v>
      </c>
      <c r="I11763" s="18">
        <v>3.7</v>
      </c>
      <c r="Q11763"/>
    </row>
    <row r="11764" spans="2:17" x14ac:dyDescent="0.25">
      <c r="B11764" s="18">
        <v>2013</v>
      </c>
      <c r="C11764" s="18" t="s">
        <v>8</v>
      </c>
      <c r="D11764" s="18" t="s">
        <v>277</v>
      </c>
      <c r="E11764" s="18" t="s">
        <v>505</v>
      </c>
      <c r="F11764" s="18" t="s">
        <v>530</v>
      </c>
      <c r="G11764" s="18">
        <v>1008</v>
      </c>
      <c r="H11764" s="18">
        <v>2.54</v>
      </c>
      <c r="I11764" s="18">
        <v>3.97</v>
      </c>
      <c r="Q11764"/>
    </row>
    <row r="11765" spans="2:17" x14ac:dyDescent="0.25">
      <c r="B11765" s="18">
        <v>2013</v>
      </c>
      <c r="C11765" s="18" t="s">
        <v>8</v>
      </c>
      <c r="D11765" s="18" t="s">
        <v>277</v>
      </c>
      <c r="E11765" s="18" t="s">
        <v>505</v>
      </c>
      <c r="F11765" s="18" t="s">
        <v>531</v>
      </c>
      <c r="G11765" s="18">
        <v>756</v>
      </c>
      <c r="H11765" s="18">
        <v>2.58</v>
      </c>
      <c r="I11765" s="18">
        <v>3.72</v>
      </c>
      <c r="Q11765"/>
    </row>
    <row r="11766" spans="2:17" x14ac:dyDescent="0.25">
      <c r="B11766" s="18">
        <v>2013</v>
      </c>
      <c r="C11766" s="18" t="s">
        <v>8</v>
      </c>
      <c r="D11766" s="18" t="s">
        <v>277</v>
      </c>
      <c r="E11766" s="18" t="s">
        <v>505</v>
      </c>
      <c r="F11766" s="18" t="s">
        <v>532</v>
      </c>
      <c r="G11766" s="18">
        <v>648</v>
      </c>
      <c r="H11766" s="18">
        <v>2.5099999999999998</v>
      </c>
      <c r="I11766" s="18">
        <v>3.43</v>
      </c>
      <c r="Q11766"/>
    </row>
    <row r="11767" spans="2:17" x14ac:dyDescent="0.25">
      <c r="B11767" s="18">
        <v>2013</v>
      </c>
      <c r="C11767" s="18" t="s">
        <v>8</v>
      </c>
      <c r="D11767" s="18" t="s">
        <v>164</v>
      </c>
      <c r="E11767" s="18" t="s">
        <v>3867</v>
      </c>
      <c r="F11767" s="18" t="s">
        <v>3868</v>
      </c>
      <c r="G11767" s="18">
        <v>372</v>
      </c>
      <c r="H11767" s="18">
        <v>4.3600000000000003</v>
      </c>
      <c r="I11767" s="18">
        <v>5.39</v>
      </c>
      <c r="Q11767"/>
    </row>
    <row r="11768" spans="2:17" x14ac:dyDescent="0.25">
      <c r="B11768" s="18">
        <v>2013</v>
      </c>
      <c r="C11768" s="18" t="s">
        <v>8</v>
      </c>
      <c r="D11768" s="18" t="s">
        <v>164</v>
      </c>
      <c r="E11768" s="18" t="s">
        <v>3867</v>
      </c>
      <c r="F11768" s="18" t="s">
        <v>3869</v>
      </c>
      <c r="G11768" s="18">
        <v>360</v>
      </c>
      <c r="H11768" s="18">
        <v>4.33</v>
      </c>
      <c r="I11768" s="18">
        <v>5.35</v>
      </c>
      <c r="Q11768"/>
    </row>
    <row r="11769" spans="2:17" x14ac:dyDescent="0.25">
      <c r="B11769" s="18">
        <v>2013</v>
      </c>
      <c r="C11769" s="18" t="s">
        <v>8</v>
      </c>
      <c r="D11769" s="18" t="s">
        <v>164</v>
      </c>
      <c r="E11769" s="18" t="s">
        <v>3867</v>
      </c>
      <c r="F11769" s="18" t="s">
        <v>3870</v>
      </c>
      <c r="G11769" s="18">
        <v>432</v>
      </c>
      <c r="H11769" s="18">
        <v>4.74</v>
      </c>
      <c r="I11769" s="18">
        <v>5.03</v>
      </c>
      <c r="Q11769"/>
    </row>
    <row r="11770" spans="2:17" x14ac:dyDescent="0.25">
      <c r="B11770" s="18">
        <v>2013</v>
      </c>
      <c r="C11770" s="18" t="s">
        <v>8</v>
      </c>
      <c r="D11770" s="18" t="s">
        <v>164</v>
      </c>
      <c r="E11770" s="18" t="s">
        <v>3867</v>
      </c>
      <c r="F11770" s="18" t="s">
        <v>3871</v>
      </c>
      <c r="G11770" s="18">
        <v>708</v>
      </c>
      <c r="H11770" s="18">
        <v>4.09</v>
      </c>
      <c r="I11770" s="18">
        <v>5.33</v>
      </c>
      <c r="Q11770"/>
    </row>
    <row r="11771" spans="2:17" x14ac:dyDescent="0.25">
      <c r="B11771" s="18">
        <v>2013</v>
      </c>
      <c r="C11771" s="18" t="s">
        <v>8</v>
      </c>
      <c r="D11771" s="18" t="s">
        <v>164</v>
      </c>
      <c r="E11771" s="18" t="s">
        <v>3867</v>
      </c>
      <c r="F11771" s="18" t="s">
        <v>3872</v>
      </c>
      <c r="G11771" s="18">
        <v>600</v>
      </c>
      <c r="H11771" s="18">
        <v>4</v>
      </c>
      <c r="I11771" s="18">
        <v>5.23</v>
      </c>
      <c r="Q11771"/>
    </row>
    <row r="11772" spans="2:17" x14ac:dyDescent="0.25">
      <c r="B11772" s="18">
        <v>2013</v>
      </c>
      <c r="C11772" s="18" t="s">
        <v>8</v>
      </c>
      <c r="D11772" s="18" t="s">
        <v>277</v>
      </c>
      <c r="E11772" s="18" t="s">
        <v>533</v>
      </c>
      <c r="F11772" s="18" t="s">
        <v>3654</v>
      </c>
      <c r="G11772" s="18">
        <v>900</v>
      </c>
      <c r="H11772" s="18">
        <v>2</v>
      </c>
      <c r="I11772" s="18">
        <v>3.4</v>
      </c>
      <c r="Q11772"/>
    </row>
    <row r="11773" spans="2:17" x14ac:dyDescent="0.25">
      <c r="B11773" s="18">
        <v>2013</v>
      </c>
      <c r="C11773" s="18" t="s">
        <v>8</v>
      </c>
      <c r="D11773" s="18" t="s">
        <v>277</v>
      </c>
      <c r="E11773" s="18" t="s">
        <v>533</v>
      </c>
      <c r="F11773" s="18" t="s">
        <v>3655</v>
      </c>
      <c r="G11773" s="18">
        <v>828</v>
      </c>
      <c r="H11773" s="18">
        <v>2.23</v>
      </c>
      <c r="I11773" s="18">
        <v>3.91</v>
      </c>
      <c r="Q11773"/>
    </row>
    <row r="11774" spans="2:17" x14ac:dyDescent="0.25">
      <c r="B11774" s="18">
        <v>2013</v>
      </c>
      <c r="C11774" s="18" t="s">
        <v>8</v>
      </c>
      <c r="D11774" s="18" t="s">
        <v>277</v>
      </c>
      <c r="E11774" s="18" t="s">
        <v>533</v>
      </c>
      <c r="F11774" s="18" t="s">
        <v>534</v>
      </c>
      <c r="G11774" s="18">
        <v>708</v>
      </c>
      <c r="H11774" s="18">
        <v>2.81</v>
      </c>
      <c r="I11774" s="18">
        <v>3.86</v>
      </c>
      <c r="Q11774"/>
    </row>
    <row r="11775" spans="2:17" x14ac:dyDescent="0.25">
      <c r="B11775" s="18">
        <v>2013</v>
      </c>
      <c r="C11775" s="18" t="s">
        <v>8</v>
      </c>
      <c r="D11775" s="18" t="s">
        <v>277</v>
      </c>
      <c r="E11775" s="18" t="s">
        <v>533</v>
      </c>
      <c r="F11775" s="18" t="s">
        <v>535</v>
      </c>
      <c r="G11775" s="18">
        <v>792</v>
      </c>
      <c r="H11775" s="18">
        <v>2.64</v>
      </c>
      <c r="I11775" s="18">
        <v>3.37</v>
      </c>
      <c r="Q11775"/>
    </row>
    <row r="11776" spans="2:17" x14ac:dyDescent="0.25">
      <c r="B11776" s="18">
        <v>2013</v>
      </c>
      <c r="C11776" s="18" t="s">
        <v>8</v>
      </c>
      <c r="D11776" s="18" t="s">
        <v>277</v>
      </c>
      <c r="E11776" s="18" t="s">
        <v>533</v>
      </c>
      <c r="F11776" s="18" t="s">
        <v>536</v>
      </c>
      <c r="G11776" s="18">
        <v>600</v>
      </c>
      <c r="H11776" s="18">
        <v>2.42</v>
      </c>
      <c r="I11776" s="18">
        <v>3.94</v>
      </c>
      <c r="Q11776"/>
    </row>
    <row r="11777" spans="2:17" x14ac:dyDescent="0.25">
      <c r="B11777" s="18">
        <v>2013</v>
      </c>
      <c r="C11777" s="18" t="s">
        <v>8</v>
      </c>
      <c r="D11777" s="18" t="s">
        <v>277</v>
      </c>
      <c r="E11777" s="18" t="s">
        <v>533</v>
      </c>
      <c r="F11777" s="18" t="s">
        <v>537</v>
      </c>
      <c r="G11777" s="18">
        <v>612</v>
      </c>
      <c r="H11777" s="18">
        <v>2.58</v>
      </c>
      <c r="I11777" s="18">
        <v>3.8</v>
      </c>
      <c r="Q11777"/>
    </row>
    <row r="11778" spans="2:17" x14ac:dyDescent="0.25">
      <c r="B11778" s="18">
        <v>2013</v>
      </c>
      <c r="C11778" s="18" t="s">
        <v>8</v>
      </c>
      <c r="D11778" s="18" t="s">
        <v>277</v>
      </c>
      <c r="E11778" s="18" t="s">
        <v>533</v>
      </c>
      <c r="F11778" s="18" t="s">
        <v>538</v>
      </c>
      <c r="G11778" s="18">
        <v>1032</v>
      </c>
      <c r="H11778" s="18">
        <v>2.73</v>
      </c>
      <c r="I11778" s="18">
        <v>3.77</v>
      </c>
      <c r="Q11778"/>
    </row>
    <row r="11779" spans="2:17" x14ac:dyDescent="0.25">
      <c r="B11779" s="18">
        <v>2013</v>
      </c>
      <c r="C11779" s="18" t="s">
        <v>8</v>
      </c>
      <c r="D11779" s="18" t="s">
        <v>277</v>
      </c>
      <c r="E11779" s="18" t="s">
        <v>533</v>
      </c>
      <c r="F11779" s="18" t="s">
        <v>539</v>
      </c>
      <c r="G11779" s="18">
        <v>936</v>
      </c>
      <c r="H11779" s="18">
        <v>2.65</v>
      </c>
      <c r="I11779" s="18">
        <v>3.75</v>
      </c>
      <c r="Q11779"/>
    </row>
    <row r="11780" spans="2:17" x14ac:dyDescent="0.25">
      <c r="B11780" s="18">
        <v>2013</v>
      </c>
      <c r="C11780" s="18" t="s">
        <v>8</v>
      </c>
      <c r="D11780" s="18" t="s">
        <v>277</v>
      </c>
      <c r="E11780" s="18" t="s">
        <v>533</v>
      </c>
      <c r="F11780" s="18" t="s">
        <v>540</v>
      </c>
      <c r="G11780" s="18">
        <v>600</v>
      </c>
      <c r="H11780" s="18">
        <v>2.96</v>
      </c>
      <c r="I11780" s="18">
        <v>3.37</v>
      </c>
      <c r="Q11780"/>
    </row>
    <row r="11781" spans="2:17" x14ac:dyDescent="0.25">
      <c r="B11781" s="18">
        <v>2013</v>
      </c>
      <c r="C11781" s="18" t="s">
        <v>8</v>
      </c>
      <c r="D11781" s="18" t="s">
        <v>277</v>
      </c>
      <c r="E11781" s="18" t="s">
        <v>533</v>
      </c>
      <c r="F11781" s="18" t="s">
        <v>541</v>
      </c>
      <c r="G11781" s="18">
        <v>864</v>
      </c>
      <c r="H11781" s="18">
        <v>2.33</v>
      </c>
      <c r="I11781" s="18">
        <v>3.5</v>
      </c>
      <c r="Q11781"/>
    </row>
    <row r="11782" spans="2:17" x14ac:dyDescent="0.25">
      <c r="B11782" s="18">
        <v>2013</v>
      </c>
      <c r="C11782" s="18" t="s">
        <v>8</v>
      </c>
      <c r="D11782" s="18" t="s">
        <v>277</v>
      </c>
      <c r="E11782" s="18" t="s">
        <v>533</v>
      </c>
      <c r="F11782" s="18" t="s">
        <v>542</v>
      </c>
      <c r="G11782" s="18">
        <v>1128</v>
      </c>
      <c r="H11782" s="18">
        <v>2.95</v>
      </c>
      <c r="I11782" s="18">
        <v>3.47</v>
      </c>
      <c r="Q11782"/>
    </row>
    <row r="11783" spans="2:17" x14ac:dyDescent="0.25">
      <c r="B11783" s="18">
        <v>2013</v>
      </c>
      <c r="C11783" s="18" t="s">
        <v>8</v>
      </c>
      <c r="D11783" s="18" t="s">
        <v>277</v>
      </c>
      <c r="E11783" s="18" t="s">
        <v>533</v>
      </c>
      <c r="F11783" s="18" t="s">
        <v>543</v>
      </c>
      <c r="G11783" s="18">
        <v>984</v>
      </c>
      <c r="H11783" s="18">
        <v>2.5299999999999998</v>
      </c>
      <c r="I11783" s="18">
        <v>3.6</v>
      </c>
      <c r="Q11783"/>
    </row>
    <row r="11784" spans="2:17" x14ac:dyDescent="0.25">
      <c r="B11784" s="18">
        <v>2013</v>
      </c>
      <c r="C11784" s="18" t="s">
        <v>8</v>
      </c>
      <c r="D11784" s="18" t="s">
        <v>277</v>
      </c>
      <c r="E11784" s="18" t="s">
        <v>533</v>
      </c>
      <c r="F11784" s="18" t="s">
        <v>544</v>
      </c>
      <c r="G11784" s="18">
        <v>948</v>
      </c>
      <c r="H11784" s="18">
        <v>2.06</v>
      </c>
      <c r="I11784" s="18">
        <v>3.52</v>
      </c>
      <c r="Q11784"/>
    </row>
    <row r="11785" spans="2:17" x14ac:dyDescent="0.25">
      <c r="B11785" s="18">
        <v>2013</v>
      </c>
      <c r="C11785" s="18" t="s">
        <v>8</v>
      </c>
      <c r="D11785" s="18" t="s">
        <v>277</v>
      </c>
      <c r="E11785" s="18" t="s">
        <v>533</v>
      </c>
      <c r="F11785" s="18" t="s">
        <v>545</v>
      </c>
      <c r="G11785" s="18">
        <v>600</v>
      </c>
      <c r="H11785" s="18">
        <v>2.39</v>
      </c>
      <c r="I11785" s="18">
        <v>3.62</v>
      </c>
      <c r="Q11785"/>
    </row>
    <row r="11786" spans="2:17" x14ac:dyDescent="0.25">
      <c r="B11786" s="18">
        <v>2013</v>
      </c>
      <c r="C11786" s="18" t="s">
        <v>8</v>
      </c>
      <c r="D11786" s="18" t="s">
        <v>277</v>
      </c>
      <c r="E11786" s="18" t="s">
        <v>533</v>
      </c>
      <c r="F11786" s="18" t="s">
        <v>546</v>
      </c>
      <c r="G11786" s="18">
        <v>1128</v>
      </c>
      <c r="H11786" s="18">
        <v>2.87</v>
      </c>
      <c r="I11786" s="18">
        <v>3.43</v>
      </c>
      <c r="Q11786"/>
    </row>
    <row r="11787" spans="2:17" x14ac:dyDescent="0.25">
      <c r="B11787" s="18">
        <v>2013</v>
      </c>
      <c r="C11787" s="18" t="s">
        <v>8</v>
      </c>
      <c r="D11787" s="18" t="s">
        <v>277</v>
      </c>
      <c r="E11787" s="18" t="s">
        <v>533</v>
      </c>
      <c r="F11787" s="18" t="s">
        <v>547</v>
      </c>
      <c r="G11787" s="18">
        <v>1008</v>
      </c>
      <c r="H11787" s="18">
        <v>2.68</v>
      </c>
      <c r="I11787" s="18">
        <v>3.33</v>
      </c>
      <c r="Q11787"/>
    </row>
    <row r="11788" spans="2:17" x14ac:dyDescent="0.25">
      <c r="B11788" s="18">
        <v>2013</v>
      </c>
      <c r="C11788" s="18" t="s">
        <v>8</v>
      </c>
      <c r="D11788" s="18" t="s">
        <v>277</v>
      </c>
      <c r="E11788" s="18" t="s">
        <v>533</v>
      </c>
      <c r="F11788" s="18" t="s">
        <v>548</v>
      </c>
      <c r="G11788" s="18">
        <v>960</v>
      </c>
      <c r="H11788" s="18">
        <v>2.61</v>
      </c>
      <c r="I11788" s="18">
        <v>3.83</v>
      </c>
      <c r="Q11788"/>
    </row>
    <row r="11789" spans="2:17" x14ac:dyDescent="0.25">
      <c r="B11789" s="18">
        <v>2013</v>
      </c>
      <c r="C11789" s="18" t="s">
        <v>8</v>
      </c>
      <c r="D11789" s="18" t="s">
        <v>277</v>
      </c>
      <c r="E11789" s="18" t="s">
        <v>533</v>
      </c>
      <c r="F11789" s="18" t="s">
        <v>549</v>
      </c>
      <c r="G11789" s="18">
        <v>684</v>
      </c>
      <c r="H11789" s="18">
        <v>2.62</v>
      </c>
      <c r="I11789" s="18">
        <v>3.68</v>
      </c>
      <c r="Q11789"/>
    </row>
    <row r="11790" spans="2:17" x14ac:dyDescent="0.25">
      <c r="B11790" s="18">
        <v>2013</v>
      </c>
      <c r="C11790" s="18" t="s">
        <v>8</v>
      </c>
      <c r="D11790" s="18" t="s">
        <v>277</v>
      </c>
      <c r="E11790" s="18" t="s">
        <v>533</v>
      </c>
      <c r="F11790" s="18" t="s">
        <v>550</v>
      </c>
      <c r="G11790" s="18">
        <v>840</v>
      </c>
      <c r="H11790" s="18">
        <v>2.57</v>
      </c>
      <c r="I11790" s="18">
        <v>3.55</v>
      </c>
      <c r="Q11790"/>
    </row>
    <row r="11791" spans="2:17" x14ac:dyDescent="0.25">
      <c r="B11791" s="18">
        <v>2013</v>
      </c>
      <c r="C11791" s="18" t="s">
        <v>8</v>
      </c>
      <c r="D11791" s="18" t="s">
        <v>277</v>
      </c>
      <c r="E11791" s="18" t="s">
        <v>533</v>
      </c>
      <c r="F11791" s="18" t="s">
        <v>551</v>
      </c>
      <c r="G11791" s="18">
        <v>720</v>
      </c>
      <c r="H11791" s="18">
        <v>2.4900000000000002</v>
      </c>
      <c r="I11791" s="18">
        <v>3.25</v>
      </c>
      <c r="Q11791"/>
    </row>
    <row r="11792" spans="2:17" x14ac:dyDescent="0.25">
      <c r="B11792" s="18">
        <v>2013</v>
      </c>
      <c r="C11792" s="18" t="s">
        <v>8</v>
      </c>
      <c r="D11792" s="18" t="s">
        <v>277</v>
      </c>
      <c r="E11792" s="18" t="s">
        <v>533</v>
      </c>
      <c r="F11792" s="18" t="s">
        <v>552</v>
      </c>
      <c r="G11792" s="18">
        <v>1092</v>
      </c>
      <c r="H11792" s="18">
        <v>2.5099999999999998</v>
      </c>
      <c r="I11792" s="18">
        <v>3.41</v>
      </c>
      <c r="Q11792"/>
    </row>
    <row r="11793" spans="2:17" x14ac:dyDescent="0.25">
      <c r="B11793" s="18">
        <v>2013</v>
      </c>
      <c r="C11793" s="18" t="s">
        <v>8</v>
      </c>
      <c r="D11793" s="18" t="s">
        <v>277</v>
      </c>
      <c r="E11793" s="18" t="s">
        <v>533</v>
      </c>
      <c r="F11793" s="18" t="s">
        <v>553</v>
      </c>
      <c r="G11793" s="18">
        <v>816</v>
      </c>
      <c r="H11793" s="18">
        <v>2.68</v>
      </c>
      <c r="I11793" s="18">
        <v>3.29</v>
      </c>
      <c r="Q11793"/>
    </row>
    <row r="11794" spans="2:17" x14ac:dyDescent="0.25">
      <c r="B11794" s="18">
        <v>2013</v>
      </c>
      <c r="C11794" s="18" t="s">
        <v>8</v>
      </c>
      <c r="D11794" s="18" t="s">
        <v>277</v>
      </c>
      <c r="E11794" s="18" t="s">
        <v>533</v>
      </c>
      <c r="F11794" s="18" t="s">
        <v>554</v>
      </c>
      <c r="G11794" s="18">
        <v>1056</v>
      </c>
      <c r="H11794" s="18">
        <v>2.74</v>
      </c>
      <c r="I11794" s="18">
        <v>3.63</v>
      </c>
      <c r="Q11794"/>
    </row>
    <row r="11795" spans="2:17" x14ac:dyDescent="0.25">
      <c r="B11795" s="18">
        <v>2013</v>
      </c>
      <c r="C11795" s="18" t="s">
        <v>8</v>
      </c>
      <c r="D11795" s="18" t="s">
        <v>277</v>
      </c>
      <c r="E11795" s="18" t="s">
        <v>533</v>
      </c>
      <c r="F11795" s="18" t="s">
        <v>3656</v>
      </c>
      <c r="G11795" s="18">
        <v>780</v>
      </c>
      <c r="H11795" s="18">
        <v>2.0099999999999998</v>
      </c>
      <c r="I11795" s="18">
        <v>3.34</v>
      </c>
      <c r="Q11795"/>
    </row>
    <row r="11796" spans="2:17" x14ac:dyDescent="0.25">
      <c r="B11796" s="18">
        <v>2013</v>
      </c>
      <c r="C11796" s="18" t="s">
        <v>8</v>
      </c>
      <c r="D11796" s="18" t="s">
        <v>277</v>
      </c>
      <c r="E11796" s="18" t="s">
        <v>533</v>
      </c>
      <c r="F11796" s="18" t="s">
        <v>3657</v>
      </c>
      <c r="G11796" s="18">
        <v>1092</v>
      </c>
      <c r="H11796" s="18">
        <v>2.54</v>
      </c>
      <c r="I11796" s="18">
        <v>3.73</v>
      </c>
      <c r="Q11796"/>
    </row>
    <row r="11797" spans="2:17" x14ac:dyDescent="0.25">
      <c r="B11797" s="18">
        <v>2013</v>
      </c>
      <c r="C11797" s="18" t="s">
        <v>8</v>
      </c>
      <c r="D11797" s="18" t="s">
        <v>277</v>
      </c>
      <c r="E11797" s="18" t="s">
        <v>533</v>
      </c>
      <c r="F11797" s="18" t="s">
        <v>3658</v>
      </c>
      <c r="G11797" s="18">
        <v>816</v>
      </c>
      <c r="H11797" s="18">
        <v>2.59</v>
      </c>
      <c r="I11797" s="18">
        <v>3.62</v>
      </c>
      <c r="Q11797"/>
    </row>
    <row r="11798" spans="2:17" x14ac:dyDescent="0.25">
      <c r="B11798" s="18">
        <v>2013</v>
      </c>
      <c r="C11798" s="18" t="s">
        <v>8</v>
      </c>
      <c r="D11798" s="18" t="s">
        <v>277</v>
      </c>
      <c r="E11798" s="18" t="s">
        <v>533</v>
      </c>
      <c r="F11798" s="18" t="s">
        <v>3659</v>
      </c>
      <c r="G11798" s="18">
        <v>876</v>
      </c>
      <c r="H11798" s="18">
        <v>2.5</v>
      </c>
      <c r="I11798" s="18">
        <v>3.88</v>
      </c>
      <c r="Q11798"/>
    </row>
    <row r="11799" spans="2:17" x14ac:dyDescent="0.25">
      <c r="B11799" s="18">
        <v>2013</v>
      </c>
      <c r="C11799" s="18" t="s">
        <v>8</v>
      </c>
      <c r="D11799" s="18" t="s">
        <v>277</v>
      </c>
      <c r="E11799" s="18" t="s">
        <v>533</v>
      </c>
      <c r="F11799" s="18" t="s">
        <v>3660</v>
      </c>
      <c r="G11799" s="18">
        <v>1200</v>
      </c>
      <c r="H11799" s="18">
        <v>2.2599999999999998</v>
      </c>
      <c r="I11799" s="18">
        <v>3.44</v>
      </c>
      <c r="Q11799"/>
    </row>
    <row r="11800" spans="2:17" x14ac:dyDescent="0.25">
      <c r="B11800" s="18">
        <v>2013</v>
      </c>
      <c r="C11800" s="18" t="s">
        <v>8</v>
      </c>
      <c r="D11800" s="18" t="s">
        <v>277</v>
      </c>
      <c r="E11800" s="18" t="s">
        <v>533</v>
      </c>
      <c r="F11800" s="18" t="s">
        <v>3661</v>
      </c>
      <c r="G11800" s="18">
        <v>960</v>
      </c>
      <c r="H11800" s="18">
        <v>2.17</v>
      </c>
      <c r="I11800" s="18">
        <v>3.4</v>
      </c>
      <c r="Q11800"/>
    </row>
    <row r="11801" spans="2:17" x14ac:dyDescent="0.25">
      <c r="B11801" s="18">
        <v>2013</v>
      </c>
      <c r="C11801" s="18" t="s">
        <v>8</v>
      </c>
      <c r="D11801" s="18" t="s">
        <v>277</v>
      </c>
      <c r="E11801" s="18" t="s">
        <v>533</v>
      </c>
      <c r="F11801" s="18" t="s">
        <v>3662</v>
      </c>
      <c r="G11801" s="18">
        <v>768</v>
      </c>
      <c r="H11801" s="18">
        <v>2.66</v>
      </c>
      <c r="I11801" s="18">
        <v>3.4</v>
      </c>
      <c r="Q11801"/>
    </row>
    <row r="11802" spans="2:17" x14ac:dyDescent="0.25">
      <c r="B11802" s="18">
        <v>2013</v>
      </c>
      <c r="C11802" s="18" t="s">
        <v>8</v>
      </c>
      <c r="D11802" s="18" t="s">
        <v>266</v>
      </c>
      <c r="E11802" s="18" t="s">
        <v>555</v>
      </c>
      <c r="F11802" s="18" t="s">
        <v>556</v>
      </c>
      <c r="G11802" s="18">
        <v>2052</v>
      </c>
      <c r="H11802" s="18">
        <v>2.91</v>
      </c>
      <c r="I11802" s="18">
        <v>3.73</v>
      </c>
      <c r="Q11802"/>
    </row>
    <row r="11803" spans="2:17" x14ac:dyDescent="0.25">
      <c r="B11803" s="18">
        <v>2013</v>
      </c>
      <c r="C11803" s="18" t="s">
        <v>8</v>
      </c>
      <c r="D11803" s="18" t="s">
        <v>266</v>
      </c>
      <c r="E11803" s="18" t="s">
        <v>555</v>
      </c>
      <c r="F11803" s="18" t="s">
        <v>557</v>
      </c>
      <c r="G11803" s="18">
        <v>2208</v>
      </c>
      <c r="H11803" s="18">
        <v>2.87</v>
      </c>
      <c r="I11803" s="18">
        <v>3.41</v>
      </c>
      <c r="Q11803"/>
    </row>
    <row r="11804" spans="2:17" x14ac:dyDescent="0.25">
      <c r="B11804" s="18">
        <v>2013</v>
      </c>
      <c r="C11804" s="18" t="s">
        <v>8</v>
      </c>
      <c r="D11804" s="18" t="s">
        <v>266</v>
      </c>
      <c r="E11804" s="18" t="s">
        <v>555</v>
      </c>
      <c r="F11804" s="18" t="s">
        <v>558</v>
      </c>
      <c r="G11804" s="18">
        <v>1284</v>
      </c>
      <c r="H11804" s="18">
        <v>2.59</v>
      </c>
      <c r="I11804" s="18">
        <v>3.95</v>
      </c>
      <c r="Q11804"/>
    </row>
    <row r="11805" spans="2:17" x14ac:dyDescent="0.25">
      <c r="B11805" s="18">
        <v>2013</v>
      </c>
      <c r="C11805" s="18" t="s">
        <v>8</v>
      </c>
      <c r="D11805" s="18" t="s">
        <v>266</v>
      </c>
      <c r="E11805" s="18" t="s">
        <v>555</v>
      </c>
      <c r="F11805" s="18" t="s">
        <v>559</v>
      </c>
      <c r="G11805" s="18">
        <v>1524</v>
      </c>
      <c r="H11805" s="18">
        <v>2.5099999999999998</v>
      </c>
      <c r="I11805" s="18">
        <v>3.59</v>
      </c>
      <c r="Q11805"/>
    </row>
    <row r="11806" spans="2:17" x14ac:dyDescent="0.25">
      <c r="B11806" s="18">
        <v>2013</v>
      </c>
      <c r="C11806" s="18" t="s">
        <v>8</v>
      </c>
      <c r="D11806" s="18" t="s">
        <v>266</v>
      </c>
      <c r="E11806" s="18" t="s">
        <v>555</v>
      </c>
      <c r="F11806" s="18" t="s">
        <v>560</v>
      </c>
      <c r="G11806" s="18">
        <v>1740</v>
      </c>
      <c r="H11806" s="18">
        <v>2.77</v>
      </c>
      <c r="I11806" s="18">
        <v>3.49</v>
      </c>
      <c r="Q11806"/>
    </row>
    <row r="11807" spans="2:17" x14ac:dyDescent="0.25">
      <c r="B11807" s="18">
        <v>2013</v>
      </c>
      <c r="C11807" s="18" t="s">
        <v>8</v>
      </c>
      <c r="D11807" s="18" t="s">
        <v>266</v>
      </c>
      <c r="E11807" s="18" t="s">
        <v>555</v>
      </c>
      <c r="F11807" s="18" t="s">
        <v>561</v>
      </c>
      <c r="G11807" s="18">
        <v>2172</v>
      </c>
      <c r="H11807" s="18">
        <v>2.95</v>
      </c>
      <c r="I11807" s="18">
        <v>3.6</v>
      </c>
      <c r="Q11807"/>
    </row>
    <row r="11808" spans="2:17" x14ac:dyDescent="0.25">
      <c r="B11808" s="18">
        <v>2013</v>
      </c>
      <c r="C11808" s="18" t="s">
        <v>8</v>
      </c>
      <c r="D11808" s="18" t="s">
        <v>266</v>
      </c>
      <c r="E11808" s="18" t="s">
        <v>555</v>
      </c>
      <c r="F11808" s="18" t="s">
        <v>562</v>
      </c>
      <c r="G11808" s="18">
        <v>2376</v>
      </c>
      <c r="H11808" s="18">
        <v>2.88</v>
      </c>
      <c r="I11808" s="18">
        <v>3.67</v>
      </c>
      <c r="Q11808"/>
    </row>
    <row r="11809" spans="2:17" x14ac:dyDescent="0.25">
      <c r="B11809" s="18">
        <v>2013</v>
      </c>
      <c r="C11809" s="18" t="s">
        <v>8</v>
      </c>
      <c r="D11809" s="18" t="s">
        <v>266</v>
      </c>
      <c r="E11809" s="18" t="s">
        <v>555</v>
      </c>
      <c r="F11809" s="18" t="s">
        <v>563</v>
      </c>
      <c r="G11809" s="18">
        <v>2460</v>
      </c>
      <c r="H11809" s="18">
        <v>2.4</v>
      </c>
      <c r="I11809" s="18">
        <v>3.51</v>
      </c>
      <c r="Q11809"/>
    </row>
    <row r="11810" spans="2:17" x14ac:dyDescent="0.25">
      <c r="B11810" s="18">
        <v>2013</v>
      </c>
      <c r="C11810" s="18" t="s">
        <v>8</v>
      </c>
      <c r="D11810" s="18" t="s">
        <v>266</v>
      </c>
      <c r="E11810" s="18" t="s">
        <v>555</v>
      </c>
      <c r="F11810" s="18" t="s">
        <v>564</v>
      </c>
      <c r="G11810" s="18">
        <v>1848</v>
      </c>
      <c r="H11810" s="18">
        <v>2.58</v>
      </c>
      <c r="I11810" s="18">
        <v>3.5</v>
      </c>
      <c r="Q11810"/>
    </row>
    <row r="11811" spans="2:17" x14ac:dyDescent="0.25">
      <c r="B11811" s="18">
        <v>2013</v>
      </c>
      <c r="C11811" s="18" t="s">
        <v>8</v>
      </c>
      <c r="D11811" s="18" t="s">
        <v>266</v>
      </c>
      <c r="E11811" s="18" t="s">
        <v>555</v>
      </c>
      <c r="F11811" s="18" t="s">
        <v>3663</v>
      </c>
      <c r="G11811" s="18">
        <v>1200</v>
      </c>
      <c r="H11811" s="18">
        <v>2.9</v>
      </c>
      <c r="I11811" s="18">
        <v>3.7</v>
      </c>
      <c r="Q11811"/>
    </row>
    <row r="11812" spans="2:17" x14ac:dyDescent="0.25">
      <c r="B11812" s="18">
        <v>2013</v>
      </c>
      <c r="C11812" s="18" t="s">
        <v>8</v>
      </c>
      <c r="D11812" s="18" t="s">
        <v>266</v>
      </c>
      <c r="E11812" s="18" t="s">
        <v>555</v>
      </c>
      <c r="F11812" s="18" t="s">
        <v>3873</v>
      </c>
      <c r="G11812" s="18">
        <v>1308</v>
      </c>
      <c r="H11812" s="18">
        <v>2.65</v>
      </c>
      <c r="I11812" s="18">
        <v>3.32</v>
      </c>
      <c r="Q11812"/>
    </row>
    <row r="11813" spans="2:17" x14ac:dyDescent="0.25">
      <c r="B11813" s="18">
        <v>2013</v>
      </c>
      <c r="C11813" s="18" t="s">
        <v>8</v>
      </c>
      <c r="D11813" s="18" t="s">
        <v>266</v>
      </c>
      <c r="E11813" s="18" t="s">
        <v>555</v>
      </c>
      <c r="F11813" s="18" t="s">
        <v>3874</v>
      </c>
      <c r="G11813" s="18">
        <v>1632</v>
      </c>
      <c r="H11813" s="18">
        <v>2.5299999999999998</v>
      </c>
      <c r="I11813" s="18">
        <v>3.79</v>
      </c>
      <c r="Q11813"/>
    </row>
    <row r="11814" spans="2:17" x14ac:dyDescent="0.25">
      <c r="B11814" s="18">
        <v>2013</v>
      </c>
      <c r="C11814" s="18" t="s">
        <v>8</v>
      </c>
      <c r="D11814" s="18" t="s">
        <v>266</v>
      </c>
      <c r="E11814" s="18" t="s">
        <v>555</v>
      </c>
      <c r="F11814" s="18" t="s">
        <v>3875</v>
      </c>
      <c r="G11814" s="18">
        <v>1824</v>
      </c>
      <c r="H11814" s="18">
        <v>2.56</v>
      </c>
      <c r="I11814" s="18">
        <v>3.51</v>
      </c>
      <c r="Q11814"/>
    </row>
    <row r="11815" spans="2:17" x14ac:dyDescent="0.25">
      <c r="B11815" s="18">
        <v>2013</v>
      </c>
      <c r="C11815" s="18" t="s">
        <v>8</v>
      </c>
      <c r="D11815" s="18" t="s">
        <v>266</v>
      </c>
      <c r="E11815" s="18" t="s">
        <v>555</v>
      </c>
      <c r="F11815" s="18" t="s">
        <v>3876</v>
      </c>
      <c r="G11815" s="18">
        <v>2196</v>
      </c>
      <c r="H11815" s="18">
        <v>2.97</v>
      </c>
      <c r="I11815" s="18">
        <v>3.4</v>
      </c>
      <c r="Q11815"/>
    </row>
    <row r="11816" spans="2:17" x14ac:dyDescent="0.25">
      <c r="B11816" s="18">
        <v>2013</v>
      </c>
      <c r="C11816" s="18" t="s">
        <v>8</v>
      </c>
      <c r="D11816" s="18" t="s">
        <v>277</v>
      </c>
      <c r="E11816" s="18" t="s">
        <v>565</v>
      </c>
      <c r="F11816" s="18" t="s">
        <v>566</v>
      </c>
      <c r="G11816" s="18">
        <v>888</v>
      </c>
      <c r="H11816" s="18">
        <v>2.94</v>
      </c>
      <c r="I11816" s="18">
        <v>3.45</v>
      </c>
      <c r="Q11816"/>
    </row>
    <row r="11817" spans="2:17" x14ac:dyDescent="0.25">
      <c r="B11817" s="18">
        <v>2013</v>
      </c>
      <c r="C11817" s="18" t="s">
        <v>8</v>
      </c>
      <c r="D11817" s="18" t="s">
        <v>277</v>
      </c>
      <c r="E11817" s="18" t="s">
        <v>565</v>
      </c>
      <c r="F11817" s="18" t="s">
        <v>567</v>
      </c>
      <c r="G11817" s="18">
        <v>1068</v>
      </c>
      <c r="H11817" s="18">
        <v>2.41</v>
      </c>
      <c r="I11817" s="18">
        <v>3.82</v>
      </c>
      <c r="Q11817"/>
    </row>
    <row r="11818" spans="2:17" x14ac:dyDescent="0.25">
      <c r="B11818" s="18">
        <v>2013</v>
      </c>
      <c r="C11818" s="18" t="s">
        <v>8</v>
      </c>
      <c r="D11818" s="18" t="s">
        <v>277</v>
      </c>
      <c r="E11818" s="18" t="s">
        <v>565</v>
      </c>
      <c r="F11818" s="18" t="s">
        <v>568</v>
      </c>
      <c r="G11818" s="18">
        <v>672</v>
      </c>
      <c r="H11818" s="18">
        <v>2.4900000000000002</v>
      </c>
      <c r="I11818" s="18">
        <v>3.98</v>
      </c>
      <c r="Q11818"/>
    </row>
    <row r="11819" spans="2:17" x14ac:dyDescent="0.25">
      <c r="B11819" s="18">
        <v>2013</v>
      </c>
      <c r="C11819" s="18" t="s">
        <v>8</v>
      </c>
      <c r="D11819" s="18" t="s">
        <v>277</v>
      </c>
      <c r="E11819" s="18" t="s">
        <v>565</v>
      </c>
      <c r="F11819" s="18" t="s">
        <v>569</v>
      </c>
      <c r="G11819" s="18">
        <v>888</v>
      </c>
      <c r="H11819" s="18">
        <v>2.12</v>
      </c>
      <c r="I11819" s="18">
        <v>3.78</v>
      </c>
      <c r="Q11819"/>
    </row>
    <row r="11820" spans="2:17" x14ac:dyDescent="0.25">
      <c r="B11820" s="18">
        <v>2013</v>
      </c>
      <c r="C11820" s="18" t="s">
        <v>8</v>
      </c>
      <c r="D11820" s="18" t="s">
        <v>277</v>
      </c>
      <c r="E11820" s="18" t="s">
        <v>565</v>
      </c>
      <c r="F11820" s="18" t="s">
        <v>570</v>
      </c>
      <c r="G11820" s="18">
        <v>1032</v>
      </c>
      <c r="H11820" s="18">
        <v>2.0699999999999998</v>
      </c>
      <c r="I11820" s="18">
        <v>3.91</v>
      </c>
      <c r="Q11820"/>
    </row>
    <row r="11821" spans="2:17" x14ac:dyDescent="0.25">
      <c r="B11821" s="18">
        <v>2013</v>
      </c>
      <c r="C11821" s="18" t="s">
        <v>8</v>
      </c>
      <c r="D11821" s="18" t="s">
        <v>277</v>
      </c>
      <c r="E11821" s="18" t="s">
        <v>565</v>
      </c>
      <c r="F11821" s="18" t="s">
        <v>571</v>
      </c>
      <c r="G11821" s="18">
        <v>720</v>
      </c>
      <c r="H11821" s="18">
        <v>2.9</v>
      </c>
      <c r="I11821" s="18">
        <v>3.83</v>
      </c>
      <c r="Q11821"/>
    </row>
    <row r="11822" spans="2:17" x14ac:dyDescent="0.25">
      <c r="B11822" s="18">
        <v>2013</v>
      </c>
      <c r="C11822" s="18" t="s">
        <v>8</v>
      </c>
      <c r="D11822" s="18" t="s">
        <v>277</v>
      </c>
      <c r="E11822" s="18" t="s">
        <v>565</v>
      </c>
      <c r="F11822" s="18" t="s">
        <v>3664</v>
      </c>
      <c r="G11822" s="18">
        <v>624</v>
      </c>
      <c r="H11822" s="18">
        <v>2.92</v>
      </c>
      <c r="I11822" s="18">
        <v>3.9</v>
      </c>
      <c r="Q11822"/>
    </row>
    <row r="11823" spans="2:17" x14ac:dyDescent="0.25">
      <c r="B11823" s="18">
        <v>2013</v>
      </c>
      <c r="C11823" s="18" t="s">
        <v>8</v>
      </c>
      <c r="D11823" s="18" t="s">
        <v>277</v>
      </c>
      <c r="E11823" s="18" t="s">
        <v>565</v>
      </c>
      <c r="F11823" s="18" t="s">
        <v>572</v>
      </c>
      <c r="G11823" s="18">
        <v>744</v>
      </c>
      <c r="H11823" s="18">
        <v>2.58</v>
      </c>
      <c r="I11823" s="18">
        <v>3.39</v>
      </c>
      <c r="Q11823"/>
    </row>
    <row r="11824" spans="2:17" x14ac:dyDescent="0.25">
      <c r="B11824" s="18">
        <v>2013</v>
      </c>
      <c r="C11824" s="18" t="s">
        <v>8</v>
      </c>
      <c r="D11824" s="18" t="s">
        <v>277</v>
      </c>
      <c r="E11824" s="18" t="s">
        <v>565</v>
      </c>
      <c r="F11824" s="18" t="s">
        <v>573</v>
      </c>
      <c r="G11824" s="18">
        <v>780</v>
      </c>
      <c r="H11824" s="18">
        <v>2.2999999999999998</v>
      </c>
      <c r="I11824" s="18">
        <v>3.87</v>
      </c>
      <c r="Q11824"/>
    </row>
    <row r="11825" spans="2:17" x14ac:dyDescent="0.25">
      <c r="B11825" s="18">
        <v>2013</v>
      </c>
      <c r="C11825" s="18" t="s">
        <v>8</v>
      </c>
      <c r="D11825" s="18" t="s">
        <v>277</v>
      </c>
      <c r="E11825" s="18" t="s">
        <v>565</v>
      </c>
      <c r="F11825" s="18" t="s">
        <v>574</v>
      </c>
      <c r="G11825" s="18">
        <v>792</v>
      </c>
      <c r="H11825" s="18">
        <v>2.92</v>
      </c>
      <c r="I11825" s="18">
        <v>3.62</v>
      </c>
      <c r="Q11825"/>
    </row>
    <row r="11826" spans="2:17" x14ac:dyDescent="0.25">
      <c r="B11826" s="18">
        <v>2013</v>
      </c>
      <c r="C11826" s="18" t="s">
        <v>8</v>
      </c>
      <c r="D11826" s="18" t="s">
        <v>277</v>
      </c>
      <c r="E11826" s="18" t="s">
        <v>565</v>
      </c>
      <c r="F11826" s="18" t="s">
        <v>575</v>
      </c>
      <c r="G11826" s="18">
        <v>1044</v>
      </c>
      <c r="H11826" s="18">
        <v>2.83</v>
      </c>
      <c r="I11826" s="18">
        <v>3.59</v>
      </c>
      <c r="Q11826"/>
    </row>
    <row r="11827" spans="2:17" x14ac:dyDescent="0.25">
      <c r="B11827" s="18">
        <v>2013</v>
      </c>
      <c r="C11827" s="18" t="s">
        <v>8</v>
      </c>
      <c r="D11827" s="18" t="s">
        <v>277</v>
      </c>
      <c r="E11827" s="18" t="s">
        <v>565</v>
      </c>
      <c r="F11827" s="18" t="s">
        <v>576</v>
      </c>
      <c r="G11827" s="18">
        <v>636</v>
      </c>
      <c r="H11827" s="18">
        <v>2.58</v>
      </c>
      <c r="I11827" s="18">
        <v>3.69</v>
      </c>
      <c r="Q11827"/>
    </row>
    <row r="11828" spans="2:17" x14ac:dyDescent="0.25">
      <c r="B11828" s="18">
        <v>2013</v>
      </c>
      <c r="C11828" s="18" t="s">
        <v>8</v>
      </c>
      <c r="D11828" s="18" t="s">
        <v>266</v>
      </c>
      <c r="E11828" s="18" t="s">
        <v>577</v>
      </c>
      <c r="F11828" s="18" t="s">
        <v>578</v>
      </c>
      <c r="G11828" s="18">
        <v>2088</v>
      </c>
      <c r="H11828" s="18">
        <v>2.33</v>
      </c>
      <c r="I11828" s="18">
        <v>4</v>
      </c>
      <c r="Q11828"/>
    </row>
    <row r="11829" spans="2:17" x14ac:dyDescent="0.25">
      <c r="B11829" s="18">
        <v>2013</v>
      </c>
      <c r="C11829" s="18" t="s">
        <v>8</v>
      </c>
      <c r="D11829" s="18" t="s">
        <v>266</v>
      </c>
      <c r="E11829" s="18" t="s">
        <v>577</v>
      </c>
      <c r="F11829" s="18" t="s">
        <v>579</v>
      </c>
      <c r="G11829" s="18">
        <v>1572</v>
      </c>
      <c r="H11829" s="18">
        <v>2.88</v>
      </c>
      <c r="I11829" s="18">
        <v>3.89</v>
      </c>
      <c r="Q11829"/>
    </row>
    <row r="11830" spans="2:17" x14ac:dyDescent="0.25">
      <c r="B11830" s="18">
        <v>2013</v>
      </c>
      <c r="C11830" s="18" t="s">
        <v>8</v>
      </c>
      <c r="D11830" s="18" t="s">
        <v>266</v>
      </c>
      <c r="E11830" s="18" t="s">
        <v>577</v>
      </c>
      <c r="F11830" s="18" t="s">
        <v>580</v>
      </c>
      <c r="G11830" s="18">
        <v>1608</v>
      </c>
      <c r="H11830" s="18">
        <v>2.63</v>
      </c>
      <c r="I11830" s="18">
        <v>3.79</v>
      </c>
      <c r="Q11830"/>
    </row>
    <row r="11831" spans="2:17" x14ac:dyDescent="0.25">
      <c r="B11831" s="18">
        <v>2013</v>
      </c>
      <c r="C11831" s="18" t="s">
        <v>8</v>
      </c>
      <c r="D11831" s="18" t="s">
        <v>266</v>
      </c>
      <c r="E11831" s="18" t="s">
        <v>577</v>
      </c>
      <c r="F11831" s="18" t="s">
        <v>581</v>
      </c>
      <c r="G11831" s="18">
        <v>2100</v>
      </c>
      <c r="H11831" s="18">
        <v>2.89</v>
      </c>
      <c r="I11831" s="18">
        <v>3.65</v>
      </c>
      <c r="Q11831"/>
    </row>
    <row r="11832" spans="2:17" x14ac:dyDescent="0.25">
      <c r="B11832" s="18">
        <v>2013</v>
      </c>
      <c r="C11832" s="18" t="s">
        <v>8</v>
      </c>
      <c r="D11832" s="18" t="s">
        <v>266</v>
      </c>
      <c r="E11832" s="18" t="s">
        <v>577</v>
      </c>
      <c r="F11832" s="18" t="s">
        <v>3877</v>
      </c>
      <c r="G11832" s="18">
        <v>1836</v>
      </c>
      <c r="H11832" s="18">
        <v>2.97</v>
      </c>
      <c r="I11832" s="18">
        <v>3.69</v>
      </c>
      <c r="Q11832"/>
    </row>
    <row r="11833" spans="2:17" x14ac:dyDescent="0.25">
      <c r="B11833" s="18">
        <v>2013</v>
      </c>
      <c r="C11833" s="18" t="s">
        <v>8</v>
      </c>
      <c r="D11833" s="18" t="s">
        <v>266</v>
      </c>
      <c r="E11833" s="18" t="s">
        <v>577</v>
      </c>
      <c r="F11833" s="18" t="s">
        <v>3878</v>
      </c>
      <c r="G11833" s="18">
        <v>2268</v>
      </c>
      <c r="H11833" s="18">
        <v>2.84</v>
      </c>
      <c r="I11833" s="18">
        <v>3.93</v>
      </c>
      <c r="Q11833"/>
    </row>
    <row r="11834" spans="2:17" x14ac:dyDescent="0.25">
      <c r="B11834" s="18">
        <v>2013</v>
      </c>
      <c r="C11834" s="18" t="s">
        <v>8</v>
      </c>
      <c r="D11834" s="18" t="s">
        <v>266</v>
      </c>
      <c r="E11834" s="18" t="s">
        <v>577</v>
      </c>
      <c r="F11834" s="18" t="s">
        <v>3879</v>
      </c>
      <c r="G11834" s="18">
        <v>1344</v>
      </c>
      <c r="H11834" s="18">
        <v>2.36</v>
      </c>
      <c r="I11834" s="18">
        <v>3.73</v>
      </c>
      <c r="Q11834"/>
    </row>
    <row r="11835" spans="2:17" x14ac:dyDescent="0.25">
      <c r="B11835" s="18">
        <v>2013</v>
      </c>
      <c r="C11835" s="18" t="s">
        <v>8</v>
      </c>
      <c r="D11835" s="18" t="s">
        <v>164</v>
      </c>
      <c r="E11835" s="18" t="s">
        <v>582</v>
      </c>
      <c r="F11835" s="18" t="s">
        <v>583</v>
      </c>
      <c r="G11835" s="18">
        <v>612</v>
      </c>
      <c r="H11835" s="18">
        <v>4.57</v>
      </c>
      <c r="I11835" s="18">
        <v>5.34</v>
      </c>
      <c r="Q11835"/>
    </row>
    <row r="11836" spans="2:17" x14ac:dyDescent="0.25">
      <c r="B11836" s="18">
        <v>2013</v>
      </c>
      <c r="C11836" s="18" t="s">
        <v>8</v>
      </c>
      <c r="D11836" s="18" t="s">
        <v>164</v>
      </c>
      <c r="E11836" s="18" t="s">
        <v>582</v>
      </c>
      <c r="F11836" s="18" t="s">
        <v>584</v>
      </c>
      <c r="G11836" s="18">
        <v>348</v>
      </c>
      <c r="H11836" s="18">
        <v>4.57</v>
      </c>
      <c r="I11836" s="18">
        <v>5.31</v>
      </c>
      <c r="Q11836"/>
    </row>
    <row r="11837" spans="2:17" x14ac:dyDescent="0.25">
      <c r="B11837" s="18">
        <v>2013</v>
      </c>
      <c r="C11837" s="18" t="s">
        <v>8</v>
      </c>
      <c r="D11837" s="18" t="s">
        <v>164</v>
      </c>
      <c r="E11837" s="18" t="s">
        <v>582</v>
      </c>
      <c r="F11837" s="18" t="s">
        <v>585</v>
      </c>
      <c r="G11837" s="18">
        <v>468</v>
      </c>
      <c r="H11837" s="18">
        <v>4.96</v>
      </c>
      <c r="I11837" s="18">
        <v>5.17</v>
      </c>
      <c r="Q11837"/>
    </row>
    <row r="11838" spans="2:17" x14ac:dyDescent="0.25">
      <c r="B11838" s="18">
        <v>2013</v>
      </c>
      <c r="C11838" s="18" t="s">
        <v>8</v>
      </c>
      <c r="D11838" s="18" t="s">
        <v>164</v>
      </c>
      <c r="E11838" s="18" t="s">
        <v>582</v>
      </c>
      <c r="F11838" s="18" t="s">
        <v>586</v>
      </c>
      <c r="G11838" s="18">
        <v>564</v>
      </c>
      <c r="H11838" s="18">
        <v>4.84</v>
      </c>
      <c r="I11838" s="18">
        <v>5.19</v>
      </c>
      <c r="Q11838"/>
    </row>
    <row r="11839" spans="2:17" x14ac:dyDescent="0.25">
      <c r="B11839" s="18">
        <v>2013</v>
      </c>
      <c r="C11839" s="18" t="s">
        <v>8</v>
      </c>
      <c r="D11839" s="18" t="s">
        <v>277</v>
      </c>
      <c r="E11839" s="18" t="s">
        <v>587</v>
      </c>
      <c r="F11839" s="18" t="s">
        <v>588</v>
      </c>
      <c r="G11839" s="18">
        <v>876</v>
      </c>
      <c r="H11839" s="18">
        <v>2.56</v>
      </c>
      <c r="I11839" s="18">
        <v>3.65</v>
      </c>
      <c r="Q11839"/>
    </row>
    <row r="11840" spans="2:17" x14ac:dyDescent="0.25">
      <c r="B11840" s="18">
        <v>2013</v>
      </c>
      <c r="C11840" s="18" t="s">
        <v>8</v>
      </c>
      <c r="D11840" s="18" t="s">
        <v>277</v>
      </c>
      <c r="E11840" s="18" t="s">
        <v>587</v>
      </c>
      <c r="F11840" s="18" t="s">
        <v>589</v>
      </c>
      <c r="G11840" s="18">
        <v>744</v>
      </c>
      <c r="H11840" s="18">
        <v>2.4900000000000002</v>
      </c>
      <c r="I11840" s="18">
        <v>3.24</v>
      </c>
      <c r="Q11840"/>
    </row>
    <row r="11841" spans="2:17" x14ac:dyDescent="0.25">
      <c r="B11841" s="18">
        <v>2013</v>
      </c>
      <c r="C11841" s="18" t="s">
        <v>8</v>
      </c>
      <c r="D11841" s="18" t="s">
        <v>277</v>
      </c>
      <c r="E11841" s="18" t="s">
        <v>587</v>
      </c>
      <c r="F11841" s="18" t="s">
        <v>590</v>
      </c>
      <c r="G11841" s="18">
        <v>852</v>
      </c>
      <c r="H11841" s="18">
        <v>2.17</v>
      </c>
      <c r="I11841" s="18">
        <v>3.94</v>
      </c>
      <c r="Q11841"/>
    </row>
    <row r="11842" spans="2:17" x14ac:dyDescent="0.25">
      <c r="B11842" s="18">
        <v>2013</v>
      </c>
      <c r="C11842" s="18" t="s">
        <v>8</v>
      </c>
      <c r="D11842" s="18" t="s">
        <v>277</v>
      </c>
      <c r="E11842" s="18" t="s">
        <v>587</v>
      </c>
      <c r="F11842" s="18" t="s">
        <v>591</v>
      </c>
      <c r="G11842" s="18">
        <v>780</v>
      </c>
      <c r="H11842" s="18">
        <v>2.89</v>
      </c>
      <c r="I11842" s="18">
        <v>3.57</v>
      </c>
      <c r="Q11842"/>
    </row>
    <row r="11843" spans="2:17" x14ac:dyDescent="0.25">
      <c r="B11843" s="18">
        <v>2013</v>
      </c>
      <c r="C11843" s="18" t="s">
        <v>8</v>
      </c>
      <c r="D11843" s="18" t="s">
        <v>277</v>
      </c>
      <c r="E11843" s="18" t="s">
        <v>587</v>
      </c>
      <c r="F11843" s="18" t="s">
        <v>592</v>
      </c>
      <c r="G11843" s="18">
        <v>1188</v>
      </c>
      <c r="H11843" s="18">
        <v>2.59</v>
      </c>
      <c r="I11843" s="18">
        <v>3.65</v>
      </c>
      <c r="Q11843"/>
    </row>
    <row r="11844" spans="2:17" x14ac:dyDescent="0.25">
      <c r="B11844" s="18">
        <v>2013</v>
      </c>
      <c r="C11844" s="18" t="s">
        <v>8</v>
      </c>
      <c r="D11844" s="18" t="s">
        <v>277</v>
      </c>
      <c r="E11844" s="18" t="s">
        <v>587</v>
      </c>
      <c r="F11844" s="18" t="s">
        <v>593</v>
      </c>
      <c r="G11844" s="18">
        <v>768</v>
      </c>
      <c r="H11844" s="18">
        <v>2.82</v>
      </c>
      <c r="I11844" s="18">
        <v>3.23</v>
      </c>
      <c r="Q11844"/>
    </row>
    <row r="11845" spans="2:17" x14ac:dyDescent="0.25">
      <c r="B11845" s="18">
        <v>2013</v>
      </c>
      <c r="C11845" s="18" t="s">
        <v>8</v>
      </c>
      <c r="D11845" s="18" t="s">
        <v>277</v>
      </c>
      <c r="E11845" s="18" t="s">
        <v>587</v>
      </c>
      <c r="F11845" s="18" t="s">
        <v>594</v>
      </c>
      <c r="G11845" s="18">
        <v>744</v>
      </c>
      <c r="H11845" s="18">
        <v>2.48</v>
      </c>
      <c r="I11845" s="18">
        <v>3.22</v>
      </c>
      <c r="Q11845"/>
    </row>
    <row r="11846" spans="2:17" x14ac:dyDescent="0.25">
      <c r="B11846" s="18">
        <v>2013</v>
      </c>
      <c r="C11846" s="18" t="s">
        <v>8</v>
      </c>
      <c r="D11846" s="18" t="s">
        <v>277</v>
      </c>
      <c r="E11846" s="18" t="s">
        <v>587</v>
      </c>
      <c r="F11846" s="18" t="s">
        <v>595</v>
      </c>
      <c r="G11846" s="18">
        <v>912</v>
      </c>
      <c r="H11846" s="18">
        <v>2.1</v>
      </c>
      <c r="I11846" s="18">
        <v>3.78</v>
      </c>
      <c r="Q11846"/>
    </row>
    <row r="11847" spans="2:17" x14ac:dyDescent="0.25">
      <c r="B11847" s="18">
        <v>2013</v>
      </c>
      <c r="C11847" s="18" t="s">
        <v>8</v>
      </c>
      <c r="D11847" s="18" t="s">
        <v>277</v>
      </c>
      <c r="E11847" s="18" t="s">
        <v>587</v>
      </c>
      <c r="F11847" s="18" t="s">
        <v>596</v>
      </c>
      <c r="G11847" s="18">
        <v>648</v>
      </c>
      <c r="H11847" s="18">
        <v>2.12</v>
      </c>
      <c r="I11847" s="18">
        <v>3.75</v>
      </c>
      <c r="Q11847"/>
    </row>
    <row r="11848" spans="2:17" x14ac:dyDescent="0.25">
      <c r="B11848" s="18">
        <v>2013</v>
      </c>
      <c r="C11848" s="18" t="s">
        <v>8</v>
      </c>
      <c r="D11848" s="18" t="s">
        <v>277</v>
      </c>
      <c r="E11848" s="18" t="s">
        <v>587</v>
      </c>
      <c r="F11848" s="18" t="s">
        <v>597</v>
      </c>
      <c r="G11848" s="18">
        <v>1188</v>
      </c>
      <c r="H11848" s="18">
        <v>2.34</v>
      </c>
      <c r="I11848" s="18">
        <v>3.77</v>
      </c>
      <c r="Q11848"/>
    </row>
    <row r="11849" spans="2:17" x14ac:dyDescent="0.25">
      <c r="B11849" s="18">
        <v>2013</v>
      </c>
      <c r="C11849" s="18" t="s">
        <v>8</v>
      </c>
      <c r="D11849" s="18" t="s">
        <v>277</v>
      </c>
      <c r="E11849" s="18" t="s">
        <v>587</v>
      </c>
      <c r="F11849" s="18" t="s">
        <v>598</v>
      </c>
      <c r="G11849" s="18">
        <v>792</v>
      </c>
      <c r="H11849" s="18">
        <v>2.9</v>
      </c>
      <c r="I11849" s="18">
        <v>3.63</v>
      </c>
      <c r="Q11849"/>
    </row>
    <row r="11850" spans="2:17" x14ac:dyDescent="0.25">
      <c r="B11850" s="18">
        <v>2013</v>
      </c>
      <c r="C11850" s="18" t="s">
        <v>8</v>
      </c>
      <c r="D11850" s="18" t="s">
        <v>277</v>
      </c>
      <c r="E11850" s="18" t="s">
        <v>587</v>
      </c>
      <c r="F11850" s="18" t="s">
        <v>599</v>
      </c>
      <c r="G11850" s="18">
        <v>828</v>
      </c>
      <c r="H11850" s="18">
        <v>2.44</v>
      </c>
      <c r="I11850" s="18">
        <v>3.33</v>
      </c>
      <c r="Q11850"/>
    </row>
    <row r="11851" spans="2:17" x14ac:dyDescent="0.25">
      <c r="B11851" s="18">
        <v>2013</v>
      </c>
      <c r="C11851" s="18" t="s">
        <v>8</v>
      </c>
      <c r="D11851" s="18" t="s">
        <v>277</v>
      </c>
      <c r="E11851" s="18" t="s">
        <v>587</v>
      </c>
      <c r="F11851" s="18" t="s">
        <v>600</v>
      </c>
      <c r="G11851" s="18">
        <v>1080</v>
      </c>
      <c r="H11851" s="18">
        <v>2.66</v>
      </c>
      <c r="I11851" s="18">
        <v>4</v>
      </c>
      <c r="Q11851"/>
    </row>
    <row r="11852" spans="2:17" x14ac:dyDescent="0.25">
      <c r="B11852" s="18">
        <v>2013</v>
      </c>
      <c r="C11852" s="18" t="s">
        <v>8</v>
      </c>
      <c r="D11852" s="18" t="s">
        <v>277</v>
      </c>
      <c r="E11852" s="18" t="s">
        <v>587</v>
      </c>
      <c r="F11852" s="18" t="s">
        <v>601</v>
      </c>
      <c r="G11852" s="18">
        <v>1056</v>
      </c>
      <c r="H11852" s="18">
        <v>2.5299999999999998</v>
      </c>
      <c r="I11852" s="18">
        <v>3.69</v>
      </c>
      <c r="Q11852"/>
    </row>
    <row r="11853" spans="2:17" x14ac:dyDescent="0.25">
      <c r="B11853" s="18">
        <v>2013</v>
      </c>
      <c r="C11853" s="18" t="s">
        <v>8</v>
      </c>
      <c r="D11853" s="18" t="s">
        <v>277</v>
      </c>
      <c r="E11853" s="18" t="s">
        <v>587</v>
      </c>
      <c r="F11853" s="18" t="s">
        <v>602</v>
      </c>
      <c r="G11853" s="18">
        <v>1200</v>
      </c>
      <c r="H11853" s="18">
        <v>2.81</v>
      </c>
      <c r="I11853" s="18">
        <v>3.23</v>
      </c>
      <c r="Q11853"/>
    </row>
    <row r="11854" spans="2:17" x14ac:dyDescent="0.25">
      <c r="B11854" s="18">
        <v>2013</v>
      </c>
      <c r="C11854" s="18" t="s">
        <v>8</v>
      </c>
      <c r="D11854" s="18" t="s">
        <v>277</v>
      </c>
      <c r="E11854" s="18" t="s">
        <v>587</v>
      </c>
      <c r="F11854" s="18" t="s">
        <v>603</v>
      </c>
      <c r="G11854" s="18">
        <v>792</v>
      </c>
      <c r="H11854" s="18">
        <v>2.52</v>
      </c>
      <c r="I11854" s="18">
        <v>3.58</v>
      </c>
      <c r="Q11854"/>
    </row>
    <row r="11855" spans="2:17" x14ac:dyDescent="0.25">
      <c r="B11855" s="18">
        <v>2013</v>
      </c>
      <c r="C11855" s="18" t="s">
        <v>8</v>
      </c>
      <c r="D11855" s="18" t="s">
        <v>277</v>
      </c>
      <c r="E11855" s="18" t="s">
        <v>587</v>
      </c>
      <c r="F11855" s="18" t="s">
        <v>604</v>
      </c>
      <c r="G11855" s="18">
        <v>972</v>
      </c>
      <c r="H11855" s="18">
        <v>2.29</v>
      </c>
      <c r="I11855" s="18">
        <v>3.93</v>
      </c>
      <c r="Q11855"/>
    </row>
    <row r="11856" spans="2:17" x14ac:dyDescent="0.25">
      <c r="B11856" s="18">
        <v>2013</v>
      </c>
      <c r="C11856" s="18" t="s">
        <v>8</v>
      </c>
      <c r="D11856" s="18" t="s">
        <v>277</v>
      </c>
      <c r="E11856" s="18" t="s">
        <v>587</v>
      </c>
      <c r="F11856" s="18" t="s">
        <v>605</v>
      </c>
      <c r="G11856" s="18">
        <v>684</v>
      </c>
      <c r="H11856" s="18">
        <v>2.41</v>
      </c>
      <c r="I11856" s="18">
        <v>3.9</v>
      </c>
      <c r="Q11856"/>
    </row>
    <row r="11857" spans="2:17" x14ac:dyDescent="0.25">
      <c r="B11857" s="18">
        <v>2013</v>
      </c>
      <c r="C11857" s="18" t="s">
        <v>8</v>
      </c>
      <c r="D11857" s="18" t="s">
        <v>277</v>
      </c>
      <c r="E11857" s="18" t="s">
        <v>587</v>
      </c>
      <c r="F11857" s="18" t="s">
        <v>606</v>
      </c>
      <c r="G11857" s="18">
        <v>960</v>
      </c>
      <c r="H11857" s="18">
        <v>2.74</v>
      </c>
      <c r="I11857" s="18">
        <v>3.37</v>
      </c>
      <c r="Q11857"/>
    </row>
    <row r="11858" spans="2:17" x14ac:dyDescent="0.25">
      <c r="B11858" s="18">
        <v>2013</v>
      </c>
      <c r="C11858" s="18" t="s">
        <v>8</v>
      </c>
      <c r="D11858" s="18" t="s">
        <v>277</v>
      </c>
      <c r="E11858" s="18" t="s">
        <v>587</v>
      </c>
      <c r="F11858" s="18" t="s">
        <v>607</v>
      </c>
      <c r="G11858" s="18">
        <v>924</v>
      </c>
      <c r="H11858" s="18">
        <v>2.5499999999999998</v>
      </c>
      <c r="I11858" s="18">
        <v>3.75</v>
      </c>
      <c r="Q11858"/>
    </row>
    <row r="11859" spans="2:17" x14ac:dyDescent="0.25">
      <c r="B11859" s="18">
        <v>2013</v>
      </c>
      <c r="C11859" s="18" t="s">
        <v>8</v>
      </c>
      <c r="D11859" s="18" t="s">
        <v>277</v>
      </c>
      <c r="E11859" s="18" t="s">
        <v>587</v>
      </c>
      <c r="F11859" s="18" t="s">
        <v>608</v>
      </c>
      <c r="G11859" s="18">
        <v>1152</v>
      </c>
      <c r="H11859" s="18">
        <v>2.21</v>
      </c>
      <c r="I11859" s="18">
        <v>3.9</v>
      </c>
      <c r="Q11859"/>
    </row>
    <row r="11860" spans="2:17" x14ac:dyDescent="0.25">
      <c r="B11860" s="18">
        <v>2013</v>
      </c>
      <c r="C11860" s="18" t="s">
        <v>8</v>
      </c>
      <c r="D11860" s="18" t="s">
        <v>277</v>
      </c>
      <c r="E11860" s="18" t="s">
        <v>587</v>
      </c>
      <c r="F11860" s="18" t="s">
        <v>609</v>
      </c>
      <c r="G11860" s="18">
        <v>732</v>
      </c>
      <c r="H11860" s="18">
        <v>2.02</v>
      </c>
      <c r="I11860" s="18">
        <v>3.62</v>
      </c>
      <c r="Q11860"/>
    </row>
    <row r="11861" spans="2:17" x14ac:dyDescent="0.25">
      <c r="B11861" s="18">
        <v>2013</v>
      </c>
      <c r="C11861" s="18" t="s">
        <v>8</v>
      </c>
      <c r="D11861" s="18" t="s">
        <v>277</v>
      </c>
      <c r="E11861" s="18" t="s">
        <v>587</v>
      </c>
      <c r="F11861" s="18" t="s">
        <v>610</v>
      </c>
      <c r="G11861" s="18">
        <v>1008</v>
      </c>
      <c r="H11861" s="18">
        <v>2.02</v>
      </c>
      <c r="I11861" s="18">
        <v>3.47</v>
      </c>
      <c r="Q11861"/>
    </row>
    <row r="11862" spans="2:17" x14ac:dyDescent="0.25">
      <c r="B11862" s="18">
        <v>2013</v>
      </c>
      <c r="C11862" s="18" t="s">
        <v>8</v>
      </c>
      <c r="D11862" s="18" t="s">
        <v>277</v>
      </c>
      <c r="E11862" s="18" t="s">
        <v>587</v>
      </c>
      <c r="F11862" s="18" t="s">
        <v>611</v>
      </c>
      <c r="G11862" s="18">
        <v>1164</v>
      </c>
      <c r="H11862" s="18">
        <v>2.88</v>
      </c>
      <c r="I11862" s="18">
        <v>3.57</v>
      </c>
      <c r="Q11862"/>
    </row>
    <row r="11863" spans="2:17" x14ac:dyDescent="0.25">
      <c r="B11863" s="18">
        <v>2013</v>
      </c>
      <c r="C11863" s="18" t="s">
        <v>8</v>
      </c>
      <c r="D11863" s="18" t="s">
        <v>277</v>
      </c>
      <c r="E11863" s="18" t="s">
        <v>587</v>
      </c>
      <c r="F11863" s="18" t="s">
        <v>612</v>
      </c>
      <c r="G11863" s="18">
        <v>768</v>
      </c>
      <c r="H11863" s="18">
        <v>2.27</v>
      </c>
      <c r="I11863" s="18">
        <v>3.67</v>
      </c>
      <c r="Q11863"/>
    </row>
    <row r="11864" spans="2:17" x14ac:dyDescent="0.25">
      <c r="B11864" s="18">
        <v>2013</v>
      </c>
      <c r="C11864" s="18" t="s">
        <v>8</v>
      </c>
      <c r="D11864" s="18" t="s">
        <v>277</v>
      </c>
      <c r="E11864" s="18" t="s">
        <v>587</v>
      </c>
      <c r="F11864" s="18" t="s">
        <v>613</v>
      </c>
      <c r="G11864" s="18">
        <v>1140</v>
      </c>
      <c r="H11864" s="18">
        <v>2.5</v>
      </c>
      <c r="I11864" s="18">
        <v>3.23</v>
      </c>
      <c r="Q11864"/>
    </row>
    <row r="11865" spans="2:17" x14ac:dyDescent="0.25">
      <c r="B11865" s="18">
        <v>2013</v>
      </c>
      <c r="C11865" s="18" t="s">
        <v>8</v>
      </c>
      <c r="D11865" s="18" t="s">
        <v>277</v>
      </c>
      <c r="E11865" s="18" t="s">
        <v>587</v>
      </c>
      <c r="F11865" s="18" t="s">
        <v>614</v>
      </c>
      <c r="G11865" s="18">
        <v>768</v>
      </c>
      <c r="H11865" s="18">
        <v>2.34</v>
      </c>
      <c r="I11865" s="18">
        <v>3.23</v>
      </c>
      <c r="Q11865"/>
    </row>
    <row r="11866" spans="2:17" x14ac:dyDescent="0.25">
      <c r="B11866" s="18">
        <v>2013</v>
      </c>
      <c r="C11866" s="18" t="s">
        <v>8</v>
      </c>
      <c r="D11866" s="18" t="s">
        <v>277</v>
      </c>
      <c r="E11866" s="18" t="s">
        <v>587</v>
      </c>
      <c r="F11866" s="18" t="s">
        <v>615</v>
      </c>
      <c r="G11866" s="18">
        <v>888</v>
      </c>
      <c r="H11866" s="18">
        <v>2.73</v>
      </c>
      <c r="I11866" s="18">
        <v>3.36</v>
      </c>
      <c r="Q11866"/>
    </row>
    <row r="11867" spans="2:17" x14ac:dyDescent="0.25">
      <c r="B11867" s="18">
        <v>2013</v>
      </c>
      <c r="C11867" s="18" t="s">
        <v>8</v>
      </c>
      <c r="D11867" s="18" t="s">
        <v>277</v>
      </c>
      <c r="E11867" s="18" t="s">
        <v>587</v>
      </c>
      <c r="F11867" s="18" t="s">
        <v>616</v>
      </c>
      <c r="G11867" s="18">
        <v>600</v>
      </c>
      <c r="H11867" s="18">
        <v>3</v>
      </c>
      <c r="I11867" s="18">
        <v>3.61</v>
      </c>
      <c r="Q11867"/>
    </row>
    <row r="11868" spans="2:17" x14ac:dyDescent="0.25">
      <c r="B11868" s="18">
        <v>2013</v>
      </c>
      <c r="C11868" s="18" t="s">
        <v>8</v>
      </c>
      <c r="D11868" s="18" t="s">
        <v>277</v>
      </c>
      <c r="E11868" s="18" t="s">
        <v>587</v>
      </c>
      <c r="F11868" s="18" t="s">
        <v>617</v>
      </c>
      <c r="G11868" s="18">
        <v>1200</v>
      </c>
      <c r="H11868" s="18">
        <v>2.44</v>
      </c>
      <c r="I11868" s="18">
        <v>3.71</v>
      </c>
      <c r="Q11868"/>
    </row>
    <row r="11869" spans="2:17" x14ac:dyDescent="0.25">
      <c r="B11869" s="18">
        <v>2013</v>
      </c>
      <c r="C11869" s="18" t="s">
        <v>8</v>
      </c>
      <c r="D11869" s="18" t="s">
        <v>277</v>
      </c>
      <c r="E11869" s="18" t="s">
        <v>587</v>
      </c>
      <c r="F11869" s="18" t="s">
        <v>618</v>
      </c>
      <c r="G11869" s="18">
        <v>840</v>
      </c>
      <c r="H11869" s="18">
        <v>2.58</v>
      </c>
      <c r="I11869" s="18">
        <v>3.66</v>
      </c>
      <c r="Q11869"/>
    </row>
    <row r="11870" spans="2:17" x14ac:dyDescent="0.25">
      <c r="B11870" s="18">
        <v>2013</v>
      </c>
      <c r="C11870" s="18" t="s">
        <v>8</v>
      </c>
      <c r="D11870" s="18" t="s">
        <v>277</v>
      </c>
      <c r="E11870" s="18" t="s">
        <v>587</v>
      </c>
      <c r="F11870" s="18" t="s">
        <v>619</v>
      </c>
      <c r="G11870" s="18">
        <v>720</v>
      </c>
      <c r="H11870" s="18">
        <v>2.87</v>
      </c>
      <c r="I11870" s="18">
        <v>3.77</v>
      </c>
      <c r="Q11870"/>
    </row>
    <row r="11871" spans="2:17" x14ac:dyDescent="0.25">
      <c r="B11871" s="18">
        <v>2013</v>
      </c>
      <c r="C11871" s="18" t="s">
        <v>8</v>
      </c>
      <c r="D11871" s="18" t="s">
        <v>277</v>
      </c>
      <c r="E11871" s="18" t="s">
        <v>587</v>
      </c>
      <c r="F11871" s="18" t="s">
        <v>620</v>
      </c>
      <c r="G11871" s="18">
        <v>660</v>
      </c>
      <c r="H11871" s="18">
        <v>2.34</v>
      </c>
      <c r="I11871" s="18">
        <v>3.52</v>
      </c>
      <c r="Q11871"/>
    </row>
    <row r="11872" spans="2:17" x14ac:dyDescent="0.25">
      <c r="B11872" s="18">
        <v>2013</v>
      </c>
      <c r="C11872" s="18" t="s">
        <v>8</v>
      </c>
      <c r="D11872" s="18" t="s">
        <v>277</v>
      </c>
      <c r="E11872" s="18" t="s">
        <v>587</v>
      </c>
      <c r="F11872" s="18" t="s">
        <v>621</v>
      </c>
      <c r="G11872" s="18">
        <v>960</v>
      </c>
      <c r="H11872" s="18">
        <v>2.93</v>
      </c>
      <c r="I11872" s="18">
        <v>3.96</v>
      </c>
      <c r="Q11872"/>
    </row>
    <row r="11873" spans="2:17" x14ac:dyDescent="0.25">
      <c r="B11873" s="18">
        <v>2013</v>
      </c>
      <c r="C11873" s="18" t="s">
        <v>8</v>
      </c>
      <c r="D11873" s="18" t="s">
        <v>277</v>
      </c>
      <c r="E11873" s="18" t="s">
        <v>587</v>
      </c>
      <c r="F11873" s="18" t="s">
        <v>622</v>
      </c>
      <c r="G11873" s="18">
        <v>912</v>
      </c>
      <c r="H11873" s="18">
        <v>2.54</v>
      </c>
      <c r="I11873" s="18">
        <v>3.65</v>
      </c>
      <c r="Q11873"/>
    </row>
    <row r="11874" spans="2:17" x14ac:dyDescent="0.25">
      <c r="B11874" s="18">
        <v>2013</v>
      </c>
      <c r="C11874" s="18" t="s">
        <v>8</v>
      </c>
      <c r="D11874" s="18" t="s">
        <v>277</v>
      </c>
      <c r="E11874" s="18" t="s">
        <v>587</v>
      </c>
      <c r="F11874" s="18" t="s">
        <v>623</v>
      </c>
      <c r="G11874" s="18">
        <v>1140</v>
      </c>
      <c r="H11874" s="18">
        <v>2.44</v>
      </c>
      <c r="I11874" s="18">
        <v>3.92</v>
      </c>
      <c r="Q11874"/>
    </row>
    <row r="11875" spans="2:17" x14ac:dyDescent="0.25">
      <c r="B11875" s="18">
        <v>2013</v>
      </c>
      <c r="C11875" s="18" t="s">
        <v>8</v>
      </c>
      <c r="D11875" s="18" t="s">
        <v>277</v>
      </c>
      <c r="E11875" s="18" t="s">
        <v>587</v>
      </c>
      <c r="F11875" s="18" t="s">
        <v>624</v>
      </c>
      <c r="G11875" s="18">
        <v>972</v>
      </c>
      <c r="H11875" s="18">
        <v>2.4500000000000002</v>
      </c>
      <c r="I11875" s="18">
        <v>3.6</v>
      </c>
      <c r="Q11875"/>
    </row>
    <row r="11876" spans="2:17" x14ac:dyDescent="0.25">
      <c r="B11876" s="18">
        <v>2013</v>
      </c>
      <c r="C11876" s="18" t="s">
        <v>8</v>
      </c>
      <c r="D11876" s="18" t="s">
        <v>277</v>
      </c>
      <c r="E11876" s="18" t="s">
        <v>587</v>
      </c>
      <c r="F11876" s="18" t="s">
        <v>625</v>
      </c>
      <c r="G11876" s="18">
        <v>924</v>
      </c>
      <c r="H11876" s="18">
        <v>2.2000000000000002</v>
      </c>
      <c r="I11876" s="18">
        <v>3.87</v>
      </c>
      <c r="Q11876"/>
    </row>
    <row r="11877" spans="2:17" x14ac:dyDescent="0.25">
      <c r="B11877" s="18">
        <v>2013</v>
      </c>
      <c r="C11877" s="18" t="s">
        <v>8</v>
      </c>
      <c r="D11877" s="18" t="s">
        <v>277</v>
      </c>
      <c r="E11877" s="18" t="s">
        <v>587</v>
      </c>
      <c r="F11877" s="18" t="s">
        <v>626</v>
      </c>
      <c r="G11877" s="18">
        <v>1116</v>
      </c>
      <c r="H11877" s="18">
        <v>2.57</v>
      </c>
      <c r="I11877" s="18">
        <v>3.26</v>
      </c>
      <c r="Q11877"/>
    </row>
    <row r="11878" spans="2:17" x14ac:dyDescent="0.25">
      <c r="B11878" s="18">
        <v>2013</v>
      </c>
      <c r="C11878" s="18" t="s">
        <v>8</v>
      </c>
      <c r="D11878" s="18" t="s">
        <v>277</v>
      </c>
      <c r="E11878" s="18" t="s">
        <v>587</v>
      </c>
      <c r="F11878" s="18" t="s">
        <v>627</v>
      </c>
      <c r="G11878" s="18">
        <v>1200</v>
      </c>
      <c r="H11878" s="18">
        <v>2.66</v>
      </c>
      <c r="I11878" s="18">
        <v>3.63</v>
      </c>
      <c r="Q11878"/>
    </row>
    <row r="11879" spans="2:17" x14ac:dyDescent="0.25">
      <c r="B11879" s="18">
        <v>2013</v>
      </c>
      <c r="C11879" s="18" t="s">
        <v>8</v>
      </c>
      <c r="D11879" s="18" t="s">
        <v>277</v>
      </c>
      <c r="E11879" s="18" t="s">
        <v>587</v>
      </c>
      <c r="F11879" s="18" t="s">
        <v>628</v>
      </c>
      <c r="G11879" s="18">
        <v>1140</v>
      </c>
      <c r="H11879" s="18">
        <v>2.1800000000000002</v>
      </c>
      <c r="I11879" s="18">
        <v>3.66</v>
      </c>
      <c r="Q11879"/>
    </row>
    <row r="11880" spans="2:17" x14ac:dyDescent="0.25">
      <c r="B11880" s="18">
        <v>2013</v>
      </c>
      <c r="C11880" s="18" t="s">
        <v>8</v>
      </c>
      <c r="D11880" s="18" t="s">
        <v>277</v>
      </c>
      <c r="E11880" s="18" t="s">
        <v>587</v>
      </c>
      <c r="F11880" s="18" t="s">
        <v>629</v>
      </c>
      <c r="G11880" s="18">
        <v>792</v>
      </c>
      <c r="H11880" s="18">
        <v>2.9</v>
      </c>
      <c r="I11880" s="18">
        <v>3.45</v>
      </c>
      <c r="Q11880"/>
    </row>
    <row r="11881" spans="2:17" x14ac:dyDescent="0.25">
      <c r="B11881" s="18">
        <v>2013</v>
      </c>
      <c r="C11881" s="18" t="s">
        <v>8</v>
      </c>
      <c r="D11881" s="18" t="s">
        <v>277</v>
      </c>
      <c r="E11881" s="18" t="s">
        <v>587</v>
      </c>
      <c r="F11881" s="18" t="s">
        <v>630</v>
      </c>
      <c r="G11881" s="18">
        <v>900</v>
      </c>
      <c r="H11881" s="18">
        <v>2.79</v>
      </c>
      <c r="I11881" s="18">
        <v>3.89</v>
      </c>
      <c r="Q11881"/>
    </row>
    <row r="11882" spans="2:17" x14ac:dyDescent="0.25">
      <c r="B11882" s="18">
        <v>2013</v>
      </c>
      <c r="C11882" s="18" t="s">
        <v>8</v>
      </c>
      <c r="D11882" s="18" t="s">
        <v>277</v>
      </c>
      <c r="E11882" s="18" t="s">
        <v>587</v>
      </c>
      <c r="F11882" s="18" t="s">
        <v>631</v>
      </c>
      <c r="G11882" s="18">
        <v>732</v>
      </c>
      <c r="H11882" s="18">
        <v>2.4</v>
      </c>
      <c r="I11882" s="18">
        <v>3.2</v>
      </c>
      <c r="Q11882"/>
    </row>
    <row r="11883" spans="2:17" x14ac:dyDescent="0.25">
      <c r="B11883" s="18">
        <v>2013</v>
      </c>
      <c r="C11883" s="18" t="s">
        <v>8</v>
      </c>
      <c r="D11883" s="18" t="s">
        <v>277</v>
      </c>
      <c r="E11883" s="18" t="s">
        <v>587</v>
      </c>
      <c r="F11883" s="18" t="s">
        <v>632</v>
      </c>
      <c r="G11883" s="18">
        <v>864</v>
      </c>
      <c r="H11883" s="18">
        <v>2.4500000000000002</v>
      </c>
      <c r="I11883" s="18">
        <v>3.59</v>
      </c>
      <c r="Q11883"/>
    </row>
    <row r="11884" spans="2:17" x14ac:dyDescent="0.25">
      <c r="B11884" s="18">
        <v>2013</v>
      </c>
      <c r="C11884" s="18" t="s">
        <v>8</v>
      </c>
      <c r="D11884" s="18" t="s">
        <v>277</v>
      </c>
      <c r="E11884" s="18" t="s">
        <v>587</v>
      </c>
      <c r="F11884" s="18" t="s">
        <v>633</v>
      </c>
      <c r="G11884" s="18">
        <v>1032</v>
      </c>
      <c r="H11884" s="18">
        <v>2.1800000000000002</v>
      </c>
      <c r="I11884" s="18">
        <v>3.61</v>
      </c>
      <c r="Q11884"/>
    </row>
    <row r="11885" spans="2:17" x14ac:dyDescent="0.25">
      <c r="B11885" s="18">
        <v>2013</v>
      </c>
      <c r="C11885" s="18" t="s">
        <v>8</v>
      </c>
      <c r="D11885" s="18" t="s">
        <v>277</v>
      </c>
      <c r="E11885" s="18" t="s">
        <v>587</v>
      </c>
      <c r="F11885" s="18" t="s">
        <v>634</v>
      </c>
      <c r="G11885" s="18">
        <v>780</v>
      </c>
      <c r="H11885" s="18">
        <v>2.8</v>
      </c>
      <c r="I11885" s="18">
        <v>3.59</v>
      </c>
      <c r="Q11885"/>
    </row>
    <row r="11886" spans="2:17" x14ac:dyDescent="0.25">
      <c r="B11886" s="18">
        <v>2013</v>
      </c>
      <c r="C11886" s="18" t="s">
        <v>8</v>
      </c>
      <c r="D11886" s="18" t="s">
        <v>277</v>
      </c>
      <c r="E11886" s="18" t="s">
        <v>587</v>
      </c>
      <c r="F11886" s="18" t="s">
        <v>635</v>
      </c>
      <c r="G11886" s="18">
        <v>840</v>
      </c>
      <c r="H11886" s="18">
        <v>2.38</v>
      </c>
      <c r="I11886" s="18">
        <v>3.21</v>
      </c>
      <c r="Q11886"/>
    </row>
    <row r="11887" spans="2:17" x14ac:dyDescent="0.25">
      <c r="B11887" s="18">
        <v>2013</v>
      </c>
      <c r="C11887" s="18" t="s">
        <v>8</v>
      </c>
      <c r="D11887" s="18" t="s">
        <v>277</v>
      </c>
      <c r="E11887" s="18" t="s">
        <v>587</v>
      </c>
      <c r="F11887" s="18" t="s">
        <v>636</v>
      </c>
      <c r="G11887" s="18">
        <v>696</v>
      </c>
      <c r="H11887" s="18">
        <v>2.65</v>
      </c>
      <c r="I11887" s="18">
        <v>3.65</v>
      </c>
      <c r="Q11887"/>
    </row>
    <row r="11888" spans="2:17" x14ac:dyDescent="0.25">
      <c r="B11888" s="18">
        <v>2013</v>
      </c>
      <c r="C11888" s="18" t="s">
        <v>8</v>
      </c>
      <c r="D11888" s="18" t="s">
        <v>277</v>
      </c>
      <c r="E11888" s="18" t="s">
        <v>587</v>
      </c>
      <c r="F11888" s="18" t="s">
        <v>637</v>
      </c>
      <c r="G11888" s="18">
        <v>756</v>
      </c>
      <c r="H11888" s="18">
        <v>2.08</v>
      </c>
      <c r="I11888" s="18">
        <v>3.56</v>
      </c>
      <c r="Q11888"/>
    </row>
    <row r="11889" spans="2:17" x14ac:dyDescent="0.25">
      <c r="B11889" s="18">
        <v>2013</v>
      </c>
      <c r="C11889" s="18" t="s">
        <v>8</v>
      </c>
      <c r="D11889" s="18" t="s">
        <v>277</v>
      </c>
      <c r="E11889" s="18" t="s">
        <v>587</v>
      </c>
      <c r="F11889" s="18" t="s">
        <v>638</v>
      </c>
      <c r="G11889" s="18">
        <v>1092</v>
      </c>
      <c r="H11889" s="18">
        <v>2.5499999999999998</v>
      </c>
      <c r="I11889" s="18">
        <v>3.53</v>
      </c>
      <c r="Q11889"/>
    </row>
    <row r="11890" spans="2:17" x14ac:dyDescent="0.25">
      <c r="B11890" s="18">
        <v>2013</v>
      </c>
      <c r="C11890" s="18" t="s">
        <v>8</v>
      </c>
      <c r="D11890" s="18" t="s">
        <v>277</v>
      </c>
      <c r="E11890" s="18" t="s">
        <v>587</v>
      </c>
      <c r="F11890" s="18" t="s">
        <v>639</v>
      </c>
      <c r="G11890" s="18">
        <v>660</v>
      </c>
      <c r="H11890" s="18">
        <v>2.0699999999999998</v>
      </c>
      <c r="I11890" s="18">
        <v>3.48</v>
      </c>
      <c r="Q11890"/>
    </row>
    <row r="11891" spans="2:17" x14ac:dyDescent="0.25">
      <c r="B11891" s="18">
        <v>2013</v>
      </c>
      <c r="C11891" s="18" t="s">
        <v>8</v>
      </c>
      <c r="D11891" s="18" t="s">
        <v>277</v>
      </c>
      <c r="E11891" s="18" t="s">
        <v>587</v>
      </c>
      <c r="F11891" s="18" t="s">
        <v>640</v>
      </c>
      <c r="G11891" s="18">
        <v>1068</v>
      </c>
      <c r="H11891" s="18">
        <v>2.54</v>
      </c>
      <c r="I11891" s="18">
        <v>3.41</v>
      </c>
      <c r="Q11891"/>
    </row>
    <row r="11892" spans="2:17" x14ac:dyDescent="0.25">
      <c r="B11892" s="18">
        <v>2013</v>
      </c>
      <c r="C11892" s="18" t="s">
        <v>8</v>
      </c>
      <c r="D11892" s="18" t="s">
        <v>277</v>
      </c>
      <c r="E11892" s="18" t="s">
        <v>587</v>
      </c>
      <c r="F11892" s="18" t="s">
        <v>641</v>
      </c>
      <c r="G11892" s="18">
        <v>888</v>
      </c>
      <c r="H11892" s="18">
        <v>2.84</v>
      </c>
      <c r="I11892" s="18">
        <v>3.81</v>
      </c>
      <c r="Q11892"/>
    </row>
    <row r="11893" spans="2:17" x14ac:dyDescent="0.25">
      <c r="B11893" s="18">
        <v>2013</v>
      </c>
      <c r="C11893" s="18" t="s">
        <v>8</v>
      </c>
      <c r="D11893" s="18" t="s">
        <v>277</v>
      </c>
      <c r="E11893" s="18" t="s">
        <v>587</v>
      </c>
      <c r="F11893" s="18" t="s">
        <v>642</v>
      </c>
      <c r="G11893" s="18">
        <v>708</v>
      </c>
      <c r="H11893" s="18">
        <v>2.36</v>
      </c>
      <c r="I11893" s="18">
        <v>3.35</v>
      </c>
      <c r="Q11893"/>
    </row>
    <row r="11894" spans="2:17" x14ac:dyDescent="0.25">
      <c r="B11894" s="18">
        <v>2013</v>
      </c>
      <c r="C11894" s="18" t="s">
        <v>8</v>
      </c>
      <c r="D11894" s="18" t="s">
        <v>277</v>
      </c>
      <c r="E11894" s="18" t="s">
        <v>587</v>
      </c>
      <c r="F11894" s="18" t="s">
        <v>643</v>
      </c>
      <c r="G11894" s="18">
        <v>1188</v>
      </c>
      <c r="H11894" s="18">
        <v>2.33</v>
      </c>
      <c r="I11894" s="18">
        <v>3.47</v>
      </c>
      <c r="Q11894"/>
    </row>
    <row r="11895" spans="2:17" x14ac:dyDescent="0.25">
      <c r="B11895" s="18">
        <v>2013</v>
      </c>
      <c r="C11895" s="18" t="s">
        <v>8</v>
      </c>
      <c r="D11895" s="18" t="s">
        <v>277</v>
      </c>
      <c r="E11895" s="18" t="s">
        <v>587</v>
      </c>
      <c r="F11895" s="18" t="s">
        <v>644</v>
      </c>
      <c r="G11895" s="18">
        <v>804</v>
      </c>
      <c r="H11895" s="18">
        <v>2.4700000000000002</v>
      </c>
      <c r="I11895" s="18">
        <v>3.77</v>
      </c>
      <c r="Q11895"/>
    </row>
    <row r="11896" spans="2:17" x14ac:dyDescent="0.25">
      <c r="B11896" s="18">
        <v>2013</v>
      </c>
      <c r="C11896" s="18" t="s">
        <v>8</v>
      </c>
      <c r="D11896" s="18" t="s">
        <v>277</v>
      </c>
      <c r="E11896" s="18" t="s">
        <v>587</v>
      </c>
      <c r="F11896" s="18" t="s">
        <v>645</v>
      </c>
      <c r="G11896" s="18">
        <v>852</v>
      </c>
      <c r="H11896" s="18">
        <v>2.13</v>
      </c>
      <c r="I11896" s="18">
        <v>3.94</v>
      </c>
      <c r="Q11896"/>
    </row>
    <row r="11897" spans="2:17" x14ac:dyDescent="0.25">
      <c r="B11897" s="18">
        <v>2013</v>
      </c>
      <c r="C11897" s="18" t="s">
        <v>8</v>
      </c>
      <c r="D11897" s="18" t="s">
        <v>277</v>
      </c>
      <c r="E11897" s="18" t="s">
        <v>587</v>
      </c>
      <c r="F11897" s="18" t="s">
        <v>646</v>
      </c>
      <c r="G11897" s="18">
        <v>840</v>
      </c>
      <c r="H11897" s="18">
        <v>2.16</v>
      </c>
      <c r="I11897" s="18">
        <v>3.5</v>
      </c>
      <c r="Q11897"/>
    </row>
    <row r="11898" spans="2:17" x14ac:dyDescent="0.25">
      <c r="B11898" s="18">
        <v>2013</v>
      </c>
      <c r="C11898" s="18" t="s">
        <v>8</v>
      </c>
      <c r="D11898" s="18" t="s">
        <v>160</v>
      </c>
      <c r="E11898" s="18" t="s">
        <v>3665</v>
      </c>
      <c r="F11898" s="18" t="s">
        <v>3666</v>
      </c>
      <c r="G11898" s="18">
        <v>84</v>
      </c>
      <c r="H11898" s="18">
        <v>1.05</v>
      </c>
      <c r="I11898" s="18">
        <v>1.25</v>
      </c>
      <c r="Q11898"/>
    </row>
    <row r="11899" spans="2:17" x14ac:dyDescent="0.25">
      <c r="B11899" s="18">
        <v>2013</v>
      </c>
      <c r="C11899" s="18" t="s">
        <v>8</v>
      </c>
      <c r="D11899" s="18" t="s">
        <v>277</v>
      </c>
      <c r="E11899" s="18" t="s">
        <v>647</v>
      </c>
      <c r="F11899" s="18" t="s">
        <v>648</v>
      </c>
      <c r="G11899" s="18">
        <v>1188</v>
      </c>
      <c r="H11899" s="18">
        <v>2.83</v>
      </c>
      <c r="I11899" s="18">
        <v>3.62</v>
      </c>
      <c r="Q11899"/>
    </row>
    <row r="11900" spans="2:17" x14ac:dyDescent="0.25">
      <c r="B11900" s="18">
        <v>2013</v>
      </c>
      <c r="C11900" s="18" t="s">
        <v>8</v>
      </c>
      <c r="D11900" s="18" t="s">
        <v>277</v>
      </c>
      <c r="E11900" s="18" t="s">
        <v>647</v>
      </c>
      <c r="F11900" s="18" t="s">
        <v>649</v>
      </c>
      <c r="G11900" s="18">
        <v>1128</v>
      </c>
      <c r="H11900" s="18">
        <v>2.6</v>
      </c>
      <c r="I11900" s="18">
        <v>3.56</v>
      </c>
      <c r="Q11900"/>
    </row>
    <row r="11901" spans="2:17" x14ac:dyDescent="0.25">
      <c r="B11901" s="18">
        <v>2013</v>
      </c>
      <c r="C11901" s="18" t="s">
        <v>8</v>
      </c>
      <c r="D11901" s="18" t="s">
        <v>277</v>
      </c>
      <c r="E11901" s="18" t="s">
        <v>647</v>
      </c>
      <c r="F11901" s="18" t="s">
        <v>650</v>
      </c>
      <c r="G11901" s="18">
        <v>696</v>
      </c>
      <c r="H11901" s="18">
        <v>2.21</v>
      </c>
      <c r="I11901" s="18">
        <v>3.42</v>
      </c>
      <c r="Q11901"/>
    </row>
    <row r="11902" spans="2:17" x14ac:dyDescent="0.25">
      <c r="B11902" s="18">
        <v>2013</v>
      </c>
      <c r="C11902" s="18" t="s">
        <v>8</v>
      </c>
      <c r="D11902" s="18" t="s">
        <v>277</v>
      </c>
      <c r="E11902" s="18" t="s">
        <v>647</v>
      </c>
      <c r="F11902" s="18" t="s">
        <v>651</v>
      </c>
      <c r="G11902" s="18">
        <v>1116</v>
      </c>
      <c r="H11902" s="18">
        <v>2.82</v>
      </c>
      <c r="I11902" s="18">
        <v>3.85</v>
      </c>
      <c r="Q11902"/>
    </row>
    <row r="11903" spans="2:17" x14ac:dyDescent="0.25">
      <c r="B11903" s="18">
        <v>2013</v>
      </c>
      <c r="C11903" s="18" t="s">
        <v>8</v>
      </c>
      <c r="D11903" s="18" t="s">
        <v>277</v>
      </c>
      <c r="E11903" s="18" t="s">
        <v>647</v>
      </c>
      <c r="F11903" s="18" t="s">
        <v>652</v>
      </c>
      <c r="G11903" s="18">
        <v>696</v>
      </c>
      <c r="H11903" s="18">
        <v>2.52</v>
      </c>
      <c r="I11903" s="18">
        <v>3.73</v>
      </c>
      <c r="Q11903"/>
    </row>
    <row r="11904" spans="2:17" x14ac:dyDescent="0.25">
      <c r="B11904" s="18">
        <v>2013</v>
      </c>
      <c r="C11904" s="18" t="s">
        <v>8</v>
      </c>
      <c r="D11904" s="18" t="s">
        <v>277</v>
      </c>
      <c r="E11904" s="18" t="s">
        <v>647</v>
      </c>
      <c r="F11904" s="18" t="s">
        <v>653</v>
      </c>
      <c r="G11904" s="18">
        <v>1008</v>
      </c>
      <c r="H11904" s="18">
        <v>2.06</v>
      </c>
      <c r="I11904" s="18">
        <v>3.55</v>
      </c>
      <c r="Q11904"/>
    </row>
    <row r="11905" spans="2:17" x14ac:dyDescent="0.25">
      <c r="B11905" s="18">
        <v>2013</v>
      </c>
      <c r="C11905" s="18" t="s">
        <v>8</v>
      </c>
      <c r="D11905" s="18" t="s">
        <v>277</v>
      </c>
      <c r="E11905" s="18" t="s">
        <v>647</v>
      </c>
      <c r="F11905" s="18" t="s">
        <v>654</v>
      </c>
      <c r="G11905" s="18">
        <v>720</v>
      </c>
      <c r="H11905" s="18">
        <v>2.99</v>
      </c>
      <c r="I11905" s="18">
        <v>3.35</v>
      </c>
      <c r="Q11905"/>
    </row>
    <row r="11906" spans="2:17" x14ac:dyDescent="0.25">
      <c r="B11906" s="18">
        <v>2013</v>
      </c>
      <c r="C11906" s="18" t="s">
        <v>8</v>
      </c>
      <c r="D11906" s="18" t="s">
        <v>277</v>
      </c>
      <c r="E11906" s="18" t="s">
        <v>647</v>
      </c>
      <c r="F11906" s="18" t="s">
        <v>655</v>
      </c>
      <c r="G11906" s="18">
        <v>1128</v>
      </c>
      <c r="H11906" s="18">
        <v>2.58</v>
      </c>
      <c r="I11906" s="18">
        <v>3.64</v>
      </c>
      <c r="Q11906"/>
    </row>
    <row r="11907" spans="2:17" x14ac:dyDescent="0.25">
      <c r="B11907" s="18">
        <v>2013</v>
      </c>
      <c r="C11907" s="18" t="s">
        <v>8</v>
      </c>
      <c r="D11907" s="18" t="s">
        <v>277</v>
      </c>
      <c r="E11907" s="18" t="s">
        <v>647</v>
      </c>
      <c r="F11907" s="18" t="s">
        <v>656</v>
      </c>
      <c r="G11907" s="18">
        <v>1056</v>
      </c>
      <c r="H11907" s="18">
        <v>2.0699999999999998</v>
      </c>
      <c r="I11907" s="18">
        <v>3.62</v>
      </c>
      <c r="Q11907"/>
    </row>
    <row r="11908" spans="2:17" x14ac:dyDescent="0.25">
      <c r="B11908" s="18">
        <v>2013</v>
      </c>
      <c r="C11908" s="18" t="s">
        <v>8</v>
      </c>
      <c r="D11908" s="18" t="s">
        <v>277</v>
      </c>
      <c r="E11908" s="18" t="s">
        <v>647</v>
      </c>
      <c r="F11908" s="18" t="s">
        <v>657</v>
      </c>
      <c r="G11908" s="18">
        <v>744</v>
      </c>
      <c r="H11908" s="18">
        <v>2.4700000000000002</v>
      </c>
      <c r="I11908" s="18">
        <v>3.65</v>
      </c>
      <c r="Q11908"/>
    </row>
    <row r="11909" spans="2:17" x14ac:dyDescent="0.25">
      <c r="B11909" s="18">
        <v>2013</v>
      </c>
      <c r="C11909" s="18" t="s">
        <v>8</v>
      </c>
      <c r="D11909" s="18" t="s">
        <v>277</v>
      </c>
      <c r="E11909" s="18" t="s">
        <v>647</v>
      </c>
      <c r="F11909" s="18" t="s">
        <v>658</v>
      </c>
      <c r="G11909" s="18">
        <v>672</v>
      </c>
      <c r="H11909" s="18">
        <v>2.0299999999999998</v>
      </c>
      <c r="I11909" s="18">
        <v>3.43</v>
      </c>
      <c r="Q11909"/>
    </row>
    <row r="11910" spans="2:17" x14ac:dyDescent="0.25">
      <c r="B11910" s="18">
        <v>2013</v>
      </c>
      <c r="C11910" s="18" t="s">
        <v>8</v>
      </c>
      <c r="D11910" s="18" t="s">
        <v>277</v>
      </c>
      <c r="E11910" s="18" t="s">
        <v>647</v>
      </c>
      <c r="F11910" s="18" t="s">
        <v>659</v>
      </c>
      <c r="G11910" s="18">
        <v>696</v>
      </c>
      <c r="H11910" s="18">
        <v>2.6</v>
      </c>
      <c r="I11910" s="18">
        <v>3.45</v>
      </c>
      <c r="Q11910"/>
    </row>
    <row r="11911" spans="2:17" x14ac:dyDescent="0.25">
      <c r="B11911" s="18">
        <v>2013</v>
      </c>
      <c r="C11911" s="18" t="s">
        <v>8</v>
      </c>
      <c r="D11911" s="18" t="s">
        <v>277</v>
      </c>
      <c r="E11911" s="18" t="s">
        <v>647</v>
      </c>
      <c r="F11911" s="18" t="s">
        <v>660</v>
      </c>
      <c r="G11911" s="18">
        <v>732</v>
      </c>
      <c r="H11911" s="18">
        <v>2</v>
      </c>
      <c r="I11911" s="18">
        <v>3.59</v>
      </c>
      <c r="Q11911"/>
    </row>
    <row r="11912" spans="2:17" x14ac:dyDescent="0.25">
      <c r="B11912" s="18">
        <v>2013</v>
      </c>
      <c r="C11912" s="18" t="s">
        <v>8</v>
      </c>
      <c r="D11912" s="18" t="s">
        <v>277</v>
      </c>
      <c r="E11912" s="18" t="s">
        <v>647</v>
      </c>
      <c r="F11912" s="18" t="s">
        <v>661</v>
      </c>
      <c r="G11912" s="18">
        <v>1128</v>
      </c>
      <c r="H11912" s="18">
        <v>2.11</v>
      </c>
      <c r="I11912" s="18">
        <v>3.69</v>
      </c>
      <c r="Q11912"/>
    </row>
    <row r="11913" spans="2:17" x14ac:dyDescent="0.25">
      <c r="B11913" s="18">
        <v>2013</v>
      </c>
      <c r="C11913" s="18" t="s">
        <v>8</v>
      </c>
      <c r="D11913" s="18" t="s">
        <v>277</v>
      </c>
      <c r="E11913" s="18" t="s">
        <v>647</v>
      </c>
      <c r="F11913" s="18" t="s">
        <v>662</v>
      </c>
      <c r="G11913" s="18">
        <v>624</v>
      </c>
      <c r="H11913" s="18">
        <v>2.37</v>
      </c>
      <c r="I11913" s="18">
        <v>3.79</v>
      </c>
      <c r="Q11913"/>
    </row>
    <row r="11914" spans="2:17" x14ac:dyDescent="0.25">
      <c r="B11914" s="18">
        <v>2013</v>
      </c>
      <c r="C11914" s="18" t="s">
        <v>8</v>
      </c>
      <c r="D11914" s="18" t="s">
        <v>277</v>
      </c>
      <c r="E11914" s="18" t="s">
        <v>647</v>
      </c>
      <c r="F11914" s="18" t="s">
        <v>663</v>
      </c>
      <c r="G11914" s="18">
        <v>780</v>
      </c>
      <c r="H11914" s="18">
        <v>2.21</v>
      </c>
      <c r="I11914" s="18">
        <v>3.97</v>
      </c>
      <c r="Q11914"/>
    </row>
    <row r="11915" spans="2:17" x14ac:dyDescent="0.25">
      <c r="B11915" s="18">
        <v>2013</v>
      </c>
      <c r="C11915" s="18" t="s">
        <v>8</v>
      </c>
      <c r="D11915" s="18" t="s">
        <v>277</v>
      </c>
      <c r="E11915" s="18" t="s">
        <v>647</v>
      </c>
      <c r="F11915" s="18" t="s">
        <v>664</v>
      </c>
      <c r="G11915" s="18">
        <v>804</v>
      </c>
      <c r="H11915" s="18">
        <v>2.2200000000000002</v>
      </c>
      <c r="I11915" s="18">
        <v>3.3</v>
      </c>
      <c r="Q11915"/>
    </row>
    <row r="11916" spans="2:17" x14ac:dyDescent="0.25">
      <c r="B11916" s="18">
        <v>2013</v>
      </c>
      <c r="C11916" s="18" t="s">
        <v>8</v>
      </c>
      <c r="D11916" s="18" t="s">
        <v>277</v>
      </c>
      <c r="E11916" s="18" t="s">
        <v>647</v>
      </c>
      <c r="F11916" s="18" t="s">
        <v>665</v>
      </c>
      <c r="G11916" s="18">
        <v>804</v>
      </c>
      <c r="H11916" s="18">
        <v>2.92</v>
      </c>
      <c r="I11916" s="18">
        <v>3.22</v>
      </c>
      <c r="Q11916"/>
    </row>
    <row r="11917" spans="2:17" x14ac:dyDescent="0.25">
      <c r="B11917" s="18">
        <v>2013</v>
      </c>
      <c r="C11917" s="18" t="s">
        <v>8</v>
      </c>
      <c r="D11917" s="18" t="s">
        <v>277</v>
      </c>
      <c r="E11917" s="18" t="s">
        <v>647</v>
      </c>
      <c r="F11917" s="18" t="s">
        <v>666</v>
      </c>
      <c r="G11917" s="18">
        <v>828</v>
      </c>
      <c r="H11917" s="18">
        <v>2.9</v>
      </c>
      <c r="I11917" s="18">
        <v>3.32</v>
      </c>
      <c r="Q11917"/>
    </row>
    <row r="11918" spans="2:17" x14ac:dyDescent="0.25">
      <c r="B11918" s="18">
        <v>2013</v>
      </c>
      <c r="C11918" s="18" t="s">
        <v>8</v>
      </c>
      <c r="D11918" s="18" t="s">
        <v>277</v>
      </c>
      <c r="E11918" s="18" t="s">
        <v>647</v>
      </c>
      <c r="F11918" s="18" t="s">
        <v>667</v>
      </c>
      <c r="G11918" s="18">
        <v>1140</v>
      </c>
      <c r="H11918" s="18">
        <v>2.19</v>
      </c>
      <c r="I11918" s="18">
        <v>3.34</v>
      </c>
      <c r="Q11918"/>
    </row>
    <row r="11919" spans="2:17" x14ac:dyDescent="0.25">
      <c r="B11919" s="18">
        <v>2013</v>
      </c>
      <c r="C11919" s="18" t="s">
        <v>8</v>
      </c>
      <c r="D11919" s="18" t="s">
        <v>277</v>
      </c>
      <c r="E11919" s="18" t="s">
        <v>647</v>
      </c>
      <c r="F11919" s="18" t="s">
        <v>668</v>
      </c>
      <c r="G11919" s="18">
        <v>804</v>
      </c>
      <c r="H11919" s="18">
        <v>2.81</v>
      </c>
      <c r="I11919" s="18">
        <v>3.77</v>
      </c>
      <c r="Q11919"/>
    </row>
    <row r="11920" spans="2:17" x14ac:dyDescent="0.25">
      <c r="B11920" s="18">
        <v>2013</v>
      </c>
      <c r="C11920" s="18" t="s">
        <v>8</v>
      </c>
      <c r="D11920" s="18" t="s">
        <v>277</v>
      </c>
      <c r="E11920" s="18" t="s">
        <v>647</v>
      </c>
      <c r="F11920" s="18" t="s">
        <v>669</v>
      </c>
      <c r="G11920" s="18">
        <v>996</v>
      </c>
      <c r="H11920" s="18">
        <v>2.54</v>
      </c>
      <c r="I11920" s="18">
        <v>3.31</v>
      </c>
      <c r="Q11920"/>
    </row>
    <row r="11921" spans="2:17" x14ac:dyDescent="0.25">
      <c r="B11921" s="18">
        <v>2013</v>
      </c>
      <c r="C11921" s="18" t="s">
        <v>8</v>
      </c>
      <c r="D11921" s="18" t="s">
        <v>277</v>
      </c>
      <c r="E11921" s="18" t="s">
        <v>647</v>
      </c>
      <c r="F11921" s="18" t="s">
        <v>670</v>
      </c>
      <c r="G11921" s="18">
        <v>636</v>
      </c>
      <c r="H11921" s="18">
        <v>2.2400000000000002</v>
      </c>
      <c r="I11921" s="18">
        <v>3.35</v>
      </c>
      <c r="Q11921"/>
    </row>
    <row r="11922" spans="2:17" x14ac:dyDescent="0.25">
      <c r="B11922" s="18">
        <v>2013</v>
      </c>
      <c r="C11922" s="18" t="s">
        <v>8</v>
      </c>
      <c r="D11922" s="18" t="s">
        <v>277</v>
      </c>
      <c r="E11922" s="18" t="s">
        <v>647</v>
      </c>
      <c r="F11922" s="18" t="s">
        <v>671</v>
      </c>
      <c r="G11922" s="18">
        <v>900</v>
      </c>
      <c r="H11922" s="18">
        <v>2.2999999999999998</v>
      </c>
      <c r="I11922" s="18">
        <v>3.78</v>
      </c>
      <c r="Q11922"/>
    </row>
    <row r="11923" spans="2:17" x14ac:dyDescent="0.25">
      <c r="B11923" s="18">
        <v>2013</v>
      </c>
      <c r="C11923" s="18" t="s">
        <v>8</v>
      </c>
      <c r="D11923" s="18" t="s">
        <v>277</v>
      </c>
      <c r="E11923" s="18" t="s">
        <v>647</v>
      </c>
      <c r="F11923" s="18" t="s">
        <v>672</v>
      </c>
      <c r="G11923" s="18">
        <v>720</v>
      </c>
      <c r="H11923" s="18">
        <v>2.76</v>
      </c>
      <c r="I11923" s="18">
        <v>3.78</v>
      </c>
      <c r="Q11923"/>
    </row>
    <row r="11924" spans="2:17" x14ac:dyDescent="0.25">
      <c r="B11924" s="18">
        <v>2013</v>
      </c>
      <c r="C11924" s="18" t="s">
        <v>8</v>
      </c>
      <c r="D11924" s="18" t="s">
        <v>277</v>
      </c>
      <c r="E11924" s="18" t="s">
        <v>647</v>
      </c>
      <c r="F11924" s="18" t="s">
        <v>673</v>
      </c>
      <c r="G11924" s="18">
        <v>612</v>
      </c>
      <c r="H11924" s="18">
        <v>2.6</v>
      </c>
      <c r="I11924" s="18">
        <v>3.65</v>
      </c>
      <c r="Q11924"/>
    </row>
    <row r="11925" spans="2:17" x14ac:dyDescent="0.25">
      <c r="B11925" s="18">
        <v>2013</v>
      </c>
      <c r="C11925" s="18" t="s">
        <v>8</v>
      </c>
      <c r="D11925" s="18" t="s">
        <v>277</v>
      </c>
      <c r="E11925" s="18" t="s">
        <v>647</v>
      </c>
      <c r="F11925" s="18" t="s">
        <v>674</v>
      </c>
      <c r="G11925" s="18">
        <v>684</v>
      </c>
      <c r="H11925" s="18">
        <v>2.93</v>
      </c>
      <c r="I11925" s="18">
        <v>3.69</v>
      </c>
      <c r="Q11925"/>
    </row>
    <row r="11926" spans="2:17" x14ac:dyDescent="0.25">
      <c r="B11926" s="18">
        <v>2013</v>
      </c>
      <c r="C11926" s="18" t="s">
        <v>8</v>
      </c>
      <c r="D11926" s="18" t="s">
        <v>277</v>
      </c>
      <c r="E11926" s="18" t="s">
        <v>647</v>
      </c>
      <c r="F11926" s="18" t="s">
        <v>675</v>
      </c>
      <c r="G11926" s="18">
        <v>684</v>
      </c>
      <c r="H11926" s="18">
        <v>2.75</v>
      </c>
      <c r="I11926" s="18">
        <v>3.65</v>
      </c>
      <c r="Q11926"/>
    </row>
    <row r="11927" spans="2:17" x14ac:dyDescent="0.25">
      <c r="B11927" s="18">
        <v>2013</v>
      </c>
      <c r="C11927" s="18" t="s">
        <v>8</v>
      </c>
      <c r="D11927" s="18" t="s">
        <v>277</v>
      </c>
      <c r="E11927" s="18" t="s">
        <v>647</v>
      </c>
      <c r="F11927" s="18" t="s">
        <v>676</v>
      </c>
      <c r="G11927" s="18">
        <v>1080</v>
      </c>
      <c r="H11927" s="18">
        <v>2.72</v>
      </c>
      <c r="I11927" s="18">
        <v>3.33</v>
      </c>
      <c r="Q11927"/>
    </row>
    <row r="11928" spans="2:17" x14ac:dyDescent="0.25">
      <c r="B11928" s="18">
        <v>2013</v>
      </c>
      <c r="C11928" s="18" t="s">
        <v>8</v>
      </c>
      <c r="D11928" s="18" t="s">
        <v>277</v>
      </c>
      <c r="E11928" s="18" t="s">
        <v>647</v>
      </c>
      <c r="F11928" s="18" t="s">
        <v>677</v>
      </c>
      <c r="G11928" s="18">
        <v>672</v>
      </c>
      <c r="H11928" s="18">
        <v>2.93</v>
      </c>
      <c r="I11928" s="18">
        <v>3.31</v>
      </c>
      <c r="Q11928"/>
    </row>
    <row r="11929" spans="2:17" x14ac:dyDescent="0.25">
      <c r="B11929" s="18">
        <v>2013</v>
      </c>
      <c r="C11929" s="18" t="s">
        <v>8</v>
      </c>
      <c r="D11929" s="18" t="s">
        <v>277</v>
      </c>
      <c r="E11929" s="18" t="s">
        <v>647</v>
      </c>
      <c r="F11929" s="18" t="s">
        <v>678</v>
      </c>
      <c r="G11929" s="18">
        <v>1092</v>
      </c>
      <c r="H11929" s="18">
        <v>2.52</v>
      </c>
      <c r="I11929" s="18">
        <v>3.4</v>
      </c>
      <c r="Q11929"/>
    </row>
    <row r="11930" spans="2:17" x14ac:dyDescent="0.25">
      <c r="B11930" s="18">
        <v>2013</v>
      </c>
      <c r="C11930" s="18" t="s">
        <v>8</v>
      </c>
      <c r="D11930" s="18" t="s">
        <v>277</v>
      </c>
      <c r="E11930" s="18" t="s">
        <v>647</v>
      </c>
      <c r="F11930" s="18" t="s">
        <v>679</v>
      </c>
      <c r="G11930" s="18">
        <v>600</v>
      </c>
      <c r="H11930" s="18">
        <v>2.68</v>
      </c>
      <c r="I11930" s="18">
        <v>3.94</v>
      </c>
      <c r="Q11930"/>
    </row>
    <row r="11931" spans="2:17" x14ac:dyDescent="0.25">
      <c r="B11931" s="18">
        <v>2013</v>
      </c>
      <c r="C11931" s="18" t="s">
        <v>8</v>
      </c>
      <c r="D11931" s="18" t="s">
        <v>277</v>
      </c>
      <c r="E11931" s="18" t="s">
        <v>647</v>
      </c>
      <c r="F11931" s="18" t="s">
        <v>680</v>
      </c>
      <c r="G11931" s="18">
        <v>720</v>
      </c>
      <c r="H11931" s="18">
        <v>2.16</v>
      </c>
      <c r="I11931" s="18">
        <v>3.39</v>
      </c>
      <c r="Q11931"/>
    </row>
    <row r="11932" spans="2:17" x14ac:dyDescent="0.25">
      <c r="B11932" s="18">
        <v>2013</v>
      </c>
      <c r="C11932" s="18" t="s">
        <v>8</v>
      </c>
      <c r="D11932" s="18" t="s">
        <v>277</v>
      </c>
      <c r="E11932" s="18" t="s">
        <v>647</v>
      </c>
      <c r="F11932" s="18" t="s">
        <v>681</v>
      </c>
      <c r="G11932" s="18">
        <v>1116</v>
      </c>
      <c r="H11932" s="18">
        <v>2.44</v>
      </c>
      <c r="I11932" s="18">
        <v>3.89</v>
      </c>
      <c r="Q11932"/>
    </row>
    <row r="11933" spans="2:17" x14ac:dyDescent="0.25">
      <c r="B11933" s="18">
        <v>2013</v>
      </c>
      <c r="C11933" s="18" t="s">
        <v>8</v>
      </c>
      <c r="D11933" s="18" t="s">
        <v>277</v>
      </c>
      <c r="E11933" s="18" t="s">
        <v>647</v>
      </c>
      <c r="F11933" s="18" t="s">
        <v>682</v>
      </c>
      <c r="G11933" s="18">
        <v>972</v>
      </c>
      <c r="H11933" s="18">
        <v>2.88</v>
      </c>
      <c r="I11933" s="18">
        <v>3.41</v>
      </c>
      <c r="Q11933"/>
    </row>
    <row r="11934" spans="2:17" x14ac:dyDescent="0.25">
      <c r="B11934" s="18">
        <v>2013</v>
      </c>
      <c r="C11934" s="18" t="s">
        <v>8</v>
      </c>
      <c r="D11934" s="18" t="s">
        <v>277</v>
      </c>
      <c r="E11934" s="18" t="s">
        <v>647</v>
      </c>
      <c r="F11934" s="18" t="s">
        <v>683</v>
      </c>
      <c r="G11934" s="18">
        <v>792</v>
      </c>
      <c r="H11934" s="18">
        <v>2.41</v>
      </c>
      <c r="I11934" s="18">
        <v>3.31</v>
      </c>
      <c r="Q11934"/>
    </row>
    <row r="11935" spans="2:17" x14ac:dyDescent="0.25">
      <c r="B11935" s="18">
        <v>2013</v>
      </c>
      <c r="C11935" s="18" t="s">
        <v>8</v>
      </c>
      <c r="D11935" s="18" t="s">
        <v>277</v>
      </c>
      <c r="E11935" s="18" t="s">
        <v>647</v>
      </c>
      <c r="F11935" s="18" t="s">
        <v>684</v>
      </c>
      <c r="G11935" s="18">
        <v>756</v>
      </c>
      <c r="H11935" s="18">
        <v>2.57</v>
      </c>
      <c r="I11935" s="18">
        <v>3.69</v>
      </c>
      <c r="Q11935"/>
    </row>
    <row r="11936" spans="2:17" x14ac:dyDescent="0.25">
      <c r="B11936" s="18">
        <v>2013</v>
      </c>
      <c r="C11936" s="18" t="s">
        <v>8</v>
      </c>
      <c r="D11936" s="18" t="s">
        <v>277</v>
      </c>
      <c r="E11936" s="18" t="s">
        <v>647</v>
      </c>
      <c r="F11936" s="18" t="s">
        <v>685</v>
      </c>
      <c r="G11936" s="18">
        <v>924</v>
      </c>
      <c r="H11936" s="18">
        <v>2.89</v>
      </c>
      <c r="I11936" s="18">
        <v>3.63</v>
      </c>
      <c r="Q11936"/>
    </row>
    <row r="11937" spans="2:17" x14ac:dyDescent="0.25">
      <c r="B11937" s="18">
        <v>2013</v>
      </c>
      <c r="C11937" s="18" t="s">
        <v>8</v>
      </c>
      <c r="D11937" s="18" t="s">
        <v>277</v>
      </c>
      <c r="E11937" s="18" t="s">
        <v>647</v>
      </c>
      <c r="F11937" s="18" t="s">
        <v>686</v>
      </c>
      <c r="G11937" s="18">
        <v>624</v>
      </c>
      <c r="H11937" s="18">
        <v>2.58</v>
      </c>
      <c r="I11937" s="18">
        <v>3.54</v>
      </c>
      <c r="Q11937"/>
    </row>
    <row r="11938" spans="2:17" x14ac:dyDescent="0.25">
      <c r="B11938" s="18">
        <v>2013</v>
      </c>
      <c r="C11938" s="18" t="s">
        <v>8</v>
      </c>
      <c r="D11938" s="18" t="s">
        <v>277</v>
      </c>
      <c r="E11938" s="18" t="s">
        <v>647</v>
      </c>
      <c r="F11938" s="18" t="s">
        <v>687</v>
      </c>
      <c r="G11938" s="18">
        <v>972</v>
      </c>
      <c r="H11938" s="18">
        <v>2.2200000000000002</v>
      </c>
      <c r="I11938" s="18">
        <v>3.93</v>
      </c>
      <c r="Q11938"/>
    </row>
    <row r="11939" spans="2:17" x14ac:dyDescent="0.25">
      <c r="B11939" s="18">
        <v>2013</v>
      </c>
      <c r="C11939" s="18" t="s">
        <v>8</v>
      </c>
      <c r="D11939" s="18" t="s">
        <v>277</v>
      </c>
      <c r="E11939" s="18" t="s">
        <v>647</v>
      </c>
      <c r="F11939" s="18" t="s">
        <v>688</v>
      </c>
      <c r="G11939" s="18">
        <v>1032</v>
      </c>
      <c r="H11939" s="18">
        <v>2.58</v>
      </c>
      <c r="I11939" s="18">
        <v>3.38</v>
      </c>
      <c r="Q11939"/>
    </row>
    <row r="11940" spans="2:17" x14ac:dyDescent="0.25">
      <c r="B11940" s="18">
        <v>2013</v>
      </c>
      <c r="C11940" s="18" t="s">
        <v>8</v>
      </c>
      <c r="D11940" s="18" t="s">
        <v>277</v>
      </c>
      <c r="E11940" s="18" t="s">
        <v>647</v>
      </c>
      <c r="F11940" s="18" t="s">
        <v>689</v>
      </c>
      <c r="G11940" s="18">
        <v>1008</v>
      </c>
      <c r="H11940" s="18">
        <v>2.27</v>
      </c>
      <c r="I11940" s="18">
        <v>3.24</v>
      </c>
      <c r="Q11940"/>
    </row>
    <row r="11941" spans="2:17" x14ac:dyDescent="0.25">
      <c r="B11941" s="18">
        <v>2013</v>
      </c>
      <c r="C11941" s="18" t="s">
        <v>8</v>
      </c>
      <c r="D11941" s="18" t="s">
        <v>277</v>
      </c>
      <c r="E11941" s="18" t="s">
        <v>647</v>
      </c>
      <c r="F11941" s="18" t="s">
        <v>690</v>
      </c>
      <c r="G11941" s="18">
        <v>804</v>
      </c>
      <c r="H11941" s="18">
        <v>2.4900000000000002</v>
      </c>
      <c r="I11941" s="18">
        <v>3.53</v>
      </c>
      <c r="Q11941"/>
    </row>
    <row r="11942" spans="2:17" x14ac:dyDescent="0.25">
      <c r="B11942" s="18">
        <v>2013</v>
      </c>
      <c r="C11942" s="18" t="s">
        <v>8</v>
      </c>
      <c r="D11942" s="18" t="s">
        <v>277</v>
      </c>
      <c r="E11942" s="18" t="s">
        <v>647</v>
      </c>
      <c r="F11942" s="18" t="s">
        <v>691</v>
      </c>
      <c r="G11942" s="18">
        <v>660</v>
      </c>
      <c r="H11942" s="18">
        <v>2.59</v>
      </c>
      <c r="I11942" s="18">
        <v>3.21</v>
      </c>
      <c r="Q11942"/>
    </row>
    <row r="11943" spans="2:17" x14ac:dyDescent="0.25">
      <c r="B11943" s="18">
        <v>2013</v>
      </c>
      <c r="C11943" s="18" t="s">
        <v>8</v>
      </c>
      <c r="D11943" s="18" t="s">
        <v>277</v>
      </c>
      <c r="E11943" s="18" t="s">
        <v>647</v>
      </c>
      <c r="F11943" s="18" t="s">
        <v>692</v>
      </c>
      <c r="G11943" s="18">
        <v>1104</v>
      </c>
      <c r="H11943" s="18">
        <v>2.5299999999999998</v>
      </c>
      <c r="I11943" s="18">
        <v>3.59</v>
      </c>
      <c r="Q11943"/>
    </row>
    <row r="11944" spans="2:17" x14ac:dyDescent="0.25">
      <c r="B11944" s="18">
        <v>2013</v>
      </c>
      <c r="C11944" s="18" t="s">
        <v>8</v>
      </c>
      <c r="D11944" s="18" t="s">
        <v>277</v>
      </c>
      <c r="E11944" s="18" t="s">
        <v>647</v>
      </c>
      <c r="F11944" s="18" t="s">
        <v>693</v>
      </c>
      <c r="G11944" s="18">
        <v>840</v>
      </c>
      <c r="H11944" s="18">
        <v>2.31</v>
      </c>
      <c r="I11944" s="18">
        <v>3.77</v>
      </c>
      <c r="Q11944"/>
    </row>
    <row r="11945" spans="2:17" x14ac:dyDescent="0.25">
      <c r="B11945" s="18">
        <v>2013</v>
      </c>
      <c r="C11945" s="18" t="s">
        <v>8</v>
      </c>
      <c r="D11945" s="18" t="s">
        <v>277</v>
      </c>
      <c r="E11945" s="18" t="s">
        <v>647</v>
      </c>
      <c r="F11945" s="18" t="s">
        <v>694</v>
      </c>
      <c r="G11945" s="18">
        <v>1200</v>
      </c>
      <c r="H11945" s="18">
        <v>2.0499999999999998</v>
      </c>
      <c r="I11945" s="18">
        <v>3.49</v>
      </c>
      <c r="Q11945"/>
    </row>
    <row r="11946" spans="2:17" x14ac:dyDescent="0.25">
      <c r="B11946" s="18">
        <v>2013</v>
      </c>
      <c r="C11946" s="18" t="s">
        <v>8</v>
      </c>
      <c r="D11946" s="18" t="s">
        <v>277</v>
      </c>
      <c r="E11946" s="18" t="s">
        <v>647</v>
      </c>
      <c r="F11946" s="18" t="s">
        <v>695</v>
      </c>
      <c r="G11946" s="18">
        <v>972</v>
      </c>
      <c r="H11946" s="18">
        <v>2.88</v>
      </c>
      <c r="I11946" s="18">
        <v>3.65</v>
      </c>
      <c r="Q11946"/>
    </row>
    <row r="11947" spans="2:17" x14ac:dyDescent="0.25">
      <c r="B11947" s="18">
        <v>2013</v>
      </c>
      <c r="C11947" s="18" t="s">
        <v>8</v>
      </c>
      <c r="D11947" s="18" t="s">
        <v>277</v>
      </c>
      <c r="E11947" s="18" t="s">
        <v>647</v>
      </c>
      <c r="F11947" s="18" t="s">
        <v>696</v>
      </c>
      <c r="G11947" s="18">
        <v>1080</v>
      </c>
      <c r="H11947" s="18">
        <v>2.68</v>
      </c>
      <c r="I11947" s="18">
        <v>3.29</v>
      </c>
      <c r="Q11947"/>
    </row>
    <row r="11948" spans="2:17" x14ac:dyDescent="0.25">
      <c r="B11948" s="18">
        <v>2013</v>
      </c>
      <c r="C11948" s="18" t="s">
        <v>8</v>
      </c>
      <c r="D11948" s="18" t="s">
        <v>277</v>
      </c>
      <c r="E11948" s="18" t="s">
        <v>647</v>
      </c>
      <c r="F11948" s="18" t="s">
        <v>697</v>
      </c>
      <c r="G11948" s="18">
        <v>1200</v>
      </c>
      <c r="H11948" s="18">
        <v>2.2000000000000002</v>
      </c>
      <c r="I11948" s="18">
        <v>3.68</v>
      </c>
      <c r="Q11948"/>
    </row>
    <row r="11949" spans="2:17" x14ac:dyDescent="0.25">
      <c r="B11949" s="18">
        <v>2013</v>
      </c>
      <c r="C11949" s="18" t="s">
        <v>8</v>
      </c>
      <c r="D11949" s="18" t="s">
        <v>277</v>
      </c>
      <c r="E11949" s="18" t="s">
        <v>647</v>
      </c>
      <c r="F11949" s="18" t="s">
        <v>698</v>
      </c>
      <c r="G11949" s="18">
        <v>1092</v>
      </c>
      <c r="H11949" s="18">
        <v>2.08</v>
      </c>
      <c r="I11949" s="18">
        <v>3.44</v>
      </c>
      <c r="Q11949"/>
    </row>
    <row r="11950" spans="2:17" x14ac:dyDescent="0.25">
      <c r="B11950" s="18">
        <v>2013</v>
      </c>
      <c r="C11950" s="18" t="s">
        <v>8</v>
      </c>
      <c r="D11950" s="18" t="s">
        <v>277</v>
      </c>
      <c r="E11950" s="18" t="s">
        <v>647</v>
      </c>
      <c r="F11950" s="18" t="s">
        <v>699</v>
      </c>
      <c r="G11950" s="18">
        <v>708</v>
      </c>
      <c r="H11950" s="18">
        <v>2.4300000000000002</v>
      </c>
      <c r="I11950" s="18">
        <v>3.79</v>
      </c>
      <c r="Q11950"/>
    </row>
    <row r="11951" spans="2:17" x14ac:dyDescent="0.25">
      <c r="B11951" s="18">
        <v>2013</v>
      </c>
      <c r="C11951" s="18" t="s">
        <v>8</v>
      </c>
      <c r="D11951" s="18" t="s">
        <v>277</v>
      </c>
      <c r="E11951" s="18" t="s">
        <v>647</v>
      </c>
      <c r="F11951" s="18" t="s">
        <v>700</v>
      </c>
      <c r="G11951" s="18">
        <v>1152</v>
      </c>
      <c r="H11951" s="18">
        <v>2.2400000000000002</v>
      </c>
      <c r="I11951" s="18">
        <v>3.2</v>
      </c>
      <c r="Q11951"/>
    </row>
    <row r="11952" spans="2:17" x14ac:dyDescent="0.25">
      <c r="B11952" s="18">
        <v>2013</v>
      </c>
      <c r="C11952" s="18" t="s">
        <v>8</v>
      </c>
      <c r="D11952" s="18" t="s">
        <v>277</v>
      </c>
      <c r="E11952" s="18" t="s">
        <v>647</v>
      </c>
      <c r="F11952" s="18" t="s">
        <v>701</v>
      </c>
      <c r="G11952" s="18">
        <v>852</v>
      </c>
      <c r="H11952" s="18">
        <v>2.65</v>
      </c>
      <c r="I11952" s="18">
        <v>3.72</v>
      </c>
      <c r="Q11952"/>
    </row>
    <row r="11953" spans="2:17" x14ac:dyDescent="0.25">
      <c r="B11953" s="18">
        <v>2013</v>
      </c>
      <c r="C11953" s="18" t="s">
        <v>8</v>
      </c>
      <c r="D11953" s="18" t="s">
        <v>277</v>
      </c>
      <c r="E11953" s="18" t="s">
        <v>647</v>
      </c>
      <c r="F11953" s="18" t="s">
        <v>702</v>
      </c>
      <c r="G11953" s="18">
        <v>756</v>
      </c>
      <c r="H11953" s="18">
        <v>2.69</v>
      </c>
      <c r="I11953" s="18">
        <v>3.59</v>
      </c>
      <c r="Q11953"/>
    </row>
    <row r="11954" spans="2:17" x14ac:dyDescent="0.25">
      <c r="B11954" s="18">
        <v>2013</v>
      </c>
      <c r="C11954" s="18" t="s">
        <v>8</v>
      </c>
      <c r="D11954" s="18" t="s">
        <v>277</v>
      </c>
      <c r="E11954" s="18" t="s">
        <v>647</v>
      </c>
      <c r="F11954" s="18" t="s">
        <v>703</v>
      </c>
      <c r="G11954" s="18">
        <v>780</v>
      </c>
      <c r="H11954" s="18">
        <v>2.36</v>
      </c>
      <c r="I11954" s="18">
        <v>3.88</v>
      </c>
      <c r="Q11954"/>
    </row>
    <row r="11955" spans="2:17" x14ac:dyDescent="0.25">
      <c r="B11955" s="18">
        <v>2013</v>
      </c>
      <c r="C11955" s="18" t="s">
        <v>8</v>
      </c>
      <c r="D11955" s="18" t="s">
        <v>277</v>
      </c>
      <c r="E11955" s="18" t="s">
        <v>647</v>
      </c>
      <c r="F11955" s="18" t="s">
        <v>704</v>
      </c>
      <c r="G11955" s="18">
        <v>612</v>
      </c>
      <c r="H11955" s="18">
        <v>2.9</v>
      </c>
      <c r="I11955" s="18">
        <v>3.38</v>
      </c>
      <c r="Q11955"/>
    </row>
    <row r="11956" spans="2:17" x14ac:dyDescent="0.25">
      <c r="B11956" s="18">
        <v>2013</v>
      </c>
      <c r="C11956" s="18" t="s">
        <v>8</v>
      </c>
      <c r="D11956" s="18" t="s">
        <v>277</v>
      </c>
      <c r="E11956" s="18" t="s">
        <v>647</v>
      </c>
      <c r="F11956" s="18" t="s">
        <v>705</v>
      </c>
      <c r="G11956" s="18">
        <v>912</v>
      </c>
      <c r="H11956" s="18">
        <v>2.91</v>
      </c>
      <c r="I11956" s="18">
        <v>3.53</v>
      </c>
      <c r="Q11956"/>
    </row>
    <row r="11957" spans="2:17" x14ac:dyDescent="0.25">
      <c r="B11957" s="18">
        <v>2013</v>
      </c>
      <c r="C11957" s="18" t="s">
        <v>8</v>
      </c>
      <c r="D11957" s="18" t="s">
        <v>277</v>
      </c>
      <c r="E11957" s="18" t="s">
        <v>647</v>
      </c>
      <c r="F11957" s="18" t="s">
        <v>706</v>
      </c>
      <c r="G11957" s="18">
        <v>912</v>
      </c>
      <c r="H11957" s="18">
        <v>2.02</v>
      </c>
      <c r="I11957" s="18">
        <v>3.82</v>
      </c>
      <c r="Q11957"/>
    </row>
    <row r="11958" spans="2:17" x14ac:dyDescent="0.25">
      <c r="B11958" s="18">
        <v>2013</v>
      </c>
      <c r="C11958" s="18" t="s">
        <v>8</v>
      </c>
      <c r="D11958" s="18" t="s">
        <v>277</v>
      </c>
      <c r="E11958" s="18" t="s">
        <v>647</v>
      </c>
      <c r="F11958" s="18" t="s">
        <v>707</v>
      </c>
      <c r="G11958" s="18">
        <v>828</v>
      </c>
      <c r="H11958" s="18">
        <v>2.11</v>
      </c>
      <c r="I11958" s="18">
        <v>3.77</v>
      </c>
      <c r="Q11958"/>
    </row>
    <row r="11959" spans="2:17" x14ac:dyDescent="0.25">
      <c r="B11959" s="18">
        <v>2013</v>
      </c>
      <c r="C11959" s="18" t="s">
        <v>8</v>
      </c>
      <c r="D11959" s="18" t="s">
        <v>277</v>
      </c>
      <c r="E11959" s="18" t="s">
        <v>647</v>
      </c>
      <c r="F11959" s="18" t="s">
        <v>708</v>
      </c>
      <c r="G11959" s="18">
        <v>768</v>
      </c>
      <c r="H11959" s="18">
        <v>2.98</v>
      </c>
      <c r="I11959" s="18">
        <v>3.89</v>
      </c>
      <c r="Q11959"/>
    </row>
    <row r="11960" spans="2:17" x14ac:dyDescent="0.25">
      <c r="B11960" s="18">
        <v>2013</v>
      </c>
      <c r="C11960" s="18" t="s">
        <v>8</v>
      </c>
      <c r="D11960" s="18" t="s">
        <v>277</v>
      </c>
      <c r="E11960" s="18" t="s">
        <v>647</v>
      </c>
      <c r="F11960" s="18" t="s">
        <v>709</v>
      </c>
      <c r="G11960" s="18">
        <v>600</v>
      </c>
      <c r="H11960" s="18">
        <v>2.95</v>
      </c>
      <c r="I11960" s="18">
        <v>3.71</v>
      </c>
      <c r="Q11960"/>
    </row>
    <row r="11961" spans="2:17" x14ac:dyDescent="0.25">
      <c r="B11961" s="18">
        <v>2013</v>
      </c>
      <c r="C11961" s="18" t="s">
        <v>8</v>
      </c>
      <c r="D11961" s="18" t="s">
        <v>277</v>
      </c>
      <c r="E11961" s="18" t="s">
        <v>647</v>
      </c>
      <c r="F11961" s="18" t="s">
        <v>710</v>
      </c>
      <c r="G11961" s="18">
        <v>1092</v>
      </c>
      <c r="H11961" s="18">
        <v>2.75</v>
      </c>
      <c r="I11961" s="18">
        <v>3.5</v>
      </c>
      <c r="Q11961"/>
    </row>
    <row r="11962" spans="2:17" x14ac:dyDescent="0.25">
      <c r="B11962" s="18">
        <v>2013</v>
      </c>
      <c r="C11962" s="18" t="s">
        <v>8</v>
      </c>
      <c r="D11962" s="18" t="s">
        <v>277</v>
      </c>
      <c r="E11962" s="18" t="s">
        <v>647</v>
      </c>
      <c r="F11962" s="18" t="s">
        <v>711</v>
      </c>
      <c r="G11962" s="18">
        <v>780</v>
      </c>
      <c r="H11962" s="18">
        <v>2.73</v>
      </c>
      <c r="I11962" s="18">
        <v>3.82</v>
      </c>
      <c r="Q11962"/>
    </row>
    <row r="11963" spans="2:17" x14ac:dyDescent="0.25">
      <c r="B11963" s="18">
        <v>2013</v>
      </c>
      <c r="C11963" s="18" t="s">
        <v>8</v>
      </c>
      <c r="D11963" s="18" t="s">
        <v>277</v>
      </c>
      <c r="E11963" s="18" t="s">
        <v>647</v>
      </c>
      <c r="F11963" s="18" t="s">
        <v>712</v>
      </c>
      <c r="G11963" s="18">
        <v>792</v>
      </c>
      <c r="H11963" s="18">
        <v>2.61</v>
      </c>
      <c r="I11963" s="18">
        <v>3.73</v>
      </c>
      <c r="Q11963"/>
    </row>
    <row r="11964" spans="2:17" x14ac:dyDescent="0.25">
      <c r="B11964" s="18">
        <v>2013</v>
      </c>
      <c r="C11964" s="18" t="s">
        <v>8</v>
      </c>
      <c r="D11964" s="18" t="s">
        <v>277</v>
      </c>
      <c r="E11964" s="18" t="s">
        <v>647</v>
      </c>
      <c r="F11964" s="18" t="s">
        <v>713</v>
      </c>
      <c r="G11964" s="18">
        <v>684</v>
      </c>
      <c r="H11964" s="18">
        <v>2.82</v>
      </c>
      <c r="I11964" s="18">
        <v>3.41</v>
      </c>
      <c r="Q11964"/>
    </row>
    <row r="11965" spans="2:17" x14ac:dyDescent="0.25">
      <c r="B11965" s="18">
        <v>2013</v>
      </c>
      <c r="C11965" s="18" t="s">
        <v>8</v>
      </c>
      <c r="D11965" s="18" t="s">
        <v>277</v>
      </c>
      <c r="E11965" s="18" t="s">
        <v>647</v>
      </c>
      <c r="F11965" s="18" t="s">
        <v>714</v>
      </c>
      <c r="G11965" s="18">
        <v>732</v>
      </c>
      <c r="H11965" s="18">
        <v>2.12</v>
      </c>
      <c r="I11965" s="18">
        <v>3.69</v>
      </c>
      <c r="Q11965"/>
    </row>
    <row r="11966" spans="2:17" x14ac:dyDescent="0.25">
      <c r="B11966" s="18">
        <v>2013</v>
      </c>
      <c r="C11966" s="18" t="s">
        <v>8</v>
      </c>
      <c r="D11966" s="18" t="s">
        <v>277</v>
      </c>
      <c r="E11966" s="18" t="s">
        <v>647</v>
      </c>
      <c r="F11966" s="18" t="s">
        <v>715</v>
      </c>
      <c r="G11966" s="18">
        <v>612</v>
      </c>
      <c r="H11966" s="18">
        <v>2.11</v>
      </c>
      <c r="I11966" s="18">
        <v>3.92</v>
      </c>
      <c r="Q11966"/>
    </row>
    <row r="11967" spans="2:17" x14ac:dyDescent="0.25">
      <c r="B11967" s="18">
        <v>2013</v>
      </c>
      <c r="C11967" s="18" t="s">
        <v>8</v>
      </c>
      <c r="D11967" s="18" t="s">
        <v>277</v>
      </c>
      <c r="E11967" s="18" t="s">
        <v>647</v>
      </c>
      <c r="F11967" s="18" t="s">
        <v>716</v>
      </c>
      <c r="G11967" s="18">
        <v>1200</v>
      </c>
      <c r="H11967" s="18">
        <v>2.2599999999999998</v>
      </c>
      <c r="I11967" s="18">
        <v>3.37</v>
      </c>
      <c r="Q11967"/>
    </row>
    <row r="11968" spans="2:17" x14ac:dyDescent="0.25">
      <c r="B11968" s="18">
        <v>2013</v>
      </c>
      <c r="C11968" s="18" t="s">
        <v>8</v>
      </c>
      <c r="D11968" s="18" t="s">
        <v>277</v>
      </c>
      <c r="E11968" s="18" t="s">
        <v>647</v>
      </c>
      <c r="F11968" s="18" t="s">
        <v>717</v>
      </c>
      <c r="G11968" s="18">
        <v>648</v>
      </c>
      <c r="H11968" s="18">
        <v>2.35</v>
      </c>
      <c r="I11968" s="18">
        <v>3.87</v>
      </c>
      <c r="Q11968"/>
    </row>
    <row r="11969" spans="2:17" x14ac:dyDescent="0.25">
      <c r="B11969" s="18">
        <v>2013</v>
      </c>
      <c r="C11969" s="18" t="s">
        <v>8</v>
      </c>
      <c r="D11969" s="18" t="s">
        <v>277</v>
      </c>
      <c r="E11969" s="18" t="s">
        <v>647</v>
      </c>
      <c r="F11969" s="18" t="s">
        <v>718</v>
      </c>
      <c r="G11969" s="18">
        <v>636</v>
      </c>
      <c r="H11969" s="18">
        <v>2.94</v>
      </c>
      <c r="I11969" s="18">
        <v>3.89</v>
      </c>
      <c r="Q11969"/>
    </row>
    <row r="11970" spans="2:17" x14ac:dyDescent="0.25">
      <c r="B11970" s="18">
        <v>2013</v>
      </c>
      <c r="C11970" s="18" t="s">
        <v>8</v>
      </c>
      <c r="D11970" s="18" t="s">
        <v>277</v>
      </c>
      <c r="E11970" s="18" t="s">
        <v>647</v>
      </c>
      <c r="F11970" s="18" t="s">
        <v>719</v>
      </c>
      <c r="G11970" s="18">
        <v>1164</v>
      </c>
      <c r="H11970" s="18">
        <v>2.5499999999999998</v>
      </c>
      <c r="I11970" s="18">
        <v>3.82</v>
      </c>
      <c r="Q11970"/>
    </row>
    <row r="11971" spans="2:17" x14ac:dyDescent="0.25">
      <c r="B11971" s="18">
        <v>2013</v>
      </c>
      <c r="C11971" s="18" t="s">
        <v>8</v>
      </c>
      <c r="D11971" s="18" t="s">
        <v>277</v>
      </c>
      <c r="E11971" s="18" t="s">
        <v>647</v>
      </c>
      <c r="F11971" s="18" t="s">
        <v>720</v>
      </c>
      <c r="G11971" s="18">
        <v>1152</v>
      </c>
      <c r="H11971" s="18">
        <v>2.8</v>
      </c>
      <c r="I11971" s="18">
        <v>3.7</v>
      </c>
      <c r="Q11971"/>
    </row>
    <row r="11972" spans="2:17" x14ac:dyDescent="0.25">
      <c r="B11972" s="18">
        <v>2013</v>
      </c>
      <c r="C11972" s="18" t="s">
        <v>8</v>
      </c>
      <c r="D11972" s="18" t="s">
        <v>277</v>
      </c>
      <c r="E11972" s="18" t="s">
        <v>647</v>
      </c>
      <c r="F11972" s="18" t="s">
        <v>721</v>
      </c>
      <c r="G11972" s="18">
        <v>1104</v>
      </c>
      <c r="H11972" s="18">
        <v>2.71</v>
      </c>
      <c r="I11972" s="18">
        <v>3.51</v>
      </c>
      <c r="Q11972"/>
    </row>
    <row r="11973" spans="2:17" x14ac:dyDescent="0.25">
      <c r="B11973" s="18">
        <v>2013</v>
      </c>
      <c r="C11973" s="18" t="s">
        <v>8</v>
      </c>
      <c r="D11973" s="18" t="s">
        <v>277</v>
      </c>
      <c r="E11973" s="18" t="s">
        <v>647</v>
      </c>
      <c r="F11973" s="18" t="s">
        <v>722</v>
      </c>
      <c r="G11973" s="18">
        <v>840</v>
      </c>
      <c r="H11973" s="18">
        <v>2.64</v>
      </c>
      <c r="I11973" s="18">
        <v>3.48</v>
      </c>
      <c r="Q11973"/>
    </row>
    <row r="11974" spans="2:17" x14ac:dyDescent="0.25">
      <c r="B11974" s="18">
        <v>2013</v>
      </c>
      <c r="C11974" s="18" t="s">
        <v>8</v>
      </c>
      <c r="D11974" s="18" t="s">
        <v>277</v>
      </c>
      <c r="E11974" s="18" t="s">
        <v>647</v>
      </c>
      <c r="F11974" s="18" t="s">
        <v>723</v>
      </c>
      <c r="G11974" s="18">
        <v>960</v>
      </c>
      <c r="H11974" s="18">
        <v>2.02</v>
      </c>
      <c r="I11974" s="18">
        <v>3.95</v>
      </c>
      <c r="Q11974"/>
    </row>
    <row r="11975" spans="2:17" x14ac:dyDescent="0.25">
      <c r="B11975" s="18">
        <v>2013</v>
      </c>
      <c r="C11975" s="18" t="s">
        <v>8</v>
      </c>
      <c r="D11975" s="18" t="s">
        <v>277</v>
      </c>
      <c r="E11975" s="18" t="s">
        <v>647</v>
      </c>
      <c r="F11975" s="18" t="s">
        <v>724</v>
      </c>
      <c r="G11975" s="18">
        <v>1080</v>
      </c>
      <c r="H11975" s="18">
        <v>2.36</v>
      </c>
      <c r="I11975" s="18">
        <v>3.59</v>
      </c>
      <c r="Q11975"/>
    </row>
    <row r="11976" spans="2:17" x14ac:dyDescent="0.25">
      <c r="B11976" s="18">
        <v>2013</v>
      </c>
      <c r="C11976" s="18" t="s">
        <v>8</v>
      </c>
      <c r="D11976" s="18" t="s">
        <v>277</v>
      </c>
      <c r="E11976" s="18" t="s">
        <v>647</v>
      </c>
      <c r="F11976" s="18" t="s">
        <v>725</v>
      </c>
      <c r="G11976" s="18">
        <v>684</v>
      </c>
      <c r="H11976" s="18">
        <v>2.58</v>
      </c>
      <c r="I11976" s="18">
        <v>3.49</v>
      </c>
      <c r="Q11976"/>
    </row>
    <row r="11977" spans="2:17" x14ac:dyDescent="0.25">
      <c r="B11977" s="18">
        <v>2013</v>
      </c>
      <c r="C11977" s="18" t="s">
        <v>8</v>
      </c>
      <c r="D11977" s="18" t="s">
        <v>277</v>
      </c>
      <c r="E11977" s="18" t="s">
        <v>647</v>
      </c>
      <c r="F11977" s="18" t="s">
        <v>726</v>
      </c>
      <c r="G11977" s="18">
        <v>1128</v>
      </c>
      <c r="H11977" s="18">
        <v>2.5499999999999998</v>
      </c>
      <c r="I11977" s="18">
        <v>3.24</v>
      </c>
      <c r="Q11977"/>
    </row>
    <row r="11978" spans="2:17" x14ac:dyDescent="0.25">
      <c r="B11978" s="18">
        <v>2013</v>
      </c>
      <c r="C11978" s="18" t="s">
        <v>8</v>
      </c>
      <c r="D11978" s="18" t="s">
        <v>277</v>
      </c>
      <c r="E11978" s="18" t="s">
        <v>647</v>
      </c>
      <c r="F11978" s="18" t="s">
        <v>727</v>
      </c>
      <c r="G11978" s="18">
        <v>984</v>
      </c>
      <c r="H11978" s="18">
        <v>2.35</v>
      </c>
      <c r="I11978" s="18">
        <v>3.86</v>
      </c>
      <c r="Q11978"/>
    </row>
    <row r="11979" spans="2:17" x14ac:dyDescent="0.25">
      <c r="B11979" s="18">
        <v>2013</v>
      </c>
      <c r="C11979" s="18" t="s">
        <v>8</v>
      </c>
      <c r="D11979" s="18" t="s">
        <v>277</v>
      </c>
      <c r="E11979" s="18" t="s">
        <v>647</v>
      </c>
      <c r="F11979" s="18" t="s">
        <v>728</v>
      </c>
      <c r="G11979" s="18">
        <v>1080</v>
      </c>
      <c r="H11979" s="18">
        <v>2.6</v>
      </c>
      <c r="I11979" s="18">
        <v>3.37</v>
      </c>
      <c r="Q11979"/>
    </row>
    <row r="11980" spans="2:17" x14ac:dyDescent="0.25">
      <c r="B11980" s="18">
        <v>2013</v>
      </c>
      <c r="C11980" s="18" t="s">
        <v>8</v>
      </c>
      <c r="D11980" s="18" t="s">
        <v>277</v>
      </c>
      <c r="E11980" s="18" t="s">
        <v>647</v>
      </c>
      <c r="F11980" s="18" t="s">
        <v>729</v>
      </c>
      <c r="G11980" s="18">
        <v>672</v>
      </c>
      <c r="H11980" s="18">
        <v>2.79</v>
      </c>
      <c r="I11980" s="18">
        <v>4</v>
      </c>
      <c r="Q11980"/>
    </row>
    <row r="11981" spans="2:17" x14ac:dyDescent="0.25">
      <c r="B11981" s="18">
        <v>2013</v>
      </c>
      <c r="C11981" s="18" t="s">
        <v>8</v>
      </c>
      <c r="D11981" s="18" t="s">
        <v>277</v>
      </c>
      <c r="E11981" s="18" t="s">
        <v>647</v>
      </c>
      <c r="F11981" s="18" t="s">
        <v>730</v>
      </c>
      <c r="G11981" s="18">
        <v>936</v>
      </c>
      <c r="H11981" s="18">
        <v>2.4</v>
      </c>
      <c r="I11981" s="18">
        <v>3.42</v>
      </c>
      <c r="Q11981"/>
    </row>
    <row r="11982" spans="2:17" x14ac:dyDescent="0.25">
      <c r="B11982" s="18">
        <v>2013</v>
      </c>
      <c r="C11982" s="18" t="s">
        <v>8</v>
      </c>
      <c r="D11982" s="18" t="s">
        <v>277</v>
      </c>
      <c r="E11982" s="18" t="s">
        <v>647</v>
      </c>
      <c r="F11982" s="18" t="s">
        <v>731</v>
      </c>
      <c r="G11982" s="18">
        <v>900</v>
      </c>
      <c r="H11982" s="18">
        <v>2.5299999999999998</v>
      </c>
      <c r="I11982" s="18">
        <v>3.7</v>
      </c>
      <c r="Q11982"/>
    </row>
    <row r="11983" spans="2:17" x14ac:dyDescent="0.25">
      <c r="B11983" s="18">
        <v>2013</v>
      </c>
      <c r="C11983" s="18" t="s">
        <v>8</v>
      </c>
      <c r="D11983" s="18" t="s">
        <v>277</v>
      </c>
      <c r="E11983" s="18" t="s">
        <v>647</v>
      </c>
      <c r="F11983" s="18" t="s">
        <v>732</v>
      </c>
      <c r="G11983" s="18">
        <v>864</v>
      </c>
      <c r="H11983" s="18">
        <v>2.95</v>
      </c>
      <c r="I11983" s="18">
        <v>3.22</v>
      </c>
      <c r="Q11983"/>
    </row>
    <row r="11984" spans="2:17" x14ac:dyDescent="0.25">
      <c r="B11984" s="18">
        <v>2013</v>
      </c>
      <c r="C11984" s="18" t="s">
        <v>8</v>
      </c>
      <c r="D11984" s="18" t="s">
        <v>277</v>
      </c>
      <c r="E11984" s="18" t="s">
        <v>647</v>
      </c>
      <c r="F11984" s="18" t="s">
        <v>733</v>
      </c>
      <c r="G11984" s="18">
        <v>804</v>
      </c>
      <c r="H11984" s="18">
        <v>2.52</v>
      </c>
      <c r="I11984" s="18">
        <v>3.62</v>
      </c>
      <c r="Q11984"/>
    </row>
    <row r="11985" spans="2:17" x14ac:dyDescent="0.25">
      <c r="B11985" s="18">
        <v>2013</v>
      </c>
      <c r="C11985" s="18" t="s">
        <v>8</v>
      </c>
      <c r="D11985" s="18" t="s">
        <v>277</v>
      </c>
      <c r="E11985" s="18" t="s">
        <v>647</v>
      </c>
      <c r="F11985" s="18" t="s">
        <v>734</v>
      </c>
      <c r="G11985" s="18">
        <v>660</v>
      </c>
      <c r="H11985" s="18">
        <v>2.42</v>
      </c>
      <c r="I11985" s="18">
        <v>3.71</v>
      </c>
      <c r="Q11985"/>
    </row>
    <row r="11986" spans="2:17" x14ac:dyDescent="0.25">
      <c r="B11986" s="18">
        <v>2013</v>
      </c>
      <c r="C11986" s="18" t="s">
        <v>8</v>
      </c>
      <c r="D11986" s="18" t="s">
        <v>277</v>
      </c>
      <c r="E11986" s="18" t="s">
        <v>647</v>
      </c>
      <c r="F11986" s="18" t="s">
        <v>735</v>
      </c>
      <c r="G11986" s="18">
        <v>936</v>
      </c>
      <c r="H11986" s="18">
        <v>2.23</v>
      </c>
      <c r="I11986" s="18">
        <v>3.7</v>
      </c>
      <c r="Q11986"/>
    </row>
    <row r="11987" spans="2:17" x14ac:dyDescent="0.25">
      <c r="B11987" s="18">
        <v>2013</v>
      </c>
      <c r="C11987" s="18" t="s">
        <v>8</v>
      </c>
      <c r="D11987" s="18" t="s">
        <v>277</v>
      </c>
      <c r="E11987" s="18" t="s">
        <v>647</v>
      </c>
      <c r="F11987" s="18" t="s">
        <v>736</v>
      </c>
      <c r="G11987" s="18">
        <v>948</v>
      </c>
      <c r="H11987" s="18">
        <v>2.97</v>
      </c>
      <c r="I11987" s="18">
        <v>3.32</v>
      </c>
      <c r="Q11987"/>
    </row>
    <row r="11988" spans="2:17" x14ac:dyDescent="0.25">
      <c r="B11988" s="18">
        <v>2013</v>
      </c>
      <c r="C11988" s="18" t="s">
        <v>8</v>
      </c>
      <c r="D11988" s="18" t="s">
        <v>277</v>
      </c>
      <c r="E11988" s="18" t="s">
        <v>647</v>
      </c>
      <c r="F11988" s="18" t="s">
        <v>737</v>
      </c>
      <c r="G11988" s="18">
        <v>660</v>
      </c>
      <c r="H11988" s="18">
        <v>2.2799999999999998</v>
      </c>
      <c r="I11988" s="18">
        <v>3.42</v>
      </c>
      <c r="Q11988"/>
    </row>
    <row r="11989" spans="2:17" x14ac:dyDescent="0.25">
      <c r="B11989" s="18">
        <v>2013</v>
      </c>
      <c r="C11989" s="18" t="s">
        <v>8</v>
      </c>
      <c r="D11989" s="18" t="s">
        <v>277</v>
      </c>
      <c r="E11989" s="18" t="s">
        <v>647</v>
      </c>
      <c r="F11989" s="18" t="s">
        <v>738</v>
      </c>
      <c r="G11989" s="18">
        <v>780</v>
      </c>
      <c r="H11989" s="18">
        <v>2.27</v>
      </c>
      <c r="I11989" s="18">
        <v>3.31</v>
      </c>
      <c r="Q11989"/>
    </row>
    <row r="11990" spans="2:17" x14ac:dyDescent="0.25">
      <c r="B11990" s="18">
        <v>2013</v>
      </c>
      <c r="C11990" s="18" t="s">
        <v>8</v>
      </c>
      <c r="D11990" s="18" t="s">
        <v>277</v>
      </c>
      <c r="E11990" s="18" t="s">
        <v>647</v>
      </c>
      <c r="F11990" s="18" t="s">
        <v>739</v>
      </c>
      <c r="G11990" s="18">
        <v>684</v>
      </c>
      <c r="H11990" s="18">
        <v>3</v>
      </c>
      <c r="I11990" s="18">
        <v>3.95</v>
      </c>
      <c r="Q11990"/>
    </row>
    <row r="11991" spans="2:17" x14ac:dyDescent="0.25">
      <c r="B11991" s="18">
        <v>2013</v>
      </c>
      <c r="C11991" s="18" t="s">
        <v>8</v>
      </c>
      <c r="D11991" s="18" t="s">
        <v>277</v>
      </c>
      <c r="E11991" s="18" t="s">
        <v>647</v>
      </c>
      <c r="F11991" s="18" t="s">
        <v>740</v>
      </c>
      <c r="G11991" s="18">
        <v>864</v>
      </c>
      <c r="H11991" s="18">
        <v>2.76</v>
      </c>
      <c r="I11991" s="18">
        <v>3.57</v>
      </c>
      <c r="Q11991"/>
    </row>
    <row r="11992" spans="2:17" x14ac:dyDescent="0.25">
      <c r="B11992" s="18">
        <v>2013</v>
      </c>
      <c r="C11992" s="18" t="s">
        <v>8</v>
      </c>
      <c r="D11992" s="18" t="s">
        <v>277</v>
      </c>
      <c r="E11992" s="18" t="s">
        <v>647</v>
      </c>
      <c r="F11992" s="18" t="s">
        <v>741</v>
      </c>
      <c r="G11992" s="18">
        <v>924</v>
      </c>
      <c r="H11992" s="18">
        <v>2.12</v>
      </c>
      <c r="I11992" s="18">
        <v>3.41</v>
      </c>
      <c r="Q11992"/>
    </row>
    <row r="11993" spans="2:17" x14ac:dyDescent="0.25">
      <c r="B11993" s="18">
        <v>2013</v>
      </c>
      <c r="C11993" s="18" t="s">
        <v>8</v>
      </c>
      <c r="D11993" s="18" t="s">
        <v>277</v>
      </c>
      <c r="E11993" s="18" t="s">
        <v>647</v>
      </c>
      <c r="F11993" s="18" t="s">
        <v>742</v>
      </c>
      <c r="G11993" s="18">
        <v>1080</v>
      </c>
      <c r="H11993" s="18">
        <v>2.72</v>
      </c>
      <c r="I11993" s="18">
        <v>3.52</v>
      </c>
      <c r="Q11993"/>
    </row>
    <row r="11994" spans="2:17" x14ac:dyDescent="0.25">
      <c r="B11994" s="18">
        <v>2013</v>
      </c>
      <c r="C11994" s="18" t="s">
        <v>8</v>
      </c>
      <c r="D11994" s="18" t="s">
        <v>277</v>
      </c>
      <c r="E11994" s="18" t="s">
        <v>647</v>
      </c>
      <c r="F11994" s="18" t="s">
        <v>743</v>
      </c>
      <c r="G11994" s="18">
        <v>744</v>
      </c>
      <c r="H11994" s="18">
        <v>2.2999999999999998</v>
      </c>
      <c r="I11994" s="18">
        <v>3.65</v>
      </c>
      <c r="Q11994"/>
    </row>
    <row r="11995" spans="2:17" x14ac:dyDescent="0.25">
      <c r="B11995" s="18">
        <v>2013</v>
      </c>
      <c r="C11995" s="18" t="s">
        <v>8</v>
      </c>
      <c r="D11995" s="18" t="s">
        <v>277</v>
      </c>
      <c r="E11995" s="18" t="s">
        <v>647</v>
      </c>
      <c r="F11995" s="18" t="s">
        <v>744</v>
      </c>
      <c r="G11995" s="18">
        <v>1152</v>
      </c>
      <c r="H11995" s="18">
        <v>2.44</v>
      </c>
      <c r="I11995" s="18">
        <v>3.42</v>
      </c>
      <c r="Q11995"/>
    </row>
    <row r="11996" spans="2:17" x14ac:dyDescent="0.25">
      <c r="B11996" s="18">
        <v>2013</v>
      </c>
      <c r="C11996" s="18" t="s">
        <v>8</v>
      </c>
      <c r="D11996" s="18" t="s">
        <v>277</v>
      </c>
      <c r="E11996" s="18" t="s">
        <v>647</v>
      </c>
      <c r="F11996" s="18" t="s">
        <v>745</v>
      </c>
      <c r="G11996" s="18">
        <v>1116</v>
      </c>
      <c r="H11996" s="18">
        <v>2.64</v>
      </c>
      <c r="I11996" s="18">
        <v>3.53</v>
      </c>
      <c r="Q11996"/>
    </row>
    <row r="11997" spans="2:17" x14ac:dyDescent="0.25">
      <c r="B11997" s="18">
        <v>2013</v>
      </c>
      <c r="C11997" s="18" t="s">
        <v>8</v>
      </c>
      <c r="D11997" s="18" t="s">
        <v>277</v>
      </c>
      <c r="E11997" s="18" t="s">
        <v>647</v>
      </c>
      <c r="F11997" s="18" t="s">
        <v>746</v>
      </c>
      <c r="G11997" s="18">
        <v>888</v>
      </c>
      <c r="H11997" s="18">
        <v>2.4300000000000002</v>
      </c>
      <c r="I11997" s="18">
        <v>3.77</v>
      </c>
      <c r="Q11997"/>
    </row>
    <row r="11998" spans="2:17" x14ac:dyDescent="0.25">
      <c r="B11998" s="18">
        <v>2013</v>
      </c>
      <c r="C11998" s="18" t="s">
        <v>8</v>
      </c>
      <c r="D11998" s="18" t="s">
        <v>277</v>
      </c>
      <c r="E11998" s="18" t="s">
        <v>647</v>
      </c>
      <c r="F11998" s="18" t="s">
        <v>747</v>
      </c>
      <c r="G11998" s="18">
        <v>816</v>
      </c>
      <c r="H11998" s="18">
        <v>2.5299999999999998</v>
      </c>
      <c r="I11998" s="18">
        <v>3.34</v>
      </c>
      <c r="Q11998"/>
    </row>
    <row r="11999" spans="2:17" x14ac:dyDescent="0.25">
      <c r="B11999" s="18">
        <v>2013</v>
      </c>
      <c r="C11999" s="18" t="s">
        <v>8</v>
      </c>
      <c r="D11999" s="18" t="s">
        <v>277</v>
      </c>
      <c r="E11999" s="18" t="s">
        <v>647</v>
      </c>
      <c r="F11999" s="18" t="s">
        <v>748</v>
      </c>
      <c r="G11999" s="18">
        <v>756</v>
      </c>
      <c r="H11999" s="18">
        <v>2.54</v>
      </c>
      <c r="I11999" s="18">
        <v>3.89</v>
      </c>
      <c r="Q11999"/>
    </row>
    <row r="12000" spans="2:17" x14ac:dyDescent="0.25">
      <c r="B12000" s="18">
        <v>2013</v>
      </c>
      <c r="C12000" s="18" t="s">
        <v>8</v>
      </c>
      <c r="D12000" s="18" t="s">
        <v>277</v>
      </c>
      <c r="E12000" s="18" t="s">
        <v>647</v>
      </c>
      <c r="F12000" s="18" t="s">
        <v>749</v>
      </c>
      <c r="G12000" s="18">
        <v>900</v>
      </c>
      <c r="H12000" s="18">
        <v>2.2400000000000002</v>
      </c>
      <c r="I12000" s="18">
        <v>3.63</v>
      </c>
      <c r="Q12000"/>
    </row>
    <row r="12001" spans="2:17" x14ac:dyDescent="0.25">
      <c r="B12001" s="18">
        <v>2013</v>
      </c>
      <c r="C12001" s="18" t="s">
        <v>8</v>
      </c>
      <c r="D12001" s="18" t="s">
        <v>277</v>
      </c>
      <c r="E12001" s="18" t="s">
        <v>647</v>
      </c>
      <c r="F12001" s="18" t="s">
        <v>750</v>
      </c>
      <c r="G12001" s="18">
        <v>636</v>
      </c>
      <c r="H12001" s="18">
        <v>2.87</v>
      </c>
      <c r="I12001" s="18">
        <v>3.38</v>
      </c>
      <c r="Q12001"/>
    </row>
    <row r="12002" spans="2:17" x14ac:dyDescent="0.25">
      <c r="B12002" s="18">
        <v>2013</v>
      </c>
      <c r="C12002" s="18" t="s">
        <v>8</v>
      </c>
      <c r="D12002" s="18" t="s">
        <v>277</v>
      </c>
      <c r="E12002" s="18" t="s">
        <v>647</v>
      </c>
      <c r="F12002" s="18" t="s">
        <v>751</v>
      </c>
      <c r="G12002" s="18">
        <v>1092</v>
      </c>
      <c r="H12002" s="18">
        <v>2.11</v>
      </c>
      <c r="I12002" s="18">
        <v>3.63</v>
      </c>
      <c r="Q12002"/>
    </row>
    <row r="12003" spans="2:17" x14ac:dyDescent="0.25">
      <c r="B12003" s="18">
        <v>2013</v>
      </c>
      <c r="C12003" s="18" t="s">
        <v>8</v>
      </c>
      <c r="D12003" s="18" t="s">
        <v>277</v>
      </c>
      <c r="E12003" s="18" t="s">
        <v>647</v>
      </c>
      <c r="F12003" s="18" t="s">
        <v>752</v>
      </c>
      <c r="G12003" s="18">
        <v>972</v>
      </c>
      <c r="H12003" s="18">
        <v>2.0499999999999998</v>
      </c>
      <c r="I12003" s="18">
        <v>3.25</v>
      </c>
      <c r="Q12003"/>
    </row>
    <row r="12004" spans="2:17" x14ac:dyDescent="0.25">
      <c r="B12004" s="18">
        <v>2013</v>
      </c>
      <c r="C12004" s="18" t="s">
        <v>8</v>
      </c>
      <c r="D12004" s="18" t="s">
        <v>277</v>
      </c>
      <c r="E12004" s="18" t="s">
        <v>647</v>
      </c>
      <c r="F12004" s="18" t="s">
        <v>753</v>
      </c>
      <c r="G12004" s="18">
        <v>636</v>
      </c>
      <c r="H12004" s="18">
        <v>2.44</v>
      </c>
      <c r="I12004" s="18">
        <v>3.22</v>
      </c>
      <c r="Q12004"/>
    </row>
    <row r="12005" spans="2:17" x14ac:dyDescent="0.25">
      <c r="B12005" s="18">
        <v>2013</v>
      </c>
      <c r="C12005" s="18" t="s">
        <v>8</v>
      </c>
      <c r="D12005" s="18" t="s">
        <v>277</v>
      </c>
      <c r="E12005" s="18" t="s">
        <v>647</v>
      </c>
      <c r="F12005" s="18" t="s">
        <v>754</v>
      </c>
      <c r="G12005" s="18">
        <v>1176</v>
      </c>
      <c r="H12005" s="18">
        <v>2.93</v>
      </c>
      <c r="I12005" s="18">
        <v>3.93</v>
      </c>
      <c r="Q12005"/>
    </row>
    <row r="12006" spans="2:17" x14ac:dyDescent="0.25">
      <c r="B12006" s="18">
        <v>2013</v>
      </c>
      <c r="C12006" s="18" t="s">
        <v>8</v>
      </c>
      <c r="D12006" s="18" t="s">
        <v>277</v>
      </c>
      <c r="E12006" s="18" t="s">
        <v>647</v>
      </c>
      <c r="F12006" s="18" t="s">
        <v>755</v>
      </c>
      <c r="G12006" s="18">
        <v>972</v>
      </c>
      <c r="H12006" s="18">
        <v>2.04</v>
      </c>
      <c r="I12006" s="18">
        <v>3.52</v>
      </c>
      <c r="Q12006"/>
    </row>
    <row r="12007" spans="2:17" x14ac:dyDescent="0.25">
      <c r="B12007" s="18">
        <v>2013</v>
      </c>
      <c r="C12007" s="18" t="s">
        <v>8</v>
      </c>
      <c r="D12007" s="18" t="s">
        <v>277</v>
      </c>
      <c r="E12007" s="18" t="s">
        <v>647</v>
      </c>
      <c r="F12007" s="18" t="s">
        <v>756</v>
      </c>
      <c r="G12007" s="18">
        <v>1044</v>
      </c>
      <c r="H12007" s="18">
        <v>2.39</v>
      </c>
      <c r="I12007" s="18">
        <v>3.47</v>
      </c>
      <c r="Q12007"/>
    </row>
    <row r="12008" spans="2:17" x14ac:dyDescent="0.25">
      <c r="B12008" s="18">
        <v>2013</v>
      </c>
      <c r="C12008" s="18" t="s">
        <v>8</v>
      </c>
      <c r="D12008" s="18" t="s">
        <v>277</v>
      </c>
      <c r="E12008" s="18" t="s">
        <v>647</v>
      </c>
      <c r="F12008" s="18" t="s">
        <v>757</v>
      </c>
      <c r="G12008" s="18">
        <v>1200</v>
      </c>
      <c r="H12008" s="18">
        <v>2.0499999999999998</v>
      </c>
      <c r="I12008" s="18">
        <v>3.28</v>
      </c>
      <c r="Q12008"/>
    </row>
    <row r="12009" spans="2:17" x14ac:dyDescent="0.25">
      <c r="B12009" s="18">
        <v>2013</v>
      </c>
      <c r="C12009" s="18" t="s">
        <v>8</v>
      </c>
      <c r="D12009" s="18" t="s">
        <v>277</v>
      </c>
      <c r="E12009" s="18" t="s">
        <v>647</v>
      </c>
      <c r="F12009" s="18" t="s">
        <v>758</v>
      </c>
      <c r="G12009" s="18">
        <v>1140</v>
      </c>
      <c r="H12009" s="18">
        <v>2.64</v>
      </c>
      <c r="I12009" s="18">
        <v>3.87</v>
      </c>
      <c r="Q12009"/>
    </row>
    <row r="12010" spans="2:17" x14ac:dyDescent="0.25">
      <c r="B12010" s="18">
        <v>2013</v>
      </c>
      <c r="C12010" s="18" t="s">
        <v>8</v>
      </c>
      <c r="D12010" s="18" t="s">
        <v>277</v>
      </c>
      <c r="E12010" s="18" t="s">
        <v>647</v>
      </c>
      <c r="F12010" s="18" t="s">
        <v>759</v>
      </c>
      <c r="G12010" s="18">
        <v>660</v>
      </c>
      <c r="H12010" s="18">
        <v>3</v>
      </c>
      <c r="I12010" s="18">
        <v>3.66</v>
      </c>
      <c r="Q12010"/>
    </row>
    <row r="12011" spans="2:17" x14ac:dyDescent="0.25">
      <c r="B12011" s="18">
        <v>2013</v>
      </c>
      <c r="C12011" s="18" t="s">
        <v>8</v>
      </c>
      <c r="D12011" s="18" t="s">
        <v>277</v>
      </c>
      <c r="E12011" s="18" t="s">
        <v>647</v>
      </c>
      <c r="F12011" s="18" t="s">
        <v>760</v>
      </c>
      <c r="G12011" s="18">
        <v>1032</v>
      </c>
      <c r="H12011" s="18">
        <v>2.4700000000000002</v>
      </c>
      <c r="I12011" s="18">
        <v>3.48</v>
      </c>
      <c r="Q12011"/>
    </row>
    <row r="12012" spans="2:17" x14ac:dyDescent="0.25">
      <c r="B12012" s="18">
        <v>2013</v>
      </c>
      <c r="C12012" s="18" t="s">
        <v>8</v>
      </c>
      <c r="D12012" s="18" t="s">
        <v>277</v>
      </c>
      <c r="E12012" s="18" t="s">
        <v>647</v>
      </c>
      <c r="F12012" s="18" t="s">
        <v>761</v>
      </c>
      <c r="G12012" s="18">
        <v>1044</v>
      </c>
      <c r="H12012" s="18">
        <v>2.39</v>
      </c>
      <c r="I12012" s="18">
        <v>3.24</v>
      </c>
      <c r="Q12012"/>
    </row>
    <row r="12013" spans="2:17" x14ac:dyDescent="0.25">
      <c r="B12013" s="18">
        <v>2013</v>
      </c>
      <c r="C12013" s="18" t="s">
        <v>8</v>
      </c>
      <c r="D12013" s="18" t="s">
        <v>277</v>
      </c>
      <c r="E12013" s="18" t="s">
        <v>647</v>
      </c>
      <c r="F12013" s="18" t="s">
        <v>762</v>
      </c>
      <c r="G12013" s="18">
        <v>804</v>
      </c>
      <c r="H12013" s="18">
        <v>2.95</v>
      </c>
      <c r="I12013" s="18">
        <v>3.84</v>
      </c>
      <c r="Q12013"/>
    </row>
    <row r="12014" spans="2:17" x14ac:dyDescent="0.25">
      <c r="B12014" s="18">
        <v>2013</v>
      </c>
      <c r="C12014" s="18" t="s">
        <v>8</v>
      </c>
      <c r="D12014" s="18" t="s">
        <v>277</v>
      </c>
      <c r="E12014" s="18" t="s">
        <v>647</v>
      </c>
      <c r="F12014" s="18" t="s">
        <v>763</v>
      </c>
      <c r="G12014" s="18">
        <v>864</v>
      </c>
      <c r="H12014" s="18">
        <v>2.88</v>
      </c>
      <c r="I12014" s="18">
        <v>3.24</v>
      </c>
      <c r="Q12014"/>
    </row>
    <row r="12015" spans="2:17" x14ac:dyDescent="0.25">
      <c r="B12015" s="18">
        <v>2013</v>
      </c>
      <c r="C12015" s="18" t="s">
        <v>8</v>
      </c>
      <c r="D12015" s="18" t="s">
        <v>277</v>
      </c>
      <c r="E12015" s="18" t="s">
        <v>647</v>
      </c>
      <c r="F12015" s="18" t="s">
        <v>764</v>
      </c>
      <c r="G12015" s="18">
        <v>936</v>
      </c>
      <c r="H12015" s="18">
        <v>2.0099999999999998</v>
      </c>
      <c r="I12015" s="18">
        <v>3.39</v>
      </c>
      <c r="Q12015"/>
    </row>
    <row r="12016" spans="2:17" x14ac:dyDescent="0.25">
      <c r="B12016" s="18">
        <v>2013</v>
      </c>
      <c r="C12016" s="18" t="s">
        <v>8</v>
      </c>
      <c r="D12016" s="18" t="s">
        <v>277</v>
      </c>
      <c r="E12016" s="18" t="s">
        <v>647</v>
      </c>
      <c r="F12016" s="18" t="s">
        <v>765</v>
      </c>
      <c r="G12016" s="18">
        <v>852</v>
      </c>
      <c r="H12016" s="18">
        <v>2.88</v>
      </c>
      <c r="I12016" s="18">
        <v>3.34</v>
      </c>
      <c r="Q12016"/>
    </row>
    <row r="12017" spans="2:17" x14ac:dyDescent="0.25">
      <c r="B12017" s="18">
        <v>2013</v>
      </c>
      <c r="C12017" s="18" t="s">
        <v>8</v>
      </c>
      <c r="D12017" s="18" t="s">
        <v>277</v>
      </c>
      <c r="E12017" s="18" t="s">
        <v>647</v>
      </c>
      <c r="F12017" s="18" t="s">
        <v>766</v>
      </c>
      <c r="G12017" s="18">
        <v>828</v>
      </c>
      <c r="H12017" s="18">
        <v>2.99</v>
      </c>
      <c r="I12017" s="18">
        <v>3.6</v>
      </c>
      <c r="Q12017"/>
    </row>
    <row r="12018" spans="2:17" x14ac:dyDescent="0.25">
      <c r="B12018" s="18">
        <v>2013</v>
      </c>
      <c r="C12018" s="18" t="s">
        <v>8</v>
      </c>
      <c r="D12018" s="18" t="s">
        <v>277</v>
      </c>
      <c r="E12018" s="18" t="s">
        <v>647</v>
      </c>
      <c r="F12018" s="18" t="s">
        <v>767</v>
      </c>
      <c r="G12018" s="18">
        <v>972</v>
      </c>
      <c r="H12018" s="18">
        <v>2.41</v>
      </c>
      <c r="I12018" s="18">
        <v>3.96</v>
      </c>
      <c r="Q12018"/>
    </row>
    <row r="12019" spans="2:17" x14ac:dyDescent="0.25">
      <c r="B12019" s="18">
        <v>2013</v>
      </c>
      <c r="C12019" s="18" t="s">
        <v>8</v>
      </c>
      <c r="D12019" s="18" t="s">
        <v>277</v>
      </c>
      <c r="E12019" s="18" t="s">
        <v>647</v>
      </c>
      <c r="F12019" s="18" t="s">
        <v>768</v>
      </c>
      <c r="G12019" s="18">
        <v>1020</v>
      </c>
      <c r="H12019" s="18">
        <v>2.2200000000000002</v>
      </c>
      <c r="I12019" s="18">
        <v>3.41</v>
      </c>
      <c r="Q12019"/>
    </row>
    <row r="12020" spans="2:17" x14ac:dyDescent="0.25">
      <c r="B12020" s="18">
        <v>2013</v>
      </c>
      <c r="C12020" s="18" t="s">
        <v>8</v>
      </c>
      <c r="D12020" s="18" t="s">
        <v>277</v>
      </c>
      <c r="E12020" s="18" t="s">
        <v>647</v>
      </c>
      <c r="F12020" s="18" t="s">
        <v>769</v>
      </c>
      <c r="G12020" s="18">
        <v>708</v>
      </c>
      <c r="H12020" s="18">
        <v>2.62</v>
      </c>
      <c r="I12020" s="18">
        <v>3.61</v>
      </c>
      <c r="Q12020"/>
    </row>
    <row r="12021" spans="2:17" x14ac:dyDescent="0.25">
      <c r="B12021" s="18">
        <v>2013</v>
      </c>
      <c r="C12021" s="18" t="s">
        <v>8</v>
      </c>
      <c r="D12021" s="18" t="s">
        <v>277</v>
      </c>
      <c r="E12021" s="18" t="s">
        <v>647</v>
      </c>
      <c r="F12021" s="18" t="s">
        <v>770</v>
      </c>
      <c r="G12021" s="18">
        <v>1044</v>
      </c>
      <c r="H12021" s="18">
        <v>2.48</v>
      </c>
      <c r="I12021" s="18">
        <v>3.21</v>
      </c>
      <c r="Q12021"/>
    </row>
    <row r="12022" spans="2:17" x14ac:dyDescent="0.25">
      <c r="B12022" s="18">
        <v>2013</v>
      </c>
      <c r="C12022" s="18" t="s">
        <v>8</v>
      </c>
      <c r="D12022" s="18" t="s">
        <v>277</v>
      </c>
      <c r="E12022" s="18" t="s">
        <v>647</v>
      </c>
      <c r="F12022" s="18" t="s">
        <v>771</v>
      </c>
      <c r="G12022" s="18">
        <v>1188</v>
      </c>
      <c r="H12022" s="18">
        <v>2.4300000000000002</v>
      </c>
      <c r="I12022" s="18">
        <v>3.98</v>
      </c>
      <c r="Q12022"/>
    </row>
    <row r="12023" spans="2:17" x14ac:dyDescent="0.25">
      <c r="B12023" s="18">
        <v>2013</v>
      </c>
      <c r="C12023" s="18" t="s">
        <v>8</v>
      </c>
      <c r="D12023" s="18" t="s">
        <v>277</v>
      </c>
      <c r="E12023" s="18" t="s">
        <v>647</v>
      </c>
      <c r="F12023" s="18" t="s">
        <v>772</v>
      </c>
      <c r="G12023" s="18">
        <v>756</v>
      </c>
      <c r="H12023" s="18">
        <v>2.11</v>
      </c>
      <c r="I12023" s="18">
        <v>3.89</v>
      </c>
      <c r="Q12023"/>
    </row>
    <row r="12024" spans="2:17" x14ac:dyDescent="0.25">
      <c r="B12024" s="18">
        <v>2013</v>
      </c>
      <c r="C12024" s="18" t="s">
        <v>8</v>
      </c>
      <c r="D12024" s="18" t="s">
        <v>277</v>
      </c>
      <c r="E12024" s="18" t="s">
        <v>647</v>
      </c>
      <c r="F12024" s="18" t="s">
        <v>773</v>
      </c>
      <c r="G12024" s="18">
        <v>948</v>
      </c>
      <c r="H12024" s="18">
        <v>2.1</v>
      </c>
      <c r="I12024" s="18">
        <v>3.24</v>
      </c>
      <c r="Q12024"/>
    </row>
    <row r="12025" spans="2:17" x14ac:dyDescent="0.25">
      <c r="B12025" s="18">
        <v>2013</v>
      </c>
      <c r="C12025" s="18" t="s">
        <v>8</v>
      </c>
      <c r="D12025" s="18" t="s">
        <v>277</v>
      </c>
      <c r="E12025" s="18" t="s">
        <v>647</v>
      </c>
      <c r="F12025" s="18" t="s">
        <v>774</v>
      </c>
      <c r="G12025" s="18">
        <v>996</v>
      </c>
      <c r="H12025" s="18">
        <v>2.06</v>
      </c>
      <c r="I12025" s="18">
        <v>3.89</v>
      </c>
      <c r="Q12025"/>
    </row>
    <row r="12026" spans="2:17" x14ac:dyDescent="0.25">
      <c r="B12026" s="18">
        <v>2013</v>
      </c>
      <c r="C12026" s="18" t="s">
        <v>8</v>
      </c>
      <c r="D12026" s="18" t="s">
        <v>277</v>
      </c>
      <c r="E12026" s="18" t="s">
        <v>647</v>
      </c>
      <c r="F12026" s="18" t="s">
        <v>775</v>
      </c>
      <c r="G12026" s="18">
        <v>972</v>
      </c>
      <c r="H12026" s="18">
        <v>2.06</v>
      </c>
      <c r="I12026" s="18">
        <v>3.56</v>
      </c>
      <c r="Q12026"/>
    </row>
    <row r="12027" spans="2:17" x14ac:dyDescent="0.25">
      <c r="B12027" s="18">
        <v>2013</v>
      </c>
      <c r="C12027" s="18" t="s">
        <v>8</v>
      </c>
      <c r="D12027" s="18" t="s">
        <v>277</v>
      </c>
      <c r="E12027" s="18" t="s">
        <v>647</v>
      </c>
      <c r="F12027" s="18" t="s">
        <v>776</v>
      </c>
      <c r="G12027" s="18">
        <v>972</v>
      </c>
      <c r="H12027" s="18">
        <v>2.14</v>
      </c>
      <c r="I12027" s="18">
        <v>3.23</v>
      </c>
      <c r="Q12027"/>
    </row>
    <row r="12028" spans="2:17" x14ac:dyDescent="0.25">
      <c r="B12028" s="18">
        <v>2013</v>
      </c>
      <c r="C12028" s="18" t="s">
        <v>8</v>
      </c>
      <c r="D12028" s="18" t="s">
        <v>277</v>
      </c>
      <c r="E12028" s="18" t="s">
        <v>647</v>
      </c>
      <c r="F12028" s="18" t="s">
        <v>777</v>
      </c>
      <c r="G12028" s="18">
        <v>840</v>
      </c>
      <c r="H12028" s="18">
        <v>2.95</v>
      </c>
      <c r="I12028" s="18">
        <v>3.38</v>
      </c>
      <c r="Q12028"/>
    </row>
    <row r="12029" spans="2:17" x14ac:dyDescent="0.25">
      <c r="B12029" s="18">
        <v>2013</v>
      </c>
      <c r="C12029" s="18" t="s">
        <v>8</v>
      </c>
      <c r="D12029" s="18" t="s">
        <v>277</v>
      </c>
      <c r="E12029" s="18" t="s">
        <v>647</v>
      </c>
      <c r="F12029" s="18" t="s">
        <v>778</v>
      </c>
      <c r="G12029" s="18">
        <v>912</v>
      </c>
      <c r="H12029" s="18">
        <v>2.79</v>
      </c>
      <c r="I12029" s="18">
        <v>3.53</v>
      </c>
      <c r="Q12029"/>
    </row>
    <row r="12030" spans="2:17" x14ac:dyDescent="0.25">
      <c r="B12030" s="18">
        <v>2013</v>
      </c>
      <c r="C12030" s="18" t="s">
        <v>8</v>
      </c>
      <c r="D12030" s="18" t="s">
        <v>277</v>
      </c>
      <c r="E12030" s="18" t="s">
        <v>647</v>
      </c>
      <c r="F12030" s="18" t="s">
        <v>779</v>
      </c>
      <c r="G12030" s="18">
        <v>732</v>
      </c>
      <c r="H12030" s="18">
        <v>2.2999999999999998</v>
      </c>
      <c r="I12030" s="18">
        <v>3.39</v>
      </c>
      <c r="Q12030"/>
    </row>
    <row r="12031" spans="2:17" x14ac:dyDescent="0.25">
      <c r="B12031" s="18">
        <v>2013</v>
      </c>
      <c r="C12031" s="18" t="s">
        <v>8</v>
      </c>
      <c r="D12031" s="18" t="s">
        <v>277</v>
      </c>
      <c r="E12031" s="18" t="s">
        <v>647</v>
      </c>
      <c r="F12031" s="18" t="s">
        <v>780</v>
      </c>
      <c r="G12031" s="18">
        <v>1008</v>
      </c>
      <c r="H12031" s="18">
        <v>2.02</v>
      </c>
      <c r="I12031" s="18">
        <v>3.89</v>
      </c>
      <c r="Q12031"/>
    </row>
    <row r="12032" spans="2:17" x14ac:dyDescent="0.25">
      <c r="B12032" s="18">
        <v>2013</v>
      </c>
      <c r="C12032" s="18" t="s">
        <v>8</v>
      </c>
      <c r="D12032" s="18" t="s">
        <v>277</v>
      </c>
      <c r="E12032" s="18" t="s">
        <v>647</v>
      </c>
      <c r="F12032" s="18" t="s">
        <v>781</v>
      </c>
      <c r="G12032" s="18">
        <v>684</v>
      </c>
      <c r="H12032" s="18">
        <v>2.86</v>
      </c>
      <c r="I12032" s="18">
        <v>3.76</v>
      </c>
      <c r="Q12032"/>
    </row>
    <row r="12033" spans="2:17" x14ac:dyDescent="0.25">
      <c r="B12033" s="18">
        <v>2013</v>
      </c>
      <c r="C12033" s="18" t="s">
        <v>8</v>
      </c>
      <c r="D12033" s="18" t="s">
        <v>277</v>
      </c>
      <c r="E12033" s="18" t="s">
        <v>647</v>
      </c>
      <c r="F12033" s="18" t="s">
        <v>782</v>
      </c>
      <c r="G12033" s="18">
        <v>1188</v>
      </c>
      <c r="H12033" s="18">
        <v>2.0699999999999998</v>
      </c>
      <c r="I12033" s="18">
        <v>3.56</v>
      </c>
      <c r="Q12033"/>
    </row>
    <row r="12034" spans="2:17" x14ac:dyDescent="0.25">
      <c r="B12034" s="18">
        <v>2013</v>
      </c>
      <c r="C12034" s="18" t="s">
        <v>8</v>
      </c>
      <c r="D12034" s="18" t="s">
        <v>277</v>
      </c>
      <c r="E12034" s="18" t="s">
        <v>647</v>
      </c>
      <c r="F12034" s="18" t="s">
        <v>783</v>
      </c>
      <c r="G12034" s="18">
        <v>1140</v>
      </c>
      <c r="H12034" s="18">
        <v>2.25</v>
      </c>
      <c r="I12034" s="18">
        <v>3.21</v>
      </c>
      <c r="Q12034"/>
    </row>
    <row r="12035" spans="2:17" x14ac:dyDescent="0.25">
      <c r="B12035" s="18">
        <v>2013</v>
      </c>
      <c r="C12035" s="18" t="s">
        <v>8</v>
      </c>
      <c r="D12035" s="18" t="s">
        <v>277</v>
      </c>
      <c r="E12035" s="18" t="s">
        <v>647</v>
      </c>
      <c r="F12035" s="18" t="s">
        <v>784</v>
      </c>
      <c r="G12035" s="18">
        <v>996</v>
      </c>
      <c r="H12035" s="18">
        <v>2.14</v>
      </c>
      <c r="I12035" s="18">
        <v>3.94</v>
      </c>
      <c r="Q12035"/>
    </row>
    <row r="12036" spans="2:17" x14ac:dyDescent="0.25">
      <c r="B12036" s="18">
        <v>2013</v>
      </c>
      <c r="C12036" s="18" t="s">
        <v>8</v>
      </c>
      <c r="D12036" s="18" t="s">
        <v>277</v>
      </c>
      <c r="E12036" s="18" t="s">
        <v>647</v>
      </c>
      <c r="F12036" s="18" t="s">
        <v>3667</v>
      </c>
      <c r="G12036" s="18">
        <v>684</v>
      </c>
      <c r="H12036" s="18">
        <v>2.2799999999999998</v>
      </c>
      <c r="I12036" s="18">
        <v>3.41</v>
      </c>
      <c r="Q12036"/>
    </row>
    <row r="12037" spans="2:17" x14ac:dyDescent="0.25">
      <c r="B12037" s="18">
        <v>2013</v>
      </c>
      <c r="C12037" s="18" t="s">
        <v>8</v>
      </c>
      <c r="D12037" s="18" t="s">
        <v>277</v>
      </c>
      <c r="E12037" s="18" t="s">
        <v>647</v>
      </c>
      <c r="F12037" s="18" t="s">
        <v>785</v>
      </c>
      <c r="G12037" s="18">
        <v>936</v>
      </c>
      <c r="H12037" s="18">
        <v>2.48</v>
      </c>
      <c r="I12037" s="18">
        <v>3.97</v>
      </c>
      <c r="Q12037"/>
    </row>
    <row r="12038" spans="2:17" x14ac:dyDescent="0.25">
      <c r="B12038" s="18">
        <v>2013</v>
      </c>
      <c r="C12038" s="18" t="s">
        <v>8</v>
      </c>
      <c r="D12038" s="18" t="s">
        <v>277</v>
      </c>
      <c r="E12038" s="18" t="s">
        <v>647</v>
      </c>
      <c r="F12038" s="18" t="s">
        <v>786</v>
      </c>
      <c r="G12038" s="18">
        <v>1152</v>
      </c>
      <c r="H12038" s="18">
        <v>2.25</v>
      </c>
      <c r="I12038" s="18">
        <v>3.56</v>
      </c>
      <c r="Q12038"/>
    </row>
    <row r="12039" spans="2:17" x14ac:dyDescent="0.25">
      <c r="B12039" s="18">
        <v>2013</v>
      </c>
      <c r="C12039" s="18" t="s">
        <v>8</v>
      </c>
      <c r="D12039" s="18" t="s">
        <v>277</v>
      </c>
      <c r="E12039" s="18" t="s">
        <v>647</v>
      </c>
      <c r="F12039" s="18" t="s">
        <v>787</v>
      </c>
      <c r="G12039" s="18">
        <v>888</v>
      </c>
      <c r="H12039" s="18">
        <v>2.08</v>
      </c>
      <c r="I12039" s="18">
        <v>3.62</v>
      </c>
      <c r="Q12039"/>
    </row>
    <row r="12040" spans="2:17" x14ac:dyDescent="0.25">
      <c r="B12040" s="18">
        <v>2013</v>
      </c>
      <c r="C12040" s="18" t="s">
        <v>8</v>
      </c>
      <c r="D12040" s="18" t="s">
        <v>277</v>
      </c>
      <c r="E12040" s="18" t="s">
        <v>647</v>
      </c>
      <c r="F12040" s="18" t="s">
        <v>788</v>
      </c>
      <c r="G12040" s="18">
        <v>672</v>
      </c>
      <c r="H12040" s="18">
        <v>2.04</v>
      </c>
      <c r="I12040" s="18">
        <v>3.32</v>
      </c>
      <c r="Q12040"/>
    </row>
    <row r="12041" spans="2:17" x14ac:dyDescent="0.25">
      <c r="B12041" s="18">
        <v>2013</v>
      </c>
      <c r="C12041" s="18" t="s">
        <v>8</v>
      </c>
      <c r="D12041" s="18" t="s">
        <v>277</v>
      </c>
      <c r="E12041" s="18" t="s">
        <v>647</v>
      </c>
      <c r="F12041" s="18" t="s">
        <v>789</v>
      </c>
      <c r="G12041" s="18">
        <v>660</v>
      </c>
      <c r="H12041" s="18">
        <v>2.96</v>
      </c>
      <c r="I12041" s="18">
        <v>3.82</v>
      </c>
      <c r="Q12041"/>
    </row>
    <row r="12042" spans="2:17" x14ac:dyDescent="0.25">
      <c r="B12042" s="18">
        <v>2013</v>
      </c>
      <c r="C12042" s="18" t="s">
        <v>8</v>
      </c>
      <c r="D12042" s="18" t="s">
        <v>277</v>
      </c>
      <c r="E12042" s="18" t="s">
        <v>647</v>
      </c>
      <c r="F12042" s="18" t="s">
        <v>790</v>
      </c>
      <c r="G12042" s="18">
        <v>684</v>
      </c>
      <c r="H12042" s="18">
        <v>2.36</v>
      </c>
      <c r="I12042" s="18">
        <v>3.36</v>
      </c>
      <c r="Q12042"/>
    </row>
    <row r="12043" spans="2:17" x14ac:dyDescent="0.25">
      <c r="B12043" s="18">
        <v>2013</v>
      </c>
      <c r="C12043" s="18" t="s">
        <v>8</v>
      </c>
      <c r="D12043" s="18" t="s">
        <v>277</v>
      </c>
      <c r="E12043" s="18" t="s">
        <v>647</v>
      </c>
      <c r="F12043" s="18" t="s">
        <v>791</v>
      </c>
      <c r="G12043" s="18">
        <v>1068</v>
      </c>
      <c r="H12043" s="18">
        <v>2.7</v>
      </c>
      <c r="I12043" s="18">
        <v>3.28</v>
      </c>
      <c r="Q12043"/>
    </row>
    <row r="12044" spans="2:17" x14ac:dyDescent="0.25">
      <c r="B12044" s="18">
        <v>2013</v>
      </c>
      <c r="C12044" s="18" t="s">
        <v>8</v>
      </c>
      <c r="D12044" s="18" t="s">
        <v>277</v>
      </c>
      <c r="E12044" s="18" t="s">
        <v>647</v>
      </c>
      <c r="F12044" s="18" t="s">
        <v>792</v>
      </c>
      <c r="G12044" s="18">
        <v>936</v>
      </c>
      <c r="H12044" s="18">
        <v>2.1</v>
      </c>
      <c r="I12044" s="18">
        <v>3.51</v>
      </c>
      <c r="Q12044"/>
    </row>
    <row r="12045" spans="2:17" x14ac:dyDescent="0.25">
      <c r="B12045" s="18">
        <v>2013</v>
      </c>
      <c r="C12045" s="18" t="s">
        <v>8</v>
      </c>
      <c r="D12045" s="18" t="s">
        <v>277</v>
      </c>
      <c r="E12045" s="18" t="s">
        <v>647</v>
      </c>
      <c r="F12045" s="18" t="s">
        <v>793</v>
      </c>
      <c r="G12045" s="18">
        <v>1104</v>
      </c>
      <c r="H12045" s="18">
        <v>2.5</v>
      </c>
      <c r="I12045" s="18">
        <v>4</v>
      </c>
      <c r="Q12045"/>
    </row>
    <row r="12046" spans="2:17" x14ac:dyDescent="0.25">
      <c r="B12046" s="18">
        <v>2013</v>
      </c>
      <c r="C12046" s="18" t="s">
        <v>8</v>
      </c>
      <c r="D12046" s="18" t="s">
        <v>277</v>
      </c>
      <c r="E12046" s="18" t="s">
        <v>647</v>
      </c>
      <c r="F12046" s="18" t="s">
        <v>794</v>
      </c>
      <c r="G12046" s="18">
        <v>672</v>
      </c>
      <c r="H12046" s="18">
        <v>2.89</v>
      </c>
      <c r="I12046" s="18">
        <v>3.77</v>
      </c>
      <c r="Q12046"/>
    </row>
    <row r="12047" spans="2:17" x14ac:dyDescent="0.25">
      <c r="B12047" s="18">
        <v>2013</v>
      </c>
      <c r="C12047" s="18" t="s">
        <v>8</v>
      </c>
      <c r="D12047" s="18" t="s">
        <v>277</v>
      </c>
      <c r="E12047" s="18" t="s">
        <v>647</v>
      </c>
      <c r="F12047" s="18" t="s">
        <v>795</v>
      </c>
      <c r="G12047" s="18">
        <v>804</v>
      </c>
      <c r="H12047" s="18">
        <v>2.14</v>
      </c>
      <c r="I12047" s="18">
        <v>3.2</v>
      </c>
      <c r="Q12047"/>
    </row>
    <row r="12048" spans="2:17" x14ac:dyDescent="0.25">
      <c r="B12048" s="18">
        <v>2013</v>
      </c>
      <c r="C12048" s="18" t="s">
        <v>8</v>
      </c>
      <c r="D12048" s="18" t="s">
        <v>277</v>
      </c>
      <c r="E12048" s="18" t="s">
        <v>647</v>
      </c>
      <c r="F12048" s="18" t="s">
        <v>796</v>
      </c>
      <c r="G12048" s="18">
        <v>996</v>
      </c>
      <c r="H12048" s="18">
        <v>2.15</v>
      </c>
      <c r="I12048" s="18">
        <v>3.69</v>
      </c>
      <c r="Q12048"/>
    </row>
    <row r="12049" spans="2:17" x14ac:dyDescent="0.25">
      <c r="B12049" s="18">
        <v>2013</v>
      </c>
      <c r="C12049" s="18" t="s">
        <v>8</v>
      </c>
      <c r="D12049" s="18" t="s">
        <v>277</v>
      </c>
      <c r="E12049" s="18" t="s">
        <v>647</v>
      </c>
      <c r="F12049" s="18" t="s">
        <v>797</v>
      </c>
      <c r="G12049" s="18">
        <v>1020</v>
      </c>
      <c r="H12049" s="18">
        <v>2.36</v>
      </c>
      <c r="I12049" s="18">
        <v>3.8</v>
      </c>
      <c r="Q12049"/>
    </row>
    <row r="12050" spans="2:17" x14ac:dyDescent="0.25">
      <c r="B12050" s="18">
        <v>2013</v>
      </c>
      <c r="C12050" s="18" t="s">
        <v>8</v>
      </c>
      <c r="D12050" s="18" t="s">
        <v>277</v>
      </c>
      <c r="E12050" s="18" t="s">
        <v>647</v>
      </c>
      <c r="F12050" s="18" t="s">
        <v>798</v>
      </c>
      <c r="G12050" s="18">
        <v>1032</v>
      </c>
      <c r="H12050" s="18">
        <v>2.1800000000000002</v>
      </c>
      <c r="I12050" s="18">
        <v>3.26</v>
      </c>
      <c r="Q12050"/>
    </row>
    <row r="12051" spans="2:17" x14ac:dyDescent="0.25">
      <c r="B12051" s="18">
        <v>2013</v>
      </c>
      <c r="C12051" s="18" t="s">
        <v>8</v>
      </c>
      <c r="D12051" s="18" t="s">
        <v>277</v>
      </c>
      <c r="E12051" s="18" t="s">
        <v>647</v>
      </c>
      <c r="F12051" s="18" t="s">
        <v>799</v>
      </c>
      <c r="G12051" s="18">
        <v>720</v>
      </c>
      <c r="H12051" s="18">
        <v>2.21</v>
      </c>
      <c r="I12051" s="18">
        <v>3.7</v>
      </c>
      <c r="Q12051"/>
    </row>
    <row r="12052" spans="2:17" x14ac:dyDescent="0.25">
      <c r="B12052" s="18">
        <v>2013</v>
      </c>
      <c r="C12052" s="18" t="s">
        <v>8</v>
      </c>
      <c r="D12052" s="18" t="s">
        <v>277</v>
      </c>
      <c r="E12052" s="18" t="s">
        <v>647</v>
      </c>
      <c r="F12052" s="18" t="s">
        <v>800</v>
      </c>
      <c r="G12052" s="18">
        <v>660</v>
      </c>
      <c r="H12052" s="18">
        <v>2.41</v>
      </c>
      <c r="I12052" s="18">
        <v>3.89</v>
      </c>
      <c r="Q12052"/>
    </row>
    <row r="12053" spans="2:17" x14ac:dyDescent="0.25">
      <c r="B12053" s="18">
        <v>2013</v>
      </c>
      <c r="C12053" s="18" t="s">
        <v>8</v>
      </c>
      <c r="D12053" s="18" t="s">
        <v>277</v>
      </c>
      <c r="E12053" s="18" t="s">
        <v>647</v>
      </c>
      <c r="F12053" s="18" t="s">
        <v>801</v>
      </c>
      <c r="G12053" s="18">
        <v>1188</v>
      </c>
      <c r="H12053" s="18">
        <v>2.0299999999999998</v>
      </c>
      <c r="I12053" s="18">
        <v>3.5</v>
      </c>
      <c r="Q12053"/>
    </row>
    <row r="12054" spans="2:17" x14ac:dyDescent="0.25">
      <c r="B12054" s="18">
        <v>2013</v>
      </c>
      <c r="C12054" s="18" t="s">
        <v>8</v>
      </c>
      <c r="D12054" s="18" t="s">
        <v>277</v>
      </c>
      <c r="E12054" s="18" t="s">
        <v>647</v>
      </c>
      <c r="F12054" s="18" t="s">
        <v>802</v>
      </c>
      <c r="G12054" s="18">
        <v>1140</v>
      </c>
      <c r="H12054" s="18">
        <v>2.15</v>
      </c>
      <c r="I12054" s="18">
        <v>3.34</v>
      </c>
      <c r="Q12054"/>
    </row>
    <row r="12055" spans="2:17" x14ac:dyDescent="0.25">
      <c r="B12055" s="18">
        <v>2013</v>
      </c>
      <c r="C12055" s="18" t="s">
        <v>8</v>
      </c>
      <c r="D12055" s="18" t="s">
        <v>277</v>
      </c>
      <c r="E12055" s="18" t="s">
        <v>647</v>
      </c>
      <c r="F12055" s="18" t="s">
        <v>803</v>
      </c>
      <c r="G12055" s="18">
        <v>636</v>
      </c>
      <c r="H12055" s="18">
        <v>2.33</v>
      </c>
      <c r="I12055" s="18">
        <v>3.24</v>
      </c>
      <c r="Q12055"/>
    </row>
    <row r="12056" spans="2:17" x14ac:dyDescent="0.25">
      <c r="B12056" s="18">
        <v>2013</v>
      </c>
      <c r="C12056" s="18" t="s">
        <v>8</v>
      </c>
      <c r="D12056" s="18" t="s">
        <v>277</v>
      </c>
      <c r="E12056" s="18" t="s">
        <v>647</v>
      </c>
      <c r="F12056" s="18" t="s">
        <v>804</v>
      </c>
      <c r="G12056" s="18">
        <v>756</v>
      </c>
      <c r="H12056" s="18">
        <v>2.69</v>
      </c>
      <c r="I12056" s="18">
        <v>3.54</v>
      </c>
      <c r="Q12056"/>
    </row>
    <row r="12057" spans="2:17" x14ac:dyDescent="0.25">
      <c r="B12057" s="18">
        <v>2013</v>
      </c>
      <c r="C12057" s="18" t="s">
        <v>8</v>
      </c>
      <c r="D12057" s="18" t="s">
        <v>277</v>
      </c>
      <c r="E12057" s="18" t="s">
        <v>647</v>
      </c>
      <c r="F12057" s="18" t="s">
        <v>805</v>
      </c>
      <c r="G12057" s="18">
        <v>888</v>
      </c>
      <c r="H12057" s="18">
        <v>2.67</v>
      </c>
      <c r="I12057" s="18">
        <v>3.35</v>
      </c>
      <c r="Q12057"/>
    </row>
    <row r="12058" spans="2:17" x14ac:dyDescent="0.25">
      <c r="B12058" s="18">
        <v>2013</v>
      </c>
      <c r="C12058" s="18" t="s">
        <v>8</v>
      </c>
      <c r="D12058" s="18" t="s">
        <v>277</v>
      </c>
      <c r="E12058" s="18" t="s">
        <v>647</v>
      </c>
      <c r="F12058" s="18" t="s">
        <v>806</v>
      </c>
      <c r="G12058" s="18">
        <v>1032</v>
      </c>
      <c r="H12058" s="18">
        <v>2.89</v>
      </c>
      <c r="I12058" s="18">
        <v>3.65</v>
      </c>
      <c r="Q12058"/>
    </row>
    <row r="12059" spans="2:17" x14ac:dyDescent="0.25">
      <c r="B12059" s="18">
        <v>2013</v>
      </c>
      <c r="C12059" s="18" t="s">
        <v>8</v>
      </c>
      <c r="D12059" s="18" t="s">
        <v>277</v>
      </c>
      <c r="E12059" s="18" t="s">
        <v>647</v>
      </c>
      <c r="F12059" s="18" t="s">
        <v>807</v>
      </c>
      <c r="G12059" s="18">
        <v>888</v>
      </c>
      <c r="H12059" s="18">
        <v>2.7</v>
      </c>
      <c r="I12059" s="18">
        <v>3.63</v>
      </c>
      <c r="Q12059"/>
    </row>
    <row r="12060" spans="2:17" x14ac:dyDescent="0.25">
      <c r="B12060" s="18">
        <v>2013</v>
      </c>
      <c r="C12060" s="18" t="s">
        <v>8</v>
      </c>
      <c r="D12060" s="18" t="s">
        <v>277</v>
      </c>
      <c r="E12060" s="18" t="s">
        <v>647</v>
      </c>
      <c r="F12060" s="18" t="s">
        <v>808</v>
      </c>
      <c r="G12060" s="18">
        <v>984</v>
      </c>
      <c r="H12060" s="18">
        <v>2.4700000000000002</v>
      </c>
      <c r="I12060" s="18">
        <v>3.23</v>
      </c>
      <c r="Q12060"/>
    </row>
    <row r="12061" spans="2:17" x14ac:dyDescent="0.25">
      <c r="B12061" s="18">
        <v>2013</v>
      </c>
      <c r="C12061" s="18" t="s">
        <v>8</v>
      </c>
      <c r="D12061" s="18" t="s">
        <v>277</v>
      </c>
      <c r="E12061" s="18" t="s">
        <v>647</v>
      </c>
      <c r="F12061" s="18" t="s">
        <v>809</v>
      </c>
      <c r="G12061" s="18">
        <v>1068</v>
      </c>
      <c r="H12061" s="18">
        <v>2.76</v>
      </c>
      <c r="I12061" s="18">
        <v>3.3</v>
      </c>
      <c r="Q12061"/>
    </row>
    <row r="12062" spans="2:17" x14ac:dyDescent="0.25">
      <c r="B12062" s="18">
        <v>2013</v>
      </c>
      <c r="C12062" s="18" t="s">
        <v>8</v>
      </c>
      <c r="D12062" s="18" t="s">
        <v>277</v>
      </c>
      <c r="E12062" s="18" t="s">
        <v>647</v>
      </c>
      <c r="F12062" s="18" t="s">
        <v>810</v>
      </c>
      <c r="G12062" s="18">
        <v>1104</v>
      </c>
      <c r="H12062" s="18">
        <v>2.46</v>
      </c>
      <c r="I12062" s="18">
        <v>3.51</v>
      </c>
      <c r="Q12062"/>
    </row>
    <row r="12063" spans="2:17" x14ac:dyDescent="0.25">
      <c r="B12063" s="18">
        <v>2013</v>
      </c>
      <c r="C12063" s="18" t="s">
        <v>8</v>
      </c>
      <c r="D12063" s="18" t="s">
        <v>277</v>
      </c>
      <c r="E12063" s="18" t="s">
        <v>647</v>
      </c>
      <c r="F12063" s="18" t="s">
        <v>811</v>
      </c>
      <c r="G12063" s="18">
        <v>804</v>
      </c>
      <c r="H12063" s="18">
        <v>2.44</v>
      </c>
      <c r="I12063" s="18">
        <v>3.47</v>
      </c>
      <c r="Q12063"/>
    </row>
    <row r="12064" spans="2:17" x14ac:dyDescent="0.25">
      <c r="B12064" s="18">
        <v>2013</v>
      </c>
      <c r="C12064" s="18" t="s">
        <v>8</v>
      </c>
      <c r="D12064" s="18" t="s">
        <v>277</v>
      </c>
      <c r="E12064" s="18" t="s">
        <v>647</v>
      </c>
      <c r="F12064" s="18" t="s">
        <v>812</v>
      </c>
      <c r="G12064" s="18">
        <v>1056</v>
      </c>
      <c r="H12064" s="18">
        <v>2.71</v>
      </c>
      <c r="I12064" s="18">
        <v>3.85</v>
      </c>
      <c r="Q12064"/>
    </row>
    <row r="12065" spans="2:17" x14ac:dyDescent="0.25">
      <c r="B12065" s="18">
        <v>2013</v>
      </c>
      <c r="C12065" s="18" t="s">
        <v>8</v>
      </c>
      <c r="D12065" s="18" t="s">
        <v>277</v>
      </c>
      <c r="E12065" s="18" t="s">
        <v>647</v>
      </c>
      <c r="F12065" s="18" t="s">
        <v>813</v>
      </c>
      <c r="G12065" s="18">
        <v>744</v>
      </c>
      <c r="H12065" s="18">
        <v>2.29</v>
      </c>
      <c r="I12065" s="18">
        <v>3.85</v>
      </c>
      <c r="Q12065"/>
    </row>
    <row r="12066" spans="2:17" x14ac:dyDescent="0.25">
      <c r="B12066" s="18">
        <v>2013</v>
      </c>
      <c r="C12066" s="18" t="s">
        <v>8</v>
      </c>
      <c r="D12066" s="18" t="s">
        <v>277</v>
      </c>
      <c r="E12066" s="18" t="s">
        <v>647</v>
      </c>
      <c r="F12066" s="18" t="s">
        <v>814</v>
      </c>
      <c r="G12066" s="18">
        <v>684</v>
      </c>
      <c r="H12066" s="18">
        <v>2.5499999999999998</v>
      </c>
      <c r="I12066" s="18">
        <v>3.64</v>
      </c>
      <c r="Q12066"/>
    </row>
    <row r="12067" spans="2:17" x14ac:dyDescent="0.25">
      <c r="B12067" s="18">
        <v>2013</v>
      </c>
      <c r="C12067" s="18" t="s">
        <v>8</v>
      </c>
      <c r="D12067" s="18" t="s">
        <v>277</v>
      </c>
      <c r="E12067" s="18" t="s">
        <v>647</v>
      </c>
      <c r="F12067" s="18" t="s">
        <v>3668</v>
      </c>
      <c r="G12067" s="18">
        <v>1008</v>
      </c>
      <c r="H12067" s="18">
        <v>2.2999999999999998</v>
      </c>
      <c r="I12067" s="18">
        <v>3.58</v>
      </c>
      <c r="Q12067"/>
    </row>
    <row r="12068" spans="2:17" x14ac:dyDescent="0.25">
      <c r="B12068" s="18">
        <v>2013</v>
      </c>
      <c r="C12068" s="18" t="s">
        <v>8</v>
      </c>
      <c r="D12068" s="18" t="s">
        <v>277</v>
      </c>
      <c r="E12068" s="18" t="s">
        <v>647</v>
      </c>
      <c r="F12068" s="18" t="s">
        <v>815</v>
      </c>
      <c r="G12068" s="18">
        <v>612</v>
      </c>
      <c r="H12068" s="18">
        <v>2.91</v>
      </c>
      <c r="I12068" s="18">
        <v>3.88</v>
      </c>
      <c r="Q12068"/>
    </row>
    <row r="12069" spans="2:17" x14ac:dyDescent="0.25">
      <c r="B12069" s="18">
        <v>2013</v>
      </c>
      <c r="C12069" s="18" t="s">
        <v>8</v>
      </c>
      <c r="D12069" s="18" t="s">
        <v>164</v>
      </c>
      <c r="E12069" s="18" t="s">
        <v>816</v>
      </c>
      <c r="F12069" s="18" t="s">
        <v>817</v>
      </c>
      <c r="G12069" s="18">
        <v>552</v>
      </c>
      <c r="H12069" s="18">
        <v>4.62</v>
      </c>
      <c r="I12069" s="18">
        <v>5.27</v>
      </c>
      <c r="Q12069"/>
    </row>
    <row r="12070" spans="2:17" x14ac:dyDescent="0.25">
      <c r="B12070" s="18">
        <v>2013</v>
      </c>
      <c r="C12070" s="18" t="s">
        <v>8</v>
      </c>
      <c r="D12070" s="18" t="s">
        <v>164</v>
      </c>
      <c r="E12070" s="18" t="s">
        <v>816</v>
      </c>
      <c r="F12070" s="18" t="s">
        <v>818</v>
      </c>
      <c r="G12070" s="18">
        <v>396</v>
      </c>
      <c r="H12070" s="18">
        <v>4.8099999999999996</v>
      </c>
      <c r="I12070" s="18">
        <v>5.4</v>
      </c>
      <c r="Q12070"/>
    </row>
    <row r="12071" spans="2:17" x14ac:dyDescent="0.25">
      <c r="B12071" s="18">
        <v>2013</v>
      </c>
      <c r="C12071" s="18" t="s">
        <v>8</v>
      </c>
      <c r="D12071" s="18" t="s">
        <v>164</v>
      </c>
      <c r="E12071" s="18" t="s">
        <v>816</v>
      </c>
      <c r="F12071" s="18" t="s">
        <v>819</v>
      </c>
      <c r="G12071" s="18">
        <v>468</v>
      </c>
      <c r="H12071" s="18">
        <v>4.8600000000000003</v>
      </c>
      <c r="I12071" s="18">
        <v>5.4</v>
      </c>
      <c r="Q12071"/>
    </row>
    <row r="12072" spans="2:17" x14ac:dyDescent="0.25">
      <c r="B12072" s="18">
        <v>2013</v>
      </c>
      <c r="C12072" s="18" t="s">
        <v>8</v>
      </c>
      <c r="D12072" s="18" t="s">
        <v>164</v>
      </c>
      <c r="E12072" s="18" t="s">
        <v>816</v>
      </c>
      <c r="F12072" s="18" t="s">
        <v>820</v>
      </c>
      <c r="G12072" s="18">
        <v>396</v>
      </c>
      <c r="H12072" s="18">
        <v>4.8499999999999996</v>
      </c>
      <c r="I12072" s="18">
        <v>5.13</v>
      </c>
      <c r="Q12072"/>
    </row>
    <row r="12073" spans="2:17" x14ac:dyDescent="0.25">
      <c r="B12073" s="18">
        <v>2013</v>
      </c>
      <c r="C12073" s="18" t="s">
        <v>8</v>
      </c>
      <c r="D12073" s="18" t="s">
        <v>164</v>
      </c>
      <c r="E12073" s="18" t="s">
        <v>816</v>
      </c>
      <c r="F12073" s="18" t="s">
        <v>821</v>
      </c>
      <c r="G12073" s="18">
        <v>276</v>
      </c>
      <c r="H12073" s="18">
        <v>4.8600000000000003</v>
      </c>
      <c r="I12073" s="18">
        <v>5.07</v>
      </c>
      <c r="Q12073"/>
    </row>
    <row r="12074" spans="2:17" x14ac:dyDescent="0.25">
      <c r="B12074" s="18">
        <v>2013</v>
      </c>
      <c r="C12074" s="18" t="s">
        <v>8</v>
      </c>
      <c r="D12074" s="18" t="s">
        <v>164</v>
      </c>
      <c r="E12074" s="18" t="s">
        <v>816</v>
      </c>
      <c r="F12074" s="18" t="s">
        <v>822</v>
      </c>
      <c r="G12074" s="18">
        <v>456</v>
      </c>
      <c r="H12074" s="18">
        <v>4.8099999999999996</v>
      </c>
      <c r="I12074" s="18">
        <v>5.26</v>
      </c>
      <c r="Q12074"/>
    </row>
    <row r="12075" spans="2:17" x14ac:dyDescent="0.25">
      <c r="B12075" s="18">
        <v>2013</v>
      </c>
      <c r="C12075" s="18" t="s">
        <v>8</v>
      </c>
      <c r="D12075" s="18" t="s">
        <v>164</v>
      </c>
      <c r="E12075" s="18" t="s">
        <v>816</v>
      </c>
      <c r="F12075" s="18" t="s">
        <v>823</v>
      </c>
      <c r="G12075" s="18">
        <v>324</v>
      </c>
      <c r="H12075" s="18">
        <v>4.7300000000000004</v>
      </c>
      <c r="I12075" s="18">
        <v>5.05</v>
      </c>
      <c r="Q12075"/>
    </row>
    <row r="12076" spans="2:17" x14ac:dyDescent="0.25">
      <c r="B12076" s="18">
        <v>2013</v>
      </c>
      <c r="C12076" s="18" t="s">
        <v>8</v>
      </c>
      <c r="D12076" s="18" t="s">
        <v>164</v>
      </c>
      <c r="E12076" s="18" t="s">
        <v>816</v>
      </c>
      <c r="F12076" s="18" t="s">
        <v>824</v>
      </c>
      <c r="G12076" s="18">
        <v>468</v>
      </c>
      <c r="H12076" s="18">
        <v>4.96</v>
      </c>
      <c r="I12076" s="18">
        <v>5.07</v>
      </c>
      <c r="Q12076"/>
    </row>
    <row r="12077" spans="2:17" x14ac:dyDescent="0.25">
      <c r="B12077" s="18">
        <v>2013</v>
      </c>
      <c r="C12077" s="18" t="s">
        <v>8</v>
      </c>
      <c r="D12077" s="18" t="s">
        <v>164</v>
      </c>
      <c r="E12077" s="18" t="s">
        <v>816</v>
      </c>
      <c r="F12077" s="18" t="s">
        <v>825</v>
      </c>
      <c r="G12077" s="18">
        <v>636</v>
      </c>
      <c r="H12077" s="18">
        <v>4.6500000000000004</v>
      </c>
      <c r="I12077" s="18">
        <v>5.14</v>
      </c>
      <c r="Q12077"/>
    </row>
    <row r="12078" spans="2:17" x14ac:dyDescent="0.25">
      <c r="B12078" s="18">
        <v>2013</v>
      </c>
      <c r="C12078" s="18" t="s">
        <v>8</v>
      </c>
      <c r="D12078" s="18" t="s">
        <v>164</v>
      </c>
      <c r="E12078" s="18" t="s">
        <v>816</v>
      </c>
      <c r="F12078" s="18" t="s">
        <v>826</v>
      </c>
      <c r="G12078" s="18">
        <v>396</v>
      </c>
      <c r="H12078" s="18">
        <v>4.57</v>
      </c>
      <c r="I12078" s="18">
        <v>5.14</v>
      </c>
      <c r="Q12078"/>
    </row>
    <row r="12079" spans="2:17" x14ac:dyDescent="0.25">
      <c r="B12079" s="18">
        <v>2013</v>
      </c>
      <c r="C12079" s="18" t="s">
        <v>8</v>
      </c>
      <c r="D12079" s="18" t="s">
        <v>164</v>
      </c>
      <c r="E12079" s="18" t="s">
        <v>816</v>
      </c>
      <c r="F12079" s="18" t="s">
        <v>827</v>
      </c>
      <c r="G12079" s="18">
        <v>336</v>
      </c>
      <c r="H12079" s="18">
        <v>4.25</v>
      </c>
      <c r="I12079" s="18">
        <v>5.26</v>
      </c>
      <c r="Q12079"/>
    </row>
    <row r="12080" spans="2:17" x14ac:dyDescent="0.25">
      <c r="B12080" s="18">
        <v>2013</v>
      </c>
      <c r="C12080" s="18" t="s">
        <v>8</v>
      </c>
      <c r="D12080" s="18" t="s">
        <v>164</v>
      </c>
      <c r="E12080" s="18" t="s">
        <v>816</v>
      </c>
      <c r="F12080" s="18" t="s">
        <v>828</v>
      </c>
      <c r="G12080" s="18">
        <v>372</v>
      </c>
      <c r="H12080" s="18">
        <v>4.2699999999999996</v>
      </c>
      <c r="I12080" s="18">
        <v>5.01</v>
      </c>
      <c r="Q12080"/>
    </row>
    <row r="12081" spans="2:17" x14ac:dyDescent="0.25">
      <c r="B12081" s="18">
        <v>2013</v>
      </c>
      <c r="C12081" s="18" t="s">
        <v>8</v>
      </c>
      <c r="D12081" s="18" t="s">
        <v>164</v>
      </c>
      <c r="E12081" s="18" t="s">
        <v>816</v>
      </c>
      <c r="F12081" s="18" t="s">
        <v>829</v>
      </c>
      <c r="G12081" s="18">
        <v>564</v>
      </c>
      <c r="H12081" s="18">
        <v>4.45</v>
      </c>
      <c r="I12081" s="18">
        <v>5.15</v>
      </c>
      <c r="Q12081"/>
    </row>
    <row r="12082" spans="2:17" x14ac:dyDescent="0.25">
      <c r="B12082" s="18">
        <v>2013</v>
      </c>
      <c r="C12082" s="18" t="s">
        <v>8</v>
      </c>
      <c r="D12082" s="18" t="s">
        <v>164</v>
      </c>
      <c r="E12082" s="18" t="s">
        <v>816</v>
      </c>
      <c r="F12082" s="18" t="s">
        <v>830</v>
      </c>
      <c r="G12082" s="18">
        <v>336</v>
      </c>
      <c r="H12082" s="18">
        <v>4.6399999999999997</v>
      </c>
      <c r="I12082" s="18">
        <v>5.27</v>
      </c>
      <c r="Q12082"/>
    </row>
    <row r="12083" spans="2:17" x14ac:dyDescent="0.25">
      <c r="B12083" s="18">
        <v>2013</v>
      </c>
      <c r="C12083" s="18" t="s">
        <v>8</v>
      </c>
      <c r="D12083" s="18" t="s">
        <v>164</v>
      </c>
      <c r="E12083" s="18" t="s">
        <v>816</v>
      </c>
      <c r="F12083" s="18" t="s">
        <v>831</v>
      </c>
      <c r="G12083" s="18">
        <v>624</v>
      </c>
      <c r="H12083" s="18">
        <v>4.8099999999999996</v>
      </c>
      <c r="I12083" s="18">
        <v>5.33</v>
      </c>
      <c r="Q12083"/>
    </row>
    <row r="12084" spans="2:17" x14ac:dyDescent="0.25">
      <c r="B12084" s="18">
        <v>2013</v>
      </c>
      <c r="C12084" s="18" t="s">
        <v>8</v>
      </c>
      <c r="D12084" s="18" t="s">
        <v>164</v>
      </c>
      <c r="E12084" s="18" t="s">
        <v>816</v>
      </c>
      <c r="F12084" s="18" t="s">
        <v>832</v>
      </c>
      <c r="G12084" s="18">
        <v>372</v>
      </c>
      <c r="H12084" s="18">
        <v>4.0599999999999996</v>
      </c>
      <c r="I12084" s="18">
        <v>5.28</v>
      </c>
      <c r="Q12084"/>
    </row>
    <row r="12085" spans="2:17" x14ac:dyDescent="0.25">
      <c r="B12085" s="18">
        <v>2013</v>
      </c>
      <c r="C12085" s="18" t="s">
        <v>8</v>
      </c>
      <c r="D12085" s="18" t="s">
        <v>164</v>
      </c>
      <c r="E12085" s="18" t="s">
        <v>816</v>
      </c>
      <c r="F12085" s="18" t="s">
        <v>833</v>
      </c>
      <c r="G12085" s="18">
        <v>300</v>
      </c>
      <c r="H12085" s="18">
        <v>4.6399999999999997</v>
      </c>
      <c r="I12085" s="18">
        <v>5.34</v>
      </c>
      <c r="Q12085"/>
    </row>
    <row r="12086" spans="2:17" x14ac:dyDescent="0.25">
      <c r="B12086" s="18">
        <v>2013</v>
      </c>
      <c r="C12086" s="18" t="s">
        <v>8</v>
      </c>
      <c r="D12086" s="18" t="s">
        <v>164</v>
      </c>
      <c r="E12086" s="18" t="s">
        <v>816</v>
      </c>
      <c r="F12086" s="18" t="s">
        <v>834</v>
      </c>
      <c r="G12086" s="18">
        <v>528</v>
      </c>
      <c r="H12086" s="18">
        <v>4.1399999999999997</v>
      </c>
      <c r="I12086" s="18">
        <v>5.29</v>
      </c>
      <c r="Q12086"/>
    </row>
    <row r="12087" spans="2:17" x14ac:dyDescent="0.25">
      <c r="B12087" s="18">
        <v>2013</v>
      </c>
      <c r="C12087" s="18" t="s">
        <v>8</v>
      </c>
      <c r="D12087" s="18" t="s">
        <v>164</v>
      </c>
      <c r="E12087" s="18" t="s">
        <v>816</v>
      </c>
      <c r="F12087" s="18" t="s">
        <v>835</v>
      </c>
      <c r="G12087" s="18">
        <v>636</v>
      </c>
      <c r="H12087" s="18">
        <v>4.2300000000000004</v>
      </c>
      <c r="I12087" s="18">
        <v>5.17</v>
      </c>
      <c r="Q12087"/>
    </row>
    <row r="12088" spans="2:17" x14ac:dyDescent="0.25">
      <c r="B12088" s="18">
        <v>2013</v>
      </c>
      <c r="C12088" s="18" t="s">
        <v>8</v>
      </c>
      <c r="D12088" s="18" t="s">
        <v>164</v>
      </c>
      <c r="E12088" s="18" t="s">
        <v>816</v>
      </c>
      <c r="F12088" s="18" t="s">
        <v>836</v>
      </c>
      <c r="G12088" s="18">
        <v>240</v>
      </c>
      <c r="H12088" s="18">
        <v>4.9000000000000004</v>
      </c>
      <c r="I12088" s="18">
        <v>5.28</v>
      </c>
      <c r="Q12088"/>
    </row>
    <row r="12089" spans="2:17" x14ac:dyDescent="0.25">
      <c r="B12089" s="18">
        <v>2013</v>
      </c>
      <c r="C12089" s="18" t="s">
        <v>8</v>
      </c>
      <c r="D12089" s="18" t="s">
        <v>164</v>
      </c>
      <c r="E12089" s="18" t="s">
        <v>816</v>
      </c>
      <c r="F12089" s="18" t="s">
        <v>837</v>
      </c>
      <c r="G12089" s="18">
        <v>480</v>
      </c>
      <c r="H12089" s="18">
        <v>4.07</v>
      </c>
      <c r="I12089" s="18">
        <v>5.21</v>
      </c>
      <c r="Q12089"/>
    </row>
    <row r="12090" spans="2:17" x14ac:dyDescent="0.25">
      <c r="B12090" s="18">
        <v>2013</v>
      </c>
      <c r="C12090" s="18" t="s">
        <v>8</v>
      </c>
      <c r="D12090" s="18" t="s">
        <v>164</v>
      </c>
      <c r="E12090" s="18" t="s">
        <v>816</v>
      </c>
      <c r="F12090" s="18" t="s">
        <v>838</v>
      </c>
      <c r="G12090" s="18">
        <v>576</v>
      </c>
      <c r="H12090" s="18">
        <v>4.3899999999999997</v>
      </c>
      <c r="I12090" s="18">
        <v>5.31</v>
      </c>
      <c r="Q12090"/>
    </row>
    <row r="12091" spans="2:17" x14ac:dyDescent="0.25">
      <c r="B12091" s="18">
        <v>2013</v>
      </c>
      <c r="C12091" s="18" t="s">
        <v>8</v>
      </c>
      <c r="D12091" s="18" t="s">
        <v>164</v>
      </c>
      <c r="E12091" s="18" t="s">
        <v>816</v>
      </c>
      <c r="F12091" s="18" t="s">
        <v>839</v>
      </c>
      <c r="G12091" s="18">
        <v>492</v>
      </c>
      <c r="H12091" s="18">
        <v>4.3899999999999997</v>
      </c>
      <c r="I12091" s="18">
        <v>5.3</v>
      </c>
      <c r="Q12091"/>
    </row>
    <row r="12092" spans="2:17" x14ac:dyDescent="0.25">
      <c r="B12092" s="18">
        <v>2013</v>
      </c>
      <c r="C12092" s="18" t="s">
        <v>8</v>
      </c>
      <c r="D12092" s="18" t="s">
        <v>164</v>
      </c>
      <c r="E12092" s="18" t="s">
        <v>816</v>
      </c>
      <c r="F12092" s="18" t="s">
        <v>840</v>
      </c>
      <c r="G12092" s="18">
        <v>636</v>
      </c>
      <c r="H12092" s="18">
        <v>4.49</v>
      </c>
      <c r="I12092" s="18">
        <v>5.36</v>
      </c>
      <c r="Q12092"/>
    </row>
    <row r="12093" spans="2:17" x14ac:dyDescent="0.25">
      <c r="B12093" s="18">
        <v>2013</v>
      </c>
      <c r="C12093" s="18" t="s">
        <v>8</v>
      </c>
      <c r="D12093" s="18" t="s">
        <v>164</v>
      </c>
      <c r="E12093" s="18" t="s">
        <v>816</v>
      </c>
      <c r="F12093" s="18" t="s">
        <v>841</v>
      </c>
      <c r="G12093" s="18">
        <v>564</v>
      </c>
      <c r="H12093" s="18">
        <v>4.47</v>
      </c>
      <c r="I12093" s="18">
        <v>5.22</v>
      </c>
      <c r="Q12093"/>
    </row>
    <row r="12094" spans="2:17" x14ac:dyDescent="0.25">
      <c r="B12094" s="18">
        <v>2013</v>
      </c>
      <c r="C12094" s="18" t="s">
        <v>8</v>
      </c>
      <c r="D12094" s="18" t="s">
        <v>164</v>
      </c>
      <c r="E12094" s="18" t="s">
        <v>816</v>
      </c>
      <c r="F12094" s="18" t="s">
        <v>842</v>
      </c>
      <c r="G12094" s="18">
        <v>600</v>
      </c>
      <c r="H12094" s="18">
        <v>4.24</v>
      </c>
      <c r="I12094" s="18">
        <v>5.3</v>
      </c>
      <c r="Q12094"/>
    </row>
    <row r="12095" spans="2:17" x14ac:dyDescent="0.25">
      <c r="B12095" s="18">
        <v>2013</v>
      </c>
      <c r="C12095" s="18" t="s">
        <v>8</v>
      </c>
      <c r="D12095" s="18" t="s">
        <v>164</v>
      </c>
      <c r="E12095" s="18" t="s">
        <v>816</v>
      </c>
      <c r="F12095" s="18" t="s">
        <v>843</v>
      </c>
      <c r="G12095" s="18">
        <v>336</v>
      </c>
      <c r="H12095" s="18">
        <v>4.32</v>
      </c>
      <c r="I12095" s="18">
        <v>5.34</v>
      </c>
      <c r="Q12095"/>
    </row>
    <row r="12096" spans="2:17" x14ac:dyDescent="0.25">
      <c r="B12096" s="18">
        <v>2013</v>
      </c>
      <c r="C12096" s="18" t="s">
        <v>8</v>
      </c>
      <c r="D12096" s="18" t="s">
        <v>164</v>
      </c>
      <c r="E12096" s="18" t="s">
        <v>816</v>
      </c>
      <c r="F12096" s="18" t="s">
        <v>844</v>
      </c>
      <c r="G12096" s="18">
        <v>708</v>
      </c>
      <c r="H12096" s="18">
        <v>4.84</v>
      </c>
      <c r="I12096" s="18">
        <v>5.13</v>
      </c>
      <c r="Q12096"/>
    </row>
    <row r="12097" spans="2:17" x14ac:dyDescent="0.25">
      <c r="B12097" s="18">
        <v>2013</v>
      </c>
      <c r="C12097" s="18" t="s">
        <v>8</v>
      </c>
      <c r="D12097" s="18" t="s">
        <v>164</v>
      </c>
      <c r="E12097" s="18" t="s">
        <v>816</v>
      </c>
      <c r="F12097" s="18" t="s">
        <v>845</v>
      </c>
      <c r="G12097" s="18">
        <v>636</v>
      </c>
      <c r="H12097" s="18">
        <v>4.7300000000000004</v>
      </c>
      <c r="I12097" s="18">
        <v>5.12</v>
      </c>
      <c r="Q12097"/>
    </row>
    <row r="12098" spans="2:17" x14ac:dyDescent="0.25">
      <c r="B12098" s="18">
        <v>2013</v>
      </c>
      <c r="C12098" s="18" t="s">
        <v>8</v>
      </c>
      <c r="D12098" s="18" t="s">
        <v>164</v>
      </c>
      <c r="E12098" s="18" t="s">
        <v>816</v>
      </c>
      <c r="F12098" s="18" t="s">
        <v>846</v>
      </c>
      <c r="G12098" s="18">
        <v>360</v>
      </c>
      <c r="H12098" s="18">
        <v>4.3099999999999996</v>
      </c>
      <c r="I12098" s="18">
        <v>5.0199999999999996</v>
      </c>
      <c r="Q12098"/>
    </row>
    <row r="12099" spans="2:17" x14ac:dyDescent="0.25">
      <c r="B12099" s="18">
        <v>2013</v>
      </c>
      <c r="C12099" s="18" t="s">
        <v>8</v>
      </c>
      <c r="D12099" s="18" t="s">
        <v>164</v>
      </c>
      <c r="E12099" s="18" t="s">
        <v>816</v>
      </c>
      <c r="F12099" s="18" t="s">
        <v>847</v>
      </c>
      <c r="G12099" s="18">
        <v>372</v>
      </c>
      <c r="H12099" s="18">
        <v>4.37</v>
      </c>
      <c r="I12099" s="18">
        <v>5.0999999999999996</v>
      </c>
      <c r="Q12099"/>
    </row>
    <row r="12100" spans="2:17" x14ac:dyDescent="0.25">
      <c r="B12100" s="18">
        <v>2013</v>
      </c>
      <c r="C12100" s="18" t="s">
        <v>8</v>
      </c>
      <c r="D12100" s="18" t="s">
        <v>164</v>
      </c>
      <c r="E12100" s="18" t="s">
        <v>816</v>
      </c>
      <c r="F12100" s="18" t="s">
        <v>848</v>
      </c>
      <c r="G12100" s="18">
        <v>360</v>
      </c>
      <c r="H12100" s="18">
        <v>4.49</v>
      </c>
      <c r="I12100" s="18">
        <v>5.0199999999999996</v>
      </c>
      <c r="Q12100"/>
    </row>
    <row r="12101" spans="2:17" x14ac:dyDescent="0.25">
      <c r="B12101" s="18">
        <v>2013</v>
      </c>
      <c r="C12101" s="18" t="s">
        <v>8</v>
      </c>
      <c r="D12101" s="18" t="s">
        <v>164</v>
      </c>
      <c r="E12101" s="18" t="s">
        <v>816</v>
      </c>
      <c r="F12101" s="18" t="s">
        <v>849</v>
      </c>
      <c r="G12101" s="18">
        <v>684</v>
      </c>
      <c r="H12101" s="18">
        <v>4.37</v>
      </c>
      <c r="I12101" s="18">
        <v>5.21</v>
      </c>
      <c r="Q12101"/>
    </row>
    <row r="12102" spans="2:17" x14ac:dyDescent="0.25">
      <c r="B12102" s="18">
        <v>2013</v>
      </c>
      <c r="C12102" s="18" t="s">
        <v>8</v>
      </c>
      <c r="D12102" s="18" t="s">
        <v>164</v>
      </c>
      <c r="E12102" s="18" t="s">
        <v>816</v>
      </c>
      <c r="F12102" s="18" t="s">
        <v>850</v>
      </c>
      <c r="G12102" s="18">
        <v>504</v>
      </c>
      <c r="H12102" s="18">
        <v>4.32</v>
      </c>
      <c r="I12102" s="18">
        <v>5.0599999999999996</v>
      </c>
      <c r="Q12102"/>
    </row>
    <row r="12103" spans="2:17" x14ac:dyDescent="0.25">
      <c r="B12103" s="18">
        <v>2013</v>
      </c>
      <c r="C12103" s="18" t="s">
        <v>8</v>
      </c>
      <c r="D12103" s="18" t="s">
        <v>164</v>
      </c>
      <c r="E12103" s="18" t="s">
        <v>816</v>
      </c>
      <c r="F12103" s="18" t="s">
        <v>851</v>
      </c>
      <c r="G12103" s="18">
        <v>552</v>
      </c>
      <c r="H12103" s="18">
        <v>4.5</v>
      </c>
      <c r="I12103" s="18">
        <v>5.16</v>
      </c>
      <c r="Q12103"/>
    </row>
    <row r="12104" spans="2:17" x14ac:dyDescent="0.25">
      <c r="B12104" s="18">
        <v>2013</v>
      </c>
      <c r="C12104" s="18" t="s">
        <v>8</v>
      </c>
      <c r="D12104" s="18" t="s">
        <v>164</v>
      </c>
      <c r="E12104" s="18" t="s">
        <v>816</v>
      </c>
      <c r="F12104" s="18" t="s">
        <v>852</v>
      </c>
      <c r="G12104" s="18">
        <v>552</v>
      </c>
      <c r="H12104" s="18">
        <v>4.3600000000000003</v>
      </c>
      <c r="I12104" s="18">
        <v>5.13</v>
      </c>
      <c r="Q12104"/>
    </row>
    <row r="12105" spans="2:17" x14ac:dyDescent="0.25">
      <c r="B12105" s="18">
        <v>2013</v>
      </c>
      <c r="C12105" s="18" t="s">
        <v>8</v>
      </c>
      <c r="D12105" s="18" t="s">
        <v>164</v>
      </c>
      <c r="E12105" s="18" t="s">
        <v>816</v>
      </c>
      <c r="F12105" s="18" t="s">
        <v>853</v>
      </c>
      <c r="G12105" s="18">
        <v>720</v>
      </c>
      <c r="H12105" s="18">
        <v>4.16</v>
      </c>
      <c r="I12105" s="18">
        <v>5.0199999999999996</v>
      </c>
      <c r="Q12105"/>
    </row>
    <row r="12106" spans="2:17" x14ac:dyDescent="0.25">
      <c r="B12106" s="18">
        <v>2013</v>
      </c>
      <c r="C12106" s="18" t="s">
        <v>8</v>
      </c>
      <c r="D12106" s="18" t="s">
        <v>164</v>
      </c>
      <c r="E12106" s="18" t="s">
        <v>816</v>
      </c>
      <c r="F12106" s="18" t="s">
        <v>854</v>
      </c>
      <c r="G12106" s="18">
        <v>516</v>
      </c>
      <c r="H12106" s="18">
        <v>4.62</v>
      </c>
      <c r="I12106" s="18">
        <v>5.25</v>
      </c>
      <c r="Q12106"/>
    </row>
    <row r="12107" spans="2:17" x14ac:dyDescent="0.25">
      <c r="B12107" s="18">
        <v>2013</v>
      </c>
      <c r="C12107" s="18" t="s">
        <v>8</v>
      </c>
      <c r="D12107" s="18" t="s">
        <v>164</v>
      </c>
      <c r="E12107" s="18" t="s">
        <v>816</v>
      </c>
      <c r="F12107" s="18" t="s">
        <v>855</v>
      </c>
      <c r="G12107" s="18">
        <v>444</v>
      </c>
      <c r="H12107" s="18">
        <v>4.72</v>
      </c>
      <c r="I12107" s="18">
        <v>5.0199999999999996</v>
      </c>
      <c r="Q12107"/>
    </row>
    <row r="12108" spans="2:17" x14ac:dyDescent="0.25">
      <c r="B12108" s="18">
        <v>2013</v>
      </c>
      <c r="C12108" s="18" t="s">
        <v>8</v>
      </c>
      <c r="D12108" s="18" t="s">
        <v>164</v>
      </c>
      <c r="E12108" s="18" t="s">
        <v>816</v>
      </c>
      <c r="F12108" s="18" t="s">
        <v>856</v>
      </c>
      <c r="G12108" s="18">
        <v>360</v>
      </c>
      <c r="H12108" s="18">
        <v>4.45</v>
      </c>
      <c r="I12108" s="18">
        <v>5.19</v>
      </c>
      <c r="Q12108"/>
    </row>
    <row r="12109" spans="2:17" x14ac:dyDescent="0.25">
      <c r="B12109" s="18">
        <v>2013</v>
      </c>
      <c r="C12109" s="18" t="s">
        <v>8</v>
      </c>
      <c r="D12109" s="18" t="s">
        <v>164</v>
      </c>
      <c r="E12109" s="18" t="s">
        <v>816</v>
      </c>
      <c r="F12109" s="18" t="s">
        <v>857</v>
      </c>
      <c r="G12109" s="18">
        <v>720</v>
      </c>
      <c r="H12109" s="18">
        <v>4.51</v>
      </c>
      <c r="I12109" s="18">
        <v>5.09</v>
      </c>
      <c r="Q12109"/>
    </row>
    <row r="12110" spans="2:17" x14ac:dyDescent="0.25">
      <c r="B12110" s="18">
        <v>2013</v>
      </c>
      <c r="C12110" s="18" t="s">
        <v>8</v>
      </c>
      <c r="D12110" s="18" t="s">
        <v>164</v>
      </c>
      <c r="E12110" s="18" t="s">
        <v>816</v>
      </c>
      <c r="F12110" s="18" t="s">
        <v>858</v>
      </c>
      <c r="G12110" s="18">
        <v>408</v>
      </c>
      <c r="H12110" s="18">
        <v>4.82</v>
      </c>
      <c r="I12110" s="18">
        <v>5.01</v>
      </c>
      <c r="Q12110"/>
    </row>
    <row r="12111" spans="2:17" x14ac:dyDescent="0.25">
      <c r="B12111" s="18">
        <v>2013</v>
      </c>
      <c r="C12111" s="18" t="s">
        <v>8</v>
      </c>
      <c r="D12111" s="18" t="s">
        <v>164</v>
      </c>
      <c r="E12111" s="18" t="s">
        <v>816</v>
      </c>
      <c r="F12111" s="18" t="s">
        <v>859</v>
      </c>
      <c r="G12111" s="18">
        <v>504</v>
      </c>
      <c r="H12111" s="18">
        <v>4.6100000000000003</v>
      </c>
      <c r="I12111" s="18">
        <v>5.17</v>
      </c>
      <c r="Q12111"/>
    </row>
    <row r="12112" spans="2:17" x14ac:dyDescent="0.25">
      <c r="B12112" s="18">
        <v>2013</v>
      </c>
      <c r="C12112" s="18" t="s">
        <v>8</v>
      </c>
      <c r="D12112" s="18" t="s">
        <v>164</v>
      </c>
      <c r="E12112" s="18" t="s">
        <v>816</v>
      </c>
      <c r="F12112" s="18" t="s">
        <v>860</v>
      </c>
      <c r="G12112" s="18">
        <v>576</v>
      </c>
      <c r="H12112" s="18">
        <v>4.46</v>
      </c>
      <c r="I12112" s="18">
        <v>5.01</v>
      </c>
      <c r="Q12112"/>
    </row>
    <row r="12113" spans="2:17" x14ac:dyDescent="0.25">
      <c r="B12113" s="18">
        <v>2013</v>
      </c>
      <c r="C12113" s="18" t="s">
        <v>8</v>
      </c>
      <c r="D12113" s="18" t="s">
        <v>164</v>
      </c>
      <c r="E12113" s="18" t="s">
        <v>816</v>
      </c>
      <c r="F12113" s="18" t="s">
        <v>861</v>
      </c>
      <c r="G12113" s="18">
        <v>576</v>
      </c>
      <c r="H12113" s="18">
        <v>4.2699999999999996</v>
      </c>
      <c r="I12113" s="18">
        <v>5.18</v>
      </c>
      <c r="Q12113"/>
    </row>
    <row r="12114" spans="2:17" x14ac:dyDescent="0.25">
      <c r="B12114" s="18">
        <v>2013</v>
      </c>
      <c r="C12114" s="18" t="s">
        <v>8</v>
      </c>
      <c r="D12114" s="18" t="s">
        <v>164</v>
      </c>
      <c r="E12114" s="18" t="s">
        <v>816</v>
      </c>
      <c r="F12114" s="18" t="s">
        <v>862</v>
      </c>
      <c r="G12114" s="18">
        <v>696</v>
      </c>
      <c r="H12114" s="18">
        <v>4.37</v>
      </c>
      <c r="I12114" s="18">
        <v>5.23</v>
      </c>
      <c r="Q12114"/>
    </row>
    <row r="12115" spans="2:17" x14ac:dyDescent="0.25">
      <c r="B12115" s="18">
        <v>2013</v>
      </c>
      <c r="C12115" s="18" t="s">
        <v>8</v>
      </c>
      <c r="D12115" s="18" t="s">
        <v>164</v>
      </c>
      <c r="E12115" s="18" t="s">
        <v>816</v>
      </c>
      <c r="F12115" s="18" t="s">
        <v>863</v>
      </c>
      <c r="G12115" s="18">
        <v>612</v>
      </c>
      <c r="H12115" s="18">
        <v>4.28</v>
      </c>
      <c r="I12115" s="18">
        <v>5.22</v>
      </c>
      <c r="Q12115"/>
    </row>
    <row r="12116" spans="2:17" x14ac:dyDescent="0.25">
      <c r="B12116" s="18">
        <v>2013</v>
      </c>
      <c r="C12116" s="18" t="s">
        <v>8</v>
      </c>
      <c r="D12116" s="18" t="s">
        <v>164</v>
      </c>
      <c r="E12116" s="18" t="s">
        <v>816</v>
      </c>
      <c r="F12116" s="18" t="s">
        <v>864</v>
      </c>
      <c r="G12116" s="18">
        <v>480</v>
      </c>
      <c r="H12116" s="18">
        <v>4.8099999999999996</v>
      </c>
      <c r="I12116" s="18">
        <v>5.15</v>
      </c>
      <c r="Q12116"/>
    </row>
    <row r="12117" spans="2:17" x14ac:dyDescent="0.25">
      <c r="B12117" s="18">
        <v>2013</v>
      </c>
      <c r="C12117" s="18" t="s">
        <v>8</v>
      </c>
      <c r="D12117" s="18" t="s">
        <v>164</v>
      </c>
      <c r="E12117" s="18" t="s">
        <v>816</v>
      </c>
      <c r="F12117" s="18" t="s">
        <v>865</v>
      </c>
      <c r="G12117" s="18">
        <v>360</v>
      </c>
      <c r="H12117" s="18">
        <v>4.7699999999999996</v>
      </c>
      <c r="I12117" s="18">
        <v>5.09</v>
      </c>
      <c r="Q12117"/>
    </row>
    <row r="12118" spans="2:17" x14ac:dyDescent="0.25">
      <c r="B12118" s="18">
        <v>2013</v>
      </c>
      <c r="C12118" s="18" t="s">
        <v>8</v>
      </c>
      <c r="D12118" s="18" t="s">
        <v>164</v>
      </c>
      <c r="E12118" s="18" t="s">
        <v>816</v>
      </c>
      <c r="F12118" s="18" t="s">
        <v>866</v>
      </c>
      <c r="G12118" s="18">
        <v>684</v>
      </c>
      <c r="H12118" s="18">
        <v>4.1100000000000003</v>
      </c>
      <c r="I12118" s="18">
        <v>5.17</v>
      </c>
      <c r="Q12118"/>
    </row>
    <row r="12119" spans="2:17" x14ac:dyDescent="0.25">
      <c r="B12119" s="18">
        <v>2013</v>
      </c>
      <c r="C12119" s="18" t="s">
        <v>8</v>
      </c>
      <c r="D12119" s="18" t="s">
        <v>164</v>
      </c>
      <c r="E12119" s="18" t="s">
        <v>816</v>
      </c>
      <c r="F12119" s="18" t="s">
        <v>867</v>
      </c>
      <c r="G12119" s="18">
        <v>492</v>
      </c>
      <c r="H12119" s="18">
        <v>4.67</v>
      </c>
      <c r="I12119" s="18">
        <v>5.24</v>
      </c>
      <c r="Q12119"/>
    </row>
    <row r="12120" spans="2:17" x14ac:dyDescent="0.25">
      <c r="B12120" s="18">
        <v>2013</v>
      </c>
      <c r="C12120" s="18" t="s">
        <v>8</v>
      </c>
      <c r="D12120" s="18" t="s">
        <v>164</v>
      </c>
      <c r="E12120" s="18" t="s">
        <v>816</v>
      </c>
      <c r="F12120" s="18" t="s">
        <v>868</v>
      </c>
      <c r="G12120" s="18">
        <v>600</v>
      </c>
      <c r="H12120" s="18">
        <v>4.54</v>
      </c>
      <c r="I12120" s="18">
        <v>5.35</v>
      </c>
      <c r="Q12120"/>
    </row>
    <row r="12121" spans="2:17" x14ac:dyDescent="0.25">
      <c r="B12121" s="18">
        <v>2013</v>
      </c>
      <c r="C12121" s="18" t="s">
        <v>8</v>
      </c>
      <c r="D12121" s="18" t="s">
        <v>164</v>
      </c>
      <c r="E12121" s="18" t="s">
        <v>816</v>
      </c>
      <c r="F12121" s="18" t="s">
        <v>869</v>
      </c>
      <c r="G12121" s="18">
        <v>588</v>
      </c>
      <c r="H12121" s="18">
        <v>4.47</v>
      </c>
      <c r="I12121" s="18">
        <v>5.0199999999999996</v>
      </c>
      <c r="Q12121"/>
    </row>
    <row r="12122" spans="2:17" x14ac:dyDescent="0.25">
      <c r="B12122" s="18">
        <v>2013</v>
      </c>
      <c r="C12122" s="18" t="s">
        <v>8</v>
      </c>
      <c r="D12122" s="18" t="s">
        <v>90</v>
      </c>
      <c r="E12122" s="18" t="s">
        <v>870</v>
      </c>
      <c r="F12122" s="18" t="s">
        <v>871</v>
      </c>
      <c r="G12122" s="18">
        <v>552</v>
      </c>
      <c r="H12122" s="18">
        <v>5.84</v>
      </c>
      <c r="I12122" s="18">
        <v>8.0266666666666673</v>
      </c>
      <c r="Q12122"/>
    </row>
    <row r="12123" spans="2:17" x14ac:dyDescent="0.25">
      <c r="B12123" s="18">
        <v>2013</v>
      </c>
      <c r="C12123" s="18" t="s">
        <v>8</v>
      </c>
      <c r="D12123" s="18" t="s">
        <v>90</v>
      </c>
      <c r="E12123" s="18" t="s">
        <v>870</v>
      </c>
      <c r="F12123" s="18" t="s">
        <v>872</v>
      </c>
      <c r="G12123" s="18">
        <v>576</v>
      </c>
      <c r="H12123" s="18">
        <v>6.16</v>
      </c>
      <c r="I12123" s="18">
        <v>8.1333333333333329</v>
      </c>
      <c r="Q12123"/>
    </row>
    <row r="12124" spans="2:17" x14ac:dyDescent="0.25">
      <c r="B12124" s="18">
        <v>2013</v>
      </c>
      <c r="C12124" s="18" t="s">
        <v>8</v>
      </c>
      <c r="D12124" s="18" t="s">
        <v>90</v>
      </c>
      <c r="E12124" s="18" t="s">
        <v>870</v>
      </c>
      <c r="F12124" s="18" t="s">
        <v>873</v>
      </c>
      <c r="G12124" s="18">
        <v>492</v>
      </c>
      <c r="H12124" s="18">
        <v>5.5333333333333332</v>
      </c>
      <c r="I12124" s="18">
        <v>7.44</v>
      </c>
      <c r="Q12124"/>
    </row>
    <row r="12125" spans="2:17" x14ac:dyDescent="0.25">
      <c r="B12125" s="18">
        <v>2013</v>
      </c>
      <c r="C12125" s="18" t="s">
        <v>8</v>
      </c>
      <c r="D12125" s="18" t="s">
        <v>90</v>
      </c>
      <c r="E12125" s="18" t="s">
        <v>870</v>
      </c>
      <c r="F12125" s="18" t="s">
        <v>874</v>
      </c>
      <c r="G12125" s="18">
        <v>492</v>
      </c>
      <c r="H12125" s="18">
        <v>5.7133333333333329</v>
      </c>
      <c r="I12125" s="18">
        <v>8.2733333333333334</v>
      </c>
      <c r="Q12125"/>
    </row>
    <row r="12126" spans="2:17" x14ac:dyDescent="0.25">
      <c r="B12126" s="18">
        <v>2013</v>
      </c>
      <c r="C12126" s="18" t="s">
        <v>8</v>
      </c>
      <c r="D12126" s="18" t="s">
        <v>90</v>
      </c>
      <c r="E12126" s="18" t="s">
        <v>870</v>
      </c>
      <c r="F12126" s="18" t="s">
        <v>875</v>
      </c>
      <c r="G12126" s="18">
        <v>492</v>
      </c>
      <c r="H12126" s="18">
        <v>6.0066666666666668</v>
      </c>
      <c r="I12126" s="18">
        <v>7.3733333333333331</v>
      </c>
      <c r="Q12126"/>
    </row>
    <row r="12127" spans="2:17" x14ac:dyDescent="0.25">
      <c r="B12127" s="18">
        <v>2013</v>
      </c>
      <c r="C12127" s="18" t="s">
        <v>8</v>
      </c>
      <c r="D12127" s="18" t="s">
        <v>90</v>
      </c>
      <c r="E12127" s="18" t="s">
        <v>870</v>
      </c>
      <c r="F12127" s="18" t="s">
        <v>876</v>
      </c>
      <c r="G12127" s="18">
        <v>540</v>
      </c>
      <c r="H12127" s="18">
        <v>6.2266666666666666</v>
      </c>
      <c r="I12127" s="18">
        <v>8.5933333333333337</v>
      </c>
      <c r="Q12127"/>
    </row>
    <row r="12128" spans="2:17" x14ac:dyDescent="0.25">
      <c r="B12128" s="18">
        <v>2013</v>
      </c>
      <c r="C12128" s="18" t="s">
        <v>8</v>
      </c>
      <c r="D12128" s="18" t="s">
        <v>90</v>
      </c>
      <c r="E12128" s="18" t="s">
        <v>870</v>
      </c>
      <c r="F12128" s="18" t="s">
        <v>877</v>
      </c>
      <c r="G12128" s="18">
        <v>576</v>
      </c>
      <c r="H12128" s="18">
        <v>5.7</v>
      </c>
      <c r="I12128" s="18">
        <v>8.413333333333334</v>
      </c>
      <c r="Q12128"/>
    </row>
    <row r="12129" spans="2:17" x14ac:dyDescent="0.25">
      <c r="B12129" s="18">
        <v>2013</v>
      </c>
      <c r="C12129" s="18" t="s">
        <v>8</v>
      </c>
      <c r="D12129" s="18" t="s">
        <v>90</v>
      </c>
      <c r="E12129" s="18" t="s">
        <v>870</v>
      </c>
      <c r="F12129" s="18" t="s">
        <v>878</v>
      </c>
      <c r="G12129" s="18">
        <v>504</v>
      </c>
      <c r="H12129" s="18">
        <v>5.56</v>
      </c>
      <c r="I12129" s="18">
        <v>7.92</v>
      </c>
      <c r="Q12129"/>
    </row>
    <row r="12130" spans="2:17" x14ac:dyDescent="0.25">
      <c r="B12130" s="18">
        <v>2013</v>
      </c>
      <c r="C12130" s="18" t="s">
        <v>8</v>
      </c>
      <c r="D12130" s="18" t="s">
        <v>90</v>
      </c>
      <c r="E12130" s="18" t="s">
        <v>870</v>
      </c>
      <c r="F12130" s="18" t="s">
        <v>879</v>
      </c>
      <c r="G12130" s="18">
        <v>576</v>
      </c>
      <c r="H12130" s="18">
        <v>6.4666666666666668</v>
      </c>
      <c r="I12130" s="18">
        <v>7.9666666666666668</v>
      </c>
      <c r="Q12130"/>
    </row>
    <row r="12131" spans="2:17" x14ac:dyDescent="0.25">
      <c r="B12131" s="18">
        <v>2013</v>
      </c>
      <c r="C12131" s="18" t="s">
        <v>8</v>
      </c>
      <c r="D12131" s="18" t="s">
        <v>90</v>
      </c>
      <c r="E12131" s="18" t="s">
        <v>870</v>
      </c>
      <c r="F12131" s="18" t="s">
        <v>880</v>
      </c>
      <c r="G12131" s="18">
        <v>600</v>
      </c>
      <c r="H12131" s="18">
        <v>6.06</v>
      </c>
      <c r="I12131" s="18">
        <v>7.48</v>
      </c>
      <c r="Q12131"/>
    </row>
    <row r="12132" spans="2:17" x14ac:dyDescent="0.25">
      <c r="B12132" s="18">
        <v>2013</v>
      </c>
      <c r="C12132" s="18" t="s">
        <v>8</v>
      </c>
      <c r="D12132" s="18" t="s">
        <v>90</v>
      </c>
      <c r="E12132" s="18" t="s">
        <v>870</v>
      </c>
      <c r="F12132" s="18" t="s">
        <v>881</v>
      </c>
      <c r="G12132" s="18">
        <v>540</v>
      </c>
      <c r="H12132" s="18">
        <v>5.96</v>
      </c>
      <c r="I12132" s="18">
        <v>7.6</v>
      </c>
      <c r="Q12132"/>
    </row>
    <row r="12133" spans="2:17" x14ac:dyDescent="0.25">
      <c r="B12133" s="18">
        <v>2013</v>
      </c>
      <c r="C12133" s="18" t="s">
        <v>8</v>
      </c>
      <c r="D12133" s="18" t="s">
        <v>90</v>
      </c>
      <c r="E12133" s="18" t="s">
        <v>870</v>
      </c>
      <c r="F12133" s="18" t="s">
        <v>882</v>
      </c>
      <c r="G12133" s="18">
        <v>600</v>
      </c>
      <c r="H12133" s="18">
        <v>6.34</v>
      </c>
      <c r="I12133" s="18">
        <v>7.5066666666666668</v>
      </c>
      <c r="Q12133"/>
    </row>
    <row r="12134" spans="2:17" x14ac:dyDescent="0.25">
      <c r="B12134" s="18">
        <v>2013</v>
      </c>
      <c r="C12134" s="18" t="s">
        <v>8</v>
      </c>
      <c r="D12134" s="18" t="s">
        <v>90</v>
      </c>
      <c r="E12134" s="18" t="s">
        <v>870</v>
      </c>
      <c r="F12134" s="18" t="s">
        <v>883</v>
      </c>
      <c r="G12134" s="18">
        <v>408</v>
      </c>
      <c r="H12134" s="18">
        <v>5.4066666666666663</v>
      </c>
      <c r="I12134" s="18">
        <v>7.88</v>
      </c>
      <c r="Q12134"/>
    </row>
    <row r="12135" spans="2:17" x14ac:dyDescent="0.25">
      <c r="B12135" s="18">
        <v>2013</v>
      </c>
      <c r="C12135" s="18" t="s">
        <v>8</v>
      </c>
      <c r="D12135" s="18" t="s">
        <v>90</v>
      </c>
      <c r="E12135" s="18" t="s">
        <v>870</v>
      </c>
      <c r="F12135" s="18" t="s">
        <v>884</v>
      </c>
      <c r="G12135" s="18">
        <v>480</v>
      </c>
      <c r="H12135" s="18">
        <v>6.52</v>
      </c>
      <c r="I12135" s="18">
        <v>7.66</v>
      </c>
      <c r="Q12135"/>
    </row>
    <row r="12136" spans="2:17" x14ac:dyDescent="0.25">
      <c r="B12136" s="18">
        <v>2013</v>
      </c>
      <c r="C12136" s="18" t="s">
        <v>8</v>
      </c>
      <c r="D12136" s="18" t="s">
        <v>90</v>
      </c>
      <c r="E12136" s="18" t="s">
        <v>870</v>
      </c>
      <c r="F12136" s="18" t="s">
        <v>885</v>
      </c>
      <c r="G12136" s="18">
        <v>624</v>
      </c>
      <c r="H12136" s="18">
        <v>5.5666666666666664</v>
      </c>
      <c r="I12136" s="18">
        <v>8.64</v>
      </c>
      <c r="Q12136"/>
    </row>
    <row r="12137" spans="2:17" x14ac:dyDescent="0.25">
      <c r="B12137" s="18">
        <v>2013</v>
      </c>
      <c r="C12137" s="18" t="s">
        <v>8</v>
      </c>
      <c r="D12137" s="18" t="s">
        <v>90</v>
      </c>
      <c r="E12137" s="18" t="s">
        <v>870</v>
      </c>
      <c r="F12137" s="18" t="s">
        <v>886</v>
      </c>
      <c r="G12137" s="18">
        <v>636</v>
      </c>
      <c r="H12137" s="18">
        <v>5.4</v>
      </c>
      <c r="I12137" s="18">
        <v>8.4666666666666668</v>
      </c>
      <c r="Q12137"/>
    </row>
    <row r="12138" spans="2:17" x14ac:dyDescent="0.25">
      <c r="B12138" s="18">
        <v>2013</v>
      </c>
      <c r="C12138" s="18" t="s">
        <v>8</v>
      </c>
      <c r="D12138" s="18" t="s">
        <v>90</v>
      </c>
      <c r="E12138" s="18" t="s">
        <v>870</v>
      </c>
      <c r="F12138" s="18" t="s">
        <v>887</v>
      </c>
      <c r="G12138" s="18">
        <v>636</v>
      </c>
      <c r="H12138" s="18">
        <v>6.52</v>
      </c>
      <c r="I12138" s="18">
        <v>7.9466666666666663</v>
      </c>
      <c r="Q12138"/>
    </row>
    <row r="12139" spans="2:17" x14ac:dyDescent="0.25">
      <c r="B12139" s="18">
        <v>2013</v>
      </c>
      <c r="C12139" s="18" t="s">
        <v>8</v>
      </c>
      <c r="D12139" s="18" t="s">
        <v>90</v>
      </c>
      <c r="E12139" s="18" t="s">
        <v>870</v>
      </c>
      <c r="F12139" s="18" t="s">
        <v>888</v>
      </c>
      <c r="G12139" s="18">
        <v>444</v>
      </c>
      <c r="H12139" s="18">
        <v>5.7133333333333329</v>
      </c>
      <c r="I12139" s="18">
        <v>8.4666666666666668</v>
      </c>
      <c r="Q12139"/>
    </row>
    <row r="12140" spans="2:17" x14ac:dyDescent="0.25">
      <c r="B12140" s="18">
        <v>2013</v>
      </c>
      <c r="C12140" s="18" t="s">
        <v>8</v>
      </c>
      <c r="D12140" s="18" t="s">
        <v>90</v>
      </c>
      <c r="E12140" s="18" t="s">
        <v>870</v>
      </c>
      <c r="F12140" s="18" t="s">
        <v>889</v>
      </c>
      <c r="G12140" s="18">
        <v>564</v>
      </c>
      <c r="H12140" s="18">
        <v>5.9933333333333332</v>
      </c>
      <c r="I12140" s="18">
        <v>8.6266666666666669</v>
      </c>
      <c r="Q12140"/>
    </row>
    <row r="12141" spans="2:17" x14ac:dyDescent="0.25">
      <c r="B12141" s="18">
        <v>2013</v>
      </c>
      <c r="C12141" s="18" t="s">
        <v>8</v>
      </c>
      <c r="D12141" s="18" t="s">
        <v>90</v>
      </c>
      <c r="E12141" s="18" t="s">
        <v>870</v>
      </c>
      <c r="F12141" s="18" t="s">
        <v>890</v>
      </c>
      <c r="G12141" s="18">
        <v>444</v>
      </c>
      <c r="H12141" s="18">
        <v>6.1466666666666665</v>
      </c>
      <c r="I12141" s="18">
        <v>8.3866666666666667</v>
      </c>
      <c r="Q12141"/>
    </row>
    <row r="12142" spans="2:17" x14ac:dyDescent="0.25">
      <c r="B12142" s="18">
        <v>2013</v>
      </c>
      <c r="C12142" s="18" t="s">
        <v>8</v>
      </c>
      <c r="D12142" s="18" t="s">
        <v>90</v>
      </c>
      <c r="E12142" s="18" t="s">
        <v>870</v>
      </c>
      <c r="F12142" s="18" t="s">
        <v>891</v>
      </c>
      <c r="G12142" s="18">
        <v>480</v>
      </c>
      <c r="H12142" s="18">
        <v>5.38</v>
      </c>
      <c r="I12142" s="18">
        <v>7.76</v>
      </c>
      <c r="Q12142"/>
    </row>
    <row r="12143" spans="2:17" x14ac:dyDescent="0.25">
      <c r="B12143" s="18">
        <v>2013</v>
      </c>
      <c r="C12143" s="18" t="s">
        <v>8</v>
      </c>
      <c r="D12143" s="18" t="s">
        <v>90</v>
      </c>
      <c r="E12143" s="18" t="s">
        <v>870</v>
      </c>
      <c r="F12143" s="18" t="s">
        <v>892</v>
      </c>
      <c r="G12143" s="18">
        <v>540</v>
      </c>
      <c r="H12143" s="18">
        <v>5.52</v>
      </c>
      <c r="I12143" s="18">
        <v>7.5266666666666664</v>
      </c>
      <c r="Q12143"/>
    </row>
    <row r="12144" spans="2:17" x14ac:dyDescent="0.25">
      <c r="B12144" s="18">
        <v>2013</v>
      </c>
      <c r="C12144" s="18" t="s">
        <v>8</v>
      </c>
      <c r="D12144" s="18" t="s">
        <v>90</v>
      </c>
      <c r="E12144" s="18" t="s">
        <v>870</v>
      </c>
      <c r="F12144" s="18" t="s">
        <v>893</v>
      </c>
      <c r="G12144" s="18">
        <v>492</v>
      </c>
      <c r="H12144" s="18">
        <v>6.166666666666667</v>
      </c>
      <c r="I12144" s="18">
        <v>7.5866666666666669</v>
      </c>
      <c r="Q12144"/>
    </row>
    <row r="12145" spans="2:17" x14ac:dyDescent="0.25">
      <c r="B12145" s="18">
        <v>2013</v>
      </c>
      <c r="C12145" s="18" t="s">
        <v>8</v>
      </c>
      <c r="D12145" s="18" t="s">
        <v>90</v>
      </c>
      <c r="E12145" s="18" t="s">
        <v>870</v>
      </c>
      <c r="F12145" s="18" t="s">
        <v>894</v>
      </c>
      <c r="G12145" s="18">
        <v>588</v>
      </c>
      <c r="H12145" s="18">
        <v>5.8266666666666671</v>
      </c>
      <c r="I12145" s="18">
        <v>7.54</v>
      </c>
      <c r="Q12145"/>
    </row>
    <row r="12146" spans="2:17" x14ac:dyDescent="0.25">
      <c r="B12146" s="18">
        <v>2013</v>
      </c>
      <c r="C12146" s="18" t="s">
        <v>8</v>
      </c>
      <c r="D12146" s="18" t="s">
        <v>90</v>
      </c>
      <c r="E12146" s="18" t="s">
        <v>870</v>
      </c>
      <c r="F12146" s="18" t="s">
        <v>895</v>
      </c>
      <c r="G12146" s="18">
        <v>552</v>
      </c>
      <c r="H12146" s="18">
        <v>6.5466666666666669</v>
      </c>
      <c r="I12146" s="18">
        <v>7.9333333333333336</v>
      </c>
      <c r="Q12146"/>
    </row>
    <row r="12147" spans="2:17" x14ac:dyDescent="0.25">
      <c r="B12147" s="18">
        <v>2013</v>
      </c>
      <c r="C12147" s="18" t="s">
        <v>8</v>
      </c>
      <c r="D12147" s="18" t="s">
        <v>90</v>
      </c>
      <c r="E12147" s="18" t="s">
        <v>870</v>
      </c>
      <c r="F12147" s="18" t="s">
        <v>896</v>
      </c>
      <c r="G12147" s="18">
        <v>528</v>
      </c>
      <c r="H12147" s="18">
        <v>5.8933333333333335</v>
      </c>
      <c r="I12147" s="18">
        <v>7.3466666666666667</v>
      </c>
      <c r="Q12147"/>
    </row>
    <row r="12148" spans="2:17" x14ac:dyDescent="0.25">
      <c r="B12148" s="18">
        <v>2013</v>
      </c>
      <c r="C12148" s="18" t="s">
        <v>8</v>
      </c>
      <c r="D12148" s="18" t="s">
        <v>90</v>
      </c>
      <c r="E12148" s="18" t="s">
        <v>870</v>
      </c>
      <c r="F12148" s="18" t="s">
        <v>897</v>
      </c>
      <c r="G12148" s="18">
        <v>612</v>
      </c>
      <c r="H12148" s="18">
        <v>6.4866666666666664</v>
      </c>
      <c r="I12148" s="18">
        <v>8.18</v>
      </c>
      <c r="Q12148"/>
    </row>
    <row r="12149" spans="2:17" x14ac:dyDescent="0.25">
      <c r="B12149" s="18">
        <v>2013</v>
      </c>
      <c r="C12149" s="18" t="s">
        <v>8</v>
      </c>
      <c r="D12149" s="18" t="s">
        <v>90</v>
      </c>
      <c r="E12149" s="18" t="s">
        <v>870</v>
      </c>
      <c r="F12149" s="18" t="s">
        <v>898</v>
      </c>
      <c r="G12149" s="18">
        <v>456</v>
      </c>
      <c r="H12149" s="18">
        <v>6.34</v>
      </c>
      <c r="I12149" s="18">
        <v>7.84</v>
      </c>
      <c r="Q12149"/>
    </row>
    <row r="12150" spans="2:17" x14ac:dyDescent="0.25">
      <c r="B12150" s="18">
        <v>2013</v>
      </c>
      <c r="C12150" s="18" t="s">
        <v>8</v>
      </c>
      <c r="D12150" s="18" t="s">
        <v>90</v>
      </c>
      <c r="E12150" s="18" t="s">
        <v>870</v>
      </c>
      <c r="F12150" s="18" t="s">
        <v>899</v>
      </c>
      <c r="G12150" s="18">
        <v>600</v>
      </c>
      <c r="H12150" s="18">
        <v>5.6333333333333337</v>
      </c>
      <c r="I12150" s="18">
        <v>7.4266666666666667</v>
      </c>
      <c r="Q12150"/>
    </row>
    <row r="12151" spans="2:17" x14ac:dyDescent="0.25">
      <c r="B12151" s="18">
        <v>2013</v>
      </c>
      <c r="C12151" s="18" t="s">
        <v>8</v>
      </c>
      <c r="D12151" s="18" t="s">
        <v>90</v>
      </c>
      <c r="E12151" s="18" t="s">
        <v>870</v>
      </c>
      <c r="F12151" s="18" t="s">
        <v>900</v>
      </c>
      <c r="G12151" s="18">
        <v>516</v>
      </c>
      <c r="H12151" s="18">
        <v>6.4533333333333331</v>
      </c>
      <c r="I12151" s="18">
        <v>7.8866666666666667</v>
      </c>
      <c r="Q12151"/>
    </row>
    <row r="12152" spans="2:17" x14ac:dyDescent="0.25">
      <c r="B12152" s="18">
        <v>2013</v>
      </c>
      <c r="C12152" s="18" t="s">
        <v>8</v>
      </c>
      <c r="D12152" s="18" t="s">
        <v>90</v>
      </c>
      <c r="E12152" s="18" t="s">
        <v>870</v>
      </c>
      <c r="F12152" s="18" t="s">
        <v>901</v>
      </c>
      <c r="G12152" s="18">
        <v>540</v>
      </c>
      <c r="H12152" s="18">
        <v>6.16</v>
      </c>
      <c r="I12152" s="18">
        <v>8.3066666666666666</v>
      </c>
      <c r="Q12152"/>
    </row>
    <row r="12153" spans="2:17" x14ac:dyDescent="0.25">
      <c r="B12153" s="18">
        <v>2013</v>
      </c>
      <c r="C12153" s="18" t="s">
        <v>8</v>
      </c>
      <c r="D12153" s="18" t="s">
        <v>90</v>
      </c>
      <c r="E12153" s="18" t="s">
        <v>870</v>
      </c>
      <c r="F12153" s="18" t="s">
        <v>902</v>
      </c>
      <c r="G12153" s="18">
        <v>636</v>
      </c>
      <c r="H12153" s="18">
        <v>6.2866666666666671</v>
      </c>
      <c r="I12153" s="18">
        <v>8.0066666666666659</v>
      </c>
      <c r="Q12153"/>
    </row>
    <row r="12154" spans="2:17" x14ac:dyDescent="0.25">
      <c r="B12154" s="18">
        <v>2013</v>
      </c>
      <c r="C12154" s="18" t="s">
        <v>8</v>
      </c>
      <c r="D12154" s="18" t="s">
        <v>90</v>
      </c>
      <c r="E12154" s="18" t="s">
        <v>870</v>
      </c>
      <c r="F12154" s="18" t="s">
        <v>903</v>
      </c>
      <c r="G12154" s="18">
        <v>528</v>
      </c>
      <c r="H12154" s="18">
        <v>6.5133333333333336</v>
      </c>
      <c r="I12154" s="18">
        <v>8.32</v>
      </c>
      <c r="Q12154"/>
    </row>
    <row r="12155" spans="2:17" x14ac:dyDescent="0.25">
      <c r="B12155" s="18">
        <v>2013</v>
      </c>
      <c r="C12155" s="18" t="s">
        <v>8</v>
      </c>
      <c r="D12155" s="18" t="s">
        <v>90</v>
      </c>
      <c r="E12155" s="18" t="s">
        <v>870</v>
      </c>
      <c r="F12155" s="18" t="s">
        <v>904</v>
      </c>
      <c r="G12155" s="18">
        <v>528</v>
      </c>
      <c r="H12155" s="18">
        <v>6.666666666666667</v>
      </c>
      <c r="I12155" s="18">
        <v>8.26</v>
      </c>
      <c r="Q12155"/>
    </row>
    <row r="12156" spans="2:17" x14ac:dyDescent="0.25">
      <c r="B12156" s="18">
        <v>2013</v>
      </c>
      <c r="C12156" s="18" t="s">
        <v>8</v>
      </c>
      <c r="D12156" s="18" t="s">
        <v>90</v>
      </c>
      <c r="E12156" s="18" t="s">
        <v>870</v>
      </c>
      <c r="F12156" s="18" t="s">
        <v>905</v>
      </c>
      <c r="G12156" s="18">
        <v>420</v>
      </c>
      <c r="H12156" s="18">
        <v>5.706666666666667</v>
      </c>
      <c r="I12156" s="18">
        <v>8.3933333333333326</v>
      </c>
      <c r="Q12156"/>
    </row>
    <row r="12157" spans="2:17" x14ac:dyDescent="0.25">
      <c r="B12157" s="18">
        <v>2013</v>
      </c>
      <c r="C12157" s="18" t="s">
        <v>8</v>
      </c>
      <c r="D12157" s="18" t="s">
        <v>90</v>
      </c>
      <c r="E12157" s="18" t="s">
        <v>870</v>
      </c>
      <c r="F12157" s="18" t="s">
        <v>906</v>
      </c>
      <c r="G12157" s="18">
        <v>588</v>
      </c>
      <c r="H12157" s="18">
        <v>6.2</v>
      </c>
      <c r="I12157" s="18">
        <v>7.6066666666666665</v>
      </c>
      <c r="Q12157"/>
    </row>
    <row r="12158" spans="2:17" x14ac:dyDescent="0.25">
      <c r="B12158" s="18">
        <v>2013</v>
      </c>
      <c r="C12158" s="18" t="s">
        <v>8</v>
      </c>
      <c r="D12158" s="18" t="s">
        <v>90</v>
      </c>
      <c r="E12158" s="18" t="s">
        <v>870</v>
      </c>
      <c r="F12158" s="18" t="s">
        <v>907</v>
      </c>
      <c r="G12158" s="18">
        <v>480</v>
      </c>
      <c r="H12158" s="18">
        <v>5.6733333333333329</v>
      </c>
      <c r="I12158" s="18">
        <v>7.333333333333333</v>
      </c>
      <c r="Q12158"/>
    </row>
    <row r="12159" spans="2:17" x14ac:dyDescent="0.25">
      <c r="B12159" s="18">
        <v>2013</v>
      </c>
      <c r="C12159" s="18" t="s">
        <v>8</v>
      </c>
      <c r="D12159" s="18" t="s">
        <v>90</v>
      </c>
      <c r="E12159" s="18" t="s">
        <v>870</v>
      </c>
      <c r="F12159" s="18" t="s">
        <v>908</v>
      </c>
      <c r="G12159" s="18">
        <v>504</v>
      </c>
      <c r="H12159" s="18">
        <v>5.6533333333333333</v>
      </c>
      <c r="I12159" s="18">
        <v>7.9666666666666668</v>
      </c>
      <c r="Q12159"/>
    </row>
    <row r="12160" spans="2:17" x14ac:dyDescent="0.25">
      <c r="B12160" s="18">
        <v>2013</v>
      </c>
      <c r="C12160" s="18" t="s">
        <v>8</v>
      </c>
      <c r="D12160" s="18" t="s">
        <v>90</v>
      </c>
      <c r="E12160" s="18" t="s">
        <v>870</v>
      </c>
      <c r="F12160" s="18" t="s">
        <v>909</v>
      </c>
      <c r="G12160" s="18">
        <v>504</v>
      </c>
      <c r="H12160" s="18">
        <v>6.22</v>
      </c>
      <c r="I12160" s="18">
        <v>8.293333333333333</v>
      </c>
      <c r="Q12160"/>
    </row>
    <row r="12161" spans="2:17" x14ac:dyDescent="0.25">
      <c r="B12161" s="18">
        <v>2013</v>
      </c>
      <c r="C12161" s="18" t="s">
        <v>8</v>
      </c>
      <c r="D12161" s="18" t="s">
        <v>90</v>
      </c>
      <c r="E12161" s="18" t="s">
        <v>870</v>
      </c>
      <c r="F12161" s="18" t="s">
        <v>910</v>
      </c>
      <c r="G12161" s="18">
        <v>564</v>
      </c>
      <c r="H12161" s="18">
        <v>6.1</v>
      </c>
      <c r="I12161" s="18">
        <v>7.64</v>
      </c>
      <c r="Q12161"/>
    </row>
    <row r="12162" spans="2:17" x14ac:dyDescent="0.25">
      <c r="B12162" s="18">
        <v>2013</v>
      </c>
      <c r="C12162" s="18" t="s">
        <v>8</v>
      </c>
      <c r="D12162" s="18" t="s">
        <v>90</v>
      </c>
      <c r="E12162" s="18" t="s">
        <v>870</v>
      </c>
      <c r="F12162" s="18" t="s">
        <v>911</v>
      </c>
      <c r="G12162" s="18">
        <v>516</v>
      </c>
      <c r="H12162" s="18">
        <v>5.3</v>
      </c>
      <c r="I12162" s="18">
        <v>7.94</v>
      </c>
      <c r="Q12162"/>
    </row>
    <row r="12163" spans="2:17" x14ac:dyDescent="0.25">
      <c r="B12163" s="18">
        <v>2013</v>
      </c>
      <c r="C12163" s="18" t="s">
        <v>8</v>
      </c>
      <c r="D12163" s="18" t="s">
        <v>90</v>
      </c>
      <c r="E12163" s="18" t="s">
        <v>870</v>
      </c>
      <c r="F12163" s="18" t="s">
        <v>912</v>
      </c>
      <c r="G12163" s="18">
        <v>576</v>
      </c>
      <c r="H12163" s="18">
        <v>6.1466666666666665</v>
      </c>
      <c r="I12163" s="18">
        <v>8.413333333333334</v>
      </c>
      <c r="Q12163"/>
    </row>
    <row r="12164" spans="2:17" x14ac:dyDescent="0.25">
      <c r="B12164" s="18">
        <v>2013</v>
      </c>
      <c r="C12164" s="18" t="s">
        <v>8</v>
      </c>
      <c r="D12164" s="18" t="s">
        <v>90</v>
      </c>
      <c r="E12164" s="18" t="s">
        <v>870</v>
      </c>
      <c r="F12164" s="18" t="s">
        <v>913</v>
      </c>
      <c r="G12164" s="18">
        <v>612</v>
      </c>
      <c r="H12164" s="18">
        <v>6.18</v>
      </c>
      <c r="I12164" s="18">
        <v>8.0066666666666659</v>
      </c>
      <c r="Q12164"/>
    </row>
    <row r="12165" spans="2:17" x14ac:dyDescent="0.25">
      <c r="B12165" s="18">
        <v>2013</v>
      </c>
      <c r="C12165" s="18" t="s">
        <v>8</v>
      </c>
      <c r="D12165" s="18" t="s">
        <v>90</v>
      </c>
      <c r="E12165" s="18" t="s">
        <v>870</v>
      </c>
      <c r="F12165" s="18" t="s">
        <v>914</v>
      </c>
      <c r="G12165" s="18">
        <v>552</v>
      </c>
      <c r="H12165" s="18">
        <v>6.56</v>
      </c>
      <c r="I12165" s="18">
        <v>8.3466666666666658</v>
      </c>
      <c r="Q12165"/>
    </row>
    <row r="12166" spans="2:17" x14ac:dyDescent="0.25">
      <c r="B12166" s="18">
        <v>2013</v>
      </c>
      <c r="C12166" s="18" t="s">
        <v>8</v>
      </c>
      <c r="D12166" s="18" t="s">
        <v>90</v>
      </c>
      <c r="E12166" s="18" t="s">
        <v>870</v>
      </c>
      <c r="F12166" s="18" t="s">
        <v>915</v>
      </c>
      <c r="G12166" s="18">
        <v>588</v>
      </c>
      <c r="H12166" s="18">
        <v>5.38</v>
      </c>
      <c r="I12166" s="18">
        <v>8.3533333333333335</v>
      </c>
      <c r="Q12166"/>
    </row>
    <row r="12167" spans="2:17" x14ac:dyDescent="0.25">
      <c r="B12167" s="18">
        <v>2013</v>
      </c>
      <c r="C12167" s="18" t="s">
        <v>8</v>
      </c>
      <c r="D12167" s="18" t="s">
        <v>90</v>
      </c>
      <c r="E12167" s="18" t="s">
        <v>870</v>
      </c>
      <c r="F12167" s="18" t="s">
        <v>916</v>
      </c>
      <c r="G12167" s="18">
        <v>588</v>
      </c>
      <c r="H12167" s="18">
        <v>6.4466666666666663</v>
      </c>
      <c r="I12167" s="18">
        <v>8.08</v>
      </c>
      <c r="Q12167"/>
    </row>
    <row r="12168" spans="2:17" x14ac:dyDescent="0.25">
      <c r="B12168" s="18">
        <v>2013</v>
      </c>
      <c r="C12168" s="18" t="s">
        <v>8</v>
      </c>
      <c r="D12168" s="18" t="s">
        <v>90</v>
      </c>
      <c r="E12168" s="18" t="s">
        <v>870</v>
      </c>
      <c r="F12168" s="18" t="s">
        <v>917</v>
      </c>
      <c r="G12168" s="18">
        <v>636</v>
      </c>
      <c r="H12168" s="18">
        <v>6.2266666666666666</v>
      </c>
      <c r="I12168" s="18">
        <v>7.42</v>
      </c>
      <c r="Q12168"/>
    </row>
    <row r="12169" spans="2:17" x14ac:dyDescent="0.25">
      <c r="B12169" s="18">
        <v>2013</v>
      </c>
      <c r="C12169" s="18" t="s">
        <v>8</v>
      </c>
      <c r="D12169" s="18" t="s">
        <v>90</v>
      </c>
      <c r="E12169" s="18" t="s">
        <v>870</v>
      </c>
      <c r="F12169" s="18" t="s">
        <v>918</v>
      </c>
      <c r="G12169" s="18">
        <v>456</v>
      </c>
      <c r="H12169" s="18">
        <v>6.4333333333333336</v>
      </c>
      <c r="I12169" s="18">
        <v>8.3266666666666662</v>
      </c>
      <c r="Q12169"/>
    </row>
    <row r="12170" spans="2:17" x14ac:dyDescent="0.25">
      <c r="B12170" s="18">
        <v>2013</v>
      </c>
      <c r="C12170" s="18" t="s">
        <v>8</v>
      </c>
      <c r="D12170" s="18" t="s">
        <v>90</v>
      </c>
      <c r="E12170" s="18" t="s">
        <v>870</v>
      </c>
      <c r="F12170" s="18" t="s">
        <v>919</v>
      </c>
      <c r="G12170" s="18">
        <v>444</v>
      </c>
      <c r="H12170" s="18">
        <v>6.2666666666666666</v>
      </c>
      <c r="I12170" s="18">
        <v>8</v>
      </c>
      <c r="Q12170"/>
    </row>
    <row r="12171" spans="2:17" x14ac:dyDescent="0.25">
      <c r="B12171" s="18">
        <v>2013</v>
      </c>
      <c r="C12171" s="18" t="s">
        <v>8</v>
      </c>
      <c r="D12171" s="18" t="s">
        <v>920</v>
      </c>
      <c r="E12171" s="18" t="s">
        <v>870</v>
      </c>
      <c r="F12171" s="18" t="s">
        <v>921</v>
      </c>
      <c r="G12171" s="18">
        <v>1992</v>
      </c>
      <c r="H12171" s="18">
        <v>4</v>
      </c>
      <c r="I12171" s="18">
        <v>7</v>
      </c>
      <c r="Q12171"/>
    </row>
    <row r="12172" spans="2:17" x14ac:dyDescent="0.25">
      <c r="B12172" s="18">
        <v>2013</v>
      </c>
      <c r="C12172" s="18" t="s">
        <v>8</v>
      </c>
      <c r="D12172" s="18" t="s">
        <v>920</v>
      </c>
      <c r="E12172" s="18" t="s">
        <v>870</v>
      </c>
      <c r="F12172" s="18" t="s">
        <v>922</v>
      </c>
      <c r="G12172" s="18">
        <v>2064</v>
      </c>
      <c r="H12172" s="18">
        <v>4</v>
      </c>
      <c r="I12172" s="18">
        <v>7</v>
      </c>
      <c r="Q12172"/>
    </row>
    <row r="12173" spans="2:17" x14ac:dyDescent="0.25">
      <c r="B12173" s="18">
        <v>2013</v>
      </c>
      <c r="C12173" s="18" t="s">
        <v>8</v>
      </c>
      <c r="D12173" s="18" t="s">
        <v>920</v>
      </c>
      <c r="E12173" s="18" t="s">
        <v>870</v>
      </c>
      <c r="F12173" s="18" t="s">
        <v>923</v>
      </c>
      <c r="G12173" s="18">
        <v>2088</v>
      </c>
      <c r="H12173" s="18">
        <v>4</v>
      </c>
      <c r="I12173" s="18">
        <v>7</v>
      </c>
      <c r="Q12173"/>
    </row>
    <row r="12174" spans="2:17" x14ac:dyDescent="0.25">
      <c r="B12174" s="18">
        <v>2013</v>
      </c>
      <c r="C12174" s="18" t="s">
        <v>8</v>
      </c>
      <c r="D12174" s="18" t="s">
        <v>920</v>
      </c>
      <c r="E12174" s="18" t="s">
        <v>870</v>
      </c>
      <c r="F12174" s="18" t="s">
        <v>924</v>
      </c>
      <c r="G12174" s="18">
        <v>1800</v>
      </c>
      <c r="H12174" s="18">
        <v>4</v>
      </c>
      <c r="I12174" s="18">
        <v>7</v>
      </c>
      <c r="Q12174"/>
    </row>
    <row r="12175" spans="2:17" x14ac:dyDescent="0.25">
      <c r="B12175" s="18">
        <v>2013</v>
      </c>
      <c r="C12175" s="18" t="s">
        <v>8</v>
      </c>
      <c r="D12175" s="18" t="s">
        <v>920</v>
      </c>
      <c r="E12175" s="18" t="s">
        <v>870</v>
      </c>
      <c r="F12175" s="18" t="s">
        <v>925</v>
      </c>
      <c r="G12175" s="18">
        <v>1956</v>
      </c>
      <c r="H12175" s="18">
        <v>5</v>
      </c>
      <c r="I12175" s="18">
        <v>6</v>
      </c>
      <c r="Q12175"/>
    </row>
    <row r="12176" spans="2:17" x14ac:dyDescent="0.25">
      <c r="B12176" s="18">
        <v>2013</v>
      </c>
      <c r="C12176" s="18" t="s">
        <v>8</v>
      </c>
      <c r="D12176" s="18" t="s">
        <v>920</v>
      </c>
      <c r="E12176" s="18" t="s">
        <v>870</v>
      </c>
      <c r="F12176" s="18" t="s">
        <v>926</v>
      </c>
      <c r="G12176" s="18">
        <v>2124</v>
      </c>
      <c r="H12176" s="18">
        <v>5</v>
      </c>
      <c r="I12176" s="18">
        <v>6</v>
      </c>
      <c r="Q12176"/>
    </row>
    <row r="12177" spans="2:17" x14ac:dyDescent="0.25">
      <c r="B12177" s="18">
        <v>2013</v>
      </c>
      <c r="C12177" s="18" t="s">
        <v>8</v>
      </c>
      <c r="D12177" s="18" t="s">
        <v>920</v>
      </c>
      <c r="E12177" s="18" t="s">
        <v>870</v>
      </c>
      <c r="F12177" s="18" t="s">
        <v>927</v>
      </c>
      <c r="G12177" s="18">
        <v>1884</v>
      </c>
      <c r="H12177" s="18">
        <v>4</v>
      </c>
      <c r="I12177" s="18">
        <v>7</v>
      </c>
      <c r="Q12177"/>
    </row>
    <row r="12178" spans="2:17" x14ac:dyDescent="0.25">
      <c r="B12178" s="18">
        <v>2013</v>
      </c>
      <c r="C12178" s="18" t="s">
        <v>8</v>
      </c>
      <c r="D12178" s="18" t="s">
        <v>920</v>
      </c>
      <c r="E12178" s="18" t="s">
        <v>870</v>
      </c>
      <c r="F12178" s="18" t="s">
        <v>928</v>
      </c>
      <c r="G12178" s="18">
        <v>1896</v>
      </c>
      <c r="H12178" s="18">
        <v>4</v>
      </c>
      <c r="I12178" s="18">
        <v>6</v>
      </c>
      <c r="Q12178"/>
    </row>
    <row r="12179" spans="2:17" x14ac:dyDescent="0.25">
      <c r="B12179" s="18">
        <v>2013</v>
      </c>
      <c r="C12179" s="18" t="s">
        <v>8</v>
      </c>
      <c r="D12179" s="18" t="s">
        <v>920</v>
      </c>
      <c r="E12179" s="18" t="s">
        <v>870</v>
      </c>
      <c r="F12179" s="18" t="s">
        <v>929</v>
      </c>
      <c r="G12179" s="18">
        <v>1980</v>
      </c>
      <c r="H12179" s="18">
        <v>5</v>
      </c>
      <c r="I12179" s="18">
        <v>7</v>
      </c>
      <c r="Q12179"/>
    </row>
    <row r="12180" spans="2:17" x14ac:dyDescent="0.25">
      <c r="B12180" s="18">
        <v>2013</v>
      </c>
      <c r="C12180" s="18" t="s">
        <v>8</v>
      </c>
      <c r="D12180" s="18" t="s">
        <v>920</v>
      </c>
      <c r="E12180" s="18" t="s">
        <v>870</v>
      </c>
      <c r="F12180" s="18" t="s">
        <v>930</v>
      </c>
      <c r="G12180" s="18">
        <v>1824</v>
      </c>
      <c r="H12180" s="18">
        <v>4</v>
      </c>
      <c r="I12180" s="18">
        <v>7</v>
      </c>
      <c r="Q12180"/>
    </row>
    <row r="12181" spans="2:17" x14ac:dyDescent="0.25">
      <c r="B12181" s="18">
        <v>2013</v>
      </c>
      <c r="C12181" s="18" t="s">
        <v>8</v>
      </c>
      <c r="D12181" s="18" t="s">
        <v>920</v>
      </c>
      <c r="E12181" s="18" t="s">
        <v>870</v>
      </c>
      <c r="F12181" s="18" t="s">
        <v>931</v>
      </c>
      <c r="G12181" s="18">
        <v>1800</v>
      </c>
      <c r="H12181" s="18">
        <v>5</v>
      </c>
      <c r="I12181" s="18">
        <v>7</v>
      </c>
      <c r="Q12181"/>
    </row>
    <row r="12182" spans="2:17" x14ac:dyDescent="0.25">
      <c r="B12182" s="18">
        <v>2013</v>
      </c>
      <c r="C12182" s="18" t="s">
        <v>8</v>
      </c>
      <c r="D12182" s="18" t="s">
        <v>920</v>
      </c>
      <c r="E12182" s="18" t="s">
        <v>870</v>
      </c>
      <c r="F12182" s="18" t="s">
        <v>932</v>
      </c>
      <c r="G12182" s="18">
        <v>2076</v>
      </c>
      <c r="H12182" s="18">
        <v>5</v>
      </c>
      <c r="I12182" s="18">
        <v>6</v>
      </c>
      <c r="Q12182"/>
    </row>
    <row r="12183" spans="2:17" x14ac:dyDescent="0.25">
      <c r="B12183" s="18">
        <v>2013</v>
      </c>
      <c r="C12183" s="18" t="s">
        <v>8</v>
      </c>
      <c r="D12183" s="18" t="s">
        <v>920</v>
      </c>
      <c r="E12183" s="18" t="s">
        <v>870</v>
      </c>
      <c r="F12183" s="18" t="s">
        <v>933</v>
      </c>
      <c r="G12183" s="18">
        <v>2064</v>
      </c>
      <c r="H12183" s="18">
        <v>5</v>
      </c>
      <c r="I12183" s="18">
        <v>7</v>
      </c>
      <c r="Q12183"/>
    </row>
    <row r="12184" spans="2:17" x14ac:dyDescent="0.25">
      <c r="B12184" s="18">
        <v>2013</v>
      </c>
      <c r="C12184" s="18" t="s">
        <v>8</v>
      </c>
      <c r="D12184" s="18" t="s">
        <v>920</v>
      </c>
      <c r="E12184" s="18" t="s">
        <v>870</v>
      </c>
      <c r="F12184" s="18" t="s">
        <v>934</v>
      </c>
      <c r="G12184" s="18">
        <v>2052</v>
      </c>
      <c r="H12184" s="18">
        <v>5</v>
      </c>
      <c r="I12184" s="18">
        <v>7</v>
      </c>
      <c r="Q12184"/>
    </row>
    <row r="12185" spans="2:17" x14ac:dyDescent="0.25">
      <c r="B12185" s="18">
        <v>2013</v>
      </c>
      <c r="C12185" s="18" t="s">
        <v>8</v>
      </c>
      <c r="D12185" s="18" t="s">
        <v>920</v>
      </c>
      <c r="E12185" s="18" t="s">
        <v>870</v>
      </c>
      <c r="F12185" s="18" t="s">
        <v>935</v>
      </c>
      <c r="G12185" s="18">
        <v>1944</v>
      </c>
      <c r="H12185" s="18">
        <v>4</v>
      </c>
      <c r="I12185" s="18">
        <v>6</v>
      </c>
      <c r="Q12185"/>
    </row>
    <row r="12186" spans="2:17" x14ac:dyDescent="0.25">
      <c r="B12186" s="18">
        <v>2013</v>
      </c>
      <c r="C12186" s="18" t="s">
        <v>8</v>
      </c>
      <c r="D12186" s="18" t="s">
        <v>920</v>
      </c>
      <c r="E12186" s="18" t="s">
        <v>870</v>
      </c>
      <c r="F12186" s="18" t="s">
        <v>936</v>
      </c>
      <c r="G12186" s="18">
        <v>1800</v>
      </c>
      <c r="H12186" s="18">
        <v>4</v>
      </c>
      <c r="I12186" s="18">
        <v>6</v>
      </c>
      <c r="Q12186"/>
    </row>
    <row r="12187" spans="2:17" x14ac:dyDescent="0.25">
      <c r="B12187" s="18">
        <v>2013</v>
      </c>
      <c r="C12187" s="18" t="s">
        <v>8</v>
      </c>
      <c r="D12187" s="18" t="s">
        <v>920</v>
      </c>
      <c r="E12187" s="18" t="s">
        <v>870</v>
      </c>
      <c r="F12187" s="18" t="s">
        <v>937</v>
      </c>
      <c r="G12187" s="18">
        <v>2028</v>
      </c>
      <c r="H12187" s="18">
        <v>5</v>
      </c>
      <c r="I12187" s="18">
        <v>6</v>
      </c>
      <c r="Q12187"/>
    </row>
    <row r="12188" spans="2:17" x14ac:dyDescent="0.25">
      <c r="B12188" s="18">
        <v>2013</v>
      </c>
      <c r="C12188" s="18" t="s">
        <v>8</v>
      </c>
      <c r="D12188" s="18" t="s">
        <v>920</v>
      </c>
      <c r="E12188" s="18" t="s">
        <v>870</v>
      </c>
      <c r="F12188" s="18" t="s">
        <v>938</v>
      </c>
      <c r="G12188" s="18">
        <v>2148</v>
      </c>
      <c r="H12188" s="18">
        <v>4</v>
      </c>
      <c r="I12188" s="18">
        <v>6</v>
      </c>
      <c r="Q12188"/>
    </row>
    <row r="12189" spans="2:17" x14ac:dyDescent="0.25">
      <c r="B12189" s="18">
        <v>2013</v>
      </c>
      <c r="C12189" s="18" t="s">
        <v>8</v>
      </c>
      <c r="D12189" s="18" t="s">
        <v>920</v>
      </c>
      <c r="E12189" s="18" t="s">
        <v>870</v>
      </c>
      <c r="F12189" s="18" t="s">
        <v>939</v>
      </c>
      <c r="G12189" s="18">
        <v>1944</v>
      </c>
      <c r="H12189" s="18">
        <v>5</v>
      </c>
      <c r="I12189" s="18">
        <v>6</v>
      </c>
      <c r="Q12189"/>
    </row>
    <row r="12190" spans="2:17" x14ac:dyDescent="0.25">
      <c r="B12190" s="18">
        <v>2013</v>
      </c>
      <c r="C12190" s="18" t="s">
        <v>8</v>
      </c>
      <c r="D12190" s="18" t="s">
        <v>920</v>
      </c>
      <c r="E12190" s="18" t="s">
        <v>870</v>
      </c>
      <c r="F12190" s="18" t="s">
        <v>940</v>
      </c>
      <c r="G12190" s="18">
        <v>1896</v>
      </c>
      <c r="H12190" s="18">
        <v>4</v>
      </c>
      <c r="I12190" s="18">
        <v>6</v>
      </c>
      <c r="Q12190"/>
    </row>
    <row r="12191" spans="2:17" x14ac:dyDescent="0.25">
      <c r="B12191" s="18">
        <v>2013</v>
      </c>
      <c r="C12191" s="18" t="s">
        <v>8</v>
      </c>
      <c r="D12191" s="18" t="s">
        <v>920</v>
      </c>
      <c r="E12191" s="18" t="s">
        <v>870</v>
      </c>
      <c r="F12191" s="18" t="s">
        <v>941</v>
      </c>
      <c r="G12191" s="18">
        <v>1824</v>
      </c>
      <c r="H12191" s="18">
        <v>5</v>
      </c>
      <c r="I12191" s="18">
        <v>7</v>
      </c>
      <c r="Q12191"/>
    </row>
    <row r="12192" spans="2:17" x14ac:dyDescent="0.25">
      <c r="B12192" s="18">
        <v>2013</v>
      </c>
      <c r="C12192" s="18" t="s">
        <v>8</v>
      </c>
      <c r="D12192" s="18" t="s">
        <v>920</v>
      </c>
      <c r="E12192" s="18" t="s">
        <v>870</v>
      </c>
      <c r="F12192" s="18" t="s">
        <v>942</v>
      </c>
      <c r="G12192" s="18">
        <v>1848</v>
      </c>
      <c r="H12192" s="18">
        <v>5</v>
      </c>
      <c r="I12192" s="18">
        <v>6</v>
      </c>
      <c r="Q12192"/>
    </row>
    <row r="12193" spans="2:17" x14ac:dyDescent="0.25">
      <c r="B12193" s="18">
        <v>2013</v>
      </c>
      <c r="C12193" s="18" t="s">
        <v>8</v>
      </c>
      <c r="D12193" s="18" t="s">
        <v>920</v>
      </c>
      <c r="E12193" s="18" t="s">
        <v>870</v>
      </c>
      <c r="F12193" s="18" t="s">
        <v>943</v>
      </c>
      <c r="G12193" s="18">
        <v>2148</v>
      </c>
      <c r="H12193" s="18">
        <v>5</v>
      </c>
      <c r="I12193" s="18">
        <v>6</v>
      </c>
      <c r="Q12193"/>
    </row>
    <row r="12194" spans="2:17" x14ac:dyDescent="0.25">
      <c r="B12194" s="18">
        <v>2013</v>
      </c>
      <c r="C12194" s="18" t="s">
        <v>8</v>
      </c>
      <c r="D12194" s="18" t="s">
        <v>920</v>
      </c>
      <c r="E12194" s="18" t="s">
        <v>870</v>
      </c>
      <c r="F12194" s="18" t="s">
        <v>944</v>
      </c>
      <c r="G12194" s="18">
        <v>2076</v>
      </c>
      <c r="H12194" s="18">
        <v>5</v>
      </c>
      <c r="I12194" s="18">
        <v>7</v>
      </c>
      <c r="Q12194"/>
    </row>
    <row r="12195" spans="2:17" x14ac:dyDescent="0.25">
      <c r="B12195" s="18">
        <v>2013</v>
      </c>
      <c r="C12195" s="18" t="s">
        <v>8</v>
      </c>
      <c r="D12195" s="18" t="s">
        <v>920</v>
      </c>
      <c r="E12195" s="18" t="s">
        <v>870</v>
      </c>
      <c r="F12195" s="18" t="s">
        <v>945</v>
      </c>
      <c r="G12195" s="18">
        <v>1980</v>
      </c>
      <c r="H12195" s="18">
        <v>4</v>
      </c>
      <c r="I12195" s="18">
        <v>6</v>
      </c>
      <c r="Q12195"/>
    </row>
    <row r="12196" spans="2:17" x14ac:dyDescent="0.25">
      <c r="B12196" s="18">
        <v>2013</v>
      </c>
      <c r="C12196" s="18" t="s">
        <v>8</v>
      </c>
      <c r="D12196" s="18" t="s">
        <v>920</v>
      </c>
      <c r="E12196" s="18" t="s">
        <v>870</v>
      </c>
      <c r="F12196" s="18" t="s">
        <v>946</v>
      </c>
      <c r="G12196" s="18">
        <v>1800</v>
      </c>
      <c r="H12196" s="18">
        <v>4</v>
      </c>
      <c r="I12196" s="18">
        <v>7</v>
      </c>
      <c r="Q12196"/>
    </row>
    <row r="12197" spans="2:17" x14ac:dyDescent="0.25">
      <c r="B12197" s="18">
        <v>2013</v>
      </c>
      <c r="C12197" s="18" t="s">
        <v>8</v>
      </c>
      <c r="D12197" s="18" t="s">
        <v>920</v>
      </c>
      <c r="E12197" s="18" t="s">
        <v>870</v>
      </c>
      <c r="F12197" s="18" t="s">
        <v>947</v>
      </c>
      <c r="G12197" s="18">
        <v>2028</v>
      </c>
      <c r="H12197" s="18">
        <v>5</v>
      </c>
      <c r="I12197" s="18">
        <v>6</v>
      </c>
      <c r="Q12197"/>
    </row>
    <row r="12198" spans="2:17" x14ac:dyDescent="0.25">
      <c r="B12198" s="18">
        <v>2013</v>
      </c>
      <c r="C12198" s="18" t="s">
        <v>8</v>
      </c>
      <c r="D12198" s="18" t="s">
        <v>920</v>
      </c>
      <c r="E12198" s="18" t="s">
        <v>870</v>
      </c>
      <c r="F12198" s="18" t="s">
        <v>948</v>
      </c>
      <c r="G12198" s="18">
        <v>2160</v>
      </c>
      <c r="H12198" s="18">
        <v>4</v>
      </c>
      <c r="I12198" s="18">
        <v>6</v>
      </c>
      <c r="Q12198"/>
    </row>
    <row r="12199" spans="2:17" x14ac:dyDescent="0.25">
      <c r="B12199" s="18">
        <v>2013</v>
      </c>
      <c r="C12199" s="18" t="s">
        <v>8</v>
      </c>
      <c r="D12199" s="18" t="s">
        <v>920</v>
      </c>
      <c r="E12199" s="18" t="s">
        <v>870</v>
      </c>
      <c r="F12199" s="18" t="s">
        <v>949</v>
      </c>
      <c r="G12199" s="18">
        <v>2136</v>
      </c>
      <c r="H12199" s="18">
        <v>5</v>
      </c>
      <c r="I12199" s="18">
        <v>6</v>
      </c>
      <c r="Q12199"/>
    </row>
    <row r="12200" spans="2:17" x14ac:dyDescent="0.25">
      <c r="B12200" s="18">
        <v>2013</v>
      </c>
      <c r="C12200" s="18" t="s">
        <v>8</v>
      </c>
      <c r="D12200" s="18" t="s">
        <v>920</v>
      </c>
      <c r="E12200" s="18" t="s">
        <v>870</v>
      </c>
      <c r="F12200" s="18" t="s">
        <v>950</v>
      </c>
      <c r="G12200" s="18">
        <v>1824</v>
      </c>
      <c r="H12200" s="18">
        <v>4</v>
      </c>
      <c r="I12200" s="18">
        <v>7</v>
      </c>
      <c r="Q12200"/>
    </row>
    <row r="12201" spans="2:17" x14ac:dyDescent="0.25">
      <c r="B12201" s="18">
        <v>2013</v>
      </c>
      <c r="C12201" s="18" t="s">
        <v>8</v>
      </c>
      <c r="D12201" s="18" t="s">
        <v>920</v>
      </c>
      <c r="E12201" s="18" t="s">
        <v>870</v>
      </c>
      <c r="F12201" s="18" t="s">
        <v>951</v>
      </c>
      <c r="G12201" s="18">
        <v>1872</v>
      </c>
      <c r="H12201" s="18">
        <v>4</v>
      </c>
      <c r="I12201" s="18">
        <v>6</v>
      </c>
      <c r="Q12201"/>
    </row>
    <row r="12202" spans="2:17" x14ac:dyDescent="0.25">
      <c r="B12202" s="18">
        <v>2013</v>
      </c>
      <c r="C12202" s="18" t="s">
        <v>8</v>
      </c>
      <c r="D12202" s="18" t="s">
        <v>920</v>
      </c>
      <c r="E12202" s="18" t="s">
        <v>870</v>
      </c>
      <c r="F12202" s="18" t="s">
        <v>952</v>
      </c>
      <c r="G12202" s="18">
        <v>1908</v>
      </c>
      <c r="H12202" s="18">
        <v>4</v>
      </c>
      <c r="I12202" s="18">
        <v>7</v>
      </c>
      <c r="Q12202"/>
    </row>
    <row r="12203" spans="2:17" x14ac:dyDescent="0.25">
      <c r="B12203" s="18">
        <v>2013</v>
      </c>
      <c r="C12203" s="18" t="s">
        <v>8</v>
      </c>
      <c r="D12203" s="18" t="s">
        <v>920</v>
      </c>
      <c r="E12203" s="18" t="s">
        <v>870</v>
      </c>
      <c r="F12203" s="18" t="s">
        <v>953</v>
      </c>
      <c r="G12203" s="18">
        <v>2040</v>
      </c>
      <c r="H12203" s="18">
        <v>4</v>
      </c>
      <c r="I12203" s="18">
        <v>6</v>
      </c>
      <c r="Q12203"/>
    </row>
    <row r="12204" spans="2:17" x14ac:dyDescent="0.25">
      <c r="B12204" s="18">
        <v>2013</v>
      </c>
      <c r="C12204" s="18" t="s">
        <v>8</v>
      </c>
      <c r="D12204" s="18" t="s">
        <v>920</v>
      </c>
      <c r="E12204" s="18" t="s">
        <v>870</v>
      </c>
      <c r="F12204" s="18" t="s">
        <v>954</v>
      </c>
      <c r="G12204" s="18">
        <v>1860</v>
      </c>
      <c r="H12204" s="18">
        <v>5</v>
      </c>
      <c r="I12204" s="18">
        <v>6</v>
      </c>
      <c r="Q12204"/>
    </row>
    <row r="12205" spans="2:17" x14ac:dyDescent="0.25">
      <c r="B12205" s="18">
        <v>2013</v>
      </c>
      <c r="C12205" s="18" t="s">
        <v>8</v>
      </c>
      <c r="D12205" s="18" t="s">
        <v>920</v>
      </c>
      <c r="E12205" s="18" t="s">
        <v>870</v>
      </c>
      <c r="F12205" s="18" t="s">
        <v>955</v>
      </c>
      <c r="G12205" s="18">
        <v>1896</v>
      </c>
      <c r="H12205" s="18">
        <v>4</v>
      </c>
      <c r="I12205" s="18">
        <v>6</v>
      </c>
      <c r="Q12205"/>
    </row>
    <row r="12206" spans="2:17" x14ac:dyDescent="0.25">
      <c r="B12206" s="18">
        <v>2013</v>
      </c>
      <c r="C12206" s="18" t="s">
        <v>8</v>
      </c>
      <c r="D12206" s="18" t="s">
        <v>920</v>
      </c>
      <c r="E12206" s="18" t="s">
        <v>870</v>
      </c>
      <c r="F12206" s="18" t="s">
        <v>956</v>
      </c>
      <c r="G12206" s="18">
        <v>2148</v>
      </c>
      <c r="H12206" s="18">
        <v>4</v>
      </c>
      <c r="I12206" s="18">
        <v>7</v>
      </c>
      <c r="Q12206"/>
    </row>
    <row r="12207" spans="2:17" x14ac:dyDescent="0.25">
      <c r="B12207" s="18">
        <v>2013</v>
      </c>
      <c r="C12207" s="18" t="s">
        <v>8</v>
      </c>
      <c r="D12207" s="18" t="s">
        <v>920</v>
      </c>
      <c r="E12207" s="18" t="s">
        <v>870</v>
      </c>
      <c r="F12207" s="18" t="s">
        <v>957</v>
      </c>
      <c r="G12207" s="18">
        <v>1944</v>
      </c>
      <c r="H12207" s="18">
        <v>5</v>
      </c>
      <c r="I12207" s="18">
        <v>6</v>
      </c>
      <c r="Q12207"/>
    </row>
    <row r="12208" spans="2:17" x14ac:dyDescent="0.25">
      <c r="B12208" s="18">
        <v>2013</v>
      </c>
      <c r="C12208" s="18" t="s">
        <v>8</v>
      </c>
      <c r="D12208" s="18" t="s">
        <v>920</v>
      </c>
      <c r="E12208" s="18" t="s">
        <v>870</v>
      </c>
      <c r="F12208" s="18" t="s">
        <v>958</v>
      </c>
      <c r="G12208" s="18">
        <v>2076</v>
      </c>
      <c r="H12208" s="18">
        <v>5</v>
      </c>
      <c r="I12208" s="18">
        <v>7</v>
      </c>
      <c r="Q12208"/>
    </row>
    <row r="12209" spans="2:17" x14ac:dyDescent="0.25">
      <c r="B12209" s="18">
        <v>2013</v>
      </c>
      <c r="C12209" s="18" t="s">
        <v>8</v>
      </c>
      <c r="D12209" s="18" t="s">
        <v>920</v>
      </c>
      <c r="E12209" s="18" t="s">
        <v>870</v>
      </c>
      <c r="F12209" s="18" t="s">
        <v>959</v>
      </c>
      <c r="G12209" s="18">
        <v>1860</v>
      </c>
      <c r="H12209" s="18">
        <v>4</v>
      </c>
      <c r="I12209" s="18">
        <v>6</v>
      </c>
      <c r="Q12209"/>
    </row>
    <row r="12210" spans="2:17" x14ac:dyDescent="0.25">
      <c r="B12210" s="18">
        <v>2013</v>
      </c>
      <c r="C12210" s="18" t="s">
        <v>8</v>
      </c>
      <c r="D12210" s="18" t="s">
        <v>920</v>
      </c>
      <c r="E12210" s="18" t="s">
        <v>870</v>
      </c>
      <c r="F12210" s="18" t="s">
        <v>960</v>
      </c>
      <c r="G12210" s="18">
        <v>2016</v>
      </c>
      <c r="H12210" s="18">
        <v>5</v>
      </c>
      <c r="I12210" s="18">
        <v>6</v>
      </c>
      <c r="Q12210"/>
    </row>
    <row r="12211" spans="2:17" x14ac:dyDescent="0.25">
      <c r="B12211" s="18">
        <v>2013</v>
      </c>
      <c r="C12211" s="18" t="s">
        <v>8</v>
      </c>
      <c r="D12211" s="18" t="s">
        <v>920</v>
      </c>
      <c r="E12211" s="18" t="s">
        <v>870</v>
      </c>
      <c r="F12211" s="18" t="s">
        <v>961</v>
      </c>
      <c r="G12211" s="18">
        <v>1860</v>
      </c>
      <c r="H12211" s="18">
        <v>5</v>
      </c>
      <c r="I12211" s="18">
        <v>7</v>
      </c>
      <c r="Q12211"/>
    </row>
    <row r="12212" spans="2:17" x14ac:dyDescent="0.25">
      <c r="B12212" s="18">
        <v>2013</v>
      </c>
      <c r="C12212" s="18" t="s">
        <v>8</v>
      </c>
      <c r="D12212" s="18" t="s">
        <v>920</v>
      </c>
      <c r="E12212" s="18" t="s">
        <v>870</v>
      </c>
      <c r="F12212" s="18" t="s">
        <v>962</v>
      </c>
      <c r="G12212" s="18">
        <v>2076</v>
      </c>
      <c r="H12212" s="18">
        <v>5</v>
      </c>
      <c r="I12212" s="18">
        <v>7</v>
      </c>
      <c r="Q12212"/>
    </row>
    <row r="12213" spans="2:17" x14ac:dyDescent="0.25">
      <c r="B12213" s="18">
        <v>2013</v>
      </c>
      <c r="C12213" s="18" t="s">
        <v>8</v>
      </c>
      <c r="D12213" s="18" t="s">
        <v>920</v>
      </c>
      <c r="E12213" s="18" t="s">
        <v>870</v>
      </c>
      <c r="F12213" s="18" t="s">
        <v>963</v>
      </c>
      <c r="G12213" s="18">
        <v>2124</v>
      </c>
      <c r="H12213" s="18">
        <v>5</v>
      </c>
      <c r="I12213" s="18">
        <v>7</v>
      </c>
      <c r="Q12213"/>
    </row>
    <row r="12214" spans="2:17" x14ac:dyDescent="0.25">
      <c r="B12214" s="18">
        <v>2013</v>
      </c>
      <c r="C12214" s="18" t="s">
        <v>8</v>
      </c>
      <c r="D12214" s="18" t="s">
        <v>920</v>
      </c>
      <c r="E12214" s="18" t="s">
        <v>870</v>
      </c>
      <c r="F12214" s="18" t="s">
        <v>964</v>
      </c>
      <c r="G12214" s="18">
        <v>1992</v>
      </c>
      <c r="H12214" s="18">
        <v>5</v>
      </c>
      <c r="I12214" s="18">
        <v>6</v>
      </c>
      <c r="Q12214"/>
    </row>
    <row r="12215" spans="2:17" x14ac:dyDescent="0.25">
      <c r="B12215" s="18">
        <v>2013</v>
      </c>
      <c r="C12215" s="18" t="s">
        <v>8</v>
      </c>
      <c r="D12215" s="18" t="s">
        <v>920</v>
      </c>
      <c r="E12215" s="18" t="s">
        <v>870</v>
      </c>
      <c r="F12215" s="18" t="s">
        <v>965</v>
      </c>
      <c r="G12215" s="18">
        <v>1800</v>
      </c>
      <c r="H12215" s="18">
        <v>5</v>
      </c>
      <c r="I12215" s="18">
        <v>7</v>
      </c>
      <c r="Q12215"/>
    </row>
    <row r="12216" spans="2:17" x14ac:dyDescent="0.25">
      <c r="B12216" s="18">
        <v>2013</v>
      </c>
      <c r="C12216" s="18" t="s">
        <v>8</v>
      </c>
      <c r="D12216" s="18" t="s">
        <v>920</v>
      </c>
      <c r="E12216" s="18" t="s">
        <v>870</v>
      </c>
      <c r="F12216" s="18" t="s">
        <v>966</v>
      </c>
      <c r="G12216" s="18">
        <v>1956</v>
      </c>
      <c r="H12216" s="18">
        <v>5</v>
      </c>
      <c r="I12216" s="18">
        <v>6</v>
      </c>
      <c r="Q12216"/>
    </row>
    <row r="12217" spans="2:17" x14ac:dyDescent="0.25">
      <c r="B12217" s="18">
        <v>2013</v>
      </c>
      <c r="C12217" s="18" t="s">
        <v>8</v>
      </c>
      <c r="D12217" s="18" t="s">
        <v>920</v>
      </c>
      <c r="E12217" s="18" t="s">
        <v>870</v>
      </c>
      <c r="F12217" s="18" t="s">
        <v>967</v>
      </c>
      <c r="G12217" s="18">
        <v>2004</v>
      </c>
      <c r="H12217" s="18">
        <v>5</v>
      </c>
      <c r="I12217" s="18">
        <v>7</v>
      </c>
      <c r="Q12217"/>
    </row>
    <row r="12218" spans="2:17" x14ac:dyDescent="0.25">
      <c r="B12218" s="18">
        <v>2013</v>
      </c>
      <c r="C12218" s="18" t="s">
        <v>8</v>
      </c>
      <c r="D12218" s="18" t="s">
        <v>920</v>
      </c>
      <c r="E12218" s="18" t="s">
        <v>870</v>
      </c>
      <c r="F12218" s="18" t="s">
        <v>3669</v>
      </c>
      <c r="G12218" s="18">
        <v>2136</v>
      </c>
      <c r="H12218" s="18">
        <v>4</v>
      </c>
      <c r="I12218" s="18">
        <v>7</v>
      </c>
      <c r="Q12218"/>
    </row>
    <row r="12219" spans="2:17" x14ac:dyDescent="0.25">
      <c r="B12219" s="18">
        <v>2013</v>
      </c>
      <c r="C12219" s="18" t="s">
        <v>8</v>
      </c>
      <c r="D12219" s="18" t="s">
        <v>920</v>
      </c>
      <c r="E12219" s="18" t="s">
        <v>870</v>
      </c>
      <c r="F12219" s="18" t="s">
        <v>3881</v>
      </c>
      <c r="G12219" s="18">
        <v>1824</v>
      </c>
      <c r="H12219" s="18">
        <v>5</v>
      </c>
      <c r="I12219" s="18">
        <v>7</v>
      </c>
      <c r="Q12219"/>
    </row>
    <row r="12220" spans="2:17" x14ac:dyDescent="0.25">
      <c r="B12220" s="18">
        <v>2013</v>
      </c>
      <c r="C12220" s="18" t="s">
        <v>8</v>
      </c>
      <c r="D12220" s="18" t="s">
        <v>920</v>
      </c>
      <c r="E12220" s="18" t="s">
        <v>870</v>
      </c>
      <c r="F12220" s="18" t="s">
        <v>3882</v>
      </c>
      <c r="G12220" s="18">
        <v>2076</v>
      </c>
      <c r="H12220" s="18">
        <v>5</v>
      </c>
      <c r="I12220" s="18">
        <v>6</v>
      </c>
      <c r="Q12220"/>
    </row>
    <row r="12221" spans="2:17" x14ac:dyDescent="0.25">
      <c r="B12221" s="18">
        <v>2013</v>
      </c>
      <c r="C12221" s="18" t="s">
        <v>8</v>
      </c>
      <c r="D12221" s="18" t="s">
        <v>920</v>
      </c>
      <c r="E12221" s="18" t="s">
        <v>870</v>
      </c>
      <c r="F12221" s="18" t="s">
        <v>3883</v>
      </c>
      <c r="G12221" s="18">
        <v>1992</v>
      </c>
      <c r="H12221" s="18">
        <v>5</v>
      </c>
      <c r="I12221" s="18">
        <v>7</v>
      </c>
      <c r="Q12221"/>
    </row>
    <row r="12222" spans="2:17" x14ac:dyDescent="0.25">
      <c r="B12222" s="18">
        <v>2013</v>
      </c>
      <c r="C12222" s="18" t="s">
        <v>8</v>
      </c>
      <c r="D12222" s="18" t="s">
        <v>920</v>
      </c>
      <c r="E12222" s="18" t="s">
        <v>870</v>
      </c>
      <c r="F12222" s="18" t="s">
        <v>3884</v>
      </c>
      <c r="G12222" s="18">
        <v>2064</v>
      </c>
      <c r="H12222" s="18">
        <v>4</v>
      </c>
      <c r="I12222" s="18">
        <v>6</v>
      </c>
      <c r="Q12222"/>
    </row>
    <row r="12223" spans="2:17" x14ac:dyDescent="0.25">
      <c r="B12223" s="18">
        <v>2013</v>
      </c>
      <c r="C12223" s="18" t="s">
        <v>8</v>
      </c>
      <c r="D12223" s="18" t="s">
        <v>920</v>
      </c>
      <c r="E12223" s="18" t="s">
        <v>870</v>
      </c>
      <c r="F12223" s="18" t="s">
        <v>3885</v>
      </c>
      <c r="G12223" s="18">
        <v>1884</v>
      </c>
      <c r="H12223" s="18">
        <v>4</v>
      </c>
      <c r="I12223" s="18">
        <v>6</v>
      </c>
      <c r="Q12223"/>
    </row>
    <row r="12224" spans="2:17" x14ac:dyDescent="0.25">
      <c r="B12224" s="18">
        <v>2013</v>
      </c>
      <c r="C12224" s="18" t="s">
        <v>8</v>
      </c>
      <c r="D12224" s="18" t="s">
        <v>920</v>
      </c>
      <c r="E12224" s="18" t="s">
        <v>870</v>
      </c>
      <c r="F12224" s="18" t="s">
        <v>3886</v>
      </c>
      <c r="G12224" s="18">
        <v>2076</v>
      </c>
      <c r="H12224" s="18">
        <v>5</v>
      </c>
      <c r="I12224" s="18">
        <v>7</v>
      </c>
      <c r="Q12224"/>
    </row>
    <row r="12225" spans="2:17" x14ac:dyDescent="0.25">
      <c r="B12225" s="18">
        <v>2013</v>
      </c>
      <c r="C12225" s="18" t="s">
        <v>8</v>
      </c>
      <c r="D12225" s="18" t="s">
        <v>920</v>
      </c>
      <c r="E12225" s="18" t="s">
        <v>870</v>
      </c>
      <c r="F12225" s="18" t="s">
        <v>3887</v>
      </c>
      <c r="G12225" s="18">
        <v>1848</v>
      </c>
      <c r="H12225" s="18">
        <v>4</v>
      </c>
      <c r="I12225" s="18">
        <v>7</v>
      </c>
      <c r="Q12225"/>
    </row>
    <row r="12226" spans="2:17" x14ac:dyDescent="0.25">
      <c r="B12226" s="18">
        <v>2013</v>
      </c>
      <c r="C12226" s="18" t="s">
        <v>8</v>
      </c>
      <c r="D12226" s="18" t="s">
        <v>920</v>
      </c>
      <c r="E12226" s="18" t="s">
        <v>870</v>
      </c>
      <c r="F12226" s="18" t="s">
        <v>968</v>
      </c>
      <c r="G12226" s="18">
        <v>2112</v>
      </c>
      <c r="H12226" s="18">
        <v>5</v>
      </c>
      <c r="I12226" s="18">
        <v>6</v>
      </c>
      <c r="Q12226"/>
    </row>
    <row r="12227" spans="2:17" x14ac:dyDescent="0.25">
      <c r="B12227" s="18">
        <v>2013</v>
      </c>
      <c r="C12227" s="18" t="s">
        <v>8</v>
      </c>
      <c r="D12227" s="18" t="s">
        <v>920</v>
      </c>
      <c r="E12227" s="18" t="s">
        <v>870</v>
      </c>
      <c r="F12227" s="18" t="s">
        <v>969</v>
      </c>
      <c r="G12227" s="18">
        <v>2064</v>
      </c>
      <c r="H12227" s="18">
        <v>4</v>
      </c>
      <c r="I12227" s="18">
        <v>7</v>
      </c>
      <c r="Q12227"/>
    </row>
    <row r="12228" spans="2:17" x14ac:dyDescent="0.25">
      <c r="B12228" s="18">
        <v>2013</v>
      </c>
      <c r="C12228" s="18" t="s">
        <v>8</v>
      </c>
      <c r="D12228" s="18" t="s">
        <v>920</v>
      </c>
      <c r="E12228" s="18" t="s">
        <v>870</v>
      </c>
      <c r="F12228" s="18" t="s">
        <v>970</v>
      </c>
      <c r="G12228" s="18">
        <v>2016</v>
      </c>
      <c r="H12228" s="18">
        <v>4</v>
      </c>
      <c r="I12228" s="18">
        <v>7</v>
      </c>
      <c r="Q12228"/>
    </row>
    <row r="12229" spans="2:17" x14ac:dyDescent="0.25">
      <c r="B12229" s="18">
        <v>2013</v>
      </c>
      <c r="C12229" s="18" t="s">
        <v>8</v>
      </c>
      <c r="D12229" s="18" t="s">
        <v>920</v>
      </c>
      <c r="E12229" s="18" t="s">
        <v>870</v>
      </c>
      <c r="F12229" s="18" t="s">
        <v>971</v>
      </c>
      <c r="G12229" s="18">
        <v>2028</v>
      </c>
      <c r="H12229" s="18">
        <v>4</v>
      </c>
      <c r="I12229" s="18">
        <v>6</v>
      </c>
      <c r="Q12229"/>
    </row>
    <row r="12230" spans="2:17" x14ac:dyDescent="0.25">
      <c r="B12230" s="18">
        <v>2013</v>
      </c>
      <c r="C12230" s="18" t="s">
        <v>8</v>
      </c>
      <c r="D12230" s="18" t="s">
        <v>920</v>
      </c>
      <c r="E12230" s="18" t="s">
        <v>870</v>
      </c>
      <c r="F12230" s="18" t="s">
        <v>972</v>
      </c>
      <c r="G12230" s="18">
        <v>1944</v>
      </c>
      <c r="H12230" s="18">
        <v>5</v>
      </c>
      <c r="I12230" s="18">
        <v>7</v>
      </c>
      <c r="Q12230"/>
    </row>
    <row r="12231" spans="2:17" x14ac:dyDescent="0.25">
      <c r="B12231" s="18">
        <v>2013</v>
      </c>
      <c r="C12231" s="18" t="s">
        <v>8</v>
      </c>
      <c r="D12231" s="18" t="s">
        <v>920</v>
      </c>
      <c r="E12231" s="18" t="s">
        <v>870</v>
      </c>
      <c r="F12231" s="18" t="s">
        <v>973</v>
      </c>
      <c r="G12231" s="18">
        <v>2124</v>
      </c>
      <c r="H12231" s="18">
        <v>4</v>
      </c>
      <c r="I12231" s="18">
        <v>7</v>
      </c>
      <c r="Q12231"/>
    </row>
    <row r="12232" spans="2:17" x14ac:dyDescent="0.25">
      <c r="B12232" s="18">
        <v>2013</v>
      </c>
      <c r="C12232" s="18" t="s">
        <v>8</v>
      </c>
      <c r="D12232" s="18" t="s">
        <v>920</v>
      </c>
      <c r="E12232" s="18" t="s">
        <v>870</v>
      </c>
      <c r="F12232" s="18" t="s">
        <v>974</v>
      </c>
      <c r="G12232" s="18">
        <v>2016</v>
      </c>
      <c r="H12232" s="18">
        <v>5</v>
      </c>
      <c r="I12232" s="18">
        <v>6</v>
      </c>
      <c r="Q12232"/>
    </row>
    <row r="12233" spans="2:17" x14ac:dyDescent="0.25">
      <c r="B12233" s="18">
        <v>2013</v>
      </c>
      <c r="C12233" s="18" t="s">
        <v>8</v>
      </c>
      <c r="D12233" s="18" t="s">
        <v>920</v>
      </c>
      <c r="E12233" s="18" t="s">
        <v>870</v>
      </c>
      <c r="F12233" s="18" t="s">
        <v>975</v>
      </c>
      <c r="G12233" s="18">
        <v>2112</v>
      </c>
      <c r="H12233" s="18">
        <v>4</v>
      </c>
      <c r="I12233" s="18">
        <v>6</v>
      </c>
      <c r="Q12233"/>
    </row>
    <row r="12234" spans="2:17" x14ac:dyDescent="0.25">
      <c r="B12234" s="18">
        <v>2013</v>
      </c>
      <c r="C12234" s="18" t="s">
        <v>8</v>
      </c>
      <c r="D12234" s="18" t="s">
        <v>920</v>
      </c>
      <c r="E12234" s="18" t="s">
        <v>870</v>
      </c>
      <c r="F12234" s="18" t="s">
        <v>976</v>
      </c>
      <c r="G12234" s="18">
        <v>1992</v>
      </c>
      <c r="H12234" s="18">
        <v>5</v>
      </c>
      <c r="I12234" s="18">
        <v>7</v>
      </c>
      <c r="Q12234"/>
    </row>
    <row r="12235" spans="2:17" x14ac:dyDescent="0.25">
      <c r="B12235" s="18">
        <v>2013</v>
      </c>
      <c r="C12235" s="18" t="s">
        <v>8</v>
      </c>
      <c r="D12235" s="18" t="s">
        <v>920</v>
      </c>
      <c r="E12235" s="18" t="s">
        <v>870</v>
      </c>
      <c r="F12235" s="18" t="s">
        <v>977</v>
      </c>
      <c r="G12235" s="18">
        <v>2028</v>
      </c>
      <c r="H12235" s="18">
        <v>4</v>
      </c>
      <c r="I12235" s="18">
        <v>7</v>
      </c>
      <c r="Q12235"/>
    </row>
    <row r="12236" spans="2:17" x14ac:dyDescent="0.25">
      <c r="B12236" s="18">
        <v>2013</v>
      </c>
      <c r="C12236" s="18" t="s">
        <v>8</v>
      </c>
      <c r="D12236" s="18" t="s">
        <v>920</v>
      </c>
      <c r="E12236" s="18" t="s">
        <v>870</v>
      </c>
      <c r="F12236" s="18" t="s">
        <v>978</v>
      </c>
      <c r="G12236" s="18">
        <v>1896</v>
      </c>
      <c r="H12236" s="18">
        <v>4</v>
      </c>
      <c r="I12236" s="18">
        <v>6</v>
      </c>
      <c r="Q12236"/>
    </row>
    <row r="12237" spans="2:17" x14ac:dyDescent="0.25">
      <c r="B12237" s="18">
        <v>2013</v>
      </c>
      <c r="C12237" s="18" t="s">
        <v>8</v>
      </c>
      <c r="D12237" s="18" t="s">
        <v>920</v>
      </c>
      <c r="E12237" s="18" t="s">
        <v>870</v>
      </c>
      <c r="F12237" s="18" t="s">
        <v>979</v>
      </c>
      <c r="G12237" s="18">
        <v>1860</v>
      </c>
      <c r="H12237" s="18">
        <v>5</v>
      </c>
      <c r="I12237" s="18">
        <v>6</v>
      </c>
      <c r="Q12237"/>
    </row>
    <row r="12238" spans="2:17" x14ac:dyDescent="0.25">
      <c r="B12238" s="18">
        <v>2013</v>
      </c>
      <c r="C12238" s="18" t="s">
        <v>8</v>
      </c>
      <c r="D12238" s="18" t="s">
        <v>920</v>
      </c>
      <c r="E12238" s="18" t="s">
        <v>870</v>
      </c>
      <c r="F12238" s="18" t="s">
        <v>980</v>
      </c>
      <c r="G12238" s="18">
        <v>2076</v>
      </c>
      <c r="H12238" s="18">
        <v>4</v>
      </c>
      <c r="I12238" s="18">
        <v>6</v>
      </c>
      <c r="Q12238"/>
    </row>
    <row r="12239" spans="2:17" x14ac:dyDescent="0.25">
      <c r="B12239" s="18">
        <v>2013</v>
      </c>
      <c r="C12239" s="18" t="s">
        <v>8</v>
      </c>
      <c r="D12239" s="18" t="s">
        <v>920</v>
      </c>
      <c r="E12239" s="18" t="s">
        <v>870</v>
      </c>
      <c r="F12239" s="18" t="s">
        <v>981</v>
      </c>
      <c r="G12239" s="18">
        <v>1848</v>
      </c>
      <c r="H12239" s="18">
        <v>4</v>
      </c>
      <c r="I12239" s="18">
        <v>7</v>
      </c>
      <c r="Q12239"/>
    </row>
    <row r="12240" spans="2:17" x14ac:dyDescent="0.25">
      <c r="B12240" s="18">
        <v>2013</v>
      </c>
      <c r="C12240" s="18" t="s">
        <v>8</v>
      </c>
      <c r="D12240" s="18" t="s">
        <v>920</v>
      </c>
      <c r="E12240" s="18" t="s">
        <v>870</v>
      </c>
      <c r="F12240" s="18" t="s">
        <v>982</v>
      </c>
      <c r="G12240" s="18">
        <v>2040</v>
      </c>
      <c r="H12240" s="18">
        <v>5</v>
      </c>
      <c r="I12240" s="18">
        <v>7</v>
      </c>
      <c r="Q12240"/>
    </row>
    <row r="12241" spans="2:17" x14ac:dyDescent="0.25">
      <c r="B12241" s="18">
        <v>2013</v>
      </c>
      <c r="C12241" s="18" t="s">
        <v>8</v>
      </c>
      <c r="D12241" s="18" t="s">
        <v>920</v>
      </c>
      <c r="E12241" s="18" t="s">
        <v>870</v>
      </c>
      <c r="F12241" s="18" t="s">
        <v>983</v>
      </c>
      <c r="G12241" s="18">
        <v>2088</v>
      </c>
      <c r="H12241" s="18">
        <v>5</v>
      </c>
      <c r="I12241" s="18">
        <v>6</v>
      </c>
      <c r="Q12241"/>
    </row>
    <row r="12242" spans="2:17" x14ac:dyDescent="0.25">
      <c r="B12242" s="18">
        <v>2013</v>
      </c>
      <c r="C12242" s="18" t="s">
        <v>8</v>
      </c>
      <c r="D12242" s="18" t="s">
        <v>920</v>
      </c>
      <c r="E12242" s="18" t="s">
        <v>870</v>
      </c>
      <c r="F12242" s="18" t="s">
        <v>984</v>
      </c>
      <c r="G12242" s="18">
        <v>2016</v>
      </c>
      <c r="H12242" s="18">
        <v>4</v>
      </c>
      <c r="I12242" s="18">
        <v>7</v>
      </c>
      <c r="Q12242"/>
    </row>
    <row r="12243" spans="2:17" x14ac:dyDescent="0.25">
      <c r="B12243" s="18">
        <v>2013</v>
      </c>
      <c r="C12243" s="18" t="s">
        <v>8</v>
      </c>
      <c r="D12243" s="18" t="s">
        <v>920</v>
      </c>
      <c r="E12243" s="18" t="s">
        <v>870</v>
      </c>
      <c r="F12243" s="18" t="s">
        <v>985</v>
      </c>
      <c r="G12243" s="18">
        <v>1956</v>
      </c>
      <c r="H12243" s="18">
        <v>4</v>
      </c>
      <c r="I12243" s="18">
        <v>6</v>
      </c>
      <c r="Q12243"/>
    </row>
    <row r="12244" spans="2:17" x14ac:dyDescent="0.25">
      <c r="B12244" s="18">
        <v>2013</v>
      </c>
      <c r="C12244" s="18" t="s">
        <v>8</v>
      </c>
      <c r="D12244" s="18" t="s">
        <v>920</v>
      </c>
      <c r="E12244" s="18" t="s">
        <v>870</v>
      </c>
      <c r="F12244" s="18" t="s">
        <v>986</v>
      </c>
      <c r="G12244" s="18">
        <v>1860</v>
      </c>
      <c r="H12244" s="18">
        <v>5</v>
      </c>
      <c r="I12244" s="18">
        <v>6</v>
      </c>
      <c r="Q12244"/>
    </row>
    <row r="12245" spans="2:17" x14ac:dyDescent="0.25">
      <c r="B12245" s="18">
        <v>2013</v>
      </c>
      <c r="C12245" s="18" t="s">
        <v>8</v>
      </c>
      <c r="D12245" s="18" t="s">
        <v>920</v>
      </c>
      <c r="E12245" s="18" t="s">
        <v>870</v>
      </c>
      <c r="F12245" s="18" t="s">
        <v>987</v>
      </c>
      <c r="G12245" s="18">
        <v>2052</v>
      </c>
      <c r="H12245" s="18">
        <v>5</v>
      </c>
      <c r="I12245" s="18">
        <v>6</v>
      </c>
      <c r="Q12245"/>
    </row>
    <row r="12246" spans="2:17" x14ac:dyDescent="0.25">
      <c r="B12246" s="18">
        <v>2013</v>
      </c>
      <c r="C12246" s="18" t="s">
        <v>8</v>
      </c>
      <c r="D12246" s="18" t="s">
        <v>920</v>
      </c>
      <c r="E12246" s="18" t="s">
        <v>870</v>
      </c>
      <c r="F12246" s="18" t="s">
        <v>988</v>
      </c>
      <c r="G12246" s="18">
        <v>1812</v>
      </c>
      <c r="H12246" s="18">
        <v>4</v>
      </c>
      <c r="I12246" s="18">
        <v>6</v>
      </c>
      <c r="Q12246"/>
    </row>
    <row r="12247" spans="2:17" x14ac:dyDescent="0.25">
      <c r="B12247" s="18">
        <v>2013</v>
      </c>
      <c r="C12247" s="18" t="s">
        <v>8</v>
      </c>
      <c r="D12247" s="18" t="s">
        <v>920</v>
      </c>
      <c r="E12247" s="18" t="s">
        <v>870</v>
      </c>
      <c r="F12247" s="18" t="s">
        <v>989</v>
      </c>
      <c r="G12247" s="18">
        <v>2004</v>
      </c>
      <c r="H12247" s="18">
        <v>4</v>
      </c>
      <c r="I12247" s="18">
        <v>6</v>
      </c>
      <c r="Q12247"/>
    </row>
    <row r="12248" spans="2:17" x14ac:dyDescent="0.25">
      <c r="B12248" s="18">
        <v>2013</v>
      </c>
      <c r="C12248" s="18" t="s">
        <v>8</v>
      </c>
      <c r="D12248" s="18" t="s">
        <v>920</v>
      </c>
      <c r="E12248" s="18" t="s">
        <v>870</v>
      </c>
      <c r="F12248" s="18" t="s">
        <v>990</v>
      </c>
      <c r="G12248" s="18">
        <v>1908</v>
      </c>
      <c r="H12248" s="18">
        <v>4</v>
      </c>
      <c r="I12248" s="18">
        <v>6</v>
      </c>
      <c r="Q12248"/>
    </row>
    <row r="12249" spans="2:17" x14ac:dyDescent="0.25">
      <c r="B12249" s="18">
        <v>2013</v>
      </c>
      <c r="C12249" s="18" t="s">
        <v>8</v>
      </c>
      <c r="D12249" s="18" t="s">
        <v>920</v>
      </c>
      <c r="E12249" s="18" t="s">
        <v>870</v>
      </c>
      <c r="F12249" s="18" t="s">
        <v>991</v>
      </c>
      <c r="G12249" s="18">
        <v>2112</v>
      </c>
      <c r="H12249" s="18">
        <v>4</v>
      </c>
      <c r="I12249" s="18">
        <v>6</v>
      </c>
      <c r="Q12249"/>
    </row>
    <row r="12250" spans="2:17" x14ac:dyDescent="0.25">
      <c r="B12250" s="18">
        <v>2013</v>
      </c>
      <c r="C12250" s="18" t="s">
        <v>8</v>
      </c>
      <c r="D12250" s="18" t="s">
        <v>920</v>
      </c>
      <c r="E12250" s="18" t="s">
        <v>870</v>
      </c>
      <c r="F12250" s="18" t="s">
        <v>992</v>
      </c>
      <c r="G12250" s="18">
        <v>2112</v>
      </c>
      <c r="H12250" s="18">
        <v>4</v>
      </c>
      <c r="I12250" s="18">
        <v>6</v>
      </c>
      <c r="Q12250"/>
    </row>
    <row r="12251" spans="2:17" x14ac:dyDescent="0.25">
      <c r="B12251" s="18">
        <v>2013</v>
      </c>
      <c r="C12251" s="18" t="s">
        <v>8</v>
      </c>
      <c r="D12251" s="18" t="s">
        <v>920</v>
      </c>
      <c r="E12251" s="18" t="s">
        <v>870</v>
      </c>
      <c r="F12251" s="18" t="s">
        <v>993</v>
      </c>
      <c r="G12251" s="18">
        <v>2016</v>
      </c>
      <c r="H12251" s="18">
        <v>5</v>
      </c>
      <c r="I12251" s="18">
        <v>7</v>
      </c>
      <c r="Q12251"/>
    </row>
    <row r="12252" spans="2:17" x14ac:dyDescent="0.25">
      <c r="B12252" s="18">
        <v>2013</v>
      </c>
      <c r="C12252" s="18" t="s">
        <v>8</v>
      </c>
      <c r="D12252" s="18" t="s">
        <v>920</v>
      </c>
      <c r="E12252" s="18" t="s">
        <v>870</v>
      </c>
      <c r="F12252" s="18" t="s">
        <v>994</v>
      </c>
      <c r="G12252" s="18">
        <v>1992</v>
      </c>
      <c r="H12252" s="18">
        <v>5</v>
      </c>
      <c r="I12252" s="18">
        <v>6</v>
      </c>
      <c r="Q12252"/>
    </row>
    <row r="12253" spans="2:17" x14ac:dyDescent="0.25">
      <c r="B12253" s="18">
        <v>2013</v>
      </c>
      <c r="C12253" s="18" t="s">
        <v>8</v>
      </c>
      <c r="D12253" s="18" t="s">
        <v>920</v>
      </c>
      <c r="E12253" s="18" t="s">
        <v>870</v>
      </c>
      <c r="F12253" s="18" t="s">
        <v>995</v>
      </c>
      <c r="G12253" s="18">
        <v>1980</v>
      </c>
      <c r="H12253" s="18">
        <v>4</v>
      </c>
      <c r="I12253" s="18">
        <v>6</v>
      </c>
      <c r="Q12253"/>
    </row>
    <row r="12254" spans="2:17" x14ac:dyDescent="0.25">
      <c r="B12254" s="18">
        <v>2013</v>
      </c>
      <c r="C12254" s="18" t="s">
        <v>8</v>
      </c>
      <c r="D12254" s="18" t="s">
        <v>920</v>
      </c>
      <c r="E12254" s="18" t="s">
        <v>870</v>
      </c>
      <c r="F12254" s="18" t="s">
        <v>996</v>
      </c>
      <c r="G12254" s="18">
        <v>1896</v>
      </c>
      <c r="H12254" s="18">
        <v>4</v>
      </c>
      <c r="I12254" s="18">
        <v>7</v>
      </c>
      <c r="Q12254"/>
    </row>
    <row r="12255" spans="2:17" x14ac:dyDescent="0.25">
      <c r="B12255" s="18">
        <v>2013</v>
      </c>
      <c r="C12255" s="18" t="s">
        <v>8</v>
      </c>
      <c r="D12255" s="18" t="s">
        <v>920</v>
      </c>
      <c r="E12255" s="18" t="s">
        <v>870</v>
      </c>
      <c r="F12255" s="18" t="s">
        <v>997</v>
      </c>
      <c r="G12255" s="18">
        <v>2076</v>
      </c>
      <c r="H12255" s="18">
        <v>4</v>
      </c>
      <c r="I12255" s="18">
        <v>7</v>
      </c>
      <c r="Q12255"/>
    </row>
    <row r="12256" spans="2:17" x14ac:dyDescent="0.25">
      <c r="B12256" s="18">
        <v>2013</v>
      </c>
      <c r="C12256" s="18" t="s">
        <v>8</v>
      </c>
      <c r="D12256" s="18" t="s">
        <v>920</v>
      </c>
      <c r="E12256" s="18" t="s">
        <v>870</v>
      </c>
      <c r="F12256" s="18" t="s">
        <v>998</v>
      </c>
      <c r="G12256" s="18">
        <v>2136</v>
      </c>
      <c r="H12256" s="18">
        <v>4</v>
      </c>
      <c r="I12256" s="18">
        <v>6</v>
      </c>
      <c r="Q12256"/>
    </row>
    <row r="12257" spans="2:17" x14ac:dyDescent="0.25">
      <c r="B12257" s="18">
        <v>2013</v>
      </c>
      <c r="C12257" s="18" t="s">
        <v>8</v>
      </c>
      <c r="D12257" s="18" t="s">
        <v>920</v>
      </c>
      <c r="E12257" s="18" t="s">
        <v>870</v>
      </c>
      <c r="F12257" s="18" t="s">
        <v>999</v>
      </c>
      <c r="G12257" s="18">
        <v>2028</v>
      </c>
      <c r="H12257" s="18">
        <v>4</v>
      </c>
      <c r="I12257" s="18">
        <v>6</v>
      </c>
      <c r="Q12257"/>
    </row>
    <row r="12258" spans="2:17" x14ac:dyDescent="0.25">
      <c r="B12258" s="18">
        <v>2013</v>
      </c>
      <c r="C12258" s="18" t="s">
        <v>8</v>
      </c>
      <c r="D12258" s="18" t="s">
        <v>920</v>
      </c>
      <c r="E12258" s="18" t="s">
        <v>870</v>
      </c>
      <c r="F12258" s="18" t="s">
        <v>1000</v>
      </c>
      <c r="G12258" s="18">
        <v>2076</v>
      </c>
      <c r="H12258" s="18">
        <v>4</v>
      </c>
      <c r="I12258" s="18">
        <v>7</v>
      </c>
      <c r="Q12258"/>
    </row>
    <row r="12259" spans="2:17" x14ac:dyDescent="0.25">
      <c r="B12259" s="18">
        <v>2013</v>
      </c>
      <c r="C12259" s="18" t="s">
        <v>8</v>
      </c>
      <c r="D12259" s="18" t="s">
        <v>920</v>
      </c>
      <c r="E12259" s="18" t="s">
        <v>870</v>
      </c>
      <c r="F12259" s="18" t="s">
        <v>1001</v>
      </c>
      <c r="G12259" s="18">
        <v>1944</v>
      </c>
      <c r="H12259" s="18">
        <v>5</v>
      </c>
      <c r="I12259" s="18">
        <v>6</v>
      </c>
      <c r="Q12259"/>
    </row>
    <row r="12260" spans="2:17" x14ac:dyDescent="0.25">
      <c r="B12260" s="18">
        <v>2013</v>
      </c>
      <c r="C12260" s="18" t="s">
        <v>8</v>
      </c>
      <c r="D12260" s="18" t="s">
        <v>920</v>
      </c>
      <c r="E12260" s="18" t="s">
        <v>870</v>
      </c>
      <c r="F12260" s="18" t="s">
        <v>1002</v>
      </c>
      <c r="G12260" s="18">
        <v>2052</v>
      </c>
      <c r="H12260" s="18">
        <v>5</v>
      </c>
      <c r="I12260" s="18">
        <v>7</v>
      </c>
      <c r="Q12260"/>
    </row>
    <row r="12261" spans="2:17" x14ac:dyDescent="0.25">
      <c r="B12261" s="18">
        <v>2013</v>
      </c>
      <c r="C12261" s="18" t="s">
        <v>8</v>
      </c>
      <c r="D12261" s="18" t="s">
        <v>920</v>
      </c>
      <c r="E12261" s="18" t="s">
        <v>870</v>
      </c>
      <c r="F12261" s="18" t="s">
        <v>1003</v>
      </c>
      <c r="G12261" s="18">
        <v>2016</v>
      </c>
      <c r="H12261" s="18">
        <v>4</v>
      </c>
      <c r="I12261" s="18">
        <v>7</v>
      </c>
      <c r="Q12261"/>
    </row>
    <row r="12262" spans="2:17" x14ac:dyDescent="0.25">
      <c r="B12262" s="18">
        <v>2013</v>
      </c>
      <c r="C12262" s="18" t="s">
        <v>8</v>
      </c>
      <c r="D12262" s="18" t="s">
        <v>920</v>
      </c>
      <c r="E12262" s="18" t="s">
        <v>870</v>
      </c>
      <c r="F12262" s="18" t="s">
        <v>1004</v>
      </c>
      <c r="G12262" s="18">
        <v>1884</v>
      </c>
      <c r="H12262" s="18">
        <v>5</v>
      </c>
      <c r="I12262" s="18">
        <v>6</v>
      </c>
      <c r="Q12262"/>
    </row>
    <row r="12263" spans="2:17" x14ac:dyDescent="0.25">
      <c r="B12263" s="18">
        <v>2013</v>
      </c>
      <c r="C12263" s="18" t="s">
        <v>8</v>
      </c>
      <c r="D12263" s="18" t="s">
        <v>920</v>
      </c>
      <c r="E12263" s="18" t="s">
        <v>870</v>
      </c>
      <c r="F12263" s="18" t="s">
        <v>1005</v>
      </c>
      <c r="G12263" s="18">
        <v>1944</v>
      </c>
      <c r="H12263" s="18">
        <v>4</v>
      </c>
      <c r="I12263" s="18">
        <v>7</v>
      </c>
      <c r="Q12263"/>
    </row>
    <row r="12264" spans="2:17" x14ac:dyDescent="0.25">
      <c r="B12264" s="18">
        <v>2013</v>
      </c>
      <c r="C12264" s="18" t="s">
        <v>8</v>
      </c>
      <c r="D12264" s="18" t="s">
        <v>920</v>
      </c>
      <c r="E12264" s="18" t="s">
        <v>870</v>
      </c>
      <c r="F12264" s="18" t="s">
        <v>1006</v>
      </c>
      <c r="G12264" s="18">
        <v>1992</v>
      </c>
      <c r="H12264" s="18">
        <v>4</v>
      </c>
      <c r="I12264" s="18">
        <v>6</v>
      </c>
      <c r="Q12264"/>
    </row>
    <row r="12265" spans="2:17" x14ac:dyDescent="0.25">
      <c r="B12265" s="18">
        <v>2013</v>
      </c>
      <c r="C12265" s="18" t="s">
        <v>8</v>
      </c>
      <c r="D12265" s="18" t="s">
        <v>920</v>
      </c>
      <c r="E12265" s="18" t="s">
        <v>870</v>
      </c>
      <c r="F12265" s="18" t="s">
        <v>1007</v>
      </c>
      <c r="G12265" s="18">
        <v>1908</v>
      </c>
      <c r="H12265" s="18">
        <v>4</v>
      </c>
      <c r="I12265" s="18">
        <v>6</v>
      </c>
      <c r="Q12265"/>
    </row>
    <row r="12266" spans="2:17" x14ac:dyDescent="0.25">
      <c r="B12266" s="18">
        <v>2013</v>
      </c>
      <c r="C12266" s="18" t="s">
        <v>8</v>
      </c>
      <c r="D12266" s="18" t="s">
        <v>920</v>
      </c>
      <c r="E12266" s="18" t="s">
        <v>870</v>
      </c>
      <c r="F12266" s="18" t="s">
        <v>1008</v>
      </c>
      <c r="G12266" s="18">
        <v>2040</v>
      </c>
      <c r="H12266" s="18">
        <v>4</v>
      </c>
      <c r="I12266" s="18">
        <v>7</v>
      </c>
      <c r="Q12266"/>
    </row>
    <row r="12267" spans="2:17" x14ac:dyDescent="0.25">
      <c r="B12267" s="18">
        <v>2013</v>
      </c>
      <c r="C12267" s="18" t="s">
        <v>8</v>
      </c>
      <c r="D12267" s="18" t="s">
        <v>920</v>
      </c>
      <c r="E12267" s="18" t="s">
        <v>870</v>
      </c>
      <c r="F12267" s="18" t="s">
        <v>1009</v>
      </c>
      <c r="G12267" s="18">
        <v>2088</v>
      </c>
      <c r="H12267" s="18">
        <v>4</v>
      </c>
      <c r="I12267" s="18">
        <v>6</v>
      </c>
      <c r="Q12267"/>
    </row>
    <row r="12268" spans="2:17" x14ac:dyDescent="0.25">
      <c r="B12268" s="18">
        <v>2013</v>
      </c>
      <c r="C12268" s="18" t="s">
        <v>8</v>
      </c>
      <c r="D12268" s="18" t="s">
        <v>920</v>
      </c>
      <c r="E12268" s="18" t="s">
        <v>870</v>
      </c>
      <c r="F12268" s="18" t="s">
        <v>1010</v>
      </c>
      <c r="G12268" s="18">
        <v>1980</v>
      </c>
      <c r="H12268" s="18">
        <v>4</v>
      </c>
      <c r="I12268" s="18">
        <v>6</v>
      </c>
      <c r="Q12268"/>
    </row>
    <row r="12269" spans="2:17" x14ac:dyDescent="0.25">
      <c r="B12269" s="18">
        <v>2013</v>
      </c>
      <c r="C12269" s="18" t="s">
        <v>8</v>
      </c>
      <c r="D12269" s="18" t="s">
        <v>920</v>
      </c>
      <c r="E12269" s="18" t="s">
        <v>870</v>
      </c>
      <c r="F12269" s="18" t="s">
        <v>1011</v>
      </c>
      <c r="G12269" s="18">
        <v>2112</v>
      </c>
      <c r="H12269" s="18">
        <v>5</v>
      </c>
      <c r="I12269" s="18">
        <v>6</v>
      </c>
      <c r="Q12269"/>
    </row>
    <row r="12270" spans="2:17" x14ac:dyDescent="0.25">
      <c r="B12270" s="18">
        <v>2013</v>
      </c>
      <c r="C12270" s="18" t="s">
        <v>8</v>
      </c>
      <c r="D12270" s="18" t="s">
        <v>920</v>
      </c>
      <c r="E12270" s="18" t="s">
        <v>870</v>
      </c>
      <c r="F12270" s="18" t="s">
        <v>1012</v>
      </c>
      <c r="G12270" s="18">
        <v>1812</v>
      </c>
      <c r="H12270" s="18">
        <v>5</v>
      </c>
      <c r="I12270" s="18">
        <v>7</v>
      </c>
      <c r="Q12270"/>
    </row>
    <row r="12271" spans="2:17" x14ac:dyDescent="0.25">
      <c r="B12271" s="18">
        <v>2013</v>
      </c>
      <c r="C12271" s="18" t="s">
        <v>8</v>
      </c>
      <c r="D12271" s="18" t="s">
        <v>920</v>
      </c>
      <c r="E12271" s="18" t="s">
        <v>870</v>
      </c>
      <c r="F12271" s="18" t="s">
        <v>1013</v>
      </c>
      <c r="G12271" s="18">
        <v>1980</v>
      </c>
      <c r="H12271" s="18">
        <v>4</v>
      </c>
      <c r="I12271" s="18">
        <v>6</v>
      </c>
      <c r="Q12271"/>
    </row>
    <row r="12272" spans="2:17" x14ac:dyDescent="0.25">
      <c r="B12272" s="18">
        <v>2013</v>
      </c>
      <c r="C12272" s="18" t="s">
        <v>8</v>
      </c>
      <c r="D12272" s="18" t="s">
        <v>920</v>
      </c>
      <c r="E12272" s="18" t="s">
        <v>870</v>
      </c>
      <c r="F12272" s="18" t="s">
        <v>1014</v>
      </c>
      <c r="G12272" s="18">
        <v>1956</v>
      </c>
      <c r="H12272" s="18">
        <v>4</v>
      </c>
      <c r="I12272" s="18">
        <v>6</v>
      </c>
      <c r="Q12272"/>
    </row>
    <row r="12273" spans="2:17" x14ac:dyDescent="0.25">
      <c r="B12273" s="18">
        <v>2013</v>
      </c>
      <c r="C12273" s="18" t="s">
        <v>8</v>
      </c>
      <c r="D12273" s="18" t="s">
        <v>920</v>
      </c>
      <c r="E12273" s="18" t="s">
        <v>870</v>
      </c>
      <c r="F12273" s="18" t="s">
        <v>1015</v>
      </c>
      <c r="G12273" s="18">
        <v>2100</v>
      </c>
      <c r="H12273" s="18">
        <v>4</v>
      </c>
      <c r="I12273" s="18">
        <v>6</v>
      </c>
      <c r="Q12273"/>
    </row>
    <row r="12274" spans="2:17" x14ac:dyDescent="0.25">
      <c r="B12274" s="18">
        <v>2013</v>
      </c>
      <c r="C12274" s="18" t="s">
        <v>8</v>
      </c>
      <c r="D12274" s="18" t="s">
        <v>920</v>
      </c>
      <c r="E12274" s="18" t="s">
        <v>870</v>
      </c>
      <c r="F12274" s="18" t="s">
        <v>1016</v>
      </c>
      <c r="G12274" s="18">
        <v>2004</v>
      </c>
      <c r="H12274" s="18">
        <v>5</v>
      </c>
      <c r="I12274" s="18">
        <v>7</v>
      </c>
      <c r="Q12274"/>
    </row>
    <row r="12275" spans="2:17" x14ac:dyDescent="0.25">
      <c r="B12275" s="18">
        <v>2013</v>
      </c>
      <c r="C12275" s="18" t="s">
        <v>8</v>
      </c>
      <c r="D12275" s="18" t="s">
        <v>920</v>
      </c>
      <c r="E12275" s="18" t="s">
        <v>870</v>
      </c>
      <c r="F12275" s="18" t="s">
        <v>1017</v>
      </c>
      <c r="G12275" s="18">
        <v>1860</v>
      </c>
      <c r="H12275" s="18">
        <v>4</v>
      </c>
      <c r="I12275" s="18">
        <v>7</v>
      </c>
      <c r="Q12275"/>
    </row>
    <row r="12276" spans="2:17" x14ac:dyDescent="0.25">
      <c r="B12276" s="18">
        <v>2013</v>
      </c>
      <c r="C12276" s="18" t="s">
        <v>8</v>
      </c>
      <c r="D12276" s="18" t="s">
        <v>920</v>
      </c>
      <c r="E12276" s="18" t="s">
        <v>870</v>
      </c>
      <c r="F12276" s="18" t="s">
        <v>1018</v>
      </c>
      <c r="G12276" s="18">
        <v>1944</v>
      </c>
      <c r="H12276" s="18">
        <v>4</v>
      </c>
      <c r="I12276" s="18">
        <v>7</v>
      </c>
      <c r="Q12276"/>
    </row>
    <row r="12277" spans="2:17" x14ac:dyDescent="0.25">
      <c r="B12277" s="18">
        <v>2013</v>
      </c>
      <c r="C12277" s="18" t="s">
        <v>8</v>
      </c>
      <c r="D12277" s="18" t="s">
        <v>920</v>
      </c>
      <c r="E12277" s="18" t="s">
        <v>870</v>
      </c>
      <c r="F12277" s="18" t="s">
        <v>1019</v>
      </c>
      <c r="G12277" s="18">
        <v>1824</v>
      </c>
      <c r="H12277" s="18">
        <v>5</v>
      </c>
      <c r="I12277" s="18">
        <v>6</v>
      </c>
      <c r="Q12277"/>
    </row>
    <row r="12278" spans="2:17" x14ac:dyDescent="0.25">
      <c r="B12278" s="18">
        <v>2013</v>
      </c>
      <c r="C12278" s="18" t="s">
        <v>8</v>
      </c>
      <c r="D12278" s="18" t="s">
        <v>920</v>
      </c>
      <c r="E12278" s="18" t="s">
        <v>870</v>
      </c>
      <c r="F12278" s="18" t="s">
        <v>1020</v>
      </c>
      <c r="G12278" s="18">
        <v>2100</v>
      </c>
      <c r="H12278" s="18">
        <v>5</v>
      </c>
      <c r="I12278" s="18">
        <v>6</v>
      </c>
      <c r="Q12278"/>
    </row>
    <row r="12279" spans="2:17" x14ac:dyDescent="0.25">
      <c r="B12279" s="18">
        <v>2013</v>
      </c>
      <c r="C12279" s="18" t="s">
        <v>8</v>
      </c>
      <c r="D12279" s="18" t="s">
        <v>920</v>
      </c>
      <c r="E12279" s="18" t="s">
        <v>870</v>
      </c>
      <c r="F12279" s="18" t="s">
        <v>1021</v>
      </c>
      <c r="G12279" s="18">
        <v>2004</v>
      </c>
      <c r="H12279" s="18">
        <v>4</v>
      </c>
      <c r="I12279" s="18">
        <v>7</v>
      </c>
      <c r="Q12279"/>
    </row>
    <row r="12280" spans="2:17" x14ac:dyDescent="0.25">
      <c r="B12280" s="18">
        <v>2013</v>
      </c>
      <c r="C12280" s="18" t="s">
        <v>8</v>
      </c>
      <c r="D12280" s="18" t="s">
        <v>920</v>
      </c>
      <c r="E12280" s="18" t="s">
        <v>870</v>
      </c>
      <c r="F12280" s="18" t="s">
        <v>1022</v>
      </c>
      <c r="G12280" s="18">
        <v>2052</v>
      </c>
      <c r="H12280" s="18">
        <v>4</v>
      </c>
      <c r="I12280" s="18">
        <v>6</v>
      </c>
      <c r="Q12280"/>
    </row>
    <row r="12281" spans="2:17" x14ac:dyDescent="0.25">
      <c r="B12281" s="18">
        <v>2013</v>
      </c>
      <c r="C12281" s="18" t="s">
        <v>8</v>
      </c>
      <c r="D12281" s="18" t="s">
        <v>920</v>
      </c>
      <c r="E12281" s="18" t="s">
        <v>870</v>
      </c>
      <c r="F12281" s="18" t="s">
        <v>1023</v>
      </c>
      <c r="G12281" s="18">
        <v>1848</v>
      </c>
      <c r="H12281" s="18">
        <v>4</v>
      </c>
      <c r="I12281" s="18">
        <v>6</v>
      </c>
      <c r="Q12281"/>
    </row>
    <row r="12282" spans="2:17" x14ac:dyDescent="0.25">
      <c r="B12282" s="18">
        <v>2013</v>
      </c>
      <c r="C12282" s="18" t="s">
        <v>8</v>
      </c>
      <c r="D12282" s="18" t="s">
        <v>920</v>
      </c>
      <c r="E12282" s="18" t="s">
        <v>870</v>
      </c>
      <c r="F12282" s="18" t="s">
        <v>1024</v>
      </c>
      <c r="G12282" s="18">
        <v>2064</v>
      </c>
      <c r="H12282" s="18">
        <v>5</v>
      </c>
      <c r="I12282" s="18">
        <v>7</v>
      </c>
      <c r="Q12282"/>
    </row>
    <row r="12283" spans="2:17" x14ac:dyDescent="0.25">
      <c r="B12283" s="18">
        <v>2013</v>
      </c>
      <c r="C12283" s="18" t="s">
        <v>8</v>
      </c>
      <c r="D12283" s="18" t="s">
        <v>920</v>
      </c>
      <c r="E12283" s="18" t="s">
        <v>870</v>
      </c>
      <c r="F12283" s="18" t="s">
        <v>1025</v>
      </c>
      <c r="G12283" s="18">
        <v>1992</v>
      </c>
      <c r="H12283" s="18">
        <v>4</v>
      </c>
      <c r="I12283" s="18">
        <v>6</v>
      </c>
      <c r="Q12283"/>
    </row>
    <row r="12284" spans="2:17" x14ac:dyDescent="0.25">
      <c r="B12284" s="18">
        <v>2013</v>
      </c>
      <c r="C12284" s="18" t="s">
        <v>8</v>
      </c>
      <c r="D12284" s="18" t="s">
        <v>920</v>
      </c>
      <c r="E12284" s="18" t="s">
        <v>870</v>
      </c>
      <c r="F12284" s="18" t="s">
        <v>1026</v>
      </c>
      <c r="G12284" s="18">
        <v>1824</v>
      </c>
      <c r="H12284" s="18">
        <v>4</v>
      </c>
      <c r="I12284" s="18">
        <v>7</v>
      </c>
      <c r="Q12284"/>
    </row>
    <row r="12285" spans="2:17" x14ac:dyDescent="0.25">
      <c r="B12285" s="18">
        <v>2013</v>
      </c>
      <c r="C12285" s="18" t="s">
        <v>8</v>
      </c>
      <c r="D12285" s="18" t="s">
        <v>920</v>
      </c>
      <c r="E12285" s="18" t="s">
        <v>870</v>
      </c>
      <c r="F12285" s="18" t="s">
        <v>1027</v>
      </c>
      <c r="G12285" s="18">
        <v>1812</v>
      </c>
      <c r="H12285" s="18">
        <v>5</v>
      </c>
      <c r="I12285" s="18">
        <v>6</v>
      </c>
      <c r="Q12285"/>
    </row>
    <row r="12286" spans="2:17" x14ac:dyDescent="0.25">
      <c r="B12286" s="18">
        <v>2013</v>
      </c>
      <c r="C12286" s="18" t="s">
        <v>8</v>
      </c>
      <c r="D12286" s="18" t="s">
        <v>920</v>
      </c>
      <c r="E12286" s="18" t="s">
        <v>870</v>
      </c>
      <c r="F12286" s="18" t="s">
        <v>1028</v>
      </c>
      <c r="G12286" s="18">
        <v>2028</v>
      </c>
      <c r="H12286" s="18">
        <v>5</v>
      </c>
      <c r="I12286" s="18">
        <v>6</v>
      </c>
      <c r="Q12286"/>
    </row>
    <row r="12287" spans="2:17" x14ac:dyDescent="0.25">
      <c r="B12287" s="18">
        <v>2013</v>
      </c>
      <c r="C12287" s="18" t="s">
        <v>8</v>
      </c>
      <c r="D12287" s="18" t="s">
        <v>920</v>
      </c>
      <c r="E12287" s="18" t="s">
        <v>870</v>
      </c>
      <c r="F12287" s="18" t="s">
        <v>1029</v>
      </c>
      <c r="G12287" s="18">
        <v>2160</v>
      </c>
      <c r="H12287" s="18">
        <v>5</v>
      </c>
      <c r="I12287" s="18">
        <v>6</v>
      </c>
      <c r="Q12287"/>
    </row>
    <row r="12288" spans="2:17" x14ac:dyDescent="0.25">
      <c r="B12288" s="18">
        <v>2013</v>
      </c>
      <c r="C12288" s="18" t="s">
        <v>8</v>
      </c>
      <c r="D12288" s="18" t="s">
        <v>920</v>
      </c>
      <c r="E12288" s="18" t="s">
        <v>870</v>
      </c>
      <c r="F12288" s="18" t="s">
        <v>1030</v>
      </c>
      <c r="G12288" s="18">
        <v>1920</v>
      </c>
      <c r="H12288" s="18">
        <v>4</v>
      </c>
      <c r="I12288" s="18">
        <v>7</v>
      </c>
      <c r="Q12288"/>
    </row>
    <row r="12289" spans="2:17" x14ac:dyDescent="0.25">
      <c r="B12289" s="18">
        <v>2013</v>
      </c>
      <c r="C12289" s="18" t="s">
        <v>8</v>
      </c>
      <c r="D12289" s="18" t="s">
        <v>920</v>
      </c>
      <c r="E12289" s="18" t="s">
        <v>870</v>
      </c>
      <c r="F12289" s="18" t="s">
        <v>1031</v>
      </c>
      <c r="G12289" s="18">
        <v>1824</v>
      </c>
      <c r="H12289" s="18">
        <v>4</v>
      </c>
      <c r="I12289" s="18">
        <v>6</v>
      </c>
      <c r="Q12289"/>
    </row>
    <row r="12290" spans="2:17" x14ac:dyDescent="0.25">
      <c r="B12290" s="18">
        <v>2013</v>
      </c>
      <c r="C12290" s="18" t="s">
        <v>8</v>
      </c>
      <c r="D12290" s="18" t="s">
        <v>920</v>
      </c>
      <c r="E12290" s="18" t="s">
        <v>870</v>
      </c>
      <c r="F12290" s="18" t="s">
        <v>1032</v>
      </c>
      <c r="G12290" s="18">
        <v>1932</v>
      </c>
      <c r="H12290" s="18">
        <v>5</v>
      </c>
      <c r="I12290" s="18">
        <v>6</v>
      </c>
      <c r="Q12290"/>
    </row>
    <row r="12291" spans="2:17" x14ac:dyDescent="0.25">
      <c r="B12291" s="18">
        <v>2013</v>
      </c>
      <c r="C12291" s="18" t="s">
        <v>8</v>
      </c>
      <c r="D12291" s="18" t="s">
        <v>920</v>
      </c>
      <c r="E12291" s="18" t="s">
        <v>870</v>
      </c>
      <c r="F12291" s="18" t="s">
        <v>1033</v>
      </c>
      <c r="G12291" s="18">
        <v>2040</v>
      </c>
      <c r="H12291" s="18">
        <v>5</v>
      </c>
      <c r="I12291" s="18">
        <v>6</v>
      </c>
      <c r="Q12291"/>
    </row>
    <row r="12292" spans="2:17" x14ac:dyDescent="0.25">
      <c r="B12292" s="18">
        <v>2013</v>
      </c>
      <c r="C12292" s="18" t="s">
        <v>8</v>
      </c>
      <c r="D12292" s="18" t="s">
        <v>920</v>
      </c>
      <c r="E12292" s="18" t="s">
        <v>870</v>
      </c>
      <c r="F12292" s="18" t="s">
        <v>1034</v>
      </c>
      <c r="G12292" s="18">
        <v>2100</v>
      </c>
      <c r="H12292" s="18">
        <v>4</v>
      </c>
      <c r="I12292" s="18">
        <v>7</v>
      </c>
      <c r="Q12292"/>
    </row>
    <row r="12293" spans="2:17" x14ac:dyDescent="0.25">
      <c r="B12293" s="18">
        <v>2013</v>
      </c>
      <c r="C12293" s="18" t="s">
        <v>8</v>
      </c>
      <c r="D12293" s="18" t="s">
        <v>920</v>
      </c>
      <c r="E12293" s="18" t="s">
        <v>870</v>
      </c>
      <c r="F12293" s="18" t="s">
        <v>1035</v>
      </c>
      <c r="G12293" s="18">
        <v>1992</v>
      </c>
      <c r="H12293" s="18">
        <v>5</v>
      </c>
      <c r="I12293" s="18">
        <v>7</v>
      </c>
      <c r="Q12293"/>
    </row>
    <row r="12294" spans="2:17" x14ac:dyDescent="0.25">
      <c r="B12294" s="18">
        <v>2013</v>
      </c>
      <c r="C12294" s="18" t="s">
        <v>8</v>
      </c>
      <c r="D12294" s="18" t="s">
        <v>920</v>
      </c>
      <c r="E12294" s="18" t="s">
        <v>870</v>
      </c>
      <c r="F12294" s="18" t="s">
        <v>1036</v>
      </c>
      <c r="G12294" s="18">
        <v>1824</v>
      </c>
      <c r="H12294" s="18">
        <v>5</v>
      </c>
      <c r="I12294" s="18">
        <v>7</v>
      </c>
      <c r="Q12294"/>
    </row>
    <row r="12295" spans="2:17" x14ac:dyDescent="0.25">
      <c r="B12295" s="18">
        <v>2013</v>
      </c>
      <c r="C12295" s="18" t="s">
        <v>8</v>
      </c>
      <c r="D12295" s="18" t="s">
        <v>920</v>
      </c>
      <c r="E12295" s="18" t="s">
        <v>870</v>
      </c>
      <c r="F12295" s="18" t="s">
        <v>1037</v>
      </c>
      <c r="G12295" s="18">
        <v>1980</v>
      </c>
      <c r="H12295" s="18">
        <v>4</v>
      </c>
      <c r="I12295" s="18">
        <v>7</v>
      </c>
      <c r="Q12295"/>
    </row>
    <row r="12296" spans="2:17" x14ac:dyDescent="0.25">
      <c r="B12296" s="18">
        <v>2013</v>
      </c>
      <c r="C12296" s="18" t="s">
        <v>8</v>
      </c>
      <c r="D12296" s="18" t="s">
        <v>920</v>
      </c>
      <c r="E12296" s="18" t="s">
        <v>870</v>
      </c>
      <c r="F12296" s="18" t="s">
        <v>1038</v>
      </c>
      <c r="G12296" s="18">
        <v>1896</v>
      </c>
      <c r="H12296" s="18">
        <v>5</v>
      </c>
      <c r="I12296" s="18">
        <v>7</v>
      </c>
      <c r="Q12296"/>
    </row>
    <row r="12297" spans="2:17" x14ac:dyDescent="0.25">
      <c r="B12297" s="18">
        <v>2013</v>
      </c>
      <c r="C12297" s="18" t="s">
        <v>8</v>
      </c>
      <c r="D12297" s="18" t="s">
        <v>920</v>
      </c>
      <c r="E12297" s="18" t="s">
        <v>870</v>
      </c>
      <c r="F12297" s="18" t="s">
        <v>1039</v>
      </c>
      <c r="G12297" s="18">
        <v>2124</v>
      </c>
      <c r="H12297" s="18">
        <v>4</v>
      </c>
      <c r="I12297" s="18">
        <v>6</v>
      </c>
      <c r="Q12297"/>
    </row>
    <row r="12298" spans="2:17" x14ac:dyDescent="0.25">
      <c r="B12298" s="18">
        <v>2013</v>
      </c>
      <c r="C12298" s="18" t="s">
        <v>8</v>
      </c>
      <c r="D12298" s="18" t="s">
        <v>920</v>
      </c>
      <c r="E12298" s="18" t="s">
        <v>870</v>
      </c>
      <c r="F12298" s="18" t="s">
        <v>1040</v>
      </c>
      <c r="G12298" s="18">
        <v>2028</v>
      </c>
      <c r="H12298" s="18">
        <v>4</v>
      </c>
      <c r="I12298" s="18">
        <v>7</v>
      </c>
      <c r="Q12298"/>
    </row>
    <row r="12299" spans="2:17" x14ac:dyDescent="0.25">
      <c r="B12299" s="18">
        <v>2013</v>
      </c>
      <c r="C12299" s="18" t="s">
        <v>8</v>
      </c>
      <c r="D12299" s="18" t="s">
        <v>920</v>
      </c>
      <c r="E12299" s="18" t="s">
        <v>870</v>
      </c>
      <c r="F12299" s="18" t="s">
        <v>1041</v>
      </c>
      <c r="G12299" s="18">
        <v>2160</v>
      </c>
      <c r="H12299" s="18">
        <v>5</v>
      </c>
      <c r="I12299" s="18">
        <v>6</v>
      </c>
      <c r="Q12299"/>
    </row>
    <row r="12300" spans="2:17" x14ac:dyDescent="0.25">
      <c r="B12300" s="18">
        <v>2013</v>
      </c>
      <c r="C12300" s="18" t="s">
        <v>8</v>
      </c>
      <c r="D12300" s="18" t="s">
        <v>920</v>
      </c>
      <c r="E12300" s="18" t="s">
        <v>870</v>
      </c>
      <c r="F12300" s="18" t="s">
        <v>1042</v>
      </c>
      <c r="G12300" s="18">
        <v>2076</v>
      </c>
      <c r="H12300" s="18">
        <v>4</v>
      </c>
      <c r="I12300" s="18">
        <v>7</v>
      </c>
      <c r="Q12300"/>
    </row>
    <row r="12301" spans="2:17" x14ac:dyDescent="0.25">
      <c r="B12301" s="18">
        <v>2013</v>
      </c>
      <c r="C12301" s="18" t="s">
        <v>8</v>
      </c>
      <c r="D12301" s="18" t="s">
        <v>920</v>
      </c>
      <c r="E12301" s="18" t="s">
        <v>870</v>
      </c>
      <c r="F12301" s="18" t="s">
        <v>1043</v>
      </c>
      <c r="G12301" s="18">
        <v>2088</v>
      </c>
      <c r="H12301" s="18">
        <v>5</v>
      </c>
      <c r="I12301" s="18">
        <v>6</v>
      </c>
      <c r="Q12301"/>
    </row>
    <row r="12302" spans="2:17" x14ac:dyDescent="0.25">
      <c r="B12302" s="18">
        <v>2013</v>
      </c>
      <c r="C12302" s="18" t="s">
        <v>8</v>
      </c>
      <c r="D12302" s="18" t="s">
        <v>920</v>
      </c>
      <c r="E12302" s="18" t="s">
        <v>870</v>
      </c>
      <c r="F12302" s="18" t="s">
        <v>1044</v>
      </c>
      <c r="G12302" s="18">
        <v>1920</v>
      </c>
      <c r="H12302" s="18">
        <v>5</v>
      </c>
      <c r="I12302" s="18">
        <v>7</v>
      </c>
      <c r="Q12302"/>
    </row>
    <row r="12303" spans="2:17" x14ac:dyDescent="0.25">
      <c r="B12303" s="18">
        <v>2013</v>
      </c>
      <c r="C12303" s="18" t="s">
        <v>8</v>
      </c>
      <c r="D12303" s="18" t="s">
        <v>920</v>
      </c>
      <c r="E12303" s="18" t="s">
        <v>870</v>
      </c>
      <c r="F12303" s="18" t="s">
        <v>1045</v>
      </c>
      <c r="G12303" s="18">
        <v>1896</v>
      </c>
      <c r="H12303" s="18">
        <v>4</v>
      </c>
      <c r="I12303" s="18">
        <v>6</v>
      </c>
      <c r="Q12303"/>
    </row>
    <row r="12304" spans="2:17" x14ac:dyDescent="0.25">
      <c r="B12304" s="18">
        <v>2013</v>
      </c>
      <c r="C12304" s="18" t="s">
        <v>8</v>
      </c>
      <c r="D12304" s="18" t="s">
        <v>920</v>
      </c>
      <c r="E12304" s="18" t="s">
        <v>870</v>
      </c>
      <c r="F12304" s="18" t="s">
        <v>1046</v>
      </c>
      <c r="G12304" s="18">
        <v>1992</v>
      </c>
      <c r="H12304" s="18">
        <v>4</v>
      </c>
      <c r="I12304" s="18">
        <v>7</v>
      </c>
      <c r="Q12304"/>
    </row>
    <row r="12305" spans="2:17" x14ac:dyDescent="0.25">
      <c r="B12305" s="18">
        <v>2013</v>
      </c>
      <c r="C12305" s="18" t="s">
        <v>8</v>
      </c>
      <c r="D12305" s="18" t="s">
        <v>920</v>
      </c>
      <c r="E12305" s="18" t="s">
        <v>870</v>
      </c>
      <c r="F12305" s="18" t="s">
        <v>1047</v>
      </c>
      <c r="G12305" s="18">
        <v>1836</v>
      </c>
      <c r="H12305" s="18">
        <v>4</v>
      </c>
      <c r="I12305" s="18">
        <v>7</v>
      </c>
      <c r="Q12305"/>
    </row>
    <row r="12306" spans="2:17" x14ac:dyDescent="0.25">
      <c r="B12306" s="18">
        <v>2013</v>
      </c>
      <c r="C12306" s="18" t="s">
        <v>8</v>
      </c>
      <c r="D12306" s="18" t="s">
        <v>920</v>
      </c>
      <c r="E12306" s="18" t="s">
        <v>870</v>
      </c>
      <c r="F12306" s="18" t="s">
        <v>1048</v>
      </c>
      <c r="G12306" s="18">
        <v>1920</v>
      </c>
      <c r="H12306" s="18">
        <v>4</v>
      </c>
      <c r="I12306" s="18">
        <v>7</v>
      </c>
      <c r="Q12306"/>
    </row>
    <row r="12307" spans="2:17" x14ac:dyDescent="0.25">
      <c r="B12307" s="18">
        <v>2013</v>
      </c>
      <c r="C12307" s="18" t="s">
        <v>8</v>
      </c>
      <c r="D12307" s="18" t="s">
        <v>920</v>
      </c>
      <c r="E12307" s="18" t="s">
        <v>870</v>
      </c>
      <c r="F12307" s="18" t="s">
        <v>1049</v>
      </c>
      <c r="G12307" s="18">
        <v>2100</v>
      </c>
      <c r="H12307" s="18">
        <v>4</v>
      </c>
      <c r="I12307" s="18">
        <v>7</v>
      </c>
      <c r="Q12307"/>
    </row>
    <row r="12308" spans="2:17" x14ac:dyDescent="0.25">
      <c r="B12308" s="18">
        <v>2013</v>
      </c>
      <c r="C12308" s="18" t="s">
        <v>8</v>
      </c>
      <c r="D12308" s="18" t="s">
        <v>920</v>
      </c>
      <c r="E12308" s="18" t="s">
        <v>870</v>
      </c>
      <c r="F12308" s="18" t="s">
        <v>1050</v>
      </c>
      <c r="G12308" s="18">
        <v>2016</v>
      </c>
      <c r="H12308" s="18">
        <v>4</v>
      </c>
      <c r="I12308" s="18">
        <v>7</v>
      </c>
      <c r="Q12308"/>
    </row>
    <row r="12309" spans="2:17" x14ac:dyDescent="0.25">
      <c r="B12309" s="18">
        <v>2013</v>
      </c>
      <c r="C12309" s="18" t="s">
        <v>8</v>
      </c>
      <c r="D12309" s="18" t="s">
        <v>920</v>
      </c>
      <c r="E12309" s="18" t="s">
        <v>870</v>
      </c>
      <c r="F12309" s="18" t="s">
        <v>1051</v>
      </c>
      <c r="G12309" s="18">
        <v>2076</v>
      </c>
      <c r="H12309" s="18">
        <v>5</v>
      </c>
      <c r="I12309" s="18">
        <v>6</v>
      </c>
      <c r="Q12309"/>
    </row>
    <row r="12310" spans="2:17" x14ac:dyDescent="0.25">
      <c r="B12310" s="18">
        <v>2013</v>
      </c>
      <c r="C12310" s="18" t="s">
        <v>8</v>
      </c>
      <c r="D12310" s="18" t="s">
        <v>920</v>
      </c>
      <c r="E12310" s="18" t="s">
        <v>870</v>
      </c>
      <c r="F12310" s="18" t="s">
        <v>1052</v>
      </c>
      <c r="G12310" s="18">
        <v>1944</v>
      </c>
      <c r="H12310" s="18">
        <v>5</v>
      </c>
      <c r="I12310" s="18">
        <v>6</v>
      </c>
      <c r="Q12310"/>
    </row>
    <row r="12311" spans="2:17" x14ac:dyDescent="0.25">
      <c r="B12311" s="18">
        <v>2013</v>
      </c>
      <c r="C12311" s="18" t="s">
        <v>8</v>
      </c>
      <c r="D12311" s="18" t="s">
        <v>920</v>
      </c>
      <c r="E12311" s="18" t="s">
        <v>870</v>
      </c>
      <c r="F12311" s="18" t="s">
        <v>1053</v>
      </c>
      <c r="G12311" s="18">
        <v>1980</v>
      </c>
      <c r="H12311" s="18">
        <v>5</v>
      </c>
      <c r="I12311" s="18">
        <v>7</v>
      </c>
      <c r="Q12311"/>
    </row>
    <row r="12312" spans="2:17" x14ac:dyDescent="0.25">
      <c r="B12312" s="18">
        <v>2013</v>
      </c>
      <c r="C12312" s="18" t="s">
        <v>8</v>
      </c>
      <c r="D12312" s="18" t="s">
        <v>920</v>
      </c>
      <c r="E12312" s="18" t="s">
        <v>870</v>
      </c>
      <c r="F12312" s="18" t="s">
        <v>1054</v>
      </c>
      <c r="G12312" s="18">
        <v>2076</v>
      </c>
      <c r="H12312" s="18">
        <v>5</v>
      </c>
      <c r="I12312" s="18">
        <v>6</v>
      </c>
      <c r="Q12312"/>
    </row>
    <row r="12313" spans="2:17" x14ac:dyDescent="0.25">
      <c r="B12313" s="18">
        <v>2013</v>
      </c>
      <c r="C12313" s="18" t="s">
        <v>8</v>
      </c>
      <c r="D12313" s="18" t="s">
        <v>920</v>
      </c>
      <c r="E12313" s="18" t="s">
        <v>870</v>
      </c>
      <c r="F12313" s="18" t="s">
        <v>1055</v>
      </c>
      <c r="G12313" s="18">
        <v>2148</v>
      </c>
      <c r="H12313" s="18">
        <v>5</v>
      </c>
      <c r="I12313" s="18">
        <v>7</v>
      </c>
      <c r="Q12313"/>
    </row>
    <row r="12314" spans="2:17" x14ac:dyDescent="0.25">
      <c r="B12314" s="18">
        <v>2013</v>
      </c>
      <c r="C12314" s="18" t="s">
        <v>8</v>
      </c>
      <c r="D12314" s="18" t="s">
        <v>920</v>
      </c>
      <c r="E12314" s="18" t="s">
        <v>870</v>
      </c>
      <c r="F12314" s="18" t="s">
        <v>3670</v>
      </c>
      <c r="G12314" s="18">
        <v>1800</v>
      </c>
      <c r="H12314" s="18">
        <v>5</v>
      </c>
      <c r="I12314" s="18">
        <v>7</v>
      </c>
      <c r="Q12314"/>
    </row>
    <row r="12315" spans="2:17" x14ac:dyDescent="0.25">
      <c r="B12315" s="18">
        <v>2013</v>
      </c>
      <c r="C12315" s="18" t="s">
        <v>8</v>
      </c>
      <c r="D12315" s="18" t="s">
        <v>920</v>
      </c>
      <c r="E12315" s="18" t="s">
        <v>870</v>
      </c>
      <c r="F12315" s="18" t="s">
        <v>3671</v>
      </c>
      <c r="G12315" s="18">
        <v>2136</v>
      </c>
      <c r="H12315" s="18">
        <v>4</v>
      </c>
      <c r="I12315" s="18">
        <v>7</v>
      </c>
      <c r="Q12315"/>
    </row>
    <row r="12316" spans="2:17" x14ac:dyDescent="0.25">
      <c r="B12316" s="18">
        <v>2013</v>
      </c>
      <c r="C12316" s="18" t="s">
        <v>8</v>
      </c>
      <c r="D12316" s="18" t="s">
        <v>920</v>
      </c>
      <c r="E12316" s="18" t="s">
        <v>870</v>
      </c>
      <c r="F12316" s="18" t="s">
        <v>3672</v>
      </c>
      <c r="G12316" s="18">
        <v>1896</v>
      </c>
      <c r="H12316" s="18">
        <v>5</v>
      </c>
      <c r="I12316" s="18">
        <v>6</v>
      </c>
      <c r="Q12316"/>
    </row>
    <row r="12317" spans="2:17" x14ac:dyDescent="0.25">
      <c r="B12317" s="18">
        <v>2013</v>
      </c>
      <c r="C12317" s="18" t="s">
        <v>8</v>
      </c>
      <c r="D12317" s="18" t="s">
        <v>920</v>
      </c>
      <c r="E12317" s="18" t="s">
        <v>870</v>
      </c>
      <c r="F12317" s="18" t="s">
        <v>3673</v>
      </c>
      <c r="G12317" s="18">
        <v>1896</v>
      </c>
      <c r="H12317" s="18">
        <v>4</v>
      </c>
      <c r="I12317" s="18">
        <v>7</v>
      </c>
      <c r="Q12317"/>
    </row>
    <row r="12318" spans="2:17" x14ac:dyDescent="0.25">
      <c r="B12318" s="18">
        <v>2013</v>
      </c>
      <c r="C12318" s="18" t="s">
        <v>8</v>
      </c>
      <c r="D12318" s="18" t="s">
        <v>920</v>
      </c>
      <c r="E12318" s="18" t="s">
        <v>870</v>
      </c>
      <c r="F12318" s="18" t="s">
        <v>3674</v>
      </c>
      <c r="G12318" s="18">
        <v>2064</v>
      </c>
      <c r="H12318" s="18">
        <v>4</v>
      </c>
      <c r="I12318" s="18">
        <v>6</v>
      </c>
      <c r="Q12318"/>
    </row>
    <row r="12319" spans="2:17" x14ac:dyDescent="0.25">
      <c r="B12319" s="18">
        <v>2013</v>
      </c>
      <c r="C12319" s="18" t="s">
        <v>8</v>
      </c>
      <c r="D12319" s="18" t="s">
        <v>920</v>
      </c>
      <c r="E12319" s="18" t="s">
        <v>870</v>
      </c>
      <c r="F12319" s="18" t="s">
        <v>3675</v>
      </c>
      <c r="G12319" s="18">
        <v>2124</v>
      </c>
      <c r="H12319" s="18">
        <v>5</v>
      </c>
      <c r="I12319" s="18">
        <v>6</v>
      </c>
      <c r="Q12319"/>
    </row>
    <row r="12320" spans="2:17" x14ac:dyDescent="0.25">
      <c r="B12320" s="18">
        <v>2013</v>
      </c>
      <c r="C12320" s="18" t="s">
        <v>8</v>
      </c>
      <c r="D12320" s="18" t="s">
        <v>920</v>
      </c>
      <c r="E12320" s="18" t="s">
        <v>870</v>
      </c>
      <c r="F12320" s="18" t="s">
        <v>3676</v>
      </c>
      <c r="G12320" s="18">
        <v>1800</v>
      </c>
      <c r="H12320" s="18">
        <v>4</v>
      </c>
      <c r="I12320" s="18">
        <v>6</v>
      </c>
      <c r="Q12320"/>
    </row>
    <row r="12321" spans="2:17" x14ac:dyDescent="0.25">
      <c r="B12321" s="18">
        <v>2013</v>
      </c>
      <c r="C12321" s="18" t="s">
        <v>8</v>
      </c>
      <c r="D12321" s="18" t="s">
        <v>920</v>
      </c>
      <c r="E12321" s="18" t="s">
        <v>870</v>
      </c>
      <c r="F12321" s="18" t="s">
        <v>3677</v>
      </c>
      <c r="G12321" s="18">
        <v>1956</v>
      </c>
      <c r="H12321" s="18">
        <v>5</v>
      </c>
      <c r="I12321" s="18">
        <v>6</v>
      </c>
      <c r="Q12321"/>
    </row>
    <row r="12322" spans="2:17" x14ac:dyDescent="0.25">
      <c r="B12322" s="18">
        <v>2013</v>
      </c>
      <c r="C12322" s="18" t="s">
        <v>8</v>
      </c>
      <c r="D12322" s="18" t="s">
        <v>920</v>
      </c>
      <c r="E12322" s="18" t="s">
        <v>870</v>
      </c>
      <c r="F12322" s="18" t="s">
        <v>3678</v>
      </c>
      <c r="G12322" s="18">
        <v>2100</v>
      </c>
      <c r="H12322" s="18">
        <v>4</v>
      </c>
      <c r="I12322" s="18">
        <v>6</v>
      </c>
      <c r="Q12322"/>
    </row>
    <row r="12323" spans="2:17" x14ac:dyDescent="0.25">
      <c r="B12323" s="18">
        <v>2013</v>
      </c>
      <c r="C12323" s="18" t="s">
        <v>8</v>
      </c>
      <c r="D12323" s="18" t="s">
        <v>920</v>
      </c>
      <c r="E12323" s="18" t="s">
        <v>870</v>
      </c>
      <c r="F12323" s="18" t="s">
        <v>3679</v>
      </c>
      <c r="G12323" s="18">
        <v>1956</v>
      </c>
      <c r="H12323" s="18">
        <v>4</v>
      </c>
      <c r="I12323" s="18">
        <v>6</v>
      </c>
      <c r="Q12323"/>
    </row>
    <row r="12324" spans="2:17" x14ac:dyDescent="0.25">
      <c r="B12324" s="18">
        <v>2013</v>
      </c>
      <c r="C12324" s="18" t="s">
        <v>8</v>
      </c>
      <c r="D12324" s="18" t="s">
        <v>920</v>
      </c>
      <c r="E12324" s="18" t="s">
        <v>870</v>
      </c>
      <c r="F12324" s="18" t="s">
        <v>3680</v>
      </c>
      <c r="G12324" s="18">
        <v>2052</v>
      </c>
      <c r="H12324" s="18">
        <v>4</v>
      </c>
      <c r="I12324" s="18">
        <v>6</v>
      </c>
      <c r="Q12324"/>
    </row>
    <row r="12325" spans="2:17" x14ac:dyDescent="0.25">
      <c r="B12325" s="18">
        <v>2013</v>
      </c>
      <c r="C12325" s="18" t="s">
        <v>8</v>
      </c>
      <c r="D12325" s="18" t="s">
        <v>920</v>
      </c>
      <c r="E12325" s="18" t="s">
        <v>870</v>
      </c>
      <c r="F12325" s="18" t="s">
        <v>3681</v>
      </c>
      <c r="G12325" s="18">
        <v>1920</v>
      </c>
      <c r="H12325" s="18">
        <v>4</v>
      </c>
      <c r="I12325" s="18">
        <v>7</v>
      </c>
      <c r="Q12325"/>
    </row>
    <row r="12326" spans="2:17" x14ac:dyDescent="0.25">
      <c r="B12326" s="18">
        <v>2013</v>
      </c>
      <c r="C12326" s="18" t="s">
        <v>8</v>
      </c>
      <c r="D12326" s="18" t="s">
        <v>920</v>
      </c>
      <c r="E12326" s="18" t="s">
        <v>870</v>
      </c>
      <c r="F12326" s="18" t="s">
        <v>3682</v>
      </c>
      <c r="G12326" s="18">
        <v>2004</v>
      </c>
      <c r="H12326" s="18">
        <v>4</v>
      </c>
      <c r="I12326" s="18">
        <v>6</v>
      </c>
      <c r="Q12326"/>
    </row>
    <row r="12327" spans="2:17" x14ac:dyDescent="0.25">
      <c r="B12327" s="18">
        <v>2013</v>
      </c>
      <c r="C12327" s="18" t="s">
        <v>8</v>
      </c>
      <c r="D12327" s="18" t="s">
        <v>920</v>
      </c>
      <c r="E12327" s="18" t="s">
        <v>870</v>
      </c>
      <c r="F12327" s="18" t="s">
        <v>3888</v>
      </c>
      <c r="G12327" s="18">
        <v>1920</v>
      </c>
      <c r="H12327" s="18">
        <v>4</v>
      </c>
      <c r="I12327" s="18">
        <v>7</v>
      </c>
      <c r="Q12327"/>
    </row>
    <row r="12328" spans="2:17" x14ac:dyDescent="0.25">
      <c r="B12328" s="18">
        <v>2013</v>
      </c>
      <c r="C12328" s="18" t="s">
        <v>8</v>
      </c>
      <c r="D12328" s="18" t="s">
        <v>920</v>
      </c>
      <c r="E12328" s="18" t="s">
        <v>870</v>
      </c>
      <c r="F12328" s="18" t="s">
        <v>3889</v>
      </c>
      <c r="G12328" s="18">
        <v>1800</v>
      </c>
      <c r="H12328" s="18">
        <v>4</v>
      </c>
      <c r="I12328" s="18">
        <v>6</v>
      </c>
      <c r="Q12328"/>
    </row>
    <row r="12329" spans="2:17" x14ac:dyDescent="0.25">
      <c r="B12329" s="18">
        <v>2013</v>
      </c>
      <c r="C12329" s="18" t="s">
        <v>8</v>
      </c>
      <c r="D12329" s="18" t="s">
        <v>920</v>
      </c>
      <c r="E12329" s="18" t="s">
        <v>870</v>
      </c>
      <c r="F12329" s="18" t="s">
        <v>1056</v>
      </c>
      <c r="G12329" s="18">
        <v>1896</v>
      </c>
      <c r="H12329" s="18">
        <v>4</v>
      </c>
      <c r="I12329" s="18">
        <v>7</v>
      </c>
      <c r="Q12329"/>
    </row>
    <row r="12330" spans="2:17" x14ac:dyDescent="0.25">
      <c r="B12330" s="18">
        <v>2013</v>
      </c>
      <c r="C12330" s="18" t="s">
        <v>8</v>
      </c>
      <c r="D12330" s="18" t="s">
        <v>920</v>
      </c>
      <c r="E12330" s="18" t="s">
        <v>870</v>
      </c>
      <c r="F12330" s="18" t="s">
        <v>3890</v>
      </c>
      <c r="G12330" s="18">
        <v>1920</v>
      </c>
      <c r="H12330" s="18">
        <v>4</v>
      </c>
      <c r="I12330" s="18">
        <v>6</v>
      </c>
      <c r="Q12330"/>
    </row>
    <row r="12331" spans="2:17" x14ac:dyDescent="0.25">
      <c r="B12331" s="18">
        <v>2013</v>
      </c>
      <c r="C12331" s="18" t="s">
        <v>8</v>
      </c>
      <c r="D12331" s="18" t="s">
        <v>920</v>
      </c>
      <c r="E12331" s="18" t="s">
        <v>870</v>
      </c>
      <c r="F12331" s="18" t="s">
        <v>3891</v>
      </c>
      <c r="G12331" s="18">
        <v>2160</v>
      </c>
      <c r="H12331" s="18">
        <v>4</v>
      </c>
      <c r="I12331" s="18">
        <v>6</v>
      </c>
      <c r="Q12331"/>
    </row>
    <row r="12332" spans="2:17" x14ac:dyDescent="0.25">
      <c r="B12332" s="18">
        <v>2013</v>
      </c>
      <c r="C12332" s="18" t="s">
        <v>8</v>
      </c>
      <c r="D12332" s="18" t="s">
        <v>920</v>
      </c>
      <c r="E12332" s="18" t="s">
        <v>870</v>
      </c>
      <c r="F12332" s="18" t="s">
        <v>3892</v>
      </c>
      <c r="G12332" s="18">
        <v>1992</v>
      </c>
      <c r="H12332" s="18">
        <v>4</v>
      </c>
      <c r="I12332" s="18">
        <v>6</v>
      </c>
      <c r="Q12332"/>
    </row>
    <row r="12333" spans="2:17" x14ac:dyDescent="0.25">
      <c r="B12333" s="18">
        <v>2013</v>
      </c>
      <c r="C12333" s="18" t="s">
        <v>8</v>
      </c>
      <c r="D12333" s="18" t="s">
        <v>920</v>
      </c>
      <c r="E12333" s="18" t="s">
        <v>870</v>
      </c>
      <c r="F12333" s="18" t="s">
        <v>3683</v>
      </c>
      <c r="G12333" s="18">
        <v>1872</v>
      </c>
      <c r="H12333" s="18">
        <v>4</v>
      </c>
      <c r="I12333" s="18">
        <v>6</v>
      </c>
      <c r="Q12333"/>
    </row>
    <row r="12334" spans="2:17" x14ac:dyDescent="0.25">
      <c r="B12334" s="18">
        <v>2013</v>
      </c>
      <c r="C12334" s="18" t="s">
        <v>8</v>
      </c>
      <c r="D12334" s="18" t="s">
        <v>920</v>
      </c>
      <c r="E12334" s="18" t="s">
        <v>870</v>
      </c>
      <c r="F12334" s="18" t="s">
        <v>3684</v>
      </c>
      <c r="G12334" s="18">
        <v>1968</v>
      </c>
      <c r="H12334" s="18">
        <v>4</v>
      </c>
      <c r="I12334" s="18">
        <v>6</v>
      </c>
      <c r="Q12334"/>
    </row>
    <row r="12335" spans="2:17" x14ac:dyDescent="0.25">
      <c r="B12335" s="18">
        <v>2013</v>
      </c>
      <c r="C12335" s="18" t="s">
        <v>8</v>
      </c>
      <c r="D12335" s="18" t="s">
        <v>920</v>
      </c>
      <c r="E12335" s="18" t="s">
        <v>870</v>
      </c>
      <c r="F12335" s="18" t="s">
        <v>3685</v>
      </c>
      <c r="G12335" s="18">
        <v>1944</v>
      </c>
      <c r="H12335" s="18">
        <v>4</v>
      </c>
      <c r="I12335" s="18">
        <v>7</v>
      </c>
      <c r="Q12335"/>
    </row>
    <row r="12336" spans="2:17" x14ac:dyDescent="0.25">
      <c r="B12336" s="18">
        <v>2013</v>
      </c>
      <c r="C12336" s="18" t="s">
        <v>8</v>
      </c>
      <c r="D12336" s="18" t="s">
        <v>920</v>
      </c>
      <c r="E12336" s="18" t="s">
        <v>870</v>
      </c>
      <c r="F12336" s="18" t="s">
        <v>3686</v>
      </c>
      <c r="G12336" s="18">
        <v>2136</v>
      </c>
      <c r="H12336" s="18">
        <v>5</v>
      </c>
      <c r="I12336" s="18">
        <v>6</v>
      </c>
      <c r="Q12336"/>
    </row>
    <row r="12337" spans="2:17" x14ac:dyDescent="0.25">
      <c r="B12337" s="18">
        <v>2013</v>
      </c>
      <c r="C12337" s="18" t="s">
        <v>8</v>
      </c>
      <c r="D12337" s="18" t="s">
        <v>920</v>
      </c>
      <c r="E12337" s="18" t="s">
        <v>870</v>
      </c>
      <c r="F12337" s="18" t="s">
        <v>3687</v>
      </c>
      <c r="G12337" s="18">
        <v>1968</v>
      </c>
      <c r="H12337" s="18">
        <v>5</v>
      </c>
      <c r="I12337" s="18">
        <v>6</v>
      </c>
      <c r="Q12337"/>
    </row>
    <row r="12338" spans="2:17" x14ac:dyDescent="0.25">
      <c r="B12338" s="18">
        <v>2013</v>
      </c>
      <c r="C12338" s="18" t="s">
        <v>8</v>
      </c>
      <c r="D12338" s="18" t="s">
        <v>920</v>
      </c>
      <c r="E12338" s="18" t="s">
        <v>870</v>
      </c>
      <c r="F12338" s="18" t="s">
        <v>3688</v>
      </c>
      <c r="G12338" s="18">
        <v>1980</v>
      </c>
      <c r="H12338" s="18">
        <v>5</v>
      </c>
      <c r="I12338" s="18">
        <v>6</v>
      </c>
      <c r="Q12338"/>
    </row>
    <row r="12339" spans="2:17" x14ac:dyDescent="0.25">
      <c r="B12339" s="18">
        <v>2013</v>
      </c>
      <c r="C12339" s="18" t="s">
        <v>8</v>
      </c>
      <c r="D12339" s="18" t="s">
        <v>920</v>
      </c>
      <c r="E12339" s="18" t="s">
        <v>870</v>
      </c>
      <c r="F12339" s="18" t="s">
        <v>3689</v>
      </c>
      <c r="G12339" s="18">
        <v>1908</v>
      </c>
      <c r="H12339" s="18">
        <v>4</v>
      </c>
      <c r="I12339" s="18">
        <v>6</v>
      </c>
      <c r="Q12339"/>
    </row>
    <row r="12340" spans="2:17" x14ac:dyDescent="0.25">
      <c r="B12340" s="18">
        <v>2013</v>
      </c>
      <c r="C12340" s="18" t="s">
        <v>8</v>
      </c>
      <c r="D12340" s="18" t="s">
        <v>920</v>
      </c>
      <c r="E12340" s="18" t="s">
        <v>870</v>
      </c>
      <c r="F12340" s="18" t="s">
        <v>3897</v>
      </c>
      <c r="G12340" s="18">
        <v>1944</v>
      </c>
      <c r="H12340" s="18">
        <v>4</v>
      </c>
      <c r="I12340" s="18">
        <v>7</v>
      </c>
      <c r="Q12340"/>
    </row>
    <row r="12341" spans="2:17" x14ac:dyDescent="0.25">
      <c r="B12341" s="18">
        <v>2013</v>
      </c>
      <c r="C12341" s="18" t="s">
        <v>8</v>
      </c>
      <c r="D12341" s="18" t="s">
        <v>920</v>
      </c>
      <c r="E12341" s="18" t="s">
        <v>870</v>
      </c>
      <c r="F12341" s="18" t="s">
        <v>3898</v>
      </c>
      <c r="G12341" s="18">
        <v>2148</v>
      </c>
      <c r="H12341" s="18">
        <v>5</v>
      </c>
      <c r="I12341" s="18">
        <v>6</v>
      </c>
      <c r="Q12341"/>
    </row>
    <row r="12342" spans="2:17" x14ac:dyDescent="0.25">
      <c r="B12342" s="18">
        <v>2013</v>
      </c>
      <c r="C12342" s="18" t="s">
        <v>8</v>
      </c>
      <c r="D12342" s="18" t="s">
        <v>920</v>
      </c>
      <c r="E12342" s="18" t="s">
        <v>870</v>
      </c>
      <c r="F12342" s="18" t="s">
        <v>3690</v>
      </c>
      <c r="G12342" s="18">
        <v>1800</v>
      </c>
      <c r="H12342" s="18">
        <v>5</v>
      </c>
      <c r="I12342" s="18">
        <v>7</v>
      </c>
      <c r="Q12342"/>
    </row>
    <row r="12343" spans="2:17" x14ac:dyDescent="0.25">
      <c r="B12343" s="18">
        <v>2013</v>
      </c>
      <c r="C12343" s="18" t="s">
        <v>8</v>
      </c>
      <c r="D12343" s="18" t="s">
        <v>920</v>
      </c>
      <c r="E12343" s="18" t="s">
        <v>870</v>
      </c>
      <c r="F12343" s="18" t="s">
        <v>3691</v>
      </c>
      <c r="G12343" s="18">
        <v>1848</v>
      </c>
      <c r="H12343" s="18">
        <v>5</v>
      </c>
      <c r="I12343" s="18">
        <v>6</v>
      </c>
      <c r="Q12343"/>
    </row>
    <row r="12344" spans="2:17" x14ac:dyDescent="0.25">
      <c r="B12344" s="18">
        <v>2013</v>
      </c>
      <c r="C12344" s="18" t="s">
        <v>8</v>
      </c>
      <c r="D12344" s="18" t="s">
        <v>920</v>
      </c>
      <c r="E12344" s="18" t="s">
        <v>870</v>
      </c>
      <c r="F12344" s="18" t="s">
        <v>3692</v>
      </c>
      <c r="G12344" s="18">
        <v>1860</v>
      </c>
      <c r="H12344" s="18">
        <v>5</v>
      </c>
      <c r="I12344" s="18">
        <v>7</v>
      </c>
      <c r="Q12344"/>
    </row>
    <row r="12345" spans="2:17" x14ac:dyDescent="0.25">
      <c r="B12345" s="18">
        <v>2013</v>
      </c>
      <c r="C12345" s="18" t="s">
        <v>8</v>
      </c>
      <c r="D12345" s="18" t="s">
        <v>920</v>
      </c>
      <c r="E12345" s="18" t="s">
        <v>870</v>
      </c>
      <c r="F12345" s="18" t="s">
        <v>3899</v>
      </c>
      <c r="G12345" s="18">
        <v>1980</v>
      </c>
      <c r="H12345" s="18">
        <v>4</v>
      </c>
      <c r="I12345" s="18">
        <v>7</v>
      </c>
      <c r="Q12345"/>
    </row>
    <row r="12346" spans="2:17" x14ac:dyDescent="0.25">
      <c r="B12346" s="18">
        <v>2013</v>
      </c>
      <c r="C12346" s="18" t="s">
        <v>8</v>
      </c>
      <c r="D12346" s="18" t="s">
        <v>920</v>
      </c>
      <c r="E12346" s="18" t="s">
        <v>870</v>
      </c>
      <c r="F12346" s="18" t="s">
        <v>3693</v>
      </c>
      <c r="G12346" s="18">
        <v>1968</v>
      </c>
      <c r="H12346" s="18">
        <v>4</v>
      </c>
      <c r="I12346" s="18">
        <v>6</v>
      </c>
      <c r="Q12346"/>
    </row>
    <row r="12347" spans="2:17" x14ac:dyDescent="0.25">
      <c r="B12347" s="18">
        <v>2013</v>
      </c>
      <c r="C12347" s="18" t="s">
        <v>8</v>
      </c>
      <c r="D12347" s="18" t="s">
        <v>920</v>
      </c>
      <c r="E12347" s="18" t="s">
        <v>870</v>
      </c>
      <c r="F12347" s="18" t="s">
        <v>3694</v>
      </c>
      <c r="G12347" s="18">
        <v>2028</v>
      </c>
      <c r="H12347" s="18">
        <v>4</v>
      </c>
      <c r="I12347" s="18">
        <v>7</v>
      </c>
      <c r="Q12347"/>
    </row>
    <row r="12348" spans="2:17" x14ac:dyDescent="0.25">
      <c r="B12348" s="18">
        <v>2013</v>
      </c>
      <c r="C12348" s="18" t="s">
        <v>8</v>
      </c>
      <c r="D12348" s="18" t="s">
        <v>920</v>
      </c>
      <c r="E12348" s="18" t="s">
        <v>870</v>
      </c>
      <c r="F12348" s="18" t="s">
        <v>3695</v>
      </c>
      <c r="G12348" s="18">
        <v>1800</v>
      </c>
      <c r="H12348" s="18">
        <v>4</v>
      </c>
      <c r="I12348" s="18">
        <v>7</v>
      </c>
      <c r="Q12348"/>
    </row>
    <row r="12349" spans="2:17" x14ac:dyDescent="0.25">
      <c r="B12349" s="18">
        <v>2013</v>
      </c>
      <c r="C12349" s="18" t="s">
        <v>8</v>
      </c>
      <c r="D12349" s="18" t="s">
        <v>920</v>
      </c>
      <c r="E12349" s="18" t="s">
        <v>870</v>
      </c>
      <c r="F12349" s="18" t="s">
        <v>3696</v>
      </c>
      <c r="G12349" s="18">
        <v>1908</v>
      </c>
      <c r="H12349" s="18">
        <v>5</v>
      </c>
      <c r="I12349" s="18">
        <v>7</v>
      </c>
      <c r="Q12349"/>
    </row>
    <row r="12350" spans="2:17" x14ac:dyDescent="0.25">
      <c r="B12350" s="18">
        <v>2013</v>
      </c>
      <c r="C12350" s="18" t="s">
        <v>8</v>
      </c>
      <c r="D12350" s="18" t="s">
        <v>920</v>
      </c>
      <c r="E12350" s="18" t="s">
        <v>870</v>
      </c>
      <c r="F12350" s="18" t="s">
        <v>3697</v>
      </c>
      <c r="G12350" s="18">
        <v>2004</v>
      </c>
      <c r="H12350" s="18">
        <v>4</v>
      </c>
      <c r="I12350" s="18">
        <v>7</v>
      </c>
      <c r="Q12350"/>
    </row>
    <row r="12351" spans="2:17" x14ac:dyDescent="0.25">
      <c r="B12351" s="18">
        <v>2013</v>
      </c>
      <c r="C12351" s="18" t="s">
        <v>8</v>
      </c>
      <c r="D12351" s="18" t="s">
        <v>920</v>
      </c>
      <c r="E12351" s="18" t="s">
        <v>870</v>
      </c>
      <c r="F12351" s="18" t="s">
        <v>3698</v>
      </c>
      <c r="G12351" s="18">
        <v>2100</v>
      </c>
      <c r="H12351" s="18">
        <v>5</v>
      </c>
      <c r="I12351" s="18">
        <v>7</v>
      </c>
      <c r="Q12351"/>
    </row>
    <row r="12352" spans="2:17" x14ac:dyDescent="0.25">
      <c r="B12352" s="18">
        <v>2013</v>
      </c>
      <c r="C12352" s="18" t="s">
        <v>8</v>
      </c>
      <c r="D12352" s="18" t="s">
        <v>920</v>
      </c>
      <c r="E12352" s="18" t="s">
        <v>870</v>
      </c>
      <c r="F12352" s="18" t="s">
        <v>3699</v>
      </c>
      <c r="G12352" s="18">
        <v>2016</v>
      </c>
      <c r="H12352" s="18">
        <v>5</v>
      </c>
      <c r="I12352" s="18">
        <v>6</v>
      </c>
      <c r="Q12352"/>
    </row>
    <row r="12353" spans="2:17" x14ac:dyDescent="0.25">
      <c r="B12353" s="18">
        <v>2013</v>
      </c>
      <c r="C12353" s="18" t="s">
        <v>8</v>
      </c>
      <c r="D12353" s="18" t="s">
        <v>920</v>
      </c>
      <c r="E12353" s="18" t="s">
        <v>870</v>
      </c>
      <c r="F12353" s="18" t="s">
        <v>3700</v>
      </c>
      <c r="G12353" s="18">
        <v>2088</v>
      </c>
      <c r="H12353" s="18">
        <v>5</v>
      </c>
      <c r="I12353" s="18">
        <v>6</v>
      </c>
      <c r="Q12353"/>
    </row>
    <row r="12354" spans="2:17" x14ac:dyDescent="0.25">
      <c r="B12354" s="18">
        <v>2013</v>
      </c>
      <c r="C12354" s="18" t="s">
        <v>8</v>
      </c>
      <c r="D12354" s="18" t="s">
        <v>920</v>
      </c>
      <c r="E12354" s="18" t="s">
        <v>870</v>
      </c>
      <c r="F12354" s="18" t="s">
        <v>3900</v>
      </c>
      <c r="G12354" s="18">
        <v>1992</v>
      </c>
      <c r="H12354" s="18">
        <v>4</v>
      </c>
      <c r="I12354" s="18">
        <v>7</v>
      </c>
      <c r="Q12354"/>
    </row>
    <row r="12355" spans="2:17" x14ac:dyDescent="0.25">
      <c r="B12355" s="18">
        <v>2013</v>
      </c>
      <c r="C12355" s="18" t="s">
        <v>8</v>
      </c>
      <c r="D12355" s="18" t="s">
        <v>920</v>
      </c>
      <c r="E12355" s="18" t="s">
        <v>870</v>
      </c>
      <c r="F12355" s="18" t="s">
        <v>3901</v>
      </c>
      <c r="G12355" s="18">
        <v>1944</v>
      </c>
      <c r="H12355" s="18">
        <v>4</v>
      </c>
      <c r="I12355" s="18">
        <v>6</v>
      </c>
      <c r="Q12355"/>
    </row>
    <row r="12356" spans="2:17" x14ac:dyDescent="0.25">
      <c r="B12356" s="18">
        <v>2013</v>
      </c>
      <c r="C12356" s="18" t="s">
        <v>8</v>
      </c>
      <c r="D12356" s="18" t="s">
        <v>920</v>
      </c>
      <c r="E12356" s="18" t="s">
        <v>870</v>
      </c>
      <c r="F12356" s="18" t="s">
        <v>3902</v>
      </c>
      <c r="G12356" s="18">
        <v>2160</v>
      </c>
      <c r="H12356" s="18">
        <v>4</v>
      </c>
      <c r="I12356" s="18">
        <v>6</v>
      </c>
      <c r="Q12356"/>
    </row>
    <row r="12357" spans="2:17" x14ac:dyDescent="0.25">
      <c r="B12357" s="18">
        <v>2013</v>
      </c>
      <c r="C12357" s="18" t="s">
        <v>8</v>
      </c>
      <c r="D12357" s="18" t="s">
        <v>920</v>
      </c>
      <c r="E12357" s="18" t="s">
        <v>870</v>
      </c>
      <c r="F12357" s="18" t="s">
        <v>3903</v>
      </c>
      <c r="G12357" s="18">
        <v>1896</v>
      </c>
      <c r="H12357" s="18">
        <v>4</v>
      </c>
      <c r="I12357" s="18">
        <v>6</v>
      </c>
      <c r="Q12357"/>
    </row>
    <row r="12358" spans="2:17" x14ac:dyDescent="0.25">
      <c r="B12358" s="18">
        <v>2013</v>
      </c>
      <c r="C12358" s="18" t="s">
        <v>8</v>
      </c>
      <c r="D12358" s="18" t="s">
        <v>920</v>
      </c>
      <c r="E12358" s="18" t="s">
        <v>870</v>
      </c>
      <c r="F12358" s="18" t="s">
        <v>3907</v>
      </c>
      <c r="G12358" s="18">
        <v>2136</v>
      </c>
      <c r="H12358" s="18">
        <v>4</v>
      </c>
      <c r="I12358" s="18">
        <v>7</v>
      </c>
      <c r="Q12358"/>
    </row>
    <row r="12359" spans="2:17" x14ac:dyDescent="0.25">
      <c r="B12359" s="18">
        <v>2013</v>
      </c>
      <c r="C12359" s="18" t="s">
        <v>8</v>
      </c>
      <c r="D12359" s="18" t="s">
        <v>920</v>
      </c>
      <c r="E12359" s="18" t="s">
        <v>870</v>
      </c>
      <c r="F12359" s="18" t="s">
        <v>3908</v>
      </c>
      <c r="G12359" s="18">
        <v>1848</v>
      </c>
      <c r="H12359" s="18">
        <v>4</v>
      </c>
      <c r="I12359" s="18">
        <v>7</v>
      </c>
      <c r="Q12359"/>
    </row>
    <row r="12360" spans="2:17" x14ac:dyDescent="0.25">
      <c r="B12360" s="18">
        <v>2013</v>
      </c>
      <c r="C12360" s="18" t="s">
        <v>8</v>
      </c>
      <c r="D12360" s="18" t="s">
        <v>920</v>
      </c>
      <c r="E12360" s="18" t="s">
        <v>870</v>
      </c>
      <c r="F12360" s="18" t="s">
        <v>3909</v>
      </c>
      <c r="G12360" s="18">
        <v>2004</v>
      </c>
      <c r="H12360" s="18">
        <v>4</v>
      </c>
      <c r="I12360" s="18">
        <v>7</v>
      </c>
      <c r="Q12360"/>
    </row>
    <row r="12361" spans="2:17" x14ac:dyDescent="0.25">
      <c r="B12361" s="18">
        <v>2013</v>
      </c>
      <c r="C12361" s="18" t="s">
        <v>8</v>
      </c>
      <c r="D12361" s="18" t="s">
        <v>920</v>
      </c>
      <c r="E12361" s="18" t="s">
        <v>870</v>
      </c>
      <c r="F12361" s="18" t="s">
        <v>3910</v>
      </c>
      <c r="G12361" s="18">
        <v>1968</v>
      </c>
      <c r="H12361" s="18">
        <v>5</v>
      </c>
      <c r="I12361" s="18">
        <v>6</v>
      </c>
      <c r="Q12361"/>
    </row>
    <row r="12362" spans="2:17" x14ac:dyDescent="0.25">
      <c r="B12362" s="18">
        <v>2013</v>
      </c>
      <c r="C12362" s="18" t="s">
        <v>8</v>
      </c>
      <c r="D12362" s="18" t="s">
        <v>920</v>
      </c>
      <c r="E12362" s="18" t="s">
        <v>870</v>
      </c>
      <c r="F12362" s="18" t="s">
        <v>3911</v>
      </c>
      <c r="G12362" s="18">
        <v>2064</v>
      </c>
      <c r="H12362" s="18">
        <v>4</v>
      </c>
      <c r="I12362" s="18">
        <v>6</v>
      </c>
      <c r="Q12362"/>
    </row>
    <row r="12363" spans="2:17" x14ac:dyDescent="0.25">
      <c r="B12363" s="18">
        <v>2013</v>
      </c>
      <c r="C12363" s="18" t="s">
        <v>8</v>
      </c>
      <c r="D12363" s="18" t="s">
        <v>920</v>
      </c>
      <c r="E12363" s="18" t="s">
        <v>870</v>
      </c>
      <c r="F12363" s="18" t="s">
        <v>3912</v>
      </c>
      <c r="G12363" s="18">
        <v>1932</v>
      </c>
      <c r="H12363" s="18">
        <v>5</v>
      </c>
      <c r="I12363" s="18">
        <v>7</v>
      </c>
      <c r="Q12363"/>
    </row>
    <row r="12364" spans="2:17" x14ac:dyDescent="0.25">
      <c r="B12364" s="18">
        <v>2013</v>
      </c>
      <c r="C12364" s="18" t="s">
        <v>8</v>
      </c>
      <c r="D12364" s="18" t="s">
        <v>920</v>
      </c>
      <c r="E12364" s="18" t="s">
        <v>870</v>
      </c>
      <c r="F12364" s="18" t="s">
        <v>3913</v>
      </c>
      <c r="G12364" s="18">
        <v>1896</v>
      </c>
      <c r="H12364" s="18">
        <v>5</v>
      </c>
      <c r="I12364" s="18">
        <v>7</v>
      </c>
      <c r="Q12364"/>
    </row>
    <row r="12365" spans="2:17" x14ac:dyDescent="0.25">
      <c r="B12365" s="18">
        <v>2013</v>
      </c>
      <c r="C12365" s="18" t="s">
        <v>8</v>
      </c>
      <c r="D12365" s="18" t="s">
        <v>277</v>
      </c>
      <c r="E12365" s="18" t="s">
        <v>1057</v>
      </c>
      <c r="F12365" s="18" t="s">
        <v>1058</v>
      </c>
      <c r="G12365" s="18">
        <v>1164</v>
      </c>
      <c r="H12365" s="18">
        <v>2.57</v>
      </c>
      <c r="I12365" s="18">
        <v>3.86</v>
      </c>
      <c r="Q12365"/>
    </row>
    <row r="12366" spans="2:17" x14ac:dyDescent="0.25">
      <c r="B12366" s="18">
        <v>2013</v>
      </c>
      <c r="C12366" s="18" t="s">
        <v>8</v>
      </c>
      <c r="D12366" s="18" t="s">
        <v>277</v>
      </c>
      <c r="E12366" s="18" t="s">
        <v>1057</v>
      </c>
      <c r="F12366" s="18" t="s">
        <v>1059</v>
      </c>
      <c r="G12366" s="18">
        <v>780</v>
      </c>
      <c r="H12366" s="18">
        <v>2.61</v>
      </c>
      <c r="I12366" s="18">
        <v>3.56</v>
      </c>
      <c r="Q12366"/>
    </row>
    <row r="12367" spans="2:17" x14ac:dyDescent="0.25">
      <c r="B12367" s="18">
        <v>2013</v>
      </c>
      <c r="C12367" s="18" t="s">
        <v>8</v>
      </c>
      <c r="D12367" s="18" t="s">
        <v>277</v>
      </c>
      <c r="E12367" s="18" t="s">
        <v>1057</v>
      </c>
      <c r="F12367" s="18" t="s">
        <v>1060</v>
      </c>
      <c r="G12367" s="18">
        <v>852</v>
      </c>
      <c r="H12367" s="18">
        <v>2.16</v>
      </c>
      <c r="I12367" s="18">
        <v>3.55</v>
      </c>
      <c r="Q12367"/>
    </row>
    <row r="12368" spans="2:17" x14ac:dyDescent="0.25">
      <c r="B12368" s="18">
        <v>2013</v>
      </c>
      <c r="C12368" s="18" t="s">
        <v>8</v>
      </c>
      <c r="D12368" s="18" t="s">
        <v>277</v>
      </c>
      <c r="E12368" s="18" t="s">
        <v>1057</v>
      </c>
      <c r="F12368" s="18" t="s">
        <v>1061</v>
      </c>
      <c r="G12368" s="18">
        <v>984</v>
      </c>
      <c r="H12368" s="18">
        <v>2.8</v>
      </c>
      <c r="I12368" s="18">
        <v>3.43</v>
      </c>
      <c r="Q12368"/>
    </row>
    <row r="12369" spans="2:17" x14ac:dyDescent="0.25">
      <c r="B12369" s="18">
        <v>2013</v>
      </c>
      <c r="C12369" s="18" t="s">
        <v>8</v>
      </c>
      <c r="D12369" s="18" t="s">
        <v>277</v>
      </c>
      <c r="E12369" s="18" t="s">
        <v>1057</v>
      </c>
      <c r="F12369" s="18" t="s">
        <v>3701</v>
      </c>
      <c r="G12369" s="18">
        <v>600</v>
      </c>
      <c r="H12369" s="18">
        <v>2.77</v>
      </c>
      <c r="I12369" s="18">
        <v>3.93</v>
      </c>
      <c r="Q12369"/>
    </row>
    <row r="12370" spans="2:17" x14ac:dyDescent="0.25">
      <c r="B12370" s="18">
        <v>2013</v>
      </c>
      <c r="C12370" s="18" t="s">
        <v>8</v>
      </c>
      <c r="D12370" s="18" t="s">
        <v>277</v>
      </c>
      <c r="E12370" s="18" t="s">
        <v>1057</v>
      </c>
      <c r="F12370" s="18" t="s">
        <v>3917</v>
      </c>
      <c r="G12370" s="18">
        <v>960</v>
      </c>
      <c r="H12370" s="18">
        <v>2.85</v>
      </c>
      <c r="I12370" s="18">
        <v>3.67</v>
      </c>
      <c r="Q12370"/>
    </row>
    <row r="12371" spans="2:17" x14ac:dyDescent="0.25">
      <c r="B12371" s="18">
        <v>2013</v>
      </c>
      <c r="C12371" s="18" t="s">
        <v>8</v>
      </c>
      <c r="D12371" s="18" t="s">
        <v>277</v>
      </c>
      <c r="E12371" s="18" t="s">
        <v>1057</v>
      </c>
      <c r="F12371" s="18" t="s">
        <v>1062</v>
      </c>
      <c r="G12371" s="18">
        <v>648</v>
      </c>
      <c r="H12371" s="18">
        <v>2.37</v>
      </c>
      <c r="I12371" s="18">
        <v>3.84</v>
      </c>
      <c r="Q12371"/>
    </row>
    <row r="12372" spans="2:17" x14ac:dyDescent="0.25">
      <c r="B12372" s="18">
        <v>2013</v>
      </c>
      <c r="C12372" s="18" t="s">
        <v>8</v>
      </c>
      <c r="D12372" s="18" t="s">
        <v>277</v>
      </c>
      <c r="E12372" s="18" t="s">
        <v>1057</v>
      </c>
      <c r="F12372" s="18" t="s">
        <v>1063</v>
      </c>
      <c r="G12372" s="18">
        <v>924</v>
      </c>
      <c r="H12372" s="18">
        <v>2.2200000000000002</v>
      </c>
      <c r="I12372" s="18">
        <v>3.73</v>
      </c>
      <c r="Q12372"/>
    </row>
    <row r="12373" spans="2:17" x14ac:dyDescent="0.25">
      <c r="B12373" s="18">
        <v>2013</v>
      </c>
      <c r="C12373" s="18" t="s">
        <v>8</v>
      </c>
      <c r="D12373" s="18" t="s">
        <v>277</v>
      </c>
      <c r="E12373" s="18" t="s">
        <v>1057</v>
      </c>
      <c r="F12373" s="18" t="s">
        <v>1064</v>
      </c>
      <c r="G12373" s="18">
        <v>672</v>
      </c>
      <c r="H12373" s="18">
        <v>2.61</v>
      </c>
      <c r="I12373" s="18">
        <v>3.65</v>
      </c>
      <c r="Q12373"/>
    </row>
    <row r="12374" spans="2:17" x14ac:dyDescent="0.25">
      <c r="B12374" s="18">
        <v>2013</v>
      </c>
      <c r="C12374" s="18" t="s">
        <v>8</v>
      </c>
      <c r="D12374" s="18" t="s">
        <v>277</v>
      </c>
      <c r="E12374" s="18" t="s">
        <v>1057</v>
      </c>
      <c r="F12374" s="18" t="s">
        <v>3702</v>
      </c>
      <c r="G12374" s="18">
        <v>1128</v>
      </c>
      <c r="H12374" s="18">
        <v>2.69</v>
      </c>
      <c r="I12374" s="18">
        <v>3.93</v>
      </c>
      <c r="Q12374"/>
    </row>
    <row r="12375" spans="2:17" x14ac:dyDescent="0.25">
      <c r="B12375" s="18">
        <v>2013</v>
      </c>
      <c r="C12375" s="18" t="s">
        <v>8</v>
      </c>
      <c r="D12375" s="18" t="s">
        <v>277</v>
      </c>
      <c r="E12375" s="18" t="s">
        <v>1057</v>
      </c>
      <c r="F12375" s="18" t="s">
        <v>3703</v>
      </c>
      <c r="G12375" s="18">
        <v>1032</v>
      </c>
      <c r="H12375" s="18">
        <v>2.36</v>
      </c>
      <c r="I12375" s="18">
        <v>3.37</v>
      </c>
      <c r="Q12375"/>
    </row>
    <row r="12376" spans="2:17" x14ac:dyDescent="0.25">
      <c r="B12376" s="18">
        <v>2013</v>
      </c>
      <c r="C12376" s="18" t="s">
        <v>8</v>
      </c>
      <c r="D12376" s="18" t="s">
        <v>277</v>
      </c>
      <c r="E12376" s="18" t="s">
        <v>1057</v>
      </c>
      <c r="F12376" s="18" t="s">
        <v>3704</v>
      </c>
      <c r="G12376" s="18">
        <v>732</v>
      </c>
      <c r="H12376" s="18">
        <v>2.64</v>
      </c>
      <c r="I12376" s="18">
        <v>3.74</v>
      </c>
      <c r="Q12376"/>
    </row>
    <row r="12377" spans="2:17" x14ac:dyDescent="0.25">
      <c r="B12377" s="18">
        <v>2013</v>
      </c>
      <c r="C12377" s="18" t="s">
        <v>8</v>
      </c>
      <c r="D12377" s="18" t="s">
        <v>277</v>
      </c>
      <c r="E12377" s="18" t="s">
        <v>1057</v>
      </c>
      <c r="F12377" s="18" t="s">
        <v>3705</v>
      </c>
      <c r="G12377" s="18">
        <v>636</v>
      </c>
      <c r="H12377" s="18">
        <v>2.41</v>
      </c>
      <c r="I12377" s="18">
        <v>3.87</v>
      </c>
      <c r="Q12377"/>
    </row>
    <row r="12378" spans="2:17" x14ac:dyDescent="0.25">
      <c r="B12378" s="18">
        <v>2013</v>
      </c>
      <c r="C12378" s="18" t="s">
        <v>8</v>
      </c>
      <c r="D12378" s="18" t="s">
        <v>277</v>
      </c>
      <c r="E12378" s="18" t="s">
        <v>1057</v>
      </c>
      <c r="F12378" s="18" t="s">
        <v>3919</v>
      </c>
      <c r="G12378" s="18">
        <v>624</v>
      </c>
      <c r="H12378" s="18">
        <v>2.72</v>
      </c>
      <c r="I12378" s="18">
        <v>3.29</v>
      </c>
      <c r="Q12378"/>
    </row>
    <row r="12379" spans="2:17" x14ac:dyDescent="0.25">
      <c r="B12379" s="18">
        <v>2013</v>
      </c>
      <c r="C12379" s="18" t="s">
        <v>8</v>
      </c>
      <c r="D12379" s="18" t="s">
        <v>277</v>
      </c>
      <c r="E12379" s="18" t="s">
        <v>3921</v>
      </c>
      <c r="F12379" s="18" t="s">
        <v>3922</v>
      </c>
      <c r="G12379" s="18">
        <v>1080</v>
      </c>
      <c r="H12379" s="18">
        <v>2.34</v>
      </c>
      <c r="I12379" s="18">
        <v>3.83</v>
      </c>
      <c r="Q12379"/>
    </row>
    <row r="12380" spans="2:17" x14ac:dyDescent="0.25">
      <c r="B12380" s="18">
        <v>2013</v>
      </c>
      <c r="C12380" s="18" t="s">
        <v>8</v>
      </c>
      <c r="D12380" s="18" t="s">
        <v>277</v>
      </c>
      <c r="E12380" s="18" t="s">
        <v>3921</v>
      </c>
      <c r="F12380" s="18" t="s">
        <v>3923</v>
      </c>
      <c r="G12380" s="18">
        <v>1200</v>
      </c>
      <c r="H12380" s="18">
        <v>2.2799999999999998</v>
      </c>
      <c r="I12380" s="18">
        <v>3.52</v>
      </c>
      <c r="Q12380"/>
    </row>
    <row r="12381" spans="2:17" x14ac:dyDescent="0.25">
      <c r="B12381" s="18">
        <v>2013</v>
      </c>
      <c r="C12381" s="18" t="s">
        <v>8</v>
      </c>
      <c r="D12381" s="18" t="s">
        <v>277</v>
      </c>
      <c r="E12381" s="18" t="s">
        <v>3921</v>
      </c>
      <c r="F12381" s="18" t="s">
        <v>3924</v>
      </c>
      <c r="G12381" s="18">
        <v>996</v>
      </c>
      <c r="H12381" s="18">
        <v>2.73</v>
      </c>
      <c r="I12381" s="18">
        <v>3.42</v>
      </c>
      <c r="Q12381"/>
    </row>
    <row r="12382" spans="2:17" x14ac:dyDescent="0.25">
      <c r="B12382" s="18">
        <v>2013</v>
      </c>
      <c r="C12382" s="18" t="s">
        <v>8</v>
      </c>
      <c r="D12382" s="18" t="s">
        <v>277</v>
      </c>
      <c r="E12382" s="18" t="s">
        <v>3921</v>
      </c>
      <c r="F12382" s="18" t="s">
        <v>3925</v>
      </c>
      <c r="G12382" s="18">
        <v>948</v>
      </c>
      <c r="H12382" s="18">
        <v>2.78</v>
      </c>
      <c r="I12382" s="18">
        <v>3.27</v>
      </c>
      <c r="Q12382"/>
    </row>
    <row r="12383" spans="2:17" x14ac:dyDescent="0.25">
      <c r="B12383" s="18">
        <v>2013</v>
      </c>
      <c r="C12383" s="18" t="s">
        <v>8</v>
      </c>
      <c r="D12383" s="18" t="s">
        <v>277</v>
      </c>
      <c r="E12383" s="18" t="s">
        <v>3921</v>
      </c>
      <c r="F12383" s="18" t="s">
        <v>3926</v>
      </c>
      <c r="G12383" s="18">
        <v>900</v>
      </c>
      <c r="H12383" s="18">
        <v>2.38</v>
      </c>
      <c r="I12383" s="18">
        <v>3.35</v>
      </c>
      <c r="Q12383"/>
    </row>
    <row r="12384" spans="2:17" x14ac:dyDescent="0.25">
      <c r="B12384" s="18">
        <v>2013</v>
      </c>
      <c r="C12384" s="18" t="s">
        <v>8</v>
      </c>
      <c r="D12384" s="18" t="s">
        <v>277</v>
      </c>
      <c r="E12384" s="18" t="s">
        <v>3921</v>
      </c>
      <c r="F12384" s="18" t="s">
        <v>3927</v>
      </c>
      <c r="G12384" s="18">
        <v>684</v>
      </c>
      <c r="H12384" s="18">
        <v>2.46</v>
      </c>
      <c r="I12384" s="18">
        <v>3.55</v>
      </c>
      <c r="Q12384"/>
    </row>
    <row r="12385" spans="2:17" x14ac:dyDescent="0.25">
      <c r="B12385" s="18">
        <v>2013</v>
      </c>
      <c r="C12385" s="18" t="s">
        <v>8</v>
      </c>
      <c r="D12385" s="18" t="s">
        <v>277</v>
      </c>
      <c r="E12385" s="18" t="s">
        <v>3921</v>
      </c>
      <c r="F12385" s="18" t="s">
        <v>3928</v>
      </c>
      <c r="G12385" s="18">
        <v>720</v>
      </c>
      <c r="H12385" s="18">
        <v>2.23</v>
      </c>
      <c r="I12385" s="18">
        <v>3.51</v>
      </c>
      <c r="Q12385"/>
    </row>
    <row r="12386" spans="2:17" x14ac:dyDescent="0.25">
      <c r="B12386" s="18">
        <v>2013</v>
      </c>
      <c r="C12386" s="18" t="s">
        <v>8</v>
      </c>
      <c r="D12386" s="18" t="s">
        <v>277</v>
      </c>
      <c r="E12386" s="18" t="s">
        <v>3921</v>
      </c>
      <c r="F12386" s="18" t="s">
        <v>3930</v>
      </c>
      <c r="G12386" s="18">
        <v>912</v>
      </c>
      <c r="H12386" s="18">
        <v>2.72</v>
      </c>
      <c r="I12386" s="18">
        <v>3.75</v>
      </c>
      <c r="Q12386"/>
    </row>
    <row r="12387" spans="2:17" x14ac:dyDescent="0.25">
      <c r="B12387" s="18">
        <v>2013</v>
      </c>
      <c r="C12387" s="18" t="s">
        <v>8</v>
      </c>
      <c r="D12387" s="18" t="s">
        <v>277</v>
      </c>
      <c r="E12387" s="18" t="s">
        <v>3921</v>
      </c>
      <c r="F12387" s="18" t="s">
        <v>3931</v>
      </c>
      <c r="G12387" s="18">
        <v>708</v>
      </c>
      <c r="H12387" s="18">
        <v>2.27</v>
      </c>
      <c r="I12387" s="18">
        <v>3.86</v>
      </c>
      <c r="Q12387"/>
    </row>
    <row r="12388" spans="2:17" x14ac:dyDescent="0.25">
      <c r="B12388" s="18">
        <v>2013</v>
      </c>
      <c r="C12388" s="18" t="s">
        <v>8</v>
      </c>
      <c r="D12388" s="18" t="s">
        <v>277</v>
      </c>
      <c r="E12388" s="18" t="s">
        <v>3921</v>
      </c>
      <c r="F12388" s="18" t="s">
        <v>3932</v>
      </c>
      <c r="G12388" s="18">
        <v>1152</v>
      </c>
      <c r="H12388" s="18">
        <v>2.91</v>
      </c>
      <c r="I12388" s="18">
        <v>3.68</v>
      </c>
      <c r="Q12388"/>
    </row>
    <row r="12389" spans="2:17" x14ac:dyDescent="0.25">
      <c r="B12389" s="18">
        <v>2013</v>
      </c>
      <c r="C12389" s="18" t="s">
        <v>8</v>
      </c>
      <c r="D12389" s="18" t="s">
        <v>277</v>
      </c>
      <c r="E12389" s="18" t="s">
        <v>3921</v>
      </c>
      <c r="F12389" s="18" t="s">
        <v>3933</v>
      </c>
      <c r="G12389" s="18">
        <v>696</v>
      </c>
      <c r="H12389" s="18">
        <v>2.59</v>
      </c>
      <c r="I12389" s="18">
        <v>3.3</v>
      </c>
      <c r="Q12389"/>
    </row>
    <row r="12390" spans="2:17" x14ac:dyDescent="0.25">
      <c r="B12390" s="18">
        <v>2013</v>
      </c>
      <c r="C12390" s="18" t="s">
        <v>8</v>
      </c>
      <c r="D12390" s="18" t="s">
        <v>277</v>
      </c>
      <c r="E12390" s="18" t="s">
        <v>3921</v>
      </c>
      <c r="F12390" s="18" t="s">
        <v>3934</v>
      </c>
      <c r="G12390" s="18">
        <v>1104</v>
      </c>
      <c r="H12390" s="18">
        <v>2.56</v>
      </c>
      <c r="I12390" s="18">
        <v>3.63</v>
      </c>
      <c r="Q12390"/>
    </row>
    <row r="12391" spans="2:17" x14ac:dyDescent="0.25">
      <c r="B12391" s="18">
        <v>2013</v>
      </c>
      <c r="C12391" s="18" t="s">
        <v>8</v>
      </c>
      <c r="D12391" s="18" t="s">
        <v>277</v>
      </c>
      <c r="E12391" s="18" t="s">
        <v>3921</v>
      </c>
      <c r="F12391" s="18" t="s">
        <v>3935</v>
      </c>
      <c r="G12391" s="18">
        <v>1092</v>
      </c>
      <c r="H12391" s="18">
        <v>2.81</v>
      </c>
      <c r="I12391" s="18">
        <v>3.74</v>
      </c>
      <c r="Q12391"/>
    </row>
    <row r="12392" spans="2:17" x14ac:dyDescent="0.25">
      <c r="B12392" s="18">
        <v>2013</v>
      </c>
      <c r="C12392" s="18" t="s">
        <v>8</v>
      </c>
      <c r="D12392" s="18" t="s">
        <v>277</v>
      </c>
      <c r="E12392" s="18" t="s">
        <v>3921</v>
      </c>
      <c r="F12392" s="18" t="s">
        <v>3936</v>
      </c>
      <c r="G12392" s="18">
        <v>888</v>
      </c>
      <c r="H12392" s="18">
        <v>2.88</v>
      </c>
      <c r="I12392" s="18">
        <v>3.52</v>
      </c>
      <c r="Q12392"/>
    </row>
    <row r="12393" spans="2:17" x14ac:dyDescent="0.25">
      <c r="B12393" s="18">
        <v>2013</v>
      </c>
      <c r="C12393" s="18" t="s">
        <v>8</v>
      </c>
      <c r="D12393" s="18" t="s">
        <v>277</v>
      </c>
      <c r="E12393" s="18" t="s">
        <v>3921</v>
      </c>
      <c r="F12393" s="18" t="s">
        <v>3937</v>
      </c>
      <c r="G12393" s="18">
        <v>708</v>
      </c>
      <c r="H12393" s="18">
        <v>2.58</v>
      </c>
      <c r="I12393" s="18">
        <v>3.42</v>
      </c>
      <c r="Q12393"/>
    </row>
    <row r="12394" spans="2:17" x14ac:dyDescent="0.25">
      <c r="B12394" s="18">
        <v>2013</v>
      </c>
      <c r="C12394" s="18" t="s">
        <v>8</v>
      </c>
      <c r="D12394" s="18" t="s">
        <v>277</v>
      </c>
      <c r="E12394" s="18" t="s">
        <v>3921</v>
      </c>
      <c r="F12394" s="18" t="s">
        <v>3938</v>
      </c>
      <c r="G12394" s="18">
        <v>924</v>
      </c>
      <c r="H12394" s="18">
        <v>2.4700000000000002</v>
      </c>
      <c r="I12394" s="18">
        <v>3.51</v>
      </c>
      <c r="Q12394"/>
    </row>
    <row r="12395" spans="2:17" x14ac:dyDescent="0.25">
      <c r="B12395" s="18">
        <v>2013</v>
      </c>
      <c r="C12395" s="18" t="s">
        <v>8</v>
      </c>
      <c r="D12395" s="18" t="s">
        <v>277</v>
      </c>
      <c r="E12395" s="18" t="s">
        <v>3921</v>
      </c>
      <c r="F12395" s="18" t="s">
        <v>3939</v>
      </c>
      <c r="G12395" s="18">
        <v>924</v>
      </c>
      <c r="H12395" s="18">
        <v>2.36</v>
      </c>
      <c r="I12395" s="18">
        <v>3.71</v>
      </c>
      <c r="Q12395"/>
    </row>
    <row r="12396" spans="2:17" x14ac:dyDescent="0.25">
      <c r="B12396" s="18">
        <v>2013</v>
      </c>
      <c r="C12396" s="18" t="s">
        <v>8</v>
      </c>
      <c r="D12396" s="18" t="s">
        <v>277</v>
      </c>
      <c r="E12396" s="18" t="s">
        <v>3921</v>
      </c>
      <c r="F12396" s="18" t="s">
        <v>3940</v>
      </c>
      <c r="G12396" s="18">
        <v>876</v>
      </c>
      <c r="H12396" s="18">
        <v>2.08</v>
      </c>
      <c r="I12396" s="18">
        <v>3.78</v>
      </c>
      <c r="Q12396"/>
    </row>
    <row r="12397" spans="2:17" x14ac:dyDescent="0.25">
      <c r="B12397" s="18">
        <v>2013</v>
      </c>
      <c r="C12397" s="18" t="s">
        <v>8</v>
      </c>
      <c r="D12397" s="18" t="s">
        <v>277</v>
      </c>
      <c r="E12397" s="18" t="s">
        <v>3921</v>
      </c>
      <c r="F12397" s="18" t="s">
        <v>3941</v>
      </c>
      <c r="G12397" s="18">
        <v>636</v>
      </c>
      <c r="H12397" s="18">
        <v>2</v>
      </c>
      <c r="I12397" s="18">
        <v>3.64</v>
      </c>
      <c r="Q12397"/>
    </row>
    <row r="12398" spans="2:17" x14ac:dyDescent="0.25">
      <c r="B12398" s="18">
        <v>2013</v>
      </c>
      <c r="C12398" s="18" t="s">
        <v>8</v>
      </c>
      <c r="D12398" s="18" t="s">
        <v>277</v>
      </c>
      <c r="E12398" s="18" t="s">
        <v>3921</v>
      </c>
      <c r="F12398" s="18" t="s">
        <v>3942</v>
      </c>
      <c r="G12398" s="18">
        <v>780</v>
      </c>
      <c r="H12398" s="18">
        <v>2.0299999999999998</v>
      </c>
      <c r="I12398" s="18">
        <v>3.6</v>
      </c>
      <c r="Q12398"/>
    </row>
    <row r="12399" spans="2:17" x14ac:dyDescent="0.25">
      <c r="B12399" s="18">
        <v>2013</v>
      </c>
      <c r="C12399" s="18" t="s">
        <v>8</v>
      </c>
      <c r="D12399" s="18" t="s">
        <v>277</v>
      </c>
      <c r="E12399" s="18" t="s">
        <v>3921</v>
      </c>
      <c r="F12399" s="18" t="s">
        <v>3943</v>
      </c>
      <c r="G12399" s="18">
        <v>744</v>
      </c>
      <c r="H12399" s="18">
        <v>3</v>
      </c>
      <c r="I12399" s="18">
        <v>3.93</v>
      </c>
      <c r="Q12399"/>
    </row>
    <row r="12400" spans="2:17" x14ac:dyDescent="0.25">
      <c r="B12400" s="18">
        <v>2013</v>
      </c>
      <c r="C12400" s="18" t="s">
        <v>8</v>
      </c>
      <c r="D12400" s="18" t="s">
        <v>277</v>
      </c>
      <c r="E12400" s="18" t="s">
        <v>3921</v>
      </c>
      <c r="F12400" s="18" t="s">
        <v>3944</v>
      </c>
      <c r="G12400" s="18">
        <v>876</v>
      </c>
      <c r="H12400" s="18">
        <v>2.81</v>
      </c>
      <c r="I12400" s="18">
        <v>3.7</v>
      </c>
      <c r="Q12400"/>
    </row>
    <row r="12401" spans="2:17" x14ac:dyDescent="0.25">
      <c r="B12401" s="18">
        <v>2013</v>
      </c>
      <c r="C12401" s="18" t="s">
        <v>8</v>
      </c>
      <c r="D12401" s="18" t="s">
        <v>277</v>
      </c>
      <c r="E12401" s="18" t="s">
        <v>3921</v>
      </c>
      <c r="F12401" s="18" t="s">
        <v>3945</v>
      </c>
      <c r="G12401" s="18">
        <v>792</v>
      </c>
      <c r="H12401" s="18">
        <v>2.85</v>
      </c>
      <c r="I12401" s="18">
        <v>3.72</v>
      </c>
      <c r="Q12401"/>
    </row>
    <row r="12402" spans="2:17" x14ac:dyDescent="0.25">
      <c r="B12402" s="18">
        <v>2013</v>
      </c>
      <c r="C12402" s="18" t="s">
        <v>8</v>
      </c>
      <c r="D12402" s="18" t="s">
        <v>277</v>
      </c>
      <c r="E12402" s="18" t="s">
        <v>3921</v>
      </c>
      <c r="F12402" s="18" t="s">
        <v>3946</v>
      </c>
      <c r="G12402" s="18">
        <v>612</v>
      </c>
      <c r="H12402" s="18">
        <v>2.2799999999999998</v>
      </c>
      <c r="I12402" s="18">
        <v>3.72</v>
      </c>
      <c r="Q12402"/>
    </row>
    <row r="12403" spans="2:17" x14ac:dyDescent="0.25">
      <c r="B12403" s="18">
        <v>2013</v>
      </c>
      <c r="C12403" s="18" t="s">
        <v>8</v>
      </c>
      <c r="D12403" s="18" t="s">
        <v>277</v>
      </c>
      <c r="E12403" s="18" t="s">
        <v>3921</v>
      </c>
      <c r="F12403" s="18" t="s">
        <v>3947</v>
      </c>
      <c r="G12403" s="18">
        <v>1176</v>
      </c>
      <c r="H12403" s="18">
        <v>2.37</v>
      </c>
      <c r="I12403" s="18">
        <v>3.39</v>
      </c>
      <c r="Q12403"/>
    </row>
    <row r="12404" spans="2:17" x14ac:dyDescent="0.25">
      <c r="B12404" s="18">
        <v>2013</v>
      </c>
      <c r="C12404" s="18" t="s">
        <v>8</v>
      </c>
      <c r="D12404" s="18" t="s">
        <v>277</v>
      </c>
      <c r="E12404" s="18" t="s">
        <v>3921</v>
      </c>
      <c r="F12404" s="18" t="s">
        <v>3949</v>
      </c>
      <c r="G12404" s="18">
        <v>1056</v>
      </c>
      <c r="H12404" s="18">
        <v>2.17</v>
      </c>
      <c r="I12404" s="18">
        <v>3.68</v>
      </c>
      <c r="Q12404"/>
    </row>
    <row r="12405" spans="2:17" x14ac:dyDescent="0.25">
      <c r="B12405" s="18">
        <v>2013</v>
      </c>
      <c r="C12405" s="18" t="s">
        <v>8</v>
      </c>
      <c r="D12405" s="18" t="s">
        <v>277</v>
      </c>
      <c r="E12405" s="18" t="s">
        <v>3921</v>
      </c>
      <c r="F12405" s="18" t="s">
        <v>3950</v>
      </c>
      <c r="G12405" s="18">
        <v>684</v>
      </c>
      <c r="H12405" s="18">
        <v>2.41</v>
      </c>
      <c r="I12405" s="18">
        <v>3.22</v>
      </c>
      <c r="Q12405"/>
    </row>
    <row r="12406" spans="2:17" x14ac:dyDescent="0.25">
      <c r="B12406" s="18">
        <v>2013</v>
      </c>
      <c r="C12406" s="18" t="s">
        <v>8</v>
      </c>
      <c r="D12406" s="18" t="s">
        <v>277</v>
      </c>
      <c r="E12406" s="18" t="s">
        <v>3921</v>
      </c>
      <c r="F12406" s="18" t="s">
        <v>3951</v>
      </c>
      <c r="G12406" s="18">
        <v>1152</v>
      </c>
      <c r="H12406" s="18">
        <v>2.78</v>
      </c>
      <c r="I12406" s="18">
        <v>3.78</v>
      </c>
      <c r="Q12406"/>
    </row>
    <row r="12407" spans="2:17" x14ac:dyDescent="0.25">
      <c r="B12407" s="18">
        <v>2013</v>
      </c>
      <c r="C12407" s="18" t="s">
        <v>8</v>
      </c>
      <c r="D12407" s="18" t="s">
        <v>277</v>
      </c>
      <c r="E12407" s="18" t="s">
        <v>3921</v>
      </c>
      <c r="F12407" s="18" t="s">
        <v>3952</v>
      </c>
      <c r="G12407" s="18">
        <v>840</v>
      </c>
      <c r="H12407" s="18">
        <v>3</v>
      </c>
      <c r="I12407" s="18">
        <v>3.64</v>
      </c>
      <c r="Q12407"/>
    </row>
    <row r="12408" spans="2:17" x14ac:dyDescent="0.25">
      <c r="B12408" s="18">
        <v>2013</v>
      </c>
      <c r="C12408" s="18" t="s">
        <v>8</v>
      </c>
      <c r="D12408" s="18" t="s">
        <v>277</v>
      </c>
      <c r="E12408" s="18" t="s">
        <v>3921</v>
      </c>
      <c r="F12408" s="18" t="s">
        <v>3953</v>
      </c>
      <c r="G12408" s="18">
        <v>828</v>
      </c>
      <c r="H12408" s="18">
        <v>2.5499999999999998</v>
      </c>
      <c r="I12408" s="18">
        <v>3.49</v>
      </c>
      <c r="Q12408"/>
    </row>
    <row r="12409" spans="2:17" x14ac:dyDescent="0.25">
      <c r="B12409" s="18">
        <v>2013</v>
      </c>
      <c r="C12409" s="18" t="s">
        <v>8</v>
      </c>
      <c r="D12409" s="18" t="s">
        <v>277</v>
      </c>
      <c r="E12409" s="18" t="s">
        <v>3921</v>
      </c>
      <c r="F12409" s="18" t="s">
        <v>3954</v>
      </c>
      <c r="G12409" s="18">
        <v>792</v>
      </c>
      <c r="H12409" s="18">
        <v>2.3199999999999998</v>
      </c>
      <c r="I12409" s="18">
        <v>3.32</v>
      </c>
      <c r="Q12409"/>
    </row>
    <row r="12410" spans="2:17" x14ac:dyDescent="0.25">
      <c r="B12410" s="18">
        <v>2013</v>
      </c>
      <c r="C12410" s="18" t="s">
        <v>8</v>
      </c>
      <c r="D12410" s="18" t="s">
        <v>277</v>
      </c>
      <c r="E12410" s="18" t="s">
        <v>3921</v>
      </c>
      <c r="F12410" s="18" t="s">
        <v>3955</v>
      </c>
      <c r="G12410" s="18">
        <v>1200</v>
      </c>
      <c r="H12410" s="18">
        <v>2.96</v>
      </c>
      <c r="I12410" s="18">
        <v>3.9</v>
      </c>
      <c r="Q12410"/>
    </row>
    <row r="12411" spans="2:17" x14ac:dyDescent="0.25">
      <c r="B12411" s="18">
        <v>2013</v>
      </c>
      <c r="C12411" s="18" t="s">
        <v>8</v>
      </c>
      <c r="D12411" s="18" t="s">
        <v>277</v>
      </c>
      <c r="E12411" s="18" t="s">
        <v>3921</v>
      </c>
      <c r="F12411" s="18" t="s">
        <v>3956</v>
      </c>
      <c r="G12411" s="18">
        <v>1092</v>
      </c>
      <c r="H12411" s="18">
        <v>2.74</v>
      </c>
      <c r="I12411" s="18">
        <v>3.43</v>
      </c>
      <c r="Q12411"/>
    </row>
    <row r="12412" spans="2:17" x14ac:dyDescent="0.25">
      <c r="B12412" s="18">
        <v>2013</v>
      </c>
      <c r="C12412" s="18" t="s">
        <v>8</v>
      </c>
      <c r="D12412" s="18" t="s">
        <v>277</v>
      </c>
      <c r="E12412" s="18" t="s">
        <v>3921</v>
      </c>
      <c r="F12412" s="18" t="s">
        <v>3957</v>
      </c>
      <c r="G12412" s="18">
        <v>1092</v>
      </c>
      <c r="H12412" s="18">
        <v>2.86</v>
      </c>
      <c r="I12412" s="18">
        <v>3.47</v>
      </c>
      <c r="Q12412"/>
    </row>
    <row r="12413" spans="2:17" x14ac:dyDescent="0.25">
      <c r="B12413" s="18">
        <v>2013</v>
      </c>
      <c r="C12413" s="18" t="s">
        <v>8</v>
      </c>
      <c r="D12413" s="18" t="s">
        <v>277</v>
      </c>
      <c r="E12413" s="18" t="s">
        <v>3921</v>
      </c>
      <c r="F12413" s="18" t="s">
        <v>3958</v>
      </c>
      <c r="G12413" s="18">
        <v>684</v>
      </c>
      <c r="H12413" s="18">
        <v>2.68</v>
      </c>
      <c r="I12413" s="18">
        <v>3.27</v>
      </c>
      <c r="Q12413"/>
    </row>
    <row r="12414" spans="2:17" x14ac:dyDescent="0.25">
      <c r="B12414" s="18">
        <v>2013</v>
      </c>
      <c r="C12414" s="18" t="s">
        <v>8</v>
      </c>
      <c r="D12414" s="18" t="s">
        <v>277</v>
      </c>
      <c r="E12414" s="18" t="s">
        <v>3921</v>
      </c>
      <c r="F12414" s="18" t="s">
        <v>3959</v>
      </c>
      <c r="G12414" s="18">
        <v>1128</v>
      </c>
      <c r="H12414" s="18">
        <v>2.31</v>
      </c>
      <c r="I12414" s="18">
        <v>3.51</v>
      </c>
      <c r="Q12414"/>
    </row>
    <row r="12415" spans="2:17" x14ac:dyDescent="0.25">
      <c r="B12415" s="18">
        <v>2013</v>
      </c>
      <c r="C12415" s="18" t="s">
        <v>8</v>
      </c>
      <c r="D12415" s="18" t="s">
        <v>277</v>
      </c>
      <c r="E12415" s="18" t="s">
        <v>3921</v>
      </c>
      <c r="F12415" s="18" t="s">
        <v>3960</v>
      </c>
      <c r="G12415" s="18">
        <v>1164</v>
      </c>
      <c r="H12415" s="18">
        <v>2.76</v>
      </c>
      <c r="I12415" s="18">
        <v>3.85</v>
      </c>
      <c r="Q12415"/>
    </row>
    <row r="12416" spans="2:17" x14ac:dyDescent="0.25">
      <c r="B12416" s="18">
        <v>2013</v>
      </c>
      <c r="C12416" s="18" t="s">
        <v>8</v>
      </c>
      <c r="D12416" s="18" t="s">
        <v>277</v>
      </c>
      <c r="E12416" s="18" t="s">
        <v>3921</v>
      </c>
      <c r="F12416" s="18" t="s">
        <v>3961</v>
      </c>
      <c r="G12416" s="18">
        <v>996</v>
      </c>
      <c r="H12416" s="18">
        <v>2.57</v>
      </c>
      <c r="I12416" s="18">
        <v>4</v>
      </c>
      <c r="Q12416"/>
    </row>
    <row r="12417" spans="2:17" x14ac:dyDescent="0.25">
      <c r="B12417" s="18">
        <v>2013</v>
      </c>
      <c r="C12417" s="18" t="s">
        <v>8</v>
      </c>
      <c r="D12417" s="18" t="s">
        <v>277</v>
      </c>
      <c r="E12417" s="18" t="s">
        <v>3921</v>
      </c>
      <c r="F12417" s="18" t="s">
        <v>3962</v>
      </c>
      <c r="G12417" s="18">
        <v>972</v>
      </c>
      <c r="H12417" s="18">
        <v>2.0499999999999998</v>
      </c>
      <c r="I12417" s="18">
        <v>3.49</v>
      </c>
      <c r="Q12417"/>
    </row>
    <row r="12418" spans="2:17" x14ac:dyDescent="0.25">
      <c r="B12418" s="18">
        <v>2013</v>
      </c>
      <c r="C12418" s="18" t="s">
        <v>8</v>
      </c>
      <c r="D12418" s="18" t="s">
        <v>277</v>
      </c>
      <c r="E12418" s="18" t="s">
        <v>3921</v>
      </c>
      <c r="F12418" s="18" t="s">
        <v>3963</v>
      </c>
      <c r="G12418" s="18">
        <v>600</v>
      </c>
      <c r="H12418" s="18">
        <v>2.54</v>
      </c>
      <c r="I12418" s="18">
        <v>3.28</v>
      </c>
      <c r="Q12418"/>
    </row>
    <row r="12419" spans="2:17" x14ac:dyDescent="0.25">
      <c r="B12419" s="18">
        <v>2013</v>
      </c>
      <c r="C12419" s="18" t="s">
        <v>8</v>
      </c>
      <c r="D12419" s="18" t="s">
        <v>277</v>
      </c>
      <c r="E12419" s="18" t="s">
        <v>3921</v>
      </c>
      <c r="F12419" s="18" t="s">
        <v>3964</v>
      </c>
      <c r="G12419" s="18">
        <v>648</v>
      </c>
      <c r="H12419" s="18">
        <v>2</v>
      </c>
      <c r="I12419" s="18">
        <v>3.32</v>
      </c>
      <c r="Q12419"/>
    </row>
    <row r="12420" spans="2:17" x14ac:dyDescent="0.25">
      <c r="B12420" s="18">
        <v>2013</v>
      </c>
      <c r="C12420" s="18" t="s">
        <v>8</v>
      </c>
      <c r="D12420" s="18" t="s">
        <v>277</v>
      </c>
      <c r="E12420" s="18" t="s">
        <v>3921</v>
      </c>
      <c r="F12420" s="18" t="s">
        <v>3965</v>
      </c>
      <c r="G12420" s="18">
        <v>960</v>
      </c>
      <c r="H12420" s="18">
        <v>2.12</v>
      </c>
      <c r="I12420" s="18">
        <v>3.29</v>
      </c>
      <c r="Q12420"/>
    </row>
    <row r="12421" spans="2:17" x14ac:dyDescent="0.25">
      <c r="B12421" s="18">
        <v>2013</v>
      </c>
      <c r="C12421" s="18" t="s">
        <v>8</v>
      </c>
      <c r="D12421" s="18" t="s">
        <v>277</v>
      </c>
      <c r="E12421" s="18" t="s">
        <v>3921</v>
      </c>
      <c r="F12421" s="18" t="s">
        <v>3966</v>
      </c>
      <c r="G12421" s="18">
        <v>1104</v>
      </c>
      <c r="H12421" s="18">
        <v>2.75</v>
      </c>
      <c r="I12421" s="18">
        <v>3.5</v>
      </c>
      <c r="Q12421"/>
    </row>
    <row r="12422" spans="2:17" x14ac:dyDescent="0.25">
      <c r="B12422" s="18">
        <v>2013</v>
      </c>
      <c r="C12422" s="18" t="s">
        <v>8</v>
      </c>
      <c r="D12422" s="18" t="s">
        <v>277</v>
      </c>
      <c r="E12422" s="18" t="s">
        <v>3921</v>
      </c>
      <c r="F12422" s="18" t="s">
        <v>3967</v>
      </c>
      <c r="G12422" s="18">
        <v>936</v>
      </c>
      <c r="H12422" s="18">
        <v>2.41</v>
      </c>
      <c r="I12422" s="18">
        <v>3.28</v>
      </c>
      <c r="Q12422"/>
    </row>
    <row r="12423" spans="2:17" x14ac:dyDescent="0.25">
      <c r="B12423" s="18">
        <v>2013</v>
      </c>
      <c r="C12423" s="18" t="s">
        <v>8</v>
      </c>
      <c r="D12423" s="18" t="s">
        <v>277</v>
      </c>
      <c r="E12423" s="18" t="s">
        <v>3921</v>
      </c>
      <c r="F12423" s="18" t="s">
        <v>3968</v>
      </c>
      <c r="G12423" s="18">
        <v>696</v>
      </c>
      <c r="H12423" s="18">
        <v>2.87</v>
      </c>
      <c r="I12423" s="18">
        <v>3.46</v>
      </c>
      <c r="Q12423"/>
    </row>
    <row r="12424" spans="2:17" x14ac:dyDescent="0.25">
      <c r="B12424" s="18">
        <v>2013</v>
      </c>
      <c r="C12424" s="18" t="s">
        <v>8</v>
      </c>
      <c r="D12424" s="18" t="s">
        <v>277</v>
      </c>
      <c r="E12424" s="18" t="s">
        <v>3921</v>
      </c>
      <c r="F12424" s="18" t="s">
        <v>3969</v>
      </c>
      <c r="G12424" s="18">
        <v>672</v>
      </c>
      <c r="H12424" s="18">
        <v>2.88</v>
      </c>
      <c r="I12424" s="18">
        <v>3.81</v>
      </c>
      <c r="Q12424"/>
    </row>
    <row r="12425" spans="2:17" x14ac:dyDescent="0.25">
      <c r="B12425" s="18">
        <v>2013</v>
      </c>
      <c r="C12425" s="18" t="s">
        <v>8</v>
      </c>
      <c r="D12425" s="18" t="s">
        <v>90</v>
      </c>
      <c r="E12425" s="18" t="s">
        <v>1065</v>
      </c>
      <c r="F12425" s="18" t="s">
        <v>1066</v>
      </c>
      <c r="G12425" s="18">
        <v>540</v>
      </c>
      <c r="H12425" s="18">
        <v>6.0266666666666664</v>
      </c>
      <c r="I12425" s="18">
        <v>7.7133333333333329</v>
      </c>
      <c r="Q12425"/>
    </row>
    <row r="12426" spans="2:17" x14ac:dyDescent="0.25">
      <c r="B12426" s="18">
        <v>2013</v>
      </c>
      <c r="C12426" s="18" t="s">
        <v>8</v>
      </c>
      <c r="D12426" s="18" t="s">
        <v>90</v>
      </c>
      <c r="E12426" s="18" t="s">
        <v>1065</v>
      </c>
      <c r="F12426" s="18" t="s">
        <v>1067</v>
      </c>
      <c r="G12426" s="18">
        <v>576</v>
      </c>
      <c r="H12426" s="18">
        <v>6.6333333333333337</v>
      </c>
      <c r="I12426" s="18">
        <v>8.0733333333333341</v>
      </c>
      <c r="Q12426"/>
    </row>
    <row r="12427" spans="2:17" x14ac:dyDescent="0.25">
      <c r="B12427" s="18">
        <v>2013</v>
      </c>
      <c r="C12427" s="18" t="s">
        <v>8</v>
      </c>
      <c r="D12427" s="18" t="s">
        <v>90</v>
      </c>
      <c r="E12427" s="18" t="s">
        <v>1065</v>
      </c>
      <c r="F12427" s="18" t="s">
        <v>1068</v>
      </c>
      <c r="G12427" s="18">
        <v>576</v>
      </c>
      <c r="H12427" s="18">
        <v>6.253333333333333</v>
      </c>
      <c r="I12427" s="18">
        <v>7.62</v>
      </c>
      <c r="Q12427"/>
    </row>
    <row r="12428" spans="2:17" x14ac:dyDescent="0.25">
      <c r="B12428" s="18">
        <v>2013</v>
      </c>
      <c r="C12428" s="18" t="s">
        <v>8</v>
      </c>
      <c r="D12428" s="18" t="s">
        <v>90</v>
      </c>
      <c r="E12428" s="18" t="s">
        <v>1065</v>
      </c>
      <c r="F12428" s="18" t="s">
        <v>1069</v>
      </c>
      <c r="G12428" s="18">
        <v>444</v>
      </c>
      <c r="H12428" s="18">
        <v>6.32</v>
      </c>
      <c r="I12428" s="18">
        <v>8.44</v>
      </c>
      <c r="Q12428"/>
    </row>
    <row r="12429" spans="2:17" x14ac:dyDescent="0.25">
      <c r="B12429" s="18">
        <v>2013</v>
      </c>
      <c r="C12429" s="18" t="s">
        <v>8</v>
      </c>
      <c r="D12429" s="18" t="s">
        <v>90</v>
      </c>
      <c r="E12429" s="18" t="s">
        <v>1065</v>
      </c>
      <c r="F12429" s="18" t="s">
        <v>1070</v>
      </c>
      <c r="G12429" s="18">
        <v>612</v>
      </c>
      <c r="H12429" s="18">
        <v>6.16</v>
      </c>
      <c r="I12429" s="18">
        <v>8.06</v>
      </c>
      <c r="Q12429"/>
    </row>
    <row r="12430" spans="2:17" x14ac:dyDescent="0.25">
      <c r="B12430" s="18">
        <v>2013</v>
      </c>
      <c r="C12430" s="18" t="s">
        <v>8</v>
      </c>
      <c r="D12430" s="18" t="s">
        <v>90</v>
      </c>
      <c r="E12430" s="18" t="s">
        <v>1065</v>
      </c>
      <c r="F12430" s="18" t="s">
        <v>1071</v>
      </c>
      <c r="G12430" s="18">
        <v>420</v>
      </c>
      <c r="H12430" s="18">
        <v>5.7733333333333334</v>
      </c>
      <c r="I12430" s="18">
        <v>7.98</v>
      </c>
      <c r="Q12430"/>
    </row>
    <row r="12431" spans="2:17" x14ac:dyDescent="0.25">
      <c r="B12431" s="18">
        <v>2013</v>
      </c>
      <c r="C12431" s="18" t="s">
        <v>8</v>
      </c>
      <c r="D12431" s="18" t="s">
        <v>90</v>
      </c>
      <c r="E12431" s="18" t="s">
        <v>1065</v>
      </c>
      <c r="F12431" s="18" t="s">
        <v>1072</v>
      </c>
      <c r="G12431" s="18">
        <v>480</v>
      </c>
      <c r="H12431" s="18">
        <v>5.8</v>
      </c>
      <c r="I12431" s="18">
        <v>8.14</v>
      </c>
      <c r="Q12431"/>
    </row>
    <row r="12432" spans="2:17" x14ac:dyDescent="0.25">
      <c r="B12432" s="18">
        <v>2013</v>
      </c>
      <c r="C12432" s="18" t="s">
        <v>8</v>
      </c>
      <c r="D12432" s="18" t="s">
        <v>90</v>
      </c>
      <c r="E12432" s="18" t="s">
        <v>1065</v>
      </c>
      <c r="F12432" s="18" t="s">
        <v>1073</v>
      </c>
      <c r="G12432" s="18">
        <v>564</v>
      </c>
      <c r="H12432" s="18">
        <v>6.06</v>
      </c>
      <c r="I12432" s="18">
        <v>8.5399999999999991</v>
      </c>
      <c r="Q12432"/>
    </row>
    <row r="12433" spans="2:17" x14ac:dyDescent="0.25">
      <c r="B12433" s="18">
        <v>2013</v>
      </c>
      <c r="C12433" s="18" t="s">
        <v>8</v>
      </c>
      <c r="D12433" s="18" t="s">
        <v>90</v>
      </c>
      <c r="E12433" s="18" t="s">
        <v>1065</v>
      </c>
      <c r="F12433" s="18" t="s">
        <v>1074</v>
      </c>
      <c r="G12433" s="18">
        <v>612</v>
      </c>
      <c r="H12433" s="18">
        <v>5.28</v>
      </c>
      <c r="I12433" s="18">
        <v>8.3133333333333326</v>
      </c>
      <c r="Q12433"/>
    </row>
    <row r="12434" spans="2:17" x14ac:dyDescent="0.25">
      <c r="B12434" s="18">
        <v>2013</v>
      </c>
      <c r="C12434" s="18" t="s">
        <v>8</v>
      </c>
      <c r="D12434" s="18" t="s">
        <v>90</v>
      </c>
      <c r="E12434" s="18" t="s">
        <v>1065</v>
      </c>
      <c r="F12434" s="18" t="s">
        <v>1075</v>
      </c>
      <c r="G12434" s="18">
        <v>540</v>
      </c>
      <c r="H12434" s="18">
        <v>5.62</v>
      </c>
      <c r="I12434" s="18">
        <v>8.1666666666666661</v>
      </c>
      <c r="Q12434"/>
    </row>
    <row r="12435" spans="2:17" x14ac:dyDescent="0.25">
      <c r="B12435" s="18">
        <v>2013</v>
      </c>
      <c r="C12435" s="18" t="s">
        <v>8</v>
      </c>
      <c r="D12435" s="18" t="s">
        <v>90</v>
      </c>
      <c r="E12435" s="18" t="s">
        <v>1065</v>
      </c>
      <c r="F12435" s="18" t="s">
        <v>1076</v>
      </c>
      <c r="G12435" s="18">
        <v>420</v>
      </c>
      <c r="H12435" s="18">
        <v>5.6466666666666665</v>
      </c>
      <c r="I12435" s="18">
        <v>8.48</v>
      </c>
      <c r="Q12435"/>
    </row>
    <row r="12436" spans="2:17" x14ac:dyDescent="0.25">
      <c r="B12436" s="18">
        <v>2013</v>
      </c>
      <c r="C12436" s="18" t="s">
        <v>8</v>
      </c>
      <c r="D12436" s="18" t="s">
        <v>90</v>
      </c>
      <c r="E12436" s="18" t="s">
        <v>1065</v>
      </c>
      <c r="F12436" s="18" t="s">
        <v>1077</v>
      </c>
      <c r="G12436" s="18">
        <v>528</v>
      </c>
      <c r="H12436" s="18">
        <v>6.6533333333333333</v>
      </c>
      <c r="I12436" s="18">
        <v>8.3000000000000007</v>
      </c>
      <c r="Q12436"/>
    </row>
    <row r="12437" spans="2:17" x14ac:dyDescent="0.25">
      <c r="B12437" s="18">
        <v>2013</v>
      </c>
      <c r="C12437" s="18" t="s">
        <v>8</v>
      </c>
      <c r="D12437" s="18" t="s">
        <v>90</v>
      </c>
      <c r="E12437" s="18" t="s">
        <v>1065</v>
      </c>
      <c r="F12437" s="18" t="s">
        <v>1078</v>
      </c>
      <c r="G12437" s="18">
        <v>480</v>
      </c>
      <c r="H12437" s="18">
        <v>6.06</v>
      </c>
      <c r="I12437" s="18">
        <v>8.586666666666666</v>
      </c>
      <c r="Q12437"/>
    </row>
    <row r="12438" spans="2:17" x14ac:dyDescent="0.25">
      <c r="B12438" s="18">
        <v>2013</v>
      </c>
      <c r="C12438" s="18" t="s">
        <v>8</v>
      </c>
      <c r="D12438" s="18" t="s">
        <v>90</v>
      </c>
      <c r="E12438" s="18" t="s">
        <v>1065</v>
      </c>
      <c r="F12438" s="18" t="s">
        <v>1079</v>
      </c>
      <c r="G12438" s="18">
        <v>468</v>
      </c>
      <c r="H12438" s="18">
        <v>6.5466666666666669</v>
      </c>
      <c r="I12438" s="18">
        <v>8.0666666666666664</v>
      </c>
      <c r="Q12438"/>
    </row>
    <row r="12439" spans="2:17" x14ac:dyDescent="0.25">
      <c r="B12439" s="18">
        <v>2013</v>
      </c>
      <c r="C12439" s="18" t="s">
        <v>8</v>
      </c>
      <c r="D12439" s="18" t="s">
        <v>90</v>
      </c>
      <c r="E12439" s="18" t="s">
        <v>1065</v>
      </c>
      <c r="F12439" s="18" t="s">
        <v>1080</v>
      </c>
      <c r="G12439" s="18">
        <v>420</v>
      </c>
      <c r="H12439" s="18">
        <v>5.92</v>
      </c>
      <c r="I12439" s="18">
        <v>7.7333333333333334</v>
      </c>
      <c r="Q12439"/>
    </row>
    <row r="12440" spans="2:17" x14ac:dyDescent="0.25">
      <c r="B12440" s="18">
        <v>2013</v>
      </c>
      <c r="C12440" s="18" t="s">
        <v>8</v>
      </c>
      <c r="D12440" s="18" t="s">
        <v>90</v>
      </c>
      <c r="E12440" s="18" t="s">
        <v>1065</v>
      </c>
      <c r="F12440" s="18" t="s">
        <v>1081</v>
      </c>
      <c r="G12440" s="18">
        <v>576</v>
      </c>
      <c r="H12440" s="18">
        <v>6.1533333333333333</v>
      </c>
      <c r="I12440" s="18">
        <v>7.34</v>
      </c>
      <c r="Q12440"/>
    </row>
    <row r="12441" spans="2:17" x14ac:dyDescent="0.25">
      <c r="B12441" s="18">
        <v>2013</v>
      </c>
      <c r="C12441" s="18" t="s">
        <v>8</v>
      </c>
      <c r="D12441" s="18" t="s">
        <v>90</v>
      </c>
      <c r="E12441" s="18" t="s">
        <v>1065</v>
      </c>
      <c r="F12441" s="18" t="s">
        <v>1082</v>
      </c>
      <c r="G12441" s="18">
        <v>504</v>
      </c>
      <c r="H12441" s="18">
        <v>6.3666666666666663</v>
      </c>
      <c r="I12441" s="18">
        <v>8.4</v>
      </c>
      <c r="Q12441"/>
    </row>
    <row r="12442" spans="2:17" x14ac:dyDescent="0.25">
      <c r="B12442" s="18">
        <v>2013</v>
      </c>
      <c r="C12442" s="18" t="s">
        <v>8</v>
      </c>
      <c r="D12442" s="18" t="s">
        <v>90</v>
      </c>
      <c r="E12442" s="18" t="s">
        <v>1065</v>
      </c>
      <c r="F12442" s="18" t="s">
        <v>1083</v>
      </c>
      <c r="G12442" s="18">
        <v>444</v>
      </c>
      <c r="H12442" s="18">
        <v>5.82</v>
      </c>
      <c r="I12442" s="18">
        <v>7.753333333333333</v>
      </c>
      <c r="Q12442"/>
    </row>
    <row r="12443" spans="2:17" x14ac:dyDescent="0.25">
      <c r="B12443" s="18">
        <v>2013</v>
      </c>
      <c r="C12443" s="18" t="s">
        <v>8</v>
      </c>
      <c r="D12443" s="18" t="s">
        <v>90</v>
      </c>
      <c r="E12443" s="18" t="s">
        <v>1065</v>
      </c>
      <c r="F12443" s="18" t="s">
        <v>1084</v>
      </c>
      <c r="G12443" s="18">
        <v>636</v>
      </c>
      <c r="H12443" s="18">
        <v>6.56</v>
      </c>
      <c r="I12443" s="18">
        <v>7.666666666666667</v>
      </c>
      <c r="Q12443"/>
    </row>
    <row r="12444" spans="2:17" x14ac:dyDescent="0.25">
      <c r="B12444" s="18">
        <v>2013</v>
      </c>
      <c r="C12444" s="18" t="s">
        <v>8</v>
      </c>
      <c r="D12444" s="18" t="s">
        <v>90</v>
      </c>
      <c r="E12444" s="18" t="s">
        <v>1065</v>
      </c>
      <c r="F12444" s="18" t="s">
        <v>1085</v>
      </c>
      <c r="G12444" s="18">
        <v>516</v>
      </c>
      <c r="H12444" s="18">
        <v>5.98</v>
      </c>
      <c r="I12444" s="18">
        <v>8.5266666666666673</v>
      </c>
      <c r="Q12444"/>
    </row>
    <row r="12445" spans="2:17" x14ac:dyDescent="0.25">
      <c r="B12445" s="18">
        <v>2013</v>
      </c>
      <c r="C12445" s="18" t="s">
        <v>8</v>
      </c>
      <c r="D12445" s="18" t="s">
        <v>90</v>
      </c>
      <c r="E12445" s="18" t="s">
        <v>1065</v>
      </c>
      <c r="F12445" s="18" t="s">
        <v>1086</v>
      </c>
      <c r="G12445" s="18">
        <v>480</v>
      </c>
      <c r="H12445" s="18">
        <v>5.98</v>
      </c>
      <c r="I12445" s="18">
        <v>7.3666666666666663</v>
      </c>
      <c r="Q12445"/>
    </row>
    <row r="12446" spans="2:17" x14ac:dyDescent="0.25">
      <c r="B12446" s="18">
        <v>2013</v>
      </c>
      <c r="C12446" s="18" t="s">
        <v>8</v>
      </c>
      <c r="D12446" s="18" t="s">
        <v>90</v>
      </c>
      <c r="E12446" s="18" t="s">
        <v>1065</v>
      </c>
      <c r="F12446" s="18" t="s">
        <v>1087</v>
      </c>
      <c r="G12446" s="18">
        <v>444</v>
      </c>
      <c r="H12446" s="18">
        <v>5.4</v>
      </c>
      <c r="I12446" s="18">
        <v>8.32</v>
      </c>
      <c r="Q12446"/>
    </row>
    <row r="12447" spans="2:17" x14ac:dyDescent="0.25">
      <c r="B12447" s="18">
        <v>2013</v>
      </c>
      <c r="C12447" s="18" t="s">
        <v>8</v>
      </c>
      <c r="D12447" s="18" t="s">
        <v>90</v>
      </c>
      <c r="E12447" s="18" t="s">
        <v>1065</v>
      </c>
      <c r="F12447" s="18" t="s">
        <v>1088</v>
      </c>
      <c r="G12447" s="18">
        <v>528</v>
      </c>
      <c r="H12447" s="18">
        <v>6.5133333333333336</v>
      </c>
      <c r="I12447" s="18">
        <v>8.0733333333333341</v>
      </c>
      <c r="Q12447"/>
    </row>
    <row r="12448" spans="2:17" x14ac:dyDescent="0.25">
      <c r="B12448" s="18">
        <v>2013</v>
      </c>
      <c r="C12448" s="18" t="s">
        <v>8</v>
      </c>
      <c r="D12448" s="18" t="s">
        <v>90</v>
      </c>
      <c r="E12448" s="18" t="s">
        <v>1065</v>
      </c>
      <c r="F12448" s="18" t="s">
        <v>1089</v>
      </c>
      <c r="G12448" s="18">
        <v>600</v>
      </c>
      <c r="H12448" s="18">
        <v>5.8466666666666667</v>
      </c>
      <c r="I12448" s="18">
        <v>7.9866666666666664</v>
      </c>
      <c r="Q12448"/>
    </row>
    <row r="12449" spans="2:17" x14ac:dyDescent="0.25">
      <c r="B12449" s="18">
        <v>2013</v>
      </c>
      <c r="C12449" s="18" t="s">
        <v>8</v>
      </c>
      <c r="D12449" s="18" t="s">
        <v>90</v>
      </c>
      <c r="E12449" s="18" t="s">
        <v>1065</v>
      </c>
      <c r="F12449" s="18" t="s">
        <v>1090</v>
      </c>
      <c r="G12449" s="18">
        <v>516</v>
      </c>
      <c r="H12449" s="18">
        <v>5.36</v>
      </c>
      <c r="I12449" s="18">
        <v>7.6733333333333329</v>
      </c>
      <c r="Q12449"/>
    </row>
    <row r="12450" spans="2:17" x14ac:dyDescent="0.25">
      <c r="B12450" s="18">
        <v>2013</v>
      </c>
      <c r="C12450" s="18" t="s">
        <v>8</v>
      </c>
      <c r="D12450" s="18" t="s">
        <v>90</v>
      </c>
      <c r="E12450" s="18" t="s">
        <v>1065</v>
      </c>
      <c r="F12450" s="18" t="s">
        <v>1091</v>
      </c>
      <c r="G12450" s="18">
        <v>624</v>
      </c>
      <c r="H12450" s="18">
        <v>5.793333333333333</v>
      </c>
      <c r="I12450" s="18">
        <v>8.2333333333333325</v>
      </c>
      <c r="Q12450"/>
    </row>
    <row r="12451" spans="2:17" x14ac:dyDescent="0.25">
      <c r="B12451" s="18">
        <v>2013</v>
      </c>
      <c r="C12451" s="18" t="s">
        <v>8</v>
      </c>
      <c r="D12451" s="18" t="s">
        <v>90</v>
      </c>
      <c r="E12451" s="18" t="s">
        <v>1065</v>
      </c>
      <c r="F12451" s="18" t="s">
        <v>1092</v>
      </c>
      <c r="G12451" s="18">
        <v>408</v>
      </c>
      <c r="H12451" s="18">
        <v>6.1133333333333333</v>
      </c>
      <c r="I12451" s="18">
        <v>8.3800000000000008</v>
      </c>
      <c r="Q12451"/>
    </row>
    <row r="12452" spans="2:17" x14ac:dyDescent="0.25">
      <c r="B12452" s="18">
        <v>2013</v>
      </c>
      <c r="C12452" s="18" t="s">
        <v>8</v>
      </c>
      <c r="D12452" s="18" t="s">
        <v>90</v>
      </c>
      <c r="E12452" s="18" t="s">
        <v>1065</v>
      </c>
      <c r="F12452" s="18" t="s">
        <v>1093</v>
      </c>
      <c r="G12452" s="18">
        <v>444</v>
      </c>
      <c r="H12452" s="18">
        <v>5.706666666666667</v>
      </c>
      <c r="I12452" s="18">
        <v>8.2266666666666666</v>
      </c>
      <c r="Q12452"/>
    </row>
    <row r="12453" spans="2:17" x14ac:dyDescent="0.25">
      <c r="B12453" s="18">
        <v>2013</v>
      </c>
      <c r="C12453" s="18" t="s">
        <v>8</v>
      </c>
      <c r="D12453" s="18" t="s">
        <v>90</v>
      </c>
      <c r="E12453" s="18" t="s">
        <v>1065</v>
      </c>
      <c r="F12453" s="18" t="s">
        <v>1094</v>
      </c>
      <c r="G12453" s="18">
        <v>528</v>
      </c>
      <c r="H12453" s="18">
        <v>6</v>
      </c>
      <c r="I12453" s="18">
        <v>7.746666666666667</v>
      </c>
      <c r="Q12453"/>
    </row>
    <row r="12454" spans="2:17" x14ac:dyDescent="0.25">
      <c r="B12454" s="18">
        <v>2013</v>
      </c>
      <c r="C12454" s="18" t="s">
        <v>8</v>
      </c>
      <c r="D12454" s="18" t="s">
        <v>90</v>
      </c>
      <c r="E12454" s="18" t="s">
        <v>1065</v>
      </c>
      <c r="F12454" s="18" t="s">
        <v>1095</v>
      </c>
      <c r="G12454" s="18">
        <v>588</v>
      </c>
      <c r="H12454" s="18">
        <v>5.4466666666666663</v>
      </c>
      <c r="I12454" s="18">
        <v>7.7866666666666671</v>
      </c>
      <c r="Q12454"/>
    </row>
    <row r="12455" spans="2:17" x14ac:dyDescent="0.25">
      <c r="B12455" s="18">
        <v>2013</v>
      </c>
      <c r="C12455" s="18" t="s">
        <v>8</v>
      </c>
      <c r="D12455" s="18" t="s">
        <v>90</v>
      </c>
      <c r="E12455" s="18" t="s">
        <v>1065</v>
      </c>
      <c r="F12455" s="18" t="s">
        <v>1096</v>
      </c>
      <c r="G12455" s="18">
        <v>576</v>
      </c>
      <c r="H12455" s="18">
        <v>5.746666666666667</v>
      </c>
      <c r="I12455" s="18">
        <v>8.2266666666666666</v>
      </c>
      <c r="Q12455"/>
    </row>
    <row r="12456" spans="2:17" x14ac:dyDescent="0.25">
      <c r="B12456" s="18">
        <v>2013</v>
      </c>
      <c r="C12456" s="18" t="s">
        <v>8</v>
      </c>
      <c r="D12456" s="18" t="s">
        <v>90</v>
      </c>
      <c r="E12456" s="18" t="s">
        <v>1065</v>
      </c>
      <c r="F12456" s="18" t="s">
        <v>1097</v>
      </c>
      <c r="G12456" s="18">
        <v>480</v>
      </c>
      <c r="H12456" s="18">
        <v>6.48</v>
      </c>
      <c r="I12456" s="18">
        <v>7.5133333333333336</v>
      </c>
      <c r="Q12456"/>
    </row>
    <row r="12457" spans="2:17" x14ac:dyDescent="0.25">
      <c r="B12457" s="18">
        <v>2013</v>
      </c>
      <c r="C12457" s="18" t="s">
        <v>8</v>
      </c>
      <c r="D12457" s="18" t="s">
        <v>90</v>
      </c>
      <c r="E12457" s="18" t="s">
        <v>1065</v>
      </c>
      <c r="F12457" s="18" t="s">
        <v>1098</v>
      </c>
      <c r="G12457" s="18">
        <v>552</v>
      </c>
      <c r="H12457" s="18">
        <v>5.8066666666666666</v>
      </c>
      <c r="I12457" s="18">
        <v>7.753333333333333</v>
      </c>
      <c r="Q12457"/>
    </row>
    <row r="12458" spans="2:17" x14ac:dyDescent="0.25">
      <c r="B12458" s="18">
        <v>2013</v>
      </c>
      <c r="C12458" s="18" t="s">
        <v>8</v>
      </c>
      <c r="D12458" s="18" t="s">
        <v>90</v>
      </c>
      <c r="E12458" s="18" t="s">
        <v>1065</v>
      </c>
      <c r="F12458" s="18" t="s">
        <v>1099</v>
      </c>
      <c r="G12458" s="18">
        <v>492</v>
      </c>
      <c r="H12458" s="18">
        <v>6.36</v>
      </c>
      <c r="I12458" s="18">
        <v>8.1133333333333333</v>
      </c>
      <c r="Q12458"/>
    </row>
    <row r="12459" spans="2:17" x14ac:dyDescent="0.25">
      <c r="B12459" s="18">
        <v>2013</v>
      </c>
      <c r="C12459" s="18" t="s">
        <v>8</v>
      </c>
      <c r="D12459" s="18" t="s">
        <v>90</v>
      </c>
      <c r="E12459" s="18" t="s">
        <v>1065</v>
      </c>
      <c r="F12459" s="18" t="s">
        <v>1100</v>
      </c>
      <c r="G12459" s="18">
        <v>432</v>
      </c>
      <c r="H12459" s="18">
        <v>6.1866666666666665</v>
      </c>
      <c r="I12459" s="18">
        <v>7.9066666666666663</v>
      </c>
      <c r="Q12459"/>
    </row>
    <row r="12460" spans="2:17" x14ac:dyDescent="0.25">
      <c r="B12460" s="18">
        <v>2013</v>
      </c>
      <c r="C12460" s="18" t="s">
        <v>8</v>
      </c>
      <c r="D12460" s="18" t="s">
        <v>90</v>
      </c>
      <c r="E12460" s="18" t="s">
        <v>1065</v>
      </c>
      <c r="F12460" s="18" t="s">
        <v>1101</v>
      </c>
      <c r="G12460" s="18">
        <v>420</v>
      </c>
      <c r="H12460" s="18">
        <v>5.68</v>
      </c>
      <c r="I12460" s="18">
        <v>7.4133333333333331</v>
      </c>
      <c r="Q12460"/>
    </row>
    <row r="12461" spans="2:17" x14ac:dyDescent="0.25">
      <c r="B12461" s="18">
        <v>2013</v>
      </c>
      <c r="C12461" s="18" t="s">
        <v>8</v>
      </c>
      <c r="D12461" s="18" t="s">
        <v>90</v>
      </c>
      <c r="E12461" s="18" t="s">
        <v>1065</v>
      </c>
      <c r="F12461" s="18" t="s">
        <v>1102</v>
      </c>
      <c r="G12461" s="18">
        <v>588</v>
      </c>
      <c r="H12461" s="18">
        <v>6.4266666666666667</v>
      </c>
      <c r="I12461" s="18">
        <v>7.9533333333333331</v>
      </c>
      <c r="Q12461"/>
    </row>
    <row r="12462" spans="2:17" x14ac:dyDescent="0.25">
      <c r="B12462" s="18">
        <v>2013</v>
      </c>
      <c r="C12462" s="18" t="s">
        <v>8</v>
      </c>
      <c r="D12462" s="18" t="s">
        <v>90</v>
      </c>
      <c r="E12462" s="18" t="s">
        <v>1065</v>
      </c>
      <c r="F12462" s="18" t="s">
        <v>1103</v>
      </c>
      <c r="G12462" s="18">
        <v>540</v>
      </c>
      <c r="H12462" s="18">
        <v>5.6866666666666665</v>
      </c>
      <c r="I12462" s="18">
        <v>8.4</v>
      </c>
      <c r="Q12462"/>
    </row>
    <row r="12463" spans="2:17" x14ac:dyDescent="0.25">
      <c r="B12463" s="18">
        <v>2013</v>
      </c>
      <c r="C12463" s="18" t="s">
        <v>8</v>
      </c>
      <c r="D12463" s="18" t="s">
        <v>90</v>
      </c>
      <c r="E12463" s="18" t="s">
        <v>1065</v>
      </c>
      <c r="F12463" s="18" t="s">
        <v>1104</v>
      </c>
      <c r="G12463" s="18">
        <v>624</v>
      </c>
      <c r="H12463" s="18">
        <v>6.08</v>
      </c>
      <c r="I12463" s="18">
        <v>8.2466666666666661</v>
      </c>
      <c r="Q12463"/>
    </row>
    <row r="12464" spans="2:17" x14ac:dyDescent="0.25">
      <c r="B12464" s="18">
        <v>2013</v>
      </c>
      <c r="C12464" s="18" t="s">
        <v>8</v>
      </c>
      <c r="D12464" s="18" t="s">
        <v>90</v>
      </c>
      <c r="E12464" s="18" t="s">
        <v>1065</v>
      </c>
      <c r="F12464" s="18" t="s">
        <v>1105</v>
      </c>
      <c r="G12464" s="18">
        <v>636</v>
      </c>
      <c r="H12464" s="18">
        <v>6.1933333333333334</v>
      </c>
      <c r="I12464" s="18">
        <v>8.1866666666666674</v>
      </c>
      <c r="Q12464"/>
    </row>
    <row r="12465" spans="2:17" x14ac:dyDescent="0.25">
      <c r="B12465" s="18">
        <v>2013</v>
      </c>
      <c r="C12465" s="18" t="s">
        <v>8</v>
      </c>
      <c r="D12465" s="18" t="s">
        <v>90</v>
      </c>
      <c r="E12465" s="18" t="s">
        <v>1065</v>
      </c>
      <c r="F12465" s="18" t="s">
        <v>1106</v>
      </c>
      <c r="G12465" s="18">
        <v>504</v>
      </c>
      <c r="H12465" s="18">
        <v>5.746666666666667</v>
      </c>
      <c r="I12465" s="18">
        <v>7.6866666666666665</v>
      </c>
      <c r="Q12465"/>
    </row>
    <row r="12466" spans="2:17" x14ac:dyDescent="0.25">
      <c r="B12466" s="18">
        <v>2013</v>
      </c>
      <c r="C12466" s="18" t="s">
        <v>8</v>
      </c>
      <c r="D12466" s="18" t="s">
        <v>90</v>
      </c>
      <c r="E12466" s="18" t="s">
        <v>1065</v>
      </c>
      <c r="F12466" s="18" t="s">
        <v>1107</v>
      </c>
      <c r="G12466" s="18">
        <v>564</v>
      </c>
      <c r="H12466" s="18">
        <v>6.3</v>
      </c>
      <c r="I12466" s="18">
        <v>7.72</v>
      </c>
      <c r="Q12466"/>
    </row>
    <row r="12467" spans="2:17" x14ac:dyDescent="0.25">
      <c r="B12467" s="18">
        <v>2013</v>
      </c>
      <c r="C12467" s="18" t="s">
        <v>8</v>
      </c>
      <c r="D12467" s="18" t="s">
        <v>90</v>
      </c>
      <c r="E12467" s="18" t="s">
        <v>1065</v>
      </c>
      <c r="F12467" s="18" t="s">
        <v>1108</v>
      </c>
      <c r="G12467" s="18">
        <v>612</v>
      </c>
      <c r="H12467" s="18">
        <v>5.3466666666666667</v>
      </c>
      <c r="I12467" s="18">
        <v>7.58</v>
      </c>
      <c r="Q12467"/>
    </row>
    <row r="12468" spans="2:17" x14ac:dyDescent="0.25">
      <c r="B12468" s="18">
        <v>2013</v>
      </c>
      <c r="C12468" s="18" t="s">
        <v>8</v>
      </c>
      <c r="D12468" s="18" t="s">
        <v>90</v>
      </c>
      <c r="E12468" s="18" t="s">
        <v>1065</v>
      </c>
      <c r="F12468" s="18" t="s">
        <v>1109</v>
      </c>
      <c r="G12468" s="18">
        <v>516</v>
      </c>
      <c r="H12468" s="18">
        <v>5.2866666666666671</v>
      </c>
      <c r="I12468" s="18">
        <v>8.2333333333333325</v>
      </c>
      <c r="Q12468"/>
    </row>
    <row r="12469" spans="2:17" x14ac:dyDescent="0.25">
      <c r="B12469" s="18">
        <v>2013</v>
      </c>
      <c r="C12469" s="18" t="s">
        <v>8</v>
      </c>
      <c r="D12469" s="18" t="s">
        <v>90</v>
      </c>
      <c r="E12469" s="18" t="s">
        <v>1065</v>
      </c>
      <c r="F12469" s="18" t="s">
        <v>1110</v>
      </c>
      <c r="G12469" s="18">
        <v>636</v>
      </c>
      <c r="H12469" s="18">
        <v>5.4733333333333336</v>
      </c>
      <c r="I12469" s="18">
        <v>7.74</v>
      </c>
      <c r="Q12469"/>
    </row>
    <row r="12470" spans="2:17" x14ac:dyDescent="0.25">
      <c r="B12470" s="18">
        <v>2013</v>
      </c>
      <c r="C12470" s="18" t="s">
        <v>8</v>
      </c>
      <c r="D12470" s="18" t="s">
        <v>90</v>
      </c>
      <c r="E12470" s="18" t="s">
        <v>1065</v>
      </c>
      <c r="F12470" s="18" t="s">
        <v>1111</v>
      </c>
      <c r="G12470" s="18">
        <v>612</v>
      </c>
      <c r="H12470" s="18">
        <v>5.4733333333333336</v>
      </c>
      <c r="I12470" s="18">
        <v>7.6066666666666665</v>
      </c>
      <c r="Q12470"/>
    </row>
    <row r="12471" spans="2:17" x14ac:dyDescent="0.25">
      <c r="B12471" s="18">
        <v>2013</v>
      </c>
      <c r="C12471" s="18" t="s">
        <v>8</v>
      </c>
      <c r="D12471" s="18" t="s">
        <v>90</v>
      </c>
      <c r="E12471" s="18" t="s">
        <v>1065</v>
      </c>
      <c r="F12471" s="18" t="s">
        <v>1112</v>
      </c>
      <c r="G12471" s="18">
        <v>564</v>
      </c>
      <c r="H12471" s="18">
        <v>6.0133333333333336</v>
      </c>
      <c r="I12471" s="18">
        <v>8.5466666666666669</v>
      </c>
      <c r="Q12471"/>
    </row>
    <row r="12472" spans="2:17" x14ac:dyDescent="0.25">
      <c r="B12472" s="18">
        <v>2013</v>
      </c>
      <c r="C12472" s="18" t="s">
        <v>8</v>
      </c>
      <c r="D12472" s="18" t="s">
        <v>90</v>
      </c>
      <c r="E12472" s="18" t="s">
        <v>1065</v>
      </c>
      <c r="F12472" s="18" t="s">
        <v>1113</v>
      </c>
      <c r="G12472" s="18">
        <v>612</v>
      </c>
      <c r="H12472" s="18">
        <v>6.0866666666666669</v>
      </c>
      <c r="I12472" s="18">
        <v>7.9866666666666664</v>
      </c>
      <c r="Q12472"/>
    </row>
    <row r="12473" spans="2:17" x14ac:dyDescent="0.25">
      <c r="B12473" s="18">
        <v>2013</v>
      </c>
      <c r="C12473" s="18" t="s">
        <v>8</v>
      </c>
      <c r="D12473" s="18" t="s">
        <v>90</v>
      </c>
      <c r="E12473" s="18" t="s">
        <v>1065</v>
      </c>
      <c r="F12473" s="18" t="s">
        <v>1114</v>
      </c>
      <c r="G12473" s="18">
        <v>552</v>
      </c>
      <c r="H12473" s="18">
        <v>6.3533333333333335</v>
      </c>
      <c r="I12473" s="18">
        <v>8.5399999999999991</v>
      </c>
      <c r="Q12473"/>
    </row>
    <row r="12474" spans="2:17" x14ac:dyDescent="0.25">
      <c r="B12474" s="18">
        <v>2013</v>
      </c>
      <c r="C12474" s="18" t="s">
        <v>8</v>
      </c>
      <c r="D12474" s="18" t="s">
        <v>90</v>
      </c>
      <c r="E12474" s="18" t="s">
        <v>1065</v>
      </c>
      <c r="F12474" s="18" t="s">
        <v>1115</v>
      </c>
      <c r="G12474" s="18">
        <v>588</v>
      </c>
      <c r="H12474" s="18">
        <v>5.2666666666666666</v>
      </c>
      <c r="I12474" s="18">
        <v>8.5466666666666669</v>
      </c>
      <c r="Q12474"/>
    </row>
    <row r="12475" spans="2:17" x14ac:dyDescent="0.25">
      <c r="B12475" s="18">
        <v>2013</v>
      </c>
      <c r="C12475" s="18" t="s">
        <v>8</v>
      </c>
      <c r="D12475" s="18" t="s">
        <v>90</v>
      </c>
      <c r="E12475" s="18" t="s">
        <v>1065</v>
      </c>
      <c r="F12475" s="18" t="s">
        <v>3706</v>
      </c>
      <c r="G12475" s="18">
        <v>444</v>
      </c>
      <c r="H12475" s="18">
        <v>6.3466666666666667</v>
      </c>
      <c r="I12475" s="18">
        <v>8.2133333333333329</v>
      </c>
      <c r="Q12475"/>
    </row>
    <row r="12476" spans="2:17" x14ac:dyDescent="0.25">
      <c r="B12476" s="18">
        <v>2013</v>
      </c>
      <c r="C12476" s="18" t="s">
        <v>8</v>
      </c>
      <c r="D12476" s="18" t="s">
        <v>160</v>
      </c>
      <c r="E12476" s="18" t="s">
        <v>1116</v>
      </c>
      <c r="F12476" s="18" t="s">
        <v>1117</v>
      </c>
      <c r="G12476" s="18">
        <v>108</v>
      </c>
      <c r="H12476" s="18">
        <v>1</v>
      </c>
      <c r="I12476" s="18">
        <v>1.22</v>
      </c>
      <c r="Q12476"/>
    </row>
    <row r="12477" spans="2:17" x14ac:dyDescent="0.25">
      <c r="B12477" s="18">
        <v>2013</v>
      </c>
      <c r="C12477" s="18" t="s">
        <v>8</v>
      </c>
      <c r="D12477" s="18" t="s">
        <v>160</v>
      </c>
      <c r="E12477" s="18" t="s">
        <v>1116</v>
      </c>
      <c r="F12477" s="18" t="s">
        <v>1118</v>
      </c>
      <c r="G12477" s="18">
        <v>216</v>
      </c>
      <c r="H12477" s="18">
        <v>1.2</v>
      </c>
      <c r="I12477" s="18">
        <v>1.25</v>
      </c>
      <c r="Q12477"/>
    </row>
    <row r="12478" spans="2:17" x14ac:dyDescent="0.25">
      <c r="B12478" s="18">
        <v>2013</v>
      </c>
      <c r="C12478" s="18" t="s">
        <v>8</v>
      </c>
      <c r="D12478" s="18" t="s">
        <v>160</v>
      </c>
      <c r="E12478" s="18" t="s">
        <v>1116</v>
      </c>
      <c r="F12478" s="18" t="s">
        <v>1119</v>
      </c>
      <c r="G12478" s="18">
        <v>96</v>
      </c>
      <c r="H12478" s="18">
        <v>1.0900000000000001</v>
      </c>
      <c r="I12478" s="18">
        <v>1.33</v>
      </c>
      <c r="Q12478"/>
    </row>
    <row r="12479" spans="2:17" x14ac:dyDescent="0.25">
      <c r="B12479" s="18">
        <v>2013</v>
      </c>
      <c r="C12479" s="18" t="s">
        <v>8</v>
      </c>
      <c r="D12479" s="18" t="s">
        <v>160</v>
      </c>
      <c r="E12479" s="18" t="s">
        <v>1116</v>
      </c>
      <c r="F12479" s="18" t="s">
        <v>1120</v>
      </c>
      <c r="G12479" s="18">
        <v>204</v>
      </c>
      <c r="H12479" s="18">
        <v>1.1599999999999999</v>
      </c>
      <c r="I12479" s="18">
        <v>1.32</v>
      </c>
      <c r="Q12479"/>
    </row>
    <row r="12480" spans="2:17" x14ac:dyDescent="0.25">
      <c r="B12480" s="18">
        <v>2013</v>
      </c>
      <c r="C12480" s="18" t="s">
        <v>8</v>
      </c>
      <c r="D12480" s="18" t="s">
        <v>160</v>
      </c>
      <c r="E12480" s="18" t="s">
        <v>1116</v>
      </c>
      <c r="F12480" s="18" t="s">
        <v>1121</v>
      </c>
      <c r="G12480" s="18">
        <v>72</v>
      </c>
      <c r="H12480" s="18">
        <v>1.1399999999999999</v>
      </c>
      <c r="I12480" s="18">
        <v>1.29</v>
      </c>
      <c r="Q12480"/>
    </row>
    <row r="12481" spans="2:17" x14ac:dyDescent="0.25">
      <c r="B12481" s="18">
        <v>2013</v>
      </c>
      <c r="C12481" s="18" t="s">
        <v>8</v>
      </c>
      <c r="D12481" s="18" t="s">
        <v>160</v>
      </c>
      <c r="E12481" s="18" t="s">
        <v>1122</v>
      </c>
      <c r="F12481" s="18" t="s">
        <v>1123</v>
      </c>
      <c r="G12481" s="18">
        <v>216</v>
      </c>
      <c r="H12481" s="18">
        <v>1.1299999999999999</v>
      </c>
      <c r="I12481" s="18">
        <v>1.23</v>
      </c>
      <c r="Q12481"/>
    </row>
    <row r="12482" spans="2:17" x14ac:dyDescent="0.25">
      <c r="B12482" s="18">
        <v>2013</v>
      </c>
      <c r="C12482" s="18" t="s">
        <v>8</v>
      </c>
      <c r="D12482" s="18" t="s">
        <v>160</v>
      </c>
      <c r="E12482" s="18" t="s">
        <v>1122</v>
      </c>
      <c r="F12482" s="18" t="s">
        <v>1124</v>
      </c>
      <c r="G12482" s="18">
        <v>192</v>
      </c>
      <c r="H12482" s="18">
        <v>1.08</v>
      </c>
      <c r="I12482" s="18">
        <v>1.27</v>
      </c>
      <c r="Q12482"/>
    </row>
    <row r="12483" spans="2:17" x14ac:dyDescent="0.25">
      <c r="B12483" s="18">
        <v>2013</v>
      </c>
      <c r="C12483" s="18" t="s">
        <v>8</v>
      </c>
      <c r="D12483" s="18" t="s">
        <v>160</v>
      </c>
      <c r="E12483" s="18" t="s">
        <v>1122</v>
      </c>
      <c r="F12483" s="18" t="s">
        <v>1125</v>
      </c>
      <c r="G12483" s="18">
        <v>192</v>
      </c>
      <c r="H12483" s="18">
        <v>1.07</v>
      </c>
      <c r="I12483" s="18">
        <v>1.21</v>
      </c>
      <c r="Q12483"/>
    </row>
    <row r="12484" spans="2:17" x14ac:dyDescent="0.25">
      <c r="B12484" s="18">
        <v>2013</v>
      </c>
      <c r="C12484" s="18" t="s">
        <v>8</v>
      </c>
      <c r="D12484" s="18" t="s">
        <v>160</v>
      </c>
      <c r="E12484" s="18" t="s">
        <v>1122</v>
      </c>
      <c r="F12484" s="18" t="s">
        <v>1126</v>
      </c>
      <c r="G12484" s="18">
        <v>216</v>
      </c>
      <c r="H12484" s="18">
        <v>1.0900000000000001</v>
      </c>
      <c r="I12484" s="18">
        <v>1.33</v>
      </c>
      <c r="Q12484"/>
    </row>
    <row r="12485" spans="2:17" x14ac:dyDescent="0.25">
      <c r="B12485" s="18">
        <v>2013</v>
      </c>
      <c r="C12485" s="18" t="s">
        <v>8</v>
      </c>
      <c r="D12485" s="18" t="s">
        <v>160</v>
      </c>
      <c r="E12485" s="18" t="s">
        <v>1122</v>
      </c>
      <c r="F12485" s="18" t="s">
        <v>1127</v>
      </c>
      <c r="G12485" s="18">
        <v>108</v>
      </c>
      <c r="H12485" s="18">
        <v>1.1599999999999999</v>
      </c>
      <c r="I12485" s="18">
        <v>1.29</v>
      </c>
      <c r="Q12485"/>
    </row>
    <row r="12486" spans="2:17" x14ac:dyDescent="0.25">
      <c r="B12486" s="18">
        <v>2013</v>
      </c>
      <c r="C12486" s="18" t="s">
        <v>8</v>
      </c>
      <c r="D12486" s="18" t="s">
        <v>160</v>
      </c>
      <c r="E12486" s="18" t="s">
        <v>1122</v>
      </c>
      <c r="F12486" s="18" t="s">
        <v>1128</v>
      </c>
      <c r="G12486" s="18">
        <v>192</v>
      </c>
      <c r="H12486" s="18">
        <v>1.17</v>
      </c>
      <c r="I12486" s="18">
        <v>1.31</v>
      </c>
      <c r="Q12486"/>
    </row>
    <row r="12487" spans="2:17" x14ac:dyDescent="0.25">
      <c r="B12487" s="18">
        <v>2013</v>
      </c>
      <c r="C12487" s="18" t="s">
        <v>8</v>
      </c>
      <c r="D12487" s="18" t="s">
        <v>160</v>
      </c>
      <c r="E12487" s="18" t="s">
        <v>1122</v>
      </c>
      <c r="F12487" s="18" t="s">
        <v>1129</v>
      </c>
      <c r="G12487" s="18">
        <v>228</v>
      </c>
      <c r="H12487" s="18">
        <v>1.07</v>
      </c>
      <c r="I12487" s="18">
        <v>1.22</v>
      </c>
      <c r="Q12487"/>
    </row>
    <row r="12488" spans="2:17" x14ac:dyDescent="0.25">
      <c r="B12488" s="18">
        <v>2013</v>
      </c>
      <c r="C12488" s="18" t="s">
        <v>8</v>
      </c>
      <c r="D12488" s="18" t="s">
        <v>160</v>
      </c>
      <c r="E12488" s="18" t="s">
        <v>1122</v>
      </c>
      <c r="F12488" s="18" t="s">
        <v>1130</v>
      </c>
      <c r="G12488" s="18">
        <v>192</v>
      </c>
      <c r="H12488" s="18">
        <v>1.0900000000000001</v>
      </c>
      <c r="I12488" s="18">
        <v>1.21</v>
      </c>
      <c r="Q12488"/>
    </row>
    <row r="12489" spans="2:17" x14ac:dyDescent="0.25">
      <c r="B12489" s="18">
        <v>2013</v>
      </c>
      <c r="C12489" s="18" t="s">
        <v>8</v>
      </c>
      <c r="D12489" s="18" t="s">
        <v>160</v>
      </c>
      <c r="E12489" s="18" t="s">
        <v>1122</v>
      </c>
      <c r="F12489" s="18" t="s">
        <v>1131</v>
      </c>
      <c r="G12489" s="18">
        <v>96</v>
      </c>
      <c r="H12489" s="18">
        <v>1.08</v>
      </c>
      <c r="I12489" s="18">
        <v>1.24</v>
      </c>
      <c r="Q12489"/>
    </row>
    <row r="12490" spans="2:17" x14ac:dyDescent="0.25">
      <c r="B12490" s="18">
        <v>2013</v>
      </c>
      <c r="C12490" s="18" t="s">
        <v>8</v>
      </c>
      <c r="D12490" s="18" t="s">
        <v>160</v>
      </c>
      <c r="E12490" s="18" t="s">
        <v>1122</v>
      </c>
      <c r="F12490" s="18" t="s">
        <v>1132</v>
      </c>
      <c r="G12490" s="18">
        <v>168</v>
      </c>
      <c r="H12490" s="18">
        <v>1.1399999999999999</v>
      </c>
      <c r="I12490" s="18">
        <v>1.22</v>
      </c>
      <c r="Q12490"/>
    </row>
    <row r="12491" spans="2:17" x14ac:dyDescent="0.25">
      <c r="B12491" s="18">
        <v>2013</v>
      </c>
      <c r="C12491" s="18" t="s">
        <v>8</v>
      </c>
      <c r="D12491" s="18" t="s">
        <v>160</v>
      </c>
      <c r="E12491" s="18" t="s">
        <v>1122</v>
      </c>
      <c r="F12491" s="18" t="s">
        <v>1133</v>
      </c>
      <c r="G12491" s="18">
        <v>132</v>
      </c>
      <c r="H12491" s="18">
        <v>1.1599999999999999</v>
      </c>
      <c r="I12491" s="18">
        <v>1.23</v>
      </c>
      <c r="Q12491"/>
    </row>
    <row r="12492" spans="2:17" x14ac:dyDescent="0.25">
      <c r="B12492" s="18">
        <v>2013</v>
      </c>
      <c r="C12492" s="18" t="s">
        <v>8</v>
      </c>
      <c r="D12492" s="18" t="s">
        <v>160</v>
      </c>
      <c r="E12492" s="18" t="s">
        <v>1122</v>
      </c>
      <c r="F12492" s="18" t="s">
        <v>1134</v>
      </c>
      <c r="G12492" s="18">
        <v>168</v>
      </c>
      <c r="H12492" s="18">
        <v>1.1000000000000001</v>
      </c>
      <c r="I12492" s="18">
        <v>1.24</v>
      </c>
      <c r="Q12492"/>
    </row>
    <row r="12493" spans="2:17" x14ac:dyDescent="0.25">
      <c r="B12493" s="18">
        <v>2013</v>
      </c>
      <c r="C12493" s="18" t="s">
        <v>8</v>
      </c>
      <c r="D12493" s="18" t="s">
        <v>160</v>
      </c>
      <c r="E12493" s="18" t="s">
        <v>1122</v>
      </c>
      <c r="F12493" s="18" t="s">
        <v>1135</v>
      </c>
      <c r="G12493" s="18">
        <v>120</v>
      </c>
      <c r="H12493" s="18">
        <v>1.19</v>
      </c>
      <c r="I12493" s="18">
        <v>1.4</v>
      </c>
      <c r="Q12493"/>
    </row>
    <row r="12494" spans="2:17" x14ac:dyDescent="0.25">
      <c r="B12494" s="18">
        <v>2013</v>
      </c>
      <c r="C12494" s="18" t="s">
        <v>8</v>
      </c>
      <c r="D12494" s="18" t="s">
        <v>160</v>
      </c>
      <c r="E12494" s="18" t="s">
        <v>1122</v>
      </c>
      <c r="F12494" s="18" t="s">
        <v>1136</v>
      </c>
      <c r="G12494" s="18">
        <v>144</v>
      </c>
      <c r="H12494" s="18">
        <v>1.1299999999999999</v>
      </c>
      <c r="I12494" s="18">
        <v>1.37</v>
      </c>
      <c r="Q12494"/>
    </row>
    <row r="12495" spans="2:17" x14ac:dyDescent="0.25">
      <c r="B12495" s="18">
        <v>2013</v>
      </c>
      <c r="C12495" s="18" t="s">
        <v>8</v>
      </c>
      <c r="D12495" s="18" t="s">
        <v>160</v>
      </c>
      <c r="E12495" s="18" t="s">
        <v>1122</v>
      </c>
      <c r="F12495" s="18" t="s">
        <v>1137</v>
      </c>
      <c r="G12495" s="18">
        <v>72</v>
      </c>
      <c r="H12495" s="18">
        <v>1</v>
      </c>
      <c r="I12495" s="18">
        <v>1.3</v>
      </c>
      <c r="Q12495"/>
    </row>
    <row r="12496" spans="2:17" x14ac:dyDescent="0.25">
      <c r="B12496" s="18">
        <v>2013</v>
      </c>
      <c r="C12496" s="18" t="s">
        <v>8</v>
      </c>
      <c r="D12496" s="18" t="s">
        <v>160</v>
      </c>
      <c r="E12496" s="18" t="s">
        <v>1122</v>
      </c>
      <c r="F12496" s="18" t="s">
        <v>1138</v>
      </c>
      <c r="G12496" s="18">
        <v>168</v>
      </c>
      <c r="H12496" s="18">
        <v>1.08</v>
      </c>
      <c r="I12496" s="18">
        <v>1.33</v>
      </c>
      <c r="Q12496"/>
    </row>
    <row r="12497" spans="2:17" x14ac:dyDescent="0.25">
      <c r="B12497" s="18">
        <v>2013</v>
      </c>
      <c r="C12497" s="18" t="s">
        <v>8</v>
      </c>
      <c r="D12497" s="18" t="s">
        <v>160</v>
      </c>
      <c r="E12497" s="18" t="s">
        <v>1122</v>
      </c>
      <c r="F12497" s="18" t="s">
        <v>1139</v>
      </c>
      <c r="G12497" s="18">
        <v>180</v>
      </c>
      <c r="H12497" s="18">
        <v>1.1599999999999999</v>
      </c>
      <c r="I12497" s="18">
        <v>1.27</v>
      </c>
      <c r="Q12497"/>
    </row>
    <row r="12498" spans="2:17" x14ac:dyDescent="0.25">
      <c r="B12498" s="18">
        <v>2013</v>
      </c>
      <c r="C12498" s="18" t="s">
        <v>8</v>
      </c>
      <c r="D12498" s="18" t="s">
        <v>160</v>
      </c>
      <c r="E12498" s="18" t="s">
        <v>1122</v>
      </c>
      <c r="F12498" s="18" t="s">
        <v>1140</v>
      </c>
      <c r="G12498" s="18">
        <v>72</v>
      </c>
      <c r="H12498" s="18">
        <v>1.0900000000000001</v>
      </c>
      <c r="I12498" s="18">
        <v>1.32</v>
      </c>
      <c r="Q12498"/>
    </row>
    <row r="12499" spans="2:17" x14ac:dyDescent="0.25">
      <c r="B12499" s="18">
        <v>2013</v>
      </c>
      <c r="C12499" s="18" t="s">
        <v>8</v>
      </c>
      <c r="D12499" s="18" t="s">
        <v>160</v>
      </c>
      <c r="E12499" s="18" t="s">
        <v>1122</v>
      </c>
      <c r="F12499" s="18" t="s">
        <v>1141</v>
      </c>
      <c r="G12499" s="18">
        <v>96</v>
      </c>
      <c r="H12499" s="18">
        <v>1.1399999999999999</v>
      </c>
      <c r="I12499" s="18">
        <v>1.2</v>
      </c>
      <c r="Q12499"/>
    </row>
    <row r="12500" spans="2:17" x14ac:dyDescent="0.25">
      <c r="B12500" s="18">
        <v>2013</v>
      </c>
      <c r="C12500" s="18" t="s">
        <v>8</v>
      </c>
      <c r="D12500" s="18" t="s">
        <v>160</v>
      </c>
      <c r="E12500" s="18" t="s">
        <v>1122</v>
      </c>
      <c r="F12500" s="18" t="s">
        <v>1142</v>
      </c>
      <c r="G12500" s="18">
        <v>84</v>
      </c>
      <c r="H12500" s="18">
        <v>1.03</v>
      </c>
      <c r="I12500" s="18">
        <v>1.31</v>
      </c>
      <c r="Q12500"/>
    </row>
    <row r="12501" spans="2:17" x14ac:dyDescent="0.25">
      <c r="B12501" s="18">
        <v>2013</v>
      </c>
      <c r="C12501" s="18" t="s">
        <v>8</v>
      </c>
      <c r="D12501" s="18" t="s">
        <v>160</v>
      </c>
      <c r="E12501" s="18" t="s">
        <v>1122</v>
      </c>
      <c r="F12501" s="18" t="s">
        <v>1143</v>
      </c>
      <c r="G12501" s="18">
        <v>120</v>
      </c>
      <c r="H12501" s="18">
        <v>1.01</v>
      </c>
      <c r="I12501" s="18">
        <v>1.34</v>
      </c>
      <c r="Q12501"/>
    </row>
    <row r="12502" spans="2:17" x14ac:dyDescent="0.25">
      <c r="B12502" s="18">
        <v>2013</v>
      </c>
      <c r="C12502" s="18" t="s">
        <v>8</v>
      </c>
      <c r="D12502" s="18" t="s">
        <v>160</v>
      </c>
      <c r="E12502" s="18" t="s">
        <v>1122</v>
      </c>
      <c r="F12502" s="18" t="s">
        <v>1144</v>
      </c>
      <c r="G12502" s="18">
        <v>216</v>
      </c>
      <c r="H12502" s="18">
        <v>1.1100000000000001</v>
      </c>
      <c r="I12502" s="18">
        <v>1.28</v>
      </c>
      <c r="Q12502"/>
    </row>
    <row r="12503" spans="2:17" x14ac:dyDescent="0.25">
      <c r="B12503" s="18">
        <v>2013</v>
      </c>
      <c r="C12503" s="18" t="s">
        <v>8</v>
      </c>
      <c r="D12503" s="18" t="s">
        <v>160</v>
      </c>
      <c r="E12503" s="18" t="s">
        <v>1122</v>
      </c>
      <c r="F12503" s="18" t="s">
        <v>1145</v>
      </c>
      <c r="G12503" s="18">
        <v>192</v>
      </c>
      <c r="H12503" s="18">
        <v>1</v>
      </c>
      <c r="I12503" s="18">
        <v>1.28</v>
      </c>
      <c r="Q12503"/>
    </row>
    <row r="12504" spans="2:17" x14ac:dyDescent="0.25">
      <c r="B12504" s="18">
        <v>2013</v>
      </c>
      <c r="C12504" s="18" t="s">
        <v>8</v>
      </c>
      <c r="D12504" s="18" t="s">
        <v>160</v>
      </c>
      <c r="E12504" s="18" t="s">
        <v>1122</v>
      </c>
      <c r="F12504" s="18" t="s">
        <v>1146</v>
      </c>
      <c r="G12504" s="18">
        <v>96</v>
      </c>
      <c r="H12504" s="18">
        <v>1.02</v>
      </c>
      <c r="I12504" s="18">
        <v>1.3</v>
      </c>
      <c r="Q12504"/>
    </row>
    <row r="12505" spans="2:17" x14ac:dyDescent="0.25">
      <c r="B12505" s="18">
        <v>2013</v>
      </c>
      <c r="C12505" s="18" t="s">
        <v>8</v>
      </c>
      <c r="D12505" s="18" t="s">
        <v>160</v>
      </c>
      <c r="E12505" s="18" t="s">
        <v>1122</v>
      </c>
      <c r="F12505" s="18" t="s">
        <v>1147</v>
      </c>
      <c r="G12505" s="18">
        <v>108</v>
      </c>
      <c r="H12505" s="18">
        <v>1.0900000000000001</v>
      </c>
      <c r="I12505" s="18">
        <v>1.37</v>
      </c>
      <c r="Q12505"/>
    </row>
    <row r="12506" spans="2:17" x14ac:dyDescent="0.25">
      <c r="B12506" s="18">
        <v>2013</v>
      </c>
      <c r="C12506" s="18" t="s">
        <v>8</v>
      </c>
      <c r="D12506" s="18" t="s">
        <v>160</v>
      </c>
      <c r="E12506" s="18" t="s">
        <v>1122</v>
      </c>
      <c r="F12506" s="18" t="s">
        <v>1148</v>
      </c>
      <c r="G12506" s="18">
        <v>60</v>
      </c>
      <c r="H12506" s="18">
        <v>1.07</v>
      </c>
      <c r="I12506" s="18">
        <v>1.35</v>
      </c>
      <c r="Q12506"/>
    </row>
    <row r="12507" spans="2:17" x14ac:dyDescent="0.25">
      <c r="B12507" s="18">
        <v>2013</v>
      </c>
      <c r="C12507" s="18" t="s">
        <v>8</v>
      </c>
      <c r="D12507" s="18" t="s">
        <v>160</v>
      </c>
      <c r="E12507" s="18" t="s">
        <v>1122</v>
      </c>
      <c r="F12507" s="18" t="s">
        <v>1149</v>
      </c>
      <c r="G12507" s="18">
        <v>120</v>
      </c>
      <c r="H12507" s="18">
        <v>1.1200000000000001</v>
      </c>
      <c r="I12507" s="18">
        <v>1.36</v>
      </c>
      <c r="Q12507"/>
    </row>
    <row r="12508" spans="2:17" x14ac:dyDescent="0.25">
      <c r="B12508" s="18">
        <v>2013</v>
      </c>
      <c r="C12508" s="18" t="s">
        <v>8</v>
      </c>
      <c r="D12508" s="18" t="s">
        <v>160</v>
      </c>
      <c r="E12508" s="18" t="s">
        <v>1122</v>
      </c>
      <c r="F12508" s="18" t="s">
        <v>1150</v>
      </c>
      <c r="G12508" s="18">
        <v>192</v>
      </c>
      <c r="H12508" s="18">
        <v>1.03</v>
      </c>
      <c r="I12508" s="18">
        <v>1.22</v>
      </c>
      <c r="Q12508"/>
    </row>
    <row r="12509" spans="2:17" x14ac:dyDescent="0.25">
      <c r="B12509" s="18">
        <v>2013</v>
      </c>
      <c r="C12509" s="18" t="s">
        <v>8</v>
      </c>
      <c r="D12509" s="18" t="s">
        <v>160</v>
      </c>
      <c r="E12509" s="18" t="s">
        <v>1122</v>
      </c>
      <c r="F12509" s="18" t="s">
        <v>1151</v>
      </c>
      <c r="G12509" s="18">
        <v>180</v>
      </c>
      <c r="H12509" s="18">
        <v>1.06</v>
      </c>
      <c r="I12509" s="18">
        <v>1.35</v>
      </c>
      <c r="Q12509"/>
    </row>
    <row r="12510" spans="2:17" x14ac:dyDescent="0.25">
      <c r="B12510" s="18">
        <v>2013</v>
      </c>
      <c r="C12510" s="18" t="s">
        <v>8</v>
      </c>
      <c r="D12510" s="18" t="s">
        <v>160</v>
      </c>
      <c r="E12510" s="18" t="s">
        <v>1122</v>
      </c>
      <c r="F12510" s="18" t="s">
        <v>1152</v>
      </c>
      <c r="G12510" s="18">
        <v>180</v>
      </c>
      <c r="H12510" s="18">
        <v>1.1299999999999999</v>
      </c>
      <c r="I12510" s="18">
        <v>1.39</v>
      </c>
      <c r="Q12510"/>
    </row>
    <row r="12511" spans="2:17" x14ac:dyDescent="0.25">
      <c r="B12511" s="18">
        <v>2013</v>
      </c>
      <c r="C12511" s="18" t="s">
        <v>8</v>
      </c>
      <c r="D12511" s="18" t="s">
        <v>160</v>
      </c>
      <c r="E12511" s="18" t="s">
        <v>1122</v>
      </c>
      <c r="F12511" s="18" t="s">
        <v>1153</v>
      </c>
      <c r="G12511" s="18">
        <v>96</v>
      </c>
      <c r="H12511" s="18">
        <v>1.1599999999999999</v>
      </c>
      <c r="I12511" s="18">
        <v>1.21</v>
      </c>
      <c r="Q12511"/>
    </row>
    <row r="12512" spans="2:17" x14ac:dyDescent="0.25">
      <c r="B12512" s="18">
        <v>2013</v>
      </c>
      <c r="C12512" s="18" t="s">
        <v>8</v>
      </c>
      <c r="D12512" s="18" t="s">
        <v>160</v>
      </c>
      <c r="E12512" s="18" t="s">
        <v>1122</v>
      </c>
      <c r="F12512" s="18" t="s">
        <v>1154</v>
      </c>
      <c r="G12512" s="18">
        <v>96</v>
      </c>
      <c r="H12512" s="18">
        <v>1.06</v>
      </c>
      <c r="I12512" s="18">
        <v>1.2</v>
      </c>
      <c r="Q12512"/>
    </row>
    <row r="12513" spans="2:17" x14ac:dyDescent="0.25">
      <c r="B12513" s="18">
        <v>2013</v>
      </c>
      <c r="C12513" s="18" t="s">
        <v>8</v>
      </c>
      <c r="D12513" s="18" t="s">
        <v>160</v>
      </c>
      <c r="E12513" s="18" t="s">
        <v>1122</v>
      </c>
      <c r="F12513" s="18" t="s">
        <v>1155</v>
      </c>
      <c r="G12513" s="18">
        <v>84</v>
      </c>
      <c r="H12513" s="18">
        <v>1.2</v>
      </c>
      <c r="I12513" s="18">
        <v>1.24</v>
      </c>
      <c r="Q12513"/>
    </row>
    <row r="12514" spans="2:17" x14ac:dyDescent="0.25">
      <c r="B12514" s="18">
        <v>2013</v>
      </c>
      <c r="C12514" s="18" t="s">
        <v>8</v>
      </c>
      <c r="D12514" s="18" t="s">
        <v>160</v>
      </c>
      <c r="E12514" s="18" t="s">
        <v>1122</v>
      </c>
      <c r="F12514" s="18" t="s">
        <v>1156</v>
      </c>
      <c r="G12514" s="18">
        <v>144</v>
      </c>
      <c r="H12514" s="18">
        <v>1</v>
      </c>
      <c r="I12514" s="18">
        <v>1.36</v>
      </c>
      <c r="Q12514"/>
    </row>
    <row r="12515" spans="2:17" x14ac:dyDescent="0.25">
      <c r="B12515" s="18">
        <v>2013</v>
      </c>
      <c r="C12515" s="18" t="s">
        <v>8</v>
      </c>
      <c r="D12515" s="18" t="s">
        <v>160</v>
      </c>
      <c r="E12515" s="18" t="s">
        <v>1122</v>
      </c>
      <c r="F12515" s="18" t="s">
        <v>1157</v>
      </c>
      <c r="G12515" s="18">
        <v>120</v>
      </c>
      <c r="H12515" s="18">
        <v>1.17</v>
      </c>
      <c r="I12515" s="18">
        <v>1.27</v>
      </c>
      <c r="Q12515"/>
    </row>
    <row r="12516" spans="2:17" x14ac:dyDescent="0.25">
      <c r="B12516" s="18">
        <v>2013</v>
      </c>
      <c r="C12516" s="18" t="s">
        <v>8</v>
      </c>
      <c r="D12516" s="18" t="s">
        <v>160</v>
      </c>
      <c r="E12516" s="18" t="s">
        <v>1122</v>
      </c>
      <c r="F12516" s="18" t="s">
        <v>1158</v>
      </c>
      <c r="G12516" s="18">
        <v>108</v>
      </c>
      <c r="H12516" s="18">
        <v>1.19</v>
      </c>
      <c r="I12516" s="18">
        <v>1.32</v>
      </c>
      <c r="Q12516"/>
    </row>
    <row r="12517" spans="2:17" x14ac:dyDescent="0.25">
      <c r="B12517" s="18">
        <v>2013</v>
      </c>
      <c r="C12517" s="18" t="s">
        <v>8</v>
      </c>
      <c r="D12517" s="18" t="s">
        <v>160</v>
      </c>
      <c r="E12517" s="18" t="s">
        <v>1122</v>
      </c>
      <c r="F12517" s="18" t="s">
        <v>1159</v>
      </c>
      <c r="G12517" s="18">
        <v>72</v>
      </c>
      <c r="H12517" s="18">
        <v>1.08</v>
      </c>
      <c r="I12517" s="18">
        <v>1.31</v>
      </c>
      <c r="Q12517"/>
    </row>
    <row r="12518" spans="2:17" x14ac:dyDescent="0.25">
      <c r="B12518" s="18">
        <v>2013</v>
      </c>
      <c r="C12518" s="18" t="s">
        <v>8</v>
      </c>
      <c r="D12518" s="18" t="s">
        <v>160</v>
      </c>
      <c r="E12518" s="18" t="s">
        <v>1122</v>
      </c>
      <c r="F12518" s="18" t="s">
        <v>1160</v>
      </c>
      <c r="G12518" s="18">
        <v>168</v>
      </c>
      <c r="H12518" s="18">
        <v>1.1200000000000001</v>
      </c>
      <c r="I12518" s="18">
        <v>1.36</v>
      </c>
      <c r="Q12518"/>
    </row>
    <row r="12519" spans="2:17" x14ac:dyDescent="0.25">
      <c r="B12519" s="18">
        <v>2013</v>
      </c>
      <c r="C12519" s="18" t="s">
        <v>8</v>
      </c>
      <c r="D12519" s="18" t="s">
        <v>160</v>
      </c>
      <c r="E12519" s="18" t="s">
        <v>1122</v>
      </c>
      <c r="F12519" s="18" t="s">
        <v>1161</v>
      </c>
      <c r="G12519" s="18">
        <v>192</v>
      </c>
      <c r="H12519" s="18">
        <v>1.1499999999999999</v>
      </c>
      <c r="I12519" s="18">
        <v>1.2</v>
      </c>
      <c r="Q12519"/>
    </row>
    <row r="12520" spans="2:17" x14ac:dyDescent="0.25">
      <c r="B12520" s="18">
        <v>2013</v>
      </c>
      <c r="C12520" s="18" t="s">
        <v>8</v>
      </c>
      <c r="D12520" s="18" t="s">
        <v>160</v>
      </c>
      <c r="E12520" s="18" t="s">
        <v>1122</v>
      </c>
      <c r="F12520" s="18" t="s">
        <v>1162</v>
      </c>
      <c r="G12520" s="18">
        <v>228</v>
      </c>
      <c r="H12520" s="18">
        <v>1.01</v>
      </c>
      <c r="I12520" s="18">
        <v>1.24</v>
      </c>
      <c r="Q12520"/>
    </row>
    <row r="12521" spans="2:17" x14ac:dyDescent="0.25">
      <c r="B12521" s="18">
        <v>2013</v>
      </c>
      <c r="C12521" s="18" t="s">
        <v>8</v>
      </c>
      <c r="D12521" s="18" t="s">
        <v>160</v>
      </c>
      <c r="E12521" s="18" t="s">
        <v>1122</v>
      </c>
      <c r="F12521" s="18" t="s">
        <v>1163</v>
      </c>
      <c r="G12521" s="18">
        <v>108</v>
      </c>
      <c r="H12521" s="18">
        <v>1.17</v>
      </c>
      <c r="I12521" s="18">
        <v>1.36</v>
      </c>
      <c r="Q12521"/>
    </row>
    <row r="12522" spans="2:17" x14ac:dyDescent="0.25">
      <c r="B12522" s="18">
        <v>2013</v>
      </c>
      <c r="C12522" s="18" t="s">
        <v>8</v>
      </c>
      <c r="D12522" s="18" t="s">
        <v>160</v>
      </c>
      <c r="E12522" s="18" t="s">
        <v>1122</v>
      </c>
      <c r="F12522" s="18" t="s">
        <v>1164</v>
      </c>
      <c r="G12522" s="18">
        <v>96</v>
      </c>
      <c r="H12522" s="18">
        <v>1.1399999999999999</v>
      </c>
      <c r="I12522" s="18">
        <v>1.31</v>
      </c>
      <c r="Q12522"/>
    </row>
    <row r="12523" spans="2:17" x14ac:dyDescent="0.25">
      <c r="B12523" s="18">
        <v>2013</v>
      </c>
      <c r="C12523" s="18" t="s">
        <v>8</v>
      </c>
      <c r="D12523" s="18" t="s">
        <v>160</v>
      </c>
      <c r="E12523" s="18" t="s">
        <v>1122</v>
      </c>
      <c r="F12523" s="18" t="s">
        <v>1165</v>
      </c>
      <c r="G12523" s="18">
        <v>108</v>
      </c>
      <c r="H12523" s="18">
        <v>1.1399999999999999</v>
      </c>
      <c r="I12523" s="18">
        <v>1.24</v>
      </c>
      <c r="Q12523"/>
    </row>
    <row r="12524" spans="2:17" x14ac:dyDescent="0.25">
      <c r="B12524" s="18">
        <v>2013</v>
      </c>
      <c r="C12524" s="18" t="s">
        <v>8</v>
      </c>
      <c r="D12524" s="18" t="s">
        <v>160</v>
      </c>
      <c r="E12524" s="18" t="s">
        <v>1122</v>
      </c>
      <c r="F12524" s="18" t="s">
        <v>1166</v>
      </c>
      <c r="G12524" s="18">
        <v>108</v>
      </c>
      <c r="H12524" s="18">
        <v>1.03</v>
      </c>
      <c r="I12524" s="18">
        <v>1.31</v>
      </c>
      <c r="Q12524"/>
    </row>
    <row r="12525" spans="2:17" x14ac:dyDescent="0.25">
      <c r="B12525" s="18">
        <v>2013</v>
      </c>
      <c r="C12525" s="18" t="s">
        <v>8</v>
      </c>
      <c r="D12525" s="18" t="s">
        <v>160</v>
      </c>
      <c r="E12525" s="18" t="s">
        <v>1122</v>
      </c>
      <c r="F12525" s="18" t="s">
        <v>1167</v>
      </c>
      <c r="G12525" s="18">
        <v>168</v>
      </c>
      <c r="H12525" s="18">
        <v>1.17</v>
      </c>
      <c r="I12525" s="18">
        <v>1.31</v>
      </c>
      <c r="Q12525"/>
    </row>
    <row r="12526" spans="2:17" x14ac:dyDescent="0.25">
      <c r="B12526" s="18">
        <v>2013</v>
      </c>
      <c r="C12526" s="18" t="s">
        <v>8</v>
      </c>
      <c r="D12526" s="18" t="s">
        <v>160</v>
      </c>
      <c r="E12526" s="18" t="s">
        <v>1122</v>
      </c>
      <c r="F12526" s="18" t="s">
        <v>1168</v>
      </c>
      <c r="G12526" s="18">
        <v>204</v>
      </c>
      <c r="H12526" s="18">
        <v>1.03</v>
      </c>
      <c r="I12526" s="18">
        <v>1.37</v>
      </c>
      <c r="Q12526"/>
    </row>
    <row r="12527" spans="2:17" x14ac:dyDescent="0.25">
      <c r="B12527" s="18">
        <v>2013</v>
      </c>
      <c r="C12527" s="18" t="s">
        <v>8</v>
      </c>
      <c r="D12527" s="18" t="s">
        <v>160</v>
      </c>
      <c r="E12527" s="18" t="s">
        <v>1122</v>
      </c>
      <c r="F12527" s="18" t="s">
        <v>1169</v>
      </c>
      <c r="G12527" s="18">
        <v>72</v>
      </c>
      <c r="H12527" s="18">
        <v>1.2</v>
      </c>
      <c r="I12527" s="18">
        <v>1.23</v>
      </c>
      <c r="Q12527"/>
    </row>
    <row r="12528" spans="2:17" x14ac:dyDescent="0.25">
      <c r="B12528" s="18">
        <v>2013</v>
      </c>
      <c r="C12528" s="18" t="s">
        <v>8</v>
      </c>
      <c r="D12528" s="18" t="s">
        <v>160</v>
      </c>
      <c r="E12528" s="18" t="s">
        <v>1122</v>
      </c>
      <c r="F12528" s="18" t="s">
        <v>1170</v>
      </c>
      <c r="G12528" s="18">
        <v>96</v>
      </c>
      <c r="H12528" s="18">
        <v>1.03</v>
      </c>
      <c r="I12528" s="18">
        <v>1.36</v>
      </c>
      <c r="Q12528"/>
    </row>
    <row r="12529" spans="2:17" x14ac:dyDescent="0.25">
      <c r="B12529" s="18">
        <v>2013</v>
      </c>
      <c r="C12529" s="18" t="s">
        <v>8</v>
      </c>
      <c r="D12529" s="18" t="s">
        <v>160</v>
      </c>
      <c r="E12529" s="18" t="s">
        <v>1122</v>
      </c>
      <c r="F12529" s="18" t="s">
        <v>1171</v>
      </c>
      <c r="G12529" s="18">
        <v>84</v>
      </c>
      <c r="H12529" s="18">
        <v>1.1299999999999999</v>
      </c>
      <c r="I12529" s="18">
        <v>1.28</v>
      </c>
      <c r="Q12529"/>
    </row>
    <row r="12530" spans="2:17" x14ac:dyDescent="0.25">
      <c r="B12530" s="18">
        <v>2013</v>
      </c>
      <c r="C12530" s="18" t="s">
        <v>8</v>
      </c>
      <c r="D12530" s="18" t="s">
        <v>160</v>
      </c>
      <c r="E12530" s="18" t="s">
        <v>1122</v>
      </c>
      <c r="F12530" s="18" t="s">
        <v>1172</v>
      </c>
      <c r="G12530" s="18">
        <v>60</v>
      </c>
      <c r="H12530" s="18">
        <v>1.1200000000000001</v>
      </c>
      <c r="I12530" s="18">
        <v>1.35</v>
      </c>
      <c r="Q12530"/>
    </row>
    <row r="12531" spans="2:17" x14ac:dyDescent="0.25">
      <c r="B12531" s="18">
        <v>2013</v>
      </c>
      <c r="C12531" s="18" t="s">
        <v>8</v>
      </c>
      <c r="D12531" s="18" t="s">
        <v>160</v>
      </c>
      <c r="E12531" s="18" t="s">
        <v>1122</v>
      </c>
      <c r="F12531" s="18" t="s">
        <v>1173</v>
      </c>
      <c r="G12531" s="18">
        <v>228</v>
      </c>
      <c r="H12531" s="18">
        <v>1.1100000000000001</v>
      </c>
      <c r="I12531" s="18">
        <v>1.36</v>
      </c>
      <c r="Q12531"/>
    </row>
    <row r="12532" spans="2:17" x14ac:dyDescent="0.25">
      <c r="B12532" s="18">
        <v>2013</v>
      </c>
      <c r="C12532" s="18" t="s">
        <v>8</v>
      </c>
      <c r="D12532" s="18" t="s">
        <v>160</v>
      </c>
      <c r="E12532" s="18" t="s">
        <v>1122</v>
      </c>
      <c r="F12532" s="18" t="s">
        <v>1174</v>
      </c>
      <c r="G12532" s="18">
        <v>216</v>
      </c>
      <c r="H12532" s="18">
        <v>1.07</v>
      </c>
      <c r="I12532" s="18">
        <v>1.38</v>
      </c>
      <c r="Q12532"/>
    </row>
    <row r="12533" spans="2:17" x14ac:dyDescent="0.25">
      <c r="B12533" s="18">
        <v>2013</v>
      </c>
      <c r="C12533" s="18" t="s">
        <v>8</v>
      </c>
      <c r="D12533" s="18" t="s">
        <v>160</v>
      </c>
      <c r="E12533" s="18" t="s">
        <v>1122</v>
      </c>
      <c r="F12533" s="18" t="s">
        <v>1175</v>
      </c>
      <c r="G12533" s="18">
        <v>60</v>
      </c>
      <c r="H12533" s="18">
        <v>1.1399999999999999</v>
      </c>
      <c r="I12533" s="18">
        <v>1.33</v>
      </c>
      <c r="Q12533"/>
    </row>
    <row r="12534" spans="2:17" x14ac:dyDescent="0.25">
      <c r="B12534" s="18">
        <v>2013</v>
      </c>
      <c r="C12534" s="18" t="s">
        <v>8</v>
      </c>
      <c r="D12534" s="18" t="s">
        <v>160</v>
      </c>
      <c r="E12534" s="18" t="s">
        <v>1122</v>
      </c>
      <c r="F12534" s="18" t="s">
        <v>1176</v>
      </c>
      <c r="G12534" s="18">
        <v>144</v>
      </c>
      <c r="H12534" s="18">
        <v>1.1000000000000001</v>
      </c>
      <c r="I12534" s="18">
        <v>1.36</v>
      </c>
      <c r="Q12534"/>
    </row>
    <row r="12535" spans="2:17" x14ac:dyDescent="0.25">
      <c r="B12535" s="18">
        <v>2013</v>
      </c>
      <c r="C12535" s="18" t="s">
        <v>8</v>
      </c>
      <c r="D12535" s="18" t="s">
        <v>160</v>
      </c>
      <c r="E12535" s="18" t="s">
        <v>1122</v>
      </c>
      <c r="F12535" s="18" t="s">
        <v>1177</v>
      </c>
      <c r="G12535" s="18">
        <v>96</v>
      </c>
      <c r="H12535" s="18">
        <v>1.06</v>
      </c>
      <c r="I12535" s="18">
        <v>1.37</v>
      </c>
      <c r="Q12535"/>
    </row>
    <row r="12536" spans="2:17" x14ac:dyDescent="0.25">
      <c r="B12536" s="18">
        <v>2013</v>
      </c>
      <c r="C12536" s="18" t="s">
        <v>8</v>
      </c>
      <c r="D12536" s="18" t="s">
        <v>160</v>
      </c>
      <c r="E12536" s="18" t="s">
        <v>1122</v>
      </c>
      <c r="F12536" s="18" t="s">
        <v>1178</v>
      </c>
      <c r="G12536" s="18">
        <v>144</v>
      </c>
      <c r="H12536" s="18">
        <v>1</v>
      </c>
      <c r="I12536" s="18">
        <v>1.3</v>
      </c>
      <c r="Q12536"/>
    </row>
    <row r="12537" spans="2:17" x14ac:dyDescent="0.25">
      <c r="B12537" s="18">
        <v>2013</v>
      </c>
      <c r="C12537" s="18" t="s">
        <v>8</v>
      </c>
      <c r="D12537" s="18" t="s">
        <v>160</v>
      </c>
      <c r="E12537" s="18" t="s">
        <v>1122</v>
      </c>
      <c r="F12537" s="18" t="s">
        <v>1179</v>
      </c>
      <c r="G12537" s="18">
        <v>84</v>
      </c>
      <c r="H12537" s="18">
        <v>1.1499999999999999</v>
      </c>
      <c r="I12537" s="18">
        <v>1.39</v>
      </c>
      <c r="Q12537"/>
    </row>
    <row r="12538" spans="2:17" x14ac:dyDescent="0.25">
      <c r="B12538" s="18">
        <v>2013</v>
      </c>
      <c r="C12538" s="18" t="s">
        <v>8</v>
      </c>
      <c r="D12538" s="18" t="s">
        <v>160</v>
      </c>
      <c r="E12538" s="18" t="s">
        <v>1122</v>
      </c>
      <c r="F12538" s="18" t="s">
        <v>1180</v>
      </c>
      <c r="G12538" s="18">
        <v>120</v>
      </c>
      <c r="H12538" s="18">
        <v>1.1499999999999999</v>
      </c>
      <c r="I12538" s="18">
        <v>1.25</v>
      </c>
      <c r="Q12538"/>
    </row>
    <row r="12539" spans="2:17" x14ac:dyDescent="0.25">
      <c r="B12539" s="18">
        <v>2013</v>
      </c>
      <c r="C12539" s="18" t="s">
        <v>8</v>
      </c>
      <c r="D12539" s="18" t="s">
        <v>160</v>
      </c>
      <c r="E12539" s="18" t="s">
        <v>1122</v>
      </c>
      <c r="F12539" s="18" t="s">
        <v>1181</v>
      </c>
      <c r="G12539" s="18">
        <v>156</v>
      </c>
      <c r="H12539" s="18">
        <v>1.06</v>
      </c>
      <c r="I12539" s="18">
        <v>1.31</v>
      </c>
      <c r="Q12539"/>
    </row>
    <row r="12540" spans="2:17" x14ac:dyDescent="0.25">
      <c r="B12540" s="18">
        <v>2013</v>
      </c>
      <c r="C12540" s="18" t="s">
        <v>8</v>
      </c>
      <c r="D12540" s="18" t="s">
        <v>160</v>
      </c>
      <c r="E12540" s="18" t="s">
        <v>1122</v>
      </c>
      <c r="F12540" s="18" t="s">
        <v>1182</v>
      </c>
      <c r="G12540" s="18">
        <v>180</v>
      </c>
      <c r="H12540" s="18">
        <v>1.18</v>
      </c>
      <c r="I12540" s="18">
        <v>1.38</v>
      </c>
      <c r="Q12540"/>
    </row>
    <row r="12541" spans="2:17" x14ac:dyDescent="0.25">
      <c r="B12541" s="18">
        <v>2013</v>
      </c>
      <c r="C12541" s="18" t="s">
        <v>8</v>
      </c>
      <c r="D12541" s="18" t="s">
        <v>160</v>
      </c>
      <c r="E12541" s="18" t="s">
        <v>1122</v>
      </c>
      <c r="F12541" s="18" t="s">
        <v>1183</v>
      </c>
      <c r="G12541" s="18">
        <v>96</v>
      </c>
      <c r="H12541" s="18">
        <v>1.18</v>
      </c>
      <c r="I12541" s="18">
        <v>1.39</v>
      </c>
      <c r="Q12541"/>
    </row>
    <row r="12542" spans="2:17" x14ac:dyDescent="0.25">
      <c r="B12542" s="18">
        <v>2013</v>
      </c>
      <c r="C12542" s="18" t="s">
        <v>8</v>
      </c>
      <c r="D12542" s="18" t="s">
        <v>160</v>
      </c>
      <c r="E12542" s="18" t="s">
        <v>1122</v>
      </c>
      <c r="F12542" s="18" t="s">
        <v>1184</v>
      </c>
      <c r="G12542" s="18">
        <v>168</v>
      </c>
      <c r="H12542" s="18">
        <v>1.1100000000000001</v>
      </c>
      <c r="I12542" s="18">
        <v>1.25</v>
      </c>
      <c r="Q12542"/>
    </row>
    <row r="12543" spans="2:17" x14ac:dyDescent="0.25">
      <c r="B12543" s="18">
        <v>2013</v>
      </c>
      <c r="C12543" s="18" t="s">
        <v>8</v>
      </c>
      <c r="D12543" s="18" t="s">
        <v>160</v>
      </c>
      <c r="E12543" s="18" t="s">
        <v>1122</v>
      </c>
      <c r="F12543" s="18" t="s">
        <v>1185</v>
      </c>
      <c r="G12543" s="18">
        <v>180</v>
      </c>
      <c r="H12543" s="18">
        <v>1.1399999999999999</v>
      </c>
      <c r="I12543" s="18">
        <v>1.3</v>
      </c>
      <c r="Q12543"/>
    </row>
    <row r="12544" spans="2:17" x14ac:dyDescent="0.25">
      <c r="B12544" s="18">
        <v>2013</v>
      </c>
      <c r="C12544" s="18" t="s">
        <v>8</v>
      </c>
      <c r="D12544" s="18" t="s">
        <v>160</v>
      </c>
      <c r="E12544" s="18" t="s">
        <v>1122</v>
      </c>
      <c r="F12544" s="18" t="s">
        <v>1186</v>
      </c>
      <c r="G12544" s="18">
        <v>72</v>
      </c>
      <c r="H12544" s="18">
        <v>1.2</v>
      </c>
      <c r="I12544" s="18">
        <v>1.24</v>
      </c>
      <c r="Q12544"/>
    </row>
    <row r="12545" spans="2:17" x14ac:dyDescent="0.25">
      <c r="B12545" s="18">
        <v>2013</v>
      </c>
      <c r="C12545" s="18" t="s">
        <v>8</v>
      </c>
      <c r="D12545" s="18" t="s">
        <v>160</v>
      </c>
      <c r="E12545" s="18" t="s">
        <v>1122</v>
      </c>
      <c r="F12545" s="18" t="s">
        <v>1187</v>
      </c>
      <c r="G12545" s="18">
        <v>168</v>
      </c>
      <c r="H12545" s="18">
        <v>1.07</v>
      </c>
      <c r="I12545" s="18">
        <v>1.27</v>
      </c>
      <c r="Q12545"/>
    </row>
    <row r="12546" spans="2:17" x14ac:dyDescent="0.25">
      <c r="B12546" s="18">
        <v>2013</v>
      </c>
      <c r="C12546" s="18" t="s">
        <v>8</v>
      </c>
      <c r="D12546" s="18" t="s">
        <v>160</v>
      </c>
      <c r="E12546" s="18" t="s">
        <v>1122</v>
      </c>
      <c r="F12546" s="18" t="s">
        <v>1188</v>
      </c>
      <c r="G12546" s="18">
        <v>60</v>
      </c>
      <c r="H12546" s="18">
        <v>1.1599999999999999</v>
      </c>
      <c r="I12546" s="18">
        <v>1.28</v>
      </c>
      <c r="Q12546"/>
    </row>
    <row r="12547" spans="2:17" x14ac:dyDescent="0.25">
      <c r="B12547" s="18">
        <v>2013</v>
      </c>
      <c r="C12547" s="18" t="s">
        <v>8</v>
      </c>
      <c r="D12547" s="18" t="s">
        <v>160</v>
      </c>
      <c r="E12547" s="18" t="s">
        <v>1122</v>
      </c>
      <c r="F12547" s="18" t="s">
        <v>1189</v>
      </c>
      <c r="G12547" s="18">
        <v>192</v>
      </c>
      <c r="H12547" s="18">
        <v>1.05</v>
      </c>
      <c r="I12547" s="18">
        <v>1.25</v>
      </c>
      <c r="Q12547"/>
    </row>
    <row r="12548" spans="2:17" x14ac:dyDescent="0.25">
      <c r="B12548" s="18">
        <v>2013</v>
      </c>
      <c r="C12548" s="18" t="s">
        <v>8</v>
      </c>
      <c r="D12548" s="18" t="s">
        <v>160</v>
      </c>
      <c r="E12548" s="18" t="s">
        <v>1122</v>
      </c>
      <c r="F12548" s="18" t="s">
        <v>1190</v>
      </c>
      <c r="G12548" s="18">
        <v>192</v>
      </c>
      <c r="H12548" s="18">
        <v>1.18</v>
      </c>
      <c r="I12548" s="18">
        <v>1.3</v>
      </c>
      <c r="Q12548"/>
    </row>
    <row r="12549" spans="2:17" x14ac:dyDescent="0.25">
      <c r="B12549" s="18">
        <v>2013</v>
      </c>
      <c r="C12549" s="18" t="s">
        <v>8</v>
      </c>
      <c r="D12549" s="18" t="s">
        <v>160</v>
      </c>
      <c r="E12549" s="18" t="s">
        <v>1122</v>
      </c>
      <c r="F12549" s="18" t="s">
        <v>1191</v>
      </c>
      <c r="G12549" s="18">
        <v>84</v>
      </c>
      <c r="H12549" s="18">
        <v>1.1499999999999999</v>
      </c>
      <c r="I12549" s="18">
        <v>1.25</v>
      </c>
      <c r="Q12549"/>
    </row>
    <row r="12550" spans="2:17" x14ac:dyDescent="0.25">
      <c r="B12550" s="18">
        <v>2013</v>
      </c>
      <c r="C12550" s="18" t="s">
        <v>8</v>
      </c>
      <c r="D12550" s="18" t="s">
        <v>160</v>
      </c>
      <c r="E12550" s="18" t="s">
        <v>1122</v>
      </c>
      <c r="F12550" s="18" t="s">
        <v>1192</v>
      </c>
      <c r="G12550" s="18">
        <v>144</v>
      </c>
      <c r="H12550" s="18">
        <v>1.1000000000000001</v>
      </c>
      <c r="I12550" s="18">
        <v>1.39</v>
      </c>
      <c r="Q12550"/>
    </row>
    <row r="12551" spans="2:17" x14ac:dyDescent="0.25">
      <c r="B12551" s="18">
        <v>2013</v>
      </c>
      <c r="C12551" s="18" t="s">
        <v>8</v>
      </c>
      <c r="D12551" s="18" t="s">
        <v>160</v>
      </c>
      <c r="E12551" s="18" t="s">
        <v>1122</v>
      </c>
      <c r="F12551" s="18" t="s">
        <v>1193</v>
      </c>
      <c r="G12551" s="18">
        <v>180</v>
      </c>
      <c r="H12551" s="18">
        <v>1.1000000000000001</v>
      </c>
      <c r="I12551" s="18">
        <v>1.23</v>
      </c>
      <c r="Q12551"/>
    </row>
    <row r="12552" spans="2:17" x14ac:dyDescent="0.25">
      <c r="B12552" s="18">
        <v>2013</v>
      </c>
      <c r="C12552" s="18" t="s">
        <v>8</v>
      </c>
      <c r="D12552" s="18" t="s">
        <v>160</v>
      </c>
      <c r="E12552" s="18" t="s">
        <v>1122</v>
      </c>
      <c r="F12552" s="18" t="s">
        <v>1194</v>
      </c>
      <c r="G12552" s="18">
        <v>168</v>
      </c>
      <c r="H12552" s="18">
        <v>1.05</v>
      </c>
      <c r="I12552" s="18">
        <v>1.31</v>
      </c>
      <c r="Q12552"/>
    </row>
    <row r="12553" spans="2:17" x14ac:dyDescent="0.25">
      <c r="B12553" s="18">
        <v>2013</v>
      </c>
      <c r="C12553" s="18" t="s">
        <v>8</v>
      </c>
      <c r="D12553" s="18" t="s">
        <v>160</v>
      </c>
      <c r="E12553" s="18" t="s">
        <v>1122</v>
      </c>
      <c r="F12553" s="18" t="s">
        <v>1195</v>
      </c>
      <c r="G12553" s="18">
        <v>72</v>
      </c>
      <c r="H12553" s="18">
        <v>1.1399999999999999</v>
      </c>
      <c r="I12553" s="18">
        <v>1.38</v>
      </c>
      <c r="Q12553"/>
    </row>
    <row r="12554" spans="2:17" x14ac:dyDescent="0.25">
      <c r="B12554" s="18">
        <v>2013</v>
      </c>
      <c r="C12554" s="18" t="s">
        <v>8</v>
      </c>
      <c r="D12554" s="18" t="s">
        <v>160</v>
      </c>
      <c r="E12554" s="18" t="s">
        <v>1122</v>
      </c>
      <c r="F12554" s="18" t="s">
        <v>1196</v>
      </c>
      <c r="G12554" s="18">
        <v>168</v>
      </c>
      <c r="H12554" s="18">
        <v>1.1299999999999999</v>
      </c>
      <c r="I12554" s="18">
        <v>1.4</v>
      </c>
      <c r="Q12554"/>
    </row>
    <row r="12555" spans="2:17" x14ac:dyDescent="0.25">
      <c r="B12555" s="18">
        <v>2013</v>
      </c>
      <c r="C12555" s="18" t="s">
        <v>8</v>
      </c>
      <c r="D12555" s="18" t="s">
        <v>160</v>
      </c>
      <c r="E12555" s="18" t="s">
        <v>1122</v>
      </c>
      <c r="F12555" s="18" t="s">
        <v>1197</v>
      </c>
      <c r="G12555" s="18">
        <v>192</v>
      </c>
      <c r="H12555" s="18">
        <v>1.1000000000000001</v>
      </c>
      <c r="I12555" s="18">
        <v>1.22</v>
      </c>
      <c r="Q12555"/>
    </row>
    <row r="12556" spans="2:17" x14ac:dyDescent="0.25">
      <c r="B12556" s="18">
        <v>2013</v>
      </c>
      <c r="C12556" s="18" t="s">
        <v>8</v>
      </c>
      <c r="D12556" s="18" t="s">
        <v>160</v>
      </c>
      <c r="E12556" s="18" t="s">
        <v>1122</v>
      </c>
      <c r="F12556" s="18" t="s">
        <v>1198</v>
      </c>
      <c r="G12556" s="18">
        <v>72</v>
      </c>
      <c r="H12556" s="18">
        <v>1.08</v>
      </c>
      <c r="I12556" s="18">
        <v>1.23</v>
      </c>
      <c r="Q12556"/>
    </row>
    <row r="12557" spans="2:17" x14ac:dyDescent="0.25">
      <c r="B12557" s="18">
        <v>2013</v>
      </c>
      <c r="C12557" s="18" t="s">
        <v>8</v>
      </c>
      <c r="D12557" s="18" t="s">
        <v>160</v>
      </c>
      <c r="E12557" s="18" t="s">
        <v>1122</v>
      </c>
      <c r="F12557" s="18" t="s">
        <v>1199</v>
      </c>
      <c r="G12557" s="18">
        <v>228</v>
      </c>
      <c r="H12557" s="18">
        <v>1.18</v>
      </c>
      <c r="I12557" s="18">
        <v>1.4</v>
      </c>
      <c r="Q12557"/>
    </row>
    <row r="12558" spans="2:17" x14ac:dyDescent="0.25">
      <c r="B12558" s="18">
        <v>2013</v>
      </c>
      <c r="C12558" s="18" t="s">
        <v>8</v>
      </c>
      <c r="D12558" s="18" t="s">
        <v>160</v>
      </c>
      <c r="E12558" s="18" t="s">
        <v>1122</v>
      </c>
      <c r="F12558" s="18" t="s">
        <v>1200</v>
      </c>
      <c r="G12558" s="18">
        <v>120</v>
      </c>
      <c r="H12558" s="18">
        <v>1.17</v>
      </c>
      <c r="I12558" s="18">
        <v>1.31</v>
      </c>
      <c r="Q12558"/>
    </row>
    <row r="12559" spans="2:17" x14ac:dyDescent="0.25">
      <c r="B12559" s="18">
        <v>2013</v>
      </c>
      <c r="C12559" s="18" t="s">
        <v>8</v>
      </c>
      <c r="D12559" s="18" t="s">
        <v>160</v>
      </c>
      <c r="E12559" s="18" t="s">
        <v>1122</v>
      </c>
      <c r="F12559" s="18" t="s">
        <v>1201</v>
      </c>
      <c r="G12559" s="18">
        <v>144</v>
      </c>
      <c r="H12559" s="18">
        <v>1.1399999999999999</v>
      </c>
      <c r="I12559" s="18">
        <v>1.2</v>
      </c>
      <c r="Q12559"/>
    </row>
    <row r="12560" spans="2:17" x14ac:dyDescent="0.25">
      <c r="B12560" s="18">
        <v>2013</v>
      </c>
      <c r="C12560" s="18" t="s">
        <v>8</v>
      </c>
      <c r="D12560" s="18" t="s">
        <v>160</v>
      </c>
      <c r="E12560" s="18" t="s">
        <v>1122</v>
      </c>
      <c r="F12560" s="18" t="s">
        <v>1202</v>
      </c>
      <c r="G12560" s="18">
        <v>60</v>
      </c>
      <c r="H12560" s="18">
        <v>1.07</v>
      </c>
      <c r="I12560" s="18">
        <v>1.35</v>
      </c>
      <c r="Q12560"/>
    </row>
    <row r="12561" spans="2:17" x14ac:dyDescent="0.25">
      <c r="B12561" s="18">
        <v>2013</v>
      </c>
      <c r="C12561" s="18" t="s">
        <v>8</v>
      </c>
      <c r="D12561" s="18" t="s">
        <v>160</v>
      </c>
      <c r="E12561" s="18" t="s">
        <v>1122</v>
      </c>
      <c r="F12561" s="18" t="s">
        <v>1203</v>
      </c>
      <c r="G12561" s="18">
        <v>60</v>
      </c>
      <c r="H12561" s="18">
        <v>1.01</v>
      </c>
      <c r="I12561" s="18">
        <v>1.38</v>
      </c>
      <c r="Q12561"/>
    </row>
    <row r="12562" spans="2:17" x14ac:dyDescent="0.25">
      <c r="B12562" s="18">
        <v>2013</v>
      </c>
      <c r="C12562" s="18" t="s">
        <v>8</v>
      </c>
      <c r="D12562" s="18" t="s">
        <v>160</v>
      </c>
      <c r="E12562" s="18" t="s">
        <v>1122</v>
      </c>
      <c r="F12562" s="18" t="s">
        <v>1204</v>
      </c>
      <c r="G12562" s="18">
        <v>120</v>
      </c>
      <c r="H12562" s="18">
        <v>1.18</v>
      </c>
      <c r="I12562" s="18">
        <v>1.36</v>
      </c>
      <c r="Q12562"/>
    </row>
    <row r="12563" spans="2:17" x14ac:dyDescent="0.25">
      <c r="B12563" s="18">
        <v>2013</v>
      </c>
      <c r="C12563" s="18" t="s">
        <v>8</v>
      </c>
      <c r="D12563" s="18" t="s">
        <v>160</v>
      </c>
      <c r="E12563" s="18" t="s">
        <v>1122</v>
      </c>
      <c r="F12563" s="18" t="s">
        <v>1205</v>
      </c>
      <c r="G12563" s="18">
        <v>72</v>
      </c>
      <c r="H12563" s="18">
        <v>1.06</v>
      </c>
      <c r="I12563" s="18">
        <v>1.2</v>
      </c>
      <c r="Q12563"/>
    </row>
    <row r="12564" spans="2:17" x14ac:dyDescent="0.25">
      <c r="B12564" s="18">
        <v>2013</v>
      </c>
      <c r="C12564" s="18" t="s">
        <v>8</v>
      </c>
      <c r="D12564" s="18" t="s">
        <v>160</v>
      </c>
      <c r="E12564" s="18" t="s">
        <v>1122</v>
      </c>
      <c r="F12564" s="18" t="s">
        <v>1206</v>
      </c>
      <c r="G12564" s="18">
        <v>204</v>
      </c>
      <c r="H12564" s="18">
        <v>1.08</v>
      </c>
      <c r="I12564" s="18">
        <v>1.24</v>
      </c>
      <c r="Q12564"/>
    </row>
    <row r="12565" spans="2:17" x14ac:dyDescent="0.25">
      <c r="B12565" s="18">
        <v>2013</v>
      </c>
      <c r="C12565" s="18" t="s">
        <v>8</v>
      </c>
      <c r="D12565" s="18" t="s">
        <v>160</v>
      </c>
      <c r="E12565" s="18" t="s">
        <v>1122</v>
      </c>
      <c r="F12565" s="18" t="s">
        <v>1207</v>
      </c>
      <c r="G12565" s="18">
        <v>204</v>
      </c>
      <c r="H12565" s="18">
        <v>1.1399999999999999</v>
      </c>
      <c r="I12565" s="18">
        <v>1.26</v>
      </c>
      <c r="Q12565"/>
    </row>
    <row r="12566" spans="2:17" x14ac:dyDescent="0.25">
      <c r="B12566" s="18">
        <v>2013</v>
      </c>
      <c r="C12566" s="18" t="s">
        <v>8</v>
      </c>
      <c r="D12566" s="18" t="s">
        <v>160</v>
      </c>
      <c r="E12566" s="18" t="s">
        <v>1122</v>
      </c>
      <c r="F12566" s="18" t="s">
        <v>1208</v>
      </c>
      <c r="G12566" s="18">
        <v>72</v>
      </c>
      <c r="H12566" s="18">
        <v>1.01</v>
      </c>
      <c r="I12566" s="18">
        <v>1.23</v>
      </c>
      <c r="Q12566"/>
    </row>
    <row r="12567" spans="2:17" x14ac:dyDescent="0.25">
      <c r="B12567" s="18">
        <v>2013</v>
      </c>
      <c r="C12567" s="18" t="s">
        <v>8</v>
      </c>
      <c r="D12567" s="18" t="s">
        <v>160</v>
      </c>
      <c r="E12567" s="18" t="s">
        <v>1122</v>
      </c>
      <c r="F12567" s="18" t="s">
        <v>1209</v>
      </c>
      <c r="G12567" s="18">
        <v>60</v>
      </c>
      <c r="H12567" s="18">
        <v>1.1299999999999999</v>
      </c>
      <c r="I12567" s="18">
        <v>1.38</v>
      </c>
      <c r="Q12567"/>
    </row>
    <row r="12568" spans="2:17" x14ac:dyDescent="0.25">
      <c r="B12568" s="18">
        <v>2013</v>
      </c>
      <c r="C12568" s="18" t="s">
        <v>8</v>
      </c>
      <c r="D12568" s="18" t="s">
        <v>160</v>
      </c>
      <c r="E12568" s="18" t="s">
        <v>1122</v>
      </c>
      <c r="F12568" s="18" t="s">
        <v>1210</v>
      </c>
      <c r="G12568" s="18">
        <v>108</v>
      </c>
      <c r="H12568" s="18">
        <v>1.03</v>
      </c>
      <c r="I12568" s="18">
        <v>1.39</v>
      </c>
      <c r="Q12568"/>
    </row>
    <row r="12569" spans="2:17" x14ac:dyDescent="0.25">
      <c r="B12569" s="18">
        <v>2013</v>
      </c>
      <c r="C12569" s="18" t="s">
        <v>8</v>
      </c>
      <c r="D12569" s="18" t="s">
        <v>160</v>
      </c>
      <c r="E12569" s="18" t="s">
        <v>1122</v>
      </c>
      <c r="F12569" s="18" t="s">
        <v>1211</v>
      </c>
      <c r="G12569" s="18">
        <v>216</v>
      </c>
      <c r="H12569" s="18">
        <v>1.1399999999999999</v>
      </c>
      <c r="I12569" s="18">
        <v>1.23</v>
      </c>
      <c r="Q12569"/>
    </row>
    <row r="12570" spans="2:17" x14ac:dyDescent="0.25">
      <c r="B12570" s="18">
        <v>2013</v>
      </c>
      <c r="C12570" s="18" t="s">
        <v>8</v>
      </c>
      <c r="D12570" s="18" t="s">
        <v>160</v>
      </c>
      <c r="E12570" s="18" t="s">
        <v>1122</v>
      </c>
      <c r="F12570" s="18" t="s">
        <v>1212</v>
      </c>
      <c r="G12570" s="18">
        <v>120</v>
      </c>
      <c r="H12570" s="18">
        <v>1.06</v>
      </c>
      <c r="I12570" s="18">
        <v>1.21</v>
      </c>
      <c r="Q12570"/>
    </row>
    <row r="12571" spans="2:17" x14ac:dyDescent="0.25">
      <c r="B12571" s="18">
        <v>2013</v>
      </c>
      <c r="C12571" s="18" t="s">
        <v>8</v>
      </c>
      <c r="D12571" s="18" t="s">
        <v>160</v>
      </c>
      <c r="E12571" s="18" t="s">
        <v>1122</v>
      </c>
      <c r="F12571" s="18" t="s">
        <v>1213</v>
      </c>
      <c r="G12571" s="18">
        <v>120</v>
      </c>
      <c r="H12571" s="18">
        <v>1.1399999999999999</v>
      </c>
      <c r="I12571" s="18">
        <v>1.37</v>
      </c>
      <c r="Q12571"/>
    </row>
    <row r="12572" spans="2:17" x14ac:dyDescent="0.25">
      <c r="B12572" s="18">
        <v>2013</v>
      </c>
      <c r="C12572" s="18" t="s">
        <v>8</v>
      </c>
      <c r="D12572" s="18" t="s">
        <v>160</v>
      </c>
      <c r="E12572" s="18" t="s">
        <v>1122</v>
      </c>
      <c r="F12572" s="18" t="s">
        <v>1214</v>
      </c>
      <c r="G12572" s="18">
        <v>180</v>
      </c>
      <c r="H12572" s="18">
        <v>1.1100000000000001</v>
      </c>
      <c r="I12572" s="18">
        <v>1.31</v>
      </c>
      <c r="Q12572"/>
    </row>
    <row r="12573" spans="2:17" x14ac:dyDescent="0.25">
      <c r="B12573" s="18">
        <v>2013</v>
      </c>
      <c r="C12573" s="18" t="s">
        <v>8</v>
      </c>
      <c r="D12573" s="18" t="s">
        <v>160</v>
      </c>
      <c r="E12573" s="18" t="s">
        <v>1122</v>
      </c>
      <c r="F12573" s="18" t="s">
        <v>1215</v>
      </c>
      <c r="G12573" s="18">
        <v>228</v>
      </c>
      <c r="H12573" s="18">
        <v>1.02</v>
      </c>
      <c r="I12573" s="18">
        <v>1.31</v>
      </c>
      <c r="Q12573"/>
    </row>
    <row r="12574" spans="2:17" x14ac:dyDescent="0.25">
      <c r="B12574" s="18">
        <v>2013</v>
      </c>
      <c r="C12574" s="18" t="s">
        <v>8</v>
      </c>
      <c r="D12574" s="18" t="s">
        <v>160</v>
      </c>
      <c r="E12574" s="18" t="s">
        <v>1122</v>
      </c>
      <c r="F12574" s="18" t="s">
        <v>1216</v>
      </c>
      <c r="G12574" s="18">
        <v>72</v>
      </c>
      <c r="H12574" s="18">
        <v>1.06</v>
      </c>
      <c r="I12574" s="18">
        <v>1.31</v>
      </c>
      <c r="Q12574"/>
    </row>
    <row r="12575" spans="2:17" x14ac:dyDescent="0.25">
      <c r="B12575" s="18">
        <v>2013</v>
      </c>
      <c r="C12575" s="18" t="s">
        <v>8</v>
      </c>
      <c r="D12575" s="18" t="s">
        <v>160</v>
      </c>
      <c r="E12575" s="18" t="s">
        <v>1122</v>
      </c>
      <c r="F12575" s="18" t="s">
        <v>1217</v>
      </c>
      <c r="G12575" s="18">
        <v>84</v>
      </c>
      <c r="H12575" s="18">
        <v>1.19</v>
      </c>
      <c r="I12575" s="18">
        <v>1.26</v>
      </c>
      <c r="Q12575"/>
    </row>
    <row r="12576" spans="2:17" x14ac:dyDescent="0.25">
      <c r="B12576" s="18">
        <v>2013</v>
      </c>
      <c r="C12576" s="18" t="s">
        <v>8</v>
      </c>
      <c r="D12576" s="18" t="s">
        <v>160</v>
      </c>
      <c r="E12576" s="18" t="s">
        <v>1122</v>
      </c>
      <c r="F12576" s="18" t="s">
        <v>1218</v>
      </c>
      <c r="G12576" s="18">
        <v>132</v>
      </c>
      <c r="H12576" s="18">
        <v>1.1599999999999999</v>
      </c>
      <c r="I12576" s="18">
        <v>1.3</v>
      </c>
      <c r="Q12576"/>
    </row>
    <row r="12577" spans="2:17" x14ac:dyDescent="0.25">
      <c r="B12577" s="18">
        <v>2013</v>
      </c>
      <c r="C12577" s="18" t="s">
        <v>8</v>
      </c>
      <c r="D12577" s="18" t="s">
        <v>160</v>
      </c>
      <c r="E12577" s="18" t="s">
        <v>1122</v>
      </c>
      <c r="F12577" s="18" t="s">
        <v>1219</v>
      </c>
      <c r="G12577" s="18">
        <v>96</v>
      </c>
      <c r="H12577" s="18">
        <v>1.1100000000000001</v>
      </c>
      <c r="I12577" s="18">
        <v>1.4</v>
      </c>
      <c r="Q12577"/>
    </row>
    <row r="12578" spans="2:17" x14ac:dyDescent="0.25">
      <c r="B12578" s="18">
        <v>2013</v>
      </c>
      <c r="C12578" s="18" t="s">
        <v>8</v>
      </c>
      <c r="D12578" s="18" t="s">
        <v>160</v>
      </c>
      <c r="E12578" s="18" t="s">
        <v>1122</v>
      </c>
      <c r="F12578" s="18" t="s">
        <v>1220</v>
      </c>
      <c r="G12578" s="18">
        <v>60</v>
      </c>
      <c r="H12578" s="18">
        <v>1.07</v>
      </c>
      <c r="I12578" s="18">
        <v>1.38</v>
      </c>
      <c r="Q12578"/>
    </row>
    <row r="12579" spans="2:17" x14ac:dyDescent="0.25">
      <c r="B12579" s="18">
        <v>2013</v>
      </c>
      <c r="C12579" s="18" t="s">
        <v>8</v>
      </c>
      <c r="D12579" s="18" t="s">
        <v>160</v>
      </c>
      <c r="E12579" s="18" t="s">
        <v>1122</v>
      </c>
      <c r="F12579" s="18" t="s">
        <v>1221</v>
      </c>
      <c r="G12579" s="18">
        <v>120</v>
      </c>
      <c r="H12579" s="18">
        <v>1.0900000000000001</v>
      </c>
      <c r="I12579" s="18">
        <v>1.31</v>
      </c>
      <c r="Q12579"/>
    </row>
    <row r="12580" spans="2:17" x14ac:dyDescent="0.25">
      <c r="B12580" s="18">
        <v>2013</v>
      </c>
      <c r="C12580" s="18" t="s">
        <v>8</v>
      </c>
      <c r="D12580" s="18" t="s">
        <v>160</v>
      </c>
      <c r="E12580" s="18" t="s">
        <v>1122</v>
      </c>
      <c r="F12580" s="18" t="s">
        <v>1222</v>
      </c>
      <c r="G12580" s="18">
        <v>96</v>
      </c>
      <c r="H12580" s="18">
        <v>1.02</v>
      </c>
      <c r="I12580" s="18">
        <v>1.24</v>
      </c>
      <c r="Q12580"/>
    </row>
    <row r="12581" spans="2:17" x14ac:dyDescent="0.25">
      <c r="B12581" s="18">
        <v>2013</v>
      </c>
      <c r="C12581" s="18" t="s">
        <v>8</v>
      </c>
      <c r="D12581" s="18" t="s">
        <v>160</v>
      </c>
      <c r="E12581" s="18" t="s">
        <v>1122</v>
      </c>
      <c r="F12581" s="18" t="s">
        <v>1223</v>
      </c>
      <c r="G12581" s="18">
        <v>204</v>
      </c>
      <c r="H12581" s="18">
        <v>1.03</v>
      </c>
      <c r="I12581" s="18">
        <v>1.26</v>
      </c>
      <c r="Q12581"/>
    </row>
    <row r="12582" spans="2:17" x14ac:dyDescent="0.25">
      <c r="B12582" s="18">
        <v>2013</v>
      </c>
      <c r="C12582" s="18" t="s">
        <v>8</v>
      </c>
      <c r="D12582" s="18" t="s">
        <v>160</v>
      </c>
      <c r="E12582" s="18" t="s">
        <v>1122</v>
      </c>
      <c r="F12582" s="18" t="s">
        <v>1224</v>
      </c>
      <c r="G12582" s="18">
        <v>132</v>
      </c>
      <c r="H12582" s="18">
        <v>1.04</v>
      </c>
      <c r="I12582" s="18">
        <v>1.33</v>
      </c>
      <c r="Q12582"/>
    </row>
    <row r="12583" spans="2:17" x14ac:dyDescent="0.25">
      <c r="B12583" s="18">
        <v>2013</v>
      </c>
      <c r="C12583" s="18" t="s">
        <v>8</v>
      </c>
      <c r="D12583" s="18" t="s">
        <v>160</v>
      </c>
      <c r="E12583" s="18" t="s">
        <v>1122</v>
      </c>
      <c r="F12583" s="18" t="s">
        <v>1225</v>
      </c>
      <c r="G12583" s="18">
        <v>96</v>
      </c>
      <c r="H12583" s="18">
        <v>1.2</v>
      </c>
      <c r="I12583" s="18">
        <v>1.25</v>
      </c>
      <c r="Q12583"/>
    </row>
    <row r="12584" spans="2:17" x14ac:dyDescent="0.25">
      <c r="B12584" s="18">
        <v>2013</v>
      </c>
      <c r="C12584" s="18" t="s">
        <v>8</v>
      </c>
      <c r="D12584" s="18" t="s">
        <v>160</v>
      </c>
      <c r="E12584" s="18" t="s">
        <v>1122</v>
      </c>
      <c r="F12584" s="18" t="s">
        <v>1226</v>
      </c>
      <c r="G12584" s="18">
        <v>120</v>
      </c>
      <c r="H12584" s="18">
        <v>1.1399999999999999</v>
      </c>
      <c r="I12584" s="18">
        <v>1.33</v>
      </c>
      <c r="Q12584"/>
    </row>
    <row r="12585" spans="2:17" x14ac:dyDescent="0.25">
      <c r="B12585" s="18">
        <v>2013</v>
      </c>
      <c r="C12585" s="18" t="s">
        <v>8</v>
      </c>
      <c r="D12585" s="18" t="s">
        <v>160</v>
      </c>
      <c r="E12585" s="18" t="s">
        <v>1122</v>
      </c>
      <c r="F12585" s="18" t="s">
        <v>1227</v>
      </c>
      <c r="G12585" s="18">
        <v>228</v>
      </c>
      <c r="H12585" s="18">
        <v>1.07</v>
      </c>
      <c r="I12585" s="18">
        <v>1.31</v>
      </c>
      <c r="Q12585"/>
    </row>
    <row r="12586" spans="2:17" x14ac:dyDescent="0.25">
      <c r="B12586" s="18">
        <v>2013</v>
      </c>
      <c r="C12586" s="18" t="s">
        <v>8</v>
      </c>
      <c r="D12586" s="18" t="s">
        <v>160</v>
      </c>
      <c r="E12586" s="18" t="s">
        <v>1122</v>
      </c>
      <c r="F12586" s="18" t="s">
        <v>1228</v>
      </c>
      <c r="G12586" s="18">
        <v>192</v>
      </c>
      <c r="H12586" s="18">
        <v>1.02</v>
      </c>
      <c r="I12586" s="18">
        <v>1.4</v>
      </c>
      <c r="Q12586"/>
    </row>
    <row r="12587" spans="2:17" x14ac:dyDescent="0.25">
      <c r="B12587" s="18">
        <v>2013</v>
      </c>
      <c r="C12587" s="18" t="s">
        <v>8</v>
      </c>
      <c r="D12587" s="18" t="s">
        <v>160</v>
      </c>
      <c r="E12587" s="18" t="s">
        <v>1122</v>
      </c>
      <c r="F12587" s="18" t="s">
        <v>1229</v>
      </c>
      <c r="G12587" s="18">
        <v>216</v>
      </c>
      <c r="H12587" s="18">
        <v>1.19</v>
      </c>
      <c r="I12587" s="18">
        <v>1.29</v>
      </c>
      <c r="Q12587"/>
    </row>
    <row r="12588" spans="2:17" x14ac:dyDescent="0.25">
      <c r="B12588" s="18">
        <v>2013</v>
      </c>
      <c r="C12588" s="18" t="s">
        <v>8</v>
      </c>
      <c r="D12588" s="18" t="s">
        <v>160</v>
      </c>
      <c r="E12588" s="18" t="s">
        <v>1122</v>
      </c>
      <c r="F12588" s="18" t="s">
        <v>1230</v>
      </c>
      <c r="G12588" s="18">
        <v>156</v>
      </c>
      <c r="H12588" s="18">
        <v>1.1399999999999999</v>
      </c>
      <c r="I12588" s="18">
        <v>1.39</v>
      </c>
      <c r="Q12588"/>
    </row>
    <row r="12589" spans="2:17" x14ac:dyDescent="0.25">
      <c r="B12589" s="18">
        <v>2013</v>
      </c>
      <c r="C12589" s="18" t="s">
        <v>8</v>
      </c>
      <c r="D12589" s="18" t="s">
        <v>160</v>
      </c>
      <c r="E12589" s="18" t="s">
        <v>1122</v>
      </c>
      <c r="F12589" s="18" t="s">
        <v>1231</v>
      </c>
      <c r="G12589" s="18">
        <v>156</v>
      </c>
      <c r="H12589" s="18">
        <v>1.07</v>
      </c>
      <c r="I12589" s="18">
        <v>1.21</v>
      </c>
      <c r="Q12589"/>
    </row>
    <row r="12590" spans="2:17" x14ac:dyDescent="0.25">
      <c r="B12590" s="18">
        <v>2013</v>
      </c>
      <c r="C12590" s="18" t="s">
        <v>8</v>
      </c>
      <c r="D12590" s="18" t="s">
        <v>160</v>
      </c>
      <c r="E12590" s="18" t="s">
        <v>1122</v>
      </c>
      <c r="F12590" s="18" t="s">
        <v>1232</v>
      </c>
      <c r="G12590" s="18">
        <v>132</v>
      </c>
      <c r="H12590" s="18">
        <v>1.1599999999999999</v>
      </c>
      <c r="I12590" s="18">
        <v>1.37</v>
      </c>
      <c r="Q12590"/>
    </row>
    <row r="12591" spans="2:17" x14ac:dyDescent="0.25">
      <c r="B12591" s="18">
        <v>2013</v>
      </c>
      <c r="C12591" s="18" t="s">
        <v>8</v>
      </c>
      <c r="D12591" s="18" t="s">
        <v>160</v>
      </c>
      <c r="E12591" s="18" t="s">
        <v>1122</v>
      </c>
      <c r="F12591" s="18" t="s">
        <v>1233</v>
      </c>
      <c r="G12591" s="18">
        <v>168</v>
      </c>
      <c r="H12591" s="18">
        <v>1.07</v>
      </c>
      <c r="I12591" s="18">
        <v>1.3</v>
      </c>
      <c r="Q12591"/>
    </row>
    <row r="12592" spans="2:17" x14ac:dyDescent="0.25">
      <c r="B12592" s="18">
        <v>2013</v>
      </c>
      <c r="C12592" s="18" t="s">
        <v>8</v>
      </c>
      <c r="D12592" s="18" t="s">
        <v>160</v>
      </c>
      <c r="E12592" s="18" t="s">
        <v>1122</v>
      </c>
      <c r="F12592" s="18" t="s">
        <v>1234</v>
      </c>
      <c r="G12592" s="18">
        <v>192</v>
      </c>
      <c r="H12592" s="18">
        <v>1.02</v>
      </c>
      <c r="I12592" s="18">
        <v>1.3</v>
      </c>
      <c r="Q12592"/>
    </row>
    <row r="12593" spans="2:17" x14ac:dyDescent="0.25">
      <c r="B12593" s="18">
        <v>2013</v>
      </c>
      <c r="C12593" s="18" t="s">
        <v>8</v>
      </c>
      <c r="D12593" s="18" t="s">
        <v>160</v>
      </c>
      <c r="E12593" s="18" t="s">
        <v>1122</v>
      </c>
      <c r="F12593" s="18" t="s">
        <v>1235</v>
      </c>
      <c r="G12593" s="18">
        <v>180</v>
      </c>
      <c r="H12593" s="18">
        <v>1.07</v>
      </c>
      <c r="I12593" s="18">
        <v>1.32</v>
      </c>
      <c r="Q12593"/>
    </row>
    <row r="12594" spans="2:17" x14ac:dyDescent="0.25">
      <c r="B12594" s="18">
        <v>2013</v>
      </c>
      <c r="C12594" s="18" t="s">
        <v>8</v>
      </c>
      <c r="D12594" s="18" t="s">
        <v>160</v>
      </c>
      <c r="E12594" s="18" t="s">
        <v>1122</v>
      </c>
      <c r="F12594" s="18" t="s">
        <v>1236</v>
      </c>
      <c r="G12594" s="18">
        <v>84</v>
      </c>
      <c r="H12594" s="18">
        <v>1.1100000000000001</v>
      </c>
      <c r="I12594" s="18">
        <v>1.34</v>
      </c>
      <c r="Q12594"/>
    </row>
    <row r="12595" spans="2:17" x14ac:dyDescent="0.25">
      <c r="B12595" s="18">
        <v>2013</v>
      </c>
      <c r="C12595" s="18" t="s">
        <v>8</v>
      </c>
      <c r="D12595" s="18" t="s">
        <v>160</v>
      </c>
      <c r="E12595" s="18" t="s">
        <v>1122</v>
      </c>
      <c r="F12595" s="18" t="s">
        <v>1237</v>
      </c>
      <c r="G12595" s="18">
        <v>120</v>
      </c>
      <c r="H12595" s="18">
        <v>1.08</v>
      </c>
      <c r="I12595" s="18">
        <v>1.32</v>
      </c>
      <c r="Q12595"/>
    </row>
    <row r="12596" spans="2:17" x14ac:dyDescent="0.25">
      <c r="B12596" s="18">
        <v>2013</v>
      </c>
      <c r="C12596" s="18" t="s">
        <v>8</v>
      </c>
      <c r="D12596" s="18" t="s">
        <v>160</v>
      </c>
      <c r="E12596" s="18" t="s">
        <v>1122</v>
      </c>
      <c r="F12596" s="18" t="s">
        <v>1238</v>
      </c>
      <c r="G12596" s="18">
        <v>72</v>
      </c>
      <c r="H12596" s="18">
        <v>1.19</v>
      </c>
      <c r="I12596" s="18">
        <v>1.3</v>
      </c>
      <c r="Q12596"/>
    </row>
    <row r="12597" spans="2:17" x14ac:dyDescent="0.25">
      <c r="B12597" s="18">
        <v>2013</v>
      </c>
      <c r="C12597" s="18" t="s">
        <v>8</v>
      </c>
      <c r="D12597" s="18" t="s">
        <v>160</v>
      </c>
      <c r="E12597" s="18" t="s">
        <v>1122</v>
      </c>
      <c r="F12597" s="18" t="s">
        <v>1239</v>
      </c>
      <c r="G12597" s="18">
        <v>96</v>
      </c>
      <c r="H12597" s="18">
        <v>1.05</v>
      </c>
      <c r="I12597" s="18">
        <v>1.37</v>
      </c>
      <c r="Q12597"/>
    </row>
    <row r="12598" spans="2:17" x14ac:dyDescent="0.25">
      <c r="B12598" s="18">
        <v>2013</v>
      </c>
      <c r="C12598" s="18" t="s">
        <v>8</v>
      </c>
      <c r="D12598" s="18" t="s">
        <v>160</v>
      </c>
      <c r="E12598" s="18" t="s">
        <v>1122</v>
      </c>
      <c r="F12598" s="18" t="s">
        <v>1240</v>
      </c>
      <c r="G12598" s="18">
        <v>60</v>
      </c>
      <c r="H12598" s="18">
        <v>1.04</v>
      </c>
      <c r="I12598" s="18">
        <v>1.3</v>
      </c>
      <c r="Q12598"/>
    </row>
    <row r="12599" spans="2:17" x14ac:dyDescent="0.25">
      <c r="B12599" s="18">
        <v>2013</v>
      </c>
      <c r="C12599" s="18" t="s">
        <v>8</v>
      </c>
      <c r="D12599" s="18" t="s">
        <v>160</v>
      </c>
      <c r="E12599" s="18" t="s">
        <v>1122</v>
      </c>
      <c r="F12599" s="18" t="s">
        <v>1241</v>
      </c>
      <c r="G12599" s="18">
        <v>156</v>
      </c>
      <c r="H12599" s="18">
        <v>1.07</v>
      </c>
      <c r="I12599" s="18">
        <v>1.37</v>
      </c>
      <c r="Q12599"/>
    </row>
    <row r="12600" spans="2:17" x14ac:dyDescent="0.25">
      <c r="B12600" s="18">
        <v>2013</v>
      </c>
      <c r="C12600" s="18" t="s">
        <v>8</v>
      </c>
      <c r="D12600" s="18" t="s">
        <v>160</v>
      </c>
      <c r="E12600" s="18" t="s">
        <v>1122</v>
      </c>
      <c r="F12600" s="18" t="s">
        <v>1242</v>
      </c>
      <c r="G12600" s="18">
        <v>156</v>
      </c>
      <c r="H12600" s="18">
        <v>1.05</v>
      </c>
      <c r="I12600" s="18">
        <v>1.31</v>
      </c>
      <c r="Q12600"/>
    </row>
    <row r="12601" spans="2:17" x14ac:dyDescent="0.25">
      <c r="B12601" s="18">
        <v>2013</v>
      </c>
      <c r="C12601" s="18" t="s">
        <v>8</v>
      </c>
      <c r="D12601" s="18" t="s">
        <v>160</v>
      </c>
      <c r="E12601" s="18" t="s">
        <v>1122</v>
      </c>
      <c r="F12601" s="18" t="s">
        <v>1243</v>
      </c>
      <c r="G12601" s="18">
        <v>216</v>
      </c>
      <c r="H12601" s="18">
        <v>1.1200000000000001</v>
      </c>
      <c r="I12601" s="18">
        <v>1.27</v>
      </c>
      <c r="Q12601"/>
    </row>
    <row r="12602" spans="2:17" x14ac:dyDescent="0.25">
      <c r="B12602" s="18">
        <v>2013</v>
      </c>
      <c r="C12602" s="18" t="s">
        <v>8</v>
      </c>
      <c r="D12602" s="18" t="s">
        <v>160</v>
      </c>
      <c r="E12602" s="18" t="s">
        <v>1122</v>
      </c>
      <c r="F12602" s="18" t="s">
        <v>1244</v>
      </c>
      <c r="G12602" s="18">
        <v>72</v>
      </c>
      <c r="H12602" s="18">
        <v>1.06</v>
      </c>
      <c r="I12602" s="18">
        <v>1.2</v>
      </c>
      <c r="Q12602"/>
    </row>
    <row r="12603" spans="2:17" x14ac:dyDescent="0.25">
      <c r="B12603" s="18">
        <v>2013</v>
      </c>
      <c r="C12603" s="18" t="s">
        <v>8</v>
      </c>
      <c r="D12603" s="18" t="s">
        <v>160</v>
      </c>
      <c r="E12603" s="18" t="s">
        <v>1122</v>
      </c>
      <c r="F12603" s="18" t="s">
        <v>1245</v>
      </c>
      <c r="G12603" s="18">
        <v>156</v>
      </c>
      <c r="H12603" s="18">
        <v>1.1399999999999999</v>
      </c>
      <c r="I12603" s="18">
        <v>1.3</v>
      </c>
      <c r="Q12603"/>
    </row>
    <row r="12604" spans="2:17" x14ac:dyDescent="0.25">
      <c r="B12604" s="18">
        <v>2013</v>
      </c>
      <c r="C12604" s="18" t="s">
        <v>8</v>
      </c>
      <c r="D12604" s="18" t="s">
        <v>160</v>
      </c>
      <c r="E12604" s="18" t="s">
        <v>1122</v>
      </c>
      <c r="F12604" s="18" t="s">
        <v>1246</v>
      </c>
      <c r="G12604" s="18">
        <v>204</v>
      </c>
      <c r="H12604" s="18">
        <v>1.1299999999999999</v>
      </c>
      <c r="I12604" s="18">
        <v>1.25</v>
      </c>
      <c r="Q12604"/>
    </row>
    <row r="12605" spans="2:17" x14ac:dyDescent="0.25">
      <c r="B12605" s="18">
        <v>2013</v>
      </c>
      <c r="C12605" s="18" t="s">
        <v>8</v>
      </c>
      <c r="D12605" s="18" t="s">
        <v>160</v>
      </c>
      <c r="E12605" s="18" t="s">
        <v>1122</v>
      </c>
      <c r="F12605" s="18" t="s">
        <v>1247</v>
      </c>
      <c r="G12605" s="18">
        <v>108</v>
      </c>
      <c r="H12605" s="18">
        <v>1.19</v>
      </c>
      <c r="I12605" s="18">
        <v>1.36</v>
      </c>
      <c r="Q12605"/>
    </row>
    <row r="12606" spans="2:17" x14ac:dyDescent="0.25">
      <c r="B12606" s="18">
        <v>2013</v>
      </c>
      <c r="C12606" s="18" t="s">
        <v>8</v>
      </c>
      <c r="D12606" s="18" t="s">
        <v>160</v>
      </c>
      <c r="E12606" s="18" t="s">
        <v>1122</v>
      </c>
      <c r="F12606" s="18" t="s">
        <v>1248</v>
      </c>
      <c r="G12606" s="18">
        <v>228</v>
      </c>
      <c r="H12606" s="18">
        <v>1.07</v>
      </c>
      <c r="I12606" s="18">
        <v>1.3</v>
      </c>
      <c r="Q12606"/>
    </row>
    <row r="12607" spans="2:17" x14ac:dyDescent="0.25">
      <c r="B12607" s="18">
        <v>2013</v>
      </c>
      <c r="C12607" s="18" t="s">
        <v>8</v>
      </c>
      <c r="D12607" s="18" t="s">
        <v>160</v>
      </c>
      <c r="E12607" s="18" t="s">
        <v>1122</v>
      </c>
      <c r="F12607" s="18" t="s">
        <v>1249</v>
      </c>
      <c r="G12607" s="18">
        <v>60</v>
      </c>
      <c r="H12607" s="18">
        <v>1.2</v>
      </c>
      <c r="I12607" s="18">
        <v>1.38</v>
      </c>
      <c r="Q12607"/>
    </row>
    <row r="12608" spans="2:17" x14ac:dyDescent="0.25">
      <c r="B12608" s="18">
        <v>2013</v>
      </c>
      <c r="C12608" s="18" t="s">
        <v>8</v>
      </c>
      <c r="D12608" s="18" t="s">
        <v>160</v>
      </c>
      <c r="E12608" s="18" t="s">
        <v>1122</v>
      </c>
      <c r="F12608" s="18" t="s">
        <v>1250</v>
      </c>
      <c r="G12608" s="18">
        <v>156</v>
      </c>
      <c r="H12608" s="18">
        <v>1.1599999999999999</v>
      </c>
      <c r="I12608" s="18">
        <v>1.21</v>
      </c>
      <c r="Q12608"/>
    </row>
    <row r="12609" spans="2:17" x14ac:dyDescent="0.25">
      <c r="B12609" s="18">
        <v>2013</v>
      </c>
      <c r="C12609" s="18" t="s">
        <v>8</v>
      </c>
      <c r="D12609" s="18" t="s">
        <v>160</v>
      </c>
      <c r="E12609" s="18" t="s">
        <v>1122</v>
      </c>
      <c r="F12609" s="18" t="s">
        <v>1251</v>
      </c>
      <c r="G12609" s="18">
        <v>132</v>
      </c>
      <c r="H12609" s="18">
        <v>1.07</v>
      </c>
      <c r="I12609" s="18">
        <v>1.38</v>
      </c>
      <c r="Q12609"/>
    </row>
    <row r="12610" spans="2:17" x14ac:dyDescent="0.25">
      <c r="B12610" s="18">
        <v>2013</v>
      </c>
      <c r="C12610" s="18" t="s">
        <v>8</v>
      </c>
      <c r="D12610" s="18" t="s">
        <v>160</v>
      </c>
      <c r="E12610" s="18" t="s">
        <v>1122</v>
      </c>
      <c r="F12610" s="18" t="s">
        <v>1252</v>
      </c>
      <c r="G12610" s="18">
        <v>216</v>
      </c>
      <c r="H12610" s="18">
        <v>1.2</v>
      </c>
      <c r="I12610" s="18">
        <v>1.27</v>
      </c>
      <c r="Q12610"/>
    </row>
    <row r="12611" spans="2:17" x14ac:dyDescent="0.25">
      <c r="B12611" s="18">
        <v>2013</v>
      </c>
      <c r="C12611" s="18" t="s">
        <v>8</v>
      </c>
      <c r="D12611" s="18" t="s">
        <v>160</v>
      </c>
      <c r="E12611" s="18" t="s">
        <v>1122</v>
      </c>
      <c r="F12611" s="18" t="s">
        <v>1253</v>
      </c>
      <c r="G12611" s="18">
        <v>108</v>
      </c>
      <c r="H12611" s="18">
        <v>1.0900000000000001</v>
      </c>
      <c r="I12611" s="18">
        <v>1.25</v>
      </c>
      <c r="Q12611"/>
    </row>
    <row r="12612" spans="2:17" x14ac:dyDescent="0.25">
      <c r="B12612" s="18">
        <v>2013</v>
      </c>
      <c r="C12612" s="18" t="s">
        <v>8</v>
      </c>
      <c r="D12612" s="18" t="s">
        <v>160</v>
      </c>
      <c r="E12612" s="18" t="s">
        <v>1122</v>
      </c>
      <c r="F12612" s="18" t="s">
        <v>1254</v>
      </c>
      <c r="G12612" s="18">
        <v>204</v>
      </c>
      <c r="H12612" s="18">
        <v>1.04</v>
      </c>
      <c r="I12612" s="18">
        <v>1.23</v>
      </c>
      <c r="Q12612"/>
    </row>
    <row r="12613" spans="2:17" x14ac:dyDescent="0.25">
      <c r="B12613" s="18">
        <v>2013</v>
      </c>
      <c r="C12613" s="18" t="s">
        <v>8</v>
      </c>
      <c r="D12613" s="18" t="s">
        <v>160</v>
      </c>
      <c r="E12613" s="18" t="s">
        <v>1122</v>
      </c>
      <c r="F12613" s="18" t="s">
        <v>1255</v>
      </c>
      <c r="G12613" s="18">
        <v>120</v>
      </c>
      <c r="H12613" s="18">
        <v>1.17</v>
      </c>
      <c r="I12613" s="18">
        <v>1.27</v>
      </c>
      <c r="Q12613"/>
    </row>
    <row r="12614" spans="2:17" x14ac:dyDescent="0.25">
      <c r="B12614" s="18">
        <v>2013</v>
      </c>
      <c r="C12614" s="18" t="s">
        <v>8</v>
      </c>
      <c r="D12614" s="18" t="s">
        <v>160</v>
      </c>
      <c r="E12614" s="18" t="s">
        <v>1122</v>
      </c>
      <c r="F12614" s="18" t="s">
        <v>1256</v>
      </c>
      <c r="G12614" s="18">
        <v>204</v>
      </c>
      <c r="H12614" s="18">
        <v>1.17</v>
      </c>
      <c r="I12614" s="18">
        <v>1.33</v>
      </c>
      <c r="Q12614"/>
    </row>
    <row r="12615" spans="2:17" x14ac:dyDescent="0.25">
      <c r="B12615" s="18">
        <v>2013</v>
      </c>
      <c r="C12615" s="18" t="s">
        <v>8</v>
      </c>
      <c r="D12615" s="18" t="s">
        <v>160</v>
      </c>
      <c r="E12615" s="18" t="s">
        <v>1122</v>
      </c>
      <c r="F12615" s="18" t="s">
        <v>1257</v>
      </c>
      <c r="G12615" s="18">
        <v>192</v>
      </c>
      <c r="H12615" s="18">
        <v>1.2</v>
      </c>
      <c r="I12615" s="18">
        <v>1.36</v>
      </c>
      <c r="Q12615"/>
    </row>
    <row r="12616" spans="2:17" x14ac:dyDescent="0.25">
      <c r="B12616" s="18">
        <v>2013</v>
      </c>
      <c r="C12616" s="18" t="s">
        <v>8</v>
      </c>
      <c r="D12616" s="18" t="s">
        <v>160</v>
      </c>
      <c r="E12616" s="18" t="s">
        <v>1122</v>
      </c>
      <c r="F12616" s="18" t="s">
        <v>1258</v>
      </c>
      <c r="G12616" s="18">
        <v>60</v>
      </c>
      <c r="H12616" s="18">
        <v>1.07</v>
      </c>
      <c r="I12616" s="18">
        <v>1.2</v>
      </c>
      <c r="Q12616"/>
    </row>
    <row r="12617" spans="2:17" x14ac:dyDescent="0.25">
      <c r="B12617" s="18">
        <v>2013</v>
      </c>
      <c r="C12617" s="18" t="s">
        <v>8</v>
      </c>
      <c r="D12617" s="18" t="s">
        <v>160</v>
      </c>
      <c r="E12617" s="18" t="s">
        <v>1122</v>
      </c>
      <c r="F12617" s="18" t="s">
        <v>1259</v>
      </c>
      <c r="G12617" s="18">
        <v>96</v>
      </c>
      <c r="H12617" s="18">
        <v>1.02</v>
      </c>
      <c r="I12617" s="18">
        <v>1.29</v>
      </c>
      <c r="Q12617"/>
    </row>
    <row r="12618" spans="2:17" x14ac:dyDescent="0.25">
      <c r="B12618" s="18">
        <v>2013</v>
      </c>
      <c r="C12618" s="18" t="s">
        <v>8</v>
      </c>
      <c r="D12618" s="18" t="s">
        <v>160</v>
      </c>
      <c r="E12618" s="18" t="s">
        <v>1122</v>
      </c>
      <c r="F12618" s="18" t="s">
        <v>1260</v>
      </c>
      <c r="G12618" s="18">
        <v>96</v>
      </c>
      <c r="H12618" s="18">
        <v>1.07</v>
      </c>
      <c r="I12618" s="18">
        <v>1.35</v>
      </c>
      <c r="Q12618"/>
    </row>
    <row r="12619" spans="2:17" x14ac:dyDescent="0.25">
      <c r="B12619" s="18">
        <v>2013</v>
      </c>
      <c r="C12619" s="18" t="s">
        <v>8</v>
      </c>
      <c r="D12619" s="18" t="s">
        <v>160</v>
      </c>
      <c r="E12619" s="18" t="s">
        <v>1122</v>
      </c>
      <c r="F12619" s="18" t="s">
        <v>1261</v>
      </c>
      <c r="G12619" s="18">
        <v>120</v>
      </c>
      <c r="H12619" s="18">
        <v>1.19</v>
      </c>
      <c r="I12619" s="18">
        <v>1.22</v>
      </c>
      <c r="Q12619"/>
    </row>
    <row r="12620" spans="2:17" x14ac:dyDescent="0.25">
      <c r="B12620" s="18">
        <v>2013</v>
      </c>
      <c r="C12620" s="18" t="s">
        <v>8</v>
      </c>
      <c r="D12620" s="18" t="s">
        <v>160</v>
      </c>
      <c r="E12620" s="18" t="s">
        <v>1122</v>
      </c>
      <c r="F12620" s="18" t="s">
        <v>1262</v>
      </c>
      <c r="G12620" s="18">
        <v>120</v>
      </c>
      <c r="H12620" s="18">
        <v>1.2</v>
      </c>
      <c r="I12620" s="18">
        <v>1.38</v>
      </c>
      <c r="Q12620"/>
    </row>
    <row r="12621" spans="2:17" x14ac:dyDescent="0.25">
      <c r="B12621" s="18">
        <v>2013</v>
      </c>
      <c r="C12621" s="18" t="s">
        <v>8</v>
      </c>
      <c r="D12621" s="18" t="s">
        <v>160</v>
      </c>
      <c r="E12621" s="18" t="s">
        <v>1122</v>
      </c>
      <c r="F12621" s="18" t="s">
        <v>1263</v>
      </c>
      <c r="G12621" s="18">
        <v>60</v>
      </c>
      <c r="H12621" s="18">
        <v>1.1000000000000001</v>
      </c>
      <c r="I12621" s="18">
        <v>1.25</v>
      </c>
      <c r="Q12621"/>
    </row>
    <row r="12622" spans="2:17" x14ac:dyDescent="0.25">
      <c r="B12622" s="18">
        <v>2013</v>
      </c>
      <c r="C12622" s="18" t="s">
        <v>8</v>
      </c>
      <c r="D12622" s="18" t="s">
        <v>160</v>
      </c>
      <c r="E12622" s="18" t="s">
        <v>1122</v>
      </c>
      <c r="F12622" s="18" t="s">
        <v>1264</v>
      </c>
      <c r="G12622" s="18">
        <v>132</v>
      </c>
      <c r="H12622" s="18">
        <v>1.18</v>
      </c>
      <c r="I12622" s="18">
        <v>1.32</v>
      </c>
      <c r="Q12622"/>
    </row>
    <row r="12623" spans="2:17" x14ac:dyDescent="0.25">
      <c r="B12623" s="18">
        <v>2013</v>
      </c>
      <c r="C12623" s="18" t="s">
        <v>8</v>
      </c>
      <c r="D12623" s="18" t="s">
        <v>160</v>
      </c>
      <c r="E12623" s="18" t="s">
        <v>1122</v>
      </c>
      <c r="F12623" s="18" t="s">
        <v>1265</v>
      </c>
      <c r="G12623" s="18">
        <v>192</v>
      </c>
      <c r="H12623" s="18">
        <v>1.1200000000000001</v>
      </c>
      <c r="I12623" s="18">
        <v>1.23</v>
      </c>
      <c r="Q12623"/>
    </row>
    <row r="12624" spans="2:17" x14ac:dyDescent="0.25">
      <c r="B12624" s="18">
        <v>2013</v>
      </c>
      <c r="C12624" s="18" t="s">
        <v>8</v>
      </c>
      <c r="D12624" s="18" t="s">
        <v>160</v>
      </c>
      <c r="E12624" s="18" t="s">
        <v>1122</v>
      </c>
      <c r="F12624" s="18" t="s">
        <v>1266</v>
      </c>
      <c r="G12624" s="18">
        <v>168</v>
      </c>
      <c r="H12624" s="18">
        <v>1.17</v>
      </c>
      <c r="I12624" s="18">
        <v>1.36</v>
      </c>
      <c r="Q12624"/>
    </row>
    <row r="12625" spans="2:17" x14ac:dyDescent="0.25">
      <c r="B12625" s="18">
        <v>2013</v>
      </c>
      <c r="C12625" s="18" t="s">
        <v>8</v>
      </c>
      <c r="D12625" s="18" t="s">
        <v>160</v>
      </c>
      <c r="E12625" s="18" t="s">
        <v>1122</v>
      </c>
      <c r="F12625" s="18" t="s">
        <v>1267</v>
      </c>
      <c r="G12625" s="18">
        <v>108</v>
      </c>
      <c r="H12625" s="18">
        <v>1.17</v>
      </c>
      <c r="I12625" s="18">
        <v>1.29</v>
      </c>
      <c r="Q12625"/>
    </row>
    <row r="12626" spans="2:17" x14ac:dyDescent="0.25">
      <c r="B12626" s="18">
        <v>2013</v>
      </c>
      <c r="C12626" s="18" t="s">
        <v>8</v>
      </c>
      <c r="D12626" s="18" t="s">
        <v>160</v>
      </c>
      <c r="E12626" s="18" t="s">
        <v>1122</v>
      </c>
      <c r="F12626" s="18" t="s">
        <v>1268</v>
      </c>
      <c r="G12626" s="18">
        <v>60</v>
      </c>
      <c r="H12626" s="18">
        <v>1.06</v>
      </c>
      <c r="I12626" s="18">
        <v>1.21</v>
      </c>
      <c r="Q12626"/>
    </row>
    <row r="12627" spans="2:17" x14ac:dyDescent="0.25">
      <c r="B12627" s="18">
        <v>2013</v>
      </c>
      <c r="C12627" s="18" t="s">
        <v>8</v>
      </c>
      <c r="D12627" s="18" t="s">
        <v>160</v>
      </c>
      <c r="E12627" s="18" t="s">
        <v>1122</v>
      </c>
      <c r="F12627" s="18" t="s">
        <v>1269</v>
      </c>
      <c r="G12627" s="18">
        <v>156</v>
      </c>
      <c r="H12627" s="18">
        <v>1.02</v>
      </c>
      <c r="I12627" s="18">
        <v>1.38</v>
      </c>
      <c r="Q12627"/>
    </row>
    <row r="12628" spans="2:17" x14ac:dyDescent="0.25">
      <c r="B12628" s="18">
        <v>2013</v>
      </c>
      <c r="C12628" s="18" t="s">
        <v>8</v>
      </c>
      <c r="D12628" s="18" t="s">
        <v>160</v>
      </c>
      <c r="E12628" s="18" t="s">
        <v>1122</v>
      </c>
      <c r="F12628" s="18" t="s">
        <v>1270</v>
      </c>
      <c r="G12628" s="18">
        <v>156</v>
      </c>
      <c r="H12628" s="18">
        <v>1.06</v>
      </c>
      <c r="I12628" s="18">
        <v>1.21</v>
      </c>
      <c r="Q12628"/>
    </row>
    <row r="12629" spans="2:17" x14ac:dyDescent="0.25">
      <c r="B12629" s="18">
        <v>2013</v>
      </c>
      <c r="C12629" s="18" t="s">
        <v>8</v>
      </c>
      <c r="D12629" s="18" t="s">
        <v>160</v>
      </c>
      <c r="E12629" s="18" t="s">
        <v>1122</v>
      </c>
      <c r="F12629" s="18" t="s">
        <v>1271</v>
      </c>
      <c r="G12629" s="18">
        <v>96</v>
      </c>
      <c r="H12629" s="18">
        <v>1.08</v>
      </c>
      <c r="I12629" s="18">
        <v>1.32</v>
      </c>
      <c r="Q12629"/>
    </row>
    <row r="12630" spans="2:17" x14ac:dyDescent="0.25">
      <c r="B12630" s="18">
        <v>2013</v>
      </c>
      <c r="C12630" s="18" t="s">
        <v>8</v>
      </c>
      <c r="D12630" s="18" t="s">
        <v>160</v>
      </c>
      <c r="E12630" s="18" t="s">
        <v>1122</v>
      </c>
      <c r="F12630" s="18" t="s">
        <v>1272</v>
      </c>
      <c r="G12630" s="18">
        <v>204</v>
      </c>
      <c r="H12630" s="18">
        <v>1.17</v>
      </c>
      <c r="I12630" s="18">
        <v>1.2</v>
      </c>
      <c r="Q12630"/>
    </row>
    <row r="12631" spans="2:17" x14ac:dyDescent="0.25">
      <c r="B12631" s="18">
        <v>2013</v>
      </c>
      <c r="C12631" s="18" t="s">
        <v>8</v>
      </c>
      <c r="D12631" s="18" t="s">
        <v>160</v>
      </c>
      <c r="E12631" s="18" t="s">
        <v>1122</v>
      </c>
      <c r="F12631" s="18" t="s">
        <v>1273</v>
      </c>
      <c r="G12631" s="18">
        <v>108</v>
      </c>
      <c r="H12631" s="18">
        <v>1.02</v>
      </c>
      <c r="I12631" s="18">
        <v>1.38</v>
      </c>
      <c r="Q12631"/>
    </row>
    <row r="12632" spans="2:17" x14ac:dyDescent="0.25">
      <c r="B12632" s="18">
        <v>2013</v>
      </c>
      <c r="C12632" s="18" t="s">
        <v>8</v>
      </c>
      <c r="D12632" s="18" t="s">
        <v>160</v>
      </c>
      <c r="E12632" s="18" t="s">
        <v>1122</v>
      </c>
      <c r="F12632" s="18" t="s">
        <v>1274</v>
      </c>
      <c r="G12632" s="18">
        <v>120</v>
      </c>
      <c r="H12632" s="18">
        <v>1.18</v>
      </c>
      <c r="I12632" s="18">
        <v>1.21</v>
      </c>
      <c r="Q12632"/>
    </row>
    <row r="12633" spans="2:17" x14ac:dyDescent="0.25">
      <c r="B12633" s="18">
        <v>2013</v>
      </c>
      <c r="C12633" s="18" t="s">
        <v>8</v>
      </c>
      <c r="D12633" s="18" t="s">
        <v>160</v>
      </c>
      <c r="E12633" s="18" t="s">
        <v>1122</v>
      </c>
      <c r="F12633" s="18" t="s">
        <v>1275</v>
      </c>
      <c r="G12633" s="18">
        <v>168</v>
      </c>
      <c r="H12633" s="18">
        <v>1.1100000000000001</v>
      </c>
      <c r="I12633" s="18">
        <v>1.37</v>
      </c>
      <c r="Q12633"/>
    </row>
    <row r="12634" spans="2:17" x14ac:dyDescent="0.25">
      <c r="B12634" s="18">
        <v>2013</v>
      </c>
      <c r="C12634" s="18" t="s">
        <v>8</v>
      </c>
      <c r="D12634" s="18" t="s">
        <v>160</v>
      </c>
      <c r="E12634" s="18" t="s">
        <v>1122</v>
      </c>
      <c r="F12634" s="18" t="s">
        <v>1276</v>
      </c>
      <c r="G12634" s="18">
        <v>216</v>
      </c>
      <c r="H12634" s="18">
        <v>1.01</v>
      </c>
      <c r="I12634" s="18">
        <v>1.22</v>
      </c>
      <c r="Q12634"/>
    </row>
    <row r="12635" spans="2:17" x14ac:dyDescent="0.25">
      <c r="B12635" s="18">
        <v>2013</v>
      </c>
      <c r="C12635" s="18" t="s">
        <v>8</v>
      </c>
      <c r="D12635" s="18" t="s">
        <v>160</v>
      </c>
      <c r="E12635" s="18" t="s">
        <v>1122</v>
      </c>
      <c r="F12635" s="18" t="s">
        <v>1277</v>
      </c>
      <c r="G12635" s="18">
        <v>60</v>
      </c>
      <c r="H12635" s="18">
        <v>1.18</v>
      </c>
      <c r="I12635" s="18">
        <v>1.3</v>
      </c>
      <c r="Q12635"/>
    </row>
    <row r="12636" spans="2:17" x14ac:dyDescent="0.25">
      <c r="B12636" s="18">
        <v>2013</v>
      </c>
      <c r="C12636" s="18" t="s">
        <v>8</v>
      </c>
      <c r="D12636" s="18" t="s">
        <v>160</v>
      </c>
      <c r="E12636" s="18" t="s">
        <v>1122</v>
      </c>
      <c r="F12636" s="18" t="s">
        <v>1278</v>
      </c>
      <c r="G12636" s="18">
        <v>60</v>
      </c>
      <c r="H12636" s="18">
        <v>1.01</v>
      </c>
      <c r="I12636" s="18">
        <v>1.37</v>
      </c>
      <c r="Q12636"/>
    </row>
    <row r="12637" spans="2:17" x14ac:dyDescent="0.25">
      <c r="B12637" s="18">
        <v>2013</v>
      </c>
      <c r="C12637" s="18" t="s">
        <v>8</v>
      </c>
      <c r="D12637" s="18" t="s">
        <v>160</v>
      </c>
      <c r="E12637" s="18" t="s">
        <v>1122</v>
      </c>
      <c r="F12637" s="18" t="s">
        <v>1279</v>
      </c>
      <c r="G12637" s="18">
        <v>204</v>
      </c>
      <c r="H12637" s="18">
        <v>1.08</v>
      </c>
      <c r="I12637" s="18">
        <v>1.21</v>
      </c>
      <c r="Q12637"/>
    </row>
    <row r="12638" spans="2:17" x14ac:dyDescent="0.25">
      <c r="B12638" s="18">
        <v>2013</v>
      </c>
      <c r="C12638" s="18" t="s">
        <v>8</v>
      </c>
      <c r="D12638" s="18" t="s">
        <v>160</v>
      </c>
      <c r="E12638" s="18" t="s">
        <v>1122</v>
      </c>
      <c r="F12638" s="18" t="s">
        <v>1280</v>
      </c>
      <c r="G12638" s="18">
        <v>132</v>
      </c>
      <c r="H12638" s="18">
        <v>1.18</v>
      </c>
      <c r="I12638" s="18">
        <v>1.25</v>
      </c>
      <c r="Q12638"/>
    </row>
    <row r="12639" spans="2:17" x14ac:dyDescent="0.25">
      <c r="B12639" s="18">
        <v>2013</v>
      </c>
      <c r="C12639" s="18" t="s">
        <v>8</v>
      </c>
      <c r="D12639" s="18" t="s">
        <v>160</v>
      </c>
      <c r="E12639" s="18" t="s">
        <v>1122</v>
      </c>
      <c r="F12639" s="18" t="s">
        <v>1281</v>
      </c>
      <c r="G12639" s="18">
        <v>168</v>
      </c>
      <c r="H12639" s="18">
        <v>1.1000000000000001</v>
      </c>
      <c r="I12639" s="18">
        <v>1.34</v>
      </c>
      <c r="Q12639"/>
    </row>
    <row r="12640" spans="2:17" x14ac:dyDescent="0.25">
      <c r="B12640" s="18">
        <v>2013</v>
      </c>
      <c r="C12640" s="18" t="s">
        <v>8</v>
      </c>
      <c r="D12640" s="18" t="s">
        <v>160</v>
      </c>
      <c r="E12640" s="18" t="s">
        <v>1122</v>
      </c>
      <c r="F12640" s="18" t="s">
        <v>1282</v>
      </c>
      <c r="G12640" s="18">
        <v>96</v>
      </c>
      <c r="H12640" s="18">
        <v>1.1499999999999999</v>
      </c>
      <c r="I12640" s="18">
        <v>1.3</v>
      </c>
      <c r="Q12640"/>
    </row>
    <row r="12641" spans="2:17" x14ac:dyDescent="0.25">
      <c r="B12641" s="18">
        <v>2013</v>
      </c>
      <c r="C12641" s="18" t="s">
        <v>8</v>
      </c>
      <c r="D12641" s="18" t="s">
        <v>160</v>
      </c>
      <c r="E12641" s="18" t="s">
        <v>1122</v>
      </c>
      <c r="F12641" s="18" t="s">
        <v>1283</v>
      </c>
      <c r="G12641" s="18">
        <v>72</v>
      </c>
      <c r="H12641" s="18">
        <v>1.01</v>
      </c>
      <c r="I12641" s="18">
        <v>1.22</v>
      </c>
      <c r="Q12641"/>
    </row>
    <row r="12642" spans="2:17" x14ac:dyDescent="0.25">
      <c r="B12642" s="18">
        <v>2013</v>
      </c>
      <c r="C12642" s="18" t="s">
        <v>8</v>
      </c>
      <c r="D12642" s="18" t="s">
        <v>160</v>
      </c>
      <c r="E12642" s="18" t="s">
        <v>1122</v>
      </c>
      <c r="F12642" s="18" t="s">
        <v>1284</v>
      </c>
      <c r="G12642" s="18">
        <v>108</v>
      </c>
      <c r="H12642" s="18">
        <v>1.1200000000000001</v>
      </c>
      <c r="I12642" s="18">
        <v>1.35</v>
      </c>
      <c r="Q12642"/>
    </row>
    <row r="12643" spans="2:17" x14ac:dyDescent="0.25">
      <c r="B12643" s="18">
        <v>2013</v>
      </c>
      <c r="C12643" s="18" t="s">
        <v>8</v>
      </c>
      <c r="D12643" s="18" t="s">
        <v>160</v>
      </c>
      <c r="E12643" s="18" t="s">
        <v>1122</v>
      </c>
      <c r="F12643" s="18" t="s">
        <v>1285</v>
      </c>
      <c r="G12643" s="18">
        <v>72</v>
      </c>
      <c r="H12643" s="18">
        <v>1.03</v>
      </c>
      <c r="I12643" s="18">
        <v>1.22</v>
      </c>
      <c r="Q12643"/>
    </row>
    <row r="12644" spans="2:17" x14ac:dyDescent="0.25">
      <c r="B12644" s="18">
        <v>2013</v>
      </c>
      <c r="C12644" s="18" t="s">
        <v>8</v>
      </c>
      <c r="D12644" s="18" t="s">
        <v>160</v>
      </c>
      <c r="E12644" s="18" t="s">
        <v>1122</v>
      </c>
      <c r="F12644" s="18" t="s">
        <v>1286</v>
      </c>
      <c r="G12644" s="18">
        <v>84</v>
      </c>
      <c r="H12644" s="18">
        <v>1.2</v>
      </c>
      <c r="I12644" s="18">
        <v>1.33</v>
      </c>
      <c r="Q12644"/>
    </row>
    <row r="12645" spans="2:17" x14ac:dyDescent="0.25">
      <c r="B12645" s="18">
        <v>2013</v>
      </c>
      <c r="C12645" s="18" t="s">
        <v>8</v>
      </c>
      <c r="D12645" s="18" t="s">
        <v>160</v>
      </c>
      <c r="E12645" s="18" t="s">
        <v>1122</v>
      </c>
      <c r="F12645" s="18" t="s">
        <v>1287</v>
      </c>
      <c r="G12645" s="18">
        <v>60</v>
      </c>
      <c r="H12645" s="18">
        <v>1.03</v>
      </c>
      <c r="I12645" s="18">
        <v>1.37</v>
      </c>
      <c r="Q12645"/>
    </row>
    <row r="12646" spans="2:17" x14ac:dyDescent="0.25">
      <c r="B12646" s="18">
        <v>2013</v>
      </c>
      <c r="C12646" s="18" t="s">
        <v>8</v>
      </c>
      <c r="D12646" s="18" t="s">
        <v>160</v>
      </c>
      <c r="E12646" s="18" t="s">
        <v>1122</v>
      </c>
      <c r="F12646" s="18" t="s">
        <v>1288</v>
      </c>
      <c r="G12646" s="18">
        <v>168</v>
      </c>
      <c r="H12646" s="18">
        <v>1.01</v>
      </c>
      <c r="I12646" s="18">
        <v>1.39</v>
      </c>
      <c r="Q12646"/>
    </row>
    <row r="12647" spans="2:17" x14ac:dyDescent="0.25">
      <c r="B12647" s="18">
        <v>2013</v>
      </c>
      <c r="C12647" s="18" t="s">
        <v>8</v>
      </c>
      <c r="D12647" s="18" t="s">
        <v>160</v>
      </c>
      <c r="E12647" s="18" t="s">
        <v>1122</v>
      </c>
      <c r="F12647" s="18" t="s">
        <v>3707</v>
      </c>
      <c r="G12647" s="18">
        <v>120</v>
      </c>
      <c r="H12647" s="18">
        <v>1.19</v>
      </c>
      <c r="I12647" s="18">
        <v>1.24</v>
      </c>
      <c r="Q12647"/>
    </row>
    <row r="12648" spans="2:17" x14ac:dyDescent="0.25">
      <c r="B12648" s="18">
        <v>2013</v>
      </c>
      <c r="C12648" s="18" t="s">
        <v>8</v>
      </c>
      <c r="D12648" s="18" t="s">
        <v>160</v>
      </c>
      <c r="E12648" s="18" t="s">
        <v>1122</v>
      </c>
      <c r="F12648" s="18" t="s">
        <v>1289</v>
      </c>
      <c r="G12648" s="18">
        <v>168</v>
      </c>
      <c r="H12648" s="18">
        <v>1.1499999999999999</v>
      </c>
      <c r="I12648" s="18">
        <v>1.34</v>
      </c>
      <c r="Q12648"/>
    </row>
    <row r="12649" spans="2:17" x14ac:dyDescent="0.25">
      <c r="B12649" s="18">
        <v>2013</v>
      </c>
      <c r="C12649" s="18" t="s">
        <v>8</v>
      </c>
      <c r="D12649" s="18" t="s">
        <v>160</v>
      </c>
      <c r="E12649" s="18" t="s">
        <v>1122</v>
      </c>
      <c r="F12649" s="18" t="s">
        <v>3708</v>
      </c>
      <c r="G12649" s="18">
        <v>60</v>
      </c>
      <c r="H12649" s="18">
        <v>1.01</v>
      </c>
      <c r="I12649" s="18">
        <v>1.3</v>
      </c>
      <c r="Q12649"/>
    </row>
    <row r="12650" spans="2:17" x14ac:dyDescent="0.25">
      <c r="B12650" s="18">
        <v>2013</v>
      </c>
      <c r="C12650" s="18" t="s">
        <v>8</v>
      </c>
      <c r="D12650" s="18" t="s">
        <v>160</v>
      </c>
      <c r="E12650" s="18" t="s">
        <v>1122</v>
      </c>
      <c r="F12650" s="18" t="s">
        <v>1290</v>
      </c>
      <c r="G12650" s="18">
        <v>228</v>
      </c>
      <c r="H12650" s="18">
        <v>1.18</v>
      </c>
      <c r="I12650" s="18">
        <v>1.25</v>
      </c>
      <c r="Q12650"/>
    </row>
    <row r="12651" spans="2:17" x14ac:dyDescent="0.25">
      <c r="B12651" s="18">
        <v>2013</v>
      </c>
      <c r="C12651" s="18" t="s">
        <v>8</v>
      </c>
      <c r="D12651" s="18" t="s">
        <v>160</v>
      </c>
      <c r="E12651" s="18" t="s">
        <v>1122</v>
      </c>
      <c r="F12651" s="18" t="s">
        <v>3709</v>
      </c>
      <c r="G12651" s="18">
        <v>168</v>
      </c>
      <c r="H12651" s="18">
        <v>1.2</v>
      </c>
      <c r="I12651" s="18">
        <v>1.31</v>
      </c>
      <c r="Q12651"/>
    </row>
    <row r="12652" spans="2:17" x14ac:dyDescent="0.25">
      <c r="B12652" s="18">
        <v>2013</v>
      </c>
      <c r="C12652" s="18" t="s">
        <v>8</v>
      </c>
      <c r="D12652" s="18" t="s">
        <v>277</v>
      </c>
      <c r="E12652" s="18" t="s">
        <v>1291</v>
      </c>
      <c r="F12652" s="18" t="s">
        <v>1292</v>
      </c>
      <c r="G12652" s="18">
        <v>1128</v>
      </c>
      <c r="H12652" s="18">
        <v>2.06</v>
      </c>
      <c r="I12652" s="18">
        <v>3.46</v>
      </c>
      <c r="Q12652"/>
    </row>
    <row r="12653" spans="2:17" x14ac:dyDescent="0.25">
      <c r="B12653" s="18">
        <v>2013</v>
      </c>
      <c r="C12653" s="18" t="s">
        <v>8</v>
      </c>
      <c r="D12653" s="18" t="s">
        <v>277</v>
      </c>
      <c r="E12653" s="18" t="s">
        <v>1291</v>
      </c>
      <c r="F12653" s="18" t="s">
        <v>1293</v>
      </c>
      <c r="G12653" s="18">
        <v>852</v>
      </c>
      <c r="H12653" s="18">
        <v>2.4900000000000002</v>
      </c>
      <c r="I12653" s="18">
        <v>3.49</v>
      </c>
      <c r="Q12653"/>
    </row>
    <row r="12654" spans="2:17" x14ac:dyDescent="0.25">
      <c r="B12654" s="18">
        <v>2013</v>
      </c>
      <c r="C12654" s="18" t="s">
        <v>8</v>
      </c>
      <c r="D12654" s="18" t="s">
        <v>277</v>
      </c>
      <c r="E12654" s="18" t="s">
        <v>1291</v>
      </c>
      <c r="F12654" s="18" t="s">
        <v>1294</v>
      </c>
      <c r="G12654" s="18">
        <v>960</v>
      </c>
      <c r="H12654" s="18">
        <v>2.0299999999999998</v>
      </c>
      <c r="I12654" s="18">
        <v>3.63</v>
      </c>
      <c r="Q12654"/>
    </row>
    <row r="12655" spans="2:17" x14ac:dyDescent="0.25">
      <c r="B12655" s="18">
        <v>2013</v>
      </c>
      <c r="C12655" s="18" t="s">
        <v>8</v>
      </c>
      <c r="D12655" s="18" t="s">
        <v>277</v>
      </c>
      <c r="E12655" s="18" t="s">
        <v>1291</v>
      </c>
      <c r="F12655" s="18" t="s">
        <v>1295</v>
      </c>
      <c r="G12655" s="18">
        <v>1044</v>
      </c>
      <c r="H12655" s="18">
        <v>2.1800000000000002</v>
      </c>
      <c r="I12655" s="18">
        <v>3.76</v>
      </c>
      <c r="Q12655"/>
    </row>
    <row r="12656" spans="2:17" x14ac:dyDescent="0.25">
      <c r="B12656" s="18">
        <v>2013</v>
      </c>
      <c r="C12656" s="18" t="s">
        <v>8</v>
      </c>
      <c r="D12656" s="18" t="s">
        <v>277</v>
      </c>
      <c r="E12656" s="18" t="s">
        <v>1291</v>
      </c>
      <c r="F12656" s="18" t="s">
        <v>1296</v>
      </c>
      <c r="G12656" s="18">
        <v>1044</v>
      </c>
      <c r="H12656" s="18">
        <v>2.75</v>
      </c>
      <c r="I12656" s="18">
        <v>3.26</v>
      </c>
      <c r="Q12656"/>
    </row>
    <row r="12657" spans="2:17" x14ac:dyDescent="0.25">
      <c r="B12657" s="18">
        <v>2013</v>
      </c>
      <c r="C12657" s="18" t="s">
        <v>8</v>
      </c>
      <c r="D12657" s="18" t="s">
        <v>277</v>
      </c>
      <c r="E12657" s="18" t="s">
        <v>1291</v>
      </c>
      <c r="F12657" s="18" t="s">
        <v>1297</v>
      </c>
      <c r="G12657" s="18">
        <v>660</v>
      </c>
      <c r="H12657" s="18">
        <v>2.95</v>
      </c>
      <c r="I12657" s="18">
        <v>3.87</v>
      </c>
      <c r="Q12657"/>
    </row>
    <row r="12658" spans="2:17" x14ac:dyDescent="0.25">
      <c r="B12658" s="18">
        <v>2013</v>
      </c>
      <c r="C12658" s="18" t="s">
        <v>8</v>
      </c>
      <c r="D12658" s="18" t="s">
        <v>277</v>
      </c>
      <c r="E12658" s="18" t="s">
        <v>1291</v>
      </c>
      <c r="F12658" s="18" t="s">
        <v>1298</v>
      </c>
      <c r="G12658" s="18">
        <v>792</v>
      </c>
      <c r="H12658" s="18">
        <v>2.64</v>
      </c>
      <c r="I12658" s="18">
        <v>3.9</v>
      </c>
      <c r="Q12658"/>
    </row>
    <row r="12659" spans="2:17" x14ac:dyDescent="0.25">
      <c r="B12659" s="18">
        <v>2013</v>
      </c>
      <c r="C12659" s="18" t="s">
        <v>8</v>
      </c>
      <c r="D12659" s="18" t="s">
        <v>277</v>
      </c>
      <c r="E12659" s="18" t="s">
        <v>1291</v>
      </c>
      <c r="F12659" s="18" t="s">
        <v>1299</v>
      </c>
      <c r="G12659" s="18">
        <v>792</v>
      </c>
      <c r="H12659" s="18">
        <v>2.65</v>
      </c>
      <c r="I12659" s="18">
        <v>3.44</v>
      </c>
      <c r="Q12659"/>
    </row>
    <row r="12660" spans="2:17" x14ac:dyDescent="0.25">
      <c r="B12660" s="18">
        <v>2013</v>
      </c>
      <c r="C12660" s="18" t="s">
        <v>8</v>
      </c>
      <c r="D12660" s="18" t="s">
        <v>277</v>
      </c>
      <c r="E12660" s="18" t="s">
        <v>1291</v>
      </c>
      <c r="F12660" s="18" t="s">
        <v>1300</v>
      </c>
      <c r="G12660" s="18">
        <v>1008</v>
      </c>
      <c r="H12660" s="18">
        <v>2.15</v>
      </c>
      <c r="I12660" s="18">
        <v>3.43</v>
      </c>
      <c r="Q12660"/>
    </row>
    <row r="12661" spans="2:17" x14ac:dyDescent="0.25">
      <c r="B12661" s="18">
        <v>2013</v>
      </c>
      <c r="C12661" s="18" t="s">
        <v>8</v>
      </c>
      <c r="D12661" s="18" t="s">
        <v>277</v>
      </c>
      <c r="E12661" s="18" t="s">
        <v>1291</v>
      </c>
      <c r="F12661" s="18" t="s">
        <v>1301</v>
      </c>
      <c r="G12661" s="18">
        <v>816</v>
      </c>
      <c r="H12661" s="18">
        <v>2.72</v>
      </c>
      <c r="I12661" s="18">
        <v>3.62</v>
      </c>
      <c r="Q12661"/>
    </row>
    <row r="12662" spans="2:17" x14ac:dyDescent="0.25">
      <c r="B12662" s="18">
        <v>2013</v>
      </c>
      <c r="C12662" s="18" t="s">
        <v>8</v>
      </c>
      <c r="D12662" s="18" t="s">
        <v>277</v>
      </c>
      <c r="E12662" s="18" t="s">
        <v>1291</v>
      </c>
      <c r="F12662" s="18" t="s">
        <v>1302</v>
      </c>
      <c r="G12662" s="18">
        <v>1176</v>
      </c>
      <c r="H12662" s="18">
        <v>2.63</v>
      </c>
      <c r="I12662" s="18">
        <v>3.93</v>
      </c>
      <c r="Q12662"/>
    </row>
    <row r="12663" spans="2:17" x14ac:dyDescent="0.25">
      <c r="B12663" s="18">
        <v>2013</v>
      </c>
      <c r="C12663" s="18" t="s">
        <v>8</v>
      </c>
      <c r="D12663" s="18" t="s">
        <v>277</v>
      </c>
      <c r="E12663" s="18" t="s">
        <v>1291</v>
      </c>
      <c r="F12663" s="18" t="s">
        <v>1303</v>
      </c>
      <c r="G12663" s="18">
        <v>1068</v>
      </c>
      <c r="H12663" s="18">
        <v>2.25</v>
      </c>
      <c r="I12663" s="18">
        <v>3.98</v>
      </c>
      <c r="Q12663"/>
    </row>
    <row r="12664" spans="2:17" x14ac:dyDescent="0.25">
      <c r="B12664" s="18">
        <v>2013</v>
      </c>
      <c r="C12664" s="18" t="s">
        <v>8</v>
      </c>
      <c r="D12664" s="18" t="s">
        <v>277</v>
      </c>
      <c r="E12664" s="18" t="s">
        <v>1291</v>
      </c>
      <c r="F12664" s="18" t="s">
        <v>1304</v>
      </c>
      <c r="G12664" s="18">
        <v>672</v>
      </c>
      <c r="H12664" s="18">
        <v>2.2599999999999998</v>
      </c>
      <c r="I12664" s="18">
        <v>3.46</v>
      </c>
      <c r="Q12664"/>
    </row>
    <row r="12665" spans="2:17" x14ac:dyDescent="0.25">
      <c r="B12665" s="18">
        <v>2013</v>
      </c>
      <c r="C12665" s="18" t="s">
        <v>8</v>
      </c>
      <c r="D12665" s="18" t="s">
        <v>277</v>
      </c>
      <c r="E12665" s="18" t="s">
        <v>1291</v>
      </c>
      <c r="F12665" s="18" t="s">
        <v>1305</v>
      </c>
      <c r="G12665" s="18">
        <v>1020</v>
      </c>
      <c r="H12665" s="18">
        <v>2.09</v>
      </c>
      <c r="I12665" s="18">
        <v>3.6</v>
      </c>
      <c r="Q12665"/>
    </row>
    <row r="12666" spans="2:17" x14ac:dyDescent="0.25">
      <c r="B12666" s="18">
        <v>2013</v>
      </c>
      <c r="C12666" s="18" t="s">
        <v>8</v>
      </c>
      <c r="D12666" s="18" t="s">
        <v>277</v>
      </c>
      <c r="E12666" s="18" t="s">
        <v>1291</v>
      </c>
      <c r="F12666" s="18" t="s">
        <v>1306</v>
      </c>
      <c r="G12666" s="18">
        <v>924</v>
      </c>
      <c r="H12666" s="18">
        <v>2.04</v>
      </c>
      <c r="I12666" s="18">
        <v>3.34</v>
      </c>
      <c r="Q12666"/>
    </row>
    <row r="12667" spans="2:17" x14ac:dyDescent="0.25">
      <c r="B12667" s="18">
        <v>2013</v>
      </c>
      <c r="C12667" s="18" t="s">
        <v>8</v>
      </c>
      <c r="D12667" s="18" t="s">
        <v>277</v>
      </c>
      <c r="E12667" s="18" t="s">
        <v>1291</v>
      </c>
      <c r="F12667" s="18" t="s">
        <v>1307</v>
      </c>
      <c r="G12667" s="18">
        <v>1020</v>
      </c>
      <c r="H12667" s="18">
        <v>2.04</v>
      </c>
      <c r="I12667" s="18">
        <v>3.49</v>
      </c>
      <c r="Q12667"/>
    </row>
    <row r="12668" spans="2:17" x14ac:dyDescent="0.25">
      <c r="B12668" s="18">
        <v>2013</v>
      </c>
      <c r="C12668" s="18" t="s">
        <v>8</v>
      </c>
      <c r="D12668" s="18" t="s">
        <v>277</v>
      </c>
      <c r="E12668" s="18" t="s">
        <v>1291</v>
      </c>
      <c r="F12668" s="18" t="s">
        <v>1308</v>
      </c>
      <c r="G12668" s="18">
        <v>828</v>
      </c>
      <c r="H12668" s="18">
        <v>2.4500000000000002</v>
      </c>
      <c r="I12668" s="18">
        <v>3.67</v>
      </c>
      <c r="Q12668"/>
    </row>
    <row r="12669" spans="2:17" x14ac:dyDescent="0.25">
      <c r="B12669" s="18">
        <v>2013</v>
      </c>
      <c r="C12669" s="18" t="s">
        <v>8</v>
      </c>
      <c r="D12669" s="18" t="s">
        <v>277</v>
      </c>
      <c r="E12669" s="18" t="s">
        <v>1291</v>
      </c>
      <c r="F12669" s="18" t="s">
        <v>1309</v>
      </c>
      <c r="G12669" s="18">
        <v>876</v>
      </c>
      <c r="H12669" s="18">
        <v>2.11</v>
      </c>
      <c r="I12669" s="18">
        <v>3.98</v>
      </c>
      <c r="Q12669"/>
    </row>
    <row r="12670" spans="2:17" x14ac:dyDescent="0.25">
      <c r="B12670" s="18">
        <v>2013</v>
      </c>
      <c r="C12670" s="18" t="s">
        <v>8</v>
      </c>
      <c r="D12670" s="18" t="s">
        <v>277</v>
      </c>
      <c r="E12670" s="18" t="s">
        <v>1291</v>
      </c>
      <c r="F12670" s="18" t="s">
        <v>1310</v>
      </c>
      <c r="G12670" s="18">
        <v>1044</v>
      </c>
      <c r="H12670" s="18">
        <v>2.42</v>
      </c>
      <c r="I12670" s="18">
        <v>3.37</v>
      </c>
      <c r="Q12670"/>
    </row>
    <row r="12671" spans="2:17" x14ac:dyDescent="0.25">
      <c r="B12671" s="18">
        <v>2013</v>
      </c>
      <c r="C12671" s="18" t="s">
        <v>8</v>
      </c>
      <c r="D12671" s="18" t="s">
        <v>277</v>
      </c>
      <c r="E12671" s="18" t="s">
        <v>1291</v>
      </c>
      <c r="F12671" s="18" t="s">
        <v>1311</v>
      </c>
      <c r="G12671" s="18">
        <v>756</v>
      </c>
      <c r="H12671" s="18">
        <v>2.56</v>
      </c>
      <c r="I12671" s="18">
        <v>3.53</v>
      </c>
      <c r="Q12671"/>
    </row>
    <row r="12672" spans="2:17" x14ac:dyDescent="0.25">
      <c r="B12672" s="18">
        <v>2013</v>
      </c>
      <c r="C12672" s="18" t="s">
        <v>8</v>
      </c>
      <c r="D12672" s="18" t="s">
        <v>277</v>
      </c>
      <c r="E12672" s="18" t="s">
        <v>1291</v>
      </c>
      <c r="F12672" s="18" t="s">
        <v>1312</v>
      </c>
      <c r="G12672" s="18">
        <v>648</v>
      </c>
      <c r="H12672" s="18">
        <v>2.27</v>
      </c>
      <c r="I12672" s="18">
        <v>3.5</v>
      </c>
      <c r="Q12672"/>
    </row>
    <row r="12673" spans="2:17" x14ac:dyDescent="0.25">
      <c r="B12673" s="18">
        <v>2013</v>
      </c>
      <c r="C12673" s="18" t="s">
        <v>8</v>
      </c>
      <c r="D12673" s="18" t="s">
        <v>277</v>
      </c>
      <c r="E12673" s="18" t="s">
        <v>1291</v>
      </c>
      <c r="F12673" s="18" t="s">
        <v>1313</v>
      </c>
      <c r="G12673" s="18">
        <v>1080</v>
      </c>
      <c r="H12673" s="18">
        <v>2.56</v>
      </c>
      <c r="I12673" s="18">
        <v>3.33</v>
      </c>
      <c r="Q12673"/>
    </row>
    <row r="12674" spans="2:17" x14ac:dyDescent="0.25">
      <c r="B12674" s="18">
        <v>2013</v>
      </c>
      <c r="C12674" s="18" t="s">
        <v>8</v>
      </c>
      <c r="D12674" s="18" t="s">
        <v>277</v>
      </c>
      <c r="E12674" s="18" t="s">
        <v>1291</v>
      </c>
      <c r="F12674" s="18" t="s">
        <v>3710</v>
      </c>
      <c r="G12674" s="18">
        <v>1176</v>
      </c>
      <c r="H12674" s="18">
        <v>2.4</v>
      </c>
      <c r="I12674" s="18">
        <v>3.48</v>
      </c>
      <c r="Q12674"/>
    </row>
    <row r="12675" spans="2:17" x14ac:dyDescent="0.25">
      <c r="B12675" s="18">
        <v>2013</v>
      </c>
      <c r="C12675" s="18" t="s">
        <v>8</v>
      </c>
      <c r="D12675" s="18" t="s">
        <v>277</v>
      </c>
      <c r="E12675" s="18" t="s">
        <v>1291</v>
      </c>
      <c r="F12675" s="18" t="s">
        <v>3711</v>
      </c>
      <c r="G12675" s="18">
        <v>720</v>
      </c>
      <c r="H12675" s="18">
        <v>2.35</v>
      </c>
      <c r="I12675" s="18">
        <v>3.28</v>
      </c>
      <c r="Q12675"/>
    </row>
    <row r="12676" spans="2:17" x14ac:dyDescent="0.25">
      <c r="B12676" s="18">
        <v>2013</v>
      </c>
      <c r="C12676" s="18" t="s">
        <v>8</v>
      </c>
      <c r="D12676" s="18" t="s">
        <v>277</v>
      </c>
      <c r="E12676" s="18" t="s">
        <v>1291</v>
      </c>
      <c r="F12676" s="18" t="s">
        <v>1314</v>
      </c>
      <c r="G12676" s="18">
        <v>1080</v>
      </c>
      <c r="H12676" s="18">
        <v>2.8</v>
      </c>
      <c r="I12676" s="18">
        <v>3.55</v>
      </c>
      <c r="Q12676"/>
    </row>
    <row r="12677" spans="2:17" x14ac:dyDescent="0.25">
      <c r="B12677" s="18">
        <v>2013</v>
      </c>
      <c r="C12677" s="18" t="s">
        <v>8</v>
      </c>
      <c r="D12677" s="18" t="s">
        <v>277</v>
      </c>
      <c r="E12677" s="18" t="s">
        <v>1291</v>
      </c>
      <c r="F12677" s="18" t="s">
        <v>1315</v>
      </c>
      <c r="G12677" s="18">
        <v>852</v>
      </c>
      <c r="H12677" s="18">
        <v>2.0699999999999998</v>
      </c>
      <c r="I12677" s="18">
        <v>3.82</v>
      </c>
      <c r="Q12677"/>
    </row>
    <row r="12678" spans="2:17" x14ac:dyDescent="0.25">
      <c r="B12678" s="18">
        <v>2013</v>
      </c>
      <c r="C12678" s="18" t="s">
        <v>8</v>
      </c>
      <c r="D12678" s="18" t="s">
        <v>277</v>
      </c>
      <c r="E12678" s="18" t="s">
        <v>1291</v>
      </c>
      <c r="F12678" s="18" t="s">
        <v>1316</v>
      </c>
      <c r="G12678" s="18">
        <v>972</v>
      </c>
      <c r="H12678" s="18">
        <v>2.6</v>
      </c>
      <c r="I12678" s="18">
        <v>3.62</v>
      </c>
      <c r="Q12678"/>
    </row>
    <row r="12679" spans="2:17" x14ac:dyDescent="0.25">
      <c r="B12679" s="18">
        <v>2013</v>
      </c>
      <c r="C12679" s="18" t="s">
        <v>8</v>
      </c>
      <c r="D12679" s="18" t="s">
        <v>277</v>
      </c>
      <c r="E12679" s="18" t="s">
        <v>1291</v>
      </c>
      <c r="F12679" s="18" t="s">
        <v>1317</v>
      </c>
      <c r="G12679" s="18">
        <v>780</v>
      </c>
      <c r="H12679" s="18">
        <v>2.15</v>
      </c>
      <c r="I12679" s="18">
        <v>3.73</v>
      </c>
      <c r="Q12679"/>
    </row>
    <row r="12680" spans="2:17" x14ac:dyDescent="0.25">
      <c r="B12680" s="18">
        <v>2013</v>
      </c>
      <c r="C12680" s="18" t="s">
        <v>8</v>
      </c>
      <c r="D12680" s="18" t="s">
        <v>277</v>
      </c>
      <c r="E12680" s="18" t="s">
        <v>1291</v>
      </c>
      <c r="F12680" s="18" t="s">
        <v>1318</v>
      </c>
      <c r="G12680" s="18">
        <v>936</v>
      </c>
      <c r="H12680" s="18">
        <v>2.33</v>
      </c>
      <c r="I12680" s="18">
        <v>3.24</v>
      </c>
      <c r="Q12680"/>
    </row>
    <row r="12681" spans="2:17" x14ac:dyDescent="0.25">
      <c r="B12681" s="18">
        <v>2013</v>
      </c>
      <c r="C12681" s="18" t="s">
        <v>8</v>
      </c>
      <c r="D12681" s="18" t="s">
        <v>277</v>
      </c>
      <c r="E12681" s="18" t="s">
        <v>1291</v>
      </c>
      <c r="F12681" s="18" t="s">
        <v>1319</v>
      </c>
      <c r="G12681" s="18">
        <v>708</v>
      </c>
      <c r="H12681" s="18">
        <v>2.58</v>
      </c>
      <c r="I12681" s="18">
        <v>4</v>
      </c>
      <c r="Q12681"/>
    </row>
    <row r="12682" spans="2:17" x14ac:dyDescent="0.25">
      <c r="B12682" s="18">
        <v>2013</v>
      </c>
      <c r="C12682" s="18" t="s">
        <v>8</v>
      </c>
      <c r="D12682" s="18" t="s">
        <v>277</v>
      </c>
      <c r="E12682" s="18" t="s">
        <v>1291</v>
      </c>
      <c r="F12682" s="18" t="s">
        <v>1320</v>
      </c>
      <c r="G12682" s="18">
        <v>1188</v>
      </c>
      <c r="H12682" s="18">
        <v>2.4300000000000002</v>
      </c>
      <c r="I12682" s="18">
        <v>3.5</v>
      </c>
      <c r="Q12682"/>
    </row>
    <row r="12683" spans="2:17" x14ac:dyDescent="0.25">
      <c r="B12683" s="18">
        <v>2013</v>
      </c>
      <c r="C12683" s="18" t="s">
        <v>8</v>
      </c>
      <c r="D12683" s="18" t="s">
        <v>277</v>
      </c>
      <c r="E12683" s="18" t="s">
        <v>1291</v>
      </c>
      <c r="F12683" s="18" t="s">
        <v>1321</v>
      </c>
      <c r="G12683" s="18">
        <v>852</v>
      </c>
      <c r="H12683" s="18">
        <v>2.34</v>
      </c>
      <c r="I12683" s="18">
        <v>3.66</v>
      </c>
      <c r="Q12683"/>
    </row>
    <row r="12684" spans="2:17" x14ac:dyDescent="0.25">
      <c r="B12684" s="18">
        <v>2013</v>
      </c>
      <c r="C12684" s="18" t="s">
        <v>8</v>
      </c>
      <c r="D12684" s="18" t="s">
        <v>277</v>
      </c>
      <c r="E12684" s="18" t="s">
        <v>1291</v>
      </c>
      <c r="F12684" s="18" t="s">
        <v>3712</v>
      </c>
      <c r="G12684" s="18">
        <v>1116</v>
      </c>
      <c r="H12684" s="18">
        <v>2.93</v>
      </c>
      <c r="I12684" s="18">
        <v>3.67</v>
      </c>
      <c r="Q12684"/>
    </row>
    <row r="12685" spans="2:17" x14ac:dyDescent="0.25">
      <c r="B12685" s="18">
        <v>2013</v>
      </c>
      <c r="C12685" s="18" t="s">
        <v>8</v>
      </c>
      <c r="D12685" s="18" t="s">
        <v>277</v>
      </c>
      <c r="E12685" s="18" t="s">
        <v>1291</v>
      </c>
      <c r="F12685" s="18" t="s">
        <v>3713</v>
      </c>
      <c r="G12685" s="18">
        <v>912</v>
      </c>
      <c r="H12685" s="18">
        <v>2.4700000000000002</v>
      </c>
      <c r="I12685" s="18">
        <v>3.31</v>
      </c>
      <c r="Q12685"/>
    </row>
    <row r="12686" spans="2:17" x14ac:dyDescent="0.25">
      <c r="B12686" s="18">
        <v>2013</v>
      </c>
      <c r="C12686" s="18" t="s">
        <v>8</v>
      </c>
      <c r="D12686" s="18" t="s">
        <v>277</v>
      </c>
      <c r="E12686" s="18" t="s">
        <v>1291</v>
      </c>
      <c r="F12686" s="18" t="s">
        <v>3714</v>
      </c>
      <c r="G12686" s="18">
        <v>636</v>
      </c>
      <c r="H12686" s="18">
        <v>2.5099999999999998</v>
      </c>
      <c r="I12686" s="18">
        <v>4</v>
      </c>
      <c r="Q12686"/>
    </row>
    <row r="12687" spans="2:17" x14ac:dyDescent="0.25">
      <c r="B12687" s="18">
        <v>2013</v>
      </c>
      <c r="C12687" s="18" t="s">
        <v>8</v>
      </c>
      <c r="D12687" s="18" t="s">
        <v>277</v>
      </c>
      <c r="E12687" s="18" t="s">
        <v>1291</v>
      </c>
      <c r="F12687" s="18" t="s">
        <v>3715</v>
      </c>
      <c r="G12687" s="18">
        <v>1080</v>
      </c>
      <c r="H12687" s="18">
        <v>2.77</v>
      </c>
      <c r="I12687" s="18">
        <v>3.61</v>
      </c>
      <c r="Q12687"/>
    </row>
    <row r="12688" spans="2:17" x14ac:dyDescent="0.25">
      <c r="B12688" s="18">
        <v>2013</v>
      </c>
      <c r="C12688" s="18" t="s">
        <v>8</v>
      </c>
      <c r="D12688" s="18" t="s">
        <v>277</v>
      </c>
      <c r="E12688" s="18" t="s">
        <v>1291</v>
      </c>
      <c r="F12688" s="18" t="s">
        <v>3973</v>
      </c>
      <c r="G12688" s="18">
        <v>600</v>
      </c>
      <c r="H12688" s="18">
        <v>2.67</v>
      </c>
      <c r="I12688" s="18">
        <v>3.92</v>
      </c>
      <c r="Q12688"/>
    </row>
    <row r="12689" spans="2:17" x14ac:dyDescent="0.25">
      <c r="B12689" s="18">
        <v>2013</v>
      </c>
      <c r="C12689" s="18" t="s">
        <v>8</v>
      </c>
      <c r="D12689" s="18" t="s">
        <v>277</v>
      </c>
      <c r="E12689" s="18" t="s">
        <v>1291</v>
      </c>
      <c r="F12689" s="18" t="s">
        <v>3716</v>
      </c>
      <c r="G12689" s="18">
        <v>936</v>
      </c>
      <c r="H12689" s="18">
        <v>2.65</v>
      </c>
      <c r="I12689" s="18">
        <v>3.37</v>
      </c>
      <c r="Q12689"/>
    </row>
    <row r="12690" spans="2:17" x14ac:dyDescent="0.25">
      <c r="B12690" s="18">
        <v>2013</v>
      </c>
      <c r="C12690" s="18" t="s">
        <v>8</v>
      </c>
      <c r="D12690" s="18" t="s">
        <v>277</v>
      </c>
      <c r="E12690" s="18" t="s">
        <v>1291</v>
      </c>
      <c r="F12690" s="18" t="s">
        <v>3717</v>
      </c>
      <c r="G12690" s="18">
        <v>1032</v>
      </c>
      <c r="H12690" s="18">
        <v>2.5299999999999998</v>
      </c>
      <c r="I12690" s="18">
        <v>3.86</v>
      </c>
      <c r="Q12690"/>
    </row>
    <row r="12691" spans="2:17" x14ac:dyDescent="0.25">
      <c r="B12691" s="18">
        <v>2013</v>
      </c>
      <c r="C12691" s="18" t="s">
        <v>8</v>
      </c>
      <c r="D12691" s="18" t="s">
        <v>277</v>
      </c>
      <c r="E12691" s="18" t="s">
        <v>1291</v>
      </c>
      <c r="F12691" s="18" t="s">
        <v>3718</v>
      </c>
      <c r="G12691" s="18">
        <v>1164</v>
      </c>
      <c r="H12691" s="18">
        <v>2.14</v>
      </c>
      <c r="I12691" s="18">
        <v>3.67</v>
      </c>
      <c r="Q12691"/>
    </row>
    <row r="12692" spans="2:17" x14ac:dyDescent="0.25">
      <c r="B12692" s="18">
        <v>2013</v>
      </c>
      <c r="C12692" s="18" t="s">
        <v>8</v>
      </c>
      <c r="D12692" s="18" t="s">
        <v>277</v>
      </c>
      <c r="E12692" s="18" t="s">
        <v>1291</v>
      </c>
      <c r="F12692" s="18" t="s">
        <v>3719</v>
      </c>
      <c r="G12692" s="18">
        <v>732</v>
      </c>
      <c r="H12692" s="18">
        <v>2.69</v>
      </c>
      <c r="I12692" s="18">
        <v>3.28</v>
      </c>
      <c r="Q12692"/>
    </row>
    <row r="12693" spans="2:17" x14ac:dyDescent="0.25">
      <c r="B12693" s="18">
        <v>2013</v>
      </c>
      <c r="C12693" s="18" t="s">
        <v>8</v>
      </c>
      <c r="D12693" s="18" t="s">
        <v>277</v>
      </c>
      <c r="E12693" s="18" t="s">
        <v>1291</v>
      </c>
      <c r="F12693" s="18" t="s">
        <v>3720</v>
      </c>
      <c r="G12693" s="18">
        <v>912</v>
      </c>
      <c r="H12693" s="18">
        <v>2.12</v>
      </c>
      <c r="I12693" s="18">
        <v>3.53</v>
      </c>
      <c r="Q12693"/>
    </row>
    <row r="12694" spans="2:17" x14ac:dyDescent="0.25">
      <c r="B12694" s="18">
        <v>2013</v>
      </c>
      <c r="C12694" s="18" t="s">
        <v>8</v>
      </c>
      <c r="D12694" s="18" t="s">
        <v>277</v>
      </c>
      <c r="E12694" s="18" t="s">
        <v>1291</v>
      </c>
      <c r="F12694" s="18" t="s">
        <v>3976</v>
      </c>
      <c r="G12694" s="18">
        <v>648</v>
      </c>
      <c r="H12694" s="18">
        <v>2.1</v>
      </c>
      <c r="I12694" s="18">
        <v>3.4</v>
      </c>
      <c r="Q12694"/>
    </row>
    <row r="12695" spans="2:17" x14ac:dyDescent="0.25">
      <c r="B12695" s="18">
        <v>2013</v>
      </c>
      <c r="C12695" s="18" t="s">
        <v>8</v>
      </c>
      <c r="D12695" s="18" t="s">
        <v>277</v>
      </c>
      <c r="E12695" s="18" t="s">
        <v>1291</v>
      </c>
      <c r="F12695" s="18" t="s">
        <v>3721</v>
      </c>
      <c r="G12695" s="18">
        <v>828</v>
      </c>
      <c r="H12695" s="18">
        <v>2.13</v>
      </c>
      <c r="I12695" s="18">
        <v>3.71</v>
      </c>
      <c r="Q12695"/>
    </row>
    <row r="12696" spans="2:17" x14ac:dyDescent="0.25">
      <c r="B12696" s="18">
        <v>2013</v>
      </c>
      <c r="C12696" s="18" t="s">
        <v>8</v>
      </c>
      <c r="D12696" s="18" t="s">
        <v>277</v>
      </c>
      <c r="E12696" s="18" t="s">
        <v>1291</v>
      </c>
      <c r="F12696" s="18" t="s">
        <v>3977</v>
      </c>
      <c r="G12696" s="18">
        <v>1080</v>
      </c>
      <c r="H12696" s="18">
        <v>2.5099999999999998</v>
      </c>
      <c r="I12696" s="18">
        <v>3.66</v>
      </c>
      <c r="Q12696"/>
    </row>
    <row r="12697" spans="2:17" x14ac:dyDescent="0.25">
      <c r="B12697" s="18">
        <v>2013</v>
      </c>
      <c r="C12697" s="18" t="s">
        <v>8</v>
      </c>
      <c r="D12697" s="18" t="s">
        <v>277</v>
      </c>
      <c r="E12697" s="18" t="s">
        <v>1291</v>
      </c>
      <c r="F12697" s="18" t="s">
        <v>3978</v>
      </c>
      <c r="G12697" s="18">
        <v>612</v>
      </c>
      <c r="H12697" s="18">
        <v>2.42</v>
      </c>
      <c r="I12697" s="18">
        <v>3.51</v>
      </c>
      <c r="Q12697"/>
    </row>
    <row r="12698" spans="2:17" x14ac:dyDescent="0.25">
      <c r="B12698" s="18">
        <v>2013</v>
      </c>
      <c r="C12698" s="18" t="s">
        <v>8</v>
      </c>
      <c r="D12698" s="18" t="s">
        <v>277</v>
      </c>
      <c r="E12698" s="18" t="s">
        <v>1291</v>
      </c>
      <c r="F12698" s="18" t="s">
        <v>3722</v>
      </c>
      <c r="G12698" s="18">
        <v>1140</v>
      </c>
      <c r="H12698" s="18">
        <v>2.97</v>
      </c>
      <c r="I12698" s="18">
        <v>3.25</v>
      </c>
      <c r="Q12698"/>
    </row>
    <row r="12699" spans="2:17" x14ac:dyDescent="0.25">
      <c r="B12699" s="18">
        <v>2013</v>
      </c>
      <c r="C12699" s="18" t="s">
        <v>8</v>
      </c>
      <c r="D12699" s="18" t="s">
        <v>277</v>
      </c>
      <c r="E12699" s="18" t="s">
        <v>1291</v>
      </c>
      <c r="F12699" s="18" t="s">
        <v>3723</v>
      </c>
      <c r="G12699" s="18">
        <v>1056</v>
      </c>
      <c r="H12699" s="18">
        <v>2.02</v>
      </c>
      <c r="I12699" s="18">
        <v>3.27</v>
      </c>
      <c r="Q12699"/>
    </row>
    <row r="12700" spans="2:17" x14ac:dyDescent="0.25">
      <c r="B12700" s="18">
        <v>2013</v>
      </c>
      <c r="C12700" s="18" t="s">
        <v>8</v>
      </c>
      <c r="D12700" s="18" t="s">
        <v>277</v>
      </c>
      <c r="E12700" s="18" t="s">
        <v>1291</v>
      </c>
      <c r="F12700" s="18" t="s">
        <v>1322</v>
      </c>
      <c r="G12700" s="18">
        <v>1140</v>
      </c>
      <c r="H12700" s="18">
        <v>2.2999999999999998</v>
      </c>
      <c r="I12700" s="18">
        <v>3.39</v>
      </c>
      <c r="Q12700"/>
    </row>
    <row r="12701" spans="2:17" x14ac:dyDescent="0.25">
      <c r="B12701" s="18">
        <v>2013</v>
      </c>
      <c r="C12701" s="18" t="s">
        <v>8</v>
      </c>
      <c r="D12701" s="18" t="s">
        <v>277</v>
      </c>
      <c r="E12701" s="18" t="s">
        <v>1291</v>
      </c>
      <c r="F12701" s="18" t="s">
        <v>3724</v>
      </c>
      <c r="G12701" s="18">
        <v>900</v>
      </c>
      <c r="H12701" s="18">
        <v>2.77</v>
      </c>
      <c r="I12701" s="18">
        <v>3.52</v>
      </c>
      <c r="Q12701"/>
    </row>
    <row r="12702" spans="2:17" x14ac:dyDescent="0.25">
      <c r="B12702" s="18">
        <v>2013</v>
      </c>
      <c r="C12702" s="18" t="s">
        <v>8</v>
      </c>
      <c r="D12702" s="18" t="s">
        <v>277</v>
      </c>
      <c r="E12702" s="18" t="s">
        <v>1291</v>
      </c>
      <c r="F12702" s="18" t="s">
        <v>3725</v>
      </c>
      <c r="G12702" s="18">
        <v>1044</v>
      </c>
      <c r="H12702" s="18">
        <v>2.77</v>
      </c>
      <c r="I12702" s="18">
        <v>3.72</v>
      </c>
      <c r="Q12702"/>
    </row>
    <row r="12703" spans="2:17" x14ac:dyDescent="0.25">
      <c r="B12703" s="18">
        <v>2013</v>
      </c>
      <c r="C12703" s="18" t="s">
        <v>8</v>
      </c>
      <c r="D12703" s="18" t="s">
        <v>160</v>
      </c>
      <c r="E12703" s="18" t="s">
        <v>3726</v>
      </c>
      <c r="F12703" s="18" t="s">
        <v>1323</v>
      </c>
      <c r="G12703" s="18">
        <v>144</v>
      </c>
      <c r="H12703" s="18">
        <v>1.01</v>
      </c>
      <c r="I12703" s="18">
        <v>1.3</v>
      </c>
      <c r="Q12703"/>
    </row>
    <row r="12704" spans="2:17" x14ac:dyDescent="0.25">
      <c r="B12704" s="18">
        <v>2013</v>
      </c>
      <c r="C12704" s="18" t="s">
        <v>8</v>
      </c>
      <c r="D12704" s="18" t="s">
        <v>160</v>
      </c>
      <c r="E12704" s="18" t="s">
        <v>10</v>
      </c>
      <c r="F12704" s="18" t="s">
        <v>1324</v>
      </c>
      <c r="G12704" s="18">
        <v>228</v>
      </c>
      <c r="H12704" s="18">
        <v>1.1599999999999999</v>
      </c>
      <c r="I12704" s="18">
        <v>1.25</v>
      </c>
      <c r="Q12704"/>
    </row>
    <row r="12705" spans="2:17" x14ac:dyDescent="0.25">
      <c r="B12705" s="18">
        <v>2013</v>
      </c>
      <c r="C12705" s="18" t="s">
        <v>8</v>
      </c>
      <c r="D12705" s="18" t="s">
        <v>160</v>
      </c>
      <c r="E12705" s="18" t="s">
        <v>10</v>
      </c>
      <c r="F12705" s="18" t="s">
        <v>1325</v>
      </c>
      <c r="G12705" s="18">
        <v>180</v>
      </c>
      <c r="H12705" s="18">
        <v>1.18</v>
      </c>
      <c r="I12705" s="18">
        <v>1.36</v>
      </c>
      <c r="Q12705"/>
    </row>
    <row r="12706" spans="2:17" x14ac:dyDescent="0.25">
      <c r="B12706" s="18">
        <v>2013</v>
      </c>
      <c r="C12706" s="18" t="s">
        <v>8</v>
      </c>
      <c r="D12706" s="18" t="s">
        <v>160</v>
      </c>
      <c r="E12706" s="18" t="s">
        <v>10</v>
      </c>
      <c r="F12706" s="18" t="s">
        <v>1326</v>
      </c>
      <c r="G12706" s="18">
        <v>228</v>
      </c>
      <c r="H12706" s="18">
        <v>1.1599999999999999</v>
      </c>
      <c r="I12706" s="18">
        <v>1.39</v>
      </c>
      <c r="Q12706"/>
    </row>
    <row r="12707" spans="2:17" x14ac:dyDescent="0.25">
      <c r="B12707" s="18">
        <v>2013</v>
      </c>
      <c r="C12707" s="18" t="s">
        <v>8</v>
      </c>
      <c r="D12707" s="18" t="s">
        <v>160</v>
      </c>
      <c r="E12707" s="18" t="s">
        <v>10</v>
      </c>
      <c r="F12707" s="18" t="s">
        <v>1327</v>
      </c>
      <c r="G12707" s="18">
        <v>144</v>
      </c>
      <c r="H12707" s="18">
        <v>1.1599999999999999</v>
      </c>
      <c r="I12707" s="18">
        <v>1.34</v>
      </c>
      <c r="Q12707"/>
    </row>
    <row r="12708" spans="2:17" x14ac:dyDescent="0.25">
      <c r="B12708" s="18">
        <v>2013</v>
      </c>
      <c r="C12708" s="18" t="s">
        <v>8</v>
      </c>
      <c r="D12708" s="18" t="s">
        <v>160</v>
      </c>
      <c r="E12708" s="18" t="s">
        <v>10</v>
      </c>
      <c r="F12708" s="18" t="s">
        <v>1328</v>
      </c>
      <c r="G12708" s="18">
        <v>228</v>
      </c>
      <c r="H12708" s="18">
        <v>1.1200000000000001</v>
      </c>
      <c r="I12708" s="18">
        <v>1.3</v>
      </c>
      <c r="Q12708"/>
    </row>
    <row r="12709" spans="2:17" x14ac:dyDescent="0.25">
      <c r="B12709" s="18">
        <v>2013</v>
      </c>
      <c r="C12709" s="18" t="s">
        <v>8</v>
      </c>
      <c r="D12709" s="18" t="s">
        <v>160</v>
      </c>
      <c r="E12709" s="18" t="s">
        <v>10</v>
      </c>
      <c r="F12709" s="18" t="s">
        <v>1329</v>
      </c>
      <c r="G12709" s="18">
        <v>192</v>
      </c>
      <c r="H12709" s="18">
        <v>1.06</v>
      </c>
      <c r="I12709" s="18">
        <v>1.3</v>
      </c>
      <c r="Q12709"/>
    </row>
    <row r="12710" spans="2:17" x14ac:dyDescent="0.25">
      <c r="B12710" s="18">
        <v>2013</v>
      </c>
      <c r="C12710" s="18" t="s">
        <v>8</v>
      </c>
      <c r="D12710" s="18" t="s">
        <v>160</v>
      </c>
      <c r="E12710" s="18" t="s">
        <v>10</v>
      </c>
      <c r="F12710" s="18" t="s">
        <v>1330</v>
      </c>
      <c r="G12710" s="18">
        <v>156</v>
      </c>
      <c r="H12710" s="18">
        <v>1.1200000000000001</v>
      </c>
      <c r="I12710" s="18">
        <v>1.38</v>
      </c>
      <c r="Q12710"/>
    </row>
    <row r="12711" spans="2:17" x14ac:dyDescent="0.25">
      <c r="B12711" s="18">
        <v>2013</v>
      </c>
      <c r="C12711" s="18" t="s">
        <v>8</v>
      </c>
      <c r="D12711" s="18" t="s">
        <v>160</v>
      </c>
      <c r="E12711" s="18" t="s">
        <v>10</v>
      </c>
      <c r="F12711" s="18" t="s">
        <v>1331</v>
      </c>
      <c r="G12711" s="18">
        <v>144</v>
      </c>
      <c r="H12711" s="18">
        <v>1.1200000000000001</v>
      </c>
      <c r="I12711" s="18">
        <v>1.35</v>
      </c>
      <c r="Q12711"/>
    </row>
    <row r="12712" spans="2:17" x14ac:dyDescent="0.25">
      <c r="B12712" s="18">
        <v>2013</v>
      </c>
      <c r="C12712" s="18" t="s">
        <v>8</v>
      </c>
      <c r="D12712" s="18" t="s">
        <v>160</v>
      </c>
      <c r="E12712" s="18" t="s">
        <v>3726</v>
      </c>
      <c r="F12712" s="18" t="s">
        <v>1332</v>
      </c>
      <c r="G12712" s="18">
        <v>72</v>
      </c>
      <c r="H12712" s="18">
        <v>1.1599999999999999</v>
      </c>
      <c r="I12712" s="18">
        <v>1.38</v>
      </c>
      <c r="Q12712"/>
    </row>
    <row r="12713" spans="2:17" x14ac:dyDescent="0.25">
      <c r="B12713" s="18">
        <v>2013</v>
      </c>
      <c r="C12713" s="18" t="s">
        <v>8</v>
      </c>
      <c r="D12713" s="18" t="s">
        <v>160</v>
      </c>
      <c r="E12713" s="18" t="s">
        <v>10</v>
      </c>
      <c r="F12713" s="18" t="s">
        <v>1333</v>
      </c>
      <c r="G12713" s="18">
        <v>60</v>
      </c>
      <c r="H12713" s="18">
        <v>1.02</v>
      </c>
      <c r="I12713" s="18">
        <v>1.33</v>
      </c>
      <c r="Q12713"/>
    </row>
    <row r="12714" spans="2:17" x14ac:dyDescent="0.25">
      <c r="B12714" s="18">
        <v>2013</v>
      </c>
      <c r="C12714" s="18" t="s">
        <v>8</v>
      </c>
      <c r="D12714" s="18" t="s">
        <v>160</v>
      </c>
      <c r="E12714" s="18" t="s">
        <v>10</v>
      </c>
      <c r="F12714" s="18" t="s">
        <v>1334</v>
      </c>
      <c r="G12714" s="18">
        <v>60</v>
      </c>
      <c r="H12714" s="18">
        <v>1.1499999999999999</v>
      </c>
      <c r="I12714" s="18">
        <v>1.37</v>
      </c>
      <c r="Q12714"/>
    </row>
    <row r="12715" spans="2:17" x14ac:dyDescent="0.25">
      <c r="B12715" s="18">
        <v>2013</v>
      </c>
      <c r="C12715" s="18" t="s">
        <v>8</v>
      </c>
      <c r="D12715" s="18" t="s">
        <v>160</v>
      </c>
      <c r="E12715" s="18" t="s">
        <v>10</v>
      </c>
      <c r="F12715" s="18" t="s">
        <v>1335</v>
      </c>
      <c r="G12715" s="18">
        <v>228</v>
      </c>
      <c r="H12715" s="18">
        <v>1.02</v>
      </c>
      <c r="I12715" s="18">
        <v>1.35</v>
      </c>
      <c r="Q12715"/>
    </row>
    <row r="12716" spans="2:17" x14ac:dyDescent="0.25">
      <c r="B12716" s="18">
        <v>2013</v>
      </c>
      <c r="C12716" s="18" t="s">
        <v>8</v>
      </c>
      <c r="D12716" s="18" t="s">
        <v>160</v>
      </c>
      <c r="E12716" s="18" t="s">
        <v>1336</v>
      </c>
      <c r="F12716" s="18" t="s">
        <v>1337</v>
      </c>
      <c r="G12716" s="18">
        <v>204</v>
      </c>
      <c r="H12716" s="18">
        <v>1.2</v>
      </c>
      <c r="I12716" s="18">
        <v>1.32</v>
      </c>
      <c r="Q12716"/>
    </row>
    <row r="12717" spans="2:17" x14ac:dyDescent="0.25">
      <c r="B12717" s="18">
        <v>2013</v>
      </c>
      <c r="C12717" s="18" t="s">
        <v>8</v>
      </c>
      <c r="D12717" s="18" t="s">
        <v>160</v>
      </c>
      <c r="E12717" s="18" t="s">
        <v>1336</v>
      </c>
      <c r="F12717" s="18" t="s">
        <v>1338</v>
      </c>
      <c r="G12717" s="18">
        <v>228</v>
      </c>
      <c r="H12717" s="18">
        <v>1.0900000000000001</v>
      </c>
      <c r="I12717" s="18">
        <v>1.27</v>
      </c>
      <c r="Q12717"/>
    </row>
    <row r="12718" spans="2:17" x14ac:dyDescent="0.25">
      <c r="B12718" s="18">
        <v>2013</v>
      </c>
      <c r="C12718" s="18" t="s">
        <v>8</v>
      </c>
      <c r="D12718" s="18" t="s">
        <v>160</v>
      </c>
      <c r="E12718" s="18" t="s">
        <v>1336</v>
      </c>
      <c r="F12718" s="18" t="s">
        <v>1339</v>
      </c>
      <c r="G12718" s="18">
        <v>144</v>
      </c>
      <c r="H12718" s="18">
        <v>1.0900000000000001</v>
      </c>
      <c r="I12718" s="18">
        <v>1.39</v>
      </c>
      <c r="Q12718"/>
    </row>
    <row r="12719" spans="2:17" x14ac:dyDescent="0.25">
      <c r="B12719" s="18">
        <v>2013</v>
      </c>
      <c r="C12719" s="18" t="s">
        <v>8</v>
      </c>
      <c r="D12719" s="18" t="s">
        <v>94</v>
      </c>
      <c r="E12719" s="18" t="s">
        <v>1340</v>
      </c>
      <c r="F12719" s="18" t="s">
        <v>1341</v>
      </c>
      <c r="G12719" s="18">
        <v>5832</v>
      </c>
      <c r="H12719" s="18">
        <v>0.57999999999999996</v>
      </c>
      <c r="I12719" s="18">
        <v>0.99</v>
      </c>
      <c r="Q12719"/>
    </row>
    <row r="12720" spans="2:17" x14ac:dyDescent="0.25">
      <c r="B12720" s="18">
        <v>2013</v>
      </c>
      <c r="C12720" s="18" t="s">
        <v>8</v>
      </c>
      <c r="D12720" s="18" t="s">
        <v>94</v>
      </c>
      <c r="E12720" s="18" t="s">
        <v>1340</v>
      </c>
      <c r="F12720" s="18" t="s">
        <v>1342</v>
      </c>
      <c r="G12720" s="18">
        <v>5184</v>
      </c>
      <c r="H12720" s="18">
        <v>0.78</v>
      </c>
      <c r="I12720" s="18">
        <v>1.04</v>
      </c>
      <c r="Q12720"/>
    </row>
    <row r="12721" spans="2:17" x14ac:dyDescent="0.25">
      <c r="B12721" s="18">
        <v>2013</v>
      </c>
      <c r="C12721" s="18" t="s">
        <v>8</v>
      </c>
      <c r="D12721" s="18" t="s">
        <v>94</v>
      </c>
      <c r="E12721" s="18" t="s">
        <v>1340</v>
      </c>
      <c r="F12721" s="18" t="s">
        <v>1343</v>
      </c>
      <c r="G12721" s="18">
        <v>9228</v>
      </c>
      <c r="H12721" s="18">
        <v>0.52</v>
      </c>
      <c r="I12721" s="18">
        <v>1.2</v>
      </c>
      <c r="Q12721"/>
    </row>
    <row r="12722" spans="2:17" x14ac:dyDescent="0.25">
      <c r="B12722" s="18">
        <v>2013</v>
      </c>
      <c r="C12722" s="18" t="s">
        <v>8</v>
      </c>
      <c r="D12722" s="18" t="s">
        <v>94</v>
      </c>
      <c r="E12722" s="18" t="s">
        <v>1340</v>
      </c>
      <c r="F12722" s="18" t="s">
        <v>1344</v>
      </c>
      <c r="G12722" s="18">
        <v>6048</v>
      </c>
      <c r="H12722" s="18">
        <v>0.56999999999999995</v>
      </c>
      <c r="I12722" s="18">
        <v>1.06</v>
      </c>
      <c r="Q12722"/>
    </row>
    <row r="12723" spans="2:17" x14ac:dyDescent="0.25">
      <c r="B12723" s="18">
        <v>2013</v>
      </c>
      <c r="C12723" s="18" t="s">
        <v>8</v>
      </c>
      <c r="D12723" s="18" t="s">
        <v>94</v>
      </c>
      <c r="E12723" s="18" t="s">
        <v>1340</v>
      </c>
      <c r="F12723" s="18" t="s">
        <v>1345</v>
      </c>
      <c r="G12723" s="18">
        <v>4860</v>
      </c>
      <c r="H12723" s="18">
        <v>0.79</v>
      </c>
      <c r="I12723" s="18">
        <v>1.1200000000000001</v>
      </c>
      <c r="Q12723"/>
    </row>
    <row r="12724" spans="2:17" x14ac:dyDescent="0.25">
      <c r="B12724" s="18">
        <v>2013</v>
      </c>
      <c r="C12724" s="18" t="s">
        <v>8</v>
      </c>
      <c r="D12724" s="18" t="s">
        <v>94</v>
      </c>
      <c r="E12724" s="18" t="s">
        <v>1340</v>
      </c>
      <c r="F12724" s="18" t="s">
        <v>1346</v>
      </c>
      <c r="G12724" s="18">
        <v>5652</v>
      </c>
      <c r="H12724" s="18">
        <v>1.05</v>
      </c>
      <c r="I12724" s="18">
        <v>1.07</v>
      </c>
      <c r="Q12724"/>
    </row>
    <row r="12725" spans="2:17" x14ac:dyDescent="0.25">
      <c r="B12725" s="18">
        <v>2013</v>
      </c>
      <c r="C12725" s="18" t="s">
        <v>8</v>
      </c>
      <c r="D12725" s="18" t="s">
        <v>1347</v>
      </c>
      <c r="E12725" s="18" t="s">
        <v>1348</v>
      </c>
      <c r="F12725" s="18" t="s">
        <v>1349</v>
      </c>
      <c r="G12725" s="18">
        <v>756</v>
      </c>
      <c r="H12725" s="18">
        <v>2.38</v>
      </c>
      <c r="I12725" s="18">
        <v>2.75</v>
      </c>
      <c r="Q12725"/>
    </row>
    <row r="12726" spans="2:17" x14ac:dyDescent="0.25">
      <c r="B12726" s="18">
        <v>2013</v>
      </c>
      <c r="C12726" s="18" t="s">
        <v>8</v>
      </c>
      <c r="D12726" s="18" t="s">
        <v>1347</v>
      </c>
      <c r="E12726" s="18" t="s">
        <v>1348</v>
      </c>
      <c r="F12726" s="18" t="s">
        <v>1350</v>
      </c>
      <c r="G12726" s="18">
        <v>732</v>
      </c>
      <c r="H12726" s="18">
        <v>2.13</v>
      </c>
      <c r="I12726" s="18">
        <v>2.44</v>
      </c>
      <c r="Q12726"/>
    </row>
    <row r="12727" spans="2:17" x14ac:dyDescent="0.25">
      <c r="B12727" s="18">
        <v>2013</v>
      </c>
      <c r="C12727" s="18" t="s">
        <v>8</v>
      </c>
      <c r="D12727" s="18" t="s">
        <v>1347</v>
      </c>
      <c r="E12727" s="18" t="s">
        <v>1351</v>
      </c>
      <c r="F12727" s="18" t="s">
        <v>1352</v>
      </c>
      <c r="G12727" s="18">
        <v>540</v>
      </c>
      <c r="H12727" s="18">
        <v>1.86</v>
      </c>
      <c r="I12727" s="18">
        <v>2.02</v>
      </c>
      <c r="Q12727"/>
    </row>
    <row r="12728" spans="2:17" x14ac:dyDescent="0.25">
      <c r="B12728" s="18">
        <v>2013</v>
      </c>
      <c r="C12728" s="18" t="s">
        <v>8</v>
      </c>
      <c r="D12728" s="18" t="s">
        <v>1347</v>
      </c>
      <c r="E12728" s="18" t="s">
        <v>1351</v>
      </c>
      <c r="F12728" s="18" t="s">
        <v>1353</v>
      </c>
      <c r="G12728" s="18">
        <v>624</v>
      </c>
      <c r="H12728" s="18">
        <v>2.4</v>
      </c>
      <c r="I12728" s="18">
        <v>2.46</v>
      </c>
      <c r="Q12728"/>
    </row>
    <row r="12729" spans="2:17" x14ac:dyDescent="0.25">
      <c r="B12729" s="18">
        <v>2013</v>
      </c>
      <c r="C12729" s="18" t="s">
        <v>8</v>
      </c>
      <c r="D12729" s="18" t="s">
        <v>1347</v>
      </c>
      <c r="E12729" s="18" t="s">
        <v>1351</v>
      </c>
      <c r="F12729" s="18" t="s">
        <v>1354</v>
      </c>
      <c r="G12729" s="18">
        <v>900</v>
      </c>
      <c r="H12729" s="18">
        <v>1.61</v>
      </c>
      <c r="I12729" s="18">
        <v>2.81</v>
      </c>
      <c r="Q12729"/>
    </row>
    <row r="12730" spans="2:17" x14ac:dyDescent="0.25">
      <c r="B12730" s="18">
        <v>2013</v>
      </c>
      <c r="C12730" s="18" t="s">
        <v>8</v>
      </c>
      <c r="D12730" s="18" t="s">
        <v>1347</v>
      </c>
      <c r="E12730" s="18" t="s">
        <v>1351</v>
      </c>
      <c r="F12730" s="18" t="s">
        <v>1355</v>
      </c>
      <c r="G12730" s="18">
        <v>492</v>
      </c>
      <c r="H12730" s="18">
        <v>1.92</v>
      </c>
      <c r="I12730" s="18">
        <v>3.23</v>
      </c>
      <c r="Q12730"/>
    </row>
    <row r="12731" spans="2:17" x14ac:dyDescent="0.25">
      <c r="B12731" s="18">
        <v>2013</v>
      </c>
      <c r="C12731" s="18" t="s">
        <v>8</v>
      </c>
      <c r="D12731" s="18" t="s">
        <v>1347</v>
      </c>
      <c r="E12731" s="18" t="s">
        <v>1351</v>
      </c>
      <c r="F12731" s="18" t="s">
        <v>1356</v>
      </c>
      <c r="G12731" s="18">
        <v>600</v>
      </c>
      <c r="H12731" s="18">
        <v>1.92</v>
      </c>
      <c r="I12731" s="18">
        <v>2.0699999999999998</v>
      </c>
      <c r="Q12731"/>
    </row>
    <row r="12732" spans="2:17" x14ac:dyDescent="0.25">
      <c r="B12732" s="18">
        <v>2013</v>
      </c>
      <c r="C12732" s="18" t="s">
        <v>8</v>
      </c>
      <c r="D12732" s="18" t="s">
        <v>1347</v>
      </c>
      <c r="E12732" s="18" t="s">
        <v>1351</v>
      </c>
      <c r="F12732" s="18" t="s">
        <v>1357</v>
      </c>
      <c r="G12732" s="18">
        <v>444</v>
      </c>
      <c r="H12732" s="18">
        <v>1.52</v>
      </c>
      <c r="I12732" s="18">
        <v>3.34</v>
      </c>
      <c r="Q12732"/>
    </row>
    <row r="12733" spans="2:17" x14ac:dyDescent="0.25">
      <c r="B12733" s="18">
        <v>2013</v>
      </c>
      <c r="C12733" s="18" t="s">
        <v>8</v>
      </c>
      <c r="D12733" s="18" t="s">
        <v>1347</v>
      </c>
      <c r="E12733" s="18" t="s">
        <v>1351</v>
      </c>
      <c r="F12733" s="18" t="s">
        <v>1358</v>
      </c>
      <c r="G12733" s="18">
        <v>564</v>
      </c>
      <c r="H12733" s="18">
        <v>1.28</v>
      </c>
      <c r="I12733" s="18">
        <v>2.74</v>
      </c>
      <c r="Q12733"/>
    </row>
    <row r="12734" spans="2:17" x14ac:dyDescent="0.25">
      <c r="B12734" s="18">
        <v>2013</v>
      </c>
      <c r="C12734" s="18" t="s">
        <v>8</v>
      </c>
      <c r="D12734" s="18" t="s">
        <v>1347</v>
      </c>
      <c r="E12734" s="18" t="s">
        <v>1351</v>
      </c>
      <c r="F12734" s="18" t="s">
        <v>1359</v>
      </c>
      <c r="G12734" s="18">
        <v>1020</v>
      </c>
      <c r="H12734" s="18">
        <v>1.57</v>
      </c>
      <c r="I12734" s="18">
        <v>3.43</v>
      </c>
      <c r="Q12734"/>
    </row>
    <row r="12735" spans="2:17" x14ac:dyDescent="0.25">
      <c r="B12735" s="18">
        <v>2013</v>
      </c>
      <c r="C12735" s="18" t="s">
        <v>8</v>
      </c>
      <c r="D12735" s="18" t="s">
        <v>1347</v>
      </c>
      <c r="E12735" s="18" t="s">
        <v>1351</v>
      </c>
      <c r="F12735" s="18" t="s">
        <v>1360</v>
      </c>
      <c r="G12735" s="18">
        <v>360</v>
      </c>
      <c r="H12735" s="18">
        <v>2.19</v>
      </c>
      <c r="I12735" s="18">
        <v>3.26</v>
      </c>
      <c r="Q12735"/>
    </row>
    <row r="12736" spans="2:17" x14ac:dyDescent="0.25">
      <c r="B12736" s="18">
        <v>2013</v>
      </c>
      <c r="C12736" s="18" t="s">
        <v>8</v>
      </c>
      <c r="D12736" s="18" t="s">
        <v>1347</v>
      </c>
      <c r="E12736" s="18" t="s">
        <v>1351</v>
      </c>
      <c r="F12736" s="18" t="s">
        <v>1361</v>
      </c>
      <c r="G12736" s="18">
        <v>1056</v>
      </c>
      <c r="H12736" s="18">
        <v>2.23</v>
      </c>
      <c r="I12736" s="18">
        <v>2.13</v>
      </c>
      <c r="Q12736"/>
    </row>
    <row r="12737" spans="2:17" x14ac:dyDescent="0.25">
      <c r="B12737" s="18">
        <v>2013</v>
      </c>
      <c r="C12737" s="18" t="s">
        <v>8</v>
      </c>
      <c r="D12737" s="18" t="s">
        <v>1347</v>
      </c>
      <c r="E12737" s="18" t="s">
        <v>1351</v>
      </c>
      <c r="F12737" s="18" t="s">
        <v>1362</v>
      </c>
      <c r="G12737" s="18">
        <v>660</v>
      </c>
      <c r="H12737" s="18">
        <v>1.95</v>
      </c>
      <c r="I12737" s="18">
        <v>3.32</v>
      </c>
      <c r="Q12737"/>
    </row>
    <row r="12738" spans="2:17" x14ac:dyDescent="0.25">
      <c r="B12738" s="18">
        <v>2013</v>
      </c>
      <c r="C12738" s="18" t="s">
        <v>8</v>
      </c>
      <c r="D12738" s="18" t="s">
        <v>1347</v>
      </c>
      <c r="E12738" s="18" t="s">
        <v>1351</v>
      </c>
      <c r="F12738" s="18" t="s">
        <v>1363</v>
      </c>
      <c r="G12738" s="18">
        <v>780</v>
      </c>
      <c r="H12738" s="18">
        <v>1.62</v>
      </c>
      <c r="I12738" s="18">
        <v>2.77</v>
      </c>
      <c r="Q12738"/>
    </row>
    <row r="12739" spans="2:17" x14ac:dyDescent="0.25">
      <c r="B12739" s="18">
        <v>2013</v>
      </c>
      <c r="C12739" s="18" t="s">
        <v>8</v>
      </c>
      <c r="D12739" s="18" t="s">
        <v>1347</v>
      </c>
      <c r="E12739" s="18" t="s">
        <v>1351</v>
      </c>
      <c r="F12739" s="18" t="s">
        <v>1364</v>
      </c>
      <c r="G12739" s="18">
        <v>1152</v>
      </c>
      <c r="H12739" s="18">
        <v>1.93</v>
      </c>
      <c r="I12739" s="18">
        <v>3.43</v>
      </c>
      <c r="Q12739"/>
    </row>
    <row r="12740" spans="2:17" x14ac:dyDescent="0.25">
      <c r="B12740" s="18">
        <v>2013</v>
      </c>
      <c r="C12740" s="18" t="s">
        <v>8</v>
      </c>
      <c r="D12740" s="18" t="s">
        <v>1347</v>
      </c>
      <c r="E12740" s="18" t="s">
        <v>1351</v>
      </c>
      <c r="F12740" s="18" t="s">
        <v>3996</v>
      </c>
      <c r="G12740" s="18">
        <v>564</v>
      </c>
      <c r="H12740" s="18">
        <v>1.29</v>
      </c>
      <c r="I12740" s="18">
        <v>2.0299999999999998</v>
      </c>
      <c r="Q12740"/>
    </row>
    <row r="12741" spans="2:17" x14ac:dyDescent="0.25">
      <c r="B12741" s="18">
        <v>2013</v>
      </c>
      <c r="C12741" s="18" t="s">
        <v>8</v>
      </c>
      <c r="D12741" s="18" t="s">
        <v>1347</v>
      </c>
      <c r="E12741" s="18" t="s">
        <v>1351</v>
      </c>
      <c r="F12741" s="18" t="s">
        <v>1365</v>
      </c>
      <c r="G12741" s="18">
        <v>744</v>
      </c>
      <c r="H12741" s="18">
        <v>1.22</v>
      </c>
      <c r="I12741" s="18">
        <v>3.49</v>
      </c>
      <c r="Q12741"/>
    </row>
    <row r="12742" spans="2:17" x14ac:dyDescent="0.25">
      <c r="B12742" s="18">
        <v>2013</v>
      </c>
      <c r="C12742" s="18" t="s">
        <v>8</v>
      </c>
      <c r="D12742" s="18" t="s">
        <v>1347</v>
      </c>
      <c r="E12742" s="18" t="s">
        <v>1351</v>
      </c>
      <c r="F12742" s="18" t="s">
        <v>3997</v>
      </c>
      <c r="G12742" s="18">
        <v>888</v>
      </c>
      <c r="H12742" s="18">
        <v>2.4900000000000002</v>
      </c>
      <c r="I12742" s="18">
        <v>2.13</v>
      </c>
      <c r="Q12742"/>
    </row>
    <row r="12743" spans="2:17" x14ac:dyDescent="0.25">
      <c r="B12743" s="18">
        <v>2013</v>
      </c>
      <c r="C12743" s="18" t="s">
        <v>8</v>
      </c>
      <c r="D12743" s="18" t="s">
        <v>1347</v>
      </c>
      <c r="E12743" s="18" t="s">
        <v>1351</v>
      </c>
      <c r="F12743" s="18" t="s">
        <v>3998</v>
      </c>
      <c r="G12743" s="18">
        <v>924</v>
      </c>
      <c r="H12743" s="18">
        <v>2.19</v>
      </c>
      <c r="I12743" s="18">
        <v>3.26</v>
      </c>
      <c r="Q12743"/>
    </row>
    <row r="12744" spans="2:17" x14ac:dyDescent="0.25">
      <c r="B12744" s="18">
        <v>2013</v>
      </c>
      <c r="C12744" s="18" t="s">
        <v>8</v>
      </c>
      <c r="D12744" s="18" t="s">
        <v>1347</v>
      </c>
      <c r="E12744" s="18" t="s">
        <v>1351</v>
      </c>
      <c r="F12744" s="18" t="s">
        <v>3999</v>
      </c>
      <c r="G12744" s="18">
        <v>852</v>
      </c>
      <c r="H12744" s="18">
        <v>1.27</v>
      </c>
      <c r="I12744" s="18">
        <v>2.12</v>
      </c>
      <c r="Q12744"/>
    </row>
    <row r="12745" spans="2:17" x14ac:dyDescent="0.25">
      <c r="B12745" s="18">
        <v>2013</v>
      </c>
      <c r="C12745" s="18" t="s">
        <v>8</v>
      </c>
      <c r="D12745" s="18" t="s">
        <v>1347</v>
      </c>
      <c r="E12745" s="18" t="s">
        <v>1351</v>
      </c>
      <c r="F12745" s="18" t="s">
        <v>4000</v>
      </c>
      <c r="G12745" s="18">
        <v>828</v>
      </c>
      <c r="H12745" s="18">
        <v>2.17</v>
      </c>
      <c r="I12745" s="18">
        <v>2.97</v>
      </c>
      <c r="Q12745"/>
    </row>
    <row r="12746" spans="2:17" x14ac:dyDescent="0.25">
      <c r="B12746" s="18">
        <v>2013</v>
      </c>
      <c r="C12746" s="18" t="s">
        <v>8</v>
      </c>
      <c r="D12746" s="18" t="s">
        <v>1347</v>
      </c>
      <c r="E12746" s="18" t="s">
        <v>1351</v>
      </c>
      <c r="F12746" s="18" t="s">
        <v>1366</v>
      </c>
      <c r="G12746" s="18">
        <v>444</v>
      </c>
      <c r="H12746" s="18">
        <v>1.69</v>
      </c>
      <c r="I12746" s="18">
        <v>2.56</v>
      </c>
      <c r="Q12746"/>
    </row>
    <row r="12747" spans="2:17" x14ac:dyDescent="0.25">
      <c r="B12747" s="18">
        <v>2013</v>
      </c>
      <c r="C12747" s="18" t="s">
        <v>8</v>
      </c>
      <c r="D12747" s="18" t="s">
        <v>1347</v>
      </c>
      <c r="E12747" s="18" t="s">
        <v>1351</v>
      </c>
      <c r="F12747" s="18" t="s">
        <v>1367</v>
      </c>
      <c r="G12747" s="18">
        <v>396</v>
      </c>
      <c r="H12747" s="18">
        <v>1.53</v>
      </c>
      <c r="I12747" s="18">
        <v>2.0699999999999998</v>
      </c>
      <c r="Q12747"/>
    </row>
    <row r="12748" spans="2:17" x14ac:dyDescent="0.25">
      <c r="B12748" s="18">
        <v>2013</v>
      </c>
      <c r="C12748" s="18" t="s">
        <v>8</v>
      </c>
      <c r="D12748" s="18" t="s">
        <v>1347</v>
      </c>
      <c r="E12748" s="18" t="s">
        <v>1351</v>
      </c>
      <c r="F12748" s="18" t="s">
        <v>1368</v>
      </c>
      <c r="G12748" s="18">
        <v>960</v>
      </c>
      <c r="H12748" s="18">
        <v>1.96</v>
      </c>
      <c r="I12748" s="18">
        <v>3.44</v>
      </c>
      <c r="Q12748"/>
    </row>
    <row r="12749" spans="2:17" x14ac:dyDescent="0.25">
      <c r="B12749" s="18">
        <v>2013</v>
      </c>
      <c r="C12749" s="18" t="s">
        <v>8</v>
      </c>
      <c r="D12749" s="18" t="s">
        <v>1347</v>
      </c>
      <c r="E12749" s="18" t="s">
        <v>1351</v>
      </c>
      <c r="F12749" s="18" t="s">
        <v>1369</v>
      </c>
      <c r="G12749" s="18">
        <v>1068</v>
      </c>
      <c r="H12749" s="18">
        <v>1.35</v>
      </c>
      <c r="I12749" s="18">
        <v>2.35</v>
      </c>
      <c r="Q12749"/>
    </row>
    <row r="12750" spans="2:17" x14ac:dyDescent="0.25">
      <c r="B12750" s="18">
        <v>2013</v>
      </c>
      <c r="C12750" s="18" t="s">
        <v>8</v>
      </c>
      <c r="D12750" s="18" t="s">
        <v>1347</v>
      </c>
      <c r="E12750" s="18" t="s">
        <v>1351</v>
      </c>
      <c r="F12750" s="18" t="s">
        <v>1370</v>
      </c>
      <c r="G12750" s="18">
        <v>876</v>
      </c>
      <c r="H12750" s="18">
        <v>1.41</v>
      </c>
      <c r="I12750" s="18">
        <v>3.23</v>
      </c>
      <c r="Q12750"/>
    </row>
    <row r="12751" spans="2:17" x14ac:dyDescent="0.25">
      <c r="B12751" s="18">
        <v>2013</v>
      </c>
      <c r="C12751" s="18" t="s">
        <v>8</v>
      </c>
      <c r="D12751" s="18" t="s">
        <v>1347</v>
      </c>
      <c r="E12751" s="18" t="s">
        <v>1351</v>
      </c>
      <c r="F12751" s="18" t="s">
        <v>1371</v>
      </c>
      <c r="G12751" s="18">
        <v>372</v>
      </c>
      <c r="H12751" s="18">
        <v>2.15</v>
      </c>
      <c r="I12751" s="18">
        <v>3.37</v>
      </c>
      <c r="Q12751"/>
    </row>
    <row r="12752" spans="2:17" x14ac:dyDescent="0.25">
      <c r="B12752" s="18">
        <v>2013</v>
      </c>
      <c r="C12752" s="18" t="s">
        <v>8</v>
      </c>
      <c r="D12752" s="18" t="s">
        <v>1347</v>
      </c>
      <c r="E12752" s="18" t="s">
        <v>1351</v>
      </c>
      <c r="F12752" s="18" t="s">
        <v>1372</v>
      </c>
      <c r="G12752" s="18">
        <v>420</v>
      </c>
      <c r="H12752" s="18">
        <v>2.44</v>
      </c>
      <c r="I12752" s="18">
        <v>2.38</v>
      </c>
      <c r="Q12752"/>
    </row>
    <row r="12753" spans="2:17" x14ac:dyDescent="0.25">
      <c r="B12753" s="18">
        <v>2013</v>
      </c>
      <c r="C12753" s="18" t="s">
        <v>8</v>
      </c>
      <c r="D12753" s="18" t="s">
        <v>1347</v>
      </c>
      <c r="E12753" s="18" t="s">
        <v>1351</v>
      </c>
      <c r="F12753" s="18" t="s">
        <v>1373</v>
      </c>
      <c r="G12753" s="18">
        <v>732</v>
      </c>
      <c r="H12753" s="18">
        <v>1.62</v>
      </c>
      <c r="I12753" s="18">
        <v>2.5</v>
      </c>
      <c r="Q12753"/>
    </row>
    <row r="12754" spans="2:17" x14ac:dyDescent="0.25">
      <c r="B12754" s="18">
        <v>2013</v>
      </c>
      <c r="C12754" s="18" t="s">
        <v>8</v>
      </c>
      <c r="D12754" s="18" t="s">
        <v>1347</v>
      </c>
      <c r="E12754" s="18" t="s">
        <v>1351</v>
      </c>
      <c r="F12754" s="18" t="s">
        <v>1374</v>
      </c>
      <c r="G12754" s="18">
        <v>384</v>
      </c>
      <c r="H12754" s="18">
        <v>1.53</v>
      </c>
      <c r="I12754" s="18">
        <v>2.09</v>
      </c>
      <c r="Q12754"/>
    </row>
    <row r="12755" spans="2:17" x14ac:dyDescent="0.25">
      <c r="B12755" s="18">
        <v>2013</v>
      </c>
      <c r="C12755" s="18" t="s">
        <v>8</v>
      </c>
      <c r="D12755" s="18" t="s">
        <v>1347</v>
      </c>
      <c r="E12755" s="18" t="s">
        <v>1351</v>
      </c>
      <c r="F12755" s="18" t="s">
        <v>1375</v>
      </c>
      <c r="G12755" s="18">
        <v>408</v>
      </c>
      <c r="H12755" s="18">
        <v>1.71</v>
      </c>
      <c r="I12755" s="18">
        <v>3.02</v>
      </c>
      <c r="Q12755"/>
    </row>
    <row r="12756" spans="2:17" x14ac:dyDescent="0.25">
      <c r="B12756" s="18">
        <v>2013</v>
      </c>
      <c r="C12756" s="18" t="s">
        <v>8</v>
      </c>
      <c r="D12756" s="18" t="s">
        <v>1347</v>
      </c>
      <c r="E12756" s="18" t="s">
        <v>1351</v>
      </c>
      <c r="F12756" s="18" t="s">
        <v>1376</v>
      </c>
      <c r="G12756" s="18">
        <v>468</v>
      </c>
      <c r="H12756" s="18">
        <v>2.38</v>
      </c>
      <c r="I12756" s="18">
        <v>2.97</v>
      </c>
      <c r="Q12756"/>
    </row>
    <row r="12757" spans="2:17" x14ac:dyDescent="0.25">
      <c r="B12757" s="18">
        <v>2013</v>
      </c>
      <c r="C12757" s="18" t="s">
        <v>8</v>
      </c>
      <c r="D12757" s="18" t="s">
        <v>1347</v>
      </c>
      <c r="E12757" s="18" t="s">
        <v>1351</v>
      </c>
      <c r="F12757" s="18" t="s">
        <v>1377</v>
      </c>
      <c r="G12757" s="18">
        <v>456</v>
      </c>
      <c r="H12757" s="18">
        <v>1.28</v>
      </c>
      <c r="I12757" s="18">
        <v>2.42</v>
      </c>
      <c r="Q12757"/>
    </row>
    <row r="12758" spans="2:17" x14ac:dyDescent="0.25">
      <c r="B12758" s="18">
        <v>2013</v>
      </c>
      <c r="C12758" s="18" t="s">
        <v>8</v>
      </c>
      <c r="D12758" s="18" t="s">
        <v>1347</v>
      </c>
      <c r="E12758" s="18" t="s">
        <v>1351</v>
      </c>
      <c r="F12758" s="18" t="s">
        <v>1378</v>
      </c>
      <c r="G12758" s="18">
        <v>636</v>
      </c>
      <c r="H12758" s="18">
        <v>2.46</v>
      </c>
      <c r="I12758" s="18">
        <v>3.27</v>
      </c>
      <c r="Q12758"/>
    </row>
    <row r="12759" spans="2:17" x14ac:dyDescent="0.25">
      <c r="B12759" s="18">
        <v>2013</v>
      </c>
      <c r="C12759" s="18" t="s">
        <v>8</v>
      </c>
      <c r="D12759" s="18" t="s">
        <v>1347</v>
      </c>
      <c r="E12759" s="18" t="s">
        <v>1351</v>
      </c>
      <c r="F12759" s="18" t="s">
        <v>1379</v>
      </c>
      <c r="G12759" s="18">
        <v>1200</v>
      </c>
      <c r="H12759" s="18">
        <v>1.75</v>
      </c>
      <c r="I12759" s="18">
        <v>2.2599999999999998</v>
      </c>
      <c r="Q12759"/>
    </row>
    <row r="12760" spans="2:17" x14ac:dyDescent="0.25">
      <c r="B12760" s="18">
        <v>2013</v>
      </c>
      <c r="C12760" s="18" t="s">
        <v>8</v>
      </c>
      <c r="D12760" s="18" t="s">
        <v>1347</v>
      </c>
      <c r="E12760" s="18" t="s">
        <v>1351</v>
      </c>
      <c r="F12760" s="18" t="s">
        <v>1380</v>
      </c>
      <c r="G12760" s="18">
        <v>660</v>
      </c>
      <c r="H12760" s="18">
        <v>2.23</v>
      </c>
      <c r="I12760" s="18">
        <v>3.18</v>
      </c>
      <c r="Q12760"/>
    </row>
    <row r="12761" spans="2:17" x14ac:dyDescent="0.25">
      <c r="B12761" s="18">
        <v>2013</v>
      </c>
      <c r="C12761" s="18" t="s">
        <v>8</v>
      </c>
      <c r="D12761" s="18" t="s">
        <v>1347</v>
      </c>
      <c r="E12761" s="18" t="s">
        <v>1351</v>
      </c>
      <c r="F12761" s="18" t="s">
        <v>1381</v>
      </c>
      <c r="G12761" s="18">
        <v>672</v>
      </c>
      <c r="H12761" s="18">
        <v>1.95</v>
      </c>
      <c r="I12761" s="18">
        <v>2.74</v>
      </c>
      <c r="Q12761"/>
    </row>
    <row r="12762" spans="2:17" x14ac:dyDescent="0.25">
      <c r="B12762" s="18">
        <v>2013</v>
      </c>
      <c r="C12762" s="18" t="s">
        <v>8</v>
      </c>
      <c r="D12762" s="18" t="s">
        <v>1347</v>
      </c>
      <c r="E12762" s="18" t="s">
        <v>1351</v>
      </c>
      <c r="F12762" s="18" t="s">
        <v>1382</v>
      </c>
      <c r="G12762" s="18">
        <v>1068</v>
      </c>
      <c r="H12762" s="18">
        <v>2.25</v>
      </c>
      <c r="I12762" s="18">
        <v>2.68</v>
      </c>
      <c r="Q12762"/>
    </row>
    <row r="12763" spans="2:17" x14ac:dyDescent="0.25">
      <c r="B12763" s="18">
        <v>2013</v>
      </c>
      <c r="C12763" s="18" t="s">
        <v>8</v>
      </c>
      <c r="D12763" s="18" t="s">
        <v>1347</v>
      </c>
      <c r="E12763" s="18" t="s">
        <v>1351</v>
      </c>
      <c r="F12763" s="18" t="s">
        <v>1383</v>
      </c>
      <c r="G12763" s="18">
        <v>576</v>
      </c>
      <c r="H12763" s="18">
        <v>2.2400000000000002</v>
      </c>
      <c r="I12763" s="18">
        <v>2.98</v>
      </c>
      <c r="Q12763"/>
    </row>
    <row r="12764" spans="2:17" x14ac:dyDescent="0.25">
      <c r="B12764" s="18">
        <v>2013</v>
      </c>
      <c r="C12764" s="18" t="s">
        <v>8</v>
      </c>
      <c r="D12764" s="18" t="s">
        <v>1347</v>
      </c>
      <c r="E12764" s="18" t="s">
        <v>1351</v>
      </c>
      <c r="F12764" s="18" t="s">
        <v>1384</v>
      </c>
      <c r="G12764" s="18">
        <v>1032</v>
      </c>
      <c r="H12764" s="18">
        <v>2.2999999999999998</v>
      </c>
      <c r="I12764" s="18">
        <v>2.48</v>
      </c>
      <c r="Q12764"/>
    </row>
    <row r="12765" spans="2:17" x14ac:dyDescent="0.25">
      <c r="B12765" s="18">
        <v>2013</v>
      </c>
      <c r="C12765" s="18" t="s">
        <v>8</v>
      </c>
      <c r="D12765" s="18" t="s">
        <v>1347</v>
      </c>
      <c r="E12765" s="18" t="s">
        <v>1351</v>
      </c>
      <c r="F12765" s="18" t="s">
        <v>1385</v>
      </c>
      <c r="G12765" s="18">
        <v>900</v>
      </c>
      <c r="H12765" s="18">
        <v>1.41</v>
      </c>
      <c r="I12765" s="18">
        <v>2.2599999999999998</v>
      </c>
      <c r="Q12765"/>
    </row>
    <row r="12766" spans="2:17" x14ac:dyDescent="0.25">
      <c r="B12766" s="18">
        <v>2013</v>
      </c>
      <c r="C12766" s="18" t="s">
        <v>8</v>
      </c>
      <c r="D12766" s="18" t="s">
        <v>1347</v>
      </c>
      <c r="E12766" s="18" t="s">
        <v>1351</v>
      </c>
      <c r="F12766" s="18" t="s">
        <v>1386</v>
      </c>
      <c r="G12766" s="18">
        <v>1104</v>
      </c>
      <c r="H12766" s="18">
        <v>1.69</v>
      </c>
      <c r="I12766" s="18">
        <v>2.71</v>
      </c>
      <c r="Q12766"/>
    </row>
    <row r="12767" spans="2:17" x14ac:dyDescent="0.25">
      <c r="B12767" s="18">
        <v>2013</v>
      </c>
      <c r="C12767" s="18" t="s">
        <v>8</v>
      </c>
      <c r="D12767" s="18" t="s">
        <v>1347</v>
      </c>
      <c r="E12767" s="18" t="s">
        <v>1351</v>
      </c>
      <c r="F12767" s="18" t="s">
        <v>1387</v>
      </c>
      <c r="G12767" s="18">
        <v>1188</v>
      </c>
      <c r="H12767" s="18">
        <v>2.2000000000000002</v>
      </c>
      <c r="I12767" s="18">
        <v>2.84</v>
      </c>
      <c r="Q12767"/>
    </row>
    <row r="12768" spans="2:17" x14ac:dyDescent="0.25">
      <c r="B12768" s="18">
        <v>2013</v>
      </c>
      <c r="C12768" s="18" t="s">
        <v>8</v>
      </c>
      <c r="D12768" s="18" t="s">
        <v>1347</v>
      </c>
      <c r="E12768" s="18" t="s">
        <v>1351</v>
      </c>
      <c r="F12768" s="18" t="s">
        <v>1388</v>
      </c>
      <c r="G12768" s="18">
        <v>996</v>
      </c>
      <c r="H12768" s="18">
        <v>1.54</v>
      </c>
      <c r="I12768" s="18">
        <v>2.46</v>
      </c>
      <c r="Q12768"/>
    </row>
    <row r="12769" spans="2:17" x14ac:dyDescent="0.25">
      <c r="B12769" s="18">
        <v>2013</v>
      </c>
      <c r="C12769" s="18" t="s">
        <v>8</v>
      </c>
      <c r="D12769" s="18" t="s">
        <v>1347</v>
      </c>
      <c r="E12769" s="18" t="s">
        <v>1351</v>
      </c>
      <c r="F12769" s="18" t="s">
        <v>1389</v>
      </c>
      <c r="G12769" s="18">
        <v>900</v>
      </c>
      <c r="H12769" s="18">
        <v>1.83</v>
      </c>
      <c r="I12769" s="18">
        <v>2.4900000000000002</v>
      </c>
      <c r="Q12769"/>
    </row>
    <row r="12770" spans="2:17" x14ac:dyDescent="0.25">
      <c r="B12770" s="18">
        <v>2013</v>
      </c>
      <c r="C12770" s="18" t="s">
        <v>8</v>
      </c>
      <c r="D12770" s="18" t="s">
        <v>1347</v>
      </c>
      <c r="E12770" s="18" t="s">
        <v>1351</v>
      </c>
      <c r="F12770" s="18" t="s">
        <v>1390</v>
      </c>
      <c r="G12770" s="18">
        <v>948</v>
      </c>
      <c r="H12770" s="18">
        <v>2.42</v>
      </c>
      <c r="I12770" s="18">
        <v>2.77</v>
      </c>
      <c r="Q12770"/>
    </row>
    <row r="12771" spans="2:17" x14ac:dyDescent="0.25">
      <c r="B12771" s="18">
        <v>2013</v>
      </c>
      <c r="C12771" s="18" t="s">
        <v>8</v>
      </c>
      <c r="D12771" s="18" t="s">
        <v>1347</v>
      </c>
      <c r="E12771" s="18" t="s">
        <v>1351</v>
      </c>
      <c r="F12771" s="18" t="s">
        <v>1391</v>
      </c>
      <c r="G12771" s="18">
        <v>756</v>
      </c>
      <c r="H12771" s="18">
        <v>1.33</v>
      </c>
      <c r="I12771" s="18">
        <v>3.35</v>
      </c>
      <c r="Q12771"/>
    </row>
    <row r="12772" spans="2:17" x14ac:dyDescent="0.25">
      <c r="B12772" s="18">
        <v>2013</v>
      </c>
      <c r="C12772" s="18" t="s">
        <v>8</v>
      </c>
      <c r="D12772" s="18" t="s">
        <v>1347</v>
      </c>
      <c r="E12772" s="18" t="s">
        <v>1351</v>
      </c>
      <c r="F12772" s="18" t="s">
        <v>1392</v>
      </c>
      <c r="G12772" s="18">
        <v>948</v>
      </c>
      <c r="H12772" s="18">
        <v>2.48</v>
      </c>
      <c r="I12772" s="18">
        <v>2.31</v>
      </c>
      <c r="Q12772"/>
    </row>
    <row r="12773" spans="2:17" x14ac:dyDescent="0.25">
      <c r="B12773" s="18">
        <v>2013</v>
      </c>
      <c r="C12773" s="18" t="s">
        <v>8</v>
      </c>
      <c r="D12773" s="18" t="s">
        <v>1347</v>
      </c>
      <c r="E12773" s="18" t="s">
        <v>1351</v>
      </c>
      <c r="F12773" s="18" t="s">
        <v>1393</v>
      </c>
      <c r="G12773" s="18">
        <v>672</v>
      </c>
      <c r="H12773" s="18">
        <v>2.4300000000000002</v>
      </c>
      <c r="I12773" s="18">
        <v>2.59</v>
      </c>
      <c r="Q12773"/>
    </row>
    <row r="12774" spans="2:17" x14ac:dyDescent="0.25">
      <c r="B12774" s="18">
        <v>2013</v>
      </c>
      <c r="C12774" s="18" t="s">
        <v>8</v>
      </c>
      <c r="D12774" s="18" t="s">
        <v>1347</v>
      </c>
      <c r="E12774" s="18" t="s">
        <v>1351</v>
      </c>
      <c r="F12774" s="18" t="s">
        <v>1394</v>
      </c>
      <c r="G12774" s="18">
        <v>912</v>
      </c>
      <c r="H12774" s="18">
        <v>2.36</v>
      </c>
      <c r="I12774" s="18">
        <v>3.25</v>
      </c>
      <c r="Q12774"/>
    </row>
    <row r="12775" spans="2:17" x14ac:dyDescent="0.25">
      <c r="B12775" s="18">
        <v>2013</v>
      </c>
      <c r="C12775" s="18" t="s">
        <v>8</v>
      </c>
      <c r="D12775" s="18" t="s">
        <v>1347</v>
      </c>
      <c r="E12775" s="18" t="s">
        <v>1351</v>
      </c>
      <c r="F12775" s="18" t="s">
        <v>1395</v>
      </c>
      <c r="G12775" s="18">
        <v>888</v>
      </c>
      <c r="H12775" s="18">
        <v>1.46</v>
      </c>
      <c r="I12775" s="18">
        <v>2.0699999999999998</v>
      </c>
      <c r="Q12775"/>
    </row>
    <row r="12776" spans="2:17" x14ac:dyDescent="0.25">
      <c r="B12776" s="18">
        <v>2013</v>
      </c>
      <c r="C12776" s="18" t="s">
        <v>8</v>
      </c>
      <c r="D12776" s="18" t="s">
        <v>1347</v>
      </c>
      <c r="E12776" s="18" t="s">
        <v>1351</v>
      </c>
      <c r="F12776" s="18" t="s">
        <v>1396</v>
      </c>
      <c r="G12776" s="18">
        <v>1044</v>
      </c>
      <c r="H12776" s="18">
        <v>2.37</v>
      </c>
      <c r="I12776" s="18">
        <v>3.16</v>
      </c>
      <c r="Q12776"/>
    </row>
    <row r="12777" spans="2:17" x14ac:dyDescent="0.25">
      <c r="B12777" s="18">
        <v>2013</v>
      </c>
      <c r="C12777" s="18" t="s">
        <v>8</v>
      </c>
      <c r="D12777" s="18" t="s">
        <v>1347</v>
      </c>
      <c r="E12777" s="18" t="s">
        <v>1351</v>
      </c>
      <c r="F12777" s="18" t="s">
        <v>1397</v>
      </c>
      <c r="G12777" s="18">
        <v>876</v>
      </c>
      <c r="H12777" s="18">
        <v>1.95</v>
      </c>
      <c r="I12777" s="18">
        <v>2.46</v>
      </c>
      <c r="Q12777"/>
    </row>
    <row r="12778" spans="2:17" x14ac:dyDescent="0.25">
      <c r="B12778" s="18">
        <v>2013</v>
      </c>
      <c r="C12778" s="18" t="s">
        <v>8</v>
      </c>
      <c r="D12778" s="18" t="s">
        <v>1347</v>
      </c>
      <c r="E12778" s="18" t="s">
        <v>1351</v>
      </c>
      <c r="F12778" s="18" t="s">
        <v>1398</v>
      </c>
      <c r="G12778" s="18">
        <v>552</v>
      </c>
      <c r="H12778" s="18">
        <v>1.56</v>
      </c>
      <c r="I12778" s="18">
        <v>2.37</v>
      </c>
      <c r="Q12778"/>
    </row>
    <row r="12779" spans="2:17" x14ac:dyDescent="0.25">
      <c r="B12779" s="18">
        <v>2013</v>
      </c>
      <c r="C12779" s="18" t="s">
        <v>8</v>
      </c>
      <c r="D12779" s="18" t="s">
        <v>1347</v>
      </c>
      <c r="E12779" s="18" t="s">
        <v>1351</v>
      </c>
      <c r="F12779" s="18" t="s">
        <v>1399</v>
      </c>
      <c r="G12779" s="18">
        <v>864</v>
      </c>
      <c r="H12779" s="18">
        <v>1.9</v>
      </c>
      <c r="I12779" s="18">
        <v>2.44</v>
      </c>
      <c r="Q12779"/>
    </row>
    <row r="12780" spans="2:17" x14ac:dyDescent="0.25">
      <c r="B12780" s="18">
        <v>2013</v>
      </c>
      <c r="C12780" s="18" t="s">
        <v>8</v>
      </c>
      <c r="D12780" s="18" t="s">
        <v>1347</v>
      </c>
      <c r="E12780" s="18" t="s">
        <v>1351</v>
      </c>
      <c r="F12780" s="18" t="s">
        <v>1400</v>
      </c>
      <c r="G12780" s="18">
        <v>1116</v>
      </c>
      <c r="H12780" s="18">
        <v>2.2799999999999998</v>
      </c>
      <c r="I12780" s="18">
        <v>2.09</v>
      </c>
      <c r="Q12780"/>
    </row>
    <row r="12781" spans="2:17" x14ac:dyDescent="0.25">
      <c r="B12781" s="18">
        <v>2013</v>
      </c>
      <c r="C12781" s="18" t="s">
        <v>8</v>
      </c>
      <c r="D12781" s="18" t="s">
        <v>1347</v>
      </c>
      <c r="E12781" s="18" t="s">
        <v>1351</v>
      </c>
      <c r="F12781" s="18" t="s">
        <v>1401</v>
      </c>
      <c r="G12781" s="18">
        <v>1020</v>
      </c>
      <c r="H12781" s="18">
        <v>2.04</v>
      </c>
      <c r="I12781" s="18">
        <v>2.3199999999999998</v>
      </c>
      <c r="Q12781"/>
    </row>
    <row r="12782" spans="2:17" x14ac:dyDescent="0.25">
      <c r="B12782" s="18">
        <v>2013</v>
      </c>
      <c r="C12782" s="18" t="s">
        <v>8</v>
      </c>
      <c r="D12782" s="18" t="s">
        <v>1347</v>
      </c>
      <c r="E12782" s="18" t="s">
        <v>1351</v>
      </c>
      <c r="F12782" s="18" t="s">
        <v>1402</v>
      </c>
      <c r="G12782" s="18">
        <v>1164</v>
      </c>
      <c r="H12782" s="18">
        <v>1.54</v>
      </c>
      <c r="I12782" s="18">
        <v>3.21</v>
      </c>
      <c r="Q12782"/>
    </row>
    <row r="12783" spans="2:17" x14ac:dyDescent="0.25">
      <c r="B12783" s="18">
        <v>2013</v>
      </c>
      <c r="C12783" s="18" t="s">
        <v>8</v>
      </c>
      <c r="D12783" s="18" t="s">
        <v>1347</v>
      </c>
      <c r="E12783" s="18" t="s">
        <v>1351</v>
      </c>
      <c r="F12783" s="18" t="s">
        <v>1403</v>
      </c>
      <c r="G12783" s="18">
        <v>756</v>
      </c>
      <c r="H12783" s="18">
        <v>2.48</v>
      </c>
      <c r="I12783" s="18">
        <v>2.82</v>
      </c>
      <c r="Q12783"/>
    </row>
    <row r="12784" spans="2:17" x14ac:dyDescent="0.25">
      <c r="B12784" s="18">
        <v>2013</v>
      </c>
      <c r="C12784" s="18" t="s">
        <v>8</v>
      </c>
      <c r="D12784" s="18" t="s">
        <v>1347</v>
      </c>
      <c r="E12784" s="18" t="s">
        <v>1351</v>
      </c>
      <c r="F12784" s="18" t="s">
        <v>1404</v>
      </c>
      <c r="G12784" s="18">
        <v>720</v>
      </c>
      <c r="H12784" s="18">
        <v>1.85</v>
      </c>
      <c r="I12784" s="18">
        <v>2.4500000000000002</v>
      </c>
      <c r="Q12784"/>
    </row>
    <row r="12785" spans="2:17" x14ac:dyDescent="0.25">
      <c r="B12785" s="18">
        <v>2013</v>
      </c>
      <c r="C12785" s="18" t="s">
        <v>8</v>
      </c>
      <c r="D12785" s="18" t="s">
        <v>1347</v>
      </c>
      <c r="E12785" s="18" t="s">
        <v>1351</v>
      </c>
      <c r="F12785" s="18" t="s">
        <v>1405</v>
      </c>
      <c r="G12785" s="18">
        <v>588</v>
      </c>
      <c r="H12785" s="18">
        <v>1.97</v>
      </c>
      <c r="I12785" s="18">
        <v>2.61</v>
      </c>
      <c r="Q12785"/>
    </row>
    <row r="12786" spans="2:17" x14ac:dyDescent="0.25">
      <c r="B12786" s="18">
        <v>2013</v>
      </c>
      <c r="C12786" s="18" t="s">
        <v>8</v>
      </c>
      <c r="D12786" s="18" t="s">
        <v>1347</v>
      </c>
      <c r="E12786" s="18" t="s">
        <v>1351</v>
      </c>
      <c r="F12786" s="18" t="s">
        <v>1406</v>
      </c>
      <c r="G12786" s="18">
        <v>636</v>
      </c>
      <c r="H12786" s="18">
        <v>2.15</v>
      </c>
      <c r="I12786" s="18">
        <v>3.35</v>
      </c>
      <c r="Q12786"/>
    </row>
    <row r="12787" spans="2:17" x14ac:dyDescent="0.25">
      <c r="B12787" s="18">
        <v>2013</v>
      </c>
      <c r="C12787" s="18" t="s">
        <v>8</v>
      </c>
      <c r="D12787" s="18" t="s">
        <v>1347</v>
      </c>
      <c r="E12787" s="18" t="s">
        <v>1351</v>
      </c>
      <c r="F12787" s="18" t="s">
        <v>1407</v>
      </c>
      <c r="G12787" s="18">
        <v>648</v>
      </c>
      <c r="H12787" s="18">
        <v>2.2400000000000002</v>
      </c>
      <c r="I12787" s="18">
        <v>2.83</v>
      </c>
      <c r="Q12787"/>
    </row>
    <row r="12788" spans="2:17" x14ac:dyDescent="0.25">
      <c r="B12788" s="18">
        <v>2013</v>
      </c>
      <c r="C12788" s="18" t="s">
        <v>8</v>
      </c>
      <c r="D12788" s="18" t="s">
        <v>1347</v>
      </c>
      <c r="E12788" s="18" t="s">
        <v>1351</v>
      </c>
      <c r="F12788" s="18" t="s">
        <v>1408</v>
      </c>
      <c r="G12788" s="18">
        <v>660</v>
      </c>
      <c r="H12788" s="18">
        <v>1.71</v>
      </c>
      <c r="I12788" s="18">
        <v>3.07</v>
      </c>
      <c r="Q12788"/>
    </row>
    <row r="12789" spans="2:17" x14ac:dyDescent="0.25">
      <c r="B12789" s="18">
        <v>2013</v>
      </c>
      <c r="C12789" s="18" t="s">
        <v>8</v>
      </c>
      <c r="D12789" s="18" t="s">
        <v>1347</v>
      </c>
      <c r="E12789" s="18" t="s">
        <v>1351</v>
      </c>
      <c r="F12789" s="18" t="s">
        <v>1409</v>
      </c>
      <c r="G12789" s="18">
        <v>1068</v>
      </c>
      <c r="H12789" s="18">
        <v>1.37</v>
      </c>
      <c r="I12789" s="18">
        <v>2.61</v>
      </c>
      <c r="Q12789"/>
    </row>
    <row r="12790" spans="2:17" x14ac:dyDescent="0.25">
      <c r="B12790" s="18">
        <v>2013</v>
      </c>
      <c r="C12790" s="18" t="s">
        <v>8</v>
      </c>
      <c r="D12790" s="18" t="s">
        <v>1347</v>
      </c>
      <c r="E12790" s="18" t="s">
        <v>1351</v>
      </c>
      <c r="F12790" s="18" t="s">
        <v>1410</v>
      </c>
      <c r="G12790" s="18">
        <v>792</v>
      </c>
      <c r="H12790" s="18">
        <v>1.35</v>
      </c>
      <c r="I12790" s="18">
        <v>2.0299999999999998</v>
      </c>
      <c r="Q12790"/>
    </row>
    <row r="12791" spans="2:17" x14ac:dyDescent="0.25">
      <c r="B12791" s="18">
        <v>2013</v>
      </c>
      <c r="C12791" s="18" t="s">
        <v>8</v>
      </c>
      <c r="D12791" s="18" t="s">
        <v>1347</v>
      </c>
      <c r="E12791" s="18" t="s">
        <v>1351</v>
      </c>
      <c r="F12791" s="18" t="s">
        <v>1411</v>
      </c>
      <c r="G12791" s="18">
        <v>432</v>
      </c>
      <c r="H12791" s="18">
        <v>1.55</v>
      </c>
      <c r="I12791" s="18">
        <v>2.87</v>
      </c>
      <c r="Q12791"/>
    </row>
    <row r="12792" spans="2:17" x14ac:dyDescent="0.25">
      <c r="B12792" s="18">
        <v>2013</v>
      </c>
      <c r="C12792" s="18" t="s">
        <v>8</v>
      </c>
      <c r="D12792" s="18" t="s">
        <v>1347</v>
      </c>
      <c r="E12792" s="18" t="s">
        <v>1351</v>
      </c>
      <c r="F12792" s="18" t="s">
        <v>1412</v>
      </c>
      <c r="G12792" s="18">
        <v>360</v>
      </c>
      <c r="H12792" s="18">
        <v>1.29</v>
      </c>
      <c r="I12792" s="18">
        <v>2.79</v>
      </c>
      <c r="Q12792"/>
    </row>
    <row r="12793" spans="2:17" x14ac:dyDescent="0.25">
      <c r="B12793" s="18">
        <v>2013</v>
      </c>
      <c r="C12793" s="18" t="s">
        <v>8</v>
      </c>
      <c r="D12793" s="18" t="s">
        <v>1347</v>
      </c>
      <c r="E12793" s="18" t="s">
        <v>1351</v>
      </c>
      <c r="F12793" s="18" t="s">
        <v>1413</v>
      </c>
      <c r="G12793" s="18">
        <v>876</v>
      </c>
      <c r="H12793" s="18">
        <v>1.92</v>
      </c>
      <c r="I12793" s="18">
        <v>2.57</v>
      </c>
      <c r="Q12793"/>
    </row>
    <row r="12794" spans="2:17" x14ac:dyDescent="0.25">
      <c r="B12794" s="18">
        <v>2013</v>
      </c>
      <c r="C12794" s="18" t="s">
        <v>8</v>
      </c>
      <c r="D12794" s="18" t="s">
        <v>1347</v>
      </c>
      <c r="E12794" s="18" t="s">
        <v>1351</v>
      </c>
      <c r="F12794" s="18" t="s">
        <v>1414</v>
      </c>
      <c r="G12794" s="18">
        <v>372</v>
      </c>
      <c r="H12794" s="18">
        <v>1.29</v>
      </c>
      <c r="I12794" s="18">
        <v>2.0499999999999998</v>
      </c>
      <c r="Q12794"/>
    </row>
    <row r="12795" spans="2:17" x14ac:dyDescent="0.25">
      <c r="B12795" s="18">
        <v>2013</v>
      </c>
      <c r="C12795" s="18" t="s">
        <v>8</v>
      </c>
      <c r="D12795" s="18" t="s">
        <v>1347</v>
      </c>
      <c r="E12795" s="18" t="s">
        <v>1351</v>
      </c>
      <c r="F12795" s="18" t="s">
        <v>1415</v>
      </c>
      <c r="G12795" s="18">
        <v>744</v>
      </c>
      <c r="H12795" s="18">
        <v>2.27</v>
      </c>
      <c r="I12795" s="18">
        <v>2.31</v>
      </c>
      <c r="Q12795"/>
    </row>
    <row r="12796" spans="2:17" x14ac:dyDescent="0.25">
      <c r="B12796" s="18">
        <v>2013</v>
      </c>
      <c r="C12796" s="18" t="s">
        <v>8</v>
      </c>
      <c r="D12796" s="18" t="s">
        <v>1347</v>
      </c>
      <c r="E12796" s="18" t="s">
        <v>1351</v>
      </c>
      <c r="F12796" s="18" t="s">
        <v>1416</v>
      </c>
      <c r="G12796" s="18">
        <v>1188</v>
      </c>
      <c r="H12796" s="18">
        <v>2.36</v>
      </c>
      <c r="I12796" s="18">
        <v>3.08</v>
      </c>
      <c r="Q12796"/>
    </row>
    <row r="12797" spans="2:17" x14ac:dyDescent="0.25">
      <c r="B12797" s="18">
        <v>2013</v>
      </c>
      <c r="C12797" s="18" t="s">
        <v>8</v>
      </c>
      <c r="D12797" s="18" t="s">
        <v>1347</v>
      </c>
      <c r="E12797" s="18" t="s">
        <v>1351</v>
      </c>
      <c r="F12797" s="18" t="s">
        <v>1417</v>
      </c>
      <c r="G12797" s="18">
        <v>1068</v>
      </c>
      <c r="H12797" s="18">
        <v>1.96</v>
      </c>
      <c r="I12797" s="18">
        <v>3.09</v>
      </c>
      <c r="Q12797"/>
    </row>
    <row r="12798" spans="2:17" x14ac:dyDescent="0.25">
      <c r="B12798" s="18">
        <v>2013</v>
      </c>
      <c r="C12798" s="18" t="s">
        <v>8</v>
      </c>
      <c r="D12798" s="18" t="s">
        <v>1347</v>
      </c>
      <c r="E12798" s="18" t="s">
        <v>1351</v>
      </c>
      <c r="F12798" s="18" t="s">
        <v>1418</v>
      </c>
      <c r="G12798" s="18">
        <v>396</v>
      </c>
      <c r="H12798" s="18">
        <v>2.36</v>
      </c>
      <c r="I12798" s="18">
        <v>3.42</v>
      </c>
      <c r="Q12798"/>
    </row>
    <row r="12799" spans="2:17" x14ac:dyDescent="0.25">
      <c r="B12799" s="18">
        <v>2013</v>
      </c>
      <c r="C12799" s="18" t="s">
        <v>8</v>
      </c>
      <c r="D12799" s="18" t="s">
        <v>1347</v>
      </c>
      <c r="E12799" s="18" t="s">
        <v>1351</v>
      </c>
      <c r="F12799" s="18" t="s">
        <v>1419</v>
      </c>
      <c r="G12799" s="18">
        <v>432</v>
      </c>
      <c r="H12799" s="18">
        <v>2.23</v>
      </c>
      <c r="I12799" s="18">
        <v>2.36</v>
      </c>
      <c r="Q12799"/>
    </row>
    <row r="12800" spans="2:17" x14ac:dyDescent="0.25">
      <c r="B12800" s="18">
        <v>2013</v>
      </c>
      <c r="C12800" s="18" t="s">
        <v>8</v>
      </c>
      <c r="D12800" s="18" t="s">
        <v>1347</v>
      </c>
      <c r="E12800" s="18" t="s">
        <v>1351</v>
      </c>
      <c r="F12800" s="18" t="s">
        <v>1420</v>
      </c>
      <c r="G12800" s="18">
        <v>516</v>
      </c>
      <c r="H12800" s="18">
        <v>2.2000000000000002</v>
      </c>
      <c r="I12800" s="18">
        <v>3.48</v>
      </c>
      <c r="Q12800"/>
    </row>
    <row r="12801" spans="2:17" x14ac:dyDescent="0.25">
      <c r="B12801" s="18">
        <v>2013</v>
      </c>
      <c r="C12801" s="18" t="s">
        <v>8</v>
      </c>
      <c r="D12801" s="18" t="s">
        <v>1347</v>
      </c>
      <c r="E12801" s="18" t="s">
        <v>1351</v>
      </c>
      <c r="F12801" s="18" t="s">
        <v>1421</v>
      </c>
      <c r="G12801" s="18">
        <v>528</v>
      </c>
      <c r="H12801" s="18">
        <v>1.68</v>
      </c>
      <c r="I12801" s="18">
        <v>2.82</v>
      </c>
      <c r="Q12801"/>
    </row>
    <row r="12802" spans="2:17" x14ac:dyDescent="0.25">
      <c r="B12802" s="18">
        <v>2013</v>
      </c>
      <c r="C12802" s="18" t="s">
        <v>8</v>
      </c>
      <c r="D12802" s="18" t="s">
        <v>1347</v>
      </c>
      <c r="E12802" s="18" t="s">
        <v>1351</v>
      </c>
      <c r="F12802" s="18" t="s">
        <v>1422</v>
      </c>
      <c r="G12802" s="18">
        <v>1068</v>
      </c>
      <c r="H12802" s="18">
        <v>1.86</v>
      </c>
      <c r="I12802" s="18">
        <v>3.27</v>
      </c>
      <c r="Q12802"/>
    </row>
    <row r="12803" spans="2:17" x14ac:dyDescent="0.25">
      <c r="B12803" s="18">
        <v>2013</v>
      </c>
      <c r="C12803" s="18" t="s">
        <v>8</v>
      </c>
      <c r="D12803" s="18" t="s">
        <v>1347</v>
      </c>
      <c r="E12803" s="18" t="s">
        <v>1351</v>
      </c>
      <c r="F12803" s="18" t="s">
        <v>1423</v>
      </c>
      <c r="G12803" s="18">
        <v>792</v>
      </c>
      <c r="H12803" s="18">
        <v>1.69</v>
      </c>
      <c r="I12803" s="18">
        <v>2.67</v>
      </c>
      <c r="Q12803"/>
    </row>
    <row r="12804" spans="2:17" x14ac:dyDescent="0.25">
      <c r="B12804" s="18">
        <v>2013</v>
      </c>
      <c r="C12804" s="18" t="s">
        <v>8</v>
      </c>
      <c r="D12804" s="18" t="s">
        <v>1347</v>
      </c>
      <c r="E12804" s="18" t="s">
        <v>1351</v>
      </c>
      <c r="F12804" s="18" t="s">
        <v>1424</v>
      </c>
      <c r="G12804" s="18">
        <v>372</v>
      </c>
      <c r="H12804" s="18">
        <v>1.22</v>
      </c>
      <c r="I12804" s="18">
        <v>2.04</v>
      </c>
      <c r="Q12804"/>
    </row>
    <row r="12805" spans="2:17" x14ac:dyDescent="0.25">
      <c r="B12805" s="18">
        <v>2013</v>
      </c>
      <c r="C12805" s="18" t="s">
        <v>8</v>
      </c>
      <c r="D12805" s="18" t="s">
        <v>1347</v>
      </c>
      <c r="E12805" s="18" t="s">
        <v>1351</v>
      </c>
      <c r="F12805" s="18" t="s">
        <v>1425</v>
      </c>
      <c r="G12805" s="18">
        <v>1044</v>
      </c>
      <c r="H12805" s="18">
        <v>1.97</v>
      </c>
      <c r="I12805" s="18">
        <v>2.3199999999999998</v>
      </c>
      <c r="Q12805"/>
    </row>
    <row r="12806" spans="2:17" x14ac:dyDescent="0.25">
      <c r="B12806" s="18">
        <v>2013</v>
      </c>
      <c r="C12806" s="18" t="s">
        <v>8</v>
      </c>
      <c r="D12806" s="18" t="s">
        <v>1347</v>
      </c>
      <c r="E12806" s="18" t="s">
        <v>1351</v>
      </c>
      <c r="F12806" s="18" t="s">
        <v>3727</v>
      </c>
      <c r="G12806" s="18">
        <v>636</v>
      </c>
      <c r="H12806" s="18">
        <v>1.45</v>
      </c>
      <c r="I12806" s="18">
        <v>2.4500000000000002</v>
      </c>
      <c r="Q12806"/>
    </row>
    <row r="12807" spans="2:17" x14ac:dyDescent="0.25">
      <c r="B12807" s="18">
        <v>2013</v>
      </c>
      <c r="C12807" s="18" t="s">
        <v>8</v>
      </c>
      <c r="D12807" s="18" t="s">
        <v>1347</v>
      </c>
      <c r="E12807" s="18" t="s">
        <v>1351</v>
      </c>
      <c r="F12807" s="18" t="s">
        <v>1426</v>
      </c>
      <c r="G12807" s="18">
        <v>492</v>
      </c>
      <c r="H12807" s="18">
        <v>2.3199999999999998</v>
      </c>
      <c r="I12807" s="18">
        <v>2.81</v>
      </c>
      <c r="Q12807"/>
    </row>
    <row r="12808" spans="2:17" x14ac:dyDescent="0.25">
      <c r="B12808" s="18">
        <v>2013</v>
      </c>
      <c r="C12808" s="18" t="s">
        <v>8</v>
      </c>
      <c r="D12808" s="18" t="s">
        <v>1347</v>
      </c>
      <c r="E12808" s="18" t="s">
        <v>1351</v>
      </c>
      <c r="F12808" s="18" t="s">
        <v>1427</v>
      </c>
      <c r="G12808" s="18">
        <v>1020</v>
      </c>
      <c r="H12808" s="18">
        <v>1.94</v>
      </c>
      <c r="I12808" s="18">
        <v>2.88</v>
      </c>
      <c r="Q12808"/>
    </row>
    <row r="12809" spans="2:17" x14ac:dyDescent="0.25">
      <c r="B12809" s="18">
        <v>2013</v>
      </c>
      <c r="C12809" s="18" t="s">
        <v>8</v>
      </c>
      <c r="D12809" s="18" t="s">
        <v>94</v>
      </c>
      <c r="E12809" s="18" t="s">
        <v>1428</v>
      </c>
      <c r="F12809" s="18" t="s">
        <v>1429</v>
      </c>
      <c r="G12809" s="18">
        <v>4884</v>
      </c>
      <c r="H12809" s="18">
        <v>0.55000000000000004</v>
      </c>
      <c r="I12809" s="18">
        <v>0.98</v>
      </c>
      <c r="Q12809"/>
    </row>
    <row r="12810" spans="2:17" x14ac:dyDescent="0.25">
      <c r="B12810" s="18">
        <v>2013</v>
      </c>
      <c r="C12810" s="18" t="s">
        <v>8</v>
      </c>
      <c r="D12810" s="18" t="s">
        <v>94</v>
      </c>
      <c r="E12810" s="18" t="s">
        <v>1428</v>
      </c>
      <c r="F12810" s="18" t="s">
        <v>1430</v>
      </c>
      <c r="G12810" s="18">
        <v>6360</v>
      </c>
      <c r="H12810" s="18">
        <v>0.98</v>
      </c>
      <c r="I12810" s="18">
        <v>0.96</v>
      </c>
      <c r="Q12810"/>
    </row>
    <row r="12811" spans="2:17" x14ac:dyDescent="0.25">
      <c r="B12811" s="18">
        <v>2013</v>
      </c>
      <c r="C12811" s="18" t="s">
        <v>8</v>
      </c>
      <c r="D12811" s="18" t="s">
        <v>94</v>
      </c>
      <c r="E12811" s="18" t="s">
        <v>1428</v>
      </c>
      <c r="F12811" s="18" t="s">
        <v>1431</v>
      </c>
      <c r="G12811" s="18">
        <v>7116</v>
      </c>
      <c r="H12811" s="18">
        <v>0.9</v>
      </c>
      <c r="I12811" s="18">
        <v>1.06</v>
      </c>
      <c r="Q12811"/>
    </row>
    <row r="12812" spans="2:17" x14ac:dyDescent="0.25">
      <c r="B12812" s="18">
        <v>2013</v>
      </c>
      <c r="C12812" s="18" t="s">
        <v>8</v>
      </c>
      <c r="D12812" s="18" t="s">
        <v>94</v>
      </c>
      <c r="E12812" s="18" t="s">
        <v>1428</v>
      </c>
      <c r="F12812" s="18" t="s">
        <v>1432</v>
      </c>
      <c r="G12812" s="18">
        <v>4896</v>
      </c>
      <c r="H12812" s="18">
        <v>0.69</v>
      </c>
      <c r="I12812" s="18">
        <v>0.91</v>
      </c>
      <c r="Q12812"/>
    </row>
    <row r="12813" spans="2:17" x14ac:dyDescent="0.25">
      <c r="B12813" s="18">
        <v>2013</v>
      </c>
      <c r="C12813" s="18" t="s">
        <v>8</v>
      </c>
      <c r="D12813" s="18" t="s">
        <v>94</v>
      </c>
      <c r="E12813" s="18" t="s">
        <v>1428</v>
      </c>
      <c r="F12813" s="18" t="s">
        <v>1433</v>
      </c>
      <c r="G12813" s="18">
        <v>9372</v>
      </c>
      <c r="H12813" s="18">
        <v>0.71</v>
      </c>
      <c r="I12813" s="18">
        <v>1.18</v>
      </c>
      <c r="Q12813"/>
    </row>
    <row r="12814" spans="2:17" x14ac:dyDescent="0.25">
      <c r="B12814" s="18">
        <v>2013</v>
      </c>
      <c r="C12814" s="18" t="s">
        <v>8</v>
      </c>
      <c r="D12814" s="18" t="s">
        <v>94</v>
      </c>
      <c r="E12814" s="18" t="s">
        <v>1428</v>
      </c>
      <c r="F12814" s="18" t="s">
        <v>1434</v>
      </c>
      <c r="G12814" s="18">
        <v>6036</v>
      </c>
      <c r="H12814" s="18">
        <v>0.57999999999999996</v>
      </c>
      <c r="I12814" s="18">
        <v>0.99</v>
      </c>
      <c r="Q12814"/>
    </row>
    <row r="12815" spans="2:17" x14ac:dyDescent="0.25">
      <c r="B12815" s="18">
        <v>2013</v>
      </c>
      <c r="C12815" s="18" t="s">
        <v>8</v>
      </c>
      <c r="D12815" s="18" t="s">
        <v>94</v>
      </c>
      <c r="E12815" s="18" t="s">
        <v>1428</v>
      </c>
      <c r="F12815" s="18" t="s">
        <v>1435</v>
      </c>
      <c r="G12815" s="18">
        <v>7680</v>
      </c>
      <c r="H12815" s="18">
        <v>1.1200000000000001</v>
      </c>
      <c r="I12815" s="18">
        <v>1.02</v>
      </c>
      <c r="Q12815"/>
    </row>
    <row r="12816" spans="2:17" x14ac:dyDescent="0.25">
      <c r="B12816" s="18">
        <v>2013</v>
      </c>
      <c r="C12816" s="18" t="s">
        <v>8</v>
      </c>
      <c r="D12816" s="18" t="s">
        <v>94</v>
      </c>
      <c r="E12816" s="18" t="s">
        <v>1428</v>
      </c>
      <c r="F12816" s="18" t="s">
        <v>1436</v>
      </c>
      <c r="G12816" s="18">
        <v>5880</v>
      </c>
      <c r="H12816" s="18">
        <v>0.92</v>
      </c>
      <c r="I12816" s="18">
        <v>0.98</v>
      </c>
      <c r="Q12816"/>
    </row>
    <row r="12817" spans="2:17" x14ac:dyDescent="0.25">
      <c r="B12817" s="18">
        <v>2013</v>
      </c>
      <c r="C12817" s="18" t="s">
        <v>8</v>
      </c>
      <c r="D12817" s="18" t="s">
        <v>94</v>
      </c>
      <c r="E12817" s="18" t="s">
        <v>1428</v>
      </c>
      <c r="F12817" s="18" t="s">
        <v>1437</v>
      </c>
      <c r="G12817" s="18">
        <v>8436</v>
      </c>
      <c r="H12817" s="18">
        <v>0.99</v>
      </c>
      <c r="I12817" s="18">
        <v>0.98</v>
      </c>
      <c r="Q12817"/>
    </row>
    <row r="12818" spans="2:17" x14ac:dyDescent="0.25">
      <c r="B12818" s="18">
        <v>2013</v>
      </c>
      <c r="C12818" s="18" t="s">
        <v>8</v>
      </c>
      <c r="D12818" s="18" t="s">
        <v>94</v>
      </c>
      <c r="E12818" s="18" t="s">
        <v>1428</v>
      </c>
      <c r="F12818" s="18" t="s">
        <v>1438</v>
      </c>
      <c r="G12818" s="18">
        <v>6552</v>
      </c>
      <c r="H12818" s="18">
        <v>0.54</v>
      </c>
      <c r="I12818" s="18">
        <v>1.1599999999999999</v>
      </c>
      <c r="Q12818"/>
    </row>
    <row r="12819" spans="2:17" x14ac:dyDescent="0.25">
      <c r="B12819" s="18">
        <v>2013</v>
      </c>
      <c r="C12819" s="18" t="s">
        <v>8</v>
      </c>
      <c r="D12819" s="18" t="s">
        <v>94</v>
      </c>
      <c r="E12819" s="18" t="s">
        <v>1428</v>
      </c>
      <c r="F12819" s="18" t="s">
        <v>1439</v>
      </c>
      <c r="G12819" s="18">
        <v>6732</v>
      </c>
      <c r="H12819" s="18">
        <v>1.05</v>
      </c>
      <c r="I12819" s="18">
        <v>1.1000000000000001</v>
      </c>
      <c r="Q12819"/>
    </row>
    <row r="12820" spans="2:17" x14ac:dyDescent="0.25">
      <c r="B12820" s="18">
        <v>2013</v>
      </c>
      <c r="C12820" s="18" t="s">
        <v>8</v>
      </c>
      <c r="D12820" s="18" t="s">
        <v>94</v>
      </c>
      <c r="E12820" s="18" t="s">
        <v>1428</v>
      </c>
      <c r="F12820" s="18" t="s">
        <v>1440</v>
      </c>
      <c r="G12820" s="18">
        <v>8676</v>
      </c>
      <c r="H12820" s="18">
        <v>0.81</v>
      </c>
      <c r="I12820" s="18">
        <v>1.03</v>
      </c>
      <c r="Q12820"/>
    </row>
    <row r="12821" spans="2:17" x14ac:dyDescent="0.25">
      <c r="B12821" s="18">
        <v>2013</v>
      </c>
      <c r="C12821" s="18" t="s">
        <v>8</v>
      </c>
      <c r="D12821" s="18" t="s">
        <v>205</v>
      </c>
      <c r="E12821" s="18" t="s">
        <v>1428</v>
      </c>
      <c r="F12821" s="18" t="s">
        <v>1441</v>
      </c>
      <c r="G12821" s="18">
        <v>768</v>
      </c>
      <c r="H12821" s="18">
        <v>1.23</v>
      </c>
      <c r="I12821" s="18">
        <v>1.76</v>
      </c>
      <c r="Q12821"/>
    </row>
    <row r="12822" spans="2:17" x14ac:dyDescent="0.25">
      <c r="B12822" s="18">
        <v>2013</v>
      </c>
      <c r="C12822" s="18" t="s">
        <v>8</v>
      </c>
      <c r="D12822" s="18" t="s">
        <v>205</v>
      </c>
      <c r="E12822" s="18" t="s">
        <v>1428</v>
      </c>
      <c r="F12822" s="18" t="s">
        <v>1442</v>
      </c>
      <c r="G12822" s="18">
        <v>1164</v>
      </c>
      <c r="H12822" s="18">
        <v>1.35</v>
      </c>
      <c r="I12822" s="18">
        <v>1.74</v>
      </c>
      <c r="Q12822"/>
    </row>
    <row r="12823" spans="2:17" x14ac:dyDescent="0.25">
      <c r="B12823" s="18">
        <v>2013</v>
      </c>
      <c r="C12823" s="18" t="s">
        <v>8</v>
      </c>
      <c r="D12823" s="18" t="s">
        <v>205</v>
      </c>
      <c r="E12823" s="18" t="s">
        <v>1428</v>
      </c>
      <c r="F12823" s="18" t="s">
        <v>1443</v>
      </c>
      <c r="G12823" s="18">
        <v>876</v>
      </c>
      <c r="H12823" s="18">
        <v>1.42</v>
      </c>
      <c r="I12823" s="18">
        <v>1.83</v>
      </c>
      <c r="Q12823"/>
    </row>
    <row r="12824" spans="2:17" x14ac:dyDescent="0.25">
      <c r="B12824" s="18">
        <v>2013</v>
      </c>
      <c r="C12824" s="18" t="s">
        <v>8</v>
      </c>
      <c r="D12824" s="18" t="s">
        <v>205</v>
      </c>
      <c r="E12824" s="18" t="s">
        <v>1428</v>
      </c>
      <c r="F12824" s="18" t="s">
        <v>1444</v>
      </c>
      <c r="G12824" s="18">
        <v>852</v>
      </c>
      <c r="H12824" s="18">
        <v>1.4</v>
      </c>
      <c r="I12824" s="18">
        <v>1.62</v>
      </c>
      <c r="Q12824"/>
    </row>
    <row r="12825" spans="2:17" x14ac:dyDescent="0.25">
      <c r="B12825" s="18">
        <v>2013</v>
      </c>
      <c r="C12825" s="18" t="s">
        <v>8</v>
      </c>
      <c r="D12825" s="18" t="s">
        <v>205</v>
      </c>
      <c r="E12825" s="18" t="s">
        <v>1428</v>
      </c>
      <c r="F12825" s="18" t="s">
        <v>1445</v>
      </c>
      <c r="G12825" s="18">
        <v>1260</v>
      </c>
      <c r="H12825" s="18">
        <v>1.1200000000000001</v>
      </c>
      <c r="I12825" s="18">
        <v>1.77</v>
      </c>
      <c r="Q12825"/>
    </row>
    <row r="12826" spans="2:17" x14ac:dyDescent="0.25">
      <c r="B12826" s="18">
        <v>2013</v>
      </c>
      <c r="C12826" s="18" t="s">
        <v>8</v>
      </c>
      <c r="D12826" s="18" t="s">
        <v>205</v>
      </c>
      <c r="E12826" s="18" t="s">
        <v>1428</v>
      </c>
      <c r="F12826" s="18" t="s">
        <v>1446</v>
      </c>
      <c r="G12826" s="18">
        <v>576</v>
      </c>
      <c r="H12826" s="18">
        <v>1.1100000000000001</v>
      </c>
      <c r="I12826" s="18">
        <v>1.84</v>
      </c>
      <c r="Q12826"/>
    </row>
    <row r="12827" spans="2:17" x14ac:dyDescent="0.25">
      <c r="B12827" s="18">
        <v>2013</v>
      </c>
      <c r="C12827" s="18" t="s">
        <v>8</v>
      </c>
      <c r="D12827" s="18" t="s">
        <v>205</v>
      </c>
      <c r="E12827" s="18" t="s">
        <v>1428</v>
      </c>
      <c r="F12827" s="18" t="s">
        <v>1447</v>
      </c>
      <c r="G12827" s="18">
        <v>924</v>
      </c>
      <c r="H12827" s="18">
        <v>1.41</v>
      </c>
      <c r="I12827" s="18">
        <v>1.83</v>
      </c>
      <c r="Q12827"/>
    </row>
    <row r="12828" spans="2:17" x14ac:dyDescent="0.25">
      <c r="B12828" s="18">
        <v>2013</v>
      </c>
      <c r="C12828" s="18" t="s">
        <v>8</v>
      </c>
      <c r="D12828" s="18" t="s">
        <v>205</v>
      </c>
      <c r="E12828" s="18" t="s">
        <v>1428</v>
      </c>
      <c r="F12828" s="18" t="s">
        <v>1448</v>
      </c>
      <c r="G12828" s="18">
        <v>876</v>
      </c>
      <c r="H12828" s="18">
        <v>1.43</v>
      </c>
      <c r="I12828" s="18">
        <v>1.85</v>
      </c>
      <c r="Q12828"/>
    </row>
    <row r="12829" spans="2:17" x14ac:dyDescent="0.25">
      <c r="B12829" s="18">
        <v>2013</v>
      </c>
      <c r="C12829" s="18" t="s">
        <v>8</v>
      </c>
      <c r="D12829" s="18" t="s">
        <v>205</v>
      </c>
      <c r="E12829" s="18" t="s">
        <v>1428</v>
      </c>
      <c r="F12829" s="18" t="s">
        <v>1449</v>
      </c>
      <c r="G12829" s="18">
        <v>624</v>
      </c>
      <c r="H12829" s="18">
        <v>1.44</v>
      </c>
      <c r="I12829" s="18">
        <v>1.72</v>
      </c>
      <c r="Q12829"/>
    </row>
    <row r="12830" spans="2:17" x14ac:dyDescent="0.25">
      <c r="B12830" s="18">
        <v>2013</v>
      </c>
      <c r="C12830" s="18" t="s">
        <v>8</v>
      </c>
      <c r="D12830" s="18" t="s">
        <v>205</v>
      </c>
      <c r="E12830" s="18" t="s">
        <v>1428</v>
      </c>
      <c r="F12830" s="18" t="s">
        <v>1450</v>
      </c>
      <c r="G12830" s="18">
        <v>804</v>
      </c>
      <c r="H12830" s="18">
        <v>1.4</v>
      </c>
      <c r="I12830" s="18">
        <v>1.66</v>
      </c>
      <c r="Q12830"/>
    </row>
    <row r="12831" spans="2:17" x14ac:dyDescent="0.25">
      <c r="B12831" s="18">
        <v>2013</v>
      </c>
      <c r="C12831" s="18" t="s">
        <v>8</v>
      </c>
      <c r="D12831" s="18" t="s">
        <v>205</v>
      </c>
      <c r="E12831" s="18" t="s">
        <v>1428</v>
      </c>
      <c r="F12831" s="18" t="s">
        <v>1451</v>
      </c>
      <c r="G12831" s="18">
        <v>1272</v>
      </c>
      <c r="H12831" s="18">
        <v>1.3</v>
      </c>
      <c r="I12831" s="18">
        <v>1.6</v>
      </c>
      <c r="Q12831"/>
    </row>
    <row r="12832" spans="2:17" x14ac:dyDescent="0.25">
      <c r="B12832" s="18">
        <v>2013</v>
      </c>
      <c r="C12832" s="18" t="s">
        <v>8</v>
      </c>
      <c r="D12832" s="18" t="s">
        <v>205</v>
      </c>
      <c r="E12832" s="18" t="s">
        <v>1428</v>
      </c>
      <c r="F12832" s="18" t="s">
        <v>1452</v>
      </c>
      <c r="G12832" s="18">
        <v>1212</v>
      </c>
      <c r="H12832" s="18">
        <v>1.1599999999999999</v>
      </c>
      <c r="I12832" s="18">
        <v>1.83</v>
      </c>
      <c r="Q12832"/>
    </row>
    <row r="12833" spans="2:17" x14ac:dyDescent="0.25">
      <c r="B12833" s="18">
        <v>2013</v>
      </c>
      <c r="C12833" s="18" t="s">
        <v>8</v>
      </c>
      <c r="D12833" s="18" t="s">
        <v>205</v>
      </c>
      <c r="E12833" s="18" t="s">
        <v>1428</v>
      </c>
      <c r="F12833" s="18" t="s">
        <v>1453</v>
      </c>
      <c r="G12833" s="18">
        <v>1032</v>
      </c>
      <c r="H12833" s="18">
        <v>1.1000000000000001</v>
      </c>
      <c r="I12833" s="18">
        <v>1.62</v>
      </c>
      <c r="Q12833"/>
    </row>
    <row r="12834" spans="2:17" x14ac:dyDescent="0.25">
      <c r="B12834" s="18">
        <v>2013</v>
      </c>
      <c r="C12834" s="18" t="s">
        <v>8</v>
      </c>
      <c r="D12834" s="18" t="s">
        <v>205</v>
      </c>
      <c r="E12834" s="18" t="s">
        <v>1428</v>
      </c>
      <c r="F12834" s="18" t="s">
        <v>1454</v>
      </c>
      <c r="G12834" s="18">
        <v>996</v>
      </c>
      <c r="H12834" s="18">
        <v>1.1000000000000001</v>
      </c>
      <c r="I12834" s="18">
        <v>1.76</v>
      </c>
      <c r="Q12834"/>
    </row>
    <row r="12835" spans="2:17" x14ac:dyDescent="0.25">
      <c r="B12835" s="18">
        <v>2013</v>
      </c>
      <c r="C12835" s="18" t="s">
        <v>8</v>
      </c>
      <c r="D12835" s="18" t="s">
        <v>205</v>
      </c>
      <c r="E12835" s="18" t="s">
        <v>1428</v>
      </c>
      <c r="F12835" s="18" t="s">
        <v>1455</v>
      </c>
      <c r="G12835" s="18">
        <v>624</v>
      </c>
      <c r="H12835" s="18">
        <v>1.24</v>
      </c>
      <c r="I12835" s="18">
        <v>1.63</v>
      </c>
      <c r="Q12835"/>
    </row>
    <row r="12836" spans="2:17" x14ac:dyDescent="0.25">
      <c r="B12836" s="18">
        <v>2013</v>
      </c>
      <c r="C12836" s="18" t="s">
        <v>8</v>
      </c>
      <c r="D12836" s="18" t="s">
        <v>205</v>
      </c>
      <c r="E12836" s="18" t="s">
        <v>1428</v>
      </c>
      <c r="F12836" s="18" t="s">
        <v>1456</v>
      </c>
      <c r="G12836" s="18">
        <v>816</v>
      </c>
      <c r="H12836" s="18">
        <v>1.47</v>
      </c>
      <c r="I12836" s="18">
        <v>1.82</v>
      </c>
      <c r="Q12836"/>
    </row>
    <row r="12837" spans="2:17" x14ac:dyDescent="0.25">
      <c r="B12837" s="18">
        <v>2013</v>
      </c>
      <c r="C12837" s="18" t="s">
        <v>8</v>
      </c>
      <c r="D12837" s="18" t="s">
        <v>205</v>
      </c>
      <c r="E12837" s="18" t="s">
        <v>1428</v>
      </c>
      <c r="F12837" s="18" t="s">
        <v>1457</v>
      </c>
      <c r="G12837" s="18">
        <v>972</v>
      </c>
      <c r="H12837" s="18">
        <v>1.45</v>
      </c>
      <c r="I12837" s="18">
        <v>1.88</v>
      </c>
      <c r="Q12837"/>
    </row>
    <row r="12838" spans="2:17" x14ac:dyDescent="0.25">
      <c r="B12838" s="18">
        <v>2013</v>
      </c>
      <c r="C12838" s="18" t="s">
        <v>8</v>
      </c>
      <c r="D12838" s="18" t="s">
        <v>205</v>
      </c>
      <c r="E12838" s="18" t="s">
        <v>1428</v>
      </c>
      <c r="F12838" s="18" t="s">
        <v>1458</v>
      </c>
      <c r="G12838" s="18">
        <v>1176</v>
      </c>
      <c r="H12838" s="18">
        <v>1.1200000000000001</v>
      </c>
      <c r="I12838" s="18">
        <v>1.7</v>
      </c>
      <c r="Q12838"/>
    </row>
    <row r="12839" spans="2:17" x14ac:dyDescent="0.25">
      <c r="B12839" s="18">
        <v>2013</v>
      </c>
      <c r="C12839" s="18" t="s">
        <v>8</v>
      </c>
      <c r="D12839" s="18" t="s">
        <v>205</v>
      </c>
      <c r="E12839" s="18" t="s">
        <v>1428</v>
      </c>
      <c r="F12839" s="18" t="s">
        <v>1459</v>
      </c>
      <c r="G12839" s="18">
        <v>600</v>
      </c>
      <c r="H12839" s="18">
        <v>1.1200000000000001</v>
      </c>
      <c r="I12839" s="18">
        <v>1.68</v>
      </c>
      <c r="Q12839"/>
    </row>
    <row r="12840" spans="2:17" x14ac:dyDescent="0.25">
      <c r="B12840" s="18">
        <v>2013</v>
      </c>
      <c r="C12840" s="18" t="s">
        <v>8</v>
      </c>
      <c r="D12840" s="18" t="s">
        <v>205</v>
      </c>
      <c r="E12840" s="18" t="s">
        <v>1428</v>
      </c>
      <c r="F12840" s="18" t="s">
        <v>1460</v>
      </c>
      <c r="G12840" s="18">
        <v>1080</v>
      </c>
      <c r="H12840" s="18">
        <v>1.1100000000000001</v>
      </c>
      <c r="I12840" s="18">
        <v>1.88</v>
      </c>
      <c r="Q12840"/>
    </row>
    <row r="12841" spans="2:17" x14ac:dyDescent="0.25">
      <c r="B12841" s="18">
        <v>2013</v>
      </c>
      <c r="C12841" s="18" t="s">
        <v>8</v>
      </c>
      <c r="D12841" s="18" t="s">
        <v>277</v>
      </c>
      <c r="E12841" s="18" t="s">
        <v>3728</v>
      </c>
      <c r="F12841" s="18" t="s">
        <v>3729</v>
      </c>
      <c r="G12841" s="18">
        <v>1044</v>
      </c>
      <c r="H12841" s="18">
        <v>2.89</v>
      </c>
      <c r="I12841" s="18">
        <v>3.46</v>
      </c>
      <c r="Q12841"/>
    </row>
    <row r="12842" spans="2:17" x14ac:dyDescent="0.25">
      <c r="B12842" s="18">
        <v>2013</v>
      </c>
      <c r="C12842" s="18" t="s">
        <v>8</v>
      </c>
      <c r="D12842" s="18" t="s">
        <v>1347</v>
      </c>
      <c r="E12842" s="18" t="s">
        <v>1461</v>
      </c>
      <c r="F12842" s="18" t="s">
        <v>1462</v>
      </c>
      <c r="G12842" s="18">
        <v>780</v>
      </c>
      <c r="H12842" s="18">
        <v>2.36</v>
      </c>
      <c r="I12842" s="18">
        <v>2.29</v>
      </c>
      <c r="Q12842"/>
    </row>
    <row r="12843" spans="2:17" x14ac:dyDescent="0.25">
      <c r="B12843" s="18">
        <v>2013</v>
      </c>
      <c r="C12843" s="18" t="s">
        <v>8</v>
      </c>
      <c r="D12843" s="18" t="s">
        <v>1347</v>
      </c>
      <c r="E12843" s="18" t="s">
        <v>1461</v>
      </c>
      <c r="F12843" s="18" t="s">
        <v>1463</v>
      </c>
      <c r="G12843" s="18">
        <v>960</v>
      </c>
      <c r="H12843" s="18">
        <v>1.65</v>
      </c>
      <c r="I12843" s="18">
        <v>2.23</v>
      </c>
      <c r="Q12843"/>
    </row>
    <row r="12844" spans="2:17" x14ac:dyDescent="0.25">
      <c r="B12844" s="18">
        <v>2013</v>
      </c>
      <c r="C12844" s="18" t="s">
        <v>8</v>
      </c>
      <c r="D12844" s="18" t="s">
        <v>1347</v>
      </c>
      <c r="E12844" s="18" t="s">
        <v>1461</v>
      </c>
      <c r="F12844" s="18" t="s">
        <v>1464</v>
      </c>
      <c r="G12844" s="18">
        <v>492</v>
      </c>
      <c r="H12844" s="18">
        <v>1.8</v>
      </c>
      <c r="I12844" s="18">
        <v>2.1</v>
      </c>
      <c r="Q12844"/>
    </row>
    <row r="12845" spans="2:17" x14ac:dyDescent="0.25">
      <c r="B12845" s="18">
        <v>2013</v>
      </c>
      <c r="C12845" s="18" t="s">
        <v>8</v>
      </c>
      <c r="D12845" s="18" t="s">
        <v>1347</v>
      </c>
      <c r="E12845" s="18" t="s">
        <v>1461</v>
      </c>
      <c r="F12845" s="18" t="s">
        <v>1465</v>
      </c>
      <c r="G12845" s="18">
        <v>1020</v>
      </c>
      <c r="H12845" s="18">
        <v>1.84</v>
      </c>
      <c r="I12845" s="18">
        <v>2.63</v>
      </c>
      <c r="Q12845"/>
    </row>
    <row r="12846" spans="2:17" x14ac:dyDescent="0.25">
      <c r="B12846" s="18">
        <v>2013</v>
      </c>
      <c r="C12846" s="18" t="s">
        <v>8</v>
      </c>
      <c r="D12846" s="18" t="s">
        <v>1347</v>
      </c>
      <c r="E12846" s="18" t="s">
        <v>1461</v>
      </c>
      <c r="F12846" s="18" t="s">
        <v>1466</v>
      </c>
      <c r="G12846" s="18">
        <v>636</v>
      </c>
      <c r="H12846" s="18">
        <v>1.73</v>
      </c>
      <c r="I12846" s="18">
        <v>2.88</v>
      </c>
      <c r="Q12846"/>
    </row>
    <row r="12847" spans="2:17" x14ac:dyDescent="0.25">
      <c r="B12847" s="18">
        <v>2013</v>
      </c>
      <c r="C12847" s="18" t="s">
        <v>8</v>
      </c>
      <c r="D12847" s="18" t="s">
        <v>1347</v>
      </c>
      <c r="E12847" s="18" t="s">
        <v>1461</v>
      </c>
      <c r="F12847" s="18" t="s">
        <v>1467</v>
      </c>
      <c r="G12847" s="18">
        <v>936</v>
      </c>
      <c r="H12847" s="18">
        <v>1.93</v>
      </c>
      <c r="I12847" s="18">
        <v>2.64</v>
      </c>
      <c r="Q12847"/>
    </row>
    <row r="12848" spans="2:17" x14ac:dyDescent="0.25">
      <c r="B12848" s="18">
        <v>2013</v>
      </c>
      <c r="C12848" s="18" t="s">
        <v>8</v>
      </c>
      <c r="D12848" s="18" t="s">
        <v>1347</v>
      </c>
      <c r="E12848" s="18" t="s">
        <v>1461</v>
      </c>
      <c r="F12848" s="18" t="s">
        <v>1468</v>
      </c>
      <c r="G12848" s="18">
        <v>1104</v>
      </c>
      <c r="H12848" s="18">
        <v>2.35</v>
      </c>
      <c r="I12848" s="18">
        <v>3.48</v>
      </c>
      <c r="Q12848"/>
    </row>
    <row r="12849" spans="2:17" x14ac:dyDescent="0.25">
      <c r="B12849" s="18">
        <v>2013</v>
      </c>
      <c r="C12849" s="18" t="s">
        <v>8</v>
      </c>
      <c r="D12849" s="18" t="s">
        <v>1347</v>
      </c>
      <c r="E12849" s="18" t="s">
        <v>1461</v>
      </c>
      <c r="F12849" s="18" t="s">
        <v>1469</v>
      </c>
      <c r="G12849" s="18">
        <v>792</v>
      </c>
      <c r="H12849" s="18">
        <v>1.74</v>
      </c>
      <c r="I12849" s="18">
        <v>3.27</v>
      </c>
      <c r="Q12849"/>
    </row>
    <row r="12850" spans="2:17" x14ac:dyDescent="0.25">
      <c r="B12850" s="18">
        <v>2013</v>
      </c>
      <c r="C12850" s="18" t="s">
        <v>8</v>
      </c>
      <c r="D12850" s="18" t="s">
        <v>90</v>
      </c>
      <c r="E12850" s="18" t="s">
        <v>1470</v>
      </c>
      <c r="F12850" s="18" t="s">
        <v>1471</v>
      </c>
      <c r="G12850" s="18">
        <v>408</v>
      </c>
      <c r="H12850" s="18">
        <v>5.3</v>
      </c>
      <c r="I12850" s="18">
        <v>7.6133333333333333</v>
      </c>
      <c r="Q12850"/>
    </row>
    <row r="12851" spans="2:17" x14ac:dyDescent="0.25">
      <c r="B12851" s="18">
        <v>2013</v>
      </c>
      <c r="C12851" s="18" t="s">
        <v>8</v>
      </c>
      <c r="D12851" s="18" t="s">
        <v>90</v>
      </c>
      <c r="E12851" s="18" t="s">
        <v>1470</v>
      </c>
      <c r="F12851" s="18" t="s">
        <v>1472</v>
      </c>
      <c r="G12851" s="18">
        <v>636</v>
      </c>
      <c r="H12851" s="18">
        <v>6.4933333333333332</v>
      </c>
      <c r="I12851" s="18">
        <v>8.1466666666666665</v>
      </c>
      <c r="Q12851"/>
    </row>
    <row r="12852" spans="2:17" x14ac:dyDescent="0.25">
      <c r="B12852" s="18">
        <v>2013</v>
      </c>
      <c r="C12852" s="18" t="s">
        <v>8</v>
      </c>
      <c r="D12852" s="18" t="s">
        <v>266</v>
      </c>
      <c r="E12852" s="18" t="s">
        <v>1470</v>
      </c>
      <c r="F12852" s="18" t="s">
        <v>1473</v>
      </c>
      <c r="G12852" s="18">
        <v>2496</v>
      </c>
      <c r="H12852" s="18">
        <v>2.93</v>
      </c>
      <c r="I12852" s="18">
        <v>3.56</v>
      </c>
      <c r="Q12852"/>
    </row>
    <row r="12853" spans="2:17" x14ac:dyDescent="0.25">
      <c r="B12853" s="18">
        <v>2013</v>
      </c>
      <c r="C12853" s="18" t="s">
        <v>8</v>
      </c>
      <c r="D12853" s="18" t="s">
        <v>266</v>
      </c>
      <c r="E12853" s="18" t="s">
        <v>1470</v>
      </c>
      <c r="F12853" s="18" t="s">
        <v>1474</v>
      </c>
      <c r="G12853" s="18">
        <v>2124</v>
      </c>
      <c r="H12853" s="18">
        <v>2.41</v>
      </c>
      <c r="I12853" s="18">
        <v>3.87</v>
      </c>
      <c r="Q12853"/>
    </row>
    <row r="12854" spans="2:17" x14ac:dyDescent="0.25">
      <c r="B12854" s="18">
        <v>2013</v>
      </c>
      <c r="C12854" s="18" t="s">
        <v>8</v>
      </c>
      <c r="D12854" s="18" t="s">
        <v>266</v>
      </c>
      <c r="E12854" s="18" t="s">
        <v>1470</v>
      </c>
      <c r="F12854" s="18" t="s">
        <v>1475</v>
      </c>
      <c r="G12854" s="18">
        <v>2160</v>
      </c>
      <c r="H12854" s="18">
        <v>2.85</v>
      </c>
      <c r="I12854" s="18">
        <v>3.85</v>
      </c>
      <c r="Q12854"/>
    </row>
    <row r="12855" spans="2:17" x14ac:dyDescent="0.25">
      <c r="B12855" s="18">
        <v>2013</v>
      </c>
      <c r="C12855" s="18" t="s">
        <v>8</v>
      </c>
      <c r="D12855" s="18" t="s">
        <v>266</v>
      </c>
      <c r="E12855" s="18" t="s">
        <v>1470</v>
      </c>
      <c r="F12855" s="18" t="s">
        <v>1476</v>
      </c>
      <c r="G12855" s="18">
        <v>1632</v>
      </c>
      <c r="H12855" s="18">
        <v>2.91</v>
      </c>
      <c r="I12855" s="18">
        <v>3.68</v>
      </c>
      <c r="Q12855"/>
    </row>
    <row r="12856" spans="2:17" x14ac:dyDescent="0.25">
      <c r="B12856" s="18">
        <v>2013</v>
      </c>
      <c r="C12856" s="18" t="s">
        <v>8</v>
      </c>
      <c r="D12856" s="18" t="s">
        <v>266</v>
      </c>
      <c r="E12856" s="18" t="s">
        <v>1470</v>
      </c>
      <c r="F12856" s="18" t="s">
        <v>1477</v>
      </c>
      <c r="G12856" s="18">
        <v>1596</v>
      </c>
      <c r="H12856" s="18">
        <v>2.4300000000000002</v>
      </c>
      <c r="I12856" s="18">
        <v>3.5</v>
      </c>
      <c r="Q12856"/>
    </row>
    <row r="12857" spans="2:17" x14ac:dyDescent="0.25">
      <c r="B12857" s="18">
        <v>2013</v>
      </c>
      <c r="C12857" s="18" t="s">
        <v>8</v>
      </c>
      <c r="D12857" s="18" t="s">
        <v>266</v>
      </c>
      <c r="E12857" s="18" t="s">
        <v>1470</v>
      </c>
      <c r="F12857" s="18" t="s">
        <v>1478</v>
      </c>
      <c r="G12857" s="18">
        <v>2496</v>
      </c>
      <c r="H12857" s="18">
        <v>2.37</v>
      </c>
      <c r="I12857" s="18">
        <v>3.67</v>
      </c>
      <c r="Q12857"/>
    </row>
    <row r="12858" spans="2:17" x14ac:dyDescent="0.25">
      <c r="B12858" s="18">
        <v>2013</v>
      </c>
      <c r="C12858" s="18" t="s">
        <v>8</v>
      </c>
      <c r="D12858" s="18" t="s">
        <v>266</v>
      </c>
      <c r="E12858" s="18" t="s">
        <v>1470</v>
      </c>
      <c r="F12858" s="18" t="s">
        <v>1479</v>
      </c>
      <c r="G12858" s="18">
        <v>1356</v>
      </c>
      <c r="H12858" s="18">
        <v>2.66</v>
      </c>
      <c r="I12858" s="18">
        <v>3.56</v>
      </c>
      <c r="Q12858"/>
    </row>
    <row r="12859" spans="2:17" x14ac:dyDescent="0.25">
      <c r="B12859" s="18">
        <v>2013</v>
      </c>
      <c r="C12859" s="18" t="s">
        <v>8</v>
      </c>
      <c r="D12859" s="18" t="s">
        <v>90</v>
      </c>
      <c r="E12859" s="18" t="s">
        <v>1480</v>
      </c>
      <c r="F12859" s="18" t="s">
        <v>1481</v>
      </c>
      <c r="G12859" s="18">
        <v>564</v>
      </c>
      <c r="H12859" s="18">
        <v>5.54</v>
      </c>
      <c r="I12859" s="18">
        <v>7.94</v>
      </c>
      <c r="Q12859"/>
    </row>
    <row r="12860" spans="2:17" x14ac:dyDescent="0.25">
      <c r="B12860" s="18">
        <v>2013</v>
      </c>
      <c r="C12860" s="18" t="s">
        <v>8</v>
      </c>
      <c r="D12860" s="18" t="s">
        <v>90</v>
      </c>
      <c r="E12860" s="18" t="s">
        <v>1480</v>
      </c>
      <c r="F12860" s="18" t="s">
        <v>1482</v>
      </c>
      <c r="G12860" s="18">
        <v>552</v>
      </c>
      <c r="H12860" s="18">
        <v>5.44</v>
      </c>
      <c r="I12860" s="18">
        <v>8.2200000000000006</v>
      </c>
      <c r="Q12860"/>
    </row>
    <row r="12861" spans="2:17" x14ac:dyDescent="0.25">
      <c r="B12861" s="18">
        <v>2013</v>
      </c>
      <c r="C12861" s="18" t="s">
        <v>8</v>
      </c>
      <c r="D12861" s="18" t="s">
        <v>266</v>
      </c>
      <c r="E12861" s="18" t="s">
        <v>1480</v>
      </c>
      <c r="F12861" s="18" t="s">
        <v>1483</v>
      </c>
      <c r="G12861" s="18">
        <v>1368</v>
      </c>
      <c r="H12861" s="18">
        <v>2.5</v>
      </c>
      <c r="I12861" s="18">
        <v>3.63</v>
      </c>
      <c r="Q12861"/>
    </row>
    <row r="12862" spans="2:17" x14ac:dyDescent="0.25">
      <c r="B12862" s="18">
        <v>2013</v>
      </c>
      <c r="C12862" s="18" t="s">
        <v>8</v>
      </c>
      <c r="D12862" s="18" t="s">
        <v>266</v>
      </c>
      <c r="E12862" s="18" t="s">
        <v>1480</v>
      </c>
      <c r="F12862" s="18" t="s">
        <v>1484</v>
      </c>
      <c r="G12862" s="18">
        <v>1596</v>
      </c>
      <c r="H12862" s="18">
        <v>2.36</v>
      </c>
      <c r="I12862" s="18">
        <v>3.31</v>
      </c>
      <c r="Q12862"/>
    </row>
    <row r="12863" spans="2:17" x14ac:dyDescent="0.25">
      <c r="B12863" s="18">
        <v>2013</v>
      </c>
      <c r="C12863" s="18" t="s">
        <v>8</v>
      </c>
      <c r="D12863" s="18" t="s">
        <v>266</v>
      </c>
      <c r="E12863" s="18" t="s">
        <v>1480</v>
      </c>
      <c r="F12863" s="18" t="s">
        <v>1485</v>
      </c>
      <c r="G12863" s="18">
        <v>2532</v>
      </c>
      <c r="H12863" s="18">
        <v>2.5</v>
      </c>
      <c r="I12863" s="18">
        <v>3.56</v>
      </c>
      <c r="Q12863"/>
    </row>
    <row r="12864" spans="2:17" x14ac:dyDescent="0.25">
      <c r="B12864" s="18">
        <v>2013</v>
      </c>
      <c r="C12864" s="18" t="s">
        <v>8</v>
      </c>
      <c r="D12864" s="18" t="s">
        <v>266</v>
      </c>
      <c r="E12864" s="18" t="s">
        <v>1480</v>
      </c>
      <c r="F12864" s="18" t="s">
        <v>1486</v>
      </c>
      <c r="G12864" s="18">
        <v>2076</v>
      </c>
      <c r="H12864" s="18">
        <v>2.35</v>
      </c>
      <c r="I12864" s="18">
        <v>3.64</v>
      </c>
      <c r="Q12864"/>
    </row>
    <row r="12865" spans="2:17" x14ac:dyDescent="0.25">
      <c r="B12865" s="18">
        <v>2013</v>
      </c>
      <c r="C12865" s="18" t="s">
        <v>8</v>
      </c>
      <c r="D12865" s="18" t="s">
        <v>266</v>
      </c>
      <c r="E12865" s="18" t="s">
        <v>1480</v>
      </c>
      <c r="F12865" s="18" t="s">
        <v>1487</v>
      </c>
      <c r="G12865" s="18">
        <v>2016</v>
      </c>
      <c r="H12865" s="18">
        <v>2.8</v>
      </c>
      <c r="I12865" s="18">
        <v>3.7</v>
      </c>
      <c r="Q12865"/>
    </row>
    <row r="12866" spans="2:17" x14ac:dyDescent="0.25">
      <c r="B12866" s="18">
        <v>2013</v>
      </c>
      <c r="C12866" s="18" t="s">
        <v>8</v>
      </c>
      <c r="D12866" s="18" t="s">
        <v>266</v>
      </c>
      <c r="E12866" s="18" t="s">
        <v>1480</v>
      </c>
      <c r="F12866" s="18" t="s">
        <v>1488</v>
      </c>
      <c r="G12866" s="18">
        <v>2592</v>
      </c>
      <c r="H12866" s="18">
        <v>2.44</v>
      </c>
      <c r="I12866" s="18">
        <v>3.68</v>
      </c>
      <c r="Q12866"/>
    </row>
    <row r="12867" spans="2:17" x14ac:dyDescent="0.25">
      <c r="B12867" s="18">
        <v>2013</v>
      </c>
      <c r="C12867" s="18" t="s">
        <v>8</v>
      </c>
      <c r="D12867" s="18" t="s">
        <v>266</v>
      </c>
      <c r="E12867" s="18" t="s">
        <v>1480</v>
      </c>
      <c r="F12867" s="18" t="s">
        <v>1489</v>
      </c>
      <c r="G12867" s="18">
        <v>1692</v>
      </c>
      <c r="H12867" s="18">
        <v>2.34</v>
      </c>
      <c r="I12867" s="18">
        <v>3.74</v>
      </c>
      <c r="Q12867"/>
    </row>
    <row r="12868" spans="2:17" x14ac:dyDescent="0.25">
      <c r="B12868" s="18">
        <v>2013</v>
      </c>
      <c r="C12868" s="18" t="s">
        <v>8</v>
      </c>
      <c r="D12868" s="18" t="s">
        <v>266</v>
      </c>
      <c r="E12868" s="18" t="s">
        <v>1480</v>
      </c>
      <c r="F12868" s="18" t="s">
        <v>1490</v>
      </c>
      <c r="G12868" s="18">
        <v>1260</v>
      </c>
      <c r="H12868" s="18">
        <v>2.57</v>
      </c>
      <c r="I12868" s="18">
        <v>3.85</v>
      </c>
      <c r="Q12868"/>
    </row>
    <row r="12869" spans="2:17" x14ac:dyDescent="0.25">
      <c r="B12869" s="18">
        <v>2013</v>
      </c>
      <c r="C12869" s="18" t="s">
        <v>8</v>
      </c>
      <c r="D12869" s="18" t="s">
        <v>266</v>
      </c>
      <c r="E12869" s="18" t="s">
        <v>1480</v>
      </c>
      <c r="F12869" s="18" t="s">
        <v>1491</v>
      </c>
      <c r="G12869" s="18">
        <v>2316</v>
      </c>
      <c r="H12869" s="18">
        <v>2.68</v>
      </c>
      <c r="I12869" s="18">
        <v>3.37</v>
      </c>
      <c r="Q12869"/>
    </row>
    <row r="12870" spans="2:17" x14ac:dyDescent="0.25">
      <c r="B12870" s="18">
        <v>2013</v>
      </c>
      <c r="C12870" s="18" t="s">
        <v>8</v>
      </c>
      <c r="D12870" s="18" t="s">
        <v>266</v>
      </c>
      <c r="E12870" s="18" t="s">
        <v>1480</v>
      </c>
      <c r="F12870" s="18" t="s">
        <v>1492</v>
      </c>
      <c r="G12870" s="18">
        <v>2676</v>
      </c>
      <c r="H12870" s="18">
        <v>2.56</v>
      </c>
      <c r="I12870" s="18">
        <v>3.57</v>
      </c>
      <c r="Q12870"/>
    </row>
    <row r="12871" spans="2:17" x14ac:dyDescent="0.25">
      <c r="B12871" s="18">
        <v>2013</v>
      </c>
      <c r="C12871" s="18" t="s">
        <v>8</v>
      </c>
      <c r="D12871" s="18" t="s">
        <v>266</v>
      </c>
      <c r="E12871" s="18" t="s">
        <v>1480</v>
      </c>
      <c r="F12871" s="18" t="s">
        <v>1493</v>
      </c>
      <c r="G12871" s="18">
        <v>1812</v>
      </c>
      <c r="H12871" s="18">
        <v>2.46</v>
      </c>
      <c r="I12871" s="18">
        <v>3.87</v>
      </c>
      <c r="Q12871"/>
    </row>
    <row r="12872" spans="2:17" x14ac:dyDescent="0.25">
      <c r="B12872" s="18">
        <v>2013</v>
      </c>
      <c r="C12872" s="18" t="s">
        <v>8</v>
      </c>
      <c r="D12872" s="18" t="s">
        <v>266</v>
      </c>
      <c r="E12872" s="18" t="s">
        <v>1480</v>
      </c>
      <c r="F12872" s="18" t="s">
        <v>1494</v>
      </c>
      <c r="G12872" s="18">
        <v>2016</v>
      </c>
      <c r="H12872" s="18">
        <v>2.37</v>
      </c>
      <c r="I12872" s="18">
        <v>3.75</v>
      </c>
      <c r="Q12872"/>
    </row>
    <row r="12873" spans="2:17" x14ac:dyDescent="0.25">
      <c r="B12873" s="18">
        <v>2013</v>
      </c>
      <c r="C12873" s="18" t="s">
        <v>8</v>
      </c>
      <c r="D12873" s="18" t="s">
        <v>266</v>
      </c>
      <c r="E12873" s="18" t="s">
        <v>1480</v>
      </c>
      <c r="F12873" s="18" t="s">
        <v>1495</v>
      </c>
      <c r="G12873" s="18">
        <v>1656</v>
      </c>
      <c r="H12873" s="18">
        <v>2.41</v>
      </c>
      <c r="I12873" s="18">
        <v>3.86</v>
      </c>
      <c r="Q12873"/>
    </row>
    <row r="12874" spans="2:17" x14ac:dyDescent="0.25">
      <c r="B12874" s="18">
        <v>2013</v>
      </c>
      <c r="C12874" s="18" t="s">
        <v>8</v>
      </c>
      <c r="D12874" s="18" t="s">
        <v>266</v>
      </c>
      <c r="E12874" s="18" t="s">
        <v>1480</v>
      </c>
      <c r="F12874" s="18" t="s">
        <v>1496</v>
      </c>
      <c r="G12874" s="18">
        <v>2184</v>
      </c>
      <c r="H12874" s="18">
        <v>2.57</v>
      </c>
      <c r="I12874" s="18">
        <v>3.4</v>
      </c>
      <c r="Q12874"/>
    </row>
    <row r="12875" spans="2:17" x14ac:dyDescent="0.25">
      <c r="B12875" s="18">
        <v>2013</v>
      </c>
      <c r="C12875" s="18" t="s">
        <v>8</v>
      </c>
      <c r="D12875" s="18" t="s">
        <v>266</v>
      </c>
      <c r="E12875" s="18" t="s">
        <v>1480</v>
      </c>
      <c r="F12875" s="18" t="s">
        <v>1497</v>
      </c>
      <c r="G12875" s="18">
        <v>2088</v>
      </c>
      <c r="H12875" s="18">
        <v>2.93</v>
      </c>
      <c r="I12875" s="18">
        <v>3.84</v>
      </c>
      <c r="Q12875"/>
    </row>
    <row r="12876" spans="2:17" x14ac:dyDescent="0.25">
      <c r="B12876" s="18">
        <v>2013</v>
      </c>
      <c r="C12876" s="18" t="s">
        <v>8</v>
      </c>
      <c r="D12876" s="18" t="s">
        <v>266</v>
      </c>
      <c r="E12876" s="18" t="s">
        <v>1480</v>
      </c>
      <c r="F12876" s="18" t="s">
        <v>1498</v>
      </c>
      <c r="G12876" s="18">
        <v>2448</v>
      </c>
      <c r="H12876" s="18">
        <v>2.71</v>
      </c>
      <c r="I12876" s="18">
        <v>3.34</v>
      </c>
      <c r="Q12876"/>
    </row>
    <row r="12877" spans="2:17" x14ac:dyDescent="0.25">
      <c r="B12877" s="18">
        <v>2013</v>
      </c>
      <c r="C12877" s="18" t="s">
        <v>8</v>
      </c>
      <c r="D12877" s="18" t="s">
        <v>266</v>
      </c>
      <c r="E12877" s="18" t="s">
        <v>1480</v>
      </c>
      <c r="F12877" s="18" t="s">
        <v>1499</v>
      </c>
      <c r="G12877" s="18">
        <v>1704</v>
      </c>
      <c r="H12877" s="18">
        <v>2.85</v>
      </c>
      <c r="I12877" s="18">
        <v>3.3</v>
      </c>
      <c r="Q12877"/>
    </row>
    <row r="12878" spans="2:17" x14ac:dyDescent="0.25">
      <c r="B12878" s="18">
        <v>2013</v>
      </c>
      <c r="C12878" s="18" t="s">
        <v>8</v>
      </c>
      <c r="D12878" s="18" t="s">
        <v>266</v>
      </c>
      <c r="E12878" s="18" t="s">
        <v>1480</v>
      </c>
      <c r="F12878" s="18" t="s">
        <v>1500</v>
      </c>
      <c r="G12878" s="18">
        <v>1608</v>
      </c>
      <c r="H12878" s="18">
        <v>2.52</v>
      </c>
      <c r="I12878" s="18">
        <v>3.45</v>
      </c>
      <c r="Q12878"/>
    </row>
    <row r="12879" spans="2:17" x14ac:dyDescent="0.25">
      <c r="B12879" s="18">
        <v>2013</v>
      </c>
      <c r="C12879" s="18" t="s">
        <v>8</v>
      </c>
      <c r="D12879" s="18" t="s">
        <v>266</v>
      </c>
      <c r="E12879" s="18" t="s">
        <v>1480</v>
      </c>
      <c r="F12879" s="18" t="s">
        <v>1501</v>
      </c>
      <c r="G12879" s="18">
        <v>1812</v>
      </c>
      <c r="H12879" s="18">
        <v>2.59</v>
      </c>
      <c r="I12879" s="18">
        <v>3.99</v>
      </c>
      <c r="Q12879"/>
    </row>
    <row r="12880" spans="2:17" x14ac:dyDescent="0.25">
      <c r="B12880" s="18">
        <v>2013</v>
      </c>
      <c r="C12880" s="18" t="s">
        <v>8</v>
      </c>
      <c r="D12880" s="18" t="s">
        <v>266</v>
      </c>
      <c r="E12880" s="18" t="s">
        <v>1480</v>
      </c>
      <c r="F12880" s="18" t="s">
        <v>1502</v>
      </c>
      <c r="G12880" s="18">
        <v>1644</v>
      </c>
      <c r="H12880" s="18">
        <v>2.7</v>
      </c>
      <c r="I12880" s="18">
        <v>3.87</v>
      </c>
      <c r="Q12880"/>
    </row>
    <row r="12881" spans="2:17" x14ac:dyDescent="0.25">
      <c r="B12881" s="18">
        <v>2013</v>
      </c>
      <c r="C12881" s="18" t="s">
        <v>8</v>
      </c>
      <c r="D12881" s="18" t="s">
        <v>266</v>
      </c>
      <c r="E12881" s="18" t="s">
        <v>1480</v>
      </c>
      <c r="F12881" s="18" t="s">
        <v>1503</v>
      </c>
      <c r="G12881" s="18">
        <v>1236</v>
      </c>
      <c r="H12881" s="18">
        <v>2.56</v>
      </c>
      <c r="I12881" s="18">
        <v>3.72</v>
      </c>
      <c r="Q12881"/>
    </row>
    <row r="12882" spans="2:17" x14ac:dyDescent="0.25">
      <c r="B12882" s="18">
        <v>2013</v>
      </c>
      <c r="C12882" s="18" t="s">
        <v>8</v>
      </c>
      <c r="D12882" s="18" t="s">
        <v>266</v>
      </c>
      <c r="E12882" s="18" t="s">
        <v>1480</v>
      </c>
      <c r="F12882" s="18" t="s">
        <v>1504</v>
      </c>
      <c r="G12882" s="18">
        <v>1272</v>
      </c>
      <c r="H12882" s="18">
        <v>2.82</v>
      </c>
      <c r="I12882" s="18">
        <v>3.55</v>
      </c>
      <c r="Q12882"/>
    </row>
    <row r="12883" spans="2:17" x14ac:dyDescent="0.25">
      <c r="B12883" s="18">
        <v>2013</v>
      </c>
      <c r="C12883" s="18" t="s">
        <v>8</v>
      </c>
      <c r="D12883" s="18" t="s">
        <v>266</v>
      </c>
      <c r="E12883" s="18" t="s">
        <v>1480</v>
      </c>
      <c r="F12883" s="18" t="s">
        <v>1505</v>
      </c>
      <c r="G12883" s="18">
        <v>1908</v>
      </c>
      <c r="H12883" s="18">
        <v>2.79</v>
      </c>
      <c r="I12883" s="18">
        <v>3.3</v>
      </c>
      <c r="Q12883"/>
    </row>
    <row r="12884" spans="2:17" x14ac:dyDescent="0.25">
      <c r="B12884" s="18">
        <v>2013</v>
      </c>
      <c r="C12884" s="18" t="s">
        <v>8</v>
      </c>
      <c r="D12884" s="18" t="s">
        <v>266</v>
      </c>
      <c r="E12884" s="18" t="s">
        <v>1480</v>
      </c>
      <c r="F12884" s="18" t="s">
        <v>1506</v>
      </c>
      <c r="G12884" s="18">
        <v>2124</v>
      </c>
      <c r="H12884" s="18">
        <v>2.91</v>
      </c>
      <c r="I12884" s="18">
        <v>3.34</v>
      </c>
      <c r="Q12884"/>
    </row>
    <row r="12885" spans="2:17" x14ac:dyDescent="0.25">
      <c r="B12885" s="18">
        <v>2013</v>
      </c>
      <c r="C12885" s="18" t="s">
        <v>8</v>
      </c>
      <c r="D12885" s="18" t="s">
        <v>266</v>
      </c>
      <c r="E12885" s="18" t="s">
        <v>1480</v>
      </c>
      <c r="F12885" s="18" t="s">
        <v>1507</v>
      </c>
      <c r="G12885" s="18">
        <v>2352</v>
      </c>
      <c r="H12885" s="18">
        <v>2.76</v>
      </c>
      <c r="I12885" s="18">
        <v>3.3</v>
      </c>
      <c r="Q12885"/>
    </row>
    <row r="12886" spans="2:17" x14ac:dyDescent="0.25">
      <c r="B12886" s="18">
        <v>2013</v>
      </c>
      <c r="C12886" s="18" t="s">
        <v>8</v>
      </c>
      <c r="D12886" s="18" t="s">
        <v>266</v>
      </c>
      <c r="E12886" s="18" t="s">
        <v>1480</v>
      </c>
      <c r="F12886" s="18" t="s">
        <v>1508</v>
      </c>
      <c r="G12886" s="18">
        <v>2016</v>
      </c>
      <c r="H12886" s="18">
        <v>2.86</v>
      </c>
      <c r="I12886" s="18">
        <v>3.61</v>
      </c>
      <c r="Q12886"/>
    </row>
    <row r="12887" spans="2:17" x14ac:dyDescent="0.25">
      <c r="B12887" s="18">
        <v>2013</v>
      </c>
      <c r="C12887" s="18" t="s">
        <v>8</v>
      </c>
      <c r="D12887" s="18" t="s">
        <v>266</v>
      </c>
      <c r="E12887" s="18" t="s">
        <v>1480</v>
      </c>
      <c r="F12887" s="18" t="s">
        <v>1509</v>
      </c>
      <c r="G12887" s="18">
        <v>2628</v>
      </c>
      <c r="H12887" s="18">
        <v>2.42</v>
      </c>
      <c r="I12887" s="18">
        <v>4</v>
      </c>
      <c r="Q12887"/>
    </row>
    <row r="12888" spans="2:17" x14ac:dyDescent="0.25">
      <c r="B12888" s="18">
        <v>2013</v>
      </c>
      <c r="C12888" s="18" t="s">
        <v>8</v>
      </c>
      <c r="D12888" s="18" t="s">
        <v>266</v>
      </c>
      <c r="E12888" s="18" t="s">
        <v>1480</v>
      </c>
      <c r="F12888" s="18" t="s">
        <v>1510</v>
      </c>
      <c r="G12888" s="18">
        <v>2568</v>
      </c>
      <c r="H12888" s="18">
        <v>2.94</v>
      </c>
      <c r="I12888" s="18">
        <v>3.8</v>
      </c>
      <c r="Q12888"/>
    </row>
    <row r="12889" spans="2:17" x14ac:dyDescent="0.25">
      <c r="B12889" s="18">
        <v>2013</v>
      </c>
      <c r="C12889" s="18" t="s">
        <v>8</v>
      </c>
      <c r="D12889" s="18" t="s">
        <v>266</v>
      </c>
      <c r="E12889" s="18" t="s">
        <v>1480</v>
      </c>
      <c r="F12889" s="18" t="s">
        <v>1511</v>
      </c>
      <c r="G12889" s="18">
        <v>2676</v>
      </c>
      <c r="H12889" s="18">
        <v>2.6</v>
      </c>
      <c r="I12889" s="18">
        <v>3.72</v>
      </c>
      <c r="Q12889"/>
    </row>
    <row r="12890" spans="2:17" x14ac:dyDescent="0.25">
      <c r="B12890" s="18">
        <v>2013</v>
      </c>
      <c r="C12890" s="18" t="s">
        <v>8</v>
      </c>
      <c r="D12890" s="18" t="s">
        <v>266</v>
      </c>
      <c r="E12890" s="18" t="s">
        <v>1480</v>
      </c>
      <c r="F12890" s="18" t="s">
        <v>1512</v>
      </c>
      <c r="G12890" s="18">
        <v>1428</v>
      </c>
      <c r="H12890" s="18">
        <v>2.83</v>
      </c>
      <c r="I12890" s="18">
        <v>3.54</v>
      </c>
      <c r="Q12890"/>
    </row>
    <row r="12891" spans="2:17" x14ac:dyDescent="0.25">
      <c r="B12891" s="18">
        <v>2013</v>
      </c>
      <c r="C12891" s="18" t="s">
        <v>8</v>
      </c>
      <c r="D12891" s="18" t="s">
        <v>266</v>
      </c>
      <c r="E12891" s="18" t="s">
        <v>1480</v>
      </c>
      <c r="F12891" s="18" t="s">
        <v>1513</v>
      </c>
      <c r="G12891" s="18">
        <v>2376</v>
      </c>
      <c r="H12891" s="18">
        <v>2.84</v>
      </c>
      <c r="I12891" s="18">
        <v>3.58</v>
      </c>
      <c r="Q12891"/>
    </row>
    <row r="12892" spans="2:17" x14ac:dyDescent="0.25">
      <c r="B12892" s="18">
        <v>2013</v>
      </c>
      <c r="C12892" s="18" t="s">
        <v>8</v>
      </c>
      <c r="D12892" s="18" t="s">
        <v>266</v>
      </c>
      <c r="E12892" s="18" t="s">
        <v>1480</v>
      </c>
      <c r="F12892" s="18" t="s">
        <v>1514</v>
      </c>
      <c r="G12892" s="18">
        <v>2628</v>
      </c>
      <c r="H12892" s="18">
        <v>2.61</v>
      </c>
      <c r="I12892" s="18">
        <v>3.62</v>
      </c>
      <c r="Q12892"/>
    </row>
    <row r="12893" spans="2:17" x14ac:dyDescent="0.25">
      <c r="B12893" s="18">
        <v>2013</v>
      </c>
      <c r="C12893" s="18" t="s">
        <v>8</v>
      </c>
      <c r="D12893" s="18" t="s">
        <v>266</v>
      </c>
      <c r="E12893" s="18" t="s">
        <v>1480</v>
      </c>
      <c r="F12893" s="18" t="s">
        <v>1515</v>
      </c>
      <c r="G12893" s="18">
        <v>2124</v>
      </c>
      <c r="H12893" s="18">
        <v>2.76</v>
      </c>
      <c r="I12893" s="18">
        <v>3.61</v>
      </c>
      <c r="Q12893"/>
    </row>
    <row r="12894" spans="2:17" x14ac:dyDescent="0.25">
      <c r="B12894" s="18">
        <v>2013</v>
      </c>
      <c r="C12894" s="18" t="s">
        <v>8</v>
      </c>
      <c r="D12894" s="18" t="s">
        <v>266</v>
      </c>
      <c r="E12894" s="18" t="s">
        <v>1480</v>
      </c>
      <c r="F12894" s="18" t="s">
        <v>1516</v>
      </c>
      <c r="G12894" s="18">
        <v>1524</v>
      </c>
      <c r="H12894" s="18">
        <v>2.4900000000000002</v>
      </c>
      <c r="I12894" s="18">
        <v>3.46</v>
      </c>
      <c r="Q12894"/>
    </row>
    <row r="12895" spans="2:17" x14ac:dyDescent="0.25">
      <c r="B12895" s="18">
        <v>2013</v>
      </c>
      <c r="C12895" s="18" t="s">
        <v>8</v>
      </c>
      <c r="D12895" s="18" t="s">
        <v>266</v>
      </c>
      <c r="E12895" s="18" t="s">
        <v>1480</v>
      </c>
      <c r="F12895" s="18" t="s">
        <v>1517</v>
      </c>
      <c r="G12895" s="18">
        <v>1884</v>
      </c>
      <c r="H12895" s="18">
        <v>2.97</v>
      </c>
      <c r="I12895" s="18">
        <v>3.89</v>
      </c>
      <c r="Q12895"/>
    </row>
    <row r="12896" spans="2:17" x14ac:dyDescent="0.25">
      <c r="B12896" s="18">
        <v>2013</v>
      </c>
      <c r="C12896" s="18" t="s">
        <v>8</v>
      </c>
      <c r="D12896" s="18" t="s">
        <v>266</v>
      </c>
      <c r="E12896" s="18" t="s">
        <v>1480</v>
      </c>
      <c r="F12896" s="18" t="s">
        <v>1518</v>
      </c>
      <c r="G12896" s="18">
        <v>2544</v>
      </c>
      <c r="H12896" s="18">
        <v>2.36</v>
      </c>
      <c r="I12896" s="18">
        <v>3.99</v>
      </c>
      <c r="Q12896"/>
    </row>
    <row r="12897" spans="2:17" x14ac:dyDescent="0.25">
      <c r="B12897" s="18">
        <v>2013</v>
      </c>
      <c r="C12897" s="18" t="s">
        <v>8</v>
      </c>
      <c r="D12897" s="18" t="s">
        <v>266</v>
      </c>
      <c r="E12897" s="18" t="s">
        <v>1480</v>
      </c>
      <c r="F12897" s="18" t="s">
        <v>1519</v>
      </c>
      <c r="G12897" s="18">
        <v>1500</v>
      </c>
      <c r="H12897" s="18">
        <v>2.57</v>
      </c>
      <c r="I12897" s="18">
        <v>3.9</v>
      </c>
      <c r="Q12897"/>
    </row>
    <row r="12898" spans="2:17" x14ac:dyDescent="0.25">
      <c r="B12898" s="18">
        <v>2013</v>
      </c>
      <c r="C12898" s="18" t="s">
        <v>8</v>
      </c>
      <c r="D12898" s="18" t="s">
        <v>266</v>
      </c>
      <c r="E12898" s="18" t="s">
        <v>1480</v>
      </c>
      <c r="F12898" s="18" t="s">
        <v>1520</v>
      </c>
      <c r="G12898" s="18">
        <v>2040</v>
      </c>
      <c r="H12898" s="18">
        <v>2.73</v>
      </c>
      <c r="I12898" s="18">
        <v>3.85</v>
      </c>
      <c r="Q12898"/>
    </row>
    <row r="12899" spans="2:17" x14ac:dyDescent="0.25">
      <c r="B12899" s="18">
        <v>2013</v>
      </c>
      <c r="C12899" s="18" t="s">
        <v>8</v>
      </c>
      <c r="D12899" s="18" t="s">
        <v>266</v>
      </c>
      <c r="E12899" s="18" t="s">
        <v>1480</v>
      </c>
      <c r="F12899" s="18" t="s">
        <v>1521</v>
      </c>
      <c r="G12899" s="18">
        <v>1224</v>
      </c>
      <c r="H12899" s="18">
        <v>2.38</v>
      </c>
      <c r="I12899" s="18">
        <v>3.67</v>
      </c>
      <c r="Q12899"/>
    </row>
    <row r="12900" spans="2:17" x14ac:dyDescent="0.25">
      <c r="B12900" s="18">
        <v>2013</v>
      </c>
      <c r="C12900" s="18" t="s">
        <v>8</v>
      </c>
      <c r="D12900" s="18" t="s">
        <v>266</v>
      </c>
      <c r="E12900" s="18" t="s">
        <v>1480</v>
      </c>
      <c r="F12900" s="18" t="s">
        <v>1522</v>
      </c>
      <c r="G12900" s="18">
        <v>2424</v>
      </c>
      <c r="H12900" s="18">
        <v>2.48</v>
      </c>
      <c r="I12900" s="18">
        <v>3.78</v>
      </c>
      <c r="Q12900"/>
    </row>
    <row r="12901" spans="2:17" x14ac:dyDescent="0.25">
      <c r="B12901" s="18">
        <v>2013</v>
      </c>
      <c r="C12901" s="18" t="s">
        <v>8</v>
      </c>
      <c r="D12901" s="18" t="s">
        <v>266</v>
      </c>
      <c r="E12901" s="18" t="s">
        <v>1480</v>
      </c>
      <c r="F12901" s="18" t="s">
        <v>1523</v>
      </c>
      <c r="G12901" s="18">
        <v>2592</v>
      </c>
      <c r="H12901" s="18">
        <v>2.97</v>
      </c>
      <c r="I12901" s="18">
        <v>3.4</v>
      </c>
      <c r="Q12901"/>
    </row>
    <row r="12902" spans="2:17" x14ac:dyDescent="0.25">
      <c r="B12902" s="18">
        <v>2013</v>
      </c>
      <c r="C12902" s="18" t="s">
        <v>8</v>
      </c>
      <c r="D12902" s="18" t="s">
        <v>266</v>
      </c>
      <c r="E12902" s="18" t="s">
        <v>1480</v>
      </c>
      <c r="F12902" s="18" t="s">
        <v>1524</v>
      </c>
      <c r="G12902" s="18">
        <v>2424</v>
      </c>
      <c r="H12902" s="18">
        <v>2.41</v>
      </c>
      <c r="I12902" s="18">
        <v>3.76</v>
      </c>
      <c r="Q12902"/>
    </row>
    <row r="12903" spans="2:17" x14ac:dyDescent="0.25">
      <c r="B12903" s="18">
        <v>2013</v>
      </c>
      <c r="C12903" s="18" t="s">
        <v>8</v>
      </c>
      <c r="D12903" s="18" t="s">
        <v>266</v>
      </c>
      <c r="E12903" s="18" t="s">
        <v>1480</v>
      </c>
      <c r="F12903" s="18" t="s">
        <v>1525</v>
      </c>
      <c r="G12903" s="18">
        <v>1932</v>
      </c>
      <c r="H12903" s="18">
        <v>2.4300000000000002</v>
      </c>
      <c r="I12903" s="18">
        <v>3.91</v>
      </c>
      <c r="Q12903"/>
    </row>
    <row r="12904" spans="2:17" x14ac:dyDescent="0.25">
      <c r="B12904" s="18">
        <v>2013</v>
      </c>
      <c r="C12904" s="18" t="s">
        <v>8</v>
      </c>
      <c r="D12904" s="18" t="s">
        <v>266</v>
      </c>
      <c r="E12904" s="18" t="s">
        <v>1480</v>
      </c>
      <c r="F12904" s="18" t="s">
        <v>1526</v>
      </c>
      <c r="G12904" s="18">
        <v>2088</v>
      </c>
      <c r="H12904" s="18">
        <v>2.48</v>
      </c>
      <c r="I12904" s="18">
        <v>3.44</v>
      </c>
      <c r="Q12904"/>
    </row>
    <row r="12905" spans="2:17" x14ac:dyDescent="0.25">
      <c r="B12905" s="18">
        <v>2013</v>
      </c>
      <c r="C12905" s="18" t="s">
        <v>8</v>
      </c>
      <c r="D12905" s="18" t="s">
        <v>266</v>
      </c>
      <c r="E12905" s="18" t="s">
        <v>1480</v>
      </c>
      <c r="F12905" s="18" t="s">
        <v>1527</v>
      </c>
      <c r="G12905" s="18">
        <v>2496</v>
      </c>
      <c r="H12905" s="18">
        <v>2.98</v>
      </c>
      <c r="I12905" s="18">
        <v>3.91</v>
      </c>
      <c r="Q12905"/>
    </row>
    <row r="12906" spans="2:17" x14ac:dyDescent="0.25">
      <c r="B12906" s="18">
        <v>2013</v>
      </c>
      <c r="C12906" s="18" t="s">
        <v>8</v>
      </c>
      <c r="D12906" s="18" t="s">
        <v>266</v>
      </c>
      <c r="E12906" s="18" t="s">
        <v>1480</v>
      </c>
      <c r="F12906" s="18" t="s">
        <v>1528</v>
      </c>
      <c r="G12906" s="18">
        <v>2172</v>
      </c>
      <c r="H12906" s="18">
        <v>2.58</v>
      </c>
      <c r="I12906" s="18">
        <v>3.95</v>
      </c>
      <c r="Q12906"/>
    </row>
    <row r="12907" spans="2:17" x14ac:dyDescent="0.25">
      <c r="B12907" s="18">
        <v>2013</v>
      </c>
      <c r="C12907" s="18" t="s">
        <v>8</v>
      </c>
      <c r="D12907" s="18" t="s">
        <v>266</v>
      </c>
      <c r="E12907" s="18" t="s">
        <v>1480</v>
      </c>
      <c r="F12907" s="18" t="s">
        <v>1529</v>
      </c>
      <c r="G12907" s="18">
        <v>1608</v>
      </c>
      <c r="H12907" s="18">
        <v>2.67</v>
      </c>
      <c r="I12907" s="18">
        <v>3.73</v>
      </c>
      <c r="Q12907"/>
    </row>
    <row r="12908" spans="2:17" x14ac:dyDescent="0.25">
      <c r="B12908" s="18">
        <v>2013</v>
      </c>
      <c r="C12908" s="18" t="s">
        <v>8</v>
      </c>
      <c r="D12908" s="18" t="s">
        <v>266</v>
      </c>
      <c r="E12908" s="18" t="s">
        <v>1480</v>
      </c>
      <c r="F12908" s="18" t="s">
        <v>1530</v>
      </c>
      <c r="G12908" s="18">
        <v>1332</v>
      </c>
      <c r="H12908" s="18">
        <v>2.4500000000000002</v>
      </c>
      <c r="I12908" s="18">
        <v>3.33</v>
      </c>
      <c r="Q12908"/>
    </row>
    <row r="12909" spans="2:17" x14ac:dyDescent="0.25">
      <c r="B12909" s="18">
        <v>2013</v>
      </c>
      <c r="C12909" s="18" t="s">
        <v>8</v>
      </c>
      <c r="D12909" s="18" t="s">
        <v>266</v>
      </c>
      <c r="E12909" s="18" t="s">
        <v>1480</v>
      </c>
      <c r="F12909" s="18" t="s">
        <v>1531</v>
      </c>
      <c r="G12909" s="18">
        <v>2124</v>
      </c>
      <c r="H12909" s="18">
        <v>2.39</v>
      </c>
      <c r="I12909" s="18">
        <v>3.81</v>
      </c>
      <c r="Q12909"/>
    </row>
    <row r="12910" spans="2:17" x14ac:dyDescent="0.25">
      <c r="B12910" s="18">
        <v>2013</v>
      </c>
      <c r="C12910" s="18" t="s">
        <v>8</v>
      </c>
      <c r="D12910" s="18" t="s">
        <v>266</v>
      </c>
      <c r="E12910" s="18" t="s">
        <v>1480</v>
      </c>
      <c r="F12910" s="18" t="s">
        <v>1532</v>
      </c>
      <c r="G12910" s="18">
        <v>1632</v>
      </c>
      <c r="H12910" s="18">
        <v>2.4900000000000002</v>
      </c>
      <c r="I12910" s="18">
        <v>3.4</v>
      </c>
      <c r="Q12910"/>
    </row>
    <row r="12911" spans="2:17" x14ac:dyDescent="0.25">
      <c r="B12911" s="18">
        <v>2013</v>
      </c>
      <c r="C12911" s="18" t="s">
        <v>8</v>
      </c>
      <c r="D12911" s="18" t="s">
        <v>164</v>
      </c>
      <c r="E12911" s="18" t="s">
        <v>1533</v>
      </c>
      <c r="F12911" s="18" t="s">
        <v>1534</v>
      </c>
      <c r="G12911" s="18">
        <v>492</v>
      </c>
      <c r="H12911" s="18">
        <v>4.59</v>
      </c>
      <c r="I12911" s="18">
        <v>5.27</v>
      </c>
      <c r="Q12911"/>
    </row>
    <row r="12912" spans="2:17" x14ac:dyDescent="0.25">
      <c r="B12912" s="18">
        <v>2013</v>
      </c>
      <c r="C12912" s="18" t="s">
        <v>8</v>
      </c>
      <c r="D12912" s="18" t="s">
        <v>164</v>
      </c>
      <c r="E12912" s="18" t="s">
        <v>1533</v>
      </c>
      <c r="F12912" s="18" t="s">
        <v>1535</v>
      </c>
      <c r="G12912" s="18">
        <v>624</v>
      </c>
      <c r="H12912" s="18">
        <v>4.42</v>
      </c>
      <c r="I12912" s="18">
        <v>5.38</v>
      </c>
      <c r="Q12912"/>
    </row>
    <row r="12913" spans="2:17" x14ac:dyDescent="0.25">
      <c r="B12913" s="18">
        <v>2013</v>
      </c>
      <c r="C12913" s="18" t="s">
        <v>8</v>
      </c>
      <c r="D12913" s="18" t="s">
        <v>164</v>
      </c>
      <c r="E12913" s="18" t="s">
        <v>1533</v>
      </c>
      <c r="F12913" s="18" t="s">
        <v>1536</v>
      </c>
      <c r="G12913" s="18">
        <v>540</v>
      </c>
      <c r="H12913" s="18">
        <v>4.54</v>
      </c>
      <c r="I12913" s="18">
        <v>5.2</v>
      </c>
      <c r="Q12913"/>
    </row>
    <row r="12914" spans="2:17" x14ac:dyDescent="0.25">
      <c r="B12914" s="18">
        <v>2013</v>
      </c>
      <c r="C12914" s="18" t="s">
        <v>8</v>
      </c>
      <c r="D12914" s="18" t="s">
        <v>164</v>
      </c>
      <c r="E12914" s="18" t="s">
        <v>1533</v>
      </c>
      <c r="F12914" s="18" t="s">
        <v>1537</v>
      </c>
      <c r="G12914" s="18">
        <v>576</v>
      </c>
      <c r="H12914" s="18">
        <v>5</v>
      </c>
      <c r="I12914" s="18">
        <v>5.18</v>
      </c>
      <c r="Q12914"/>
    </row>
    <row r="12915" spans="2:17" x14ac:dyDescent="0.25">
      <c r="B12915" s="18">
        <v>2013</v>
      </c>
      <c r="C12915" s="18" t="s">
        <v>8</v>
      </c>
      <c r="D12915" s="18" t="s">
        <v>164</v>
      </c>
      <c r="E12915" s="18" t="s">
        <v>1533</v>
      </c>
      <c r="F12915" s="18" t="s">
        <v>1538</v>
      </c>
      <c r="G12915" s="18">
        <v>600</v>
      </c>
      <c r="H12915" s="18">
        <v>4.41</v>
      </c>
      <c r="I12915" s="18">
        <v>5.0199999999999996</v>
      </c>
      <c r="Q12915"/>
    </row>
    <row r="12916" spans="2:17" x14ac:dyDescent="0.25">
      <c r="B12916" s="18">
        <v>2013</v>
      </c>
      <c r="C12916" s="18" t="s">
        <v>8</v>
      </c>
      <c r="D12916" s="18" t="s">
        <v>164</v>
      </c>
      <c r="E12916" s="18" t="s">
        <v>1533</v>
      </c>
      <c r="F12916" s="18" t="s">
        <v>1539</v>
      </c>
      <c r="G12916" s="18">
        <v>264</v>
      </c>
      <c r="H12916" s="18">
        <v>4.7</v>
      </c>
      <c r="I12916" s="18">
        <v>5.09</v>
      </c>
      <c r="Q12916"/>
    </row>
    <row r="12917" spans="2:17" x14ac:dyDescent="0.25">
      <c r="B12917" s="18">
        <v>2013</v>
      </c>
      <c r="C12917" s="18" t="s">
        <v>8</v>
      </c>
      <c r="D12917" s="18" t="s">
        <v>164</v>
      </c>
      <c r="E12917" s="18" t="s">
        <v>1533</v>
      </c>
      <c r="F12917" s="18" t="s">
        <v>1540</v>
      </c>
      <c r="G12917" s="18">
        <v>720</v>
      </c>
      <c r="H12917" s="18">
        <v>4.4400000000000004</v>
      </c>
      <c r="I12917" s="18">
        <v>5.33</v>
      </c>
      <c r="Q12917"/>
    </row>
    <row r="12918" spans="2:17" x14ac:dyDescent="0.25">
      <c r="B12918" s="18">
        <v>2013</v>
      </c>
      <c r="C12918" s="18" t="s">
        <v>8</v>
      </c>
      <c r="D12918" s="18" t="s">
        <v>164</v>
      </c>
      <c r="E12918" s="18" t="s">
        <v>1533</v>
      </c>
      <c r="F12918" s="18" t="s">
        <v>1541</v>
      </c>
      <c r="G12918" s="18">
        <v>672</v>
      </c>
      <c r="H12918" s="18">
        <v>4.29</v>
      </c>
      <c r="I12918" s="18">
        <v>5.25</v>
      </c>
      <c r="Q12918"/>
    </row>
    <row r="12919" spans="2:17" x14ac:dyDescent="0.25">
      <c r="B12919" s="18">
        <v>2013</v>
      </c>
      <c r="C12919" s="18" t="s">
        <v>8</v>
      </c>
      <c r="D12919" s="18" t="s">
        <v>164</v>
      </c>
      <c r="E12919" s="18" t="s">
        <v>1533</v>
      </c>
      <c r="F12919" s="18" t="s">
        <v>1542</v>
      </c>
      <c r="G12919" s="18">
        <v>492</v>
      </c>
      <c r="H12919" s="18">
        <v>4.0999999999999996</v>
      </c>
      <c r="I12919" s="18">
        <v>5.2</v>
      </c>
      <c r="Q12919"/>
    </row>
    <row r="12920" spans="2:17" x14ac:dyDescent="0.25">
      <c r="B12920" s="18">
        <v>2013</v>
      </c>
      <c r="C12920" s="18" t="s">
        <v>8</v>
      </c>
      <c r="D12920" s="18" t="s">
        <v>164</v>
      </c>
      <c r="E12920" s="18" t="s">
        <v>1533</v>
      </c>
      <c r="F12920" s="18" t="s">
        <v>1543</v>
      </c>
      <c r="G12920" s="18">
        <v>636</v>
      </c>
      <c r="H12920" s="18">
        <v>4.76</v>
      </c>
      <c r="I12920" s="18">
        <v>5.0599999999999996</v>
      </c>
      <c r="Q12920"/>
    </row>
    <row r="12921" spans="2:17" x14ac:dyDescent="0.25">
      <c r="B12921" s="18">
        <v>2013</v>
      </c>
      <c r="C12921" s="18" t="s">
        <v>8</v>
      </c>
      <c r="D12921" s="18" t="s">
        <v>164</v>
      </c>
      <c r="E12921" s="18" t="s">
        <v>1533</v>
      </c>
      <c r="F12921" s="18" t="s">
        <v>1544</v>
      </c>
      <c r="G12921" s="18">
        <v>384</v>
      </c>
      <c r="H12921" s="18">
        <v>4.71</v>
      </c>
      <c r="I12921" s="18">
        <v>5.05</v>
      </c>
      <c r="Q12921"/>
    </row>
    <row r="12922" spans="2:17" x14ac:dyDescent="0.25">
      <c r="B12922" s="18">
        <v>2013</v>
      </c>
      <c r="C12922" s="18" t="s">
        <v>8</v>
      </c>
      <c r="D12922" s="18" t="s">
        <v>164</v>
      </c>
      <c r="E12922" s="18" t="s">
        <v>1533</v>
      </c>
      <c r="F12922" s="18" t="s">
        <v>1545</v>
      </c>
      <c r="G12922" s="18">
        <v>276</v>
      </c>
      <c r="H12922" s="18">
        <v>4.93</v>
      </c>
      <c r="I12922" s="18">
        <v>5.37</v>
      </c>
      <c r="Q12922"/>
    </row>
    <row r="12923" spans="2:17" x14ac:dyDescent="0.25">
      <c r="B12923" s="18">
        <v>2013</v>
      </c>
      <c r="C12923" s="18" t="s">
        <v>8</v>
      </c>
      <c r="D12923" s="18" t="s">
        <v>164</v>
      </c>
      <c r="E12923" s="18" t="s">
        <v>1533</v>
      </c>
      <c r="F12923" s="18" t="s">
        <v>1546</v>
      </c>
      <c r="G12923" s="18">
        <v>588</v>
      </c>
      <c r="H12923" s="18">
        <v>4.45</v>
      </c>
      <c r="I12923" s="18">
        <v>5.28</v>
      </c>
      <c r="Q12923"/>
    </row>
    <row r="12924" spans="2:17" x14ac:dyDescent="0.25">
      <c r="B12924" s="18">
        <v>2013</v>
      </c>
      <c r="C12924" s="18" t="s">
        <v>8</v>
      </c>
      <c r="D12924" s="18" t="s">
        <v>164</v>
      </c>
      <c r="E12924" s="18" t="s">
        <v>1533</v>
      </c>
      <c r="F12924" s="18" t="s">
        <v>1547</v>
      </c>
      <c r="G12924" s="18">
        <v>660</v>
      </c>
      <c r="H12924" s="18">
        <v>4.8499999999999996</v>
      </c>
      <c r="I12924" s="18">
        <v>5</v>
      </c>
      <c r="Q12924"/>
    </row>
    <row r="12925" spans="2:17" x14ac:dyDescent="0.25">
      <c r="B12925" s="18">
        <v>2013</v>
      </c>
      <c r="C12925" s="18" t="s">
        <v>8</v>
      </c>
      <c r="D12925" s="18" t="s">
        <v>164</v>
      </c>
      <c r="E12925" s="18" t="s">
        <v>1533</v>
      </c>
      <c r="F12925" s="18" t="s">
        <v>1548</v>
      </c>
      <c r="G12925" s="18">
        <v>384</v>
      </c>
      <c r="H12925" s="18">
        <v>4.92</v>
      </c>
      <c r="I12925" s="18">
        <v>5.0999999999999996</v>
      </c>
      <c r="Q12925"/>
    </row>
    <row r="12926" spans="2:17" x14ac:dyDescent="0.25">
      <c r="B12926" s="18">
        <v>2013</v>
      </c>
      <c r="C12926" s="18" t="s">
        <v>8</v>
      </c>
      <c r="D12926" s="18" t="s">
        <v>164</v>
      </c>
      <c r="E12926" s="18" t="s">
        <v>1533</v>
      </c>
      <c r="F12926" s="18" t="s">
        <v>1549</v>
      </c>
      <c r="G12926" s="18">
        <v>264</v>
      </c>
      <c r="H12926" s="18">
        <v>4.57</v>
      </c>
      <c r="I12926" s="18">
        <v>5.12</v>
      </c>
      <c r="Q12926"/>
    </row>
    <row r="12927" spans="2:17" x14ac:dyDescent="0.25">
      <c r="B12927" s="18">
        <v>2013</v>
      </c>
      <c r="C12927" s="18" t="s">
        <v>8</v>
      </c>
      <c r="D12927" s="18" t="s">
        <v>164</v>
      </c>
      <c r="E12927" s="18" t="s">
        <v>1533</v>
      </c>
      <c r="F12927" s="18" t="s">
        <v>1550</v>
      </c>
      <c r="G12927" s="18">
        <v>420</v>
      </c>
      <c r="H12927" s="18">
        <v>4.5599999999999996</v>
      </c>
      <c r="I12927" s="18">
        <v>5.35</v>
      </c>
      <c r="Q12927"/>
    </row>
    <row r="12928" spans="2:17" x14ac:dyDescent="0.25">
      <c r="B12928" s="18">
        <v>2013</v>
      </c>
      <c r="C12928" s="18" t="s">
        <v>8</v>
      </c>
      <c r="D12928" s="18" t="s">
        <v>164</v>
      </c>
      <c r="E12928" s="18" t="s">
        <v>1533</v>
      </c>
      <c r="F12928" s="18" t="s">
        <v>1551</v>
      </c>
      <c r="G12928" s="18">
        <v>600</v>
      </c>
      <c r="H12928" s="18">
        <v>4.03</v>
      </c>
      <c r="I12928" s="18">
        <v>5.28</v>
      </c>
      <c r="Q12928"/>
    </row>
    <row r="12929" spans="2:17" x14ac:dyDescent="0.25">
      <c r="B12929" s="18">
        <v>2013</v>
      </c>
      <c r="C12929" s="18" t="s">
        <v>8</v>
      </c>
      <c r="D12929" s="18" t="s">
        <v>164</v>
      </c>
      <c r="E12929" s="18" t="s">
        <v>1533</v>
      </c>
      <c r="F12929" s="18" t="s">
        <v>1552</v>
      </c>
      <c r="G12929" s="18">
        <v>480</v>
      </c>
      <c r="H12929" s="18">
        <v>4.53</v>
      </c>
      <c r="I12929" s="18">
        <v>5</v>
      </c>
      <c r="Q12929"/>
    </row>
    <row r="12930" spans="2:17" x14ac:dyDescent="0.25">
      <c r="B12930" s="18">
        <v>2013</v>
      </c>
      <c r="C12930" s="18" t="s">
        <v>8</v>
      </c>
      <c r="D12930" s="18" t="s">
        <v>164</v>
      </c>
      <c r="E12930" s="18" t="s">
        <v>1533</v>
      </c>
      <c r="F12930" s="18" t="s">
        <v>1553</v>
      </c>
      <c r="G12930" s="18">
        <v>672</v>
      </c>
      <c r="H12930" s="18">
        <v>4.3</v>
      </c>
      <c r="I12930" s="18">
        <v>5.19</v>
      </c>
      <c r="Q12930"/>
    </row>
    <row r="12931" spans="2:17" x14ac:dyDescent="0.25">
      <c r="B12931" s="18">
        <v>2013</v>
      </c>
      <c r="C12931" s="18" t="s">
        <v>8</v>
      </c>
      <c r="D12931" s="18" t="s">
        <v>164</v>
      </c>
      <c r="E12931" s="18" t="s">
        <v>1533</v>
      </c>
      <c r="F12931" s="18" t="s">
        <v>1554</v>
      </c>
      <c r="G12931" s="18">
        <v>588</v>
      </c>
      <c r="H12931" s="18">
        <v>4.59</v>
      </c>
      <c r="I12931" s="18">
        <v>5.14</v>
      </c>
      <c r="Q12931"/>
    </row>
    <row r="12932" spans="2:17" x14ac:dyDescent="0.25">
      <c r="B12932" s="18">
        <v>2013</v>
      </c>
      <c r="C12932" s="18" t="s">
        <v>8</v>
      </c>
      <c r="D12932" s="18" t="s">
        <v>164</v>
      </c>
      <c r="E12932" s="18" t="s">
        <v>1533</v>
      </c>
      <c r="F12932" s="18" t="s">
        <v>1555</v>
      </c>
      <c r="G12932" s="18">
        <v>672</v>
      </c>
      <c r="H12932" s="18">
        <v>4.59</v>
      </c>
      <c r="I12932" s="18">
        <v>5.18</v>
      </c>
      <c r="Q12932"/>
    </row>
    <row r="12933" spans="2:17" x14ac:dyDescent="0.25">
      <c r="B12933" s="18">
        <v>2013</v>
      </c>
      <c r="C12933" s="18" t="s">
        <v>8</v>
      </c>
      <c r="D12933" s="18" t="s">
        <v>164</v>
      </c>
      <c r="E12933" s="18" t="s">
        <v>1533</v>
      </c>
      <c r="F12933" s="18" t="s">
        <v>1556</v>
      </c>
      <c r="G12933" s="18">
        <v>636</v>
      </c>
      <c r="H12933" s="18">
        <v>4.13</v>
      </c>
      <c r="I12933" s="18">
        <v>5.28</v>
      </c>
      <c r="Q12933"/>
    </row>
    <row r="12934" spans="2:17" x14ac:dyDescent="0.25">
      <c r="B12934" s="18">
        <v>2013</v>
      </c>
      <c r="C12934" s="18" t="s">
        <v>8</v>
      </c>
      <c r="D12934" s="18" t="s">
        <v>164</v>
      </c>
      <c r="E12934" s="18" t="s">
        <v>1533</v>
      </c>
      <c r="F12934" s="18" t="s">
        <v>1557</v>
      </c>
      <c r="G12934" s="18">
        <v>624</v>
      </c>
      <c r="H12934" s="18">
        <v>4.59</v>
      </c>
      <c r="I12934" s="18">
        <v>5.24</v>
      </c>
      <c r="Q12934"/>
    </row>
    <row r="12935" spans="2:17" x14ac:dyDescent="0.25">
      <c r="B12935" s="18">
        <v>2013</v>
      </c>
      <c r="C12935" s="18" t="s">
        <v>8</v>
      </c>
      <c r="D12935" s="18" t="s">
        <v>164</v>
      </c>
      <c r="E12935" s="18" t="s">
        <v>1533</v>
      </c>
      <c r="F12935" s="18" t="s">
        <v>1558</v>
      </c>
      <c r="G12935" s="18">
        <v>420</v>
      </c>
      <c r="H12935" s="18">
        <v>4.49</v>
      </c>
      <c r="I12935" s="18">
        <v>5.21</v>
      </c>
      <c r="Q12935"/>
    </row>
    <row r="12936" spans="2:17" x14ac:dyDescent="0.25">
      <c r="B12936" s="18">
        <v>2013</v>
      </c>
      <c r="C12936" s="18" t="s">
        <v>8</v>
      </c>
      <c r="D12936" s="18" t="s">
        <v>164</v>
      </c>
      <c r="E12936" s="18" t="s">
        <v>1533</v>
      </c>
      <c r="F12936" s="18" t="s">
        <v>1559</v>
      </c>
      <c r="G12936" s="18">
        <v>600</v>
      </c>
      <c r="H12936" s="18">
        <v>4.79</v>
      </c>
      <c r="I12936" s="18">
        <v>5.17</v>
      </c>
      <c r="Q12936"/>
    </row>
    <row r="12937" spans="2:17" x14ac:dyDescent="0.25">
      <c r="B12937" s="18">
        <v>2013</v>
      </c>
      <c r="C12937" s="18" t="s">
        <v>8</v>
      </c>
      <c r="D12937" s="18" t="s">
        <v>164</v>
      </c>
      <c r="E12937" s="18" t="s">
        <v>1533</v>
      </c>
      <c r="F12937" s="18" t="s">
        <v>1560</v>
      </c>
      <c r="G12937" s="18">
        <v>576</v>
      </c>
      <c r="H12937" s="18">
        <v>4.08</v>
      </c>
      <c r="I12937" s="18">
        <v>5</v>
      </c>
      <c r="Q12937"/>
    </row>
    <row r="12938" spans="2:17" x14ac:dyDescent="0.25">
      <c r="B12938" s="18">
        <v>2013</v>
      </c>
      <c r="C12938" s="18" t="s">
        <v>8</v>
      </c>
      <c r="D12938" s="18" t="s">
        <v>164</v>
      </c>
      <c r="E12938" s="18" t="s">
        <v>1533</v>
      </c>
      <c r="F12938" s="18" t="s">
        <v>1561</v>
      </c>
      <c r="G12938" s="18">
        <v>408</v>
      </c>
      <c r="H12938" s="18">
        <v>4.0199999999999996</v>
      </c>
      <c r="I12938" s="18">
        <v>5.22</v>
      </c>
      <c r="Q12938"/>
    </row>
    <row r="12939" spans="2:17" x14ac:dyDescent="0.25">
      <c r="B12939" s="18">
        <v>2013</v>
      </c>
      <c r="C12939" s="18" t="s">
        <v>8</v>
      </c>
      <c r="D12939" s="18" t="s">
        <v>164</v>
      </c>
      <c r="E12939" s="18" t="s">
        <v>1533</v>
      </c>
      <c r="F12939" s="18" t="s">
        <v>1562</v>
      </c>
      <c r="G12939" s="18">
        <v>372</v>
      </c>
      <c r="H12939" s="18">
        <v>4.91</v>
      </c>
      <c r="I12939" s="18">
        <v>5.1100000000000003</v>
      </c>
      <c r="Q12939"/>
    </row>
    <row r="12940" spans="2:17" x14ac:dyDescent="0.25">
      <c r="B12940" s="18">
        <v>2013</v>
      </c>
      <c r="C12940" s="18" t="s">
        <v>8</v>
      </c>
      <c r="D12940" s="18" t="s">
        <v>164</v>
      </c>
      <c r="E12940" s="18" t="s">
        <v>1533</v>
      </c>
      <c r="F12940" s="18" t="s">
        <v>1563</v>
      </c>
      <c r="G12940" s="18">
        <v>672</v>
      </c>
      <c r="H12940" s="18">
        <v>4.0999999999999996</v>
      </c>
      <c r="I12940" s="18">
        <v>5.13</v>
      </c>
      <c r="Q12940"/>
    </row>
    <row r="12941" spans="2:17" x14ac:dyDescent="0.25">
      <c r="B12941" s="18">
        <v>2013</v>
      </c>
      <c r="C12941" s="18" t="s">
        <v>8</v>
      </c>
      <c r="D12941" s="18" t="s">
        <v>164</v>
      </c>
      <c r="E12941" s="18" t="s">
        <v>1533</v>
      </c>
      <c r="F12941" s="18" t="s">
        <v>1564</v>
      </c>
      <c r="G12941" s="18">
        <v>288</v>
      </c>
      <c r="H12941" s="18">
        <v>4.18</v>
      </c>
      <c r="I12941" s="18">
        <v>5.15</v>
      </c>
      <c r="Q12941"/>
    </row>
    <row r="12942" spans="2:17" x14ac:dyDescent="0.25">
      <c r="B12942" s="18">
        <v>2013</v>
      </c>
      <c r="C12942" s="18" t="s">
        <v>8</v>
      </c>
      <c r="D12942" s="18" t="s">
        <v>164</v>
      </c>
      <c r="E12942" s="18" t="s">
        <v>1533</v>
      </c>
      <c r="F12942" s="18" t="s">
        <v>1565</v>
      </c>
      <c r="G12942" s="18">
        <v>240</v>
      </c>
      <c r="H12942" s="18">
        <v>4.55</v>
      </c>
      <c r="I12942" s="18">
        <v>5.01</v>
      </c>
      <c r="Q12942"/>
    </row>
    <row r="12943" spans="2:17" x14ac:dyDescent="0.25">
      <c r="B12943" s="18">
        <v>2013</v>
      </c>
      <c r="C12943" s="18" t="s">
        <v>8</v>
      </c>
      <c r="D12943" s="18" t="s">
        <v>164</v>
      </c>
      <c r="E12943" s="18" t="s">
        <v>1533</v>
      </c>
      <c r="F12943" s="18" t="s">
        <v>1566</v>
      </c>
      <c r="G12943" s="18">
        <v>540</v>
      </c>
      <c r="H12943" s="18">
        <v>4.97</v>
      </c>
      <c r="I12943" s="18">
        <v>5.26</v>
      </c>
      <c r="Q12943"/>
    </row>
    <row r="12944" spans="2:17" x14ac:dyDescent="0.25">
      <c r="B12944" s="18">
        <v>2013</v>
      </c>
      <c r="C12944" s="18" t="s">
        <v>8</v>
      </c>
      <c r="D12944" s="18" t="s">
        <v>164</v>
      </c>
      <c r="E12944" s="18" t="s">
        <v>1533</v>
      </c>
      <c r="F12944" s="18" t="s">
        <v>1567</v>
      </c>
      <c r="G12944" s="18">
        <v>276</v>
      </c>
      <c r="H12944" s="18">
        <v>4.55</v>
      </c>
      <c r="I12944" s="18">
        <v>5.39</v>
      </c>
      <c r="Q12944"/>
    </row>
    <row r="12945" spans="2:17" x14ac:dyDescent="0.25">
      <c r="B12945" s="18">
        <v>2013</v>
      </c>
      <c r="C12945" s="18" t="s">
        <v>8</v>
      </c>
      <c r="D12945" s="18" t="s">
        <v>164</v>
      </c>
      <c r="E12945" s="18" t="s">
        <v>1533</v>
      </c>
      <c r="F12945" s="18" t="s">
        <v>1568</v>
      </c>
      <c r="G12945" s="18">
        <v>300</v>
      </c>
      <c r="H12945" s="18">
        <v>4.4000000000000004</v>
      </c>
      <c r="I12945" s="18">
        <v>5.12</v>
      </c>
      <c r="Q12945"/>
    </row>
    <row r="12946" spans="2:17" x14ac:dyDescent="0.25">
      <c r="B12946" s="18">
        <v>2013</v>
      </c>
      <c r="C12946" s="18" t="s">
        <v>8</v>
      </c>
      <c r="D12946" s="18" t="s">
        <v>164</v>
      </c>
      <c r="E12946" s="18" t="s">
        <v>1533</v>
      </c>
      <c r="F12946" s="18" t="s">
        <v>3730</v>
      </c>
      <c r="G12946" s="18">
        <v>492</v>
      </c>
      <c r="H12946" s="18">
        <v>4.26</v>
      </c>
      <c r="I12946" s="18">
        <v>5.2</v>
      </c>
      <c r="Q12946"/>
    </row>
    <row r="12947" spans="2:17" x14ac:dyDescent="0.25">
      <c r="B12947" s="18">
        <v>2013</v>
      </c>
      <c r="C12947" s="18" t="s">
        <v>8</v>
      </c>
      <c r="D12947" s="18" t="s">
        <v>164</v>
      </c>
      <c r="E12947" s="18" t="s">
        <v>1533</v>
      </c>
      <c r="F12947" s="18" t="s">
        <v>1569</v>
      </c>
      <c r="G12947" s="18">
        <v>432</v>
      </c>
      <c r="H12947" s="18">
        <v>4.8899999999999997</v>
      </c>
      <c r="I12947" s="18">
        <v>5.38</v>
      </c>
      <c r="Q12947"/>
    </row>
    <row r="12948" spans="2:17" x14ac:dyDescent="0.25">
      <c r="B12948" s="18">
        <v>2013</v>
      </c>
      <c r="C12948" s="18" t="s">
        <v>8</v>
      </c>
      <c r="D12948" s="18" t="s">
        <v>164</v>
      </c>
      <c r="E12948" s="18" t="s">
        <v>1533</v>
      </c>
      <c r="F12948" s="18" t="s">
        <v>1570</v>
      </c>
      <c r="G12948" s="18">
        <v>372</v>
      </c>
      <c r="H12948" s="18">
        <v>4.29</v>
      </c>
      <c r="I12948" s="18">
        <v>5.14</v>
      </c>
      <c r="Q12948"/>
    </row>
    <row r="12949" spans="2:17" x14ac:dyDescent="0.25">
      <c r="B12949" s="18">
        <v>2013</v>
      </c>
      <c r="C12949" s="18" t="s">
        <v>8</v>
      </c>
      <c r="D12949" s="18" t="s">
        <v>164</v>
      </c>
      <c r="E12949" s="18" t="s">
        <v>1533</v>
      </c>
      <c r="F12949" s="18" t="s">
        <v>1571</v>
      </c>
      <c r="G12949" s="18">
        <v>336</v>
      </c>
      <c r="H12949" s="18">
        <v>4.57</v>
      </c>
      <c r="I12949" s="18">
        <v>5.38</v>
      </c>
      <c r="Q12949"/>
    </row>
    <row r="12950" spans="2:17" x14ac:dyDescent="0.25">
      <c r="B12950" s="18">
        <v>2013</v>
      </c>
      <c r="C12950" s="18" t="s">
        <v>8</v>
      </c>
      <c r="D12950" s="18" t="s">
        <v>164</v>
      </c>
      <c r="E12950" s="18" t="s">
        <v>1533</v>
      </c>
      <c r="F12950" s="18" t="s">
        <v>1572</v>
      </c>
      <c r="G12950" s="18">
        <v>660</v>
      </c>
      <c r="H12950" s="18">
        <v>4.07</v>
      </c>
      <c r="I12950" s="18">
        <v>5.09</v>
      </c>
      <c r="Q12950"/>
    </row>
    <row r="12951" spans="2:17" x14ac:dyDescent="0.25">
      <c r="B12951" s="18">
        <v>2013</v>
      </c>
      <c r="C12951" s="18" t="s">
        <v>8</v>
      </c>
      <c r="D12951" s="18" t="s">
        <v>1573</v>
      </c>
      <c r="E12951" s="18" t="s">
        <v>1574</v>
      </c>
      <c r="F12951" s="18" t="s">
        <v>1575</v>
      </c>
      <c r="G12951" s="18">
        <v>456</v>
      </c>
      <c r="H12951" s="18">
        <v>4.8099999999999996</v>
      </c>
      <c r="I12951" s="18">
        <v>6.66</v>
      </c>
      <c r="Q12951"/>
    </row>
    <row r="12952" spans="2:17" x14ac:dyDescent="0.25">
      <c r="B12952" s="18">
        <v>2013</v>
      </c>
      <c r="C12952" s="18" t="s">
        <v>8</v>
      </c>
      <c r="D12952" s="18" t="s">
        <v>1573</v>
      </c>
      <c r="E12952" s="18" t="s">
        <v>1574</v>
      </c>
      <c r="F12952" s="18" t="s">
        <v>1576</v>
      </c>
      <c r="G12952" s="18">
        <v>528</v>
      </c>
      <c r="H12952" s="18">
        <v>4.0599999999999996</v>
      </c>
      <c r="I12952" s="18">
        <v>5.71</v>
      </c>
      <c r="Q12952"/>
    </row>
    <row r="12953" spans="2:17" x14ac:dyDescent="0.25">
      <c r="B12953" s="18">
        <v>2013</v>
      </c>
      <c r="C12953" s="18" t="s">
        <v>8</v>
      </c>
      <c r="D12953" s="18" t="s">
        <v>1573</v>
      </c>
      <c r="E12953" s="18" t="s">
        <v>1574</v>
      </c>
      <c r="F12953" s="18" t="s">
        <v>1577</v>
      </c>
      <c r="G12953" s="18">
        <v>360</v>
      </c>
      <c r="H12953" s="18">
        <v>4.25</v>
      </c>
      <c r="I12953" s="18">
        <v>5.24</v>
      </c>
      <c r="Q12953"/>
    </row>
    <row r="12954" spans="2:17" x14ac:dyDescent="0.25">
      <c r="B12954" s="18">
        <v>2013</v>
      </c>
      <c r="C12954" s="18" t="s">
        <v>8</v>
      </c>
      <c r="D12954" s="18" t="s">
        <v>1573</v>
      </c>
      <c r="E12954" s="18" t="s">
        <v>1574</v>
      </c>
      <c r="F12954" s="18" t="s">
        <v>1578</v>
      </c>
      <c r="G12954" s="18">
        <v>516</v>
      </c>
      <c r="H12954" s="18">
        <v>4.75</v>
      </c>
      <c r="I12954" s="18">
        <v>5.94</v>
      </c>
      <c r="Q12954"/>
    </row>
    <row r="12955" spans="2:17" x14ac:dyDescent="0.25">
      <c r="B12955" s="18">
        <v>2013</v>
      </c>
      <c r="C12955" s="18" t="s">
        <v>8</v>
      </c>
      <c r="D12955" s="18" t="s">
        <v>1573</v>
      </c>
      <c r="E12955" s="18" t="s">
        <v>1574</v>
      </c>
      <c r="F12955" s="18" t="s">
        <v>1579</v>
      </c>
      <c r="G12955" s="18">
        <v>408</v>
      </c>
      <c r="H12955" s="18">
        <v>4.41</v>
      </c>
      <c r="I12955" s="18">
        <v>5.52</v>
      </c>
      <c r="Q12955"/>
    </row>
    <row r="12956" spans="2:17" x14ac:dyDescent="0.25">
      <c r="B12956" s="18">
        <v>2013</v>
      </c>
      <c r="C12956" s="18" t="s">
        <v>8</v>
      </c>
      <c r="D12956" s="18" t="s">
        <v>1573</v>
      </c>
      <c r="E12956" s="18" t="s">
        <v>1574</v>
      </c>
      <c r="F12956" s="18" t="s">
        <v>1580</v>
      </c>
      <c r="G12956" s="18">
        <v>528</v>
      </c>
      <c r="H12956" s="18">
        <v>3.1</v>
      </c>
      <c r="I12956" s="18">
        <v>6.28</v>
      </c>
      <c r="Q12956"/>
    </row>
    <row r="12957" spans="2:17" x14ac:dyDescent="0.25">
      <c r="B12957" s="18">
        <v>2013</v>
      </c>
      <c r="C12957" s="18" t="s">
        <v>8</v>
      </c>
      <c r="D12957" s="18" t="s">
        <v>1573</v>
      </c>
      <c r="E12957" s="18" t="s">
        <v>1574</v>
      </c>
      <c r="F12957" s="18" t="s">
        <v>1581</v>
      </c>
      <c r="G12957" s="18">
        <v>432</v>
      </c>
      <c r="H12957" s="18">
        <v>4.5199999999999996</v>
      </c>
      <c r="I12957" s="18">
        <v>5.43</v>
      </c>
      <c r="Q12957"/>
    </row>
    <row r="12958" spans="2:17" x14ac:dyDescent="0.25">
      <c r="B12958" s="18">
        <v>2013</v>
      </c>
      <c r="C12958" s="18" t="s">
        <v>8</v>
      </c>
      <c r="D12958" s="18" t="s">
        <v>1573</v>
      </c>
      <c r="E12958" s="18" t="s">
        <v>1574</v>
      </c>
      <c r="F12958" s="18" t="s">
        <v>1582</v>
      </c>
      <c r="G12958" s="18">
        <v>444</v>
      </c>
      <c r="H12958" s="18">
        <v>4.17</v>
      </c>
      <c r="I12958" s="18">
        <v>6.11</v>
      </c>
      <c r="Q12958"/>
    </row>
    <row r="12959" spans="2:17" x14ac:dyDescent="0.25">
      <c r="B12959" s="18">
        <v>2013</v>
      </c>
      <c r="C12959" s="18" t="s">
        <v>8</v>
      </c>
      <c r="D12959" s="18" t="s">
        <v>1573</v>
      </c>
      <c r="E12959" s="18" t="s">
        <v>1574</v>
      </c>
      <c r="F12959" s="18" t="s">
        <v>1583</v>
      </c>
      <c r="G12959" s="18">
        <v>396</v>
      </c>
      <c r="H12959" s="18">
        <v>4.1399999999999997</v>
      </c>
      <c r="I12959" s="18">
        <v>5.03</v>
      </c>
      <c r="Q12959"/>
    </row>
    <row r="12960" spans="2:17" x14ac:dyDescent="0.25">
      <c r="B12960" s="18">
        <v>2013</v>
      </c>
      <c r="C12960" s="18" t="s">
        <v>8</v>
      </c>
      <c r="D12960" s="18" t="s">
        <v>1573</v>
      </c>
      <c r="E12960" s="18" t="s">
        <v>1574</v>
      </c>
      <c r="F12960" s="18" t="s">
        <v>1584</v>
      </c>
      <c r="G12960" s="18">
        <v>504</v>
      </c>
      <c r="H12960" s="18">
        <v>4.21</v>
      </c>
      <c r="I12960" s="18">
        <v>6.07</v>
      </c>
      <c r="Q12960"/>
    </row>
    <row r="12961" spans="2:17" x14ac:dyDescent="0.25">
      <c r="B12961" s="18">
        <v>2013</v>
      </c>
      <c r="C12961" s="18" t="s">
        <v>8</v>
      </c>
      <c r="D12961" s="18" t="s">
        <v>1573</v>
      </c>
      <c r="E12961" s="18" t="s">
        <v>1574</v>
      </c>
      <c r="F12961" s="18" t="s">
        <v>1585</v>
      </c>
      <c r="G12961" s="18">
        <v>480</v>
      </c>
      <c r="H12961" s="18">
        <v>4.55</v>
      </c>
      <c r="I12961" s="18">
        <v>5.9</v>
      </c>
      <c r="Q12961"/>
    </row>
    <row r="12962" spans="2:17" x14ac:dyDescent="0.25">
      <c r="B12962" s="18">
        <v>2013</v>
      </c>
      <c r="C12962" s="18" t="s">
        <v>8</v>
      </c>
      <c r="D12962" s="18" t="s">
        <v>1573</v>
      </c>
      <c r="E12962" s="18" t="s">
        <v>1574</v>
      </c>
      <c r="F12962" s="18" t="s">
        <v>1586</v>
      </c>
      <c r="G12962" s="18">
        <v>504</v>
      </c>
      <c r="H12962" s="18">
        <v>3.13</v>
      </c>
      <c r="I12962" s="18">
        <v>6.71</v>
      </c>
      <c r="Q12962"/>
    </row>
    <row r="12963" spans="2:17" x14ac:dyDescent="0.25">
      <c r="B12963" s="18">
        <v>2013</v>
      </c>
      <c r="C12963" s="18" t="s">
        <v>8</v>
      </c>
      <c r="D12963" s="18" t="s">
        <v>1573</v>
      </c>
      <c r="E12963" s="18" t="s">
        <v>1574</v>
      </c>
      <c r="F12963" s="18" t="s">
        <v>1587</v>
      </c>
      <c r="G12963" s="18">
        <v>384</v>
      </c>
      <c r="H12963" s="18">
        <v>3.98</v>
      </c>
      <c r="I12963" s="18">
        <v>5.04</v>
      </c>
      <c r="Q12963"/>
    </row>
    <row r="12964" spans="2:17" x14ac:dyDescent="0.25">
      <c r="B12964" s="18">
        <v>2013</v>
      </c>
      <c r="C12964" s="18" t="s">
        <v>8</v>
      </c>
      <c r="D12964" s="18" t="s">
        <v>1573</v>
      </c>
      <c r="E12964" s="18" t="s">
        <v>1574</v>
      </c>
      <c r="F12964" s="18" t="s">
        <v>1588</v>
      </c>
      <c r="G12964" s="18">
        <v>396</v>
      </c>
      <c r="H12964" s="18">
        <v>4.46</v>
      </c>
      <c r="I12964" s="18">
        <v>6.39</v>
      </c>
      <c r="Q12964"/>
    </row>
    <row r="12965" spans="2:17" x14ac:dyDescent="0.25">
      <c r="B12965" s="18">
        <v>2013</v>
      </c>
      <c r="C12965" s="18" t="s">
        <v>8</v>
      </c>
      <c r="D12965" s="18" t="s">
        <v>1573</v>
      </c>
      <c r="E12965" s="18" t="s">
        <v>1574</v>
      </c>
      <c r="F12965" s="18" t="s">
        <v>1589</v>
      </c>
      <c r="G12965" s="18">
        <v>528</v>
      </c>
      <c r="H12965" s="18">
        <v>3.52</v>
      </c>
      <c r="I12965" s="18">
        <v>6</v>
      </c>
      <c r="Q12965"/>
    </row>
    <row r="12966" spans="2:17" x14ac:dyDescent="0.25">
      <c r="B12966" s="18">
        <v>2013</v>
      </c>
      <c r="C12966" s="18" t="s">
        <v>8</v>
      </c>
      <c r="D12966" s="18" t="s">
        <v>1573</v>
      </c>
      <c r="E12966" s="18" t="s">
        <v>1574</v>
      </c>
      <c r="F12966" s="18" t="s">
        <v>1590</v>
      </c>
      <c r="G12966" s="18">
        <v>468</v>
      </c>
      <c r="H12966" s="18">
        <v>4.67</v>
      </c>
      <c r="I12966" s="18">
        <v>6.19</v>
      </c>
      <c r="Q12966"/>
    </row>
    <row r="12967" spans="2:17" x14ac:dyDescent="0.25">
      <c r="B12967" s="18">
        <v>2013</v>
      </c>
      <c r="C12967" s="18" t="s">
        <v>8</v>
      </c>
      <c r="D12967" s="18" t="s">
        <v>1573</v>
      </c>
      <c r="E12967" s="18" t="s">
        <v>1574</v>
      </c>
      <c r="F12967" s="18" t="s">
        <v>1591</v>
      </c>
      <c r="G12967" s="18">
        <v>504</v>
      </c>
      <c r="H12967" s="18">
        <v>3.44</v>
      </c>
      <c r="I12967" s="18">
        <v>5.22</v>
      </c>
      <c r="Q12967"/>
    </row>
    <row r="12968" spans="2:17" x14ac:dyDescent="0.25">
      <c r="B12968" s="18">
        <v>2013</v>
      </c>
      <c r="C12968" s="18" t="s">
        <v>8</v>
      </c>
      <c r="D12968" s="18" t="s">
        <v>1573</v>
      </c>
      <c r="E12968" s="18" t="s">
        <v>1574</v>
      </c>
      <c r="F12968" s="18" t="s">
        <v>1592</v>
      </c>
      <c r="G12968" s="18">
        <v>516</v>
      </c>
      <c r="H12968" s="18">
        <v>4.16</v>
      </c>
      <c r="I12968" s="18">
        <v>6.93</v>
      </c>
      <c r="Q12968"/>
    </row>
    <row r="12969" spans="2:17" x14ac:dyDescent="0.25">
      <c r="B12969" s="18">
        <v>2013</v>
      </c>
      <c r="C12969" s="18" t="s">
        <v>8</v>
      </c>
      <c r="D12969" s="18" t="s">
        <v>1573</v>
      </c>
      <c r="E12969" s="18" t="s">
        <v>1574</v>
      </c>
      <c r="F12969" s="18" t="s">
        <v>1593</v>
      </c>
      <c r="G12969" s="18">
        <v>360</v>
      </c>
      <c r="H12969" s="18">
        <v>3.89</v>
      </c>
      <c r="I12969" s="18">
        <v>5.19</v>
      </c>
      <c r="Q12969"/>
    </row>
    <row r="12970" spans="2:17" x14ac:dyDescent="0.25">
      <c r="B12970" s="18">
        <v>2013</v>
      </c>
      <c r="C12970" s="18" t="s">
        <v>8</v>
      </c>
      <c r="D12970" s="18" t="s">
        <v>1573</v>
      </c>
      <c r="E12970" s="18" t="s">
        <v>1574</v>
      </c>
      <c r="F12970" s="18" t="s">
        <v>1594</v>
      </c>
      <c r="G12970" s="18">
        <v>456</v>
      </c>
      <c r="H12970" s="18">
        <v>3.07</v>
      </c>
      <c r="I12970" s="18">
        <v>5.24</v>
      </c>
      <c r="Q12970"/>
    </row>
    <row r="12971" spans="2:17" x14ac:dyDescent="0.25">
      <c r="B12971" s="18">
        <v>2013</v>
      </c>
      <c r="C12971" s="18" t="s">
        <v>8</v>
      </c>
      <c r="D12971" s="18" t="s">
        <v>1573</v>
      </c>
      <c r="E12971" s="18" t="s">
        <v>1574</v>
      </c>
      <c r="F12971" s="18" t="s">
        <v>1595</v>
      </c>
      <c r="G12971" s="18">
        <v>528</v>
      </c>
      <c r="H12971" s="18">
        <v>4.07</v>
      </c>
      <c r="I12971" s="18">
        <v>6.17</v>
      </c>
      <c r="Q12971"/>
    </row>
    <row r="12972" spans="2:17" x14ac:dyDescent="0.25">
      <c r="B12972" s="18">
        <v>2013</v>
      </c>
      <c r="C12972" s="18" t="s">
        <v>8</v>
      </c>
      <c r="D12972" s="18" t="s">
        <v>1573</v>
      </c>
      <c r="E12972" s="18" t="s">
        <v>1574</v>
      </c>
      <c r="F12972" s="18" t="s">
        <v>1596</v>
      </c>
      <c r="G12972" s="18">
        <v>528</v>
      </c>
      <c r="H12972" s="18">
        <v>3.42</v>
      </c>
      <c r="I12972" s="18">
        <v>6.4</v>
      </c>
      <c r="Q12972"/>
    </row>
    <row r="12973" spans="2:17" x14ac:dyDescent="0.25">
      <c r="B12973" s="18">
        <v>2013</v>
      </c>
      <c r="C12973" s="18" t="s">
        <v>8</v>
      </c>
      <c r="D12973" s="18" t="s">
        <v>1573</v>
      </c>
      <c r="E12973" s="18" t="s">
        <v>1574</v>
      </c>
      <c r="F12973" s="18" t="s">
        <v>1597</v>
      </c>
      <c r="G12973" s="18">
        <v>372</v>
      </c>
      <c r="H12973" s="18">
        <v>4.13</v>
      </c>
      <c r="I12973" s="18">
        <v>6.74</v>
      </c>
      <c r="Q12973"/>
    </row>
    <row r="12974" spans="2:17" x14ac:dyDescent="0.25">
      <c r="B12974" s="18">
        <v>2013</v>
      </c>
      <c r="C12974" s="18" t="s">
        <v>8</v>
      </c>
      <c r="D12974" s="18" t="s">
        <v>1573</v>
      </c>
      <c r="E12974" s="18" t="s">
        <v>1574</v>
      </c>
      <c r="F12974" s="18" t="s">
        <v>1598</v>
      </c>
      <c r="G12974" s="18">
        <v>468</v>
      </c>
      <c r="H12974" s="18">
        <v>3.1</v>
      </c>
      <c r="I12974" s="18">
        <v>5.6</v>
      </c>
      <c r="Q12974"/>
    </row>
    <row r="12975" spans="2:17" x14ac:dyDescent="0.25">
      <c r="B12975" s="18">
        <v>2013</v>
      </c>
      <c r="C12975" s="18" t="s">
        <v>8</v>
      </c>
      <c r="D12975" s="18" t="s">
        <v>1573</v>
      </c>
      <c r="E12975" s="18" t="s">
        <v>1574</v>
      </c>
      <c r="F12975" s="18" t="s">
        <v>1599</v>
      </c>
      <c r="G12975" s="18">
        <v>528</v>
      </c>
      <c r="H12975" s="18">
        <v>4.43</v>
      </c>
      <c r="I12975" s="18">
        <v>5.78</v>
      </c>
      <c r="Q12975"/>
    </row>
    <row r="12976" spans="2:17" x14ac:dyDescent="0.25">
      <c r="B12976" s="18">
        <v>2013</v>
      </c>
      <c r="C12976" s="18" t="s">
        <v>8</v>
      </c>
      <c r="D12976" s="18" t="s">
        <v>1573</v>
      </c>
      <c r="E12976" s="18" t="s">
        <v>1574</v>
      </c>
      <c r="F12976" s="18" t="s">
        <v>1600</v>
      </c>
      <c r="G12976" s="18">
        <v>420</v>
      </c>
      <c r="H12976" s="18">
        <v>4.1500000000000004</v>
      </c>
      <c r="I12976" s="18">
        <v>6.01</v>
      </c>
      <c r="Q12976"/>
    </row>
    <row r="12977" spans="2:17" x14ac:dyDescent="0.25">
      <c r="B12977" s="18">
        <v>2013</v>
      </c>
      <c r="C12977" s="18" t="s">
        <v>8</v>
      </c>
      <c r="D12977" s="18" t="s">
        <v>1573</v>
      </c>
      <c r="E12977" s="18" t="s">
        <v>1574</v>
      </c>
      <c r="F12977" s="18" t="s">
        <v>1601</v>
      </c>
      <c r="G12977" s="18">
        <v>372</v>
      </c>
      <c r="H12977" s="18">
        <v>4.4000000000000004</v>
      </c>
      <c r="I12977" s="18">
        <v>5.29</v>
      </c>
      <c r="Q12977"/>
    </row>
    <row r="12978" spans="2:17" x14ac:dyDescent="0.25">
      <c r="B12978" s="18">
        <v>2013</v>
      </c>
      <c r="C12978" s="18" t="s">
        <v>8</v>
      </c>
      <c r="D12978" s="18" t="s">
        <v>1573</v>
      </c>
      <c r="E12978" s="18" t="s">
        <v>1574</v>
      </c>
      <c r="F12978" s="18" t="s">
        <v>1602</v>
      </c>
      <c r="G12978" s="18">
        <v>420</v>
      </c>
      <c r="H12978" s="18">
        <v>4.16</v>
      </c>
      <c r="I12978" s="18">
        <v>5.61</v>
      </c>
      <c r="Q12978"/>
    </row>
    <row r="12979" spans="2:17" x14ac:dyDescent="0.25">
      <c r="B12979" s="18">
        <v>2013</v>
      </c>
      <c r="C12979" s="18" t="s">
        <v>8</v>
      </c>
      <c r="D12979" s="18" t="s">
        <v>1573</v>
      </c>
      <c r="E12979" s="18" t="s">
        <v>1574</v>
      </c>
      <c r="F12979" s="18" t="s">
        <v>1603</v>
      </c>
      <c r="G12979" s="18">
        <v>396</v>
      </c>
      <c r="H12979" s="18">
        <v>3.93</v>
      </c>
      <c r="I12979" s="18">
        <v>5.67</v>
      </c>
      <c r="Q12979"/>
    </row>
    <row r="12980" spans="2:17" x14ac:dyDescent="0.25">
      <c r="B12980" s="18">
        <v>2013</v>
      </c>
      <c r="C12980" s="18" t="s">
        <v>8</v>
      </c>
      <c r="D12980" s="18" t="s">
        <v>1573</v>
      </c>
      <c r="E12980" s="18" t="s">
        <v>1574</v>
      </c>
      <c r="F12980" s="18" t="s">
        <v>1604</v>
      </c>
      <c r="G12980" s="18">
        <v>504</v>
      </c>
      <c r="H12980" s="18">
        <v>4.51</v>
      </c>
      <c r="I12980" s="18">
        <v>6.28</v>
      </c>
      <c r="Q12980"/>
    </row>
    <row r="12981" spans="2:17" x14ac:dyDescent="0.25">
      <c r="B12981" s="18">
        <v>2013</v>
      </c>
      <c r="C12981" s="18" t="s">
        <v>8</v>
      </c>
      <c r="D12981" s="18" t="s">
        <v>1573</v>
      </c>
      <c r="E12981" s="18" t="s">
        <v>1574</v>
      </c>
      <c r="F12981" s="18" t="s">
        <v>1605</v>
      </c>
      <c r="G12981" s="18">
        <v>432</v>
      </c>
      <c r="H12981" s="18">
        <v>3.81</v>
      </c>
      <c r="I12981" s="18">
        <v>5.32</v>
      </c>
      <c r="Q12981"/>
    </row>
    <row r="12982" spans="2:17" x14ac:dyDescent="0.25">
      <c r="B12982" s="18">
        <v>2013</v>
      </c>
      <c r="C12982" s="18" t="s">
        <v>8</v>
      </c>
      <c r="D12982" s="18" t="s">
        <v>1573</v>
      </c>
      <c r="E12982" s="18" t="s">
        <v>1574</v>
      </c>
      <c r="F12982" s="18" t="s">
        <v>3731</v>
      </c>
      <c r="G12982" s="18">
        <v>396</v>
      </c>
      <c r="H12982" s="18">
        <v>3.84</v>
      </c>
      <c r="I12982" s="18">
        <v>6.11</v>
      </c>
      <c r="Q12982"/>
    </row>
    <row r="12983" spans="2:17" x14ac:dyDescent="0.25">
      <c r="B12983" s="18">
        <v>2013</v>
      </c>
      <c r="C12983" s="18" t="s">
        <v>8</v>
      </c>
      <c r="D12983" s="18" t="s">
        <v>1573</v>
      </c>
      <c r="E12983" s="18" t="s">
        <v>1574</v>
      </c>
      <c r="F12983" s="18" t="s">
        <v>3732</v>
      </c>
      <c r="G12983" s="18">
        <v>372</v>
      </c>
      <c r="H12983" s="18">
        <v>4.12</v>
      </c>
      <c r="I12983" s="18">
        <v>6.38</v>
      </c>
      <c r="Q12983"/>
    </row>
    <row r="12984" spans="2:17" x14ac:dyDescent="0.25">
      <c r="B12984" s="18">
        <v>2013</v>
      </c>
      <c r="C12984" s="18" t="s">
        <v>8</v>
      </c>
      <c r="D12984" s="18" t="s">
        <v>1573</v>
      </c>
      <c r="E12984" s="18" t="s">
        <v>1574</v>
      </c>
      <c r="F12984" s="18" t="s">
        <v>3733</v>
      </c>
      <c r="G12984" s="18">
        <v>396</v>
      </c>
      <c r="H12984" s="18">
        <v>4.46</v>
      </c>
      <c r="I12984" s="18">
        <v>7</v>
      </c>
      <c r="Q12984"/>
    </row>
    <row r="12985" spans="2:17" x14ac:dyDescent="0.25">
      <c r="B12985" s="18">
        <v>2013</v>
      </c>
      <c r="C12985" s="18" t="s">
        <v>8</v>
      </c>
      <c r="D12985" s="18" t="s">
        <v>277</v>
      </c>
      <c r="E12985" s="18" t="s">
        <v>3734</v>
      </c>
      <c r="F12985" s="18" t="s">
        <v>4012</v>
      </c>
      <c r="G12985" s="18">
        <v>1176</v>
      </c>
      <c r="H12985" s="18">
        <v>2.04</v>
      </c>
      <c r="I12985" s="18">
        <v>3.28</v>
      </c>
      <c r="Q12985"/>
    </row>
    <row r="12986" spans="2:17" x14ac:dyDescent="0.25">
      <c r="B12986" s="18">
        <v>2013</v>
      </c>
      <c r="C12986" s="18" t="s">
        <v>8</v>
      </c>
      <c r="D12986" s="18" t="s">
        <v>277</v>
      </c>
      <c r="E12986" s="18" t="s">
        <v>3734</v>
      </c>
      <c r="F12986" s="18" t="s">
        <v>4014</v>
      </c>
      <c r="G12986" s="18">
        <v>948</v>
      </c>
      <c r="H12986" s="18">
        <v>2.23</v>
      </c>
      <c r="I12986" s="18">
        <v>3.95</v>
      </c>
      <c r="Q12986"/>
    </row>
    <row r="12987" spans="2:17" x14ac:dyDescent="0.25">
      <c r="B12987" s="18">
        <v>2013</v>
      </c>
      <c r="C12987" s="18" t="s">
        <v>8</v>
      </c>
      <c r="D12987" s="18" t="s">
        <v>277</v>
      </c>
      <c r="E12987" s="18" t="s">
        <v>3734</v>
      </c>
      <c r="F12987" s="18" t="s">
        <v>4015</v>
      </c>
      <c r="G12987" s="18">
        <v>1104</v>
      </c>
      <c r="H12987" s="18">
        <v>2.66</v>
      </c>
      <c r="I12987" s="18">
        <v>3.55</v>
      </c>
      <c r="Q12987"/>
    </row>
    <row r="12988" spans="2:17" x14ac:dyDescent="0.25">
      <c r="B12988" s="18">
        <v>2013</v>
      </c>
      <c r="C12988" s="18" t="s">
        <v>8</v>
      </c>
      <c r="D12988" s="18" t="s">
        <v>277</v>
      </c>
      <c r="E12988" s="18" t="s">
        <v>3734</v>
      </c>
      <c r="F12988" s="18" t="s">
        <v>3735</v>
      </c>
      <c r="G12988" s="18">
        <v>768</v>
      </c>
      <c r="H12988" s="18">
        <v>2.5099999999999998</v>
      </c>
      <c r="I12988" s="18">
        <v>3.39</v>
      </c>
      <c r="Q12988"/>
    </row>
    <row r="12989" spans="2:17" x14ac:dyDescent="0.25">
      <c r="B12989" s="18">
        <v>2013</v>
      </c>
      <c r="C12989" s="18" t="s">
        <v>8</v>
      </c>
      <c r="D12989" s="18" t="s">
        <v>277</v>
      </c>
      <c r="E12989" s="18" t="s">
        <v>3734</v>
      </c>
      <c r="F12989" s="18" t="s">
        <v>3736</v>
      </c>
      <c r="G12989" s="18">
        <v>900</v>
      </c>
      <c r="H12989" s="18">
        <v>2.5499999999999998</v>
      </c>
      <c r="I12989" s="18">
        <v>3.55</v>
      </c>
      <c r="Q12989"/>
    </row>
    <row r="12990" spans="2:17" x14ac:dyDescent="0.25">
      <c r="B12990" s="18">
        <v>2013</v>
      </c>
      <c r="C12990" s="18" t="s">
        <v>8</v>
      </c>
      <c r="D12990" s="18" t="s">
        <v>277</v>
      </c>
      <c r="E12990" s="18" t="s">
        <v>3734</v>
      </c>
      <c r="F12990" s="18" t="s">
        <v>4017</v>
      </c>
      <c r="G12990" s="18">
        <v>1008</v>
      </c>
      <c r="H12990" s="18">
        <v>2.65</v>
      </c>
      <c r="I12990" s="18">
        <v>3.25</v>
      </c>
      <c r="Q12990"/>
    </row>
    <row r="12991" spans="2:17" x14ac:dyDescent="0.25">
      <c r="B12991" s="18">
        <v>2013</v>
      </c>
      <c r="C12991" s="18" t="s">
        <v>8</v>
      </c>
      <c r="D12991" s="18" t="s">
        <v>277</v>
      </c>
      <c r="E12991" s="18" t="s">
        <v>3734</v>
      </c>
      <c r="F12991" s="18" t="s">
        <v>4018</v>
      </c>
      <c r="G12991" s="18">
        <v>840</v>
      </c>
      <c r="H12991" s="18">
        <v>2.83</v>
      </c>
      <c r="I12991" s="18">
        <v>3.83</v>
      </c>
      <c r="Q12991"/>
    </row>
    <row r="12992" spans="2:17" x14ac:dyDescent="0.25">
      <c r="B12992" s="18">
        <v>2013</v>
      </c>
      <c r="C12992" s="18" t="s">
        <v>8</v>
      </c>
      <c r="D12992" s="18" t="s">
        <v>277</v>
      </c>
      <c r="E12992" s="18" t="s">
        <v>3734</v>
      </c>
      <c r="F12992" s="18" t="s">
        <v>3737</v>
      </c>
      <c r="G12992" s="18">
        <v>960</v>
      </c>
      <c r="H12992" s="18">
        <v>2.0499999999999998</v>
      </c>
      <c r="I12992" s="18">
        <v>3.32</v>
      </c>
      <c r="Q12992"/>
    </row>
    <row r="12993" spans="2:17" x14ac:dyDescent="0.25">
      <c r="B12993" s="18">
        <v>2013</v>
      </c>
      <c r="C12993" s="18" t="s">
        <v>8</v>
      </c>
      <c r="D12993" s="18" t="s">
        <v>277</v>
      </c>
      <c r="E12993" s="18" t="s">
        <v>3734</v>
      </c>
      <c r="F12993" s="18" t="s">
        <v>3738</v>
      </c>
      <c r="G12993" s="18">
        <v>1020</v>
      </c>
      <c r="H12993" s="18">
        <v>2.5099999999999998</v>
      </c>
      <c r="I12993" s="18">
        <v>3.83</v>
      </c>
      <c r="Q12993"/>
    </row>
    <row r="12994" spans="2:17" x14ac:dyDescent="0.25">
      <c r="B12994" s="18">
        <v>2013</v>
      </c>
      <c r="C12994" s="18" t="s">
        <v>8</v>
      </c>
      <c r="D12994" s="18" t="s">
        <v>277</v>
      </c>
      <c r="E12994" s="18" t="s">
        <v>3734</v>
      </c>
      <c r="F12994" s="18" t="s">
        <v>3739</v>
      </c>
      <c r="G12994" s="18">
        <v>888</v>
      </c>
      <c r="H12994" s="18">
        <v>2.68</v>
      </c>
      <c r="I12994" s="18">
        <v>3.62</v>
      </c>
      <c r="Q12994"/>
    </row>
    <row r="12995" spans="2:17" x14ac:dyDescent="0.25">
      <c r="B12995" s="18">
        <v>2013</v>
      </c>
      <c r="C12995" s="18" t="s">
        <v>8</v>
      </c>
      <c r="D12995" s="18" t="s">
        <v>277</v>
      </c>
      <c r="E12995" s="18" t="s">
        <v>3734</v>
      </c>
      <c r="F12995" s="18" t="s">
        <v>3740</v>
      </c>
      <c r="G12995" s="18">
        <v>1152</v>
      </c>
      <c r="H12995" s="18">
        <v>2.98</v>
      </c>
      <c r="I12995" s="18">
        <v>3.41</v>
      </c>
      <c r="Q12995"/>
    </row>
    <row r="12996" spans="2:17" x14ac:dyDescent="0.25">
      <c r="B12996" s="18">
        <v>2013</v>
      </c>
      <c r="C12996" s="18" t="s">
        <v>8</v>
      </c>
      <c r="D12996" s="18" t="s">
        <v>277</v>
      </c>
      <c r="E12996" s="18" t="s">
        <v>3734</v>
      </c>
      <c r="F12996" s="18" t="s">
        <v>3741</v>
      </c>
      <c r="G12996" s="18">
        <v>804</v>
      </c>
      <c r="H12996" s="18">
        <v>2.13</v>
      </c>
      <c r="I12996" s="18">
        <v>3.6</v>
      </c>
      <c r="Q12996"/>
    </row>
    <row r="12997" spans="2:17" x14ac:dyDescent="0.25">
      <c r="B12997" s="18">
        <v>2013</v>
      </c>
      <c r="C12997" s="18" t="s">
        <v>8</v>
      </c>
      <c r="D12997" s="18" t="s">
        <v>277</v>
      </c>
      <c r="E12997" s="18" t="s">
        <v>3734</v>
      </c>
      <c r="F12997" s="18" t="s">
        <v>4019</v>
      </c>
      <c r="G12997" s="18">
        <v>732</v>
      </c>
      <c r="H12997" s="18">
        <v>2.39</v>
      </c>
      <c r="I12997" s="18">
        <v>3.41</v>
      </c>
      <c r="Q12997"/>
    </row>
    <row r="12998" spans="2:17" x14ac:dyDescent="0.25">
      <c r="B12998" s="18">
        <v>2013</v>
      </c>
      <c r="C12998" s="18" t="s">
        <v>8</v>
      </c>
      <c r="D12998" s="18" t="s">
        <v>277</v>
      </c>
      <c r="E12998" s="18" t="s">
        <v>3734</v>
      </c>
      <c r="F12998" s="18" t="s">
        <v>3742</v>
      </c>
      <c r="G12998" s="18">
        <v>672</v>
      </c>
      <c r="H12998" s="18">
        <v>2.64</v>
      </c>
      <c r="I12998" s="18">
        <v>3.33</v>
      </c>
      <c r="Q12998"/>
    </row>
    <row r="12999" spans="2:17" x14ac:dyDescent="0.25">
      <c r="B12999" s="18">
        <v>2013</v>
      </c>
      <c r="C12999" s="18" t="s">
        <v>8</v>
      </c>
      <c r="D12999" s="18" t="s">
        <v>277</v>
      </c>
      <c r="E12999" s="18" t="s">
        <v>3734</v>
      </c>
      <c r="F12999" s="18" t="s">
        <v>4020</v>
      </c>
      <c r="G12999" s="18">
        <v>1104</v>
      </c>
      <c r="H12999" s="18">
        <v>2.0499999999999998</v>
      </c>
      <c r="I12999" s="18">
        <v>3.26</v>
      </c>
      <c r="Q12999"/>
    </row>
    <row r="13000" spans="2:17" x14ac:dyDescent="0.25">
      <c r="B13000" s="18">
        <v>2013</v>
      </c>
      <c r="C13000" s="18" t="s">
        <v>8</v>
      </c>
      <c r="D13000" s="18" t="s">
        <v>277</v>
      </c>
      <c r="E13000" s="18" t="s">
        <v>3734</v>
      </c>
      <c r="F13000" s="18" t="s">
        <v>4021</v>
      </c>
      <c r="G13000" s="18">
        <v>912</v>
      </c>
      <c r="H13000" s="18">
        <v>2.29</v>
      </c>
      <c r="I13000" s="18">
        <v>3.69</v>
      </c>
      <c r="Q13000"/>
    </row>
    <row r="13001" spans="2:17" x14ac:dyDescent="0.25">
      <c r="B13001" s="18">
        <v>2013</v>
      </c>
      <c r="C13001" s="18" t="s">
        <v>8</v>
      </c>
      <c r="D13001" s="18" t="s">
        <v>277</v>
      </c>
      <c r="E13001" s="18" t="s">
        <v>3734</v>
      </c>
      <c r="F13001" s="18" t="s">
        <v>3743</v>
      </c>
      <c r="G13001" s="18">
        <v>828</v>
      </c>
      <c r="H13001" s="18">
        <v>2.68</v>
      </c>
      <c r="I13001" s="18">
        <v>3.67</v>
      </c>
      <c r="Q13001"/>
    </row>
    <row r="13002" spans="2:17" x14ac:dyDescent="0.25">
      <c r="B13002" s="18">
        <v>2013</v>
      </c>
      <c r="C13002" s="18" t="s">
        <v>8</v>
      </c>
      <c r="D13002" s="18" t="s">
        <v>277</v>
      </c>
      <c r="E13002" s="18" t="s">
        <v>3734</v>
      </c>
      <c r="F13002" s="18" t="s">
        <v>4022</v>
      </c>
      <c r="G13002" s="18">
        <v>1008</v>
      </c>
      <c r="H13002" s="18">
        <v>2.72</v>
      </c>
      <c r="I13002" s="18">
        <v>3.75</v>
      </c>
      <c r="Q13002"/>
    </row>
    <row r="13003" spans="2:17" x14ac:dyDescent="0.25">
      <c r="B13003" s="18">
        <v>2013</v>
      </c>
      <c r="C13003" s="18" t="s">
        <v>8</v>
      </c>
      <c r="D13003" s="18" t="s">
        <v>277</v>
      </c>
      <c r="E13003" s="18" t="s">
        <v>3734</v>
      </c>
      <c r="F13003" s="18" t="s">
        <v>4023</v>
      </c>
      <c r="G13003" s="18">
        <v>936</v>
      </c>
      <c r="H13003" s="18">
        <v>2.23</v>
      </c>
      <c r="I13003" s="18">
        <v>3.9</v>
      </c>
      <c r="Q13003"/>
    </row>
    <row r="13004" spans="2:17" x14ac:dyDescent="0.25">
      <c r="B13004" s="18">
        <v>2013</v>
      </c>
      <c r="C13004" s="18" t="s">
        <v>8</v>
      </c>
      <c r="D13004" s="18" t="s">
        <v>277</v>
      </c>
      <c r="E13004" s="18" t="s">
        <v>3734</v>
      </c>
      <c r="F13004" s="18" t="s">
        <v>4024</v>
      </c>
      <c r="G13004" s="18">
        <v>636</v>
      </c>
      <c r="H13004" s="18">
        <v>2.82</v>
      </c>
      <c r="I13004" s="18">
        <v>3.77</v>
      </c>
      <c r="Q13004"/>
    </row>
    <row r="13005" spans="2:17" x14ac:dyDescent="0.25">
      <c r="B13005" s="18">
        <v>2013</v>
      </c>
      <c r="C13005" s="18" t="s">
        <v>8</v>
      </c>
      <c r="D13005" s="18" t="s">
        <v>277</v>
      </c>
      <c r="E13005" s="18" t="s">
        <v>3734</v>
      </c>
      <c r="F13005" s="18" t="s">
        <v>4025</v>
      </c>
      <c r="G13005" s="18">
        <v>1008</v>
      </c>
      <c r="H13005" s="18">
        <v>2.98</v>
      </c>
      <c r="I13005" s="18">
        <v>3.45</v>
      </c>
      <c r="Q13005"/>
    </row>
    <row r="13006" spans="2:17" x14ac:dyDescent="0.25">
      <c r="B13006" s="18">
        <v>2013</v>
      </c>
      <c r="C13006" s="18" t="s">
        <v>8</v>
      </c>
      <c r="D13006" s="18" t="s">
        <v>277</v>
      </c>
      <c r="E13006" s="18" t="s">
        <v>3734</v>
      </c>
      <c r="F13006" s="18" t="s">
        <v>3744</v>
      </c>
      <c r="G13006" s="18">
        <v>948</v>
      </c>
      <c r="H13006" s="18">
        <v>2.9</v>
      </c>
      <c r="I13006" s="18">
        <v>3.64</v>
      </c>
      <c r="Q13006"/>
    </row>
    <row r="13007" spans="2:17" x14ac:dyDescent="0.25">
      <c r="B13007" s="18">
        <v>2013</v>
      </c>
      <c r="C13007" s="18" t="s">
        <v>8</v>
      </c>
      <c r="D13007" s="18" t="s">
        <v>277</v>
      </c>
      <c r="E13007" s="18" t="s">
        <v>3734</v>
      </c>
      <c r="F13007" s="18" t="s">
        <v>3745</v>
      </c>
      <c r="G13007" s="18">
        <v>1128</v>
      </c>
      <c r="H13007" s="18">
        <v>2.3199999999999998</v>
      </c>
      <c r="I13007" s="18">
        <v>3.6</v>
      </c>
      <c r="Q13007"/>
    </row>
    <row r="13008" spans="2:17" x14ac:dyDescent="0.25">
      <c r="B13008" s="18">
        <v>2013</v>
      </c>
      <c r="C13008" s="18" t="s">
        <v>8</v>
      </c>
      <c r="D13008" s="18" t="s">
        <v>277</v>
      </c>
      <c r="E13008" s="18" t="s">
        <v>3734</v>
      </c>
      <c r="F13008" s="18" t="s">
        <v>3746</v>
      </c>
      <c r="G13008" s="18">
        <v>876</v>
      </c>
      <c r="H13008" s="18">
        <v>2.2400000000000002</v>
      </c>
      <c r="I13008" s="18">
        <v>3.69</v>
      </c>
      <c r="Q13008"/>
    </row>
    <row r="13009" spans="2:17" x14ac:dyDescent="0.25">
      <c r="B13009" s="18">
        <v>2013</v>
      </c>
      <c r="C13009" s="18" t="s">
        <v>8</v>
      </c>
      <c r="D13009" s="18" t="s">
        <v>277</v>
      </c>
      <c r="E13009" s="18" t="s">
        <v>3734</v>
      </c>
      <c r="F13009" s="18" t="s">
        <v>3747</v>
      </c>
      <c r="G13009" s="18">
        <v>648</v>
      </c>
      <c r="H13009" s="18">
        <v>2.97</v>
      </c>
      <c r="I13009" s="18">
        <v>3.95</v>
      </c>
      <c r="Q13009"/>
    </row>
    <row r="13010" spans="2:17" x14ac:dyDescent="0.25">
      <c r="B13010" s="18">
        <v>2013</v>
      </c>
      <c r="C13010" s="18" t="s">
        <v>8</v>
      </c>
      <c r="D13010" s="18" t="s">
        <v>277</v>
      </c>
      <c r="E13010" s="18" t="s">
        <v>3734</v>
      </c>
      <c r="F13010" s="18" t="s">
        <v>3748</v>
      </c>
      <c r="G13010" s="18">
        <v>756</v>
      </c>
      <c r="H13010" s="18">
        <v>2.58</v>
      </c>
      <c r="I13010" s="18">
        <v>3.99</v>
      </c>
      <c r="Q13010"/>
    </row>
    <row r="13011" spans="2:17" x14ac:dyDescent="0.25">
      <c r="B13011" s="18">
        <v>2013</v>
      </c>
      <c r="C13011" s="18" t="s">
        <v>8</v>
      </c>
      <c r="D13011" s="18" t="s">
        <v>277</v>
      </c>
      <c r="E13011" s="18" t="s">
        <v>3734</v>
      </c>
      <c r="F13011" s="18" t="s">
        <v>3749</v>
      </c>
      <c r="G13011" s="18">
        <v>1128</v>
      </c>
      <c r="H13011" s="18">
        <v>2.27</v>
      </c>
      <c r="I13011" s="18">
        <v>3.78</v>
      </c>
      <c r="Q13011"/>
    </row>
    <row r="13012" spans="2:17" x14ac:dyDescent="0.25">
      <c r="B13012" s="18">
        <v>2013</v>
      </c>
      <c r="C13012" s="18" t="s">
        <v>8</v>
      </c>
      <c r="D13012" s="18" t="s">
        <v>277</v>
      </c>
      <c r="E13012" s="18" t="s">
        <v>3734</v>
      </c>
      <c r="F13012" s="18" t="s">
        <v>3750</v>
      </c>
      <c r="G13012" s="18">
        <v>1164</v>
      </c>
      <c r="H13012" s="18">
        <v>2.48</v>
      </c>
      <c r="I13012" s="18">
        <v>3.66</v>
      </c>
      <c r="Q13012"/>
    </row>
    <row r="13013" spans="2:17" x14ac:dyDescent="0.25">
      <c r="B13013" s="18">
        <v>2013</v>
      </c>
      <c r="C13013" s="18" t="s">
        <v>8</v>
      </c>
      <c r="D13013" s="18" t="s">
        <v>277</v>
      </c>
      <c r="E13013" s="18" t="s">
        <v>3734</v>
      </c>
      <c r="F13013" s="18" t="s">
        <v>3751</v>
      </c>
      <c r="G13013" s="18">
        <v>1056</v>
      </c>
      <c r="H13013" s="18">
        <v>2.69</v>
      </c>
      <c r="I13013" s="18">
        <v>3.39</v>
      </c>
      <c r="Q13013"/>
    </row>
    <row r="13014" spans="2:17" x14ac:dyDescent="0.25">
      <c r="B13014" s="18">
        <v>2013</v>
      </c>
      <c r="C13014" s="18" t="s">
        <v>8</v>
      </c>
      <c r="D13014" s="18" t="s">
        <v>277</v>
      </c>
      <c r="E13014" s="18" t="s">
        <v>3734</v>
      </c>
      <c r="F13014" s="18" t="s">
        <v>3752</v>
      </c>
      <c r="G13014" s="18">
        <v>912</v>
      </c>
      <c r="H13014" s="18">
        <v>2.06</v>
      </c>
      <c r="I13014" s="18">
        <v>3.34</v>
      </c>
      <c r="Q13014"/>
    </row>
    <row r="13015" spans="2:17" x14ac:dyDescent="0.25">
      <c r="B13015" s="18">
        <v>2013</v>
      </c>
      <c r="C13015" s="18" t="s">
        <v>8</v>
      </c>
      <c r="D13015" s="18" t="s">
        <v>277</v>
      </c>
      <c r="E13015" s="18" t="s">
        <v>3734</v>
      </c>
      <c r="F13015" s="18" t="s">
        <v>3753</v>
      </c>
      <c r="G13015" s="18">
        <v>744</v>
      </c>
      <c r="H13015" s="18">
        <v>2.29</v>
      </c>
      <c r="I13015" s="18">
        <v>3.56</v>
      </c>
      <c r="Q13015"/>
    </row>
    <row r="13016" spans="2:17" x14ac:dyDescent="0.25">
      <c r="B13016" s="18">
        <v>2013</v>
      </c>
      <c r="C13016" s="18" t="s">
        <v>8</v>
      </c>
      <c r="D13016" s="18" t="s">
        <v>277</v>
      </c>
      <c r="E13016" s="18" t="s">
        <v>3734</v>
      </c>
      <c r="F13016" s="18" t="s">
        <v>3754</v>
      </c>
      <c r="G13016" s="18">
        <v>636</v>
      </c>
      <c r="H13016" s="18">
        <v>2.0499999999999998</v>
      </c>
      <c r="I13016" s="18">
        <v>3.63</v>
      </c>
      <c r="Q13016"/>
    </row>
    <row r="13017" spans="2:17" x14ac:dyDescent="0.25">
      <c r="B13017" s="18">
        <v>2013</v>
      </c>
      <c r="C13017" s="18" t="s">
        <v>8</v>
      </c>
      <c r="D13017" s="18" t="s">
        <v>277</v>
      </c>
      <c r="E13017" s="18" t="s">
        <v>3734</v>
      </c>
      <c r="F13017" s="18" t="s">
        <v>3755</v>
      </c>
      <c r="G13017" s="18">
        <v>936</v>
      </c>
      <c r="H13017" s="18">
        <v>2.4</v>
      </c>
      <c r="I13017" s="18">
        <v>3.37</v>
      </c>
      <c r="Q13017"/>
    </row>
    <row r="13018" spans="2:17" x14ac:dyDescent="0.25">
      <c r="B13018" s="18">
        <v>2013</v>
      </c>
      <c r="C13018" s="18" t="s">
        <v>8</v>
      </c>
      <c r="D13018" s="18" t="s">
        <v>277</v>
      </c>
      <c r="E13018" s="18" t="s">
        <v>3734</v>
      </c>
      <c r="F13018" s="18" t="s">
        <v>3756</v>
      </c>
      <c r="G13018" s="18">
        <v>996</v>
      </c>
      <c r="H13018" s="18">
        <v>2.42</v>
      </c>
      <c r="I13018" s="18">
        <v>3.62</v>
      </c>
      <c r="Q13018"/>
    </row>
    <row r="13019" spans="2:17" x14ac:dyDescent="0.25">
      <c r="B13019" s="18">
        <v>2013</v>
      </c>
      <c r="C13019" s="18" t="s">
        <v>8</v>
      </c>
      <c r="D13019" s="18" t="s">
        <v>277</v>
      </c>
      <c r="E13019" s="18" t="s">
        <v>3734</v>
      </c>
      <c r="F13019" s="18" t="s">
        <v>3757</v>
      </c>
      <c r="G13019" s="18">
        <v>864</v>
      </c>
      <c r="H13019" s="18">
        <v>2.08</v>
      </c>
      <c r="I13019" s="18">
        <v>3.69</v>
      </c>
      <c r="Q13019"/>
    </row>
    <row r="13020" spans="2:17" x14ac:dyDescent="0.25">
      <c r="B13020" s="18">
        <v>2013</v>
      </c>
      <c r="C13020" s="18" t="s">
        <v>8</v>
      </c>
      <c r="D13020" s="18" t="s">
        <v>277</v>
      </c>
      <c r="E13020" s="18" t="s">
        <v>3734</v>
      </c>
      <c r="F13020" s="18" t="s">
        <v>3758</v>
      </c>
      <c r="G13020" s="18">
        <v>684</v>
      </c>
      <c r="H13020" s="18">
        <v>2.38</v>
      </c>
      <c r="I13020" s="18">
        <v>3.63</v>
      </c>
      <c r="Q13020"/>
    </row>
    <row r="13021" spans="2:17" x14ac:dyDescent="0.25">
      <c r="B13021" s="18">
        <v>2013</v>
      </c>
      <c r="C13021" s="18" t="s">
        <v>8</v>
      </c>
      <c r="D13021" s="18" t="s">
        <v>277</v>
      </c>
      <c r="E13021" s="18" t="s">
        <v>3734</v>
      </c>
      <c r="F13021" s="18" t="s">
        <v>3759</v>
      </c>
      <c r="G13021" s="18">
        <v>876</v>
      </c>
      <c r="H13021" s="18">
        <v>2.99</v>
      </c>
      <c r="I13021" s="18">
        <v>3.45</v>
      </c>
      <c r="Q13021"/>
    </row>
    <row r="13022" spans="2:17" x14ac:dyDescent="0.25">
      <c r="B13022" s="18">
        <v>2013</v>
      </c>
      <c r="C13022" s="18" t="s">
        <v>8</v>
      </c>
      <c r="D13022" s="18" t="s">
        <v>277</v>
      </c>
      <c r="E13022" s="18" t="s">
        <v>3734</v>
      </c>
      <c r="F13022" s="18" t="s">
        <v>3760</v>
      </c>
      <c r="G13022" s="18">
        <v>696</v>
      </c>
      <c r="H13022" s="18">
        <v>2.12</v>
      </c>
      <c r="I13022" s="18">
        <v>4</v>
      </c>
      <c r="Q13022"/>
    </row>
    <row r="13023" spans="2:17" x14ac:dyDescent="0.25">
      <c r="B13023" s="18">
        <v>2013</v>
      </c>
      <c r="C13023" s="18" t="s">
        <v>8</v>
      </c>
      <c r="D13023" s="18" t="s">
        <v>277</v>
      </c>
      <c r="E13023" s="18" t="s">
        <v>3734</v>
      </c>
      <c r="F13023" s="18" t="s">
        <v>3761</v>
      </c>
      <c r="G13023" s="18">
        <v>756</v>
      </c>
      <c r="H13023" s="18">
        <v>2.5</v>
      </c>
      <c r="I13023" s="18">
        <v>3.28</v>
      </c>
      <c r="Q13023"/>
    </row>
    <row r="13024" spans="2:17" x14ac:dyDescent="0.25">
      <c r="B13024" s="18">
        <v>2013</v>
      </c>
      <c r="C13024" s="18" t="s">
        <v>8</v>
      </c>
      <c r="D13024" s="18" t="s">
        <v>277</v>
      </c>
      <c r="E13024" s="18" t="s">
        <v>3734</v>
      </c>
      <c r="F13024" s="18" t="s">
        <v>3762</v>
      </c>
      <c r="G13024" s="18">
        <v>1044</v>
      </c>
      <c r="H13024" s="18">
        <v>2.59</v>
      </c>
      <c r="I13024" s="18">
        <v>3.3</v>
      </c>
      <c r="Q13024"/>
    </row>
    <row r="13025" spans="2:17" x14ac:dyDescent="0.25">
      <c r="B13025" s="18">
        <v>2013</v>
      </c>
      <c r="C13025" s="18" t="s">
        <v>8</v>
      </c>
      <c r="D13025" s="18" t="s">
        <v>277</v>
      </c>
      <c r="E13025" s="18" t="s">
        <v>3734</v>
      </c>
      <c r="F13025" s="18" t="s">
        <v>3763</v>
      </c>
      <c r="G13025" s="18">
        <v>1164</v>
      </c>
      <c r="H13025" s="18">
        <v>2.74</v>
      </c>
      <c r="I13025" s="18">
        <v>3.39</v>
      </c>
      <c r="Q13025"/>
    </row>
    <row r="13026" spans="2:17" x14ac:dyDescent="0.25">
      <c r="B13026" s="18">
        <v>2013</v>
      </c>
      <c r="C13026" s="18" t="s">
        <v>8</v>
      </c>
      <c r="D13026" s="18" t="s">
        <v>277</v>
      </c>
      <c r="E13026" s="18" t="s">
        <v>3734</v>
      </c>
      <c r="F13026" s="18" t="s">
        <v>4026</v>
      </c>
      <c r="G13026" s="18">
        <v>1044</v>
      </c>
      <c r="H13026" s="18">
        <v>2.42</v>
      </c>
      <c r="I13026" s="18">
        <v>3.82</v>
      </c>
      <c r="Q13026"/>
    </row>
    <row r="13027" spans="2:17" x14ac:dyDescent="0.25">
      <c r="B13027" s="18">
        <v>2013</v>
      </c>
      <c r="C13027" s="18" t="s">
        <v>8</v>
      </c>
      <c r="D13027" s="18" t="s">
        <v>277</v>
      </c>
      <c r="E13027" s="18" t="s">
        <v>3734</v>
      </c>
      <c r="F13027" s="18" t="s">
        <v>4027</v>
      </c>
      <c r="G13027" s="18">
        <v>1008</v>
      </c>
      <c r="H13027" s="18">
        <v>2.02</v>
      </c>
      <c r="I13027" s="18">
        <v>3.31</v>
      </c>
      <c r="Q13027"/>
    </row>
    <row r="13028" spans="2:17" x14ac:dyDescent="0.25">
      <c r="B13028" s="18">
        <v>2013</v>
      </c>
      <c r="C13028" s="18" t="s">
        <v>8</v>
      </c>
      <c r="D13028" s="18" t="s">
        <v>277</v>
      </c>
      <c r="E13028" s="18" t="s">
        <v>3734</v>
      </c>
      <c r="F13028" s="18" t="s">
        <v>3764</v>
      </c>
      <c r="G13028" s="18">
        <v>1164</v>
      </c>
      <c r="H13028" s="18">
        <v>2.93</v>
      </c>
      <c r="I13028" s="18">
        <v>3.83</v>
      </c>
      <c r="Q13028"/>
    </row>
    <row r="13029" spans="2:17" x14ac:dyDescent="0.25">
      <c r="B13029" s="18">
        <v>2013</v>
      </c>
      <c r="C13029" s="18" t="s">
        <v>8</v>
      </c>
      <c r="D13029" s="18" t="s">
        <v>277</v>
      </c>
      <c r="E13029" s="18" t="s">
        <v>3734</v>
      </c>
      <c r="F13029" s="18" t="s">
        <v>3765</v>
      </c>
      <c r="G13029" s="18">
        <v>984</v>
      </c>
      <c r="H13029" s="18">
        <v>2.4900000000000002</v>
      </c>
      <c r="I13029" s="18">
        <v>3.24</v>
      </c>
      <c r="Q13029"/>
    </row>
    <row r="13030" spans="2:17" x14ac:dyDescent="0.25">
      <c r="B13030" s="18">
        <v>2013</v>
      </c>
      <c r="C13030" s="18" t="s">
        <v>8</v>
      </c>
      <c r="D13030" s="18" t="s">
        <v>277</v>
      </c>
      <c r="E13030" s="18" t="s">
        <v>3734</v>
      </c>
      <c r="F13030" s="18" t="s">
        <v>3766</v>
      </c>
      <c r="G13030" s="18">
        <v>756</v>
      </c>
      <c r="H13030" s="18">
        <v>2.41</v>
      </c>
      <c r="I13030" s="18">
        <v>3.66</v>
      </c>
      <c r="Q13030"/>
    </row>
    <row r="13031" spans="2:17" x14ac:dyDescent="0.25">
      <c r="B13031" s="18">
        <v>2013</v>
      </c>
      <c r="C13031" s="18" t="s">
        <v>8</v>
      </c>
      <c r="D13031" s="18" t="s">
        <v>277</v>
      </c>
      <c r="E13031" s="18" t="s">
        <v>3734</v>
      </c>
      <c r="F13031" s="18" t="s">
        <v>4031</v>
      </c>
      <c r="G13031" s="18">
        <v>672</v>
      </c>
      <c r="H13031" s="18">
        <v>2.99</v>
      </c>
      <c r="I13031" s="18">
        <v>3.73</v>
      </c>
      <c r="Q13031"/>
    </row>
    <row r="13032" spans="2:17" x14ac:dyDescent="0.25">
      <c r="B13032" s="18">
        <v>2013</v>
      </c>
      <c r="C13032" s="18" t="s">
        <v>8</v>
      </c>
      <c r="D13032" s="18" t="s">
        <v>160</v>
      </c>
      <c r="E13032" s="18" t="s">
        <v>1606</v>
      </c>
      <c r="F13032" s="18" t="s">
        <v>1607</v>
      </c>
      <c r="G13032" s="18">
        <v>84</v>
      </c>
      <c r="H13032" s="18">
        <v>1.1399999999999999</v>
      </c>
      <c r="I13032" s="18">
        <v>1.33</v>
      </c>
      <c r="Q13032"/>
    </row>
    <row r="13033" spans="2:17" x14ac:dyDescent="0.25">
      <c r="B13033" s="18">
        <v>2013</v>
      </c>
      <c r="C13033" s="18" t="s">
        <v>8</v>
      </c>
      <c r="D13033" s="18" t="s">
        <v>160</v>
      </c>
      <c r="E13033" s="18" t="s">
        <v>1606</v>
      </c>
      <c r="F13033" s="18" t="s">
        <v>1608</v>
      </c>
      <c r="G13033" s="18">
        <v>204</v>
      </c>
      <c r="H13033" s="18">
        <v>1.1399999999999999</v>
      </c>
      <c r="I13033" s="18">
        <v>1.24</v>
      </c>
      <c r="Q13033"/>
    </row>
    <row r="13034" spans="2:17" x14ac:dyDescent="0.25">
      <c r="B13034" s="18">
        <v>2013</v>
      </c>
      <c r="C13034" s="18" t="s">
        <v>8</v>
      </c>
      <c r="D13034" s="18" t="s">
        <v>160</v>
      </c>
      <c r="E13034" s="18" t="s">
        <v>1606</v>
      </c>
      <c r="F13034" s="18" t="s">
        <v>1609</v>
      </c>
      <c r="G13034" s="18">
        <v>228</v>
      </c>
      <c r="H13034" s="18">
        <v>1.05</v>
      </c>
      <c r="I13034" s="18">
        <v>1.32</v>
      </c>
      <c r="Q13034"/>
    </row>
    <row r="13035" spans="2:17" x14ac:dyDescent="0.25">
      <c r="B13035" s="18">
        <v>2013</v>
      </c>
      <c r="C13035" s="18" t="s">
        <v>8</v>
      </c>
      <c r="D13035" s="18" t="s">
        <v>160</v>
      </c>
      <c r="E13035" s="18" t="s">
        <v>1606</v>
      </c>
      <c r="F13035" s="18" t="s">
        <v>1610</v>
      </c>
      <c r="G13035" s="18">
        <v>180</v>
      </c>
      <c r="H13035" s="18">
        <v>1.01</v>
      </c>
      <c r="I13035" s="18">
        <v>1.35</v>
      </c>
      <c r="Q13035"/>
    </row>
    <row r="13036" spans="2:17" x14ac:dyDescent="0.25">
      <c r="B13036" s="18">
        <v>2013</v>
      </c>
      <c r="C13036" s="18" t="s">
        <v>8</v>
      </c>
      <c r="D13036" s="18" t="s">
        <v>160</v>
      </c>
      <c r="E13036" s="18" t="s">
        <v>1606</v>
      </c>
      <c r="F13036" s="18" t="s">
        <v>1611</v>
      </c>
      <c r="G13036" s="18">
        <v>192</v>
      </c>
      <c r="H13036" s="18">
        <v>1.17</v>
      </c>
      <c r="I13036" s="18">
        <v>1.22</v>
      </c>
      <c r="Q13036"/>
    </row>
    <row r="13037" spans="2:17" x14ac:dyDescent="0.25">
      <c r="B13037" s="18">
        <v>2013</v>
      </c>
      <c r="C13037" s="18" t="s">
        <v>8</v>
      </c>
      <c r="D13037" s="18" t="s">
        <v>160</v>
      </c>
      <c r="E13037" s="18" t="s">
        <v>1606</v>
      </c>
      <c r="F13037" s="18" t="s">
        <v>1612</v>
      </c>
      <c r="G13037" s="18">
        <v>72</v>
      </c>
      <c r="H13037" s="18">
        <v>1.1200000000000001</v>
      </c>
      <c r="I13037" s="18">
        <v>1.23</v>
      </c>
      <c r="Q13037"/>
    </row>
    <row r="13038" spans="2:17" x14ac:dyDescent="0.25">
      <c r="B13038" s="18">
        <v>2013</v>
      </c>
      <c r="C13038" s="18" t="s">
        <v>8</v>
      </c>
      <c r="D13038" s="18" t="s">
        <v>160</v>
      </c>
      <c r="E13038" s="18" t="s">
        <v>1606</v>
      </c>
      <c r="F13038" s="18" t="s">
        <v>1613</v>
      </c>
      <c r="G13038" s="18">
        <v>228</v>
      </c>
      <c r="H13038" s="18">
        <v>1.1399999999999999</v>
      </c>
      <c r="I13038" s="18">
        <v>1.3</v>
      </c>
      <c r="Q13038"/>
    </row>
    <row r="13039" spans="2:17" x14ac:dyDescent="0.25">
      <c r="B13039" s="18">
        <v>2013</v>
      </c>
      <c r="C13039" s="18" t="s">
        <v>8</v>
      </c>
      <c r="D13039" s="18" t="s">
        <v>160</v>
      </c>
      <c r="E13039" s="18" t="s">
        <v>1606</v>
      </c>
      <c r="F13039" s="18" t="s">
        <v>1614</v>
      </c>
      <c r="G13039" s="18">
        <v>228</v>
      </c>
      <c r="H13039" s="18">
        <v>1.2</v>
      </c>
      <c r="I13039" s="18">
        <v>1.22</v>
      </c>
      <c r="Q13039"/>
    </row>
    <row r="13040" spans="2:17" x14ac:dyDescent="0.25">
      <c r="B13040" s="18">
        <v>2013</v>
      </c>
      <c r="C13040" s="18" t="s">
        <v>8</v>
      </c>
      <c r="D13040" s="18" t="s">
        <v>160</v>
      </c>
      <c r="E13040" s="18" t="s">
        <v>1606</v>
      </c>
      <c r="F13040" s="18" t="s">
        <v>1615</v>
      </c>
      <c r="G13040" s="18">
        <v>120</v>
      </c>
      <c r="H13040" s="18">
        <v>1.19</v>
      </c>
      <c r="I13040" s="18">
        <v>1.35</v>
      </c>
      <c r="Q13040"/>
    </row>
    <row r="13041" spans="2:17" x14ac:dyDescent="0.25">
      <c r="B13041" s="18">
        <v>2013</v>
      </c>
      <c r="C13041" s="18" t="s">
        <v>8</v>
      </c>
      <c r="D13041" s="18" t="s">
        <v>160</v>
      </c>
      <c r="E13041" s="18" t="s">
        <v>1606</v>
      </c>
      <c r="F13041" s="18" t="s">
        <v>1616</v>
      </c>
      <c r="G13041" s="18">
        <v>84</v>
      </c>
      <c r="H13041" s="18">
        <v>1.1200000000000001</v>
      </c>
      <c r="I13041" s="18">
        <v>1.36</v>
      </c>
      <c r="Q13041"/>
    </row>
    <row r="13042" spans="2:17" x14ac:dyDescent="0.25">
      <c r="B13042" s="18">
        <v>2013</v>
      </c>
      <c r="C13042" s="18" t="s">
        <v>8</v>
      </c>
      <c r="D13042" s="18" t="s">
        <v>160</v>
      </c>
      <c r="E13042" s="18" t="s">
        <v>1606</v>
      </c>
      <c r="F13042" s="18" t="s">
        <v>1617</v>
      </c>
      <c r="G13042" s="18">
        <v>204</v>
      </c>
      <c r="H13042" s="18">
        <v>1.17</v>
      </c>
      <c r="I13042" s="18">
        <v>1.35</v>
      </c>
      <c r="Q13042"/>
    </row>
    <row r="13043" spans="2:17" x14ac:dyDescent="0.25">
      <c r="B13043" s="18">
        <v>2013</v>
      </c>
      <c r="C13043" s="18" t="s">
        <v>8</v>
      </c>
      <c r="D13043" s="18" t="s">
        <v>160</v>
      </c>
      <c r="E13043" s="18" t="s">
        <v>1606</v>
      </c>
      <c r="F13043" s="18" t="s">
        <v>1618</v>
      </c>
      <c r="G13043" s="18">
        <v>120</v>
      </c>
      <c r="H13043" s="18">
        <v>1.1599999999999999</v>
      </c>
      <c r="I13043" s="18">
        <v>1.26</v>
      </c>
      <c r="Q13043"/>
    </row>
    <row r="13044" spans="2:17" x14ac:dyDescent="0.25">
      <c r="B13044" s="18">
        <v>2013</v>
      </c>
      <c r="C13044" s="18" t="s">
        <v>8</v>
      </c>
      <c r="D13044" s="18" t="s">
        <v>160</v>
      </c>
      <c r="E13044" s="18" t="s">
        <v>1606</v>
      </c>
      <c r="F13044" s="18" t="s">
        <v>1619</v>
      </c>
      <c r="G13044" s="18">
        <v>132</v>
      </c>
      <c r="H13044" s="18">
        <v>1</v>
      </c>
      <c r="I13044" s="18">
        <v>1.34</v>
      </c>
      <c r="Q13044"/>
    </row>
    <row r="13045" spans="2:17" x14ac:dyDescent="0.25">
      <c r="B13045" s="18">
        <v>2013</v>
      </c>
      <c r="C13045" s="18" t="s">
        <v>8</v>
      </c>
      <c r="D13045" s="18" t="s">
        <v>1573</v>
      </c>
      <c r="E13045" s="18" t="s">
        <v>1620</v>
      </c>
      <c r="F13045" s="18" t="s">
        <v>1621</v>
      </c>
      <c r="G13045" s="18">
        <v>456</v>
      </c>
      <c r="H13045" s="18">
        <v>3.17</v>
      </c>
      <c r="I13045" s="18">
        <v>5.66</v>
      </c>
      <c r="Q13045"/>
    </row>
    <row r="13046" spans="2:17" x14ac:dyDescent="0.25">
      <c r="B13046" s="18">
        <v>2013</v>
      </c>
      <c r="C13046" s="18" t="s">
        <v>8</v>
      </c>
      <c r="D13046" s="18" t="s">
        <v>1573</v>
      </c>
      <c r="E13046" s="18" t="s">
        <v>1620</v>
      </c>
      <c r="F13046" s="18" t="s">
        <v>1622</v>
      </c>
      <c r="G13046" s="18">
        <v>480</v>
      </c>
      <c r="H13046" s="18">
        <v>3.56</v>
      </c>
      <c r="I13046" s="18">
        <v>6.01</v>
      </c>
      <c r="Q13046"/>
    </row>
    <row r="13047" spans="2:17" x14ac:dyDescent="0.25">
      <c r="B13047" s="18">
        <v>2013</v>
      </c>
      <c r="C13047" s="18" t="s">
        <v>8</v>
      </c>
      <c r="D13047" s="18" t="s">
        <v>1573</v>
      </c>
      <c r="E13047" s="18" t="s">
        <v>1620</v>
      </c>
      <c r="F13047" s="18" t="s">
        <v>1623</v>
      </c>
      <c r="G13047" s="18">
        <v>480</v>
      </c>
      <c r="H13047" s="18">
        <v>4.54</v>
      </c>
      <c r="I13047" s="18">
        <v>6.66</v>
      </c>
      <c r="Q13047"/>
    </row>
    <row r="13048" spans="2:17" x14ac:dyDescent="0.25">
      <c r="B13048" s="18">
        <v>2013</v>
      </c>
      <c r="C13048" s="18" t="s">
        <v>8</v>
      </c>
      <c r="D13048" s="18" t="s">
        <v>1573</v>
      </c>
      <c r="E13048" s="18" t="s">
        <v>1620</v>
      </c>
      <c r="F13048" s="18" t="s">
        <v>1624</v>
      </c>
      <c r="G13048" s="18">
        <v>420</v>
      </c>
      <c r="H13048" s="18">
        <v>4.96</v>
      </c>
      <c r="I13048" s="18">
        <v>5.81</v>
      </c>
      <c r="Q13048"/>
    </row>
    <row r="13049" spans="2:17" x14ac:dyDescent="0.25">
      <c r="B13049" s="18">
        <v>2013</v>
      </c>
      <c r="C13049" s="18" t="s">
        <v>8</v>
      </c>
      <c r="D13049" s="18" t="s">
        <v>1573</v>
      </c>
      <c r="E13049" s="18" t="s">
        <v>1620</v>
      </c>
      <c r="F13049" s="18" t="s">
        <v>1625</v>
      </c>
      <c r="G13049" s="18">
        <v>456</v>
      </c>
      <c r="H13049" s="18">
        <v>3.08</v>
      </c>
      <c r="I13049" s="18">
        <v>5.17</v>
      </c>
      <c r="Q13049"/>
    </row>
    <row r="13050" spans="2:17" x14ac:dyDescent="0.25">
      <c r="B13050" s="18">
        <v>2013</v>
      </c>
      <c r="C13050" s="18" t="s">
        <v>8</v>
      </c>
      <c r="D13050" s="18" t="s">
        <v>1573</v>
      </c>
      <c r="E13050" s="18" t="s">
        <v>1620</v>
      </c>
      <c r="F13050" s="18" t="s">
        <v>1626</v>
      </c>
      <c r="G13050" s="18">
        <v>492</v>
      </c>
      <c r="H13050" s="18">
        <v>3.56</v>
      </c>
      <c r="I13050" s="18">
        <v>5.42</v>
      </c>
      <c r="Q13050"/>
    </row>
    <row r="13051" spans="2:17" x14ac:dyDescent="0.25">
      <c r="B13051" s="18">
        <v>2013</v>
      </c>
      <c r="C13051" s="18" t="s">
        <v>8</v>
      </c>
      <c r="D13051" s="18" t="s">
        <v>1573</v>
      </c>
      <c r="E13051" s="18" t="s">
        <v>1620</v>
      </c>
      <c r="F13051" s="18" t="s">
        <v>1627</v>
      </c>
      <c r="G13051" s="18">
        <v>396</v>
      </c>
      <c r="H13051" s="18">
        <v>4.0999999999999996</v>
      </c>
      <c r="I13051" s="18">
        <v>6.4</v>
      </c>
      <c r="Q13051"/>
    </row>
    <row r="13052" spans="2:17" x14ac:dyDescent="0.25">
      <c r="B13052" s="18">
        <v>2013</v>
      </c>
      <c r="C13052" s="18" t="s">
        <v>8</v>
      </c>
      <c r="D13052" s="18" t="s">
        <v>1573</v>
      </c>
      <c r="E13052" s="18" t="s">
        <v>1620</v>
      </c>
      <c r="F13052" s="18" t="s">
        <v>1628</v>
      </c>
      <c r="G13052" s="18">
        <v>444</v>
      </c>
      <c r="H13052" s="18">
        <v>4.53</v>
      </c>
      <c r="I13052" s="18">
        <v>5.48</v>
      </c>
      <c r="Q13052"/>
    </row>
    <row r="13053" spans="2:17" x14ac:dyDescent="0.25">
      <c r="B13053" s="18">
        <v>2013</v>
      </c>
      <c r="C13053" s="18" t="s">
        <v>8</v>
      </c>
      <c r="D13053" s="18" t="s">
        <v>1573</v>
      </c>
      <c r="E13053" s="18" t="s">
        <v>1620</v>
      </c>
      <c r="F13053" s="18" t="s">
        <v>1629</v>
      </c>
      <c r="G13053" s="18">
        <v>408</v>
      </c>
      <c r="H13053" s="18">
        <v>4.04</v>
      </c>
      <c r="I13053" s="18">
        <v>6.49</v>
      </c>
      <c r="Q13053"/>
    </row>
    <row r="13054" spans="2:17" x14ac:dyDescent="0.25">
      <c r="B13054" s="18">
        <v>2013</v>
      </c>
      <c r="C13054" s="18" t="s">
        <v>8</v>
      </c>
      <c r="D13054" s="18" t="s">
        <v>1573</v>
      </c>
      <c r="E13054" s="18" t="s">
        <v>1620</v>
      </c>
      <c r="F13054" s="18" t="s">
        <v>1630</v>
      </c>
      <c r="G13054" s="18">
        <v>396</v>
      </c>
      <c r="H13054" s="18">
        <v>3.99</v>
      </c>
      <c r="I13054" s="18">
        <v>6.15</v>
      </c>
      <c r="Q13054"/>
    </row>
    <row r="13055" spans="2:17" x14ac:dyDescent="0.25">
      <c r="B13055" s="18">
        <v>2013</v>
      </c>
      <c r="C13055" s="18" t="s">
        <v>8</v>
      </c>
      <c r="D13055" s="18" t="s">
        <v>1573</v>
      </c>
      <c r="E13055" s="18" t="s">
        <v>1620</v>
      </c>
      <c r="F13055" s="18" t="s">
        <v>1631</v>
      </c>
      <c r="G13055" s="18">
        <v>372</v>
      </c>
      <c r="H13055" s="18">
        <v>4.24</v>
      </c>
      <c r="I13055" s="18">
        <v>6.29</v>
      </c>
      <c r="Q13055"/>
    </row>
    <row r="13056" spans="2:17" x14ac:dyDescent="0.25">
      <c r="B13056" s="18">
        <v>2013</v>
      </c>
      <c r="C13056" s="18" t="s">
        <v>8</v>
      </c>
      <c r="D13056" s="18" t="s">
        <v>1573</v>
      </c>
      <c r="E13056" s="18" t="s">
        <v>1620</v>
      </c>
      <c r="F13056" s="18" t="s">
        <v>1632</v>
      </c>
      <c r="G13056" s="18">
        <v>408</v>
      </c>
      <c r="H13056" s="18">
        <v>4.5599999999999996</v>
      </c>
      <c r="I13056" s="18">
        <v>6.95</v>
      </c>
      <c r="Q13056"/>
    </row>
    <row r="13057" spans="2:17" x14ac:dyDescent="0.25">
      <c r="B13057" s="18">
        <v>2013</v>
      </c>
      <c r="C13057" s="18" t="s">
        <v>8</v>
      </c>
      <c r="D13057" s="18" t="s">
        <v>1573</v>
      </c>
      <c r="E13057" s="18" t="s">
        <v>1620</v>
      </c>
      <c r="F13057" s="18" t="s">
        <v>1633</v>
      </c>
      <c r="G13057" s="18">
        <v>372</v>
      </c>
      <c r="H13057" s="18">
        <v>3.56</v>
      </c>
      <c r="I13057" s="18">
        <v>6.44</v>
      </c>
      <c r="Q13057"/>
    </row>
    <row r="13058" spans="2:17" x14ac:dyDescent="0.25">
      <c r="B13058" s="18">
        <v>2013</v>
      </c>
      <c r="C13058" s="18" t="s">
        <v>8</v>
      </c>
      <c r="D13058" s="18" t="s">
        <v>1573</v>
      </c>
      <c r="E13058" s="18" t="s">
        <v>1620</v>
      </c>
      <c r="F13058" s="18" t="s">
        <v>1634</v>
      </c>
      <c r="G13058" s="18">
        <v>516</v>
      </c>
      <c r="H13058" s="18">
        <v>3.9</v>
      </c>
      <c r="I13058" s="18">
        <v>6.36</v>
      </c>
      <c r="Q13058"/>
    </row>
    <row r="13059" spans="2:17" x14ac:dyDescent="0.25">
      <c r="B13059" s="18">
        <v>2013</v>
      </c>
      <c r="C13059" s="18" t="s">
        <v>8</v>
      </c>
      <c r="D13059" s="18" t="s">
        <v>1573</v>
      </c>
      <c r="E13059" s="18" t="s">
        <v>1620</v>
      </c>
      <c r="F13059" s="18" t="s">
        <v>1635</v>
      </c>
      <c r="G13059" s="18">
        <v>456</v>
      </c>
      <c r="H13059" s="18">
        <v>3.2</v>
      </c>
      <c r="I13059" s="18">
        <v>6.98</v>
      </c>
      <c r="Q13059"/>
    </row>
    <row r="13060" spans="2:17" x14ac:dyDescent="0.25">
      <c r="B13060" s="18">
        <v>2013</v>
      </c>
      <c r="C13060" s="18" t="s">
        <v>8</v>
      </c>
      <c r="D13060" s="18" t="s">
        <v>1573</v>
      </c>
      <c r="E13060" s="18" t="s">
        <v>1620</v>
      </c>
      <c r="F13060" s="18" t="s">
        <v>1636</v>
      </c>
      <c r="G13060" s="18">
        <v>528</v>
      </c>
      <c r="H13060" s="18">
        <v>3.54</v>
      </c>
      <c r="I13060" s="18">
        <v>5.36</v>
      </c>
      <c r="Q13060"/>
    </row>
    <row r="13061" spans="2:17" x14ac:dyDescent="0.25">
      <c r="B13061" s="18">
        <v>2013</v>
      </c>
      <c r="C13061" s="18" t="s">
        <v>8</v>
      </c>
      <c r="D13061" s="18" t="s">
        <v>1573</v>
      </c>
      <c r="E13061" s="18" t="s">
        <v>1620</v>
      </c>
      <c r="F13061" s="18" t="s">
        <v>1637</v>
      </c>
      <c r="G13061" s="18">
        <v>420</v>
      </c>
      <c r="H13061" s="18">
        <v>4.93</v>
      </c>
      <c r="I13061" s="18">
        <v>5.51</v>
      </c>
      <c r="Q13061"/>
    </row>
    <row r="13062" spans="2:17" x14ac:dyDescent="0.25">
      <c r="B13062" s="18">
        <v>2013</v>
      </c>
      <c r="C13062" s="18" t="s">
        <v>8</v>
      </c>
      <c r="D13062" s="18" t="s">
        <v>1573</v>
      </c>
      <c r="E13062" s="18" t="s">
        <v>1620</v>
      </c>
      <c r="F13062" s="18" t="s">
        <v>1638</v>
      </c>
      <c r="G13062" s="18">
        <v>504</v>
      </c>
      <c r="H13062" s="18">
        <v>3.97</v>
      </c>
      <c r="I13062" s="18">
        <v>6.19</v>
      </c>
      <c r="Q13062"/>
    </row>
    <row r="13063" spans="2:17" x14ac:dyDescent="0.25">
      <c r="B13063" s="18">
        <v>2013</v>
      </c>
      <c r="C13063" s="18" t="s">
        <v>8</v>
      </c>
      <c r="D13063" s="18" t="s">
        <v>1573</v>
      </c>
      <c r="E13063" s="18" t="s">
        <v>1620</v>
      </c>
      <c r="F13063" s="18" t="s">
        <v>1639</v>
      </c>
      <c r="G13063" s="18">
        <v>528</v>
      </c>
      <c r="H13063" s="18">
        <v>4.62</v>
      </c>
      <c r="I13063" s="18">
        <v>5.86</v>
      </c>
      <c r="Q13063"/>
    </row>
    <row r="13064" spans="2:17" x14ac:dyDescent="0.25">
      <c r="B13064" s="18">
        <v>2013</v>
      </c>
      <c r="C13064" s="18" t="s">
        <v>8</v>
      </c>
      <c r="D13064" s="18" t="s">
        <v>1573</v>
      </c>
      <c r="E13064" s="18" t="s">
        <v>1620</v>
      </c>
      <c r="F13064" s="18" t="s">
        <v>1640</v>
      </c>
      <c r="G13064" s="18">
        <v>432</v>
      </c>
      <c r="H13064" s="18">
        <v>3.63</v>
      </c>
      <c r="I13064" s="18">
        <v>5.1100000000000003</v>
      </c>
      <c r="Q13064"/>
    </row>
    <row r="13065" spans="2:17" x14ac:dyDescent="0.25">
      <c r="B13065" s="18">
        <v>2013</v>
      </c>
      <c r="C13065" s="18" t="s">
        <v>8</v>
      </c>
      <c r="D13065" s="18" t="s">
        <v>1573</v>
      </c>
      <c r="E13065" s="18" t="s">
        <v>1620</v>
      </c>
      <c r="F13065" s="18" t="s">
        <v>1641</v>
      </c>
      <c r="G13065" s="18">
        <v>492</v>
      </c>
      <c r="H13065" s="18">
        <v>3.39</v>
      </c>
      <c r="I13065" s="18">
        <v>6.04</v>
      </c>
      <c r="Q13065"/>
    </row>
    <row r="13066" spans="2:17" x14ac:dyDescent="0.25">
      <c r="B13066" s="18">
        <v>2013</v>
      </c>
      <c r="C13066" s="18" t="s">
        <v>8</v>
      </c>
      <c r="D13066" s="18" t="s">
        <v>1573</v>
      </c>
      <c r="E13066" s="18" t="s">
        <v>1620</v>
      </c>
      <c r="F13066" s="18" t="s">
        <v>1642</v>
      </c>
      <c r="G13066" s="18">
        <v>372</v>
      </c>
      <c r="H13066" s="18">
        <v>4.38</v>
      </c>
      <c r="I13066" s="18">
        <v>6.92</v>
      </c>
      <c r="Q13066"/>
    </row>
    <row r="13067" spans="2:17" x14ac:dyDescent="0.25">
      <c r="B13067" s="18">
        <v>2013</v>
      </c>
      <c r="C13067" s="18" t="s">
        <v>8</v>
      </c>
      <c r="D13067" s="18" t="s">
        <v>1573</v>
      </c>
      <c r="E13067" s="18" t="s">
        <v>1620</v>
      </c>
      <c r="F13067" s="18" t="s">
        <v>1643</v>
      </c>
      <c r="G13067" s="18">
        <v>372</v>
      </c>
      <c r="H13067" s="18">
        <v>4.49</v>
      </c>
      <c r="I13067" s="18">
        <v>6.78</v>
      </c>
      <c r="Q13067"/>
    </row>
    <row r="13068" spans="2:17" x14ac:dyDescent="0.25">
      <c r="B13068" s="18">
        <v>2013</v>
      </c>
      <c r="C13068" s="18" t="s">
        <v>8</v>
      </c>
      <c r="D13068" s="18" t="s">
        <v>1573</v>
      </c>
      <c r="E13068" s="18" t="s">
        <v>1620</v>
      </c>
      <c r="F13068" s="18" t="s">
        <v>1644</v>
      </c>
      <c r="G13068" s="18">
        <v>444</v>
      </c>
      <c r="H13068" s="18">
        <v>3.97</v>
      </c>
      <c r="I13068" s="18">
        <v>6.14</v>
      </c>
      <c r="Q13068"/>
    </row>
    <row r="13069" spans="2:17" x14ac:dyDescent="0.25">
      <c r="B13069" s="18">
        <v>2013</v>
      </c>
      <c r="C13069" s="18" t="s">
        <v>8</v>
      </c>
      <c r="D13069" s="18" t="s">
        <v>1573</v>
      </c>
      <c r="E13069" s="18" t="s">
        <v>1620</v>
      </c>
      <c r="F13069" s="18" t="s">
        <v>1645</v>
      </c>
      <c r="G13069" s="18">
        <v>492</v>
      </c>
      <c r="H13069" s="18">
        <v>3.46</v>
      </c>
      <c r="I13069" s="18">
        <v>5.39</v>
      </c>
      <c r="Q13069"/>
    </row>
    <row r="13070" spans="2:17" x14ac:dyDescent="0.25">
      <c r="B13070" s="18">
        <v>2013</v>
      </c>
      <c r="C13070" s="18" t="s">
        <v>8</v>
      </c>
      <c r="D13070" s="18" t="s">
        <v>1573</v>
      </c>
      <c r="E13070" s="18" t="s">
        <v>1620</v>
      </c>
      <c r="F13070" s="18" t="s">
        <v>1646</v>
      </c>
      <c r="G13070" s="18">
        <v>516</v>
      </c>
      <c r="H13070" s="18">
        <v>4.88</v>
      </c>
      <c r="I13070" s="18">
        <v>5.3</v>
      </c>
      <c r="Q13070"/>
    </row>
    <row r="13071" spans="2:17" x14ac:dyDescent="0.25">
      <c r="B13071" s="18">
        <v>2013</v>
      </c>
      <c r="C13071" s="18" t="s">
        <v>8</v>
      </c>
      <c r="D13071" s="18" t="s">
        <v>1573</v>
      </c>
      <c r="E13071" s="18" t="s">
        <v>1620</v>
      </c>
      <c r="F13071" s="18" t="s">
        <v>1647</v>
      </c>
      <c r="G13071" s="18">
        <v>432</v>
      </c>
      <c r="H13071" s="18">
        <v>4.37</v>
      </c>
      <c r="I13071" s="18">
        <v>5.5</v>
      </c>
      <c r="Q13071"/>
    </row>
    <row r="13072" spans="2:17" x14ac:dyDescent="0.25">
      <c r="B13072" s="18">
        <v>2013</v>
      </c>
      <c r="C13072" s="18" t="s">
        <v>8</v>
      </c>
      <c r="D13072" s="18" t="s">
        <v>1573</v>
      </c>
      <c r="E13072" s="18" t="s">
        <v>1620</v>
      </c>
      <c r="F13072" s="18" t="s">
        <v>1648</v>
      </c>
      <c r="G13072" s="18">
        <v>480</v>
      </c>
      <c r="H13072" s="18">
        <v>4</v>
      </c>
      <c r="I13072" s="18">
        <v>5.72</v>
      </c>
      <c r="Q13072"/>
    </row>
    <row r="13073" spans="2:17" x14ac:dyDescent="0.25">
      <c r="B13073" s="18">
        <v>2013</v>
      </c>
      <c r="C13073" s="18" t="s">
        <v>8</v>
      </c>
      <c r="D13073" s="18" t="s">
        <v>1573</v>
      </c>
      <c r="E13073" s="18" t="s">
        <v>1620</v>
      </c>
      <c r="F13073" s="18" t="s">
        <v>1649</v>
      </c>
      <c r="G13073" s="18">
        <v>480</v>
      </c>
      <c r="H13073" s="18">
        <v>4.72</v>
      </c>
      <c r="I13073" s="18">
        <v>5.76</v>
      </c>
      <c r="Q13073"/>
    </row>
    <row r="13074" spans="2:17" x14ac:dyDescent="0.25">
      <c r="B13074" s="18">
        <v>2013</v>
      </c>
      <c r="C13074" s="18" t="s">
        <v>8</v>
      </c>
      <c r="D13074" s="18" t="s">
        <v>1573</v>
      </c>
      <c r="E13074" s="18" t="s">
        <v>1620</v>
      </c>
      <c r="F13074" s="18" t="s">
        <v>1650</v>
      </c>
      <c r="G13074" s="18">
        <v>408</v>
      </c>
      <c r="H13074" s="18">
        <v>3.78</v>
      </c>
      <c r="I13074" s="18">
        <v>6.58</v>
      </c>
      <c r="Q13074"/>
    </row>
    <row r="13075" spans="2:17" x14ac:dyDescent="0.25">
      <c r="B13075" s="18">
        <v>2013</v>
      </c>
      <c r="C13075" s="18" t="s">
        <v>8</v>
      </c>
      <c r="D13075" s="18" t="s">
        <v>1573</v>
      </c>
      <c r="E13075" s="18" t="s">
        <v>1620</v>
      </c>
      <c r="F13075" s="18" t="s">
        <v>1651</v>
      </c>
      <c r="G13075" s="18">
        <v>372</v>
      </c>
      <c r="H13075" s="18">
        <v>4.71</v>
      </c>
      <c r="I13075" s="18">
        <v>5.04</v>
      </c>
      <c r="Q13075"/>
    </row>
    <row r="13076" spans="2:17" x14ac:dyDescent="0.25">
      <c r="B13076" s="18">
        <v>2013</v>
      </c>
      <c r="C13076" s="18" t="s">
        <v>8</v>
      </c>
      <c r="D13076" s="18" t="s">
        <v>1573</v>
      </c>
      <c r="E13076" s="18" t="s">
        <v>1620</v>
      </c>
      <c r="F13076" s="18" t="s">
        <v>1652</v>
      </c>
      <c r="G13076" s="18">
        <v>444</v>
      </c>
      <c r="H13076" s="18">
        <v>4.1399999999999997</v>
      </c>
      <c r="I13076" s="18">
        <v>6.54</v>
      </c>
      <c r="Q13076"/>
    </row>
    <row r="13077" spans="2:17" x14ac:dyDescent="0.25">
      <c r="B13077" s="18">
        <v>2013</v>
      </c>
      <c r="C13077" s="18" t="s">
        <v>8</v>
      </c>
      <c r="D13077" s="18" t="s">
        <v>1573</v>
      </c>
      <c r="E13077" s="18" t="s">
        <v>1620</v>
      </c>
      <c r="F13077" s="18" t="s">
        <v>1653</v>
      </c>
      <c r="G13077" s="18">
        <v>432</v>
      </c>
      <c r="H13077" s="18">
        <v>4.2</v>
      </c>
      <c r="I13077" s="18">
        <v>6.54</v>
      </c>
      <c r="Q13077"/>
    </row>
    <row r="13078" spans="2:17" x14ac:dyDescent="0.25">
      <c r="B13078" s="18">
        <v>2013</v>
      </c>
      <c r="C13078" s="18" t="s">
        <v>8</v>
      </c>
      <c r="D13078" s="18" t="s">
        <v>1573</v>
      </c>
      <c r="E13078" s="18" t="s">
        <v>1620</v>
      </c>
      <c r="F13078" s="18" t="s">
        <v>1654</v>
      </c>
      <c r="G13078" s="18">
        <v>444</v>
      </c>
      <c r="H13078" s="18">
        <v>3.22</v>
      </c>
      <c r="I13078" s="18">
        <v>5.27</v>
      </c>
      <c r="Q13078"/>
    </row>
    <row r="13079" spans="2:17" x14ac:dyDescent="0.25">
      <c r="B13079" s="18">
        <v>2013</v>
      </c>
      <c r="C13079" s="18" t="s">
        <v>8</v>
      </c>
      <c r="D13079" s="18" t="s">
        <v>1573</v>
      </c>
      <c r="E13079" s="18" t="s">
        <v>1620</v>
      </c>
      <c r="F13079" s="18" t="s">
        <v>1655</v>
      </c>
      <c r="G13079" s="18">
        <v>420</v>
      </c>
      <c r="H13079" s="18">
        <v>4.97</v>
      </c>
      <c r="I13079" s="18">
        <v>5.05</v>
      </c>
      <c r="Q13079"/>
    </row>
    <row r="13080" spans="2:17" x14ac:dyDescent="0.25">
      <c r="B13080" s="18">
        <v>2013</v>
      </c>
      <c r="C13080" s="18" t="s">
        <v>8</v>
      </c>
      <c r="D13080" s="18" t="s">
        <v>1573</v>
      </c>
      <c r="E13080" s="18" t="s">
        <v>1620</v>
      </c>
      <c r="F13080" s="18" t="s">
        <v>1656</v>
      </c>
      <c r="G13080" s="18">
        <v>504</v>
      </c>
      <c r="H13080" s="18">
        <v>3.58</v>
      </c>
      <c r="I13080" s="18">
        <v>5.63</v>
      </c>
      <c r="Q13080"/>
    </row>
    <row r="13081" spans="2:17" x14ac:dyDescent="0.25">
      <c r="B13081" s="18">
        <v>2013</v>
      </c>
      <c r="C13081" s="18" t="s">
        <v>8</v>
      </c>
      <c r="D13081" s="18" t="s">
        <v>90</v>
      </c>
      <c r="E13081" s="18" t="s">
        <v>1657</v>
      </c>
      <c r="F13081" s="18" t="s">
        <v>1658</v>
      </c>
      <c r="G13081" s="18">
        <v>540</v>
      </c>
      <c r="H13081" s="18">
        <v>6.58</v>
      </c>
      <c r="I13081" s="18">
        <v>7.7866666666666671</v>
      </c>
      <c r="Q13081"/>
    </row>
    <row r="13082" spans="2:17" x14ac:dyDescent="0.25">
      <c r="B13082" s="18">
        <v>2013</v>
      </c>
      <c r="C13082" s="18" t="s">
        <v>8</v>
      </c>
      <c r="D13082" s="18" t="s">
        <v>90</v>
      </c>
      <c r="E13082" s="18" t="s">
        <v>1657</v>
      </c>
      <c r="F13082" s="18" t="s">
        <v>1659</v>
      </c>
      <c r="G13082" s="18">
        <v>492</v>
      </c>
      <c r="H13082" s="18">
        <v>5.3133333333333335</v>
      </c>
      <c r="I13082" s="18">
        <v>7.7866666666666671</v>
      </c>
      <c r="Q13082"/>
    </row>
    <row r="13083" spans="2:17" x14ac:dyDescent="0.25">
      <c r="B13083" s="18">
        <v>2013</v>
      </c>
      <c r="C13083" s="18" t="s">
        <v>8</v>
      </c>
      <c r="D13083" s="18" t="s">
        <v>90</v>
      </c>
      <c r="E13083" s="18" t="s">
        <v>1657</v>
      </c>
      <c r="F13083" s="18" t="s">
        <v>1660</v>
      </c>
      <c r="G13083" s="18">
        <v>552</v>
      </c>
      <c r="H13083" s="18">
        <v>6.3266666666666671</v>
      </c>
      <c r="I13083" s="18">
        <v>7.6333333333333337</v>
      </c>
      <c r="Q13083"/>
    </row>
    <row r="13084" spans="2:17" x14ac:dyDescent="0.25">
      <c r="B13084" s="18">
        <v>2013</v>
      </c>
      <c r="C13084" s="18" t="s">
        <v>8</v>
      </c>
      <c r="D13084" s="18" t="s">
        <v>90</v>
      </c>
      <c r="E13084" s="18" t="s">
        <v>1657</v>
      </c>
      <c r="F13084" s="18" t="s">
        <v>1661</v>
      </c>
      <c r="G13084" s="18">
        <v>480</v>
      </c>
      <c r="H13084" s="18">
        <v>5.8733333333333331</v>
      </c>
      <c r="I13084" s="18">
        <v>7.7133333333333329</v>
      </c>
      <c r="Q13084"/>
    </row>
    <row r="13085" spans="2:17" x14ac:dyDescent="0.25">
      <c r="B13085" s="18">
        <v>2013</v>
      </c>
      <c r="C13085" s="18" t="s">
        <v>8</v>
      </c>
      <c r="D13085" s="18" t="s">
        <v>90</v>
      </c>
      <c r="E13085" s="18" t="s">
        <v>1657</v>
      </c>
      <c r="F13085" s="18" t="s">
        <v>1662</v>
      </c>
      <c r="G13085" s="18">
        <v>576</v>
      </c>
      <c r="H13085" s="18">
        <v>6.4466666666666663</v>
      </c>
      <c r="I13085" s="18">
        <v>7.8466666666666667</v>
      </c>
      <c r="Q13085"/>
    </row>
    <row r="13086" spans="2:17" x14ac:dyDescent="0.25">
      <c r="B13086" s="18">
        <v>2013</v>
      </c>
      <c r="C13086" s="18" t="s">
        <v>8</v>
      </c>
      <c r="D13086" s="18" t="s">
        <v>266</v>
      </c>
      <c r="E13086" s="18" t="s">
        <v>1657</v>
      </c>
      <c r="F13086" s="18" t="s">
        <v>1663</v>
      </c>
      <c r="G13086" s="18">
        <v>1812</v>
      </c>
      <c r="H13086" s="18">
        <v>2.41</v>
      </c>
      <c r="I13086" s="18">
        <v>3.64</v>
      </c>
      <c r="Q13086"/>
    </row>
    <row r="13087" spans="2:17" x14ac:dyDescent="0.25">
      <c r="B13087" s="18">
        <v>2013</v>
      </c>
      <c r="C13087" s="18" t="s">
        <v>8</v>
      </c>
      <c r="D13087" s="18" t="s">
        <v>266</v>
      </c>
      <c r="E13087" s="18" t="s">
        <v>1657</v>
      </c>
      <c r="F13087" s="18" t="s">
        <v>1664</v>
      </c>
      <c r="G13087" s="18">
        <v>1368</v>
      </c>
      <c r="H13087" s="18">
        <v>2.5</v>
      </c>
      <c r="I13087" s="18">
        <v>3.58</v>
      </c>
      <c r="Q13087"/>
    </row>
    <row r="13088" spans="2:17" x14ac:dyDescent="0.25">
      <c r="B13088" s="18">
        <v>2013</v>
      </c>
      <c r="C13088" s="18" t="s">
        <v>8</v>
      </c>
      <c r="D13088" s="18" t="s">
        <v>266</v>
      </c>
      <c r="E13088" s="18" t="s">
        <v>1657</v>
      </c>
      <c r="F13088" s="18" t="s">
        <v>1665</v>
      </c>
      <c r="G13088" s="18">
        <v>1824</v>
      </c>
      <c r="H13088" s="18">
        <v>2.71</v>
      </c>
      <c r="I13088" s="18">
        <v>3.64</v>
      </c>
      <c r="Q13088"/>
    </row>
    <row r="13089" spans="2:17" x14ac:dyDescent="0.25">
      <c r="B13089" s="18">
        <v>2013</v>
      </c>
      <c r="C13089" s="18" t="s">
        <v>8</v>
      </c>
      <c r="D13089" s="18" t="s">
        <v>266</v>
      </c>
      <c r="E13089" s="18" t="s">
        <v>1657</v>
      </c>
      <c r="F13089" s="18" t="s">
        <v>1666</v>
      </c>
      <c r="G13089" s="18">
        <v>2568</v>
      </c>
      <c r="H13089" s="18">
        <v>2.4500000000000002</v>
      </c>
      <c r="I13089" s="18">
        <v>3.96</v>
      </c>
      <c r="Q13089"/>
    </row>
    <row r="13090" spans="2:17" x14ac:dyDescent="0.25">
      <c r="B13090" s="18">
        <v>2013</v>
      </c>
      <c r="C13090" s="18" t="s">
        <v>8</v>
      </c>
      <c r="D13090" s="18" t="s">
        <v>266</v>
      </c>
      <c r="E13090" s="18" t="s">
        <v>1657</v>
      </c>
      <c r="F13090" s="18" t="s">
        <v>1667</v>
      </c>
      <c r="G13090" s="18">
        <v>1344</v>
      </c>
      <c r="H13090" s="18">
        <v>2.68</v>
      </c>
      <c r="I13090" s="18">
        <v>3.87</v>
      </c>
      <c r="Q13090"/>
    </row>
    <row r="13091" spans="2:17" x14ac:dyDescent="0.25">
      <c r="B13091" s="18">
        <v>2013</v>
      </c>
      <c r="C13091" s="18" t="s">
        <v>8</v>
      </c>
      <c r="D13091" s="18" t="s">
        <v>266</v>
      </c>
      <c r="E13091" s="18" t="s">
        <v>1657</v>
      </c>
      <c r="F13091" s="18" t="s">
        <v>1668</v>
      </c>
      <c r="G13091" s="18">
        <v>2436</v>
      </c>
      <c r="H13091" s="18">
        <v>2.33</v>
      </c>
      <c r="I13091" s="18">
        <v>3.51</v>
      </c>
      <c r="Q13091"/>
    </row>
    <row r="13092" spans="2:17" x14ac:dyDescent="0.25">
      <c r="B13092" s="18">
        <v>2013</v>
      </c>
      <c r="C13092" s="18" t="s">
        <v>8</v>
      </c>
      <c r="D13092" s="18" t="s">
        <v>266</v>
      </c>
      <c r="E13092" s="18" t="s">
        <v>1657</v>
      </c>
      <c r="F13092" s="18" t="s">
        <v>1669</v>
      </c>
      <c r="G13092" s="18">
        <v>1788</v>
      </c>
      <c r="H13092" s="18">
        <v>2.5</v>
      </c>
      <c r="I13092" s="18">
        <v>3.68</v>
      </c>
      <c r="Q13092"/>
    </row>
    <row r="13093" spans="2:17" x14ac:dyDescent="0.25">
      <c r="B13093" s="18">
        <v>2013</v>
      </c>
      <c r="C13093" s="18" t="s">
        <v>8</v>
      </c>
      <c r="D13093" s="18" t="s">
        <v>266</v>
      </c>
      <c r="E13093" s="18" t="s">
        <v>1657</v>
      </c>
      <c r="F13093" s="18" t="s">
        <v>1670</v>
      </c>
      <c r="G13093" s="18">
        <v>2520</v>
      </c>
      <c r="H13093" s="18">
        <v>2.4</v>
      </c>
      <c r="I13093" s="18">
        <v>3.6</v>
      </c>
      <c r="Q13093"/>
    </row>
    <row r="13094" spans="2:17" x14ac:dyDescent="0.25">
      <c r="B13094" s="18">
        <v>2013</v>
      </c>
      <c r="C13094" s="18" t="s">
        <v>8</v>
      </c>
      <c r="D13094" s="18" t="s">
        <v>266</v>
      </c>
      <c r="E13094" s="18" t="s">
        <v>1657</v>
      </c>
      <c r="F13094" s="18" t="s">
        <v>1671</v>
      </c>
      <c r="G13094" s="18">
        <v>1320</v>
      </c>
      <c r="H13094" s="18">
        <v>2.83</v>
      </c>
      <c r="I13094" s="18">
        <v>3.69</v>
      </c>
      <c r="Q13094"/>
    </row>
    <row r="13095" spans="2:17" x14ac:dyDescent="0.25">
      <c r="B13095" s="18">
        <v>2013</v>
      </c>
      <c r="C13095" s="18" t="s">
        <v>8</v>
      </c>
      <c r="D13095" s="18" t="s">
        <v>266</v>
      </c>
      <c r="E13095" s="18" t="s">
        <v>1657</v>
      </c>
      <c r="F13095" s="18" t="s">
        <v>1672</v>
      </c>
      <c r="G13095" s="18">
        <v>2676</v>
      </c>
      <c r="H13095" s="18">
        <v>2.57</v>
      </c>
      <c r="I13095" s="18">
        <v>3.52</v>
      </c>
      <c r="Q13095"/>
    </row>
    <row r="13096" spans="2:17" x14ac:dyDescent="0.25">
      <c r="B13096" s="18">
        <v>2013</v>
      </c>
      <c r="C13096" s="18" t="s">
        <v>8</v>
      </c>
      <c r="D13096" s="18" t="s">
        <v>266</v>
      </c>
      <c r="E13096" s="18" t="s">
        <v>1657</v>
      </c>
      <c r="F13096" s="18" t="s">
        <v>1673</v>
      </c>
      <c r="G13096" s="18">
        <v>2268</v>
      </c>
      <c r="H13096" s="18">
        <v>2.97</v>
      </c>
      <c r="I13096" s="18">
        <v>3.9</v>
      </c>
      <c r="Q13096"/>
    </row>
    <row r="13097" spans="2:17" x14ac:dyDescent="0.25">
      <c r="B13097" s="18">
        <v>2013</v>
      </c>
      <c r="C13097" s="18" t="s">
        <v>8</v>
      </c>
      <c r="D13097" s="18" t="s">
        <v>266</v>
      </c>
      <c r="E13097" s="18" t="s">
        <v>1657</v>
      </c>
      <c r="F13097" s="18" t="s">
        <v>1674</v>
      </c>
      <c r="G13097" s="18">
        <v>1200</v>
      </c>
      <c r="H13097" s="18">
        <v>2.5299999999999998</v>
      </c>
      <c r="I13097" s="18">
        <v>3.58</v>
      </c>
      <c r="Q13097"/>
    </row>
    <row r="13098" spans="2:17" x14ac:dyDescent="0.25">
      <c r="B13098" s="18">
        <v>2013</v>
      </c>
      <c r="C13098" s="18" t="s">
        <v>8</v>
      </c>
      <c r="D13098" s="18" t="s">
        <v>266</v>
      </c>
      <c r="E13098" s="18" t="s">
        <v>1657</v>
      </c>
      <c r="F13098" s="18" t="s">
        <v>1675</v>
      </c>
      <c r="G13098" s="18">
        <v>2220</v>
      </c>
      <c r="H13098" s="18">
        <v>2.41</v>
      </c>
      <c r="I13098" s="18">
        <v>3.64</v>
      </c>
      <c r="Q13098"/>
    </row>
    <row r="13099" spans="2:17" x14ac:dyDescent="0.25">
      <c r="B13099" s="18">
        <v>2013</v>
      </c>
      <c r="C13099" s="18" t="s">
        <v>8</v>
      </c>
      <c r="D13099" s="18" t="s">
        <v>266</v>
      </c>
      <c r="E13099" s="18" t="s">
        <v>1657</v>
      </c>
      <c r="F13099" s="18" t="s">
        <v>1676</v>
      </c>
      <c r="G13099" s="18">
        <v>1980</v>
      </c>
      <c r="H13099" s="18">
        <v>2.87</v>
      </c>
      <c r="I13099" s="18">
        <v>3.33</v>
      </c>
      <c r="Q13099"/>
    </row>
    <row r="13100" spans="2:17" x14ac:dyDescent="0.25">
      <c r="B13100" s="18">
        <v>2013</v>
      </c>
      <c r="C13100" s="18" t="s">
        <v>8</v>
      </c>
      <c r="D13100" s="18" t="s">
        <v>266</v>
      </c>
      <c r="E13100" s="18" t="s">
        <v>1657</v>
      </c>
      <c r="F13100" s="18" t="s">
        <v>1677</v>
      </c>
      <c r="G13100" s="18">
        <v>2568</v>
      </c>
      <c r="H13100" s="18">
        <v>2.5</v>
      </c>
      <c r="I13100" s="18">
        <v>3.78</v>
      </c>
      <c r="Q13100"/>
    </row>
    <row r="13101" spans="2:17" x14ac:dyDescent="0.25">
      <c r="B13101" s="18">
        <v>2013</v>
      </c>
      <c r="C13101" s="18" t="s">
        <v>8</v>
      </c>
      <c r="D13101" s="18" t="s">
        <v>266</v>
      </c>
      <c r="E13101" s="18" t="s">
        <v>1657</v>
      </c>
      <c r="F13101" s="18" t="s">
        <v>1678</v>
      </c>
      <c r="G13101" s="18">
        <v>1512</v>
      </c>
      <c r="H13101" s="18">
        <v>2.8</v>
      </c>
      <c r="I13101" s="18">
        <v>3.44</v>
      </c>
      <c r="Q13101"/>
    </row>
    <row r="13102" spans="2:17" x14ac:dyDescent="0.25">
      <c r="B13102" s="18">
        <v>2013</v>
      </c>
      <c r="C13102" s="18" t="s">
        <v>8</v>
      </c>
      <c r="D13102" s="18" t="s">
        <v>266</v>
      </c>
      <c r="E13102" s="18" t="s">
        <v>1657</v>
      </c>
      <c r="F13102" s="18" t="s">
        <v>1679</v>
      </c>
      <c r="G13102" s="18">
        <v>1308</v>
      </c>
      <c r="H13102" s="18">
        <v>2.4300000000000002</v>
      </c>
      <c r="I13102" s="18">
        <v>3.96</v>
      </c>
      <c r="Q13102"/>
    </row>
    <row r="13103" spans="2:17" x14ac:dyDescent="0.25">
      <c r="B13103" s="18">
        <v>2013</v>
      </c>
      <c r="C13103" s="18" t="s">
        <v>8</v>
      </c>
      <c r="D13103" s="18" t="s">
        <v>266</v>
      </c>
      <c r="E13103" s="18" t="s">
        <v>1657</v>
      </c>
      <c r="F13103" s="18" t="s">
        <v>1680</v>
      </c>
      <c r="G13103" s="18">
        <v>1620</v>
      </c>
      <c r="H13103" s="18">
        <v>3</v>
      </c>
      <c r="I13103" s="18">
        <v>3.9</v>
      </c>
      <c r="Q13103"/>
    </row>
    <row r="13104" spans="2:17" x14ac:dyDescent="0.25">
      <c r="B13104" s="18">
        <v>2013</v>
      </c>
      <c r="C13104" s="18" t="s">
        <v>8</v>
      </c>
      <c r="D13104" s="18" t="s">
        <v>266</v>
      </c>
      <c r="E13104" s="18" t="s">
        <v>1657</v>
      </c>
      <c r="F13104" s="18" t="s">
        <v>1681</v>
      </c>
      <c r="G13104" s="18">
        <v>1836</v>
      </c>
      <c r="H13104" s="18">
        <v>2.91</v>
      </c>
      <c r="I13104" s="18">
        <v>3.69</v>
      </c>
      <c r="Q13104"/>
    </row>
    <row r="13105" spans="2:17" x14ac:dyDescent="0.25">
      <c r="B13105" s="18">
        <v>2013</v>
      </c>
      <c r="C13105" s="18" t="s">
        <v>8</v>
      </c>
      <c r="D13105" s="18" t="s">
        <v>266</v>
      </c>
      <c r="E13105" s="18" t="s">
        <v>1657</v>
      </c>
      <c r="F13105" s="18" t="s">
        <v>1682</v>
      </c>
      <c r="G13105" s="18">
        <v>1236</v>
      </c>
      <c r="H13105" s="18">
        <v>2.39</v>
      </c>
      <c r="I13105" s="18">
        <v>3.45</v>
      </c>
      <c r="Q13105"/>
    </row>
    <row r="13106" spans="2:17" x14ac:dyDescent="0.25">
      <c r="B13106" s="18">
        <v>2013</v>
      </c>
      <c r="C13106" s="18" t="s">
        <v>8</v>
      </c>
      <c r="D13106" s="18" t="s">
        <v>266</v>
      </c>
      <c r="E13106" s="18" t="s">
        <v>1657</v>
      </c>
      <c r="F13106" s="18" t="s">
        <v>1683</v>
      </c>
      <c r="G13106" s="18">
        <v>1248</v>
      </c>
      <c r="H13106" s="18">
        <v>2.69</v>
      </c>
      <c r="I13106" s="18">
        <v>3.84</v>
      </c>
      <c r="Q13106"/>
    </row>
    <row r="13107" spans="2:17" x14ac:dyDescent="0.25">
      <c r="B13107" s="18">
        <v>2013</v>
      </c>
      <c r="C13107" s="18" t="s">
        <v>8</v>
      </c>
      <c r="D13107" s="18" t="s">
        <v>266</v>
      </c>
      <c r="E13107" s="18" t="s">
        <v>1657</v>
      </c>
      <c r="F13107" s="18" t="s">
        <v>1684</v>
      </c>
      <c r="G13107" s="18">
        <v>1236</v>
      </c>
      <c r="H13107" s="18">
        <v>2.76</v>
      </c>
      <c r="I13107" s="18">
        <v>3.33</v>
      </c>
      <c r="Q13107"/>
    </row>
    <row r="13108" spans="2:17" x14ac:dyDescent="0.25">
      <c r="B13108" s="18">
        <v>2013</v>
      </c>
      <c r="C13108" s="18" t="s">
        <v>8</v>
      </c>
      <c r="D13108" s="18" t="s">
        <v>266</v>
      </c>
      <c r="E13108" s="18" t="s">
        <v>1657</v>
      </c>
      <c r="F13108" s="18" t="s">
        <v>1685</v>
      </c>
      <c r="G13108" s="18">
        <v>1800</v>
      </c>
      <c r="H13108" s="18">
        <v>2.94</v>
      </c>
      <c r="I13108" s="18">
        <v>3.79</v>
      </c>
      <c r="Q13108"/>
    </row>
    <row r="13109" spans="2:17" x14ac:dyDescent="0.25">
      <c r="B13109" s="18">
        <v>2013</v>
      </c>
      <c r="C13109" s="18" t="s">
        <v>8</v>
      </c>
      <c r="D13109" s="18" t="s">
        <v>266</v>
      </c>
      <c r="E13109" s="18" t="s">
        <v>1657</v>
      </c>
      <c r="F13109" s="18" t="s">
        <v>1686</v>
      </c>
      <c r="G13109" s="18">
        <v>1944</v>
      </c>
      <c r="H13109" s="18">
        <v>2.37</v>
      </c>
      <c r="I13109" s="18">
        <v>3.48</v>
      </c>
      <c r="Q13109"/>
    </row>
    <row r="13110" spans="2:17" x14ac:dyDescent="0.25">
      <c r="B13110" s="18">
        <v>2013</v>
      </c>
      <c r="C13110" s="18" t="s">
        <v>8</v>
      </c>
      <c r="D13110" s="18" t="s">
        <v>266</v>
      </c>
      <c r="E13110" s="18" t="s">
        <v>1657</v>
      </c>
      <c r="F13110" s="18" t="s">
        <v>1687</v>
      </c>
      <c r="G13110" s="18">
        <v>2256</v>
      </c>
      <c r="H13110" s="18">
        <v>2.31</v>
      </c>
      <c r="I13110" s="18">
        <v>3.46</v>
      </c>
      <c r="Q13110"/>
    </row>
    <row r="13111" spans="2:17" x14ac:dyDescent="0.25">
      <c r="B13111" s="18">
        <v>2013</v>
      </c>
      <c r="C13111" s="18" t="s">
        <v>8</v>
      </c>
      <c r="D13111" s="18" t="s">
        <v>266</v>
      </c>
      <c r="E13111" s="18" t="s">
        <v>1657</v>
      </c>
      <c r="F13111" s="18" t="s">
        <v>1688</v>
      </c>
      <c r="G13111" s="18">
        <v>1368</v>
      </c>
      <c r="H13111" s="18">
        <v>2.56</v>
      </c>
      <c r="I13111" s="18">
        <v>3.85</v>
      </c>
      <c r="Q13111"/>
    </row>
    <row r="13112" spans="2:17" x14ac:dyDescent="0.25">
      <c r="B13112" s="18">
        <v>2013</v>
      </c>
      <c r="C13112" s="18" t="s">
        <v>8</v>
      </c>
      <c r="D13112" s="18" t="s">
        <v>266</v>
      </c>
      <c r="E13112" s="18" t="s">
        <v>1657</v>
      </c>
      <c r="F13112" s="18" t="s">
        <v>1689</v>
      </c>
      <c r="G13112" s="18">
        <v>1848</v>
      </c>
      <c r="H13112" s="18">
        <v>2.58</v>
      </c>
      <c r="I13112" s="18">
        <v>3.66</v>
      </c>
      <c r="Q13112"/>
    </row>
    <row r="13113" spans="2:17" x14ac:dyDescent="0.25">
      <c r="B13113" s="18">
        <v>2013</v>
      </c>
      <c r="C13113" s="18" t="s">
        <v>8</v>
      </c>
      <c r="D13113" s="18" t="s">
        <v>266</v>
      </c>
      <c r="E13113" s="18" t="s">
        <v>1657</v>
      </c>
      <c r="F13113" s="18" t="s">
        <v>1690</v>
      </c>
      <c r="G13113" s="18">
        <v>1764</v>
      </c>
      <c r="H13113" s="18">
        <v>2.61</v>
      </c>
      <c r="I13113" s="18">
        <v>3.65</v>
      </c>
      <c r="Q13113"/>
    </row>
    <row r="13114" spans="2:17" x14ac:dyDescent="0.25">
      <c r="B13114" s="18">
        <v>2013</v>
      </c>
      <c r="C13114" s="18" t="s">
        <v>8</v>
      </c>
      <c r="D13114" s="18" t="s">
        <v>266</v>
      </c>
      <c r="E13114" s="18" t="s">
        <v>1657</v>
      </c>
      <c r="F13114" s="18" t="s">
        <v>1691</v>
      </c>
      <c r="G13114" s="18">
        <v>2004</v>
      </c>
      <c r="H13114" s="18">
        <v>2.5499999999999998</v>
      </c>
      <c r="I13114" s="18">
        <v>3.43</v>
      </c>
      <c r="Q13114"/>
    </row>
    <row r="13115" spans="2:17" x14ac:dyDescent="0.25">
      <c r="B13115" s="18">
        <v>2013</v>
      </c>
      <c r="C13115" s="18" t="s">
        <v>8</v>
      </c>
      <c r="D13115" s="18" t="s">
        <v>266</v>
      </c>
      <c r="E13115" s="18" t="s">
        <v>1657</v>
      </c>
      <c r="F13115" s="18" t="s">
        <v>1692</v>
      </c>
      <c r="G13115" s="18">
        <v>1284</v>
      </c>
      <c r="H13115" s="18">
        <v>2.87</v>
      </c>
      <c r="I13115" s="18">
        <v>3.33</v>
      </c>
      <c r="Q13115"/>
    </row>
    <row r="13116" spans="2:17" x14ac:dyDescent="0.25">
      <c r="B13116" s="18">
        <v>2013</v>
      </c>
      <c r="C13116" s="18" t="s">
        <v>8</v>
      </c>
      <c r="D13116" s="18" t="s">
        <v>266</v>
      </c>
      <c r="E13116" s="18" t="s">
        <v>1657</v>
      </c>
      <c r="F13116" s="18" t="s">
        <v>1693</v>
      </c>
      <c r="G13116" s="18">
        <v>2160</v>
      </c>
      <c r="H13116" s="18">
        <v>2.78</v>
      </c>
      <c r="I13116" s="18">
        <v>3.47</v>
      </c>
      <c r="Q13116"/>
    </row>
    <row r="13117" spans="2:17" x14ac:dyDescent="0.25">
      <c r="B13117" s="18">
        <v>2013</v>
      </c>
      <c r="C13117" s="18" t="s">
        <v>8</v>
      </c>
      <c r="D13117" s="18" t="s">
        <v>266</v>
      </c>
      <c r="E13117" s="18" t="s">
        <v>1657</v>
      </c>
      <c r="F13117" s="18" t="s">
        <v>1694</v>
      </c>
      <c r="G13117" s="18">
        <v>2244</v>
      </c>
      <c r="H13117" s="18">
        <v>2.33</v>
      </c>
      <c r="I13117" s="18">
        <v>3.62</v>
      </c>
      <c r="Q13117"/>
    </row>
    <row r="13118" spans="2:17" x14ac:dyDescent="0.25">
      <c r="B13118" s="18">
        <v>2013</v>
      </c>
      <c r="C13118" s="18" t="s">
        <v>8</v>
      </c>
      <c r="D13118" s="18" t="s">
        <v>266</v>
      </c>
      <c r="E13118" s="18" t="s">
        <v>1657</v>
      </c>
      <c r="F13118" s="18" t="s">
        <v>1695</v>
      </c>
      <c r="G13118" s="18">
        <v>1344</v>
      </c>
      <c r="H13118" s="18">
        <v>2.83</v>
      </c>
      <c r="I13118" s="18">
        <v>3.36</v>
      </c>
      <c r="Q13118"/>
    </row>
    <row r="13119" spans="2:17" x14ac:dyDescent="0.25">
      <c r="B13119" s="18">
        <v>2013</v>
      </c>
      <c r="C13119" s="18" t="s">
        <v>8</v>
      </c>
      <c r="D13119" s="18" t="s">
        <v>266</v>
      </c>
      <c r="E13119" s="18" t="s">
        <v>1657</v>
      </c>
      <c r="F13119" s="18" t="s">
        <v>1696</v>
      </c>
      <c r="G13119" s="18">
        <v>1800</v>
      </c>
      <c r="H13119" s="18">
        <v>2.61</v>
      </c>
      <c r="I13119" s="18">
        <v>3.59</v>
      </c>
      <c r="Q13119"/>
    </row>
    <row r="13120" spans="2:17" x14ac:dyDescent="0.25">
      <c r="B13120" s="18">
        <v>2013</v>
      </c>
      <c r="C13120" s="18" t="s">
        <v>8</v>
      </c>
      <c r="D13120" s="18" t="s">
        <v>266</v>
      </c>
      <c r="E13120" s="18" t="s">
        <v>1657</v>
      </c>
      <c r="F13120" s="18" t="s">
        <v>1697</v>
      </c>
      <c r="G13120" s="18">
        <v>1452</v>
      </c>
      <c r="H13120" s="18">
        <v>2.93</v>
      </c>
      <c r="I13120" s="18">
        <v>3.57</v>
      </c>
      <c r="Q13120"/>
    </row>
    <row r="13121" spans="2:17" x14ac:dyDescent="0.25">
      <c r="B13121" s="18">
        <v>2013</v>
      </c>
      <c r="C13121" s="18" t="s">
        <v>8</v>
      </c>
      <c r="D13121" s="18" t="s">
        <v>266</v>
      </c>
      <c r="E13121" s="18" t="s">
        <v>1657</v>
      </c>
      <c r="F13121" s="18" t="s">
        <v>1698</v>
      </c>
      <c r="G13121" s="18">
        <v>1716</v>
      </c>
      <c r="H13121" s="18">
        <v>2.66</v>
      </c>
      <c r="I13121" s="18">
        <v>3.36</v>
      </c>
      <c r="Q13121"/>
    </row>
    <row r="13122" spans="2:17" x14ac:dyDescent="0.25">
      <c r="B13122" s="18">
        <v>2013</v>
      </c>
      <c r="C13122" s="18" t="s">
        <v>8</v>
      </c>
      <c r="D13122" s="18" t="s">
        <v>266</v>
      </c>
      <c r="E13122" s="18" t="s">
        <v>1657</v>
      </c>
      <c r="F13122" s="18" t="s">
        <v>1699</v>
      </c>
      <c r="G13122" s="18">
        <v>2004</v>
      </c>
      <c r="H13122" s="18">
        <v>2.85</v>
      </c>
      <c r="I13122" s="18">
        <v>3.97</v>
      </c>
      <c r="Q13122"/>
    </row>
    <row r="13123" spans="2:17" x14ac:dyDescent="0.25">
      <c r="B13123" s="18">
        <v>2013</v>
      </c>
      <c r="C13123" s="18" t="s">
        <v>8</v>
      </c>
      <c r="D13123" s="18" t="s">
        <v>266</v>
      </c>
      <c r="E13123" s="18" t="s">
        <v>1657</v>
      </c>
      <c r="F13123" s="18" t="s">
        <v>1700</v>
      </c>
      <c r="G13123" s="18">
        <v>2700</v>
      </c>
      <c r="H13123" s="18">
        <v>2.35</v>
      </c>
      <c r="I13123" s="18">
        <v>3.54</v>
      </c>
      <c r="Q13123"/>
    </row>
    <row r="13124" spans="2:17" x14ac:dyDescent="0.25">
      <c r="B13124" s="18">
        <v>2013</v>
      </c>
      <c r="C13124" s="18" t="s">
        <v>8</v>
      </c>
      <c r="D13124" s="18" t="s">
        <v>266</v>
      </c>
      <c r="E13124" s="18" t="s">
        <v>1657</v>
      </c>
      <c r="F13124" s="18" t="s">
        <v>1701</v>
      </c>
      <c r="G13124" s="18">
        <v>2496</v>
      </c>
      <c r="H13124" s="18">
        <v>2.67</v>
      </c>
      <c r="I13124" s="18">
        <v>3.33</v>
      </c>
      <c r="Q13124"/>
    </row>
    <row r="13125" spans="2:17" x14ac:dyDescent="0.25">
      <c r="B13125" s="18">
        <v>2013</v>
      </c>
      <c r="C13125" s="18" t="s">
        <v>8</v>
      </c>
      <c r="D13125" s="18" t="s">
        <v>266</v>
      </c>
      <c r="E13125" s="18" t="s">
        <v>1657</v>
      </c>
      <c r="F13125" s="18" t="s">
        <v>1702</v>
      </c>
      <c r="G13125" s="18">
        <v>2532</v>
      </c>
      <c r="H13125" s="18">
        <v>2.44</v>
      </c>
      <c r="I13125" s="18">
        <v>3.72</v>
      </c>
      <c r="Q13125"/>
    </row>
    <row r="13126" spans="2:17" x14ac:dyDescent="0.25">
      <c r="B13126" s="18">
        <v>2013</v>
      </c>
      <c r="C13126" s="18" t="s">
        <v>8</v>
      </c>
      <c r="D13126" s="18" t="s">
        <v>266</v>
      </c>
      <c r="E13126" s="18" t="s">
        <v>1657</v>
      </c>
      <c r="F13126" s="18" t="s">
        <v>1703</v>
      </c>
      <c r="G13126" s="18">
        <v>2616</v>
      </c>
      <c r="H13126" s="18">
        <v>2.83</v>
      </c>
      <c r="I13126" s="18">
        <v>3.3</v>
      </c>
      <c r="Q13126"/>
    </row>
    <row r="13127" spans="2:17" x14ac:dyDescent="0.25">
      <c r="B13127" s="18">
        <v>2013</v>
      </c>
      <c r="C13127" s="18" t="s">
        <v>8</v>
      </c>
      <c r="D13127" s="18" t="s">
        <v>266</v>
      </c>
      <c r="E13127" s="18" t="s">
        <v>1657</v>
      </c>
      <c r="F13127" s="18" t="s">
        <v>1704</v>
      </c>
      <c r="G13127" s="18">
        <v>1740</v>
      </c>
      <c r="H13127" s="18">
        <v>2.66</v>
      </c>
      <c r="I13127" s="18">
        <v>3.82</v>
      </c>
      <c r="Q13127"/>
    </row>
    <row r="13128" spans="2:17" x14ac:dyDescent="0.25">
      <c r="B13128" s="18">
        <v>2013</v>
      </c>
      <c r="C13128" s="18" t="s">
        <v>8</v>
      </c>
      <c r="D13128" s="18" t="s">
        <v>266</v>
      </c>
      <c r="E13128" s="18" t="s">
        <v>1657</v>
      </c>
      <c r="F13128" s="18" t="s">
        <v>1705</v>
      </c>
      <c r="G13128" s="18">
        <v>1356</v>
      </c>
      <c r="H13128" s="18">
        <v>2.44</v>
      </c>
      <c r="I13128" s="18">
        <v>3.34</v>
      </c>
      <c r="Q13128"/>
    </row>
    <row r="13129" spans="2:17" x14ac:dyDescent="0.25">
      <c r="B13129" s="18">
        <v>2013</v>
      </c>
      <c r="C13129" s="18" t="s">
        <v>8</v>
      </c>
      <c r="D13129" s="18" t="s">
        <v>266</v>
      </c>
      <c r="E13129" s="18" t="s">
        <v>1657</v>
      </c>
      <c r="F13129" s="18" t="s">
        <v>1706</v>
      </c>
      <c r="G13129" s="18">
        <v>1368</v>
      </c>
      <c r="H13129" s="18">
        <v>2.93</v>
      </c>
      <c r="I13129" s="18">
        <v>3.99</v>
      </c>
      <c r="Q13129"/>
    </row>
    <row r="13130" spans="2:17" x14ac:dyDescent="0.25">
      <c r="B13130" s="18">
        <v>2013</v>
      </c>
      <c r="C13130" s="18" t="s">
        <v>8</v>
      </c>
      <c r="D13130" s="18" t="s">
        <v>266</v>
      </c>
      <c r="E13130" s="18" t="s">
        <v>1657</v>
      </c>
      <c r="F13130" s="18" t="s">
        <v>1707</v>
      </c>
      <c r="G13130" s="18">
        <v>1572</v>
      </c>
      <c r="H13130" s="18">
        <v>2.94</v>
      </c>
      <c r="I13130" s="18">
        <v>3.8</v>
      </c>
      <c r="Q13130"/>
    </row>
    <row r="13131" spans="2:17" x14ac:dyDescent="0.25">
      <c r="B13131" s="18">
        <v>2013</v>
      </c>
      <c r="C13131" s="18" t="s">
        <v>8</v>
      </c>
      <c r="D13131" s="18" t="s">
        <v>266</v>
      </c>
      <c r="E13131" s="18" t="s">
        <v>1657</v>
      </c>
      <c r="F13131" s="18" t="s">
        <v>1708</v>
      </c>
      <c r="G13131" s="18">
        <v>2340</v>
      </c>
      <c r="H13131" s="18">
        <v>2.9</v>
      </c>
      <c r="I13131" s="18">
        <v>3.48</v>
      </c>
      <c r="Q13131"/>
    </row>
    <row r="13132" spans="2:17" x14ac:dyDescent="0.25">
      <c r="B13132" s="18">
        <v>2013</v>
      </c>
      <c r="C13132" s="18" t="s">
        <v>8</v>
      </c>
      <c r="D13132" s="18" t="s">
        <v>266</v>
      </c>
      <c r="E13132" s="18" t="s">
        <v>1657</v>
      </c>
      <c r="F13132" s="18" t="s">
        <v>1709</v>
      </c>
      <c r="G13132" s="18">
        <v>2604</v>
      </c>
      <c r="H13132" s="18">
        <v>2.97</v>
      </c>
      <c r="I13132" s="18">
        <v>3.95</v>
      </c>
      <c r="Q13132"/>
    </row>
    <row r="13133" spans="2:17" x14ac:dyDescent="0.25">
      <c r="B13133" s="18">
        <v>2013</v>
      </c>
      <c r="C13133" s="18" t="s">
        <v>8</v>
      </c>
      <c r="D13133" s="18" t="s">
        <v>266</v>
      </c>
      <c r="E13133" s="18" t="s">
        <v>1657</v>
      </c>
      <c r="F13133" s="18" t="s">
        <v>1710</v>
      </c>
      <c r="G13133" s="18">
        <v>2136</v>
      </c>
      <c r="H13133" s="18">
        <v>2.92</v>
      </c>
      <c r="I13133" s="18">
        <v>3.55</v>
      </c>
      <c r="Q13133"/>
    </row>
    <row r="13134" spans="2:17" x14ac:dyDescent="0.25">
      <c r="B13134" s="18">
        <v>2013</v>
      </c>
      <c r="C13134" s="18" t="s">
        <v>8</v>
      </c>
      <c r="D13134" s="18" t="s">
        <v>266</v>
      </c>
      <c r="E13134" s="18" t="s">
        <v>1657</v>
      </c>
      <c r="F13134" s="18" t="s">
        <v>1711</v>
      </c>
      <c r="G13134" s="18">
        <v>2568</v>
      </c>
      <c r="H13134" s="18">
        <v>2.5</v>
      </c>
      <c r="I13134" s="18">
        <v>3.45</v>
      </c>
      <c r="Q13134"/>
    </row>
    <row r="13135" spans="2:17" x14ac:dyDescent="0.25">
      <c r="B13135" s="18">
        <v>2013</v>
      </c>
      <c r="C13135" s="18" t="s">
        <v>8</v>
      </c>
      <c r="D13135" s="18" t="s">
        <v>266</v>
      </c>
      <c r="E13135" s="18" t="s">
        <v>1657</v>
      </c>
      <c r="F13135" s="18" t="s">
        <v>1712</v>
      </c>
      <c r="G13135" s="18">
        <v>2544</v>
      </c>
      <c r="H13135" s="18">
        <v>2.65</v>
      </c>
      <c r="I13135" s="18">
        <v>3.96</v>
      </c>
      <c r="Q13135"/>
    </row>
    <row r="13136" spans="2:17" x14ac:dyDescent="0.25">
      <c r="B13136" s="18">
        <v>2013</v>
      </c>
      <c r="C13136" s="18" t="s">
        <v>8</v>
      </c>
      <c r="D13136" s="18" t="s">
        <v>266</v>
      </c>
      <c r="E13136" s="18" t="s">
        <v>1657</v>
      </c>
      <c r="F13136" s="18" t="s">
        <v>1713</v>
      </c>
      <c r="G13136" s="18">
        <v>1728</v>
      </c>
      <c r="H13136" s="18">
        <v>2.39</v>
      </c>
      <c r="I13136" s="18">
        <v>3.91</v>
      </c>
      <c r="Q13136"/>
    </row>
    <row r="13137" spans="2:17" x14ac:dyDescent="0.25">
      <c r="B13137" s="18">
        <v>2013</v>
      </c>
      <c r="C13137" s="18" t="s">
        <v>8</v>
      </c>
      <c r="D13137" s="18" t="s">
        <v>266</v>
      </c>
      <c r="E13137" s="18" t="s">
        <v>1657</v>
      </c>
      <c r="F13137" s="18" t="s">
        <v>1714</v>
      </c>
      <c r="G13137" s="18">
        <v>1308</v>
      </c>
      <c r="H13137" s="18">
        <v>2.77</v>
      </c>
      <c r="I13137" s="18">
        <v>3.5</v>
      </c>
      <c r="Q13137"/>
    </row>
    <row r="13138" spans="2:17" x14ac:dyDescent="0.25">
      <c r="B13138" s="18">
        <v>2013</v>
      </c>
      <c r="C13138" s="18" t="s">
        <v>8</v>
      </c>
      <c r="D13138" s="18" t="s">
        <v>266</v>
      </c>
      <c r="E13138" s="18" t="s">
        <v>1657</v>
      </c>
      <c r="F13138" s="18" t="s">
        <v>1715</v>
      </c>
      <c r="G13138" s="18">
        <v>2184</v>
      </c>
      <c r="H13138" s="18">
        <v>2.31</v>
      </c>
      <c r="I13138" s="18">
        <v>3.5</v>
      </c>
      <c r="Q13138"/>
    </row>
    <row r="13139" spans="2:17" x14ac:dyDescent="0.25">
      <c r="B13139" s="18">
        <v>2013</v>
      </c>
      <c r="C13139" s="18" t="s">
        <v>8</v>
      </c>
      <c r="D13139" s="18" t="s">
        <v>266</v>
      </c>
      <c r="E13139" s="18" t="s">
        <v>1657</v>
      </c>
      <c r="F13139" s="18" t="s">
        <v>1716</v>
      </c>
      <c r="G13139" s="18">
        <v>1704</v>
      </c>
      <c r="H13139" s="18">
        <v>2.96</v>
      </c>
      <c r="I13139" s="18">
        <v>3.86</v>
      </c>
      <c r="Q13139"/>
    </row>
    <row r="13140" spans="2:17" x14ac:dyDescent="0.25">
      <c r="B13140" s="18">
        <v>2013</v>
      </c>
      <c r="C13140" s="18" t="s">
        <v>8</v>
      </c>
      <c r="D13140" s="18" t="s">
        <v>266</v>
      </c>
      <c r="E13140" s="18" t="s">
        <v>1657</v>
      </c>
      <c r="F13140" s="18" t="s">
        <v>1717</v>
      </c>
      <c r="G13140" s="18">
        <v>2388</v>
      </c>
      <c r="H13140" s="18">
        <v>2.48</v>
      </c>
      <c r="I13140" s="18">
        <v>3.31</v>
      </c>
      <c r="Q13140"/>
    </row>
    <row r="13141" spans="2:17" x14ac:dyDescent="0.25">
      <c r="B13141" s="18">
        <v>2013</v>
      </c>
      <c r="C13141" s="18" t="s">
        <v>8</v>
      </c>
      <c r="D13141" s="18" t="s">
        <v>266</v>
      </c>
      <c r="E13141" s="18" t="s">
        <v>1657</v>
      </c>
      <c r="F13141" s="18" t="s">
        <v>1718</v>
      </c>
      <c r="G13141" s="18">
        <v>1944</v>
      </c>
      <c r="H13141" s="18">
        <v>2.4</v>
      </c>
      <c r="I13141" s="18">
        <v>3.95</v>
      </c>
      <c r="Q13141"/>
    </row>
    <row r="13142" spans="2:17" x14ac:dyDescent="0.25">
      <c r="B13142" s="18">
        <v>2013</v>
      </c>
      <c r="C13142" s="18" t="s">
        <v>8</v>
      </c>
      <c r="D13142" s="18" t="s">
        <v>266</v>
      </c>
      <c r="E13142" s="18" t="s">
        <v>1657</v>
      </c>
      <c r="F13142" s="18" t="s">
        <v>1719</v>
      </c>
      <c r="G13142" s="18">
        <v>2532</v>
      </c>
      <c r="H13142" s="18">
        <v>2.78</v>
      </c>
      <c r="I13142" s="18">
        <v>3.91</v>
      </c>
      <c r="Q13142"/>
    </row>
    <row r="13143" spans="2:17" x14ac:dyDescent="0.25">
      <c r="B13143" s="18">
        <v>2013</v>
      </c>
      <c r="C13143" s="18" t="s">
        <v>8</v>
      </c>
      <c r="D13143" s="18" t="s">
        <v>266</v>
      </c>
      <c r="E13143" s="18" t="s">
        <v>1657</v>
      </c>
      <c r="F13143" s="18" t="s">
        <v>1720</v>
      </c>
      <c r="G13143" s="18">
        <v>1584</v>
      </c>
      <c r="H13143" s="18">
        <v>2.37</v>
      </c>
      <c r="I13143" s="18">
        <v>3.74</v>
      </c>
      <c r="Q13143"/>
    </row>
    <row r="13144" spans="2:17" x14ac:dyDescent="0.25">
      <c r="B13144" s="18">
        <v>2013</v>
      </c>
      <c r="C13144" s="18" t="s">
        <v>8</v>
      </c>
      <c r="D13144" s="18" t="s">
        <v>266</v>
      </c>
      <c r="E13144" s="18" t="s">
        <v>1657</v>
      </c>
      <c r="F13144" s="18" t="s">
        <v>1721</v>
      </c>
      <c r="G13144" s="18">
        <v>2316</v>
      </c>
      <c r="H13144" s="18">
        <v>2.4900000000000002</v>
      </c>
      <c r="I13144" s="18">
        <v>3.68</v>
      </c>
      <c r="Q13144"/>
    </row>
    <row r="13145" spans="2:17" x14ac:dyDescent="0.25">
      <c r="B13145" s="18">
        <v>2013</v>
      </c>
      <c r="C13145" s="18" t="s">
        <v>8</v>
      </c>
      <c r="D13145" s="18" t="s">
        <v>266</v>
      </c>
      <c r="E13145" s="18" t="s">
        <v>1657</v>
      </c>
      <c r="F13145" s="18" t="s">
        <v>1722</v>
      </c>
      <c r="G13145" s="18">
        <v>1200</v>
      </c>
      <c r="H13145" s="18">
        <v>2.73</v>
      </c>
      <c r="I13145" s="18">
        <v>3.3</v>
      </c>
      <c r="Q13145"/>
    </row>
    <row r="13146" spans="2:17" x14ac:dyDescent="0.25">
      <c r="B13146" s="18">
        <v>2013</v>
      </c>
      <c r="C13146" s="18" t="s">
        <v>8</v>
      </c>
      <c r="D13146" s="18" t="s">
        <v>266</v>
      </c>
      <c r="E13146" s="18" t="s">
        <v>1657</v>
      </c>
      <c r="F13146" s="18" t="s">
        <v>1723</v>
      </c>
      <c r="G13146" s="18">
        <v>2160</v>
      </c>
      <c r="H13146" s="18">
        <v>2.75</v>
      </c>
      <c r="I13146" s="18">
        <v>3.63</v>
      </c>
      <c r="Q13146"/>
    </row>
    <row r="13147" spans="2:17" x14ac:dyDescent="0.25">
      <c r="B13147" s="18">
        <v>2013</v>
      </c>
      <c r="C13147" s="18" t="s">
        <v>8</v>
      </c>
      <c r="D13147" s="18" t="s">
        <v>266</v>
      </c>
      <c r="E13147" s="18" t="s">
        <v>1657</v>
      </c>
      <c r="F13147" s="18" t="s">
        <v>1724</v>
      </c>
      <c r="G13147" s="18">
        <v>2052</v>
      </c>
      <c r="H13147" s="18">
        <v>2.5499999999999998</v>
      </c>
      <c r="I13147" s="18">
        <v>3.69</v>
      </c>
      <c r="Q13147"/>
    </row>
    <row r="13148" spans="2:17" x14ac:dyDescent="0.25">
      <c r="B13148" s="18">
        <v>2013</v>
      </c>
      <c r="C13148" s="18" t="s">
        <v>8</v>
      </c>
      <c r="D13148" s="18" t="s">
        <v>266</v>
      </c>
      <c r="E13148" s="18" t="s">
        <v>1657</v>
      </c>
      <c r="F13148" s="18" t="s">
        <v>1725</v>
      </c>
      <c r="G13148" s="18">
        <v>2376</v>
      </c>
      <c r="H13148" s="18">
        <v>2.8</v>
      </c>
      <c r="I13148" s="18">
        <v>3.96</v>
      </c>
      <c r="Q13148"/>
    </row>
    <row r="13149" spans="2:17" x14ac:dyDescent="0.25">
      <c r="B13149" s="18">
        <v>2013</v>
      </c>
      <c r="C13149" s="18" t="s">
        <v>8</v>
      </c>
      <c r="D13149" s="18" t="s">
        <v>266</v>
      </c>
      <c r="E13149" s="18" t="s">
        <v>1657</v>
      </c>
      <c r="F13149" s="18" t="s">
        <v>1726</v>
      </c>
      <c r="G13149" s="18">
        <v>2340</v>
      </c>
      <c r="H13149" s="18">
        <v>2.92</v>
      </c>
      <c r="I13149" s="18">
        <v>3.97</v>
      </c>
      <c r="Q13149"/>
    </row>
    <row r="13150" spans="2:17" x14ac:dyDescent="0.25">
      <c r="B13150" s="18">
        <v>2013</v>
      </c>
      <c r="C13150" s="18" t="s">
        <v>8</v>
      </c>
      <c r="D13150" s="18" t="s">
        <v>266</v>
      </c>
      <c r="E13150" s="18" t="s">
        <v>1657</v>
      </c>
      <c r="F13150" s="18" t="s">
        <v>1727</v>
      </c>
      <c r="G13150" s="18">
        <v>1200</v>
      </c>
      <c r="H13150" s="18">
        <v>2.91</v>
      </c>
      <c r="I13150" s="18">
        <v>3.92</v>
      </c>
      <c r="Q13150"/>
    </row>
    <row r="13151" spans="2:17" x14ac:dyDescent="0.25">
      <c r="B13151" s="18">
        <v>2013</v>
      </c>
      <c r="C13151" s="18" t="s">
        <v>8</v>
      </c>
      <c r="D13151" s="18" t="s">
        <v>266</v>
      </c>
      <c r="E13151" s="18" t="s">
        <v>1657</v>
      </c>
      <c r="F13151" s="18" t="s">
        <v>1728</v>
      </c>
      <c r="G13151" s="18">
        <v>1272</v>
      </c>
      <c r="H13151" s="18">
        <v>2.4500000000000002</v>
      </c>
      <c r="I13151" s="18">
        <v>3.87</v>
      </c>
      <c r="Q13151"/>
    </row>
    <row r="13152" spans="2:17" x14ac:dyDescent="0.25">
      <c r="B13152" s="18">
        <v>2013</v>
      </c>
      <c r="C13152" s="18" t="s">
        <v>8</v>
      </c>
      <c r="D13152" s="18" t="s">
        <v>266</v>
      </c>
      <c r="E13152" s="18" t="s">
        <v>1657</v>
      </c>
      <c r="F13152" s="18" t="s">
        <v>1729</v>
      </c>
      <c r="G13152" s="18">
        <v>2448</v>
      </c>
      <c r="H13152" s="18">
        <v>2.92</v>
      </c>
      <c r="I13152" s="18">
        <v>3.5</v>
      </c>
      <c r="Q13152"/>
    </row>
    <row r="13153" spans="2:17" x14ac:dyDescent="0.25">
      <c r="B13153" s="18">
        <v>2013</v>
      </c>
      <c r="C13153" s="18" t="s">
        <v>8</v>
      </c>
      <c r="D13153" s="18" t="s">
        <v>266</v>
      </c>
      <c r="E13153" s="18" t="s">
        <v>1657</v>
      </c>
      <c r="F13153" s="18" t="s">
        <v>1730</v>
      </c>
      <c r="G13153" s="18">
        <v>2256</v>
      </c>
      <c r="H13153" s="18">
        <v>2.56</v>
      </c>
      <c r="I13153" s="18">
        <v>3.85</v>
      </c>
      <c r="Q13153"/>
    </row>
    <row r="13154" spans="2:17" x14ac:dyDescent="0.25">
      <c r="B13154" s="18">
        <v>2013</v>
      </c>
      <c r="C13154" s="18" t="s">
        <v>8</v>
      </c>
      <c r="D13154" s="18" t="s">
        <v>266</v>
      </c>
      <c r="E13154" s="18" t="s">
        <v>1657</v>
      </c>
      <c r="F13154" s="18" t="s">
        <v>1731</v>
      </c>
      <c r="G13154" s="18">
        <v>2640</v>
      </c>
      <c r="H13154" s="18">
        <v>2.85</v>
      </c>
      <c r="I13154" s="18">
        <v>3.93</v>
      </c>
      <c r="Q13154"/>
    </row>
    <row r="13155" spans="2:17" x14ac:dyDescent="0.25">
      <c r="B13155" s="18">
        <v>2013</v>
      </c>
      <c r="C13155" s="18" t="s">
        <v>8</v>
      </c>
      <c r="D13155" s="18" t="s">
        <v>266</v>
      </c>
      <c r="E13155" s="18" t="s">
        <v>1657</v>
      </c>
      <c r="F13155" s="18" t="s">
        <v>1732</v>
      </c>
      <c r="G13155" s="18">
        <v>2496</v>
      </c>
      <c r="H13155" s="18">
        <v>2.81</v>
      </c>
      <c r="I13155" s="18">
        <v>3.87</v>
      </c>
      <c r="Q13155"/>
    </row>
    <row r="13156" spans="2:17" x14ac:dyDescent="0.25">
      <c r="B13156" s="18">
        <v>2013</v>
      </c>
      <c r="C13156" s="18" t="s">
        <v>8</v>
      </c>
      <c r="D13156" s="18" t="s">
        <v>266</v>
      </c>
      <c r="E13156" s="18" t="s">
        <v>1657</v>
      </c>
      <c r="F13156" s="18" t="s">
        <v>1733</v>
      </c>
      <c r="G13156" s="18">
        <v>2280</v>
      </c>
      <c r="H13156" s="18">
        <v>2.4500000000000002</v>
      </c>
      <c r="I13156" s="18">
        <v>3.58</v>
      </c>
      <c r="Q13156"/>
    </row>
    <row r="13157" spans="2:17" x14ac:dyDescent="0.25">
      <c r="B13157" s="18">
        <v>2013</v>
      </c>
      <c r="C13157" s="18" t="s">
        <v>8</v>
      </c>
      <c r="D13157" s="18" t="s">
        <v>266</v>
      </c>
      <c r="E13157" s="18" t="s">
        <v>1657</v>
      </c>
      <c r="F13157" s="18" t="s">
        <v>1734</v>
      </c>
      <c r="G13157" s="18">
        <v>1368</v>
      </c>
      <c r="H13157" s="18">
        <v>2.71</v>
      </c>
      <c r="I13157" s="18">
        <v>3.85</v>
      </c>
      <c r="Q13157"/>
    </row>
    <row r="13158" spans="2:17" x14ac:dyDescent="0.25">
      <c r="B13158" s="18">
        <v>2013</v>
      </c>
      <c r="C13158" s="18" t="s">
        <v>8</v>
      </c>
      <c r="D13158" s="18" t="s">
        <v>266</v>
      </c>
      <c r="E13158" s="18" t="s">
        <v>1657</v>
      </c>
      <c r="F13158" s="18" t="s">
        <v>1735</v>
      </c>
      <c r="G13158" s="18">
        <v>2052</v>
      </c>
      <c r="H13158" s="18">
        <v>2.65</v>
      </c>
      <c r="I13158" s="18">
        <v>3.36</v>
      </c>
      <c r="Q13158"/>
    </row>
    <row r="13159" spans="2:17" x14ac:dyDescent="0.25">
      <c r="B13159" s="18">
        <v>2013</v>
      </c>
      <c r="C13159" s="18" t="s">
        <v>8</v>
      </c>
      <c r="D13159" s="18" t="s">
        <v>266</v>
      </c>
      <c r="E13159" s="18" t="s">
        <v>1657</v>
      </c>
      <c r="F13159" s="18" t="s">
        <v>1736</v>
      </c>
      <c r="G13159" s="18">
        <v>2160</v>
      </c>
      <c r="H13159" s="18">
        <v>2.36</v>
      </c>
      <c r="I13159" s="18">
        <v>3.95</v>
      </c>
      <c r="Q13159"/>
    </row>
    <row r="13160" spans="2:17" x14ac:dyDescent="0.25">
      <c r="B13160" s="18">
        <v>2013</v>
      </c>
      <c r="C13160" s="18" t="s">
        <v>8</v>
      </c>
      <c r="D13160" s="18" t="s">
        <v>266</v>
      </c>
      <c r="E13160" s="18" t="s">
        <v>1657</v>
      </c>
      <c r="F13160" s="18" t="s">
        <v>1737</v>
      </c>
      <c r="G13160" s="18">
        <v>2196</v>
      </c>
      <c r="H13160" s="18">
        <v>2.71</v>
      </c>
      <c r="I13160" s="18">
        <v>3.32</v>
      </c>
      <c r="Q13160"/>
    </row>
    <row r="13161" spans="2:17" x14ac:dyDescent="0.25">
      <c r="B13161" s="18">
        <v>2013</v>
      </c>
      <c r="C13161" s="18" t="s">
        <v>8</v>
      </c>
      <c r="D13161" s="18" t="s">
        <v>266</v>
      </c>
      <c r="E13161" s="18" t="s">
        <v>1657</v>
      </c>
      <c r="F13161" s="18" t="s">
        <v>1738</v>
      </c>
      <c r="G13161" s="18">
        <v>2160</v>
      </c>
      <c r="H13161" s="18">
        <v>2.64</v>
      </c>
      <c r="I13161" s="18">
        <v>3.76</v>
      </c>
      <c r="Q13161"/>
    </row>
    <row r="13162" spans="2:17" x14ac:dyDescent="0.25">
      <c r="B13162" s="18">
        <v>2013</v>
      </c>
      <c r="C13162" s="18" t="s">
        <v>8</v>
      </c>
      <c r="D13162" s="18" t="s">
        <v>266</v>
      </c>
      <c r="E13162" s="18" t="s">
        <v>1657</v>
      </c>
      <c r="F13162" s="18" t="s">
        <v>1739</v>
      </c>
      <c r="G13162" s="18">
        <v>1884</v>
      </c>
      <c r="H13162" s="18">
        <v>2.34</v>
      </c>
      <c r="I13162" s="18">
        <v>3.51</v>
      </c>
      <c r="Q13162"/>
    </row>
    <row r="13163" spans="2:17" x14ac:dyDescent="0.25">
      <c r="B13163" s="18">
        <v>2013</v>
      </c>
      <c r="C13163" s="18" t="s">
        <v>8</v>
      </c>
      <c r="D13163" s="18" t="s">
        <v>266</v>
      </c>
      <c r="E13163" s="18" t="s">
        <v>1657</v>
      </c>
      <c r="F13163" s="18" t="s">
        <v>1740</v>
      </c>
      <c r="G13163" s="18">
        <v>1776</v>
      </c>
      <c r="H13163" s="18">
        <v>2.7</v>
      </c>
      <c r="I13163" s="18">
        <v>3.63</v>
      </c>
      <c r="Q13163"/>
    </row>
    <row r="13164" spans="2:17" x14ac:dyDescent="0.25">
      <c r="B13164" s="18">
        <v>2013</v>
      </c>
      <c r="C13164" s="18" t="s">
        <v>8</v>
      </c>
      <c r="D13164" s="18" t="s">
        <v>266</v>
      </c>
      <c r="E13164" s="18" t="s">
        <v>1657</v>
      </c>
      <c r="F13164" s="18" t="s">
        <v>1741</v>
      </c>
      <c r="G13164" s="18">
        <v>1752</v>
      </c>
      <c r="H13164" s="18">
        <v>2.69</v>
      </c>
      <c r="I13164" s="18">
        <v>3.56</v>
      </c>
      <c r="Q13164"/>
    </row>
    <row r="13165" spans="2:17" x14ac:dyDescent="0.25">
      <c r="B13165" s="18">
        <v>2013</v>
      </c>
      <c r="C13165" s="18" t="s">
        <v>8</v>
      </c>
      <c r="D13165" s="18" t="s">
        <v>266</v>
      </c>
      <c r="E13165" s="18" t="s">
        <v>1657</v>
      </c>
      <c r="F13165" s="18" t="s">
        <v>1742</v>
      </c>
      <c r="G13165" s="18">
        <v>1476</v>
      </c>
      <c r="H13165" s="18">
        <v>2.68</v>
      </c>
      <c r="I13165" s="18">
        <v>3.91</v>
      </c>
      <c r="Q13165"/>
    </row>
    <row r="13166" spans="2:17" x14ac:dyDescent="0.25">
      <c r="B13166" s="18">
        <v>2013</v>
      </c>
      <c r="C13166" s="18" t="s">
        <v>8</v>
      </c>
      <c r="D13166" s="18" t="s">
        <v>266</v>
      </c>
      <c r="E13166" s="18" t="s">
        <v>1657</v>
      </c>
      <c r="F13166" s="18" t="s">
        <v>1743</v>
      </c>
      <c r="G13166" s="18">
        <v>2148</v>
      </c>
      <c r="H13166" s="18">
        <v>2.85</v>
      </c>
      <c r="I13166" s="18">
        <v>3.77</v>
      </c>
      <c r="Q13166"/>
    </row>
    <row r="13167" spans="2:17" x14ac:dyDescent="0.25">
      <c r="B13167" s="18">
        <v>2013</v>
      </c>
      <c r="C13167" s="18" t="s">
        <v>8</v>
      </c>
      <c r="D13167" s="18" t="s">
        <v>266</v>
      </c>
      <c r="E13167" s="18" t="s">
        <v>1657</v>
      </c>
      <c r="F13167" s="18" t="s">
        <v>1744</v>
      </c>
      <c r="G13167" s="18">
        <v>2604</v>
      </c>
      <c r="H13167" s="18">
        <v>2.4</v>
      </c>
      <c r="I13167" s="18">
        <v>3.41</v>
      </c>
      <c r="Q13167"/>
    </row>
    <row r="13168" spans="2:17" x14ac:dyDescent="0.25">
      <c r="B13168" s="18">
        <v>2013</v>
      </c>
      <c r="C13168" s="18" t="s">
        <v>8</v>
      </c>
      <c r="D13168" s="18" t="s">
        <v>266</v>
      </c>
      <c r="E13168" s="18" t="s">
        <v>1657</v>
      </c>
      <c r="F13168" s="18" t="s">
        <v>1745</v>
      </c>
      <c r="G13168" s="18">
        <v>2340</v>
      </c>
      <c r="H13168" s="18">
        <v>2.65</v>
      </c>
      <c r="I13168" s="18">
        <v>3.56</v>
      </c>
      <c r="Q13168"/>
    </row>
    <row r="13169" spans="2:17" x14ac:dyDescent="0.25">
      <c r="B13169" s="18">
        <v>2013</v>
      </c>
      <c r="C13169" s="18" t="s">
        <v>8</v>
      </c>
      <c r="D13169" s="18" t="s">
        <v>266</v>
      </c>
      <c r="E13169" s="18" t="s">
        <v>1657</v>
      </c>
      <c r="F13169" s="18" t="s">
        <v>1746</v>
      </c>
      <c r="G13169" s="18">
        <v>1464</v>
      </c>
      <c r="H13169" s="18">
        <v>2.41</v>
      </c>
      <c r="I13169" s="18">
        <v>3.46</v>
      </c>
      <c r="Q13169"/>
    </row>
    <row r="13170" spans="2:17" x14ac:dyDescent="0.25">
      <c r="B13170" s="18">
        <v>2013</v>
      </c>
      <c r="C13170" s="18" t="s">
        <v>8</v>
      </c>
      <c r="D13170" s="18" t="s">
        <v>266</v>
      </c>
      <c r="E13170" s="18" t="s">
        <v>1657</v>
      </c>
      <c r="F13170" s="18" t="s">
        <v>1747</v>
      </c>
      <c r="G13170" s="18">
        <v>2760</v>
      </c>
      <c r="H13170" s="18">
        <v>2.38</v>
      </c>
      <c r="I13170" s="18">
        <v>3.33</v>
      </c>
      <c r="Q13170"/>
    </row>
    <row r="13171" spans="2:17" x14ac:dyDescent="0.25">
      <c r="B13171" s="18">
        <v>2013</v>
      </c>
      <c r="C13171" s="18" t="s">
        <v>8</v>
      </c>
      <c r="D13171" s="18" t="s">
        <v>266</v>
      </c>
      <c r="E13171" s="18" t="s">
        <v>1657</v>
      </c>
      <c r="F13171" s="18" t="s">
        <v>1748</v>
      </c>
      <c r="G13171" s="18">
        <v>1596</v>
      </c>
      <c r="H13171" s="18">
        <v>2.99</v>
      </c>
      <c r="I13171" s="18">
        <v>3.79</v>
      </c>
      <c r="Q13171"/>
    </row>
    <row r="13172" spans="2:17" x14ac:dyDescent="0.25">
      <c r="B13172" s="18">
        <v>2013</v>
      </c>
      <c r="C13172" s="18" t="s">
        <v>8</v>
      </c>
      <c r="D13172" s="18" t="s">
        <v>266</v>
      </c>
      <c r="E13172" s="18" t="s">
        <v>1657</v>
      </c>
      <c r="F13172" s="18" t="s">
        <v>1749</v>
      </c>
      <c r="G13172" s="18">
        <v>1332</v>
      </c>
      <c r="H13172" s="18">
        <v>2.41</v>
      </c>
      <c r="I13172" s="18">
        <v>3.35</v>
      </c>
      <c r="Q13172"/>
    </row>
    <row r="13173" spans="2:17" x14ac:dyDescent="0.25">
      <c r="B13173" s="18">
        <v>2013</v>
      </c>
      <c r="C13173" s="18" t="s">
        <v>8</v>
      </c>
      <c r="D13173" s="18" t="s">
        <v>266</v>
      </c>
      <c r="E13173" s="18" t="s">
        <v>1657</v>
      </c>
      <c r="F13173" s="18" t="s">
        <v>1750</v>
      </c>
      <c r="G13173" s="18">
        <v>1992</v>
      </c>
      <c r="H13173" s="18">
        <v>2.83</v>
      </c>
      <c r="I13173" s="18">
        <v>3.53</v>
      </c>
      <c r="Q13173"/>
    </row>
    <row r="13174" spans="2:17" x14ac:dyDescent="0.25">
      <c r="B13174" s="18">
        <v>2013</v>
      </c>
      <c r="C13174" s="18" t="s">
        <v>8</v>
      </c>
      <c r="D13174" s="18" t="s">
        <v>266</v>
      </c>
      <c r="E13174" s="18" t="s">
        <v>1657</v>
      </c>
      <c r="F13174" s="18" t="s">
        <v>1751</v>
      </c>
      <c r="G13174" s="18">
        <v>1908</v>
      </c>
      <c r="H13174" s="18">
        <v>2.82</v>
      </c>
      <c r="I13174" s="18">
        <v>3.7</v>
      </c>
      <c r="Q13174"/>
    </row>
    <row r="13175" spans="2:17" x14ac:dyDescent="0.25">
      <c r="B13175" s="18">
        <v>2013</v>
      </c>
      <c r="C13175" s="18" t="s">
        <v>8</v>
      </c>
      <c r="D13175" s="18" t="s">
        <v>266</v>
      </c>
      <c r="E13175" s="18" t="s">
        <v>1657</v>
      </c>
      <c r="F13175" s="18" t="s">
        <v>1752</v>
      </c>
      <c r="G13175" s="18">
        <v>2436</v>
      </c>
      <c r="H13175" s="18">
        <v>2.77</v>
      </c>
      <c r="I13175" s="18">
        <v>3.59</v>
      </c>
      <c r="Q13175"/>
    </row>
    <row r="13176" spans="2:17" x14ac:dyDescent="0.25">
      <c r="B13176" s="18">
        <v>2013</v>
      </c>
      <c r="C13176" s="18" t="s">
        <v>8</v>
      </c>
      <c r="D13176" s="18" t="s">
        <v>266</v>
      </c>
      <c r="E13176" s="18" t="s">
        <v>1657</v>
      </c>
      <c r="F13176" s="18" t="s">
        <v>1753</v>
      </c>
      <c r="G13176" s="18">
        <v>2244</v>
      </c>
      <c r="H13176" s="18">
        <v>2.84</v>
      </c>
      <c r="I13176" s="18">
        <v>3.4</v>
      </c>
      <c r="Q13176"/>
    </row>
    <row r="13177" spans="2:17" x14ac:dyDescent="0.25">
      <c r="B13177" s="18">
        <v>2013</v>
      </c>
      <c r="C13177" s="18" t="s">
        <v>8</v>
      </c>
      <c r="D13177" s="18" t="s">
        <v>266</v>
      </c>
      <c r="E13177" s="18" t="s">
        <v>1657</v>
      </c>
      <c r="F13177" s="18" t="s">
        <v>1754</v>
      </c>
      <c r="G13177" s="18">
        <v>2652</v>
      </c>
      <c r="H13177" s="18">
        <v>2.91</v>
      </c>
      <c r="I13177" s="18">
        <v>3.47</v>
      </c>
      <c r="Q13177"/>
    </row>
    <row r="13178" spans="2:17" x14ac:dyDescent="0.25">
      <c r="B13178" s="18">
        <v>2013</v>
      </c>
      <c r="C13178" s="18" t="s">
        <v>8</v>
      </c>
      <c r="D13178" s="18" t="s">
        <v>266</v>
      </c>
      <c r="E13178" s="18" t="s">
        <v>1657</v>
      </c>
      <c r="F13178" s="18" t="s">
        <v>1755</v>
      </c>
      <c r="G13178" s="18">
        <v>1632</v>
      </c>
      <c r="H13178" s="18">
        <v>2.7</v>
      </c>
      <c r="I13178" s="18">
        <v>3.86</v>
      </c>
      <c r="Q13178"/>
    </row>
    <row r="13179" spans="2:17" x14ac:dyDescent="0.25">
      <c r="B13179" s="18">
        <v>2013</v>
      </c>
      <c r="C13179" s="18" t="s">
        <v>8</v>
      </c>
      <c r="D13179" s="18" t="s">
        <v>266</v>
      </c>
      <c r="E13179" s="18" t="s">
        <v>1657</v>
      </c>
      <c r="F13179" s="18" t="s">
        <v>1756</v>
      </c>
      <c r="G13179" s="18">
        <v>1320</v>
      </c>
      <c r="H13179" s="18">
        <v>2.54</v>
      </c>
      <c r="I13179" s="18">
        <v>3.61</v>
      </c>
      <c r="Q13179"/>
    </row>
    <row r="13180" spans="2:17" x14ac:dyDescent="0.25">
      <c r="B13180" s="18">
        <v>2013</v>
      </c>
      <c r="C13180" s="18" t="s">
        <v>8</v>
      </c>
      <c r="D13180" s="18" t="s">
        <v>266</v>
      </c>
      <c r="E13180" s="18" t="s">
        <v>1657</v>
      </c>
      <c r="F13180" s="18" t="s">
        <v>1757</v>
      </c>
      <c r="G13180" s="18">
        <v>2484</v>
      </c>
      <c r="H13180" s="18">
        <v>2.31</v>
      </c>
      <c r="I13180" s="18">
        <v>3.49</v>
      </c>
      <c r="Q13180"/>
    </row>
    <row r="13181" spans="2:17" x14ac:dyDescent="0.25">
      <c r="B13181" s="18">
        <v>2013</v>
      </c>
      <c r="C13181" s="18" t="s">
        <v>8</v>
      </c>
      <c r="D13181" s="18" t="s">
        <v>266</v>
      </c>
      <c r="E13181" s="18" t="s">
        <v>1657</v>
      </c>
      <c r="F13181" s="18" t="s">
        <v>1758</v>
      </c>
      <c r="G13181" s="18">
        <v>2316</v>
      </c>
      <c r="H13181" s="18">
        <v>2.67</v>
      </c>
      <c r="I13181" s="18">
        <v>3.52</v>
      </c>
      <c r="Q13181"/>
    </row>
    <row r="13182" spans="2:17" x14ac:dyDescent="0.25">
      <c r="B13182" s="18">
        <v>2013</v>
      </c>
      <c r="C13182" s="18" t="s">
        <v>8</v>
      </c>
      <c r="D13182" s="18" t="s">
        <v>266</v>
      </c>
      <c r="E13182" s="18" t="s">
        <v>1657</v>
      </c>
      <c r="F13182" s="18" t="s">
        <v>1759</v>
      </c>
      <c r="G13182" s="18">
        <v>1416</v>
      </c>
      <c r="H13182" s="18">
        <v>2.89</v>
      </c>
      <c r="I13182" s="18">
        <v>3.58</v>
      </c>
      <c r="Q13182"/>
    </row>
    <row r="13183" spans="2:17" x14ac:dyDescent="0.25">
      <c r="B13183" s="18">
        <v>2013</v>
      </c>
      <c r="C13183" s="18" t="s">
        <v>8</v>
      </c>
      <c r="D13183" s="18" t="s">
        <v>266</v>
      </c>
      <c r="E13183" s="18" t="s">
        <v>1657</v>
      </c>
      <c r="F13183" s="18" t="s">
        <v>1760</v>
      </c>
      <c r="G13183" s="18">
        <v>1860</v>
      </c>
      <c r="H13183" s="18">
        <v>2.91</v>
      </c>
      <c r="I13183" s="18">
        <v>3.44</v>
      </c>
      <c r="Q13183"/>
    </row>
    <row r="13184" spans="2:17" x14ac:dyDescent="0.25">
      <c r="B13184" s="18">
        <v>2013</v>
      </c>
      <c r="C13184" s="18" t="s">
        <v>8</v>
      </c>
      <c r="D13184" s="18" t="s">
        <v>266</v>
      </c>
      <c r="E13184" s="18" t="s">
        <v>1657</v>
      </c>
      <c r="F13184" s="18" t="s">
        <v>1761</v>
      </c>
      <c r="G13184" s="18">
        <v>1596</v>
      </c>
      <c r="H13184" s="18">
        <v>2.56</v>
      </c>
      <c r="I13184" s="18">
        <v>3.42</v>
      </c>
      <c r="Q13184"/>
    </row>
    <row r="13185" spans="2:17" x14ac:dyDescent="0.25">
      <c r="B13185" s="18">
        <v>2013</v>
      </c>
      <c r="C13185" s="18" t="s">
        <v>8</v>
      </c>
      <c r="D13185" s="18" t="s">
        <v>266</v>
      </c>
      <c r="E13185" s="18" t="s">
        <v>1657</v>
      </c>
      <c r="F13185" s="18" t="s">
        <v>1762</v>
      </c>
      <c r="G13185" s="18">
        <v>2304</v>
      </c>
      <c r="H13185" s="18">
        <v>2.37</v>
      </c>
      <c r="I13185" s="18">
        <v>3.57</v>
      </c>
      <c r="Q13185"/>
    </row>
    <row r="13186" spans="2:17" x14ac:dyDescent="0.25">
      <c r="B13186" s="18">
        <v>2013</v>
      </c>
      <c r="C13186" s="18" t="s">
        <v>8</v>
      </c>
      <c r="D13186" s="18" t="s">
        <v>266</v>
      </c>
      <c r="E13186" s="18" t="s">
        <v>1657</v>
      </c>
      <c r="F13186" s="18" t="s">
        <v>1763</v>
      </c>
      <c r="G13186" s="18">
        <v>2076</v>
      </c>
      <c r="H13186" s="18">
        <v>2.5099999999999998</v>
      </c>
      <c r="I13186" s="18">
        <v>3.55</v>
      </c>
      <c r="Q13186"/>
    </row>
    <row r="13187" spans="2:17" x14ac:dyDescent="0.25">
      <c r="B13187" s="18">
        <v>2013</v>
      </c>
      <c r="C13187" s="18" t="s">
        <v>8</v>
      </c>
      <c r="D13187" s="18" t="s">
        <v>266</v>
      </c>
      <c r="E13187" s="18" t="s">
        <v>1657</v>
      </c>
      <c r="F13187" s="18" t="s">
        <v>1764</v>
      </c>
      <c r="G13187" s="18">
        <v>2088</v>
      </c>
      <c r="H13187" s="18">
        <v>2.75</v>
      </c>
      <c r="I13187" s="18">
        <v>3.31</v>
      </c>
      <c r="Q13187"/>
    </row>
    <row r="13188" spans="2:17" x14ac:dyDescent="0.25">
      <c r="B13188" s="18">
        <v>2013</v>
      </c>
      <c r="C13188" s="18" t="s">
        <v>8</v>
      </c>
      <c r="D13188" s="18" t="s">
        <v>266</v>
      </c>
      <c r="E13188" s="18" t="s">
        <v>1657</v>
      </c>
      <c r="F13188" s="18" t="s">
        <v>1765</v>
      </c>
      <c r="G13188" s="18">
        <v>1836</v>
      </c>
      <c r="H13188" s="18">
        <v>2.74</v>
      </c>
      <c r="I13188" s="18">
        <v>3.33</v>
      </c>
      <c r="Q13188"/>
    </row>
    <row r="13189" spans="2:17" x14ac:dyDescent="0.25">
      <c r="B13189" s="18">
        <v>2013</v>
      </c>
      <c r="C13189" s="18" t="s">
        <v>8</v>
      </c>
      <c r="D13189" s="18" t="s">
        <v>266</v>
      </c>
      <c r="E13189" s="18" t="s">
        <v>1657</v>
      </c>
      <c r="F13189" s="18" t="s">
        <v>1766</v>
      </c>
      <c r="G13189" s="18">
        <v>2712</v>
      </c>
      <c r="H13189" s="18">
        <v>2.4300000000000002</v>
      </c>
      <c r="I13189" s="18">
        <v>3.33</v>
      </c>
      <c r="Q13189"/>
    </row>
    <row r="13190" spans="2:17" x14ac:dyDescent="0.25">
      <c r="B13190" s="18">
        <v>2013</v>
      </c>
      <c r="C13190" s="18" t="s">
        <v>8</v>
      </c>
      <c r="D13190" s="18" t="s">
        <v>266</v>
      </c>
      <c r="E13190" s="18" t="s">
        <v>1657</v>
      </c>
      <c r="F13190" s="18" t="s">
        <v>1767</v>
      </c>
      <c r="G13190" s="18">
        <v>2628</v>
      </c>
      <c r="H13190" s="18">
        <v>2.84</v>
      </c>
      <c r="I13190" s="18">
        <v>3.95</v>
      </c>
      <c r="Q13190"/>
    </row>
    <row r="13191" spans="2:17" x14ac:dyDescent="0.25">
      <c r="B13191" s="18">
        <v>2013</v>
      </c>
      <c r="C13191" s="18" t="s">
        <v>8</v>
      </c>
      <c r="D13191" s="18" t="s">
        <v>266</v>
      </c>
      <c r="E13191" s="18" t="s">
        <v>1657</v>
      </c>
      <c r="F13191" s="18" t="s">
        <v>1768</v>
      </c>
      <c r="G13191" s="18">
        <v>1224</v>
      </c>
      <c r="H13191" s="18">
        <v>2.59</v>
      </c>
      <c r="I13191" s="18">
        <v>3.98</v>
      </c>
      <c r="Q13191"/>
    </row>
    <row r="13192" spans="2:17" x14ac:dyDescent="0.25">
      <c r="B13192" s="18">
        <v>2013</v>
      </c>
      <c r="C13192" s="18" t="s">
        <v>8</v>
      </c>
      <c r="D13192" s="18" t="s">
        <v>266</v>
      </c>
      <c r="E13192" s="18" t="s">
        <v>1657</v>
      </c>
      <c r="F13192" s="18" t="s">
        <v>1769</v>
      </c>
      <c r="G13192" s="18">
        <v>1980</v>
      </c>
      <c r="H13192" s="18">
        <v>2.36</v>
      </c>
      <c r="I13192" s="18">
        <v>3.77</v>
      </c>
      <c r="Q13192"/>
    </row>
    <row r="13193" spans="2:17" x14ac:dyDescent="0.25">
      <c r="B13193" s="18">
        <v>2013</v>
      </c>
      <c r="C13193" s="18" t="s">
        <v>8</v>
      </c>
      <c r="D13193" s="18" t="s">
        <v>266</v>
      </c>
      <c r="E13193" s="18" t="s">
        <v>1657</v>
      </c>
      <c r="F13193" s="18" t="s">
        <v>1770</v>
      </c>
      <c r="G13193" s="18">
        <v>1248</v>
      </c>
      <c r="H13193" s="18">
        <v>2.87</v>
      </c>
      <c r="I13193" s="18">
        <v>3.69</v>
      </c>
      <c r="Q13193"/>
    </row>
    <row r="13194" spans="2:17" x14ac:dyDescent="0.25">
      <c r="B13194" s="18">
        <v>2013</v>
      </c>
      <c r="C13194" s="18" t="s">
        <v>8</v>
      </c>
      <c r="D13194" s="18" t="s">
        <v>266</v>
      </c>
      <c r="E13194" s="18" t="s">
        <v>1657</v>
      </c>
      <c r="F13194" s="18" t="s">
        <v>1771</v>
      </c>
      <c r="G13194" s="18">
        <v>2100</v>
      </c>
      <c r="H13194" s="18">
        <v>2.37</v>
      </c>
      <c r="I13194" s="18">
        <v>3.87</v>
      </c>
      <c r="Q13194"/>
    </row>
    <row r="13195" spans="2:17" x14ac:dyDescent="0.25">
      <c r="B13195" s="18">
        <v>2013</v>
      </c>
      <c r="C13195" s="18" t="s">
        <v>8</v>
      </c>
      <c r="D13195" s="18" t="s">
        <v>266</v>
      </c>
      <c r="E13195" s="18" t="s">
        <v>1657</v>
      </c>
      <c r="F13195" s="18" t="s">
        <v>1772</v>
      </c>
      <c r="G13195" s="18">
        <v>1296</v>
      </c>
      <c r="H13195" s="18">
        <v>2.99</v>
      </c>
      <c r="I13195" s="18">
        <v>3.71</v>
      </c>
      <c r="Q13195"/>
    </row>
    <row r="13196" spans="2:17" x14ac:dyDescent="0.25">
      <c r="B13196" s="18">
        <v>2013</v>
      </c>
      <c r="C13196" s="18" t="s">
        <v>8</v>
      </c>
      <c r="D13196" s="18" t="s">
        <v>266</v>
      </c>
      <c r="E13196" s="18" t="s">
        <v>1657</v>
      </c>
      <c r="F13196" s="18" t="s">
        <v>1773</v>
      </c>
      <c r="G13196" s="18">
        <v>1524</v>
      </c>
      <c r="H13196" s="18">
        <v>2.71</v>
      </c>
      <c r="I13196" s="18">
        <v>3.67</v>
      </c>
      <c r="Q13196"/>
    </row>
    <row r="13197" spans="2:17" x14ac:dyDescent="0.25">
      <c r="B13197" s="18">
        <v>2013</v>
      </c>
      <c r="C13197" s="18" t="s">
        <v>8</v>
      </c>
      <c r="D13197" s="18" t="s">
        <v>266</v>
      </c>
      <c r="E13197" s="18" t="s">
        <v>1657</v>
      </c>
      <c r="F13197" s="18" t="s">
        <v>1774</v>
      </c>
      <c r="G13197" s="18">
        <v>1536</v>
      </c>
      <c r="H13197" s="18">
        <v>2.98</v>
      </c>
      <c r="I13197" s="18">
        <v>3.65</v>
      </c>
      <c r="Q13197"/>
    </row>
    <row r="13198" spans="2:17" x14ac:dyDescent="0.25">
      <c r="B13198" s="18">
        <v>2013</v>
      </c>
      <c r="C13198" s="18" t="s">
        <v>8</v>
      </c>
      <c r="D13198" s="18" t="s">
        <v>266</v>
      </c>
      <c r="E13198" s="18" t="s">
        <v>1657</v>
      </c>
      <c r="F13198" s="18" t="s">
        <v>1775</v>
      </c>
      <c r="G13198" s="18">
        <v>1440</v>
      </c>
      <c r="H13198" s="18">
        <v>2.77</v>
      </c>
      <c r="I13198" s="18">
        <v>3.41</v>
      </c>
      <c r="Q13198"/>
    </row>
    <row r="13199" spans="2:17" x14ac:dyDescent="0.25">
      <c r="B13199" s="18">
        <v>2013</v>
      </c>
      <c r="C13199" s="18" t="s">
        <v>8</v>
      </c>
      <c r="D13199" s="18" t="s">
        <v>266</v>
      </c>
      <c r="E13199" s="18" t="s">
        <v>1657</v>
      </c>
      <c r="F13199" s="18" t="s">
        <v>1776</v>
      </c>
      <c r="G13199" s="18">
        <v>2076</v>
      </c>
      <c r="H13199" s="18">
        <v>2.4500000000000002</v>
      </c>
      <c r="I13199" s="18">
        <v>3.75</v>
      </c>
      <c r="Q13199"/>
    </row>
    <row r="13200" spans="2:17" x14ac:dyDescent="0.25">
      <c r="B13200" s="18">
        <v>2013</v>
      </c>
      <c r="C13200" s="18" t="s">
        <v>8</v>
      </c>
      <c r="D13200" s="18" t="s">
        <v>266</v>
      </c>
      <c r="E13200" s="18" t="s">
        <v>1657</v>
      </c>
      <c r="F13200" s="18" t="s">
        <v>1777</v>
      </c>
      <c r="G13200" s="18">
        <v>2160</v>
      </c>
      <c r="H13200" s="18">
        <v>2.94</v>
      </c>
      <c r="I13200" s="18">
        <v>3.85</v>
      </c>
      <c r="Q13200"/>
    </row>
    <row r="13201" spans="2:17" x14ac:dyDescent="0.25">
      <c r="B13201" s="18">
        <v>2013</v>
      </c>
      <c r="C13201" s="18" t="s">
        <v>8</v>
      </c>
      <c r="D13201" s="18" t="s">
        <v>266</v>
      </c>
      <c r="E13201" s="18" t="s">
        <v>1657</v>
      </c>
      <c r="F13201" s="18" t="s">
        <v>1778</v>
      </c>
      <c r="G13201" s="18">
        <v>2484</v>
      </c>
      <c r="H13201" s="18">
        <v>2.96</v>
      </c>
      <c r="I13201" s="18">
        <v>3.65</v>
      </c>
      <c r="Q13201"/>
    </row>
    <row r="13202" spans="2:17" x14ac:dyDescent="0.25">
      <c r="B13202" s="18">
        <v>2013</v>
      </c>
      <c r="C13202" s="18" t="s">
        <v>8</v>
      </c>
      <c r="D13202" s="18" t="s">
        <v>266</v>
      </c>
      <c r="E13202" s="18" t="s">
        <v>1657</v>
      </c>
      <c r="F13202" s="18" t="s">
        <v>1779</v>
      </c>
      <c r="G13202" s="18">
        <v>2676</v>
      </c>
      <c r="H13202" s="18">
        <v>2.82</v>
      </c>
      <c r="I13202" s="18">
        <v>3.82</v>
      </c>
      <c r="Q13202"/>
    </row>
    <row r="13203" spans="2:17" x14ac:dyDescent="0.25">
      <c r="B13203" s="18">
        <v>2013</v>
      </c>
      <c r="C13203" s="18" t="s">
        <v>8</v>
      </c>
      <c r="D13203" s="18" t="s">
        <v>266</v>
      </c>
      <c r="E13203" s="18" t="s">
        <v>1657</v>
      </c>
      <c r="F13203" s="18" t="s">
        <v>1780</v>
      </c>
      <c r="G13203" s="18">
        <v>1728</v>
      </c>
      <c r="H13203" s="18">
        <v>2.75</v>
      </c>
      <c r="I13203" s="18">
        <v>3.99</v>
      </c>
      <c r="Q13203"/>
    </row>
    <row r="13204" spans="2:17" x14ac:dyDescent="0.25">
      <c r="B13204" s="18">
        <v>2013</v>
      </c>
      <c r="C13204" s="18" t="s">
        <v>8</v>
      </c>
      <c r="D13204" s="18" t="s">
        <v>266</v>
      </c>
      <c r="E13204" s="18" t="s">
        <v>1657</v>
      </c>
      <c r="F13204" s="18" t="s">
        <v>1781</v>
      </c>
      <c r="G13204" s="18">
        <v>1764</v>
      </c>
      <c r="H13204" s="18">
        <v>2.92</v>
      </c>
      <c r="I13204" s="18">
        <v>3.52</v>
      </c>
      <c r="Q13204"/>
    </row>
    <row r="13205" spans="2:17" x14ac:dyDescent="0.25">
      <c r="B13205" s="18">
        <v>2013</v>
      </c>
      <c r="C13205" s="18" t="s">
        <v>8</v>
      </c>
      <c r="D13205" s="18" t="s">
        <v>266</v>
      </c>
      <c r="E13205" s="18" t="s">
        <v>1657</v>
      </c>
      <c r="F13205" s="18" t="s">
        <v>4033</v>
      </c>
      <c r="G13205" s="18">
        <v>1260</v>
      </c>
      <c r="H13205" s="18">
        <v>3</v>
      </c>
      <c r="I13205" s="18">
        <v>3.95</v>
      </c>
      <c r="Q13205"/>
    </row>
    <row r="13206" spans="2:17" x14ac:dyDescent="0.25">
      <c r="B13206" s="18">
        <v>2013</v>
      </c>
      <c r="C13206" s="18" t="s">
        <v>8</v>
      </c>
      <c r="D13206" s="18" t="s">
        <v>266</v>
      </c>
      <c r="E13206" s="18" t="s">
        <v>1657</v>
      </c>
      <c r="F13206" s="18" t="s">
        <v>1782</v>
      </c>
      <c r="G13206" s="18">
        <v>1464</v>
      </c>
      <c r="H13206" s="18">
        <v>2.41</v>
      </c>
      <c r="I13206" s="18">
        <v>3.6</v>
      </c>
      <c r="Q13206"/>
    </row>
    <row r="13207" spans="2:17" x14ac:dyDescent="0.25">
      <c r="B13207" s="18">
        <v>2013</v>
      </c>
      <c r="C13207" s="18" t="s">
        <v>8</v>
      </c>
      <c r="D13207" s="18" t="s">
        <v>266</v>
      </c>
      <c r="E13207" s="18" t="s">
        <v>1657</v>
      </c>
      <c r="F13207" s="18" t="s">
        <v>1783</v>
      </c>
      <c r="G13207" s="18">
        <v>2328</v>
      </c>
      <c r="H13207" s="18">
        <v>2.4700000000000002</v>
      </c>
      <c r="I13207" s="18">
        <v>3.97</v>
      </c>
      <c r="Q13207"/>
    </row>
    <row r="13208" spans="2:17" x14ac:dyDescent="0.25">
      <c r="B13208" s="18">
        <v>2013</v>
      </c>
      <c r="C13208" s="18" t="s">
        <v>8</v>
      </c>
      <c r="D13208" s="18" t="s">
        <v>266</v>
      </c>
      <c r="E13208" s="18" t="s">
        <v>1657</v>
      </c>
      <c r="F13208" s="18" t="s">
        <v>4034</v>
      </c>
      <c r="G13208" s="18">
        <v>1968</v>
      </c>
      <c r="H13208" s="18">
        <v>2.4</v>
      </c>
      <c r="I13208" s="18">
        <v>3.32</v>
      </c>
      <c r="Q13208"/>
    </row>
    <row r="13209" spans="2:17" x14ac:dyDescent="0.25">
      <c r="B13209" s="18">
        <v>2013</v>
      </c>
      <c r="C13209" s="18" t="s">
        <v>8</v>
      </c>
      <c r="D13209" s="18" t="s">
        <v>266</v>
      </c>
      <c r="E13209" s="18" t="s">
        <v>1657</v>
      </c>
      <c r="F13209" s="18" t="s">
        <v>4035</v>
      </c>
      <c r="G13209" s="18">
        <v>2580</v>
      </c>
      <c r="H13209" s="18">
        <v>2.44</v>
      </c>
      <c r="I13209" s="18">
        <v>3.72</v>
      </c>
      <c r="Q13209"/>
    </row>
    <row r="13210" spans="2:17" x14ac:dyDescent="0.25">
      <c r="B13210" s="18">
        <v>2013</v>
      </c>
      <c r="C13210" s="18" t="s">
        <v>8</v>
      </c>
      <c r="D13210" s="18" t="s">
        <v>266</v>
      </c>
      <c r="E13210" s="18" t="s">
        <v>1657</v>
      </c>
      <c r="F13210" s="18" t="s">
        <v>4036</v>
      </c>
      <c r="G13210" s="18">
        <v>2580</v>
      </c>
      <c r="H13210" s="18">
        <v>2.99</v>
      </c>
      <c r="I13210" s="18">
        <v>3.93</v>
      </c>
      <c r="Q13210"/>
    </row>
    <row r="13211" spans="2:17" x14ac:dyDescent="0.25">
      <c r="B13211" s="18">
        <v>2013</v>
      </c>
      <c r="C13211" s="18" t="s">
        <v>8</v>
      </c>
      <c r="D13211" s="18" t="s">
        <v>266</v>
      </c>
      <c r="E13211" s="18" t="s">
        <v>4037</v>
      </c>
      <c r="F13211" s="18" t="s">
        <v>4038</v>
      </c>
      <c r="G13211" s="18">
        <v>2340</v>
      </c>
      <c r="H13211" s="18">
        <v>2.81</v>
      </c>
      <c r="I13211" s="18">
        <v>3.78</v>
      </c>
      <c r="Q13211"/>
    </row>
    <row r="13212" spans="2:17" x14ac:dyDescent="0.25">
      <c r="B13212" s="18">
        <v>2013</v>
      </c>
      <c r="C13212" s="18" t="s">
        <v>8</v>
      </c>
      <c r="D13212" s="18" t="s">
        <v>205</v>
      </c>
      <c r="E13212" s="18" t="s">
        <v>1784</v>
      </c>
      <c r="F13212" s="18" t="s">
        <v>1785</v>
      </c>
      <c r="G13212" s="18">
        <v>876</v>
      </c>
      <c r="H13212" s="18">
        <v>1.22</v>
      </c>
      <c r="I13212" s="18">
        <v>1.76</v>
      </c>
      <c r="Q13212"/>
    </row>
    <row r="13213" spans="2:17" x14ac:dyDescent="0.25">
      <c r="B13213" s="18">
        <v>2013</v>
      </c>
      <c r="C13213" s="18" t="s">
        <v>8</v>
      </c>
      <c r="D13213" s="18" t="s">
        <v>205</v>
      </c>
      <c r="E13213" s="18" t="s">
        <v>1784</v>
      </c>
      <c r="F13213" s="18" t="s">
        <v>1786</v>
      </c>
      <c r="G13213" s="18">
        <v>1080</v>
      </c>
      <c r="H13213" s="18">
        <v>1.34</v>
      </c>
      <c r="I13213" s="18">
        <v>1.79</v>
      </c>
      <c r="Q13213"/>
    </row>
    <row r="13214" spans="2:17" x14ac:dyDescent="0.25">
      <c r="B13214" s="18">
        <v>2013</v>
      </c>
      <c r="C13214" s="18" t="s">
        <v>8</v>
      </c>
      <c r="D13214" s="18" t="s">
        <v>205</v>
      </c>
      <c r="E13214" s="18" t="s">
        <v>1784</v>
      </c>
      <c r="F13214" s="18" t="s">
        <v>1787</v>
      </c>
      <c r="G13214" s="18">
        <v>1092</v>
      </c>
      <c r="H13214" s="18">
        <v>1.43</v>
      </c>
      <c r="I13214" s="18">
        <v>1.85</v>
      </c>
      <c r="Q13214"/>
    </row>
    <row r="13215" spans="2:17" x14ac:dyDescent="0.25">
      <c r="B13215" s="18">
        <v>2013</v>
      </c>
      <c r="C13215" s="18" t="s">
        <v>8</v>
      </c>
      <c r="D13215" s="18" t="s">
        <v>205</v>
      </c>
      <c r="E13215" s="18" t="s">
        <v>1784</v>
      </c>
      <c r="F13215" s="18" t="s">
        <v>1788</v>
      </c>
      <c r="G13215" s="18">
        <v>1104</v>
      </c>
      <c r="H13215" s="18">
        <v>1.4</v>
      </c>
      <c r="I13215" s="18">
        <v>1.81</v>
      </c>
      <c r="Q13215"/>
    </row>
    <row r="13216" spans="2:17" x14ac:dyDescent="0.25">
      <c r="B13216" s="18">
        <v>2013</v>
      </c>
      <c r="C13216" s="18" t="s">
        <v>8</v>
      </c>
      <c r="D13216" s="18" t="s">
        <v>205</v>
      </c>
      <c r="E13216" s="18" t="s">
        <v>1784</v>
      </c>
      <c r="F13216" s="18" t="s">
        <v>1789</v>
      </c>
      <c r="G13216" s="18">
        <v>1152</v>
      </c>
      <c r="H13216" s="18">
        <v>1.43</v>
      </c>
      <c r="I13216" s="18">
        <v>1.66</v>
      </c>
      <c r="Q13216"/>
    </row>
    <row r="13217" spans="2:17" x14ac:dyDescent="0.25">
      <c r="B13217" s="18">
        <v>2013</v>
      </c>
      <c r="C13217" s="18" t="s">
        <v>8</v>
      </c>
      <c r="D13217" s="18" t="s">
        <v>205</v>
      </c>
      <c r="E13217" s="18" t="s">
        <v>1784</v>
      </c>
      <c r="F13217" s="18" t="s">
        <v>1790</v>
      </c>
      <c r="G13217" s="18">
        <v>1284</v>
      </c>
      <c r="H13217" s="18">
        <v>1.27</v>
      </c>
      <c r="I13217" s="18">
        <v>1.65</v>
      </c>
      <c r="Q13217"/>
    </row>
    <row r="13218" spans="2:17" x14ac:dyDescent="0.25">
      <c r="B13218" s="18">
        <v>2013</v>
      </c>
      <c r="C13218" s="18" t="s">
        <v>8</v>
      </c>
      <c r="D13218" s="18" t="s">
        <v>205</v>
      </c>
      <c r="E13218" s="18" t="s">
        <v>1784</v>
      </c>
      <c r="F13218" s="18" t="s">
        <v>1791</v>
      </c>
      <c r="G13218" s="18">
        <v>1020</v>
      </c>
      <c r="H13218" s="18">
        <v>1.1399999999999999</v>
      </c>
      <c r="I13218" s="18">
        <v>1.83</v>
      </c>
      <c r="Q13218"/>
    </row>
    <row r="13219" spans="2:17" x14ac:dyDescent="0.25">
      <c r="B13219" s="18">
        <v>2013</v>
      </c>
      <c r="C13219" s="18" t="s">
        <v>8</v>
      </c>
      <c r="D13219" s="18" t="s">
        <v>205</v>
      </c>
      <c r="E13219" s="18" t="s">
        <v>1784</v>
      </c>
      <c r="F13219" s="18" t="s">
        <v>1792</v>
      </c>
      <c r="G13219" s="18">
        <v>1248</v>
      </c>
      <c r="H13219" s="18">
        <v>1.44</v>
      </c>
      <c r="I13219" s="18">
        <v>1.77</v>
      </c>
      <c r="Q13219"/>
    </row>
    <row r="13220" spans="2:17" x14ac:dyDescent="0.25">
      <c r="B13220" s="18">
        <v>2013</v>
      </c>
      <c r="C13220" s="18" t="s">
        <v>8</v>
      </c>
      <c r="D13220" s="18" t="s">
        <v>205</v>
      </c>
      <c r="E13220" s="18" t="s">
        <v>1784</v>
      </c>
      <c r="F13220" s="18" t="s">
        <v>1793</v>
      </c>
      <c r="G13220" s="18">
        <v>756</v>
      </c>
      <c r="H13220" s="18">
        <v>1.4</v>
      </c>
      <c r="I13220" s="18">
        <v>1.79</v>
      </c>
      <c r="Q13220"/>
    </row>
    <row r="13221" spans="2:17" x14ac:dyDescent="0.25">
      <c r="B13221" s="18">
        <v>2013</v>
      </c>
      <c r="C13221" s="18" t="s">
        <v>8</v>
      </c>
      <c r="D13221" s="18" t="s">
        <v>205</v>
      </c>
      <c r="E13221" s="18" t="s">
        <v>1784</v>
      </c>
      <c r="F13221" s="18" t="s">
        <v>3767</v>
      </c>
      <c r="G13221" s="18">
        <v>1032</v>
      </c>
      <c r="H13221" s="18">
        <v>1.45</v>
      </c>
      <c r="I13221" s="18">
        <v>1.63</v>
      </c>
      <c r="Q13221"/>
    </row>
    <row r="13222" spans="2:17" x14ac:dyDescent="0.25">
      <c r="B13222" s="18">
        <v>2013</v>
      </c>
      <c r="C13222" s="18" t="s">
        <v>8</v>
      </c>
      <c r="D13222" s="18" t="s">
        <v>205</v>
      </c>
      <c r="E13222" s="18" t="s">
        <v>1784</v>
      </c>
      <c r="F13222" s="18" t="s">
        <v>3768</v>
      </c>
      <c r="G13222" s="18">
        <v>660</v>
      </c>
      <c r="H13222" s="18">
        <v>1.33</v>
      </c>
      <c r="I13222" s="18">
        <v>1.62</v>
      </c>
      <c r="Q13222"/>
    </row>
    <row r="13223" spans="2:17" x14ac:dyDescent="0.25">
      <c r="B13223" s="18">
        <v>2013</v>
      </c>
      <c r="C13223" s="18" t="s">
        <v>8</v>
      </c>
      <c r="D13223" s="18" t="s">
        <v>205</v>
      </c>
      <c r="E13223" s="18" t="s">
        <v>1784</v>
      </c>
      <c r="F13223" s="18" t="s">
        <v>3769</v>
      </c>
      <c r="G13223" s="18">
        <v>888</v>
      </c>
      <c r="H13223" s="18">
        <v>1.45</v>
      </c>
      <c r="I13223" s="18">
        <v>1.61</v>
      </c>
      <c r="Q13223"/>
    </row>
    <row r="13224" spans="2:17" x14ac:dyDescent="0.25">
      <c r="B13224" s="18">
        <v>2013</v>
      </c>
      <c r="C13224" s="18" t="s">
        <v>8</v>
      </c>
      <c r="D13224" s="18" t="s">
        <v>205</v>
      </c>
      <c r="E13224" s="18" t="s">
        <v>1784</v>
      </c>
      <c r="F13224" s="18" t="s">
        <v>3770</v>
      </c>
      <c r="G13224" s="18">
        <v>636</v>
      </c>
      <c r="H13224" s="18">
        <v>1.49</v>
      </c>
      <c r="I13224" s="18">
        <v>1.61</v>
      </c>
      <c r="Q13224"/>
    </row>
    <row r="13225" spans="2:17" x14ac:dyDescent="0.25">
      <c r="B13225" s="18">
        <v>2013</v>
      </c>
      <c r="C13225" s="18" t="s">
        <v>8</v>
      </c>
      <c r="D13225" s="18" t="s">
        <v>205</v>
      </c>
      <c r="E13225" s="18" t="s">
        <v>1784</v>
      </c>
      <c r="F13225" s="18" t="s">
        <v>3771</v>
      </c>
      <c r="G13225" s="18">
        <v>1056</v>
      </c>
      <c r="H13225" s="18">
        <v>1.3</v>
      </c>
      <c r="I13225" s="18">
        <v>1.81</v>
      </c>
      <c r="Q13225"/>
    </row>
    <row r="13226" spans="2:17" x14ac:dyDescent="0.25">
      <c r="B13226" s="18">
        <v>2013</v>
      </c>
      <c r="C13226" s="18" t="s">
        <v>8</v>
      </c>
      <c r="D13226" s="18" t="s">
        <v>205</v>
      </c>
      <c r="E13226" s="18" t="s">
        <v>1784</v>
      </c>
      <c r="F13226" s="18" t="s">
        <v>4039</v>
      </c>
      <c r="G13226" s="18">
        <v>996</v>
      </c>
      <c r="H13226" s="18">
        <v>1.43</v>
      </c>
      <c r="I13226" s="18">
        <v>1.62</v>
      </c>
      <c r="Q13226"/>
    </row>
    <row r="13227" spans="2:17" x14ac:dyDescent="0.25">
      <c r="B13227" s="18">
        <v>2013</v>
      </c>
      <c r="C13227" s="18" t="s">
        <v>8</v>
      </c>
      <c r="D13227" s="18" t="s">
        <v>266</v>
      </c>
      <c r="E13227" s="18" t="s">
        <v>1794</v>
      </c>
      <c r="F13227" s="18" t="s">
        <v>1795</v>
      </c>
      <c r="G13227" s="18">
        <v>2508</v>
      </c>
      <c r="H13227" s="18">
        <v>2.72</v>
      </c>
      <c r="I13227" s="18">
        <v>3.88</v>
      </c>
      <c r="Q13227"/>
    </row>
    <row r="13228" spans="2:17" x14ac:dyDescent="0.25">
      <c r="B13228" s="18">
        <v>2013</v>
      </c>
      <c r="C13228" s="18" t="s">
        <v>8</v>
      </c>
      <c r="D13228" s="18" t="s">
        <v>266</v>
      </c>
      <c r="E13228" s="18" t="s">
        <v>1794</v>
      </c>
      <c r="F13228" s="18" t="s">
        <v>1796</v>
      </c>
      <c r="G13228" s="18">
        <v>1764</v>
      </c>
      <c r="H13228" s="18">
        <v>2.76</v>
      </c>
      <c r="I13228" s="18">
        <v>3.61</v>
      </c>
      <c r="Q13228"/>
    </row>
    <row r="13229" spans="2:17" x14ac:dyDescent="0.25">
      <c r="B13229" s="18">
        <v>2013</v>
      </c>
      <c r="C13229" s="18" t="s">
        <v>8</v>
      </c>
      <c r="D13229" s="18" t="s">
        <v>266</v>
      </c>
      <c r="E13229" s="18" t="s">
        <v>1794</v>
      </c>
      <c r="F13229" s="18" t="s">
        <v>1797</v>
      </c>
      <c r="G13229" s="18">
        <v>2580</v>
      </c>
      <c r="H13229" s="18">
        <v>2.79</v>
      </c>
      <c r="I13229" s="18">
        <v>3.59</v>
      </c>
      <c r="Q13229"/>
    </row>
    <row r="13230" spans="2:17" x14ac:dyDescent="0.25">
      <c r="B13230" s="18">
        <v>2013</v>
      </c>
      <c r="C13230" s="18" t="s">
        <v>8</v>
      </c>
      <c r="D13230" s="18" t="s">
        <v>266</v>
      </c>
      <c r="E13230" s="18" t="s">
        <v>1794</v>
      </c>
      <c r="F13230" s="18" t="s">
        <v>1798</v>
      </c>
      <c r="G13230" s="18">
        <v>2748</v>
      </c>
      <c r="H13230" s="18">
        <v>2.4700000000000002</v>
      </c>
      <c r="I13230" s="18">
        <v>3.65</v>
      </c>
      <c r="Q13230"/>
    </row>
    <row r="13231" spans="2:17" x14ac:dyDescent="0.25">
      <c r="B13231" s="18">
        <v>2013</v>
      </c>
      <c r="C13231" s="18" t="s">
        <v>8</v>
      </c>
      <c r="D13231" s="18" t="s">
        <v>266</v>
      </c>
      <c r="E13231" s="18" t="s">
        <v>1794</v>
      </c>
      <c r="F13231" s="18" t="s">
        <v>1799</v>
      </c>
      <c r="G13231" s="18">
        <v>1836</v>
      </c>
      <c r="H13231" s="18">
        <v>2.57</v>
      </c>
      <c r="I13231" s="18">
        <v>3.63</v>
      </c>
      <c r="Q13231"/>
    </row>
    <row r="13232" spans="2:17" x14ac:dyDescent="0.25">
      <c r="B13232" s="18">
        <v>2013</v>
      </c>
      <c r="C13232" s="18" t="s">
        <v>8</v>
      </c>
      <c r="D13232" s="18" t="s">
        <v>266</v>
      </c>
      <c r="E13232" s="18" t="s">
        <v>1794</v>
      </c>
      <c r="F13232" s="18" t="s">
        <v>1800</v>
      </c>
      <c r="G13232" s="18">
        <v>1368</v>
      </c>
      <c r="H13232" s="18">
        <v>2.86</v>
      </c>
      <c r="I13232" s="18">
        <v>3.92</v>
      </c>
      <c r="Q13232"/>
    </row>
    <row r="13233" spans="2:17" x14ac:dyDescent="0.25">
      <c r="B13233" s="18">
        <v>2013</v>
      </c>
      <c r="C13233" s="18" t="s">
        <v>8</v>
      </c>
      <c r="D13233" s="18" t="s">
        <v>94</v>
      </c>
      <c r="E13233" s="18" t="s">
        <v>1801</v>
      </c>
      <c r="F13233" s="18" t="s">
        <v>1802</v>
      </c>
      <c r="G13233" s="18">
        <v>7860</v>
      </c>
      <c r="H13233" s="18">
        <v>0.56000000000000005</v>
      </c>
      <c r="I13233" s="18">
        <v>1.1299999999999999</v>
      </c>
      <c r="Q13233"/>
    </row>
    <row r="13234" spans="2:17" x14ac:dyDescent="0.25">
      <c r="B13234" s="18">
        <v>2013</v>
      </c>
      <c r="C13234" s="18" t="s">
        <v>8</v>
      </c>
      <c r="D13234" s="18" t="s">
        <v>94</v>
      </c>
      <c r="E13234" s="18" t="s">
        <v>1801</v>
      </c>
      <c r="F13234" s="18" t="s">
        <v>1803</v>
      </c>
      <c r="G13234" s="18">
        <v>5544</v>
      </c>
      <c r="H13234" s="18">
        <v>0.59</v>
      </c>
      <c r="I13234" s="18">
        <v>1.0900000000000001</v>
      </c>
      <c r="Q13234"/>
    </row>
    <row r="13235" spans="2:17" x14ac:dyDescent="0.25">
      <c r="B13235" s="18">
        <v>2013</v>
      </c>
      <c r="C13235" s="18" t="s">
        <v>8</v>
      </c>
      <c r="D13235" s="18" t="s">
        <v>94</v>
      </c>
      <c r="E13235" s="18" t="s">
        <v>1801</v>
      </c>
      <c r="F13235" s="18" t="s">
        <v>1804</v>
      </c>
      <c r="G13235" s="18">
        <v>7020</v>
      </c>
      <c r="H13235" s="18">
        <v>0.4</v>
      </c>
      <c r="I13235" s="18">
        <v>1.1599999999999999</v>
      </c>
      <c r="Q13235"/>
    </row>
    <row r="13236" spans="2:17" x14ac:dyDescent="0.25">
      <c r="B13236" s="18">
        <v>2013</v>
      </c>
      <c r="C13236" s="18" t="s">
        <v>8</v>
      </c>
      <c r="D13236" s="18" t="s">
        <v>94</v>
      </c>
      <c r="E13236" s="18" t="s">
        <v>1801</v>
      </c>
      <c r="F13236" s="18" t="s">
        <v>1805</v>
      </c>
      <c r="G13236" s="18">
        <v>7068</v>
      </c>
      <c r="H13236" s="18">
        <v>1</v>
      </c>
      <c r="I13236" s="18">
        <v>0.91</v>
      </c>
      <c r="Q13236"/>
    </row>
    <row r="13237" spans="2:17" x14ac:dyDescent="0.25">
      <c r="B13237" s="18">
        <v>2013</v>
      </c>
      <c r="C13237" s="18" t="s">
        <v>8</v>
      </c>
      <c r="D13237" s="18" t="s">
        <v>94</v>
      </c>
      <c r="E13237" s="18" t="s">
        <v>1801</v>
      </c>
      <c r="F13237" s="18" t="s">
        <v>1806</v>
      </c>
      <c r="G13237" s="18">
        <v>7536</v>
      </c>
      <c r="H13237" s="18">
        <v>0.67</v>
      </c>
      <c r="I13237" s="18">
        <v>1.17</v>
      </c>
      <c r="Q13237"/>
    </row>
    <row r="13238" spans="2:17" x14ac:dyDescent="0.25">
      <c r="B13238" s="18">
        <v>2013</v>
      </c>
      <c r="C13238" s="18" t="s">
        <v>8</v>
      </c>
      <c r="D13238" s="18" t="s">
        <v>94</v>
      </c>
      <c r="E13238" s="18" t="s">
        <v>1801</v>
      </c>
      <c r="F13238" s="18" t="s">
        <v>1807</v>
      </c>
      <c r="G13238" s="18">
        <v>6456</v>
      </c>
      <c r="H13238" s="18">
        <v>0.94</v>
      </c>
      <c r="I13238" s="18">
        <v>1.0900000000000001</v>
      </c>
      <c r="Q13238"/>
    </row>
    <row r="13239" spans="2:17" x14ac:dyDescent="0.25">
      <c r="B13239" s="18">
        <v>2013</v>
      </c>
      <c r="C13239" s="18" t="s">
        <v>8</v>
      </c>
      <c r="D13239" s="18" t="s">
        <v>94</v>
      </c>
      <c r="E13239" s="18" t="s">
        <v>1801</v>
      </c>
      <c r="F13239" s="18" t="s">
        <v>1808</v>
      </c>
      <c r="G13239" s="18">
        <v>5076</v>
      </c>
      <c r="H13239" s="18">
        <v>0.48</v>
      </c>
      <c r="I13239" s="18">
        <v>0.92</v>
      </c>
      <c r="Q13239"/>
    </row>
    <row r="13240" spans="2:17" x14ac:dyDescent="0.25">
      <c r="B13240" s="18">
        <v>2013</v>
      </c>
      <c r="C13240" s="18" t="s">
        <v>8</v>
      </c>
      <c r="D13240" s="18" t="s">
        <v>94</v>
      </c>
      <c r="E13240" s="18" t="s">
        <v>1801</v>
      </c>
      <c r="F13240" s="18" t="s">
        <v>1809</v>
      </c>
      <c r="G13240" s="18">
        <v>6336</v>
      </c>
      <c r="H13240" s="18">
        <v>0.79</v>
      </c>
      <c r="I13240" s="18">
        <v>0.99</v>
      </c>
      <c r="Q13240"/>
    </row>
    <row r="13241" spans="2:17" x14ac:dyDescent="0.25">
      <c r="B13241" s="18">
        <v>2013</v>
      </c>
      <c r="C13241" s="18" t="s">
        <v>8</v>
      </c>
      <c r="D13241" s="18" t="s">
        <v>94</v>
      </c>
      <c r="E13241" s="18" t="s">
        <v>1801</v>
      </c>
      <c r="F13241" s="18" t="s">
        <v>1810</v>
      </c>
      <c r="G13241" s="18">
        <v>8100</v>
      </c>
      <c r="H13241" s="18">
        <v>0.73</v>
      </c>
      <c r="I13241" s="18">
        <v>0.99</v>
      </c>
      <c r="Q13241"/>
    </row>
    <row r="13242" spans="2:17" x14ac:dyDescent="0.25">
      <c r="B13242" s="18">
        <v>2013</v>
      </c>
      <c r="C13242" s="18" t="s">
        <v>8</v>
      </c>
      <c r="D13242" s="18" t="s">
        <v>94</v>
      </c>
      <c r="E13242" s="18" t="s">
        <v>1801</v>
      </c>
      <c r="F13242" s="18" t="s">
        <v>1811</v>
      </c>
      <c r="G13242" s="18">
        <v>5340</v>
      </c>
      <c r="H13242" s="18">
        <v>1.1599999999999999</v>
      </c>
      <c r="I13242" s="18">
        <v>1.05</v>
      </c>
      <c r="Q13242"/>
    </row>
    <row r="13243" spans="2:17" x14ac:dyDescent="0.25">
      <c r="B13243" s="18">
        <v>2013</v>
      </c>
      <c r="C13243" s="18" t="s">
        <v>8</v>
      </c>
      <c r="D13243" s="18" t="s">
        <v>94</v>
      </c>
      <c r="E13243" s="18" t="s">
        <v>1801</v>
      </c>
      <c r="F13243" s="18" t="s">
        <v>1812</v>
      </c>
      <c r="G13243" s="18">
        <v>9420</v>
      </c>
      <c r="H13243" s="18">
        <v>1.08</v>
      </c>
      <c r="I13243" s="18">
        <v>1.07</v>
      </c>
      <c r="Q13243"/>
    </row>
    <row r="13244" spans="2:17" x14ac:dyDescent="0.25">
      <c r="B13244" s="18">
        <v>2013</v>
      </c>
      <c r="C13244" s="18" t="s">
        <v>8</v>
      </c>
      <c r="D13244" s="18" t="s">
        <v>94</v>
      </c>
      <c r="E13244" s="18" t="s">
        <v>1801</v>
      </c>
      <c r="F13244" s="18" t="s">
        <v>1813</v>
      </c>
      <c r="G13244" s="18">
        <v>8832</v>
      </c>
      <c r="H13244" s="18">
        <v>0.67</v>
      </c>
      <c r="I13244" s="18">
        <v>1.2</v>
      </c>
      <c r="Q13244"/>
    </row>
    <row r="13245" spans="2:17" x14ac:dyDescent="0.25">
      <c r="B13245" s="18">
        <v>2013</v>
      </c>
      <c r="C13245" s="18" t="s">
        <v>8</v>
      </c>
      <c r="D13245" s="18" t="s">
        <v>94</v>
      </c>
      <c r="E13245" s="18" t="s">
        <v>1801</v>
      </c>
      <c r="F13245" s="18" t="s">
        <v>1814</v>
      </c>
      <c r="G13245" s="18">
        <v>5340</v>
      </c>
      <c r="H13245" s="18">
        <v>0.63</v>
      </c>
      <c r="I13245" s="18">
        <v>0.96</v>
      </c>
      <c r="Q13245"/>
    </row>
    <row r="13246" spans="2:17" x14ac:dyDescent="0.25">
      <c r="B13246" s="18">
        <v>2013</v>
      </c>
      <c r="C13246" s="18" t="s">
        <v>8</v>
      </c>
      <c r="D13246" s="18" t="s">
        <v>94</v>
      </c>
      <c r="E13246" s="18" t="s">
        <v>1801</v>
      </c>
      <c r="F13246" s="18" t="s">
        <v>1815</v>
      </c>
      <c r="G13246" s="18">
        <v>6144</v>
      </c>
      <c r="H13246" s="18">
        <v>0.64</v>
      </c>
      <c r="I13246" s="18">
        <v>0.96</v>
      </c>
      <c r="Q13246"/>
    </row>
    <row r="13247" spans="2:17" x14ac:dyDescent="0.25">
      <c r="B13247" s="18">
        <v>2013</v>
      </c>
      <c r="C13247" s="18" t="s">
        <v>8</v>
      </c>
      <c r="D13247" s="18" t="s">
        <v>94</v>
      </c>
      <c r="E13247" s="18" t="s">
        <v>1801</v>
      </c>
      <c r="F13247" s="18" t="s">
        <v>1816</v>
      </c>
      <c r="G13247" s="18">
        <v>6564</v>
      </c>
      <c r="H13247" s="18">
        <v>1.05</v>
      </c>
      <c r="I13247" s="18">
        <v>1.02</v>
      </c>
      <c r="Q13247"/>
    </row>
    <row r="13248" spans="2:17" x14ac:dyDescent="0.25">
      <c r="B13248" s="18">
        <v>2013</v>
      </c>
      <c r="C13248" s="18" t="s">
        <v>8</v>
      </c>
      <c r="D13248" s="18" t="s">
        <v>94</v>
      </c>
      <c r="E13248" s="18" t="s">
        <v>1801</v>
      </c>
      <c r="F13248" s="18" t="s">
        <v>1817</v>
      </c>
      <c r="G13248" s="18">
        <v>6336</v>
      </c>
      <c r="H13248" s="18">
        <v>0.99</v>
      </c>
      <c r="I13248" s="18">
        <v>1.0900000000000001</v>
      </c>
      <c r="Q13248"/>
    </row>
    <row r="13249" spans="2:17" x14ac:dyDescent="0.25">
      <c r="B13249" s="18">
        <v>2013</v>
      </c>
      <c r="C13249" s="18" t="s">
        <v>8</v>
      </c>
      <c r="D13249" s="18" t="s">
        <v>94</v>
      </c>
      <c r="E13249" s="18" t="s">
        <v>1801</v>
      </c>
      <c r="F13249" s="18" t="s">
        <v>1818</v>
      </c>
      <c r="G13249" s="18">
        <v>6828</v>
      </c>
      <c r="H13249" s="18">
        <v>0.4</v>
      </c>
      <c r="I13249" s="18">
        <v>0.96</v>
      </c>
      <c r="Q13249"/>
    </row>
    <row r="13250" spans="2:17" x14ac:dyDescent="0.25">
      <c r="B13250" s="18">
        <v>2013</v>
      </c>
      <c r="C13250" s="18" t="s">
        <v>8</v>
      </c>
      <c r="D13250" s="18" t="s">
        <v>94</v>
      </c>
      <c r="E13250" s="18" t="s">
        <v>1801</v>
      </c>
      <c r="F13250" s="18" t="s">
        <v>1819</v>
      </c>
      <c r="G13250" s="18">
        <v>5136</v>
      </c>
      <c r="H13250" s="18">
        <v>1.19</v>
      </c>
      <c r="I13250" s="18">
        <v>0.91</v>
      </c>
      <c r="Q13250"/>
    </row>
    <row r="13251" spans="2:17" x14ac:dyDescent="0.25">
      <c r="B13251" s="18">
        <v>2013</v>
      </c>
      <c r="C13251" s="18" t="s">
        <v>8</v>
      </c>
      <c r="D13251" s="18" t="s">
        <v>94</v>
      </c>
      <c r="E13251" s="18" t="s">
        <v>1801</v>
      </c>
      <c r="F13251" s="18" t="s">
        <v>1820</v>
      </c>
      <c r="G13251" s="18">
        <v>7056</v>
      </c>
      <c r="H13251" s="18">
        <v>0.4</v>
      </c>
      <c r="I13251" s="18">
        <v>1.06</v>
      </c>
      <c r="Q13251"/>
    </row>
    <row r="13252" spans="2:17" x14ac:dyDescent="0.25">
      <c r="B13252" s="18">
        <v>2013</v>
      </c>
      <c r="C13252" s="18" t="s">
        <v>8</v>
      </c>
      <c r="D13252" s="18" t="s">
        <v>1821</v>
      </c>
      <c r="E13252" s="18" t="s">
        <v>1822</v>
      </c>
      <c r="F13252" s="18" t="s">
        <v>1823</v>
      </c>
      <c r="G13252" s="18">
        <v>300</v>
      </c>
      <c r="H13252" s="18">
        <v>1.48</v>
      </c>
      <c r="I13252" s="18">
        <v>1.73</v>
      </c>
      <c r="Q13252"/>
    </row>
    <row r="13253" spans="2:17" x14ac:dyDescent="0.25">
      <c r="B13253" s="18">
        <v>2013</v>
      </c>
      <c r="C13253" s="18" t="s">
        <v>8</v>
      </c>
      <c r="D13253" s="18" t="s">
        <v>1821</v>
      </c>
      <c r="E13253" s="18" t="s">
        <v>1822</v>
      </c>
      <c r="F13253" s="18" t="s">
        <v>1824</v>
      </c>
      <c r="G13253" s="18">
        <v>348</v>
      </c>
      <c r="H13253" s="18">
        <v>1.46</v>
      </c>
      <c r="I13253" s="18">
        <v>1.78</v>
      </c>
      <c r="Q13253"/>
    </row>
    <row r="13254" spans="2:17" x14ac:dyDescent="0.25">
      <c r="B13254" s="18">
        <v>2013</v>
      </c>
      <c r="C13254" s="18" t="s">
        <v>8</v>
      </c>
      <c r="D13254" s="18" t="s">
        <v>1821</v>
      </c>
      <c r="E13254" s="18" t="s">
        <v>1822</v>
      </c>
      <c r="F13254" s="18" t="s">
        <v>1825</v>
      </c>
      <c r="G13254" s="18">
        <v>636</v>
      </c>
      <c r="H13254" s="18">
        <v>1.59</v>
      </c>
      <c r="I13254" s="18">
        <v>1.78</v>
      </c>
      <c r="Q13254"/>
    </row>
    <row r="13255" spans="2:17" x14ac:dyDescent="0.25">
      <c r="B13255" s="18">
        <v>2013</v>
      </c>
      <c r="C13255" s="18" t="s">
        <v>8</v>
      </c>
      <c r="D13255" s="18" t="s">
        <v>1821</v>
      </c>
      <c r="E13255" s="18" t="s">
        <v>1822</v>
      </c>
      <c r="F13255" s="18" t="s">
        <v>1826</v>
      </c>
      <c r="G13255" s="18">
        <v>252</v>
      </c>
      <c r="H13255" s="18">
        <v>1.49</v>
      </c>
      <c r="I13255" s="18">
        <v>1.75</v>
      </c>
      <c r="Q13255"/>
    </row>
    <row r="13256" spans="2:17" x14ac:dyDescent="0.25">
      <c r="B13256" s="18">
        <v>2013</v>
      </c>
      <c r="C13256" s="18" t="s">
        <v>8</v>
      </c>
      <c r="D13256" s="18" t="s">
        <v>1821</v>
      </c>
      <c r="E13256" s="18" t="s">
        <v>1822</v>
      </c>
      <c r="F13256" s="18" t="s">
        <v>1827</v>
      </c>
      <c r="G13256" s="18">
        <v>420</v>
      </c>
      <c r="H13256" s="18">
        <v>1.54</v>
      </c>
      <c r="I13256" s="18">
        <v>1.87</v>
      </c>
      <c r="Q13256"/>
    </row>
    <row r="13257" spans="2:17" x14ac:dyDescent="0.25">
      <c r="B13257" s="18">
        <v>2013</v>
      </c>
      <c r="C13257" s="18" t="s">
        <v>8</v>
      </c>
      <c r="D13257" s="18" t="s">
        <v>1821</v>
      </c>
      <c r="E13257" s="18" t="s">
        <v>1822</v>
      </c>
      <c r="F13257" s="18" t="s">
        <v>1828</v>
      </c>
      <c r="G13257" s="18">
        <v>456</v>
      </c>
      <c r="H13257" s="18">
        <v>1.4</v>
      </c>
      <c r="I13257" s="18">
        <v>1.83</v>
      </c>
      <c r="Q13257"/>
    </row>
    <row r="13258" spans="2:17" x14ac:dyDescent="0.25">
      <c r="B13258" s="18">
        <v>2013</v>
      </c>
      <c r="C13258" s="18" t="s">
        <v>8</v>
      </c>
      <c r="D13258" s="18" t="s">
        <v>1821</v>
      </c>
      <c r="E13258" s="18" t="s">
        <v>1822</v>
      </c>
      <c r="F13258" s="18" t="s">
        <v>1829</v>
      </c>
      <c r="G13258" s="18">
        <v>420</v>
      </c>
      <c r="H13258" s="18">
        <v>1.43</v>
      </c>
      <c r="I13258" s="18">
        <v>1.75</v>
      </c>
      <c r="Q13258"/>
    </row>
    <row r="13259" spans="2:17" x14ac:dyDescent="0.25">
      <c r="B13259" s="18">
        <v>2013</v>
      </c>
      <c r="C13259" s="18" t="s">
        <v>8</v>
      </c>
      <c r="D13259" s="18" t="s">
        <v>1821</v>
      </c>
      <c r="E13259" s="18" t="s">
        <v>1822</v>
      </c>
      <c r="F13259" s="18" t="s">
        <v>1830</v>
      </c>
      <c r="G13259" s="18">
        <v>576</v>
      </c>
      <c r="H13259" s="18">
        <v>1.43</v>
      </c>
      <c r="I13259" s="18">
        <v>1.71</v>
      </c>
      <c r="Q13259"/>
    </row>
    <row r="13260" spans="2:17" x14ac:dyDescent="0.25">
      <c r="B13260" s="18">
        <v>2013</v>
      </c>
      <c r="C13260" s="18" t="s">
        <v>8</v>
      </c>
      <c r="D13260" s="18" t="s">
        <v>1821</v>
      </c>
      <c r="E13260" s="18" t="s">
        <v>1822</v>
      </c>
      <c r="F13260" s="18" t="s">
        <v>1831</v>
      </c>
      <c r="G13260" s="18">
        <v>288</v>
      </c>
      <c r="H13260" s="18">
        <v>1.55</v>
      </c>
      <c r="I13260" s="18">
        <v>1.9</v>
      </c>
      <c r="Q13260"/>
    </row>
    <row r="13261" spans="2:17" x14ac:dyDescent="0.25">
      <c r="B13261" s="18">
        <v>2013</v>
      </c>
      <c r="C13261" s="18" t="s">
        <v>8</v>
      </c>
      <c r="D13261" s="18" t="s">
        <v>1821</v>
      </c>
      <c r="E13261" s="18" t="s">
        <v>1822</v>
      </c>
      <c r="F13261" s="18" t="s">
        <v>1832</v>
      </c>
      <c r="G13261" s="18">
        <v>648</v>
      </c>
      <c r="H13261" s="18">
        <v>1.47</v>
      </c>
      <c r="I13261" s="18">
        <v>1.88</v>
      </c>
      <c r="Q13261"/>
    </row>
    <row r="13262" spans="2:17" x14ac:dyDescent="0.25">
      <c r="B13262" s="18">
        <v>2013</v>
      </c>
      <c r="C13262" s="18" t="s">
        <v>8</v>
      </c>
      <c r="D13262" s="18" t="s">
        <v>1821</v>
      </c>
      <c r="E13262" s="18" t="s">
        <v>1822</v>
      </c>
      <c r="F13262" s="18" t="s">
        <v>1833</v>
      </c>
      <c r="G13262" s="18">
        <v>588</v>
      </c>
      <c r="H13262" s="18">
        <v>1.41</v>
      </c>
      <c r="I13262" s="18">
        <v>1.7</v>
      </c>
      <c r="Q13262"/>
    </row>
    <row r="13263" spans="2:17" x14ac:dyDescent="0.25">
      <c r="B13263" s="18">
        <v>2013</v>
      </c>
      <c r="C13263" s="18" t="s">
        <v>8</v>
      </c>
      <c r="D13263" s="18" t="s">
        <v>1821</v>
      </c>
      <c r="E13263" s="18" t="s">
        <v>1822</v>
      </c>
      <c r="F13263" s="18" t="s">
        <v>1834</v>
      </c>
      <c r="G13263" s="18">
        <v>492</v>
      </c>
      <c r="H13263" s="18">
        <v>1.41</v>
      </c>
      <c r="I13263" s="18">
        <v>1.75</v>
      </c>
      <c r="Q13263"/>
    </row>
    <row r="13264" spans="2:17" x14ac:dyDescent="0.25">
      <c r="B13264" s="18">
        <v>2013</v>
      </c>
      <c r="C13264" s="18" t="s">
        <v>8</v>
      </c>
      <c r="D13264" s="18" t="s">
        <v>1821</v>
      </c>
      <c r="E13264" s="18" t="s">
        <v>1822</v>
      </c>
      <c r="F13264" s="18" t="s">
        <v>1835</v>
      </c>
      <c r="G13264" s="18">
        <v>396</v>
      </c>
      <c r="H13264" s="18">
        <v>1.47</v>
      </c>
      <c r="I13264" s="18">
        <v>1.78</v>
      </c>
      <c r="Q13264"/>
    </row>
    <row r="13265" spans="2:17" x14ac:dyDescent="0.25">
      <c r="B13265" s="18">
        <v>2013</v>
      </c>
      <c r="C13265" s="18" t="s">
        <v>8</v>
      </c>
      <c r="D13265" s="18" t="s">
        <v>1821</v>
      </c>
      <c r="E13265" s="18" t="s">
        <v>1822</v>
      </c>
      <c r="F13265" s="18" t="s">
        <v>1836</v>
      </c>
      <c r="G13265" s="18">
        <v>552</v>
      </c>
      <c r="H13265" s="18">
        <v>1.5</v>
      </c>
      <c r="I13265" s="18">
        <v>1.84</v>
      </c>
      <c r="Q13265"/>
    </row>
    <row r="13266" spans="2:17" x14ac:dyDescent="0.25">
      <c r="B13266" s="18">
        <v>2013</v>
      </c>
      <c r="C13266" s="18" t="s">
        <v>8</v>
      </c>
      <c r="D13266" s="18" t="s">
        <v>1821</v>
      </c>
      <c r="E13266" s="18" t="s">
        <v>1822</v>
      </c>
      <c r="F13266" s="18" t="s">
        <v>1837</v>
      </c>
      <c r="G13266" s="18">
        <v>708</v>
      </c>
      <c r="H13266" s="18">
        <v>1.51</v>
      </c>
      <c r="I13266" s="18">
        <v>1.85</v>
      </c>
      <c r="Q13266"/>
    </row>
    <row r="13267" spans="2:17" x14ac:dyDescent="0.25">
      <c r="B13267" s="18">
        <v>2013</v>
      </c>
      <c r="C13267" s="18" t="s">
        <v>8</v>
      </c>
      <c r="D13267" s="18" t="s">
        <v>1821</v>
      </c>
      <c r="E13267" s="18" t="s">
        <v>1822</v>
      </c>
      <c r="F13267" s="18" t="s">
        <v>1838</v>
      </c>
      <c r="G13267" s="18">
        <v>660</v>
      </c>
      <c r="H13267" s="18">
        <v>1.52</v>
      </c>
      <c r="I13267" s="18">
        <v>1.87</v>
      </c>
      <c r="Q13267"/>
    </row>
    <row r="13268" spans="2:17" x14ac:dyDescent="0.25">
      <c r="B13268" s="18">
        <v>2013</v>
      </c>
      <c r="C13268" s="18" t="s">
        <v>8</v>
      </c>
      <c r="D13268" s="18" t="s">
        <v>1821</v>
      </c>
      <c r="E13268" s="18" t="s">
        <v>1822</v>
      </c>
      <c r="F13268" s="18" t="s">
        <v>1839</v>
      </c>
      <c r="G13268" s="18">
        <v>384</v>
      </c>
      <c r="H13268" s="18">
        <v>1.57</v>
      </c>
      <c r="I13268" s="18">
        <v>1.8</v>
      </c>
      <c r="Q13268"/>
    </row>
    <row r="13269" spans="2:17" x14ac:dyDescent="0.25">
      <c r="B13269" s="18">
        <v>2013</v>
      </c>
      <c r="C13269" s="18" t="s">
        <v>8</v>
      </c>
      <c r="D13269" s="18" t="s">
        <v>1821</v>
      </c>
      <c r="E13269" s="18" t="s">
        <v>1822</v>
      </c>
      <c r="F13269" s="18" t="s">
        <v>1840</v>
      </c>
      <c r="G13269" s="18">
        <v>396</v>
      </c>
      <c r="H13269" s="18">
        <v>1.52</v>
      </c>
      <c r="I13269" s="18">
        <v>1.86</v>
      </c>
      <c r="Q13269"/>
    </row>
    <row r="13270" spans="2:17" x14ac:dyDescent="0.25">
      <c r="B13270" s="18">
        <v>2013</v>
      </c>
      <c r="C13270" s="18" t="s">
        <v>8</v>
      </c>
      <c r="D13270" s="18" t="s">
        <v>1821</v>
      </c>
      <c r="E13270" s="18" t="s">
        <v>1822</v>
      </c>
      <c r="F13270" s="18" t="s">
        <v>1841</v>
      </c>
      <c r="G13270" s="18">
        <v>456</v>
      </c>
      <c r="H13270" s="18">
        <v>1.56</v>
      </c>
      <c r="I13270" s="18">
        <v>1.79</v>
      </c>
      <c r="Q13270"/>
    </row>
    <row r="13271" spans="2:17" x14ac:dyDescent="0.25">
      <c r="B13271" s="18">
        <v>2013</v>
      </c>
      <c r="C13271" s="18" t="s">
        <v>8</v>
      </c>
      <c r="D13271" s="18" t="s">
        <v>1821</v>
      </c>
      <c r="E13271" s="18" t="s">
        <v>1822</v>
      </c>
      <c r="F13271" s="18" t="s">
        <v>1842</v>
      </c>
      <c r="G13271" s="18">
        <v>480</v>
      </c>
      <c r="H13271" s="18">
        <v>1.46</v>
      </c>
      <c r="I13271" s="18">
        <v>1.74</v>
      </c>
      <c r="Q13271"/>
    </row>
    <row r="13272" spans="2:17" x14ac:dyDescent="0.25">
      <c r="B13272" s="18">
        <v>2013</v>
      </c>
      <c r="C13272" s="18" t="s">
        <v>8</v>
      </c>
      <c r="D13272" s="18" t="s">
        <v>1821</v>
      </c>
      <c r="E13272" s="18" t="s">
        <v>1822</v>
      </c>
      <c r="F13272" s="18" t="s">
        <v>1843</v>
      </c>
      <c r="G13272" s="18">
        <v>648</v>
      </c>
      <c r="H13272" s="18">
        <v>1.54</v>
      </c>
      <c r="I13272" s="18">
        <v>1.8</v>
      </c>
      <c r="Q13272"/>
    </row>
    <row r="13273" spans="2:17" x14ac:dyDescent="0.25">
      <c r="B13273" s="18">
        <v>2013</v>
      </c>
      <c r="C13273" s="18" t="s">
        <v>8</v>
      </c>
      <c r="D13273" s="18" t="s">
        <v>1821</v>
      </c>
      <c r="E13273" s="18" t="s">
        <v>1822</v>
      </c>
      <c r="F13273" s="18" t="s">
        <v>1844</v>
      </c>
      <c r="G13273" s="18">
        <v>564</v>
      </c>
      <c r="H13273" s="18">
        <v>1.5</v>
      </c>
      <c r="I13273" s="18">
        <v>1.83</v>
      </c>
      <c r="Q13273"/>
    </row>
    <row r="13274" spans="2:17" x14ac:dyDescent="0.25">
      <c r="B13274" s="18">
        <v>2013</v>
      </c>
      <c r="C13274" s="18" t="s">
        <v>8</v>
      </c>
      <c r="D13274" s="18" t="s">
        <v>1821</v>
      </c>
      <c r="E13274" s="18" t="s">
        <v>1822</v>
      </c>
      <c r="F13274" s="18" t="s">
        <v>1845</v>
      </c>
      <c r="G13274" s="18">
        <v>516</v>
      </c>
      <c r="H13274" s="18">
        <v>1.59</v>
      </c>
      <c r="I13274" s="18">
        <v>1.81</v>
      </c>
      <c r="Q13274"/>
    </row>
    <row r="13275" spans="2:17" x14ac:dyDescent="0.25">
      <c r="B13275" s="18">
        <v>2013</v>
      </c>
      <c r="C13275" s="18" t="s">
        <v>8</v>
      </c>
      <c r="D13275" s="18" t="s">
        <v>1821</v>
      </c>
      <c r="E13275" s="18" t="s">
        <v>1822</v>
      </c>
      <c r="F13275" s="18" t="s">
        <v>1846</v>
      </c>
      <c r="G13275" s="18">
        <v>420</v>
      </c>
      <c r="H13275" s="18">
        <v>1.54</v>
      </c>
      <c r="I13275" s="18">
        <v>1.75</v>
      </c>
      <c r="Q13275"/>
    </row>
    <row r="13276" spans="2:17" x14ac:dyDescent="0.25">
      <c r="B13276" s="18">
        <v>2013</v>
      </c>
      <c r="C13276" s="18" t="s">
        <v>8</v>
      </c>
      <c r="D13276" s="18" t="s">
        <v>1821</v>
      </c>
      <c r="E13276" s="18" t="s">
        <v>1822</v>
      </c>
      <c r="F13276" s="18" t="s">
        <v>1847</v>
      </c>
      <c r="G13276" s="18">
        <v>588</v>
      </c>
      <c r="H13276" s="18">
        <v>1.6</v>
      </c>
      <c r="I13276" s="18">
        <v>1.7</v>
      </c>
      <c r="Q13276"/>
    </row>
    <row r="13277" spans="2:17" x14ac:dyDescent="0.25">
      <c r="B13277" s="18">
        <v>2013</v>
      </c>
      <c r="C13277" s="18" t="s">
        <v>8</v>
      </c>
      <c r="D13277" s="18" t="s">
        <v>1821</v>
      </c>
      <c r="E13277" s="18" t="s">
        <v>1822</v>
      </c>
      <c r="F13277" s="18" t="s">
        <v>1848</v>
      </c>
      <c r="G13277" s="18">
        <v>636</v>
      </c>
      <c r="H13277" s="18">
        <v>1.51</v>
      </c>
      <c r="I13277" s="18">
        <v>1.89</v>
      </c>
      <c r="Q13277"/>
    </row>
    <row r="13278" spans="2:17" x14ac:dyDescent="0.25">
      <c r="B13278" s="18">
        <v>2013</v>
      </c>
      <c r="C13278" s="18" t="s">
        <v>8</v>
      </c>
      <c r="D13278" s="18" t="s">
        <v>1821</v>
      </c>
      <c r="E13278" s="18" t="s">
        <v>1822</v>
      </c>
      <c r="F13278" s="18" t="s">
        <v>1849</v>
      </c>
      <c r="G13278" s="18">
        <v>384</v>
      </c>
      <c r="H13278" s="18">
        <v>1.52</v>
      </c>
      <c r="I13278" s="18">
        <v>1.8</v>
      </c>
      <c r="Q13278"/>
    </row>
    <row r="13279" spans="2:17" x14ac:dyDescent="0.25">
      <c r="B13279" s="18">
        <v>2013</v>
      </c>
      <c r="C13279" s="18" t="s">
        <v>8</v>
      </c>
      <c r="D13279" s="18" t="s">
        <v>1821</v>
      </c>
      <c r="E13279" s="18" t="s">
        <v>1822</v>
      </c>
      <c r="F13279" s="18" t="s">
        <v>1850</v>
      </c>
      <c r="G13279" s="18">
        <v>696</v>
      </c>
      <c r="H13279" s="18">
        <v>1.58</v>
      </c>
      <c r="I13279" s="18">
        <v>1.86</v>
      </c>
      <c r="Q13279"/>
    </row>
    <row r="13280" spans="2:17" x14ac:dyDescent="0.25">
      <c r="B13280" s="18">
        <v>2013</v>
      </c>
      <c r="C13280" s="18" t="s">
        <v>8</v>
      </c>
      <c r="D13280" s="18" t="s">
        <v>1821</v>
      </c>
      <c r="E13280" s="18" t="s">
        <v>1822</v>
      </c>
      <c r="F13280" s="18" t="s">
        <v>1851</v>
      </c>
      <c r="G13280" s="18">
        <v>576</v>
      </c>
      <c r="H13280" s="18">
        <v>1.4</v>
      </c>
      <c r="I13280" s="18">
        <v>1.85</v>
      </c>
      <c r="Q13280"/>
    </row>
    <row r="13281" spans="2:17" x14ac:dyDescent="0.25">
      <c r="B13281" s="18">
        <v>2013</v>
      </c>
      <c r="C13281" s="18" t="s">
        <v>8</v>
      </c>
      <c r="D13281" s="18" t="s">
        <v>1821</v>
      </c>
      <c r="E13281" s="18" t="s">
        <v>1822</v>
      </c>
      <c r="F13281" s="18" t="s">
        <v>1852</v>
      </c>
      <c r="G13281" s="18">
        <v>720</v>
      </c>
      <c r="H13281" s="18">
        <v>1.49</v>
      </c>
      <c r="I13281" s="18">
        <v>1.76</v>
      </c>
      <c r="Q13281"/>
    </row>
    <row r="13282" spans="2:17" x14ac:dyDescent="0.25">
      <c r="B13282" s="18">
        <v>2013</v>
      </c>
      <c r="C13282" s="18" t="s">
        <v>8</v>
      </c>
      <c r="D13282" s="18" t="s">
        <v>1821</v>
      </c>
      <c r="E13282" s="18" t="s">
        <v>1822</v>
      </c>
      <c r="F13282" s="18" t="s">
        <v>3772</v>
      </c>
      <c r="G13282" s="18">
        <v>552</v>
      </c>
      <c r="H13282" s="18">
        <v>1.6</v>
      </c>
      <c r="I13282" s="18">
        <v>1.7</v>
      </c>
      <c r="Q13282"/>
    </row>
    <row r="13283" spans="2:17" x14ac:dyDescent="0.25">
      <c r="B13283" s="18">
        <v>2013</v>
      </c>
      <c r="C13283" s="18" t="s">
        <v>8</v>
      </c>
      <c r="D13283" s="18" t="s">
        <v>1821</v>
      </c>
      <c r="E13283" s="18" t="s">
        <v>1822</v>
      </c>
      <c r="F13283" s="18" t="s">
        <v>3773</v>
      </c>
      <c r="G13283" s="18">
        <v>564</v>
      </c>
      <c r="H13283" s="18">
        <v>1.46</v>
      </c>
      <c r="I13283" s="18">
        <v>1.79</v>
      </c>
      <c r="Q13283"/>
    </row>
    <row r="13284" spans="2:17" x14ac:dyDescent="0.25">
      <c r="B13284" s="18">
        <v>2013</v>
      </c>
      <c r="C13284" s="18" t="s">
        <v>8</v>
      </c>
      <c r="D13284" s="18" t="s">
        <v>1821</v>
      </c>
      <c r="E13284" s="18" t="s">
        <v>1822</v>
      </c>
      <c r="F13284" s="18" t="s">
        <v>1853</v>
      </c>
      <c r="G13284" s="18">
        <v>660</v>
      </c>
      <c r="H13284" s="18">
        <v>1.55</v>
      </c>
      <c r="I13284" s="18">
        <v>1.72</v>
      </c>
      <c r="Q13284"/>
    </row>
    <row r="13285" spans="2:17" x14ac:dyDescent="0.25">
      <c r="B13285" s="18">
        <v>2013</v>
      </c>
      <c r="C13285" s="18" t="s">
        <v>8</v>
      </c>
      <c r="D13285" s="18" t="s">
        <v>1821</v>
      </c>
      <c r="E13285" s="18" t="s">
        <v>1822</v>
      </c>
      <c r="F13285" s="18" t="s">
        <v>1854</v>
      </c>
      <c r="G13285" s="18">
        <v>624</v>
      </c>
      <c r="H13285" s="18">
        <v>1.46</v>
      </c>
      <c r="I13285" s="18">
        <v>1.83</v>
      </c>
      <c r="Q13285"/>
    </row>
    <row r="13286" spans="2:17" x14ac:dyDescent="0.25">
      <c r="B13286" s="18">
        <v>2013</v>
      </c>
      <c r="C13286" s="18" t="s">
        <v>8</v>
      </c>
      <c r="D13286" s="18" t="s">
        <v>1821</v>
      </c>
      <c r="E13286" s="18" t="s">
        <v>1822</v>
      </c>
      <c r="F13286" s="18" t="s">
        <v>1855</v>
      </c>
      <c r="G13286" s="18">
        <v>540</v>
      </c>
      <c r="H13286" s="18">
        <v>1.41</v>
      </c>
      <c r="I13286" s="18">
        <v>1.81</v>
      </c>
      <c r="Q13286"/>
    </row>
    <row r="13287" spans="2:17" x14ac:dyDescent="0.25">
      <c r="B13287" s="18">
        <v>2013</v>
      </c>
      <c r="C13287" s="18" t="s">
        <v>8</v>
      </c>
      <c r="D13287" s="18" t="s">
        <v>1821</v>
      </c>
      <c r="E13287" s="18" t="s">
        <v>1822</v>
      </c>
      <c r="F13287" s="18" t="s">
        <v>1856</v>
      </c>
      <c r="G13287" s="18">
        <v>696</v>
      </c>
      <c r="H13287" s="18">
        <v>1.47</v>
      </c>
      <c r="I13287" s="18">
        <v>1.8</v>
      </c>
      <c r="Q13287"/>
    </row>
    <row r="13288" spans="2:17" x14ac:dyDescent="0.25">
      <c r="B13288" s="18">
        <v>2013</v>
      </c>
      <c r="C13288" s="18" t="s">
        <v>8</v>
      </c>
      <c r="D13288" s="18" t="s">
        <v>1821</v>
      </c>
      <c r="E13288" s="18" t="s">
        <v>1822</v>
      </c>
      <c r="F13288" s="18" t="s">
        <v>1857</v>
      </c>
      <c r="G13288" s="18">
        <v>432</v>
      </c>
      <c r="H13288" s="18">
        <v>1.46</v>
      </c>
      <c r="I13288" s="18">
        <v>1.79</v>
      </c>
      <c r="Q13288"/>
    </row>
    <row r="13289" spans="2:17" x14ac:dyDescent="0.25">
      <c r="B13289" s="18">
        <v>2013</v>
      </c>
      <c r="C13289" s="18" t="s">
        <v>8</v>
      </c>
      <c r="D13289" s="18" t="s">
        <v>1821</v>
      </c>
      <c r="E13289" s="18" t="s">
        <v>1822</v>
      </c>
      <c r="F13289" s="18" t="s">
        <v>1858</v>
      </c>
      <c r="G13289" s="18">
        <v>648</v>
      </c>
      <c r="H13289" s="18">
        <v>1.4</v>
      </c>
      <c r="I13289" s="18">
        <v>1.8</v>
      </c>
      <c r="Q13289"/>
    </row>
    <row r="13290" spans="2:17" x14ac:dyDescent="0.25">
      <c r="B13290" s="18">
        <v>2013</v>
      </c>
      <c r="C13290" s="18" t="s">
        <v>8</v>
      </c>
      <c r="D13290" s="18" t="s">
        <v>1821</v>
      </c>
      <c r="E13290" s="18" t="s">
        <v>1822</v>
      </c>
      <c r="F13290" s="18" t="s">
        <v>1859</v>
      </c>
      <c r="G13290" s="18">
        <v>528</v>
      </c>
      <c r="H13290" s="18">
        <v>1.45</v>
      </c>
      <c r="I13290" s="18">
        <v>1.71</v>
      </c>
      <c r="Q13290"/>
    </row>
    <row r="13291" spans="2:17" x14ac:dyDescent="0.25">
      <c r="B13291" s="18">
        <v>2013</v>
      </c>
      <c r="C13291" s="18" t="s">
        <v>8</v>
      </c>
      <c r="D13291" s="18" t="s">
        <v>1821</v>
      </c>
      <c r="E13291" s="18" t="s">
        <v>1822</v>
      </c>
      <c r="F13291" s="18" t="s">
        <v>1860</v>
      </c>
      <c r="G13291" s="18">
        <v>240</v>
      </c>
      <c r="H13291" s="18">
        <v>1.48</v>
      </c>
      <c r="I13291" s="18">
        <v>1.85</v>
      </c>
      <c r="Q13291"/>
    </row>
    <row r="13292" spans="2:17" x14ac:dyDescent="0.25">
      <c r="B13292" s="18">
        <v>2013</v>
      </c>
      <c r="C13292" s="18" t="s">
        <v>8</v>
      </c>
      <c r="D13292" s="18" t="s">
        <v>1821</v>
      </c>
      <c r="E13292" s="18" t="s">
        <v>1822</v>
      </c>
      <c r="F13292" s="18" t="s">
        <v>1861</v>
      </c>
      <c r="G13292" s="18">
        <v>396</v>
      </c>
      <c r="H13292" s="18">
        <v>1.59</v>
      </c>
      <c r="I13292" s="18">
        <v>1.72</v>
      </c>
      <c r="Q13292"/>
    </row>
    <row r="13293" spans="2:17" x14ac:dyDescent="0.25">
      <c r="B13293" s="18">
        <v>2013</v>
      </c>
      <c r="C13293" s="18" t="s">
        <v>8</v>
      </c>
      <c r="D13293" s="18" t="s">
        <v>1821</v>
      </c>
      <c r="E13293" s="18" t="s">
        <v>1822</v>
      </c>
      <c r="F13293" s="18" t="s">
        <v>1862</v>
      </c>
      <c r="G13293" s="18">
        <v>408</v>
      </c>
      <c r="H13293" s="18">
        <v>1.55</v>
      </c>
      <c r="I13293" s="18">
        <v>1.78</v>
      </c>
      <c r="Q13293"/>
    </row>
    <row r="13294" spans="2:17" x14ac:dyDescent="0.25">
      <c r="B13294" s="18">
        <v>2013</v>
      </c>
      <c r="C13294" s="18" t="s">
        <v>8</v>
      </c>
      <c r="D13294" s="18" t="s">
        <v>1821</v>
      </c>
      <c r="E13294" s="18" t="s">
        <v>1822</v>
      </c>
      <c r="F13294" s="18" t="s">
        <v>1863</v>
      </c>
      <c r="G13294" s="18">
        <v>588</v>
      </c>
      <c r="H13294" s="18">
        <v>1.42</v>
      </c>
      <c r="I13294" s="18">
        <v>1.79</v>
      </c>
      <c r="Q13294"/>
    </row>
    <row r="13295" spans="2:17" x14ac:dyDescent="0.25">
      <c r="B13295" s="18">
        <v>2013</v>
      </c>
      <c r="C13295" s="18" t="s">
        <v>8</v>
      </c>
      <c r="D13295" s="18" t="s">
        <v>1821</v>
      </c>
      <c r="E13295" s="18" t="s">
        <v>1822</v>
      </c>
      <c r="F13295" s="18" t="s">
        <v>1864</v>
      </c>
      <c r="G13295" s="18">
        <v>252</v>
      </c>
      <c r="H13295" s="18">
        <v>1.46</v>
      </c>
      <c r="I13295" s="18">
        <v>1.81</v>
      </c>
      <c r="Q13295"/>
    </row>
    <row r="13296" spans="2:17" x14ac:dyDescent="0.25">
      <c r="B13296" s="18">
        <v>2013</v>
      </c>
      <c r="C13296" s="18" t="s">
        <v>8</v>
      </c>
      <c r="D13296" s="18" t="s">
        <v>1821</v>
      </c>
      <c r="E13296" s="18" t="s">
        <v>1822</v>
      </c>
      <c r="F13296" s="18" t="s">
        <v>1865</v>
      </c>
      <c r="G13296" s="18">
        <v>600</v>
      </c>
      <c r="H13296" s="18">
        <v>1.41</v>
      </c>
      <c r="I13296" s="18">
        <v>1.84</v>
      </c>
      <c r="Q13296"/>
    </row>
    <row r="13297" spans="2:17" x14ac:dyDescent="0.25">
      <c r="B13297" s="18">
        <v>2013</v>
      </c>
      <c r="C13297" s="18" t="s">
        <v>8</v>
      </c>
      <c r="D13297" s="18" t="s">
        <v>1821</v>
      </c>
      <c r="E13297" s="18" t="s">
        <v>1822</v>
      </c>
      <c r="F13297" s="18" t="s">
        <v>1866</v>
      </c>
      <c r="G13297" s="18">
        <v>408</v>
      </c>
      <c r="H13297" s="18">
        <v>1.6</v>
      </c>
      <c r="I13297" s="18">
        <v>1.88</v>
      </c>
      <c r="Q13297"/>
    </row>
    <row r="13298" spans="2:17" x14ac:dyDescent="0.25">
      <c r="B13298" s="18">
        <v>2013</v>
      </c>
      <c r="C13298" s="18" t="s">
        <v>8</v>
      </c>
      <c r="D13298" s="18" t="s">
        <v>1821</v>
      </c>
      <c r="E13298" s="18" t="s">
        <v>1822</v>
      </c>
      <c r="F13298" s="18" t="s">
        <v>1867</v>
      </c>
      <c r="G13298" s="18">
        <v>396</v>
      </c>
      <c r="H13298" s="18">
        <v>1.55</v>
      </c>
      <c r="I13298" s="18">
        <v>1.77</v>
      </c>
      <c r="Q13298"/>
    </row>
    <row r="13299" spans="2:17" x14ac:dyDescent="0.25">
      <c r="B13299" s="18">
        <v>2013</v>
      </c>
      <c r="C13299" s="18" t="s">
        <v>8</v>
      </c>
      <c r="D13299" s="18" t="s">
        <v>1821</v>
      </c>
      <c r="E13299" s="18" t="s">
        <v>1822</v>
      </c>
      <c r="F13299" s="18" t="s">
        <v>1868</v>
      </c>
      <c r="G13299" s="18">
        <v>636</v>
      </c>
      <c r="H13299" s="18">
        <v>1.57</v>
      </c>
      <c r="I13299" s="18">
        <v>1.77</v>
      </c>
      <c r="Q13299"/>
    </row>
    <row r="13300" spans="2:17" x14ac:dyDescent="0.25">
      <c r="B13300" s="18">
        <v>2013</v>
      </c>
      <c r="C13300" s="18" t="s">
        <v>8</v>
      </c>
      <c r="D13300" s="18" t="s">
        <v>1821</v>
      </c>
      <c r="E13300" s="18" t="s">
        <v>1822</v>
      </c>
      <c r="F13300" s="18" t="s">
        <v>1869</v>
      </c>
      <c r="G13300" s="18">
        <v>600</v>
      </c>
      <c r="H13300" s="18">
        <v>1.56</v>
      </c>
      <c r="I13300" s="18">
        <v>1.85</v>
      </c>
      <c r="Q13300"/>
    </row>
    <row r="13301" spans="2:17" x14ac:dyDescent="0.25">
      <c r="B13301" s="18">
        <v>2013</v>
      </c>
      <c r="C13301" s="18" t="s">
        <v>8</v>
      </c>
      <c r="D13301" s="18" t="s">
        <v>1821</v>
      </c>
      <c r="E13301" s="18" t="s">
        <v>1822</v>
      </c>
      <c r="F13301" s="18" t="s">
        <v>1870</v>
      </c>
      <c r="G13301" s="18">
        <v>324</v>
      </c>
      <c r="H13301" s="18">
        <v>1.5</v>
      </c>
      <c r="I13301" s="18">
        <v>1.9</v>
      </c>
      <c r="Q13301"/>
    </row>
    <row r="13302" spans="2:17" x14ac:dyDescent="0.25">
      <c r="B13302" s="18">
        <v>2013</v>
      </c>
      <c r="C13302" s="18" t="s">
        <v>8</v>
      </c>
      <c r="D13302" s="18" t="s">
        <v>1821</v>
      </c>
      <c r="E13302" s="18" t="s">
        <v>1822</v>
      </c>
      <c r="F13302" s="18" t="s">
        <v>1871</v>
      </c>
      <c r="G13302" s="18">
        <v>264</v>
      </c>
      <c r="H13302" s="18">
        <v>1.57</v>
      </c>
      <c r="I13302" s="18">
        <v>1.85</v>
      </c>
      <c r="Q13302"/>
    </row>
    <row r="13303" spans="2:17" x14ac:dyDescent="0.25">
      <c r="B13303" s="18">
        <v>2013</v>
      </c>
      <c r="C13303" s="18" t="s">
        <v>8</v>
      </c>
      <c r="D13303" s="18" t="s">
        <v>1821</v>
      </c>
      <c r="E13303" s="18" t="s">
        <v>1822</v>
      </c>
      <c r="F13303" s="18" t="s">
        <v>1872</v>
      </c>
      <c r="G13303" s="18">
        <v>396</v>
      </c>
      <c r="H13303" s="18">
        <v>1.55</v>
      </c>
      <c r="I13303" s="18">
        <v>1.85</v>
      </c>
      <c r="Q13303"/>
    </row>
    <row r="13304" spans="2:17" x14ac:dyDescent="0.25">
      <c r="B13304" s="18">
        <v>2013</v>
      </c>
      <c r="C13304" s="18" t="s">
        <v>8</v>
      </c>
      <c r="D13304" s="18" t="s">
        <v>1821</v>
      </c>
      <c r="E13304" s="18" t="s">
        <v>1822</v>
      </c>
      <c r="F13304" s="18" t="s">
        <v>1873</v>
      </c>
      <c r="G13304" s="18">
        <v>636</v>
      </c>
      <c r="H13304" s="18">
        <v>1.59</v>
      </c>
      <c r="I13304" s="18">
        <v>1.86</v>
      </c>
      <c r="Q13304"/>
    </row>
    <row r="13305" spans="2:17" x14ac:dyDescent="0.25">
      <c r="B13305" s="18">
        <v>2013</v>
      </c>
      <c r="C13305" s="18" t="s">
        <v>8</v>
      </c>
      <c r="D13305" s="18" t="s">
        <v>1821</v>
      </c>
      <c r="E13305" s="18" t="s">
        <v>1822</v>
      </c>
      <c r="F13305" s="18" t="s">
        <v>1874</v>
      </c>
      <c r="G13305" s="18">
        <v>660</v>
      </c>
      <c r="H13305" s="18">
        <v>1.51</v>
      </c>
      <c r="I13305" s="18">
        <v>1.81</v>
      </c>
      <c r="Q13305"/>
    </row>
    <row r="13306" spans="2:17" x14ac:dyDescent="0.25">
      <c r="B13306" s="18">
        <v>2013</v>
      </c>
      <c r="C13306" s="18" t="s">
        <v>8</v>
      </c>
      <c r="D13306" s="18" t="s">
        <v>1821</v>
      </c>
      <c r="E13306" s="18" t="s">
        <v>1822</v>
      </c>
      <c r="F13306" s="18" t="s">
        <v>1875</v>
      </c>
      <c r="G13306" s="18">
        <v>252</v>
      </c>
      <c r="H13306" s="18">
        <v>1.47</v>
      </c>
      <c r="I13306" s="18">
        <v>1.71</v>
      </c>
      <c r="Q13306"/>
    </row>
    <row r="13307" spans="2:17" x14ac:dyDescent="0.25">
      <c r="B13307" s="18">
        <v>2013</v>
      </c>
      <c r="C13307" s="18" t="s">
        <v>8</v>
      </c>
      <c r="D13307" s="18" t="s">
        <v>1821</v>
      </c>
      <c r="E13307" s="18" t="s">
        <v>1822</v>
      </c>
      <c r="F13307" s="18" t="s">
        <v>1876</v>
      </c>
      <c r="G13307" s="18">
        <v>564</v>
      </c>
      <c r="H13307" s="18">
        <v>1.59</v>
      </c>
      <c r="I13307" s="18">
        <v>1.8</v>
      </c>
      <c r="Q13307"/>
    </row>
    <row r="13308" spans="2:17" x14ac:dyDescent="0.25">
      <c r="B13308" s="18">
        <v>2013</v>
      </c>
      <c r="C13308" s="18" t="s">
        <v>8</v>
      </c>
      <c r="D13308" s="18" t="s">
        <v>1821</v>
      </c>
      <c r="E13308" s="18" t="s">
        <v>1822</v>
      </c>
      <c r="F13308" s="18" t="s">
        <v>1877</v>
      </c>
      <c r="G13308" s="18">
        <v>348</v>
      </c>
      <c r="H13308" s="18">
        <v>1.54</v>
      </c>
      <c r="I13308" s="18">
        <v>1.73</v>
      </c>
      <c r="Q13308"/>
    </row>
    <row r="13309" spans="2:17" x14ac:dyDescent="0.25">
      <c r="B13309" s="18">
        <v>2013</v>
      </c>
      <c r="C13309" s="18" t="s">
        <v>8</v>
      </c>
      <c r="D13309" s="18" t="s">
        <v>1821</v>
      </c>
      <c r="E13309" s="18" t="s">
        <v>1822</v>
      </c>
      <c r="F13309" s="18" t="s">
        <v>1878</v>
      </c>
      <c r="G13309" s="18">
        <v>468</v>
      </c>
      <c r="H13309" s="18">
        <v>1.42</v>
      </c>
      <c r="I13309" s="18">
        <v>1.73</v>
      </c>
      <c r="Q13309"/>
    </row>
    <row r="13310" spans="2:17" x14ac:dyDescent="0.25">
      <c r="B13310" s="18">
        <v>2013</v>
      </c>
      <c r="C13310" s="18" t="s">
        <v>8</v>
      </c>
      <c r="D13310" s="18" t="s">
        <v>1821</v>
      </c>
      <c r="E13310" s="18" t="s">
        <v>1822</v>
      </c>
      <c r="F13310" s="18" t="s">
        <v>1879</v>
      </c>
      <c r="G13310" s="18">
        <v>480</v>
      </c>
      <c r="H13310" s="18">
        <v>1.5</v>
      </c>
      <c r="I13310" s="18">
        <v>1.75</v>
      </c>
      <c r="Q13310"/>
    </row>
    <row r="13311" spans="2:17" x14ac:dyDescent="0.25">
      <c r="B13311" s="18">
        <v>2013</v>
      </c>
      <c r="C13311" s="18" t="s">
        <v>8</v>
      </c>
      <c r="D13311" s="18" t="s">
        <v>1821</v>
      </c>
      <c r="E13311" s="18" t="s">
        <v>1822</v>
      </c>
      <c r="F13311" s="18" t="s">
        <v>1880</v>
      </c>
      <c r="G13311" s="18">
        <v>660</v>
      </c>
      <c r="H13311" s="18">
        <v>1.51</v>
      </c>
      <c r="I13311" s="18">
        <v>1.89</v>
      </c>
      <c r="Q13311"/>
    </row>
    <row r="13312" spans="2:17" x14ac:dyDescent="0.25">
      <c r="B13312" s="18">
        <v>2013</v>
      </c>
      <c r="C13312" s="18" t="s">
        <v>8</v>
      </c>
      <c r="D13312" s="18" t="s">
        <v>1821</v>
      </c>
      <c r="E13312" s="18" t="s">
        <v>1822</v>
      </c>
      <c r="F13312" s="18" t="s">
        <v>1881</v>
      </c>
      <c r="G13312" s="18">
        <v>648</v>
      </c>
      <c r="H13312" s="18">
        <v>1.49</v>
      </c>
      <c r="I13312" s="18">
        <v>1.79</v>
      </c>
      <c r="Q13312"/>
    </row>
    <row r="13313" spans="2:17" x14ac:dyDescent="0.25">
      <c r="B13313" s="18">
        <v>2013</v>
      </c>
      <c r="C13313" s="18" t="s">
        <v>8</v>
      </c>
      <c r="D13313" s="18" t="s">
        <v>1821</v>
      </c>
      <c r="E13313" s="18" t="s">
        <v>1822</v>
      </c>
      <c r="F13313" s="18" t="s">
        <v>1882</v>
      </c>
      <c r="G13313" s="18">
        <v>708</v>
      </c>
      <c r="H13313" s="18">
        <v>1.56</v>
      </c>
      <c r="I13313" s="18">
        <v>1.73</v>
      </c>
      <c r="Q13313"/>
    </row>
    <row r="13314" spans="2:17" x14ac:dyDescent="0.25">
      <c r="B13314" s="18">
        <v>2013</v>
      </c>
      <c r="C13314" s="18" t="s">
        <v>8</v>
      </c>
      <c r="D13314" s="18" t="s">
        <v>1821</v>
      </c>
      <c r="E13314" s="18" t="s">
        <v>1822</v>
      </c>
      <c r="F13314" s="18" t="s">
        <v>1883</v>
      </c>
      <c r="G13314" s="18">
        <v>324</v>
      </c>
      <c r="H13314" s="18">
        <v>1.44</v>
      </c>
      <c r="I13314" s="18">
        <v>1.89</v>
      </c>
      <c r="Q13314"/>
    </row>
    <row r="13315" spans="2:17" x14ac:dyDescent="0.25">
      <c r="B13315" s="18">
        <v>2013</v>
      </c>
      <c r="C13315" s="18" t="s">
        <v>8</v>
      </c>
      <c r="D13315" s="18" t="s">
        <v>1821</v>
      </c>
      <c r="E13315" s="18" t="s">
        <v>1822</v>
      </c>
      <c r="F13315" s="18" t="s">
        <v>1884</v>
      </c>
      <c r="G13315" s="18">
        <v>240</v>
      </c>
      <c r="H13315" s="18">
        <v>1.48</v>
      </c>
      <c r="I13315" s="18">
        <v>1.72</v>
      </c>
      <c r="Q13315"/>
    </row>
    <row r="13316" spans="2:17" x14ac:dyDescent="0.25">
      <c r="B13316" s="18">
        <v>2013</v>
      </c>
      <c r="C13316" s="18" t="s">
        <v>8</v>
      </c>
      <c r="D13316" s="18" t="s">
        <v>1821</v>
      </c>
      <c r="E13316" s="18" t="s">
        <v>1822</v>
      </c>
      <c r="F13316" s="18" t="s">
        <v>1885</v>
      </c>
      <c r="G13316" s="18">
        <v>360</v>
      </c>
      <c r="H13316" s="18">
        <v>1.58</v>
      </c>
      <c r="I13316" s="18">
        <v>1.8</v>
      </c>
      <c r="Q13316"/>
    </row>
    <row r="13317" spans="2:17" x14ac:dyDescent="0.25">
      <c r="B13317" s="18">
        <v>2013</v>
      </c>
      <c r="C13317" s="18" t="s">
        <v>8</v>
      </c>
      <c r="D13317" s="18" t="s">
        <v>1821</v>
      </c>
      <c r="E13317" s="18" t="s">
        <v>1822</v>
      </c>
      <c r="F13317" s="18" t="s">
        <v>1886</v>
      </c>
      <c r="G13317" s="18">
        <v>660</v>
      </c>
      <c r="H13317" s="18">
        <v>1.47</v>
      </c>
      <c r="I13317" s="18">
        <v>1.84</v>
      </c>
      <c r="Q13317"/>
    </row>
    <row r="13318" spans="2:17" x14ac:dyDescent="0.25">
      <c r="B13318" s="18">
        <v>2013</v>
      </c>
      <c r="C13318" s="18" t="s">
        <v>8</v>
      </c>
      <c r="D13318" s="18" t="s">
        <v>1821</v>
      </c>
      <c r="E13318" s="18" t="s">
        <v>1822</v>
      </c>
      <c r="F13318" s="18" t="s">
        <v>1887</v>
      </c>
      <c r="G13318" s="18">
        <v>300</v>
      </c>
      <c r="H13318" s="18">
        <v>1.44</v>
      </c>
      <c r="I13318" s="18">
        <v>1.72</v>
      </c>
      <c r="Q13318"/>
    </row>
    <row r="13319" spans="2:17" x14ac:dyDescent="0.25">
      <c r="B13319" s="18">
        <v>2013</v>
      </c>
      <c r="C13319" s="18" t="s">
        <v>8</v>
      </c>
      <c r="D13319" s="18" t="s">
        <v>1821</v>
      </c>
      <c r="E13319" s="18" t="s">
        <v>1822</v>
      </c>
      <c r="F13319" s="18" t="s">
        <v>1888</v>
      </c>
      <c r="G13319" s="18">
        <v>240</v>
      </c>
      <c r="H13319" s="18">
        <v>1.52</v>
      </c>
      <c r="I13319" s="18">
        <v>1.78</v>
      </c>
      <c r="Q13319"/>
    </row>
    <row r="13320" spans="2:17" x14ac:dyDescent="0.25">
      <c r="B13320" s="18">
        <v>2013</v>
      </c>
      <c r="C13320" s="18" t="s">
        <v>8</v>
      </c>
      <c r="D13320" s="18" t="s">
        <v>1821</v>
      </c>
      <c r="E13320" s="18" t="s">
        <v>1822</v>
      </c>
      <c r="F13320" s="18" t="s">
        <v>1889</v>
      </c>
      <c r="G13320" s="18">
        <v>672</v>
      </c>
      <c r="H13320" s="18">
        <v>1.5</v>
      </c>
      <c r="I13320" s="18">
        <v>1.73</v>
      </c>
      <c r="Q13320"/>
    </row>
    <row r="13321" spans="2:17" x14ac:dyDescent="0.25">
      <c r="B13321" s="18">
        <v>2013</v>
      </c>
      <c r="C13321" s="18" t="s">
        <v>8</v>
      </c>
      <c r="D13321" s="18" t="s">
        <v>1821</v>
      </c>
      <c r="E13321" s="18" t="s">
        <v>1822</v>
      </c>
      <c r="F13321" s="18" t="s">
        <v>3774</v>
      </c>
      <c r="G13321" s="18">
        <v>420</v>
      </c>
      <c r="H13321" s="18">
        <v>1.54</v>
      </c>
      <c r="I13321" s="18">
        <v>1.85</v>
      </c>
      <c r="Q13321"/>
    </row>
    <row r="13322" spans="2:17" x14ac:dyDescent="0.25">
      <c r="B13322" s="18">
        <v>2013</v>
      </c>
      <c r="C13322" s="18" t="s">
        <v>8</v>
      </c>
      <c r="D13322" s="18" t="s">
        <v>1821</v>
      </c>
      <c r="E13322" s="18" t="s">
        <v>1822</v>
      </c>
      <c r="F13322" s="18" t="s">
        <v>3775</v>
      </c>
      <c r="G13322" s="18">
        <v>540</v>
      </c>
      <c r="H13322" s="18">
        <v>1.41</v>
      </c>
      <c r="I13322" s="18">
        <v>1.74</v>
      </c>
      <c r="Q13322"/>
    </row>
    <row r="13323" spans="2:17" x14ac:dyDescent="0.25">
      <c r="B13323" s="18">
        <v>2013</v>
      </c>
      <c r="C13323" s="18" t="s">
        <v>8</v>
      </c>
      <c r="D13323" s="18" t="s">
        <v>1821</v>
      </c>
      <c r="E13323" s="18" t="s">
        <v>1822</v>
      </c>
      <c r="F13323" s="18" t="s">
        <v>3776</v>
      </c>
      <c r="G13323" s="18">
        <v>516</v>
      </c>
      <c r="H13323" s="18">
        <v>1.57</v>
      </c>
      <c r="I13323" s="18">
        <v>1.9</v>
      </c>
      <c r="Q13323"/>
    </row>
    <row r="13324" spans="2:17" x14ac:dyDescent="0.25">
      <c r="B13324" s="18">
        <v>2013</v>
      </c>
      <c r="C13324" s="18" t="s">
        <v>8</v>
      </c>
      <c r="D13324" s="18" t="s">
        <v>1821</v>
      </c>
      <c r="E13324" s="18" t="s">
        <v>1822</v>
      </c>
      <c r="F13324" s="18" t="s">
        <v>3777</v>
      </c>
      <c r="G13324" s="18">
        <v>384</v>
      </c>
      <c r="H13324" s="18">
        <v>1.45</v>
      </c>
      <c r="I13324" s="18">
        <v>1.75</v>
      </c>
      <c r="Q13324"/>
    </row>
    <row r="13325" spans="2:17" x14ac:dyDescent="0.25">
      <c r="B13325" s="18">
        <v>2013</v>
      </c>
      <c r="C13325" s="18" t="s">
        <v>8</v>
      </c>
      <c r="D13325" s="18" t="s">
        <v>1821</v>
      </c>
      <c r="E13325" s="18" t="s">
        <v>1822</v>
      </c>
      <c r="F13325" s="18" t="s">
        <v>3778</v>
      </c>
      <c r="G13325" s="18">
        <v>384</v>
      </c>
      <c r="H13325" s="18">
        <v>1.54</v>
      </c>
      <c r="I13325" s="18">
        <v>1.82</v>
      </c>
      <c r="Q13325"/>
    </row>
    <row r="13326" spans="2:17" x14ac:dyDescent="0.25">
      <c r="B13326" s="18">
        <v>2013</v>
      </c>
      <c r="C13326" s="18" t="s">
        <v>8</v>
      </c>
      <c r="D13326" s="18" t="s">
        <v>1821</v>
      </c>
      <c r="E13326" s="18" t="s">
        <v>1822</v>
      </c>
      <c r="F13326" s="18" t="s">
        <v>4040</v>
      </c>
      <c r="G13326" s="18">
        <v>504</v>
      </c>
      <c r="H13326" s="18">
        <v>1.55</v>
      </c>
      <c r="I13326" s="18">
        <v>1.89</v>
      </c>
      <c r="Q13326"/>
    </row>
    <row r="13327" spans="2:17" x14ac:dyDescent="0.25">
      <c r="B13327" s="18">
        <v>2013</v>
      </c>
      <c r="C13327" s="18" t="s">
        <v>8</v>
      </c>
      <c r="D13327" s="18" t="s">
        <v>1821</v>
      </c>
      <c r="E13327" s="18" t="s">
        <v>1822</v>
      </c>
      <c r="F13327" s="18" t="s">
        <v>1890</v>
      </c>
      <c r="G13327" s="18">
        <v>480</v>
      </c>
      <c r="H13327" s="18">
        <v>1.4</v>
      </c>
      <c r="I13327" s="18">
        <v>1.88</v>
      </c>
      <c r="Q13327"/>
    </row>
    <row r="13328" spans="2:17" x14ac:dyDescent="0.25">
      <c r="B13328" s="18">
        <v>2013</v>
      </c>
      <c r="C13328" s="18" t="s">
        <v>8</v>
      </c>
      <c r="D13328" s="18" t="s">
        <v>1821</v>
      </c>
      <c r="E13328" s="18" t="s">
        <v>1822</v>
      </c>
      <c r="F13328" s="18" t="s">
        <v>1891</v>
      </c>
      <c r="G13328" s="18">
        <v>588</v>
      </c>
      <c r="H13328" s="18">
        <v>1.53</v>
      </c>
      <c r="I13328" s="18">
        <v>1.75</v>
      </c>
      <c r="Q13328"/>
    </row>
    <row r="13329" spans="2:17" x14ac:dyDescent="0.25">
      <c r="B13329" s="18">
        <v>2013</v>
      </c>
      <c r="C13329" s="18" t="s">
        <v>8</v>
      </c>
      <c r="D13329" s="18" t="s">
        <v>1821</v>
      </c>
      <c r="E13329" s="18" t="s">
        <v>1822</v>
      </c>
      <c r="F13329" s="18" t="s">
        <v>3779</v>
      </c>
      <c r="G13329" s="18">
        <v>324</v>
      </c>
      <c r="H13329" s="18">
        <v>1.48</v>
      </c>
      <c r="I13329" s="18">
        <v>1.89</v>
      </c>
      <c r="Q13329"/>
    </row>
    <row r="13330" spans="2:17" x14ac:dyDescent="0.25">
      <c r="B13330" s="18">
        <v>2013</v>
      </c>
      <c r="C13330" s="18" t="s">
        <v>8</v>
      </c>
      <c r="D13330" s="18" t="s">
        <v>1821</v>
      </c>
      <c r="E13330" s="18" t="s">
        <v>1822</v>
      </c>
      <c r="F13330" s="18" t="s">
        <v>3780</v>
      </c>
      <c r="G13330" s="18">
        <v>672</v>
      </c>
      <c r="H13330" s="18">
        <v>1.47</v>
      </c>
      <c r="I13330" s="18">
        <v>1.86</v>
      </c>
      <c r="Q13330"/>
    </row>
    <row r="13331" spans="2:17" x14ac:dyDescent="0.25">
      <c r="B13331" s="18">
        <v>2013</v>
      </c>
      <c r="C13331" s="18" t="s">
        <v>8</v>
      </c>
      <c r="D13331" s="18" t="s">
        <v>1821</v>
      </c>
      <c r="E13331" s="18" t="s">
        <v>1822</v>
      </c>
      <c r="F13331" s="18" t="s">
        <v>3781</v>
      </c>
      <c r="G13331" s="18">
        <v>396</v>
      </c>
      <c r="H13331" s="18">
        <v>1.41</v>
      </c>
      <c r="I13331" s="18">
        <v>1.71</v>
      </c>
      <c r="Q13331"/>
    </row>
    <row r="13332" spans="2:17" x14ac:dyDescent="0.25">
      <c r="B13332" s="18">
        <v>2013</v>
      </c>
      <c r="C13332" s="18" t="s">
        <v>8</v>
      </c>
      <c r="D13332" s="18" t="s">
        <v>1821</v>
      </c>
      <c r="E13332" s="18" t="s">
        <v>1822</v>
      </c>
      <c r="F13332" s="18" t="s">
        <v>3782</v>
      </c>
      <c r="G13332" s="18">
        <v>672</v>
      </c>
      <c r="H13332" s="18">
        <v>1.41</v>
      </c>
      <c r="I13332" s="18">
        <v>1.77</v>
      </c>
      <c r="Q13332"/>
    </row>
    <row r="13333" spans="2:17" x14ac:dyDescent="0.25">
      <c r="B13333" s="18">
        <v>2013</v>
      </c>
      <c r="C13333" s="18" t="s">
        <v>8</v>
      </c>
      <c r="D13333" s="18" t="s">
        <v>1821</v>
      </c>
      <c r="E13333" s="18" t="s">
        <v>1822</v>
      </c>
      <c r="F13333" s="18" t="s">
        <v>3783</v>
      </c>
      <c r="G13333" s="18">
        <v>480</v>
      </c>
      <c r="H13333" s="18">
        <v>1.4</v>
      </c>
      <c r="I13333" s="18">
        <v>1.83</v>
      </c>
      <c r="Q13333"/>
    </row>
    <row r="13334" spans="2:17" x14ac:dyDescent="0.25">
      <c r="B13334" s="18">
        <v>2013</v>
      </c>
      <c r="C13334" s="18" t="s">
        <v>8</v>
      </c>
      <c r="D13334" s="18" t="s">
        <v>1821</v>
      </c>
      <c r="E13334" s="18" t="s">
        <v>1822</v>
      </c>
      <c r="F13334" s="18" t="s">
        <v>4041</v>
      </c>
      <c r="G13334" s="18">
        <v>312</v>
      </c>
      <c r="H13334" s="18">
        <v>1.51</v>
      </c>
      <c r="I13334" s="18">
        <v>1.72</v>
      </c>
      <c r="Q13334"/>
    </row>
    <row r="13335" spans="2:17" x14ac:dyDescent="0.25">
      <c r="B13335" s="18">
        <v>2013</v>
      </c>
      <c r="C13335" s="18" t="s">
        <v>8</v>
      </c>
      <c r="D13335" s="18" t="s">
        <v>1821</v>
      </c>
      <c r="E13335" s="18" t="s">
        <v>1822</v>
      </c>
      <c r="F13335" s="18" t="s">
        <v>4042</v>
      </c>
      <c r="G13335" s="18">
        <v>480</v>
      </c>
      <c r="H13335" s="18">
        <v>1.42</v>
      </c>
      <c r="I13335" s="18">
        <v>1.81</v>
      </c>
      <c r="Q13335"/>
    </row>
    <row r="13336" spans="2:17" x14ac:dyDescent="0.25">
      <c r="B13336" s="18">
        <v>2013</v>
      </c>
      <c r="C13336" s="18" t="s">
        <v>8</v>
      </c>
      <c r="D13336" s="18" t="s">
        <v>1821</v>
      </c>
      <c r="E13336" s="18" t="s">
        <v>1822</v>
      </c>
      <c r="F13336" s="18" t="s">
        <v>4043</v>
      </c>
      <c r="G13336" s="18">
        <v>612</v>
      </c>
      <c r="H13336" s="18">
        <v>1.54</v>
      </c>
      <c r="I13336" s="18">
        <v>1.72</v>
      </c>
      <c r="Q13336"/>
    </row>
    <row r="13337" spans="2:17" x14ac:dyDescent="0.25">
      <c r="B13337" s="18">
        <v>2013</v>
      </c>
      <c r="C13337" s="18" t="s">
        <v>8</v>
      </c>
      <c r="D13337" s="18" t="s">
        <v>1821</v>
      </c>
      <c r="E13337" s="18" t="s">
        <v>1822</v>
      </c>
      <c r="F13337" s="18" t="s">
        <v>4044</v>
      </c>
      <c r="G13337" s="18">
        <v>588</v>
      </c>
      <c r="H13337" s="18">
        <v>1.57</v>
      </c>
      <c r="I13337" s="18">
        <v>1.87</v>
      </c>
      <c r="Q13337"/>
    </row>
    <row r="13338" spans="2:17" x14ac:dyDescent="0.25">
      <c r="B13338" s="18">
        <v>2013</v>
      </c>
      <c r="C13338" s="18" t="s">
        <v>8</v>
      </c>
      <c r="D13338" s="18" t="s">
        <v>1821</v>
      </c>
      <c r="E13338" s="18" t="s">
        <v>1822</v>
      </c>
      <c r="F13338" s="18" t="s">
        <v>4045</v>
      </c>
      <c r="G13338" s="18">
        <v>456</v>
      </c>
      <c r="H13338" s="18">
        <v>1.59</v>
      </c>
      <c r="I13338" s="18">
        <v>1.86</v>
      </c>
      <c r="Q13338"/>
    </row>
    <row r="13339" spans="2:17" x14ac:dyDescent="0.25">
      <c r="B13339" s="18">
        <v>2013</v>
      </c>
      <c r="C13339" s="18" t="s">
        <v>8</v>
      </c>
      <c r="D13339" s="18" t="s">
        <v>1821</v>
      </c>
      <c r="E13339" s="18" t="s">
        <v>1822</v>
      </c>
      <c r="F13339" s="18" t="s">
        <v>4046</v>
      </c>
      <c r="G13339" s="18">
        <v>240</v>
      </c>
      <c r="H13339" s="18">
        <v>1.57</v>
      </c>
      <c r="I13339" s="18">
        <v>1.9</v>
      </c>
      <c r="Q13339"/>
    </row>
    <row r="13340" spans="2:17" x14ac:dyDescent="0.25">
      <c r="B13340" s="18">
        <v>2013</v>
      </c>
      <c r="C13340" s="18" t="s">
        <v>8</v>
      </c>
      <c r="D13340" s="18" t="s">
        <v>1821</v>
      </c>
      <c r="E13340" s="18" t="s">
        <v>1822</v>
      </c>
      <c r="F13340" s="18" t="s">
        <v>4047</v>
      </c>
      <c r="G13340" s="18">
        <v>528</v>
      </c>
      <c r="H13340" s="18">
        <v>1.49</v>
      </c>
      <c r="I13340" s="18">
        <v>1.84</v>
      </c>
      <c r="Q13340"/>
    </row>
    <row r="13341" spans="2:17" x14ac:dyDescent="0.25">
      <c r="B13341" s="18">
        <v>2013</v>
      </c>
      <c r="C13341" s="18" t="s">
        <v>8</v>
      </c>
      <c r="D13341" s="18" t="s">
        <v>1821</v>
      </c>
      <c r="E13341" s="18" t="s">
        <v>1822</v>
      </c>
      <c r="F13341" s="18" t="s">
        <v>1892</v>
      </c>
      <c r="G13341" s="18">
        <v>504</v>
      </c>
      <c r="H13341" s="18">
        <v>1.42</v>
      </c>
      <c r="I13341" s="18">
        <v>1.84</v>
      </c>
      <c r="Q13341"/>
    </row>
    <row r="13342" spans="2:17" x14ac:dyDescent="0.25">
      <c r="B13342" s="18">
        <v>2013</v>
      </c>
      <c r="C13342" s="18" t="s">
        <v>8</v>
      </c>
      <c r="D13342" s="18" t="s">
        <v>205</v>
      </c>
      <c r="E13342" s="18" t="s">
        <v>1893</v>
      </c>
      <c r="F13342" s="18" t="s">
        <v>1894</v>
      </c>
      <c r="G13342" s="18">
        <v>816</v>
      </c>
      <c r="H13342" s="18">
        <v>1.24</v>
      </c>
      <c r="I13342" s="18">
        <v>1.7</v>
      </c>
      <c r="Q13342"/>
    </row>
    <row r="13343" spans="2:17" x14ac:dyDescent="0.25">
      <c r="B13343" s="18">
        <v>2013</v>
      </c>
      <c r="C13343" s="18" t="s">
        <v>8</v>
      </c>
      <c r="D13343" s="18" t="s">
        <v>205</v>
      </c>
      <c r="E13343" s="18" t="s">
        <v>1893</v>
      </c>
      <c r="F13343" s="18" t="s">
        <v>1895</v>
      </c>
      <c r="G13343" s="18">
        <v>888</v>
      </c>
      <c r="H13343" s="18">
        <v>1.27</v>
      </c>
      <c r="I13343" s="18">
        <v>1.77</v>
      </c>
      <c r="Q13343"/>
    </row>
    <row r="13344" spans="2:17" x14ac:dyDescent="0.25">
      <c r="B13344" s="18">
        <v>2013</v>
      </c>
      <c r="C13344" s="18" t="s">
        <v>8</v>
      </c>
      <c r="D13344" s="18" t="s">
        <v>205</v>
      </c>
      <c r="E13344" s="18" t="s">
        <v>1893</v>
      </c>
      <c r="F13344" s="18" t="s">
        <v>1896</v>
      </c>
      <c r="G13344" s="18">
        <v>1044</v>
      </c>
      <c r="H13344" s="18">
        <v>1.48</v>
      </c>
      <c r="I13344" s="18">
        <v>1.71</v>
      </c>
      <c r="Q13344"/>
    </row>
    <row r="13345" spans="2:17" x14ac:dyDescent="0.25">
      <c r="B13345" s="18">
        <v>2013</v>
      </c>
      <c r="C13345" s="18" t="s">
        <v>8</v>
      </c>
      <c r="D13345" s="18" t="s">
        <v>205</v>
      </c>
      <c r="E13345" s="18" t="s">
        <v>1893</v>
      </c>
      <c r="F13345" s="18" t="s">
        <v>1897</v>
      </c>
      <c r="G13345" s="18">
        <v>708</v>
      </c>
      <c r="H13345" s="18">
        <v>1.32</v>
      </c>
      <c r="I13345" s="18">
        <v>1.62</v>
      </c>
      <c r="Q13345"/>
    </row>
    <row r="13346" spans="2:17" x14ac:dyDescent="0.25">
      <c r="B13346" s="18">
        <v>2013</v>
      </c>
      <c r="C13346" s="18" t="s">
        <v>8</v>
      </c>
      <c r="D13346" s="18" t="s">
        <v>205</v>
      </c>
      <c r="E13346" s="18" t="s">
        <v>1893</v>
      </c>
      <c r="F13346" s="18" t="s">
        <v>1898</v>
      </c>
      <c r="G13346" s="18">
        <v>1284</v>
      </c>
      <c r="H13346" s="18">
        <v>1.1399999999999999</v>
      </c>
      <c r="I13346" s="18">
        <v>1.6</v>
      </c>
      <c r="Q13346"/>
    </row>
    <row r="13347" spans="2:17" x14ac:dyDescent="0.25">
      <c r="B13347" s="18">
        <v>2013</v>
      </c>
      <c r="C13347" s="18" t="s">
        <v>8</v>
      </c>
      <c r="D13347" s="18" t="s">
        <v>205</v>
      </c>
      <c r="E13347" s="18" t="s">
        <v>1893</v>
      </c>
      <c r="F13347" s="18" t="s">
        <v>1899</v>
      </c>
      <c r="G13347" s="18">
        <v>912</v>
      </c>
      <c r="H13347" s="18">
        <v>1.19</v>
      </c>
      <c r="I13347" s="18">
        <v>1.89</v>
      </c>
      <c r="Q13347"/>
    </row>
    <row r="13348" spans="2:17" x14ac:dyDescent="0.25">
      <c r="B13348" s="18">
        <v>2013</v>
      </c>
      <c r="C13348" s="18" t="s">
        <v>8</v>
      </c>
      <c r="D13348" s="18" t="s">
        <v>205</v>
      </c>
      <c r="E13348" s="18" t="s">
        <v>1893</v>
      </c>
      <c r="F13348" s="18" t="s">
        <v>1900</v>
      </c>
      <c r="G13348" s="18">
        <v>1104</v>
      </c>
      <c r="H13348" s="18">
        <v>1.42</v>
      </c>
      <c r="I13348" s="18">
        <v>1.73</v>
      </c>
      <c r="Q13348"/>
    </row>
    <row r="13349" spans="2:17" x14ac:dyDescent="0.25">
      <c r="B13349" s="18">
        <v>2013</v>
      </c>
      <c r="C13349" s="18" t="s">
        <v>8</v>
      </c>
      <c r="D13349" s="18" t="s">
        <v>205</v>
      </c>
      <c r="E13349" s="18" t="s">
        <v>1893</v>
      </c>
      <c r="F13349" s="18" t="s">
        <v>1901</v>
      </c>
      <c r="G13349" s="18">
        <v>948</v>
      </c>
      <c r="H13349" s="18">
        <v>1.1499999999999999</v>
      </c>
      <c r="I13349" s="18">
        <v>1.9</v>
      </c>
      <c r="Q13349"/>
    </row>
    <row r="13350" spans="2:17" x14ac:dyDescent="0.25">
      <c r="B13350" s="18">
        <v>2013</v>
      </c>
      <c r="C13350" s="18" t="s">
        <v>8</v>
      </c>
      <c r="D13350" s="18" t="s">
        <v>205</v>
      </c>
      <c r="E13350" s="18" t="s">
        <v>1893</v>
      </c>
      <c r="F13350" s="18" t="s">
        <v>1902</v>
      </c>
      <c r="G13350" s="18">
        <v>1116</v>
      </c>
      <c r="H13350" s="18">
        <v>1.1100000000000001</v>
      </c>
      <c r="I13350" s="18">
        <v>1.67</v>
      </c>
      <c r="Q13350"/>
    </row>
    <row r="13351" spans="2:17" x14ac:dyDescent="0.25">
      <c r="B13351" s="18">
        <v>2013</v>
      </c>
      <c r="C13351" s="18" t="s">
        <v>8</v>
      </c>
      <c r="D13351" s="18" t="s">
        <v>205</v>
      </c>
      <c r="E13351" s="18" t="s">
        <v>1893</v>
      </c>
      <c r="F13351" s="18" t="s">
        <v>1903</v>
      </c>
      <c r="G13351" s="18">
        <v>1248</v>
      </c>
      <c r="H13351" s="18">
        <v>1.48</v>
      </c>
      <c r="I13351" s="18">
        <v>1.8</v>
      </c>
      <c r="Q13351"/>
    </row>
    <row r="13352" spans="2:17" x14ac:dyDescent="0.25">
      <c r="B13352" s="18">
        <v>2013</v>
      </c>
      <c r="C13352" s="18" t="s">
        <v>8</v>
      </c>
      <c r="D13352" s="18" t="s">
        <v>205</v>
      </c>
      <c r="E13352" s="18" t="s">
        <v>1893</v>
      </c>
      <c r="F13352" s="18" t="s">
        <v>1904</v>
      </c>
      <c r="G13352" s="18">
        <v>924</v>
      </c>
      <c r="H13352" s="18">
        <v>1.34</v>
      </c>
      <c r="I13352" s="18">
        <v>1.82</v>
      </c>
      <c r="Q13352"/>
    </row>
    <row r="13353" spans="2:17" x14ac:dyDescent="0.25">
      <c r="B13353" s="18">
        <v>2013</v>
      </c>
      <c r="C13353" s="18" t="s">
        <v>8</v>
      </c>
      <c r="D13353" s="18" t="s">
        <v>205</v>
      </c>
      <c r="E13353" s="18" t="s">
        <v>1893</v>
      </c>
      <c r="F13353" s="18" t="s">
        <v>1905</v>
      </c>
      <c r="G13353" s="18">
        <v>996</v>
      </c>
      <c r="H13353" s="18">
        <v>1.19</v>
      </c>
      <c r="I13353" s="18">
        <v>1.67</v>
      </c>
      <c r="Q13353"/>
    </row>
    <row r="13354" spans="2:17" x14ac:dyDescent="0.25">
      <c r="B13354" s="18">
        <v>2013</v>
      </c>
      <c r="C13354" s="18" t="s">
        <v>8</v>
      </c>
      <c r="D13354" s="18" t="s">
        <v>160</v>
      </c>
      <c r="E13354" s="18" t="s">
        <v>1906</v>
      </c>
      <c r="F13354" s="18" t="s">
        <v>1907</v>
      </c>
      <c r="G13354" s="18">
        <v>180</v>
      </c>
      <c r="H13354" s="18">
        <v>1.01</v>
      </c>
      <c r="I13354" s="18">
        <v>1.29</v>
      </c>
      <c r="Q13354"/>
    </row>
    <row r="13355" spans="2:17" x14ac:dyDescent="0.25">
      <c r="B13355" s="18">
        <v>2013</v>
      </c>
      <c r="C13355" s="18" t="s">
        <v>8</v>
      </c>
      <c r="D13355" s="18" t="s">
        <v>160</v>
      </c>
      <c r="E13355" s="18" t="s">
        <v>1906</v>
      </c>
      <c r="F13355" s="18" t="s">
        <v>1908</v>
      </c>
      <c r="G13355" s="18">
        <v>216</v>
      </c>
      <c r="H13355" s="18">
        <v>1.17</v>
      </c>
      <c r="I13355" s="18">
        <v>1.2</v>
      </c>
      <c r="Q13355"/>
    </row>
    <row r="13356" spans="2:17" x14ac:dyDescent="0.25">
      <c r="B13356" s="18">
        <v>2013</v>
      </c>
      <c r="C13356" s="18" t="s">
        <v>8</v>
      </c>
      <c r="D13356" s="18" t="s">
        <v>94</v>
      </c>
      <c r="E13356" s="18" t="s">
        <v>1909</v>
      </c>
      <c r="F13356" s="18" t="s">
        <v>1910</v>
      </c>
      <c r="G13356" s="18">
        <v>5520</v>
      </c>
      <c r="H13356" s="18">
        <v>0.63</v>
      </c>
      <c r="I13356" s="18">
        <v>1.02</v>
      </c>
      <c r="Q13356"/>
    </row>
    <row r="13357" spans="2:17" x14ac:dyDescent="0.25">
      <c r="B13357" s="18">
        <v>2013</v>
      </c>
      <c r="C13357" s="18" t="s">
        <v>8</v>
      </c>
      <c r="D13357" s="18" t="s">
        <v>94</v>
      </c>
      <c r="E13357" s="18" t="s">
        <v>1909</v>
      </c>
      <c r="F13357" s="18" t="s">
        <v>1911</v>
      </c>
      <c r="G13357" s="18">
        <v>5028</v>
      </c>
      <c r="H13357" s="18">
        <v>0.49</v>
      </c>
      <c r="I13357" s="18">
        <v>1.1299999999999999</v>
      </c>
      <c r="Q13357"/>
    </row>
    <row r="13358" spans="2:17" x14ac:dyDescent="0.25">
      <c r="B13358" s="18">
        <v>2013</v>
      </c>
      <c r="C13358" s="18" t="s">
        <v>8</v>
      </c>
      <c r="D13358" s="18" t="s">
        <v>94</v>
      </c>
      <c r="E13358" s="18" t="s">
        <v>1909</v>
      </c>
      <c r="F13358" s="18" t="s">
        <v>1912</v>
      </c>
      <c r="G13358" s="18">
        <v>5724</v>
      </c>
      <c r="H13358" s="18">
        <v>1.1000000000000001</v>
      </c>
      <c r="I13358" s="18">
        <v>1.01</v>
      </c>
      <c r="Q13358"/>
    </row>
    <row r="13359" spans="2:17" x14ac:dyDescent="0.25">
      <c r="B13359" s="18">
        <v>2013</v>
      </c>
      <c r="C13359" s="18" t="s">
        <v>8</v>
      </c>
      <c r="D13359" s="18" t="s">
        <v>94</v>
      </c>
      <c r="E13359" s="18" t="s">
        <v>1909</v>
      </c>
      <c r="F13359" s="18" t="s">
        <v>1913</v>
      </c>
      <c r="G13359" s="18">
        <v>5832</v>
      </c>
      <c r="H13359" s="18">
        <v>1.1599999999999999</v>
      </c>
      <c r="I13359" s="18">
        <v>1.03</v>
      </c>
      <c r="Q13359"/>
    </row>
    <row r="13360" spans="2:17" x14ac:dyDescent="0.25">
      <c r="B13360" s="18">
        <v>2013</v>
      </c>
      <c r="C13360" s="18" t="s">
        <v>8</v>
      </c>
      <c r="D13360" s="18" t="s">
        <v>94</v>
      </c>
      <c r="E13360" s="18" t="s">
        <v>1909</v>
      </c>
      <c r="F13360" s="18" t="s">
        <v>1914</v>
      </c>
      <c r="G13360" s="18">
        <v>8748</v>
      </c>
      <c r="H13360" s="18">
        <v>1.1599999999999999</v>
      </c>
      <c r="I13360" s="18">
        <v>1.1200000000000001</v>
      </c>
      <c r="Q13360"/>
    </row>
    <row r="13361" spans="2:17" x14ac:dyDescent="0.25">
      <c r="B13361" s="18">
        <v>2013</v>
      </c>
      <c r="C13361" s="18" t="s">
        <v>8</v>
      </c>
      <c r="D13361" s="18" t="s">
        <v>94</v>
      </c>
      <c r="E13361" s="18" t="s">
        <v>1909</v>
      </c>
      <c r="F13361" s="18" t="s">
        <v>1915</v>
      </c>
      <c r="G13361" s="18">
        <v>6132</v>
      </c>
      <c r="H13361" s="18">
        <v>0.91</v>
      </c>
      <c r="I13361" s="18">
        <v>1.1200000000000001</v>
      </c>
      <c r="Q13361"/>
    </row>
    <row r="13362" spans="2:17" x14ac:dyDescent="0.25">
      <c r="B13362" s="18">
        <v>2013</v>
      </c>
      <c r="C13362" s="18" t="s">
        <v>8</v>
      </c>
      <c r="D13362" s="18" t="s">
        <v>94</v>
      </c>
      <c r="E13362" s="18" t="s">
        <v>1909</v>
      </c>
      <c r="F13362" s="18" t="s">
        <v>1916</v>
      </c>
      <c r="G13362" s="18">
        <v>5868</v>
      </c>
      <c r="H13362" s="18">
        <v>0.61</v>
      </c>
      <c r="I13362" s="18">
        <v>1.05</v>
      </c>
      <c r="Q13362"/>
    </row>
    <row r="13363" spans="2:17" x14ac:dyDescent="0.25">
      <c r="B13363" s="18">
        <v>2013</v>
      </c>
      <c r="C13363" s="18" t="s">
        <v>8</v>
      </c>
      <c r="D13363" s="18" t="s">
        <v>94</v>
      </c>
      <c r="E13363" s="18" t="s">
        <v>1909</v>
      </c>
      <c r="F13363" s="18" t="s">
        <v>1917</v>
      </c>
      <c r="G13363" s="18">
        <v>6684</v>
      </c>
      <c r="H13363" s="18">
        <v>0.73</v>
      </c>
      <c r="I13363" s="18">
        <v>1.07</v>
      </c>
      <c r="Q13363"/>
    </row>
    <row r="13364" spans="2:17" x14ac:dyDescent="0.25">
      <c r="B13364" s="18">
        <v>2013</v>
      </c>
      <c r="C13364" s="18" t="s">
        <v>8</v>
      </c>
      <c r="D13364" s="18" t="s">
        <v>94</v>
      </c>
      <c r="E13364" s="18" t="s">
        <v>1909</v>
      </c>
      <c r="F13364" s="18" t="s">
        <v>1918</v>
      </c>
      <c r="G13364" s="18">
        <v>5916</v>
      </c>
      <c r="H13364" s="18">
        <v>0.6</v>
      </c>
      <c r="I13364" s="18">
        <v>1.18</v>
      </c>
      <c r="Q13364"/>
    </row>
    <row r="13365" spans="2:17" x14ac:dyDescent="0.25">
      <c r="B13365" s="18">
        <v>2013</v>
      </c>
      <c r="C13365" s="18" t="s">
        <v>8</v>
      </c>
      <c r="D13365" s="18" t="s">
        <v>94</v>
      </c>
      <c r="E13365" s="18" t="s">
        <v>1909</v>
      </c>
      <c r="F13365" s="18" t="s">
        <v>1919</v>
      </c>
      <c r="G13365" s="18">
        <v>8736</v>
      </c>
      <c r="H13365" s="18">
        <v>0.92</v>
      </c>
      <c r="I13365" s="18">
        <v>1.08</v>
      </c>
      <c r="Q13365"/>
    </row>
    <row r="13366" spans="2:17" x14ac:dyDescent="0.25">
      <c r="B13366" s="18">
        <v>2013</v>
      </c>
      <c r="C13366" s="18" t="s">
        <v>8</v>
      </c>
      <c r="D13366" s="18" t="s">
        <v>94</v>
      </c>
      <c r="E13366" s="18" t="s">
        <v>1909</v>
      </c>
      <c r="F13366" s="18" t="s">
        <v>1920</v>
      </c>
      <c r="G13366" s="18">
        <v>7128</v>
      </c>
      <c r="H13366" s="18">
        <v>0.95</v>
      </c>
      <c r="I13366" s="18">
        <v>1.1200000000000001</v>
      </c>
      <c r="Q13366"/>
    </row>
    <row r="13367" spans="2:17" x14ac:dyDescent="0.25">
      <c r="B13367" s="18">
        <v>2013</v>
      </c>
      <c r="C13367" s="18" t="s">
        <v>8</v>
      </c>
      <c r="D13367" s="18" t="s">
        <v>94</v>
      </c>
      <c r="E13367" s="18" t="s">
        <v>1909</v>
      </c>
      <c r="F13367" s="18" t="s">
        <v>1921</v>
      </c>
      <c r="G13367" s="18">
        <v>7260</v>
      </c>
      <c r="H13367" s="18">
        <v>0.52</v>
      </c>
      <c r="I13367" s="18">
        <v>0.98</v>
      </c>
      <c r="Q13367"/>
    </row>
    <row r="13368" spans="2:17" x14ac:dyDescent="0.25">
      <c r="B13368" s="18">
        <v>2013</v>
      </c>
      <c r="C13368" s="18" t="s">
        <v>8</v>
      </c>
      <c r="D13368" s="18" t="s">
        <v>94</v>
      </c>
      <c r="E13368" s="18" t="s">
        <v>1909</v>
      </c>
      <c r="F13368" s="18" t="s">
        <v>1922</v>
      </c>
      <c r="G13368" s="18">
        <v>8016</v>
      </c>
      <c r="H13368" s="18">
        <v>1</v>
      </c>
      <c r="I13368" s="18">
        <v>1.07</v>
      </c>
      <c r="Q13368"/>
    </row>
    <row r="13369" spans="2:17" x14ac:dyDescent="0.25">
      <c r="B13369" s="18">
        <v>2013</v>
      </c>
      <c r="C13369" s="18" t="s">
        <v>8</v>
      </c>
      <c r="D13369" s="18" t="s">
        <v>94</v>
      </c>
      <c r="E13369" s="18" t="s">
        <v>1909</v>
      </c>
      <c r="F13369" s="18" t="s">
        <v>1923</v>
      </c>
      <c r="G13369" s="18">
        <v>6348</v>
      </c>
      <c r="H13369" s="18">
        <v>1.07</v>
      </c>
      <c r="I13369" s="18">
        <v>1.1599999999999999</v>
      </c>
      <c r="Q13369"/>
    </row>
    <row r="13370" spans="2:17" x14ac:dyDescent="0.25">
      <c r="B13370" s="18">
        <v>2013</v>
      </c>
      <c r="C13370" s="18" t="s">
        <v>8</v>
      </c>
      <c r="D13370" s="18" t="s">
        <v>94</v>
      </c>
      <c r="E13370" s="18" t="s">
        <v>1909</v>
      </c>
      <c r="F13370" s="18" t="s">
        <v>1924</v>
      </c>
      <c r="G13370" s="18">
        <v>8508</v>
      </c>
      <c r="H13370" s="18">
        <v>1.2</v>
      </c>
      <c r="I13370" s="18">
        <v>1.18</v>
      </c>
      <c r="Q13370"/>
    </row>
    <row r="13371" spans="2:17" x14ac:dyDescent="0.25">
      <c r="B13371" s="18">
        <v>2013</v>
      </c>
      <c r="C13371" s="18" t="s">
        <v>8</v>
      </c>
      <c r="D13371" s="18" t="s">
        <v>94</v>
      </c>
      <c r="E13371" s="18" t="s">
        <v>1909</v>
      </c>
      <c r="F13371" s="18" t="s">
        <v>1925</v>
      </c>
      <c r="G13371" s="18">
        <v>8976</v>
      </c>
      <c r="H13371" s="18">
        <v>1.04</v>
      </c>
      <c r="I13371" s="18">
        <v>1.1100000000000001</v>
      </c>
      <c r="Q13371"/>
    </row>
    <row r="13372" spans="2:17" x14ac:dyDescent="0.25">
      <c r="B13372" s="18">
        <v>2013</v>
      </c>
      <c r="C13372" s="18" t="s">
        <v>8</v>
      </c>
      <c r="D13372" s="18" t="s">
        <v>94</v>
      </c>
      <c r="E13372" s="18" t="s">
        <v>1909</v>
      </c>
      <c r="F13372" s="18" t="s">
        <v>1926</v>
      </c>
      <c r="G13372" s="18">
        <v>5640</v>
      </c>
      <c r="H13372" s="18">
        <v>1.04</v>
      </c>
      <c r="I13372" s="18">
        <v>1.02</v>
      </c>
      <c r="Q13372"/>
    </row>
    <row r="13373" spans="2:17" x14ac:dyDescent="0.25">
      <c r="B13373" s="18">
        <v>2013</v>
      </c>
      <c r="C13373" s="18" t="s">
        <v>8</v>
      </c>
      <c r="D13373" s="18" t="s">
        <v>94</v>
      </c>
      <c r="E13373" s="18" t="s">
        <v>1909</v>
      </c>
      <c r="F13373" s="18" t="s">
        <v>1927</v>
      </c>
      <c r="G13373" s="18">
        <v>4872</v>
      </c>
      <c r="H13373" s="18">
        <v>0.84</v>
      </c>
      <c r="I13373" s="18">
        <v>1.05</v>
      </c>
      <c r="Q13373"/>
    </row>
    <row r="13374" spans="2:17" x14ac:dyDescent="0.25">
      <c r="B13374" s="18">
        <v>2013</v>
      </c>
      <c r="C13374" s="18" t="s">
        <v>8</v>
      </c>
      <c r="D13374" s="18" t="s">
        <v>94</v>
      </c>
      <c r="E13374" s="18" t="s">
        <v>1909</v>
      </c>
      <c r="F13374" s="18" t="s">
        <v>1928</v>
      </c>
      <c r="G13374" s="18">
        <v>8040</v>
      </c>
      <c r="H13374" s="18">
        <v>1.1499999999999999</v>
      </c>
      <c r="I13374" s="18">
        <v>0.93</v>
      </c>
      <c r="Q13374"/>
    </row>
    <row r="13375" spans="2:17" x14ac:dyDescent="0.25">
      <c r="B13375" s="18">
        <v>2013</v>
      </c>
      <c r="C13375" s="18" t="s">
        <v>8</v>
      </c>
      <c r="D13375" s="18" t="s">
        <v>94</v>
      </c>
      <c r="E13375" s="18" t="s">
        <v>1909</v>
      </c>
      <c r="F13375" s="18" t="s">
        <v>1929</v>
      </c>
      <c r="G13375" s="18">
        <v>8340</v>
      </c>
      <c r="H13375" s="18">
        <v>0.64</v>
      </c>
      <c r="I13375" s="18">
        <v>0.97</v>
      </c>
      <c r="Q13375"/>
    </row>
    <row r="13376" spans="2:17" x14ac:dyDescent="0.25">
      <c r="B13376" s="18">
        <v>2013</v>
      </c>
      <c r="C13376" s="18" t="s">
        <v>8</v>
      </c>
      <c r="D13376" s="18" t="s">
        <v>94</v>
      </c>
      <c r="E13376" s="18" t="s">
        <v>1909</v>
      </c>
      <c r="F13376" s="18" t="s">
        <v>1930</v>
      </c>
      <c r="G13376" s="18">
        <v>7272</v>
      </c>
      <c r="H13376" s="18">
        <v>0.93</v>
      </c>
      <c r="I13376" s="18">
        <v>1.17</v>
      </c>
      <c r="Q13376"/>
    </row>
    <row r="13377" spans="2:17" x14ac:dyDescent="0.25">
      <c r="B13377" s="18">
        <v>2013</v>
      </c>
      <c r="C13377" s="18" t="s">
        <v>8</v>
      </c>
      <c r="D13377" s="18" t="s">
        <v>94</v>
      </c>
      <c r="E13377" s="18" t="s">
        <v>1909</v>
      </c>
      <c r="F13377" s="18" t="s">
        <v>1931</v>
      </c>
      <c r="G13377" s="18">
        <v>6468</v>
      </c>
      <c r="H13377" s="18">
        <v>1.05</v>
      </c>
      <c r="I13377" s="18">
        <v>1.18</v>
      </c>
      <c r="Q13377"/>
    </row>
    <row r="13378" spans="2:17" x14ac:dyDescent="0.25">
      <c r="B13378" s="18">
        <v>2013</v>
      </c>
      <c r="C13378" s="18" t="s">
        <v>8</v>
      </c>
      <c r="D13378" s="18" t="s">
        <v>94</v>
      </c>
      <c r="E13378" s="18" t="s">
        <v>1909</v>
      </c>
      <c r="F13378" s="18" t="s">
        <v>1932</v>
      </c>
      <c r="G13378" s="18">
        <v>9060</v>
      </c>
      <c r="H13378" s="18">
        <v>0.55000000000000004</v>
      </c>
      <c r="I13378" s="18">
        <v>1.06</v>
      </c>
      <c r="Q13378"/>
    </row>
    <row r="13379" spans="2:17" x14ac:dyDescent="0.25">
      <c r="B13379" s="18">
        <v>2013</v>
      </c>
      <c r="C13379" s="18" t="s">
        <v>8</v>
      </c>
      <c r="D13379" s="18" t="s">
        <v>94</v>
      </c>
      <c r="E13379" s="18" t="s">
        <v>1909</v>
      </c>
      <c r="F13379" s="18" t="s">
        <v>1933</v>
      </c>
      <c r="G13379" s="18">
        <v>7416</v>
      </c>
      <c r="H13379" s="18">
        <v>0.97</v>
      </c>
      <c r="I13379" s="18">
        <v>0.93</v>
      </c>
      <c r="Q13379"/>
    </row>
    <row r="13380" spans="2:17" x14ac:dyDescent="0.25">
      <c r="B13380" s="18">
        <v>2013</v>
      </c>
      <c r="C13380" s="18" t="s">
        <v>8</v>
      </c>
      <c r="D13380" s="18" t="s">
        <v>94</v>
      </c>
      <c r="E13380" s="18" t="s">
        <v>1909</v>
      </c>
      <c r="F13380" s="18" t="s">
        <v>1934</v>
      </c>
      <c r="G13380" s="18">
        <v>5568</v>
      </c>
      <c r="H13380" s="18">
        <v>0.78</v>
      </c>
      <c r="I13380" s="18">
        <v>0.98</v>
      </c>
      <c r="Q13380"/>
    </row>
    <row r="13381" spans="2:17" x14ac:dyDescent="0.25">
      <c r="B13381" s="18">
        <v>2013</v>
      </c>
      <c r="C13381" s="18" t="s">
        <v>8</v>
      </c>
      <c r="D13381" s="18" t="s">
        <v>94</v>
      </c>
      <c r="E13381" s="18" t="s">
        <v>1909</v>
      </c>
      <c r="F13381" s="18" t="s">
        <v>1935</v>
      </c>
      <c r="G13381" s="18">
        <v>4992</v>
      </c>
      <c r="H13381" s="18">
        <v>1.1100000000000001</v>
      </c>
      <c r="I13381" s="18">
        <v>0.9</v>
      </c>
      <c r="Q13381"/>
    </row>
    <row r="13382" spans="2:17" x14ac:dyDescent="0.25">
      <c r="B13382" s="18">
        <v>2013</v>
      </c>
      <c r="C13382" s="18" t="s">
        <v>8</v>
      </c>
      <c r="D13382" s="18" t="s">
        <v>94</v>
      </c>
      <c r="E13382" s="18" t="s">
        <v>1909</v>
      </c>
      <c r="F13382" s="18" t="s">
        <v>1936</v>
      </c>
      <c r="G13382" s="18">
        <v>5256</v>
      </c>
      <c r="H13382" s="18">
        <v>0.62</v>
      </c>
      <c r="I13382" s="18">
        <v>0.9</v>
      </c>
      <c r="Q13382"/>
    </row>
    <row r="13383" spans="2:17" x14ac:dyDescent="0.25">
      <c r="B13383" s="18">
        <v>2013</v>
      </c>
      <c r="C13383" s="18" t="s">
        <v>8</v>
      </c>
      <c r="D13383" s="18" t="s">
        <v>94</v>
      </c>
      <c r="E13383" s="18" t="s">
        <v>1909</v>
      </c>
      <c r="F13383" s="18" t="s">
        <v>1937</v>
      </c>
      <c r="G13383" s="18">
        <v>6492</v>
      </c>
      <c r="H13383" s="18">
        <v>0.83</v>
      </c>
      <c r="I13383" s="18">
        <v>1.08</v>
      </c>
      <c r="Q13383"/>
    </row>
    <row r="13384" spans="2:17" x14ac:dyDescent="0.25">
      <c r="B13384" s="18">
        <v>2013</v>
      </c>
      <c r="C13384" s="18" t="s">
        <v>8</v>
      </c>
      <c r="D13384" s="18" t="s">
        <v>94</v>
      </c>
      <c r="E13384" s="18" t="s">
        <v>1909</v>
      </c>
      <c r="F13384" s="18" t="s">
        <v>1938</v>
      </c>
      <c r="G13384" s="18">
        <v>9516</v>
      </c>
      <c r="H13384" s="18">
        <v>0.64</v>
      </c>
      <c r="I13384" s="18">
        <v>1.1100000000000001</v>
      </c>
      <c r="Q13384"/>
    </row>
    <row r="13385" spans="2:17" x14ac:dyDescent="0.25">
      <c r="B13385" s="18">
        <v>2013</v>
      </c>
      <c r="C13385" s="18" t="s">
        <v>8</v>
      </c>
      <c r="D13385" s="18" t="s">
        <v>94</v>
      </c>
      <c r="E13385" s="18" t="s">
        <v>1909</v>
      </c>
      <c r="F13385" s="18" t="s">
        <v>1939</v>
      </c>
      <c r="G13385" s="18">
        <v>5820</v>
      </c>
      <c r="H13385" s="18">
        <v>0.78</v>
      </c>
      <c r="I13385" s="18">
        <v>0.95</v>
      </c>
      <c r="Q13385"/>
    </row>
    <row r="13386" spans="2:17" x14ac:dyDescent="0.25">
      <c r="B13386" s="18">
        <v>2013</v>
      </c>
      <c r="C13386" s="18" t="s">
        <v>8</v>
      </c>
      <c r="D13386" s="18" t="s">
        <v>94</v>
      </c>
      <c r="E13386" s="18" t="s">
        <v>1909</v>
      </c>
      <c r="F13386" s="18" t="s">
        <v>1940</v>
      </c>
      <c r="G13386" s="18">
        <v>5616</v>
      </c>
      <c r="H13386" s="18">
        <v>0.7</v>
      </c>
      <c r="I13386" s="18">
        <v>1</v>
      </c>
      <c r="Q13386"/>
    </row>
    <row r="13387" spans="2:17" x14ac:dyDescent="0.25">
      <c r="B13387" s="18">
        <v>2013</v>
      </c>
      <c r="C13387" s="18" t="s">
        <v>8</v>
      </c>
      <c r="D13387" s="18" t="s">
        <v>94</v>
      </c>
      <c r="E13387" s="18" t="s">
        <v>1909</v>
      </c>
      <c r="F13387" s="18" t="s">
        <v>1941</v>
      </c>
      <c r="G13387" s="18">
        <v>4920</v>
      </c>
      <c r="H13387" s="18">
        <v>0.94</v>
      </c>
      <c r="I13387" s="18">
        <v>1.1399999999999999</v>
      </c>
      <c r="Q13387"/>
    </row>
    <row r="13388" spans="2:17" x14ac:dyDescent="0.25">
      <c r="B13388" s="18">
        <v>2013</v>
      </c>
      <c r="C13388" s="18" t="s">
        <v>8</v>
      </c>
      <c r="D13388" s="18" t="s">
        <v>94</v>
      </c>
      <c r="E13388" s="18" t="s">
        <v>1909</v>
      </c>
      <c r="F13388" s="18" t="s">
        <v>1942</v>
      </c>
      <c r="G13388" s="18">
        <v>7032</v>
      </c>
      <c r="H13388" s="18">
        <v>0.43</v>
      </c>
      <c r="I13388" s="18">
        <v>1.05</v>
      </c>
      <c r="Q13388"/>
    </row>
    <row r="13389" spans="2:17" x14ac:dyDescent="0.25">
      <c r="B13389" s="18">
        <v>2013</v>
      </c>
      <c r="C13389" s="18" t="s">
        <v>8</v>
      </c>
      <c r="D13389" s="18" t="s">
        <v>94</v>
      </c>
      <c r="E13389" s="18" t="s">
        <v>1909</v>
      </c>
      <c r="F13389" s="18" t="s">
        <v>1943</v>
      </c>
      <c r="G13389" s="18">
        <v>8064</v>
      </c>
      <c r="H13389" s="18">
        <v>0.82</v>
      </c>
      <c r="I13389" s="18">
        <v>0.99</v>
      </c>
      <c r="Q13389"/>
    </row>
    <row r="13390" spans="2:17" x14ac:dyDescent="0.25">
      <c r="B13390" s="18">
        <v>2013</v>
      </c>
      <c r="C13390" s="18" t="s">
        <v>8</v>
      </c>
      <c r="D13390" s="18" t="s">
        <v>94</v>
      </c>
      <c r="E13390" s="18" t="s">
        <v>1909</v>
      </c>
      <c r="F13390" s="18" t="s">
        <v>1944</v>
      </c>
      <c r="G13390" s="18">
        <v>5808</v>
      </c>
      <c r="H13390" s="18">
        <v>1.01</v>
      </c>
      <c r="I13390" s="18">
        <v>1.1399999999999999</v>
      </c>
      <c r="Q13390"/>
    </row>
    <row r="13391" spans="2:17" x14ac:dyDescent="0.25">
      <c r="B13391" s="18">
        <v>2013</v>
      </c>
      <c r="C13391" s="18" t="s">
        <v>8</v>
      </c>
      <c r="D13391" s="18" t="s">
        <v>94</v>
      </c>
      <c r="E13391" s="18" t="s">
        <v>1909</v>
      </c>
      <c r="F13391" s="18" t="s">
        <v>1945</v>
      </c>
      <c r="G13391" s="18">
        <v>6600</v>
      </c>
      <c r="H13391" s="18">
        <v>0.51</v>
      </c>
      <c r="I13391" s="18">
        <v>1.1399999999999999</v>
      </c>
      <c r="Q13391"/>
    </row>
    <row r="13392" spans="2:17" x14ac:dyDescent="0.25">
      <c r="B13392" s="18">
        <v>2013</v>
      </c>
      <c r="C13392" s="18" t="s">
        <v>8</v>
      </c>
      <c r="D13392" s="18" t="s">
        <v>94</v>
      </c>
      <c r="E13392" s="18" t="s">
        <v>1909</v>
      </c>
      <c r="F13392" s="18" t="s">
        <v>1946</v>
      </c>
      <c r="G13392" s="18">
        <v>5904</v>
      </c>
      <c r="H13392" s="18">
        <v>0.69</v>
      </c>
      <c r="I13392" s="18">
        <v>1.07</v>
      </c>
      <c r="Q13392"/>
    </row>
    <row r="13393" spans="2:17" x14ac:dyDescent="0.25">
      <c r="B13393" s="18">
        <v>2013</v>
      </c>
      <c r="C13393" s="18" t="s">
        <v>8</v>
      </c>
      <c r="D13393" s="18" t="s">
        <v>94</v>
      </c>
      <c r="E13393" s="18" t="s">
        <v>1909</v>
      </c>
      <c r="F13393" s="18" t="s">
        <v>1947</v>
      </c>
      <c r="G13393" s="18">
        <v>5316</v>
      </c>
      <c r="H13393" s="18">
        <v>0.98</v>
      </c>
      <c r="I13393" s="18">
        <v>0.9</v>
      </c>
      <c r="Q13393"/>
    </row>
    <row r="13394" spans="2:17" x14ac:dyDescent="0.25">
      <c r="B13394" s="18">
        <v>2013</v>
      </c>
      <c r="C13394" s="18" t="s">
        <v>8</v>
      </c>
      <c r="D13394" s="18" t="s">
        <v>94</v>
      </c>
      <c r="E13394" s="18" t="s">
        <v>1909</v>
      </c>
      <c r="F13394" s="18" t="s">
        <v>1948</v>
      </c>
      <c r="G13394" s="18">
        <v>5940</v>
      </c>
      <c r="H13394" s="18">
        <v>0.93</v>
      </c>
      <c r="I13394" s="18">
        <v>1.2</v>
      </c>
      <c r="Q13394"/>
    </row>
    <row r="13395" spans="2:17" x14ac:dyDescent="0.25">
      <c r="B13395" s="18">
        <v>2013</v>
      </c>
      <c r="C13395" s="18" t="s">
        <v>8</v>
      </c>
      <c r="D13395" s="18" t="s">
        <v>94</v>
      </c>
      <c r="E13395" s="18" t="s">
        <v>1909</v>
      </c>
      <c r="F13395" s="18" t="s">
        <v>1949</v>
      </c>
      <c r="G13395" s="18">
        <v>8484</v>
      </c>
      <c r="H13395" s="18">
        <v>0.75</v>
      </c>
      <c r="I13395" s="18">
        <v>1.1200000000000001</v>
      </c>
      <c r="Q13395"/>
    </row>
    <row r="13396" spans="2:17" x14ac:dyDescent="0.25">
      <c r="B13396" s="18">
        <v>2013</v>
      </c>
      <c r="C13396" s="18" t="s">
        <v>8</v>
      </c>
      <c r="D13396" s="18" t="s">
        <v>94</v>
      </c>
      <c r="E13396" s="18" t="s">
        <v>1909</v>
      </c>
      <c r="F13396" s="18" t="s">
        <v>1950</v>
      </c>
      <c r="G13396" s="18">
        <v>6564</v>
      </c>
      <c r="H13396" s="18">
        <v>0.85</v>
      </c>
      <c r="I13396" s="18">
        <v>1.01</v>
      </c>
      <c r="Q13396"/>
    </row>
    <row r="13397" spans="2:17" x14ac:dyDescent="0.25">
      <c r="B13397" s="18">
        <v>2013</v>
      </c>
      <c r="C13397" s="18" t="s">
        <v>8</v>
      </c>
      <c r="D13397" s="18" t="s">
        <v>94</v>
      </c>
      <c r="E13397" s="18" t="s">
        <v>1909</v>
      </c>
      <c r="F13397" s="18" t="s">
        <v>1951</v>
      </c>
      <c r="G13397" s="18">
        <v>6072</v>
      </c>
      <c r="H13397" s="18">
        <v>0.78</v>
      </c>
      <c r="I13397" s="18">
        <v>1.1299999999999999</v>
      </c>
      <c r="Q13397"/>
    </row>
    <row r="13398" spans="2:17" x14ac:dyDescent="0.25">
      <c r="B13398" s="18">
        <v>2013</v>
      </c>
      <c r="C13398" s="18" t="s">
        <v>8</v>
      </c>
      <c r="D13398" s="18" t="s">
        <v>94</v>
      </c>
      <c r="E13398" s="18" t="s">
        <v>1909</v>
      </c>
      <c r="F13398" s="18" t="s">
        <v>1952</v>
      </c>
      <c r="G13398" s="18">
        <v>7812</v>
      </c>
      <c r="H13398" s="18">
        <v>0.53</v>
      </c>
      <c r="I13398" s="18">
        <v>1.08</v>
      </c>
      <c r="Q13398"/>
    </row>
    <row r="13399" spans="2:17" x14ac:dyDescent="0.25">
      <c r="B13399" s="18">
        <v>2013</v>
      </c>
      <c r="C13399" s="18" t="s">
        <v>8</v>
      </c>
      <c r="D13399" s="18" t="s">
        <v>94</v>
      </c>
      <c r="E13399" s="18" t="s">
        <v>1909</v>
      </c>
      <c r="F13399" s="18" t="s">
        <v>1953</v>
      </c>
      <c r="G13399" s="18">
        <v>9372</v>
      </c>
      <c r="H13399" s="18">
        <v>0.71</v>
      </c>
      <c r="I13399" s="18">
        <v>1.03</v>
      </c>
      <c r="Q13399"/>
    </row>
    <row r="13400" spans="2:17" x14ac:dyDescent="0.25">
      <c r="B13400" s="18">
        <v>2013</v>
      </c>
      <c r="C13400" s="18" t="s">
        <v>8</v>
      </c>
      <c r="D13400" s="18" t="s">
        <v>94</v>
      </c>
      <c r="E13400" s="18" t="s">
        <v>1909</v>
      </c>
      <c r="F13400" s="18" t="s">
        <v>1954</v>
      </c>
      <c r="G13400" s="18">
        <v>6816</v>
      </c>
      <c r="H13400" s="18">
        <v>0.65</v>
      </c>
      <c r="I13400" s="18">
        <v>0.91</v>
      </c>
      <c r="Q13400"/>
    </row>
    <row r="13401" spans="2:17" x14ac:dyDescent="0.25">
      <c r="B13401" s="18">
        <v>2013</v>
      </c>
      <c r="C13401" s="18" t="s">
        <v>8</v>
      </c>
      <c r="D13401" s="18" t="s">
        <v>94</v>
      </c>
      <c r="E13401" s="18" t="s">
        <v>1909</v>
      </c>
      <c r="F13401" s="18" t="s">
        <v>1955</v>
      </c>
      <c r="G13401" s="18">
        <v>7536</v>
      </c>
      <c r="H13401" s="18">
        <v>0.79</v>
      </c>
      <c r="I13401" s="18">
        <v>0.97</v>
      </c>
      <c r="Q13401"/>
    </row>
    <row r="13402" spans="2:17" x14ac:dyDescent="0.25">
      <c r="B13402" s="18">
        <v>2013</v>
      </c>
      <c r="C13402" s="18" t="s">
        <v>8</v>
      </c>
      <c r="D13402" s="18" t="s">
        <v>94</v>
      </c>
      <c r="E13402" s="18" t="s">
        <v>1909</v>
      </c>
      <c r="F13402" s="18" t="s">
        <v>1956</v>
      </c>
      <c r="G13402" s="18">
        <v>6432</v>
      </c>
      <c r="H13402" s="18">
        <v>0.73</v>
      </c>
      <c r="I13402" s="18">
        <v>1.19</v>
      </c>
      <c r="Q13402"/>
    </row>
    <row r="13403" spans="2:17" x14ac:dyDescent="0.25">
      <c r="B13403" s="18">
        <v>2013</v>
      </c>
      <c r="C13403" s="18" t="s">
        <v>8</v>
      </c>
      <c r="D13403" s="18" t="s">
        <v>94</v>
      </c>
      <c r="E13403" s="18" t="s">
        <v>1909</v>
      </c>
      <c r="F13403" s="18" t="s">
        <v>1957</v>
      </c>
      <c r="G13403" s="18">
        <v>5556</v>
      </c>
      <c r="H13403" s="18">
        <v>0.9</v>
      </c>
      <c r="I13403" s="18">
        <v>1.04</v>
      </c>
      <c r="Q13403"/>
    </row>
    <row r="13404" spans="2:17" x14ac:dyDescent="0.25">
      <c r="B13404" s="18">
        <v>2013</v>
      </c>
      <c r="C13404" s="18" t="s">
        <v>8</v>
      </c>
      <c r="D13404" s="18" t="s">
        <v>94</v>
      </c>
      <c r="E13404" s="18" t="s">
        <v>1909</v>
      </c>
      <c r="F13404" s="18" t="s">
        <v>1958</v>
      </c>
      <c r="G13404" s="18">
        <v>7632</v>
      </c>
      <c r="H13404" s="18">
        <v>0.49</v>
      </c>
      <c r="I13404" s="18">
        <v>1.05</v>
      </c>
      <c r="Q13404"/>
    </row>
    <row r="13405" spans="2:17" x14ac:dyDescent="0.25">
      <c r="B13405" s="18">
        <v>2013</v>
      </c>
      <c r="C13405" s="18" t="s">
        <v>8</v>
      </c>
      <c r="D13405" s="18" t="s">
        <v>94</v>
      </c>
      <c r="E13405" s="18" t="s">
        <v>1959</v>
      </c>
      <c r="F13405" s="18" t="s">
        <v>1960</v>
      </c>
      <c r="G13405" s="18">
        <v>8580</v>
      </c>
      <c r="H13405" s="18">
        <v>1</v>
      </c>
      <c r="I13405" s="18">
        <v>1.17</v>
      </c>
      <c r="Q13405"/>
    </row>
    <row r="13406" spans="2:17" x14ac:dyDescent="0.25">
      <c r="B13406" s="18">
        <v>2013</v>
      </c>
      <c r="C13406" s="18" t="s">
        <v>8</v>
      </c>
      <c r="D13406" s="18" t="s">
        <v>94</v>
      </c>
      <c r="E13406" s="18" t="s">
        <v>1959</v>
      </c>
      <c r="F13406" s="18" t="s">
        <v>1961</v>
      </c>
      <c r="G13406" s="18">
        <v>6240</v>
      </c>
      <c r="H13406" s="18">
        <v>0.76</v>
      </c>
      <c r="I13406" s="18">
        <v>1.18</v>
      </c>
      <c r="Q13406"/>
    </row>
    <row r="13407" spans="2:17" x14ac:dyDescent="0.25">
      <c r="B13407" s="18">
        <v>2013</v>
      </c>
      <c r="C13407" s="18" t="s">
        <v>8</v>
      </c>
      <c r="D13407" s="18" t="s">
        <v>94</v>
      </c>
      <c r="E13407" s="18" t="s">
        <v>1959</v>
      </c>
      <c r="F13407" s="18" t="s">
        <v>1962</v>
      </c>
      <c r="G13407" s="18">
        <v>7080</v>
      </c>
      <c r="H13407" s="18">
        <v>0.4</v>
      </c>
      <c r="I13407" s="18">
        <v>1.1299999999999999</v>
      </c>
      <c r="Q13407"/>
    </row>
    <row r="13408" spans="2:17" x14ac:dyDescent="0.25">
      <c r="B13408" s="18">
        <v>2013</v>
      </c>
      <c r="C13408" s="18" t="s">
        <v>8</v>
      </c>
      <c r="D13408" s="18" t="s">
        <v>94</v>
      </c>
      <c r="E13408" s="18" t="s">
        <v>1959</v>
      </c>
      <c r="F13408" s="18" t="s">
        <v>1963</v>
      </c>
      <c r="G13408" s="18">
        <v>5424</v>
      </c>
      <c r="H13408" s="18">
        <v>0.88</v>
      </c>
      <c r="I13408" s="18">
        <v>1.08</v>
      </c>
      <c r="Q13408"/>
    </row>
    <row r="13409" spans="2:17" x14ac:dyDescent="0.25">
      <c r="B13409" s="18">
        <v>2013</v>
      </c>
      <c r="C13409" s="18" t="s">
        <v>8</v>
      </c>
      <c r="D13409" s="18" t="s">
        <v>94</v>
      </c>
      <c r="E13409" s="18" t="s">
        <v>1959</v>
      </c>
      <c r="F13409" s="18" t="s">
        <v>1964</v>
      </c>
      <c r="G13409" s="18">
        <v>4920</v>
      </c>
      <c r="H13409" s="18">
        <v>0.98</v>
      </c>
      <c r="I13409" s="18">
        <v>1.1000000000000001</v>
      </c>
      <c r="Q13409"/>
    </row>
    <row r="13410" spans="2:17" x14ac:dyDescent="0.25">
      <c r="B13410" s="18">
        <v>2013</v>
      </c>
      <c r="C13410" s="18" t="s">
        <v>8</v>
      </c>
      <c r="D13410" s="18" t="s">
        <v>94</v>
      </c>
      <c r="E13410" s="18" t="s">
        <v>1959</v>
      </c>
      <c r="F13410" s="18" t="s">
        <v>1965</v>
      </c>
      <c r="G13410" s="18">
        <v>5244</v>
      </c>
      <c r="H13410" s="18">
        <v>0.81</v>
      </c>
      <c r="I13410" s="18">
        <v>1.1100000000000001</v>
      </c>
      <c r="Q13410"/>
    </row>
    <row r="13411" spans="2:17" x14ac:dyDescent="0.25">
      <c r="B13411" s="18">
        <v>2013</v>
      </c>
      <c r="C13411" s="18" t="s">
        <v>8</v>
      </c>
      <c r="D13411" s="18" t="s">
        <v>94</v>
      </c>
      <c r="E13411" s="18" t="s">
        <v>1959</v>
      </c>
      <c r="F13411" s="18" t="s">
        <v>1966</v>
      </c>
      <c r="G13411" s="18">
        <v>7980</v>
      </c>
      <c r="H13411" s="18">
        <v>0.56000000000000005</v>
      </c>
      <c r="I13411" s="18">
        <v>0.98</v>
      </c>
      <c r="Q13411"/>
    </row>
    <row r="13412" spans="2:17" x14ac:dyDescent="0.25">
      <c r="B13412" s="18">
        <v>2013</v>
      </c>
      <c r="C13412" s="18" t="s">
        <v>8</v>
      </c>
      <c r="D13412" s="18" t="s">
        <v>94</v>
      </c>
      <c r="E13412" s="18" t="s">
        <v>1959</v>
      </c>
      <c r="F13412" s="18" t="s">
        <v>1967</v>
      </c>
      <c r="G13412" s="18">
        <v>6048</v>
      </c>
      <c r="H13412" s="18">
        <v>0.6</v>
      </c>
      <c r="I13412" s="18">
        <v>0.94</v>
      </c>
      <c r="Q13412"/>
    </row>
    <row r="13413" spans="2:17" x14ac:dyDescent="0.25">
      <c r="B13413" s="18">
        <v>2013</v>
      </c>
      <c r="C13413" s="18" t="s">
        <v>8</v>
      </c>
      <c r="D13413" s="18" t="s">
        <v>94</v>
      </c>
      <c r="E13413" s="18" t="s">
        <v>1959</v>
      </c>
      <c r="F13413" s="18" t="s">
        <v>1968</v>
      </c>
      <c r="G13413" s="18">
        <v>8856</v>
      </c>
      <c r="H13413" s="18">
        <v>1.1399999999999999</v>
      </c>
      <c r="I13413" s="18">
        <v>0.92</v>
      </c>
      <c r="Q13413"/>
    </row>
    <row r="13414" spans="2:17" x14ac:dyDescent="0.25">
      <c r="B13414" s="18">
        <v>2013</v>
      </c>
      <c r="C13414" s="18" t="s">
        <v>8</v>
      </c>
      <c r="D13414" s="18" t="s">
        <v>94</v>
      </c>
      <c r="E13414" s="18" t="s">
        <v>1959</v>
      </c>
      <c r="F13414" s="18" t="s">
        <v>1969</v>
      </c>
      <c r="G13414" s="18">
        <v>8952</v>
      </c>
      <c r="H13414" s="18">
        <v>0.65</v>
      </c>
      <c r="I13414" s="18">
        <v>0.96</v>
      </c>
      <c r="Q13414"/>
    </row>
    <row r="13415" spans="2:17" x14ac:dyDescent="0.25">
      <c r="B13415" s="18">
        <v>2013</v>
      </c>
      <c r="C13415" s="18" t="s">
        <v>8</v>
      </c>
      <c r="D13415" s="18" t="s">
        <v>94</v>
      </c>
      <c r="E13415" s="18" t="s">
        <v>1959</v>
      </c>
      <c r="F13415" s="18" t="s">
        <v>1970</v>
      </c>
      <c r="G13415" s="18">
        <v>5112</v>
      </c>
      <c r="H13415" s="18">
        <v>1.02</v>
      </c>
      <c r="I13415" s="18">
        <v>0.95</v>
      </c>
      <c r="Q13415"/>
    </row>
    <row r="13416" spans="2:17" x14ac:dyDescent="0.25">
      <c r="B13416" s="18">
        <v>2013</v>
      </c>
      <c r="C13416" s="18" t="s">
        <v>8</v>
      </c>
      <c r="D13416" s="18" t="s">
        <v>94</v>
      </c>
      <c r="E13416" s="18" t="s">
        <v>1959</v>
      </c>
      <c r="F13416" s="18" t="s">
        <v>1971</v>
      </c>
      <c r="G13416" s="18">
        <v>8256</v>
      </c>
      <c r="H13416" s="18">
        <v>1.1599999999999999</v>
      </c>
      <c r="I13416" s="18">
        <v>0.96</v>
      </c>
      <c r="Q13416"/>
    </row>
    <row r="13417" spans="2:17" x14ac:dyDescent="0.25">
      <c r="B13417" s="18">
        <v>2013</v>
      </c>
      <c r="C13417" s="18" t="s">
        <v>8</v>
      </c>
      <c r="D13417" s="18" t="s">
        <v>94</v>
      </c>
      <c r="E13417" s="18" t="s">
        <v>1959</v>
      </c>
      <c r="F13417" s="18" t="s">
        <v>1972</v>
      </c>
      <c r="G13417" s="18">
        <v>8436</v>
      </c>
      <c r="H13417" s="18">
        <v>1.1499999999999999</v>
      </c>
      <c r="I13417" s="18">
        <v>1.06</v>
      </c>
      <c r="Q13417"/>
    </row>
    <row r="13418" spans="2:17" x14ac:dyDescent="0.25">
      <c r="B13418" s="18">
        <v>2013</v>
      </c>
      <c r="C13418" s="18" t="s">
        <v>8</v>
      </c>
      <c r="D13418" s="18" t="s">
        <v>94</v>
      </c>
      <c r="E13418" s="18" t="s">
        <v>1959</v>
      </c>
      <c r="F13418" s="18" t="s">
        <v>1973</v>
      </c>
      <c r="G13418" s="18">
        <v>5124</v>
      </c>
      <c r="H13418" s="18">
        <v>0.42</v>
      </c>
      <c r="I13418" s="18">
        <v>1.03</v>
      </c>
      <c r="Q13418"/>
    </row>
    <row r="13419" spans="2:17" x14ac:dyDescent="0.25">
      <c r="B13419" s="18">
        <v>2013</v>
      </c>
      <c r="C13419" s="18" t="s">
        <v>8</v>
      </c>
      <c r="D13419" s="18" t="s">
        <v>94</v>
      </c>
      <c r="E13419" s="18" t="s">
        <v>1959</v>
      </c>
      <c r="F13419" s="18" t="s">
        <v>1974</v>
      </c>
      <c r="G13419" s="18">
        <v>4968</v>
      </c>
      <c r="H13419" s="18">
        <v>0.6</v>
      </c>
      <c r="I13419" s="18">
        <v>0.94</v>
      </c>
      <c r="Q13419"/>
    </row>
    <row r="13420" spans="2:17" x14ac:dyDescent="0.25">
      <c r="B13420" s="18">
        <v>2013</v>
      </c>
      <c r="C13420" s="18" t="s">
        <v>8</v>
      </c>
      <c r="D13420" s="18" t="s">
        <v>94</v>
      </c>
      <c r="E13420" s="18" t="s">
        <v>1959</v>
      </c>
      <c r="F13420" s="18" t="s">
        <v>1975</v>
      </c>
      <c r="G13420" s="18">
        <v>6324</v>
      </c>
      <c r="H13420" s="18">
        <v>0.79</v>
      </c>
      <c r="I13420" s="18">
        <v>0.96</v>
      </c>
      <c r="Q13420"/>
    </row>
    <row r="13421" spans="2:17" x14ac:dyDescent="0.25">
      <c r="B13421" s="18">
        <v>2013</v>
      </c>
      <c r="C13421" s="18" t="s">
        <v>8</v>
      </c>
      <c r="D13421" s="18" t="s">
        <v>94</v>
      </c>
      <c r="E13421" s="18" t="s">
        <v>1959</v>
      </c>
      <c r="F13421" s="18" t="s">
        <v>1976</v>
      </c>
      <c r="G13421" s="18">
        <v>8016</v>
      </c>
      <c r="H13421" s="18">
        <v>1</v>
      </c>
      <c r="I13421" s="18">
        <v>1.1200000000000001</v>
      </c>
      <c r="Q13421"/>
    </row>
    <row r="13422" spans="2:17" x14ac:dyDescent="0.25">
      <c r="B13422" s="18">
        <v>2013</v>
      </c>
      <c r="C13422" s="18" t="s">
        <v>8</v>
      </c>
      <c r="D13422" s="18" t="s">
        <v>94</v>
      </c>
      <c r="E13422" s="18" t="s">
        <v>1959</v>
      </c>
      <c r="F13422" s="18" t="s">
        <v>1977</v>
      </c>
      <c r="G13422" s="18">
        <v>5580</v>
      </c>
      <c r="H13422" s="18">
        <v>0.85</v>
      </c>
      <c r="I13422" s="18">
        <v>0.99</v>
      </c>
      <c r="Q13422"/>
    </row>
    <row r="13423" spans="2:17" x14ac:dyDescent="0.25">
      <c r="B13423" s="18">
        <v>2013</v>
      </c>
      <c r="C13423" s="18" t="s">
        <v>8</v>
      </c>
      <c r="D13423" s="18" t="s">
        <v>94</v>
      </c>
      <c r="E13423" s="18" t="s">
        <v>1959</v>
      </c>
      <c r="F13423" s="18" t="s">
        <v>1978</v>
      </c>
      <c r="G13423" s="18">
        <v>9456</v>
      </c>
      <c r="H13423" s="18">
        <v>0.55000000000000004</v>
      </c>
      <c r="I13423" s="18">
        <v>1.1299999999999999</v>
      </c>
      <c r="Q13423"/>
    </row>
    <row r="13424" spans="2:17" x14ac:dyDescent="0.25">
      <c r="B13424" s="18">
        <v>2013</v>
      </c>
      <c r="C13424" s="18" t="s">
        <v>8</v>
      </c>
      <c r="D13424" s="18" t="s">
        <v>94</v>
      </c>
      <c r="E13424" s="18" t="s">
        <v>1959</v>
      </c>
      <c r="F13424" s="18" t="s">
        <v>1979</v>
      </c>
      <c r="G13424" s="18">
        <v>7524</v>
      </c>
      <c r="H13424" s="18">
        <v>0.57999999999999996</v>
      </c>
      <c r="I13424" s="18">
        <v>0.94</v>
      </c>
      <c r="Q13424"/>
    </row>
    <row r="13425" spans="2:17" x14ac:dyDescent="0.25">
      <c r="B13425" s="18">
        <v>2013</v>
      </c>
      <c r="C13425" s="18" t="s">
        <v>8</v>
      </c>
      <c r="D13425" s="18" t="s">
        <v>94</v>
      </c>
      <c r="E13425" s="18" t="s">
        <v>1959</v>
      </c>
      <c r="F13425" s="18" t="s">
        <v>1980</v>
      </c>
      <c r="G13425" s="18">
        <v>9360</v>
      </c>
      <c r="H13425" s="18">
        <v>1.2</v>
      </c>
      <c r="I13425" s="18">
        <v>0.98</v>
      </c>
      <c r="Q13425"/>
    </row>
    <row r="13426" spans="2:17" x14ac:dyDescent="0.25">
      <c r="B13426" s="18">
        <v>2013</v>
      </c>
      <c r="C13426" s="18" t="s">
        <v>8</v>
      </c>
      <c r="D13426" s="18" t="s">
        <v>94</v>
      </c>
      <c r="E13426" s="18" t="s">
        <v>1959</v>
      </c>
      <c r="F13426" s="18" t="s">
        <v>1981</v>
      </c>
      <c r="G13426" s="18">
        <v>9396</v>
      </c>
      <c r="H13426" s="18">
        <v>1</v>
      </c>
      <c r="I13426" s="18">
        <v>1.06</v>
      </c>
      <c r="Q13426"/>
    </row>
    <row r="13427" spans="2:17" x14ac:dyDescent="0.25">
      <c r="B13427" s="18">
        <v>2013</v>
      </c>
      <c r="C13427" s="18" t="s">
        <v>8</v>
      </c>
      <c r="D13427" s="18" t="s">
        <v>94</v>
      </c>
      <c r="E13427" s="18" t="s">
        <v>1959</v>
      </c>
      <c r="F13427" s="18" t="s">
        <v>1982</v>
      </c>
      <c r="G13427" s="18">
        <v>7020</v>
      </c>
      <c r="H13427" s="18">
        <v>1.06</v>
      </c>
      <c r="I13427" s="18">
        <v>1.1299999999999999</v>
      </c>
      <c r="Q13427"/>
    </row>
    <row r="13428" spans="2:17" x14ac:dyDescent="0.25">
      <c r="B13428" s="18">
        <v>2013</v>
      </c>
      <c r="C13428" s="18" t="s">
        <v>8</v>
      </c>
      <c r="D13428" s="18" t="s">
        <v>94</v>
      </c>
      <c r="E13428" s="18" t="s">
        <v>1959</v>
      </c>
      <c r="F13428" s="18" t="s">
        <v>1983</v>
      </c>
      <c r="G13428" s="18">
        <v>6720</v>
      </c>
      <c r="H13428" s="18">
        <v>1.04</v>
      </c>
      <c r="I13428" s="18">
        <v>1.1000000000000001</v>
      </c>
      <c r="Q13428"/>
    </row>
    <row r="13429" spans="2:17" x14ac:dyDescent="0.25">
      <c r="B13429" s="18">
        <v>2013</v>
      </c>
      <c r="C13429" s="18" t="s">
        <v>8</v>
      </c>
      <c r="D13429" s="18" t="s">
        <v>94</v>
      </c>
      <c r="E13429" s="18" t="s">
        <v>1959</v>
      </c>
      <c r="F13429" s="18" t="s">
        <v>1984</v>
      </c>
      <c r="G13429" s="18">
        <v>9036</v>
      </c>
      <c r="H13429" s="18">
        <v>0.97</v>
      </c>
      <c r="I13429" s="18">
        <v>0.92</v>
      </c>
      <c r="Q13429"/>
    </row>
    <row r="13430" spans="2:17" x14ac:dyDescent="0.25">
      <c r="B13430" s="18">
        <v>2013</v>
      </c>
      <c r="C13430" s="18" t="s">
        <v>8</v>
      </c>
      <c r="D13430" s="18" t="s">
        <v>94</v>
      </c>
      <c r="E13430" s="18" t="s">
        <v>1959</v>
      </c>
      <c r="F13430" s="18" t="s">
        <v>1985</v>
      </c>
      <c r="G13430" s="18">
        <v>8112</v>
      </c>
      <c r="H13430" s="18">
        <v>0.79</v>
      </c>
      <c r="I13430" s="18">
        <v>1.05</v>
      </c>
      <c r="Q13430"/>
    </row>
    <row r="13431" spans="2:17" x14ac:dyDescent="0.25">
      <c r="B13431" s="18">
        <v>2013</v>
      </c>
      <c r="C13431" s="18" t="s">
        <v>8</v>
      </c>
      <c r="D13431" s="18" t="s">
        <v>94</v>
      </c>
      <c r="E13431" s="18" t="s">
        <v>1959</v>
      </c>
      <c r="F13431" s="18" t="s">
        <v>1986</v>
      </c>
      <c r="G13431" s="18">
        <v>4800</v>
      </c>
      <c r="H13431" s="18">
        <v>1.18</v>
      </c>
      <c r="I13431" s="18">
        <v>0.95</v>
      </c>
      <c r="Q13431"/>
    </row>
    <row r="13432" spans="2:17" x14ac:dyDescent="0.25">
      <c r="B13432" s="18">
        <v>2013</v>
      </c>
      <c r="C13432" s="18" t="s">
        <v>8</v>
      </c>
      <c r="D13432" s="18" t="s">
        <v>94</v>
      </c>
      <c r="E13432" s="18" t="s">
        <v>1959</v>
      </c>
      <c r="F13432" s="18" t="s">
        <v>1987</v>
      </c>
      <c r="G13432" s="18">
        <v>6924</v>
      </c>
      <c r="H13432" s="18">
        <v>1.04</v>
      </c>
      <c r="I13432" s="18">
        <v>0.95</v>
      </c>
      <c r="Q13432"/>
    </row>
    <row r="13433" spans="2:17" x14ac:dyDescent="0.25">
      <c r="B13433" s="18">
        <v>2013</v>
      </c>
      <c r="C13433" s="18" t="s">
        <v>8</v>
      </c>
      <c r="D13433" s="18" t="s">
        <v>94</v>
      </c>
      <c r="E13433" s="18" t="s">
        <v>1959</v>
      </c>
      <c r="F13433" s="18" t="s">
        <v>1988</v>
      </c>
      <c r="G13433" s="18">
        <v>7668</v>
      </c>
      <c r="H13433" s="18">
        <v>0.85</v>
      </c>
      <c r="I13433" s="18">
        <v>1.19</v>
      </c>
      <c r="Q13433"/>
    </row>
    <row r="13434" spans="2:17" x14ac:dyDescent="0.25">
      <c r="B13434" s="18">
        <v>2013</v>
      </c>
      <c r="C13434" s="18" t="s">
        <v>8</v>
      </c>
      <c r="D13434" s="18" t="s">
        <v>94</v>
      </c>
      <c r="E13434" s="18" t="s">
        <v>1959</v>
      </c>
      <c r="F13434" s="18" t="s">
        <v>1989</v>
      </c>
      <c r="G13434" s="18">
        <v>5544</v>
      </c>
      <c r="H13434" s="18">
        <v>0.57999999999999996</v>
      </c>
      <c r="I13434" s="18">
        <v>1.1399999999999999</v>
      </c>
      <c r="Q13434"/>
    </row>
    <row r="13435" spans="2:17" x14ac:dyDescent="0.25">
      <c r="B13435" s="18">
        <v>2013</v>
      </c>
      <c r="C13435" s="18" t="s">
        <v>8</v>
      </c>
      <c r="D13435" s="18" t="s">
        <v>94</v>
      </c>
      <c r="E13435" s="18" t="s">
        <v>1959</v>
      </c>
      <c r="F13435" s="18" t="s">
        <v>1990</v>
      </c>
      <c r="G13435" s="18">
        <v>5652</v>
      </c>
      <c r="H13435" s="18">
        <v>0.82</v>
      </c>
      <c r="I13435" s="18">
        <v>0.94</v>
      </c>
      <c r="Q13435"/>
    </row>
    <row r="13436" spans="2:17" x14ac:dyDescent="0.25">
      <c r="B13436" s="18">
        <v>2013</v>
      </c>
      <c r="C13436" s="18" t="s">
        <v>8</v>
      </c>
      <c r="D13436" s="18" t="s">
        <v>94</v>
      </c>
      <c r="E13436" s="18" t="s">
        <v>1959</v>
      </c>
      <c r="F13436" s="18" t="s">
        <v>1991</v>
      </c>
      <c r="G13436" s="18">
        <v>7908</v>
      </c>
      <c r="H13436" s="18">
        <v>0.54</v>
      </c>
      <c r="I13436" s="18">
        <v>1.2</v>
      </c>
      <c r="Q13436"/>
    </row>
    <row r="13437" spans="2:17" x14ac:dyDescent="0.25">
      <c r="B13437" s="18">
        <v>2013</v>
      </c>
      <c r="C13437" s="18" t="s">
        <v>8</v>
      </c>
      <c r="D13437" s="18" t="s">
        <v>94</v>
      </c>
      <c r="E13437" s="18" t="s">
        <v>1959</v>
      </c>
      <c r="F13437" s="18" t="s">
        <v>1992</v>
      </c>
      <c r="G13437" s="18">
        <v>5076</v>
      </c>
      <c r="H13437" s="18">
        <v>0.79</v>
      </c>
      <c r="I13437" s="18">
        <v>0.96</v>
      </c>
      <c r="Q13437"/>
    </row>
    <row r="13438" spans="2:17" x14ac:dyDescent="0.25">
      <c r="B13438" s="18">
        <v>2013</v>
      </c>
      <c r="C13438" s="18" t="s">
        <v>8</v>
      </c>
      <c r="D13438" s="18" t="s">
        <v>94</v>
      </c>
      <c r="E13438" s="18" t="s">
        <v>1959</v>
      </c>
      <c r="F13438" s="18" t="s">
        <v>1993</v>
      </c>
      <c r="G13438" s="18">
        <v>5628</v>
      </c>
      <c r="H13438" s="18">
        <v>0.76</v>
      </c>
      <c r="I13438" s="18">
        <v>1.1499999999999999</v>
      </c>
      <c r="Q13438"/>
    </row>
    <row r="13439" spans="2:17" x14ac:dyDescent="0.25">
      <c r="B13439" s="18">
        <v>2013</v>
      </c>
      <c r="C13439" s="18" t="s">
        <v>8</v>
      </c>
      <c r="D13439" s="18" t="s">
        <v>94</v>
      </c>
      <c r="E13439" s="18" t="s">
        <v>1959</v>
      </c>
      <c r="F13439" s="18" t="s">
        <v>1994</v>
      </c>
      <c r="G13439" s="18">
        <v>4896</v>
      </c>
      <c r="H13439" s="18">
        <v>0.69</v>
      </c>
      <c r="I13439" s="18">
        <v>0.92</v>
      </c>
      <c r="Q13439"/>
    </row>
    <row r="13440" spans="2:17" x14ac:dyDescent="0.25">
      <c r="B13440" s="18">
        <v>2013</v>
      </c>
      <c r="C13440" s="18" t="s">
        <v>8</v>
      </c>
      <c r="D13440" s="18" t="s">
        <v>94</v>
      </c>
      <c r="E13440" s="18" t="s">
        <v>1959</v>
      </c>
      <c r="F13440" s="18" t="s">
        <v>1995</v>
      </c>
      <c r="G13440" s="18">
        <v>8676</v>
      </c>
      <c r="H13440" s="18">
        <v>0.63</v>
      </c>
      <c r="I13440" s="18">
        <v>1.06</v>
      </c>
      <c r="Q13440"/>
    </row>
    <row r="13441" spans="2:17" x14ac:dyDescent="0.25">
      <c r="B13441" s="18">
        <v>2013</v>
      </c>
      <c r="C13441" s="18" t="s">
        <v>8</v>
      </c>
      <c r="D13441" s="18" t="s">
        <v>94</v>
      </c>
      <c r="E13441" s="18" t="s">
        <v>1959</v>
      </c>
      <c r="F13441" s="18" t="s">
        <v>1996</v>
      </c>
      <c r="G13441" s="18">
        <v>8340</v>
      </c>
      <c r="H13441" s="18">
        <v>0.57999999999999996</v>
      </c>
      <c r="I13441" s="18">
        <v>1.06</v>
      </c>
      <c r="Q13441"/>
    </row>
    <row r="13442" spans="2:17" x14ac:dyDescent="0.25">
      <c r="B13442" s="18">
        <v>2013</v>
      </c>
      <c r="C13442" s="18" t="s">
        <v>8</v>
      </c>
      <c r="D13442" s="18" t="s">
        <v>94</v>
      </c>
      <c r="E13442" s="18" t="s">
        <v>1959</v>
      </c>
      <c r="F13442" s="18" t="s">
        <v>1997</v>
      </c>
      <c r="G13442" s="18">
        <v>8808</v>
      </c>
      <c r="H13442" s="18">
        <v>0.72</v>
      </c>
      <c r="I13442" s="18">
        <v>0.93</v>
      </c>
      <c r="Q13442"/>
    </row>
    <row r="13443" spans="2:17" x14ac:dyDescent="0.25">
      <c r="B13443" s="18">
        <v>2013</v>
      </c>
      <c r="C13443" s="18" t="s">
        <v>8</v>
      </c>
      <c r="D13443" s="18" t="s">
        <v>94</v>
      </c>
      <c r="E13443" s="18" t="s">
        <v>1959</v>
      </c>
      <c r="F13443" s="18" t="s">
        <v>1998</v>
      </c>
      <c r="G13443" s="18">
        <v>6612</v>
      </c>
      <c r="H13443" s="18">
        <v>1.08</v>
      </c>
      <c r="I13443" s="18">
        <v>0.96</v>
      </c>
      <c r="Q13443"/>
    </row>
    <row r="13444" spans="2:17" x14ac:dyDescent="0.25">
      <c r="B13444" s="18">
        <v>2013</v>
      </c>
      <c r="C13444" s="18" t="s">
        <v>8</v>
      </c>
      <c r="D13444" s="18" t="s">
        <v>94</v>
      </c>
      <c r="E13444" s="18" t="s">
        <v>1959</v>
      </c>
      <c r="F13444" s="18" t="s">
        <v>1999</v>
      </c>
      <c r="G13444" s="18">
        <v>8928</v>
      </c>
      <c r="H13444" s="18">
        <v>0.63</v>
      </c>
      <c r="I13444" s="18">
        <v>1.1100000000000001</v>
      </c>
      <c r="Q13444"/>
    </row>
    <row r="13445" spans="2:17" x14ac:dyDescent="0.25">
      <c r="B13445" s="18">
        <v>2013</v>
      </c>
      <c r="C13445" s="18" t="s">
        <v>8</v>
      </c>
      <c r="D13445" s="18" t="s">
        <v>94</v>
      </c>
      <c r="E13445" s="18" t="s">
        <v>1959</v>
      </c>
      <c r="F13445" s="18" t="s">
        <v>2000</v>
      </c>
      <c r="G13445" s="18">
        <v>8424</v>
      </c>
      <c r="H13445" s="18">
        <v>0.5</v>
      </c>
      <c r="I13445" s="18">
        <v>0.99</v>
      </c>
      <c r="Q13445"/>
    </row>
    <row r="13446" spans="2:17" x14ac:dyDescent="0.25">
      <c r="B13446" s="18">
        <v>2013</v>
      </c>
      <c r="C13446" s="18" t="s">
        <v>8</v>
      </c>
      <c r="D13446" s="18" t="s">
        <v>94</v>
      </c>
      <c r="E13446" s="18" t="s">
        <v>1959</v>
      </c>
      <c r="F13446" s="18" t="s">
        <v>2001</v>
      </c>
      <c r="G13446" s="18">
        <v>7752</v>
      </c>
      <c r="H13446" s="18">
        <v>0.41</v>
      </c>
      <c r="I13446" s="18">
        <v>1.06</v>
      </c>
      <c r="Q13446"/>
    </row>
    <row r="13447" spans="2:17" x14ac:dyDescent="0.25">
      <c r="B13447" s="18">
        <v>2013</v>
      </c>
      <c r="C13447" s="18" t="s">
        <v>8</v>
      </c>
      <c r="D13447" s="18" t="s">
        <v>94</v>
      </c>
      <c r="E13447" s="18" t="s">
        <v>1959</v>
      </c>
      <c r="F13447" s="18" t="s">
        <v>2002</v>
      </c>
      <c r="G13447" s="18">
        <v>7524</v>
      </c>
      <c r="H13447" s="18">
        <v>0.52</v>
      </c>
      <c r="I13447" s="18">
        <v>1.08</v>
      </c>
      <c r="Q13447"/>
    </row>
    <row r="13448" spans="2:17" x14ac:dyDescent="0.25">
      <c r="B13448" s="18">
        <v>2013</v>
      </c>
      <c r="C13448" s="18" t="s">
        <v>8</v>
      </c>
      <c r="D13448" s="18" t="s">
        <v>94</v>
      </c>
      <c r="E13448" s="18" t="s">
        <v>1959</v>
      </c>
      <c r="F13448" s="18" t="s">
        <v>2003</v>
      </c>
      <c r="G13448" s="18">
        <v>7644</v>
      </c>
      <c r="H13448" s="18">
        <v>0.86</v>
      </c>
      <c r="I13448" s="18">
        <v>0.93</v>
      </c>
      <c r="Q13448"/>
    </row>
    <row r="13449" spans="2:17" x14ac:dyDescent="0.25">
      <c r="B13449" s="18">
        <v>2013</v>
      </c>
      <c r="C13449" s="18" t="s">
        <v>8</v>
      </c>
      <c r="D13449" s="18" t="s">
        <v>94</v>
      </c>
      <c r="E13449" s="18" t="s">
        <v>1959</v>
      </c>
      <c r="F13449" s="18" t="s">
        <v>2004</v>
      </c>
      <c r="G13449" s="18">
        <v>7224</v>
      </c>
      <c r="H13449" s="18">
        <v>1.04</v>
      </c>
      <c r="I13449" s="18">
        <v>1.06</v>
      </c>
      <c r="Q13449"/>
    </row>
    <row r="13450" spans="2:17" x14ac:dyDescent="0.25">
      <c r="B13450" s="18">
        <v>2013</v>
      </c>
      <c r="C13450" s="18" t="s">
        <v>8</v>
      </c>
      <c r="D13450" s="18" t="s">
        <v>94</v>
      </c>
      <c r="E13450" s="18" t="s">
        <v>1959</v>
      </c>
      <c r="F13450" s="18" t="s">
        <v>2005</v>
      </c>
      <c r="G13450" s="18">
        <v>6228</v>
      </c>
      <c r="H13450" s="18">
        <v>1</v>
      </c>
      <c r="I13450" s="18">
        <v>1.06</v>
      </c>
      <c r="Q13450"/>
    </row>
    <row r="13451" spans="2:17" x14ac:dyDescent="0.25">
      <c r="B13451" s="18">
        <v>2013</v>
      </c>
      <c r="C13451" s="18" t="s">
        <v>8</v>
      </c>
      <c r="D13451" s="18" t="s">
        <v>94</v>
      </c>
      <c r="E13451" s="18" t="s">
        <v>1959</v>
      </c>
      <c r="F13451" s="18" t="s">
        <v>2006</v>
      </c>
      <c r="G13451" s="18">
        <v>8256</v>
      </c>
      <c r="H13451" s="18">
        <v>0.83</v>
      </c>
      <c r="I13451" s="18">
        <v>1.08</v>
      </c>
      <c r="Q13451"/>
    </row>
    <row r="13452" spans="2:17" x14ac:dyDescent="0.25">
      <c r="B13452" s="18">
        <v>2013</v>
      </c>
      <c r="C13452" s="18" t="s">
        <v>8</v>
      </c>
      <c r="D13452" s="18" t="s">
        <v>94</v>
      </c>
      <c r="E13452" s="18" t="s">
        <v>1959</v>
      </c>
      <c r="F13452" s="18" t="s">
        <v>2007</v>
      </c>
      <c r="G13452" s="18">
        <v>8136</v>
      </c>
      <c r="H13452" s="18">
        <v>1.1499999999999999</v>
      </c>
      <c r="I13452" s="18">
        <v>0.93</v>
      </c>
      <c r="Q13452"/>
    </row>
    <row r="13453" spans="2:17" x14ac:dyDescent="0.25">
      <c r="B13453" s="18">
        <v>2013</v>
      </c>
      <c r="C13453" s="18" t="s">
        <v>8</v>
      </c>
      <c r="D13453" s="18" t="s">
        <v>94</v>
      </c>
      <c r="E13453" s="18" t="s">
        <v>1959</v>
      </c>
      <c r="F13453" s="18" t="s">
        <v>2008</v>
      </c>
      <c r="G13453" s="18">
        <v>8556</v>
      </c>
      <c r="H13453" s="18">
        <v>0.67</v>
      </c>
      <c r="I13453" s="18">
        <v>0.95</v>
      </c>
      <c r="Q13453"/>
    </row>
    <row r="13454" spans="2:17" x14ac:dyDescent="0.25">
      <c r="B13454" s="18">
        <v>2013</v>
      </c>
      <c r="C13454" s="18" t="s">
        <v>8</v>
      </c>
      <c r="D13454" s="18" t="s">
        <v>94</v>
      </c>
      <c r="E13454" s="18" t="s">
        <v>1959</v>
      </c>
      <c r="F13454" s="18" t="s">
        <v>2009</v>
      </c>
      <c r="G13454" s="18">
        <v>6924</v>
      </c>
      <c r="H13454" s="18">
        <v>1.1000000000000001</v>
      </c>
      <c r="I13454" s="18">
        <v>1.04</v>
      </c>
      <c r="Q13454"/>
    </row>
    <row r="13455" spans="2:17" x14ac:dyDescent="0.25">
      <c r="B13455" s="18">
        <v>2013</v>
      </c>
      <c r="C13455" s="18" t="s">
        <v>8</v>
      </c>
      <c r="D13455" s="18" t="s">
        <v>94</v>
      </c>
      <c r="E13455" s="18" t="s">
        <v>1959</v>
      </c>
      <c r="F13455" s="18" t="s">
        <v>3784</v>
      </c>
      <c r="G13455" s="18">
        <v>8112</v>
      </c>
      <c r="H13455" s="18">
        <v>0.6</v>
      </c>
      <c r="I13455" s="18">
        <v>1.03</v>
      </c>
      <c r="Q13455"/>
    </row>
    <row r="13456" spans="2:17" x14ac:dyDescent="0.25">
      <c r="B13456" s="18">
        <v>2013</v>
      </c>
      <c r="C13456" s="18" t="s">
        <v>8</v>
      </c>
      <c r="D13456" s="18" t="s">
        <v>94</v>
      </c>
      <c r="E13456" s="18" t="s">
        <v>1959</v>
      </c>
      <c r="F13456" s="18" t="s">
        <v>2010</v>
      </c>
      <c r="G13456" s="18">
        <v>6792</v>
      </c>
      <c r="H13456" s="18">
        <v>0.64</v>
      </c>
      <c r="I13456" s="18">
        <v>0.98</v>
      </c>
      <c r="Q13456"/>
    </row>
    <row r="13457" spans="2:17" x14ac:dyDescent="0.25">
      <c r="B13457" s="18">
        <v>2013</v>
      </c>
      <c r="C13457" s="18" t="s">
        <v>8</v>
      </c>
      <c r="D13457" s="18" t="s">
        <v>94</v>
      </c>
      <c r="E13457" s="18" t="s">
        <v>1959</v>
      </c>
      <c r="F13457" s="18" t="s">
        <v>2011</v>
      </c>
      <c r="G13457" s="18">
        <v>6072</v>
      </c>
      <c r="H13457" s="18">
        <v>0.66</v>
      </c>
      <c r="I13457" s="18">
        <v>0.95</v>
      </c>
      <c r="Q13457"/>
    </row>
    <row r="13458" spans="2:17" x14ac:dyDescent="0.25">
      <c r="B13458" s="18">
        <v>2013</v>
      </c>
      <c r="C13458" s="18" t="s">
        <v>8</v>
      </c>
      <c r="D13458" s="18" t="s">
        <v>94</v>
      </c>
      <c r="E13458" s="18" t="s">
        <v>1959</v>
      </c>
      <c r="F13458" s="18" t="s">
        <v>2012</v>
      </c>
      <c r="G13458" s="18">
        <v>7056</v>
      </c>
      <c r="H13458" s="18">
        <v>0.7</v>
      </c>
      <c r="I13458" s="18">
        <v>0.9</v>
      </c>
      <c r="Q13458"/>
    </row>
    <row r="13459" spans="2:17" x14ac:dyDescent="0.25">
      <c r="B13459" s="18">
        <v>2013</v>
      </c>
      <c r="C13459" s="18" t="s">
        <v>8</v>
      </c>
      <c r="D13459" s="18" t="s">
        <v>94</v>
      </c>
      <c r="E13459" s="18" t="s">
        <v>1959</v>
      </c>
      <c r="F13459" s="18" t="s">
        <v>2013</v>
      </c>
      <c r="G13459" s="18">
        <v>5256</v>
      </c>
      <c r="H13459" s="18">
        <v>1.2</v>
      </c>
      <c r="I13459" s="18">
        <v>1.1100000000000001</v>
      </c>
      <c r="Q13459"/>
    </row>
    <row r="13460" spans="2:17" x14ac:dyDescent="0.25">
      <c r="B13460" s="18">
        <v>2013</v>
      </c>
      <c r="C13460" s="18" t="s">
        <v>8</v>
      </c>
      <c r="D13460" s="18" t="s">
        <v>94</v>
      </c>
      <c r="E13460" s="18" t="s">
        <v>1959</v>
      </c>
      <c r="F13460" s="18" t="s">
        <v>2014</v>
      </c>
      <c r="G13460" s="18">
        <v>7716</v>
      </c>
      <c r="H13460" s="18">
        <v>1.05</v>
      </c>
      <c r="I13460" s="18">
        <v>1.17</v>
      </c>
      <c r="Q13460"/>
    </row>
    <row r="13461" spans="2:17" x14ac:dyDescent="0.25">
      <c r="B13461" s="18">
        <v>2013</v>
      </c>
      <c r="C13461" s="18" t="s">
        <v>8</v>
      </c>
      <c r="D13461" s="18" t="s">
        <v>94</v>
      </c>
      <c r="E13461" s="18" t="s">
        <v>1959</v>
      </c>
      <c r="F13461" s="18" t="s">
        <v>2015</v>
      </c>
      <c r="G13461" s="18">
        <v>8556</v>
      </c>
      <c r="H13461" s="18">
        <v>0.64</v>
      </c>
      <c r="I13461" s="18">
        <v>0.92</v>
      </c>
      <c r="Q13461"/>
    </row>
    <row r="13462" spans="2:17" x14ac:dyDescent="0.25">
      <c r="B13462" s="18">
        <v>2013</v>
      </c>
      <c r="C13462" s="18" t="s">
        <v>8</v>
      </c>
      <c r="D13462" s="18" t="s">
        <v>94</v>
      </c>
      <c r="E13462" s="18" t="s">
        <v>1959</v>
      </c>
      <c r="F13462" s="18" t="s">
        <v>2016</v>
      </c>
      <c r="G13462" s="18">
        <v>7200</v>
      </c>
      <c r="H13462" s="18">
        <v>0.81</v>
      </c>
      <c r="I13462" s="18">
        <v>1.02</v>
      </c>
      <c r="Q13462"/>
    </row>
    <row r="13463" spans="2:17" x14ac:dyDescent="0.25">
      <c r="B13463" s="18">
        <v>2013</v>
      </c>
      <c r="C13463" s="18" t="s">
        <v>8</v>
      </c>
      <c r="D13463" s="18" t="s">
        <v>94</v>
      </c>
      <c r="E13463" s="18" t="s">
        <v>1959</v>
      </c>
      <c r="F13463" s="18" t="s">
        <v>2017</v>
      </c>
      <c r="G13463" s="18">
        <v>5724</v>
      </c>
      <c r="H13463" s="18">
        <v>1.08</v>
      </c>
      <c r="I13463" s="18">
        <v>1.1200000000000001</v>
      </c>
      <c r="Q13463"/>
    </row>
    <row r="13464" spans="2:17" x14ac:dyDescent="0.25">
      <c r="B13464" s="18">
        <v>2013</v>
      </c>
      <c r="C13464" s="18" t="s">
        <v>8</v>
      </c>
      <c r="D13464" s="18" t="s">
        <v>94</v>
      </c>
      <c r="E13464" s="18" t="s">
        <v>1959</v>
      </c>
      <c r="F13464" s="18" t="s">
        <v>2018</v>
      </c>
      <c r="G13464" s="18">
        <v>7908</v>
      </c>
      <c r="H13464" s="18">
        <v>0.46</v>
      </c>
      <c r="I13464" s="18">
        <v>0.94</v>
      </c>
      <c r="Q13464"/>
    </row>
    <row r="13465" spans="2:17" x14ac:dyDescent="0.25">
      <c r="B13465" s="18">
        <v>2013</v>
      </c>
      <c r="C13465" s="18" t="s">
        <v>8</v>
      </c>
      <c r="D13465" s="18" t="s">
        <v>94</v>
      </c>
      <c r="E13465" s="18" t="s">
        <v>1959</v>
      </c>
      <c r="F13465" s="18" t="s">
        <v>2019</v>
      </c>
      <c r="G13465" s="18">
        <v>7452</v>
      </c>
      <c r="H13465" s="18">
        <v>0.73</v>
      </c>
      <c r="I13465" s="18">
        <v>0.94</v>
      </c>
      <c r="Q13465"/>
    </row>
    <row r="13466" spans="2:17" x14ac:dyDescent="0.25">
      <c r="B13466" s="18">
        <v>2013</v>
      </c>
      <c r="C13466" s="18" t="s">
        <v>8</v>
      </c>
      <c r="D13466" s="18" t="s">
        <v>94</v>
      </c>
      <c r="E13466" s="18" t="s">
        <v>1959</v>
      </c>
      <c r="F13466" s="18" t="s">
        <v>2020</v>
      </c>
      <c r="G13466" s="18">
        <v>7452</v>
      </c>
      <c r="H13466" s="18">
        <v>0.82</v>
      </c>
      <c r="I13466" s="18">
        <v>1.1200000000000001</v>
      </c>
      <c r="Q13466"/>
    </row>
    <row r="13467" spans="2:17" x14ac:dyDescent="0.25">
      <c r="B13467" s="18">
        <v>2013</v>
      </c>
      <c r="C13467" s="18" t="s">
        <v>8</v>
      </c>
      <c r="D13467" s="18" t="s">
        <v>94</v>
      </c>
      <c r="E13467" s="18" t="s">
        <v>1959</v>
      </c>
      <c r="F13467" s="18" t="s">
        <v>2021</v>
      </c>
      <c r="G13467" s="18">
        <v>9300</v>
      </c>
      <c r="H13467" s="18">
        <v>1.17</v>
      </c>
      <c r="I13467" s="18">
        <v>0.96</v>
      </c>
      <c r="Q13467"/>
    </row>
    <row r="13468" spans="2:17" x14ac:dyDescent="0.25">
      <c r="B13468" s="18">
        <v>2013</v>
      </c>
      <c r="C13468" s="18" t="s">
        <v>8</v>
      </c>
      <c r="D13468" s="18" t="s">
        <v>205</v>
      </c>
      <c r="E13468" s="18" t="s">
        <v>2022</v>
      </c>
      <c r="F13468" s="18" t="s">
        <v>2023</v>
      </c>
      <c r="G13468" s="18">
        <v>684</v>
      </c>
      <c r="H13468" s="18">
        <v>1.5</v>
      </c>
      <c r="I13468" s="18">
        <v>1.62</v>
      </c>
      <c r="Q13468"/>
    </row>
    <row r="13469" spans="2:17" x14ac:dyDescent="0.25">
      <c r="B13469" s="18">
        <v>2013</v>
      </c>
      <c r="C13469" s="18" t="s">
        <v>8</v>
      </c>
      <c r="D13469" s="18" t="s">
        <v>205</v>
      </c>
      <c r="E13469" s="18" t="s">
        <v>2022</v>
      </c>
      <c r="F13469" s="18" t="s">
        <v>2024</v>
      </c>
      <c r="G13469" s="18">
        <v>660</v>
      </c>
      <c r="H13469" s="18">
        <v>1.5</v>
      </c>
      <c r="I13469" s="18">
        <v>1.73</v>
      </c>
      <c r="Q13469"/>
    </row>
    <row r="13470" spans="2:17" x14ac:dyDescent="0.25">
      <c r="B13470" s="18">
        <v>2013</v>
      </c>
      <c r="C13470" s="18" t="s">
        <v>8</v>
      </c>
      <c r="D13470" s="18" t="s">
        <v>205</v>
      </c>
      <c r="E13470" s="18" t="s">
        <v>2022</v>
      </c>
      <c r="F13470" s="18" t="s">
        <v>2025</v>
      </c>
      <c r="G13470" s="18">
        <v>636</v>
      </c>
      <c r="H13470" s="18">
        <v>1.47</v>
      </c>
      <c r="I13470" s="18">
        <v>1.78</v>
      </c>
      <c r="Q13470"/>
    </row>
    <row r="13471" spans="2:17" x14ac:dyDescent="0.25">
      <c r="B13471" s="18">
        <v>2013</v>
      </c>
      <c r="C13471" s="18" t="s">
        <v>8</v>
      </c>
      <c r="D13471" s="18" t="s">
        <v>205</v>
      </c>
      <c r="E13471" s="18" t="s">
        <v>2022</v>
      </c>
      <c r="F13471" s="18" t="s">
        <v>2026</v>
      </c>
      <c r="G13471" s="18">
        <v>1176</v>
      </c>
      <c r="H13471" s="18">
        <v>1.45</v>
      </c>
      <c r="I13471" s="18">
        <v>1.67</v>
      </c>
      <c r="Q13471"/>
    </row>
    <row r="13472" spans="2:17" x14ac:dyDescent="0.25">
      <c r="B13472" s="18">
        <v>2013</v>
      </c>
      <c r="C13472" s="18" t="s">
        <v>8</v>
      </c>
      <c r="D13472" s="18" t="s">
        <v>205</v>
      </c>
      <c r="E13472" s="18" t="s">
        <v>2022</v>
      </c>
      <c r="F13472" s="18" t="s">
        <v>2027</v>
      </c>
      <c r="G13472" s="18">
        <v>648</v>
      </c>
      <c r="H13472" s="18">
        <v>1.39</v>
      </c>
      <c r="I13472" s="18">
        <v>1.77</v>
      </c>
      <c r="Q13472"/>
    </row>
    <row r="13473" spans="2:17" x14ac:dyDescent="0.25">
      <c r="B13473" s="18">
        <v>2013</v>
      </c>
      <c r="C13473" s="18" t="s">
        <v>8</v>
      </c>
      <c r="D13473" s="18" t="s">
        <v>205</v>
      </c>
      <c r="E13473" s="18" t="s">
        <v>2022</v>
      </c>
      <c r="F13473" s="18" t="s">
        <v>2028</v>
      </c>
      <c r="G13473" s="18">
        <v>1068</v>
      </c>
      <c r="H13473" s="18">
        <v>1.43</v>
      </c>
      <c r="I13473" s="18">
        <v>1.82</v>
      </c>
      <c r="Q13473"/>
    </row>
    <row r="13474" spans="2:17" x14ac:dyDescent="0.25">
      <c r="B13474" s="18">
        <v>2013</v>
      </c>
      <c r="C13474" s="18" t="s">
        <v>8</v>
      </c>
      <c r="D13474" s="18" t="s">
        <v>205</v>
      </c>
      <c r="E13474" s="18" t="s">
        <v>2022</v>
      </c>
      <c r="F13474" s="18" t="s">
        <v>2029</v>
      </c>
      <c r="G13474" s="18">
        <v>1164</v>
      </c>
      <c r="H13474" s="18">
        <v>1.1100000000000001</v>
      </c>
      <c r="I13474" s="18">
        <v>1.67</v>
      </c>
      <c r="Q13474"/>
    </row>
    <row r="13475" spans="2:17" x14ac:dyDescent="0.25">
      <c r="B13475" s="18">
        <v>2013</v>
      </c>
      <c r="C13475" s="18" t="s">
        <v>8</v>
      </c>
      <c r="D13475" s="18" t="s">
        <v>205</v>
      </c>
      <c r="E13475" s="18" t="s">
        <v>2022</v>
      </c>
      <c r="F13475" s="18" t="s">
        <v>2030</v>
      </c>
      <c r="G13475" s="18">
        <v>912</v>
      </c>
      <c r="H13475" s="18">
        <v>1.19</v>
      </c>
      <c r="I13475" s="18">
        <v>1.8</v>
      </c>
      <c r="Q13475"/>
    </row>
    <row r="13476" spans="2:17" x14ac:dyDescent="0.25">
      <c r="B13476" s="18">
        <v>2013</v>
      </c>
      <c r="C13476" s="18" t="s">
        <v>8</v>
      </c>
      <c r="D13476" s="18" t="s">
        <v>205</v>
      </c>
      <c r="E13476" s="18" t="s">
        <v>2022</v>
      </c>
      <c r="F13476" s="18" t="s">
        <v>2031</v>
      </c>
      <c r="G13476" s="18">
        <v>1056</v>
      </c>
      <c r="H13476" s="18">
        <v>1.1000000000000001</v>
      </c>
      <c r="I13476" s="18">
        <v>1.61</v>
      </c>
      <c r="Q13476"/>
    </row>
    <row r="13477" spans="2:17" x14ac:dyDescent="0.25">
      <c r="B13477" s="18">
        <v>2013</v>
      </c>
      <c r="C13477" s="18" t="s">
        <v>8</v>
      </c>
      <c r="D13477" s="18" t="s">
        <v>205</v>
      </c>
      <c r="E13477" s="18" t="s">
        <v>2022</v>
      </c>
      <c r="F13477" s="18" t="s">
        <v>2032</v>
      </c>
      <c r="G13477" s="18">
        <v>624</v>
      </c>
      <c r="H13477" s="18">
        <v>1.27</v>
      </c>
      <c r="I13477" s="18">
        <v>1.89</v>
      </c>
      <c r="Q13477"/>
    </row>
    <row r="13478" spans="2:17" x14ac:dyDescent="0.25">
      <c r="B13478" s="18">
        <v>2013</v>
      </c>
      <c r="C13478" s="18" t="s">
        <v>8</v>
      </c>
      <c r="D13478" s="18" t="s">
        <v>205</v>
      </c>
      <c r="E13478" s="18" t="s">
        <v>2022</v>
      </c>
      <c r="F13478" s="18" t="s">
        <v>2033</v>
      </c>
      <c r="G13478" s="18">
        <v>792</v>
      </c>
      <c r="H13478" s="18">
        <v>1.21</v>
      </c>
      <c r="I13478" s="18">
        <v>1.85</v>
      </c>
      <c r="Q13478"/>
    </row>
    <row r="13479" spans="2:17" x14ac:dyDescent="0.25">
      <c r="B13479" s="18">
        <v>2013</v>
      </c>
      <c r="C13479" s="18" t="s">
        <v>8</v>
      </c>
      <c r="D13479" s="18" t="s">
        <v>205</v>
      </c>
      <c r="E13479" s="18" t="s">
        <v>2022</v>
      </c>
      <c r="F13479" s="18" t="s">
        <v>2034</v>
      </c>
      <c r="G13479" s="18">
        <v>1164</v>
      </c>
      <c r="H13479" s="18">
        <v>1.19</v>
      </c>
      <c r="I13479" s="18">
        <v>1.74</v>
      </c>
      <c r="Q13479"/>
    </row>
    <row r="13480" spans="2:17" x14ac:dyDescent="0.25">
      <c r="B13480" s="18">
        <v>2013</v>
      </c>
      <c r="C13480" s="18" t="s">
        <v>8</v>
      </c>
      <c r="D13480" s="18" t="s">
        <v>205</v>
      </c>
      <c r="E13480" s="18" t="s">
        <v>2022</v>
      </c>
      <c r="F13480" s="18" t="s">
        <v>2035</v>
      </c>
      <c r="G13480" s="18">
        <v>948</v>
      </c>
      <c r="H13480" s="18">
        <v>1.35</v>
      </c>
      <c r="I13480" s="18">
        <v>1.75</v>
      </c>
      <c r="Q13480"/>
    </row>
    <row r="13481" spans="2:17" x14ac:dyDescent="0.25">
      <c r="B13481" s="18">
        <v>2013</v>
      </c>
      <c r="C13481" s="18" t="s">
        <v>8</v>
      </c>
      <c r="D13481" s="18" t="s">
        <v>205</v>
      </c>
      <c r="E13481" s="18" t="s">
        <v>2022</v>
      </c>
      <c r="F13481" s="18" t="s">
        <v>2036</v>
      </c>
      <c r="G13481" s="18">
        <v>876</v>
      </c>
      <c r="H13481" s="18">
        <v>1.4</v>
      </c>
      <c r="I13481" s="18">
        <v>1.62</v>
      </c>
      <c r="Q13481"/>
    </row>
    <row r="13482" spans="2:17" x14ac:dyDescent="0.25">
      <c r="B13482" s="18">
        <v>2013</v>
      </c>
      <c r="C13482" s="18" t="s">
        <v>8</v>
      </c>
      <c r="D13482" s="18" t="s">
        <v>1573</v>
      </c>
      <c r="E13482" s="18" t="s">
        <v>2022</v>
      </c>
      <c r="F13482" s="18" t="s">
        <v>3785</v>
      </c>
      <c r="G13482" s="18">
        <v>396</v>
      </c>
      <c r="H13482" s="18">
        <v>4.12</v>
      </c>
      <c r="I13482" s="18">
        <v>5.95</v>
      </c>
      <c r="Q13482"/>
    </row>
    <row r="13483" spans="2:17" x14ac:dyDescent="0.25">
      <c r="B13483" s="18">
        <v>2013</v>
      </c>
      <c r="C13483" s="18" t="s">
        <v>8</v>
      </c>
      <c r="D13483" s="18" t="s">
        <v>1573</v>
      </c>
      <c r="E13483" s="18" t="s">
        <v>2022</v>
      </c>
      <c r="F13483" s="18" t="s">
        <v>3786</v>
      </c>
      <c r="G13483" s="18">
        <v>420</v>
      </c>
      <c r="H13483" s="18">
        <v>3.06</v>
      </c>
      <c r="I13483" s="18">
        <v>6.8</v>
      </c>
      <c r="Q13483"/>
    </row>
    <row r="13484" spans="2:17" x14ac:dyDescent="0.25">
      <c r="B13484" s="18">
        <v>2013</v>
      </c>
      <c r="C13484" s="18" t="s">
        <v>8</v>
      </c>
      <c r="D13484" s="18" t="s">
        <v>1573</v>
      </c>
      <c r="E13484" s="18" t="s">
        <v>2022</v>
      </c>
      <c r="F13484" s="18" t="s">
        <v>3787</v>
      </c>
      <c r="G13484" s="18">
        <v>516</v>
      </c>
      <c r="H13484" s="18">
        <v>3.4</v>
      </c>
      <c r="I13484" s="18">
        <v>5.73</v>
      </c>
      <c r="Q13484"/>
    </row>
    <row r="13485" spans="2:17" x14ac:dyDescent="0.25">
      <c r="B13485" s="18">
        <v>2013</v>
      </c>
      <c r="C13485" s="18" t="s">
        <v>8</v>
      </c>
      <c r="D13485" s="18" t="s">
        <v>1573</v>
      </c>
      <c r="E13485" s="18" t="s">
        <v>2022</v>
      </c>
      <c r="F13485" s="18" t="s">
        <v>3788</v>
      </c>
      <c r="G13485" s="18">
        <v>528</v>
      </c>
      <c r="H13485" s="18">
        <v>3.94</v>
      </c>
      <c r="I13485" s="18">
        <v>6.36</v>
      </c>
      <c r="Q13485"/>
    </row>
    <row r="13486" spans="2:17" x14ac:dyDescent="0.25">
      <c r="B13486" s="18">
        <v>2013</v>
      </c>
      <c r="C13486" s="18" t="s">
        <v>8</v>
      </c>
      <c r="D13486" s="18" t="s">
        <v>1573</v>
      </c>
      <c r="E13486" s="18" t="s">
        <v>2022</v>
      </c>
      <c r="F13486" s="18" t="s">
        <v>3789</v>
      </c>
      <c r="G13486" s="18">
        <v>372</v>
      </c>
      <c r="H13486" s="18">
        <v>3.4</v>
      </c>
      <c r="I13486" s="18">
        <v>6.29</v>
      </c>
      <c r="Q13486"/>
    </row>
    <row r="13487" spans="2:17" x14ac:dyDescent="0.25">
      <c r="B13487" s="18">
        <v>2013</v>
      </c>
      <c r="C13487" s="18" t="s">
        <v>8</v>
      </c>
      <c r="D13487" s="18" t="s">
        <v>1573</v>
      </c>
      <c r="E13487" s="18" t="s">
        <v>2022</v>
      </c>
      <c r="F13487" s="18" t="s">
        <v>3790</v>
      </c>
      <c r="G13487" s="18">
        <v>528</v>
      </c>
      <c r="H13487" s="18">
        <v>3.33</v>
      </c>
      <c r="I13487" s="18">
        <v>6.29</v>
      </c>
      <c r="Q13487"/>
    </row>
    <row r="13488" spans="2:17" x14ac:dyDescent="0.25">
      <c r="B13488" s="18">
        <v>2013</v>
      </c>
      <c r="C13488" s="18" t="s">
        <v>8</v>
      </c>
      <c r="D13488" s="18" t="s">
        <v>1573</v>
      </c>
      <c r="E13488" s="18" t="s">
        <v>2022</v>
      </c>
      <c r="F13488" s="18" t="s">
        <v>3791</v>
      </c>
      <c r="G13488" s="18">
        <v>540</v>
      </c>
      <c r="H13488" s="18">
        <v>4.1399999999999997</v>
      </c>
      <c r="I13488" s="18">
        <v>6.82</v>
      </c>
      <c r="Q13488"/>
    </row>
    <row r="13489" spans="2:17" x14ac:dyDescent="0.25">
      <c r="B13489" s="18">
        <v>2013</v>
      </c>
      <c r="C13489" s="18" t="s">
        <v>8</v>
      </c>
      <c r="D13489" s="18" t="s">
        <v>205</v>
      </c>
      <c r="E13489" s="18" t="s">
        <v>2022</v>
      </c>
      <c r="F13489" s="18" t="s">
        <v>2037</v>
      </c>
      <c r="G13489" s="18">
        <v>1092</v>
      </c>
      <c r="H13489" s="18">
        <v>1.1100000000000001</v>
      </c>
      <c r="I13489" s="18">
        <v>1.66</v>
      </c>
      <c r="Q13489"/>
    </row>
    <row r="13490" spans="2:17" x14ac:dyDescent="0.25">
      <c r="B13490" s="18">
        <v>2013</v>
      </c>
      <c r="C13490" s="18" t="s">
        <v>8</v>
      </c>
      <c r="D13490" s="18" t="s">
        <v>164</v>
      </c>
      <c r="E13490" s="18" t="s">
        <v>2038</v>
      </c>
      <c r="F13490" s="18" t="s">
        <v>2039</v>
      </c>
      <c r="G13490" s="18">
        <v>372</v>
      </c>
      <c r="H13490" s="18">
        <v>4.91</v>
      </c>
      <c r="I13490" s="18">
        <v>5.03</v>
      </c>
      <c r="Q13490"/>
    </row>
    <row r="13491" spans="2:17" x14ac:dyDescent="0.25">
      <c r="B13491" s="18">
        <v>2013</v>
      </c>
      <c r="C13491" s="18" t="s">
        <v>8</v>
      </c>
      <c r="D13491" s="18" t="s">
        <v>164</v>
      </c>
      <c r="E13491" s="18" t="s">
        <v>2038</v>
      </c>
      <c r="F13491" s="18" t="s">
        <v>2040</v>
      </c>
      <c r="G13491" s="18">
        <v>360</v>
      </c>
      <c r="H13491" s="18">
        <v>4.84</v>
      </c>
      <c r="I13491" s="18">
        <v>5.01</v>
      </c>
      <c r="Q13491"/>
    </row>
    <row r="13492" spans="2:17" x14ac:dyDescent="0.25">
      <c r="B13492" s="18">
        <v>2013</v>
      </c>
      <c r="C13492" s="18" t="s">
        <v>8</v>
      </c>
      <c r="D13492" s="18" t="s">
        <v>164</v>
      </c>
      <c r="E13492" s="18" t="s">
        <v>2038</v>
      </c>
      <c r="F13492" s="18" t="s">
        <v>2041</v>
      </c>
      <c r="G13492" s="18">
        <v>660</v>
      </c>
      <c r="H13492" s="18">
        <v>4.29</v>
      </c>
      <c r="I13492" s="18">
        <v>5.15</v>
      </c>
      <c r="Q13492"/>
    </row>
    <row r="13493" spans="2:17" x14ac:dyDescent="0.25">
      <c r="B13493" s="18">
        <v>2013</v>
      </c>
      <c r="C13493" s="18" t="s">
        <v>8</v>
      </c>
      <c r="D13493" s="18" t="s">
        <v>164</v>
      </c>
      <c r="E13493" s="18" t="s">
        <v>2038</v>
      </c>
      <c r="F13493" s="18" t="s">
        <v>2042</v>
      </c>
      <c r="G13493" s="18">
        <v>516</v>
      </c>
      <c r="H13493" s="18">
        <v>4.33</v>
      </c>
      <c r="I13493" s="18">
        <v>5.29</v>
      </c>
      <c r="Q13493"/>
    </row>
    <row r="13494" spans="2:17" x14ac:dyDescent="0.25">
      <c r="B13494" s="18">
        <v>2013</v>
      </c>
      <c r="C13494" s="18" t="s">
        <v>8</v>
      </c>
      <c r="D13494" s="18" t="s">
        <v>164</v>
      </c>
      <c r="E13494" s="18" t="s">
        <v>2038</v>
      </c>
      <c r="F13494" s="18" t="s">
        <v>2043</v>
      </c>
      <c r="G13494" s="18">
        <v>384</v>
      </c>
      <c r="H13494" s="18">
        <v>4.62</v>
      </c>
      <c r="I13494" s="18">
        <v>5.25</v>
      </c>
      <c r="Q13494"/>
    </row>
    <row r="13495" spans="2:17" x14ac:dyDescent="0.25">
      <c r="B13495" s="18">
        <v>2013</v>
      </c>
      <c r="C13495" s="18" t="s">
        <v>8</v>
      </c>
      <c r="D13495" s="18" t="s">
        <v>164</v>
      </c>
      <c r="E13495" s="18" t="s">
        <v>2038</v>
      </c>
      <c r="F13495" s="18" t="s">
        <v>2044</v>
      </c>
      <c r="G13495" s="18">
        <v>588</v>
      </c>
      <c r="H13495" s="18">
        <v>4.91</v>
      </c>
      <c r="I13495" s="18">
        <v>5.14</v>
      </c>
      <c r="Q13495"/>
    </row>
    <row r="13496" spans="2:17" x14ac:dyDescent="0.25">
      <c r="B13496" s="18">
        <v>2013</v>
      </c>
      <c r="C13496" s="18" t="s">
        <v>8</v>
      </c>
      <c r="D13496" s="18" t="s">
        <v>164</v>
      </c>
      <c r="E13496" s="18" t="s">
        <v>2038</v>
      </c>
      <c r="F13496" s="18" t="s">
        <v>2045</v>
      </c>
      <c r="G13496" s="18">
        <v>240</v>
      </c>
      <c r="H13496" s="18">
        <v>4.7699999999999996</v>
      </c>
      <c r="I13496" s="18">
        <v>5.0199999999999996</v>
      </c>
      <c r="Q13496"/>
    </row>
    <row r="13497" spans="2:17" x14ac:dyDescent="0.25">
      <c r="B13497" s="18">
        <v>2013</v>
      </c>
      <c r="C13497" s="18" t="s">
        <v>8</v>
      </c>
      <c r="D13497" s="18" t="s">
        <v>164</v>
      </c>
      <c r="E13497" s="18" t="s">
        <v>2038</v>
      </c>
      <c r="F13497" s="18" t="s">
        <v>2046</v>
      </c>
      <c r="G13497" s="18">
        <v>348</v>
      </c>
      <c r="H13497" s="18">
        <v>4.17</v>
      </c>
      <c r="I13497" s="18">
        <v>5.33</v>
      </c>
      <c r="Q13497"/>
    </row>
    <row r="13498" spans="2:17" x14ac:dyDescent="0.25">
      <c r="B13498" s="18">
        <v>2013</v>
      </c>
      <c r="C13498" s="18" t="s">
        <v>8</v>
      </c>
      <c r="D13498" s="18" t="s">
        <v>164</v>
      </c>
      <c r="E13498" s="18" t="s">
        <v>2038</v>
      </c>
      <c r="F13498" s="18" t="s">
        <v>2047</v>
      </c>
      <c r="G13498" s="18">
        <v>588</v>
      </c>
      <c r="H13498" s="18">
        <v>4.22</v>
      </c>
      <c r="I13498" s="18">
        <v>5.16</v>
      </c>
      <c r="Q13498"/>
    </row>
    <row r="13499" spans="2:17" x14ac:dyDescent="0.25">
      <c r="B13499" s="18">
        <v>2013</v>
      </c>
      <c r="C13499" s="18" t="s">
        <v>8</v>
      </c>
      <c r="D13499" s="18" t="s">
        <v>164</v>
      </c>
      <c r="E13499" s="18" t="s">
        <v>2038</v>
      </c>
      <c r="F13499" s="18" t="s">
        <v>2048</v>
      </c>
      <c r="G13499" s="18">
        <v>672</v>
      </c>
      <c r="H13499" s="18">
        <v>4.22</v>
      </c>
      <c r="I13499" s="18">
        <v>5.1100000000000003</v>
      </c>
      <c r="Q13499"/>
    </row>
    <row r="13500" spans="2:17" x14ac:dyDescent="0.25">
      <c r="B13500" s="18">
        <v>2013</v>
      </c>
      <c r="C13500" s="18" t="s">
        <v>8</v>
      </c>
      <c r="D13500" s="18" t="s">
        <v>164</v>
      </c>
      <c r="E13500" s="18" t="s">
        <v>2038</v>
      </c>
      <c r="F13500" s="18" t="s">
        <v>2049</v>
      </c>
      <c r="G13500" s="18">
        <v>456</v>
      </c>
      <c r="H13500" s="18">
        <v>4.46</v>
      </c>
      <c r="I13500" s="18">
        <v>5.2</v>
      </c>
      <c r="Q13500"/>
    </row>
    <row r="13501" spans="2:17" x14ac:dyDescent="0.25">
      <c r="B13501" s="18">
        <v>2013</v>
      </c>
      <c r="C13501" s="18" t="s">
        <v>8</v>
      </c>
      <c r="D13501" s="18" t="s">
        <v>164</v>
      </c>
      <c r="E13501" s="18" t="s">
        <v>2038</v>
      </c>
      <c r="F13501" s="18" t="s">
        <v>2050</v>
      </c>
      <c r="G13501" s="18">
        <v>468</v>
      </c>
      <c r="H13501" s="18">
        <v>4.5599999999999996</v>
      </c>
      <c r="I13501" s="18">
        <v>5.36</v>
      </c>
      <c r="Q13501"/>
    </row>
    <row r="13502" spans="2:17" x14ac:dyDescent="0.25">
      <c r="B13502" s="18">
        <v>2013</v>
      </c>
      <c r="C13502" s="18" t="s">
        <v>8</v>
      </c>
      <c r="D13502" s="18" t="s">
        <v>164</v>
      </c>
      <c r="E13502" s="18" t="s">
        <v>2038</v>
      </c>
      <c r="F13502" s="18" t="s">
        <v>2051</v>
      </c>
      <c r="G13502" s="18">
        <v>384</v>
      </c>
      <c r="H13502" s="18">
        <v>4.45</v>
      </c>
      <c r="I13502" s="18">
        <v>5.33</v>
      </c>
      <c r="Q13502"/>
    </row>
    <row r="13503" spans="2:17" x14ac:dyDescent="0.25">
      <c r="B13503" s="18">
        <v>2013</v>
      </c>
      <c r="C13503" s="18" t="s">
        <v>8</v>
      </c>
      <c r="D13503" s="18" t="s">
        <v>164</v>
      </c>
      <c r="E13503" s="18" t="s">
        <v>2038</v>
      </c>
      <c r="F13503" s="18" t="s">
        <v>2052</v>
      </c>
      <c r="G13503" s="18">
        <v>636</v>
      </c>
      <c r="H13503" s="18">
        <v>4.03</v>
      </c>
      <c r="I13503" s="18">
        <v>5.35</v>
      </c>
      <c r="Q13503"/>
    </row>
    <row r="13504" spans="2:17" x14ac:dyDescent="0.25">
      <c r="B13504" s="18">
        <v>2013</v>
      </c>
      <c r="C13504" s="18" t="s">
        <v>8</v>
      </c>
      <c r="D13504" s="18" t="s">
        <v>164</v>
      </c>
      <c r="E13504" s="18" t="s">
        <v>2038</v>
      </c>
      <c r="F13504" s="18" t="s">
        <v>2053</v>
      </c>
      <c r="G13504" s="18">
        <v>288</v>
      </c>
      <c r="H13504" s="18">
        <v>4.0999999999999996</v>
      </c>
      <c r="I13504" s="18">
        <v>5.37</v>
      </c>
      <c r="Q13504"/>
    </row>
    <row r="13505" spans="2:17" x14ac:dyDescent="0.25">
      <c r="B13505" s="18">
        <v>2013</v>
      </c>
      <c r="C13505" s="18" t="s">
        <v>8</v>
      </c>
      <c r="D13505" s="18" t="s">
        <v>164</v>
      </c>
      <c r="E13505" s="18" t="s">
        <v>2038</v>
      </c>
      <c r="F13505" s="18" t="s">
        <v>2054</v>
      </c>
      <c r="G13505" s="18">
        <v>648</v>
      </c>
      <c r="H13505" s="18">
        <v>4.49</v>
      </c>
      <c r="I13505" s="18">
        <v>5.0999999999999996</v>
      </c>
      <c r="Q13505"/>
    </row>
    <row r="13506" spans="2:17" x14ac:dyDescent="0.25">
      <c r="B13506" s="18">
        <v>2013</v>
      </c>
      <c r="C13506" s="18" t="s">
        <v>8</v>
      </c>
      <c r="D13506" s="18" t="s">
        <v>164</v>
      </c>
      <c r="E13506" s="18" t="s">
        <v>2038</v>
      </c>
      <c r="F13506" s="18" t="s">
        <v>2055</v>
      </c>
      <c r="G13506" s="18">
        <v>708</v>
      </c>
      <c r="H13506" s="18">
        <v>4.03</v>
      </c>
      <c r="I13506" s="18">
        <v>5.35</v>
      </c>
      <c r="Q13506"/>
    </row>
    <row r="13507" spans="2:17" x14ac:dyDescent="0.25">
      <c r="B13507" s="18">
        <v>2013</v>
      </c>
      <c r="C13507" s="18" t="s">
        <v>8</v>
      </c>
      <c r="D13507" s="18" t="s">
        <v>164</v>
      </c>
      <c r="E13507" s="18" t="s">
        <v>2038</v>
      </c>
      <c r="F13507" s="18" t="s">
        <v>2056</v>
      </c>
      <c r="G13507" s="18">
        <v>696</v>
      </c>
      <c r="H13507" s="18">
        <v>4.46</v>
      </c>
      <c r="I13507" s="18">
        <v>5.24</v>
      </c>
      <c r="Q13507"/>
    </row>
    <row r="13508" spans="2:17" x14ac:dyDescent="0.25">
      <c r="B13508" s="18">
        <v>2013</v>
      </c>
      <c r="C13508" s="18" t="s">
        <v>8</v>
      </c>
      <c r="D13508" s="18" t="s">
        <v>164</v>
      </c>
      <c r="E13508" s="18" t="s">
        <v>2038</v>
      </c>
      <c r="F13508" s="18" t="s">
        <v>2057</v>
      </c>
      <c r="G13508" s="18">
        <v>396</v>
      </c>
      <c r="H13508" s="18">
        <v>4.07</v>
      </c>
      <c r="I13508" s="18">
        <v>5</v>
      </c>
      <c r="Q13508"/>
    </row>
    <row r="13509" spans="2:17" x14ac:dyDescent="0.25">
      <c r="B13509" s="18">
        <v>2013</v>
      </c>
      <c r="C13509" s="18" t="s">
        <v>8</v>
      </c>
      <c r="D13509" s="18" t="s">
        <v>164</v>
      </c>
      <c r="E13509" s="18" t="s">
        <v>2038</v>
      </c>
      <c r="F13509" s="18" t="s">
        <v>2058</v>
      </c>
      <c r="G13509" s="18">
        <v>480</v>
      </c>
      <c r="H13509" s="18">
        <v>4.32</v>
      </c>
      <c r="I13509" s="18">
        <v>5.29</v>
      </c>
      <c r="Q13509"/>
    </row>
    <row r="13510" spans="2:17" x14ac:dyDescent="0.25">
      <c r="B13510" s="18">
        <v>2013</v>
      </c>
      <c r="C13510" s="18" t="s">
        <v>8</v>
      </c>
      <c r="D13510" s="18" t="s">
        <v>164</v>
      </c>
      <c r="E13510" s="18" t="s">
        <v>2038</v>
      </c>
      <c r="F13510" s="18" t="s">
        <v>2059</v>
      </c>
      <c r="G13510" s="18">
        <v>636</v>
      </c>
      <c r="H13510" s="18">
        <v>4.96</v>
      </c>
      <c r="I13510" s="18">
        <v>5.1100000000000003</v>
      </c>
      <c r="Q13510"/>
    </row>
    <row r="13511" spans="2:17" x14ac:dyDescent="0.25">
      <c r="B13511" s="18">
        <v>2013</v>
      </c>
      <c r="C13511" s="18" t="s">
        <v>8</v>
      </c>
      <c r="D13511" s="18" t="s">
        <v>164</v>
      </c>
      <c r="E13511" s="18" t="s">
        <v>2038</v>
      </c>
      <c r="F13511" s="18" t="s">
        <v>2060</v>
      </c>
      <c r="G13511" s="18">
        <v>312</v>
      </c>
      <c r="H13511" s="18">
        <v>4.4400000000000004</v>
      </c>
      <c r="I13511" s="18">
        <v>5.31</v>
      </c>
      <c r="Q13511"/>
    </row>
    <row r="13512" spans="2:17" x14ac:dyDescent="0.25">
      <c r="B13512" s="18">
        <v>2013</v>
      </c>
      <c r="C13512" s="18" t="s">
        <v>8</v>
      </c>
      <c r="D13512" s="18" t="s">
        <v>164</v>
      </c>
      <c r="E13512" s="18" t="s">
        <v>2038</v>
      </c>
      <c r="F13512" s="18" t="s">
        <v>2061</v>
      </c>
      <c r="G13512" s="18">
        <v>504</v>
      </c>
      <c r="H13512" s="18">
        <v>4.8099999999999996</v>
      </c>
      <c r="I13512" s="18">
        <v>5.04</v>
      </c>
      <c r="Q13512"/>
    </row>
    <row r="13513" spans="2:17" x14ac:dyDescent="0.25">
      <c r="B13513" s="18">
        <v>2013</v>
      </c>
      <c r="C13513" s="18" t="s">
        <v>8</v>
      </c>
      <c r="D13513" s="18" t="s">
        <v>164</v>
      </c>
      <c r="E13513" s="18" t="s">
        <v>2038</v>
      </c>
      <c r="F13513" s="18" t="s">
        <v>2062</v>
      </c>
      <c r="G13513" s="18">
        <v>276</v>
      </c>
      <c r="H13513" s="18">
        <v>4.7</v>
      </c>
      <c r="I13513" s="18">
        <v>5.0599999999999996</v>
      </c>
      <c r="Q13513"/>
    </row>
    <row r="13514" spans="2:17" x14ac:dyDescent="0.25">
      <c r="B13514" s="18">
        <v>2013</v>
      </c>
      <c r="C13514" s="18" t="s">
        <v>8</v>
      </c>
      <c r="D13514" s="18" t="s">
        <v>164</v>
      </c>
      <c r="E13514" s="18" t="s">
        <v>2038</v>
      </c>
      <c r="F13514" s="18" t="s">
        <v>2063</v>
      </c>
      <c r="G13514" s="18">
        <v>612</v>
      </c>
      <c r="H13514" s="18">
        <v>4.0199999999999996</v>
      </c>
      <c r="I13514" s="18">
        <v>5.28</v>
      </c>
      <c r="Q13514"/>
    </row>
    <row r="13515" spans="2:17" x14ac:dyDescent="0.25">
      <c r="B13515" s="18">
        <v>2013</v>
      </c>
      <c r="C13515" s="18" t="s">
        <v>8</v>
      </c>
      <c r="D13515" s="18" t="s">
        <v>164</v>
      </c>
      <c r="E13515" s="18" t="s">
        <v>2038</v>
      </c>
      <c r="F13515" s="18" t="s">
        <v>2064</v>
      </c>
      <c r="G13515" s="18">
        <v>720</v>
      </c>
      <c r="H13515" s="18">
        <v>4.32</v>
      </c>
      <c r="I13515" s="18">
        <v>5.14</v>
      </c>
      <c r="Q13515"/>
    </row>
    <row r="13516" spans="2:17" x14ac:dyDescent="0.25">
      <c r="B13516" s="18">
        <v>2013</v>
      </c>
      <c r="C13516" s="18" t="s">
        <v>8</v>
      </c>
      <c r="D13516" s="18" t="s">
        <v>164</v>
      </c>
      <c r="E13516" s="18" t="s">
        <v>2038</v>
      </c>
      <c r="F13516" s="18" t="s">
        <v>2065</v>
      </c>
      <c r="G13516" s="18">
        <v>420</v>
      </c>
      <c r="H13516" s="18">
        <v>4.71</v>
      </c>
      <c r="I13516" s="18">
        <v>5.18</v>
      </c>
      <c r="Q13516"/>
    </row>
    <row r="13517" spans="2:17" x14ac:dyDescent="0.25">
      <c r="B13517" s="18">
        <v>2013</v>
      </c>
      <c r="C13517" s="18" t="s">
        <v>8</v>
      </c>
      <c r="D13517" s="18" t="s">
        <v>164</v>
      </c>
      <c r="E13517" s="18" t="s">
        <v>2038</v>
      </c>
      <c r="F13517" s="18" t="s">
        <v>2066</v>
      </c>
      <c r="G13517" s="18">
        <v>552</v>
      </c>
      <c r="H13517" s="18">
        <v>4.13</v>
      </c>
      <c r="I13517" s="18">
        <v>5.19</v>
      </c>
      <c r="Q13517"/>
    </row>
    <row r="13518" spans="2:17" x14ac:dyDescent="0.25">
      <c r="B13518" s="18">
        <v>2013</v>
      </c>
      <c r="C13518" s="18" t="s">
        <v>8</v>
      </c>
      <c r="D13518" s="18" t="s">
        <v>164</v>
      </c>
      <c r="E13518" s="18" t="s">
        <v>2038</v>
      </c>
      <c r="F13518" s="18" t="s">
        <v>2067</v>
      </c>
      <c r="G13518" s="18">
        <v>696</v>
      </c>
      <c r="H13518" s="18">
        <v>4.38</v>
      </c>
      <c r="I13518" s="18">
        <v>5.05</v>
      </c>
      <c r="Q13518"/>
    </row>
    <row r="13519" spans="2:17" x14ac:dyDescent="0.25">
      <c r="B13519" s="18">
        <v>2013</v>
      </c>
      <c r="C13519" s="18" t="s">
        <v>8</v>
      </c>
      <c r="D13519" s="18" t="s">
        <v>164</v>
      </c>
      <c r="E13519" s="18" t="s">
        <v>2038</v>
      </c>
      <c r="F13519" s="18" t="s">
        <v>2068</v>
      </c>
      <c r="G13519" s="18">
        <v>696</v>
      </c>
      <c r="H13519" s="18">
        <v>4.0199999999999996</v>
      </c>
      <c r="I13519" s="18">
        <v>5.01</v>
      </c>
      <c r="Q13519"/>
    </row>
    <row r="13520" spans="2:17" x14ac:dyDescent="0.25">
      <c r="B13520" s="18">
        <v>2013</v>
      </c>
      <c r="C13520" s="18" t="s">
        <v>8</v>
      </c>
      <c r="D13520" s="18" t="s">
        <v>164</v>
      </c>
      <c r="E13520" s="18" t="s">
        <v>2038</v>
      </c>
      <c r="F13520" s="18" t="s">
        <v>2069</v>
      </c>
      <c r="G13520" s="18">
        <v>276</v>
      </c>
      <c r="H13520" s="18">
        <v>4.66</v>
      </c>
      <c r="I13520" s="18">
        <v>5.0599999999999996</v>
      </c>
      <c r="Q13520"/>
    </row>
    <row r="13521" spans="2:17" x14ac:dyDescent="0.25">
      <c r="B13521" s="18">
        <v>2013</v>
      </c>
      <c r="C13521" s="18" t="s">
        <v>8</v>
      </c>
      <c r="D13521" s="18" t="s">
        <v>164</v>
      </c>
      <c r="E13521" s="18" t="s">
        <v>2038</v>
      </c>
      <c r="F13521" s="18" t="s">
        <v>2070</v>
      </c>
      <c r="G13521" s="18">
        <v>396</v>
      </c>
      <c r="H13521" s="18">
        <v>4.66</v>
      </c>
      <c r="I13521" s="18">
        <v>5.08</v>
      </c>
      <c r="Q13521"/>
    </row>
    <row r="13522" spans="2:17" x14ac:dyDescent="0.25">
      <c r="B13522" s="18">
        <v>2013</v>
      </c>
      <c r="C13522" s="18" t="s">
        <v>8</v>
      </c>
      <c r="D13522" s="18" t="s">
        <v>164</v>
      </c>
      <c r="E13522" s="18" t="s">
        <v>2038</v>
      </c>
      <c r="F13522" s="18" t="s">
        <v>2071</v>
      </c>
      <c r="G13522" s="18">
        <v>336</v>
      </c>
      <c r="H13522" s="18">
        <v>4.3499999999999996</v>
      </c>
      <c r="I13522" s="18">
        <v>5.04</v>
      </c>
      <c r="Q13522"/>
    </row>
    <row r="13523" spans="2:17" x14ac:dyDescent="0.25">
      <c r="B13523" s="18">
        <v>2013</v>
      </c>
      <c r="C13523" s="18" t="s">
        <v>8</v>
      </c>
      <c r="D13523" s="18" t="s">
        <v>164</v>
      </c>
      <c r="E13523" s="18" t="s">
        <v>2038</v>
      </c>
      <c r="F13523" s="18" t="s">
        <v>2072</v>
      </c>
      <c r="G13523" s="18">
        <v>480</v>
      </c>
      <c r="H13523" s="18">
        <v>4.97</v>
      </c>
      <c r="I13523" s="18">
        <v>5.28</v>
      </c>
      <c r="Q13523"/>
    </row>
    <row r="13524" spans="2:17" x14ac:dyDescent="0.25">
      <c r="B13524" s="18">
        <v>2013</v>
      </c>
      <c r="C13524" s="18" t="s">
        <v>8</v>
      </c>
      <c r="D13524" s="18" t="s">
        <v>164</v>
      </c>
      <c r="E13524" s="18" t="s">
        <v>2038</v>
      </c>
      <c r="F13524" s="18" t="s">
        <v>2073</v>
      </c>
      <c r="G13524" s="18">
        <v>240</v>
      </c>
      <c r="H13524" s="18">
        <v>4.6399999999999997</v>
      </c>
      <c r="I13524" s="18">
        <v>5.25</v>
      </c>
      <c r="Q13524"/>
    </row>
    <row r="13525" spans="2:17" x14ac:dyDescent="0.25">
      <c r="B13525" s="18">
        <v>2013</v>
      </c>
      <c r="C13525" s="18" t="s">
        <v>8</v>
      </c>
      <c r="D13525" s="18" t="s">
        <v>164</v>
      </c>
      <c r="E13525" s="18" t="s">
        <v>2038</v>
      </c>
      <c r="F13525" s="18" t="s">
        <v>2074</v>
      </c>
      <c r="G13525" s="18">
        <v>624</v>
      </c>
      <c r="H13525" s="18">
        <v>4.24</v>
      </c>
      <c r="I13525" s="18">
        <v>5.27</v>
      </c>
      <c r="Q13525"/>
    </row>
    <row r="13526" spans="2:17" x14ac:dyDescent="0.25">
      <c r="B13526" s="18">
        <v>2013</v>
      </c>
      <c r="C13526" s="18" t="s">
        <v>8</v>
      </c>
      <c r="D13526" s="18" t="s">
        <v>164</v>
      </c>
      <c r="E13526" s="18" t="s">
        <v>2038</v>
      </c>
      <c r="F13526" s="18" t="s">
        <v>2075</v>
      </c>
      <c r="G13526" s="18">
        <v>324</v>
      </c>
      <c r="H13526" s="18">
        <v>4.82</v>
      </c>
      <c r="I13526" s="18">
        <v>5.03</v>
      </c>
      <c r="Q13526"/>
    </row>
    <row r="13527" spans="2:17" x14ac:dyDescent="0.25">
      <c r="B13527" s="18">
        <v>2013</v>
      </c>
      <c r="C13527" s="18" t="s">
        <v>8</v>
      </c>
      <c r="D13527" s="18" t="s">
        <v>164</v>
      </c>
      <c r="E13527" s="18" t="s">
        <v>2038</v>
      </c>
      <c r="F13527" s="18" t="s">
        <v>2076</v>
      </c>
      <c r="G13527" s="18">
        <v>360</v>
      </c>
      <c r="H13527" s="18">
        <v>4.6100000000000003</v>
      </c>
      <c r="I13527" s="18">
        <v>5.04</v>
      </c>
      <c r="Q13527"/>
    </row>
    <row r="13528" spans="2:17" x14ac:dyDescent="0.25">
      <c r="B13528" s="18">
        <v>2013</v>
      </c>
      <c r="C13528" s="18" t="s">
        <v>8</v>
      </c>
      <c r="D13528" s="18" t="s">
        <v>164</v>
      </c>
      <c r="E13528" s="18" t="s">
        <v>2038</v>
      </c>
      <c r="F13528" s="18" t="s">
        <v>2077</v>
      </c>
      <c r="G13528" s="18">
        <v>360</v>
      </c>
      <c r="H13528" s="18">
        <v>4.1900000000000004</v>
      </c>
      <c r="I13528" s="18">
        <v>5.31</v>
      </c>
      <c r="Q13528"/>
    </row>
    <row r="13529" spans="2:17" x14ac:dyDescent="0.25">
      <c r="B13529" s="18">
        <v>2013</v>
      </c>
      <c r="C13529" s="18" t="s">
        <v>8</v>
      </c>
      <c r="D13529" s="18" t="s">
        <v>164</v>
      </c>
      <c r="E13529" s="18" t="s">
        <v>2038</v>
      </c>
      <c r="F13529" s="18" t="s">
        <v>2078</v>
      </c>
      <c r="G13529" s="18">
        <v>552</v>
      </c>
      <c r="H13529" s="18">
        <v>4.21</v>
      </c>
      <c r="I13529" s="18">
        <v>5.12</v>
      </c>
      <c r="Q13529"/>
    </row>
    <row r="13530" spans="2:17" x14ac:dyDescent="0.25">
      <c r="B13530" s="18">
        <v>2013</v>
      </c>
      <c r="C13530" s="18" t="s">
        <v>8</v>
      </c>
      <c r="D13530" s="18" t="s">
        <v>164</v>
      </c>
      <c r="E13530" s="18" t="s">
        <v>2038</v>
      </c>
      <c r="F13530" s="18" t="s">
        <v>2079</v>
      </c>
      <c r="G13530" s="18">
        <v>348</v>
      </c>
      <c r="H13530" s="18">
        <v>4.92</v>
      </c>
      <c r="I13530" s="18">
        <v>5.25</v>
      </c>
      <c r="Q13530"/>
    </row>
    <row r="13531" spans="2:17" x14ac:dyDescent="0.25">
      <c r="B13531" s="18">
        <v>2013</v>
      </c>
      <c r="C13531" s="18" t="s">
        <v>8</v>
      </c>
      <c r="D13531" s="18" t="s">
        <v>164</v>
      </c>
      <c r="E13531" s="18" t="s">
        <v>2038</v>
      </c>
      <c r="F13531" s="18" t="s">
        <v>2080</v>
      </c>
      <c r="G13531" s="18">
        <v>636</v>
      </c>
      <c r="H13531" s="18">
        <v>4.99</v>
      </c>
      <c r="I13531" s="18">
        <v>5.12</v>
      </c>
      <c r="Q13531"/>
    </row>
    <row r="13532" spans="2:17" x14ac:dyDescent="0.25">
      <c r="B13532" s="18">
        <v>2013</v>
      </c>
      <c r="C13532" s="18" t="s">
        <v>8</v>
      </c>
      <c r="D13532" s="18" t="s">
        <v>164</v>
      </c>
      <c r="E13532" s="18" t="s">
        <v>2038</v>
      </c>
      <c r="F13532" s="18" t="s">
        <v>2081</v>
      </c>
      <c r="G13532" s="18">
        <v>540</v>
      </c>
      <c r="H13532" s="18">
        <v>4.28</v>
      </c>
      <c r="I13532" s="18">
        <v>5.24</v>
      </c>
      <c r="Q13532"/>
    </row>
    <row r="13533" spans="2:17" x14ac:dyDescent="0.25">
      <c r="B13533" s="18">
        <v>2013</v>
      </c>
      <c r="C13533" s="18" t="s">
        <v>8</v>
      </c>
      <c r="D13533" s="18" t="s">
        <v>164</v>
      </c>
      <c r="E13533" s="18" t="s">
        <v>2038</v>
      </c>
      <c r="F13533" s="18" t="s">
        <v>2082</v>
      </c>
      <c r="G13533" s="18">
        <v>420</v>
      </c>
      <c r="H13533" s="18">
        <v>4.34</v>
      </c>
      <c r="I13533" s="18">
        <v>5.3</v>
      </c>
      <c r="Q13533"/>
    </row>
    <row r="13534" spans="2:17" x14ac:dyDescent="0.25">
      <c r="B13534" s="18">
        <v>2013</v>
      </c>
      <c r="C13534" s="18" t="s">
        <v>8</v>
      </c>
      <c r="D13534" s="18" t="s">
        <v>164</v>
      </c>
      <c r="E13534" s="18" t="s">
        <v>2038</v>
      </c>
      <c r="F13534" s="18" t="s">
        <v>2083</v>
      </c>
      <c r="G13534" s="18">
        <v>636</v>
      </c>
      <c r="H13534" s="18">
        <v>4.47</v>
      </c>
      <c r="I13534" s="18">
        <v>5.27</v>
      </c>
      <c r="Q13534"/>
    </row>
    <row r="13535" spans="2:17" x14ac:dyDescent="0.25">
      <c r="B13535" s="18">
        <v>2013</v>
      </c>
      <c r="C13535" s="18" t="s">
        <v>8</v>
      </c>
      <c r="D13535" s="18" t="s">
        <v>164</v>
      </c>
      <c r="E13535" s="18" t="s">
        <v>2038</v>
      </c>
      <c r="F13535" s="18" t="s">
        <v>2084</v>
      </c>
      <c r="G13535" s="18">
        <v>276</v>
      </c>
      <c r="H13535" s="18">
        <v>4.83</v>
      </c>
      <c r="I13535" s="18">
        <v>5.08</v>
      </c>
      <c r="Q13535"/>
    </row>
    <row r="13536" spans="2:17" x14ac:dyDescent="0.25">
      <c r="B13536" s="18">
        <v>2013</v>
      </c>
      <c r="C13536" s="18" t="s">
        <v>8</v>
      </c>
      <c r="D13536" s="18" t="s">
        <v>164</v>
      </c>
      <c r="E13536" s="18" t="s">
        <v>2038</v>
      </c>
      <c r="F13536" s="18" t="s">
        <v>2085</v>
      </c>
      <c r="G13536" s="18">
        <v>492</v>
      </c>
      <c r="H13536" s="18">
        <v>4.83</v>
      </c>
      <c r="I13536" s="18">
        <v>5.24</v>
      </c>
      <c r="Q13536"/>
    </row>
    <row r="13537" spans="2:17" x14ac:dyDescent="0.25">
      <c r="B13537" s="18">
        <v>2013</v>
      </c>
      <c r="C13537" s="18" t="s">
        <v>8</v>
      </c>
      <c r="D13537" s="18" t="s">
        <v>164</v>
      </c>
      <c r="E13537" s="18" t="s">
        <v>2038</v>
      </c>
      <c r="F13537" s="18" t="s">
        <v>2086</v>
      </c>
      <c r="G13537" s="18">
        <v>300</v>
      </c>
      <c r="H13537" s="18">
        <v>4.3</v>
      </c>
      <c r="I13537" s="18">
        <v>5.35</v>
      </c>
      <c r="Q13537"/>
    </row>
    <row r="13538" spans="2:17" x14ac:dyDescent="0.25">
      <c r="B13538" s="18">
        <v>2013</v>
      </c>
      <c r="C13538" s="18" t="s">
        <v>8</v>
      </c>
      <c r="D13538" s="18" t="s">
        <v>164</v>
      </c>
      <c r="E13538" s="18" t="s">
        <v>2038</v>
      </c>
      <c r="F13538" s="18" t="s">
        <v>2087</v>
      </c>
      <c r="G13538" s="18">
        <v>600</v>
      </c>
      <c r="H13538" s="18">
        <v>4.18</v>
      </c>
      <c r="I13538" s="18">
        <v>5.3</v>
      </c>
      <c r="Q13538"/>
    </row>
    <row r="13539" spans="2:17" x14ac:dyDescent="0.25">
      <c r="B13539" s="18">
        <v>2013</v>
      </c>
      <c r="C13539" s="18" t="s">
        <v>8</v>
      </c>
      <c r="D13539" s="18" t="s">
        <v>164</v>
      </c>
      <c r="E13539" s="18" t="s">
        <v>2038</v>
      </c>
      <c r="F13539" s="18" t="s">
        <v>2088</v>
      </c>
      <c r="G13539" s="18">
        <v>708</v>
      </c>
      <c r="H13539" s="18">
        <v>4.2</v>
      </c>
      <c r="I13539" s="18">
        <v>5.21</v>
      </c>
      <c r="Q13539"/>
    </row>
    <row r="13540" spans="2:17" x14ac:dyDescent="0.25">
      <c r="B13540" s="18">
        <v>2013</v>
      </c>
      <c r="C13540" s="18" t="s">
        <v>8</v>
      </c>
      <c r="D13540" s="18" t="s">
        <v>164</v>
      </c>
      <c r="E13540" s="18" t="s">
        <v>2038</v>
      </c>
      <c r="F13540" s="18" t="s">
        <v>2089</v>
      </c>
      <c r="G13540" s="18">
        <v>468</v>
      </c>
      <c r="H13540" s="18">
        <v>4.7300000000000004</v>
      </c>
      <c r="I13540" s="18">
        <v>5.38</v>
      </c>
      <c r="Q13540"/>
    </row>
    <row r="13541" spans="2:17" x14ac:dyDescent="0.25">
      <c r="B13541" s="18">
        <v>2013</v>
      </c>
      <c r="C13541" s="18" t="s">
        <v>8</v>
      </c>
      <c r="D13541" s="18" t="s">
        <v>164</v>
      </c>
      <c r="E13541" s="18" t="s">
        <v>2038</v>
      </c>
      <c r="F13541" s="18" t="s">
        <v>2090</v>
      </c>
      <c r="G13541" s="18">
        <v>600</v>
      </c>
      <c r="H13541" s="18">
        <v>4.7300000000000004</v>
      </c>
      <c r="I13541" s="18">
        <v>5.09</v>
      </c>
      <c r="Q13541"/>
    </row>
    <row r="13542" spans="2:17" x14ac:dyDescent="0.25">
      <c r="B13542" s="18">
        <v>2013</v>
      </c>
      <c r="C13542" s="18" t="s">
        <v>8</v>
      </c>
      <c r="D13542" s="18" t="s">
        <v>164</v>
      </c>
      <c r="E13542" s="18" t="s">
        <v>2038</v>
      </c>
      <c r="F13542" s="18" t="s">
        <v>2091</v>
      </c>
      <c r="G13542" s="18">
        <v>720</v>
      </c>
      <c r="H13542" s="18">
        <v>4.33</v>
      </c>
      <c r="I13542" s="18">
        <v>5.18</v>
      </c>
      <c r="Q13542"/>
    </row>
    <row r="13543" spans="2:17" x14ac:dyDescent="0.25">
      <c r="B13543" s="18">
        <v>2013</v>
      </c>
      <c r="C13543" s="18" t="s">
        <v>8</v>
      </c>
      <c r="D13543" s="18" t="s">
        <v>164</v>
      </c>
      <c r="E13543" s="18" t="s">
        <v>2038</v>
      </c>
      <c r="F13543" s="18" t="s">
        <v>2092</v>
      </c>
      <c r="G13543" s="18">
        <v>312</v>
      </c>
      <c r="H13543" s="18">
        <v>4.29</v>
      </c>
      <c r="I13543" s="18">
        <v>5.25</v>
      </c>
      <c r="Q13543"/>
    </row>
    <row r="13544" spans="2:17" x14ac:dyDescent="0.25">
      <c r="B13544" s="18">
        <v>2013</v>
      </c>
      <c r="C13544" s="18" t="s">
        <v>8</v>
      </c>
      <c r="D13544" s="18" t="s">
        <v>164</v>
      </c>
      <c r="E13544" s="18" t="s">
        <v>2038</v>
      </c>
      <c r="F13544" s="18" t="s">
        <v>2093</v>
      </c>
      <c r="G13544" s="18">
        <v>300</v>
      </c>
      <c r="H13544" s="18">
        <v>4.92</v>
      </c>
      <c r="I13544" s="18">
        <v>5.19</v>
      </c>
      <c r="Q13544"/>
    </row>
    <row r="13545" spans="2:17" x14ac:dyDescent="0.25">
      <c r="B13545" s="18">
        <v>2013</v>
      </c>
      <c r="C13545" s="18" t="s">
        <v>8</v>
      </c>
      <c r="D13545" s="18" t="s">
        <v>164</v>
      </c>
      <c r="E13545" s="18" t="s">
        <v>2038</v>
      </c>
      <c r="F13545" s="18" t="s">
        <v>2094</v>
      </c>
      <c r="G13545" s="18">
        <v>312</v>
      </c>
      <c r="H13545" s="18">
        <v>4.5999999999999996</v>
      </c>
      <c r="I13545" s="18">
        <v>5.33</v>
      </c>
      <c r="Q13545"/>
    </row>
    <row r="13546" spans="2:17" x14ac:dyDescent="0.25">
      <c r="B13546" s="18">
        <v>2013</v>
      </c>
      <c r="C13546" s="18" t="s">
        <v>8</v>
      </c>
      <c r="D13546" s="18" t="s">
        <v>164</v>
      </c>
      <c r="E13546" s="18" t="s">
        <v>2038</v>
      </c>
      <c r="F13546" s="18" t="s">
        <v>2095</v>
      </c>
      <c r="G13546" s="18">
        <v>636</v>
      </c>
      <c r="H13546" s="18">
        <v>4.18</v>
      </c>
      <c r="I13546" s="18">
        <v>5.39</v>
      </c>
      <c r="Q13546"/>
    </row>
    <row r="13547" spans="2:17" x14ac:dyDescent="0.25">
      <c r="B13547" s="18">
        <v>2013</v>
      </c>
      <c r="C13547" s="18" t="s">
        <v>8</v>
      </c>
      <c r="D13547" s="18" t="s">
        <v>164</v>
      </c>
      <c r="E13547" s="18" t="s">
        <v>2038</v>
      </c>
      <c r="F13547" s="18" t="s">
        <v>2096</v>
      </c>
      <c r="G13547" s="18">
        <v>576</v>
      </c>
      <c r="H13547" s="18">
        <v>4.78</v>
      </c>
      <c r="I13547" s="18">
        <v>5.36</v>
      </c>
      <c r="Q13547"/>
    </row>
    <row r="13548" spans="2:17" x14ac:dyDescent="0.25">
      <c r="B13548" s="18">
        <v>2013</v>
      </c>
      <c r="C13548" s="18" t="s">
        <v>8</v>
      </c>
      <c r="D13548" s="18" t="s">
        <v>164</v>
      </c>
      <c r="E13548" s="18" t="s">
        <v>2038</v>
      </c>
      <c r="F13548" s="18" t="s">
        <v>2097</v>
      </c>
      <c r="G13548" s="18">
        <v>684</v>
      </c>
      <c r="H13548" s="18">
        <v>4.3099999999999996</v>
      </c>
      <c r="I13548" s="18">
        <v>5.31</v>
      </c>
      <c r="Q13548"/>
    </row>
    <row r="13549" spans="2:17" x14ac:dyDescent="0.25">
      <c r="B13549" s="18">
        <v>2013</v>
      </c>
      <c r="C13549" s="18" t="s">
        <v>8</v>
      </c>
      <c r="D13549" s="18" t="s">
        <v>164</v>
      </c>
      <c r="E13549" s="18" t="s">
        <v>2038</v>
      </c>
      <c r="F13549" s="18" t="s">
        <v>2098</v>
      </c>
      <c r="G13549" s="18">
        <v>336</v>
      </c>
      <c r="H13549" s="18">
        <v>4.95</v>
      </c>
      <c r="I13549" s="18">
        <v>5.01</v>
      </c>
      <c r="Q13549"/>
    </row>
    <row r="13550" spans="2:17" x14ac:dyDescent="0.25">
      <c r="B13550" s="18">
        <v>2013</v>
      </c>
      <c r="C13550" s="18" t="s">
        <v>8</v>
      </c>
      <c r="D13550" s="18" t="s">
        <v>164</v>
      </c>
      <c r="E13550" s="18" t="s">
        <v>2038</v>
      </c>
      <c r="F13550" s="18" t="s">
        <v>2099</v>
      </c>
      <c r="G13550" s="18">
        <v>432</v>
      </c>
      <c r="H13550" s="18">
        <v>4.08</v>
      </c>
      <c r="I13550" s="18">
        <v>5.13</v>
      </c>
      <c r="Q13550"/>
    </row>
    <row r="13551" spans="2:17" x14ac:dyDescent="0.25">
      <c r="B13551" s="18">
        <v>2013</v>
      </c>
      <c r="C13551" s="18" t="s">
        <v>8</v>
      </c>
      <c r="D13551" s="18" t="s">
        <v>164</v>
      </c>
      <c r="E13551" s="18" t="s">
        <v>2038</v>
      </c>
      <c r="F13551" s="18" t="s">
        <v>2100</v>
      </c>
      <c r="G13551" s="18">
        <v>444</v>
      </c>
      <c r="H13551" s="18">
        <v>4.4000000000000004</v>
      </c>
      <c r="I13551" s="18">
        <v>5</v>
      </c>
      <c r="Q13551"/>
    </row>
    <row r="13552" spans="2:17" x14ac:dyDescent="0.25">
      <c r="B13552" s="18">
        <v>2013</v>
      </c>
      <c r="C13552" s="18" t="s">
        <v>8</v>
      </c>
      <c r="D13552" s="18" t="s">
        <v>164</v>
      </c>
      <c r="E13552" s="18" t="s">
        <v>2038</v>
      </c>
      <c r="F13552" s="18" t="s">
        <v>2101</v>
      </c>
      <c r="G13552" s="18">
        <v>312</v>
      </c>
      <c r="H13552" s="18">
        <v>4.47</v>
      </c>
      <c r="I13552" s="18">
        <v>5.1100000000000003</v>
      </c>
      <c r="Q13552"/>
    </row>
    <row r="13553" spans="2:17" x14ac:dyDescent="0.25">
      <c r="B13553" s="18">
        <v>2013</v>
      </c>
      <c r="C13553" s="18" t="s">
        <v>8</v>
      </c>
      <c r="D13553" s="18" t="s">
        <v>164</v>
      </c>
      <c r="E13553" s="18" t="s">
        <v>2038</v>
      </c>
      <c r="F13553" s="18" t="s">
        <v>2102</v>
      </c>
      <c r="G13553" s="18">
        <v>348</v>
      </c>
      <c r="H13553" s="18">
        <v>4.62</v>
      </c>
      <c r="I13553" s="18">
        <v>5.24</v>
      </c>
      <c r="Q13553"/>
    </row>
    <row r="13554" spans="2:17" x14ac:dyDescent="0.25">
      <c r="B13554" s="18">
        <v>2013</v>
      </c>
      <c r="C13554" s="18" t="s">
        <v>8</v>
      </c>
      <c r="D13554" s="18" t="s">
        <v>164</v>
      </c>
      <c r="E13554" s="18" t="s">
        <v>2038</v>
      </c>
      <c r="F13554" s="18" t="s">
        <v>2103</v>
      </c>
      <c r="G13554" s="18">
        <v>564</v>
      </c>
      <c r="H13554" s="18">
        <v>4.0199999999999996</v>
      </c>
      <c r="I13554" s="18">
        <v>5.27</v>
      </c>
      <c r="Q13554"/>
    </row>
    <row r="13555" spans="2:17" x14ac:dyDescent="0.25">
      <c r="B13555" s="18">
        <v>2013</v>
      </c>
      <c r="C13555" s="18" t="s">
        <v>8</v>
      </c>
      <c r="D13555" s="18" t="s">
        <v>164</v>
      </c>
      <c r="E13555" s="18" t="s">
        <v>2038</v>
      </c>
      <c r="F13555" s="18" t="s">
        <v>2104</v>
      </c>
      <c r="G13555" s="18">
        <v>372</v>
      </c>
      <c r="H13555" s="18">
        <v>4.29</v>
      </c>
      <c r="I13555" s="18">
        <v>5.09</v>
      </c>
      <c r="Q13555"/>
    </row>
    <row r="13556" spans="2:17" x14ac:dyDescent="0.25">
      <c r="B13556" s="18">
        <v>2013</v>
      </c>
      <c r="C13556" s="18" t="s">
        <v>8</v>
      </c>
      <c r="D13556" s="18" t="s">
        <v>164</v>
      </c>
      <c r="E13556" s="18" t="s">
        <v>2038</v>
      </c>
      <c r="F13556" s="18" t="s">
        <v>2105</v>
      </c>
      <c r="G13556" s="18">
        <v>336</v>
      </c>
      <c r="H13556" s="18">
        <v>4.5599999999999996</v>
      </c>
      <c r="I13556" s="18">
        <v>5.13</v>
      </c>
      <c r="Q13556"/>
    </row>
    <row r="13557" spans="2:17" x14ac:dyDescent="0.25">
      <c r="B13557" s="18">
        <v>2013</v>
      </c>
      <c r="C13557" s="18" t="s">
        <v>8</v>
      </c>
      <c r="D13557" s="18" t="s">
        <v>164</v>
      </c>
      <c r="E13557" s="18" t="s">
        <v>2038</v>
      </c>
      <c r="F13557" s="18" t="s">
        <v>2106</v>
      </c>
      <c r="G13557" s="18">
        <v>672</v>
      </c>
      <c r="H13557" s="18">
        <v>4.57</v>
      </c>
      <c r="I13557" s="18">
        <v>5.3</v>
      </c>
      <c r="Q13557"/>
    </row>
    <row r="13558" spans="2:17" x14ac:dyDescent="0.25">
      <c r="B13558" s="18">
        <v>2013</v>
      </c>
      <c r="C13558" s="18" t="s">
        <v>8</v>
      </c>
      <c r="D13558" s="18" t="s">
        <v>164</v>
      </c>
      <c r="E13558" s="18" t="s">
        <v>2038</v>
      </c>
      <c r="F13558" s="18" t="s">
        <v>2107</v>
      </c>
      <c r="G13558" s="18">
        <v>720</v>
      </c>
      <c r="H13558" s="18">
        <v>4.07</v>
      </c>
      <c r="I13558" s="18">
        <v>5.17</v>
      </c>
      <c r="Q13558"/>
    </row>
    <row r="13559" spans="2:17" x14ac:dyDescent="0.25">
      <c r="B13559" s="18">
        <v>2013</v>
      </c>
      <c r="C13559" s="18" t="s">
        <v>8</v>
      </c>
      <c r="D13559" s="18" t="s">
        <v>164</v>
      </c>
      <c r="E13559" s="18" t="s">
        <v>2038</v>
      </c>
      <c r="F13559" s="18" t="s">
        <v>2108</v>
      </c>
      <c r="G13559" s="18">
        <v>504</v>
      </c>
      <c r="H13559" s="18">
        <v>4.9400000000000004</v>
      </c>
      <c r="I13559" s="18">
        <v>5.15</v>
      </c>
      <c r="Q13559"/>
    </row>
    <row r="13560" spans="2:17" x14ac:dyDescent="0.25">
      <c r="B13560" s="18">
        <v>2013</v>
      </c>
      <c r="C13560" s="18" t="s">
        <v>8</v>
      </c>
      <c r="D13560" s="18" t="s">
        <v>164</v>
      </c>
      <c r="E13560" s="18" t="s">
        <v>2038</v>
      </c>
      <c r="F13560" s="18" t="s">
        <v>2109</v>
      </c>
      <c r="G13560" s="18">
        <v>624</v>
      </c>
      <c r="H13560" s="18">
        <v>4.7</v>
      </c>
      <c r="I13560" s="18">
        <v>5.16</v>
      </c>
      <c r="Q13560"/>
    </row>
    <row r="13561" spans="2:17" x14ac:dyDescent="0.25">
      <c r="B13561" s="18">
        <v>2013</v>
      </c>
      <c r="C13561" s="18" t="s">
        <v>8</v>
      </c>
      <c r="D13561" s="18" t="s">
        <v>164</v>
      </c>
      <c r="E13561" s="18" t="s">
        <v>2038</v>
      </c>
      <c r="F13561" s="18" t="s">
        <v>2110</v>
      </c>
      <c r="G13561" s="18">
        <v>720</v>
      </c>
      <c r="H13561" s="18">
        <v>4.4400000000000004</v>
      </c>
      <c r="I13561" s="18">
        <v>5.3</v>
      </c>
      <c r="Q13561"/>
    </row>
    <row r="13562" spans="2:17" x14ac:dyDescent="0.25">
      <c r="B13562" s="18">
        <v>2013</v>
      </c>
      <c r="C13562" s="18" t="s">
        <v>8</v>
      </c>
      <c r="D13562" s="18" t="s">
        <v>164</v>
      </c>
      <c r="E13562" s="18" t="s">
        <v>2038</v>
      </c>
      <c r="F13562" s="18" t="s">
        <v>3792</v>
      </c>
      <c r="G13562" s="18">
        <v>528</v>
      </c>
      <c r="H13562" s="18">
        <v>4.0999999999999996</v>
      </c>
      <c r="I13562" s="18">
        <v>5.3</v>
      </c>
      <c r="Q13562"/>
    </row>
    <row r="13563" spans="2:17" x14ac:dyDescent="0.25">
      <c r="B13563" s="18">
        <v>2013</v>
      </c>
      <c r="C13563" s="18" t="s">
        <v>8</v>
      </c>
      <c r="D13563" s="18" t="s">
        <v>164</v>
      </c>
      <c r="E13563" s="18" t="s">
        <v>2038</v>
      </c>
      <c r="F13563" s="18" t="s">
        <v>3793</v>
      </c>
      <c r="G13563" s="18">
        <v>528</v>
      </c>
      <c r="H13563" s="18">
        <v>4.42</v>
      </c>
      <c r="I13563" s="18">
        <v>5.35</v>
      </c>
      <c r="Q13563"/>
    </row>
    <row r="13564" spans="2:17" x14ac:dyDescent="0.25">
      <c r="B13564" s="18">
        <v>2013</v>
      </c>
      <c r="C13564" s="18" t="s">
        <v>8</v>
      </c>
      <c r="D13564" s="18" t="s">
        <v>164</v>
      </c>
      <c r="E13564" s="18" t="s">
        <v>2038</v>
      </c>
      <c r="F13564" s="18" t="s">
        <v>3794</v>
      </c>
      <c r="G13564" s="18">
        <v>708</v>
      </c>
      <c r="H13564" s="18">
        <v>4.3600000000000003</v>
      </c>
      <c r="I13564" s="18">
        <v>5.19</v>
      </c>
      <c r="Q13564"/>
    </row>
    <row r="13565" spans="2:17" x14ac:dyDescent="0.25">
      <c r="B13565" s="18">
        <v>2013</v>
      </c>
      <c r="C13565" s="18" t="s">
        <v>8</v>
      </c>
      <c r="D13565" s="18" t="s">
        <v>160</v>
      </c>
      <c r="E13565" s="18" t="s">
        <v>2111</v>
      </c>
      <c r="F13565" s="18" t="s">
        <v>2112</v>
      </c>
      <c r="G13565" s="18">
        <v>168</v>
      </c>
      <c r="H13565" s="18">
        <v>1.1000000000000001</v>
      </c>
      <c r="I13565" s="18">
        <v>1.26</v>
      </c>
      <c r="Q13565"/>
    </row>
    <row r="13566" spans="2:17" x14ac:dyDescent="0.25">
      <c r="B13566" s="18">
        <v>2013</v>
      </c>
      <c r="C13566" s="18" t="s">
        <v>8</v>
      </c>
      <c r="D13566" s="18" t="s">
        <v>160</v>
      </c>
      <c r="E13566" s="18" t="s">
        <v>2111</v>
      </c>
      <c r="F13566" s="18" t="s">
        <v>2113</v>
      </c>
      <c r="G13566" s="18">
        <v>228</v>
      </c>
      <c r="H13566" s="18">
        <v>1.03</v>
      </c>
      <c r="I13566" s="18">
        <v>1.34</v>
      </c>
      <c r="Q13566"/>
    </row>
    <row r="13567" spans="2:17" x14ac:dyDescent="0.25">
      <c r="B13567" s="18">
        <v>2013</v>
      </c>
      <c r="C13567" s="18" t="s">
        <v>8</v>
      </c>
      <c r="D13567" s="18" t="s">
        <v>160</v>
      </c>
      <c r="E13567" s="18" t="s">
        <v>2111</v>
      </c>
      <c r="F13567" s="18" t="s">
        <v>2114</v>
      </c>
      <c r="G13567" s="18">
        <v>180</v>
      </c>
      <c r="H13567" s="18">
        <v>1</v>
      </c>
      <c r="I13567" s="18">
        <v>1.22</v>
      </c>
      <c r="Q13567"/>
    </row>
    <row r="13568" spans="2:17" x14ac:dyDescent="0.25">
      <c r="B13568" s="18">
        <v>2013</v>
      </c>
      <c r="C13568" s="18" t="s">
        <v>8</v>
      </c>
      <c r="D13568" s="18" t="s">
        <v>160</v>
      </c>
      <c r="E13568" s="18" t="s">
        <v>2111</v>
      </c>
      <c r="F13568" s="18" t="s">
        <v>2115</v>
      </c>
      <c r="G13568" s="18">
        <v>72</v>
      </c>
      <c r="H13568" s="18">
        <v>1.02</v>
      </c>
      <c r="I13568" s="18">
        <v>1.31</v>
      </c>
      <c r="Q13568"/>
    </row>
    <row r="13569" spans="2:17" x14ac:dyDescent="0.25">
      <c r="B13569" s="18">
        <v>2013</v>
      </c>
      <c r="C13569" s="18" t="s">
        <v>8</v>
      </c>
      <c r="D13569" s="18" t="s">
        <v>160</v>
      </c>
      <c r="E13569" s="18" t="s">
        <v>2111</v>
      </c>
      <c r="F13569" s="18" t="s">
        <v>2116</v>
      </c>
      <c r="G13569" s="18">
        <v>108</v>
      </c>
      <c r="H13569" s="18">
        <v>1.1399999999999999</v>
      </c>
      <c r="I13569" s="18">
        <v>1.24</v>
      </c>
      <c r="Q13569"/>
    </row>
    <row r="13570" spans="2:17" x14ac:dyDescent="0.25">
      <c r="B13570" s="18">
        <v>2013</v>
      </c>
      <c r="C13570" s="18" t="s">
        <v>8</v>
      </c>
      <c r="D13570" s="18" t="s">
        <v>160</v>
      </c>
      <c r="E13570" s="18" t="s">
        <v>2111</v>
      </c>
      <c r="F13570" s="18" t="s">
        <v>2117</v>
      </c>
      <c r="G13570" s="18">
        <v>144</v>
      </c>
      <c r="H13570" s="18">
        <v>1.02</v>
      </c>
      <c r="I13570" s="18">
        <v>1.28</v>
      </c>
      <c r="Q13570"/>
    </row>
    <row r="13571" spans="2:17" x14ac:dyDescent="0.25">
      <c r="B13571" s="18">
        <v>2013</v>
      </c>
      <c r="C13571" s="18" t="s">
        <v>8</v>
      </c>
      <c r="D13571" s="18" t="s">
        <v>160</v>
      </c>
      <c r="E13571" s="18" t="s">
        <v>2111</v>
      </c>
      <c r="F13571" s="18" t="s">
        <v>2118</v>
      </c>
      <c r="G13571" s="18">
        <v>216</v>
      </c>
      <c r="H13571" s="18">
        <v>1.05</v>
      </c>
      <c r="I13571" s="18">
        <v>1.33</v>
      </c>
      <c r="Q13571"/>
    </row>
    <row r="13572" spans="2:17" x14ac:dyDescent="0.25">
      <c r="B13572" s="18">
        <v>2013</v>
      </c>
      <c r="C13572" s="18" t="s">
        <v>8</v>
      </c>
      <c r="D13572" s="18" t="s">
        <v>160</v>
      </c>
      <c r="E13572" s="18" t="s">
        <v>2111</v>
      </c>
      <c r="F13572" s="18" t="s">
        <v>2119</v>
      </c>
      <c r="G13572" s="18">
        <v>216</v>
      </c>
      <c r="H13572" s="18">
        <v>1.2</v>
      </c>
      <c r="I13572" s="18">
        <v>1.37</v>
      </c>
      <c r="Q13572"/>
    </row>
    <row r="13573" spans="2:17" x14ac:dyDescent="0.25">
      <c r="B13573" s="18">
        <v>2013</v>
      </c>
      <c r="C13573" s="18" t="s">
        <v>8</v>
      </c>
      <c r="D13573" s="18" t="s">
        <v>160</v>
      </c>
      <c r="E13573" s="18" t="s">
        <v>2111</v>
      </c>
      <c r="F13573" s="18" t="s">
        <v>2120</v>
      </c>
      <c r="G13573" s="18">
        <v>192</v>
      </c>
      <c r="H13573" s="18">
        <v>1.08</v>
      </c>
      <c r="I13573" s="18">
        <v>1.23</v>
      </c>
      <c r="Q13573"/>
    </row>
    <row r="13574" spans="2:17" x14ac:dyDescent="0.25">
      <c r="B13574" s="18">
        <v>2013</v>
      </c>
      <c r="C13574" s="18" t="s">
        <v>8</v>
      </c>
      <c r="D13574" s="18" t="s">
        <v>160</v>
      </c>
      <c r="E13574" s="18" t="s">
        <v>2111</v>
      </c>
      <c r="F13574" s="18" t="s">
        <v>2121</v>
      </c>
      <c r="G13574" s="18">
        <v>168</v>
      </c>
      <c r="H13574" s="18">
        <v>1.06</v>
      </c>
      <c r="I13574" s="18">
        <v>1.2</v>
      </c>
      <c r="Q13574"/>
    </row>
    <row r="13575" spans="2:17" x14ac:dyDescent="0.25">
      <c r="B13575" s="18">
        <v>2013</v>
      </c>
      <c r="C13575" s="18" t="s">
        <v>8</v>
      </c>
      <c r="D13575" s="18" t="s">
        <v>160</v>
      </c>
      <c r="E13575" s="18" t="s">
        <v>2111</v>
      </c>
      <c r="F13575" s="18" t="s">
        <v>2122</v>
      </c>
      <c r="G13575" s="18">
        <v>96</v>
      </c>
      <c r="H13575" s="18">
        <v>1.1399999999999999</v>
      </c>
      <c r="I13575" s="18">
        <v>1.34</v>
      </c>
      <c r="Q13575"/>
    </row>
    <row r="13576" spans="2:17" x14ac:dyDescent="0.25">
      <c r="B13576" s="18">
        <v>2013</v>
      </c>
      <c r="C13576" s="18" t="s">
        <v>8</v>
      </c>
      <c r="D13576" s="18" t="s">
        <v>160</v>
      </c>
      <c r="E13576" s="18" t="s">
        <v>2111</v>
      </c>
      <c r="F13576" s="18" t="s">
        <v>2123</v>
      </c>
      <c r="G13576" s="18">
        <v>72</v>
      </c>
      <c r="H13576" s="18">
        <v>1.1599999999999999</v>
      </c>
      <c r="I13576" s="18">
        <v>1.34</v>
      </c>
      <c r="Q13576"/>
    </row>
    <row r="13577" spans="2:17" x14ac:dyDescent="0.25">
      <c r="B13577" s="18">
        <v>2013</v>
      </c>
      <c r="C13577" s="18" t="s">
        <v>8</v>
      </c>
      <c r="D13577" s="18" t="s">
        <v>160</v>
      </c>
      <c r="E13577" s="18" t="s">
        <v>2111</v>
      </c>
      <c r="F13577" s="18" t="s">
        <v>2124</v>
      </c>
      <c r="G13577" s="18">
        <v>192</v>
      </c>
      <c r="H13577" s="18">
        <v>1.1200000000000001</v>
      </c>
      <c r="I13577" s="18">
        <v>1.33</v>
      </c>
      <c r="Q13577"/>
    </row>
    <row r="13578" spans="2:17" x14ac:dyDescent="0.25">
      <c r="B13578" s="18">
        <v>2013</v>
      </c>
      <c r="C13578" s="18" t="s">
        <v>8</v>
      </c>
      <c r="D13578" s="18" t="s">
        <v>160</v>
      </c>
      <c r="E13578" s="18" t="s">
        <v>2111</v>
      </c>
      <c r="F13578" s="18" t="s">
        <v>2125</v>
      </c>
      <c r="G13578" s="18">
        <v>144</v>
      </c>
      <c r="H13578" s="18">
        <v>1.04</v>
      </c>
      <c r="I13578" s="18">
        <v>1.24</v>
      </c>
      <c r="Q13578"/>
    </row>
    <row r="13579" spans="2:17" x14ac:dyDescent="0.25">
      <c r="B13579" s="18">
        <v>2013</v>
      </c>
      <c r="C13579" s="18" t="s">
        <v>8</v>
      </c>
      <c r="D13579" s="18" t="s">
        <v>160</v>
      </c>
      <c r="E13579" s="18" t="s">
        <v>2111</v>
      </c>
      <c r="F13579" s="18" t="s">
        <v>2126</v>
      </c>
      <c r="G13579" s="18">
        <v>168</v>
      </c>
      <c r="H13579" s="18">
        <v>1.04</v>
      </c>
      <c r="I13579" s="18">
        <v>1.38</v>
      </c>
      <c r="Q13579"/>
    </row>
    <row r="13580" spans="2:17" x14ac:dyDescent="0.25">
      <c r="B13580" s="18">
        <v>2013</v>
      </c>
      <c r="C13580" s="18" t="s">
        <v>8</v>
      </c>
      <c r="D13580" s="18" t="s">
        <v>160</v>
      </c>
      <c r="E13580" s="18" t="s">
        <v>2111</v>
      </c>
      <c r="F13580" s="18" t="s">
        <v>2127</v>
      </c>
      <c r="G13580" s="18">
        <v>192</v>
      </c>
      <c r="H13580" s="18">
        <v>1.02</v>
      </c>
      <c r="I13580" s="18">
        <v>1.35</v>
      </c>
      <c r="Q13580"/>
    </row>
    <row r="13581" spans="2:17" x14ac:dyDescent="0.25">
      <c r="B13581" s="18">
        <v>2013</v>
      </c>
      <c r="C13581" s="18" t="s">
        <v>8</v>
      </c>
      <c r="D13581" s="18" t="s">
        <v>160</v>
      </c>
      <c r="E13581" s="18" t="s">
        <v>2111</v>
      </c>
      <c r="F13581" s="18" t="s">
        <v>2128</v>
      </c>
      <c r="G13581" s="18">
        <v>72</v>
      </c>
      <c r="H13581" s="18">
        <v>1</v>
      </c>
      <c r="I13581" s="18">
        <v>1.28</v>
      </c>
      <c r="Q13581"/>
    </row>
    <row r="13582" spans="2:17" x14ac:dyDescent="0.25">
      <c r="B13582" s="18">
        <v>2013</v>
      </c>
      <c r="C13582" s="18" t="s">
        <v>8</v>
      </c>
      <c r="D13582" s="18" t="s">
        <v>160</v>
      </c>
      <c r="E13582" s="18" t="s">
        <v>2111</v>
      </c>
      <c r="F13582" s="18" t="s">
        <v>2129</v>
      </c>
      <c r="G13582" s="18">
        <v>96</v>
      </c>
      <c r="H13582" s="18">
        <v>1.18</v>
      </c>
      <c r="I13582" s="18">
        <v>1.28</v>
      </c>
      <c r="Q13582"/>
    </row>
    <row r="13583" spans="2:17" x14ac:dyDescent="0.25">
      <c r="B13583" s="18">
        <v>2013</v>
      </c>
      <c r="C13583" s="18" t="s">
        <v>8</v>
      </c>
      <c r="D13583" s="18" t="s">
        <v>160</v>
      </c>
      <c r="E13583" s="18" t="s">
        <v>2111</v>
      </c>
      <c r="F13583" s="18" t="s">
        <v>2130</v>
      </c>
      <c r="G13583" s="18">
        <v>228</v>
      </c>
      <c r="H13583" s="18">
        <v>1.1000000000000001</v>
      </c>
      <c r="I13583" s="18">
        <v>1.39</v>
      </c>
      <c r="Q13583"/>
    </row>
    <row r="13584" spans="2:17" x14ac:dyDescent="0.25">
      <c r="B13584" s="18">
        <v>2013</v>
      </c>
      <c r="C13584" s="18" t="s">
        <v>8</v>
      </c>
      <c r="D13584" s="18" t="s">
        <v>160</v>
      </c>
      <c r="E13584" s="18" t="s">
        <v>2111</v>
      </c>
      <c r="F13584" s="18" t="s">
        <v>2131</v>
      </c>
      <c r="G13584" s="18">
        <v>120</v>
      </c>
      <c r="H13584" s="18">
        <v>1.17</v>
      </c>
      <c r="I13584" s="18">
        <v>1.22</v>
      </c>
      <c r="Q13584"/>
    </row>
    <row r="13585" spans="2:17" x14ac:dyDescent="0.25">
      <c r="B13585" s="18">
        <v>2013</v>
      </c>
      <c r="C13585" s="18" t="s">
        <v>8</v>
      </c>
      <c r="D13585" s="18" t="s">
        <v>160</v>
      </c>
      <c r="E13585" s="18" t="s">
        <v>2111</v>
      </c>
      <c r="F13585" s="18" t="s">
        <v>2132</v>
      </c>
      <c r="G13585" s="18">
        <v>156</v>
      </c>
      <c r="H13585" s="18">
        <v>1.1599999999999999</v>
      </c>
      <c r="I13585" s="18">
        <v>1.25</v>
      </c>
      <c r="Q13585"/>
    </row>
    <row r="13586" spans="2:17" x14ac:dyDescent="0.25">
      <c r="B13586" s="18">
        <v>2013</v>
      </c>
      <c r="C13586" s="18" t="s">
        <v>8</v>
      </c>
      <c r="D13586" s="18" t="s">
        <v>160</v>
      </c>
      <c r="E13586" s="18" t="s">
        <v>2111</v>
      </c>
      <c r="F13586" s="18" t="s">
        <v>2133</v>
      </c>
      <c r="G13586" s="18">
        <v>228</v>
      </c>
      <c r="H13586" s="18">
        <v>1.04</v>
      </c>
      <c r="I13586" s="18">
        <v>1.39</v>
      </c>
      <c r="Q13586"/>
    </row>
    <row r="13587" spans="2:17" x14ac:dyDescent="0.25">
      <c r="B13587" s="18">
        <v>2013</v>
      </c>
      <c r="C13587" s="18" t="s">
        <v>8</v>
      </c>
      <c r="D13587" s="18" t="s">
        <v>160</v>
      </c>
      <c r="E13587" s="18" t="s">
        <v>2111</v>
      </c>
      <c r="F13587" s="18" t="s">
        <v>2134</v>
      </c>
      <c r="G13587" s="18">
        <v>204</v>
      </c>
      <c r="H13587" s="18">
        <v>1</v>
      </c>
      <c r="I13587" s="18">
        <v>1.33</v>
      </c>
      <c r="Q13587"/>
    </row>
    <row r="13588" spans="2:17" x14ac:dyDescent="0.25">
      <c r="B13588" s="18">
        <v>2013</v>
      </c>
      <c r="C13588" s="18" t="s">
        <v>8</v>
      </c>
      <c r="D13588" s="18" t="s">
        <v>160</v>
      </c>
      <c r="E13588" s="18" t="s">
        <v>2111</v>
      </c>
      <c r="F13588" s="18" t="s">
        <v>2135</v>
      </c>
      <c r="G13588" s="18">
        <v>168</v>
      </c>
      <c r="H13588" s="18">
        <v>1.17</v>
      </c>
      <c r="I13588" s="18">
        <v>1.38</v>
      </c>
      <c r="Q13588"/>
    </row>
    <row r="13589" spans="2:17" x14ac:dyDescent="0.25">
      <c r="B13589" s="18">
        <v>2013</v>
      </c>
      <c r="C13589" s="18" t="s">
        <v>8</v>
      </c>
      <c r="D13589" s="18" t="s">
        <v>160</v>
      </c>
      <c r="E13589" s="18" t="s">
        <v>2111</v>
      </c>
      <c r="F13589" s="18" t="s">
        <v>2136</v>
      </c>
      <c r="G13589" s="18">
        <v>156</v>
      </c>
      <c r="H13589" s="18">
        <v>1.2</v>
      </c>
      <c r="I13589" s="18">
        <v>1.38</v>
      </c>
      <c r="Q13589"/>
    </row>
    <row r="13590" spans="2:17" x14ac:dyDescent="0.25">
      <c r="B13590" s="18">
        <v>2013</v>
      </c>
      <c r="C13590" s="18" t="s">
        <v>8</v>
      </c>
      <c r="D13590" s="18" t="s">
        <v>160</v>
      </c>
      <c r="E13590" s="18" t="s">
        <v>2111</v>
      </c>
      <c r="F13590" s="18" t="s">
        <v>2137</v>
      </c>
      <c r="G13590" s="18">
        <v>96</v>
      </c>
      <c r="H13590" s="18">
        <v>1.0900000000000001</v>
      </c>
      <c r="I13590" s="18">
        <v>1.23</v>
      </c>
      <c r="Q13590"/>
    </row>
    <row r="13591" spans="2:17" x14ac:dyDescent="0.25">
      <c r="B13591" s="18">
        <v>2013</v>
      </c>
      <c r="C13591" s="18" t="s">
        <v>8</v>
      </c>
      <c r="D13591" s="18" t="s">
        <v>160</v>
      </c>
      <c r="E13591" s="18" t="s">
        <v>2111</v>
      </c>
      <c r="F13591" s="18" t="s">
        <v>2138</v>
      </c>
      <c r="G13591" s="18">
        <v>84</v>
      </c>
      <c r="H13591" s="18">
        <v>1.0900000000000001</v>
      </c>
      <c r="I13591" s="18">
        <v>1.27</v>
      </c>
      <c r="Q13591"/>
    </row>
    <row r="13592" spans="2:17" x14ac:dyDescent="0.25">
      <c r="B13592" s="18">
        <v>2013</v>
      </c>
      <c r="C13592" s="18" t="s">
        <v>8</v>
      </c>
      <c r="D13592" s="18" t="s">
        <v>160</v>
      </c>
      <c r="E13592" s="18" t="s">
        <v>2111</v>
      </c>
      <c r="F13592" s="18" t="s">
        <v>2139</v>
      </c>
      <c r="G13592" s="18">
        <v>120</v>
      </c>
      <c r="H13592" s="18">
        <v>1.05</v>
      </c>
      <c r="I13592" s="18">
        <v>1.21</v>
      </c>
      <c r="Q13592"/>
    </row>
    <row r="13593" spans="2:17" x14ac:dyDescent="0.25">
      <c r="B13593" s="18">
        <v>2013</v>
      </c>
      <c r="C13593" s="18" t="s">
        <v>8</v>
      </c>
      <c r="D13593" s="18" t="s">
        <v>160</v>
      </c>
      <c r="E13593" s="18" t="s">
        <v>2111</v>
      </c>
      <c r="F13593" s="18" t="s">
        <v>2140</v>
      </c>
      <c r="G13593" s="18">
        <v>228</v>
      </c>
      <c r="H13593" s="18">
        <v>1.01</v>
      </c>
      <c r="I13593" s="18">
        <v>1.2</v>
      </c>
      <c r="Q13593"/>
    </row>
    <row r="13594" spans="2:17" x14ac:dyDescent="0.25">
      <c r="B13594" s="18">
        <v>2013</v>
      </c>
      <c r="C13594" s="18" t="s">
        <v>8</v>
      </c>
      <c r="D13594" s="18" t="s">
        <v>160</v>
      </c>
      <c r="E13594" s="18" t="s">
        <v>2111</v>
      </c>
      <c r="F13594" s="18" t="s">
        <v>2141</v>
      </c>
      <c r="G13594" s="18">
        <v>120</v>
      </c>
      <c r="H13594" s="18">
        <v>1.04</v>
      </c>
      <c r="I13594" s="18">
        <v>1.32</v>
      </c>
      <c r="Q13594"/>
    </row>
    <row r="13595" spans="2:17" x14ac:dyDescent="0.25">
      <c r="B13595" s="18">
        <v>2013</v>
      </c>
      <c r="C13595" s="18" t="s">
        <v>8</v>
      </c>
      <c r="D13595" s="18" t="s">
        <v>160</v>
      </c>
      <c r="E13595" s="18" t="s">
        <v>2111</v>
      </c>
      <c r="F13595" s="18" t="s">
        <v>2142</v>
      </c>
      <c r="G13595" s="18">
        <v>132</v>
      </c>
      <c r="H13595" s="18">
        <v>1.17</v>
      </c>
      <c r="I13595" s="18">
        <v>1.34</v>
      </c>
      <c r="Q13595"/>
    </row>
    <row r="13596" spans="2:17" x14ac:dyDescent="0.25">
      <c r="B13596" s="18">
        <v>2013</v>
      </c>
      <c r="C13596" s="18" t="s">
        <v>8</v>
      </c>
      <c r="D13596" s="18" t="s">
        <v>160</v>
      </c>
      <c r="E13596" s="18" t="s">
        <v>2111</v>
      </c>
      <c r="F13596" s="18" t="s">
        <v>2143</v>
      </c>
      <c r="G13596" s="18">
        <v>84</v>
      </c>
      <c r="H13596" s="18">
        <v>1.1299999999999999</v>
      </c>
      <c r="I13596" s="18">
        <v>1.36</v>
      </c>
      <c r="Q13596"/>
    </row>
    <row r="13597" spans="2:17" x14ac:dyDescent="0.25">
      <c r="B13597" s="18">
        <v>2013</v>
      </c>
      <c r="C13597" s="18" t="s">
        <v>8</v>
      </c>
      <c r="D13597" s="18" t="s">
        <v>160</v>
      </c>
      <c r="E13597" s="18" t="s">
        <v>2111</v>
      </c>
      <c r="F13597" s="18" t="s">
        <v>2144</v>
      </c>
      <c r="G13597" s="18">
        <v>108</v>
      </c>
      <c r="H13597" s="18">
        <v>1.18</v>
      </c>
      <c r="I13597" s="18">
        <v>1.26</v>
      </c>
      <c r="Q13597"/>
    </row>
    <row r="13598" spans="2:17" x14ac:dyDescent="0.25">
      <c r="B13598" s="18">
        <v>2013</v>
      </c>
      <c r="C13598" s="18" t="s">
        <v>8</v>
      </c>
      <c r="D13598" s="18" t="s">
        <v>160</v>
      </c>
      <c r="E13598" s="18" t="s">
        <v>2111</v>
      </c>
      <c r="F13598" s="18" t="s">
        <v>2145</v>
      </c>
      <c r="G13598" s="18">
        <v>156</v>
      </c>
      <c r="H13598" s="18">
        <v>1.03</v>
      </c>
      <c r="I13598" s="18">
        <v>1.3</v>
      </c>
      <c r="Q13598"/>
    </row>
    <row r="13599" spans="2:17" x14ac:dyDescent="0.25">
      <c r="B13599" s="18">
        <v>2013</v>
      </c>
      <c r="C13599" s="18" t="s">
        <v>8</v>
      </c>
      <c r="D13599" s="18" t="s">
        <v>160</v>
      </c>
      <c r="E13599" s="18" t="s">
        <v>2111</v>
      </c>
      <c r="F13599" s="18" t="s">
        <v>2146</v>
      </c>
      <c r="G13599" s="18">
        <v>96</v>
      </c>
      <c r="H13599" s="18">
        <v>1.1499999999999999</v>
      </c>
      <c r="I13599" s="18">
        <v>1.38</v>
      </c>
      <c r="Q13599"/>
    </row>
    <row r="13600" spans="2:17" x14ac:dyDescent="0.25">
      <c r="B13600" s="18">
        <v>2013</v>
      </c>
      <c r="C13600" s="18" t="s">
        <v>8</v>
      </c>
      <c r="D13600" s="18" t="s">
        <v>160</v>
      </c>
      <c r="E13600" s="18" t="s">
        <v>2111</v>
      </c>
      <c r="F13600" s="18" t="s">
        <v>2147</v>
      </c>
      <c r="G13600" s="18">
        <v>120</v>
      </c>
      <c r="H13600" s="18">
        <v>1.1299999999999999</v>
      </c>
      <c r="I13600" s="18">
        <v>1.3</v>
      </c>
      <c r="Q13600"/>
    </row>
    <row r="13601" spans="2:17" x14ac:dyDescent="0.25">
      <c r="B13601" s="18">
        <v>2013</v>
      </c>
      <c r="C13601" s="18" t="s">
        <v>8</v>
      </c>
      <c r="D13601" s="18" t="s">
        <v>160</v>
      </c>
      <c r="E13601" s="18" t="s">
        <v>2111</v>
      </c>
      <c r="F13601" s="18" t="s">
        <v>2148</v>
      </c>
      <c r="G13601" s="18">
        <v>168</v>
      </c>
      <c r="H13601" s="18">
        <v>1.1000000000000001</v>
      </c>
      <c r="I13601" s="18">
        <v>1.3</v>
      </c>
      <c r="Q13601"/>
    </row>
    <row r="13602" spans="2:17" x14ac:dyDescent="0.25">
      <c r="B13602" s="18">
        <v>2013</v>
      </c>
      <c r="C13602" s="18" t="s">
        <v>8</v>
      </c>
      <c r="D13602" s="18" t="s">
        <v>160</v>
      </c>
      <c r="E13602" s="18" t="s">
        <v>2111</v>
      </c>
      <c r="F13602" s="18" t="s">
        <v>2149</v>
      </c>
      <c r="G13602" s="18">
        <v>132</v>
      </c>
      <c r="H13602" s="18">
        <v>1</v>
      </c>
      <c r="I13602" s="18">
        <v>1.34</v>
      </c>
      <c r="Q13602"/>
    </row>
    <row r="13603" spans="2:17" x14ac:dyDescent="0.25">
      <c r="B13603" s="18">
        <v>2013</v>
      </c>
      <c r="C13603" s="18" t="s">
        <v>8</v>
      </c>
      <c r="D13603" s="18" t="s">
        <v>160</v>
      </c>
      <c r="E13603" s="18" t="s">
        <v>2111</v>
      </c>
      <c r="F13603" s="18" t="s">
        <v>2150</v>
      </c>
      <c r="G13603" s="18">
        <v>204</v>
      </c>
      <c r="H13603" s="18">
        <v>1.1200000000000001</v>
      </c>
      <c r="I13603" s="18">
        <v>1.39</v>
      </c>
      <c r="Q13603"/>
    </row>
    <row r="13604" spans="2:17" x14ac:dyDescent="0.25">
      <c r="B13604" s="18">
        <v>2013</v>
      </c>
      <c r="C13604" s="18" t="s">
        <v>8</v>
      </c>
      <c r="D13604" s="18" t="s">
        <v>160</v>
      </c>
      <c r="E13604" s="18" t="s">
        <v>2111</v>
      </c>
      <c r="F13604" s="18" t="s">
        <v>2151</v>
      </c>
      <c r="G13604" s="18">
        <v>156</v>
      </c>
      <c r="H13604" s="18">
        <v>1.19</v>
      </c>
      <c r="I13604" s="18">
        <v>1.24</v>
      </c>
      <c r="Q13604"/>
    </row>
    <row r="13605" spans="2:17" x14ac:dyDescent="0.25">
      <c r="B13605" s="18">
        <v>2013</v>
      </c>
      <c r="C13605" s="18" t="s">
        <v>8</v>
      </c>
      <c r="D13605" s="18" t="s">
        <v>160</v>
      </c>
      <c r="E13605" s="18" t="s">
        <v>2111</v>
      </c>
      <c r="F13605" s="18" t="s">
        <v>2152</v>
      </c>
      <c r="G13605" s="18">
        <v>96</v>
      </c>
      <c r="H13605" s="18">
        <v>1.01</v>
      </c>
      <c r="I13605" s="18">
        <v>1.24</v>
      </c>
      <c r="Q13605"/>
    </row>
    <row r="13606" spans="2:17" x14ac:dyDescent="0.25">
      <c r="B13606" s="18">
        <v>2013</v>
      </c>
      <c r="C13606" s="18" t="s">
        <v>8</v>
      </c>
      <c r="D13606" s="18" t="s">
        <v>160</v>
      </c>
      <c r="E13606" s="18" t="s">
        <v>2111</v>
      </c>
      <c r="F13606" s="18" t="s">
        <v>2153</v>
      </c>
      <c r="G13606" s="18">
        <v>144</v>
      </c>
      <c r="H13606" s="18">
        <v>1.17</v>
      </c>
      <c r="I13606" s="18">
        <v>1.2</v>
      </c>
      <c r="Q13606"/>
    </row>
    <row r="13607" spans="2:17" x14ac:dyDescent="0.25">
      <c r="B13607" s="18">
        <v>2013</v>
      </c>
      <c r="C13607" s="18" t="s">
        <v>8</v>
      </c>
      <c r="D13607" s="18" t="s">
        <v>160</v>
      </c>
      <c r="E13607" s="18" t="s">
        <v>2111</v>
      </c>
      <c r="F13607" s="18" t="s">
        <v>2154</v>
      </c>
      <c r="G13607" s="18">
        <v>228</v>
      </c>
      <c r="H13607" s="18">
        <v>1.1000000000000001</v>
      </c>
      <c r="I13607" s="18">
        <v>1.32</v>
      </c>
      <c r="Q13607"/>
    </row>
    <row r="13608" spans="2:17" x14ac:dyDescent="0.25">
      <c r="B13608" s="18">
        <v>2013</v>
      </c>
      <c r="C13608" s="18" t="s">
        <v>8</v>
      </c>
      <c r="D13608" s="18" t="s">
        <v>160</v>
      </c>
      <c r="E13608" s="18" t="s">
        <v>2111</v>
      </c>
      <c r="F13608" s="18" t="s">
        <v>2155</v>
      </c>
      <c r="G13608" s="18">
        <v>228</v>
      </c>
      <c r="H13608" s="18">
        <v>1.18</v>
      </c>
      <c r="I13608" s="18">
        <v>1.27</v>
      </c>
      <c r="Q13608"/>
    </row>
    <row r="13609" spans="2:17" x14ac:dyDescent="0.25">
      <c r="B13609" s="18">
        <v>2013</v>
      </c>
      <c r="C13609" s="18" t="s">
        <v>8</v>
      </c>
      <c r="D13609" s="18" t="s">
        <v>160</v>
      </c>
      <c r="E13609" s="18" t="s">
        <v>2111</v>
      </c>
      <c r="F13609" s="18" t="s">
        <v>2156</v>
      </c>
      <c r="G13609" s="18">
        <v>60</v>
      </c>
      <c r="H13609" s="18">
        <v>1.03</v>
      </c>
      <c r="I13609" s="18">
        <v>1.23</v>
      </c>
      <c r="Q13609"/>
    </row>
    <row r="13610" spans="2:17" x14ac:dyDescent="0.25">
      <c r="B13610" s="18">
        <v>2013</v>
      </c>
      <c r="C13610" s="18" t="s">
        <v>8</v>
      </c>
      <c r="D13610" s="18" t="s">
        <v>160</v>
      </c>
      <c r="E13610" s="18" t="s">
        <v>2111</v>
      </c>
      <c r="F13610" s="18" t="s">
        <v>2157</v>
      </c>
      <c r="G13610" s="18">
        <v>120</v>
      </c>
      <c r="H13610" s="18">
        <v>1.1299999999999999</v>
      </c>
      <c r="I13610" s="18">
        <v>1.28</v>
      </c>
      <c r="Q13610"/>
    </row>
    <row r="13611" spans="2:17" x14ac:dyDescent="0.25">
      <c r="B13611" s="18">
        <v>2013</v>
      </c>
      <c r="C13611" s="18" t="s">
        <v>8</v>
      </c>
      <c r="D13611" s="18" t="s">
        <v>160</v>
      </c>
      <c r="E13611" s="18" t="s">
        <v>2111</v>
      </c>
      <c r="F13611" s="18" t="s">
        <v>2158</v>
      </c>
      <c r="G13611" s="18">
        <v>168</v>
      </c>
      <c r="H13611" s="18">
        <v>1.08</v>
      </c>
      <c r="I13611" s="18">
        <v>1.25</v>
      </c>
      <c r="Q13611"/>
    </row>
    <row r="13612" spans="2:17" x14ac:dyDescent="0.25">
      <c r="B13612" s="18">
        <v>2013</v>
      </c>
      <c r="C13612" s="18" t="s">
        <v>8</v>
      </c>
      <c r="D13612" s="18" t="s">
        <v>160</v>
      </c>
      <c r="E13612" s="18" t="s">
        <v>2111</v>
      </c>
      <c r="F13612" s="18" t="s">
        <v>2159</v>
      </c>
      <c r="G13612" s="18">
        <v>84</v>
      </c>
      <c r="H13612" s="18">
        <v>1.0900000000000001</v>
      </c>
      <c r="I13612" s="18">
        <v>1.36</v>
      </c>
      <c r="Q13612"/>
    </row>
    <row r="13613" spans="2:17" x14ac:dyDescent="0.25">
      <c r="B13613" s="18">
        <v>2013</v>
      </c>
      <c r="C13613" s="18" t="s">
        <v>8</v>
      </c>
      <c r="D13613" s="18" t="s">
        <v>160</v>
      </c>
      <c r="E13613" s="18" t="s">
        <v>2111</v>
      </c>
      <c r="F13613" s="18" t="s">
        <v>2160</v>
      </c>
      <c r="G13613" s="18">
        <v>156</v>
      </c>
      <c r="H13613" s="18">
        <v>1.1200000000000001</v>
      </c>
      <c r="I13613" s="18">
        <v>1.2</v>
      </c>
      <c r="Q13613"/>
    </row>
    <row r="13614" spans="2:17" x14ac:dyDescent="0.25">
      <c r="B13614" s="18">
        <v>2013</v>
      </c>
      <c r="C13614" s="18" t="s">
        <v>8</v>
      </c>
      <c r="D13614" s="18" t="s">
        <v>160</v>
      </c>
      <c r="E13614" s="18" t="s">
        <v>2111</v>
      </c>
      <c r="F13614" s="18" t="s">
        <v>2161</v>
      </c>
      <c r="G13614" s="18">
        <v>108</v>
      </c>
      <c r="H13614" s="18">
        <v>1.08</v>
      </c>
      <c r="I13614" s="18">
        <v>1.39</v>
      </c>
      <c r="Q13614"/>
    </row>
    <row r="13615" spans="2:17" x14ac:dyDescent="0.25">
      <c r="B13615" s="18">
        <v>2013</v>
      </c>
      <c r="C13615" s="18" t="s">
        <v>8</v>
      </c>
      <c r="D13615" s="18" t="s">
        <v>160</v>
      </c>
      <c r="E13615" s="18" t="s">
        <v>2111</v>
      </c>
      <c r="F13615" s="18" t="s">
        <v>2162</v>
      </c>
      <c r="G13615" s="18">
        <v>168</v>
      </c>
      <c r="H13615" s="18">
        <v>1.06</v>
      </c>
      <c r="I13615" s="18">
        <v>1.35</v>
      </c>
      <c r="Q13615"/>
    </row>
    <row r="13616" spans="2:17" x14ac:dyDescent="0.25">
      <c r="B13616" s="18">
        <v>2013</v>
      </c>
      <c r="C13616" s="18" t="s">
        <v>8</v>
      </c>
      <c r="D13616" s="18" t="s">
        <v>160</v>
      </c>
      <c r="E13616" s="18" t="s">
        <v>2111</v>
      </c>
      <c r="F13616" s="18" t="s">
        <v>2163</v>
      </c>
      <c r="G13616" s="18">
        <v>84</v>
      </c>
      <c r="H13616" s="18">
        <v>1.05</v>
      </c>
      <c r="I13616" s="18">
        <v>1.2</v>
      </c>
      <c r="Q13616"/>
    </row>
    <row r="13617" spans="2:17" x14ac:dyDescent="0.25">
      <c r="B13617" s="18">
        <v>2013</v>
      </c>
      <c r="C13617" s="18" t="s">
        <v>8</v>
      </c>
      <c r="D13617" s="18" t="s">
        <v>160</v>
      </c>
      <c r="E13617" s="18" t="s">
        <v>2111</v>
      </c>
      <c r="F13617" s="18" t="s">
        <v>2164</v>
      </c>
      <c r="G13617" s="18">
        <v>168</v>
      </c>
      <c r="H13617" s="18">
        <v>1.03</v>
      </c>
      <c r="I13617" s="18">
        <v>1.33</v>
      </c>
      <c r="Q13617"/>
    </row>
    <row r="13618" spans="2:17" x14ac:dyDescent="0.25">
      <c r="B13618" s="18">
        <v>2013</v>
      </c>
      <c r="C13618" s="18" t="s">
        <v>8</v>
      </c>
      <c r="D13618" s="18" t="s">
        <v>160</v>
      </c>
      <c r="E13618" s="18" t="s">
        <v>2111</v>
      </c>
      <c r="F13618" s="18" t="s">
        <v>2165</v>
      </c>
      <c r="G13618" s="18">
        <v>60</v>
      </c>
      <c r="H13618" s="18">
        <v>1.03</v>
      </c>
      <c r="I13618" s="18">
        <v>1.2</v>
      </c>
      <c r="Q13618"/>
    </row>
    <row r="13619" spans="2:17" x14ac:dyDescent="0.25">
      <c r="B13619" s="18">
        <v>2013</v>
      </c>
      <c r="C13619" s="18" t="s">
        <v>8</v>
      </c>
      <c r="D13619" s="18" t="s">
        <v>160</v>
      </c>
      <c r="E13619" s="18" t="s">
        <v>2111</v>
      </c>
      <c r="F13619" s="18" t="s">
        <v>2166</v>
      </c>
      <c r="G13619" s="18">
        <v>72</v>
      </c>
      <c r="H13619" s="18">
        <v>1.1200000000000001</v>
      </c>
      <c r="I13619" s="18">
        <v>1.28</v>
      </c>
      <c r="Q13619"/>
    </row>
    <row r="13620" spans="2:17" x14ac:dyDescent="0.25">
      <c r="B13620" s="18">
        <v>2013</v>
      </c>
      <c r="C13620" s="18" t="s">
        <v>8</v>
      </c>
      <c r="D13620" s="18" t="s">
        <v>160</v>
      </c>
      <c r="E13620" s="18" t="s">
        <v>2111</v>
      </c>
      <c r="F13620" s="18" t="s">
        <v>2167</v>
      </c>
      <c r="G13620" s="18">
        <v>144</v>
      </c>
      <c r="H13620" s="18">
        <v>1.04</v>
      </c>
      <c r="I13620" s="18">
        <v>1.33</v>
      </c>
      <c r="Q13620"/>
    </row>
    <row r="13621" spans="2:17" x14ac:dyDescent="0.25">
      <c r="B13621" s="18">
        <v>2013</v>
      </c>
      <c r="C13621" s="18" t="s">
        <v>8</v>
      </c>
      <c r="D13621" s="18" t="s">
        <v>160</v>
      </c>
      <c r="E13621" s="18" t="s">
        <v>2111</v>
      </c>
      <c r="F13621" s="18" t="s">
        <v>2168</v>
      </c>
      <c r="G13621" s="18">
        <v>132</v>
      </c>
      <c r="H13621" s="18">
        <v>1.1499999999999999</v>
      </c>
      <c r="I13621" s="18">
        <v>1.22</v>
      </c>
      <c r="Q13621"/>
    </row>
    <row r="13622" spans="2:17" x14ac:dyDescent="0.25">
      <c r="B13622" s="18">
        <v>2013</v>
      </c>
      <c r="C13622" s="18" t="s">
        <v>8</v>
      </c>
      <c r="D13622" s="18" t="s">
        <v>160</v>
      </c>
      <c r="E13622" s="18" t="s">
        <v>2111</v>
      </c>
      <c r="F13622" s="18" t="s">
        <v>4049</v>
      </c>
      <c r="G13622" s="18">
        <v>216</v>
      </c>
      <c r="H13622" s="18">
        <v>1.1299999999999999</v>
      </c>
      <c r="I13622" s="18">
        <v>1.22</v>
      </c>
      <c r="Q13622"/>
    </row>
    <row r="13623" spans="2:17" x14ac:dyDescent="0.25">
      <c r="B13623" s="18">
        <v>2013</v>
      </c>
      <c r="C13623" s="18" t="s">
        <v>8</v>
      </c>
      <c r="D13623" s="18" t="s">
        <v>160</v>
      </c>
      <c r="E13623" s="18" t="s">
        <v>2111</v>
      </c>
      <c r="F13623" s="18" t="s">
        <v>2169</v>
      </c>
      <c r="G13623" s="18">
        <v>180</v>
      </c>
      <c r="H13623" s="18">
        <v>1.17</v>
      </c>
      <c r="I13623" s="18">
        <v>1.25</v>
      </c>
      <c r="Q13623"/>
    </row>
    <row r="13624" spans="2:17" x14ac:dyDescent="0.25">
      <c r="B13624" s="18">
        <v>2013</v>
      </c>
      <c r="C13624" s="18" t="s">
        <v>8</v>
      </c>
      <c r="D13624" s="18" t="s">
        <v>160</v>
      </c>
      <c r="E13624" s="18" t="s">
        <v>2111</v>
      </c>
      <c r="F13624" s="18" t="s">
        <v>2170</v>
      </c>
      <c r="G13624" s="18">
        <v>144</v>
      </c>
      <c r="H13624" s="18">
        <v>1.06</v>
      </c>
      <c r="I13624" s="18">
        <v>1.37</v>
      </c>
      <c r="Q13624"/>
    </row>
    <row r="13625" spans="2:17" x14ac:dyDescent="0.25">
      <c r="B13625" s="18">
        <v>2013</v>
      </c>
      <c r="C13625" s="18" t="s">
        <v>8</v>
      </c>
      <c r="D13625" s="18" t="s">
        <v>160</v>
      </c>
      <c r="E13625" s="18" t="s">
        <v>2111</v>
      </c>
      <c r="F13625" s="18" t="s">
        <v>2171</v>
      </c>
      <c r="G13625" s="18">
        <v>60</v>
      </c>
      <c r="H13625" s="18">
        <v>1</v>
      </c>
      <c r="I13625" s="18">
        <v>1.37</v>
      </c>
      <c r="Q13625"/>
    </row>
    <row r="13626" spans="2:17" x14ac:dyDescent="0.25">
      <c r="B13626" s="18">
        <v>2013</v>
      </c>
      <c r="C13626" s="18" t="s">
        <v>8</v>
      </c>
      <c r="D13626" s="18" t="s">
        <v>160</v>
      </c>
      <c r="E13626" s="18" t="s">
        <v>2111</v>
      </c>
      <c r="F13626" s="18" t="s">
        <v>2172</v>
      </c>
      <c r="G13626" s="18">
        <v>60</v>
      </c>
      <c r="H13626" s="18">
        <v>1.2</v>
      </c>
      <c r="I13626" s="18">
        <v>1.38</v>
      </c>
      <c r="Q13626"/>
    </row>
    <row r="13627" spans="2:17" x14ac:dyDescent="0.25">
      <c r="B13627" s="18">
        <v>2013</v>
      </c>
      <c r="C13627" s="18" t="s">
        <v>8</v>
      </c>
      <c r="D13627" s="18" t="s">
        <v>160</v>
      </c>
      <c r="E13627" s="18" t="s">
        <v>2111</v>
      </c>
      <c r="F13627" s="18" t="s">
        <v>2173</v>
      </c>
      <c r="G13627" s="18">
        <v>132</v>
      </c>
      <c r="H13627" s="18">
        <v>1.1000000000000001</v>
      </c>
      <c r="I13627" s="18">
        <v>1.32</v>
      </c>
      <c r="Q13627"/>
    </row>
    <row r="13628" spans="2:17" x14ac:dyDescent="0.25">
      <c r="B13628" s="18">
        <v>2013</v>
      </c>
      <c r="C13628" s="18" t="s">
        <v>8</v>
      </c>
      <c r="D13628" s="18" t="s">
        <v>160</v>
      </c>
      <c r="E13628" s="18" t="s">
        <v>2111</v>
      </c>
      <c r="F13628" s="18" t="s">
        <v>2174</v>
      </c>
      <c r="G13628" s="18">
        <v>60</v>
      </c>
      <c r="H13628" s="18">
        <v>1.04</v>
      </c>
      <c r="I13628" s="18">
        <v>1.25</v>
      </c>
      <c r="Q13628"/>
    </row>
    <row r="13629" spans="2:17" x14ac:dyDescent="0.25">
      <c r="B13629" s="18">
        <v>2013</v>
      </c>
      <c r="C13629" s="18" t="s">
        <v>8</v>
      </c>
      <c r="D13629" s="18" t="s">
        <v>160</v>
      </c>
      <c r="E13629" s="18" t="s">
        <v>2111</v>
      </c>
      <c r="F13629" s="18" t="s">
        <v>2175</v>
      </c>
      <c r="G13629" s="18">
        <v>180</v>
      </c>
      <c r="H13629" s="18">
        <v>1.1499999999999999</v>
      </c>
      <c r="I13629" s="18">
        <v>1.35</v>
      </c>
      <c r="Q13629"/>
    </row>
    <row r="13630" spans="2:17" x14ac:dyDescent="0.25">
      <c r="B13630" s="18">
        <v>2013</v>
      </c>
      <c r="C13630" s="18" t="s">
        <v>8</v>
      </c>
      <c r="D13630" s="18" t="s">
        <v>160</v>
      </c>
      <c r="E13630" s="18" t="s">
        <v>2111</v>
      </c>
      <c r="F13630" s="18" t="s">
        <v>2176</v>
      </c>
      <c r="G13630" s="18">
        <v>192</v>
      </c>
      <c r="H13630" s="18">
        <v>1.03</v>
      </c>
      <c r="I13630" s="18">
        <v>1.31</v>
      </c>
      <c r="Q13630"/>
    </row>
    <row r="13631" spans="2:17" x14ac:dyDescent="0.25">
      <c r="B13631" s="18">
        <v>2013</v>
      </c>
      <c r="C13631" s="18" t="s">
        <v>8</v>
      </c>
      <c r="D13631" s="18" t="s">
        <v>160</v>
      </c>
      <c r="E13631" s="18" t="s">
        <v>2111</v>
      </c>
      <c r="F13631" s="18" t="s">
        <v>2177</v>
      </c>
      <c r="G13631" s="18">
        <v>84</v>
      </c>
      <c r="H13631" s="18">
        <v>1.1000000000000001</v>
      </c>
      <c r="I13631" s="18">
        <v>1.33</v>
      </c>
      <c r="Q13631"/>
    </row>
    <row r="13632" spans="2:17" x14ac:dyDescent="0.25">
      <c r="B13632" s="18">
        <v>2013</v>
      </c>
      <c r="C13632" s="18" t="s">
        <v>8</v>
      </c>
      <c r="D13632" s="18" t="s">
        <v>160</v>
      </c>
      <c r="E13632" s="18" t="s">
        <v>2111</v>
      </c>
      <c r="F13632" s="18" t="s">
        <v>2178</v>
      </c>
      <c r="G13632" s="18">
        <v>216</v>
      </c>
      <c r="H13632" s="18">
        <v>1.1200000000000001</v>
      </c>
      <c r="I13632" s="18">
        <v>1.38</v>
      </c>
      <c r="Q13632"/>
    </row>
    <row r="13633" spans="2:17" x14ac:dyDescent="0.25">
      <c r="B13633" s="18">
        <v>2013</v>
      </c>
      <c r="C13633" s="18" t="s">
        <v>8</v>
      </c>
      <c r="D13633" s="18" t="s">
        <v>160</v>
      </c>
      <c r="E13633" s="18" t="s">
        <v>2111</v>
      </c>
      <c r="F13633" s="18" t="s">
        <v>2179</v>
      </c>
      <c r="G13633" s="18">
        <v>168</v>
      </c>
      <c r="H13633" s="18">
        <v>1.02</v>
      </c>
      <c r="I13633" s="18">
        <v>1.24</v>
      </c>
      <c r="Q13633"/>
    </row>
    <row r="13634" spans="2:17" x14ac:dyDescent="0.25">
      <c r="B13634" s="18">
        <v>2013</v>
      </c>
      <c r="C13634" s="18" t="s">
        <v>8</v>
      </c>
      <c r="D13634" s="18" t="s">
        <v>160</v>
      </c>
      <c r="E13634" s="18" t="s">
        <v>2111</v>
      </c>
      <c r="F13634" s="18" t="s">
        <v>2180</v>
      </c>
      <c r="G13634" s="18">
        <v>108</v>
      </c>
      <c r="H13634" s="18">
        <v>1.19</v>
      </c>
      <c r="I13634" s="18">
        <v>1.3</v>
      </c>
      <c r="Q13634"/>
    </row>
    <row r="13635" spans="2:17" x14ac:dyDescent="0.25">
      <c r="B13635" s="18">
        <v>2013</v>
      </c>
      <c r="C13635" s="18" t="s">
        <v>8</v>
      </c>
      <c r="D13635" s="18" t="s">
        <v>160</v>
      </c>
      <c r="E13635" s="18" t="s">
        <v>2111</v>
      </c>
      <c r="F13635" s="18" t="s">
        <v>2181</v>
      </c>
      <c r="G13635" s="18">
        <v>60</v>
      </c>
      <c r="H13635" s="18">
        <v>1.17</v>
      </c>
      <c r="I13635" s="18">
        <v>1.37</v>
      </c>
      <c r="Q13635"/>
    </row>
    <row r="13636" spans="2:17" x14ac:dyDescent="0.25">
      <c r="B13636" s="18">
        <v>2013</v>
      </c>
      <c r="C13636" s="18" t="s">
        <v>8</v>
      </c>
      <c r="D13636" s="18" t="s">
        <v>160</v>
      </c>
      <c r="E13636" s="18" t="s">
        <v>2111</v>
      </c>
      <c r="F13636" s="18" t="s">
        <v>2182</v>
      </c>
      <c r="G13636" s="18">
        <v>156</v>
      </c>
      <c r="H13636" s="18">
        <v>1.1100000000000001</v>
      </c>
      <c r="I13636" s="18">
        <v>1.29</v>
      </c>
      <c r="Q13636"/>
    </row>
    <row r="13637" spans="2:17" x14ac:dyDescent="0.25">
      <c r="B13637" s="18">
        <v>2013</v>
      </c>
      <c r="C13637" s="18" t="s">
        <v>8</v>
      </c>
      <c r="D13637" s="18" t="s">
        <v>160</v>
      </c>
      <c r="E13637" s="18" t="s">
        <v>2111</v>
      </c>
      <c r="F13637" s="18" t="s">
        <v>3795</v>
      </c>
      <c r="G13637" s="18">
        <v>156</v>
      </c>
      <c r="H13637" s="18">
        <v>1.02</v>
      </c>
      <c r="I13637" s="18">
        <v>1.22</v>
      </c>
      <c r="Q13637"/>
    </row>
    <row r="13638" spans="2:17" x14ac:dyDescent="0.25">
      <c r="B13638" s="18">
        <v>2013</v>
      </c>
      <c r="C13638" s="18" t="s">
        <v>8</v>
      </c>
      <c r="D13638" s="18" t="s">
        <v>160</v>
      </c>
      <c r="E13638" s="18" t="s">
        <v>2111</v>
      </c>
      <c r="F13638" s="18" t="s">
        <v>2183</v>
      </c>
      <c r="G13638" s="18">
        <v>60</v>
      </c>
      <c r="H13638" s="18">
        <v>1.1299999999999999</v>
      </c>
      <c r="I13638" s="18">
        <v>1.32</v>
      </c>
      <c r="Q13638"/>
    </row>
    <row r="13639" spans="2:17" x14ac:dyDescent="0.25">
      <c r="B13639" s="18">
        <v>2013</v>
      </c>
      <c r="C13639" s="18" t="s">
        <v>8</v>
      </c>
      <c r="D13639" s="18" t="s">
        <v>266</v>
      </c>
      <c r="E13639" s="18" t="s">
        <v>2184</v>
      </c>
      <c r="F13639" s="18" t="s">
        <v>2185</v>
      </c>
      <c r="G13639" s="18">
        <v>2256</v>
      </c>
      <c r="H13639" s="18">
        <v>2.54</v>
      </c>
      <c r="I13639" s="18">
        <v>3.56</v>
      </c>
      <c r="Q13639"/>
    </row>
    <row r="13640" spans="2:17" x14ac:dyDescent="0.25">
      <c r="B13640" s="18">
        <v>2013</v>
      </c>
      <c r="C13640" s="18" t="s">
        <v>8</v>
      </c>
      <c r="D13640" s="18" t="s">
        <v>266</v>
      </c>
      <c r="E13640" s="18" t="s">
        <v>2184</v>
      </c>
      <c r="F13640" s="18" t="s">
        <v>2186</v>
      </c>
      <c r="G13640" s="18">
        <v>2748</v>
      </c>
      <c r="H13640" s="18">
        <v>2.82</v>
      </c>
      <c r="I13640" s="18">
        <v>3.78</v>
      </c>
      <c r="Q13640"/>
    </row>
    <row r="13641" spans="2:17" x14ac:dyDescent="0.25">
      <c r="B13641" s="18">
        <v>2013</v>
      </c>
      <c r="C13641" s="18" t="s">
        <v>8</v>
      </c>
      <c r="D13641" s="18" t="s">
        <v>266</v>
      </c>
      <c r="E13641" s="18" t="s">
        <v>2184</v>
      </c>
      <c r="F13641" s="18" t="s">
        <v>2187</v>
      </c>
      <c r="G13641" s="18">
        <v>1800</v>
      </c>
      <c r="H13641" s="18">
        <v>2.4300000000000002</v>
      </c>
      <c r="I13641" s="18">
        <v>3.84</v>
      </c>
      <c r="Q13641"/>
    </row>
    <row r="13642" spans="2:17" x14ac:dyDescent="0.25">
      <c r="B13642" s="18">
        <v>2013</v>
      </c>
      <c r="C13642" s="18" t="s">
        <v>8</v>
      </c>
      <c r="D13642" s="18" t="s">
        <v>266</v>
      </c>
      <c r="E13642" s="18" t="s">
        <v>2184</v>
      </c>
      <c r="F13642" s="18" t="s">
        <v>2188</v>
      </c>
      <c r="G13642" s="18">
        <v>2700</v>
      </c>
      <c r="H13642" s="18">
        <v>2.59</v>
      </c>
      <c r="I13642" s="18">
        <v>3.67</v>
      </c>
      <c r="Q13642"/>
    </row>
    <row r="13643" spans="2:17" x14ac:dyDescent="0.25">
      <c r="B13643" s="18">
        <v>2013</v>
      </c>
      <c r="C13643" s="18" t="s">
        <v>8</v>
      </c>
      <c r="D13643" s="18" t="s">
        <v>266</v>
      </c>
      <c r="E13643" s="18" t="s">
        <v>2184</v>
      </c>
      <c r="F13643" s="18" t="s">
        <v>2189</v>
      </c>
      <c r="G13643" s="18">
        <v>2220</v>
      </c>
      <c r="H13643" s="18">
        <v>2.5299999999999998</v>
      </c>
      <c r="I13643" s="18">
        <v>3.4</v>
      </c>
      <c r="Q13643"/>
    </row>
    <row r="13644" spans="2:17" x14ac:dyDescent="0.25">
      <c r="B13644" s="18">
        <v>2013</v>
      </c>
      <c r="C13644" s="18" t="s">
        <v>8</v>
      </c>
      <c r="D13644" s="18" t="s">
        <v>266</v>
      </c>
      <c r="E13644" s="18" t="s">
        <v>2184</v>
      </c>
      <c r="F13644" s="18" t="s">
        <v>2190</v>
      </c>
      <c r="G13644" s="18">
        <v>1560</v>
      </c>
      <c r="H13644" s="18">
        <v>2.7</v>
      </c>
      <c r="I13644" s="18">
        <v>3.71</v>
      </c>
      <c r="Q13644"/>
    </row>
    <row r="13645" spans="2:17" x14ac:dyDescent="0.25">
      <c r="B13645" s="18">
        <v>2013</v>
      </c>
      <c r="C13645" s="18" t="s">
        <v>8</v>
      </c>
      <c r="D13645" s="18" t="s">
        <v>266</v>
      </c>
      <c r="E13645" s="18" t="s">
        <v>2184</v>
      </c>
      <c r="F13645" s="18" t="s">
        <v>2191</v>
      </c>
      <c r="G13645" s="18">
        <v>1560</v>
      </c>
      <c r="H13645" s="18">
        <v>2.99</v>
      </c>
      <c r="I13645" s="18">
        <v>3.85</v>
      </c>
      <c r="Q13645"/>
    </row>
    <row r="13646" spans="2:17" x14ac:dyDescent="0.25">
      <c r="B13646" s="18">
        <v>2013</v>
      </c>
      <c r="C13646" s="18" t="s">
        <v>8</v>
      </c>
      <c r="D13646" s="18" t="s">
        <v>266</v>
      </c>
      <c r="E13646" s="18" t="s">
        <v>2184</v>
      </c>
      <c r="F13646" s="18" t="s">
        <v>2192</v>
      </c>
      <c r="G13646" s="18">
        <v>1704</v>
      </c>
      <c r="H13646" s="18">
        <v>2.83</v>
      </c>
      <c r="I13646" s="18">
        <v>3.85</v>
      </c>
      <c r="Q13646"/>
    </row>
    <row r="13647" spans="2:17" x14ac:dyDescent="0.25">
      <c r="B13647" s="18">
        <v>2013</v>
      </c>
      <c r="C13647" s="18" t="s">
        <v>8</v>
      </c>
      <c r="D13647" s="18" t="s">
        <v>266</v>
      </c>
      <c r="E13647" s="18" t="s">
        <v>2184</v>
      </c>
      <c r="F13647" s="18" t="s">
        <v>2193</v>
      </c>
      <c r="G13647" s="18">
        <v>1764</v>
      </c>
      <c r="H13647" s="18">
        <v>2.76</v>
      </c>
      <c r="I13647" s="18">
        <v>3.42</v>
      </c>
      <c r="Q13647"/>
    </row>
    <row r="13648" spans="2:17" x14ac:dyDescent="0.25">
      <c r="B13648" s="18">
        <v>2013</v>
      </c>
      <c r="C13648" s="18" t="s">
        <v>8</v>
      </c>
      <c r="D13648" s="18" t="s">
        <v>90</v>
      </c>
      <c r="E13648" s="18" t="s">
        <v>2194</v>
      </c>
      <c r="F13648" s="18" t="s">
        <v>2195</v>
      </c>
      <c r="G13648" s="18">
        <v>612</v>
      </c>
      <c r="H13648" s="18">
        <v>5.5666666666666664</v>
      </c>
      <c r="I13648" s="18">
        <v>7.96</v>
      </c>
      <c r="Q13648"/>
    </row>
    <row r="13649" spans="2:17" x14ac:dyDescent="0.25">
      <c r="B13649" s="18">
        <v>2013</v>
      </c>
      <c r="C13649" s="18" t="s">
        <v>8</v>
      </c>
      <c r="D13649" s="18" t="s">
        <v>90</v>
      </c>
      <c r="E13649" s="18" t="s">
        <v>2194</v>
      </c>
      <c r="F13649" s="18" t="s">
        <v>2196</v>
      </c>
      <c r="G13649" s="18">
        <v>444</v>
      </c>
      <c r="H13649" s="18">
        <v>6.3</v>
      </c>
      <c r="I13649" s="18">
        <v>7.833333333333333</v>
      </c>
      <c r="Q13649"/>
    </row>
    <row r="13650" spans="2:17" x14ac:dyDescent="0.25">
      <c r="B13650" s="18">
        <v>2013</v>
      </c>
      <c r="C13650" s="18" t="s">
        <v>8</v>
      </c>
      <c r="D13650" s="18" t="s">
        <v>90</v>
      </c>
      <c r="E13650" s="18" t="s">
        <v>2194</v>
      </c>
      <c r="F13650" s="18" t="s">
        <v>2197</v>
      </c>
      <c r="G13650" s="18">
        <v>468</v>
      </c>
      <c r="H13650" s="18">
        <v>5.3066666666666666</v>
      </c>
      <c r="I13650" s="18">
        <v>8.3066666666666666</v>
      </c>
      <c r="Q13650"/>
    </row>
    <row r="13651" spans="2:17" x14ac:dyDescent="0.25">
      <c r="B13651" s="18">
        <v>2013</v>
      </c>
      <c r="C13651" s="18" t="s">
        <v>8</v>
      </c>
      <c r="D13651" s="18" t="s">
        <v>90</v>
      </c>
      <c r="E13651" s="18" t="s">
        <v>2194</v>
      </c>
      <c r="F13651" s="18" t="s">
        <v>3796</v>
      </c>
      <c r="G13651" s="18">
        <v>624</v>
      </c>
      <c r="H13651" s="18">
        <v>6.22</v>
      </c>
      <c r="I13651" s="18">
        <v>7.4266666666666667</v>
      </c>
      <c r="Q13651"/>
    </row>
    <row r="13652" spans="2:17" x14ac:dyDescent="0.25">
      <c r="B13652" s="18">
        <v>2013</v>
      </c>
      <c r="C13652" s="18" t="s">
        <v>8</v>
      </c>
      <c r="D13652" s="18" t="s">
        <v>90</v>
      </c>
      <c r="E13652" s="18" t="s">
        <v>2194</v>
      </c>
      <c r="F13652" s="18" t="s">
        <v>3797</v>
      </c>
      <c r="G13652" s="18">
        <v>600</v>
      </c>
      <c r="H13652" s="18">
        <v>6.42</v>
      </c>
      <c r="I13652" s="18">
        <v>8.6333333333333329</v>
      </c>
      <c r="Q13652"/>
    </row>
    <row r="13653" spans="2:17" x14ac:dyDescent="0.25">
      <c r="B13653" s="18">
        <v>2013</v>
      </c>
      <c r="C13653" s="18" t="s">
        <v>8</v>
      </c>
      <c r="D13653" s="18" t="s">
        <v>90</v>
      </c>
      <c r="E13653" s="18" t="s">
        <v>2194</v>
      </c>
      <c r="F13653" s="18" t="s">
        <v>3798</v>
      </c>
      <c r="G13653" s="18">
        <v>456</v>
      </c>
      <c r="H13653" s="18">
        <v>6.28</v>
      </c>
      <c r="I13653" s="18">
        <v>8.2133333333333329</v>
      </c>
      <c r="Q13653"/>
    </row>
    <row r="13654" spans="2:17" x14ac:dyDescent="0.25">
      <c r="B13654" s="18">
        <v>2013</v>
      </c>
      <c r="C13654" s="18" t="s">
        <v>8</v>
      </c>
      <c r="D13654" s="18" t="s">
        <v>164</v>
      </c>
      <c r="E13654" s="18" t="s">
        <v>2198</v>
      </c>
      <c r="F13654" s="18" t="s">
        <v>2199</v>
      </c>
      <c r="G13654" s="18">
        <v>444</v>
      </c>
      <c r="H13654" s="18">
        <v>4.82</v>
      </c>
      <c r="I13654" s="18">
        <v>5.05</v>
      </c>
      <c r="Q13654"/>
    </row>
    <row r="13655" spans="2:17" x14ac:dyDescent="0.25">
      <c r="B13655" s="18">
        <v>2013</v>
      </c>
      <c r="C13655" s="18" t="s">
        <v>8</v>
      </c>
      <c r="D13655" s="18" t="s">
        <v>164</v>
      </c>
      <c r="E13655" s="18" t="s">
        <v>2198</v>
      </c>
      <c r="F13655" s="18" t="s">
        <v>2200</v>
      </c>
      <c r="G13655" s="18">
        <v>360</v>
      </c>
      <c r="H13655" s="18">
        <v>4.6900000000000004</v>
      </c>
      <c r="I13655" s="18">
        <v>5.24</v>
      </c>
      <c r="Q13655"/>
    </row>
    <row r="13656" spans="2:17" x14ac:dyDescent="0.25">
      <c r="B13656" s="18">
        <v>2013</v>
      </c>
      <c r="C13656" s="18" t="s">
        <v>8</v>
      </c>
      <c r="D13656" s="18" t="s">
        <v>164</v>
      </c>
      <c r="E13656" s="18" t="s">
        <v>2198</v>
      </c>
      <c r="F13656" s="18" t="s">
        <v>2201</v>
      </c>
      <c r="G13656" s="18">
        <v>528</v>
      </c>
      <c r="H13656" s="18">
        <v>4.4000000000000004</v>
      </c>
      <c r="I13656" s="18">
        <v>5.22</v>
      </c>
      <c r="Q13656"/>
    </row>
    <row r="13657" spans="2:17" x14ac:dyDescent="0.25">
      <c r="B13657" s="18">
        <v>2013</v>
      </c>
      <c r="C13657" s="18" t="s">
        <v>8</v>
      </c>
      <c r="D13657" s="18" t="s">
        <v>164</v>
      </c>
      <c r="E13657" s="18" t="s">
        <v>2198</v>
      </c>
      <c r="F13657" s="18" t="s">
        <v>2202</v>
      </c>
      <c r="G13657" s="18">
        <v>408</v>
      </c>
      <c r="H13657" s="18">
        <v>4.82</v>
      </c>
      <c r="I13657" s="18">
        <v>5.16</v>
      </c>
      <c r="Q13657"/>
    </row>
    <row r="13658" spans="2:17" x14ac:dyDescent="0.25">
      <c r="B13658" s="18">
        <v>2013</v>
      </c>
      <c r="C13658" s="18" t="s">
        <v>8</v>
      </c>
      <c r="D13658" s="18" t="s">
        <v>164</v>
      </c>
      <c r="E13658" s="18" t="s">
        <v>2198</v>
      </c>
      <c r="F13658" s="18" t="s">
        <v>2203</v>
      </c>
      <c r="G13658" s="18">
        <v>540</v>
      </c>
      <c r="H13658" s="18">
        <v>4.46</v>
      </c>
      <c r="I13658" s="18">
        <v>5.03</v>
      </c>
      <c r="Q13658"/>
    </row>
    <row r="13659" spans="2:17" x14ac:dyDescent="0.25">
      <c r="B13659" s="18">
        <v>2013</v>
      </c>
      <c r="C13659" s="18" t="s">
        <v>8</v>
      </c>
      <c r="D13659" s="18" t="s">
        <v>164</v>
      </c>
      <c r="E13659" s="18" t="s">
        <v>2198</v>
      </c>
      <c r="F13659" s="18" t="s">
        <v>2204</v>
      </c>
      <c r="G13659" s="18">
        <v>432</v>
      </c>
      <c r="H13659" s="18">
        <v>4.6500000000000004</v>
      </c>
      <c r="I13659" s="18">
        <v>5.1100000000000003</v>
      </c>
      <c r="Q13659"/>
    </row>
    <row r="13660" spans="2:17" x14ac:dyDescent="0.25">
      <c r="B13660" s="18">
        <v>2013</v>
      </c>
      <c r="C13660" s="18" t="s">
        <v>8</v>
      </c>
      <c r="D13660" s="18" t="s">
        <v>164</v>
      </c>
      <c r="E13660" s="18" t="s">
        <v>2198</v>
      </c>
      <c r="F13660" s="18" t="s">
        <v>2205</v>
      </c>
      <c r="G13660" s="18">
        <v>420</v>
      </c>
      <c r="H13660" s="18">
        <v>4.3600000000000003</v>
      </c>
      <c r="I13660" s="18">
        <v>5.1100000000000003</v>
      </c>
      <c r="Q13660"/>
    </row>
    <row r="13661" spans="2:17" x14ac:dyDescent="0.25">
      <c r="B13661" s="18">
        <v>2013</v>
      </c>
      <c r="C13661" s="18" t="s">
        <v>8</v>
      </c>
      <c r="D13661" s="18" t="s">
        <v>1573</v>
      </c>
      <c r="E13661" s="18" t="s">
        <v>2198</v>
      </c>
      <c r="F13661" s="18" t="s">
        <v>2206</v>
      </c>
      <c r="G13661" s="18">
        <v>480</v>
      </c>
      <c r="H13661" s="18">
        <v>3.97</v>
      </c>
      <c r="I13661" s="18">
        <v>6.86</v>
      </c>
      <c r="Q13661"/>
    </row>
    <row r="13662" spans="2:17" x14ac:dyDescent="0.25">
      <c r="B13662" s="18">
        <v>2013</v>
      </c>
      <c r="C13662" s="18" t="s">
        <v>8</v>
      </c>
      <c r="D13662" s="18" t="s">
        <v>1573</v>
      </c>
      <c r="E13662" s="18" t="s">
        <v>2198</v>
      </c>
      <c r="F13662" s="18" t="s">
        <v>2207</v>
      </c>
      <c r="G13662" s="18">
        <v>528</v>
      </c>
      <c r="H13662" s="18">
        <v>3.39</v>
      </c>
      <c r="I13662" s="18">
        <v>6.94</v>
      </c>
      <c r="Q13662"/>
    </row>
    <row r="13663" spans="2:17" x14ac:dyDescent="0.25">
      <c r="B13663" s="18">
        <v>2013</v>
      </c>
      <c r="C13663" s="18" t="s">
        <v>8</v>
      </c>
      <c r="D13663" s="18" t="s">
        <v>1573</v>
      </c>
      <c r="E13663" s="18" t="s">
        <v>2198</v>
      </c>
      <c r="F13663" s="18" t="s">
        <v>2208</v>
      </c>
      <c r="G13663" s="18">
        <v>468</v>
      </c>
      <c r="H13663" s="18">
        <v>4.26</v>
      </c>
      <c r="I13663" s="18">
        <v>6.02</v>
      </c>
      <c r="Q13663"/>
    </row>
    <row r="13664" spans="2:17" x14ac:dyDescent="0.25">
      <c r="B13664" s="18">
        <v>2013</v>
      </c>
      <c r="C13664" s="18" t="s">
        <v>8</v>
      </c>
      <c r="D13664" s="18" t="s">
        <v>1573</v>
      </c>
      <c r="E13664" s="18" t="s">
        <v>2198</v>
      </c>
      <c r="F13664" s="18" t="s">
        <v>2209</v>
      </c>
      <c r="G13664" s="18">
        <v>480</v>
      </c>
      <c r="H13664" s="18">
        <v>3.83</v>
      </c>
      <c r="I13664" s="18">
        <v>6.84</v>
      </c>
      <c r="Q13664"/>
    </row>
    <row r="13665" spans="2:17" x14ac:dyDescent="0.25">
      <c r="B13665" s="18">
        <v>2013</v>
      </c>
      <c r="C13665" s="18" t="s">
        <v>8</v>
      </c>
      <c r="D13665" s="18" t="s">
        <v>1573</v>
      </c>
      <c r="E13665" s="18" t="s">
        <v>2198</v>
      </c>
      <c r="F13665" s="18" t="s">
        <v>2210</v>
      </c>
      <c r="G13665" s="18">
        <v>480</v>
      </c>
      <c r="H13665" s="18">
        <v>3.32</v>
      </c>
      <c r="I13665" s="18">
        <v>6.42</v>
      </c>
      <c r="Q13665"/>
    </row>
    <row r="13666" spans="2:17" x14ac:dyDescent="0.25">
      <c r="B13666" s="18">
        <v>2013</v>
      </c>
      <c r="C13666" s="18" t="s">
        <v>8</v>
      </c>
      <c r="D13666" s="18" t="s">
        <v>1573</v>
      </c>
      <c r="E13666" s="18" t="s">
        <v>2198</v>
      </c>
      <c r="F13666" s="18" t="s">
        <v>2211</v>
      </c>
      <c r="G13666" s="18">
        <v>432</v>
      </c>
      <c r="H13666" s="18">
        <v>4.3600000000000003</v>
      </c>
      <c r="I13666" s="18">
        <v>5.69</v>
      </c>
      <c r="Q13666"/>
    </row>
    <row r="13667" spans="2:17" x14ac:dyDescent="0.25">
      <c r="B13667" s="18">
        <v>2013</v>
      </c>
      <c r="C13667" s="18" t="s">
        <v>8</v>
      </c>
      <c r="D13667" s="18" t="s">
        <v>1573</v>
      </c>
      <c r="E13667" s="18" t="s">
        <v>2198</v>
      </c>
      <c r="F13667" s="18" t="s">
        <v>2212</v>
      </c>
      <c r="G13667" s="18">
        <v>360</v>
      </c>
      <c r="H13667" s="18">
        <v>4.9400000000000004</v>
      </c>
      <c r="I13667" s="18">
        <v>6.73</v>
      </c>
      <c r="Q13667"/>
    </row>
    <row r="13668" spans="2:17" x14ac:dyDescent="0.25">
      <c r="B13668" s="18">
        <v>2013</v>
      </c>
      <c r="C13668" s="18" t="s">
        <v>8</v>
      </c>
      <c r="D13668" s="18" t="s">
        <v>1573</v>
      </c>
      <c r="E13668" s="18" t="s">
        <v>2198</v>
      </c>
      <c r="F13668" s="18" t="s">
        <v>2213</v>
      </c>
      <c r="G13668" s="18">
        <v>516</v>
      </c>
      <c r="H13668" s="18">
        <v>3.65</v>
      </c>
      <c r="I13668" s="18">
        <v>6.44</v>
      </c>
      <c r="Q13668"/>
    </row>
    <row r="13669" spans="2:17" x14ac:dyDescent="0.25">
      <c r="B13669" s="18">
        <v>2013</v>
      </c>
      <c r="C13669" s="18" t="s">
        <v>8</v>
      </c>
      <c r="D13669" s="18" t="s">
        <v>1573</v>
      </c>
      <c r="E13669" s="18" t="s">
        <v>2198</v>
      </c>
      <c r="F13669" s="18" t="s">
        <v>2214</v>
      </c>
      <c r="G13669" s="18">
        <v>516</v>
      </c>
      <c r="H13669" s="18">
        <v>4.38</v>
      </c>
      <c r="I13669" s="18">
        <v>5.7</v>
      </c>
      <c r="Q13669"/>
    </row>
    <row r="13670" spans="2:17" x14ac:dyDescent="0.25">
      <c r="B13670" s="18">
        <v>2013</v>
      </c>
      <c r="C13670" s="18" t="s">
        <v>8</v>
      </c>
      <c r="D13670" s="18" t="s">
        <v>1573</v>
      </c>
      <c r="E13670" s="18" t="s">
        <v>2198</v>
      </c>
      <c r="F13670" s="18" t="s">
        <v>2215</v>
      </c>
      <c r="G13670" s="18">
        <v>528</v>
      </c>
      <c r="H13670" s="18">
        <v>3.58</v>
      </c>
      <c r="I13670" s="18">
        <v>6.06</v>
      </c>
      <c r="Q13670"/>
    </row>
    <row r="13671" spans="2:17" x14ac:dyDescent="0.25">
      <c r="B13671" s="18">
        <v>2013</v>
      </c>
      <c r="C13671" s="18" t="s">
        <v>8</v>
      </c>
      <c r="D13671" s="18" t="s">
        <v>1573</v>
      </c>
      <c r="E13671" s="18" t="s">
        <v>2198</v>
      </c>
      <c r="F13671" s="18" t="s">
        <v>2216</v>
      </c>
      <c r="G13671" s="18">
        <v>492</v>
      </c>
      <c r="H13671" s="18">
        <v>4.22</v>
      </c>
      <c r="I13671" s="18">
        <v>5.59</v>
      </c>
      <c r="Q13671"/>
    </row>
    <row r="13672" spans="2:17" x14ac:dyDescent="0.25">
      <c r="B13672" s="18">
        <v>2013</v>
      </c>
      <c r="C13672" s="18" t="s">
        <v>8</v>
      </c>
      <c r="D13672" s="18" t="s">
        <v>1573</v>
      </c>
      <c r="E13672" s="18" t="s">
        <v>2198</v>
      </c>
      <c r="F13672" s="18" t="s">
        <v>2217</v>
      </c>
      <c r="G13672" s="18">
        <v>432</v>
      </c>
      <c r="H13672" s="18">
        <v>3.58</v>
      </c>
      <c r="I13672" s="18">
        <v>5.58</v>
      </c>
      <c r="Q13672"/>
    </row>
    <row r="13673" spans="2:17" x14ac:dyDescent="0.25">
      <c r="B13673" s="18">
        <v>2013</v>
      </c>
      <c r="C13673" s="18" t="s">
        <v>8</v>
      </c>
      <c r="D13673" s="18" t="s">
        <v>1573</v>
      </c>
      <c r="E13673" s="18" t="s">
        <v>2198</v>
      </c>
      <c r="F13673" s="18" t="s">
        <v>2218</v>
      </c>
      <c r="G13673" s="18">
        <v>456</v>
      </c>
      <c r="H13673" s="18">
        <v>4.5</v>
      </c>
      <c r="I13673" s="18">
        <v>5.41</v>
      </c>
      <c r="Q13673"/>
    </row>
    <row r="13674" spans="2:17" x14ac:dyDescent="0.25">
      <c r="B13674" s="18">
        <v>2013</v>
      </c>
      <c r="C13674" s="18" t="s">
        <v>8</v>
      </c>
      <c r="D13674" s="18" t="s">
        <v>1573</v>
      </c>
      <c r="E13674" s="18" t="s">
        <v>2198</v>
      </c>
      <c r="F13674" s="18" t="s">
        <v>2219</v>
      </c>
      <c r="G13674" s="18">
        <v>444</v>
      </c>
      <c r="H13674" s="18">
        <v>3.72</v>
      </c>
      <c r="I13674" s="18">
        <v>5.55</v>
      </c>
      <c r="Q13674"/>
    </row>
    <row r="13675" spans="2:17" x14ac:dyDescent="0.25">
      <c r="B13675" s="18">
        <v>2013</v>
      </c>
      <c r="C13675" s="18" t="s">
        <v>8</v>
      </c>
      <c r="D13675" s="18" t="s">
        <v>1573</v>
      </c>
      <c r="E13675" s="18" t="s">
        <v>2198</v>
      </c>
      <c r="F13675" s="18" t="s">
        <v>2220</v>
      </c>
      <c r="G13675" s="18">
        <v>540</v>
      </c>
      <c r="H13675" s="18">
        <v>3.29</v>
      </c>
      <c r="I13675" s="18">
        <v>6.92</v>
      </c>
      <c r="Q13675"/>
    </row>
    <row r="13676" spans="2:17" x14ac:dyDescent="0.25">
      <c r="B13676" s="18">
        <v>2013</v>
      </c>
      <c r="C13676" s="18" t="s">
        <v>8</v>
      </c>
      <c r="D13676" s="18" t="s">
        <v>1573</v>
      </c>
      <c r="E13676" s="18" t="s">
        <v>2198</v>
      </c>
      <c r="F13676" s="18" t="s">
        <v>2221</v>
      </c>
      <c r="G13676" s="18">
        <v>456</v>
      </c>
      <c r="H13676" s="18">
        <v>4.25</v>
      </c>
      <c r="I13676" s="18">
        <v>6.62</v>
      </c>
      <c r="Q13676"/>
    </row>
    <row r="13677" spans="2:17" x14ac:dyDescent="0.25">
      <c r="B13677" s="18">
        <v>2013</v>
      </c>
      <c r="C13677" s="18" t="s">
        <v>8</v>
      </c>
      <c r="D13677" s="18" t="s">
        <v>1573</v>
      </c>
      <c r="E13677" s="18" t="s">
        <v>2198</v>
      </c>
      <c r="F13677" s="18" t="s">
        <v>2222</v>
      </c>
      <c r="G13677" s="18">
        <v>360</v>
      </c>
      <c r="H13677" s="18">
        <v>3.8</v>
      </c>
      <c r="I13677" s="18">
        <v>6.91</v>
      </c>
      <c r="Q13677"/>
    </row>
    <row r="13678" spans="2:17" x14ac:dyDescent="0.25">
      <c r="B13678" s="18">
        <v>2013</v>
      </c>
      <c r="C13678" s="18" t="s">
        <v>8</v>
      </c>
      <c r="D13678" s="18" t="s">
        <v>1573</v>
      </c>
      <c r="E13678" s="18" t="s">
        <v>2198</v>
      </c>
      <c r="F13678" s="18" t="s">
        <v>2223</v>
      </c>
      <c r="G13678" s="18">
        <v>468</v>
      </c>
      <c r="H13678" s="18">
        <v>4.8899999999999997</v>
      </c>
      <c r="I13678" s="18">
        <v>5.38</v>
      </c>
      <c r="Q13678"/>
    </row>
    <row r="13679" spans="2:17" x14ac:dyDescent="0.25">
      <c r="B13679" s="18">
        <v>2013</v>
      </c>
      <c r="C13679" s="18" t="s">
        <v>8</v>
      </c>
      <c r="D13679" s="18" t="s">
        <v>1573</v>
      </c>
      <c r="E13679" s="18" t="s">
        <v>2198</v>
      </c>
      <c r="F13679" s="18" t="s">
        <v>2224</v>
      </c>
      <c r="G13679" s="18">
        <v>360</v>
      </c>
      <c r="H13679" s="18">
        <v>3.55</v>
      </c>
      <c r="I13679" s="18">
        <v>6.57</v>
      </c>
      <c r="Q13679"/>
    </row>
    <row r="13680" spans="2:17" x14ac:dyDescent="0.25">
      <c r="B13680" s="18">
        <v>2013</v>
      </c>
      <c r="C13680" s="18" t="s">
        <v>8</v>
      </c>
      <c r="D13680" s="18" t="s">
        <v>1573</v>
      </c>
      <c r="E13680" s="18" t="s">
        <v>2198</v>
      </c>
      <c r="F13680" s="18" t="s">
        <v>2225</v>
      </c>
      <c r="G13680" s="18">
        <v>432</v>
      </c>
      <c r="H13680" s="18">
        <v>4.18</v>
      </c>
      <c r="I13680" s="18">
        <v>6.54</v>
      </c>
      <c r="Q13680"/>
    </row>
    <row r="13681" spans="2:17" x14ac:dyDescent="0.25">
      <c r="B13681" s="18">
        <v>2013</v>
      </c>
      <c r="C13681" s="18" t="s">
        <v>8</v>
      </c>
      <c r="D13681" s="18" t="s">
        <v>1573</v>
      </c>
      <c r="E13681" s="18" t="s">
        <v>2198</v>
      </c>
      <c r="F13681" s="18" t="s">
        <v>2226</v>
      </c>
      <c r="G13681" s="18">
        <v>408</v>
      </c>
      <c r="H13681" s="18">
        <v>4.8899999999999997</v>
      </c>
      <c r="I13681" s="18">
        <v>5.72</v>
      </c>
      <c r="Q13681"/>
    </row>
    <row r="13682" spans="2:17" x14ac:dyDescent="0.25">
      <c r="B13682" s="18">
        <v>2013</v>
      </c>
      <c r="C13682" s="18" t="s">
        <v>8</v>
      </c>
      <c r="D13682" s="18" t="s">
        <v>1573</v>
      </c>
      <c r="E13682" s="18" t="s">
        <v>2198</v>
      </c>
      <c r="F13682" s="18" t="s">
        <v>2227</v>
      </c>
      <c r="G13682" s="18">
        <v>432</v>
      </c>
      <c r="H13682" s="18">
        <v>4.59</v>
      </c>
      <c r="I13682" s="18">
        <v>6.61</v>
      </c>
      <c r="Q13682"/>
    </row>
    <row r="13683" spans="2:17" x14ac:dyDescent="0.25">
      <c r="B13683" s="18">
        <v>2013</v>
      </c>
      <c r="C13683" s="18" t="s">
        <v>8</v>
      </c>
      <c r="D13683" s="18" t="s">
        <v>1573</v>
      </c>
      <c r="E13683" s="18" t="s">
        <v>2198</v>
      </c>
      <c r="F13683" s="18" t="s">
        <v>2228</v>
      </c>
      <c r="G13683" s="18">
        <v>540</v>
      </c>
      <c r="H13683" s="18">
        <v>4.3499999999999996</v>
      </c>
      <c r="I13683" s="18">
        <v>5.96</v>
      </c>
      <c r="Q13683"/>
    </row>
    <row r="13684" spans="2:17" x14ac:dyDescent="0.25">
      <c r="B13684" s="18">
        <v>2013</v>
      </c>
      <c r="C13684" s="18" t="s">
        <v>8</v>
      </c>
      <c r="D13684" s="18" t="s">
        <v>1573</v>
      </c>
      <c r="E13684" s="18" t="s">
        <v>2198</v>
      </c>
      <c r="F13684" s="18" t="s">
        <v>2229</v>
      </c>
      <c r="G13684" s="18">
        <v>516</v>
      </c>
      <c r="H13684" s="18">
        <v>4.03</v>
      </c>
      <c r="I13684" s="18">
        <v>6.18</v>
      </c>
      <c r="Q13684"/>
    </row>
    <row r="13685" spans="2:17" x14ac:dyDescent="0.25">
      <c r="B13685" s="18">
        <v>2013</v>
      </c>
      <c r="C13685" s="18" t="s">
        <v>8</v>
      </c>
      <c r="D13685" s="18" t="s">
        <v>1573</v>
      </c>
      <c r="E13685" s="18" t="s">
        <v>2198</v>
      </c>
      <c r="F13685" s="18" t="s">
        <v>2230</v>
      </c>
      <c r="G13685" s="18">
        <v>516</v>
      </c>
      <c r="H13685" s="18">
        <v>4.24</v>
      </c>
      <c r="I13685" s="18">
        <v>6.41</v>
      </c>
      <c r="Q13685"/>
    </row>
    <row r="13686" spans="2:17" x14ac:dyDescent="0.25">
      <c r="B13686" s="18">
        <v>2013</v>
      </c>
      <c r="C13686" s="18" t="s">
        <v>8</v>
      </c>
      <c r="D13686" s="18" t="s">
        <v>1573</v>
      </c>
      <c r="E13686" s="18" t="s">
        <v>2198</v>
      </c>
      <c r="F13686" s="18" t="s">
        <v>2231</v>
      </c>
      <c r="G13686" s="18">
        <v>444</v>
      </c>
      <c r="H13686" s="18">
        <v>4.7300000000000004</v>
      </c>
      <c r="I13686" s="18">
        <v>6.18</v>
      </c>
      <c r="Q13686"/>
    </row>
    <row r="13687" spans="2:17" x14ac:dyDescent="0.25">
      <c r="B13687" s="18">
        <v>2013</v>
      </c>
      <c r="C13687" s="18" t="s">
        <v>8</v>
      </c>
      <c r="D13687" s="18" t="s">
        <v>1573</v>
      </c>
      <c r="E13687" s="18" t="s">
        <v>2198</v>
      </c>
      <c r="F13687" s="18" t="s">
        <v>2232</v>
      </c>
      <c r="G13687" s="18">
        <v>468</v>
      </c>
      <c r="H13687" s="18">
        <v>3.42</v>
      </c>
      <c r="I13687" s="18">
        <v>6.89</v>
      </c>
      <c r="Q13687"/>
    </row>
    <row r="13688" spans="2:17" x14ac:dyDescent="0.25">
      <c r="B13688" s="18">
        <v>2013</v>
      </c>
      <c r="C13688" s="18" t="s">
        <v>8</v>
      </c>
      <c r="D13688" s="18" t="s">
        <v>1573</v>
      </c>
      <c r="E13688" s="18" t="s">
        <v>2198</v>
      </c>
      <c r="F13688" s="18" t="s">
        <v>2233</v>
      </c>
      <c r="G13688" s="18">
        <v>456</v>
      </c>
      <c r="H13688" s="18">
        <v>5</v>
      </c>
      <c r="I13688" s="18">
        <v>5.57</v>
      </c>
      <c r="Q13688"/>
    </row>
    <row r="13689" spans="2:17" x14ac:dyDescent="0.25">
      <c r="B13689" s="18">
        <v>2013</v>
      </c>
      <c r="C13689" s="18" t="s">
        <v>8</v>
      </c>
      <c r="D13689" s="18" t="s">
        <v>1573</v>
      </c>
      <c r="E13689" s="18" t="s">
        <v>2198</v>
      </c>
      <c r="F13689" s="18" t="s">
        <v>2234</v>
      </c>
      <c r="G13689" s="18">
        <v>516</v>
      </c>
      <c r="H13689" s="18">
        <v>3.77</v>
      </c>
      <c r="I13689" s="18">
        <v>5.97</v>
      </c>
      <c r="Q13689"/>
    </row>
    <row r="13690" spans="2:17" x14ac:dyDescent="0.25">
      <c r="B13690" s="18">
        <v>2013</v>
      </c>
      <c r="C13690" s="18" t="s">
        <v>8</v>
      </c>
      <c r="D13690" s="18" t="s">
        <v>1573</v>
      </c>
      <c r="E13690" s="18" t="s">
        <v>2198</v>
      </c>
      <c r="F13690" s="18" t="s">
        <v>2235</v>
      </c>
      <c r="G13690" s="18">
        <v>420</v>
      </c>
      <c r="H13690" s="18">
        <v>3.75</v>
      </c>
      <c r="I13690" s="18">
        <v>6.57</v>
      </c>
      <c r="Q13690"/>
    </row>
    <row r="13691" spans="2:17" x14ac:dyDescent="0.25">
      <c r="B13691" s="18">
        <v>2013</v>
      </c>
      <c r="C13691" s="18" t="s">
        <v>8</v>
      </c>
      <c r="D13691" s="18" t="s">
        <v>1573</v>
      </c>
      <c r="E13691" s="18" t="s">
        <v>2198</v>
      </c>
      <c r="F13691" s="18" t="s">
        <v>2236</v>
      </c>
      <c r="G13691" s="18">
        <v>516</v>
      </c>
      <c r="H13691" s="18">
        <v>4.37</v>
      </c>
      <c r="I13691" s="18">
        <v>5.43</v>
      </c>
      <c r="Q13691"/>
    </row>
    <row r="13692" spans="2:17" x14ac:dyDescent="0.25">
      <c r="B13692" s="18">
        <v>2013</v>
      </c>
      <c r="C13692" s="18" t="s">
        <v>8</v>
      </c>
      <c r="D13692" s="18" t="s">
        <v>1573</v>
      </c>
      <c r="E13692" s="18" t="s">
        <v>2198</v>
      </c>
      <c r="F13692" s="18" t="s">
        <v>2237</v>
      </c>
      <c r="G13692" s="18">
        <v>408</v>
      </c>
      <c r="H13692" s="18">
        <v>3.61</v>
      </c>
      <c r="I13692" s="18">
        <v>5.15</v>
      </c>
      <c r="Q13692"/>
    </row>
    <row r="13693" spans="2:17" x14ac:dyDescent="0.25">
      <c r="B13693" s="18">
        <v>2013</v>
      </c>
      <c r="C13693" s="18" t="s">
        <v>8</v>
      </c>
      <c r="D13693" s="18" t="s">
        <v>1573</v>
      </c>
      <c r="E13693" s="18" t="s">
        <v>2198</v>
      </c>
      <c r="F13693" s="18" t="s">
        <v>2238</v>
      </c>
      <c r="G13693" s="18">
        <v>432</v>
      </c>
      <c r="H13693" s="18">
        <v>4.7699999999999996</v>
      </c>
      <c r="I13693" s="18">
        <v>5.15</v>
      </c>
      <c r="Q13693"/>
    </row>
    <row r="13694" spans="2:17" x14ac:dyDescent="0.25">
      <c r="B13694" s="18">
        <v>2013</v>
      </c>
      <c r="C13694" s="18" t="s">
        <v>8</v>
      </c>
      <c r="D13694" s="18" t="s">
        <v>1573</v>
      </c>
      <c r="E13694" s="18" t="s">
        <v>2198</v>
      </c>
      <c r="F13694" s="18" t="s">
        <v>2239</v>
      </c>
      <c r="G13694" s="18">
        <v>516</v>
      </c>
      <c r="H13694" s="18">
        <v>3.64</v>
      </c>
      <c r="I13694" s="18">
        <v>6.31</v>
      </c>
      <c r="Q13694"/>
    </row>
    <row r="13695" spans="2:17" x14ac:dyDescent="0.25">
      <c r="B13695" s="18">
        <v>2013</v>
      </c>
      <c r="C13695" s="18" t="s">
        <v>8</v>
      </c>
      <c r="D13695" s="18" t="s">
        <v>1573</v>
      </c>
      <c r="E13695" s="18" t="s">
        <v>2198</v>
      </c>
      <c r="F13695" s="18" t="s">
        <v>2240</v>
      </c>
      <c r="G13695" s="18">
        <v>420</v>
      </c>
      <c r="H13695" s="18">
        <v>3.93</v>
      </c>
      <c r="I13695" s="18">
        <v>5.93</v>
      </c>
      <c r="Q13695"/>
    </row>
    <row r="13696" spans="2:17" x14ac:dyDescent="0.25">
      <c r="B13696" s="18">
        <v>2013</v>
      </c>
      <c r="C13696" s="18" t="s">
        <v>8</v>
      </c>
      <c r="D13696" s="18" t="s">
        <v>1573</v>
      </c>
      <c r="E13696" s="18" t="s">
        <v>2198</v>
      </c>
      <c r="F13696" s="18" t="s">
        <v>2241</v>
      </c>
      <c r="G13696" s="18">
        <v>540</v>
      </c>
      <c r="H13696" s="18">
        <v>3.42</v>
      </c>
      <c r="I13696" s="18">
        <v>6.33</v>
      </c>
      <c r="Q13696"/>
    </row>
    <row r="13697" spans="2:17" x14ac:dyDescent="0.25">
      <c r="B13697" s="18">
        <v>2013</v>
      </c>
      <c r="C13697" s="18" t="s">
        <v>8</v>
      </c>
      <c r="D13697" s="18" t="s">
        <v>1573</v>
      </c>
      <c r="E13697" s="18" t="s">
        <v>2198</v>
      </c>
      <c r="F13697" s="18" t="s">
        <v>2242</v>
      </c>
      <c r="G13697" s="18">
        <v>384</v>
      </c>
      <c r="H13697" s="18">
        <v>4.8899999999999997</v>
      </c>
      <c r="I13697" s="18">
        <v>5.15</v>
      </c>
      <c r="Q13697"/>
    </row>
    <row r="13698" spans="2:17" x14ac:dyDescent="0.25">
      <c r="B13698" s="18">
        <v>2013</v>
      </c>
      <c r="C13698" s="18" t="s">
        <v>8</v>
      </c>
      <c r="D13698" s="18" t="s">
        <v>1573</v>
      </c>
      <c r="E13698" s="18" t="s">
        <v>2198</v>
      </c>
      <c r="F13698" s="18" t="s">
        <v>2243</v>
      </c>
      <c r="G13698" s="18">
        <v>432</v>
      </c>
      <c r="H13698" s="18">
        <v>4.7300000000000004</v>
      </c>
      <c r="I13698" s="18">
        <v>5.59</v>
      </c>
      <c r="Q13698"/>
    </row>
    <row r="13699" spans="2:17" x14ac:dyDescent="0.25">
      <c r="B13699" s="18">
        <v>2013</v>
      </c>
      <c r="C13699" s="18" t="s">
        <v>8</v>
      </c>
      <c r="D13699" s="18" t="s">
        <v>1573</v>
      </c>
      <c r="E13699" s="18" t="s">
        <v>2198</v>
      </c>
      <c r="F13699" s="18" t="s">
        <v>2244</v>
      </c>
      <c r="G13699" s="18">
        <v>360</v>
      </c>
      <c r="H13699" s="18">
        <v>3.71</v>
      </c>
      <c r="I13699" s="18">
        <v>6.02</v>
      </c>
      <c r="Q13699"/>
    </row>
    <row r="13700" spans="2:17" x14ac:dyDescent="0.25">
      <c r="B13700" s="18">
        <v>2013</v>
      </c>
      <c r="C13700" s="18" t="s">
        <v>8</v>
      </c>
      <c r="D13700" s="18" t="s">
        <v>1573</v>
      </c>
      <c r="E13700" s="18" t="s">
        <v>2198</v>
      </c>
      <c r="F13700" s="18" t="s">
        <v>2245</v>
      </c>
      <c r="G13700" s="18">
        <v>396</v>
      </c>
      <c r="H13700" s="18">
        <v>4.18</v>
      </c>
      <c r="I13700" s="18">
        <v>5.05</v>
      </c>
      <c r="Q13700"/>
    </row>
    <row r="13701" spans="2:17" x14ac:dyDescent="0.25">
      <c r="B13701" s="18">
        <v>2013</v>
      </c>
      <c r="C13701" s="18" t="s">
        <v>8</v>
      </c>
      <c r="D13701" s="18" t="s">
        <v>1573</v>
      </c>
      <c r="E13701" s="18" t="s">
        <v>2198</v>
      </c>
      <c r="F13701" s="18" t="s">
        <v>2246</v>
      </c>
      <c r="G13701" s="18">
        <v>444</v>
      </c>
      <c r="H13701" s="18">
        <v>3.53</v>
      </c>
      <c r="I13701" s="18">
        <v>6.36</v>
      </c>
      <c r="Q13701"/>
    </row>
    <row r="13702" spans="2:17" x14ac:dyDescent="0.25">
      <c r="B13702" s="18">
        <v>2013</v>
      </c>
      <c r="C13702" s="18" t="s">
        <v>8</v>
      </c>
      <c r="D13702" s="18" t="s">
        <v>1573</v>
      </c>
      <c r="E13702" s="18" t="s">
        <v>2198</v>
      </c>
      <c r="F13702" s="18" t="s">
        <v>2247</v>
      </c>
      <c r="G13702" s="18">
        <v>516</v>
      </c>
      <c r="H13702" s="18">
        <v>3.96</v>
      </c>
      <c r="I13702" s="18">
        <v>6.58</v>
      </c>
      <c r="Q13702"/>
    </row>
    <row r="13703" spans="2:17" x14ac:dyDescent="0.25">
      <c r="B13703" s="18">
        <v>2013</v>
      </c>
      <c r="C13703" s="18" t="s">
        <v>8</v>
      </c>
      <c r="D13703" s="18" t="s">
        <v>1573</v>
      </c>
      <c r="E13703" s="18" t="s">
        <v>2198</v>
      </c>
      <c r="F13703" s="18" t="s">
        <v>2248</v>
      </c>
      <c r="G13703" s="18">
        <v>372</v>
      </c>
      <c r="H13703" s="18">
        <v>4.28</v>
      </c>
      <c r="I13703" s="18">
        <v>5.8</v>
      </c>
      <c r="Q13703"/>
    </row>
    <row r="13704" spans="2:17" x14ac:dyDescent="0.25">
      <c r="B13704" s="18">
        <v>2013</v>
      </c>
      <c r="C13704" s="18" t="s">
        <v>8</v>
      </c>
      <c r="D13704" s="18" t="s">
        <v>1573</v>
      </c>
      <c r="E13704" s="18" t="s">
        <v>2198</v>
      </c>
      <c r="F13704" s="18" t="s">
        <v>2249</v>
      </c>
      <c r="G13704" s="18">
        <v>372</v>
      </c>
      <c r="H13704" s="18">
        <v>4.18</v>
      </c>
      <c r="I13704" s="18">
        <v>5.16</v>
      </c>
      <c r="Q13704"/>
    </row>
    <row r="13705" spans="2:17" x14ac:dyDescent="0.25">
      <c r="B13705" s="18">
        <v>2013</v>
      </c>
      <c r="C13705" s="18" t="s">
        <v>8</v>
      </c>
      <c r="D13705" s="18" t="s">
        <v>1573</v>
      </c>
      <c r="E13705" s="18" t="s">
        <v>2198</v>
      </c>
      <c r="F13705" s="18" t="s">
        <v>2250</v>
      </c>
      <c r="G13705" s="18">
        <v>504</v>
      </c>
      <c r="H13705" s="18">
        <v>4.0199999999999996</v>
      </c>
      <c r="I13705" s="18">
        <v>6.49</v>
      </c>
      <c r="Q13705"/>
    </row>
    <row r="13706" spans="2:17" x14ac:dyDescent="0.25">
      <c r="B13706" s="18">
        <v>2013</v>
      </c>
      <c r="C13706" s="18" t="s">
        <v>8</v>
      </c>
      <c r="D13706" s="18" t="s">
        <v>1573</v>
      </c>
      <c r="E13706" s="18" t="s">
        <v>2198</v>
      </c>
      <c r="F13706" s="18" t="s">
        <v>2251</v>
      </c>
      <c r="G13706" s="18">
        <v>432</v>
      </c>
      <c r="H13706" s="18">
        <v>3.77</v>
      </c>
      <c r="I13706" s="18">
        <v>5.85</v>
      </c>
      <c r="Q13706"/>
    </row>
    <row r="13707" spans="2:17" x14ac:dyDescent="0.25">
      <c r="B13707" s="18">
        <v>2013</v>
      </c>
      <c r="C13707" s="18" t="s">
        <v>8</v>
      </c>
      <c r="D13707" s="18" t="s">
        <v>1573</v>
      </c>
      <c r="E13707" s="18" t="s">
        <v>2198</v>
      </c>
      <c r="F13707" s="18" t="s">
        <v>2252</v>
      </c>
      <c r="G13707" s="18">
        <v>360</v>
      </c>
      <c r="H13707" s="18">
        <v>3.68</v>
      </c>
      <c r="I13707" s="18">
        <v>6.09</v>
      </c>
      <c r="Q13707"/>
    </row>
    <row r="13708" spans="2:17" x14ac:dyDescent="0.25">
      <c r="B13708" s="18">
        <v>2013</v>
      </c>
      <c r="C13708" s="18" t="s">
        <v>8</v>
      </c>
      <c r="D13708" s="18" t="s">
        <v>1573</v>
      </c>
      <c r="E13708" s="18" t="s">
        <v>2198</v>
      </c>
      <c r="F13708" s="18" t="s">
        <v>2253</v>
      </c>
      <c r="G13708" s="18">
        <v>480</v>
      </c>
      <c r="H13708" s="18">
        <v>4.74</v>
      </c>
      <c r="I13708" s="18">
        <v>5.19</v>
      </c>
      <c r="Q13708"/>
    </row>
    <row r="13709" spans="2:17" x14ac:dyDescent="0.25">
      <c r="B13709" s="18">
        <v>2013</v>
      </c>
      <c r="C13709" s="18" t="s">
        <v>8</v>
      </c>
      <c r="D13709" s="18" t="s">
        <v>1573</v>
      </c>
      <c r="E13709" s="18" t="s">
        <v>2198</v>
      </c>
      <c r="F13709" s="18" t="s">
        <v>2254</v>
      </c>
      <c r="G13709" s="18">
        <v>456</v>
      </c>
      <c r="H13709" s="18">
        <v>4.74</v>
      </c>
      <c r="I13709" s="18">
        <v>6.26</v>
      </c>
      <c r="Q13709"/>
    </row>
    <row r="13710" spans="2:17" x14ac:dyDescent="0.25">
      <c r="B13710" s="18">
        <v>2013</v>
      </c>
      <c r="C13710" s="18" t="s">
        <v>8</v>
      </c>
      <c r="D13710" s="18" t="s">
        <v>1573</v>
      </c>
      <c r="E13710" s="18" t="s">
        <v>2198</v>
      </c>
      <c r="F13710" s="18" t="s">
        <v>2255</v>
      </c>
      <c r="G13710" s="18">
        <v>504</v>
      </c>
      <c r="H13710" s="18">
        <v>4.37</v>
      </c>
      <c r="I13710" s="18">
        <v>5.86</v>
      </c>
      <c r="Q13710"/>
    </row>
    <row r="13711" spans="2:17" x14ac:dyDescent="0.25">
      <c r="B13711" s="18">
        <v>2013</v>
      </c>
      <c r="C13711" s="18" t="s">
        <v>8</v>
      </c>
      <c r="D13711" s="18" t="s">
        <v>1573</v>
      </c>
      <c r="E13711" s="18" t="s">
        <v>2198</v>
      </c>
      <c r="F13711" s="18" t="s">
        <v>2256</v>
      </c>
      <c r="G13711" s="18">
        <v>420</v>
      </c>
      <c r="H13711" s="18">
        <v>3.5</v>
      </c>
      <c r="I13711" s="18">
        <v>6.69</v>
      </c>
      <c r="Q13711"/>
    </row>
    <row r="13712" spans="2:17" x14ac:dyDescent="0.25">
      <c r="B13712" s="18">
        <v>2013</v>
      </c>
      <c r="C13712" s="18" t="s">
        <v>8</v>
      </c>
      <c r="D13712" s="18" t="s">
        <v>1573</v>
      </c>
      <c r="E13712" s="18" t="s">
        <v>2198</v>
      </c>
      <c r="F13712" s="18" t="s">
        <v>2257</v>
      </c>
      <c r="G13712" s="18">
        <v>408</v>
      </c>
      <c r="H13712" s="18">
        <v>4.84</v>
      </c>
      <c r="I13712" s="18">
        <v>5.24</v>
      </c>
      <c r="Q13712"/>
    </row>
    <row r="13713" spans="2:17" x14ac:dyDescent="0.25">
      <c r="B13713" s="18">
        <v>2013</v>
      </c>
      <c r="C13713" s="18" t="s">
        <v>8</v>
      </c>
      <c r="D13713" s="18" t="s">
        <v>1573</v>
      </c>
      <c r="E13713" s="18" t="s">
        <v>2198</v>
      </c>
      <c r="F13713" s="18" t="s">
        <v>2258</v>
      </c>
      <c r="G13713" s="18">
        <v>396</v>
      </c>
      <c r="H13713" s="18">
        <v>4.93</v>
      </c>
      <c r="I13713" s="18">
        <v>5.14</v>
      </c>
      <c r="Q13713"/>
    </row>
    <row r="13714" spans="2:17" x14ac:dyDescent="0.25">
      <c r="B13714" s="18">
        <v>2013</v>
      </c>
      <c r="C13714" s="18" t="s">
        <v>8</v>
      </c>
      <c r="D13714" s="18" t="s">
        <v>1573</v>
      </c>
      <c r="E13714" s="18" t="s">
        <v>2198</v>
      </c>
      <c r="F13714" s="18" t="s">
        <v>2259</v>
      </c>
      <c r="G13714" s="18">
        <v>456</v>
      </c>
      <c r="H13714" s="18">
        <v>3.87</v>
      </c>
      <c r="I13714" s="18">
        <v>5.99</v>
      </c>
      <c r="Q13714"/>
    </row>
    <row r="13715" spans="2:17" x14ac:dyDescent="0.25">
      <c r="B13715" s="18">
        <v>2013</v>
      </c>
      <c r="C13715" s="18" t="s">
        <v>8</v>
      </c>
      <c r="D13715" s="18" t="s">
        <v>1573</v>
      </c>
      <c r="E13715" s="18" t="s">
        <v>2198</v>
      </c>
      <c r="F13715" s="18" t="s">
        <v>2260</v>
      </c>
      <c r="G13715" s="18">
        <v>432</v>
      </c>
      <c r="H13715" s="18">
        <v>4.75</v>
      </c>
      <c r="I13715" s="18">
        <v>6.8</v>
      </c>
      <c r="Q13715"/>
    </row>
    <row r="13716" spans="2:17" x14ac:dyDescent="0.25">
      <c r="B13716" s="18">
        <v>2013</v>
      </c>
      <c r="C13716" s="18" t="s">
        <v>8</v>
      </c>
      <c r="D13716" s="18" t="s">
        <v>1573</v>
      </c>
      <c r="E13716" s="18" t="s">
        <v>2198</v>
      </c>
      <c r="F13716" s="18" t="s">
        <v>2261</v>
      </c>
      <c r="G13716" s="18">
        <v>492</v>
      </c>
      <c r="H13716" s="18">
        <v>3.51</v>
      </c>
      <c r="I13716" s="18">
        <v>6.63</v>
      </c>
      <c r="Q13716"/>
    </row>
    <row r="13717" spans="2:17" x14ac:dyDescent="0.25">
      <c r="B13717" s="18">
        <v>2013</v>
      </c>
      <c r="C13717" s="18" t="s">
        <v>8</v>
      </c>
      <c r="D13717" s="18" t="s">
        <v>1573</v>
      </c>
      <c r="E13717" s="18" t="s">
        <v>2198</v>
      </c>
      <c r="F13717" s="18" t="s">
        <v>2262</v>
      </c>
      <c r="G13717" s="18">
        <v>408</v>
      </c>
      <c r="H13717" s="18">
        <v>3.49</v>
      </c>
      <c r="I13717" s="18">
        <v>5.45</v>
      </c>
      <c r="Q13717"/>
    </row>
    <row r="13718" spans="2:17" x14ac:dyDescent="0.25">
      <c r="B13718" s="18">
        <v>2013</v>
      </c>
      <c r="C13718" s="18" t="s">
        <v>8</v>
      </c>
      <c r="D13718" s="18" t="s">
        <v>1573</v>
      </c>
      <c r="E13718" s="18" t="s">
        <v>2198</v>
      </c>
      <c r="F13718" s="18" t="s">
        <v>2263</v>
      </c>
      <c r="G13718" s="18">
        <v>444</v>
      </c>
      <c r="H13718" s="18">
        <v>4.45</v>
      </c>
      <c r="I13718" s="18">
        <v>5.44</v>
      </c>
      <c r="Q13718"/>
    </row>
    <row r="13719" spans="2:17" x14ac:dyDescent="0.25">
      <c r="B13719" s="18">
        <v>2013</v>
      </c>
      <c r="C13719" s="18" t="s">
        <v>8</v>
      </c>
      <c r="D13719" s="18" t="s">
        <v>1573</v>
      </c>
      <c r="E13719" s="18" t="s">
        <v>2198</v>
      </c>
      <c r="F13719" s="18" t="s">
        <v>2264</v>
      </c>
      <c r="G13719" s="18">
        <v>480</v>
      </c>
      <c r="H13719" s="18">
        <v>3.98</v>
      </c>
      <c r="I13719" s="18">
        <v>5.36</v>
      </c>
      <c r="Q13719"/>
    </row>
    <row r="13720" spans="2:17" x14ac:dyDescent="0.25">
      <c r="B13720" s="18">
        <v>2013</v>
      </c>
      <c r="C13720" s="18" t="s">
        <v>8</v>
      </c>
      <c r="D13720" s="18" t="s">
        <v>1573</v>
      </c>
      <c r="E13720" s="18" t="s">
        <v>2198</v>
      </c>
      <c r="F13720" s="18" t="s">
        <v>2265</v>
      </c>
      <c r="G13720" s="18">
        <v>408</v>
      </c>
      <c r="H13720" s="18">
        <v>3.78</v>
      </c>
      <c r="I13720" s="18">
        <v>5.27</v>
      </c>
      <c r="Q13720"/>
    </row>
    <row r="13721" spans="2:17" x14ac:dyDescent="0.25">
      <c r="B13721" s="18">
        <v>2013</v>
      </c>
      <c r="C13721" s="18" t="s">
        <v>8</v>
      </c>
      <c r="D13721" s="18" t="s">
        <v>1573</v>
      </c>
      <c r="E13721" s="18" t="s">
        <v>2198</v>
      </c>
      <c r="F13721" s="18" t="s">
        <v>2266</v>
      </c>
      <c r="G13721" s="18">
        <v>444</v>
      </c>
      <c r="H13721" s="18">
        <v>4.3499999999999996</v>
      </c>
      <c r="I13721" s="18">
        <v>5.14</v>
      </c>
      <c r="Q13721"/>
    </row>
    <row r="13722" spans="2:17" x14ac:dyDescent="0.25">
      <c r="B13722" s="18">
        <v>2013</v>
      </c>
      <c r="C13722" s="18" t="s">
        <v>8</v>
      </c>
      <c r="D13722" s="18" t="s">
        <v>1573</v>
      </c>
      <c r="E13722" s="18" t="s">
        <v>2198</v>
      </c>
      <c r="F13722" s="18" t="s">
        <v>2267</v>
      </c>
      <c r="G13722" s="18">
        <v>432</v>
      </c>
      <c r="H13722" s="18">
        <v>3.07</v>
      </c>
      <c r="I13722" s="18">
        <v>6.62</v>
      </c>
      <c r="Q13722"/>
    </row>
    <row r="13723" spans="2:17" x14ac:dyDescent="0.25">
      <c r="B13723" s="18">
        <v>2013</v>
      </c>
      <c r="C13723" s="18" t="s">
        <v>8</v>
      </c>
      <c r="D13723" s="18" t="s">
        <v>1573</v>
      </c>
      <c r="E13723" s="18" t="s">
        <v>2198</v>
      </c>
      <c r="F13723" s="18" t="s">
        <v>2268</v>
      </c>
      <c r="G13723" s="18">
        <v>360</v>
      </c>
      <c r="H13723" s="18">
        <v>3.74</v>
      </c>
      <c r="I13723" s="18">
        <v>5.09</v>
      </c>
      <c r="Q13723"/>
    </row>
    <row r="13724" spans="2:17" x14ac:dyDescent="0.25">
      <c r="B13724" s="18">
        <v>2013</v>
      </c>
      <c r="C13724" s="18" t="s">
        <v>8</v>
      </c>
      <c r="D13724" s="18" t="s">
        <v>1347</v>
      </c>
      <c r="E13724" s="18" t="s">
        <v>2269</v>
      </c>
      <c r="F13724" s="18" t="s">
        <v>2270</v>
      </c>
      <c r="G13724" s="18">
        <v>492</v>
      </c>
      <c r="H13724" s="18">
        <v>1.59</v>
      </c>
      <c r="I13724" s="18">
        <v>2</v>
      </c>
      <c r="Q13724"/>
    </row>
    <row r="13725" spans="2:17" x14ac:dyDescent="0.25">
      <c r="B13725" s="18">
        <v>2013</v>
      </c>
      <c r="C13725" s="18" t="s">
        <v>8</v>
      </c>
      <c r="D13725" s="18" t="s">
        <v>1347</v>
      </c>
      <c r="E13725" s="18" t="s">
        <v>2269</v>
      </c>
      <c r="F13725" s="18" t="s">
        <v>2271</v>
      </c>
      <c r="G13725" s="18">
        <v>792</v>
      </c>
      <c r="H13725" s="18">
        <v>1.88</v>
      </c>
      <c r="I13725" s="18">
        <v>2.82</v>
      </c>
      <c r="Q13725"/>
    </row>
    <row r="13726" spans="2:17" x14ac:dyDescent="0.25">
      <c r="B13726" s="18">
        <v>2013</v>
      </c>
      <c r="C13726" s="18" t="s">
        <v>8</v>
      </c>
      <c r="D13726" s="18" t="s">
        <v>1347</v>
      </c>
      <c r="E13726" s="18" t="s">
        <v>2269</v>
      </c>
      <c r="F13726" s="18" t="s">
        <v>2272</v>
      </c>
      <c r="G13726" s="18">
        <v>624</v>
      </c>
      <c r="H13726" s="18">
        <v>2.25</v>
      </c>
      <c r="I13726" s="18">
        <v>3.4</v>
      </c>
      <c r="Q13726"/>
    </row>
    <row r="13727" spans="2:17" x14ac:dyDescent="0.25">
      <c r="B13727" s="18">
        <v>2013</v>
      </c>
      <c r="C13727" s="18" t="s">
        <v>8</v>
      </c>
      <c r="D13727" s="18" t="s">
        <v>1347</v>
      </c>
      <c r="E13727" s="18" t="s">
        <v>2269</v>
      </c>
      <c r="F13727" s="18" t="s">
        <v>2273</v>
      </c>
      <c r="G13727" s="18">
        <v>1056</v>
      </c>
      <c r="H13727" s="18">
        <v>1.35</v>
      </c>
      <c r="I13727" s="18">
        <v>3.21</v>
      </c>
      <c r="Q13727"/>
    </row>
    <row r="13728" spans="2:17" x14ac:dyDescent="0.25">
      <c r="B13728" s="18">
        <v>2013</v>
      </c>
      <c r="C13728" s="18" t="s">
        <v>8</v>
      </c>
      <c r="D13728" s="18" t="s">
        <v>1347</v>
      </c>
      <c r="E13728" s="18" t="s">
        <v>2269</v>
      </c>
      <c r="F13728" s="18" t="s">
        <v>4059</v>
      </c>
      <c r="G13728" s="18">
        <v>1116</v>
      </c>
      <c r="H13728" s="18">
        <v>2.2200000000000002</v>
      </c>
      <c r="I13728" s="18">
        <v>2.76</v>
      </c>
      <c r="Q13728"/>
    </row>
    <row r="13729" spans="2:17" x14ac:dyDescent="0.25">
      <c r="B13729" s="18">
        <v>2013</v>
      </c>
      <c r="C13729" s="18" t="s">
        <v>8</v>
      </c>
      <c r="D13729" s="18" t="s">
        <v>1347</v>
      </c>
      <c r="E13729" s="18" t="s">
        <v>2269</v>
      </c>
      <c r="F13729" s="18" t="s">
        <v>4060</v>
      </c>
      <c r="G13729" s="18">
        <v>480</v>
      </c>
      <c r="H13729" s="18">
        <v>2.2400000000000002</v>
      </c>
      <c r="I13729" s="18">
        <v>2.2200000000000002</v>
      </c>
      <c r="Q13729"/>
    </row>
    <row r="13730" spans="2:17" x14ac:dyDescent="0.25">
      <c r="B13730" s="18">
        <v>2013</v>
      </c>
      <c r="C13730" s="18" t="s">
        <v>8</v>
      </c>
      <c r="D13730" s="18" t="s">
        <v>1347</v>
      </c>
      <c r="E13730" s="18" t="s">
        <v>2269</v>
      </c>
      <c r="F13730" s="18" t="s">
        <v>4061</v>
      </c>
      <c r="G13730" s="18">
        <v>1116</v>
      </c>
      <c r="H13730" s="18">
        <v>1.31</v>
      </c>
      <c r="I13730" s="18">
        <v>2.4300000000000002</v>
      </c>
      <c r="Q13730"/>
    </row>
    <row r="13731" spans="2:17" x14ac:dyDescent="0.25">
      <c r="B13731" s="18">
        <v>2013</v>
      </c>
      <c r="C13731" s="18" t="s">
        <v>8</v>
      </c>
      <c r="D13731" s="18" t="s">
        <v>1347</v>
      </c>
      <c r="E13731" s="18" t="s">
        <v>2269</v>
      </c>
      <c r="F13731" s="18" t="s">
        <v>4062</v>
      </c>
      <c r="G13731" s="18">
        <v>372</v>
      </c>
      <c r="H13731" s="18">
        <v>2.25</v>
      </c>
      <c r="I13731" s="18">
        <v>3.31</v>
      </c>
      <c r="Q13731"/>
    </row>
    <row r="13732" spans="2:17" x14ac:dyDescent="0.25">
      <c r="B13732" s="18">
        <v>2013</v>
      </c>
      <c r="C13732" s="18" t="s">
        <v>8</v>
      </c>
      <c r="D13732" s="18" t="s">
        <v>1347</v>
      </c>
      <c r="E13732" s="18" t="s">
        <v>2269</v>
      </c>
      <c r="F13732" s="18" t="s">
        <v>4064</v>
      </c>
      <c r="G13732" s="18">
        <v>696</v>
      </c>
      <c r="H13732" s="18">
        <v>1.79</v>
      </c>
      <c r="I13732" s="18">
        <v>2.76</v>
      </c>
      <c r="Q13732"/>
    </row>
    <row r="13733" spans="2:17" x14ac:dyDescent="0.25">
      <c r="B13733" s="18">
        <v>2013</v>
      </c>
      <c r="C13733" s="18" t="s">
        <v>8</v>
      </c>
      <c r="D13733" s="18" t="s">
        <v>90</v>
      </c>
      <c r="E13733" s="18" t="s">
        <v>2274</v>
      </c>
      <c r="F13733" s="18" t="s">
        <v>2275</v>
      </c>
      <c r="G13733" s="18">
        <v>516</v>
      </c>
      <c r="H13733" s="18">
        <v>6.62</v>
      </c>
      <c r="I13733" s="18">
        <v>8.086666666666666</v>
      </c>
      <c r="Q13733"/>
    </row>
    <row r="13734" spans="2:17" x14ac:dyDescent="0.25">
      <c r="B13734" s="18">
        <v>2013</v>
      </c>
      <c r="C13734" s="18" t="s">
        <v>8</v>
      </c>
      <c r="D13734" s="18" t="s">
        <v>90</v>
      </c>
      <c r="E13734" s="18" t="s">
        <v>2274</v>
      </c>
      <c r="F13734" s="18" t="s">
        <v>2276</v>
      </c>
      <c r="G13734" s="18">
        <v>564</v>
      </c>
      <c r="H13734" s="18">
        <v>6.5133333333333336</v>
      </c>
      <c r="I13734" s="18">
        <v>7.9933333333333332</v>
      </c>
      <c r="Q13734"/>
    </row>
    <row r="13735" spans="2:17" x14ac:dyDescent="0.25">
      <c r="B13735" s="18">
        <v>2013</v>
      </c>
      <c r="C13735" s="18" t="s">
        <v>8</v>
      </c>
      <c r="D13735" s="18" t="s">
        <v>90</v>
      </c>
      <c r="E13735" s="18" t="s">
        <v>2274</v>
      </c>
      <c r="F13735" s="18" t="s">
        <v>2277</v>
      </c>
      <c r="G13735" s="18">
        <v>480</v>
      </c>
      <c r="H13735" s="18">
        <v>5.9533333333333331</v>
      </c>
      <c r="I13735" s="18">
        <v>8.1533333333333342</v>
      </c>
      <c r="Q13735"/>
    </row>
    <row r="13736" spans="2:17" x14ac:dyDescent="0.25">
      <c r="B13736" s="18">
        <v>2013</v>
      </c>
      <c r="C13736" s="18" t="s">
        <v>8</v>
      </c>
      <c r="D13736" s="18" t="s">
        <v>90</v>
      </c>
      <c r="E13736" s="18" t="s">
        <v>2274</v>
      </c>
      <c r="F13736" s="18" t="s">
        <v>2278</v>
      </c>
      <c r="G13736" s="18">
        <v>444</v>
      </c>
      <c r="H13736" s="18">
        <v>6.4066666666666663</v>
      </c>
      <c r="I13736" s="18">
        <v>7.92</v>
      </c>
      <c r="Q13736"/>
    </row>
    <row r="13737" spans="2:17" x14ac:dyDescent="0.25">
      <c r="B13737" s="18">
        <v>2013</v>
      </c>
      <c r="C13737" s="18" t="s">
        <v>8</v>
      </c>
      <c r="D13737" s="18" t="s">
        <v>90</v>
      </c>
      <c r="E13737" s="18" t="s">
        <v>2274</v>
      </c>
      <c r="F13737" s="18" t="s">
        <v>2279</v>
      </c>
      <c r="G13737" s="18">
        <v>480</v>
      </c>
      <c r="H13737" s="18">
        <v>6.6333333333333337</v>
      </c>
      <c r="I13737" s="18">
        <v>7.3866666666666667</v>
      </c>
      <c r="Q13737"/>
    </row>
    <row r="13738" spans="2:17" x14ac:dyDescent="0.25">
      <c r="B13738" s="18">
        <v>2013</v>
      </c>
      <c r="C13738" s="18" t="s">
        <v>8</v>
      </c>
      <c r="D13738" s="18" t="s">
        <v>90</v>
      </c>
      <c r="E13738" s="18" t="s">
        <v>2274</v>
      </c>
      <c r="F13738" s="18" t="s">
        <v>2280</v>
      </c>
      <c r="G13738" s="18">
        <v>468</v>
      </c>
      <c r="H13738" s="18">
        <v>5.8266666666666671</v>
      </c>
      <c r="I13738" s="18">
        <v>8.6133333333333333</v>
      </c>
      <c r="Q13738"/>
    </row>
    <row r="13739" spans="2:17" x14ac:dyDescent="0.25">
      <c r="B13739" s="18">
        <v>2013</v>
      </c>
      <c r="C13739" s="18" t="s">
        <v>8</v>
      </c>
      <c r="D13739" s="18" t="s">
        <v>90</v>
      </c>
      <c r="E13739" s="18" t="s">
        <v>2274</v>
      </c>
      <c r="F13739" s="18" t="s">
        <v>2281</v>
      </c>
      <c r="G13739" s="18">
        <v>492</v>
      </c>
      <c r="H13739" s="18">
        <v>5.9733333333333336</v>
      </c>
      <c r="I13739" s="18">
        <v>8.4600000000000009</v>
      </c>
      <c r="Q13739"/>
    </row>
    <row r="13740" spans="2:17" x14ac:dyDescent="0.25">
      <c r="B13740" s="18">
        <v>2013</v>
      </c>
      <c r="C13740" s="18" t="s">
        <v>8</v>
      </c>
      <c r="D13740" s="18" t="s">
        <v>90</v>
      </c>
      <c r="E13740" s="18" t="s">
        <v>2274</v>
      </c>
      <c r="F13740" s="18" t="s">
        <v>2282</v>
      </c>
      <c r="G13740" s="18">
        <v>624</v>
      </c>
      <c r="H13740" s="18">
        <v>5.2666666666666666</v>
      </c>
      <c r="I13740" s="18">
        <v>7.4266666666666667</v>
      </c>
      <c r="Q13740"/>
    </row>
    <row r="13741" spans="2:17" x14ac:dyDescent="0.25">
      <c r="B13741" s="18">
        <v>2013</v>
      </c>
      <c r="C13741" s="18" t="s">
        <v>8</v>
      </c>
      <c r="D13741" s="18" t="s">
        <v>90</v>
      </c>
      <c r="E13741" s="18" t="s">
        <v>2274</v>
      </c>
      <c r="F13741" s="18" t="s">
        <v>2283</v>
      </c>
      <c r="G13741" s="18">
        <v>420</v>
      </c>
      <c r="H13741" s="18">
        <v>6.06</v>
      </c>
      <c r="I13741" s="18">
        <v>8.5333333333333332</v>
      </c>
      <c r="Q13741"/>
    </row>
    <row r="13742" spans="2:17" x14ac:dyDescent="0.25">
      <c r="B13742" s="18">
        <v>2013</v>
      </c>
      <c r="C13742" s="18" t="s">
        <v>8</v>
      </c>
      <c r="D13742" s="18" t="s">
        <v>90</v>
      </c>
      <c r="E13742" s="18" t="s">
        <v>2274</v>
      </c>
      <c r="F13742" s="18" t="s">
        <v>2284</v>
      </c>
      <c r="G13742" s="18">
        <v>588</v>
      </c>
      <c r="H13742" s="18">
        <v>6.3266666666666671</v>
      </c>
      <c r="I13742" s="18">
        <v>7.92</v>
      </c>
      <c r="Q13742"/>
    </row>
    <row r="13743" spans="2:17" x14ac:dyDescent="0.25">
      <c r="B13743" s="18">
        <v>2013</v>
      </c>
      <c r="C13743" s="18" t="s">
        <v>8</v>
      </c>
      <c r="D13743" s="18" t="s">
        <v>277</v>
      </c>
      <c r="E13743" s="18" t="s">
        <v>2274</v>
      </c>
      <c r="F13743" s="18" t="s">
        <v>2285</v>
      </c>
      <c r="G13743" s="18">
        <v>1116</v>
      </c>
      <c r="H13743" s="18">
        <v>2.79</v>
      </c>
      <c r="I13743" s="18">
        <v>3.85</v>
      </c>
      <c r="Q13743"/>
    </row>
    <row r="13744" spans="2:17" x14ac:dyDescent="0.25">
      <c r="B13744" s="18">
        <v>2013</v>
      </c>
      <c r="C13744" s="18" t="s">
        <v>8</v>
      </c>
      <c r="D13744" s="18" t="s">
        <v>277</v>
      </c>
      <c r="E13744" s="18" t="s">
        <v>2274</v>
      </c>
      <c r="F13744" s="18" t="s">
        <v>2286</v>
      </c>
      <c r="G13744" s="18">
        <v>1080</v>
      </c>
      <c r="H13744" s="18">
        <v>2.4</v>
      </c>
      <c r="I13744" s="18">
        <v>4</v>
      </c>
      <c r="Q13744"/>
    </row>
    <row r="13745" spans="2:17" x14ac:dyDescent="0.25">
      <c r="B13745" s="18">
        <v>2013</v>
      </c>
      <c r="C13745" s="18" t="s">
        <v>8</v>
      </c>
      <c r="D13745" s="18" t="s">
        <v>277</v>
      </c>
      <c r="E13745" s="18" t="s">
        <v>2274</v>
      </c>
      <c r="F13745" s="18" t="s">
        <v>2287</v>
      </c>
      <c r="G13745" s="18">
        <v>1068</v>
      </c>
      <c r="H13745" s="18">
        <v>2.1</v>
      </c>
      <c r="I13745" s="18">
        <v>3.7</v>
      </c>
      <c r="Q13745"/>
    </row>
    <row r="13746" spans="2:17" x14ac:dyDescent="0.25">
      <c r="B13746" s="18">
        <v>2013</v>
      </c>
      <c r="C13746" s="18" t="s">
        <v>8</v>
      </c>
      <c r="D13746" s="18" t="s">
        <v>277</v>
      </c>
      <c r="E13746" s="18" t="s">
        <v>2274</v>
      </c>
      <c r="F13746" s="18" t="s">
        <v>2288</v>
      </c>
      <c r="G13746" s="18">
        <v>828</v>
      </c>
      <c r="H13746" s="18">
        <v>2.84</v>
      </c>
      <c r="I13746" s="18">
        <v>3.67</v>
      </c>
      <c r="Q13746"/>
    </row>
    <row r="13747" spans="2:17" x14ac:dyDescent="0.25">
      <c r="B13747" s="18">
        <v>2013</v>
      </c>
      <c r="C13747" s="18" t="s">
        <v>8</v>
      </c>
      <c r="D13747" s="18" t="s">
        <v>277</v>
      </c>
      <c r="E13747" s="18" t="s">
        <v>2274</v>
      </c>
      <c r="F13747" s="18" t="s">
        <v>2289</v>
      </c>
      <c r="G13747" s="18">
        <v>780</v>
      </c>
      <c r="H13747" s="18">
        <v>2.95</v>
      </c>
      <c r="I13747" s="18">
        <v>3.47</v>
      </c>
      <c r="Q13747"/>
    </row>
    <row r="13748" spans="2:17" x14ac:dyDescent="0.25">
      <c r="B13748" s="18">
        <v>2013</v>
      </c>
      <c r="C13748" s="18" t="s">
        <v>8</v>
      </c>
      <c r="D13748" s="18" t="s">
        <v>277</v>
      </c>
      <c r="E13748" s="18" t="s">
        <v>2274</v>
      </c>
      <c r="F13748" s="18" t="s">
        <v>2290</v>
      </c>
      <c r="G13748" s="18">
        <v>972</v>
      </c>
      <c r="H13748" s="18">
        <v>2.09</v>
      </c>
      <c r="I13748" s="18">
        <v>3.74</v>
      </c>
      <c r="Q13748"/>
    </row>
    <row r="13749" spans="2:17" x14ac:dyDescent="0.25">
      <c r="B13749" s="18">
        <v>2013</v>
      </c>
      <c r="C13749" s="18" t="s">
        <v>8</v>
      </c>
      <c r="D13749" s="18" t="s">
        <v>277</v>
      </c>
      <c r="E13749" s="18" t="s">
        <v>2274</v>
      </c>
      <c r="F13749" s="18" t="s">
        <v>2291</v>
      </c>
      <c r="G13749" s="18">
        <v>792</v>
      </c>
      <c r="H13749" s="18">
        <v>2.48</v>
      </c>
      <c r="I13749" s="18">
        <v>3.64</v>
      </c>
      <c r="Q13749"/>
    </row>
    <row r="13750" spans="2:17" x14ac:dyDescent="0.25">
      <c r="B13750" s="18">
        <v>2013</v>
      </c>
      <c r="C13750" s="18" t="s">
        <v>8</v>
      </c>
      <c r="D13750" s="18" t="s">
        <v>277</v>
      </c>
      <c r="E13750" s="18" t="s">
        <v>2274</v>
      </c>
      <c r="F13750" s="18" t="s">
        <v>2292</v>
      </c>
      <c r="G13750" s="18">
        <v>672</v>
      </c>
      <c r="H13750" s="18">
        <v>2.79</v>
      </c>
      <c r="I13750" s="18">
        <v>3.37</v>
      </c>
      <c r="Q13750"/>
    </row>
    <row r="13751" spans="2:17" x14ac:dyDescent="0.25">
      <c r="B13751" s="18">
        <v>2013</v>
      </c>
      <c r="C13751" s="18" t="s">
        <v>8</v>
      </c>
      <c r="D13751" s="18" t="s">
        <v>277</v>
      </c>
      <c r="E13751" s="18" t="s">
        <v>2274</v>
      </c>
      <c r="F13751" s="18" t="s">
        <v>2293</v>
      </c>
      <c r="G13751" s="18">
        <v>816</v>
      </c>
      <c r="H13751" s="18">
        <v>2.77</v>
      </c>
      <c r="I13751" s="18">
        <v>3.98</v>
      </c>
      <c r="Q13751"/>
    </row>
    <row r="13752" spans="2:17" x14ac:dyDescent="0.25">
      <c r="B13752" s="18">
        <v>2013</v>
      </c>
      <c r="C13752" s="18" t="s">
        <v>8</v>
      </c>
      <c r="D13752" s="18" t="s">
        <v>277</v>
      </c>
      <c r="E13752" s="18" t="s">
        <v>2274</v>
      </c>
      <c r="F13752" s="18" t="s">
        <v>2294</v>
      </c>
      <c r="G13752" s="18">
        <v>720</v>
      </c>
      <c r="H13752" s="18">
        <v>2.56</v>
      </c>
      <c r="I13752" s="18">
        <v>3.28</v>
      </c>
      <c r="Q13752"/>
    </row>
    <row r="13753" spans="2:17" x14ac:dyDescent="0.25">
      <c r="B13753" s="18">
        <v>2013</v>
      </c>
      <c r="C13753" s="18" t="s">
        <v>8</v>
      </c>
      <c r="D13753" s="18" t="s">
        <v>277</v>
      </c>
      <c r="E13753" s="18" t="s">
        <v>2274</v>
      </c>
      <c r="F13753" s="18" t="s">
        <v>2295</v>
      </c>
      <c r="G13753" s="18">
        <v>1128</v>
      </c>
      <c r="H13753" s="18">
        <v>2.63</v>
      </c>
      <c r="I13753" s="18">
        <v>3.88</v>
      </c>
      <c r="Q13753"/>
    </row>
    <row r="13754" spans="2:17" x14ac:dyDescent="0.25">
      <c r="B13754" s="18">
        <v>2013</v>
      </c>
      <c r="C13754" s="18" t="s">
        <v>8</v>
      </c>
      <c r="D13754" s="18" t="s">
        <v>277</v>
      </c>
      <c r="E13754" s="18" t="s">
        <v>2274</v>
      </c>
      <c r="F13754" s="18" t="s">
        <v>2296</v>
      </c>
      <c r="G13754" s="18">
        <v>864</v>
      </c>
      <c r="H13754" s="18">
        <v>2.5099999999999998</v>
      </c>
      <c r="I13754" s="18">
        <v>3.45</v>
      </c>
      <c r="Q13754"/>
    </row>
    <row r="13755" spans="2:17" x14ac:dyDescent="0.25">
      <c r="B13755" s="18">
        <v>2013</v>
      </c>
      <c r="C13755" s="18" t="s">
        <v>8</v>
      </c>
      <c r="D13755" s="18" t="s">
        <v>277</v>
      </c>
      <c r="E13755" s="18" t="s">
        <v>2274</v>
      </c>
      <c r="F13755" s="18" t="s">
        <v>2297</v>
      </c>
      <c r="G13755" s="18">
        <v>1188</v>
      </c>
      <c r="H13755" s="18">
        <v>2.57</v>
      </c>
      <c r="I13755" s="18">
        <v>3.39</v>
      </c>
      <c r="Q13755"/>
    </row>
    <row r="13756" spans="2:17" x14ac:dyDescent="0.25">
      <c r="B13756" s="18">
        <v>2013</v>
      </c>
      <c r="C13756" s="18" t="s">
        <v>8</v>
      </c>
      <c r="D13756" s="18" t="s">
        <v>277</v>
      </c>
      <c r="E13756" s="18" t="s">
        <v>2274</v>
      </c>
      <c r="F13756" s="18" t="s">
        <v>2298</v>
      </c>
      <c r="G13756" s="18">
        <v>636</v>
      </c>
      <c r="H13756" s="18">
        <v>2.67</v>
      </c>
      <c r="I13756" s="18">
        <v>3.25</v>
      </c>
      <c r="Q13756"/>
    </row>
    <row r="13757" spans="2:17" x14ac:dyDescent="0.25">
      <c r="B13757" s="18">
        <v>2013</v>
      </c>
      <c r="C13757" s="18" t="s">
        <v>8</v>
      </c>
      <c r="D13757" s="18" t="s">
        <v>277</v>
      </c>
      <c r="E13757" s="18" t="s">
        <v>2274</v>
      </c>
      <c r="F13757" s="18" t="s">
        <v>2299</v>
      </c>
      <c r="G13757" s="18">
        <v>1056</v>
      </c>
      <c r="H13757" s="18">
        <v>2.76</v>
      </c>
      <c r="I13757" s="18">
        <v>3.33</v>
      </c>
      <c r="Q13757"/>
    </row>
    <row r="13758" spans="2:17" x14ac:dyDescent="0.25">
      <c r="B13758" s="18">
        <v>2013</v>
      </c>
      <c r="C13758" s="18" t="s">
        <v>8</v>
      </c>
      <c r="D13758" s="18" t="s">
        <v>277</v>
      </c>
      <c r="E13758" s="18" t="s">
        <v>2274</v>
      </c>
      <c r="F13758" s="18" t="s">
        <v>2300</v>
      </c>
      <c r="G13758" s="18">
        <v>1188</v>
      </c>
      <c r="H13758" s="18">
        <v>2.99</v>
      </c>
      <c r="I13758" s="18">
        <v>3.95</v>
      </c>
      <c r="Q13758"/>
    </row>
    <row r="13759" spans="2:17" x14ac:dyDescent="0.25">
      <c r="B13759" s="18">
        <v>2013</v>
      </c>
      <c r="C13759" s="18" t="s">
        <v>8</v>
      </c>
      <c r="D13759" s="18" t="s">
        <v>277</v>
      </c>
      <c r="E13759" s="18" t="s">
        <v>2274</v>
      </c>
      <c r="F13759" s="18" t="s">
        <v>2301</v>
      </c>
      <c r="G13759" s="18">
        <v>1188</v>
      </c>
      <c r="H13759" s="18">
        <v>2.75</v>
      </c>
      <c r="I13759" s="18">
        <v>3.59</v>
      </c>
      <c r="Q13759"/>
    </row>
    <row r="13760" spans="2:17" x14ac:dyDescent="0.25">
      <c r="B13760" s="18">
        <v>2013</v>
      </c>
      <c r="C13760" s="18" t="s">
        <v>8</v>
      </c>
      <c r="D13760" s="18" t="s">
        <v>277</v>
      </c>
      <c r="E13760" s="18" t="s">
        <v>2274</v>
      </c>
      <c r="F13760" s="18" t="s">
        <v>2302</v>
      </c>
      <c r="G13760" s="18">
        <v>864</v>
      </c>
      <c r="H13760" s="18">
        <v>2</v>
      </c>
      <c r="I13760" s="18">
        <v>3.86</v>
      </c>
      <c r="Q13760"/>
    </row>
    <row r="13761" spans="2:17" x14ac:dyDescent="0.25">
      <c r="B13761" s="18">
        <v>2013</v>
      </c>
      <c r="C13761" s="18" t="s">
        <v>8</v>
      </c>
      <c r="D13761" s="18" t="s">
        <v>277</v>
      </c>
      <c r="E13761" s="18" t="s">
        <v>2274</v>
      </c>
      <c r="F13761" s="18" t="s">
        <v>2303</v>
      </c>
      <c r="G13761" s="18">
        <v>804</v>
      </c>
      <c r="H13761" s="18">
        <v>2.17</v>
      </c>
      <c r="I13761" s="18">
        <v>3.66</v>
      </c>
      <c r="Q13761"/>
    </row>
    <row r="13762" spans="2:17" x14ac:dyDescent="0.25">
      <c r="B13762" s="18">
        <v>2013</v>
      </c>
      <c r="C13762" s="18" t="s">
        <v>8</v>
      </c>
      <c r="D13762" s="18" t="s">
        <v>266</v>
      </c>
      <c r="E13762" s="18" t="s">
        <v>2304</v>
      </c>
      <c r="F13762" s="18" t="s">
        <v>2305</v>
      </c>
      <c r="G13762" s="18">
        <v>2412</v>
      </c>
      <c r="H13762" s="18">
        <v>2.73</v>
      </c>
      <c r="I13762" s="18">
        <v>3.61</v>
      </c>
      <c r="Q13762"/>
    </row>
    <row r="13763" spans="2:17" x14ac:dyDescent="0.25">
      <c r="B13763" s="18">
        <v>2013</v>
      </c>
      <c r="C13763" s="18" t="s">
        <v>8</v>
      </c>
      <c r="D13763" s="18" t="s">
        <v>266</v>
      </c>
      <c r="E13763" s="18" t="s">
        <v>2304</v>
      </c>
      <c r="F13763" s="18" t="s">
        <v>2306</v>
      </c>
      <c r="G13763" s="18">
        <v>1260</v>
      </c>
      <c r="H13763" s="18">
        <v>2.58</v>
      </c>
      <c r="I13763" s="18">
        <v>3.89</v>
      </c>
      <c r="Q13763"/>
    </row>
    <row r="13764" spans="2:17" x14ac:dyDescent="0.25">
      <c r="B13764" s="18">
        <v>2013</v>
      </c>
      <c r="C13764" s="18" t="s">
        <v>8</v>
      </c>
      <c r="D13764" s="18" t="s">
        <v>266</v>
      </c>
      <c r="E13764" s="18" t="s">
        <v>2304</v>
      </c>
      <c r="F13764" s="18" t="s">
        <v>2307</v>
      </c>
      <c r="G13764" s="18">
        <v>2100</v>
      </c>
      <c r="H13764" s="18">
        <v>2.72</v>
      </c>
      <c r="I13764" s="18">
        <v>3.41</v>
      </c>
      <c r="Q13764"/>
    </row>
    <row r="13765" spans="2:17" x14ac:dyDescent="0.25">
      <c r="B13765" s="18">
        <v>2013</v>
      </c>
      <c r="C13765" s="18" t="s">
        <v>8</v>
      </c>
      <c r="D13765" s="18" t="s">
        <v>266</v>
      </c>
      <c r="E13765" s="18" t="s">
        <v>2304</v>
      </c>
      <c r="F13765" s="18" t="s">
        <v>2308</v>
      </c>
      <c r="G13765" s="18">
        <v>2100</v>
      </c>
      <c r="H13765" s="18">
        <v>2.68</v>
      </c>
      <c r="I13765" s="18">
        <v>3.51</v>
      </c>
      <c r="Q13765"/>
    </row>
    <row r="13766" spans="2:17" x14ac:dyDescent="0.25">
      <c r="B13766" s="18">
        <v>2013</v>
      </c>
      <c r="C13766" s="18" t="s">
        <v>8</v>
      </c>
      <c r="D13766" s="18" t="s">
        <v>266</v>
      </c>
      <c r="E13766" s="18" t="s">
        <v>2304</v>
      </c>
      <c r="F13766" s="18" t="s">
        <v>2309</v>
      </c>
      <c r="G13766" s="18">
        <v>1848</v>
      </c>
      <c r="H13766" s="18">
        <v>2.85</v>
      </c>
      <c r="I13766" s="18">
        <v>3.71</v>
      </c>
      <c r="Q13766"/>
    </row>
    <row r="13767" spans="2:17" x14ac:dyDescent="0.25">
      <c r="B13767" s="18">
        <v>2013</v>
      </c>
      <c r="C13767" s="18" t="s">
        <v>8</v>
      </c>
      <c r="D13767" s="18" t="s">
        <v>266</v>
      </c>
      <c r="E13767" s="18" t="s">
        <v>2304</v>
      </c>
      <c r="F13767" s="18" t="s">
        <v>2310</v>
      </c>
      <c r="G13767" s="18">
        <v>2496</v>
      </c>
      <c r="H13767" s="18">
        <v>2.4300000000000002</v>
      </c>
      <c r="I13767" s="18">
        <v>3.36</v>
      </c>
      <c r="Q13767"/>
    </row>
    <row r="13768" spans="2:17" x14ac:dyDescent="0.25">
      <c r="B13768" s="18">
        <v>2013</v>
      </c>
      <c r="C13768" s="18" t="s">
        <v>8</v>
      </c>
      <c r="D13768" s="18" t="s">
        <v>266</v>
      </c>
      <c r="E13768" s="18" t="s">
        <v>2304</v>
      </c>
      <c r="F13768" s="18" t="s">
        <v>2311</v>
      </c>
      <c r="G13768" s="18">
        <v>1512</v>
      </c>
      <c r="H13768" s="18">
        <v>2.58</v>
      </c>
      <c r="I13768" s="18">
        <v>3.74</v>
      </c>
      <c r="Q13768"/>
    </row>
    <row r="13769" spans="2:17" x14ac:dyDescent="0.25">
      <c r="B13769" s="18">
        <v>2013</v>
      </c>
      <c r="C13769" s="18" t="s">
        <v>8</v>
      </c>
      <c r="D13769" s="18" t="s">
        <v>266</v>
      </c>
      <c r="E13769" s="18" t="s">
        <v>2304</v>
      </c>
      <c r="F13769" s="18" t="s">
        <v>2312</v>
      </c>
      <c r="G13769" s="18">
        <v>2352</v>
      </c>
      <c r="H13769" s="18">
        <v>2.54</v>
      </c>
      <c r="I13769" s="18">
        <v>3.62</v>
      </c>
      <c r="Q13769"/>
    </row>
    <row r="13770" spans="2:17" x14ac:dyDescent="0.25">
      <c r="B13770" s="18">
        <v>2013</v>
      </c>
      <c r="C13770" s="18" t="s">
        <v>8</v>
      </c>
      <c r="D13770" s="18" t="s">
        <v>266</v>
      </c>
      <c r="E13770" s="18" t="s">
        <v>2304</v>
      </c>
      <c r="F13770" s="18" t="s">
        <v>2313</v>
      </c>
      <c r="G13770" s="18">
        <v>1440</v>
      </c>
      <c r="H13770" s="18">
        <v>2.76</v>
      </c>
      <c r="I13770" s="18">
        <v>3.57</v>
      </c>
      <c r="Q13770"/>
    </row>
    <row r="13771" spans="2:17" x14ac:dyDescent="0.25">
      <c r="B13771" s="18">
        <v>2013</v>
      </c>
      <c r="C13771" s="18" t="s">
        <v>8</v>
      </c>
      <c r="D13771" s="18" t="s">
        <v>266</v>
      </c>
      <c r="E13771" s="18" t="s">
        <v>2304</v>
      </c>
      <c r="F13771" s="18" t="s">
        <v>2314</v>
      </c>
      <c r="G13771" s="18">
        <v>2256</v>
      </c>
      <c r="H13771" s="18">
        <v>2.94</v>
      </c>
      <c r="I13771" s="18">
        <v>3.77</v>
      </c>
      <c r="Q13771"/>
    </row>
    <row r="13772" spans="2:17" x14ac:dyDescent="0.25">
      <c r="B13772" s="18">
        <v>2013</v>
      </c>
      <c r="C13772" s="18" t="s">
        <v>8</v>
      </c>
      <c r="D13772" s="18" t="s">
        <v>266</v>
      </c>
      <c r="E13772" s="18" t="s">
        <v>2304</v>
      </c>
      <c r="F13772" s="18" t="s">
        <v>2315</v>
      </c>
      <c r="G13772" s="18">
        <v>1380</v>
      </c>
      <c r="H13772" s="18">
        <v>2.98</v>
      </c>
      <c r="I13772" s="18">
        <v>3.93</v>
      </c>
      <c r="Q13772"/>
    </row>
    <row r="13773" spans="2:17" x14ac:dyDescent="0.25">
      <c r="B13773" s="18">
        <v>2013</v>
      </c>
      <c r="C13773" s="18" t="s">
        <v>8</v>
      </c>
      <c r="D13773" s="18" t="s">
        <v>266</v>
      </c>
      <c r="E13773" s="18" t="s">
        <v>2304</v>
      </c>
      <c r="F13773" s="18" t="s">
        <v>2316</v>
      </c>
      <c r="G13773" s="18">
        <v>1788</v>
      </c>
      <c r="H13773" s="18">
        <v>2.56</v>
      </c>
      <c r="I13773" s="18">
        <v>3.38</v>
      </c>
      <c r="Q13773"/>
    </row>
    <row r="13774" spans="2:17" x14ac:dyDescent="0.25">
      <c r="B13774" s="18">
        <v>2013</v>
      </c>
      <c r="C13774" s="18" t="s">
        <v>8</v>
      </c>
      <c r="D13774" s="18" t="s">
        <v>164</v>
      </c>
      <c r="E13774" s="18" t="s">
        <v>4081</v>
      </c>
      <c r="F13774" s="18" t="s">
        <v>4082</v>
      </c>
      <c r="G13774" s="18">
        <v>384</v>
      </c>
      <c r="H13774" s="18">
        <v>4.49</v>
      </c>
      <c r="I13774" s="18">
        <v>5.27</v>
      </c>
      <c r="Q13774"/>
    </row>
    <row r="13775" spans="2:17" x14ac:dyDescent="0.25">
      <c r="B13775" s="18">
        <v>2013</v>
      </c>
      <c r="C13775" s="18" t="s">
        <v>8</v>
      </c>
      <c r="D13775" s="18" t="s">
        <v>164</v>
      </c>
      <c r="E13775" s="18" t="s">
        <v>4081</v>
      </c>
      <c r="F13775" s="18" t="s">
        <v>4083</v>
      </c>
      <c r="G13775" s="18">
        <v>324</v>
      </c>
      <c r="H13775" s="18">
        <v>4.87</v>
      </c>
      <c r="I13775" s="18">
        <v>5.29</v>
      </c>
      <c r="Q13775"/>
    </row>
    <row r="13776" spans="2:17" x14ac:dyDescent="0.25">
      <c r="B13776" s="18">
        <v>2013</v>
      </c>
      <c r="C13776" s="18" t="s">
        <v>8</v>
      </c>
      <c r="D13776" s="18" t="s">
        <v>164</v>
      </c>
      <c r="E13776" s="18" t="s">
        <v>4081</v>
      </c>
      <c r="F13776" s="18" t="s">
        <v>4084</v>
      </c>
      <c r="G13776" s="18">
        <v>348</v>
      </c>
      <c r="H13776" s="18">
        <v>4.0199999999999996</v>
      </c>
      <c r="I13776" s="18">
        <v>5.35</v>
      </c>
      <c r="Q13776"/>
    </row>
    <row r="13777" spans="2:17" x14ac:dyDescent="0.25">
      <c r="B13777" s="18">
        <v>2013</v>
      </c>
      <c r="C13777" s="18" t="s">
        <v>8</v>
      </c>
      <c r="D13777" s="18" t="s">
        <v>164</v>
      </c>
      <c r="E13777" s="18" t="s">
        <v>4081</v>
      </c>
      <c r="F13777" s="18" t="s">
        <v>4085</v>
      </c>
      <c r="G13777" s="18">
        <v>456</v>
      </c>
      <c r="H13777" s="18">
        <v>4.32</v>
      </c>
      <c r="I13777" s="18">
        <v>5.17</v>
      </c>
      <c r="Q13777"/>
    </row>
    <row r="13778" spans="2:17" x14ac:dyDescent="0.25">
      <c r="B13778" s="18">
        <v>2013</v>
      </c>
      <c r="C13778" s="18" t="s">
        <v>8</v>
      </c>
      <c r="D13778" s="18" t="s">
        <v>164</v>
      </c>
      <c r="E13778" s="18" t="s">
        <v>4081</v>
      </c>
      <c r="F13778" s="18" t="s">
        <v>4086</v>
      </c>
      <c r="G13778" s="18">
        <v>300</v>
      </c>
      <c r="H13778" s="18">
        <v>4.76</v>
      </c>
      <c r="I13778" s="18">
        <v>5.37</v>
      </c>
      <c r="Q13778"/>
    </row>
    <row r="13779" spans="2:17" x14ac:dyDescent="0.25">
      <c r="B13779" s="18">
        <v>2013</v>
      </c>
      <c r="C13779" s="18" t="s">
        <v>8</v>
      </c>
      <c r="D13779" s="18" t="s">
        <v>164</v>
      </c>
      <c r="E13779" s="18" t="s">
        <v>4081</v>
      </c>
      <c r="F13779" s="18" t="s">
        <v>4087</v>
      </c>
      <c r="G13779" s="18">
        <v>576</v>
      </c>
      <c r="H13779" s="18">
        <v>4.63</v>
      </c>
      <c r="I13779" s="18">
        <v>5.31</v>
      </c>
      <c r="Q13779"/>
    </row>
    <row r="13780" spans="2:17" x14ac:dyDescent="0.25">
      <c r="B13780" s="18">
        <v>2013</v>
      </c>
      <c r="C13780" s="18" t="s">
        <v>8</v>
      </c>
      <c r="D13780" s="18" t="s">
        <v>94</v>
      </c>
      <c r="E13780" s="18" t="s">
        <v>4081</v>
      </c>
      <c r="F13780" s="18" t="s">
        <v>4088</v>
      </c>
      <c r="G13780" s="18">
        <v>9396</v>
      </c>
      <c r="H13780" s="18">
        <v>0.44</v>
      </c>
      <c r="I13780" s="18">
        <v>0.97</v>
      </c>
      <c r="Q13780"/>
    </row>
    <row r="13781" spans="2:17" x14ac:dyDescent="0.25">
      <c r="B13781" s="18">
        <v>2013</v>
      </c>
      <c r="C13781" s="18" t="s">
        <v>8</v>
      </c>
      <c r="D13781" s="18" t="s">
        <v>94</v>
      </c>
      <c r="E13781" s="18" t="s">
        <v>4081</v>
      </c>
      <c r="F13781" s="18" t="s">
        <v>4089</v>
      </c>
      <c r="G13781" s="18">
        <v>8940</v>
      </c>
      <c r="H13781" s="18">
        <v>0.53</v>
      </c>
      <c r="I13781" s="18">
        <v>0.95</v>
      </c>
      <c r="Q13781"/>
    </row>
    <row r="13782" spans="2:17" x14ac:dyDescent="0.25">
      <c r="B13782" s="18">
        <v>2013</v>
      </c>
      <c r="C13782" s="18" t="s">
        <v>8</v>
      </c>
      <c r="D13782" s="18" t="s">
        <v>94</v>
      </c>
      <c r="E13782" s="18" t="s">
        <v>4081</v>
      </c>
      <c r="F13782" s="18" t="s">
        <v>4090</v>
      </c>
      <c r="G13782" s="18">
        <v>8208</v>
      </c>
      <c r="H13782" s="18">
        <v>0.46</v>
      </c>
      <c r="I13782" s="18">
        <v>0.92</v>
      </c>
      <c r="Q13782"/>
    </row>
    <row r="13783" spans="2:17" x14ac:dyDescent="0.25">
      <c r="B13783" s="18">
        <v>2013</v>
      </c>
      <c r="C13783" s="18" t="s">
        <v>8</v>
      </c>
      <c r="D13783" s="18" t="s">
        <v>94</v>
      </c>
      <c r="E13783" s="18" t="s">
        <v>4081</v>
      </c>
      <c r="F13783" s="18" t="s">
        <v>4091</v>
      </c>
      <c r="G13783" s="18">
        <v>7188</v>
      </c>
      <c r="H13783" s="18">
        <v>0.84</v>
      </c>
      <c r="I13783" s="18">
        <v>1.01</v>
      </c>
      <c r="Q13783"/>
    </row>
    <row r="13784" spans="2:17" x14ac:dyDescent="0.25">
      <c r="B13784" s="18">
        <v>2013</v>
      </c>
      <c r="C13784" s="18" t="s">
        <v>8</v>
      </c>
      <c r="D13784" s="18" t="s">
        <v>94</v>
      </c>
      <c r="E13784" s="18" t="s">
        <v>4081</v>
      </c>
      <c r="F13784" s="18" t="s">
        <v>4092</v>
      </c>
      <c r="G13784" s="18">
        <v>5148</v>
      </c>
      <c r="H13784" s="18">
        <v>1.07</v>
      </c>
      <c r="I13784" s="18">
        <v>0.93</v>
      </c>
      <c r="Q13784"/>
    </row>
    <row r="13785" spans="2:17" x14ac:dyDescent="0.25">
      <c r="B13785" s="18">
        <v>2013</v>
      </c>
      <c r="C13785" s="18" t="s">
        <v>8</v>
      </c>
      <c r="D13785" s="18" t="s">
        <v>94</v>
      </c>
      <c r="E13785" s="18" t="s">
        <v>4081</v>
      </c>
      <c r="F13785" s="18" t="s">
        <v>4093</v>
      </c>
      <c r="G13785" s="18">
        <v>7212</v>
      </c>
      <c r="H13785" s="18">
        <v>1.1499999999999999</v>
      </c>
      <c r="I13785" s="18">
        <v>0.96</v>
      </c>
      <c r="Q13785"/>
    </row>
    <row r="13786" spans="2:17" x14ac:dyDescent="0.25">
      <c r="B13786" s="18">
        <v>2013</v>
      </c>
      <c r="C13786" s="18" t="s">
        <v>8</v>
      </c>
      <c r="D13786" s="18" t="s">
        <v>94</v>
      </c>
      <c r="E13786" s="18" t="s">
        <v>4081</v>
      </c>
      <c r="F13786" s="18" t="s">
        <v>4094</v>
      </c>
      <c r="G13786" s="18">
        <v>5364</v>
      </c>
      <c r="H13786" s="18">
        <v>0.79</v>
      </c>
      <c r="I13786" s="18">
        <v>1.08</v>
      </c>
      <c r="Q13786"/>
    </row>
    <row r="13787" spans="2:17" x14ac:dyDescent="0.25">
      <c r="B13787" s="18">
        <v>2013</v>
      </c>
      <c r="C13787" s="18" t="s">
        <v>8</v>
      </c>
      <c r="D13787" s="18" t="s">
        <v>94</v>
      </c>
      <c r="E13787" s="18" t="s">
        <v>4081</v>
      </c>
      <c r="F13787" s="18" t="s">
        <v>4095</v>
      </c>
      <c r="G13787" s="18">
        <v>8844</v>
      </c>
      <c r="H13787" s="18">
        <v>1.03</v>
      </c>
      <c r="I13787" s="18">
        <v>1.08</v>
      </c>
      <c r="Q13787"/>
    </row>
    <row r="13788" spans="2:17" x14ac:dyDescent="0.25">
      <c r="B13788" s="18">
        <v>2013</v>
      </c>
      <c r="C13788" s="18" t="s">
        <v>8</v>
      </c>
      <c r="D13788" s="18" t="s">
        <v>94</v>
      </c>
      <c r="E13788" s="18" t="s">
        <v>4081</v>
      </c>
      <c r="F13788" s="18" t="s">
        <v>4096</v>
      </c>
      <c r="G13788" s="18">
        <v>9576</v>
      </c>
      <c r="H13788" s="18">
        <v>1.04</v>
      </c>
      <c r="I13788" s="18">
        <v>1.05</v>
      </c>
      <c r="Q13788"/>
    </row>
    <row r="13789" spans="2:17" x14ac:dyDescent="0.25">
      <c r="B13789" s="18">
        <v>2013</v>
      </c>
      <c r="C13789" s="18" t="s">
        <v>8</v>
      </c>
      <c r="D13789" s="18" t="s">
        <v>164</v>
      </c>
      <c r="E13789" s="18" t="s">
        <v>4081</v>
      </c>
      <c r="F13789" s="18" t="s">
        <v>4097</v>
      </c>
      <c r="G13789" s="18">
        <v>420</v>
      </c>
      <c r="H13789" s="18">
        <v>4.76</v>
      </c>
      <c r="I13789" s="18">
        <v>5.12</v>
      </c>
      <c r="Q13789"/>
    </row>
    <row r="13790" spans="2:17" x14ac:dyDescent="0.25">
      <c r="B13790" s="18">
        <v>2013</v>
      </c>
      <c r="C13790" s="18" t="s">
        <v>8</v>
      </c>
      <c r="D13790" s="18" t="s">
        <v>164</v>
      </c>
      <c r="E13790" s="18" t="s">
        <v>4081</v>
      </c>
      <c r="F13790" s="18" t="s">
        <v>4098</v>
      </c>
      <c r="G13790" s="18">
        <v>684</v>
      </c>
      <c r="H13790" s="18">
        <v>4.9800000000000004</v>
      </c>
      <c r="I13790" s="18">
        <v>5.4</v>
      </c>
      <c r="Q13790"/>
    </row>
    <row r="13791" spans="2:17" x14ac:dyDescent="0.25">
      <c r="B13791" s="18">
        <v>2013</v>
      </c>
      <c r="C13791" s="18" t="s">
        <v>8</v>
      </c>
      <c r="D13791" s="18" t="s">
        <v>164</v>
      </c>
      <c r="E13791" s="18" t="s">
        <v>4081</v>
      </c>
      <c r="F13791" s="18" t="s">
        <v>4099</v>
      </c>
      <c r="G13791" s="18">
        <v>432</v>
      </c>
      <c r="H13791" s="18">
        <v>4.54</v>
      </c>
      <c r="I13791" s="18">
        <v>5.2</v>
      </c>
      <c r="Q13791"/>
    </row>
    <row r="13792" spans="2:17" x14ac:dyDescent="0.25">
      <c r="B13792" s="18">
        <v>2013</v>
      </c>
      <c r="C13792" s="18" t="s">
        <v>8</v>
      </c>
      <c r="D13792" s="18" t="s">
        <v>277</v>
      </c>
      <c r="E13792" s="18" t="s">
        <v>2317</v>
      </c>
      <c r="F13792" s="18" t="s">
        <v>2318</v>
      </c>
      <c r="G13792" s="18">
        <v>996</v>
      </c>
      <c r="H13792" s="18">
        <v>2.5499999999999998</v>
      </c>
      <c r="I13792" s="18">
        <v>3.89</v>
      </c>
      <c r="Q13792"/>
    </row>
    <row r="13793" spans="2:17" x14ac:dyDescent="0.25">
      <c r="B13793" s="18">
        <v>2013</v>
      </c>
      <c r="C13793" s="18" t="s">
        <v>8</v>
      </c>
      <c r="D13793" s="18" t="s">
        <v>277</v>
      </c>
      <c r="E13793" s="18" t="s">
        <v>2317</v>
      </c>
      <c r="F13793" s="18" t="s">
        <v>2319</v>
      </c>
      <c r="G13793" s="18">
        <v>1128</v>
      </c>
      <c r="H13793" s="18">
        <v>2.73</v>
      </c>
      <c r="I13793" s="18">
        <v>3.81</v>
      </c>
      <c r="Q13793"/>
    </row>
    <row r="13794" spans="2:17" x14ac:dyDescent="0.25">
      <c r="B13794" s="18">
        <v>2013</v>
      </c>
      <c r="C13794" s="18" t="s">
        <v>8</v>
      </c>
      <c r="D13794" s="18" t="s">
        <v>277</v>
      </c>
      <c r="E13794" s="18" t="s">
        <v>2317</v>
      </c>
      <c r="F13794" s="18" t="s">
        <v>2320</v>
      </c>
      <c r="G13794" s="18">
        <v>672</v>
      </c>
      <c r="H13794" s="18">
        <v>3</v>
      </c>
      <c r="I13794" s="18">
        <v>3.77</v>
      </c>
      <c r="Q13794"/>
    </row>
    <row r="13795" spans="2:17" x14ac:dyDescent="0.25">
      <c r="B13795" s="18">
        <v>2013</v>
      </c>
      <c r="C13795" s="18" t="s">
        <v>8</v>
      </c>
      <c r="D13795" s="18" t="s">
        <v>277</v>
      </c>
      <c r="E13795" s="18" t="s">
        <v>2317</v>
      </c>
      <c r="F13795" s="18" t="s">
        <v>2321</v>
      </c>
      <c r="G13795" s="18">
        <v>720</v>
      </c>
      <c r="H13795" s="18">
        <v>2.89</v>
      </c>
      <c r="I13795" s="18">
        <v>3.64</v>
      </c>
      <c r="Q13795"/>
    </row>
    <row r="13796" spans="2:17" x14ac:dyDescent="0.25">
      <c r="B13796" s="18">
        <v>2013</v>
      </c>
      <c r="C13796" s="18" t="s">
        <v>8</v>
      </c>
      <c r="D13796" s="18" t="s">
        <v>277</v>
      </c>
      <c r="E13796" s="18" t="s">
        <v>2317</v>
      </c>
      <c r="F13796" s="18" t="s">
        <v>2322</v>
      </c>
      <c r="G13796" s="18">
        <v>924</v>
      </c>
      <c r="H13796" s="18">
        <v>2.91</v>
      </c>
      <c r="I13796" s="18">
        <v>3.74</v>
      </c>
      <c r="Q13796"/>
    </row>
    <row r="13797" spans="2:17" x14ac:dyDescent="0.25">
      <c r="B13797" s="18">
        <v>2013</v>
      </c>
      <c r="C13797" s="18" t="s">
        <v>8</v>
      </c>
      <c r="D13797" s="18" t="s">
        <v>277</v>
      </c>
      <c r="E13797" s="18" t="s">
        <v>2317</v>
      </c>
      <c r="F13797" s="18" t="s">
        <v>2323</v>
      </c>
      <c r="G13797" s="18">
        <v>1092</v>
      </c>
      <c r="H13797" s="18">
        <v>2.9</v>
      </c>
      <c r="I13797" s="18">
        <v>3.8</v>
      </c>
      <c r="Q13797"/>
    </row>
    <row r="13798" spans="2:17" x14ac:dyDescent="0.25">
      <c r="B13798" s="18">
        <v>2013</v>
      </c>
      <c r="C13798" s="18" t="s">
        <v>8</v>
      </c>
      <c r="D13798" s="18" t="s">
        <v>277</v>
      </c>
      <c r="E13798" s="18" t="s">
        <v>2317</v>
      </c>
      <c r="F13798" s="18" t="s">
        <v>2324</v>
      </c>
      <c r="G13798" s="18">
        <v>744</v>
      </c>
      <c r="H13798" s="18">
        <v>2.88</v>
      </c>
      <c r="I13798" s="18">
        <v>3.76</v>
      </c>
      <c r="Q13798"/>
    </row>
    <row r="13799" spans="2:17" x14ac:dyDescent="0.25">
      <c r="B13799" s="18">
        <v>2013</v>
      </c>
      <c r="C13799" s="18" t="s">
        <v>8</v>
      </c>
      <c r="D13799" s="18" t="s">
        <v>277</v>
      </c>
      <c r="E13799" s="18" t="s">
        <v>2317</v>
      </c>
      <c r="F13799" s="18" t="s">
        <v>2325</v>
      </c>
      <c r="G13799" s="18">
        <v>888</v>
      </c>
      <c r="H13799" s="18">
        <v>2.14</v>
      </c>
      <c r="I13799" s="18">
        <v>3.7</v>
      </c>
      <c r="Q13799"/>
    </row>
    <row r="13800" spans="2:17" x14ac:dyDescent="0.25">
      <c r="B13800" s="18">
        <v>2013</v>
      </c>
      <c r="C13800" s="18" t="s">
        <v>8</v>
      </c>
      <c r="D13800" s="18" t="s">
        <v>277</v>
      </c>
      <c r="E13800" s="18" t="s">
        <v>2317</v>
      </c>
      <c r="F13800" s="18" t="s">
        <v>2326</v>
      </c>
      <c r="G13800" s="18">
        <v>1020</v>
      </c>
      <c r="H13800" s="18">
        <v>2.63</v>
      </c>
      <c r="I13800" s="18">
        <v>3.51</v>
      </c>
      <c r="Q13800"/>
    </row>
    <row r="13801" spans="2:17" x14ac:dyDescent="0.25">
      <c r="B13801" s="18">
        <v>2013</v>
      </c>
      <c r="C13801" s="18" t="s">
        <v>8</v>
      </c>
      <c r="D13801" s="18" t="s">
        <v>277</v>
      </c>
      <c r="E13801" s="18" t="s">
        <v>2317</v>
      </c>
      <c r="F13801" s="18" t="s">
        <v>2327</v>
      </c>
      <c r="G13801" s="18">
        <v>684</v>
      </c>
      <c r="H13801" s="18">
        <v>2.62</v>
      </c>
      <c r="I13801" s="18">
        <v>3.83</v>
      </c>
      <c r="Q13801"/>
    </row>
    <row r="13802" spans="2:17" x14ac:dyDescent="0.25">
      <c r="B13802" s="18">
        <v>2013</v>
      </c>
      <c r="C13802" s="18" t="s">
        <v>8</v>
      </c>
      <c r="D13802" s="18" t="s">
        <v>277</v>
      </c>
      <c r="E13802" s="18" t="s">
        <v>2317</v>
      </c>
      <c r="F13802" s="18" t="s">
        <v>2328</v>
      </c>
      <c r="G13802" s="18">
        <v>936</v>
      </c>
      <c r="H13802" s="18">
        <v>2.46</v>
      </c>
      <c r="I13802" s="18">
        <v>3.21</v>
      </c>
      <c r="Q13802"/>
    </row>
    <row r="13803" spans="2:17" x14ac:dyDescent="0.25">
      <c r="B13803" s="18">
        <v>2013</v>
      </c>
      <c r="C13803" s="18" t="s">
        <v>8</v>
      </c>
      <c r="D13803" s="18" t="s">
        <v>277</v>
      </c>
      <c r="E13803" s="18" t="s">
        <v>2317</v>
      </c>
      <c r="F13803" s="18" t="s">
        <v>2329</v>
      </c>
      <c r="G13803" s="18">
        <v>768</v>
      </c>
      <c r="H13803" s="18">
        <v>2.98</v>
      </c>
      <c r="I13803" s="18">
        <v>3.38</v>
      </c>
      <c r="Q13803"/>
    </row>
    <row r="13804" spans="2:17" x14ac:dyDescent="0.25">
      <c r="B13804" s="18">
        <v>2013</v>
      </c>
      <c r="C13804" s="18" t="s">
        <v>8</v>
      </c>
      <c r="D13804" s="18" t="s">
        <v>277</v>
      </c>
      <c r="E13804" s="18" t="s">
        <v>2317</v>
      </c>
      <c r="F13804" s="18" t="s">
        <v>2330</v>
      </c>
      <c r="G13804" s="18">
        <v>804</v>
      </c>
      <c r="H13804" s="18">
        <v>2.0499999999999998</v>
      </c>
      <c r="I13804" s="18">
        <v>3.59</v>
      </c>
      <c r="Q13804"/>
    </row>
    <row r="13805" spans="2:17" x14ac:dyDescent="0.25">
      <c r="B13805" s="18">
        <v>2013</v>
      </c>
      <c r="C13805" s="18" t="s">
        <v>8</v>
      </c>
      <c r="D13805" s="18" t="s">
        <v>277</v>
      </c>
      <c r="E13805" s="18" t="s">
        <v>2317</v>
      </c>
      <c r="F13805" s="18" t="s">
        <v>2331</v>
      </c>
      <c r="G13805" s="18">
        <v>936</v>
      </c>
      <c r="H13805" s="18">
        <v>2.64</v>
      </c>
      <c r="I13805" s="18">
        <v>3.86</v>
      </c>
      <c r="Q13805"/>
    </row>
    <row r="13806" spans="2:17" x14ac:dyDescent="0.25">
      <c r="B13806" s="18">
        <v>2013</v>
      </c>
      <c r="C13806" s="18" t="s">
        <v>8</v>
      </c>
      <c r="D13806" s="18" t="s">
        <v>277</v>
      </c>
      <c r="E13806" s="18" t="s">
        <v>2317</v>
      </c>
      <c r="F13806" s="18" t="s">
        <v>2332</v>
      </c>
      <c r="G13806" s="18">
        <v>1044</v>
      </c>
      <c r="H13806" s="18">
        <v>2.85</v>
      </c>
      <c r="I13806" s="18">
        <v>3.42</v>
      </c>
      <c r="Q13806"/>
    </row>
    <row r="13807" spans="2:17" x14ac:dyDescent="0.25">
      <c r="B13807" s="18">
        <v>2013</v>
      </c>
      <c r="C13807" s="18" t="s">
        <v>8</v>
      </c>
      <c r="D13807" s="18" t="s">
        <v>277</v>
      </c>
      <c r="E13807" s="18" t="s">
        <v>2317</v>
      </c>
      <c r="F13807" s="18" t="s">
        <v>2333</v>
      </c>
      <c r="G13807" s="18">
        <v>1176</v>
      </c>
      <c r="H13807" s="18">
        <v>2.92</v>
      </c>
      <c r="I13807" s="18">
        <v>3.63</v>
      </c>
      <c r="Q13807"/>
    </row>
    <row r="13808" spans="2:17" x14ac:dyDescent="0.25">
      <c r="B13808" s="18">
        <v>2013</v>
      </c>
      <c r="C13808" s="18" t="s">
        <v>8</v>
      </c>
      <c r="D13808" s="18" t="s">
        <v>277</v>
      </c>
      <c r="E13808" s="18" t="s">
        <v>2317</v>
      </c>
      <c r="F13808" s="18" t="s">
        <v>2334</v>
      </c>
      <c r="G13808" s="18">
        <v>696</v>
      </c>
      <c r="H13808" s="18">
        <v>2.7</v>
      </c>
      <c r="I13808" s="18">
        <v>3.97</v>
      </c>
      <c r="Q13808"/>
    </row>
    <row r="13809" spans="2:17" x14ac:dyDescent="0.25">
      <c r="B13809" s="18">
        <v>2013</v>
      </c>
      <c r="C13809" s="18" t="s">
        <v>8</v>
      </c>
      <c r="D13809" s="18" t="s">
        <v>277</v>
      </c>
      <c r="E13809" s="18" t="s">
        <v>2317</v>
      </c>
      <c r="F13809" s="18" t="s">
        <v>2335</v>
      </c>
      <c r="G13809" s="18">
        <v>960</v>
      </c>
      <c r="H13809" s="18">
        <v>2.36</v>
      </c>
      <c r="I13809" s="18">
        <v>3.72</v>
      </c>
      <c r="Q13809"/>
    </row>
    <row r="13810" spans="2:17" x14ac:dyDescent="0.25">
      <c r="B13810" s="18">
        <v>2013</v>
      </c>
      <c r="C13810" s="18" t="s">
        <v>8</v>
      </c>
      <c r="D13810" s="18" t="s">
        <v>277</v>
      </c>
      <c r="E13810" s="18" t="s">
        <v>2317</v>
      </c>
      <c r="F13810" s="18" t="s">
        <v>2336</v>
      </c>
      <c r="G13810" s="18">
        <v>624</v>
      </c>
      <c r="H13810" s="18">
        <v>2.85</v>
      </c>
      <c r="I13810" s="18">
        <v>3.52</v>
      </c>
      <c r="Q13810"/>
    </row>
    <row r="13811" spans="2:17" x14ac:dyDescent="0.25">
      <c r="B13811" s="18">
        <v>2013</v>
      </c>
      <c r="C13811" s="18" t="s">
        <v>8</v>
      </c>
      <c r="D13811" s="18" t="s">
        <v>277</v>
      </c>
      <c r="E13811" s="18" t="s">
        <v>2317</v>
      </c>
      <c r="F13811" s="18" t="s">
        <v>2337</v>
      </c>
      <c r="G13811" s="18">
        <v>936</v>
      </c>
      <c r="H13811" s="18">
        <v>2.0099999999999998</v>
      </c>
      <c r="I13811" s="18">
        <v>3.81</v>
      </c>
      <c r="Q13811"/>
    </row>
    <row r="13812" spans="2:17" x14ac:dyDescent="0.25">
      <c r="B13812" s="18">
        <v>2013</v>
      </c>
      <c r="C13812" s="18" t="s">
        <v>8</v>
      </c>
      <c r="D13812" s="18" t="s">
        <v>277</v>
      </c>
      <c r="E13812" s="18" t="s">
        <v>2317</v>
      </c>
      <c r="F13812" s="18" t="s">
        <v>2338</v>
      </c>
      <c r="G13812" s="18">
        <v>768</v>
      </c>
      <c r="H13812" s="18">
        <v>2.91</v>
      </c>
      <c r="I13812" s="18">
        <v>3.84</v>
      </c>
      <c r="Q13812"/>
    </row>
    <row r="13813" spans="2:17" x14ac:dyDescent="0.25">
      <c r="B13813" s="18">
        <v>2013</v>
      </c>
      <c r="C13813" s="18" t="s">
        <v>8</v>
      </c>
      <c r="D13813" s="18" t="s">
        <v>277</v>
      </c>
      <c r="E13813" s="18" t="s">
        <v>2317</v>
      </c>
      <c r="F13813" s="18" t="s">
        <v>4100</v>
      </c>
      <c r="G13813" s="18">
        <v>720</v>
      </c>
      <c r="H13813" s="18">
        <v>2.92</v>
      </c>
      <c r="I13813" s="18">
        <v>3.38</v>
      </c>
      <c r="Q13813"/>
    </row>
    <row r="13814" spans="2:17" x14ac:dyDescent="0.25">
      <c r="B13814" s="18">
        <v>2013</v>
      </c>
      <c r="C13814" s="18" t="s">
        <v>8</v>
      </c>
      <c r="D13814" s="18" t="s">
        <v>277</v>
      </c>
      <c r="E13814" s="18" t="s">
        <v>2317</v>
      </c>
      <c r="F13814" s="18" t="s">
        <v>4101</v>
      </c>
      <c r="G13814" s="18">
        <v>1152</v>
      </c>
      <c r="H13814" s="18">
        <v>2.73</v>
      </c>
      <c r="I13814" s="18">
        <v>3.32</v>
      </c>
      <c r="Q13814"/>
    </row>
    <row r="13815" spans="2:17" x14ac:dyDescent="0.25">
      <c r="B13815" s="18">
        <v>2013</v>
      </c>
      <c r="C13815" s="18" t="s">
        <v>8</v>
      </c>
      <c r="D13815" s="18" t="s">
        <v>90</v>
      </c>
      <c r="E13815" s="18" t="s">
        <v>2339</v>
      </c>
      <c r="F13815" s="18" t="s">
        <v>2340</v>
      </c>
      <c r="G13815" s="18">
        <v>456</v>
      </c>
      <c r="H13815" s="18">
        <v>5.3</v>
      </c>
      <c r="I13815" s="18">
        <v>8.4</v>
      </c>
      <c r="Q13815"/>
    </row>
    <row r="13816" spans="2:17" x14ac:dyDescent="0.25">
      <c r="B13816" s="18">
        <v>2013</v>
      </c>
      <c r="C13816" s="18" t="s">
        <v>8</v>
      </c>
      <c r="D13816" s="18" t="s">
        <v>266</v>
      </c>
      <c r="E13816" s="18" t="s">
        <v>2339</v>
      </c>
      <c r="F13816" s="18" t="s">
        <v>2341</v>
      </c>
      <c r="G13816" s="18">
        <v>2064</v>
      </c>
      <c r="H13816" s="18">
        <v>2.68</v>
      </c>
      <c r="I13816" s="18">
        <v>3.49</v>
      </c>
      <c r="Q13816"/>
    </row>
    <row r="13817" spans="2:17" x14ac:dyDescent="0.25">
      <c r="B13817" s="18">
        <v>2013</v>
      </c>
      <c r="C13817" s="18" t="s">
        <v>8</v>
      </c>
      <c r="D13817" s="18" t="s">
        <v>266</v>
      </c>
      <c r="E13817" s="18" t="s">
        <v>2339</v>
      </c>
      <c r="F13817" s="18" t="s">
        <v>2342</v>
      </c>
      <c r="G13817" s="18">
        <v>1332</v>
      </c>
      <c r="H13817" s="18">
        <v>2.4300000000000002</v>
      </c>
      <c r="I13817" s="18">
        <v>3.8</v>
      </c>
      <c r="Q13817"/>
    </row>
    <row r="13818" spans="2:17" x14ac:dyDescent="0.25">
      <c r="B13818" s="18">
        <v>2013</v>
      </c>
      <c r="C13818" s="18" t="s">
        <v>8</v>
      </c>
      <c r="D13818" s="18" t="s">
        <v>266</v>
      </c>
      <c r="E13818" s="18" t="s">
        <v>2339</v>
      </c>
      <c r="F13818" s="18" t="s">
        <v>2343</v>
      </c>
      <c r="G13818" s="18">
        <v>1620</v>
      </c>
      <c r="H13818" s="18">
        <v>2.87</v>
      </c>
      <c r="I13818" s="18">
        <v>3.65</v>
      </c>
      <c r="Q13818"/>
    </row>
    <row r="13819" spans="2:17" x14ac:dyDescent="0.25">
      <c r="B13819" s="18">
        <v>2013</v>
      </c>
      <c r="C13819" s="18" t="s">
        <v>8</v>
      </c>
      <c r="D13819" s="18" t="s">
        <v>266</v>
      </c>
      <c r="E13819" s="18" t="s">
        <v>2339</v>
      </c>
      <c r="F13819" s="18" t="s">
        <v>2344</v>
      </c>
      <c r="G13819" s="18">
        <v>1824</v>
      </c>
      <c r="H13819" s="18">
        <v>2.72</v>
      </c>
      <c r="I13819" s="18">
        <v>3.82</v>
      </c>
      <c r="Q13819"/>
    </row>
    <row r="13820" spans="2:17" x14ac:dyDescent="0.25">
      <c r="B13820" s="18">
        <v>2013</v>
      </c>
      <c r="C13820" s="18" t="s">
        <v>8</v>
      </c>
      <c r="D13820" s="18" t="s">
        <v>266</v>
      </c>
      <c r="E13820" s="18" t="s">
        <v>2339</v>
      </c>
      <c r="F13820" s="18" t="s">
        <v>2345</v>
      </c>
      <c r="G13820" s="18">
        <v>2244</v>
      </c>
      <c r="H13820" s="18">
        <v>2.2999999999999998</v>
      </c>
      <c r="I13820" s="18">
        <v>3.35</v>
      </c>
      <c r="Q13820"/>
    </row>
    <row r="13821" spans="2:17" x14ac:dyDescent="0.25">
      <c r="B13821" s="18">
        <v>2013</v>
      </c>
      <c r="C13821" s="18" t="s">
        <v>8</v>
      </c>
      <c r="D13821" s="18" t="s">
        <v>266</v>
      </c>
      <c r="E13821" s="18" t="s">
        <v>2339</v>
      </c>
      <c r="F13821" s="18" t="s">
        <v>2346</v>
      </c>
      <c r="G13821" s="18">
        <v>1668</v>
      </c>
      <c r="H13821" s="18">
        <v>2.38</v>
      </c>
      <c r="I13821" s="18">
        <v>3.52</v>
      </c>
      <c r="Q13821"/>
    </row>
    <row r="13822" spans="2:17" x14ac:dyDescent="0.25">
      <c r="B13822" s="18">
        <v>2013</v>
      </c>
      <c r="C13822" s="18" t="s">
        <v>8</v>
      </c>
      <c r="D13822" s="18" t="s">
        <v>266</v>
      </c>
      <c r="E13822" s="18" t="s">
        <v>2339</v>
      </c>
      <c r="F13822" s="18" t="s">
        <v>2347</v>
      </c>
      <c r="G13822" s="18">
        <v>1632</v>
      </c>
      <c r="H13822" s="18">
        <v>2.85</v>
      </c>
      <c r="I13822" s="18">
        <v>3.3</v>
      </c>
      <c r="Q13822"/>
    </row>
    <row r="13823" spans="2:17" x14ac:dyDescent="0.25">
      <c r="B13823" s="18">
        <v>2013</v>
      </c>
      <c r="C13823" s="18" t="s">
        <v>8</v>
      </c>
      <c r="D13823" s="18" t="s">
        <v>266</v>
      </c>
      <c r="E13823" s="18" t="s">
        <v>2339</v>
      </c>
      <c r="F13823" s="18" t="s">
        <v>2348</v>
      </c>
      <c r="G13823" s="18">
        <v>1200</v>
      </c>
      <c r="H13823" s="18">
        <v>2.37</v>
      </c>
      <c r="I13823" s="18">
        <v>3.44</v>
      </c>
      <c r="Q13823"/>
    </row>
    <row r="13824" spans="2:17" x14ac:dyDescent="0.25">
      <c r="B13824" s="18">
        <v>2013</v>
      </c>
      <c r="C13824" s="18" t="s">
        <v>8</v>
      </c>
      <c r="D13824" s="18" t="s">
        <v>266</v>
      </c>
      <c r="E13824" s="18" t="s">
        <v>2339</v>
      </c>
      <c r="F13824" s="18" t="s">
        <v>2349</v>
      </c>
      <c r="G13824" s="18">
        <v>1248</v>
      </c>
      <c r="H13824" s="18">
        <v>2.34</v>
      </c>
      <c r="I13824" s="18">
        <v>3.84</v>
      </c>
      <c r="Q13824"/>
    </row>
    <row r="13825" spans="2:17" x14ac:dyDescent="0.25">
      <c r="B13825" s="18">
        <v>2013</v>
      </c>
      <c r="C13825" s="18" t="s">
        <v>8</v>
      </c>
      <c r="D13825" s="18" t="s">
        <v>266</v>
      </c>
      <c r="E13825" s="18" t="s">
        <v>2339</v>
      </c>
      <c r="F13825" s="18" t="s">
        <v>2350</v>
      </c>
      <c r="G13825" s="18">
        <v>2196</v>
      </c>
      <c r="H13825" s="18">
        <v>2.58</v>
      </c>
      <c r="I13825" s="18">
        <v>3.89</v>
      </c>
      <c r="Q13825"/>
    </row>
    <row r="13826" spans="2:17" x14ac:dyDescent="0.25">
      <c r="B13826" s="18">
        <v>2013</v>
      </c>
      <c r="C13826" s="18" t="s">
        <v>8</v>
      </c>
      <c r="D13826" s="18" t="s">
        <v>266</v>
      </c>
      <c r="E13826" s="18" t="s">
        <v>2339</v>
      </c>
      <c r="F13826" s="18" t="s">
        <v>2351</v>
      </c>
      <c r="G13826" s="18">
        <v>1344</v>
      </c>
      <c r="H13826" s="18">
        <v>2.65</v>
      </c>
      <c r="I13826" s="18">
        <v>3.98</v>
      </c>
      <c r="Q13826"/>
    </row>
    <row r="13827" spans="2:17" x14ac:dyDescent="0.25">
      <c r="B13827" s="18">
        <v>2013</v>
      </c>
      <c r="C13827" s="18" t="s">
        <v>8</v>
      </c>
      <c r="D13827" s="18" t="s">
        <v>266</v>
      </c>
      <c r="E13827" s="18" t="s">
        <v>2339</v>
      </c>
      <c r="F13827" s="18" t="s">
        <v>2352</v>
      </c>
      <c r="G13827" s="18">
        <v>2448</v>
      </c>
      <c r="H13827" s="18">
        <v>2.84</v>
      </c>
      <c r="I13827" s="18">
        <v>3.51</v>
      </c>
      <c r="Q13827"/>
    </row>
    <row r="13828" spans="2:17" x14ac:dyDescent="0.25">
      <c r="B13828" s="18">
        <v>2013</v>
      </c>
      <c r="C13828" s="18" t="s">
        <v>8</v>
      </c>
      <c r="D13828" s="18" t="s">
        <v>266</v>
      </c>
      <c r="E13828" s="18" t="s">
        <v>2339</v>
      </c>
      <c r="F13828" s="18" t="s">
        <v>4102</v>
      </c>
      <c r="G13828" s="18">
        <v>1800</v>
      </c>
      <c r="H13828" s="18">
        <v>2.48</v>
      </c>
      <c r="I13828" s="18">
        <v>3.95</v>
      </c>
      <c r="Q13828"/>
    </row>
    <row r="13829" spans="2:17" x14ac:dyDescent="0.25">
      <c r="B13829" s="18">
        <v>2013</v>
      </c>
      <c r="C13829" s="18" t="s">
        <v>8</v>
      </c>
      <c r="D13829" s="18" t="s">
        <v>164</v>
      </c>
      <c r="E13829" s="18" t="s">
        <v>2353</v>
      </c>
      <c r="F13829" s="18" t="s">
        <v>2354</v>
      </c>
      <c r="G13829" s="18">
        <v>432</v>
      </c>
      <c r="H13829" s="18">
        <v>4.07</v>
      </c>
      <c r="I13829" s="18">
        <v>5.36</v>
      </c>
      <c r="Q13829"/>
    </row>
    <row r="13830" spans="2:17" x14ac:dyDescent="0.25">
      <c r="B13830" s="18">
        <v>2013</v>
      </c>
      <c r="C13830" s="18" t="s">
        <v>8</v>
      </c>
      <c r="D13830" s="18" t="s">
        <v>205</v>
      </c>
      <c r="E13830" s="18" t="s">
        <v>2355</v>
      </c>
      <c r="F13830" s="18" t="s">
        <v>2356</v>
      </c>
      <c r="G13830" s="18">
        <v>1212</v>
      </c>
      <c r="H13830" s="18">
        <v>1.36</v>
      </c>
      <c r="I13830" s="18">
        <v>1.69</v>
      </c>
      <c r="Q13830"/>
    </row>
    <row r="13831" spans="2:17" x14ac:dyDescent="0.25">
      <c r="B13831" s="18">
        <v>2013</v>
      </c>
      <c r="C13831" s="18" t="s">
        <v>8</v>
      </c>
      <c r="D13831" s="18" t="s">
        <v>205</v>
      </c>
      <c r="E13831" s="18" t="s">
        <v>2355</v>
      </c>
      <c r="F13831" s="18" t="s">
        <v>2357</v>
      </c>
      <c r="G13831" s="18">
        <v>912</v>
      </c>
      <c r="H13831" s="18">
        <v>1.5</v>
      </c>
      <c r="I13831" s="18">
        <v>1.81</v>
      </c>
      <c r="Q13831"/>
    </row>
    <row r="13832" spans="2:17" x14ac:dyDescent="0.25">
      <c r="B13832" s="18">
        <v>2013</v>
      </c>
      <c r="C13832" s="18" t="s">
        <v>8</v>
      </c>
      <c r="D13832" s="18" t="s">
        <v>205</v>
      </c>
      <c r="E13832" s="18" t="s">
        <v>2355</v>
      </c>
      <c r="F13832" s="18" t="s">
        <v>2358</v>
      </c>
      <c r="G13832" s="18">
        <v>636</v>
      </c>
      <c r="H13832" s="18">
        <v>1.23</v>
      </c>
      <c r="I13832" s="18">
        <v>1.69</v>
      </c>
      <c r="Q13832"/>
    </row>
    <row r="13833" spans="2:17" x14ac:dyDescent="0.25">
      <c r="B13833" s="18">
        <v>2013</v>
      </c>
      <c r="C13833" s="18" t="s">
        <v>8</v>
      </c>
      <c r="D13833" s="18" t="s">
        <v>205</v>
      </c>
      <c r="E13833" s="18" t="s">
        <v>2355</v>
      </c>
      <c r="F13833" s="18" t="s">
        <v>2359</v>
      </c>
      <c r="G13833" s="18">
        <v>948</v>
      </c>
      <c r="H13833" s="18">
        <v>1.38</v>
      </c>
      <c r="I13833" s="18">
        <v>1.69</v>
      </c>
      <c r="Q13833"/>
    </row>
    <row r="13834" spans="2:17" x14ac:dyDescent="0.25">
      <c r="B13834" s="18">
        <v>2013</v>
      </c>
      <c r="C13834" s="18" t="s">
        <v>8</v>
      </c>
      <c r="D13834" s="18" t="s">
        <v>205</v>
      </c>
      <c r="E13834" s="18" t="s">
        <v>2355</v>
      </c>
      <c r="F13834" s="18" t="s">
        <v>2360</v>
      </c>
      <c r="G13834" s="18">
        <v>648</v>
      </c>
      <c r="H13834" s="18">
        <v>1.3</v>
      </c>
      <c r="I13834" s="18">
        <v>1.79</v>
      </c>
      <c r="Q13834"/>
    </row>
    <row r="13835" spans="2:17" x14ac:dyDescent="0.25">
      <c r="B13835" s="18">
        <v>2013</v>
      </c>
      <c r="C13835" s="18" t="s">
        <v>8</v>
      </c>
      <c r="D13835" s="18" t="s">
        <v>205</v>
      </c>
      <c r="E13835" s="18" t="s">
        <v>2355</v>
      </c>
      <c r="F13835" s="18" t="s">
        <v>2361</v>
      </c>
      <c r="G13835" s="18">
        <v>636</v>
      </c>
      <c r="H13835" s="18">
        <v>1.49</v>
      </c>
      <c r="I13835" s="18">
        <v>1.63</v>
      </c>
      <c r="Q13835"/>
    </row>
    <row r="13836" spans="2:17" x14ac:dyDescent="0.25">
      <c r="B13836" s="18">
        <v>2013</v>
      </c>
      <c r="C13836" s="18" t="s">
        <v>8</v>
      </c>
      <c r="D13836" s="18" t="s">
        <v>205</v>
      </c>
      <c r="E13836" s="18" t="s">
        <v>2355</v>
      </c>
      <c r="F13836" s="18" t="s">
        <v>2362</v>
      </c>
      <c r="G13836" s="18">
        <v>756</v>
      </c>
      <c r="H13836" s="18">
        <v>1.37</v>
      </c>
      <c r="I13836" s="18">
        <v>1.81</v>
      </c>
      <c r="Q13836"/>
    </row>
    <row r="13837" spans="2:17" x14ac:dyDescent="0.25">
      <c r="B13837" s="18">
        <v>2013</v>
      </c>
      <c r="C13837" s="18" t="s">
        <v>8</v>
      </c>
      <c r="D13837" s="18" t="s">
        <v>205</v>
      </c>
      <c r="E13837" s="18" t="s">
        <v>2355</v>
      </c>
      <c r="F13837" s="18" t="s">
        <v>2363</v>
      </c>
      <c r="G13837" s="18">
        <v>696</v>
      </c>
      <c r="H13837" s="18">
        <v>1.46</v>
      </c>
      <c r="I13837" s="18">
        <v>1.71</v>
      </c>
      <c r="Q13837"/>
    </row>
    <row r="13838" spans="2:17" x14ac:dyDescent="0.25">
      <c r="B13838" s="18">
        <v>2013</v>
      </c>
      <c r="C13838" s="18" t="s">
        <v>8</v>
      </c>
      <c r="D13838" s="18" t="s">
        <v>205</v>
      </c>
      <c r="E13838" s="18" t="s">
        <v>2355</v>
      </c>
      <c r="F13838" s="18" t="s">
        <v>2364</v>
      </c>
      <c r="G13838" s="18">
        <v>1128</v>
      </c>
      <c r="H13838" s="18">
        <v>1.2</v>
      </c>
      <c r="I13838" s="18">
        <v>1.67</v>
      </c>
      <c r="Q13838"/>
    </row>
    <row r="13839" spans="2:17" x14ac:dyDescent="0.25">
      <c r="B13839" s="18">
        <v>2013</v>
      </c>
      <c r="C13839" s="18" t="s">
        <v>8</v>
      </c>
      <c r="D13839" s="18" t="s">
        <v>205</v>
      </c>
      <c r="E13839" s="18" t="s">
        <v>2355</v>
      </c>
      <c r="F13839" s="18" t="s">
        <v>2365</v>
      </c>
      <c r="G13839" s="18">
        <v>792</v>
      </c>
      <c r="H13839" s="18">
        <v>1.35</v>
      </c>
      <c r="I13839" s="18">
        <v>1.86</v>
      </c>
      <c r="Q13839"/>
    </row>
    <row r="13840" spans="2:17" x14ac:dyDescent="0.25">
      <c r="B13840" s="18">
        <v>2013</v>
      </c>
      <c r="C13840" s="18" t="s">
        <v>8</v>
      </c>
      <c r="D13840" s="18" t="s">
        <v>205</v>
      </c>
      <c r="E13840" s="18" t="s">
        <v>2355</v>
      </c>
      <c r="F13840" s="18" t="s">
        <v>2366</v>
      </c>
      <c r="G13840" s="18">
        <v>636</v>
      </c>
      <c r="H13840" s="18">
        <v>1.35</v>
      </c>
      <c r="I13840" s="18">
        <v>1.84</v>
      </c>
      <c r="Q13840"/>
    </row>
    <row r="13841" spans="2:17" x14ac:dyDescent="0.25">
      <c r="B13841" s="18">
        <v>2013</v>
      </c>
      <c r="C13841" s="18" t="s">
        <v>8</v>
      </c>
      <c r="D13841" s="18" t="s">
        <v>205</v>
      </c>
      <c r="E13841" s="18" t="s">
        <v>2355</v>
      </c>
      <c r="F13841" s="18" t="s">
        <v>2367</v>
      </c>
      <c r="G13841" s="18">
        <v>1092</v>
      </c>
      <c r="H13841" s="18">
        <v>1.41</v>
      </c>
      <c r="I13841" s="18">
        <v>1.89</v>
      </c>
      <c r="Q13841"/>
    </row>
    <row r="13842" spans="2:17" x14ac:dyDescent="0.25">
      <c r="B13842" s="18">
        <v>2013</v>
      </c>
      <c r="C13842" s="18" t="s">
        <v>8</v>
      </c>
      <c r="D13842" s="18" t="s">
        <v>205</v>
      </c>
      <c r="E13842" s="18" t="s">
        <v>2355</v>
      </c>
      <c r="F13842" s="18" t="s">
        <v>2368</v>
      </c>
      <c r="G13842" s="18">
        <v>1044</v>
      </c>
      <c r="H13842" s="18">
        <v>1.38</v>
      </c>
      <c r="I13842" s="18">
        <v>1.64</v>
      </c>
      <c r="Q13842"/>
    </row>
    <row r="13843" spans="2:17" x14ac:dyDescent="0.25">
      <c r="B13843" s="18">
        <v>2013</v>
      </c>
      <c r="C13843" s="18" t="s">
        <v>8</v>
      </c>
      <c r="D13843" s="18" t="s">
        <v>205</v>
      </c>
      <c r="E13843" s="18" t="s">
        <v>2355</v>
      </c>
      <c r="F13843" s="18" t="s">
        <v>2369</v>
      </c>
      <c r="G13843" s="18">
        <v>1164</v>
      </c>
      <c r="H13843" s="18">
        <v>1.1100000000000001</v>
      </c>
      <c r="I13843" s="18">
        <v>1.79</v>
      </c>
      <c r="Q13843"/>
    </row>
    <row r="13844" spans="2:17" x14ac:dyDescent="0.25">
      <c r="B13844" s="18">
        <v>2013</v>
      </c>
      <c r="C13844" s="18" t="s">
        <v>8</v>
      </c>
      <c r="D13844" s="18" t="s">
        <v>205</v>
      </c>
      <c r="E13844" s="18" t="s">
        <v>2355</v>
      </c>
      <c r="F13844" s="18" t="s">
        <v>2370</v>
      </c>
      <c r="G13844" s="18">
        <v>576</v>
      </c>
      <c r="H13844" s="18">
        <v>1.48</v>
      </c>
      <c r="I13844" s="18">
        <v>1.64</v>
      </c>
      <c r="Q13844"/>
    </row>
    <row r="13845" spans="2:17" x14ac:dyDescent="0.25">
      <c r="B13845" s="18">
        <v>2013</v>
      </c>
      <c r="C13845" s="18" t="s">
        <v>8</v>
      </c>
      <c r="D13845" s="18" t="s">
        <v>205</v>
      </c>
      <c r="E13845" s="18" t="s">
        <v>2355</v>
      </c>
      <c r="F13845" s="18" t="s">
        <v>2371</v>
      </c>
      <c r="G13845" s="18">
        <v>1152</v>
      </c>
      <c r="H13845" s="18">
        <v>1.19</v>
      </c>
      <c r="I13845" s="18">
        <v>1.87</v>
      </c>
      <c r="Q13845"/>
    </row>
    <row r="13846" spans="2:17" x14ac:dyDescent="0.25">
      <c r="B13846" s="18">
        <v>2013</v>
      </c>
      <c r="C13846" s="18" t="s">
        <v>8</v>
      </c>
      <c r="D13846" s="18" t="s">
        <v>205</v>
      </c>
      <c r="E13846" s="18" t="s">
        <v>2355</v>
      </c>
      <c r="F13846" s="18" t="s">
        <v>2372</v>
      </c>
      <c r="G13846" s="18">
        <v>1224</v>
      </c>
      <c r="H13846" s="18">
        <v>1.44</v>
      </c>
      <c r="I13846" s="18">
        <v>1.7</v>
      </c>
      <c r="Q13846"/>
    </row>
    <row r="13847" spans="2:17" x14ac:dyDescent="0.25">
      <c r="B13847" s="18">
        <v>2013</v>
      </c>
      <c r="C13847" s="18" t="s">
        <v>8</v>
      </c>
      <c r="D13847" s="18" t="s">
        <v>205</v>
      </c>
      <c r="E13847" s="18" t="s">
        <v>2355</v>
      </c>
      <c r="F13847" s="18" t="s">
        <v>2373</v>
      </c>
      <c r="G13847" s="18">
        <v>1008</v>
      </c>
      <c r="H13847" s="18">
        <v>1.17</v>
      </c>
      <c r="I13847" s="18">
        <v>1.9</v>
      </c>
      <c r="Q13847"/>
    </row>
    <row r="13848" spans="2:17" x14ac:dyDescent="0.25">
      <c r="B13848" s="18">
        <v>2013</v>
      </c>
      <c r="C13848" s="18" t="s">
        <v>8</v>
      </c>
      <c r="D13848" s="18" t="s">
        <v>205</v>
      </c>
      <c r="E13848" s="18" t="s">
        <v>2355</v>
      </c>
      <c r="F13848" s="18" t="s">
        <v>2374</v>
      </c>
      <c r="G13848" s="18">
        <v>1032</v>
      </c>
      <c r="H13848" s="18">
        <v>1.1100000000000001</v>
      </c>
      <c r="I13848" s="18">
        <v>1.64</v>
      </c>
      <c r="Q13848"/>
    </row>
    <row r="13849" spans="2:17" x14ac:dyDescent="0.25">
      <c r="B13849" s="18">
        <v>2013</v>
      </c>
      <c r="C13849" s="18" t="s">
        <v>8</v>
      </c>
      <c r="D13849" s="18" t="s">
        <v>205</v>
      </c>
      <c r="E13849" s="18" t="s">
        <v>2355</v>
      </c>
      <c r="F13849" s="18" t="s">
        <v>2375</v>
      </c>
      <c r="G13849" s="18">
        <v>672</v>
      </c>
      <c r="H13849" s="18">
        <v>1.44</v>
      </c>
      <c r="I13849" s="18">
        <v>1.69</v>
      </c>
      <c r="Q13849"/>
    </row>
    <row r="13850" spans="2:17" x14ac:dyDescent="0.25">
      <c r="B13850" s="18">
        <v>2013</v>
      </c>
      <c r="C13850" s="18" t="s">
        <v>8</v>
      </c>
      <c r="D13850" s="18" t="s">
        <v>205</v>
      </c>
      <c r="E13850" s="18" t="s">
        <v>2355</v>
      </c>
      <c r="F13850" s="18" t="s">
        <v>2376</v>
      </c>
      <c r="G13850" s="18">
        <v>924</v>
      </c>
      <c r="H13850" s="18">
        <v>1.1100000000000001</v>
      </c>
      <c r="I13850" s="18">
        <v>1.61</v>
      </c>
      <c r="Q13850"/>
    </row>
    <row r="13851" spans="2:17" x14ac:dyDescent="0.25">
      <c r="B13851" s="18">
        <v>2013</v>
      </c>
      <c r="C13851" s="18" t="s">
        <v>8</v>
      </c>
      <c r="D13851" s="18" t="s">
        <v>205</v>
      </c>
      <c r="E13851" s="18" t="s">
        <v>2355</v>
      </c>
      <c r="F13851" s="18" t="s">
        <v>2377</v>
      </c>
      <c r="G13851" s="18">
        <v>1284</v>
      </c>
      <c r="H13851" s="18">
        <v>1.48</v>
      </c>
      <c r="I13851" s="18">
        <v>1.9</v>
      </c>
      <c r="Q13851"/>
    </row>
    <row r="13852" spans="2:17" x14ac:dyDescent="0.25">
      <c r="B13852" s="18">
        <v>2013</v>
      </c>
      <c r="C13852" s="18" t="s">
        <v>8</v>
      </c>
      <c r="D13852" s="18" t="s">
        <v>205</v>
      </c>
      <c r="E13852" s="18" t="s">
        <v>2355</v>
      </c>
      <c r="F13852" s="18" t="s">
        <v>2378</v>
      </c>
      <c r="G13852" s="18">
        <v>816</v>
      </c>
      <c r="H13852" s="18">
        <v>1.17</v>
      </c>
      <c r="I13852" s="18">
        <v>1.63</v>
      </c>
      <c r="Q13852"/>
    </row>
    <row r="13853" spans="2:17" x14ac:dyDescent="0.25">
      <c r="B13853" s="18">
        <v>2013</v>
      </c>
      <c r="C13853" s="18" t="s">
        <v>8</v>
      </c>
      <c r="D13853" s="18" t="s">
        <v>205</v>
      </c>
      <c r="E13853" s="18" t="s">
        <v>2355</v>
      </c>
      <c r="F13853" s="18" t="s">
        <v>2379</v>
      </c>
      <c r="G13853" s="18">
        <v>1284</v>
      </c>
      <c r="H13853" s="18">
        <v>1.49</v>
      </c>
      <c r="I13853" s="18">
        <v>1.89</v>
      </c>
      <c r="Q13853"/>
    </row>
    <row r="13854" spans="2:17" x14ac:dyDescent="0.25">
      <c r="B13854" s="18">
        <v>2013</v>
      </c>
      <c r="C13854" s="18" t="s">
        <v>8</v>
      </c>
      <c r="D13854" s="18" t="s">
        <v>205</v>
      </c>
      <c r="E13854" s="18" t="s">
        <v>2355</v>
      </c>
      <c r="F13854" s="18" t="s">
        <v>2380</v>
      </c>
      <c r="G13854" s="18">
        <v>1080</v>
      </c>
      <c r="H13854" s="18">
        <v>1.1200000000000001</v>
      </c>
      <c r="I13854" s="18">
        <v>1.73</v>
      </c>
      <c r="Q13854"/>
    </row>
    <row r="13855" spans="2:17" x14ac:dyDescent="0.25">
      <c r="B13855" s="18">
        <v>2013</v>
      </c>
      <c r="C13855" s="18" t="s">
        <v>8</v>
      </c>
      <c r="D13855" s="18" t="s">
        <v>205</v>
      </c>
      <c r="E13855" s="18" t="s">
        <v>2355</v>
      </c>
      <c r="F13855" s="18" t="s">
        <v>2381</v>
      </c>
      <c r="G13855" s="18">
        <v>936</v>
      </c>
      <c r="H13855" s="18">
        <v>1.19</v>
      </c>
      <c r="I13855" s="18">
        <v>1.88</v>
      </c>
      <c r="Q13855"/>
    </row>
    <row r="13856" spans="2:17" x14ac:dyDescent="0.25">
      <c r="B13856" s="18">
        <v>2013</v>
      </c>
      <c r="C13856" s="18" t="s">
        <v>8</v>
      </c>
      <c r="D13856" s="18" t="s">
        <v>205</v>
      </c>
      <c r="E13856" s="18" t="s">
        <v>2355</v>
      </c>
      <c r="F13856" s="18" t="s">
        <v>2382</v>
      </c>
      <c r="G13856" s="18">
        <v>888</v>
      </c>
      <c r="H13856" s="18">
        <v>1.24</v>
      </c>
      <c r="I13856" s="18">
        <v>1.81</v>
      </c>
      <c r="Q13856"/>
    </row>
    <row r="13857" spans="2:17" x14ac:dyDescent="0.25">
      <c r="B13857" s="18">
        <v>2013</v>
      </c>
      <c r="C13857" s="18" t="s">
        <v>8</v>
      </c>
      <c r="D13857" s="18" t="s">
        <v>205</v>
      </c>
      <c r="E13857" s="18" t="s">
        <v>2355</v>
      </c>
      <c r="F13857" s="18" t="s">
        <v>2383</v>
      </c>
      <c r="G13857" s="18">
        <v>1020</v>
      </c>
      <c r="H13857" s="18">
        <v>1.1200000000000001</v>
      </c>
      <c r="I13857" s="18">
        <v>1.78</v>
      </c>
      <c r="Q13857"/>
    </row>
    <row r="13858" spans="2:17" x14ac:dyDescent="0.25">
      <c r="B13858" s="18">
        <v>2013</v>
      </c>
      <c r="C13858" s="18" t="s">
        <v>8</v>
      </c>
      <c r="D13858" s="18" t="s">
        <v>205</v>
      </c>
      <c r="E13858" s="18" t="s">
        <v>2355</v>
      </c>
      <c r="F13858" s="18" t="s">
        <v>2384</v>
      </c>
      <c r="G13858" s="18">
        <v>1260</v>
      </c>
      <c r="H13858" s="18">
        <v>1.5</v>
      </c>
      <c r="I13858" s="18">
        <v>1.61</v>
      </c>
      <c r="Q13858"/>
    </row>
    <row r="13859" spans="2:17" x14ac:dyDescent="0.25">
      <c r="B13859" s="18">
        <v>2013</v>
      </c>
      <c r="C13859" s="18" t="s">
        <v>8</v>
      </c>
      <c r="D13859" s="18" t="s">
        <v>205</v>
      </c>
      <c r="E13859" s="18" t="s">
        <v>2355</v>
      </c>
      <c r="F13859" s="18" t="s">
        <v>2385</v>
      </c>
      <c r="G13859" s="18">
        <v>1056</v>
      </c>
      <c r="H13859" s="18">
        <v>1.1000000000000001</v>
      </c>
      <c r="I13859" s="18">
        <v>1.9</v>
      </c>
      <c r="Q13859"/>
    </row>
    <row r="13860" spans="2:17" x14ac:dyDescent="0.25">
      <c r="B13860" s="18">
        <v>2013</v>
      </c>
      <c r="C13860" s="18" t="s">
        <v>8</v>
      </c>
      <c r="D13860" s="18" t="s">
        <v>205</v>
      </c>
      <c r="E13860" s="18" t="s">
        <v>2355</v>
      </c>
      <c r="F13860" s="18" t="s">
        <v>2386</v>
      </c>
      <c r="G13860" s="18">
        <v>1212</v>
      </c>
      <c r="H13860" s="18">
        <v>1.19</v>
      </c>
      <c r="I13860" s="18">
        <v>1.71</v>
      </c>
      <c r="Q13860"/>
    </row>
    <row r="13861" spans="2:17" x14ac:dyDescent="0.25">
      <c r="B13861" s="18">
        <v>2013</v>
      </c>
      <c r="C13861" s="18" t="s">
        <v>8</v>
      </c>
      <c r="D13861" s="18" t="s">
        <v>205</v>
      </c>
      <c r="E13861" s="18" t="s">
        <v>2355</v>
      </c>
      <c r="F13861" s="18" t="s">
        <v>2387</v>
      </c>
      <c r="G13861" s="18">
        <v>1260</v>
      </c>
      <c r="H13861" s="18">
        <v>1.19</v>
      </c>
      <c r="I13861" s="18">
        <v>1.84</v>
      </c>
      <c r="Q13861"/>
    </row>
    <row r="13862" spans="2:17" x14ac:dyDescent="0.25">
      <c r="B13862" s="18">
        <v>2013</v>
      </c>
      <c r="C13862" s="18" t="s">
        <v>8</v>
      </c>
      <c r="D13862" s="18" t="s">
        <v>205</v>
      </c>
      <c r="E13862" s="18" t="s">
        <v>2355</v>
      </c>
      <c r="F13862" s="18" t="s">
        <v>2388</v>
      </c>
      <c r="G13862" s="18">
        <v>1152</v>
      </c>
      <c r="H13862" s="18">
        <v>1.18</v>
      </c>
      <c r="I13862" s="18">
        <v>1.76</v>
      </c>
      <c r="Q13862"/>
    </row>
    <row r="13863" spans="2:17" x14ac:dyDescent="0.25">
      <c r="B13863" s="18">
        <v>2013</v>
      </c>
      <c r="C13863" s="18" t="s">
        <v>8</v>
      </c>
      <c r="D13863" s="18" t="s">
        <v>205</v>
      </c>
      <c r="E13863" s="18" t="s">
        <v>2355</v>
      </c>
      <c r="F13863" s="18" t="s">
        <v>2389</v>
      </c>
      <c r="G13863" s="18">
        <v>1044</v>
      </c>
      <c r="H13863" s="18">
        <v>1.26</v>
      </c>
      <c r="I13863" s="18">
        <v>1.8</v>
      </c>
      <c r="Q13863"/>
    </row>
    <row r="13864" spans="2:17" x14ac:dyDescent="0.25">
      <c r="B13864" s="18">
        <v>2013</v>
      </c>
      <c r="C13864" s="18" t="s">
        <v>8</v>
      </c>
      <c r="D13864" s="18" t="s">
        <v>205</v>
      </c>
      <c r="E13864" s="18" t="s">
        <v>2355</v>
      </c>
      <c r="F13864" s="18" t="s">
        <v>2390</v>
      </c>
      <c r="G13864" s="18">
        <v>720</v>
      </c>
      <c r="H13864" s="18">
        <v>1.37</v>
      </c>
      <c r="I13864" s="18">
        <v>1.65</v>
      </c>
      <c r="Q13864"/>
    </row>
    <row r="13865" spans="2:17" x14ac:dyDescent="0.25">
      <c r="B13865" s="18">
        <v>2013</v>
      </c>
      <c r="C13865" s="18" t="s">
        <v>8</v>
      </c>
      <c r="D13865" s="18" t="s">
        <v>205</v>
      </c>
      <c r="E13865" s="18" t="s">
        <v>2355</v>
      </c>
      <c r="F13865" s="18" t="s">
        <v>2391</v>
      </c>
      <c r="G13865" s="18">
        <v>1080</v>
      </c>
      <c r="H13865" s="18">
        <v>1.1399999999999999</v>
      </c>
      <c r="I13865" s="18">
        <v>1.87</v>
      </c>
      <c r="Q13865"/>
    </row>
    <row r="13866" spans="2:17" x14ac:dyDescent="0.25">
      <c r="B13866" s="18">
        <v>2013</v>
      </c>
      <c r="C13866" s="18" t="s">
        <v>8</v>
      </c>
      <c r="D13866" s="18" t="s">
        <v>205</v>
      </c>
      <c r="E13866" s="18" t="s">
        <v>2355</v>
      </c>
      <c r="F13866" s="18" t="s">
        <v>2392</v>
      </c>
      <c r="G13866" s="18">
        <v>1080</v>
      </c>
      <c r="H13866" s="18">
        <v>1.25</v>
      </c>
      <c r="I13866" s="18">
        <v>1.71</v>
      </c>
      <c r="Q13866"/>
    </row>
    <row r="13867" spans="2:17" x14ac:dyDescent="0.25">
      <c r="B13867" s="18">
        <v>2013</v>
      </c>
      <c r="C13867" s="18" t="s">
        <v>8</v>
      </c>
      <c r="D13867" s="18" t="s">
        <v>205</v>
      </c>
      <c r="E13867" s="18" t="s">
        <v>2355</v>
      </c>
      <c r="F13867" s="18" t="s">
        <v>2393</v>
      </c>
      <c r="G13867" s="18">
        <v>1068</v>
      </c>
      <c r="H13867" s="18">
        <v>1.38</v>
      </c>
      <c r="I13867" s="18">
        <v>1.79</v>
      </c>
      <c r="Q13867"/>
    </row>
    <row r="13868" spans="2:17" x14ac:dyDescent="0.25">
      <c r="B13868" s="18">
        <v>2013</v>
      </c>
      <c r="C13868" s="18" t="s">
        <v>8</v>
      </c>
      <c r="D13868" s="18" t="s">
        <v>205</v>
      </c>
      <c r="E13868" s="18" t="s">
        <v>2355</v>
      </c>
      <c r="F13868" s="18" t="s">
        <v>2394</v>
      </c>
      <c r="G13868" s="18">
        <v>576</v>
      </c>
      <c r="H13868" s="18">
        <v>1.31</v>
      </c>
      <c r="I13868" s="18">
        <v>1.64</v>
      </c>
      <c r="Q13868"/>
    </row>
    <row r="13869" spans="2:17" x14ac:dyDescent="0.25">
      <c r="B13869" s="18">
        <v>2013</v>
      </c>
      <c r="C13869" s="18" t="s">
        <v>8</v>
      </c>
      <c r="D13869" s="18" t="s">
        <v>205</v>
      </c>
      <c r="E13869" s="18" t="s">
        <v>2355</v>
      </c>
      <c r="F13869" s="18" t="s">
        <v>4103</v>
      </c>
      <c r="G13869" s="18">
        <v>792</v>
      </c>
      <c r="H13869" s="18">
        <v>1.17</v>
      </c>
      <c r="I13869" s="18">
        <v>1.85</v>
      </c>
      <c r="Q13869"/>
    </row>
    <row r="13870" spans="2:17" x14ac:dyDescent="0.25">
      <c r="B13870" s="18">
        <v>2013</v>
      </c>
      <c r="C13870" s="18" t="s">
        <v>8</v>
      </c>
      <c r="D13870" s="18" t="s">
        <v>205</v>
      </c>
      <c r="E13870" s="18" t="s">
        <v>2355</v>
      </c>
      <c r="F13870" s="18" t="s">
        <v>2395</v>
      </c>
      <c r="G13870" s="18">
        <v>888</v>
      </c>
      <c r="H13870" s="18">
        <v>1.42</v>
      </c>
      <c r="I13870" s="18">
        <v>1.71</v>
      </c>
      <c r="Q13870"/>
    </row>
    <row r="13871" spans="2:17" x14ac:dyDescent="0.25">
      <c r="B13871" s="18">
        <v>2013</v>
      </c>
      <c r="C13871" s="18" t="s">
        <v>8</v>
      </c>
      <c r="D13871" s="18" t="s">
        <v>205</v>
      </c>
      <c r="E13871" s="18" t="s">
        <v>2355</v>
      </c>
      <c r="F13871" s="18" t="s">
        <v>2396</v>
      </c>
      <c r="G13871" s="18">
        <v>984</v>
      </c>
      <c r="H13871" s="18">
        <v>1.36</v>
      </c>
      <c r="I13871" s="18">
        <v>1.64</v>
      </c>
      <c r="Q13871"/>
    </row>
    <row r="13872" spans="2:17" x14ac:dyDescent="0.25">
      <c r="B13872" s="18">
        <v>2013</v>
      </c>
      <c r="C13872" s="18" t="s">
        <v>8</v>
      </c>
      <c r="D13872" s="18" t="s">
        <v>205</v>
      </c>
      <c r="E13872" s="18" t="s">
        <v>2355</v>
      </c>
      <c r="F13872" s="18" t="s">
        <v>2397</v>
      </c>
      <c r="G13872" s="18">
        <v>576</v>
      </c>
      <c r="H13872" s="18">
        <v>1.1299999999999999</v>
      </c>
      <c r="I13872" s="18">
        <v>1.89</v>
      </c>
      <c r="Q13872"/>
    </row>
    <row r="13873" spans="2:17" x14ac:dyDescent="0.25">
      <c r="B13873" s="18">
        <v>2013</v>
      </c>
      <c r="C13873" s="18" t="s">
        <v>8</v>
      </c>
      <c r="D13873" s="18" t="s">
        <v>205</v>
      </c>
      <c r="E13873" s="18" t="s">
        <v>2355</v>
      </c>
      <c r="F13873" s="18" t="s">
        <v>2398</v>
      </c>
      <c r="G13873" s="18">
        <v>912</v>
      </c>
      <c r="H13873" s="18">
        <v>1.22</v>
      </c>
      <c r="I13873" s="18">
        <v>1.65</v>
      </c>
      <c r="Q13873"/>
    </row>
    <row r="13874" spans="2:17" x14ac:dyDescent="0.25">
      <c r="B13874" s="18">
        <v>2013</v>
      </c>
      <c r="C13874" s="18" t="s">
        <v>8</v>
      </c>
      <c r="D13874" s="18" t="s">
        <v>205</v>
      </c>
      <c r="E13874" s="18" t="s">
        <v>2355</v>
      </c>
      <c r="F13874" s="18" t="s">
        <v>2399</v>
      </c>
      <c r="G13874" s="18">
        <v>948</v>
      </c>
      <c r="H13874" s="18">
        <v>1.32</v>
      </c>
      <c r="I13874" s="18">
        <v>1.81</v>
      </c>
      <c r="Q13874"/>
    </row>
    <row r="13875" spans="2:17" x14ac:dyDescent="0.25">
      <c r="B13875" s="18">
        <v>2013</v>
      </c>
      <c r="C13875" s="18" t="s">
        <v>8</v>
      </c>
      <c r="D13875" s="18" t="s">
        <v>205</v>
      </c>
      <c r="E13875" s="18" t="s">
        <v>2355</v>
      </c>
      <c r="F13875" s="18" t="s">
        <v>2400</v>
      </c>
      <c r="G13875" s="18">
        <v>672</v>
      </c>
      <c r="H13875" s="18">
        <v>1.24</v>
      </c>
      <c r="I13875" s="18">
        <v>1.74</v>
      </c>
      <c r="Q13875"/>
    </row>
    <row r="13876" spans="2:17" x14ac:dyDescent="0.25">
      <c r="B13876" s="18">
        <v>2013</v>
      </c>
      <c r="C13876" s="18" t="s">
        <v>8</v>
      </c>
      <c r="D13876" s="18" t="s">
        <v>205</v>
      </c>
      <c r="E13876" s="18" t="s">
        <v>2355</v>
      </c>
      <c r="F13876" s="18" t="s">
        <v>2401</v>
      </c>
      <c r="G13876" s="18">
        <v>1188</v>
      </c>
      <c r="H13876" s="18">
        <v>1.1499999999999999</v>
      </c>
      <c r="I13876" s="18">
        <v>1.61</v>
      </c>
      <c r="Q13876"/>
    </row>
    <row r="13877" spans="2:17" x14ac:dyDescent="0.25">
      <c r="B13877" s="18">
        <v>2013</v>
      </c>
      <c r="C13877" s="18" t="s">
        <v>8</v>
      </c>
      <c r="D13877" s="18" t="s">
        <v>205</v>
      </c>
      <c r="E13877" s="18" t="s">
        <v>2355</v>
      </c>
      <c r="F13877" s="18" t="s">
        <v>2402</v>
      </c>
      <c r="G13877" s="18">
        <v>936</v>
      </c>
      <c r="H13877" s="18">
        <v>1.35</v>
      </c>
      <c r="I13877" s="18">
        <v>1.87</v>
      </c>
      <c r="Q13877"/>
    </row>
    <row r="13878" spans="2:17" x14ac:dyDescent="0.25">
      <c r="B13878" s="18">
        <v>2013</v>
      </c>
      <c r="C13878" s="18" t="s">
        <v>8</v>
      </c>
      <c r="D13878" s="18" t="s">
        <v>205</v>
      </c>
      <c r="E13878" s="18" t="s">
        <v>2355</v>
      </c>
      <c r="F13878" s="18" t="s">
        <v>2403</v>
      </c>
      <c r="G13878" s="18">
        <v>780</v>
      </c>
      <c r="H13878" s="18">
        <v>1.42</v>
      </c>
      <c r="I13878" s="18">
        <v>1.85</v>
      </c>
      <c r="Q13878"/>
    </row>
    <row r="13879" spans="2:17" x14ac:dyDescent="0.25">
      <c r="B13879" s="18">
        <v>2013</v>
      </c>
      <c r="C13879" s="18" t="s">
        <v>8</v>
      </c>
      <c r="D13879" s="18" t="s">
        <v>205</v>
      </c>
      <c r="E13879" s="18" t="s">
        <v>2355</v>
      </c>
      <c r="F13879" s="18" t="s">
        <v>2404</v>
      </c>
      <c r="G13879" s="18">
        <v>1260</v>
      </c>
      <c r="H13879" s="18">
        <v>1.17</v>
      </c>
      <c r="I13879" s="18">
        <v>1.88</v>
      </c>
      <c r="Q13879"/>
    </row>
    <row r="13880" spans="2:17" x14ac:dyDescent="0.25">
      <c r="B13880" s="18">
        <v>2013</v>
      </c>
      <c r="C13880" s="18" t="s">
        <v>8</v>
      </c>
      <c r="D13880" s="18" t="s">
        <v>205</v>
      </c>
      <c r="E13880" s="18" t="s">
        <v>2355</v>
      </c>
      <c r="F13880" s="18" t="s">
        <v>2405</v>
      </c>
      <c r="G13880" s="18">
        <v>1284</v>
      </c>
      <c r="H13880" s="18">
        <v>1.26</v>
      </c>
      <c r="I13880" s="18">
        <v>1.74</v>
      </c>
      <c r="Q13880"/>
    </row>
    <row r="13881" spans="2:17" x14ac:dyDescent="0.25">
      <c r="B13881" s="18">
        <v>2013</v>
      </c>
      <c r="C13881" s="18" t="s">
        <v>8</v>
      </c>
      <c r="D13881" s="18" t="s">
        <v>205</v>
      </c>
      <c r="E13881" s="18" t="s">
        <v>2355</v>
      </c>
      <c r="F13881" s="18" t="s">
        <v>2406</v>
      </c>
      <c r="G13881" s="18">
        <v>804</v>
      </c>
      <c r="H13881" s="18">
        <v>1.44</v>
      </c>
      <c r="I13881" s="18">
        <v>1.88</v>
      </c>
      <c r="Q13881"/>
    </row>
    <row r="13882" spans="2:17" x14ac:dyDescent="0.25">
      <c r="B13882" s="18">
        <v>2013</v>
      </c>
      <c r="C13882" s="18" t="s">
        <v>8</v>
      </c>
      <c r="D13882" s="18" t="s">
        <v>205</v>
      </c>
      <c r="E13882" s="18" t="s">
        <v>2355</v>
      </c>
      <c r="F13882" s="18" t="s">
        <v>2407</v>
      </c>
      <c r="G13882" s="18">
        <v>696</v>
      </c>
      <c r="H13882" s="18">
        <v>1.39</v>
      </c>
      <c r="I13882" s="18">
        <v>1.7</v>
      </c>
      <c r="Q13882"/>
    </row>
    <row r="13883" spans="2:17" x14ac:dyDescent="0.25">
      <c r="B13883" s="18">
        <v>2013</v>
      </c>
      <c r="C13883" s="18" t="s">
        <v>8</v>
      </c>
      <c r="D13883" s="18" t="s">
        <v>205</v>
      </c>
      <c r="E13883" s="18" t="s">
        <v>2355</v>
      </c>
      <c r="F13883" s="18" t="s">
        <v>2408</v>
      </c>
      <c r="G13883" s="18">
        <v>1272</v>
      </c>
      <c r="H13883" s="18">
        <v>1.23</v>
      </c>
      <c r="I13883" s="18">
        <v>1.75</v>
      </c>
      <c r="Q13883"/>
    </row>
    <row r="13884" spans="2:17" x14ac:dyDescent="0.25">
      <c r="B13884" s="18">
        <v>2013</v>
      </c>
      <c r="C13884" s="18" t="s">
        <v>8</v>
      </c>
      <c r="D13884" s="18" t="s">
        <v>205</v>
      </c>
      <c r="E13884" s="18" t="s">
        <v>2355</v>
      </c>
      <c r="F13884" s="18" t="s">
        <v>2409</v>
      </c>
      <c r="G13884" s="18">
        <v>984</v>
      </c>
      <c r="H13884" s="18">
        <v>1.35</v>
      </c>
      <c r="I13884" s="18">
        <v>1.73</v>
      </c>
      <c r="Q13884"/>
    </row>
    <row r="13885" spans="2:17" x14ac:dyDescent="0.25">
      <c r="B13885" s="18">
        <v>2013</v>
      </c>
      <c r="C13885" s="18" t="s">
        <v>8</v>
      </c>
      <c r="D13885" s="18" t="s">
        <v>205</v>
      </c>
      <c r="E13885" s="18" t="s">
        <v>2355</v>
      </c>
      <c r="F13885" s="18" t="s">
        <v>2410</v>
      </c>
      <c r="G13885" s="18">
        <v>1248</v>
      </c>
      <c r="H13885" s="18">
        <v>1.42</v>
      </c>
      <c r="I13885" s="18">
        <v>1.7</v>
      </c>
      <c r="Q13885"/>
    </row>
    <row r="13886" spans="2:17" x14ac:dyDescent="0.25">
      <c r="B13886" s="18">
        <v>2013</v>
      </c>
      <c r="C13886" s="18" t="s">
        <v>8</v>
      </c>
      <c r="D13886" s="18" t="s">
        <v>205</v>
      </c>
      <c r="E13886" s="18" t="s">
        <v>2355</v>
      </c>
      <c r="F13886" s="18" t="s">
        <v>2411</v>
      </c>
      <c r="G13886" s="18">
        <v>1212</v>
      </c>
      <c r="H13886" s="18">
        <v>1.35</v>
      </c>
      <c r="I13886" s="18">
        <v>1.7</v>
      </c>
      <c r="Q13886"/>
    </row>
    <row r="13887" spans="2:17" x14ac:dyDescent="0.25">
      <c r="B13887" s="18">
        <v>2013</v>
      </c>
      <c r="C13887" s="18" t="s">
        <v>8</v>
      </c>
      <c r="D13887" s="18" t="s">
        <v>205</v>
      </c>
      <c r="E13887" s="18" t="s">
        <v>2355</v>
      </c>
      <c r="F13887" s="18" t="s">
        <v>3799</v>
      </c>
      <c r="G13887" s="18">
        <v>1248</v>
      </c>
      <c r="H13887" s="18">
        <v>1.1499999999999999</v>
      </c>
      <c r="I13887" s="18">
        <v>1.65</v>
      </c>
      <c r="Q13887"/>
    </row>
    <row r="13888" spans="2:17" x14ac:dyDescent="0.25">
      <c r="B13888" s="18">
        <v>2013</v>
      </c>
      <c r="C13888" s="18" t="s">
        <v>8</v>
      </c>
      <c r="D13888" s="18" t="s">
        <v>205</v>
      </c>
      <c r="E13888" s="18" t="s">
        <v>2355</v>
      </c>
      <c r="F13888" s="18" t="s">
        <v>2412</v>
      </c>
      <c r="G13888" s="18">
        <v>744</v>
      </c>
      <c r="H13888" s="18">
        <v>1.1399999999999999</v>
      </c>
      <c r="I13888" s="18">
        <v>1.82</v>
      </c>
      <c r="Q13888"/>
    </row>
    <row r="13889" spans="2:17" x14ac:dyDescent="0.25">
      <c r="B13889" s="18">
        <v>2013</v>
      </c>
      <c r="C13889" s="18" t="s">
        <v>8</v>
      </c>
      <c r="D13889" s="18" t="s">
        <v>205</v>
      </c>
      <c r="E13889" s="18" t="s">
        <v>2355</v>
      </c>
      <c r="F13889" s="18" t="s">
        <v>2413</v>
      </c>
      <c r="G13889" s="18">
        <v>576</v>
      </c>
      <c r="H13889" s="18">
        <v>1.1399999999999999</v>
      </c>
      <c r="I13889" s="18">
        <v>1.61</v>
      </c>
      <c r="Q13889"/>
    </row>
    <row r="13890" spans="2:17" x14ac:dyDescent="0.25">
      <c r="B13890" s="18">
        <v>2013</v>
      </c>
      <c r="C13890" s="18" t="s">
        <v>8</v>
      </c>
      <c r="D13890" s="18" t="s">
        <v>205</v>
      </c>
      <c r="E13890" s="18" t="s">
        <v>2355</v>
      </c>
      <c r="F13890" s="18" t="s">
        <v>2414</v>
      </c>
      <c r="G13890" s="18">
        <v>1296</v>
      </c>
      <c r="H13890" s="18">
        <v>1.17</v>
      </c>
      <c r="I13890" s="18">
        <v>1.9</v>
      </c>
      <c r="Q13890"/>
    </row>
    <row r="13891" spans="2:17" x14ac:dyDescent="0.25">
      <c r="B13891" s="18">
        <v>2013</v>
      </c>
      <c r="C13891" s="18" t="s">
        <v>2415</v>
      </c>
      <c r="D13891" s="18" t="s">
        <v>2416</v>
      </c>
      <c r="E13891" s="18" t="s">
        <v>2417</v>
      </c>
      <c r="F13891" s="18" t="s">
        <v>2418</v>
      </c>
      <c r="G13891" s="18">
        <v>144</v>
      </c>
      <c r="H13891" s="18">
        <v>2.5733333333333333</v>
      </c>
      <c r="I13891" s="18">
        <v>2.94</v>
      </c>
      <c r="Q13891"/>
    </row>
    <row r="13892" spans="2:17" x14ac:dyDescent="0.25">
      <c r="B13892" s="18">
        <v>2013</v>
      </c>
      <c r="C13892" s="18" t="s">
        <v>2415</v>
      </c>
      <c r="D13892" s="18" t="s">
        <v>2416</v>
      </c>
      <c r="E13892" s="18" t="s">
        <v>2417</v>
      </c>
      <c r="F13892" s="18" t="s">
        <v>2419</v>
      </c>
      <c r="G13892" s="18">
        <v>132</v>
      </c>
      <c r="H13892" s="18">
        <v>2.3066666666666666</v>
      </c>
      <c r="I13892" s="18">
        <v>2.9333333333333331</v>
      </c>
      <c r="Q13892"/>
    </row>
    <row r="13893" spans="2:17" x14ac:dyDescent="0.25">
      <c r="B13893" s="18">
        <v>2013</v>
      </c>
      <c r="C13893" s="18" t="s">
        <v>2415</v>
      </c>
      <c r="D13893" s="18" t="s">
        <v>2416</v>
      </c>
      <c r="E13893" s="18" t="s">
        <v>2417</v>
      </c>
      <c r="F13893" s="18" t="s">
        <v>2420</v>
      </c>
      <c r="G13893" s="18">
        <v>156</v>
      </c>
      <c r="H13893" s="18">
        <v>2.3066666666666666</v>
      </c>
      <c r="I13893" s="18">
        <v>2.92</v>
      </c>
      <c r="Q13893"/>
    </row>
    <row r="13894" spans="2:17" x14ac:dyDescent="0.25">
      <c r="B13894" s="18">
        <v>2013</v>
      </c>
      <c r="C13894" s="18" t="s">
        <v>2415</v>
      </c>
      <c r="D13894" s="18" t="s">
        <v>2416</v>
      </c>
      <c r="E13894" s="18" t="s">
        <v>2417</v>
      </c>
      <c r="F13894" s="18" t="s">
        <v>2421</v>
      </c>
      <c r="G13894" s="18">
        <v>120</v>
      </c>
      <c r="H13894" s="18">
        <v>2.5466666666666669</v>
      </c>
      <c r="I13894" s="18">
        <v>2.9066666666666667</v>
      </c>
      <c r="Q13894"/>
    </row>
    <row r="13895" spans="2:17" x14ac:dyDescent="0.25">
      <c r="B13895" s="18">
        <v>2013</v>
      </c>
      <c r="C13895" s="18" t="s">
        <v>2415</v>
      </c>
      <c r="D13895" s="18" t="s">
        <v>2416</v>
      </c>
      <c r="E13895" s="18" t="s">
        <v>2417</v>
      </c>
      <c r="F13895" s="18" t="s">
        <v>2422</v>
      </c>
      <c r="G13895" s="18">
        <v>168</v>
      </c>
      <c r="H13895" s="18">
        <v>2.6933333333333334</v>
      </c>
      <c r="I13895" s="18">
        <v>2.9266666666666667</v>
      </c>
      <c r="Q13895"/>
    </row>
    <row r="13896" spans="2:17" x14ac:dyDescent="0.25">
      <c r="B13896" s="18">
        <v>2013</v>
      </c>
      <c r="C13896" s="18" t="s">
        <v>2415</v>
      </c>
      <c r="D13896" s="18" t="s">
        <v>2416</v>
      </c>
      <c r="E13896" s="18" t="s">
        <v>2417</v>
      </c>
      <c r="F13896" s="18" t="s">
        <v>2423</v>
      </c>
      <c r="G13896" s="18">
        <v>168</v>
      </c>
      <c r="H13896" s="18">
        <v>2.3866666666666667</v>
      </c>
      <c r="I13896" s="18">
        <v>2.8733333333333335</v>
      </c>
      <c r="Q13896"/>
    </row>
    <row r="13897" spans="2:17" x14ac:dyDescent="0.25">
      <c r="B13897" s="18">
        <v>2013</v>
      </c>
      <c r="C13897" s="18" t="s">
        <v>2415</v>
      </c>
      <c r="D13897" s="18" t="s">
        <v>2416</v>
      </c>
      <c r="E13897" s="18" t="s">
        <v>2417</v>
      </c>
      <c r="F13897" s="18" t="s">
        <v>2424</v>
      </c>
      <c r="G13897" s="18">
        <v>168</v>
      </c>
      <c r="H13897" s="18">
        <v>2.6666666666666665</v>
      </c>
      <c r="I13897" s="18">
        <v>2.8866666666666667</v>
      </c>
      <c r="Q13897"/>
    </row>
    <row r="13898" spans="2:17" x14ac:dyDescent="0.25">
      <c r="B13898" s="18">
        <v>2013</v>
      </c>
      <c r="C13898" s="18" t="s">
        <v>2415</v>
      </c>
      <c r="D13898" s="18" t="s">
        <v>2416</v>
      </c>
      <c r="E13898" s="18" t="s">
        <v>2417</v>
      </c>
      <c r="F13898" s="18" t="s">
        <v>2425</v>
      </c>
      <c r="G13898" s="18">
        <v>120</v>
      </c>
      <c r="H13898" s="18">
        <v>2.3933333333333335</v>
      </c>
      <c r="I13898" s="18">
        <v>2.88</v>
      </c>
      <c r="Q13898"/>
    </row>
    <row r="13899" spans="2:17" x14ac:dyDescent="0.25">
      <c r="B13899" s="18">
        <v>2013</v>
      </c>
      <c r="C13899" s="18" t="s">
        <v>2415</v>
      </c>
      <c r="D13899" s="18" t="s">
        <v>2416</v>
      </c>
      <c r="E13899" s="18" t="s">
        <v>2417</v>
      </c>
      <c r="F13899" s="18" t="s">
        <v>2426</v>
      </c>
      <c r="G13899" s="18">
        <v>132</v>
      </c>
      <c r="H13899" s="18">
        <v>2.7266666666666666</v>
      </c>
      <c r="I13899" s="18">
        <v>2.88</v>
      </c>
      <c r="Q13899"/>
    </row>
    <row r="13900" spans="2:17" x14ac:dyDescent="0.25">
      <c r="B13900" s="18">
        <v>2013</v>
      </c>
      <c r="C13900" s="18" t="s">
        <v>2415</v>
      </c>
      <c r="D13900" s="18" t="s">
        <v>2416</v>
      </c>
      <c r="E13900" s="18" t="s">
        <v>2417</v>
      </c>
      <c r="F13900" s="18" t="s">
        <v>2427</v>
      </c>
      <c r="G13900" s="18">
        <v>156</v>
      </c>
      <c r="H13900" s="18">
        <v>2.66</v>
      </c>
      <c r="I13900" s="18">
        <v>2.9</v>
      </c>
      <c r="Q13900"/>
    </row>
    <row r="13901" spans="2:17" x14ac:dyDescent="0.25">
      <c r="B13901" s="18">
        <v>2013</v>
      </c>
      <c r="C13901" s="18" t="s">
        <v>2415</v>
      </c>
      <c r="D13901" s="18" t="s">
        <v>2416</v>
      </c>
      <c r="E13901" s="18" t="s">
        <v>2417</v>
      </c>
      <c r="F13901" s="18" t="s">
        <v>2428</v>
      </c>
      <c r="G13901" s="18">
        <v>168</v>
      </c>
      <c r="H13901" s="18">
        <v>2.6333333333333333</v>
      </c>
      <c r="I13901" s="18">
        <v>2.9266666666666667</v>
      </c>
      <c r="Q13901"/>
    </row>
    <row r="13902" spans="2:17" x14ac:dyDescent="0.25">
      <c r="B13902" s="18">
        <v>2013</v>
      </c>
      <c r="C13902" s="18" t="s">
        <v>2415</v>
      </c>
      <c r="D13902" s="18" t="s">
        <v>2416</v>
      </c>
      <c r="E13902" s="18" t="s">
        <v>2417</v>
      </c>
      <c r="F13902" s="18" t="s">
        <v>2429</v>
      </c>
      <c r="G13902" s="18">
        <v>180</v>
      </c>
      <c r="H13902" s="18">
        <v>2.5133333333333332</v>
      </c>
      <c r="I13902" s="18">
        <v>2.9133333333333336</v>
      </c>
      <c r="Q13902"/>
    </row>
    <row r="13903" spans="2:17" x14ac:dyDescent="0.25">
      <c r="B13903" s="18">
        <v>2013</v>
      </c>
      <c r="C13903" s="18" t="s">
        <v>2415</v>
      </c>
      <c r="D13903" s="18" t="s">
        <v>2416</v>
      </c>
      <c r="E13903" s="18" t="s">
        <v>2417</v>
      </c>
      <c r="F13903" s="18" t="s">
        <v>2430</v>
      </c>
      <c r="G13903" s="18">
        <v>156</v>
      </c>
      <c r="H13903" s="18">
        <v>2.6866666666666665</v>
      </c>
      <c r="I13903" s="18">
        <v>2.9133333333333336</v>
      </c>
      <c r="Q13903"/>
    </row>
    <row r="13904" spans="2:17" x14ac:dyDescent="0.25">
      <c r="B13904" s="18">
        <v>2013</v>
      </c>
      <c r="C13904" s="18" t="s">
        <v>2415</v>
      </c>
      <c r="D13904" s="18" t="s">
        <v>2416</v>
      </c>
      <c r="E13904" s="18" t="s">
        <v>2417</v>
      </c>
      <c r="F13904" s="18" t="s">
        <v>2431</v>
      </c>
      <c r="G13904" s="18">
        <v>180</v>
      </c>
      <c r="H13904" s="18">
        <v>2.6933333333333334</v>
      </c>
      <c r="I13904" s="18">
        <v>2.9466666666666668</v>
      </c>
      <c r="Q13904"/>
    </row>
    <row r="13905" spans="2:17" x14ac:dyDescent="0.25">
      <c r="B13905" s="18">
        <v>2013</v>
      </c>
      <c r="C13905" s="18" t="s">
        <v>2415</v>
      </c>
      <c r="D13905" s="18" t="s">
        <v>2416</v>
      </c>
      <c r="E13905" s="18" t="s">
        <v>2417</v>
      </c>
      <c r="F13905" s="18" t="s">
        <v>2432</v>
      </c>
      <c r="G13905" s="18">
        <v>120</v>
      </c>
      <c r="H13905" s="18">
        <v>2.7666666666666666</v>
      </c>
      <c r="I13905" s="18">
        <v>2.9066666666666667</v>
      </c>
      <c r="Q13905"/>
    </row>
    <row r="13906" spans="2:17" x14ac:dyDescent="0.25">
      <c r="B13906" s="18">
        <v>2013</v>
      </c>
      <c r="C13906" s="18" t="s">
        <v>2415</v>
      </c>
      <c r="D13906" s="18" t="s">
        <v>2416</v>
      </c>
      <c r="E13906" s="18" t="s">
        <v>2417</v>
      </c>
      <c r="F13906" s="18" t="s">
        <v>2433</v>
      </c>
      <c r="G13906" s="18">
        <v>132</v>
      </c>
      <c r="H13906" s="18">
        <v>2.68</v>
      </c>
      <c r="I13906" s="18">
        <v>2.9666666666666668</v>
      </c>
      <c r="Q13906"/>
    </row>
    <row r="13907" spans="2:17" x14ac:dyDescent="0.25">
      <c r="B13907" s="18">
        <v>2013</v>
      </c>
      <c r="C13907" s="18" t="s">
        <v>2415</v>
      </c>
      <c r="D13907" s="18" t="s">
        <v>2416</v>
      </c>
      <c r="E13907" s="18" t="s">
        <v>2417</v>
      </c>
      <c r="F13907" s="18" t="s">
        <v>2434</v>
      </c>
      <c r="G13907" s="18">
        <v>180</v>
      </c>
      <c r="H13907" s="18">
        <v>2.5333333333333332</v>
      </c>
      <c r="I13907" s="18">
        <v>3</v>
      </c>
      <c r="Q13907"/>
    </row>
    <row r="13908" spans="2:17" x14ac:dyDescent="0.25">
      <c r="B13908" s="18">
        <v>2013</v>
      </c>
      <c r="C13908" s="18" t="s">
        <v>2415</v>
      </c>
      <c r="D13908" s="18" t="s">
        <v>2416</v>
      </c>
      <c r="E13908" s="18" t="s">
        <v>2417</v>
      </c>
      <c r="F13908" s="18" t="s">
        <v>2435</v>
      </c>
      <c r="G13908" s="18">
        <v>132</v>
      </c>
      <c r="H13908" s="18">
        <v>2.5266666666666668</v>
      </c>
      <c r="I13908" s="18">
        <v>2.8933333333333335</v>
      </c>
      <c r="Q13908"/>
    </row>
    <row r="13909" spans="2:17" x14ac:dyDescent="0.25">
      <c r="B13909" s="18">
        <v>2013</v>
      </c>
      <c r="C13909" s="18" t="s">
        <v>2415</v>
      </c>
      <c r="D13909" s="18" t="s">
        <v>2416</v>
      </c>
      <c r="E13909" s="18" t="s">
        <v>2417</v>
      </c>
      <c r="F13909" s="18" t="s">
        <v>2436</v>
      </c>
      <c r="G13909" s="18">
        <v>132</v>
      </c>
      <c r="H13909" s="18">
        <v>2.44</v>
      </c>
      <c r="I13909" s="18">
        <v>2.98</v>
      </c>
      <c r="Q13909"/>
    </row>
    <row r="13910" spans="2:17" x14ac:dyDescent="0.25">
      <c r="B13910" s="18">
        <v>2013</v>
      </c>
      <c r="C13910" s="18" t="s">
        <v>2415</v>
      </c>
      <c r="D13910" s="18" t="s">
        <v>2416</v>
      </c>
      <c r="E13910" s="18" t="s">
        <v>2417</v>
      </c>
      <c r="F13910" s="18" t="s">
        <v>2437</v>
      </c>
      <c r="G13910" s="18">
        <v>132</v>
      </c>
      <c r="H13910" s="18">
        <v>2.3666666666666667</v>
      </c>
      <c r="I13910" s="18">
        <v>2.9466666666666668</v>
      </c>
      <c r="Q13910"/>
    </row>
    <row r="13911" spans="2:17" x14ac:dyDescent="0.25">
      <c r="B13911" s="18">
        <v>2013</v>
      </c>
      <c r="C13911" s="18" t="s">
        <v>2415</v>
      </c>
      <c r="D13911" s="18" t="s">
        <v>2416</v>
      </c>
      <c r="E13911" s="18" t="s">
        <v>2417</v>
      </c>
      <c r="F13911" s="18" t="s">
        <v>2438</v>
      </c>
      <c r="G13911" s="18">
        <v>120</v>
      </c>
      <c r="H13911" s="18">
        <v>2.5266666666666668</v>
      </c>
      <c r="I13911" s="18">
        <v>2.9666666666666668</v>
      </c>
      <c r="Q13911"/>
    </row>
    <row r="13912" spans="2:17" x14ac:dyDescent="0.25">
      <c r="B13912" s="18">
        <v>2013</v>
      </c>
      <c r="C13912" s="18" t="s">
        <v>2415</v>
      </c>
      <c r="D13912" s="18" t="s">
        <v>2416</v>
      </c>
      <c r="E13912" s="18" t="s">
        <v>2417</v>
      </c>
      <c r="F13912" s="18" t="s">
        <v>2439</v>
      </c>
      <c r="G13912" s="18">
        <v>132</v>
      </c>
      <c r="H13912" s="18">
        <v>2.64</v>
      </c>
      <c r="I13912" s="18">
        <v>3</v>
      </c>
      <c r="Q13912"/>
    </row>
    <row r="13913" spans="2:17" x14ac:dyDescent="0.25">
      <c r="B13913" s="18">
        <v>2013</v>
      </c>
      <c r="C13913" s="18" t="s">
        <v>2415</v>
      </c>
      <c r="D13913" s="18" t="s">
        <v>2416</v>
      </c>
      <c r="E13913" s="18" t="s">
        <v>2417</v>
      </c>
      <c r="F13913" s="18" t="s">
        <v>2440</v>
      </c>
      <c r="G13913" s="18">
        <v>144</v>
      </c>
      <c r="H13913" s="18">
        <v>2.5</v>
      </c>
      <c r="I13913" s="18">
        <v>2.9933333333333332</v>
      </c>
      <c r="Q13913"/>
    </row>
    <row r="13914" spans="2:17" x14ac:dyDescent="0.25">
      <c r="B13914" s="18">
        <v>2013</v>
      </c>
      <c r="C13914" s="18" t="s">
        <v>2415</v>
      </c>
      <c r="D13914" s="18" t="s">
        <v>2416</v>
      </c>
      <c r="E13914" s="18" t="s">
        <v>2417</v>
      </c>
      <c r="F13914" s="18" t="s">
        <v>2441</v>
      </c>
      <c r="G13914" s="18">
        <v>156</v>
      </c>
      <c r="H13914" s="18">
        <v>2.5466666666666669</v>
      </c>
      <c r="I13914" s="18">
        <v>2.96</v>
      </c>
      <c r="Q13914"/>
    </row>
    <row r="13915" spans="2:17" x14ac:dyDescent="0.25">
      <c r="B13915" s="18">
        <v>2013</v>
      </c>
      <c r="C13915" s="18" t="s">
        <v>2415</v>
      </c>
      <c r="D13915" s="18" t="s">
        <v>2416</v>
      </c>
      <c r="E13915" s="18" t="s">
        <v>2417</v>
      </c>
      <c r="F13915" s="18" t="s">
        <v>2442</v>
      </c>
      <c r="G13915" s="18">
        <v>132</v>
      </c>
      <c r="H13915" s="18">
        <v>2.56</v>
      </c>
      <c r="I13915" s="18">
        <v>2.8866666666666667</v>
      </c>
      <c r="Q13915"/>
    </row>
    <row r="13916" spans="2:17" x14ac:dyDescent="0.25">
      <c r="B13916" s="18">
        <v>2013</v>
      </c>
      <c r="C13916" s="18" t="s">
        <v>2415</v>
      </c>
      <c r="D13916" s="18" t="s">
        <v>2416</v>
      </c>
      <c r="E13916" s="18" t="s">
        <v>2417</v>
      </c>
      <c r="F13916" s="18" t="s">
        <v>2443</v>
      </c>
      <c r="G13916" s="18">
        <v>168</v>
      </c>
      <c r="H13916" s="18">
        <v>2.6466666666666665</v>
      </c>
      <c r="I13916" s="18">
        <v>2.9066666666666667</v>
      </c>
      <c r="Q13916"/>
    </row>
    <row r="13917" spans="2:17" x14ac:dyDescent="0.25">
      <c r="B13917" s="18">
        <v>2013</v>
      </c>
      <c r="C13917" s="18" t="s">
        <v>2415</v>
      </c>
      <c r="D13917" s="18" t="s">
        <v>2416</v>
      </c>
      <c r="E13917" s="18" t="s">
        <v>2417</v>
      </c>
      <c r="F13917" s="18" t="s">
        <v>2444</v>
      </c>
      <c r="G13917" s="18">
        <v>180</v>
      </c>
      <c r="H13917" s="18">
        <v>2.6933333333333334</v>
      </c>
      <c r="I13917" s="18">
        <v>2.9</v>
      </c>
      <c r="Q13917"/>
    </row>
    <row r="13918" spans="2:17" x14ac:dyDescent="0.25">
      <c r="B13918" s="18">
        <v>2013</v>
      </c>
      <c r="C13918" s="18" t="s">
        <v>2415</v>
      </c>
      <c r="D13918" s="18" t="s">
        <v>2416</v>
      </c>
      <c r="E13918" s="18" t="s">
        <v>2417</v>
      </c>
      <c r="F13918" s="18" t="s">
        <v>2445</v>
      </c>
      <c r="G13918" s="18">
        <v>180</v>
      </c>
      <c r="H13918" s="18">
        <v>2.8</v>
      </c>
      <c r="I13918" s="18">
        <v>2.9333333333333331</v>
      </c>
      <c r="Q13918"/>
    </row>
    <row r="13919" spans="2:17" x14ac:dyDescent="0.25">
      <c r="B13919" s="18">
        <v>2013</v>
      </c>
      <c r="C13919" s="18" t="s">
        <v>2415</v>
      </c>
      <c r="D13919" s="18" t="s">
        <v>2416</v>
      </c>
      <c r="E13919" s="18" t="s">
        <v>2417</v>
      </c>
      <c r="F13919" s="18" t="s">
        <v>2446</v>
      </c>
      <c r="G13919" s="18">
        <v>132</v>
      </c>
      <c r="H13919" s="18">
        <v>2.6133333333333333</v>
      </c>
      <c r="I13919" s="18">
        <v>2.9</v>
      </c>
      <c r="Q13919"/>
    </row>
    <row r="13920" spans="2:17" x14ac:dyDescent="0.25">
      <c r="B13920" s="18">
        <v>2013</v>
      </c>
      <c r="C13920" s="18" t="s">
        <v>2415</v>
      </c>
      <c r="D13920" s="18" t="s">
        <v>2416</v>
      </c>
      <c r="E13920" s="18" t="s">
        <v>2417</v>
      </c>
      <c r="F13920" s="18" t="s">
        <v>2447</v>
      </c>
      <c r="G13920" s="18">
        <v>144</v>
      </c>
      <c r="H13920" s="18">
        <v>2.4533333333333331</v>
      </c>
      <c r="I13920" s="18">
        <v>2.8866666666666667</v>
      </c>
      <c r="Q13920"/>
    </row>
    <row r="13921" spans="2:17" x14ac:dyDescent="0.25">
      <c r="B13921" s="18">
        <v>2013</v>
      </c>
      <c r="C13921" s="18" t="s">
        <v>2415</v>
      </c>
      <c r="D13921" s="18" t="s">
        <v>2416</v>
      </c>
      <c r="E13921" s="18" t="s">
        <v>2417</v>
      </c>
      <c r="F13921" s="18" t="s">
        <v>2448</v>
      </c>
      <c r="G13921" s="18">
        <v>180</v>
      </c>
      <c r="H13921" s="18">
        <v>2.3199999999999998</v>
      </c>
      <c r="I13921" s="18">
        <v>2.9</v>
      </c>
      <c r="Q13921"/>
    </row>
    <row r="13922" spans="2:17" x14ac:dyDescent="0.25">
      <c r="B13922" s="18">
        <v>2013</v>
      </c>
      <c r="C13922" s="18" t="s">
        <v>2415</v>
      </c>
      <c r="D13922" s="18" t="s">
        <v>2416</v>
      </c>
      <c r="E13922" s="18" t="s">
        <v>2417</v>
      </c>
      <c r="F13922" s="18" t="s">
        <v>2449</v>
      </c>
      <c r="G13922" s="18">
        <v>144</v>
      </c>
      <c r="H13922" s="18">
        <v>2.4533333333333331</v>
      </c>
      <c r="I13922" s="18">
        <v>2.92</v>
      </c>
      <c r="Q13922"/>
    </row>
    <row r="13923" spans="2:17" x14ac:dyDescent="0.25">
      <c r="B13923" s="18">
        <v>2013</v>
      </c>
      <c r="C13923" s="18" t="s">
        <v>2415</v>
      </c>
      <c r="D13923" s="18" t="s">
        <v>2416</v>
      </c>
      <c r="E13923" s="18" t="s">
        <v>2417</v>
      </c>
      <c r="F13923" s="18" t="s">
        <v>2450</v>
      </c>
      <c r="G13923" s="18">
        <v>180</v>
      </c>
      <c r="H13923" s="18">
        <v>2.7933333333333334</v>
      </c>
      <c r="I13923" s="18">
        <v>2.9933333333333332</v>
      </c>
      <c r="Q13923"/>
    </row>
    <row r="13924" spans="2:17" x14ac:dyDescent="0.25">
      <c r="B13924" s="18">
        <v>2013</v>
      </c>
      <c r="C13924" s="18" t="s">
        <v>2415</v>
      </c>
      <c r="D13924" s="18" t="s">
        <v>2416</v>
      </c>
      <c r="E13924" s="18" t="s">
        <v>2417</v>
      </c>
      <c r="F13924" s="18" t="s">
        <v>2451</v>
      </c>
      <c r="G13924" s="18">
        <v>180</v>
      </c>
      <c r="H13924" s="18">
        <v>2.6133333333333333</v>
      </c>
      <c r="I13924" s="18">
        <v>2.9133333333333336</v>
      </c>
      <c r="Q13924"/>
    </row>
    <row r="13925" spans="2:17" x14ac:dyDescent="0.25">
      <c r="B13925" s="18">
        <v>2013</v>
      </c>
      <c r="C13925" s="18" t="s">
        <v>2415</v>
      </c>
      <c r="D13925" s="18" t="s">
        <v>2416</v>
      </c>
      <c r="E13925" s="18" t="s">
        <v>2417</v>
      </c>
      <c r="F13925" s="18" t="s">
        <v>2452</v>
      </c>
      <c r="G13925" s="18">
        <v>168</v>
      </c>
      <c r="H13925" s="18">
        <v>2.68</v>
      </c>
      <c r="I13925" s="18">
        <v>3</v>
      </c>
      <c r="Q13925"/>
    </row>
    <row r="13926" spans="2:17" x14ac:dyDescent="0.25">
      <c r="B13926" s="18">
        <v>2013</v>
      </c>
      <c r="C13926" s="18" t="s">
        <v>2415</v>
      </c>
      <c r="D13926" s="18" t="s">
        <v>2416</v>
      </c>
      <c r="E13926" s="18" t="s">
        <v>2417</v>
      </c>
      <c r="F13926" s="18" t="s">
        <v>2453</v>
      </c>
      <c r="G13926" s="18">
        <v>156</v>
      </c>
      <c r="H13926" s="18">
        <v>2.4333333333333331</v>
      </c>
      <c r="I13926" s="18">
        <v>2.8866666666666667</v>
      </c>
      <c r="Q13926"/>
    </row>
    <row r="13927" spans="2:17" x14ac:dyDescent="0.25">
      <c r="B13927" s="18">
        <v>2013</v>
      </c>
      <c r="C13927" s="18" t="s">
        <v>2415</v>
      </c>
      <c r="D13927" s="18" t="s">
        <v>2416</v>
      </c>
      <c r="E13927" s="18" t="s">
        <v>2417</v>
      </c>
      <c r="F13927" s="18" t="s">
        <v>2454</v>
      </c>
      <c r="G13927" s="18">
        <v>144</v>
      </c>
      <c r="H13927" s="18">
        <v>2.3199999999999998</v>
      </c>
      <c r="I13927" s="18">
        <v>2.9533333333333331</v>
      </c>
      <c r="Q13927"/>
    </row>
    <row r="13928" spans="2:17" x14ac:dyDescent="0.25">
      <c r="B13928" s="18">
        <v>2013</v>
      </c>
      <c r="C13928" s="18" t="s">
        <v>2415</v>
      </c>
      <c r="D13928" s="18" t="s">
        <v>2416</v>
      </c>
      <c r="E13928" s="18" t="s">
        <v>2417</v>
      </c>
      <c r="F13928" s="18" t="s">
        <v>2455</v>
      </c>
      <c r="G13928" s="18">
        <v>156</v>
      </c>
      <c r="H13928" s="18">
        <v>2.2666666666666666</v>
      </c>
      <c r="I13928" s="18">
        <v>2.9333333333333331</v>
      </c>
      <c r="Q13928"/>
    </row>
    <row r="13929" spans="2:17" x14ac:dyDescent="0.25">
      <c r="B13929" s="18">
        <v>2013</v>
      </c>
      <c r="C13929" s="18" t="s">
        <v>2415</v>
      </c>
      <c r="D13929" s="18" t="s">
        <v>2416</v>
      </c>
      <c r="E13929" s="18" t="s">
        <v>2417</v>
      </c>
      <c r="F13929" s="18" t="s">
        <v>2456</v>
      </c>
      <c r="G13929" s="18">
        <v>168</v>
      </c>
      <c r="H13929" s="18">
        <v>2.7533333333333334</v>
      </c>
      <c r="I13929" s="18">
        <v>2.9866666666666668</v>
      </c>
      <c r="Q13929"/>
    </row>
    <row r="13930" spans="2:17" x14ac:dyDescent="0.25">
      <c r="B13930" s="18">
        <v>2013</v>
      </c>
      <c r="C13930" s="18" t="s">
        <v>2415</v>
      </c>
      <c r="D13930" s="18" t="s">
        <v>2416</v>
      </c>
      <c r="E13930" s="18" t="s">
        <v>2417</v>
      </c>
      <c r="F13930" s="18" t="s">
        <v>2457</v>
      </c>
      <c r="G13930" s="18">
        <v>132</v>
      </c>
      <c r="H13930" s="18">
        <v>2.3533333333333335</v>
      </c>
      <c r="I13930" s="18">
        <v>2.9066666666666667</v>
      </c>
      <c r="Q13930"/>
    </row>
    <row r="13931" spans="2:17" x14ac:dyDescent="0.25">
      <c r="B13931" s="18">
        <v>2013</v>
      </c>
      <c r="C13931" s="18" t="s">
        <v>2415</v>
      </c>
      <c r="D13931" s="18" t="s">
        <v>2416</v>
      </c>
      <c r="E13931" s="18" t="s">
        <v>2417</v>
      </c>
      <c r="F13931" s="18" t="s">
        <v>2458</v>
      </c>
      <c r="G13931" s="18">
        <v>156</v>
      </c>
      <c r="H13931" s="18">
        <v>2.4066666666666667</v>
      </c>
      <c r="I13931" s="18">
        <v>2.9266666666666667</v>
      </c>
      <c r="Q13931"/>
    </row>
    <row r="13932" spans="2:17" x14ac:dyDescent="0.25">
      <c r="B13932" s="18">
        <v>2013</v>
      </c>
      <c r="C13932" s="18" t="s">
        <v>2415</v>
      </c>
      <c r="D13932" s="18" t="s">
        <v>2416</v>
      </c>
      <c r="E13932" s="18" t="s">
        <v>2417</v>
      </c>
      <c r="F13932" s="18" t="s">
        <v>2459</v>
      </c>
      <c r="G13932" s="18">
        <v>120</v>
      </c>
      <c r="H13932" s="18">
        <v>2.64</v>
      </c>
      <c r="I13932" s="18">
        <v>2.9466666666666668</v>
      </c>
      <c r="Q13932"/>
    </row>
    <row r="13933" spans="2:17" x14ac:dyDescent="0.25">
      <c r="B13933" s="18">
        <v>2013</v>
      </c>
      <c r="C13933" s="18" t="s">
        <v>2415</v>
      </c>
      <c r="D13933" s="18" t="s">
        <v>2416</v>
      </c>
      <c r="E13933" s="18" t="s">
        <v>2417</v>
      </c>
      <c r="F13933" s="18" t="s">
        <v>2460</v>
      </c>
      <c r="G13933" s="18">
        <v>144</v>
      </c>
      <c r="H13933" s="18">
        <v>2.38</v>
      </c>
      <c r="I13933" s="18">
        <v>2.9866666666666668</v>
      </c>
      <c r="Q13933"/>
    </row>
    <row r="13934" spans="2:17" x14ac:dyDescent="0.25">
      <c r="B13934" s="18">
        <v>2013</v>
      </c>
      <c r="C13934" s="18" t="s">
        <v>2415</v>
      </c>
      <c r="D13934" s="18" t="s">
        <v>2416</v>
      </c>
      <c r="E13934" s="18" t="s">
        <v>2417</v>
      </c>
      <c r="F13934" s="18" t="s">
        <v>2461</v>
      </c>
      <c r="G13934" s="18">
        <v>144</v>
      </c>
      <c r="H13934" s="18">
        <v>2.42</v>
      </c>
      <c r="I13934" s="18">
        <v>2.8666666666666667</v>
      </c>
      <c r="Q13934"/>
    </row>
    <row r="13935" spans="2:17" x14ac:dyDescent="0.25">
      <c r="B13935" s="18">
        <v>2013</v>
      </c>
      <c r="C13935" s="18" t="s">
        <v>2415</v>
      </c>
      <c r="D13935" s="18" t="s">
        <v>2416</v>
      </c>
      <c r="E13935" s="18" t="s">
        <v>2417</v>
      </c>
      <c r="F13935" s="18" t="s">
        <v>2462</v>
      </c>
      <c r="G13935" s="18">
        <v>156</v>
      </c>
      <c r="H13935" s="18">
        <v>2.4266666666666667</v>
      </c>
      <c r="I13935" s="18">
        <v>2.98</v>
      </c>
      <c r="Q13935"/>
    </row>
    <row r="13936" spans="2:17" x14ac:dyDescent="0.25">
      <c r="B13936" s="18">
        <v>2013</v>
      </c>
      <c r="C13936" s="18" t="s">
        <v>2415</v>
      </c>
      <c r="D13936" s="18" t="s">
        <v>2416</v>
      </c>
      <c r="E13936" s="18" t="s">
        <v>2417</v>
      </c>
      <c r="F13936" s="18" t="s">
        <v>2463</v>
      </c>
      <c r="G13936" s="18">
        <v>156</v>
      </c>
      <c r="H13936" s="18">
        <v>2.3333333333333335</v>
      </c>
      <c r="I13936" s="18">
        <v>2.9133333333333336</v>
      </c>
      <c r="Q13936"/>
    </row>
    <row r="13937" spans="2:17" x14ac:dyDescent="0.25">
      <c r="B13937" s="18">
        <v>2013</v>
      </c>
      <c r="C13937" s="18" t="s">
        <v>2415</v>
      </c>
      <c r="D13937" s="18" t="s">
        <v>2416</v>
      </c>
      <c r="E13937" s="18" t="s">
        <v>2417</v>
      </c>
      <c r="F13937" s="18" t="s">
        <v>2464</v>
      </c>
      <c r="G13937" s="18">
        <v>144</v>
      </c>
      <c r="H13937" s="18">
        <v>2.3266666666666667</v>
      </c>
      <c r="I13937" s="18">
        <v>2.9266666666666667</v>
      </c>
      <c r="Q13937"/>
    </row>
    <row r="13938" spans="2:17" x14ac:dyDescent="0.25">
      <c r="B13938" s="18">
        <v>2013</v>
      </c>
      <c r="C13938" s="18" t="s">
        <v>2415</v>
      </c>
      <c r="D13938" s="18" t="s">
        <v>2416</v>
      </c>
      <c r="E13938" s="18" t="s">
        <v>2417</v>
      </c>
      <c r="F13938" s="18" t="s">
        <v>2465</v>
      </c>
      <c r="G13938" s="18">
        <v>168</v>
      </c>
      <c r="H13938" s="18">
        <v>2.5</v>
      </c>
      <c r="I13938" s="18">
        <v>2.9333333333333331</v>
      </c>
      <c r="Q13938"/>
    </row>
    <row r="13939" spans="2:17" x14ac:dyDescent="0.25">
      <c r="B13939" s="18">
        <v>2013</v>
      </c>
      <c r="C13939" s="18" t="s">
        <v>2415</v>
      </c>
      <c r="D13939" s="18" t="s">
        <v>2416</v>
      </c>
      <c r="E13939" s="18" t="s">
        <v>2417</v>
      </c>
      <c r="F13939" s="18" t="s">
        <v>2466</v>
      </c>
      <c r="G13939" s="18">
        <v>156</v>
      </c>
      <c r="H13939" s="18">
        <v>2.4466666666666668</v>
      </c>
      <c r="I13939" s="18">
        <v>2.8666666666666667</v>
      </c>
      <c r="Q13939"/>
    </row>
    <row r="13940" spans="2:17" x14ac:dyDescent="0.25">
      <c r="B13940" s="18">
        <v>2013</v>
      </c>
      <c r="C13940" s="18" t="s">
        <v>2415</v>
      </c>
      <c r="D13940" s="18" t="s">
        <v>2416</v>
      </c>
      <c r="E13940" s="18" t="s">
        <v>2417</v>
      </c>
      <c r="F13940" s="18" t="s">
        <v>2467</v>
      </c>
      <c r="G13940" s="18">
        <v>168</v>
      </c>
      <c r="H13940" s="18">
        <v>2.38</v>
      </c>
      <c r="I13940" s="18">
        <v>2.9066666666666667</v>
      </c>
      <c r="Q13940"/>
    </row>
    <row r="13941" spans="2:17" x14ac:dyDescent="0.25">
      <c r="B13941" s="18">
        <v>2013</v>
      </c>
      <c r="C13941" s="18" t="s">
        <v>2415</v>
      </c>
      <c r="D13941" s="18" t="s">
        <v>2416</v>
      </c>
      <c r="E13941" s="18" t="s">
        <v>2417</v>
      </c>
      <c r="F13941" s="18" t="s">
        <v>2468</v>
      </c>
      <c r="G13941" s="18">
        <v>120</v>
      </c>
      <c r="H13941" s="18">
        <v>2.6933333333333334</v>
      </c>
      <c r="I13941" s="18">
        <v>2.9666666666666668</v>
      </c>
      <c r="Q13941"/>
    </row>
    <row r="13942" spans="2:17" x14ac:dyDescent="0.25">
      <c r="B13942" s="18">
        <v>2013</v>
      </c>
      <c r="C13942" s="18" t="s">
        <v>2415</v>
      </c>
      <c r="D13942" s="18" t="s">
        <v>2416</v>
      </c>
      <c r="E13942" s="18" t="s">
        <v>2417</v>
      </c>
      <c r="F13942" s="18" t="s">
        <v>2469</v>
      </c>
      <c r="G13942" s="18">
        <v>144</v>
      </c>
      <c r="H13942" s="18">
        <v>2.6933333333333334</v>
      </c>
      <c r="I13942" s="18">
        <v>2.9733333333333332</v>
      </c>
      <c r="Q13942"/>
    </row>
    <row r="13943" spans="2:17" x14ac:dyDescent="0.25">
      <c r="B13943" s="18">
        <v>2013</v>
      </c>
      <c r="C13943" s="18" t="s">
        <v>2415</v>
      </c>
      <c r="D13943" s="18" t="s">
        <v>2416</v>
      </c>
      <c r="E13943" s="18" t="s">
        <v>2417</v>
      </c>
      <c r="F13943" s="18" t="s">
        <v>2470</v>
      </c>
      <c r="G13943" s="18">
        <v>120</v>
      </c>
      <c r="H13943" s="18">
        <v>2.4333333333333331</v>
      </c>
      <c r="I13943" s="18">
        <v>2.9333333333333331</v>
      </c>
      <c r="Q13943"/>
    </row>
    <row r="13944" spans="2:17" x14ac:dyDescent="0.25">
      <c r="B13944" s="18">
        <v>2013</v>
      </c>
      <c r="C13944" s="18" t="s">
        <v>2415</v>
      </c>
      <c r="D13944" s="18" t="s">
        <v>2416</v>
      </c>
      <c r="E13944" s="18" t="s">
        <v>2417</v>
      </c>
      <c r="F13944" s="18" t="s">
        <v>2471</v>
      </c>
      <c r="G13944" s="18">
        <v>156</v>
      </c>
      <c r="H13944" s="18">
        <v>2.7733333333333334</v>
      </c>
      <c r="I13944" s="18">
        <v>2.92</v>
      </c>
      <c r="Q13944"/>
    </row>
    <row r="13945" spans="2:17" x14ac:dyDescent="0.25">
      <c r="B13945" s="18">
        <v>2013</v>
      </c>
      <c r="C13945" s="18" t="s">
        <v>2415</v>
      </c>
      <c r="D13945" s="18" t="s">
        <v>2416</v>
      </c>
      <c r="E13945" s="18" t="s">
        <v>2417</v>
      </c>
      <c r="F13945" s="18" t="s">
        <v>2472</v>
      </c>
      <c r="G13945" s="18">
        <v>144</v>
      </c>
      <c r="H13945" s="18">
        <v>2.7</v>
      </c>
      <c r="I13945" s="18">
        <v>2.9733333333333332</v>
      </c>
      <c r="Q13945"/>
    </row>
    <row r="13946" spans="2:17" x14ac:dyDescent="0.25">
      <c r="B13946" s="18">
        <v>2013</v>
      </c>
      <c r="C13946" s="18" t="s">
        <v>2415</v>
      </c>
      <c r="D13946" s="18" t="s">
        <v>2416</v>
      </c>
      <c r="E13946" s="18" t="s">
        <v>2417</v>
      </c>
      <c r="F13946" s="18" t="s">
        <v>2473</v>
      </c>
      <c r="G13946" s="18">
        <v>168</v>
      </c>
      <c r="H13946" s="18">
        <v>2.3199999999999998</v>
      </c>
      <c r="I13946" s="18">
        <v>2.8866666666666667</v>
      </c>
      <c r="Q13946"/>
    </row>
    <row r="13947" spans="2:17" x14ac:dyDescent="0.25">
      <c r="B13947" s="18">
        <v>2013</v>
      </c>
      <c r="C13947" s="18" t="s">
        <v>2415</v>
      </c>
      <c r="D13947" s="18" t="s">
        <v>2416</v>
      </c>
      <c r="E13947" s="18" t="s">
        <v>2417</v>
      </c>
      <c r="F13947" s="18" t="s">
        <v>4104</v>
      </c>
      <c r="G13947" s="18">
        <v>156</v>
      </c>
      <c r="H13947" s="18">
        <v>2.5666666666666669</v>
      </c>
      <c r="I13947" s="18">
        <v>2.88</v>
      </c>
      <c r="Q13947"/>
    </row>
    <row r="13948" spans="2:17" x14ac:dyDescent="0.25">
      <c r="B13948" s="18">
        <v>2013</v>
      </c>
      <c r="C13948" s="18" t="s">
        <v>2415</v>
      </c>
      <c r="D13948" s="18" t="s">
        <v>2416</v>
      </c>
      <c r="E13948" s="18" t="s">
        <v>2417</v>
      </c>
      <c r="F13948" s="18" t="s">
        <v>4105</v>
      </c>
      <c r="G13948" s="18">
        <v>144</v>
      </c>
      <c r="H13948" s="18">
        <v>2.4133333333333336</v>
      </c>
      <c r="I13948" s="18">
        <v>2.8733333333333335</v>
      </c>
      <c r="Q13948"/>
    </row>
    <row r="13949" spans="2:17" x14ac:dyDescent="0.25">
      <c r="B13949" s="18">
        <v>2013</v>
      </c>
      <c r="C13949" s="18" t="s">
        <v>2415</v>
      </c>
      <c r="D13949" s="18" t="s">
        <v>2416</v>
      </c>
      <c r="E13949" s="18" t="s">
        <v>2417</v>
      </c>
      <c r="F13949" s="18" t="s">
        <v>2474</v>
      </c>
      <c r="G13949" s="18">
        <v>144</v>
      </c>
      <c r="H13949" s="18">
        <v>2.5533333333333332</v>
      </c>
      <c r="I13949" s="18">
        <v>2.8733333333333335</v>
      </c>
      <c r="Q13949"/>
    </row>
    <row r="13950" spans="2:17" x14ac:dyDescent="0.25">
      <c r="B13950" s="18">
        <v>2013</v>
      </c>
      <c r="C13950" s="18" t="s">
        <v>2415</v>
      </c>
      <c r="D13950" s="18" t="s">
        <v>2477</v>
      </c>
      <c r="E13950" s="18" t="s">
        <v>4106</v>
      </c>
      <c r="F13950" s="18" t="s">
        <v>4107</v>
      </c>
      <c r="G13950" s="18">
        <v>516</v>
      </c>
      <c r="H13950" s="18">
        <v>2.2999999999999998</v>
      </c>
      <c r="I13950" s="18">
        <v>3.71</v>
      </c>
      <c r="Q13950"/>
    </row>
    <row r="13951" spans="2:17" x14ac:dyDescent="0.25">
      <c r="B13951" s="18">
        <v>2013</v>
      </c>
      <c r="C13951" s="18" t="s">
        <v>2415</v>
      </c>
      <c r="D13951" s="18" t="s">
        <v>2477</v>
      </c>
      <c r="E13951" s="18" t="s">
        <v>4106</v>
      </c>
      <c r="F13951" s="18" t="s">
        <v>4108</v>
      </c>
      <c r="G13951" s="18">
        <v>288</v>
      </c>
      <c r="H13951" s="18">
        <v>2.08</v>
      </c>
      <c r="I13951" s="18">
        <v>3.32</v>
      </c>
      <c r="Q13951"/>
    </row>
    <row r="13952" spans="2:17" x14ac:dyDescent="0.25">
      <c r="B13952" s="18">
        <v>2013</v>
      </c>
      <c r="C13952" s="18" t="s">
        <v>2415</v>
      </c>
      <c r="D13952" s="18" t="s">
        <v>2477</v>
      </c>
      <c r="E13952" s="18" t="s">
        <v>4109</v>
      </c>
      <c r="F13952" s="18" t="s">
        <v>4110</v>
      </c>
      <c r="G13952" s="18">
        <v>564</v>
      </c>
      <c r="H13952" s="18">
        <v>2.19</v>
      </c>
      <c r="I13952" s="18">
        <v>3.02</v>
      </c>
      <c r="Q13952"/>
    </row>
    <row r="13953" spans="2:17" x14ac:dyDescent="0.25">
      <c r="B13953" s="18">
        <v>2013</v>
      </c>
      <c r="C13953" s="18" t="s">
        <v>2415</v>
      </c>
      <c r="D13953" s="18" t="s">
        <v>2477</v>
      </c>
      <c r="E13953" s="18" t="s">
        <v>4109</v>
      </c>
      <c r="F13953" s="18" t="s">
        <v>4111</v>
      </c>
      <c r="G13953" s="18">
        <v>204</v>
      </c>
      <c r="H13953" s="18">
        <v>2.74</v>
      </c>
      <c r="I13953" s="18">
        <v>3.25</v>
      </c>
      <c r="Q13953"/>
    </row>
    <row r="13954" spans="2:17" x14ac:dyDescent="0.25">
      <c r="B13954" s="18">
        <v>2013</v>
      </c>
      <c r="C13954" s="18" t="s">
        <v>2415</v>
      </c>
      <c r="D13954" s="18" t="s">
        <v>2477</v>
      </c>
      <c r="E13954" s="18" t="s">
        <v>4109</v>
      </c>
      <c r="F13954" s="18" t="s">
        <v>4112</v>
      </c>
      <c r="G13954" s="18">
        <v>156</v>
      </c>
      <c r="H13954" s="18">
        <v>2.4900000000000002</v>
      </c>
      <c r="I13954" s="18">
        <v>3.14</v>
      </c>
      <c r="Q13954"/>
    </row>
    <row r="13955" spans="2:17" x14ac:dyDescent="0.25">
      <c r="B13955" s="18">
        <v>2013</v>
      </c>
      <c r="C13955" s="18" t="s">
        <v>2415</v>
      </c>
      <c r="D13955" s="18" t="s">
        <v>2416</v>
      </c>
      <c r="E13955" s="18" t="s">
        <v>2475</v>
      </c>
      <c r="F13955" s="18" t="s">
        <v>2476</v>
      </c>
      <c r="G13955" s="18">
        <v>168</v>
      </c>
      <c r="H13955" s="18">
        <v>2.2999999999999998</v>
      </c>
      <c r="I13955" s="18">
        <v>2.9333333333333331</v>
      </c>
      <c r="Q13955"/>
    </row>
    <row r="13956" spans="2:17" x14ac:dyDescent="0.25">
      <c r="B13956" s="18">
        <v>2013</v>
      </c>
      <c r="C13956" s="18" t="s">
        <v>2415</v>
      </c>
      <c r="D13956" s="18" t="s">
        <v>2477</v>
      </c>
      <c r="E13956" s="18" t="s">
        <v>2478</v>
      </c>
      <c r="F13956" s="18" t="s">
        <v>2479</v>
      </c>
      <c r="G13956" s="18">
        <v>396</v>
      </c>
      <c r="H13956" s="18">
        <v>2.5299999999999998</v>
      </c>
      <c r="I13956" s="18">
        <v>3.12</v>
      </c>
      <c r="Q13956"/>
    </row>
    <row r="13957" spans="2:17" x14ac:dyDescent="0.25">
      <c r="B13957" s="18">
        <v>2013</v>
      </c>
      <c r="C13957" s="18" t="s">
        <v>2415</v>
      </c>
      <c r="D13957" s="18" t="s">
        <v>2477</v>
      </c>
      <c r="E13957" s="18" t="s">
        <v>2478</v>
      </c>
      <c r="F13957" s="18" t="s">
        <v>2480</v>
      </c>
      <c r="G13957" s="18">
        <v>600</v>
      </c>
      <c r="H13957" s="18">
        <v>2.04</v>
      </c>
      <c r="I13957" s="18">
        <v>3.03</v>
      </c>
      <c r="Q13957"/>
    </row>
    <row r="13958" spans="2:17" x14ac:dyDescent="0.25">
      <c r="B13958" s="18">
        <v>2013</v>
      </c>
      <c r="C13958" s="18" t="s">
        <v>2415</v>
      </c>
      <c r="D13958" s="18" t="s">
        <v>2477</v>
      </c>
      <c r="E13958" s="18" t="s">
        <v>2478</v>
      </c>
      <c r="F13958" s="18" t="s">
        <v>2481</v>
      </c>
      <c r="G13958" s="18">
        <v>360</v>
      </c>
      <c r="H13958" s="18">
        <v>2.65</v>
      </c>
      <c r="I13958" s="18">
        <v>3.35</v>
      </c>
      <c r="Q13958"/>
    </row>
    <row r="13959" spans="2:17" x14ac:dyDescent="0.25">
      <c r="B13959" s="18">
        <v>2013</v>
      </c>
      <c r="C13959" s="18" t="s">
        <v>2415</v>
      </c>
      <c r="D13959" s="18" t="s">
        <v>2477</v>
      </c>
      <c r="E13959" s="18" t="s">
        <v>2478</v>
      </c>
      <c r="F13959" s="18" t="s">
        <v>2482</v>
      </c>
      <c r="G13959" s="18">
        <v>300</v>
      </c>
      <c r="H13959" s="18">
        <v>2.2000000000000002</v>
      </c>
      <c r="I13959" s="18">
        <v>3.7</v>
      </c>
      <c r="Q13959"/>
    </row>
    <row r="13960" spans="2:17" x14ac:dyDescent="0.25">
      <c r="B13960" s="18">
        <v>2013</v>
      </c>
      <c r="C13960" s="18" t="s">
        <v>2415</v>
      </c>
      <c r="D13960" s="18" t="s">
        <v>2477</v>
      </c>
      <c r="E13960" s="18" t="s">
        <v>2478</v>
      </c>
      <c r="F13960" s="18" t="s">
        <v>2483</v>
      </c>
      <c r="G13960" s="18">
        <v>240</v>
      </c>
      <c r="H13960" s="18">
        <v>2.48</v>
      </c>
      <c r="I13960" s="18">
        <v>3.41</v>
      </c>
      <c r="Q13960"/>
    </row>
    <row r="13961" spans="2:17" x14ac:dyDescent="0.25">
      <c r="B13961" s="18">
        <v>2013</v>
      </c>
      <c r="C13961" s="18" t="s">
        <v>2415</v>
      </c>
      <c r="D13961" s="18" t="s">
        <v>2477</v>
      </c>
      <c r="E13961" s="18" t="s">
        <v>2478</v>
      </c>
      <c r="F13961" s="18" t="s">
        <v>2484</v>
      </c>
      <c r="G13961" s="18">
        <v>120</v>
      </c>
      <c r="H13961" s="18">
        <v>2.0299999999999998</v>
      </c>
      <c r="I13961" s="18">
        <v>3.67</v>
      </c>
      <c r="Q13961"/>
    </row>
    <row r="13962" spans="2:17" x14ac:dyDescent="0.25">
      <c r="B13962" s="18">
        <v>2013</v>
      </c>
      <c r="C13962" s="18" t="s">
        <v>2415</v>
      </c>
      <c r="D13962" s="18" t="s">
        <v>2477</v>
      </c>
      <c r="E13962" s="18" t="s">
        <v>2478</v>
      </c>
      <c r="F13962" s="18" t="s">
        <v>2485</v>
      </c>
      <c r="G13962" s="18">
        <v>456</v>
      </c>
      <c r="H13962" s="18">
        <v>2.09</v>
      </c>
      <c r="I13962" s="18">
        <v>3.6</v>
      </c>
      <c r="Q13962"/>
    </row>
    <row r="13963" spans="2:17" x14ac:dyDescent="0.25">
      <c r="B13963" s="18">
        <v>2013</v>
      </c>
      <c r="C13963" s="18" t="s">
        <v>2415</v>
      </c>
      <c r="D13963" s="18" t="s">
        <v>2477</v>
      </c>
      <c r="E13963" s="18" t="s">
        <v>2478</v>
      </c>
      <c r="F13963" s="18" t="s">
        <v>2486</v>
      </c>
      <c r="G13963" s="18">
        <v>348</v>
      </c>
      <c r="H13963" s="18">
        <v>2.09</v>
      </c>
      <c r="I13963" s="18">
        <v>3.35</v>
      </c>
      <c r="Q13963"/>
    </row>
    <row r="13964" spans="2:17" x14ac:dyDescent="0.25">
      <c r="B13964" s="18">
        <v>2013</v>
      </c>
      <c r="C13964" s="18" t="s">
        <v>2415</v>
      </c>
      <c r="D13964" s="18" t="s">
        <v>2477</v>
      </c>
      <c r="E13964" s="18" t="s">
        <v>2478</v>
      </c>
      <c r="F13964" s="18" t="s">
        <v>2487</v>
      </c>
      <c r="G13964" s="18">
        <v>312</v>
      </c>
      <c r="H13964" s="18">
        <v>2.56</v>
      </c>
      <c r="I13964" s="18">
        <v>3.3</v>
      </c>
      <c r="Q13964"/>
    </row>
    <row r="13965" spans="2:17" x14ac:dyDescent="0.25">
      <c r="B13965" s="18">
        <v>2013</v>
      </c>
      <c r="C13965" s="18" t="s">
        <v>2415</v>
      </c>
      <c r="D13965" s="18" t="s">
        <v>2477</v>
      </c>
      <c r="E13965" s="18" t="s">
        <v>2478</v>
      </c>
      <c r="F13965" s="18" t="s">
        <v>2488</v>
      </c>
      <c r="G13965" s="18">
        <v>540</v>
      </c>
      <c r="H13965" s="18">
        <v>2.61</v>
      </c>
      <c r="I13965" s="18">
        <v>3.19</v>
      </c>
      <c r="Q13965"/>
    </row>
    <row r="13966" spans="2:17" x14ac:dyDescent="0.25">
      <c r="B13966" s="18">
        <v>2013</v>
      </c>
      <c r="C13966" s="18" t="s">
        <v>2415</v>
      </c>
      <c r="D13966" s="18" t="s">
        <v>2477</v>
      </c>
      <c r="E13966" s="18" t="s">
        <v>2478</v>
      </c>
      <c r="F13966" s="18" t="s">
        <v>2489</v>
      </c>
      <c r="G13966" s="18">
        <v>420</v>
      </c>
      <c r="H13966" s="18">
        <v>2.36</v>
      </c>
      <c r="I13966" s="18">
        <v>3.27</v>
      </c>
      <c r="Q13966"/>
    </row>
    <row r="13967" spans="2:17" x14ac:dyDescent="0.25">
      <c r="B13967" s="18">
        <v>2013</v>
      </c>
      <c r="C13967" s="18" t="s">
        <v>2415</v>
      </c>
      <c r="D13967" s="18" t="s">
        <v>2477</v>
      </c>
      <c r="E13967" s="18" t="s">
        <v>2478</v>
      </c>
      <c r="F13967" s="18" t="s">
        <v>2490</v>
      </c>
      <c r="G13967" s="18">
        <v>264</v>
      </c>
      <c r="H13967" s="18">
        <v>2.37</v>
      </c>
      <c r="I13967" s="18">
        <v>3.25</v>
      </c>
      <c r="Q13967"/>
    </row>
    <row r="13968" spans="2:17" x14ac:dyDescent="0.25">
      <c r="B13968" s="18">
        <v>2013</v>
      </c>
      <c r="C13968" s="18" t="s">
        <v>2415</v>
      </c>
      <c r="D13968" s="18" t="s">
        <v>2477</v>
      </c>
      <c r="E13968" s="18" t="s">
        <v>2478</v>
      </c>
      <c r="F13968" s="18" t="s">
        <v>2491</v>
      </c>
      <c r="G13968" s="18">
        <v>288</v>
      </c>
      <c r="H13968" s="18">
        <v>2.44</v>
      </c>
      <c r="I13968" s="18">
        <v>3.14</v>
      </c>
      <c r="Q13968"/>
    </row>
    <row r="13969" spans="2:17" x14ac:dyDescent="0.25">
      <c r="B13969" s="18">
        <v>2013</v>
      </c>
      <c r="C13969" s="18" t="s">
        <v>2415</v>
      </c>
      <c r="D13969" s="18" t="s">
        <v>2477</v>
      </c>
      <c r="E13969" s="18" t="s">
        <v>2478</v>
      </c>
      <c r="F13969" s="18" t="s">
        <v>2492</v>
      </c>
      <c r="G13969" s="18">
        <v>288</v>
      </c>
      <c r="H13969" s="18">
        <v>2.8</v>
      </c>
      <c r="I13969" s="18">
        <v>3.39</v>
      </c>
      <c r="Q13969"/>
    </row>
    <row r="13970" spans="2:17" x14ac:dyDescent="0.25">
      <c r="B13970" s="18">
        <v>2013</v>
      </c>
      <c r="C13970" s="18" t="s">
        <v>2415</v>
      </c>
      <c r="D13970" s="18" t="s">
        <v>2477</v>
      </c>
      <c r="E13970" s="18" t="s">
        <v>2478</v>
      </c>
      <c r="F13970" s="18" t="s">
        <v>2493</v>
      </c>
      <c r="G13970" s="18">
        <v>420</v>
      </c>
      <c r="H13970" s="18">
        <v>2.06</v>
      </c>
      <c r="I13970" s="18">
        <v>3.38</v>
      </c>
      <c r="Q13970"/>
    </row>
    <row r="13971" spans="2:17" x14ac:dyDescent="0.25">
      <c r="B13971" s="18">
        <v>2013</v>
      </c>
      <c r="C13971" s="18" t="s">
        <v>2415</v>
      </c>
      <c r="D13971" s="18" t="s">
        <v>2477</v>
      </c>
      <c r="E13971" s="18" t="s">
        <v>2478</v>
      </c>
      <c r="F13971" s="18" t="s">
        <v>2494</v>
      </c>
      <c r="G13971" s="18">
        <v>228</v>
      </c>
      <c r="H13971" s="18">
        <v>2.42</v>
      </c>
      <c r="I13971" s="18">
        <v>3.31</v>
      </c>
      <c r="Q13971"/>
    </row>
    <row r="13972" spans="2:17" x14ac:dyDescent="0.25">
      <c r="B13972" s="18">
        <v>2013</v>
      </c>
      <c r="C13972" s="18" t="s">
        <v>2415</v>
      </c>
      <c r="D13972" s="18" t="s">
        <v>2477</v>
      </c>
      <c r="E13972" s="18" t="s">
        <v>2478</v>
      </c>
      <c r="F13972" s="18" t="s">
        <v>2495</v>
      </c>
      <c r="G13972" s="18">
        <v>312</v>
      </c>
      <c r="H13972" s="18">
        <v>2.0499999999999998</v>
      </c>
      <c r="I13972" s="18">
        <v>3.23</v>
      </c>
      <c r="Q13972"/>
    </row>
    <row r="13973" spans="2:17" x14ac:dyDescent="0.25">
      <c r="B13973" s="18">
        <v>2013</v>
      </c>
      <c r="C13973" s="18" t="s">
        <v>2415</v>
      </c>
      <c r="D13973" s="18" t="s">
        <v>2416</v>
      </c>
      <c r="E13973" s="18" t="s">
        <v>2496</v>
      </c>
      <c r="F13973" s="18" t="s">
        <v>2497</v>
      </c>
      <c r="G13973" s="18">
        <v>144</v>
      </c>
      <c r="H13973" s="18">
        <v>2.74</v>
      </c>
      <c r="I13973" s="18">
        <v>2.9533333333333331</v>
      </c>
      <c r="Q13973"/>
    </row>
    <row r="13974" spans="2:17" x14ac:dyDescent="0.25">
      <c r="B13974" s="18">
        <v>2013</v>
      </c>
      <c r="C13974" s="18" t="s">
        <v>2415</v>
      </c>
      <c r="D13974" s="18" t="s">
        <v>2416</v>
      </c>
      <c r="E13974" s="18" t="s">
        <v>2496</v>
      </c>
      <c r="F13974" s="18" t="s">
        <v>2498</v>
      </c>
      <c r="G13974" s="18">
        <v>132</v>
      </c>
      <c r="H13974" s="18">
        <v>2.3466666666666667</v>
      </c>
      <c r="I13974" s="18">
        <v>2.9666666666666668</v>
      </c>
      <c r="Q13974"/>
    </row>
    <row r="13975" spans="2:17" x14ac:dyDescent="0.25">
      <c r="B13975" s="18">
        <v>2013</v>
      </c>
      <c r="C13975" s="18" t="s">
        <v>2415</v>
      </c>
      <c r="D13975" s="18" t="s">
        <v>2416</v>
      </c>
      <c r="E13975" s="18" t="s">
        <v>2496</v>
      </c>
      <c r="F13975" s="18" t="s">
        <v>2499</v>
      </c>
      <c r="G13975" s="18">
        <v>132</v>
      </c>
      <c r="H13975" s="18">
        <v>2.4933333333333332</v>
      </c>
      <c r="I13975" s="18">
        <v>2.9733333333333332</v>
      </c>
      <c r="Q13975"/>
    </row>
    <row r="13976" spans="2:17" x14ac:dyDescent="0.25">
      <c r="B13976" s="18">
        <v>2013</v>
      </c>
      <c r="C13976" s="18" t="s">
        <v>2415</v>
      </c>
      <c r="D13976" s="18" t="s">
        <v>2416</v>
      </c>
      <c r="E13976" s="18" t="s">
        <v>2496</v>
      </c>
      <c r="F13976" s="18" t="s">
        <v>2500</v>
      </c>
      <c r="G13976" s="18">
        <v>168</v>
      </c>
      <c r="H13976" s="18">
        <v>2.6933333333333334</v>
      </c>
      <c r="I13976" s="18">
        <v>2.9266666666666667</v>
      </c>
      <c r="Q13976"/>
    </row>
    <row r="13977" spans="2:17" x14ac:dyDescent="0.25">
      <c r="B13977" s="18">
        <v>2013</v>
      </c>
      <c r="C13977" s="18" t="s">
        <v>2415</v>
      </c>
      <c r="D13977" s="18" t="s">
        <v>2416</v>
      </c>
      <c r="E13977" s="18" t="s">
        <v>2496</v>
      </c>
      <c r="F13977" s="18" t="s">
        <v>2501</v>
      </c>
      <c r="G13977" s="18">
        <v>144</v>
      </c>
      <c r="H13977" s="18">
        <v>2.6266666666666665</v>
      </c>
      <c r="I13977" s="18">
        <v>2.94</v>
      </c>
      <c r="Q13977"/>
    </row>
    <row r="13978" spans="2:17" x14ac:dyDescent="0.25">
      <c r="B13978" s="18">
        <v>2013</v>
      </c>
      <c r="C13978" s="18" t="s">
        <v>2415</v>
      </c>
      <c r="D13978" s="18" t="s">
        <v>2416</v>
      </c>
      <c r="E13978" s="18" t="s">
        <v>2496</v>
      </c>
      <c r="F13978" s="18" t="s">
        <v>2502</v>
      </c>
      <c r="G13978" s="18">
        <v>132</v>
      </c>
      <c r="H13978" s="18">
        <v>2.3199999999999998</v>
      </c>
      <c r="I13978" s="18">
        <v>2.9533333333333331</v>
      </c>
      <c r="Q13978"/>
    </row>
    <row r="13979" spans="2:17" x14ac:dyDescent="0.25">
      <c r="B13979" s="18">
        <v>2013</v>
      </c>
      <c r="C13979" s="18" t="s">
        <v>2415</v>
      </c>
      <c r="D13979" s="18" t="s">
        <v>2416</v>
      </c>
      <c r="E13979" s="18" t="s">
        <v>2496</v>
      </c>
      <c r="F13979" s="18" t="s">
        <v>2503</v>
      </c>
      <c r="G13979" s="18">
        <v>168</v>
      </c>
      <c r="H13979" s="18">
        <v>2.56</v>
      </c>
      <c r="I13979" s="18">
        <v>2.9533333333333331</v>
      </c>
      <c r="Q13979"/>
    </row>
    <row r="13980" spans="2:17" x14ac:dyDescent="0.25">
      <c r="B13980" s="18">
        <v>2013</v>
      </c>
      <c r="C13980" s="18" t="s">
        <v>2415</v>
      </c>
      <c r="D13980" s="18" t="s">
        <v>2416</v>
      </c>
      <c r="E13980" s="18" t="s">
        <v>2496</v>
      </c>
      <c r="F13980" s="18" t="s">
        <v>2504</v>
      </c>
      <c r="G13980" s="18">
        <v>168</v>
      </c>
      <c r="H13980" s="18">
        <v>2.3666666666666667</v>
      </c>
      <c r="I13980" s="18">
        <v>2.9333333333333331</v>
      </c>
      <c r="Q13980"/>
    </row>
    <row r="13981" spans="2:17" x14ac:dyDescent="0.25">
      <c r="B13981" s="18">
        <v>2013</v>
      </c>
      <c r="C13981" s="18" t="s">
        <v>2415</v>
      </c>
      <c r="D13981" s="18" t="s">
        <v>2416</v>
      </c>
      <c r="E13981" s="18" t="s">
        <v>2496</v>
      </c>
      <c r="F13981" s="18" t="s">
        <v>2505</v>
      </c>
      <c r="G13981" s="18">
        <v>120</v>
      </c>
      <c r="H13981" s="18">
        <v>2.7733333333333334</v>
      </c>
      <c r="I13981" s="18">
        <v>2.88</v>
      </c>
      <c r="Q13981"/>
    </row>
    <row r="13982" spans="2:17" x14ac:dyDescent="0.25">
      <c r="B13982" s="18">
        <v>2013</v>
      </c>
      <c r="C13982" s="18" t="s">
        <v>2415</v>
      </c>
      <c r="D13982" s="18" t="s">
        <v>2416</v>
      </c>
      <c r="E13982" s="18" t="s">
        <v>2496</v>
      </c>
      <c r="F13982" s="18" t="s">
        <v>2506</v>
      </c>
      <c r="G13982" s="18">
        <v>168</v>
      </c>
      <c r="H13982" s="18">
        <v>2.3333333333333335</v>
      </c>
      <c r="I13982" s="18">
        <v>2.98</v>
      </c>
      <c r="Q13982"/>
    </row>
    <row r="13983" spans="2:17" x14ac:dyDescent="0.25">
      <c r="B13983" s="18">
        <v>2013</v>
      </c>
      <c r="C13983" s="18" t="s">
        <v>2415</v>
      </c>
      <c r="D13983" s="18" t="s">
        <v>2416</v>
      </c>
      <c r="E13983" s="18" t="s">
        <v>2496</v>
      </c>
      <c r="F13983" s="18" t="s">
        <v>2507</v>
      </c>
      <c r="G13983" s="18">
        <v>168</v>
      </c>
      <c r="H13983" s="18">
        <v>2.4666666666666668</v>
      </c>
      <c r="I13983" s="18">
        <v>2.9266666666666667</v>
      </c>
      <c r="Q13983"/>
    </row>
    <row r="13984" spans="2:17" x14ac:dyDescent="0.25">
      <c r="B13984" s="18">
        <v>2013</v>
      </c>
      <c r="C13984" s="18" t="s">
        <v>2415</v>
      </c>
      <c r="D13984" s="18" t="s">
        <v>2416</v>
      </c>
      <c r="E13984" s="18" t="s">
        <v>2496</v>
      </c>
      <c r="F13984" s="18" t="s">
        <v>3800</v>
      </c>
      <c r="G13984" s="18">
        <v>132</v>
      </c>
      <c r="H13984" s="18">
        <v>2.4866666666666668</v>
      </c>
      <c r="I13984" s="18">
        <v>2.92</v>
      </c>
      <c r="Q13984"/>
    </row>
    <row r="13985" spans="2:17" x14ac:dyDescent="0.25">
      <c r="B13985" s="18">
        <v>2013</v>
      </c>
      <c r="C13985" s="18" t="s">
        <v>2415</v>
      </c>
      <c r="D13985" s="18" t="s">
        <v>2416</v>
      </c>
      <c r="E13985" s="18" t="s">
        <v>2496</v>
      </c>
      <c r="F13985" s="18" t="s">
        <v>2508</v>
      </c>
      <c r="G13985" s="18">
        <v>156</v>
      </c>
      <c r="H13985" s="18">
        <v>2.2933333333333334</v>
      </c>
      <c r="I13985" s="18">
        <v>2.9666666666666668</v>
      </c>
      <c r="Q13985"/>
    </row>
    <row r="13986" spans="2:17" x14ac:dyDescent="0.25">
      <c r="B13986" s="18">
        <v>2013</v>
      </c>
      <c r="C13986" s="18" t="s">
        <v>2415</v>
      </c>
      <c r="D13986" s="18" t="s">
        <v>2416</v>
      </c>
      <c r="E13986" s="18" t="s">
        <v>2496</v>
      </c>
      <c r="F13986" s="18" t="s">
        <v>2509</v>
      </c>
      <c r="G13986" s="18">
        <v>120</v>
      </c>
      <c r="H13986" s="18">
        <v>2.4133333333333336</v>
      </c>
      <c r="I13986" s="18">
        <v>2.9066666666666667</v>
      </c>
      <c r="Q13986"/>
    </row>
    <row r="13987" spans="2:17" x14ac:dyDescent="0.25">
      <c r="B13987" s="18">
        <v>2013</v>
      </c>
      <c r="C13987" s="18" t="s">
        <v>2415</v>
      </c>
      <c r="D13987" s="18" t="s">
        <v>2416</v>
      </c>
      <c r="E13987" s="18" t="s">
        <v>2496</v>
      </c>
      <c r="F13987" s="18" t="s">
        <v>2510</v>
      </c>
      <c r="G13987" s="18">
        <v>120</v>
      </c>
      <c r="H13987" s="18">
        <v>2.58</v>
      </c>
      <c r="I13987" s="18">
        <v>2.9</v>
      </c>
      <c r="Q13987"/>
    </row>
    <row r="13988" spans="2:17" x14ac:dyDescent="0.25">
      <c r="B13988" s="18">
        <v>2013</v>
      </c>
      <c r="C13988" s="18" t="s">
        <v>2415</v>
      </c>
      <c r="D13988" s="18" t="s">
        <v>2511</v>
      </c>
      <c r="E13988" s="18" t="s">
        <v>2512</v>
      </c>
      <c r="F13988" s="18" t="s">
        <v>2513</v>
      </c>
      <c r="G13988" s="18">
        <v>1908</v>
      </c>
      <c r="H13988" s="18">
        <v>0.85</v>
      </c>
      <c r="I13988" s="18">
        <v>0.97</v>
      </c>
      <c r="Q13988"/>
    </row>
    <row r="13989" spans="2:17" x14ac:dyDescent="0.25">
      <c r="B13989" s="18">
        <v>2013</v>
      </c>
      <c r="C13989" s="18" t="s">
        <v>2415</v>
      </c>
      <c r="D13989" s="18" t="s">
        <v>2511</v>
      </c>
      <c r="E13989" s="18" t="s">
        <v>2512</v>
      </c>
      <c r="F13989" s="18" t="s">
        <v>2514</v>
      </c>
      <c r="G13989" s="18">
        <v>2208</v>
      </c>
      <c r="H13989" s="18">
        <v>0.89</v>
      </c>
      <c r="I13989" s="18">
        <v>0.91</v>
      </c>
      <c r="Q13989"/>
    </row>
    <row r="13990" spans="2:17" x14ac:dyDescent="0.25">
      <c r="B13990" s="18">
        <v>2013</v>
      </c>
      <c r="C13990" s="18" t="s">
        <v>2415</v>
      </c>
      <c r="D13990" s="18" t="s">
        <v>2511</v>
      </c>
      <c r="E13990" s="18" t="s">
        <v>2512</v>
      </c>
      <c r="F13990" s="18" t="s">
        <v>2515</v>
      </c>
      <c r="G13990" s="18">
        <v>1572</v>
      </c>
      <c r="H13990" s="18">
        <v>0.84</v>
      </c>
      <c r="I13990" s="18">
        <v>0.95</v>
      </c>
      <c r="Q13990"/>
    </row>
    <row r="13991" spans="2:17" x14ac:dyDescent="0.25">
      <c r="B13991" s="18">
        <v>2013</v>
      </c>
      <c r="C13991" s="18" t="s">
        <v>2415</v>
      </c>
      <c r="D13991" s="18" t="s">
        <v>2511</v>
      </c>
      <c r="E13991" s="18" t="s">
        <v>2512</v>
      </c>
      <c r="F13991" s="18" t="s">
        <v>2516</v>
      </c>
      <c r="G13991" s="18">
        <v>2220</v>
      </c>
      <c r="H13991" s="18">
        <v>0.72</v>
      </c>
      <c r="I13991" s="18">
        <v>0.9</v>
      </c>
      <c r="Q13991"/>
    </row>
    <row r="13992" spans="2:17" x14ac:dyDescent="0.25">
      <c r="B13992" s="18">
        <v>2013</v>
      </c>
      <c r="C13992" s="18" t="s">
        <v>2415</v>
      </c>
      <c r="D13992" s="18" t="s">
        <v>2511</v>
      </c>
      <c r="E13992" s="18" t="s">
        <v>2512</v>
      </c>
      <c r="F13992" s="18" t="s">
        <v>2517</v>
      </c>
      <c r="G13992" s="18">
        <v>1512</v>
      </c>
      <c r="H13992" s="18">
        <v>0.7</v>
      </c>
      <c r="I13992" s="18">
        <v>0.99</v>
      </c>
      <c r="Q13992"/>
    </row>
    <row r="13993" spans="2:17" x14ac:dyDescent="0.25">
      <c r="B13993" s="18">
        <v>2013</v>
      </c>
      <c r="C13993" s="18" t="s">
        <v>2415</v>
      </c>
      <c r="D13993" s="18" t="s">
        <v>2511</v>
      </c>
      <c r="E13993" s="18" t="s">
        <v>2512</v>
      </c>
      <c r="F13993" s="18" t="s">
        <v>2518</v>
      </c>
      <c r="G13993" s="18">
        <v>1404</v>
      </c>
      <c r="H13993" s="18">
        <v>0.76</v>
      </c>
      <c r="I13993" s="18">
        <v>0.94</v>
      </c>
      <c r="Q13993"/>
    </row>
    <row r="13994" spans="2:17" x14ac:dyDescent="0.25">
      <c r="B13994" s="18">
        <v>2013</v>
      </c>
      <c r="C13994" s="18" t="s">
        <v>2415</v>
      </c>
      <c r="D13994" s="18" t="s">
        <v>2511</v>
      </c>
      <c r="E13994" s="18" t="s">
        <v>2512</v>
      </c>
      <c r="F13994" s="18" t="s">
        <v>2519</v>
      </c>
      <c r="G13994" s="18">
        <v>2112</v>
      </c>
      <c r="H13994" s="18">
        <v>0.71</v>
      </c>
      <c r="I13994" s="18">
        <v>1</v>
      </c>
      <c r="Q13994"/>
    </row>
    <row r="13995" spans="2:17" x14ac:dyDescent="0.25">
      <c r="B13995" s="18">
        <v>2013</v>
      </c>
      <c r="C13995" s="18" t="s">
        <v>2415</v>
      </c>
      <c r="D13995" s="18" t="s">
        <v>2511</v>
      </c>
      <c r="E13995" s="18" t="s">
        <v>2512</v>
      </c>
      <c r="F13995" s="18" t="s">
        <v>2520</v>
      </c>
      <c r="G13995" s="18">
        <v>2076</v>
      </c>
      <c r="H13995" s="18">
        <v>0.86</v>
      </c>
      <c r="I13995" s="18">
        <v>0.9</v>
      </c>
      <c r="Q13995"/>
    </row>
    <row r="13996" spans="2:17" x14ac:dyDescent="0.25">
      <c r="B13996" s="18">
        <v>2013</v>
      </c>
      <c r="C13996" s="18" t="s">
        <v>2415</v>
      </c>
      <c r="D13996" s="18" t="s">
        <v>2511</v>
      </c>
      <c r="E13996" s="18" t="s">
        <v>2512</v>
      </c>
      <c r="F13996" s="18" t="s">
        <v>2521</v>
      </c>
      <c r="G13996" s="18">
        <v>1608</v>
      </c>
      <c r="H13996" s="18">
        <v>0.79</v>
      </c>
      <c r="I13996" s="18">
        <v>0.97</v>
      </c>
      <c r="Q13996"/>
    </row>
    <row r="13997" spans="2:17" x14ac:dyDescent="0.25">
      <c r="B13997" s="18">
        <v>2013</v>
      </c>
      <c r="C13997" s="18" t="s">
        <v>2415</v>
      </c>
      <c r="D13997" s="18" t="s">
        <v>2511</v>
      </c>
      <c r="E13997" s="18" t="s">
        <v>2512</v>
      </c>
      <c r="F13997" s="18" t="s">
        <v>2522</v>
      </c>
      <c r="G13997" s="18">
        <v>1344</v>
      </c>
      <c r="H13997" s="18">
        <v>0.71</v>
      </c>
      <c r="I13997" s="18">
        <v>0.99</v>
      </c>
      <c r="Q13997"/>
    </row>
    <row r="13998" spans="2:17" x14ac:dyDescent="0.25">
      <c r="B13998" s="18">
        <v>2013</v>
      </c>
      <c r="C13998" s="18" t="s">
        <v>2415</v>
      </c>
      <c r="D13998" s="18" t="s">
        <v>2511</v>
      </c>
      <c r="E13998" s="18" t="s">
        <v>2512</v>
      </c>
      <c r="F13998" s="18" t="s">
        <v>2523</v>
      </c>
      <c r="G13998" s="18">
        <v>1944</v>
      </c>
      <c r="H13998" s="18">
        <v>0.8</v>
      </c>
      <c r="I13998" s="18">
        <v>0.98</v>
      </c>
      <c r="Q13998"/>
    </row>
    <row r="13999" spans="2:17" x14ac:dyDescent="0.25">
      <c r="B13999" s="18">
        <v>2013</v>
      </c>
      <c r="C13999" s="18" t="s">
        <v>2415</v>
      </c>
      <c r="D13999" s="18" t="s">
        <v>2511</v>
      </c>
      <c r="E13999" s="18" t="s">
        <v>2512</v>
      </c>
      <c r="F13999" s="18" t="s">
        <v>2524</v>
      </c>
      <c r="G13999" s="18">
        <v>2232</v>
      </c>
      <c r="H13999" s="18">
        <v>0.86</v>
      </c>
      <c r="I13999" s="18">
        <v>1</v>
      </c>
      <c r="Q13999"/>
    </row>
    <row r="14000" spans="2:17" x14ac:dyDescent="0.25">
      <c r="B14000" s="18">
        <v>2013</v>
      </c>
      <c r="C14000" s="18" t="s">
        <v>2415</v>
      </c>
      <c r="D14000" s="18" t="s">
        <v>2511</v>
      </c>
      <c r="E14000" s="18" t="s">
        <v>2512</v>
      </c>
      <c r="F14000" s="18" t="s">
        <v>4121</v>
      </c>
      <c r="G14000" s="18">
        <v>1704</v>
      </c>
      <c r="H14000" s="18">
        <v>0.87</v>
      </c>
      <c r="I14000" s="18">
        <v>0.92</v>
      </c>
      <c r="Q14000"/>
    </row>
    <row r="14001" spans="2:17" x14ac:dyDescent="0.25">
      <c r="B14001" s="18">
        <v>2013</v>
      </c>
      <c r="C14001" s="18" t="s">
        <v>2415</v>
      </c>
      <c r="D14001" s="18" t="s">
        <v>2511</v>
      </c>
      <c r="E14001" s="18" t="s">
        <v>2512</v>
      </c>
      <c r="F14001" s="18" t="s">
        <v>4122</v>
      </c>
      <c r="G14001" s="18">
        <v>1764</v>
      </c>
      <c r="H14001" s="18">
        <v>0.73</v>
      </c>
      <c r="I14001" s="18">
        <v>0.98</v>
      </c>
      <c r="Q14001"/>
    </row>
    <row r="14002" spans="2:17" x14ac:dyDescent="0.25">
      <c r="B14002" s="18">
        <v>2013</v>
      </c>
      <c r="C14002" s="18" t="s">
        <v>2415</v>
      </c>
      <c r="D14002" s="18" t="s">
        <v>2511</v>
      </c>
      <c r="E14002" s="18" t="s">
        <v>2512</v>
      </c>
      <c r="F14002" s="18" t="s">
        <v>4123</v>
      </c>
      <c r="G14002" s="18">
        <v>2304</v>
      </c>
      <c r="H14002" s="18">
        <v>0.74</v>
      </c>
      <c r="I14002" s="18">
        <v>0.97</v>
      </c>
      <c r="Q14002"/>
    </row>
    <row r="14003" spans="2:17" x14ac:dyDescent="0.25">
      <c r="B14003" s="18">
        <v>2013</v>
      </c>
      <c r="C14003" s="18" t="s">
        <v>2415</v>
      </c>
      <c r="D14003" s="18" t="s">
        <v>2511</v>
      </c>
      <c r="E14003" s="18" t="s">
        <v>2512</v>
      </c>
      <c r="F14003" s="18" t="s">
        <v>4124</v>
      </c>
      <c r="G14003" s="18">
        <v>1884</v>
      </c>
      <c r="H14003" s="18">
        <v>0.78</v>
      </c>
      <c r="I14003" s="18">
        <v>0.93</v>
      </c>
      <c r="Q14003"/>
    </row>
    <row r="14004" spans="2:17" x14ac:dyDescent="0.25">
      <c r="B14004" s="18">
        <v>2013</v>
      </c>
      <c r="C14004" s="18" t="s">
        <v>2415</v>
      </c>
      <c r="D14004" s="18" t="s">
        <v>2511</v>
      </c>
      <c r="E14004" s="18" t="s">
        <v>2512</v>
      </c>
      <c r="F14004" s="18" t="s">
        <v>4125</v>
      </c>
      <c r="G14004" s="18">
        <v>2328</v>
      </c>
      <c r="H14004" s="18">
        <v>0.87</v>
      </c>
      <c r="I14004" s="18">
        <v>0.96</v>
      </c>
      <c r="Q14004"/>
    </row>
    <row r="14005" spans="2:17" x14ac:dyDescent="0.25">
      <c r="B14005" s="18">
        <v>2013</v>
      </c>
      <c r="C14005" s="18" t="s">
        <v>2415</v>
      </c>
      <c r="D14005" s="18" t="s">
        <v>2511</v>
      </c>
      <c r="E14005" s="18" t="s">
        <v>2512</v>
      </c>
      <c r="F14005" s="18" t="s">
        <v>4126</v>
      </c>
      <c r="G14005" s="18">
        <v>1476</v>
      </c>
      <c r="H14005" s="18">
        <v>0.73</v>
      </c>
      <c r="I14005" s="18">
        <v>0.94</v>
      </c>
      <c r="Q14005"/>
    </row>
    <row r="14006" spans="2:17" x14ac:dyDescent="0.25">
      <c r="B14006" s="18">
        <v>2013</v>
      </c>
      <c r="C14006" s="18" t="s">
        <v>2415</v>
      </c>
      <c r="D14006" s="18" t="s">
        <v>2511</v>
      </c>
      <c r="E14006" s="18" t="s">
        <v>2512</v>
      </c>
      <c r="F14006" s="18" t="s">
        <v>4127</v>
      </c>
      <c r="G14006" s="18">
        <v>1212</v>
      </c>
      <c r="H14006" s="18">
        <v>0.72</v>
      </c>
      <c r="I14006" s="18">
        <v>0.98</v>
      </c>
      <c r="Q14006"/>
    </row>
    <row r="14007" spans="2:17" x14ac:dyDescent="0.25">
      <c r="B14007" s="18">
        <v>2013</v>
      </c>
      <c r="C14007" s="18" t="s">
        <v>2415</v>
      </c>
      <c r="D14007" s="18" t="s">
        <v>2511</v>
      </c>
      <c r="E14007" s="18" t="s">
        <v>2512</v>
      </c>
      <c r="F14007" s="18" t="s">
        <v>4128</v>
      </c>
      <c r="G14007" s="18">
        <v>2040</v>
      </c>
      <c r="H14007" s="18">
        <v>0.81</v>
      </c>
      <c r="I14007" s="18">
        <v>0.9</v>
      </c>
      <c r="Q14007"/>
    </row>
    <row r="14008" spans="2:17" x14ac:dyDescent="0.25">
      <c r="B14008" s="18">
        <v>2013</v>
      </c>
      <c r="C14008" s="18" t="s">
        <v>2415</v>
      </c>
      <c r="D14008" s="18" t="s">
        <v>2416</v>
      </c>
      <c r="E14008" s="18" t="s">
        <v>2525</v>
      </c>
      <c r="F14008" s="18" t="s">
        <v>2526</v>
      </c>
      <c r="G14008" s="18">
        <v>156</v>
      </c>
      <c r="H14008" s="18">
        <v>2.4466666666666668</v>
      </c>
      <c r="I14008" s="18">
        <v>2.9933333333333332</v>
      </c>
      <c r="Q14008"/>
    </row>
    <row r="14009" spans="2:17" x14ac:dyDescent="0.25">
      <c r="B14009" s="18">
        <v>2013</v>
      </c>
      <c r="C14009" s="18" t="s">
        <v>2415</v>
      </c>
      <c r="D14009" s="18" t="s">
        <v>2416</v>
      </c>
      <c r="E14009" s="18" t="s">
        <v>2525</v>
      </c>
      <c r="F14009" s="18" t="s">
        <v>2527</v>
      </c>
      <c r="G14009" s="18">
        <v>132</v>
      </c>
      <c r="H14009" s="18">
        <v>2.6733333333333333</v>
      </c>
      <c r="I14009" s="18">
        <v>2.9533333333333331</v>
      </c>
      <c r="Q14009"/>
    </row>
    <row r="14010" spans="2:17" x14ac:dyDescent="0.25">
      <c r="B14010" s="18">
        <v>2013</v>
      </c>
      <c r="C14010" s="18" t="s">
        <v>2415</v>
      </c>
      <c r="D14010" s="18" t="s">
        <v>2416</v>
      </c>
      <c r="E14010" s="18" t="s">
        <v>2525</v>
      </c>
      <c r="F14010" s="18" t="s">
        <v>2528</v>
      </c>
      <c r="G14010" s="18">
        <v>180</v>
      </c>
      <c r="H14010" s="18">
        <v>2.34</v>
      </c>
      <c r="I14010" s="18">
        <v>2.8866666666666667</v>
      </c>
      <c r="Q14010"/>
    </row>
    <row r="14011" spans="2:17" x14ac:dyDescent="0.25">
      <c r="B14011" s="18">
        <v>2013</v>
      </c>
      <c r="C14011" s="18" t="s">
        <v>2415</v>
      </c>
      <c r="D14011" s="18" t="s">
        <v>2416</v>
      </c>
      <c r="E14011" s="18" t="s">
        <v>2525</v>
      </c>
      <c r="F14011" s="18" t="s">
        <v>2529</v>
      </c>
      <c r="G14011" s="18">
        <v>168</v>
      </c>
      <c r="H14011" s="18">
        <v>2.6266666666666665</v>
      </c>
      <c r="I14011" s="18">
        <v>2.8733333333333335</v>
      </c>
      <c r="Q14011"/>
    </row>
    <row r="14012" spans="2:17" x14ac:dyDescent="0.25">
      <c r="B14012" s="18">
        <v>2013</v>
      </c>
      <c r="C14012" s="18" t="s">
        <v>2415</v>
      </c>
      <c r="D14012" s="18" t="s">
        <v>2416</v>
      </c>
      <c r="E14012" s="18" t="s">
        <v>2525</v>
      </c>
      <c r="F14012" s="18" t="s">
        <v>2530</v>
      </c>
      <c r="G14012" s="18">
        <v>120</v>
      </c>
      <c r="H14012" s="18">
        <v>2.2933333333333334</v>
      </c>
      <c r="I14012" s="18">
        <v>2.92</v>
      </c>
      <c r="Q14012"/>
    </row>
    <row r="14013" spans="2:17" x14ac:dyDescent="0.25">
      <c r="B14013" s="18">
        <v>2013</v>
      </c>
      <c r="C14013" s="18" t="s">
        <v>2415</v>
      </c>
      <c r="D14013" s="18" t="s">
        <v>2416</v>
      </c>
      <c r="E14013" s="18" t="s">
        <v>2525</v>
      </c>
      <c r="F14013" s="18" t="s">
        <v>2531</v>
      </c>
      <c r="G14013" s="18">
        <v>156</v>
      </c>
      <c r="H14013" s="18">
        <v>2.54</v>
      </c>
      <c r="I14013" s="18">
        <v>2.98</v>
      </c>
      <c r="Q14013"/>
    </row>
    <row r="14014" spans="2:17" x14ac:dyDescent="0.25">
      <c r="B14014" s="18">
        <v>2013</v>
      </c>
      <c r="C14014" s="18" t="s">
        <v>2415</v>
      </c>
      <c r="D14014" s="18" t="s">
        <v>2416</v>
      </c>
      <c r="E14014" s="18" t="s">
        <v>2525</v>
      </c>
      <c r="F14014" s="18" t="s">
        <v>2532</v>
      </c>
      <c r="G14014" s="18">
        <v>168</v>
      </c>
      <c r="H14014" s="18">
        <v>2.64</v>
      </c>
      <c r="I14014" s="18">
        <v>2.9666666666666668</v>
      </c>
      <c r="Q14014"/>
    </row>
    <row r="14015" spans="2:17" x14ac:dyDescent="0.25">
      <c r="B14015" s="18">
        <v>2013</v>
      </c>
      <c r="C14015" s="18" t="s">
        <v>2415</v>
      </c>
      <c r="D14015" s="18" t="s">
        <v>2416</v>
      </c>
      <c r="E14015" s="18" t="s">
        <v>2525</v>
      </c>
      <c r="F14015" s="18" t="s">
        <v>2533</v>
      </c>
      <c r="G14015" s="18">
        <v>120</v>
      </c>
      <c r="H14015" s="18">
        <v>2.52</v>
      </c>
      <c r="I14015" s="18">
        <v>2.8733333333333335</v>
      </c>
      <c r="Q14015"/>
    </row>
    <row r="14016" spans="2:17" x14ac:dyDescent="0.25">
      <c r="B14016" s="18">
        <v>2013</v>
      </c>
      <c r="C14016" s="18" t="s">
        <v>2415</v>
      </c>
      <c r="D14016" s="18" t="s">
        <v>2416</v>
      </c>
      <c r="E14016" s="18" t="s">
        <v>2525</v>
      </c>
      <c r="F14016" s="18" t="s">
        <v>2534</v>
      </c>
      <c r="G14016" s="18">
        <v>132</v>
      </c>
      <c r="H14016" s="18">
        <v>2.6266666666666665</v>
      </c>
      <c r="I14016" s="18">
        <v>2.9933333333333332</v>
      </c>
      <c r="Q14016"/>
    </row>
    <row r="14017" spans="2:17" x14ac:dyDescent="0.25">
      <c r="B14017" s="18">
        <v>2013</v>
      </c>
      <c r="C14017" s="18" t="s">
        <v>2415</v>
      </c>
      <c r="D14017" s="18" t="s">
        <v>2416</v>
      </c>
      <c r="E14017" s="18" t="s">
        <v>2525</v>
      </c>
      <c r="F14017" s="18" t="s">
        <v>2535</v>
      </c>
      <c r="G14017" s="18">
        <v>168</v>
      </c>
      <c r="H14017" s="18">
        <v>2.54</v>
      </c>
      <c r="I14017" s="18">
        <v>2.9733333333333332</v>
      </c>
      <c r="Q14017"/>
    </row>
    <row r="14018" spans="2:17" x14ac:dyDescent="0.25">
      <c r="B14018" s="18">
        <v>2013</v>
      </c>
      <c r="C14018" s="18" t="s">
        <v>2415</v>
      </c>
      <c r="D14018" s="18" t="s">
        <v>2416</v>
      </c>
      <c r="E14018" s="18" t="s">
        <v>2525</v>
      </c>
      <c r="F14018" s="18" t="s">
        <v>2536</v>
      </c>
      <c r="G14018" s="18">
        <v>132</v>
      </c>
      <c r="H14018" s="18">
        <v>2.4066666666666667</v>
      </c>
      <c r="I14018" s="18">
        <v>2.9333333333333331</v>
      </c>
      <c r="Q14018"/>
    </row>
    <row r="14019" spans="2:17" x14ac:dyDescent="0.25">
      <c r="B14019" s="18">
        <v>2013</v>
      </c>
      <c r="C14019" s="18" t="s">
        <v>2415</v>
      </c>
      <c r="D14019" s="18" t="s">
        <v>2416</v>
      </c>
      <c r="E14019" s="18" t="s">
        <v>2525</v>
      </c>
      <c r="F14019" s="18" t="s">
        <v>2537</v>
      </c>
      <c r="G14019" s="18">
        <v>156</v>
      </c>
      <c r="H14019" s="18">
        <v>2.6</v>
      </c>
      <c r="I14019" s="18">
        <v>2.9733333333333332</v>
      </c>
      <c r="Q14019"/>
    </row>
    <row r="14020" spans="2:17" x14ac:dyDescent="0.25">
      <c r="B14020" s="18">
        <v>2013</v>
      </c>
      <c r="C14020" s="18" t="s">
        <v>2415</v>
      </c>
      <c r="D14020" s="18" t="s">
        <v>2416</v>
      </c>
      <c r="E14020" s="18" t="s">
        <v>2525</v>
      </c>
      <c r="F14020" s="18" t="s">
        <v>2538</v>
      </c>
      <c r="G14020" s="18">
        <v>132</v>
      </c>
      <c r="H14020" s="18">
        <v>2.7133333333333334</v>
      </c>
      <c r="I14020" s="18">
        <v>2.8733333333333335</v>
      </c>
      <c r="Q14020"/>
    </row>
    <row r="14021" spans="2:17" x14ac:dyDescent="0.25">
      <c r="B14021" s="18">
        <v>2013</v>
      </c>
      <c r="C14021" s="18" t="s">
        <v>2415</v>
      </c>
      <c r="D14021" s="18" t="s">
        <v>2416</v>
      </c>
      <c r="E14021" s="18" t="s">
        <v>2525</v>
      </c>
      <c r="F14021" s="18" t="s">
        <v>2539</v>
      </c>
      <c r="G14021" s="18">
        <v>120</v>
      </c>
      <c r="H14021" s="18">
        <v>2.3133333333333335</v>
      </c>
      <c r="I14021" s="18">
        <v>2.9</v>
      </c>
      <c r="Q14021"/>
    </row>
    <row r="14022" spans="2:17" x14ac:dyDescent="0.25">
      <c r="B14022" s="18">
        <v>2013</v>
      </c>
      <c r="C14022" s="18" t="s">
        <v>2415</v>
      </c>
      <c r="D14022" s="18" t="s">
        <v>2416</v>
      </c>
      <c r="E14022" s="18" t="s">
        <v>2525</v>
      </c>
      <c r="F14022" s="18" t="s">
        <v>2540</v>
      </c>
      <c r="G14022" s="18">
        <v>156</v>
      </c>
      <c r="H14022" s="18">
        <v>2.6533333333333333</v>
      </c>
      <c r="I14022" s="18">
        <v>2.8866666666666667</v>
      </c>
      <c r="Q14022"/>
    </row>
    <row r="14023" spans="2:17" x14ac:dyDescent="0.25">
      <c r="B14023" s="18">
        <v>2013</v>
      </c>
      <c r="C14023" s="18" t="s">
        <v>2415</v>
      </c>
      <c r="D14023" s="18" t="s">
        <v>2416</v>
      </c>
      <c r="E14023" s="18" t="s">
        <v>2525</v>
      </c>
      <c r="F14023" s="18" t="s">
        <v>2541</v>
      </c>
      <c r="G14023" s="18">
        <v>168</v>
      </c>
      <c r="H14023" s="18">
        <v>2.7066666666666666</v>
      </c>
      <c r="I14023" s="18">
        <v>2.9</v>
      </c>
      <c r="Q14023"/>
    </row>
    <row r="14024" spans="2:17" x14ac:dyDescent="0.25">
      <c r="B14024" s="18">
        <v>2013</v>
      </c>
      <c r="C14024" s="18" t="s">
        <v>2415</v>
      </c>
      <c r="D14024" s="18" t="s">
        <v>2416</v>
      </c>
      <c r="E14024" s="18" t="s">
        <v>2525</v>
      </c>
      <c r="F14024" s="18" t="s">
        <v>2542</v>
      </c>
      <c r="G14024" s="18">
        <v>120</v>
      </c>
      <c r="H14024" s="18">
        <v>2.7066666666666666</v>
      </c>
      <c r="I14024" s="18">
        <v>2.9066666666666667</v>
      </c>
      <c r="Q14024"/>
    </row>
    <row r="14025" spans="2:17" x14ac:dyDescent="0.25">
      <c r="B14025" s="18">
        <v>2013</v>
      </c>
      <c r="C14025" s="18" t="s">
        <v>2415</v>
      </c>
      <c r="D14025" s="18" t="s">
        <v>2416</v>
      </c>
      <c r="E14025" s="18" t="s">
        <v>2525</v>
      </c>
      <c r="F14025" s="18" t="s">
        <v>2543</v>
      </c>
      <c r="G14025" s="18">
        <v>144</v>
      </c>
      <c r="H14025" s="18">
        <v>2.7266666666666666</v>
      </c>
      <c r="I14025" s="18">
        <v>2.9733333333333332</v>
      </c>
      <c r="Q14025"/>
    </row>
    <row r="14026" spans="2:17" x14ac:dyDescent="0.25">
      <c r="B14026" s="18">
        <v>2013</v>
      </c>
      <c r="C14026" s="18" t="s">
        <v>2415</v>
      </c>
      <c r="D14026" s="18" t="s">
        <v>2416</v>
      </c>
      <c r="E14026" s="18" t="s">
        <v>2525</v>
      </c>
      <c r="F14026" s="18" t="s">
        <v>2544</v>
      </c>
      <c r="G14026" s="18">
        <v>156</v>
      </c>
      <c r="H14026" s="18">
        <v>2.4933333333333332</v>
      </c>
      <c r="I14026" s="18">
        <v>3</v>
      </c>
      <c r="Q14026"/>
    </row>
    <row r="14027" spans="2:17" x14ac:dyDescent="0.25">
      <c r="B14027" s="18">
        <v>2013</v>
      </c>
      <c r="C14027" s="18" t="s">
        <v>2415</v>
      </c>
      <c r="D14027" s="18" t="s">
        <v>2416</v>
      </c>
      <c r="E14027" s="18" t="s">
        <v>2525</v>
      </c>
      <c r="F14027" s="18" t="s">
        <v>2545</v>
      </c>
      <c r="G14027" s="18">
        <v>144</v>
      </c>
      <c r="H14027" s="18">
        <v>2.4733333333333332</v>
      </c>
      <c r="I14027" s="18">
        <v>2.8866666666666667</v>
      </c>
      <c r="Q14027"/>
    </row>
    <row r="14028" spans="2:17" x14ac:dyDescent="0.25">
      <c r="B14028" s="18">
        <v>2013</v>
      </c>
      <c r="C14028" s="18" t="s">
        <v>2415</v>
      </c>
      <c r="D14028" s="18" t="s">
        <v>2416</v>
      </c>
      <c r="E14028" s="18" t="s">
        <v>2525</v>
      </c>
      <c r="F14028" s="18" t="s">
        <v>2546</v>
      </c>
      <c r="G14028" s="18">
        <v>132</v>
      </c>
      <c r="H14028" s="18">
        <v>2.3933333333333335</v>
      </c>
      <c r="I14028" s="18">
        <v>2.9333333333333331</v>
      </c>
      <c r="Q14028"/>
    </row>
    <row r="14029" spans="2:17" x14ac:dyDescent="0.25">
      <c r="B14029" s="18">
        <v>2013</v>
      </c>
      <c r="C14029" s="18" t="s">
        <v>2415</v>
      </c>
      <c r="D14029" s="18" t="s">
        <v>2416</v>
      </c>
      <c r="E14029" s="18" t="s">
        <v>2525</v>
      </c>
      <c r="F14029" s="18" t="s">
        <v>2547</v>
      </c>
      <c r="G14029" s="18">
        <v>132</v>
      </c>
      <c r="H14029" s="18">
        <v>2.4</v>
      </c>
      <c r="I14029" s="18">
        <v>2.98</v>
      </c>
      <c r="Q14029"/>
    </row>
    <row r="14030" spans="2:17" x14ac:dyDescent="0.25">
      <c r="B14030" s="18">
        <v>2013</v>
      </c>
      <c r="C14030" s="18" t="s">
        <v>2415</v>
      </c>
      <c r="D14030" s="18" t="s">
        <v>2416</v>
      </c>
      <c r="E14030" s="18" t="s">
        <v>2525</v>
      </c>
      <c r="F14030" s="18" t="s">
        <v>2548</v>
      </c>
      <c r="G14030" s="18">
        <v>156</v>
      </c>
      <c r="H14030" s="18">
        <v>2.5666666666666669</v>
      </c>
      <c r="I14030" s="18">
        <v>2.9533333333333331</v>
      </c>
      <c r="Q14030"/>
    </row>
    <row r="14031" spans="2:17" x14ac:dyDescent="0.25">
      <c r="B14031" s="18">
        <v>2013</v>
      </c>
      <c r="C14031" s="18" t="s">
        <v>2415</v>
      </c>
      <c r="D14031" s="18" t="s">
        <v>2416</v>
      </c>
      <c r="E14031" s="18" t="s">
        <v>2525</v>
      </c>
      <c r="F14031" s="18" t="s">
        <v>2549</v>
      </c>
      <c r="G14031" s="18">
        <v>144</v>
      </c>
      <c r="H14031" s="18">
        <v>2.7266666666666666</v>
      </c>
      <c r="I14031" s="18">
        <v>2.96</v>
      </c>
      <c r="Q14031"/>
    </row>
    <row r="14032" spans="2:17" x14ac:dyDescent="0.25">
      <c r="B14032" s="18">
        <v>2013</v>
      </c>
      <c r="C14032" s="18" t="s">
        <v>2415</v>
      </c>
      <c r="D14032" s="18" t="s">
        <v>2416</v>
      </c>
      <c r="E14032" s="18" t="s">
        <v>2525</v>
      </c>
      <c r="F14032" s="18" t="s">
        <v>2550</v>
      </c>
      <c r="G14032" s="18">
        <v>168</v>
      </c>
      <c r="H14032" s="18">
        <v>2.3266666666666667</v>
      </c>
      <c r="I14032" s="18">
        <v>2.8866666666666667</v>
      </c>
      <c r="Q14032"/>
    </row>
    <row r="14033" spans="2:17" x14ac:dyDescent="0.25">
      <c r="B14033" s="18">
        <v>2013</v>
      </c>
      <c r="C14033" s="18" t="s">
        <v>2415</v>
      </c>
      <c r="D14033" s="18" t="s">
        <v>2416</v>
      </c>
      <c r="E14033" s="18" t="s">
        <v>2525</v>
      </c>
      <c r="F14033" s="18" t="s">
        <v>2551</v>
      </c>
      <c r="G14033" s="18">
        <v>132</v>
      </c>
      <c r="H14033" s="18">
        <v>2.6933333333333334</v>
      </c>
      <c r="I14033" s="18">
        <v>2.9133333333333336</v>
      </c>
      <c r="Q14033"/>
    </row>
    <row r="14034" spans="2:17" x14ac:dyDescent="0.25">
      <c r="B14034" s="18">
        <v>2013</v>
      </c>
      <c r="C14034" s="18" t="s">
        <v>2415</v>
      </c>
      <c r="D14034" s="18" t="s">
        <v>2416</v>
      </c>
      <c r="E14034" s="18" t="s">
        <v>2525</v>
      </c>
      <c r="F14034" s="18" t="s">
        <v>2552</v>
      </c>
      <c r="G14034" s="18">
        <v>120</v>
      </c>
      <c r="H14034" s="18">
        <v>2.2933333333333334</v>
      </c>
      <c r="I14034" s="18">
        <v>2.9933333333333332</v>
      </c>
      <c r="Q14034"/>
    </row>
    <row r="14035" spans="2:17" x14ac:dyDescent="0.25">
      <c r="B14035" s="18">
        <v>2013</v>
      </c>
      <c r="C14035" s="18" t="s">
        <v>2415</v>
      </c>
      <c r="D14035" s="18" t="s">
        <v>2416</v>
      </c>
      <c r="E14035" s="18" t="s">
        <v>2525</v>
      </c>
      <c r="F14035" s="18" t="s">
        <v>2553</v>
      </c>
      <c r="G14035" s="18">
        <v>168</v>
      </c>
      <c r="H14035" s="18">
        <v>2.5333333333333332</v>
      </c>
      <c r="I14035" s="18">
        <v>2.8933333333333335</v>
      </c>
      <c r="Q14035"/>
    </row>
    <row r="14036" spans="2:17" x14ac:dyDescent="0.25">
      <c r="B14036" s="18">
        <v>2013</v>
      </c>
      <c r="C14036" s="18" t="s">
        <v>2415</v>
      </c>
      <c r="D14036" s="18" t="s">
        <v>2416</v>
      </c>
      <c r="E14036" s="18" t="s">
        <v>2525</v>
      </c>
      <c r="F14036" s="18" t="s">
        <v>2554</v>
      </c>
      <c r="G14036" s="18">
        <v>144</v>
      </c>
      <c r="H14036" s="18">
        <v>2.5266666666666668</v>
      </c>
      <c r="I14036" s="18">
        <v>2.9</v>
      </c>
      <c r="Q14036"/>
    </row>
    <row r="14037" spans="2:17" x14ac:dyDescent="0.25">
      <c r="B14037" s="18">
        <v>2013</v>
      </c>
      <c r="C14037" s="18" t="s">
        <v>2415</v>
      </c>
      <c r="D14037" s="18" t="s">
        <v>2416</v>
      </c>
      <c r="E14037" s="18" t="s">
        <v>2525</v>
      </c>
      <c r="F14037" s="18" t="s">
        <v>2555</v>
      </c>
      <c r="G14037" s="18">
        <v>156</v>
      </c>
      <c r="H14037" s="18">
        <v>2.46</v>
      </c>
      <c r="I14037" s="18">
        <v>2.9933333333333332</v>
      </c>
      <c r="Q14037"/>
    </row>
    <row r="14038" spans="2:17" x14ac:dyDescent="0.25">
      <c r="B14038" s="18">
        <v>2013</v>
      </c>
      <c r="C14038" s="18" t="s">
        <v>2415</v>
      </c>
      <c r="D14038" s="18" t="s">
        <v>2416</v>
      </c>
      <c r="E14038" s="18" t="s">
        <v>2525</v>
      </c>
      <c r="F14038" s="18" t="s">
        <v>2556</v>
      </c>
      <c r="G14038" s="18">
        <v>156</v>
      </c>
      <c r="H14038" s="18">
        <v>2.4266666666666667</v>
      </c>
      <c r="I14038" s="18">
        <v>2.96</v>
      </c>
      <c r="Q14038"/>
    </row>
    <row r="14039" spans="2:17" x14ac:dyDescent="0.25">
      <c r="B14039" s="18">
        <v>2013</v>
      </c>
      <c r="C14039" s="18" t="s">
        <v>2415</v>
      </c>
      <c r="D14039" s="18" t="s">
        <v>2416</v>
      </c>
      <c r="E14039" s="18" t="s">
        <v>2525</v>
      </c>
      <c r="F14039" s="18" t="s">
        <v>2557</v>
      </c>
      <c r="G14039" s="18">
        <v>132</v>
      </c>
      <c r="H14039" s="18">
        <v>2.5133333333333332</v>
      </c>
      <c r="I14039" s="18">
        <v>2.96</v>
      </c>
      <c r="Q14039"/>
    </row>
    <row r="14040" spans="2:17" x14ac:dyDescent="0.25">
      <c r="B14040" s="18">
        <v>2013</v>
      </c>
      <c r="C14040" s="18" t="s">
        <v>2415</v>
      </c>
      <c r="D14040" s="18" t="s">
        <v>2416</v>
      </c>
      <c r="E14040" s="18" t="s">
        <v>2525</v>
      </c>
      <c r="F14040" s="18" t="s">
        <v>2558</v>
      </c>
      <c r="G14040" s="18">
        <v>132</v>
      </c>
      <c r="H14040" s="18">
        <v>2.6533333333333333</v>
      </c>
      <c r="I14040" s="18">
        <v>2.9466666666666668</v>
      </c>
      <c r="Q14040"/>
    </row>
    <row r="14041" spans="2:17" x14ac:dyDescent="0.25">
      <c r="B14041" s="18">
        <v>2013</v>
      </c>
      <c r="C14041" s="18" t="s">
        <v>2415</v>
      </c>
      <c r="D14041" s="18" t="s">
        <v>2416</v>
      </c>
      <c r="E14041" s="18" t="s">
        <v>2525</v>
      </c>
      <c r="F14041" s="18" t="s">
        <v>2559</v>
      </c>
      <c r="G14041" s="18">
        <v>120</v>
      </c>
      <c r="H14041" s="18">
        <v>2.2799999999999998</v>
      </c>
      <c r="I14041" s="18">
        <v>2.8866666666666667</v>
      </c>
      <c r="Q14041"/>
    </row>
    <row r="14042" spans="2:17" x14ac:dyDescent="0.25">
      <c r="B14042" s="18">
        <v>2013</v>
      </c>
      <c r="C14042" s="18" t="s">
        <v>2415</v>
      </c>
      <c r="D14042" s="18" t="s">
        <v>2416</v>
      </c>
      <c r="E14042" s="18" t="s">
        <v>2525</v>
      </c>
      <c r="F14042" s="18" t="s">
        <v>2560</v>
      </c>
      <c r="G14042" s="18">
        <v>120</v>
      </c>
      <c r="H14042" s="18">
        <v>2.3066666666666666</v>
      </c>
      <c r="I14042" s="18">
        <v>2.9733333333333332</v>
      </c>
      <c r="Q14042"/>
    </row>
    <row r="14043" spans="2:17" x14ac:dyDescent="0.25">
      <c r="B14043" s="18">
        <v>2013</v>
      </c>
      <c r="C14043" s="18" t="s">
        <v>2415</v>
      </c>
      <c r="D14043" s="18" t="s">
        <v>2416</v>
      </c>
      <c r="E14043" s="18" t="s">
        <v>2525</v>
      </c>
      <c r="F14043" s="18" t="s">
        <v>2561</v>
      </c>
      <c r="G14043" s="18">
        <v>144</v>
      </c>
      <c r="H14043" s="18">
        <v>2.5066666666666668</v>
      </c>
      <c r="I14043" s="18">
        <v>2.96</v>
      </c>
      <c r="Q14043"/>
    </row>
    <row r="14044" spans="2:17" x14ac:dyDescent="0.25">
      <c r="B14044" s="18">
        <v>2013</v>
      </c>
      <c r="C14044" s="18" t="s">
        <v>2415</v>
      </c>
      <c r="D14044" s="18" t="s">
        <v>2416</v>
      </c>
      <c r="E14044" s="18" t="s">
        <v>2525</v>
      </c>
      <c r="F14044" s="18" t="s">
        <v>2562</v>
      </c>
      <c r="G14044" s="18">
        <v>120</v>
      </c>
      <c r="H14044" s="18">
        <v>2.4533333333333331</v>
      </c>
      <c r="I14044" s="18">
        <v>2.9333333333333331</v>
      </c>
      <c r="Q14044"/>
    </row>
    <row r="14045" spans="2:17" x14ac:dyDescent="0.25">
      <c r="B14045" s="18">
        <v>2013</v>
      </c>
      <c r="C14045" s="18" t="s">
        <v>2415</v>
      </c>
      <c r="D14045" s="18" t="s">
        <v>2416</v>
      </c>
      <c r="E14045" s="18" t="s">
        <v>2525</v>
      </c>
      <c r="F14045" s="18" t="s">
        <v>2563</v>
      </c>
      <c r="G14045" s="18">
        <v>120</v>
      </c>
      <c r="H14045" s="18">
        <v>2.4333333333333331</v>
      </c>
      <c r="I14045" s="18">
        <v>2.96</v>
      </c>
      <c r="Q14045"/>
    </row>
    <row r="14046" spans="2:17" x14ac:dyDescent="0.25">
      <c r="B14046" s="18">
        <v>2013</v>
      </c>
      <c r="C14046" s="18" t="s">
        <v>2415</v>
      </c>
      <c r="D14046" s="18" t="s">
        <v>2416</v>
      </c>
      <c r="E14046" s="18" t="s">
        <v>2525</v>
      </c>
      <c r="F14046" s="18" t="s">
        <v>2564</v>
      </c>
      <c r="G14046" s="18">
        <v>156</v>
      </c>
      <c r="H14046" s="18">
        <v>2.42</v>
      </c>
      <c r="I14046" s="18">
        <v>2.9266666666666667</v>
      </c>
      <c r="Q14046"/>
    </row>
    <row r="14047" spans="2:17" x14ac:dyDescent="0.25">
      <c r="B14047" s="18">
        <v>2013</v>
      </c>
      <c r="C14047" s="18" t="s">
        <v>2415</v>
      </c>
      <c r="D14047" s="18" t="s">
        <v>2416</v>
      </c>
      <c r="E14047" s="18" t="s">
        <v>2525</v>
      </c>
      <c r="F14047" s="18" t="s">
        <v>2565</v>
      </c>
      <c r="G14047" s="18">
        <v>144</v>
      </c>
      <c r="H14047" s="18">
        <v>2.3466666666666667</v>
      </c>
      <c r="I14047" s="18">
        <v>2.8933333333333335</v>
      </c>
      <c r="Q14047"/>
    </row>
    <row r="14048" spans="2:17" x14ac:dyDescent="0.25">
      <c r="B14048" s="18">
        <v>2013</v>
      </c>
      <c r="C14048" s="18" t="s">
        <v>2415</v>
      </c>
      <c r="D14048" s="18" t="s">
        <v>2416</v>
      </c>
      <c r="E14048" s="18" t="s">
        <v>2525</v>
      </c>
      <c r="F14048" s="18" t="s">
        <v>2566</v>
      </c>
      <c r="G14048" s="18">
        <v>132</v>
      </c>
      <c r="H14048" s="18">
        <v>2.3666666666666667</v>
      </c>
      <c r="I14048" s="18">
        <v>2.9933333333333332</v>
      </c>
      <c r="Q14048"/>
    </row>
    <row r="14049" spans="2:17" x14ac:dyDescent="0.25">
      <c r="B14049" s="18">
        <v>2013</v>
      </c>
      <c r="C14049" s="18" t="s">
        <v>2415</v>
      </c>
      <c r="D14049" s="18" t="s">
        <v>2416</v>
      </c>
      <c r="E14049" s="18" t="s">
        <v>2525</v>
      </c>
      <c r="F14049" s="18" t="s">
        <v>2567</v>
      </c>
      <c r="G14049" s="18">
        <v>144</v>
      </c>
      <c r="H14049" s="18">
        <v>2.66</v>
      </c>
      <c r="I14049" s="18">
        <v>2.8666666666666667</v>
      </c>
      <c r="Q14049"/>
    </row>
    <row r="14050" spans="2:17" x14ac:dyDescent="0.25">
      <c r="B14050" s="18">
        <v>2013</v>
      </c>
      <c r="C14050" s="18" t="s">
        <v>2415</v>
      </c>
      <c r="D14050" s="18" t="s">
        <v>2416</v>
      </c>
      <c r="E14050" s="18" t="s">
        <v>2525</v>
      </c>
      <c r="F14050" s="18" t="s">
        <v>2568</v>
      </c>
      <c r="G14050" s="18">
        <v>168</v>
      </c>
      <c r="H14050" s="18">
        <v>2.76</v>
      </c>
      <c r="I14050" s="18">
        <v>2.96</v>
      </c>
      <c r="Q14050"/>
    </row>
    <row r="14051" spans="2:17" x14ac:dyDescent="0.25">
      <c r="B14051" s="18">
        <v>2013</v>
      </c>
      <c r="C14051" s="18" t="s">
        <v>2415</v>
      </c>
      <c r="D14051" s="18" t="s">
        <v>2416</v>
      </c>
      <c r="E14051" s="18" t="s">
        <v>2525</v>
      </c>
      <c r="F14051" s="18" t="s">
        <v>2569</v>
      </c>
      <c r="G14051" s="18">
        <v>144</v>
      </c>
      <c r="H14051" s="18">
        <v>2.3733333333333335</v>
      </c>
      <c r="I14051" s="18">
        <v>2.94</v>
      </c>
      <c r="Q14051"/>
    </row>
    <row r="14052" spans="2:17" x14ac:dyDescent="0.25">
      <c r="B14052" s="18">
        <v>2013</v>
      </c>
      <c r="C14052" s="18" t="s">
        <v>2415</v>
      </c>
      <c r="D14052" s="18" t="s">
        <v>2416</v>
      </c>
      <c r="E14052" s="18" t="s">
        <v>2525</v>
      </c>
      <c r="F14052" s="18" t="s">
        <v>2570</v>
      </c>
      <c r="G14052" s="18">
        <v>180</v>
      </c>
      <c r="H14052" s="18">
        <v>2.7</v>
      </c>
      <c r="I14052" s="18">
        <v>2.9666666666666668</v>
      </c>
      <c r="Q14052"/>
    </row>
    <row r="14053" spans="2:17" x14ac:dyDescent="0.25">
      <c r="B14053" s="18">
        <v>2013</v>
      </c>
      <c r="C14053" s="18" t="s">
        <v>2415</v>
      </c>
      <c r="D14053" s="18" t="s">
        <v>2416</v>
      </c>
      <c r="E14053" s="18" t="s">
        <v>2525</v>
      </c>
      <c r="F14053" s="18" t="s">
        <v>2571</v>
      </c>
      <c r="G14053" s="18">
        <v>180</v>
      </c>
      <c r="H14053" s="18">
        <v>2.2666666666666666</v>
      </c>
      <c r="I14053" s="18">
        <v>2.9533333333333331</v>
      </c>
      <c r="Q14053"/>
    </row>
    <row r="14054" spans="2:17" x14ac:dyDescent="0.25">
      <c r="B14054" s="18">
        <v>2013</v>
      </c>
      <c r="C14054" s="18" t="s">
        <v>2415</v>
      </c>
      <c r="D14054" s="18" t="s">
        <v>2416</v>
      </c>
      <c r="E14054" s="18" t="s">
        <v>2525</v>
      </c>
      <c r="F14054" s="18" t="s">
        <v>2572</v>
      </c>
      <c r="G14054" s="18">
        <v>156</v>
      </c>
      <c r="H14054" s="18">
        <v>2.7933333333333334</v>
      </c>
      <c r="I14054" s="18">
        <v>2.94</v>
      </c>
      <c r="Q14054"/>
    </row>
    <row r="14055" spans="2:17" x14ac:dyDescent="0.25">
      <c r="B14055" s="18">
        <v>2013</v>
      </c>
      <c r="C14055" s="18" t="s">
        <v>2415</v>
      </c>
      <c r="D14055" s="18" t="s">
        <v>2416</v>
      </c>
      <c r="E14055" s="18" t="s">
        <v>2525</v>
      </c>
      <c r="F14055" s="18" t="s">
        <v>2573</v>
      </c>
      <c r="G14055" s="18">
        <v>168</v>
      </c>
      <c r="H14055" s="18">
        <v>2.5333333333333332</v>
      </c>
      <c r="I14055" s="18">
        <v>2.9266666666666667</v>
      </c>
      <c r="Q14055"/>
    </row>
    <row r="14056" spans="2:17" x14ac:dyDescent="0.25">
      <c r="B14056" s="18">
        <v>2013</v>
      </c>
      <c r="C14056" s="18" t="s">
        <v>2415</v>
      </c>
      <c r="D14056" s="18" t="s">
        <v>2416</v>
      </c>
      <c r="E14056" s="18" t="s">
        <v>2525</v>
      </c>
      <c r="F14056" s="18" t="s">
        <v>2574</v>
      </c>
      <c r="G14056" s="18">
        <v>156</v>
      </c>
      <c r="H14056" s="18">
        <v>2.3199999999999998</v>
      </c>
      <c r="I14056" s="18">
        <v>2.9466666666666668</v>
      </c>
      <c r="Q14056"/>
    </row>
    <row r="14057" spans="2:17" x14ac:dyDescent="0.25">
      <c r="B14057" s="18">
        <v>2013</v>
      </c>
      <c r="C14057" s="18" t="s">
        <v>2415</v>
      </c>
      <c r="D14057" s="18" t="s">
        <v>2416</v>
      </c>
      <c r="E14057" s="18" t="s">
        <v>2525</v>
      </c>
      <c r="F14057" s="18" t="s">
        <v>2575</v>
      </c>
      <c r="G14057" s="18">
        <v>144</v>
      </c>
      <c r="H14057" s="18">
        <v>2.42</v>
      </c>
      <c r="I14057" s="18">
        <v>2.9133333333333336</v>
      </c>
      <c r="Q14057"/>
    </row>
    <row r="14058" spans="2:17" x14ac:dyDescent="0.25">
      <c r="B14058" s="18">
        <v>2013</v>
      </c>
      <c r="C14058" s="18" t="s">
        <v>2415</v>
      </c>
      <c r="D14058" s="18" t="s">
        <v>2416</v>
      </c>
      <c r="E14058" s="18" t="s">
        <v>2525</v>
      </c>
      <c r="F14058" s="18" t="s">
        <v>2576</v>
      </c>
      <c r="G14058" s="18">
        <v>132</v>
      </c>
      <c r="H14058" s="18">
        <v>2.7933333333333334</v>
      </c>
      <c r="I14058" s="18">
        <v>2.9266666666666667</v>
      </c>
      <c r="Q14058"/>
    </row>
    <row r="14059" spans="2:17" x14ac:dyDescent="0.25">
      <c r="B14059" s="18">
        <v>2013</v>
      </c>
      <c r="C14059" s="18" t="s">
        <v>2415</v>
      </c>
      <c r="D14059" s="18" t="s">
        <v>2416</v>
      </c>
      <c r="E14059" s="18" t="s">
        <v>2525</v>
      </c>
      <c r="F14059" s="18" t="s">
        <v>2577</v>
      </c>
      <c r="G14059" s="18">
        <v>144</v>
      </c>
      <c r="H14059" s="18">
        <v>2.5133333333333332</v>
      </c>
      <c r="I14059" s="18">
        <v>2.9266666666666667</v>
      </c>
      <c r="Q14059"/>
    </row>
    <row r="14060" spans="2:17" x14ac:dyDescent="0.25">
      <c r="B14060" s="18">
        <v>2013</v>
      </c>
      <c r="C14060" s="18" t="s">
        <v>2415</v>
      </c>
      <c r="D14060" s="18" t="s">
        <v>2416</v>
      </c>
      <c r="E14060" s="18" t="s">
        <v>2525</v>
      </c>
      <c r="F14060" s="18" t="s">
        <v>2578</v>
      </c>
      <c r="G14060" s="18">
        <v>156</v>
      </c>
      <c r="H14060" s="18">
        <v>2.52</v>
      </c>
      <c r="I14060" s="18">
        <v>2.9866666666666668</v>
      </c>
      <c r="Q14060"/>
    </row>
    <row r="14061" spans="2:17" x14ac:dyDescent="0.25">
      <c r="B14061" s="18">
        <v>2013</v>
      </c>
      <c r="C14061" s="18" t="s">
        <v>2415</v>
      </c>
      <c r="D14061" s="18" t="s">
        <v>2416</v>
      </c>
      <c r="E14061" s="18" t="s">
        <v>2525</v>
      </c>
      <c r="F14061" s="18" t="s">
        <v>2579</v>
      </c>
      <c r="G14061" s="18">
        <v>120</v>
      </c>
      <c r="H14061" s="18">
        <v>2.3199999999999998</v>
      </c>
      <c r="I14061" s="18">
        <v>3</v>
      </c>
      <c r="Q14061"/>
    </row>
    <row r="14062" spans="2:17" x14ac:dyDescent="0.25">
      <c r="B14062" s="18">
        <v>2013</v>
      </c>
      <c r="C14062" s="18" t="s">
        <v>2415</v>
      </c>
      <c r="D14062" s="18" t="s">
        <v>2416</v>
      </c>
      <c r="E14062" s="18" t="s">
        <v>2525</v>
      </c>
      <c r="F14062" s="18" t="s">
        <v>2580</v>
      </c>
      <c r="G14062" s="18">
        <v>156</v>
      </c>
      <c r="H14062" s="18">
        <v>2.5133333333333332</v>
      </c>
      <c r="I14062" s="18">
        <v>2.9533333333333331</v>
      </c>
      <c r="Q14062"/>
    </row>
    <row r="14063" spans="2:17" x14ac:dyDescent="0.25">
      <c r="B14063" s="18">
        <v>2013</v>
      </c>
      <c r="C14063" s="18" t="s">
        <v>2415</v>
      </c>
      <c r="D14063" s="18" t="s">
        <v>2416</v>
      </c>
      <c r="E14063" s="18" t="s">
        <v>2525</v>
      </c>
      <c r="F14063" s="18" t="s">
        <v>2581</v>
      </c>
      <c r="G14063" s="18">
        <v>180</v>
      </c>
      <c r="H14063" s="18">
        <v>2.3866666666666667</v>
      </c>
      <c r="I14063" s="18">
        <v>2.9066666666666667</v>
      </c>
      <c r="Q14063"/>
    </row>
    <row r="14064" spans="2:17" x14ac:dyDescent="0.25">
      <c r="B14064" s="18">
        <v>2013</v>
      </c>
      <c r="C14064" s="18" t="s">
        <v>2415</v>
      </c>
      <c r="D14064" s="18" t="s">
        <v>2416</v>
      </c>
      <c r="E14064" s="18" t="s">
        <v>2525</v>
      </c>
      <c r="F14064" s="18" t="s">
        <v>2582</v>
      </c>
      <c r="G14064" s="18">
        <v>180</v>
      </c>
      <c r="H14064" s="18">
        <v>2.4666666666666668</v>
      </c>
      <c r="I14064" s="18">
        <v>2.9</v>
      </c>
      <c r="Q14064"/>
    </row>
    <row r="14065" spans="2:17" x14ac:dyDescent="0.25">
      <c r="B14065" s="18">
        <v>2013</v>
      </c>
      <c r="C14065" s="18" t="s">
        <v>2415</v>
      </c>
      <c r="D14065" s="18" t="s">
        <v>2416</v>
      </c>
      <c r="E14065" s="18" t="s">
        <v>2525</v>
      </c>
      <c r="F14065" s="18" t="s">
        <v>2583</v>
      </c>
      <c r="G14065" s="18">
        <v>156</v>
      </c>
      <c r="H14065" s="18">
        <v>2.7066666666666666</v>
      </c>
      <c r="I14065" s="18">
        <v>2.9333333333333331</v>
      </c>
      <c r="Q14065"/>
    </row>
    <row r="14066" spans="2:17" x14ac:dyDescent="0.25">
      <c r="B14066" s="18">
        <v>2013</v>
      </c>
      <c r="C14066" s="18" t="s">
        <v>2415</v>
      </c>
      <c r="D14066" s="18" t="s">
        <v>2416</v>
      </c>
      <c r="E14066" s="18" t="s">
        <v>2525</v>
      </c>
      <c r="F14066" s="18" t="s">
        <v>2584</v>
      </c>
      <c r="G14066" s="18">
        <v>132</v>
      </c>
      <c r="H14066" s="18">
        <v>2.5933333333333333</v>
      </c>
      <c r="I14066" s="18">
        <v>2.9666666666666668</v>
      </c>
      <c r="Q14066"/>
    </row>
    <row r="14067" spans="2:17" x14ac:dyDescent="0.25">
      <c r="B14067" s="18">
        <v>2013</v>
      </c>
      <c r="C14067" s="18" t="s">
        <v>2415</v>
      </c>
      <c r="D14067" s="18" t="s">
        <v>2416</v>
      </c>
      <c r="E14067" s="18" t="s">
        <v>2525</v>
      </c>
      <c r="F14067" s="18" t="s">
        <v>2585</v>
      </c>
      <c r="G14067" s="18">
        <v>168</v>
      </c>
      <c r="H14067" s="18">
        <v>2.3266666666666667</v>
      </c>
      <c r="I14067" s="18">
        <v>2.9533333333333331</v>
      </c>
      <c r="Q14067"/>
    </row>
    <row r="14068" spans="2:17" x14ac:dyDescent="0.25">
      <c r="B14068" s="18">
        <v>2013</v>
      </c>
      <c r="C14068" s="18" t="s">
        <v>2415</v>
      </c>
      <c r="D14068" s="18" t="s">
        <v>2416</v>
      </c>
      <c r="E14068" s="18" t="s">
        <v>2525</v>
      </c>
      <c r="F14068" s="18" t="s">
        <v>2586</v>
      </c>
      <c r="G14068" s="18">
        <v>156</v>
      </c>
      <c r="H14068" s="18">
        <v>2.38</v>
      </c>
      <c r="I14068" s="18">
        <v>2.9666666666666668</v>
      </c>
      <c r="Q14068"/>
    </row>
    <row r="14069" spans="2:17" x14ac:dyDescent="0.25">
      <c r="B14069" s="18">
        <v>2013</v>
      </c>
      <c r="C14069" s="18" t="s">
        <v>2415</v>
      </c>
      <c r="D14069" s="18" t="s">
        <v>2416</v>
      </c>
      <c r="E14069" s="18" t="s">
        <v>2525</v>
      </c>
      <c r="F14069" s="18" t="s">
        <v>2587</v>
      </c>
      <c r="G14069" s="18">
        <v>120</v>
      </c>
      <c r="H14069" s="18">
        <v>2.64</v>
      </c>
      <c r="I14069" s="18">
        <v>2.92</v>
      </c>
      <c r="Q14069"/>
    </row>
    <row r="14070" spans="2:17" x14ac:dyDescent="0.25">
      <c r="B14070" s="18">
        <v>2013</v>
      </c>
      <c r="C14070" s="18" t="s">
        <v>2415</v>
      </c>
      <c r="D14070" s="18" t="s">
        <v>2416</v>
      </c>
      <c r="E14070" s="18" t="s">
        <v>2525</v>
      </c>
      <c r="F14070" s="18" t="s">
        <v>2588</v>
      </c>
      <c r="G14070" s="18">
        <v>180</v>
      </c>
      <c r="H14070" s="18">
        <v>2.3133333333333335</v>
      </c>
      <c r="I14070" s="18">
        <v>2.9066666666666667</v>
      </c>
      <c r="Q14070"/>
    </row>
    <row r="14071" spans="2:17" x14ac:dyDescent="0.25">
      <c r="B14071" s="18">
        <v>2013</v>
      </c>
      <c r="C14071" s="18" t="s">
        <v>2415</v>
      </c>
      <c r="D14071" s="18" t="s">
        <v>2416</v>
      </c>
      <c r="E14071" s="18" t="s">
        <v>2525</v>
      </c>
      <c r="F14071" s="18" t="s">
        <v>2589</v>
      </c>
      <c r="G14071" s="18">
        <v>168</v>
      </c>
      <c r="H14071" s="18">
        <v>2.2733333333333334</v>
      </c>
      <c r="I14071" s="18">
        <v>2.9933333333333332</v>
      </c>
      <c r="Q14071"/>
    </row>
    <row r="14072" spans="2:17" x14ac:dyDescent="0.25">
      <c r="B14072" s="18">
        <v>2013</v>
      </c>
      <c r="C14072" s="18" t="s">
        <v>2415</v>
      </c>
      <c r="D14072" s="18" t="s">
        <v>2416</v>
      </c>
      <c r="E14072" s="18" t="s">
        <v>2525</v>
      </c>
      <c r="F14072" s="18" t="s">
        <v>2590</v>
      </c>
      <c r="G14072" s="18">
        <v>168</v>
      </c>
      <c r="H14072" s="18">
        <v>2.4866666666666668</v>
      </c>
      <c r="I14072" s="18">
        <v>2.9666666666666668</v>
      </c>
      <c r="Q14072"/>
    </row>
    <row r="14073" spans="2:17" x14ac:dyDescent="0.25">
      <c r="B14073" s="18">
        <v>2013</v>
      </c>
      <c r="C14073" s="18" t="s">
        <v>2415</v>
      </c>
      <c r="D14073" s="18" t="s">
        <v>2416</v>
      </c>
      <c r="E14073" s="18" t="s">
        <v>2525</v>
      </c>
      <c r="F14073" s="18" t="s">
        <v>2591</v>
      </c>
      <c r="G14073" s="18">
        <v>132</v>
      </c>
      <c r="H14073" s="18">
        <v>2.6466666666666665</v>
      </c>
      <c r="I14073" s="18">
        <v>2.9133333333333336</v>
      </c>
      <c r="Q14073"/>
    </row>
    <row r="14074" spans="2:17" x14ac:dyDescent="0.25">
      <c r="B14074" s="18">
        <v>2013</v>
      </c>
      <c r="C14074" s="18" t="s">
        <v>2415</v>
      </c>
      <c r="D14074" s="18" t="s">
        <v>2416</v>
      </c>
      <c r="E14074" s="18" t="s">
        <v>2525</v>
      </c>
      <c r="F14074" s="18" t="s">
        <v>2592</v>
      </c>
      <c r="G14074" s="18">
        <v>120</v>
      </c>
      <c r="H14074" s="18">
        <v>2.2933333333333334</v>
      </c>
      <c r="I14074" s="18">
        <v>2.98</v>
      </c>
      <c r="Q14074"/>
    </row>
    <row r="14075" spans="2:17" x14ac:dyDescent="0.25">
      <c r="B14075" s="18">
        <v>2013</v>
      </c>
      <c r="C14075" s="18" t="s">
        <v>2415</v>
      </c>
      <c r="D14075" s="18" t="s">
        <v>2416</v>
      </c>
      <c r="E14075" s="18" t="s">
        <v>2525</v>
      </c>
      <c r="F14075" s="18" t="s">
        <v>2593</v>
      </c>
      <c r="G14075" s="18">
        <v>156</v>
      </c>
      <c r="H14075" s="18">
        <v>2.2999999999999998</v>
      </c>
      <c r="I14075" s="18">
        <v>2.92</v>
      </c>
      <c r="Q14075"/>
    </row>
    <row r="14076" spans="2:17" x14ac:dyDescent="0.25">
      <c r="B14076" s="18">
        <v>2013</v>
      </c>
      <c r="C14076" s="18" t="s">
        <v>2415</v>
      </c>
      <c r="D14076" s="18" t="s">
        <v>2416</v>
      </c>
      <c r="E14076" s="18" t="s">
        <v>2525</v>
      </c>
      <c r="F14076" s="18" t="s">
        <v>2594</v>
      </c>
      <c r="G14076" s="18">
        <v>156</v>
      </c>
      <c r="H14076" s="18">
        <v>2.6066666666666665</v>
      </c>
      <c r="I14076" s="18">
        <v>2.8933333333333335</v>
      </c>
      <c r="Q14076"/>
    </row>
    <row r="14077" spans="2:17" x14ac:dyDescent="0.25">
      <c r="B14077" s="18">
        <v>2013</v>
      </c>
      <c r="C14077" s="18" t="s">
        <v>2415</v>
      </c>
      <c r="D14077" s="18" t="s">
        <v>2416</v>
      </c>
      <c r="E14077" s="18" t="s">
        <v>2525</v>
      </c>
      <c r="F14077" s="18" t="s">
        <v>2595</v>
      </c>
      <c r="G14077" s="18">
        <v>120</v>
      </c>
      <c r="H14077" s="18">
        <v>2.4066666666666667</v>
      </c>
      <c r="I14077" s="18">
        <v>2.8866666666666667</v>
      </c>
      <c r="Q14077"/>
    </row>
    <row r="14078" spans="2:17" x14ac:dyDescent="0.25">
      <c r="B14078" s="18">
        <v>2013</v>
      </c>
      <c r="C14078" s="18" t="s">
        <v>2415</v>
      </c>
      <c r="D14078" s="18" t="s">
        <v>2416</v>
      </c>
      <c r="E14078" s="18" t="s">
        <v>2525</v>
      </c>
      <c r="F14078" s="18" t="s">
        <v>2596</v>
      </c>
      <c r="G14078" s="18">
        <v>156</v>
      </c>
      <c r="H14078" s="18">
        <v>2.6133333333333333</v>
      </c>
      <c r="I14078" s="18">
        <v>2.9866666666666668</v>
      </c>
      <c r="Q14078"/>
    </row>
    <row r="14079" spans="2:17" x14ac:dyDescent="0.25">
      <c r="B14079" s="18">
        <v>2013</v>
      </c>
      <c r="C14079" s="18" t="s">
        <v>2415</v>
      </c>
      <c r="D14079" s="18" t="s">
        <v>2416</v>
      </c>
      <c r="E14079" s="18" t="s">
        <v>2525</v>
      </c>
      <c r="F14079" s="18" t="s">
        <v>3801</v>
      </c>
      <c r="G14079" s="18">
        <v>180</v>
      </c>
      <c r="H14079" s="18">
        <v>2.66</v>
      </c>
      <c r="I14079" s="18">
        <v>2.92</v>
      </c>
      <c r="Q14079"/>
    </row>
    <row r="14080" spans="2:17" x14ac:dyDescent="0.25">
      <c r="B14080" s="18">
        <v>2013</v>
      </c>
      <c r="C14080" s="18" t="s">
        <v>2415</v>
      </c>
      <c r="D14080" s="18" t="s">
        <v>2416</v>
      </c>
      <c r="E14080" s="18" t="s">
        <v>2525</v>
      </c>
      <c r="F14080" s="18" t="s">
        <v>3802</v>
      </c>
      <c r="G14080" s="18">
        <v>168</v>
      </c>
      <c r="H14080" s="18">
        <v>2.54</v>
      </c>
      <c r="I14080" s="18">
        <v>2.96</v>
      </c>
      <c r="Q14080"/>
    </row>
    <row r="14081" spans="2:17" x14ac:dyDescent="0.25">
      <c r="B14081" s="18">
        <v>2013</v>
      </c>
      <c r="C14081" s="18" t="s">
        <v>2415</v>
      </c>
      <c r="D14081" s="18" t="s">
        <v>2416</v>
      </c>
      <c r="E14081" s="18" t="s">
        <v>2525</v>
      </c>
      <c r="F14081" s="18" t="s">
        <v>3803</v>
      </c>
      <c r="G14081" s="18">
        <v>180</v>
      </c>
      <c r="H14081" s="18">
        <v>2.5666666666666669</v>
      </c>
      <c r="I14081" s="18">
        <v>2.92</v>
      </c>
      <c r="Q14081"/>
    </row>
    <row r="14082" spans="2:17" x14ac:dyDescent="0.25">
      <c r="B14082" s="18">
        <v>2013</v>
      </c>
      <c r="C14082" s="18" t="s">
        <v>2415</v>
      </c>
      <c r="D14082" s="18" t="s">
        <v>2416</v>
      </c>
      <c r="E14082" s="18" t="s">
        <v>2525</v>
      </c>
      <c r="F14082" s="18" t="s">
        <v>3804</v>
      </c>
      <c r="G14082" s="18">
        <v>156</v>
      </c>
      <c r="H14082" s="18">
        <v>2.3333333333333335</v>
      </c>
      <c r="I14082" s="18">
        <v>2.88</v>
      </c>
      <c r="Q14082"/>
    </row>
    <row r="14083" spans="2:17" x14ac:dyDescent="0.25">
      <c r="B14083" s="18">
        <v>2013</v>
      </c>
      <c r="C14083" s="18" t="s">
        <v>2415</v>
      </c>
      <c r="D14083" s="18" t="s">
        <v>2416</v>
      </c>
      <c r="E14083" s="18" t="s">
        <v>2525</v>
      </c>
      <c r="F14083" s="18" t="s">
        <v>3805</v>
      </c>
      <c r="G14083" s="18">
        <v>132</v>
      </c>
      <c r="H14083" s="18">
        <v>2.5266666666666668</v>
      </c>
      <c r="I14083" s="18">
        <v>2.9933333333333332</v>
      </c>
      <c r="Q14083"/>
    </row>
    <row r="14084" spans="2:17" x14ac:dyDescent="0.25">
      <c r="B14084" s="18">
        <v>2013</v>
      </c>
      <c r="C14084" s="18" t="s">
        <v>2415</v>
      </c>
      <c r="D14084" s="18" t="s">
        <v>2416</v>
      </c>
      <c r="E14084" s="18" t="s">
        <v>2525</v>
      </c>
      <c r="F14084" s="18" t="s">
        <v>3806</v>
      </c>
      <c r="G14084" s="18">
        <v>144</v>
      </c>
      <c r="H14084" s="18">
        <v>2.4133333333333336</v>
      </c>
      <c r="I14084" s="18">
        <v>2.9133333333333336</v>
      </c>
      <c r="Q14084"/>
    </row>
    <row r="14085" spans="2:17" x14ac:dyDescent="0.25">
      <c r="B14085" s="18">
        <v>2013</v>
      </c>
      <c r="C14085" s="18" t="s">
        <v>2415</v>
      </c>
      <c r="D14085" s="18" t="s">
        <v>2416</v>
      </c>
      <c r="E14085" s="18" t="s">
        <v>2525</v>
      </c>
      <c r="F14085" s="18" t="s">
        <v>3807</v>
      </c>
      <c r="G14085" s="18">
        <v>180</v>
      </c>
      <c r="H14085" s="18">
        <v>2.74</v>
      </c>
      <c r="I14085" s="18">
        <v>2.9466666666666668</v>
      </c>
      <c r="Q14085"/>
    </row>
    <row r="14086" spans="2:17" x14ac:dyDescent="0.25">
      <c r="B14086" s="18">
        <v>2013</v>
      </c>
      <c r="C14086" s="18" t="s">
        <v>2415</v>
      </c>
      <c r="D14086" s="18" t="s">
        <v>2416</v>
      </c>
      <c r="E14086" s="18" t="s">
        <v>2597</v>
      </c>
      <c r="F14086" s="18" t="s">
        <v>2598</v>
      </c>
      <c r="G14086" s="18">
        <v>156</v>
      </c>
      <c r="H14086" s="18">
        <v>2.5933333333333333</v>
      </c>
      <c r="I14086" s="18">
        <v>2.9466666666666668</v>
      </c>
      <c r="Q14086"/>
    </row>
    <row r="14087" spans="2:17" x14ac:dyDescent="0.25">
      <c r="B14087" s="18">
        <v>2013</v>
      </c>
      <c r="C14087" s="18" t="s">
        <v>2415</v>
      </c>
      <c r="D14087" s="18" t="s">
        <v>2416</v>
      </c>
      <c r="E14087" s="18" t="s">
        <v>2597</v>
      </c>
      <c r="F14087" s="18" t="s">
        <v>2599</v>
      </c>
      <c r="G14087" s="18">
        <v>156</v>
      </c>
      <c r="H14087" s="18">
        <v>2.4866666666666668</v>
      </c>
      <c r="I14087" s="18">
        <v>2.9533333333333331</v>
      </c>
      <c r="Q14087"/>
    </row>
    <row r="14088" spans="2:17" x14ac:dyDescent="0.25">
      <c r="B14088" s="18">
        <v>2013</v>
      </c>
      <c r="C14088" s="18" t="s">
        <v>2415</v>
      </c>
      <c r="D14088" s="18" t="s">
        <v>2416</v>
      </c>
      <c r="E14088" s="18" t="s">
        <v>2597</v>
      </c>
      <c r="F14088" s="18" t="s">
        <v>2600</v>
      </c>
      <c r="G14088" s="18">
        <v>132</v>
      </c>
      <c r="H14088" s="18">
        <v>2.34</v>
      </c>
      <c r="I14088" s="18">
        <v>2.8733333333333335</v>
      </c>
      <c r="Q14088"/>
    </row>
    <row r="14089" spans="2:17" x14ac:dyDescent="0.25">
      <c r="B14089" s="18">
        <v>2013</v>
      </c>
      <c r="C14089" s="18" t="s">
        <v>2415</v>
      </c>
      <c r="D14089" s="18" t="s">
        <v>2416</v>
      </c>
      <c r="E14089" s="18" t="s">
        <v>2601</v>
      </c>
      <c r="F14089" s="18" t="s">
        <v>2602</v>
      </c>
      <c r="G14089" s="18">
        <v>132</v>
      </c>
      <c r="H14089" s="18">
        <v>2.64</v>
      </c>
      <c r="I14089" s="18">
        <v>2.98</v>
      </c>
      <c r="Q14089"/>
    </row>
    <row r="14090" spans="2:17" x14ac:dyDescent="0.25">
      <c r="B14090" s="18">
        <v>2013</v>
      </c>
      <c r="C14090" s="18" t="s">
        <v>2415</v>
      </c>
      <c r="D14090" s="18" t="s">
        <v>2416</v>
      </c>
      <c r="E14090" s="18" t="s">
        <v>2601</v>
      </c>
      <c r="F14090" s="18" t="s">
        <v>2603</v>
      </c>
      <c r="G14090" s="18">
        <v>120</v>
      </c>
      <c r="H14090" s="18">
        <v>2.4066666666666667</v>
      </c>
      <c r="I14090" s="18">
        <v>2.98</v>
      </c>
      <c r="Q14090"/>
    </row>
    <row r="14091" spans="2:17" x14ac:dyDescent="0.25">
      <c r="B14091" s="18">
        <v>2013</v>
      </c>
      <c r="C14091" s="18" t="s">
        <v>2415</v>
      </c>
      <c r="D14091" s="18" t="s">
        <v>2416</v>
      </c>
      <c r="E14091" s="18" t="s">
        <v>2601</v>
      </c>
      <c r="F14091" s="18" t="s">
        <v>2604</v>
      </c>
      <c r="G14091" s="18">
        <v>120</v>
      </c>
      <c r="H14091" s="18">
        <v>2.4866666666666668</v>
      </c>
      <c r="I14091" s="18">
        <v>2.92</v>
      </c>
      <c r="Q14091"/>
    </row>
    <row r="14092" spans="2:17" x14ac:dyDescent="0.25">
      <c r="B14092" s="18">
        <v>2013</v>
      </c>
      <c r="C14092" s="18" t="s">
        <v>2415</v>
      </c>
      <c r="D14092" s="18" t="s">
        <v>2416</v>
      </c>
      <c r="E14092" s="18" t="s">
        <v>2601</v>
      </c>
      <c r="F14092" s="18" t="s">
        <v>2605</v>
      </c>
      <c r="G14092" s="18">
        <v>132</v>
      </c>
      <c r="H14092" s="18">
        <v>2.7066666666666666</v>
      </c>
      <c r="I14092" s="18">
        <v>2.96</v>
      </c>
      <c r="Q14092"/>
    </row>
    <row r="14093" spans="2:17" x14ac:dyDescent="0.25">
      <c r="B14093" s="18">
        <v>2013</v>
      </c>
      <c r="C14093" s="18" t="s">
        <v>2415</v>
      </c>
      <c r="D14093" s="18" t="s">
        <v>2416</v>
      </c>
      <c r="E14093" s="18" t="s">
        <v>2601</v>
      </c>
      <c r="F14093" s="18" t="s">
        <v>2606</v>
      </c>
      <c r="G14093" s="18">
        <v>120</v>
      </c>
      <c r="H14093" s="18">
        <v>2.3199999999999998</v>
      </c>
      <c r="I14093" s="18">
        <v>2.9</v>
      </c>
      <c r="Q14093"/>
    </row>
    <row r="14094" spans="2:17" x14ac:dyDescent="0.25">
      <c r="B14094" s="18">
        <v>2013</v>
      </c>
      <c r="C14094" s="18" t="s">
        <v>2415</v>
      </c>
      <c r="D14094" s="18" t="s">
        <v>2416</v>
      </c>
      <c r="E14094" s="18" t="s">
        <v>2601</v>
      </c>
      <c r="F14094" s="18" t="s">
        <v>2607</v>
      </c>
      <c r="G14094" s="18">
        <v>180</v>
      </c>
      <c r="H14094" s="18">
        <v>2.6666666666666665</v>
      </c>
      <c r="I14094" s="18">
        <v>2.8933333333333335</v>
      </c>
      <c r="Q14094"/>
    </row>
    <row r="14095" spans="2:17" x14ac:dyDescent="0.25">
      <c r="B14095" s="18">
        <v>2013</v>
      </c>
      <c r="C14095" s="18" t="s">
        <v>2415</v>
      </c>
      <c r="D14095" s="18" t="s">
        <v>2416</v>
      </c>
      <c r="E14095" s="18" t="s">
        <v>2601</v>
      </c>
      <c r="F14095" s="18" t="s">
        <v>2608</v>
      </c>
      <c r="G14095" s="18">
        <v>156</v>
      </c>
      <c r="H14095" s="18">
        <v>2.6</v>
      </c>
      <c r="I14095" s="18">
        <v>3</v>
      </c>
      <c r="Q14095"/>
    </row>
    <row r="14096" spans="2:17" x14ac:dyDescent="0.25">
      <c r="B14096" s="18">
        <v>2013</v>
      </c>
      <c r="C14096" s="18" t="s">
        <v>2415</v>
      </c>
      <c r="D14096" s="18" t="s">
        <v>2416</v>
      </c>
      <c r="E14096" s="18" t="s">
        <v>2601</v>
      </c>
      <c r="F14096" s="18" t="s">
        <v>2609</v>
      </c>
      <c r="G14096" s="18">
        <v>156</v>
      </c>
      <c r="H14096" s="18">
        <v>2.4333333333333331</v>
      </c>
      <c r="I14096" s="18">
        <v>2.8666666666666667</v>
      </c>
      <c r="Q14096"/>
    </row>
    <row r="14097" spans="2:17" x14ac:dyDescent="0.25">
      <c r="B14097" s="18">
        <v>2013</v>
      </c>
      <c r="C14097" s="18" t="s">
        <v>2415</v>
      </c>
      <c r="D14097" s="18" t="s">
        <v>2416</v>
      </c>
      <c r="E14097" s="18" t="s">
        <v>2601</v>
      </c>
      <c r="F14097" s="18" t="s">
        <v>2610</v>
      </c>
      <c r="G14097" s="18">
        <v>168</v>
      </c>
      <c r="H14097" s="18">
        <v>2.2666666666666666</v>
      </c>
      <c r="I14097" s="18">
        <v>2.8933333333333335</v>
      </c>
      <c r="Q14097"/>
    </row>
    <row r="14098" spans="2:17" x14ac:dyDescent="0.25">
      <c r="B14098" s="18">
        <v>2013</v>
      </c>
      <c r="C14098" s="18" t="s">
        <v>2415</v>
      </c>
      <c r="D14098" s="18" t="s">
        <v>2416</v>
      </c>
      <c r="E14098" s="18" t="s">
        <v>2601</v>
      </c>
      <c r="F14098" s="18" t="s">
        <v>2611</v>
      </c>
      <c r="G14098" s="18">
        <v>156</v>
      </c>
      <c r="H14098" s="18">
        <v>2.5266666666666668</v>
      </c>
      <c r="I14098" s="18">
        <v>2.9533333333333331</v>
      </c>
      <c r="Q14098"/>
    </row>
    <row r="14099" spans="2:17" x14ac:dyDescent="0.25">
      <c r="B14099" s="18">
        <v>2013</v>
      </c>
      <c r="C14099" s="18" t="s">
        <v>2415</v>
      </c>
      <c r="D14099" s="18" t="s">
        <v>2416</v>
      </c>
      <c r="E14099" s="18" t="s">
        <v>2601</v>
      </c>
      <c r="F14099" s="18" t="s">
        <v>2612</v>
      </c>
      <c r="G14099" s="18">
        <v>120</v>
      </c>
      <c r="H14099" s="18">
        <v>2.4266666666666667</v>
      </c>
      <c r="I14099" s="18">
        <v>2.96</v>
      </c>
      <c r="Q14099"/>
    </row>
    <row r="14100" spans="2:17" x14ac:dyDescent="0.25">
      <c r="B14100" s="18">
        <v>2013</v>
      </c>
      <c r="C14100" s="18" t="s">
        <v>2415</v>
      </c>
      <c r="D14100" s="18" t="s">
        <v>2416</v>
      </c>
      <c r="E14100" s="18" t="s">
        <v>2601</v>
      </c>
      <c r="F14100" s="18" t="s">
        <v>3808</v>
      </c>
      <c r="G14100" s="18">
        <v>156</v>
      </c>
      <c r="H14100" s="18">
        <v>2.7133333333333334</v>
      </c>
      <c r="I14100" s="18">
        <v>2.8933333333333335</v>
      </c>
      <c r="Q14100"/>
    </row>
    <row r="14101" spans="2:17" x14ac:dyDescent="0.25">
      <c r="B14101" s="18">
        <v>2013</v>
      </c>
      <c r="C14101" s="18" t="s">
        <v>2415</v>
      </c>
      <c r="D14101" s="18" t="s">
        <v>2511</v>
      </c>
      <c r="E14101" s="18" t="s">
        <v>2613</v>
      </c>
      <c r="F14101" s="18" t="s">
        <v>2614</v>
      </c>
      <c r="G14101" s="18">
        <v>1932</v>
      </c>
      <c r="H14101" s="18">
        <v>0.81</v>
      </c>
      <c r="I14101" s="18">
        <v>0.92</v>
      </c>
      <c r="Q14101"/>
    </row>
    <row r="14102" spans="2:17" x14ac:dyDescent="0.25">
      <c r="B14102" s="18">
        <v>2013</v>
      </c>
      <c r="C14102" s="18" t="s">
        <v>2415</v>
      </c>
      <c r="D14102" s="18" t="s">
        <v>2511</v>
      </c>
      <c r="E14102" s="18" t="s">
        <v>2613</v>
      </c>
      <c r="F14102" s="18" t="s">
        <v>2615</v>
      </c>
      <c r="G14102" s="18">
        <v>1368</v>
      </c>
      <c r="H14102" s="18">
        <v>0.74</v>
      </c>
      <c r="I14102" s="18">
        <v>0.96</v>
      </c>
      <c r="Q14102"/>
    </row>
    <row r="14103" spans="2:17" x14ac:dyDescent="0.25">
      <c r="B14103" s="18">
        <v>2013</v>
      </c>
      <c r="C14103" s="18" t="s">
        <v>2415</v>
      </c>
      <c r="D14103" s="18" t="s">
        <v>2511</v>
      </c>
      <c r="E14103" s="18" t="s">
        <v>2613</v>
      </c>
      <c r="F14103" s="18" t="s">
        <v>2616</v>
      </c>
      <c r="G14103" s="18">
        <v>2100</v>
      </c>
      <c r="H14103" s="18">
        <v>0.85</v>
      </c>
      <c r="I14103" s="18">
        <v>0.98</v>
      </c>
      <c r="Q14103"/>
    </row>
    <row r="14104" spans="2:17" x14ac:dyDescent="0.25">
      <c r="B14104" s="18">
        <v>2013</v>
      </c>
      <c r="C14104" s="18" t="s">
        <v>2415</v>
      </c>
      <c r="D14104" s="18" t="s">
        <v>2511</v>
      </c>
      <c r="E14104" s="18" t="s">
        <v>2613</v>
      </c>
      <c r="F14104" s="18" t="s">
        <v>2617</v>
      </c>
      <c r="G14104" s="18">
        <v>1896</v>
      </c>
      <c r="H14104" s="18">
        <v>0.75</v>
      </c>
      <c r="I14104" s="18">
        <v>1</v>
      </c>
      <c r="Q14104"/>
    </row>
    <row r="14105" spans="2:17" x14ac:dyDescent="0.25">
      <c r="B14105" s="18">
        <v>2013</v>
      </c>
      <c r="C14105" s="18" t="s">
        <v>2415</v>
      </c>
      <c r="D14105" s="18" t="s">
        <v>2511</v>
      </c>
      <c r="E14105" s="18" t="s">
        <v>2613</v>
      </c>
      <c r="F14105" s="18" t="s">
        <v>2618</v>
      </c>
      <c r="G14105" s="18">
        <v>1860</v>
      </c>
      <c r="H14105" s="18">
        <v>0.89</v>
      </c>
      <c r="I14105" s="18">
        <v>0.9</v>
      </c>
      <c r="Q14105"/>
    </row>
    <row r="14106" spans="2:17" x14ac:dyDescent="0.25">
      <c r="B14106" s="18">
        <v>2013</v>
      </c>
      <c r="C14106" s="18" t="s">
        <v>2415</v>
      </c>
      <c r="D14106" s="18" t="s">
        <v>2511</v>
      </c>
      <c r="E14106" s="18" t="s">
        <v>2613</v>
      </c>
      <c r="F14106" s="18" t="s">
        <v>2619</v>
      </c>
      <c r="G14106" s="18">
        <v>1212</v>
      </c>
      <c r="H14106" s="18">
        <v>0.76</v>
      </c>
      <c r="I14106" s="18">
        <v>0.97</v>
      </c>
      <c r="Q14106"/>
    </row>
    <row r="14107" spans="2:17" x14ac:dyDescent="0.25">
      <c r="B14107" s="18">
        <v>2013</v>
      </c>
      <c r="C14107" s="18" t="s">
        <v>2415</v>
      </c>
      <c r="D14107" s="18" t="s">
        <v>2511</v>
      </c>
      <c r="E14107" s="18" t="s">
        <v>2613</v>
      </c>
      <c r="F14107" s="18" t="s">
        <v>2620</v>
      </c>
      <c r="G14107" s="18">
        <v>2040</v>
      </c>
      <c r="H14107" s="18">
        <v>0.77</v>
      </c>
      <c r="I14107" s="18">
        <v>0.9</v>
      </c>
      <c r="Q14107"/>
    </row>
    <row r="14108" spans="2:17" x14ac:dyDescent="0.25">
      <c r="B14108" s="18">
        <v>2013</v>
      </c>
      <c r="C14108" s="18" t="s">
        <v>2415</v>
      </c>
      <c r="D14108" s="18" t="s">
        <v>2511</v>
      </c>
      <c r="E14108" s="18" t="s">
        <v>2613</v>
      </c>
      <c r="F14108" s="18" t="s">
        <v>2621</v>
      </c>
      <c r="G14108" s="18">
        <v>1500</v>
      </c>
      <c r="H14108" s="18">
        <v>0.89</v>
      </c>
      <c r="I14108" s="18">
        <v>0.92</v>
      </c>
      <c r="Q14108"/>
    </row>
    <row r="14109" spans="2:17" x14ac:dyDescent="0.25">
      <c r="B14109" s="18">
        <v>2013</v>
      </c>
      <c r="C14109" s="18" t="s">
        <v>2415</v>
      </c>
      <c r="D14109" s="18" t="s">
        <v>2511</v>
      </c>
      <c r="E14109" s="18" t="s">
        <v>2613</v>
      </c>
      <c r="F14109" s="18" t="s">
        <v>2622</v>
      </c>
      <c r="G14109" s="18">
        <v>1812</v>
      </c>
      <c r="H14109" s="18">
        <v>0.75</v>
      </c>
      <c r="I14109" s="18">
        <v>0.94</v>
      </c>
      <c r="Q14109"/>
    </row>
    <row r="14110" spans="2:17" x14ac:dyDescent="0.25">
      <c r="B14110" s="18">
        <v>2013</v>
      </c>
      <c r="C14110" s="18" t="s">
        <v>2415</v>
      </c>
      <c r="D14110" s="18" t="s">
        <v>2511</v>
      </c>
      <c r="E14110" s="18" t="s">
        <v>2613</v>
      </c>
      <c r="F14110" s="18" t="s">
        <v>2623</v>
      </c>
      <c r="G14110" s="18">
        <v>1500</v>
      </c>
      <c r="H14110" s="18">
        <v>0.81</v>
      </c>
      <c r="I14110" s="18">
        <v>0.9</v>
      </c>
      <c r="Q14110"/>
    </row>
    <row r="14111" spans="2:17" x14ac:dyDescent="0.25">
      <c r="B14111" s="18">
        <v>2013</v>
      </c>
      <c r="C14111" s="18" t="s">
        <v>2415</v>
      </c>
      <c r="D14111" s="18" t="s">
        <v>2511</v>
      </c>
      <c r="E14111" s="18" t="s">
        <v>2613</v>
      </c>
      <c r="F14111" s="18" t="s">
        <v>2624</v>
      </c>
      <c r="G14111" s="18">
        <v>1968</v>
      </c>
      <c r="H14111" s="18">
        <v>0.83</v>
      </c>
      <c r="I14111" s="18">
        <v>0.94</v>
      </c>
      <c r="Q14111"/>
    </row>
    <row r="14112" spans="2:17" x14ac:dyDescent="0.25">
      <c r="B14112" s="18">
        <v>2013</v>
      </c>
      <c r="C14112" s="18" t="s">
        <v>2415</v>
      </c>
      <c r="D14112" s="18" t="s">
        <v>2511</v>
      </c>
      <c r="E14112" s="18" t="s">
        <v>2613</v>
      </c>
      <c r="F14112" s="18" t="s">
        <v>2625</v>
      </c>
      <c r="G14112" s="18">
        <v>1380</v>
      </c>
      <c r="H14112" s="18">
        <v>0.84</v>
      </c>
      <c r="I14112" s="18">
        <v>0.91</v>
      </c>
      <c r="Q14112"/>
    </row>
    <row r="14113" spans="2:17" x14ac:dyDescent="0.25">
      <c r="B14113" s="18">
        <v>2013</v>
      </c>
      <c r="C14113" s="18" t="s">
        <v>2415</v>
      </c>
      <c r="D14113" s="18" t="s">
        <v>2511</v>
      </c>
      <c r="E14113" s="18" t="s">
        <v>2613</v>
      </c>
      <c r="F14113" s="18" t="s">
        <v>2626</v>
      </c>
      <c r="G14113" s="18">
        <v>1548</v>
      </c>
      <c r="H14113" s="18">
        <v>0.7</v>
      </c>
      <c r="I14113" s="18">
        <v>0.98</v>
      </c>
      <c r="Q14113"/>
    </row>
    <row r="14114" spans="2:17" x14ac:dyDescent="0.25">
      <c r="B14114" s="18">
        <v>2013</v>
      </c>
      <c r="C14114" s="18" t="s">
        <v>2415</v>
      </c>
      <c r="D14114" s="18" t="s">
        <v>2511</v>
      </c>
      <c r="E14114" s="18" t="s">
        <v>2613</v>
      </c>
      <c r="F14114" s="18" t="s">
        <v>2627</v>
      </c>
      <c r="G14114" s="18">
        <v>1500</v>
      </c>
      <c r="H14114" s="18">
        <v>0.77</v>
      </c>
      <c r="I14114" s="18">
        <v>0.94</v>
      </c>
      <c r="Q14114"/>
    </row>
    <row r="14115" spans="2:17" x14ac:dyDescent="0.25">
      <c r="B14115" s="18">
        <v>2013</v>
      </c>
      <c r="C14115" s="18" t="s">
        <v>2415</v>
      </c>
      <c r="D14115" s="18" t="s">
        <v>2511</v>
      </c>
      <c r="E14115" s="18" t="s">
        <v>2613</v>
      </c>
      <c r="F14115" s="18" t="s">
        <v>2628</v>
      </c>
      <c r="G14115" s="18">
        <v>2256</v>
      </c>
      <c r="H14115" s="18">
        <v>0.87</v>
      </c>
      <c r="I14115" s="18">
        <v>0.95</v>
      </c>
      <c r="Q14115"/>
    </row>
    <row r="14116" spans="2:17" x14ac:dyDescent="0.25">
      <c r="B14116" s="18">
        <v>2013</v>
      </c>
      <c r="C14116" s="18" t="s">
        <v>2415</v>
      </c>
      <c r="D14116" s="18" t="s">
        <v>2511</v>
      </c>
      <c r="E14116" s="18" t="s">
        <v>2613</v>
      </c>
      <c r="F14116" s="18" t="s">
        <v>2629</v>
      </c>
      <c r="G14116" s="18">
        <v>1980</v>
      </c>
      <c r="H14116" s="18">
        <v>0.7</v>
      </c>
      <c r="I14116" s="18">
        <v>0.92</v>
      </c>
      <c r="Q14116"/>
    </row>
    <row r="14117" spans="2:17" x14ac:dyDescent="0.25">
      <c r="B14117" s="18">
        <v>2013</v>
      </c>
      <c r="C14117" s="18" t="s">
        <v>2415</v>
      </c>
      <c r="D14117" s="18" t="s">
        <v>2511</v>
      </c>
      <c r="E14117" s="18" t="s">
        <v>2613</v>
      </c>
      <c r="F14117" s="18" t="s">
        <v>2630</v>
      </c>
      <c r="G14117" s="18">
        <v>2280</v>
      </c>
      <c r="H14117" s="18">
        <v>0.85</v>
      </c>
      <c r="I14117" s="18">
        <v>0.94</v>
      </c>
      <c r="Q14117"/>
    </row>
    <row r="14118" spans="2:17" x14ac:dyDescent="0.25">
      <c r="B14118" s="18">
        <v>2013</v>
      </c>
      <c r="C14118" s="18" t="s">
        <v>2415</v>
      </c>
      <c r="D14118" s="18" t="s">
        <v>2511</v>
      </c>
      <c r="E14118" s="18" t="s">
        <v>2613</v>
      </c>
      <c r="F14118" s="18" t="s">
        <v>2631</v>
      </c>
      <c r="G14118" s="18">
        <v>1272</v>
      </c>
      <c r="H14118" s="18">
        <v>0.81</v>
      </c>
      <c r="I14118" s="18">
        <v>1</v>
      </c>
      <c r="Q14118"/>
    </row>
    <row r="14119" spans="2:17" x14ac:dyDescent="0.25">
      <c r="B14119" s="18">
        <v>2013</v>
      </c>
      <c r="C14119" s="18" t="s">
        <v>2415</v>
      </c>
      <c r="D14119" s="18" t="s">
        <v>2511</v>
      </c>
      <c r="E14119" s="18" t="s">
        <v>2613</v>
      </c>
      <c r="F14119" s="18" t="s">
        <v>2632</v>
      </c>
      <c r="G14119" s="18">
        <v>1560</v>
      </c>
      <c r="H14119" s="18">
        <v>0.71</v>
      </c>
      <c r="I14119" s="18">
        <v>0.96</v>
      </c>
      <c r="Q14119"/>
    </row>
    <row r="14120" spans="2:17" x14ac:dyDescent="0.25">
      <c r="B14120" s="18">
        <v>2013</v>
      </c>
      <c r="C14120" s="18" t="s">
        <v>2415</v>
      </c>
      <c r="D14120" s="18" t="s">
        <v>2511</v>
      </c>
      <c r="E14120" s="18" t="s">
        <v>2613</v>
      </c>
      <c r="F14120" s="18" t="s">
        <v>2633</v>
      </c>
      <c r="G14120" s="18">
        <v>2316</v>
      </c>
      <c r="H14120" s="18">
        <v>0.83</v>
      </c>
      <c r="I14120" s="18">
        <v>0.93</v>
      </c>
      <c r="Q14120"/>
    </row>
    <row r="14121" spans="2:17" x14ac:dyDescent="0.25">
      <c r="B14121" s="18">
        <v>2013</v>
      </c>
      <c r="C14121" s="18" t="s">
        <v>2415</v>
      </c>
      <c r="D14121" s="18" t="s">
        <v>2511</v>
      </c>
      <c r="E14121" s="18" t="s">
        <v>2613</v>
      </c>
      <c r="F14121" s="18" t="s">
        <v>2634</v>
      </c>
      <c r="G14121" s="18">
        <v>2088</v>
      </c>
      <c r="H14121" s="18">
        <v>0.7</v>
      </c>
      <c r="I14121" s="18">
        <v>0.91</v>
      </c>
      <c r="Q14121"/>
    </row>
    <row r="14122" spans="2:17" x14ac:dyDescent="0.25">
      <c r="B14122" s="18">
        <v>2013</v>
      </c>
      <c r="C14122" s="18" t="s">
        <v>2415</v>
      </c>
      <c r="D14122" s="18" t="s">
        <v>2511</v>
      </c>
      <c r="E14122" s="18" t="s">
        <v>2613</v>
      </c>
      <c r="F14122" s="18" t="s">
        <v>2635</v>
      </c>
      <c r="G14122" s="18">
        <v>1908</v>
      </c>
      <c r="H14122" s="18">
        <v>0.81</v>
      </c>
      <c r="I14122" s="18">
        <v>1</v>
      </c>
      <c r="Q14122"/>
    </row>
    <row r="14123" spans="2:17" x14ac:dyDescent="0.25">
      <c r="B14123" s="18">
        <v>2013</v>
      </c>
      <c r="C14123" s="18" t="s">
        <v>2415</v>
      </c>
      <c r="D14123" s="18" t="s">
        <v>2511</v>
      </c>
      <c r="E14123" s="18" t="s">
        <v>2613</v>
      </c>
      <c r="F14123" s="18" t="s">
        <v>2636</v>
      </c>
      <c r="G14123" s="18">
        <v>1476</v>
      </c>
      <c r="H14123" s="18">
        <v>0.8</v>
      </c>
      <c r="I14123" s="18">
        <v>0.92</v>
      </c>
      <c r="Q14123"/>
    </row>
    <row r="14124" spans="2:17" x14ac:dyDescent="0.25">
      <c r="B14124" s="18">
        <v>2013</v>
      </c>
      <c r="C14124" s="18" t="s">
        <v>2415</v>
      </c>
      <c r="D14124" s="18" t="s">
        <v>2511</v>
      </c>
      <c r="E14124" s="18" t="s">
        <v>2613</v>
      </c>
      <c r="F14124" s="18" t="s">
        <v>2637</v>
      </c>
      <c r="G14124" s="18">
        <v>2100</v>
      </c>
      <c r="H14124" s="18">
        <v>0.7</v>
      </c>
      <c r="I14124" s="18">
        <v>0.98</v>
      </c>
      <c r="Q14124"/>
    </row>
    <row r="14125" spans="2:17" x14ac:dyDescent="0.25">
      <c r="B14125" s="18">
        <v>2013</v>
      </c>
      <c r="C14125" s="18" t="s">
        <v>2415</v>
      </c>
      <c r="D14125" s="18" t="s">
        <v>2511</v>
      </c>
      <c r="E14125" s="18" t="s">
        <v>2613</v>
      </c>
      <c r="F14125" s="18" t="s">
        <v>2638</v>
      </c>
      <c r="G14125" s="18">
        <v>1572</v>
      </c>
      <c r="H14125" s="18">
        <v>0.85</v>
      </c>
      <c r="I14125" s="18">
        <v>0.91</v>
      </c>
      <c r="Q14125"/>
    </row>
    <row r="14126" spans="2:17" x14ac:dyDescent="0.25">
      <c r="B14126" s="18">
        <v>2013</v>
      </c>
      <c r="C14126" s="18" t="s">
        <v>2415</v>
      </c>
      <c r="D14126" s="18" t="s">
        <v>2511</v>
      </c>
      <c r="E14126" s="18" t="s">
        <v>2613</v>
      </c>
      <c r="F14126" s="18" t="s">
        <v>2639</v>
      </c>
      <c r="G14126" s="18">
        <v>2004</v>
      </c>
      <c r="H14126" s="18">
        <v>0.83</v>
      </c>
      <c r="I14126" s="18">
        <v>0.95</v>
      </c>
      <c r="Q14126"/>
    </row>
    <row r="14127" spans="2:17" x14ac:dyDescent="0.25">
      <c r="B14127" s="18">
        <v>2013</v>
      </c>
      <c r="C14127" s="18" t="s">
        <v>2415</v>
      </c>
      <c r="D14127" s="18" t="s">
        <v>2511</v>
      </c>
      <c r="E14127" s="18" t="s">
        <v>2613</v>
      </c>
      <c r="F14127" s="18" t="s">
        <v>2640</v>
      </c>
      <c r="G14127" s="18">
        <v>1404</v>
      </c>
      <c r="H14127" s="18">
        <v>0.82</v>
      </c>
      <c r="I14127" s="18">
        <v>0.91</v>
      </c>
      <c r="Q14127"/>
    </row>
    <row r="14128" spans="2:17" x14ac:dyDescent="0.25">
      <c r="B14128" s="18">
        <v>2013</v>
      </c>
      <c r="C14128" s="18" t="s">
        <v>2415</v>
      </c>
      <c r="D14128" s="18" t="s">
        <v>2511</v>
      </c>
      <c r="E14128" s="18" t="s">
        <v>2613</v>
      </c>
      <c r="F14128" s="18" t="s">
        <v>2641</v>
      </c>
      <c r="G14128" s="18">
        <v>2232</v>
      </c>
      <c r="H14128" s="18">
        <v>0.85</v>
      </c>
      <c r="I14128" s="18">
        <v>0.99</v>
      </c>
      <c r="Q14128"/>
    </row>
    <row r="14129" spans="2:17" x14ac:dyDescent="0.25">
      <c r="B14129" s="18">
        <v>2013</v>
      </c>
      <c r="C14129" s="18" t="s">
        <v>2415</v>
      </c>
      <c r="D14129" s="18" t="s">
        <v>2511</v>
      </c>
      <c r="E14129" s="18" t="s">
        <v>2613</v>
      </c>
      <c r="F14129" s="18" t="s">
        <v>2642</v>
      </c>
      <c r="G14129" s="18">
        <v>1512</v>
      </c>
      <c r="H14129" s="18">
        <v>0.78</v>
      </c>
      <c r="I14129" s="18">
        <v>0.9</v>
      </c>
      <c r="Q14129"/>
    </row>
    <row r="14130" spans="2:17" x14ac:dyDescent="0.25">
      <c r="B14130" s="18">
        <v>2013</v>
      </c>
      <c r="C14130" s="18" t="s">
        <v>2415</v>
      </c>
      <c r="D14130" s="18" t="s">
        <v>2511</v>
      </c>
      <c r="E14130" s="18" t="s">
        <v>2613</v>
      </c>
      <c r="F14130" s="18" t="s">
        <v>2643</v>
      </c>
      <c r="G14130" s="18">
        <v>1464</v>
      </c>
      <c r="H14130" s="18">
        <v>0.78</v>
      </c>
      <c r="I14130" s="18">
        <v>0.97</v>
      </c>
      <c r="Q14130"/>
    </row>
    <row r="14131" spans="2:17" x14ac:dyDescent="0.25">
      <c r="B14131" s="18">
        <v>2013</v>
      </c>
      <c r="C14131" s="18" t="s">
        <v>2415</v>
      </c>
      <c r="D14131" s="18" t="s">
        <v>2511</v>
      </c>
      <c r="E14131" s="18" t="s">
        <v>2613</v>
      </c>
      <c r="F14131" s="18" t="s">
        <v>2644</v>
      </c>
      <c r="G14131" s="18">
        <v>1320</v>
      </c>
      <c r="H14131" s="18">
        <v>0.85</v>
      </c>
      <c r="I14131" s="18">
        <v>0.97</v>
      </c>
      <c r="Q14131"/>
    </row>
    <row r="14132" spans="2:17" x14ac:dyDescent="0.25">
      <c r="B14132" s="18">
        <v>2013</v>
      </c>
      <c r="C14132" s="18" t="s">
        <v>2415</v>
      </c>
      <c r="D14132" s="18" t="s">
        <v>2511</v>
      </c>
      <c r="E14132" s="18" t="s">
        <v>2613</v>
      </c>
      <c r="F14132" s="18" t="s">
        <v>2645</v>
      </c>
      <c r="G14132" s="18">
        <v>1704</v>
      </c>
      <c r="H14132" s="18">
        <v>0.89</v>
      </c>
      <c r="I14132" s="18">
        <v>0.98</v>
      </c>
      <c r="Q14132"/>
    </row>
    <row r="14133" spans="2:17" x14ac:dyDescent="0.25">
      <c r="B14133" s="18">
        <v>2013</v>
      </c>
      <c r="C14133" s="18" t="s">
        <v>2415</v>
      </c>
      <c r="D14133" s="18" t="s">
        <v>2511</v>
      </c>
      <c r="E14133" s="18" t="s">
        <v>2613</v>
      </c>
      <c r="F14133" s="18" t="s">
        <v>2646</v>
      </c>
      <c r="G14133" s="18">
        <v>1512</v>
      </c>
      <c r="H14133" s="18">
        <v>0.78</v>
      </c>
      <c r="I14133" s="18">
        <v>0.97</v>
      </c>
      <c r="Q14133"/>
    </row>
    <row r="14134" spans="2:17" x14ac:dyDescent="0.25">
      <c r="B14134" s="18">
        <v>2013</v>
      </c>
      <c r="C14134" s="18" t="s">
        <v>2415</v>
      </c>
      <c r="D14134" s="18" t="s">
        <v>2511</v>
      </c>
      <c r="E14134" s="18" t="s">
        <v>2613</v>
      </c>
      <c r="F14134" s="18" t="s">
        <v>2647</v>
      </c>
      <c r="G14134" s="18">
        <v>1368</v>
      </c>
      <c r="H14134" s="18">
        <v>0.72</v>
      </c>
      <c r="I14134" s="18">
        <v>0.95</v>
      </c>
      <c r="Q14134"/>
    </row>
    <row r="14135" spans="2:17" x14ac:dyDescent="0.25">
      <c r="B14135" s="18">
        <v>2013</v>
      </c>
      <c r="C14135" s="18" t="s">
        <v>2415</v>
      </c>
      <c r="D14135" s="18" t="s">
        <v>2511</v>
      </c>
      <c r="E14135" s="18" t="s">
        <v>2613</v>
      </c>
      <c r="F14135" s="18" t="s">
        <v>3809</v>
      </c>
      <c r="G14135" s="18">
        <v>1968</v>
      </c>
      <c r="H14135" s="18">
        <v>0.89</v>
      </c>
      <c r="I14135" s="18">
        <v>0.93</v>
      </c>
      <c r="Q14135"/>
    </row>
    <row r="14136" spans="2:17" x14ac:dyDescent="0.25">
      <c r="B14136" s="18">
        <v>2013</v>
      </c>
      <c r="C14136" s="18" t="s">
        <v>2415</v>
      </c>
      <c r="D14136" s="18" t="s">
        <v>2511</v>
      </c>
      <c r="E14136" s="18" t="s">
        <v>2613</v>
      </c>
      <c r="F14136" s="18" t="s">
        <v>3810</v>
      </c>
      <c r="G14136" s="18">
        <v>1716</v>
      </c>
      <c r="H14136" s="18">
        <v>0.78</v>
      </c>
      <c r="I14136" s="18">
        <v>1</v>
      </c>
      <c r="Q14136"/>
    </row>
    <row r="14137" spans="2:17" x14ac:dyDescent="0.25">
      <c r="B14137" s="18">
        <v>2013</v>
      </c>
      <c r="C14137" s="18" t="s">
        <v>2415</v>
      </c>
      <c r="D14137" s="18" t="s">
        <v>2511</v>
      </c>
      <c r="E14137" s="18" t="s">
        <v>2613</v>
      </c>
      <c r="F14137" s="18" t="s">
        <v>2648</v>
      </c>
      <c r="G14137" s="18">
        <v>2148</v>
      </c>
      <c r="H14137" s="18">
        <v>0.71</v>
      </c>
      <c r="I14137" s="18">
        <v>0.92</v>
      </c>
      <c r="Q14137"/>
    </row>
    <row r="14138" spans="2:17" x14ac:dyDescent="0.25">
      <c r="B14138" s="18">
        <v>2013</v>
      </c>
      <c r="C14138" s="18" t="s">
        <v>2415</v>
      </c>
      <c r="D14138" s="18" t="s">
        <v>2511</v>
      </c>
      <c r="E14138" s="18" t="s">
        <v>2613</v>
      </c>
      <c r="F14138" s="18" t="s">
        <v>2649</v>
      </c>
      <c r="G14138" s="18">
        <v>1536</v>
      </c>
      <c r="H14138" s="18">
        <v>0.79</v>
      </c>
      <c r="I14138" s="18">
        <v>0.91</v>
      </c>
      <c r="Q14138"/>
    </row>
    <row r="14139" spans="2:17" x14ac:dyDescent="0.25">
      <c r="B14139" s="18">
        <v>2013</v>
      </c>
      <c r="C14139" s="18" t="s">
        <v>2415</v>
      </c>
      <c r="D14139" s="18" t="s">
        <v>2511</v>
      </c>
      <c r="E14139" s="18" t="s">
        <v>2613</v>
      </c>
      <c r="F14139" s="18" t="s">
        <v>3811</v>
      </c>
      <c r="G14139" s="18">
        <v>1224</v>
      </c>
      <c r="H14139" s="18">
        <v>0.85</v>
      </c>
      <c r="I14139" s="18">
        <v>0.95</v>
      </c>
      <c r="Q14139"/>
    </row>
    <row r="14140" spans="2:17" x14ac:dyDescent="0.25">
      <c r="B14140" s="18">
        <v>2013</v>
      </c>
      <c r="C14140" s="18" t="s">
        <v>2415</v>
      </c>
      <c r="D14140" s="18" t="s">
        <v>2511</v>
      </c>
      <c r="E14140" s="18" t="s">
        <v>2613</v>
      </c>
      <c r="F14140" s="18" t="s">
        <v>4133</v>
      </c>
      <c r="G14140" s="18">
        <v>1764</v>
      </c>
      <c r="H14140" s="18">
        <v>0.87</v>
      </c>
      <c r="I14140" s="18">
        <v>0.91</v>
      </c>
      <c r="Q14140"/>
    </row>
    <row r="14141" spans="2:17" x14ac:dyDescent="0.25">
      <c r="B14141" s="18">
        <v>2013</v>
      </c>
      <c r="C14141" s="18" t="s">
        <v>2415</v>
      </c>
      <c r="D14141" s="18" t="s">
        <v>2511</v>
      </c>
      <c r="E14141" s="18" t="s">
        <v>2613</v>
      </c>
      <c r="F14141" s="18" t="s">
        <v>4134</v>
      </c>
      <c r="G14141" s="18">
        <v>2088</v>
      </c>
      <c r="H14141" s="18">
        <v>0.79</v>
      </c>
      <c r="I14141" s="18">
        <v>0.98</v>
      </c>
      <c r="Q14141"/>
    </row>
    <row r="14142" spans="2:17" x14ac:dyDescent="0.25">
      <c r="B14142" s="18">
        <v>2013</v>
      </c>
      <c r="C14142" s="18" t="s">
        <v>2415</v>
      </c>
      <c r="D14142" s="18" t="s">
        <v>2416</v>
      </c>
      <c r="E14142" s="18" t="s">
        <v>2650</v>
      </c>
      <c r="F14142" s="18" t="s">
        <v>2651</v>
      </c>
      <c r="G14142" s="18">
        <v>168</v>
      </c>
      <c r="H14142" s="18">
        <v>2.4</v>
      </c>
      <c r="I14142" s="18">
        <v>2.88</v>
      </c>
      <c r="Q14142"/>
    </row>
    <row r="14143" spans="2:17" x14ac:dyDescent="0.25">
      <c r="B14143" s="18">
        <v>2013</v>
      </c>
      <c r="C14143" s="18" t="s">
        <v>2415</v>
      </c>
      <c r="D14143" s="18" t="s">
        <v>2477</v>
      </c>
      <c r="E14143" s="18" t="s">
        <v>2652</v>
      </c>
      <c r="F14143" s="18" t="s">
        <v>2653</v>
      </c>
      <c r="G14143" s="18">
        <v>528</v>
      </c>
      <c r="H14143" s="18">
        <v>2.17</v>
      </c>
      <c r="I14143" s="18">
        <v>3.03</v>
      </c>
      <c r="Q14143"/>
    </row>
    <row r="14144" spans="2:17" x14ac:dyDescent="0.25">
      <c r="B14144" s="18">
        <v>2013</v>
      </c>
      <c r="C14144" s="18" t="s">
        <v>2415</v>
      </c>
      <c r="D14144" s="18" t="s">
        <v>2477</v>
      </c>
      <c r="E14144" s="18" t="s">
        <v>2652</v>
      </c>
      <c r="F14144" s="18" t="s">
        <v>2654</v>
      </c>
      <c r="G14144" s="18">
        <v>264</v>
      </c>
      <c r="H14144" s="18">
        <v>2.11</v>
      </c>
      <c r="I14144" s="18">
        <v>3.75</v>
      </c>
      <c r="Q14144"/>
    </row>
    <row r="14145" spans="2:17" x14ac:dyDescent="0.25">
      <c r="B14145" s="18">
        <v>2013</v>
      </c>
      <c r="C14145" s="18" t="s">
        <v>2415</v>
      </c>
      <c r="D14145" s="18" t="s">
        <v>2477</v>
      </c>
      <c r="E14145" s="18" t="s">
        <v>2652</v>
      </c>
      <c r="F14145" s="18" t="s">
        <v>2655</v>
      </c>
      <c r="G14145" s="18">
        <v>228</v>
      </c>
      <c r="H14145" s="18">
        <v>2.54</v>
      </c>
      <c r="I14145" s="18">
        <v>3.55</v>
      </c>
      <c r="Q14145"/>
    </row>
    <row r="14146" spans="2:17" x14ac:dyDescent="0.25">
      <c r="B14146" s="18">
        <v>2013</v>
      </c>
      <c r="C14146" s="18" t="s">
        <v>2415</v>
      </c>
      <c r="D14146" s="18" t="s">
        <v>2477</v>
      </c>
      <c r="E14146" s="18" t="s">
        <v>2652</v>
      </c>
      <c r="F14146" s="18" t="s">
        <v>2656</v>
      </c>
      <c r="G14146" s="18">
        <v>348</v>
      </c>
      <c r="H14146" s="18">
        <v>2.37</v>
      </c>
      <c r="I14146" s="18">
        <v>3.65</v>
      </c>
      <c r="Q14146"/>
    </row>
    <row r="14147" spans="2:17" x14ac:dyDescent="0.25">
      <c r="B14147" s="18">
        <v>2013</v>
      </c>
      <c r="C14147" s="18" t="s">
        <v>2415</v>
      </c>
      <c r="D14147" s="18" t="s">
        <v>2477</v>
      </c>
      <c r="E14147" s="18" t="s">
        <v>2652</v>
      </c>
      <c r="F14147" s="18" t="s">
        <v>2657</v>
      </c>
      <c r="G14147" s="18">
        <v>264</v>
      </c>
      <c r="H14147" s="18">
        <v>2.74</v>
      </c>
      <c r="I14147" s="18">
        <v>3.77</v>
      </c>
      <c r="Q14147"/>
    </row>
    <row r="14148" spans="2:17" x14ac:dyDescent="0.25">
      <c r="B14148" s="18">
        <v>2013</v>
      </c>
      <c r="C14148" s="18" t="s">
        <v>2415</v>
      </c>
      <c r="D14148" s="18" t="s">
        <v>2477</v>
      </c>
      <c r="E14148" s="18" t="s">
        <v>2652</v>
      </c>
      <c r="F14148" s="18" t="s">
        <v>2658</v>
      </c>
      <c r="G14148" s="18">
        <v>240</v>
      </c>
      <c r="H14148" s="18">
        <v>2.62</v>
      </c>
      <c r="I14148" s="18">
        <v>3.16</v>
      </c>
      <c r="Q14148"/>
    </row>
    <row r="14149" spans="2:17" x14ac:dyDescent="0.25">
      <c r="B14149" s="18">
        <v>2013</v>
      </c>
      <c r="C14149" s="18" t="s">
        <v>2415</v>
      </c>
      <c r="D14149" s="18" t="s">
        <v>2477</v>
      </c>
      <c r="E14149" s="18" t="s">
        <v>2652</v>
      </c>
      <c r="F14149" s="18" t="s">
        <v>2659</v>
      </c>
      <c r="G14149" s="18">
        <v>372</v>
      </c>
      <c r="H14149" s="18">
        <v>2.46</v>
      </c>
      <c r="I14149" s="18">
        <v>3.49</v>
      </c>
      <c r="Q14149"/>
    </row>
    <row r="14150" spans="2:17" x14ac:dyDescent="0.25">
      <c r="B14150" s="18">
        <v>2013</v>
      </c>
      <c r="C14150" s="18" t="s">
        <v>2415</v>
      </c>
      <c r="D14150" s="18" t="s">
        <v>2477</v>
      </c>
      <c r="E14150" s="18" t="s">
        <v>2652</v>
      </c>
      <c r="F14150" s="18" t="s">
        <v>2660</v>
      </c>
      <c r="G14150" s="18">
        <v>588</v>
      </c>
      <c r="H14150" s="18">
        <v>2.63</v>
      </c>
      <c r="I14150" s="18">
        <v>3.79</v>
      </c>
      <c r="Q14150"/>
    </row>
    <row r="14151" spans="2:17" x14ac:dyDescent="0.25">
      <c r="B14151" s="18">
        <v>2013</v>
      </c>
      <c r="C14151" s="18" t="s">
        <v>2415</v>
      </c>
      <c r="D14151" s="18" t="s">
        <v>2477</v>
      </c>
      <c r="E14151" s="18" t="s">
        <v>2652</v>
      </c>
      <c r="F14151" s="18" t="s">
        <v>2661</v>
      </c>
      <c r="G14151" s="18">
        <v>216</v>
      </c>
      <c r="H14151" s="18">
        <v>2.39</v>
      </c>
      <c r="I14151" s="18">
        <v>3.12</v>
      </c>
      <c r="Q14151"/>
    </row>
    <row r="14152" spans="2:17" x14ac:dyDescent="0.25">
      <c r="B14152" s="18">
        <v>2013</v>
      </c>
      <c r="C14152" s="18" t="s">
        <v>2415</v>
      </c>
      <c r="D14152" s="18" t="s">
        <v>2477</v>
      </c>
      <c r="E14152" s="18" t="s">
        <v>2652</v>
      </c>
      <c r="F14152" s="18" t="s">
        <v>2662</v>
      </c>
      <c r="G14152" s="18">
        <v>192</v>
      </c>
      <c r="H14152" s="18">
        <v>2.04</v>
      </c>
      <c r="I14152" s="18">
        <v>3.55</v>
      </c>
      <c r="Q14152"/>
    </row>
    <row r="14153" spans="2:17" x14ac:dyDescent="0.25">
      <c r="B14153" s="18">
        <v>2013</v>
      </c>
      <c r="C14153" s="18" t="s">
        <v>2415</v>
      </c>
      <c r="D14153" s="18" t="s">
        <v>2477</v>
      </c>
      <c r="E14153" s="18" t="s">
        <v>2652</v>
      </c>
      <c r="F14153" s="18" t="s">
        <v>2663</v>
      </c>
      <c r="G14153" s="18">
        <v>324</v>
      </c>
      <c r="H14153" s="18">
        <v>2.66</v>
      </c>
      <c r="I14153" s="18">
        <v>3.7</v>
      </c>
      <c r="Q14153"/>
    </row>
    <row r="14154" spans="2:17" x14ac:dyDescent="0.25">
      <c r="B14154" s="18">
        <v>2013</v>
      </c>
      <c r="C14154" s="18" t="s">
        <v>2415</v>
      </c>
      <c r="D14154" s="18" t="s">
        <v>2477</v>
      </c>
      <c r="E14154" s="18" t="s">
        <v>2652</v>
      </c>
      <c r="F14154" s="18" t="s">
        <v>2664</v>
      </c>
      <c r="G14154" s="18">
        <v>156</v>
      </c>
      <c r="H14154" s="18">
        <v>2.3199999999999998</v>
      </c>
      <c r="I14154" s="18">
        <v>3.54</v>
      </c>
      <c r="Q14154"/>
    </row>
    <row r="14155" spans="2:17" x14ac:dyDescent="0.25">
      <c r="B14155" s="18">
        <v>2013</v>
      </c>
      <c r="C14155" s="18" t="s">
        <v>2415</v>
      </c>
      <c r="D14155" s="18" t="s">
        <v>2477</v>
      </c>
      <c r="E14155" s="18" t="s">
        <v>2652</v>
      </c>
      <c r="F14155" s="18" t="s">
        <v>2665</v>
      </c>
      <c r="G14155" s="18">
        <v>504</v>
      </c>
      <c r="H14155" s="18">
        <v>2.64</v>
      </c>
      <c r="I14155" s="18">
        <v>3.31</v>
      </c>
      <c r="Q14155"/>
    </row>
    <row r="14156" spans="2:17" x14ac:dyDescent="0.25">
      <c r="B14156" s="18">
        <v>2013</v>
      </c>
      <c r="C14156" s="18" t="s">
        <v>2415</v>
      </c>
      <c r="D14156" s="18" t="s">
        <v>2477</v>
      </c>
      <c r="E14156" s="18" t="s">
        <v>2652</v>
      </c>
      <c r="F14156" s="18" t="s">
        <v>2666</v>
      </c>
      <c r="G14156" s="18">
        <v>600</v>
      </c>
      <c r="H14156" s="18">
        <v>2.56</v>
      </c>
      <c r="I14156" s="18">
        <v>3.07</v>
      </c>
      <c r="Q14156"/>
    </row>
    <row r="14157" spans="2:17" x14ac:dyDescent="0.25">
      <c r="B14157" s="18">
        <v>2013</v>
      </c>
      <c r="C14157" s="18" t="s">
        <v>2415</v>
      </c>
      <c r="D14157" s="18" t="s">
        <v>2477</v>
      </c>
      <c r="E14157" s="18" t="s">
        <v>2652</v>
      </c>
      <c r="F14157" s="18" t="s">
        <v>2667</v>
      </c>
      <c r="G14157" s="18">
        <v>552</v>
      </c>
      <c r="H14157" s="18">
        <v>2.02</v>
      </c>
      <c r="I14157" s="18">
        <v>3.31</v>
      </c>
      <c r="Q14157"/>
    </row>
    <row r="14158" spans="2:17" x14ac:dyDescent="0.25">
      <c r="B14158" s="18">
        <v>2013</v>
      </c>
      <c r="C14158" s="18" t="s">
        <v>2415</v>
      </c>
      <c r="D14158" s="18" t="s">
        <v>2477</v>
      </c>
      <c r="E14158" s="18" t="s">
        <v>2652</v>
      </c>
      <c r="F14158" s="18" t="s">
        <v>2668</v>
      </c>
      <c r="G14158" s="18">
        <v>216</v>
      </c>
      <c r="H14158" s="18">
        <v>2.76</v>
      </c>
      <c r="I14158" s="18">
        <v>3.78</v>
      </c>
      <c r="Q14158"/>
    </row>
    <row r="14159" spans="2:17" x14ac:dyDescent="0.25">
      <c r="B14159" s="18">
        <v>2013</v>
      </c>
      <c r="C14159" s="18" t="s">
        <v>2415</v>
      </c>
      <c r="D14159" s="18" t="s">
        <v>2477</v>
      </c>
      <c r="E14159" s="18" t="s">
        <v>2652</v>
      </c>
      <c r="F14159" s="18" t="s">
        <v>2669</v>
      </c>
      <c r="G14159" s="18">
        <v>372</v>
      </c>
      <c r="H14159" s="18">
        <v>2.2200000000000002</v>
      </c>
      <c r="I14159" s="18">
        <v>3.56</v>
      </c>
      <c r="Q14159"/>
    </row>
    <row r="14160" spans="2:17" x14ac:dyDescent="0.25">
      <c r="B14160" s="18">
        <v>2013</v>
      </c>
      <c r="C14160" s="18" t="s">
        <v>2415</v>
      </c>
      <c r="D14160" s="18" t="s">
        <v>2477</v>
      </c>
      <c r="E14160" s="18" t="s">
        <v>2652</v>
      </c>
      <c r="F14160" s="18" t="s">
        <v>2670</v>
      </c>
      <c r="G14160" s="18">
        <v>540</v>
      </c>
      <c r="H14160" s="18">
        <v>2.29</v>
      </c>
      <c r="I14160" s="18">
        <v>3.51</v>
      </c>
      <c r="Q14160"/>
    </row>
    <row r="14161" spans="2:17" x14ac:dyDescent="0.25">
      <c r="B14161" s="18">
        <v>2013</v>
      </c>
      <c r="C14161" s="18" t="s">
        <v>2415</v>
      </c>
      <c r="D14161" s="18" t="s">
        <v>2477</v>
      </c>
      <c r="E14161" s="18" t="s">
        <v>2652</v>
      </c>
      <c r="F14161" s="18" t="s">
        <v>2671</v>
      </c>
      <c r="G14161" s="18">
        <v>252</v>
      </c>
      <c r="H14161" s="18">
        <v>2.29</v>
      </c>
      <c r="I14161" s="18">
        <v>3.48</v>
      </c>
      <c r="Q14161"/>
    </row>
    <row r="14162" spans="2:17" x14ac:dyDescent="0.25">
      <c r="B14162" s="18">
        <v>2013</v>
      </c>
      <c r="C14162" s="18" t="s">
        <v>2415</v>
      </c>
      <c r="D14162" s="18" t="s">
        <v>2477</v>
      </c>
      <c r="E14162" s="18" t="s">
        <v>2652</v>
      </c>
      <c r="F14162" s="18" t="s">
        <v>2672</v>
      </c>
      <c r="G14162" s="18">
        <v>168</v>
      </c>
      <c r="H14162" s="18">
        <v>2.39</v>
      </c>
      <c r="I14162" s="18">
        <v>3.78</v>
      </c>
      <c r="Q14162"/>
    </row>
    <row r="14163" spans="2:17" x14ac:dyDescent="0.25">
      <c r="B14163" s="18">
        <v>2013</v>
      </c>
      <c r="C14163" s="18" t="s">
        <v>2415</v>
      </c>
      <c r="D14163" s="18" t="s">
        <v>2477</v>
      </c>
      <c r="E14163" s="18" t="s">
        <v>2652</v>
      </c>
      <c r="F14163" s="18" t="s">
        <v>2673</v>
      </c>
      <c r="G14163" s="18">
        <v>300</v>
      </c>
      <c r="H14163" s="18">
        <v>2.2000000000000002</v>
      </c>
      <c r="I14163" s="18">
        <v>3.52</v>
      </c>
      <c r="Q14163"/>
    </row>
    <row r="14164" spans="2:17" x14ac:dyDescent="0.25">
      <c r="B14164" s="18">
        <v>2013</v>
      </c>
      <c r="C14164" s="18" t="s">
        <v>2415</v>
      </c>
      <c r="D14164" s="18" t="s">
        <v>2477</v>
      </c>
      <c r="E14164" s="18" t="s">
        <v>2652</v>
      </c>
      <c r="F14164" s="18" t="s">
        <v>2674</v>
      </c>
      <c r="G14164" s="18">
        <v>564</v>
      </c>
      <c r="H14164" s="18">
        <v>2.2599999999999998</v>
      </c>
      <c r="I14164" s="18">
        <v>3.66</v>
      </c>
      <c r="Q14164"/>
    </row>
    <row r="14165" spans="2:17" x14ac:dyDescent="0.25">
      <c r="B14165" s="18">
        <v>2013</v>
      </c>
      <c r="C14165" s="18" t="s">
        <v>2415</v>
      </c>
      <c r="D14165" s="18" t="s">
        <v>2477</v>
      </c>
      <c r="E14165" s="18" t="s">
        <v>2652</v>
      </c>
      <c r="F14165" s="18" t="s">
        <v>2675</v>
      </c>
      <c r="G14165" s="18">
        <v>276</v>
      </c>
      <c r="H14165" s="18">
        <v>2.4700000000000002</v>
      </c>
      <c r="I14165" s="18">
        <v>3.16</v>
      </c>
      <c r="Q14165"/>
    </row>
    <row r="14166" spans="2:17" x14ac:dyDescent="0.25">
      <c r="B14166" s="18">
        <v>2013</v>
      </c>
      <c r="C14166" s="18" t="s">
        <v>2415</v>
      </c>
      <c r="D14166" s="18" t="s">
        <v>2477</v>
      </c>
      <c r="E14166" s="18" t="s">
        <v>2652</v>
      </c>
      <c r="F14166" s="18" t="s">
        <v>2676</v>
      </c>
      <c r="G14166" s="18">
        <v>324</v>
      </c>
      <c r="H14166" s="18">
        <v>2.5</v>
      </c>
      <c r="I14166" s="18">
        <v>3.01</v>
      </c>
      <c r="Q14166"/>
    </row>
    <row r="14167" spans="2:17" x14ac:dyDescent="0.25">
      <c r="B14167" s="18">
        <v>2013</v>
      </c>
      <c r="C14167" s="18" t="s">
        <v>2415</v>
      </c>
      <c r="D14167" s="18" t="s">
        <v>2477</v>
      </c>
      <c r="E14167" s="18" t="s">
        <v>2652</v>
      </c>
      <c r="F14167" s="18" t="s">
        <v>2677</v>
      </c>
      <c r="G14167" s="18">
        <v>396</v>
      </c>
      <c r="H14167" s="18">
        <v>2.35</v>
      </c>
      <c r="I14167" s="18">
        <v>3.61</v>
      </c>
      <c r="Q14167"/>
    </row>
    <row r="14168" spans="2:17" x14ac:dyDescent="0.25">
      <c r="B14168" s="18">
        <v>2013</v>
      </c>
      <c r="C14168" s="18" t="s">
        <v>2415</v>
      </c>
      <c r="D14168" s="18" t="s">
        <v>2477</v>
      </c>
      <c r="E14168" s="18" t="s">
        <v>2652</v>
      </c>
      <c r="F14168" s="18" t="s">
        <v>2678</v>
      </c>
      <c r="G14168" s="18">
        <v>360</v>
      </c>
      <c r="H14168" s="18">
        <v>2.27</v>
      </c>
      <c r="I14168" s="18">
        <v>3.14</v>
      </c>
      <c r="Q14168"/>
    </row>
    <row r="14169" spans="2:17" x14ac:dyDescent="0.25">
      <c r="B14169" s="18">
        <v>2013</v>
      </c>
      <c r="C14169" s="18" t="s">
        <v>2415</v>
      </c>
      <c r="D14169" s="18" t="s">
        <v>2477</v>
      </c>
      <c r="E14169" s="18" t="s">
        <v>2652</v>
      </c>
      <c r="F14169" s="18" t="s">
        <v>2679</v>
      </c>
      <c r="G14169" s="18">
        <v>204</v>
      </c>
      <c r="H14169" s="18">
        <v>2.59</v>
      </c>
      <c r="I14169" s="18">
        <v>3.51</v>
      </c>
      <c r="Q14169"/>
    </row>
    <row r="14170" spans="2:17" x14ac:dyDescent="0.25">
      <c r="B14170" s="18">
        <v>2013</v>
      </c>
      <c r="C14170" s="18" t="s">
        <v>2415</v>
      </c>
      <c r="D14170" s="18" t="s">
        <v>2477</v>
      </c>
      <c r="E14170" s="18" t="s">
        <v>2652</v>
      </c>
      <c r="F14170" s="18" t="s">
        <v>2680</v>
      </c>
      <c r="G14170" s="18">
        <v>324</v>
      </c>
      <c r="H14170" s="18">
        <v>2.4300000000000002</v>
      </c>
      <c r="I14170" s="18">
        <v>3.65</v>
      </c>
      <c r="Q14170"/>
    </row>
    <row r="14171" spans="2:17" x14ac:dyDescent="0.25">
      <c r="B14171" s="18">
        <v>2013</v>
      </c>
      <c r="C14171" s="18" t="s">
        <v>2415</v>
      </c>
      <c r="D14171" s="18" t="s">
        <v>2477</v>
      </c>
      <c r="E14171" s="18" t="s">
        <v>2652</v>
      </c>
      <c r="F14171" s="18" t="s">
        <v>2681</v>
      </c>
      <c r="G14171" s="18">
        <v>444</v>
      </c>
      <c r="H14171" s="18">
        <v>2.2599999999999998</v>
      </c>
      <c r="I14171" s="18">
        <v>3.65</v>
      </c>
      <c r="Q14171"/>
    </row>
    <row r="14172" spans="2:17" x14ac:dyDescent="0.25">
      <c r="B14172" s="18">
        <v>2013</v>
      </c>
      <c r="C14172" s="18" t="s">
        <v>2415</v>
      </c>
      <c r="D14172" s="18" t="s">
        <v>2477</v>
      </c>
      <c r="E14172" s="18" t="s">
        <v>2652</v>
      </c>
      <c r="F14172" s="18" t="s">
        <v>2682</v>
      </c>
      <c r="G14172" s="18">
        <v>516</v>
      </c>
      <c r="H14172" s="18">
        <v>2.74</v>
      </c>
      <c r="I14172" s="18">
        <v>3.79</v>
      </c>
      <c r="Q14172"/>
    </row>
    <row r="14173" spans="2:17" x14ac:dyDescent="0.25">
      <c r="B14173" s="18">
        <v>2013</v>
      </c>
      <c r="C14173" s="18" t="s">
        <v>2415</v>
      </c>
      <c r="D14173" s="18" t="s">
        <v>2477</v>
      </c>
      <c r="E14173" s="18" t="s">
        <v>2652</v>
      </c>
      <c r="F14173" s="18" t="s">
        <v>2683</v>
      </c>
      <c r="G14173" s="18">
        <v>468</v>
      </c>
      <c r="H14173" s="18">
        <v>2.36</v>
      </c>
      <c r="I14173" s="18">
        <v>3.42</v>
      </c>
      <c r="Q14173"/>
    </row>
    <row r="14174" spans="2:17" x14ac:dyDescent="0.25">
      <c r="B14174" s="18">
        <v>2013</v>
      </c>
      <c r="C14174" s="18" t="s">
        <v>2415</v>
      </c>
      <c r="D14174" s="18" t="s">
        <v>2477</v>
      </c>
      <c r="E14174" s="18" t="s">
        <v>2652</v>
      </c>
      <c r="F14174" s="18" t="s">
        <v>2684</v>
      </c>
      <c r="G14174" s="18">
        <v>492</v>
      </c>
      <c r="H14174" s="18">
        <v>2.1800000000000002</v>
      </c>
      <c r="I14174" s="18">
        <v>3.24</v>
      </c>
      <c r="Q14174"/>
    </row>
    <row r="14175" spans="2:17" x14ac:dyDescent="0.25">
      <c r="B14175" s="18">
        <v>2013</v>
      </c>
      <c r="C14175" s="18" t="s">
        <v>2415</v>
      </c>
      <c r="D14175" s="18" t="s">
        <v>2477</v>
      </c>
      <c r="E14175" s="18" t="s">
        <v>2652</v>
      </c>
      <c r="F14175" s="18" t="s">
        <v>2685</v>
      </c>
      <c r="G14175" s="18">
        <v>264</v>
      </c>
      <c r="H14175" s="18">
        <v>2.21</v>
      </c>
      <c r="I14175" s="18">
        <v>3.29</v>
      </c>
      <c r="Q14175"/>
    </row>
    <row r="14176" spans="2:17" x14ac:dyDescent="0.25">
      <c r="B14176" s="18">
        <v>2013</v>
      </c>
      <c r="C14176" s="18" t="s">
        <v>2415</v>
      </c>
      <c r="D14176" s="18" t="s">
        <v>2477</v>
      </c>
      <c r="E14176" s="18" t="s">
        <v>2652</v>
      </c>
      <c r="F14176" s="18" t="s">
        <v>2686</v>
      </c>
      <c r="G14176" s="18">
        <v>300</v>
      </c>
      <c r="H14176" s="18">
        <v>2.34</v>
      </c>
      <c r="I14176" s="18">
        <v>3.52</v>
      </c>
      <c r="Q14176"/>
    </row>
    <row r="14177" spans="2:17" x14ac:dyDescent="0.25">
      <c r="B14177" s="18">
        <v>2013</v>
      </c>
      <c r="C14177" s="18" t="s">
        <v>2415</v>
      </c>
      <c r="D14177" s="18" t="s">
        <v>2477</v>
      </c>
      <c r="E14177" s="18" t="s">
        <v>2652</v>
      </c>
      <c r="F14177" s="18" t="s">
        <v>2687</v>
      </c>
      <c r="G14177" s="18">
        <v>324</v>
      </c>
      <c r="H14177" s="18">
        <v>2.21</v>
      </c>
      <c r="I14177" s="18">
        <v>3.23</v>
      </c>
      <c r="Q14177"/>
    </row>
    <row r="14178" spans="2:17" x14ac:dyDescent="0.25">
      <c r="B14178" s="18">
        <v>2013</v>
      </c>
      <c r="C14178" s="18" t="s">
        <v>2415</v>
      </c>
      <c r="D14178" s="18" t="s">
        <v>2477</v>
      </c>
      <c r="E14178" s="18" t="s">
        <v>2652</v>
      </c>
      <c r="F14178" s="18" t="s">
        <v>2688</v>
      </c>
      <c r="G14178" s="18">
        <v>468</v>
      </c>
      <c r="H14178" s="18">
        <v>2.12</v>
      </c>
      <c r="I14178" s="18">
        <v>3.06</v>
      </c>
      <c r="Q14178"/>
    </row>
    <row r="14179" spans="2:17" x14ac:dyDescent="0.25">
      <c r="B14179" s="18">
        <v>2013</v>
      </c>
      <c r="C14179" s="18" t="s">
        <v>2415</v>
      </c>
      <c r="D14179" s="18" t="s">
        <v>2477</v>
      </c>
      <c r="E14179" s="18" t="s">
        <v>2652</v>
      </c>
      <c r="F14179" s="18" t="s">
        <v>2689</v>
      </c>
      <c r="G14179" s="18">
        <v>192</v>
      </c>
      <c r="H14179" s="18">
        <v>2.2999999999999998</v>
      </c>
      <c r="I14179" s="18">
        <v>3.25</v>
      </c>
      <c r="Q14179"/>
    </row>
    <row r="14180" spans="2:17" x14ac:dyDescent="0.25">
      <c r="B14180" s="18">
        <v>2013</v>
      </c>
      <c r="C14180" s="18" t="s">
        <v>2415</v>
      </c>
      <c r="D14180" s="18" t="s">
        <v>2416</v>
      </c>
      <c r="E14180" s="18" t="s">
        <v>2652</v>
      </c>
      <c r="F14180" s="18" t="s">
        <v>3812</v>
      </c>
      <c r="G14180" s="18">
        <v>120</v>
      </c>
      <c r="H14180" s="18">
        <v>2.6933333333333334</v>
      </c>
      <c r="I14180" s="18">
        <v>2.88</v>
      </c>
      <c r="Q14180"/>
    </row>
    <row r="14181" spans="2:17" x14ac:dyDescent="0.25">
      <c r="B14181" s="18">
        <v>2013</v>
      </c>
      <c r="C14181" s="18" t="s">
        <v>2415</v>
      </c>
      <c r="D14181" s="18" t="s">
        <v>2477</v>
      </c>
      <c r="E14181" s="18" t="s">
        <v>2652</v>
      </c>
      <c r="F14181" s="18" t="s">
        <v>3813</v>
      </c>
      <c r="G14181" s="18">
        <v>324</v>
      </c>
      <c r="H14181" s="18">
        <v>2.61</v>
      </c>
      <c r="I14181" s="18">
        <v>3.62</v>
      </c>
      <c r="Q14181"/>
    </row>
    <row r="14182" spans="2:17" x14ac:dyDescent="0.25">
      <c r="B14182" s="18">
        <v>2013</v>
      </c>
      <c r="C14182" s="18" t="s">
        <v>2415</v>
      </c>
      <c r="D14182" s="18" t="s">
        <v>2477</v>
      </c>
      <c r="E14182" s="18" t="s">
        <v>2652</v>
      </c>
      <c r="F14182" s="18" t="s">
        <v>3814</v>
      </c>
      <c r="G14182" s="18">
        <v>552</v>
      </c>
      <c r="H14182" s="18">
        <v>2.1</v>
      </c>
      <c r="I14182" s="18">
        <v>3.67</v>
      </c>
      <c r="Q14182"/>
    </row>
    <row r="14183" spans="2:17" x14ac:dyDescent="0.25">
      <c r="B14183" s="18">
        <v>2013</v>
      </c>
      <c r="C14183" s="18" t="s">
        <v>2415</v>
      </c>
      <c r="D14183" s="18" t="s">
        <v>2477</v>
      </c>
      <c r="E14183" s="18" t="s">
        <v>2652</v>
      </c>
      <c r="F14183" s="18" t="s">
        <v>3815</v>
      </c>
      <c r="G14183" s="18">
        <v>360</v>
      </c>
      <c r="H14183" s="18">
        <v>2.6</v>
      </c>
      <c r="I14183" s="18">
        <v>3.59</v>
      </c>
      <c r="Q14183"/>
    </row>
    <row r="14184" spans="2:17" x14ac:dyDescent="0.25">
      <c r="B14184" s="18">
        <v>2013</v>
      </c>
      <c r="C14184" s="18" t="s">
        <v>2415</v>
      </c>
      <c r="D14184" s="18" t="s">
        <v>2416</v>
      </c>
      <c r="E14184" s="18" t="s">
        <v>2652</v>
      </c>
      <c r="F14184" s="18" t="s">
        <v>3816</v>
      </c>
      <c r="G14184" s="18">
        <v>180</v>
      </c>
      <c r="H14184" s="18">
        <v>2.6933333333333334</v>
      </c>
      <c r="I14184" s="18">
        <v>2.9</v>
      </c>
      <c r="Q14184"/>
    </row>
    <row r="14185" spans="2:17" x14ac:dyDescent="0.25">
      <c r="B14185" s="18">
        <v>2013</v>
      </c>
      <c r="C14185" s="18" t="s">
        <v>2415</v>
      </c>
      <c r="D14185" s="18" t="s">
        <v>2477</v>
      </c>
      <c r="E14185" s="18" t="s">
        <v>2652</v>
      </c>
      <c r="F14185" s="18" t="s">
        <v>4148</v>
      </c>
      <c r="G14185" s="18">
        <v>528</v>
      </c>
      <c r="H14185" s="18">
        <v>2.67</v>
      </c>
      <c r="I14185" s="18">
        <v>3.08</v>
      </c>
      <c r="Q14185"/>
    </row>
    <row r="14186" spans="2:17" x14ac:dyDescent="0.25">
      <c r="B14186" s="18">
        <v>2013</v>
      </c>
      <c r="C14186" s="18" t="s">
        <v>2415</v>
      </c>
      <c r="D14186" s="18" t="s">
        <v>2477</v>
      </c>
      <c r="E14186" s="18" t="s">
        <v>2652</v>
      </c>
      <c r="F14186" s="18" t="s">
        <v>4149</v>
      </c>
      <c r="G14186" s="18">
        <v>360</v>
      </c>
      <c r="H14186" s="18">
        <v>2.0699999999999998</v>
      </c>
      <c r="I14186" s="18">
        <v>3.59</v>
      </c>
      <c r="Q14186"/>
    </row>
    <row r="14187" spans="2:17" x14ac:dyDescent="0.25">
      <c r="B14187" s="18">
        <v>2013</v>
      </c>
      <c r="C14187" s="18" t="s">
        <v>2415</v>
      </c>
      <c r="D14187" s="18" t="s">
        <v>2416</v>
      </c>
      <c r="E14187" s="18" t="s">
        <v>2652</v>
      </c>
      <c r="F14187" s="18" t="s">
        <v>4150</v>
      </c>
      <c r="G14187" s="18">
        <v>156</v>
      </c>
      <c r="H14187" s="18">
        <v>2.48</v>
      </c>
      <c r="I14187" s="18">
        <v>2.9133333333333336</v>
      </c>
      <c r="Q14187"/>
    </row>
    <row r="14188" spans="2:17" x14ac:dyDescent="0.25">
      <c r="B14188" s="18">
        <v>2013</v>
      </c>
      <c r="C14188" s="18" t="s">
        <v>2415</v>
      </c>
      <c r="D14188" s="18" t="s">
        <v>2477</v>
      </c>
      <c r="E14188" s="18" t="s">
        <v>2652</v>
      </c>
      <c r="F14188" s="18" t="s">
        <v>4151</v>
      </c>
      <c r="G14188" s="18">
        <v>564</v>
      </c>
      <c r="H14188" s="18">
        <v>2.0099999999999998</v>
      </c>
      <c r="I14188" s="18">
        <v>3.58</v>
      </c>
      <c r="Q14188"/>
    </row>
    <row r="14189" spans="2:17" x14ac:dyDescent="0.25">
      <c r="B14189" s="18">
        <v>2013</v>
      </c>
      <c r="C14189" s="18" t="s">
        <v>2415</v>
      </c>
      <c r="D14189" s="18" t="s">
        <v>2477</v>
      </c>
      <c r="E14189" s="18" t="s">
        <v>2652</v>
      </c>
      <c r="F14189" s="18" t="s">
        <v>4152</v>
      </c>
      <c r="G14189" s="18">
        <v>300</v>
      </c>
      <c r="H14189" s="18">
        <v>2.31</v>
      </c>
      <c r="I14189" s="18">
        <v>3.1</v>
      </c>
      <c r="Q14189"/>
    </row>
    <row r="14190" spans="2:17" x14ac:dyDescent="0.25">
      <c r="B14190" s="18">
        <v>2013</v>
      </c>
      <c r="C14190" s="18" t="s">
        <v>2415</v>
      </c>
      <c r="D14190" s="18" t="s">
        <v>2477</v>
      </c>
      <c r="E14190" s="18" t="s">
        <v>2652</v>
      </c>
      <c r="F14190" s="18" t="s">
        <v>4153</v>
      </c>
      <c r="G14190" s="18">
        <v>324</v>
      </c>
      <c r="H14190" s="18">
        <v>2.16</v>
      </c>
      <c r="I14190" s="18">
        <v>3.69</v>
      </c>
      <c r="Q14190"/>
    </row>
    <row r="14191" spans="2:17" x14ac:dyDescent="0.25">
      <c r="B14191" s="18">
        <v>2013</v>
      </c>
      <c r="C14191" s="18" t="s">
        <v>2415</v>
      </c>
      <c r="D14191" s="18" t="s">
        <v>2477</v>
      </c>
      <c r="E14191" s="18" t="s">
        <v>2652</v>
      </c>
      <c r="F14191" s="18" t="s">
        <v>4154</v>
      </c>
      <c r="G14191" s="18">
        <v>396</v>
      </c>
      <c r="H14191" s="18">
        <v>2.2599999999999998</v>
      </c>
      <c r="I14191" s="18">
        <v>3.59</v>
      </c>
      <c r="Q14191"/>
    </row>
    <row r="14192" spans="2:17" x14ac:dyDescent="0.25">
      <c r="B14192" s="18">
        <v>2013</v>
      </c>
      <c r="C14192" s="18" t="s">
        <v>2415</v>
      </c>
      <c r="D14192" s="18" t="s">
        <v>2477</v>
      </c>
      <c r="E14192" s="18" t="s">
        <v>2652</v>
      </c>
      <c r="F14192" s="18" t="s">
        <v>2690</v>
      </c>
      <c r="G14192" s="18">
        <v>300</v>
      </c>
      <c r="H14192" s="18">
        <v>2.23</v>
      </c>
      <c r="I14192" s="18">
        <v>3.48</v>
      </c>
      <c r="Q14192"/>
    </row>
    <row r="14193" spans="2:17" x14ac:dyDescent="0.25">
      <c r="B14193" s="18">
        <v>2013</v>
      </c>
      <c r="C14193" s="18" t="s">
        <v>2415</v>
      </c>
      <c r="D14193" s="18" t="s">
        <v>2416</v>
      </c>
      <c r="E14193" s="18" t="s">
        <v>2691</v>
      </c>
      <c r="F14193" s="18" t="s">
        <v>2692</v>
      </c>
      <c r="G14193" s="18">
        <v>180</v>
      </c>
      <c r="H14193" s="18">
        <v>2.64</v>
      </c>
      <c r="I14193" s="18">
        <v>2.8733333333333335</v>
      </c>
      <c r="Q14193"/>
    </row>
    <row r="14194" spans="2:17" x14ac:dyDescent="0.25">
      <c r="B14194" s="18">
        <v>2013</v>
      </c>
      <c r="C14194" s="18" t="s">
        <v>2415</v>
      </c>
      <c r="D14194" s="18" t="s">
        <v>2416</v>
      </c>
      <c r="E14194" s="18" t="s">
        <v>2691</v>
      </c>
      <c r="F14194" s="18" t="s">
        <v>2693</v>
      </c>
      <c r="G14194" s="18">
        <v>168</v>
      </c>
      <c r="H14194" s="18">
        <v>2.2933333333333334</v>
      </c>
      <c r="I14194" s="18">
        <v>2.96</v>
      </c>
      <c r="Q14194"/>
    </row>
    <row r="14195" spans="2:17" x14ac:dyDescent="0.25">
      <c r="B14195" s="18">
        <v>2013</v>
      </c>
      <c r="C14195" s="18" t="s">
        <v>2415</v>
      </c>
      <c r="D14195" s="18" t="s">
        <v>2416</v>
      </c>
      <c r="E14195" s="18" t="s">
        <v>2691</v>
      </c>
      <c r="F14195" s="18" t="s">
        <v>2694</v>
      </c>
      <c r="G14195" s="18">
        <v>144</v>
      </c>
      <c r="H14195" s="18">
        <v>2.3533333333333335</v>
      </c>
      <c r="I14195" s="18">
        <v>2.96</v>
      </c>
      <c r="Q14195"/>
    </row>
    <row r="14196" spans="2:17" x14ac:dyDescent="0.25">
      <c r="B14196" s="18">
        <v>2013</v>
      </c>
      <c r="C14196" s="18" t="s">
        <v>2415</v>
      </c>
      <c r="D14196" s="18" t="s">
        <v>2416</v>
      </c>
      <c r="E14196" s="18" t="s">
        <v>2691</v>
      </c>
      <c r="F14196" s="18" t="s">
        <v>2695</v>
      </c>
      <c r="G14196" s="18">
        <v>144</v>
      </c>
      <c r="H14196" s="18">
        <v>2.4133333333333336</v>
      </c>
      <c r="I14196" s="18">
        <v>2.9933333333333332</v>
      </c>
      <c r="Q14196"/>
    </row>
    <row r="14197" spans="2:17" x14ac:dyDescent="0.25">
      <c r="B14197" s="18">
        <v>2013</v>
      </c>
      <c r="C14197" s="18" t="s">
        <v>2415</v>
      </c>
      <c r="D14197" s="18" t="s">
        <v>2416</v>
      </c>
      <c r="E14197" s="18" t="s">
        <v>2691</v>
      </c>
      <c r="F14197" s="18" t="s">
        <v>2696</v>
      </c>
      <c r="G14197" s="18">
        <v>156</v>
      </c>
      <c r="H14197" s="18">
        <v>2.68</v>
      </c>
      <c r="I14197" s="18">
        <v>2.8733333333333335</v>
      </c>
      <c r="Q14197"/>
    </row>
    <row r="14198" spans="2:17" x14ac:dyDescent="0.25">
      <c r="B14198" s="18">
        <v>2013</v>
      </c>
      <c r="C14198" s="18" t="s">
        <v>2415</v>
      </c>
      <c r="D14198" s="18" t="s">
        <v>2416</v>
      </c>
      <c r="E14198" s="18" t="s">
        <v>2691</v>
      </c>
      <c r="F14198" s="18" t="s">
        <v>2697</v>
      </c>
      <c r="G14198" s="18">
        <v>168</v>
      </c>
      <c r="H14198" s="18">
        <v>2.72</v>
      </c>
      <c r="I14198" s="18">
        <v>2.9933333333333332</v>
      </c>
      <c r="Q14198"/>
    </row>
    <row r="14199" spans="2:17" x14ac:dyDescent="0.25">
      <c r="B14199" s="18">
        <v>2013</v>
      </c>
      <c r="C14199" s="18" t="s">
        <v>2415</v>
      </c>
      <c r="D14199" s="18" t="s">
        <v>2416</v>
      </c>
      <c r="E14199" s="18" t="s">
        <v>2691</v>
      </c>
      <c r="F14199" s="18" t="s">
        <v>2698</v>
      </c>
      <c r="G14199" s="18">
        <v>120</v>
      </c>
      <c r="H14199" s="18">
        <v>2.74</v>
      </c>
      <c r="I14199" s="18">
        <v>2.8866666666666667</v>
      </c>
      <c r="Q14199"/>
    </row>
    <row r="14200" spans="2:17" x14ac:dyDescent="0.25">
      <c r="B14200" s="18">
        <v>2013</v>
      </c>
      <c r="C14200" s="18" t="s">
        <v>2415</v>
      </c>
      <c r="D14200" s="18" t="s">
        <v>2416</v>
      </c>
      <c r="E14200" s="18" t="s">
        <v>2691</v>
      </c>
      <c r="F14200" s="18" t="s">
        <v>2699</v>
      </c>
      <c r="G14200" s="18">
        <v>132</v>
      </c>
      <c r="H14200" s="18">
        <v>2.3666666666666667</v>
      </c>
      <c r="I14200" s="18">
        <v>2.9133333333333336</v>
      </c>
      <c r="Q14200"/>
    </row>
    <row r="14201" spans="2:17" x14ac:dyDescent="0.25">
      <c r="B14201" s="18">
        <v>2013</v>
      </c>
      <c r="C14201" s="18" t="s">
        <v>2415</v>
      </c>
      <c r="D14201" s="18" t="s">
        <v>2416</v>
      </c>
      <c r="E14201" s="18" t="s">
        <v>2691</v>
      </c>
      <c r="F14201" s="18" t="s">
        <v>2700</v>
      </c>
      <c r="G14201" s="18">
        <v>120</v>
      </c>
      <c r="H14201" s="18">
        <v>2.5466666666666669</v>
      </c>
      <c r="I14201" s="18">
        <v>2.9866666666666668</v>
      </c>
      <c r="Q14201"/>
    </row>
    <row r="14202" spans="2:17" x14ac:dyDescent="0.25">
      <c r="B14202" s="18">
        <v>2013</v>
      </c>
      <c r="C14202" s="18" t="s">
        <v>2415</v>
      </c>
      <c r="D14202" s="18" t="s">
        <v>2416</v>
      </c>
      <c r="E14202" s="18" t="s">
        <v>2691</v>
      </c>
      <c r="F14202" s="18" t="s">
        <v>2701</v>
      </c>
      <c r="G14202" s="18">
        <v>156</v>
      </c>
      <c r="H14202" s="18">
        <v>2.6133333333333333</v>
      </c>
      <c r="I14202" s="18">
        <v>2.9866666666666668</v>
      </c>
      <c r="Q14202"/>
    </row>
    <row r="14203" spans="2:17" x14ac:dyDescent="0.25">
      <c r="B14203" s="18">
        <v>2013</v>
      </c>
      <c r="C14203" s="18" t="s">
        <v>2415</v>
      </c>
      <c r="D14203" s="18" t="s">
        <v>2416</v>
      </c>
      <c r="E14203" s="18" t="s">
        <v>2691</v>
      </c>
      <c r="F14203" s="18" t="s">
        <v>2702</v>
      </c>
      <c r="G14203" s="18">
        <v>156</v>
      </c>
      <c r="H14203" s="18">
        <v>2.7266666666666666</v>
      </c>
      <c r="I14203" s="18">
        <v>2.8666666666666667</v>
      </c>
      <c r="Q14203"/>
    </row>
    <row r="14204" spans="2:17" x14ac:dyDescent="0.25">
      <c r="B14204" s="18">
        <v>2013</v>
      </c>
      <c r="C14204" s="18" t="s">
        <v>2415</v>
      </c>
      <c r="D14204" s="18" t="s">
        <v>2416</v>
      </c>
      <c r="E14204" s="18" t="s">
        <v>2691</v>
      </c>
      <c r="F14204" s="18" t="s">
        <v>2703</v>
      </c>
      <c r="G14204" s="18">
        <v>168</v>
      </c>
      <c r="H14204" s="18">
        <v>2.3133333333333335</v>
      </c>
      <c r="I14204" s="18">
        <v>2.9866666666666668</v>
      </c>
      <c r="Q14204"/>
    </row>
    <row r="14205" spans="2:17" x14ac:dyDescent="0.25">
      <c r="B14205" s="18">
        <v>2013</v>
      </c>
      <c r="C14205" s="18" t="s">
        <v>2415</v>
      </c>
      <c r="D14205" s="18" t="s">
        <v>2416</v>
      </c>
      <c r="E14205" s="18" t="s">
        <v>2691</v>
      </c>
      <c r="F14205" s="18" t="s">
        <v>2704</v>
      </c>
      <c r="G14205" s="18">
        <v>144</v>
      </c>
      <c r="H14205" s="18">
        <v>2.68</v>
      </c>
      <c r="I14205" s="18">
        <v>2.9733333333333332</v>
      </c>
      <c r="Q14205"/>
    </row>
    <row r="14206" spans="2:17" x14ac:dyDescent="0.25">
      <c r="B14206" s="18">
        <v>2013</v>
      </c>
      <c r="C14206" s="18" t="s">
        <v>2415</v>
      </c>
      <c r="D14206" s="18" t="s">
        <v>2416</v>
      </c>
      <c r="E14206" s="18" t="s">
        <v>2691</v>
      </c>
      <c r="F14206" s="18" t="s">
        <v>2705</v>
      </c>
      <c r="G14206" s="18">
        <v>180</v>
      </c>
      <c r="H14206" s="18">
        <v>2.6533333333333333</v>
      </c>
      <c r="I14206" s="18">
        <v>2.96</v>
      </c>
      <c r="Q14206"/>
    </row>
    <row r="14207" spans="2:17" x14ac:dyDescent="0.25">
      <c r="B14207" s="18">
        <v>2013</v>
      </c>
      <c r="C14207" s="18" t="s">
        <v>2415</v>
      </c>
      <c r="D14207" s="18" t="s">
        <v>2416</v>
      </c>
      <c r="E14207" s="18" t="s">
        <v>2691</v>
      </c>
      <c r="F14207" s="18" t="s">
        <v>2706</v>
      </c>
      <c r="G14207" s="18">
        <v>168</v>
      </c>
      <c r="H14207" s="18">
        <v>2.6866666666666665</v>
      </c>
      <c r="I14207" s="18">
        <v>2.92</v>
      </c>
      <c r="Q14207"/>
    </row>
    <row r="14208" spans="2:17" x14ac:dyDescent="0.25">
      <c r="B14208" s="18">
        <v>2013</v>
      </c>
      <c r="C14208" s="18" t="s">
        <v>2415</v>
      </c>
      <c r="D14208" s="18" t="s">
        <v>2416</v>
      </c>
      <c r="E14208" s="18" t="s">
        <v>2691</v>
      </c>
      <c r="F14208" s="18" t="s">
        <v>2707</v>
      </c>
      <c r="G14208" s="18">
        <v>144</v>
      </c>
      <c r="H14208" s="18">
        <v>2.6933333333333334</v>
      </c>
      <c r="I14208" s="18">
        <v>2.9466666666666668</v>
      </c>
      <c r="Q14208"/>
    </row>
    <row r="14209" spans="2:17" x14ac:dyDescent="0.25">
      <c r="B14209" s="18">
        <v>2013</v>
      </c>
      <c r="C14209" s="18" t="s">
        <v>2415</v>
      </c>
      <c r="D14209" s="18" t="s">
        <v>2416</v>
      </c>
      <c r="E14209" s="18" t="s">
        <v>2691</v>
      </c>
      <c r="F14209" s="18" t="s">
        <v>2708</v>
      </c>
      <c r="G14209" s="18">
        <v>132</v>
      </c>
      <c r="H14209" s="18">
        <v>2.3666666666666667</v>
      </c>
      <c r="I14209" s="18">
        <v>2.9466666666666668</v>
      </c>
      <c r="Q14209"/>
    </row>
    <row r="14210" spans="2:17" x14ac:dyDescent="0.25">
      <c r="B14210" s="18">
        <v>2013</v>
      </c>
      <c r="C14210" s="18" t="s">
        <v>2415</v>
      </c>
      <c r="D14210" s="18" t="s">
        <v>2416</v>
      </c>
      <c r="E14210" s="18" t="s">
        <v>2691</v>
      </c>
      <c r="F14210" s="18" t="s">
        <v>2709</v>
      </c>
      <c r="G14210" s="18">
        <v>180</v>
      </c>
      <c r="H14210" s="18">
        <v>2.44</v>
      </c>
      <c r="I14210" s="18">
        <v>2.9533333333333331</v>
      </c>
      <c r="Q14210"/>
    </row>
    <row r="14211" spans="2:17" x14ac:dyDescent="0.25">
      <c r="B14211" s="18">
        <v>2013</v>
      </c>
      <c r="C14211" s="18" t="s">
        <v>2415</v>
      </c>
      <c r="D14211" s="18" t="s">
        <v>2416</v>
      </c>
      <c r="E14211" s="18" t="s">
        <v>2691</v>
      </c>
      <c r="F14211" s="18" t="s">
        <v>2710</v>
      </c>
      <c r="G14211" s="18">
        <v>144</v>
      </c>
      <c r="H14211" s="18">
        <v>2.5466666666666669</v>
      </c>
      <c r="I14211" s="18">
        <v>2.88</v>
      </c>
      <c r="Q14211"/>
    </row>
    <row r="14212" spans="2:17" x14ac:dyDescent="0.25">
      <c r="B14212" s="18">
        <v>2013</v>
      </c>
      <c r="C14212" s="18" t="s">
        <v>2415</v>
      </c>
      <c r="D14212" s="18" t="s">
        <v>2416</v>
      </c>
      <c r="E14212" s="18" t="s">
        <v>2691</v>
      </c>
      <c r="F14212" s="18" t="s">
        <v>2711</v>
      </c>
      <c r="G14212" s="18">
        <v>120</v>
      </c>
      <c r="H14212" s="18">
        <v>2.62</v>
      </c>
      <c r="I14212" s="18">
        <v>2.96</v>
      </c>
      <c r="Q14212"/>
    </row>
    <row r="14213" spans="2:17" x14ac:dyDescent="0.25">
      <c r="B14213" s="18">
        <v>2013</v>
      </c>
      <c r="C14213" s="18" t="s">
        <v>2415</v>
      </c>
      <c r="D14213" s="18" t="s">
        <v>2416</v>
      </c>
      <c r="E14213" s="18" t="s">
        <v>2691</v>
      </c>
      <c r="F14213" s="18" t="s">
        <v>2712</v>
      </c>
      <c r="G14213" s="18">
        <v>168</v>
      </c>
      <c r="H14213" s="18">
        <v>2.3133333333333335</v>
      </c>
      <c r="I14213" s="18">
        <v>2.9733333333333332</v>
      </c>
      <c r="Q14213"/>
    </row>
    <row r="14214" spans="2:17" x14ac:dyDescent="0.25">
      <c r="B14214" s="18">
        <v>2013</v>
      </c>
      <c r="C14214" s="18" t="s">
        <v>2415</v>
      </c>
      <c r="D14214" s="18" t="s">
        <v>2416</v>
      </c>
      <c r="E14214" s="18" t="s">
        <v>2691</v>
      </c>
      <c r="F14214" s="18" t="s">
        <v>2713</v>
      </c>
      <c r="G14214" s="18">
        <v>132</v>
      </c>
      <c r="H14214" s="18">
        <v>2.7066666666666666</v>
      </c>
      <c r="I14214" s="18">
        <v>2.9133333333333336</v>
      </c>
      <c r="Q14214"/>
    </row>
    <row r="14215" spans="2:17" x14ac:dyDescent="0.25">
      <c r="B14215" s="18">
        <v>2013</v>
      </c>
      <c r="C14215" s="18" t="s">
        <v>2415</v>
      </c>
      <c r="D14215" s="18" t="s">
        <v>2416</v>
      </c>
      <c r="E14215" s="18" t="s">
        <v>2691</v>
      </c>
      <c r="F14215" s="18" t="s">
        <v>2714</v>
      </c>
      <c r="G14215" s="18">
        <v>156</v>
      </c>
      <c r="H14215" s="18">
        <v>2.6933333333333334</v>
      </c>
      <c r="I14215" s="18">
        <v>2.9</v>
      </c>
      <c r="Q14215"/>
    </row>
    <row r="14216" spans="2:17" x14ac:dyDescent="0.25">
      <c r="B14216" s="18">
        <v>2013</v>
      </c>
      <c r="C14216" s="18" t="s">
        <v>2415</v>
      </c>
      <c r="D14216" s="18" t="s">
        <v>2416</v>
      </c>
      <c r="E14216" s="18" t="s">
        <v>2691</v>
      </c>
      <c r="F14216" s="18" t="s">
        <v>2715</v>
      </c>
      <c r="G14216" s="18">
        <v>168</v>
      </c>
      <c r="H14216" s="18">
        <v>2.3533333333333335</v>
      </c>
      <c r="I14216" s="18">
        <v>2.92</v>
      </c>
      <c r="Q14216"/>
    </row>
    <row r="14217" spans="2:17" x14ac:dyDescent="0.25">
      <c r="B14217" s="18">
        <v>2013</v>
      </c>
      <c r="C14217" s="18" t="s">
        <v>2415</v>
      </c>
      <c r="D14217" s="18" t="s">
        <v>2416</v>
      </c>
      <c r="E14217" s="18" t="s">
        <v>3817</v>
      </c>
      <c r="F14217" s="18" t="s">
        <v>2716</v>
      </c>
      <c r="G14217" s="18">
        <v>168</v>
      </c>
      <c r="H14217" s="18">
        <v>2.6666666666666665</v>
      </c>
      <c r="I14217" s="18">
        <v>2.94</v>
      </c>
      <c r="Q14217"/>
    </row>
    <row r="14218" spans="2:17" x14ac:dyDescent="0.25">
      <c r="B14218" s="18">
        <v>2013</v>
      </c>
      <c r="C14218" s="18" t="s">
        <v>2415</v>
      </c>
      <c r="D14218" s="18" t="s">
        <v>2416</v>
      </c>
      <c r="E14218" s="18" t="s">
        <v>3817</v>
      </c>
      <c r="F14218" s="18" t="s">
        <v>2717</v>
      </c>
      <c r="G14218" s="18">
        <v>168</v>
      </c>
      <c r="H14218" s="18">
        <v>2.2733333333333334</v>
      </c>
      <c r="I14218" s="18">
        <v>2.8733333333333335</v>
      </c>
      <c r="Q14218"/>
    </row>
    <row r="14219" spans="2:17" x14ac:dyDescent="0.25">
      <c r="B14219" s="18">
        <v>2013</v>
      </c>
      <c r="C14219" s="18" t="s">
        <v>2415</v>
      </c>
      <c r="D14219" s="18" t="s">
        <v>2416</v>
      </c>
      <c r="E14219" s="18" t="s">
        <v>3817</v>
      </c>
      <c r="F14219" s="18" t="s">
        <v>2718</v>
      </c>
      <c r="G14219" s="18">
        <v>180</v>
      </c>
      <c r="H14219" s="18">
        <v>2.7266666666666666</v>
      </c>
      <c r="I14219" s="18">
        <v>2.9066666666666667</v>
      </c>
      <c r="Q14219"/>
    </row>
    <row r="14220" spans="2:17" x14ac:dyDescent="0.25">
      <c r="B14220" s="18">
        <v>2013</v>
      </c>
      <c r="C14220" s="18" t="s">
        <v>2415</v>
      </c>
      <c r="D14220" s="18" t="s">
        <v>2416</v>
      </c>
      <c r="E14220" s="18" t="s">
        <v>2691</v>
      </c>
      <c r="F14220" s="18" t="s">
        <v>2719</v>
      </c>
      <c r="G14220" s="18">
        <v>156</v>
      </c>
      <c r="H14220" s="18">
        <v>2.78</v>
      </c>
      <c r="I14220" s="18">
        <v>2.9466666666666668</v>
      </c>
      <c r="Q14220"/>
    </row>
    <row r="14221" spans="2:17" x14ac:dyDescent="0.25">
      <c r="B14221" s="18">
        <v>2013</v>
      </c>
      <c r="C14221" s="18" t="s">
        <v>2415</v>
      </c>
      <c r="D14221" s="18" t="s">
        <v>2416</v>
      </c>
      <c r="E14221" s="18" t="s">
        <v>2691</v>
      </c>
      <c r="F14221" s="18" t="s">
        <v>2720</v>
      </c>
      <c r="G14221" s="18">
        <v>168</v>
      </c>
      <c r="H14221" s="18">
        <v>2.76</v>
      </c>
      <c r="I14221" s="18">
        <v>2.9533333333333331</v>
      </c>
      <c r="Q14221"/>
    </row>
    <row r="14222" spans="2:17" x14ac:dyDescent="0.25">
      <c r="B14222" s="18">
        <v>2013</v>
      </c>
      <c r="C14222" s="18" t="s">
        <v>2415</v>
      </c>
      <c r="D14222" s="18" t="s">
        <v>2416</v>
      </c>
      <c r="E14222" s="18" t="s">
        <v>2691</v>
      </c>
      <c r="F14222" s="18" t="s">
        <v>2721</v>
      </c>
      <c r="G14222" s="18">
        <v>168</v>
      </c>
      <c r="H14222" s="18">
        <v>2.5866666666666664</v>
      </c>
      <c r="I14222" s="18">
        <v>2.96</v>
      </c>
      <c r="Q14222"/>
    </row>
    <row r="14223" spans="2:17" x14ac:dyDescent="0.25">
      <c r="B14223" s="18">
        <v>2013</v>
      </c>
      <c r="C14223" s="18" t="s">
        <v>2415</v>
      </c>
      <c r="D14223" s="18" t="s">
        <v>2416</v>
      </c>
      <c r="E14223" s="18" t="s">
        <v>2691</v>
      </c>
      <c r="F14223" s="18" t="s">
        <v>2722</v>
      </c>
      <c r="G14223" s="18">
        <v>156</v>
      </c>
      <c r="H14223" s="18">
        <v>2.62</v>
      </c>
      <c r="I14223" s="18">
        <v>2.9133333333333336</v>
      </c>
      <c r="Q14223"/>
    </row>
    <row r="14224" spans="2:17" x14ac:dyDescent="0.25">
      <c r="B14224" s="18">
        <v>2013</v>
      </c>
      <c r="C14224" s="18" t="s">
        <v>2415</v>
      </c>
      <c r="D14224" s="18" t="s">
        <v>2416</v>
      </c>
      <c r="E14224" s="18" t="s">
        <v>2691</v>
      </c>
      <c r="F14224" s="18" t="s">
        <v>2723</v>
      </c>
      <c r="G14224" s="18">
        <v>144</v>
      </c>
      <c r="H14224" s="18">
        <v>2.2866666666666666</v>
      </c>
      <c r="I14224" s="18">
        <v>2.9733333333333332</v>
      </c>
      <c r="Q14224"/>
    </row>
    <row r="14225" spans="2:17" x14ac:dyDescent="0.25">
      <c r="B14225" s="18">
        <v>2013</v>
      </c>
      <c r="C14225" s="18" t="s">
        <v>2415</v>
      </c>
      <c r="D14225" s="18" t="s">
        <v>2416</v>
      </c>
      <c r="E14225" s="18" t="s">
        <v>2691</v>
      </c>
      <c r="F14225" s="18" t="s">
        <v>2724</v>
      </c>
      <c r="G14225" s="18">
        <v>120</v>
      </c>
      <c r="H14225" s="18">
        <v>2.5266666666666668</v>
      </c>
      <c r="I14225" s="18">
        <v>2.9733333333333332</v>
      </c>
      <c r="Q14225"/>
    </row>
    <row r="14226" spans="2:17" x14ac:dyDescent="0.25">
      <c r="B14226" s="18">
        <v>2013</v>
      </c>
      <c r="C14226" s="18" t="s">
        <v>2415</v>
      </c>
      <c r="D14226" s="18" t="s">
        <v>2416</v>
      </c>
      <c r="E14226" s="18" t="s">
        <v>2691</v>
      </c>
      <c r="F14226" s="18" t="s">
        <v>2725</v>
      </c>
      <c r="G14226" s="18">
        <v>144</v>
      </c>
      <c r="H14226" s="18">
        <v>2.2999999999999998</v>
      </c>
      <c r="I14226" s="18">
        <v>2.9066666666666667</v>
      </c>
      <c r="Q14226"/>
    </row>
    <row r="14227" spans="2:17" x14ac:dyDescent="0.25">
      <c r="B14227" s="18">
        <v>2013</v>
      </c>
      <c r="C14227" s="18" t="s">
        <v>2415</v>
      </c>
      <c r="D14227" s="18" t="s">
        <v>2416</v>
      </c>
      <c r="E14227" s="18" t="s">
        <v>2691</v>
      </c>
      <c r="F14227" s="18" t="s">
        <v>2726</v>
      </c>
      <c r="G14227" s="18">
        <v>132</v>
      </c>
      <c r="H14227" s="18">
        <v>2.4266666666666667</v>
      </c>
      <c r="I14227" s="18">
        <v>2.8666666666666667</v>
      </c>
      <c r="Q14227"/>
    </row>
    <row r="14228" spans="2:17" x14ac:dyDescent="0.25">
      <c r="B14228" s="18">
        <v>2013</v>
      </c>
      <c r="C14228" s="18" t="s">
        <v>2415</v>
      </c>
      <c r="D14228" s="18" t="s">
        <v>2416</v>
      </c>
      <c r="E14228" s="18" t="s">
        <v>2691</v>
      </c>
      <c r="F14228" s="18" t="s">
        <v>2727</v>
      </c>
      <c r="G14228" s="18">
        <v>180</v>
      </c>
      <c r="H14228" s="18">
        <v>2.68</v>
      </c>
      <c r="I14228" s="18">
        <v>2.9333333333333331</v>
      </c>
      <c r="Q14228"/>
    </row>
    <row r="14229" spans="2:17" x14ac:dyDescent="0.25">
      <c r="B14229" s="18">
        <v>2013</v>
      </c>
      <c r="C14229" s="18" t="s">
        <v>2415</v>
      </c>
      <c r="D14229" s="18" t="s">
        <v>2416</v>
      </c>
      <c r="E14229" s="18" t="s">
        <v>2691</v>
      </c>
      <c r="F14229" s="18" t="s">
        <v>2728</v>
      </c>
      <c r="G14229" s="18">
        <v>156</v>
      </c>
      <c r="H14229" s="18">
        <v>2.78</v>
      </c>
      <c r="I14229" s="18">
        <v>2.94</v>
      </c>
      <c r="Q14229"/>
    </row>
    <row r="14230" spans="2:17" x14ac:dyDescent="0.25">
      <c r="B14230" s="18">
        <v>2013</v>
      </c>
      <c r="C14230" s="18" t="s">
        <v>2415</v>
      </c>
      <c r="D14230" s="18" t="s">
        <v>2416</v>
      </c>
      <c r="E14230" s="18" t="s">
        <v>2691</v>
      </c>
      <c r="F14230" s="18" t="s">
        <v>2729</v>
      </c>
      <c r="G14230" s="18">
        <v>168</v>
      </c>
      <c r="H14230" s="18">
        <v>2.5933333333333333</v>
      </c>
      <c r="I14230" s="18">
        <v>2.9866666666666668</v>
      </c>
      <c r="Q14230"/>
    </row>
    <row r="14231" spans="2:17" x14ac:dyDescent="0.25">
      <c r="B14231" s="18">
        <v>2013</v>
      </c>
      <c r="C14231" s="18" t="s">
        <v>2415</v>
      </c>
      <c r="D14231" s="18" t="s">
        <v>2416</v>
      </c>
      <c r="E14231" s="18" t="s">
        <v>2691</v>
      </c>
      <c r="F14231" s="18" t="s">
        <v>2730</v>
      </c>
      <c r="G14231" s="18">
        <v>156</v>
      </c>
      <c r="H14231" s="18">
        <v>2.4066666666666667</v>
      </c>
      <c r="I14231" s="18">
        <v>2.94</v>
      </c>
      <c r="Q14231"/>
    </row>
    <row r="14232" spans="2:17" x14ac:dyDescent="0.25">
      <c r="B14232" s="18">
        <v>2013</v>
      </c>
      <c r="C14232" s="18" t="s">
        <v>2415</v>
      </c>
      <c r="D14232" s="18" t="s">
        <v>2416</v>
      </c>
      <c r="E14232" s="18" t="s">
        <v>2691</v>
      </c>
      <c r="F14232" s="18" t="s">
        <v>2731</v>
      </c>
      <c r="G14232" s="18">
        <v>120</v>
      </c>
      <c r="H14232" s="18">
        <v>2.6733333333333333</v>
      </c>
      <c r="I14232" s="18">
        <v>2.9</v>
      </c>
      <c r="Q14232"/>
    </row>
    <row r="14233" spans="2:17" x14ac:dyDescent="0.25">
      <c r="B14233" s="18">
        <v>2013</v>
      </c>
      <c r="C14233" s="18" t="s">
        <v>2415</v>
      </c>
      <c r="D14233" s="18" t="s">
        <v>2416</v>
      </c>
      <c r="E14233" s="18" t="s">
        <v>2691</v>
      </c>
      <c r="F14233" s="18" t="s">
        <v>2732</v>
      </c>
      <c r="G14233" s="18">
        <v>120</v>
      </c>
      <c r="H14233" s="18">
        <v>2.3066666666666666</v>
      </c>
      <c r="I14233" s="18">
        <v>2.9933333333333332</v>
      </c>
      <c r="Q14233"/>
    </row>
    <row r="14234" spans="2:17" x14ac:dyDescent="0.25">
      <c r="B14234" s="18">
        <v>2013</v>
      </c>
      <c r="C14234" s="18" t="s">
        <v>2415</v>
      </c>
      <c r="D14234" s="18" t="s">
        <v>2416</v>
      </c>
      <c r="E14234" s="18" t="s">
        <v>2691</v>
      </c>
      <c r="F14234" s="18" t="s">
        <v>2733</v>
      </c>
      <c r="G14234" s="18">
        <v>180</v>
      </c>
      <c r="H14234" s="18">
        <v>2.54</v>
      </c>
      <c r="I14234" s="18">
        <v>2.88</v>
      </c>
      <c r="Q14234"/>
    </row>
    <row r="14235" spans="2:17" x14ac:dyDescent="0.25">
      <c r="B14235" s="18">
        <v>2013</v>
      </c>
      <c r="C14235" s="18" t="s">
        <v>2415</v>
      </c>
      <c r="D14235" s="18" t="s">
        <v>2416</v>
      </c>
      <c r="E14235" s="18" t="s">
        <v>2691</v>
      </c>
      <c r="F14235" s="18" t="s">
        <v>2734</v>
      </c>
      <c r="G14235" s="18">
        <v>132</v>
      </c>
      <c r="H14235" s="18">
        <v>2.3199999999999998</v>
      </c>
      <c r="I14235" s="18">
        <v>2.9066666666666667</v>
      </c>
      <c r="Q14235"/>
    </row>
    <row r="14236" spans="2:17" x14ac:dyDescent="0.25">
      <c r="B14236" s="18">
        <v>2013</v>
      </c>
      <c r="C14236" s="18" t="s">
        <v>2415</v>
      </c>
      <c r="D14236" s="18" t="s">
        <v>2416</v>
      </c>
      <c r="E14236" s="18" t="s">
        <v>2691</v>
      </c>
      <c r="F14236" s="18" t="s">
        <v>2735</v>
      </c>
      <c r="G14236" s="18">
        <v>144</v>
      </c>
      <c r="H14236" s="18">
        <v>2.4466666666666668</v>
      </c>
      <c r="I14236" s="18">
        <v>2.8866666666666667</v>
      </c>
      <c r="Q14236"/>
    </row>
    <row r="14237" spans="2:17" x14ac:dyDescent="0.25">
      <c r="B14237" s="18">
        <v>2013</v>
      </c>
      <c r="C14237" s="18" t="s">
        <v>2415</v>
      </c>
      <c r="D14237" s="18" t="s">
        <v>2416</v>
      </c>
      <c r="E14237" s="18" t="s">
        <v>2691</v>
      </c>
      <c r="F14237" s="18" t="s">
        <v>2736</v>
      </c>
      <c r="G14237" s="18">
        <v>168</v>
      </c>
      <c r="H14237" s="18">
        <v>2.6533333333333333</v>
      </c>
      <c r="I14237" s="18">
        <v>2.94</v>
      </c>
      <c r="Q14237"/>
    </row>
    <row r="14238" spans="2:17" x14ac:dyDescent="0.25">
      <c r="B14238" s="18">
        <v>2013</v>
      </c>
      <c r="C14238" s="18" t="s">
        <v>2415</v>
      </c>
      <c r="D14238" s="18" t="s">
        <v>2416</v>
      </c>
      <c r="E14238" s="18" t="s">
        <v>2691</v>
      </c>
      <c r="F14238" s="18" t="s">
        <v>2737</v>
      </c>
      <c r="G14238" s="18">
        <v>156</v>
      </c>
      <c r="H14238" s="18">
        <v>2.5333333333333332</v>
      </c>
      <c r="I14238" s="18">
        <v>2.9333333333333331</v>
      </c>
      <c r="Q14238"/>
    </row>
    <row r="14239" spans="2:17" x14ac:dyDescent="0.25">
      <c r="B14239" s="18">
        <v>2013</v>
      </c>
      <c r="C14239" s="18" t="s">
        <v>2415</v>
      </c>
      <c r="D14239" s="18" t="s">
        <v>2416</v>
      </c>
      <c r="E14239" s="18" t="s">
        <v>2691</v>
      </c>
      <c r="F14239" s="18" t="s">
        <v>2738</v>
      </c>
      <c r="G14239" s="18">
        <v>120</v>
      </c>
      <c r="H14239" s="18">
        <v>2.5933333333333333</v>
      </c>
      <c r="I14239" s="18">
        <v>2.88</v>
      </c>
      <c r="Q14239"/>
    </row>
    <row r="14240" spans="2:17" x14ac:dyDescent="0.25">
      <c r="B14240" s="18">
        <v>2013</v>
      </c>
      <c r="C14240" s="18" t="s">
        <v>2415</v>
      </c>
      <c r="D14240" s="18" t="s">
        <v>2416</v>
      </c>
      <c r="E14240" s="18" t="s">
        <v>2691</v>
      </c>
      <c r="F14240" s="18" t="s">
        <v>2739</v>
      </c>
      <c r="G14240" s="18">
        <v>120</v>
      </c>
      <c r="H14240" s="18">
        <v>2.7266666666666666</v>
      </c>
      <c r="I14240" s="18">
        <v>2.94</v>
      </c>
      <c r="Q14240"/>
    </row>
    <row r="14241" spans="2:17" x14ac:dyDescent="0.25">
      <c r="B14241" s="18">
        <v>2013</v>
      </c>
      <c r="C14241" s="18" t="s">
        <v>2415</v>
      </c>
      <c r="D14241" s="18" t="s">
        <v>2416</v>
      </c>
      <c r="E14241" s="18" t="s">
        <v>2691</v>
      </c>
      <c r="F14241" s="18" t="s">
        <v>2740</v>
      </c>
      <c r="G14241" s="18">
        <v>168</v>
      </c>
      <c r="H14241" s="18">
        <v>2.2866666666666666</v>
      </c>
      <c r="I14241" s="18">
        <v>2.9266666666666667</v>
      </c>
      <c r="Q14241"/>
    </row>
    <row r="14242" spans="2:17" x14ac:dyDescent="0.25">
      <c r="B14242" s="18">
        <v>2013</v>
      </c>
      <c r="C14242" s="18" t="s">
        <v>2415</v>
      </c>
      <c r="D14242" s="18" t="s">
        <v>2416</v>
      </c>
      <c r="E14242" s="18" t="s">
        <v>2691</v>
      </c>
      <c r="F14242" s="18" t="s">
        <v>2741</v>
      </c>
      <c r="G14242" s="18">
        <v>144</v>
      </c>
      <c r="H14242" s="18">
        <v>2.5</v>
      </c>
      <c r="I14242" s="18">
        <v>3</v>
      </c>
      <c r="Q14242"/>
    </row>
    <row r="14243" spans="2:17" x14ac:dyDescent="0.25">
      <c r="B14243" s="18">
        <v>2013</v>
      </c>
      <c r="C14243" s="18" t="s">
        <v>2415</v>
      </c>
      <c r="D14243" s="18" t="s">
        <v>2416</v>
      </c>
      <c r="E14243" s="18" t="s">
        <v>2691</v>
      </c>
      <c r="F14243" s="18" t="s">
        <v>2742</v>
      </c>
      <c r="G14243" s="18">
        <v>144</v>
      </c>
      <c r="H14243" s="18">
        <v>2.2733333333333334</v>
      </c>
      <c r="I14243" s="18">
        <v>2.8866666666666667</v>
      </c>
      <c r="Q14243"/>
    </row>
    <row r="14244" spans="2:17" x14ac:dyDescent="0.25">
      <c r="B14244" s="18">
        <v>2013</v>
      </c>
      <c r="C14244" s="18" t="s">
        <v>2415</v>
      </c>
      <c r="D14244" s="18" t="s">
        <v>2416</v>
      </c>
      <c r="E14244" s="18" t="s">
        <v>3817</v>
      </c>
      <c r="F14244" s="18" t="s">
        <v>2743</v>
      </c>
      <c r="G14244" s="18">
        <v>120</v>
      </c>
      <c r="H14244" s="18">
        <v>2.36</v>
      </c>
      <c r="I14244" s="18">
        <v>2.9133333333333336</v>
      </c>
      <c r="Q14244"/>
    </row>
    <row r="14245" spans="2:17" x14ac:dyDescent="0.25">
      <c r="B14245" s="18">
        <v>2013</v>
      </c>
      <c r="C14245" s="18" t="s">
        <v>2415</v>
      </c>
      <c r="D14245" s="18" t="s">
        <v>2416</v>
      </c>
      <c r="E14245" s="18" t="s">
        <v>3817</v>
      </c>
      <c r="F14245" s="18" t="s">
        <v>2744</v>
      </c>
      <c r="G14245" s="18">
        <v>180</v>
      </c>
      <c r="H14245" s="18">
        <v>2.3933333333333335</v>
      </c>
      <c r="I14245" s="18">
        <v>2.9</v>
      </c>
      <c r="Q14245"/>
    </row>
    <row r="14246" spans="2:17" x14ac:dyDescent="0.25">
      <c r="B14246" s="18">
        <v>2013</v>
      </c>
      <c r="C14246" s="18" t="s">
        <v>2415</v>
      </c>
      <c r="D14246" s="18" t="s">
        <v>2416</v>
      </c>
      <c r="E14246" s="18" t="s">
        <v>2691</v>
      </c>
      <c r="F14246" s="18" t="s">
        <v>2745</v>
      </c>
      <c r="G14246" s="18">
        <v>132</v>
      </c>
      <c r="H14246" s="18">
        <v>2.2733333333333334</v>
      </c>
      <c r="I14246" s="18">
        <v>2.96</v>
      </c>
      <c r="Q14246"/>
    </row>
    <row r="14247" spans="2:17" x14ac:dyDescent="0.25">
      <c r="B14247" s="18">
        <v>2013</v>
      </c>
      <c r="C14247" s="18" t="s">
        <v>2415</v>
      </c>
      <c r="D14247" s="18" t="s">
        <v>2416</v>
      </c>
      <c r="E14247" s="18" t="s">
        <v>2691</v>
      </c>
      <c r="F14247" s="18" t="s">
        <v>2746</v>
      </c>
      <c r="G14247" s="18">
        <v>132</v>
      </c>
      <c r="H14247" s="18">
        <v>2.7066666666666666</v>
      </c>
      <c r="I14247" s="18">
        <v>2.8866666666666667</v>
      </c>
      <c r="Q14247"/>
    </row>
    <row r="14248" spans="2:17" x14ac:dyDescent="0.25">
      <c r="B14248" s="18">
        <v>2013</v>
      </c>
      <c r="C14248" s="18" t="s">
        <v>2415</v>
      </c>
      <c r="D14248" s="18" t="s">
        <v>2416</v>
      </c>
      <c r="E14248" s="18" t="s">
        <v>2691</v>
      </c>
      <c r="F14248" s="18" t="s">
        <v>2747</v>
      </c>
      <c r="G14248" s="18">
        <v>168</v>
      </c>
      <c r="H14248" s="18">
        <v>2.3666666666666667</v>
      </c>
      <c r="I14248" s="18">
        <v>2.9133333333333336</v>
      </c>
      <c r="Q14248"/>
    </row>
    <row r="14249" spans="2:17" x14ac:dyDescent="0.25">
      <c r="B14249" s="18">
        <v>2013</v>
      </c>
      <c r="C14249" s="18" t="s">
        <v>2415</v>
      </c>
      <c r="D14249" s="18" t="s">
        <v>2416</v>
      </c>
      <c r="E14249" s="18" t="s">
        <v>2691</v>
      </c>
      <c r="F14249" s="18" t="s">
        <v>2748</v>
      </c>
      <c r="G14249" s="18">
        <v>132</v>
      </c>
      <c r="H14249" s="18">
        <v>2.44</v>
      </c>
      <c r="I14249" s="18">
        <v>2.9466666666666668</v>
      </c>
      <c r="Q14249"/>
    </row>
    <row r="14250" spans="2:17" x14ac:dyDescent="0.25">
      <c r="B14250" s="18">
        <v>2013</v>
      </c>
      <c r="C14250" s="18" t="s">
        <v>2415</v>
      </c>
      <c r="D14250" s="18" t="s">
        <v>2416</v>
      </c>
      <c r="E14250" s="18" t="s">
        <v>2691</v>
      </c>
      <c r="F14250" s="18" t="s">
        <v>2749</v>
      </c>
      <c r="G14250" s="18">
        <v>180</v>
      </c>
      <c r="H14250" s="18">
        <v>2.5466666666666669</v>
      </c>
      <c r="I14250" s="18">
        <v>2.8933333333333335</v>
      </c>
      <c r="Q14250"/>
    </row>
    <row r="14251" spans="2:17" x14ac:dyDescent="0.25">
      <c r="B14251" s="18">
        <v>2013</v>
      </c>
      <c r="C14251" s="18" t="s">
        <v>2415</v>
      </c>
      <c r="D14251" s="18" t="s">
        <v>2416</v>
      </c>
      <c r="E14251" s="18" t="s">
        <v>2691</v>
      </c>
      <c r="F14251" s="18" t="s">
        <v>2750</v>
      </c>
      <c r="G14251" s="18">
        <v>144</v>
      </c>
      <c r="H14251" s="18">
        <v>2.4133333333333336</v>
      </c>
      <c r="I14251" s="18">
        <v>2.9333333333333331</v>
      </c>
      <c r="Q14251"/>
    </row>
    <row r="14252" spans="2:17" x14ac:dyDescent="0.25">
      <c r="B14252" s="18">
        <v>2013</v>
      </c>
      <c r="C14252" s="18" t="s">
        <v>2415</v>
      </c>
      <c r="D14252" s="18" t="s">
        <v>2416</v>
      </c>
      <c r="E14252" s="18" t="s">
        <v>2691</v>
      </c>
      <c r="F14252" s="18" t="s">
        <v>2751</v>
      </c>
      <c r="G14252" s="18">
        <v>144</v>
      </c>
      <c r="H14252" s="18">
        <v>2.4933333333333332</v>
      </c>
      <c r="I14252" s="18">
        <v>2.9533333333333331</v>
      </c>
      <c r="Q14252"/>
    </row>
    <row r="14253" spans="2:17" x14ac:dyDescent="0.25">
      <c r="B14253" s="18">
        <v>2013</v>
      </c>
      <c r="C14253" s="18" t="s">
        <v>2415</v>
      </c>
      <c r="D14253" s="18" t="s">
        <v>2416</v>
      </c>
      <c r="E14253" s="18" t="s">
        <v>2691</v>
      </c>
      <c r="F14253" s="18" t="s">
        <v>2752</v>
      </c>
      <c r="G14253" s="18">
        <v>156</v>
      </c>
      <c r="H14253" s="18">
        <v>2.3733333333333335</v>
      </c>
      <c r="I14253" s="18">
        <v>2.8866666666666667</v>
      </c>
      <c r="Q14253"/>
    </row>
    <row r="14254" spans="2:17" x14ac:dyDescent="0.25">
      <c r="B14254" s="18">
        <v>2013</v>
      </c>
      <c r="C14254" s="18" t="s">
        <v>2415</v>
      </c>
      <c r="D14254" s="18" t="s">
        <v>2416</v>
      </c>
      <c r="E14254" s="18" t="s">
        <v>2691</v>
      </c>
      <c r="F14254" s="18" t="s">
        <v>2753</v>
      </c>
      <c r="G14254" s="18">
        <v>156</v>
      </c>
      <c r="H14254" s="18">
        <v>2.3466666666666667</v>
      </c>
      <c r="I14254" s="18">
        <v>2.8933333333333335</v>
      </c>
      <c r="Q14254"/>
    </row>
    <row r="14255" spans="2:17" x14ac:dyDescent="0.25">
      <c r="B14255" s="18">
        <v>2013</v>
      </c>
      <c r="C14255" s="18" t="s">
        <v>2754</v>
      </c>
      <c r="D14255" s="18" t="s">
        <v>90</v>
      </c>
      <c r="E14255" s="18" t="s">
        <v>273</v>
      </c>
      <c r="F14255" s="18" t="s">
        <v>2755</v>
      </c>
      <c r="G14255" s="18">
        <v>432</v>
      </c>
      <c r="H14255" s="18">
        <v>6.6333333333333337</v>
      </c>
      <c r="I14255" s="18">
        <v>7.76</v>
      </c>
      <c r="Q14255"/>
    </row>
    <row r="14256" spans="2:17" x14ac:dyDescent="0.25">
      <c r="B14256" s="18">
        <v>2013</v>
      </c>
      <c r="C14256" s="18" t="s">
        <v>2754</v>
      </c>
      <c r="D14256" s="18" t="s">
        <v>2756</v>
      </c>
      <c r="E14256" s="18" t="s">
        <v>273</v>
      </c>
      <c r="F14256" s="18" t="s">
        <v>2757</v>
      </c>
      <c r="G14256" s="18">
        <v>1320</v>
      </c>
      <c r="H14256" s="18">
        <v>0.62</v>
      </c>
      <c r="I14256" s="18">
        <v>0.92</v>
      </c>
      <c r="Q14256"/>
    </row>
    <row r="14257" spans="2:17" x14ac:dyDescent="0.25">
      <c r="B14257" s="18">
        <v>2013</v>
      </c>
      <c r="C14257" s="18" t="s">
        <v>2754</v>
      </c>
      <c r="D14257" s="18" t="s">
        <v>2756</v>
      </c>
      <c r="E14257" s="18" t="s">
        <v>273</v>
      </c>
      <c r="F14257" s="18" t="s">
        <v>2758</v>
      </c>
      <c r="G14257" s="18">
        <v>1296</v>
      </c>
      <c r="H14257" s="18">
        <v>0.66</v>
      </c>
      <c r="I14257" s="18">
        <v>1.18</v>
      </c>
      <c r="Q14257"/>
    </row>
    <row r="14258" spans="2:17" x14ac:dyDescent="0.25">
      <c r="B14258" s="18">
        <v>2013</v>
      </c>
      <c r="C14258" s="18" t="s">
        <v>2754</v>
      </c>
      <c r="D14258" s="18" t="s">
        <v>2756</v>
      </c>
      <c r="E14258" s="18" t="s">
        <v>273</v>
      </c>
      <c r="F14258" s="18" t="s">
        <v>2759</v>
      </c>
      <c r="G14258" s="18">
        <v>1524</v>
      </c>
      <c r="H14258" s="18">
        <v>0.81</v>
      </c>
      <c r="I14258" s="18">
        <v>1.02</v>
      </c>
      <c r="Q14258"/>
    </row>
    <row r="14259" spans="2:17" x14ac:dyDescent="0.25">
      <c r="B14259" s="18">
        <v>2013</v>
      </c>
      <c r="C14259" s="18" t="s">
        <v>2754</v>
      </c>
      <c r="D14259" s="18" t="s">
        <v>2756</v>
      </c>
      <c r="E14259" s="18" t="s">
        <v>273</v>
      </c>
      <c r="F14259" s="18" t="s">
        <v>2760</v>
      </c>
      <c r="G14259" s="18">
        <v>1284</v>
      </c>
      <c r="H14259" s="18">
        <v>0.62</v>
      </c>
      <c r="I14259" s="18">
        <v>1.0900000000000001</v>
      </c>
      <c r="Q14259"/>
    </row>
    <row r="14260" spans="2:17" x14ac:dyDescent="0.25">
      <c r="B14260" s="18">
        <v>2013</v>
      </c>
      <c r="C14260" s="18" t="s">
        <v>2754</v>
      </c>
      <c r="D14260" s="18" t="s">
        <v>2756</v>
      </c>
      <c r="E14260" s="18" t="s">
        <v>273</v>
      </c>
      <c r="F14260" s="18" t="s">
        <v>2761</v>
      </c>
      <c r="G14260" s="18">
        <v>1620</v>
      </c>
      <c r="H14260" s="18">
        <v>0.6</v>
      </c>
      <c r="I14260" s="18">
        <v>0.92</v>
      </c>
      <c r="Q14260"/>
    </row>
    <row r="14261" spans="2:17" x14ac:dyDescent="0.25">
      <c r="B14261" s="18">
        <v>2013</v>
      </c>
      <c r="C14261" s="18" t="s">
        <v>2754</v>
      </c>
      <c r="D14261" s="18" t="s">
        <v>2756</v>
      </c>
      <c r="E14261" s="18" t="s">
        <v>273</v>
      </c>
      <c r="F14261" s="18" t="s">
        <v>2762</v>
      </c>
      <c r="G14261" s="18">
        <v>1632</v>
      </c>
      <c r="H14261" s="18">
        <v>0.84</v>
      </c>
      <c r="I14261" s="18">
        <v>0.91</v>
      </c>
      <c r="Q14261"/>
    </row>
    <row r="14262" spans="2:17" x14ac:dyDescent="0.25">
      <c r="B14262" s="18">
        <v>2013</v>
      </c>
      <c r="C14262" s="18" t="s">
        <v>2754</v>
      </c>
      <c r="D14262" s="18" t="s">
        <v>2756</v>
      </c>
      <c r="E14262" s="18" t="s">
        <v>273</v>
      </c>
      <c r="F14262" s="18" t="s">
        <v>2763</v>
      </c>
      <c r="G14262" s="18">
        <v>1680</v>
      </c>
      <c r="H14262" s="18">
        <v>0.79</v>
      </c>
      <c r="I14262" s="18">
        <v>1.18</v>
      </c>
      <c r="Q14262"/>
    </row>
    <row r="14263" spans="2:17" x14ac:dyDescent="0.25">
      <c r="B14263" s="18">
        <v>2013</v>
      </c>
      <c r="C14263" s="18" t="s">
        <v>2754</v>
      </c>
      <c r="D14263" s="18" t="s">
        <v>2756</v>
      </c>
      <c r="E14263" s="18" t="s">
        <v>273</v>
      </c>
      <c r="F14263" s="18" t="s">
        <v>2764</v>
      </c>
      <c r="G14263" s="18">
        <v>1248</v>
      </c>
      <c r="H14263" s="18">
        <v>0.67</v>
      </c>
      <c r="I14263" s="18">
        <v>1.0900000000000001</v>
      </c>
      <c r="Q14263"/>
    </row>
    <row r="14264" spans="2:17" x14ac:dyDescent="0.25">
      <c r="B14264" s="18">
        <v>2013</v>
      </c>
      <c r="C14264" s="18" t="s">
        <v>2754</v>
      </c>
      <c r="D14264" s="18" t="s">
        <v>2756</v>
      </c>
      <c r="E14264" s="18" t="s">
        <v>273</v>
      </c>
      <c r="F14264" s="18" t="s">
        <v>2765</v>
      </c>
      <c r="G14264" s="18">
        <v>1476</v>
      </c>
      <c r="H14264" s="18">
        <v>0.69</v>
      </c>
      <c r="I14264" s="18">
        <v>1.1399999999999999</v>
      </c>
      <c r="Q14264"/>
    </row>
    <row r="14265" spans="2:17" x14ac:dyDescent="0.25">
      <c r="B14265" s="18">
        <v>2013</v>
      </c>
      <c r="C14265" s="18" t="s">
        <v>2754</v>
      </c>
      <c r="D14265" s="18" t="s">
        <v>2756</v>
      </c>
      <c r="E14265" s="18" t="s">
        <v>273</v>
      </c>
      <c r="F14265" s="18" t="s">
        <v>2766</v>
      </c>
      <c r="G14265" s="18">
        <v>1536</v>
      </c>
      <c r="H14265" s="18">
        <v>0.69</v>
      </c>
      <c r="I14265" s="18">
        <v>1.19</v>
      </c>
      <c r="Q14265"/>
    </row>
    <row r="14266" spans="2:17" x14ac:dyDescent="0.25">
      <c r="B14266" s="18">
        <v>2013</v>
      </c>
      <c r="C14266" s="18" t="s">
        <v>2754</v>
      </c>
      <c r="D14266" s="18" t="s">
        <v>2756</v>
      </c>
      <c r="E14266" s="18" t="s">
        <v>273</v>
      </c>
      <c r="F14266" s="18" t="s">
        <v>2767</v>
      </c>
      <c r="G14266" s="18">
        <v>1620</v>
      </c>
      <c r="H14266" s="18">
        <v>0.78</v>
      </c>
      <c r="I14266" s="18">
        <v>0.98</v>
      </c>
      <c r="Q14266"/>
    </row>
    <row r="14267" spans="2:17" x14ac:dyDescent="0.25">
      <c r="B14267" s="18">
        <v>2013</v>
      </c>
      <c r="C14267" s="18" t="s">
        <v>2754</v>
      </c>
      <c r="D14267" s="18" t="s">
        <v>2756</v>
      </c>
      <c r="E14267" s="18" t="s">
        <v>273</v>
      </c>
      <c r="F14267" s="18" t="s">
        <v>2768</v>
      </c>
      <c r="G14267" s="18">
        <v>1536</v>
      </c>
      <c r="H14267" s="18">
        <v>0.72</v>
      </c>
      <c r="I14267" s="18">
        <v>0.95</v>
      </c>
      <c r="Q14267"/>
    </row>
    <row r="14268" spans="2:17" x14ac:dyDescent="0.25">
      <c r="B14268" s="18">
        <v>2013</v>
      </c>
      <c r="C14268" s="18" t="s">
        <v>2754</v>
      </c>
      <c r="D14268" s="18" t="s">
        <v>2756</v>
      </c>
      <c r="E14268" s="18" t="s">
        <v>273</v>
      </c>
      <c r="F14268" s="18" t="s">
        <v>2769</v>
      </c>
      <c r="G14268" s="18">
        <v>1596</v>
      </c>
      <c r="H14268" s="18">
        <v>0.71</v>
      </c>
      <c r="I14268" s="18">
        <v>0.94</v>
      </c>
      <c r="Q14268"/>
    </row>
    <row r="14269" spans="2:17" x14ac:dyDescent="0.25">
      <c r="B14269" s="18">
        <v>2013</v>
      </c>
      <c r="C14269" s="18" t="s">
        <v>2754</v>
      </c>
      <c r="D14269" s="18" t="s">
        <v>2756</v>
      </c>
      <c r="E14269" s="18" t="s">
        <v>273</v>
      </c>
      <c r="F14269" s="18" t="s">
        <v>2770</v>
      </c>
      <c r="G14269" s="18">
        <v>1584</v>
      </c>
      <c r="H14269" s="18">
        <v>0.62</v>
      </c>
      <c r="I14269" s="18">
        <v>1.05</v>
      </c>
      <c r="Q14269"/>
    </row>
    <row r="14270" spans="2:17" x14ac:dyDescent="0.25">
      <c r="B14270" s="18">
        <v>2013</v>
      </c>
      <c r="C14270" s="18" t="s">
        <v>2754</v>
      </c>
      <c r="D14270" s="18" t="s">
        <v>2756</v>
      </c>
      <c r="E14270" s="18" t="s">
        <v>273</v>
      </c>
      <c r="F14270" s="18" t="s">
        <v>2771</v>
      </c>
      <c r="G14270" s="18">
        <v>1272</v>
      </c>
      <c r="H14270" s="18">
        <v>0.89</v>
      </c>
      <c r="I14270" s="18">
        <v>1.19</v>
      </c>
      <c r="Q14270"/>
    </row>
    <row r="14271" spans="2:17" x14ac:dyDescent="0.25">
      <c r="B14271" s="18">
        <v>2013</v>
      </c>
      <c r="C14271" s="18" t="s">
        <v>2754</v>
      </c>
      <c r="D14271" s="18" t="s">
        <v>2756</v>
      </c>
      <c r="E14271" s="18" t="s">
        <v>273</v>
      </c>
      <c r="F14271" s="18" t="s">
        <v>2772</v>
      </c>
      <c r="G14271" s="18">
        <v>1320</v>
      </c>
      <c r="H14271" s="18">
        <v>0.85</v>
      </c>
      <c r="I14271" s="18">
        <v>1.1599999999999999</v>
      </c>
      <c r="Q14271"/>
    </row>
    <row r="14272" spans="2:17" x14ac:dyDescent="0.25">
      <c r="B14272" s="18">
        <v>2013</v>
      </c>
      <c r="C14272" s="18" t="s">
        <v>2754</v>
      </c>
      <c r="D14272" s="18" t="s">
        <v>2756</v>
      </c>
      <c r="E14272" s="18" t="s">
        <v>273</v>
      </c>
      <c r="F14272" s="18" t="s">
        <v>2773</v>
      </c>
      <c r="G14272" s="18">
        <v>1656</v>
      </c>
      <c r="H14272" s="18">
        <v>0.79</v>
      </c>
      <c r="I14272" s="18">
        <v>1.08</v>
      </c>
      <c r="Q14272"/>
    </row>
    <row r="14273" spans="2:17" x14ac:dyDescent="0.25">
      <c r="B14273" s="18">
        <v>2013</v>
      </c>
      <c r="C14273" s="18" t="s">
        <v>2754</v>
      </c>
      <c r="D14273" s="18" t="s">
        <v>2756</v>
      </c>
      <c r="E14273" s="18" t="s">
        <v>273</v>
      </c>
      <c r="F14273" s="18" t="s">
        <v>2774</v>
      </c>
      <c r="G14273" s="18">
        <v>1356</v>
      </c>
      <c r="H14273" s="18">
        <v>0.69</v>
      </c>
      <c r="I14273" s="18">
        <v>1.18</v>
      </c>
      <c r="Q14273"/>
    </row>
    <row r="14274" spans="2:17" x14ac:dyDescent="0.25">
      <c r="B14274" s="18">
        <v>2013</v>
      </c>
      <c r="C14274" s="18" t="s">
        <v>2754</v>
      </c>
      <c r="D14274" s="18" t="s">
        <v>2756</v>
      </c>
      <c r="E14274" s="18" t="s">
        <v>273</v>
      </c>
      <c r="F14274" s="18" t="s">
        <v>2775</v>
      </c>
      <c r="G14274" s="18">
        <v>1488</v>
      </c>
      <c r="H14274" s="18">
        <v>0.74</v>
      </c>
      <c r="I14274" s="18">
        <v>1.05</v>
      </c>
      <c r="Q14274"/>
    </row>
    <row r="14275" spans="2:17" x14ac:dyDescent="0.25">
      <c r="B14275" s="18">
        <v>2013</v>
      </c>
      <c r="C14275" s="18" t="s">
        <v>2754</v>
      </c>
      <c r="D14275" s="18" t="s">
        <v>2756</v>
      </c>
      <c r="E14275" s="18" t="s">
        <v>273</v>
      </c>
      <c r="F14275" s="18" t="s">
        <v>2776</v>
      </c>
      <c r="G14275" s="18">
        <v>1260</v>
      </c>
      <c r="H14275" s="18">
        <v>0.78</v>
      </c>
      <c r="I14275" s="18">
        <v>0.91</v>
      </c>
      <c r="Q14275"/>
    </row>
    <row r="14276" spans="2:17" x14ac:dyDescent="0.25">
      <c r="B14276" s="18">
        <v>2013</v>
      </c>
      <c r="C14276" s="18" t="s">
        <v>2754</v>
      </c>
      <c r="D14276" s="18" t="s">
        <v>2756</v>
      </c>
      <c r="E14276" s="18" t="s">
        <v>273</v>
      </c>
      <c r="F14276" s="18" t="s">
        <v>2777</v>
      </c>
      <c r="G14276" s="18">
        <v>1308</v>
      </c>
      <c r="H14276" s="18">
        <v>0.81</v>
      </c>
      <c r="I14276" s="18">
        <v>0.92</v>
      </c>
      <c r="Q14276"/>
    </row>
    <row r="14277" spans="2:17" x14ac:dyDescent="0.25">
      <c r="B14277" s="18">
        <v>2013</v>
      </c>
      <c r="C14277" s="18" t="s">
        <v>2754</v>
      </c>
      <c r="D14277" s="18" t="s">
        <v>2756</v>
      </c>
      <c r="E14277" s="18" t="s">
        <v>273</v>
      </c>
      <c r="F14277" s="18" t="s">
        <v>2778</v>
      </c>
      <c r="G14277" s="18">
        <v>1488</v>
      </c>
      <c r="H14277" s="18">
        <v>0.82</v>
      </c>
      <c r="I14277" s="18">
        <v>1.03</v>
      </c>
      <c r="Q14277"/>
    </row>
    <row r="14278" spans="2:17" x14ac:dyDescent="0.25">
      <c r="B14278" s="18">
        <v>2013</v>
      </c>
      <c r="C14278" s="18" t="s">
        <v>2754</v>
      </c>
      <c r="D14278" s="18" t="s">
        <v>2756</v>
      </c>
      <c r="E14278" s="18" t="s">
        <v>273</v>
      </c>
      <c r="F14278" s="18" t="s">
        <v>2779</v>
      </c>
      <c r="G14278" s="18">
        <v>1596</v>
      </c>
      <c r="H14278" s="18">
        <v>0.64</v>
      </c>
      <c r="I14278" s="18">
        <v>1.03</v>
      </c>
      <c r="Q14278"/>
    </row>
    <row r="14279" spans="2:17" x14ac:dyDescent="0.25">
      <c r="B14279" s="18">
        <v>2013</v>
      </c>
      <c r="C14279" s="18" t="s">
        <v>2754</v>
      </c>
      <c r="D14279" s="18" t="s">
        <v>2756</v>
      </c>
      <c r="E14279" s="18" t="s">
        <v>273</v>
      </c>
      <c r="F14279" s="18" t="s">
        <v>2780</v>
      </c>
      <c r="G14279" s="18">
        <v>1584</v>
      </c>
      <c r="H14279" s="18">
        <v>0.78</v>
      </c>
      <c r="I14279" s="18">
        <v>0.94</v>
      </c>
      <c r="Q14279"/>
    </row>
    <row r="14280" spans="2:17" x14ac:dyDescent="0.25">
      <c r="B14280" s="18">
        <v>2013</v>
      </c>
      <c r="C14280" s="18" t="s">
        <v>2754</v>
      </c>
      <c r="D14280" s="18" t="s">
        <v>2756</v>
      </c>
      <c r="E14280" s="18" t="s">
        <v>273</v>
      </c>
      <c r="F14280" s="18" t="s">
        <v>2781</v>
      </c>
      <c r="G14280" s="18">
        <v>1524</v>
      </c>
      <c r="H14280" s="18">
        <v>0.67</v>
      </c>
      <c r="I14280" s="18">
        <v>1.03</v>
      </c>
      <c r="Q14280"/>
    </row>
    <row r="14281" spans="2:17" x14ac:dyDescent="0.25">
      <c r="B14281" s="18">
        <v>2013</v>
      </c>
      <c r="C14281" s="18" t="s">
        <v>2754</v>
      </c>
      <c r="D14281" s="18" t="s">
        <v>2756</v>
      </c>
      <c r="E14281" s="18" t="s">
        <v>273</v>
      </c>
      <c r="F14281" s="18" t="s">
        <v>2782</v>
      </c>
      <c r="G14281" s="18">
        <v>1332</v>
      </c>
      <c r="H14281" s="18">
        <v>0.6</v>
      </c>
      <c r="I14281" s="18">
        <v>1.1100000000000001</v>
      </c>
      <c r="Q14281"/>
    </row>
    <row r="14282" spans="2:17" x14ac:dyDescent="0.25">
      <c r="B14282" s="18">
        <v>2013</v>
      </c>
      <c r="C14282" s="18" t="s">
        <v>2754</v>
      </c>
      <c r="D14282" s="18" t="s">
        <v>2756</v>
      </c>
      <c r="E14282" s="18" t="s">
        <v>273</v>
      </c>
      <c r="F14282" s="18" t="s">
        <v>2783</v>
      </c>
      <c r="G14282" s="18">
        <v>1416</v>
      </c>
      <c r="H14282" s="18">
        <v>0.83</v>
      </c>
      <c r="I14282" s="18">
        <v>1.08</v>
      </c>
      <c r="Q14282"/>
    </row>
    <row r="14283" spans="2:17" x14ac:dyDescent="0.25">
      <c r="B14283" s="18">
        <v>2013</v>
      </c>
      <c r="C14283" s="18" t="s">
        <v>2754</v>
      </c>
      <c r="D14283" s="18" t="s">
        <v>2756</v>
      </c>
      <c r="E14283" s="18" t="s">
        <v>273</v>
      </c>
      <c r="F14283" s="18" t="s">
        <v>2784</v>
      </c>
      <c r="G14283" s="18">
        <v>1344</v>
      </c>
      <c r="H14283" s="18">
        <v>0.87</v>
      </c>
      <c r="I14283" s="18">
        <v>1.03</v>
      </c>
      <c r="Q14283"/>
    </row>
    <row r="14284" spans="2:17" x14ac:dyDescent="0.25">
      <c r="B14284" s="18">
        <v>2013</v>
      </c>
      <c r="C14284" s="18" t="s">
        <v>2754</v>
      </c>
      <c r="D14284" s="18" t="s">
        <v>2756</v>
      </c>
      <c r="E14284" s="18" t="s">
        <v>273</v>
      </c>
      <c r="F14284" s="18" t="s">
        <v>2785</v>
      </c>
      <c r="G14284" s="18">
        <v>1596</v>
      </c>
      <c r="H14284" s="18">
        <v>0.8</v>
      </c>
      <c r="I14284" s="18">
        <v>1.17</v>
      </c>
      <c r="Q14284"/>
    </row>
    <row r="14285" spans="2:17" x14ac:dyDescent="0.25">
      <c r="B14285" s="18">
        <v>2013</v>
      </c>
      <c r="C14285" s="18" t="s">
        <v>2754</v>
      </c>
      <c r="D14285" s="18" t="s">
        <v>2756</v>
      </c>
      <c r="E14285" s="18" t="s">
        <v>273</v>
      </c>
      <c r="F14285" s="18" t="s">
        <v>2786</v>
      </c>
      <c r="G14285" s="18">
        <v>1488</v>
      </c>
      <c r="H14285" s="18">
        <v>0.86</v>
      </c>
      <c r="I14285" s="18">
        <v>0.97</v>
      </c>
      <c r="Q14285"/>
    </row>
    <row r="14286" spans="2:17" x14ac:dyDescent="0.25">
      <c r="B14286" s="18">
        <v>2013</v>
      </c>
      <c r="C14286" s="18" t="s">
        <v>2754</v>
      </c>
      <c r="D14286" s="18" t="s">
        <v>2756</v>
      </c>
      <c r="E14286" s="18" t="s">
        <v>273</v>
      </c>
      <c r="F14286" s="18" t="s">
        <v>2787</v>
      </c>
      <c r="G14286" s="18">
        <v>1656</v>
      </c>
      <c r="H14286" s="18">
        <v>0.84</v>
      </c>
      <c r="I14286" s="18">
        <v>0.97</v>
      </c>
      <c r="Q14286"/>
    </row>
    <row r="14287" spans="2:17" x14ac:dyDescent="0.25">
      <c r="B14287" s="18">
        <v>2013</v>
      </c>
      <c r="C14287" s="18" t="s">
        <v>2754</v>
      </c>
      <c r="D14287" s="18" t="s">
        <v>2756</v>
      </c>
      <c r="E14287" s="18" t="s">
        <v>273</v>
      </c>
      <c r="F14287" s="18" t="s">
        <v>2788</v>
      </c>
      <c r="G14287" s="18">
        <v>1380</v>
      </c>
      <c r="H14287" s="18">
        <v>0.89</v>
      </c>
      <c r="I14287" s="18">
        <v>1.1100000000000001</v>
      </c>
      <c r="Q14287"/>
    </row>
    <row r="14288" spans="2:17" x14ac:dyDescent="0.25">
      <c r="B14288" s="18">
        <v>2013</v>
      </c>
      <c r="C14288" s="18" t="s">
        <v>2754</v>
      </c>
      <c r="D14288" s="18" t="s">
        <v>2756</v>
      </c>
      <c r="E14288" s="18" t="s">
        <v>273</v>
      </c>
      <c r="F14288" s="18" t="s">
        <v>2789</v>
      </c>
      <c r="G14288" s="18">
        <v>1584</v>
      </c>
      <c r="H14288" s="18">
        <v>0.8</v>
      </c>
      <c r="I14288" s="18">
        <v>1.1599999999999999</v>
      </c>
      <c r="Q14288"/>
    </row>
    <row r="14289" spans="2:17" x14ac:dyDescent="0.25">
      <c r="B14289" s="18">
        <v>2013</v>
      </c>
      <c r="C14289" s="18" t="s">
        <v>2754</v>
      </c>
      <c r="D14289" s="18" t="s">
        <v>2756</v>
      </c>
      <c r="E14289" s="18" t="s">
        <v>273</v>
      </c>
      <c r="F14289" s="18" t="s">
        <v>2790</v>
      </c>
      <c r="G14289" s="18">
        <v>1668</v>
      </c>
      <c r="H14289" s="18">
        <v>0.71</v>
      </c>
      <c r="I14289" s="18">
        <v>1.03</v>
      </c>
      <c r="Q14289"/>
    </row>
    <row r="14290" spans="2:17" x14ac:dyDescent="0.25">
      <c r="B14290" s="18">
        <v>2013</v>
      </c>
      <c r="C14290" s="18" t="s">
        <v>2754</v>
      </c>
      <c r="D14290" s="18" t="s">
        <v>2756</v>
      </c>
      <c r="E14290" s="18" t="s">
        <v>273</v>
      </c>
      <c r="F14290" s="18" t="s">
        <v>2791</v>
      </c>
      <c r="G14290" s="18">
        <v>1416</v>
      </c>
      <c r="H14290" s="18">
        <v>0.69</v>
      </c>
      <c r="I14290" s="18">
        <v>0.98</v>
      </c>
      <c r="Q14290"/>
    </row>
    <row r="14291" spans="2:17" x14ac:dyDescent="0.25">
      <c r="B14291" s="18">
        <v>2013</v>
      </c>
      <c r="C14291" s="18" t="s">
        <v>2754</v>
      </c>
      <c r="D14291" s="18" t="s">
        <v>2756</v>
      </c>
      <c r="E14291" s="18" t="s">
        <v>273</v>
      </c>
      <c r="F14291" s="18" t="s">
        <v>2792</v>
      </c>
      <c r="G14291" s="18">
        <v>1620</v>
      </c>
      <c r="H14291" s="18">
        <v>0.65</v>
      </c>
      <c r="I14291" s="18">
        <v>1.01</v>
      </c>
      <c r="Q14291"/>
    </row>
    <row r="14292" spans="2:17" x14ac:dyDescent="0.25">
      <c r="B14292" s="18">
        <v>2013</v>
      </c>
      <c r="C14292" s="18" t="s">
        <v>2754</v>
      </c>
      <c r="D14292" s="18" t="s">
        <v>2756</v>
      </c>
      <c r="E14292" s="18" t="s">
        <v>273</v>
      </c>
      <c r="F14292" s="18" t="s">
        <v>2793</v>
      </c>
      <c r="G14292" s="18">
        <v>1668</v>
      </c>
      <c r="H14292" s="18">
        <v>0.65</v>
      </c>
      <c r="I14292" s="18">
        <v>1.0900000000000001</v>
      </c>
      <c r="Q14292"/>
    </row>
    <row r="14293" spans="2:17" x14ac:dyDescent="0.25">
      <c r="B14293" s="18">
        <v>2013</v>
      </c>
      <c r="C14293" s="18" t="s">
        <v>2754</v>
      </c>
      <c r="D14293" s="18" t="s">
        <v>2756</v>
      </c>
      <c r="E14293" s="18" t="s">
        <v>273</v>
      </c>
      <c r="F14293" s="18" t="s">
        <v>2794</v>
      </c>
      <c r="G14293" s="18">
        <v>1440</v>
      </c>
      <c r="H14293" s="18">
        <v>0.63</v>
      </c>
      <c r="I14293" s="18">
        <v>1.06</v>
      </c>
      <c r="Q14293"/>
    </row>
    <row r="14294" spans="2:17" x14ac:dyDescent="0.25">
      <c r="B14294" s="18">
        <v>2013</v>
      </c>
      <c r="C14294" s="18" t="s">
        <v>2754</v>
      </c>
      <c r="D14294" s="18" t="s">
        <v>2756</v>
      </c>
      <c r="E14294" s="18" t="s">
        <v>273</v>
      </c>
      <c r="F14294" s="18" t="s">
        <v>2795</v>
      </c>
      <c r="G14294" s="18">
        <v>1572</v>
      </c>
      <c r="H14294" s="18">
        <v>0.7</v>
      </c>
      <c r="I14294" s="18">
        <v>1.17</v>
      </c>
      <c r="Q14294"/>
    </row>
    <row r="14295" spans="2:17" x14ac:dyDescent="0.25">
      <c r="B14295" s="18">
        <v>2013</v>
      </c>
      <c r="C14295" s="18" t="s">
        <v>2754</v>
      </c>
      <c r="D14295" s="18" t="s">
        <v>2756</v>
      </c>
      <c r="E14295" s="18" t="s">
        <v>273</v>
      </c>
      <c r="F14295" s="18" t="s">
        <v>2796</v>
      </c>
      <c r="G14295" s="18">
        <v>1584</v>
      </c>
      <c r="H14295" s="18">
        <v>0.87</v>
      </c>
      <c r="I14295" s="18">
        <v>1.2</v>
      </c>
      <c r="Q14295"/>
    </row>
    <row r="14296" spans="2:17" x14ac:dyDescent="0.25">
      <c r="B14296" s="18">
        <v>2013</v>
      </c>
      <c r="C14296" s="18" t="s">
        <v>2754</v>
      </c>
      <c r="D14296" s="18" t="s">
        <v>2756</v>
      </c>
      <c r="E14296" s="18" t="s">
        <v>273</v>
      </c>
      <c r="F14296" s="18" t="s">
        <v>2797</v>
      </c>
      <c r="G14296" s="18">
        <v>1548</v>
      </c>
      <c r="H14296" s="18">
        <v>0.79</v>
      </c>
      <c r="I14296" s="18">
        <v>1.03</v>
      </c>
      <c r="Q14296"/>
    </row>
    <row r="14297" spans="2:17" x14ac:dyDescent="0.25">
      <c r="B14297" s="18">
        <v>2013</v>
      </c>
      <c r="C14297" s="18" t="s">
        <v>2754</v>
      </c>
      <c r="D14297" s="18" t="s">
        <v>2756</v>
      </c>
      <c r="E14297" s="18" t="s">
        <v>273</v>
      </c>
      <c r="F14297" s="18" t="s">
        <v>2798</v>
      </c>
      <c r="G14297" s="18">
        <v>1380</v>
      </c>
      <c r="H14297" s="18">
        <v>0.73</v>
      </c>
      <c r="I14297" s="18">
        <v>0.92</v>
      </c>
      <c r="Q14297"/>
    </row>
    <row r="14298" spans="2:17" x14ac:dyDescent="0.25">
      <c r="B14298" s="18">
        <v>2013</v>
      </c>
      <c r="C14298" s="18" t="s">
        <v>2754</v>
      </c>
      <c r="D14298" s="18" t="s">
        <v>2756</v>
      </c>
      <c r="E14298" s="18" t="s">
        <v>273</v>
      </c>
      <c r="F14298" s="18" t="s">
        <v>2799</v>
      </c>
      <c r="G14298" s="18">
        <v>1560</v>
      </c>
      <c r="H14298" s="18">
        <v>0.86</v>
      </c>
      <c r="I14298" s="18">
        <v>1.07</v>
      </c>
      <c r="Q14298"/>
    </row>
    <row r="14299" spans="2:17" x14ac:dyDescent="0.25">
      <c r="B14299" s="18">
        <v>2013</v>
      </c>
      <c r="C14299" s="18" t="s">
        <v>2754</v>
      </c>
      <c r="D14299" s="18" t="s">
        <v>2756</v>
      </c>
      <c r="E14299" s="18" t="s">
        <v>273</v>
      </c>
      <c r="F14299" s="18" t="s">
        <v>2800</v>
      </c>
      <c r="G14299" s="18">
        <v>1356</v>
      </c>
      <c r="H14299" s="18">
        <v>0.81</v>
      </c>
      <c r="I14299" s="18">
        <v>1.1000000000000001</v>
      </c>
      <c r="Q14299"/>
    </row>
    <row r="14300" spans="2:17" x14ac:dyDescent="0.25">
      <c r="B14300" s="18">
        <v>2013</v>
      </c>
      <c r="C14300" s="18" t="s">
        <v>2754</v>
      </c>
      <c r="D14300" s="18" t="s">
        <v>2756</v>
      </c>
      <c r="E14300" s="18" t="s">
        <v>273</v>
      </c>
      <c r="F14300" s="18" t="s">
        <v>2801</v>
      </c>
      <c r="G14300" s="18">
        <v>1488</v>
      </c>
      <c r="H14300" s="18">
        <v>0.74</v>
      </c>
      <c r="I14300" s="18">
        <v>1.01</v>
      </c>
      <c r="Q14300"/>
    </row>
    <row r="14301" spans="2:17" x14ac:dyDescent="0.25">
      <c r="B14301" s="18">
        <v>2013</v>
      </c>
      <c r="C14301" s="18" t="s">
        <v>2754</v>
      </c>
      <c r="D14301" s="18" t="s">
        <v>2756</v>
      </c>
      <c r="E14301" s="18" t="s">
        <v>273</v>
      </c>
      <c r="F14301" s="18" t="s">
        <v>2802</v>
      </c>
      <c r="G14301" s="18">
        <v>1440</v>
      </c>
      <c r="H14301" s="18">
        <v>0.86</v>
      </c>
      <c r="I14301" s="18">
        <v>1.1100000000000001</v>
      </c>
      <c r="Q14301"/>
    </row>
    <row r="14302" spans="2:17" x14ac:dyDescent="0.25">
      <c r="B14302" s="18">
        <v>2013</v>
      </c>
      <c r="C14302" s="18" t="s">
        <v>2754</v>
      </c>
      <c r="D14302" s="18" t="s">
        <v>2756</v>
      </c>
      <c r="E14302" s="18" t="s">
        <v>273</v>
      </c>
      <c r="F14302" s="18" t="s">
        <v>2803</v>
      </c>
      <c r="G14302" s="18">
        <v>1428</v>
      </c>
      <c r="H14302" s="18">
        <v>0.86</v>
      </c>
      <c r="I14302" s="18">
        <v>0.97</v>
      </c>
      <c r="Q14302"/>
    </row>
    <row r="14303" spans="2:17" x14ac:dyDescent="0.25">
      <c r="B14303" s="18">
        <v>2013</v>
      </c>
      <c r="C14303" s="18" t="s">
        <v>2754</v>
      </c>
      <c r="D14303" s="18" t="s">
        <v>2756</v>
      </c>
      <c r="E14303" s="18" t="s">
        <v>273</v>
      </c>
      <c r="F14303" s="18" t="s">
        <v>2804</v>
      </c>
      <c r="G14303" s="18">
        <v>1284</v>
      </c>
      <c r="H14303" s="18">
        <v>0.66</v>
      </c>
      <c r="I14303" s="18">
        <v>1.0900000000000001</v>
      </c>
      <c r="Q14303"/>
    </row>
    <row r="14304" spans="2:17" x14ac:dyDescent="0.25">
      <c r="B14304" s="18">
        <v>2013</v>
      </c>
      <c r="C14304" s="18" t="s">
        <v>2754</v>
      </c>
      <c r="D14304" s="18" t="s">
        <v>2756</v>
      </c>
      <c r="E14304" s="18" t="s">
        <v>273</v>
      </c>
      <c r="F14304" s="18" t="s">
        <v>2805</v>
      </c>
      <c r="G14304" s="18">
        <v>1392</v>
      </c>
      <c r="H14304" s="18">
        <v>0.85</v>
      </c>
      <c r="I14304" s="18">
        <v>0.97</v>
      </c>
      <c r="Q14304"/>
    </row>
    <row r="14305" spans="2:17" x14ac:dyDescent="0.25">
      <c r="B14305" s="18">
        <v>2013</v>
      </c>
      <c r="C14305" s="18" t="s">
        <v>2754</v>
      </c>
      <c r="D14305" s="18" t="s">
        <v>2756</v>
      </c>
      <c r="E14305" s="18" t="s">
        <v>273</v>
      </c>
      <c r="F14305" s="18" t="s">
        <v>2806</v>
      </c>
      <c r="G14305" s="18">
        <v>1224</v>
      </c>
      <c r="H14305" s="18">
        <v>0.63</v>
      </c>
      <c r="I14305" s="18">
        <v>1.18</v>
      </c>
      <c r="Q14305"/>
    </row>
    <row r="14306" spans="2:17" x14ac:dyDescent="0.25">
      <c r="B14306" s="18">
        <v>2013</v>
      </c>
      <c r="C14306" s="18" t="s">
        <v>2754</v>
      </c>
      <c r="D14306" s="18" t="s">
        <v>2756</v>
      </c>
      <c r="E14306" s="18" t="s">
        <v>273</v>
      </c>
      <c r="F14306" s="18" t="s">
        <v>2807</v>
      </c>
      <c r="G14306" s="18">
        <v>1680</v>
      </c>
      <c r="H14306" s="18">
        <v>0.7</v>
      </c>
      <c r="I14306" s="18">
        <v>1.17</v>
      </c>
      <c r="Q14306"/>
    </row>
    <row r="14307" spans="2:17" x14ac:dyDescent="0.25">
      <c r="B14307" s="18">
        <v>2013</v>
      </c>
      <c r="C14307" s="18" t="s">
        <v>2754</v>
      </c>
      <c r="D14307" s="18" t="s">
        <v>2756</v>
      </c>
      <c r="E14307" s="18" t="s">
        <v>273</v>
      </c>
      <c r="F14307" s="18" t="s">
        <v>2808</v>
      </c>
      <c r="G14307" s="18">
        <v>1584</v>
      </c>
      <c r="H14307" s="18">
        <v>0.76</v>
      </c>
      <c r="I14307" s="18">
        <v>1.1100000000000001</v>
      </c>
      <c r="Q14307"/>
    </row>
    <row r="14308" spans="2:17" x14ac:dyDescent="0.25">
      <c r="B14308" s="18">
        <v>2013</v>
      </c>
      <c r="C14308" s="18" t="s">
        <v>2754</v>
      </c>
      <c r="D14308" s="18" t="s">
        <v>2756</v>
      </c>
      <c r="E14308" s="18" t="s">
        <v>273</v>
      </c>
      <c r="F14308" s="18" t="s">
        <v>2809</v>
      </c>
      <c r="G14308" s="18">
        <v>1488</v>
      </c>
      <c r="H14308" s="18">
        <v>0.87</v>
      </c>
      <c r="I14308" s="18">
        <v>1.01</v>
      </c>
      <c r="Q14308"/>
    </row>
    <row r="14309" spans="2:17" x14ac:dyDescent="0.25">
      <c r="B14309" s="18">
        <v>2013</v>
      </c>
      <c r="C14309" s="18" t="s">
        <v>2754</v>
      </c>
      <c r="D14309" s="18" t="s">
        <v>2756</v>
      </c>
      <c r="E14309" s="18" t="s">
        <v>273</v>
      </c>
      <c r="F14309" s="18" t="s">
        <v>2810</v>
      </c>
      <c r="G14309" s="18">
        <v>1332</v>
      </c>
      <c r="H14309" s="18">
        <v>0.7</v>
      </c>
      <c r="I14309" s="18">
        <v>1.1599999999999999</v>
      </c>
      <c r="Q14309"/>
    </row>
    <row r="14310" spans="2:17" x14ac:dyDescent="0.25">
      <c r="B14310" s="18">
        <v>2013</v>
      </c>
      <c r="C14310" s="18" t="s">
        <v>2754</v>
      </c>
      <c r="D14310" s="18" t="s">
        <v>2756</v>
      </c>
      <c r="E14310" s="18" t="s">
        <v>273</v>
      </c>
      <c r="F14310" s="18" t="s">
        <v>2811</v>
      </c>
      <c r="G14310" s="18">
        <v>1236</v>
      </c>
      <c r="H14310" s="18">
        <v>0.66</v>
      </c>
      <c r="I14310" s="18">
        <v>1.04</v>
      </c>
      <c r="Q14310"/>
    </row>
    <row r="14311" spans="2:17" x14ac:dyDescent="0.25">
      <c r="B14311" s="18">
        <v>2013</v>
      </c>
      <c r="C14311" s="18" t="s">
        <v>2754</v>
      </c>
      <c r="D14311" s="18" t="s">
        <v>2756</v>
      </c>
      <c r="E14311" s="18" t="s">
        <v>273</v>
      </c>
      <c r="F14311" s="18" t="s">
        <v>2812</v>
      </c>
      <c r="G14311" s="18">
        <v>1236</v>
      </c>
      <c r="H14311" s="18">
        <v>0.8</v>
      </c>
      <c r="I14311" s="18">
        <v>0.99</v>
      </c>
      <c r="Q14311"/>
    </row>
    <row r="14312" spans="2:17" x14ac:dyDescent="0.25">
      <c r="B14312" s="18">
        <v>2013</v>
      </c>
      <c r="C14312" s="18" t="s">
        <v>2754</v>
      </c>
      <c r="D14312" s="18" t="s">
        <v>2756</v>
      </c>
      <c r="E14312" s="18" t="s">
        <v>273</v>
      </c>
      <c r="F14312" s="18" t="s">
        <v>2813</v>
      </c>
      <c r="G14312" s="18">
        <v>1284</v>
      </c>
      <c r="H14312" s="18">
        <v>0.61</v>
      </c>
      <c r="I14312" s="18">
        <v>1.03</v>
      </c>
      <c r="Q14312"/>
    </row>
    <row r="14313" spans="2:17" x14ac:dyDescent="0.25">
      <c r="B14313" s="18">
        <v>2013</v>
      </c>
      <c r="C14313" s="18" t="s">
        <v>2754</v>
      </c>
      <c r="D14313" s="18" t="s">
        <v>2756</v>
      </c>
      <c r="E14313" s="18" t="s">
        <v>273</v>
      </c>
      <c r="F14313" s="18" t="s">
        <v>2814</v>
      </c>
      <c r="G14313" s="18">
        <v>1356</v>
      </c>
      <c r="H14313" s="18">
        <v>0.8</v>
      </c>
      <c r="I14313" s="18">
        <v>1.05</v>
      </c>
      <c r="Q14313"/>
    </row>
    <row r="14314" spans="2:17" x14ac:dyDescent="0.25">
      <c r="B14314" s="18">
        <v>2013</v>
      </c>
      <c r="C14314" s="18" t="s">
        <v>2754</v>
      </c>
      <c r="D14314" s="18" t="s">
        <v>2756</v>
      </c>
      <c r="E14314" s="18" t="s">
        <v>273</v>
      </c>
      <c r="F14314" s="18" t="s">
        <v>2815</v>
      </c>
      <c r="G14314" s="18">
        <v>1440</v>
      </c>
      <c r="H14314" s="18">
        <v>0.7</v>
      </c>
      <c r="I14314" s="18">
        <v>1.1599999999999999</v>
      </c>
      <c r="Q14314"/>
    </row>
    <row r="14315" spans="2:17" x14ac:dyDescent="0.25">
      <c r="B14315" s="18">
        <v>2013</v>
      </c>
      <c r="C14315" s="18" t="s">
        <v>2754</v>
      </c>
      <c r="D14315" s="18" t="s">
        <v>2756</v>
      </c>
      <c r="E14315" s="18" t="s">
        <v>273</v>
      </c>
      <c r="F14315" s="18" t="s">
        <v>2816</v>
      </c>
      <c r="G14315" s="18">
        <v>1404</v>
      </c>
      <c r="H14315" s="18">
        <v>0.77</v>
      </c>
      <c r="I14315" s="18">
        <v>1.05</v>
      </c>
      <c r="Q14315"/>
    </row>
    <row r="14316" spans="2:17" x14ac:dyDescent="0.25">
      <c r="B14316" s="18">
        <v>2013</v>
      </c>
      <c r="C14316" s="18" t="s">
        <v>2754</v>
      </c>
      <c r="D14316" s="18" t="s">
        <v>2756</v>
      </c>
      <c r="E14316" s="18" t="s">
        <v>273</v>
      </c>
      <c r="F14316" s="18" t="s">
        <v>2817</v>
      </c>
      <c r="G14316" s="18">
        <v>1500</v>
      </c>
      <c r="H14316" s="18">
        <v>0.82</v>
      </c>
      <c r="I14316" s="18">
        <v>0.94</v>
      </c>
      <c r="Q14316"/>
    </row>
    <row r="14317" spans="2:17" x14ac:dyDescent="0.25">
      <c r="B14317" s="18">
        <v>2013</v>
      </c>
      <c r="C14317" s="18" t="s">
        <v>2754</v>
      </c>
      <c r="D14317" s="18" t="s">
        <v>2756</v>
      </c>
      <c r="E14317" s="18" t="s">
        <v>273</v>
      </c>
      <c r="F14317" s="18" t="s">
        <v>2818</v>
      </c>
      <c r="G14317" s="18">
        <v>1200</v>
      </c>
      <c r="H14317" s="18">
        <v>0.69</v>
      </c>
      <c r="I14317" s="18">
        <v>0.93</v>
      </c>
      <c r="Q14317"/>
    </row>
    <row r="14318" spans="2:17" x14ac:dyDescent="0.25">
      <c r="B14318" s="18">
        <v>2013</v>
      </c>
      <c r="C14318" s="18" t="s">
        <v>2754</v>
      </c>
      <c r="D14318" s="18" t="s">
        <v>2756</v>
      </c>
      <c r="E14318" s="18" t="s">
        <v>273</v>
      </c>
      <c r="F14318" s="18" t="s">
        <v>2819</v>
      </c>
      <c r="G14318" s="18">
        <v>1488</v>
      </c>
      <c r="H14318" s="18">
        <v>0.71</v>
      </c>
      <c r="I14318" s="18">
        <v>1.1499999999999999</v>
      </c>
      <c r="Q14318"/>
    </row>
    <row r="14319" spans="2:17" x14ac:dyDescent="0.25">
      <c r="B14319" s="18">
        <v>2013</v>
      </c>
      <c r="C14319" s="18" t="s">
        <v>2754</v>
      </c>
      <c r="D14319" s="18" t="s">
        <v>2756</v>
      </c>
      <c r="E14319" s="18" t="s">
        <v>273</v>
      </c>
      <c r="F14319" s="18" t="s">
        <v>2820</v>
      </c>
      <c r="G14319" s="18">
        <v>1500</v>
      </c>
      <c r="H14319" s="18">
        <v>0.7</v>
      </c>
      <c r="I14319" s="18">
        <v>1.18</v>
      </c>
      <c r="Q14319"/>
    </row>
    <row r="14320" spans="2:17" x14ac:dyDescent="0.25">
      <c r="B14320" s="18">
        <v>2013</v>
      </c>
      <c r="C14320" s="18" t="s">
        <v>2754</v>
      </c>
      <c r="D14320" s="18" t="s">
        <v>2756</v>
      </c>
      <c r="E14320" s="18" t="s">
        <v>273</v>
      </c>
      <c r="F14320" s="18" t="s">
        <v>2821</v>
      </c>
      <c r="G14320" s="18">
        <v>1308</v>
      </c>
      <c r="H14320" s="18">
        <v>0.87</v>
      </c>
      <c r="I14320" s="18">
        <v>1.02</v>
      </c>
      <c r="Q14320"/>
    </row>
    <row r="14321" spans="2:17" x14ac:dyDescent="0.25">
      <c r="B14321" s="18">
        <v>2013</v>
      </c>
      <c r="C14321" s="18" t="s">
        <v>2754</v>
      </c>
      <c r="D14321" s="18" t="s">
        <v>2756</v>
      </c>
      <c r="E14321" s="18" t="s">
        <v>273</v>
      </c>
      <c r="F14321" s="18" t="s">
        <v>2822</v>
      </c>
      <c r="G14321" s="18">
        <v>1260</v>
      </c>
      <c r="H14321" s="18">
        <v>0.72</v>
      </c>
      <c r="I14321" s="18">
        <v>0.94</v>
      </c>
      <c r="Q14321"/>
    </row>
    <row r="14322" spans="2:17" x14ac:dyDescent="0.25">
      <c r="B14322" s="18">
        <v>2013</v>
      </c>
      <c r="C14322" s="18" t="s">
        <v>2754</v>
      </c>
      <c r="D14322" s="18" t="s">
        <v>2756</v>
      </c>
      <c r="E14322" s="18" t="s">
        <v>273</v>
      </c>
      <c r="F14322" s="18" t="s">
        <v>2823</v>
      </c>
      <c r="G14322" s="18">
        <v>1260</v>
      </c>
      <c r="H14322" s="18">
        <v>0.79</v>
      </c>
      <c r="I14322" s="18">
        <v>0.91</v>
      </c>
      <c r="Q14322"/>
    </row>
    <row r="14323" spans="2:17" x14ac:dyDescent="0.25">
      <c r="B14323" s="18">
        <v>2013</v>
      </c>
      <c r="C14323" s="18" t="s">
        <v>2754</v>
      </c>
      <c r="D14323" s="18" t="s">
        <v>2756</v>
      </c>
      <c r="E14323" s="18" t="s">
        <v>273</v>
      </c>
      <c r="F14323" s="18" t="s">
        <v>2824</v>
      </c>
      <c r="G14323" s="18">
        <v>1212</v>
      </c>
      <c r="H14323" s="18">
        <v>0.88</v>
      </c>
      <c r="I14323" s="18">
        <v>1.17</v>
      </c>
      <c r="Q14323"/>
    </row>
    <row r="14324" spans="2:17" x14ac:dyDescent="0.25">
      <c r="B14324" s="18">
        <v>2013</v>
      </c>
      <c r="C14324" s="18" t="s">
        <v>2754</v>
      </c>
      <c r="D14324" s="18" t="s">
        <v>2756</v>
      </c>
      <c r="E14324" s="18" t="s">
        <v>273</v>
      </c>
      <c r="F14324" s="18" t="s">
        <v>2825</v>
      </c>
      <c r="G14324" s="18">
        <v>1284</v>
      </c>
      <c r="H14324" s="18">
        <v>0.86</v>
      </c>
      <c r="I14324" s="18">
        <v>1.07</v>
      </c>
      <c r="Q14324"/>
    </row>
    <row r="14325" spans="2:17" x14ac:dyDescent="0.25">
      <c r="B14325" s="18">
        <v>2013</v>
      </c>
      <c r="C14325" s="18" t="s">
        <v>2754</v>
      </c>
      <c r="D14325" s="18" t="s">
        <v>2756</v>
      </c>
      <c r="E14325" s="18" t="s">
        <v>273</v>
      </c>
      <c r="F14325" s="18" t="s">
        <v>2826</v>
      </c>
      <c r="G14325" s="18">
        <v>1404</v>
      </c>
      <c r="H14325" s="18">
        <v>0.78</v>
      </c>
      <c r="I14325" s="18">
        <v>0.98</v>
      </c>
      <c r="Q14325"/>
    </row>
    <row r="14326" spans="2:17" x14ac:dyDescent="0.25">
      <c r="B14326" s="18">
        <v>2013</v>
      </c>
      <c r="C14326" s="18" t="s">
        <v>2754</v>
      </c>
      <c r="D14326" s="18" t="s">
        <v>2756</v>
      </c>
      <c r="E14326" s="18" t="s">
        <v>273</v>
      </c>
      <c r="F14326" s="18" t="s">
        <v>2827</v>
      </c>
      <c r="G14326" s="18">
        <v>1260</v>
      </c>
      <c r="H14326" s="18">
        <v>0.69</v>
      </c>
      <c r="I14326" s="18">
        <v>0.92</v>
      </c>
      <c r="Q14326"/>
    </row>
    <row r="14327" spans="2:17" x14ac:dyDescent="0.25">
      <c r="B14327" s="18">
        <v>2013</v>
      </c>
      <c r="C14327" s="18" t="s">
        <v>2754</v>
      </c>
      <c r="D14327" s="18" t="s">
        <v>2756</v>
      </c>
      <c r="E14327" s="18" t="s">
        <v>273</v>
      </c>
      <c r="F14327" s="18" t="s">
        <v>2828</v>
      </c>
      <c r="G14327" s="18">
        <v>1632</v>
      </c>
      <c r="H14327" s="18">
        <v>0.83</v>
      </c>
      <c r="I14327" s="18">
        <v>0.99</v>
      </c>
      <c r="Q14327"/>
    </row>
    <row r="14328" spans="2:17" x14ac:dyDescent="0.25">
      <c r="B14328" s="18">
        <v>2013</v>
      </c>
      <c r="C14328" s="18" t="s">
        <v>2754</v>
      </c>
      <c r="D14328" s="18" t="s">
        <v>2756</v>
      </c>
      <c r="E14328" s="18" t="s">
        <v>273</v>
      </c>
      <c r="F14328" s="18" t="s">
        <v>2829</v>
      </c>
      <c r="G14328" s="18">
        <v>1320</v>
      </c>
      <c r="H14328" s="18">
        <v>0.75</v>
      </c>
      <c r="I14328" s="18">
        <v>1.07</v>
      </c>
      <c r="Q14328"/>
    </row>
    <row r="14329" spans="2:17" x14ac:dyDescent="0.25">
      <c r="B14329" s="18">
        <v>2013</v>
      </c>
      <c r="C14329" s="18" t="s">
        <v>2754</v>
      </c>
      <c r="D14329" s="18" t="s">
        <v>2756</v>
      </c>
      <c r="E14329" s="18" t="s">
        <v>273</v>
      </c>
      <c r="F14329" s="18" t="s">
        <v>2830</v>
      </c>
      <c r="G14329" s="18">
        <v>1476</v>
      </c>
      <c r="H14329" s="18">
        <v>0.66</v>
      </c>
      <c r="I14329" s="18">
        <v>1.18</v>
      </c>
      <c r="Q14329"/>
    </row>
    <row r="14330" spans="2:17" x14ac:dyDescent="0.25">
      <c r="B14330" s="18">
        <v>2013</v>
      </c>
      <c r="C14330" s="18" t="s">
        <v>2754</v>
      </c>
      <c r="D14330" s="18" t="s">
        <v>2756</v>
      </c>
      <c r="E14330" s="18" t="s">
        <v>273</v>
      </c>
      <c r="F14330" s="18" t="s">
        <v>2831</v>
      </c>
      <c r="G14330" s="18">
        <v>1236</v>
      </c>
      <c r="H14330" s="18">
        <v>0.66</v>
      </c>
      <c r="I14330" s="18">
        <v>1.2</v>
      </c>
      <c r="Q14330"/>
    </row>
    <row r="14331" spans="2:17" x14ac:dyDescent="0.25">
      <c r="B14331" s="18">
        <v>2013</v>
      </c>
      <c r="C14331" s="18" t="s">
        <v>2754</v>
      </c>
      <c r="D14331" s="18" t="s">
        <v>2756</v>
      </c>
      <c r="E14331" s="18" t="s">
        <v>273</v>
      </c>
      <c r="F14331" s="18" t="s">
        <v>2832</v>
      </c>
      <c r="G14331" s="18">
        <v>1200</v>
      </c>
      <c r="H14331" s="18">
        <v>0.65</v>
      </c>
      <c r="I14331" s="18">
        <v>0.99</v>
      </c>
      <c r="Q14331"/>
    </row>
    <row r="14332" spans="2:17" x14ac:dyDescent="0.25">
      <c r="B14332" s="18">
        <v>2013</v>
      </c>
      <c r="C14332" s="18" t="s">
        <v>2754</v>
      </c>
      <c r="D14332" s="18" t="s">
        <v>2756</v>
      </c>
      <c r="E14332" s="18" t="s">
        <v>273</v>
      </c>
      <c r="F14332" s="18" t="s">
        <v>2833</v>
      </c>
      <c r="G14332" s="18">
        <v>1284</v>
      </c>
      <c r="H14332" s="18">
        <v>0.86</v>
      </c>
      <c r="I14332" s="18">
        <v>1.02</v>
      </c>
      <c r="Q14332"/>
    </row>
    <row r="14333" spans="2:17" x14ac:dyDescent="0.25">
      <c r="B14333" s="18">
        <v>2013</v>
      </c>
      <c r="C14333" s="18" t="s">
        <v>2754</v>
      </c>
      <c r="D14333" s="18" t="s">
        <v>2756</v>
      </c>
      <c r="E14333" s="18" t="s">
        <v>273</v>
      </c>
      <c r="F14333" s="18" t="s">
        <v>2834</v>
      </c>
      <c r="G14333" s="18">
        <v>1560</v>
      </c>
      <c r="H14333" s="18">
        <v>0.62</v>
      </c>
      <c r="I14333" s="18">
        <v>0.92</v>
      </c>
      <c r="Q14333"/>
    </row>
    <row r="14334" spans="2:17" x14ac:dyDescent="0.25">
      <c r="B14334" s="18">
        <v>2013</v>
      </c>
      <c r="C14334" s="18" t="s">
        <v>2754</v>
      </c>
      <c r="D14334" s="18" t="s">
        <v>2756</v>
      </c>
      <c r="E14334" s="18" t="s">
        <v>273</v>
      </c>
      <c r="F14334" s="18" t="s">
        <v>2835</v>
      </c>
      <c r="G14334" s="18">
        <v>1608</v>
      </c>
      <c r="H14334" s="18">
        <v>0.75</v>
      </c>
      <c r="I14334" s="18">
        <v>1.1299999999999999</v>
      </c>
      <c r="Q14334"/>
    </row>
    <row r="14335" spans="2:17" x14ac:dyDescent="0.25">
      <c r="B14335" s="18">
        <v>2013</v>
      </c>
      <c r="C14335" s="18" t="s">
        <v>2754</v>
      </c>
      <c r="D14335" s="18" t="s">
        <v>2756</v>
      </c>
      <c r="E14335" s="18" t="s">
        <v>273</v>
      </c>
      <c r="F14335" s="18" t="s">
        <v>2836</v>
      </c>
      <c r="G14335" s="18">
        <v>1620</v>
      </c>
      <c r="H14335" s="18">
        <v>0.89</v>
      </c>
      <c r="I14335" s="18">
        <v>1.0900000000000001</v>
      </c>
      <c r="Q14335"/>
    </row>
    <row r="14336" spans="2:17" x14ac:dyDescent="0.25">
      <c r="B14336" s="18">
        <v>2013</v>
      </c>
      <c r="C14336" s="18" t="s">
        <v>2754</v>
      </c>
      <c r="D14336" s="18" t="s">
        <v>2756</v>
      </c>
      <c r="E14336" s="18" t="s">
        <v>273</v>
      </c>
      <c r="F14336" s="18" t="s">
        <v>2837</v>
      </c>
      <c r="G14336" s="18">
        <v>1464</v>
      </c>
      <c r="H14336" s="18">
        <v>0.74</v>
      </c>
      <c r="I14336" s="18">
        <v>0.92</v>
      </c>
      <c r="Q14336"/>
    </row>
    <row r="14337" spans="2:17" x14ac:dyDescent="0.25">
      <c r="B14337" s="18">
        <v>2013</v>
      </c>
      <c r="C14337" s="18" t="s">
        <v>2754</v>
      </c>
      <c r="D14337" s="18" t="s">
        <v>2756</v>
      </c>
      <c r="E14337" s="18" t="s">
        <v>273</v>
      </c>
      <c r="F14337" s="18" t="s">
        <v>2838</v>
      </c>
      <c r="G14337" s="18">
        <v>1512</v>
      </c>
      <c r="H14337" s="18">
        <v>0.76</v>
      </c>
      <c r="I14337" s="18">
        <v>0.93</v>
      </c>
      <c r="Q14337"/>
    </row>
    <row r="14338" spans="2:17" x14ac:dyDescent="0.25">
      <c r="B14338" s="18">
        <v>2013</v>
      </c>
      <c r="C14338" s="18" t="s">
        <v>2754</v>
      </c>
      <c r="D14338" s="18" t="s">
        <v>2756</v>
      </c>
      <c r="E14338" s="18" t="s">
        <v>273</v>
      </c>
      <c r="F14338" s="18" t="s">
        <v>2839</v>
      </c>
      <c r="G14338" s="18">
        <v>1548</v>
      </c>
      <c r="H14338" s="18">
        <v>0.62</v>
      </c>
      <c r="I14338" s="18">
        <v>0.93</v>
      </c>
      <c r="Q14338"/>
    </row>
    <row r="14339" spans="2:17" x14ac:dyDescent="0.25">
      <c r="B14339" s="18">
        <v>2013</v>
      </c>
      <c r="C14339" s="18" t="s">
        <v>2754</v>
      </c>
      <c r="D14339" s="18" t="s">
        <v>2756</v>
      </c>
      <c r="E14339" s="18" t="s">
        <v>273</v>
      </c>
      <c r="F14339" s="18" t="s">
        <v>2840</v>
      </c>
      <c r="G14339" s="18">
        <v>1236</v>
      </c>
      <c r="H14339" s="18">
        <v>0.78</v>
      </c>
      <c r="I14339" s="18">
        <v>1.04</v>
      </c>
      <c r="Q14339"/>
    </row>
    <row r="14340" spans="2:17" x14ac:dyDescent="0.25">
      <c r="B14340" s="18">
        <v>2013</v>
      </c>
      <c r="C14340" s="18" t="s">
        <v>2754</v>
      </c>
      <c r="D14340" s="18" t="s">
        <v>2756</v>
      </c>
      <c r="E14340" s="18" t="s">
        <v>273</v>
      </c>
      <c r="F14340" s="18" t="s">
        <v>2841</v>
      </c>
      <c r="G14340" s="18">
        <v>1440</v>
      </c>
      <c r="H14340" s="18">
        <v>0.85</v>
      </c>
      <c r="I14340" s="18">
        <v>1.04</v>
      </c>
      <c r="Q14340"/>
    </row>
    <row r="14341" spans="2:17" x14ac:dyDescent="0.25">
      <c r="B14341" s="18">
        <v>2013</v>
      </c>
      <c r="C14341" s="18" t="s">
        <v>2754</v>
      </c>
      <c r="D14341" s="18" t="s">
        <v>2756</v>
      </c>
      <c r="E14341" s="18" t="s">
        <v>273</v>
      </c>
      <c r="F14341" s="18" t="s">
        <v>2842</v>
      </c>
      <c r="G14341" s="18">
        <v>1224</v>
      </c>
      <c r="H14341" s="18">
        <v>0.8</v>
      </c>
      <c r="I14341" s="18">
        <v>1.1399999999999999</v>
      </c>
      <c r="Q14341"/>
    </row>
    <row r="14342" spans="2:17" x14ac:dyDescent="0.25">
      <c r="B14342" s="18">
        <v>2013</v>
      </c>
      <c r="C14342" s="18" t="s">
        <v>2754</v>
      </c>
      <c r="D14342" s="18" t="s">
        <v>2756</v>
      </c>
      <c r="E14342" s="18" t="s">
        <v>273</v>
      </c>
      <c r="F14342" s="18" t="s">
        <v>2843</v>
      </c>
      <c r="G14342" s="18">
        <v>1200</v>
      </c>
      <c r="H14342" s="18">
        <v>0.6</v>
      </c>
      <c r="I14342" s="18">
        <v>1.19</v>
      </c>
      <c r="Q14342"/>
    </row>
    <row r="14343" spans="2:17" x14ac:dyDescent="0.25">
      <c r="B14343" s="18">
        <v>2013</v>
      </c>
      <c r="C14343" s="18" t="s">
        <v>2754</v>
      </c>
      <c r="D14343" s="18" t="s">
        <v>2756</v>
      </c>
      <c r="E14343" s="18" t="s">
        <v>273</v>
      </c>
      <c r="F14343" s="18" t="s">
        <v>2844</v>
      </c>
      <c r="G14343" s="18">
        <v>1260</v>
      </c>
      <c r="H14343" s="18">
        <v>0.64</v>
      </c>
      <c r="I14343" s="18">
        <v>1.19</v>
      </c>
      <c r="Q14343"/>
    </row>
    <row r="14344" spans="2:17" x14ac:dyDescent="0.25">
      <c r="B14344" s="18">
        <v>2013</v>
      </c>
      <c r="C14344" s="18" t="s">
        <v>2754</v>
      </c>
      <c r="D14344" s="18" t="s">
        <v>2756</v>
      </c>
      <c r="E14344" s="18" t="s">
        <v>273</v>
      </c>
      <c r="F14344" s="18" t="s">
        <v>2845</v>
      </c>
      <c r="G14344" s="18">
        <v>1272</v>
      </c>
      <c r="H14344" s="18">
        <v>0.76</v>
      </c>
      <c r="I14344" s="18">
        <v>1.03</v>
      </c>
      <c r="Q14344"/>
    </row>
    <row r="14345" spans="2:17" x14ac:dyDescent="0.25">
      <c r="B14345" s="18">
        <v>2013</v>
      </c>
      <c r="C14345" s="18" t="s">
        <v>2754</v>
      </c>
      <c r="D14345" s="18" t="s">
        <v>2756</v>
      </c>
      <c r="E14345" s="18" t="s">
        <v>273</v>
      </c>
      <c r="F14345" s="18" t="s">
        <v>2846</v>
      </c>
      <c r="G14345" s="18">
        <v>1380</v>
      </c>
      <c r="H14345" s="18">
        <v>0.83</v>
      </c>
      <c r="I14345" s="18">
        <v>1.1100000000000001</v>
      </c>
      <c r="Q14345"/>
    </row>
    <row r="14346" spans="2:17" x14ac:dyDescent="0.25">
      <c r="B14346" s="18">
        <v>2013</v>
      </c>
      <c r="C14346" s="18" t="s">
        <v>2754</v>
      </c>
      <c r="D14346" s="18" t="s">
        <v>2756</v>
      </c>
      <c r="E14346" s="18" t="s">
        <v>273</v>
      </c>
      <c r="F14346" s="18" t="s">
        <v>2847</v>
      </c>
      <c r="G14346" s="18">
        <v>1296</v>
      </c>
      <c r="H14346" s="18">
        <v>0.8</v>
      </c>
      <c r="I14346" s="18">
        <v>1.1299999999999999</v>
      </c>
      <c r="Q14346"/>
    </row>
    <row r="14347" spans="2:17" x14ac:dyDescent="0.25">
      <c r="B14347" s="18">
        <v>2013</v>
      </c>
      <c r="C14347" s="18" t="s">
        <v>2754</v>
      </c>
      <c r="D14347" s="18" t="s">
        <v>2756</v>
      </c>
      <c r="E14347" s="18" t="s">
        <v>273</v>
      </c>
      <c r="F14347" s="18" t="s">
        <v>2848</v>
      </c>
      <c r="G14347" s="18">
        <v>1236</v>
      </c>
      <c r="H14347" s="18">
        <v>0.9</v>
      </c>
      <c r="I14347" s="18">
        <v>1.1000000000000001</v>
      </c>
      <c r="Q14347"/>
    </row>
    <row r="14348" spans="2:17" x14ac:dyDescent="0.25">
      <c r="B14348" s="18">
        <v>2013</v>
      </c>
      <c r="C14348" s="18" t="s">
        <v>2754</v>
      </c>
      <c r="D14348" s="18" t="s">
        <v>2756</v>
      </c>
      <c r="E14348" s="18" t="s">
        <v>273</v>
      </c>
      <c r="F14348" s="18" t="s">
        <v>2849</v>
      </c>
      <c r="G14348" s="18">
        <v>1416</v>
      </c>
      <c r="H14348" s="18">
        <v>0.86</v>
      </c>
      <c r="I14348" s="18">
        <v>1</v>
      </c>
      <c r="Q14348"/>
    </row>
    <row r="14349" spans="2:17" x14ac:dyDescent="0.25">
      <c r="B14349" s="18">
        <v>2013</v>
      </c>
      <c r="C14349" s="18" t="s">
        <v>2754</v>
      </c>
      <c r="D14349" s="18" t="s">
        <v>2756</v>
      </c>
      <c r="E14349" s="18" t="s">
        <v>273</v>
      </c>
      <c r="F14349" s="18" t="s">
        <v>2850</v>
      </c>
      <c r="G14349" s="18">
        <v>1356</v>
      </c>
      <c r="H14349" s="18">
        <v>0.76</v>
      </c>
      <c r="I14349" s="18">
        <v>1.07</v>
      </c>
      <c r="Q14349"/>
    </row>
    <row r="14350" spans="2:17" x14ac:dyDescent="0.25">
      <c r="B14350" s="18">
        <v>2013</v>
      </c>
      <c r="C14350" s="18" t="s">
        <v>2754</v>
      </c>
      <c r="D14350" s="18" t="s">
        <v>2756</v>
      </c>
      <c r="E14350" s="18" t="s">
        <v>273</v>
      </c>
      <c r="F14350" s="18" t="s">
        <v>2851</v>
      </c>
      <c r="G14350" s="18">
        <v>1572</v>
      </c>
      <c r="H14350" s="18">
        <v>0.69</v>
      </c>
      <c r="I14350" s="18">
        <v>0.97</v>
      </c>
      <c r="Q14350"/>
    </row>
    <row r="14351" spans="2:17" x14ac:dyDescent="0.25">
      <c r="B14351" s="18">
        <v>2013</v>
      </c>
      <c r="C14351" s="18" t="s">
        <v>2754</v>
      </c>
      <c r="D14351" s="18" t="s">
        <v>2756</v>
      </c>
      <c r="E14351" s="18" t="s">
        <v>273</v>
      </c>
      <c r="F14351" s="18" t="s">
        <v>2852</v>
      </c>
      <c r="G14351" s="18">
        <v>1392</v>
      </c>
      <c r="H14351" s="18">
        <v>0.81</v>
      </c>
      <c r="I14351" s="18">
        <v>0.96</v>
      </c>
      <c r="Q14351"/>
    </row>
    <row r="14352" spans="2:17" x14ac:dyDescent="0.25">
      <c r="B14352" s="18">
        <v>2013</v>
      </c>
      <c r="C14352" s="18" t="s">
        <v>2754</v>
      </c>
      <c r="D14352" s="18" t="s">
        <v>2756</v>
      </c>
      <c r="E14352" s="18" t="s">
        <v>273</v>
      </c>
      <c r="F14352" s="18" t="s">
        <v>2853</v>
      </c>
      <c r="G14352" s="18">
        <v>1476</v>
      </c>
      <c r="H14352" s="18">
        <v>0.87</v>
      </c>
      <c r="I14352" s="18">
        <v>1.1200000000000001</v>
      </c>
      <c r="Q14352"/>
    </row>
    <row r="14353" spans="2:17" x14ac:dyDescent="0.25">
      <c r="B14353" s="18">
        <v>2013</v>
      </c>
      <c r="C14353" s="18" t="s">
        <v>2754</v>
      </c>
      <c r="D14353" s="18" t="s">
        <v>2756</v>
      </c>
      <c r="E14353" s="18" t="s">
        <v>273</v>
      </c>
      <c r="F14353" s="18" t="s">
        <v>2854</v>
      </c>
      <c r="G14353" s="18">
        <v>1476</v>
      </c>
      <c r="H14353" s="18">
        <v>0.78</v>
      </c>
      <c r="I14353" s="18">
        <v>0.98</v>
      </c>
      <c r="Q14353"/>
    </row>
    <row r="14354" spans="2:17" x14ac:dyDescent="0.25">
      <c r="B14354" s="18">
        <v>2013</v>
      </c>
      <c r="C14354" s="18" t="s">
        <v>2754</v>
      </c>
      <c r="D14354" s="18" t="s">
        <v>2756</v>
      </c>
      <c r="E14354" s="18" t="s">
        <v>273</v>
      </c>
      <c r="F14354" s="18" t="s">
        <v>2855</v>
      </c>
      <c r="G14354" s="18">
        <v>1632</v>
      </c>
      <c r="H14354" s="18">
        <v>0.81</v>
      </c>
      <c r="I14354" s="18">
        <v>0.91</v>
      </c>
      <c r="Q14354"/>
    </row>
    <row r="14355" spans="2:17" x14ac:dyDescent="0.25">
      <c r="B14355" s="18">
        <v>2013</v>
      </c>
      <c r="C14355" s="18" t="s">
        <v>2754</v>
      </c>
      <c r="D14355" s="18" t="s">
        <v>2756</v>
      </c>
      <c r="E14355" s="18" t="s">
        <v>273</v>
      </c>
      <c r="F14355" s="18" t="s">
        <v>2856</v>
      </c>
      <c r="G14355" s="18">
        <v>1464</v>
      </c>
      <c r="H14355" s="18">
        <v>0.6</v>
      </c>
      <c r="I14355" s="18">
        <v>1.05</v>
      </c>
      <c r="Q14355"/>
    </row>
    <row r="14356" spans="2:17" x14ac:dyDescent="0.25">
      <c r="B14356" s="18">
        <v>2013</v>
      </c>
      <c r="C14356" s="18" t="s">
        <v>2754</v>
      </c>
      <c r="D14356" s="18" t="s">
        <v>2756</v>
      </c>
      <c r="E14356" s="18" t="s">
        <v>273</v>
      </c>
      <c r="F14356" s="18" t="s">
        <v>2857</v>
      </c>
      <c r="G14356" s="18">
        <v>1236</v>
      </c>
      <c r="H14356" s="18">
        <v>0.81</v>
      </c>
      <c r="I14356" s="18">
        <v>1.06</v>
      </c>
      <c r="Q14356"/>
    </row>
    <row r="14357" spans="2:17" x14ac:dyDescent="0.25">
      <c r="B14357" s="18">
        <v>2013</v>
      </c>
      <c r="C14357" s="18" t="s">
        <v>2754</v>
      </c>
      <c r="D14357" s="18" t="s">
        <v>2756</v>
      </c>
      <c r="E14357" s="18" t="s">
        <v>273</v>
      </c>
      <c r="F14357" s="18" t="s">
        <v>2858</v>
      </c>
      <c r="G14357" s="18">
        <v>1584</v>
      </c>
      <c r="H14357" s="18">
        <v>0.75</v>
      </c>
      <c r="I14357" s="18">
        <v>0.94</v>
      </c>
      <c r="Q14357"/>
    </row>
    <row r="14358" spans="2:17" x14ac:dyDescent="0.25">
      <c r="B14358" s="18">
        <v>2013</v>
      </c>
      <c r="C14358" s="18" t="s">
        <v>2754</v>
      </c>
      <c r="D14358" s="18" t="s">
        <v>2756</v>
      </c>
      <c r="E14358" s="18" t="s">
        <v>273</v>
      </c>
      <c r="F14358" s="18" t="s">
        <v>2859</v>
      </c>
      <c r="G14358" s="18">
        <v>1212</v>
      </c>
      <c r="H14358" s="18">
        <v>0.79</v>
      </c>
      <c r="I14358" s="18">
        <v>0.91</v>
      </c>
      <c r="Q14358"/>
    </row>
    <row r="14359" spans="2:17" x14ac:dyDescent="0.25">
      <c r="B14359" s="18">
        <v>2013</v>
      </c>
      <c r="C14359" s="18" t="s">
        <v>2754</v>
      </c>
      <c r="D14359" s="18" t="s">
        <v>2756</v>
      </c>
      <c r="E14359" s="18" t="s">
        <v>273</v>
      </c>
      <c r="F14359" s="18" t="s">
        <v>2860</v>
      </c>
      <c r="G14359" s="18">
        <v>1284</v>
      </c>
      <c r="H14359" s="18">
        <v>0.7</v>
      </c>
      <c r="I14359" s="18">
        <v>1.18</v>
      </c>
      <c r="Q14359"/>
    </row>
    <row r="14360" spans="2:17" x14ac:dyDescent="0.25">
      <c r="B14360" s="18">
        <v>2013</v>
      </c>
      <c r="C14360" s="18" t="s">
        <v>2754</v>
      </c>
      <c r="D14360" s="18" t="s">
        <v>2756</v>
      </c>
      <c r="E14360" s="18" t="s">
        <v>273</v>
      </c>
      <c r="F14360" s="18" t="s">
        <v>2861</v>
      </c>
      <c r="G14360" s="18">
        <v>1464</v>
      </c>
      <c r="H14360" s="18">
        <v>0.9</v>
      </c>
      <c r="I14360" s="18">
        <v>0.96</v>
      </c>
      <c r="Q14360"/>
    </row>
    <row r="14361" spans="2:17" x14ac:dyDescent="0.25">
      <c r="B14361" s="18">
        <v>2013</v>
      </c>
      <c r="C14361" s="18" t="s">
        <v>2754</v>
      </c>
      <c r="D14361" s="18" t="s">
        <v>2756</v>
      </c>
      <c r="E14361" s="18" t="s">
        <v>273</v>
      </c>
      <c r="F14361" s="18" t="s">
        <v>2862</v>
      </c>
      <c r="G14361" s="18">
        <v>1596</v>
      </c>
      <c r="H14361" s="18">
        <v>0.64</v>
      </c>
      <c r="I14361" s="18">
        <v>0.98</v>
      </c>
      <c r="Q14361"/>
    </row>
    <row r="14362" spans="2:17" x14ac:dyDescent="0.25">
      <c r="B14362" s="18">
        <v>2013</v>
      </c>
      <c r="C14362" s="18" t="s">
        <v>2754</v>
      </c>
      <c r="D14362" s="18" t="s">
        <v>2756</v>
      </c>
      <c r="E14362" s="18" t="s">
        <v>273</v>
      </c>
      <c r="F14362" s="18" t="s">
        <v>2863</v>
      </c>
      <c r="G14362" s="18">
        <v>1416</v>
      </c>
      <c r="H14362" s="18">
        <v>0.6</v>
      </c>
      <c r="I14362" s="18">
        <v>0.97</v>
      </c>
      <c r="Q14362"/>
    </row>
    <row r="14363" spans="2:17" x14ac:dyDescent="0.25">
      <c r="B14363" s="18">
        <v>2013</v>
      </c>
      <c r="C14363" s="18" t="s">
        <v>2754</v>
      </c>
      <c r="D14363" s="18" t="s">
        <v>2756</v>
      </c>
      <c r="E14363" s="18" t="s">
        <v>273</v>
      </c>
      <c r="F14363" s="18" t="s">
        <v>2864</v>
      </c>
      <c r="G14363" s="18">
        <v>1536</v>
      </c>
      <c r="H14363" s="18">
        <v>0.78</v>
      </c>
      <c r="I14363" s="18">
        <v>1.1100000000000001</v>
      </c>
      <c r="Q14363"/>
    </row>
    <row r="14364" spans="2:17" x14ac:dyDescent="0.25">
      <c r="B14364" s="18">
        <v>2013</v>
      </c>
      <c r="C14364" s="18" t="s">
        <v>2754</v>
      </c>
      <c r="D14364" s="18" t="s">
        <v>2756</v>
      </c>
      <c r="E14364" s="18" t="s">
        <v>273</v>
      </c>
      <c r="F14364" s="18" t="s">
        <v>2865</v>
      </c>
      <c r="G14364" s="18">
        <v>1392</v>
      </c>
      <c r="H14364" s="18">
        <v>0.72</v>
      </c>
      <c r="I14364" s="18">
        <v>0.97</v>
      </c>
      <c r="Q14364"/>
    </row>
    <row r="14365" spans="2:17" x14ac:dyDescent="0.25">
      <c r="B14365" s="18">
        <v>2013</v>
      </c>
      <c r="C14365" s="18" t="s">
        <v>2754</v>
      </c>
      <c r="D14365" s="18" t="s">
        <v>2756</v>
      </c>
      <c r="E14365" s="18" t="s">
        <v>273</v>
      </c>
      <c r="F14365" s="18" t="s">
        <v>2866</v>
      </c>
      <c r="G14365" s="18">
        <v>1644</v>
      </c>
      <c r="H14365" s="18">
        <v>0.82</v>
      </c>
      <c r="I14365" s="18">
        <v>1</v>
      </c>
      <c r="Q14365"/>
    </row>
    <row r="14366" spans="2:17" x14ac:dyDescent="0.25">
      <c r="B14366" s="18">
        <v>2013</v>
      </c>
      <c r="C14366" s="18" t="s">
        <v>2754</v>
      </c>
      <c r="D14366" s="18" t="s">
        <v>2756</v>
      </c>
      <c r="E14366" s="18" t="s">
        <v>273</v>
      </c>
      <c r="F14366" s="18" t="s">
        <v>2867</v>
      </c>
      <c r="G14366" s="18">
        <v>1596</v>
      </c>
      <c r="H14366" s="18">
        <v>0.89</v>
      </c>
      <c r="I14366" s="18">
        <v>1.01</v>
      </c>
      <c r="Q14366"/>
    </row>
    <row r="14367" spans="2:17" x14ac:dyDescent="0.25">
      <c r="B14367" s="18">
        <v>2013</v>
      </c>
      <c r="C14367" s="18" t="s">
        <v>2754</v>
      </c>
      <c r="D14367" s="18" t="s">
        <v>2756</v>
      </c>
      <c r="E14367" s="18" t="s">
        <v>273</v>
      </c>
      <c r="F14367" s="18" t="s">
        <v>2868</v>
      </c>
      <c r="G14367" s="18">
        <v>1428</v>
      </c>
      <c r="H14367" s="18">
        <v>0.89</v>
      </c>
      <c r="I14367" s="18">
        <v>0.92</v>
      </c>
      <c r="Q14367"/>
    </row>
    <row r="14368" spans="2:17" x14ac:dyDescent="0.25">
      <c r="B14368" s="18">
        <v>2013</v>
      </c>
      <c r="C14368" s="18" t="s">
        <v>2754</v>
      </c>
      <c r="D14368" s="18" t="s">
        <v>2756</v>
      </c>
      <c r="E14368" s="18" t="s">
        <v>273</v>
      </c>
      <c r="F14368" s="18" t="s">
        <v>2869</v>
      </c>
      <c r="G14368" s="18">
        <v>1404</v>
      </c>
      <c r="H14368" s="18">
        <v>0.64</v>
      </c>
      <c r="I14368" s="18">
        <v>1.2</v>
      </c>
      <c r="Q14368"/>
    </row>
    <row r="14369" spans="2:17" x14ac:dyDescent="0.25">
      <c r="B14369" s="18">
        <v>2013</v>
      </c>
      <c r="C14369" s="18" t="s">
        <v>2754</v>
      </c>
      <c r="D14369" s="18" t="s">
        <v>2756</v>
      </c>
      <c r="E14369" s="18" t="s">
        <v>273</v>
      </c>
      <c r="F14369" s="18" t="s">
        <v>2870</v>
      </c>
      <c r="G14369" s="18">
        <v>1512</v>
      </c>
      <c r="H14369" s="18">
        <v>0.89</v>
      </c>
      <c r="I14369" s="18">
        <v>1.07</v>
      </c>
      <c r="Q14369"/>
    </row>
    <row r="14370" spans="2:17" x14ac:dyDescent="0.25">
      <c r="B14370" s="18">
        <v>2013</v>
      </c>
      <c r="C14370" s="18" t="s">
        <v>2754</v>
      </c>
      <c r="D14370" s="18" t="s">
        <v>2756</v>
      </c>
      <c r="E14370" s="18" t="s">
        <v>273</v>
      </c>
      <c r="F14370" s="18" t="s">
        <v>2871</v>
      </c>
      <c r="G14370" s="18">
        <v>1560</v>
      </c>
      <c r="H14370" s="18">
        <v>0.89</v>
      </c>
      <c r="I14370" s="18">
        <v>1.1599999999999999</v>
      </c>
      <c r="Q14370"/>
    </row>
    <row r="14371" spans="2:17" x14ac:dyDescent="0.25">
      <c r="B14371" s="18">
        <v>2013</v>
      </c>
      <c r="C14371" s="18" t="s">
        <v>2754</v>
      </c>
      <c r="D14371" s="18" t="s">
        <v>2756</v>
      </c>
      <c r="E14371" s="18" t="s">
        <v>273</v>
      </c>
      <c r="F14371" s="18" t="s">
        <v>4155</v>
      </c>
      <c r="G14371" s="18">
        <v>1416</v>
      </c>
      <c r="H14371" s="18">
        <v>0.9</v>
      </c>
      <c r="I14371" s="18">
        <v>1.17</v>
      </c>
      <c r="Q14371"/>
    </row>
    <row r="14372" spans="2:17" x14ac:dyDescent="0.25">
      <c r="B14372" s="18">
        <v>2013</v>
      </c>
      <c r="C14372" s="18" t="s">
        <v>2754</v>
      </c>
      <c r="D14372" s="18" t="s">
        <v>2756</v>
      </c>
      <c r="E14372" s="18" t="s">
        <v>273</v>
      </c>
      <c r="F14372" s="18" t="s">
        <v>4156</v>
      </c>
      <c r="G14372" s="18">
        <v>1428</v>
      </c>
      <c r="H14372" s="18">
        <v>0.61</v>
      </c>
      <c r="I14372" s="18">
        <v>1.1399999999999999</v>
      </c>
      <c r="Q14372"/>
    </row>
    <row r="14373" spans="2:17" x14ac:dyDescent="0.25">
      <c r="B14373" s="18">
        <v>2013</v>
      </c>
      <c r="C14373" s="18" t="s">
        <v>2754</v>
      </c>
      <c r="D14373" s="18" t="s">
        <v>2756</v>
      </c>
      <c r="E14373" s="18" t="s">
        <v>273</v>
      </c>
      <c r="F14373" s="18" t="s">
        <v>4157</v>
      </c>
      <c r="G14373" s="18">
        <v>1680</v>
      </c>
      <c r="H14373" s="18">
        <v>0.71</v>
      </c>
      <c r="I14373" s="18">
        <v>1.1000000000000001</v>
      </c>
      <c r="Q14373"/>
    </row>
    <row r="14374" spans="2:17" x14ac:dyDescent="0.25">
      <c r="B14374" s="18">
        <v>2013</v>
      </c>
      <c r="C14374" s="18" t="s">
        <v>2754</v>
      </c>
      <c r="D14374" s="18" t="s">
        <v>2756</v>
      </c>
      <c r="E14374" s="18" t="s">
        <v>273</v>
      </c>
      <c r="F14374" s="18" t="s">
        <v>4158</v>
      </c>
      <c r="G14374" s="18">
        <v>1560</v>
      </c>
      <c r="H14374" s="18">
        <v>0.87</v>
      </c>
      <c r="I14374" s="18">
        <v>1.1399999999999999</v>
      </c>
      <c r="Q14374"/>
    </row>
    <row r="14375" spans="2:17" x14ac:dyDescent="0.25">
      <c r="B14375" s="18">
        <v>2013</v>
      </c>
      <c r="C14375" s="18" t="s">
        <v>2754</v>
      </c>
      <c r="D14375" s="18" t="s">
        <v>2756</v>
      </c>
      <c r="E14375" s="18" t="s">
        <v>273</v>
      </c>
      <c r="F14375" s="18" t="s">
        <v>4159</v>
      </c>
      <c r="G14375" s="18">
        <v>1524</v>
      </c>
      <c r="H14375" s="18">
        <v>0.83</v>
      </c>
      <c r="I14375" s="18">
        <v>1.07</v>
      </c>
      <c r="Q14375"/>
    </row>
    <row r="14376" spans="2:17" x14ac:dyDescent="0.25">
      <c r="B14376" s="18">
        <v>2013</v>
      </c>
      <c r="C14376" s="18" t="s">
        <v>2754</v>
      </c>
      <c r="D14376" s="18" t="s">
        <v>2756</v>
      </c>
      <c r="E14376" s="18" t="s">
        <v>273</v>
      </c>
      <c r="F14376" s="18" t="s">
        <v>4160</v>
      </c>
      <c r="G14376" s="18">
        <v>1404</v>
      </c>
      <c r="H14376" s="18">
        <v>0.63</v>
      </c>
      <c r="I14376" s="18">
        <v>1.07</v>
      </c>
      <c r="Q14376"/>
    </row>
    <row r="14377" spans="2:17" x14ac:dyDescent="0.25">
      <c r="B14377" s="18">
        <v>2013</v>
      </c>
      <c r="C14377" s="18" t="s">
        <v>2754</v>
      </c>
      <c r="D14377" s="18" t="s">
        <v>2756</v>
      </c>
      <c r="E14377" s="18" t="s">
        <v>273</v>
      </c>
      <c r="F14377" s="18" t="s">
        <v>4161</v>
      </c>
      <c r="G14377" s="18">
        <v>1320</v>
      </c>
      <c r="H14377" s="18">
        <v>0.74</v>
      </c>
      <c r="I14377" s="18">
        <v>1.1499999999999999</v>
      </c>
      <c r="Q14377"/>
    </row>
    <row r="14378" spans="2:17" x14ac:dyDescent="0.25">
      <c r="B14378" s="18">
        <v>2013</v>
      </c>
      <c r="C14378" s="18" t="s">
        <v>2754</v>
      </c>
      <c r="D14378" s="18" t="s">
        <v>2756</v>
      </c>
      <c r="E14378" s="18" t="s">
        <v>273</v>
      </c>
      <c r="F14378" s="18" t="s">
        <v>4162</v>
      </c>
      <c r="G14378" s="18">
        <v>1620</v>
      </c>
      <c r="H14378" s="18">
        <v>0.7</v>
      </c>
      <c r="I14378" s="18">
        <v>1.1499999999999999</v>
      </c>
      <c r="Q14378"/>
    </row>
    <row r="14379" spans="2:17" x14ac:dyDescent="0.25">
      <c r="B14379" s="18">
        <v>2013</v>
      </c>
      <c r="C14379" s="18" t="s">
        <v>2754</v>
      </c>
      <c r="D14379" s="18" t="s">
        <v>2756</v>
      </c>
      <c r="E14379" s="18" t="s">
        <v>273</v>
      </c>
      <c r="F14379" s="18" t="s">
        <v>4163</v>
      </c>
      <c r="G14379" s="18">
        <v>1536</v>
      </c>
      <c r="H14379" s="18">
        <v>0.88</v>
      </c>
      <c r="I14379" s="18">
        <v>0.95</v>
      </c>
      <c r="Q14379"/>
    </row>
    <row r="14380" spans="2:17" x14ac:dyDescent="0.25">
      <c r="B14380" s="18">
        <v>2013</v>
      </c>
      <c r="C14380" s="18" t="s">
        <v>2754</v>
      </c>
      <c r="D14380" s="18" t="s">
        <v>2756</v>
      </c>
      <c r="E14380" s="18" t="s">
        <v>273</v>
      </c>
      <c r="F14380" s="18" t="s">
        <v>2872</v>
      </c>
      <c r="G14380" s="18">
        <v>1500</v>
      </c>
      <c r="H14380" s="18">
        <v>0.63</v>
      </c>
      <c r="I14380" s="18">
        <v>0.94</v>
      </c>
      <c r="Q14380"/>
    </row>
    <row r="14381" spans="2:17" x14ac:dyDescent="0.25">
      <c r="B14381" s="18">
        <v>2013</v>
      </c>
      <c r="C14381" s="18" t="s">
        <v>2754</v>
      </c>
      <c r="D14381" s="18" t="s">
        <v>2756</v>
      </c>
      <c r="E14381" s="18" t="s">
        <v>273</v>
      </c>
      <c r="F14381" s="18" t="s">
        <v>2873</v>
      </c>
      <c r="G14381" s="18">
        <v>1500</v>
      </c>
      <c r="H14381" s="18">
        <v>0.67</v>
      </c>
      <c r="I14381" s="18">
        <v>0.98</v>
      </c>
      <c r="Q14381"/>
    </row>
    <row r="14382" spans="2:17" x14ac:dyDescent="0.25">
      <c r="B14382" s="18">
        <v>2013</v>
      </c>
      <c r="C14382" s="18" t="s">
        <v>2754</v>
      </c>
      <c r="D14382" s="18" t="s">
        <v>2756</v>
      </c>
      <c r="E14382" s="18" t="s">
        <v>273</v>
      </c>
      <c r="F14382" s="18" t="s">
        <v>2874</v>
      </c>
      <c r="G14382" s="18">
        <v>1296</v>
      </c>
      <c r="H14382" s="18">
        <v>0.89</v>
      </c>
      <c r="I14382" s="18">
        <v>1.05</v>
      </c>
      <c r="Q14382"/>
    </row>
    <row r="14383" spans="2:17" x14ac:dyDescent="0.25">
      <c r="B14383" s="18">
        <v>2013</v>
      </c>
      <c r="C14383" s="18" t="s">
        <v>2754</v>
      </c>
      <c r="D14383" s="18" t="s">
        <v>2756</v>
      </c>
      <c r="E14383" s="18" t="s">
        <v>273</v>
      </c>
      <c r="F14383" s="18" t="s">
        <v>2875</v>
      </c>
      <c r="G14383" s="18">
        <v>1560</v>
      </c>
      <c r="H14383" s="18">
        <v>0.69</v>
      </c>
      <c r="I14383" s="18">
        <v>1.0900000000000001</v>
      </c>
      <c r="Q14383"/>
    </row>
    <row r="14384" spans="2:17" x14ac:dyDescent="0.25">
      <c r="B14384" s="18">
        <v>2013</v>
      </c>
      <c r="C14384" s="18" t="s">
        <v>2754</v>
      </c>
      <c r="D14384" s="18" t="s">
        <v>2756</v>
      </c>
      <c r="E14384" s="18" t="s">
        <v>273</v>
      </c>
      <c r="F14384" s="18" t="s">
        <v>2876</v>
      </c>
      <c r="G14384" s="18">
        <v>1464</v>
      </c>
      <c r="H14384" s="18">
        <v>0.63</v>
      </c>
      <c r="I14384" s="18">
        <v>0.97</v>
      </c>
      <c r="Q14384"/>
    </row>
    <row r="14385" spans="2:17" x14ac:dyDescent="0.25">
      <c r="B14385" s="18">
        <v>2013</v>
      </c>
      <c r="C14385" s="18" t="s">
        <v>2754</v>
      </c>
      <c r="D14385" s="18" t="s">
        <v>2756</v>
      </c>
      <c r="E14385" s="18" t="s">
        <v>273</v>
      </c>
      <c r="F14385" s="18" t="s">
        <v>2877</v>
      </c>
      <c r="G14385" s="18">
        <v>1248</v>
      </c>
      <c r="H14385" s="18">
        <v>0.73</v>
      </c>
      <c r="I14385" s="18">
        <v>1.02</v>
      </c>
      <c r="Q14385"/>
    </row>
    <row r="14386" spans="2:17" x14ac:dyDescent="0.25">
      <c r="B14386" s="18">
        <v>2013</v>
      </c>
      <c r="C14386" s="18" t="s">
        <v>2754</v>
      </c>
      <c r="D14386" s="18" t="s">
        <v>2756</v>
      </c>
      <c r="E14386" s="18" t="s">
        <v>273</v>
      </c>
      <c r="F14386" s="18" t="s">
        <v>2878</v>
      </c>
      <c r="G14386" s="18">
        <v>1668</v>
      </c>
      <c r="H14386" s="18">
        <v>0.88</v>
      </c>
      <c r="I14386" s="18">
        <v>1.19</v>
      </c>
      <c r="Q14386"/>
    </row>
    <row r="14387" spans="2:17" x14ac:dyDescent="0.25">
      <c r="B14387" s="18">
        <v>2013</v>
      </c>
      <c r="C14387" s="18" t="s">
        <v>2754</v>
      </c>
      <c r="D14387" s="18" t="s">
        <v>2756</v>
      </c>
      <c r="E14387" s="18" t="s">
        <v>273</v>
      </c>
      <c r="F14387" s="18" t="s">
        <v>3818</v>
      </c>
      <c r="G14387" s="18">
        <v>1548</v>
      </c>
      <c r="H14387" s="18">
        <v>0.77</v>
      </c>
      <c r="I14387" s="18">
        <v>1.1499999999999999</v>
      </c>
      <c r="Q14387"/>
    </row>
    <row r="14388" spans="2:17" x14ac:dyDescent="0.25">
      <c r="B14388" s="18">
        <v>2013</v>
      </c>
      <c r="C14388" s="18" t="s">
        <v>2754</v>
      </c>
      <c r="D14388" s="18" t="s">
        <v>2756</v>
      </c>
      <c r="E14388" s="18" t="s">
        <v>273</v>
      </c>
      <c r="F14388" s="18" t="s">
        <v>3819</v>
      </c>
      <c r="G14388" s="18">
        <v>1572</v>
      </c>
      <c r="H14388" s="18">
        <v>0.89</v>
      </c>
      <c r="I14388" s="18">
        <v>1.05</v>
      </c>
      <c r="Q14388"/>
    </row>
    <row r="14389" spans="2:17" x14ac:dyDescent="0.25">
      <c r="B14389" s="18">
        <v>2013</v>
      </c>
      <c r="C14389" s="18" t="s">
        <v>2754</v>
      </c>
      <c r="D14389" s="18" t="s">
        <v>2756</v>
      </c>
      <c r="E14389" s="18" t="s">
        <v>273</v>
      </c>
      <c r="F14389" s="18" t="s">
        <v>3820</v>
      </c>
      <c r="G14389" s="18">
        <v>1608</v>
      </c>
      <c r="H14389" s="18">
        <v>0.68</v>
      </c>
      <c r="I14389" s="18">
        <v>1.08</v>
      </c>
      <c r="Q14389"/>
    </row>
    <row r="14390" spans="2:17" x14ac:dyDescent="0.25">
      <c r="B14390" s="18">
        <v>2013</v>
      </c>
      <c r="C14390" s="18" t="s">
        <v>2754</v>
      </c>
      <c r="D14390" s="18" t="s">
        <v>2756</v>
      </c>
      <c r="E14390" s="18" t="s">
        <v>273</v>
      </c>
      <c r="F14390" s="18" t="s">
        <v>3821</v>
      </c>
      <c r="G14390" s="18">
        <v>1584</v>
      </c>
      <c r="H14390" s="18">
        <v>0.7</v>
      </c>
      <c r="I14390" s="18">
        <v>1.07</v>
      </c>
      <c r="Q14390"/>
    </row>
    <row r="14391" spans="2:17" x14ac:dyDescent="0.25">
      <c r="B14391" s="18">
        <v>2013</v>
      </c>
      <c r="C14391" s="18" t="s">
        <v>2754</v>
      </c>
      <c r="D14391" s="18" t="s">
        <v>2756</v>
      </c>
      <c r="E14391" s="18" t="s">
        <v>273</v>
      </c>
      <c r="F14391" s="18" t="s">
        <v>3822</v>
      </c>
      <c r="G14391" s="18">
        <v>1404</v>
      </c>
      <c r="H14391" s="18">
        <v>0.9</v>
      </c>
      <c r="I14391" s="18">
        <v>1.1200000000000001</v>
      </c>
      <c r="Q14391"/>
    </row>
    <row r="14392" spans="2:17" x14ac:dyDescent="0.25">
      <c r="B14392" s="18">
        <v>2013</v>
      </c>
      <c r="C14392" s="18" t="s">
        <v>2754</v>
      </c>
      <c r="D14392" s="18" t="s">
        <v>2756</v>
      </c>
      <c r="E14392" s="18" t="s">
        <v>273</v>
      </c>
      <c r="F14392" s="18" t="s">
        <v>3823</v>
      </c>
      <c r="G14392" s="18">
        <v>1560</v>
      </c>
      <c r="H14392" s="18">
        <v>0.86</v>
      </c>
      <c r="I14392" s="18">
        <v>0.95</v>
      </c>
      <c r="Q14392"/>
    </row>
    <row r="14393" spans="2:17" x14ac:dyDescent="0.25">
      <c r="B14393" s="18">
        <v>2013</v>
      </c>
      <c r="C14393" s="18" t="s">
        <v>2754</v>
      </c>
      <c r="D14393" s="18" t="s">
        <v>2756</v>
      </c>
      <c r="E14393" s="18" t="s">
        <v>273</v>
      </c>
      <c r="F14393" s="18" t="s">
        <v>3824</v>
      </c>
      <c r="G14393" s="18">
        <v>1404</v>
      </c>
      <c r="H14393" s="18">
        <v>0.66</v>
      </c>
      <c r="I14393" s="18">
        <v>1</v>
      </c>
      <c r="Q14393"/>
    </row>
    <row r="14394" spans="2:17" x14ac:dyDescent="0.25">
      <c r="B14394" s="18">
        <v>2013</v>
      </c>
      <c r="C14394" s="18" t="s">
        <v>2754</v>
      </c>
      <c r="D14394" s="18" t="s">
        <v>2756</v>
      </c>
      <c r="E14394" s="18" t="s">
        <v>273</v>
      </c>
      <c r="F14394" s="18" t="s">
        <v>4169</v>
      </c>
      <c r="G14394" s="18">
        <v>1524</v>
      </c>
      <c r="H14394" s="18">
        <v>0.77</v>
      </c>
      <c r="I14394" s="18">
        <v>0.93</v>
      </c>
      <c r="Q14394"/>
    </row>
    <row r="14395" spans="2:17" x14ac:dyDescent="0.25">
      <c r="B14395" s="18">
        <v>2013</v>
      </c>
      <c r="C14395" s="18" t="s">
        <v>2754</v>
      </c>
      <c r="D14395" s="18" t="s">
        <v>2756</v>
      </c>
      <c r="E14395" s="18" t="s">
        <v>273</v>
      </c>
      <c r="F14395" s="18" t="s">
        <v>4170</v>
      </c>
      <c r="G14395" s="18">
        <v>1404</v>
      </c>
      <c r="H14395" s="18">
        <v>0.83</v>
      </c>
      <c r="I14395" s="18">
        <v>1.1499999999999999</v>
      </c>
      <c r="Q14395"/>
    </row>
    <row r="14396" spans="2:17" x14ac:dyDescent="0.25">
      <c r="B14396" s="18">
        <v>2013</v>
      </c>
      <c r="C14396" s="18" t="s">
        <v>2754</v>
      </c>
      <c r="D14396" s="18" t="s">
        <v>2756</v>
      </c>
      <c r="E14396" s="18" t="s">
        <v>273</v>
      </c>
      <c r="F14396" s="18" t="s">
        <v>4171</v>
      </c>
      <c r="G14396" s="18">
        <v>1596</v>
      </c>
      <c r="H14396" s="18">
        <v>0.9</v>
      </c>
      <c r="I14396" s="18">
        <v>1.17</v>
      </c>
      <c r="Q14396"/>
    </row>
    <row r="14397" spans="2:17" x14ac:dyDescent="0.25">
      <c r="B14397" s="18">
        <v>2013</v>
      </c>
      <c r="C14397" s="18" t="s">
        <v>2754</v>
      </c>
      <c r="D14397" s="18" t="s">
        <v>2756</v>
      </c>
      <c r="E14397" s="18" t="s">
        <v>273</v>
      </c>
      <c r="F14397" s="18" t="s">
        <v>4172</v>
      </c>
      <c r="G14397" s="18">
        <v>1572</v>
      </c>
      <c r="H14397" s="18">
        <v>0.89</v>
      </c>
      <c r="I14397" s="18">
        <v>1.01</v>
      </c>
      <c r="Q14397"/>
    </row>
    <row r="14398" spans="2:17" x14ac:dyDescent="0.25">
      <c r="B14398" s="18">
        <v>2013</v>
      </c>
      <c r="C14398" s="18" t="s">
        <v>2754</v>
      </c>
      <c r="D14398" s="18" t="s">
        <v>2756</v>
      </c>
      <c r="E14398" s="18" t="s">
        <v>273</v>
      </c>
      <c r="F14398" s="18" t="s">
        <v>4173</v>
      </c>
      <c r="G14398" s="18">
        <v>1296</v>
      </c>
      <c r="H14398" s="18">
        <v>0.75</v>
      </c>
      <c r="I14398" s="18">
        <v>1.1399999999999999</v>
      </c>
      <c r="Q14398"/>
    </row>
    <row r="14399" spans="2:17" x14ac:dyDescent="0.25">
      <c r="B14399" s="18">
        <v>2013</v>
      </c>
      <c r="C14399" s="18" t="s">
        <v>2754</v>
      </c>
      <c r="D14399" s="18" t="s">
        <v>2756</v>
      </c>
      <c r="E14399" s="18" t="s">
        <v>2879</v>
      </c>
      <c r="F14399" s="18" t="s">
        <v>2880</v>
      </c>
      <c r="G14399" s="18">
        <v>1308</v>
      </c>
      <c r="H14399" s="18">
        <v>0.75</v>
      </c>
      <c r="I14399" s="18">
        <v>1.02</v>
      </c>
      <c r="Q14399"/>
    </row>
    <row r="14400" spans="2:17" x14ac:dyDescent="0.25">
      <c r="B14400" s="18">
        <v>2013</v>
      </c>
      <c r="C14400" s="18" t="s">
        <v>2754</v>
      </c>
      <c r="D14400" s="18" t="s">
        <v>2756</v>
      </c>
      <c r="E14400" s="18" t="s">
        <v>2879</v>
      </c>
      <c r="F14400" s="18" t="s">
        <v>2881</v>
      </c>
      <c r="G14400" s="18">
        <v>1368</v>
      </c>
      <c r="H14400" s="18">
        <v>0.8</v>
      </c>
      <c r="I14400" s="18">
        <v>1.1399999999999999</v>
      </c>
      <c r="Q14400"/>
    </row>
    <row r="14401" spans="2:17" x14ac:dyDescent="0.25">
      <c r="B14401" s="18">
        <v>2013</v>
      </c>
      <c r="C14401" s="18" t="s">
        <v>2754</v>
      </c>
      <c r="D14401" s="18" t="s">
        <v>2756</v>
      </c>
      <c r="E14401" s="18" t="s">
        <v>2879</v>
      </c>
      <c r="F14401" s="18" t="s">
        <v>2882</v>
      </c>
      <c r="G14401" s="18">
        <v>1416</v>
      </c>
      <c r="H14401" s="18">
        <v>0.83</v>
      </c>
      <c r="I14401" s="18">
        <v>1.08</v>
      </c>
      <c r="Q14401"/>
    </row>
    <row r="14402" spans="2:17" x14ac:dyDescent="0.25">
      <c r="B14402" s="18">
        <v>2013</v>
      </c>
      <c r="C14402" s="18" t="s">
        <v>2754</v>
      </c>
      <c r="D14402" s="18" t="s">
        <v>2756</v>
      </c>
      <c r="E14402" s="18" t="s">
        <v>2879</v>
      </c>
      <c r="F14402" s="18" t="s">
        <v>2883</v>
      </c>
      <c r="G14402" s="18">
        <v>1236</v>
      </c>
      <c r="H14402" s="18">
        <v>0.62</v>
      </c>
      <c r="I14402" s="18">
        <v>1.08</v>
      </c>
      <c r="Q14402"/>
    </row>
    <row r="14403" spans="2:17" x14ac:dyDescent="0.25">
      <c r="B14403" s="18">
        <v>2013</v>
      </c>
      <c r="C14403" s="18" t="s">
        <v>2754</v>
      </c>
      <c r="D14403" s="18" t="s">
        <v>2756</v>
      </c>
      <c r="E14403" s="18" t="s">
        <v>2879</v>
      </c>
      <c r="F14403" s="18" t="s">
        <v>2884</v>
      </c>
      <c r="G14403" s="18">
        <v>1272</v>
      </c>
      <c r="H14403" s="18">
        <v>0.8</v>
      </c>
      <c r="I14403" s="18">
        <v>1.1100000000000001</v>
      </c>
      <c r="Q14403"/>
    </row>
    <row r="14404" spans="2:17" x14ac:dyDescent="0.25">
      <c r="B14404" s="18">
        <v>2013</v>
      </c>
      <c r="C14404" s="18" t="s">
        <v>2754</v>
      </c>
      <c r="D14404" s="18" t="s">
        <v>2756</v>
      </c>
      <c r="E14404" s="18" t="s">
        <v>2879</v>
      </c>
      <c r="F14404" s="18" t="s">
        <v>2885</v>
      </c>
      <c r="G14404" s="18">
        <v>1272</v>
      </c>
      <c r="H14404" s="18">
        <v>0.77</v>
      </c>
      <c r="I14404" s="18">
        <v>0.92</v>
      </c>
      <c r="Q14404"/>
    </row>
    <row r="14405" spans="2:17" x14ac:dyDescent="0.25">
      <c r="B14405" s="18">
        <v>2013</v>
      </c>
      <c r="C14405" s="18" t="s">
        <v>2754</v>
      </c>
      <c r="D14405" s="18" t="s">
        <v>2756</v>
      </c>
      <c r="E14405" s="18" t="s">
        <v>2879</v>
      </c>
      <c r="F14405" s="18" t="s">
        <v>2886</v>
      </c>
      <c r="G14405" s="18">
        <v>1656</v>
      </c>
      <c r="H14405" s="18">
        <v>0.81</v>
      </c>
      <c r="I14405" s="18">
        <v>1.1499999999999999</v>
      </c>
      <c r="Q14405"/>
    </row>
    <row r="14406" spans="2:17" x14ac:dyDescent="0.25">
      <c r="B14406" s="18">
        <v>2013</v>
      </c>
      <c r="C14406" s="18" t="s">
        <v>2754</v>
      </c>
      <c r="D14406" s="18" t="s">
        <v>2756</v>
      </c>
      <c r="E14406" s="18" t="s">
        <v>2879</v>
      </c>
      <c r="F14406" s="18" t="s">
        <v>2887</v>
      </c>
      <c r="G14406" s="18">
        <v>1560</v>
      </c>
      <c r="H14406" s="18">
        <v>0.71</v>
      </c>
      <c r="I14406" s="18">
        <v>1.1299999999999999</v>
      </c>
      <c r="Q14406"/>
    </row>
    <row r="14407" spans="2:17" x14ac:dyDescent="0.25">
      <c r="B14407" s="18">
        <v>2013</v>
      </c>
      <c r="C14407" s="18" t="s">
        <v>2754</v>
      </c>
      <c r="D14407" s="18" t="s">
        <v>2756</v>
      </c>
      <c r="E14407" s="18" t="s">
        <v>2879</v>
      </c>
      <c r="F14407" s="18" t="s">
        <v>2888</v>
      </c>
      <c r="G14407" s="18">
        <v>1596</v>
      </c>
      <c r="H14407" s="18">
        <v>0.89</v>
      </c>
      <c r="I14407" s="18">
        <v>1.18</v>
      </c>
      <c r="Q14407"/>
    </row>
    <row r="14408" spans="2:17" x14ac:dyDescent="0.25">
      <c r="B14408" s="18">
        <v>2013</v>
      </c>
      <c r="C14408" s="18" t="s">
        <v>2754</v>
      </c>
      <c r="D14408" s="18" t="s">
        <v>2756</v>
      </c>
      <c r="E14408" s="18" t="s">
        <v>2879</v>
      </c>
      <c r="F14408" s="18" t="s">
        <v>2889</v>
      </c>
      <c r="G14408" s="18">
        <v>1572</v>
      </c>
      <c r="H14408" s="18">
        <v>0.89</v>
      </c>
      <c r="I14408" s="18">
        <v>1.05</v>
      </c>
      <c r="Q14408"/>
    </row>
    <row r="14409" spans="2:17" x14ac:dyDescent="0.25">
      <c r="B14409" s="18">
        <v>2013</v>
      </c>
      <c r="C14409" s="18" t="s">
        <v>2754</v>
      </c>
      <c r="D14409" s="18" t="s">
        <v>2756</v>
      </c>
      <c r="E14409" s="18" t="s">
        <v>2890</v>
      </c>
      <c r="F14409" s="18" t="s">
        <v>2891</v>
      </c>
      <c r="G14409" s="18">
        <v>1596</v>
      </c>
      <c r="H14409" s="18">
        <v>0.64</v>
      </c>
      <c r="I14409" s="18">
        <v>1.0900000000000001</v>
      </c>
      <c r="Q14409"/>
    </row>
    <row r="14410" spans="2:17" x14ac:dyDescent="0.25">
      <c r="B14410" s="18">
        <v>2013</v>
      </c>
      <c r="C14410" s="18" t="s">
        <v>2754</v>
      </c>
      <c r="D14410" s="18" t="s">
        <v>2756</v>
      </c>
      <c r="E14410" s="18" t="s">
        <v>2890</v>
      </c>
      <c r="F14410" s="18" t="s">
        <v>2892</v>
      </c>
      <c r="G14410" s="18">
        <v>1632</v>
      </c>
      <c r="H14410" s="18">
        <v>0.76</v>
      </c>
      <c r="I14410" s="18">
        <v>1.08</v>
      </c>
      <c r="Q14410"/>
    </row>
    <row r="14411" spans="2:17" x14ac:dyDescent="0.25">
      <c r="B14411" s="18">
        <v>2013</v>
      </c>
      <c r="C14411" s="18" t="s">
        <v>2754</v>
      </c>
      <c r="D14411" s="18" t="s">
        <v>2756</v>
      </c>
      <c r="E14411" s="18" t="s">
        <v>2890</v>
      </c>
      <c r="F14411" s="18" t="s">
        <v>2893</v>
      </c>
      <c r="G14411" s="18">
        <v>1236</v>
      </c>
      <c r="H14411" s="18">
        <v>0.77</v>
      </c>
      <c r="I14411" s="18">
        <v>1.1100000000000001</v>
      </c>
      <c r="Q14411"/>
    </row>
    <row r="14412" spans="2:17" x14ac:dyDescent="0.25">
      <c r="B14412" s="18">
        <v>2013</v>
      </c>
      <c r="C14412" s="18" t="s">
        <v>2754</v>
      </c>
      <c r="D14412" s="18" t="s">
        <v>2756</v>
      </c>
      <c r="E14412" s="18" t="s">
        <v>2890</v>
      </c>
      <c r="F14412" s="18" t="s">
        <v>2894</v>
      </c>
      <c r="G14412" s="18">
        <v>1236</v>
      </c>
      <c r="H14412" s="18">
        <v>0.71</v>
      </c>
      <c r="I14412" s="18">
        <v>1.1100000000000001</v>
      </c>
      <c r="Q14412"/>
    </row>
    <row r="14413" spans="2:17" x14ac:dyDescent="0.25">
      <c r="B14413" s="18">
        <v>2013</v>
      </c>
      <c r="C14413" s="18" t="s">
        <v>2754</v>
      </c>
      <c r="D14413" s="18" t="s">
        <v>2756</v>
      </c>
      <c r="E14413" s="18" t="s">
        <v>2890</v>
      </c>
      <c r="F14413" s="18" t="s">
        <v>2895</v>
      </c>
      <c r="G14413" s="18">
        <v>1488</v>
      </c>
      <c r="H14413" s="18">
        <v>0.9</v>
      </c>
      <c r="I14413" s="18">
        <v>1.1499999999999999</v>
      </c>
      <c r="Q14413"/>
    </row>
    <row r="14414" spans="2:17" x14ac:dyDescent="0.25">
      <c r="B14414" s="18">
        <v>2013</v>
      </c>
      <c r="C14414" s="18" t="s">
        <v>2754</v>
      </c>
      <c r="D14414" s="18" t="s">
        <v>2756</v>
      </c>
      <c r="E14414" s="18" t="s">
        <v>2890</v>
      </c>
      <c r="F14414" s="18" t="s">
        <v>2896</v>
      </c>
      <c r="G14414" s="18">
        <v>1572</v>
      </c>
      <c r="H14414" s="18">
        <v>0.84</v>
      </c>
      <c r="I14414" s="18">
        <v>1.06</v>
      </c>
      <c r="Q14414"/>
    </row>
    <row r="14415" spans="2:17" x14ac:dyDescent="0.25">
      <c r="B14415" s="18">
        <v>2013</v>
      </c>
      <c r="C14415" s="18" t="s">
        <v>2754</v>
      </c>
      <c r="D14415" s="18" t="s">
        <v>2756</v>
      </c>
      <c r="E14415" s="18" t="s">
        <v>2890</v>
      </c>
      <c r="F14415" s="18" t="s">
        <v>2897</v>
      </c>
      <c r="G14415" s="18">
        <v>1632</v>
      </c>
      <c r="H14415" s="18">
        <v>0.8</v>
      </c>
      <c r="I14415" s="18">
        <v>1.08</v>
      </c>
      <c r="Q14415"/>
    </row>
    <row r="14416" spans="2:17" x14ac:dyDescent="0.25">
      <c r="B14416" s="18">
        <v>2013</v>
      </c>
      <c r="C14416" s="18" t="s">
        <v>2754</v>
      </c>
      <c r="D14416" s="18" t="s">
        <v>2756</v>
      </c>
      <c r="E14416" s="18" t="s">
        <v>2890</v>
      </c>
      <c r="F14416" s="18" t="s">
        <v>2898</v>
      </c>
      <c r="G14416" s="18">
        <v>1668</v>
      </c>
      <c r="H14416" s="18">
        <v>0.81</v>
      </c>
      <c r="I14416" s="18">
        <v>1.1599999999999999</v>
      </c>
      <c r="Q14416"/>
    </row>
    <row r="14417" spans="2:17" x14ac:dyDescent="0.25">
      <c r="B14417" s="18">
        <v>2013</v>
      </c>
      <c r="C14417" s="18" t="s">
        <v>2754</v>
      </c>
      <c r="D14417" s="18" t="s">
        <v>2756</v>
      </c>
      <c r="E14417" s="18" t="s">
        <v>2890</v>
      </c>
      <c r="F14417" s="18" t="s">
        <v>2899</v>
      </c>
      <c r="G14417" s="18">
        <v>1404</v>
      </c>
      <c r="H14417" s="18">
        <v>0.83</v>
      </c>
      <c r="I14417" s="18">
        <v>0.95</v>
      </c>
      <c r="Q14417"/>
    </row>
    <row r="14418" spans="2:17" x14ac:dyDescent="0.25">
      <c r="B14418" s="18">
        <v>2013</v>
      </c>
      <c r="C14418" s="18" t="s">
        <v>2754</v>
      </c>
      <c r="D14418" s="18" t="s">
        <v>2756</v>
      </c>
      <c r="E14418" s="18" t="s">
        <v>2890</v>
      </c>
      <c r="F14418" s="18" t="s">
        <v>2900</v>
      </c>
      <c r="G14418" s="18">
        <v>1356</v>
      </c>
      <c r="H14418" s="18">
        <v>0.87</v>
      </c>
      <c r="I14418" s="18">
        <v>1.17</v>
      </c>
      <c r="Q14418"/>
    </row>
    <row r="14419" spans="2:17" x14ac:dyDescent="0.25">
      <c r="B14419" s="18">
        <v>2013</v>
      </c>
      <c r="C14419" s="18" t="s">
        <v>2754</v>
      </c>
      <c r="D14419" s="18" t="s">
        <v>2756</v>
      </c>
      <c r="E14419" s="18" t="s">
        <v>2890</v>
      </c>
      <c r="F14419" s="18" t="s">
        <v>4174</v>
      </c>
      <c r="G14419" s="18">
        <v>1356</v>
      </c>
      <c r="H14419" s="18">
        <v>0.66</v>
      </c>
      <c r="I14419" s="18">
        <v>1.07</v>
      </c>
      <c r="Q14419"/>
    </row>
    <row r="14420" spans="2:17" x14ac:dyDescent="0.25">
      <c r="B14420" s="18">
        <v>2013</v>
      </c>
      <c r="C14420" s="18" t="s">
        <v>2754</v>
      </c>
      <c r="D14420" s="18" t="s">
        <v>2756</v>
      </c>
      <c r="E14420" s="18" t="s">
        <v>2890</v>
      </c>
      <c r="F14420" s="18" t="s">
        <v>2901</v>
      </c>
      <c r="G14420" s="18">
        <v>1368</v>
      </c>
      <c r="H14420" s="18">
        <v>0.82</v>
      </c>
      <c r="I14420" s="18">
        <v>1.1299999999999999</v>
      </c>
      <c r="Q14420"/>
    </row>
    <row r="14421" spans="2:17" x14ac:dyDescent="0.25">
      <c r="B14421" s="18">
        <v>2013</v>
      </c>
      <c r="C14421" s="18" t="s">
        <v>2754</v>
      </c>
      <c r="D14421" s="18" t="s">
        <v>2756</v>
      </c>
      <c r="E14421" s="18" t="s">
        <v>2890</v>
      </c>
      <c r="F14421" s="18" t="s">
        <v>2902</v>
      </c>
      <c r="G14421" s="18">
        <v>1224</v>
      </c>
      <c r="H14421" s="18">
        <v>0.85</v>
      </c>
      <c r="I14421" s="18">
        <v>0.98</v>
      </c>
      <c r="Q14421"/>
    </row>
    <row r="14422" spans="2:17" x14ac:dyDescent="0.25">
      <c r="B14422" s="18">
        <v>2013</v>
      </c>
      <c r="C14422" s="18" t="s">
        <v>2754</v>
      </c>
      <c r="D14422" s="18" t="s">
        <v>2756</v>
      </c>
      <c r="E14422" s="18" t="s">
        <v>2890</v>
      </c>
      <c r="F14422" s="18" t="s">
        <v>2903</v>
      </c>
      <c r="G14422" s="18">
        <v>1368</v>
      </c>
      <c r="H14422" s="18">
        <v>0.76</v>
      </c>
      <c r="I14422" s="18">
        <v>0.95</v>
      </c>
      <c r="Q14422"/>
    </row>
    <row r="14423" spans="2:17" x14ac:dyDescent="0.25">
      <c r="B14423" s="18">
        <v>2013</v>
      </c>
      <c r="C14423" s="18" t="s">
        <v>2754</v>
      </c>
      <c r="D14423" s="18" t="s">
        <v>2756</v>
      </c>
      <c r="E14423" s="18" t="s">
        <v>2890</v>
      </c>
      <c r="F14423" s="18" t="s">
        <v>2904</v>
      </c>
      <c r="G14423" s="18">
        <v>1428</v>
      </c>
      <c r="H14423" s="18">
        <v>0.77</v>
      </c>
      <c r="I14423" s="18">
        <v>0.93</v>
      </c>
      <c r="Q14423"/>
    </row>
    <row r="14424" spans="2:17" x14ac:dyDescent="0.25">
      <c r="B14424" s="18">
        <v>2013</v>
      </c>
      <c r="C14424" s="18" t="s">
        <v>2754</v>
      </c>
      <c r="D14424" s="18" t="s">
        <v>2756</v>
      </c>
      <c r="E14424" s="18" t="s">
        <v>2890</v>
      </c>
      <c r="F14424" s="18" t="s">
        <v>2905</v>
      </c>
      <c r="G14424" s="18">
        <v>1608</v>
      </c>
      <c r="H14424" s="18">
        <v>0.73</v>
      </c>
      <c r="I14424" s="18">
        <v>1.04</v>
      </c>
      <c r="Q14424"/>
    </row>
    <row r="14425" spans="2:17" x14ac:dyDescent="0.25">
      <c r="B14425" s="18">
        <v>2013</v>
      </c>
      <c r="C14425" s="18" t="s">
        <v>2754</v>
      </c>
      <c r="D14425" s="18" t="s">
        <v>2756</v>
      </c>
      <c r="E14425" s="18" t="s">
        <v>2906</v>
      </c>
      <c r="F14425" s="18" t="s">
        <v>2907</v>
      </c>
      <c r="G14425" s="18">
        <v>1320</v>
      </c>
      <c r="H14425" s="18">
        <v>0.83</v>
      </c>
      <c r="I14425" s="18">
        <v>1.03</v>
      </c>
      <c r="Q14425"/>
    </row>
    <row r="14426" spans="2:17" x14ac:dyDescent="0.25">
      <c r="B14426" s="18">
        <v>2013</v>
      </c>
      <c r="C14426" s="18" t="s">
        <v>2754</v>
      </c>
      <c r="D14426" s="18" t="s">
        <v>2756</v>
      </c>
      <c r="E14426" s="18" t="s">
        <v>2906</v>
      </c>
      <c r="F14426" s="18" t="s">
        <v>2908</v>
      </c>
      <c r="G14426" s="18">
        <v>1668</v>
      </c>
      <c r="H14426" s="18">
        <v>0.81</v>
      </c>
      <c r="I14426" s="18">
        <v>1.05</v>
      </c>
      <c r="Q14426"/>
    </row>
    <row r="14427" spans="2:17" x14ac:dyDescent="0.25">
      <c r="B14427" s="18">
        <v>2013</v>
      </c>
      <c r="C14427" s="18" t="s">
        <v>2754</v>
      </c>
      <c r="D14427" s="18" t="s">
        <v>2756</v>
      </c>
      <c r="E14427" s="18" t="s">
        <v>2906</v>
      </c>
      <c r="F14427" s="18" t="s">
        <v>2909</v>
      </c>
      <c r="G14427" s="18">
        <v>1452</v>
      </c>
      <c r="H14427" s="18">
        <v>0.7</v>
      </c>
      <c r="I14427" s="18">
        <v>1.02</v>
      </c>
      <c r="Q14427"/>
    </row>
    <row r="14428" spans="2:17" x14ac:dyDescent="0.25">
      <c r="B14428" s="18">
        <v>2013</v>
      </c>
      <c r="C14428" s="18" t="s">
        <v>2754</v>
      </c>
      <c r="D14428" s="18" t="s">
        <v>2756</v>
      </c>
      <c r="E14428" s="18" t="s">
        <v>2906</v>
      </c>
      <c r="F14428" s="18" t="s">
        <v>2910</v>
      </c>
      <c r="G14428" s="18">
        <v>1608</v>
      </c>
      <c r="H14428" s="18">
        <v>0.7</v>
      </c>
      <c r="I14428" s="18">
        <v>1.17</v>
      </c>
      <c r="Q14428"/>
    </row>
    <row r="14429" spans="2:17" x14ac:dyDescent="0.25">
      <c r="B14429" s="18">
        <v>2013</v>
      </c>
      <c r="C14429" s="18" t="s">
        <v>2754</v>
      </c>
      <c r="D14429" s="18" t="s">
        <v>2756</v>
      </c>
      <c r="E14429" s="18" t="s">
        <v>2906</v>
      </c>
      <c r="F14429" s="18" t="s">
        <v>2911</v>
      </c>
      <c r="G14429" s="18">
        <v>1440</v>
      </c>
      <c r="H14429" s="18">
        <v>0.64</v>
      </c>
      <c r="I14429" s="18">
        <v>1.1100000000000001</v>
      </c>
      <c r="Q14429"/>
    </row>
    <row r="14430" spans="2:17" x14ac:dyDescent="0.25">
      <c r="B14430" s="18">
        <v>2013</v>
      </c>
      <c r="C14430" s="18" t="s">
        <v>2754</v>
      </c>
      <c r="D14430" s="18" t="s">
        <v>2756</v>
      </c>
      <c r="E14430" s="18" t="s">
        <v>2906</v>
      </c>
      <c r="F14430" s="18" t="s">
        <v>2912</v>
      </c>
      <c r="G14430" s="18">
        <v>1272</v>
      </c>
      <c r="H14430" s="18">
        <v>0.6</v>
      </c>
      <c r="I14430" s="18">
        <v>1.1000000000000001</v>
      </c>
      <c r="Q14430"/>
    </row>
    <row r="14431" spans="2:17" x14ac:dyDescent="0.25">
      <c r="B14431" s="18">
        <v>2013</v>
      </c>
      <c r="C14431" s="18" t="s">
        <v>2754</v>
      </c>
      <c r="D14431" s="18" t="s">
        <v>2756</v>
      </c>
      <c r="E14431" s="18" t="s">
        <v>2906</v>
      </c>
      <c r="F14431" s="18" t="s">
        <v>2913</v>
      </c>
      <c r="G14431" s="18">
        <v>1212</v>
      </c>
      <c r="H14431" s="18">
        <v>0.73</v>
      </c>
      <c r="I14431" s="18">
        <v>1.18</v>
      </c>
      <c r="Q14431"/>
    </row>
    <row r="14432" spans="2:17" x14ac:dyDescent="0.25">
      <c r="B14432" s="18">
        <v>2013</v>
      </c>
      <c r="C14432" s="18" t="s">
        <v>2754</v>
      </c>
      <c r="D14432" s="18" t="s">
        <v>2756</v>
      </c>
      <c r="E14432" s="18" t="s">
        <v>2906</v>
      </c>
      <c r="F14432" s="18" t="s">
        <v>2914</v>
      </c>
      <c r="G14432" s="18">
        <v>1572</v>
      </c>
      <c r="H14432" s="18">
        <v>0.89</v>
      </c>
      <c r="I14432" s="18">
        <v>1.0900000000000001</v>
      </c>
      <c r="Q14432"/>
    </row>
    <row r="14433" spans="2:17" x14ac:dyDescent="0.25">
      <c r="B14433" s="18">
        <v>2013</v>
      </c>
      <c r="C14433" s="18" t="s">
        <v>2754</v>
      </c>
      <c r="D14433" s="18" t="s">
        <v>2756</v>
      </c>
      <c r="E14433" s="18" t="s">
        <v>2906</v>
      </c>
      <c r="F14433" s="18" t="s">
        <v>2915</v>
      </c>
      <c r="G14433" s="18">
        <v>1260</v>
      </c>
      <c r="H14433" s="18">
        <v>0.74</v>
      </c>
      <c r="I14433" s="18">
        <v>1.02</v>
      </c>
      <c r="Q14433"/>
    </row>
    <row r="14434" spans="2:17" x14ac:dyDescent="0.25">
      <c r="B14434" s="18">
        <v>2013</v>
      </c>
      <c r="C14434" s="18" t="s">
        <v>2754</v>
      </c>
      <c r="D14434" s="18" t="s">
        <v>2756</v>
      </c>
      <c r="E14434" s="18" t="s">
        <v>2906</v>
      </c>
      <c r="F14434" s="18" t="s">
        <v>2916</v>
      </c>
      <c r="G14434" s="18">
        <v>1452</v>
      </c>
      <c r="H14434" s="18">
        <v>0.75</v>
      </c>
      <c r="I14434" s="18">
        <v>1.1299999999999999</v>
      </c>
      <c r="Q14434"/>
    </row>
    <row r="14435" spans="2:17" x14ac:dyDescent="0.25">
      <c r="B14435" s="18">
        <v>2013</v>
      </c>
      <c r="C14435" s="18" t="s">
        <v>2754</v>
      </c>
      <c r="D14435" s="18" t="s">
        <v>2756</v>
      </c>
      <c r="E14435" s="18" t="s">
        <v>2906</v>
      </c>
      <c r="F14435" s="18" t="s">
        <v>2917</v>
      </c>
      <c r="G14435" s="18">
        <v>1632</v>
      </c>
      <c r="H14435" s="18">
        <v>0.67</v>
      </c>
      <c r="I14435" s="18">
        <v>0.96</v>
      </c>
      <c r="Q14435"/>
    </row>
    <row r="14436" spans="2:17" x14ac:dyDescent="0.25">
      <c r="B14436" s="18">
        <v>2013</v>
      </c>
      <c r="C14436" s="18" t="s">
        <v>2754</v>
      </c>
      <c r="D14436" s="18" t="s">
        <v>2756</v>
      </c>
      <c r="E14436" s="18" t="s">
        <v>2906</v>
      </c>
      <c r="F14436" s="18" t="s">
        <v>2918</v>
      </c>
      <c r="G14436" s="18">
        <v>1344</v>
      </c>
      <c r="H14436" s="18">
        <v>0.63</v>
      </c>
      <c r="I14436" s="18">
        <v>1.1299999999999999</v>
      </c>
      <c r="Q14436"/>
    </row>
    <row r="14437" spans="2:17" x14ac:dyDescent="0.25">
      <c r="B14437" s="18">
        <v>2013</v>
      </c>
      <c r="C14437" s="18" t="s">
        <v>2754</v>
      </c>
      <c r="D14437" s="18" t="s">
        <v>2756</v>
      </c>
      <c r="E14437" s="18" t="s">
        <v>2906</v>
      </c>
      <c r="F14437" s="18" t="s">
        <v>2919</v>
      </c>
      <c r="G14437" s="18">
        <v>1260</v>
      </c>
      <c r="H14437" s="18">
        <v>0.85</v>
      </c>
      <c r="I14437" s="18">
        <v>0.96</v>
      </c>
      <c r="Q14437"/>
    </row>
    <row r="14438" spans="2:17" x14ac:dyDescent="0.25">
      <c r="B14438" s="18">
        <v>2013</v>
      </c>
      <c r="C14438" s="18" t="s">
        <v>2754</v>
      </c>
      <c r="D14438" s="18" t="s">
        <v>2756</v>
      </c>
      <c r="E14438" s="18" t="s">
        <v>2906</v>
      </c>
      <c r="F14438" s="18" t="s">
        <v>2920</v>
      </c>
      <c r="G14438" s="18">
        <v>1536</v>
      </c>
      <c r="H14438" s="18">
        <v>0.84</v>
      </c>
      <c r="I14438" s="18">
        <v>1.03</v>
      </c>
      <c r="Q14438"/>
    </row>
    <row r="14439" spans="2:17" x14ac:dyDescent="0.25">
      <c r="B14439" s="18">
        <v>2013</v>
      </c>
      <c r="C14439" s="18" t="s">
        <v>2754</v>
      </c>
      <c r="D14439" s="18" t="s">
        <v>2756</v>
      </c>
      <c r="E14439" s="18" t="s">
        <v>2921</v>
      </c>
      <c r="F14439" s="18" t="s">
        <v>2922</v>
      </c>
      <c r="G14439" s="18">
        <v>1200</v>
      </c>
      <c r="H14439" s="18">
        <v>0.79</v>
      </c>
      <c r="I14439" s="18">
        <v>0.94</v>
      </c>
      <c r="Q14439"/>
    </row>
    <row r="14440" spans="2:17" x14ac:dyDescent="0.25">
      <c r="B14440" s="18">
        <v>2013</v>
      </c>
      <c r="C14440" s="18" t="s">
        <v>2754</v>
      </c>
      <c r="D14440" s="18" t="s">
        <v>2756</v>
      </c>
      <c r="E14440" s="18" t="s">
        <v>2921</v>
      </c>
      <c r="F14440" s="18" t="s">
        <v>2923</v>
      </c>
      <c r="G14440" s="18">
        <v>1380</v>
      </c>
      <c r="H14440" s="18">
        <v>0.65</v>
      </c>
      <c r="I14440" s="18">
        <v>1.05</v>
      </c>
      <c r="Q14440"/>
    </row>
    <row r="14441" spans="2:17" x14ac:dyDescent="0.25">
      <c r="B14441" s="18">
        <v>2013</v>
      </c>
      <c r="C14441" s="18" t="s">
        <v>2754</v>
      </c>
      <c r="D14441" s="18" t="s">
        <v>2756</v>
      </c>
      <c r="E14441" s="18" t="s">
        <v>2921</v>
      </c>
      <c r="F14441" s="18" t="s">
        <v>2924</v>
      </c>
      <c r="G14441" s="18">
        <v>1548</v>
      </c>
      <c r="H14441" s="18">
        <v>0.79</v>
      </c>
      <c r="I14441" s="18">
        <v>1.0900000000000001</v>
      </c>
      <c r="Q14441"/>
    </row>
    <row r="14442" spans="2:17" x14ac:dyDescent="0.25">
      <c r="B14442" s="18">
        <v>2013</v>
      </c>
      <c r="C14442" s="18" t="s">
        <v>2754</v>
      </c>
      <c r="D14442" s="18" t="s">
        <v>2756</v>
      </c>
      <c r="E14442" s="18" t="s">
        <v>2921</v>
      </c>
      <c r="F14442" s="18" t="s">
        <v>2925</v>
      </c>
      <c r="G14442" s="18">
        <v>1656</v>
      </c>
      <c r="H14442" s="18">
        <v>0.63</v>
      </c>
      <c r="I14442" s="18">
        <v>1.18</v>
      </c>
      <c r="Q14442"/>
    </row>
    <row r="14443" spans="2:17" x14ac:dyDescent="0.25">
      <c r="B14443" s="18">
        <v>2013</v>
      </c>
      <c r="C14443" s="18" t="s">
        <v>2754</v>
      </c>
      <c r="D14443" s="18" t="s">
        <v>2756</v>
      </c>
      <c r="E14443" s="18" t="s">
        <v>2921</v>
      </c>
      <c r="F14443" s="18" t="s">
        <v>2926</v>
      </c>
      <c r="G14443" s="18">
        <v>1236</v>
      </c>
      <c r="H14443" s="18">
        <v>0.76</v>
      </c>
      <c r="I14443" s="18">
        <v>0.95</v>
      </c>
      <c r="Q14443"/>
    </row>
    <row r="14444" spans="2:17" x14ac:dyDescent="0.25">
      <c r="B14444" s="18">
        <v>2013</v>
      </c>
      <c r="C14444" s="18" t="s">
        <v>2754</v>
      </c>
      <c r="D14444" s="18" t="s">
        <v>2756</v>
      </c>
      <c r="E14444" s="18" t="s">
        <v>2921</v>
      </c>
      <c r="F14444" s="18" t="s">
        <v>2927</v>
      </c>
      <c r="G14444" s="18">
        <v>1584</v>
      </c>
      <c r="H14444" s="18">
        <v>0.66</v>
      </c>
      <c r="I14444" s="18">
        <v>0.99</v>
      </c>
      <c r="Q14444"/>
    </row>
    <row r="14445" spans="2:17" x14ac:dyDescent="0.25">
      <c r="B14445" s="18">
        <v>2013</v>
      </c>
      <c r="C14445" s="18" t="s">
        <v>2754</v>
      </c>
      <c r="D14445" s="18" t="s">
        <v>2756</v>
      </c>
      <c r="E14445" s="18" t="s">
        <v>2921</v>
      </c>
      <c r="F14445" s="18" t="s">
        <v>2928</v>
      </c>
      <c r="G14445" s="18">
        <v>1524</v>
      </c>
      <c r="H14445" s="18">
        <v>0.72</v>
      </c>
      <c r="I14445" s="18">
        <v>1.1000000000000001</v>
      </c>
      <c r="Q14445"/>
    </row>
    <row r="14446" spans="2:17" x14ac:dyDescent="0.25">
      <c r="B14446" s="18">
        <v>2013</v>
      </c>
      <c r="C14446" s="18" t="s">
        <v>2754</v>
      </c>
      <c r="D14446" s="18" t="s">
        <v>2756</v>
      </c>
      <c r="E14446" s="18" t="s">
        <v>2921</v>
      </c>
      <c r="F14446" s="18" t="s">
        <v>2929</v>
      </c>
      <c r="G14446" s="18">
        <v>1632</v>
      </c>
      <c r="H14446" s="18">
        <v>0.6</v>
      </c>
      <c r="I14446" s="18">
        <v>0.98</v>
      </c>
      <c r="Q14446"/>
    </row>
    <row r="14447" spans="2:17" x14ac:dyDescent="0.25">
      <c r="B14447" s="18">
        <v>2013</v>
      </c>
      <c r="C14447" s="18" t="s">
        <v>2754</v>
      </c>
      <c r="D14447" s="18" t="s">
        <v>2756</v>
      </c>
      <c r="E14447" s="18" t="s">
        <v>2921</v>
      </c>
      <c r="F14447" s="18" t="s">
        <v>2930</v>
      </c>
      <c r="G14447" s="18">
        <v>1536</v>
      </c>
      <c r="H14447" s="18">
        <v>0.86</v>
      </c>
      <c r="I14447" s="18">
        <v>1.07</v>
      </c>
      <c r="Q14447"/>
    </row>
    <row r="14448" spans="2:17" x14ac:dyDescent="0.25">
      <c r="B14448" s="18">
        <v>2013</v>
      </c>
      <c r="C14448" s="18" t="s">
        <v>2754</v>
      </c>
      <c r="D14448" s="18" t="s">
        <v>2756</v>
      </c>
      <c r="E14448" s="18" t="s">
        <v>2921</v>
      </c>
      <c r="F14448" s="18" t="s">
        <v>2931</v>
      </c>
      <c r="G14448" s="18">
        <v>1524</v>
      </c>
      <c r="H14448" s="18">
        <v>0.85</v>
      </c>
      <c r="I14448" s="18">
        <v>0.97</v>
      </c>
      <c r="Q14448"/>
    </row>
    <row r="14449" spans="2:17" x14ac:dyDescent="0.25">
      <c r="B14449" s="18">
        <v>2013</v>
      </c>
      <c r="C14449" s="18" t="s">
        <v>2754</v>
      </c>
      <c r="D14449" s="18" t="s">
        <v>2756</v>
      </c>
      <c r="E14449" s="18" t="s">
        <v>2921</v>
      </c>
      <c r="F14449" s="18" t="s">
        <v>2932</v>
      </c>
      <c r="G14449" s="18">
        <v>1464</v>
      </c>
      <c r="H14449" s="18">
        <v>0.77</v>
      </c>
      <c r="I14449" s="18">
        <v>1.05</v>
      </c>
      <c r="Q14449"/>
    </row>
    <row r="14450" spans="2:17" x14ac:dyDescent="0.25">
      <c r="B14450" s="18">
        <v>2013</v>
      </c>
      <c r="C14450" s="18" t="s">
        <v>2754</v>
      </c>
      <c r="D14450" s="18" t="s">
        <v>2756</v>
      </c>
      <c r="E14450" s="18" t="s">
        <v>2921</v>
      </c>
      <c r="F14450" s="18" t="s">
        <v>2933</v>
      </c>
      <c r="G14450" s="18">
        <v>1296</v>
      </c>
      <c r="H14450" s="18">
        <v>0.83</v>
      </c>
      <c r="I14450" s="18">
        <v>1.05</v>
      </c>
      <c r="Q14450"/>
    </row>
    <row r="14451" spans="2:17" x14ac:dyDescent="0.25">
      <c r="B14451" s="18">
        <v>2013</v>
      </c>
      <c r="C14451" s="18" t="s">
        <v>2754</v>
      </c>
      <c r="D14451" s="18" t="s">
        <v>2756</v>
      </c>
      <c r="E14451" s="18" t="s">
        <v>2921</v>
      </c>
      <c r="F14451" s="18" t="s">
        <v>2934</v>
      </c>
      <c r="G14451" s="18">
        <v>1344</v>
      </c>
      <c r="H14451" s="18">
        <v>0.9</v>
      </c>
      <c r="I14451" s="18">
        <v>0.92</v>
      </c>
      <c r="Q14451"/>
    </row>
    <row r="14452" spans="2:17" x14ac:dyDescent="0.25">
      <c r="B14452" s="18">
        <v>2013</v>
      </c>
      <c r="C14452" s="18" t="s">
        <v>2754</v>
      </c>
      <c r="D14452" s="18" t="s">
        <v>2756</v>
      </c>
      <c r="E14452" s="18" t="s">
        <v>2921</v>
      </c>
      <c r="F14452" s="18" t="s">
        <v>2935</v>
      </c>
      <c r="G14452" s="18">
        <v>1200</v>
      </c>
      <c r="H14452" s="18">
        <v>0.64</v>
      </c>
      <c r="I14452" s="18">
        <v>1.1000000000000001</v>
      </c>
      <c r="Q14452"/>
    </row>
    <row r="14453" spans="2:17" x14ac:dyDescent="0.25">
      <c r="B14453" s="18">
        <v>2013</v>
      </c>
      <c r="C14453" s="18" t="s">
        <v>2754</v>
      </c>
      <c r="D14453" s="18" t="s">
        <v>2756</v>
      </c>
      <c r="E14453" s="18" t="s">
        <v>2921</v>
      </c>
      <c r="F14453" s="18" t="s">
        <v>2936</v>
      </c>
      <c r="G14453" s="18">
        <v>1668</v>
      </c>
      <c r="H14453" s="18">
        <v>0.9</v>
      </c>
      <c r="I14453" s="18">
        <v>0.99</v>
      </c>
      <c r="Q14453"/>
    </row>
    <row r="14454" spans="2:17" x14ac:dyDescent="0.25">
      <c r="B14454" s="18">
        <v>2013</v>
      </c>
      <c r="C14454" s="18" t="s">
        <v>2754</v>
      </c>
      <c r="D14454" s="18" t="s">
        <v>2756</v>
      </c>
      <c r="E14454" s="18" t="s">
        <v>2921</v>
      </c>
      <c r="F14454" s="18" t="s">
        <v>2937</v>
      </c>
      <c r="G14454" s="18">
        <v>1380</v>
      </c>
      <c r="H14454" s="18">
        <v>0.66</v>
      </c>
      <c r="I14454" s="18">
        <v>1.1399999999999999</v>
      </c>
      <c r="Q14454"/>
    </row>
    <row r="14455" spans="2:17" x14ac:dyDescent="0.25">
      <c r="B14455" s="18">
        <v>2013</v>
      </c>
      <c r="C14455" s="18" t="s">
        <v>2754</v>
      </c>
      <c r="D14455" s="18" t="s">
        <v>2756</v>
      </c>
      <c r="E14455" s="18" t="s">
        <v>2921</v>
      </c>
      <c r="F14455" s="18" t="s">
        <v>2938</v>
      </c>
      <c r="G14455" s="18">
        <v>1488</v>
      </c>
      <c r="H14455" s="18">
        <v>0.78</v>
      </c>
      <c r="I14455" s="18">
        <v>1.1599999999999999</v>
      </c>
      <c r="Q14455"/>
    </row>
    <row r="14456" spans="2:17" x14ac:dyDescent="0.25">
      <c r="B14456" s="18">
        <v>2013</v>
      </c>
      <c r="C14456" s="18" t="s">
        <v>2754</v>
      </c>
      <c r="D14456" s="18" t="s">
        <v>2756</v>
      </c>
      <c r="E14456" s="18" t="s">
        <v>2921</v>
      </c>
      <c r="F14456" s="18" t="s">
        <v>2939</v>
      </c>
      <c r="G14456" s="18">
        <v>1548</v>
      </c>
      <c r="H14456" s="18">
        <v>0.7</v>
      </c>
      <c r="I14456" s="18">
        <v>1.1499999999999999</v>
      </c>
      <c r="Q14456"/>
    </row>
    <row r="14457" spans="2:17" x14ac:dyDescent="0.25">
      <c r="B14457" s="18">
        <v>2013</v>
      </c>
      <c r="C14457" s="18" t="s">
        <v>2754</v>
      </c>
      <c r="D14457" s="18" t="s">
        <v>2756</v>
      </c>
      <c r="E14457" s="18" t="s">
        <v>2921</v>
      </c>
      <c r="F14457" s="18" t="s">
        <v>2940</v>
      </c>
      <c r="G14457" s="18">
        <v>1644</v>
      </c>
      <c r="H14457" s="18">
        <v>0.68</v>
      </c>
      <c r="I14457" s="18">
        <v>0.98</v>
      </c>
      <c r="Q14457"/>
    </row>
    <row r="14458" spans="2:17" x14ac:dyDescent="0.25">
      <c r="B14458" s="18">
        <v>2013</v>
      </c>
      <c r="C14458" s="18" t="s">
        <v>2754</v>
      </c>
      <c r="D14458" s="18" t="s">
        <v>2756</v>
      </c>
      <c r="E14458" s="18" t="s">
        <v>2921</v>
      </c>
      <c r="F14458" s="18" t="s">
        <v>2941</v>
      </c>
      <c r="G14458" s="18">
        <v>1608</v>
      </c>
      <c r="H14458" s="18">
        <v>0.88</v>
      </c>
      <c r="I14458" s="18">
        <v>0.95</v>
      </c>
      <c r="Q14458"/>
    </row>
    <row r="14459" spans="2:17" x14ac:dyDescent="0.25">
      <c r="B14459" s="18">
        <v>2013</v>
      </c>
      <c r="C14459" s="18" t="s">
        <v>2754</v>
      </c>
      <c r="D14459" s="18" t="s">
        <v>2756</v>
      </c>
      <c r="E14459" s="18" t="s">
        <v>2921</v>
      </c>
      <c r="F14459" s="18" t="s">
        <v>2942</v>
      </c>
      <c r="G14459" s="18">
        <v>1212</v>
      </c>
      <c r="H14459" s="18">
        <v>0.7</v>
      </c>
      <c r="I14459" s="18">
        <v>1.05</v>
      </c>
      <c r="Q14459"/>
    </row>
    <row r="14460" spans="2:17" x14ac:dyDescent="0.25">
      <c r="B14460" s="18">
        <v>2013</v>
      </c>
      <c r="C14460" s="18" t="s">
        <v>2754</v>
      </c>
      <c r="D14460" s="18" t="s">
        <v>2756</v>
      </c>
      <c r="E14460" s="18" t="s">
        <v>2921</v>
      </c>
      <c r="F14460" s="18" t="s">
        <v>2943</v>
      </c>
      <c r="G14460" s="18">
        <v>1572</v>
      </c>
      <c r="H14460" s="18">
        <v>0.65</v>
      </c>
      <c r="I14460" s="18">
        <v>1.08</v>
      </c>
      <c r="Q14460"/>
    </row>
    <row r="14461" spans="2:17" x14ac:dyDescent="0.25">
      <c r="B14461" s="18">
        <v>2013</v>
      </c>
      <c r="C14461" s="18" t="s">
        <v>2754</v>
      </c>
      <c r="D14461" s="18" t="s">
        <v>2756</v>
      </c>
      <c r="E14461" s="18" t="s">
        <v>2921</v>
      </c>
      <c r="F14461" s="18" t="s">
        <v>2944</v>
      </c>
      <c r="G14461" s="18">
        <v>1404</v>
      </c>
      <c r="H14461" s="18">
        <v>0.73</v>
      </c>
      <c r="I14461" s="18">
        <v>1.05</v>
      </c>
      <c r="Q14461"/>
    </row>
    <row r="14462" spans="2:17" x14ac:dyDescent="0.25">
      <c r="B14462" s="18">
        <v>2013</v>
      </c>
      <c r="C14462" s="18" t="s">
        <v>2754</v>
      </c>
      <c r="D14462" s="18" t="s">
        <v>2756</v>
      </c>
      <c r="E14462" s="18" t="s">
        <v>2921</v>
      </c>
      <c r="F14462" s="18" t="s">
        <v>2945</v>
      </c>
      <c r="G14462" s="18">
        <v>1452</v>
      </c>
      <c r="H14462" s="18">
        <v>0.86</v>
      </c>
      <c r="I14462" s="18">
        <v>1.01</v>
      </c>
      <c r="Q14462"/>
    </row>
    <row r="14463" spans="2:17" x14ac:dyDescent="0.25">
      <c r="B14463" s="18">
        <v>2013</v>
      </c>
      <c r="C14463" s="18" t="s">
        <v>2754</v>
      </c>
      <c r="D14463" s="18" t="s">
        <v>2756</v>
      </c>
      <c r="E14463" s="18" t="s">
        <v>2921</v>
      </c>
      <c r="F14463" s="18" t="s">
        <v>2946</v>
      </c>
      <c r="G14463" s="18">
        <v>1596</v>
      </c>
      <c r="H14463" s="18">
        <v>0.73</v>
      </c>
      <c r="I14463" s="18">
        <v>0.96</v>
      </c>
      <c r="Q14463"/>
    </row>
    <row r="14464" spans="2:17" x14ac:dyDescent="0.25">
      <c r="B14464" s="18">
        <v>2013</v>
      </c>
      <c r="C14464" s="18" t="s">
        <v>2754</v>
      </c>
      <c r="D14464" s="18" t="s">
        <v>2756</v>
      </c>
      <c r="E14464" s="18" t="s">
        <v>2921</v>
      </c>
      <c r="F14464" s="18" t="s">
        <v>2947</v>
      </c>
      <c r="G14464" s="18">
        <v>1392</v>
      </c>
      <c r="H14464" s="18">
        <v>0.64</v>
      </c>
      <c r="I14464" s="18">
        <v>1.08</v>
      </c>
      <c r="Q14464"/>
    </row>
    <row r="14465" spans="2:17" x14ac:dyDescent="0.25">
      <c r="B14465" s="18">
        <v>2013</v>
      </c>
      <c r="C14465" s="18" t="s">
        <v>2754</v>
      </c>
      <c r="D14465" s="18" t="s">
        <v>2756</v>
      </c>
      <c r="E14465" s="18" t="s">
        <v>2921</v>
      </c>
      <c r="F14465" s="18" t="s">
        <v>2948</v>
      </c>
      <c r="G14465" s="18">
        <v>1308</v>
      </c>
      <c r="H14465" s="18">
        <v>0.88</v>
      </c>
      <c r="I14465" s="18">
        <v>1.02</v>
      </c>
      <c r="Q14465"/>
    </row>
    <row r="14466" spans="2:17" x14ac:dyDescent="0.25">
      <c r="B14466" s="18">
        <v>2013</v>
      </c>
      <c r="C14466" s="18" t="s">
        <v>2754</v>
      </c>
      <c r="D14466" s="18" t="s">
        <v>2756</v>
      </c>
      <c r="E14466" s="18" t="s">
        <v>2921</v>
      </c>
      <c r="F14466" s="18" t="s">
        <v>2949</v>
      </c>
      <c r="G14466" s="18">
        <v>1428</v>
      </c>
      <c r="H14466" s="18">
        <v>0.63</v>
      </c>
      <c r="I14466" s="18">
        <v>1.1599999999999999</v>
      </c>
      <c r="Q14466"/>
    </row>
    <row r="14467" spans="2:17" x14ac:dyDescent="0.25">
      <c r="B14467" s="18">
        <v>2013</v>
      </c>
      <c r="C14467" s="18" t="s">
        <v>2754</v>
      </c>
      <c r="D14467" s="18" t="s">
        <v>2756</v>
      </c>
      <c r="E14467" s="18" t="s">
        <v>2921</v>
      </c>
      <c r="F14467" s="18" t="s">
        <v>2950</v>
      </c>
      <c r="G14467" s="18">
        <v>1248</v>
      </c>
      <c r="H14467" s="18">
        <v>0.68</v>
      </c>
      <c r="I14467" s="18">
        <v>1.19</v>
      </c>
      <c r="Q14467"/>
    </row>
    <row r="14468" spans="2:17" x14ac:dyDescent="0.25">
      <c r="B14468" s="18">
        <v>2013</v>
      </c>
      <c r="C14468" s="18" t="s">
        <v>2754</v>
      </c>
      <c r="D14468" s="18" t="s">
        <v>2756</v>
      </c>
      <c r="E14468" s="18" t="s">
        <v>2921</v>
      </c>
      <c r="F14468" s="18" t="s">
        <v>2951</v>
      </c>
      <c r="G14468" s="18">
        <v>1680</v>
      </c>
      <c r="H14468" s="18">
        <v>0.81</v>
      </c>
      <c r="I14468" s="18">
        <v>0.94</v>
      </c>
      <c r="Q14468"/>
    </row>
    <row r="14469" spans="2:17" x14ac:dyDescent="0.25">
      <c r="B14469" s="18">
        <v>2013</v>
      </c>
      <c r="C14469" s="18" t="s">
        <v>2754</v>
      </c>
      <c r="D14469" s="18" t="s">
        <v>2756</v>
      </c>
      <c r="E14469" s="18" t="s">
        <v>2921</v>
      </c>
      <c r="F14469" s="18" t="s">
        <v>2952</v>
      </c>
      <c r="G14469" s="18">
        <v>1644</v>
      </c>
      <c r="H14469" s="18">
        <v>0.89</v>
      </c>
      <c r="I14469" s="18">
        <v>0.98</v>
      </c>
      <c r="Q14469"/>
    </row>
    <row r="14470" spans="2:17" x14ac:dyDescent="0.25">
      <c r="B14470" s="18">
        <v>2013</v>
      </c>
      <c r="C14470" s="18" t="s">
        <v>2754</v>
      </c>
      <c r="D14470" s="18" t="s">
        <v>2756</v>
      </c>
      <c r="E14470" s="18" t="s">
        <v>2921</v>
      </c>
      <c r="F14470" s="18" t="s">
        <v>2953</v>
      </c>
      <c r="G14470" s="18">
        <v>1200</v>
      </c>
      <c r="H14470" s="18">
        <v>0.7</v>
      </c>
      <c r="I14470" s="18">
        <v>1.1200000000000001</v>
      </c>
      <c r="Q14470"/>
    </row>
    <row r="14471" spans="2:17" x14ac:dyDescent="0.25">
      <c r="B14471" s="18">
        <v>2013</v>
      </c>
      <c r="C14471" s="18" t="s">
        <v>2754</v>
      </c>
      <c r="D14471" s="18" t="s">
        <v>2756</v>
      </c>
      <c r="E14471" s="18" t="s">
        <v>2921</v>
      </c>
      <c r="F14471" s="18" t="s">
        <v>2954</v>
      </c>
      <c r="G14471" s="18">
        <v>1224</v>
      </c>
      <c r="H14471" s="18">
        <v>0.74</v>
      </c>
      <c r="I14471" s="18">
        <v>1.1499999999999999</v>
      </c>
      <c r="Q14471"/>
    </row>
    <row r="14472" spans="2:17" x14ac:dyDescent="0.25">
      <c r="B14472" s="18">
        <v>2013</v>
      </c>
      <c r="C14472" s="18" t="s">
        <v>2754</v>
      </c>
      <c r="D14472" s="18" t="s">
        <v>2756</v>
      </c>
      <c r="E14472" s="18" t="s">
        <v>2921</v>
      </c>
      <c r="F14472" s="18" t="s">
        <v>2955</v>
      </c>
      <c r="G14472" s="18">
        <v>1356</v>
      </c>
      <c r="H14472" s="18">
        <v>0.62</v>
      </c>
      <c r="I14472" s="18">
        <v>1.18</v>
      </c>
      <c r="Q14472"/>
    </row>
    <row r="14473" spans="2:17" x14ac:dyDescent="0.25">
      <c r="B14473" s="18">
        <v>2013</v>
      </c>
      <c r="C14473" s="18" t="s">
        <v>2754</v>
      </c>
      <c r="D14473" s="18" t="s">
        <v>2756</v>
      </c>
      <c r="E14473" s="18" t="s">
        <v>2921</v>
      </c>
      <c r="F14473" s="18" t="s">
        <v>2956</v>
      </c>
      <c r="G14473" s="18">
        <v>1428</v>
      </c>
      <c r="H14473" s="18">
        <v>0.77</v>
      </c>
      <c r="I14473" s="18">
        <v>0.97</v>
      </c>
      <c r="Q14473"/>
    </row>
    <row r="14474" spans="2:17" x14ac:dyDescent="0.25">
      <c r="B14474" s="18">
        <v>2013</v>
      </c>
      <c r="C14474" s="18" t="s">
        <v>2754</v>
      </c>
      <c r="D14474" s="18" t="s">
        <v>2756</v>
      </c>
      <c r="E14474" s="18" t="s">
        <v>2921</v>
      </c>
      <c r="F14474" s="18" t="s">
        <v>2957</v>
      </c>
      <c r="G14474" s="18">
        <v>1224</v>
      </c>
      <c r="H14474" s="18">
        <v>0.82</v>
      </c>
      <c r="I14474" s="18">
        <v>0.97</v>
      </c>
      <c r="Q14474"/>
    </row>
    <row r="14475" spans="2:17" x14ac:dyDescent="0.25">
      <c r="B14475" s="18">
        <v>2013</v>
      </c>
      <c r="C14475" s="18" t="s">
        <v>2754</v>
      </c>
      <c r="D14475" s="18" t="s">
        <v>2756</v>
      </c>
      <c r="E14475" s="18" t="s">
        <v>2921</v>
      </c>
      <c r="F14475" s="18" t="s">
        <v>2958</v>
      </c>
      <c r="G14475" s="18">
        <v>1512</v>
      </c>
      <c r="H14475" s="18">
        <v>0.6</v>
      </c>
      <c r="I14475" s="18">
        <v>1.02</v>
      </c>
      <c r="Q14475"/>
    </row>
    <row r="14476" spans="2:17" x14ac:dyDescent="0.25">
      <c r="B14476" s="18">
        <v>2013</v>
      </c>
      <c r="C14476" s="18" t="s">
        <v>2754</v>
      </c>
      <c r="D14476" s="18" t="s">
        <v>2756</v>
      </c>
      <c r="E14476" s="18" t="s">
        <v>2921</v>
      </c>
      <c r="F14476" s="18" t="s">
        <v>2959</v>
      </c>
      <c r="G14476" s="18">
        <v>1296</v>
      </c>
      <c r="H14476" s="18">
        <v>0.81</v>
      </c>
      <c r="I14476" s="18">
        <v>1.2</v>
      </c>
      <c r="Q14476"/>
    </row>
    <row r="14477" spans="2:17" x14ac:dyDescent="0.25">
      <c r="B14477" s="18">
        <v>2013</v>
      </c>
      <c r="C14477" s="18" t="s">
        <v>2754</v>
      </c>
      <c r="D14477" s="18" t="s">
        <v>2756</v>
      </c>
      <c r="E14477" s="18" t="s">
        <v>2921</v>
      </c>
      <c r="F14477" s="18" t="s">
        <v>2960</v>
      </c>
      <c r="G14477" s="18">
        <v>1308</v>
      </c>
      <c r="H14477" s="18">
        <v>0.72</v>
      </c>
      <c r="I14477" s="18">
        <v>1.1000000000000001</v>
      </c>
      <c r="Q14477"/>
    </row>
    <row r="14478" spans="2:17" x14ac:dyDescent="0.25">
      <c r="B14478" s="18">
        <v>2013</v>
      </c>
      <c r="C14478" s="18" t="s">
        <v>2754</v>
      </c>
      <c r="D14478" s="18" t="s">
        <v>2756</v>
      </c>
      <c r="E14478" s="18" t="s">
        <v>2921</v>
      </c>
      <c r="F14478" s="18" t="s">
        <v>2961</v>
      </c>
      <c r="G14478" s="18">
        <v>1236</v>
      </c>
      <c r="H14478" s="18">
        <v>0.8</v>
      </c>
      <c r="I14478" s="18">
        <v>1.07</v>
      </c>
      <c r="Q14478"/>
    </row>
    <row r="14479" spans="2:17" x14ac:dyDescent="0.25">
      <c r="B14479" s="18">
        <v>2013</v>
      </c>
      <c r="C14479" s="18" t="s">
        <v>2754</v>
      </c>
      <c r="D14479" s="18" t="s">
        <v>2756</v>
      </c>
      <c r="E14479" s="18" t="s">
        <v>2921</v>
      </c>
      <c r="F14479" s="18" t="s">
        <v>2962</v>
      </c>
      <c r="G14479" s="18">
        <v>1632</v>
      </c>
      <c r="H14479" s="18">
        <v>0.72</v>
      </c>
      <c r="I14479" s="18">
        <v>0.99</v>
      </c>
      <c r="Q14479"/>
    </row>
    <row r="14480" spans="2:17" x14ac:dyDescent="0.25">
      <c r="B14480" s="18">
        <v>2013</v>
      </c>
      <c r="C14480" s="18" t="s">
        <v>2754</v>
      </c>
      <c r="D14480" s="18" t="s">
        <v>2756</v>
      </c>
      <c r="E14480" s="18" t="s">
        <v>2921</v>
      </c>
      <c r="F14480" s="18" t="s">
        <v>2963</v>
      </c>
      <c r="G14480" s="18">
        <v>1284</v>
      </c>
      <c r="H14480" s="18">
        <v>0.8</v>
      </c>
      <c r="I14480" s="18">
        <v>0.97</v>
      </c>
      <c r="Q14480"/>
    </row>
    <row r="14481" spans="2:17" x14ac:dyDescent="0.25">
      <c r="B14481" s="18">
        <v>2013</v>
      </c>
      <c r="C14481" s="18" t="s">
        <v>2754</v>
      </c>
      <c r="D14481" s="18" t="s">
        <v>2756</v>
      </c>
      <c r="E14481" s="18" t="s">
        <v>2921</v>
      </c>
      <c r="F14481" s="18" t="s">
        <v>2964</v>
      </c>
      <c r="G14481" s="18">
        <v>1608</v>
      </c>
      <c r="H14481" s="18">
        <v>0.68</v>
      </c>
      <c r="I14481" s="18">
        <v>1.06</v>
      </c>
      <c r="Q14481"/>
    </row>
    <row r="14482" spans="2:17" x14ac:dyDescent="0.25">
      <c r="B14482" s="18">
        <v>2013</v>
      </c>
      <c r="C14482" s="18" t="s">
        <v>2754</v>
      </c>
      <c r="D14482" s="18" t="s">
        <v>2756</v>
      </c>
      <c r="E14482" s="18" t="s">
        <v>2921</v>
      </c>
      <c r="F14482" s="18" t="s">
        <v>2965</v>
      </c>
      <c r="G14482" s="18">
        <v>1584</v>
      </c>
      <c r="H14482" s="18">
        <v>0.87</v>
      </c>
      <c r="I14482" s="18">
        <v>1.1100000000000001</v>
      </c>
      <c r="Q14482"/>
    </row>
    <row r="14483" spans="2:17" x14ac:dyDescent="0.25">
      <c r="B14483" s="18">
        <v>2013</v>
      </c>
      <c r="C14483" s="18" t="s">
        <v>2754</v>
      </c>
      <c r="D14483" s="18" t="s">
        <v>2756</v>
      </c>
      <c r="E14483" s="18" t="s">
        <v>2921</v>
      </c>
      <c r="F14483" s="18" t="s">
        <v>2966</v>
      </c>
      <c r="G14483" s="18">
        <v>1332</v>
      </c>
      <c r="H14483" s="18">
        <v>0.9</v>
      </c>
      <c r="I14483" s="18">
        <v>1.2</v>
      </c>
      <c r="Q14483"/>
    </row>
    <row r="14484" spans="2:17" x14ac:dyDescent="0.25">
      <c r="B14484" s="18">
        <v>2013</v>
      </c>
      <c r="C14484" s="18" t="s">
        <v>2754</v>
      </c>
      <c r="D14484" s="18" t="s">
        <v>2756</v>
      </c>
      <c r="E14484" s="18" t="s">
        <v>2921</v>
      </c>
      <c r="F14484" s="18" t="s">
        <v>2967</v>
      </c>
      <c r="G14484" s="18">
        <v>1596</v>
      </c>
      <c r="H14484" s="18">
        <v>0.68</v>
      </c>
      <c r="I14484" s="18">
        <v>1.1399999999999999</v>
      </c>
      <c r="Q14484"/>
    </row>
    <row r="14485" spans="2:17" x14ac:dyDescent="0.25">
      <c r="B14485" s="18">
        <v>2013</v>
      </c>
      <c r="C14485" s="18" t="s">
        <v>2754</v>
      </c>
      <c r="D14485" s="18" t="s">
        <v>2756</v>
      </c>
      <c r="E14485" s="18" t="s">
        <v>2921</v>
      </c>
      <c r="F14485" s="18" t="s">
        <v>2968</v>
      </c>
      <c r="G14485" s="18">
        <v>1620</v>
      </c>
      <c r="H14485" s="18">
        <v>0.62</v>
      </c>
      <c r="I14485" s="18">
        <v>1.1000000000000001</v>
      </c>
      <c r="Q14485"/>
    </row>
    <row r="14486" spans="2:17" x14ac:dyDescent="0.25">
      <c r="B14486" s="18">
        <v>2013</v>
      </c>
      <c r="C14486" s="18" t="s">
        <v>2754</v>
      </c>
      <c r="D14486" s="18" t="s">
        <v>2756</v>
      </c>
      <c r="E14486" s="18" t="s">
        <v>2921</v>
      </c>
      <c r="F14486" s="18" t="s">
        <v>2969</v>
      </c>
      <c r="G14486" s="18">
        <v>1296</v>
      </c>
      <c r="H14486" s="18">
        <v>0.83</v>
      </c>
      <c r="I14486" s="18">
        <v>1.07</v>
      </c>
      <c r="Q14486"/>
    </row>
    <row r="14487" spans="2:17" x14ac:dyDescent="0.25">
      <c r="B14487" s="18">
        <v>2013</v>
      </c>
      <c r="C14487" s="18" t="s">
        <v>2754</v>
      </c>
      <c r="D14487" s="18" t="s">
        <v>2756</v>
      </c>
      <c r="E14487" s="18" t="s">
        <v>2921</v>
      </c>
      <c r="F14487" s="18" t="s">
        <v>2970</v>
      </c>
      <c r="G14487" s="18">
        <v>1212</v>
      </c>
      <c r="H14487" s="18">
        <v>0.88</v>
      </c>
      <c r="I14487" s="18">
        <v>1</v>
      </c>
      <c r="Q14487"/>
    </row>
    <row r="14488" spans="2:17" x14ac:dyDescent="0.25">
      <c r="B14488" s="18">
        <v>2013</v>
      </c>
      <c r="C14488" s="18" t="s">
        <v>2754</v>
      </c>
      <c r="D14488" s="18" t="s">
        <v>2756</v>
      </c>
      <c r="E14488" s="18" t="s">
        <v>2921</v>
      </c>
      <c r="F14488" s="18" t="s">
        <v>2971</v>
      </c>
      <c r="G14488" s="18">
        <v>1632</v>
      </c>
      <c r="H14488" s="18">
        <v>0.88</v>
      </c>
      <c r="I14488" s="18">
        <v>1.18</v>
      </c>
      <c r="Q14488"/>
    </row>
    <row r="14489" spans="2:17" x14ac:dyDescent="0.25">
      <c r="B14489" s="18">
        <v>2013</v>
      </c>
      <c r="C14489" s="18" t="s">
        <v>2754</v>
      </c>
      <c r="D14489" s="18" t="s">
        <v>2756</v>
      </c>
      <c r="E14489" s="18" t="s">
        <v>2921</v>
      </c>
      <c r="F14489" s="18" t="s">
        <v>2972</v>
      </c>
      <c r="G14489" s="18">
        <v>1272</v>
      </c>
      <c r="H14489" s="18">
        <v>0.74</v>
      </c>
      <c r="I14489" s="18">
        <v>1.1000000000000001</v>
      </c>
      <c r="Q14489"/>
    </row>
    <row r="14490" spans="2:17" x14ac:dyDescent="0.25">
      <c r="B14490" s="18">
        <v>2013</v>
      </c>
      <c r="C14490" s="18" t="s">
        <v>2754</v>
      </c>
      <c r="D14490" s="18" t="s">
        <v>2756</v>
      </c>
      <c r="E14490" s="18" t="s">
        <v>2921</v>
      </c>
      <c r="F14490" s="18" t="s">
        <v>2973</v>
      </c>
      <c r="G14490" s="18">
        <v>1260</v>
      </c>
      <c r="H14490" s="18">
        <v>0.82</v>
      </c>
      <c r="I14490" s="18">
        <v>1.01</v>
      </c>
      <c r="Q14490"/>
    </row>
    <row r="14491" spans="2:17" x14ac:dyDescent="0.25">
      <c r="B14491" s="18">
        <v>2013</v>
      </c>
      <c r="C14491" s="18" t="s">
        <v>2754</v>
      </c>
      <c r="D14491" s="18" t="s">
        <v>2756</v>
      </c>
      <c r="E14491" s="18" t="s">
        <v>2921</v>
      </c>
      <c r="F14491" s="18" t="s">
        <v>2974</v>
      </c>
      <c r="G14491" s="18">
        <v>1380</v>
      </c>
      <c r="H14491" s="18">
        <v>0.63</v>
      </c>
      <c r="I14491" s="18">
        <v>1.18</v>
      </c>
      <c r="Q14491"/>
    </row>
    <row r="14492" spans="2:17" x14ac:dyDescent="0.25">
      <c r="B14492" s="18">
        <v>2013</v>
      </c>
      <c r="C14492" s="18" t="s">
        <v>2754</v>
      </c>
      <c r="D14492" s="18" t="s">
        <v>2756</v>
      </c>
      <c r="E14492" s="18" t="s">
        <v>2921</v>
      </c>
      <c r="F14492" s="18" t="s">
        <v>2975</v>
      </c>
      <c r="G14492" s="18">
        <v>1488</v>
      </c>
      <c r="H14492" s="18">
        <v>0.83</v>
      </c>
      <c r="I14492" s="18">
        <v>1.18</v>
      </c>
      <c r="Q14492"/>
    </row>
    <row r="14493" spans="2:17" x14ac:dyDescent="0.25">
      <c r="B14493" s="18">
        <v>2013</v>
      </c>
      <c r="C14493" s="18" t="s">
        <v>2754</v>
      </c>
      <c r="D14493" s="18" t="s">
        <v>2756</v>
      </c>
      <c r="E14493" s="18" t="s">
        <v>2921</v>
      </c>
      <c r="F14493" s="18" t="s">
        <v>2976</v>
      </c>
      <c r="G14493" s="18">
        <v>1200</v>
      </c>
      <c r="H14493" s="18">
        <v>0.61</v>
      </c>
      <c r="I14493" s="18">
        <v>1.03</v>
      </c>
      <c r="Q14493"/>
    </row>
    <row r="14494" spans="2:17" x14ac:dyDescent="0.25">
      <c r="B14494" s="18">
        <v>2013</v>
      </c>
      <c r="C14494" s="18" t="s">
        <v>2754</v>
      </c>
      <c r="D14494" s="18" t="s">
        <v>2756</v>
      </c>
      <c r="E14494" s="18" t="s">
        <v>2921</v>
      </c>
      <c r="F14494" s="18" t="s">
        <v>2977</v>
      </c>
      <c r="G14494" s="18">
        <v>1212</v>
      </c>
      <c r="H14494" s="18">
        <v>0.79</v>
      </c>
      <c r="I14494" s="18">
        <v>1</v>
      </c>
      <c r="Q14494"/>
    </row>
    <row r="14495" spans="2:17" x14ac:dyDescent="0.25">
      <c r="B14495" s="18">
        <v>2013</v>
      </c>
      <c r="C14495" s="18" t="s">
        <v>2754</v>
      </c>
      <c r="D14495" s="18" t="s">
        <v>2756</v>
      </c>
      <c r="E14495" s="18" t="s">
        <v>2921</v>
      </c>
      <c r="F14495" s="18" t="s">
        <v>2978</v>
      </c>
      <c r="G14495" s="18">
        <v>1512</v>
      </c>
      <c r="H14495" s="18">
        <v>0.7</v>
      </c>
      <c r="I14495" s="18">
        <v>1.1299999999999999</v>
      </c>
      <c r="Q14495"/>
    </row>
    <row r="14496" spans="2:17" x14ac:dyDescent="0.25">
      <c r="B14496" s="18">
        <v>2013</v>
      </c>
      <c r="C14496" s="18" t="s">
        <v>2754</v>
      </c>
      <c r="D14496" s="18" t="s">
        <v>2756</v>
      </c>
      <c r="E14496" s="18" t="s">
        <v>2921</v>
      </c>
      <c r="F14496" s="18" t="s">
        <v>2979</v>
      </c>
      <c r="G14496" s="18">
        <v>1680</v>
      </c>
      <c r="H14496" s="18">
        <v>0.79</v>
      </c>
      <c r="I14496" s="18">
        <v>1.1299999999999999</v>
      </c>
      <c r="Q14496"/>
    </row>
    <row r="14497" spans="2:17" x14ac:dyDescent="0.25">
      <c r="B14497" s="18">
        <v>2013</v>
      </c>
      <c r="C14497" s="18" t="s">
        <v>2754</v>
      </c>
      <c r="D14497" s="18" t="s">
        <v>2756</v>
      </c>
      <c r="E14497" s="18" t="s">
        <v>2921</v>
      </c>
      <c r="F14497" s="18" t="s">
        <v>2980</v>
      </c>
      <c r="G14497" s="18">
        <v>1224</v>
      </c>
      <c r="H14497" s="18">
        <v>0.69</v>
      </c>
      <c r="I14497" s="18">
        <v>0.95</v>
      </c>
      <c r="Q14497"/>
    </row>
    <row r="14498" spans="2:17" x14ac:dyDescent="0.25">
      <c r="B14498" s="18">
        <v>2013</v>
      </c>
      <c r="C14498" s="18" t="s">
        <v>2754</v>
      </c>
      <c r="D14498" s="18" t="s">
        <v>2756</v>
      </c>
      <c r="E14498" s="18" t="s">
        <v>2921</v>
      </c>
      <c r="F14498" s="18" t="s">
        <v>2981</v>
      </c>
      <c r="G14498" s="18">
        <v>1416</v>
      </c>
      <c r="H14498" s="18">
        <v>0.89</v>
      </c>
      <c r="I14498" s="18">
        <v>1.19</v>
      </c>
      <c r="Q14498"/>
    </row>
    <row r="14499" spans="2:17" x14ac:dyDescent="0.25">
      <c r="B14499" s="18">
        <v>2013</v>
      </c>
      <c r="C14499" s="18" t="s">
        <v>2754</v>
      </c>
      <c r="D14499" s="18" t="s">
        <v>2756</v>
      </c>
      <c r="E14499" s="18" t="s">
        <v>2921</v>
      </c>
      <c r="F14499" s="18" t="s">
        <v>2982</v>
      </c>
      <c r="G14499" s="18">
        <v>1200</v>
      </c>
      <c r="H14499" s="18">
        <v>0.68</v>
      </c>
      <c r="I14499" s="18">
        <v>0.93</v>
      </c>
      <c r="Q14499"/>
    </row>
    <row r="14500" spans="2:17" x14ac:dyDescent="0.25">
      <c r="B14500" s="18">
        <v>2013</v>
      </c>
      <c r="C14500" s="18" t="s">
        <v>2754</v>
      </c>
      <c r="D14500" s="18" t="s">
        <v>2756</v>
      </c>
      <c r="E14500" s="18" t="s">
        <v>2921</v>
      </c>
      <c r="F14500" s="18" t="s">
        <v>2983</v>
      </c>
      <c r="G14500" s="18">
        <v>1428</v>
      </c>
      <c r="H14500" s="18">
        <v>0.86</v>
      </c>
      <c r="I14500" s="18">
        <v>1.08</v>
      </c>
      <c r="Q14500"/>
    </row>
    <row r="14501" spans="2:17" x14ac:dyDescent="0.25">
      <c r="B14501" s="18">
        <v>2013</v>
      </c>
      <c r="C14501" s="18" t="s">
        <v>2754</v>
      </c>
      <c r="D14501" s="18" t="s">
        <v>2756</v>
      </c>
      <c r="E14501" s="18" t="s">
        <v>2921</v>
      </c>
      <c r="F14501" s="18" t="s">
        <v>2984</v>
      </c>
      <c r="G14501" s="18">
        <v>1572</v>
      </c>
      <c r="H14501" s="18">
        <v>0.63</v>
      </c>
      <c r="I14501" s="18">
        <v>1.2</v>
      </c>
      <c r="Q14501"/>
    </row>
    <row r="14502" spans="2:17" x14ac:dyDescent="0.25">
      <c r="B14502" s="18">
        <v>2013</v>
      </c>
      <c r="C14502" s="18" t="s">
        <v>2754</v>
      </c>
      <c r="D14502" s="18" t="s">
        <v>2756</v>
      </c>
      <c r="E14502" s="18" t="s">
        <v>2921</v>
      </c>
      <c r="F14502" s="18" t="s">
        <v>4177</v>
      </c>
      <c r="G14502" s="18">
        <v>1380</v>
      </c>
      <c r="H14502" s="18">
        <v>0.8</v>
      </c>
      <c r="I14502" s="18">
        <v>1.02</v>
      </c>
      <c r="Q14502"/>
    </row>
    <row r="14503" spans="2:17" x14ac:dyDescent="0.25">
      <c r="B14503" s="18">
        <v>2013</v>
      </c>
      <c r="C14503" s="18" t="s">
        <v>2754</v>
      </c>
      <c r="D14503" s="18" t="s">
        <v>2756</v>
      </c>
      <c r="E14503" s="18" t="s">
        <v>2921</v>
      </c>
      <c r="F14503" s="18" t="s">
        <v>2985</v>
      </c>
      <c r="G14503" s="18">
        <v>1248</v>
      </c>
      <c r="H14503" s="18">
        <v>0.77</v>
      </c>
      <c r="I14503" s="18">
        <v>1.18</v>
      </c>
      <c r="Q14503"/>
    </row>
    <row r="14504" spans="2:17" x14ac:dyDescent="0.25">
      <c r="B14504" s="18">
        <v>2013</v>
      </c>
      <c r="C14504" s="18" t="s">
        <v>2754</v>
      </c>
      <c r="D14504" s="18" t="s">
        <v>2756</v>
      </c>
      <c r="E14504" s="18" t="s">
        <v>2921</v>
      </c>
      <c r="F14504" s="18" t="s">
        <v>2986</v>
      </c>
      <c r="G14504" s="18">
        <v>1572</v>
      </c>
      <c r="H14504" s="18">
        <v>0.78</v>
      </c>
      <c r="I14504" s="18">
        <v>1.1299999999999999</v>
      </c>
      <c r="Q14504"/>
    </row>
    <row r="14505" spans="2:17" x14ac:dyDescent="0.25">
      <c r="B14505" s="18">
        <v>2013</v>
      </c>
      <c r="C14505" s="18" t="s">
        <v>2754</v>
      </c>
      <c r="D14505" s="18" t="s">
        <v>2756</v>
      </c>
      <c r="E14505" s="18" t="s">
        <v>2921</v>
      </c>
      <c r="F14505" s="18" t="s">
        <v>2987</v>
      </c>
      <c r="G14505" s="18">
        <v>1308</v>
      </c>
      <c r="H14505" s="18">
        <v>0.89</v>
      </c>
      <c r="I14505" s="18">
        <v>1</v>
      </c>
      <c r="Q14505"/>
    </row>
    <row r="14506" spans="2:17" x14ac:dyDescent="0.25">
      <c r="B14506" s="18">
        <v>2013</v>
      </c>
      <c r="C14506" s="18" t="s">
        <v>2754</v>
      </c>
      <c r="D14506" s="18" t="s">
        <v>2756</v>
      </c>
      <c r="E14506" s="18" t="s">
        <v>2921</v>
      </c>
      <c r="F14506" s="18" t="s">
        <v>2988</v>
      </c>
      <c r="G14506" s="18">
        <v>1464</v>
      </c>
      <c r="H14506" s="18">
        <v>0.81</v>
      </c>
      <c r="I14506" s="18">
        <v>1.07</v>
      </c>
      <c r="Q14506"/>
    </row>
    <row r="14507" spans="2:17" x14ac:dyDescent="0.25">
      <c r="B14507" s="18">
        <v>2013</v>
      </c>
      <c r="C14507" s="18" t="s">
        <v>2754</v>
      </c>
      <c r="D14507" s="18" t="s">
        <v>2756</v>
      </c>
      <c r="E14507" s="18" t="s">
        <v>2921</v>
      </c>
      <c r="F14507" s="18" t="s">
        <v>2989</v>
      </c>
      <c r="G14507" s="18">
        <v>1296</v>
      </c>
      <c r="H14507" s="18">
        <v>0.67</v>
      </c>
      <c r="I14507" s="18">
        <v>1.0900000000000001</v>
      </c>
      <c r="Q14507"/>
    </row>
    <row r="14508" spans="2:17" x14ac:dyDescent="0.25">
      <c r="B14508" s="18">
        <v>2013</v>
      </c>
      <c r="C14508" s="18" t="s">
        <v>2754</v>
      </c>
      <c r="D14508" s="18" t="s">
        <v>2756</v>
      </c>
      <c r="E14508" s="18" t="s">
        <v>2921</v>
      </c>
      <c r="F14508" s="18" t="s">
        <v>3825</v>
      </c>
      <c r="G14508" s="18">
        <v>1224</v>
      </c>
      <c r="H14508" s="18">
        <v>0.9</v>
      </c>
      <c r="I14508" s="18">
        <v>1.19</v>
      </c>
      <c r="Q14508"/>
    </row>
    <row r="14509" spans="2:17" x14ac:dyDescent="0.25">
      <c r="B14509" s="18">
        <v>2013</v>
      </c>
      <c r="C14509" s="18" t="s">
        <v>2754</v>
      </c>
      <c r="D14509" s="18" t="s">
        <v>2756</v>
      </c>
      <c r="E14509" s="18" t="s">
        <v>2921</v>
      </c>
      <c r="F14509" s="18" t="s">
        <v>3826</v>
      </c>
      <c r="G14509" s="18">
        <v>1296</v>
      </c>
      <c r="H14509" s="18">
        <v>0.84</v>
      </c>
      <c r="I14509" s="18">
        <v>1.1299999999999999</v>
      </c>
      <c r="Q14509"/>
    </row>
    <row r="14510" spans="2:17" x14ac:dyDescent="0.25">
      <c r="B14510" s="18">
        <v>2013</v>
      </c>
      <c r="C14510" s="18" t="s">
        <v>2754</v>
      </c>
      <c r="D14510" s="18" t="s">
        <v>2756</v>
      </c>
      <c r="E14510" s="18" t="s">
        <v>2921</v>
      </c>
      <c r="F14510" s="18" t="s">
        <v>2990</v>
      </c>
      <c r="G14510" s="18">
        <v>1536</v>
      </c>
      <c r="H14510" s="18">
        <v>0.84</v>
      </c>
      <c r="I14510" s="18">
        <v>0.95</v>
      </c>
      <c r="Q14510"/>
    </row>
    <row r="14511" spans="2:17" x14ac:dyDescent="0.25">
      <c r="B14511" s="18">
        <v>2013</v>
      </c>
      <c r="C14511" s="18" t="s">
        <v>2754</v>
      </c>
      <c r="D14511" s="18" t="s">
        <v>2756</v>
      </c>
      <c r="E14511" s="18" t="s">
        <v>2921</v>
      </c>
      <c r="F14511" s="18" t="s">
        <v>2991</v>
      </c>
      <c r="G14511" s="18">
        <v>1656</v>
      </c>
      <c r="H14511" s="18">
        <v>0.85</v>
      </c>
      <c r="I14511" s="18">
        <v>0.95</v>
      </c>
      <c r="Q14511"/>
    </row>
    <row r="14512" spans="2:17" x14ac:dyDescent="0.25">
      <c r="B14512" s="18">
        <v>2013</v>
      </c>
      <c r="C14512" s="18" t="s">
        <v>2754</v>
      </c>
      <c r="D14512" s="18" t="s">
        <v>2756</v>
      </c>
      <c r="E14512" s="18" t="s">
        <v>2921</v>
      </c>
      <c r="F14512" s="18" t="s">
        <v>2992</v>
      </c>
      <c r="G14512" s="18">
        <v>1584</v>
      </c>
      <c r="H14512" s="18">
        <v>0.73</v>
      </c>
      <c r="I14512" s="18">
        <v>1.04</v>
      </c>
      <c r="Q14512"/>
    </row>
    <row r="14513" spans="2:17" x14ac:dyDescent="0.25">
      <c r="B14513" s="18">
        <v>2013</v>
      </c>
      <c r="C14513" s="18" t="s">
        <v>2754</v>
      </c>
      <c r="D14513" s="18" t="s">
        <v>2756</v>
      </c>
      <c r="E14513" s="18" t="s">
        <v>2921</v>
      </c>
      <c r="F14513" s="18" t="s">
        <v>2993</v>
      </c>
      <c r="G14513" s="18">
        <v>1260</v>
      </c>
      <c r="H14513" s="18">
        <v>0.67</v>
      </c>
      <c r="I14513" s="18">
        <v>0.96</v>
      </c>
      <c r="Q14513"/>
    </row>
    <row r="14514" spans="2:17" x14ac:dyDescent="0.25">
      <c r="B14514" s="18">
        <v>2013</v>
      </c>
      <c r="C14514" s="18" t="s">
        <v>2754</v>
      </c>
      <c r="D14514" s="18" t="s">
        <v>2756</v>
      </c>
      <c r="E14514" s="18" t="s">
        <v>2921</v>
      </c>
      <c r="F14514" s="18" t="s">
        <v>2994</v>
      </c>
      <c r="G14514" s="18">
        <v>1452</v>
      </c>
      <c r="H14514" s="18">
        <v>0.61</v>
      </c>
      <c r="I14514" s="18">
        <v>0.96</v>
      </c>
      <c r="Q14514"/>
    </row>
    <row r="14515" spans="2:17" x14ac:dyDescent="0.25">
      <c r="B14515" s="18">
        <v>2013</v>
      </c>
      <c r="C14515" s="18" t="s">
        <v>2754</v>
      </c>
      <c r="D14515" s="18" t="s">
        <v>2756</v>
      </c>
      <c r="E14515" s="18" t="s">
        <v>2921</v>
      </c>
      <c r="F14515" s="18" t="s">
        <v>3827</v>
      </c>
      <c r="G14515" s="18">
        <v>1392</v>
      </c>
      <c r="H14515" s="18">
        <v>0.76</v>
      </c>
      <c r="I14515" s="18">
        <v>1.1499999999999999</v>
      </c>
      <c r="Q14515"/>
    </row>
    <row r="14516" spans="2:17" x14ac:dyDescent="0.25">
      <c r="B14516" s="18">
        <v>2013</v>
      </c>
      <c r="C14516" s="18" t="s">
        <v>2754</v>
      </c>
      <c r="D14516" s="18" t="s">
        <v>2756</v>
      </c>
      <c r="E14516" s="18" t="s">
        <v>2921</v>
      </c>
      <c r="F14516" s="18" t="s">
        <v>3828</v>
      </c>
      <c r="G14516" s="18">
        <v>1260</v>
      </c>
      <c r="H14516" s="18">
        <v>0.65</v>
      </c>
      <c r="I14516" s="18">
        <v>1.1499999999999999</v>
      </c>
      <c r="Q14516"/>
    </row>
    <row r="14517" spans="2:17" x14ac:dyDescent="0.25">
      <c r="B14517" s="18">
        <v>2013</v>
      </c>
      <c r="C14517" s="18" t="s">
        <v>2754</v>
      </c>
      <c r="D14517" s="18" t="s">
        <v>2756</v>
      </c>
      <c r="E14517" s="18" t="s">
        <v>2921</v>
      </c>
      <c r="F14517" s="18" t="s">
        <v>3829</v>
      </c>
      <c r="G14517" s="18">
        <v>1320</v>
      </c>
      <c r="H14517" s="18">
        <v>0.88</v>
      </c>
      <c r="I14517" s="18">
        <v>1.19</v>
      </c>
      <c r="Q14517"/>
    </row>
    <row r="14518" spans="2:17" x14ac:dyDescent="0.25">
      <c r="B14518" s="18">
        <v>2013</v>
      </c>
      <c r="C14518" s="18" t="s">
        <v>2754</v>
      </c>
      <c r="D14518" s="18" t="s">
        <v>2756</v>
      </c>
      <c r="E14518" s="18" t="s">
        <v>2921</v>
      </c>
      <c r="F14518" s="18" t="s">
        <v>3830</v>
      </c>
      <c r="G14518" s="18">
        <v>1620</v>
      </c>
      <c r="H14518" s="18">
        <v>0.69</v>
      </c>
      <c r="I14518" s="18">
        <v>1.19</v>
      </c>
      <c r="Q14518"/>
    </row>
    <row r="14519" spans="2:17" x14ac:dyDescent="0.25">
      <c r="B14519" s="18">
        <v>2013</v>
      </c>
      <c r="C14519" s="18" t="s">
        <v>2754</v>
      </c>
      <c r="D14519" s="18" t="s">
        <v>2756</v>
      </c>
      <c r="E14519" s="18" t="s">
        <v>2921</v>
      </c>
      <c r="F14519" s="18" t="s">
        <v>3831</v>
      </c>
      <c r="G14519" s="18">
        <v>1608</v>
      </c>
      <c r="H14519" s="18">
        <v>0.6</v>
      </c>
      <c r="I14519" s="18">
        <v>0.95</v>
      </c>
      <c r="Q14519"/>
    </row>
    <row r="14520" spans="2:17" x14ac:dyDescent="0.25">
      <c r="B14520" s="18">
        <v>2013</v>
      </c>
      <c r="C14520" s="18" t="s">
        <v>2754</v>
      </c>
      <c r="D14520" s="18" t="s">
        <v>2756</v>
      </c>
      <c r="E14520" s="18" t="s">
        <v>2921</v>
      </c>
      <c r="F14520" s="18" t="s">
        <v>3832</v>
      </c>
      <c r="G14520" s="18">
        <v>1488</v>
      </c>
      <c r="H14520" s="18">
        <v>0.75</v>
      </c>
      <c r="I14520" s="18">
        <v>1.1000000000000001</v>
      </c>
      <c r="Q14520"/>
    </row>
    <row r="14521" spans="2:17" x14ac:dyDescent="0.25">
      <c r="B14521" s="18">
        <v>2013</v>
      </c>
      <c r="C14521" s="18" t="s">
        <v>2754</v>
      </c>
      <c r="D14521" s="18" t="s">
        <v>2756</v>
      </c>
      <c r="E14521" s="18" t="s">
        <v>2921</v>
      </c>
      <c r="F14521" s="18" t="s">
        <v>3833</v>
      </c>
      <c r="G14521" s="18">
        <v>1236</v>
      </c>
      <c r="H14521" s="18">
        <v>0.8</v>
      </c>
      <c r="I14521" s="18">
        <v>0.96</v>
      </c>
      <c r="Q14521"/>
    </row>
    <row r="14522" spans="2:17" x14ac:dyDescent="0.25">
      <c r="B14522" s="18">
        <v>2013</v>
      </c>
      <c r="C14522" s="18" t="s">
        <v>2754</v>
      </c>
      <c r="D14522" s="18" t="s">
        <v>2756</v>
      </c>
      <c r="E14522" s="18" t="s">
        <v>2921</v>
      </c>
      <c r="F14522" s="18" t="s">
        <v>3834</v>
      </c>
      <c r="G14522" s="18">
        <v>1332</v>
      </c>
      <c r="H14522" s="18">
        <v>0.61</v>
      </c>
      <c r="I14522" s="18">
        <v>1.02</v>
      </c>
      <c r="Q14522"/>
    </row>
    <row r="14523" spans="2:17" x14ac:dyDescent="0.25">
      <c r="B14523" s="18">
        <v>2013</v>
      </c>
      <c r="C14523" s="18" t="s">
        <v>2754</v>
      </c>
      <c r="D14523" s="18" t="s">
        <v>2756</v>
      </c>
      <c r="E14523" s="18" t="s">
        <v>2921</v>
      </c>
      <c r="F14523" s="18" t="s">
        <v>3835</v>
      </c>
      <c r="G14523" s="18">
        <v>1296</v>
      </c>
      <c r="H14523" s="18">
        <v>0.82</v>
      </c>
      <c r="I14523" s="18">
        <v>0.98</v>
      </c>
      <c r="Q14523"/>
    </row>
    <row r="14524" spans="2:17" x14ac:dyDescent="0.25">
      <c r="B14524" s="18">
        <v>2013</v>
      </c>
      <c r="C14524" s="18" t="s">
        <v>2754</v>
      </c>
      <c r="D14524" s="18" t="s">
        <v>2756</v>
      </c>
      <c r="E14524" s="18" t="s">
        <v>2921</v>
      </c>
      <c r="F14524" s="18" t="s">
        <v>3836</v>
      </c>
      <c r="G14524" s="18">
        <v>1344</v>
      </c>
      <c r="H14524" s="18">
        <v>0.8</v>
      </c>
      <c r="I14524" s="18">
        <v>0.92</v>
      </c>
      <c r="Q14524"/>
    </row>
    <row r="14525" spans="2:17" x14ac:dyDescent="0.25">
      <c r="B14525" s="18">
        <v>2013</v>
      </c>
      <c r="C14525" s="18" t="s">
        <v>2754</v>
      </c>
      <c r="D14525" s="18" t="s">
        <v>2756</v>
      </c>
      <c r="E14525" s="18" t="s">
        <v>2921</v>
      </c>
      <c r="F14525" s="18" t="s">
        <v>3837</v>
      </c>
      <c r="G14525" s="18">
        <v>1596</v>
      </c>
      <c r="H14525" s="18">
        <v>0.81</v>
      </c>
      <c r="I14525" s="18">
        <v>1.1100000000000001</v>
      </c>
      <c r="Q14525"/>
    </row>
    <row r="14526" spans="2:17" x14ac:dyDescent="0.25">
      <c r="B14526" s="18">
        <v>2013</v>
      </c>
      <c r="C14526" s="18" t="s">
        <v>2754</v>
      </c>
      <c r="D14526" s="18" t="s">
        <v>2756</v>
      </c>
      <c r="E14526" s="18" t="s">
        <v>2921</v>
      </c>
      <c r="F14526" s="18" t="s">
        <v>3838</v>
      </c>
      <c r="G14526" s="18">
        <v>1632</v>
      </c>
      <c r="H14526" s="18">
        <v>0.89</v>
      </c>
      <c r="I14526" s="18">
        <v>1.1100000000000001</v>
      </c>
      <c r="Q14526"/>
    </row>
    <row r="14527" spans="2:17" x14ac:dyDescent="0.25">
      <c r="B14527" s="18">
        <v>2013</v>
      </c>
      <c r="C14527" s="18" t="s">
        <v>2754</v>
      </c>
      <c r="D14527" s="18" t="s">
        <v>2756</v>
      </c>
      <c r="E14527" s="18" t="s">
        <v>2921</v>
      </c>
      <c r="F14527" s="18" t="s">
        <v>4178</v>
      </c>
      <c r="G14527" s="18">
        <v>1680</v>
      </c>
      <c r="H14527" s="18">
        <v>0.6</v>
      </c>
      <c r="I14527" s="18">
        <v>1.1599999999999999</v>
      </c>
      <c r="Q14527"/>
    </row>
    <row r="14528" spans="2:17" x14ac:dyDescent="0.25">
      <c r="B14528" s="18">
        <v>2013</v>
      </c>
      <c r="C14528" s="18" t="s">
        <v>2754</v>
      </c>
      <c r="D14528" s="18" t="s">
        <v>2756</v>
      </c>
      <c r="E14528" s="18" t="s">
        <v>2921</v>
      </c>
      <c r="F14528" s="18" t="s">
        <v>4179</v>
      </c>
      <c r="G14528" s="18">
        <v>1272</v>
      </c>
      <c r="H14528" s="18">
        <v>0.66</v>
      </c>
      <c r="I14528" s="18">
        <v>1.1399999999999999</v>
      </c>
      <c r="Q14528"/>
    </row>
    <row r="14529" spans="2:17" x14ac:dyDescent="0.25">
      <c r="B14529" s="18">
        <v>2013</v>
      </c>
      <c r="C14529" s="18" t="s">
        <v>8</v>
      </c>
      <c r="D14529" s="18" t="s">
        <v>1573</v>
      </c>
      <c r="E14529" s="18" t="s">
        <v>2995</v>
      </c>
      <c r="F14529" s="18" t="s">
        <v>2996</v>
      </c>
      <c r="G14529" s="18">
        <v>360</v>
      </c>
      <c r="H14529" s="18">
        <v>3.39</v>
      </c>
      <c r="I14529" s="18">
        <v>6.23</v>
      </c>
      <c r="Q14529"/>
    </row>
    <row r="14530" spans="2:17" x14ac:dyDescent="0.25">
      <c r="B14530" s="18">
        <v>2013</v>
      </c>
      <c r="C14530" s="18" t="s">
        <v>8</v>
      </c>
      <c r="D14530" s="18" t="s">
        <v>1573</v>
      </c>
      <c r="E14530" s="18" t="s">
        <v>2995</v>
      </c>
      <c r="F14530" s="18" t="s">
        <v>2997</v>
      </c>
      <c r="G14530" s="18">
        <v>516</v>
      </c>
      <c r="H14530" s="18">
        <v>3.27</v>
      </c>
      <c r="I14530" s="18">
        <v>5.8</v>
      </c>
      <c r="Q14530"/>
    </row>
    <row r="14531" spans="2:17" x14ac:dyDescent="0.25">
      <c r="B14531" s="18">
        <v>2013</v>
      </c>
      <c r="C14531" s="18" t="s">
        <v>8</v>
      </c>
      <c r="D14531" s="18" t="s">
        <v>1573</v>
      </c>
      <c r="E14531" s="18" t="s">
        <v>2995</v>
      </c>
      <c r="F14531" s="18" t="s">
        <v>2998</v>
      </c>
      <c r="G14531" s="18">
        <v>468</v>
      </c>
      <c r="H14531" s="18">
        <v>3.99</v>
      </c>
      <c r="I14531" s="18">
        <v>6.63</v>
      </c>
      <c r="Q14531"/>
    </row>
    <row r="14532" spans="2:17" x14ac:dyDescent="0.25">
      <c r="B14532" s="18">
        <v>2013</v>
      </c>
      <c r="C14532" s="18" t="s">
        <v>8</v>
      </c>
      <c r="D14532" s="18" t="s">
        <v>1573</v>
      </c>
      <c r="E14532" s="18" t="s">
        <v>2995</v>
      </c>
      <c r="F14532" s="18" t="s">
        <v>2999</v>
      </c>
      <c r="G14532" s="18">
        <v>516</v>
      </c>
      <c r="H14532" s="18">
        <v>4.37</v>
      </c>
      <c r="I14532" s="18">
        <v>5.85</v>
      </c>
      <c r="Q14532"/>
    </row>
    <row r="14533" spans="2:17" x14ac:dyDescent="0.25">
      <c r="B14533" s="18">
        <v>2013</v>
      </c>
      <c r="C14533" s="18" t="s">
        <v>8</v>
      </c>
      <c r="D14533" s="18" t="s">
        <v>1573</v>
      </c>
      <c r="E14533" s="18" t="s">
        <v>2995</v>
      </c>
      <c r="F14533" s="18" t="s">
        <v>3000</v>
      </c>
      <c r="G14533" s="18">
        <v>384</v>
      </c>
      <c r="H14533" s="18">
        <v>3.53</v>
      </c>
      <c r="I14533" s="18">
        <v>5.55</v>
      </c>
      <c r="Q14533"/>
    </row>
    <row r="14534" spans="2:17" x14ac:dyDescent="0.25">
      <c r="B14534" s="18">
        <v>2013</v>
      </c>
      <c r="C14534" s="18" t="s">
        <v>8</v>
      </c>
      <c r="D14534" s="18" t="s">
        <v>1573</v>
      </c>
      <c r="E14534" s="18" t="s">
        <v>2995</v>
      </c>
      <c r="F14534" s="18" t="s">
        <v>3001</v>
      </c>
      <c r="G14534" s="18">
        <v>540</v>
      </c>
      <c r="H14534" s="18">
        <v>3.2</v>
      </c>
      <c r="I14534" s="18">
        <v>5.47</v>
      </c>
      <c r="Q14534"/>
    </row>
    <row r="14535" spans="2:17" x14ac:dyDescent="0.25">
      <c r="B14535" s="18">
        <v>2013</v>
      </c>
      <c r="C14535" s="18" t="s">
        <v>8</v>
      </c>
      <c r="D14535" s="18" t="s">
        <v>1573</v>
      </c>
      <c r="E14535" s="18" t="s">
        <v>2995</v>
      </c>
      <c r="F14535" s="18" t="s">
        <v>3002</v>
      </c>
      <c r="G14535" s="18">
        <v>516</v>
      </c>
      <c r="H14535" s="18">
        <v>4.97</v>
      </c>
      <c r="I14535" s="18">
        <v>6.16</v>
      </c>
      <c r="Q14535"/>
    </row>
    <row r="14536" spans="2:17" x14ac:dyDescent="0.25">
      <c r="B14536" s="18">
        <v>2013</v>
      </c>
      <c r="C14536" s="18" t="s">
        <v>8</v>
      </c>
      <c r="D14536" s="18" t="s">
        <v>1573</v>
      </c>
      <c r="E14536" s="18" t="s">
        <v>2995</v>
      </c>
      <c r="F14536" s="18" t="s">
        <v>3003</v>
      </c>
      <c r="G14536" s="18">
        <v>480</v>
      </c>
      <c r="H14536" s="18">
        <v>4.8899999999999997</v>
      </c>
      <c r="I14536" s="18">
        <v>5.58</v>
      </c>
      <c r="Q14536"/>
    </row>
    <row r="14537" spans="2:17" x14ac:dyDescent="0.25">
      <c r="B14537" s="18">
        <v>2013</v>
      </c>
      <c r="C14537" s="18" t="s">
        <v>8</v>
      </c>
      <c r="D14537" s="18" t="s">
        <v>1573</v>
      </c>
      <c r="E14537" s="18" t="s">
        <v>2995</v>
      </c>
      <c r="F14537" s="18" t="s">
        <v>3004</v>
      </c>
      <c r="G14537" s="18">
        <v>492</v>
      </c>
      <c r="H14537" s="18">
        <v>3.46</v>
      </c>
      <c r="I14537" s="18">
        <v>5.64</v>
      </c>
      <c r="Q14537"/>
    </row>
    <row r="14538" spans="2:17" x14ac:dyDescent="0.25">
      <c r="B14538" s="18">
        <v>2013</v>
      </c>
      <c r="C14538" s="18" t="s">
        <v>8</v>
      </c>
      <c r="D14538" s="18" t="s">
        <v>277</v>
      </c>
      <c r="E14538" s="18" t="s">
        <v>3005</v>
      </c>
      <c r="F14538" s="18" t="s">
        <v>3006</v>
      </c>
      <c r="G14538" s="18">
        <v>1140</v>
      </c>
      <c r="H14538" s="18">
        <v>2.54</v>
      </c>
      <c r="I14538" s="18">
        <v>3.39</v>
      </c>
      <c r="Q14538"/>
    </row>
    <row r="14539" spans="2:17" x14ac:dyDescent="0.25">
      <c r="B14539" s="18">
        <v>2013</v>
      </c>
      <c r="C14539" s="18" t="s">
        <v>8</v>
      </c>
      <c r="D14539" s="18" t="s">
        <v>277</v>
      </c>
      <c r="E14539" s="18" t="s">
        <v>3005</v>
      </c>
      <c r="F14539" s="18" t="s">
        <v>3007</v>
      </c>
      <c r="G14539" s="18">
        <v>660</v>
      </c>
      <c r="H14539" s="18">
        <v>2.2000000000000002</v>
      </c>
      <c r="I14539" s="18">
        <v>3.49</v>
      </c>
      <c r="Q14539"/>
    </row>
    <row r="14540" spans="2:17" x14ac:dyDescent="0.25">
      <c r="B14540" s="18">
        <v>2013</v>
      </c>
      <c r="C14540" s="18" t="s">
        <v>8</v>
      </c>
      <c r="D14540" s="18" t="s">
        <v>277</v>
      </c>
      <c r="E14540" s="18" t="s">
        <v>3005</v>
      </c>
      <c r="F14540" s="18" t="s">
        <v>3008</v>
      </c>
      <c r="G14540" s="18">
        <v>876</v>
      </c>
      <c r="H14540" s="18">
        <v>2.14</v>
      </c>
      <c r="I14540" s="18">
        <v>3.75</v>
      </c>
      <c r="Q14540"/>
    </row>
    <row r="14541" spans="2:17" x14ac:dyDescent="0.25">
      <c r="B14541" s="18">
        <v>2013</v>
      </c>
      <c r="C14541" s="18" t="s">
        <v>8</v>
      </c>
      <c r="D14541" s="18" t="s">
        <v>277</v>
      </c>
      <c r="E14541" s="18" t="s">
        <v>3005</v>
      </c>
      <c r="F14541" s="18" t="s">
        <v>3009</v>
      </c>
      <c r="G14541" s="18">
        <v>912</v>
      </c>
      <c r="H14541" s="18">
        <v>2.75</v>
      </c>
      <c r="I14541" s="18">
        <v>3.26</v>
      </c>
      <c r="Q14541"/>
    </row>
    <row r="14542" spans="2:17" x14ac:dyDescent="0.25">
      <c r="B14542" s="18">
        <v>2013</v>
      </c>
      <c r="C14542" s="18" t="s">
        <v>8</v>
      </c>
      <c r="D14542" s="18" t="s">
        <v>277</v>
      </c>
      <c r="E14542" s="18" t="s">
        <v>3005</v>
      </c>
      <c r="F14542" s="18" t="s">
        <v>3010</v>
      </c>
      <c r="G14542" s="18">
        <v>1200</v>
      </c>
      <c r="H14542" s="18">
        <v>2.73</v>
      </c>
      <c r="I14542" s="18">
        <v>3.79</v>
      </c>
      <c r="Q14542"/>
    </row>
    <row r="14543" spans="2:17" x14ac:dyDescent="0.25">
      <c r="B14543" s="18">
        <v>2013</v>
      </c>
      <c r="C14543" s="18" t="s">
        <v>8</v>
      </c>
      <c r="D14543" s="18" t="s">
        <v>277</v>
      </c>
      <c r="E14543" s="18" t="s">
        <v>3005</v>
      </c>
      <c r="F14543" s="18" t="s">
        <v>3011</v>
      </c>
      <c r="G14543" s="18">
        <v>708</v>
      </c>
      <c r="H14543" s="18">
        <v>2.57</v>
      </c>
      <c r="I14543" s="18">
        <v>3.32</v>
      </c>
      <c r="Q14543"/>
    </row>
    <row r="14544" spans="2:17" x14ac:dyDescent="0.25">
      <c r="B14544" s="18">
        <v>2013</v>
      </c>
      <c r="C14544" s="18" t="s">
        <v>8</v>
      </c>
      <c r="D14544" s="18" t="s">
        <v>277</v>
      </c>
      <c r="E14544" s="18" t="s">
        <v>3005</v>
      </c>
      <c r="F14544" s="18" t="s">
        <v>3012</v>
      </c>
      <c r="G14544" s="18">
        <v>864</v>
      </c>
      <c r="H14544" s="18">
        <v>2.06</v>
      </c>
      <c r="I14544" s="18">
        <v>3.53</v>
      </c>
      <c r="Q14544"/>
    </row>
    <row r="14545" spans="2:17" x14ac:dyDescent="0.25">
      <c r="B14545" s="18">
        <v>2013</v>
      </c>
      <c r="C14545" s="18" t="s">
        <v>8</v>
      </c>
      <c r="D14545" s="18" t="s">
        <v>277</v>
      </c>
      <c r="E14545" s="18" t="s">
        <v>3005</v>
      </c>
      <c r="F14545" s="18" t="s">
        <v>3013</v>
      </c>
      <c r="G14545" s="18">
        <v>1044</v>
      </c>
      <c r="H14545" s="18">
        <v>2.64</v>
      </c>
      <c r="I14545" s="18">
        <v>3.27</v>
      </c>
      <c r="Q14545"/>
    </row>
    <row r="14546" spans="2:17" x14ac:dyDescent="0.25">
      <c r="B14546" s="18">
        <v>2013</v>
      </c>
      <c r="C14546" s="18" t="s">
        <v>8</v>
      </c>
      <c r="D14546" s="18" t="s">
        <v>277</v>
      </c>
      <c r="E14546" s="18" t="s">
        <v>3005</v>
      </c>
      <c r="F14546" s="18" t="s">
        <v>3014</v>
      </c>
      <c r="G14546" s="18">
        <v>1056</v>
      </c>
      <c r="H14546" s="18">
        <v>2.23</v>
      </c>
      <c r="I14546" s="18">
        <v>3.55</v>
      </c>
      <c r="Q14546"/>
    </row>
    <row r="14547" spans="2:17" x14ac:dyDescent="0.25">
      <c r="B14547" s="18">
        <v>2013</v>
      </c>
      <c r="C14547" s="18" t="s">
        <v>8</v>
      </c>
      <c r="D14547" s="18" t="s">
        <v>277</v>
      </c>
      <c r="E14547" s="18" t="s">
        <v>3005</v>
      </c>
      <c r="F14547" s="18" t="s">
        <v>3015</v>
      </c>
      <c r="G14547" s="18">
        <v>1188</v>
      </c>
      <c r="H14547" s="18">
        <v>2.11</v>
      </c>
      <c r="I14547" s="18">
        <v>3.83</v>
      </c>
      <c r="Q14547"/>
    </row>
    <row r="14548" spans="2:17" x14ac:dyDescent="0.25">
      <c r="B14548" s="18">
        <v>2013</v>
      </c>
      <c r="C14548" s="18" t="s">
        <v>8</v>
      </c>
      <c r="D14548" s="18" t="s">
        <v>277</v>
      </c>
      <c r="E14548" s="18" t="s">
        <v>3005</v>
      </c>
      <c r="F14548" s="18" t="s">
        <v>3016</v>
      </c>
      <c r="G14548" s="18">
        <v>1008</v>
      </c>
      <c r="H14548" s="18">
        <v>2</v>
      </c>
      <c r="I14548" s="18">
        <v>3.66</v>
      </c>
      <c r="Q14548"/>
    </row>
    <row r="14549" spans="2:17" x14ac:dyDescent="0.25">
      <c r="B14549" s="18">
        <v>2013</v>
      </c>
      <c r="C14549" s="18" t="s">
        <v>8</v>
      </c>
      <c r="D14549" s="18" t="s">
        <v>277</v>
      </c>
      <c r="E14549" s="18" t="s">
        <v>3005</v>
      </c>
      <c r="F14549" s="18" t="s">
        <v>3017</v>
      </c>
      <c r="G14549" s="18">
        <v>1008</v>
      </c>
      <c r="H14549" s="18">
        <v>2.66</v>
      </c>
      <c r="I14549" s="18">
        <v>3.51</v>
      </c>
      <c r="Q14549"/>
    </row>
    <row r="14550" spans="2:17" x14ac:dyDescent="0.25">
      <c r="B14550" s="18">
        <v>2013</v>
      </c>
      <c r="C14550" s="18" t="s">
        <v>8</v>
      </c>
      <c r="D14550" s="18" t="s">
        <v>277</v>
      </c>
      <c r="E14550" s="18" t="s">
        <v>3005</v>
      </c>
      <c r="F14550" s="18" t="s">
        <v>3018</v>
      </c>
      <c r="G14550" s="18">
        <v>756</v>
      </c>
      <c r="H14550" s="18">
        <v>2.78</v>
      </c>
      <c r="I14550" s="18">
        <v>3.86</v>
      </c>
      <c r="Q14550"/>
    </row>
    <row r="14551" spans="2:17" x14ac:dyDescent="0.25">
      <c r="B14551" s="18">
        <v>2013</v>
      </c>
      <c r="C14551" s="18" t="s">
        <v>8</v>
      </c>
      <c r="D14551" s="18" t="s">
        <v>277</v>
      </c>
      <c r="E14551" s="18" t="s">
        <v>3005</v>
      </c>
      <c r="F14551" s="18" t="s">
        <v>3019</v>
      </c>
      <c r="G14551" s="18">
        <v>780</v>
      </c>
      <c r="H14551" s="18">
        <v>2.02</v>
      </c>
      <c r="I14551" s="18">
        <v>3.75</v>
      </c>
      <c r="Q14551"/>
    </row>
    <row r="14552" spans="2:17" x14ac:dyDescent="0.25">
      <c r="B14552" s="18">
        <v>2013</v>
      </c>
      <c r="C14552" s="18" t="s">
        <v>8</v>
      </c>
      <c r="D14552" s="18" t="s">
        <v>277</v>
      </c>
      <c r="E14552" s="18" t="s">
        <v>3005</v>
      </c>
      <c r="F14552" s="18" t="s">
        <v>3020</v>
      </c>
      <c r="G14552" s="18">
        <v>912</v>
      </c>
      <c r="H14552" s="18">
        <v>2.86</v>
      </c>
      <c r="I14552" s="18">
        <v>3.75</v>
      </c>
      <c r="Q14552"/>
    </row>
    <row r="14553" spans="2:17" x14ac:dyDescent="0.25">
      <c r="B14553" s="18">
        <v>2013</v>
      </c>
      <c r="C14553" s="18" t="s">
        <v>8</v>
      </c>
      <c r="D14553" s="18" t="s">
        <v>277</v>
      </c>
      <c r="E14553" s="18" t="s">
        <v>3005</v>
      </c>
      <c r="F14553" s="18" t="s">
        <v>3021</v>
      </c>
      <c r="G14553" s="18">
        <v>708</v>
      </c>
      <c r="H14553" s="18">
        <v>2.78</v>
      </c>
      <c r="I14553" s="18">
        <v>3.95</v>
      </c>
      <c r="Q14553"/>
    </row>
    <row r="14554" spans="2:17" x14ac:dyDescent="0.25">
      <c r="B14554" s="18">
        <v>2013</v>
      </c>
      <c r="C14554" s="18" t="s">
        <v>8</v>
      </c>
      <c r="D14554" s="18" t="s">
        <v>277</v>
      </c>
      <c r="E14554" s="18" t="s">
        <v>3005</v>
      </c>
      <c r="F14554" s="18" t="s">
        <v>3022</v>
      </c>
      <c r="G14554" s="18">
        <v>1008</v>
      </c>
      <c r="H14554" s="18">
        <v>2.04</v>
      </c>
      <c r="I14554" s="18">
        <v>3.24</v>
      </c>
      <c r="Q14554"/>
    </row>
    <row r="14555" spans="2:17" x14ac:dyDescent="0.25">
      <c r="B14555" s="18">
        <v>2013</v>
      </c>
      <c r="C14555" s="18" t="s">
        <v>8</v>
      </c>
      <c r="D14555" s="18" t="s">
        <v>277</v>
      </c>
      <c r="E14555" s="18" t="s">
        <v>3005</v>
      </c>
      <c r="F14555" s="18" t="s">
        <v>3023</v>
      </c>
      <c r="G14555" s="18">
        <v>1092</v>
      </c>
      <c r="H14555" s="18">
        <v>2.52</v>
      </c>
      <c r="I14555" s="18">
        <v>3.48</v>
      </c>
      <c r="Q14555"/>
    </row>
    <row r="14556" spans="2:17" x14ac:dyDescent="0.25">
      <c r="B14556" s="18">
        <v>2013</v>
      </c>
      <c r="C14556" s="18" t="s">
        <v>8</v>
      </c>
      <c r="D14556" s="18" t="s">
        <v>277</v>
      </c>
      <c r="E14556" s="18" t="s">
        <v>3005</v>
      </c>
      <c r="F14556" s="18" t="s">
        <v>3024</v>
      </c>
      <c r="G14556" s="18">
        <v>696</v>
      </c>
      <c r="H14556" s="18">
        <v>2.2799999999999998</v>
      </c>
      <c r="I14556" s="18">
        <v>3.91</v>
      </c>
      <c r="Q14556"/>
    </row>
    <row r="14557" spans="2:17" x14ac:dyDescent="0.25">
      <c r="B14557" s="18">
        <v>2013</v>
      </c>
      <c r="C14557" s="18" t="s">
        <v>8</v>
      </c>
      <c r="D14557" s="18" t="s">
        <v>277</v>
      </c>
      <c r="E14557" s="18" t="s">
        <v>3005</v>
      </c>
      <c r="F14557" s="18" t="s">
        <v>3025</v>
      </c>
      <c r="G14557" s="18">
        <v>1140</v>
      </c>
      <c r="H14557" s="18">
        <v>2.0699999999999998</v>
      </c>
      <c r="I14557" s="18">
        <v>3.9</v>
      </c>
      <c r="Q14557"/>
    </row>
    <row r="14558" spans="2:17" x14ac:dyDescent="0.25">
      <c r="B14558" s="18">
        <v>2013</v>
      </c>
      <c r="C14558" s="18" t="s">
        <v>8</v>
      </c>
      <c r="D14558" s="18" t="s">
        <v>277</v>
      </c>
      <c r="E14558" s="18" t="s">
        <v>3005</v>
      </c>
      <c r="F14558" s="18" t="s">
        <v>3026</v>
      </c>
      <c r="G14558" s="18">
        <v>996</v>
      </c>
      <c r="H14558" s="18">
        <v>2.66</v>
      </c>
      <c r="I14558" s="18">
        <v>3.35</v>
      </c>
      <c r="Q14558"/>
    </row>
    <row r="14559" spans="2:17" x14ac:dyDescent="0.25">
      <c r="B14559" s="18">
        <v>2013</v>
      </c>
      <c r="C14559" s="18" t="s">
        <v>8</v>
      </c>
      <c r="D14559" s="18" t="s">
        <v>277</v>
      </c>
      <c r="E14559" s="18" t="s">
        <v>3005</v>
      </c>
      <c r="F14559" s="18" t="s">
        <v>3027</v>
      </c>
      <c r="G14559" s="18">
        <v>1080</v>
      </c>
      <c r="H14559" s="18">
        <v>2.2400000000000002</v>
      </c>
      <c r="I14559" s="18">
        <v>3.41</v>
      </c>
      <c r="Q14559"/>
    </row>
    <row r="14560" spans="2:17" x14ac:dyDescent="0.25">
      <c r="B14560" s="18">
        <v>2013</v>
      </c>
      <c r="C14560" s="18" t="s">
        <v>8</v>
      </c>
      <c r="D14560" s="18" t="s">
        <v>277</v>
      </c>
      <c r="E14560" s="18" t="s">
        <v>3005</v>
      </c>
      <c r="F14560" s="18" t="s">
        <v>3028</v>
      </c>
      <c r="G14560" s="18">
        <v>1080</v>
      </c>
      <c r="H14560" s="18">
        <v>2.56</v>
      </c>
      <c r="I14560" s="18">
        <v>3.59</v>
      </c>
      <c r="Q14560"/>
    </row>
    <row r="14561" spans="2:17" x14ac:dyDescent="0.25">
      <c r="B14561" s="18">
        <v>2013</v>
      </c>
      <c r="C14561" s="18" t="s">
        <v>8</v>
      </c>
      <c r="D14561" s="18" t="s">
        <v>277</v>
      </c>
      <c r="E14561" s="18" t="s">
        <v>3005</v>
      </c>
      <c r="F14561" s="18" t="s">
        <v>3029</v>
      </c>
      <c r="G14561" s="18">
        <v>1128</v>
      </c>
      <c r="H14561" s="18">
        <v>3</v>
      </c>
      <c r="I14561" s="18">
        <v>3.52</v>
      </c>
      <c r="Q14561"/>
    </row>
    <row r="14562" spans="2:17" x14ac:dyDescent="0.25">
      <c r="B14562" s="18">
        <v>2013</v>
      </c>
      <c r="C14562" s="18" t="s">
        <v>8</v>
      </c>
      <c r="D14562" s="18" t="s">
        <v>277</v>
      </c>
      <c r="E14562" s="18" t="s">
        <v>3005</v>
      </c>
      <c r="F14562" s="18" t="s">
        <v>3030</v>
      </c>
      <c r="G14562" s="18">
        <v>1008</v>
      </c>
      <c r="H14562" s="18">
        <v>2.5499999999999998</v>
      </c>
      <c r="I14562" s="18">
        <v>3.97</v>
      </c>
      <c r="Q14562"/>
    </row>
    <row r="14563" spans="2:17" x14ac:dyDescent="0.25">
      <c r="B14563" s="18">
        <v>2013</v>
      </c>
      <c r="C14563" s="18" t="s">
        <v>8</v>
      </c>
      <c r="D14563" s="18" t="s">
        <v>277</v>
      </c>
      <c r="E14563" s="18" t="s">
        <v>3005</v>
      </c>
      <c r="F14563" s="18" t="s">
        <v>3031</v>
      </c>
      <c r="G14563" s="18">
        <v>900</v>
      </c>
      <c r="H14563" s="18">
        <v>2.91</v>
      </c>
      <c r="I14563" s="18">
        <v>3.9</v>
      </c>
      <c r="Q14563"/>
    </row>
    <row r="14564" spans="2:17" x14ac:dyDescent="0.25">
      <c r="B14564" s="18">
        <v>2013</v>
      </c>
      <c r="C14564" s="18" t="s">
        <v>8</v>
      </c>
      <c r="D14564" s="18" t="s">
        <v>277</v>
      </c>
      <c r="E14564" s="18" t="s">
        <v>3005</v>
      </c>
      <c r="F14564" s="18" t="s">
        <v>3032</v>
      </c>
      <c r="G14564" s="18">
        <v>792</v>
      </c>
      <c r="H14564" s="18">
        <v>2.3199999999999998</v>
      </c>
      <c r="I14564" s="18">
        <v>3.29</v>
      </c>
      <c r="Q14564"/>
    </row>
    <row r="14565" spans="2:17" x14ac:dyDescent="0.25">
      <c r="B14565" s="18">
        <v>2013</v>
      </c>
      <c r="C14565" s="18" t="s">
        <v>8</v>
      </c>
      <c r="D14565" s="18" t="s">
        <v>277</v>
      </c>
      <c r="E14565" s="18" t="s">
        <v>3005</v>
      </c>
      <c r="F14565" s="18" t="s">
        <v>3033</v>
      </c>
      <c r="G14565" s="18">
        <v>636</v>
      </c>
      <c r="H14565" s="18">
        <v>2.87</v>
      </c>
      <c r="I14565" s="18">
        <v>3.71</v>
      </c>
      <c r="Q14565"/>
    </row>
    <row r="14566" spans="2:17" x14ac:dyDescent="0.25">
      <c r="B14566" s="18">
        <v>2013</v>
      </c>
      <c r="C14566" s="18" t="s">
        <v>8</v>
      </c>
      <c r="D14566" s="18" t="s">
        <v>277</v>
      </c>
      <c r="E14566" s="18" t="s">
        <v>3005</v>
      </c>
      <c r="F14566" s="18" t="s">
        <v>3034</v>
      </c>
      <c r="G14566" s="18">
        <v>924</v>
      </c>
      <c r="H14566" s="18">
        <v>2.41</v>
      </c>
      <c r="I14566" s="18">
        <v>3.94</v>
      </c>
      <c r="Q14566"/>
    </row>
    <row r="14567" spans="2:17" x14ac:dyDescent="0.25">
      <c r="B14567" s="18">
        <v>2013</v>
      </c>
      <c r="C14567" s="18" t="s">
        <v>8</v>
      </c>
      <c r="D14567" s="18" t="s">
        <v>277</v>
      </c>
      <c r="E14567" s="18" t="s">
        <v>3005</v>
      </c>
      <c r="F14567" s="18" t="s">
        <v>3035</v>
      </c>
      <c r="G14567" s="18">
        <v>1020</v>
      </c>
      <c r="H14567" s="18">
        <v>2.61</v>
      </c>
      <c r="I14567" s="18">
        <v>3.4</v>
      </c>
      <c r="Q14567"/>
    </row>
    <row r="14568" spans="2:17" x14ac:dyDescent="0.25">
      <c r="B14568" s="18">
        <v>2013</v>
      </c>
      <c r="C14568" s="18" t="s">
        <v>8</v>
      </c>
      <c r="D14568" s="18" t="s">
        <v>277</v>
      </c>
      <c r="E14568" s="18" t="s">
        <v>3005</v>
      </c>
      <c r="F14568" s="18" t="s">
        <v>3036</v>
      </c>
      <c r="G14568" s="18">
        <v>672</v>
      </c>
      <c r="H14568" s="18">
        <v>2.2999999999999998</v>
      </c>
      <c r="I14568" s="18">
        <v>3.74</v>
      </c>
      <c r="Q14568"/>
    </row>
    <row r="14569" spans="2:17" x14ac:dyDescent="0.25">
      <c r="B14569" s="18">
        <v>2013</v>
      </c>
      <c r="C14569" s="18" t="s">
        <v>8</v>
      </c>
      <c r="D14569" s="18" t="s">
        <v>277</v>
      </c>
      <c r="E14569" s="18" t="s">
        <v>3005</v>
      </c>
      <c r="F14569" s="18" t="s">
        <v>3037</v>
      </c>
      <c r="G14569" s="18">
        <v>972</v>
      </c>
      <c r="H14569" s="18">
        <v>2.72</v>
      </c>
      <c r="I14569" s="18">
        <v>3.44</v>
      </c>
      <c r="Q14569"/>
    </row>
    <row r="14570" spans="2:17" x14ac:dyDescent="0.25">
      <c r="B14570" s="18">
        <v>2013</v>
      </c>
      <c r="C14570" s="18" t="s">
        <v>8</v>
      </c>
      <c r="D14570" s="18" t="s">
        <v>277</v>
      </c>
      <c r="E14570" s="18" t="s">
        <v>3005</v>
      </c>
      <c r="F14570" s="18" t="s">
        <v>3038</v>
      </c>
      <c r="G14570" s="18">
        <v>960</v>
      </c>
      <c r="H14570" s="18">
        <v>2.96</v>
      </c>
      <c r="I14570" s="18">
        <v>3.84</v>
      </c>
      <c r="Q14570"/>
    </row>
    <row r="14571" spans="2:17" x14ac:dyDescent="0.25">
      <c r="B14571" s="18">
        <v>2013</v>
      </c>
      <c r="C14571" s="18" t="s">
        <v>8</v>
      </c>
      <c r="D14571" s="18" t="s">
        <v>277</v>
      </c>
      <c r="E14571" s="18" t="s">
        <v>3005</v>
      </c>
      <c r="F14571" s="18" t="s">
        <v>3039</v>
      </c>
      <c r="G14571" s="18">
        <v>996</v>
      </c>
      <c r="H14571" s="18">
        <v>2.4700000000000002</v>
      </c>
      <c r="I14571" s="18">
        <v>3.8</v>
      </c>
      <c r="Q14571"/>
    </row>
    <row r="14572" spans="2:17" x14ac:dyDescent="0.25">
      <c r="B14572" s="18">
        <v>2013</v>
      </c>
      <c r="C14572" s="18" t="s">
        <v>8</v>
      </c>
      <c r="D14572" s="18" t="s">
        <v>277</v>
      </c>
      <c r="E14572" s="18" t="s">
        <v>3005</v>
      </c>
      <c r="F14572" s="18" t="s">
        <v>3040</v>
      </c>
      <c r="G14572" s="18">
        <v>1164</v>
      </c>
      <c r="H14572" s="18">
        <v>2.36</v>
      </c>
      <c r="I14572" s="18">
        <v>3.72</v>
      </c>
      <c r="Q14572"/>
    </row>
    <row r="14573" spans="2:17" x14ac:dyDescent="0.25">
      <c r="B14573" s="18">
        <v>2013</v>
      </c>
      <c r="C14573" s="18" t="s">
        <v>8</v>
      </c>
      <c r="D14573" s="18" t="s">
        <v>277</v>
      </c>
      <c r="E14573" s="18" t="s">
        <v>3005</v>
      </c>
      <c r="F14573" s="18" t="s">
        <v>3041</v>
      </c>
      <c r="G14573" s="18">
        <v>600</v>
      </c>
      <c r="H14573" s="18">
        <v>2.69</v>
      </c>
      <c r="I14573" s="18">
        <v>3.33</v>
      </c>
      <c r="Q14573"/>
    </row>
    <row r="14574" spans="2:17" x14ac:dyDescent="0.25">
      <c r="B14574" s="18">
        <v>2013</v>
      </c>
      <c r="C14574" s="18" t="s">
        <v>8</v>
      </c>
      <c r="D14574" s="18" t="s">
        <v>277</v>
      </c>
      <c r="E14574" s="18" t="s">
        <v>3005</v>
      </c>
      <c r="F14574" s="18" t="s">
        <v>3042</v>
      </c>
      <c r="G14574" s="18">
        <v>684</v>
      </c>
      <c r="H14574" s="18">
        <v>2.95</v>
      </c>
      <c r="I14574" s="18">
        <v>3.4</v>
      </c>
      <c r="Q14574"/>
    </row>
    <row r="14575" spans="2:17" x14ac:dyDescent="0.25">
      <c r="B14575" s="18">
        <v>2013</v>
      </c>
      <c r="C14575" s="18" t="s">
        <v>8</v>
      </c>
      <c r="D14575" s="18" t="s">
        <v>277</v>
      </c>
      <c r="E14575" s="18" t="s">
        <v>3005</v>
      </c>
      <c r="F14575" s="18" t="s">
        <v>3043</v>
      </c>
      <c r="G14575" s="18">
        <v>840</v>
      </c>
      <c r="H14575" s="18">
        <v>2.2599999999999998</v>
      </c>
      <c r="I14575" s="18">
        <v>3.56</v>
      </c>
      <c r="Q14575"/>
    </row>
    <row r="14576" spans="2:17" x14ac:dyDescent="0.25">
      <c r="B14576" s="18">
        <v>2013</v>
      </c>
      <c r="C14576" s="18" t="s">
        <v>8</v>
      </c>
      <c r="D14576" s="18" t="s">
        <v>277</v>
      </c>
      <c r="E14576" s="18" t="s">
        <v>3005</v>
      </c>
      <c r="F14576" s="18" t="s">
        <v>3044</v>
      </c>
      <c r="G14576" s="18">
        <v>912</v>
      </c>
      <c r="H14576" s="18">
        <v>2.14</v>
      </c>
      <c r="I14576" s="18">
        <v>3.53</v>
      </c>
      <c r="Q14576"/>
    </row>
    <row r="14577" spans="2:17" x14ac:dyDescent="0.25">
      <c r="B14577" s="18">
        <v>2013</v>
      </c>
      <c r="C14577" s="18" t="s">
        <v>8</v>
      </c>
      <c r="D14577" s="18" t="s">
        <v>277</v>
      </c>
      <c r="E14577" s="18" t="s">
        <v>3005</v>
      </c>
      <c r="F14577" s="18" t="s">
        <v>3045</v>
      </c>
      <c r="G14577" s="18">
        <v>1104</v>
      </c>
      <c r="H14577" s="18">
        <v>2.84</v>
      </c>
      <c r="I14577" s="18">
        <v>3.5</v>
      </c>
      <c r="Q14577"/>
    </row>
    <row r="14578" spans="2:17" x14ac:dyDescent="0.25">
      <c r="B14578" s="18">
        <v>2013</v>
      </c>
      <c r="C14578" s="18" t="s">
        <v>8</v>
      </c>
      <c r="D14578" s="18" t="s">
        <v>277</v>
      </c>
      <c r="E14578" s="18" t="s">
        <v>3005</v>
      </c>
      <c r="F14578" s="18" t="s">
        <v>3046</v>
      </c>
      <c r="G14578" s="18">
        <v>960</v>
      </c>
      <c r="H14578" s="18">
        <v>2.9</v>
      </c>
      <c r="I14578" s="18">
        <v>3.46</v>
      </c>
      <c r="Q14578"/>
    </row>
    <row r="14579" spans="2:17" x14ac:dyDescent="0.25">
      <c r="B14579" s="18">
        <v>2013</v>
      </c>
      <c r="C14579" s="18" t="s">
        <v>8</v>
      </c>
      <c r="D14579" s="18" t="s">
        <v>277</v>
      </c>
      <c r="E14579" s="18" t="s">
        <v>3005</v>
      </c>
      <c r="F14579" s="18" t="s">
        <v>3047</v>
      </c>
      <c r="G14579" s="18">
        <v>660</v>
      </c>
      <c r="H14579" s="18">
        <v>2.58</v>
      </c>
      <c r="I14579" s="18">
        <v>3.63</v>
      </c>
      <c r="Q14579"/>
    </row>
    <row r="14580" spans="2:17" x14ac:dyDescent="0.25">
      <c r="B14580" s="18">
        <v>2013</v>
      </c>
      <c r="C14580" s="18" t="s">
        <v>8</v>
      </c>
      <c r="D14580" s="18" t="s">
        <v>277</v>
      </c>
      <c r="E14580" s="18" t="s">
        <v>3005</v>
      </c>
      <c r="F14580" s="18" t="s">
        <v>3048</v>
      </c>
      <c r="G14580" s="18">
        <v>1092</v>
      </c>
      <c r="H14580" s="18">
        <v>2.79</v>
      </c>
      <c r="I14580" s="18">
        <v>3.25</v>
      </c>
      <c r="Q14580"/>
    </row>
    <row r="14581" spans="2:17" x14ac:dyDescent="0.25">
      <c r="B14581" s="18">
        <v>2013</v>
      </c>
      <c r="C14581" s="18" t="s">
        <v>8</v>
      </c>
      <c r="D14581" s="18" t="s">
        <v>277</v>
      </c>
      <c r="E14581" s="18" t="s">
        <v>3005</v>
      </c>
      <c r="F14581" s="18" t="s">
        <v>3049</v>
      </c>
      <c r="G14581" s="18">
        <v>1032</v>
      </c>
      <c r="H14581" s="18">
        <v>2.5499999999999998</v>
      </c>
      <c r="I14581" s="18">
        <v>3.47</v>
      </c>
      <c r="Q14581"/>
    </row>
    <row r="14582" spans="2:17" x14ac:dyDescent="0.25">
      <c r="B14582" s="18">
        <v>2013</v>
      </c>
      <c r="C14582" s="18" t="s">
        <v>8</v>
      </c>
      <c r="D14582" s="18" t="s">
        <v>277</v>
      </c>
      <c r="E14582" s="18" t="s">
        <v>3005</v>
      </c>
      <c r="F14582" s="18" t="s">
        <v>3050</v>
      </c>
      <c r="G14582" s="18">
        <v>684</v>
      </c>
      <c r="H14582" s="18">
        <v>2.4500000000000002</v>
      </c>
      <c r="I14582" s="18">
        <v>3.39</v>
      </c>
      <c r="Q14582"/>
    </row>
    <row r="14583" spans="2:17" x14ac:dyDescent="0.25">
      <c r="B14583" s="18">
        <v>2013</v>
      </c>
      <c r="C14583" s="18" t="s">
        <v>8</v>
      </c>
      <c r="D14583" s="18" t="s">
        <v>277</v>
      </c>
      <c r="E14583" s="18" t="s">
        <v>3005</v>
      </c>
      <c r="F14583" s="18" t="s">
        <v>3051</v>
      </c>
      <c r="G14583" s="18">
        <v>1188</v>
      </c>
      <c r="H14583" s="18">
        <v>2.68</v>
      </c>
      <c r="I14583" s="18">
        <v>3.92</v>
      </c>
      <c r="Q14583"/>
    </row>
    <row r="14584" spans="2:17" x14ac:dyDescent="0.25">
      <c r="B14584" s="18">
        <v>2013</v>
      </c>
      <c r="C14584" s="18" t="s">
        <v>8</v>
      </c>
      <c r="D14584" s="18" t="s">
        <v>277</v>
      </c>
      <c r="E14584" s="18" t="s">
        <v>3005</v>
      </c>
      <c r="F14584" s="18" t="s">
        <v>3052</v>
      </c>
      <c r="G14584" s="18">
        <v>1068</v>
      </c>
      <c r="H14584" s="18">
        <v>2.3199999999999998</v>
      </c>
      <c r="I14584" s="18">
        <v>3.28</v>
      </c>
      <c r="Q14584"/>
    </row>
    <row r="14585" spans="2:17" x14ac:dyDescent="0.25">
      <c r="B14585" s="18">
        <v>2013</v>
      </c>
      <c r="C14585" s="18" t="s">
        <v>8</v>
      </c>
      <c r="D14585" s="18" t="s">
        <v>277</v>
      </c>
      <c r="E14585" s="18" t="s">
        <v>3005</v>
      </c>
      <c r="F14585" s="18" t="s">
        <v>3053</v>
      </c>
      <c r="G14585" s="18">
        <v>828</v>
      </c>
      <c r="H14585" s="18">
        <v>2.12</v>
      </c>
      <c r="I14585" s="18">
        <v>3.52</v>
      </c>
      <c r="Q14585"/>
    </row>
    <row r="14586" spans="2:17" x14ac:dyDescent="0.25">
      <c r="B14586" s="18">
        <v>2013</v>
      </c>
      <c r="C14586" s="18" t="s">
        <v>8</v>
      </c>
      <c r="D14586" s="18" t="s">
        <v>277</v>
      </c>
      <c r="E14586" s="18" t="s">
        <v>3005</v>
      </c>
      <c r="F14586" s="18" t="s">
        <v>3054</v>
      </c>
      <c r="G14586" s="18">
        <v>720</v>
      </c>
      <c r="H14586" s="18">
        <v>2.1</v>
      </c>
      <c r="I14586" s="18">
        <v>3.68</v>
      </c>
      <c r="Q14586"/>
    </row>
    <row r="14587" spans="2:17" x14ac:dyDescent="0.25">
      <c r="B14587" s="18">
        <v>2013</v>
      </c>
      <c r="C14587" s="18" t="s">
        <v>8</v>
      </c>
      <c r="D14587" s="18" t="s">
        <v>277</v>
      </c>
      <c r="E14587" s="18" t="s">
        <v>3005</v>
      </c>
      <c r="F14587" s="18" t="s">
        <v>3055</v>
      </c>
      <c r="G14587" s="18">
        <v>900</v>
      </c>
      <c r="H14587" s="18">
        <v>2.25</v>
      </c>
      <c r="I14587" s="18">
        <v>3.45</v>
      </c>
      <c r="Q14587"/>
    </row>
    <row r="14588" spans="2:17" x14ac:dyDescent="0.25">
      <c r="B14588" s="18">
        <v>2013</v>
      </c>
      <c r="C14588" s="18" t="s">
        <v>8</v>
      </c>
      <c r="D14588" s="18" t="s">
        <v>277</v>
      </c>
      <c r="E14588" s="18" t="s">
        <v>3005</v>
      </c>
      <c r="F14588" s="18" t="s">
        <v>3056</v>
      </c>
      <c r="G14588" s="18">
        <v>840</v>
      </c>
      <c r="H14588" s="18">
        <v>2.5299999999999998</v>
      </c>
      <c r="I14588" s="18">
        <v>3.81</v>
      </c>
      <c r="Q14588"/>
    </row>
    <row r="14589" spans="2:17" x14ac:dyDescent="0.25">
      <c r="B14589" s="18">
        <v>2013</v>
      </c>
      <c r="C14589" s="18" t="s">
        <v>8</v>
      </c>
      <c r="D14589" s="18" t="s">
        <v>277</v>
      </c>
      <c r="E14589" s="18" t="s">
        <v>3005</v>
      </c>
      <c r="F14589" s="18" t="s">
        <v>3057</v>
      </c>
      <c r="G14589" s="18">
        <v>912</v>
      </c>
      <c r="H14589" s="18">
        <v>2.89</v>
      </c>
      <c r="I14589" s="18">
        <v>3.46</v>
      </c>
      <c r="Q14589"/>
    </row>
    <row r="14590" spans="2:17" x14ac:dyDescent="0.25">
      <c r="B14590" s="18">
        <v>2013</v>
      </c>
      <c r="C14590" s="18" t="s">
        <v>8</v>
      </c>
      <c r="D14590" s="18" t="s">
        <v>277</v>
      </c>
      <c r="E14590" s="18" t="s">
        <v>3005</v>
      </c>
      <c r="F14590" s="18" t="s">
        <v>3058</v>
      </c>
      <c r="G14590" s="18">
        <v>1008</v>
      </c>
      <c r="H14590" s="18">
        <v>2.38</v>
      </c>
      <c r="I14590" s="18">
        <v>3.54</v>
      </c>
      <c r="Q14590"/>
    </row>
    <row r="14591" spans="2:17" x14ac:dyDescent="0.25">
      <c r="B14591" s="18">
        <v>2013</v>
      </c>
      <c r="C14591" s="18" t="s">
        <v>8</v>
      </c>
      <c r="D14591" s="18" t="s">
        <v>277</v>
      </c>
      <c r="E14591" s="18" t="s">
        <v>3005</v>
      </c>
      <c r="F14591" s="18" t="s">
        <v>3059</v>
      </c>
      <c r="G14591" s="18">
        <v>660</v>
      </c>
      <c r="H14591" s="18">
        <v>2.8</v>
      </c>
      <c r="I14591" s="18">
        <v>3.78</v>
      </c>
      <c r="Q14591"/>
    </row>
    <row r="14592" spans="2:17" x14ac:dyDescent="0.25">
      <c r="B14592" s="18">
        <v>2013</v>
      </c>
      <c r="C14592" s="18" t="s">
        <v>8</v>
      </c>
      <c r="D14592" s="18" t="s">
        <v>277</v>
      </c>
      <c r="E14592" s="18" t="s">
        <v>3005</v>
      </c>
      <c r="F14592" s="18" t="s">
        <v>3060</v>
      </c>
      <c r="G14592" s="18">
        <v>1056</v>
      </c>
      <c r="H14592" s="18">
        <v>2.94</v>
      </c>
      <c r="I14592" s="18">
        <v>3.45</v>
      </c>
      <c r="Q14592"/>
    </row>
    <row r="14593" spans="2:17" x14ac:dyDescent="0.25">
      <c r="B14593" s="18">
        <v>2013</v>
      </c>
      <c r="C14593" s="18" t="s">
        <v>8</v>
      </c>
      <c r="D14593" s="18" t="s">
        <v>277</v>
      </c>
      <c r="E14593" s="18" t="s">
        <v>3005</v>
      </c>
      <c r="F14593" s="18" t="s">
        <v>3061</v>
      </c>
      <c r="G14593" s="18">
        <v>1068</v>
      </c>
      <c r="H14593" s="18">
        <v>2.93</v>
      </c>
      <c r="I14593" s="18">
        <v>3.61</v>
      </c>
      <c r="Q14593"/>
    </row>
    <row r="14594" spans="2:17" x14ac:dyDescent="0.25">
      <c r="B14594" s="18">
        <v>2013</v>
      </c>
      <c r="C14594" s="18" t="s">
        <v>8</v>
      </c>
      <c r="D14594" s="18" t="s">
        <v>277</v>
      </c>
      <c r="E14594" s="18" t="s">
        <v>3005</v>
      </c>
      <c r="F14594" s="18" t="s">
        <v>3062</v>
      </c>
      <c r="G14594" s="18">
        <v>1092</v>
      </c>
      <c r="H14594" s="18">
        <v>2.81</v>
      </c>
      <c r="I14594" s="18">
        <v>3.95</v>
      </c>
      <c r="Q14594"/>
    </row>
    <row r="14595" spans="2:17" x14ac:dyDescent="0.25">
      <c r="B14595" s="18">
        <v>2013</v>
      </c>
      <c r="C14595" s="18" t="s">
        <v>8</v>
      </c>
      <c r="D14595" s="18" t="s">
        <v>277</v>
      </c>
      <c r="E14595" s="18" t="s">
        <v>3005</v>
      </c>
      <c r="F14595" s="18" t="s">
        <v>3063</v>
      </c>
      <c r="G14595" s="18">
        <v>948</v>
      </c>
      <c r="H14595" s="18">
        <v>2.89</v>
      </c>
      <c r="I14595" s="18">
        <v>3.91</v>
      </c>
      <c r="Q14595"/>
    </row>
    <row r="14596" spans="2:17" x14ac:dyDescent="0.25">
      <c r="B14596" s="18">
        <v>2013</v>
      </c>
      <c r="C14596" s="18" t="s">
        <v>8</v>
      </c>
      <c r="D14596" s="18" t="s">
        <v>277</v>
      </c>
      <c r="E14596" s="18" t="s">
        <v>3005</v>
      </c>
      <c r="F14596" s="18" t="s">
        <v>3064</v>
      </c>
      <c r="G14596" s="18">
        <v>1080</v>
      </c>
      <c r="H14596" s="18">
        <v>2.39</v>
      </c>
      <c r="I14596" s="18">
        <v>3.86</v>
      </c>
      <c r="Q14596"/>
    </row>
    <row r="14597" spans="2:17" x14ac:dyDescent="0.25">
      <c r="B14597" s="18">
        <v>2013</v>
      </c>
      <c r="C14597" s="18" t="s">
        <v>8</v>
      </c>
      <c r="D14597" s="18" t="s">
        <v>277</v>
      </c>
      <c r="E14597" s="18" t="s">
        <v>3005</v>
      </c>
      <c r="F14597" s="18" t="s">
        <v>3065</v>
      </c>
      <c r="G14597" s="18">
        <v>948</v>
      </c>
      <c r="H14597" s="18">
        <v>2</v>
      </c>
      <c r="I14597" s="18">
        <v>3.41</v>
      </c>
      <c r="Q14597"/>
    </row>
    <row r="14598" spans="2:17" x14ac:dyDescent="0.25">
      <c r="B14598" s="18">
        <v>2013</v>
      </c>
      <c r="C14598" s="18" t="s">
        <v>8</v>
      </c>
      <c r="D14598" s="18" t="s">
        <v>277</v>
      </c>
      <c r="E14598" s="18" t="s">
        <v>3005</v>
      </c>
      <c r="F14598" s="18" t="s">
        <v>3066</v>
      </c>
      <c r="G14598" s="18">
        <v>900</v>
      </c>
      <c r="H14598" s="18">
        <v>2.91</v>
      </c>
      <c r="I14598" s="18">
        <v>3.37</v>
      </c>
      <c r="Q14598"/>
    </row>
    <row r="14599" spans="2:17" x14ac:dyDescent="0.25">
      <c r="B14599" s="18">
        <v>2013</v>
      </c>
      <c r="C14599" s="18" t="s">
        <v>8</v>
      </c>
      <c r="D14599" s="18" t="s">
        <v>277</v>
      </c>
      <c r="E14599" s="18" t="s">
        <v>3005</v>
      </c>
      <c r="F14599" s="18" t="s">
        <v>3067</v>
      </c>
      <c r="G14599" s="18">
        <v>876</v>
      </c>
      <c r="H14599" s="18">
        <v>2.78</v>
      </c>
      <c r="I14599" s="18">
        <v>3.35</v>
      </c>
      <c r="Q14599"/>
    </row>
    <row r="14600" spans="2:17" x14ac:dyDescent="0.25">
      <c r="B14600" s="18">
        <v>2013</v>
      </c>
      <c r="C14600" s="18" t="s">
        <v>8</v>
      </c>
      <c r="D14600" s="18" t="s">
        <v>277</v>
      </c>
      <c r="E14600" s="18" t="s">
        <v>3005</v>
      </c>
      <c r="F14600" s="18" t="s">
        <v>3068</v>
      </c>
      <c r="G14600" s="18">
        <v>924</v>
      </c>
      <c r="H14600" s="18">
        <v>2.42</v>
      </c>
      <c r="I14600" s="18">
        <v>3.33</v>
      </c>
      <c r="Q14600"/>
    </row>
    <row r="14601" spans="2:17" x14ac:dyDescent="0.25">
      <c r="B14601" s="18">
        <v>2013</v>
      </c>
      <c r="C14601" s="18" t="s">
        <v>8</v>
      </c>
      <c r="D14601" s="18" t="s">
        <v>277</v>
      </c>
      <c r="E14601" s="18" t="s">
        <v>3005</v>
      </c>
      <c r="F14601" s="18" t="s">
        <v>3069</v>
      </c>
      <c r="G14601" s="18">
        <v>1104</v>
      </c>
      <c r="H14601" s="18">
        <v>2.37</v>
      </c>
      <c r="I14601" s="18">
        <v>3.24</v>
      </c>
      <c r="Q14601"/>
    </row>
    <row r="14602" spans="2:17" x14ac:dyDescent="0.25">
      <c r="B14602" s="18">
        <v>2013</v>
      </c>
      <c r="C14602" s="18" t="s">
        <v>8</v>
      </c>
      <c r="D14602" s="18" t="s">
        <v>277</v>
      </c>
      <c r="E14602" s="18" t="s">
        <v>3005</v>
      </c>
      <c r="F14602" s="18" t="s">
        <v>3070</v>
      </c>
      <c r="G14602" s="18">
        <v>1080</v>
      </c>
      <c r="H14602" s="18">
        <v>2.09</v>
      </c>
      <c r="I14602" s="18">
        <v>3.77</v>
      </c>
      <c r="Q14602"/>
    </row>
    <row r="14603" spans="2:17" x14ac:dyDescent="0.25">
      <c r="B14603" s="18">
        <v>2013</v>
      </c>
      <c r="C14603" s="18" t="s">
        <v>8</v>
      </c>
      <c r="D14603" s="18" t="s">
        <v>277</v>
      </c>
      <c r="E14603" s="18" t="s">
        <v>3005</v>
      </c>
      <c r="F14603" s="18" t="s">
        <v>3071</v>
      </c>
      <c r="G14603" s="18">
        <v>1152</v>
      </c>
      <c r="H14603" s="18">
        <v>2.63</v>
      </c>
      <c r="I14603" s="18">
        <v>3.25</v>
      </c>
      <c r="Q14603"/>
    </row>
    <row r="14604" spans="2:17" x14ac:dyDescent="0.25">
      <c r="B14604" s="18">
        <v>2013</v>
      </c>
      <c r="C14604" s="18" t="s">
        <v>8</v>
      </c>
      <c r="D14604" s="18" t="s">
        <v>277</v>
      </c>
      <c r="E14604" s="18" t="s">
        <v>3005</v>
      </c>
      <c r="F14604" s="18" t="s">
        <v>3072</v>
      </c>
      <c r="G14604" s="18">
        <v>1188</v>
      </c>
      <c r="H14604" s="18">
        <v>2.58</v>
      </c>
      <c r="I14604" s="18">
        <v>3.37</v>
      </c>
      <c r="Q14604"/>
    </row>
    <row r="14605" spans="2:17" x14ac:dyDescent="0.25">
      <c r="B14605" s="18">
        <v>2013</v>
      </c>
      <c r="C14605" s="18" t="s">
        <v>8</v>
      </c>
      <c r="D14605" s="18" t="s">
        <v>277</v>
      </c>
      <c r="E14605" s="18" t="s">
        <v>3005</v>
      </c>
      <c r="F14605" s="18" t="s">
        <v>3073</v>
      </c>
      <c r="G14605" s="18">
        <v>660</v>
      </c>
      <c r="H14605" s="18">
        <v>2.1</v>
      </c>
      <c r="I14605" s="18">
        <v>3.64</v>
      </c>
      <c r="Q14605"/>
    </row>
    <row r="14606" spans="2:17" x14ac:dyDescent="0.25">
      <c r="B14606" s="18">
        <v>2013</v>
      </c>
      <c r="C14606" s="18" t="s">
        <v>8</v>
      </c>
      <c r="D14606" s="18" t="s">
        <v>277</v>
      </c>
      <c r="E14606" s="18" t="s">
        <v>3005</v>
      </c>
      <c r="F14606" s="18" t="s">
        <v>3074</v>
      </c>
      <c r="G14606" s="18">
        <v>1116</v>
      </c>
      <c r="H14606" s="18">
        <v>2.76</v>
      </c>
      <c r="I14606" s="18">
        <v>3.63</v>
      </c>
      <c r="Q14606"/>
    </row>
    <row r="14607" spans="2:17" x14ac:dyDescent="0.25">
      <c r="B14607" s="18">
        <v>2013</v>
      </c>
      <c r="C14607" s="18" t="s">
        <v>8</v>
      </c>
      <c r="D14607" s="18" t="s">
        <v>277</v>
      </c>
      <c r="E14607" s="18" t="s">
        <v>3005</v>
      </c>
      <c r="F14607" s="18" t="s">
        <v>3075</v>
      </c>
      <c r="G14607" s="18">
        <v>756</v>
      </c>
      <c r="H14607" s="18">
        <v>2.36</v>
      </c>
      <c r="I14607" s="18">
        <v>3.52</v>
      </c>
      <c r="Q14607"/>
    </row>
    <row r="14608" spans="2:17" x14ac:dyDescent="0.25">
      <c r="B14608" s="18">
        <v>2013</v>
      </c>
      <c r="C14608" s="18" t="s">
        <v>8</v>
      </c>
      <c r="D14608" s="18" t="s">
        <v>277</v>
      </c>
      <c r="E14608" s="18" t="s">
        <v>3005</v>
      </c>
      <c r="F14608" s="18" t="s">
        <v>3076</v>
      </c>
      <c r="G14608" s="18">
        <v>732</v>
      </c>
      <c r="H14608" s="18">
        <v>2.2799999999999998</v>
      </c>
      <c r="I14608" s="18">
        <v>3.92</v>
      </c>
      <c r="Q14608"/>
    </row>
    <row r="14609" spans="2:17" x14ac:dyDescent="0.25">
      <c r="B14609" s="18">
        <v>2013</v>
      </c>
      <c r="C14609" s="18" t="s">
        <v>8</v>
      </c>
      <c r="D14609" s="18" t="s">
        <v>277</v>
      </c>
      <c r="E14609" s="18" t="s">
        <v>3005</v>
      </c>
      <c r="F14609" s="18" t="s">
        <v>3077</v>
      </c>
      <c r="G14609" s="18">
        <v>1164</v>
      </c>
      <c r="H14609" s="18">
        <v>2.4</v>
      </c>
      <c r="I14609" s="18">
        <v>3.55</v>
      </c>
      <c r="Q14609"/>
    </row>
    <row r="14610" spans="2:17" x14ac:dyDescent="0.25">
      <c r="B14610" s="18">
        <v>2013</v>
      </c>
      <c r="C14610" s="18" t="s">
        <v>8</v>
      </c>
      <c r="D14610" s="18" t="s">
        <v>277</v>
      </c>
      <c r="E14610" s="18" t="s">
        <v>3005</v>
      </c>
      <c r="F14610" s="18" t="s">
        <v>3078</v>
      </c>
      <c r="G14610" s="18">
        <v>720</v>
      </c>
      <c r="H14610" s="18">
        <v>2.96</v>
      </c>
      <c r="I14610" s="18">
        <v>3.6</v>
      </c>
      <c r="Q14610"/>
    </row>
    <row r="14611" spans="2:17" x14ac:dyDescent="0.25">
      <c r="B14611" s="18">
        <v>2013</v>
      </c>
      <c r="C14611" s="18" t="s">
        <v>8</v>
      </c>
      <c r="D14611" s="18" t="s">
        <v>277</v>
      </c>
      <c r="E14611" s="18" t="s">
        <v>3005</v>
      </c>
      <c r="F14611" s="18" t="s">
        <v>3079</v>
      </c>
      <c r="G14611" s="18">
        <v>1152</v>
      </c>
      <c r="H14611" s="18">
        <v>2.39</v>
      </c>
      <c r="I14611" s="18">
        <v>3.2</v>
      </c>
      <c r="Q14611"/>
    </row>
    <row r="14612" spans="2:17" x14ac:dyDescent="0.25">
      <c r="B14612" s="18">
        <v>2013</v>
      </c>
      <c r="C14612" s="18" t="s">
        <v>8</v>
      </c>
      <c r="D14612" s="18" t="s">
        <v>277</v>
      </c>
      <c r="E14612" s="18" t="s">
        <v>3005</v>
      </c>
      <c r="F14612" s="18" t="s">
        <v>3080</v>
      </c>
      <c r="G14612" s="18">
        <v>936</v>
      </c>
      <c r="H14612" s="18">
        <v>2.2599999999999998</v>
      </c>
      <c r="I14612" s="18">
        <v>3.4</v>
      </c>
      <c r="Q14612"/>
    </row>
    <row r="14613" spans="2:17" x14ac:dyDescent="0.25">
      <c r="B14613" s="18">
        <v>2013</v>
      </c>
      <c r="C14613" s="18" t="s">
        <v>8</v>
      </c>
      <c r="D14613" s="18" t="s">
        <v>277</v>
      </c>
      <c r="E14613" s="18" t="s">
        <v>3005</v>
      </c>
      <c r="F14613" s="18" t="s">
        <v>3081</v>
      </c>
      <c r="G14613" s="18">
        <v>888</v>
      </c>
      <c r="H14613" s="18">
        <v>2.93</v>
      </c>
      <c r="I14613" s="18">
        <v>3.27</v>
      </c>
      <c r="Q14613"/>
    </row>
    <row r="14614" spans="2:17" x14ac:dyDescent="0.25">
      <c r="B14614" s="18">
        <v>2013</v>
      </c>
      <c r="C14614" s="18" t="s">
        <v>8</v>
      </c>
      <c r="D14614" s="18" t="s">
        <v>277</v>
      </c>
      <c r="E14614" s="18" t="s">
        <v>3005</v>
      </c>
      <c r="F14614" s="18" t="s">
        <v>3082</v>
      </c>
      <c r="G14614" s="18">
        <v>1176</v>
      </c>
      <c r="H14614" s="18">
        <v>2.85</v>
      </c>
      <c r="I14614" s="18">
        <v>3.98</v>
      </c>
      <c r="Q14614"/>
    </row>
    <row r="14615" spans="2:17" x14ac:dyDescent="0.25">
      <c r="B14615" s="18">
        <v>2013</v>
      </c>
      <c r="C14615" s="18" t="s">
        <v>8</v>
      </c>
      <c r="D14615" s="18" t="s">
        <v>277</v>
      </c>
      <c r="E14615" s="18" t="s">
        <v>3005</v>
      </c>
      <c r="F14615" s="18" t="s">
        <v>3083</v>
      </c>
      <c r="G14615" s="18">
        <v>1056</v>
      </c>
      <c r="H14615" s="18">
        <v>2.77</v>
      </c>
      <c r="I14615" s="18">
        <v>3.59</v>
      </c>
      <c r="Q14615"/>
    </row>
    <row r="14616" spans="2:17" x14ac:dyDescent="0.25">
      <c r="B14616" s="18">
        <v>2013</v>
      </c>
      <c r="C14616" s="18" t="s">
        <v>8</v>
      </c>
      <c r="D14616" s="18" t="s">
        <v>277</v>
      </c>
      <c r="E14616" s="18" t="s">
        <v>3005</v>
      </c>
      <c r="F14616" s="18" t="s">
        <v>3084</v>
      </c>
      <c r="G14616" s="18">
        <v>1200</v>
      </c>
      <c r="H14616" s="18">
        <v>2.58</v>
      </c>
      <c r="I14616" s="18">
        <v>3.29</v>
      </c>
      <c r="Q14616"/>
    </row>
    <row r="14617" spans="2:17" x14ac:dyDescent="0.25">
      <c r="B14617" s="18">
        <v>2013</v>
      </c>
      <c r="C14617" s="18" t="s">
        <v>8</v>
      </c>
      <c r="D14617" s="18" t="s">
        <v>277</v>
      </c>
      <c r="E14617" s="18" t="s">
        <v>3005</v>
      </c>
      <c r="F14617" s="18" t="s">
        <v>3085</v>
      </c>
      <c r="G14617" s="18">
        <v>1008</v>
      </c>
      <c r="H14617" s="18">
        <v>2.36</v>
      </c>
      <c r="I14617" s="18">
        <v>3.96</v>
      </c>
      <c r="Q14617"/>
    </row>
    <row r="14618" spans="2:17" x14ac:dyDescent="0.25">
      <c r="B14618" s="18">
        <v>2013</v>
      </c>
      <c r="C14618" s="18" t="s">
        <v>8</v>
      </c>
      <c r="D14618" s="18" t="s">
        <v>277</v>
      </c>
      <c r="E14618" s="18" t="s">
        <v>3005</v>
      </c>
      <c r="F14618" s="18" t="s">
        <v>3086</v>
      </c>
      <c r="G14618" s="18">
        <v>1104</v>
      </c>
      <c r="H14618" s="18">
        <v>2.93</v>
      </c>
      <c r="I14618" s="18">
        <v>3.9</v>
      </c>
      <c r="Q14618"/>
    </row>
    <row r="14619" spans="2:17" x14ac:dyDescent="0.25">
      <c r="B14619" s="18">
        <v>2013</v>
      </c>
      <c r="C14619" s="18" t="s">
        <v>8</v>
      </c>
      <c r="D14619" s="18" t="s">
        <v>277</v>
      </c>
      <c r="E14619" s="18" t="s">
        <v>3005</v>
      </c>
      <c r="F14619" s="18" t="s">
        <v>3087</v>
      </c>
      <c r="G14619" s="18">
        <v>876</v>
      </c>
      <c r="H14619" s="18">
        <v>2.41</v>
      </c>
      <c r="I14619" s="18">
        <v>3.51</v>
      </c>
      <c r="Q14619"/>
    </row>
    <row r="14620" spans="2:17" x14ac:dyDescent="0.25">
      <c r="B14620" s="18">
        <v>2013</v>
      </c>
      <c r="C14620" s="18" t="s">
        <v>8</v>
      </c>
      <c r="D14620" s="18" t="s">
        <v>277</v>
      </c>
      <c r="E14620" s="18" t="s">
        <v>3005</v>
      </c>
      <c r="F14620" s="18" t="s">
        <v>3088</v>
      </c>
      <c r="G14620" s="18">
        <v>648</v>
      </c>
      <c r="H14620" s="18">
        <v>2.65</v>
      </c>
      <c r="I14620" s="18">
        <v>3.49</v>
      </c>
      <c r="Q14620"/>
    </row>
    <row r="14621" spans="2:17" x14ac:dyDescent="0.25">
      <c r="B14621" s="18">
        <v>2013</v>
      </c>
      <c r="C14621" s="18" t="s">
        <v>8</v>
      </c>
      <c r="D14621" s="18" t="s">
        <v>277</v>
      </c>
      <c r="E14621" s="18" t="s">
        <v>3005</v>
      </c>
      <c r="F14621" s="18" t="s">
        <v>3089</v>
      </c>
      <c r="G14621" s="18">
        <v>948</v>
      </c>
      <c r="H14621" s="18">
        <v>2.15</v>
      </c>
      <c r="I14621" s="18">
        <v>3.47</v>
      </c>
      <c r="Q14621"/>
    </row>
    <row r="14622" spans="2:17" x14ac:dyDescent="0.25">
      <c r="B14622" s="18">
        <v>2013</v>
      </c>
      <c r="C14622" s="18" t="s">
        <v>8</v>
      </c>
      <c r="D14622" s="18" t="s">
        <v>277</v>
      </c>
      <c r="E14622" s="18" t="s">
        <v>3005</v>
      </c>
      <c r="F14622" s="18" t="s">
        <v>3090</v>
      </c>
      <c r="G14622" s="18">
        <v>612</v>
      </c>
      <c r="H14622" s="18">
        <v>2.81</v>
      </c>
      <c r="I14622" s="18">
        <v>3.96</v>
      </c>
      <c r="Q14622"/>
    </row>
    <row r="14623" spans="2:17" x14ac:dyDescent="0.25">
      <c r="B14623" s="18">
        <v>2013</v>
      </c>
      <c r="C14623" s="18" t="s">
        <v>8</v>
      </c>
      <c r="D14623" s="18" t="s">
        <v>277</v>
      </c>
      <c r="E14623" s="18" t="s">
        <v>3005</v>
      </c>
      <c r="F14623" s="18" t="s">
        <v>3091</v>
      </c>
      <c r="G14623" s="18">
        <v>1092</v>
      </c>
      <c r="H14623" s="18">
        <v>2.09</v>
      </c>
      <c r="I14623" s="18">
        <v>3.51</v>
      </c>
      <c r="Q14623"/>
    </row>
    <row r="14624" spans="2:17" x14ac:dyDescent="0.25">
      <c r="B14624" s="18">
        <v>2013</v>
      </c>
      <c r="C14624" s="18" t="s">
        <v>8</v>
      </c>
      <c r="D14624" s="18" t="s">
        <v>277</v>
      </c>
      <c r="E14624" s="18" t="s">
        <v>3005</v>
      </c>
      <c r="F14624" s="18" t="s">
        <v>3092</v>
      </c>
      <c r="G14624" s="18">
        <v>1152</v>
      </c>
      <c r="H14624" s="18">
        <v>2.4500000000000002</v>
      </c>
      <c r="I14624" s="18">
        <v>3.7</v>
      </c>
      <c r="Q14624"/>
    </row>
    <row r="14625" spans="2:17" x14ac:dyDescent="0.25">
      <c r="B14625" s="18">
        <v>2013</v>
      </c>
      <c r="C14625" s="18" t="s">
        <v>8</v>
      </c>
      <c r="D14625" s="18" t="s">
        <v>277</v>
      </c>
      <c r="E14625" s="18" t="s">
        <v>3005</v>
      </c>
      <c r="F14625" s="18" t="s">
        <v>3093</v>
      </c>
      <c r="G14625" s="18">
        <v>612</v>
      </c>
      <c r="H14625" s="18">
        <v>2.76</v>
      </c>
      <c r="I14625" s="18">
        <v>3.47</v>
      </c>
      <c r="Q14625"/>
    </row>
    <row r="14626" spans="2:17" x14ac:dyDescent="0.25">
      <c r="B14626" s="18">
        <v>2013</v>
      </c>
      <c r="C14626" s="18" t="s">
        <v>8</v>
      </c>
      <c r="D14626" s="18" t="s">
        <v>277</v>
      </c>
      <c r="E14626" s="18" t="s">
        <v>3005</v>
      </c>
      <c r="F14626" s="18" t="s">
        <v>3094</v>
      </c>
      <c r="G14626" s="18">
        <v>876</v>
      </c>
      <c r="H14626" s="18">
        <v>2.4</v>
      </c>
      <c r="I14626" s="18">
        <v>3.69</v>
      </c>
      <c r="Q14626"/>
    </row>
    <row r="14627" spans="2:17" x14ac:dyDescent="0.25">
      <c r="B14627" s="18">
        <v>2013</v>
      </c>
      <c r="C14627" s="18" t="s">
        <v>8</v>
      </c>
      <c r="D14627" s="18" t="s">
        <v>277</v>
      </c>
      <c r="E14627" s="18" t="s">
        <v>3005</v>
      </c>
      <c r="F14627" s="18" t="s">
        <v>3095</v>
      </c>
      <c r="G14627" s="18">
        <v>1044</v>
      </c>
      <c r="H14627" s="18">
        <v>2.11</v>
      </c>
      <c r="I14627" s="18">
        <v>3.74</v>
      </c>
      <c r="Q14627"/>
    </row>
    <row r="14628" spans="2:17" x14ac:dyDescent="0.25">
      <c r="B14628" s="18">
        <v>2013</v>
      </c>
      <c r="C14628" s="18" t="s">
        <v>8</v>
      </c>
      <c r="D14628" s="18" t="s">
        <v>277</v>
      </c>
      <c r="E14628" s="18" t="s">
        <v>3005</v>
      </c>
      <c r="F14628" s="18" t="s">
        <v>3096</v>
      </c>
      <c r="G14628" s="18">
        <v>1188</v>
      </c>
      <c r="H14628" s="18">
        <v>2.31</v>
      </c>
      <c r="I14628" s="18">
        <v>3.95</v>
      </c>
      <c r="Q14628"/>
    </row>
    <row r="14629" spans="2:17" x14ac:dyDescent="0.25">
      <c r="B14629" s="18">
        <v>2013</v>
      </c>
      <c r="C14629" s="18" t="s">
        <v>8</v>
      </c>
      <c r="D14629" s="18" t="s">
        <v>277</v>
      </c>
      <c r="E14629" s="18" t="s">
        <v>3005</v>
      </c>
      <c r="F14629" s="18" t="s">
        <v>3097</v>
      </c>
      <c r="G14629" s="18">
        <v>684</v>
      </c>
      <c r="H14629" s="18">
        <v>2.15</v>
      </c>
      <c r="I14629" s="18">
        <v>3.82</v>
      </c>
      <c r="Q14629"/>
    </row>
    <row r="14630" spans="2:17" x14ac:dyDescent="0.25">
      <c r="B14630" s="18">
        <v>2013</v>
      </c>
      <c r="C14630" s="18" t="s">
        <v>8</v>
      </c>
      <c r="D14630" s="18" t="s">
        <v>277</v>
      </c>
      <c r="E14630" s="18" t="s">
        <v>3005</v>
      </c>
      <c r="F14630" s="18" t="s">
        <v>3098</v>
      </c>
      <c r="G14630" s="18">
        <v>948</v>
      </c>
      <c r="H14630" s="18">
        <v>2.54</v>
      </c>
      <c r="I14630" s="18">
        <v>3.51</v>
      </c>
      <c r="Q14630"/>
    </row>
    <row r="14631" spans="2:17" x14ac:dyDescent="0.25">
      <c r="B14631" s="18">
        <v>2013</v>
      </c>
      <c r="C14631" s="18" t="s">
        <v>8</v>
      </c>
      <c r="D14631" s="18" t="s">
        <v>277</v>
      </c>
      <c r="E14631" s="18" t="s">
        <v>3005</v>
      </c>
      <c r="F14631" s="18" t="s">
        <v>3099</v>
      </c>
      <c r="G14631" s="18">
        <v>612</v>
      </c>
      <c r="H14631" s="18">
        <v>2.2999999999999998</v>
      </c>
      <c r="I14631" s="18">
        <v>3.85</v>
      </c>
      <c r="Q14631"/>
    </row>
    <row r="14632" spans="2:17" x14ac:dyDescent="0.25">
      <c r="B14632" s="18">
        <v>2013</v>
      </c>
      <c r="C14632" s="18" t="s">
        <v>8</v>
      </c>
      <c r="D14632" s="18" t="s">
        <v>277</v>
      </c>
      <c r="E14632" s="18" t="s">
        <v>3005</v>
      </c>
      <c r="F14632" s="18" t="s">
        <v>3100</v>
      </c>
      <c r="G14632" s="18">
        <v>996</v>
      </c>
      <c r="H14632" s="18">
        <v>2.88</v>
      </c>
      <c r="I14632" s="18">
        <v>3.21</v>
      </c>
      <c r="Q14632"/>
    </row>
    <row r="14633" spans="2:17" x14ac:dyDescent="0.25">
      <c r="B14633" s="18">
        <v>2013</v>
      </c>
      <c r="C14633" s="18" t="s">
        <v>8</v>
      </c>
      <c r="D14633" s="18" t="s">
        <v>277</v>
      </c>
      <c r="E14633" s="18" t="s">
        <v>3005</v>
      </c>
      <c r="F14633" s="18" t="s">
        <v>3101</v>
      </c>
      <c r="G14633" s="18">
        <v>984</v>
      </c>
      <c r="H14633" s="18">
        <v>2.83</v>
      </c>
      <c r="I14633" s="18">
        <v>3.29</v>
      </c>
      <c r="Q14633"/>
    </row>
    <row r="14634" spans="2:17" x14ac:dyDescent="0.25">
      <c r="B14634" s="18">
        <v>2013</v>
      </c>
      <c r="C14634" s="18" t="s">
        <v>8</v>
      </c>
      <c r="D14634" s="18" t="s">
        <v>277</v>
      </c>
      <c r="E14634" s="18" t="s">
        <v>3005</v>
      </c>
      <c r="F14634" s="18" t="s">
        <v>3102</v>
      </c>
      <c r="G14634" s="18">
        <v>780</v>
      </c>
      <c r="H14634" s="18">
        <v>2.08</v>
      </c>
      <c r="I14634" s="18">
        <v>3.91</v>
      </c>
      <c r="Q14634"/>
    </row>
    <row r="14635" spans="2:17" x14ac:dyDescent="0.25">
      <c r="B14635" s="18">
        <v>2013</v>
      </c>
      <c r="C14635" s="18" t="s">
        <v>8</v>
      </c>
      <c r="D14635" s="18" t="s">
        <v>277</v>
      </c>
      <c r="E14635" s="18" t="s">
        <v>3005</v>
      </c>
      <c r="F14635" s="18" t="s">
        <v>3103</v>
      </c>
      <c r="G14635" s="18">
        <v>996</v>
      </c>
      <c r="H14635" s="18">
        <v>2.09</v>
      </c>
      <c r="I14635" s="18">
        <v>3.3</v>
      </c>
      <c r="Q14635"/>
    </row>
    <row r="14636" spans="2:17" x14ac:dyDescent="0.25">
      <c r="B14636" s="18">
        <v>2013</v>
      </c>
      <c r="C14636" s="18" t="s">
        <v>8</v>
      </c>
      <c r="D14636" s="18" t="s">
        <v>277</v>
      </c>
      <c r="E14636" s="18" t="s">
        <v>3005</v>
      </c>
      <c r="F14636" s="18" t="s">
        <v>3104</v>
      </c>
      <c r="G14636" s="18">
        <v>948</v>
      </c>
      <c r="H14636" s="18">
        <v>2.35</v>
      </c>
      <c r="I14636" s="18">
        <v>3.44</v>
      </c>
      <c r="Q14636"/>
    </row>
    <row r="14637" spans="2:17" x14ac:dyDescent="0.25">
      <c r="B14637" s="18">
        <v>2013</v>
      </c>
      <c r="C14637" s="18" t="s">
        <v>8</v>
      </c>
      <c r="D14637" s="18" t="s">
        <v>277</v>
      </c>
      <c r="E14637" s="18" t="s">
        <v>3005</v>
      </c>
      <c r="F14637" s="18" t="s">
        <v>3105</v>
      </c>
      <c r="G14637" s="18">
        <v>660</v>
      </c>
      <c r="H14637" s="18">
        <v>2.4500000000000002</v>
      </c>
      <c r="I14637" s="18">
        <v>3.56</v>
      </c>
      <c r="Q14637"/>
    </row>
    <row r="14638" spans="2:17" x14ac:dyDescent="0.25">
      <c r="B14638" s="18">
        <v>2013</v>
      </c>
      <c r="C14638" s="18" t="s">
        <v>8</v>
      </c>
      <c r="D14638" s="18" t="s">
        <v>277</v>
      </c>
      <c r="E14638" s="18" t="s">
        <v>3005</v>
      </c>
      <c r="F14638" s="18" t="s">
        <v>3106</v>
      </c>
      <c r="G14638" s="18">
        <v>648</v>
      </c>
      <c r="H14638" s="18">
        <v>2.65</v>
      </c>
      <c r="I14638" s="18">
        <v>3.73</v>
      </c>
      <c r="Q14638"/>
    </row>
    <row r="14639" spans="2:17" x14ac:dyDescent="0.25">
      <c r="B14639" s="18">
        <v>2013</v>
      </c>
      <c r="C14639" s="18" t="s">
        <v>8</v>
      </c>
      <c r="D14639" s="18" t="s">
        <v>277</v>
      </c>
      <c r="E14639" s="18" t="s">
        <v>3005</v>
      </c>
      <c r="F14639" s="18" t="s">
        <v>3107</v>
      </c>
      <c r="G14639" s="18">
        <v>624</v>
      </c>
      <c r="H14639" s="18">
        <v>2.72</v>
      </c>
      <c r="I14639" s="18">
        <v>3.33</v>
      </c>
      <c r="Q14639"/>
    </row>
    <row r="14640" spans="2:17" x14ac:dyDescent="0.25">
      <c r="B14640" s="18">
        <v>2013</v>
      </c>
      <c r="C14640" s="18" t="s">
        <v>8</v>
      </c>
      <c r="D14640" s="18" t="s">
        <v>277</v>
      </c>
      <c r="E14640" s="18" t="s">
        <v>3005</v>
      </c>
      <c r="F14640" s="18" t="s">
        <v>3108</v>
      </c>
      <c r="G14640" s="18">
        <v>1188</v>
      </c>
      <c r="H14640" s="18">
        <v>2.5</v>
      </c>
      <c r="I14640" s="18">
        <v>3.96</v>
      </c>
      <c r="Q14640"/>
    </row>
    <row r="14641" spans="2:17" x14ac:dyDescent="0.25">
      <c r="B14641" s="18">
        <v>2013</v>
      </c>
      <c r="C14641" s="18" t="s">
        <v>8</v>
      </c>
      <c r="D14641" s="18" t="s">
        <v>277</v>
      </c>
      <c r="E14641" s="18" t="s">
        <v>3005</v>
      </c>
      <c r="F14641" s="18" t="s">
        <v>3109</v>
      </c>
      <c r="G14641" s="18">
        <v>972</v>
      </c>
      <c r="H14641" s="18">
        <v>2.2599999999999998</v>
      </c>
      <c r="I14641" s="18">
        <v>3.88</v>
      </c>
      <c r="Q14641"/>
    </row>
    <row r="14642" spans="2:17" x14ac:dyDescent="0.25">
      <c r="B14642" s="18">
        <v>2013</v>
      </c>
      <c r="C14642" s="18" t="s">
        <v>8</v>
      </c>
      <c r="D14642" s="18" t="s">
        <v>277</v>
      </c>
      <c r="E14642" s="18" t="s">
        <v>3005</v>
      </c>
      <c r="F14642" s="18" t="s">
        <v>3110</v>
      </c>
      <c r="G14642" s="18">
        <v>708</v>
      </c>
      <c r="H14642" s="18">
        <v>2.5299999999999998</v>
      </c>
      <c r="I14642" s="18">
        <v>3.25</v>
      </c>
      <c r="Q14642"/>
    </row>
    <row r="14643" spans="2:17" x14ac:dyDescent="0.25">
      <c r="B14643" s="18">
        <v>2013</v>
      </c>
      <c r="C14643" s="18" t="s">
        <v>8</v>
      </c>
      <c r="D14643" s="18" t="s">
        <v>277</v>
      </c>
      <c r="E14643" s="18" t="s">
        <v>3005</v>
      </c>
      <c r="F14643" s="18" t="s">
        <v>3111</v>
      </c>
      <c r="G14643" s="18">
        <v>1032</v>
      </c>
      <c r="H14643" s="18">
        <v>2.54</v>
      </c>
      <c r="I14643" s="18">
        <v>3.36</v>
      </c>
      <c r="Q14643"/>
    </row>
    <row r="14644" spans="2:17" x14ac:dyDescent="0.25">
      <c r="B14644" s="18">
        <v>2013</v>
      </c>
      <c r="C14644" s="18" t="s">
        <v>8</v>
      </c>
      <c r="D14644" s="18" t="s">
        <v>277</v>
      </c>
      <c r="E14644" s="18" t="s">
        <v>3005</v>
      </c>
      <c r="F14644" s="18" t="s">
        <v>3112</v>
      </c>
      <c r="G14644" s="18">
        <v>1056</v>
      </c>
      <c r="H14644" s="18">
        <v>2.4900000000000002</v>
      </c>
      <c r="I14644" s="18">
        <v>3.59</v>
      </c>
      <c r="Q14644"/>
    </row>
    <row r="14645" spans="2:17" x14ac:dyDescent="0.25">
      <c r="B14645" s="18">
        <v>2013</v>
      </c>
      <c r="C14645" s="18" t="s">
        <v>8</v>
      </c>
      <c r="D14645" s="18" t="s">
        <v>205</v>
      </c>
      <c r="E14645" s="18" t="s">
        <v>3113</v>
      </c>
      <c r="F14645" s="18" t="s">
        <v>3114</v>
      </c>
      <c r="G14645" s="18">
        <v>732</v>
      </c>
      <c r="H14645" s="18">
        <v>1.1000000000000001</v>
      </c>
      <c r="I14645" s="18">
        <v>1.89</v>
      </c>
      <c r="Q14645"/>
    </row>
    <row r="14646" spans="2:17" x14ac:dyDescent="0.25">
      <c r="B14646" s="18">
        <v>2013</v>
      </c>
      <c r="C14646" s="18" t="s">
        <v>8</v>
      </c>
      <c r="D14646" s="18" t="s">
        <v>205</v>
      </c>
      <c r="E14646" s="18" t="s">
        <v>3113</v>
      </c>
      <c r="F14646" s="18" t="s">
        <v>3115</v>
      </c>
      <c r="G14646" s="18">
        <v>576</v>
      </c>
      <c r="H14646" s="18">
        <v>1.43</v>
      </c>
      <c r="I14646" s="18">
        <v>1.81</v>
      </c>
      <c r="Q14646"/>
    </row>
    <row r="14647" spans="2:17" x14ac:dyDescent="0.25">
      <c r="B14647" s="18">
        <v>2013</v>
      </c>
      <c r="C14647" s="18" t="s">
        <v>8</v>
      </c>
      <c r="D14647" s="18" t="s">
        <v>205</v>
      </c>
      <c r="E14647" s="18" t="s">
        <v>3113</v>
      </c>
      <c r="F14647" s="18" t="s">
        <v>3116</v>
      </c>
      <c r="G14647" s="18">
        <v>936</v>
      </c>
      <c r="H14647" s="18">
        <v>1.35</v>
      </c>
      <c r="I14647" s="18">
        <v>1.81</v>
      </c>
      <c r="Q14647"/>
    </row>
    <row r="14648" spans="2:17" x14ac:dyDescent="0.25">
      <c r="B14648" s="18">
        <v>2013</v>
      </c>
      <c r="C14648" s="18" t="s">
        <v>8</v>
      </c>
      <c r="D14648" s="18" t="s">
        <v>205</v>
      </c>
      <c r="E14648" s="18" t="s">
        <v>3113</v>
      </c>
      <c r="F14648" s="18" t="s">
        <v>3117</v>
      </c>
      <c r="G14648" s="18">
        <v>852</v>
      </c>
      <c r="H14648" s="18">
        <v>1.17</v>
      </c>
      <c r="I14648" s="18">
        <v>1.73</v>
      </c>
      <c r="Q14648"/>
    </row>
    <row r="14649" spans="2:17" x14ac:dyDescent="0.25">
      <c r="B14649" s="18">
        <v>2013</v>
      </c>
      <c r="C14649" s="18" t="s">
        <v>8</v>
      </c>
      <c r="D14649" s="18" t="s">
        <v>205</v>
      </c>
      <c r="E14649" s="18" t="s">
        <v>3113</v>
      </c>
      <c r="F14649" s="18" t="s">
        <v>3118</v>
      </c>
      <c r="G14649" s="18">
        <v>1116</v>
      </c>
      <c r="H14649" s="18">
        <v>1.47</v>
      </c>
      <c r="I14649" s="18">
        <v>1.82</v>
      </c>
      <c r="Q14649"/>
    </row>
    <row r="14650" spans="2:17" x14ac:dyDescent="0.25">
      <c r="B14650" s="18">
        <v>2013</v>
      </c>
      <c r="C14650" s="18" t="s">
        <v>8</v>
      </c>
      <c r="D14650" s="18" t="s">
        <v>205</v>
      </c>
      <c r="E14650" s="18" t="s">
        <v>3113</v>
      </c>
      <c r="F14650" s="18" t="s">
        <v>3119</v>
      </c>
      <c r="G14650" s="18">
        <v>972</v>
      </c>
      <c r="H14650" s="18">
        <v>1.47</v>
      </c>
      <c r="I14650" s="18">
        <v>1.61</v>
      </c>
      <c r="Q14650"/>
    </row>
    <row r="14651" spans="2:17" x14ac:dyDescent="0.25">
      <c r="B14651" s="18">
        <v>2013</v>
      </c>
      <c r="C14651" s="18" t="s">
        <v>8</v>
      </c>
      <c r="D14651" s="18" t="s">
        <v>205</v>
      </c>
      <c r="E14651" s="18" t="s">
        <v>3113</v>
      </c>
      <c r="F14651" s="18" t="s">
        <v>3120</v>
      </c>
      <c r="G14651" s="18">
        <v>1224</v>
      </c>
      <c r="H14651" s="18">
        <v>1.31</v>
      </c>
      <c r="I14651" s="18">
        <v>1.82</v>
      </c>
      <c r="Q14651"/>
    </row>
    <row r="14652" spans="2:17" x14ac:dyDescent="0.25">
      <c r="B14652" s="18">
        <v>2013</v>
      </c>
      <c r="C14652" s="18" t="s">
        <v>8</v>
      </c>
      <c r="D14652" s="18" t="s">
        <v>205</v>
      </c>
      <c r="E14652" s="18" t="s">
        <v>3113</v>
      </c>
      <c r="F14652" s="18" t="s">
        <v>3121</v>
      </c>
      <c r="G14652" s="18">
        <v>1296</v>
      </c>
      <c r="H14652" s="18">
        <v>1.19</v>
      </c>
      <c r="I14652" s="18">
        <v>1.62</v>
      </c>
      <c r="Q14652"/>
    </row>
    <row r="14653" spans="2:17" x14ac:dyDescent="0.25">
      <c r="B14653" s="18">
        <v>2013</v>
      </c>
      <c r="C14653" s="18" t="s">
        <v>8</v>
      </c>
      <c r="D14653" s="18" t="s">
        <v>205</v>
      </c>
      <c r="E14653" s="18" t="s">
        <v>3113</v>
      </c>
      <c r="F14653" s="18" t="s">
        <v>3122</v>
      </c>
      <c r="G14653" s="18">
        <v>972</v>
      </c>
      <c r="H14653" s="18">
        <v>1.44</v>
      </c>
      <c r="I14653" s="18">
        <v>1.6</v>
      </c>
      <c r="Q14653"/>
    </row>
    <row r="14654" spans="2:17" x14ac:dyDescent="0.25">
      <c r="B14654" s="18">
        <v>2013</v>
      </c>
      <c r="C14654" s="18" t="s">
        <v>8</v>
      </c>
      <c r="D14654" s="18" t="s">
        <v>205</v>
      </c>
      <c r="E14654" s="18" t="s">
        <v>3113</v>
      </c>
      <c r="F14654" s="18" t="s">
        <v>3123</v>
      </c>
      <c r="G14654" s="18">
        <v>1164</v>
      </c>
      <c r="H14654" s="18">
        <v>1.4</v>
      </c>
      <c r="I14654" s="18">
        <v>1.75</v>
      </c>
      <c r="Q14654"/>
    </row>
    <row r="14655" spans="2:17" x14ac:dyDescent="0.25">
      <c r="B14655" s="18">
        <v>2013</v>
      </c>
      <c r="C14655" s="18" t="s">
        <v>8</v>
      </c>
      <c r="D14655" s="18" t="s">
        <v>205</v>
      </c>
      <c r="E14655" s="18" t="s">
        <v>3113</v>
      </c>
      <c r="F14655" s="18" t="s">
        <v>3124</v>
      </c>
      <c r="G14655" s="18">
        <v>1020</v>
      </c>
      <c r="H14655" s="18">
        <v>1.49</v>
      </c>
      <c r="I14655" s="18">
        <v>1.62</v>
      </c>
      <c r="Q14655"/>
    </row>
    <row r="14656" spans="2:17" x14ac:dyDescent="0.25">
      <c r="B14656" s="18">
        <v>2013</v>
      </c>
      <c r="C14656" s="18" t="s">
        <v>8</v>
      </c>
      <c r="D14656" s="18" t="s">
        <v>205</v>
      </c>
      <c r="E14656" s="18" t="s">
        <v>3125</v>
      </c>
      <c r="F14656" s="18" t="s">
        <v>3126</v>
      </c>
      <c r="G14656" s="18">
        <v>708</v>
      </c>
      <c r="H14656" s="18">
        <v>1.36</v>
      </c>
      <c r="I14656" s="18">
        <v>1.79</v>
      </c>
      <c r="Q14656"/>
    </row>
    <row r="14657" spans="2:17" x14ac:dyDescent="0.25">
      <c r="B14657" s="18">
        <v>2013</v>
      </c>
      <c r="C14657" s="18" t="s">
        <v>8</v>
      </c>
      <c r="D14657" s="18" t="s">
        <v>205</v>
      </c>
      <c r="E14657" s="18" t="s">
        <v>3125</v>
      </c>
      <c r="F14657" s="18" t="s">
        <v>3127</v>
      </c>
      <c r="G14657" s="18">
        <v>924</v>
      </c>
      <c r="H14657" s="18">
        <v>1.46</v>
      </c>
      <c r="I14657" s="18">
        <v>1.89</v>
      </c>
      <c r="Q14657"/>
    </row>
    <row r="14658" spans="2:17" x14ac:dyDescent="0.25">
      <c r="B14658" s="18">
        <v>2013</v>
      </c>
      <c r="C14658" s="18" t="s">
        <v>8</v>
      </c>
      <c r="D14658" s="18" t="s">
        <v>205</v>
      </c>
      <c r="E14658" s="18" t="s">
        <v>3125</v>
      </c>
      <c r="F14658" s="18" t="s">
        <v>3128</v>
      </c>
      <c r="G14658" s="18">
        <v>1140</v>
      </c>
      <c r="H14658" s="18">
        <v>1.1299999999999999</v>
      </c>
      <c r="I14658" s="18">
        <v>1.7</v>
      </c>
      <c r="Q14658"/>
    </row>
    <row r="14659" spans="2:17" x14ac:dyDescent="0.25">
      <c r="B14659" s="18">
        <v>2013</v>
      </c>
      <c r="C14659" s="18" t="s">
        <v>8</v>
      </c>
      <c r="D14659" s="18" t="s">
        <v>205</v>
      </c>
      <c r="E14659" s="18" t="s">
        <v>3125</v>
      </c>
      <c r="F14659" s="18" t="s">
        <v>3129</v>
      </c>
      <c r="G14659" s="18">
        <v>804</v>
      </c>
      <c r="H14659" s="18">
        <v>1.23</v>
      </c>
      <c r="I14659" s="18">
        <v>1.63</v>
      </c>
      <c r="Q14659"/>
    </row>
    <row r="14660" spans="2:17" x14ac:dyDescent="0.25">
      <c r="B14660" s="18">
        <v>2013</v>
      </c>
      <c r="C14660" s="18" t="s">
        <v>8</v>
      </c>
      <c r="D14660" s="18" t="s">
        <v>205</v>
      </c>
      <c r="E14660" s="18" t="s">
        <v>3125</v>
      </c>
      <c r="F14660" s="18" t="s">
        <v>3130</v>
      </c>
      <c r="G14660" s="18">
        <v>948</v>
      </c>
      <c r="H14660" s="18">
        <v>1.31</v>
      </c>
      <c r="I14660" s="18">
        <v>1.64</v>
      </c>
      <c r="Q14660"/>
    </row>
    <row r="14661" spans="2:17" x14ac:dyDescent="0.25">
      <c r="B14661" s="18">
        <v>2013</v>
      </c>
      <c r="C14661" s="18" t="s">
        <v>8</v>
      </c>
      <c r="D14661" s="18" t="s">
        <v>205</v>
      </c>
      <c r="E14661" s="18" t="s">
        <v>3125</v>
      </c>
      <c r="F14661" s="18" t="s">
        <v>3131</v>
      </c>
      <c r="G14661" s="18">
        <v>1200</v>
      </c>
      <c r="H14661" s="18">
        <v>1.1599999999999999</v>
      </c>
      <c r="I14661" s="18">
        <v>1.9</v>
      </c>
      <c r="Q14661"/>
    </row>
    <row r="14662" spans="2:17" x14ac:dyDescent="0.25">
      <c r="B14662" s="18">
        <v>2013</v>
      </c>
      <c r="C14662" s="18" t="s">
        <v>8</v>
      </c>
      <c r="D14662" s="18" t="s">
        <v>205</v>
      </c>
      <c r="E14662" s="18" t="s">
        <v>3125</v>
      </c>
      <c r="F14662" s="18" t="s">
        <v>3132</v>
      </c>
      <c r="G14662" s="18">
        <v>684</v>
      </c>
      <c r="H14662" s="18">
        <v>1.35</v>
      </c>
      <c r="I14662" s="18">
        <v>1.65</v>
      </c>
      <c r="Q14662"/>
    </row>
    <row r="14663" spans="2:17" x14ac:dyDescent="0.25">
      <c r="B14663" s="18">
        <v>2013</v>
      </c>
      <c r="C14663" s="18" t="s">
        <v>8</v>
      </c>
      <c r="D14663" s="18" t="s">
        <v>205</v>
      </c>
      <c r="E14663" s="18" t="s">
        <v>3125</v>
      </c>
      <c r="F14663" s="18" t="s">
        <v>3133</v>
      </c>
      <c r="G14663" s="18">
        <v>828</v>
      </c>
      <c r="H14663" s="18">
        <v>1.42</v>
      </c>
      <c r="I14663" s="18">
        <v>1.89</v>
      </c>
      <c r="Q14663"/>
    </row>
    <row r="14664" spans="2:17" x14ac:dyDescent="0.25">
      <c r="B14664" s="18">
        <v>2013</v>
      </c>
      <c r="C14664" s="18" t="s">
        <v>8</v>
      </c>
      <c r="D14664" s="18" t="s">
        <v>205</v>
      </c>
      <c r="E14664" s="18" t="s">
        <v>3125</v>
      </c>
      <c r="F14664" s="18" t="s">
        <v>3134</v>
      </c>
      <c r="G14664" s="18">
        <v>1164</v>
      </c>
      <c r="H14664" s="18">
        <v>1.45</v>
      </c>
      <c r="I14664" s="18">
        <v>1.89</v>
      </c>
      <c r="Q14664"/>
    </row>
    <row r="14665" spans="2:17" x14ac:dyDescent="0.25">
      <c r="B14665" s="18">
        <v>2013</v>
      </c>
      <c r="C14665" s="18" t="s">
        <v>8</v>
      </c>
      <c r="D14665" s="18" t="s">
        <v>205</v>
      </c>
      <c r="E14665" s="18" t="s">
        <v>3125</v>
      </c>
      <c r="F14665" s="18" t="s">
        <v>3135</v>
      </c>
      <c r="G14665" s="18">
        <v>1308</v>
      </c>
      <c r="H14665" s="18">
        <v>1.1000000000000001</v>
      </c>
      <c r="I14665" s="18">
        <v>1.63</v>
      </c>
      <c r="Q14665"/>
    </row>
    <row r="14666" spans="2:17" x14ac:dyDescent="0.25">
      <c r="B14666" s="18">
        <v>2013</v>
      </c>
      <c r="C14666" s="18" t="s">
        <v>8</v>
      </c>
      <c r="D14666" s="18" t="s">
        <v>205</v>
      </c>
      <c r="E14666" s="18" t="s">
        <v>3125</v>
      </c>
      <c r="F14666" s="18" t="s">
        <v>3136</v>
      </c>
      <c r="G14666" s="18">
        <v>696</v>
      </c>
      <c r="H14666" s="18">
        <v>1.17</v>
      </c>
      <c r="I14666" s="18">
        <v>1.76</v>
      </c>
      <c r="Q14666"/>
    </row>
    <row r="14667" spans="2:17" x14ac:dyDescent="0.25">
      <c r="B14667" s="18">
        <v>2013</v>
      </c>
      <c r="C14667" s="18" t="s">
        <v>8</v>
      </c>
      <c r="D14667" s="18" t="s">
        <v>205</v>
      </c>
      <c r="E14667" s="18" t="s">
        <v>3125</v>
      </c>
      <c r="F14667" s="18" t="s">
        <v>3137</v>
      </c>
      <c r="G14667" s="18">
        <v>696</v>
      </c>
      <c r="H14667" s="18">
        <v>1.27</v>
      </c>
      <c r="I14667" s="18">
        <v>1.88</v>
      </c>
      <c r="Q14667"/>
    </row>
    <row r="14668" spans="2:17" x14ac:dyDescent="0.25">
      <c r="B14668" s="18">
        <v>2013</v>
      </c>
      <c r="C14668" s="18" t="s">
        <v>8</v>
      </c>
      <c r="D14668" s="18" t="s">
        <v>205</v>
      </c>
      <c r="E14668" s="18" t="s">
        <v>3125</v>
      </c>
      <c r="F14668" s="18" t="s">
        <v>3138</v>
      </c>
      <c r="G14668" s="18">
        <v>1008</v>
      </c>
      <c r="H14668" s="18">
        <v>1.47</v>
      </c>
      <c r="I14668" s="18">
        <v>1.67</v>
      </c>
      <c r="Q14668"/>
    </row>
    <row r="14669" spans="2:17" x14ac:dyDescent="0.25">
      <c r="B14669" s="18">
        <v>2013</v>
      </c>
      <c r="C14669" s="18" t="s">
        <v>8</v>
      </c>
      <c r="D14669" s="18" t="s">
        <v>205</v>
      </c>
      <c r="E14669" s="18" t="s">
        <v>3125</v>
      </c>
      <c r="F14669" s="18" t="s">
        <v>3139</v>
      </c>
      <c r="G14669" s="18">
        <v>1260</v>
      </c>
      <c r="H14669" s="18">
        <v>1.1100000000000001</v>
      </c>
      <c r="I14669" s="18">
        <v>1.64</v>
      </c>
      <c r="Q14669"/>
    </row>
    <row r="14670" spans="2:17" x14ac:dyDescent="0.25">
      <c r="B14670" s="18">
        <v>2013</v>
      </c>
      <c r="C14670" s="18" t="s">
        <v>8</v>
      </c>
      <c r="D14670" s="18" t="s">
        <v>205</v>
      </c>
      <c r="E14670" s="18" t="s">
        <v>3125</v>
      </c>
      <c r="F14670" s="18" t="s">
        <v>3140</v>
      </c>
      <c r="G14670" s="18">
        <v>936</v>
      </c>
      <c r="H14670" s="18">
        <v>1.22</v>
      </c>
      <c r="I14670" s="18">
        <v>1.67</v>
      </c>
      <c r="Q14670"/>
    </row>
    <row r="14671" spans="2:17" x14ac:dyDescent="0.25">
      <c r="B14671" s="18">
        <v>2013</v>
      </c>
      <c r="C14671" s="18" t="s">
        <v>8</v>
      </c>
      <c r="D14671" s="18" t="s">
        <v>205</v>
      </c>
      <c r="E14671" s="18" t="s">
        <v>3125</v>
      </c>
      <c r="F14671" s="18" t="s">
        <v>3141</v>
      </c>
      <c r="G14671" s="18">
        <v>1044</v>
      </c>
      <c r="H14671" s="18">
        <v>1.21</v>
      </c>
      <c r="I14671" s="18">
        <v>1.65</v>
      </c>
      <c r="Q14671"/>
    </row>
    <row r="14672" spans="2:17" x14ac:dyDescent="0.25">
      <c r="B14672" s="18">
        <v>2013</v>
      </c>
      <c r="C14672" s="18" t="s">
        <v>8</v>
      </c>
      <c r="D14672" s="18" t="s">
        <v>205</v>
      </c>
      <c r="E14672" s="18" t="s">
        <v>3125</v>
      </c>
      <c r="F14672" s="18" t="s">
        <v>3142</v>
      </c>
      <c r="G14672" s="18">
        <v>732</v>
      </c>
      <c r="H14672" s="18">
        <v>1.21</v>
      </c>
      <c r="I14672" s="18">
        <v>1.6</v>
      </c>
      <c r="Q14672"/>
    </row>
    <row r="14673" spans="2:17" x14ac:dyDescent="0.25">
      <c r="B14673" s="18">
        <v>2013</v>
      </c>
      <c r="C14673" s="18" t="s">
        <v>8</v>
      </c>
      <c r="D14673" s="18" t="s">
        <v>205</v>
      </c>
      <c r="E14673" s="18" t="s">
        <v>3125</v>
      </c>
      <c r="F14673" s="18" t="s">
        <v>3143</v>
      </c>
      <c r="G14673" s="18">
        <v>696</v>
      </c>
      <c r="H14673" s="18">
        <v>1.48</v>
      </c>
      <c r="I14673" s="18">
        <v>1.77</v>
      </c>
      <c r="Q14673"/>
    </row>
    <row r="14674" spans="2:17" x14ac:dyDescent="0.25">
      <c r="B14674" s="18">
        <v>2013</v>
      </c>
      <c r="C14674" s="18" t="s">
        <v>8</v>
      </c>
      <c r="D14674" s="18" t="s">
        <v>205</v>
      </c>
      <c r="E14674" s="18" t="s">
        <v>3125</v>
      </c>
      <c r="F14674" s="18" t="s">
        <v>3144</v>
      </c>
      <c r="G14674" s="18">
        <v>1044</v>
      </c>
      <c r="H14674" s="18">
        <v>1.18</v>
      </c>
      <c r="I14674" s="18">
        <v>1.72</v>
      </c>
      <c r="Q14674"/>
    </row>
    <row r="14675" spans="2:17" x14ac:dyDescent="0.25">
      <c r="B14675" s="18">
        <v>2013</v>
      </c>
      <c r="C14675" s="18" t="s">
        <v>8</v>
      </c>
      <c r="D14675" s="18" t="s">
        <v>205</v>
      </c>
      <c r="E14675" s="18" t="s">
        <v>3125</v>
      </c>
      <c r="F14675" s="18" t="s">
        <v>3145</v>
      </c>
      <c r="G14675" s="18">
        <v>1212</v>
      </c>
      <c r="H14675" s="18">
        <v>1.2</v>
      </c>
      <c r="I14675" s="18">
        <v>1.89</v>
      </c>
      <c r="Q14675"/>
    </row>
    <row r="14676" spans="2:17" x14ac:dyDescent="0.25">
      <c r="B14676" s="18">
        <v>2013</v>
      </c>
      <c r="C14676" s="18" t="s">
        <v>8</v>
      </c>
      <c r="D14676" s="18" t="s">
        <v>205</v>
      </c>
      <c r="E14676" s="18" t="s">
        <v>3125</v>
      </c>
      <c r="F14676" s="18" t="s">
        <v>3146</v>
      </c>
      <c r="G14676" s="18">
        <v>696</v>
      </c>
      <c r="H14676" s="18">
        <v>1.49</v>
      </c>
      <c r="I14676" s="18">
        <v>1.63</v>
      </c>
      <c r="Q14676"/>
    </row>
    <row r="14677" spans="2:17" x14ac:dyDescent="0.25">
      <c r="B14677" s="18">
        <v>2013</v>
      </c>
      <c r="C14677" s="18" t="s">
        <v>8</v>
      </c>
      <c r="D14677" s="18" t="s">
        <v>205</v>
      </c>
      <c r="E14677" s="18" t="s">
        <v>3125</v>
      </c>
      <c r="F14677" s="18" t="s">
        <v>3147</v>
      </c>
      <c r="G14677" s="18">
        <v>732</v>
      </c>
      <c r="H14677" s="18">
        <v>1.35</v>
      </c>
      <c r="I14677" s="18">
        <v>1.64</v>
      </c>
      <c r="Q14677"/>
    </row>
    <row r="14678" spans="2:17" x14ac:dyDescent="0.25">
      <c r="B14678" s="18">
        <v>2013</v>
      </c>
      <c r="C14678" s="18" t="s">
        <v>8</v>
      </c>
      <c r="D14678" s="18" t="s">
        <v>205</v>
      </c>
      <c r="E14678" s="18" t="s">
        <v>3125</v>
      </c>
      <c r="F14678" s="18" t="s">
        <v>3148</v>
      </c>
      <c r="G14678" s="18">
        <v>684</v>
      </c>
      <c r="H14678" s="18">
        <v>1.2</v>
      </c>
      <c r="I14678" s="18">
        <v>1.78</v>
      </c>
      <c r="Q14678"/>
    </row>
    <row r="14679" spans="2:17" x14ac:dyDescent="0.25">
      <c r="B14679" s="18">
        <v>2013</v>
      </c>
      <c r="C14679" s="18" t="s">
        <v>8</v>
      </c>
      <c r="D14679" s="18" t="s">
        <v>205</v>
      </c>
      <c r="E14679" s="18" t="s">
        <v>3125</v>
      </c>
      <c r="F14679" s="18" t="s">
        <v>3149</v>
      </c>
      <c r="G14679" s="18">
        <v>708</v>
      </c>
      <c r="H14679" s="18">
        <v>1.45</v>
      </c>
      <c r="I14679" s="18">
        <v>1.65</v>
      </c>
      <c r="Q14679"/>
    </row>
    <row r="14680" spans="2:17" x14ac:dyDescent="0.25">
      <c r="B14680" s="18">
        <v>2013</v>
      </c>
      <c r="C14680" s="18" t="s">
        <v>8</v>
      </c>
      <c r="D14680" s="18" t="s">
        <v>205</v>
      </c>
      <c r="E14680" s="18" t="s">
        <v>3125</v>
      </c>
      <c r="F14680" s="18" t="s">
        <v>3150</v>
      </c>
      <c r="G14680" s="18">
        <v>672</v>
      </c>
      <c r="H14680" s="18">
        <v>1.38</v>
      </c>
      <c r="I14680" s="18">
        <v>1.87</v>
      </c>
      <c r="Q14680"/>
    </row>
    <row r="14681" spans="2:17" x14ac:dyDescent="0.25">
      <c r="B14681" s="18">
        <v>2013</v>
      </c>
      <c r="C14681" s="18" t="s">
        <v>8</v>
      </c>
      <c r="D14681" s="18" t="s">
        <v>205</v>
      </c>
      <c r="E14681" s="18" t="s">
        <v>3125</v>
      </c>
      <c r="F14681" s="18" t="s">
        <v>3151</v>
      </c>
      <c r="G14681" s="18">
        <v>1320</v>
      </c>
      <c r="H14681" s="18">
        <v>1.35</v>
      </c>
      <c r="I14681" s="18">
        <v>1.85</v>
      </c>
      <c r="Q14681"/>
    </row>
    <row r="14682" spans="2:17" x14ac:dyDescent="0.25">
      <c r="B14682" s="18">
        <v>2013</v>
      </c>
      <c r="C14682" s="18" t="s">
        <v>8</v>
      </c>
      <c r="D14682" s="18" t="s">
        <v>205</v>
      </c>
      <c r="E14682" s="18" t="s">
        <v>3125</v>
      </c>
      <c r="F14682" s="18" t="s">
        <v>3152</v>
      </c>
      <c r="G14682" s="18">
        <v>696</v>
      </c>
      <c r="H14682" s="18">
        <v>1.1200000000000001</v>
      </c>
      <c r="I14682" s="18">
        <v>1.6</v>
      </c>
      <c r="Q14682"/>
    </row>
    <row r="14683" spans="2:17" x14ac:dyDescent="0.25">
      <c r="B14683" s="18">
        <v>2013</v>
      </c>
      <c r="C14683" s="18" t="s">
        <v>8</v>
      </c>
      <c r="D14683" s="18" t="s">
        <v>205</v>
      </c>
      <c r="E14683" s="18" t="s">
        <v>3125</v>
      </c>
      <c r="F14683" s="18" t="s">
        <v>3153</v>
      </c>
      <c r="G14683" s="18">
        <v>1236</v>
      </c>
      <c r="H14683" s="18">
        <v>1.21</v>
      </c>
      <c r="I14683" s="18">
        <v>1.83</v>
      </c>
      <c r="Q14683"/>
    </row>
    <row r="14684" spans="2:17" x14ac:dyDescent="0.25">
      <c r="B14684" s="18">
        <v>2013</v>
      </c>
      <c r="C14684" s="18" t="s">
        <v>8</v>
      </c>
      <c r="D14684" s="18" t="s">
        <v>205</v>
      </c>
      <c r="E14684" s="18" t="s">
        <v>3125</v>
      </c>
      <c r="F14684" s="18" t="s">
        <v>3154</v>
      </c>
      <c r="G14684" s="18">
        <v>1236</v>
      </c>
      <c r="H14684" s="18">
        <v>1.38</v>
      </c>
      <c r="I14684" s="18">
        <v>1.78</v>
      </c>
      <c r="Q14684"/>
    </row>
    <row r="14685" spans="2:17" x14ac:dyDescent="0.25">
      <c r="B14685" s="18">
        <v>2013</v>
      </c>
      <c r="C14685" s="18" t="s">
        <v>8</v>
      </c>
      <c r="D14685" s="18" t="s">
        <v>205</v>
      </c>
      <c r="E14685" s="18" t="s">
        <v>3125</v>
      </c>
      <c r="F14685" s="18" t="s">
        <v>3155</v>
      </c>
      <c r="G14685" s="18">
        <v>1248</v>
      </c>
      <c r="H14685" s="18">
        <v>1.1399999999999999</v>
      </c>
      <c r="I14685" s="18">
        <v>1.67</v>
      </c>
      <c r="Q14685"/>
    </row>
    <row r="14686" spans="2:17" x14ac:dyDescent="0.25">
      <c r="B14686" s="18">
        <v>2013</v>
      </c>
      <c r="C14686" s="18" t="s">
        <v>8</v>
      </c>
      <c r="D14686" s="18" t="s">
        <v>205</v>
      </c>
      <c r="E14686" s="18" t="s">
        <v>3125</v>
      </c>
      <c r="F14686" s="18" t="s">
        <v>3156</v>
      </c>
      <c r="G14686" s="18">
        <v>1176</v>
      </c>
      <c r="H14686" s="18">
        <v>1.1399999999999999</v>
      </c>
      <c r="I14686" s="18">
        <v>1.85</v>
      </c>
      <c r="Q14686"/>
    </row>
    <row r="14687" spans="2:17" x14ac:dyDescent="0.25">
      <c r="B14687" s="18">
        <v>2013</v>
      </c>
      <c r="C14687" s="18" t="s">
        <v>8</v>
      </c>
      <c r="D14687" s="18" t="s">
        <v>205</v>
      </c>
      <c r="E14687" s="18" t="s">
        <v>3125</v>
      </c>
      <c r="F14687" s="18" t="s">
        <v>3157</v>
      </c>
      <c r="G14687" s="18">
        <v>900</v>
      </c>
      <c r="H14687" s="18">
        <v>1.24</v>
      </c>
      <c r="I14687" s="18">
        <v>1.66</v>
      </c>
      <c r="Q14687"/>
    </row>
    <row r="14688" spans="2:17" x14ac:dyDescent="0.25">
      <c r="B14688" s="18">
        <v>2013</v>
      </c>
      <c r="C14688" s="18" t="s">
        <v>8</v>
      </c>
      <c r="D14688" s="18" t="s">
        <v>205</v>
      </c>
      <c r="E14688" s="18" t="s">
        <v>3125</v>
      </c>
      <c r="F14688" s="18" t="s">
        <v>3158</v>
      </c>
      <c r="G14688" s="18">
        <v>1224</v>
      </c>
      <c r="H14688" s="18">
        <v>1.48</v>
      </c>
      <c r="I14688" s="18">
        <v>1.61</v>
      </c>
      <c r="Q14688"/>
    </row>
    <row r="14689" spans="2:17" x14ac:dyDescent="0.25">
      <c r="B14689" s="18">
        <v>2013</v>
      </c>
      <c r="C14689" s="18" t="s">
        <v>8</v>
      </c>
      <c r="D14689" s="18" t="s">
        <v>205</v>
      </c>
      <c r="E14689" s="18" t="s">
        <v>3125</v>
      </c>
      <c r="F14689" s="18" t="s">
        <v>3159</v>
      </c>
      <c r="G14689" s="18">
        <v>792</v>
      </c>
      <c r="H14689" s="18">
        <v>1.1100000000000001</v>
      </c>
      <c r="I14689" s="18">
        <v>1.63</v>
      </c>
      <c r="Q14689"/>
    </row>
    <row r="14690" spans="2:17" x14ac:dyDescent="0.25">
      <c r="B14690" s="18">
        <v>2013</v>
      </c>
      <c r="C14690" s="18" t="s">
        <v>8</v>
      </c>
      <c r="D14690" s="18" t="s">
        <v>205</v>
      </c>
      <c r="E14690" s="18" t="s">
        <v>3125</v>
      </c>
      <c r="F14690" s="18" t="s">
        <v>3160</v>
      </c>
      <c r="G14690" s="18">
        <v>804</v>
      </c>
      <c r="H14690" s="18">
        <v>1.1399999999999999</v>
      </c>
      <c r="I14690" s="18">
        <v>1.65</v>
      </c>
      <c r="Q14690"/>
    </row>
    <row r="14691" spans="2:17" x14ac:dyDescent="0.25">
      <c r="B14691" s="18">
        <v>2013</v>
      </c>
      <c r="C14691" s="18" t="s">
        <v>8</v>
      </c>
      <c r="D14691" s="18" t="s">
        <v>205</v>
      </c>
      <c r="E14691" s="18" t="s">
        <v>3125</v>
      </c>
      <c r="F14691" s="18" t="s">
        <v>3161</v>
      </c>
      <c r="G14691" s="18">
        <v>1200</v>
      </c>
      <c r="H14691" s="18">
        <v>1.33</v>
      </c>
      <c r="I14691" s="18">
        <v>1.73</v>
      </c>
      <c r="Q14691"/>
    </row>
    <row r="14692" spans="2:17" x14ac:dyDescent="0.25">
      <c r="B14692" s="18">
        <v>2013</v>
      </c>
      <c r="C14692" s="18" t="s">
        <v>8</v>
      </c>
      <c r="D14692" s="18" t="s">
        <v>205</v>
      </c>
      <c r="E14692" s="18" t="s">
        <v>3125</v>
      </c>
      <c r="F14692" s="18" t="s">
        <v>3162</v>
      </c>
      <c r="G14692" s="18">
        <v>1272</v>
      </c>
      <c r="H14692" s="18">
        <v>1.44</v>
      </c>
      <c r="I14692" s="18">
        <v>1.71</v>
      </c>
      <c r="Q14692"/>
    </row>
    <row r="14693" spans="2:17" x14ac:dyDescent="0.25">
      <c r="B14693" s="18">
        <v>2013</v>
      </c>
      <c r="C14693" s="18" t="s">
        <v>8</v>
      </c>
      <c r="D14693" s="18" t="s">
        <v>205</v>
      </c>
      <c r="E14693" s="18" t="s">
        <v>3125</v>
      </c>
      <c r="F14693" s="18" t="s">
        <v>3163</v>
      </c>
      <c r="G14693" s="18">
        <v>720</v>
      </c>
      <c r="H14693" s="18">
        <v>1.22</v>
      </c>
      <c r="I14693" s="18">
        <v>1.72</v>
      </c>
      <c r="Q14693"/>
    </row>
    <row r="14694" spans="2:17" x14ac:dyDescent="0.25">
      <c r="B14694" s="18">
        <v>2013</v>
      </c>
      <c r="C14694" s="18" t="s">
        <v>8</v>
      </c>
      <c r="D14694" s="18" t="s">
        <v>277</v>
      </c>
      <c r="E14694" s="18" t="s">
        <v>3164</v>
      </c>
      <c r="F14694" s="18" t="s">
        <v>3165</v>
      </c>
      <c r="G14694" s="18">
        <v>684</v>
      </c>
      <c r="H14694" s="18">
        <v>2.09</v>
      </c>
      <c r="I14694" s="18">
        <v>3.5</v>
      </c>
      <c r="Q14694"/>
    </row>
    <row r="14695" spans="2:17" x14ac:dyDescent="0.25">
      <c r="B14695" s="18">
        <v>2013</v>
      </c>
      <c r="C14695" s="18" t="s">
        <v>8</v>
      </c>
      <c r="D14695" s="18" t="s">
        <v>277</v>
      </c>
      <c r="E14695" s="18" t="s">
        <v>3164</v>
      </c>
      <c r="F14695" s="18" t="s">
        <v>3166</v>
      </c>
      <c r="G14695" s="18">
        <v>936</v>
      </c>
      <c r="H14695" s="18">
        <v>2.89</v>
      </c>
      <c r="I14695" s="18">
        <v>3.58</v>
      </c>
      <c r="Q14695"/>
    </row>
    <row r="14696" spans="2:17" x14ac:dyDescent="0.25">
      <c r="B14696" s="18">
        <v>2013</v>
      </c>
      <c r="C14696" s="18" t="s">
        <v>8</v>
      </c>
      <c r="D14696" s="18" t="s">
        <v>277</v>
      </c>
      <c r="E14696" s="18" t="s">
        <v>3164</v>
      </c>
      <c r="F14696" s="18" t="s">
        <v>3167</v>
      </c>
      <c r="G14696" s="18">
        <v>960</v>
      </c>
      <c r="H14696" s="18">
        <v>2.83</v>
      </c>
      <c r="I14696" s="18">
        <v>3.81</v>
      </c>
      <c r="Q14696"/>
    </row>
    <row r="14697" spans="2:17" x14ac:dyDescent="0.25">
      <c r="B14697" s="18">
        <v>2013</v>
      </c>
      <c r="C14697" s="18" t="s">
        <v>8</v>
      </c>
      <c r="D14697" s="18" t="s">
        <v>277</v>
      </c>
      <c r="E14697" s="18" t="s">
        <v>3164</v>
      </c>
      <c r="F14697" s="18" t="s">
        <v>3168</v>
      </c>
      <c r="G14697" s="18">
        <v>792</v>
      </c>
      <c r="H14697" s="18">
        <v>2.79</v>
      </c>
      <c r="I14697" s="18">
        <v>3.27</v>
      </c>
      <c r="Q14697"/>
    </row>
    <row r="14698" spans="2:17" x14ac:dyDescent="0.25">
      <c r="B14698" s="18">
        <v>2013</v>
      </c>
      <c r="C14698" s="18" t="s">
        <v>8</v>
      </c>
      <c r="D14698" s="18" t="s">
        <v>277</v>
      </c>
      <c r="E14698" s="18" t="s">
        <v>3164</v>
      </c>
      <c r="F14698" s="18" t="s">
        <v>3169</v>
      </c>
      <c r="G14698" s="18">
        <v>708</v>
      </c>
      <c r="H14698" s="18">
        <v>2.83</v>
      </c>
      <c r="I14698" s="18">
        <v>3.95</v>
      </c>
      <c r="Q14698"/>
    </row>
    <row r="14699" spans="2:17" x14ac:dyDescent="0.25">
      <c r="B14699" s="18">
        <v>2013</v>
      </c>
      <c r="C14699" s="18" t="s">
        <v>8</v>
      </c>
      <c r="D14699" s="18" t="s">
        <v>277</v>
      </c>
      <c r="E14699" s="18" t="s">
        <v>3164</v>
      </c>
      <c r="F14699" s="18" t="s">
        <v>3170</v>
      </c>
      <c r="G14699" s="18">
        <v>1176</v>
      </c>
      <c r="H14699" s="18">
        <v>2.82</v>
      </c>
      <c r="I14699" s="18">
        <v>3.86</v>
      </c>
      <c r="Q14699"/>
    </row>
    <row r="14700" spans="2:17" x14ac:dyDescent="0.25">
      <c r="B14700" s="18">
        <v>2013</v>
      </c>
      <c r="C14700" s="18" t="s">
        <v>8</v>
      </c>
      <c r="D14700" s="18" t="s">
        <v>277</v>
      </c>
      <c r="E14700" s="18" t="s">
        <v>3164</v>
      </c>
      <c r="F14700" s="18" t="s">
        <v>3171</v>
      </c>
      <c r="G14700" s="18">
        <v>1104</v>
      </c>
      <c r="H14700" s="18">
        <v>2.94</v>
      </c>
      <c r="I14700" s="18">
        <v>3.44</v>
      </c>
      <c r="Q14700"/>
    </row>
    <row r="14701" spans="2:17" x14ac:dyDescent="0.25">
      <c r="B14701" s="18">
        <v>2013</v>
      </c>
      <c r="C14701" s="18" t="s">
        <v>8</v>
      </c>
      <c r="D14701" s="18" t="s">
        <v>277</v>
      </c>
      <c r="E14701" s="18" t="s">
        <v>3164</v>
      </c>
      <c r="F14701" s="18" t="s">
        <v>3172</v>
      </c>
      <c r="G14701" s="18">
        <v>1020</v>
      </c>
      <c r="H14701" s="18">
        <v>2.14</v>
      </c>
      <c r="I14701" s="18">
        <v>3.54</v>
      </c>
      <c r="Q14701"/>
    </row>
    <row r="14702" spans="2:17" x14ac:dyDescent="0.25">
      <c r="B14702" s="18">
        <v>2013</v>
      </c>
      <c r="C14702" s="18" t="s">
        <v>8</v>
      </c>
      <c r="D14702" s="18" t="s">
        <v>277</v>
      </c>
      <c r="E14702" s="18" t="s">
        <v>3164</v>
      </c>
      <c r="F14702" s="18" t="s">
        <v>3173</v>
      </c>
      <c r="G14702" s="18">
        <v>1020</v>
      </c>
      <c r="H14702" s="18">
        <v>2.2799999999999998</v>
      </c>
      <c r="I14702" s="18">
        <v>3.63</v>
      </c>
      <c r="Q14702"/>
    </row>
    <row r="14703" spans="2:17" x14ac:dyDescent="0.25">
      <c r="B14703" s="18">
        <v>2013</v>
      </c>
      <c r="C14703" s="18" t="s">
        <v>8</v>
      </c>
      <c r="D14703" s="18" t="s">
        <v>277</v>
      </c>
      <c r="E14703" s="18" t="s">
        <v>3164</v>
      </c>
      <c r="F14703" s="18" t="s">
        <v>3174</v>
      </c>
      <c r="G14703" s="18">
        <v>1020</v>
      </c>
      <c r="H14703" s="18">
        <v>2.92</v>
      </c>
      <c r="I14703" s="18">
        <v>3.26</v>
      </c>
      <c r="Q14703"/>
    </row>
    <row r="14704" spans="2:17" x14ac:dyDescent="0.25">
      <c r="B14704" s="18">
        <v>2013</v>
      </c>
      <c r="C14704" s="18" t="s">
        <v>8</v>
      </c>
      <c r="D14704" s="18" t="s">
        <v>277</v>
      </c>
      <c r="E14704" s="18" t="s">
        <v>3164</v>
      </c>
      <c r="F14704" s="18" t="s">
        <v>3175</v>
      </c>
      <c r="G14704" s="18">
        <v>1140</v>
      </c>
      <c r="H14704" s="18">
        <v>2.2999999999999998</v>
      </c>
      <c r="I14704" s="18">
        <v>3.93</v>
      </c>
      <c r="Q14704"/>
    </row>
    <row r="14705" spans="2:17" x14ac:dyDescent="0.25">
      <c r="B14705" s="18">
        <v>2013</v>
      </c>
      <c r="C14705" s="18" t="s">
        <v>8</v>
      </c>
      <c r="D14705" s="18" t="s">
        <v>277</v>
      </c>
      <c r="E14705" s="18" t="s">
        <v>3164</v>
      </c>
      <c r="F14705" s="18" t="s">
        <v>3176</v>
      </c>
      <c r="G14705" s="18">
        <v>876</v>
      </c>
      <c r="H14705" s="18">
        <v>2.52</v>
      </c>
      <c r="I14705" s="18">
        <v>3.45</v>
      </c>
      <c r="Q14705"/>
    </row>
    <row r="14706" spans="2:17" x14ac:dyDescent="0.25">
      <c r="B14706" s="18">
        <v>2013</v>
      </c>
      <c r="C14706" s="18" t="s">
        <v>8</v>
      </c>
      <c r="D14706" s="18" t="s">
        <v>277</v>
      </c>
      <c r="E14706" s="18" t="s">
        <v>3164</v>
      </c>
      <c r="F14706" s="18" t="s">
        <v>3177</v>
      </c>
      <c r="G14706" s="18">
        <v>1164</v>
      </c>
      <c r="H14706" s="18">
        <v>2.37</v>
      </c>
      <c r="I14706" s="18">
        <v>3.94</v>
      </c>
      <c r="Q14706"/>
    </row>
    <row r="14707" spans="2:17" x14ac:dyDescent="0.25">
      <c r="B14707" s="18">
        <v>2013</v>
      </c>
      <c r="C14707" s="18" t="s">
        <v>8</v>
      </c>
      <c r="D14707" s="18" t="s">
        <v>277</v>
      </c>
      <c r="E14707" s="18" t="s">
        <v>3164</v>
      </c>
      <c r="F14707" s="18" t="s">
        <v>3178</v>
      </c>
      <c r="G14707" s="18">
        <v>1116</v>
      </c>
      <c r="H14707" s="18">
        <v>2.3199999999999998</v>
      </c>
      <c r="I14707" s="18">
        <v>3.99</v>
      </c>
      <c r="Q14707"/>
    </row>
    <row r="14708" spans="2:17" x14ac:dyDescent="0.25">
      <c r="B14708" s="18">
        <v>2013</v>
      </c>
      <c r="C14708" s="18" t="s">
        <v>8</v>
      </c>
      <c r="D14708" s="18" t="s">
        <v>277</v>
      </c>
      <c r="E14708" s="18" t="s">
        <v>3164</v>
      </c>
      <c r="F14708" s="18" t="s">
        <v>3179</v>
      </c>
      <c r="G14708" s="18">
        <v>900</v>
      </c>
      <c r="H14708" s="18">
        <v>2.78</v>
      </c>
      <c r="I14708" s="18">
        <v>3.84</v>
      </c>
      <c r="Q14708"/>
    </row>
    <row r="14709" spans="2:17" x14ac:dyDescent="0.25">
      <c r="B14709" s="18">
        <v>2013</v>
      </c>
      <c r="C14709" s="18" t="s">
        <v>8</v>
      </c>
      <c r="D14709" s="18" t="s">
        <v>277</v>
      </c>
      <c r="E14709" s="18" t="s">
        <v>3164</v>
      </c>
      <c r="F14709" s="18" t="s">
        <v>3180</v>
      </c>
      <c r="G14709" s="18">
        <v>984</v>
      </c>
      <c r="H14709" s="18">
        <v>2.68</v>
      </c>
      <c r="I14709" s="18">
        <v>3.73</v>
      </c>
      <c r="Q14709"/>
    </row>
    <row r="14710" spans="2:17" x14ac:dyDescent="0.25">
      <c r="B14710" s="18">
        <v>2013</v>
      </c>
      <c r="C14710" s="18" t="s">
        <v>8</v>
      </c>
      <c r="D14710" s="18" t="s">
        <v>277</v>
      </c>
      <c r="E14710" s="18" t="s">
        <v>3164</v>
      </c>
      <c r="F14710" s="18" t="s">
        <v>3181</v>
      </c>
      <c r="G14710" s="18">
        <v>1128</v>
      </c>
      <c r="H14710" s="18">
        <v>2.5299999999999998</v>
      </c>
      <c r="I14710" s="18">
        <v>3.44</v>
      </c>
      <c r="Q14710"/>
    </row>
    <row r="14711" spans="2:17" x14ac:dyDescent="0.25">
      <c r="B14711" s="18">
        <v>2013</v>
      </c>
      <c r="C14711" s="18" t="s">
        <v>8</v>
      </c>
      <c r="D14711" s="18" t="s">
        <v>277</v>
      </c>
      <c r="E14711" s="18" t="s">
        <v>3164</v>
      </c>
      <c r="F14711" s="18" t="s">
        <v>3182</v>
      </c>
      <c r="G14711" s="18">
        <v>912</v>
      </c>
      <c r="H14711" s="18">
        <v>2.2200000000000002</v>
      </c>
      <c r="I14711" s="18">
        <v>3.8</v>
      </c>
      <c r="Q14711"/>
    </row>
    <row r="14712" spans="2:17" x14ac:dyDescent="0.25">
      <c r="B14712" s="18">
        <v>2013</v>
      </c>
      <c r="C14712" s="18" t="s">
        <v>8</v>
      </c>
      <c r="D14712" s="18" t="s">
        <v>277</v>
      </c>
      <c r="E14712" s="18" t="s">
        <v>3164</v>
      </c>
      <c r="F14712" s="18" t="s">
        <v>3183</v>
      </c>
      <c r="G14712" s="18">
        <v>924</v>
      </c>
      <c r="H14712" s="18">
        <v>2.91</v>
      </c>
      <c r="I14712" s="18">
        <v>3.45</v>
      </c>
      <c r="Q14712"/>
    </row>
    <row r="14713" spans="2:17" x14ac:dyDescent="0.25">
      <c r="B14713" s="18">
        <v>2013</v>
      </c>
      <c r="C14713" s="18" t="s">
        <v>8</v>
      </c>
      <c r="D14713" s="18" t="s">
        <v>277</v>
      </c>
      <c r="E14713" s="18" t="s">
        <v>3164</v>
      </c>
      <c r="F14713" s="18" t="s">
        <v>3184</v>
      </c>
      <c r="G14713" s="18">
        <v>984</v>
      </c>
      <c r="H14713" s="18">
        <v>2.68</v>
      </c>
      <c r="I14713" s="18">
        <v>3.21</v>
      </c>
      <c r="Q14713"/>
    </row>
    <row r="14714" spans="2:17" x14ac:dyDescent="0.25">
      <c r="B14714" s="18">
        <v>2013</v>
      </c>
      <c r="C14714" s="18" t="s">
        <v>8</v>
      </c>
      <c r="D14714" s="18" t="s">
        <v>277</v>
      </c>
      <c r="E14714" s="18" t="s">
        <v>3164</v>
      </c>
      <c r="F14714" s="18" t="s">
        <v>3185</v>
      </c>
      <c r="G14714" s="18">
        <v>1164</v>
      </c>
      <c r="H14714" s="18">
        <v>2.2599999999999998</v>
      </c>
      <c r="I14714" s="18">
        <v>3.74</v>
      </c>
      <c r="Q14714"/>
    </row>
    <row r="14715" spans="2:17" x14ac:dyDescent="0.25">
      <c r="B14715" s="18">
        <v>2013</v>
      </c>
      <c r="C14715" s="18" t="s">
        <v>8</v>
      </c>
      <c r="D14715" s="18" t="s">
        <v>277</v>
      </c>
      <c r="E14715" s="18" t="s">
        <v>3164</v>
      </c>
      <c r="F14715" s="18" t="s">
        <v>3186</v>
      </c>
      <c r="G14715" s="18">
        <v>660</v>
      </c>
      <c r="H14715" s="18">
        <v>2.16</v>
      </c>
      <c r="I14715" s="18">
        <v>3.78</v>
      </c>
      <c r="Q14715"/>
    </row>
    <row r="14716" spans="2:17" x14ac:dyDescent="0.25">
      <c r="B14716" s="18">
        <v>2013</v>
      </c>
      <c r="C14716" s="18" t="s">
        <v>8</v>
      </c>
      <c r="D14716" s="18" t="s">
        <v>277</v>
      </c>
      <c r="E14716" s="18" t="s">
        <v>3164</v>
      </c>
      <c r="F14716" s="18" t="s">
        <v>3187</v>
      </c>
      <c r="G14716" s="18">
        <v>1020</v>
      </c>
      <c r="H14716" s="18">
        <v>2.35</v>
      </c>
      <c r="I14716" s="18">
        <v>3.32</v>
      </c>
      <c r="Q14716"/>
    </row>
    <row r="14717" spans="2:17" x14ac:dyDescent="0.25">
      <c r="B14717" s="18">
        <v>2013</v>
      </c>
      <c r="C14717" s="18" t="s">
        <v>8</v>
      </c>
      <c r="D14717" s="18" t="s">
        <v>277</v>
      </c>
      <c r="E14717" s="18" t="s">
        <v>3164</v>
      </c>
      <c r="F14717" s="18" t="s">
        <v>3188</v>
      </c>
      <c r="G14717" s="18">
        <v>648</v>
      </c>
      <c r="H14717" s="18">
        <v>2.98</v>
      </c>
      <c r="I14717" s="18">
        <v>3.52</v>
      </c>
      <c r="Q14717"/>
    </row>
    <row r="14718" spans="2:17" x14ac:dyDescent="0.25">
      <c r="B14718" s="18">
        <v>2013</v>
      </c>
      <c r="C14718" s="18" t="s">
        <v>8</v>
      </c>
      <c r="D14718" s="18" t="s">
        <v>277</v>
      </c>
      <c r="E14718" s="18" t="s">
        <v>3164</v>
      </c>
      <c r="F14718" s="18" t="s">
        <v>3189</v>
      </c>
      <c r="G14718" s="18">
        <v>1044</v>
      </c>
      <c r="H14718" s="18">
        <v>2.4</v>
      </c>
      <c r="I14718" s="18">
        <v>3.37</v>
      </c>
      <c r="Q14718"/>
    </row>
    <row r="14719" spans="2:17" x14ac:dyDescent="0.25">
      <c r="B14719" s="18">
        <v>2013</v>
      </c>
      <c r="C14719" s="18" t="s">
        <v>8</v>
      </c>
      <c r="D14719" s="18" t="s">
        <v>277</v>
      </c>
      <c r="E14719" s="18" t="s">
        <v>3164</v>
      </c>
      <c r="F14719" s="18" t="s">
        <v>3190</v>
      </c>
      <c r="G14719" s="18">
        <v>864</v>
      </c>
      <c r="H14719" s="18">
        <v>2.4</v>
      </c>
      <c r="I14719" s="18">
        <v>3.78</v>
      </c>
      <c r="Q14719"/>
    </row>
    <row r="14720" spans="2:17" x14ac:dyDescent="0.25">
      <c r="B14720" s="18">
        <v>2013</v>
      </c>
      <c r="C14720" s="18" t="s">
        <v>8</v>
      </c>
      <c r="D14720" s="18" t="s">
        <v>277</v>
      </c>
      <c r="E14720" s="18" t="s">
        <v>3164</v>
      </c>
      <c r="F14720" s="18" t="s">
        <v>3191</v>
      </c>
      <c r="G14720" s="18">
        <v>888</v>
      </c>
      <c r="H14720" s="18">
        <v>2.89</v>
      </c>
      <c r="I14720" s="18">
        <v>3.82</v>
      </c>
      <c r="Q14720"/>
    </row>
    <row r="14721" spans="2:17" x14ac:dyDescent="0.25">
      <c r="B14721" s="18">
        <v>2013</v>
      </c>
      <c r="C14721" s="18" t="s">
        <v>8</v>
      </c>
      <c r="D14721" s="18" t="s">
        <v>277</v>
      </c>
      <c r="E14721" s="18" t="s">
        <v>3164</v>
      </c>
      <c r="F14721" s="18" t="s">
        <v>3192</v>
      </c>
      <c r="G14721" s="18">
        <v>624</v>
      </c>
      <c r="H14721" s="18">
        <v>2.7</v>
      </c>
      <c r="I14721" s="18">
        <v>3.98</v>
      </c>
      <c r="Q14721"/>
    </row>
    <row r="14722" spans="2:17" x14ac:dyDescent="0.25">
      <c r="B14722" s="18">
        <v>2013</v>
      </c>
      <c r="C14722" s="18" t="s">
        <v>8</v>
      </c>
      <c r="D14722" s="18" t="s">
        <v>277</v>
      </c>
      <c r="E14722" s="18" t="s">
        <v>3164</v>
      </c>
      <c r="F14722" s="18" t="s">
        <v>3193</v>
      </c>
      <c r="G14722" s="18">
        <v>1080</v>
      </c>
      <c r="H14722" s="18">
        <v>2.46</v>
      </c>
      <c r="I14722" s="18">
        <v>3.3</v>
      </c>
      <c r="Q14722"/>
    </row>
    <row r="14723" spans="2:17" x14ac:dyDescent="0.25">
      <c r="B14723" s="18">
        <v>2013</v>
      </c>
      <c r="C14723" s="18" t="s">
        <v>8</v>
      </c>
      <c r="D14723" s="18" t="s">
        <v>277</v>
      </c>
      <c r="E14723" s="18" t="s">
        <v>3164</v>
      </c>
      <c r="F14723" s="18" t="s">
        <v>3194</v>
      </c>
      <c r="G14723" s="18">
        <v>972</v>
      </c>
      <c r="H14723" s="18">
        <v>2.62</v>
      </c>
      <c r="I14723" s="18">
        <v>4</v>
      </c>
      <c r="Q14723"/>
    </row>
    <row r="14724" spans="2:17" x14ac:dyDescent="0.25">
      <c r="B14724" s="18">
        <v>2013</v>
      </c>
      <c r="C14724" s="18" t="s">
        <v>8</v>
      </c>
      <c r="D14724" s="18" t="s">
        <v>277</v>
      </c>
      <c r="E14724" s="18" t="s">
        <v>3164</v>
      </c>
      <c r="F14724" s="18" t="s">
        <v>3195</v>
      </c>
      <c r="G14724" s="18">
        <v>1140</v>
      </c>
      <c r="H14724" s="18">
        <v>2.38</v>
      </c>
      <c r="I14724" s="18">
        <v>3.92</v>
      </c>
      <c r="Q14724"/>
    </row>
    <row r="14725" spans="2:17" x14ac:dyDescent="0.25">
      <c r="B14725" s="18">
        <v>2013</v>
      </c>
      <c r="C14725" s="18" t="s">
        <v>8</v>
      </c>
      <c r="D14725" s="18" t="s">
        <v>277</v>
      </c>
      <c r="E14725" s="18" t="s">
        <v>3164</v>
      </c>
      <c r="F14725" s="18" t="s">
        <v>3196</v>
      </c>
      <c r="G14725" s="18">
        <v>684</v>
      </c>
      <c r="H14725" s="18">
        <v>2.57</v>
      </c>
      <c r="I14725" s="18">
        <v>3.95</v>
      </c>
      <c r="Q14725"/>
    </row>
    <row r="14726" spans="2:17" x14ac:dyDescent="0.25">
      <c r="B14726" s="18">
        <v>2013</v>
      </c>
      <c r="C14726" s="18" t="s">
        <v>8</v>
      </c>
      <c r="D14726" s="18" t="s">
        <v>277</v>
      </c>
      <c r="E14726" s="18" t="s">
        <v>3164</v>
      </c>
      <c r="F14726" s="18" t="s">
        <v>3197</v>
      </c>
      <c r="G14726" s="18">
        <v>960</v>
      </c>
      <c r="H14726" s="18">
        <v>2.86</v>
      </c>
      <c r="I14726" s="18">
        <v>3.93</v>
      </c>
      <c r="Q14726"/>
    </row>
    <row r="14727" spans="2:17" x14ac:dyDescent="0.25">
      <c r="B14727" s="18">
        <v>2013</v>
      </c>
      <c r="C14727" s="18" t="s">
        <v>8</v>
      </c>
      <c r="D14727" s="18" t="s">
        <v>277</v>
      </c>
      <c r="E14727" s="18" t="s">
        <v>3164</v>
      </c>
      <c r="F14727" s="18" t="s">
        <v>3198</v>
      </c>
      <c r="G14727" s="18">
        <v>804</v>
      </c>
      <c r="H14727" s="18">
        <v>2.86</v>
      </c>
      <c r="I14727" s="18">
        <v>3.28</v>
      </c>
      <c r="Q14727"/>
    </row>
    <row r="14728" spans="2:17" x14ac:dyDescent="0.25">
      <c r="B14728" s="18">
        <v>2013</v>
      </c>
      <c r="C14728" s="18" t="s">
        <v>8</v>
      </c>
      <c r="D14728" s="18" t="s">
        <v>277</v>
      </c>
      <c r="E14728" s="18" t="s">
        <v>3164</v>
      </c>
      <c r="F14728" s="18" t="s">
        <v>3199</v>
      </c>
      <c r="G14728" s="18">
        <v>1200</v>
      </c>
      <c r="H14728" s="18">
        <v>2.8</v>
      </c>
      <c r="I14728" s="18">
        <v>3.67</v>
      </c>
      <c r="Q14728"/>
    </row>
    <row r="14729" spans="2:17" x14ac:dyDescent="0.25">
      <c r="B14729" s="18">
        <v>2013</v>
      </c>
      <c r="C14729" s="18" t="s">
        <v>8</v>
      </c>
      <c r="D14729" s="18" t="s">
        <v>277</v>
      </c>
      <c r="E14729" s="18" t="s">
        <v>3164</v>
      </c>
      <c r="F14729" s="18" t="s">
        <v>3200</v>
      </c>
      <c r="G14729" s="18">
        <v>756</v>
      </c>
      <c r="H14729" s="18">
        <v>2.66</v>
      </c>
      <c r="I14729" s="18">
        <v>3.88</v>
      </c>
      <c r="Q14729"/>
    </row>
    <row r="14730" spans="2:17" x14ac:dyDescent="0.25">
      <c r="B14730" s="18">
        <v>2013</v>
      </c>
      <c r="C14730" s="18" t="s">
        <v>8</v>
      </c>
      <c r="D14730" s="18" t="s">
        <v>277</v>
      </c>
      <c r="E14730" s="18" t="s">
        <v>3164</v>
      </c>
      <c r="F14730" s="18" t="s">
        <v>3201</v>
      </c>
      <c r="G14730" s="18">
        <v>636</v>
      </c>
      <c r="H14730" s="18">
        <v>3</v>
      </c>
      <c r="I14730" s="18">
        <v>3.86</v>
      </c>
      <c r="Q14730"/>
    </row>
    <row r="14731" spans="2:17" x14ac:dyDescent="0.25">
      <c r="B14731" s="18">
        <v>2013</v>
      </c>
      <c r="C14731" s="18" t="s">
        <v>8</v>
      </c>
      <c r="D14731" s="18" t="s">
        <v>277</v>
      </c>
      <c r="E14731" s="18" t="s">
        <v>3164</v>
      </c>
      <c r="F14731" s="18" t="s">
        <v>3202</v>
      </c>
      <c r="G14731" s="18">
        <v>708</v>
      </c>
      <c r="H14731" s="18">
        <v>2.66</v>
      </c>
      <c r="I14731" s="18">
        <v>3.45</v>
      </c>
      <c r="Q14731"/>
    </row>
    <row r="14732" spans="2:17" x14ac:dyDescent="0.25">
      <c r="B14732" s="18">
        <v>2013</v>
      </c>
      <c r="C14732" s="18" t="s">
        <v>8</v>
      </c>
      <c r="D14732" s="18" t="s">
        <v>277</v>
      </c>
      <c r="E14732" s="18" t="s">
        <v>3164</v>
      </c>
      <c r="F14732" s="18" t="s">
        <v>3203</v>
      </c>
      <c r="G14732" s="18">
        <v>1044</v>
      </c>
      <c r="H14732" s="18">
        <v>2.2599999999999998</v>
      </c>
      <c r="I14732" s="18">
        <v>3.78</v>
      </c>
      <c r="Q14732"/>
    </row>
    <row r="14733" spans="2:17" x14ac:dyDescent="0.25">
      <c r="B14733" s="18">
        <v>2013</v>
      </c>
      <c r="C14733" s="18" t="s">
        <v>8</v>
      </c>
      <c r="D14733" s="18" t="s">
        <v>277</v>
      </c>
      <c r="E14733" s="18" t="s">
        <v>3164</v>
      </c>
      <c r="F14733" s="18" t="s">
        <v>3204</v>
      </c>
      <c r="G14733" s="18">
        <v>1080</v>
      </c>
      <c r="H14733" s="18">
        <v>2.95</v>
      </c>
      <c r="I14733" s="18">
        <v>3.8</v>
      </c>
      <c r="Q14733"/>
    </row>
    <row r="14734" spans="2:17" x14ac:dyDescent="0.25">
      <c r="B14734" s="18">
        <v>2013</v>
      </c>
      <c r="C14734" s="18" t="s">
        <v>8</v>
      </c>
      <c r="D14734" s="18" t="s">
        <v>277</v>
      </c>
      <c r="E14734" s="18" t="s">
        <v>3164</v>
      </c>
      <c r="F14734" s="18" t="s">
        <v>3205</v>
      </c>
      <c r="G14734" s="18">
        <v>1008</v>
      </c>
      <c r="H14734" s="18">
        <v>2.75</v>
      </c>
      <c r="I14734" s="18">
        <v>3.94</v>
      </c>
      <c r="Q14734"/>
    </row>
    <row r="14735" spans="2:17" x14ac:dyDescent="0.25">
      <c r="B14735" s="18">
        <v>2013</v>
      </c>
      <c r="C14735" s="18" t="s">
        <v>8</v>
      </c>
      <c r="D14735" s="18" t="s">
        <v>277</v>
      </c>
      <c r="E14735" s="18" t="s">
        <v>3164</v>
      </c>
      <c r="F14735" s="18" t="s">
        <v>3206</v>
      </c>
      <c r="G14735" s="18">
        <v>756</v>
      </c>
      <c r="H14735" s="18">
        <v>2.31</v>
      </c>
      <c r="I14735" s="18">
        <v>3.74</v>
      </c>
      <c r="Q14735"/>
    </row>
    <row r="14736" spans="2:17" x14ac:dyDescent="0.25">
      <c r="B14736" s="18">
        <v>2013</v>
      </c>
      <c r="C14736" s="18" t="s">
        <v>8</v>
      </c>
      <c r="D14736" s="18" t="s">
        <v>277</v>
      </c>
      <c r="E14736" s="18" t="s">
        <v>3164</v>
      </c>
      <c r="F14736" s="18" t="s">
        <v>3207</v>
      </c>
      <c r="G14736" s="18">
        <v>948</v>
      </c>
      <c r="H14736" s="18">
        <v>2.54</v>
      </c>
      <c r="I14736" s="18">
        <v>3.86</v>
      </c>
      <c r="Q14736"/>
    </row>
    <row r="14737" spans="2:17" x14ac:dyDescent="0.25">
      <c r="B14737" s="18">
        <v>2013</v>
      </c>
      <c r="C14737" s="18" t="s">
        <v>8</v>
      </c>
      <c r="D14737" s="18" t="s">
        <v>277</v>
      </c>
      <c r="E14737" s="18" t="s">
        <v>3164</v>
      </c>
      <c r="F14737" s="18" t="s">
        <v>3208</v>
      </c>
      <c r="G14737" s="18">
        <v>1020</v>
      </c>
      <c r="H14737" s="18">
        <v>2.08</v>
      </c>
      <c r="I14737" s="18">
        <v>3.77</v>
      </c>
      <c r="Q14737"/>
    </row>
    <row r="14738" spans="2:17" x14ac:dyDescent="0.25">
      <c r="B14738" s="18">
        <v>2013</v>
      </c>
      <c r="C14738" s="18" t="s">
        <v>8</v>
      </c>
      <c r="D14738" s="18" t="s">
        <v>277</v>
      </c>
      <c r="E14738" s="18" t="s">
        <v>3164</v>
      </c>
      <c r="F14738" s="18" t="s">
        <v>3209</v>
      </c>
      <c r="G14738" s="18">
        <v>1128</v>
      </c>
      <c r="H14738" s="18">
        <v>2.2000000000000002</v>
      </c>
      <c r="I14738" s="18">
        <v>3.34</v>
      </c>
      <c r="Q14738"/>
    </row>
    <row r="14739" spans="2:17" x14ac:dyDescent="0.25">
      <c r="B14739" s="18">
        <v>2013</v>
      </c>
      <c r="C14739" s="18" t="s">
        <v>8</v>
      </c>
      <c r="D14739" s="18" t="s">
        <v>277</v>
      </c>
      <c r="E14739" s="18" t="s">
        <v>3164</v>
      </c>
      <c r="F14739" s="18" t="s">
        <v>3210</v>
      </c>
      <c r="G14739" s="18">
        <v>1044</v>
      </c>
      <c r="H14739" s="18">
        <v>2.46</v>
      </c>
      <c r="I14739" s="18">
        <v>3.57</v>
      </c>
      <c r="Q14739"/>
    </row>
    <row r="14740" spans="2:17" x14ac:dyDescent="0.25">
      <c r="B14740" s="18">
        <v>2013</v>
      </c>
      <c r="C14740" s="18" t="s">
        <v>8</v>
      </c>
      <c r="D14740" s="18" t="s">
        <v>277</v>
      </c>
      <c r="E14740" s="18" t="s">
        <v>3164</v>
      </c>
      <c r="F14740" s="18" t="s">
        <v>3211</v>
      </c>
      <c r="G14740" s="18">
        <v>660</v>
      </c>
      <c r="H14740" s="18">
        <v>2.78</v>
      </c>
      <c r="I14740" s="18">
        <v>3.31</v>
      </c>
      <c r="Q14740"/>
    </row>
    <row r="14741" spans="2:17" x14ac:dyDescent="0.25">
      <c r="B14741" s="18">
        <v>2013</v>
      </c>
      <c r="C14741" s="18" t="s">
        <v>8</v>
      </c>
      <c r="D14741" s="18" t="s">
        <v>277</v>
      </c>
      <c r="E14741" s="18" t="s">
        <v>3164</v>
      </c>
      <c r="F14741" s="18" t="s">
        <v>3212</v>
      </c>
      <c r="G14741" s="18">
        <v>696</v>
      </c>
      <c r="H14741" s="18">
        <v>2.46</v>
      </c>
      <c r="I14741" s="18">
        <v>3.39</v>
      </c>
      <c r="Q14741"/>
    </row>
    <row r="14742" spans="2:17" x14ac:dyDescent="0.25">
      <c r="B14742" s="18">
        <v>2013</v>
      </c>
      <c r="C14742" s="18" t="s">
        <v>8</v>
      </c>
      <c r="D14742" s="18" t="s">
        <v>277</v>
      </c>
      <c r="E14742" s="18" t="s">
        <v>3164</v>
      </c>
      <c r="F14742" s="18" t="s">
        <v>3213</v>
      </c>
      <c r="G14742" s="18">
        <v>924</v>
      </c>
      <c r="H14742" s="18">
        <v>2.2599999999999998</v>
      </c>
      <c r="I14742" s="18">
        <v>3.72</v>
      </c>
      <c r="Q14742"/>
    </row>
    <row r="14743" spans="2:17" x14ac:dyDescent="0.25">
      <c r="B14743" s="18">
        <v>2013</v>
      </c>
      <c r="C14743" s="18" t="s">
        <v>8</v>
      </c>
      <c r="D14743" s="18" t="s">
        <v>277</v>
      </c>
      <c r="E14743" s="18" t="s">
        <v>3164</v>
      </c>
      <c r="F14743" s="18" t="s">
        <v>3214</v>
      </c>
      <c r="G14743" s="18">
        <v>1092</v>
      </c>
      <c r="H14743" s="18">
        <v>2.56</v>
      </c>
      <c r="I14743" s="18">
        <v>3.6</v>
      </c>
      <c r="Q14743"/>
    </row>
    <row r="14744" spans="2:17" x14ac:dyDescent="0.25">
      <c r="B14744" s="18">
        <v>2013</v>
      </c>
      <c r="C14744" s="18" t="s">
        <v>8</v>
      </c>
      <c r="D14744" s="18" t="s">
        <v>277</v>
      </c>
      <c r="E14744" s="18" t="s">
        <v>3164</v>
      </c>
      <c r="F14744" s="18" t="s">
        <v>3215</v>
      </c>
      <c r="G14744" s="18">
        <v>996</v>
      </c>
      <c r="H14744" s="18">
        <v>2.74</v>
      </c>
      <c r="I14744" s="18">
        <v>4</v>
      </c>
      <c r="Q14744"/>
    </row>
    <row r="14745" spans="2:17" x14ac:dyDescent="0.25">
      <c r="B14745" s="18">
        <v>2013</v>
      </c>
      <c r="C14745" s="18" t="s">
        <v>8</v>
      </c>
      <c r="D14745" s="18" t="s">
        <v>277</v>
      </c>
      <c r="E14745" s="18" t="s">
        <v>3164</v>
      </c>
      <c r="F14745" s="18" t="s">
        <v>3216</v>
      </c>
      <c r="G14745" s="18">
        <v>1140</v>
      </c>
      <c r="H14745" s="18">
        <v>2.88</v>
      </c>
      <c r="I14745" s="18">
        <v>3.52</v>
      </c>
      <c r="Q14745"/>
    </row>
    <row r="14746" spans="2:17" x14ac:dyDescent="0.25">
      <c r="B14746" s="18">
        <v>2013</v>
      </c>
      <c r="C14746" s="18" t="s">
        <v>8</v>
      </c>
      <c r="D14746" s="18" t="s">
        <v>277</v>
      </c>
      <c r="E14746" s="18" t="s">
        <v>3164</v>
      </c>
      <c r="F14746" s="18" t="s">
        <v>3217</v>
      </c>
      <c r="G14746" s="18">
        <v>960</v>
      </c>
      <c r="H14746" s="18">
        <v>2.82</v>
      </c>
      <c r="I14746" s="18">
        <v>3.53</v>
      </c>
      <c r="Q14746"/>
    </row>
    <row r="14747" spans="2:17" x14ac:dyDescent="0.25">
      <c r="B14747" s="18">
        <v>2013</v>
      </c>
      <c r="C14747" s="18" t="s">
        <v>8</v>
      </c>
      <c r="D14747" s="18" t="s">
        <v>277</v>
      </c>
      <c r="E14747" s="18" t="s">
        <v>3164</v>
      </c>
      <c r="F14747" s="18" t="s">
        <v>3218</v>
      </c>
      <c r="G14747" s="18">
        <v>1056</v>
      </c>
      <c r="H14747" s="18">
        <v>2.2000000000000002</v>
      </c>
      <c r="I14747" s="18">
        <v>3.37</v>
      </c>
      <c r="Q14747"/>
    </row>
    <row r="14748" spans="2:17" x14ac:dyDescent="0.25">
      <c r="B14748" s="18">
        <v>2013</v>
      </c>
      <c r="C14748" s="18" t="s">
        <v>8</v>
      </c>
      <c r="D14748" s="18" t="s">
        <v>277</v>
      </c>
      <c r="E14748" s="18" t="s">
        <v>3164</v>
      </c>
      <c r="F14748" s="18" t="s">
        <v>3219</v>
      </c>
      <c r="G14748" s="18">
        <v>1164</v>
      </c>
      <c r="H14748" s="18">
        <v>2.0299999999999998</v>
      </c>
      <c r="I14748" s="18">
        <v>3.3</v>
      </c>
      <c r="Q14748"/>
    </row>
    <row r="14749" spans="2:17" x14ac:dyDescent="0.25">
      <c r="B14749" s="18">
        <v>2013</v>
      </c>
      <c r="C14749" s="18" t="s">
        <v>8</v>
      </c>
      <c r="D14749" s="18" t="s">
        <v>277</v>
      </c>
      <c r="E14749" s="18" t="s">
        <v>3164</v>
      </c>
      <c r="F14749" s="18" t="s">
        <v>3220</v>
      </c>
      <c r="G14749" s="18">
        <v>600</v>
      </c>
      <c r="H14749" s="18">
        <v>2.64</v>
      </c>
      <c r="I14749" s="18">
        <v>3.49</v>
      </c>
      <c r="Q14749"/>
    </row>
    <row r="14750" spans="2:17" x14ac:dyDescent="0.25">
      <c r="B14750" s="18">
        <v>2013</v>
      </c>
      <c r="C14750" s="18" t="s">
        <v>8</v>
      </c>
      <c r="D14750" s="18" t="s">
        <v>277</v>
      </c>
      <c r="E14750" s="18" t="s">
        <v>3164</v>
      </c>
      <c r="F14750" s="18" t="s">
        <v>3221</v>
      </c>
      <c r="G14750" s="18">
        <v>948</v>
      </c>
      <c r="H14750" s="18">
        <v>2.16</v>
      </c>
      <c r="I14750" s="18">
        <v>3.3</v>
      </c>
      <c r="Q14750"/>
    </row>
    <row r="14751" spans="2:17" x14ac:dyDescent="0.25">
      <c r="B14751" s="18">
        <v>2013</v>
      </c>
      <c r="C14751" s="18" t="s">
        <v>8</v>
      </c>
      <c r="D14751" s="18" t="s">
        <v>277</v>
      </c>
      <c r="E14751" s="18" t="s">
        <v>3164</v>
      </c>
      <c r="F14751" s="18" t="s">
        <v>3222</v>
      </c>
      <c r="G14751" s="18">
        <v>1128</v>
      </c>
      <c r="H14751" s="18">
        <v>2.0499999999999998</v>
      </c>
      <c r="I14751" s="18">
        <v>3.61</v>
      </c>
      <c r="Q14751"/>
    </row>
    <row r="14752" spans="2:17" x14ac:dyDescent="0.25">
      <c r="B14752" s="18">
        <v>2013</v>
      </c>
      <c r="C14752" s="18" t="s">
        <v>8</v>
      </c>
      <c r="D14752" s="18" t="s">
        <v>277</v>
      </c>
      <c r="E14752" s="18" t="s">
        <v>3164</v>
      </c>
      <c r="F14752" s="18" t="s">
        <v>3223</v>
      </c>
      <c r="G14752" s="18">
        <v>948</v>
      </c>
      <c r="H14752" s="18">
        <v>2.2400000000000002</v>
      </c>
      <c r="I14752" s="18">
        <v>3.91</v>
      </c>
      <c r="Q14752"/>
    </row>
    <row r="14753" spans="2:17" x14ac:dyDescent="0.25">
      <c r="B14753" s="18">
        <v>2013</v>
      </c>
      <c r="C14753" s="18" t="s">
        <v>8</v>
      </c>
      <c r="D14753" s="18" t="s">
        <v>277</v>
      </c>
      <c r="E14753" s="18" t="s">
        <v>3164</v>
      </c>
      <c r="F14753" s="18" t="s">
        <v>3224</v>
      </c>
      <c r="G14753" s="18">
        <v>1152</v>
      </c>
      <c r="H14753" s="18">
        <v>2.2200000000000002</v>
      </c>
      <c r="I14753" s="18">
        <v>3.87</v>
      </c>
      <c r="Q14753"/>
    </row>
    <row r="14754" spans="2:17" x14ac:dyDescent="0.25">
      <c r="B14754" s="18">
        <v>2013</v>
      </c>
      <c r="C14754" s="18" t="s">
        <v>8</v>
      </c>
      <c r="D14754" s="18" t="s">
        <v>277</v>
      </c>
      <c r="E14754" s="18" t="s">
        <v>3164</v>
      </c>
      <c r="F14754" s="18" t="s">
        <v>3225</v>
      </c>
      <c r="G14754" s="18">
        <v>1080</v>
      </c>
      <c r="H14754" s="18">
        <v>2.61</v>
      </c>
      <c r="I14754" s="18">
        <v>3.23</v>
      </c>
      <c r="Q14754"/>
    </row>
    <row r="14755" spans="2:17" x14ac:dyDescent="0.25">
      <c r="B14755" s="18">
        <v>2013</v>
      </c>
      <c r="C14755" s="18" t="s">
        <v>8</v>
      </c>
      <c r="D14755" s="18" t="s">
        <v>1573</v>
      </c>
      <c r="E14755" s="18" t="s">
        <v>3226</v>
      </c>
      <c r="F14755" s="18" t="s">
        <v>3227</v>
      </c>
      <c r="G14755" s="18">
        <v>396</v>
      </c>
      <c r="H14755" s="18">
        <v>4.53</v>
      </c>
      <c r="I14755" s="18">
        <v>6.01</v>
      </c>
      <c r="Q14755"/>
    </row>
    <row r="14756" spans="2:17" x14ac:dyDescent="0.25">
      <c r="B14756" s="18">
        <v>2013</v>
      </c>
      <c r="C14756" s="18" t="s">
        <v>8</v>
      </c>
      <c r="D14756" s="18" t="s">
        <v>1573</v>
      </c>
      <c r="E14756" s="18" t="s">
        <v>3226</v>
      </c>
      <c r="F14756" s="18" t="s">
        <v>3228</v>
      </c>
      <c r="G14756" s="18">
        <v>468</v>
      </c>
      <c r="H14756" s="18">
        <v>3.32</v>
      </c>
      <c r="I14756" s="18">
        <v>6.37</v>
      </c>
      <c r="Q14756"/>
    </row>
    <row r="14757" spans="2:17" x14ac:dyDescent="0.25">
      <c r="B14757" s="18">
        <v>2013</v>
      </c>
      <c r="C14757" s="18" t="s">
        <v>8</v>
      </c>
      <c r="D14757" s="18" t="s">
        <v>1573</v>
      </c>
      <c r="E14757" s="18" t="s">
        <v>3226</v>
      </c>
      <c r="F14757" s="18" t="s">
        <v>3229</v>
      </c>
      <c r="G14757" s="18">
        <v>468</v>
      </c>
      <c r="H14757" s="18">
        <v>3.96</v>
      </c>
      <c r="I14757" s="18">
        <v>5.78</v>
      </c>
      <c r="Q14757"/>
    </row>
    <row r="14758" spans="2:17" x14ac:dyDescent="0.25">
      <c r="B14758" s="18">
        <v>2013</v>
      </c>
      <c r="C14758" s="18" t="s">
        <v>8</v>
      </c>
      <c r="D14758" s="18" t="s">
        <v>1573</v>
      </c>
      <c r="E14758" s="18" t="s">
        <v>3226</v>
      </c>
      <c r="F14758" s="18" t="s">
        <v>3230</v>
      </c>
      <c r="G14758" s="18">
        <v>516</v>
      </c>
      <c r="H14758" s="18">
        <v>4.7699999999999996</v>
      </c>
      <c r="I14758" s="18">
        <v>5.13</v>
      </c>
      <c r="Q14758"/>
    </row>
    <row r="14759" spans="2:17" x14ac:dyDescent="0.25">
      <c r="B14759" s="18">
        <v>2013</v>
      </c>
      <c r="C14759" s="18" t="s">
        <v>8</v>
      </c>
      <c r="D14759" s="18" t="s">
        <v>1573</v>
      </c>
      <c r="E14759" s="18" t="s">
        <v>3226</v>
      </c>
      <c r="F14759" s="18" t="s">
        <v>3231</v>
      </c>
      <c r="G14759" s="18">
        <v>384</v>
      </c>
      <c r="H14759" s="18">
        <v>3.3</v>
      </c>
      <c r="I14759" s="18">
        <v>6</v>
      </c>
      <c r="Q14759"/>
    </row>
    <row r="14760" spans="2:17" x14ac:dyDescent="0.25">
      <c r="B14760" s="18">
        <v>2013</v>
      </c>
      <c r="C14760" s="18" t="s">
        <v>8</v>
      </c>
      <c r="D14760" s="18" t="s">
        <v>1573</v>
      </c>
      <c r="E14760" s="18" t="s">
        <v>3226</v>
      </c>
      <c r="F14760" s="18" t="s">
        <v>3232</v>
      </c>
      <c r="G14760" s="18">
        <v>444</v>
      </c>
      <c r="H14760" s="18">
        <v>3.61</v>
      </c>
      <c r="I14760" s="18">
        <v>6.61</v>
      </c>
      <c r="Q14760"/>
    </row>
    <row r="14761" spans="2:17" x14ac:dyDescent="0.25">
      <c r="B14761" s="18">
        <v>2013</v>
      </c>
      <c r="C14761" s="18" t="s">
        <v>8</v>
      </c>
      <c r="D14761" s="18" t="s">
        <v>1573</v>
      </c>
      <c r="E14761" s="18" t="s">
        <v>3226</v>
      </c>
      <c r="F14761" s="18" t="s">
        <v>3233</v>
      </c>
      <c r="G14761" s="18">
        <v>504</v>
      </c>
      <c r="H14761" s="18">
        <v>4.12</v>
      </c>
      <c r="I14761" s="18">
        <v>6.87</v>
      </c>
      <c r="Q14761"/>
    </row>
    <row r="14762" spans="2:17" x14ac:dyDescent="0.25">
      <c r="B14762" s="18">
        <v>2013</v>
      </c>
      <c r="C14762" s="18" t="s">
        <v>8</v>
      </c>
      <c r="D14762" s="18" t="s">
        <v>1573</v>
      </c>
      <c r="E14762" s="18" t="s">
        <v>3226</v>
      </c>
      <c r="F14762" s="18" t="s">
        <v>3234</v>
      </c>
      <c r="G14762" s="18">
        <v>492</v>
      </c>
      <c r="H14762" s="18">
        <v>3.67</v>
      </c>
      <c r="I14762" s="18">
        <v>5.39</v>
      </c>
      <c r="Q14762"/>
    </row>
    <row r="14763" spans="2:17" x14ac:dyDescent="0.25">
      <c r="B14763" s="18">
        <v>2013</v>
      </c>
      <c r="C14763" s="18" t="s">
        <v>8</v>
      </c>
      <c r="D14763" s="18" t="s">
        <v>1573</v>
      </c>
      <c r="E14763" s="18" t="s">
        <v>3226</v>
      </c>
      <c r="F14763" s="18" t="s">
        <v>3235</v>
      </c>
      <c r="G14763" s="18">
        <v>492</v>
      </c>
      <c r="H14763" s="18">
        <v>4.8</v>
      </c>
      <c r="I14763" s="18">
        <v>6.52</v>
      </c>
      <c r="Q14763"/>
    </row>
    <row r="14764" spans="2:17" x14ac:dyDescent="0.25">
      <c r="B14764" s="18">
        <v>2013</v>
      </c>
      <c r="C14764" s="18" t="s">
        <v>8</v>
      </c>
      <c r="D14764" s="18" t="s">
        <v>1573</v>
      </c>
      <c r="E14764" s="18" t="s">
        <v>3226</v>
      </c>
      <c r="F14764" s="18" t="s">
        <v>3236</v>
      </c>
      <c r="G14764" s="18">
        <v>384</v>
      </c>
      <c r="H14764" s="18">
        <v>3.54</v>
      </c>
      <c r="I14764" s="18">
        <v>5.05</v>
      </c>
      <c r="Q14764"/>
    </row>
    <row r="14765" spans="2:17" x14ac:dyDescent="0.25">
      <c r="B14765" s="18">
        <v>2013</v>
      </c>
      <c r="C14765" s="18" t="s">
        <v>8</v>
      </c>
      <c r="D14765" s="18" t="s">
        <v>1573</v>
      </c>
      <c r="E14765" s="18" t="s">
        <v>3226</v>
      </c>
      <c r="F14765" s="18" t="s">
        <v>3237</v>
      </c>
      <c r="G14765" s="18">
        <v>456</v>
      </c>
      <c r="H14765" s="18">
        <v>4.96</v>
      </c>
      <c r="I14765" s="18">
        <v>5.88</v>
      </c>
      <c r="Q14765"/>
    </row>
    <row r="14766" spans="2:17" x14ac:dyDescent="0.25">
      <c r="B14766" s="18">
        <v>2013</v>
      </c>
      <c r="C14766" s="18" t="s">
        <v>8</v>
      </c>
      <c r="D14766" s="18" t="s">
        <v>1573</v>
      </c>
      <c r="E14766" s="18" t="s">
        <v>3226</v>
      </c>
      <c r="F14766" s="18" t="s">
        <v>3238</v>
      </c>
      <c r="G14766" s="18">
        <v>396</v>
      </c>
      <c r="H14766" s="18">
        <v>4.93</v>
      </c>
      <c r="I14766" s="18">
        <v>6.43</v>
      </c>
      <c r="Q14766"/>
    </row>
    <row r="14767" spans="2:17" x14ac:dyDescent="0.25">
      <c r="B14767" s="18">
        <v>2013</v>
      </c>
      <c r="C14767" s="18" t="s">
        <v>8</v>
      </c>
      <c r="D14767" s="18" t="s">
        <v>1573</v>
      </c>
      <c r="E14767" s="18" t="s">
        <v>3226</v>
      </c>
      <c r="F14767" s="18" t="s">
        <v>3239</v>
      </c>
      <c r="G14767" s="18">
        <v>408</v>
      </c>
      <c r="H14767" s="18">
        <v>3.17</v>
      </c>
      <c r="I14767" s="18">
        <v>5.97</v>
      </c>
      <c r="Q14767"/>
    </row>
    <row r="14768" spans="2:17" x14ac:dyDescent="0.25">
      <c r="B14768" s="18">
        <v>2013</v>
      </c>
      <c r="C14768" s="18" t="s">
        <v>8</v>
      </c>
      <c r="D14768" s="18" t="s">
        <v>1573</v>
      </c>
      <c r="E14768" s="18" t="s">
        <v>3226</v>
      </c>
      <c r="F14768" s="18" t="s">
        <v>3240</v>
      </c>
      <c r="G14768" s="18">
        <v>432</v>
      </c>
      <c r="H14768" s="18">
        <v>3.38</v>
      </c>
      <c r="I14768" s="18">
        <v>6.83</v>
      </c>
      <c r="Q14768"/>
    </row>
    <row r="14769" spans="2:17" x14ac:dyDescent="0.25">
      <c r="B14769" s="18">
        <v>2013</v>
      </c>
      <c r="C14769" s="18" t="s">
        <v>8</v>
      </c>
      <c r="D14769" s="18" t="s">
        <v>1573</v>
      </c>
      <c r="E14769" s="18" t="s">
        <v>3226</v>
      </c>
      <c r="F14769" s="18" t="s">
        <v>3241</v>
      </c>
      <c r="G14769" s="18">
        <v>384</v>
      </c>
      <c r="H14769" s="18">
        <v>4.25</v>
      </c>
      <c r="I14769" s="18">
        <v>5.13</v>
      </c>
      <c r="Q14769"/>
    </row>
    <row r="14770" spans="2:17" x14ac:dyDescent="0.25">
      <c r="B14770" s="18">
        <v>2013</v>
      </c>
      <c r="C14770" s="18" t="s">
        <v>8</v>
      </c>
      <c r="D14770" s="18" t="s">
        <v>1573</v>
      </c>
      <c r="E14770" s="18" t="s">
        <v>3226</v>
      </c>
      <c r="F14770" s="18" t="s">
        <v>3242</v>
      </c>
      <c r="G14770" s="18">
        <v>444</v>
      </c>
      <c r="H14770" s="18">
        <v>3.29</v>
      </c>
      <c r="I14770" s="18">
        <v>6.51</v>
      </c>
      <c r="Q14770"/>
    </row>
    <row r="14771" spans="2:17" x14ac:dyDescent="0.25">
      <c r="B14771" s="18">
        <v>2013</v>
      </c>
      <c r="C14771" s="18" t="s">
        <v>8</v>
      </c>
      <c r="D14771" s="18" t="s">
        <v>1573</v>
      </c>
      <c r="E14771" s="18" t="s">
        <v>3226</v>
      </c>
      <c r="F14771" s="18" t="s">
        <v>3243</v>
      </c>
      <c r="G14771" s="18">
        <v>444</v>
      </c>
      <c r="H14771" s="18">
        <v>3.25</v>
      </c>
      <c r="I14771" s="18">
        <v>6.81</v>
      </c>
      <c r="Q14771"/>
    </row>
    <row r="14772" spans="2:17" x14ac:dyDescent="0.25">
      <c r="B14772" s="18">
        <v>2013</v>
      </c>
      <c r="C14772" s="18" t="s">
        <v>8</v>
      </c>
      <c r="D14772" s="18" t="s">
        <v>1573</v>
      </c>
      <c r="E14772" s="18" t="s">
        <v>3226</v>
      </c>
      <c r="F14772" s="18" t="s">
        <v>3244</v>
      </c>
      <c r="G14772" s="18">
        <v>444</v>
      </c>
      <c r="H14772" s="18">
        <v>4.4800000000000004</v>
      </c>
      <c r="I14772" s="18">
        <v>5.15</v>
      </c>
      <c r="Q14772"/>
    </row>
    <row r="14773" spans="2:17" x14ac:dyDescent="0.25">
      <c r="B14773" s="18">
        <v>2013</v>
      </c>
      <c r="C14773" s="18" t="s">
        <v>8</v>
      </c>
      <c r="D14773" s="18" t="s">
        <v>1573</v>
      </c>
      <c r="E14773" s="18" t="s">
        <v>3226</v>
      </c>
      <c r="F14773" s="18" t="s">
        <v>3245</v>
      </c>
      <c r="G14773" s="18">
        <v>540</v>
      </c>
      <c r="H14773" s="18">
        <v>3.9</v>
      </c>
      <c r="I14773" s="18">
        <v>6.69</v>
      </c>
      <c r="Q14773"/>
    </row>
    <row r="14774" spans="2:17" x14ac:dyDescent="0.25">
      <c r="B14774" s="18">
        <v>2013</v>
      </c>
      <c r="C14774" s="18" t="s">
        <v>8</v>
      </c>
      <c r="D14774" s="18" t="s">
        <v>1573</v>
      </c>
      <c r="E14774" s="18" t="s">
        <v>3226</v>
      </c>
      <c r="F14774" s="18" t="s">
        <v>3246</v>
      </c>
      <c r="G14774" s="18">
        <v>528</v>
      </c>
      <c r="H14774" s="18">
        <v>3.41</v>
      </c>
      <c r="I14774" s="18">
        <v>6.22</v>
      </c>
      <c r="Q14774"/>
    </row>
    <row r="14775" spans="2:17" x14ac:dyDescent="0.25">
      <c r="B14775" s="18">
        <v>2013</v>
      </c>
      <c r="C14775" s="18" t="s">
        <v>8</v>
      </c>
      <c r="D14775" s="18" t="s">
        <v>1573</v>
      </c>
      <c r="E14775" s="18" t="s">
        <v>3226</v>
      </c>
      <c r="F14775" s="18" t="s">
        <v>3247</v>
      </c>
      <c r="G14775" s="18">
        <v>528</v>
      </c>
      <c r="H14775" s="18">
        <v>3.14</v>
      </c>
      <c r="I14775" s="18">
        <v>5.84</v>
      </c>
      <c r="Q14775"/>
    </row>
    <row r="14776" spans="2:17" x14ac:dyDescent="0.25">
      <c r="B14776" s="18">
        <v>2013</v>
      </c>
      <c r="C14776" s="18" t="s">
        <v>8</v>
      </c>
      <c r="D14776" s="18" t="s">
        <v>1573</v>
      </c>
      <c r="E14776" s="18" t="s">
        <v>3226</v>
      </c>
      <c r="F14776" s="18" t="s">
        <v>3248</v>
      </c>
      <c r="G14776" s="18">
        <v>528</v>
      </c>
      <c r="H14776" s="18">
        <v>3.21</v>
      </c>
      <c r="I14776" s="18">
        <v>5.83</v>
      </c>
      <c r="Q14776"/>
    </row>
    <row r="14777" spans="2:17" x14ac:dyDescent="0.25">
      <c r="B14777" s="18">
        <v>2013</v>
      </c>
      <c r="C14777" s="18" t="s">
        <v>8</v>
      </c>
      <c r="D14777" s="18" t="s">
        <v>1573</v>
      </c>
      <c r="E14777" s="18" t="s">
        <v>3226</v>
      </c>
      <c r="F14777" s="18" t="s">
        <v>3249</v>
      </c>
      <c r="G14777" s="18">
        <v>432</v>
      </c>
      <c r="H14777" s="18">
        <v>4.13</v>
      </c>
      <c r="I14777" s="18">
        <v>6.52</v>
      </c>
      <c r="Q14777"/>
    </row>
    <row r="14778" spans="2:17" x14ac:dyDescent="0.25">
      <c r="B14778" s="18">
        <v>2013</v>
      </c>
      <c r="C14778" s="18" t="s">
        <v>8</v>
      </c>
      <c r="D14778" s="18" t="s">
        <v>1573</v>
      </c>
      <c r="E14778" s="18" t="s">
        <v>3226</v>
      </c>
      <c r="F14778" s="18" t="s">
        <v>3250</v>
      </c>
      <c r="G14778" s="18">
        <v>432</v>
      </c>
      <c r="H14778" s="18">
        <v>4.72</v>
      </c>
      <c r="I14778" s="18">
        <v>5.66</v>
      </c>
      <c r="Q14778"/>
    </row>
    <row r="14779" spans="2:17" x14ac:dyDescent="0.25">
      <c r="B14779" s="18">
        <v>2013</v>
      </c>
      <c r="C14779" s="18" t="s">
        <v>8</v>
      </c>
      <c r="D14779" s="18" t="s">
        <v>1573</v>
      </c>
      <c r="E14779" s="18" t="s">
        <v>3226</v>
      </c>
      <c r="F14779" s="18" t="s">
        <v>3251</v>
      </c>
      <c r="G14779" s="18">
        <v>492</v>
      </c>
      <c r="H14779" s="18">
        <v>4.78</v>
      </c>
      <c r="I14779" s="18">
        <v>5.93</v>
      </c>
      <c r="Q14779"/>
    </row>
    <row r="14780" spans="2:17" x14ac:dyDescent="0.25">
      <c r="B14780" s="18">
        <v>2013</v>
      </c>
      <c r="C14780" s="18" t="s">
        <v>8</v>
      </c>
      <c r="D14780" s="18" t="s">
        <v>1573</v>
      </c>
      <c r="E14780" s="18" t="s">
        <v>3226</v>
      </c>
      <c r="F14780" s="18" t="s">
        <v>3252</v>
      </c>
      <c r="G14780" s="18">
        <v>456</v>
      </c>
      <c r="H14780" s="18">
        <v>3.77</v>
      </c>
      <c r="I14780" s="18">
        <v>6.74</v>
      </c>
      <c r="Q14780"/>
    </row>
    <row r="14781" spans="2:17" x14ac:dyDescent="0.25">
      <c r="B14781" s="18">
        <v>2013</v>
      </c>
      <c r="C14781" s="18" t="s">
        <v>8</v>
      </c>
      <c r="D14781" s="18" t="s">
        <v>1573</v>
      </c>
      <c r="E14781" s="18" t="s">
        <v>3226</v>
      </c>
      <c r="F14781" s="18" t="s">
        <v>3253</v>
      </c>
      <c r="G14781" s="18">
        <v>372</v>
      </c>
      <c r="H14781" s="18">
        <v>4.9000000000000004</v>
      </c>
      <c r="I14781" s="18">
        <v>6.09</v>
      </c>
      <c r="Q14781"/>
    </row>
    <row r="14782" spans="2:17" x14ac:dyDescent="0.25">
      <c r="B14782" s="18">
        <v>2013</v>
      </c>
      <c r="C14782" s="18" t="s">
        <v>8</v>
      </c>
      <c r="D14782" s="18" t="s">
        <v>1573</v>
      </c>
      <c r="E14782" s="18" t="s">
        <v>3226</v>
      </c>
      <c r="F14782" s="18" t="s">
        <v>3254</v>
      </c>
      <c r="G14782" s="18">
        <v>456</v>
      </c>
      <c r="H14782" s="18">
        <v>4.88</v>
      </c>
      <c r="I14782" s="18">
        <v>5.68</v>
      </c>
      <c r="Q14782"/>
    </row>
    <row r="14783" spans="2:17" x14ac:dyDescent="0.25">
      <c r="B14783" s="18">
        <v>2013</v>
      </c>
      <c r="C14783" s="18" t="s">
        <v>8</v>
      </c>
      <c r="D14783" s="18" t="s">
        <v>1573</v>
      </c>
      <c r="E14783" s="18" t="s">
        <v>3226</v>
      </c>
      <c r="F14783" s="18" t="s">
        <v>3255</v>
      </c>
      <c r="G14783" s="18">
        <v>372</v>
      </c>
      <c r="H14783" s="18">
        <v>4.34</v>
      </c>
      <c r="I14783" s="18">
        <v>6.39</v>
      </c>
      <c r="Q14783"/>
    </row>
    <row r="14784" spans="2:17" x14ac:dyDescent="0.25">
      <c r="B14784" s="18">
        <v>2013</v>
      </c>
      <c r="C14784" s="18" t="s">
        <v>8</v>
      </c>
      <c r="D14784" s="18" t="s">
        <v>1573</v>
      </c>
      <c r="E14784" s="18" t="s">
        <v>3226</v>
      </c>
      <c r="F14784" s="18" t="s">
        <v>3256</v>
      </c>
      <c r="G14784" s="18">
        <v>492</v>
      </c>
      <c r="H14784" s="18">
        <v>3.91</v>
      </c>
      <c r="I14784" s="18">
        <v>6.45</v>
      </c>
      <c r="Q14784"/>
    </row>
    <row r="14785" spans="2:17" x14ac:dyDescent="0.25">
      <c r="B14785" s="18">
        <v>2013</v>
      </c>
      <c r="C14785" s="18" t="s">
        <v>8</v>
      </c>
      <c r="D14785" s="18" t="s">
        <v>160</v>
      </c>
      <c r="E14785" s="18" t="s">
        <v>3257</v>
      </c>
      <c r="F14785" s="18" t="s">
        <v>3258</v>
      </c>
      <c r="G14785" s="18">
        <v>84</v>
      </c>
      <c r="H14785" s="18">
        <v>1.1100000000000001</v>
      </c>
      <c r="I14785" s="18">
        <v>1.39</v>
      </c>
      <c r="Q14785"/>
    </row>
    <row r="14786" spans="2:17" x14ac:dyDescent="0.25">
      <c r="B14786" s="18">
        <v>2013</v>
      </c>
      <c r="C14786" s="18" t="s">
        <v>8</v>
      </c>
      <c r="D14786" s="18" t="s">
        <v>1573</v>
      </c>
      <c r="E14786" s="18" t="s">
        <v>3259</v>
      </c>
      <c r="F14786" s="18" t="s">
        <v>3260</v>
      </c>
      <c r="G14786" s="18">
        <v>396</v>
      </c>
      <c r="H14786" s="18">
        <v>4.46</v>
      </c>
      <c r="I14786" s="18">
        <v>6.71</v>
      </c>
      <c r="Q14786"/>
    </row>
    <row r="14787" spans="2:17" x14ac:dyDescent="0.25">
      <c r="B14787" s="18">
        <v>2013</v>
      </c>
      <c r="C14787" s="18" t="s">
        <v>8</v>
      </c>
      <c r="D14787" s="18" t="s">
        <v>1573</v>
      </c>
      <c r="E14787" s="18" t="s">
        <v>3259</v>
      </c>
      <c r="F14787" s="18" t="s">
        <v>3261</v>
      </c>
      <c r="G14787" s="18">
        <v>528</v>
      </c>
      <c r="H14787" s="18">
        <v>3.77</v>
      </c>
      <c r="I14787" s="18">
        <v>6.28</v>
      </c>
      <c r="Q14787"/>
    </row>
    <row r="14788" spans="2:17" x14ac:dyDescent="0.25">
      <c r="B14788" s="18">
        <v>2013</v>
      </c>
      <c r="C14788" s="18" t="s">
        <v>8</v>
      </c>
      <c r="D14788" s="18" t="s">
        <v>1573</v>
      </c>
      <c r="E14788" s="18" t="s">
        <v>3259</v>
      </c>
      <c r="F14788" s="18" t="s">
        <v>3262</v>
      </c>
      <c r="G14788" s="18">
        <v>408</v>
      </c>
      <c r="H14788" s="18">
        <v>3.24</v>
      </c>
      <c r="I14788" s="18">
        <v>5.22</v>
      </c>
      <c r="Q14788"/>
    </row>
    <row r="14789" spans="2:17" x14ac:dyDescent="0.25">
      <c r="B14789" s="18">
        <v>2013</v>
      </c>
      <c r="C14789" s="18" t="s">
        <v>8</v>
      </c>
      <c r="D14789" s="18" t="s">
        <v>1573</v>
      </c>
      <c r="E14789" s="18" t="s">
        <v>3259</v>
      </c>
      <c r="F14789" s="18" t="s">
        <v>3263</v>
      </c>
      <c r="G14789" s="18">
        <v>360</v>
      </c>
      <c r="H14789" s="18">
        <v>3.09</v>
      </c>
      <c r="I14789" s="18">
        <v>5.2</v>
      </c>
      <c r="Q14789"/>
    </row>
    <row r="14790" spans="2:17" x14ac:dyDescent="0.25">
      <c r="B14790" s="18">
        <v>2013</v>
      </c>
      <c r="C14790" s="18" t="s">
        <v>8</v>
      </c>
      <c r="D14790" s="18" t="s">
        <v>1573</v>
      </c>
      <c r="E14790" s="18" t="s">
        <v>3259</v>
      </c>
      <c r="F14790" s="18" t="s">
        <v>3264</v>
      </c>
      <c r="G14790" s="18">
        <v>528</v>
      </c>
      <c r="H14790" s="18">
        <v>4.4800000000000004</v>
      </c>
      <c r="I14790" s="18">
        <v>6.26</v>
      </c>
      <c r="Q14790"/>
    </row>
    <row r="14791" spans="2:17" x14ac:dyDescent="0.25">
      <c r="B14791" s="18">
        <v>2013</v>
      </c>
      <c r="C14791" s="18" t="s">
        <v>8</v>
      </c>
      <c r="D14791" s="18" t="s">
        <v>1573</v>
      </c>
      <c r="E14791" s="18" t="s">
        <v>3259</v>
      </c>
      <c r="F14791" s="18" t="s">
        <v>3265</v>
      </c>
      <c r="G14791" s="18">
        <v>528</v>
      </c>
      <c r="H14791" s="18">
        <v>4.8899999999999997</v>
      </c>
      <c r="I14791" s="18">
        <v>6.46</v>
      </c>
      <c r="Q14791"/>
    </row>
    <row r="14792" spans="2:17" x14ac:dyDescent="0.25">
      <c r="B14792" s="18">
        <v>2013</v>
      </c>
      <c r="C14792" s="18" t="s">
        <v>8</v>
      </c>
      <c r="D14792" s="18" t="s">
        <v>1573</v>
      </c>
      <c r="E14792" s="18" t="s">
        <v>3259</v>
      </c>
      <c r="F14792" s="18" t="s">
        <v>3266</v>
      </c>
      <c r="G14792" s="18">
        <v>432</v>
      </c>
      <c r="H14792" s="18">
        <v>3.81</v>
      </c>
      <c r="I14792" s="18">
        <v>6.78</v>
      </c>
      <c r="Q14792"/>
    </row>
    <row r="14793" spans="2:17" x14ac:dyDescent="0.25">
      <c r="B14793" s="18">
        <v>2013</v>
      </c>
      <c r="C14793" s="18" t="s">
        <v>8</v>
      </c>
      <c r="D14793" s="18" t="s">
        <v>1573</v>
      </c>
      <c r="E14793" s="18" t="s">
        <v>3259</v>
      </c>
      <c r="F14793" s="18" t="s">
        <v>3267</v>
      </c>
      <c r="G14793" s="18">
        <v>516</v>
      </c>
      <c r="H14793" s="18">
        <v>3.67</v>
      </c>
      <c r="I14793" s="18">
        <v>5.0199999999999996</v>
      </c>
      <c r="Q14793"/>
    </row>
    <row r="14794" spans="2:17" x14ac:dyDescent="0.25">
      <c r="B14794" s="18">
        <v>2013</v>
      </c>
      <c r="C14794" s="18" t="s">
        <v>8</v>
      </c>
      <c r="D14794" s="18" t="s">
        <v>1573</v>
      </c>
      <c r="E14794" s="18" t="s">
        <v>3259</v>
      </c>
      <c r="F14794" s="18" t="s">
        <v>3268</v>
      </c>
      <c r="G14794" s="18">
        <v>492</v>
      </c>
      <c r="H14794" s="18">
        <v>4.83</v>
      </c>
      <c r="I14794" s="18">
        <v>6.78</v>
      </c>
      <c r="Q14794"/>
    </row>
    <row r="14795" spans="2:17" x14ac:dyDescent="0.25">
      <c r="B14795" s="18">
        <v>2013</v>
      </c>
      <c r="C14795" s="18" t="s">
        <v>8</v>
      </c>
      <c r="D14795" s="18" t="s">
        <v>1573</v>
      </c>
      <c r="E14795" s="18" t="s">
        <v>3259</v>
      </c>
      <c r="F14795" s="18" t="s">
        <v>3269</v>
      </c>
      <c r="G14795" s="18">
        <v>396</v>
      </c>
      <c r="H14795" s="18">
        <v>3.5</v>
      </c>
      <c r="I14795" s="18">
        <v>6.12</v>
      </c>
      <c r="Q14795"/>
    </row>
    <row r="14796" spans="2:17" x14ac:dyDescent="0.25">
      <c r="B14796" s="18">
        <v>2013</v>
      </c>
      <c r="C14796" s="18" t="s">
        <v>8</v>
      </c>
      <c r="D14796" s="18" t="s">
        <v>1573</v>
      </c>
      <c r="E14796" s="18" t="s">
        <v>3259</v>
      </c>
      <c r="F14796" s="18" t="s">
        <v>3270</v>
      </c>
      <c r="G14796" s="18">
        <v>516</v>
      </c>
      <c r="H14796" s="18">
        <v>3.94</v>
      </c>
      <c r="I14796" s="18">
        <v>5.84</v>
      </c>
      <c r="Q14796"/>
    </row>
    <row r="14797" spans="2:17" x14ac:dyDescent="0.25">
      <c r="B14797" s="18">
        <v>2013</v>
      </c>
      <c r="C14797" s="18" t="s">
        <v>8</v>
      </c>
      <c r="D14797" s="18" t="s">
        <v>1573</v>
      </c>
      <c r="E14797" s="18" t="s">
        <v>3259</v>
      </c>
      <c r="F14797" s="18" t="s">
        <v>3271</v>
      </c>
      <c r="G14797" s="18">
        <v>456</v>
      </c>
      <c r="H14797" s="18">
        <v>3.79</v>
      </c>
      <c r="I14797" s="18">
        <v>5.18</v>
      </c>
      <c r="Q14797"/>
    </row>
    <row r="14798" spans="2:17" x14ac:dyDescent="0.25">
      <c r="B14798" s="18">
        <v>2013</v>
      </c>
      <c r="C14798" s="18" t="s">
        <v>8</v>
      </c>
      <c r="D14798" s="18" t="s">
        <v>1573</v>
      </c>
      <c r="E14798" s="18" t="s">
        <v>3259</v>
      </c>
      <c r="F14798" s="18" t="s">
        <v>3272</v>
      </c>
      <c r="G14798" s="18">
        <v>540</v>
      </c>
      <c r="H14798" s="18">
        <v>3.54</v>
      </c>
      <c r="I14798" s="18">
        <v>6.35</v>
      </c>
      <c r="Q14798"/>
    </row>
    <row r="14799" spans="2:17" x14ac:dyDescent="0.25">
      <c r="B14799" s="18">
        <v>2013</v>
      </c>
      <c r="C14799" s="18" t="s">
        <v>8</v>
      </c>
      <c r="D14799" s="18" t="s">
        <v>1573</v>
      </c>
      <c r="E14799" s="18" t="s">
        <v>3259</v>
      </c>
      <c r="F14799" s="18" t="s">
        <v>3273</v>
      </c>
      <c r="G14799" s="18">
        <v>432</v>
      </c>
      <c r="H14799" s="18">
        <v>3.4</v>
      </c>
      <c r="I14799" s="18">
        <v>6.96</v>
      </c>
      <c r="Q14799"/>
    </row>
    <row r="14800" spans="2:17" x14ac:dyDescent="0.25">
      <c r="B14800" s="18">
        <v>2013</v>
      </c>
      <c r="C14800" s="18" t="s">
        <v>8</v>
      </c>
      <c r="D14800" s="18" t="s">
        <v>1573</v>
      </c>
      <c r="E14800" s="18" t="s">
        <v>3259</v>
      </c>
      <c r="F14800" s="18" t="s">
        <v>3274</v>
      </c>
      <c r="G14800" s="18">
        <v>504</v>
      </c>
      <c r="H14800" s="18">
        <v>3.48</v>
      </c>
      <c r="I14800" s="18">
        <v>6.98</v>
      </c>
      <c r="Q14800"/>
    </row>
    <row r="14801" spans="2:17" x14ac:dyDescent="0.25">
      <c r="B14801" s="18">
        <v>2013</v>
      </c>
      <c r="C14801" s="18" t="s">
        <v>8</v>
      </c>
      <c r="D14801" s="18" t="s">
        <v>1573</v>
      </c>
      <c r="E14801" s="18" t="s">
        <v>3259</v>
      </c>
      <c r="F14801" s="18" t="s">
        <v>3275</v>
      </c>
      <c r="G14801" s="18">
        <v>480</v>
      </c>
      <c r="H14801" s="18">
        <v>4.93</v>
      </c>
      <c r="I14801" s="18">
        <v>5.22</v>
      </c>
      <c r="Q14801"/>
    </row>
    <row r="14802" spans="2:17" x14ac:dyDescent="0.25">
      <c r="B14802" s="18">
        <v>2013</v>
      </c>
      <c r="C14802" s="18" t="s">
        <v>8</v>
      </c>
      <c r="D14802" s="18" t="s">
        <v>1573</v>
      </c>
      <c r="E14802" s="18" t="s">
        <v>3259</v>
      </c>
      <c r="F14802" s="18" t="s">
        <v>3276</v>
      </c>
      <c r="G14802" s="18">
        <v>408</v>
      </c>
      <c r="H14802" s="18">
        <v>3.37</v>
      </c>
      <c r="I14802" s="18">
        <v>6.44</v>
      </c>
      <c r="Q14802"/>
    </row>
    <row r="14803" spans="2:17" x14ac:dyDescent="0.25">
      <c r="B14803" s="18">
        <v>2013</v>
      </c>
      <c r="C14803" s="18" t="s">
        <v>8</v>
      </c>
      <c r="D14803" s="18" t="s">
        <v>1573</v>
      </c>
      <c r="E14803" s="18" t="s">
        <v>3259</v>
      </c>
      <c r="F14803" s="18" t="s">
        <v>3277</v>
      </c>
      <c r="G14803" s="18">
        <v>408</v>
      </c>
      <c r="H14803" s="18">
        <v>4.17</v>
      </c>
      <c r="I14803" s="18">
        <v>6.99</v>
      </c>
      <c r="Q14803"/>
    </row>
    <row r="14804" spans="2:17" x14ac:dyDescent="0.25">
      <c r="B14804" s="18">
        <v>2013</v>
      </c>
      <c r="C14804" s="18" t="s">
        <v>8</v>
      </c>
      <c r="D14804" s="18" t="s">
        <v>1573</v>
      </c>
      <c r="E14804" s="18" t="s">
        <v>3259</v>
      </c>
      <c r="F14804" s="18" t="s">
        <v>3278</v>
      </c>
      <c r="G14804" s="18">
        <v>384</v>
      </c>
      <c r="H14804" s="18">
        <v>4.72</v>
      </c>
      <c r="I14804" s="18">
        <v>5.57</v>
      </c>
      <c r="Q14804"/>
    </row>
    <row r="14805" spans="2:17" x14ac:dyDescent="0.25">
      <c r="B14805" s="18">
        <v>2013</v>
      </c>
      <c r="C14805" s="18" t="s">
        <v>8</v>
      </c>
      <c r="D14805" s="18" t="s">
        <v>1573</v>
      </c>
      <c r="E14805" s="18" t="s">
        <v>3259</v>
      </c>
      <c r="F14805" s="18" t="s">
        <v>3279</v>
      </c>
      <c r="G14805" s="18">
        <v>528</v>
      </c>
      <c r="H14805" s="18">
        <v>4.18</v>
      </c>
      <c r="I14805" s="18">
        <v>6.29</v>
      </c>
      <c r="Q14805"/>
    </row>
    <row r="14806" spans="2:17" x14ac:dyDescent="0.25">
      <c r="B14806" s="18">
        <v>2013</v>
      </c>
      <c r="C14806" s="18" t="s">
        <v>2415</v>
      </c>
      <c r="D14806" s="18" t="s">
        <v>2477</v>
      </c>
      <c r="E14806" s="18" t="s">
        <v>3280</v>
      </c>
      <c r="F14806" s="18" t="s">
        <v>3281</v>
      </c>
      <c r="G14806" s="18">
        <v>324</v>
      </c>
      <c r="H14806" s="18">
        <v>2.73</v>
      </c>
      <c r="I14806" s="18">
        <v>3.76</v>
      </c>
      <c r="Q14806"/>
    </row>
    <row r="14807" spans="2:17" x14ac:dyDescent="0.25">
      <c r="B14807" s="18">
        <v>2013</v>
      </c>
      <c r="C14807" s="18" t="s">
        <v>2415</v>
      </c>
      <c r="D14807" s="18" t="s">
        <v>2477</v>
      </c>
      <c r="E14807" s="18" t="s">
        <v>3280</v>
      </c>
      <c r="F14807" s="18" t="s">
        <v>3282</v>
      </c>
      <c r="G14807" s="18">
        <v>204</v>
      </c>
      <c r="H14807" s="18">
        <v>2.63</v>
      </c>
      <c r="I14807" s="18">
        <v>3.01</v>
      </c>
      <c r="Q14807"/>
    </row>
    <row r="14808" spans="2:17" x14ac:dyDescent="0.25">
      <c r="B14808" s="18">
        <v>2013</v>
      </c>
      <c r="C14808" s="18" t="s">
        <v>2415</v>
      </c>
      <c r="D14808" s="18" t="s">
        <v>2477</v>
      </c>
      <c r="E14808" s="18" t="s">
        <v>3280</v>
      </c>
      <c r="F14808" s="18" t="s">
        <v>3283</v>
      </c>
      <c r="G14808" s="18">
        <v>552</v>
      </c>
      <c r="H14808" s="18">
        <v>2.79</v>
      </c>
      <c r="I14808" s="18">
        <v>3.12</v>
      </c>
      <c r="Q14808"/>
    </row>
    <row r="14809" spans="2:17" x14ac:dyDescent="0.25">
      <c r="B14809" s="18">
        <v>2013</v>
      </c>
      <c r="C14809" s="18" t="s">
        <v>2415</v>
      </c>
      <c r="D14809" s="18" t="s">
        <v>2477</v>
      </c>
      <c r="E14809" s="18" t="s">
        <v>3280</v>
      </c>
      <c r="F14809" s="18" t="s">
        <v>3284</v>
      </c>
      <c r="G14809" s="18">
        <v>156</v>
      </c>
      <c r="H14809" s="18">
        <v>2.2000000000000002</v>
      </c>
      <c r="I14809" s="18">
        <v>3.57</v>
      </c>
      <c r="Q14809"/>
    </row>
    <row r="14810" spans="2:17" x14ac:dyDescent="0.25">
      <c r="B14810" s="18">
        <v>2013</v>
      </c>
      <c r="C14810" s="18" t="s">
        <v>2415</v>
      </c>
      <c r="D14810" s="18" t="s">
        <v>2477</v>
      </c>
      <c r="E14810" s="18" t="s">
        <v>3280</v>
      </c>
      <c r="F14810" s="18" t="s">
        <v>3285</v>
      </c>
      <c r="G14810" s="18">
        <v>552</v>
      </c>
      <c r="H14810" s="18">
        <v>2.17</v>
      </c>
      <c r="I14810" s="18">
        <v>3.55</v>
      </c>
      <c r="Q14810"/>
    </row>
    <row r="14811" spans="2:17" x14ac:dyDescent="0.25">
      <c r="B14811" s="18">
        <v>2013</v>
      </c>
      <c r="C14811" s="18" t="s">
        <v>2415</v>
      </c>
      <c r="D14811" s="18" t="s">
        <v>2477</v>
      </c>
      <c r="E14811" s="18" t="s">
        <v>3280</v>
      </c>
      <c r="F14811" s="18" t="s">
        <v>3286</v>
      </c>
      <c r="G14811" s="18">
        <v>264</v>
      </c>
      <c r="H14811" s="18">
        <v>2.12</v>
      </c>
      <c r="I14811" s="18">
        <v>3.78</v>
      </c>
      <c r="Q14811"/>
    </row>
    <row r="14812" spans="2:17" x14ac:dyDescent="0.25">
      <c r="B14812" s="18">
        <v>2013</v>
      </c>
      <c r="C14812" s="18" t="s">
        <v>2415</v>
      </c>
      <c r="D14812" s="18" t="s">
        <v>2477</v>
      </c>
      <c r="E14812" s="18" t="s">
        <v>3280</v>
      </c>
      <c r="F14812" s="18" t="s">
        <v>3287</v>
      </c>
      <c r="G14812" s="18">
        <v>168</v>
      </c>
      <c r="H14812" s="18">
        <v>2.4900000000000002</v>
      </c>
      <c r="I14812" s="18">
        <v>3.53</v>
      </c>
      <c r="Q14812"/>
    </row>
    <row r="14813" spans="2:17" x14ac:dyDescent="0.25">
      <c r="B14813" s="18">
        <v>2013</v>
      </c>
      <c r="C14813" s="18" t="s">
        <v>2415</v>
      </c>
      <c r="D14813" s="18" t="s">
        <v>2477</v>
      </c>
      <c r="E14813" s="18" t="s">
        <v>3280</v>
      </c>
      <c r="F14813" s="18" t="s">
        <v>3288</v>
      </c>
      <c r="G14813" s="18">
        <v>468</v>
      </c>
      <c r="H14813" s="18">
        <v>2.33</v>
      </c>
      <c r="I14813" s="18">
        <v>3.6</v>
      </c>
      <c r="Q14813"/>
    </row>
    <row r="14814" spans="2:17" x14ac:dyDescent="0.25">
      <c r="B14814" s="18">
        <v>2013</v>
      </c>
      <c r="C14814" s="18" t="s">
        <v>2415</v>
      </c>
      <c r="D14814" s="18" t="s">
        <v>2477</v>
      </c>
      <c r="E14814" s="18" t="s">
        <v>3280</v>
      </c>
      <c r="F14814" s="18" t="s">
        <v>3289</v>
      </c>
      <c r="G14814" s="18">
        <v>264</v>
      </c>
      <c r="H14814" s="18">
        <v>2.69</v>
      </c>
      <c r="I14814" s="18">
        <v>3.21</v>
      </c>
      <c r="Q14814"/>
    </row>
    <row r="14815" spans="2:17" x14ac:dyDescent="0.25">
      <c r="B14815" s="18">
        <v>2013</v>
      </c>
      <c r="C14815" s="18" t="s">
        <v>2415</v>
      </c>
      <c r="D14815" s="18" t="s">
        <v>2477</v>
      </c>
      <c r="E14815" s="18" t="s">
        <v>3280</v>
      </c>
      <c r="F14815" s="18" t="s">
        <v>3290</v>
      </c>
      <c r="G14815" s="18">
        <v>528</v>
      </c>
      <c r="H14815" s="18">
        <v>2.52</v>
      </c>
      <c r="I14815" s="18">
        <v>3.04</v>
      </c>
      <c r="Q14815"/>
    </row>
    <row r="14816" spans="2:17" x14ac:dyDescent="0.25">
      <c r="B14816" s="18">
        <v>2013</v>
      </c>
      <c r="C14816" s="18" t="s">
        <v>2415</v>
      </c>
      <c r="D14816" s="18" t="s">
        <v>2477</v>
      </c>
      <c r="E14816" s="18" t="s">
        <v>3280</v>
      </c>
      <c r="F14816" s="18" t="s">
        <v>3291</v>
      </c>
      <c r="G14816" s="18">
        <v>288</v>
      </c>
      <c r="H14816" s="18">
        <v>2.6</v>
      </c>
      <c r="I14816" s="18">
        <v>3.24</v>
      </c>
      <c r="Q14816"/>
    </row>
    <row r="14817" spans="2:17" x14ac:dyDescent="0.25">
      <c r="B14817" s="18">
        <v>2013</v>
      </c>
      <c r="C14817" s="18" t="s">
        <v>2415</v>
      </c>
      <c r="D14817" s="18" t="s">
        <v>2477</v>
      </c>
      <c r="E14817" s="18" t="s">
        <v>3280</v>
      </c>
      <c r="F14817" s="18" t="s">
        <v>3292</v>
      </c>
      <c r="G14817" s="18">
        <v>132</v>
      </c>
      <c r="H14817" s="18">
        <v>2.2400000000000002</v>
      </c>
      <c r="I14817" s="18">
        <v>3.56</v>
      </c>
      <c r="Q14817"/>
    </row>
    <row r="14818" spans="2:17" x14ac:dyDescent="0.25">
      <c r="B14818" s="18">
        <v>2013</v>
      </c>
      <c r="C14818" s="18" t="s">
        <v>2415</v>
      </c>
      <c r="D14818" s="18" t="s">
        <v>2477</v>
      </c>
      <c r="E14818" s="18" t="s">
        <v>3280</v>
      </c>
      <c r="F14818" s="18" t="s">
        <v>3293</v>
      </c>
      <c r="G14818" s="18">
        <v>264</v>
      </c>
      <c r="H14818" s="18">
        <v>2.46</v>
      </c>
      <c r="I14818" s="18">
        <v>3.67</v>
      </c>
      <c r="Q14818"/>
    </row>
    <row r="14819" spans="2:17" x14ac:dyDescent="0.25">
      <c r="B14819" s="18">
        <v>2013</v>
      </c>
      <c r="C14819" s="18" t="s">
        <v>2415</v>
      </c>
      <c r="D14819" s="18" t="s">
        <v>2477</v>
      </c>
      <c r="E14819" s="18" t="s">
        <v>3280</v>
      </c>
      <c r="F14819" s="18" t="s">
        <v>3294</v>
      </c>
      <c r="G14819" s="18">
        <v>240</v>
      </c>
      <c r="H14819" s="18">
        <v>2.13</v>
      </c>
      <c r="I14819" s="18">
        <v>3.57</v>
      </c>
      <c r="Q14819"/>
    </row>
    <row r="14820" spans="2:17" x14ac:dyDescent="0.25">
      <c r="B14820" s="18">
        <v>2013</v>
      </c>
      <c r="C14820" s="18" t="s">
        <v>2415</v>
      </c>
      <c r="D14820" s="18" t="s">
        <v>2477</v>
      </c>
      <c r="E14820" s="18" t="s">
        <v>3280</v>
      </c>
      <c r="F14820" s="18" t="s">
        <v>3295</v>
      </c>
      <c r="G14820" s="18">
        <v>312</v>
      </c>
      <c r="H14820" s="18">
        <v>2.1800000000000002</v>
      </c>
      <c r="I14820" s="18">
        <v>3.74</v>
      </c>
      <c r="Q14820"/>
    </row>
    <row r="14821" spans="2:17" x14ac:dyDescent="0.25">
      <c r="B14821" s="18">
        <v>2013</v>
      </c>
      <c r="C14821" s="18" t="s">
        <v>2415</v>
      </c>
      <c r="D14821" s="18" t="s">
        <v>2477</v>
      </c>
      <c r="E14821" s="18" t="s">
        <v>3280</v>
      </c>
      <c r="F14821" s="18" t="s">
        <v>3296</v>
      </c>
      <c r="G14821" s="18">
        <v>540</v>
      </c>
      <c r="H14821" s="18">
        <v>2.57</v>
      </c>
      <c r="I14821" s="18">
        <v>3.5</v>
      </c>
      <c r="Q14821"/>
    </row>
    <row r="14822" spans="2:17" x14ac:dyDescent="0.25">
      <c r="B14822" s="18">
        <v>2013</v>
      </c>
      <c r="C14822" s="18" t="s">
        <v>2415</v>
      </c>
      <c r="D14822" s="18" t="s">
        <v>2477</v>
      </c>
      <c r="E14822" s="18" t="s">
        <v>3280</v>
      </c>
      <c r="F14822" s="18" t="s">
        <v>3297</v>
      </c>
      <c r="G14822" s="18">
        <v>600</v>
      </c>
      <c r="H14822" s="18">
        <v>2.74</v>
      </c>
      <c r="I14822" s="18">
        <v>3.4</v>
      </c>
      <c r="Q14822"/>
    </row>
    <row r="14823" spans="2:17" x14ac:dyDescent="0.25">
      <c r="B14823" s="18">
        <v>2013</v>
      </c>
      <c r="C14823" s="18" t="s">
        <v>2415</v>
      </c>
      <c r="D14823" s="18" t="s">
        <v>2477</v>
      </c>
      <c r="E14823" s="18" t="s">
        <v>3280</v>
      </c>
      <c r="F14823" s="18" t="s">
        <v>3298</v>
      </c>
      <c r="G14823" s="18">
        <v>336</v>
      </c>
      <c r="H14823" s="18">
        <v>2.5499999999999998</v>
      </c>
      <c r="I14823" s="18">
        <v>3.2</v>
      </c>
      <c r="Q14823"/>
    </row>
    <row r="14824" spans="2:17" x14ac:dyDescent="0.25">
      <c r="B14824" s="18">
        <v>2013</v>
      </c>
      <c r="C14824" s="18" t="s">
        <v>2415</v>
      </c>
      <c r="D14824" s="18" t="s">
        <v>2477</v>
      </c>
      <c r="E14824" s="18" t="s">
        <v>3280</v>
      </c>
      <c r="F14824" s="18" t="s">
        <v>3299</v>
      </c>
      <c r="G14824" s="18">
        <v>312</v>
      </c>
      <c r="H14824" s="18">
        <v>2.39</v>
      </c>
      <c r="I14824" s="18">
        <v>3.04</v>
      </c>
      <c r="Q14824"/>
    </row>
    <row r="14825" spans="2:17" x14ac:dyDescent="0.25">
      <c r="B14825" s="18">
        <v>2013</v>
      </c>
      <c r="C14825" s="18" t="s">
        <v>2415</v>
      </c>
      <c r="D14825" s="18" t="s">
        <v>2477</v>
      </c>
      <c r="E14825" s="18" t="s">
        <v>3280</v>
      </c>
      <c r="F14825" s="18" t="s">
        <v>3300</v>
      </c>
      <c r="G14825" s="18">
        <v>216</v>
      </c>
      <c r="H14825" s="18">
        <v>2.33</v>
      </c>
      <c r="I14825" s="18">
        <v>3.11</v>
      </c>
      <c r="Q14825"/>
    </row>
    <row r="14826" spans="2:17" x14ac:dyDescent="0.25">
      <c r="B14826" s="18">
        <v>2013</v>
      </c>
      <c r="C14826" s="18" t="s">
        <v>2415</v>
      </c>
      <c r="D14826" s="18" t="s">
        <v>2477</v>
      </c>
      <c r="E14826" s="18" t="s">
        <v>3280</v>
      </c>
      <c r="F14826" s="18" t="s">
        <v>3301</v>
      </c>
      <c r="G14826" s="18">
        <v>120</v>
      </c>
      <c r="H14826" s="18">
        <v>2.4700000000000002</v>
      </c>
      <c r="I14826" s="18">
        <v>3.71</v>
      </c>
      <c r="Q14826"/>
    </row>
    <row r="14827" spans="2:17" x14ac:dyDescent="0.25">
      <c r="B14827" s="18">
        <v>2013</v>
      </c>
      <c r="C14827" s="18" t="s">
        <v>2415</v>
      </c>
      <c r="D14827" s="18" t="s">
        <v>2477</v>
      </c>
      <c r="E14827" s="18" t="s">
        <v>3280</v>
      </c>
      <c r="F14827" s="18" t="s">
        <v>3302</v>
      </c>
      <c r="G14827" s="18">
        <v>432</v>
      </c>
      <c r="H14827" s="18">
        <v>2.54</v>
      </c>
      <c r="I14827" s="18">
        <v>3.44</v>
      </c>
      <c r="Q14827"/>
    </row>
    <row r="14828" spans="2:17" x14ac:dyDescent="0.25">
      <c r="B14828" s="18">
        <v>2013</v>
      </c>
      <c r="C14828" s="18" t="s">
        <v>2415</v>
      </c>
      <c r="D14828" s="18" t="s">
        <v>2477</v>
      </c>
      <c r="E14828" s="18" t="s">
        <v>3280</v>
      </c>
      <c r="F14828" s="18" t="s">
        <v>3303</v>
      </c>
      <c r="G14828" s="18">
        <v>228</v>
      </c>
      <c r="H14828" s="18">
        <v>2.15</v>
      </c>
      <c r="I14828" s="18">
        <v>3.18</v>
      </c>
      <c r="Q14828"/>
    </row>
    <row r="14829" spans="2:17" x14ac:dyDescent="0.25">
      <c r="B14829" s="18">
        <v>2013</v>
      </c>
      <c r="C14829" s="18" t="s">
        <v>2415</v>
      </c>
      <c r="D14829" s="18" t="s">
        <v>2511</v>
      </c>
      <c r="E14829" s="18" t="s">
        <v>3304</v>
      </c>
      <c r="F14829" s="18" t="s">
        <v>3305</v>
      </c>
      <c r="G14829" s="18">
        <v>1872</v>
      </c>
      <c r="H14829" s="18">
        <v>0.71</v>
      </c>
      <c r="I14829" s="18">
        <v>0.91</v>
      </c>
      <c r="Q14829"/>
    </row>
    <row r="14830" spans="2:17" x14ac:dyDescent="0.25">
      <c r="B14830" s="18">
        <v>2013</v>
      </c>
      <c r="C14830" s="18" t="s">
        <v>2415</v>
      </c>
      <c r="D14830" s="18" t="s">
        <v>2511</v>
      </c>
      <c r="E14830" s="18" t="s">
        <v>3304</v>
      </c>
      <c r="F14830" s="18" t="s">
        <v>3306</v>
      </c>
      <c r="G14830" s="18">
        <v>2208</v>
      </c>
      <c r="H14830" s="18">
        <v>0.85</v>
      </c>
      <c r="I14830" s="18">
        <v>1</v>
      </c>
      <c r="Q14830"/>
    </row>
    <row r="14831" spans="2:17" x14ac:dyDescent="0.25">
      <c r="B14831" s="18">
        <v>2013</v>
      </c>
      <c r="C14831" s="18" t="s">
        <v>2415</v>
      </c>
      <c r="D14831" s="18" t="s">
        <v>2511</v>
      </c>
      <c r="E14831" s="18" t="s">
        <v>3304</v>
      </c>
      <c r="F14831" s="18" t="s">
        <v>3307</v>
      </c>
      <c r="G14831" s="18">
        <v>1836</v>
      </c>
      <c r="H14831" s="18">
        <v>0.89</v>
      </c>
      <c r="I14831" s="18">
        <v>0.97</v>
      </c>
      <c r="Q14831"/>
    </row>
    <row r="14832" spans="2:17" x14ac:dyDescent="0.25">
      <c r="B14832" s="18">
        <v>2013</v>
      </c>
      <c r="C14832" s="18" t="s">
        <v>2415</v>
      </c>
      <c r="D14832" s="18" t="s">
        <v>2511</v>
      </c>
      <c r="E14832" s="18" t="s">
        <v>3304</v>
      </c>
      <c r="F14832" s="18" t="s">
        <v>3308</v>
      </c>
      <c r="G14832" s="18">
        <v>2280</v>
      </c>
      <c r="H14832" s="18">
        <v>0.74</v>
      </c>
      <c r="I14832" s="18">
        <v>0.93</v>
      </c>
      <c r="Q14832"/>
    </row>
    <row r="14833" spans="2:17" x14ac:dyDescent="0.25">
      <c r="B14833" s="18">
        <v>2013</v>
      </c>
      <c r="C14833" s="18" t="s">
        <v>2415</v>
      </c>
      <c r="D14833" s="18" t="s">
        <v>2511</v>
      </c>
      <c r="E14833" s="18" t="s">
        <v>3309</v>
      </c>
      <c r="F14833" s="18" t="s">
        <v>3310</v>
      </c>
      <c r="G14833" s="18">
        <v>1608</v>
      </c>
      <c r="H14833" s="18">
        <v>0.88</v>
      </c>
      <c r="I14833" s="18">
        <v>0.95</v>
      </c>
      <c r="Q14833"/>
    </row>
    <row r="14834" spans="2:17" x14ac:dyDescent="0.25">
      <c r="B14834" s="18">
        <v>2013</v>
      </c>
      <c r="C14834" s="18" t="s">
        <v>2415</v>
      </c>
      <c r="D14834" s="18" t="s">
        <v>2511</v>
      </c>
      <c r="E14834" s="18" t="s">
        <v>3309</v>
      </c>
      <c r="F14834" s="18" t="s">
        <v>3311</v>
      </c>
      <c r="G14834" s="18">
        <v>2076</v>
      </c>
      <c r="H14834" s="18">
        <v>0.77</v>
      </c>
      <c r="I14834" s="18">
        <v>1</v>
      </c>
      <c r="Q14834"/>
    </row>
    <row r="14835" spans="2:17" x14ac:dyDescent="0.25">
      <c r="B14835" s="18">
        <v>2013</v>
      </c>
      <c r="C14835" s="18" t="s">
        <v>2415</v>
      </c>
      <c r="D14835" s="18" t="s">
        <v>2511</v>
      </c>
      <c r="E14835" s="18" t="s">
        <v>3309</v>
      </c>
      <c r="F14835" s="18" t="s">
        <v>3312</v>
      </c>
      <c r="G14835" s="18">
        <v>1956</v>
      </c>
      <c r="H14835" s="18">
        <v>0.72</v>
      </c>
      <c r="I14835" s="18">
        <v>0.97</v>
      </c>
      <c r="Q14835"/>
    </row>
    <row r="14836" spans="2:17" x14ac:dyDescent="0.25">
      <c r="B14836" s="18">
        <v>2013</v>
      </c>
      <c r="C14836" s="18" t="s">
        <v>2415</v>
      </c>
      <c r="D14836" s="18" t="s">
        <v>2511</v>
      </c>
      <c r="E14836" s="18" t="s">
        <v>3309</v>
      </c>
      <c r="F14836" s="18" t="s">
        <v>3313</v>
      </c>
      <c r="G14836" s="18">
        <v>2280</v>
      </c>
      <c r="H14836" s="18">
        <v>0.9</v>
      </c>
      <c r="I14836" s="18">
        <v>0.91</v>
      </c>
      <c r="Q14836"/>
    </row>
    <row r="14837" spans="2:17" x14ac:dyDescent="0.25">
      <c r="B14837" s="18">
        <v>2013</v>
      </c>
      <c r="C14837" s="18" t="s">
        <v>2415</v>
      </c>
      <c r="D14837" s="18" t="s">
        <v>2511</v>
      </c>
      <c r="E14837" s="18" t="s">
        <v>3309</v>
      </c>
      <c r="F14837" s="18" t="s">
        <v>3314</v>
      </c>
      <c r="G14837" s="18">
        <v>1404</v>
      </c>
      <c r="H14837" s="18">
        <v>0.9</v>
      </c>
      <c r="I14837" s="18">
        <v>0.98</v>
      </c>
      <c r="Q14837"/>
    </row>
    <row r="14838" spans="2:17" x14ac:dyDescent="0.25">
      <c r="B14838" s="18">
        <v>2013</v>
      </c>
      <c r="C14838" s="18" t="s">
        <v>2415</v>
      </c>
      <c r="D14838" s="18" t="s">
        <v>2511</v>
      </c>
      <c r="E14838" s="18" t="s">
        <v>3309</v>
      </c>
      <c r="F14838" s="18" t="s">
        <v>3315</v>
      </c>
      <c r="G14838" s="18">
        <v>2340</v>
      </c>
      <c r="H14838" s="18">
        <v>0.79</v>
      </c>
      <c r="I14838" s="18">
        <v>0.99</v>
      </c>
      <c r="Q14838"/>
    </row>
    <row r="14839" spans="2:17" x14ac:dyDescent="0.25">
      <c r="B14839" s="18">
        <v>2013</v>
      </c>
      <c r="C14839" s="18" t="s">
        <v>2415</v>
      </c>
      <c r="D14839" s="18" t="s">
        <v>2511</v>
      </c>
      <c r="E14839" s="18" t="s">
        <v>3309</v>
      </c>
      <c r="F14839" s="18" t="s">
        <v>3316</v>
      </c>
      <c r="G14839" s="18">
        <v>1476</v>
      </c>
      <c r="H14839" s="18">
        <v>0.84</v>
      </c>
      <c r="I14839" s="18">
        <v>0.9</v>
      </c>
      <c r="Q14839"/>
    </row>
    <row r="14840" spans="2:17" x14ac:dyDescent="0.25">
      <c r="B14840" s="18">
        <v>2013</v>
      </c>
      <c r="C14840" s="18" t="s">
        <v>2415</v>
      </c>
      <c r="D14840" s="18" t="s">
        <v>2511</v>
      </c>
      <c r="E14840" s="18" t="s">
        <v>3309</v>
      </c>
      <c r="F14840" s="18" t="s">
        <v>3317</v>
      </c>
      <c r="G14840" s="18">
        <v>2316</v>
      </c>
      <c r="H14840" s="18">
        <v>0.72</v>
      </c>
      <c r="I14840" s="18">
        <v>0.97</v>
      </c>
      <c r="Q14840"/>
    </row>
    <row r="14841" spans="2:17" x14ac:dyDescent="0.25">
      <c r="B14841" s="18">
        <v>2013</v>
      </c>
      <c r="C14841" s="18" t="s">
        <v>2415</v>
      </c>
      <c r="D14841" s="18" t="s">
        <v>2511</v>
      </c>
      <c r="E14841" s="18" t="s">
        <v>3309</v>
      </c>
      <c r="F14841" s="18" t="s">
        <v>3318</v>
      </c>
      <c r="G14841" s="18">
        <v>2352</v>
      </c>
      <c r="H14841" s="18">
        <v>0.89</v>
      </c>
      <c r="I14841" s="18">
        <v>0.92</v>
      </c>
      <c r="Q14841"/>
    </row>
    <row r="14842" spans="2:17" x14ac:dyDescent="0.25">
      <c r="B14842" s="18">
        <v>2013</v>
      </c>
      <c r="C14842" s="18" t="s">
        <v>2415</v>
      </c>
      <c r="D14842" s="18" t="s">
        <v>2511</v>
      </c>
      <c r="E14842" s="18" t="s">
        <v>3309</v>
      </c>
      <c r="F14842" s="18" t="s">
        <v>3319</v>
      </c>
      <c r="G14842" s="18">
        <v>1884</v>
      </c>
      <c r="H14842" s="18">
        <v>0.83</v>
      </c>
      <c r="I14842" s="18">
        <v>0.94</v>
      </c>
      <c r="Q14842"/>
    </row>
    <row r="14843" spans="2:17" x14ac:dyDescent="0.25">
      <c r="B14843" s="18">
        <v>2013</v>
      </c>
      <c r="C14843" s="18" t="s">
        <v>2415</v>
      </c>
      <c r="D14843" s="18" t="s">
        <v>2511</v>
      </c>
      <c r="E14843" s="18" t="s">
        <v>3309</v>
      </c>
      <c r="F14843" s="18" t="s">
        <v>3320</v>
      </c>
      <c r="G14843" s="18">
        <v>1788</v>
      </c>
      <c r="H14843" s="18">
        <v>0.81</v>
      </c>
      <c r="I14843" s="18">
        <v>0.92</v>
      </c>
      <c r="Q14843"/>
    </row>
    <row r="14844" spans="2:17" x14ac:dyDescent="0.25">
      <c r="B14844" s="18">
        <v>2013</v>
      </c>
      <c r="C14844" s="18" t="s">
        <v>2415</v>
      </c>
      <c r="D14844" s="18" t="s">
        <v>2511</v>
      </c>
      <c r="E14844" s="18" t="s">
        <v>3309</v>
      </c>
      <c r="F14844" s="18" t="s">
        <v>3321</v>
      </c>
      <c r="G14844" s="18">
        <v>1584</v>
      </c>
      <c r="H14844" s="18">
        <v>0.9</v>
      </c>
      <c r="I14844" s="18">
        <v>0.96</v>
      </c>
      <c r="Q14844"/>
    </row>
    <row r="14845" spans="2:17" x14ac:dyDescent="0.25">
      <c r="B14845" s="18">
        <v>2013</v>
      </c>
      <c r="C14845" s="18" t="s">
        <v>2415</v>
      </c>
      <c r="D14845" s="18" t="s">
        <v>2511</v>
      </c>
      <c r="E14845" s="18" t="s">
        <v>3309</v>
      </c>
      <c r="F14845" s="18" t="s">
        <v>3322</v>
      </c>
      <c r="G14845" s="18">
        <v>1332</v>
      </c>
      <c r="H14845" s="18">
        <v>0.84</v>
      </c>
      <c r="I14845" s="18">
        <v>0.99</v>
      </c>
      <c r="Q14845"/>
    </row>
    <row r="14846" spans="2:17" x14ac:dyDescent="0.25">
      <c r="B14846" s="18">
        <v>2013</v>
      </c>
      <c r="C14846" s="18" t="s">
        <v>2415</v>
      </c>
      <c r="D14846" s="18" t="s">
        <v>2511</v>
      </c>
      <c r="E14846" s="18" t="s">
        <v>3309</v>
      </c>
      <c r="F14846" s="18" t="s">
        <v>3323</v>
      </c>
      <c r="G14846" s="18">
        <v>1212</v>
      </c>
      <c r="H14846" s="18">
        <v>0.85</v>
      </c>
      <c r="I14846" s="18">
        <v>0.99</v>
      </c>
      <c r="Q14846"/>
    </row>
    <row r="14847" spans="2:17" x14ac:dyDescent="0.25">
      <c r="B14847" s="18">
        <v>2013</v>
      </c>
      <c r="C14847" s="18" t="s">
        <v>2415</v>
      </c>
      <c r="D14847" s="18" t="s">
        <v>2511</v>
      </c>
      <c r="E14847" s="18" t="s">
        <v>3309</v>
      </c>
      <c r="F14847" s="18" t="s">
        <v>3324</v>
      </c>
      <c r="G14847" s="18">
        <v>2388</v>
      </c>
      <c r="H14847" s="18">
        <v>0.83</v>
      </c>
      <c r="I14847" s="18">
        <v>1</v>
      </c>
      <c r="Q14847"/>
    </row>
    <row r="14848" spans="2:17" x14ac:dyDescent="0.25">
      <c r="B14848" s="18">
        <v>2013</v>
      </c>
      <c r="C14848" s="18" t="s">
        <v>2415</v>
      </c>
      <c r="D14848" s="18" t="s">
        <v>2511</v>
      </c>
      <c r="E14848" s="18" t="s">
        <v>3309</v>
      </c>
      <c r="F14848" s="18" t="s">
        <v>3325</v>
      </c>
      <c r="G14848" s="18">
        <v>2400</v>
      </c>
      <c r="H14848" s="18">
        <v>0.81</v>
      </c>
      <c r="I14848" s="18">
        <v>0.97</v>
      </c>
      <c r="Q14848"/>
    </row>
    <row r="14849" spans="2:17" x14ac:dyDescent="0.25">
      <c r="B14849" s="18">
        <v>2013</v>
      </c>
      <c r="C14849" s="18" t="s">
        <v>2415</v>
      </c>
      <c r="D14849" s="18" t="s">
        <v>2511</v>
      </c>
      <c r="E14849" s="18" t="s">
        <v>3309</v>
      </c>
      <c r="F14849" s="18" t="s">
        <v>3326</v>
      </c>
      <c r="G14849" s="18">
        <v>2256</v>
      </c>
      <c r="H14849" s="18">
        <v>0.7</v>
      </c>
      <c r="I14849" s="18">
        <v>0.95</v>
      </c>
      <c r="Q14849"/>
    </row>
    <row r="14850" spans="2:17" x14ac:dyDescent="0.25">
      <c r="B14850" s="18">
        <v>2013</v>
      </c>
      <c r="C14850" s="18" t="s">
        <v>2415</v>
      </c>
      <c r="D14850" s="18" t="s">
        <v>2511</v>
      </c>
      <c r="E14850" s="18" t="s">
        <v>3309</v>
      </c>
      <c r="F14850" s="18" t="s">
        <v>3327</v>
      </c>
      <c r="G14850" s="18">
        <v>1836</v>
      </c>
      <c r="H14850" s="18">
        <v>0.73</v>
      </c>
      <c r="I14850" s="18">
        <v>0.96</v>
      </c>
      <c r="Q14850"/>
    </row>
    <row r="14851" spans="2:17" x14ac:dyDescent="0.25">
      <c r="B14851" s="18">
        <v>2013</v>
      </c>
      <c r="C14851" s="18" t="s">
        <v>2415</v>
      </c>
      <c r="D14851" s="18" t="s">
        <v>2416</v>
      </c>
      <c r="E14851" s="18" t="s">
        <v>3328</v>
      </c>
      <c r="F14851" s="18" t="s">
        <v>3329</v>
      </c>
      <c r="G14851" s="18">
        <v>120</v>
      </c>
      <c r="H14851" s="18">
        <v>2.66</v>
      </c>
      <c r="I14851" s="18">
        <v>2.9733333333333332</v>
      </c>
      <c r="Q14851"/>
    </row>
    <row r="14852" spans="2:17" x14ac:dyDescent="0.25">
      <c r="B14852" s="18">
        <v>2013</v>
      </c>
      <c r="C14852" s="18" t="s">
        <v>2415</v>
      </c>
      <c r="D14852" s="18" t="s">
        <v>2416</v>
      </c>
      <c r="E14852" s="18" t="s">
        <v>3328</v>
      </c>
      <c r="F14852" s="18" t="s">
        <v>3330</v>
      </c>
      <c r="G14852" s="18">
        <v>132</v>
      </c>
      <c r="H14852" s="18">
        <v>2.7866666666666666</v>
      </c>
      <c r="I14852" s="18">
        <v>2.9333333333333331</v>
      </c>
      <c r="Q14852"/>
    </row>
    <row r="14853" spans="2:17" x14ac:dyDescent="0.25">
      <c r="B14853" s="18">
        <v>2013</v>
      </c>
      <c r="C14853" s="18" t="s">
        <v>2415</v>
      </c>
      <c r="D14853" s="18" t="s">
        <v>2416</v>
      </c>
      <c r="E14853" s="18" t="s">
        <v>3328</v>
      </c>
      <c r="F14853" s="18" t="s">
        <v>3331</v>
      </c>
      <c r="G14853" s="18">
        <v>132</v>
      </c>
      <c r="H14853" s="18">
        <v>2.62</v>
      </c>
      <c r="I14853" s="18">
        <v>2.9866666666666668</v>
      </c>
      <c r="Q14853"/>
    </row>
    <row r="14854" spans="2:17" x14ac:dyDescent="0.25">
      <c r="B14854" s="18">
        <v>2013</v>
      </c>
      <c r="C14854" s="18" t="s">
        <v>2415</v>
      </c>
      <c r="D14854" s="18" t="s">
        <v>2416</v>
      </c>
      <c r="E14854" s="18" t="s">
        <v>3328</v>
      </c>
      <c r="F14854" s="18" t="s">
        <v>3332</v>
      </c>
      <c r="G14854" s="18">
        <v>156</v>
      </c>
      <c r="H14854" s="18">
        <v>2.72</v>
      </c>
      <c r="I14854" s="18">
        <v>2.96</v>
      </c>
      <c r="Q14854"/>
    </row>
    <row r="14855" spans="2:17" x14ac:dyDescent="0.25">
      <c r="B14855" s="18">
        <v>2013</v>
      </c>
      <c r="C14855" s="18" t="s">
        <v>2415</v>
      </c>
      <c r="D14855" s="18" t="s">
        <v>2416</v>
      </c>
      <c r="E14855" s="18" t="s">
        <v>3328</v>
      </c>
      <c r="F14855" s="18" t="s">
        <v>3333</v>
      </c>
      <c r="G14855" s="18">
        <v>132</v>
      </c>
      <c r="H14855" s="18">
        <v>2.46</v>
      </c>
      <c r="I14855" s="18">
        <v>3</v>
      </c>
      <c r="Q14855"/>
    </row>
    <row r="14856" spans="2:17" x14ac:dyDescent="0.25">
      <c r="B14856" s="18">
        <v>2013</v>
      </c>
      <c r="C14856" s="18" t="s">
        <v>2415</v>
      </c>
      <c r="D14856" s="18" t="s">
        <v>2416</v>
      </c>
      <c r="E14856" s="18" t="s">
        <v>3328</v>
      </c>
      <c r="F14856" s="18" t="s">
        <v>3334</v>
      </c>
      <c r="G14856" s="18">
        <v>156</v>
      </c>
      <c r="H14856" s="18">
        <v>2.38</v>
      </c>
      <c r="I14856" s="18">
        <v>2.9733333333333332</v>
      </c>
      <c r="Q14856"/>
    </row>
    <row r="14857" spans="2:17" x14ac:dyDescent="0.25">
      <c r="B14857" s="18">
        <v>2013</v>
      </c>
      <c r="C14857" s="18" t="s">
        <v>2415</v>
      </c>
      <c r="D14857" s="18" t="s">
        <v>2416</v>
      </c>
      <c r="E14857" s="18" t="s">
        <v>3328</v>
      </c>
      <c r="F14857" s="18" t="s">
        <v>3335</v>
      </c>
      <c r="G14857" s="18">
        <v>144</v>
      </c>
      <c r="H14857" s="18">
        <v>2.3466666666666667</v>
      </c>
      <c r="I14857" s="18">
        <v>2.9133333333333336</v>
      </c>
      <c r="Q14857"/>
    </row>
    <row r="14858" spans="2:17" x14ac:dyDescent="0.25">
      <c r="B14858" s="18">
        <v>2013</v>
      </c>
      <c r="C14858" s="18" t="s">
        <v>2415</v>
      </c>
      <c r="D14858" s="18" t="s">
        <v>2416</v>
      </c>
      <c r="E14858" s="18" t="s">
        <v>3328</v>
      </c>
      <c r="F14858" s="18" t="s">
        <v>3336</v>
      </c>
      <c r="G14858" s="18">
        <v>120</v>
      </c>
      <c r="H14858" s="18">
        <v>2.5</v>
      </c>
      <c r="I14858" s="18">
        <v>2.9066666666666667</v>
      </c>
      <c r="Q14858"/>
    </row>
    <row r="14859" spans="2:17" x14ac:dyDescent="0.25">
      <c r="B14859" s="18">
        <v>2013</v>
      </c>
      <c r="C14859" s="18" t="s">
        <v>2415</v>
      </c>
      <c r="D14859" s="18" t="s">
        <v>2416</v>
      </c>
      <c r="E14859" s="18" t="s">
        <v>3328</v>
      </c>
      <c r="F14859" s="18" t="s">
        <v>3337</v>
      </c>
      <c r="G14859" s="18">
        <v>168</v>
      </c>
      <c r="H14859" s="18">
        <v>2.6666666666666665</v>
      </c>
      <c r="I14859" s="18">
        <v>2.94</v>
      </c>
      <c r="Q14859"/>
    </row>
    <row r="14860" spans="2:17" x14ac:dyDescent="0.25">
      <c r="B14860" s="18">
        <v>2013</v>
      </c>
      <c r="C14860" s="18" t="s">
        <v>2415</v>
      </c>
      <c r="D14860" s="18" t="s">
        <v>2416</v>
      </c>
      <c r="E14860" s="18" t="s">
        <v>3328</v>
      </c>
      <c r="F14860" s="18" t="s">
        <v>3338</v>
      </c>
      <c r="G14860" s="18">
        <v>144</v>
      </c>
      <c r="H14860" s="18">
        <v>2.6933333333333334</v>
      </c>
      <c r="I14860" s="18">
        <v>2.8933333333333335</v>
      </c>
      <c r="Q14860"/>
    </row>
    <row r="14861" spans="2:17" x14ac:dyDescent="0.25">
      <c r="B14861" s="18">
        <v>2013</v>
      </c>
      <c r="C14861" s="18" t="s">
        <v>2415</v>
      </c>
      <c r="D14861" s="18" t="s">
        <v>2416</v>
      </c>
      <c r="E14861" s="18" t="s">
        <v>3328</v>
      </c>
      <c r="F14861" s="18" t="s">
        <v>3339</v>
      </c>
      <c r="G14861" s="18">
        <v>120</v>
      </c>
      <c r="H14861" s="18">
        <v>2.42</v>
      </c>
      <c r="I14861" s="18">
        <v>2.9266666666666667</v>
      </c>
      <c r="Q14861"/>
    </row>
    <row r="14862" spans="2:17" x14ac:dyDescent="0.25">
      <c r="B14862" s="18">
        <v>2013</v>
      </c>
      <c r="C14862" s="18" t="s">
        <v>2415</v>
      </c>
      <c r="D14862" s="18" t="s">
        <v>2416</v>
      </c>
      <c r="E14862" s="18" t="s">
        <v>3328</v>
      </c>
      <c r="F14862" s="18" t="s">
        <v>3340</v>
      </c>
      <c r="G14862" s="18">
        <v>180</v>
      </c>
      <c r="H14862" s="18">
        <v>2.3066666666666666</v>
      </c>
      <c r="I14862" s="18">
        <v>2.9133333333333336</v>
      </c>
      <c r="Q14862"/>
    </row>
    <row r="14863" spans="2:17" x14ac:dyDescent="0.25">
      <c r="B14863" s="18">
        <v>2013</v>
      </c>
      <c r="C14863" s="18" t="s">
        <v>2415</v>
      </c>
      <c r="D14863" s="18" t="s">
        <v>2416</v>
      </c>
      <c r="E14863" s="18" t="s">
        <v>3328</v>
      </c>
      <c r="F14863" s="18" t="s">
        <v>3341</v>
      </c>
      <c r="G14863" s="18">
        <v>120</v>
      </c>
      <c r="H14863" s="18">
        <v>2.6266666666666665</v>
      </c>
      <c r="I14863" s="18">
        <v>2.9866666666666668</v>
      </c>
      <c r="Q14863"/>
    </row>
    <row r="14864" spans="2:17" x14ac:dyDescent="0.25">
      <c r="B14864" s="18">
        <v>2013</v>
      </c>
      <c r="C14864" s="18" t="s">
        <v>2415</v>
      </c>
      <c r="D14864" s="18" t="s">
        <v>2416</v>
      </c>
      <c r="E14864" s="18" t="s">
        <v>3328</v>
      </c>
      <c r="F14864" s="18" t="s">
        <v>3342</v>
      </c>
      <c r="G14864" s="18">
        <v>120</v>
      </c>
      <c r="H14864" s="18">
        <v>2.7866666666666666</v>
      </c>
      <c r="I14864" s="18">
        <v>2.9466666666666668</v>
      </c>
      <c r="Q14864"/>
    </row>
    <row r="14865" spans="2:17" x14ac:dyDescent="0.25">
      <c r="B14865" s="18">
        <v>2013</v>
      </c>
      <c r="C14865" s="18" t="s">
        <v>2415</v>
      </c>
      <c r="D14865" s="18" t="s">
        <v>2416</v>
      </c>
      <c r="E14865" s="18" t="s">
        <v>3328</v>
      </c>
      <c r="F14865" s="18" t="s">
        <v>3343</v>
      </c>
      <c r="G14865" s="18">
        <v>156</v>
      </c>
      <c r="H14865" s="18">
        <v>2.68</v>
      </c>
      <c r="I14865" s="18">
        <v>2.8866666666666667</v>
      </c>
      <c r="Q14865"/>
    </row>
    <row r="14866" spans="2:17" x14ac:dyDescent="0.25">
      <c r="B14866" s="18">
        <v>2013</v>
      </c>
      <c r="C14866" s="18" t="s">
        <v>2415</v>
      </c>
      <c r="D14866" s="18" t="s">
        <v>2416</v>
      </c>
      <c r="E14866" s="18" t="s">
        <v>3328</v>
      </c>
      <c r="F14866" s="18" t="s">
        <v>3344</v>
      </c>
      <c r="G14866" s="18">
        <v>120</v>
      </c>
      <c r="H14866" s="18">
        <v>2.6533333333333333</v>
      </c>
      <c r="I14866" s="18">
        <v>2.8666666666666667</v>
      </c>
      <c r="Q14866"/>
    </row>
    <row r="14867" spans="2:17" x14ac:dyDescent="0.25">
      <c r="B14867" s="18">
        <v>2013</v>
      </c>
      <c r="C14867" s="18" t="s">
        <v>2415</v>
      </c>
      <c r="D14867" s="18" t="s">
        <v>2416</v>
      </c>
      <c r="E14867" s="18" t="s">
        <v>3328</v>
      </c>
      <c r="F14867" s="18" t="s">
        <v>3345</v>
      </c>
      <c r="G14867" s="18">
        <v>132</v>
      </c>
      <c r="H14867" s="18">
        <v>2.58</v>
      </c>
      <c r="I14867" s="18">
        <v>2.9333333333333331</v>
      </c>
      <c r="Q14867"/>
    </row>
    <row r="14868" spans="2:17" x14ac:dyDescent="0.25">
      <c r="B14868" s="18">
        <v>2013</v>
      </c>
      <c r="C14868" s="18" t="s">
        <v>2415</v>
      </c>
      <c r="D14868" s="18" t="s">
        <v>2416</v>
      </c>
      <c r="E14868" s="18" t="s">
        <v>3328</v>
      </c>
      <c r="F14868" s="18" t="s">
        <v>3346</v>
      </c>
      <c r="G14868" s="18">
        <v>168</v>
      </c>
      <c r="H14868" s="18">
        <v>2.4933333333333332</v>
      </c>
      <c r="I14868" s="18">
        <v>3</v>
      </c>
      <c r="Q14868"/>
    </row>
    <row r="14869" spans="2:17" x14ac:dyDescent="0.25">
      <c r="B14869" s="18">
        <v>2013</v>
      </c>
      <c r="C14869" s="18" t="s">
        <v>2415</v>
      </c>
      <c r="D14869" s="18" t="s">
        <v>2416</v>
      </c>
      <c r="E14869" s="18" t="s">
        <v>3328</v>
      </c>
      <c r="F14869" s="18" t="s">
        <v>3347</v>
      </c>
      <c r="G14869" s="18">
        <v>120</v>
      </c>
      <c r="H14869" s="18">
        <v>2.2666666666666666</v>
      </c>
      <c r="I14869" s="18">
        <v>2.88</v>
      </c>
      <c r="Q14869"/>
    </row>
    <row r="14870" spans="2:17" x14ac:dyDescent="0.25">
      <c r="B14870" s="18">
        <v>2013</v>
      </c>
      <c r="C14870" s="18" t="s">
        <v>2415</v>
      </c>
      <c r="D14870" s="18" t="s">
        <v>2416</v>
      </c>
      <c r="E14870" s="18" t="s">
        <v>3328</v>
      </c>
      <c r="F14870" s="18" t="s">
        <v>3348</v>
      </c>
      <c r="G14870" s="18">
        <v>120</v>
      </c>
      <c r="H14870" s="18">
        <v>2.66</v>
      </c>
      <c r="I14870" s="18">
        <v>2.9466666666666668</v>
      </c>
      <c r="Q14870"/>
    </row>
    <row r="14871" spans="2:17" x14ac:dyDescent="0.25">
      <c r="B14871" s="18">
        <v>2013</v>
      </c>
      <c r="C14871" s="18" t="s">
        <v>2415</v>
      </c>
      <c r="D14871" s="18" t="s">
        <v>2416</v>
      </c>
      <c r="E14871" s="18" t="s">
        <v>3328</v>
      </c>
      <c r="F14871" s="18" t="s">
        <v>3349</v>
      </c>
      <c r="G14871" s="18">
        <v>156</v>
      </c>
      <c r="H14871" s="18">
        <v>2.7866666666666666</v>
      </c>
      <c r="I14871" s="18">
        <v>2.9266666666666667</v>
      </c>
      <c r="Q14871"/>
    </row>
    <row r="14872" spans="2:17" x14ac:dyDescent="0.25">
      <c r="B14872" s="18">
        <v>2013</v>
      </c>
      <c r="C14872" s="18" t="s">
        <v>2415</v>
      </c>
      <c r="D14872" s="18" t="s">
        <v>2416</v>
      </c>
      <c r="E14872" s="18" t="s">
        <v>3328</v>
      </c>
      <c r="F14872" s="18" t="s">
        <v>3350</v>
      </c>
      <c r="G14872" s="18">
        <v>180</v>
      </c>
      <c r="H14872" s="18">
        <v>2.3533333333333335</v>
      </c>
      <c r="I14872" s="18">
        <v>2.9466666666666668</v>
      </c>
      <c r="Q14872"/>
    </row>
    <row r="14873" spans="2:17" x14ac:dyDescent="0.25">
      <c r="B14873" s="18">
        <v>2013</v>
      </c>
      <c r="C14873" s="18" t="s">
        <v>2415</v>
      </c>
      <c r="D14873" s="18" t="s">
        <v>2416</v>
      </c>
      <c r="E14873" s="18" t="s">
        <v>3328</v>
      </c>
      <c r="F14873" s="18" t="s">
        <v>3351</v>
      </c>
      <c r="G14873" s="18">
        <v>156</v>
      </c>
      <c r="H14873" s="18">
        <v>2.4066666666666667</v>
      </c>
      <c r="I14873" s="18">
        <v>2.9733333333333332</v>
      </c>
      <c r="Q14873"/>
    </row>
    <row r="14874" spans="2:17" x14ac:dyDescent="0.25">
      <c r="B14874" s="18">
        <v>2013</v>
      </c>
      <c r="C14874" s="18" t="s">
        <v>2415</v>
      </c>
      <c r="D14874" s="18" t="s">
        <v>2416</v>
      </c>
      <c r="E14874" s="18" t="s">
        <v>3328</v>
      </c>
      <c r="F14874" s="18" t="s">
        <v>3352</v>
      </c>
      <c r="G14874" s="18">
        <v>132</v>
      </c>
      <c r="H14874" s="18">
        <v>2.6666666666666665</v>
      </c>
      <c r="I14874" s="18">
        <v>2.88</v>
      </c>
      <c r="Q14874"/>
    </row>
    <row r="14875" spans="2:17" x14ac:dyDescent="0.25">
      <c r="B14875" s="18">
        <v>2013</v>
      </c>
      <c r="C14875" s="18" t="s">
        <v>2415</v>
      </c>
      <c r="D14875" s="18" t="s">
        <v>2416</v>
      </c>
      <c r="E14875" s="18" t="s">
        <v>3328</v>
      </c>
      <c r="F14875" s="18" t="s">
        <v>3353</v>
      </c>
      <c r="G14875" s="18">
        <v>144</v>
      </c>
      <c r="H14875" s="18">
        <v>2.5</v>
      </c>
      <c r="I14875" s="18">
        <v>2.9466666666666668</v>
      </c>
      <c r="Q14875"/>
    </row>
    <row r="14876" spans="2:17" x14ac:dyDescent="0.25">
      <c r="B14876" s="18">
        <v>2013</v>
      </c>
      <c r="C14876" s="18" t="s">
        <v>2415</v>
      </c>
      <c r="D14876" s="18" t="s">
        <v>2416</v>
      </c>
      <c r="E14876" s="18" t="s">
        <v>3328</v>
      </c>
      <c r="F14876" s="18" t="s">
        <v>3354</v>
      </c>
      <c r="G14876" s="18">
        <v>168</v>
      </c>
      <c r="H14876" s="18">
        <v>2.34</v>
      </c>
      <c r="I14876" s="18">
        <v>2.8733333333333335</v>
      </c>
      <c r="Q14876"/>
    </row>
    <row r="14877" spans="2:17" x14ac:dyDescent="0.25">
      <c r="B14877" s="18">
        <v>2013</v>
      </c>
      <c r="C14877" s="18" t="s">
        <v>2415</v>
      </c>
      <c r="D14877" s="18" t="s">
        <v>2416</v>
      </c>
      <c r="E14877" s="18" t="s">
        <v>3328</v>
      </c>
      <c r="F14877" s="18" t="s">
        <v>3355</v>
      </c>
      <c r="G14877" s="18">
        <v>144</v>
      </c>
      <c r="H14877" s="18">
        <v>2.52</v>
      </c>
      <c r="I14877" s="18">
        <v>2.98</v>
      </c>
      <c r="Q14877"/>
    </row>
    <row r="14878" spans="2:17" x14ac:dyDescent="0.25">
      <c r="B14878" s="18">
        <v>2013</v>
      </c>
      <c r="C14878" s="18" t="s">
        <v>2415</v>
      </c>
      <c r="D14878" s="18" t="s">
        <v>2416</v>
      </c>
      <c r="E14878" s="18" t="s">
        <v>3328</v>
      </c>
      <c r="F14878" s="18" t="s">
        <v>3356</v>
      </c>
      <c r="G14878" s="18">
        <v>144</v>
      </c>
      <c r="H14878" s="18">
        <v>2.5866666666666664</v>
      </c>
      <c r="I14878" s="18">
        <v>2.9266666666666667</v>
      </c>
      <c r="Q14878"/>
    </row>
    <row r="14879" spans="2:17" x14ac:dyDescent="0.25">
      <c r="B14879" s="18">
        <v>2013</v>
      </c>
      <c r="C14879" s="18" t="s">
        <v>2415</v>
      </c>
      <c r="D14879" s="18" t="s">
        <v>2416</v>
      </c>
      <c r="E14879" s="18" t="s">
        <v>3328</v>
      </c>
      <c r="F14879" s="18" t="s">
        <v>3357</v>
      </c>
      <c r="G14879" s="18">
        <v>132</v>
      </c>
      <c r="H14879" s="18">
        <v>2.48</v>
      </c>
      <c r="I14879" s="18">
        <v>2.9333333333333331</v>
      </c>
      <c r="Q14879"/>
    </row>
    <row r="14880" spans="2:17" x14ac:dyDescent="0.25">
      <c r="B14880" s="18">
        <v>2013</v>
      </c>
      <c r="C14880" s="18" t="s">
        <v>2415</v>
      </c>
      <c r="D14880" s="18" t="s">
        <v>2416</v>
      </c>
      <c r="E14880" s="18" t="s">
        <v>3328</v>
      </c>
      <c r="F14880" s="18" t="s">
        <v>3358</v>
      </c>
      <c r="G14880" s="18">
        <v>180</v>
      </c>
      <c r="H14880" s="18">
        <v>2.4533333333333331</v>
      </c>
      <c r="I14880" s="18">
        <v>2.96</v>
      </c>
      <c r="Q14880"/>
    </row>
    <row r="14881" spans="2:17" x14ac:dyDescent="0.25">
      <c r="B14881" s="18">
        <v>2013</v>
      </c>
      <c r="C14881" s="18" t="s">
        <v>2415</v>
      </c>
      <c r="D14881" s="18" t="s">
        <v>2416</v>
      </c>
      <c r="E14881" s="18" t="s">
        <v>3328</v>
      </c>
      <c r="F14881" s="18" t="s">
        <v>3359</v>
      </c>
      <c r="G14881" s="18">
        <v>168</v>
      </c>
      <c r="H14881" s="18">
        <v>2.6666666666666665</v>
      </c>
      <c r="I14881" s="18">
        <v>2.9333333333333331</v>
      </c>
      <c r="Q14881"/>
    </row>
    <row r="14882" spans="2:17" x14ac:dyDescent="0.25">
      <c r="B14882" s="18">
        <v>2013</v>
      </c>
      <c r="C14882" s="18" t="s">
        <v>2415</v>
      </c>
      <c r="D14882" s="18" t="s">
        <v>2416</v>
      </c>
      <c r="E14882" s="18" t="s">
        <v>3328</v>
      </c>
      <c r="F14882" s="18" t="s">
        <v>3360</v>
      </c>
      <c r="G14882" s="18">
        <v>180</v>
      </c>
      <c r="H14882" s="18">
        <v>2.6066666666666665</v>
      </c>
      <c r="I14882" s="18">
        <v>3</v>
      </c>
      <c r="Q14882"/>
    </row>
    <row r="14883" spans="2:17" x14ac:dyDescent="0.25">
      <c r="B14883" s="18">
        <v>2013</v>
      </c>
      <c r="C14883" s="18" t="s">
        <v>2415</v>
      </c>
      <c r="D14883" s="18" t="s">
        <v>2416</v>
      </c>
      <c r="E14883" s="18" t="s">
        <v>3328</v>
      </c>
      <c r="F14883" s="18" t="s">
        <v>3361</v>
      </c>
      <c r="G14883" s="18">
        <v>168</v>
      </c>
      <c r="H14883" s="18">
        <v>2.7933333333333334</v>
      </c>
      <c r="I14883" s="18">
        <v>2.9066666666666667</v>
      </c>
      <c r="Q14883"/>
    </row>
    <row r="14884" spans="2:17" x14ac:dyDescent="0.25">
      <c r="B14884" s="18">
        <v>2013</v>
      </c>
      <c r="C14884" s="18" t="s">
        <v>2415</v>
      </c>
      <c r="D14884" s="18" t="s">
        <v>2416</v>
      </c>
      <c r="E14884" s="18" t="s">
        <v>3328</v>
      </c>
      <c r="F14884" s="18" t="s">
        <v>3362</v>
      </c>
      <c r="G14884" s="18">
        <v>144</v>
      </c>
      <c r="H14884" s="18">
        <v>2.3066666666666666</v>
      </c>
      <c r="I14884" s="18">
        <v>2.98</v>
      </c>
      <c r="Q14884"/>
    </row>
    <row r="14885" spans="2:17" x14ac:dyDescent="0.25">
      <c r="B14885" s="18">
        <v>2013</v>
      </c>
      <c r="C14885" s="18" t="s">
        <v>2415</v>
      </c>
      <c r="D14885" s="18" t="s">
        <v>2416</v>
      </c>
      <c r="E14885" s="18" t="s">
        <v>3328</v>
      </c>
      <c r="F14885" s="18" t="s">
        <v>3363</v>
      </c>
      <c r="G14885" s="18">
        <v>120</v>
      </c>
      <c r="H14885" s="18">
        <v>2.5533333333333332</v>
      </c>
      <c r="I14885" s="18">
        <v>2.9933333333333332</v>
      </c>
      <c r="Q14885"/>
    </row>
    <row r="14886" spans="2:17" x14ac:dyDescent="0.25">
      <c r="B14886" s="18">
        <v>2013</v>
      </c>
      <c r="C14886" s="18" t="s">
        <v>2415</v>
      </c>
      <c r="D14886" s="18" t="s">
        <v>2416</v>
      </c>
      <c r="E14886" s="18" t="s">
        <v>3328</v>
      </c>
      <c r="F14886" s="18" t="s">
        <v>3364</v>
      </c>
      <c r="G14886" s="18">
        <v>168</v>
      </c>
      <c r="H14886" s="18">
        <v>2.2666666666666666</v>
      </c>
      <c r="I14886" s="18">
        <v>2.9933333333333332</v>
      </c>
      <c r="Q14886"/>
    </row>
    <row r="14887" spans="2:17" x14ac:dyDescent="0.25">
      <c r="B14887" s="18">
        <v>2013</v>
      </c>
      <c r="C14887" s="18" t="s">
        <v>2415</v>
      </c>
      <c r="D14887" s="18" t="s">
        <v>2416</v>
      </c>
      <c r="E14887" s="18" t="s">
        <v>3328</v>
      </c>
      <c r="F14887" s="18" t="s">
        <v>3365</v>
      </c>
      <c r="G14887" s="18">
        <v>120</v>
      </c>
      <c r="H14887" s="18">
        <v>2.64</v>
      </c>
      <c r="I14887" s="18">
        <v>2.8933333333333335</v>
      </c>
      <c r="Q14887"/>
    </row>
    <row r="14888" spans="2:17" x14ac:dyDescent="0.25">
      <c r="B14888" s="18">
        <v>2013</v>
      </c>
      <c r="C14888" s="18" t="s">
        <v>2415</v>
      </c>
      <c r="D14888" s="18" t="s">
        <v>2416</v>
      </c>
      <c r="E14888" s="18" t="s">
        <v>3328</v>
      </c>
      <c r="F14888" s="18" t="s">
        <v>3366</v>
      </c>
      <c r="G14888" s="18">
        <v>168</v>
      </c>
      <c r="H14888" s="18">
        <v>2.4733333333333332</v>
      </c>
      <c r="I14888" s="18">
        <v>2.9266666666666667</v>
      </c>
      <c r="Q14888"/>
    </row>
    <row r="14889" spans="2:17" x14ac:dyDescent="0.25">
      <c r="B14889" s="18">
        <v>2013</v>
      </c>
      <c r="C14889" s="18" t="s">
        <v>2415</v>
      </c>
      <c r="D14889" s="18" t="s">
        <v>2416</v>
      </c>
      <c r="E14889" s="18" t="s">
        <v>3328</v>
      </c>
      <c r="F14889" s="18" t="s">
        <v>3367</v>
      </c>
      <c r="G14889" s="18">
        <v>168</v>
      </c>
      <c r="H14889" s="18">
        <v>2.5333333333333332</v>
      </c>
      <c r="I14889" s="18">
        <v>2.96</v>
      </c>
      <c r="Q14889"/>
    </row>
    <row r="14890" spans="2:17" x14ac:dyDescent="0.25">
      <c r="B14890" s="18">
        <v>2013</v>
      </c>
      <c r="C14890" s="18" t="s">
        <v>2415</v>
      </c>
      <c r="D14890" s="18" t="s">
        <v>2416</v>
      </c>
      <c r="E14890" s="18" t="s">
        <v>3328</v>
      </c>
      <c r="F14890" s="18" t="s">
        <v>3368</v>
      </c>
      <c r="G14890" s="18">
        <v>156</v>
      </c>
      <c r="H14890" s="18">
        <v>2.3133333333333335</v>
      </c>
      <c r="I14890" s="18">
        <v>2.9466666666666668</v>
      </c>
      <c r="Q14890"/>
    </row>
    <row r="14891" spans="2:17" x14ac:dyDescent="0.25">
      <c r="B14891" s="18">
        <v>2013</v>
      </c>
      <c r="C14891" s="18" t="s">
        <v>2415</v>
      </c>
      <c r="D14891" s="18" t="s">
        <v>2416</v>
      </c>
      <c r="E14891" s="18" t="s">
        <v>3328</v>
      </c>
      <c r="F14891" s="18" t="s">
        <v>3369</v>
      </c>
      <c r="G14891" s="18">
        <v>168</v>
      </c>
      <c r="H14891" s="18">
        <v>2.7133333333333334</v>
      </c>
      <c r="I14891" s="18">
        <v>3</v>
      </c>
      <c r="Q14891"/>
    </row>
    <row r="14892" spans="2:17" x14ac:dyDescent="0.25">
      <c r="B14892" s="18">
        <v>2013</v>
      </c>
      <c r="C14892" s="18" t="s">
        <v>2415</v>
      </c>
      <c r="D14892" s="18" t="s">
        <v>2416</v>
      </c>
      <c r="E14892" s="18" t="s">
        <v>3328</v>
      </c>
      <c r="F14892" s="18" t="s">
        <v>3370</v>
      </c>
      <c r="G14892" s="18">
        <v>132</v>
      </c>
      <c r="H14892" s="18">
        <v>2.56</v>
      </c>
      <c r="I14892" s="18">
        <v>2.9266666666666667</v>
      </c>
      <c r="Q14892"/>
    </row>
    <row r="14893" spans="2:17" x14ac:dyDescent="0.25">
      <c r="B14893" s="18">
        <v>2013</v>
      </c>
      <c r="C14893" s="18" t="s">
        <v>2415</v>
      </c>
      <c r="D14893" s="18" t="s">
        <v>2416</v>
      </c>
      <c r="E14893" s="18" t="s">
        <v>3328</v>
      </c>
      <c r="F14893" s="18" t="s">
        <v>3371</v>
      </c>
      <c r="G14893" s="18">
        <v>144</v>
      </c>
      <c r="H14893" s="18">
        <v>2.3199999999999998</v>
      </c>
      <c r="I14893" s="18">
        <v>2.9</v>
      </c>
      <c r="Q14893"/>
    </row>
    <row r="14894" spans="2:17" x14ac:dyDescent="0.25">
      <c r="B14894" s="18">
        <v>2013</v>
      </c>
      <c r="C14894" s="18" t="s">
        <v>2415</v>
      </c>
      <c r="D14894" s="18" t="s">
        <v>2416</v>
      </c>
      <c r="E14894" s="18" t="s">
        <v>3328</v>
      </c>
      <c r="F14894" s="18" t="s">
        <v>3372</v>
      </c>
      <c r="G14894" s="18">
        <v>180</v>
      </c>
      <c r="H14894" s="18">
        <v>2.3733333333333335</v>
      </c>
      <c r="I14894" s="18">
        <v>2.9533333333333331</v>
      </c>
      <c r="Q14894"/>
    </row>
    <row r="14895" spans="2:17" x14ac:dyDescent="0.25">
      <c r="B14895" s="18">
        <v>2013</v>
      </c>
      <c r="C14895" s="18" t="s">
        <v>2415</v>
      </c>
      <c r="D14895" s="18" t="s">
        <v>2416</v>
      </c>
      <c r="E14895" s="18" t="s">
        <v>3328</v>
      </c>
      <c r="F14895" s="18" t="s">
        <v>3373</v>
      </c>
      <c r="G14895" s="18">
        <v>168</v>
      </c>
      <c r="H14895" s="18">
        <v>2.3866666666666667</v>
      </c>
      <c r="I14895" s="18">
        <v>2.9533333333333331</v>
      </c>
      <c r="Q14895"/>
    </row>
    <row r="14896" spans="2:17" x14ac:dyDescent="0.25">
      <c r="B14896" s="18">
        <v>2013</v>
      </c>
      <c r="C14896" s="18" t="s">
        <v>2415</v>
      </c>
      <c r="D14896" s="18" t="s">
        <v>2416</v>
      </c>
      <c r="E14896" s="18" t="s">
        <v>3328</v>
      </c>
      <c r="F14896" s="18" t="s">
        <v>3374</v>
      </c>
      <c r="G14896" s="18">
        <v>180</v>
      </c>
      <c r="H14896" s="18">
        <v>2.6733333333333333</v>
      </c>
      <c r="I14896" s="18">
        <v>2.9</v>
      </c>
      <c r="Q14896"/>
    </row>
    <row r="14897" spans="2:17" x14ac:dyDescent="0.25">
      <c r="B14897" s="18">
        <v>2013</v>
      </c>
      <c r="C14897" s="18" t="s">
        <v>2415</v>
      </c>
      <c r="D14897" s="18" t="s">
        <v>2416</v>
      </c>
      <c r="E14897" s="18" t="s">
        <v>3328</v>
      </c>
      <c r="F14897" s="18" t="s">
        <v>3375</v>
      </c>
      <c r="G14897" s="18">
        <v>168</v>
      </c>
      <c r="H14897" s="18">
        <v>2.4</v>
      </c>
      <c r="I14897" s="18">
        <v>2.9466666666666668</v>
      </c>
      <c r="Q14897"/>
    </row>
    <row r="14898" spans="2:17" x14ac:dyDescent="0.25">
      <c r="B14898" s="18">
        <v>2013</v>
      </c>
      <c r="C14898" s="18" t="s">
        <v>2415</v>
      </c>
      <c r="D14898" s="18" t="s">
        <v>2416</v>
      </c>
      <c r="E14898" s="18" t="s">
        <v>3328</v>
      </c>
      <c r="F14898" s="18" t="s">
        <v>3376</v>
      </c>
      <c r="G14898" s="18">
        <v>132</v>
      </c>
      <c r="H14898" s="18">
        <v>2.2799999999999998</v>
      </c>
      <c r="I14898" s="18">
        <v>2.9666666666666668</v>
      </c>
      <c r="Q14898"/>
    </row>
    <row r="14899" spans="2:17" x14ac:dyDescent="0.25">
      <c r="B14899" s="18">
        <v>2013</v>
      </c>
      <c r="C14899" s="18" t="s">
        <v>2415</v>
      </c>
      <c r="D14899" s="18" t="s">
        <v>2416</v>
      </c>
      <c r="E14899" s="18" t="s">
        <v>3328</v>
      </c>
      <c r="F14899" s="18" t="s">
        <v>3377</v>
      </c>
      <c r="G14899" s="18">
        <v>144</v>
      </c>
      <c r="H14899" s="18">
        <v>2.7666666666666666</v>
      </c>
      <c r="I14899" s="18">
        <v>2.96</v>
      </c>
      <c r="Q14899"/>
    </row>
    <row r="14900" spans="2:17" x14ac:dyDescent="0.25">
      <c r="B14900" s="18">
        <v>2013</v>
      </c>
      <c r="C14900" s="18" t="s">
        <v>2415</v>
      </c>
      <c r="D14900" s="18" t="s">
        <v>2416</v>
      </c>
      <c r="E14900" s="18" t="s">
        <v>3328</v>
      </c>
      <c r="F14900" s="18" t="s">
        <v>3378</v>
      </c>
      <c r="G14900" s="18">
        <v>156</v>
      </c>
      <c r="H14900" s="18">
        <v>2.52</v>
      </c>
      <c r="I14900" s="18">
        <v>2.92</v>
      </c>
      <c r="Q14900"/>
    </row>
    <row r="14901" spans="2:17" x14ac:dyDescent="0.25">
      <c r="B14901" s="18">
        <v>2013</v>
      </c>
      <c r="C14901" s="18" t="s">
        <v>2415</v>
      </c>
      <c r="D14901" s="18" t="s">
        <v>2416</v>
      </c>
      <c r="E14901" s="18" t="s">
        <v>3328</v>
      </c>
      <c r="F14901" s="18" t="s">
        <v>3379</v>
      </c>
      <c r="G14901" s="18">
        <v>120</v>
      </c>
      <c r="H14901" s="18">
        <v>2.4666666666666668</v>
      </c>
      <c r="I14901" s="18">
        <v>2.9333333333333331</v>
      </c>
      <c r="Q14901"/>
    </row>
    <row r="14902" spans="2:17" x14ac:dyDescent="0.25">
      <c r="B14902" s="18">
        <v>2013</v>
      </c>
      <c r="C14902" s="18" t="s">
        <v>2415</v>
      </c>
      <c r="D14902" s="18" t="s">
        <v>2416</v>
      </c>
      <c r="E14902" s="18" t="s">
        <v>3328</v>
      </c>
      <c r="F14902" s="18" t="s">
        <v>3380</v>
      </c>
      <c r="G14902" s="18">
        <v>168</v>
      </c>
      <c r="H14902" s="18">
        <v>2.7733333333333334</v>
      </c>
      <c r="I14902" s="18">
        <v>3</v>
      </c>
      <c r="Q14902"/>
    </row>
    <row r="14903" spans="2:17" x14ac:dyDescent="0.25">
      <c r="B14903" s="18">
        <v>2013</v>
      </c>
      <c r="C14903" s="18" t="s">
        <v>2415</v>
      </c>
      <c r="D14903" s="18" t="s">
        <v>2416</v>
      </c>
      <c r="E14903" s="18" t="s">
        <v>3328</v>
      </c>
      <c r="F14903" s="18" t="s">
        <v>3381</v>
      </c>
      <c r="G14903" s="18">
        <v>132</v>
      </c>
      <c r="H14903" s="18">
        <v>2.72</v>
      </c>
      <c r="I14903" s="18">
        <v>2.98</v>
      </c>
      <c r="Q14903"/>
    </row>
    <row r="14904" spans="2:17" x14ac:dyDescent="0.25">
      <c r="B14904" s="18">
        <v>2013</v>
      </c>
      <c r="C14904" s="18" t="s">
        <v>2415</v>
      </c>
      <c r="D14904" s="18" t="s">
        <v>2416</v>
      </c>
      <c r="E14904" s="18" t="s">
        <v>3328</v>
      </c>
      <c r="F14904" s="18" t="s">
        <v>3382</v>
      </c>
      <c r="G14904" s="18">
        <v>156</v>
      </c>
      <c r="H14904" s="18">
        <v>2.5133333333333332</v>
      </c>
      <c r="I14904" s="18">
        <v>2.9133333333333336</v>
      </c>
      <c r="Q14904"/>
    </row>
    <row r="14905" spans="2:17" x14ac:dyDescent="0.25">
      <c r="B14905" s="18">
        <v>2013</v>
      </c>
      <c r="C14905" s="18" t="s">
        <v>2415</v>
      </c>
      <c r="D14905" s="18" t="s">
        <v>2416</v>
      </c>
      <c r="E14905" s="18" t="s">
        <v>3328</v>
      </c>
      <c r="F14905" s="18" t="s">
        <v>3383</v>
      </c>
      <c r="G14905" s="18">
        <v>144</v>
      </c>
      <c r="H14905" s="18">
        <v>2.3866666666666667</v>
      </c>
      <c r="I14905" s="18">
        <v>2.9666666666666668</v>
      </c>
      <c r="Q14905"/>
    </row>
    <row r="14906" spans="2:17" x14ac:dyDescent="0.25">
      <c r="B14906" s="18">
        <v>2013</v>
      </c>
      <c r="C14906" s="18" t="s">
        <v>2415</v>
      </c>
      <c r="D14906" s="18" t="s">
        <v>2416</v>
      </c>
      <c r="E14906" s="18" t="s">
        <v>3328</v>
      </c>
      <c r="F14906" s="18" t="s">
        <v>3384</v>
      </c>
      <c r="G14906" s="18">
        <v>180</v>
      </c>
      <c r="H14906" s="18">
        <v>2.7266666666666666</v>
      </c>
      <c r="I14906" s="18">
        <v>2.9</v>
      </c>
      <c r="Q14906"/>
    </row>
    <row r="14907" spans="2:17" x14ac:dyDescent="0.25">
      <c r="B14907" s="18">
        <v>2013</v>
      </c>
      <c r="C14907" s="18" t="s">
        <v>2415</v>
      </c>
      <c r="D14907" s="18" t="s">
        <v>2416</v>
      </c>
      <c r="E14907" s="18" t="s">
        <v>3328</v>
      </c>
      <c r="F14907" s="18" t="s">
        <v>3385</v>
      </c>
      <c r="G14907" s="18">
        <v>180</v>
      </c>
      <c r="H14907" s="18">
        <v>2.46</v>
      </c>
      <c r="I14907" s="18">
        <v>2.8733333333333335</v>
      </c>
      <c r="Q14907"/>
    </row>
    <row r="14908" spans="2:17" x14ac:dyDescent="0.25">
      <c r="B14908" s="18">
        <v>2013</v>
      </c>
      <c r="C14908" s="18" t="s">
        <v>2415</v>
      </c>
      <c r="D14908" s="18" t="s">
        <v>2416</v>
      </c>
      <c r="E14908" s="18" t="s">
        <v>3328</v>
      </c>
      <c r="F14908" s="18" t="s">
        <v>3386</v>
      </c>
      <c r="G14908" s="18">
        <v>120</v>
      </c>
      <c r="H14908" s="18">
        <v>2.6333333333333333</v>
      </c>
      <c r="I14908" s="18">
        <v>2.8866666666666667</v>
      </c>
      <c r="Q14908"/>
    </row>
    <row r="14909" spans="2:17" x14ac:dyDescent="0.25">
      <c r="B14909" s="18">
        <v>2013</v>
      </c>
      <c r="C14909" s="18" t="s">
        <v>2415</v>
      </c>
      <c r="D14909" s="18" t="s">
        <v>2416</v>
      </c>
      <c r="E14909" s="18" t="s">
        <v>3328</v>
      </c>
      <c r="F14909" s="18" t="s">
        <v>3387</v>
      </c>
      <c r="G14909" s="18">
        <v>180</v>
      </c>
      <c r="H14909" s="18">
        <v>2.5333333333333332</v>
      </c>
      <c r="I14909" s="18">
        <v>2.98</v>
      </c>
      <c r="Q14909"/>
    </row>
    <row r="14910" spans="2:17" x14ac:dyDescent="0.25">
      <c r="B14910" s="18">
        <v>2013</v>
      </c>
      <c r="C14910" s="18" t="s">
        <v>2415</v>
      </c>
      <c r="D14910" s="18" t="s">
        <v>2416</v>
      </c>
      <c r="E14910" s="18" t="s">
        <v>3328</v>
      </c>
      <c r="F14910" s="18" t="s">
        <v>3388</v>
      </c>
      <c r="G14910" s="18">
        <v>180</v>
      </c>
      <c r="H14910" s="18">
        <v>2.6733333333333333</v>
      </c>
      <c r="I14910" s="18">
        <v>2.9933333333333332</v>
      </c>
      <c r="Q14910"/>
    </row>
    <row r="14911" spans="2:17" x14ac:dyDescent="0.25">
      <c r="B14911" s="18">
        <v>2013</v>
      </c>
      <c r="C14911" s="18" t="s">
        <v>2415</v>
      </c>
      <c r="D14911" s="18" t="s">
        <v>2416</v>
      </c>
      <c r="E14911" s="18" t="s">
        <v>3328</v>
      </c>
      <c r="F14911" s="18" t="s">
        <v>3389</v>
      </c>
      <c r="G14911" s="18">
        <v>156</v>
      </c>
      <c r="H14911" s="18">
        <v>2.7133333333333334</v>
      </c>
      <c r="I14911" s="18">
        <v>2.8666666666666667</v>
      </c>
      <c r="Q14911"/>
    </row>
    <row r="14912" spans="2:17" x14ac:dyDescent="0.25">
      <c r="B14912" s="18">
        <v>2013</v>
      </c>
      <c r="C14912" s="18" t="s">
        <v>2415</v>
      </c>
      <c r="D14912" s="18" t="s">
        <v>2416</v>
      </c>
      <c r="E14912" s="18" t="s">
        <v>3328</v>
      </c>
      <c r="F14912" s="18" t="s">
        <v>3390</v>
      </c>
      <c r="G14912" s="18">
        <v>180</v>
      </c>
      <c r="H14912" s="18">
        <v>2.6933333333333334</v>
      </c>
      <c r="I14912" s="18">
        <v>2.9333333333333331</v>
      </c>
      <c r="Q14912"/>
    </row>
    <row r="14913" spans="2:17" x14ac:dyDescent="0.25">
      <c r="B14913" s="18">
        <v>2013</v>
      </c>
      <c r="C14913" s="18" t="s">
        <v>2415</v>
      </c>
      <c r="D14913" s="18" t="s">
        <v>2416</v>
      </c>
      <c r="E14913" s="18" t="s">
        <v>3328</v>
      </c>
      <c r="F14913" s="18" t="s">
        <v>3391</v>
      </c>
      <c r="G14913" s="18">
        <v>132</v>
      </c>
      <c r="H14913" s="18">
        <v>2.46</v>
      </c>
      <c r="I14913" s="18">
        <v>2.8866666666666667</v>
      </c>
      <c r="Q14913"/>
    </row>
    <row r="14914" spans="2:17" x14ac:dyDescent="0.25">
      <c r="B14914" s="18">
        <v>2013</v>
      </c>
      <c r="C14914" s="18" t="s">
        <v>2415</v>
      </c>
      <c r="D14914" s="18" t="s">
        <v>2416</v>
      </c>
      <c r="E14914" s="18" t="s">
        <v>3328</v>
      </c>
      <c r="F14914" s="18" t="s">
        <v>3392</v>
      </c>
      <c r="G14914" s="18">
        <v>168</v>
      </c>
      <c r="H14914" s="18">
        <v>2.8</v>
      </c>
      <c r="I14914" s="18">
        <v>2.98</v>
      </c>
      <c r="Q14914"/>
    </row>
    <row r="14915" spans="2:17" x14ac:dyDescent="0.25">
      <c r="B14915" s="18">
        <v>2013</v>
      </c>
      <c r="C14915" s="18" t="s">
        <v>2415</v>
      </c>
      <c r="D14915" s="18" t="s">
        <v>2416</v>
      </c>
      <c r="E14915" s="18" t="s">
        <v>3328</v>
      </c>
      <c r="F14915" s="18" t="s">
        <v>3393</v>
      </c>
      <c r="G14915" s="18">
        <v>132</v>
      </c>
      <c r="H14915" s="18">
        <v>2.3333333333333335</v>
      </c>
      <c r="I14915" s="18">
        <v>2.9933333333333332</v>
      </c>
      <c r="Q14915"/>
    </row>
    <row r="14916" spans="2:17" x14ac:dyDescent="0.25">
      <c r="B14916" s="18">
        <v>2013</v>
      </c>
      <c r="C14916" s="18" t="s">
        <v>2415</v>
      </c>
      <c r="D14916" s="18" t="s">
        <v>2416</v>
      </c>
      <c r="E14916" s="18" t="s">
        <v>3328</v>
      </c>
      <c r="F14916" s="18" t="s">
        <v>3394</v>
      </c>
      <c r="G14916" s="18">
        <v>168</v>
      </c>
      <c r="H14916" s="18">
        <v>2.3666666666666667</v>
      </c>
      <c r="I14916" s="18">
        <v>2.9666666666666668</v>
      </c>
      <c r="Q14916"/>
    </row>
    <row r="14917" spans="2:17" x14ac:dyDescent="0.25">
      <c r="B14917" s="18">
        <v>2013</v>
      </c>
      <c r="C14917" s="18" t="s">
        <v>2415</v>
      </c>
      <c r="D14917" s="18" t="s">
        <v>2416</v>
      </c>
      <c r="E14917" s="18" t="s">
        <v>3328</v>
      </c>
      <c r="F14917" s="18" t="s">
        <v>3395</v>
      </c>
      <c r="G14917" s="18">
        <v>144</v>
      </c>
      <c r="H14917" s="18">
        <v>2.3133333333333335</v>
      </c>
      <c r="I14917" s="18">
        <v>2.8933333333333335</v>
      </c>
      <c r="Q14917"/>
    </row>
    <row r="14918" spans="2:17" x14ac:dyDescent="0.25">
      <c r="B14918" s="18">
        <v>2013</v>
      </c>
      <c r="C14918" s="18" t="s">
        <v>2415</v>
      </c>
      <c r="D14918" s="18" t="s">
        <v>2477</v>
      </c>
      <c r="E14918" s="18" t="s">
        <v>1348</v>
      </c>
      <c r="F14918" s="18" t="s">
        <v>3396</v>
      </c>
      <c r="G14918" s="18">
        <v>492</v>
      </c>
      <c r="H14918" s="18">
        <v>2.41</v>
      </c>
      <c r="I14918" s="18">
        <v>3.55</v>
      </c>
      <c r="Q14918"/>
    </row>
    <row r="14919" spans="2:17" x14ac:dyDescent="0.25">
      <c r="B14919" s="18">
        <v>2013</v>
      </c>
      <c r="C14919" s="18" t="s">
        <v>2415</v>
      </c>
      <c r="D14919" s="18" t="s">
        <v>2477</v>
      </c>
      <c r="E14919" s="18" t="s">
        <v>1348</v>
      </c>
      <c r="F14919" s="18" t="s">
        <v>3397</v>
      </c>
      <c r="G14919" s="18">
        <v>468</v>
      </c>
      <c r="H14919" s="18">
        <v>2.59</v>
      </c>
      <c r="I14919" s="18">
        <v>3.42</v>
      </c>
      <c r="Q14919"/>
    </row>
    <row r="14920" spans="2:17" x14ac:dyDescent="0.25">
      <c r="B14920" s="18">
        <v>2013</v>
      </c>
      <c r="C14920" s="18" t="s">
        <v>2415</v>
      </c>
      <c r="D14920" s="18" t="s">
        <v>2477</v>
      </c>
      <c r="E14920" s="18" t="s">
        <v>1348</v>
      </c>
      <c r="F14920" s="18" t="s">
        <v>3398</v>
      </c>
      <c r="G14920" s="18">
        <v>564</v>
      </c>
      <c r="H14920" s="18">
        <v>2.41</v>
      </c>
      <c r="I14920" s="18">
        <v>3.67</v>
      </c>
      <c r="Q14920"/>
    </row>
    <row r="14921" spans="2:17" x14ac:dyDescent="0.25">
      <c r="B14921" s="18">
        <v>2013</v>
      </c>
      <c r="C14921" s="18" t="s">
        <v>2415</v>
      </c>
      <c r="D14921" s="18" t="s">
        <v>2477</v>
      </c>
      <c r="E14921" s="18" t="s">
        <v>1348</v>
      </c>
      <c r="F14921" s="18" t="s">
        <v>3399</v>
      </c>
      <c r="G14921" s="18">
        <v>252</v>
      </c>
      <c r="H14921" s="18">
        <v>2</v>
      </c>
      <c r="I14921" s="18">
        <v>3.25</v>
      </c>
      <c r="Q14921"/>
    </row>
    <row r="14922" spans="2:17" x14ac:dyDescent="0.25">
      <c r="B14922" s="18">
        <v>2013</v>
      </c>
      <c r="C14922" s="18" t="s">
        <v>2415</v>
      </c>
      <c r="D14922" s="18" t="s">
        <v>2477</v>
      </c>
      <c r="E14922" s="18" t="s">
        <v>1348</v>
      </c>
      <c r="F14922" s="18" t="s">
        <v>3400</v>
      </c>
      <c r="G14922" s="18">
        <v>384</v>
      </c>
      <c r="H14922" s="18">
        <v>2.72</v>
      </c>
      <c r="I14922" s="18">
        <v>3.23</v>
      </c>
      <c r="Q14922"/>
    </row>
    <row r="14923" spans="2:17" x14ac:dyDescent="0.25">
      <c r="B14923" s="18">
        <v>2013</v>
      </c>
      <c r="C14923" s="18" t="s">
        <v>2415</v>
      </c>
      <c r="D14923" s="18" t="s">
        <v>2477</v>
      </c>
      <c r="E14923" s="18" t="s">
        <v>1348</v>
      </c>
      <c r="F14923" s="18" t="s">
        <v>3401</v>
      </c>
      <c r="G14923" s="18">
        <v>468</v>
      </c>
      <c r="H14923" s="18">
        <v>2.73</v>
      </c>
      <c r="I14923" s="18">
        <v>3.12</v>
      </c>
      <c r="Q14923"/>
    </row>
    <row r="14924" spans="2:17" x14ac:dyDescent="0.25">
      <c r="B14924" s="18">
        <v>2013</v>
      </c>
      <c r="C14924" s="18" t="s">
        <v>2415</v>
      </c>
      <c r="D14924" s="18" t="s">
        <v>2477</v>
      </c>
      <c r="E14924" s="18" t="s">
        <v>1348</v>
      </c>
      <c r="F14924" s="18" t="s">
        <v>3402</v>
      </c>
      <c r="G14924" s="18">
        <v>216</v>
      </c>
      <c r="H14924" s="18">
        <v>2.0699999999999998</v>
      </c>
      <c r="I14924" s="18">
        <v>3.7</v>
      </c>
      <c r="Q14924"/>
    </row>
    <row r="14925" spans="2:17" x14ac:dyDescent="0.25">
      <c r="B14925" s="18">
        <v>2013</v>
      </c>
      <c r="C14925" s="18" t="s">
        <v>2415</v>
      </c>
      <c r="D14925" s="18" t="s">
        <v>2477</v>
      </c>
      <c r="E14925" s="18" t="s">
        <v>1348</v>
      </c>
      <c r="F14925" s="18" t="s">
        <v>3403</v>
      </c>
      <c r="G14925" s="18">
        <v>144</v>
      </c>
      <c r="H14925" s="18">
        <v>2.2400000000000002</v>
      </c>
      <c r="I14925" s="18">
        <v>3.55</v>
      </c>
      <c r="Q14925"/>
    </row>
    <row r="14926" spans="2:17" x14ac:dyDescent="0.25">
      <c r="B14926" s="18">
        <v>2013</v>
      </c>
      <c r="C14926" s="18" t="s">
        <v>2415</v>
      </c>
      <c r="D14926" s="18" t="s">
        <v>2477</v>
      </c>
      <c r="E14926" s="18" t="s">
        <v>1348</v>
      </c>
      <c r="F14926" s="18" t="s">
        <v>3404</v>
      </c>
      <c r="G14926" s="18">
        <v>588</v>
      </c>
      <c r="H14926" s="18">
        <v>2.21</v>
      </c>
      <c r="I14926" s="18">
        <v>3.39</v>
      </c>
      <c r="Q14926"/>
    </row>
    <row r="14927" spans="2:17" x14ac:dyDescent="0.25">
      <c r="B14927" s="18">
        <v>2013</v>
      </c>
      <c r="C14927" s="18" t="s">
        <v>2415</v>
      </c>
      <c r="D14927" s="18" t="s">
        <v>2477</v>
      </c>
      <c r="E14927" s="18" t="s">
        <v>1348</v>
      </c>
      <c r="F14927" s="18" t="s">
        <v>3405</v>
      </c>
      <c r="G14927" s="18">
        <v>324</v>
      </c>
      <c r="H14927" s="18">
        <v>2.17</v>
      </c>
      <c r="I14927" s="18">
        <v>3.43</v>
      </c>
      <c r="Q14927"/>
    </row>
    <row r="14928" spans="2:17" x14ac:dyDescent="0.25">
      <c r="B14928" s="18">
        <v>2013</v>
      </c>
      <c r="C14928" s="18" t="s">
        <v>2415</v>
      </c>
      <c r="D14928" s="18" t="s">
        <v>2477</v>
      </c>
      <c r="E14928" s="18" t="s">
        <v>1348</v>
      </c>
      <c r="F14928" s="18" t="s">
        <v>3406</v>
      </c>
      <c r="G14928" s="18">
        <v>264</v>
      </c>
      <c r="H14928" s="18">
        <v>2.46</v>
      </c>
      <c r="I14928" s="18">
        <v>3.45</v>
      </c>
      <c r="Q14928"/>
    </row>
    <row r="14929" spans="2:17" x14ac:dyDescent="0.25">
      <c r="B14929" s="18">
        <v>2013</v>
      </c>
      <c r="C14929" s="18" t="s">
        <v>2415</v>
      </c>
      <c r="D14929" s="18" t="s">
        <v>2477</v>
      </c>
      <c r="E14929" s="18" t="s">
        <v>1348</v>
      </c>
      <c r="F14929" s="18" t="s">
        <v>3407</v>
      </c>
      <c r="G14929" s="18">
        <v>372</v>
      </c>
      <c r="H14929" s="18">
        <v>2.4700000000000002</v>
      </c>
      <c r="I14929" s="18">
        <v>3.57</v>
      </c>
      <c r="Q14929"/>
    </row>
    <row r="14930" spans="2:17" x14ac:dyDescent="0.25">
      <c r="B14930" s="18">
        <v>2013</v>
      </c>
      <c r="C14930" s="18" t="s">
        <v>2415</v>
      </c>
      <c r="D14930" s="18" t="s">
        <v>2477</v>
      </c>
      <c r="E14930" s="18" t="s">
        <v>1348</v>
      </c>
      <c r="F14930" s="18" t="s">
        <v>3408</v>
      </c>
      <c r="G14930" s="18">
        <v>600</v>
      </c>
      <c r="H14930" s="18">
        <v>2.5</v>
      </c>
      <c r="I14930" s="18">
        <v>3.35</v>
      </c>
      <c r="Q14930"/>
    </row>
    <row r="14931" spans="2:17" x14ac:dyDescent="0.25">
      <c r="B14931" s="18">
        <v>2013</v>
      </c>
      <c r="C14931" s="18" t="s">
        <v>2415</v>
      </c>
      <c r="D14931" s="18" t="s">
        <v>2477</v>
      </c>
      <c r="E14931" s="18" t="s">
        <v>1348</v>
      </c>
      <c r="F14931" s="18" t="s">
        <v>3409</v>
      </c>
      <c r="G14931" s="18">
        <v>288</v>
      </c>
      <c r="H14931" s="18">
        <v>2.74</v>
      </c>
      <c r="I14931" s="18">
        <v>3</v>
      </c>
      <c r="Q14931"/>
    </row>
    <row r="14932" spans="2:17" x14ac:dyDescent="0.25">
      <c r="B14932" s="18">
        <v>2013</v>
      </c>
      <c r="C14932" s="18" t="s">
        <v>2415</v>
      </c>
      <c r="D14932" s="18" t="s">
        <v>2477</v>
      </c>
      <c r="E14932" s="18" t="s">
        <v>1348</v>
      </c>
      <c r="F14932" s="18" t="s">
        <v>3410</v>
      </c>
      <c r="G14932" s="18">
        <v>588</v>
      </c>
      <c r="H14932" s="18">
        <v>2.73</v>
      </c>
      <c r="I14932" s="18">
        <v>3.75</v>
      </c>
      <c r="Q14932"/>
    </row>
    <row r="14933" spans="2:17" x14ac:dyDescent="0.25">
      <c r="B14933" s="18">
        <v>2013</v>
      </c>
      <c r="C14933" s="18" t="s">
        <v>2415</v>
      </c>
      <c r="D14933" s="18" t="s">
        <v>2477</v>
      </c>
      <c r="E14933" s="18" t="s">
        <v>1348</v>
      </c>
      <c r="F14933" s="18" t="s">
        <v>3411</v>
      </c>
      <c r="G14933" s="18">
        <v>516</v>
      </c>
      <c r="H14933" s="18">
        <v>2.72</v>
      </c>
      <c r="I14933" s="18">
        <v>3.49</v>
      </c>
      <c r="Q14933"/>
    </row>
    <row r="14934" spans="2:17" x14ac:dyDescent="0.25">
      <c r="B14934" s="18">
        <v>2013</v>
      </c>
      <c r="C14934" s="18" t="s">
        <v>2415</v>
      </c>
      <c r="D14934" s="18" t="s">
        <v>2477</v>
      </c>
      <c r="E14934" s="18" t="s">
        <v>1348</v>
      </c>
      <c r="F14934" s="18" t="s">
        <v>3412</v>
      </c>
      <c r="G14934" s="18">
        <v>192</v>
      </c>
      <c r="H14934" s="18">
        <v>2.13</v>
      </c>
      <c r="I14934" s="18">
        <v>3.58</v>
      </c>
      <c r="Q14934"/>
    </row>
    <row r="14935" spans="2:17" x14ac:dyDescent="0.25">
      <c r="B14935" s="18">
        <v>2013</v>
      </c>
      <c r="C14935" s="18" t="s">
        <v>2415</v>
      </c>
      <c r="D14935" s="18" t="s">
        <v>2477</v>
      </c>
      <c r="E14935" s="18" t="s">
        <v>1348</v>
      </c>
      <c r="F14935" s="18" t="s">
        <v>3413</v>
      </c>
      <c r="G14935" s="18">
        <v>216</v>
      </c>
      <c r="H14935" s="18">
        <v>2.58</v>
      </c>
      <c r="I14935" s="18">
        <v>3.37</v>
      </c>
      <c r="Q14935"/>
    </row>
    <row r="14936" spans="2:17" x14ac:dyDescent="0.25">
      <c r="B14936" s="18">
        <v>2013</v>
      </c>
      <c r="C14936" s="18" t="s">
        <v>2415</v>
      </c>
      <c r="D14936" s="18" t="s">
        <v>2477</v>
      </c>
      <c r="E14936" s="18" t="s">
        <v>3280</v>
      </c>
      <c r="F14936" s="18" t="s">
        <v>3414</v>
      </c>
      <c r="G14936" s="18">
        <v>348</v>
      </c>
      <c r="H14936" s="18">
        <v>2.04</v>
      </c>
      <c r="I14936" s="18">
        <v>3.04</v>
      </c>
      <c r="Q14936"/>
    </row>
    <row r="14937" spans="2:17" x14ac:dyDescent="0.25">
      <c r="B14937" s="18">
        <v>2013</v>
      </c>
      <c r="C14937" s="18" t="s">
        <v>2415</v>
      </c>
      <c r="D14937" s="18" t="s">
        <v>2477</v>
      </c>
      <c r="E14937" s="18" t="s">
        <v>3280</v>
      </c>
      <c r="F14937" s="18" t="s">
        <v>3415</v>
      </c>
      <c r="G14937" s="18">
        <v>276</v>
      </c>
      <c r="H14937" s="18">
        <v>2.4</v>
      </c>
      <c r="I14937" s="18">
        <v>3.34</v>
      </c>
      <c r="Q14937"/>
    </row>
    <row r="14938" spans="2:17" x14ac:dyDescent="0.25">
      <c r="B14938" s="18">
        <v>2013</v>
      </c>
      <c r="C14938" s="18" t="s">
        <v>2415</v>
      </c>
      <c r="D14938" s="18" t="s">
        <v>2477</v>
      </c>
      <c r="E14938" s="18" t="s">
        <v>3280</v>
      </c>
      <c r="F14938" s="18" t="s">
        <v>3416</v>
      </c>
      <c r="G14938" s="18">
        <v>504</v>
      </c>
      <c r="H14938" s="18">
        <v>2.5499999999999998</v>
      </c>
      <c r="I14938" s="18">
        <v>3.5</v>
      </c>
      <c r="Q14938"/>
    </row>
    <row r="14939" spans="2:17" x14ac:dyDescent="0.25">
      <c r="B14939" s="18">
        <v>2013</v>
      </c>
      <c r="C14939" s="18" t="s">
        <v>2415</v>
      </c>
      <c r="D14939" s="18" t="s">
        <v>2477</v>
      </c>
      <c r="E14939" s="18" t="s">
        <v>3280</v>
      </c>
      <c r="F14939" s="18" t="s">
        <v>3417</v>
      </c>
      <c r="G14939" s="18">
        <v>504</v>
      </c>
      <c r="H14939" s="18">
        <v>2.8</v>
      </c>
      <c r="I14939" s="18">
        <v>3.16</v>
      </c>
      <c r="Q14939"/>
    </row>
    <row r="14940" spans="2:17" x14ac:dyDescent="0.25">
      <c r="B14940" s="18">
        <v>2013</v>
      </c>
      <c r="C14940" s="18" t="s">
        <v>2415</v>
      </c>
      <c r="D14940" s="18" t="s">
        <v>2477</v>
      </c>
      <c r="E14940" s="18" t="s">
        <v>3280</v>
      </c>
      <c r="F14940" s="18" t="s">
        <v>3418</v>
      </c>
      <c r="G14940" s="18">
        <v>252</v>
      </c>
      <c r="H14940" s="18">
        <v>2.2200000000000002</v>
      </c>
      <c r="I14940" s="18">
        <v>3.64</v>
      </c>
      <c r="Q14940"/>
    </row>
    <row r="14941" spans="2:17" x14ac:dyDescent="0.25">
      <c r="B14941" s="18">
        <v>2013</v>
      </c>
      <c r="C14941" s="18" t="s">
        <v>2415</v>
      </c>
      <c r="D14941" s="18" t="s">
        <v>2477</v>
      </c>
      <c r="E14941" s="18" t="s">
        <v>3280</v>
      </c>
      <c r="F14941" s="18" t="s">
        <v>3419</v>
      </c>
      <c r="G14941" s="18">
        <v>192</v>
      </c>
      <c r="H14941" s="18">
        <v>2.14</v>
      </c>
      <c r="I14941" s="18">
        <v>3.73</v>
      </c>
      <c r="Q14941"/>
    </row>
    <row r="14942" spans="2:17" x14ac:dyDescent="0.25">
      <c r="B14942" s="18">
        <v>2013</v>
      </c>
      <c r="C14942" s="18" t="s">
        <v>2415</v>
      </c>
      <c r="D14942" s="18" t="s">
        <v>2477</v>
      </c>
      <c r="E14942" s="18" t="s">
        <v>3280</v>
      </c>
      <c r="F14942" s="18" t="s">
        <v>3420</v>
      </c>
      <c r="G14942" s="18">
        <v>300</v>
      </c>
      <c r="H14942" s="18">
        <v>2.2200000000000002</v>
      </c>
      <c r="I14942" s="18">
        <v>3.31</v>
      </c>
      <c r="Q14942"/>
    </row>
    <row r="14943" spans="2:17" x14ac:dyDescent="0.25">
      <c r="B14943" s="18">
        <v>2013</v>
      </c>
      <c r="C14943" s="18" t="s">
        <v>2415</v>
      </c>
      <c r="D14943" s="18" t="s">
        <v>2477</v>
      </c>
      <c r="E14943" s="18" t="s">
        <v>3280</v>
      </c>
      <c r="F14943" s="18" t="s">
        <v>3421</v>
      </c>
      <c r="G14943" s="18">
        <v>372</v>
      </c>
      <c r="H14943" s="18">
        <v>2.11</v>
      </c>
      <c r="I14943" s="18">
        <v>3.63</v>
      </c>
      <c r="Q14943"/>
    </row>
    <row r="14944" spans="2:17" x14ac:dyDescent="0.25">
      <c r="B14944" s="18">
        <v>2013</v>
      </c>
      <c r="C14944" s="18" t="s">
        <v>2415</v>
      </c>
      <c r="D14944" s="18" t="s">
        <v>2477</v>
      </c>
      <c r="E14944" s="18" t="s">
        <v>3280</v>
      </c>
      <c r="F14944" s="18" t="s">
        <v>3422</v>
      </c>
      <c r="G14944" s="18">
        <v>372</v>
      </c>
      <c r="H14944" s="18">
        <v>2.69</v>
      </c>
      <c r="I14944" s="18">
        <v>3.54</v>
      </c>
      <c r="Q14944"/>
    </row>
    <row r="14945" spans="2:17" x14ac:dyDescent="0.25">
      <c r="B14945" s="18">
        <v>2013</v>
      </c>
      <c r="C14945" s="18" t="s">
        <v>2415</v>
      </c>
      <c r="D14945" s="18" t="s">
        <v>2477</v>
      </c>
      <c r="E14945" s="18" t="s">
        <v>3280</v>
      </c>
      <c r="F14945" s="18" t="s">
        <v>3423</v>
      </c>
      <c r="G14945" s="18">
        <v>540</v>
      </c>
      <c r="H14945" s="18">
        <v>2.1800000000000002</v>
      </c>
      <c r="I14945" s="18">
        <v>3.69</v>
      </c>
      <c r="Q14945"/>
    </row>
    <row r="14946" spans="2:17" x14ac:dyDescent="0.25">
      <c r="B14946" s="18">
        <v>2013</v>
      </c>
      <c r="C14946" s="18" t="s">
        <v>2415</v>
      </c>
      <c r="D14946" s="18" t="s">
        <v>2477</v>
      </c>
      <c r="E14946" s="18" t="s">
        <v>3280</v>
      </c>
      <c r="F14946" s="18" t="s">
        <v>3424</v>
      </c>
      <c r="G14946" s="18">
        <v>288</v>
      </c>
      <c r="H14946" s="18">
        <v>2.44</v>
      </c>
      <c r="I14946" s="18">
        <v>3.1</v>
      </c>
      <c r="Q14946"/>
    </row>
    <row r="14947" spans="2:17" x14ac:dyDescent="0.25">
      <c r="B14947" s="18">
        <v>2013</v>
      </c>
      <c r="C14947" s="18" t="s">
        <v>2415</v>
      </c>
      <c r="D14947" s="18" t="s">
        <v>2477</v>
      </c>
      <c r="E14947" s="18" t="s">
        <v>3280</v>
      </c>
      <c r="F14947" s="18" t="s">
        <v>3425</v>
      </c>
      <c r="G14947" s="18">
        <v>540</v>
      </c>
      <c r="H14947" s="18">
        <v>2.11</v>
      </c>
      <c r="I14947" s="18">
        <v>3.05</v>
      </c>
      <c r="Q14947"/>
    </row>
    <row r="14948" spans="2:17" x14ac:dyDescent="0.25">
      <c r="B14948" s="18">
        <v>2013</v>
      </c>
      <c r="C14948" s="18" t="s">
        <v>8</v>
      </c>
      <c r="D14948" s="18" t="s">
        <v>94</v>
      </c>
      <c r="E14948" s="18" t="s">
        <v>3426</v>
      </c>
      <c r="F14948" s="18" t="s">
        <v>3427</v>
      </c>
      <c r="G14948" s="18">
        <v>4944</v>
      </c>
      <c r="H14948" s="18">
        <v>1.01</v>
      </c>
      <c r="I14948" s="18">
        <v>1.1000000000000001</v>
      </c>
      <c r="Q14948"/>
    </row>
    <row r="14949" spans="2:17" x14ac:dyDescent="0.25">
      <c r="B14949" s="18">
        <v>2013</v>
      </c>
      <c r="C14949" s="18" t="s">
        <v>8</v>
      </c>
      <c r="D14949" s="18" t="s">
        <v>94</v>
      </c>
      <c r="E14949" s="18" t="s">
        <v>3426</v>
      </c>
      <c r="F14949" s="18" t="s">
        <v>3428</v>
      </c>
      <c r="G14949" s="18">
        <v>6204</v>
      </c>
      <c r="H14949" s="18">
        <v>0.49</v>
      </c>
      <c r="I14949" s="18">
        <v>1.07</v>
      </c>
      <c r="Q14949"/>
    </row>
    <row r="14950" spans="2:17" x14ac:dyDescent="0.25">
      <c r="B14950" s="18">
        <v>2013</v>
      </c>
      <c r="C14950" s="18" t="s">
        <v>8</v>
      </c>
      <c r="D14950" s="18" t="s">
        <v>94</v>
      </c>
      <c r="E14950" s="18" t="s">
        <v>3426</v>
      </c>
      <c r="F14950" s="18" t="s">
        <v>3429</v>
      </c>
      <c r="G14950" s="18">
        <v>9480</v>
      </c>
      <c r="H14950" s="18">
        <v>0.97</v>
      </c>
      <c r="I14950" s="18">
        <v>0.92</v>
      </c>
      <c r="Q14950"/>
    </row>
    <row r="14951" spans="2:17" x14ac:dyDescent="0.25">
      <c r="B14951" s="18">
        <v>2013</v>
      </c>
      <c r="C14951" s="18" t="s">
        <v>8</v>
      </c>
      <c r="D14951" s="18" t="s">
        <v>94</v>
      </c>
      <c r="E14951" s="18" t="s">
        <v>3426</v>
      </c>
      <c r="F14951" s="18" t="s">
        <v>3430</v>
      </c>
      <c r="G14951" s="18">
        <v>8604</v>
      </c>
      <c r="H14951" s="18">
        <v>1.1399999999999999</v>
      </c>
      <c r="I14951" s="18">
        <v>1.01</v>
      </c>
      <c r="Q14951"/>
    </row>
    <row r="14952" spans="2:17" x14ac:dyDescent="0.25">
      <c r="B14952" s="18">
        <v>2013</v>
      </c>
      <c r="C14952" s="18" t="s">
        <v>8</v>
      </c>
      <c r="D14952" s="18" t="s">
        <v>94</v>
      </c>
      <c r="E14952" s="18" t="s">
        <v>3426</v>
      </c>
      <c r="F14952" s="18" t="s">
        <v>3431</v>
      </c>
      <c r="G14952" s="18">
        <v>8436</v>
      </c>
      <c r="H14952" s="18">
        <v>0.56000000000000005</v>
      </c>
      <c r="I14952" s="18">
        <v>0.94</v>
      </c>
      <c r="Q14952"/>
    </row>
    <row r="14953" spans="2:17" x14ac:dyDescent="0.25">
      <c r="B14953" s="18">
        <v>2013</v>
      </c>
      <c r="C14953" s="18" t="s">
        <v>8</v>
      </c>
      <c r="D14953" s="18" t="s">
        <v>94</v>
      </c>
      <c r="E14953" s="18" t="s">
        <v>3426</v>
      </c>
      <c r="F14953" s="18" t="s">
        <v>3432</v>
      </c>
      <c r="G14953" s="18">
        <v>6612</v>
      </c>
      <c r="H14953" s="18">
        <v>1.1000000000000001</v>
      </c>
      <c r="I14953" s="18">
        <v>0.94</v>
      </c>
      <c r="Q14953"/>
    </row>
    <row r="14954" spans="2:17" x14ac:dyDescent="0.25">
      <c r="B14954" s="18">
        <v>2013</v>
      </c>
      <c r="C14954" s="18" t="s">
        <v>8</v>
      </c>
      <c r="D14954" s="18" t="s">
        <v>94</v>
      </c>
      <c r="E14954" s="18" t="s">
        <v>3426</v>
      </c>
      <c r="F14954" s="18" t="s">
        <v>3433</v>
      </c>
      <c r="G14954" s="18">
        <v>6996</v>
      </c>
      <c r="H14954" s="18">
        <v>0.57999999999999996</v>
      </c>
      <c r="I14954" s="18">
        <v>0.92</v>
      </c>
      <c r="Q14954"/>
    </row>
    <row r="14955" spans="2:17" x14ac:dyDescent="0.25">
      <c r="B14955" s="18">
        <v>2013</v>
      </c>
      <c r="C14955" s="18" t="s">
        <v>8</v>
      </c>
      <c r="D14955" s="18" t="s">
        <v>94</v>
      </c>
      <c r="E14955" s="18" t="s">
        <v>3426</v>
      </c>
      <c r="F14955" s="18" t="s">
        <v>3434</v>
      </c>
      <c r="G14955" s="18">
        <v>9132</v>
      </c>
      <c r="H14955" s="18">
        <v>0.7</v>
      </c>
      <c r="I14955" s="18">
        <v>1.19</v>
      </c>
      <c r="Q14955"/>
    </row>
    <row r="14956" spans="2:17" x14ac:dyDescent="0.25">
      <c r="B14956" s="18">
        <v>2013</v>
      </c>
      <c r="C14956" s="18" t="s">
        <v>8</v>
      </c>
      <c r="D14956" s="18" t="s">
        <v>94</v>
      </c>
      <c r="E14956" s="18" t="s">
        <v>3426</v>
      </c>
      <c r="F14956" s="18" t="s">
        <v>3435</v>
      </c>
      <c r="G14956" s="18">
        <v>7704</v>
      </c>
      <c r="H14956" s="18">
        <v>0.44</v>
      </c>
      <c r="I14956" s="18">
        <v>1.0900000000000001</v>
      </c>
      <c r="Q14956"/>
    </row>
    <row r="14957" spans="2:17" x14ac:dyDescent="0.25">
      <c r="B14957" s="18">
        <v>2013</v>
      </c>
      <c r="C14957" s="18" t="s">
        <v>8</v>
      </c>
      <c r="D14957" s="18" t="s">
        <v>94</v>
      </c>
      <c r="E14957" s="18" t="s">
        <v>3426</v>
      </c>
      <c r="F14957" s="18" t="s">
        <v>3436</v>
      </c>
      <c r="G14957" s="18">
        <v>5112</v>
      </c>
      <c r="H14957" s="18">
        <v>1.01</v>
      </c>
      <c r="I14957" s="18">
        <v>0.93</v>
      </c>
      <c r="Q14957"/>
    </row>
    <row r="14958" spans="2:17" x14ac:dyDescent="0.25">
      <c r="B14958" s="18">
        <v>2013</v>
      </c>
      <c r="C14958" s="18" t="s">
        <v>8</v>
      </c>
      <c r="D14958" s="18" t="s">
        <v>94</v>
      </c>
      <c r="E14958" s="18" t="s">
        <v>3426</v>
      </c>
      <c r="F14958" s="18" t="s">
        <v>3437</v>
      </c>
      <c r="G14958" s="18">
        <v>5244</v>
      </c>
      <c r="H14958" s="18">
        <v>1.04</v>
      </c>
      <c r="I14958" s="18">
        <v>0.92</v>
      </c>
      <c r="Q14958"/>
    </row>
    <row r="14959" spans="2:17" x14ac:dyDescent="0.25">
      <c r="B14959" s="18">
        <v>2013</v>
      </c>
      <c r="C14959" s="18" t="s">
        <v>8</v>
      </c>
      <c r="D14959" s="18" t="s">
        <v>160</v>
      </c>
      <c r="E14959" s="18" t="s">
        <v>3426</v>
      </c>
      <c r="F14959" s="18" t="s">
        <v>3438</v>
      </c>
      <c r="G14959" s="18">
        <v>216</v>
      </c>
      <c r="H14959" s="18">
        <v>1.0900000000000001</v>
      </c>
      <c r="I14959" s="18">
        <v>1.32</v>
      </c>
      <c r="Q14959"/>
    </row>
    <row r="14960" spans="2:17" x14ac:dyDescent="0.25">
      <c r="B14960" s="18">
        <v>2013</v>
      </c>
      <c r="C14960" s="18" t="s">
        <v>8</v>
      </c>
      <c r="D14960" s="18" t="s">
        <v>205</v>
      </c>
      <c r="E14960" s="18" t="s">
        <v>3439</v>
      </c>
      <c r="F14960" s="18" t="s">
        <v>3440</v>
      </c>
      <c r="G14960" s="18">
        <v>1260</v>
      </c>
      <c r="H14960" s="18">
        <v>1.19</v>
      </c>
      <c r="I14960" s="18">
        <v>1.72</v>
      </c>
      <c r="Q14960"/>
    </row>
    <row r="14961" spans="2:17" x14ac:dyDescent="0.25">
      <c r="B14961" s="18">
        <v>2013</v>
      </c>
      <c r="C14961" s="18" t="s">
        <v>8</v>
      </c>
      <c r="D14961" s="18" t="s">
        <v>205</v>
      </c>
      <c r="E14961" s="18" t="s">
        <v>3439</v>
      </c>
      <c r="F14961" s="18" t="s">
        <v>3441</v>
      </c>
      <c r="G14961" s="18">
        <v>816</v>
      </c>
      <c r="H14961" s="18">
        <v>1.38</v>
      </c>
      <c r="I14961" s="18">
        <v>1.9</v>
      </c>
      <c r="Q14961"/>
    </row>
    <row r="14962" spans="2:17" x14ac:dyDescent="0.25">
      <c r="B14962" s="18">
        <v>2013</v>
      </c>
      <c r="C14962" s="18" t="s">
        <v>8</v>
      </c>
      <c r="D14962" s="18" t="s">
        <v>205</v>
      </c>
      <c r="E14962" s="18" t="s">
        <v>3439</v>
      </c>
      <c r="F14962" s="18" t="s">
        <v>3442</v>
      </c>
      <c r="G14962" s="18">
        <v>840</v>
      </c>
      <c r="H14962" s="18">
        <v>1.1399999999999999</v>
      </c>
      <c r="I14962" s="18">
        <v>1.61</v>
      </c>
      <c r="Q14962"/>
    </row>
    <row r="14963" spans="2:17" x14ac:dyDescent="0.25">
      <c r="B14963" s="18">
        <v>2013</v>
      </c>
      <c r="C14963" s="18" t="s">
        <v>8</v>
      </c>
      <c r="D14963" s="18" t="s">
        <v>205</v>
      </c>
      <c r="E14963" s="18" t="s">
        <v>3439</v>
      </c>
      <c r="F14963" s="18" t="s">
        <v>3443</v>
      </c>
      <c r="G14963" s="18">
        <v>1056</v>
      </c>
      <c r="H14963" s="18">
        <v>1.18</v>
      </c>
      <c r="I14963" s="18">
        <v>1.69</v>
      </c>
      <c r="Q14963"/>
    </row>
    <row r="14964" spans="2:17" x14ac:dyDescent="0.25">
      <c r="B14964" s="18">
        <v>2013</v>
      </c>
      <c r="C14964" s="18" t="s">
        <v>8</v>
      </c>
      <c r="D14964" s="18" t="s">
        <v>205</v>
      </c>
      <c r="E14964" s="18" t="s">
        <v>3439</v>
      </c>
      <c r="F14964" s="18" t="s">
        <v>3444</v>
      </c>
      <c r="G14964" s="18">
        <v>696</v>
      </c>
      <c r="H14964" s="18">
        <v>1.26</v>
      </c>
      <c r="I14964" s="18">
        <v>1.78</v>
      </c>
      <c r="Q14964"/>
    </row>
    <row r="14965" spans="2:17" x14ac:dyDescent="0.25">
      <c r="B14965" s="18">
        <v>2013</v>
      </c>
      <c r="C14965" s="18" t="s">
        <v>8</v>
      </c>
      <c r="D14965" s="18" t="s">
        <v>277</v>
      </c>
      <c r="E14965" s="18" t="s">
        <v>3445</v>
      </c>
      <c r="F14965" s="18" t="s">
        <v>3446</v>
      </c>
      <c r="G14965" s="18">
        <v>1008</v>
      </c>
      <c r="H14965" s="18">
        <v>2.99</v>
      </c>
      <c r="I14965" s="18">
        <v>3.3</v>
      </c>
      <c r="Q14965"/>
    </row>
    <row r="14966" spans="2:17" x14ac:dyDescent="0.25">
      <c r="B14966" s="18">
        <v>2013</v>
      </c>
      <c r="C14966" s="18" t="s">
        <v>8</v>
      </c>
      <c r="D14966" s="18" t="s">
        <v>277</v>
      </c>
      <c r="E14966" s="18" t="s">
        <v>3445</v>
      </c>
      <c r="F14966" s="18" t="s">
        <v>3447</v>
      </c>
      <c r="G14966" s="18">
        <v>696</v>
      </c>
      <c r="H14966" s="18">
        <v>2.68</v>
      </c>
      <c r="I14966" s="18">
        <v>3.83</v>
      </c>
      <c r="Q14966"/>
    </row>
    <row r="14967" spans="2:17" x14ac:dyDescent="0.25">
      <c r="B14967" s="18">
        <v>2013</v>
      </c>
      <c r="C14967" s="18" t="s">
        <v>8</v>
      </c>
      <c r="D14967" s="18" t="s">
        <v>277</v>
      </c>
      <c r="E14967" s="18" t="s">
        <v>3445</v>
      </c>
      <c r="F14967" s="18" t="s">
        <v>3448</v>
      </c>
      <c r="G14967" s="18">
        <v>600</v>
      </c>
      <c r="H14967" s="18">
        <v>2.92</v>
      </c>
      <c r="I14967" s="18">
        <v>3.26</v>
      </c>
      <c r="Q14967"/>
    </row>
    <row r="14968" spans="2:17" x14ac:dyDescent="0.25">
      <c r="B14968" s="18">
        <v>2013</v>
      </c>
      <c r="C14968" s="18" t="s">
        <v>8</v>
      </c>
      <c r="D14968" s="18" t="s">
        <v>277</v>
      </c>
      <c r="E14968" s="18" t="s">
        <v>3445</v>
      </c>
      <c r="F14968" s="18" t="s">
        <v>3449</v>
      </c>
      <c r="G14968" s="18">
        <v>720</v>
      </c>
      <c r="H14968" s="18">
        <v>2.71</v>
      </c>
      <c r="I14968" s="18">
        <v>3.2</v>
      </c>
      <c r="Q14968"/>
    </row>
    <row r="14969" spans="2:17" x14ac:dyDescent="0.25">
      <c r="B14969" s="18">
        <v>2013</v>
      </c>
      <c r="C14969" s="18" t="s">
        <v>8</v>
      </c>
      <c r="D14969" s="18" t="s">
        <v>277</v>
      </c>
      <c r="E14969" s="18" t="s">
        <v>3445</v>
      </c>
      <c r="F14969" s="18" t="s">
        <v>3450</v>
      </c>
      <c r="G14969" s="18">
        <v>1092</v>
      </c>
      <c r="H14969" s="18">
        <v>2.02</v>
      </c>
      <c r="I14969" s="18">
        <v>3.33</v>
      </c>
      <c r="Q14969"/>
    </row>
    <row r="14970" spans="2:17" x14ac:dyDescent="0.25">
      <c r="B14970" s="18">
        <v>2013</v>
      </c>
      <c r="C14970" s="18" t="s">
        <v>8</v>
      </c>
      <c r="D14970" s="18" t="s">
        <v>277</v>
      </c>
      <c r="E14970" s="18" t="s">
        <v>3445</v>
      </c>
      <c r="F14970" s="18" t="s">
        <v>3451</v>
      </c>
      <c r="G14970" s="18">
        <v>1200</v>
      </c>
      <c r="H14970" s="18">
        <v>2.4</v>
      </c>
      <c r="I14970" s="18">
        <v>3.31</v>
      </c>
      <c r="Q14970"/>
    </row>
    <row r="14971" spans="2:17" x14ac:dyDescent="0.25">
      <c r="B14971" s="18">
        <v>2013</v>
      </c>
      <c r="C14971" s="18" t="s">
        <v>8</v>
      </c>
      <c r="D14971" s="18" t="s">
        <v>277</v>
      </c>
      <c r="E14971" s="18" t="s">
        <v>3445</v>
      </c>
      <c r="F14971" s="18" t="s">
        <v>3452</v>
      </c>
      <c r="G14971" s="18">
        <v>888</v>
      </c>
      <c r="H14971" s="18">
        <v>2.69</v>
      </c>
      <c r="I14971" s="18">
        <v>3.45</v>
      </c>
      <c r="Q14971"/>
    </row>
    <row r="14972" spans="2:17" x14ac:dyDescent="0.25">
      <c r="B14972" s="18">
        <v>2013</v>
      </c>
      <c r="C14972" s="18" t="s">
        <v>8</v>
      </c>
      <c r="D14972" s="18" t="s">
        <v>277</v>
      </c>
      <c r="E14972" s="18" t="s">
        <v>3445</v>
      </c>
      <c r="F14972" s="18" t="s">
        <v>3453</v>
      </c>
      <c r="G14972" s="18">
        <v>684</v>
      </c>
      <c r="H14972" s="18">
        <v>2.42</v>
      </c>
      <c r="I14972" s="18">
        <v>3.52</v>
      </c>
      <c r="Q14972"/>
    </row>
    <row r="14973" spans="2:17" x14ac:dyDescent="0.25">
      <c r="B14973" s="18">
        <v>2013</v>
      </c>
      <c r="C14973" s="18" t="s">
        <v>8</v>
      </c>
      <c r="D14973" s="18" t="s">
        <v>277</v>
      </c>
      <c r="E14973" s="18" t="s">
        <v>3445</v>
      </c>
      <c r="F14973" s="18" t="s">
        <v>3454</v>
      </c>
      <c r="G14973" s="18">
        <v>660</v>
      </c>
      <c r="H14973" s="18">
        <v>2.23</v>
      </c>
      <c r="I14973" s="18">
        <v>3.52</v>
      </c>
      <c r="Q14973"/>
    </row>
    <row r="14974" spans="2:17" x14ac:dyDescent="0.25">
      <c r="B14974" s="18">
        <v>2013</v>
      </c>
      <c r="C14974" s="18" t="s">
        <v>8</v>
      </c>
      <c r="D14974" s="18" t="s">
        <v>277</v>
      </c>
      <c r="E14974" s="18" t="s">
        <v>3445</v>
      </c>
      <c r="F14974" s="18" t="s">
        <v>3455</v>
      </c>
      <c r="G14974" s="18">
        <v>1068</v>
      </c>
      <c r="H14974" s="18">
        <v>2.0299999999999998</v>
      </c>
      <c r="I14974" s="18">
        <v>3.92</v>
      </c>
      <c r="Q14974"/>
    </row>
    <row r="14975" spans="2:17" x14ac:dyDescent="0.25">
      <c r="B14975" s="18">
        <v>2013</v>
      </c>
      <c r="C14975" s="18" t="s">
        <v>8</v>
      </c>
      <c r="D14975" s="18" t="s">
        <v>277</v>
      </c>
      <c r="E14975" s="18" t="s">
        <v>3445</v>
      </c>
      <c r="F14975" s="18" t="s">
        <v>3456</v>
      </c>
      <c r="G14975" s="18">
        <v>732</v>
      </c>
      <c r="H14975" s="18">
        <v>2.61</v>
      </c>
      <c r="I14975" s="18">
        <v>3.69</v>
      </c>
      <c r="Q14975"/>
    </row>
    <row r="14976" spans="2:17" x14ac:dyDescent="0.25">
      <c r="B14976" s="18">
        <v>2013</v>
      </c>
      <c r="C14976" s="18" t="s">
        <v>8</v>
      </c>
      <c r="D14976" s="18" t="s">
        <v>277</v>
      </c>
      <c r="E14976" s="18" t="s">
        <v>3445</v>
      </c>
      <c r="F14976" s="18" t="s">
        <v>3457</v>
      </c>
      <c r="G14976" s="18">
        <v>816</v>
      </c>
      <c r="H14976" s="18">
        <v>2.4900000000000002</v>
      </c>
      <c r="I14976" s="18">
        <v>3.44</v>
      </c>
      <c r="Q14976"/>
    </row>
    <row r="14977" spans="2:17" x14ac:dyDescent="0.25">
      <c r="B14977" s="18">
        <v>2013</v>
      </c>
      <c r="C14977" s="18" t="s">
        <v>8</v>
      </c>
      <c r="D14977" s="18" t="s">
        <v>277</v>
      </c>
      <c r="E14977" s="18" t="s">
        <v>3445</v>
      </c>
      <c r="F14977" s="18" t="s">
        <v>3458</v>
      </c>
      <c r="G14977" s="18">
        <v>828</v>
      </c>
      <c r="H14977" s="18">
        <v>2.5099999999999998</v>
      </c>
      <c r="I14977" s="18">
        <v>3.64</v>
      </c>
      <c r="Q14977"/>
    </row>
    <row r="14978" spans="2:17" x14ac:dyDescent="0.25">
      <c r="B14978" s="18">
        <v>2013</v>
      </c>
      <c r="C14978" s="18" t="s">
        <v>8</v>
      </c>
      <c r="D14978" s="18" t="s">
        <v>277</v>
      </c>
      <c r="E14978" s="18" t="s">
        <v>3445</v>
      </c>
      <c r="F14978" s="18" t="s">
        <v>3459</v>
      </c>
      <c r="G14978" s="18">
        <v>1020</v>
      </c>
      <c r="H14978" s="18">
        <v>2.5</v>
      </c>
      <c r="I14978" s="18">
        <v>3.22</v>
      </c>
      <c r="Q14978"/>
    </row>
    <row r="14979" spans="2:17" x14ac:dyDescent="0.25">
      <c r="B14979" s="18">
        <v>2013</v>
      </c>
      <c r="C14979" s="18" t="s">
        <v>8</v>
      </c>
      <c r="D14979" s="18" t="s">
        <v>277</v>
      </c>
      <c r="E14979" s="18" t="s">
        <v>3445</v>
      </c>
      <c r="F14979" s="18" t="s">
        <v>3460</v>
      </c>
      <c r="G14979" s="18">
        <v>720</v>
      </c>
      <c r="H14979" s="18">
        <v>2.2400000000000002</v>
      </c>
      <c r="I14979" s="18">
        <v>3.8</v>
      </c>
      <c r="Q14979"/>
    </row>
    <row r="14980" spans="2:17" x14ac:dyDescent="0.25">
      <c r="B14980" s="18">
        <v>2013</v>
      </c>
      <c r="C14980" s="18" t="s">
        <v>8</v>
      </c>
      <c r="D14980" s="18" t="s">
        <v>277</v>
      </c>
      <c r="E14980" s="18" t="s">
        <v>3445</v>
      </c>
      <c r="F14980" s="18" t="s">
        <v>3461</v>
      </c>
      <c r="G14980" s="18">
        <v>720</v>
      </c>
      <c r="H14980" s="18">
        <v>2.85</v>
      </c>
      <c r="I14980" s="18">
        <v>3.53</v>
      </c>
      <c r="Q14980"/>
    </row>
    <row r="14981" spans="2:17" x14ac:dyDescent="0.25">
      <c r="B14981" s="18">
        <v>2013</v>
      </c>
      <c r="C14981" s="18" t="s">
        <v>8</v>
      </c>
      <c r="D14981" s="18" t="s">
        <v>277</v>
      </c>
      <c r="E14981" s="18" t="s">
        <v>3445</v>
      </c>
      <c r="F14981" s="18" t="s">
        <v>3462</v>
      </c>
      <c r="G14981" s="18">
        <v>768</v>
      </c>
      <c r="H14981" s="18">
        <v>2.09</v>
      </c>
      <c r="I14981" s="18">
        <v>4</v>
      </c>
      <c r="Q14981"/>
    </row>
    <row r="14982" spans="2:17" x14ac:dyDescent="0.25">
      <c r="B14982" s="18">
        <v>2013</v>
      </c>
      <c r="C14982" s="18" t="s">
        <v>8</v>
      </c>
      <c r="D14982" s="18" t="s">
        <v>277</v>
      </c>
      <c r="E14982" s="18" t="s">
        <v>3445</v>
      </c>
      <c r="F14982" s="18" t="s">
        <v>3463</v>
      </c>
      <c r="G14982" s="18">
        <v>960</v>
      </c>
      <c r="H14982" s="18">
        <v>2.27</v>
      </c>
      <c r="I14982" s="18">
        <v>3.91</v>
      </c>
      <c r="Q14982"/>
    </row>
    <row r="14983" spans="2:17" x14ac:dyDescent="0.25">
      <c r="B14983" s="18">
        <v>2013</v>
      </c>
      <c r="C14983" s="18" t="s">
        <v>8</v>
      </c>
      <c r="D14983" s="18" t="s">
        <v>277</v>
      </c>
      <c r="E14983" s="18" t="s">
        <v>3445</v>
      </c>
      <c r="F14983" s="18" t="s">
        <v>3464</v>
      </c>
      <c r="G14983" s="18">
        <v>840</v>
      </c>
      <c r="H14983" s="18">
        <v>2.67</v>
      </c>
      <c r="I14983" s="18">
        <v>3.84</v>
      </c>
      <c r="Q14983"/>
    </row>
    <row r="14984" spans="2:17" x14ac:dyDescent="0.25">
      <c r="B14984" s="18">
        <v>2013</v>
      </c>
      <c r="C14984" s="18" t="s">
        <v>8</v>
      </c>
      <c r="D14984" s="18" t="s">
        <v>277</v>
      </c>
      <c r="E14984" s="18" t="s">
        <v>3445</v>
      </c>
      <c r="F14984" s="18" t="s">
        <v>3465</v>
      </c>
      <c r="G14984" s="18">
        <v>1164</v>
      </c>
      <c r="H14984" s="18">
        <v>2.36</v>
      </c>
      <c r="I14984" s="18">
        <v>3.57</v>
      </c>
      <c r="Q14984"/>
    </row>
    <row r="14985" spans="2:17" x14ac:dyDescent="0.25">
      <c r="B14985" s="18">
        <v>2013</v>
      </c>
      <c r="C14985" s="18" t="s">
        <v>8</v>
      </c>
      <c r="D14985" s="18" t="s">
        <v>277</v>
      </c>
      <c r="E14985" s="18" t="s">
        <v>3445</v>
      </c>
      <c r="F14985" s="18" t="s">
        <v>3466</v>
      </c>
      <c r="G14985" s="18">
        <v>996</v>
      </c>
      <c r="H14985" s="18">
        <v>2.83</v>
      </c>
      <c r="I14985" s="18">
        <v>3.51</v>
      </c>
      <c r="Q14985"/>
    </row>
    <row r="14986" spans="2:17" x14ac:dyDescent="0.25">
      <c r="B14986" s="18">
        <v>2013</v>
      </c>
      <c r="C14986" s="18" t="s">
        <v>8</v>
      </c>
      <c r="D14986" s="18" t="s">
        <v>277</v>
      </c>
      <c r="E14986" s="18" t="s">
        <v>3445</v>
      </c>
      <c r="F14986" s="18" t="s">
        <v>3467</v>
      </c>
      <c r="G14986" s="18">
        <v>1056</v>
      </c>
      <c r="H14986" s="18">
        <v>2.79</v>
      </c>
      <c r="I14986" s="18">
        <v>3.74</v>
      </c>
      <c r="Q14986"/>
    </row>
    <row r="14987" spans="2:17" x14ac:dyDescent="0.25">
      <c r="B14987" s="18">
        <v>2013</v>
      </c>
      <c r="C14987" s="18" t="s">
        <v>8</v>
      </c>
      <c r="D14987" s="18" t="s">
        <v>277</v>
      </c>
      <c r="E14987" s="18" t="s">
        <v>3445</v>
      </c>
      <c r="F14987" s="18" t="s">
        <v>3468</v>
      </c>
      <c r="G14987" s="18">
        <v>624</v>
      </c>
      <c r="H14987" s="18">
        <v>2.96</v>
      </c>
      <c r="I14987" s="18">
        <v>3.38</v>
      </c>
      <c r="Q14987"/>
    </row>
    <row r="14988" spans="2:17" x14ac:dyDescent="0.25">
      <c r="B14988" s="18">
        <v>2013</v>
      </c>
      <c r="C14988" s="18" t="s">
        <v>8</v>
      </c>
      <c r="D14988" s="18" t="s">
        <v>277</v>
      </c>
      <c r="E14988" s="18" t="s">
        <v>3445</v>
      </c>
      <c r="F14988" s="18" t="s">
        <v>3469</v>
      </c>
      <c r="G14988" s="18">
        <v>720</v>
      </c>
      <c r="H14988" s="18">
        <v>2.79</v>
      </c>
      <c r="I14988" s="18">
        <v>3.76</v>
      </c>
      <c r="Q14988"/>
    </row>
    <row r="14989" spans="2:17" x14ac:dyDescent="0.25">
      <c r="B14989" s="18">
        <v>2013</v>
      </c>
      <c r="C14989" s="18" t="s">
        <v>8</v>
      </c>
      <c r="D14989" s="18" t="s">
        <v>277</v>
      </c>
      <c r="E14989" s="18" t="s">
        <v>3445</v>
      </c>
      <c r="F14989" s="18" t="s">
        <v>3470</v>
      </c>
      <c r="G14989" s="18">
        <v>756</v>
      </c>
      <c r="H14989" s="18">
        <v>2.5299999999999998</v>
      </c>
      <c r="I14989" s="18">
        <v>3.95</v>
      </c>
      <c r="Q14989"/>
    </row>
    <row r="14990" spans="2:17" x14ac:dyDescent="0.25">
      <c r="B14990" s="18">
        <v>2013</v>
      </c>
      <c r="C14990" s="18" t="s">
        <v>8</v>
      </c>
      <c r="D14990" s="18" t="s">
        <v>277</v>
      </c>
      <c r="E14990" s="18" t="s">
        <v>3445</v>
      </c>
      <c r="F14990" s="18" t="s">
        <v>3471</v>
      </c>
      <c r="G14990" s="18">
        <v>984</v>
      </c>
      <c r="H14990" s="18">
        <v>2.77</v>
      </c>
      <c r="I14990" s="18">
        <v>3.28</v>
      </c>
      <c r="Q14990"/>
    </row>
    <row r="14991" spans="2:17" x14ac:dyDescent="0.25">
      <c r="B14991" s="18">
        <v>2013</v>
      </c>
      <c r="C14991" s="18" t="s">
        <v>8</v>
      </c>
      <c r="D14991" s="18" t="s">
        <v>277</v>
      </c>
      <c r="E14991" s="18" t="s">
        <v>3445</v>
      </c>
      <c r="F14991" s="18" t="s">
        <v>3472</v>
      </c>
      <c r="G14991" s="18">
        <v>684</v>
      </c>
      <c r="H14991" s="18">
        <v>2.1</v>
      </c>
      <c r="I14991" s="18">
        <v>3.99</v>
      </c>
      <c r="Q14991"/>
    </row>
    <row r="14992" spans="2:17" x14ac:dyDescent="0.25">
      <c r="B14992" s="18">
        <v>2013</v>
      </c>
      <c r="C14992" s="18" t="s">
        <v>8</v>
      </c>
      <c r="D14992" s="18" t="s">
        <v>277</v>
      </c>
      <c r="E14992" s="18" t="s">
        <v>3445</v>
      </c>
      <c r="F14992" s="18" t="s">
        <v>3473</v>
      </c>
      <c r="G14992" s="18">
        <v>1008</v>
      </c>
      <c r="H14992" s="18">
        <v>2.7</v>
      </c>
      <c r="I14992" s="18">
        <v>3.42</v>
      </c>
      <c r="Q14992"/>
    </row>
    <row r="14993" spans="2:17" x14ac:dyDescent="0.25">
      <c r="B14993" s="18">
        <v>2013</v>
      </c>
      <c r="C14993" s="18" t="s">
        <v>8</v>
      </c>
      <c r="D14993" s="18" t="s">
        <v>277</v>
      </c>
      <c r="E14993" s="18" t="s">
        <v>3445</v>
      </c>
      <c r="F14993" s="18" t="s">
        <v>3474</v>
      </c>
      <c r="G14993" s="18">
        <v>1116</v>
      </c>
      <c r="H14993" s="18">
        <v>2.34</v>
      </c>
      <c r="I14993" s="18">
        <v>3.75</v>
      </c>
      <c r="Q14993"/>
    </row>
    <row r="14994" spans="2:17" x14ac:dyDescent="0.25">
      <c r="B14994" s="18">
        <v>2013</v>
      </c>
      <c r="C14994" s="18" t="s">
        <v>8</v>
      </c>
      <c r="D14994" s="18" t="s">
        <v>277</v>
      </c>
      <c r="E14994" s="18" t="s">
        <v>3445</v>
      </c>
      <c r="F14994" s="18" t="s">
        <v>3475</v>
      </c>
      <c r="G14994" s="18">
        <v>672</v>
      </c>
      <c r="H14994" s="18">
        <v>2.62</v>
      </c>
      <c r="I14994" s="18">
        <v>3.56</v>
      </c>
      <c r="Q14994"/>
    </row>
    <row r="14995" spans="2:17" x14ac:dyDescent="0.25">
      <c r="B14995" s="18">
        <v>2013</v>
      </c>
      <c r="C14995" s="18" t="s">
        <v>8</v>
      </c>
      <c r="D14995" s="18" t="s">
        <v>277</v>
      </c>
      <c r="E14995" s="18" t="s">
        <v>3445</v>
      </c>
      <c r="F14995" s="18" t="s">
        <v>3476</v>
      </c>
      <c r="G14995" s="18">
        <v>756</v>
      </c>
      <c r="H14995" s="18">
        <v>2.87</v>
      </c>
      <c r="I14995" s="18">
        <v>3.67</v>
      </c>
      <c r="Q14995"/>
    </row>
    <row r="14996" spans="2:17" x14ac:dyDescent="0.25">
      <c r="B14996" s="18">
        <v>2013</v>
      </c>
      <c r="C14996" s="18" t="s">
        <v>8</v>
      </c>
      <c r="D14996" s="18" t="s">
        <v>277</v>
      </c>
      <c r="E14996" s="18" t="s">
        <v>3445</v>
      </c>
      <c r="F14996" s="18" t="s">
        <v>3477</v>
      </c>
      <c r="G14996" s="18">
        <v>936</v>
      </c>
      <c r="H14996" s="18">
        <v>2.1</v>
      </c>
      <c r="I14996" s="18">
        <v>3.79</v>
      </c>
      <c r="Q14996"/>
    </row>
    <row r="14997" spans="2:17" x14ac:dyDescent="0.25">
      <c r="B14997" s="18">
        <v>2013</v>
      </c>
      <c r="C14997" s="18" t="s">
        <v>8</v>
      </c>
      <c r="D14997" s="18" t="s">
        <v>277</v>
      </c>
      <c r="E14997" s="18" t="s">
        <v>3445</v>
      </c>
      <c r="F14997" s="18" t="s">
        <v>3478</v>
      </c>
      <c r="G14997" s="18">
        <v>1092</v>
      </c>
      <c r="H14997" s="18">
        <v>2.4300000000000002</v>
      </c>
      <c r="I14997" s="18">
        <v>3.86</v>
      </c>
      <c r="Q14997"/>
    </row>
    <row r="14998" spans="2:17" x14ac:dyDescent="0.25">
      <c r="B14998" s="18">
        <v>2013</v>
      </c>
      <c r="C14998" s="18" t="s">
        <v>8</v>
      </c>
      <c r="D14998" s="18" t="s">
        <v>277</v>
      </c>
      <c r="E14998" s="18" t="s">
        <v>3445</v>
      </c>
      <c r="F14998" s="18" t="s">
        <v>3479</v>
      </c>
      <c r="G14998" s="18">
        <v>960</v>
      </c>
      <c r="H14998" s="18">
        <v>2.63</v>
      </c>
      <c r="I14998" s="18">
        <v>3.44</v>
      </c>
      <c r="Q14998"/>
    </row>
    <row r="14999" spans="2:17" x14ac:dyDescent="0.25">
      <c r="B14999" s="18">
        <v>2013</v>
      </c>
      <c r="C14999" s="18" t="s">
        <v>8</v>
      </c>
      <c r="D14999" s="18" t="s">
        <v>277</v>
      </c>
      <c r="E14999" s="18" t="s">
        <v>3445</v>
      </c>
      <c r="F14999" s="18" t="s">
        <v>3480</v>
      </c>
      <c r="G14999" s="18">
        <v>744</v>
      </c>
      <c r="H14999" s="18">
        <v>2.77</v>
      </c>
      <c r="I14999" s="18">
        <v>3.34</v>
      </c>
      <c r="Q14999"/>
    </row>
    <row r="15000" spans="2:17" x14ac:dyDescent="0.25">
      <c r="B15000" s="18">
        <v>2013</v>
      </c>
      <c r="C15000" s="18" t="s">
        <v>8</v>
      </c>
      <c r="D15000" s="18" t="s">
        <v>277</v>
      </c>
      <c r="E15000" s="18" t="s">
        <v>3445</v>
      </c>
      <c r="F15000" s="18" t="s">
        <v>3481</v>
      </c>
      <c r="G15000" s="18">
        <v>948</v>
      </c>
      <c r="H15000" s="18">
        <v>2.58</v>
      </c>
      <c r="I15000" s="18">
        <v>3.9</v>
      </c>
      <c r="Q15000"/>
    </row>
    <row r="15001" spans="2:17" x14ac:dyDescent="0.25">
      <c r="B15001" s="18">
        <v>2013</v>
      </c>
      <c r="C15001" s="18" t="s">
        <v>8</v>
      </c>
      <c r="D15001" s="18" t="s">
        <v>277</v>
      </c>
      <c r="E15001" s="18" t="s">
        <v>3445</v>
      </c>
      <c r="F15001" s="18" t="s">
        <v>3482</v>
      </c>
      <c r="G15001" s="18">
        <v>1200</v>
      </c>
      <c r="H15001" s="18">
        <v>2.5</v>
      </c>
      <c r="I15001" s="18">
        <v>3.45</v>
      </c>
      <c r="Q15001"/>
    </row>
    <row r="15002" spans="2:17" x14ac:dyDescent="0.25">
      <c r="B15002" s="18">
        <v>2013</v>
      </c>
      <c r="C15002" s="18" t="s">
        <v>8</v>
      </c>
      <c r="D15002" s="18" t="s">
        <v>277</v>
      </c>
      <c r="E15002" s="18" t="s">
        <v>3445</v>
      </c>
      <c r="F15002" s="18" t="s">
        <v>3483</v>
      </c>
      <c r="G15002" s="18">
        <v>660</v>
      </c>
      <c r="H15002" s="18">
        <v>2.94</v>
      </c>
      <c r="I15002" s="18">
        <v>3.5</v>
      </c>
      <c r="Q15002"/>
    </row>
    <row r="15003" spans="2:17" x14ac:dyDescent="0.25">
      <c r="B15003" s="18">
        <v>2013</v>
      </c>
      <c r="C15003" s="18" t="s">
        <v>8</v>
      </c>
      <c r="D15003" s="18" t="s">
        <v>277</v>
      </c>
      <c r="E15003" s="18" t="s">
        <v>3445</v>
      </c>
      <c r="F15003" s="18" t="s">
        <v>3484</v>
      </c>
      <c r="G15003" s="18">
        <v>924</v>
      </c>
      <c r="H15003" s="18">
        <v>2.69</v>
      </c>
      <c r="I15003" s="18">
        <v>3.63</v>
      </c>
      <c r="Q15003"/>
    </row>
    <row r="15004" spans="2:17" x14ac:dyDescent="0.25">
      <c r="B15004" s="18">
        <v>2013</v>
      </c>
      <c r="C15004" s="18" t="s">
        <v>8</v>
      </c>
      <c r="D15004" s="18" t="s">
        <v>277</v>
      </c>
      <c r="E15004" s="18" t="s">
        <v>3445</v>
      </c>
      <c r="F15004" s="18" t="s">
        <v>3485</v>
      </c>
      <c r="G15004" s="18">
        <v>600</v>
      </c>
      <c r="H15004" s="18">
        <v>2.27</v>
      </c>
      <c r="I15004" s="18">
        <v>3.6</v>
      </c>
      <c r="Q15004"/>
    </row>
    <row r="15005" spans="2:17" x14ac:dyDescent="0.25">
      <c r="B15005" s="18">
        <v>2013</v>
      </c>
      <c r="C15005" s="18" t="s">
        <v>8</v>
      </c>
      <c r="D15005" s="18" t="s">
        <v>277</v>
      </c>
      <c r="E15005" s="18" t="s">
        <v>3445</v>
      </c>
      <c r="F15005" s="18" t="s">
        <v>3486</v>
      </c>
      <c r="G15005" s="18">
        <v>612</v>
      </c>
      <c r="H15005" s="18">
        <v>2.92</v>
      </c>
      <c r="I15005" s="18">
        <v>3.34</v>
      </c>
      <c r="Q15005"/>
    </row>
    <row r="15006" spans="2:17" x14ac:dyDescent="0.25">
      <c r="B15006" s="18">
        <v>2013</v>
      </c>
      <c r="C15006" s="18" t="s">
        <v>8</v>
      </c>
      <c r="D15006" s="18" t="s">
        <v>277</v>
      </c>
      <c r="E15006" s="18" t="s">
        <v>3445</v>
      </c>
      <c r="F15006" s="18" t="s">
        <v>3487</v>
      </c>
      <c r="G15006" s="18">
        <v>792</v>
      </c>
      <c r="H15006" s="18">
        <v>2.95</v>
      </c>
      <c r="I15006" s="18">
        <v>3.57</v>
      </c>
      <c r="Q15006"/>
    </row>
    <row r="15007" spans="2:17" x14ac:dyDescent="0.25">
      <c r="B15007" s="18">
        <v>2013</v>
      </c>
      <c r="C15007" s="18" t="s">
        <v>8</v>
      </c>
      <c r="D15007" s="18" t="s">
        <v>277</v>
      </c>
      <c r="E15007" s="18" t="s">
        <v>3445</v>
      </c>
      <c r="F15007" s="18" t="s">
        <v>3488</v>
      </c>
      <c r="G15007" s="18">
        <v>888</v>
      </c>
      <c r="H15007" s="18">
        <v>2.9</v>
      </c>
      <c r="I15007" s="18">
        <v>3.61</v>
      </c>
      <c r="Q15007"/>
    </row>
    <row r="15008" spans="2:17" x14ac:dyDescent="0.25">
      <c r="B15008" s="18">
        <v>2013</v>
      </c>
      <c r="C15008" s="18" t="s">
        <v>8</v>
      </c>
      <c r="D15008" s="18" t="s">
        <v>277</v>
      </c>
      <c r="E15008" s="18" t="s">
        <v>3445</v>
      </c>
      <c r="F15008" s="18" t="s">
        <v>3489</v>
      </c>
      <c r="G15008" s="18">
        <v>684</v>
      </c>
      <c r="H15008" s="18">
        <v>2.37</v>
      </c>
      <c r="I15008" s="18">
        <v>3.69</v>
      </c>
      <c r="Q15008"/>
    </row>
    <row r="15009" spans="2:17" x14ac:dyDescent="0.25">
      <c r="B15009" s="18">
        <v>2013</v>
      </c>
      <c r="C15009" s="18" t="s">
        <v>8</v>
      </c>
      <c r="D15009" s="18" t="s">
        <v>277</v>
      </c>
      <c r="E15009" s="18" t="s">
        <v>3445</v>
      </c>
      <c r="F15009" s="18" t="s">
        <v>3490</v>
      </c>
      <c r="G15009" s="18">
        <v>1128</v>
      </c>
      <c r="H15009" s="18">
        <v>2.33</v>
      </c>
      <c r="I15009" s="18">
        <v>3.69</v>
      </c>
      <c r="Q15009"/>
    </row>
    <row r="15010" spans="2:17" x14ac:dyDescent="0.25">
      <c r="B15010" s="18">
        <v>2013</v>
      </c>
      <c r="C15010" s="18" t="s">
        <v>8</v>
      </c>
      <c r="D15010" s="18" t="s">
        <v>277</v>
      </c>
      <c r="E15010" s="18" t="s">
        <v>3445</v>
      </c>
      <c r="F15010" s="18" t="s">
        <v>3491</v>
      </c>
      <c r="G15010" s="18">
        <v>1152</v>
      </c>
      <c r="H15010" s="18">
        <v>2.4300000000000002</v>
      </c>
      <c r="I15010" s="18">
        <v>3.94</v>
      </c>
      <c r="Q15010"/>
    </row>
    <row r="15011" spans="2:17" x14ac:dyDescent="0.25">
      <c r="B15011" s="18">
        <v>2013</v>
      </c>
      <c r="C15011" s="18" t="s">
        <v>8</v>
      </c>
      <c r="D15011" s="18" t="s">
        <v>277</v>
      </c>
      <c r="E15011" s="18" t="s">
        <v>3445</v>
      </c>
      <c r="F15011" s="18" t="s">
        <v>3492</v>
      </c>
      <c r="G15011" s="18">
        <v>972</v>
      </c>
      <c r="H15011" s="18">
        <v>2.91</v>
      </c>
      <c r="I15011" s="18">
        <v>3.96</v>
      </c>
      <c r="Q15011"/>
    </row>
    <row r="15012" spans="2:17" x14ac:dyDescent="0.25">
      <c r="B15012" s="18">
        <v>2013</v>
      </c>
      <c r="C15012" s="18" t="s">
        <v>8</v>
      </c>
      <c r="D15012" s="18" t="s">
        <v>277</v>
      </c>
      <c r="E15012" s="18" t="s">
        <v>3445</v>
      </c>
      <c r="F15012" s="18" t="s">
        <v>3493</v>
      </c>
      <c r="G15012" s="18">
        <v>624</v>
      </c>
      <c r="H15012" s="18">
        <v>2.92</v>
      </c>
      <c r="I15012" s="18">
        <v>3.26</v>
      </c>
      <c r="Q15012"/>
    </row>
    <row r="15013" spans="2:17" x14ac:dyDescent="0.25">
      <c r="B15013" s="18">
        <v>2013</v>
      </c>
      <c r="C15013" s="18" t="s">
        <v>8</v>
      </c>
      <c r="D15013" s="18" t="s">
        <v>277</v>
      </c>
      <c r="E15013" s="18" t="s">
        <v>3445</v>
      </c>
      <c r="F15013" s="18" t="s">
        <v>3494</v>
      </c>
      <c r="G15013" s="18">
        <v>912</v>
      </c>
      <c r="H15013" s="18">
        <v>2.1800000000000002</v>
      </c>
      <c r="I15013" s="18">
        <v>3.4</v>
      </c>
      <c r="Q15013"/>
    </row>
    <row r="15014" spans="2:17" x14ac:dyDescent="0.25">
      <c r="B15014" s="18">
        <v>2013</v>
      </c>
      <c r="C15014" s="18" t="s">
        <v>8</v>
      </c>
      <c r="D15014" s="18" t="s">
        <v>277</v>
      </c>
      <c r="E15014" s="18" t="s">
        <v>3445</v>
      </c>
      <c r="F15014" s="18" t="s">
        <v>3495</v>
      </c>
      <c r="G15014" s="18">
        <v>852</v>
      </c>
      <c r="H15014" s="18">
        <v>2.81</v>
      </c>
      <c r="I15014" s="18">
        <v>3.85</v>
      </c>
      <c r="Q15014"/>
    </row>
    <row r="15015" spans="2:17" x14ac:dyDescent="0.25">
      <c r="B15015" s="18">
        <v>2013</v>
      </c>
      <c r="C15015" s="18" t="s">
        <v>8</v>
      </c>
      <c r="D15015" s="18" t="s">
        <v>277</v>
      </c>
      <c r="E15015" s="18" t="s">
        <v>3445</v>
      </c>
      <c r="F15015" s="18" t="s">
        <v>3496</v>
      </c>
      <c r="G15015" s="18">
        <v>912</v>
      </c>
      <c r="H15015" s="18">
        <v>2.5</v>
      </c>
      <c r="I15015" s="18">
        <v>3.28</v>
      </c>
      <c r="Q15015"/>
    </row>
    <row r="15016" spans="2:17" x14ac:dyDescent="0.25">
      <c r="B15016" s="18">
        <v>2013</v>
      </c>
      <c r="C15016" s="18" t="s">
        <v>8</v>
      </c>
      <c r="D15016" s="18" t="s">
        <v>277</v>
      </c>
      <c r="E15016" s="18" t="s">
        <v>3445</v>
      </c>
      <c r="F15016" s="18" t="s">
        <v>3497</v>
      </c>
      <c r="G15016" s="18">
        <v>888</v>
      </c>
      <c r="H15016" s="18">
        <v>2.56</v>
      </c>
      <c r="I15016" s="18">
        <v>3.36</v>
      </c>
      <c r="Q15016"/>
    </row>
    <row r="15017" spans="2:17" x14ac:dyDescent="0.25">
      <c r="B15017" s="18">
        <v>2013</v>
      </c>
      <c r="C15017" s="18" t="s">
        <v>8</v>
      </c>
      <c r="D15017" s="18" t="s">
        <v>277</v>
      </c>
      <c r="E15017" s="18" t="s">
        <v>3445</v>
      </c>
      <c r="F15017" s="18" t="s">
        <v>3498</v>
      </c>
      <c r="G15017" s="18">
        <v>792</v>
      </c>
      <c r="H15017" s="18">
        <v>2.64</v>
      </c>
      <c r="I15017" s="18">
        <v>3.43</v>
      </c>
      <c r="Q15017"/>
    </row>
    <row r="15018" spans="2:17" x14ac:dyDescent="0.25">
      <c r="B15018" s="18">
        <v>2013</v>
      </c>
      <c r="C15018" s="18" t="s">
        <v>8</v>
      </c>
      <c r="D15018" s="18" t="s">
        <v>277</v>
      </c>
      <c r="E15018" s="18" t="s">
        <v>3445</v>
      </c>
      <c r="F15018" s="18" t="s">
        <v>3499</v>
      </c>
      <c r="G15018" s="18">
        <v>720</v>
      </c>
      <c r="H15018" s="18">
        <v>2.67</v>
      </c>
      <c r="I15018" s="18">
        <v>3.73</v>
      </c>
      <c r="Q15018"/>
    </row>
    <row r="15019" spans="2:17" x14ac:dyDescent="0.25">
      <c r="B15019" s="18">
        <v>2013</v>
      </c>
      <c r="C15019" s="18" t="s">
        <v>8</v>
      </c>
      <c r="D15019" s="18" t="s">
        <v>277</v>
      </c>
      <c r="E15019" s="18" t="s">
        <v>3445</v>
      </c>
      <c r="F15019" s="18" t="s">
        <v>3500</v>
      </c>
      <c r="G15019" s="18">
        <v>768</v>
      </c>
      <c r="H15019" s="18">
        <v>2.84</v>
      </c>
      <c r="I15019" s="18">
        <v>3.47</v>
      </c>
      <c r="Q15019"/>
    </row>
    <row r="15020" spans="2:17" x14ac:dyDescent="0.25">
      <c r="B15020" s="18">
        <v>2013</v>
      </c>
      <c r="C15020" s="18" t="s">
        <v>8</v>
      </c>
      <c r="D15020" s="18" t="s">
        <v>277</v>
      </c>
      <c r="E15020" s="18" t="s">
        <v>3445</v>
      </c>
      <c r="F15020" s="18" t="s">
        <v>3501</v>
      </c>
      <c r="G15020" s="18">
        <v>636</v>
      </c>
      <c r="H15020" s="18">
        <v>2.64</v>
      </c>
      <c r="I15020" s="18">
        <v>3.88</v>
      </c>
      <c r="Q15020"/>
    </row>
    <row r="15021" spans="2:17" x14ac:dyDescent="0.25">
      <c r="B15021" s="18">
        <v>2013</v>
      </c>
      <c r="C15021" s="18" t="s">
        <v>8</v>
      </c>
      <c r="D15021" s="18" t="s">
        <v>277</v>
      </c>
      <c r="E15021" s="18" t="s">
        <v>3445</v>
      </c>
      <c r="F15021" s="18" t="s">
        <v>3502</v>
      </c>
      <c r="G15021" s="18">
        <v>852</v>
      </c>
      <c r="H15021" s="18">
        <v>3</v>
      </c>
      <c r="I15021" s="18">
        <v>3.71</v>
      </c>
      <c r="Q15021"/>
    </row>
    <row r="15022" spans="2:17" x14ac:dyDescent="0.25">
      <c r="B15022" s="18">
        <v>2013</v>
      </c>
      <c r="C15022" s="18" t="s">
        <v>8</v>
      </c>
      <c r="D15022" s="18" t="s">
        <v>277</v>
      </c>
      <c r="E15022" s="18" t="s">
        <v>3445</v>
      </c>
      <c r="F15022" s="18" t="s">
        <v>3503</v>
      </c>
      <c r="G15022" s="18">
        <v>804</v>
      </c>
      <c r="H15022" s="18">
        <v>2.71</v>
      </c>
      <c r="I15022" s="18">
        <v>3.26</v>
      </c>
      <c r="Q15022"/>
    </row>
    <row r="15023" spans="2:17" x14ac:dyDescent="0.25">
      <c r="B15023" s="18">
        <v>2013</v>
      </c>
      <c r="C15023" s="18" t="s">
        <v>8</v>
      </c>
      <c r="D15023" s="18" t="s">
        <v>277</v>
      </c>
      <c r="E15023" s="18" t="s">
        <v>3445</v>
      </c>
      <c r="F15023" s="18" t="s">
        <v>3504</v>
      </c>
      <c r="G15023" s="18">
        <v>636</v>
      </c>
      <c r="H15023" s="18">
        <v>2.8</v>
      </c>
      <c r="I15023" s="18">
        <v>3.35</v>
      </c>
      <c r="Q15023"/>
    </row>
    <row r="15024" spans="2:17" x14ac:dyDescent="0.25">
      <c r="B15024" s="18">
        <v>2013</v>
      </c>
      <c r="C15024" s="18" t="s">
        <v>8</v>
      </c>
      <c r="D15024" s="18" t="s">
        <v>277</v>
      </c>
      <c r="E15024" s="18" t="s">
        <v>3445</v>
      </c>
      <c r="F15024" s="18" t="s">
        <v>3505</v>
      </c>
      <c r="G15024" s="18">
        <v>672</v>
      </c>
      <c r="H15024" s="18">
        <v>2</v>
      </c>
      <c r="I15024" s="18">
        <v>3.45</v>
      </c>
      <c r="Q15024"/>
    </row>
    <row r="15025" spans="2:17" x14ac:dyDescent="0.25">
      <c r="B15025" s="18">
        <v>2013</v>
      </c>
      <c r="C15025" s="18" t="s">
        <v>8</v>
      </c>
      <c r="D15025" s="18" t="s">
        <v>277</v>
      </c>
      <c r="E15025" s="18" t="s">
        <v>3445</v>
      </c>
      <c r="F15025" s="18" t="s">
        <v>3506</v>
      </c>
      <c r="G15025" s="18">
        <v>1116</v>
      </c>
      <c r="H15025" s="18">
        <v>2.76</v>
      </c>
      <c r="I15025" s="18">
        <v>3.6</v>
      </c>
      <c r="Q15025"/>
    </row>
    <row r="15026" spans="2:17" x14ac:dyDescent="0.25">
      <c r="B15026" s="18">
        <v>2013</v>
      </c>
      <c r="C15026" s="18" t="s">
        <v>8</v>
      </c>
      <c r="D15026" s="18" t="s">
        <v>277</v>
      </c>
      <c r="E15026" s="18" t="s">
        <v>3445</v>
      </c>
      <c r="F15026" s="18" t="s">
        <v>3507</v>
      </c>
      <c r="G15026" s="18">
        <v>996</v>
      </c>
      <c r="H15026" s="18">
        <v>2.5099999999999998</v>
      </c>
      <c r="I15026" s="18">
        <v>3.83</v>
      </c>
      <c r="Q15026"/>
    </row>
    <row r="15027" spans="2:17" x14ac:dyDescent="0.25">
      <c r="B15027" s="18">
        <v>2013</v>
      </c>
      <c r="C15027" s="18" t="s">
        <v>8</v>
      </c>
      <c r="D15027" s="18" t="s">
        <v>277</v>
      </c>
      <c r="E15027" s="18" t="s">
        <v>3445</v>
      </c>
      <c r="F15027" s="18" t="s">
        <v>3508</v>
      </c>
      <c r="G15027" s="18">
        <v>708</v>
      </c>
      <c r="H15027" s="18">
        <v>2.31</v>
      </c>
      <c r="I15027" s="18">
        <v>3.32</v>
      </c>
      <c r="Q15027"/>
    </row>
    <row r="15028" spans="2:17" x14ac:dyDescent="0.25">
      <c r="B15028" s="18">
        <v>2013</v>
      </c>
      <c r="C15028" s="18" t="s">
        <v>8</v>
      </c>
      <c r="D15028" s="18" t="s">
        <v>1347</v>
      </c>
      <c r="E15028" s="18" t="s">
        <v>3509</v>
      </c>
      <c r="F15028" s="18" t="s">
        <v>3510</v>
      </c>
      <c r="G15028" s="18">
        <v>624</v>
      </c>
      <c r="H15028" s="18">
        <v>1.92</v>
      </c>
      <c r="I15028" s="18">
        <v>2.34</v>
      </c>
      <c r="Q15028"/>
    </row>
    <row r="15029" spans="2:17" x14ac:dyDescent="0.25">
      <c r="B15029" s="18">
        <v>2013</v>
      </c>
      <c r="C15029" s="18" t="s">
        <v>8</v>
      </c>
      <c r="D15029" s="18" t="s">
        <v>1347</v>
      </c>
      <c r="E15029" s="18" t="s">
        <v>3509</v>
      </c>
      <c r="F15029" s="18" t="s">
        <v>3511</v>
      </c>
      <c r="G15029" s="18">
        <v>504</v>
      </c>
      <c r="H15029" s="18">
        <v>2.23</v>
      </c>
      <c r="I15029" s="18">
        <v>2.2200000000000002</v>
      </c>
      <c r="Q15029"/>
    </row>
    <row r="15030" spans="2:17" x14ac:dyDescent="0.25">
      <c r="B15030" s="18">
        <v>2013</v>
      </c>
      <c r="C15030" s="18" t="s">
        <v>8</v>
      </c>
      <c r="D15030" s="18" t="s">
        <v>1347</v>
      </c>
      <c r="E15030" s="18" t="s">
        <v>3509</v>
      </c>
      <c r="F15030" s="18" t="s">
        <v>3512</v>
      </c>
      <c r="G15030" s="18">
        <v>588</v>
      </c>
      <c r="H15030" s="18">
        <v>2.16</v>
      </c>
      <c r="I15030" s="18">
        <v>2.5299999999999998</v>
      </c>
      <c r="Q15030"/>
    </row>
    <row r="15031" spans="2:17" x14ac:dyDescent="0.25">
      <c r="B15031" s="18">
        <v>2013</v>
      </c>
      <c r="C15031" s="18" t="s">
        <v>8</v>
      </c>
      <c r="D15031" s="18" t="s">
        <v>1347</v>
      </c>
      <c r="E15031" s="18" t="s">
        <v>3509</v>
      </c>
      <c r="F15031" s="18" t="s">
        <v>3513</v>
      </c>
      <c r="G15031" s="18">
        <v>540</v>
      </c>
      <c r="H15031" s="18">
        <v>1.32</v>
      </c>
      <c r="I15031" s="18">
        <v>3.16</v>
      </c>
      <c r="Q15031"/>
    </row>
    <row r="15032" spans="2:17" x14ac:dyDescent="0.25">
      <c r="B15032" s="18">
        <v>2013</v>
      </c>
      <c r="C15032" s="18" t="s">
        <v>8</v>
      </c>
      <c r="D15032" s="18" t="s">
        <v>266</v>
      </c>
      <c r="E15032" s="18" t="s">
        <v>3514</v>
      </c>
      <c r="F15032" s="18" t="s">
        <v>3515</v>
      </c>
      <c r="G15032" s="18">
        <v>2448</v>
      </c>
      <c r="H15032" s="18">
        <v>2.69</v>
      </c>
      <c r="I15032" s="18">
        <v>3.86</v>
      </c>
      <c r="Q15032"/>
    </row>
    <row r="15033" spans="2:17" x14ac:dyDescent="0.25">
      <c r="B15033" s="18">
        <v>2013</v>
      </c>
      <c r="C15033" s="18" t="s">
        <v>8</v>
      </c>
      <c r="D15033" s="18" t="s">
        <v>266</v>
      </c>
      <c r="E15033" s="18" t="s">
        <v>3514</v>
      </c>
      <c r="F15033" s="18" t="s">
        <v>3516</v>
      </c>
      <c r="G15033" s="18">
        <v>2712</v>
      </c>
      <c r="H15033" s="18">
        <v>2.5</v>
      </c>
      <c r="I15033" s="18">
        <v>3.73</v>
      </c>
      <c r="Q15033"/>
    </row>
    <row r="15034" spans="2:17" x14ac:dyDescent="0.25">
      <c r="B15034" s="18">
        <v>2013</v>
      </c>
      <c r="C15034" s="18" t="s">
        <v>8</v>
      </c>
      <c r="D15034" s="18" t="s">
        <v>266</v>
      </c>
      <c r="E15034" s="18" t="s">
        <v>3514</v>
      </c>
      <c r="F15034" s="18" t="s">
        <v>3517</v>
      </c>
      <c r="G15034" s="18">
        <v>1452</v>
      </c>
      <c r="H15034" s="18">
        <v>2.33</v>
      </c>
      <c r="I15034" s="18">
        <v>3.69</v>
      </c>
      <c r="Q15034"/>
    </row>
    <row r="15035" spans="2:17" x14ac:dyDescent="0.25">
      <c r="B15035" s="18">
        <v>2013</v>
      </c>
      <c r="C15035" s="18" t="s">
        <v>8</v>
      </c>
      <c r="D15035" s="18" t="s">
        <v>266</v>
      </c>
      <c r="E15035" s="18" t="s">
        <v>3514</v>
      </c>
      <c r="F15035" s="18" t="s">
        <v>3518</v>
      </c>
      <c r="G15035" s="18">
        <v>1992</v>
      </c>
      <c r="H15035" s="18">
        <v>2.96</v>
      </c>
      <c r="I15035" s="18">
        <v>3.97</v>
      </c>
      <c r="Q15035"/>
    </row>
    <row r="15036" spans="2:17" x14ac:dyDescent="0.25">
      <c r="B15036" s="18">
        <v>2013</v>
      </c>
      <c r="C15036" s="18" t="s">
        <v>8</v>
      </c>
      <c r="D15036" s="18" t="s">
        <v>266</v>
      </c>
      <c r="E15036" s="18" t="s">
        <v>3514</v>
      </c>
      <c r="F15036" s="18" t="s">
        <v>3519</v>
      </c>
      <c r="G15036" s="18">
        <v>1272</v>
      </c>
      <c r="H15036" s="18">
        <v>2.48</v>
      </c>
      <c r="I15036" s="18">
        <v>3.63</v>
      </c>
      <c r="Q15036"/>
    </row>
    <row r="15037" spans="2:17" x14ac:dyDescent="0.25">
      <c r="B15037" s="18">
        <v>2013</v>
      </c>
      <c r="C15037" s="18" t="s">
        <v>8</v>
      </c>
      <c r="D15037" s="18" t="s">
        <v>266</v>
      </c>
      <c r="E15037" s="18" t="s">
        <v>3514</v>
      </c>
      <c r="F15037" s="18" t="s">
        <v>3520</v>
      </c>
      <c r="G15037" s="18">
        <v>2196</v>
      </c>
      <c r="H15037" s="18">
        <v>2.8</v>
      </c>
      <c r="I15037" s="18">
        <v>3.63</v>
      </c>
      <c r="Q15037"/>
    </row>
    <row r="15038" spans="2:17" x14ac:dyDescent="0.25">
      <c r="B15038" s="18">
        <v>2013</v>
      </c>
      <c r="C15038" s="18" t="s">
        <v>8</v>
      </c>
      <c r="D15038" s="18" t="s">
        <v>266</v>
      </c>
      <c r="E15038" s="18" t="s">
        <v>3514</v>
      </c>
      <c r="F15038" s="18" t="s">
        <v>3521</v>
      </c>
      <c r="G15038" s="18">
        <v>2568</v>
      </c>
      <c r="H15038" s="18">
        <v>2.39</v>
      </c>
      <c r="I15038" s="18">
        <v>3.71</v>
      </c>
      <c r="Q15038"/>
    </row>
    <row r="15039" spans="2:17" x14ac:dyDescent="0.25">
      <c r="B15039" s="18">
        <v>2013</v>
      </c>
      <c r="C15039" s="18" t="s">
        <v>8</v>
      </c>
      <c r="D15039" s="18" t="s">
        <v>266</v>
      </c>
      <c r="E15039" s="18" t="s">
        <v>3514</v>
      </c>
      <c r="F15039" s="18" t="s">
        <v>3522</v>
      </c>
      <c r="G15039" s="18">
        <v>2304</v>
      </c>
      <c r="H15039" s="18">
        <v>2.77</v>
      </c>
      <c r="I15039" s="18">
        <v>3.72</v>
      </c>
      <c r="Q15039"/>
    </row>
    <row r="15040" spans="2:17" x14ac:dyDescent="0.25">
      <c r="B15040" s="18">
        <v>2013</v>
      </c>
      <c r="C15040" s="18" t="s">
        <v>8</v>
      </c>
      <c r="D15040" s="18" t="s">
        <v>205</v>
      </c>
      <c r="E15040" s="18" t="s">
        <v>3523</v>
      </c>
      <c r="F15040" s="18" t="s">
        <v>3524</v>
      </c>
      <c r="G15040" s="18">
        <v>1128</v>
      </c>
      <c r="H15040" s="18">
        <v>1.47</v>
      </c>
      <c r="I15040" s="18">
        <v>1.75</v>
      </c>
      <c r="Q15040"/>
    </row>
    <row r="15041" spans="2:17" x14ac:dyDescent="0.25">
      <c r="B15041" s="18">
        <v>2013</v>
      </c>
      <c r="C15041" s="18" t="s">
        <v>8</v>
      </c>
      <c r="D15041" s="18" t="s">
        <v>205</v>
      </c>
      <c r="E15041" s="18" t="s">
        <v>3523</v>
      </c>
      <c r="F15041" s="18" t="s">
        <v>3525</v>
      </c>
      <c r="G15041" s="18">
        <v>1248</v>
      </c>
      <c r="H15041" s="18">
        <v>1.38</v>
      </c>
      <c r="I15041" s="18">
        <v>1.9</v>
      </c>
      <c r="Q15041"/>
    </row>
    <row r="15042" spans="2:17" x14ac:dyDescent="0.25">
      <c r="B15042" s="18">
        <v>2013</v>
      </c>
      <c r="C15042" s="18" t="s">
        <v>8</v>
      </c>
      <c r="D15042" s="18" t="s">
        <v>205</v>
      </c>
      <c r="E15042" s="18" t="s">
        <v>3523</v>
      </c>
      <c r="F15042" s="18" t="s">
        <v>3526</v>
      </c>
      <c r="G15042" s="18">
        <v>744</v>
      </c>
      <c r="H15042" s="18">
        <v>1.26</v>
      </c>
      <c r="I15042" s="18">
        <v>1.85</v>
      </c>
      <c r="Q15042"/>
    </row>
    <row r="15043" spans="2:17" x14ac:dyDescent="0.25">
      <c r="B15043" s="18">
        <v>2013</v>
      </c>
      <c r="C15043" s="18" t="s">
        <v>8</v>
      </c>
      <c r="D15043" s="18" t="s">
        <v>205</v>
      </c>
      <c r="E15043" s="18" t="s">
        <v>3523</v>
      </c>
      <c r="F15043" s="18" t="s">
        <v>3527</v>
      </c>
      <c r="G15043" s="18">
        <v>720</v>
      </c>
      <c r="H15043" s="18">
        <v>1.47</v>
      </c>
      <c r="I15043" s="18">
        <v>1.9</v>
      </c>
      <c r="Q15043"/>
    </row>
    <row r="15044" spans="2:17" x14ac:dyDescent="0.25">
      <c r="B15044" s="18">
        <v>2013</v>
      </c>
      <c r="C15044" s="18" t="s">
        <v>8</v>
      </c>
      <c r="D15044" s="18" t="s">
        <v>205</v>
      </c>
      <c r="E15044" s="18" t="s">
        <v>3523</v>
      </c>
      <c r="F15044" s="18" t="s">
        <v>3528</v>
      </c>
      <c r="G15044" s="18">
        <v>1308</v>
      </c>
      <c r="H15044" s="18">
        <v>1.37</v>
      </c>
      <c r="I15044" s="18">
        <v>1.66</v>
      </c>
      <c r="Q15044"/>
    </row>
    <row r="15045" spans="2:17" x14ac:dyDescent="0.25">
      <c r="B15045" s="18">
        <v>2013</v>
      </c>
      <c r="C15045" s="18" t="s">
        <v>8</v>
      </c>
      <c r="D15045" s="18" t="s">
        <v>205</v>
      </c>
      <c r="E15045" s="18" t="s">
        <v>3523</v>
      </c>
      <c r="F15045" s="18" t="s">
        <v>3529</v>
      </c>
      <c r="G15045" s="18">
        <v>1200</v>
      </c>
      <c r="H15045" s="18">
        <v>1.48</v>
      </c>
      <c r="I15045" s="18">
        <v>1.68</v>
      </c>
      <c r="Q15045"/>
    </row>
    <row r="15046" spans="2:17" x14ac:dyDescent="0.25">
      <c r="B15046" s="18">
        <v>2013</v>
      </c>
      <c r="C15046" s="18" t="s">
        <v>8</v>
      </c>
      <c r="D15046" s="18" t="s">
        <v>205</v>
      </c>
      <c r="E15046" s="18" t="s">
        <v>3523</v>
      </c>
      <c r="F15046" s="18" t="s">
        <v>3530</v>
      </c>
      <c r="G15046" s="18">
        <v>1200</v>
      </c>
      <c r="H15046" s="18">
        <v>1.39</v>
      </c>
      <c r="I15046" s="18">
        <v>1.64</v>
      </c>
      <c r="Q15046"/>
    </row>
    <row r="15047" spans="2:17" x14ac:dyDescent="0.25">
      <c r="B15047" s="18">
        <v>2013</v>
      </c>
      <c r="C15047" s="18" t="s">
        <v>8</v>
      </c>
      <c r="D15047" s="18" t="s">
        <v>205</v>
      </c>
      <c r="E15047" s="18" t="s">
        <v>3523</v>
      </c>
      <c r="F15047" s="18" t="s">
        <v>3531</v>
      </c>
      <c r="G15047" s="18">
        <v>1032</v>
      </c>
      <c r="H15047" s="18">
        <v>1.34</v>
      </c>
      <c r="I15047" s="18">
        <v>1.85</v>
      </c>
      <c r="Q15047"/>
    </row>
    <row r="15048" spans="2:17" x14ac:dyDescent="0.25">
      <c r="B15048" s="18">
        <v>2013</v>
      </c>
      <c r="C15048" s="18" t="s">
        <v>8</v>
      </c>
      <c r="D15048" s="18" t="s">
        <v>205</v>
      </c>
      <c r="E15048" s="18" t="s">
        <v>3523</v>
      </c>
      <c r="F15048" s="18" t="s">
        <v>3532</v>
      </c>
      <c r="G15048" s="18">
        <v>996</v>
      </c>
      <c r="H15048" s="18">
        <v>1.1000000000000001</v>
      </c>
      <c r="I15048" s="18">
        <v>1.68</v>
      </c>
      <c r="Q15048"/>
    </row>
    <row r="15049" spans="2:17" x14ac:dyDescent="0.25">
      <c r="B15049" s="18">
        <v>2013</v>
      </c>
      <c r="C15049" s="18" t="s">
        <v>8</v>
      </c>
      <c r="D15049" s="18" t="s">
        <v>1347</v>
      </c>
      <c r="E15049" s="18" t="s">
        <v>3533</v>
      </c>
      <c r="F15049" s="18" t="s">
        <v>3534</v>
      </c>
      <c r="G15049" s="18">
        <v>924</v>
      </c>
      <c r="H15049" s="18">
        <v>1.6</v>
      </c>
      <c r="I15049" s="18">
        <v>2.63</v>
      </c>
      <c r="Q15049"/>
    </row>
    <row r="15050" spans="2:17" x14ac:dyDescent="0.25">
      <c r="B15050" s="18">
        <v>2013</v>
      </c>
      <c r="C15050" s="18" t="s">
        <v>8</v>
      </c>
      <c r="D15050" s="18" t="s">
        <v>1347</v>
      </c>
      <c r="E15050" s="18" t="s">
        <v>3533</v>
      </c>
      <c r="F15050" s="18" t="s">
        <v>3535</v>
      </c>
      <c r="G15050" s="18">
        <v>684</v>
      </c>
      <c r="H15050" s="18">
        <v>2.1</v>
      </c>
      <c r="I15050" s="18">
        <v>3.22</v>
      </c>
      <c r="Q15050"/>
    </row>
    <row r="15051" spans="2:17" x14ac:dyDescent="0.25">
      <c r="B15051" s="18">
        <v>2013</v>
      </c>
      <c r="C15051" s="18" t="s">
        <v>8</v>
      </c>
      <c r="D15051" s="18" t="s">
        <v>1347</v>
      </c>
      <c r="E15051" s="18" t="s">
        <v>3533</v>
      </c>
      <c r="F15051" s="18" t="s">
        <v>3536</v>
      </c>
      <c r="G15051" s="18">
        <v>912</v>
      </c>
      <c r="H15051" s="18">
        <v>1.84</v>
      </c>
      <c r="I15051" s="18">
        <v>2.31</v>
      </c>
      <c r="Q15051"/>
    </row>
    <row r="15052" spans="2:17" x14ac:dyDescent="0.25">
      <c r="B15052" s="18">
        <v>2013</v>
      </c>
      <c r="C15052" s="18" t="s">
        <v>8</v>
      </c>
      <c r="D15052" s="18" t="s">
        <v>1347</v>
      </c>
      <c r="E15052" s="18" t="s">
        <v>3533</v>
      </c>
      <c r="F15052" s="18" t="s">
        <v>3537</v>
      </c>
      <c r="G15052" s="18">
        <v>624</v>
      </c>
      <c r="H15052" s="18">
        <v>1.45</v>
      </c>
      <c r="I15052" s="18">
        <v>2.7</v>
      </c>
      <c r="Q15052"/>
    </row>
    <row r="15053" spans="2:17" x14ac:dyDescent="0.25">
      <c r="B15053" s="18">
        <v>2013</v>
      </c>
      <c r="C15053" s="18" t="s">
        <v>8</v>
      </c>
      <c r="D15053" s="18" t="s">
        <v>1347</v>
      </c>
      <c r="E15053" s="18" t="s">
        <v>3533</v>
      </c>
      <c r="F15053" s="18" t="s">
        <v>3538</v>
      </c>
      <c r="G15053" s="18">
        <v>1128</v>
      </c>
      <c r="H15053" s="18">
        <v>1.54</v>
      </c>
      <c r="I15053" s="18">
        <v>3.42</v>
      </c>
      <c r="Q15053"/>
    </row>
    <row r="15054" spans="2:17" x14ac:dyDescent="0.25">
      <c r="B15054" s="18">
        <v>2013</v>
      </c>
      <c r="C15054" s="18" t="s">
        <v>8</v>
      </c>
      <c r="D15054" s="18" t="s">
        <v>1347</v>
      </c>
      <c r="E15054" s="18" t="s">
        <v>3533</v>
      </c>
      <c r="F15054" s="18" t="s">
        <v>3539</v>
      </c>
      <c r="G15054" s="18">
        <v>588</v>
      </c>
      <c r="H15054" s="18">
        <v>1.87</v>
      </c>
      <c r="I15054" s="18">
        <v>2.4</v>
      </c>
      <c r="Q15054"/>
    </row>
    <row r="15055" spans="2:17" x14ac:dyDescent="0.25">
      <c r="B15055" s="18">
        <v>2013</v>
      </c>
      <c r="C15055" s="18" t="s">
        <v>8</v>
      </c>
      <c r="D15055" s="18" t="s">
        <v>1347</v>
      </c>
      <c r="E15055" s="18" t="s">
        <v>3533</v>
      </c>
      <c r="F15055" s="18" t="s">
        <v>3540</v>
      </c>
      <c r="G15055" s="18">
        <v>468</v>
      </c>
      <c r="H15055" s="18">
        <v>2.04</v>
      </c>
      <c r="I15055" s="18">
        <v>3.06</v>
      </c>
      <c r="Q15055"/>
    </row>
    <row r="15056" spans="2:17" x14ac:dyDescent="0.25">
      <c r="B15056" s="18">
        <v>2013</v>
      </c>
      <c r="C15056" s="18" t="s">
        <v>8</v>
      </c>
      <c r="D15056" s="18" t="s">
        <v>1347</v>
      </c>
      <c r="E15056" s="18" t="s">
        <v>3533</v>
      </c>
      <c r="F15056" s="18" t="s">
        <v>3541</v>
      </c>
      <c r="G15056" s="18">
        <v>372</v>
      </c>
      <c r="H15056" s="18">
        <v>1.38</v>
      </c>
      <c r="I15056" s="18">
        <v>2.71</v>
      </c>
      <c r="Q15056"/>
    </row>
    <row r="15057" spans="2:17" x14ac:dyDescent="0.25">
      <c r="B15057" s="18">
        <v>2013</v>
      </c>
      <c r="C15057" s="18" t="s">
        <v>8</v>
      </c>
      <c r="D15057" s="18" t="s">
        <v>1347</v>
      </c>
      <c r="E15057" s="18" t="s">
        <v>3533</v>
      </c>
      <c r="F15057" s="18" t="s">
        <v>3542</v>
      </c>
      <c r="G15057" s="18">
        <v>744</v>
      </c>
      <c r="H15057" s="18">
        <v>1.63</v>
      </c>
      <c r="I15057" s="18">
        <v>2.57</v>
      </c>
      <c r="Q15057"/>
    </row>
    <row r="15058" spans="2:17" x14ac:dyDescent="0.25">
      <c r="B15058" s="18">
        <v>2013</v>
      </c>
      <c r="C15058" s="18" t="s">
        <v>8</v>
      </c>
      <c r="D15058" s="18" t="s">
        <v>1347</v>
      </c>
      <c r="E15058" s="18" t="s">
        <v>3533</v>
      </c>
      <c r="F15058" s="18" t="s">
        <v>3543</v>
      </c>
      <c r="G15058" s="18">
        <v>408</v>
      </c>
      <c r="H15058" s="18">
        <v>1.9</v>
      </c>
      <c r="I15058" s="18">
        <v>3.48</v>
      </c>
      <c r="Q15058"/>
    </row>
    <row r="15059" spans="2:17" x14ac:dyDescent="0.25">
      <c r="B15059" s="18">
        <v>2013</v>
      </c>
      <c r="C15059" s="18" t="s">
        <v>8</v>
      </c>
      <c r="D15059" s="18" t="s">
        <v>1347</v>
      </c>
      <c r="E15059" s="18" t="s">
        <v>3533</v>
      </c>
      <c r="F15059" s="18" t="s">
        <v>3544</v>
      </c>
      <c r="G15059" s="18">
        <v>864</v>
      </c>
      <c r="H15059" s="18">
        <v>2.12</v>
      </c>
      <c r="I15059" s="18">
        <v>2.46</v>
      </c>
      <c r="Q15059"/>
    </row>
    <row r="15060" spans="2:17" x14ac:dyDescent="0.25">
      <c r="B15060" s="18">
        <v>2013</v>
      </c>
      <c r="C15060" s="18" t="s">
        <v>8</v>
      </c>
      <c r="D15060" s="18" t="s">
        <v>1347</v>
      </c>
      <c r="E15060" s="18" t="s">
        <v>3533</v>
      </c>
      <c r="F15060" s="18" t="s">
        <v>3545</v>
      </c>
      <c r="G15060" s="18">
        <v>1056</v>
      </c>
      <c r="H15060" s="18">
        <v>2.2400000000000002</v>
      </c>
      <c r="I15060" s="18">
        <v>3.05</v>
      </c>
      <c r="Q15060"/>
    </row>
    <row r="15061" spans="2:17" x14ac:dyDescent="0.25">
      <c r="B15061" s="18">
        <v>2013</v>
      </c>
      <c r="C15061" s="18" t="s">
        <v>8</v>
      </c>
      <c r="D15061" s="18" t="s">
        <v>1347</v>
      </c>
      <c r="E15061" s="18" t="s">
        <v>3533</v>
      </c>
      <c r="F15061" s="18" t="s">
        <v>3546</v>
      </c>
      <c r="G15061" s="18">
        <v>480</v>
      </c>
      <c r="H15061" s="18">
        <v>2.48</v>
      </c>
      <c r="I15061" s="18">
        <v>2.16</v>
      </c>
      <c r="Q15061"/>
    </row>
    <row r="15062" spans="2:17" x14ac:dyDescent="0.25">
      <c r="B15062" s="18">
        <v>2013</v>
      </c>
      <c r="C15062" s="18" t="s">
        <v>8</v>
      </c>
      <c r="D15062" s="18" t="s">
        <v>1347</v>
      </c>
      <c r="E15062" s="18" t="s">
        <v>3533</v>
      </c>
      <c r="F15062" s="18" t="s">
        <v>3547</v>
      </c>
      <c r="G15062" s="18">
        <v>504</v>
      </c>
      <c r="H15062" s="18">
        <v>2.33</v>
      </c>
      <c r="I15062" s="18">
        <v>3.07</v>
      </c>
      <c r="Q15062"/>
    </row>
    <row r="15063" spans="2:17" x14ac:dyDescent="0.25">
      <c r="B15063" s="18">
        <v>2013</v>
      </c>
      <c r="C15063" s="18" t="s">
        <v>8</v>
      </c>
      <c r="D15063" s="18" t="s">
        <v>1347</v>
      </c>
      <c r="E15063" s="18" t="s">
        <v>3533</v>
      </c>
      <c r="F15063" s="18" t="s">
        <v>3548</v>
      </c>
      <c r="G15063" s="18">
        <v>1116</v>
      </c>
      <c r="H15063" s="18">
        <v>1.83</v>
      </c>
      <c r="I15063" s="18">
        <v>2.2000000000000002</v>
      </c>
      <c r="Q15063"/>
    </row>
    <row r="15064" spans="2:17" x14ac:dyDescent="0.25">
      <c r="B15064" s="18">
        <v>2013</v>
      </c>
      <c r="C15064" s="18" t="s">
        <v>8</v>
      </c>
      <c r="D15064" s="18" t="s">
        <v>1347</v>
      </c>
      <c r="E15064" s="18" t="s">
        <v>3533</v>
      </c>
      <c r="F15064" s="18" t="s">
        <v>3549</v>
      </c>
      <c r="G15064" s="18">
        <v>852</v>
      </c>
      <c r="H15064" s="18">
        <v>2.08</v>
      </c>
      <c r="I15064" s="18">
        <v>2.5</v>
      </c>
      <c r="Q15064"/>
    </row>
    <row r="15065" spans="2:17" x14ac:dyDescent="0.25">
      <c r="B15065" s="18">
        <v>2013</v>
      </c>
      <c r="C15065" s="18" t="s">
        <v>8</v>
      </c>
      <c r="D15065" s="18" t="s">
        <v>1347</v>
      </c>
      <c r="E15065" s="18" t="s">
        <v>3533</v>
      </c>
      <c r="F15065" s="18" t="s">
        <v>3550</v>
      </c>
      <c r="G15065" s="18">
        <v>1164</v>
      </c>
      <c r="H15065" s="18">
        <v>2.2999999999999998</v>
      </c>
      <c r="I15065" s="18">
        <v>2.02</v>
      </c>
      <c r="Q15065"/>
    </row>
    <row r="15066" spans="2:17" x14ac:dyDescent="0.25">
      <c r="B15066" s="18">
        <v>2013</v>
      </c>
      <c r="C15066" s="18" t="s">
        <v>8</v>
      </c>
      <c r="D15066" s="18" t="s">
        <v>205</v>
      </c>
      <c r="E15066" s="18" t="s">
        <v>3551</v>
      </c>
      <c r="F15066" s="18" t="s">
        <v>3552</v>
      </c>
      <c r="G15066" s="18">
        <v>1056</v>
      </c>
      <c r="H15066" s="18">
        <v>1.32</v>
      </c>
      <c r="I15066" s="18">
        <v>1.82</v>
      </c>
      <c r="Q15066"/>
    </row>
    <row r="15067" spans="2:17" x14ac:dyDescent="0.25">
      <c r="B15067" s="18">
        <v>2013</v>
      </c>
      <c r="C15067" s="18" t="s">
        <v>8</v>
      </c>
      <c r="D15067" s="18" t="s">
        <v>205</v>
      </c>
      <c r="E15067" s="18" t="s">
        <v>3551</v>
      </c>
      <c r="F15067" s="18" t="s">
        <v>3553</v>
      </c>
      <c r="G15067" s="18">
        <v>1116</v>
      </c>
      <c r="H15067" s="18">
        <v>1.41</v>
      </c>
      <c r="I15067" s="18">
        <v>1.75</v>
      </c>
      <c r="Q15067"/>
    </row>
    <row r="15068" spans="2:17" x14ac:dyDescent="0.25">
      <c r="B15068" s="18">
        <v>2013</v>
      </c>
      <c r="C15068" s="18" t="s">
        <v>8</v>
      </c>
      <c r="D15068" s="18" t="s">
        <v>205</v>
      </c>
      <c r="E15068" s="18" t="s">
        <v>3551</v>
      </c>
      <c r="F15068" s="18" t="s">
        <v>3554</v>
      </c>
      <c r="G15068" s="18">
        <v>792</v>
      </c>
      <c r="H15068" s="18">
        <v>1.31</v>
      </c>
      <c r="I15068" s="18">
        <v>1.69</v>
      </c>
      <c r="Q15068"/>
    </row>
    <row r="15069" spans="2:17" x14ac:dyDescent="0.25">
      <c r="B15069" s="18">
        <v>2013</v>
      </c>
      <c r="C15069" s="18" t="s">
        <v>8</v>
      </c>
      <c r="D15069" s="18" t="s">
        <v>205</v>
      </c>
      <c r="E15069" s="18" t="s">
        <v>3551</v>
      </c>
      <c r="F15069" s="18" t="s">
        <v>3555</v>
      </c>
      <c r="G15069" s="18">
        <v>1008</v>
      </c>
      <c r="H15069" s="18">
        <v>1.19</v>
      </c>
      <c r="I15069" s="18">
        <v>1.87</v>
      </c>
      <c r="Q15069"/>
    </row>
    <row r="15070" spans="2:17" x14ac:dyDescent="0.25">
      <c r="B15070" s="18">
        <v>2013</v>
      </c>
      <c r="C15070" s="18" t="s">
        <v>8</v>
      </c>
      <c r="D15070" s="18" t="s">
        <v>205</v>
      </c>
      <c r="E15070" s="18" t="s">
        <v>3551</v>
      </c>
      <c r="F15070" s="18" t="s">
        <v>3556</v>
      </c>
      <c r="G15070" s="18">
        <v>1104</v>
      </c>
      <c r="H15070" s="18">
        <v>1.36</v>
      </c>
      <c r="I15070" s="18">
        <v>1.71</v>
      </c>
      <c r="Q15070"/>
    </row>
    <row r="15071" spans="2:17" x14ac:dyDescent="0.25">
      <c r="B15071" s="18">
        <v>2013</v>
      </c>
      <c r="C15071" s="18" t="s">
        <v>8</v>
      </c>
      <c r="D15071" s="18" t="s">
        <v>164</v>
      </c>
      <c r="E15071" s="18" t="s">
        <v>3557</v>
      </c>
      <c r="F15071" s="18" t="s">
        <v>3558</v>
      </c>
      <c r="G15071" s="18">
        <v>432</v>
      </c>
      <c r="H15071" s="18">
        <v>4.2300000000000004</v>
      </c>
      <c r="I15071" s="18">
        <v>5.13</v>
      </c>
      <c r="Q15071"/>
    </row>
    <row r="15072" spans="2:17" x14ac:dyDescent="0.25">
      <c r="B15072" s="18">
        <v>2013</v>
      </c>
      <c r="C15072" s="18" t="s">
        <v>8</v>
      </c>
      <c r="D15072" s="18" t="s">
        <v>164</v>
      </c>
      <c r="E15072" s="18" t="s">
        <v>3557</v>
      </c>
      <c r="F15072" s="18" t="s">
        <v>3559</v>
      </c>
      <c r="G15072" s="18">
        <v>672</v>
      </c>
      <c r="H15072" s="18">
        <v>4.28</v>
      </c>
      <c r="I15072" s="18">
        <v>5.16</v>
      </c>
      <c r="Q15072"/>
    </row>
    <row r="15073" spans="2:17" x14ac:dyDescent="0.25">
      <c r="B15073" s="18">
        <v>2013</v>
      </c>
      <c r="C15073" s="18" t="s">
        <v>8</v>
      </c>
      <c r="D15073" s="18" t="s">
        <v>164</v>
      </c>
      <c r="E15073" s="18" t="s">
        <v>3557</v>
      </c>
      <c r="F15073" s="18" t="s">
        <v>3560</v>
      </c>
      <c r="G15073" s="18">
        <v>312</v>
      </c>
      <c r="H15073" s="18">
        <v>4.74</v>
      </c>
      <c r="I15073" s="18">
        <v>5.33</v>
      </c>
      <c r="Q15073"/>
    </row>
    <row r="15074" spans="2:17" x14ac:dyDescent="0.25">
      <c r="B15074" s="18">
        <v>2013</v>
      </c>
      <c r="C15074" s="18" t="s">
        <v>8</v>
      </c>
      <c r="D15074" s="18" t="s">
        <v>164</v>
      </c>
      <c r="E15074" s="18" t="s">
        <v>3557</v>
      </c>
      <c r="F15074" s="18" t="s">
        <v>3561</v>
      </c>
      <c r="G15074" s="18">
        <v>636</v>
      </c>
      <c r="H15074" s="18">
        <v>4.47</v>
      </c>
      <c r="I15074" s="18">
        <v>5.21</v>
      </c>
      <c r="Q15074"/>
    </row>
    <row r="15075" spans="2:17" x14ac:dyDescent="0.25">
      <c r="B15075" s="18">
        <v>2013</v>
      </c>
      <c r="C15075" s="18" t="s">
        <v>8</v>
      </c>
      <c r="D15075" s="18" t="s">
        <v>164</v>
      </c>
      <c r="E15075" s="18" t="s">
        <v>3557</v>
      </c>
      <c r="F15075" s="18" t="s">
        <v>3562</v>
      </c>
      <c r="G15075" s="18">
        <v>444</v>
      </c>
      <c r="H15075" s="18">
        <v>4.3600000000000003</v>
      </c>
      <c r="I15075" s="18">
        <v>5.35</v>
      </c>
      <c r="Q15075"/>
    </row>
    <row r="15076" spans="2:17" x14ac:dyDescent="0.25">
      <c r="B15076" s="18">
        <v>2013</v>
      </c>
      <c r="C15076" s="18" t="s">
        <v>8</v>
      </c>
      <c r="D15076" s="18" t="s">
        <v>164</v>
      </c>
      <c r="E15076" s="18" t="s">
        <v>3557</v>
      </c>
      <c r="F15076" s="18" t="s">
        <v>3563</v>
      </c>
      <c r="G15076" s="18">
        <v>648</v>
      </c>
      <c r="H15076" s="18">
        <v>4.83</v>
      </c>
      <c r="I15076" s="18">
        <v>5.22</v>
      </c>
      <c r="Q15076"/>
    </row>
    <row r="15077" spans="2:17" x14ac:dyDescent="0.25">
      <c r="B15077" s="18">
        <v>2013</v>
      </c>
      <c r="C15077" s="18" t="s">
        <v>8</v>
      </c>
      <c r="D15077" s="18" t="s">
        <v>164</v>
      </c>
      <c r="E15077" s="18" t="s">
        <v>3557</v>
      </c>
      <c r="F15077" s="18" t="s">
        <v>3564</v>
      </c>
      <c r="G15077" s="18">
        <v>504</v>
      </c>
      <c r="H15077" s="18">
        <v>4.88</v>
      </c>
      <c r="I15077" s="18">
        <v>5.16</v>
      </c>
      <c r="Q15077"/>
    </row>
    <row r="15078" spans="2:17" x14ac:dyDescent="0.25">
      <c r="B15078" s="18">
        <v>2013</v>
      </c>
      <c r="C15078" s="18" t="s">
        <v>8</v>
      </c>
      <c r="D15078" s="18" t="s">
        <v>164</v>
      </c>
      <c r="E15078" s="18" t="s">
        <v>3557</v>
      </c>
      <c r="F15078" s="18" t="s">
        <v>3565</v>
      </c>
      <c r="G15078" s="18">
        <v>588</v>
      </c>
      <c r="H15078" s="18">
        <v>4.0599999999999996</v>
      </c>
      <c r="I15078" s="18">
        <v>5.37</v>
      </c>
      <c r="Q15078"/>
    </row>
    <row r="15079" spans="2:17" x14ac:dyDescent="0.25">
      <c r="B15079" s="18">
        <v>2013</v>
      </c>
      <c r="C15079" s="18" t="s">
        <v>8</v>
      </c>
      <c r="D15079" s="18" t="s">
        <v>164</v>
      </c>
      <c r="E15079" s="18" t="s">
        <v>3557</v>
      </c>
      <c r="F15079" s="18" t="s">
        <v>3566</v>
      </c>
      <c r="G15079" s="18">
        <v>480</v>
      </c>
      <c r="H15079" s="18">
        <v>4.05</v>
      </c>
      <c r="I15079" s="18">
        <v>5.35</v>
      </c>
      <c r="Q15079"/>
    </row>
    <row r="15080" spans="2:17" x14ac:dyDescent="0.25">
      <c r="B15080" s="18">
        <v>2013</v>
      </c>
      <c r="C15080" s="18" t="s">
        <v>8</v>
      </c>
      <c r="D15080" s="18" t="s">
        <v>164</v>
      </c>
      <c r="E15080" s="18" t="s">
        <v>3557</v>
      </c>
      <c r="F15080" s="18" t="s">
        <v>3567</v>
      </c>
      <c r="G15080" s="18">
        <v>276</v>
      </c>
      <c r="H15080" s="18">
        <v>4.5199999999999996</v>
      </c>
      <c r="I15080" s="18">
        <v>5.39</v>
      </c>
      <c r="Q15080"/>
    </row>
    <row r="15081" spans="2:17" x14ac:dyDescent="0.25">
      <c r="B15081" s="18">
        <v>2013</v>
      </c>
      <c r="C15081" s="18" t="s">
        <v>8</v>
      </c>
      <c r="D15081" s="18" t="s">
        <v>164</v>
      </c>
      <c r="E15081" s="18" t="s">
        <v>3557</v>
      </c>
      <c r="F15081" s="18" t="s">
        <v>3568</v>
      </c>
      <c r="G15081" s="18">
        <v>396</v>
      </c>
      <c r="H15081" s="18">
        <v>4.37</v>
      </c>
      <c r="I15081" s="18">
        <v>5.12</v>
      </c>
      <c r="Q15081"/>
    </row>
    <row r="15082" spans="2:17" x14ac:dyDescent="0.25">
      <c r="B15082" s="18">
        <v>2013</v>
      </c>
      <c r="C15082" s="18" t="s">
        <v>8</v>
      </c>
      <c r="D15082" s="18" t="s">
        <v>164</v>
      </c>
      <c r="E15082" s="18" t="s">
        <v>3557</v>
      </c>
      <c r="F15082" s="18" t="s">
        <v>3569</v>
      </c>
      <c r="G15082" s="18">
        <v>708</v>
      </c>
      <c r="H15082" s="18">
        <v>4.76</v>
      </c>
      <c r="I15082" s="18">
        <v>5.14</v>
      </c>
      <c r="Q15082"/>
    </row>
    <row r="15083" spans="2:17" x14ac:dyDescent="0.25">
      <c r="B15083" s="18">
        <v>2013</v>
      </c>
      <c r="C15083" s="18" t="s">
        <v>8</v>
      </c>
      <c r="D15083" s="18" t="s">
        <v>164</v>
      </c>
      <c r="E15083" s="18" t="s">
        <v>3557</v>
      </c>
      <c r="F15083" s="18" t="s">
        <v>3570</v>
      </c>
      <c r="G15083" s="18">
        <v>300</v>
      </c>
      <c r="H15083" s="18">
        <v>4.83</v>
      </c>
      <c r="I15083" s="18">
        <v>5.35</v>
      </c>
      <c r="Q15083"/>
    </row>
    <row r="15084" spans="2:17" x14ac:dyDescent="0.25">
      <c r="B15084" s="18">
        <v>2013</v>
      </c>
      <c r="C15084" s="18" t="s">
        <v>8</v>
      </c>
      <c r="D15084" s="18" t="s">
        <v>164</v>
      </c>
      <c r="E15084" s="18" t="s">
        <v>3557</v>
      </c>
      <c r="F15084" s="18" t="s">
        <v>3571</v>
      </c>
      <c r="G15084" s="18">
        <v>432</v>
      </c>
      <c r="H15084" s="18">
        <v>4.12</v>
      </c>
      <c r="I15084" s="18">
        <v>5.14</v>
      </c>
      <c r="Q15084"/>
    </row>
    <row r="15085" spans="2:17" x14ac:dyDescent="0.25">
      <c r="B15085" s="18">
        <v>2013</v>
      </c>
      <c r="C15085" s="18" t="s">
        <v>8</v>
      </c>
      <c r="D15085" s="18" t="s">
        <v>164</v>
      </c>
      <c r="E15085" s="18" t="s">
        <v>3557</v>
      </c>
      <c r="F15085" s="18" t="s">
        <v>3572</v>
      </c>
      <c r="G15085" s="18">
        <v>516</v>
      </c>
      <c r="H15085" s="18">
        <v>4.1100000000000003</v>
      </c>
      <c r="I15085" s="18">
        <v>5.1100000000000003</v>
      </c>
      <c r="Q15085"/>
    </row>
    <row r="15086" spans="2:17" x14ac:dyDescent="0.25">
      <c r="B15086" s="18">
        <v>2013</v>
      </c>
      <c r="C15086" s="18" t="s">
        <v>8</v>
      </c>
      <c r="D15086" s="18" t="s">
        <v>164</v>
      </c>
      <c r="E15086" s="18" t="s">
        <v>3557</v>
      </c>
      <c r="F15086" s="18" t="s">
        <v>3573</v>
      </c>
      <c r="G15086" s="18">
        <v>264</v>
      </c>
      <c r="H15086" s="18">
        <v>4.6399999999999997</v>
      </c>
      <c r="I15086" s="18">
        <v>5.0199999999999996</v>
      </c>
      <c r="Q15086"/>
    </row>
    <row r="15087" spans="2:17" x14ac:dyDescent="0.25">
      <c r="B15087" s="18">
        <v>2013</v>
      </c>
      <c r="C15087" s="18" t="s">
        <v>8</v>
      </c>
      <c r="D15087" s="18" t="s">
        <v>164</v>
      </c>
      <c r="E15087" s="18" t="s">
        <v>3557</v>
      </c>
      <c r="F15087" s="18" t="s">
        <v>3574</v>
      </c>
      <c r="G15087" s="18">
        <v>360</v>
      </c>
      <c r="H15087" s="18">
        <v>4.63</v>
      </c>
      <c r="I15087" s="18">
        <v>5.0999999999999996</v>
      </c>
      <c r="Q15087"/>
    </row>
    <row r="15088" spans="2:17" x14ac:dyDescent="0.25">
      <c r="B15088" s="18">
        <v>2013</v>
      </c>
      <c r="C15088" s="18" t="s">
        <v>8</v>
      </c>
      <c r="D15088" s="18" t="s">
        <v>164</v>
      </c>
      <c r="E15088" s="18" t="s">
        <v>3557</v>
      </c>
      <c r="F15088" s="18" t="s">
        <v>3575</v>
      </c>
      <c r="G15088" s="18">
        <v>324</v>
      </c>
      <c r="H15088" s="18">
        <v>4.6900000000000004</v>
      </c>
      <c r="I15088" s="18">
        <v>5.37</v>
      </c>
      <c r="Q15088"/>
    </row>
    <row r="15089" spans="2:17" x14ac:dyDescent="0.25">
      <c r="B15089" s="18">
        <v>2013</v>
      </c>
      <c r="C15089" s="18" t="s">
        <v>8</v>
      </c>
      <c r="D15089" s="18" t="s">
        <v>164</v>
      </c>
      <c r="E15089" s="18" t="s">
        <v>3557</v>
      </c>
      <c r="F15089" s="18" t="s">
        <v>3576</v>
      </c>
      <c r="G15089" s="18">
        <v>708</v>
      </c>
      <c r="H15089" s="18">
        <v>4.13</v>
      </c>
      <c r="I15089" s="18">
        <v>5.14</v>
      </c>
      <c r="Q15089"/>
    </row>
    <row r="15090" spans="2:17" x14ac:dyDescent="0.25">
      <c r="B15090" s="18">
        <v>2013</v>
      </c>
      <c r="C15090" s="18" t="s">
        <v>8</v>
      </c>
      <c r="D15090" s="18" t="s">
        <v>164</v>
      </c>
      <c r="E15090" s="18" t="s">
        <v>3557</v>
      </c>
      <c r="F15090" s="18" t="s">
        <v>3577</v>
      </c>
      <c r="G15090" s="18">
        <v>720</v>
      </c>
      <c r="H15090" s="18">
        <v>4.6500000000000004</v>
      </c>
      <c r="I15090" s="18">
        <v>5.17</v>
      </c>
      <c r="Q15090"/>
    </row>
    <row r="15091" spans="2:17" x14ac:dyDescent="0.25">
      <c r="B15091" s="18">
        <v>2013</v>
      </c>
      <c r="C15091" s="18" t="s">
        <v>8</v>
      </c>
      <c r="D15091" s="18" t="s">
        <v>164</v>
      </c>
      <c r="E15091" s="18" t="s">
        <v>3557</v>
      </c>
      <c r="F15091" s="18" t="s">
        <v>3578</v>
      </c>
      <c r="G15091" s="18">
        <v>240</v>
      </c>
      <c r="H15091" s="18">
        <v>4.8099999999999996</v>
      </c>
      <c r="I15091" s="18">
        <v>5.1100000000000003</v>
      </c>
      <c r="Q15091"/>
    </row>
    <row r="15092" spans="2:17" x14ac:dyDescent="0.25">
      <c r="B15092" s="18">
        <v>2013</v>
      </c>
      <c r="C15092" s="18" t="s">
        <v>8</v>
      </c>
      <c r="D15092" s="18" t="s">
        <v>164</v>
      </c>
      <c r="E15092" s="18" t="s">
        <v>3557</v>
      </c>
      <c r="F15092" s="18" t="s">
        <v>3579</v>
      </c>
      <c r="G15092" s="18">
        <v>324</v>
      </c>
      <c r="H15092" s="18">
        <v>4.66</v>
      </c>
      <c r="I15092" s="18">
        <v>5.4</v>
      </c>
      <c r="Q15092"/>
    </row>
    <row r="15093" spans="2:17" x14ac:dyDescent="0.25">
      <c r="B15093" s="18">
        <v>2013</v>
      </c>
      <c r="C15093" s="18" t="s">
        <v>8</v>
      </c>
      <c r="D15093" s="18" t="s">
        <v>164</v>
      </c>
      <c r="E15093" s="18" t="s">
        <v>3557</v>
      </c>
      <c r="F15093" s="18" t="s">
        <v>3580</v>
      </c>
      <c r="G15093" s="18">
        <v>276</v>
      </c>
      <c r="H15093" s="18">
        <v>4.07</v>
      </c>
      <c r="I15093" s="18">
        <v>5.25</v>
      </c>
      <c r="Q15093"/>
    </row>
    <row r="15094" spans="2:17" x14ac:dyDescent="0.25">
      <c r="B15094" s="18">
        <v>2013</v>
      </c>
      <c r="C15094" s="18" t="s">
        <v>8</v>
      </c>
      <c r="D15094" s="18" t="s">
        <v>164</v>
      </c>
      <c r="E15094" s="18" t="s">
        <v>3557</v>
      </c>
      <c r="F15094" s="18" t="s">
        <v>3581</v>
      </c>
      <c r="G15094" s="18">
        <v>504</v>
      </c>
      <c r="H15094" s="18">
        <v>4.87</v>
      </c>
      <c r="I15094" s="18">
        <v>5.24</v>
      </c>
      <c r="Q15094"/>
    </row>
    <row r="15095" spans="2:17" x14ac:dyDescent="0.25">
      <c r="B15095" s="18">
        <v>2013</v>
      </c>
      <c r="C15095" s="18" t="s">
        <v>8</v>
      </c>
      <c r="D15095" s="18" t="s">
        <v>164</v>
      </c>
      <c r="E15095" s="18" t="s">
        <v>3557</v>
      </c>
      <c r="F15095" s="18" t="s">
        <v>3582</v>
      </c>
      <c r="G15095" s="18">
        <v>720</v>
      </c>
      <c r="H15095" s="18">
        <v>4.25</v>
      </c>
      <c r="I15095" s="18">
        <v>5.35</v>
      </c>
      <c r="Q15095"/>
    </row>
    <row r="15096" spans="2:17" x14ac:dyDescent="0.25">
      <c r="B15096" s="18">
        <v>2013</v>
      </c>
      <c r="C15096" s="18" t="s">
        <v>8</v>
      </c>
      <c r="D15096" s="18" t="s">
        <v>164</v>
      </c>
      <c r="E15096" s="18" t="s">
        <v>3557</v>
      </c>
      <c r="F15096" s="18" t="s">
        <v>3583</v>
      </c>
      <c r="G15096" s="18">
        <v>336</v>
      </c>
      <c r="H15096" s="18">
        <v>4.12</v>
      </c>
      <c r="I15096" s="18">
        <v>5.0999999999999996</v>
      </c>
      <c r="Q15096"/>
    </row>
    <row r="15097" spans="2:17" x14ac:dyDescent="0.25">
      <c r="B15097" s="18">
        <v>2013</v>
      </c>
      <c r="C15097" s="18" t="s">
        <v>8</v>
      </c>
      <c r="D15097" s="18" t="s">
        <v>164</v>
      </c>
      <c r="E15097" s="18" t="s">
        <v>3557</v>
      </c>
      <c r="F15097" s="18" t="s">
        <v>3584</v>
      </c>
      <c r="G15097" s="18">
        <v>684</v>
      </c>
      <c r="H15097" s="18">
        <v>4.95</v>
      </c>
      <c r="I15097" s="18">
        <v>5.36</v>
      </c>
      <c r="Q15097"/>
    </row>
    <row r="15098" spans="2:17" x14ac:dyDescent="0.25">
      <c r="B15098" s="18">
        <v>2013</v>
      </c>
      <c r="C15098" s="18" t="s">
        <v>8</v>
      </c>
      <c r="D15098" s="18" t="s">
        <v>164</v>
      </c>
      <c r="E15098" s="18" t="s">
        <v>3557</v>
      </c>
      <c r="F15098" s="18" t="s">
        <v>3585</v>
      </c>
      <c r="G15098" s="18">
        <v>480</v>
      </c>
      <c r="H15098" s="18">
        <v>4.45</v>
      </c>
      <c r="I15098" s="18">
        <v>5.25</v>
      </c>
      <c r="Q15098"/>
    </row>
    <row r="15099" spans="2:17" x14ac:dyDescent="0.25">
      <c r="B15099" s="18">
        <v>2013</v>
      </c>
      <c r="C15099" s="18" t="s">
        <v>8</v>
      </c>
      <c r="D15099" s="18" t="s">
        <v>164</v>
      </c>
      <c r="E15099" s="18" t="s">
        <v>3557</v>
      </c>
      <c r="F15099" s="18" t="s">
        <v>3586</v>
      </c>
      <c r="G15099" s="18">
        <v>252</v>
      </c>
      <c r="H15099" s="18">
        <v>4.8099999999999996</v>
      </c>
      <c r="I15099" s="18">
        <v>5.04</v>
      </c>
      <c r="Q15099"/>
    </row>
    <row r="15100" spans="2:17" x14ac:dyDescent="0.25">
      <c r="B15100" s="18">
        <v>2013</v>
      </c>
      <c r="C15100" s="18" t="s">
        <v>8</v>
      </c>
      <c r="D15100" s="18" t="s">
        <v>164</v>
      </c>
      <c r="E15100" s="18" t="s">
        <v>3557</v>
      </c>
      <c r="F15100" s="18" t="s">
        <v>3587</v>
      </c>
      <c r="G15100" s="18">
        <v>696</v>
      </c>
      <c r="H15100" s="18">
        <v>4.78</v>
      </c>
      <c r="I15100" s="18">
        <v>5.1100000000000003</v>
      </c>
      <c r="Q15100"/>
    </row>
    <row r="15101" spans="2:17" x14ac:dyDescent="0.25">
      <c r="B15101" s="18">
        <v>2013</v>
      </c>
      <c r="C15101" s="18" t="s">
        <v>8</v>
      </c>
      <c r="D15101" s="18" t="s">
        <v>164</v>
      </c>
      <c r="E15101" s="18" t="s">
        <v>3557</v>
      </c>
      <c r="F15101" s="18" t="s">
        <v>3588</v>
      </c>
      <c r="G15101" s="18">
        <v>432</v>
      </c>
      <c r="H15101" s="18">
        <v>4.3600000000000003</v>
      </c>
      <c r="I15101" s="18">
        <v>5.15</v>
      </c>
      <c r="Q15101"/>
    </row>
    <row r="15102" spans="2:17" x14ac:dyDescent="0.25">
      <c r="B15102" s="18">
        <v>2013</v>
      </c>
      <c r="C15102" s="18" t="s">
        <v>8</v>
      </c>
      <c r="D15102" s="18" t="s">
        <v>164</v>
      </c>
      <c r="E15102" s="18" t="s">
        <v>3557</v>
      </c>
      <c r="F15102" s="18" t="s">
        <v>3589</v>
      </c>
      <c r="G15102" s="18">
        <v>360</v>
      </c>
      <c r="H15102" s="18">
        <v>4.49</v>
      </c>
      <c r="I15102" s="18">
        <v>5.13</v>
      </c>
      <c r="Q15102"/>
    </row>
    <row r="15103" spans="2:17" x14ac:dyDescent="0.25">
      <c r="B15103" s="18">
        <v>2013</v>
      </c>
      <c r="C15103" s="18" t="s">
        <v>8</v>
      </c>
      <c r="D15103" s="18" t="s">
        <v>164</v>
      </c>
      <c r="E15103" s="18" t="s">
        <v>3557</v>
      </c>
      <c r="F15103" s="18" t="s">
        <v>3590</v>
      </c>
      <c r="G15103" s="18">
        <v>372</v>
      </c>
      <c r="H15103" s="18">
        <v>4.6900000000000004</v>
      </c>
      <c r="I15103" s="18">
        <v>5.05</v>
      </c>
      <c r="Q15103"/>
    </row>
    <row r="15104" spans="2:17" x14ac:dyDescent="0.25">
      <c r="B15104" s="18">
        <v>2013</v>
      </c>
      <c r="C15104" s="18" t="s">
        <v>8</v>
      </c>
      <c r="D15104" s="18" t="s">
        <v>94</v>
      </c>
      <c r="E15104" s="18" t="s">
        <v>3591</v>
      </c>
      <c r="F15104" s="18" t="s">
        <v>3592</v>
      </c>
      <c r="G15104" s="18">
        <v>5772</v>
      </c>
      <c r="H15104" s="18">
        <v>0.66</v>
      </c>
      <c r="I15104" s="18">
        <v>1.0900000000000001</v>
      </c>
      <c r="Q15104"/>
    </row>
    <row r="15105" spans="2:17" x14ac:dyDescent="0.25">
      <c r="B15105" s="18">
        <v>2013</v>
      </c>
      <c r="C15105" s="18" t="s">
        <v>8</v>
      </c>
      <c r="D15105" s="18" t="s">
        <v>94</v>
      </c>
      <c r="E15105" s="18" t="s">
        <v>3591</v>
      </c>
      <c r="F15105" s="18" t="s">
        <v>3593</v>
      </c>
      <c r="G15105" s="18">
        <v>9576</v>
      </c>
      <c r="H15105" s="18">
        <v>0.72</v>
      </c>
      <c r="I15105" s="18">
        <v>1.03</v>
      </c>
      <c r="Q15105"/>
    </row>
    <row r="15106" spans="2:17" x14ac:dyDescent="0.25">
      <c r="B15106" s="18">
        <v>2013</v>
      </c>
      <c r="C15106" s="18" t="s">
        <v>8</v>
      </c>
      <c r="D15106" s="18" t="s">
        <v>205</v>
      </c>
      <c r="E15106" s="18" t="s">
        <v>3594</v>
      </c>
      <c r="F15106" s="18" t="s">
        <v>3595</v>
      </c>
      <c r="G15106" s="18">
        <v>1212</v>
      </c>
      <c r="H15106" s="18">
        <v>1.47</v>
      </c>
      <c r="I15106" s="18">
        <v>1.62</v>
      </c>
      <c r="Q15106"/>
    </row>
    <row r="15107" spans="2:17" x14ac:dyDescent="0.25">
      <c r="B15107" s="18">
        <v>2013</v>
      </c>
      <c r="C15107" s="18" t="s">
        <v>8</v>
      </c>
      <c r="D15107" s="18" t="s">
        <v>205</v>
      </c>
      <c r="E15107" s="18" t="s">
        <v>3594</v>
      </c>
      <c r="F15107" s="18" t="s">
        <v>3596</v>
      </c>
      <c r="G15107" s="18">
        <v>684</v>
      </c>
      <c r="H15107" s="18">
        <v>1.37</v>
      </c>
      <c r="I15107" s="18">
        <v>1.9</v>
      </c>
      <c r="Q15107"/>
    </row>
    <row r="15108" spans="2:17" x14ac:dyDescent="0.25">
      <c r="B15108" s="18">
        <v>2013</v>
      </c>
      <c r="C15108" s="18" t="s">
        <v>8</v>
      </c>
      <c r="D15108" s="18" t="s">
        <v>205</v>
      </c>
      <c r="E15108" s="18" t="s">
        <v>3594</v>
      </c>
      <c r="F15108" s="18" t="s">
        <v>3597</v>
      </c>
      <c r="G15108" s="18">
        <v>996</v>
      </c>
      <c r="H15108" s="18">
        <v>1.18</v>
      </c>
      <c r="I15108" s="18">
        <v>1.81</v>
      </c>
      <c r="Q15108"/>
    </row>
    <row r="15109" spans="2:17" x14ac:dyDescent="0.25">
      <c r="B15109" s="18">
        <v>2013</v>
      </c>
      <c r="C15109" s="18" t="s">
        <v>8</v>
      </c>
      <c r="D15109" s="18" t="s">
        <v>205</v>
      </c>
      <c r="E15109" s="18" t="s">
        <v>3594</v>
      </c>
      <c r="F15109" s="18" t="s">
        <v>3598</v>
      </c>
      <c r="G15109" s="18">
        <v>852</v>
      </c>
      <c r="H15109" s="18">
        <v>1.1599999999999999</v>
      </c>
      <c r="I15109" s="18">
        <v>1.8</v>
      </c>
      <c r="Q15109"/>
    </row>
    <row r="15110" spans="2:17" x14ac:dyDescent="0.25">
      <c r="B15110" s="18">
        <v>2013</v>
      </c>
      <c r="C15110" s="18" t="s">
        <v>8</v>
      </c>
      <c r="D15110" s="18" t="s">
        <v>205</v>
      </c>
      <c r="E15110" s="18" t="s">
        <v>3594</v>
      </c>
      <c r="F15110" s="18" t="s">
        <v>3599</v>
      </c>
      <c r="G15110" s="18">
        <v>756</v>
      </c>
      <c r="H15110" s="18">
        <v>1.48</v>
      </c>
      <c r="I15110" s="18">
        <v>1.75</v>
      </c>
      <c r="Q15110"/>
    </row>
    <row r="15111" spans="2:17" x14ac:dyDescent="0.25">
      <c r="B15111" s="18">
        <v>2013</v>
      </c>
      <c r="C15111" s="18" t="s">
        <v>8</v>
      </c>
      <c r="D15111" s="18" t="s">
        <v>205</v>
      </c>
      <c r="E15111" s="18" t="s">
        <v>3594</v>
      </c>
      <c r="F15111" s="18" t="s">
        <v>3600</v>
      </c>
      <c r="G15111" s="18">
        <v>636</v>
      </c>
      <c r="H15111" s="18">
        <v>1.29</v>
      </c>
      <c r="I15111" s="18">
        <v>1.72</v>
      </c>
      <c r="Q15111"/>
    </row>
    <row r="15112" spans="2:17" x14ac:dyDescent="0.25">
      <c r="B15112" s="18">
        <v>2013</v>
      </c>
      <c r="C15112" s="18" t="s">
        <v>8</v>
      </c>
      <c r="D15112" s="18" t="s">
        <v>160</v>
      </c>
      <c r="E15112" s="18" t="s">
        <v>3601</v>
      </c>
      <c r="F15112" s="18" t="s">
        <v>3602</v>
      </c>
      <c r="G15112" s="18">
        <v>60</v>
      </c>
      <c r="H15112" s="18">
        <v>1.03</v>
      </c>
      <c r="I15112" s="18">
        <v>1.33</v>
      </c>
      <c r="Q15112"/>
    </row>
    <row r="15113" spans="2:17" x14ac:dyDescent="0.25">
      <c r="B15113" s="18">
        <v>2013</v>
      </c>
      <c r="C15113" s="18" t="s">
        <v>2754</v>
      </c>
      <c r="D15113" s="18" t="s">
        <v>2756</v>
      </c>
      <c r="E15113" s="18" t="s">
        <v>3603</v>
      </c>
      <c r="F15113" s="18" t="s">
        <v>3604</v>
      </c>
      <c r="G15113" s="18">
        <v>1524</v>
      </c>
      <c r="H15113" s="18">
        <v>0.76</v>
      </c>
      <c r="I15113" s="18">
        <v>1.19</v>
      </c>
      <c r="Q15113"/>
    </row>
    <row r="15114" spans="2:17" x14ac:dyDescent="0.25">
      <c r="B15114" s="18">
        <v>2013</v>
      </c>
      <c r="C15114" s="18" t="s">
        <v>2754</v>
      </c>
      <c r="D15114" s="18" t="s">
        <v>2756</v>
      </c>
      <c r="E15114" s="18" t="s">
        <v>3603</v>
      </c>
      <c r="F15114" s="18" t="s">
        <v>3605</v>
      </c>
      <c r="G15114" s="18">
        <v>1452</v>
      </c>
      <c r="H15114" s="18">
        <v>0.64</v>
      </c>
      <c r="I15114" s="18">
        <v>0.93</v>
      </c>
      <c r="Q15114"/>
    </row>
    <row r="15115" spans="2:17" x14ac:dyDescent="0.25">
      <c r="B15115" s="18">
        <v>2013</v>
      </c>
      <c r="C15115" s="18" t="s">
        <v>2754</v>
      </c>
      <c r="D15115" s="18" t="s">
        <v>2756</v>
      </c>
      <c r="E15115" s="18" t="s">
        <v>3603</v>
      </c>
      <c r="F15115" s="18" t="s">
        <v>3606</v>
      </c>
      <c r="G15115" s="18">
        <v>1572</v>
      </c>
      <c r="H15115" s="18">
        <v>0.9</v>
      </c>
      <c r="I15115" s="18">
        <v>1.1100000000000001</v>
      </c>
      <c r="Q15115"/>
    </row>
    <row r="15116" spans="2:17" x14ac:dyDescent="0.25">
      <c r="B15116" s="18">
        <v>2013</v>
      </c>
      <c r="C15116" s="18" t="s">
        <v>2754</v>
      </c>
      <c r="D15116" s="18" t="s">
        <v>2756</v>
      </c>
      <c r="E15116" s="18" t="s">
        <v>3603</v>
      </c>
      <c r="F15116" s="18" t="s">
        <v>3607</v>
      </c>
      <c r="G15116" s="18">
        <v>1512</v>
      </c>
      <c r="H15116" s="18">
        <v>0.82</v>
      </c>
      <c r="I15116" s="18">
        <v>1.07</v>
      </c>
      <c r="Q15116"/>
    </row>
    <row r="15117" spans="2:17" x14ac:dyDescent="0.25">
      <c r="B15117" s="18">
        <v>2013</v>
      </c>
      <c r="C15117" s="18" t="s">
        <v>2754</v>
      </c>
      <c r="D15117" s="18" t="s">
        <v>2756</v>
      </c>
      <c r="E15117" s="18" t="s">
        <v>3603</v>
      </c>
      <c r="F15117" s="18" t="s">
        <v>3608</v>
      </c>
      <c r="G15117" s="18">
        <v>1320</v>
      </c>
      <c r="H15117" s="18">
        <v>0.83</v>
      </c>
      <c r="I15117" s="18">
        <v>1.02</v>
      </c>
      <c r="Q15117"/>
    </row>
    <row r="15118" spans="2:17" x14ac:dyDescent="0.25">
      <c r="B15118" s="18">
        <v>2013</v>
      </c>
      <c r="C15118" s="18" t="s">
        <v>2754</v>
      </c>
      <c r="D15118" s="18" t="s">
        <v>2756</v>
      </c>
      <c r="E15118" s="18" t="s">
        <v>3603</v>
      </c>
      <c r="F15118" s="18" t="s">
        <v>3609</v>
      </c>
      <c r="G15118" s="18">
        <v>1572</v>
      </c>
      <c r="H15118" s="18">
        <v>0.64</v>
      </c>
      <c r="I15118" s="18">
        <v>0.93</v>
      </c>
      <c r="Q15118"/>
    </row>
    <row r="15119" spans="2:17" x14ac:dyDescent="0.25">
      <c r="B15119" s="18">
        <v>2013</v>
      </c>
      <c r="C15119" s="18" t="s">
        <v>2754</v>
      </c>
      <c r="D15119" s="18" t="s">
        <v>2756</v>
      </c>
      <c r="E15119" s="18" t="s">
        <v>3603</v>
      </c>
      <c r="F15119" s="18" t="s">
        <v>3610</v>
      </c>
      <c r="G15119" s="18">
        <v>1296</v>
      </c>
      <c r="H15119" s="18">
        <v>0.89</v>
      </c>
      <c r="I15119" s="18">
        <v>1.02</v>
      </c>
      <c r="Q15119"/>
    </row>
    <row r="15120" spans="2:17" x14ac:dyDescent="0.25">
      <c r="B15120" s="18">
        <v>2013</v>
      </c>
      <c r="C15120" s="18" t="s">
        <v>2754</v>
      </c>
      <c r="D15120" s="18" t="s">
        <v>2756</v>
      </c>
      <c r="E15120" s="18" t="s">
        <v>3603</v>
      </c>
      <c r="F15120" s="18" t="s">
        <v>3611</v>
      </c>
      <c r="G15120" s="18">
        <v>1512</v>
      </c>
      <c r="H15120" s="18">
        <v>0.81</v>
      </c>
      <c r="I15120" s="18">
        <v>1.08</v>
      </c>
      <c r="Q15120"/>
    </row>
    <row r="15121" spans="17:17" x14ac:dyDescent="0.25">
      <c r="Q15121"/>
    </row>
  </sheetData>
  <phoneticPr fontId="19" type="noConversion"/>
  <pageMargins left="0.7" right="0.7" top="0.75" bottom="0.75" header="0.3" footer="0.3"/>
  <pageSetup orientation="portrait" r:id="rId3"/>
  <tableParts count="3">
    <tablePart r:id="rId4"/>
    <tablePart r:id="rId5"/>
    <tablePart r:id="rId6"/>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32E655-0A6B-4B42-A57B-370CEC237830}">
  <dimension ref="A1:W228"/>
  <sheetViews>
    <sheetView topLeftCell="O16" zoomScale="70" zoomScaleNormal="70" workbookViewId="0">
      <selection sqref="A1:N1"/>
    </sheetView>
  </sheetViews>
  <sheetFormatPr defaultRowHeight="15" x14ac:dyDescent="0.25"/>
  <cols>
    <col min="1" max="1" width="18.7109375" bestFit="1" customWidth="1"/>
    <col min="2" max="2" width="16.140625" bestFit="1" customWidth="1"/>
    <col min="3" max="3" width="16.28515625" style="18" customWidth="1"/>
    <col min="4" max="4" width="28" bestFit="1" customWidth="1"/>
    <col min="5" max="5" width="12.85546875" bestFit="1" customWidth="1"/>
    <col min="6" max="6" width="21.42578125" style="18" customWidth="1"/>
    <col min="7" max="7" width="12" style="18" customWidth="1"/>
    <col min="8" max="8" width="24.42578125" style="94" customWidth="1"/>
    <col min="9" max="9" width="23.42578125" customWidth="1"/>
    <col min="10" max="10" width="23.85546875" customWidth="1"/>
    <col min="11" max="11" width="23" customWidth="1"/>
    <col min="12" max="12" width="28" customWidth="1"/>
    <col min="13" max="13" width="21.42578125" customWidth="1"/>
    <col min="14" max="14" width="22.28515625" customWidth="1"/>
    <col min="16" max="16" width="17.85546875" bestFit="1" customWidth="1"/>
    <col min="17" max="17" width="31.140625" bestFit="1" customWidth="1"/>
    <col min="18" max="18" width="30.28515625" bestFit="1" customWidth="1"/>
    <col min="19" max="19" width="33.5703125" bestFit="1" customWidth="1"/>
  </cols>
  <sheetData>
    <row r="1" spans="1:23" s="92" customFormat="1" x14ac:dyDescent="0.25">
      <c r="A1" s="92" t="s">
        <v>15223</v>
      </c>
      <c r="B1" s="92" t="s">
        <v>15278</v>
      </c>
      <c r="C1" s="92" t="s">
        <v>15279</v>
      </c>
      <c r="D1" s="92" t="s">
        <v>15224</v>
      </c>
      <c r="E1" s="92" t="s">
        <v>15280</v>
      </c>
      <c r="F1" s="92" t="s">
        <v>15281</v>
      </c>
      <c r="G1" s="92" t="s">
        <v>15282</v>
      </c>
      <c r="H1" s="95" t="s">
        <v>15225</v>
      </c>
      <c r="I1" s="92" t="s">
        <v>15226</v>
      </c>
      <c r="J1" s="92" t="s">
        <v>4187</v>
      </c>
      <c r="K1" s="92" t="s">
        <v>15227</v>
      </c>
      <c r="L1" s="92" t="s">
        <v>15228</v>
      </c>
      <c r="M1" s="92" t="s">
        <v>15229</v>
      </c>
      <c r="N1" s="92" t="s">
        <v>15230</v>
      </c>
    </row>
    <row r="2" spans="1:23" x14ac:dyDescent="0.25">
      <c r="A2" t="s">
        <v>14450</v>
      </c>
      <c r="B2" t="s">
        <v>15232</v>
      </c>
      <c r="C2" s="18">
        <v>1000</v>
      </c>
      <c r="D2" t="s">
        <v>14452</v>
      </c>
      <c r="E2" t="s">
        <v>15283</v>
      </c>
      <c r="F2" s="94">
        <v>42752</v>
      </c>
      <c r="G2" s="18" t="s">
        <v>15284</v>
      </c>
      <c r="H2" s="94">
        <v>44830</v>
      </c>
      <c r="I2">
        <v>100000</v>
      </c>
      <c r="J2">
        <v>50000</v>
      </c>
      <c r="K2">
        <v>39797</v>
      </c>
      <c r="L2">
        <f>I2-J2</f>
        <v>50000</v>
      </c>
      <c r="M2">
        <f>J2-K2</f>
        <v>10203</v>
      </c>
      <c r="N2" t="str">
        <f>IF(M2&gt;0,"Surplus","Deficit")</f>
        <v>Surplus</v>
      </c>
    </row>
    <row r="3" spans="1:23" x14ac:dyDescent="0.25">
      <c r="A3" t="s">
        <v>14450</v>
      </c>
      <c r="B3" t="s">
        <v>15232</v>
      </c>
      <c r="C3" s="18">
        <v>2000</v>
      </c>
      <c r="D3" t="s">
        <v>14452</v>
      </c>
      <c r="E3" t="s">
        <v>15285</v>
      </c>
      <c r="F3" s="94">
        <v>42776</v>
      </c>
      <c r="G3" s="18" t="s">
        <v>15286</v>
      </c>
      <c r="H3" s="94">
        <v>43039</v>
      </c>
      <c r="I3">
        <v>100000</v>
      </c>
      <c r="J3">
        <v>100000</v>
      </c>
      <c r="K3">
        <v>85659</v>
      </c>
      <c r="L3" s="18">
        <f t="shared" ref="L3:L66" si="0">I3-J3</f>
        <v>0</v>
      </c>
      <c r="M3" s="18">
        <f t="shared" ref="M3:M66" si="1">J3-K3</f>
        <v>14341</v>
      </c>
      <c r="N3" s="18" t="str">
        <f t="shared" ref="N3:N66" si="2">IF(M3&gt;0,"Surplus","Deficit")</f>
        <v>Surplus</v>
      </c>
      <c r="W3" s="76"/>
    </row>
    <row r="4" spans="1:23" x14ac:dyDescent="0.25">
      <c r="A4" t="s">
        <v>14450</v>
      </c>
      <c r="B4" t="s">
        <v>15232</v>
      </c>
      <c r="C4" s="18">
        <v>3000</v>
      </c>
      <c r="D4" t="s">
        <v>14452</v>
      </c>
      <c r="E4" t="s">
        <v>15287</v>
      </c>
      <c r="F4" s="94">
        <v>42806</v>
      </c>
      <c r="G4" s="18" t="s">
        <v>15286</v>
      </c>
      <c r="H4" s="94">
        <v>44257</v>
      </c>
      <c r="I4">
        <v>100000</v>
      </c>
      <c r="J4">
        <v>100000</v>
      </c>
      <c r="K4">
        <v>49864</v>
      </c>
      <c r="L4" s="18">
        <f t="shared" si="0"/>
        <v>0</v>
      </c>
      <c r="M4" s="18">
        <f t="shared" si="1"/>
        <v>50136</v>
      </c>
      <c r="N4" s="18" t="str">
        <f t="shared" si="2"/>
        <v>Surplus</v>
      </c>
    </row>
    <row r="5" spans="1:23" x14ac:dyDescent="0.25">
      <c r="A5" t="s">
        <v>14460</v>
      </c>
      <c r="B5" t="s">
        <v>15233</v>
      </c>
      <c r="C5" s="18">
        <v>1000</v>
      </c>
      <c r="D5" t="s">
        <v>14452</v>
      </c>
      <c r="E5" t="s">
        <v>15288</v>
      </c>
      <c r="F5" s="94">
        <v>42849</v>
      </c>
      <c r="G5" s="18" t="s">
        <v>15286</v>
      </c>
      <c r="H5" s="94">
        <v>45085</v>
      </c>
      <c r="I5">
        <v>50000</v>
      </c>
      <c r="J5">
        <v>100000</v>
      </c>
      <c r="K5">
        <v>40963</v>
      </c>
      <c r="L5" s="18">
        <f t="shared" si="0"/>
        <v>-50000</v>
      </c>
      <c r="M5" s="18">
        <f t="shared" si="1"/>
        <v>59037</v>
      </c>
      <c r="N5" s="18" t="str">
        <f t="shared" si="2"/>
        <v>Surplus</v>
      </c>
      <c r="S5" s="76" t="s">
        <v>15231</v>
      </c>
    </row>
    <row r="6" spans="1:23" x14ac:dyDescent="0.25">
      <c r="A6" t="s">
        <v>14464</v>
      </c>
      <c r="B6" t="s">
        <v>15234</v>
      </c>
      <c r="C6" s="18">
        <v>2000</v>
      </c>
      <c r="D6" t="s">
        <v>14452</v>
      </c>
      <c r="E6" t="s">
        <v>15283</v>
      </c>
      <c r="F6" s="94">
        <v>42945</v>
      </c>
      <c r="G6" s="18" t="s">
        <v>15286</v>
      </c>
      <c r="H6" s="94">
        <v>45657</v>
      </c>
      <c r="I6">
        <v>10000</v>
      </c>
      <c r="J6">
        <v>50000</v>
      </c>
      <c r="K6">
        <v>32792</v>
      </c>
      <c r="L6" s="18">
        <f t="shared" si="0"/>
        <v>-40000</v>
      </c>
      <c r="M6" s="18">
        <f t="shared" si="1"/>
        <v>17208</v>
      </c>
      <c r="N6" s="18" t="str">
        <f t="shared" si="2"/>
        <v>Surplus</v>
      </c>
    </row>
    <row r="7" spans="1:23" x14ac:dyDescent="0.25">
      <c r="A7" t="s">
        <v>14468</v>
      </c>
      <c r="B7" t="s">
        <v>15235</v>
      </c>
      <c r="C7" s="18">
        <v>1000</v>
      </c>
      <c r="D7" t="s">
        <v>14452</v>
      </c>
      <c r="E7" t="s">
        <v>15283</v>
      </c>
      <c r="F7" s="94">
        <v>42846</v>
      </c>
      <c r="G7" s="18" t="s">
        <v>15289</v>
      </c>
      <c r="H7" s="94">
        <v>44858</v>
      </c>
      <c r="I7">
        <v>30000</v>
      </c>
      <c r="J7">
        <v>10000</v>
      </c>
      <c r="K7">
        <v>97294</v>
      </c>
      <c r="L7" s="18">
        <f t="shared" si="0"/>
        <v>20000</v>
      </c>
      <c r="M7" s="18">
        <f t="shared" si="1"/>
        <v>-87294</v>
      </c>
      <c r="N7" s="18" t="str">
        <f t="shared" si="2"/>
        <v>Deficit</v>
      </c>
    </row>
    <row r="8" spans="1:23" x14ac:dyDescent="0.25">
      <c r="A8" t="s">
        <v>14472</v>
      </c>
      <c r="B8" t="s">
        <v>15236</v>
      </c>
      <c r="C8" s="18">
        <v>2000</v>
      </c>
      <c r="D8" t="s">
        <v>14452</v>
      </c>
      <c r="E8" t="s">
        <v>15283</v>
      </c>
      <c r="F8" s="94">
        <v>42943</v>
      </c>
      <c r="G8" s="18" t="s">
        <v>15284</v>
      </c>
      <c r="H8" s="94">
        <v>44711</v>
      </c>
      <c r="I8">
        <v>50000</v>
      </c>
      <c r="J8">
        <v>30000</v>
      </c>
      <c r="K8">
        <v>49375</v>
      </c>
      <c r="L8" s="18">
        <f t="shared" si="0"/>
        <v>20000</v>
      </c>
      <c r="M8" s="18">
        <f t="shared" si="1"/>
        <v>-19375</v>
      </c>
      <c r="N8" s="18" t="str">
        <f t="shared" si="2"/>
        <v>Deficit</v>
      </c>
    </row>
    <row r="9" spans="1:23" x14ac:dyDescent="0.25">
      <c r="A9" t="s">
        <v>14476</v>
      </c>
      <c r="B9" t="s">
        <v>15237</v>
      </c>
      <c r="C9" s="18">
        <v>1000</v>
      </c>
      <c r="D9" t="s">
        <v>14452</v>
      </c>
      <c r="E9" t="s">
        <v>15287</v>
      </c>
      <c r="F9" s="94">
        <v>42933</v>
      </c>
      <c r="G9" s="18" t="s">
        <v>15289</v>
      </c>
      <c r="H9" s="94">
        <v>45536</v>
      </c>
      <c r="I9">
        <v>70000</v>
      </c>
      <c r="J9">
        <v>50000</v>
      </c>
      <c r="K9">
        <v>45125</v>
      </c>
      <c r="L9" s="18">
        <f t="shared" si="0"/>
        <v>20000</v>
      </c>
      <c r="M9" s="18">
        <f t="shared" si="1"/>
        <v>4875</v>
      </c>
      <c r="N9" s="18" t="str">
        <f t="shared" si="2"/>
        <v>Surplus</v>
      </c>
    </row>
    <row r="10" spans="1:23" x14ac:dyDescent="0.25">
      <c r="A10" t="s">
        <v>14476</v>
      </c>
      <c r="B10" t="s">
        <v>15237</v>
      </c>
      <c r="C10" s="18">
        <v>4000</v>
      </c>
      <c r="D10" t="s">
        <v>14452</v>
      </c>
      <c r="E10" t="s">
        <v>15287</v>
      </c>
      <c r="F10" s="94">
        <v>42933</v>
      </c>
      <c r="G10" s="18" t="s">
        <v>15289</v>
      </c>
      <c r="H10" s="94">
        <v>43150</v>
      </c>
      <c r="I10">
        <v>50000</v>
      </c>
      <c r="J10">
        <v>70000</v>
      </c>
      <c r="K10">
        <v>57647</v>
      </c>
      <c r="L10" s="18">
        <f t="shared" si="0"/>
        <v>-20000</v>
      </c>
      <c r="M10" s="18">
        <f t="shared" si="1"/>
        <v>12353</v>
      </c>
      <c r="N10" s="18" t="str">
        <f t="shared" si="2"/>
        <v>Surplus</v>
      </c>
    </row>
    <row r="11" spans="1:23" x14ac:dyDescent="0.25">
      <c r="A11" t="s">
        <v>14482</v>
      </c>
      <c r="B11" t="s">
        <v>15238</v>
      </c>
      <c r="C11" s="18">
        <v>1000</v>
      </c>
      <c r="D11" t="s">
        <v>14452</v>
      </c>
      <c r="E11" t="s">
        <v>15290</v>
      </c>
      <c r="F11" s="94">
        <v>42924</v>
      </c>
      <c r="G11" s="18" t="s">
        <v>15284</v>
      </c>
      <c r="H11" s="94">
        <v>45381</v>
      </c>
      <c r="I11">
        <v>50000</v>
      </c>
      <c r="J11">
        <v>50000</v>
      </c>
      <c r="K11">
        <v>40203</v>
      </c>
      <c r="L11" s="18">
        <f t="shared" si="0"/>
        <v>0</v>
      </c>
      <c r="M11" s="18">
        <f t="shared" si="1"/>
        <v>9797</v>
      </c>
      <c r="N11" s="18" t="str">
        <f t="shared" si="2"/>
        <v>Surplus</v>
      </c>
      <c r="P11" s="33" t="s">
        <v>14377</v>
      </c>
      <c r="Q11" t="s">
        <v>15296</v>
      </c>
    </row>
    <row r="12" spans="1:23" x14ac:dyDescent="0.25">
      <c r="A12" t="s">
        <v>14486</v>
      </c>
      <c r="B12" t="s">
        <v>15239</v>
      </c>
      <c r="C12" s="18">
        <v>1000</v>
      </c>
      <c r="D12" t="s">
        <v>14452</v>
      </c>
      <c r="E12" t="s">
        <v>15290</v>
      </c>
      <c r="F12" s="94">
        <v>42936</v>
      </c>
      <c r="G12" s="18" t="s">
        <v>15289</v>
      </c>
      <c r="H12" s="94">
        <v>44475</v>
      </c>
      <c r="I12">
        <v>100000</v>
      </c>
      <c r="J12">
        <v>50000</v>
      </c>
      <c r="K12">
        <v>80597</v>
      </c>
      <c r="L12" s="18">
        <f t="shared" si="0"/>
        <v>50000</v>
      </c>
      <c r="M12" s="18">
        <f t="shared" si="1"/>
        <v>-30597</v>
      </c>
      <c r="N12" s="18" t="str">
        <f t="shared" si="2"/>
        <v>Deficit</v>
      </c>
      <c r="P12" s="32" t="s">
        <v>15292</v>
      </c>
      <c r="Q12" s="86">
        <v>2345000</v>
      </c>
    </row>
    <row r="13" spans="1:23" x14ac:dyDescent="0.25">
      <c r="A13" t="s">
        <v>14486</v>
      </c>
      <c r="B13" t="s">
        <v>15239</v>
      </c>
      <c r="C13" s="18">
        <v>2000</v>
      </c>
      <c r="D13" t="s">
        <v>14452</v>
      </c>
      <c r="E13" t="s">
        <v>15290</v>
      </c>
      <c r="F13" s="94">
        <v>42935</v>
      </c>
      <c r="G13" s="18" t="s">
        <v>15286</v>
      </c>
      <c r="H13" s="94">
        <v>43708</v>
      </c>
      <c r="I13">
        <v>255000</v>
      </c>
      <c r="J13">
        <v>100000</v>
      </c>
      <c r="K13">
        <v>51882</v>
      </c>
      <c r="L13" s="18">
        <f t="shared" si="0"/>
        <v>155000</v>
      </c>
      <c r="M13" s="18">
        <f t="shared" si="1"/>
        <v>48118</v>
      </c>
      <c r="N13" s="18" t="str">
        <f t="shared" si="2"/>
        <v>Surplus</v>
      </c>
      <c r="P13" s="32" t="s">
        <v>15293</v>
      </c>
      <c r="Q13" s="86">
        <v>2956960</v>
      </c>
    </row>
    <row r="14" spans="1:23" x14ac:dyDescent="0.25">
      <c r="A14" t="s">
        <v>14493</v>
      </c>
      <c r="B14" t="s">
        <v>15240</v>
      </c>
      <c r="C14" s="18">
        <v>1000</v>
      </c>
      <c r="D14" t="s">
        <v>14496</v>
      </c>
      <c r="E14" t="s">
        <v>15288</v>
      </c>
      <c r="F14" s="94">
        <v>42924</v>
      </c>
      <c r="G14" s="18" t="s">
        <v>15284</v>
      </c>
      <c r="H14" s="94">
        <v>43583</v>
      </c>
      <c r="I14">
        <v>90000</v>
      </c>
      <c r="J14">
        <v>255000</v>
      </c>
      <c r="K14">
        <v>44467</v>
      </c>
      <c r="L14" s="18">
        <f t="shared" si="0"/>
        <v>-165000</v>
      </c>
      <c r="M14" s="18">
        <f t="shared" si="1"/>
        <v>210533</v>
      </c>
      <c r="N14" s="18" t="str">
        <f t="shared" si="2"/>
        <v>Surplus</v>
      </c>
      <c r="P14" s="32" t="s">
        <v>15294</v>
      </c>
      <c r="Q14" s="86">
        <v>2874894</v>
      </c>
    </row>
    <row r="15" spans="1:23" x14ac:dyDescent="0.25">
      <c r="A15" t="s">
        <v>14498</v>
      </c>
      <c r="B15" t="s">
        <v>15241</v>
      </c>
      <c r="C15" s="18">
        <v>1000</v>
      </c>
      <c r="D15" t="s">
        <v>14452</v>
      </c>
      <c r="E15" t="s">
        <v>15287</v>
      </c>
      <c r="F15" s="94">
        <v>42927</v>
      </c>
      <c r="G15" s="18" t="s">
        <v>15286</v>
      </c>
      <c r="H15" s="94">
        <v>43404</v>
      </c>
      <c r="I15">
        <v>100000</v>
      </c>
      <c r="J15">
        <v>90000</v>
      </c>
      <c r="K15">
        <v>42316</v>
      </c>
      <c r="L15" s="18">
        <f t="shared" si="0"/>
        <v>10000</v>
      </c>
      <c r="M15" s="18">
        <f t="shared" si="1"/>
        <v>47684</v>
      </c>
      <c r="N15" s="18" t="str">
        <f t="shared" si="2"/>
        <v>Surplus</v>
      </c>
      <c r="P15" s="32" t="s">
        <v>15207</v>
      </c>
      <c r="Q15" s="86">
        <v>3135792</v>
      </c>
    </row>
    <row r="16" spans="1:23" x14ac:dyDescent="0.25">
      <c r="A16" t="s">
        <v>14498</v>
      </c>
      <c r="B16" t="s">
        <v>15241</v>
      </c>
      <c r="C16" s="18">
        <v>2000</v>
      </c>
      <c r="D16" t="s">
        <v>14452</v>
      </c>
      <c r="E16" t="s">
        <v>15283</v>
      </c>
      <c r="F16" s="94">
        <v>42918</v>
      </c>
      <c r="G16" s="18" t="s">
        <v>15289</v>
      </c>
      <c r="H16" s="94">
        <v>43266</v>
      </c>
      <c r="I16">
        <v>80000</v>
      </c>
      <c r="J16">
        <v>100000</v>
      </c>
      <c r="K16">
        <v>92410</v>
      </c>
      <c r="L16" s="18">
        <f t="shared" si="0"/>
        <v>-20000</v>
      </c>
      <c r="M16" s="18">
        <f t="shared" si="1"/>
        <v>7590</v>
      </c>
      <c r="N16" s="18" t="str">
        <f t="shared" si="2"/>
        <v>Surplus</v>
      </c>
      <c r="P16" s="32" t="s">
        <v>15219</v>
      </c>
      <c r="Q16" s="86">
        <v>3220000</v>
      </c>
    </row>
    <row r="17" spans="1:18" x14ac:dyDescent="0.25">
      <c r="A17" t="s">
        <v>14505</v>
      </c>
      <c r="B17" t="s">
        <v>15242</v>
      </c>
      <c r="C17" s="18">
        <v>1000</v>
      </c>
      <c r="D17" t="s">
        <v>14452</v>
      </c>
      <c r="E17" t="s">
        <v>15283</v>
      </c>
      <c r="F17" s="94">
        <v>42933</v>
      </c>
      <c r="G17" s="18" t="s">
        <v>15284</v>
      </c>
      <c r="H17" s="94">
        <v>45674</v>
      </c>
      <c r="I17">
        <v>100000</v>
      </c>
      <c r="J17">
        <v>80000</v>
      </c>
      <c r="K17">
        <v>67455</v>
      </c>
      <c r="L17" s="18">
        <f t="shared" si="0"/>
        <v>20000</v>
      </c>
      <c r="M17" s="18">
        <f t="shared" si="1"/>
        <v>12545</v>
      </c>
      <c r="N17" s="18" t="str">
        <f t="shared" si="2"/>
        <v>Surplus</v>
      </c>
      <c r="P17" s="32" t="s">
        <v>15220</v>
      </c>
      <c r="Q17" s="86">
        <v>2630000</v>
      </c>
    </row>
    <row r="18" spans="1:18" x14ac:dyDescent="0.25">
      <c r="A18" t="s">
        <v>14505</v>
      </c>
      <c r="B18" t="s">
        <v>15242</v>
      </c>
      <c r="C18" s="18">
        <v>2000</v>
      </c>
      <c r="D18" t="s">
        <v>14452</v>
      </c>
      <c r="E18" t="s">
        <v>15288</v>
      </c>
      <c r="F18" s="94">
        <v>42967</v>
      </c>
      <c r="G18" s="18" t="s">
        <v>15284</v>
      </c>
      <c r="H18" s="94">
        <v>43162</v>
      </c>
      <c r="I18">
        <v>100000</v>
      </c>
      <c r="J18">
        <v>100000</v>
      </c>
      <c r="K18">
        <v>45114</v>
      </c>
      <c r="L18" s="18">
        <f t="shared" si="0"/>
        <v>0</v>
      </c>
      <c r="M18" s="18">
        <f t="shared" si="1"/>
        <v>54886</v>
      </c>
      <c r="N18" s="18" t="str">
        <f t="shared" si="2"/>
        <v>Surplus</v>
      </c>
      <c r="P18" s="32" t="s">
        <v>15221</v>
      </c>
      <c r="Q18" s="86">
        <v>4410000</v>
      </c>
    </row>
    <row r="19" spans="1:18" x14ac:dyDescent="0.25">
      <c r="A19" t="s">
        <v>14505</v>
      </c>
      <c r="B19" t="s">
        <v>15242</v>
      </c>
      <c r="C19" s="18">
        <v>5000</v>
      </c>
      <c r="D19" t="s">
        <v>14452</v>
      </c>
      <c r="E19" t="s">
        <v>15290</v>
      </c>
      <c r="F19" s="94">
        <v>43066</v>
      </c>
      <c r="G19" s="18" t="s">
        <v>15286</v>
      </c>
      <c r="H19" s="94">
        <v>43146</v>
      </c>
      <c r="I19">
        <v>100000</v>
      </c>
      <c r="J19">
        <v>100000</v>
      </c>
      <c r="K19">
        <v>99022</v>
      </c>
      <c r="L19" s="18">
        <f t="shared" si="0"/>
        <v>0</v>
      </c>
      <c r="M19" s="18">
        <f t="shared" si="1"/>
        <v>978</v>
      </c>
      <c r="N19" s="18" t="str">
        <f t="shared" si="2"/>
        <v>Surplus</v>
      </c>
      <c r="P19" s="32" t="s">
        <v>15222</v>
      </c>
      <c r="Q19" s="86">
        <v>2485000</v>
      </c>
    </row>
    <row r="20" spans="1:18" x14ac:dyDescent="0.25">
      <c r="A20" t="s">
        <v>14515</v>
      </c>
      <c r="B20" t="s">
        <v>15243</v>
      </c>
      <c r="C20" s="18">
        <v>1000</v>
      </c>
      <c r="D20" t="s">
        <v>14452</v>
      </c>
      <c r="E20" t="s">
        <v>15290</v>
      </c>
      <c r="F20" s="94">
        <v>42787</v>
      </c>
      <c r="G20" s="18" t="s">
        <v>15289</v>
      </c>
      <c r="H20" s="94">
        <v>44137</v>
      </c>
      <c r="I20">
        <v>100000</v>
      </c>
      <c r="J20">
        <v>100000</v>
      </c>
      <c r="K20">
        <v>31124</v>
      </c>
      <c r="L20" s="18">
        <f t="shared" si="0"/>
        <v>0</v>
      </c>
      <c r="M20" s="18">
        <f t="shared" si="1"/>
        <v>68876</v>
      </c>
      <c r="N20" s="18" t="str">
        <f t="shared" si="2"/>
        <v>Surplus</v>
      </c>
      <c r="P20" s="32" t="s">
        <v>15295</v>
      </c>
      <c r="Q20" s="86">
        <v>180000</v>
      </c>
    </row>
    <row r="21" spans="1:18" x14ac:dyDescent="0.25">
      <c r="A21" t="s">
        <v>14515</v>
      </c>
      <c r="B21" t="s">
        <v>15243</v>
      </c>
      <c r="C21" s="18">
        <v>2000</v>
      </c>
      <c r="D21" t="s">
        <v>14452</v>
      </c>
      <c r="E21" t="s">
        <v>15288</v>
      </c>
      <c r="F21" s="94">
        <v>42938</v>
      </c>
      <c r="G21" s="18" t="s">
        <v>15284</v>
      </c>
      <c r="H21" s="94">
        <v>45036</v>
      </c>
      <c r="I21">
        <v>200000</v>
      </c>
      <c r="J21">
        <v>100000</v>
      </c>
      <c r="K21">
        <v>72441</v>
      </c>
      <c r="L21" s="18">
        <f t="shared" si="0"/>
        <v>100000</v>
      </c>
      <c r="M21" s="18">
        <f t="shared" si="1"/>
        <v>27559</v>
      </c>
      <c r="N21" s="18" t="str">
        <f t="shared" si="2"/>
        <v>Surplus</v>
      </c>
      <c r="P21" s="32" t="s">
        <v>14378</v>
      </c>
      <c r="Q21" s="86">
        <v>24237646</v>
      </c>
    </row>
    <row r="22" spans="1:18" x14ac:dyDescent="0.25">
      <c r="A22" t="s">
        <v>14515</v>
      </c>
      <c r="B22" t="s">
        <v>15243</v>
      </c>
      <c r="C22" s="18">
        <v>3000</v>
      </c>
      <c r="D22" t="s">
        <v>14452</v>
      </c>
      <c r="E22" t="s">
        <v>15285</v>
      </c>
      <c r="F22" s="94">
        <v>42919</v>
      </c>
      <c r="G22" s="18" t="s">
        <v>15286</v>
      </c>
      <c r="H22" s="94">
        <v>44336</v>
      </c>
      <c r="I22">
        <v>100000</v>
      </c>
      <c r="J22">
        <v>200000</v>
      </c>
      <c r="K22">
        <v>27413</v>
      </c>
      <c r="L22" s="18">
        <f t="shared" si="0"/>
        <v>-100000</v>
      </c>
      <c r="M22" s="18">
        <f t="shared" si="1"/>
        <v>172587</v>
      </c>
      <c r="N22" s="18" t="str">
        <f t="shared" si="2"/>
        <v>Surplus</v>
      </c>
    </row>
    <row r="23" spans="1:18" x14ac:dyDescent="0.25">
      <c r="A23" t="s">
        <v>14515</v>
      </c>
      <c r="B23" t="s">
        <v>15243</v>
      </c>
      <c r="C23" s="18">
        <v>4000</v>
      </c>
      <c r="D23" t="s">
        <v>14452</v>
      </c>
      <c r="E23" t="s">
        <v>15288</v>
      </c>
      <c r="F23" s="94">
        <v>42958</v>
      </c>
      <c r="G23" s="18" t="s">
        <v>15289</v>
      </c>
      <c r="H23" s="94">
        <v>43210</v>
      </c>
      <c r="I23">
        <v>200000</v>
      </c>
      <c r="J23">
        <v>100000</v>
      </c>
      <c r="K23">
        <v>59018</v>
      </c>
      <c r="L23" s="18">
        <f t="shared" si="0"/>
        <v>100000</v>
      </c>
      <c r="M23" s="18">
        <f t="shared" si="1"/>
        <v>40982</v>
      </c>
      <c r="N23" s="18" t="str">
        <f t="shared" si="2"/>
        <v>Surplus</v>
      </c>
    </row>
    <row r="24" spans="1:18" x14ac:dyDescent="0.25">
      <c r="A24" t="s">
        <v>14515</v>
      </c>
      <c r="B24" t="s">
        <v>15243</v>
      </c>
      <c r="C24" s="18">
        <v>5000</v>
      </c>
      <c r="D24" t="s">
        <v>14530</v>
      </c>
      <c r="E24" t="s">
        <v>15283</v>
      </c>
      <c r="F24" s="94">
        <v>43058</v>
      </c>
      <c r="G24" s="18" t="s">
        <v>15289</v>
      </c>
      <c r="H24" s="94">
        <v>44232</v>
      </c>
      <c r="I24">
        <v>500000</v>
      </c>
      <c r="J24">
        <v>200000</v>
      </c>
      <c r="K24">
        <v>34485</v>
      </c>
      <c r="L24" s="18">
        <f t="shared" si="0"/>
        <v>300000</v>
      </c>
      <c r="M24" s="18">
        <f t="shared" si="1"/>
        <v>165515</v>
      </c>
      <c r="N24" s="18" t="str">
        <f t="shared" si="2"/>
        <v>Surplus</v>
      </c>
    </row>
    <row r="25" spans="1:18" x14ac:dyDescent="0.25">
      <c r="A25" t="s">
        <v>14515</v>
      </c>
      <c r="B25" t="s">
        <v>15243</v>
      </c>
      <c r="C25" s="18">
        <v>8000</v>
      </c>
      <c r="D25" t="s">
        <v>14534</v>
      </c>
      <c r="E25" t="s">
        <v>15285</v>
      </c>
      <c r="F25" s="94">
        <v>42937</v>
      </c>
      <c r="G25" s="18" t="s">
        <v>15284</v>
      </c>
      <c r="H25" s="94">
        <v>45194</v>
      </c>
      <c r="I25">
        <v>200000</v>
      </c>
      <c r="J25">
        <v>500000</v>
      </c>
      <c r="K25">
        <v>58743</v>
      </c>
      <c r="L25" s="18">
        <f t="shared" si="0"/>
        <v>-300000</v>
      </c>
      <c r="M25" s="18">
        <f t="shared" si="1"/>
        <v>441257</v>
      </c>
      <c r="N25" s="18" t="str">
        <f t="shared" si="2"/>
        <v>Surplus</v>
      </c>
    </row>
    <row r="26" spans="1:18" x14ac:dyDescent="0.25">
      <c r="A26" t="s">
        <v>14536</v>
      </c>
      <c r="B26" t="s">
        <v>15244</v>
      </c>
      <c r="C26" s="18">
        <v>3000</v>
      </c>
      <c r="D26" t="s">
        <v>14496</v>
      </c>
      <c r="E26" t="s">
        <v>15285</v>
      </c>
      <c r="F26" s="94">
        <v>42743</v>
      </c>
      <c r="G26" s="18" t="s">
        <v>15289</v>
      </c>
      <c r="H26" s="94">
        <v>43508</v>
      </c>
      <c r="I26">
        <v>40000</v>
      </c>
      <c r="J26">
        <v>200000</v>
      </c>
      <c r="K26">
        <v>28861</v>
      </c>
      <c r="L26" s="18">
        <f t="shared" si="0"/>
        <v>-160000</v>
      </c>
      <c r="M26" s="18">
        <f t="shared" si="1"/>
        <v>171139</v>
      </c>
      <c r="N26" s="18" t="str">
        <f t="shared" si="2"/>
        <v>Surplus</v>
      </c>
    </row>
    <row r="27" spans="1:18" x14ac:dyDescent="0.25">
      <c r="A27" t="s">
        <v>14536</v>
      </c>
      <c r="B27" t="s">
        <v>15244</v>
      </c>
      <c r="C27" s="18">
        <v>1000</v>
      </c>
      <c r="D27" t="s">
        <v>14452</v>
      </c>
      <c r="E27" t="s">
        <v>15285</v>
      </c>
      <c r="F27" s="94">
        <v>42920</v>
      </c>
      <c r="G27" s="18" t="s">
        <v>15284</v>
      </c>
      <c r="H27" s="94">
        <v>43611</v>
      </c>
      <c r="I27">
        <v>100000</v>
      </c>
      <c r="J27">
        <v>40000</v>
      </c>
      <c r="K27">
        <v>86303</v>
      </c>
      <c r="L27" s="18">
        <f t="shared" si="0"/>
        <v>60000</v>
      </c>
      <c r="M27" s="18">
        <f t="shared" si="1"/>
        <v>-46303</v>
      </c>
      <c r="N27" s="18" t="str">
        <f t="shared" si="2"/>
        <v>Deficit</v>
      </c>
    </row>
    <row r="28" spans="1:18" x14ac:dyDescent="0.25">
      <c r="A28" t="s">
        <v>14543</v>
      </c>
      <c r="B28" t="s">
        <v>15245</v>
      </c>
      <c r="C28" s="18">
        <v>1000</v>
      </c>
      <c r="D28" t="s">
        <v>14452</v>
      </c>
      <c r="E28" t="s">
        <v>15285</v>
      </c>
      <c r="F28" s="94">
        <v>42765</v>
      </c>
      <c r="G28" s="18" t="s">
        <v>15284</v>
      </c>
      <c r="H28" s="94">
        <v>45306</v>
      </c>
      <c r="I28">
        <v>100000</v>
      </c>
      <c r="J28">
        <v>100000</v>
      </c>
      <c r="K28">
        <v>42608</v>
      </c>
      <c r="L28" s="18">
        <f t="shared" si="0"/>
        <v>0</v>
      </c>
      <c r="M28" s="18">
        <f t="shared" si="1"/>
        <v>57392</v>
      </c>
      <c r="N28" s="18" t="str">
        <f t="shared" si="2"/>
        <v>Surplus</v>
      </c>
    </row>
    <row r="29" spans="1:18" x14ac:dyDescent="0.25">
      <c r="A29" t="s">
        <v>14543</v>
      </c>
      <c r="B29" t="s">
        <v>15245</v>
      </c>
      <c r="C29" s="18">
        <v>4000</v>
      </c>
      <c r="D29" t="s">
        <v>14452</v>
      </c>
      <c r="E29" t="s">
        <v>15290</v>
      </c>
      <c r="F29" s="94">
        <v>42821</v>
      </c>
      <c r="G29" s="18" t="s">
        <v>15286</v>
      </c>
      <c r="H29" s="94">
        <v>44026</v>
      </c>
      <c r="I29">
        <v>100000</v>
      </c>
      <c r="J29">
        <v>100000</v>
      </c>
      <c r="K29">
        <v>54566</v>
      </c>
      <c r="L29" s="18">
        <f t="shared" si="0"/>
        <v>0</v>
      </c>
      <c r="M29" s="18">
        <f t="shared" si="1"/>
        <v>45434</v>
      </c>
      <c r="N29" s="18" t="str">
        <f t="shared" si="2"/>
        <v>Surplus</v>
      </c>
    </row>
    <row r="30" spans="1:18" x14ac:dyDescent="0.25">
      <c r="A30" t="s">
        <v>14543</v>
      </c>
      <c r="B30" t="s">
        <v>15245</v>
      </c>
      <c r="C30" s="18">
        <v>1000</v>
      </c>
      <c r="D30" t="s">
        <v>14452</v>
      </c>
      <c r="E30" t="s">
        <v>15287</v>
      </c>
      <c r="F30" s="94">
        <v>42842</v>
      </c>
      <c r="G30" s="18" t="s">
        <v>15289</v>
      </c>
      <c r="H30" s="94">
        <v>44253</v>
      </c>
      <c r="I30">
        <v>150000</v>
      </c>
      <c r="J30">
        <v>100000</v>
      </c>
      <c r="K30">
        <v>55865</v>
      </c>
      <c r="L30" s="18">
        <f t="shared" si="0"/>
        <v>50000</v>
      </c>
      <c r="M30" s="18">
        <f t="shared" si="1"/>
        <v>44135</v>
      </c>
      <c r="N30" s="18" t="str">
        <f t="shared" si="2"/>
        <v>Surplus</v>
      </c>
    </row>
    <row r="31" spans="1:18" x14ac:dyDescent="0.25">
      <c r="A31" t="s">
        <v>14552</v>
      </c>
      <c r="B31" t="s">
        <v>15246</v>
      </c>
      <c r="C31" s="18">
        <v>1000</v>
      </c>
      <c r="D31" t="s">
        <v>14534</v>
      </c>
      <c r="E31" t="s">
        <v>15290</v>
      </c>
      <c r="F31" s="94">
        <v>42933</v>
      </c>
      <c r="G31" s="18" t="s">
        <v>15284</v>
      </c>
      <c r="H31" s="94">
        <v>44936</v>
      </c>
      <c r="I31">
        <v>50000</v>
      </c>
      <c r="J31">
        <v>50000</v>
      </c>
      <c r="K31">
        <v>75274</v>
      </c>
      <c r="L31" s="18">
        <f t="shared" si="0"/>
        <v>0</v>
      </c>
      <c r="M31" s="18">
        <f t="shared" si="1"/>
        <v>-25274</v>
      </c>
      <c r="N31" s="18" t="str">
        <f t="shared" si="2"/>
        <v>Deficit</v>
      </c>
      <c r="P31" s="33" t="s">
        <v>14377</v>
      </c>
      <c r="Q31" s="18" t="s">
        <v>15296</v>
      </c>
      <c r="R31" s="18" t="s">
        <v>15297</v>
      </c>
    </row>
    <row r="32" spans="1:18" x14ac:dyDescent="0.25">
      <c r="A32" t="s">
        <v>14552</v>
      </c>
      <c r="B32" t="s">
        <v>15246</v>
      </c>
      <c r="C32" s="18">
        <v>2000</v>
      </c>
      <c r="D32" t="s">
        <v>14452</v>
      </c>
      <c r="E32" t="s">
        <v>15283</v>
      </c>
      <c r="F32" s="94">
        <v>42995</v>
      </c>
      <c r="G32" s="18" t="s">
        <v>15289</v>
      </c>
      <c r="H32" s="94">
        <v>44672</v>
      </c>
      <c r="I32">
        <v>100000</v>
      </c>
      <c r="J32">
        <v>50000</v>
      </c>
      <c r="K32">
        <v>85674</v>
      </c>
      <c r="L32" s="18">
        <f t="shared" si="0"/>
        <v>50000</v>
      </c>
      <c r="M32" s="18">
        <f t="shared" si="1"/>
        <v>-35674</v>
      </c>
      <c r="N32" s="18" t="str">
        <f t="shared" si="2"/>
        <v>Deficit</v>
      </c>
      <c r="P32" s="32" t="s">
        <v>15285</v>
      </c>
      <c r="Q32" s="86">
        <v>5580752</v>
      </c>
      <c r="R32" s="86">
        <v>3184762</v>
      </c>
    </row>
    <row r="33" spans="1:18" x14ac:dyDescent="0.25">
      <c r="A33" t="s">
        <v>14559</v>
      </c>
      <c r="B33" t="s">
        <v>15247</v>
      </c>
      <c r="C33" s="18">
        <v>1000</v>
      </c>
      <c r="D33" t="s">
        <v>14452</v>
      </c>
      <c r="E33" t="s">
        <v>15287</v>
      </c>
      <c r="F33" s="94">
        <v>42943</v>
      </c>
      <c r="G33" s="18" t="s">
        <v>15286</v>
      </c>
      <c r="H33" s="94">
        <v>44262</v>
      </c>
      <c r="I33">
        <v>100000</v>
      </c>
      <c r="J33">
        <v>100000</v>
      </c>
      <c r="K33">
        <v>66570</v>
      </c>
      <c r="L33" s="18">
        <f t="shared" si="0"/>
        <v>0</v>
      </c>
      <c r="M33" s="18">
        <f t="shared" si="1"/>
        <v>33430</v>
      </c>
      <c r="N33" s="18" t="str">
        <f t="shared" si="2"/>
        <v>Surplus</v>
      </c>
      <c r="P33" s="32" t="s">
        <v>15283</v>
      </c>
      <c r="Q33" s="86">
        <v>3160000</v>
      </c>
      <c r="R33" s="86">
        <v>2134247</v>
      </c>
    </row>
    <row r="34" spans="1:18" x14ac:dyDescent="0.25">
      <c r="A34" t="s">
        <v>14559</v>
      </c>
      <c r="B34" t="s">
        <v>15247</v>
      </c>
      <c r="C34" s="18">
        <v>2000</v>
      </c>
      <c r="D34" t="s">
        <v>14452</v>
      </c>
      <c r="E34" t="s">
        <v>15285</v>
      </c>
      <c r="F34" s="94">
        <v>42978</v>
      </c>
      <c r="G34" s="18" t="s">
        <v>15286</v>
      </c>
      <c r="H34" s="94">
        <v>44402</v>
      </c>
      <c r="I34">
        <v>100000</v>
      </c>
      <c r="J34">
        <v>100000</v>
      </c>
      <c r="K34">
        <v>72112</v>
      </c>
      <c r="L34" s="18">
        <f t="shared" si="0"/>
        <v>0</v>
      </c>
      <c r="M34" s="18">
        <f t="shared" si="1"/>
        <v>27888</v>
      </c>
      <c r="N34" s="18" t="str">
        <f t="shared" si="2"/>
        <v>Surplus</v>
      </c>
      <c r="P34" s="32" t="s">
        <v>15290</v>
      </c>
      <c r="Q34" s="86">
        <v>3931894</v>
      </c>
      <c r="R34" s="86">
        <v>3053880</v>
      </c>
    </row>
    <row r="35" spans="1:18" x14ac:dyDescent="0.25">
      <c r="A35" t="s">
        <v>14559</v>
      </c>
      <c r="B35" t="s">
        <v>15247</v>
      </c>
      <c r="C35" s="18">
        <v>3000</v>
      </c>
      <c r="D35" t="s">
        <v>14452</v>
      </c>
      <c r="E35" t="s">
        <v>15290</v>
      </c>
      <c r="F35" s="94">
        <v>43070</v>
      </c>
      <c r="G35" s="18" t="s">
        <v>15284</v>
      </c>
      <c r="H35" s="94">
        <v>45527</v>
      </c>
      <c r="I35">
        <v>100000</v>
      </c>
      <c r="J35">
        <v>100000</v>
      </c>
      <c r="K35">
        <v>88050</v>
      </c>
      <c r="L35" s="18">
        <f t="shared" si="0"/>
        <v>0</v>
      </c>
      <c r="M35" s="18">
        <f t="shared" si="1"/>
        <v>11950</v>
      </c>
      <c r="N35" s="18" t="str">
        <f t="shared" si="2"/>
        <v>Surplus</v>
      </c>
      <c r="P35" s="32" t="s">
        <v>15291</v>
      </c>
      <c r="Q35" s="86">
        <v>4960000</v>
      </c>
      <c r="R35" s="86">
        <v>2221633</v>
      </c>
    </row>
    <row r="36" spans="1:18" x14ac:dyDescent="0.25">
      <c r="A36" t="s">
        <v>14559</v>
      </c>
      <c r="B36" t="s">
        <v>15247</v>
      </c>
      <c r="C36" s="18">
        <v>5000</v>
      </c>
      <c r="D36" t="s">
        <v>14452</v>
      </c>
      <c r="E36" t="s">
        <v>15288</v>
      </c>
      <c r="F36" s="94">
        <v>42811</v>
      </c>
      <c r="G36" s="18" t="s">
        <v>15284</v>
      </c>
      <c r="H36" s="94">
        <v>43514</v>
      </c>
      <c r="I36">
        <v>100000</v>
      </c>
      <c r="J36">
        <v>100000</v>
      </c>
      <c r="K36">
        <v>97684</v>
      </c>
      <c r="L36" s="18">
        <f t="shared" si="0"/>
        <v>0</v>
      </c>
      <c r="M36" s="18">
        <f t="shared" si="1"/>
        <v>2316</v>
      </c>
      <c r="N36" s="18" t="str">
        <f t="shared" si="2"/>
        <v>Surplus</v>
      </c>
      <c r="P36" s="32" t="s">
        <v>15288</v>
      </c>
      <c r="Q36" s="86">
        <v>3085000</v>
      </c>
      <c r="R36" s="86">
        <v>2089076</v>
      </c>
    </row>
    <row r="37" spans="1:18" x14ac:dyDescent="0.25">
      <c r="A37" t="s">
        <v>14559</v>
      </c>
      <c r="B37" t="s">
        <v>15247</v>
      </c>
      <c r="C37" s="18">
        <v>6000</v>
      </c>
      <c r="D37" t="s">
        <v>14452</v>
      </c>
      <c r="E37" t="s">
        <v>15288</v>
      </c>
      <c r="F37" s="94">
        <v>42926</v>
      </c>
      <c r="G37" s="18" t="s">
        <v>15286</v>
      </c>
      <c r="H37" s="94">
        <v>45244</v>
      </c>
      <c r="I37">
        <v>40000</v>
      </c>
      <c r="J37">
        <v>100000</v>
      </c>
      <c r="K37">
        <v>73853</v>
      </c>
      <c r="L37" s="18">
        <f t="shared" si="0"/>
        <v>-60000</v>
      </c>
      <c r="M37" s="18">
        <f t="shared" si="1"/>
        <v>26147</v>
      </c>
      <c r="N37" s="18" t="str">
        <f t="shared" si="2"/>
        <v>Surplus</v>
      </c>
      <c r="P37" s="32" t="s">
        <v>15287</v>
      </c>
      <c r="Q37" s="86">
        <v>3520000</v>
      </c>
      <c r="R37" s="86">
        <v>1750279</v>
      </c>
    </row>
    <row r="38" spans="1:18" x14ac:dyDescent="0.25">
      <c r="A38" t="s">
        <v>14559</v>
      </c>
      <c r="B38" t="s">
        <v>15247</v>
      </c>
      <c r="C38" s="18">
        <v>1000</v>
      </c>
      <c r="D38" t="s">
        <v>14452</v>
      </c>
      <c r="E38" t="s">
        <v>15291</v>
      </c>
      <c r="F38" s="94">
        <v>42935</v>
      </c>
      <c r="G38" s="18" t="s">
        <v>15284</v>
      </c>
      <c r="H38" s="94">
        <v>44656</v>
      </c>
      <c r="I38">
        <v>100000</v>
      </c>
      <c r="J38">
        <v>40000</v>
      </c>
      <c r="K38">
        <v>79711</v>
      </c>
      <c r="L38" s="18">
        <f t="shared" si="0"/>
        <v>60000</v>
      </c>
      <c r="M38" s="18">
        <f t="shared" si="1"/>
        <v>-39711</v>
      </c>
      <c r="N38" s="18" t="str">
        <f t="shared" si="2"/>
        <v>Deficit</v>
      </c>
      <c r="P38" s="32" t="s">
        <v>14378</v>
      </c>
      <c r="Q38" s="86">
        <v>24237646</v>
      </c>
      <c r="R38" s="86">
        <v>14433877</v>
      </c>
    </row>
    <row r="39" spans="1:18" x14ac:dyDescent="0.25">
      <c r="A39" t="s">
        <v>14559</v>
      </c>
      <c r="B39" t="s">
        <v>15247</v>
      </c>
      <c r="C39" s="18">
        <v>1000</v>
      </c>
      <c r="D39" t="s">
        <v>14452</v>
      </c>
      <c r="E39" t="s">
        <v>15290</v>
      </c>
      <c r="F39" s="94">
        <v>42943</v>
      </c>
      <c r="G39" s="18" t="s">
        <v>15289</v>
      </c>
      <c r="H39" s="94">
        <v>44507</v>
      </c>
      <c r="I39">
        <v>350000</v>
      </c>
      <c r="J39">
        <v>100000</v>
      </c>
      <c r="K39">
        <v>76431</v>
      </c>
      <c r="L39" s="18">
        <f t="shared" si="0"/>
        <v>250000</v>
      </c>
      <c r="M39" s="18">
        <f t="shared" si="1"/>
        <v>23569</v>
      </c>
      <c r="N39" s="18" t="str">
        <f t="shared" si="2"/>
        <v>Surplus</v>
      </c>
    </row>
    <row r="40" spans="1:18" x14ac:dyDescent="0.25">
      <c r="A40" t="s">
        <v>14559</v>
      </c>
      <c r="B40" t="s">
        <v>15247</v>
      </c>
      <c r="C40" s="18">
        <v>1000</v>
      </c>
      <c r="D40" t="s">
        <v>14496</v>
      </c>
      <c r="E40" t="s">
        <v>15285</v>
      </c>
      <c r="F40" s="94">
        <v>42825</v>
      </c>
      <c r="G40" s="18" t="s">
        <v>15284</v>
      </c>
      <c r="H40" s="94">
        <v>45380</v>
      </c>
      <c r="I40">
        <v>60000</v>
      </c>
      <c r="J40">
        <v>350000</v>
      </c>
      <c r="K40">
        <v>31541</v>
      </c>
      <c r="L40" s="18">
        <f t="shared" si="0"/>
        <v>-290000</v>
      </c>
      <c r="M40" s="18">
        <f t="shared" si="1"/>
        <v>318459</v>
      </c>
      <c r="N40" s="18" t="str">
        <f t="shared" si="2"/>
        <v>Surplus</v>
      </c>
    </row>
    <row r="41" spans="1:18" x14ac:dyDescent="0.25">
      <c r="A41" t="s">
        <v>14581</v>
      </c>
      <c r="B41" t="s">
        <v>15248</v>
      </c>
      <c r="C41" s="18">
        <v>1000</v>
      </c>
      <c r="D41" t="s">
        <v>14452</v>
      </c>
      <c r="E41" t="s">
        <v>15291</v>
      </c>
      <c r="F41" s="94">
        <v>42829</v>
      </c>
      <c r="G41" s="18" t="s">
        <v>15284</v>
      </c>
      <c r="H41" s="94">
        <v>44762</v>
      </c>
      <c r="I41">
        <v>70000</v>
      </c>
      <c r="J41">
        <v>60000</v>
      </c>
      <c r="K41">
        <v>31919</v>
      </c>
      <c r="L41" s="18">
        <f t="shared" si="0"/>
        <v>10000</v>
      </c>
      <c r="M41" s="18">
        <f t="shared" si="1"/>
        <v>28081</v>
      </c>
      <c r="N41" s="18" t="str">
        <f t="shared" si="2"/>
        <v>Surplus</v>
      </c>
    </row>
    <row r="42" spans="1:18" x14ac:dyDescent="0.25">
      <c r="A42" t="s">
        <v>14581</v>
      </c>
      <c r="B42" t="s">
        <v>15248</v>
      </c>
      <c r="C42" s="18">
        <v>2000</v>
      </c>
      <c r="D42" t="s">
        <v>14452</v>
      </c>
      <c r="E42" t="s">
        <v>15287</v>
      </c>
      <c r="F42" s="94">
        <v>42929</v>
      </c>
      <c r="G42" s="18" t="s">
        <v>15286</v>
      </c>
      <c r="H42" s="94">
        <v>45001</v>
      </c>
      <c r="I42">
        <v>150000</v>
      </c>
      <c r="J42">
        <v>70000</v>
      </c>
      <c r="K42">
        <v>30157</v>
      </c>
      <c r="L42" s="18">
        <f t="shared" si="0"/>
        <v>80000</v>
      </c>
      <c r="M42" s="18">
        <f t="shared" si="1"/>
        <v>39843</v>
      </c>
      <c r="N42" s="18" t="str">
        <f t="shared" si="2"/>
        <v>Surplus</v>
      </c>
    </row>
    <row r="43" spans="1:18" x14ac:dyDescent="0.25">
      <c r="A43" t="s">
        <v>14581</v>
      </c>
      <c r="B43" t="s">
        <v>15248</v>
      </c>
      <c r="C43" s="18">
        <v>1000</v>
      </c>
      <c r="D43" t="s">
        <v>14452</v>
      </c>
      <c r="E43" t="s">
        <v>15287</v>
      </c>
      <c r="F43" s="94">
        <v>42968</v>
      </c>
      <c r="G43" s="18" t="s">
        <v>15284</v>
      </c>
      <c r="H43" s="94">
        <v>43589</v>
      </c>
      <c r="I43">
        <v>20000</v>
      </c>
      <c r="J43">
        <v>150000</v>
      </c>
      <c r="K43">
        <v>59240</v>
      </c>
      <c r="L43" s="18">
        <f t="shared" si="0"/>
        <v>-130000</v>
      </c>
      <c r="M43" s="18">
        <f t="shared" si="1"/>
        <v>90760</v>
      </c>
      <c r="N43" s="18" t="str">
        <f t="shared" si="2"/>
        <v>Surplus</v>
      </c>
    </row>
    <row r="44" spans="1:18" x14ac:dyDescent="0.25">
      <c r="A44" t="s">
        <v>14590</v>
      </c>
      <c r="B44" t="s">
        <v>15249</v>
      </c>
      <c r="C44" s="18">
        <v>1000</v>
      </c>
      <c r="D44" t="s">
        <v>14452</v>
      </c>
      <c r="E44" t="s">
        <v>15288</v>
      </c>
      <c r="F44" s="94">
        <v>42821</v>
      </c>
      <c r="G44" s="18" t="s">
        <v>15284</v>
      </c>
      <c r="H44" s="94">
        <v>45525</v>
      </c>
      <c r="I44">
        <v>10000</v>
      </c>
      <c r="J44">
        <v>20000</v>
      </c>
      <c r="K44">
        <v>37932</v>
      </c>
      <c r="L44" s="18">
        <f t="shared" si="0"/>
        <v>-10000</v>
      </c>
      <c r="M44" s="18">
        <f t="shared" si="1"/>
        <v>-17932</v>
      </c>
      <c r="N44" s="18" t="str">
        <f t="shared" si="2"/>
        <v>Deficit</v>
      </c>
    </row>
    <row r="45" spans="1:18" x14ac:dyDescent="0.25">
      <c r="A45" t="s">
        <v>14590</v>
      </c>
      <c r="B45" t="s">
        <v>15249</v>
      </c>
      <c r="C45" s="18">
        <v>2000</v>
      </c>
      <c r="D45" t="s">
        <v>14452</v>
      </c>
      <c r="E45" t="s">
        <v>15290</v>
      </c>
      <c r="F45" s="94">
        <v>42768</v>
      </c>
      <c r="G45" s="18" t="s">
        <v>15286</v>
      </c>
      <c r="H45" s="94">
        <v>44193</v>
      </c>
      <c r="I45">
        <v>300000</v>
      </c>
      <c r="J45">
        <v>10000</v>
      </c>
      <c r="K45">
        <v>83173</v>
      </c>
      <c r="L45" s="18">
        <f t="shared" si="0"/>
        <v>290000</v>
      </c>
      <c r="M45" s="18">
        <f t="shared" si="1"/>
        <v>-73173</v>
      </c>
      <c r="N45" s="18" t="str">
        <f t="shared" si="2"/>
        <v>Deficit</v>
      </c>
    </row>
    <row r="46" spans="1:18" x14ac:dyDescent="0.25">
      <c r="A46" t="s">
        <v>14590</v>
      </c>
      <c r="B46" t="s">
        <v>15249</v>
      </c>
      <c r="C46" s="18">
        <v>1000</v>
      </c>
      <c r="D46" t="s">
        <v>14496</v>
      </c>
      <c r="E46" t="s">
        <v>15291</v>
      </c>
      <c r="F46" s="94">
        <v>43030</v>
      </c>
      <c r="G46" s="18" t="s">
        <v>15284</v>
      </c>
      <c r="H46" s="94">
        <v>44930</v>
      </c>
      <c r="I46">
        <v>100000</v>
      </c>
      <c r="J46">
        <v>300000</v>
      </c>
      <c r="K46">
        <v>68245</v>
      </c>
      <c r="L46" s="18">
        <f t="shared" si="0"/>
        <v>-200000</v>
      </c>
      <c r="M46" s="18">
        <f t="shared" si="1"/>
        <v>231755</v>
      </c>
      <c r="N46" s="18" t="str">
        <f t="shared" si="2"/>
        <v>Surplus</v>
      </c>
    </row>
    <row r="47" spans="1:18" x14ac:dyDescent="0.25">
      <c r="A47" t="s">
        <v>14590</v>
      </c>
      <c r="B47" t="s">
        <v>15249</v>
      </c>
      <c r="C47" s="18">
        <v>1000</v>
      </c>
      <c r="D47" t="s">
        <v>14452</v>
      </c>
      <c r="E47" t="s">
        <v>15285</v>
      </c>
      <c r="F47" s="94">
        <v>42923</v>
      </c>
      <c r="G47" s="18" t="s">
        <v>15284</v>
      </c>
      <c r="H47" s="94">
        <v>43490</v>
      </c>
      <c r="I47">
        <v>40000</v>
      </c>
      <c r="J47">
        <v>100000</v>
      </c>
      <c r="K47">
        <v>56750</v>
      </c>
      <c r="L47" s="18">
        <f t="shared" si="0"/>
        <v>-60000</v>
      </c>
      <c r="M47" s="18">
        <f t="shared" si="1"/>
        <v>43250</v>
      </c>
      <c r="N47" s="18" t="str">
        <f t="shared" si="2"/>
        <v>Surplus</v>
      </c>
    </row>
    <row r="48" spans="1:18" x14ac:dyDescent="0.25">
      <c r="A48" t="s">
        <v>14590</v>
      </c>
      <c r="B48" t="s">
        <v>15249</v>
      </c>
      <c r="C48" s="18">
        <v>1000</v>
      </c>
      <c r="D48" t="s">
        <v>14452</v>
      </c>
      <c r="E48" t="s">
        <v>15290</v>
      </c>
      <c r="F48" s="94">
        <v>42955</v>
      </c>
      <c r="G48" s="18" t="s">
        <v>15289</v>
      </c>
      <c r="H48" s="94">
        <v>44872</v>
      </c>
      <c r="I48">
        <v>50000</v>
      </c>
      <c r="J48">
        <v>40000</v>
      </c>
      <c r="K48">
        <v>44134</v>
      </c>
      <c r="L48" s="18">
        <f t="shared" si="0"/>
        <v>10000</v>
      </c>
      <c r="M48" s="18">
        <f t="shared" si="1"/>
        <v>-4134</v>
      </c>
      <c r="N48" s="18" t="str">
        <f t="shared" si="2"/>
        <v>Deficit</v>
      </c>
    </row>
    <row r="49" spans="1:14" x14ac:dyDescent="0.25">
      <c r="A49" t="s">
        <v>14590</v>
      </c>
      <c r="B49" t="s">
        <v>15249</v>
      </c>
      <c r="C49" s="18">
        <v>1000</v>
      </c>
      <c r="D49" t="s">
        <v>14452</v>
      </c>
      <c r="E49" t="s">
        <v>15285</v>
      </c>
      <c r="F49" s="94">
        <v>42849</v>
      </c>
      <c r="G49" s="18" t="s">
        <v>15289</v>
      </c>
      <c r="H49" s="94">
        <v>42940</v>
      </c>
      <c r="I49">
        <v>100000</v>
      </c>
      <c r="J49">
        <v>50000</v>
      </c>
      <c r="K49">
        <v>57499</v>
      </c>
      <c r="L49" s="18">
        <f t="shared" si="0"/>
        <v>50000</v>
      </c>
      <c r="M49" s="18">
        <f t="shared" si="1"/>
        <v>-7499</v>
      </c>
      <c r="N49" s="18" t="str">
        <f t="shared" si="2"/>
        <v>Deficit</v>
      </c>
    </row>
    <row r="50" spans="1:14" x14ac:dyDescent="0.25">
      <c r="A50" t="s">
        <v>14590</v>
      </c>
      <c r="B50" t="s">
        <v>15249</v>
      </c>
      <c r="C50" s="18">
        <v>1000</v>
      </c>
      <c r="D50" t="s">
        <v>14452</v>
      </c>
      <c r="E50" t="s">
        <v>15285</v>
      </c>
      <c r="F50" s="94">
        <v>42974</v>
      </c>
      <c r="G50" s="18" t="s">
        <v>15289</v>
      </c>
      <c r="H50" s="94">
        <v>44615</v>
      </c>
      <c r="I50">
        <v>22000</v>
      </c>
      <c r="J50">
        <v>100000</v>
      </c>
      <c r="K50">
        <v>62669</v>
      </c>
      <c r="L50" s="18">
        <f t="shared" si="0"/>
        <v>-78000</v>
      </c>
      <c r="M50" s="18">
        <f t="shared" si="1"/>
        <v>37331</v>
      </c>
      <c r="N50" s="18" t="str">
        <f t="shared" si="2"/>
        <v>Surplus</v>
      </c>
    </row>
    <row r="51" spans="1:14" x14ac:dyDescent="0.25">
      <c r="A51" t="s">
        <v>14607</v>
      </c>
      <c r="B51" t="s">
        <v>15250</v>
      </c>
      <c r="C51" s="18">
        <v>1000</v>
      </c>
      <c r="D51" t="s">
        <v>14452</v>
      </c>
      <c r="E51" t="s">
        <v>15290</v>
      </c>
      <c r="F51" s="94">
        <v>42742</v>
      </c>
      <c r="G51" s="18" t="s">
        <v>15284</v>
      </c>
      <c r="H51" s="94">
        <v>43113</v>
      </c>
      <c r="I51">
        <v>15000</v>
      </c>
      <c r="J51">
        <v>22000</v>
      </c>
      <c r="K51">
        <v>94659</v>
      </c>
      <c r="L51" s="18">
        <f t="shared" si="0"/>
        <v>-7000</v>
      </c>
      <c r="M51" s="18">
        <f t="shared" si="1"/>
        <v>-72659</v>
      </c>
      <c r="N51" s="18" t="str">
        <f t="shared" si="2"/>
        <v>Deficit</v>
      </c>
    </row>
    <row r="52" spans="1:14" x14ac:dyDescent="0.25">
      <c r="A52" t="s">
        <v>14607</v>
      </c>
      <c r="B52" t="s">
        <v>15250</v>
      </c>
      <c r="C52" s="18">
        <v>2000</v>
      </c>
      <c r="D52" t="s">
        <v>14452</v>
      </c>
      <c r="E52" t="s">
        <v>15290</v>
      </c>
      <c r="F52" s="94">
        <v>42852</v>
      </c>
      <c r="G52" s="18" t="s">
        <v>15289</v>
      </c>
      <c r="H52" s="94">
        <v>42941</v>
      </c>
      <c r="I52">
        <v>100000</v>
      </c>
      <c r="J52">
        <v>15000</v>
      </c>
      <c r="K52">
        <v>68948</v>
      </c>
      <c r="L52" s="18">
        <f t="shared" si="0"/>
        <v>85000</v>
      </c>
      <c r="M52" s="18">
        <f t="shared" si="1"/>
        <v>-53948</v>
      </c>
      <c r="N52" s="18" t="str">
        <f t="shared" si="2"/>
        <v>Deficit</v>
      </c>
    </row>
    <row r="53" spans="1:14" x14ac:dyDescent="0.25">
      <c r="A53" t="s">
        <v>14607</v>
      </c>
      <c r="B53" t="s">
        <v>15250</v>
      </c>
      <c r="C53" s="18">
        <v>1000</v>
      </c>
      <c r="D53" t="s">
        <v>14452</v>
      </c>
      <c r="E53" t="s">
        <v>15290</v>
      </c>
      <c r="F53" s="94">
        <v>42935</v>
      </c>
      <c r="G53" s="18" t="s">
        <v>15289</v>
      </c>
      <c r="H53" s="94">
        <v>44713</v>
      </c>
      <c r="I53">
        <v>100000</v>
      </c>
      <c r="J53">
        <v>100000</v>
      </c>
      <c r="K53">
        <v>82596</v>
      </c>
      <c r="L53" s="18">
        <f t="shared" si="0"/>
        <v>0</v>
      </c>
      <c r="M53" s="18">
        <f t="shared" si="1"/>
        <v>17404</v>
      </c>
      <c r="N53" s="18" t="str">
        <f t="shared" si="2"/>
        <v>Surplus</v>
      </c>
    </row>
    <row r="54" spans="1:14" x14ac:dyDescent="0.25">
      <c r="A54" t="s">
        <v>14607</v>
      </c>
      <c r="B54" t="s">
        <v>15250</v>
      </c>
      <c r="C54" s="18">
        <v>2000</v>
      </c>
      <c r="D54" t="s">
        <v>14452</v>
      </c>
      <c r="E54" t="s">
        <v>15290</v>
      </c>
      <c r="F54" s="94">
        <v>42966</v>
      </c>
      <c r="G54" s="18" t="s">
        <v>15286</v>
      </c>
      <c r="H54" s="94">
        <v>44293</v>
      </c>
      <c r="I54">
        <v>400000</v>
      </c>
      <c r="J54">
        <v>100000</v>
      </c>
      <c r="K54">
        <v>49915</v>
      </c>
      <c r="L54" s="18">
        <f t="shared" si="0"/>
        <v>300000</v>
      </c>
      <c r="M54" s="18">
        <f t="shared" si="1"/>
        <v>50085</v>
      </c>
      <c r="N54" s="18" t="str">
        <f t="shared" si="2"/>
        <v>Surplus</v>
      </c>
    </row>
    <row r="55" spans="1:14" x14ac:dyDescent="0.25">
      <c r="A55" t="s">
        <v>14607</v>
      </c>
      <c r="B55" t="s">
        <v>15250</v>
      </c>
      <c r="C55" s="18">
        <v>1000</v>
      </c>
      <c r="D55" t="s">
        <v>14496</v>
      </c>
      <c r="E55" t="s">
        <v>15291</v>
      </c>
      <c r="F55" s="94">
        <v>42852</v>
      </c>
      <c r="G55" s="18" t="s">
        <v>15286</v>
      </c>
      <c r="H55" s="94">
        <v>44138</v>
      </c>
      <c r="I55">
        <v>50000</v>
      </c>
      <c r="J55">
        <v>400000</v>
      </c>
      <c r="K55">
        <v>42248</v>
      </c>
      <c r="L55" s="18">
        <f t="shared" si="0"/>
        <v>-350000</v>
      </c>
      <c r="M55" s="18">
        <f t="shared" si="1"/>
        <v>357752</v>
      </c>
      <c r="N55" s="18" t="str">
        <f t="shared" si="2"/>
        <v>Surplus</v>
      </c>
    </row>
    <row r="56" spans="1:14" x14ac:dyDescent="0.25">
      <c r="A56" t="s">
        <v>14620</v>
      </c>
      <c r="B56" t="s">
        <v>15251</v>
      </c>
      <c r="C56" s="18">
        <v>1000</v>
      </c>
      <c r="D56" t="s">
        <v>14452</v>
      </c>
      <c r="E56" t="s">
        <v>15285</v>
      </c>
      <c r="F56" s="94">
        <v>42926</v>
      </c>
      <c r="G56" s="18" t="s">
        <v>15284</v>
      </c>
      <c r="H56" s="94">
        <v>42946</v>
      </c>
      <c r="I56">
        <v>50000</v>
      </c>
      <c r="J56">
        <v>50000</v>
      </c>
      <c r="K56">
        <v>63362</v>
      </c>
      <c r="L56" s="18">
        <f t="shared" si="0"/>
        <v>0</v>
      </c>
      <c r="M56" s="18">
        <f t="shared" si="1"/>
        <v>-13362</v>
      </c>
      <c r="N56" s="18" t="str">
        <f t="shared" si="2"/>
        <v>Deficit</v>
      </c>
    </row>
    <row r="57" spans="1:14" x14ac:dyDescent="0.25">
      <c r="A57" t="s">
        <v>14620</v>
      </c>
      <c r="B57" t="s">
        <v>15251</v>
      </c>
      <c r="C57" s="18">
        <v>5000</v>
      </c>
      <c r="D57" t="s">
        <v>14452</v>
      </c>
      <c r="E57" t="s">
        <v>15283</v>
      </c>
      <c r="F57" s="94">
        <v>42930</v>
      </c>
      <c r="G57" s="18" t="s">
        <v>15289</v>
      </c>
      <c r="H57" s="94">
        <v>43138</v>
      </c>
      <c r="I57">
        <v>70000</v>
      </c>
      <c r="J57">
        <v>50000</v>
      </c>
      <c r="K57">
        <v>38449</v>
      </c>
      <c r="L57" s="18">
        <f t="shared" si="0"/>
        <v>20000</v>
      </c>
      <c r="M57" s="18">
        <f t="shared" si="1"/>
        <v>11551</v>
      </c>
      <c r="N57" s="18" t="str">
        <f t="shared" si="2"/>
        <v>Surplus</v>
      </c>
    </row>
    <row r="58" spans="1:14" x14ac:dyDescent="0.25">
      <c r="A58" t="s">
        <v>14620</v>
      </c>
      <c r="B58" t="s">
        <v>15251</v>
      </c>
      <c r="C58" s="18">
        <v>6000</v>
      </c>
      <c r="D58" t="s">
        <v>14452</v>
      </c>
      <c r="E58" t="s">
        <v>15290</v>
      </c>
      <c r="F58" s="94">
        <v>42992</v>
      </c>
      <c r="G58" s="18" t="s">
        <v>15284</v>
      </c>
      <c r="H58" s="94">
        <v>44909</v>
      </c>
      <c r="I58">
        <v>200000</v>
      </c>
      <c r="J58">
        <v>70000</v>
      </c>
      <c r="K58">
        <v>87541</v>
      </c>
      <c r="L58" s="18">
        <f t="shared" si="0"/>
        <v>130000</v>
      </c>
      <c r="M58" s="18">
        <f t="shared" si="1"/>
        <v>-17541</v>
      </c>
      <c r="N58" s="18" t="str">
        <f t="shared" si="2"/>
        <v>Deficit</v>
      </c>
    </row>
    <row r="59" spans="1:14" x14ac:dyDescent="0.25">
      <c r="A59" t="s">
        <v>14620</v>
      </c>
      <c r="B59" t="s">
        <v>15251</v>
      </c>
      <c r="C59" s="18">
        <v>7000</v>
      </c>
      <c r="D59" t="s">
        <v>14496</v>
      </c>
      <c r="E59" t="s">
        <v>15285</v>
      </c>
      <c r="F59" s="94">
        <v>42747</v>
      </c>
      <c r="G59" s="18" t="s">
        <v>15286</v>
      </c>
      <c r="H59" s="94">
        <v>43612</v>
      </c>
      <c r="I59">
        <v>60000</v>
      </c>
      <c r="J59">
        <v>200000</v>
      </c>
      <c r="K59">
        <v>87594</v>
      </c>
      <c r="L59" s="18">
        <f t="shared" si="0"/>
        <v>-140000</v>
      </c>
      <c r="M59" s="18">
        <f t="shared" si="1"/>
        <v>112406</v>
      </c>
      <c r="N59" s="18" t="str">
        <f t="shared" si="2"/>
        <v>Surplus</v>
      </c>
    </row>
    <row r="60" spans="1:14" x14ac:dyDescent="0.25">
      <c r="A60" t="s">
        <v>14620</v>
      </c>
      <c r="B60" t="s">
        <v>15251</v>
      </c>
      <c r="C60" s="18">
        <v>1000</v>
      </c>
      <c r="D60" t="s">
        <v>14452</v>
      </c>
      <c r="E60" t="s">
        <v>15287</v>
      </c>
      <c r="F60" s="94">
        <v>42937</v>
      </c>
      <c r="G60" s="18" t="s">
        <v>15289</v>
      </c>
      <c r="H60" s="94">
        <v>43867</v>
      </c>
      <c r="I60">
        <v>10000</v>
      </c>
      <c r="J60">
        <v>60000</v>
      </c>
      <c r="K60">
        <v>43763</v>
      </c>
      <c r="L60" s="18">
        <f t="shared" si="0"/>
        <v>-50000</v>
      </c>
      <c r="M60" s="18">
        <f t="shared" si="1"/>
        <v>16237</v>
      </c>
      <c r="N60" s="18" t="str">
        <f t="shared" si="2"/>
        <v>Surplus</v>
      </c>
    </row>
    <row r="61" spans="1:14" x14ac:dyDescent="0.25">
      <c r="A61" t="s">
        <v>14620</v>
      </c>
      <c r="B61" t="s">
        <v>15251</v>
      </c>
      <c r="C61" s="18">
        <v>1000</v>
      </c>
      <c r="D61" t="s">
        <v>14452</v>
      </c>
      <c r="E61" t="s">
        <v>15285</v>
      </c>
      <c r="F61" s="94">
        <v>42821</v>
      </c>
      <c r="G61" s="18" t="s">
        <v>15284</v>
      </c>
      <c r="H61" s="94">
        <v>45327</v>
      </c>
      <c r="I61">
        <v>25000</v>
      </c>
      <c r="J61">
        <v>10000</v>
      </c>
      <c r="K61">
        <v>47772</v>
      </c>
      <c r="L61" s="18">
        <f t="shared" si="0"/>
        <v>15000</v>
      </c>
      <c r="M61" s="18">
        <f t="shared" si="1"/>
        <v>-37772</v>
      </c>
      <c r="N61" s="18" t="str">
        <f t="shared" si="2"/>
        <v>Deficit</v>
      </c>
    </row>
    <row r="62" spans="1:14" x14ac:dyDescent="0.25">
      <c r="A62" t="s">
        <v>14620</v>
      </c>
      <c r="B62" t="s">
        <v>15251</v>
      </c>
      <c r="C62" s="18">
        <v>2000</v>
      </c>
      <c r="D62" t="s">
        <v>14452</v>
      </c>
      <c r="E62" t="s">
        <v>15288</v>
      </c>
      <c r="F62" s="94">
        <v>42838</v>
      </c>
      <c r="G62" s="18" t="s">
        <v>15286</v>
      </c>
      <c r="H62" s="94">
        <v>45295</v>
      </c>
      <c r="I62">
        <v>100000</v>
      </c>
      <c r="J62">
        <v>25000</v>
      </c>
      <c r="K62">
        <v>92114</v>
      </c>
      <c r="L62" s="18">
        <f t="shared" si="0"/>
        <v>75000</v>
      </c>
      <c r="M62" s="18">
        <f t="shared" si="1"/>
        <v>-67114</v>
      </c>
      <c r="N62" s="18" t="str">
        <f t="shared" si="2"/>
        <v>Deficit</v>
      </c>
    </row>
    <row r="63" spans="1:14" x14ac:dyDescent="0.25">
      <c r="A63" t="s">
        <v>14640</v>
      </c>
      <c r="B63" t="s">
        <v>15252</v>
      </c>
      <c r="C63" s="18">
        <v>1000</v>
      </c>
      <c r="D63" t="s">
        <v>14452</v>
      </c>
      <c r="E63" t="s">
        <v>15288</v>
      </c>
      <c r="F63" s="94">
        <v>42749</v>
      </c>
      <c r="G63" s="18" t="s">
        <v>15289</v>
      </c>
      <c r="H63" s="94">
        <v>44559</v>
      </c>
      <c r="I63">
        <v>100000</v>
      </c>
      <c r="J63">
        <v>100000</v>
      </c>
      <c r="K63">
        <v>99897</v>
      </c>
      <c r="L63" s="18">
        <f t="shared" si="0"/>
        <v>0</v>
      </c>
      <c r="M63" s="18">
        <f t="shared" si="1"/>
        <v>103</v>
      </c>
      <c r="N63" s="18" t="str">
        <f t="shared" si="2"/>
        <v>Surplus</v>
      </c>
    </row>
    <row r="64" spans="1:14" x14ac:dyDescent="0.25">
      <c r="A64" t="s">
        <v>14640</v>
      </c>
      <c r="B64" t="s">
        <v>15252</v>
      </c>
      <c r="C64" s="18">
        <v>2000</v>
      </c>
      <c r="D64" t="s">
        <v>14452</v>
      </c>
      <c r="E64" t="s">
        <v>15290</v>
      </c>
      <c r="F64" s="94">
        <v>42933</v>
      </c>
      <c r="G64" s="18" t="s">
        <v>15286</v>
      </c>
      <c r="H64" s="94">
        <v>43293</v>
      </c>
      <c r="I64">
        <v>100000</v>
      </c>
      <c r="J64">
        <v>100000</v>
      </c>
      <c r="K64">
        <v>47277</v>
      </c>
      <c r="L64" s="18">
        <f t="shared" si="0"/>
        <v>0</v>
      </c>
      <c r="M64" s="18">
        <f t="shared" si="1"/>
        <v>52723</v>
      </c>
      <c r="N64" s="18" t="str">
        <f t="shared" si="2"/>
        <v>Surplus</v>
      </c>
    </row>
    <row r="65" spans="1:14" x14ac:dyDescent="0.25">
      <c r="A65" t="s">
        <v>14640</v>
      </c>
      <c r="B65" t="s">
        <v>15252</v>
      </c>
      <c r="C65" s="18">
        <v>3000</v>
      </c>
      <c r="D65" t="s">
        <v>14452</v>
      </c>
      <c r="E65" t="s">
        <v>15291</v>
      </c>
      <c r="F65" s="94">
        <v>42933</v>
      </c>
      <c r="G65" s="18" t="s">
        <v>15286</v>
      </c>
      <c r="H65" s="94">
        <v>44970</v>
      </c>
      <c r="I65">
        <v>100000</v>
      </c>
      <c r="J65">
        <v>100000</v>
      </c>
      <c r="K65">
        <v>67613</v>
      </c>
      <c r="L65" s="18">
        <f t="shared" si="0"/>
        <v>0</v>
      </c>
      <c r="M65" s="18">
        <f t="shared" si="1"/>
        <v>32387</v>
      </c>
      <c r="N65" s="18" t="str">
        <f t="shared" si="2"/>
        <v>Surplus</v>
      </c>
    </row>
    <row r="66" spans="1:14" x14ac:dyDescent="0.25">
      <c r="A66" t="s">
        <v>14640</v>
      </c>
      <c r="B66" t="s">
        <v>15252</v>
      </c>
      <c r="C66" s="18">
        <v>4000</v>
      </c>
      <c r="D66" t="s">
        <v>14452</v>
      </c>
      <c r="E66" t="s">
        <v>15290</v>
      </c>
      <c r="F66" s="94">
        <v>42967</v>
      </c>
      <c r="G66" s="18" t="s">
        <v>15286</v>
      </c>
      <c r="H66" s="94">
        <v>45318</v>
      </c>
      <c r="I66">
        <v>104960</v>
      </c>
      <c r="J66">
        <v>100000</v>
      </c>
      <c r="K66">
        <v>59678</v>
      </c>
      <c r="L66" s="18">
        <f t="shared" si="0"/>
        <v>4960</v>
      </c>
      <c r="M66" s="18">
        <f t="shared" si="1"/>
        <v>40322</v>
      </c>
      <c r="N66" s="18" t="str">
        <f t="shared" si="2"/>
        <v>Surplus</v>
      </c>
    </row>
    <row r="67" spans="1:14" x14ac:dyDescent="0.25">
      <c r="A67" t="s">
        <v>14640</v>
      </c>
      <c r="B67" t="s">
        <v>15252</v>
      </c>
      <c r="C67" s="18">
        <v>7000</v>
      </c>
      <c r="D67" t="s">
        <v>14452</v>
      </c>
      <c r="E67" t="s">
        <v>15285</v>
      </c>
      <c r="F67" s="94">
        <v>43087</v>
      </c>
      <c r="G67" s="18" t="s">
        <v>15284</v>
      </c>
      <c r="H67" s="94">
        <v>43259</v>
      </c>
      <c r="I67">
        <v>50000</v>
      </c>
      <c r="J67">
        <v>104960</v>
      </c>
      <c r="K67">
        <v>55190</v>
      </c>
      <c r="L67" s="18">
        <f t="shared" ref="L67:L130" si="3">I67-J67</f>
        <v>-54960</v>
      </c>
      <c r="M67" s="18">
        <f t="shared" ref="M67:M130" si="4">J67-K67</f>
        <v>49770</v>
      </c>
      <c r="N67" s="18" t="str">
        <f t="shared" ref="N67:N130" si="5">IF(M67&gt;0,"Surplus","Deficit")</f>
        <v>Surplus</v>
      </c>
    </row>
    <row r="68" spans="1:14" x14ac:dyDescent="0.25">
      <c r="A68" t="s">
        <v>14640</v>
      </c>
      <c r="B68" t="s">
        <v>15252</v>
      </c>
      <c r="C68" s="18">
        <v>9000</v>
      </c>
      <c r="D68" t="s">
        <v>14452</v>
      </c>
      <c r="E68" t="s">
        <v>15287</v>
      </c>
      <c r="F68" s="94">
        <v>42757</v>
      </c>
      <c r="G68" s="18" t="s">
        <v>15284</v>
      </c>
      <c r="H68" s="94">
        <v>43393</v>
      </c>
      <c r="I68">
        <v>40000</v>
      </c>
      <c r="J68">
        <v>50000</v>
      </c>
      <c r="K68">
        <v>92305</v>
      </c>
      <c r="L68" s="18">
        <f t="shared" si="3"/>
        <v>-10000</v>
      </c>
      <c r="M68" s="18">
        <f t="shared" si="4"/>
        <v>-42305</v>
      </c>
      <c r="N68" s="18" t="str">
        <f t="shared" si="5"/>
        <v>Deficit</v>
      </c>
    </row>
    <row r="69" spans="1:14" x14ac:dyDescent="0.25">
      <c r="A69" t="s">
        <v>14640</v>
      </c>
      <c r="B69" t="s">
        <v>15252</v>
      </c>
      <c r="C69" s="18">
        <v>8000</v>
      </c>
      <c r="D69" t="s">
        <v>14452</v>
      </c>
      <c r="E69" t="s">
        <v>15287</v>
      </c>
      <c r="F69" s="94">
        <v>42762</v>
      </c>
      <c r="G69" s="18" t="s">
        <v>15289</v>
      </c>
      <c r="H69" s="94">
        <v>45021</v>
      </c>
      <c r="I69">
        <v>100000</v>
      </c>
      <c r="J69">
        <v>40000</v>
      </c>
      <c r="K69">
        <v>88595</v>
      </c>
      <c r="L69" s="18">
        <f t="shared" si="3"/>
        <v>60000</v>
      </c>
      <c r="M69" s="18">
        <f t="shared" si="4"/>
        <v>-48595</v>
      </c>
      <c r="N69" s="18" t="str">
        <f t="shared" si="5"/>
        <v>Deficit</v>
      </c>
    </row>
    <row r="70" spans="1:14" x14ac:dyDescent="0.25">
      <c r="A70" t="s">
        <v>14640</v>
      </c>
      <c r="B70" t="s">
        <v>15252</v>
      </c>
      <c r="C70" s="18">
        <v>6000</v>
      </c>
      <c r="D70" t="s">
        <v>14452</v>
      </c>
      <c r="E70" t="s">
        <v>15290</v>
      </c>
      <c r="F70" s="94">
        <v>42943</v>
      </c>
      <c r="G70" s="18" t="s">
        <v>15289</v>
      </c>
      <c r="H70" s="94">
        <v>43765</v>
      </c>
      <c r="I70">
        <v>100000</v>
      </c>
      <c r="J70">
        <v>100000</v>
      </c>
      <c r="K70">
        <v>64362</v>
      </c>
      <c r="L70" s="18">
        <f t="shared" si="3"/>
        <v>0</v>
      </c>
      <c r="M70" s="18">
        <f t="shared" si="4"/>
        <v>35638</v>
      </c>
      <c r="N70" s="18" t="str">
        <f t="shared" si="5"/>
        <v>Surplus</v>
      </c>
    </row>
    <row r="71" spans="1:14" x14ac:dyDescent="0.25">
      <c r="A71" t="s">
        <v>14640</v>
      </c>
      <c r="B71" t="s">
        <v>15252</v>
      </c>
      <c r="C71" s="18">
        <v>3000</v>
      </c>
      <c r="D71" t="s">
        <v>14452</v>
      </c>
      <c r="E71" t="s">
        <v>15287</v>
      </c>
      <c r="F71" s="94">
        <v>42939</v>
      </c>
      <c r="G71" s="18" t="s">
        <v>15286</v>
      </c>
      <c r="H71" s="94">
        <v>45222</v>
      </c>
      <c r="I71">
        <v>100000</v>
      </c>
      <c r="J71">
        <v>100000</v>
      </c>
      <c r="K71">
        <v>25074</v>
      </c>
      <c r="L71" s="18">
        <f t="shared" si="3"/>
        <v>0</v>
      </c>
      <c r="M71" s="18">
        <f t="shared" si="4"/>
        <v>74926</v>
      </c>
      <c r="N71" s="18" t="str">
        <f t="shared" si="5"/>
        <v>Surplus</v>
      </c>
    </row>
    <row r="72" spans="1:14" x14ac:dyDescent="0.25">
      <c r="A72" t="s">
        <v>14666</v>
      </c>
      <c r="B72" t="s">
        <v>15253</v>
      </c>
      <c r="C72" s="18">
        <v>1000</v>
      </c>
      <c r="D72" t="s">
        <v>14452</v>
      </c>
      <c r="E72" t="s">
        <v>15285</v>
      </c>
      <c r="F72" s="94">
        <v>42811</v>
      </c>
      <c r="G72" s="18" t="s">
        <v>15289</v>
      </c>
      <c r="H72" s="94">
        <v>43473</v>
      </c>
      <c r="I72">
        <v>60000</v>
      </c>
      <c r="J72">
        <v>100000</v>
      </c>
      <c r="K72">
        <v>89761</v>
      </c>
      <c r="L72" s="18">
        <f t="shared" si="3"/>
        <v>-40000</v>
      </c>
      <c r="M72" s="18">
        <f t="shared" si="4"/>
        <v>10239</v>
      </c>
      <c r="N72" s="18" t="str">
        <f t="shared" si="5"/>
        <v>Surplus</v>
      </c>
    </row>
    <row r="73" spans="1:14" x14ac:dyDescent="0.25">
      <c r="A73" t="s">
        <v>14666</v>
      </c>
      <c r="B73" t="s">
        <v>15253</v>
      </c>
      <c r="C73" s="18">
        <v>3000</v>
      </c>
      <c r="D73" t="s">
        <v>14452</v>
      </c>
      <c r="E73" t="s">
        <v>15291</v>
      </c>
      <c r="F73" s="94">
        <v>42939</v>
      </c>
      <c r="G73" s="18" t="s">
        <v>15284</v>
      </c>
      <c r="H73" s="94">
        <v>44968</v>
      </c>
      <c r="I73">
        <v>70000</v>
      </c>
      <c r="J73">
        <v>60000</v>
      </c>
      <c r="K73">
        <v>81763</v>
      </c>
      <c r="L73" s="18">
        <f t="shared" si="3"/>
        <v>10000</v>
      </c>
      <c r="M73" s="18">
        <f t="shared" si="4"/>
        <v>-21763</v>
      </c>
      <c r="N73" s="18" t="str">
        <f t="shared" si="5"/>
        <v>Deficit</v>
      </c>
    </row>
    <row r="74" spans="1:14" x14ac:dyDescent="0.25">
      <c r="A74" t="s">
        <v>14666</v>
      </c>
      <c r="B74" t="s">
        <v>15253</v>
      </c>
      <c r="C74" s="18">
        <v>4000</v>
      </c>
      <c r="D74" t="s">
        <v>14452</v>
      </c>
      <c r="E74" t="s">
        <v>15290</v>
      </c>
      <c r="F74" s="94">
        <v>42989</v>
      </c>
      <c r="G74" s="18" t="s">
        <v>15286</v>
      </c>
      <c r="H74" s="94">
        <v>45493</v>
      </c>
      <c r="I74">
        <v>100000</v>
      </c>
      <c r="J74">
        <v>70000</v>
      </c>
      <c r="K74">
        <v>67356</v>
      </c>
      <c r="L74" s="18">
        <f t="shared" si="3"/>
        <v>30000</v>
      </c>
      <c r="M74" s="18">
        <f t="shared" si="4"/>
        <v>2644</v>
      </c>
      <c r="N74" s="18" t="str">
        <f t="shared" si="5"/>
        <v>Surplus</v>
      </c>
    </row>
    <row r="75" spans="1:14" x14ac:dyDescent="0.25">
      <c r="A75" t="s">
        <v>14666</v>
      </c>
      <c r="B75" t="s">
        <v>15253</v>
      </c>
      <c r="C75" s="18">
        <v>6000</v>
      </c>
      <c r="D75" t="s">
        <v>14452</v>
      </c>
      <c r="E75" t="s">
        <v>15290</v>
      </c>
      <c r="F75" s="94">
        <v>42743</v>
      </c>
      <c r="G75" s="18" t="s">
        <v>15284</v>
      </c>
      <c r="H75" s="94">
        <v>43034</v>
      </c>
      <c r="I75">
        <v>240000</v>
      </c>
      <c r="J75">
        <v>100000</v>
      </c>
      <c r="K75">
        <v>45905</v>
      </c>
      <c r="L75" s="18">
        <f t="shared" si="3"/>
        <v>140000</v>
      </c>
      <c r="M75" s="18">
        <f t="shared" si="4"/>
        <v>54095</v>
      </c>
      <c r="N75" s="18" t="str">
        <f t="shared" si="5"/>
        <v>Surplus</v>
      </c>
    </row>
    <row r="76" spans="1:14" x14ac:dyDescent="0.25">
      <c r="A76" t="s">
        <v>14666</v>
      </c>
      <c r="B76" t="s">
        <v>15253</v>
      </c>
      <c r="C76" s="18">
        <v>7000</v>
      </c>
      <c r="D76" t="s">
        <v>14496</v>
      </c>
      <c r="E76" t="s">
        <v>15287</v>
      </c>
      <c r="F76" s="94">
        <v>42844</v>
      </c>
      <c r="G76" s="18" t="s">
        <v>15284</v>
      </c>
      <c r="H76" s="94">
        <v>42973</v>
      </c>
      <c r="I76">
        <v>200000</v>
      </c>
      <c r="J76">
        <v>240000</v>
      </c>
      <c r="K76">
        <v>26452</v>
      </c>
      <c r="L76" s="18">
        <f t="shared" si="3"/>
        <v>-40000</v>
      </c>
      <c r="M76" s="18">
        <f t="shared" si="4"/>
        <v>213548</v>
      </c>
      <c r="N76" s="18" t="str">
        <f t="shared" si="5"/>
        <v>Surplus</v>
      </c>
    </row>
    <row r="77" spans="1:14" x14ac:dyDescent="0.25">
      <c r="A77" t="s">
        <v>14682</v>
      </c>
      <c r="B77" t="s">
        <v>15254</v>
      </c>
      <c r="C77" s="18">
        <v>1000</v>
      </c>
      <c r="D77" t="s">
        <v>14452</v>
      </c>
      <c r="E77" t="s">
        <v>15285</v>
      </c>
      <c r="F77" s="94">
        <v>42924</v>
      </c>
      <c r="G77" s="18" t="s">
        <v>15284</v>
      </c>
      <c r="H77" s="94">
        <v>44506</v>
      </c>
      <c r="I77">
        <v>50000</v>
      </c>
      <c r="J77">
        <v>200000</v>
      </c>
      <c r="K77">
        <v>71408</v>
      </c>
      <c r="L77" s="18">
        <f t="shared" si="3"/>
        <v>-150000</v>
      </c>
      <c r="M77" s="18">
        <f t="shared" si="4"/>
        <v>128592</v>
      </c>
      <c r="N77" s="18" t="str">
        <f t="shared" si="5"/>
        <v>Surplus</v>
      </c>
    </row>
    <row r="78" spans="1:14" x14ac:dyDescent="0.25">
      <c r="A78" t="s">
        <v>14682</v>
      </c>
      <c r="B78" t="s">
        <v>15254</v>
      </c>
      <c r="C78" s="18">
        <v>1000</v>
      </c>
      <c r="D78" t="s">
        <v>14452</v>
      </c>
      <c r="E78" t="s">
        <v>15290</v>
      </c>
      <c r="F78" s="94">
        <v>43005</v>
      </c>
      <c r="G78" s="18" t="s">
        <v>15289</v>
      </c>
      <c r="H78" s="94">
        <v>45524</v>
      </c>
      <c r="I78">
        <v>200000</v>
      </c>
      <c r="J78">
        <v>50000</v>
      </c>
      <c r="K78">
        <v>36099</v>
      </c>
      <c r="L78" s="18">
        <f t="shared" si="3"/>
        <v>150000</v>
      </c>
      <c r="M78" s="18">
        <f t="shared" si="4"/>
        <v>13901</v>
      </c>
      <c r="N78" s="18" t="str">
        <f t="shared" si="5"/>
        <v>Surplus</v>
      </c>
    </row>
    <row r="79" spans="1:14" x14ac:dyDescent="0.25">
      <c r="A79" t="s">
        <v>14682</v>
      </c>
      <c r="B79" t="s">
        <v>15254</v>
      </c>
      <c r="C79" s="18">
        <v>2000</v>
      </c>
      <c r="D79" t="s">
        <v>14530</v>
      </c>
      <c r="E79" t="s">
        <v>15285</v>
      </c>
      <c r="F79" s="94">
        <v>43058</v>
      </c>
      <c r="G79" s="18" t="s">
        <v>15284</v>
      </c>
      <c r="H79" s="94">
        <v>43969</v>
      </c>
      <c r="I79">
        <v>50000</v>
      </c>
      <c r="J79">
        <v>200000</v>
      </c>
      <c r="K79">
        <v>89177</v>
      </c>
      <c r="L79" s="18">
        <f t="shared" si="3"/>
        <v>-150000</v>
      </c>
      <c r="M79" s="18">
        <f t="shared" si="4"/>
        <v>110823</v>
      </c>
      <c r="N79" s="18" t="str">
        <f t="shared" si="5"/>
        <v>Surplus</v>
      </c>
    </row>
    <row r="80" spans="1:14" x14ac:dyDescent="0.25">
      <c r="A80" t="s">
        <v>14682</v>
      </c>
      <c r="B80" t="s">
        <v>15254</v>
      </c>
      <c r="C80" s="18">
        <v>1000</v>
      </c>
      <c r="D80" t="s">
        <v>14452</v>
      </c>
      <c r="E80" t="s">
        <v>15283</v>
      </c>
      <c r="F80" s="94">
        <v>42815</v>
      </c>
      <c r="G80" s="18" t="s">
        <v>15289</v>
      </c>
      <c r="H80" s="94">
        <v>43838</v>
      </c>
      <c r="I80">
        <v>60000</v>
      </c>
      <c r="J80">
        <v>50000</v>
      </c>
      <c r="K80">
        <v>73574</v>
      </c>
      <c r="L80" s="18">
        <f t="shared" si="3"/>
        <v>10000</v>
      </c>
      <c r="M80" s="18">
        <f t="shared" si="4"/>
        <v>-23574</v>
      </c>
      <c r="N80" s="18" t="str">
        <f t="shared" si="5"/>
        <v>Deficit</v>
      </c>
    </row>
    <row r="81" spans="1:14" x14ac:dyDescent="0.25">
      <c r="A81" t="s">
        <v>14682</v>
      </c>
      <c r="B81" t="s">
        <v>15254</v>
      </c>
      <c r="C81" s="18">
        <v>2000</v>
      </c>
      <c r="D81" t="s">
        <v>14452</v>
      </c>
      <c r="E81" t="s">
        <v>15290</v>
      </c>
      <c r="F81" s="94">
        <v>42936</v>
      </c>
      <c r="G81" s="18" t="s">
        <v>15284</v>
      </c>
      <c r="H81" s="94">
        <v>44245</v>
      </c>
      <c r="I81">
        <v>60000</v>
      </c>
      <c r="J81">
        <v>60000</v>
      </c>
      <c r="K81">
        <v>94291</v>
      </c>
      <c r="L81" s="18">
        <f t="shared" si="3"/>
        <v>0</v>
      </c>
      <c r="M81" s="18">
        <f t="shared" si="4"/>
        <v>-34291</v>
      </c>
      <c r="N81" s="18" t="str">
        <f t="shared" si="5"/>
        <v>Deficit</v>
      </c>
    </row>
    <row r="82" spans="1:14" x14ac:dyDescent="0.25">
      <c r="A82" t="s">
        <v>14682</v>
      </c>
      <c r="B82" t="s">
        <v>15254</v>
      </c>
      <c r="C82" s="18">
        <v>3000</v>
      </c>
      <c r="D82" t="s">
        <v>14452</v>
      </c>
      <c r="E82" t="s">
        <v>15288</v>
      </c>
      <c r="F82" s="94">
        <v>43002</v>
      </c>
      <c r="G82" s="18" t="s">
        <v>15286</v>
      </c>
      <c r="H82" s="94">
        <v>44749</v>
      </c>
      <c r="I82">
        <v>100000</v>
      </c>
      <c r="J82">
        <v>60000</v>
      </c>
      <c r="K82">
        <v>61162</v>
      </c>
      <c r="L82" s="18">
        <f t="shared" si="3"/>
        <v>40000</v>
      </c>
      <c r="M82" s="18">
        <f t="shared" si="4"/>
        <v>-1162</v>
      </c>
      <c r="N82" s="18" t="str">
        <f t="shared" si="5"/>
        <v>Deficit</v>
      </c>
    </row>
    <row r="83" spans="1:14" x14ac:dyDescent="0.25">
      <c r="A83" t="s">
        <v>14682</v>
      </c>
      <c r="B83" t="s">
        <v>15254</v>
      </c>
      <c r="C83" s="18">
        <v>1000</v>
      </c>
      <c r="D83" t="s">
        <v>14452</v>
      </c>
      <c r="E83" t="s">
        <v>15287</v>
      </c>
      <c r="F83" s="94">
        <v>42768</v>
      </c>
      <c r="G83" s="18" t="s">
        <v>15286</v>
      </c>
      <c r="H83" s="94">
        <v>44309</v>
      </c>
      <c r="I83">
        <v>100000</v>
      </c>
      <c r="J83">
        <v>100000</v>
      </c>
      <c r="K83">
        <v>86311</v>
      </c>
      <c r="L83" s="18">
        <f t="shared" si="3"/>
        <v>0</v>
      </c>
      <c r="M83" s="18">
        <f t="shared" si="4"/>
        <v>13689</v>
      </c>
      <c r="N83" s="18" t="str">
        <f t="shared" si="5"/>
        <v>Surplus</v>
      </c>
    </row>
    <row r="84" spans="1:14" x14ac:dyDescent="0.25">
      <c r="A84" t="s">
        <v>14682</v>
      </c>
      <c r="B84" t="s">
        <v>15254</v>
      </c>
      <c r="C84" s="18">
        <v>1000</v>
      </c>
      <c r="D84" t="s">
        <v>14452</v>
      </c>
      <c r="E84" t="s">
        <v>15290</v>
      </c>
      <c r="F84" s="94">
        <v>42847</v>
      </c>
      <c r="G84" s="18" t="s">
        <v>15284</v>
      </c>
      <c r="H84" s="94">
        <v>45116</v>
      </c>
      <c r="I84">
        <v>30000</v>
      </c>
      <c r="J84">
        <v>100000</v>
      </c>
      <c r="K84">
        <v>56094</v>
      </c>
      <c r="L84" s="18">
        <f t="shared" si="3"/>
        <v>-70000</v>
      </c>
      <c r="M84" s="18">
        <f t="shared" si="4"/>
        <v>43906</v>
      </c>
      <c r="N84" s="18" t="str">
        <f t="shared" si="5"/>
        <v>Surplus</v>
      </c>
    </row>
    <row r="85" spans="1:14" x14ac:dyDescent="0.25">
      <c r="A85" t="s">
        <v>14682</v>
      </c>
      <c r="B85" t="s">
        <v>15254</v>
      </c>
      <c r="C85" s="18">
        <v>1000</v>
      </c>
      <c r="D85" t="s">
        <v>14452</v>
      </c>
      <c r="E85" t="s">
        <v>15285</v>
      </c>
      <c r="F85" s="94">
        <v>42918</v>
      </c>
      <c r="G85" s="18" t="s">
        <v>15284</v>
      </c>
      <c r="H85" s="94">
        <v>43854</v>
      </c>
      <c r="I85">
        <v>20000</v>
      </c>
      <c r="J85">
        <v>30000</v>
      </c>
      <c r="K85">
        <v>38516</v>
      </c>
      <c r="L85" s="18">
        <f t="shared" si="3"/>
        <v>-10000</v>
      </c>
      <c r="M85" s="18">
        <f t="shared" si="4"/>
        <v>-8516</v>
      </c>
      <c r="N85" s="18" t="str">
        <f t="shared" si="5"/>
        <v>Deficit</v>
      </c>
    </row>
    <row r="86" spans="1:14" x14ac:dyDescent="0.25">
      <c r="A86" t="s">
        <v>14682</v>
      </c>
      <c r="B86" t="s">
        <v>15254</v>
      </c>
      <c r="C86" s="18">
        <v>1000</v>
      </c>
      <c r="D86" t="s">
        <v>14452</v>
      </c>
      <c r="E86" t="s">
        <v>15291</v>
      </c>
      <c r="F86" s="94">
        <v>42935</v>
      </c>
      <c r="G86" s="18" t="s">
        <v>15289</v>
      </c>
      <c r="H86" s="94">
        <v>45105</v>
      </c>
      <c r="I86">
        <v>300000</v>
      </c>
      <c r="J86">
        <v>20000</v>
      </c>
      <c r="K86">
        <v>77274</v>
      </c>
      <c r="L86" s="18">
        <f t="shared" si="3"/>
        <v>280000</v>
      </c>
      <c r="M86" s="18">
        <f t="shared" si="4"/>
        <v>-57274</v>
      </c>
      <c r="N86" s="18" t="str">
        <f t="shared" si="5"/>
        <v>Deficit</v>
      </c>
    </row>
    <row r="87" spans="1:14" x14ac:dyDescent="0.25">
      <c r="A87" t="s">
        <v>14705</v>
      </c>
      <c r="B87" t="s">
        <v>15255</v>
      </c>
      <c r="C87" s="18">
        <v>2000</v>
      </c>
      <c r="D87" t="s">
        <v>14496</v>
      </c>
      <c r="E87" t="s">
        <v>15291</v>
      </c>
      <c r="F87" s="94">
        <v>43025</v>
      </c>
      <c r="G87" s="18" t="s">
        <v>15289</v>
      </c>
      <c r="H87" s="94">
        <v>45198</v>
      </c>
      <c r="I87">
        <v>350000</v>
      </c>
      <c r="J87">
        <v>300000</v>
      </c>
      <c r="K87">
        <v>97310</v>
      </c>
      <c r="L87" s="18">
        <f t="shared" si="3"/>
        <v>50000</v>
      </c>
      <c r="M87" s="18">
        <f t="shared" si="4"/>
        <v>202690</v>
      </c>
      <c r="N87" s="18" t="str">
        <f t="shared" si="5"/>
        <v>Surplus</v>
      </c>
    </row>
    <row r="88" spans="1:14" x14ac:dyDescent="0.25">
      <c r="A88" t="s">
        <v>14705</v>
      </c>
      <c r="B88" t="s">
        <v>15255</v>
      </c>
      <c r="C88" s="18">
        <v>6000</v>
      </c>
      <c r="D88" t="s">
        <v>14496</v>
      </c>
      <c r="E88" t="s">
        <v>15291</v>
      </c>
      <c r="F88" s="94">
        <v>42783</v>
      </c>
      <c r="G88" s="18" t="s">
        <v>15286</v>
      </c>
      <c r="H88" s="94">
        <v>45138</v>
      </c>
      <c r="I88">
        <v>30000</v>
      </c>
      <c r="J88">
        <v>350000</v>
      </c>
      <c r="K88">
        <v>52017</v>
      </c>
      <c r="L88" s="18">
        <f t="shared" si="3"/>
        <v>-320000</v>
      </c>
      <c r="M88" s="18">
        <f t="shared" si="4"/>
        <v>297983</v>
      </c>
      <c r="N88" s="18" t="str">
        <f t="shared" si="5"/>
        <v>Surplus</v>
      </c>
    </row>
    <row r="89" spans="1:14" x14ac:dyDescent="0.25">
      <c r="A89" t="s">
        <v>14705</v>
      </c>
      <c r="B89" t="s">
        <v>15255</v>
      </c>
      <c r="C89" s="18">
        <v>1000</v>
      </c>
      <c r="D89" t="s">
        <v>14452</v>
      </c>
      <c r="E89" t="s">
        <v>15288</v>
      </c>
      <c r="F89" s="94">
        <v>42927</v>
      </c>
      <c r="G89" s="18" t="s">
        <v>15286</v>
      </c>
      <c r="H89" s="94">
        <v>44557</v>
      </c>
      <c r="I89">
        <v>60000</v>
      </c>
      <c r="J89">
        <v>30000</v>
      </c>
      <c r="K89">
        <v>57868</v>
      </c>
      <c r="L89" s="18">
        <f t="shared" si="3"/>
        <v>30000</v>
      </c>
      <c r="M89" s="18">
        <f t="shared" si="4"/>
        <v>-27868</v>
      </c>
      <c r="N89" s="18" t="str">
        <f t="shared" si="5"/>
        <v>Deficit</v>
      </c>
    </row>
    <row r="90" spans="1:14" x14ac:dyDescent="0.25">
      <c r="A90" t="s">
        <v>14715</v>
      </c>
      <c r="B90" t="s">
        <v>15256</v>
      </c>
      <c r="C90" s="18">
        <v>1000</v>
      </c>
      <c r="D90" t="s">
        <v>14452</v>
      </c>
      <c r="E90" t="s">
        <v>15285</v>
      </c>
      <c r="F90" s="94">
        <v>42926</v>
      </c>
      <c r="G90" s="18" t="s">
        <v>15286</v>
      </c>
      <c r="H90" s="94">
        <v>43440</v>
      </c>
      <c r="I90">
        <v>80000</v>
      </c>
      <c r="J90">
        <v>60000</v>
      </c>
      <c r="K90">
        <v>28343</v>
      </c>
      <c r="L90" s="18">
        <f t="shared" si="3"/>
        <v>20000</v>
      </c>
      <c r="M90" s="18">
        <f t="shared" si="4"/>
        <v>31657</v>
      </c>
      <c r="N90" s="18" t="str">
        <f t="shared" si="5"/>
        <v>Surplus</v>
      </c>
    </row>
    <row r="91" spans="1:14" x14ac:dyDescent="0.25">
      <c r="A91" t="s">
        <v>14715</v>
      </c>
      <c r="B91" t="s">
        <v>15256</v>
      </c>
      <c r="C91" s="18">
        <v>2000</v>
      </c>
      <c r="D91" t="s">
        <v>14452</v>
      </c>
      <c r="E91" t="s">
        <v>15288</v>
      </c>
      <c r="F91" s="94">
        <v>42929</v>
      </c>
      <c r="G91" s="18" t="s">
        <v>15289</v>
      </c>
      <c r="H91" s="94">
        <v>43554</v>
      </c>
      <c r="I91">
        <v>260000</v>
      </c>
      <c r="J91">
        <v>80000</v>
      </c>
      <c r="K91">
        <v>76280</v>
      </c>
      <c r="L91" s="18">
        <f t="shared" si="3"/>
        <v>180000</v>
      </c>
      <c r="M91" s="18">
        <f t="shared" si="4"/>
        <v>3720</v>
      </c>
      <c r="N91" s="18" t="str">
        <f t="shared" si="5"/>
        <v>Surplus</v>
      </c>
    </row>
    <row r="92" spans="1:14" x14ac:dyDescent="0.25">
      <c r="A92" t="s">
        <v>14715</v>
      </c>
      <c r="B92" t="s">
        <v>15256</v>
      </c>
      <c r="C92" s="18">
        <v>2000</v>
      </c>
      <c r="D92" t="s">
        <v>14496</v>
      </c>
      <c r="E92" t="s">
        <v>15287</v>
      </c>
      <c r="F92" s="94">
        <v>43079</v>
      </c>
      <c r="G92" s="18" t="s">
        <v>15289</v>
      </c>
      <c r="H92" s="94">
        <v>42974</v>
      </c>
      <c r="I92">
        <v>100000</v>
      </c>
      <c r="J92">
        <v>260000</v>
      </c>
      <c r="K92">
        <v>40447</v>
      </c>
      <c r="L92" s="18">
        <f t="shared" si="3"/>
        <v>-160000</v>
      </c>
      <c r="M92" s="18">
        <f t="shared" si="4"/>
        <v>219553</v>
      </c>
      <c r="N92" s="18" t="str">
        <f t="shared" si="5"/>
        <v>Surplus</v>
      </c>
    </row>
    <row r="93" spans="1:14" x14ac:dyDescent="0.25">
      <c r="A93" t="s">
        <v>14724</v>
      </c>
      <c r="B93" t="s">
        <v>15257</v>
      </c>
      <c r="C93" s="18">
        <v>1000</v>
      </c>
      <c r="D93" t="s">
        <v>14452</v>
      </c>
      <c r="E93" t="s">
        <v>15283</v>
      </c>
      <c r="F93" s="94">
        <v>42770</v>
      </c>
      <c r="G93" s="18" t="s">
        <v>15286</v>
      </c>
      <c r="H93" s="94">
        <v>44436</v>
      </c>
      <c r="I93">
        <v>100000</v>
      </c>
      <c r="J93">
        <v>100000</v>
      </c>
      <c r="K93">
        <v>83370</v>
      </c>
      <c r="L93" s="18">
        <f t="shared" si="3"/>
        <v>0</v>
      </c>
      <c r="M93" s="18">
        <f t="shared" si="4"/>
        <v>16630</v>
      </c>
      <c r="N93" s="18" t="str">
        <f t="shared" si="5"/>
        <v>Surplus</v>
      </c>
    </row>
    <row r="94" spans="1:14" x14ac:dyDescent="0.25">
      <c r="A94" t="s">
        <v>14724</v>
      </c>
      <c r="B94" t="s">
        <v>15257</v>
      </c>
      <c r="C94" s="18">
        <v>2000</v>
      </c>
      <c r="D94" t="s">
        <v>14452</v>
      </c>
      <c r="E94" t="s">
        <v>15283</v>
      </c>
      <c r="F94" s="94">
        <v>42749</v>
      </c>
      <c r="G94" s="18" t="s">
        <v>15289</v>
      </c>
      <c r="H94" s="94">
        <v>43022</v>
      </c>
      <c r="I94">
        <v>10000</v>
      </c>
      <c r="J94">
        <v>100000</v>
      </c>
      <c r="K94">
        <v>70721</v>
      </c>
      <c r="L94" s="18">
        <f t="shared" si="3"/>
        <v>-90000</v>
      </c>
      <c r="M94" s="18">
        <f t="shared" si="4"/>
        <v>29279</v>
      </c>
      <c r="N94" s="18" t="str">
        <f t="shared" si="5"/>
        <v>Surplus</v>
      </c>
    </row>
    <row r="95" spans="1:14" x14ac:dyDescent="0.25">
      <c r="A95" t="s">
        <v>14724</v>
      </c>
      <c r="B95" t="s">
        <v>15257</v>
      </c>
      <c r="C95" s="18">
        <v>1000</v>
      </c>
      <c r="D95" t="s">
        <v>14452</v>
      </c>
      <c r="E95" t="s">
        <v>15283</v>
      </c>
      <c r="F95" s="94">
        <v>42923</v>
      </c>
      <c r="G95" s="18" t="s">
        <v>15289</v>
      </c>
      <c r="H95" s="94">
        <v>44074</v>
      </c>
      <c r="I95">
        <v>50000</v>
      </c>
      <c r="J95">
        <v>10000</v>
      </c>
      <c r="K95">
        <v>78369</v>
      </c>
      <c r="L95" s="18">
        <f t="shared" si="3"/>
        <v>40000</v>
      </c>
      <c r="M95" s="18">
        <f t="shared" si="4"/>
        <v>-68369</v>
      </c>
      <c r="N95" s="18" t="str">
        <f t="shared" si="5"/>
        <v>Deficit</v>
      </c>
    </row>
    <row r="96" spans="1:14" x14ac:dyDescent="0.25">
      <c r="A96" t="s">
        <v>14724</v>
      </c>
      <c r="B96" t="s">
        <v>15257</v>
      </c>
      <c r="C96" s="18">
        <v>1000</v>
      </c>
      <c r="D96" t="s">
        <v>14452</v>
      </c>
      <c r="E96" t="s">
        <v>15287</v>
      </c>
      <c r="F96" s="94">
        <v>42854</v>
      </c>
      <c r="G96" s="18" t="s">
        <v>15286</v>
      </c>
      <c r="H96" s="94">
        <v>45536</v>
      </c>
      <c r="I96">
        <v>100000</v>
      </c>
      <c r="J96">
        <v>50000</v>
      </c>
      <c r="K96">
        <v>40002</v>
      </c>
      <c r="L96" s="18">
        <f t="shared" si="3"/>
        <v>50000</v>
      </c>
      <c r="M96" s="18">
        <f t="shared" si="4"/>
        <v>9998</v>
      </c>
      <c r="N96" s="18" t="str">
        <f t="shared" si="5"/>
        <v>Surplus</v>
      </c>
    </row>
    <row r="97" spans="1:14" x14ac:dyDescent="0.25">
      <c r="A97" t="s">
        <v>14724</v>
      </c>
      <c r="B97" t="s">
        <v>15257</v>
      </c>
      <c r="C97" s="18">
        <v>2000</v>
      </c>
      <c r="D97" t="s">
        <v>14452</v>
      </c>
      <c r="E97" t="s">
        <v>15291</v>
      </c>
      <c r="F97" s="94">
        <v>42919</v>
      </c>
      <c r="G97" s="18" t="s">
        <v>15284</v>
      </c>
      <c r="H97" s="94">
        <v>43015</v>
      </c>
      <c r="I97">
        <v>100000</v>
      </c>
      <c r="J97">
        <v>100000</v>
      </c>
      <c r="K97">
        <v>56652</v>
      </c>
      <c r="L97" s="18">
        <f t="shared" si="3"/>
        <v>0</v>
      </c>
      <c r="M97" s="18">
        <f t="shared" si="4"/>
        <v>43348</v>
      </c>
      <c r="N97" s="18" t="str">
        <f t="shared" si="5"/>
        <v>Surplus</v>
      </c>
    </row>
    <row r="98" spans="1:14" x14ac:dyDescent="0.25">
      <c r="A98" t="s">
        <v>14724</v>
      </c>
      <c r="B98" t="s">
        <v>15257</v>
      </c>
      <c r="C98" s="18">
        <v>3000</v>
      </c>
      <c r="D98" t="s">
        <v>14452</v>
      </c>
      <c r="E98" t="s">
        <v>15288</v>
      </c>
      <c r="F98" s="94">
        <v>42944</v>
      </c>
      <c r="G98" s="18" t="s">
        <v>15289</v>
      </c>
      <c r="H98" s="94">
        <v>45375</v>
      </c>
      <c r="I98">
        <v>20000</v>
      </c>
      <c r="J98">
        <v>100000</v>
      </c>
      <c r="K98">
        <v>71236</v>
      </c>
      <c r="L98" s="18">
        <f t="shared" si="3"/>
        <v>-80000</v>
      </c>
      <c r="M98" s="18">
        <f t="shared" si="4"/>
        <v>28764</v>
      </c>
      <c r="N98" s="18" t="str">
        <f t="shared" si="5"/>
        <v>Surplus</v>
      </c>
    </row>
    <row r="99" spans="1:14" x14ac:dyDescent="0.25">
      <c r="A99" t="s">
        <v>14724</v>
      </c>
      <c r="B99" t="s">
        <v>15257</v>
      </c>
      <c r="C99" s="18">
        <v>1000</v>
      </c>
      <c r="D99" t="s">
        <v>14496</v>
      </c>
      <c r="E99" t="s">
        <v>15287</v>
      </c>
      <c r="F99" s="94">
        <v>42944</v>
      </c>
      <c r="G99" s="18" t="s">
        <v>15289</v>
      </c>
      <c r="H99" s="94">
        <v>44705</v>
      </c>
      <c r="I99">
        <v>50000</v>
      </c>
      <c r="J99">
        <v>20000</v>
      </c>
      <c r="K99">
        <v>49993</v>
      </c>
      <c r="L99" s="18">
        <f t="shared" si="3"/>
        <v>30000</v>
      </c>
      <c r="M99" s="18">
        <f t="shared" si="4"/>
        <v>-29993</v>
      </c>
      <c r="N99" s="18" t="str">
        <f t="shared" si="5"/>
        <v>Deficit</v>
      </c>
    </row>
    <row r="100" spans="1:14" x14ac:dyDescent="0.25">
      <c r="A100" t="s">
        <v>14724</v>
      </c>
      <c r="B100" t="s">
        <v>15257</v>
      </c>
      <c r="C100" s="18">
        <v>1000</v>
      </c>
      <c r="D100" t="s">
        <v>14452</v>
      </c>
      <c r="E100" t="s">
        <v>15283</v>
      </c>
      <c r="F100" s="94">
        <v>42838</v>
      </c>
      <c r="G100" s="18" t="s">
        <v>15286</v>
      </c>
      <c r="H100" s="94">
        <v>44006</v>
      </c>
      <c r="I100">
        <v>200000</v>
      </c>
      <c r="J100">
        <v>50000</v>
      </c>
      <c r="K100">
        <v>81794</v>
      </c>
      <c r="L100" s="18">
        <f t="shared" si="3"/>
        <v>150000</v>
      </c>
      <c r="M100" s="18">
        <f t="shared" si="4"/>
        <v>-31794</v>
      </c>
      <c r="N100" s="18" t="str">
        <f t="shared" si="5"/>
        <v>Deficit</v>
      </c>
    </row>
    <row r="101" spans="1:14" x14ac:dyDescent="0.25">
      <c r="A101" t="s">
        <v>14744</v>
      </c>
      <c r="B101" t="s">
        <v>15258</v>
      </c>
      <c r="C101" s="18">
        <v>1000</v>
      </c>
      <c r="D101" t="s">
        <v>14452</v>
      </c>
      <c r="E101" t="s">
        <v>15287</v>
      </c>
      <c r="F101" s="94">
        <v>42995</v>
      </c>
      <c r="G101" s="18" t="s">
        <v>15284</v>
      </c>
      <c r="H101" s="94">
        <v>44396</v>
      </c>
      <c r="I101">
        <v>200000</v>
      </c>
      <c r="J101">
        <v>200000</v>
      </c>
      <c r="K101">
        <v>28540</v>
      </c>
      <c r="L101" s="18">
        <f t="shared" si="3"/>
        <v>0</v>
      </c>
      <c r="M101" s="18">
        <f t="shared" si="4"/>
        <v>171460</v>
      </c>
      <c r="N101" s="18" t="str">
        <f t="shared" si="5"/>
        <v>Surplus</v>
      </c>
    </row>
    <row r="102" spans="1:14" x14ac:dyDescent="0.25">
      <c r="A102" t="s">
        <v>14744</v>
      </c>
      <c r="B102" t="s">
        <v>15258</v>
      </c>
      <c r="C102" s="18">
        <v>2000</v>
      </c>
      <c r="D102" t="s">
        <v>14530</v>
      </c>
      <c r="E102" t="s">
        <v>15291</v>
      </c>
      <c r="F102" s="94">
        <v>42756</v>
      </c>
      <c r="G102" s="18" t="s">
        <v>15284</v>
      </c>
      <c r="H102" s="94">
        <v>43131</v>
      </c>
      <c r="I102">
        <v>70000</v>
      </c>
      <c r="J102">
        <v>200000</v>
      </c>
      <c r="K102">
        <v>62535</v>
      </c>
      <c r="L102" s="18">
        <f t="shared" si="3"/>
        <v>-130000</v>
      </c>
      <c r="M102" s="18">
        <f t="shared" si="4"/>
        <v>137465</v>
      </c>
      <c r="N102" s="18" t="str">
        <f t="shared" si="5"/>
        <v>Surplus</v>
      </c>
    </row>
    <row r="103" spans="1:14" x14ac:dyDescent="0.25">
      <c r="A103" t="s">
        <v>14744</v>
      </c>
      <c r="B103" t="s">
        <v>15258</v>
      </c>
      <c r="C103" s="18">
        <v>1000</v>
      </c>
      <c r="D103" t="s">
        <v>14452</v>
      </c>
      <c r="E103" t="s">
        <v>15287</v>
      </c>
      <c r="F103" s="94">
        <v>42937</v>
      </c>
      <c r="G103" s="18" t="s">
        <v>15284</v>
      </c>
      <c r="H103" s="94">
        <v>44013</v>
      </c>
      <c r="I103">
        <v>80000</v>
      </c>
      <c r="J103">
        <v>70000</v>
      </c>
      <c r="K103">
        <v>55334</v>
      </c>
      <c r="L103" s="18">
        <f t="shared" si="3"/>
        <v>10000</v>
      </c>
      <c r="M103" s="18">
        <f t="shared" si="4"/>
        <v>14666</v>
      </c>
      <c r="N103" s="18" t="str">
        <f t="shared" si="5"/>
        <v>Surplus</v>
      </c>
    </row>
    <row r="104" spans="1:14" x14ac:dyDescent="0.25">
      <c r="A104" t="s">
        <v>14744</v>
      </c>
      <c r="B104" t="s">
        <v>15258</v>
      </c>
      <c r="C104" s="18">
        <v>3000</v>
      </c>
      <c r="D104" t="s">
        <v>14452</v>
      </c>
      <c r="E104" t="s">
        <v>15290</v>
      </c>
      <c r="F104" s="94">
        <v>43035</v>
      </c>
      <c r="G104" s="18" t="s">
        <v>15289</v>
      </c>
      <c r="H104" s="94">
        <v>45572</v>
      </c>
      <c r="I104">
        <v>50000</v>
      </c>
      <c r="J104">
        <v>80000</v>
      </c>
      <c r="K104">
        <v>33072</v>
      </c>
      <c r="L104" s="18">
        <f t="shared" si="3"/>
        <v>-30000</v>
      </c>
      <c r="M104" s="18">
        <f t="shared" si="4"/>
        <v>46928</v>
      </c>
      <c r="N104" s="18" t="str">
        <f t="shared" si="5"/>
        <v>Surplus</v>
      </c>
    </row>
    <row r="105" spans="1:14" x14ac:dyDescent="0.25">
      <c r="A105" t="s">
        <v>14744</v>
      </c>
      <c r="B105" t="s">
        <v>15258</v>
      </c>
      <c r="C105" s="18">
        <v>1000</v>
      </c>
      <c r="D105" t="s">
        <v>14452</v>
      </c>
      <c r="E105" t="s">
        <v>15288</v>
      </c>
      <c r="F105" s="94">
        <v>42937</v>
      </c>
      <c r="G105" s="18" t="s">
        <v>15284</v>
      </c>
      <c r="H105" s="94">
        <v>45393</v>
      </c>
      <c r="I105">
        <v>50000</v>
      </c>
      <c r="J105">
        <v>50000</v>
      </c>
      <c r="K105">
        <v>71754</v>
      </c>
      <c r="L105" s="18">
        <f t="shared" si="3"/>
        <v>0</v>
      </c>
      <c r="M105" s="18">
        <f t="shared" si="4"/>
        <v>-21754</v>
      </c>
      <c r="N105" s="18" t="str">
        <f t="shared" si="5"/>
        <v>Deficit</v>
      </c>
    </row>
    <row r="106" spans="1:14" x14ac:dyDescent="0.25">
      <c r="A106" t="s">
        <v>14744</v>
      </c>
      <c r="B106" t="s">
        <v>15258</v>
      </c>
      <c r="C106" s="18">
        <v>2000</v>
      </c>
      <c r="D106" t="s">
        <v>14452</v>
      </c>
      <c r="E106" t="s">
        <v>15291</v>
      </c>
      <c r="F106" s="94">
        <v>42979</v>
      </c>
      <c r="G106" s="18" t="s">
        <v>15286</v>
      </c>
      <c r="H106" s="94">
        <v>44729</v>
      </c>
      <c r="I106">
        <v>50000</v>
      </c>
      <c r="J106">
        <v>50000</v>
      </c>
      <c r="K106">
        <v>38752</v>
      </c>
      <c r="L106" s="18">
        <f t="shared" si="3"/>
        <v>0</v>
      </c>
      <c r="M106" s="18">
        <f t="shared" si="4"/>
        <v>11248</v>
      </c>
      <c r="N106" s="18" t="str">
        <f t="shared" si="5"/>
        <v>Surplus</v>
      </c>
    </row>
    <row r="107" spans="1:14" x14ac:dyDescent="0.25">
      <c r="A107" t="s">
        <v>14744</v>
      </c>
      <c r="B107" t="s">
        <v>15258</v>
      </c>
      <c r="C107" s="18">
        <v>2000</v>
      </c>
      <c r="D107" t="s">
        <v>14452</v>
      </c>
      <c r="E107" t="s">
        <v>15291</v>
      </c>
      <c r="F107" s="94">
        <v>42842</v>
      </c>
      <c r="G107" s="18" t="s">
        <v>15289</v>
      </c>
      <c r="H107" s="94">
        <v>44906</v>
      </c>
      <c r="I107">
        <v>100000</v>
      </c>
      <c r="J107">
        <v>50000</v>
      </c>
      <c r="K107">
        <v>50570</v>
      </c>
      <c r="L107" s="18">
        <f t="shared" si="3"/>
        <v>50000</v>
      </c>
      <c r="M107" s="18">
        <f t="shared" si="4"/>
        <v>-570</v>
      </c>
      <c r="N107" s="18" t="str">
        <f t="shared" si="5"/>
        <v>Deficit</v>
      </c>
    </row>
    <row r="108" spans="1:14" x14ac:dyDescent="0.25">
      <c r="A108" t="s">
        <v>14744</v>
      </c>
      <c r="B108" t="s">
        <v>15258</v>
      </c>
      <c r="C108" s="18">
        <v>1000</v>
      </c>
      <c r="D108" t="s">
        <v>14452</v>
      </c>
      <c r="E108" t="s">
        <v>15283</v>
      </c>
      <c r="F108" s="94">
        <v>42845</v>
      </c>
      <c r="G108" s="18" t="s">
        <v>15289</v>
      </c>
      <c r="H108" s="94">
        <v>43002</v>
      </c>
      <c r="I108">
        <v>20000</v>
      </c>
      <c r="J108">
        <v>100000</v>
      </c>
      <c r="K108">
        <v>55314</v>
      </c>
      <c r="L108" s="18">
        <f t="shared" si="3"/>
        <v>-80000</v>
      </c>
      <c r="M108" s="18">
        <f t="shared" si="4"/>
        <v>44686</v>
      </c>
      <c r="N108" s="18" t="str">
        <f t="shared" si="5"/>
        <v>Surplus</v>
      </c>
    </row>
    <row r="109" spans="1:14" x14ac:dyDescent="0.25">
      <c r="A109" t="s">
        <v>14764</v>
      </c>
      <c r="B109" t="s">
        <v>15259</v>
      </c>
      <c r="C109" s="18">
        <v>1000</v>
      </c>
      <c r="D109" t="s">
        <v>14452</v>
      </c>
      <c r="E109" t="s">
        <v>15285</v>
      </c>
      <c r="F109" s="94">
        <v>42835</v>
      </c>
      <c r="G109" s="18" t="s">
        <v>15289</v>
      </c>
      <c r="H109" s="94">
        <v>42935</v>
      </c>
      <c r="I109">
        <v>50000</v>
      </c>
      <c r="J109">
        <v>20000</v>
      </c>
      <c r="K109">
        <v>88978</v>
      </c>
      <c r="L109" s="18">
        <f t="shared" si="3"/>
        <v>30000</v>
      </c>
      <c r="M109" s="18">
        <f t="shared" si="4"/>
        <v>-68978</v>
      </c>
      <c r="N109" s="18" t="str">
        <f t="shared" si="5"/>
        <v>Deficit</v>
      </c>
    </row>
    <row r="110" spans="1:14" x14ac:dyDescent="0.25">
      <c r="A110" t="s">
        <v>14764</v>
      </c>
      <c r="B110" t="s">
        <v>15259</v>
      </c>
      <c r="C110" s="18">
        <v>2000</v>
      </c>
      <c r="D110" t="s">
        <v>14452</v>
      </c>
      <c r="E110" t="s">
        <v>15290</v>
      </c>
      <c r="F110" s="94">
        <v>42929</v>
      </c>
      <c r="G110" s="18" t="s">
        <v>15286</v>
      </c>
      <c r="H110" s="94">
        <v>43437</v>
      </c>
      <c r="I110">
        <v>100000</v>
      </c>
      <c r="J110">
        <v>50000</v>
      </c>
      <c r="K110">
        <v>63396</v>
      </c>
      <c r="L110" s="18">
        <f t="shared" si="3"/>
        <v>50000</v>
      </c>
      <c r="M110" s="18">
        <f t="shared" si="4"/>
        <v>-13396</v>
      </c>
      <c r="N110" s="18" t="str">
        <f t="shared" si="5"/>
        <v>Deficit</v>
      </c>
    </row>
    <row r="111" spans="1:14" x14ac:dyDescent="0.25">
      <c r="A111" t="s">
        <v>14764</v>
      </c>
      <c r="B111" t="s">
        <v>15259</v>
      </c>
      <c r="C111" s="18">
        <v>1000</v>
      </c>
      <c r="D111" t="s">
        <v>14452</v>
      </c>
      <c r="E111" t="s">
        <v>15290</v>
      </c>
      <c r="F111" s="94">
        <v>42815</v>
      </c>
      <c r="G111" s="18" t="s">
        <v>15289</v>
      </c>
      <c r="H111" s="94">
        <v>44768</v>
      </c>
      <c r="I111">
        <v>100000</v>
      </c>
      <c r="J111">
        <v>100000</v>
      </c>
      <c r="K111">
        <v>87972</v>
      </c>
      <c r="L111" s="18">
        <f t="shared" si="3"/>
        <v>0</v>
      </c>
      <c r="M111" s="18">
        <f t="shared" si="4"/>
        <v>12028</v>
      </c>
      <c r="N111" s="18" t="str">
        <f t="shared" si="5"/>
        <v>Surplus</v>
      </c>
    </row>
    <row r="112" spans="1:14" x14ac:dyDescent="0.25">
      <c r="A112" t="s">
        <v>14764</v>
      </c>
      <c r="B112" t="s">
        <v>15259</v>
      </c>
      <c r="C112" s="18">
        <v>1000</v>
      </c>
      <c r="D112" t="s">
        <v>14452</v>
      </c>
      <c r="E112" t="s">
        <v>15287</v>
      </c>
      <c r="F112" s="94">
        <v>42801</v>
      </c>
      <c r="G112" s="18" t="s">
        <v>15284</v>
      </c>
      <c r="H112" s="94">
        <v>45004</v>
      </c>
      <c r="I112">
        <v>80000</v>
      </c>
      <c r="J112">
        <v>100000</v>
      </c>
      <c r="K112">
        <v>83497</v>
      </c>
      <c r="L112" s="18">
        <f t="shared" si="3"/>
        <v>-20000</v>
      </c>
      <c r="M112" s="18">
        <f t="shared" si="4"/>
        <v>16503</v>
      </c>
      <c r="N112" s="18" t="str">
        <f t="shared" si="5"/>
        <v>Surplus</v>
      </c>
    </row>
    <row r="113" spans="1:14" x14ac:dyDescent="0.25">
      <c r="A113" t="s">
        <v>14764</v>
      </c>
      <c r="B113" t="s">
        <v>15259</v>
      </c>
      <c r="C113" s="18">
        <v>1000</v>
      </c>
      <c r="D113" t="s">
        <v>14452</v>
      </c>
      <c r="E113" t="s">
        <v>15291</v>
      </c>
      <c r="F113" s="94">
        <v>42924</v>
      </c>
      <c r="G113" s="18" t="s">
        <v>15286</v>
      </c>
      <c r="H113" s="94">
        <v>43378</v>
      </c>
      <c r="I113">
        <v>100000</v>
      </c>
      <c r="J113">
        <v>80000</v>
      </c>
      <c r="K113">
        <v>35823</v>
      </c>
      <c r="L113" s="18">
        <f t="shared" si="3"/>
        <v>20000</v>
      </c>
      <c r="M113" s="18">
        <f t="shared" si="4"/>
        <v>44177</v>
      </c>
      <c r="N113" s="18" t="str">
        <f t="shared" si="5"/>
        <v>Surplus</v>
      </c>
    </row>
    <row r="114" spans="1:14" x14ac:dyDescent="0.25">
      <c r="A114" t="s">
        <v>14764</v>
      </c>
      <c r="B114" t="s">
        <v>15259</v>
      </c>
      <c r="C114" s="18">
        <v>2000</v>
      </c>
      <c r="D114" t="s">
        <v>14452</v>
      </c>
      <c r="E114" t="s">
        <v>15291</v>
      </c>
      <c r="F114" s="94">
        <v>42933</v>
      </c>
      <c r="G114" s="18" t="s">
        <v>15289</v>
      </c>
      <c r="H114" s="94">
        <v>45077</v>
      </c>
      <c r="I114">
        <v>30000</v>
      </c>
      <c r="J114">
        <v>100000</v>
      </c>
      <c r="K114">
        <v>76626</v>
      </c>
      <c r="L114" s="18">
        <f t="shared" si="3"/>
        <v>-70000</v>
      </c>
      <c r="M114" s="18">
        <f t="shared" si="4"/>
        <v>23374</v>
      </c>
      <c r="N114" s="18" t="str">
        <f t="shared" si="5"/>
        <v>Surplus</v>
      </c>
    </row>
    <row r="115" spans="1:14" x14ac:dyDescent="0.25">
      <c r="A115" t="s">
        <v>14764</v>
      </c>
      <c r="B115" t="s">
        <v>15259</v>
      </c>
      <c r="C115" s="18">
        <v>1000</v>
      </c>
      <c r="D115" t="s">
        <v>14452</v>
      </c>
      <c r="E115" t="s">
        <v>15291</v>
      </c>
      <c r="F115" s="94">
        <v>42793</v>
      </c>
      <c r="G115" s="18" t="s">
        <v>15284</v>
      </c>
      <c r="H115" s="94">
        <v>43245</v>
      </c>
      <c r="I115">
        <v>50000</v>
      </c>
      <c r="J115">
        <v>30000</v>
      </c>
      <c r="K115">
        <v>49021</v>
      </c>
      <c r="L115" s="18">
        <f t="shared" si="3"/>
        <v>20000</v>
      </c>
      <c r="M115" s="18">
        <f t="shared" si="4"/>
        <v>-19021</v>
      </c>
      <c r="N115" s="18" t="str">
        <f t="shared" si="5"/>
        <v>Deficit</v>
      </c>
    </row>
    <row r="116" spans="1:14" x14ac:dyDescent="0.25">
      <c r="A116" t="s">
        <v>14764</v>
      </c>
      <c r="B116" t="s">
        <v>15259</v>
      </c>
      <c r="C116" s="18">
        <v>2000</v>
      </c>
      <c r="D116" t="s">
        <v>14452</v>
      </c>
      <c r="E116" t="s">
        <v>15291</v>
      </c>
      <c r="F116" s="94">
        <v>42852</v>
      </c>
      <c r="G116" s="18" t="s">
        <v>15284</v>
      </c>
      <c r="H116" s="94">
        <v>44091</v>
      </c>
      <c r="I116">
        <v>100000</v>
      </c>
      <c r="J116">
        <v>50000</v>
      </c>
      <c r="K116">
        <v>77752</v>
      </c>
      <c r="L116" s="18">
        <f t="shared" si="3"/>
        <v>50000</v>
      </c>
      <c r="M116" s="18">
        <f t="shared" si="4"/>
        <v>-27752</v>
      </c>
      <c r="N116" s="18" t="str">
        <f t="shared" si="5"/>
        <v>Deficit</v>
      </c>
    </row>
    <row r="117" spans="1:14" x14ac:dyDescent="0.25">
      <c r="A117" t="s">
        <v>14783</v>
      </c>
      <c r="B117" t="s">
        <v>15260</v>
      </c>
      <c r="C117" s="18">
        <v>1000</v>
      </c>
      <c r="D117" t="s">
        <v>14452</v>
      </c>
      <c r="E117" t="s">
        <v>15285</v>
      </c>
      <c r="F117" s="94">
        <v>42936</v>
      </c>
      <c r="G117" s="18" t="s">
        <v>15286</v>
      </c>
      <c r="H117" s="94">
        <v>43545</v>
      </c>
      <c r="I117">
        <v>100000</v>
      </c>
      <c r="J117">
        <v>100000</v>
      </c>
      <c r="K117">
        <v>67296</v>
      </c>
      <c r="L117" s="18">
        <f t="shared" si="3"/>
        <v>0</v>
      </c>
      <c r="M117" s="18">
        <f t="shared" si="4"/>
        <v>32704</v>
      </c>
      <c r="N117" s="18" t="str">
        <f t="shared" si="5"/>
        <v>Surplus</v>
      </c>
    </row>
    <row r="118" spans="1:14" x14ac:dyDescent="0.25">
      <c r="A118" t="s">
        <v>14783</v>
      </c>
      <c r="B118" t="s">
        <v>15260</v>
      </c>
      <c r="C118" s="18">
        <v>7000</v>
      </c>
      <c r="D118" t="s">
        <v>14452</v>
      </c>
      <c r="E118" t="s">
        <v>15287</v>
      </c>
      <c r="F118" s="94">
        <v>43015</v>
      </c>
      <c r="G118" s="18" t="s">
        <v>15284</v>
      </c>
      <c r="H118" s="94">
        <v>44359</v>
      </c>
      <c r="I118">
        <v>100000</v>
      </c>
      <c r="J118">
        <v>100000</v>
      </c>
      <c r="K118">
        <v>70704</v>
      </c>
      <c r="L118" s="18">
        <f t="shared" si="3"/>
        <v>0</v>
      </c>
      <c r="M118" s="18">
        <f t="shared" si="4"/>
        <v>29296</v>
      </c>
      <c r="N118" s="18" t="str">
        <f t="shared" si="5"/>
        <v>Surplus</v>
      </c>
    </row>
    <row r="119" spans="1:14" x14ac:dyDescent="0.25">
      <c r="A119" t="s">
        <v>14783</v>
      </c>
      <c r="B119" t="s">
        <v>15260</v>
      </c>
      <c r="C119" s="18">
        <v>8000</v>
      </c>
      <c r="D119" t="s">
        <v>14530</v>
      </c>
      <c r="E119" t="s">
        <v>15283</v>
      </c>
      <c r="F119" s="94">
        <v>43035</v>
      </c>
      <c r="G119" s="18" t="s">
        <v>15289</v>
      </c>
      <c r="H119" s="94">
        <v>44120</v>
      </c>
      <c r="I119">
        <v>20000</v>
      </c>
      <c r="J119">
        <v>100000</v>
      </c>
      <c r="K119">
        <v>76248</v>
      </c>
      <c r="L119" s="18">
        <f t="shared" si="3"/>
        <v>-80000</v>
      </c>
      <c r="M119" s="18">
        <f t="shared" si="4"/>
        <v>23752</v>
      </c>
      <c r="N119" s="18" t="str">
        <f t="shared" si="5"/>
        <v>Surplus</v>
      </c>
    </row>
    <row r="120" spans="1:14" x14ac:dyDescent="0.25">
      <c r="A120" t="s">
        <v>14783</v>
      </c>
      <c r="B120" t="s">
        <v>15260</v>
      </c>
      <c r="C120" s="18">
        <v>1000</v>
      </c>
      <c r="D120" t="s">
        <v>14452</v>
      </c>
      <c r="E120" t="s">
        <v>15283</v>
      </c>
      <c r="F120" s="94">
        <v>42928</v>
      </c>
      <c r="G120" s="18" t="s">
        <v>15289</v>
      </c>
      <c r="H120" s="94">
        <v>45473</v>
      </c>
      <c r="I120">
        <v>50000</v>
      </c>
      <c r="J120">
        <v>20000</v>
      </c>
      <c r="K120">
        <v>94579</v>
      </c>
      <c r="L120" s="18">
        <f t="shared" si="3"/>
        <v>30000</v>
      </c>
      <c r="M120" s="18">
        <f t="shared" si="4"/>
        <v>-74579</v>
      </c>
      <c r="N120" s="18" t="str">
        <f t="shared" si="5"/>
        <v>Deficit</v>
      </c>
    </row>
    <row r="121" spans="1:14" x14ac:dyDescent="0.25">
      <c r="A121" t="s">
        <v>14783</v>
      </c>
      <c r="B121" t="s">
        <v>15260</v>
      </c>
      <c r="C121" s="18">
        <v>2000</v>
      </c>
      <c r="D121" t="s">
        <v>14452</v>
      </c>
      <c r="E121" t="s">
        <v>15287</v>
      </c>
      <c r="F121" s="94">
        <v>42929</v>
      </c>
      <c r="G121" s="18" t="s">
        <v>15286</v>
      </c>
      <c r="H121" s="94">
        <v>43541</v>
      </c>
      <c r="I121">
        <v>60000</v>
      </c>
      <c r="J121">
        <v>50000</v>
      </c>
      <c r="K121">
        <v>36037</v>
      </c>
      <c r="L121" s="18">
        <f t="shared" si="3"/>
        <v>10000</v>
      </c>
      <c r="M121" s="18">
        <f t="shared" si="4"/>
        <v>13963</v>
      </c>
      <c r="N121" s="18" t="str">
        <f t="shared" si="5"/>
        <v>Surplus</v>
      </c>
    </row>
    <row r="122" spans="1:14" x14ac:dyDescent="0.25">
      <c r="A122" t="s">
        <v>14797</v>
      </c>
      <c r="B122" t="s">
        <v>15261</v>
      </c>
      <c r="C122" s="18">
        <v>1000</v>
      </c>
      <c r="D122" t="s">
        <v>14452</v>
      </c>
      <c r="E122" t="s">
        <v>15283</v>
      </c>
      <c r="F122" s="94">
        <v>42950</v>
      </c>
      <c r="G122" s="18" t="s">
        <v>15289</v>
      </c>
      <c r="H122" s="94">
        <v>45138</v>
      </c>
      <c r="I122">
        <v>20000</v>
      </c>
      <c r="J122">
        <v>60000</v>
      </c>
      <c r="K122">
        <v>38853</v>
      </c>
      <c r="L122" s="18">
        <f t="shared" si="3"/>
        <v>-40000</v>
      </c>
      <c r="M122" s="18">
        <f t="shared" si="4"/>
        <v>21147</v>
      </c>
      <c r="N122" s="18" t="str">
        <f t="shared" si="5"/>
        <v>Surplus</v>
      </c>
    </row>
    <row r="123" spans="1:14" x14ac:dyDescent="0.25">
      <c r="A123" t="s">
        <v>14797</v>
      </c>
      <c r="B123" t="s">
        <v>15261</v>
      </c>
      <c r="C123" s="18">
        <v>2000</v>
      </c>
      <c r="D123" t="s">
        <v>14452</v>
      </c>
      <c r="E123" t="s">
        <v>15288</v>
      </c>
      <c r="F123" s="94">
        <v>42805</v>
      </c>
      <c r="G123" s="18" t="s">
        <v>15289</v>
      </c>
      <c r="H123" s="94">
        <v>45481</v>
      </c>
      <c r="I123">
        <v>50000</v>
      </c>
      <c r="J123">
        <v>20000</v>
      </c>
      <c r="K123">
        <v>78665</v>
      </c>
      <c r="L123" s="18">
        <f t="shared" si="3"/>
        <v>30000</v>
      </c>
      <c r="M123" s="18">
        <f t="shared" si="4"/>
        <v>-58665</v>
      </c>
      <c r="N123" s="18" t="str">
        <f t="shared" si="5"/>
        <v>Deficit</v>
      </c>
    </row>
    <row r="124" spans="1:14" x14ac:dyDescent="0.25">
      <c r="A124" t="s">
        <v>14797</v>
      </c>
      <c r="B124" t="s">
        <v>15261</v>
      </c>
      <c r="C124" s="18">
        <v>3000</v>
      </c>
      <c r="D124" t="s">
        <v>14452</v>
      </c>
      <c r="E124" t="s">
        <v>15285</v>
      </c>
      <c r="F124" s="94">
        <v>42832</v>
      </c>
      <c r="G124" s="18" t="s">
        <v>15284</v>
      </c>
      <c r="H124" s="94">
        <v>44161</v>
      </c>
      <c r="I124">
        <v>100000</v>
      </c>
      <c r="J124">
        <v>50000</v>
      </c>
      <c r="K124">
        <v>47895</v>
      </c>
      <c r="L124" s="18">
        <f t="shared" si="3"/>
        <v>50000</v>
      </c>
      <c r="M124" s="18">
        <f t="shared" si="4"/>
        <v>2105</v>
      </c>
      <c r="N124" s="18" t="str">
        <f t="shared" si="5"/>
        <v>Surplus</v>
      </c>
    </row>
    <row r="125" spans="1:14" x14ac:dyDescent="0.25">
      <c r="A125" t="s">
        <v>14797</v>
      </c>
      <c r="B125" t="s">
        <v>15261</v>
      </c>
      <c r="C125" s="18">
        <v>4000</v>
      </c>
      <c r="D125" t="s">
        <v>14452</v>
      </c>
      <c r="E125" t="s">
        <v>15283</v>
      </c>
      <c r="F125" s="94">
        <v>42923</v>
      </c>
      <c r="G125" s="18" t="s">
        <v>15286</v>
      </c>
      <c r="H125" s="94">
        <v>44891</v>
      </c>
      <c r="I125">
        <v>5000</v>
      </c>
      <c r="J125">
        <v>100000</v>
      </c>
      <c r="K125">
        <v>96131</v>
      </c>
      <c r="L125" s="18">
        <f t="shared" si="3"/>
        <v>-95000</v>
      </c>
      <c r="M125" s="18">
        <f t="shared" si="4"/>
        <v>3869</v>
      </c>
      <c r="N125" s="18" t="str">
        <f t="shared" si="5"/>
        <v>Surplus</v>
      </c>
    </row>
    <row r="126" spans="1:14" x14ac:dyDescent="0.25">
      <c r="A126" t="s">
        <v>14797</v>
      </c>
      <c r="B126" t="s">
        <v>15261</v>
      </c>
      <c r="C126" s="18">
        <v>1000</v>
      </c>
      <c r="D126" t="s">
        <v>14452</v>
      </c>
      <c r="E126" t="s">
        <v>15288</v>
      </c>
      <c r="F126" s="94">
        <v>42918</v>
      </c>
      <c r="G126" s="18" t="s">
        <v>15284</v>
      </c>
      <c r="H126" s="94">
        <v>43517</v>
      </c>
      <c r="I126">
        <v>10000</v>
      </c>
      <c r="J126">
        <v>5000</v>
      </c>
      <c r="K126">
        <v>25520</v>
      </c>
      <c r="L126" s="18">
        <f t="shared" si="3"/>
        <v>5000</v>
      </c>
      <c r="M126" s="18">
        <f t="shared" si="4"/>
        <v>-20520</v>
      </c>
      <c r="N126" s="18" t="str">
        <f t="shared" si="5"/>
        <v>Deficit</v>
      </c>
    </row>
    <row r="127" spans="1:14" x14ac:dyDescent="0.25">
      <c r="A127" t="s">
        <v>14797</v>
      </c>
      <c r="B127" t="s">
        <v>15261</v>
      </c>
      <c r="C127" s="18">
        <v>2000</v>
      </c>
      <c r="D127" t="s">
        <v>14452</v>
      </c>
      <c r="E127" t="s">
        <v>15288</v>
      </c>
      <c r="F127" s="94">
        <v>43029</v>
      </c>
      <c r="G127" s="18" t="s">
        <v>15286</v>
      </c>
      <c r="H127" s="94">
        <v>43493</v>
      </c>
      <c r="I127">
        <v>100000</v>
      </c>
      <c r="J127">
        <v>10000</v>
      </c>
      <c r="K127">
        <v>74325</v>
      </c>
      <c r="L127" s="18">
        <f t="shared" si="3"/>
        <v>90000</v>
      </c>
      <c r="M127" s="18">
        <f t="shared" si="4"/>
        <v>-64325</v>
      </c>
      <c r="N127" s="18" t="str">
        <f t="shared" si="5"/>
        <v>Deficit</v>
      </c>
    </row>
    <row r="128" spans="1:14" x14ac:dyDescent="0.25">
      <c r="A128" t="s">
        <v>14814</v>
      </c>
      <c r="B128" t="s">
        <v>15262</v>
      </c>
      <c r="C128" s="18">
        <v>1000</v>
      </c>
      <c r="D128" t="s">
        <v>14452</v>
      </c>
      <c r="E128" t="s">
        <v>15291</v>
      </c>
      <c r="F128" s="94">
        <v>42798</v>
      </c>
      <c r="G128" s="18" t="s">
        <v>15289</v>
      </c>
      <c r="H128" s="94">
        <v>44641</v>
      </c>
      <c r="I128">
        <v>100000</v>
      </c>
      <c r="J128">
        <v>100000</v>
      </c>
      <c r="K128">
        <v>74464</v>
      </c>
      <c r="L128" s="18">
        <f t="shared" si="3"/>
        <v>0</v>
      </c>
      <c r="M128" s="18">
        <f t="shared" si="4"/>
        <v>25536</v>
      </c>
      <c r="N128" s="18" t="str">
        <f t="shared" si="5"/>
        <v>Surplus</v>
      </c>
    </row>
    <row r="129" spans="1:14" x14ac:dyDescent="0.25">
      <c r="A129" t="s">
        <v>14814</v>
      </c>
      <c r="B129" t="s">
        <v>15262</v>
      </c>
      <c r="C129" s="18">
        <v>2000</v>
      </c>
      <c r="D129" t="s">
        <v>14452</v>
      </c>
      <c r="E129" t="s">
        <v>15288</v>
      </c>
      <c r="F129" s="94">
        <v>42833</v>
      </c>
      <c r="G129" s="18" t="s">
        <v>15289</v>
      </c>
      <c r="H129" s="94">
        <v>45630</v>
      </c>
      <c r="I129">
        <v>100000</v>
      </c>
      <c r="J129">
        <v>100000</v>
      </c>
      <c r="K129">
        <v>59871</v>
      </c>
      <c r="L129" s="18">
        <f t="shared" si="3"/>
        <v>0</v>
      </c>
      <c r="M129" s="18">
        <f t="shared" si="4"/>
        <v>40129</v>
      </c>
      <c r="N129" s="18" t="str">
        <f t="shared" si="5"/>
        <v>Surplus</v>
      </c>
    </row>
    <row r="130" spans="1:14" x14ac:dyDescent="0.25">
      <c r="A130" t="s">
        <v>14814</v>
      </c>
      <c r="B130" t="s">
        <v>15262</v>
      </c>
      <c r="C130" s="18">
        <v>3000</v>
      </c>
      <c r="D130" t="s">
        <v>14452</v>
      </c>
      <c r="E130" t="s">
        <v>15290</v>
      </c>
      <c r="F130" s="94">
        <v>42927</v>
      </c>
      <c r="G130" s="18" t="s">
        <v>15284</v>
      </c>
      <c r="H130" s="94">
        <v>44355</v>
      </c>
      <c r="I130">
        <v>100000</v>
      </c>
      <c r="J130">
        <v>100000</v>
      </c>
      <c r="K130">
        <v>99804</v>
      </c>
      <c r="L130" s="18">
        <f t="shared" si="3"/>
        <v>0</v>
      </c>
      <c r="M130" s="18">
        <f t="shared" si="4"/>
        <v>196</v>
      </c>
      <c r="N130" s="18" t="str">
        <f t="shared" si="5"/>
        <v>Surplus</v>
      </c>
    </row>
    <row r="131" spans="1:14" x14ac:dyDescent="0.25">
      <c r="A131" t="s">
        <v>14814</v>
      </c>
      <c r="B131" t="s">
        <v>15262</v>
      </c>
      <c r="C131" s="18">
        <v>4000</v>
      </c>
      <c r="D131" t="s">
        <v>14452</v>
      </c>
      <c r="E131" t="s">
        <v>15290</v>
      </c>
      <c r="F131" s="94">
        <v>42935</v>
      </c>
      <c r="G131" s="18" t="s">
        <v>15286</v>
      </c>
      <c r="H131" s="94">
        <v>43837</v>
      </c>
      <c r="I131">
        <v>150000</v>
      </c>
      <c r="J131">
        <v>100000</v>
      </c>
      <c r="K131">
        <v>25766</v>
      </c>
      <c r="L131" s="18">
        <f t="shared" ref="L131:L194" si="6">I131-J131</f>
        <v>50000</v>
      </c>
      <c r="M131" s="18">
        <f t="shared" ref="M131:M194" si="7">J131-K131</f>
        <v>74234</v>
      </c>
      <c r="N131" s="18" t="str">
        <f t="shared" ref="N131:N194" si="8">IF(M131&gt;0,"Surplus","Deficit")</f>
        <v>Surplus</v>
      </c>
    </row>
    <row r="132" spans="1:14" x14ac:dyDescent="0.25">
      <c r="A132" t="s">
        <v>14814</v>
      </c>
      <c r="B132" t="s">
        <v>15262</v>
      </c>
      <c r="C132" s="18">
        <v>5000</v>
      </c>
      <c r="D132" t="s">
        <v>14452</v>
      </c>
      <c r="E132" t="s">
        <v>15283</v>
      </c>
      <c r="F132" s="94">
        <v>42933</v>
      </c>
      <c r="G132" s="18" t="s">
        <v>15289</v>
      </c>
      <c r="H132" s="94">
        <v>43224</v>
      </c>
      <c r="I132">
        <v>150000</v>
      </c>
      <c r="J132">
        <v>150000</v>
      </c>
      <c r="K132">
        <v>45050</v>
      </c>
      <c r="L132" s="18">
        <f t="shared" si="6"/>
        <v>0</v>
      </c>
      <c r="M132" s="18">
        <f t="shared" si="7"/>
        <v>104950</v>
      </c>
      <c r="N132" s="18" t="str">
        <f t="shared" si="8"/>
        <v>Surplus</v>
      </c>
    </row>
    <row r="133" spans="1:14" x14ac:dyDescent="0.25">
      <c r="A133" t="s">
        <v>14814</v>
      </c>
      <c r="B133" t="s">
        <v>15262</v>
      </c>
      <c r="C133" s="18">
        <v>6000</v>
      </c>
      <c r="D133" t="s">
        <v>14452</v>
      </c>
      <c r="E133" t="s">
        <v>15290</v>
      </c>
      <c r="F133" s="94">
        <v>42967</v>
      </c>
      <c r="G133" s="18" t="s">
        <v>15284</v>
      </c>
      <c r="H133" s="94">
        <v>44182</v>
      </c>
      <c r="I133">
        <v>150000</v>
      </c>
      <c r="J133">
        <v>150000</v>
      </c>
      <c r="K133">
        <v>34716</v>
      </c>
      <c r="L133" s="18">
        <f t="shared" si="6"/>
        <v>0</v>
      </c>
      <c r="M133" s="18">
        <f t="shared" si="7"/>
        <v>115284</v>
      </c>
      <c r="N133" s="18" t="str">
        <f t="shared" si="8"/>
        <v>Surplus</v>
      </c>
    </row>
    <row r="134" spans="1:14" x14ac:dyDescent="0.25">
      <c r="A134" t="s">
        <v>14814</v>
      </c>
      <c r="B134" t="s">
        <v>15262</v>
      </c>
      <c r="C134" s="18">
        <v>7000</v>
      </c>
      <c r="D134" t="s">
        <v>14452</v>
      </c>
      <c r="E134" t="s">
        <v>15283</v>
      </c>
      <c r="F134" s="94">
        <v>43000</v>
      </c>
      <c r="G134" s="18" t="s">
        <v>15289</v>
      </c>
      <c r="H134" s="94">
        <v>45056</v>
      </c>
      <c r="I134">
        <v>150000</v>
      </c>
      <c r="J134">
        <v>150000</v>
      </c>
      <c r="K134">
        <v>36967</v>
      </c>
      <c r="L134" s="18">
        <f t="shared" si="6"/>
        <v>0</v>
      </c>
      <c r="M134" s="18">
        <f t="shared" si="7"/>
        <v>113033</v>
      </c>
      <c r="N134" s="18" t="str">
        <f t="shared" si="8"/>
        <v>Surplus</v>
      </c>
    </row>
    <row r="135" spans="1:14" x14ac:dyDescent="0.25">
      <c r="A135" t="s">
        <v>14814</v>
      </c>
      <c r="B135" t="s">
        <v>15262</v>
      </c>
      <c r="C135" s="18">
        <v>9000</v>
      </c>
      <c r="D135" t="s">
        <v>14452</v>
      </c>
      <c r="E135" t="s">
        <v>15283</v>
      </c>
      <c r="F135" s="94">
        <v>43029</v>
      </c>
      <c r="G135" s="18" t="s">
        <v>15284</v>
      </c>
      <c r="H135" s="94">
        <v>42951</v>
      </c>
      <c r="I135">
        <v>10000</v>
      </c>
      <c r="J135">
        <v>150000</v>
      </c>
      <c r="K135">
        <v>61945</v>
      </c>
      <c r="L135" s="18">
        <f t="shared" si="6"/>
        <v>-140000</v>
      </c>
      <c r="M135" s="18">
        <f t="shared" si="7"/>
        <v>88055</v>
      </c>
      <c r="N135" s="18" t="str">
        <f t="shared" si="8"/>
        <v>Surplus</v>
      </c>
    </row>
    <row r="136" spans="1:14" x14ac:dyDescent="0.25">
      <c r="A136" t="s">
        <v>14838</v>
      </c>
      <c r="B136" t="s">
        <v>15263</v>
      </c>
      <c r="C136" s="18">
        <v>1000</v>
      </c>
      <c r="D136" t="s">
        <v>14452</v>
      </c>
      <c r="E136" t="s">
        <v>15288</v>
      </c>
      <c r="F136" s="94">
        <v>42765</v>
      </c>
      <c r="G136" s="18" t="s">
        <v>15284</v>
      </c>
      <c r="H136" s="94">
        <v>43399</v>
      </c>
      <c r="I136">
        <v>20000</v>
      </c>
      <c r="J136">
        <v>10000</v>
      </c>
      <c r="K136">
        <v>35836</v>
      </c>
      <c r="L136" s="18">
        <f t="shared" si="6"/>
        <v>10000</v>
      </c>
      <c r="M136" s="18">
        <f t="shared" si="7"/>
        <v>-25836</v>
      </c>
      <c r="N136" s="18" t="str">
        <f t="shared" si="8"/>
        <v>Deficit</v>
      </c>
    </row>
    <row r="137" spans="1:14" x14ac:dyDescent="0.25">
      <c r="A137" t="s">
        <v>14838</v>
      </c>
      <c r="B137" t="s">
        <v>15263</v>
      </c>
      <c r="C137" s="18">
        <v>2000</v>
      </c>
      <c r="D137" t="s">
        <v>14452</v>
      </c>
      <c r="E137" t="s">
        <v>15285</v>
      </c>
      <c r="F137" s="94">
        <v>42807</v>
      </c>
      <c r="G137" s="18" t="s">
        <v>15289</v>
      </c>
      <c r="H137" s="94">
        <v>44511</v>
      </c>
      <c r="I137">
        <v>30000</v>
      </c>
      <c r="J137">
        <v>20000</v>
      </c>
      <c r="K137">
        <v>68176</v>
      </c>
      <c r="L137" s="18">
        <f t="shared" si="6"/>
        <v>10000</v>
      </c>
      <c r="M137" s="18">
        <f t="shared" si="7"/>
        <v>-48176</v>
      </c>
      <c r="N137" s="18" t="str">
        <f t="shared" si="8"/>
        <v>Deficit</v>
      </c>
    </row>
    <row r="138" spans="1:14" x14ac:dyDescent="0.25">
      <c r="A138" t="s">
        <v>14838</v>
      </c>
      <c r="B138" t="s">
        <v>15263</v>
      </c>
      <c r="C138" s="18">
        <v>3000</v>
      </c>
      <c r="D138" t="s">
        <v>14452</v>
      </c>
      <c r="E138" t="s">
        <v>15283</v>
      </c>
      <c r="F138" s="94">
        <v>42934</v>
      </c>
      <c r="G138" s="18" t="s">
        <v>15289</v>
      </c>
      <c r="H138" s="94">
        <v>43536</v>
      </c>
      <c r="I138">
        <v>30000</v>
      </c>
      <c r="J138">
        <v>30000</v>
      </c>
      <c r="K138">
        <v>69948</v>
      </c>
      <c r="L138" s="18">
        <f t="shared" si="6"/>
        <v>0</v>
      </c>
      <c r="M138" s="18">
        <f t="shared" si="7"/>
        <v>-39948</v>
      </c>
      <c r="N138" s="18" t="str">
        <f t="shared" si="8"/>
        <v>Deficit</v>
      </c>
    </row>
    <row r="139" spans="1:14" x14ac:dyDescent="0.25">
      <c r="A139" t="s">
        <v>14838</v>
      </c>
      <c r="B139" t="s">
        <v>15263</v>
      </c>
      <c r="C139" s="18">
        <v>1000</v>
      </c>
      <c r="D139" t="s">
        <v>14452</v>
      </c>
      <c r="E139" t="s">
        <v>15285</v>
      </c>
      <c r="F139" s="94">
        <v>42945</v>
      </c>
      <c r="G139" s="18" t="s">
        <v>15286</v>
      </c>
      <c r="H139" s="94">
        <v>44238</v>
      </c>
      <c r="I139">
        <v>100000</v>
      </c>
      <c r="J139">
        <v>30000</v>
      </c>
      <c r="K139">
        <v>92597</v>
      </c>
      <c r="L139" s="18">
        <f t="shared" si="6"/>
        <v>70000</v>
      </c>
      <c r="M139" s="18">
        <f t="shared" si="7"/>
        <v>-62597</v>
      </c>
      <c r="N139" s="18" t="str">
        <f t="shared" si="8"/>
        <v>Deficit</v>
      </c>
    </row>
    <row r="140" spans="1:14" x14ac:dyDescent="0.25">
      <c r="A140" t="s">
        <v>14838</v>
      </c>
      <c r="B140" t="s">
        <v>15263</v>
      </c>
      <c r="C140" s="18">
        <v>1000</v>
      </c>
      <c r="D140" t="s">
        <v>14452</v>
      </c>
      <c r="E140" t="s">
        <v>15287</v>
      </c>
      <c r="F140" s="94">
        <v>42845</v>
      </c>
      <c r="G140" s="18" t="s">
        <v>15289</v>
      </c>
      <c r="H140" s="94">
        <v>44473</v>
      </c>
      <c r="I140">
        <v>50000</v>
      </c>
      <c r="J140">
        <v>100000</v>
      </c>
      <c r="K140">
        <v>87289</v>
      </c>
      <c r="L140" s="18">
        <f t="shared" si="6"/>
        <v>-50000</v>
      </c>
      <c r="M140" s="18">
        <f t="shared" si="7"/>
        <v>12711</v>
      </c>
      <c r="N140" s="18" t="str">
        <f t="shared" si="8"/>
        <v>Surplus</v>
      </c>
    </row>
    <row r="141" spans="1:14" x14ac:dyDescent="0.25">
      <c r="A141" t="s">
        <v>14838</v>
      </c>
      <c r="B141" t="s">
        <v>15263</v>
      </c>
      <c r="C141" s="18">
        <v>1000</v>
      </c>
      <c r="D141" t="s">
        <v>14496</v>
      </c>
      <c r="E141" t="s">
        <v>15285</v>
      </c>
      <c r="F141" s="94">
        <v>42770</v>
      </c>
      <c r="G141" s="18" t="s">
        <v>15284</v>
      </c>
      <c r="H141" s="94">
        <v>45270</v>
      </c>
      <c r="I141">
        <v>20000</v>
      </c>
      <c r="J141">
        <v>50000</v>
      </c>
      <c r="K141">
        <v>56849</v>
      </c>
      <c r="L141" s="18">
        <f t="shared" si="6"/>
        <v>-30000</v>
      </c>
      <c r="M141" s="18">
        <f t="shared" si="7"/>
        <v>-6849</v>
      </c>
      <c r="N141" s="18" t="str">
        <f t="shared" si="8"/>
        <v>Deficit</v>
      </c>
    </row>
    <row r="142" spans="1:14" x14ac:dyDescent="0.25">
      <c r="A142" t="s">
        <v>14838</v>
      </c>
      <c r="B142" t="s">
        <v>15263</v>
      </c>
      <c r="C142" s="18">
        <v>2000</v>
      </c>
      <c r="D142" t="s">
        <v>14452</v>
      </c>
      <c r="E142" t="s">
        <v>15290</v>
      </c>
      <c r="F142" s="94">
        <v>42812</v>
      </c>
      <c r="G142" s="18" t="s">
        <v>15286</v>
      </c>
      <c r="H142" s="94">
        <v>43814</v>
      </c>
      <c r="I142">
        <v>170000</v>
      </c>
      <c r="J142">
        <v>20000</v>
      </c>
      <c r="K142">
        <v>32175</v>
      </c>
      <c r="L142" s="18">
        <f t="shared" si="6"/>
        <v>150000</v>
      </c>
      <c r="M142" s="18">
        <f t="shared" si="7"/>
        <v>-12175</v>
      </c>
      <c r="N142" s="18" t="str">
        <f t="shared" si="8"/>
        <v>Deficit</v>
      </c>
    </row>
    <row r="143" spans="1:14" x14ac:dyDescent="0.25">
      <c r="A143" t="s">
        <v>14838</v>
      </c>
      <c r="B143" t="s">
        <v>15263</v>
      </c>
      <c r="C143" s="18">
        <v>1000</v>
      </c>
      <c r="D143" t="s">
        <v>14496</v>
      </c>
      <c r="E143" t="s">
        <v>15285</v>
      </c>
      <c r="F143" s="94">
        <v>42785</v>
      </c>
      <c r="G143" s="18" t="s">
        <v>15289</v>
      </c>
      <c r="H143" s="94">
        <v>43112</v>
      </c>
      <c r="I143">
        <v>20000</v>
      </c>
      <c r="J143">
        <v>170000</v>
      </c>
      <c r="K143">
        <v>72455</v>
      </c>
      <c r="L143" s="18">
        <f t="shared" si="6"/>
        <v>-150000</v>
      </c>
      <c r="M143" s="18">
        <f t="shared" si="7"/>
        <v>97545</v>
      </c>
      <c r="N143" s="18" t="str">
        <f t="shared" si="8"/>
        <v>Surplus</v>
      </c>
    </row>
    <row r="144" spans="1:14" x14ac:dyDescent="0.25">
      <c r="A144" t="s">
        <v>14838</v>
      </c>
      <c r="B144" t="s">
        <v>15263</v>
      </c>
      <c r="C144" s="18">
        <v>1000</v>
      </c>
      <c r="D144" t="s">
        <v>14452</v>
      </c>
      <c r="E144" t="s">
        <v>15288</v>
      </c>
      <c r="F144" s="94">
        <v>42779</v>
      </c>
      <c r="G144" s="18" t="s">
        <v>15286</v>
      </c>
      <c r="H144" s="94">
        <v>43774</v>
      </c>
      <c r="I144">
        <v>50000</v>
      </c>
      <c r="J144">
        <v>20000</v>
      </c>
      <c r="K144">
        <v>52609</v>
      </c>
      <c r="L144" s="18">
        <f t="shared" si="6"/>
        <v>30000</v>
      </c>
      <c r="M144" s="18">
        <f t="shared" si="7"/>
        <v>-32609</v>
      </c>
      <c r="N144" s="18" t="str">
        <f t="shared" si="8"/>
        <v>Deficit</v>
      </c>
    </row>
    <row r="145" spans="1:14" x14ac:dyDescent="0.25">
      <c r="A145" t="s">
        <v>14838</v>
      </c>
      <c r="B145" t="s">
        <v>15263</v>
      </c>
      <c r="C145" s="18">
        <v>2000</v>
      </c>
      <c r="D145" t="s">
        <v>14452</v>
      </c>
      <c r="E145" t="s">
        <v>15290</v>
      </c>
      <c r="F145" s="94">
        <v>42811</v>
      </c>
      <c r="G145" s="18" t="s">
        <v>15284</v>
      </c>
      <c r="H145" s="94">
        <v>44427</v>
      </c>
      <c r="I145">
        <v>60000</v>
      </c>
      <c r="J145">
        <v>50000</v>
      </c>
      <c r="K145">
        <v>74134</v>
      </c>
      <c r="L145" s="18">
        <f t="shared" si="6"/>
        <v>10000</v>
      </c>
      <c r="M145" s="18">
        <f t="shared" si="7"/>
        <v>-24134</v>
      </c>
      <c r="N145" s="18" t="str">
        <f t="shared" si="8"/>
        <v>Deficit</v>
      </c>
    </row>
    <row r="146" spans="1:14" x14ac:dyDescent="0.25">
      <c r="A146" t="s">
        <v>14838</v>
      </c>
      <c r="B146" t="s">
        <v>15263</v>
      </c>
      <c r="C146" s="18">
        <v>3000</v>
      </c>
      <c r="D146" t="s">
        <v>14452</v>
      </c>
      <c r="E146" t="s">
        <v>15290</v>
      </c>
      <c r="F146" s="94">
        <v>42933</v>
      </c>
      <c r="G146" s="18" t="s">
        <v>15286</v>
      </c>
      <c r="H146" s="94">
        <v>42942</v>
      </c>
      <c r="I146">
        <v>100000</v>
      </c>
      <c r="J146">
        <v>60000</v>
      </c>
      <c r="K146">
        <v>73381</v>
      </c>
      <c r="L146" s="18">
        <f t="shared" si="6"/>
        <v>40000</v>
      </c>
      <c r="M146" s="18">
        <f t="shared" si="7"/>
        <v>-13381</v>
      </c>
      <c r="N146" s="18" t="str">
        <f t="shared" si="8"/>
        <v>Deficit</v>
      </c>
    </row>
    <row r="147" spans="1:14" x14ac:dyDescent="0.25">
      <c r="A147" t="s">
        <v>14863</v>
      </c>
      <c r="B147" t="s">
        <v>15264</v>
      </c>
      <c r="C147" s="18">
        <v>1000</v>
      </c>
      <c r="D147" t="s">
        <v>14496</v>
      </c>
      <c r="E147" t="s">
        <v>15291</v>
      </c>
      <c r="F147" s="94">
        <v>42855</v>
      </c>
      <c r="G147" s="18" t="s">
        <v>15286</v>
      </c>
      <c r="H147" s="94">
        <v>44879</v>
      </c>
      <c r="I147">
        <v>100000</v>
      </c>
      <c r="J147">
        <v>100000</v>
      </c>
      <c r="K147">
        <v>25261</v>
      </c>
      <c r="L147" s="18">
        <f t="shared" si="6"/>
        <v>0</v>
      </c>
      <c r="M147" s="18">
        <f t="shared" si="7"/>
        <v>74739</v>
      </c>
      <c r="N147" s="18" t="str">
        <f t="shared" si="8"/>
        <v>Surplus</v>
      </c>
    </row>
    <row r="148" spans="1:14" x14ac:dyDescent="0.25">
      <c r="A148" t="s">
        <v>14863</v>
      </c>
      <c r="B148" t="s">
        <v>15264</v>
      </c>
      <c r="C148" s="18">
        <v>2000</v>
      </c>
      <c r="D148" t="s">
        <v>14452</v>
      </c>
      <c r="E148" t="s">
        <v>15291</v>
      </c>
      <c r="F148" s="94">
        <v>42936</v>
      </c>
      <c r="G148" s="18" t="s">
        <v>15286</v>
      </c>
      <c r="H148" s="94">
        <v>44710</v>
      </c>
      <c r="I148">
        <v>200000</v>
      </c>
      <c r="J148">
        <v>100000</v>
      </c>
      <c r="K148">
        <v>36003</v>
      </c>
      <c r="L148" s="18">
        <f t="shared" si="6"/>
        <v>100000</v>
      </c>
      <c r="M148" s="18">
        <f t="shared" si="7"/>
        <v>63997</v>
      </c>
      <c r="N148" s="18" t="str">
        <f t="shared" si="8"/>
        <v>Surplus</v>
      </c>
    </row>
    <row r="149" spans="1:14" x14ac:dyDescent="0.25">
      <c r="A149" t="s">
        <v>14863</v>
      </c>
      <c r="B149" t="s">
        <v>15264</v>
      </c>
      <c r="C149" s="18">
        <v>2000</v>
      </c>
      <c r="D149" t="s">
        <v>14452</v>
      </c>
      <c r="E149" t="s">
        <v>15291</v>
      </c>
      <c r="F149" s="94">
        <v>42938</v>
      </c>
      <c r="G149" s="18" t="s">
        <v>15286</v>
      </c>
      <c r="H149" s="94">
        <v>43528</v>
      </c>
      <c r="I149">
        <v>100000</v>
      </c>
      <c r="J149">
        <v>200000</v>
      </c>
      <c r="K149">
        <v>86846</v>
      </c>
      <c r="L149" s="18">
        <f t="shared" si="6"/>
        <v>-100000</v>
      </c>
      <c r="M149" s="18">
        <f t="shared" si="7"/>
        <v>113154</v>
      </c>
      <c r="N149" s="18" t="str">
        <f t="shared" si="8"/>
        <v>Surplus</v>
      </c>
    </row>
    <row r="150" spans="1:14" x14ac:dyDescent="0.25">
      <c r="A150" t="s">
        <v>14863</v>
      </c>
      <c r="B150" t="s">
        <v>15264</v>
      </c>
      <c r="C150" s="18">
        <v>4000</v>
      </c>
      <c r="D150" t="s">
        <v>14452</v>
      </c>
      <c r="E150" t="s">
        <v>15287</v>
      </c>
      <c r="F150" s="94">
        <v>42943</v>
      </c>
      <c r="G150" s="18" t="s">
        <v>15289</v>
      </c>
      <c r="H150" s="94">
        <v>43380</v>
      </c>
      <c r="I150">
        <v>400000</v>
      </c>
      <c r="J150">
        <v>100000</v>
      </c>
      <c r="K150">
        <v>78722</v>
      </c>
      <c r="L150" s="18">
        <f t="shared" si="6"/>
        <v>300000</v>
      </c>
      <c r="M150" s="18">
        <f t="shared" si="7"/>
        <v>21278</v>
      </c>
      <c r="N150" s="18" t="str">
        <f t="shared" si="8"/>
        <v>Surplus</v>
      </c>
    </row>
    <row r="151" spans="1:14" x14ac:dyDescent="0.25">
      <c r="A151" t="s">
        <v>14863</v>
      </c>
      <c r="B151" t="s">
        <v>15264</v>
      </c>
      <c r="C151" s="18">
        <v>6000</v>
      </c>
      <c r="D151" t="s">
        <v>14534</v>
      </c>
      <c r="E151" t="s">
        <v>15291</v>
      </c>
      <c r="F151" s="94">
        <v>42958</v>
      </c>
      <c r="G151" s="18" t="s">
        <v>15286</v>
      </c>
      <c r="H151" s="94">
        <v>45460</v>
      </c>
      <c r="I151">
        <v>70000</v>
      </c>
      <c r="J151">
        <v>400000</v>
      </c>
      <c r="K151">
        <v>41642</v>
      </c>
      <c r="L151" s="18">
        <f t="shared" si="6"/>
        <v>-330000</v>
      </c>
      <c r="M151" s="18">
        <f t="shared" si="7"/>
        <v>358358</v>
      </c>
      <c r="N151" s="18" t="str">
        <f t="shared" si="8"/>
        <v>Surplus</v>
      </c>
    </row>
    <row r="152" spans="1:14" x14ac:dyDescent="0.25">
      <c r="A152" t="s">
        <v>14878</v>
      </c>
      <c r="B152" t="s">
        <v>15265</v>
      </c>
      <c r="C152" s="18">
        <v>1000</v>
      </c>
      <c r="D152" t="s">
        <v>14452</v>
      </c>
      <c r="E152" t="s">
        <v>15283</v>
      </c>
      <c r="F152" s="94">
        <v>42923</v>
      </c>
      <c r="G152" s="18" t="s">
        <v>15286</v>
      </c>
      <c r="H152" s="94">
        <v>43343</v>
      </c>
      <c r="I152">
        <v>30000</v>
      </c>
      <c r="J152">
        <v>70000</v>
      </c>
      <c r="K152">
        <v>65494</v>
      </c>
      <c r="L152" s="18">
        <f t="shared" si="6"/>
        <v>-40000</v>
      </c>
      <c r="M152" s="18">
        <f t="shared" si="7"/>
        <v>4506</v>
      </c>
      <c r="N152" s="18" t="str">
        <f t="shared" si="8"/>
        <v>Surplus</v>
      </c>
    </row>
    <row r="153" spans="1:14" x14ac:dyDescent="0.25">
      <c r="A153" t="s">
        <v>14878</v>
      </c>
      <c r="B153" t="s">
        <v>15265</v>
      </c>
      <c r="C153" s="18">
        <v>2000</v>
      </c>
      <c r="D153" t="s">
        <v>14452</v>
      </c>
      <c r="E153" t="s">
        <v>15285</v>
      </c>
      <c r="F153" s="94">
        <v>42938</v>
      </c>
      <c r="G153" s="18" t="s">
        <v>15289</v>
      </c>
      <c r="H153" s="94">
        <v>43372</v>
      </c>
      <c r="I153">
        <v>100000</v>
      </c>
      <c r="J153">
        <v>30000</v>
      </c>
      <c r="K153">
        <v>44464</v>
      </c>
      <c r="L153" s="18">
        <f t="shared" si="6"/>
        <v>70000</v>
      </c>
      <c r="M153" s="18">
        <f t="shared" si="7"/>
        <v>-14464</v>
      </c>
      <c r="N153" s="18" t="str">
        <f t="shared" si="8"/>
        <v>Deficit</v>
      </c>
    </row>
    <row r="154" spans="1:14" x14ac:dyDescent="0.25">
      <c r="A154" t="s">
        <v>14878</v>
      </c>
      <c r="B154" t="s">
        <v>15265</v>
      </c>
      <c r="C154" s="18">
        <v>3000</v>
      </c>
      <c r="D154" t="s">
        <v>14530</v>
      </c>
      <c r="E154" t="s">
        <v>15285</v>
      </c>
      <c r="F154" s="94">
        <v>43015</v>
      </c>
      <c r="G154" s="18" t="s">
        <v>15284</v>
      </c>
      <c r="H154" s="94">
        <v>44701</v>
      </c>
      <c r="I154">
        <v>150000</v>
      </c>
      <c r="J154">
        <v>100000</v>
      </c>
      <c r="K154">
        <v>68002</v>
      </c>
      <c r="L154" s="18">
        <f t="shared" si="6"/>
        <v>50000</v>
      </c>
      <c r="M154" s="18">
        <f t="shared" si="7"/>
        <v>31998</v>
      </c>
      <c r="N154" s="18" t="str">
        <f t="shared" si="8"/>
        <v>Surplus</v>
      </c>
    </row>
    <row r="155" spans="1:14" x14ac:dyDescent="0.25">
      <c r="A155" t="s">
        <v>14878</v>
      </c>
      <c r="B155" t="s">
        <v>15265</v>
      </c>
      <c r="C155" s="18">
        <v>4000</v>
      </c>
      <c r="D155" t="s">
        <v>14530</v>
      </c>
      <c r="E155" t="s">
        <v>15287</v>
      </c>
      <c r="F155" s="94">
        <v>43048</v>
      </c>
      <c r="G155" s="18" t="s">
        <v>15289</v>
      </c>
      <c r="H155" s="94">
        <v>43443</v>
      </c>
      <c r="I155">
        <v>64894</v>
      </c>
      <c r="J155">
        <v>150000</v>
      </c>
      <c r="K155">
        <v>37578</v>
      </c>
      <c r="L155" s="18">
        <f t="shared" si="6"/>
        <v>-85106</v>
      </c>
      <c r="M155" s="18">
        <f t="shared" si="7"/>
        <v>112422</v>
      </c>
      <c r="N155" s="18" t="str">
        <f t="shared" si="8"/>
        <v>Surplus</v>
      </c>
    </row>
    <row r="156" spans="1:14" x14ac:dyDescent="0.25">
      <c r="A156" t="s">
        <v>14878</v>
      </c>
      <c r="B156" t="s">
        <v>15265</v>
      </c>
      <c r="C156" s="18">
        <v>5000</v>
      </c>
      <c r="D156" t="s">
        <v>14530</v>
      </c>
      <c r="E156" t="s">
        <v>15290</v>
      </c>
      <c r="F156" s="94">
        <v>42843</v>
      </c>
      <c r="G156" s="18" t="s">
        <v>15284</v>
      </c>
      <c r="H156" s="94">
        <v>43690</v>
      </c>
      <c r="I156">
        <v>50000</v>
      </c>
      <c r="J156">
        <v>64894</v>
      </c>
      <c r="K156">
        <v>61023</v>
      </c>
      <c r="L156" s="18">
        <f t="shared" si="6"/>
        <v>-14894</v>
      </c>
      <c r="M156" s="18">
        <f t="shared" si="7"/>
        <v>3871</v>
      </c>
      <c r="N156" s="18" t="str">
        <f t="shared" si="8"/>
        <v>Surplus</v>
      </c>
    </row>
    <row r="157" spans="1:14" x14ac:dyDescent="0.25">
      <c r="A157" t="s">
        <v>14893</v>
      </c>
      <c r="B157" t="s">
        <v>15266</v>
      </c>
      <c r="C157" s="18">
        <v>1000</v>
      </c>
      <c r="D157" t="s">
        <v>14530</v>
      </c>
      <c r="E157" t="s">
        <v>15288</v>
      </c>
      <c r="F157" s="94">
        <v>43038</v>
      </c>
      <c r="G157" s="18" t="s">
        <v>15286</v>
      </c>
      <c r="H157" s="94">
        <v>44453</v>
      </c>
      <c r="I157">
        <v>200000</v>
      </c>
      <c r="J157">
        <v>50000</v>
      </c>
      <c r="K157">
        <v>59121</v>
      </c>
      <c r="L157" s="18">
        <f t="shared" si="6"/>
        <v>150000</v>
      </c>
      <c r="M157" s="18">
        <f t="shared" si="7"/>
        <v>-9121</v>
      </c>
      <c r="N157" s="18" t="str">
        <f t="shared" si="8"/>
        <v>Deficit</v>
      </c>
    </row>
    <row r="158" spans="1:14" x14ac:dyDescent="0.25">
      <c r="A158" t="s">
        <v>14893</v>
      </c>
      <c r="B158" t="s">
        <v>15266</v>
      </c>
      <c r="C158" s="18">
        <v>1000</v>
      </c>
      <c r="D158" t="s">
        <v>14452</v>
      </c>
      <c r="E158" t="s">
        <v>15283</v>
      </c>
      <c r="F158" s="94">
        <v>42926</v>
      </c>
      <c r="G158" s="18" t="s">
        <v>15286</v>
      </c>
      <c r="H158" s="94">
        <v>45411</v>
      </c>
      <c r="I158">
        <v>100000</v>
      </c>
      <c r="J158">
        <v>200000</v>
      </c>
      <c r="K158">
        <v>58722</v>
      </c>
      <c r="L158" s="18">
        <f t="shared" si="6"/>
        <v>-100000</v>
      </c>
      <c r="M158" s="18">
        <f t="shared" si="7"/>
        <v>141278</v>
      </c>
      <c r="N158" s="18" t="str">
        <f t="shared" si="8"/>
        <v>Surplus</v>
      </c>
    </row>
    <row r="159" spans="1:14" x14ac:dyDescent="0.25">
      <c r="A159" t="s">
        <v>14893</v>
      </c>
      <c r="B159" t="s">
        <v>15266</v>
      </c>
      <c r="C159" s="18">
        <v>2000</v>
      </c>
      <c r="D159" t="s">
        <v>14452</v>
      </c>
      <c r="E159" t="s">
        <v>15287</v>
      </c>
      <c r="F159" s="94">
        <v>42959</v>
      </c>
      <c r="G159" s="18" t="s">
        <v>15286</v>
      </c>
      <c r="H159" s="94">
        <v>44529</v>
      </c>
      <c r="I159">
        <v>200000</v>
      </c>
      <c r="J159">
        <v>100000</v>
      </c>
      <c r="K159">
        <v>42071</v>
      </c>
      <c r="L159" s="18">
        <f t="shared" si="6"/>
        <v>100000</v>
      </c>
      <c r="M159" s="18">
        <f t="shared" si="7"/>
        <v>57929</v>
      </c>
      <c r="N159" s="18" t="str">
        <f t="shared" si="8"/>
        <v>Surplus</v>
      </c>
    </row>
    <row r="160" spans="1:14" x14ac:dyDescent="0.25">
      <c r="A160" t="s">
        <v>14893</v>
      </c>
      <c r="B160" t="s">
        <v>15266</v>
      </c>
      <c r="C160" s="18">
        <v>3000</v>
      </c>
      <c r="D160" t="s">
        <v>14452</v>
      </c>
      <c r="E160" t="s">
        <v>15288</v>
      </c>
      <c r="F160" s="94">
        <v>42996</v>
      </c>
      <c r="G160" s="18" t="s">
        <v>15289</v>
      </c>
      <c r="H160" s="94">
        <v>43063</v>
      </c>
      <c r="I160">
        <v>100000</v>
      </c>
      <c r="J160">
        <v>200000</v>
      </c>
      <c r="K160">
        <v>58412</v>
      </c>
      <c r="L160" s="18">
        <f t="shared" si="6"/>
        <v>-100000</v>
      </c>
      <c r="M160" s="18">
        <f t="shared" si="7"/>
        <v>141588</v>
      </c>
      <c r="N160" s="18" t="str">
        <f t="shared" si="8"/>
        <v>Surplus</v>
      </c>
    </row>
    <row r="161" spans="1:14" x14ac:dyDescent="0.25">
      <c r="A161" t="s">
        <v>14893</v>
      </c>
      <c r="B161" t="s">
        <v>15266</v>
      </c>
      <c r="C161" s="18">
        <v>4000</v>
      </c>
      <c r="D161" t="s">
        <v>14530</v>
      </c>
      <c r="E161" t="s">
        <v>15290</v>
      </c>
      <c r="F161" s="94">
        <v>42755</v>
      </c>
      <c r="G161" s="18" t="s">
        <v>15286</v>
      </c>
      <c r="H161" s="94">
        <v>43571</v>
      </c>
      <c r="I161">
        <v>100000</v>
      </c>
      <c r="J161">
        <v>100000</v>
      </c>
      <c r="K161">
        <v>98675</v>
      </c>
      <c r="L161" s="18">
        <f t="shared" si="6"/>
        <v>0</v>
      </c>
      <c r="M161" s="18">
        <f t="shared" si="7"/>
        <v>1325</v>
      </c>
      <c r="N161" s="18" t="str">
        <f t="shared" si="8"/>
        <v>Surplus</v>
      </c>
    </row>
    <row r="162" spans="1:14" x14ac:dyDescent="0.25">
      <c r="A162" t="s">
        <v>14908</v>
      </c>
      <c r="B162" t="s">
        <v>15267</v>
      </c>
      <c r="C162" s="18">
        <v>1000</v>
      </c>
      <c r="D162" t="s">
        <v>14452</v>
      </c>
      <c r="E162" t="s">
        <v>15291</v>
      </c>
      <c r="F162" s="94">
        <v>42943</v>
      </c>
      <c r="G162" s="18" t="s">
        <v>15284</v>
      </c>
      <c r="H162" s="94">
        <v>44120</v>
      </c>
      <c r="I162">
        <v>200000</v>
      </c>
      <c r="J162">
        <v>100000</v>
      </c>
      <c r="K162">
        <v>75047</v>
      </c>
      <c r="L162" s="18">
        <f t="shared" si="6"/>
        <v>100000</v>
      </c>
      <c r="M162" s="18">
        <f t="shared" si="7"/>
        <v>24953</v>
      </c>
      <c r="N162" s="18" t="str">
        <f t="shared" si="8"/>
        <v>Surplus</v>
      </c>
    </row>
    <row r="163" spans="1:14" x14ac:dyDescent="0.25">
      <c r="A163" t="s">
        <v>14908</v>
      </c>
      <c r="B163" t="s">
        <v>15267</v>
      </c>
      <c r="C163" s="18">
        <v>2000</v>
      </c>
      <c r="D163" t="s">
        <v>14452</v>
      </c>
      <c r="E163" t="s">
        <v>15290</v>
      </c>
      <c r="F163" s="94">
        <v>43007</v>
      </c>
      <c r="G163" s="18" t="s">
        <v>15289</v>
      </c>
      <c r="H163" s="94">
        <v>44704</v>
      </c>
      <c r="I163">
        <v>400000</v>
      </c>
      <c r="J163">
        <v>200000</v>
      </c>
      <c r="K163">
        <v>86411</v>
      </c>
      <c r="L163" s="18">
        <f t="shared" si="6"/>
        <v>200000</v>
      </c>
      <c r="M163" s="18">
        <f t="shared" si="7"/>
        <v>113589</v>
      </c>
      <c r="N163" s="18" t="str">
        <f t="shared" si="8"/>
        <v>Surplus</v>
      </c>
    </row>
    <row r="164" spans="1:14" x14ac:dyDescent="0.25">
      <c r="A164" t="s">
        <v>14908</v>
      </c>
      <c r="B164" t="s">
        <v>15267</v>
      </c>
      <c r="C164" s="18">
        <v>3000</v>
      </c>
      <c r="D164" t="s">
        <v>14534</v>
      </c>
      <c r="E164" t="s">
        <v>15283</v>
      </c>
      <c r="F164" s="94">
        <v>42823</v>
      </c>
      <c r="G164" s="18" t="s">
        <v>15289</v>
      </c>
      <c r="H164" s="94">
        <v>45250</v>
      </c>
      <c r="I164">
        <v>175792</v>
      </c>
      <c r="J164">
        <v>400000</v>
      </c>
      <c r="K164">
        <v>58395</v>
      </c>
      <c r="L164" s="18">
        <f t="shared" si="6"/>
        <v>-224208</v>
      </c>
      <c r="M164" s="18">
        <f t="shared" si="7"/>
        <v>341605</v>
      </c>
      <c r="N164" s="18" t="str">
        <f t="shared" si="8"/>
        <v>Surplus</v>
      </c>
    </row>
    <row r="165" spans="1:14" x14ac:dyDescent="0.25">
      <c r="A165" t="s">
        <v>14908</v>
      </c>
      <c r="B165" t="s">
        <v>15267</v>
      </c>
      <c r="C165" s="18">
        <v>4000</v>
      </c>
      <c r="D165" t="s">
        <v>14452</v>
      </c>
      <c r="E165" t="s">
        <v>15285</v>
      </c>
      <c r="F165" s="94">
        <v>43016</v>
      </c>
      <c r="G165" s="18" t="s">
        <v>15284</v>
      </c>
      <c r="H165" s="94">
        <v>44028</v>
      </c>
      <c r="I165">
        <v>300000</v>
      </c>
      <c r="J165">
        <v>175792</v>
      </c>
      <c r="K165">
        <v>73302</v>
      </c>
      <c r="L165" s="18">
        <f t="shared" si="6"/>
        <v>124208</v>
      </c>
      <c r="M165" s="18">
        <f t="shared" si="7"/>
        <v>102490</v>
      </c>
      <c r="N165" s="18" t="str">
        <f t="shared" si="8"/>
        <v>Surplus</v>
      </c>
    </row>
    <row r="166" spans="1:14" x14ac:dyDescent="0.25">
      <c r="A166" t="s">
        <v>14908</v>
      </c>
      <c r="B166" t="s">
        <v>15267</v>
      </c>
      <c r="C166" s="18">
        <v>5000</v>
      </c>
      <c r="D166" t="s">
        <v>14452</v>
      </c>
      <c r="E166" t="s">
        <v>15288</v>
      </c>
      <c r="F166" s="94">
        <v>42832</v>
      </c>
      <c r="G166" s="18" t="s">
        <v>15289</v>
      </c>
      <c r="H166" s="94">
        <v>42951</v>
      </c>
      <c r="I166">
        <v>40000</v>
      </c>
      <c r="J166">
        <v>300000</v>
      </c>
      <c r="K166">
        <v>93362</v>
      </c>
      <c r="L166" s="18">
        <f t="shared" si="6"/>
        <v>-260000</v>
      </c>
      <c r="M166" s="18">
        <f t="shared" si="7"/>
        <v>206638</v>
      </c>
      <c r="N166" s="18" t="str">
        <f t="shared" si="8"/>
        <v>Surplus</v>
      </c>
    </row>
    <row r="167" spans="1:14" x14ac:dyDescent="0.25">
      <c r="A167" t="s">
        <v>14924</v>
      </c>
      <c r="B167" t="s">
        <v>15268</v>
      </c>
      <c r="C167" s="18">
        <v>1000</v>
      </c>
      <c r="D167" t="s">
        <v>14452</v>
      </c>
      <c r="E167" t="s">
        <v>15285</v>
      </c>
      <c r="F167" s="94">
        <v>42756</v>
      </c>
      <c r="G167" s="18" t="s">
        <v>15284</v>
      </c>
      <c r="H167" s="94">
        <v>45415</v>
      </c>
      <c r="I167">
        <v>20000</v>
      </c>
      <c r="J167">
        <v>40000</v>
      </c>
      <c r="K167">
        <v>61070</v>
      </c>
      <c r="L167" s="18">
        <f t="shared" si="6"/>
        <v>-20000</v>
      </c>
      <c r="M167" s="18">
        <f t="shared" si="7"/>
        <v>-21070</v>
      </c>
      <c r="N167" s="18" t="str">
        <f t="shared" si="8"/>
        <v>Deficit</v>
      </c>
    </row>
    <row r="168" spans="1:14" x14ac:dyDescent="0.25">
      <c r="A168" t="s">
        <v>14924</v>
      </c>
      <c r="B168" t="s">
        <v>15268</v>
      </c>
      <c r="C168" s="18">
        <v>2000</v>
      </c>
      <c r="D168" t="s">
        <v>14452</v>
      </c>
      <c r="E168" t="s">
        <v>15285</v>
      </c>
      <c r="F168" s="94">
        <v>43022</v>
      </c>
      <c r="G168" s="18" t="s">
        <v>15284</v>
      </c>
      <c r="H168" s="94">
        <v>43337</v>
      </c>
      <c r="I168">
        <v>150000</v>
      </c>
      <c r="J168">
        <v>20000</v>
      </c>
      <c r="K168">
        <v>82429</v>
      </c>
      <c r="L168" s="18">
        <f t="shared" si="6"/>
        <v>130000</v>
      </c>
      <c r="M168" s="18">
        <f t="shared" si="7"/>
        <v>-62429</v>
      </c>
      <c r="N168" s="18" t="str">
        <f t="shared" si="8"/>
        <v>Deficit</v>
      </c>
    </row>
    <row r="169" spans="1:14" x14ac:dyDescent="0.25">
      <c r="A169" t="s">
        <v>14924</v>
      </c>
      <c r="B169" t="s">
        <v>15268</v>
      </c>
      <c r="C169" s="18">
        <v>1000</v>
      </c>
      <c r="D169" t="s">
        <v>14530</v>
      </c>
      <c r="E169" t="s">
        <v>15291</v>
      </c>
      <c r="F169" s="94">
        <v>43090</v>
      </c>
      <c r="G169" s="18" t="s">
        <v>15284</v>
      </c>
      <c r="H169" s="94">
        <v>43302</v>
      </c>
      <c r="I169">
        <v>100000</v>
      </c>
      <c r="J169">
        <v>150000</v>
      </c>
      <c r="K169">
        <v>74715</v>
      </c>
      <c r="L169" s="18">
        <f t="shared" si="6"/>
        <v>-50000</v>
      </c>
      <c r="M169" s="18">
        <f t="shared" si="7"/>
        <v>75285</v>
      </c>
      <c r="N169" s="18" t="str">
        <f t="shared" si="8"/>
        <v>Surplus</v>
      </c>
    </row>
    <row r="170" spans="1:14" x14ac:dyDescent="0.25">
      <c r="A170" t="s">
        <v>14933</v>
      </c>
      <c r="B170" t="s">
        <v>15269</v>
      </c>
      <c r="C170" s="18">
        <v>1000</v>
      </c>
      <c r="D170" t="s">
        <v>14452</v>
      </c>
      <c r="E170" t="s">
        <v>15283</v>
      </c>
      <c r="F170" s="94">
        <v>42752</v>
      </c>
      <c r="G170" s="18" t="s">
        <v>15289</v>
      </c>
      <c r="H170" s="94">
        <v>45517</v>
      </c>
      <c r="I170">
        <v>100000</v>
      </c>
      <c r="J170">
        <v>100000</v>
      </c>
      <c r="K170">
        <v>46995</v>
      </c>
      <c r="L170" s="18">
        <f t="shared" si="6"/>
        <v>0</v>
      </c>
      <c r="M170" s="18">
        <f t="shared" si="7"/>
        <v>53005</v>
      </c>
      <c r="N170" s="18" t="str">
        <f t="shared" si="8"/>
        <v>Surplus</v>
      </c>
    </row>
    <row r="171" spans="1:14" x14ac:dyDescent="0.25">
      <c r="A171" t="s">
        <v>14933</v>
      </c>
      <c r="B171" t="s">
        <v>15269</v>
      </c>
      <c r="C171" s="18">
        <v>2000</v>
      </c>
      <c r="D171" t="s">
        <v>14452</v>
      </c>
      <c r="E171" t="s">
        <v>15287</v>
      </c>
      <c r="F171" s="94">
        <v>42783</v>
      </c>
      <c r="G171" s="18" t="s">
        <v>15289</v>
      </c>
      <c r="H171" s="94">
        <v>44392</v>
      </c>
      <c r="I171">
        <v>100000</v>
      </c>
      <c r="J171">
        <v>100000</v>
      </c>
      <c r="K171">
        <v>37273</v>
      </c>
      <c r="L171" s="18">
        <f t="shared" si="6"/>
        <v>0</v>
      </c>
      <c r="M171" s="18">
        <f t="shared" si="7"/>
        <v>62727</v>
      </c>
      <c r="N171" s="18" t="str">
        <f t="shared" si="8"/>
        <v>Surplus</v>
      </c>
    </row>
    <row r="172" spans="1:14" x14ac:dyDescent="0.25">
      <c r="A172" t="s">
        <v>14933</v>
      </c>
      <c r="B172" t="s">
        <v>15269</v>
      </c>
      <c r="C172" s="18">
        <v>3000</v>
      </c>
      <c r="D172" t="s">
        <v>14530</v>
      </c>
      <c r="E172" t="s">
        <v>15285</v>
      </c>
      <c r="F172" s="94">
        <v>42818</v>
      </c>
      <c r="G172" s="18" t="s">
        <v>15289</v>
      </c>
      <c r="H172" s="94">
        <v>44532</v>
      </c>
      <c r="I172">
        <v>100000</v>
      </c>
      <c r="J172">
        <v>100000</v>
      </c>
      <c r="K172">
        <v>55241</v>
      </c>
      <c r="L172" s="18">
        <f t="shared" si="6"/>
        <v>0</v>
      </c>
      <c r="M172" s="18">
        <f t="shared" si="7"/>
        <v>44759</v>
      </c>
      <c r="N172" s="18" t="str">
        <f t="shared" si="8"/>
        <v>Surplus</v>
      </c>
    </row>
    <row r="173" spans="1:14" x14ac:dyDescent="0.25">
      <c r="A173" t="s">
        <v>14933</v>
      </c>
      <c r="B173" t="s">
        <v>15269</v>
      </c>
      <c r="C173" s="18">
        <v>4000</v>
      </c>
      <c r="D173" t="s">
        <v>14452</v>
      </c>
      <c r="E173" t="s">
        <v>15288</v>
      </c>
      <c r="F173" s="94">
        <v>42852</v>
      </c>
      <c r="G173" s="18" t="s">
        <v>15286</v>
      </c>
      <c r="H173" s="94">
        <v>43579</v>
      </c>
      <c r="I173">
        <v>100000</v>
      </c>
      <c r="J173">
        <v>100000</v>
      </c>
      <c r="K173">
        <v>91161</v>
      </c>
      <c r="L173" s="18">
        <f t="shared" si="6"/>
        <v>0</v>
      </c>
      <c r="M173" s="18">
        <f t="shared" si="7"/>
        <v>8839</v>
      </c>
      <c r="N173" s="18" t="str">
        <f t="shared" si="8"/>
        <v>Surplus</v>
      </c>
    </row>
    <row r="174" spans="1:14" x14ac:dyDescent="0.25">
      <c r="A174" t="s">
        <v>14933</v>
      </c>
      <c r="B174" t="s">
        <v>15269</v>
      </c>
      <c r="C174" s="18">
        <v>5000</v>
      </c>
      <c r="D174" t="s">
        <v>14452</v>
      </c>
      <c r="E174" t="s">
        <v>15290</v>
      </c>
      <c r="F174" s="94">
        <v>42945</v>
      </c>
      <c r="G174" s="18" t="s">
        <v>15289</v>
      </c>
      <c r="H174" s="94">
        <v>43859</v>
      </c>
      <c r="I174">
        <v>100000</v>
      </c>
      <c r="J174">
        <v>100000</v>
      </c>
      <c r="K174">
        <v>95081</v>
      </c>
      <c r="L174" s="18">
        <f t="shared" si="6"/>
        <v>0</v>
      </c>
      <c r="M174" s="18">
        <f t="shared" si="7"/>
        <v>4919</v>
      </c>
      <c r="N174" s="18" t="str">
        <f t="shared" si="8"/>
        <v>Surplus</v>
      </c>
    </row>
    <row r="175" spans="1:14" x14ac:dyDescent="0.25">
      <c r="A175" t="s">
        <v>14933</v>
      </c>
      <c r="B175" t="s">
        <v>15269</v>
      </c>
      <c r="C175" s="18">
        <v>6000</v>
      </c>
      <c r="D175" t="s">
        <v>14452</v>
      </c>
      <c r="E175" t="s">
        <v>15290</v>
      </c>
      <c r="F175" s="94">
        <v>42945</v>
      </c>
      <c r="G175" s="18" t="s">
        <v>15284</v>
      </c>
      <c r="H175" s="94">
        <v>43890</v>
      </c>
      <c r="I175">
        <v>100000</v>
      </c>
      <c r="J175">
        <v>100000</v>
      </c>
      <c r="K175">
        <v>40305</v>
      </c>
      <c r="L175" s="18">
        <f t="shared" si="6"/>
        <v>0</v>
      </c>
      <c r="M175" s="18">
        <f t="shared" si="7"/>
        <v>59695</v>
      </c>
      <c r="N175" s="18" t="str">
        <f t="shared" si="8"/>
        <v>Surplus</v>
      </c>
    </row>
    <row r="176" spans="1:14" x14ac:dyDescent="0.25">
      <c r="A176" t="s">
        <v>14933</v>
      </c>
      <c r="B176" t="s">
        <v>15269</v>
      </c>
      <c r="C176" s="18">
        <v>7000</v>
      </c>
      <c r="D176" t="s">
        <v>14452</v>
      </c>
      <c r="E176" t="s">
        <v>15291</v>
      </c>
      <c r="F176" s="94">
        <v>42933</v>
      </c>
      <c r="G176" s="18" t="s">
        <v>15284</v>
      </c>
      <c r="H176" s="94">
        <v>43456</v>
      </c>
      <c r="I176">
        <v>200000</v>
      </c>
      <c r="J176">
        <v>100000</v>
      </c>
      <c r="K176">
        <v>44300</v>
      </c>
      <c r="L176" s="18">
        <f t="shared" si="6"/>
        <v>100000</v>
      </c>
      <c r="M176" s="18">
        <f t="shared" si="7"/>
        <v>55700</v>
      </c>
      <c r="N176" s="18" t="str">
        <f t="shared" si="8"/>
        <v>Surplus</v>
      </c>
    </row>
    <row r="177" spans="1:14" x14ac:dyDescent="0.25">
      <c r="A177" t="s">
        <v>14933</v>
      </c>
      <c r="B177" t="s">
        <v>15269</v>
      </c>
      <c r="C177" s="18">
        <v>8000</v>
      </c>
      <c r="D177" t="s">
        <v>14530</v>
      </c>
      <c r="E177" t="s">
        <v>15288</v>
      </c>
      <c r="F177" s="94">
        <v>43063</v>
      </c>
      <c r="G177" s="18" t="s">
        <v>15289</v>
      </c>
      <c r="H177" s="94">
        <v>44253</v>
      </c>
      <c r="I177">
        <v>100000</v>
      </c>
      <c r="J177">
        <v>200000</v>
      </c>
      <c r="K177">
        <v>35451</v>
      </c>
      <c r="L177" s="18">
        <f t="shared" si="6"/>
        <v>-100000</v>
      </c>
      <c r="M177" s="18">
        <f t="shared" si="7"/>
        <v>164549</v>
      </c>
      <c r="N177" s="18" t="str">
        <f t="shared" si="8"/>
        <v>Surplus</v>
      </c>
    </row>
    <row r="178" spans="1:14" x14ac:dyDescent="0.25">
      <c r="A178" t="s">
        <v>14933</v>
      </c>
      <c r="B178" t="s">
        <v>15269</v>
      </c>
      <c r="C178" s="18">
        <v>9000</v>
      </c>
      <c r="D178" t="s">
        <v>14530</v>
      </c>
      <c r="E178" t="s">
        <v>15291</v>
      </c>
      <c r="F178" s="94">
        <v>42754</v>
      </c>
      <c r="G178" s="18" t="s">
        <v>15286</v>
      </c>
      <c r="H178" s="94">
        <v>44568</v>
      </c>
      <c r="I178">
        <v>50000</v>
      </c>
      <c r="J178">
        <v>100000</v>
      </c>
      <c r="K178">
        <v>59064</v>
      </c>
      <c r="L178" s="18">
        <f t="shared" si="6"/>
        <v>-50000</v>
      </c>
      <c r="M178" s="18">
        <f t="shared" si="7"/>
        <v>40936</v>
      </c>
      <c r="N178" s="18" t="str">
        <f t="shared" si="8"/>
        <v>Surplus</v>
      </c>
    </row>
    <row r="179" spans="1:14" x14ac:dyDescent="0.25">
      <c r="A179" t="s">
        <v>14961</v>
      </c>
      <c r="B179" t="s">
        <v>15270</v>
      </c>
      <c r="C179" s="18">
        <v>2000</v>
      </c>
      <c r="D179" t="s">
        <v>14452</v>
      </c>
      <c r="E179" t="s">
        <v>15287</v>
      </c>
      <c r="F179" s="94">
        <v>42936</v>
      </c>
      <c r="G179" s="18" t="s">
        <v>15284</v>
      </c>
      <c r="H179" s="94">
        <v>44715</v>
      </c>
      <c r="I179">
        <v>100000</v>
      </c>
      <c r="J179">
        <v>50000</v>
      </c>
      <c r="K179">
        <v>41933</v>
      </c>
      <c r="L179" s="18">
        <f t="shared" si="6"/>
        <v>50000</v>
      </c>
      <c r="M179" s="18">
        <f t="shared" si="7"/>
        <v>8067</v>
      </c>
      <c r="N179" s="18" t="str">
        <f t="shared" si="8"/>
        <v>Surplus</v>
      </c>
    </row>
    <row r="180" spans="1:14" x14ac:dyDescent="0.25">
      <c r="A180" t="s">
        <v>14961</v>
      </c>
      <c r="B180" t="s">
        <v>15270</v>
      </c>
      <c r="C180" s="18">
        <v>2000</v>
      </c>
      <c r="D180" t="s">
        <v>14452</v>
      </c>
      <c r="E180" t="s">
        <v>15290</v>
      </c>
      <c r="F180" s="94">
        <v>42934</v>
      </c>
      <c r="G180" s="18" t="s">
        <v>15284</v>
      </c>
      <c r="H180" s="94">
        <v>43230</v>
      </c>
      <c r="I180">
        <v>200000</v>
      </c>
      <c r="J180">
        <v>100000</v>
      </c>
      <c r="K180">
        <v>85329</v>
      </c>
      <c r="L180" s="18">
        <f t="shared" si="6"/>
        <v>100000</v>
      </c>
      <c r="M180" s="18">
        <f t="shared" si="7"/>
        <v>14671</v>
      </c>
      <c r="N180" s="18" t="str">
        <f t="shared" si="8"/>
        <v>Surplus</v>
      </c>
    </row>
    <row r="181" spans="1:14" x14ac:dyDescent="0.25">
      <c r="A181" t="s">
        <v>14961</v>
      </c>
      <c r="B181" t="s">
        <v>15270</v>
      </c>
      <c r="C181" s="18">
        <v>1000</v>
      </c>
      <c r="D181" t="s">
        <v>14530</v>
      </c>
      <c r="E181" t="s">
        <v>15290</v>
      </c>
      <c r="F181" s="94">
        <v>43051</v>
      </c>
      <c r="G181" s="18" t="s">
        <v>15289</v>
      </c>
      <c r="H181" s="94">
        <v>43672</v>
      </c>
      <c r="I181">
        <v>60000</v>
      </c>
      <c r="J181">
        <v>200000</v>
      </c>
      <c r="K181">
        <v>92611</v>
      </c>
      <c r="L181" s="18">
        <f t="shared" si="6"/>
        <v>-140000</v>
      </c>
      <c r="M181" s="18">
        <f t="shared" si="7"/>
        <v>107389</v>
      </c>
      <c r="N181" s="18" t="str">
        <f t="shared" si="8"/>
        <v>Surplus</v>
      </c>
    </row>
    <row r="182" spans="1:14" x14ac:dyDescent="0.25">
      <c r="A182" t="s">
        <v>14961</v>
      </c>
      <c r="B182" t="s">
        <v>15270</v>
      </c>
      <c r="C182" s="18">
        <v>1000</v>
      </c>
      <c r="D182" t="s">
        <v>14452</v>
      </c>
      <c r="E182" t="s">
        <v>15290</v>
      </c>
      <c r="F182" s="94">
        <v>42938</v>
      </c>
      <c r="G182" s="18" t="s">
        <v>15289</v>
      </c>
      <c r="H182" s="94">
        <v>45186</v>
      </c>
      <c r="I182">
        <v>30000</v>
      </c>
      <c r="J182">
        <v>60000</v>
      </c>
      <c r="K182">
        <v>89060</v>
      </c>
      <c r="L182" s="18">
        <f t="shared" si="6"/>
        <v>-30000</v>
      </c>
      <c r="M182" s="18">
        <f t="shared" si="7"/>
        <v>-29060</v>
      </c>
      <c r="N182" s="18" t="str">
        <f t="shared" si="8"/>
        <v>Deficit</v>
      </c>
    </row>
    <row r="183" spans="1:14" x14ac:dyDescent="0.25">
      <c r="A183" t="s">
        <v>14961</v>
      </c>
      <c r="B183" t="s">
        <v>15270</v>
      </c>
      <c r="C183" s="18">
        <v>1000</v>
      </c>
      <c r="D183" t="s">
        <v>14452</v>
      </c>
      <c r="E183" t="s">
        <v>15290</v>
      </c>
      <c r="F183" s="94">
        <v>42996</v>
      </c>
      <c r="G183" s="18" t="s">
        <v>15284</v>
      </c>
      <c r="H183" s="94">
        <v>43872</v>
      </c>
      <c r="I183">
        <v>100000</v>
      </c>
      <c r="J183">
        <v>30000</v>
      </c>
      <c r="K183">
        <v>40330</v>
      </c>
      <c r="L183" s="18">
        <f t="shared" si="6"/>
        <v>70000</v>
      </c>
      <c r="M183" s="18">
        <f t="shared" si="7"/>
        <v>-10330</v>
      </c>
      <c r="N183" s="18" t="str">
        <f t="shared" si="8"/>
        <v>Deficit</v>
      </c>
    </row>
    <row r="184" spans="1:14" x14ac:dyDescent="0.25">
      <c r="A184" t="s">
        <v>14973</v>
      </c>
      <c r="B184" t="s">
        <v>15271</v>
      </c>
      <c r="C184" s="18">
        <v>1000</v>
      </c>
      <c r="D184" t="s">
        <v>14452</v>
      </c>
      <c r="E184" t="s">
        <v>15285</v>
      </c>
      <c r="F184" s="94">
        <v>42770</v>
      </c>
      <c r="G184" s="18" t="s">
        <v>15286</v>
      </c>
      <c r="H184" s="94">
        <v>45550</v>
      </c>
      <c r="I184">
        <v>100000</v>
      </c>
      <c r="J184">
        <v>100000</v>
      </c>
      <c r="K184">
        <v>97794</v>
      </c>
      <c r="L184" s="18">
        <f t="shared" si="6"/>
        <v>0</v>
      </c>
      <c r="M184" s="18">
        <f t="shared" si="7"/>
        <v>2206</v>
      </c>
      <c r="N184" s="18" t="str">
        <f t="shared" si="8"/>
        <v>Surplus</v>
      </c>
    </row>
    <row r="185" spans="1:14" x14ac:dyDescent="0.25">
      <c r="A185" t="s">
        <v>14973</v>
      </c>
      <c r="B185" t="s">
        <v>15271</v>
      </c>
      <c r="C185" s="18">
        <v>2000</v>
      </c>
      <c r="D185" t="s">
        <v>14534</v>
      </c>
      <c r="E185" t="s">
        <v>15283</v>
      </c>
      <c r="F185" s="94">
        <v>42839</v>
      </c>
      <c r="G185" s="18" t="s">
        <v>15286</v>
      </c>
      <c r="H185" s="94">
        <v>44603</v>
      </c>
      <c r="I185">
        <v>150000</v>
      </c>
      <c r="J185">
        <v>100000</v>
      </c>
      <c r="K185">
        <v>68924</v>
      </c>
      <c r="L185" s="18">
        <f t="shared" si="6"/>
        <v>50000</v>
      </c>
      <c r="M185" s="18">
        <f t="shared" si="7"/>
        <v>31076</v>
      </c>
      <c r="N185" s="18" t="str">
        <f t="shared" si="8"/>
        <v>Surplus</v>
      </c>
    </row>
    <row r="186" spans="1:14" x14ac:dyDescent="0.25">
      <c r="A186" t="s">
        <v>14973</v>
      </c>
      <c r="B186" t="s">
        <v>15271</v>
      </c>
      <c r="C186" s="18">
        <v>3000</v>
      </c>
      <c r="D186" t="s">
        <v>14496</v>
      </c>
      <c r="E186" t="s">
        <v>15285</v>
      </c>
      <c r="F186" s="94">
        <v>42929</v>
      </c>
      <c r="G186" s="18" t="s">
        <v>15286</v>
      </c>
      <c r="H186" s="94">
        <v>45618</v>
      </c>
      <c r="I186">
        <v>200000</v>
      </c>
      <c r="J186">
        <v>150000</v>
      </c>
      <c r="K186">
        <v>83165</v>
      </c>
      <c r="L186" s="18">
        <f t="shared" si="6"/>
        <v>50000</v>
      </c>
      <c r="M186" s="18">
        <f t="shared" si="7"/>
        <v>66835</v>
      </c>
      <c r="N186" s="18" t="str">
        <f t="shared" si="8"/>
        <v>Surplus</v>
      </c>
    </row>
    <row r="187" spans="1:14" x14ac:dyDescent="0.25">
      <c r="A187" t="s">
        <v>14973</v>
      </c>
      <c r="B187" t="s">
        <v>15271</v>
      </c>
      <c r="C187" s="18">
        <v>1000</v>
      </c>
      <c r="D187" t="s">
        <v>14452</v>
      </c>
      <c r="E187" t="s">
        <v>15285</v>
      </c>
      <c r="F187" s="94">
        <v>42926</v>
      </c>
      <c r="G187" s="18" t="s">
        <v>15286</v>
      </c>
      <c r="H187" s="94">
        <v>43291</v>
      </c>
      <c r="I187">
        <v>200000</v>
      </c>
      <c r="J187">
        <v>200000</v>
      </c>
      <c r="K187">
        <v>81145</v>
      </c>
      <c r="L187" s="18">
        <f t="shared" si="6"/>
        <v>0</v>
      </c>
      <c r="M187" s="18">
        <f t="shared" si="7"/>
        <v>118855</v>
      </c>
      <c r="N187" s="18" t="str">
        <f t="shared" si="8"/>
        <v>Surplus</v>
      </c>
    </row>
    <row r="188" spans="1:14" x14ac:dyDescent="0.25">
      <c r="A188" t="s">
        <v>14973</v>
      </c>
      <c r="B188" t="s">
        <v>15271</v>
      </c>
      <c r="C188" s="18">
        <v>11000</v>
      </c>
      <c r="D188" t="s">
        <v>14452</v>
      </c>
      <c r="E188" t="s">
        <v>15285</v>
      </c>
      <c r="F188" s="94">
        <v>43038</v>
      </c>
      <c r="G188" s="18" t="s">
        <v>15284</v>
      </c>
      <c r="H188" s="94">
        <v>45250</v>
      </c>
      <c r="I188">
        <v>250000</v>
      </c>
      <c r="J188">
        <v>200000</v>
      </c>
      <c r="K188">
        <v>83938</v>
      </c>
      <c r="L188" s="18">
        <f t="shared" si="6"/>
        <v>50000</v>
      </c>
      <c r="M188" s="18">
        <f t="shared" si="7"/>
        <v>116062</v>
      </c>
      <c r="N188" s="18" t="str">
        <f t="shared" si="8"/>
        <v>Surplus</v>
      </c>
    </row>
    <row r="189" spans="1:14" x14ac:dyDescent="0.25">
      <c r="A189" t="s">
        <v>14973</v>
      </c>
      <c r="B189" t="s">
        <v>15271</v>
      </c>
      <c r="C189" s="18">
        <v>8000</v>
      </c>
      <c r="D189" t="s">
        <v>14452</v>
      </c>
      <c r="E189" t="s">
        <v>15287</v>
      </c>
      <c r="F189" s="94">
        <v>43066</v>
      </c>
      <c r="G189" s="18" t="s">
        <v>15286</v>
      </c>
      <c r="H189" s="94">
        <v>44162</v>
      </c>
      <c r="I189">
        <v>200000</v>
      </c>
      <c r="J189">
        <v>250000</v>
      </c>
      <c r="K189">
        <v>50279</v>
      </c>
      <c r="L189" s="18">
        <f t="shared" si="6"/>
        <v>-50000</v>
      </c>
      <c r="M189" s="18">
        <f t="shared" si="7"/>
        <v>199721</v>
      </c>
      <c r="N189" s="18" t="str">
        <f t="shared" si="8"/>
        <v>Surplus</v>
      </c>
    </row>
    <row r="190" spans="1:14" x14ac:dyDescent="0.25">
      <c r="A190" t="s">
        <v>14973</v>
      </c>
      <c r="B190" t="s">
        <v>15271</v>
      </c>
      <c r="C190" s="18">
        <v>9000</v>
      </c>
      <c r="D190" t="s">
        <v>14452</v>
      </c>
      <c r="E190" t="s">
        <v>15288</v>
      </c>
      <c r="F190" s="94">
        <v>43005</v>
      </c>
      <c r="G190" s="18" t="s">
        <v>15284</v>
      </c>
      <c r="H190" s="94">
        <v>44727</v>
      </c>
      <c r="I190">
        <v>200000</v>
      </c>
      <c r="J190">
        <v>200000</v>
      </c>
      <c r="K190">
        <v>75632</v>
      </c>
      <c r="L190" s="18">
        <f t="shared" si="6"/>
        <v>0</v>
      </c>
      <c r="M190" s="18">
        <f t="shared" si="7"/>
        <v>124368</v>
      </c>
      <c r="N190" s="18" t="str">
        <f t="shared" si="8"/>
        <v>Surplus</v>
      </c>
    </row>
    <row r="191" spans="1:14" x14ac:dyDescent="0.25">
      <c r="A191" t="s">
        <v>14973</v>
      </c>
      <c r="B191" t="s">
        <v>15271</v>
      </c>
      <c r="C191" s="18">
        <v>1000</v>
      </c>
      <c r="D191" t="s">
        <v>14534</v>
      </c>
      <c r="E191" t="s">
        <v>15285</v>
      </c>
      <c r="F191" s="94">
        <v>42989</v>
      </c>
      <c r="G191" s="18" t="s">
        <v>15286</v>
      </c>
      <c r="H191" s="94">
        <v>44020</v>
      </c>
      <c r="I191">
        <v>100000</v>
      </c>
      <c r="J191">
        <v>200000</v>
      </c>
      <c r="K191">
        <v>56339</v>
      </c>
      <c r="L191" s="18">
        <f t="shared" si="6"/>
        <v>-100000</v>
      </c>
      <c r="M191" s="18">
        <f t="shared" si="7"/>
        <v>143661</v>
      </c>
      <c r="N191" s="18" t="str">
        <f t="shared" si="8"/>
        <v>Surplus</v>
      </c>
    </row>
    <row r="192" spans="1:14" x14ac:dyDescent="0.25">
      <c r="A192" t="s">
        <v>14995</v>
      </c>
      <c r="B192" t="s">
        <v>15272</v>
      </c>
      <c r="C192" s="18">
        <v>10000</v>
      </c>
      <c r="D192" t="s">
        <v>14452</v>
      </c>
      <c r="E192" t="s">
        <v>15285</v>
      </c>
      <c r="F192" s="94">
        <v>43015</v>
      </c>
      <c r="G192" s="18" t="s">
        <v>15286</v>
      </c>
      <c r="H192" s="94">
        <v>43925</v>
      </c>
      <c r="I192">
        <v>100000</v>
      </c>
      <c r="J192">
        <v>100000</v>
      </c>
      <c r="K192">
        <v>66766</v>
      </c>
      <c r="L192" s="18">
        <f t="shared" si="6"/>
        <v>0</v>
      </c>
      <c r="M192" s="18">
        <f t="shared" si="7"/>
        <v>33234</v>
      </c>
      <c r="N192" s="18" t="str">
        <f t="shared" si="8"/>
        <v>Surplus</v>
      </c>
    </row>
    <row r="193" spans="1:14" x14ac:dyDescent="0.25">
      <c r="A193" t="s">
        <v>14995</v>
      </c>
      <c r="B193" t="s">
        <v>15272</v>
      </c>
      <c r="C193" s="18">
        <v>15000</v>
      </c>
      <c r="D193" t="s">
        <v>14452</v>
      </c>
      <c r="E193" t="s">
        <v>15288</v>
      </c>
      <c r="F193" s="94">
        <v>43046</v>
      </c>
      <c r="G193" s="18" t="s">
        <v>15286</v>
      </c>
      <c r="H193" s="94">
        <v>44971</v>
      </c>
      <c r="I193">
        <v>100000</v>
      </c>
      <c r="J193">
        <v>100000</v>
      </c>
      <c r="K193">
        <v>79966</v>
      </c>
      <c r="L193" s="18">
        <f t="shared" si="6"/>
        <v>0</v>
      </c>
      <c r="M193" s="18">
        <f t="shared" si="7"/>
        <v>20034</v>
      </c>
      <c r="N193" s="18" t="str">
        <f t="shared" si="8"/>
        <v>Surplus</v>
      </c>
    </row>
    <row r="194" spans="1:14" x14ac:dyDescent="0.25">
      <c r="A194" t="s">
        <v>14995</v>
      </c>
      <c r="B194" t="s">
        <v>15272</v>
      </c>
      <c r="C194" s="18">
        <v>16000</v>
      </c>
      <c r="D194" t="s">
        <v>14452</v>
      </c>
      <c r="E194" t="s">
        <v>15287</v>
      </c>
      <c r="F194" s="94">
        <v>43077</v>
      </c>
      <c r="G194" s="18" t="s">
        <v>15289</v>
      </c>
      <c r="H194" s="94">
        <v>44735</v>
      </c>
      <c r="I194">
        <v>200000</v>
      </c>
      <c r="J194">
        <v>100000</v>
      </c>
      <c r="K194">
        <v>85013</v>
      </c>
      <c r="L194" s="18">
        <f t="shared" si="6"/>
        <v>100000</v>
      </c>
      <c r="M194" s="18">
        <f t="shared" si="7"/>
        <v>14987</v>
      </c>
      <c r="N194" s="18" t="str">
        <f t="shared" si="8"/>
        <v>Surplus</v>
      </c>
    </row>
    <row r="195" spans="1:14" x14ac:dyDescent="0.25">
      <c r="A195" t="s">
        <v>14995</v>
      </c>
      <c r="B195" t="s">
        <v>15272</v>
      </c>
      <c r="C195" s="18">
        <v>17000</v>
      </c>
      <c r="D195" t="s">
        <v>14452</v>
      </c>
      <c r="E195" t="s">
        <v>15283</v>
      </c>
      <c r="F195" s="94">
        <v>42757</v>
      </c>
      <c r="G195" s="18" t="s">
        <v>15284</v>
      </c>
      <c r="H195" s="94">
        <v>45222</v>
      </c>
      <c r="I195">
        <v>200000</v>
      </c>
      <c r="J195">
        <v>200000</v>
      </c>
      <c r="K195">
        <v>93568</v>
      </c>
      <c r="L195" s="18">
        <f t="shared" ref="L195:L228" si="9">I195-J195</f>
        <v>0</v>
      </c>
      <c r="M195" s="18">
        <f t="shared" ref="M195:M228" si="10">J195-K195</f>
        <v>106432</v>
      </c>
      <c r="N195" s="18" t="str">
        <f t="shared" ref="N195:N228" si="11">IF(M195&gt;0,"Surplus","Deficit")</f>
        <v>Surplus</v>
      </c>
    </row>
    <row r="196" spans="1:14" x14ac:dyDescent="0.25">
      <c r="A196" t="s">
        <v>14995</v>
      </c>
      <c r="B196" t="s">
        <v>15272</v>
      </c>
      <c r="C196" s="18">
        <v>18000</v>
      </c>
      <c r="D196" t="s">
        <v>14452</v>
      </c>
      <c r="E196" t="s">
        <v>15291</v>
      </c>
      <c r="F196" s="94">
        <v>42944</v>
      </c>
      <c r="G196" s="18" t="s">
        <v>15284</v>
      </c>
      <c r="H196" s="94">
        <v>44459</v>
      </c>
      <c r="I196">
        <v>100000</v>
      </c>
      <c r="J196">
        <v>200000</v>
      </c>
      <c r="K196">
        <v>45415</v>
      </c>
      <c r="L196" s="18">
        <f t="shared" si="9"/>
        <v>-100000</v>
      </c>
      <c r="M196" s="18">
        <f t="shared" si="10"/>
        <v>154585</v>
      </c>
      <c r="N196" s="18" t="str">
        <f t="shared" si="11"/>
        <v>Surplus</v>
      </c>
    </row>
    <row r="197" spans="1:14" x14ac:dyDescent="0.25">
      <c r="A197" t="s">
        <v>14995</v>
      </c>
      <c r="B197" t="s">
        <v>15272</v>
      </c>
      <c r="C197" s="18">
        <v>2000</v>
      </c>
      <c r="D197" t="s">
        <v>14530</v>
      </c>
      <c r="E197" t="s">
        <v>15291</v>
      </c>
      <c r="F197" s="94">
        <v>42832</v>
      </c>
      <c r="G197" s="18" t="s">
        <v>15284</v>
      </c>
      <c r="H197" s="94">
        <v>43577</v>
      </c>
      <c r="I197">
        <v>100000</v>
      </c>
      <c r="J197">
        <v>100000</v>
      </c>
      <c r="K197">
        <v>79436</v>
      </c>
      <c r="L197" s="18">
        <f t="shared" si="9"/>
        <v>0</v>
      </c>
      <c r="M197" s="18">
        <f t="shared" si="10"/>
        <v>20564</v>
      </c>
      <c r="N197" s="18" t="str">
        <f t="shared" si="11"/>
        <v>Surplus</v>
      </c>
    </row>
    <row r="198" spans="1:14" x14ac:dyDescent="0.25">
      <c r="A198" t="s">
        <v>14995</v>
      </c>
      <c r="B198" t="s">
        <v>15272</v>
      </c>
      <c r="C198" s="18">
        <v>3000</v>
      </c>
      <c r="D198" t="s">
        <v>14452</v>
      </c>
      <c r="E198" t="s">
        <v>15285</v>
      </c>
      <c r="F198" s="94">
        <v>42924</v>
      </c>
      <c r="G198" s="18" t="s">
        <v>15289</v>
      </c>
      <c r="H198" s="94">
        <v>44308</v>
      </c>
      <c r="I198">
        <v>100000</v>
      </c>
      <c r="J198">
        <v>100000</v>
      </c>
      <c r="K198">
        <v>66859</v>
      </c>
      <c r="L198" s="18">
        <f t="shared" si="9"/>
        <v>0</v>
      </c>
      <c r="M198" s="18">
        <f t="shared" si="10"/>
        <v>33141</v>
      </c>
      <c r="N198" s="18" t="str">
        <f t="shared" si="11"/>
        <v>Surplus</v>
      </c>
    </row>
    <row r="199" spans="1:14" x14ac:dyDescent="0.25">
      <c r="A199" t="s">
        <v>14995</v>
      </c>
      <c r="B199" t="s">
        <v>15272</v>
      </c>
      <c r="C199" s="18">
        <v>5000</v>
      </c>
      <c r="D199" t="s">
        <v>14452</v>
      </c>
      <c r="E199" t="s">
        <v>15290</v>
      </c>
      <c r="F199" s="94">
        <v>42933</v>
      </c>
      <c r="G199" s="18" t="s">
        <v>15286</v>
      </c>
      <c r="H199" s="94">
        <v>43099</v>
      </c>
      <c r="I199">
        <v>100000</v>
      </c>
      <c r="J199">
        <v>100000</v>
      </c>
      <c r="K199">
        <v>51757</v>
      </c>
      <c r="L199" s="18">
        <f t="shared" si="9"/>
        <v>0</v>
      </c>
      <c r="M199" s="18">
        <f t="shared" si="10"/>
        <v>48243</v>
      </c>
      <c r="N199" s="18" t="str">
        <f t="shared" si="11"/>
        <v>Surplus</v>
      </c>
    </row>
    <row r="200" spans="1:14" x14ac:dyDescent="0.25">
      <c r="A200" t="s">
        <v>14995</v>
      </c>
      <c r="B200" t="s">
        <v>15272</v>
      </c>
      <c r="C200" s="18">
        <v>6000</v>
      </c>
      <c r="D200" t="s">
        <v>14452</v>
      </c>
      <c r="E200" t="s">
        <v>15290</v>
      </c>
      <c r="F200" s="94">
        <v>42797</v>
      </c>
      <c r="G200" s="18" t="s">
        <v>15284</v>
      </c>
      <c r="H200" s="94">
        <v>43358</v>
      </c>
      <c r="I200">
        <v>100000</v>
      </c>
      <c r="J200">
        <v>100000</v>
      </c>
      <c r="K200">
        <v>74881</v>
      </c>
      <c r="L200" s="18">
        <f t="shared" si="9"/>
        <v>0</v>
      </c>
      <c r="M200" s="18">
        <f t="shared" si="10"/>
        <v>25119</v>
      </c>
      <c r="N200" s="18" t="str">
        <f t="shared" si="11"/>
        <v>Surplus</v>
      </c>
    </row>
    <row r="201" spans="1:14" x14ac:dyDescent="0.25">
      <c r="A201" t="s">
        <v>14995</v>
      </c>
      <c r="B201" t="s">
        <v>15272</v>
      </c>
      <c r="C201" s="18">
        <v>7000</v>
      </c>
      <c r="D201" t="s">
        <v>14452</v>
      </c>
      <c r="E201" t="s">
        <v>15288</v>
      </c>
      <c r="F201" s="94">
        <v>42933</v>
      </c>
      <c r="G201" s="18" t="s">
        <v>15286</v>
      </c>
      <c r="H201" s="94">
        <v>44280</v>
      </c>
      <c r="I201">
        <v>100000</v>
      </c>
      <c r="J201">
        <v>100000</v>
      </c>
      <c r="K201">
        <v>47879</v>
      </c>
      <c r="L201" s="18">
        <f t="shared" si="9"/>
        <v>0</v>
      </c>
      <c r="M201" s="18">
        <f t="shared" si="10"/>
        <v>52121</v>
      </c>
      <c r="N201" s="18" t="str">
        <f t="shared" si="11"/>
        <v>Surplus</v>
      </c>
    </row>
    <row r="202" spans="1:14" x14ac:dyDescent="0.25">
      <c r="A202" t="s">
        <v>14995</v>
      </c>
      <c r="B202" t="s">
        <v>15272</v>
      </c>
      <c r="C202" s="18">
        <v>8000</v>
      </c>
      <c r="D202" t="s">
        <v>14452</v>
      </c>
      <c r="E202" t="s">
        <v>15283</v>
      </c>
      <c r="F202" s="94">
        <v>42979</v>
      </c>
      <c r="G202" s="18" t="s">
        <v>15284</v>
      </c>
      <c r="H202" s="94">
        <v>44182</v>
      </c>
      <c r="I202">
        <v>100000</v>
      </c>
      <c r="J202">
        <v>100000</v>
      </c>
      <c r="K202">
        <v>95640</v>
      </c>
      <c r="L202" s="18">
        <f t="shared" si="9"/>
        <v>0</v>
      </c>
      <c r="M202" s="18">
        <f t="shared" si="10"/>
        <v>4360</v>
      </c>
      <c r="N202" s="18" t="str">
        <f t="shared" si="11"/>
        <v>Surplus</v>
      </c>
    </row>
    <row r="203" spans="1:14" x14ac:dyDescent="0.25">
      <c r="A203" t="s">
        <v>14995</v>
      </c>
      <c r="B203" t="s">
        <v>15272</v>
      </c>
      <c r="C203" s="18">
        <v>9000</v>
      </c>
      <c r="D203" t="s">
        <v>14452</v>
      </c>
      <c r="E203" t="s">
        <v>15288</v>
      </c>
      <c r="F203" s="94">
        <v>42765</v>
      </c>
      <c r="G203" s="18" t="s">
        <v>15286</v>
      </c>
      <c r="H203" s="94">
        <v>44002</v>
      </c>
      <c r="I203">
        <v>100000</v>
      </c>
      <c r="J203">
        <v>100000</v>
      </c>
      <c r="K203">
        <v>65224</v>
      </c>
      <c r="L203" s="18">
        <f t="shared" si="9"/>
        <v>0</v>
      </c>
      <c r="M203" s="18">
        <f t="shared" si="10"/>
        <v>34776</v>
      </c>
      <c r="N203" s="18" t="str">
        <f t="shared" si="11"/>
        <v>Surplus</v>
      </c>
    </row>
    <row r="204" spans="1:14" x14ac:dyDescent="0.25">
      <c r="A204" t="s">
        <v>15031</v>
      </c>
      <c r="B204" t="s">
        <v>15273</v>
      </c>
      <c r="C204" s="18">
        <v>1000</v>
      </c>
      <c r="D204" t="s">
        <v>14452</v>
      </c>
      <c r="E204" t="s">
        <v>15291</v>
      </c>
      <c r="F204" s="94">
        <v>42943</v>
      </c>
      <c r="G204" s="18" t="s">
        <v>15286</v>
      </c>
      <c r="H204" s="94">
        <v>43902</v>
      </c>
      <c r="I204">
        <v>100000</v>
      </c>
      <c r="J204">
        <v>100000</v>
      </c>
      <c r="K204">
        <v>82547</v>
      </c>
      <c r="L204" s="18">
        <f t="shared" si="9"/>
        <v>0</v>
      </c>
      <c r="M204" s="18">
        <f t="shared" si="10"/>
        <v>17453</v>
      </c>
      <c r="N204" s="18" t="str">
        <f t="shared" si="11"/>
        <v>Surplus</v>
      </c>
    </row>
    <row r="205" spans="1:14" x14ac:dyDescent="0.25">
      <c r="A205" t="s">
        <v>15031</v>
      </c>
      <c r="B205" t="s">
        <v>15273</v>
      </c>
      <c r="C205" s="18">
        <v>5000</v>
      </c>
      <c r="D205" t="s">
        <v>14452</v>
      </c>
      <c r="E205" t="s">
        <v>15287</v>
      </c>
      <c r="F205" s="94">
        <v>42930</v>
      </c>
      <c r="G205" s="18" t="s">
        <v>15284</v>
      </c>
      <c r="H205" s="94">
        <v>44710</v>
      </c>
      <c r="I205">
        <v>200000</v>
      </c>
      <c r="J205">
        <v>100000</v>
      </c>
      <c r="K205">
        <v>49398</v>
      </c>
      <c r="L205" s="18">
        <f t="shared" si="9"/>
        <v>100000</v>
      </c>
      <c r="M205" s="18">
        <f t="shared" si="10"/>
        <v>50602</v>
      </c>
      <c r="N205" s="18" t="str">
        <f t="shared" si="11"/>
        <v>Surplus</v>
      </c>
    </row>
    <row r="206" spans="1:14" x14ac:dyDescent="0.25">
      <c r="A206" t="s">
        <v>15031</v>
      </c>
      <c r="B206" t="s">
        <v>15273</v>
      </c>
      <c r="C206" s="18">
        <v>6000</v>
      </c>
      <c r="D206" t="s">
        <v>14530</v>
      </c>
      <c r="E206" t="s">
        <v>15285</v>
      </c>
      <c r="F206" s="94">
        <v>43008</v>
      </c>
      <c r="G206" s="18" t="s">
        <v>15289</v>
      </c>
      <c r="H206" s="94">
        <v>43912</v>
      </c>
      <c r="I206">
        <v>450000</v>
      </c>
      <c r="J206">
        <v>200000</v>
      </c>
      <c r="K206">
        <v>28489</v>
      </c>
      <c r="L206" s="18">
        <f t="shared" si="9"/>
        <v>250000</v>
      </c>
      <c r="M206" s="18">
        <f t="shared" si="10"/>
        <v>171511</v>
      </c>
      <c r="N206" s="18" t="str">
        <f t="shared" si="11"/>
        <v>Surplus</v>
      </c>
    </row>
    <row r="207" spans="1:14" x14ac:dyDescent="0.25">
      <c r="A207" t="s">
        <v>15031</v>
      </c>
      <c r="B207" t="s">
        <v>15273</v>
      </c>
      <c r="C207" s="18">
        <v>7000</v>
      </c>
      <c r="D207" t="s">
        <v>14534</v>
      </c>
      <c r="E207" t="s">
        <v>15291</v>
      </c>
      <c r="F207" s="94">
        <v>42923</v>
      </c>
      <c r="G207" s="18" t="s">
        <v>15286</v>
      </c>
      <c r="H207" s="94">
        <v>43516</v>
      </c>
      <c r="I207">
        <v>200000</v>
      </c>
      <c r="J207">
        <v>450000</v>
      </c>
      <c r="K207">
        <v>77591</v>
      </c>
      <c r="L207" s="18">
        <f t="shared" si="9"/>
        <v>-250000</v>
      </c>
      <c r="M207" s="18">
        <f t="shared" si="10"/>
        <v>372409</v>
      </c>
      <c r="N207" s="18" t="str">
        <f t="shared" si="11"/>
        <v>Surplus</v>
      </c>
    </row>
    <row r="208" spans="1:14" x14ac:dyDescent="0.25">
      <c r="A208" t="s">
        <v>15044</v>
      </c>
      <c r="B208" t="s">
        <v>15274</v>
      </c>
      <c r="C208" s="18">
        <v>1000</v>
      </c>
      <c r="D208" t="s">
        <v>14452</v>
      </c>
      <c r="E208" t="s">
        <v>15288</v>
      </c>
      <c r="F208" s="94">
        <v>42964</v>
      </c>
      <c r="G208" s="18" t="s">
        <v>15284</v>
      </c>
      <c r="H208" s="94">
        <v>43037</v>
      </c>
      <c r="I208">
        <v>50000</v>
      </c>
      <c r="J208">
        <v>200000</v>
      </c>
      <c r="K208">
        <v>57314</v>
      </c>
      <c r="L208" s="18">
        <f t="shared" si="9"/>
        <v>-150000</v>
      </c>
      <c r="M208" s="18">
        <f t="shared" si="10"/>
        <v>142686</v>
      </c>
      <c r="N208" s="18" t="str">
        <f t="shared" si="11"/>
        <v>Surplus</v>
      </c>
    </row>
    <row r="209" spans="1:14" x14ac:dyDescent="0.25">
      <c r="A209" t="s">
        <v>15044</v>
      </c>
      <c r="B209" t="s">
        <v>15274</v>
      </c>
      <c r="C209" s="18">
        <v>1000</v>
      </c>
      <c r="D209" t="s">
        <v>14452</v>
      </c>
      <c r="E209" t="s">
        <v>15285</v>
      </c>
      <c r="F209" s="94">
        <v>42779</v>
      </c>
      <c r="G209" s="18" t="s">
        <v>15286</v>
      </c>
      <c r="H209" s="94">
        <v>44857</v>
      </c>
      <c r="I209">
        <v>100000</v>
      </c>
      <c r="J209">
        <v>50000</v>
      </c>
      <c r="K209">
        <v>92648</v>
      </c>
      <c r="L209" s="18">
        <f t="shared" si="9"/>
        <v>50000</v>
      </c>
      <c r="M209" s="18">
        <f t="shared" si="10"/>
        <v>-42648</v>
      </c>
      <c r="N209" s="18" t="str">
        <f t="shared" si="11"/>
        <v>Deficit</v>
      </c>
    </row>
    <row r="210" spans="1:14" x14ac:dyDescent="0.25">
      <c r="A210" t="s">
        <v>15044</v>
      </c>
      <c r="B210" t="s">
        <v>15274</v>
      </c>
      <c r="C210" s="18">
        <v>2000</v>
      </c>
      <c r="D210" t="s">
        <v>14452</v>
      </c>
      <c r="E210" t="s">
        <v>15283</v>
      </c>
      <c r="F210" s="94">
        <v>42804</v>
      </c>
      <c r="G210" s="18" t="s">
        <v>15289</v>
      </c>
      <c r="H210" s="94">
        <v>45015</v>
      </c>
      <c r="I210">
        <v>30000</v>
      </c>
      <c r="J210">
        <v>100000</v>
      </c>
      <c r="K210">
        <v>70047</v>
      </c>
      <c r="L210" s="18">
        <f t="shared" si="9"/>
        <v>-70000</v>
      </c>
      <c r="M210" s="18">
        <f t="shared" si="10"/>
        <v>29953</v>
      </c>
      <c r="N210" s="18" t="str">
        <f t="shared" si="11"/>
        <v>Surplus</v>
      </c>
    </row>
    <row r="211" spans="1:14" x14ac:dyDescent="0.25">
      <c r="A211" t="s">
        <v>15044</v>
      </c>
      <c r="B211" t="s">
        <v>15274</v>
      </c>
      <c r="C211" s="18">
        <v>2000</v>
      </c>
      <c r="D211" t="s">
        <v>14452</v>
      </c>
      <c r="E211" t="s">
        <v>15285</v>
      </c>
      <c r="F211" s="94">
        <v>42855</v>
      </c>
      <c r="G211" s="18" t="s">
        <v>15284</v>
      </c>
      <c r="H211" s="94">
        <v>44507</v>
      </c>
      <c r="I211">
        <v>50000</v>
      </c>
      <c r="J211">
        <v>30000</v>
      </c>
      <c r="K211">
        <v>29737</v>
      </c>
      <c r="L211" s="18">
        <f t="shared" si="9"/>
        <v>20000</v>
      </c>
      <c r="M211" s="18">
        <f t="shared" si="10"/>
        <v>263</v>
      </c>
      <c r="N211" s="18" t="str">
        <f t="shared" si="11"/>
        <v>Surplus</v>
      </c>
    </row>
    <row r="212" spans="1:14" x14ac:dyDescent="0.25">
      <c r="A212" t="s">
        <v>15044</v>
      </c>
      <c r="B212" t="s">
        <v>15274</v>
      </c>
      <c r="C212" s="18">
        <v>1000</v>
      </c>
      <c r="D212" t="s">
        <v>14452</v>
      </c>
      <c r="E212" t="s">
        <v>15291</v>
      </c>
      <c r="F212" s="94">
        <v>42849</v>
      </c>
      <c r="G212" s="18" t="s">
        <v>15289</v>
      </c>
      <c r="H212" s="94">
        <v>43922</v>
      </c>
      <c r="I212">
        <v>200000</v>
      </c>
      <c r="J212">
        <v>50000</v>
      </c>
      <c r="K212">
        <v>96362</v>
      </c>
      <c r="L212" s="18">
        <f t="shared" si="9"/>
        <v>150000</v>
      </c>
      <c r="M212" s="18">
        <f t="shared" si="10"/>
        <v>-46362</v>
      </c>
      <c r="N212" s="18" t="str">
        <f t="shared" si="11"/>
        <v>Deficit</v>
      </c>
    </row>
    <row r="213" spans="1:14" x14ac:dyDescent="0.25">
      <c r="A213" t="s">
        <v>15044</v>
      </c>
      <c r="B213" t="s">
        <v>15274</v>
      </c>
      <c r="C213" s="18">
        <v>1000</v>
      </c>
      <c r="D213" t="s">
        <v>14452</v>
      </c>
      <c r="E213" t="s">
        <v>15291</v>
      </c>
      <c r="F213" s="94">
        <v>42926</v>
      </c>
      <c r="G213" s="18" t="s">
        <v>15286</v>
      </c>
      <c r="H213" s="94">
        <v>43200</v>
      </c>
      <c r="I213">
        <v>100000</v>
      </c>
      <c r="J213">
        <v>200000</v>
      </c>
      <c r="K213">
        <v>53329</v>
      </c>
      <c r="L213" s="18">
        <f t="shared" si="9"/>
        <v>-100000</v>
      </c>
      <c r="M213" s="18">
        <f t="shared" si="10"/>
        <v>146671</v>
      </c>
      <c r="N213" s="18" t="str">
        <f t="shared" si="11"/>
        <v>Surplus</v>
      </c>
    </row>
    <row r="214" spans="1:14" x14ac:dyDescent="0.25">
      <c r="A214" t="s">
        <v>15044</v>
      </c>
      <c r="B214" t="s">
        <v>15274</v>
      </c>
      <c r="C214" s="18">
        <v>2000</v>
      </c>
      <c r="D214" t="s">
        <v>14452</v>
      </c>
      <c r="E214" t="s">
        <v>15283</v>
      </c>
      <c r="F214" s="94">
        <v>42964</v>
      </c>
      <c r="G214" s="18" t="s">
        <v>15286</v>
      </c>
      <c r="H214" s="94">
        <v>42937</v>
      </c>
      <c r="I214">
        <v>300000</v>
      </c>
      <c r="J214">
        <v>100000</v>
      </c>
      <c r="K214">
        <v>75868</v>
      </c>
      <c r="L214" s="18">
        <f t="shared" si="9"/>
        <v>200000</v>
      </c>
      <c r="M214" s="18">
        <f t="shared" si="10"/>
        <v>24132</v>
      </c>
      <c r="N214" s="18" t="str">
        <f t="shared" si="11"/>
        <v>Surplus</v>
      </c>
    </row>
    <row r="215" spans="1:14" x14ac:dyDescent="0.25">
      <c r="A215" t="s">
        <v>15044</v>
      </c>
      <c r="B215" t="s">
        <v>15274</v>
      </c>
      <c r="C215" s="18">
        <v>6000</v>
      </c>
      <c r="D215" t="s">
        <v>14530</v>
      </c>
      <c r="E215" t="s">
        <v>15287</v>
      </c>
      <c r="F215" s="94">
        <v>43015</v>
      </c>
      <c r="G215" s="18" t="s">
        <v>15286</v>
      </c>
      <c r="H215" s="94">
        <v>45047</v>
      </c>
      <c r="I215">
        <v>100000</v>
      </c>
      <c r="J215">
        <v>300000</v>
      </c>
      <c r="K215">
        <v>66885</v>
      </c>
      <c r="L215" s="18">
        <f t="shared" si="9"/>
        <v>-200000</v>
      </c>
      <c r="M215" s="18">
        <f t="shared" si="10"/>
        <v>233115</v>
      </c>
      <c r="N215" s="18" t="str">
        <f t="shared" si="11"/>
        <v>Surplus</v>
      </c>
    </row>
    <row r="216" spans="1:14" x14ac:dyDescent="0.25">
      <c r="A216" t="s">
        <v>15064</v>
      </c>
      <c r="B216" t="s">
        <v>15275</v>
      </c>
      <c r="C216" s="18">
        <v>1000</v>
      </c>
      <c r="D216" t="s">
        <v>14452</v>
      </c>
      <c r="E216" t="s">
        <v>15285</v>
      </c>
      <c r="F216" s="94">
        <v>42925</v>
      </c>
      <c r="G216" s="18" t="s">
        <v>15289</v>
      </c>
      <c r="H216" s="94">
        <v>45268</v>
      </c>
      <c r="I216">
        <v>20000</v>
      </c>
      <c r="J216">
        <v>100000</v>
      </c>
      <c r="K216">
        <v>56733</v>
      </c>
      <c r="L216" s="18">
        <f t="shared" si="9"/>
        <v>-80000</v>
      </c>
      <c r="M216" s="18">
        <f t="shared" si="10"/>
        <v>43267</v>
      </c>
      <c r="N216" s="18" t="str">
        <f t="shared" si="11"/>
        <v>Surplus</v>
      </c>
    </row>
    <row r="217" spans="1:14" x14ac:dyDescent="0.25">
      <c r="A217" t="s">
        <v>15064</v>
      </c>
      <c r="B217" t="s">
        <v>15275</v>
      </c>
      <c r="C217" s="18">
        <v>1000</v>
      </c>
      <c r="D217" t="s">
        <v>14452</v>
      </c>
      <c r="E217" t="s">
        <v>15291</v>
      </c>
      <c r="F217" s="94">
        <v>42815</v>
      </c>
      <c r="G217" s="18" t="s">
        <v>15284</v>
      </c>
      <c r="H217" s="94">
        <v>45485</v>
      </c>
      <c r="I217">
        <v>100000</v>
      </c>
      <c r="J217">
        <v>20000</v>
      </c>
      <c r="K217">
        <v>96956</v>
      </c>
      <c r="L217" s="18">
        <f t="shared" si="9"/>
        <v>80000</v>
      </c>
      <c r="M217" s="18">
        <f t="shared" si="10"/>
        <v>-76956</v>
      </c>
      <c r="N217" s="18" t="str">
        <f t="shared" si="11"/>
        <v>Deficit</v>
      </c>
    </row>
    <row r="218" spans="1:14" x14ac:dyDescent="0.25">
      <c r="A218" t="s">
        <v>15064</v>
      </c>
      <c r="B218" t="s">
        <v>15275</v>
      </c>
      <c r="C218" s="18">
        <v>1000</v>
      </c>
      <c r="D218" t="s">
        <v>14452</v>
      </c>
      <c r="E218" t="s">
        <v>15291</v>
      </c>
      <c r="F218" s="94">
        <v>42919</v>
      </c>
      <c r="G218" s="18" t="s">
        <v>15289</v>
      </c>
      <c r="H218" s="94">
        <v>44865</v>
      </c>
      <c r="I218">
        <v>100000</v>
      </c>
      <c r="J218">
        <v>100000</v>
      </c>
      <c r="K218">
        <v>73129</v>
      </c>
      <c r="L218" s="18">
        <f t="shared" si="9"/>
        <v>0</v>
      </c>
      <c r="M218" s="18">
        <f t="shared" si="10"/>
        <v>26871</v>
      </c>
      <c r="N218" s="18" t="str">
        <f t="shared" si="11"/>
        <v>Surplus</v>
      </c>
    </row>
    <row r="219" spans="1:14" x14ac:dyDescent="0.25">
      <c r="A219" t="s">
        <v>15064</v>
      </c>
      <c r="B219" t="s">
        <v>15275</v>
      </c>
      <c r="C219" s="18">
        <v>2000</v>
      </c>
      <c r="D219" t="s">
        <v>14452</v>
      </c>
      <c r="E219" t="s">
        <v>15285</v>
      </c>
      <c r="F219" s="94">
        <v>42955</v>
      </c>
      <c r="G219" s="18" t="s">
        <v>15286</v>
      </c>
      <c r="H219" s="94">
        <v>44873</v>
      </c>
      <c r="I219">
        <v>100000</v>
      </c>
      <c r="J219">
        <v>100000</v>
      </c>
      <c r="K219">
        <v>92417</v>
      </c>
      <c r="L219" s="18">
        <f t="shared" si="9"/>
        <v>0</v>
      </c>
      <c r="M219" s="18">
        <f t="shared" si="10"/>
        <v>7583</v>
      </c>
      <c r="N219" s="18" t="str">
        <f t="shared" si="11"/>
        <v>Surplus</v>
      </c>
    </row>
    <row r="220" spans="1:14" x14ac:dyDescent="0.25">
      <c r="A220" t="s">
        <v>15064</v>
      </c>
      <c r="B220" t="s">
        <v>15275</v>
      </c>
      <c r="C220" s="18">
        <v>3000</v>
      </c>
      <c r="D220" t="s">
        <v>14452</v>
      </c>
      <c r="E220" t="s">
        <v>15285</v>
      </c>
      <c r="F220" s="94">
        <v>43079</v>
      </c>
      <c r="G220" s="18" t="s">
        <v>15289</v>
      </c>
      <c r="H220" s="94">
        <v>44948</v>
      </c>
      <c r="I220">
        <v>100000</v>
      </c>
      <c r="J220">
        <v>100000</v>
      </c>
      <c r="K220">
        <v>62207</v>
      </c>
      <c r="L220" s="18">
        <f t="shared" si="9"/>
        <v>0</v>
      </c>
      <c r="M220" s="18">
        <f t="shared" si="10"/>
        <v>37793</v>
      </c>
      <c r="N220" s="18" t="str">
        <f t="shared" si="11"/>
        <v>Surplus</v>
      </c>
    </row>
    <row r="221" spans="1:14" x14ac:dyDescent="0.25">
      <c r="A221" t="s">
        <v>15064</v>
      </c>
      <c r="B221" t="s">
        <v>15275</v>
      </c>
      <c r="C221" s="18">
        <v>4000</v>
      </c>
      <c r="D221" t="s">
        <v>14452</v>
      </c>
      <c r="E221" t="s">
        <v>15285</v>
      </c>
      <c r="F221" s="94">
        <v>42811</v>
      </c>
      <c r="G221" s="18" t="s">
        <v>15289</v>
      </c>
      <c r="H221" s="94">
        <v>44606</v>
      </c>
      <c r="I221">
        <v>100000</v>
      </c>
      <c r="J221">
        <v>100000</v>
      </c>
      <c r="K221">
        <v>75198</v>
      </c>
      <c r="L221" s="18">
        <f t="shared" si="9"/>
        <v>0</v>
      </c>
      <c r="M221" s="18">
        <f t="shared" si="10"/>
        <v>24802</v>
      </c>
      <c r="N221" s="18" t="str">
        <f t="shared" si="11"/>
        <v>Surplus</v>
      </c>
    </row>
    <row r="222" spans="1:14" x14ac:dyDescent="0.25">
      <c r="A222" t="s">
        <v>15064</v>
      </c>
      <c r="B222" t="s">
        <v>15275</v>
      </c>
      <c r="C222" s="18">
        <v>5000</v>
      </c>
      <c r="D222" t="s">
        <v>14452</v>
      </c>
      <c r="E222" t="s">
        <v>15285</v>
      </c>
      <c r="F222" s="94">
        <v>42938</v>
      </c>
      <c r="G222" s="18" t="s">
        <v>15289</v>
      </c>
      <c r="H222" s="94">
        <v>45666</v>
      </c>
      <c r="I222">
        <v>50000</v>
      </c>
      <c r="J222">
        <v>100000</v>
      </c>
      <c r="K222">
        <v>99278</v>
      </c>
      <c r="L222" s="18">
        <f t="shared" si="9"/>
        <v>-50000</v>
      </c>
      <c r="M222" s="18">
        <f t="shared" si="10"/>
        <v>722</v>
      </c>
      <c r="N222" s="18" t="str">
        <f t="shared" si="11"/>
        <v>Surplus</v>
      </c>
    </row>
    <row r="223" spans="1:14" x14ac:dyDescent="0.25">
      <c r="A223" t="s">
        <v>15082</v>
      </c>
      <c r="B223" t="s">
        <v>15276</v>
      </c>
      <c r="C223" s="18">
        <v>1000</v>
      </c>
      <c r="D223" t="s">
        <v>14452</v>
      </c>
      <c r="E223" t="s">
        <v>15285</v>
      </c>
      <c r="F223" s="94">
        <v>42920</v>
      </c>
      <c r="G223" s="18" t="s">
        <v>15286</v>
      </c>
      <c r="H223" s="94">
        <v>44752</v>
      </c>
      <c r="I223">
        <v>100000</v>
      </c>
      <c r="J223">
        <v>50000</v>
      </c>
      <c r="K223">
        <v>52014</v>
      </c>
      <c r="L223" s="18">
        <f t="shared" si="9"/>
        <v>50000</v>
      </c>
      <c r="M223" s="18">
        <f t="shared" si="10"/>
        <v>-2014</v>
      </c>
      <c r="N223" s="18" t="str">
        <f t="shared" si="11"/>
        <v>Deficit</v>
      </c>
    </row>
    <row r="224" spans="1:14" x14ac:dyDescent="0.25">
      <c r="A224" t="s">
        <v>15082</v>
      </c>
      <c r="B224" t="s">
        <v>15276</v>
      </c>
      <c r="C224" s="18">
        <v>2000</v>
      </c>
      <c r="D224" t="s">
        <v>14452</v>
      </c>
      <c r="E224" t="s">
        <v>15290</v>
      </c>
      <c r="F224" s="94">
        <v>42925</v>
      </c>
      <c r="G224" s="18" t="s">
        <v>15284</v>
      </c>
      <c r="H224" s="94">
        <v>43461</v>
      </c>
      <c r="I224">
        <v>100000</v>
      </c>
      <c r="J224">
        <v>100000</v>
      </c>
      <c r="K224">
        <v>34072</v>
      </c>
      <c r="L224" s="18">
        <f t="shared" si="9"/>
        <v>0</v>
      </c>
      <c r="M224" s="18">
        <f t="shared" si="10"/>
        <v>65928</v>
      </c>
      <c r="N224" s="18" t="str">
        <f t="shared" si="11"/>
        <v>Surplus</v>
      </c>
    </row>
    <row r="225" spans="1:14" x14ac:dyDescent="0.25">
      <c r="A225" t="s">
        <v>15082</v>
      </c>
      <c r="B225" t="s">
        <v>15276</v>
      </c>
      <c r="C225" s="18">
        <v>1000</v>
      </c>
      <c r="D225" t="s">
        <v>14452</v>
      </c>
      <c r="E225" t="s">
        <v>15291</v>
      </c>
      <c r="F225" s="94">
        <v>42918</v>
      </c>
      <c r="G225" s="18" t="s">
        <v>15286</v>
      </c>
      <c r="H225" s="94">
        <v>43033</v>
      </c>
      <c r="I225">
        <v>100000</v>
      </c>
      <c r="J225">
        <v>100000</v>
      </c>
      <c r="K225">
        <v>53695</v>
      </c>
      <c r="L225" s="18">
        <f t="shared" si="9"/>
        <v>0</v>
      </c>
      <c r="M225" s="18">
        <f t="shared" si="10"/>
        <v>46305</v>
      </c>
      <c r="N225" s="18" t="str">
        <f t="shared" si="11"/>
        <v>Surplus</v>
      </c>
    </row>
    <row r="226" spans="1:14" x14ac:dyDescent="0.25">
      <c r="A226" t="s">
        <v>15082</v>
      </c>
      <c r="B226" t="s">
        <v>15276</v>
      </c>
      <c r="C226" s="18">
        <v>1000</v>
      </c>
      <c r="D226" t="s">
        <v>14452</v>
      </c>
      <c r="E226" t="s">
        <v>15290</v>
      </c>
      <c r="F226" s="94">
        <v>42926</v>
      </c>
      <c r="G226" s="18" t="s">
        <v>15284</v>
      </c>
      <c r="H226" s="94">
        <v>45231</v>
      </c>
      <c r="I226">
        <v>50000</v>
      </c>
      <c r="J226">
        <v>100000</v>
      </c>
      <c r="K226">
        <v>42670</v>
      </c>
      <c r="L226" s="18">
        <f t="shared" si="9"/>
        <v>-50000</v>
      </c>
      <c r="M226" s="18">
        <f t="shared" si="10"/>
        <v>57330</v>
      </c>
      <c r="N226" s="18" t="str">
        <f t="shared" si="11"/>
        <v>Surplus</v>
      </c>
    </row>
    <row r="227" spans="1:14" x14ac:dyDescent="0.25">
      <c r="A227" t="s">
        <v>15093</v>
      </c>
      <c r="B227" t="s">
        <v>15277</v>
      </c>
      <c r="C227" s="18">
        <v>1000</v>
      </c>
      <c r="D227" t="s">
        <v>14452</v>
      </c>
      <c r="E227" t="s">
        <v>15288</v>
      </c>
      <c r="F227" s="94">
        <v>42923</v>
      </c>
      <c r="G227" s="18" t="s">
        <v>15284</v>
      </c>
      <c r="H227" s="94">
        <v>44908</v>
      </c>
      <c r="I227">
        <v>80000</v>
      </c>
      <c r="J227">
        <v>50000</v>
      </c>
      <c r="K227">
        <v>96945</v>
      </c>
      <c r="L227" s="18">
        <f t="shared" si="9"/>
        <v>30000</v>
      </c>
      <c r="M227" s="18">
        <f t="shared" si="10"/>
        <v>-46945</v>
      </c>
      <c r="N227" s="18" t="str">
        <f t="shared" si="11"/>
        <v>Deficit</v>
      </c>
    </row>
    <row r="228" spans="1:14" x14ac:dyDescent="0.25">
      <c r="A228" t="s">
        <v>15093</v>
      </c>
      <c r="B228" t="s">
        <v>15277</v>
      </c>
      <c r="C228" s="18">
        <v>4000</v>
      </c>
      <c r="D228" t="s">
        <v>14452</v>
      </c>
      <c r="E228" t="s">
        <v>15290</v>
      </c>
      <c r="F228" s="94">
        <v>42937</v>
      </c>
      <c r="G228" s="18" t="s">
        <v>15286</v>
      </c>
      <c r="H228" s="94">
        <v>45426</v>
      </c>
      <c r="I228">
        <v>45000</v>
      </c>
      <c r="J228">
        <v>80000</v>
      </c>
      <c r="K228">
        <v>58082</v>
      </c>
      <c r="L228" s="18">
        <f t="shared" si="9"/>
        <v>-35000</v>
      </c>
      <c r="M228" s="18">
        <f t="shared" si="10"/>
        <v>21918</v>
      </c>
      <c r="N228" s="18" t="str">
        <f t="shared" si="11"/>
        <v>Surplus</v>
      </c>
    </row>
  </sheetData>
  <pageMargins left="0.7" right="0.7" top="0.75" bottom="0.75" header="0.3" footer="0.3"/>
  <pageSetup paperSize="9" orientation="portrait" horizontalDpi="4294967295" verticalDpi="4294967295" r:id="rId3"/>
  <drawing r:id="rId4"/>
  <tableParts count="1">
    <tablePart r:id="rId5"/>
  </tableParts>
  <extLst>
    <ext xmlns:x15="http://schemas.microsoft.com/office/spreadsheetml/2010/11/main" uri="{3A4CF648-6AED-40f4-86FF-DC5316D8AED3}">
      <x14:slicerList xmlns:x14="http://schemas.microsoft.com/office/spreadsheetml/2009/9/main">
        <x14:slicer r:id="rId6"/>
      </x14:slicerList>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16268-FE1A-4B30-A2F1-544DF9D43D40}">
  <sheetPr filterMode="1"/>
  <dimension ref="A1:T2137"/>
  <sheetViews>
    <sheetView topLeftCell="E1" workbookViewId="0">
      <selection activeCell="I1" sqref="I1:I1048576"/>
    </sheetView>
  </sheetViews>
  <sheetFormatPr defaultRowHeight="15" x14ac:dyDescent="0.25"/>
  <cols>
    <col min="1" max="1" width="32.140625" style="160" bestFit="1" customWidth="1"/>
    <col min="2" max="2" width="56.140625" style="160" bestFit="1" customWidth="1"/>
    <col min="3" max="4" width="17" style="163" bestFit="1" customWidth="1"/>
    <col min="5" max="5" width="17.140625" style="164" bestFit="1" customWidth="1"/>
    <col min="6" max="6" width="6.28515625" style="164" bestFit="1" customWidth="1"/>
    <col min="7" max="7" width="18.28515625" style="164" bestFit="1" customWidth="1"/>
    <col min="8" max="8" width="27.5703125" style="165" bestFit="1" customWidth="1"/>
    <col min="9" max="9" width="26" style="166" bestFit="1" customWidth="1"/>
    <col min="10" max="10" width="26" style="18" hidden="1" customWidth="1"/>
    <col min="11" max="14" width="9.140625" style="18"/>
    <col min="15" max="15" width="28.7109375" style="18" customWidth="1"/>
    <col min="16" max="16" width="16.42578125" style="89" customWidth="1"/>
    <col min="17" max="18" width="9.140625" style="18"/>
    <col min="19" max="19" width="26" style="18" bestFit="1" customWidth="1"/>
    <col min="20" max="20" width="18" style="89" bestFit="1" customWidth="1"/>
    <col min="21" max="16384" width="9.140625" style="18"/>
  </cols>
  <sheetData>
    <row r="1" spans="1:20" x14ac:dyDescent="0.25">
      <c r="A1" s="141" t="s">
        <v>15325</v>
      </c>
      <c r="B1" s="141" t="s">
        <v>15326</v>
      </c>
      <c r="C1" s="142" t="s">
        <v>15327</v>
      </c>
      <c r="D1" s="143" t="s">
        <v>15328</v>
      </c>
      <c r="E1" s="144" t="s">
        <v>15329</v>
      </c>
      <c r="F1" s="144" t="s">
        <v>15330</v>
      </c>
      <c r="G1" s="145" t="s">
        <v>15331</v>
      </c>
      <c r="H1" s="146" t="s">
        <v>15332</v>
      </c>
      <c r="I1" s="146" t="s">
        <v>15333</v>
      </c>
      <c r="J1" s="18" t="s">
        <v>15756</v>
      </c>
      <c r="O1" s="18" t="s">
        <v>15756</v>
      </c>
    </row>
    <row r="2" spans="1:20" ht="15.75" x14ac:dyDescent="0.25">
      <c r="A2" s="147">
        <v>0</v>
      </c>
      <c r="B2" s="147" t="s">
        <v>15334</v>
      </c>
      <c r="C2" s="148">
        <v>0</v>
      </c>
      <c r="D2" s="149"/>
      <c r="E2" s="145"/>
      <c r="F2" s="145"/>
      <c r="G2" s="145">
        <f>C2+E2-D2-F2</f>
        <v>0</v>
      </c>
      <c r="H2" s="150" t="s">
        <v>15335</v>
      </c>
      <c r="I2" s="151" t="s">
        <v>15335</v>
      </c>
      <c r="J2" s="18" t="str">
        <f>_xlfn.XLOOKUP(A2,'charts of accounts'!$A:$A,'charts of accounts'!$C:$C)</f>
        <v>current assets</v>
      </c>
      <c r="O2" s="18" t="s">
        <v>15758</v>
      </c>
      <c r="P2" s="89">
        <f>SUMIFS($G:$G,$J:$J,$O2)</f>
        <v>421920958.07999998</v>
      </c>
      <c r="T2" s="89" t="s">
        <v>15772</v>
      </c>
    </row>
    <row r="3" spans="1:20" ht="15.75" x14ac:dyDescent="0.25">
      <c r="A3" s="147">
        <v>11104</v>
      </c>
      <c r="B3" s="147" t="s">
        <v>15336</v>
      </c>
      <c r="C3" s="148">
        <v>0</v>
      </c>
      <c r="D3" s="149"/>
      <c r="E3" s="145"/>
      <c r="F3" s="145"/>
      <c r="G3" s="145">
        <f t="shared" ref="G3:G66" si="0">C3+E3-D3-F3</f>
        <v>0</v>
      </c>
      <c r="H3" s="152" t="s">
        <v>15335</v>
      </c>
      <c r="I3" s="151" t="s">
        <v>15335</v>
      </c>
      <c r="J3" s="18" t="str">
        <f>_xlfn.XLOOKUP(A3,'charts of accounts'!$A:$A,'charts of accounts'!$C:$C)</f>
        <v>current assets</v>
      </c>
      <c r="O3" s="18" t="s">
        <v>15759</v>
      </c>
      <c r="P3" s="89">
        <f t="shared" ref="P3:P11" si="1">SUMIFS($G:$G,$J:$J,$O3)</f>
        <v>-658556931.13999999</v>
      </c>
      <c r="S3" s="18" t="s">
        <v>15761</v>
      </c>
      <c r="T3" s="89">
        <f>P4</f>
        <v>11806895656.900002</v>
      </c>
    </row>
    <row r="4" spans="1:20" ht="15.75" x14ac:dyDescent="0.25">
      <c r="A4" s="147">
        <v>11105</v>
      </c>
      <c r="B4" s="147" t="s">
        <v>15337</v>
      </c>
      <c r="C4" s="148">
        <v>0</v>
      </c>
      <c r="D4" s="149"/>
      <c r="E4" s="145"/>
      <c r="F4" s="145"/>
      <c r="G4" s="145">
        <f t="shared" si="0"/>
        <v>0</v>
      </c>
      <c r="H4" s="152" t="s">
        <v>15335</v>
      </c>
      <c r="I4" s="151" t="s">
        <v>15335</v>
      </c>
      <c r="J4" s="18" t="str">
        <f>_xlfn.XLOOKUP(A4,'charts of accounts'!$A:$A,'charts of accounts'!$C:$C)</f>
        <v>current assets</v>
      </c>
      <c r="O4" s="18" t="s">
        <v>15761</v>
      </c>
      <c r="P4" s="89">
        <f t="shared" si="1"/>
        <v>11806895656.900002</v>
      </c>
      <c r="S4" s="18" t="s">
        <v>15758</v>
      </c>
      <c r="T4" s="89">
        <f>P2</f>
        <v>421920958.07999998</v>
      </c>
    </row>
    <row r="5" spans="1:20" ht="15.75" x14ac:dyDescent="0.25">
      <c r="A5" s="147">
        <v>11106</v>
      </c>
      <c r="B5" s="147" t="s">
        <v>15338</v>
      </c>
      <c r="C5" s="148">
        <v>0</v>
      </c>
      <c r="D5" s="149"/>
      <c r="E5" s="145"/>
      <c r="F5" s="145"/>
      <c r="G5" s="145">
        <f t="shared" si="0"/>
        <v>0</v>
      </c>
      <c r="H5" s="150" t="s">
        <v>15335</v>
      </c>
      <c r="I5" s="151" t="s">
        <v>15335</v>
      </c>
      <c r="J5" s="18" t="str">
        <f>_xlfn.XLOOKUP(A5,'charts of accounts'!$A:$A,'charts of accounts'!$C:$C)</f>
        <v>current assets</v>
      </c>
      <c r="O5" s="18" t="s">
        <v>15429</v>
      </c>
      <c r="P5" s="89">
        <f t="shared" si="1"/>
        <v>190746503.07000008</v>
      </c>
      <c r="S5" s="92" t="s">
        <v>15773</v>
      </c>
      <c r="T5" s="167">
        <f>SUBTOTAL(9,T3:T4)</f>
        <v>12228816614.980001</v>
      </c>
    </row>
    <row r="6" spans="1:20" ht="15.75" x14ac:dyDescent="0.25">
      <c r="A6" s="147">
        <v>11107</v>
      </c>
      <c r="B6" s="147" t="s">
        <v>15339</v>
      </c>
      <c r="C6" s="148">
        <v>0</v>
      </c>
      <c r="D6" s="149"/>
      <c r="E6" s="145"/>
      <c r="F6" s="145"/>
      <c r="G6" s="145">
        <f t="shared" si="0"/>
        <v>0</v>
      </c>
      <c r="H6" s="150" t="s">
        <v>15335</v>
      </c>
      <c r="I6" s="151" t="s">
        <v>15335</v>
      </c>
      <c r="J6" s="18" t="str">
        <f>_xlfn.XLOOKUP(A6,'charts of accounts'!$A:$A,'charts of accounts'!$C:$C)</f>
        <v>current assets</v>
      </c>
      <c r="O6" s="18" t="s">
        <v>15760</v>
      </c>
      <c r="P6" s="89">
        <f t="shared" si="1"/>
        <v>-204249108.59999999</v>
      </c>
      <c r="S6" s="18" t="s">
        <v>15774</v>
      </c>
    </row>
    <row r="7" spans="1:20" ht="15.75" x14ac:dyDescent="0.25">
      <c r="A7" s="147">
        <v>11108</v>
      </c>
      <c r="B7" s="147" t="s">
        <v>15340</v>
      </c>
      <c r="C7" s="149"/>
      <c r="D7" s="148">
        <v>0</v>
      </c>
      <c r="E7" s="145"/>
      <c r="F7" s="145"/>
      <c r="G7" s="145">
        <f t="shared" si="0"/>
        <v>0</v>
      </c>
      <c r="H7" s="152" t="s">
        <v>15335</v>
      </c>
      <c r="I7" s="151" t="s">
        <v>15335</v>
      </c>
      <c r="J7" s="18" t="str">
        <f>_xlfn.XLOOKUP(A7,'charts of accounts'!$A:$A,'charts of accounts'!$C:$C)</f>
        <v>current assets</v>
      </c>
      <c r="O7" s="18" t="s">
        <v>15766</v>
      </c>
      <c r="P7" s="89">
        <f t="shared" si="1"/>
        <v>-11418217293</v>
      </c>
      <c r="S7" s="18" t="s">
        <v>15775</v>
      </c>
    </row>
    <row r="8" spans="1:20" ht="15.75" x14ac:dyDescent="0.25">
      <c r="A8" s="147">
        <v>11201</v>
      </c>
      <c r="B8" s="147" t="s">
        <v>15341</v>
      </c>
      <c r="C8" s="148">
        <v>10243248.470000001</v>
      </c>
      <c r="D8" s="149"/>
      <c r="E8" s="145"/>
      <c r="F8" s="145"/>
      <c r="G8" s="145">
        <f t="shared" si="0"/>
        <v>10243248.470000001</v>
      </c>
      <c r="H8" s="150" t="s">
        <v>15335</v>
      </c>
      <c r="I8" s="151" t="s">
        <v>15335</v>
      </c>
      <c r="J8" s="18" t="str">
        <f>_xlfn.XLOOKUP(A8,'charts of accounts'!$A:$A,'charts of accounts'!$C:$C)</f>
        <v>current assets</v>
      </c>
      <c r="O8" s="18" t="s">
        <v>15762</v>
      </c>
      <c r="P8" s="89">
        <f t="shared" si="1"/>
        <v>-317007132.26000005</v>
      </c>
      <c r="S8" s="18" t="s">
        <v>15766</v>
      </c>
      <c r="T8" s="89">
        <f>-P7</f>
        <v>11418217293</v>
      </c>
    </row>
    <row r="9" spans="1:20" ht="15.75" x14ac:dyDescent="0.25">
      <c r="A9" s="147">
        <v>11202</v>
      </c>
      <c r="B9" s="147" t="s">
        <v>15342</v>
      </c>
      <c r="C9" s="149"/>
      <c r="D9" s="148">
        <v>1.8626451492309571E-11</v>
      </c>
      <c r="E9" s="145"/>
      <c r="F9" s="145"/>
      <c r="G9" s="145">
        <f t="shared" si="0"/>
        <v>-1.8626451492309571E-11</v>
      </c>
      <c r="H9" s="150" t="s">
        <v>15335</v>
      </c>
      <c r="I9" s="151" t="s">
        <v>15335</v>
      </c>
      <c r="J9" s="18" t="str">
        <f>_xlfn.XLOOKUP(A9,'charts of accounts'!$A:$A,'charts of accounts'!$C:$C)</f>
        <v>current assets</v>
      </c>
      <c r="O9" s="18" t="s">
        <v>15764</v>
      </c>
      <c r="P9" s="89">
        <f t="shared" si="1"/>
        <v>170502596.05000001</v>
      </c>
      <c r="S9" s="18" t="s">
        <v>15779</v>
      </c>
      <c r="T9" s="89">
        <f>P27</f>
        <v>-52206717.760000043</v>
      </c>
    </row>
    <row r="10" spans="1:20" x14ac:dyDescent="0.25">
      <c r="A10" s="147">
        <v>11205</v>
      </c>
      <c r="B10" s="147" t="s">
        <v>15343</v>
      </c>
      <c r="C10" s="149"/>
      <c r="D10" s="148">
        <v>173878.24</v>
      </c>
      <c r="E10" s="145"/>
      <c r="F10" s="145"/>
      <c r="G10" s="145">
        <f t="shared" si="0"/>
        <v>-173878.24</v>
      </c>
      <c r="H10" s="153" t="s">
        <v>15335</v>
      </c>
      <c r="I10" s="151" t="s">
        <v>15335</v>
      </c>
      <c r="J10" s="18" t="str">
        <f>_xlfn.XLOOKUP(A10,'charts of accounts'!$A:$A,'charts of accounts'!$C:$C)</f>
        <v>current assets</v>
      </c>
      <c r="O10" s="18" t="s">
        <v>15765</v>
      </c>
      <c r="P10" s="89">
        <f t="shared" si="1"/>
        <v>2468739.64</v>
      </c>
      <c r="S10" s="18" t="s">
        <v>15780</v>
      </c>
      <c r="T10" s="89">
        <f>SUBTOTAL(9,T8:T9)</f>
        <v>11366010575.24</v>
      </c>
    </row>
    <row r="11" spans="1:20" ht="15.75" x14ac:dyDescent="0.25">
      <c r="A11" s="147">
        <v>11206</v>
      </c>
      <c r="B11" s="147" t="s">
        <v>15344</v>
      </c>
      <c r="C11" s="148">
        <v>1740763.7</v>
      </c>
      <c r="D11" s="149"/>
      <c r="E11" s="145"/>
      <c r="F11" s="145"/>
      <c r="G11" s="145">
        <f t="shared" si="0"/>
        <v>1740763.7</v>
      </c>
      <c r="H11" s="150" t="s">
        <v>15335</v>
      </c>
      <c r="I11" s="151" t="s">
        <v>15335</v>
      </c>
      <c r="J11" s="18" t="str">
        <f>_xlfn.XLOOKUP(A11,'charts of accounts'!$A:$A,'charts of accounts'!$C:$C)</f>
        <v>current assets</v>
      </c>
      <c r="O11" s="18" t="s">
        <v>15763</v>
      </c>
      <c r="P11" s="89">
        <f t="shared" si="1"/>
        <v>5496011.2599999998</v>
      </c>
      <c r="S11" s="18" t="s">
        <v>15776</v>
      </c>
    </row>
    <row r="12" spans="1:20" ht="15.75" x14ac:dyDescent="0.25">
      <c r="A12" s="147">
        <v>11207</v>
      </c>
      <c r="B12" s="147" t="s">
        <v>15345</v>
      </c>
      <c r="C12" s="148">
        <v>872891.51</v>
      </c>
      <c r="D12" s="149"/>
      <c r="E12" s="145"/>
      <c r="F12" s="145"/>
      <c r="G12" s="145">
        <f t="shared" si="0"/>
        <v>872891.51</v>
      </c>
      <c r="H12" s="150" t="s">
        <v>15335</v>
      </c>
      <c r="I12" s="151" t="s">
        <v>15335</v>
      </c>
      <c r="J12" s="18" t="str">
        <f>_xlfn.XLOOKUP(A12,'charts of accounts'!$A:$A,'charts of accounts'!$C:$C)</f>
        <v>current assets</v>
      </c>
      <c r="S12" s="18" t="s">
        <v>15760</v>
      </c>
      <c r="T12" s="89">
        <f>-P6</f>
        <v>204249108.59999999</v>
      </c>
    </row>
    <row r="13" spans="1:20" ht="15.75" x14ac:dyDescent="0.25">
      <c r="A13" s="147">
        <v>11208</v>
      </c>
      <c r="B13" s="147" t="s">
        <v>15346</v>
      </c>
      <c r="C13" s="148">
        <v>16823052.149999999</v>
      </c>
      <c r="D13" s="149"/>
      <c r="E13" s="145"/>
      <c r="F13" s="145"/>
      <c r="G13" s="145">
        <f t="shared" si="0"/>
        <v>16823052.149999999</v>
      </c>
      <c r="H13" s="150" t="s">
        <v>15335</v>
      </c>
      <c r="I13" s="151" t="s">
        <v>15335</v>
      </c>
      <c r="J13" s="18" t="str">
        <f>_xlfn.XLOOKUP(A13,'charts of accounts'!$A:$A,'charts of accounts'!$C:$C)</f>
        <v>current assets</v>
      </c>
      <c r="O13"/>
      <c r="S13" s="18" t="s">
        <v>15759</v>
      </c>
      <c r="T13" s="89">
        <f>-P3</f>
        <v>658556931.13999999</v>
      </c>
    </row>
    <row r="14" spans="1:20" ht="15.75" x14ac:dyDescent="0.25">
      <c r="A14" s="147">
        <v>11210</v>
      </c>
      <c r="B14" s="147" t="s">
        <v>15347</v>
      </c>
      <c r="C14" s="149"/>
      <c r="D14" s="148">
        <v>0.1</v>
      </c>
      <c r="E14" s="145"/>
      <c r="F14" s="145"/>
      <c r="G14" s="145">
        <f t="shared" si="0"/>
        <v>-0.1</v>
      </c>
      <c r="H14" s="150" t="s">
        <v>15335</v>
      </c>
      <c r="I14" s="151" t="s">
        <v>15335</v>
      </c>
      <c r="J14" s="18" t="str">
        <f>_xlfn.XLOOKUP(A14,'charts of accounts'!$A:$A,'charts of accounts'!$C:$C)</f>
        <v>current assets</v>
      </c>
      <c r="O14"/>
      <c r="S14" s="18" t="s">
        <v>15777</v>
      </c>
      <c r="T14" s="89">
        <f>SUBTOTAL(9,T12:T13)</f>
        <v>862806039.74000001</v>
      </c>
    </row>
    <row r="15" spans="1:20" ht="15.75" x14ac:dyDescent="0.25">
      <c r="A15" s="147">
        <v>11215</v>
      </c>
      <c r="B15" s="147" t="s">
        <v>15348</v>
      </c>
      <c r="C15" s="148">
        <v>0</v>
      </c>
      <c r="D15" s="149"/>
      <c r="E15" s="145"/>
      <c r="F15" s="145"/>
      <c r="G15" s="145">
        <f t="shared" si="0"/>
        <v>0</v>
      </c>
      <c r="H15" s="150" t="s">
        <v>15335</v>
      </c>
      <c r="I15" s="151" t="s">
        <v>15335</v>
      </c>
      <c r="J15" s="18" t="str">
        <f>_xlfn.XLOOKUP(A15,'charts of accounts'!$A:$A,'charts of accounts'!$C:$C)</f>
        <v>current assets</v>
      </c>
      <c r="O15"/>
      <c r="S15" s="92" t="s">
        <v>15778</v>
      </c>
      <c r="T15" s="167">
        <f>SUM(T14,T10)</f>
        <v>12228816614.98</v>
      </c>
    </row>
    <row r="16" spans="1:20" ht="15.75" x14ac:dyDescent="0.25">
      <c r="A16" s="147">
        <v>11225</v>
      </c>
      <c r="B16" s="147" t="s">
        <v>15349</v>
      </c>
      <c r="C16" s="148">
        <v>0</v>
      </c>
      <c r="D16" s="149"/>
      <c r="E16" s="145"/>
      <c r="F16" s="145"/>
      <c r="G16" s="145">
        <f t="shared" si="0"/>
        <v>0</v>
      </c>
      <c r="H16" s="150" t="s">
        <v>15335</v>
      </c>
      <c r="I16" s="151" t="s">
        <v>15335</v>
      </c>
      <c r="J16" s="18" t="str">
        <f>_xlfn.XLOOKUP(A16,'charts of accounts'!$A:$A,'charts of accounts'!$C:$C)</f>
        <v>current assets</v>
      </c>
      <c r="O16" t="s">
        <v>15767</v>
      </c>
    </row>
    <row r="17" spans="1:20" ht="15.75" x14ac:dyDescent="0.25">
      <c r="A17" s="147">
        <v>11230</v>
      </c>
      <c r="B17" s="147" t="s">
        <v>15350</v>
      </c>
      <c r="C17" s="148">
        <v>0</v>
      </c>
      <c r="D17" s="149"/>
      <c r="E17" s="145"/>
      <c r="F17" s="145"/>
      <c r="G17" s="145">
        <f t="shared" si="0"/>
        <v>0</v>
      </c>
      <c r="H17" s="150" t="s">
        <v>15351</v>
      </c>
      <c r="I17" s="151" t="s">
        <v>15352</v>
      </c>
      <c r="J17" s="18" t="str">
        <f>_xlfn.XLOOKUP(A17,'charts of accounts'!$A:$A,'charts of accounts'!$C:$C)</f>
        <v>current assets</v>
      </c>
      <c r="O17" t="s">
        <v>15768</v>
      </c>
      <c r="P17" s="89">
        <f>-P8</f>
        <v>317007132.26000005</v>
      </c>
    </row>
    <row r="18" spans="1:20" ht="15.75" x14ac:dyDescent="0.25">
      <c r="A18" s="147">
        <v>11250</v>
      </c>
      <c r="B18" s="147" t="s">
        <v>15353</v>
      </c>
      <c r="C18" s="149"/>
      <c r="D18" s="148">
        <v>5.44</v>
      </c>
      <c r="E18" s="145"/>
      <c r="F18" s="145"/>
      <c r="G18" s="145">
        <f t="shared" si="0"/>
        <v>-5.44</v>
      </c>
      <c r="H18" s="150" t="s">
        <v>15354</v>
      </c>
      <c r="I18" s="151" t="s">
        <v>15352</v>
      </c>
      <c r="J18" s="18" t="str">
        <f>_xlfn.XLOOKUP(A18,'charts of accounts'!$A:$A,'charts of accounts'!$C:$C)</f>
        <v>current assets</v>
      </c>
      <c r="O18" t="s">
        <v>15769</v>
      </c>
      <c r="P18" s="89">
        <f>P5</f>
        <v>190746503.07000008</v>
      </c>
      <c r="S18" s="18" t="s">
        <v>15781</v>
      </c>
      <c r="T18" s="89">
        <f>T5-T15</f>
        <v>0</v>
      </c>
    </row>
    <row r="19" spans="1:20" ht="15.75" x14ac:dyDescent="0.25">
      <c r="A19" s="147">
        <v>11350</v>
      </c>
      <c r="B19" s="147" t="s">
        <v>15355</v>
      </c>
      <c r="C19" s="148">
        <v>1018061.26</v>
      </c>
      <c r="D19" s="149"/>
      <c r="E19" s="145"/>
      <c r="F19" s="145"/>
      <c r="G19" s="145">
        <f t="shared" si="0"/>
        <v>1018061.26</v>
      </c>
      <c r="H19" s="150" t="s">
        <v>15354</v>
      </c>
      <c r="I19" s="151" t="s">
        <v>15352</v>
      </c>
      <c r="J19" s="18" t="str">
        <f>_xlfn.XLOOKUP(A19,'charts of accounts'!$A:$A,'charts of accounts'!$C:$C)</f>
        <v>current assets</v>
      </c>
      <c r="O19" t="s">
        <v>15770</v>
      </c>
      <c r="P19" s="89">
        <f>P17-P18</f>
        <v>126260629.18999997</v>
      </c>
    </row>
    <row r="20" spans="1:20" ht="15.75" x14ac:dyDescent="0.25">
      <c r="A20" s="147">
        <v>11401</v>
      </c>
      <c r="B20" s="147" t="s">
        <v>15356</v>
      </c>
      <c r="C20" s="148">
        <v>661144.95000000007</v>
      </c>
      <c r="D20" s="149"/>
      <c r="E20" s="145"/>
      <c r="F20" s="145"/>
      <c r="G20" s="145">
        <f t="shared" si="0"/>
        <v>661144.95000000007</v>
      </c>
      <c r="H20" s="150" t="s">
        <v>15354</v>
      </c>
      <c r="I20" s="151" t="s">
        <v>15352</v>
      </c>
      <c r="J20" s="18" t="str">
        <f>_xlfn.XLOOKUP(A20,'charts of accounts'!$A:$A,'charts of accounts'!$C:$C)</f>
        <v>current assets</v>
      </c>
      <c r="O20" s="18" t="s">
        <v>15764</v>
      </c>
      <c r="P20" s="89">
        <f>P9</f>
        <v>170502596.05000001</v>
      </c>
    </row>
    <row r="21" spans="1:20" ht="15.75" x14ac:dyDescent="0.25">
      <c r="A21" s="147">
        <v>12100</v>
      </c>
      <c r="B21" s="147" t="s">
        <v>15357</v>
      </c>
      <c r="C21" s="148">
        <v>99226552.890000001</v>
      </c>
      <c r="D21" s="149"/>
      <c r="E21" s="145"/>
      <c r="F21" s="145"/>
      <c r="G21" s="145">
        <f t="shared" si="0"/>
        <v>99226552.890000001</v>
      </c>
      <c r="H21" s="150" t="s">
        <v>15354</v>
      </c>
      <c r="I21" s="151" t="s">
        <v>15352</v>
      </c>
      <c r="J21" s="18" t="str">
        <f>_xlfn.XLOOKUP(A21,'charts of accounts'!$A:$A,'charts of accounts'!$C:$C)</f>
        <v>current assets</v>
      </c>
      <c r="O21" s="18" t="s">
        <v>15763</v>
      </c>
      <c r="P21" s="89">
        <f>P11</f>
        <v>5496011.2599999998</v>
      </c>
    </row>
    <row r="22" spans="1:20" ht="15.75" x14ac:dyDescent="0.25">
      <c r="A22" s="147">
        <v>12200</v>
      </c>
      <c r="B22" s="147" t="s">
        <v>15358</v>
      </c>
      <c r="C22" s="148">
        <v>91681766.939999998</v>
      </c>
      <c r="D22" s="149"/>
      <c r="E22" s="145"/>
      <c r="F22" s="145"/>
      <c r="G22" s="145">
        <f t="shared" si="0"/>
        <v>91681766.939999998</v>
      </c>
      <c r="H22" s="150" t="s">
        <v>15354</v>
      </c>
      <c r="I22" s="151" t="s">
        <v>15352</v>
      </c>
      <c r="J22" s="18" t="str">
        <f>_xlfn.XLOOKUP(A22,'charts of accounts'!$A:$A,'charts of accounts'!$C:$C)</f>
        <v>current assets</v>
      </c>
      <c r="O22" s="18" t="s">
        <v>15313</v>
      </c>
      <c r="P22" s="89">
        <f>P19-P20-P21</f>
        <v>-49737978.120000042</v>
      </c>
    </row>
    <row r="23" spans="1:20" ht="15.75" x14ac:dyDescent="0.25">
      <c r="A23" s="147">
        <v>12202</v>
      </c>
      <c r="B23" s="147" t="s">
        <v>15359</v>
      </c>
      <c r="C23" s="148">
        <v>25129424.550000001</v>
      </c>
      <c r="D23" s="149"/>
      <c r="E23" s="145"/>
      <c r="F23" s="145"/>
      <c r="G23" s="145">
        <f t="shared" si="0"/>
        <v>25129424.550000001</v>
      </c>
      <c r="H23" s="150" t="s">
        <v>15354</v>
      </c>
      <c r="I23" s="151" t="s">
        <v>15352</v>
      </c>
      <c r="J23" s="18" t="str">
        <f>_xlfn.XLOOKUP(A23,'charts of accounts'!$A:$A,'charts of accounts'!$C:$C)</f>
        <v>current assets</v>
      </c>
      <c r="O23" s="18" t="s">
        <v>15765</v>
      </c>
      <c r="P23" s="89">
        <f>P10</f>
        <v>2468739.64</v>
      </c>
    </row>
    <row r="24" spans="1:20" ht="15.75" hidden="1" x14ac:dyDescent="0.25">
      <c r="A24" s="147">
        <v>12203</v>
      </c>
      <c r="B24" s="147" t="s">
        <v>15360</v>
      </c>
      <c r="C24" s="149"/>
      <c r="D24" s="148">
        <v>8511973.1300000008</v>
      </c>
      <c r="E24" s="145"/>
      <c r="F24" s="145"/>
      <c r="G24" s="145">
        <f t="shared" si="0"/>
        <v>-8511973.1300000008</v>
      </c>
      <c r="H24" s="150" t="s">
        <v>15361</v>
      </c>
      <c r="I24" s="151" t="s">
        <v>15362</v>
      </c>
      <c r="J24" s="18" t="str">
        <f>_xlfn.XLOOKUP(A24,'charts of accounts'!$A:$A,'charts of accounts'!$C:$C)</f>
        <v>Current liabilities</v>
      </c>
      <c r="O24"/>
      <c r="P24" s="18"/>
      <c r="T24" s="18"/>
    </row>
    <row r="25" spans="1:20" ht="15.75" x14ac:dyDescent="0.25">
      <c r="A25" s="147">
        <v>12800</v>
      </c>
      <c r="B25" s="147" t="s">
        <v>15363</v>
      </c>
      <c r="C25" s="149"/>
      <c r="D25" s="148">
        <v>27199540.73</v>
      </c>
      <c r="E25" s="145"/>
      <c r="F25" s="145"/>
      <c r="G25" s="145">
        <f t="shared" si="0"/>
        <v>-27199540.73</v>
      </c>
      <c r="H25" s="150" t="s">
        <v>15354</v>
      </c>
      <c r="I25" s="151" t="s">
        <v>15352</v>
      </c>
      <c r="J25" s="18" t="str">
        <f>_xlfn.XLOOKUP(A25,'charts of accounts'!$A:$A,'charts of accounts'!$C:$C)</f>
        <v>current assets</v>
      </c>
      <c r="O25" s="18" t="s">
        <v>15314</v>
      </c>
      <c r="P25" s="89">
        <f>P22-P23</f>
        <v>-52206717.760000043</v>
      </c>
    </row>
    <row r="26" spans="1:20" ht="15.75" x14ac:dyDescent="0.25">
      <c r="A26" s="147">
        <v>13401</v>
      </c>
      <c r="B26" s="147" t="s">
        <v>15364</v>
      </c>
      <c r="C26" s="148">
        <v>15182699.890000001</v>
      </c>
      <c r="D26" s="149"/>
      <c r="E26" s="145"/>
      <c r="F26" s="145"/>
      <c r="G26" s="145">
        <f t="shared" si="0"/>
        <v>15182699.890000001</v>
      </c>
      <c r="H26" s="150" t="s">
        <v>15354</v>
      </c>
      <c r="I26" s="151" t="s">
        <v>15352</v>
      </c>
      <c r="J26" s="18" t="str">
        <f>_xlfn.XLOOKUP(A26,'charts of accounts'!$A:$A,'charts of accounts'!$C:$C)</f>
        <v>current assets</v>
      </c>
      <c r="O26" t="s">
        <v>15771</v>
      </c>
      <c r="P26" s="89">
        <v>0</v>
      </c>
    </row>
    <row r="27" spans="1:20" ht="15.75" x14ac:dyDescent="0.25">
      <c r="A27" s="147">
        <v>13402</v>
      </c>
      <c r="B27" s="147" t="s">
        <v>15365</v>
      </c>
      <c r="C27" s="148">
        <v>1888020.95</v>
      </c>
      <c r="D27" s="149"/>
      <c r="E27" s="145"/>
      <c r="F27" s="145"/>
      <c r="G27" s="145">
        <f t="shared" si="0"/>
        <v>1888020.95</v>
      </c>
      <c r="H27" s="150" t="s">
        <v>15354</v>
      </c>
      <c r="I27" s="151" t="s">
        <v>15352</v>
      </c>
      <c r="J27" s="18" t="str">
        <f>_xlfn.XLOOKUP(A27,'charts of accounts'!$A:$A,'charts of accounts'!$C:$C)</f>
        <v>current assets</v>
      </c>
      <c r="O27" t="s">
        <v>15317</v>
      </c>
      <c r="P27" s="89">
        <f>P25-P26</f>
        <v>-52206717.760000043</v>
      </c>
    </row>
    <row r="28" spans="1:20" ht="15.75" x14ac:dyDescent="0.25">
      <c r="A28" s="147">
        <v>14080</v>
      </c>
      <c r="B28" s="147" t="s">
        <v>15366</v>
      </c>
      <c r="C28" s="148">
        <v>40000</v>
      </c>
      <c r="D28" s="149"/>
      <c r="E28" s="145"/>
      <c r="F28" s="145"/>
      <c r="G28" s="145">
        <f t="shared" si="0"/>
        <v>40000</v>
      </c>
      <c r="H28" s="150" t="s">
        <v>15354</v>
      </c>
      <c r="I28" s="151" t="s">
        <v>15367</v>
      </c>
      <c r="J28" s="18" t="str">
        <f>_xlfn.XLOOKUP(A28,'charts of accounts'!$A:$A,'charts of accounts'!$C:$C)</f>
        <v>current assets</v>
      </c>
      <c r="O28"/>
    </row>
    <row r="29" spans="1:20" ht="15.75" x14ac:dyDescent="0.25">
      <c r="A29" s="147">
        <v>14110</v>
      </c>
      <c r="B29" s="147" t="s">
        <v>15368</v>
      </c>
      <c r="C29" s="148">
        <v>624376.72</v>
      </c>
      <c r="D29" s="149"/>
      <c r="E29" s="145"/>
      <c r="F29" s="145"/>
      <c r="G29" s="145">
        <f t="shared" si="0"/>
        <v>624376.72</v>
      </c>
      <c r="H29" s="150" t="s">
        <v>15369</v>
      </c>
      <c r="I29" s="151" t="s">
        <v>15367</v>
      </c>
      <c r="J29" s="18" t="str">
        <f>_xlfn.XLOOKUP(A29,'charts of accounts'!$A:$A,'charts of accounts'!$C:$C)</f>
        <v>current assets</v>
      </c>
      <c r="O29"/>
    </row>
    <row r="30" spans="1:20" ht="15.75" x14ac:dyDescent="0.25">
      <c r="A30" s="147">
        <v>14120</v>
      </c>
      <c r="B30" s="147" t="s">
        <v>15370</v>
      </c>
      <c r="C30" s="148">
        <v>754184.5</v>
      </c>
      <c r="D30" s="149"/>
      <c r="E30" s="145"/>
      <c r="F30" s="145"/>
      <c r="G30" s="145">
        <f t="shared" si="0"/>
        <v>754184.5</v>
      </c>
      <c r="H30" s="150" t="s">
        <v>15369</v>
      </c>
      <c r="I30" s="151" t="s">
        <v>15367</v>
      </c>
      <c r="J30" s="18" t="str">
        <f>_xlfn.XLOOKUP(A30,'charts of accounts'!$A:$A,'charts of accounts'!$C:$C)</f>
        <v>current assets</v>
      </c>
      <c r="O30"/>
    </row>
    <row r="31" spans="1:20" ht="15.75" x14ac:dyDescent="0.25">
      <c r="A31" s="147">
        <v>14130</v>
      </c>
      <c r="B31" s="147" t="s">
        <v>15371</v>
      </c>
      <c r="C31" s="149"/>
      <c r="D31" s="148">
        <v>761486.94</v>
      </c>
      <c r="E31" s="145"/>
      <c r="F31" s="145"/>
      <c r="G31" s="145">
        <f t="shared" si="0"/>
        <v>-761486.94</v>
      </c>
      <c r="H31" s="150" t="s">
        <v>15369</v>
      </c>
      <c r="I31" s="151" t="s">
        <v>15367</v>
      </c>
      <c r="J31" s="18" t="str">
        <f>_xlfn.XLOOKUP(A31,'charts of accounts'!$A:$A,'charts of accounts'!$C:$C)</f>
        <v>current assets</v>
      </c>
      <c r="O31"/>
    </row>
    <row r="32" spans="1:20" ht="15.75" x14ac:dyDescent="0.25">
      <c r="A32" s="147">
        <v>14210</v>
      </c>
      <c r="B32" s="147" t="s">
        <v>15372</v>
      </c>
      <c r="C32" s="148">
        <v>2592956.06</v>
      </c>
      <c r="D32" s="149"/>
      <c r="E32" s="145"/>
      <c r="F32" s="145"/>
      <c r="G32" s="145">
        <f t="shared" si="0"/>
        <v>2592956.06</v>
      </c>
      <c r="H32" s="150" t="s">
        <v>15373</v>
      </c>
      <c r="I32" s="151" t="s">
        <v>15367</v>
      </c>
      <c r="J32" s="18" t="str">
        <f>_xlfn.XLOOKUP(A32,'charts of accounts'!$A:$A,'charts of accounts'!$C:$C)</f>
        <v>current assets</v>
      </c>
      <c r="O32"/>
    </row>
    <row r="33" spans="1:20" ht="15.75" x14ac:dyDescent="0.25">
      <c r="A33" s="147">
        <v>14220</v>
      </c>
      <c r="B33" s="147" t="s">
        <v>15374</v>
      </c>
      <c r="C33" s="148">
        <v>39294.42</v>
      </c>
      <c r="D33" s="149"/>
      <c r="E33" s="145"/>
      <c r="F33" s="145"/>
      <c r="G33" s="145">
        <f t="shared" si="0"/>
        <v>39294.42</v>
      </c>
      <c r="H33" s="150" t="s">
        <v>15373</v>
      </c>
      <c r="I33" s="151" t="s">
        <v>15367</v>
      </c>
      <c r="J33" s="18" t="str">
        <f>_xlfn.XLOOKUP(A33,'charts of accounts'!$A:$A,'charts of accounts'!$C:$C)</f>
        <v>current assets</v>
      </c>
      <c r="O33"/>
    </row>
    <row r="34" spans="1:20" ht="15.75" x14ac:dyDescent="0.25">
      <c r="A34" s="147">
        <v>14230</v>
      </c>
      <c r="B34" s="147" t="s">
        <v>15375</v>
      </c>
      <c r="C34" s="148">
        <v>1238619.8400000001</v>
      </c>
      <c r="D34" s="149"/>
      <c r="E34" s="145"/>
      <c r="F34" s="145"/>
      <c r="G34" s="145">
        <f t="shared" si="0"/>
        <v>1238619.8400000001</v>
      </c>
      <c r="H34" s="150" t="s">
        <v>15373</v>
      </c>
      <c r="I34" s="151" t="s">
        <v>15367</v>
      </c>
      <c r="J34" s="18" t="str">
        <f>_xlfn.XLOOKUP(A34,'charts of accounts'!$A:$A,'charts of accounts'!$C:$C)</f>
        <v>current assets</v>
      </c>
      <c r="O34"/>
    </row>
    <row r="35" spans="1:20" ht="15.75" x14ac:dyDescent="0.25">
      <c r="A35" s="147">
        <v>14310</v>
      </c>
      <c r="B35" s="147" t="s">
        <v>15376</v>
      </c>
      <c r="C35" s="148">
        <v>53470.419999999991</v>
      </c>
      <c r="D35" s="149"/>
      <c r="E35" s="145"/>
      <c r="F35" s="145"/>
      <c r="G35" s="145">
        <f t="shared" si="0"/>
        <v>53470.419999999991</v>
      </c>
      <c r="H35" s="150" t="s">
        <v>15377</v>
      </c>
      <c r="I35" s="151" t="s">
        <v>15367</v>
      </c>
      <c r="J35" s="18" t="str">
        <f>_xlfn.XLOOKUP(A35,'charts of accounts'!$A:$A,'charts of accounts'!$C:$C)</f>
        <v>current assets</v>
      </c>
      <c r="O35"/>
    </row>
    <row r="36" spans="1:20" ht="15.75" x14ac:dyDescent="0.25">
      <c r="A36" s="147">
        <v>14320</v>
      </c>
      <c r="B36" s="147" t="s">
        <v>15378</v>
      </c>
      <c r="C36" s="148">
        <v>60614.54</v>
      </c>
      <c r="D36" s="149"/>
      <c r="E36" s="145"/>
      <c r="F36" s="145"/>
      <c r="G36" s="145">
        <f t="shared" si="0"/>
        <v>60614.54</v>
      </c>
      <c r="H36" s="150" t="s">
        <v>15377</v>
      </c>
      <c r="I36" s="151" t="s">
        <v>15367</v>
      </c>
      <c r="J36" s="18" t="str">
        <f>_xlfn.XLOOKUP(A36,'charts of accounts'!$A:$A,'charts of accounts'!$C:$C)</f>
        <v>current assets</v>
      </c>
      <c r="O36"/>
    </row>
    <row r="37" spans="1:20" ht="15.75" x14ac:dyDescent="0.25">
      <c r="A37" s="147">
        <v>14430</v>
      </c>
      <c r="B37" s="147" t="s">
        <v>15379</v>
      </c>
      <c r="C37" s="148">
        <v>4588.95</v>
      </c>
      <c r="D37" s="149"/>
      <c r="E37" s="145"/>
      <c r="F37" s="145"/>
      <c r="G37" s="145">
        <f t="shared" si="0"/>
        <v>4588.95</v>
      </c>
      <c r="H37" s="150" t="s">
        <v>15369</v>
      </c>
      <c r="I37" s="151" t="s">
        <v>15367</v>
      </c>
      <c r="J37" s="18" t="str">
        <f>_xlfn.XLOOKUP(A37,'charts of accounts'!$A:$A,'charts of accounts'!$C:$C)</f>
        <v>current assets</v>
      </c>
      <c r="O37"/>
    </row>
    <row r="38" spans="1:20" ht="15.75" x14ac:dyDescent="0.25">
      <c r="A38" s="147">
        <v>14510</v>
      </c>
      <c r="B38" s="147" t="s">
        <v>15380</v>
      </c>
      <c r="C38" s="148">
        <v>1459113.87</v>
      </c>
      <c r="D38" s="149"/>
      <c r="E38" s="145"/>
      <c r="F38" s="145"/>
      <c r="G38" s="145">
        <f t="shared" si="0"/>
        <v>1459113.87</v>
      </c>
      <c r="H38" s="150" t="s">
        <v>15381</v>
      </c>
      <c r="I38" s="151" t="s">
        <v>15367</v>
      </c>
      <c r="J38" s="18" t="str">
        <f>_xlfn.XLOOKUP(A38,'charts of accounts'!$A:$A,'charts of accounts'!$C:$C)</f>
        <v>current assets</v>
      </c>
      <c r="O38"/>
    </row>
    <row r="39" spans="1:20" ht="15.75" x14ac:dyDescent="0.25">
      <c r="A39" s="147">
        <v>14520</v>
      </c>
      <c r="B39" s="147" t="s">
        <v>15382</v>
      </c>
      <c r="C39" s="148">
        <v>9255.5100000000184</v>
      </c>
      <c r="D39" s="149"/>
      <c r="E39" s="145"/>
      <c r="F39" s="145"/>
      <c r="G39" s="145">
        <f t="shared" si="0"/>
        <v>9255.5100000000184</v>
      </c>
      <c r="H39" s="150" t="s">
        <v>15381</v>
      </c>
      <c r="I39" s="151" t="s">
        <v>15367</v>
      </c>
      <c r="J39" s="18" t="str">
        <f>_xlfn.XLOOKUP(A39,'charts of accounts'!$A:$A,'charts of accounts'!$C:$C)</f>
        <v>current assets</v>
      </c>
      <c r="O39"/>
    </row>
    <row r="40" spans="1:20" ht="15.75" x14ac:dyDescent="0.25">
      <c r="A40" s="147">
        <v>14610</v>
      </c>
      <c r="B40" s="147" t="s">
        <v>15383</v>
      </c>
      <c r="C40" s="148">
        <v>657965.80000000005</v>
      </c>
      <c r="D40" s="149"/>
      <c r="E40" s="145"/>
      <c r="F40" s="145"/>
      <c r="G40" s="145">
        <f t="shared" si="0"/>
        <v>657965.80000000005</v>
      </c>
      <c r="H40" s="150" t="s">
        <v>15384</v>
      </c>
      <c r="I40" s="151" t="s">
        <v>15367</v>
      </c>
      <c r="J40" s="18" t="str">
        <f>_xlfn.XLOOKUP(A40,'charts of accounts'!$A:$A,'charts of accounts'!$C:$C)</f>
        <v>current assets</v>
      </c>
      <c r="O40"/>
    </row>
    <row r="41" spans="1:20" ht="15.75" x14ac:dyDescent="0.25">
      <c r="A41" s="147">
        <v>14630</v>
      </c>
      <c r="B41" s="147" t="s">
        <v>15385</v>
      </c>
      <c r="C41" s="148">
        <v>665349.28</v>
      </c>
      <c r="D41" s="149"/>
      <c r="E41" s="145"/>
      <c r="F41" s="145"/>
      <c r="G41" s="145">
        <f t="shared" si="0"/>
        <v>665349.28</v>
      </c>
      <c r="H41" s="150" t="s">
        <v>15384</v>
      </c>
      <c r="I41" s="151" t="s">
        <v>15367</v>
      </c>
      <c r="J41" s="18" t="str">
        <f>_xlfn.XLOOKUP(A41,'charts of accounts'!$A:$A,'charts of accounts'!$C:$C)</f>
        <v>current assets</v>
      </c>
      <c r="O41"/>
    </row>
    <row r="42" spans="1:20" ht="15.75" x14ac:dyDescent="0.25">
      <c r="A42" s="147">
        <v>14660</v>
      </c>
      <c r="B42" s="147" t="s">
        <v>15386</v>
      </c>
      <c r="C42" s="148">
        <v>1166271.56</v>
      </c>
      <c r="D42" s="149"/>
      <c r="E42" s="145"/>
      <c r="F42" s="145"/>
      <c r="G42" s="145">
        <f t="shared" si="0"/>
        <v>1166271.56</v>
      </c>
      <c r="H42" s="150" t="s">
        <v>15384</v>
      </c>
      <c r="I42" s="151" t="s">
        <v>15367</v>
      </c>
      <c r="J42" s="18" t="str">
        <f>_xlfn.XLOOKUP(A42,'charts of accounts'!$A:$A,'charts of accounts'!$C:$C)</f>
        <v>current assets</v>
      </c>
      <c r="O42"/>
    </row>
    <row r="43" spans="1:20" ht="15.75" x14ac:dyDescent="0.25">
      <c r="A43" s="147">
        <v>14710</v>
      </c>
      <c r="B43" s="147" t="s">
        <v>15387</v>
      </c>
      <c r="C43" s="148">
        <v>15883373.779999999</v>
      </c>
      <c r="D43" s="149"/>
      <c r="E43" s="145"/>
      <c r="F43" s="145"/>
      <c r="G43" s="145">
        <f t="shared" si="0"/>
        <v>15883373.779999999</v>
      </c>
      <c r="H43" s="150" t="s">
        <v>15388</v>
      </c>
      <c r="I43" s="151" t="s">
        <v>15367</v>
      </c>
      <c r="J43" s="18" t="str">
        <f>_xlfn.XLOOKUP(A43,'charts of accounts'!$A:$A,'charts of accounts'!$C:$C)</f>
        <v>current assets</v>
      </c>
      <c r="O43"/>
    </row>
    <row r="44" spans="1:20" ht="15.75" x14ac:dyDescent="0.25">
      <c r="A44" s="147">
        <v>14730</v>
      </c>
      <c r="B44" s="147" t="s">
        <v>15389</v>
      </c>
      <c r="C44" s="148">
        <v>518942.54</v>
      </c>
      <c r="D44" s="149"/>
      <c r="E44" s="145"/>
      <c r="F44" s="145"/>
      <c r="G44" s="145">
        <f t="shared" si="0"/>
        <v>518942.54</v>
      </c>
      <c r="H44" s="150" t="s">
        <v>15384</v>
      </c>
      <c r="I44" s="151" t="s">
        <v>15367</v>
      </c>
      <c r="J44" s="18" t="str">
        <f>_xlfn.XLOOKUP(A44,'charts of accounts'!$A:$A,'charts of accounts'!$C:$C)</f>
        <v>current assets</v>
      </c>
      <c r="O44"/>
    </row>
    <row r="45" spans="1:20" ht="15.75" x14ac:dyDescent="0.25">
      <c r="A45" s="147">
        <v>14760</v>
      </c>
      <c r="B45" s="147" t="s">
        <v>15390</v>
      </c>
      <c r="C45" s="148">
        <v>477066</v>
      </c>
      <c r="D45" s="149"/>
      <c r="E45" s="145"/>
      <c r="F45" s="145"/>
      <c r="G45" s="145">
        <f t="shared" si="0"/>
        <v>477066</v>
      </c>
      <c r="H45" s="150" t="s">
        <v>15384</v>
      </c>
      <c r="I45" s="151" t="s">
        <v>15367</v>
      </c>
      <c r="J45" s="18" t="str">
        <f>_xlfn.XLOOKUP(A45,'charts of accounts'!$A:$A,'charts of accounts'!$C:$C)</f>
        <v>current assets</v>
      </c>
      <c r="O45"/>
    </row>
    <row r="46" spans="1:20" ht="15.75" x14ac:dyDescent="0.25">
      <c r="A46" s="147">
        <v>14900</v>
      </c>
      <c r="B46" s="147" t="s">
        <v>15391</v>
      </c>
      <c r="C46" s="148">
        <v>309457</v>
      </c>
      <c r="D46" s="149"/>
      <c r="E46" s="145"/>
      <c r="F46" s="145"/>
      <c r="G46" s="145">
        <f t="shared" si="0"/>
        <v>309457</v>
      </c>
      <c r="H46" s="150" t="s">
        <v>15392</v>
      </c>
      <c r="I46" s="151" t="s">
        <v>15367</v>
      </c>
      <c r="J46" s="18" t="str">
        <f>_xlfn.XLOOKUP(A46,'charts of accounts'!$A:$A,'charts of accounts'!$C:$C)</f>
        <v>current assets</v>
      </c>
      <c r="O46"/>
    </row>
    <row r="47" spans="1:20" ht="15.75" x14ac:dyDescent="0.25">
      <c r="A47" s="147">
        <v>14910</v>
      </c>
      <c r="B47" s="147" t="s">
        <v>15393</v>
      </c>
      <c r="C47" s="149"/>
      <c r="D47" s="148">
        <v>309416.2</v>
      </c>
      <c r="E47" s="145"/>
      <c r="F47" s="145"/>
      <c r="G47" s="145">
        <f t="shared" si="0"/>
        <v>-309416.2</v>
      </c>
      <c r="H47" s="150" t="s">
        <v>15392</v>
      </c>
      <c r="I47" s="151" t="s">
        <v>15367</v>
      </c>
      <c r="J47" s="18" t="str">
        <f>_xlfn.XLOOKUP(A47,'charts of accounts'!$A:$A,'charts of accounts'!$C:$C)</f>
        <v>current assets</v>
      </c>
      <c r="O47"/>
    </row>
    <row r="48" spans="1:20" ht="15.75" hidden="1" x14ac:dyDescent="0.25">
      <c r="A48" s="147">
        <v>15110</v>
      </c>
      <c r="B48" s="147" t="s">
        <v>15394</v>
      </c>
      <c r="C48" s="149"/>
      <c r="D48" s="148">
        <v>1158516.96</v>
      </c>
      <c r="E48" s="145"/>
      <c r="F48" s="145"/>
      <c r="G48" s="145">
        <f t="shared" si="0"/>
        <v>-1158516.96</v>
      </c>
      <c r="H48" s="150" t="s">
        <v>15361</v>
      </c>
      <c r="I48" s="151" t="s">
        <v>15362</v>
      </c>
      <c r="J48" s="18" t="str">
        <f>_xlfn.XLOOKUP(A48,'charts of accounts'!$A:$A,'charts of accounts'!$C:$C)</f>
        <v>Current liabilities</v>
      </c>
      <c r="O48"/>
      <c r="P48" s="18"/>
      <c r="T48" s="18"/>
    </row>
    <row r="49" spans="1:20" ht="15.75" x14ac:dyDescent="0.25">
      <c r="A49" s="147">
        <v>15120</v>
      </c>
      <c r="B49" s="147" t="s">
        <v>15395</v>
      </c>
      <c r="C49" s="148">
        <v>431674.32</v>
      </c>
      <c r="D49" s="149"/>
      <c r="E49" s="145"/>
      <c r="F49" s="145"/>
      <c r="G49" s="145">
        <f t="shared" si="0"/>
        <v>431674.32</v>
      </c>
      <c r="H49" s="150" t="s">
        <v>15396</v>
      </c>
      <c r="I49" s="151" t="s">
        <v>15352</v>
      </c>
      <c r="J49" s="18" t="str">
        <f>_xlfn.XLOOKUP(A49,'charts of accounts'!$A:$A,'charts of accounts'!$C:$C)</f>
        <v>current assets</v>
      </c>
      <c r="O49"/>
    </row>
    <row r="50" spans="1:20" ht="15.75" x14ac:dyDescent="0.25">
      <c r="A50" s="147">
        <v>15230</v>
      </c>
      <c r="B50" s="147" t="s">
        <v>15397</v>
      </c>
      <c r="C50" s="148">
        <v>61568502.270000003</v>
      </c>
      <c r="D50" s="149"/>
      <c r="E50" s="145"/>
      <c r="F50" s="145"/>
      <c r="G50" s="145">
        <f t="shared" si="0"/>
        <v>61568502.270000003</v>
      </c>
      <c r="H50" s="150" t="s">
        <v>15396</v>
      </c>
      <c r="I50" s="151" t="s">
        <v>15352</v>
      </c>
      <c r="J50" s="18" t="str">
        <f>_xlfn.XLOOKUP(A50,'charts of accounts'!$A:$A,'charts of accounts'!$C:$C)</f>
        <v>current assets</v>
      </c>
      <c r="O50"/>
    </row>
    <row r="51" spans="1:20" ht="15.75" x14ac:dyDescent="0.25">
      <c r="A51" s="147">
        <v>16110</v>
      </c>
      <c r="B51" s="147" t="s">
        <v>15398</v>
      </c>
      <c r="C51" s="148">
        <v>744017.61</v>
      </c>
      <c r="D51" s="149"/>
      <c r="E51" s="145"/>
      <c r="F51" s="145"/>
      <c r="G51" s="145">
        <f t="shared" si="0"/>
        <v>744017.61</v>
      </c>
      <c r="H51" s="150" t="s">
        <v>15396</v>
      </c>
      <c r="I51" s="151" t="s">
        <v>15352</v>
      </c>
      <c r="J51" s="18" t="str">
        <f>_xlfn.XLOOKUP(A51,'charts of accounts'!$A:$A,'charts of accounts'!$C:$C)</f>
        <v>current assets</v>
      </c>
      <c r="O51"/>
    </row>
    <row r="52" spans="1:20" ht="15.75" hidden="1" x14ac:dyDescent="0.25">
      <c r="A52" s="147">
        <v>16310</v>
      </c>
      <c r="B52" s="147" t="s">
        <v>15399</v>
      </c>
      <c r="C52" s="148">
        <v>2148395</v>
      </c>
      <c r="D52" s="149"/>
      <c r="E52" s="145"/>
      <c r="F52" s="145"/>
      <c r="G52" s="145">
        <f t="shared" si="0"/>
        <v>2148395</v>
      </c>
      <c r="H52" s="150" t="s">
        <v>15396</v>
      </c>
      <c r="I52" s="151" t="s">
        <v>15400</v>
      </c>
      <c r="J52" s="18" t="str">
        <f>_xlfn.XLOOKUP(A52,'charts of accounts'!$A:$A,'charts of accounts'!$C:$C)</f>
        <v>Non current assets</v>
      </c>
      <c r="O52"/>
      <c r="P52" s="18"/>
      <c r="T52" s="18"/>
    </row>
    <row r="53" spans="1:20" hidden="1" x14ac:dyDescent="0.25">
      <c r="A53" s="147">
        <v>23100</v>
      </c>
      <c r="B53" s="147" t="s">
        <v>15401</v>
      </c>
      <c r="C53" s="148">
        <v>155852990.37</v>
      </c>
      <c r="D53" s="149"/>
      <c r="E53" s="145"/>
      <c r="F53" s="145"/>
      <c r="G53" s="145">
        <f t="shared" si="0"/>
        <v>155852990.37</v>
      </c>
      <c r="H53" s="153" t="s">
        <v>15402</v>
      </c>
      <c r="I53" s="151" t="s">
        <v>15400</v>
      </c>
      <c r="J53" s="18" t="str">
        <f>_xlfn.XLOOKUP(A53,'charts of accounts'!$A:$A,'charts of accounts'!$C:$C)</f>
        <v>Non current assets</v>
      </c>
      <c r="O53"/>
      <c r="P53" s="18"/>
      <c r="T53" s="18"/>
    </row>
    <row r="54" spans="1:20" hidden="1" x14ac:dyDescent="0.25">
      <c r="A54" s="147">
        <v>23101</v>
      </c>
      <c r="B54" s="147" t="s">
        <v>15403</v>
      </c>
      <c r="C54" s="148">
        <v>31051847.219999999</v>
      </c>
      <c r="D54" s="149"/>
      <c r="E54" s="145"/>
      <c r="F54" s="145"/>
      <c r="G54" s="145">
        <f t="shared" si="0"/>
        <v>31051847.219999999</v>
      </c>
      <c r="H54" s="153" t="s">
        <v>15402</v>
      </c>
      <c r="I54" s="151" t="s">
        <v>15400</v>
      </c>
      <c r="J54" s="18" t="str">
        <f>_xlfn.XLOOKUP(A54,'charts of accounts'!$A:$A,'charts of accounts'!$C:$C)</f>
        <v>Non current assets</v>
      </c>
      <c r="O54"/>
      <c r="P54" s="18"/>
      <c r="T54" s="18"/>
    </row>
    <row r="55" spans="1:20" hidden="1" x14ac:dyDescent="0.25">
      <c r="A55" s="147">
        <v>23150</v>
      </c>
      <c r="B55" s="147" t="s">
        <v>15404</v>
      </c>
      <c r="C55" s="148">
        <v>11571000000</v>
      </c>
      <c r="D55" s="149"/>
      <c r="E55" s="145"/>
      <c r="F55" s="145"/>
      <c r="G55" s="145">
        <f t="shared" si="0"/>
        <v>11571000000</v>
      </c>
      <c r="H55" s="153" t="s">
        <v>15405</v>
      </c>
      <c r="I55" s="151" t="s">
        <v>15400</v>
      </c>
      <c r="J55" s="18" t="str">
        <f>_xlfn.XLOOKUP(A55,'charts of accounts'!$A:$A,'charts of accounts'!$C:$C)</f>
        <v>Non current assets</v>
      </c>
      <c r="O55"/>
      <c r="P55" s="18"/>
      <c r="T55" s="18"/>
    </row>
    <row r="56" spans="1:20" hidden="1" x14ac:dyDescent="0.25">
      <c r="A56" s="147">
        <v>23151</v>
      </c>
      <c r="B56" s="147" t="s">
        <v>15406</v>
      </c>
      <c r="C56" s="149"/>
      <c r="D56" s="148">
        <v>53088000</v>
      </c>
      <c r="E56" s="145"/>
      <c r="F56" s="145"/>
      <c r="G56" s="145">
        <f t="shared" si="0"/>
        <v>-53088000</v>
      </c>
      <c r="H56" s="153" t="s">
        <v>15402</v>
      </c>
      <c r="I56" s="151" t="s">
        <v>15407</v>
      </c>
      <c r="J56" s="18" t="str">
        <f>_xlfn.XLOOKUP(A56,'charts of accounts'!$A:$A,'charts of accounts'!$C:$C)</f>
        <v>Non current assets</v>
      </c>
      <c r="O56"/>
      <c r="P56" s="18"/>
      <c r="T56" s="18"/>
    </row>
    <row r="57" spans="1:20" hidden="1" x14ac:dyDescent="0.25">
      <c r="A57" s="147">
        <v>23152</v>
      </c>
      <c r="B57" s="147" t="s">
        <v>15408</v>
      </c>
      <c r="C57" s="149"/>
      <c r="D57" s="148">
        <v>30336000</v>
      </c>
      <c r="E57" s="145"/>
      <c r="F57" s="145"/>
      <c r="G57" s="145">
        <f t="shared" si="0"/>
        <v>-30336000</v>
      </c>
      <c r="H57" s="153" t="s">
        <v>15409</v>
      </c>
      <c r="I57" s="151" t="s">
        <v>15407</v>
      </c>
      <c r="J57" s="18" t="str">
        <f>_xlfn.XLOOKUP(A57,'charts of accounts'!$A:$A,'charts of accounts'!$C:$C)</f>
        <v>Non current assets</v>
      </c>
      <c r="O57"/>
      <c r="P57" s="18"/>
      <c r="T57" s="18"/>
    </row>
    <row r="58" spans="1:20" hidden="1" x14ac:dyDescent="0.25">
      <c r="A58" s="147">
        <v>23153</v>
      </c>
      <c r="B58" s="147" t="s">
        <v>15410</v>
      </c>
      <c r="C58" s="148">
        <v>2777203.56</v>
      </c>
      <c r="D58" s="149"/>
      <c r="E58" s="145"/>
      <c r="F58" s="145"/>
      <c r="G58" s="145">
        <f t="shared" si="0"/>
        <v>2777203.56</v>
      </c>
      <c r="H58" s="153" t="s">
        <v>15409</v>
      </c>
      <c r="I58" s="151" t="s">
        <v>15400</v>
      </c>
      <c r="J58" s="18" t="str">
        <f>_xlfn.XLOOKUP(A58,'charts of accounts'!$A:$A,'charts of accounts'!$C:$C)</f>
        <v>Non current assets</v>
      </c>
      <c r="O58"/>
      <c r="P58" s="18"/>
      <c r="T58" s="18"/>
    </row>
    <row r="59" spans="1:20" hidden="1" x14ac:dyDescent="0.25">
      <c r="A59" s="147">
        <v>23200</v>
      </c>
      <c r="B59" s="147" t="s">
        <v>15411</v>
      </c>
      <c r="C59" s="148">
        <v>9955964.7799999993</v>
      </c>
      <c r="D59" s="149"/>
      <c r="E59" s="145"/>
      <c r="F59" s="145"/>
      <c r="G59" s="145">
        <f t="shared" si="0"/>
        <v>9955964.7799999993</v>
      </c>
      <c r="H59" s="153" t="s">
        <v>15412</v>
      </c>
      <c r="I59" s="151" t="s">
        <v>15400</v>
      </c>
      <c r="J59" s="18" t="str">
        <f>_xlfn.XLOOKUP(A59,'charts of accounts'!$A:$A,'charts of accounts'!$C:$C)</f>
        <v>Non current assets</v>
      </c>
      <c r="O59"/>
      <c r="P59" s="18"/>
      <c r="T59" s="18"/>
    </row>
    <row r="60" spans="1:20" hidden="1" x14ac:dyDescent="0.25">
      <c r="A60" s="147">
        <v>23201</v>
      </c>
      <c r="B60" s="147" t="s">
        <v>15413</v>
      </c>
      <c r="C60" s="148">
        <v>13494204.619999999</v>
      </c>
      <c r="D60" s="149"/>
      <c r="E60" s="145"/>
      <c r="F60" s="145"/>
      <c r="G60" s="145">
        <f t="shared" si="0"/>
        <v>13494204.619999999</v>
      </c>
      <c r="H60" s="153" t="s">
        <v>15412</v>
      </c>
      <c r="I60" s="151" t="s">
        <v>15400</v>
      </c>
      <c r="J60" s="18" t="str">
        <f>_xlfn.XLOOKUP(A60,'charts of accounts'!$A:$A,'charts of accounts'!$C:$C)</f>
        <v>Non current assets</v>
      </c>
      <c r="O60"/>
      <c r="P60" s="18"/>
      <c r="T60" s="18"/>
    </row>
    <row r="61" spans="1:20" hidden="1" x14ac:dyDescent="0.25">
      <c r="A61" s="147">
        <v>23400</v>
      </c>
      <c r="B61" s="147" t="s">
        <v>15414</v>
      </c>
      <c r="C61" s="148">
        <v>9169874.1500000004</v>
      </c>
      <c r="D61" s="149"/>
      <c r="E61" s="145"/>
      <c r="F61" s="145"/>
      <c r="G61" s="145">
        <f t="shared" si="0"/>
        <v>9169874.1500000004</v>
      </c>
      <c r="H61" s="153" t="s">
        <v>15415</v>
      </c>
      <c r="I61" s="151" t="s">
        <v>15400</v>
      </c>
      <c r="J61" s="18" t="str">
        <f>_xlfn.XLOOKUP(A61,'charts of accounts'!$A:$A,'charts of accounts'!$C:$C)</f>
        <v>Non current assets</v>
      </c>
      <c r="O61"/>
      <c r="P61" s="18"/>
      <c r="T61" s="18"/>
    </row>
    <row r="62" spans="1:20" hidden="1" x14ac:dyDescent="0.25">
      <c r="A62" s="147">
        <v>23451</v>
      </c>
      <c r="B62" s="147" t="s">
        <v>15416</v>
      </c>
      <c r="C62" s="149"/>
      <c r="D62" s="148">
        <v>4740000</v>
      </c>
      <c r="E62" s="145"/>
      <c r="F62" s="145"/>
      <c r="G62" s="145">
        <f t="shared" si="0"/>
        <v>-4740000</v>
      </c>
      <c r="H62" s="153" t="s">
        <v>15415</v>
      </c>
      <c r="I62" s="151" t="s">
        <v>15400</v>
      </c>
      <c r="J62" s="18" t="str">
        <f>_xlfn.XLOOKUP(A62,'charts of accounts'!$A:$A,'charts of accounts'!$C:$C)</f>
        <v>Non current assets</v>
      </c>
      <c r="O62"/>
      <c r="P62" s="18"/>
      <c r="T62" s="18"/>
    </row>
    <row r="63" spans="1:20" hidden="1" x14ac:dyDescent="0.25">
      <c r="A63" s="147">
        <v>24200</v>
      </c>
      <c r="B63" s="147" t="s">
        <v>15417</v>
      </c>
      <c r="C63" s="148">
        <v>1999999.5</v>
      </c>
      <c r="D63" s="149"/>
      <c r="E63" s="145"/>
      <c r="F63" s="145"/>
      <c r="G63" s="145">
        <f t="shared" si="0"/>
        <v>1999999.5</v>
      </c>
      <c r="H63" s="153" t="s">
        <v>15418</v>
      </c>
      <c r="I63" s="151" t="s">
        <v>15400</v>
      </c>
      <c r="J63" s="18" t="str">
        <f>_xlfn.XLOOKUP(A63,'charts of accounts'!$A:$A,'charts of accounts'!$C:$C)</f>
        <v>Non current assets</v>
      </c>
      <c r="O63"/>
      <c r="P63" s="18"/>
      <c r="T63" s="18"/>
    </row>
    <row r="64" spans="1:20" hidden="1" x14ac:dyDescent="0.25">
      <c r="A64" s="147">
        <v>24205</v>
      </c>
      <c r="B64" s="147" t="s">
        <v>15419</v>
      </c>
      <c r="C64" s="148">
        <v>5000000</v>
      </c>
      <c r="D64" s="149"/>
      <c r="E64" s="145"/>
      <c r="F64" s="145"/>
      <c r="G64" s="145">
        <f t="shared" si="0"/>
        <v>5000000</v>
      </c>
      <c r="H64" s="153" t="s">
        <v>15420</v>
      </c>
      <c r="I64" s="151" t="s">
        <v>15400</v>
      </c>
      <c r="J64" s="18" t="str">
        <f>_xlfn.XLOOKUP(A64,'charts of accounts'!$A:$A,'charts of accounts'!$C:$C)</f>
        <v>Non current assets</v>
      </c>
      <c r="O64"/>
      <c r="P64" s="18"/>
      <c r="T64" s="18"/>
    </row>
    <row r="65" spans="1:15" s="18" customFormat="1" hidden="1" x14ac:dyDescent="0.25">
      <c r="A65" s="147">
        <v>24251</v>
      </c>
      <c r="B65" s="147" t="s">
        <v>15421</v>
      </c>
      <c r="C65" s="149"/>
      <c r="D65" s="148">
        <v>948000</v>
      </c>
      <c r="E65" s="145"/>
      <c r="F65" s="145"/>
      <c r="G65" s="145">
        <f t="shared" si="0"/>
        <v>-948000</v>
      </c>
      <c r="H65" s="153" t="s">
        <v>15418</v>
      </c>
      <c r="I65" s="151" t="s">
        <v>15400</v>
      </c>
      <c r="J65" s="18" t="str">
        <f>_xlfn.XLOOKUP(A65,'charts of accounts'!$A:$A,'charts of accounts'!$C:$C)</f>
        <v>Non current assets</v>
      </c>
      <c r="O65"/>
    </row>
    <row r="66" spans="1:15" s="18" customFormat="1" hidden="1" x14ac:dyDescent="0.25">
      <c r="A66" s="147">
        <v>24300</v>
      </c>
      <c r="B66" s="147" t="s">
        <v>15422</v>
      </c>
      <c r="C66" s="148">
        <v>34000000.030000001</v>
      </c>
      <c r="D66" s="149"/>
      <c r="E66" s="145"/>
      <c r="F66" s="145"/>
      <c r="G66" s="145">
        <f t="shared" si="0"/>
        <v>34000000.030000001</v>
      </c>
      <c r="H66" s="153" t="s">
        <v>15420</v>
      </c>
      <c r="I66" s="151" t="s">
        <v>15400</v>
      </c>
      <c r="J66" s="18" t="str">
        <f>_xlfn.XLOOKUP(A66,'charts of accounts'!$A:$A,'charts of accounts'!$C:$C)</f>
        <v>Non current assets</v>
      </c>
      <c r="O66"/>
    </row>
    <row r="67" spans="1:15" s="18" customFormat="1" hidden="1" x14ac:dyDescent="0.25">
      <c r="A67" s="147">
        <v>24351</v>
      </c>
      <c r="B67" s="147" t="s">
        <v>15423</v>
      </c>
      <c r="C67" s="149"/>
      <c r="D67" s="148">
        <v>5688000</v>
      </c>
      <c r="E67" s="145"/>
      <c r="F67" s="145"/>
      <c r="G67" s="145">
        <f t="shared" ref="G67:G130" si="2">C67+E67-D67-F67</f>
        <v>-5688000</v>
      </c>
      <c r="H67" s="153" t="s">
        <v>15420</v>
      </c>
      <c r="I67" s="151" t="s">
        <v>15400</v>
      </c>
      <c r="J67" s="18" t="str">
        <f>_xlfn.XLOOKUP(A67,'charts of accounts'!$A:$A,'charts of accounts'!$C:$C)</f>
        <v>Non current assets</v>
      </c>
      <c r="O67"/>
    </row>
    <row r="68" spans="1:15" s="18" customFormat="1" hidden="1" x14ac:dyDescent="0.25">
      <c r="A68" s="147">
        <v>24400</v>
      </c>
      <c r="B68" s="147" t="s">
        <v>15424</v>
      </c>
      <c r="C68" s="148">
        <v>19732011.510000002</v>
      </c>
      <c r="D68" s="149"/>
      <c r="E68" s="145"/>
      <c r="F68" s="145"/>
      <c r="G68" s="145">
        <f t="shared" si="2"/>
        <v>19732011.510000002</v>
      </c>
      <c r="H68" s="153" t="s">
        <v>15400</v>
      </c>
      <c r="I68" s="151" t="s">
        <v>15400</v>
      </c>
      <c r="J68" s="18" t="str">
        <f>_xlfn.XLOOKUP(A68,'charts of accounts'!$A:$A,'charts of accounts'!$C:$C)</f>
        <v>Non current assets</v>
      </c>
      <c r="O68"/>
    </row>
    <row r="69" spans="1:15" s="18" customFormat="1" hidden="1" x14ac:dyDescent="0.25">
      <c r="A69" s="147">
        <v>24451</v>
      </c>
      <c r="B69" s="147" t="s">
        <v>15425</v>
      </c>
      <c r="C69" s="149"/>
      <c r="D69" s="148">
        <v>18680826.77</v>
      </c>
      <c r="E69" s="145"/>
      <c r="F69" s="145"/>
      <c r="G69" s="145">
        <f t="shared" si="2"/>
        <v>-18680826.77</v>
      </c>
      <c r="H69" s="153" t="s">
        <v>15400</v>
      </c>
      <c r="I69" s="151" t="s">
        <v>15400</v>
      </c>
      <c r="J69" s="18" t="str">
        <f>_xlfn.XLOOKUP(A69,'charts of accounts'!$A:$A,'charts of accounts'!$C:$C)</f>
        <v>Non current assets</v>
      </c>
      <c r="O69"/>
    </row>
    <row r="70" spans="1:15" s="18" customFormat="1" hidden="1" x14ac:dyDescent="0.25">
      <c r="A70" s="147">
        <v>25100</v>
      </c>
      <c r="B70" s="147" t="s">
        <v>15426</v>
      </c>
      <c r="C70" s="148">
        <v>64193992.93</v>
      </c>
      <c r="D70" s="149"/>
      <c r="E70" s="145"/>
      <c r="F70" s="145"/>
      <c r="G70" s="145">
        <f t="shared" si="2"/>
        <v>64193992.93</v>
      </c>
      <c r="H70" s="153" t="s">
        <v>15402</v>
      </c>
      <c r="I70" s="151" t="s">
        <v>15400</v>
      </c>
      <c r="J70" s="18" t="str">
        <f>_xlfn.XLOOKUP(A70,'charts of accounts'!$A:$A,'charts of accounts'!$C:$C)</f>
        <v>Non current assets</v>
      </c>
      <c r="O70"/>
    </row>
    <row r="71" spans="1:15" s="18" customFormat="1" hidden="1" x14ac:dyDescent="0.25">
      <c r="A71" s="147">
        <v>26200</v>
      </c>
      <c r="B71" s="147" t="s">
        <v>15427</v>
      </c>
      <c r="C71" s="148">
        <v>210000</v>
      </c>
      <c r="D71" s="149"/>
      <c r="E71" s="145"/>
      <c r="F71" s="145"/>
      <c r="G71" s="145">
        <f t="shared" si="2"/>
        <v>210000</v>
      </c>
      <c r="H71" s="153" t="s">
        <v>15428</v>
      </c>
      <c r="I71" s="151" t="s">
        <v>15429</v>
      </c>
      <c r="J71" s="18" t="str">
        <f>_xlfn.XLOOKUP(A71,'charts of accounts'!$A:$A,'charts of accounts'!$C:$C)</f>
        <v>Cost of sales</v>
      </c>
      <c r="O71"/>
    </row>
    <row r="72" spans="1:15" s="18" customFormat="1" ht="15.75" hidden="1" x14ac:dyDescent="0.25">
      <c r="A72" s="147">
        <v>31100</v>
      </c>
      <c r="B72" s="147" t="s">
        <v>15430</v>
      </c>
      <c r="C72" s="149"/>
      <c r="D72" s="148">
        <v>139910830</v>
      </c>
      <c r="E72" s="145"/>
      <c r="F72" s="145"/>
      <c r="G72" s="145">
        <f t="shared" si="2"/>
        <v>-139910830</v>
      </c>
      <c r="H72" s="150" t="s">
        <v>15431</v>
      </c>
      <c r="I72" s="151" t="s">
        <v>15362</v>
      </c>
      <c r="J72" s="18" t="str">
        <f>_xlfn.XLOOKUP(A72,'charts of accounts'!$A:$A,'charts of accounts'!$C:$C)</f>
        <v>Current liabilities</v>
      </c>
      <c r="O72"/>
    </row>
    <row r="73" spans="1:15" s="18" customFormat="1" ht="15.75" hidden="1" x14ac:dyDescent="0.25">
      <c r="A73" s="147">
        <v>31200</v>
      </c>
      <c r="B73" s="147" t="s">
        <v>15432</v>
      </c>
      <c r="C73" s="149"/>
      <c r="D73" s="148">
        <v>2812017.04</v>
      </c>
      <c r="E73" s="145"/>
      <c r="F73" s="145"/>
      <c r="G73" s="145">
        <f t="shared" si="2"/>
        <v>-2812017.04</v>
      </c>
      <c r="H73" s="150" t="s">
        <v>15433</v>
      </c>
      <c r="I73" s="151" t="s">
        <v>15362</v>
      </c>
      <c r="J73" s="18" t="str">
        <f>_xlfn.XLOOKUP(A73,'charts of accounts'!$A:$A,'charts of accounts'!$C:$C)</f>
        <v>Current liabilities</v>
      </c>
      <c r="O73"/>
    </row>
    <row r="74" spans="1:15" s="18" customFormat="1" ht="15.75" hidden="1" x14ac:dyDescent="0.25">
      <c r="A74" s="147">
        <v>31201</v>
      </c>
      <c r="B74" s="147" t="s">
        <v>15434</v>
      </c>
      <c r="C74" s="149"/>
      <c r="D74" s="148">
        <v>2285030</v>
      </c>
      <c r="E74" s="145"/>
      <c r="F74" s="145"/>
      <c r="G74" s="145">
        <f t="shared" si="2"/>
        <v>-2285030</v>
      </c>
      <c r="H74" s="150" t="s">
        <v>15433</v>
      </c>
      <c r="I74" s="151" t="s">
        <v>15362</v>
      </c>
      <c r="J74" s="18" t="str">
        <f>_xlfn.XLOOKUP(A74,'charts of accounts'!$A:$A,'charts of accounts'!$C:$C)</f>
        <v>Current liabilities</v>
      </c>
      <c r="O74"/>
    </row>
    <row r="75" spans="1:15" s="18" customFormat="1" ht="15.75" hidden="1" x14ac:dyDescent="0.25">
      <c r="A75" s="147">
        <v>32100</v>
      </c>
      <c r="B75" s="147" t="s">
        <v>15435</v>
      </c>
      <c r="C75" s="149"/>
      <c r="D75" s="148">
        <v>2356495.9900000002</v>
      </c>
      <c r="E75" s="145"/>
      <c r="F75" s="145"/>
      <c r="G75" s="145">
        <f t="shared" si="2"/>
        <v>-2356495.9900000002</v>
      </c>
      <c r="H75" s="150" t="s">
        <v>15433</v>
      </c>
      <c r="I75" s="151" t="s">
        <v>15362</v>
      </c>
      <c r="J75" s="18" t="str">
        <f>_xlfn.XLOOKUP(A75,'charts of accounts'!$A:$A,'charts of accounts'!$C:$C)</f>
        <v>Current liabilities</v>
      </c>
      <c r="O75"/>
    </row>
    <row r="76" spans="1:15" s="18" customFormat="1" ht="15.75" hidden="1" x14ac:dyDescent="0.25">
      <c r="A76" s="147">
        <v>32101</v>
      </c>
      <c r="B76" s="147" t="s">
        <v>15436</v>
      </c>
      <c r="C76" s="149"/>
      <c r="D76" s="148">
        <v>1865224.07</v>
      </c>
      <c r="E76" s="145"/>
      <c r="F76" s="145"/>
      <c r="G76" s="145">
        <f t="shared" si="2"/>
        <v>-1865224.07</v>
      </c>
      <c r="H76" s="150" t="s">
        <v>15433</v>
      </c>
      <c r="I76" s="151" t="s">
        <v>15362</v>
      </c>
      <c r="J76" s="18" t="str">
        <f>_xlfn.XLOOKUP(A76,'charts of accounts'!$A:$A,'charts of accounts'!$C:$C)</f>
        <v>Current liabilities</v>
      </c>
      <c r="O76"/>
    </row>
    <row r="77" spans="1:15" s="18" customFormat="1" ht="15.75" hidden="1" x14ac:dyDescent="0.25">
      <c r="A77" s="147">
        <v>32104</v>
      </c>
      <c r="B77" s="147" t="s">
        <v>15437</v>
      </c>
      <c r="C77" s="149"/>
      <c r="D77" s="148">
        <v>3875068.5</v>
      </c>
      <c r="E77" s="145"/>
      <c r="F77" s="145"/>
      <c r="G77" s="145">
        <f t="shared" si="2"/>
        <v>-3875068.5</v>
      </c>
      <c r="H77" s="150" t="s">
        <v>15433</v>
      </c>
      <c r="I77" s="151" t="s">
        <v>15362</v>
      </c>
      <c r="J77" s="18" t="str">
        <f>_xlfn.XLOOKUP(A77,'charts of accounts'!$A:$A,'charts of accounts'!$C:$C)</f>
        <v>Current liabilities</v>
      </c>
      <c r="O77"/>
    </row>
    <row r="78" spans="1:15" s="18" customFormat="1" ht="15.75" hidden="1" x14ac:dyDescent="0.25">
      <c r="A78" s="147">
        <v>32200</v>
      </c>
      <c r="B78" s="147" t="s">
        <v>15438</v>
      </c>
      <c r="C78" s="149"/>
      <c r="D78" s="148">
        <v>432931.01</v>
      </c>
      <c r="E78" s="145"/>
      <c r="F78" s="145"/>
      <c r="G78" s="145">
        <f t="shared" si="2"/>
        <v>-432931.01</v>
      </c>
      <c r="H78" s="150" t="s">
        <v>15433</v>
      </c>
      <c r="I78" s="151" t="s">
        <v>15362</v>
      </c>
      <c r="J78" s="18" t="str">
        <f>_xlfn.XLOOKUP(A78,'charts of accounts'!$A:$A,'charts of accounts'!$C:$C)</f>
        <v>Current liabilities</v>
      </c>
      <c r="O78"/>
    </row>
    <row r="79" spans="1:15" s="18" customFormat="1" ht="15.75" hidden="1" x14ac:dyDescent="0.25">
      <c r="A79" s="147">
        <v>32300</v>
      </c>
      <c r="B79" s="147" t="s">
        <v>15439</v>
      </c>
      <c r="C79" s="148">
        <v>277450.50000000006</v>
      </c>
      <c r="D79" s="149"/>
      <c r="E79" s="145"/>
      <c r="F79" s="145"/>
      <c r="G79" s="145">
        <f t="shared" si="2"/>
        <v>277450.50000000006</v>
      </c>
      <c r="H79" s="150" t="s">
        <v>15361</v>
      </c>
      <c r="I79" s="151" t="s">
        <v>15362</v>
      </c>
      <c r="J79" s="18" t="str">
        <f>_xlfn.XLOOKUP(A79,'charts of accounts'!$A:$A,'charts of accounts'!$C:$C)</f>
        <v>Current liabilities</v>
      </c>
      <c r="O79"/>
    </row>
    <row r="80" spans="1:15" s="18" customFormat="1" ht="15.75" hidden="1" x14ac:dyDescent="0.25">
      <c r="A80" s="147">
        <v>32400</v>
      </c>
      <c r="B80" s="147" t="s">
        <v>15440</v>
      </c>
      <c r="C80" s="149"/>
      <c r="D80" s="148">
        <v>621000</v>
      </c>
      <c r="E80" s="145"/>
      <c r="F80" s="145"/>
      <c r="G80" s="145">
        <f t="shared" si="2"/>
        <v>-621000</v>
      </c>
      <c r="H80" s="150" t="s">
        <v>15361</v>
      </c>
      <c r="I80" s="151" t="s">
        <v>15362</v>
      </c>
      <c r="J80" s="18" t="str">
        <f>_xlfn.XLOOKUP(A80,'charts of accounts'!$A:$A,'charts of accounts'!$C:$C)</f>
        <v>Current liabilities</v>
      </c>
      <c r="O80"/>
    </row>
    <row r="81" spans="1:20" ht="15.75" hidden="1" x14ac:dyDescent="0.25">
      <c r="A81" s="147">
        <v>32450</v>
      </c>
      <c r="B81" s="147" t="s">
        <v>15441</v>
      </c>
      <c r="C81" s="149"/>
      <c r="D81" s="148">
        <v>195000</v>
      </c>
      <c r="E81" s="145"/>
      <c r="F81" s="145"/>
      <c r="G81" s="145">
        <f t="shared" si="2"/>
        <v>-195000</v>
      </c>
      <c r="H81" s="150" t="s">
        <v>15361</v>
      </c>
      <c r="I81" s="151" t="s">
        <v>15362</v>
      </c>
      <c r="J81" s="18" t="str">
        <f>_xlfn.XLOOKUP(A81,'charts of accounts'!$A:$A,'charts of accounts'!$C:$C)</f>
        <v>Current liabilities</v>
      </c>
      <c r="O81"/>
      <c r="P81" s="18"/>
      <c r="T81" s="18"/>
    </row>
    <row r="82" spans="1:20" ht="15.75" hidden="1" x14ac:dyDescent="0.25">
      <c r="A82" s="147">
        <v>32500</v>
      </c>
      <c r="B82" s="147" t="s">
        <v>15442</v>
      </c>
      <c r="C82" s="148">
        <v>1158517</v>
      </c>
      <c r="D82" s="149"/>
      <c r="E82" s="145"/>
      <c r="F82" s="145"/>
      <c r="G82" s="145">
        <f t="shared" si="2"/>
        <v>1158517</v>
      </c>
      <c r="H82" s="150" t="s">
        <v>15361</v>
      </c>
      <c r="I82" s="151" t="s">
        <v>15362</v>
      </c>
      <c r="J82" s="18" t="str">
        <f>_xlfn.XLOOKUP(A82,'charts of accounts'!$A:$A,'charts of accounts'!$C:$C)</f>
        <v>Current liabilities</v>
      </c>
      <c r="O82"/>
      <c r="P82" s="18"/>
      <c r="T82" s="18"/>
    </row>
    <row r="83" spans="1:20" ht="15.75" hidden="1" x14ac:dyDescent="0.25">
      <c r="A83" s="147">
        <v>32700</v>
      </c>
      <c r="B83" s="147" t="s">
        <v>15443</v>
      </c>
      <c r="C83" s="148">
        <v>39971.269999999997</v>
      </c>
      <c r="D83" s="149"/>
      <c r="E83" s="145"/>
      <c r="F83" s="145"/>
      <c r="G83" s="145">
        <f t="shared" si="2"/>
        <v>39971.269999999997</v>
      </c>
      <c r="H83" s="150" t="s">
        <v>15361</v>
      </c>
      <c r="I83" s="151" t="s">
        <v>15362</v>
      </c>
      <c r="J83" s="18" t="str">
        <f>_xlfn.XLOOKUP(A83,'charts of accounts'!$A:$A,'charts of accounts'!$C:$C)</f>
        <v>Current liabilities</v>
      </c>
      <c r="O83"/>
      <c r="P83" s="18"/>
      <c r="T83" s="18"/>
    </row>
    <row r="84" spans="1:20" ht="15.75" hidden="1" x14ac:dyDescent="0.25">
      <c r="A84" s="147">
        <v>32701</v>
      </c>
      <c r="B84" s="147" t="s">
        <v>15444</v>
      </c>
      <c r="C84" s="149"/>
      <c r="D84" s="148">
        <v>681261.34</v>
      </c>
      <c r="E84" s="145"/>
      <c r="F84" s="145"/>
      <c r="G84" s="145">
        <f t="shared" si="2"/>
        <v>-681261.34</v>
      </c>
      <c r="H84" s="150" t="s">
        <v>15433</v>
      </c>
      <c r="I84" s="151" t="s">
        <v>15362</v>
      </c>
      <c r="J84" s="18" t="str">
        <f>_xlfn.XLOOKUP(A84,'charts of accounts'!$A:$A,'charts of accounts'!$C:$C)</f>
        <v>Current liabilities</v>
      </c>
      <c r="O84"/>
      <c r="P84" s="18"/>
      <c r="T84" s="18"/>
    </row>
    <row r="85" spans="1:20" ht="15.75" x14ac:dyDescent="0.25">
      <c r="A85" s="147">
        <v>32800</v>
      </c>
      <c r="B85" s="147" t="s">
        <v>15445</v>
      </c>
      <c r="C85" s="148">
        <v>3448392.02</v>
      </c>
      <c r="D85" s="149"/>
      <c r="E85" s="145"/>
      <c r="F85" s="145"/>
      <c r="G85" s="145">
        <f t="shared" si="2"/>
        <v>3448392.02</v>
      </c>
      <c r="H85" s="150" t="s">
        <v>15446</v>
      </c>
      <c r="I85" s="151" t="s">
        <v>15352</v>
      </c>
      <c r="J85" s="18" t="str">
        <f>_xlfn.XLOOKUP(A85,'charts of accounts'!$A:$A,'charts of accounts'!$C:$C)</f>
        <v>current assets</v>
      </c>
      <c r="O85"/>
    </row>
    <row r="86" spans="1:20" ht="15.75" hidden="1" x14ac:dyDescent="0.25">
      <c r="A86" s="147">
        <v>32801</v>
      </c>
      <c r="B86" s="147" t="s">
        <v>15447</v>
      </c>
      <c r="C86" s="149"/>
      <c r="D86" s="148">
        <v>887542.28</v>
      </c>
      <c r="E86" s="145"/>
      <c r="F86" s="145"/>
      <c r="G86" s="145">
        <f t="shared" si="2"/>
        <v>-887542.28</v>
      </c>
      <c r="H86" s="150" t="s">
        <v>15361</v>
      </c>
      <c r="I86" s="151" t="s">
        <v>15362</v>
      </c>
      <c r="J86" s="18" t="str">
        <f>_xlfn.XLOOKUP(A86,'charts of accounts'!$A:$A,'charts of accounts'!$C:$C)</f>
        <v>Current liabilities</v>
      </c>
      <c r="O86"/>
      <c r="P86" s="18"/>
      <c r="T86" s="18"/>
    </row>
    <row r="87" spans="1:20" ht="15.75" x14ac:dyDescent="0.25">
      <c r="A87" s="147">
        <v>32802</v>
      </c>
      <c r="B87" s="147" t="s">
        <v>15448</v>
      </c>
      <c r="C87" s="148">
        <v>180000</v>
      </c>
      <c r="D87" s="149"/>
      <c r="E87" s="145"/>
      <c r="F87" s="145"/>
      <c r="G87" s="145">
        <f t="shared" si="2"/>
        <v>180000</v>
      </c>
      <c r="H87" s="150" t="s">
        <v>15446</v>
      </c>
      <c r="I87" s="151" t="s">
        <v>15352</v>
      </c>
      <c r="J87" s="18" t="str">
        <f>_xlfn.XLOOKUP(A87,'charts of accounts'!$A:$A,'charts of accounts'!$C:$C)</f>
        <v>current assets</v>
      </c>
      <c r="O87"/>
    </row>
    <row r="88" spans="1:20" ht="15.75" hidden="1" x14ac:dyDescent="0.25">
      <c r="A88" s="147">
        <v>32803</v>
      </c>
      <c r="B88" s="147" t="s">
        <v>15449</v>
      </c>
      <c r="C88" s="149"/>
      <c r="D88" s="148">
        <v>1049301.21</v>
      </c>
      <c r="E88" s="145"/>
      <c r="F88" s="145"/>
      <c r="G88" s="145">
        <f t="shared" si="2"/>
        <v>-1049301.21</v>
      </c>
      <c r="H88" s="150" t="s">
        <v>15361</v>
      </c>
      <c r="I88" s="151" t="s">
        <v>15362</v>
      </c>
      <c r="J88" s="18" t="str">
        <f>_xlfn.XLOOKUP(A88,'charts of accounts'!$A:$A,'charts of accounts'!$C:$C)</f>
        <v>Current liabilities</v>
      </c>
      <c r="O88"/>
      <c r="P88" s="18"/>
      <c r="T88" s="18"/>
    </row>
    <row r="89" spans="1:20" ht="15.75" hidden="1" x14ac:dyDescent="0.25">
      <c r="A89" s="147">
        <v>32900</v>
      </c>
      <c r="B89" s="147" t="s">
        <v>15450</v>
      </c>
      <c r="C89" s="149"/>
      <c r="D89" s="148">
        <v>1523374.14</v>
      </c>
      <c r="E89" s="145"/>
      <c r="F89" s="145"/>
      <c r="G89" s="145">
        <f t="shared" si="2"/>
        <v>-1523374.14</v>
      </c>
      <c r="H89" s="150" t="s">
        <v>15361</v>
      </c>
      <c r="I89" s="151" t="s">
        <v>15362</v>
      </c>
      <c r="J89" s="18" t="str">
        <f>_xlfn.XLOOKUP(A89,'charts of accounts'!$A:$A,'charts of accounts'!$C:$C)</f>
        <v>Current liabilities</v>
      </c>
      <c r="O89"/>
      <c r="P89" s="18"/>
      <c r="T89" s="18"/>
    </row>
    <row r="90" spans="1:20" ht="15.75" hidden="1" x14ac:dyDescent="0.25">
      <c r="A90" s="147">
        <v>33100</v>
      </c>
      <c r="B90" s="147" t="s">
        <v>15451</v>
      </c>
      <c r="C90" s="149"/>
      <c r="D90" s="148">
        <v>10130.73</v>
      </c>
      <c r="E90" s="145"/>
      <c r="F90" s="145"/>
      <c r="G90" s="145">
        <f t="shared" si="2"/>
        <v>-10130.73</v>
      </c>
      <c r="H90" s="150" t="s">
        <v>15361</v>
      </c>
      <c r="I90" s="151" t="s">
        <v>15362</v>
      </c>
      <c r="J90" s="18" t="str">
        <f>_xlfn.XLOOKUP(A90,'charts of accounts'!$A:$A,'charts of accounts'!$C:$C)</f>
        <v>Current liabilities</v>
      </c>
      <c r="O90"/>
      <c r="P90" s="18"/>
      <c r="T90" s="18"/>
    </row>
    <row r="91" spans="1:20" ht="15.75" hidden="1" x14ac:dyDescent="0.25">
      <c r="A91" s="147">
        <v>33200</v>
      </c>
      <c r="B91" s="147" t="s">
        <v>15452</v>
      </c>
      <c r="C91" s="149"/>
      <c r="D91" s="148">
        <v>66568839.579999998</v>
      </c>
      <c r="E91" s="145"/>
      <c r="F91" s="145"/>
      <c r="G91" s="145">
        <f t="shared" si="2"/>
        <v>-66568839.579999998</v>
      </c>
      <c r="H91" s="150" t="s">
        <v>15433</v>
      </c>
      <c r="I91" s="151" t="s">
        <v>15362</v>
      </c>
      <c r="J91" s="18" t="str">
        <f>_xlfn.XLOOKUP(A91,'charts of accounts'!$A:$A,'charts of accounts'!$C:$C)</f>
        <v>Current liabilities</v>
      </c>
      <c r="O91"/>
      <c r="P91" s="18"/>
      <c r="T91" s="18"/>
    </row>
    <row r="92" spans="1:20" ht="15.75" x14ac:dyDescent="0.25">
      <c r="A92" s="147">
        <v>33300</v>
      </c>
      <c r="B92" s="147" t="s">
        <v>15453</v>
      </c>
      <c r="C92" s="148">
        <v>183904.26</v>
      </c>
      <c r="D92" s="149"/>
      <c r="E92" s="145"/>
      <c r="F92" s="145"/>
      <c r="G92" s="145">
        <f t="shared" si="2"/>
        <v>183904.26</v>
      </c>
      <c r="H92" s="150" t="s">
        <v>15446</v>
      </c>
      <c r="I92" s="151" t="s">
        <v>15352</v>
      </c>
      <c r="J92" s="18" t="str">
        <f>_xlfn.XLOOKUP(A92,'charts of accounts'!$A:$A,'charts of accounts'!$C:$C)</f>
        <v>current assets</v>
      </c>
      <c r="O92"/>
    </row>
    <row r="93" spans="1:20" ht="15.75" x14ac:dyDescent="0.25">
      <c r="A93" s="147">
        <v>33400</v>
      </c>
      <c r="B93" s="147" t="s">
        <v>15454</v>
      </c>
      <c r="C93" s="148">
        <v>778534.8</v>
      </c>
      <c r="D93" s="149"/>
      <c r="E93" s="145"/>
      <c r="F93" s="145"/>
      <c r="G93" s="145">
        <f t="shared" si="2"/>
        <v>778534.8</v>
      </c>
      <c r="H93" s="150" t="s">
        <v>15446</v>
      </c>
      <c r="I93" s="151" t="s">
        <v>15352</v>
      </c>
      <c r="J93" s="18" t="str">
        <f>_xlfn.XLOOKUP(A93,'charts of accounts'!$A:$A,'charts of accounts'!$C:$C)</f>
        <v>current assets</v>
      </c>
      <c r="O93"/>
    </row>
    <row r="94" spans="1:20" ht="15.75" hidden="1" x14ac:dyDescent="0.25">
      <c r="A94" s="147">
        <v>33500</v>
      </c>
      <c r="B94" s="147" t="s">
        <v>15455</v>
      </c>
      <c r="C94" s="149"/>
      <c r="D94" s="148">
        <v>738000.5</v>
      </c>
      <c r="E94" s="145"/>
      <c r="F94" s="145"/>
      <c r="G94" s="145">
        <f t="shared" si="2"/>
        <v>-738000.5</v>
      </c>
      <c r="H94" s="150" t="s">
        <v>15361</v>
      </c>
      <c r="I94" s="151" t="s">
        <v>15362</v>
      </c>
      <c r="J94" s="18" t="str">
        <f>_xlfn.XLOOKUP(A94,'charts of accounts'!$A:$A,'charts of accounts'!$C:$C)</f>
        <v>Current liabilities</v>
      </c>
      <c r="O94"/>
      <c r="P94" s="18"/>
      <c r="T94" s="18"/>
    </row>
    <row r="95" spans="1:20" ht="15.75" x14ac:dyDescent="0.25">
      <c r="A95" s="147">
        <v>33501</v>
      </c>
      <c r="B95" s="147" t="s">
        <v>15456</v>
      </c>
      <c r="C95" s="148">
        <v>461025.8</v>
      </c>
      <c r="D95" s="149"/>
      <c r="E95" s="145"/>
      <c r="F95" s="145"/>
      <c r="G95" s="145">
        <f t="shared" si="2"/>
        <v>461025.8</v>
      </c>
      <c r="H95" s="150" t="s">
        <v>15446</v>
      </c>
      <c r="I95" s="151" t="s">
        <v>15352</v>
      </c>
      <c r="J95" s="18" t="str">
        <f>_xlfn.XLOOKUP(A95,'charts of accounts'!$A:$A,'charts of accounts'!$C:$C)</f>
        <v>current assets</v>
      </c>
      <c r="O95"/>
    </row>
    <row r="96" spans="1:20" ht="15.75" hidden="1" x14ac:dyDescent="0.25">
      <c r="A96" s="147">
        <v>33600</v>
      </c>
      <c r="B96" s="147" t="s">
        <v>15457</v>
      </c>
      <c r="C96" s="149"/>
      <c r="D96" s="148">
        <v>2446700</v>
      </c>
      <c r="E96" s="145"/>
      <c r="F96" s="145"/>
      <c r="G96" s="145">
        <f t="shared" si="2"/>
        <v>-2446700</v>
      </c>
      <c r="H96" s="150" t="s">
        <v>15433</v>
      </c>
      <c r="I96" s="151" t="s">
        <v>15362</v>
      </c>
      <c r="J96" s="18" t="str">
        <f>_xlfn.XLOOKUP(A96,'charts of accounts'!$A:$A,'charts of accounts'!$C:$C)</f>
        <v>Current liabilities</v>
      </c>
      <c r="O96"/>
      <c r="P96" s="18"/>
      <c r="T96" s="18"/>
    </row>
    <row r="97" spans="1:20" ht="15.75" x14ac:dyDescent="0.25">
      <c r="A97" s="147">
        <v>33601</v>
      </c>
      <c r="B97" s="147" t="s">
        <v>15458</v>
      </c>
      <c r="C97" s="148">
        <v>352208.49</v>
      </c>
      <c r="D97" s="149"/>
      <c r="E97" s="145"/>
      <c r="F97" s="145"/>
      <c r="G97" s="145">
        <f t="shared" si="2"/>
        <v>352208.49</v>
      </c>
      <c r="H97" s="150" t="s">
        <v>15446</v>
      </c>
      <c r="I97" s="151" t="s">
        <v>15352</v>
      </c>
      <c r="J97" s="18" t="str">
        <f>_xlfn.XLOOKUP(A97,'charts of accounts'!$A:$A,'charts of accounts'!$C:$C)</f>
        <v>current assets</v>
      </c>
      <c r="O97"/>
    </row>
    <row r="98" spans="1:20" ht="15.75" hidden="1" x14ac:dyDescent="0.25">
      <c r="A98" s="147">
        <v>33603</v>
      </c>
      <c r="B98" s="147" t="s">
        <v>15459</v>
      </c>
      <c r="C98" s="149"/>
      <c r="D98" s="148">
        <v>11671381.42</v>
      </c>
      <c r="E98" s="145"/>
      <c r="F98" s="145"/>
      <c r="G98" s="145">
        <f t="shared" si="2"/>
        <v>-11671381.42</v>
      </c>
      <c r="H98" s="150" t="s">
        <v>15433</v>
      </c>
      <c r="I98" s="151" t="s">
        <v>15362</v>
      </c>
      <c r="J98" s="18" t="str">
        <f>_xlfn.XLOOKUP(A98,'charts of accounts'!$A:$A,'charts of accounts'!$C:$C)</f>
        <v>Current liabilities</v>
      </c>
      <c r="O98"/>
      <c r="P98" s="18"/>
      <c r="T98" s="18"/>
    </row>
    <row r="99" spans="1:20" ht="15.75" hidden="1" x14ac:dyDescent="0.25">
      <c r="A99" s="147">
        <v>33611</v>
      </c>
      <c r="B99" s="147" t="s">
        <v>15460</v>
      </c>
      <c r="C99" s="149"/>
      <c r="D99" s="148">
        <v>2489.75</v>
      </c>
      <c r="E99" s="145"/>
      <c r="F99" s="145"/>
      <c r="G99" s="145">
        <f t="shared" si="2"/>
        <v>-2489.75</v>
      </c>
      <c r="H99" s="150" t="s">
        <v>15433</v>
      </c>
      <c r="I99" s="151" t="s">
        <v>15362</v>
      </c>
      <c r="J99" s="18" t="str">
        <f>_xlfn.XLOOKUP(A99,'charts of accounts'!$A:$A,'charts of accounts'!$C:$C)</f>
        <v>Current liabilities</v>
      </c>
      <c r="O99"/>
      <c r="P99" s="18"/>
      <c r="T99" s="18"/>
    </row>
    <row r="100" spans="1:20" ht="15.75" x14ac:dyDescent="0.25">
      <c r="A100" s="147">
        <v>33613</v>
      </c>
      <c r="B100" s="147" t="s">
        <v>15461</v>
      </c>
      <c r="C100" s="148">
        <v>35854.6</v>
      </c>
      <c r="D100" s="149"/>
      <c r="E100" s="145"/>
      <c r="F100" s="145"/>
      <c r="G100" s="145">
        <f t="shared" si="2"/>
        <v>35854.6</v>
      </c>
      <c r="H100" s="150" t="s">
        <v>15446</v>
      </c>
      <c r="I100" s="151" t="s">
        <v>15352</v>
      </c>
      <c r="J100" s="18" t="str">
        <f>_xlfn.XLOOKUP(A100,'charts of accounts'!$A:$A,'charts of accounts'!$C:$C)</f>
        <v>current assets</v>
      </c>
      <c r="O100"/>
    </row>
    <row r="101" spans="1:20" ht="15.75" x14ac:dyDescent="0.25">
      <c r="A101" s="147">
        <v>33614</v>
      </c>
      <c r="B101" s="147" t="s">
        <v>15462</v>
      </c>
      <c r="C101" s="148">
        <v>1462672.49</v>
      </c>
      <c r="D101" s="149"/>
      <c r="E101" s="145"/>
      <c r="F101" s="145"/>
      <c r="G101" s="145">
        <f t="shared" si="2"/>
        <v>1462672.49</v>
      </c>
      <c r="H101" s="150" t="s">
        <v>15446</v>
      </c>
      <c r="I101" s="151" t="s">
        <v>15352</v>
      </c>
      <c r="J101" s="18" t="str">
        <f>_xlfn.XLOOKUP(A101,'charts of accounts'!$A:$A,'charts of accounts'!$C:$C)</f>
        <v>current assets</v>
      </c>
      <c r="O101"/>
    </row>
    <row r="102" spans="1:20" ht="15.75" x14ac:dyDescent="0.25">
      <c r="A102" s="147">
        <v>33617</v>
      </c>
      <c r="B102" s="147" t="s">
        <v>15463</v>
      </c>
      <c r="C102" s="148">
        <v>2598</v>
      </c>
      <c r="D102" s="149"/>
      <c r="E102" s="145"/>
      <c r="F102" s="145"/>
      <c r="G102" s="145">
        <f t="shared" si="2"/>
        <v>2598</v>
      </c>
      <c r="H102" s="150" t="s">
        <v>15446</v>
      </c>
      <c r="I102" s="151" t="s">
        <v>15352</v>
      </c>
      <c r="J102" s="18" t="str">
        <f>_xlfn.XLOOKUP(A102,'charts of accounts'!$A:$A,'charts of accounts'!$C:$C)</f>
        <v>current assets</v>
      </c>
      <c r="O102"/>
    </row>
    <row r="103" spans="1:20" ht="15.75" hidden="1" x14ac:dyDescent="0.25">
      <c r="A103" s="147">
        <v>33618</v>
      </c>
      <c r="B103" s="147" t="s">
        <v>15464</v>
      </c>
      <c r="C103" s="149"/>
      <c r="D103" s="148">
        <v>73258</v>
      </c>
      <c r="E103" s="145"/>
      <c r="F103" s="145"/>
      <c r="G103" s="145">
        <f t="shared" si="2"/>
        <v>-73258</v>
      </c>
      <c r="H103" s="150" t="s">
        <v>15433</v>
      </c>
      <c r="I103" s="151" t="s">
        <v>15362</v>
      </c>
      <c r="J103" s="18" t="str">
        <f>_xlfn.XLOOKUP(A103,'charts of accounts'!$A:$A,'charts of accounts'!$C:$C)</f>
        <v>Current liabilities</v>
      </c>
      <c r="O103"/>
      <c r="P103" s="18"/>
      <c r="T103" s="18"/>
    </row>
    <row r="104" spans="1:20" ht="15.75" hidden="1" x14ac:dyDescent="0.25">
      <c r="A104" s="147">
        <v>33619</v>
      </c>
      <c r="B104" s="147" t="s">
        <v>15465</v>
      </c>
      <c r="C104" s="149"/>
      <c r="D104" s="148">
        <v>38432171.740000002</v>
      </c>
      <c r="E104" s="145"/>
      <c r="F104" s="145"/>
      <c r="G104" s="145">
        <f t="shared" si="2"/>
        <v>-38432171.740000002</v>
      </c>
      <c r="H104" s="150" t="s">
        <v>15433</v>
      </c>
      <c r="I104" s="151" t="s">
        <v>15362</v>
      </c>
      <c r="J104" s="18" t="str">
        <f>_xlfn.XLOOKUP(A104,'charts of accounts'!$A:$A,'charts of accounts'!$C:$C)</f>
        <v>Current liabilities</v>
      </c>
      <c r="O104"/>
      <c r="P104" s="18"/>
      <c r="T104" s="18"/>
    </row>
    <row r="105" spans="1:20" ht="15.75" hidden="1" x14ac:dyDescent="0.25">
      <c r="A105" s="147">
        <v>33620</v>
      </c>
      <c r="B105" s="147" t="s">
        <v>15466</v>
      </c>
      <c r="C105" s="149"/>
      <c r="D105" s="148">
        <v>5022261.99</v>
      </c>
      <c r="E105" s="145"/>
      <c r="F105" s="145"/>
      <c r="G105" s="145">
        <f t="shared" si="2"/>
        <v>-5022261.99</v>
      </c>
      <c r="H105" s="150" t="s">
        <v>15433</v>
      </c>
      <c r="I105" s="151" t="s">
        <v>15362</v>
      </c>
      <c r="J105" s="18" t="str">
        <f>_xlfn.XLOOKUP(A105,'charts of accounts'!$A:$A,'charts of accounts'!$C:$C)</f>
        <v>Current liabilities</v>
      </c>
      <c r="O105"/>
      <c r="P105" s="18"/>
      <c r="T105" s="18"/>
    </row>
    <row r="106" spans="1:20" ht="15.75" hidden="1" x14ac:dyDescent="0.25">
      <c r="A106" s="147">
        <v>33700</v>
      </c>
      <c r="B106" s="147" t="s">
        <v>15467</v>
      </c>
      <c r="C106" s="149"/>
      <c r="D106" s="148">
        <v>16803.400000000001</v>
      </c>
      <c r="E106" s="145"/>
      <c r="F106" s="145"/>
      <c r="G106" s="145">
        <f t="shared" si="2"/>
        <v>-16803.400000000001</v>
      </c>
      <c r="H106" s="150" t="s">
        <v>15433</v>
      </c>
      <c r="I106" s="151" t="s">
        <v>15362</v>
      </c>
      <c r="J106" s="18" t="str">
        <f>_xlfn.XLOOKUP(A106,'charts of accounts'!$A:$A,'charts of accounts'!$C:$C)</f>
        <v>Current liabilities</v>
      </c>
      <c r="O106"/>
      <c r="P106" s="18"/>
      <c r="T106" s="18"/>
    </row>
    <row r="107" spans="1:20" ht="15.75" x14ac:dyDescent="0.25">
      <c r="A107" s="147">
        <v>33701</v>
      </c>
      <c r="B107" s="147" t="s">
        <v>15468</v>
      </c>
      <c r="C107" s="148">
        <v>60579.18</v>
      </c>
      <c r="D107" s="149"/>
      <c r="E107" s="145"/>
      <c r="F107" s="145"/>
      <c r="G107" s="145">
        <f t="shared" si="2"/>
        <v>60579.18</v>
      </c>
      <c r="H107" s="150" t="s">
        <v>15446</v>
      </c>
      <c r="I107" s="151" t="s">
        <v>15352</v>
      </c>
      <c r="J107" s="18" t="str">
        <f>_xlfn.XLOOKUP(A107,'charts of accounts'!$A:$A,'charts of accounts'!$C:$C)</f>
        <v>current assets</v>
      </c>
      <c r="O107"/>
    </row>
    <row r="108" spans="1:20" ht="15.75" hidden="1" x14ac:dyDescent="0.25">
      <c r="A108" s="147">
        <v>34100</v>
      </c>
      <c r="B108" s="147" t="s">
        <v>15469</v>
      </c>
      <c r="C108" s="149"/>
      <c r="D108" s="148">
        <v>23326760.75</v>
      </c>
      <c r="E108" s="145"/>
      <c r="F108" s="145"/>
      <c r="G108" s="145">
        <f t="shared" si="2"/>
        <v>-23326760.75</v>
      </c>
      <c r="H108" s="150" t="s">
        <v>15433</v>
      </c>
      <c r="I108" s="151" t="s">
        <v>15362</v>
      </c>
      <c r="J108" s="18" t="str">
        <f>_xlfn.XLOOKUP(A108,'charts of accounts'!$A:$A,'charts of accounts'!$C:$C)</f>
        <v>Current liabilities</v>
      </c>
      <c r="O108"/>
      <c r="P108" s="18"/>
      <c r="T108" s="18"/>
    </row>
    <row r="109" spans="1:20" ht="15.75" hidden="1" x14ac:dyDescent="0.25">
      <c r="A109" s="147">
        <v>34200</v>
      </c>
      <c r="B109" s="147" t="s">
        <v>15470</v>
      </c>
      <c r="C109" s="149"/>
      <c r="D109" s="148">
        <v>360421.73</v>
      </c>
      <c r="E109" s="145"/>
      <c r="F109" s="145"/>
      <c r="G109" s="145">
        <f t="shared" si="2"/>
        <v>-360421.73</v>
      </c>
      <c r="H109" s="150" t="s">
        <v>15433</v>
      </c>
      <c r="I109" s="151" t="s">
        <v>15362</v>
      </c>
      <c r="J109" s="18" t="str">
        <f>_xlfn.XLOOKUP(A109,'charts of accounts'!$A:$A,'charts of accounts'!$C:$C)</f>
        <v>Current liabilities</v>
      </c>
      <c r="O109"/>
      <c r="P109" s="18"/>
      <c r="T109" s="18"/>
    </row>
    <row r="110" spans="1:20" ht="15.75" hidden="1" x14ac:dyDescent="0.25">
      <c r="A110" s="147">
        <v>34300</v>
      </c>
      <c r="B110" s="147" t="s">
        <v>15471</v>
      </c>
      <c r="C110" s="149"/>
      <c r="D110" s="148">
        <v>45510146.909999996</v>
      </c>
      <c r="E110" s="145"/>
      <c r="F110" s="145"/>
      <c r="G110" s="145">
        <f t="shared" si="2"/>
        <v>-45510146.909999996</v>
      </c>
      <c r="H110" s="150" t="s">
        <v>15433</v>
      </c>
      <c r="I110" s="151" t="s">
        <v>15362</v>
      </c>
      <c r="J110" s="18" t="str">
        <f>_xlfn.XLOOKUP(A110,'charts of accounts'!$A:$A,'charts of accounts'!$C:$C)</f>
        <v>Current liabilities</v>
      </c>
      <c r="O110"/>
      <c r="P110" s="18"/>
      <c r="T110" s="18"/>
    </row>
    <row r="111" spans="1:20" ht="15.75" hidden="1" x14ac:dyDescent="0.25">
      <c r="A111" s="147">
        <v>34500</v>
      </c>
      <c r="B111" s="147" t="s">
        <v>15472</v>
      </c>
      <c r="C111" s="149"/>
      <c r="D111" s="148">
        <v>18497593.199999999</v>
      </c>
      <c r="E111" s="145"/>
      <c r="F111" s="145"/>
      <c r="G111" s="145">
        <f t="shared" si="2"/>
        <v>-18497593.199999999</v>
      </c>
      <c r="H111" s="150" t="s">
        <v>15433</v>
      </c>
      <c r="I111" s="151" t="s">
        <v>15362</v>
      </c>
      <c r="J111" s="18" t="str">
        <f>_xlfn.XLOOKUP(A111,'charts of accounts'!$A:$A,'charts of accounts'!$C:$C)</f>
        <v>Current liabilities</v>
      </c>
      <c r="O111"/>
      <c r="P111" s="18"/>
      <c r="T111" s="18"/>
    </row>
    <row r="112" spans="1:20" ht="15.75" hidden="1" x14ac:dyDescent="0.25">
      <c r="A112" s="147">
        <v>34501</v>
      </c>
      <c r="B112" s="147" t="s">
        <v>15473</v>
      </c>
      <c r="C112" s="149"/>
      <c r="D112" s="148">
        <v>2976758.76</v>
      </c>
      <c r="E112" s="145"/>
      <c r="F112" s="145"/>
      <c r="G112" s="145">
        <f t="shared" si="2"/>
        <v>-2976758.76</v>
      </c>
      <c r="H112" s="150" t="s">
        <v>15433</v>
      </c>
      <c r="I112" s="151" t="s">
        <v>15362</v>
      </c>
      <c r="J112" s="18" t="str">
        <f>_xlfn.XLOOKUP(A112,'charts of accounts'!$A:$A,'charts of accounts'!$C:$C)</f>
        <v>Current liabilities</v>
      </c>
      <c r="O112"/>
      <c r="P112" s="18"/>
      <c r="T112" s="18"/>
    </row>
    <row r="113" spans="1:20" ht="15.75" hidden="1" x14ac:dyDescent="0.25">
      <c r="A113" s="147">
        <v>35100</v>
      </c>
      <c r="B113" s="147" t="s">
        <v>15474</v>
      </c>
      <c r="C113" s="149"/>
      <c r="D113" s="148">
        <v>20514588.370000001</v>
      </c>
      <c r="E113" s="145"/>
      <c r="F113" s="145"/>
      <c r="G113" s="145">
        <f t="shared" si="2"/>
        <v>-20514588.370000001</v>
      </c>
      <c r="H113" s="150" t="s">
        <v>15361</v>
      </c>
      <c r="I113" s="151" t="s">
        <v>15362</v>
      </c>
      <c r="J113" s="18" t="str">
        <f>_xlfn.XLOOKUP(A113,'charts of accounts'!$A:$A,'charts of accounts'!$C:$C)</f>
        <v>Current liabilities</v>
      </c>
      <c r="O113"/>
      <c r="P113" s="18"/>
      <c r="T113" s="18"/>
    </row>
    <row r="114" spans="1:20" ht="15.75" hidden="1" x14ac:dyDescent="0.25">
      <c r="A114" s="147">
        <v>35200</v>
      </c>
      <c r="B114" s="147" t="s">
        <v>15475</v>
      </c>
      <c r="C114" s="149"/>
      <c r="D114" s="148">
        <v>18381182.870000001</v>
      </c>
      <c r="E114" s="145"/>
      <c r="F114" s="145"/>
      <c r="G114" s="145">
        <f t="shared" si="2"/>
        <v>-18381182.870000001</v>
      </c>
      <c r="H114" s="150" t="s">
        <v>15361</v>
      </c>
      <c r="I114" s="151" t="s">
        <v>15362</v>
      </c>
      <c r="J114" s="18" t="str">
        <f>_xlfn.XLOOKUP(A114,'charts of accounts'!$A:$A,'charts of accounts'!$C:$C)</f>
        <v>Current liabilities</v>
      </c>
      <c r="O114"/>
      <c r="P114" s="18"/>
      <c r="T114" s="18"/>
    </row>
    <row r="115" spans="1:20" ht="15.75" x14ac:dyDescent="0.25">
      <c r="A115" s="147">
        <v>35205</v>
      </c>
      <c r="B115" s="147" t="s">
        <v>15476</v>
      </c>
      <c r="C115" s="148">
        <v>67468.37</v>
      </c>
      <c r="D115" s="149"/>
      <c r="E115" s="145"/>
      <c r="F115" s="145"/>
      <c r="G115" s="145">
        <f t="shared" si="2"/>
        <v>67468.37</v>
      </c>
      <c r="H115" s="150" t="s">
        <v>15446</v>
      </c>
      <c r="I115" s="151" t="s">
        <v>15352</v>
      </c>
      <c r="J115" s="18" t="str">
        <f>_xlfn.XLOOKUP(A115,'charts of accounts'!$A:$A,'charts of accounts'!$C:$C)</f>
        <v>current assets</v>
      </c>
      <c r="O115"/>
    </row>
    <row r="116" spans="1:20" ht="15.75" hidden="1" x14ac:dyDescent="0.25">
      <c r="A116" s="147">
        <v>35300</v>
      </c>
      <c r="B116" s="147" t="s">
        <v>15477</v>
      </c>
      <c r="C116" s="149"/>
      <c r="D116" s="148">
        <v>65074.94</v>
      </c>
      <c r="E116" s="145"/>
      <c r="F116" s="145"/>
      <c r="G116" s="145">
        <f t="shared" si="2"/>
        <v>-65074.94</v>
      </c>
      <c r="H116" s="150" t="s">
        <v>15361</v>
      </c>
      <c r="I116" s="151" t="s">
        <v>15362</v>
      </c>
      <c r="J116" s="18" t="str">
        <f>_xlfn.XLOOKUP(A116,'charts of accounts'!$A:$A,'charts of accounts'!$C:$C)</f>
        <v>Current liabilities</v>
      </c>
      <c r="O116"/>
      <c r="P116" s="18"/>
      <c r="T116" s="18"/>
    </row>
    <row r="117" spans="1:20" ht="15.75" hidden="1" x14ac:dyDescent="0.25">
      <c r="A117" s="147">
        <v>35301</v>
      </c>
      <c r="B117" s="147" t="s">
        <v>15478</v>
      </c>
      <c r="C117" s="149"/>
      <c r="D117" s="148">
        <v>5248704.82</v>
      </c>
      <c r="E117" s="145"/>
      <c r="F117" s="145"/>
      <c r="G117" s="145">
        <f t="shared" si="2"/>
        <v>-5248704.82</v>
      </c>
      <c r="H117" s="150" t="s">
        <v>15361</v>
      </c>
      <c r="I117" s="151" t="s">
        <v>15362</v>
      </c>
      <c r="J117" s="18" t="str">
        <f>_xlfn.XLOOKUP(A117,'charts of accounts'!$A:$A,'charts of accounts'!$C:$C)</f>
        <v>Current liabilities</v>
      </c>
      <c r="O117"/>
      <c r="P117" s="18"/>
      <c r="T117" s="18"/>
    </row>
    <row r="118" spans="1:20" ht="15.75" hidden="1" x14ac:dyDescent="0.25">
      <c r="A118" s="147">
        <v>35302</v>
      </c>
      <c r="B118" s="147" t="s">
        <v>15479</v>
      </c>
      <c r="C118" s="149"/>
      <c r="D118" s="148">
        <v>829805.96</v>
      </c>
      <c r="E118" s="145"/>
      <c r="F118" s="145"/>
      <c r="G118" s="145">
        <f t="shared" si="2"/>
        <v>-829805.96</v>
      </c>
      <c r="H118" s="150" t="s">
        <v>15361</v>
      </c>
      <c r="I118" s="151" t="s">
        <v>15362</v>
      </c>
      <c r="J118" s="18" t="str">
        <f>_xlfn.XLOOKUP(A118,'charts of accounts'!$A:$A,'charts of accounts'!$C:$C)</f>
        <v>Current liabilities</v>
      </c>
      <c r="O118"/>
      <c r="P118" s="18"/>
      <c r="T118" s="18"/>
    </row>
    <row r="119" spans="1:20" ht="15.75" hidden="1" x14ac:dyDescent="0.25">
      <c r="A119" s="147">
        <v>35400</v>
      </c>
      <c r="B119" s="147" t="s">
        <v>15480</v>
      </c>
      <c r="C119" s="149"/>
      <c r="D119" s="148">
        <v>71973461.969999999</v>
      </c>
      <c r="E119" s="145"/>
      <c r="F119" s="145"/>
      <c r="G119" s="145">
        <f t="shared" si="2"/>
        <v>-71973461.969999999</v>
      </c>
      <c r="H119" s="150" t="s">
        <v>15481</v>
      </c>
      <c r="I119" s="151" t="s">
        <v>15362</v>
      </c>
      <c r="J119" s="18" t="str">
        <f>_xlfn.XLOOKUP(A119,'charts of accounts'!$A:$A,'charts of accounts'!$C:$C)</f>
        <v>Current liabilities</v>
      </c>
      <c r="O119"/>
      <c r="P119" s="18"/>
      <c r="T119" s="18"/>
    </row>
    <row r="120" spans="1:20" ht="15.75" hidden="1" x14ac:dyDescent="0.25">
      <c r="A120" s="147">
        <v>35401</v>
      </c>
      <c r="B120" s="147" t="s">
        <v>15482</v>
      </c>
      <c r="C120" s="148">
        <v>29110151.940000001</v>
      </c>
      <c r="D120" s="149"/>
      <c r="E120" s="145"/>
      <c r="F120" s="145"/>
      <c r="G120" s="145">
        <f t="shared" si="2"/>
        <v>29110151.940000001</v>
      </c>
      <c r="H120" s="150" t="s">
        <v>15446</v>
      </c>
      <c r="I120" s="151" t="s">
        <v>15362</v>
      </c>
      <c r="J120" s="18" t="str">
        <f>_xlfn.XLOOKUP(A120,'charts of accounts'!$A:$A,'charts of accounts'!$C:$C)</f>
        <v>Current liabilities</v>
      </c>
      <c r="O120"/>
      <c r="P120" s="18"/>
      <c r="T120" s="18"/>
    </row>
    <row r="121" spans="1:20" ht="15.75" hidden="1" x14ac:dyDescent="0.25">
      <c r="A121" s="147">
        <v>35402</v>
      </c>
      <c r="B121" s="147" t="s">
        <v>15483</v>
      </c>
      <c r="C121" s="149"/>
      <c r="D121" s="148">
        <v>377633.31</v>
      </c>
      <c r="E121" s="145"/>
      <c r="F121" s="145"/>
      <c r="G121" s="145">
        <f t="shared" si="2"/>
        <v>-377633.31</v>
      </c>
      <c r="H121" s="150" t="s">
        <v>15481</v>
      </c>
      <c r="I121" s="151" t="s">
        <v>15362</v>
      </c>
      <c r="J121" s="18" t="str">
        <f>_xlfn.XLOOKUP(A121,'charts of accounts'!$A:$A,'charts of accounts'!$C:$C)</f>
        <v>Current liabilities</v>
      </c>
      <c r="O121"/>
      <c r="P121" s="18"/>
      <c r="T121" s="18"/>
    </row>
    <row r="122" spans="1:20" ht="15.75" hidden="1" x14ac:dyDescent="0.25">
      <c r="A122" s="147">
        <v>35403</v>
      </c>
      <c r="B122" s="147" t="s">
        <v>15484</v>
      </c>
      <c r="C122" s="149"/>
      <c r="D122" s="148">
        <v>28067391.899999999</v>
      </c>
      <c r="E122" s="145"/>
      <c r="F122" s="145"/>
      <c r="G122" s="145">
        <f t="shared" si="2"/>
        <v>-28067391.899999999</v>
      </c>
      <c r="H122" s="150" t="s">
        <v>15481</v>
      </c>
      <c r="I122" s="151" t="s">
        <v>15362</v>
      </c>
      <c r="J122" s="18" t="str">
        <f>_xlfn.XLOOKUP(A122,'charts of accounts'!$A:$A,'charts of accounts'!$C:$C)</f>
        <v>Current liabilities</v>
      </c>
      <c r="O122"/>
      <c r="P122" s="18"/>
      <c r="T122" s="18"/>
    </row>
    <row r="123" spans="1:20" ht="15.75" x14ac:dyDescent="0.25">
      <c r="A123" s="147">
        <v>35500</v>
      </c>
      <c r="B123" s="147" t="s">
        <v>15485</v>
      </c>
      <c r="C123" s="148">
        <v>229814.57</v>
      </c>
      <c r="D123" s="149"/>
      <c r="E123" s="145"/>
      <c r="F123" s="145"/>
      <c r="G123" s="145">
        <f t="shared" si="2"/>
        <v>229814.57</v>
      </c>
      <c r="H123" s="150" t="s">
        <v>15446</v>
      </c>
      <c r="I123" s="151" t="s">
        <v>15352</v>
      </c>
      <c r="J123" s="18" t="str">
        <f>_xlfn.XLOOKUP(A123,'charts of accounts'!$A:$A,'charts of accounts'!$C:$C)</f>
        <v>current assets</v>
      </c>
      <c r="O123"/>
    </row>
    <row r="124" spans="1:20" ht="15.75" hidden="1" x14ac:dyDescent="0.25">
      <c r="A124" s="147">
        <v>36110</v>
      </c>
      <c r="B124" s="147" t="s">
        <v>15486</v>
      </c>
      <c r="C124" s="149"/>
      <c r="D124" s="148">
        <v>2620050.9900000002</v>
      </c>
      <c r="E124" s="145"/>
      <c r="F124" s="145"/>
      <c r="G124" s="145">
        <f t="shared" si="2"/>
        <v>-2620050.9900000002</v>
      </c>
      <c r="H124" s="150" t="s">
        <v>15361</v>
      </c>
      <c r="I124" s="151" t="s">
        <v>15362</v>
      </c>
      <c r="J124" s="18" t="str">
        <f>_xlfn.XLOOKUP(A124,'charts of accounts'!$A:$A,'charts of accounts'!$C:$C)</f>
        <v>Current liabilities</v>
      </c>
      <c r="O124"/>
      <c r="P124" s="18"/>
      <c r="T124" s="18"/>
    </row>
    <row r="125" spans="1:20" ht="15.75" hidden="1" x14ac:dyDescent="0.25">
      <c r="A125" s="147">
        <v>36130</v>
      </c>
      <c r="B125" s="147" t="s">
        <v>15487</v>
      </c>
      <c r="C125" s="149"/>
      <c r="D125" s="148">
        <v>8060400.3700000001</v>
      </c>
      <c r="E125" s="145"/>
      <c r="F125" s="145"/>
      <c r="G125" s="145">
        <f t="shared" si="2"/>
        <v>-8060400.3700000001</v>
      </c>
      <c r="H125" s="150" t="s">
        <v>15361</v>
      </c>
      <c r="I125" s="151" t="s">
        <v>15362</v>
      </c>
      <c r="J125" s="18" t="str">
        <f>_xlfn.XLOOKUP(A125,'charts of accounts'!$A:$A,'charts of accounts'!$C:$C)</f>
        <v>Current liabilities</v>
      </c>
      <c r="O125"/>
      <c r="P125" s="18"/>
      <c r="T125" s="18"/>
    </row>
    <row r="126" spans="1:20" ht="15.75" hidden="1" x14ac:dyDescent="0.25">
      <c r="A126" s="147">
        <v>36200</v>
      </c>
      <c r="B126" s="147" t="s">
        <v>15488</v>
      </c>
      <c r="C126" s="149"/>
      <c r="D126" s="148">
        <v>17843459.990000002</v>
      </c>
      <c r="E126" s="145"/>
      <c r="F126" s="145"/>
      <c r="G126" s="145">
        <f t="shared" si="2"/>
        <v>-17843459.990000002</v>
      </c>
      <c r="H126" s="150" t="s">
        <v>15361</v>
      </c>
      <c r="I126" s="151" t="s">
        <v>15362</v>
      </c>
      <c r="J126" s="18" t="str">
        <f>_xlfn.XLOOKUP(A126,'charts of accounts'!$A:$A,'charts of accounts'!$C:$C)</f>
        <v>Current liabilities</v>
      </c>
      <c r="O126"/>
      <c r="P126" s="18"/>
      <c r="T126" s="18"/>
    </row>
    <row r="127" spans="1:20" ht="15.75" hidden="1" x14ac:dyDescent="0.25">
      <c r="A127" s="147">
        <v>36209</v>
      </c>
      <c r="B127" s="147" t="s">
        <v>15489</v>
      </c>
      <c r="C127" s="149"/>
      <c r="D127" s="148">
        <v>0</v>
      </c>
      <c r="E127" s="145"/>
      <c r="F127" s="145"/>
      <c r="G127" s="145">
        <f t="shared" si="2"/>
        <v>0</v>
      </c>
      <c r="H127" s="150" t="s">
        <v>15361</v>
      </c>
      <c r="I127" s="151" t="s">
        <v>15362</v>
      </c>
      <c r="J127" s="18" t="str">
        <f>_xlfn.XLOOKUP(A127,'charts of accounts'!$A:$A,'charts of accounts'!$C:$C)</f>
        <v>Current liabilities</v>
      </c>
      <c r="O127"/>
      <c r="P127" s="18"/>
      <c r="T127" s="18"/>
    </row>
    <row r="128" spans="1:20" ht="15.75" hidden="1" x14ac:dyDescent="0.25">
      <c r="A128" s="147">
        <v>36210</v>
      </c>
      <c r="B128" s="147" t="s">
        <v>15490</v>
      </c>
      <c r="C128" s="148">
        <v>0.04</v>
      </c>
      <c r="D128" s="149"/>
      <c r="E128" s="145"/>
      <c r="F128" s="145"/>
      <c r="G128" s="145">
        <f t="shared" si="2"/>
        <v>0.04</v>
      </c>
      <c r="H128" s="150" t="s">
        <v>15361</v>
      </c>
      <c r="I128" s="151" t="s">
        <v>15362</v>
      </c>
      <c r="J128" s="18" t="str">
        <f>_xlfn.XLOOKUP(A128,'charts of accounts'!$A:$A,'charts of accounts'!$C:$C)</f>
        <v>Current liabilities</v>
      </c>
      <c r="O128"/>
      <c r="P128" s="18"/>
      <c r="T128" s="18"/>
    </row>
    <row r="129" spans="1:20" ht="15.75" x14ac:dyDescent="0.25">
      <c r="A129" s="147">
        <v>36215</v>
      </c>
      <c r="B129" s="147" t="s">
        <v>15491</v>
      </c>
      <c r="C129" s="149"/>
      <c r="D129" s="148">
        <v>0</v>
      </c>
      <c r="E129" s="145"/>
      <c r="F129" s="145"/>
      <c r="G129" s="145">
        <f t="shared" si="2"/>
        <v>0</v>
      </c>
      <c r="H129" s="150" t="s">
        <v>15446</v>
      </c>
      <c r="I129" s="151" t="s">
        <v>15352</v>
      </c>
      <c r="J129" s="18" t="str">
        <f>_xlfn.XLOOKUP(A129,'charts of accounts'!$A:$A,'charts of accounts'!$C:$C)</f>
        <v>current assets</v>
      </c>
      <c r="O129"/>
    </row>
    <row r="130" spans="1:20" ht="15.75" x14ac:dyDescent="0.25">
      <c r="A130" s="147">
        <v>36216</v>
      </c>
      <c r="B130" s="147" t="s">
        <v>15492</v>
      </c>
      <c r="C130" s="148">
        <v>0.01</v>
      </c>
      <c r="D130" s="149"/>
      <c r="E130" s="145"/>
      <c r="F130" s="145"/>
      <c r="G130" s="145">
        <f t="shared" si="2"/>
        <v>0.01</v>
      </c>
      <c r="H130" s="150" t="s">
        <v>15446</v>
      </c>
      <c r="I130" s="151" t="s">
        <v>15352</v>
      </c>
      <c r="J130" s="18" t="str">
        <f>_xlfn.XLOOKUP(A130,'charts of accounts'!$A:$A,'charts of accounts'!$C:$C)</f>
        <v>current assets</v>
      </c>
      <c r="O130"/>
    </row>
    <row r="131" spans="1:20" ht="15.75" hidden="1" x14ac:dyDescent="0.25">
      <c r="A131" s="147">
        <v>36217</v>
      </c>
      <c r="B131" s="147" t="s">
        <v>15493</v>
      </c>
      <c r="C131" s="149"/>
      <c r="D131" s="148">
        <v>7179700</v>
      </c>
      <c r="E131" s="145"/>
      <c r="F131" s="145"/>
      <c r="G131" s="145">
        <f t="shared" ref="G131:G194" si="3">C131+E131-D131-F131</f>
        <v>-7179700</v>
      </c>
      <c r="H131" s="150" t="s">
        <v>15361</v>
      </c>
      <c r="I131" s="151" t="s">
        <v>15362</v>
      </c>
      <c r="J131" s="18" t="str">
        <f>_xlfn.XLOOKUP(A131,'charts of accounts'!$A:$A,'charts of accounts'!$C:$C)</f>
        <v>Current liabilities</v>
      </c>
      <c r="O131"/>
      <c r="P131" s="18"/>
      <c r="T131" s="18"/>
    </row>
    <row r="132" spans="1:20" ht="15.75" hidden="1" x14ac:dyDescent="0.25">
      <c r="A132" s="147">
        <v>36218</v>
      </c>
      <c r="B132" s="147" t="s">
        <v>15494</v>
      </c>
      <c r="C132" s="149"/>
      <c r="D132" s="148">
        <v>2363273</v>
      </c>
      <c r="E132" s="145"/>
      <c r="F132" s="145"/>
      <c r="G132" s="145">
        <f t="shared" si="3"/>
        <v>-2363273</v>
      </c>
      <c r="H132" s="150" t="s">
        <v>15361</v>
      </c>
      <c r="I132" s="151" t="s">
        <v>15362</v>
      </c>
      <c r="J132" s="18" t="str">
        <f>_xlfn.XLOOKUP(A132,'charts of accounts'!$A:$A,'charts of accounts'!$C:$C)</f>
        <v>Current liabilities</v>
      </c>
      <c r="O132"/>
      <c r="P132" s="18"/>
      <c r="T132" s="18"/>
    </row>
    <row r="133" spans="1:20" ht="15.75" hidden="1" x14ac:dyDescent="0.25">
      <c r="A133" s="147">
        <v>36300</v>
      </c>
      <c r="B133" s="147" t="s">
        <v>15495</v>
      </c>
      <c r="C133" s="148">
        <v>0.01</v>
      </c>
      <c r="D133" s="149"/>
      <c r="E133" s="145"/>
      <c r="F133" s="145"/>
      <c r="G133" s="145">
        <f t="shared" si="3"/>
        <v>0.01</v>
      </c>
      <c r="H133" s="150" t="s">
        <v>15361</v>
      </c>
      <c r="I133" s="151" t="s">
        <v>15362</v>
      </c>
      <c r="J133" s="18" t="str">
        <f>_xlfn.XLOOKUP(A133,'charts of accounts'!$A:$A,'charts of accounts'!$C:$C)</f>
        <v>Current liabilities</v>
      </c>
      <c r="O133"/>
      <c r="P133" s="18"/>
      <c r="T133" s="18"/>
    </row>
    <row r="134" spans="1:20" ht="15.75" hidden="1" x14ac:dyDescent="0.25">
      <c r="A134" s="147">
        <v>36550</v>
      </c>
      <c r="B134" s="147" t="s">
        <v>15496</v>
      </c>
      <c r="C134" s="149"/>
      <c r="D134" s="148">
        <v>2226164.0300000003</v>
      </c>
      <c r="E134" s="145"/>
      <c r="F134" s="145"/>
      <c r="G134" s="145">
        <f t="shared" si="3"/>
        <v>-2226164.0300000003</v>
      </c>
      <c r="H134" s="150" t="s">
        <v>15361</v>
      </c>
      <c r="I134" s="151" t="s">
        <v>15497</v>
      </c>
      <c r="J134" s="18" t="str">
        <f>_xlfn.XLOOKUP(A134,'charts of accounts'!$A:$A,'charts of accounts'!$C:$C)</f>
        <v>Non current liabilities</v>
      </c>
      <c r="O134"/>
      <c r="P134" s="18"/>
      <c r="T134" s="18"/>
    </row>
    <row r="135" spans="1:20" ht="15.75" hidden="1" x14ac:dyDescent="0.25">
      <c r="A135" s="147">
        <v>36700</v>
      </c>
      <c r="B135" s="147" t="s">
        <v>15498</v>
      </c>
      <c r="C135" s="148">
        <v>233174.98</v>
      </c>
      <c r="D135" s="149"/>
      <c r="E135" s="145"/>
      <c r="F135" s="145"/>
      <c r="G135" s="145">
        <f t="shared" si="3"/>
        <v>233174.98</v>
      </c>
      <c r="H135" s="150" t="s">
        <v>15499</v>
      </c>
      <c r="I135" s="151" t="s">
        <v>15497</v>
      </c>
      <c r="J135" s="18" t="str">
        <f>_xlfn.XLOOKUP(A135,'charts of accounts'!$A:$A,'charts of accounts'!$C:$C)</f>
        <v>Non current liabilities</v>
      </c>
      <c r="O135"/>
      <c r="P135" s="18"/>
      <c r="T135" s="18"/>
    </row>
    <row r="136" spans="1:20" ht="15.75" hidden="1" x14ac:dyDescent="0.25">
      <c r="A136" s="147">
        <v>36710</v>
      </c>
      <c r="B136" s="147" t="s">
        <v>15500</v>
      </c>
      <c r="C136" s="149"/>
      <c r="D136" s="148">
        <v>9354565.1500000004</v>
      </c>
      <c r="E136" s="145"/>
      <c r="F136" s="145"/>
      <c r="G136" s="145">
        <f t="shared" si="3"/>
        <v>-9354565.1500000004</v>
      </c>
      <c r="H136" s="150" t="s">
        <v>15499</v>
      </c>
      <c r="I136" s="151" t="s">
        <v>15362</v>
      </c>
      <c r="J136" s="18" t="str">
        <f>_xlfn.XLOOKUP(A136,'charts of accounts'!$A:$A,'charts of accounts'!$C:$C)</f>
        <v>Current liabilities</v>
      </c>
      <c r="O136"/>
      <c r="P136" s="18"/>
      <c r="T136" s="18"/>
    </row>
    <row r="137" spans="1:20" ht="15.75" x14ac:dyDescent="0.25">
      <c r="A137" s="147">
        <v>39000</v>
      </c>
      <c r="B137" s="147" t="s">
        <v>15501</v>
      </c>
      <c r="C137" s="148">
        <v>55338058</v>
      </c>
      <c r="D137" s="149"/>
      <c r="E137" s="145"/>
      <c r="F137" s="145"/>
      <c r="G137" s="145">
        <f t="shared" si="3"/>
        <v>55338058</v>
      </c>
      <c r="H137" s="150" t="s">
        <v>15502</v>
      </c>
      <c r="I137" s="150" t="s">
        <v>15503</v>
      </c>
      <c r="J137" s="18" t="str">
        <f>_xlfn.XLOOKUP(A137,'charts of accounts'!$A:$A,'charts of accounts'!$C:$C)</f>
        <v>current assets</v>
      </c>
      <c r="O137"/>
    </row>
    <row r="138" spans="1:20" x14ac:dyDescent="0.25">
      <c r="A138" s="147">
        <v>39100</v>
      </c>
      <c r="B138" s="147" t="s">
        <v>15504</v>
      </c>
      <c r="C138" s="148">
        <v>34070999.799999997</v>
      </c>
      <c r="D138" s="149"/>
      <c r="E138" s="145"/>
      <c r="F138" s="145"/>
      <c r="G138" s="145">
        <f t="shared" si="3"/>
        <v>34070999.799999997</v>
      </c>
      <c r="H138" s="154" t="s">
        <v>15505</v>
      </c>
      <c r="I138" s="154" t="s">
        <v>15506</v>
      </c>
      <c r="J138" s="18" t="str">
        <f>_xlfn.XLOOKUP(A138,'charts of accounts'!$A:$A,'charts of accounts'!$C:$C)</f>
        <v>current assets</v>
      </c>
      <c r="O138"/>
    </row>
    <row r="139" spans="1:20" ht="15.75" hidden="1" x14ac:dyDescent="0.25">
      <c r="A139" s="147">
        <v>43500</v>
      </c>
      <c r="B139" s="147" t="s">
        <v>15507</v>
      </c>
      <c r="C139" s="149"/>
      <c r="D139" s="148">
        <v>11271775742.92</v>
      </c>
      <c r="E139" s="145"/>
      <c r="F139" s="145"/>
      <c r="G139" s="145">
        <f t="shared" si="3"/>
        <v>-11271775742.92</v>
      </c>
      <c r="H139" s="150" t="s">
        <v>15508</v>
      </c>
      <c r="I139" s="151" t="s">
        <v>15509</v>
      </c>
      <c r="J139" s="18" t="str">
        <f>_xlfn.XLOOKUP(A139,'charts of accounts'!$A:$A,'charts of accounts'!$C:$C)</f>
        <v>Shareholders Equity</v>
      </c>
      <c r="O139"/>
      <c r="P139" s="18"/>
      <c r="T139" s="18"/>
    </row>
    <row r="140" spans="1:20" ht="15.75" hidden="1" x14ac:dyDescent="0.25">
      <c r="A140" s="147">
        <v>43600</v>
      </c>
      <c r="B140" s="147" t="s">
        <v>15510</v>
      </c>
      <c r="C140" s="149"/>
      <c r="D140" s="148">
        <v>151540800</v>
      </c>
      <c r="E140" s="145"/>
      <c r="F140" s="145"/>
      <c r="G140" s="145">
        <f t="shared" si="3"/>
        <v>-151540800</v>
      </c>
      <c r="H140" s="150" t="s">
        <v>15511</v>
      </c>
      <c r="I140" s="151" t="s">
        <v>15509</v>
      </c>
      <c r="J140" s="18" t="str">
        <f>_xlfn.XLOOKUP(A140,'charts of accounts'!$A:$A,'charts of accounts'!$C:$C)</f>
        <v>Shareholders Equity</v>
      </c>
      <c r="O140"/>
      <c r="P140" s="18"/>
      <c r="T140" s="18"/>
    </row>
    <row r="141" spans="1:20" ht="15.75" hidden="1" x14ac:dyDescent="0.25">
      <c r="A141" s="147">
        <v>43821</v>
      </c>
      <c r="B141" s="147" t="s">
        <v>15512</v>
      </c>
      <c r="C141" s="148">
        <v>2118185.7700000005</v>
      </c>
      <c r="D141" s="149"/>
      <c r="E141" s="145"/>
      <c r="F141" s="145"/>
      <c r="G141" s="145">
        <f t="shared" si="3"/>
        <v>2118185.7700000005</v>
      </c>
      <c r="H141" s="150" t="s">
        <v>15361</v>
      </c>
      <c r="I141" s="151" t="s">
        <v>15362</v>
      </c>
      <c r="J141" s="18" t="str">
        <f>_xlfn.XLOOKUP(A141,'charts of accounts'!$A:$A,'charts of accounts'!$C:$C)</f>
        <v>Current liabilities</v>
      </c>
      <c r="O141"/>
      <c r="P141" s="18"/>
      <c r="T141" s="18"/>
    </row>
    <row r="142" spans="1:20" ht="15.75" hidden="1" x14ac:dyDescent="0.25">
      <c r="A142" s="147">
        <v>43830</v>
      </c>
      <c r="B142" s="147" t="s">
        <v>15513</v>
      </c>
      <c r="C142" s="149"/>
      <c r="D142" s="148">
        <v>14656119.550000001</v>
      </c>
      <c r="E142" s="145"/>
      <c r="F142" s="145"/>
      <c r="G142" s="145">
        <f t="shared" si="3"/>
        <v>-14656119.550000001</v>
      </c>
      <c r="H142" s="150" t="s">
        <v>15499</v>
      </c>
      <c r="I142" s="151" t="s">
        <v>15497</v>
      </c>
      <c r="J142" s="18" t="str">
        <f>_xlfn.XLOOKUP(A142,'charts of accounts'!$A:$A,'charts of accounts'!$C:$C)</f>
        <v>Non current liabilities</v>
      </c>
      <c r="O142"/>
      <c r="P142" s="18"/>
      <c r="T142" s="18"/>
    </row>
    <row r="143" spans="1:20" ht="15.75" hidden="1" x14ac:dyDescent="0.25">
      <c r="A143" s="147">
        <v>43860</v>
      </c>
      <c r="B143" s="147" t="s">
        <v>15514</v>
      </c>
      <c r="C143" s="149"/>
      <c r="D143" s="148">
        <v>60000000</v>
      </c>
      <c r="E143" s="145"/>
      <c r="F143" s="145"/>
      <c r="G143" s="145">
        <f t="shared" si="3"/>
        <v>-60000000</v>
      </c>
      <c r="H143" s="150" t="s">
        <v>15515</v>
      </c>
      <c r="I143" s="151" t="s">
        <v>15497</v>
      </c>
      <c r="J143" s="18" t="str">
        <f>_xlfn.XLOOKUP(A143,'charts of accounts'!$A:$A,'charts of accounts'!$C:$C)</f>
        <v>Non current liabilities</v>
      </c>
      <c r="O143"/>
      <c r="P143" s="18"/>
      <c r="T143" s="18"/>
    </row>
    <row r="144" spans="1:20" ht="15.75" hidden="1" x14ac:dyDescent="0.25">
      <c r="A144" s="147">
        <v>43861</v>
      </c>
      <c r="B144" s="147" t="s">
        <v>15516</v>
      </c>
      <c r="C144" s="149"/>
      <c r="D144" s="148">
        <v>10600000</v>
      </c>
      <c r="E144" s="145"/>
      <c r="F144" s="145"/>
      <c r="G144" s="145">
        <f t="shared" si="3"/>
        <v>-10600000</v>
      </c>
      <c r="H144" s="150" t="s">
        <v>15515</v>
      </c>
      <c r="I144" s="151" t="s">
        <v>15497</v>
      </c>
      <c r="J144" s="18" t="str">
        <f>_xlfn.XLOOKUP(A144,'charts of accounts'!$A:$A,'charts of accounts'!$C:$C)</f>
        <v>Non current liabilities</v>
      </c>
      <c r="O144"/>
      <c r="P144" s="18"/>
      <c r="T144" s="18"/>
    </row>
    <row r="145" spans="1:20" ht="15.75" hidden="1" x14ac:dyDescent="0.25">
      <c r="A145" s="147">
        <v>43862</v>
      </c>
      <c r="B145" s="147" t="s">
        <v>15517</v>
      </c>
      <c r="C145" s="149"/>
      <c r="D145" s="148">
        <v>57000000</v>
      </c>
      <c r="E145" s="145"/>
      <c r="F145" s="145"/>
      <c r="G145" s="145">
        <f t="shared" si="3"/>
        <v>-57000000</v>
      </c>
      <c r="H145" s="150" t="s">
        <v>15515</v>
      </c>
      <c r="I145" s="151" t="s">
        <v>15497</v>
      </c>
      <c r="J145" s="18" t="str">
        <f>_xlfn.XLOOKUP(A145,'charts of accounts'!$A:$A,'charts of accounts'!$C:$C)</f>
        <v>Non current liabilities</v>
      </c>
      <c r="O145"/>
      <c r="P145" s="18"/>
      <c r="T145" s="18"/>
    </row>
    <row r="146" spans="1:20" ht="15.75" hidden="1" x14ac:dyDescent="0.25">
      <c r="A146" s="147">
        <v>43870</v>
      </c>
      <c r="B146" s="147" t="s">
        <v>15518</v>
      </c>
      <c r="C146" s="149"/>
      <c r="D146" s="148">
        <v>60000000</v>
      </c>
      <c r="E146" s="145"/>
      <c r="F146" s="145"/>
      <c r="G146" s="145">
        <f t="shared" si="3"/>
        <v>-60000000</v>
      </c>
      <c r="H146" s="150" t="s">
        <v>15515</v>
      </c>
      <c r="I146" s="151" t="s">
        <v>15497</v>
      </c>
      <c r="J146" s="18" t="str">
        <f>_xlfn.XLOOKUP(A146,'charts of accounts'!$A:$A,'charts of accounts'!$C:$C)</f>
        <v>Non current liabilities</v>
      </c>
      <c r="O146"/>
      <c r="P146" s="18"/>
      <c r="T146" s="18"/>
    </row>
    <row r="147" spans="1:20" ht="15.75" hidden="1" x14ac:dyDescent="0.25">
      <c r="A147" s="147">
        <v>44300</v>
      </c>
      <c r="B147" s="147" t="s">
        <v>15519</v>
      </c>
      <c r="C147" s="148">
        <v>5099249.92</v>
      </c>
      <c r="D147" s="149"/>
      <c r="E147" s="145"/>
      <c r="F147" s="145"/>
      <c r="G147" s="145">
        <f t="shared" si="3"/>
        <v>5099249.92</v>
      </c>
      <c r="H147" s="150" t="s">
        <v>15520</v>
      </c>
      <c r="I147" s="151" t="s">
        <v>15509</v>
      </c>
      <c r="J147" s="18" t="str">
        <f>_xlfn.XLOOKUP(A147,'charts of accounts'!$A:$A,'charts of accounts'!$C:$C)</f>
        <v>Shareholders Equity</v>
      </c>
      <c r="O147"/>
      <c r="P147" s="18"/>
      <c r="T147" s="18"/>
    </row>
    <row r="148" spans="1:20" ht="15.75" hidden="1" x14ac:dyDescent="0.25">
      <c r="A148" s="147">
        <v>44301</v>
      </c>
      <c r="B148" s="147" t="s">
        <v>15521</v>
      </c>
      <c r="C148" s="149"/>
      <c r="D148" s="148">
        <v>112730299.33</v>
      </c>
      <c r="E148" s="145"/>
      <c r="F148" s="145"/>
      <c r="G148" s="145">
        <f t="shared" si="3"/>
        <v>-112730299.33</v>
      </c>
      <c r="H148" s="150" t="s">
        <v>15361</v>
      </c>
      <c r="I148" s="151" t="s">
        <v>15362</v>
      </c>
      <c r="J148" s="18" t="str">
        <f>_xlfn.XLOOKUP(A148,'charts of accounts'!$A:$A,'charts of accounts'!$C:$C)</f>
        <v>Current liabilities</v>
      </c>
      <c r="O148"/>
      <c r="P148" s="18"/>
      <c r="T148" s="18"/>
    </row>
    <row r="149" spans="1:20" ht="15.75" x14ac:dyDescent="0.25">
      <c r="A149" s="147">
        <v>49108</v>
      </c>
      <c r="B149" s="147" t="s">
        <v>15522</v>
      </c>
      <c r="C149" s="149"/>
      <c r="D149" s="148">
        <v>0</v>
      </c>
      <c r="E149" s="145"/>
      <c r="F149" s="145"/>
      <c r="G149" s="145">
        <f t="shared" si="3"/>
        <v>0</v>
      </c>
      <c r="H149" s="150" t="s">
        <v>15335</v>
      </c>
      <c r="I149" s="151" t="s">
        <v>15335</v>
      </c>
      <c r="J149" s="18" t="str">
        <f>_xlfn.XLOOKUP(A149,'charts of accounts'!$A:$A,'charts of accounts'!$C:$C)</f>
        <v>current assets</v>
      </c>
      <c r="O149"/>
    </row>
    <row r="150" spans="1:20" ht="15.75" x14ac:dyDescent="0.25">
      <c r="A150" s="147">
        <v>49201</v>
      </c>
      <c r="B150" s="147" t="s">
        <v>15523</v>
      </c>
      <c r="C150" s="149"/>
      <c r="D150" s="148">
        <v>10934.8</v>
      </c>
      <c r="E150" s="145"/>
      <c r="F150" s="145"/>
      <c r="G150" s="145">
        <f t="shared" si="3"/>
        <v>-10934.8</v>
      </c>
      <c r="H150" s="150" t="s">
        <v>15335</v>
      </c>
      <c r="I150" s="151" t="s">
        <v>15335</v>
      </c>
      <c r="J150" s="18" t="str">
        <f>_xlfn.XLOOKUP(A150,'charts of accounts'!$A:$A,'charts of accounts'!$C:$C)</f>
        <v>current assets</v>
      </c>
      <c r="O150"/>
    </row>
    <row r="151" spans="1:20" ht="15.75" x14ac:dyDescent="0.25">
      <c r="A151" s="147">
        <v>49206</v>
      </c>
      <c r="B151" s="147" t="s">
        <v>15524</v>
      </c>
      <c r="C151" s="148">
        <v>132000</v>
      </c>
      <c r="D151" s="149"/>
      <c r="E151" s="145"/>
      <c r="F151" s="145"/>
      <c r="G151" s="145">
        <f t="shared" si="3"/>
        <v>132000</v>
      </c>
      <c r="H151" s="150" t="s">
        <v>15335</v>
      </c>
      <c r="I151" s="151" t="s">
        <v>15335</v>
      </c>
      <c r="J151" s="18" t="str">
        <f>_xlfn.XLOOKUP(A151,'charts of accounts'!$A:$A,'charts of accounts'!$C:$C)</f>
        <v>current assets</v>
      </c>
      <c r="O151"/>
    </row>
    <row r="152" spans="1:20" ht="15.75" x14ac:dyDescent="0.25">
      <c r="A152" s="147">
        <v>49208</v>
      </c>
      <c r="B152" s="147" t="s">
        <v>15525</v>
      </c>
      <c r="C152" s="148">
        <v>0</v>
      </c>
      <c r="D152" s="149"/>
      <c r="E152" s="145"/>
      <c r="F152" s="145"/>
      <c r="G152" s="145">
        <f t="shared" si="3"/>
        <v>0</v>
      </c>
      <c r="H152" s="150" t="s">
        <v>15335</v>
      </c>
      <c r="I152" s="151" t="s">
        <v>15335</v>
      </c>
      <c r="J152" s="18" t="str">
        <f>_xlfn.XLOOKUP(A152,'charts of accounts'!$A:$A,'charts of accounts'!$C:$C)</f>
        <v>current assets</v>
      </c>
      <c r="O152"/>
    </row>
    <row r="153" spans="1:20" ht="15.75" x14ac:dyDescent="0.25">
      <c r="A153" s="147">
        <v>49210</v>
      </c>
      <c r="B153" s="147" t="s">
        <v>15526</v>
      </c>
      <c r="C153" s="149"/>
      <c r="D153" s="148">
        <v>194612.11</v>
      </c>
      <c r="E153" s="145"/>
      <c r="F153" s="145"/>
      <c r="G153" s="145">
        <f t="shared" si="3"/>
        <v>-194612.11</v>
      </c>
      <c r="H153" s="150" t="s">
        <v>15335</v>
      </c>
      <c r="I153" s="151" t="s">
        <v>15335</v>
      </c>
      <c r="J153" s="18" t="str">
        <f>_xlfn.XLOOKUP(A153,'charts of accounts'!$A:$A,'charts of accounts'!$C:$C)</f>
        <v>current assets</v>
      </c>
      <c r="O153"/>
    </row>
    <row r="154" spans="1:20" ht="15.75" hidden="1" x14ac:dyDescent="0.25">
      <c r="A154" s="147">
        <v>49225</v>
      </c>
      <c r="B154" s="147" t="s">
        <v>15527</v>
      </c>
      <c r="C154" s="149"/>
      <c r="D154" s="148">
        <v>0</v>
      </c>
      <c r="E154" s="145"/>
      <c r="F154" s="145"/>
      <c r="G154" s="145">
        <f t="shared" si="3"/>
        <v>0</v>
      </c>
      <c r="H154" s="150" t="s">
        <v>15335</v>
      </c>
      <c r="I154" s="151" t="s">
        <v>15362</v>
      </c>
      <c r="J154" s="18" t="str">
        <f>_xlfn.XLOOKUP(A154,'charts of accounts'!$A:$A,'charts of accounts'!$C:$C)</f>
        <v>Current liabilities</v>
      </c>
      <c r="O154"/>
      <c r="P154" s="18"/>
      <c r="T154" s="18"/>
    </row>
    <row r="155" spans="1:20" ht="15.75" hidden="1" x14ac:dyDescent="0.25">
      <c r="A155" s="147">
        <v>49905</v>
      </c>
      <c r="B155" s="147" t="s">
        <v>15528</v>
      </c>
      <c r="C155" s="149"/>
      <c r="D155" s="148">
        <v>532793.81000000006</v>
      </c>
      <c r="E155" s="145"/>
      <c r="F155" s="145"/>
      <c r="G155" s="145">
        <f t="shared" si="3"/>
        <v>-532793.81000000006</v>
      </c>
      <c r="H155" s="150" t="s">
        <v>15361</v>
      </c>
      <c r="I155" s="151" t="s">
        <v>15362</v>
      </c>
      <c r="J155" s="18" t="str">
        <f>_xlfn.XLOOKUP(A155,'charts of accounts'!$A:$A,'charts of accounts'!$C:$C)</f>
        <v>Current liabilities</v>
      </c>
      <c r="O155"/>
      <c r="P155" s="18"/>
      <c r="T155" s="18"/>
    </row>
    <row r="156" spans="1:20" ht="15.75" hidden="1" x14ac:dyDescent="0.25">
      <c r="A156" s="147">
        <v>49910</v>
      </c>
      <c r="B156" s="147" t="s">
        <v>15529</v>
      </c>
      <c r="C156" s="149"/>
      <c r="D156" s="148">
        <v>0</v>
      </c>
      <c r="E156" s="145"/>
      <c r="F156" s="145"/>
      <c r="G156" s="145">
        <f t="shared" si="3"/>
        <v>0</v>
      </c>
      <c r="H156" s="155" t="s">
        <v>15428</v>
      </c>
      <c r="I156" s="151" t="s">
        <v>15362</v>
      </c>
      <c r="J156" s="18" t="str">
        <f>_xlfn.XLOOKUP(A156,'charts of accounts'!$A:$A,'charts of accounts'!$C:$C)</f>
        <v>Current liabilities</v>
      </c>
      <c r="O156"/>
      <c r="P156" s="18"/>
      <c r="T156" s="18"/>
    </row>
    <row r="157" spans="1:20" ht="15.75" hidden="1" x14ac:dyDescent="0.25">
      <c r="A157" s="147">
        <v>49915</v>
      </c>
      <c r="B157" s="147" t="s">
        <v>15530</v>
      </c>
      <c r="C157" s="149"/>
      <c r="D157" s="148">
        <v>1299536.76</v>
      </c>
      <c r="E157" s="145"/>
      <c r="F157" s="145"/>
      <c r="G157" s="145">
        <f t="shared" si="3"/>
        <v>-1299536.76</v>
      </c>
      <c r="H157" s="150" t="s">
        <v>15361</v>
      </c>
      <c r="I157" s="151" t="s">
        <v>15362</v>
      </c>
      <c r="J157" s="18" t="str">
        <f>_xlfn.XLOOKUP(A157,'charts of accounts'!$A:$A,'charts of accounts'!$C:$C)</f>
        <v>Current liabilities</v>
      </c>
      <c r="O157"/>
      <c r="P157" s="18"/>
      <c r="T157" s="18"/>
    </row>
    <row r="158" spans="1:20" ht="15.75" hidden="1" x14ac:dyDescent="0.25">
      <c r="A158" s="147">
        <v>51100</v>
      </c>
      <c r="B158" s="147" t="s">
        <v>15531</v>
      </c>
      <c r="C158" s="149"/>
      <c r="D158" s="148">
        <v>58355583.039999999</v>
      </c>
      <c r="E158" s="145"/>
      <c r="F158" s="145"/>
      <c r="G158" s="145">
        <f t="shared" si="3"/>
        <v>-58355583.039999999</v>
      </c>
      <c r="H158" s="155" t="s">
        <v>15532</v>
      </c>
      <c r="I158" s="156" t="s">
        <v>15307</v>
      </c>
      <c r="J158" s="18" t="str">
        <f>_xlfn.XLOOKUP(A158,'charts of accounts'!$A:$A,'charts of accounts'!$C:$C)</f>
        <v>Sales</v>
      </c>
      <c r="O158"/>
      <c r="P158" s="18"/>
      <c r="T158" s="18"/>
    </row>
    <row r="159" spans="1:20" ht="15.75" hidden="1" x14ac:dyDescent="0.25">
      <c r="A159" s="147">
        <v>51200</v>
      </c>
      <c r="B159" s="147" t="s">
        <v>15533</v>
      </c>
      <c r="C159" s="149"/>
      <c r="D159" s="148">
        <v>49878.13</v>
      </c>
      <c r="E159" s="145"/>
      <c r="F159" s="145"/>
      <c r="G159" s="145">
        <f t="shared" si="3"/>
        <v>-49878.13</v>
      </c>
      <c r="H159" s="155" t="s">
        <v>15532</v>
      </c>
      <c r="I159" s="156" t="s">
        <v>15307</v>
      </c>
      <c r="J159" s="18" t="str">
        <f>_xlfn.XLOOKUP(A159,'charts of accounts'!$A:$A,'charts of accounts'!$C:$C)</f>
        <v>Sales</v>
      </c>
      <c r="O159"/>
      <c r="P159" s="18"/>
      <c r="T159" s="18"/>
    </row>
    <row r="160" spans="1:20" ht="15.75" hidden="1" x14ac:dyDescent="0.25">
      <c r="A160" s="147">
        <v>52100</v>
      </c>
      <c r="B160" s="147" t="s">
        <v>15534</v>
      </c>
      <c r="C160" s="149"/>
      <c r="D160" s="148">
        <v>282193.34000000003</v>
      </c>
      <c r="E160" s="145"/>
      <c r="F160" s="145"/>
      <c r="G160" s="145">
        <f t="shared" si="3"/>
        <v>-282193.34000000003</v>
      </c>
      <c r="H160" s="155" t="s">
        <v>15535</v>
      </c>
      <c r="I160" s="156" t="s">
        <v>15307</v>
      </c>
      <c r="J160" s="18" t="str">
        <f>_xlfn.XLOOKUP(A160,'charts of accounts'!$A:$A,'charts of accounts'!$C:$C)</f>
        <v>Sales</v>
      </c>
      <c r="O160"/>
      <c r="P160" s="18"/>
      <c r="T160" s="18"/>
    </row>
    <row r="161" spans="1:15" s="18" customFormat="1" ht="15.75" hidden="1" x14ac:dyDescent="0.25">
      <c r="A161" s="147">
        <v>52100</v>
      </c>
      <c r="B161" s="147" t="s">
        <v>15534</v>
      </c>
      <c r="C161" s="149"/>
      <c r="D161" s="148">
        <v>19877257.66</v>
      </c>
      <c r="E161" s="145"/>
      <c r="F161" s="145"/>
      <c r="G161" s="145">
        <f t="shared" si="3"/>
        <v>-19877257.66</v>
      </c>
      <c r="H161" s="155" t="s">
        <v>15535</v>
      </c>
      <c r="I161" s="156" t="s">
        <v>15307</v>
      </c>
      <c r="J161" s="18" t="str">
        <f>_xlfn.XLOOKUP(A161,'charts of accounts'!$A:$A,'charts of accounts'!$C:$C)</f>
        <v>Sales</v>
      </c>
      <c r="O161"/>
    </row>
    <row r="162" spans="1:15" s="18" customFormat="1" ht="15.75" hidden="1" x14ac:dyDescent="0.25">
      <c r="A162" s="147">
        <v>52100</v>
      </c>
      <c r="B162" s="147" t="s">
        <v>15534</v>
      </c>
      <c r="C162" s="149"/>
      <c r="D162" s="148">
        <v>29800032.039999999</v>
      </c>
      <c r="E162" s="145"/>
      <c r="F162" s="145"/>
      <c r="G162" s="145">
        <f t="shared" si="3"/>
        <v>-29800032.039999999</v>
      </c>
      <c r="H162" s="155" t="s">
        <v>15535</v>
      </c>
      <c r="I162" s="156" t="s">
        <v>15307</v>
      </c>
      <c r="J162" s="18" t="str">
        <f>_xlfn.XLOOKUP(A162,'charts of accounts'!$A:$A,'charts of accounts'!$C:$C)</f>
        <v>Sales</v>
      </c>
      <c r="O162"/>
    </row>
    <row r="163" spans="1:15" s="18" customFormat="1" ht="15.75" hidden="1" x14ac:dyDescent="0.25">
      <c r="A163" s="147">
        <v>52100</v>
      </c>
      <c r="B163" s="147" t="s">
        <v>15534</v>
      </c>
      <c r="C163" s="149"/>
      <c r="D163" s="148">
        <v>44567538.140000001</v>
      </c>
      <c r="E163" s="145"/>
      <c r="F163" s="145"/>
      <c r="G163" s="145">
        <f t="shared" si="3"/>
        <v>-44567538.140000001</v>
      </c>
      <c r="H163" s="155" t="s">
        <v>15535</v>
      </c>
      <c r="I163" s="156" t="s">
        <v>15307</v>
      </c>
      <c r="J163" s="18" t="str">
        <f>_xlfn.XLOOKUP(A163,'charts of accounts'!$A:$A,'charts of accounts'!$C:$C)</f>
        <v>Sales</v>
      </c>
      <c r="O163"/>
    </row>
    <row r="164" spans="1:15" s="18" customFormat="1" ht="15.75" hidden="1" x14ac:dyDescent="0.25">
      <c r="A164" s="147">
        <v>52100</v>
      </c>
      <c r="B164" s="147" t="s">
        <v>15534</v>
      </c>
      <c r="C164" s="149"/>
      <c r="D164" s="148">
        <v>3843149.45</v>
      </c>
      <c r="E164" s="145"/>
      <c r="F164" s="145"/>
      <c r="G164" s="145">
        <f t="shared" si="3"/>
        <v>-3843149.45</v>
      </c>
      <c r="H164" s="155" t="s">
        <v>15535</v>
      </c>
      <c r="I164" s="156" t="s">
        <v>15307</v>
      </c>
      <c r="J164" s="18" t="str">
        <f>_xlfn.XLOOKUP(A164,'charts of accounts'!$A:$A,'charts of accounts'!$C:$C)</f>
        <v>Sales</v>
      </c>
      <c r="O164"/>
    </row>
    <row r="165" spans="1:15" s="18" customFormat="1" ht="15.75" hidden="1" x14ac:dyDescent="0.25">
      <c r="A165" s="147">
        <v>52100</v>
      </c>
      <c r="B165" s="147" t="s">
        <v>15534</v>
      </c>
      <c r="C165" s="149"/>
      <c r="D165" s="148">
        <v>12609223.300000001</v>
      </c>
      <c r="E165" s="145"/>
      <c r="F165" s="145"/>
      <c r="G165" s="145">
        <f t="shared" si="3"/>
        <v>-12609223.300000001</v>
      </c>
      <c r="H165" s="155" t="s">
        <v>15535</v>
      </c>
      <c r="I165" s="156" t="s">
        <v>15307</v>
      </c>
      <c r="J165" s="18" t="str">
        <f>_xlfn.XLOOKUP(A165,'charts of accounts'!$A:$A,'charts of accounts'!$C:$C)</f>
        <v>Sales</v>
      </c>
      <c r="O165"/>
    </row>
    <row r="166" spans="1:15" s="18" customFormat="1" ht="15.75" hidden="1" x14ac:dyDescent="0.25">
      <c r="A166" s="147">
        <v>52100</v>
      </c>
      <c r="B166" s="147" t="s">
        <v>15534</v>
      </c>
      <c r="C166" s="149"/>
      <c r="D166" s="148">
        <v>164.05</v>
      </c>
      <c r="E166" s="145"/>
      <c r="F166" s="145"/>
      <c r="G166" s="145">
        <f t="shared" si="3"/>
        <v>-164.05</v>
      </c>
      <c r="H166" s="155" t="s">
        <v>15535</v>
      </c>
      <c r="I166" s="156" t="s">
        <v>15307</v>
      </c>
      <c r="J166" s="18" t="str">
        <f>_xlfn.XLOOKUP(A166,'charts of accounts'!$A:$A,'charts of accounts'!$C:$C)</f>
        <v>Sales</v>
      </c>
      <c r="O166"/>
    </row>
    <row r="167" spans="1:15" s="18" customFormat="1" ht="15.75" hidden="1" x14ac:dyDescent="0.25">
      <c r="A167" s="147">
        <v>52100</v>
      </c>
      <c r="B167" s="147" t="s">
        <v>15534</v>
      </c>
      <c r="C167" s="149"/>
      <c r="D167" s="148">
        <v>0</v>
      </c>
      <c r="E167" s="145"/>
      <c r="F167" s="145"/>
      <c r="G167" s="145">
        <f t="shared" si="3"/>
        <v>0</v>
      </c>
      <c r="H167" s="155" t="s">
        <v>15535</v>
      </c>
      <c r="I167" s="156" t="s">
        <v>15307</v>
      </c>
      <c r="J167" s="18" t="str">
        <f>_xlfn.XLOOKUP(A167,'charts of accounts'!$A:$A,'charts of accounts'!$C:$C)</f>
        <v>Sales</v>
      </c>
      <c r="O167"/>
    </row>
    <row r="168" spans="1:15" s="18" customFormat="1" ht="15.75" hidden="1" x14ac:dyDescent="0.25">
      <c r="A168" s="147">
        <v>52100</v>
      </c>
      <c r="B168" s="147" t="s">
        <v>15534</v>
      </c>
      <c r="C168" s="149"/>
      <c r="D168" s="148">
        <v>0</v>
      </c>
      <c r="E168" s="145"/>
      <c r="F168" s="145"/>
      <c r="G168" s="145">
        <f t="shared" si="3"/>
        <v>0</v>
      </c>
      <c r="H168" s="155" t="s">
        <v>15535</v>
      </c>
      <c r="I168" s="156" t="s">
        <v>15307</v>
      </c>
      <c r="J168" s="18" t="str">
        <f>_xlfn.XLOOKUP(A168,'charts of accounts'!$A:$A,'charts of accounts'!$C:$C)</f>
        <v>Sales</v>
      </c>
      <c r="O168"/>
    </row>
    <row r="169" spans="1:15" s="18" customFormat="1" ht="15.75" hidden="1" x14ac:dyDescent="0.25">
      <c r="A169" s="147">
        <v>52100</v>
      </c>
      <c r="B169" s="147" t="s">
        <v>15534</v>
      </c>
      <c r="C169" s="149"/>
      <c r="D169" s="148">
        <v>18764785.07</v>
      </c>
      <c r="E169" s="145"/>
      <c r="F169" s="145"/>
      <c r="G169" s="145">
        <f t="shared" si="3"/>
        <v>-18764785.07</v>
      </c>
      <c r="H169" s="155" t="s">
        <v>15535</v>
      </c>
      <c r="I169" s="156" t="s">
        <v>15307</v>
      </c>
      <c r="J169" s="18" t="str">
        <f>_xlfn.XLOOKUP(A169,'charts of accounts'!$A:$A,'charts of accounts'!$C:$C)</f>
        <v>Sales</v>
      </c>
      <c r="O169"/>
    </row>
    <row r="170" spans="1:15" s="18" customFormat="1" ht="15.75" hidden="1" x14ac:dyDescent="0.25">
      <c r="A170" s="147">
        <v>52200</v>
      </c>
      <c r="B170" s="147" t="s">
        <v>15536</v>
      </c>
      <c r="C170" s="149"/>
      <c r="D170" s="148">
        <v>21062.99</v>
      </c>
      <c r="E170" s="145"/>
      <c r="F170" s="145"/>
      <c r="G170" s="145">
        <f t="shared" si="3"/>
        <v>-21062.99</v>
      </c>
      <c r="H170" s="155" t="s">
        <v>15535</v>
      </c>
      <c r="I170" s="156" t="s">
        <v>15307</v>
      </c>
      <c r="J170" s="18" t="str">
        <f>_xlfn.XLOOKUP(A170,'charts of accounts'!$A:$A,'charts of accounts'!$C:$C)</f>
        <v>Sales</v>
      </c>
      <c r="O170"/>
    </row>
    <row r="171" spans="1:15" s="18" customFormat="1" ht="15.75" hidden="1" x14ac:dyDescent="0.25">
      <c r="A171" s="147">
        <v>52200</v>
      </c>
      <c r="B171" s="147" t="s">
        <v>15536</v>
      </c>
      <c r="C171" s="149"/>
      <c r="D171" s="148">
        <v>11005925.32</v>
      </c>
      <c r="E171" s="145"/>
      <c r="F171" s="145"/>
      <c r="G171" s="145">
        <f t="shared" si="3"/>
        <v>-11005925.32</v>
      </c>
      <c r="H171" s="155" t="s">
        <v>15535</v>
      </c>
      <c r="I171" s="156" t="s">
        <v>15307</v>
      </c>
      <c r="J171" s="18" t="str">
        <f>_xlfn.XLOOKUP(A171,'charts of accounts'!$A:$A,'charts of accounts'!$C:$C)</f>
        <v>Sales</v>
      </c>
      <c r="O171"/>
    </row>
    <row r="172" spans="1:15" s="18" customFormat="1" ht="15.75" hidden="1" x14ac:dyDescent="0.25">
      <c r="A172" s="147">
        <v>52200</v>
      </c>
      <c r="B172" s="147" t="s">
        <v>15536</v>
      </c>
      <c r="C172" s="149"/>
      <c r="D172" s="148">
        <v>17150153.780000001</v>
      </c>
      <c r="E172" s="145"/>
      <c r="F172" s="145"/>
      <c r="G172" s="145">
        <f t="shared" si="3"/>
        <v>-17150153.780000001</v>
      </c>
      <c r="H172" s="155" t="s">
        <v>15535</v>
      </c>
      <c r="I172" s="156" t="s">
        <v>15307</v>
      </c>
      <c r="J172" s="18" t="str">
        <f>_xlfn.XLOOKUP(A172,'charts of accounts'!$A:$A,'charts of accounts'!$C:$C)</f>
        <v>Sales</v>
      </c>
      <c r="O172"/>
    </row>
    <row r="173" spans="1:15" s="18" customFormat="1" ht="15.75" hidden="1" x14ac:dyDescent="0.25">
      <c r="A173" s="147">
        <v>52200</v>
      </c>
      <c r="B173" s="147" t="s">
        <v>15536</v>
      </c>
      <c r="C173" s="149"/>
      <c r="D173" s="148">
        <v>8516380.75</v>
      </c>
      <c r="E173" s="145"/>
      <c r="F173" s="145"/>
      <c r="G173" s="145">
        <f t="shared" si="3"/>
        <v>-8516380.75</v>
      </c>
      <c r="H173" s="155" t="s">
        <v>15535</v>
      </c>
      <c r="I173" s="156" t="s">
        <v>15307</v>
      </c>
      <c r="J173" s="18" t="str">
        <f>_xlfn.XLOOKUP(A173,'charts of accounts'!$A:$A,'charts of accounts'!$C:$C)</f>
        <v>Sales</v>
      </c>
      <c r="O173"/>
    </row>
    <row r="174" spans="1:15" s="18" customFormat="1" ht="15.75" hidden="1" x14ac:dyDescent="0.25">
      <c r="A174" s="147">
        <v>52200</v>
      </c>
      <c r="B174" s="147" t="s">
        <v>15536</v>
      </c>
      <c r="C174" s="149"/>
      <c r="D174" s="148">
        <v>1605242.94</v>
      </c>
      <c r="E174" s="145"/>
      <c r="F174" s="145"/>
      <c r="G174" s="145">
        <f t="shared" si="3"/>
        <v>-1605242.94</v>
      </c>
      <c r="H174" s="155" t="s">
        <v>15535</v>
      </c>
      <c r="I174" s="156" t="s">
        <v>15307</v>
      </c>
      <c r="J174" s="18" t="str">
        <f>_xlfn.XLOOKUP(A174,'charts of accounts'!$A:$A,'charts of accounts'!$C:$C)</f>
        <v>Sales</v>
      </c>
      <c r="O174"/>
    </row>
    <row r="175" spans="1:15" s="18" customFormat="1" ht="15.75" hidden="1" x14ac:dyDescent="0.25">
      <c r="A175" s="147">
        <v>52200</v>
      </c>
      <c r="B175" s="147" t="s">
        <v>15536</v>
      </c>
      <c r="C175" s="149"/>
      <c r="D175" s="148">
        <v>6189428.6799999997</v>
      </c>
      <c r="E175" s="145"/>
      <c r="F175" s="145"/>
      <c r="G175" s="145">
        <f t="shared" si="3"/>
        <v>-6189428.6799999997</v>
      </c>
      <c r="H175" s="155" t="s">
        <v>15535</v>
      </c>
      <c r="I175" s="156" t="s">
        <v>15307</v>
      </c>
      <c r="J175" s="18" t="str">
        <f>_xlfn.XLOOKUP(A175,'charts of accounts'!$A:$A,'charts of accounts'!$C:$C)</f>
        <v>Sales</v>
      </c>
      <c r="O175"/>
    </row>
    <row r="176" spans="1:15" s="18" customFormat="1" ht="15.75" hidden="1" x14ac:dyDescent="0.25">
      <c r="A176" s="147">
        <v>52300</v>
      </c>
      <c r="B176" s="157"/>
      <c r="C176" s="149"/>
      <c r="D176" s="148">
        <v>0</v>
      </c>
      <c r="E176" s="145"/>
      <c r="F176" s="145"/>
      <c r="G176" s="145">
        <f t="shared" si="3"/>
        <v>0</v>
      </c>
      <c r="H176" s="155" t="s">
        <v>15535</v>
      </c>
      <c r="I176" s="156" t="s">
        <v>15307</v>
      </c>
      <c r="J176" s="18" t="str">
        <f>_xlfn.XLOOKUP(A176,'charts of accounts'!$A:$A,'charts of accounts'!$C:$C)</f>
        <v>Sales</v>
      </c>
      <c r="O176"/>
    </row>
    <row r="177" spans="1:15" s="18" customFormat="1" ht="15.75" hidden="1" x14ac:dyDescent="0.25">
      <c r="A177" s="147">
        <v>52300</v>
      </c>
      <c r="B177" s="147" t="s">
        <v>15537</v>
      </c>
      <c r="C177" s="149"/>
      <c r="D177" s="148">
        <v>98479.5</v>
      </c>
      <c r="E177" s="145"/>
      <c r="F177" s="145"/>
      <c r="G177" s="145">
        <f t="shared" si="3"/>
        <v>-98479.5</v>
      </c>
      <c r="H177" s="155" t="s">
        <v>15535</v>
      </c>
      <c r="I177" s="156" t="s">
        <v>15307</v>
      </c>
      <c r="J177" s="18" t="str">
        <f>_xlfn.XLOOKUP(A177,'charts of accounts'!$A:$A,'charts of accounts'!$C:$C)</f>
        <v>Sales</v>
      </c>
      <c r="O177"/>
    </row>
    <row r="178" spans="1:15" s="18" customFormat="1" ht="15.75" hidden="1" x14ac:dyDescent="0.25">
      <c r="A178" s="147">
        <v>52300</v>
      </c>
      <c r="B178" s="147" t="s">
        <v>15537</v>
      </c>
      <c r="C178" s="149"/>
      <c r="D178" s="148">
        <v>2796.64</v>
      </c>
      <c r="E178" s="145"/>
      <c r="F178" s="145"/>
      <c r="G178" s="145">
        <f t="shared" si="3"/>
        <v>-2796.64</v>
      </c>
      <c r="H178" s="155" t="s">
        <v>15535</v>
      </c>
      <c r="I178" s="156" t="s">
        <v>15307</v>
      </c>
      <c r="J178" s="18" t="str">
        <f>_xlfn.XLOOKUP(A178,'charts of accounts'!$A:$A,'charts of accounts'!$C:$C)</f>
        <v>Sales</v>
      </c>
      <c r="O178"/>
    </row>
    <row r="179" spans="1:15" s="18" customFormat="1" ht="15.75" hidden="1" x14ac:dyDescent="0.25">
      <c r="A179" s="147">
        <v>52300</v>
      </c>
      <c r="B179" s="147" t="s">
        <v>15537</v>
      </c>
      <c r="C179" s="149"/>
      <c r="D179" s="148">
        <v>34576.47</v>
      </c>
      <c r="E179" s="145"/>
      <c r="F179" s="145"/>
      <c r="G179" s="145">
        <f t="shared" si="3"/>
        <v>-34576.47</v>
      </c>
      <c r="H179" s="155" t="s">
        <v>15535</v>
      </c>
      <c r="I179" s="156" t="s">
        <v>15307</v>
      </c>
      <c r="J179" s="18" t="str">
        <f>_xlfn.XLOOKUP(A179,'charts of accounts'!$A:$A,'charts of accounts'!$C:$C)</f>
        <v>Sales</v>
      </c>
      <c r="O179"/>
    </row>
    <row r="180" spans="1:15" s="18" customFormat="1" ht="15.75" hidden="1" x14ac:dyDescent="0.25">
      <c r="A180" s="147">
        <v>52500</v>
      </c>
      <c r="B180" s="147" t="s">
        <v>15538</v>
      </c>
      <c r="C180" s="149"/>
      <c r="D180" s="148">
        <v>54661.02</v>
      </c>
      <c r="E180" s="145"/>
      <c r="F180" s="145"/>
      <c r="G180" s="145">
        <f t="shared" si="3"/>
        <v>-54661.02</v>
      </c>
      <c r="H180" s="155" t="s">
        <v>15535</v>
      </c>
      <c r="I180" s="156" t="s">
        <v>15307</v>
      </c>
      <c r="J180" s="18" t="str">
        <f>_xlfn.XLOOKUP(A180,'charts of accounts'!$A:$A,'charts of accounts'!$C:$C)</f>
        <v>Sales</v>
      </c>
      <c r="O180"/>
    </row>
    <row r="181" spans="1:15" s="18" customFormat="1" ht="15.75" hidden="1" x14ac:dyDescent="0.25">
      <c r="A181" s="147">
        <v>52500</v>
      </c>
      <c r="B181" s="147" t="s">
        <v>15538</v>
      </c>
      <c r="C181" s="148">
        <v>25000</v>
      </c>
      <c r="D181" s="149"/>
      <c r="E181" s="145"/>
      <c r="F181" s="145"/>
      <c r="G181" s="145">
        <f t="shared" si="3"/>
        <v>25000</v>
      </c>
      <c r="H181" s="155" t="s">
        <v>15535</v>
      </c>
      <c r="I181" s="156" t="s">
        <v>15307</v>
      </c>
      <c r="J181" s="18" t="str">
        <f>_xlfn.XLOOKUP(A181,'charts of accounts'!$A:$A,'charts of accounts'!$C:$C)</f>
        <v>Sales</v>
      </c>
      <c r="O181"/>
    </row>
    <row r="182" spans="1:15" s="18" customFormat="1" ht="15.75" hidden="1" x14ac:dyDescent="0.25">
      <c r="A182" s="147">
        <v>53200</v>
      </c>
      <c r="B182" s="147" t="s">
        <v>15539</v>
      </c>
      <c r="C182" s="149"/>
      <c r="D182" s="148">
        <v>296268.75</v>
      </c>
      <c r="E182" s="145"/>
      <c r="F182" s="145"/>
      <c r="G182" s="145">
        <f t="shared" si="3"/>
        <v>-296268.75</v>
      </c>
      <c r="H182" s="155" t="s">
        <v>15540</v>
      </c>
      <c r="I182" s="156" t="s">
        <v>15307</v>
      </c>
      <c r="J182" s="18" t="str">
        <f>_xlfn.XLOOKUP(A182,'charts of accounts'!$A:$A,'charts of accounts'!$C:$C)</f>
        <v>Sales</v>
      </c>
      <c r="O182"/>
    </row>
    <row r="183" spans="1:15" s="18" customFormat="1" ht="15.75" hidden="1" x14ac:dyDescent="0.25">
      <c r="A183" s="147">
        <v>54100</v>
      </c>
      <c r="B183" s="147" t="s">
        <v>15541</v>
      </c>
      <c r="C183" s="149"/>
      <c r="D183" s="148">
        <v>2258224.83</v>
      </c>
      <c r="E183" s="145"/>
      <c r="F183" s="145"/>
      <c r="G183" s="145">
        <f t="shared" si="3"/>
        <v>-2258224.83</v>
      </c>
      <c r="H183" s="155" t="s">
        <v>15540</v>
      </c>
      <c r="I183" s="156" t="s">
        <v>15307</v>
      </c>
      <c r="J183" s="18" t="str">
        <f>_xlfn.XLOOKUP(A183,'charts of accounts'!$A:$A,'charts of accounts'!$C:$C)</f>
        <v>Sales</v>
      </c>
      <c r="O183"/>
    </row>
    <row r="184" spans="1:15" s="18" customFormat="1" ht="15.75" hidden="1" x14ac:dyDescent="0.25">
      <c r="A184" s="147">
        <v>54200</v>
      </c>
      <c r="B184" s="147" t="s">
        <v>15542</v>
      </c>
      <c r="C184" s="149"/>
      <c r="D184" s="148">
        <v>170749.2</v>
      </c>
      <c r="E184" s="145"/>
      <c r="F184" s="145"/>
      <c r="G184" s="145">
        <f t="shared" si="3"/>
        <v>-170749.2</v>
      </c>
      <c r="H184" s="155" t="s">
        <v>15540</v>
      </c>
      <c r="I184" s="156" t="s">
        <v>15307</v>
      </c>
      <c r="J184" s="18" t="str">
        <f>_xlfn.XLOOKUP(A184,'charts of accounts'!$A:$A,'charts of accounts'!$C:$C)</f>
        <v>Sales</v>
      </c>
      <c r="O184"/>
    </row>
    <row r="185" spans="1:15" s="18" customFormat="1" ht="15.75" hidden="1" x14ac:dyDescent="0.25">
      <c r="A185" s="147">
        <v>54901</v>
      </c>
      <c r="B185" s="147" t="s">
        <v>15543</v>
      </c>
      <c r="C185" s="149"/>
      <c r="D185" s="148">
        <v>12920367.58</v>
      </c>
      <c r="E185" s="145"/>
      <c r="F185" s="145"/>
      <c r="G185" s="145">
        <f t="shared" si="3"/>
        <v>-12920367.58</v>
      </c>
      <c r="H185" s="155" t="s">
        <v>15540</v>
      </c>
      <c r="I185" s="151" t="s">
        <v>15429</v>
      </c>
      <c r="J185" s="18" t="str">
        <f>_xlfn.XLOOKUP(A185,'charts of accounts'!$A:$A,'charts of accounts'!$C:$C)</f>
        <v>Cost of sales</v>
      </c>
      <c r="O185"/>
    </row>
    <row r="186" spans="1:15" s="18" customFormat="1" ht="15.75" hidden="1" x14ac:dyDescent="0.25">
      <c r="A186" s="147">
        <v>54901</v>
      </c>
      <c r="B186" s="147" t="s">
        <v>15543</v>
      </c>
      <c r="C186" s="149"/>
      <c r="D186" s="148">
        <v>7859523.4500000002</v>
      </c>
      <c r="E186" s="145"/>
      <c r="F186" s="145"/>
      <c r="G186" s="145">
        <f t="shared" si="3"/>
        <v>-7859523.4500000002</v>
      </c>
      <c r="H186" s="155" t="s">
        <v>15428</v>
      </c>
      <c r="I186" s="151" t="s">
        <v>15429</v>
      </c>
      <c r="J186" s="18" t="str">
        <f>_xlfn.XLOOKUP(A186,'charts of accounts'!$A:$A,'charts of accounts'!$C:$C)</f>
        <v>Cost of sales</v>
      </c>
      <c r="O186"/>
    </row>
    <row r="187" spans="1:15" s="18" customFormat="1" ht="15.75" hidden="1" x14ac:dyDescent="0.25">
      <c r="A187" s="147">
        <v>54901</v>
      </c>
      <c r="B187" s="147" t="s">
        <v>15544</v>
      </c>
      <c r="C187" s="149"/>
      <c r="D187" s="148">
        <v>8753242</v>
      </c>
      <c r="E187" s="145"/>
      <c r="F187" s="145"/>
      <c r="G187" s="145">
        <f t="shared" si="3"/>
        <v>-8753242</v>
      </c>
      <c r="H187" s="155" t="s">
        <v>15540</v>
      </c>
      <c r="I187" s="151" t="s">
        <v>15429</v>
      </c>
      <c r="J187" s="18" t="str">
        <f>_xlfn.XLOOKUP(A187,'charts of accounts'!$A:$A,'charts of accounts'!$C:$C)</f>
        <v>Cost of sales</v>
      </c>
      <c r="O187"/>
    </row>
    <row r="188" spans="1:15" s="18" customFormat="1" ht="15.75" hidden="1" x14ac:dyDescent="0.25">
      <c r="A188" s="147">
        <v>54902</v>
      </c>
      <c r="B188" s="147" t="s">
        <v>15545</v>
      </c>
      <c r="C188" s="148">
        <v>7889.19</v>
      </c>
      <c r="D188" s="149"/>
      <c r="E188" s="145"/>
      <c r="F188" s="145"/>
      <c r="G188" s="145">
        <f t="shared" si="3"/>
        <v>7889.19</v>
      </c>
      <c r="H188" s="155" t="s">
        <v>15540</v>
      </c>
      <c r="I188" s="151" t="s">
        <v>15429</v>
      </c>
      <c r="J188" s="18" t="str">
        <f>_xlfn.XLOOKUP(A188,'charts of accounts'!$A:$A,'charts of accounts'!$C:$C)</f>
        <v>Cost of sales</v>
      </c>
      <c r="O188"/>
    </row>
    <row r="189" spans="1:15" s="18" customFormat="1" ht="15.75" hidden="1" x14ac:dyDescent="0.25">
      <c r="A189" s="147">
        <v>54902</v>
      </c>
      <c r="B189" s="147" t="s">
        <v>15545</v>
      </c>
      <c r="C189" s="148">
        <v>2120525.12</v>
      </c>
      <c r="D189" s="149"/>
      <c r="E189" s="145"/>
      <c r="F189" s="145"/>
      <c r="G189" s="145">
        <f t="shared" si="3"/>
        <v>2120525.12</v>
      </c>
      <c r="H189" s="155" t="s">
        <v>15540</v>
      </c>
      <c r="I189" s="151" t="s">
        <v>15429</v>
      </c>
      <c r="J189" s="18" t="str">
        <f>_xlfn.XLOOKUP(A189,'charts of accounts'!$A:$A,'charts of accounts'!$C:$C)</f>
        <v>Cost of sales</v>
      </c>
      <c r="O189"/>
    </row>
    <row r="190" spans="1:15" s="18" customFormat="1" ht="15.75" hidden="1" x14ac:dyDescent="0.25">
      <c r="A190" s="147">
        <v>54902</v>
      </c>
      <c r="B190" s="147" t="s">
        <v>15545</v>
      </c>
      <c r="C190" s="148">
        <v>2823382.62</v>
      </c>
      <c r="D190" s="149"/>
      <c r="E190" s="145"/>
      <c r="F190" s="145"/>
      <c r="G190" s="145">
        <f t="shared" si="3"/>
        <v>2823382.62</v>
      </c>
      <c r="H190" s="155" t="s">
        <v>15540</v>
      </c>
      <c r="I190" s="151" t="s">
        <v>15429</v>
      </c>
      <c r="J190" s="18" t="str">
        <f>_xlfn.XLOOKUP(A190,'charts of accounts'!$A:$A,'charts of accounts'!$C:$C)</f>
        <v>Cost of sales</v>
      </c>
      <c r="O190"/>
    </row>
    <row r="191" spans="1:15" s="18" customFormat="1" ht="15.75" hidden="1" x14ac:dyDescent="0.25">
      <c r="A191" s="147">
        <v>54902</v>
      </c>
      <c r="B191" s="147" t="s">
        <v>15545</v>
      </c>
      <c r="C191" s="148">
        <v>4484466.32</v>
      </c>
      <c r="D191" s="149"/>
      <c r="E191" s="145"/>
      <c r="F191" s="145"/>
      <c r="G191" s="145">
        <f t="shared" si="3"/>
        <v>4484466.32</v>
      </c>
      <c r="H191" s="155" t="s">
        <v>15540</v>
      </c>
      <c r="I191" s="151" t="s">
        <v>15429</v>
      </c>
      <c r="J191" s="18" t="str">
        <f>_xlfn.XLOOKUP(A191,'charts of accounts'!$A:$A,'charts of accounts'!$C:$C)</f>
        <v>Cost of sales</v>
      </c>
      <c r="O191"/>
    </row>
    <row r="192" spans="1:15" s="18" customFormat="1" ht="15.75" hidden="1" x14ac:dyDescent="0.25">
      <c r="A192" s="147">
        <v>54902</v>
      </c>
      <c r="B192" s="147" t="s">
        <v>15545</v>
      </c>
      <c r="C192" s="148">
        <v>357075.94</v>
      </c>
      <c r="D192" s="149"/>
      <c r="E192" s="145"/>
      <c r="F192" s="145"/>
      <c r="G192" s="145">
        <f t="shared" si="3"/>
        <v>357075.94</v>
      </c>
      <c r="H192" s="155" t="s">
        <v>15540</v>
      </c>
      <c r="I192" s="151" t="s">
        <v>15429</v>
      </c>
      <c r="J192" s="18" t="str">
        <f>_xlfn.XLOOKUP(A192,'charts of accounts'!$A:$A,'charts of accounts'!$C:$C)</f>
        <v>Cost of sales</v>
      </c>
      <c r="O192"/>
    </row>
    <row r="193" spans="1:15" s="18" customFormat="1" ht="15.75" hidden="1" x14ac:dyDescent="0.25">
      <c r="A193" s="147">
        <v>54902</v>
      </c>
      <c r="B193" s="147" t="s">
        <v>15545</v>
      </c>
      <c r="C193" s="148">
        <v>1469354.45</v>
      </c>
      <c r="D193" s="149"/>
      <c r="E193" s="145"/>
      <c r="F193" s="145"/>
      <c r="G193" s="145">
        <f t="shared" si="3"/>
        <v>1469354.45</v>
      </c>
      <c r="H193" s="155" t="s">
        <v>15540</v>
      </c>
      <c r="I193" s="151" t="s">
        <v>15429</v>
      </c>
      <c r="J193" s="18" t="str">
        <f>_xlfn.XLOOKUP(A193,'charts of accounts'!$A:$A,'charts of accounts'!$C:$C)</f>
        <v>Cost of sales</v>
      </c>
      <c r="O193"/>
    </row>
    <row r="194" spans="1:15" s="18" customFormat="1" ht="15.75" hidden="1" x14ac:dyDescent="0.25">
      <c r="A194" s="147">
        <v>54902</v>
      </c>
      <c r="B194" s="147" t="s">
        <v>15545</v>
      </c>
      <c r="C194" s="148">
        <v>0</v>
      </c>
      <c r="D194" s="149"/>
      <c r="E194" s="145"/>
      <c r="F194" s="145"/>
      <c r="G194" s="145">
        <f t="shared" si="3"/>
        <v>0</v>
      </c>
      <c r="H194" s="155" t="s">
        <v>15540</v>
      </c>
      <c r="I194" s="151" t="s">
        <v>15429</v>
      </c>
      <c r="J194" s="18" t="str">
        <f>_xlfn.XLOOKUP(A194,'charts of accounts'!$A:$A,'charts of accounts'!$C:$C)</f>
        <v>Cost of sales</v>
      </c>
      <c r="O194"/>
    </row>
    <row r="195" spans="1:15" s="18" customFormat="1" ht="15.75" hidden="1" x14ac:dyDescent="0.25">
      <c r="A195" s="147">
        <v>54902</v>
      </c>
      <c r="B195" s="147" t="s">
        <v>15545</v>
      </c>
      <c r="C195" s="148">
        <v>0</v>
      </c>
      <c r="D195" s="149"/>
      <c r="E195" s="145"/>
      <c r="F195" s="145"/>
      <c r="G195" s="145">
        <f t="shared" ref="G195:G258" si="4">C195+E195-D195-F195</f>
        <v>0</v>
      </c>
      <c r="H195" s="155" t="s">
        <v>15540</v>
      </c>
      <c r="I195" s="151" t="s">
        <v>15429</v>
      </c>
      <c r="J195" s="18" t="str">
        <f>_xlfn.XLOOKUP(A195,'charts of accounts'!$A:$A,'charts of accounts'!$C:$C)</f>
        <v>Cost of sales</v>
      </c>
      <c r="O195"/>
    </row>
    <row r="196" spans="1:15" s="18" customFormat="1" ht="15.75" hidden="1" x14ac:dyDescent="0.25">
      <c r="A196" s="147">
        <v>54902</v>
      </c>
      <c r="B196" s="147" t="s">
        <v>15545</v>
      </c>
      <c r="C196" s="148">
        <v>1657673.94</v>
      </c>
      <c r="D196" s="149"/>
      <c r="E196" s="145"/>
      <c r="F196" s="145"/>
      <c r="G196" s="145">
        <f t="shared" si="4"/>
        <v>1657673.94</v>
      </c>
      <c r="H196" s="155" t="s">
        <v>15540</v>
      </c>
      <c r="I196" s="151" t="s">
        <v>15429</v>
      </c>
      <c r="J196" s="18" t="str">
        <f>_xlfn.XLOOKUP(A196,'charts of accounts'!$A:$A,'charts of accounts'!$C:$C)</f>
        <v>Cost of sales</v>
      </c>
      <c r="O196"/>
    </row>
    <row r="197" spans="1:15" s="18" customFormat="1" ht="15.75" hidden="1" x14ac:dyDescent="0.25">
      <c r="A197" s="147">
        <v>54903</v>
      </c>
      <c r="B197" s="147" t="s">
        <v>15544</v>
      </c>
      <c r="C197" s="148">
        <v>8753242</v>
      </c>
      <c r="D197" s="149"/>
      <c r="E197" s="145"/>
      <c r="F197" s="145"/>
      <c r="G197" s="145">
        <f t="shared" si="4"/>
        <v>8753242</v>
      </c>
      <c r="H197" s="155" t="s">
        <v>15540</v>
      </c>
      <c r="I197" s="156" t="s">
        <v>15307</v>
      </c>
      <c r="J197" s="18" t="str">
        <f>_xlfn.XLOOKUP(A197,'charts of accounts'!$A:$A,'charts of accounts'!$C:$C)</f>
        <v>Sales</v>
      </c>
      <c r="O197"/>
    </row>
    <row r="198" spans="1:15" s="18" customFormat="1" ht="15.75" hidden="1" x14ac:dyDescent="0.25">
      <c r="A198" s="147">
        <v>55100</v>
      </c>
      <c r="B198" s="147" t="s">
        <v>15546</v>
      </c>
      <c r="C198" s="149"/>
      <c r="D198" s="148">
        <v>13220.34</v>
      </c>
      <c r="E198" s="145"/>
      <c r="F198" s="145"/>
      <c r="G198" s="145">
        <f t="shared" si="4"/>
        <v>-13220.34</v>
      </c>
      <c r="H198" s="155" t="s">
        <v>15547</v>
      </c>
      <c r="I198" s="156" t="s">
        <v>15307</v>
      </c>
      <c r="J198" s="18" t="str">
        <f>_xlfn.XLOOKUP(A198,'charts of accounts'!$A:$A,'charts of accounts'!$C:$C)</f>
        <v>Sales</v>
      </c>
      <c r="O198"/>
    </row>
    <row r="199" spans="1:15" s="18" customFormat="1" ht="15.75" hidden="1" x14ac:dyDescent="0.25">
      <c r="A199" s="147">
        <v>55110</v>
      </c>
      <c r="B199" s="147" t="s">
        <v>15548</v>
      </c>
      <c r="C199" s="149"/>
      <c r="D199" s="148">
        <v>31559361</v>
      </c>
      <c r="E199" s="145"/>
      <c r="F199" s="145"/>
      <c r="G199" s="145">
        <f t="shared" si="4"/>
        <v>-31559361</v>
      </c>
      <c r="H199" s="155" t="s">
        <v>15549</v>
      </c>
      <c r="I199" s="156" t="s">
        <v>15307</v>
      </c>
      <c r="J199" s="18" t="str">
        <f>_xlfn.XLOOKUP(A199,'charts of accounts'!$A:$A,'charts of accounts'!$C:$C)</f>
        <v>Sales</v>
      </c>
      <c r="O199"/>
    </row>
    <row r="200" spans="1:15" s="18" customFormat="1" ht="15.75" hidden="1" x14ac:dyDescent="0.25">
      <c r="A200" s="147">
        <v>55115</v>
      </c>
      <c r="B200" s="147" t="s">
        <v>15550</v>
      </c>
      <c r="C200" s="149"/>
      <c r="D200" s="148">
        <v>12865490</v>
      </c>
      <c r="E200" s="145"/>
      <c r="F200" s="145"/>
      <c r="G200" s="145">
        <f t="shared" si="4"/>
        <v>-12865490</v>
      </c>
      <c r="H200" s="155" t="s">
        <v>15549</v>
      </c>
      <c r="I200" s="156" t="s">
        <v>15307</v>
      </c>
      <c r="J200" s="18" t="str">
        <f>_xlfn.XLOOKUP(A200,'charts of accounts'!$A:$A,'charts of accounts'!$C:$C)</f>
        <v>Sales</v>
      </c>
      <c r="O200"/>
    </row>
    <row r="201" spans="1:15" s="18" customFormat="1" hidden="1" x14ac:dyDescent="0.25">
      <c r="A201" s="147">
        <v>55120</v>
      </c>
      <c r="B201" s="147" t="s">
        <v>15551</v>
      </c>
      <c r="C201" s="149"/>
      <c r="D201" s="148">
        <v>10026160.18</v>
      </c>
      <c r="E201" s="145"/>
      <c r="F201" s="145"/>
      <c r="G201" s="145">
        <f t="shared" si="4"/>
        <v>-10026160.18</v>
      </c>
      <c r="H201" s="153" t="s">
        <v>15549</v>
      </c>
      <c r="I201" s="156" t="s">
        <v>15307</v>
      </c>
      <c r="J201" s="18" t="str">
        <f>_xlfn.XLOOKUP(A201,'charts of accounts'!$A:$A,'charts of accounts'!$C:$C)</f>
        <v>Sales</v>
      </c>
      <c r="O201"/>
    </row>
    <row r="202" spans="1:15" s="18" customFormat="1" hidden="1" x14ac:dyDescent="0.25">
      <c r="A202" s="147">
        <v>55140</v>
      </c>
      <c r="B202" s="147" t="s">
        <v>15552</v>
      </c>
      <c r="C202" s="149"/>
      <c r="D202" s="148">
        <v>21000</v>
      </c>
      <c r="E202" s="145"/>
      <c r="F202" s="145"/>
      <c r="G202" s="145">
        <f t="shared" si="4"/>
        <v>-21000</v>
      </c>
      <c r="H202" s="153" t="s">
        <v>15549</v>
      </c>
      <c r="I202" s="156" t="s">
        <v>15307</v>
      </c>
      <c r="J202" s="18" t="str">
        <f>_xlfn.XLOOKUP(A202,'charts of accounts'!$A:$A,'charts of accounts'!$C:$C)</f>
        <v>Sales</v>
      </c>
      <c r="O202"/>
    </row>
    <row r="203" spans="1:15" s="18" customFormat="1" hidden="1" x14ac:dyDescent="0.25">
      <c r="A203" s="147">
        <v>55145</v>
      </c>
      <c r="B203" s="147" t="s">
        <v>15553</v>
      </c>
      <c r="C203" s="149"/>
      <c r="D203" s="148">
        <v>117881.36</v>
      </c>
      <c r="E203" s="145"/>
      <c r="F203" s="145"/>
      <c r="G203" s="145">
        <f t="shared" si="4"/>
        <v>-117881.36</v>
      </c>
      <c r="H203" s="153" t="s">
        <v>15549</v>
      </c>
      <c r="I203" s="156" t="s">
        <v>15307</v>
      </c>
      <c r="J203" s="18" t="str">
        <f>_xlfn.XLOOKUP(A203,'charts of accounts'!$A:$A,'charts of accounts'!$C:$C)</f>
        <v>Sales</v>
      </c>
      <c r="O203"/>
    </row>
    <row r="204" spans="1:15" s="18" customFormat="1" hidden="1" x14ac:dyDescent="0.25">
      <c r="A204" s="147">
        <v>55150</v>
      </c>
      <c r="B204" s="147" t="s">
        <v>15554</v>
      </c>
      <c r="C204" s="149"/>
      <c r="D204" s="148">
        <v>4259399.6100000003</v>
      </c>
      <c r="E204" s="145"/>
      <c r="F204" s="145"/>
      <c r="G204" s="145">
        <f t="shared" si="4"/>
        <v>-4259399.6100000003</v>
      </c>
      <c r="H204" s="153" t="s">
        <v>15549</v>
      </c>
      <c r="I204" s="156" t="s">
        <v>15307</v>
      </c>
      <c r="J204" s="18" t="str">
        <f>_xlfn.XLOOKUP(A204,'charts of accounts'!$A:$A,'charts of accounts'!$C:$C)</f>
        <v>Sales</v>
      </c>
      <c r="O204"/>
    </row>
    <row r="205" spans="1:15" s="18" customFormat="1" hidden="1" x14ac:dyDescent="0.25">
      <c r="A205" s="147">
        <v>55160</v>
      </c>
      <c r="B205" s="147" t="s">
        <v>15555</v>
      </c>
      <c r="C205" s="149"/>
      <c r="D205" s="148">
        <v>6355.95</v>
      </c>
      <c r="E205" s="145"/>
      <c r="F205" s="145"/>
      <c r="G205" s="145">
        <f t="shared" si="4"/>
        <v>-6355.95</v>
      </c>
      <c r="H205" s="153" t="s">
        <v>15549</v>
      </c>
      <c r="I205" s="156" t="s">
        <v>15307</v>
      </c>
      <c r="J205" s="18" t="str">
        <f>_xlfn.XLOOKUP(A205,'charts of accounts'!$A:$A,'charts of accounts'!$C:$C)</f>
        <v>Sales</v>
      </c>
      <c r="O205"/>
    </row>
    <row r="206" spans="1:15" s="18" customFormat="1" hidden="1" x14ac:dyDescent="0.25">
      <c r="A206" s="147">
        <v>55180</v>
      </c>
      <c r="B206" s="147" t="s">
        <v>15556</v>
      </c>
      <c r="C206" s="149"/>
      <c r="D206" s="148">
        <v>16415.25</v>
      </c>
      <c r="E206" s="145"/>
      <c r="F206" s="145"/>
      <c r="G206" s="145">
        <f t="shared" si="4"/>
        <v>-16415.25</v>
      </c>
      <c r="H206" s="153" t="s">
        <v>15549</v>
      </c>
      <c r="I206" s="156" t="s">
        <v>15307</v>
      </c>
      <c r="J206" s="18" t="str">
        <f>_xlfn.XLOOKUP(A206,'charts of accounts'!$A:$A,'charts of accounts'!$C:$C)</f>
        <v>Sales</v>
      </c>
      <c r="O206"/>
    </row>
    <row r="207" spans="1:15" s="18" customFormat="1" hidden="1" x14ac:dyDescent="0.25">
      <c r="A207" s="147">
        <v>55195</v>
      </c>
      <c r="B207" s="147" t="s">
        <v>15557</v>
      </c>
      <c r="C207" s="149"/>
      <c r="D207" s="148">
        <v>828524.62</v>
      </c>
      <c r="E207" s="145"/>
      <c r="F207" s="145"/>
      <c r="G207" s="145">
        <f t="shared" si="4"/>
        <v>-828524.62</v>
      </c>
      <c r="H207" s="153" t="s">
        <v>15549</v>
      </c>
      <c r="I207" s="156" t="s">
        <v>15307</v>
      </c>
      <c r="J207" s="18" t="str">
        <f>_xlfn.XLOOKUP(A207,'charts of accounts'!$A:$A,'charts of accounts'!$C:$C)</f>
        <v>Sales</v>
      </c>
      <c r="O207"/>
    </row>
    <row r="208" spans="1:15" s="18" customFormat="1" hidden="1" x14ac:dyDescent="0.25">
      <c r="A208" s="147">
        <v>55200</v>
      </c>
      <c r="B208" s="147" t="s">
        <v>15558</v>
      </c>
      <c r="C208" s="149"/>
      <c r="D208" s="148">
        <v>607759.26</v>
      </c>
      <c r="E208" s="145"/>
      <c r="F208" s="145"/>
      <c r="G208" s="145">
        <f t="shared" si="4"/>
        <v>-607759.26</v>
      </c>
      <c r="H208" s="153" t="s">
        <v>15549</v>
      </c>
      <c r="I208" s="156" t="s">
        <v>15307</v>
      </c>
      <c r="J208" s="18" t="str">
        <f>_xlfn.XLOOKUP(A208,'charts of accounts'!$A:$A,'charts of accounts'!$C:$C)</f>
        <v>Sales</v>
      </c>
      <c r="O208"/>
    </row>
    <row r="209" spans="1:15" s="18" customFormat="1" hidden="1" x14ac:dyDescent="0.25">
      <c r="A209" s="147">
        <v>56100</v>
      </c>
      <c r="B209" s="147" t="s">
        <v>15559</v>
      </c>
      <c r="C209" s="149"/>
      <c r="D209" s="148">
        <v>12902939.34</v>
      </c>
      <c r="E209" s="145"/>
      <c r="F209" s="145"/>
      <c r="G209" s="145">
        <f t="shared" si="4"/>
        <v>-12902939.34</v>
      </c>
      <c r="H209" s="153" t="s">
        <v>15540</v>
      </c>
      <c r="I209" s="156" t="s">
        <v>15307</v>
      </c>
      <c r="J209" s="18" t="str">
        <f>_xlfn.XLOOKUP(A209,'charts of accounts'!$A:$A,'charts of accounts'!$C:$C)</f>
        <v>Sales</v>
      </c>
      <c r="O209"/>
    </row>
    <row r="210" spans="1:15" s="18" customFormat="1" hidden="1" x14ac:dyDescent="0.25">
      <c r="A210" s="147">
        <v>56210</v>
      </c>
      <c r="B210" s="147" t="s">
        <v>15560</v>
      </c>
      <c r="C210" s="149"/>
      <c r="D210" s="148">
        <v>23304.86</v>
      </c>
      <c r="E210" s="145"/>
      <c r="F210" s="145"/>
      <c r="G210" s="145">
        <f t="shared" si="4"/>
        <v>-23304.86</v>
      </c>
      <c r="H210" s="153" t="s">
        <v>15540</v>
      </c>
      <c r="I210" s="156" t="s">
        <v>15307</v>
      </c>
      <c r="J210" s="18" t="str">
        <f>_xlfn.XLOOKUP(A210,'charts of accounts'!$A:$A,'charts of accounts'!$C:$C)</f>
        <v>Sales</v>
      </c>
      <c r="O210"/>
    </row>
    <row r="211" spans="1:15" s="18" customFormat="1" hidden="1" x14ac:dyDescent="0.25">
      <c r="A211" s="147">
        <v>56230</v>
      </c>
      <c r="B211" s="147" t="s">
        <v>15561</v>
      </c>
      <c r="C211" s="149"/>
      <c r="D211" s="148">
        <v>121016.62</v>
      </c>
      <c r="E211" s="145"/>
      <c r="F211" s="145"/>
      <c r="G211" s="145">
        <f t="shared" si="4"/>
        <v>-121016.62</v>
      </c>
      <c r="H211" s="153" t="s">
        <v>15540</v>
      </c>
      <c r="I211" s="156" t="s">
        <v>15307</v>
      </c>
      <c r="J211" s="18" t="str">
        <f>_xlfn.XLOOKUP(A211,'charts of accounts'!$A:$A,'charts of accounts'!$C:$C)</f>
        <v>Sales</v>
      </c>
      <c r="O211"/>
    </row>
    <row r="212" spans="1:15" s="18" customFormat="1" hidden="1" x14ac:dyDescent="0.25">
      <c r="A212" s="147">
        <v>56310</v>
      </c>
      <c r="B212" s="147" t="s">
        <v>15562</v>
      </c>
      <c r="C212" s="149"/>
      <c r="D212" s="148">
        <v>693102.95</v>
      </c>
      <c r="E212" s="145"/>
      <c r="F212" s="145"/>
      <c r="G212" s="145">
        <f t="shared" si="4"/>
        <v>-693102.95</v>
      </c>
      <c r="H212" s="153" t="s">
        <v>15540</v>
      </c>
      <c r="I212" s="156" t="s">
        <v>15307</v>
      </c>
      <c r="J212" s="18" t="str">
        <f>_xlfn.XLOOKUP(A212,'charts of accounts'!$A:$A,'charts of accounts'!$C:$C)</f>
        <v>Sales</v>
      </c>
      <c r="O212"/>
    </row>
    <row r="213" spans="1:15" s="18" customFormat="1" hidden="1" x14ac:dyDescent="0.25">
      <c r="A213" s="147">
        <v>56350</v>
      </c>
      <c r="B213" s="147" t="s">
        <v>15563</v>
      </c>
      <c r="C213" s="149"/>
      <c r="D213" s="148">
        <v>40948.32</v>
      </c>
      <c r="E213" s="145"/>
      <c r="F213" s="145"/>
      <c r="G213" s="145">
        <f t="shared" si="4"/>
        <v>-40948.32</v>
      </c>
      <c r="H213" s="153" t="s">
        <v>15540</v>
      </c>
      <c r="I213" s="156" t="s">
        <v>15307</v>
      </c>
      <c r="J213" s="18" t="str">
        <f>_xlfn.XLOOKUP(A213,'charts of accounts'!$A:$A,'charts of accounts'!$C:$C)</f>
        <v>Sales</v>
      </c>
      <c r="O213"/>
    </row>
    <row r="214" spans="1:15" s="18" customFormat="1" hidden="1" x14ac:dyDescent="0.25">
      <c r="A214" s="147">
        <v>56410</v>
      </c>
      <c r="B214" s="147" t="s">
        <v>15564</v>
      </c>
      <c r="C214" s="149"/>
      <c r="D214" s="148">
        <v>358888.29</v>
      </c>
      <c r="E214" s="145"/>
      <c r="F214" s="145"/>
      <c r="G214" s="145">
        <f t="shared" si="4"/>
        <v>-358888.29</v>
      </c>
      <c r="H214" s="153" t="s">
        <v>15540</v>
      </c>
      <c r="I214" s="156" t="s">
        <v>15307</v>
      </c>
      <c r="J214" s="18" t="str">
        <f>_xlfn.XLOOKUP(A214,'charts of accounts'!$A:$A,'charts of accounts'!$C:$C)</f>
        <v>Sales</v>
      </c>
      <c r="O214"/>
    </row>
    <row r="215" spans="1:15" s="18" customFormat="1" hidden="1" x14ac:dyDescent="0.25">
      <c r="A215" s="147">
        <v>56420</v>
      </c>
      <c r="B215" s="147" t="s">
        <v>15565</v>
      </c>
      <c r="C215" s="149"/>
      <c r="D215" s="148">
        <v>44279.76</v>
      </c>
      <c r="E215" s="145"/>
      <c r="F215" s="145"/>
      <c r="G215" s="145">
        <f t="shared" si="4"/>
        <v>-44279.76</v>
      </c>
      <c r="H215" s="153" t="s">
        <v>15540</v>
      </c>
      <c r="I215" s="156" t="s">
        <v>15307</v>
      </c>
      <c r="J215" s="18" t="str">
        <f>_xlfn.XLOOKUP(A215,'charts of accounts'!$A:$A,'charts of accounts'!$C:$C)</f>
        <v>Sales</v>
      </c>
      <c r="O215"/>
    </row>
    <row r="216" spans="1:15" s="18" customFormat="1" hidden="1" x14ac:dyDescent="0.25">
      <c r="A216" s="147">
        <v>56425</v>
      </c>
      <c r="B216" s="147" t="s">
        <v>15566</v>
      </c>
      <c r="C216" s="149"/>
      <c r="D216" s="148">
        <v>121658.39</v>
      </c>
      <c r="E216" s="145"/>
      <c r="F216" s="145"/>
      <c r="G216" s="145">
        <f t="shared" si="4"/>
        <v>-121658.39</v>
      </c>
      <c r="H216" s="153" t="s">
        <v>15540</v>
      </c>
      <c r="I216" s="156" t="s">
        <v>15307</v>
      </c>
      <c r="J216" s="18" t="str">
        <f>_xlfn.XLOOKUP(A216,'charts of accounts'!$A:$A,'charts of accounts'!$C:$C)</f>
        <v>Sales</v>
      </c>
      <c r="O216"/>
    </row>
    <row r="217" spans="1:15" s="18" customFormat="1" hidden="1" x14ac:dyDescent="0.25">
      <c r="A217" s="147">
        <v>56430</v>
      </c>
      <c r="B217" s="147" t="s">
        <v>15567</v>
      </c>
      <c r="C217" s="149"/>
      <c r="D217" s="148">
        <v>204237.13</v>
      </c>
      <c r="E217" s="145"/>
      <c r="F217" s="145"/>
      <c r="G217" s="145">
        <f t="shared" si="4"/>
        <v>-204237.13</v>
      </c>
      <c r="H217" s="153" t="s">
        <v>15540</v>
      </c>
      <c r="I217" s="156" t="s">
        <v>15307</v>
      </c>
      <c r="J217" s="18" t="str">
        <f>_xlfn.XLOOKUP(A217,'charts of accounts'!$A:$A,'charts of accounts'!$C:$C)</f>
        <v>Sales</v>
      </c>
      <c r="O217"/>
    </row>
    <row r="218" spans="1:15" s="18" customFormat="1" hidden="1" x14ac:dyDescent="0.25">
      <c r="A218" s="147">
        <v>56520</v>
      </c>
      <c r="B218" s="147" t="s">
        <v>15568</v>
      </c>
      <c r="C218" s="149"/>
      <c r="D218" s="148">
        <v>1203000</v>
      </c>
      <c r="E218" s="145"/>
      <c r="F218" s="145"/>
      <c r="G218" s="145">
        <f t="shared" si="4"/>
        <v>-1203000</v>
      </c>
      <c r="H218" s="153" t="s">
        <v>15540</v>
      </c>
      <c r="I218" s="156" t="s">
        <v>15307</v>
      </c>
      <c r="J218" s="18" t="str">
        <f>_xlfn.XLOOKUP(A218,'charts of accounts'!$A:$A,'charts of accounts'!$C:$C)</f>
        <v>Sales</v>
      </c>
      <c r="O218"/>
    </row>
    <row r="219" spans="1:15" s="18" customFormat="1" hidden="1" x14ac:dyDescent="0.25">
      <c r="A219" s="147">
        <v>56532</v>
      </c>
      <c r="B219" s="147" t="s">
        <v>15569</v>
      </c>
      <c r="C219" s="149"/>
      <c r="D219" s="148">
        <v>100847.72</v>
      </c>
      <c r="E219" s="145"/>
      <c r="F219" s="145"/>
      <c r="G219" s="145">
        <f t="shared" si="4"/>
        <v>-100847.72</v>
      </c>
      <c r="H219" s="153" t="s">
        <v>15540</v>
      </c>
      <c r="I219" s="156" t="s">
        <v>15307</v>
      </c>
      <c r="J219" s="18" t="str">
        <f>_xlfn.XLOOKUP(A219,'charts of accounts'!$A:$A,'charts of accounts'!$C:$C)</f>
        <v>Sales</v>
      </c>
      <c r="O219"/>
    </row>
    <row r="220" spans="1:15" s="18" customFormat="1" hidden="1" x14ac:dyDescent="0.25">
      <c r="A220" s="147">
        <v>57210</v>
      </c>
      <c r="B220" s="147" t="s">
        <v>15570</v>
      </c>
      <c r="C220" s="148">
        <v>75637.5</v>
      </c>
      <c r="D220" s="149"/>
      <c r="E220" s="145"/>
      <c r="F220" s="145"/>
      <c r="G220" s="145">
        <f t="shared" si="4"/>
        <v>75637.5</v>
      </c>
      <c r="H220" s="153" t="s">
        <v>15540</v>
      </c>
      <c r="I220" s="156" t="s">
        <v>15307</v>
      </c>
      <c r="J220" s="18" t="str">
        <f>_xlfn.XLOOKUP(A220,'charts of accounts'!$A:$A,'charts of accounts'!$C:$C)</f>
        <v>Sales</v>
      </c>
      <c r="O220"/>
    </row>
    <row r="221" spans="1:15" s="18" customFormat="1" hidden="1" x14ac:dyDescent="0.25">
      <c r="A221" s="147">
        <v>57270</v>
      </c>
      <c r="B221" s="147" t="s">
        <v>15571</v>
      </c>
      <c r="C221" s="149"/>
      <c r="D221" s="148">
        <v>16949.16</v>
      </c>
      <c r="E221" s="145"/>
      <c r="F221" s="145"/>
      <c r="G221" s="145">
        <f t="shared" si="4"/>
        <v>-16949.16</v>
      </c>
      <c r="H221" s="158" t="s">
        <v>15540</v>
      </c>
      <c r="I221" s="156" t="s">
        <v>15307</v>
      </c>
      <c r="J221" s="18" t="str">
        <f>_xlfn.XLOOKUP(A221,'charts of accounts'!$A:$A,'charts of accounts'!$C:$C)</f>
        <v>Sales</v>
      </c>
      <c r="O221"/>
    </row>
    <row r="222" spans="1:15" s="18" customFormat="1" hidden="1" x14ac:dyDescent="0.25">
      <c r="A222" s="147">
        <v>57275</v>
      </c>
      <c r="B222" s="147" t="s">
        <v>15572</v>
      </c>
      <c r="C222" s="149"/>
      <c r="D222" s="148">
        <v>987567.81</v>
      </c>
      <c r="E222" s="145"/>
      <c r="F222" s="145"/>
      <c r="G222" s="145">
        <f t="shared" si="4"/>
        <v>-987567.81</v>
      </c>
      <c r="H222" s="158" t="s">
        <v>15540</v>
      </c>
      <c r="I222" s="156" t="s">
        <v>15307</v>
      </c>
      <c r="J222" s="18" t="str">
        <f>_xlfn.XLOOKUP(A222,'charts of accounts'!$A:$A,'charts of accounts'!$C:$C)</f>
        <v>Sales</v>
      </c>
      <c r="O222"/>
    </row>
    <row r="223" spans="1:15" s="18" customFormat="1" hidden="1" x14ac:dyDescent="0.25">
      <c r="A223" s="147">
        <v>57310</v>
      </c>
      <c r="B223" s="147" t="s">
        <v>15573</v>
      </c>
      <c r="C223" s="149"/>
      <c r="D223" s="148">
        <v>0</v>
      </c>
      <c r="E223" s="145"/>
      <c r="F223" s="145"/>
      <c r="G223" s="145">
        <f t="shared" si="4"/>
        <v>0</v>
      </c>
      <c r="H223" s="158" t="s">
        <v>15540</v>
      </c>
      <c r="I223" s="156" t="s">
        <v>15307</v>
      </c>
      <c r="J223" s="18" t="str">
        <f>_xlfn.XLOOKUP(A223,'charts of accounts'!$A:$A,'charts of accounts'!$C:$C)</f>
        <v>Sales</v>
      </c>
      <c r="O223"/>
    </row>
    <row r="224" spans="1:15" s="18" customFormat="1" hidden="1" x14ac:dyDescent="0.25">
      <c r="A224" s="147">
        <v>57310</v>
      </c>
      <c r="B224" s="147" t="s">
        <v>15573</v>
      </c>
      <c r="C224" s="149"/>
      <c r="D224" s="148">
        <v>5008950.8600000003</v>
      </c>
      <c r="E224" s="145"/>
      <c r="F224" s="145"/>
      <c r="G224" s="145">
        <f t="shared" si="4"/>
        <v>-5008950.8600000003</v>
      </c>
      <c r="H224" s="158" t="s">
        <v>15540</v>
      </c>
      <c r="I224" s="156" t="s">
        <v>15307</v>
      </c>
      <c r="J224" s="18" t="str">
        <f>_xlfn.XLOOKUP(A224,'charts of accounts'!$A:$A,'charts of accounts'!$C:$C)</f>
        <v>Sales</v>
      </c>
      <c r="O224"/>
    </row>
    <row r="225" spans="1:15" s="18" customFormat="1" hidden="1" x14ac:dyDescent="0.25">
      <c r="A225" s="147">
        <v>58110</v>
      </c>
      <c r="B225" s="147" t="s">
        <v>15574</v>
      </c>
      <c r="C225" s="149"/>
      <c r="D225" s="148">
        <v>1815000</v>
      </c>
      <c r="E225" s="145"/>
      <c r="F225" s="145"/>
      <c r="G225" s="145">
        <f t="shared" si="4"/>
        <v>-1815000</v>
      </c>
      <c r="H225" s="158" t="s">
        <v>15540</v>
      </c>
      <c r="I225" s="156" t="s">
        <v>15307</v>
      </c>
      <c r="J225" s="18" t="str">
        <f>_xlfn.XLOOKUP(A225,'charts of accounts'!$A:$A,'charts of accounts'!$C:$C)</f>
        <v>Sales</v>
      </c>
      <c r="O225"/>
    </row>
    <row r="226" spans="1:15" s="18" customFormat="1" hidden="1" x14ac:dyDescent="0.25">
      <c r="A226" s="147">
        <v>58120</v>
      </c>
      <c r="B226" s="147" t="s">
        <v>15575</v>
      </c>
      <c r="C226" s="149"/>
      <c r="D226" s="148">
        <v>907500</v>
      </c>
      <c r="E226" s="145"/>
      <c r="F226" s="145"/>
      <c r="G226" s="145">
        <f t="shared" si="4"/>
        <v>-907500</v>
      </c>
      <c r="H226" s="158" t="s">
        <v>15547</v>
      </c>
      <c r="I226" s="156" t="s">
        <v>15307</v>
      </c>
      <c r="J226" s="18" t="str">
        <f>_xlfn.XLOOKUP(A226,'charts of accounts'!$A:$A,'charts of accounts'!$C:$C)</f>
        <v>Sales</v>
      </c>
      <c r="O226"/>
    </row>
    <row r="227" spans="1:15" s="18" customFormat="1" hidden="1" x14ac:dyDescent="0.25">
      <c r="A227" s="147">
        <v>58150</v>
      </c>
      <c r="B227" s="147" t="s">
        <v>15576</v>
      </c>
      <c r="C227" s="149"/>
      <c r="D227" s="148">
        <v>2220008.52</v>
      </c>
      <c r="E227" s="145"/>
      <c r="F227" s="145"/>
      <c r="G227" s="145">
        <f t="shared" si="4"/>
        <v>-2220008.52</v>
      </c>
      <c r="H227" s="158" t="s">
        <v>15535</v>
      </c>
      <c r="I227" s="156" t="s">
        <v>15307</v>
      </c>
      <c r="J227" s="18" t="str">
        <f>_xlfn.XLOOKUP(A227,'charts of accounts'!$A:$A,'charts of accounts'!$C:$C)</f>
        <v>Sales</v>
      </c>
      <c r="O227"/>
    </row>
    <row r="228" spans="1:15" s="18" customFormat="1" hidden="1" x14ac:dyDescent="0.25">
      <c r="A228" s="147">
        <v>58150</v>
      </c>
      <c r="B228" s="147" t="s">
        <v>15576</v>
      </c>
      <c r="C228" s="149"/>
      <c r="D228" s="148">
        <v>3062479.15</v>
      </c>
      <c r="E228" s="145"/>
      <c r="F228" s="145"/>
      <c r="G228" s="145">
        <f t="shared" si="4"/>
        <v>-3062479.15</v>
      </c>
      <c r="H228" s="158" t="s">
        <v>15535</v>
      </c>
      <c r="I228" s="156" t="s">
        <v>15307</v>
      </c>
      <c r="J228" s="18" t="str">
        <f>_xlfn.XLOOKUP(A228,'charts of accounts'!$A:$A,'charts of accounts'!$C:$C)</f>
        <v>Sales</v>
      </c>
      <c r="O228"/>
    </row>
    <row r="229" spans="1:15" s="18" customFormat="1" hidden="1" x14ac:dyDescent="0.25">
      <c r="A229" s="147">
        <v>58150</v>
      </c>
      <c r="B229" s="147" t="s">
        <v>15577</v>
      </c>
      <c r="C229" s="149"/>
      <c r="D229" s="148">
        <v>0</v>
      </c>
      <c r="E229" s="145"/>
      <c r="F229" s="145"/>
      <c r="G229" s="145">
        <f t="shared" si="4"/>
        <v>0</v>
      </c>
      <c r="H229" s="158" t="s">
        <v>15535</v>
      </c>
      <c r="I229" s="156" t="s">
        <v>15307</v>
      </c>
      <c r="J229" s="18" t="str">
        <f>_xlfn.XLOOKUP(A229,'charts of accounts'!$A:$A,'charts of accounts'!$C:$C)</f>
        <v>Sales</v>
      </c>
      <c r="O229"/>
    </row>
    <row r="230" spans="1:15" s="18" customFormat="1" hidden="1" x14ac:dyDescent="0.25">
      <c r="A230" s="147">
        <v>58351</v>
      </c>
      <c r="B230" s="147" t="s">
        <v>15578</v>
      </c>
      <c r="C230" s="149"/>
      <c r="D230" s="148">
        <v>424.02</v>
      </c>
      <c r="E230" s="145"/>
      <c r="F230" s="145"/>
      <c r="G230" s="145">
        <f t="shared" si="4"/>
        <v>-424.02</v>
      </c>
      <c r="H230" s="158" t="s">
        <v>15547</v>
      </c>
      <c r="I230" s="156" t="s">
        <v>15307</v>
      </c>
      <c r="J230" s="18" t="str">
        <f>_xlfn.XLOOKUP(A230,'charts of accounts'!$A:$A,'charts of accounts'!$C:$C)</f>
        <v>Sales</v>
      </c>
      <c r="O230"/>
    </row>
    <row r="231" spans="1:15" s="18" customFormat="1" ht="15.75" hidden="1" x14ac:dyDescent="0.25">
      <c r="A231" s="147">
        <v>58360</v>
      </c>
      <c r="B231" s="147" t="s">
        <v>15579</v>
      </c>
      <c r="C231" s="149"/>
      <c r="D231" s="148">
        <v>152586.20000000001</v>
      </c>
      <c r="E231" s="145"/>
      <c r="F231" s="145"/>
      <c r="G231" s="145">
        <f t="shared" si="4"/>
        <v>-152586.20000000001</v>
      </c>
      <c r="H231" s="150" t="s">
        <v>15547</v>
      </c>
      <c r="I231" s="156" t="s">
        <v>15307</v>
      </c>
      <c r="J231" s="18" t="str">
        <f>_xlfn.XLOOKUP(A231,'charts of accounts'!$A:$A,'charts of accounts'!$C:$C)</f>
        <v>Sales</v>
      </c>
      <c r="O231"/>
    </row>
    <row r="232" spans="1:15" s="18" customFormat="1" ht="15.75" hidden="1" x14ac:dyDescent="0.25">
      <c r="A232" s="147">
        <v>62100</v>
      </c>
      <c r="B232" s="147" t="s">
        <v>15580</v>
      </c>
      <c r="C232" s="148">
        <v>408085.19</v>
      </c>
      <c r="D232" s="149"/>
      <c r="E232" s="145"/>
      <c r="F232" s="145"/>
      <c r="G232" s="145">
        <f t="shared" si="4"/>
        <v>408085.19</v>
      </c>
      <c r="H232" s="155" t="s">
        <v>15581</v>
      </c>
      <c r="I232" s="151" t="s">
        <v>15429</v>
      </c>
      <c r="J232" s="18" t="str">
        <f>_xlfn.XLOOKUP(A232,'charts of accounts'!$A:$A,'charts of accounts'!$C:$C)</f>
        <v>Cost of sales</v>
      </c>
      <c r="O232"/>
    </row>
    <row r="233" spans="1:15" s="18" customFormat="1" ht="15.75" hidden="1" x14ac:dyDescent="0.25">
      <c r="A233" s="147">
        <v>62100</v>
      </c>
      <c r="B233" s="147" t="s">
        <v>15580</v>
      </c>
      <c r="C233" s="148">
        <v>6261165.6299999999</v>
      </c>
      <c r="D233" s="149"/>
      <c r="E233" s="145"/>
      <c r="F233" s="145"/>
      <c r="G233" s="145">
        <f t="shared" si="4"/>
        <v>6261165.6299999999</v>
      </c>
      <c r="H233" s="155" t="s">
        <v>15581</v>
      </c>
      <c r="I233" s="151" t="s">
        <v>15429</v>
      </c>
      <c r="J233" s="18" t="str">
        <f>_xlfn.XLOOKUP(A233,'charts of accounts'!$A:$A,'charts of accounts'!$C:$C)</f>
        <v>Cost of sales</v>
      </c>
      <c r="O233"/>
    </row>
    <row r="234" spans="1:15" s="18" customFormat="1" ht="15.75" hidden="1" x14ac:dyDescent="0.25">
      <c r="A234" s="147">
        <v>62100</v>
      </c>
      <c r="B234" s="147" t="s">
        <v>15580</v>
      </c>
      <c r="C234" s="148">
        <v>10356999.43</v>
      </c>
      <c r="D234" s="149"/>
      <c r="E234" s="145"/>
      <c r="F234" s="145"/>
      <c r="G234" s="145">
        <f t="shared" si="4"/>
        <v>10356999.43</v>
      </c>
      <c r="H234" s="155" t="s">
        <v>15581</v>
      </c>
      <c r="I234" s="151" t="s">
        <v>15429</v>
      </c>
      <c r="J234" s="18" t="str">
        <f>_xlfn.XLOOKUP(A234,'charts of accounts'!$A:$A,'charts of accounts'!$C:$C)</f>
        <v>Cost of sales</v>
      </c>
      <c r="O234"/>
    </row>
    <row r="235" spans="1:15" s="18" customFormat="1" ht="15.75" hidden="1" x14ac:dyDescent="0.25">
      <c r="A235" s="147">
        <v>62100</v>
      </c>
      <c r="B235" s="147" t="s">
        <v>15580</v>
      </c>
      <c r="C235" s="148">
        <v>14512908.85</v>
      </c>
      <c r="D235" s="149"/>
      <c r="E235" s="145"/>
      <c r="F235" s="145"/>
      <c r="G235" s="145">
        <f t="shared" si="4"/>
        <v>14512908.85</v>
      </c>
      <c r="H235" s="155" t="s">
        <v>15581</v>
      </c>
      <c r="I235" s="151" t="s">
        <v>15429</v>
      </c>
      <c r="J235" s="18" t="str">
        <f>_xlfn.XLOOKUP(A235,'charts of accounts'!$A:$A,'charts of accounts'!$C:$C)</f>
        <v>Cost of sales</v>
      </c>
      <c r="O235"/>
    </row>
    <row r="236" spans="1:15" s="18" customFormat="1" ht="15.75" hidden="1" x14ac:dyDescent="0.25">
      <c r="A236" s="147">
        <v>62100</v>
      </c>
      <c r="B236" s="147" t="s">
        <v>15580</v>
      </c>
      <c r="C236" s="148">
        <v>1308870.05</v>
      </c>
      <c r="D236" s="149"/>
      <c r="E236" s="145"/>
      <c r="F236" s="145"/>
      <c r="G236" s="145">
        <f t="shared" si="4"/>
        <v>1308870.05</v>
      </c>
      <c r="H236" s="155" t="s">
        <v>15581</v>
      </c>
      <c r="I236" s="151" t="s">
        <v>15429</v>
      </c>
      <c r="J236" s="18" t="str">
        <f>_xlfn.XLOOKUP(A236,'charts of accounts'!$A:$A,'charts of accounts'!$C:$C)</f>
        <v>Cost of sales</v>
      </c>
      <c r="O236"/>
    </row>
    <row r="237" spans="1:15" s="18" customFormat="1" ht="15.75" hidden="1" x14ac:dyDescent="0.25">
      <c r="A237" s="147">
        <v>62100</v>
      </c>
      <c r="B237" s="147" t="s">
        <v>15580</v>
      </c>
      <c r="C237" s="148">
        <v>152633.09</v>
      </c>
      <c r="D237" s="149"/>
      <c r="E237" s="145"/>
      <c r="F237" s="145"/>
      <c r="G237" s="145">
        <f t="shared" si="4"/>
        <v>152633.09</v>
      </c>
      <c r="H237" s="155" t="s">
        <v>15581</v>
      </c>
      <c r="I237" s="151" t="s">
        <v>15429</v>
      </c>
      <c r="J237" s="18" t="str">
        <f>_xlfn.XLOOKUP(A237,'charts of accounts'!$A:$A,'charts of accounts'!$C:$C)</f>
        <v>Cost of sales</v>
      </c>
      <c r="O237"/>
    </row>
    <row r="238" spans="1:15" s="18" customFormat="1" ht="15.75" hidden="1" x14ac:dyDescent="0.25">
      <c r="A238" s="147">
        <v>62100</v>
      </c>
      <c r="B238" s="147" t="s">
        <v>15580</v>
      </c>
      <c r="C238" s="148">
        <v>3906975.04</v>
      </c>
      <c r="D238" s="149"/>
      <c r="E238" s="145"/>
      <c r="F238" s="145"/>
      <c r="G238" s="145">
        <f t="shared" si="4"/>
        <v>3906975.04</v>
      </c>
      <c r="H238" s="155" t="s">
        <v>15581</v>
      </c>
      <c r="I238" s="151" t="s">
        <v>15429</v>
      </c>
      <c r="J238" s="18" t="str">
        <f>_xlfn.XLOOKUP(A238,'charts of accounts'!$A:$A,'charts of accounts'!$C:$C)</f>
        <v>Cost of sales</v>
      </c>
      <c r="O238"/>
    </row>
    <row r="239" spans="1:15" s="18" customFormat="1" ht="15.75" hidden="1" x14ac:dyDescent="0.25">
      <c r="A239" s="147">
        <v>62100</v>
      </c>
      <c r="B239" s="147" t="s">
        <v>15580</v>
      </c>
      <c r="C239" s="148">
        <v>0</v>
      </c>
      <c r="D239" s="149"/>
      <c r="E239" s="145"/>
      <c r="F239" s="145"/>
      <c r="G239" s="145">
        <f t="shared" si="4"/>
        <v>0</v>
      </c>
      <c r="H239" s="155" t="s">
        <v>15581</v>
      </c>
      <c r="I239" s="151" t="s">
        <v>15429</v>
      </c>
      <c r="J239" s="18" t="str">
        <f>_xlfn.XLOOKUP(A239,'charts of accounts'!$A:$A,'charts of accounts'!$C:$C)</f>
        <v>Cost of sales</v>
      </c>
      <c r="O239"/>
    </row>
    <row r="240" spans="1:15" s="18" customFormat="1" ht="15.75" hidden="1" x14ac:dyDescent="0.25">
      <c r="A240" s="147">
        <v>62100</v>
      </c>
      <c r="B240" s="147" t="s">
        <v>15580</v>
      </c>
      <c r="C240" s="148">
        <v>0</v>
      </c>
      <c r="D240" s="149"/>
      <c r="E240" s="145"/>
      <c r="F240" s="145"/>
      <c r="G240" s="145">
        <f t="shared" si="4"/>
        <v>0</v>
      </c>
      <c r="H240" s="155" t="s">
        <v>15581</v>
      </c>
      <c r="I240" s="151" t="s">
        <v>15429</v>
      </c>
      <c r="J240" s="18" t="str">
        <f>_xlfn.XLOOKUP(A240,'charts of accounts'!$A:$A,'charts of accounts'!$C:$C)</f>
        <v>Cost of sales</v>
      </c>
      <c r="O240"/>
    </row>
    <row r="241" spans="1:15" s="18" customFormat="1" ht="15.75" hidden="1" x14ac:dyDescent="0.25">
      <c r="A241" s="147">
        <v>62100</v>
      </c>
      <c r="B241" s="147" t="s">
        <v>15580</v>
      </c>
      <c r="C241" s="148">
        <v>6074011.7599999998</v>
      </c>
      <c r="D241" s="149"/>
      <c r="E241" s="145"/>
      <c r="F241" s="145"/>
      <c r="G241" s="145">
        <f t="shared" si="4"/>
        <v>6074011.7599999998</v>
      </c>
      <c r="H241" s="155" t="s">
        <v>15581</v>
      </c>
      <c r="I241" s="151" t="s">
        <v>15429</v>
      </c>
      <c r="J241" s="18" t="str">
        <f>_xlfn.XLOOKUP(A241,'charts of accounts'!$A:$A,'charts of accounts'!$C:$C)</f>
        <v>Cost of sales</v>
      </c>
      <c r="O241"/>
    </row>
    <row r="242" spans="1:15" s="18" customFormat="1" ht="15.75" hidden="1" x14ac:dyDescent="0.25">
      <c r="A242" s="147">
        <v>62110</v>
      </c>
      <c r="B242" s="147" t="s">
        <v>15580</v>
      </c>
      <c r="C242" s="148">
        <v>1040</v>
      </c>
      <c r="D242" s="149"/>
      <c r="E242" s="145"/>
      <c r="F242" s="145"/>
      <c r="G242" s="145">
        <f t="shared" si="4"/>
        <v>1040</v>
      </c>
      <c r="H242" s="155" t="s">
        <v>15581</v>
      </c>
      <c r="I242" s="151" t="s">
        <v>15429</v>
      </c>
      <c r="J242" s="18" t="str">
        <f>_xlfn.XLOOKUP(A242,'charts of accounts'!$A:$A,'charts of accounts'!$C:$C)</f>
        <v>Cost of sales</v>
      </c>
      <c r="O242"/>
    </row>
    <row r="243" spans="1:15" s="18" customFormat="1" hidden="1" x14ac:dyDescent="0.25">
      <c r="A243" s="147">
        <v>62200</v>
      </c>
      <c r="B243" s="147" t="s">
        <v>15582</v>
      </c>
      <c r="C243" s="149"/>
      <c r="D243" s="148">
        <v>324.3</v>
      </c>
      <c r="E243" s="145"/>
      <c r="F243" s="145"/>
      <c r="G243" s="145">
        <f t="shared" si="4"/>
        <v>-324.3</v>
      </c>
      <c r="H243" s="158" t="s">
        <v>15581</v>
      </c>
      <c r="I243" s="151" t="s">
        <v>15429</v>
      </c>
      <c r="J243" s="18" t="str">
        <f>_xlfn.XLOOKUP(A243,'charts of accounts'!$A:$A,'charts of accounts'!$C:$C)</f>
        <v>Cost of sales</v>
      </c>
      <c r="O243"/>
    </row>
    <row r="244" spans="1:15" s="18" customFormat="1" ht="15.75" hidden="1" x14ac:dyDescent="0.25">
      <c r="A244" s="147">
        <v>62200</v>
      </c>
      <c r="B244" s="147" t="s">
        <v>15582</v>
      </c>
      <c r="C244" s="148">
        <v>2751022.22</v>
      </c>
      <c r="D244" s="149"/>
      <c r="E244" s="145"/>
      <c r="F244" s="145"/>
      <c r="G244" s="145">
        <f t="shared" si="4"/>
        <v>2751022.22</v>
      </c>
      <c r="H244" s="155" t="s">
        <v>15581</v>
      </c>
      <c r="I244" s="151" t="s">
        <v>15429</v>
      </c>
      <c r="J244" s="18" t="str">
        <f>_xlfn.XLOOKUP(A244,'charts of accounts'!$A:$A,'charts of accounts'!$C:$C)</f>
        <v>Cost of sales</v>
      </c>
      <c r="O244"/>
    </row>
    <row r="245" spans="1:15" s="18" customFormat="1" ht="15.75" hidden="1" x14ac:dyDescent="0.25">
      <c r="A245" s="147">
        <v>62200</v>
      </c>
      <c r="B245" s="147" t="s">
        <v>15582</v>
      </c>
      <c r="C245" s="148">
        <v>4480538.6900000004</v>
      </c>
      <c r="D245" s="149"/>
      <c r="E245" s="145"/>
      <c r="F245" s="145"/>
      <c r="G245" s="145">
        <f t="shared" si="4"/>
        <v>4480538.6900000004</v>
      </c>
      <c r="H245" s="155" t="s">
        <v>15581</v>
      </c>
      <c r="I245" s="151" t="s">
        <v>15429</v>
      </c>
      <c r="J245" s="18" t="str">
        <f>_xlfn.XLOOKUP(A245,'charts of accounts'!$A:$A,'charts of accounts'!$C:$C)</f>
        <v>Cost of sales</v>
      </c>
      <c r="O245"/>
    </row>
    <row r="246" spans="1:15" s="18" customFormat="1" ht="15.75" hidden="1" x14ac:dyDescent="0.25">
      <c r="A246" s="147">
        <v>62200</v>
      </c>
      <c r="B246" s="147" t="s">
        <v>15582</v>
      </c>
      <c r="C246" s="148">
        <v>2065093.95</v>
      </c>
      <c r="D246" s="149"/>
      <c r="E246" s="145"/>
      <c r="F246" s="145"/>
      <c r="G246" s="145">
        <f t="shared" si="4"/>
        <v>2065093.95</v>
      </c>
      <c r="H246" s="155" t="s">
        <v>15581</v>
      </c>
      <c r="I246" s="151" t="s">
        <v>15429</v>
      </c>
      <c r="J246" s="18" t="str">
        <f>_xlfn.XLOOKUP(A246,'charts of accounts'!$A:$A,'charts of accounts'!$C:$C)</f>
        <v>Cost of sales</v>
      </c>
      <c r="O246"/>
    </row>
    <row r="247" spans="1:15" s="18" customFormat="1" ht="15.75" hidden="1" x14ac:dyDescent="0.25">
      <c r="A247" s="147">
        <v>62200</v>
      </c>
      <c r="B247" s="147" t="s">
        <v>15582</v>
      </c>
      <c r="C247" s="148">
        <v>423147.74</v>
      </c>
      <c r="D247" s="149"/>
      <c r="E247" s="145"/>
      <c r="F247" s="145"/>
      <c r="G247" s="145">
        <f t="shared" si="4"/>
        <v>423147.74</v>
      </c>
      <c r="H247" s="155" t="s">
        <v>15581</v>
      </c>
      <c r="I247" s="151" t="s">
        <v>15429</v>
      </c>
      <c r="J247" s="18" t="str">
        <f>_xlfn.XLOOKUP(A247,'charts of accounts'!$A:$A,'charts of accounts'!$C:$C)</f>
        <v>Cost of sales</v>
      </c>
      <c r="O247"/>
    </row>
    <row r="248" spans="1:15" s="18" customFormat="1" ht="15.75" hidden="1" x14ac:dyDescent="0.25">
      <c r="A248" s="147">
        <v>62200</v>
      </c>
      <c r="B248" s="147" t="s">
        <v>15582</v>
      </c>
      <c r="C248" s="148">
        <v>1329486.27</v>
      </c>
      <c r="D248" s="149"/>
      <c r="E248" s="145"/>
      <c r="F248" s="145"/>
      <c r="G248" s="145">
        <f t="shared" si="4"/>
        <v>1329486.27</v>
      </c>
      <c r="H248" s="155" t="s">
        <v>15581</v>
      </c>
      <c r="I248" s="151" t="s">
        <v>15429</v>
      </c>
      <c r="J248" s="18" t="str">
        <f>_xlfn.XLOOKUP(A248,'charts of accounts'!$A:$A,'charts of accounts'!$C:$C)</f>
        <v>Cost of sales</v>
      </c>
      <c r="O248"/>
    </row>
    <row r="249" spans="1:15" s="18" customFormat="1" ht="15.75" hidden="1" x14ac:dyDescent="0.25">
      <c r="A249" s="147">
        <v>62200</v>
      </c>
      <c r="B249" s="147" t="s">
        <v>15582</v>
      </c>
      <c r="C249" s="148">
        <v>483705.52</v>
      </c>
      <c r="D249" s="149"/>
      <c r="E249" s="145"/>
      <c r="F249" s="145"/>
      <c r="G249" s="145">
        <f t="shared" si="4"/>
        <v>483705.52</v>
      </c>
      <c r="H249" s="155" t="s">
        <v>15581</v>
      </c>
      <c r="I249" s="151" t="s">
        <v>15429</v>
      </c>
      <c r="J249" s="18" t="str">
        <f>_xlfn.XLOOKUP(A249,'charts of accounts'!$A:$A,'charts of accounts'!$C:$C)</f>
        <v>Cost of sales</v>
      </c>
      <c r="O249"/>
    </row>
    <row r="250" spans="1:15" s="18" customFormat="1" ht="15.75" hidden="1" x14ac:dyDescent="0.25">
      <c r="A250" s="147">
        <v>62200</v>
      </c>
      <c r="B250" s="147" t="s">
        <v>15582</v>
      </c>
      <c r="C250" s="148">
        <v>0</v>
      </c>
      <c r="D250" s="149"/>
      <c r="E250" s="145"/>
      <c r="F250" s="145"/>
      <c r="G250" s="145">
        <f t="shared" si="4"/>
        <v>0</v>
      </c>
      <c r="H250" s="155" t="s">
        <v>15581</v>
      </c>
      <c r="I250" s="151" t="s">
        <v>15429</v>
      </c>
      <c r="J250" s="18" t="str">
        <f>_xlfn.XLOOKUP(A250,'charts of accounts'!$A:$A,'charts of accounts'!$C:$C)</f>
        <v>Cost of sales</v>
      </c>
      <c r="O250"/>
    </row>
    <row r="251" spans="1:15" s="18" customFormat="1" ht="15.75" hidden="1" x14ac:dyDescent="0.25">
      <c r="A251" s="147">
        <v>62200</v>
      </c>
      <c r="B251" s="147" t="s">
        <v>15582</v>
      </c>
      <c r="C251" s="149"/>
      <c r="D251" s="148">
        <v>2.9103830456733704E-13</v>
      </c>
      <c r="E251" s="145"/>
      <c r="F251" s="145"/>
      <c r="G251" s="145">
        <f t="shared" si="4"/>
        <v>-2.9103830456733704E-13</v>
      </c>
      <c r="H251" s="155" t="s">
        <v>15581</v>
      </c>
      <c r="I251" s="151" t="s">
        <v>15429</v>
      </c>
      <c r="J251" s="18" t="str">
        <f>_xlfn.XLOOKUP(A251,'charts of accounts'!$A:$A,'charts of accounts'!$C:$C)</f>
        <v>Cost of sales</v>
      </c>
      <c r="O251"/>
    </row>
    <row r="252" spans="1:15" s="18" customFormat="1" ht="15.75" hidden="1" x14ac:dyDescent="0.25">
      <c r="A252" s="147">
        <v>62300</v>
      </c>
      <c r="B252" s="147" t="s">
        <v>15583</v>
      </c>
      <c r="C252" s="148">
        <v>86281.74</v>
      </c>
      <c r="D252" s="149"/>
      <c r="E252" s="145"/>
      <c r="F252" s="145"/>
      <c r="G252" s="145">
        <f t="shared" si="4"/>
        <v>86281.74</v>
      </c>
      <c r="H252" s="155" t="s">
        <v>15581</v>
      </c>
      <c r="I252" s="151" t="s">
        <v>15429</v>
      </c>
      <c r="J252" s="18" t="str">
        <f>_xlfn.XLOOKUP(A252,'charts of accounts'!$A:$A,'charts of accounts'!$C:$C)</f>
        <v>Cost of sales</v>
      </c>
      <c r="O252"/>
    </row>
    <row r="253" spans="1:15" s="18" customFormat="1" hidden="1" x14ac:dyDescent="0.25">
      <c r="A253" s="147">
        <v>62300</v>
      </c>
      <c r="B253" s="147" t="s">
        <v>15583</v>
      </c>
      <c r="C253" s="149"/>
      <c r="D253" s="148">
        <v>2538.27</v>
      </c>
      <c r="E253" s="145"/>
      <c r="F253" s="145"/>
      <c r="G253" s="145">
        <f t="shared" si="4"/>
        <v>-2538.27</v>
      </c>
      <c r="H253" s="158" t="s">
        <v>15581</v>
      </c>
      <c r="I253" s="151" t="s">
        <v>15429</v>
      </c>
      <c r="J253" s="18" t="str">
        <f>_xlfn.XLOOKUP(A253,'charts of accounts'!$A:$A,'charts of accounts'!$C:$C)</f>
        <v>Cost of sales</v>
      </c>
      <c r="O253"/>
    </row>
    <row r="254" spans="1:15" s="18" customFormat="1" ht="15.75" hidden="1" x14ac:dyDescent="0.25">
      <c r="A254" s="147">
        <v>62300</v>
      </c>
      <c r="B254" s="147" t="s">
        <v>15583</v>
      </c>
      <c r="C254" s="148">
        <v>29449.77</v>
      </c>
      <c r="D254" s="149"/>
      <c r="E254" s="145"/>
      <c r="F254" s="145"/>
      <c r="G254" s="145">
        <f t="shared" si="4"/>
        <v>29449.77</v>
      </c>
      <c r="H254" s="155" t="s">
        <v>15581</v>
      </c>
      <c r="I254" s="151" t="s">
        <v>15429</v>
      </c>
      <c r="J254" s="18" t="str">
        <f>_xlfn.XLOOKUP(A254,'charts of accounts'!$A:$A,'charts of accounts'!$C:$C)</f>
        <v>Cost of sales</v>
      </c>
      <c r="O254"/>
    </row>
    <row r="255" spans="1:15" s="18" customFormat="1" hidden="1" x14ac:dyDescent="0.25">
      <c r="A255" s="147">
        <v>63200</v>
      </c>
      <c r="B255" s="147" t="s">
        <v>15584</v>
      </c>
      <c r="C255" s="149"/>
      <c r="D255" s="148">
        <v>27362.18</v>
      </c>
      <c r="E255" s="145"/>
      <c r="F255" s="145"/>
      <c r="G255" s="145">
        <f t="shared" si="4"/>
        <v>-27362.18</v>
      </c>
      <c r="H255" s="158" t="s">
        <v>15428</v>
      </c>
      <c r="I255" s="151" t="s">
        <v>15429</v>
      </c>
      <c r="J255" s="18" t="str">
        <f>_xlfn.XLOOKUP(A255,'charts of accounts'!$A:$A,'charts of accounts'!$C:$C)</f>
        <v>Cost of sales</v>
      </c>
      <c r="O255"/>
    </row>
    <row r="256" spans="1:15" s="18" customFormat="1" ht="15.75" hidden="1" x14ac:dyDescent="0.25">
      <c r="A256" s="147">
        <v>66201</v>
      </c>
      <c r="B256" s="147" t="s">
        <v>15585</v>
      </c>
      <c r="C256" s="148">
        <v>74890</v>
      </c>
      <c r="D256" s="149"/>
      <c r="E256" s="145"/>
      <c r="F256" s="145"/>
      <c r="G256" s="145">
        <f t="shared" si="4"/>
        <v>74890</v>
      </c>
      <c r="H256" s="155" t="s">
        <v>15428</v>
      </c>
      <c r="I256" s="151" t="s">
        <v>15429</v>
      </c>
      <c r="J256" s="18" t="str">
        <f>_xlfn.XLOOKUP(A256,'charts of accounts'!$A:$A,'charts of accounts'!$C:$C)</f>
        <v>Cost of sales</v>
      </c>
      <c r="O256"/>
    </row>
    <row r="257" spans="1:15" s="18" customFormat="1" ht="15.75" hidden="1" x14ac:dyDescent="0.25">
      <c r="A257" s="147">
        <v>66301</v>
      </c>
      <c r="B257" s="147" t="s">
        <v>15586</v>
      </c>
      <c r="C257" s="148">
        <v>1390</v>
      </c>
      <c r="D257" s="149"/>
      <c r="E257" s="145"/>
      <c r="F257" s="145"/>
      <c r="G257" s="145">
        <f t="shared" si="4"/>
        <v>1390</v>
      </c>
      <c r="H257" s="155" t="s">
        <v>15428</v>
      </c>
      <c r="I257" s="151" t="s">
        <v>15429</v>
      </c>
      <c r="J257" s="18" t="str">
        <f>_xlfn.XLOOKUP(A257,'charts of accounts'!$A:$A,'charts of accounts'!$C:$C)</f>
        <v>Cost of sales</v>
      </c>
      <c r="O257"/>
    </row>
    <row r="258" spans="1:15" s="18" customFormat="1" ht="15.75" hidden="1" x14ac:dyDescent="0.25">
      <c r="A258" s="147">
        <v>67210</v>
      </c>
      <c r="B258" s="147" t="s">
        <v>15587</v>
      </c>
      <c r="C258" s="148">
        <v>868863.84</v>
      </c>
      <c r="D258" s="149"/>
      <c r="E258" s="145"/>
      <c r="F258" s="145"/>
      <c r="G258" s="145">
        <f t="shared" si="4"/>
        <v>868863.84</v>
      </c>
      <c r="H258" s="155" t="s">
        <v>15428</v>
      </c>
      <c r="I258" s="151" t="s">
        <v>15429</v>
      </c>
      <c r="J258" s="18" t="str">
        <f>_xlfn.XLOOKUP(A258,'charts of accounts'!$A:$A,'charts of accounts'!$C:$C)</f>
        <v>Cost of sales</v>
      </c>
      <c r="O258"/>
    </row>
    <row r="259" spans="1:15" s="18" customFormat="1" ht="15.75" hidden="1" x14ac:dyDescent="0.25">
      <c r="A259" s="147">
        <v>67220</v>
      </c>
      <c r="B259" s="147" t="s">
        <v>15588</v>
      </c>
      <c r="C259" s="148">
        <v>933181.45</v>
      </c>
      <c r="D259" s="149"/>
      <c r="E259" s="145"/>
      <c r="F259" s="145"/>
      <c r="G259" s="145">
        <f t="shared" ref="G259:G322" si="5">C259+E259-D259-F259</f>
        <v>933181.45</v>
      </c>
      <c r="H259" s="155" t="s">
        <v>15428</v>
      </c>
      <c r="I259" s="151" t="s">
        <v>15429</v>
      </c>
      <c r="J259" s="18" t="str">
        <f>_xlfn.XLOOKUP(A259,'charts of accounts'!$A:$A,'charts of accounts'!$C:$C)</f>
        <v>Cost of sales</v>
      </c>
      <c r="O259"/>
    </row>
    <row r="260" spans="1:15" s="18" customFormat="1" ht="15.75" hidden="1" x14ac:dyDescent="0.25">
      <c r="A260" s="147">
        <v>67250</v>
      </c>
      <c r="B260" s="147" t="s">
        <v>15589</v>
      </c>
      <c r="C260" s="148">
        <v>0</v>
      </c>
      <c r="D260" s="149"/>
      <c r="E260" s="145"/>
      <c r="F260" s="145"/>
      <c r="G260" s="145">
        <f t="shared" si="5"/>
        <v>0</v>
      </c>
      <c r="H260" s="155" t="s">
        <v>15428</v>
      </c>
      <c r="I260" s="151" t="s">
        <v>15429</v>
      </c>
      <c r="J260" s="18" t="str">
        <f>_xlfn.XLOOKUP(A260,'charts of accounts'!$A:$A,'charts of accounts'!$C:$C)</f>
        <v>Cost of sales</v>
      </c>
      <c r="O260"/>
    </row>
    <row r="261" spans="1:15" s="18" customFormat="1" ht="15.75" hidden="1" x14ac:dyDescent="0.25">
      <c r="A261" s="147">
        <v>67310</v>
      </c>
      <c r="B261" s="147" t="s">
        <v>15590</v>
      </c>
      <c r="C261" s="149"/>
      <c r="D261" s="148">
        <v>125720.6</v>
      </c>
      <c r="E261" s="145"/>
      <c r="F261" s="145"/>
      <c r="G261" s="145">
        <f t="shared" si="5"/>
        <v>-125720.6</v>
      </c>
      <c r="H261" s="155" t="s">
        <v>15581</v>
      </c>
      <c r="I261" s="151" t="s">
        <v>15591</v>
      </c>
      <c r="J261" s="18" t="str">
        <f>_xlfn.XLOOKUP(A261,'charts of accounts'!$A:$A,'charts of accounts'!$C:$C)</f>
        <v>Administration costs</v>
      </c>
      <c r="O261"/>
    </row>
    <row r="262" spans="1:15" s="18" customFormat="1" hidden="1" x14ac:dyDescent="0.25">
      <c r="A262" s="147">
        <v>71100</v>
      </c>
      <c r="B262" s="147" t="s">
        <v>15592</v>
      </c>
      <c r="C262" s="148">
        <v>13087979.619999999</v>
      </c>
      <c r="D262" s="149"/>
      <c r="E262" s="145"/>
      <c r="F262" s="145"/>
      <c r="G262" s="145">
        <f t="shared" si="5"/>
        <v>13087979.619999999</v>
      </c>
      <c r="H262" s="159" t="s">
        <v>15593</v>
      </c>
      <c r="I262" s="151" t="s">
        <v>15429</v>
      </c>
      <c r="J262" s="18" t="str">
        <f>_xlfn.XLOOKUP(A262,'charts of accounts'!$A:$A,'charts of accounts'!$C:$C)</f>
        <v>Cost of sales</v>
      </c>
      <c r="O262"/>
    </row>
    <row r="263" spans="1:15" s="18" customFormat="1" hidden="1" x14ac:dyDescent="0.25">
      <c r="A263" s="147">
        <v>71100</v>
      </c>
      <c r="B263" s="147" t="s">
        <v>15592</v>
      </c>
      <c r="C263" s="148">
        <v>11268.84</v>
      </c>
      <c r="D263" s="149"/>
      <c r="E263" s="145"/>
      <c r="F263" s="145"/>
      <c r="G263" s="145">
        <f t="shared" si="5"/>
        <v>11268.84</v>
      </c>
      <c r="H263" s="158" t="s">
        <v>15581</v>
      </c>
      <c r="I263" s="151" t="s">
        <v>15429</v>
      </c>
      <c r="J263" s="18" t="str">
        <f>_xlfn.XLOOKUP(A263,'charts of accounts'!$A:$A,'charts of accounts'!$C:$C)</f>
        <v>Cost of sales</v>
      </c>
      <c r="O263"/>
    </row>
    <row r="264" spans="1:15" s="18" customFormat="1" hidden="1" x14ac:dyDescent="0.25">
      <c r="A264" s="147">
        <v>71100</v>
      </c>
      <c r="B264" s="147" t="s">
        <v>15592</v>
      </c>
      <c r="C264" s="148">
        <v>1488928.59</v>
      </c>
      <c r="D264" s="149"/>
      <c r="E264" s="145"/>
      <c r="F264" s="145"/>
      <c r="G264" s="145">
        <f t="shared" si="5"/>
        <v>1488928.59</v>
      </c>
      <c r="H264" s="158" t="s">
        <v>15581</v>
      </c>
      <c r="I264" s="151" t="s">
        <v>15429</v>
      </c>
      <c r="J264" s="18" t="str">
        <f>_xlfn.XLOOKUP(A264,'charts of accounts'!$A:$A,'charts of accounts'!$C:$C)</f>
        <v>Cost of sales</v>
      </c>
      <c r="O264"/>
    </row>
    <row r="265" spans="1:15" s="18" customFormat="1" hidden="1" x14ac:dyDescent="0.25">
      <c r="A265" s="147">
        <v>71100</v>
      </c>
      <c r="B265" s="147" t="s">
        <v>15592</v>
      </c>
      <c r="C265" s="148">
        <v>704621.02</v>
      </c>
      <c r="D265" s="149"/>
      <c r="E265" s="145"/>
      <c r="F265" s="145"/>
      <c r="G265" s="145">
        <f t="shared" si="5"/>
        <v>704621.02</v>
      </c>
      <c r="H265" s="158" t="s">
        <v>15581</v>
      </c>
      <c r="I265" s="151" t="s">
        <v>15429</v>
      </c>
      <c r="J265" s="18" t="str">
        <f>_xlfn.XLOOKUP(A265,'charts of accounts'!$A:$A,'charts of accounts'!$C:$C)</f>
        <v>Cost of sales</v>
      </c>
      <c r="O265"/>
    </row>
    <row r="266" spans="1:15" s="18" customFormat="1" hidden="1" x14ac:dyDescent="0.25">
      <c r="A266" s="147">
        <v>71100</v>
      </c>
      <c r="B266" s="147" t="s">
        <v>15592</v>
      </c>
      <c r="C266" s="148">
        <v>93000</v>
      </c>
      <c r="D266" s="149"/>
      <c r="E266" s="145"/>
      <c r="F266" s="145"/>
      <c r="G266" s="145">
        <f t="shared" si="5"/>
        <v>93000</v>
      </c>
      <c r="H266" s="158" t="s">
        <v>15581</v>
      </c>
      <c r="I266" s="151" t="s">
        <v>15429</v>
      </c>
      <c r="J266" s="18" t="str">
        <f>_xlfn.XLOOKUP(A266,'charts of accounts'!$A:$A,'charts of accounts'!$C:$C)</f>
        <v>Cost of sales</v>
      </c>
      <c r="O266"/>
    </row>
    <row r="267" spans="1:15" s="18" customFormat="1" hidden="1" x14ac:dyDescent="0.25">
      <c r="A267" s="147">
        <v>71100</v>
      </c>
      <c r="B267" s="147" t="s">
        <v>15592</v>
      </c>
      <c r="C267" s="148">
        <v>834762.03</v>
      </c>
      <c r="D267" s="149"/>
      <c r="E267" s="145"/>
      <c r="F267" s="145"/>
      <c r="G267" s="145">
        <f t="shared" si="5"/>
        <v>834762.03</v>
      </c>
      <c r="H267" s="158" t="s">
        <v>15581</v>
      </c>
      <c r="I267" s="151" t="s">
        <v>15429</v>
      </c>
      <c r="J267" s="18" t="str">
        <f>_xlfn.XLOOKUP(A267,'charts of accounts'!$A:$A,'charts of accounts'!$C:$C)</f>
        <v>Cost of sales</v>
      </c>
      <c r="O267"/>
    </row>
    <row r="268" spans="1:15" s="18" customFormat="1" hidden="1" x14ac:dyDescent="0.25">
      <c r="A268" s="147">
        <v>71100</v>
      </c>
      <c r="B268" s="147" t="s">
        <v>15592</v>
      </c>
      <c r="C268" s="148">
        <v>1000904.4</v>
      </c>
      <c r="D268" s="149"/>
      <c r="E268" s="145"/>
      <c r="F268" s="145"/>
      <c r="G268" s="145">
        <f t="shared" si="5"/>
        <v>1000904.4</v>
      </c>
      <c r="H268" s="158" t="s">
        <v>15581</v>
      </c>
      <c r="I268" s="151" t="s">
        <v>15429</v>
      </c>
      <c r="J268" s="18" t="str">
        <f>_xlfn.XLOOKUP(A268,'charts of accounts'!$A:$A,'charts of accounts'!$C:$C)</f>
        <v>Cost of sales</v>
      </c>
      <c r="O268"/>
    </row>
    <row r="269" spans="1:15" s="18" customFormat="1" hidden="1" x14ac:dyDescent="0.25">
      <c r="A269" s="147">
        <v>71100</v>
      </c>
      <c r="B269" s="147" t="s">
        <v>15592</v>
      </c>
      <c r="C269" s="148">
        <v>786106.97</v>
      </c>
      <c r="D269" s="149"/>
      <c r="E269" s="145"/>
      <c r="F269" s="145"/>
      <c r="G269" s="145">
        <f t="shared" si="5"/>
        <v>786106.97</v>
      </c>
      <c r="H269" s="158" t="s">
        <v>15581</v>
      </c>
      <c r="I269" s="151" t="s">
        <v>15429</v>
      </c>
      <c r="J269" s="18" t="str">
        <f>_xlfn.XLOOKUP(A269,'charts of accounts'!$A:$A,'charts of accounts'!$C:$C)</f>
        <v>Cost of sales</v>
      </c>
      <c r="O269"/>
    </row>
    <row r="270" spans="1:15" s="18" customFormat="1" hidden="1" x14ac:dyDescent="0.25">
      <c r="A270" s="147">
        <v>71100</v>
      </c>
      <c r="B270" s="147" t="s">
        <v>15592</v>
      </c>
      <c r="C270" s="148">
        <v>1502960.59</v>
      </c>
      <c r="D270" s="149"/>
      <c r="E270" s="145"/>
      <c r="F270" s="145"/>
      <c r="G270" s="145">
        <f t="shared" si="5"/>
        <v>1502960.59</v>
      </c>
      <c r="H270" s="158" t="s">
        <v>15594</v>
      </c>
      <c r="I270" s="151" t="s">
        <v>15429</v>
      </c>
      <c r="J270" s="18" t="str">
        <f>_xlfn.XLOOKUP(A270,'charts of accounts'!$A:$A,'charts of accounts'!$C:$C)</f>
        <v>Cost of sales</v>
      </c>
      <c r="O270"/>
    </row>
    <row r="271" spans="1:15" s="18" customFormat="1" hidden="1" x14ac:dyDescent="0.25">
      <c r="A271" s="147">
        <v>71100</v>
      </c>
      <c r="B271" s="147" t="s">
        <v>15592</v>
      </c>
      <c r="C271" s="148">
        <v>8085416.2300000004</v>
      </c>
      <c r="D271" s="149"/>
      <c r="E271" s="145"/>
      <c r="F271" s="145"/>
      <c r="G271" s="145">
        <f t="shared" si="5"/>
        <v>8085416.2300000004</v>
      </c>
      <c r="H271" s="158" t="s">
        <v>15581</v>
      </c>
      <c r="I271" s="151" t="s">
        <v>15429</v>
      </c>
      <c r="J271" s="18" t="str">
        <f>_xlfn.XLOOKUP(A271,'charts of accounts'!$A:$A,'charts of accounts'!$C:$C)</f>
        <v>Cost of sales</v>
      </c>
      <c r="O271"/>
    </row>
    <row r="272" spans="1:15" s="18" customFormat="1" hidden="1" x14ac:dyDescent="0.25">
      <c r="A272" s="147">
        <v>71100</v>
      </c>
      <c r="B272" s="147" t="s">
        <v>15592</v>
      </c>
      <c r="C272" s="148">
        <v>4052146.4</v>
      </c>
      <c r="D272" s="149"/>
      <c r="E272" s="145"/>
      <c r="F272" s="145"/>
      <c r="G272" s="145">
        <f t="shared" si="5"/>
        <v>4052146.4</v>
      </c>
      <c r="H272" s="158" t="s">
        <v>15594</v>
      </c>
      <c r="I272" s="151" t="s">
        <v>15429</v>
      </c>
      <c r="J272" s="18" t="str">
        <f>_xlfn.XLOOKUP(A272,'charts of accounts'!$A:$A,'charts of accounts'!$C:$C)</f>
        <v>Cost of sales</v>
      </c>
      <c r="O272"/>
    </row>
    <row r="273" spans="1:15" s="18" customFormat="1" hidden="1" x14ac:dyDescent="0.25">
      <c r="A273" s="147">
        <v>71100</v>
      </c>
      <c r="B273" s="147" t="s">
        <v>15592</v>
      </c>
      <c r="C273" s="148">
        <v>5303129.68</v>
      </c>
      <c r="D273" s="149"/>
      <c r="E273" s="145"/>
      <c r="F273" s="145"/>
      <c r="G273" s="145">
        <f t="shared" si="5"/>
        <v>5303129.68</v>
      </c>
      <c r="H273" s="158" t="s">
        <v>15594</v>
      </c>
      <c r="I273" s="151" t="s">
        <v>15429</v>
      </c>
      <c r="J273" s="18" t="str">
        <f>_xlfn.XLOOKUP(A273,'charts of accounts'!$A:$A,'charts of accounts'!$C:$C)</f>
        <v>Cost of sales</v>
      </c>
      <c r="O273"/>
    </row>
    <row r="274" spans="1:15" s="18" customFormat="1" hidden="1" x14ac:dyDescent="0.25">
      <c r="A274" s="147">
        <v>71100</v>
      </c>
      <c r="B274" s="147" t="s">
        <v>15592</v>
      </c>
      <c r="C274" s="148">
        <v>166050.73000000001</v>
      </c>
      <c r="D274" s="149"/>
      <c r="E274" s="145"/>
      <c r="F274" s="145"/>
      <c r="G274" s="145">
        <f t="shared" si="5"/>
        <v>166050.73000000001</v>
      </c>
      <c r="H274" s="158" t="s">
        <v>15428</v>
      </c>
      <c r="I274" s="151" t="s">
        <v>15429</v>
      </c>
      <c r="J274" s="18" t="str">
        <f>_xlfn.XLOOKUP(A274,'charts of accounts'!$A:$A,'charts of accounts'!$C:$C)</f>
        <v>Cost of sales</v>
      </c>
      <c r="O274"/>
    </row>
    <row r="275" spans="1:15" s="18" customFormat="1" hidden="1" x14ac:dyDescent="0.25">
      <c r="A275" s="147">
        <v>71100</v>
      </c>
      <c r="B275" s="147" t="s">
        <v>15592</v>
      </c>
      <c r="C275" s="148">
        <v>1531802.87</v>
      </c>
      <c r="D275" s="149"/>
      <c r="E275" s="145"/>
      <c r="F275" s="145"/>
      <c r="G275" s="145">
        <f t="shared" si="5"/>
        <v>1531802.87</v>
      </c>
      <c r="H275" s="158" t="s">
        <v>15581</v>
      </c>
      <c r="I275" s="151" t="s">
        <v>15429</v>
      </c>
      <c r="J275" s="18" t="str">
        <f>_xlfn.XLOOKUP(A275,'charts of accounts'!$A:$A,'charts of accounts'!$C:$C)</f>
        <v>Cost of sales</v>
      </c>
      <c r="O275"/>
    </row>
    <row r="276" spans="1:15" s="18" customFormat="1" hidden="1" x14ac:dyDescent="0.25">
      <c r="A276" s="147">
        <v>71100</v>
      </c>
      <c r="B276" s="147" t="s">
        <v>15592</v>
      </c>
      <c r="C276" s="148">
        <v>4471472.22</v>
      </c>
      <c r="D276" s="149"/>
      <c r="E276" s="145"/>
      <c r="F276" s="145"/>
      <c r="G276" s="145">
        <f t="shared" si="5"/>
        <v>4471472.22</v>
      </c>
      <c r="H276" s="158" t="s">
        <v>15532</v>
      </c>
      <c r="I276" s="151" t="s">
        <v>15429</v>
      </c>
      <c r="J276" s="18" t="str">
        <f>_xlfn.XLOOKUP(A276,'charts of accounts'!$A:$A,'charts of accounts'!$C:$C)</f>
        <v>Cost of sales</v>
      </c>
      <c r="O276"/>
    </row>
    <row r="277" spans="1:15" s="18" customFormat="1" hidden="1" x14ac:dyDescent="0.25">
      <c r="A277" s="147">
        <v>71100</v>
      </c>
      <c r="B277" s="147" t="s">
        <v>15592</v>
      </c>
      <c r="C277" s="148">
        <v>352553.08</v>
      </c>
      <c r="D277" s="149"/>
      <c r="E277" s="145"/>
      <c r="F277" s="145"/>
      <c r="G277" s="145">
        <f t="shared" si="5"/>
        <v>352553.08</v>
      </c>
      <c r="H277" s="158" t="s">
        <v>15428</v>
      </c>
      <c r="I277" s="156" t="s">
        <v>15595</v>
      </c>
      <c r="J277" s="18" t="str">
        <f>_xlfn.XLOOKUP(A277,'charts of accounts'!$A:$A,'charts of accounts'!$C:$C)</f>
        <v>Cost of sales</v>
      </c>
      <c r="O277"/>
    </row>
    <row r="278" spans="1:15" s="18" customFormat="1" hidden="1" x14ac:dyDescent="0.25">
      <c r="A278" s="147">
        <v>71100</v>
      </c>
      <c r="B278" s="147" t="s">
        <v>15592</v>
      </c>
      <c r="C278" s="148">
        <v>421200</v>
      </c>
      <c r="D278" s="149"/>
      <c r="E278" s="145"/>
      <c r="F278" s="145"/>
      <c r="G278" s="145">
        <f t="shared" si="5"/>
        <v>421200</v>
      </c>
      <c r="H278" s="158" t="s">
        <v>15593</v>
      </c>
      <c r="I278" s="151" t="s">
        <v>15429</v>
      </c>
      <c r="J278" s="18" t="str">
        <f>_xlfn.XLOOKUP(A278,'charts of accounts'!$A:$A,'charts of accounts'!$C:$C)</f>
        <v>Cost of sales</v>
      </c>
      <c r="O278"/>
    </row>
    <row r="279" spans="1:15" s="18" customFormat="1" hidden="1" x14ac:dyDescent="0.25">
      <c r="A279" s="147">
        <v>71100</v>
      </c>
      <c r="B279" s="147" t="s">
        <v>15592</v>
      </c>
      <c r="C279" s="148">
        <v>2511075.02</v>
      </c>
      <c r="D279" s="149"/>
      <c r="E279" s="145"/>
      <c r="F279" s="145"/>
      <c r="G279" s="145">
        <f t="shared" si="5"/>
        <v>2511075.02</v>
      </c>
      <c r="H279" s="158" t="s">
        <v>15428</v>
      </c>
      <c r="I279" s="151" t="s">
        <v>15591</v>
      </c>
      <c r="J279" s="18" t="str">
        <f>_xlfn.XLOOKUP(A279,'charts of accounts'!$A:$A,'charts of accounts'!$C:$C)</f>
        <v>Cost of sales</v>
      </c>
      <c r="O279"/>
    </row>
    <row r="280" spans="1:15" s="18" customFormat="1" hidden="1" x14ac:dyDescent="0.25">
      <c r="A280" s="147">
        <v>71100</v>
      </c>
      <c r="B280" s="147" t="s">
        <v>15592</v>
      </c>
      <c r="C280" s="148">
        <v>3480787.07</v>
      </c>
      <c r="D280" s="149"/>
      <c r="E280" s="145"/>
      <c r="F280" s="145"/>
      <c r="G280" s="145">
        <f t="shared" si="5"/>
        <v>3480787.07</v>
      </c>
      <c r="H280" s="158" t="s">
        <v>15593</v>
      </c>
      <c r="I280" s="151" t="s">
        <v>15429</v>
      </c>
      <c r="J280" s="18" t="str">
        <f>_xlfn.XLOOKUP(A280,'charts of accounts'!$A:$A,'charts of accounts'!$C:$C)</f>
        <v>Cost of sales</v>
      </c>
      <c r="O280"/>
    </row>
    <row r="281" spans="1:15" s="18" customFormat="1" hidden="1" x14ac:dyDescent="0.25">
      <c r="A281" s="147">
        <v>71100</v>
      </c>
      <c r="B281" s="147" t="s">
        <v>15592</v>
      </c>
      <c r="C281" s="148">
        <v>154497.95000000001</v>
      </c>
      <c r="D281" s="149"/>
      <c r="E281" s="145"/>
      <c r="F281" s="145"/>
      <c r="G281" s="145">
        <f t="shared" si="5"/>
        <v>154497.95000000001</v>
      </c>
      <c r="H281" s="158" t="s">
        <v>15428</v>
      </c>
      <c r="I281" s="151" t="s">
        <v>15429</v>
      </c>
      <c r="J281" s="18" t="str">
        <f>_xlfn.XLOOKUP(A281,'charts of accounts'!$A:$A,'charts of accounts'!$C:$C)</f>
        <v>Cost of sales</v>
      </c>
      <c r="O281"/>
    </row>
    <row r="282" spans="1:15" s="18" customFormat="1" hidden="1" x14ac:dyDescent="0.25">
      <c r="A282" s="147">
        <v>71100</v>
      </c>
      <c r="B282" s="147" t="s">
        <v>15592</v>
      </c>
      <c r="C282" s="148">
        <v>2035018</v>
      </c>
      <c r="D282" s="149"/>
      <c r="E282" s="145"/>
      <c r="F282" s="145"/>
      <c r="G282" s="145">
        <f t="shared" si="5"/>
        <v>2035018</v>
      </c>
      <c r="H282" s="158" t="s">
        <v>15532</v>
      </c>
      <c r="I282" s="151" t="s">
        <v>15591</v>
      </c>
      <c r="J282" s="18" t="str">
        <f>_xlfn.XLOOKUP(A282,'charts of accounts'!$A:$A,'charts of accounts'!$C:$C)</f>
        <v>Cost of sales</v>
      </c>
      <c r="O282"/>
    </row>
    <row r="283" spans="1:15" s="18" customFormat="1" hidden="1" x14ac:dyDescent="0.25">
      <c r="A283" s="147">
        <v>71100</v>
      </c>
      <c r="B283" s="147" t="s">
        <v>15592</v>
      </c>
      <c r="C283" s="148">
        <v>14697459.5</v>
      </c>
      <c r="D283" s="149"/>
      <c r="E283" s="145"/>
      <c r="F283" s="145"/>
      <c r="G283" s="145">
        <f t="shared" si="5"/>
        <v>14697459.5</v>
      </c>
      <c r="H283" s="158" t="s">
        <v>15593</v>
      </c>
      <c r="I283" s="151" t="s">
        <v>15429</v>
      </c>
      <c r="J283" s="18" t="str">
        <f>_xlfn.XLOOKUP(A283,'charts of accounts'!$A:$A,'charts of accounts'!$C:$C)</f>
        <v>Cost of sales</v>
      </c>
      <c r="O283"/>
    </row>
    <row r="284" spans="1:15" s="18" customFormat="1" hidden="1" x14ac:dyDescent="0.25">
      <c r="A284" s="147">
        <v>71100</v>
      </c>
      <c r="B284" s="147" t="s">
        <v>15592</v>
      </c>
      <c r="C284" s="148">
        <v>596506.6</v>
      </c>
      <c r="D284" s="149"/>
      <c r="E284" s="145"/>
      <c r="F284" s="145"/>
      <c r="G284" s="145">
        <f t="shared" si="5"/>
        <v>596506.6</v>
      </c>
      <c r="H284" s="158" t="s">
        <v>15581</v>
      </c>
      <c r="I284" s="151" t="s">
        <v>15429</v>
      </c>
      <c r="J284" s="18" t="str">
        <f>_xlfn.XLOOKUP(A284,'charts of accounts'!$A:$A,'charts of accounts'!$C:$C)</f>
        <v>Cost of sales</v>
      </c>
      <c r="O284"/>
    </row>
    <row r="285" spans="1:15" s="18" customFormat="1" hidden="1" x14ac:dyDescent="0.25">
      <c r="A285" s="147">
        <v>71100</v>
      </c>
      <c r="B285" s="147" t="s">
        <v>15592</v>
      </c>
      <c r="C285" s="149"/>
      <c r="D285" s="148">
        <v>112233.35</v>
      </c>
      <c r="E285" s="145"/>
      <c r="F285" s="145"/>
      <c r="G285" s="145">
        <f t="shared" si="5"/>
        <v>-112233.35</v>
      </c>
      <c r="H285" s="158" t="s">
        <v>15428</v>
      </c>
      <c r="I285" s="151" t="s">
        <v>15429</v>
      </c>
      <c r="J285" s="18" t="str">
        <f>_xlfn.XLOOKUP(A285,'charts of accounts'!$A:$A,'charts of accounts'!$C:$C)</f>
        <v>Cost of sales</v>
      </c>
      <c r="O285"/>
    </row>
    <row r="286" spans="1:15" s="18" customFormat="1" hidden="1" x14ac:dyDescent="0.25">
      <c r="A286" s="147">
        <v>71100</v>
      </c>
      <c r="B286" s="147" t="s">
        <v>15592</v>
      </c>
      <c r="C286" s="148">
        <v>1927125</v>
      </c>
      <c r="D286" s="149"/>
      <c r="E286" s="145"/>
      <c r="F286" s="145"/>
      <c r="G286" s="145">
        <f t="shared" si="5"/>
        <v>1927125</v>
      </c>
      <c r="H286" s="158" t="s">
        <v>15581</v>
      </c>
      <c r="I286" s="151" t="s">
        <v>15591</v>
      </c>
      <c r="J286" s="18" t="str">
        <f>_xlfn.XLOOKUP(A286,'charts of accounts'!$A:$A,'charts of accounts'!$C:$C)</f>
        <v>Cost of sales</v>
      </c>
      <c r="O286"/>
    </row>
    <row r="287" spans="1:15" s="18" customFormat="1" hidden="1" x14ac:dyDescent="0.25">
      <c r="A287" s="147">
        <v>71200</v>
      </c>
      <c r="B287" s="147" t="s">
        <v>15596</v>
      </c>
      <c r="C287" s="148">
        <v>733093.9</v>
      </c>
      <c r="D287" s="149"/>
      <c r="E287" s="145"/>
      <c r="F287" s="145"/>
      <c r="G287" s="145">
        <f t="shared" si="5"/>
        <v>733093.9</v>
      </c>
      <c r="H287" s="158" t="s">
        <v>15597</v>
      </c>
      <c r="I287" s="151" t="s">
        <v>15429</v>
      </c>
      <c r="J287" s="18" t="str">
        <f>_xlfn.XLOOKUP(A287,'charts of accounts'!$A:$A,'charts of accounts'!$C:$C)</f>
        <v>Cost of sales</v>
      </c>
      <c r="O287"/>
    </row>
    <row r="288" spans="1:15" s="18" customFormat="1" hidden="1" x14ac:dyDescent="0.25">
      <c r="A288" s="147">
        <v>71200</v>
      </c>
      <c r="B288" s="147" t="s">
        <v>15596</v>
      </c>
      <c r="C288" s="148">
        <v>5380</v>
      </c>
      <c r="D288" s="149"/>
      <c r="E288" s="145"/>
      <c r="F288" s="145"/>
      <c r="G288" s="145">
        <f t="shared" si="5"/>
        <v>5380</v>
      </c>
      <c r="H288" s="158" t="s">
        <v>15581</v>
      </c>
      <c r="I288" s="151" t="s">
        <v>15429</v>
      </c>
      <c r="J288" s="18" t="str">
        <f>_xlfn.XLOOKUP(A288,'charts of accounts'!$A:$A,'charts of accounts'!$C:$C)</f>
        <v>Cost of sales</v>
      </c>
      <c r="O288"/>
    </row>
    <row r="289" spans="1:15" s="18" customFormat="1" hidden="1" x14ac:dyDescent="0.25">
      <c r="A289" s="147">
        <v>71200</v>
      </c>
      <c r="B289" s="147" t="s">
        <v>15596</v>
      </c>
      <c r="C289" s="148">
        <v>49370.5</v>
      </c>
      <c r="D289" s="149"/>
      <c r="E289" s="145"/>
      <c r="F289" s="145"/>
      <c r="G289" s="145">
        <f t="shared" si="5"/>
        <v>49370.5</v>
      </c>
      <c r="H289" s="158" t="s">
        <v>15594</v>
      </c>
      <c r="I289" s="151" t="s">
        <v>15429</v>
      </c>
      <c r="J289" s="18" t="str">
        <f>_xlfn.XLOOKUP(A289,'charts of accounts'!$A:$A,'charts of accounts'!$C:$C)</f>
        <v>Cost of sales</v>
      </c>
      <c r="O289"/>
    </row>
    <row r="290" spans="1:15" s="18" customFormat="1" hidden="1" x14ac:dyDescent="0.25">
      <c r="A290" s="147">
        <v>71200</v>
      </c>
      <c r="B290" s="147" t="s">
        <v>15596</v>
      </c>
      <c r="C290" s="148">
        <v>145479</v>
      </c>
      <c r="D290" s="149"/>
      <c r="E290" s="145"/>
      <c r="F290" s="145"/>
      <c r="G290" s="145">
        <f t="shared" si="5"/>
        <v>145479</v>
      </c>
      <c r="H290" s="158" t="s">
        <v>15581</v>
      </c>
      <c r="I290" s="151" t="s">
        <v>15429</v>
      </c>
      <c r="J290" s="18" t="str">
        <f>_xlfn.XLOOKUP(A290,'charts of accounts'!$A:$A,'charts of accounts'!$C:$C)</f>
        <v>Cost of sales</v>
      </c>
      <c r="O290"/>
    </row>
    <row r="291" spans="1:15" s="18" customFormat="1" hidden="1" x14ac:dyDescent="0.25">
      <c r="A291" s="147">
        <v>71200</v>
      </c>
      <c r="B291" s="147" t="s">
        <v>15596</v>
      </c>
      <c r="C291" s="148">
        <v>4530</v>
      </c>
      <c r="D291" s="149"/>
      <c r="E291" s="145"/>
      <c r="F291" s="145"/>
      <c r="G291" s="145">
        <f t="shared" si="5"/>
        <v>4530</v>
      </c>
      <c r="H291" s="158" t="s">
        <v>15594</v>
      </c>
      <c r="I291" s="151" t="s">
        <v>15429</v>
      </c>
      <c r="J291" s="18" t="str">
        <f>_xlfn.XLOOKUP(A291,'charts of accounts'!$A:$A,'charts of accounts'!$C:$C)</f>
        <v>Cost of sales</v>
      </c>
      <c r="O291"/>
    </row>
    <row r="292" spans="1:15" s="18" customFormat="1" hidden="1" x14ac:dyDescent="0.25">
      <c r="A292" s="147">
        <v>71200</v>
      </c>
      <c r="B292" s="147" t="s">
        <v>15596</v>
      </c>
      <c r="C292" s="148">
        <v>21827.7</v>
      </c>
      <c r="D292" s="149"/>
      <c r="E292" s="145"/>
      <c r="F292" s="145"/>
      <c r="G292" s="145">
        <f t="shared" si="5"/>
        <v>21827.7</v>
      </c>
      <c r="H292" s="158" t="s">
        <v>15594</v>
      </c>
      <c r="I292" s="151" t="s">
        <v>15429</v>
      </c>
      <c r="J292" s="18" t="str">
        <f>_xlfn.XLOOKUP(A292,'charts of accounts'!$A:$A,'charts of accounts'!$C:$C)</f>
        <v>Cost of sales</v>
      </c>
      <c r="O292"/>
    </row>
    <row r="293" spans="1:15" s="18" customFormat="1" hidden="1" x14ac:dyDescent="0.25">
      <c r="A293" s="147">
        <v>71200</v>
      </c>
      <c r="B293" s="147" t="s">
        <v>15596</v>
      </c>
      <c r="C293" s="148">
        <v>50</v>
      </c>
      <c r="D293" s="149"/>
      <c r="E293" s="145"/>
      <c r="F293" s="145"/>
      <c r="G293" s="145">
        <f t="shared" si="5"/>
        <v>50</v>
      </c>
      <c r="H293" s="158" t="s">
        <v>15594</v>
      </c>
      <c r="I293" s="151" t="s">
        <v>15429</v>
      </c>
      <c r="J293" s="18" t="str">
        <f>_xlfn.XLOOKUP(A293,'charts of accounts'!$A:$A,'charts of accounts'!$C:$C)</f>
        <v>Cost of sales</v>
      </c>
      <c r="O293"/>
    </row>
    <row r="294" spans="1:15" s="18" customFormat="1" hidden="1" x14ac:dyDescent="0.25">
      <c r="A294" s="147">
        <v>71200</v>
      </c>
      <c r="B294" s="147" t="s">
        <v>15596</v>
      </c>
      <c r="C294" s="148">
        <v>54216.5</v>
      </c>
      <c r="D294" s="149"/>
      <c r="E294" s="145"/>
      <c r="F294" s="145"/>
      <c r="G294" s="145">
        <f t="shared" si="5"/>
        <v>54216.5</v>
      </c>
      <c r="H294" s="158" t="s">
        <v>15532</v>
      </c>
      <c r="I294" s="151" t="s">
        <v>15591</v>
      </c>
      <c r="J294" s="18" t="str">
        <f>_xlfn.XLOOKUP(A294,'charts of accounts'!$A:$A,'charts of accounts'!$C:$C)</f>
        <v>Cost of sales</v>
      </c>
      <c r="O294"/>
    </row>
    <row r="295" spans="1:15" s="18" customFormat="1" hidden="1" x14ac:dyDescent="0.25">
      <c r="A295" s="147">
        <v>71200</v>
      </c>
      <c r="B295" s="147" t="s">
        <v>15596</v>
      </c>
      <c r="C295" s="148">
        <v>72347.8</v>
      </c>
      <c r="D295" s="149"/>
      <c r="E295" s="145"/>
      <c r="F295" s="145"/>
      <c r="G295" s="145">
        <f t="shared" si="5"/>
        <v>72347.8</v>
      </c>
      <c r="H295" s="158" t="s">
        <v>15597</v>
      </c>
      <c r="I295" s="151" t="s">
        <v>15591</v>
      </c>
      <c r="J295" s="18" t="str">
        <f>_xlfn.XLOOKUP(A295,'charts of accounts'!$A:$A,'charts of accounts'!$C:$C)</f>
        <v>Cost of sales</v>
      </c>
      <c r="O295"/>
    </row>
    <row r="296" spans="1:15" s="18" customFormat="1" hidden="1" x14ac:dyDescent="0.25">
      <c r="A296" s="147">
        <v>71200</v>
      </c>
      <c r="B296" s="147" t="s">
        <v>15596</v>
      </c>
      <c r="C296" s="148">
        <v>17325</v>
      </c>
      <c r="D296" s="149"/>
      <c r="E296" s="145"/>
      <c r="F296" s="145"/>
      <c r="G296" s="145">
        <f t="shared" si="5"/>
        <v>17325</v>
      </c>
      <c r="H296" s="158" t="s">
        <v>15597</v>
      </c>
      <c r="I296" s="151" t="s">
        <v>15591</v>
      </c>
      <c r="J296" s="18" t="str">
        <f>_xlfn.XLOOKUP(A296,'charts of accounts'!$A:$A,'charts of accounts'!$C:$C)</f>
        <v>Cost of sales</v>
      </c>
      <c r="O296"/>
    </row>
    <row r="297" spans="1:15" s="18" customFormat="1" hidden="1" x14ac:dyDescent="0.25">
      <c r="A297" s="147">
        <v>71200</v>
      </c>
      <c r="B297" s="147" t="s">
        <v>15596</v>
      </c>
      <c r="C297" s="148">
        <v>19504.400000000001</v>
      </c>
      <c r="D297" s="149"/>
      <c r="E297" s="145"/>
      <c r="F297" s="145"/>
      <c r="G297" s="145">
        <f t="shared" si="5"/>
        <v>19504.400000000001</v>
      </c>
      <c r="H297" s="158" t="s">
        <v>15597</v>
      </c>
      <c r="I297" s="151" t="s">
        <v>15429</v>
      </c>
      <c r="J297" s="18" t="str">
        <f>_xlfn.XLOOKUP(A297,'charts of accounts'!$A:$A,'charts of accounts'!$C:$C)</f>
        <v>Cost of sales</v>
      </c>
      <c r="O297"/>
    </row>
    <row r="298" spans="1:15" s="18" customFormat="1" hidden="1" x14ac:dyDescent="0.25">
      <c r="A298" s="147">
        <v>71200</v>
      </c>
      <c r="B298" s="147" t="s">
        <v>15596</v>
      </c>
      <c r="C298" s="148">
        <v>61445.2</v>
      </c>
      <c r="D298" s="149"/>
      <c r="E298" s="145"/>
      <c r="F298" s="145"/>
      <c r="G298" s="145">
        <f t="shared" si="5"/>
        <v>61445.2</v>
      </c>
      <c r="H298" s="158" t="s">
        <v>15532</v>
      </c>
      <c r="I298" s="151" t="s">
        <v>15591</v>
      </c>
      <c r="J298" s="18" t="str">
        <f>_xlfn.XLOOKUP(A298,'charts of accounts'!$A:$A,'charts of accounts'!$C:$C)</f>
        <v>Cost of sales</v>
      </c>
      <c r="O298"/>
    </row>
    <row r="299" spans="1:15" s="18" customFormat="1" hidden="1" x14ac:dyDescent="0.25">
      <c r="A299" s="147">
        <v>71200</v>
      </c>
      <c r="B299" s="147" t="s">
        <v>15596</v>
      </c>
      <c r="C299" s="148">
        <v>74258.2</v>
      </c>
      <c r="D299" s="149"/>
      <c r="E299" s="145"/>
      <c r="F299" s="145"/>
      <c r="G299" s="145">
        <f t="shared" si="5"/>
        <v>74258.2</v>
      </c>
      <c r="H299" s="158" t="s">
        <v>15597</v>
      </c>
      <c r="I299" s="151" t="s">
        <v>15591</v>
      </c>
      <c r="J299" s="18" t="str">
        <f>_xlfn.XLOOKUP(A299,'charts of accounts'!$A:$A,'charts of accounts'!$C:$C)</f>
        <v>Cost of sales</v>
      </c>
      <c r="O299"/>
    </row>
    <row r="300" spans="1:15" s="18" customFormat="1" hidden="1" x14ac:dyDescent="0.25">
      <c r="A300" s="147">
        <v>71210</v>
      </c>
      <c r="B300" s="147" t="s">
        <v>15598</v>
      </c>
      <c r="C300" s="148">
        <v>779402.31</v>
      </c>
      <c r="D300" s="149"/>
      <c r="E300" s="145"/>
      <c r="F300" s="145"/>
      <c r="G300" s="145">
        <f t="shared" si="5"/>
        <v>779402.31</v>
      </c>
      <c r="H300" s="158" t="s">
        <v>15599</v>
      </c>
      <c r="I300" s="151" t="s">
        <v>15429</v>
      </c>
      <c r="J300" s="18" t="str">
        <f>_xlfn.XLOOKUP(A300,'charts of accounts'!$A:$A,'charts of accounts'!$C:$C)</f>
        <v>Cost of sales</v>
      </c>
      <c r="O300"/>
    </row>
    <row r="301" spans="1:15" s="18" customFormat="1" hidden="1" x14ac:dyDescent="0.25">
      <c r="A301" s="147">
        <v>71210</v>
      </c>
      <c r="B301" s="147" t="s">
        <v>15598</v>
      </c>
      <c r="C301" s="148">
        <v>66714.679999999993</v>
      </c>
      <c r="D301" s="149"/>
      <c r="E301" s="145"/>
      <c r="F301" s="145"/>
      <c r="G301" s="145">
        <f t="shared" si="5"/>
        <v>66714.679999999993</v>
      </c>
      <c r="H301" s="158" t="s">
        <v>15428</v>
      </c>
      <c r="I301" s="151" t="s">
        <v>15429</v>
      </c>
      <c r="J301" s="18" t="str">
        <f>_xlfn.XLOOKUP(A301,'charts of accounts'!$A:$A,'charts of accounts'!$C:$C)</f>
        <v>Cost of sales</v>
      </c>
      <c r="O301"/>
    </row>
    <row r="302" spans="1:15" s="18" customFormat="1" hidden="1" x14ac:dyDescent="0.25">
      <c r="A302" s="147">
        <v>71210</v>
      </c>
      <c r="B302" s="147" t="s">
        <v>15598</v>
      </c>
      <c r="C302" s="148">
        <v>81872.25</v>
      </c>
      <c r="D302" s="149"/>
      <c r="E302" s="145"/>
      <c r="F302" s="145"/>
      <c r="G302" s="145">
        <f t="shared" si="5"/>
        <v>81872.25</v>
      </c>
      <c r="H302" s="158" t="s">
        <v>15428</v>
      </c>
      <c r="I302" s="151" t="s">
        <v>15429</v>
      </c>
      <c r="J302" s="18" t="str">
        <f>_xlfn.XLOOKUP(A302,'charts of accounts'!$A:$A,'charts of accounts'!$C:$C)</f>
        <v>Cost of sales</v>
      </c>
      <c r="O302"/>
    </row>
    <row r="303" spans="1:15" s="18" customFormat="1" hidden="1" x14ac:dyDescent="0.25">
      <c r="A303" s="147">
        <v>71210</v>
      </c>
      <c r="B303" s="147" t="s">
        <v>15598</v>
      </c>
      <c r="C303" s="148">
        <v>106446.88</v>
      </c>
      <c r="D303" s="149"/>
      <c r="E303" s="145"/>
      <c r="F303" s="145"/>
      <c r="G303" s="145">
        <f t="shared" si="5"/>
        <v>106446.88</v>
      </c>
      <c r="H303" s="158" t="s">
        <v>15428</v>
      </c>
      <c r="I303" s="151" t="s">
        <v>15429</v>
      </c>
      <c r="J303" s="18" t="str">
        <f>_xlfn.XLOOKUP(A303,'charts of accounts'!$A:$A,'charts of accounts'!$C:$C)</f>
        <v>Cost of sales</v>
      </c>
      <c r="O303"/>
    </row>
    <row r="304" spans="1:15" s="18" customFormat="1" hidden="1" x14ac:dyDescent="0.25">
      <c r="A304" s="147">
        <v>71210</v>
      </c>
      <c r="B304" s="147" t="s">
        <v>15598</v>
      </c>
      <c r="C304" s="148">
        <v>95.86</v>
      </c>
      <c r="D304" s="149"/>
      <c r="E304" s="145"/>
      <c r="F304" s="145"/>
      <c r="G304" s="145">
        <f t="shared" si="5"/>
        <v>95.86</v>
      </c>
      <c r="H304" s="158" t="s">
        <v>15428</v>
      </c>
      <c r="I304" s="151" t="s">
        <v>15429</v>
      </c>
      <c r="J304" s="18" t="str">
        <f>_xlfn.XLOOKUP(A304,'charts of accounts'!$A:$A,'charts of accounts'!$C:$C)</f>
        <v>Cost of sales</v>
      </c>
      <c r="O304"/>
    </row>
    <row r="305" spans="1:15" s="18" customFormat="1" hidden="1" x14ac:dyDescent="0.25">
      <c r="A305" s="147">
        <v>71210</v>
      </c>
      <c r="B305" s="147" t="s">
        <v>15598</v>
      </c>
      <c r="C305" s="148">
        <v>413515.41</v>
      </c>
      <c r="D305" s="149"/>
      <c r="E305" s="145"/>
      <c r="F305" s="145"/>
      <c r="G305" s="145">
        <f t="shared" si="5"/>
        <v>413515.41</v>
      </c>
      <c r="H305" s="158" t="s">
        <v>15428</v>
      </c>
      <c r="I305" s="151" t="s">
        <v>15429</v>
      </c>
      <c r="J305" s="18" t="str">
        <f>_xlfn.XLOOKUP(A305,'charts of accounts'!$A:$A,'charts of accounts'!$C:$C)</f>
        <v>Cost of sales</v>
      </c>
      <c r="O305"/>
    </row>
    <row r="306" spans="1:15" s="18" customFormat="1" hidden="1" x14ac:dyDescent="0.25">
      <c r="A306" s="147">
        <v>71210</v>
      </c>
      <c r="B306" s="147" t="s">
        <v>15598</v>
      </c>
      <c r="C306" s="148">
        <v>1380</v>
      </c>
      <c r="D306" s="149"/>
      <c r="E306" s="145"/>
      <c r="F306" s="145"/>
      <c r="G306" s="145">
        <f t="shared" si="5"/>
        <v>1380</v>
      </c>
      <c r="H306" s="158" t="s">
        <v>15428</v>
      </c>
      <c r="I306" s="151" t="s">
        <v>15429</v>
      </c>
      <c r="J306" s="18" t="str">
        <f>_xlfn.XLOOKUP(A306,'charts of accounts'!$A:$A,'charts of accounts'!$C:$C)</f>
        <v>Cost of sales</v>
      </c>
      <c r="O306"/>
    </row>
    <row r="307" spans="1:15" s="18" customFormat="1" hidden="1" x14ac:dyDescent="0.25">
      <c r="A307" s="147">
        <v>71210</v>
      </c>
      <c r="B307" s="147" t="s">
        <v>15598</v>
      </c>
      <c r="C307" s="148">
        <v>1401100.56</v>
      </c>
      <c r="D307" s="149"/>
      <c r="E307" s="145"/>
      <c r="F307" s="145"/>
      <c r="G307" s="145">
        <f t="shared" si="5"/>
        <v>1401100.56</v>
      </c>
      <c r="H307" s="158" t="s">
        <v>15428</v>
      </c>
      <c r="I307" s="151" t="s">
        <v>15429</v>
      </c>
      <c r="J307" s="18" t="str">
        <f>_xlfn.XLOOKUP(A307,'charts of accounts'!$A:$A,'charts of accounts'!$C:$C)</f>
        <v>Cost of sales</v>
      </c>
      <c r="O307"/>
    </row>
    <row r="308" spans="1:15" s="18" customFormat="1" hidden="1" x14ac:dyDescent="0.25">
      <c r="A308" s="147">
        <v>71210</v>
      </c>
      <c r="B308" s="147" t="s">
        <v>15598</v>
      </c>
      <c r="C308" s="148">
        <v>217749.12</v>
      </c>
      <c r="D308" s="149"/>
      <c r="E308" s="145"/>
      <c r="F308" s="145"/>
      <c r="G308" s="145">
        <f t="shared" si="5"/>
        <v>217749.12</v>
      </c>
      <c r="H308" s="158" t="s">
        <v>15428</v>
      </c>
      <c r="I308" s="151" t="s">
        <v>15429</v>
      </c>
      <c r="J308" s="18" t="str">
        <f>_xlfn.XLOOKUP(A308,'charts of accounts'!$A:$A,'charts of accounts'!$C:$C)</f>
        <v>Cost of sales</v>
      </c>
      <c r="O308"/>
    </row>
    <row r="309" spans="1:15" s="18" customFormat="1" hidden="1" x14ac:dyDescent="0.25">
      <c r="A309" s="147">
        <v>71210</v>
      </c>
      <c r="B309" s="147" t="s">
        <v>15598</v>
      </c>
      <c r="C309" s="148">
        <v>626351.32999999996</v>
      </c>
      <c r="D309" s="149"/>
      <c r="E309" s="145"/>
      <c r="F309" s="145"/>
      <c r="G309" s="145">
        <f t="shared" si="5"/>
        <v>626351.32999999996</v>
      </c>
      <c r="H309" s="158" t="s">
        <v>15428</v>
      </c>
      <c r="I309" s="151" t="s">
        <v>15429</v>
      </c>
      <c r="J309" s="18" t="str">
        <f>_xlfn.XLOOKUP(A309,'charts of accounts'!$A:$A,'charts of accounts'!$C:$C)</f>
        <v>Cost of sales</v>
      </c>
      <c r="O309"/>
    </row>
    <row r="310" spans="1:15" s="18" customFormat="1" hidden="1" x14ac:dyDescent="0.25">
      <c r="A310" s="147">
        <v>71210</v>
      </c>
      <c r="B310" s="147" t="s">
        <v>15598</v>
      </c>
      <c r="C310" s="148">
        <v>72123.98</v>
      </c>
      <c r="D310" s="149"/>
      <c r="E310" s="145"/>
      <c r="F310" s="145"/>
      <c r="G310" s="145">
        <f t="shared" si="5"/>
        <v>72123.98</v>
      </c>
      <c r="H310" s="158" t="s">
        <v>15428</v>
      </c>
      <c r="I310" s="156" t="s">
        <v>15595</v>
      </c>
      <c r="J310" s="18" t="str">
        <f>_xlfn.XLOOKUP(A310,'charts of accounts'!$A:$A,'charts of accounts'!$C:$C)</f>
        <v>Cost of sales</v>
      </c>
      <c r="O310"/>
    </row>
    <row r="311" spans="1:15" s="18" customFormat="1" hidden="1" x14ac:dyDescent="0.25">
      <c r="A311" s="147">
        <v>71210</v>
      </c>
      <c r="B311" s="147" t="s">
        <v>15598</v>
      </c>
      <c r="C311" s="148">
        <v>247150.14</v>
      </c>
      <c r="D311" s="149"/>
      <c r="E311" s="145"/>
      <c r="F311" s="145"/>
      <c r="G311" s="145">
        <f t="shared" si="5"/>
        <v>247150.14</v>
      </c>
      <c r="H311" s="158" t="s">
        <v>15599</v>
      </c>
      <c r="I311" s="151" t="s">
        <v>15429</v>
      </c>
      <c r="J311" s="18" t="str">
        <f>_xlfn.XLOOKUP(A311,'charts of accounts'!$A:$A,'charts of accounts'!$C:$C)</f>
        <v>Cost of sales</v>
      </c>
      <c r="O311"/>
    </row>
    <row r="312" spans="1:15" s="18" customFormat="1" hidden="1" x14ac:dyDescent="0.25">
      <c r="A312" s="147">
        <v>71210</v>
      </c>
      <c r="B312" s="147" t="s">
        <v>15598</v>
      </c>
      <c r="C312" s="148">
        <v>226959.62</v>
      </c>
      <c r="D312" s="149"/>
      <c r="E312" s="145"/>
      <c r="F312" s="145"/>
      <c r="G312" s="145">
        <f t="shared" si="5"/>
        <v>226959.62</v>
      </c>
      <c r="H312" s="158" t="s">
        <v>15428</v>
      </c>
      <c r="I312" s="151" t="s">
        <v>15591</v>
      </c>
      <c r="J312" s="18" t="str">
        <f>_xlfn.XLOOKUP(A312,'charts of accounts'!$A:$A,'charts of accounts'!$C:$C)</f>
        <v>Cost of sales</v>
      </c>
      <c r="O312"/>
    </row>
    <row r="313" spans="1:15" s="18" customFormat="1" hidden="1" x14ac:dyDescent="0.25">
      <c r="A313" s="147">
        <v>71210</v>
      </c>
      <c r="B313" s="147" t="s">
        <v>15598</v>
      </c>
      <c r="C313" s="148">
        <v>434593.26</v>
      </c>
      <c r="D313" s="149"/>
      <c r="E313" s="145"/>
      <c r="F313" s="145"/>
      <c r="G313" s="145">
        <f t="shared" si="5"/>
        <v>434593.26</v>
      </c>
      <c r="H313" s="158" t="s">
        <v>15599</v>
      </c>
      <c r="I313" s="151" t="s">
        <v>15429</v>
      </c>
      <c r="J313" s="18" t="str">
        <f>_xlfn.XLOOKUP(A313,'charts of accounts'!$A:$A,'charts of accounts'!$C:$C)</f>
        <v>Cost of sales</v>
      </c>
      <c r="O313"/>
    </row>
    <row r="314" spans="1:15" s="18" customFormat="1" hidden="1" x14ac:dyDescent="0.25">
      <c r="A314" s="147">
        <v>71210</v>
      </c>
      <c r="B314" s="147" t="s">
        <v>15598</v>
      </c>
      <c r="C314" s="148">
        <v>1044</v>
      </c>
      <c r="D314" s="149"/>
      <c r="E314" s="145"/>
      <c r="F314" s="145"/>
      <c r="G314" s="145">
        <f t="shared" si="5"/>
        <v>1044</v>
      </c>
      <c r="H314" s="158" t="s">
        <v>15428</v>
      </c>
      <c r="I314" s="151" t="s">
        <v>15429</v>
      </c>
      <c r="J314" s="18" t="str">
        <f>_xlfn.XLOOKUP(A314,'charts of accounts'!$A:$A,'charts of accounts'!$C:$C)</f>
        <v>Cost of sales</v>
      </c>
      <c r="O314"/>
    </row>
    <row r="315" spans="1:15" s="18" customFormat="1" hidden="1" x14ac:dyDescent="0.25">
      <c r="A315" s="147">
        <v>71210</v>
      </c>
      <c r="B315" s="147" t="s">
        <v>15598</v>
      </c>
      <c r="C315" s="148">
        <v>285864.52</v>
      </c>
      <c r="D315" s="149"/>
      <c r="E315" s="145"/>
      <c r="F315" s="145"/>
      <c r="G315" s="145">
        <f t="shared" si="5"/>
        <v>285864.52</v>
      </c>
      <c r="H315" s="158" t="s">
        <v>15428</v>
      </c>
      <c r="I315" s="151" t="s">
        <v>15591</v>
      </c>
      <c r="J315" s="18" t="str">
        <f>_xlfn.XLOOKUP(A315,'charts of accounts'!$A:$A,'charts of accounts'!$C:$C)</f>
        <v>Cost of sales</v>
      </c>
      <c r="O315"/>
    </row>
    <row r="316" spans="1:15" s="18" customFormat="1" hidden="1" x14ac:dyDescent="0.25">
      <c r="A316" s="147">
        <v>71210</v>
      </c>
      <c r="B316" s="147" t="s">
        <v>15598</v>
      </c>
      <c r="C316" s="148">
        <v>2264471.58</v>
      </c>
      <c r="D316" s="149"/>
      <c r="E316" s="145"/>
      <c r="F316" s="145"/>
      <c r="G316" s="145">
        <f t="shared" si="5"/>
        <v>2264471.58</v>
      </c>
      <c r="H316" s="158" t="s">
        <v>15599</v>
      </c>
      <c r="I316" s="151" t="s">
        <v>15429</v>
      </c>
      <c r="J316" s="18" t="str">
        <f>_xlfn.XLOOKUP(A316,'charts of accounts'!$A:$A,'charts of accounts'!$C:$C)</f>
        <v>Cost of sales</v>
      </c>
      <c r="O316"/>
    </row>
    <row r="317" spans="1:15" s="18" customFormat="1" hidden="1" x14ac:dyDescent="0.25">
      <c r="A317" s="147">
        <v>71210</v>
      </c>
      <c r="B317" s="147" t="s">
        <v>15598</v>
      </c>
      <c r="C317" s="148">
        <v>14273.1</v>
      </c>
      <c r="D317" s="149"/>
      <c r="E317" s="145"/>
      <c r="F317" s="145"/>
      <c r="G317" s="145">
        <f t="shared" si="5"/>
        <v>14273.1</v>
      </c>
      <c r="H317" s="158" t="s">
        <v>15428</v>
      </c>
      <c r="I317" s="151" t="s">
        <v>15591</v>
      </c>
      <c r="J317" s="18" t="str">
        <f>_xlfn.XLOOKUP(A317,'charts of accounts'!$A:$A,'charts of accounts'!$C:$C)</f>
        <v>Cost of sales</v>
      </c>
      <c r="O317"/>
    </row>
    <row r="318" spans="1:15" s="18" customFormat="1" hidden="1" x14ac:dyDescent="0.25">
      <c r="A318" s="147">
        <v>71220</v>
      </c>
      <c r="B318" s="147" t="s">
        <v>15600</v>
      </c>
      <c r="C318" s="148">
        <v>20115</v>
      </c>
      <c r="D318" s="149"/>
      <c r="E318" s="145"/>
      <c r="F318" s="145"/>
      <c r="G318" s="145">
        <f t="shared" si="5"/>
        <v>20115</v>
      </c>
      <c r="H318" s="158" t="s">
        <v>15597</v>
      </c>
      <c r="I318" s="151" t="s">
        <v>15591</v>
      </c>
      <c r="J318" s="18" t="str">
        <f>_xlfn.XLOOKUP(A318,'charts of accounts'!$A:$A,'charts of accounts'!$C:$C)</f>
        <v>Administration costs</v>
      </c>
      <c r="O318"/>
    </row>
    <row r="319" spans="1:15" s="18" customFormat="1" hidden="1" x14ac:dyDescent="0.25">
      <c r="A319" s="147">
        <v>71300</v>
      </c>
      <c r="B319" s="147" t="s">
        <v>15601</v>
      </c>
      <c r="C319" s="148">
        <v>841838.15</v>
      </c>
      <c r="D319" s="149"/>
      <c r="E319" s="145"/>
      <c r="F319" s="145"/>
      <c r="G319" s="145">
        <f t="shared" si="5"/>
        <v>841838.15</v>
      </c>
      <c r="H319" s="158" t="s">
        <v>15597</v>
      </c>
      <c r="I319" s="151" t="s">
        <v>15429</v>
      </c>
      <c r="J319" s="18" t="str">
        <f>_xlfn.XLOOKUP(A319,'charts of accounts'!$A:$A,'charts of accounts'!$C:$C)</f>
        <v>Cost of sales</v>
      </c>
      <c r="O319"/>
    </row>
    <row r="320" spans="1:15" s="18" customFormat="1" hidden="1" x14ac:dyDescent="0.25">
      <c r="A320" s="147">
        <v>71300</v>
      </c>
      <c r="B320" s="147" t="s">
        <v>15601</v>
      </c>
      <c r="C320" s="148">
        <v>37484.83</v>
      </c>
      <c r="D320" s="149"/>
      <c r="E320" s="145"/>
      <c r="F320" s="145"/>
      <c r="G320" s="145">
        <f t="shared" si="5"/>
        <v>37484.83</v>
      </c>
      <c r="H320" s="158" t="s">
        <v>15581</v>
      </c>
      <c r="I320" s="151" t="s">
        <v>15429</v>
      </c>
      <c r="J320" s="18" t="str">
        <f>_xlfn.XLOOKUP(A320,'charts of accounts'!$A:$A,'charts of accounts'!$C:$C)</f>
        <v>Cost of sales</v>
      </c>
      <c r="O320"/>
    </row>
    <row r="321" spans="1:15" s="18" customFormat="1" hidden="1" x14ac:dyDescent="0.25">
      <c r="A321" s="147">
        <v>71300</v>
      </c>
      <c r="B321" s="147" t="s">
        <v>15601</v>
      </c>
      <c r="C321" s="148">
        <v>112329.04</v>
      </c>
      <c r="D321" s="149"/>
      <c r="E321" s="145"/>
      <c r="F321" s="145"/>
      <c r="G321" s="145">
        <f t="shared" si="5"/>
        <v>112329.04</v>
      </c>
      <c r="H321" s="158" t="s">
        <v>15581</v>
      </c>
      <c r="I321" s="151" t="s">
        <v>15429</v>
      </c>
      <c r="J321" s="18" t="str">
        <f>_xlfn.XLOOKUP(A321,'charts of accounts'!$A:$A,'charts of accounts'!$C:$C)</f>
        <v>Cost of sales</v>
      </c>
      <c r="O321"/>
    </row>
    <row r="322" spans="1:15" s="18" customFormat="1" hidden="1" x14ac:dyDescent="0.25">
      <c r="A322" s="147">
        <v>71300</v>
      </c>
      <c r="B322" s="147" t="s">
        <v>15601</v>
      </c>
      <c r="C322" s="148">
        <v>144833.88</v>
      </c>
      <c r="D322" s="149"/>
      <c r="E322" s="145"/>
      <c r="F322" s="145"/>
      <c r="G322" s="145">
        <f t="shared" si="5"/>
        <v>144833.88</v>
      </c>
      <c r="H322" s="158" t="s">
        <v>15581</v>
      </c>
      <c r="I322" s="151" t="s">
        <v>15429</v>
      </c>
      <c r="J322" s="18" t="str">
        <f>_xlfn.XLOOKUP(A322,'charts of accounts'!$A:$A,'charts of accounts'!$C:$C)</f>
        <v>Cost of sales</v>
      </c>
      <c r="O322"/>
    </row>
    <row r="323" spans="1:15" s="18" customFormat="1" hidden="1" x14ac:dyDescent="0.25">
      <c r="A323" s="147">
        <v>71300</v>
      </c>
      <c r="B323" s="147" t="s">
        <v>15601</v>
      </c>
      <c r="C323" s="148">
        <v>115.17</v>
      </c>
      <c r="D323" s="149"/>
      <c r="E323" s="145"/>
      <c r="F323" s="145"/>
      <c r="G323" s="145">
        <f t="shared" ref="G323:G386" si="6">C323+E323-D323-F323</f>
        <v>115.17</v>
      </c>
      <c r="H323" s="158" t="s">
        <v>15581</v>
      </c>
      <c r="I323" s="151" t="s">
        <v>15429</v>
      </c>
      <c r="J323" s="18" t="str">
        <f>_xlfn.XLOOKUP(A323,'charts of accounts'!$A:$A,'charts of accounts'!$C:$C)</f>
        <v>Cost of sales</v>
      </c>
      <c r="O323"/>
    </row>
    <row r="324" spans="1:15" s="18" customFormat="1" hidden="1" x14ac:dyDescent="0.25">
      <c r="A324" s="147">
        <v>71300</v>
      </c>
      <c r="B324" s="147" t="s">
        <v>15601</v>
      </c>
      <c r="C324" s="148">
        <v>495928.01</v>
      </c>
      <c r="D324" s="149"/>
      <c r="E324" s="145"/>
      <c r="F324" s="145"/>
      <c r="G324" s="145">
        <f t="shared" si="6"/>
        <v>495928.01</v>
      </c>
      <c r="H324" s="158" t="s">
        <v>15581</v>
      </c>
      <c r="I324" s="151" t="s">
        <v>15429</v>
      </c>
      <c r="J324" s="18" t="str">
        <f>_xlfn.XLOOKUP(A324,'charts of accounts'!$A:$A,'charts of accounts'!$C:$C)</f>
        <v>Cost of sales</v>
      </c>
      <c r="O324"/>
    </row>
    <row r="325" spans="1:15" s="18" customFormat="1" hidden="1" x14ac:dyDescent="0.25">
      <c r="A325" s="147">
        <v>71300</v>
      </c>
      <c r="B325" s="147" t="s">
        <v>15601</v>
      </c>
      <c r="C325" s="148">
        <v>1727922.87</v>
      </c>
      <c r="D325" s="149"/>
      <c r="E325" s="145"/>
      <c r="F325" s="145"/>
      <c r="G325" s="145">
        <f t="shared" si="6"/>
        <v>1727922.87</v>
      </c>
      <c r="H325" s="158" t="s">
        <v>15594</v>
      </c>
      <c r="I325" s="151" t="s">
        <v>15429</v>
      </c>
      <c r="J325" s="18" t="str">
        <f>_xlfn.XLOOKUP(A325,'charts of accounts'!$A:$A,'charts of accounts'!$C:$C)</f>
        <v>Cost of sales</v>
      </c>
      <c r="O325"/>
    </row>
    <row r="326" spans="1:15" s="18" customFormat="1" hidden="1" x14ac:dyDescent="0.25">
      <c r="A326" s="147">
        <v>71300</v>
      </c>
      <c r="B326" s="147" t="s">
        <v>15601</v>
      </c>
      <c r="C326" s="148">
        <v>261620.65</v>
      </c>
      <c r="D326" s="149"/>
      <c r="E326" s="145"/>
      <c r="F326" s="145"/>
      <c r="G326" s="145">
        <f t="shared" si="6"/>
        <v>261620.65</v>
      </c>
      <c r="H326" s="158" t="s">
        <v>15581</v>
      </c>
      <c r="I326" s="151" t="s">
        <v>15429</v>
      </c>
      <c r="J326" s="18" t="str">
        <f>_xlfn.XLOOKUP(A326,'charts of accounts'!$A:$A,'charts of accounts'!$C:$C)</f>
        <v>Cost of sales</v>
      </c>
      <c r="O326"/>
    </row>
    <row r="327" spans="1:15" s="18" customFormat="1" hidden="1" x14ac:dyDescent="0.25">
      <c r="A327" s="147">
        <v>71300</v>
      </c>
      <c r="B327" s="147" t="s">
        <v>15601</v>
      </c>
      <c r="C327" s="148">
        <v>745744.31</v>
      </c>
      <c r="D327" s="149"/>
      <c r="E327" s="145"/>
      <c r="F327" s="145"/>
      <c r="G327" s="145">
        <f t="shared" si="6"/>
        <v>745744.31</v>
      </c>
      <c r="H327" s="158" t="s">
        <v>15532</v>
      </c>
      <c r="I327" s="151" t="s">
        <v>15429</v>
      </c>
      <c r="J327" s="18" t="str">
        <f>_xlfn.XLOOKUP(A327,'charts of accounts'!$A:$A,'charts of accounts'!$C:$C)</f>
        <v>Cost of sales</v>
      </c>
      <c r="O327"/>
    </row>
    <row r="328" spans="1:15" s="18" customFormat="1" hidden="1" x14ac:dyDescent="0.25">
      <c r="A328" s="147">
        <v>71300</v>
      </c>
      <c r="B328" s="147" t="s">
        <v>15601</v>
      </c>
      <c r="C328" s="148">
        <v>83499.929999999993</v>
      </c>
      <c r="D328" s="149"/>
      <c r="E328" s="145"/>
      <c r="F328" s="145"/>
      <c r="G328" s="145">
        <f t="shared" si="6"/>
        <v>83499.929999999993</v>
      </c>
      <c r="H328" s="158" t="s">
        <v>15428</v>
      </c>
      <c r="I328" s="151" t="s">
        <v>15591</v>
      </c>
      <c r="J328" s="18" t="str">
        <f>_xlfn.XLOOKUP(A328,'charts of accounts'!$A:$A,'charts of accounts'!$C:$C)</f>
        <v>Cost of sales</v>
      </c>
      <c r="O328"/>
    </row>
    <row r="329" spans="1:15" s="18" customFormat="1" hidden="1" x14ac:dyDescent="0.25">
      <c r="A329" s="147">
        <v>71300</v>
      </c>
      <c r="B329" s="147" t="s">
        <v>15601</v>
      </c>
      <c r="C329" s="148">
        <v>65287.34</v>
      </c>
      <c r="D329" s="149"/>
      <c r="E329" s="145"/>
      <c r="F329" s="145"/>
      <c r="G329" s="145">
        <f t="shared" si="6"/>
        <v>65287.34</v>
      </c>
      <c r="H329" s="158" t="s">
        <v>15597</v>
      </c>
      <c r="I329" s="151" t="s">
        <v>15429</v>
      </c>
      <c r="J329" s="18" t="str">
        <f>_xlfn.XLOOKUP(A329,'charts of accounts'!$A:$A,'charts of accounts'!$C:$C)</f>
        <v>Cost of sales</v>
      </c>
      <c r="O329"/>
    </row>
    <row r="330" spans="1:15" s="18" customFormat="1" hidden="1" x14ac:dyDescent="0.25">
      <c r="A330" s="147">
        <v>71300</v>
      </c>
      <c r="B330" s="147" t="s">
        <v>15602</v>
      </c>
      <c r="C330" s="148">
        <v>279071.90000000002</v>
      </c>
      <c r="D330" s="149"/>
      <c r="E330" s="145"/>
      <c r="F330" s="145"/>
      <c r="G330" s="145">
        <f t="shared" si="6"/>
        <v>279071.90000000002</v>
      </c>
      <c r="H330" s="158" t="s">
        <v>15428</v>
      </c>
      <c r="I330" s="151" t="s">
        <v>15591</v>
      </c>
      <c r="J330" s="18" t="str">
        <f>_xlfn.XLOOKUP(A330,'charts of accounts'!$A:$A,'charts of accounts'!$C:$C)</f>
        <v>Cost of sales</v>
      </c>
      <c r="O330"/>
    </row>
    <row r="331" spans="1:15" s="18" customFormat="1" hidden="1" x14ac:dyDescent="0.25">
      <c r="A331" s="147">
        <v>71300</v>
      </c>
      <c r="B331" s="147" t="s">
        <v>15601</v>
      </c>
      <c r="C331" s="148">
        <v>528837.06999999995</v>
      </c>
      <c r="D331" s="149"/>
      <c r="E331" s="145"/>
      <c r="F331" s="145"/>
      <c r="G331" s="145">
        <f t="shared" si="6"/>
        <v>528837.06999999995</v>
      </c>
      <c r="H331" s="158" t="s">
        <v>15597</v>
      </c>
      <c r="I331" s="151" t="s">
        <v>15429</v>
      </c>
      <c r="J331" s="18" t="str">
        <f>_xlfn.XLOOKUP(A331,'charts of accounts'!$A:$A,'charts of accounts'!$C:$C)</f>
        <v>Cost of sales</v>
      </c>
      <c r="O331"/>
    </row>
    <row r="332" spans="1:15" s="18" customFormat="1" hidden="1" x14ac:dyDescent="0.25">
      <c r="A332" s="147">
        <v>71300</v>
      </c>
      <c r="B332" s="147" t="s">
        <v>15601</v>
      </c>
      <c r="C332" s="148">
        <v>327436.42</v>
      </c>
      <c r="D332" s="149"/>
      <c r="E332" s="145"/>
      <c r="F332" s="145"/>
      <c r="G332" s="145">
        <f t="shared" si="6"/>
        <v>327436.42</v>
      </c>
      <c r="H332" s="158" t="s">
        <v>15532</v>
      </c>
      <c r="I332" s="151" t="s">
        <v>15591</v>
      </c>
      <c r="J332" s="18" t="str">
        <f>_xlfn.XLOOKUP(A332,'charts of accounts'!$A:$A,'charts of accounts'!$C:$C)</f>
        <v>Cost of sales</v>
      </c>
      <c r="O332"/>
    </row>
    <row r="333" spans="1:15" s="18" customFormat="1" hidden="1" x14ac:dyDescent="0.25">
      <c r="A333" s="147">
        <v>71300</v>
      </c>
      <c r="B333" s="147" t="s">
        <v>15601</v>
      </c>
      <c r="C333" s="148">
        <v>2867784.19</v>
      </c>
      <c r="D333" s="149"/>
      <c r="E333" s="145"/>
      <c r="F333" s="145"/>
      <c r="G333" s="145">
        <f t="shared" si="6"/>
        <v>2867784.19</v>
      </c>
      <c r="H333" s="158" t="s">
        <v>15597</v>
      </c>
      <c r="I333" s="151" t="s">
        <v>15429</v>
      </c>
      <c r="J333" s="18" t="str">
        <f>_xlfn.XLOOKUP(A333,'charts of accounts'!$A:$A,'charts of accounts'!$C:$C)</f>
        <v>Cost of sales</v>
      </c>
      <c r="O333"/>
    </row>
    <row r="334" spans="1:15" s="18" customFormat="1" hidden="1" x14ac:dyDescent="0.25">
      <c r="A334" s="147">
        <v>71300</v>
      </c>
      <c r="B334" s="147" t="s">
        <v>15601</v>
      </c>
      <c r="C334" s="148">
        <v>16445.59</v>
      </c>
      <c r="D334" s="149"/>
      <c r="E334" s="145"/>
      <c r="F334" s="145"/>
      <c r="G334" s="145">
        <f t="shared" si="6"/>
        <v>16445.59</v>
      </c>
      <c r="H334" s="158" t="s">
        <v>15581</v>
      </c>
      <c r="I334" s="151" t="s">
        <v>15591</v>
      </c>
      <c r="J334" s="18" t="str">
        <f>_xlfn.XLOOKUP(A334,'charts of accounts'!$A:$A,'charts of accounts'!$C:$C)</f>
        <v>Cost of sales</v>
      </c>
      <c r="O334"/>
    </row>
    <row r="335" spans="1:15" s="18" customFormat="1" hidden="1" x14ac:dyDescent="0.25">
      <c r="A335" s="147">
        <v>71400</v>
      </c>
      <c r="B335" s="147" t="s">
        <v>15603</v>
      </c>
      <c r="C335" s="148">
        <v>110736.28</v>
      </c>
      <c r="D335" s="149"/>
      <c r="E335" s="145"/>
      <c r="F335" s="145"/>
      <c r="G335" s="145">
        <f t="shared" si="6"/>
        <v>110736.28</v>
      </c>
      <c r="H335" s="158" t="s">
        <v>15593</v>
      </c>
      <c r="I335" s="151" t="s">
        <v>15429</v>
      </c>
      <c r="J335" s="18" t="str">
        <f>_xlfn.XLOOKUP(A335,'charts of accounts'!$A:$A,'charts of accounts'!$C:$C)</f>
        <v>Cost of sales</v>
      </c>
      <c r="O335"/>
    </row>
    <row r="336" spans="1:15" s="18" customFormat="1" hidden="1" x14ac:dyDescent="0.25">
      <c r="A336" s="147">
        <v>71400</v>
      </c>
      <c r="B336" s="147" t="s">
        <v>15603</v>
      </c>
      <c r="C336" s="148">
        <v>3946.22</v>
      </c>
      <c r="D336" s="149"/>
      <c r="E336" s="145"/>
      <c r="F336" s="145"/>
      <c r="G336" s="145">
        <f t="shared" si="6"/>
        <v>3946.22</v>
      </c>
      <c r="H336" s="158" t="s">
        <v>15581</v>
      </c>
      <c r="I336" s="151" t="s">
        <v>15429</v>
      </c>
      <c r="J336" s="18" t="str">
        <f>_xlfn.XLOOKUP(A336,'charts of accounts'!$A:$A,'charts of accounts'!$C:$C)</f>
        <v>Cost of sales</v>
      </c>
      <c r="O336"/>
    </row>
    <row r="337" spans="1:15" s="18" customFormat="1" hidden="1" x14ac:dyDescent="0.25">
      <c r="A337" s="147">
        <v>71400</v>
      </c>
      <c r="B337" s="147" t="s">
        <v>15603</v>
      </c>
      <c r="C337" s="148">
        <v>119764.47</v>
      </c>
      <c r="D337" s="149"/>
      <c r="E337" s="145"/>
      <c r="F337" s="145"/>
      <c r="G337" s="145">
        <f t="shared" si="6"/>
        <v>119764.47</v>
      </c>
      <c r="H337" s="158" t="s">
        <v>15581</v>
      </c>
      <c r="I337" s="151" t="s">
        <v>15429</v>
      </c>
      <c r="J337" s="18" t="str">
        <f>_xlfn.XLOOKUP(A337,'charts of accounts'!$A:$A,'charts of accounts'!$C:$C)</f>
        <v>Cost of sales</v>
      </c>
      <c r="O337"/>
    </row>
    <row r="338" spans="1:15" s="18" customFormat="1" hidden="1" x14ac:dyDescent="0.25">
      <c r="A338" s="147">
        <v>71400</v>
      </c>
      <c r="B338" s="147" t="s">
        <v>15603</v>
      </c>
      <c r="C338" s="148">
        <v>0</v>
      </c>
      <c r="D338" s="149"/>
      <c r="E338" s="145"/>
      <c r="F338" s="145"/>
      <c r="G338" s="145">
        <f t="shared" si="6"/>
        <v>0</v>
      </c>
      <c r="H338" s="158" t="s">
        <v>15581</v>
      </c>
      <c r="I338" s="151" t="s">
        <v>15429</v>
      </c>
      <c r="J338" s="18" t="str">
        <f>_xlfn.XLOOKUP(A338,'charts of accounts'!$A:$A,'charts of accounts'!$C:$C)</f>
        <v>Cost of sales</v>
      </c>
      <c r="O338"/>
    </row>
    <row r="339" spans="1:15" s="18" customFormat="1" hidden="1" x14ac:dyDescent="0.25">
      <c r="A339" s="147">
        <v>71400</v>
      </c>
      <c r="B339" s="147" t="s">
        <v>15603</v>
      </c>
      <c r="C339" s="148">
        <v>66779.55</v>
      </c>
      <c r="D339" s="149"/>
      <c r="E339" s="145"/>
      <c r="F339" s="145"/>
      <c r="G339" s="145">
        <f t="shared" si="6"/>
        <v>66779.55</v>
      </c>
      <c r="H339" s="158" t="s">
        <v>15581</v>
      </c>
      <c r="I339" s="151" t="s">
        <v>15429</v>
      </c>
      <c r="J339" s="18" t="str">
        <f>_xlfn.XLOOKUP(A339,'charts of accounts'!$A:$A,'charts of accounts'!$C:$C)</f>
        <v>Cost of sales</v>
      </c>
      <c r="O339"/>
    </row>
    <row r="340" spans="1:15" s="18" customFormat="1" hidden="1" x14ac:dyDescent="0.25">
      <c r="A340" s="147">
        <v>71400</v>
      </c>
      <c r="B340" s="147" t="s">
        <v>15603</v>
      </c>
      <c r="C340" s="148">
        <v>16287.03</v>
      </c>
      <c r="D340" s="149"/>
      <c r="E340" s="145"/>
      <c r="F340" s="145"/>
      <c r="G340" s="145">
        <f t="shared" si="6"/>
        <v>16287.03</v>
      </c>
      <c r="H340" s="158" t="s">
        <v>15581</v>
      </c>
      <c r="I340" s="151" t="s">
        <v>15429</v>
      </c>
      <c r="J340" s="18" t="str">
        <f>_xlfn.XLOOKUP(A340,'charts of accounts'!$A:$A,'charts of accounts'!$C:$C)</f>
        <v>Cost of sales</v>
      </c>
      <c r="O340"/>
    </row>
    <row r="341" spans="1:15" s="18" customFormat="1" hidden="1" x14ac:dyDescent="0.25">
      <c r="A341" s="147">
        <v>71400</v>
      </c>
      <c r="B341" s="147" t="s">
        <v>15603</v>
      </c>
      <c r="C341" s="148">
        <v>67789.23</v>
      </c>
      <c r="D341" s="149"/>
      <c r="E341" s="145"/>
      <c r="F341" s="145"/>
      <c r="G341" s="145">
        <f t="shared" si="6"/>
        <v>67789.23</v>
      </c>
      <c r="H341" s="158" t="s">
        <v>15581</v>
      </c>
      <c r="I341" s="151" t="s">
        <v>15429</v>
      </c>
      <c r="J341" s="18" t="str">
        <f>_xlfn.XLOOKUP(A341,'charts of accounts'!$A:$A,'charts of accounts'!$C:$C)</f>
        <v>Cost of sales</v>
      </c>
      <c r="O341"/>
    </row>
    <row r="342" spans="1:15" s="18" customFormat="1" hidden="1" x14ac:dyDescent="0.25">
      <c r="A342" s="147">
        <v>71400</v>
      </c>
      <c r="B342" s="147" t="s">
        <v>15603</v>
      </c>
      <c r="C342" s="148">
        <v>685120.19</v>
      </c>
      <c r="D342" s="149"/>
      <c r="E342" s="145"/>
      <c r="F342" s="145"/>
      <c r="G342" s="145">
        <f t="shared" si="6"/>
        <v>685120.19</v>
      </c>
      <c r="H342" s="158" t="s">
        <v>15594</v>
      </c>
      <c r="I342" s="151" t="s">
        <v>15429</v>
      </c>
      <c r="J342" s="18" t="str">
        <f>_xlfn.XLOOKUP(A342,'charts of accounts'!$A:$A,'charts of accounts'!$C:$C)</f>
        <v>Cost of sales</v>
      </c>
      <c r="O342"/>
    </row>
    <row r="343" spans="1:15" s="18" customFormat="1" hidden="1" x14ac:dyDescent="0.25">
      <c r="A343" s="147">
        <v>71400</v>
      </c>
      <c r="B343" s="147" t="s">
        <v>15603</v>
      </c>
      <c r="C343" s="148">
        <v>381475.97</v>
      </c>
      <c r="D343" s="149"/>
      <c r="E343" s="145"/>
      <c r="F343" s="145"/>
      <c r="G343" s="145">
        <f t="shared" si="6"/>
        <v>381475.97</v>
      </c>
      <c r="H343" s="158" t="s">
        <v>15581</v>
      </c>
      <c r="I343" s="151" t="s">
        <v>15429</v>
      </c>
      <c r="J343" s="18" t="str">
        <f>_xlfn.XLOOKUP(A343,'charts of accounts'!$A:$A,'charts of accounts'!$C:$C)</f>
        <v>Cost of sales</v>
      </c>
      <c r="O343"/>
    </row>
    <row r="344" spans="1:15" s="18" customFormat="1" hidden="1" x14ac:dyDescent="0.25">
      <c r="A344" s="147">
        <v>71400</v>
      </c>
      <c r="B344" s="147" t="s">
        <v>15603</v>
      </c>
      <c r="C344" s="148">
        <v>414323.74</v>
      </c>
      <c r="D344" s="149"/>
      <c r="E344" s="145"/>
      <c r="F344" s="145"/>
      <c r="G344" s="145">
        <f t="shared" si="6"/>
        <v>414323.74</v>
      </c>
      <c r="H344" s="158" t="s">
        <v>15594</v>
      </c>
      <c r="I344" s="151" t="s">
        <v>15429</v>
      </c>
      <c r="J344" s="18" t="str">
        <f>_xlfn.XLOOKUP(A344,'charts of accounts'!$A:$A,'charts of accounts'!$C:$C)</f>
        <v>Cost of sales</v>
      </c>
      <c r="O344"/>
    </row>
    <row r="345" spans="1:15" s="18" customFormat="1" hidden="1" x14ac:dyDescent="0.25">
      <c r="A345" s="147">
        <v>71400</v>
      </c>
      <c r="B345" s="147" t="s">
        <v>15603</v>
      </c>
      <c r="C345" s="148">
        <v>585667.86</v>
      </c>
      <c r="D345" s="149"/>
      <c r="E345" s="145"/>
      <c r="F345" s="145"/>
      <c r="G345" s="145">
        <f t="shared" si="6"/>
        <v>585667.86</v>
      </c>
      <c r="H345" s="158" t="s">
        <v>15594</v>
      </c>
      <c r="I345" s="151" t="s">
        <v>15429</v>
      </c>
      <c r="J345" s="18" t="str">
        <f>_xlfn.XLOOKUP(A345,'charts of accounts'!$A:$A,'charts of accounts'!$C:$C)</f>
        <v>Cost of sales</v>
      </c>
      <c r="O345"/>
    </row>
    <row r="346" spans="1:15" s="18" customFormat="1" hidden="1" x14ac:dyDescent="0.25">
      <c r="A346" s="147">
        <v>71400</v>
      </c>
      <c r="B346" s="147" t="s">
        <v>15604</v>
      </c>
      <c r="C346" s="148">
        <v>56863.38</v>
      </c>
      <c r="D346" s="149"/>
      <c r="E346" s="145"/>
      <c r="F346" s="145"/>
      <c r="G346" s="145">
        <f t="shared" si="6"/>
        <v>56863.38</v>
      </c>
      <c r="H346" s="158" t="s">
        <v>15428</v>
      </c>
      <c r="I346" s="151" t="s">
        <v>15429</v>
      </c>
      <c r="J346" s="18" t="str">
        <f>_xlfn.XLOOKUP(A346,'charts of accounts'!$A:$A,'charts of accounts'!$C:$C)</f>
        <v>Cost of sales</v>
      </c>
      <c r="O346"/>
    </row>
    <row r="347" spans="1:15" s="18" customFormat="1" hidden="1" x14ac:dyDescent="0.25">
      <c r="A347" s="147">
        <v>71400</v>
      </c>
      <c r="B347" s="147" t="s">
        <v>15603</v>
      </c>
      <c r="C347" s="148">
        <v>38537.03</v>
      </c>
      <c r="D347" s="149"/>
      <c r="E347" s="145"/>
      <c r="F347" s="145"/>
      <c r="G347" s="145">
        <f t="shared" si="6"/>
        <v>38537.03</v>
      </c>
      <c r="H347" s="158" t="s">
        <v>15581</v>
      </c>
      <c r="I347" s="151" t="s">
        <v>15429</v>
      </c>
      <c r="J347" s="18" t="str">
        <f>_xlfn.XLOOKUP(A347,'charts of accounts'!$A:$A,'charts of accounts'!$C:$C)</f>
        <v>Cost of sales</v>
      </c>
      <c r="O347"/>
    </row>
    <row r="348" spans="1:15" s="18" customFormat="1" hidden="1" x14ac:dyDescent="0.25">
      <c r="A348" s="147">
        <v>71400</v>
      </c>
      <c r="B348" s="147" t="s">
        <v>15603</v>
      </c>
      <c r="C348" s="148">
        <v>646157.64</v>
      </c>
      <c r="D348" s="149"/>
      <c r="E348" s="145"/>
      <c r="F348" s="145"/>
      <c r="G348" s="145">
        <f t="shared" si="6"/>
        <v>646157.64</v>
      </c>
      <c r="H348" s="158" t="s">
        <v>15532</v>
      </c>
      <c r="I348" s="151" t="s">
        <v>15429</v>
      </c>
      <c r="J348" s="18" t="str">
        <f>_xlfn.XLOOKUP(A348,'charts of accounts'!$A:$A,'charts of accounts'!$C:$C)</f>
        <v>Cost of sales</v>
      </c>
      <c r="O348"/>
    </row>
    <row r="349" spans="1:15" s="18" customFormat="1" hidden="1" x14ac:dyDescent="0.25">
      <c r="A349" s="147">
        <v>71400</v>
      </c>
      <c r="B349" s="147" t="s">
        <v>15603</v>
      </c>
      <c r="C349" s="148">
        <v>70275.59</v>
      </c>
      <c r="D349" s="149"/>
      <c r="E349" s="145"/>
      <c r="F349" s="145"/>
      <c r="G349" s="145">
        <f t="shared" si="6"/>
        <v>70275.59</v>
      </c>
      <c r="H349" s="158" t="s">
        <v>15428</v>
      </c>
      <c r="I349" s="151" t="s">
        <v>15429</v>
      </c>
      <c r="J349" s="18" t="str">
        <f>_xlfn.XLOOKUP(A349,'charts of accounts'!$A:$A,'charts of accounts'!$C:$C)</f>
        <v>Cost of sales</v>
      </c>
      <c r="O349"/>
    </row>
    <row r="350" spans="1:15" s="18" customFormat="1" hidden="1" x14ac:dyDescent="0.25">
      <c r="A350" s="147">
        <v>71400</v>
      </c>
      <c r="B350" s="147" t="s">
        <v>15603</v>
      </c>
      <c r="C350" s="148">
        <v>204812.09</v>
      </c>
      <c r="D350" s="149"/>
      <c r="E350" s="145"/>
      <c r="F350" s="145"/>
      <c r="G350" s="145">
        <f t="shared" si="6"/>
        <v>204812.09</v>
      </c>
      <c r="H350" s="158" t="s">
        <v>15428</v>
      </c>
      <c r="I350" s="151" t="s">
        <v>15429</v>
      </c>
      <c r="J350" s="18" t="str">
        <f>_xlfn.XLOOKUP(A350,'charts of accounts'!$A:$A,'charts of accounts'!$C:$C)</f>
        <v>Cost of sales</v>
      </c>
      <c r="O350"/>
    </row>
    <row r="351" spans="1:15" s="18" customFormat="1" hidden="1" x14ac:dyDescent="0.25">
      <c r="A351" s="147">
        <v>71400</v>
      </c>
      <c r="B351" s="147" t="s">
        <v>15603</v>
      </c>
      <c r="C351" s="148">
        <v>438442.17</v>
      </c>
      <c r="D351" s="149"/>
      <c r="E351" s="145"/>
      <c r="F351" s="145"/>
      <c r="G351" s="145">
        <f t="shared" si="6"/>
        <v>438442.17</v>
      </c>
      <c r="H351" s="158" t="s">
        <v>15593</v>
      </c>
      <c r="I351" s="151" t="s">
        <v>15429</v>
      </c>
      <c r="J351" s="18" t="str">
        <f>_xlfn.XLOOKUP(A351,'charts of accounts'!$A:$A,'charts of accounts'!$C:$C)</f>
        <v>Cost of sales</v>
      </c>
      <c r="O351"/>
    </row>
    <row r="352" spans="1:15" s="18" customFormat="1" hidden="1" x14ac:dyDescent="0.25">
      <c r="A352" s="147">
        <v>71400</v>
      </c>
      <c r="B352" s="147" t="s">
        <v>15603</v>
      </c>
      <c r="C352" s="148">
        <v>44997.04</v>
      </c>
      <c r="D352" s="149"/>
      <c r="E352" s="145"/>
      <c r="F352" s="145"/>
      <c r="G352" s="145">
        <f t="shared" si="6"/>
        <v>44997.04</v>
      </c>
      <c r="H352" s="158" t="s">
        <v>15428</v>
      </c>
      <c r="I352" s="151" t="s">
        <v>15429</v>
      </c>
      <c r="J352" s="18" t="str">
        <f>_xlfn.XLOOKUP(A352,'charts of accounts'!$A:$A,'charts of accounts'!$C:$C)</f>
        <v>Cost of sales</v>
      </c>
      <c r="O352"/>
    </row>
    <row r="353" spans="1:15" s="18" customFormat="1" hidden="1" x14ac:dyDescent="0.25">
      <c r="A353" s="147">
        <v>71400</v>
      </c>
      <c r="B353" s="147" t="s">
        <v>15603</v>
      </c>
      <c r="C353" s="148">
        <v>80889.41</v>
      </c>
      <c r="D353" s="149"/>
      <c r="E353" s="145"/>
      <c r="F353" s="145"/>
      <c r="G353" s="145">
        <f t="shared" si="6"/>
        <v>80889.41</v>
      </c>
      <c r="H353" s="158" t="s">
        <v>15532</v>
      </c>
      <c r="I353" s="151" t="s">
        <v>15429</v>
      </c>
      <c r="J353" s="18" t="str">
        <f>_xlfn.XLOOKUP(A353,'charts of accounts'!$A:$A,'charts of accounts'!$C:$C)</f>
        <v>Cost of sales</v>
      </c>
      <c r="O353"/>
    </row>
    <row r="354" spans="1:15" s="18" customFormat="1" hidden="1" x14ac:dyDescent="0.25">
      <c r="A354" s="147">
        <v>71400</v>
      </c>
      <c r="B354" s="147" t="s">
        <v>15603</v>
      </c>
      <c r="C354" s="148">
        <v>3043312.93</v>
      </c>
      <c r="D354" s="149"/>
      <c r="E354" s="145"/>
      <c r="F354" s="145"/>
      <c r="G354" s="145">
        <f t="shared" si="6"/>
        <v>3043312.93</v>
      </c>
      <c r="H354" s="158" t="s">
        <v>15593</v>
      </c>
      <c r="I354" s="151" t="s">
        <v>15429</v>
      </c>
      <c r="J354" s="18" t="str">
        <f>_xlfn.XLOOKUP(A354,'charts of accounts'!$A:$A,'charts of accounts'!$C:$C)</f>
        <v>Cost of sales</v>
      </c>
      <c r="O354"/>
    </row>
    <row r="355" spans="1:15" s="18" customFormat="1" hidden="1" x14ac:dyDescent="0.25">
      <c r="A355" s="147">
        <v>71400</v>
      </c>
      <c r="B355" s="147" t="s">
        <v>15603</v>
      </c>
      <c r="C355" s="148">
        <v>16814.25</v>
      </c>
      <c r="D355" s="149"/>
      <c r="E355" s="145"/>
      <c r="F355" s="145"/>
      <c r="G355" s="145">
        <f t="shared" si="6"/>
        <v>16814.25</v>
      </c>
      <c r="H355" s="158" t="s">
        <v>15581</v>
      </c>
      <c r="I355" s="151" t="s">
        <v>15429</v>
      </c>
      <c r="J355" s="18" t="str">
        <f>_xlfn.XLOOKUP(A355,'charts of accounts'!$A:$A,'charts of accounts'!$C:$C)</f>
        <v>Cost of sales</v>
      </c>
      <c r="O355"/>
    </row>
    <row r="356" spans="1:15" s="18" customFormat="1" hidden="1" x14ac:dyDescent="0.25">
      <c r="A356" s="147">
        <v>71400</v>
      </c>
      <c r="B356" s="147" t="s">
        <v>15603</v>
      </c>
      <c r="C356" s="148">
        <v>5758.32</v>
      </c>
      <c r="D356" s="149"/>
      <c r="E356" s="145"/>
      <c r="F356" s="145"/>
      <c r="G356" s="145">
        <f t="shared" si="6"/>
        <v>5758.32</v>
      </c>
      <c r="H356" s="158" t="s">
        <v>15428</v>
      </c>
      <c r="I356" s="151" t="s">
        <v>15429</v>
      </c>
      <c r="J356" s="18" t="str">
        <f>_xlfn.XLOOKUP(A356,'charts of accounts'!$A:$A,'charts of accounts'!$C:$C)</f>
        <v>Cost of sales</v>
      </c>
      <c r="O356"/>
    </row>
    <row r="357" spans="1:15" s="18" customFormat="1" hidden="1" x14ac:dyDescent="0.25">
      <c r="A357" s="147">
        <v>71500</v>
      </c>
      <c r="B357" s="147" t="s">
        <v>15605</v>
      </c>
      <c r="C357" s="148">
        <v>10000</v>
      </c>
      <c r="D357" s="149"/>
      <c r="E357" s="145"/>
      <c r="F357" s="145"/>
      <c r="G357" s="145">
        <f t="shared" si="6"/>
        <v>10000</v>
      </c>
      <c r="H357" s="158" t="s">
        <v>15581</v>
      </c>
      <c r="I357" s="151" t="s">
        <v>15429</v>
      </c>
      <c r="J357" s="18" t="str">
        <f>_xlfn.XLOOKUP(A357,'charts of accounts'!$A:$A,'charts of accounts'!$C:$C)</f>
        <v>Cost of sales</v>
      </c>
      <c r="O357"/>
    </row>
    <row r="358" spans="1:15" s="18" customFormat="1" hidden="1" x14ac:dyDescent="0.25">
      <c r="A358" s="147">
        <v>71500</v>
      </c>
      <c r="B358" s="147" t="s">
        <v>15605</v>
      </c>
      <c r="C358" s="148">
        <v>4000</v>
      </c>
      <c r="D358" s="149"/>
      <c r="E358" s="145"/>
      <c r="F358" s="145"/>
      <c r="G358" s="145">
        <f t="shared" si="6"/>
        <v>4000</v>
      </c>
      <c r="H358" s="158" t="s">
        <v>15581</v>
      </c>
      <c r="I358" s="151" t="s">
        <v>15429</v>
      </c>
      <c r="J358" s="18" t="str">
        <f>_xlfn.XLOOKUP(A358,'charts of accounts'!$A:$A,'charts of accounts'!$C:$C)</f>
        <v>Cost of sales</v>
      </c>
      <c r="O358"/>
    </row>
    <row r="359" spans="1:15" s="18" customFormat="1" hidden="1" x14ac:dyDescent="0.25">
      <c r="A359" s="147">
        <v>71500</v>
      </c>
      <c r="B359" s="147" t="s">
        <v>15605</v>
      </c>
      <c r="C359" s="148">
        <v>78400</v>
      </c>
      <c r="D359" s="149"/>
      <c r="E359" s="145"/>
      <c r="F359" s="145"/>
      <c r="G359" s="145">
        <f t="shared" si="6"/>
        <v>78400</v>
      </c>
      <c r="H359" s="158" t="s">
        <v>15581</v>
      </c>
      <c r="I359" s="151" t="s">
        <v>15429</v>
      </c>
      <c r="J359" s="18" t="str">
        <f>_xlfn.XLOOKUP(A359,'charts of accounts'!$A:$A,'charts of accounts'!$C:$C)</f>
        <v>Cost of sales</v>
      </c>
      <c r="O359"/>
    </row>
    <row r="360" spans="1:15" s="18" customFormat="1" hidden="1" x14ac:dyDescent="0.25">
      <c r="A360" s="147">
        <v>71500</v>
      </c>
      <c r="B360" s="147" t="s">
        <v>15605</v>
      </c>
      <c r="C360" s="148">
        <v>232000</v>
      </c>
      <c r="D360" s="149"/>
      <c r="E360" s="145"/>
      <c r="F360" s="145"/>
      <c r="G360" s="145">
        <f t="shared" si="6"/>
        <v>232000</v>
      </c>
      <c r="H360" s="158" t="s">
        <v>15581</v>
      </c>
      <c r="I360" s="151" t="s">
        <v>15429</v>
      </c>
      <c r="J360" s="18" t="str">
        <f>_xlfn.XLOOKUP(A360,'charts of accounts'!$A:$A,'charts of accounts'!$C:$C)</f>
        <v>Cost of sales</v>
      </c>
      <c r="O360"/>
    </row>
    <row r="361" spans="1:15" s="18" customFormat="1" hidden="1" x14ac:dyDescent="0.25">
      <c r="A361" s="147">
        <v>71500</v>
      </c>
      <c r="B361" s="147" t="s">
        <v>15605</v>
      </c>
      <c r="C361" s="148">
        <v>126800</v>
      </c>
      <c r="D361" s="149"/>
      <c r="E361" s="145"/>
      <c r="F361" s="145"/>
      <c r="G361" s="145">
        <f t="shared" si="6"/>
        <v>126800</v>
      </c>
      <c r="H361" s="158" t="s">
        <v>15581</v>
      </c>
      <c r="I361" s="151" t="s">
        <v>15429</v>
      </c>
      <c r="J361" s="18" t="str">
        <f>_xlfn.XLOOKUP(A361,'charts of accounts'!$A:$A,'charts of accounts'!$C:$C)</f>
        <v>Cost of sales</v>
      </c>
      <c r="O361"/>
    </row>
    <row r="362" spans="1:15" s="18" customFormat="1" hidden="1" x14ac:dyDescent="0.25">
      <c r="A362" s="147">
        <v>71500</v>
      </c>
      <c r="B362" s="147" t="s">
        <v>15605</v>
      </c>
      <c r="C362" s="148">
        <v>62300</v>
      </c>
      <c r="D362" s="149"/>
      <c r="E362" s="145"/>
      <c r="F362" s="145"/>
      <c r="G362" s="145">
        <f t="shared" si="6"/>
        <v>62300</v>
      </c>
      <c r="H362" s="158" t="s">
        <v>15606</v>
      </c>
      <c r="I362" s="151" t="s">
        <v>15591</v>
      </c>
      <c r="J362" s="18" t="str">
        <f>_xlfn.XLOOKUP(A362,'charts of accounts'!$A:$A,'charts of accounts'!$C:$C)</f>
        <v>Cost of sales</v>
      </c>
      <c r="O362"/>
    </row>
    <row r="363" spans="1:15" s="18" customFormat="1" hidden="1" x14ac:dyDescent="0.25">
      <c r="A363" s="147">
        <v>71700</v>
      </c>
      <c r="B363" s="147" t="s">
        <v>15607</v>
      </c>
      <c r="C363" s="148">
        <v>2273061.77</v>
      </c>
      <c r="D363" s="149"/>
      <c r="E363" s="145"/>
      <c r="F363" s="145"/>
      <c r="G363" s="145">
        <f t="shared" si="6"/>
        <v>2273061.77</v>
      </c>
      <c r="H363" s="158" t="s">
        <v>15608</v>
      </c>
      <c r="I363" s="151" t="s">
        <v>15591</v>
      </c>
      <c r="J363" s="18" t="str">
        <f>_xlfn.XLOOKUP(A363,'charts of accounts'!$A:$A,'charts of accounts'!$C:$C)</f>
        <v>Administration costs</v>
      </c>
      <c r="O363"/>
    </row>
    <row r="364" spans="1:15" s="18" customFormat="1" hidden="1" x14ac:dyDescent="0.25">
      <c r="A364" s="147">
        <v>71700</v>
      </c>
      <c r="B364" s="147" t="s">
        <v>15609</v>
      </c>
      <c r="C364" s="148">
        <v>203425.6</v>
      </c>
      <c r="D364" s="149"/>
      <c r="E364" s="145"/>
      <c r="F364" s="145"/>
      <c r="G364" s="145">
        <f t="shared" si="6"/>
        <v>203425.6</v>
      </c>
      <c r="H364" s="158" t="s">
        <v>15608</v>
      </c>
      <c r="I364" s="151" t="s">
        <v>15591</v>
      </c>
      <c r="J364" s="18" t="str">
        <f>_xlfn.XLOOKUP(A364,'charts of accounts'!$A:$A,'charts of accounts'!$C:$C)</f>
        <v>Administration costs</v>
      </c>
      <c r="O364"/>
    </row>
    <row r="365" spans="1:15" s="18" customFormat="1" hidden="1" x14ac:dyDescent="0.25">
      <c r="A365" s="147">
        <v>72100</v>
      </c>
      <c r="B365" s="147" t="s">
        <v>15610</v>
      </c>
      <c r="C365" s="148">
        <v>3178</v>
      </c>
      <c r="D365" s="149"/>
      <c r="E365" s="145"/>
      <c r="F365" s="145"/>
      <c r="G365" s="145">
        <f t="shared" si="6"/>
        <v>3178</v>
      </c>
      <c r="H365" s="158" t="s">
        <v>15606</v>
      </c>
      <c r="I365" s="151" t="s">
        <v>15591</v>
      </c>
      <c r="J365" s="18" t="str">
        <f>_xlfn.XLOOKUP(A365,'charts of accounts'!$A:$A,'charts of accounts'!$C:$C)</f>
        <v>Administration costs</v>
      </c>
      <c r="O365"/>
    </row>
    <row r="366" spans="1:15" s="18" customFormat="1" hidden="1" x14ac:dyDescent="0.25">
      <c r="A366" s="147">
        <v>72100</v>
      </c>
      <c r="B366" s="147" t="s">
        <v>15610</v>
      </c>
      <c r="C366" s="148">
        <v>108701.22</v>
      </c>
      <c r="D366" s="149"/>
      <c r="E366" s="145"/>
      <c r="F366" s="145"/>
      <c r="G366" s="145">
        <f t="shared" si="6"/>
        <v>108701.22</v>
      </c>
      <c r="H366" s="158" t="s">
        <v>15581</v>
      </c>
      <c r="I366" s="151" t="s">
        <v>15429</v>
      </c>
      <c r="J366" s="18" t="str">
        <f>_xlfn.XLOOKUP(A366,'charts of accounts'!$A:$A,'charts of accounts'!$C:$C)</f>
        <v>Administration costs</v>
      </c>
      <c r="O366"/>
    </row>
    <row r="367" spans="1:15" s="18" customFormat="1" hidden="1" x14ac:dyDescent="0.25">
      <c r="A367" s="147">
        <v>72100</v>
      </c>
      <c r="B367" s="147" t="s">
        <v>15610</v>
      </c>
      <c r="C367" s="148">
        <v>3000</v>
      </c>
      <c r="D367" s="149"/>
      <c r="E367" s="145"/>
      <c r="F367" s="145"/>
      <c r="G367" s="145">
        <f t="shared" si="6"/>
        <v>3000</v>
      </c>
      <c r="H367" s="158" t="s">
        <v>15581</v>
      </c>
      <c r="I367" s="151" t="s">
        <v>15429</v>
      </c>
      <c r="J367" s="18" t="str">
        <f>_xlfn.XLOOKUP(A367,'charts of accounts'!$A:$A,'charts of accounts'!$C:$C)</f>
        <v>Administration costs</v>
      </c>
      <c r="O367"/>
    </row>
    <row r="368" spans="1:15" s="18" customFormat="1" hidden="1" x14ac:dyDescent="0.25">
      <c r="A368" s="147">
        <v>72100</v>
      </c>
      <c r="B368" s="147" t="s">
        <v>15610</v>
      </c>
      <c r="C368" s="148">
        <v>93064.76</v>
      </c>
      <c r="D368" s="149"/>
      <c r="E368" s="145"/>
      <c r="F368" s="145"/>
      <c r="G368" s="145">
        <f t="shared" si="6"/>
        <v>93064.76</v>
      </c>
      <c r="H368" s="158" t="s">
        <v>15581</v>
      </c>
      <c r="I368" s="151" t="s">
        <v>15429</v>
      </c>
      <c r="J368" s="18" t="str">
        <f>_xlfn.XLOOKUP(A368,'charts of accounts'!$A:$A,'charts of accounts'!$C:$C)</f>
        <v>Administration costs</v>
      </c>
      <c r="O368"/>
    </row>
    <row r="369" spans="1:15" s="18" customFormat="1" hidden="1" x14ac:dyDescent="0.25">
      <c r="A369" s="147">
        <v>72100</v>
      </c>
      <c r="B369" s="147" t="s">
        <v>15610</v>
      </c>
      <c r="C369" s="148">
        <v>11720.84</v>
      </c>
      <c r="D369" s="149"/>
      <c r="E369" s="145"/>
      <c r="F369" s="145"/>
      <c r="G369" s="145">
        <f t="shared" si="6"/>
        <v>11720.84</v>
      </c>
      <c r="H369" s="158" t="s">
        <v>15581</v>
      </c>
      <c r="I369" s="151" t="s">
        <v>15429</v>
      </c>
      <c r="J369" s="18" t="str">
        <f>_xlfn.XLOOKUP(A369,'charts of accounts'!$A:$A,'charts of accounts'!$C:$C)</f>
        <v>Administration costs</v>
      </c>
      <c r="O369"/>
    </row>
    <row r="370" spans="1:15" s="18" customFormat="1" hidden="1" x14ac:dyDescent="0.25">
      <c r="A370" s="147">
        <v>72100</v>
      </c>
      <c r="B370" s="147" t="s">
        <v>15610</v>
      </c>
      <c r="C370" s="148">
        <v>1769597.25</v>
      </c>
      <c r="D370" s="149"/>
      <c r="E370" s="145"/>
      <c r="F370" s="145"/>
      <c r="G370" s="145">
        <f t="shared" si="6"/>
        <v>1769597.25</v>
      </c>
      <c r="H370" s="158" t="s">
        <v>15581</v>
      </c>
      <c r="I370" s="151" t="s">
        <v>15429</v>
      </c>
      <c r="J370" s="18" t="str">
        <f>_xlfn.XLOOKUP(A370,'charts of accounts'!$A:$A,'charts of accounts'!$C:$C)</f>
        <v>Administration costs</v>
      </c>
      <c r="O370"/>
    </row>
    <row r="371" spans="1:15" s="18" customFormat="1" hidden="1" x14ac:dyDescent="0.25">
      <c r="A371" s="147">
        <v>72100</v>
      </c>
      <c r="B371" s="147" t="s">
        <v>15610</v>
      </c>
      <c r="C371" s="148">
        <v>1000</v>
      </c>
      <c r="D371" s="149"/>
      <c r="E371" s="145"/>
      <c r="F371" s="145"/>
      <c r="G371" s="145">
        <f t="shared" si="6"/>
        <v>1000</v>
      </c>
      <c r="H371" s="158" t="s">
        <v>15581</v>
      </c>
      <c r="I371" s="151" t="s">
        <v>15429</v>
      </c>
      <c r="J371" s="18" t="str">
        <f>_xlfn.XLOOKUP(A371,'charts of accounts'!$A:$A,'charts of accounts'!$C:$C)</f>
        <v>Administration costs</v>
      </c>
      <c r="O371"/>
    </row>
    <row r="372" spans="1:15" s="18" customFormat="1" hidden="1" x14ac:dyDescent="0.25">
      <c r="A372" s="147">
        <v>72100</v>
      </c>
      <c r="B372" s="147" t="s">
        <v>15610</v>
      </c>
      <c r="C372" s="148">
        <v>3162.53</v>
      </c>
      <c r="D372" s="149"/>
      <c r="E372" s="145"/>
      <c r="F372" s="145"/>
      <c r="G372" s="145">
        <f t="shared" si="6"/>
        <v>3162.53</v>
      </c>
      <c r="H372" s="158" t="s">
        <v>15581</v>
      </c>
      <c r="I372" s="151" t="s">
        <v>15429</v>
      </c>
      <c r="J372" s="18" t="str">
        <f>_xlfn.XLOOKUP(A372,'charts of accounts'!$A:$A,'charts of accounts'!$C:$C)</f>
        <v>Administration costs</v>
      </c>
      <c r="O372"/>
    </row>
    <row r="373" spans="1:15" s="18" customFormat="1" hidden="1" x14ac:dyDescent="0.25">
      <c r="A373" s="147">
        <v>72100</v>
      </c>
      <c r="B373" s="147" t="s">
        <v>15610</v>
      </c>
      <c r="C373" s="148">
        <v>1702446.29</v>
      </c>
      <c r="D373" s="149"/>
      <c r="E373" s="145"/>
      <c r="F373" s="145"/>
      <c r="G373" s="145">
        <f t="shared" si="6"/>
        <v>1702446.29</v>
      </c>
      <c r="H373" s="158" t="s">
        <v>15532</v>
      </c>
      <c r="I373" s="151" t="s">
        <v>15429</v>
      </c>
      <c r="J373" s="18" t="str">
        <f>_xlfn.XLOOKUP(A373,'charts of accounts'!$A:$A,'charts of accounts'!$C:$C)</f>
        <v>Administration costs</v>
      </c>
      <c r="O373"/>
    </row>
    <row r="374" spans="1:15" s="18" customFormat="1" hidden="1" x14ac:dyDescent="0.25">
      <c r="A374" s="147">
        <v>72100</v>
      </c>
      <c r="B374" s="147" t="s">
        <v>15610</v>
      </c>
      <c r="C374" s="148">
        <v>654343.04</v>
      </c>
      <c r="D374" s="149"/>
      <c r="E374" s="145"/>
      <c r="F374" s="145"/>
      <c r="G374" s="145">
        <f t="shared" si="6"/>
        <v>654343.04</v>
      </c>
      <c r="H374" s="158" t="s">
        <v>15428</v>
      </c>
      <c r="I374" s="151" t="s">
        <v>15429</v>
      </c>
      <c r="J374" s="18" t="str">
        <f>_xlfn.XLOOKUP(A374,'charts of accounts'!$A:$A,'charts of accounts'!$C:$C)</f>
        <v>Administration costs</v>
      </c>
      <c r="O374"/>
    </row>
    <row r="375" spans="1:15" s="18" customFormat="1" hidden="1" x14ac:dyDescent="0.25">
      <c r="A375" s="147">
        <v>72100</v>
      </c>
      <c r="B375" s="147" t="s">
        <v>15610</v>
      </c>
      <c r="C375" s="148">
        <v>900</v>
      </c>
      <c r="D375" s="149"/>
      <c r="E375" s="145"/>
      <c r="F375" s="145"/>
      <c r="G375" s="145">
        <f t="shared" si="6"/>
        <v>900</v>
      </c>
      <c r="H375" s="158" t="s">
        <v>15428</v>
      </c>
      <c r="I375" s="151" t="s">
        <v>15429</v>
      </c>
      <c r="J375" s="18" t="str">
        <f>_xlfn.XLOOKUP(A375,'charts of accounts'!$A:$A,'charts of accounts'!$C:$C)</f>
        <v>Administration costs</v>
      </c>
      <c r="O375"/>
    </row>
    <row r="376" spans="1:15" s="18" customFormat="1" hidden="1" x14ac:dyDescent="0.25">
      <c r="A376" s="147">
        <v>72100</v>
      </c>
      <c r="B376" s="147" t="s">
        <v>15610</v>
      </c>
      <c r="C376" s="148">
        <v>1331</v>
      </c>
      <c r="D376" s="149"/>
      <c r="E376" s="145"/>
      <c r="F376" s="145"/>
      <c r="G376" s="145">
        <f t="shared" si="6"/>
        <v>1331</v>
      </c>
      <c r="H376" s="158" t="s">
        <v>15611</v>
      </c>
      <c r="I376" s="151" t="s">
        <v>15429</v>
      </c>
      <c r="J376" s="18" t="str">
        <f>_xlfn.XLOOKUP(A376,'charts of accounts'!$A:$A,'charts of accounts'!$C:$C)</f>
        <v>Administration costs</v>
      </c>
      <c r="O376"/>
    </row>
    <row r="377" spans="1:15" s="18" customFormat="1" hidden="1" x14ac:dyDescent="0.25">
      <c r="A377" s="147">
        <v>72101</v>
      </c>
      <c r="B377" s="147" t="s">
        <v>15612</v>
      </c>
      <c r="C377" s="148">
        <v>0</v>
      </c>
      <c r="D377" s="149"/>
      <c r="E377" s="145"/>
      <c r="F377" s="145"/>
      <c r="G377" s="145">
        <f t="shared" si="6"/>
        <v>0</v>
      </c>
      <c r="H377" s="158" t="s">
        <v>15613</v>
      </c>
      <c r="I377" s="151" t="s">
        <v>15591</v>
      </c>
      <c r="J377" s="18" t="str">
        <f>_xlfn.XLOOKUP(A377,'charts of accounts'!$A:$A,'charts of accounts'!$C:$C)</f>
        <v>Administration costs</v>
      </c>
      <c r="O377"/>
    </row>
    <row r="378" spans="1:15" s="18" customFormat="1" hidden="1" x14ac:dyDescent="0.25">
      <c r="A378" s="147">
        <v>72101</v>
      </c>
      <c r="B378" s="147" t="s">
        <v>15612</v>
      </c>
      <c r="C378" s="148">
        <v>0</v>
      </c>
      <c r="D378" s="149"/>
      <c r="E378" s="145"/>
      <c r="F378" s="145"/>
      <c r="G378" s="145">
        <f t="shared" si="6"/>
        <v>0</v>
      </c>
      <c r="H378" s="158" t="s">
        <v>15613</v>
      </c>
      <c r="I378" s="151" t="s">
        <v>15591</v>
      </c>
      <c r="J378" s="18" t="str">
        <f>_xlfn.XLOOKUP(A378,'charts of accounts'!$A:$A,'charts of accounts'!$C:$C)</f>
        <v>Administration costs</v>
      </c>
      <c r="O378"/>
    </row>
    <row r="379" spans="1:15" s="18" customFormat="1" hidden="1" x14ac:dyDescent="0.25">
      <c r="A379" s="147">
        <v>72101</v>
      </c>
      <c r="B379" s="147" t="s">
        <v>15612</v>
      </c>
      <c r="C379" s="148">
        <v>294804</v>
      </c>
      <c r="D379" s="149"/>
      <c r="E379" s="145"/>
      <c r="F379" s="145"/>
      <c r="G379" s="145">
        <f t="shared" si="6"/>
        <v>294804</v>
      </c>
      <c r="H379" s="158" t="s">
        <v>15613</v>
      </c>
      <c r="I379" s="151" t="s">
        <v>15591</v>
      </c>
      <c r="J379" s="18" t="str">
        <f>_xlfn.XLOOKUP(A379,'charts of accounts'!$A:$A,'charts of accounts'!$C:$C)</f>
        <v>Administration costs</v>
      </c>
      <c r="O379"/>
    </row>
    <row r="380" spans="1:15" s="18" customFormat="1" hidden="1" x14ac:dyDescent="0.25">
      <c r="A380" s="147">
        <v>72110</v>
      </c>
      <c r="B380" s="147" t="s">
        <v>15614</v>
      </c>
      <c r="C380" s="148">
        <v>59000</v>
      </c>
      <c r="D380" s="149"/>
      <c r="E380" s="145"/>
      <c r="F380" s="145"/>
      <c r="G380" s="145">
        <f t="shared" si="6"/>
        <v>59000</v>
      </c>
      <c r="H380" s="158" t="s">
        <v>15606</v>
      </c>
      <c r="I380" s="151" t="s">
        <v>15591</v>
      </c>
      <c r="J380" s="18" t="str">
        <f>_xlfn.XLOOKUP(A380,'charts of accounts'!$A:$A,'charts of accounts'!$C:$C)</f>
        <v>Administration costs</v>
      </c>
      <c r="O380"/>
    </row>
    <row r="381" spans="1:15" s="18" customFormat="1" hidden="1" x14ac:dyDescent="0.25">
      <c r="A381" s="147">
        <v>72200</v>
      </c>
      <c r="B381" s="147" t="s">
        <v>15615</v>
      </c>
      <c r="C381" s="148">
        <v>63131.15</v>
      </c>
      <c r="D381" s="149"/>
      <c r="E381" s="145"/>
      <c r="F381" s="145"/>
      <c r="G381" s="145">
        <f t="shared" si="6"/>
        <v>63131.15</v>
      </c>
      <c r="H381" s="158" t="s">
        <v>15581</v>
      </c>
      <c r="I381" s="151" t="s">
        <v>15429</v>
      </c>
      <c r="J381" s="18" t="str">
        <f>_xlfn.XLOOKUP(A381,'charts of accounts'!$A:$A,'charts of accounts'!$C:$C)</f>
        <v>Cost of sales</v>
      </c>
      <c r="O381"/>
    </row>
    <row r="382" spans="1:15" s="18" customFormat="1" hidden="1" x14ac:dyDescent="0.25">
      <c r="A382" s="147">
        <v>72200</v>
      </c>
      <c r="B382" s="147" t="s">
        <v>15615</v>
      </c>
      <c r="C382" s="148">
        <v>25196.58</v>
      </c>
      <c r="D382" s="149"/>
      <c r="E382" s="145"/>
      <c r="F382" s="145"/>
      <c r="G382" s="145">
        <f t="shared" si="6"/>
        <v>25196.58</v>
      </c>
      <c r="H382" s="158" t="s">
        <v>15581</v>
      </c>
      <c r="I382" s="151" t="s">
        <v>15429</v>
      </c>
      <c r="J382" s="18" t="str">
        <f>_xlfn.XLOOKUP(A382,'charts of accounts'!$A:$A,'charts of accounts'!$C:$C)</f>
        <v>Cost of sales</v>
      </c>
      <c r="O382"/>
    </row>
    <row r="383" spans="1:15" s="18" customFormat="1" hidden="1" x14ac:dyDescent="0.25">
      <c r="A383" s="147">
        <v>72200</v>
      </c>
      <c r="B383" s="147" t="s">
        <v>15615</v>
      </c>
      <c r="C383" s="148">
        <v>224332.25</v>
      </c>
      <c r="D383" s="149"/>
      <c r="E383" s="145"/>
      <c r="F383" s="145"/>
      <c r="G383" s="145">
        <f t="shared" si="6"/>
        <v>224332.25</v>
      </c>
      <c r="H383" s="158" t="s">
        <v>15581</v>
      </c>
      <c r="I383" s="151" t="s">
        <v>15429</v>
      </c>
      <c r="J383" s="18" t="str">
        <f>_xlfn.XLOOKUP(A383,'charts of accounts'!$A:$A,'charts of accounts'!$C:$C)</f>
        <v>Cost of sales</v>
      </c>
      <c r="O383"/>
    </row>
    <row r="384" spans="1:15" s="18" customFormat="1" hidden="1" x14ac:dyDescent="0.25">
      <c r="A384" s="147">
        <v>72200</v>
      </c>
      <c r="B384" s="147" t="s">
        <v>15615</v>
      </c>
      <c r="C384" s="148">
        <v>129773.3</v>
      </c>
      <c r="D384" s="149"/>
      <c r="E384" s="145"/>
      <c r="F384" s="145"/>
      <c r="G384" s="145">
        <f t="shared" si="6"/>
        <v>129773.3</v>
      </c>
      <c r="H384" s="158" t="s">
        <v>15428</v>
      </c>
      <c r="I384" s="151" t="s">
        <v>15429</v>
      </c>
      <c r="J384" s="18" t="str">
        <f>_xlfn.XLOOKUP(A384,'charts of accounts'!$A:$A,'charts of accounts'!$C:$C)</f>
        <v>Cost of sales</v>
      </c>
      <c r="O384"/>
    </row>
    <row r="385" spans="1:15" s="18" customFormat="1" hidden="1" x14ac:dyDescent="0.25">
      <c r="A385" s="147">
        <v>72200</v>
      </c>
      <c r="B385" s="147" t="s">
        <v>15615</v>
      </c>
      <c r="C385" s="148">
        <v>36940.699999999997</v>
      </c>
      <c r="D385" s="149"/>
      <c r="E385" s="145"/>
      <c r="F385" s="145"/>
      <c r="G385" s="145">
        <f t="shared" si="6"/>
        <v>36940.699999999997</v>
      </c>
      <c r="H385" s="158" t="s">
        <v>15581</v>
      </c>
      <c r="I385" s="151" t="s">
        <v>15429</v>
      </c>
      <c r="J385" s="18" t="str">
        <f>_xlfn.XLOOKUP(A385,'charts of accounts'!$A:$A,'charts of accounts'!$C:$C)</f>
        <v>Cost of sales</v>
      </c>
      <c r="O385"/>
    </row>
    <row r="386" spans="1:15" s="18" customFormat="1" hidden="1" x14ac:dyDescent="0.25">
      <c r="A386" s="147">
        <v>72200</v>
      </c>
      <c r="B386" s="147" t="s">
        <v>15615</v>
      </c>
      <c r="C386" s="148">
        <v>15915.25</v>
      </c>
      <c r="D386" s="149"/>
      <c r="E386" s="145"/>
      <c r="F386" s="145"/>
      <c r="G386" s="145">
        <f t="shared" si="6"/>
        <v>15915.25</v>
      </c>
      <c r="H386" s="158" t="s">
        <v>15594</v>
      </c>
      <c r="I386" s="151" t="s">
        <v>15429</v>
      </c>
      <c r="J386" s="18" t="str">
        <f>_xlfn.XLOOKUP(A386,'charts of accounts'!$A:$A,'charts of accounts'!$C:$C)</f>
        <v>Cost of sales</v>
      </c>
      <c r="O386"/>
    </row>
    <row r="387" spans="1:15" s="18" customFormat="1" hidden="1" x14ac:dyDescent="0.25">
      <c r="A387" s="147">
        <v>72200</v>
      </c>
      <c r="B387" s="147" t="s">
        <v>15615</v>
      </c>
      <c r="C387" s="148">
        <v>35974.42</v>
      </c>
      <c r="D387" s="149"/>
      <c r="E387" s="145"/>
      <c r="F387" s="145"/>
      <c r="G387" s="145">
        <f t="shared" ref="G387:G450" si="7">C387+E387-D387-F387</f>
        <v>35974.42</v>
      </c>
      <c r="H387" s="158" t="s">
        <v>15581</v>
      </c>
      <c r="I387" s="151" t="s">
        <v>15429</v>
      </c>
      <c r="J387" s="18" t="str">
        <f>_xlfn.XLOOKUP(A387,'charts of accounts'!$A:$A,'charts of accounts'!$C:$C)</f>
        <v>Cost of sales</v>
      </c>
      <c r="O387"/>
    </row>
    <row r="388" spans="1:15" s="18" customFormat="1" hidden="1" x14ac:dyDescent="0.25">
      <c r="A388" s="147">
        <v>72200</v>
      </c>
      <c r="B388" s="147" t="s">
        <v>15615</v>
      </c>
      <c r="C388" s="148">
        <v>1634466.71</v>
      </c>
      <c r="D388" s="149"/>
      <c r="E388" s="145"/>
      <c r="F388" s="145"/>
      <c r="G388" s="145">
        <f t="shared" si="7"/>
        <v>1634466.71</v>
      </c>
      <c r="H388" s="158" t="s">
        <v>15532</v>
      </c>
      <c r="I388" s="151" t="s">
        <v>15429</v>
      </c>
      <c r="J388" s="18" t="str">
        <f>_xlfn.XLOOKUP(A388,'charts of accounts'!$A:$A,'charts of accounts'!$C:$C)</f>
        <v>Cost of sales</v>
      </c>
      <c r="O388"/>
    </row>
    <row r="389" spans="1:15" s="18" customFormat="1" hidden="1" x14ac:dyDescent="0.25">
      <c r="A389" s="147">
        <v>72200</v>
      </c>
      <c r="B389" s="147" t="s">
        <v>15615</v>
      </c>
      <c r="C389" s="148">
        <v>14875</v>
      </c>
      <c r="D389" s="149"/>
      <c r="E389" s="145"/>
      <c r="F389" s="145"/>
      <c r="G389" s="145">
        <f t="shared" si="7"/>
        <v>14875</v>
      </c>
      <c r="H389" s="158" t="s">
        <v>15428</v>
      </c>
      <c r="I389" s="151" t="s">
        <v>15429</v>
      </c>
      <c r="J389" s="18" t="str">
        <f>_xlfn.XLOOKUP(A389,'charts of accounts'!$A:$A,'charts of accounts'!$C:$C)</f>
        <v>Cost of sales</v>
      </c>
      <c r="O389"/>
    </row>
    <row r="390" spans="1:15" s="18" customFormat="1" hidden="1" x14ac:dyDescent="0.25">
      <c r="A390" s="147">
        <v>72200</v>
      </c>
      <c r="B390" s="147" t="s">
        <v>15615</v>
      </c>
      <c r="C390" s="148">
        <v>60206.89</v>
      </c>
      <c r="D390" s="149"/>
      <c r="E390" s="145"/>
      <c r="F390" s="145"/>
      <c r="G390" s="145">
        <f t="shared" si="7"/>
        <v>60206.89</v>
      </c>
      <c r="H390" s="158" t="s">
        <v>15532</v>
      </c>
      <c r="I390" s="151" t="s">
        <v>15429</v>
      </c>
      <c r="J390" s="18" t="str">
        <f>_xlfn.XLOOKUP(A390,'charts of accounts'!$A:$A,'charts of accounts'!$C:$C)</f>
        <v>Cost of sales</v>
      </c>
      <c r="O390"/>
    </row>
    <row r="391" spans="1:15" s="18" customFormat="1" hidden="1" x14ac:dyDescent="0.25">
      <c r="A391" s="147">
        <v>72200</v>
      </c>
      <c r="B391" s="147" t="s">
        <v>15615</v>
      </c>
      <c r="C391" s="148">
        <v>3655.1</v>
      </c>
      <c r="D391" s="149"/>
      <c r="E391" s="145"/>
      <c r="F391" s="145"/>
      <c r="G391" s="145">
        <f t="shared" si="7"/>
        <v>3655.1</v>
      </c>
      <c r="H391" s="158" t="s">
        <v>15428</v>
      </c>
      <c r="I391" s="151" t="s">
        <v>15429</v>
      </c>
      <c r="J391" s="18" t="str">
        <f>_xlfn.XLOOKUP(A391,'charts of accounts'!$A:$A,'charts of accounts'!$C:$C)</f>
        <v>Cost of sales</v>
      </c>
      <c r="O391"/>
    </row>
    <row r="392" spans="1:15" s="18" customFormat="1" hidden="1" x14ac:dyDescent="0.25">
      <c r="A392" s="147">
        <v>72300</v>
      </c>
      <c r="B392" s="147" t="s">
        <v>15616</v>
      </c>
      <c r="C392" s="148">
        <v>255223.07</v>
      </c>
      <c r="D392" s="149"/>
      <c r="E392" s="145"/>
      <c r="F392" s="145"/>
      <c r="G392" s="145">
        <f t="shared" si="7"/>
        <v>255223.07</v>
      </c>
      <c r="H392" s="158" t="s">
        <v>15617</v>
      </c>
      <c r="I392" s="151" t="s">
        <v>15591</v>
      </c>
      <c r="J392" s="18" t="str">
        <f>_xlfn.XLOOKUP(A392,'charts of accounts'!$A:$A,'charts of accounts'!$C:$C)</f>
        <v>Administration costs</v>
      </c>
      <c r="O392"/>
    </row>
    <row r="393" spans="1:15" s="18" customFormat="1" hidden="1" x14ac:dyDescent="0.25">
      <c r="A393" s="147">
        <v>72300</v>
      </c>
      <c r="B393" s="147" t="s">
        <v>15616</v>
      </c>
      <c r="C393" s="148">
        <v>24834.639999999999</v>
      </c>
      <c r="D393" s="149"/>
      <c r="E393" s="145"/>
      <c r="F393" s="145"/>
      <c r="G393" s="145">
        <f t="shared" si="7"/>
        <v>24834.639999999999</v>
      </c>
      <c r="H393" s="158" t="s">
        <v>15617</v>
      </c>
      <c r="I393" s="151" t="s">
        <v>15429</v>
      </c>
      <c r="J393" s="18" t="str">
        <f>_xlfn.XLOOKUP(A393,'charts of accounts'!$A:$A,'charts of accounts'!$C:$C)</f>
        <v>Administration costs</v>
      </c>
      <c r="O393"/>
    </row>
    <row r="394" spans="1:15" s="18" customFormat="1" hidden="1" x14ac:dyDescent="0.25">
      <c r="A394" s="147">
        <v>72300</v>
      </c>
      <c r="B394" s="147" t="s">
        <v>15616</v>
      </c>
      <c r="C394" s="148">
        <v>4294.63</v>
      </c>
      <c r="D394" s="149"/>
      <c r="E394" s="145"/>
      <c r="F394" s="145"/>
      <c r="G394" s="145">
        <f t="shared" si="7"/>
        <v>4294.63</v>
      </c>
      <c r="H394" s="158" t="s">
        <v>15581</v>
      </c>
      <c r="I394" s="151" t="s">
        <v>15429</v>
      </c>
      <c r="J394" s="18" t="str">
        <f>_xlfn.XLOOKUP(A394,'charts of accounts'!$A:$A,'charts of accounts'!$C:$C)</f>
        <v>Administration costs</v>
      </c>
      <c r="O394"/>
    </row>
    <row r="395" spans="1:15" s="18" customFormat="1" hidden="1" x14ac:dyDescent="0.25">
      <c r="A395" s="147">
        <v>72300</v>
      </c>
      <c r="B395" s="147" t="s">
        <v>15616</v>
      </c>
      <c r="C395" s="148">
        <v>372.82</v>
      </c>
      <c r="D395" s="149"/>
      <c r="E395" s="145"/>
      <c r="F395" s="145"/>
      <c r="G395" s="145">
        <f t="shared" si="7"/>
        <v>372.82</v>
      </c>
      <c r="H395" s="158" t="s">
        <v>15428</v>
      </c>
      <c r="I395" s="151" t="s">
        <v>15429</v>
      </c>
      <c r="J395" s="18" t="str">
        <f>_xlfn.XLOOKUP(A395,'charts of accounts'!$A:$A,'charts of accounts'!$C:$C)</f>
        <v>Administration costs</v>
      </c>
      <c r="O395"/>
    </row>
    <row r="396" spans="1:15" s="18" customFormat="1" hidden="1" x14ac:dyDescent="0.25">
      <c r="A396" s="147">
        <v>72300</v>
      </c>
      <c r="B396" s="147" t="s">
        <v>15616</v>
      </c>
      <c r="C396" s="148">
        <v>84568.38</v>
      </c>
      <c r="D396" s="149"/>
      <c r="E396" s="145"/>
      <c r="F396" s="145"/>
      <c r="G396" s="145">
        <f t="shared" si="7"/>
        <v>84568.38</v>
      </c>
      <c r="H396" s="153" t="s">
        <v>15581</v>
      </c>
      <c r="I396" s="151" t="s">
        <v>15429</v>
      </c>
      <c r="J396" s="18" t="str">
        <f>_xlfn.XLOOKUP(A396,'charts of accounts'!$A:$A,'charts of accounts'!$C:$C)</f>
        <v>Administration costs</v>
      </c>
      <c r="O396"/>
    </row>
    <row r="397" spans="1:15" s="18" customFormat="1" hidden="1" x14ac:dyDescent="0.25">
      <c r="A397" s="147">
        <v>72300</v>
      </c>
      <c r="B397" s="147" t="s">
        <v>15616</v>
      </c>
      <c r="C397" s="148">
        <v>863381.44</v>
      </c>
      <c r="D397" s="149"/>
      <c r="E397" s="145"/>
      <c r="F397" s="145"/>
      <c r="G397" s="145">
        <f t="shared" si="7"/>
        <v>863381.44</v>
      </c>
      <c r="H397" s="153" t="s">
        <v>15581</v>
      </c>
      <c r="I397" s="151" t="s">
        <v>15429</v>
      </c>
      <c r="J397" s="18" t="str">
        <f>_xlfn.XLOOKUP(A397,'charts of accounts'!$A:$A,'charts of accounts'!$C:$C)</f>
        <v>Administration costs</v>
      </c>
      <c r="O397"/>
    </row>
    <row r="398" spans="1:15" s="18" customFormat="1" hidden="1" x14ac:dyDescent="0.25">
      <c r="A398" s="147">
        <v>72300</v>
      </c>
      <c r="B398" s="147" t="s">
        <v>15616</v>
      </c>
      <c r="C398" s="148">
        <v>10680.87</v>
      </c>
      <c r="D398" s="149"/>
      <c r="E398" s="145"/>
      <c r="F398" s="145"/>
      <c r="G398" s="145">
        <f t="shared" si="7"/>
        <v>10680.87</v>
      </c>
      <c r="H398" s="153" t="s">
        <v>15581</v>
      </c>
      <c r="I398" s="151" t="s">
        <v>15429</v>
      </c>
      <c r="J398" s="18" t="str">
        <f>_xlfn.XLOOKUP(A398,'charts of accounts'!$A:$A,'charts of accounts'!$C:$C)</f>
        <v>Administration costs</v>
      </c>
      <c r="O398"/>
    </row>
    <row r="399" spans="1:15" s="18" customFormat="1" hidden="1" x14ac:dyDescent="0.25">
      <c r="A399" s="147">
        <v>72300</v>
      </c>
      <c r="B399" s="147" t="s">
        <v>15616</v>
      </c>
      <c r="C399" s="148">
        <v>60835.79</v>
      </c>
      <c r="D399" s="149"/>
      <c r="E399" s="145"/>
      <c r="F399" s="145"/>
      <c r="G399" s="145">
        <f t="shared" si="7"/>
        <v>60835.79</v>
      </c>
      <c r="H399" s="153" t="s">
        <v>15594</v>
      </c>
      <c r="I399" s="151" t="s">
        <v>15429</v>
      </c>
      <c r="J399" s="18" t="str">
        <f>_xlfn.XLOOKUP(A399,'charts of accounts'!$A:$A,'charts of accounts'!$C:$C)</f>
        <v>Administration costs</v>
      </c>
      <c r="O399"/>
    </row>
    <row r="400" spans="1:15" s="18" customFormat="1" hidden="1" x14ac:dyDescent="0.25">
      <c r="A400" s="147">
        <v>72300</v>
      </c>
      <c r="B400" s="147" t="s">
        <v>15616</v>
      </c>
      <c r="C400" s="148">
        <v>3544</v>
      </c>
      <c r="D400" s="149"/>
      <c r="E400" s="145"/>
      <c r="F400" s="145"/>
      <c r="G400" s="145">
        <f t="shared" si="7"/>
        <v>3544</v>
      </c>
      <c r="H400" s="153" t="s">
        <v>15581</v>
      </c>
      <c r="I400" s="151" t="s">
        <v>15591</v>
      </c>
      <c r="J400" s="18" t="str">
        <f>_xlfn.XLOOKUP(A400,'charts of accounts'!$A:$A,'charts of accounts'!$C:$C)</f>
        <v>Administration costs</v>
      </c>
      <c r="O400"/>
    </row>
    <row r="401" spans="1:15" s="18" customFormat="1" hidden="1" x14ac:dyDescent="0.25">
      <c r="A401" s="147">
        <v>72300</v>
      </c>
      <c r="B401" s="147" t="s">
        <v>15616</v>
      </c>
      <c r="C401" s="148">
        <v>20713.740000000002</v>
      </c>
      <c r="D401" s="149"/>
      <c r="E401" s="145"/>
      <c r="F401" s="145"/>
      <c r="G401" s="145">
        <f t="shared" si="7"/>
        <v>20713.740000000002</v>
      </c>
      <c r="H401" s="153" t="s">
        <v>15617</v>
      </c>
      <c r="I401" s="151" t="s">
        <v>15591</v>
      </c>
      <c r="J401" s="18" t="str">
        <f>_xlfn.XLOOKUP(A401,'charts of accounts'!$A:$A,'charts of accounts'!$C:$C)</f>
        <v>Administration costs</v>
      </c>
      <c r="O401"/>
    </row>
    <row r="402" spans="1:15" s="18" customFormat="1" hidden="1" x14ac:dyDescent="0.25">
      <c r="A402" s="147">
        <v>72300</v>
      </c>
      <c r="B402" s="147" t="s">
        <v>15616</v>
      </c>
      <c r="C402" s="148">
        <v>3265.77</v>
      </c>
      <c r="D402" s="149"/>
      <c r="E402" s="145"/>
      <c r="F402" s="145"/>
      <c r="G402" s="145">
        <f t="shared" si="7"/>
        <v>3265.77</v>
      </c>
      <c r="H402" s="153" t="s">
        <v>15617</v>
      </c>
      <c r="I402" s="151" t="s">
        <v>15591</v>
      </c>
      <c r="J402" s="18" t="str">
        <f>_xlfn.XLOOKUP(A402,'charts of accounts'!$A:$A,'charts of accounts'!$C:$C)</f>
        <v>Administration costs</v>
      </c>
      <c r="O402"/>
    </row>
    <row r="403" spans="1:15" s="18" customFormat="1" hidden="1" x14ac:dyDescent="0.25">
      <c r="A403" s="147">
        <v>72300</v>
      </c>
      <c r="B403" s="147" t="s">
        <v>15616</v>
      </c>
      <c r="C403" s="148">
        <v>801.41</v>
      </c>
      <c r="D403" s="149"/>
      <c r="E403" s="145"/>
      <c r="F403" s="145"/>
      <c r="G403" s="145">
        <f t="shared" si="7"/>
        <v>801.41</v>
      </c>
      <c r="H403" s="153" t="s">
        <v>15617</v>
      </c>
      <c r="I403" s="151" t="s">
        <v>15591</v>
      </c>
      <c r="J403" s="18" t="str">
        <f>_xlfn.XLOOKUP(A403,'charts of accounts'!$A:$A,'charts of accounts'!$C:$C)</f>
        <v>Administration costs</v>
      </c>
      <c r="O403"/>
    </row>
    <row r="404" spans="1:15" s="18" customFormat="1" hidden="1" x14ac:dyDescent="0.25">
      <c r="A404" s="147">
        <v>72300</v>
      </c>
      <c r="B404" s="147" t="s">
        <v>15616</v>
      </c>
      <c r="C404" s="148">
        <v>41117.629999999997</v>
      </c>
      <c r="D404" s="149"/>
      <c r="E404" s="145"/>
      <c r="F404" s="145"/>
      <c r="G404" s="145">
        <f t="shared" si="7"/>
        <v>41117.629999999997</v>
      </c>
      <c r="H404" s="153" t="s">
        <v>15532</v>
      </c>
      <c r="I404" s="151" t="s">
        <v>15429</v>
      </c>
      <c r="J404" s="18" t="str">
        <f>_xlfn.XLOOKUP(A404,'charts of accounts'!$A:$A,'charts of accounts'!$C:$C)</f>
        <v>Administration costs</v>
      </c>
      <c r="O404"/>
    </row>
    <row r="405" spans="1:15" s="18" customFormat="1" hidden="1" x14ac:dyDescent="0.25">
      <c r="A405" s="147">
        <v>72300</v>
      </c>
      <c r="B405" s="147" t="s">
        <v>15616</v>
      </c>
      <c r="C405" s="148">
        <v>3537.41</v>
      </c>
      <c r="D405" s="149"/>
      <c r="E405" s="145"/>
      <c r="F405" s="145"/>
      <c r="G405" s="145">
        <f t="shared" si="7"/>
        <v>3537.41</v>
      </c>
      <c r="H405" s="153" t="s">
        <v>15617</v>
      </c>
      <c r="I405" s="151" t="s">
        <v>15591</v>
      </c>
      <c r="J405" s="18" t="str">
        <f>_xlfn.XLOOKUP(A405,'charts of accounts'!$A:$A,'charts of accounts'!$C:$C)</f>
        <v>Administration costs</v>
      </c>
      <c r="O405"/>
    </row>
    <row r="406" spans="1:15" s="18" customFormat="1" hidden="1" x14ac:dyDescent="0.25">
      <c r="A406" s="147">
        <v>72400</v>
      </c>
      <c r="B406" s="147" t="s">
        <v>15618</v>
      </c>
      <c r="C406" s="148">
        <v>263107.58</v>
      </c>
      <c r="D406" s="149"/>
      <c r="E406" s="145"/>
      <c r="F406" s="145"/>
      <c r="G406" s="145">
        <f t="shared" si="7"/>
        <v>263107.58</v>
      </c>
      <c r="H406" s="153" t="s">
        <v>15613</v>
      </c>
      <c r="I406" s="151" t="s">
        <v>15429</v>
      </c>
      <c r="J406" s="18" t="str">
        <f>_xlfn.XLOOKUP(A406,'charts of accounts'!$A:$A,'charts of accounts'!$C:$C)</f>
        <v>Cost of sales</v>
      </c>
      <c r="O406"/>
    </row>
    <row r="407" spans="1:15" s="18" customFormat="1" hidden="1" x14ac:dyDescent="0.25">
      <c r="A407" s="147">
        <v>72400</v>
      </c>
      <c r="B407" s="147" t="s">
        <v>15618</v>
      </c>
      <c r="C407" s="148">
        <v>45854.6</v>
      </c>
      <c r="D407" s="149"/>
      <c r="E407" s="145"/>
      <c r="F407" s="145"/>
      <c r="G407" s="145">
        <f t="shared" si="7"/>
        <v>45854.6</v>
      </c>
      <c r="H407" s="153" t="s">
        <v>15581</v>
      </c>
      <c r="I407" s="151" t="s">
        <v>15429</v>
      </c>
      <c r="J407" s="18" t="str">
        <f>_xlfn.XLOOKUP(A407,'charts of accounts'!$A:$A,'charts of accounts'!$C:$C)</f>
        <v>Cost of sales</v>
      </c>
      <c r="O407"/>
    </row>
    <row r="408" spans="1:15" s="18" customFormat="1" hidden="1" x14ac:dyDescent="0.25">
      <c r="A408" s="147">
        <v>72400</v>
      </c>
      <c r="B408" s="147" t="s">
        <v>15618</v>
      </c>
      <c r="C408" s="148">
        <v>200651.89</v>
      </c>
      <c r="D408" s="149"/>
      <c r="E408" s="145"/>
      <c r="F408" s="145"/>
      <c r="G408" s="145">
        <f t="shared" si="7"/>
        <v>200651.89</v>
      </c>
      <c r="H408" s="153" t="s">
        <v>15581</v>
      </c>
      <c r="I408" s="151" t="s">
        <v>15429</v>
      </c>
      <c r="J408" s="18" t="str">
        <f>_xlfn.XLOOKUP(A408,'charts of accounts'!$A:$A,'charts of accounts'!$C:$C)</f>
        <v>Cost of sales</v>
      </c>
      <c r="O408"/>
    </row>
    <row r="409" spans="1:15" s="18" customFormat="1" hidden="1" x14ac:dyDescent="0.25">
      <c r="A409" s="147">
        <v>72400</v>
      </c>
      <c r="B409" s="147" t="s">
        <v>15618</v>
      </c>
      <c r="C409" s="148">
        <v>412359.71</v>
      </c>
      <c r="D409" s="149"/>
      <c r="E409" s="145"/>
      <c r="F409" s="145"/>
      <c r="G409" s="145">
        <f t="shared" si="7"/>
        <v>412359.71</v>
      </c>
      <c r="H409" s="153" t="s">
        <v>15581</v>
      </c>
      <c r="I409" s="151" t="s">
        <v>15429</v>
      </c>
      <c r="J409" s="18" t="str">
        <f>_xlfn.XLOOKUP(A409,'charts of accounts'!$A:$A,'charts of accounts'!$C:$C)</f>
        <v>Cost of sales</v>
      </c>
      <c r="O409"/>
    </row>
    <row r="410" spans="1:15" s="18" customFormat="1" hidden="1" x14ac:dyDescent="0.25">
      <c r="A410" s="147">
        <v>72400</v>
      </c>
      <c r="B410" s="147" t="s">
        <v>15618</v>
      </c>
      <c r="C410" s="148">
        <v>493375.05</v>
      </c>
      <c r="D410" s="149"/>
      <c r="E410" s="145"/>
      <c r="F410" s="145"/>
      <c r="G410" s="145">
        <f t="shared" si="7"/>
        <v>493375.05</v>
      </c>
      <c r="H410" s="153" t="s">
        <v>15581</v>
      </c>
      <c r="I410" s="151" t="s">
        <v>15429</v>
      </c>
      <c r="J410" s="18" t="str">
        <f>_xlfn.XLOOKUP(A410,'charts of accounts'!$A:$A,'charts of accounts'!$C:$C)</f>
        <v>Cost of sales</v>
      </c>
      <c r="O410"/>
    </row>
    <row r="411" spans="1:15" s="18" customFormat="1" hidden="1" x14ac:dyDescent="0.25">
      <c r="A411" s="147">
        <v>72400</v>
      </c>
      <c r="B411" s="147" t="s">
        <v>15618</v>
      </c>
      <c r="C411" s="148">
        <v>33288.58</v>
      </c>
      <c r="D411" s="149"/>
      <c r="E411" s="145"/>
      <c r="F411" s="145"/>
      <c r="G411" s="145">
        <f t="shared" si="7"/>
        <v>33288.58</v>
      </c>
      <c r="H411" s="153" t="s">
        <v>15581</v>
      </c>
      <c r="I411" s="151" t="s">
        <v>15429</v>
      </c>
      <c r="J411" s="18" t="str">
        <f>_xlfn.XLOOKUP(A411,'charts of accounts'!$A:$A,'charts of accounts'!$C:$C)</f>
        <v>Cost of sales</v>
      </c>
      <c r="O411"/>
    </row>
    <row r="412" spans="1:15" s="18" customFormat="1" hidden="1" x14ac:dyDescent="0.25">
      <c r="A412" s="147">
        <v>72400</v>
      </c>
      <c r="B412" s="147" t="s">
        <v>15618</v>
      </c>
      <c r="C412" s="148">
        <v>730705.98</v>
      </c>
      <c r="D412" s="149"/>
      <c r="E412" s="145"/>
      <c r="F412" s="145"/>
      <c r="G412" s="145">
        <f t="shared" si="7"/>
        <v>730705.98</v>
      </c>
      <c r="H412" s="153" t="s">
        <v>15581</v>
      </c>
      <c r="I412" s="151" t="s">
        <v>15429</v>
      </c>
      <c r="J412" s="18" t="str">
        <f>_xlfn.XLOOKUP(A412,'charts of accounts'!$A:$A,'charts of accounts'!$C:$C)</f>
        <v>Cost of sales</v>
      </c>
      <c r="O412"/>
    </row>
    <row r="413" spans="1:15" s="18" customFormat="1" hidden="1" x14ac:dyDescent="0.25">
      <c r="A413" s="147">
        <v>72400</v>
      </c>
      <c r="B413" s="147" t="s">
        <v>15618</v>
      </c>
      <c r="C413" s="148">
        <v>47723.78</v>
      </c>
      <c r="D413" s="149"/>
      <c r="E413" s="145"/>
      <c r="F413" s="145"/>
      <c r="G413" s="145">
        <f t="shared" si="7"/>
        <v>47723.78</v>
      </c>
      <c r="H413" s="153" t="s">
        <v>15594</v>
      </c>
      <c r="I413" s="151" t="s">
        <v>15429</v>
      </c>
      <c r="J413" s="18" t="str">
        <f>_xlfn.XLOOKUP(A413,'charts of accounts'!$A:$A,'charts of accounts'!$C:$C)</f>
        <v>Cost of sales</v>
      </c>
      <c r="O413"/>
    </row>
    <row r="414" spans="1:15" s="18" customFormat="1" hidden="1" x14ac:dyDescent="0.25">
      <c r="A414" s="147">
        <v>72400</v>
      </c>
      <c r="B414" s="147" t="s">
        <v>15618</v>
      </c>
      <c r="C414" s="148">
        <v>1022612.34</v>
      </c>
      <c r="D414" s="149"/>
      <c r="E414" s="145"/>
      <c r="F414" s="145"/>
      <c r="G414" s="145">
        <f t="shared" si="7"/>
        <v>1022612.34</v>
      </c>
      <c r="H414" s="153" t="s">
        <v>15594</v>
      </c>
      <c r="I414" s="151" t="s">
        <v>15429</v>
      </c>
      <c r="J414" s="18" t="str">
        <f>_xlfn.XLOOKUP(A414,'charts of accounts'!$A:$A,'charts of accounts'!$C:$C)</f>
        <v>Cost of sales</v>
      </c>
      <c r="O414"/>
    </row>
    <row r="415" spans="1:15" s="18" customFormat="1" hidden="1" x14ac:dyDescent="0.25">
      <c r="A415" s="147">
        <v>72400</v>
      </c>
      <c r="B415" s="147" t="s">
        <v>15618</v>
      </c>
      <c r="C415" s="148">
        <v>116142.95</v>
      </c>
      <c r="D415" s="149"/>
      <c r="E415" s="145"/>
      <c r="F415" s="145"/>
      <c r="G415" s="145">
        <f t="shared" si="7"/>
        <v>116142.95</v>
      </c>
      <c r="H415" s="153" t="s">
        <v>15581</v>
      </c>
      <c r="I415" s="151" t="s">
        <v>15429</v>
      </c>
      <c r="J415" s="18" t="str">
        <f>_xlfn.XLOOKUP(A415,'charts of accounts'!$A:$A,'charts of accounts'!$C:$C)</f>
        <v>Cost of sales</v>
      </c>
      <c r="O415"/>
    </row>
    <row r="416" spans="1:15" s="18" customFormat="1" hidden="1" x14ac:dyDescent="0.25">
      <c r="A416" s="147">
        <v>72400</v>
      </c>
      <c r="B416" s="147" t="s">
        <v>15618</v>
      </c>
      <c r="C416" s="148">
        <v>687478.99</v>
      </c>
      <c r="D416" s="149"/>
      <c r="E416" s="145"/>
      <c r="F416" s="145"/>
      <c r="G416" s="145">
        <f t="shared" si="7"/>
        <v>687478.99</v>
      </c>
      <c r="H416" s="158" t="s">
        <v>15532</v>
      </c>
      <c r="I416" s="151" t="s">
        <v>15429</v>
      </c>
      <c r="J416" s="18" t="str">
        <f>_xlfn.XLOOKUP(A416,'charts of accounts'!$A:$A,'charts of accounts'!$C:$C)</f>
        <v>Cost of sales</v>
      </c>
      <c r="O416"/>
    </row>
    <row r="417" spans="1:15" s="18" customFormat="1" hidden="1" x14ac:dyDescent="0.25">
      <c r="A417" s="147">
        <v>72400</v>
      </c>
      <c r="B417" s="147" t="s">
        <v>15618</v>
      </c>
      <c r="C417" s="148">
        <v>1215673.55</v>
      </c>
      <c r="D417" s="149"/>
      <c r="E417" s="145"/>
      <c r="F417" s="145"/>
      <c r="G417" s="145">
        <f t="shared" si="7"/>
        <v>1215673.55</v>
      </c>
      <c r="H417" s="158" t="s">
        <v>15428</v>
      </c>
      <c r="I417" s="151" t="s">
        <v>15591</v>
      </c>
      <c r="J417" s="18" t="str">
        <f>_xlfn.XLOOKUP(A417,'charts of accounts'!$A:$A,'charts of accounts'!$C:$C)</f>
        <v>Cost of sales</v>
      </c>
      <c r="O417"/>
    </row>
    <row r="418" spans="1:15" s="18" customFormat="1" hidden="1" x14ac:dyDescent="0.25">
      <c r="A418" s="147">
        <v>72400</v>
      </c>
      <c r="B418" s="147" t="s">
        <v>15618</v>
      </c>
      <c r="C418" s="148">
        <v>2491.16</v>
      </c>
      <c r="D418" s="149"/>
      <c r="E418" s="145"/>
      <c r="F418" s="145"/>
      <c r="G418" s="145">
        <f t="shared" si="7"/>
        <v>2491.16</v>
      </c>
      <c r="H418" s="153" t="s">
        <v>15613</v>
      </c>
      <c r="I418" s="151" t="s">
        <v>15591</v>
      </c>
      <c r="J418" s="18" t="str">
        <f>_xlfn.XLOOKUP(A418,'charts of accounts'!$A:$A,'charts of accounts'!$C:$C)</f>
        <v>Cost of sales</v>
      </c>
      <c r="O418"/>
    </row>
    <row r="419" spans="1:15" s="18" customFormat="1" hidden="1" x14ac:dyDescent="0.25">
      <c r="A419" s="147">
        <v>72400</v>
      </c>
      <c r="B419" s="147" t="s">
        <v>15618</v>
      </c>
      <c r="C419" s="148">
        <v>109125.88</v>
      </c>
      <c r="D419" s="149"/>
      <c r="E419" s="145"/>
      <c r="F419" s="145"/>
      <c r="G419" s="145">
        <f t="shared" si="7"/>
        <v>109125.88</v>
      </c>
      <c r="H419" s="153" t="s">
        <v>15613</v>
      </c>
      <c r="I419" s="151" t="s">
        <v>15591</v>
      </c>
      <c r="J419" s="18" t="str">
        <f>_xlfn.XLOOKUP(A419,'charts of accounts'!$A:$A,'charts of accounts'!$C:$C)</f>
        <v>Cost of sales</v>
      </c>
      <c r="O419"/>
    </row>
    <row r="420" spans="1:15" s="18" customFormat="1" hidden="1" x14ac:dyDescent="0.25">
      <c r="A420" s="147">
        <v>72400</v>
      </c>
      <c r="B420" s="147" t="s">
        <v>15618</v>
      </c>
      <c r="C420" s="148">
        <v>264163.82</v>
      </c>
      <c r="D420" s="149"/>
      <c r="E420" s="145"/>
      <c r="F420" s="145"/>
      <c r="G420" s="145">
        <f t="shared" si="7"/>
        <v>264163.82</v>
      </c>
      <c r="H420" s="153" t="s">
        <v>15613</v>
      </c>
      <c r="I420" s="151" t="s">
        <v>15591</v>
      </c>
      <c r="J420" s="18" t="str">
        <f>_xlfn.XLOOKUP(A420,'charts of accounts'!$A:$A,'charts of accounts'!$C:$C)</f>
        <v>Cost of sales</v>
      </c>
      <c r="O420"/>
    </row>
    <row r="421" spans="1:15" s="18" customFormat="1" hidden="1" x14ac:dyDescent="0.25">
      <c r="A421" s="147">
        <v>72400</v>
      </c>
      <c r="B421" s="147" t="s">
        <v>15618</v>
      </c>
      <c r="C421" s="148">
        <v>753205.29</v>
      </c>
      <c r="D421" s="149"/>
      <c r="E421" s="145"/>
      <c r="F421" s="145"/>
      <c r="G421" s="145">
        <f t="shared" si="7"/>
        <v>753205.29</v>
      </c>
      <c r="H421" s="153" t="s">
        <v>15613</v>
      </c>
      <c r="I421" s="151" t="s">
        <v>15591</v>
      </c>
      <c r="J421" s="18" t="str">
        <f>_xlfn.XLOOKUP(A421,'charts of accounts'!$A:$A,'charts of accounts'!$C:$C)</f>
        <v>Cost of sales</v>
      </c>
      <c r="O421"/>
    </row>
    <row r="422" spans="1:15" s="18" customFormat="1" hidden="1" x14ac:dyDescent="0.25">
      <c r="A422" s="147">
        <v>72400</v>
      </c>
      <c r="B422" s="147" t="s">
        <v>15618</v>
      </c>
      <c r="C422" s="148">
        <v>1282260.26</v>
      </c>
      <c r="D422" s="149"/>
      <c r="E422" s="145"/>
      <c r="F422" s="145"/>
      <c r="G422" s="145">
        <f t="shared" si="7"/>
        <v>1282260.26</v>
      </c>
      <c r="H422" s="153" t="s">
        <v>15613</v>
      </c>
      <c r="I422" s="151" t="s">
        <v>15429</v>
      </c>
      <c r="J422" s="18" t="str">
        <f>_xlfn.XLOOKUP(A422,'charts of accounts'!$A:$A,'charts of accounts'!$C:$C)</f>
        <v>Cost of sales</v>
      </c>
      <c r="O422"/>
    </row>
    <row r="423" spans="1:15" s="18" customFormat="1" hidden="1" x14ac:dyDescent="0.25">
      <c r="A423" s="147">
        <v>72400</v>
      </c>
      <c r="B423" s="147" t="s">
        <v>15618</v>
      </c>
      <c r="C423" s="148">
        <v>194823.04000000001</v>
      </c>
      <c r="D423" s="149"/>
      <c r="E423" s="145"/>
      <c r="F423" s="145"/>
      <c r="G423" s="145">
        <f t="shared" si="7"/>
        <v>194823.04000000001</v>
      </c>
      <c r="H423" s="153" t="s">
        <v>15581</v>
      </c>
      <c r="I423" s="151" t="s">
        <v>15429</v>
      </c>
      <c r="J423" s="18" t="str">
        <f>_xlfn.XLOOKUP(A423,'charts of accounts'!$A:$A,'charts of accounts'!$C:$C)</f>
        <v>Cost of sales</v>
      </c>
      <c r="O423"/>
    </row>
    <row r="424" spans="1:15" s="18" customFormat="1" hidden="1" x14ac:dyDescent="0.25">
      <c r="A424" s="147">
        <v>72500</v>
      </c>
      <c r="B424" s="147" t="s">
        <v>15619</v>
      </c>
      <c r="C424" s="148">
        <v>63400</v>
      </c>
      <c r="D424" s="149"/>
      <c r="E424" s="145"/>
      <c r="F424" s="145"/>
      <c r="G424" s="145">
        <f t="shared" si="7"/>
        <v>63400</v>
      </c>
      <c r="H424" s="153" t="s">
        <v>15532</v>
      </c>
      <c r="I424" s="151" t="s">
        <v>15591</v>
      </c>
      <c r="J424" s="18" t="str">
        <f>_xlfn.XLOOKUP(A424,'charts of accounts'!$A:$A,'charts of accounts'!$C:$C)</f>
        <v>Administration costs</v>
      </c>
      <c r="O424"/>
    </row>
    <row r="425" spans="1:15" s="18" customFormat="1" hidden="1" x14ac:dyDescent="0.25">
      <c r="A425" s="147">
        <v>72600</v>
      </c>
      <c r="B425" s="147" t="s">
        <v>15620</v>
      </c>
      <c r="C425" s="148">
        <v>12999</v>
      </c>
      <c r="D425" s="149"/>
      <c r="E425" s="145"/>
      <c r="F425" s="145"/>
      <c r="G425" s="145">
        <f t="shared" si="7"/>
        <v>12999</v>
      </c>
      <c r="H425" s="153" t="s">
        <v>15621</v>
      </c>
      <c r="I425" s="151" t="s">
        <v>15591</v>
      </c>
      <c r="J425" s="18" t="str">
        <f>_xlfn.XLOOKUP(A425,'charts of accounts'!$A:$A,'charts of accounts'!$C:$C)</f>
        <v>Administration costs</v>
      </c>
      <c r="O425"/>
    </row>
    <row r="426" spans="1:15" s="18" customFormat="1" hidden="1" x14ac:dyDescent="0.25">
      <c r="A426" s="147">
        <v>72700</v>
      </c>
      <c r="B426" s="147" t="s">
        <v>15411</v>
      </c>
      <c r="C426" s="148">
        <v>48310.41</v>
      </c>
      <c r="D426" s="149"/>
      <c r="E426" s="145"/>
      <c r="F426" s="145"/>
      <c r="G426" s="145">
        <f t="shared" si="7"/>
        <v>48310.41</v>
      </c>
      <c r="H426" s="153" t="s">
        <v>15622</v>
      </c>
      <c r="I426" s="151" t="s">
        <v>15429</v>
      </c>
      <c r="J426" s="18" t="str">
        <f>_xlfn.XLOOKUP(A426,'charts of accounts'!$A:$A,'charts of accounts'!$C:$C)</f>
        <v>Cost of sales</v>
      </c>
      <c r="O426"/>
    </row>
    <row r="427" spans="1:15" s="18" customFormat="1" hidden="1" x14ac:dyDescent="0.25">
      <c r="A427" s="147">
        <v>72700</v>
      </c>
      <c r="B427" s="147" t="s">
        <v>15623</v>
      </c>
      <c r="C427" s="148">
        <v>55360</v>
      </c>
      <c r="D427" s="149"/>
      <c r="E427" s="145"/>
      <c r="F427" s="145"/>
      <c r="G427" s="145">
        <f t="shared" si="7"/>
        <v>55360</v>
      </c>
      <c r="H427" s="153" t="s">
        <v>15581</v>
      </c>
      <c r="I427" s="151" t="s">
        <v>15429</v>
      </c>
      <c r="J427" s="18" t="str">
        <f>_xlfn.XLOOKUP(A427,'charts of accounts'!$A:$A,'charts of accounts'!$C:$C)</f>
        <v>Cost of sales</v>
      </c>
      <c r="O427"/>
    </row>
    <row r="428" spans="1:15" s="18" customFormat="1" hidden="1" x14ac:dyDescent="0.25">
      <c r="A428" s="147">
        <v>72700</v>
      </c>
      <c r="B428" s="147" t="s">
        <v>15411</v>
      </c>
      <c r="C428" s="148">
        <v>566492.42000000004</v>
      </c>
      <c r="D428" s="149"/>
      <c r="E428" s="145"/>
      <c r="F428" s="145"/>
      <c r="G428" s="145">
        <f t="shared" si="7"/>
        <v>566492.42000000004</v>
      </c>
      <c r="H428" s="153" t="s">
        <v>15532</v>
      </c>
      <c r="I428" s="151" t="s">
        <v>15429</v>
      </c>
      <c r="J428" s="18" t="str">
        <f>_xlfn.XLOOKUP(A428,'charts of accounts'!$A:$A,'charts of accounts'!$C:$C)</f>
        <v>Cost of sales</v>
      </c>
      <c r="O428"/>
    </row>
    <row r="429" spans="1:15" s="18" customFormat="1" hidden="1" x14ac:dyDescent="0.25">
      <c r="A429" s="147">
        <v>72700</v>
      </c>
      <c r="B429" s="147" t="s">
        <v>15411</v>
      </c>
      <c r="C429" s="148">
        <v>36000</v>
      </c>
      <c r="D429" s="149"/>
      <c r="E429" s="145"/>
      <c r="F429" s="145"/>
      <c r="G429" s="145">
        <f t="shared" si="7"/>
        <v>36000</v>
      </c>
      <c r="H429" s="153" t="s">
        <v>15532</v>
      </c>
      <c r="I429" s="151" t="s">
        <v>15429</v>
      </c>
      <c r="J429" s="18" t="str">
        <f>_xlfn.XLOOKUP(A429,'charts of accounts'!$A:$A,'charts of accounts'!$C:$C)</f>
        <v>Cost of sales</v>
      </c>
      <c r="O429"/>
    </row>
    <row r="430" spans="1:15" s="18" customFormat="1" hidden="1" x14ac:dyDescent="0.25">
      <c r="A430" s="147">
        <v>72700</v>
      </c>
      <c r="B430" s="147" t="s">
        <v>15411</v>
      </c>
      <c r="C430" s="148">
        <v>1500</v>
      </c>
      <c r="D430" s="149"/>
      <c r="E430" s="145"/>
      <c r="F430" s="145"/>
      <c r="G430" s="145">
        <f t="shared" si="7"/>
        <v>1500</v>
      </c>
      <c r="H430" s="153" t="s">
        <v>15532</v>
      </c>
      <c r="I430" s="151" t="s">
        <v>15429</v>
      </c>
      <c r="J430" s="18" t="str">
        <f>_xlfn.XLOOKUP(A430,'charts of accounts'!$A:$A,'charts of accounts'!$C:$C)</f>
        <v>Cost of sales</v>
      </c>
      <c r="O430"/>
    </row>
    <row r="431" spans="1:15" s="18" customFormat="1" hidden="1" x14ac:dyDescent="0.25">
      <c r="A431" s="147">
        <v>72700</v>
      </c>
      <c r="B431" s="147" t="s">
        <v>15623</v>
      </c>
      <c r="C431" s="148">
        <v>958251.84</v>
      </c>
      <c r="D431" s="149"/>
      <c r="E431" s="145"/>
      <c r="F431" s="145"/>
      <c r="G431" s="145">
        <f t="shared" si="7"/>
        <v>958251.84</v>
      </c>
      <c r="H431" s="158" t="s">
        <v>15532</v>
      </c>
      <c r="I431" s="151" t="s">
        <v>15429</v>
      </c>
      <c r="J431" s="18" t="str">
        <f>_xlfn.XLOOKUP(A431,'charts of accounts'!$A:$A,'charts of accounts'!$C:$C)</f>
        <v>Cost of sales</v>
      </c>
      <c r="O431"/>
    </row>
    <row r="432" spans="1:15" s="18" customFormat="1" hidden="1" x14ac:dyDescent="0.25">
      <c r="A432" s="147">
        <v>72700</v>
      </c>
      <c r="B432" s="147" t="s">
        <v>15411</v>
      </c>
      <c r="C432" s="148">
        <v>28400.87</v>
      </c>
      <c r="D432" s="149"/>
      <c r="E432" s="145"/>
      <c r="F432" s="145"/>
      <c r="G432" s="145">
        <f t="shared" si="7"/>
        <v>28400.87</v>
      </c>
      <c r="H432" s="158" t="s">
        <v>15532</v>
      </c>
      <c r="I432" s="151" t="s">
        <v>15429</v>
      </c>
      <c r="J432" s="18" t="str">
        <f>_xlfn.XLOOKUP(A432,'charts of accounts'!$A:$A,'charts of accounts'!$C:$C)</f>
        <v>Cost of sales</v>
      </c>
      <c r="O432"/>
    </row>
    <row r="433" spans="1:15" s="18" customFormat="1" hidden="1" x14ac:dyDescent="0.25">
      <c r="A433" s="147">
        <v>72701</v>
      </c>
      <c r="B433" s="147" t="s">
        <v>15624</v>
      </c>
      <c r="C433" s="148">
        <v>0</v>
      </c>
      <c r="D433" s="149"/>
      <c r="E433" s="145"/>
      <c r="F433" s="145"/>
      <c r="G433" s="145">
        <f t="shared" si="7"/>
        <v>0</v>
      </c>
      <c r="H433" s="158" t="s">
        <v>15532</v>
      </c>
      <c r="I433" s="151" t="s">
        <v>15429</v>
      </c>
      <c r="J433" s="18" t="str">
        <f>_xlfn.XLOOKUP(A433,'charts of accounts'!$A:$A,'charts of accounts'!$C:$C)</f>
        <v>Cost of sales</v>
      </c>
      <c r="O433"/>
    </row>
    <row r="434" spans="1:15" s="18" customFormat="1" hidden="1" x14ac:dyDescent="0.25">
      <c r="A434" s="147">
        <v>72701</v>
      </c>
      <c r="B434" s="147" t="s">
        <v>15624</v>
      </c>
      <c r="C434" s="148">
        <v>0</v>
      </c>
      <c r="D434" s="149"/>
      <c r="E434" s="145"/>
      <c r="F434" s="145"/>
      <c r="G434" s="145">
        <f t="shared" si="7"/>
        <v>0</v>
      </c>
      <c r="H434" s="158" t="s">
        <v>15532</v>
      </c>
      <c r="I434" s="151" t="s">
        <v>15429</v>
      </c>
      <c r="J434" s="18" t="str">
        <f>_xlfn.XLOOKUP(A434,'charts of accounts'!$A:$A,'charts of accounts'!$C:$C)</f>
        <v>Cost of sales</v>
      </c>
      <c r="O434"/>
    </row>
    <row r="435" spans="1:15" s="18" customFormat="1" hidden="1" x14ac:dyDescent="0.25">
      <c r="A435" s="147">
        <v>72701</v>
      </c>
      <c r="B435" s="147" t="s">
        <v>15624</v>
      </c>
      <c r="C435" s="148">
        <v>0</v>
      </c>
      <c r="D435" s="149"/>
      <c r="E435" s="145"/>
      <c r="F435" s="145"/>
      <c r="G435" s="145">
        <f t="shared" si="7"/>
        <v>0</v>
      </c>
      <c r="H435" s="158" t="s">
        <v>15581</v>
      </c>
      <c r="I435" s="151" t="s">
        <v>15429</v>
      </c>
      <c r="J435" s="18" t="str">
        <f>_xlfn.XLOOKUP(A435,'charts of accounts'!$A:$A,'charts of accounts'!$C:$C)</f>
        <v>Cost of sales</v>
      </c>
      <c r="O435"/>
    </row>
    <row r="436" spans="1:15" s="18" customFormat="1" hidden="1" x14ac:dyDescent="0.25">
      <c r="A436" s="147">
        <v>72701</v>
      </c>
      <c r="B436" s="147" t="s">
        <v>15624</v>
      </c>
      <c r="C436" s="148">
        <v>0</v>
      </c>
      <c r="D436" s="149"/>
      <c r="E436" s="145"/>
      <c r="F436" s="145"/>
      <c r="G436" s="145">
        <f t="shared" si="7"/>
        <v>0</v>
      </c>
      <c r="H436" s="153" t="s">
        <v>15581</v>
      </c>
      <c r="I436" s="151" t="s">
        <v>15429</v>
      </c>
      <c r="J436" s="18" t="str">
        <f>_xlfn.XLOOKUP(A436,'charts of accounts'!$A:$A,'charts of accounts'!$C:$C)</f>
        <v>Cost of sales</v>
      </c>
      <c r="O436"/>
    </row>
    <row r="437" spans="1:15" s="18" customFormat="1" hidden="1" x14ac:dyDescent="0.25">
      <c r="A437" s="147">
        <v>72701</v>
      </c>
      <c r="B437" s="147" t="s">
        <v>15624</v>
      </c>
      <c r="C437" s="148">
        <v>0</v>
      </c>
      <c r="D437" s="149"/>
      <c r="E437" s="145"/>
      <c r="F437" s="145"/>
      <c r="G437" s="145">
        <f t="shared" si="7"/>
        <v>0</v>
      </c>
      <c r="H437" s="153" t="s">
        <v>15581</v>
      </c>
      <c r="I437" s="151" t="s">
        <v>15429</v>
      </c>
      <c r="J437" s="18" t="str">
        <f>_xlfn.XLOOKUP(A437,'charts of accounts'!$A:$A,'charts of accounts'!$C:$C)</f>
        <v>Cost of sales</v>
      </c>
      <c r="O437"/>
    </row>
    <row r="438" spans="1:15" s="18" customFormat="1" hidden="1" x14ac:dyDescent="0.25">
      <c r="A438" s="147">
        <v>72800</v>
      </c>
      <c r="B438" s="147" t="s">
        <v>15625</v>
      </c>
      <c r="C438" s="148">
        <v>17975</v>
      </c>
      <c r="D438" s="149"/>
      <c r="E438" s="145"/>
      <c r="F438" s="145"/>
      <c r="G438" s="145">
        <f t="shared" si="7"/>
        <v>17975</v>
      </c>
      <c r="H438" s="153" t="s">
        <v>15622</v>
      </c>
      <c r="I438" s="151" t="s">
        <v>15429</v>
      </c>
      <c r="J438" s="18" t="str">
        <f>_xlfn.XLOOKUP(A438,'charts of accounts'!$A:$A,'charts of accounts'!$C:$C)</f>
        <v>Cost of sales</v>
      </c>
      <c r="O438"/>
    </row>
    <row r="439" spans="1:15" s="18" customFormat="1" hidden="1" x14ac:dyDescent="0.25">
      <c r="A439" s="147">
        <v>72800</v>
      </c>
      <c r="B439" s="147" t="s">
        <v>15625</v>
      </c>
      <c r="C439" s="148">
        <v>14700</v>
      </c>
      <c r="D439" s="149"/>
      <c r="E439" s="145"/>
      <c r="F439" s="145"/>
      <c r="G439" s="145">
        <f t="shared" si="7"/>
        <v>14700</v>
      </c>
      <c r="H439" s="153" t="s">
        <v>15581</v>
      </c>
      <c r="I439" s="151" t="s">
        <v>15429</v>
      </c>
      <c r="J439" s="18" t="str">
        <f>_xlfn.XLOOKUP(A439,'charts of accounts'!$A:$A,'charts of accounts'!$C:$C)</f>
        <v>Cost of sales</v>
      </c>
      <c r="O439"/>
    </row>
    <row r="440" spans="1:15" s="18" customFormat="1" hidden="1" x14ac:dyDescent="0.25">
      <c r="A440" s="147">
        <v>72800</v>
      </c>
      <c r="B440" s="147" t="s">
        <v>15625</v>
      </c>
      <c r="C440" s="148">
        <v>2780</v>
      </c>
      <c r="D440" s="149"/>
      <c r="E440" s="145"/>
      <c r="F440" s="145"/>
      <c r="G440" s="145">
        <f t="shared" si="7"/>
        <v>2780</v>
      </c>
      <c r="H440" s="153" t="s">
        <v>15581</v>
      </c>
      <c r="I440" s="151" t="s">
        <v>15429</v>
      </c>
      <c r="J440" s="18" t="str">
        <f>_xlfn.XLOOKUP(A440,'charts of accounts'!$A:$A,'charts of accounts'!$C:$C)</f>
        <v>Cost of sales</v>
      </c>
      <c r="O440"/>
    </row>
    <row r="441" spans="1:15" s="18" customFormat="1" hidden="1" x14ac:dyDescent="0.25">
      <c r="A441" s="147">
        <v>72800</v>
      </c>
      <c r="B441" s="147" t="s">
        <v>15625</v>
      </c>
      <c r="C441" s="148">
        <v>4350</v>
      </c>
      <c r="D441" s="149"/>
      <c r="E441" s="145"/>
      <c r="F441" s="145"/>
      <c r="G441" s="145">
        <f t="shared" si="7"/>
        <v>4350</v>
      </c>
      <c r="H441" s="153" t="s">
        <v>15581</v>
      </c>
      <c r="I441" s="151" t="s">
        <v>15429</v>
      </c>
      <c r="J441" s="18" t="str">
        <f>_xlfn.XLOOKUP(A441,'charts of accounts'!$A:$A,'charts of accounts'!$C:$C)</f>
        <v>Cost of sales</v>
      </c>
      <c r="O441"/>
    </row>
    <row r="442" spans="1:15" s="18" customFormat="1" hidden="1" x14ac:dyDescent="0.25">
      <c r="A442" s="147">
        <v>72800</v>
      </c>
      <c r="B442" s="147" t="s">
        <v>15625</v>
      </c>
      <c r="C442" s="148">
        <v>6475.86</v>
      </c>
      <c r="D442" s="149"/>
      <c r="E442" s="145"/>
      <c r="F442" s="145"/>
      <c r="G442" s="145">
        <f t="shared" si="7"/>
        <v>6475.86</v>
      </c>
      <c r="H442" s="153" t="s">
        <v>15581</v>
      </c>
      <c r="I442" s="151" t="s">
        <v>15429</v>
      </c>
      <c r="J442" s="18" t="str">
        <f>_xlfn.XLOOKUP(A442,'charts of accounts'!$A:$A,'charts of accounts'!$C:$C)</f>
        <v>Cost of sales</v>
      </c>
      <c r="O442"/>
    </row>
    <row r="443" spans="1:15" s="18" customFormat="1" hidden="1" x14ac:dyDescent="0.25">
      <c r="A443" s="147">
        <v>72800</v>
      </c>
      <c r="B443" s="147" t="s">
        <v>15625</v>
      </c>
      <c r="C443" s="148">
        <v>14500</v>
      </c>
      <c r="D443" s="149"/>
      <c r="E443" s="145"/>
      <c r="F443" s="145"/>
      <c r="G443" s="145">
        <f t="shared" si="7"/>
        <v>14500</v>
      </c>
      <c r="H443" s="153" t="s">
        <v>15594</v>
      </c>
      <c r="I443" s="151" t="s">
        <v>15429</v>
      </c>
      <c r="J443" s="18" t="str">
        <f>_xlfn.XLOOKUP(A443,'charts of accounts'!$A:$A,'charts of accounts'!$C:$C)</f>
        <v>Cost of sales</v>
      </c>
      <c r="O443"/>
    </row>
    <row r="444" spans="1:15" s="18" customFormat="1" hidden="1" x14ac:dyDescent="0.25">
      <c r="A444" s="147">
        <v>72800</v>
      </c>
      <c r="B444" s="147" t="s">
        <v>15625</v>
      </c>
      <c r="C444" s="148">
        <v>5830</v>
      </c>
      <c r="D444" s="149"/>
      <c r="E444" s="145"/>
      <c r="F444" s="145"/>
      <c r="G444" s="145">
        <f t="shared" si="7"/>
        <v>5830</v>
      </c>
      <c r="H444" s="153" t="s">
        <v>15594</v>
      </c>
      <c r="I444" s="151" t="s">
        <v>15429</v>
      </c>
      <c r="J444" s="18" t="str">
        <f>_xlfn.XLOOKUP(A444,'charts of accounts'!$A:$A,'charts of accounts'!$C:$C)</f>
        <v>Cost of sales</v>
      </c>
      <c r="O444"/>
    </row>
    <row r="445" spans="1:15" s="18" customFormat="1" hidden="1" x14ac:dyDescent="0.25">
      <c r="A445" s="147">
        <v>72800</v>
      </c>
      <c r="B445" s="147" t="s">
        <v>15625</v>
      </c>
      <c r="C445" s="148">
        <v>5755</v>
      </c>
      <c r="D445" s="149"/>
      <c r="E445" s="145"/>
      <c r="F445" s="145"/>
      <c r="G445" s="145">
        <f t="shared" si="7"/>
        <v>5755</v>
      </c>
      <c r="H445" s="153" t="s">
        <v>15532</v>
      </c>
      <c r="I445" s="151" t="s">
        <v>15429</v>
      </c>
      <c r="J445" s="18" t="str">
        <f>_xlfn.XLOOKUP(A445,'charts of accounts'!$A:$A,'charts of accounts'!$C:$C)</f>
        <v>Cost of sales</v>
      </c>
      <c r="O445"/>
    </row>
    <row r="446" spans="1:15" s="18" customFormat="1" hidden="1" x14ac:dyDescent="0.25">
      <c r="A446" s="147">
        <v>72800</v>
      </c>
      <c r="B446" s="147" t="s">
        <v>15625</v>
      </c>
      <c r="C446" s="148">
        <v>3000</v>
      </c>
      <c r="D446" s="149"/>
      <c r="E446" s="145"/>
      <c r="F446" s="145"/>
      <c r="G446" s="145">
        <f t="shared" si="7"/>
        <v>3000</v>
      </c>
      <c r="H446" s="153" t="s">
        <v>15532</v>
      </c>
      <c r="I446" s="151" t="s">
        <v>15429</v>
      </c>
      <c r="J446" s="18" t="str">
        <f>_xlfn.XLOOKUP(A446,'charts of accounts'!$A:$A,'charts of accounts'!$C:$C)</f>
        <v>Cost of sales</v>
      </c>
      <c r="O446"/>
    </row>
    <row r="447" spans="1:15" s="18" customFormat="1" hidden="1" x14ac:dyDescent="0.25">
      <c r="A447" s="147">
        <v>72800</v>
      </c>
      <c r="B447" s="147" t="s">
        <v>15625</v>
      </c>
      <c r="C447" s="148">
        <v>210</v>
      </c>
      <c r="D447" s="149"/>
      <c r="E447" s="145"/>
      <c r="F447" s="145"/>
      <c r="G447" s="145">
        <f t="shared" si="7"/>
        <v>210</v>
      </c>
      <c r="H447" s="153" t="s">
        <v>15532</v>
      </c>
      <c r="I447" s="151" t="s">
        <v>15429</v>
      </c>
      <c r="J447" s="18" t="str">
        <f>_xlfn.XLOOKUP(A447,'charts of accounts'!$A:$A,'charts of accounts'!$C:$C)</f>
        <v>Cost of sales</v>
      </c>
      <c r="O447"/>
    </row>
    <row r="448" spans="1:15" s="18" customFormat="1" hidden="1" x14ac:dyDescent="0.25">
      <c r="A448" s="147">
        <v>72800</v>
      </c>
      <c r="B448" s="147" t="s">
        <v>15625</v>
      </c>
      <c r="C448" s="148">
        <v>600</v>
      </c>
      <c r="D448" s="149"/>
      <c r="E448" s="145"/>
      <c r="F448" s="145"/>
      <c r="G448" s="145">
        <f t="shared" si="7"/>
        <v>600</v>
      </c>
      <c r="H448" s="153" t="s">
        <v>15532</v>
      </c>
      <c r="I448" s="151" t="s">
        <v>15429</v>
      </c>
      <c r="J448" s="18" t="str">
        <f>_xlfn.XLOOKUP(A448,'charts of accounts'!$A:$A,'charts of accounts'!$C:$C)</f>
        <v>Cost of sales</v>
      </c>
      <c r="O448"/>
    </row>
    <row r="449" spans="1:15" s="18" customFormat="1" hidden="1" x14ac:dyDescent="0.25">
      <c r="A449" s="147">
        <v>72800</v>
      </c>
      <c r="B449" s="147" t="s">
        <v>15625</v>
      </c>
      <c r="C449" s="148">
        <v>161000</v>
      </c>
      <c r="D449" s="149"/>
      <c r="E449" s="145"/>
      <c r="F449" s="145"/>
      <c r="G449" s="145">
        <f t="shared" si="7"/>
        <v>161000</v>
      </c>
      <c r="H449" s="153" t="s">
        <v>15532</v>
      </c>
      <c r="I449" s="151" t="s">
        <v>15429</v>
      </c>
      <c r="J449" s="18" t="str">
        <f>_xlfn.XLOOKUP(A449,'charts of accounts'!$A:$A,'charts of accounts'!$C:$C)</f>
        <v>Cost of sales</v>
      </c>
      <c r="O449"/>
    </row>
    <row r="450" spans="1:15" s="18" customFormat="1" hidden="1" x14ac:dyDescent="0.25">
      <c r="A450" s="147">
        <v>73000</v>
      </c>
      <c r="B450" s="147" t="s">
        <v>15626</v>
      </c>
      <c r="C450" s="148">
        <v>17170</v>
      </c>
      <c r="D450" s="149"/>
      <c r="E450" s="145"/>
      <c r="F450" s="145"/>
      <c r="G450" s="145">
        <f t="shared" si="7"/>
        <v>17170</v>
      </c>
      <c r="H450" s="153" t="s">
        <v>15532</v>
      </c>
      <c r="I450" s="151" t="s">
        <v>15429</v>
      </c>
      <c r="J450" s="18" t="str">
        <f>_xlfn.XLOOKUP(A450,'charts of accounts'!$A:$A,'charts of accounts'!$C:$C)</f>
        <v>Cost of sales</v>
      </c>
      <c r="O450"/>
    </row>
    <row r="451" spans="1:15" s="18" customFormat="1" hidden="1" x14ac:dyDescent="0.25">
      <c r="A451" s="147">
        <v>73000</v>
      </c>
      <c r="B451" s="147" t="s">
        <v>15626</v>
      </c>
      <c r="C451" s="148">
        <v>666000</v>
      </c>
      <c r="D451" s="149"/>
      <c r="E451" s="145"/>
      <c r="F451" s="145"/>
      <c r="G451" s="145">
        <f t="shared" ref="G451:G514" si="8">C451+E451-D451-F451</f>
        <v>666000</v>
      </c>
      <c r="H451" s="153" t="s">
        <v>15581</v>
      </c>
      <c r="I451" s="151" t="s">
        <v>15429</v>
      </c>
      <c r="J451" s="18" t="str">
        <f>_xlfn.XLOOKUP(A451,'charts of accounts'!$A:$A,'charts of accounts'!$C:$C)</f>
        <v>Cost of sales</v>
      </c>
      <c r="O451"/>
    </row>
    <row r="452" spans="1:15" s="18" customFormat="1" hidden="1" x14ac:dyDescent="0.25">
      <c r="A452" s="147">
        <v>73000</v>
      </c>
      <c r="B452" s="147" t="s">
        <v>15626</v>
      </c>
      <c r="C452" s="148">
        <v>132300</v>
      </c>
      <c r="D452" s="149"/>
      <c r="E452" s="145"/>
      <c r="F452" s="145"/>
      <c r="G452" s="145">
        <f t="shared" si="8"/>
        <v>132300</v>
      </c>
      <c r="H452" s="153" t="s">
        <v>15581</v>
      </c>
      <c r="I452" s="151" t="s">
        <v>15429</v>
      </c>
      <c r="J452" s="18" t="str">
        <f>_xlfn.XLOOKUP(A452,'charts of accounts'!$A:$A,'charts of accounts'!$C:$C)</f>
        <v>Cost of sales</v>
      </c>
      <c r="O452"/>
    </row>
    <row r="453" spans="1:15" s="18" customFormat="1" hidden="1" x14ac:dyDescent="0.25">
      <c r="A453" s="147">
        <v>73000</v>
      </c>
      <c r="B453" s="147" t="s">
        <v>15626</v>
      </c>
      <c r="C453" s="148">
        <v>0</v>
      </c>
      <c r="D453" s="149"/>
      <c r="E453" s="145"/>
      <c r="F453" s="145"/>
      <c r="G453" s="145">
        <f t="shared" si="8"/>
        <v>0</v>
      </c>
      <c r="H453" s="153" t="s">
        <v>15581</v>
      </c>
      <c r="I453" s="151" t="s">
        <v>15429</v>
      </c>
      <c r="J453" s="18" t="str">
        <f>_xlfn.XLOOKUP(A453,'charts of accounts'!$A:$A,'charts of accounts'!$C:$C)</f>
        <v>Cost of sales</v>
      </c>
      <c r="O453"/>
    </row>
    <row r="454" spans="1:15" s="18" customFormat="1" hidden="1" x14ac:dyDescent="0.25">
      <c r="A454" s="147">
        <v>73000</v>
      </c>
      <c r="B454" s="147" t="s">
        <v>15626</v>
      </c>
      <c r="C454" s="148">
        <v>480000</v>
      </c>
      <c r="D454" s="149"/>
      <c r="E454" s="145"/>
      <c r="F454" s="145"/>
      <c r="G454" s="145">
        <f t="shared" si="8"/>
        <v>480000</v>
      </c>
      <c r="H454" s="153" t="s">
        <v>15532</v>
      </c>
      <c r="I454" s="151" t="s">
        <v>15429</v>
      </c>
      <c r="J454" s="18" t="str">
        <f>_xlfn.XLOOKUP(A454,'charts of accounts'!$A:$A,'charts of accounts'!$C:$C)</f>
        <v>Cost of sales</v>
      </c>
      <c r="O454"/>
    </row>
    <row r="455" spans="1:15" s="18" customFormat="1" hidden="1" x14ac:dyDescent="0.25">
      <c r="A455" s="147">
        <v>73010</v>
      </c>
      <c r="B455" s="147" t="s">
        <v>15627</v>
      </c>
      <c r="C455" s="148">
        <v>69300</v>
      </c>
      <c r="D455" s="149"/>
      <c r="E455" s="145"/>
      <c r="F455" s="145"/>
      <c r="G455" s="145">
        <f t="shared" si="8"/>
        <v>69300</v>
      </c>
      <c r="H455" s="153" t="s">
        <v>15532</v>
      </c>
      <c r="I455" s="151" t="s">
        <v>15429</v>
      </c>
      <c r="J455" s="18" t="str">
        <f>_xlfn.XLOOKUP(A455,'charts of accounts'!$A:$A,'charts of accounts'!$C:$C)</f>
        <v>Cost of sales</v>
      </c>
      <c r="O455"/>
    </row>
    <row r="456" spans="1:15" s="18" customFormat="1" hidden="1" x14ac:dyDescent="0.25">
      <c r="A456" s="147">
        <v>73060</v>
      </c>
      <c r="B456" s="147" t="s">
        <v>15628</v>
      </c>
      <c r="C456" s="148">
        <v>175000</v>
      </c>
      <c r="D456" s="149"/>
      <c r="E456" s="145"/>
      <c r="F456" s="145"/>
      <c r="G456" s="145">
        <f t="shared" si="8"/>
        <v>175000</v>
      </c>
      <c r="H456" s="153" t="s">
        <v>15532</v>
      </c>
      <c r="I456" s="151" t="s">
        <v>15429</v>
      </c>
      <c r="J456" s="18" t="str">
        <f>_xlfn.XLOOKUP(A456,'charts of accounts'!$A:$A,'charts of accounts'!$C:$C)</f>
        <v>Cost of sales</v>
      </c>
      <c r="O456"/>
    </row>
    <row r="457" spans="1:15" s="18" customFormat="1" hidden="1" x14ac:dyDescent="0.25">
      <c r="A457" s="147">
        <v>73060</v>
      </c>
      <c r="B457" s="147" t="s">
        <v>15628</v>
      </c>
      <c r="C457" s="148">
        <v>444948.18</v>
      </c>
      <c r="D457" s="149"/>
      <c r="E457" s="145"/>
      <c r="F457" s="145"/>
      <c r="G457" s="145">
        <f t="shared" si="8"/>
        <v>444948.18</v>
      </c>
      <c r="H457" s="153" t="s">
        <v>15532</v>
      </c>
      <c r="I457" s="151" t="s">
        <v>15429</v>
      </c>
      <c r="J457" s="18" t="str">
        <f>_xlfn.XLOOKUP(A457,'charts of accounts'!$A:$A,'charts of accounts'!$C:$C)</f>
        <v>Cost of sales</v>
      </c>
      <c r="O457"/>
    </row>
    <row r="458" spans="1:15" s="18" customFormat="1" hidden="1" x14ac:dyDescent="0.25">
      <c r="A458" s="147">
        <v>73200</v>
      </c>
      <c r="B458" s="147" t="s">
        <v>15629</v>
      </c>
      <c r="C458" s="148">
        <v>0</v>
      </c>
      <c r="D458" s="149"/>
      <c r="E458" s="145"/>
      <c r="F458" s="145"/>
      <c r="G458" s="145">
        <f t="shared" si="8"/>
        <v>0</v>
      </c>
      <c r="H458" s="153" t="s">
        <v>15532</v>
      </c>
      <c r="I458" s="151" t="s">
        <v>15429</v>
      </c>
      <c r="J458" s="18" t="str">
        <f>_xlfn.XLOOKUP(A458,'charts of accounts'!$A:$A,'charts of accounts'!$C:$C)</f>
        <v>Cost of sales</v>
      </c>
      <c r="O458"/>
    </row>
    <row r="459" spans="1:15" s="18" customFormat="1" hidden="1" x14ac:dyDescent="0.25">
      <c r="A459" s="147">
        <v>73300</v>
      </c>
      <c r="B459" s="147" t="s">
        <v>15630</v>
      </c>
      <c r="C459" s="148">
        <v>1182750</v>
      </c>
      <c r="D459" s="149"/>
      <c r="E459" s="145"/>
      <c r="F459" s="145"/>
      <c r="G459" s="145">
        <f t="shared" si="8"/>
        <v>1182750</v>
      </c>
      <c r="H459" s="153" t="s">
        <v>15428</v>
      </c>
      <c r="I459" s="151" t="s">
        <v>15429</v>
      </c>
      <c r="J459" s="18" t="str">
        <f>_xlfn.XLOOKUP(A459,'charts of accounts'!$A:$A,'charts of accounts'!$C:$C)</f>
        <v>Cost of sales</v>
      </c>
      <c r="O459"/>
    </row>
    <row r="460" spans="1:15" s="18" customFormat="1" hidden="1" x14ac:dyDescent="0.25">
      <c r="A460" s="147">
        <v>73300</v>
      </c>
      <c r="B460" s="147" t="s">
        <v>15630</v>
      </c>
      <c r="C460" s="148">
        <v>7585</v>
      </c>
      <c r="D460" s="149"/>
      <c r="E460" s="145"/>
      <c r="F460" s="145"/>
      <c r="G460" s="145">
        <f t="shared" si="8"/>
        <v>7585</v>
      </c>
      <c r="H460" s="153" t="s">
        <v>15428</v>
      </c>
      <c r="I460" s="151" t="s">
        <v>15429</v>
      </c>
      <c r="J460" s="18" t="str">
        <f>_xlfn.XLOOKUP(A460,'charts of accounts'!$A:$A,'charts of accounts'!$C:$C)</f>
        <v>Cost of sales</v>
      </c>
      <c r="O460"/>
    </row>
    <row r="461" spans="1:15" s="18" customFormat="1" hidden="1" x14ac:dyDescent="0.25">
      <c r="A461" s="147">
        <v>73300</v>
      </c>
      <c r="B461" s="147" t="s">
        <v>15630</v>
      </c>
      <c r="C461" s="148">
        <v>190344.82</v>
      </c>
      <c r="D461" s="149"/>
      <c r="E461" s="145"/>
      <c r="F461" s="145"/>
      <c r="G461" s="145">
        <f t="shared" si="8"/>
        <v>190344.82</v>
      </c>
      <c r="H461" s="153" t="s">
        <v>15428</v>
      </c>
      <c r="I461" s="151" t="s">
        <v>15429</v>
      </c>
      <c r="J461" s="18" t="str">
        <f>_xlfn.XLOOKUP(A461,'charts of accounts'!$A:$A,'charts of accounts'!$C:$C)</f>
        <v>Cost of sales</v>
      </c>
      <c r="O461"/>
    </row>
    <row r="462" spans="1:15" s="18" customFormat="1" hidden="1" x14ac:dyDescent="0.25">
      <c r="A462" s="147">
        <v>73410</v>
      </c>
      <c r="B462" s="147" t="s">
        <v>15631</v>
      </c>
      <c r="C462" s="148">
        <v>15530.99</v>
      </c>
      <c r="D462" s="149"/>
      <c r="E462" s="145"/>
      <c r="F462" s="145"/>
      <c r="G462" s="145">
        <f t="shared" si="8"/>
        <v>15530.99</v>
      </c>
      <c r="H462" s="153" t="s">
        <v>15622</v>
      </c>
      <c r="I462" s="151" t="s">
        <v>15591</v>
      </c>
      <c r="J462" s="18" t="str">
        <f>_xlfn.XLOOKUP(A462,'charts of accounts'!$A:$A,'charts of accounts'!$C:$C)</f>
        <v>Administration costs</v>
      </c>
      <c r="O462"/>
    </row>
    <row r="463" spans="1:15" s="18" customFormat="1" hidden="1" x14ac:dyDescent="0.25">
      <c r="A463" s="147">
        <v>73410</v>
      </c>
      <c r="B463" s="147" t="s">
        <v>15632</v>
      </c>
      <c r="C463" s="148">
        <v>43525.64</v>
      </c>
      <c r="D463" s="149"/>
      <c r="E463" s="145"/>
      <c r="F463" s="145"/>
      <c r="G463" s="145">
        <f t="shared" si="8"/>
        <v>43525.64</v>
      </c>
      <c r="H463" s="153" t="s">
        <v>15622</v>
      </c>
      <c r="I463" s="151" t="s">
        <v>15591</v>
      </c>
      <c r="J463" s="18" t="str">
        <f>_xlfn.XLOOKUP(A463,'charts of accounts'!$A:$A,'charts of accounts'!$C:$C)</f>
        <v>Administration costs</v>
      </c>
      <c r="O463"/>
    </row>
    <row r="464" spans="1:15" s="18" customFormat="1" hidden="1" x14ac:dyDescent="0.25">
      <c r="A464" s="147">
        <v>73410</v>
      </c>
      <c r="B464" s="147" t="s">
        <v>15632</v>
      </c>
      <c r="C464" s="148">
        <v>0</v>
      </c>
      <c r="D464" s="149"/>
      <c r="E464" s="145"/>
      <c r="F464" s="145"/>
      <c r="G464" s="145">
        <f t="shared" si="8"/>
        <v>0</v>
      </c>
      <c r="H464" s="153" t="s">
        <v>15622</v>
      </c>
      <c r="I464" s="151" t="s">
        <v>15591</v>
      </c>
      <c r="J464" s="18" t="str">
        <f>_xlfn.XLOOKUP(A464,'charts of accounts'!$A:$A,'charts of accounts'!$C:$C)</f>
        <v>Administration costs</v>
      </c>
      <c r="O464"/>
    </row>
    <row r="465" spans="1:15" s="18" customFormat="1" hidden="1" x14ac:dyDescent="0.25">
      <c r="A465" s="147">
        <v>73582</v>
      </c>
      <c r="B465" s="147" t="s">
        <v>15633</v>
      </c>
      <c r="C465" s="148">
        <v>41308.36</v>
      </c>
      <c r="D465" s="149"/>
      <c r="E465" s="145"/>
      <c r="F465" s="145"/>
      <c r="G465" s="145">
        <f t="shared" si="8"/>
        <v>41308.36</v>
      </c>
      <c r="H465" s="153" t="s">
        <v>15594</v>
      </c>
      <c r="I465" s="151" t="s">
        <v>15429</v>
      </c>
      <c r="J465" s="18" t="str">
        <f>_xlfn.XLOOKUP(A465,'charts of accounts'!$A:$A,'charts of accounts'!$C:$C)</f>
        <v>Cost of sales</v>
      </c>
      <c r="O465"/>
    </row>
    <row r="466" spans="1:15" s="18" customFormat="1" hidden="1" x14ac:dyDescent="0.25">
      <c r="A466" s="147">
        <v>73802</v>
      </c>
      <c r="B466" s="147" t="s">
        <v>15634</v>
      </c>
      <c r="C466" s="148">
        <v>301020.65000000002</v>
      </c>
      <c r="D466" s="149"/>
      <c r="E466" s="145"/>
      <c r="F466" s="145"/>
      <c r="G466" s="145">
        <f t="shared" si="8"/>
        <v>301020.65000000002</v>
      </c>
      <c r="H466" s="153" t="s">
        <v>15594</v>
      </c>
      <c r="I466" s="151" t="s">
        <v>15429</v>
      </c>
      <c r="J466" s="18" t="str">
        <f>_xlfn.XLOOKUP(A466,'charts of accounts'!$A:$A,'charts of accounts'!$C:$C)</f>
        <v>Cost of sales</v>
      </c>
      <c r="O466"/>
    </row>
    <row r="467" spans="1:15" s="18" customFormat="1" hidden="1" x14ac:dyDescent="0.25">
      <c r="A467" s="147">
        <v>73826</v>
      </c>
      <c r="B467" s="147" t="s">
        <v>15635</v>
      </c>
      <c r="C467" s="148">
        <v>3828749.83</v>
      </c>
      <c r="D467" s="149"/>
      <c r="E467" s="145"/>
      <c r="F467" s="145"/>
      <c r="G467" s="145">
        <f t="shared" si="8"/>
        <v>3828749.83</v>
      </c>
      <c r="H467" s="153" t="s">
        <v>15594</v>
      </c>
      <c r="I467" s="151" t="s">
        <v>15429</v>
      </c>
      <c r="J467" s="18" t="str">
        <f>_xlfn.XLOOKUP(A467,'charts of accounts'!$A:$A,'charts of accounts'!$C:$C)</f>
        <v>Cost of sales</v>
      </c>
      <c r="O467"/>
    </row>
    <row r="468" spans="1:15" s="18" customFormat="1" hidden="1" x14ac:dyDescent="0.25">
      <c r="A468" s="147">
        <v>73827</v>
      </c>
      <c r="B468" s="147" t="s">
        <v>15614</v>
      </c>
      <c r="C468" s="148">
        <v>34800</v>
      </c>
      <c r="D468" s="149"/>
      <c r="E468" s="145"/>
      <c r="F468" s="145"/>
      <c r="G468" s="145">
        <f t="shared" si="8"/>
        <v>34800</v>
      </c>
      <c r="H468" s="153" t="s">
        <v>15428</v>
      </c>
      <c r="I468" s="151" t="s">
        <v>15429</v>
      </c>
      <c r="J468" s="18" t="str">
        <f>_xlfn.XLOOKUP(A468,'charts of accounts'!$A:$A,'charts of accounts'!$C:$C)</f>
        <v>Cost of sales</v>
      </c>
      <c r="O468"/>
    </row>
    <row r="469" spans="1:15" s="18" customFormat="1" hidden="1" x14ac:dyDescent="0.25">
      <c r="A469" s="147">
        <v>73828</v>
      </c>
      <c r="B469" s="147" t="s">
        <v>15636</v>
      </c>
      <c r="C469" s="148">
        <v>7203</v>
      </c>
      <c r="D469" s="149"/>
      <c r="E469" s="145"/>
      <c r="F469" s="145"/>
      <c r="G469" s="145">
        <f t="shared" si="8"/>
        <v>7203</v>
      </c>
      <c r="H469" s="153" t="s">
        <v>15428</v>
      </c>
      <c r="I469" s="151" t="s">
        <v>15429</v>
      </c>
      <c r="J469" s="18" t="str">
        <f>_xlfn.XLOOKUP(A469,'charts of accounts'!$A:$A,'charts of accounts'!$C:$C)</f>
        <v>Cost of sales</v>
      </c>
      <c r="O469"/>
    </row>
    <row r="470" spans="1:15" s="18" customFormat="1" hidden="1" x14ac:dyDescent="0.25">
      <c r="A470" s="147">
        <v>73829</v>
      </c>
      <c r="B470" s="147" t="s">
        <v>15637</v>
      </c>
      <c r="C470" s="148">
        <v>33250</v>
      </c>
      <c r="D470" s="149"/>
      <c r="E470" s="145"/>
      <c r="F470" s="145"/>
      <c r="G470" s="145">
        <f t="shared" si="8"/>
        <v>33250</v>
      </c>
      <c r="H470" s="153" t="s">
        <v>15428</v>
      </c>
      <c r="I470" s="151" t="s">
        <v>15429</v>
      </c>
      <c r="J470" s="18" t="str">
        <f>_xlfn.XLOOKUP(A470,'charts of accounts'!$A:$A,'charts of accounts'!$C:$C)</f>
        <v>Cost of sales</v>
      </c>
      <c r="O470"/>
    </row>
    <row r="471" spans="1:15" s="18" customFormat="1" hidden="1" x14ac:dyDescent="0.25">
      <c r="A471" s="147">
        <v>73851</v>
      </c>
      <c r="B471" s="147" t="s">
        <v>15638</v>
      </c>
      <c r="C471" s="148">
        <v>820410</v>
      </c>
      <c r="D471" s="149"/>
      <c r="E471" s="145"/>
      <c r="F471" s="145"/>
      <c r="G471" s="145">
        <f t="shared" si="8"/>
        <v>820410</v>
      </c>
      <c r="H471" s="153" t="s">
        <v>15594</v>
      </c>
      <c r="I471" s="151" t="s">
        <v>15429</v>
      </c>
      <c r="J471" s="18" t="str">
        <f>_xlfn.XLOOKUP(A471,'charts of accounts'!$A:$A,'charts of accounts'!$C:$C)</f>
        <v>Cost of sales</v>
      </c>
      <c r="O471"/>
    </row>
    <row r="472" spans="1:15" s="18" customFormat="1" hidden="1" x14ac:dyDescent="0.25">
      <c r="A472" s="147">
        <v>73852</v>
      </c>
      <c r="B472" s="147" t="s">
        <v>15639</v>
      </c>
      <c r="C472" s="148">
        <v>1026226.13</v>
      </c>
      <c r="D472" s="149"/>
      <c r="E472" s="145"/>
      <c r="F472" s="145"/>
      <c r="G472" s="145">
        <f t="shared" si="8"/>
        <v>1026226.13</v>
      </c>
      <c r="H472" s="153" t="s">
        <v>15594</v>
      </c>
      <c r="I472" s="151" t="s">
        <v>15429</v>
      </c>
      <c r="J472" s="18" t="str">
        <f>_xlfn.XLOOKUP(A472,'charts of accounts'!$A:$A,'charts of accounts'!$C:$C)</f>
        <v>Cost of sales</v>
      </c>
      <c r="O472"/>
    </row>
    <row r="473" spans="1:15" s="18" customFormat="1" hidden="1" x14ac:dyDescent="0.25">
      <c r="A473" s="147">
        <v>73861</v>
      </c>
      <c r="B473" s="147" t="s">
        <v>15640</v>
      </c>
      <c r="C473" s="148">
        <v>1155378.8600000001</v>
      </c>
      <c r="D473" s="149"/>
      <c r="E473" s="145"/>
      <c r="F473" s="145"/>
      <c r="G473" s="145">
        <f t="shared" si="8"/>
        <v>1155378.8600000001</v>
      </c>
      <c r="H473" s="153" t="s">
        <v>15594</v>
      </c>
      <c r="I473" s="151" t="s">
        <v>15429</v>
      </c>
      <c r="J473" s="18" t="str">
        <f>_xlfn.XLOOKUP(A473,'charts of accounts'!$A:$A,'charts of accounts'!$C:$C)</f>
        <v>Cost of sales</v>
      </c>
      <c r="O473"/>
    </row>
    <row r="474" spans="1:15" s="18" customFormat="1" hidden="1" x14ac:dyDescent="0.25">
      <c r="A474" s="147">
        <v>73870</v>
      </c>
      <c r="B474" s="147" t="s">
        <v>15641</v>
      </c>
      <c r="C474" s="148">
        <v>6500</v>
      </c>
      <c r="D474" s="149"/>
      <c r="E474" s="145"/>
      <c r="F474" s="145"/>
      <c r="G474" s="145">
        <f t="shared" si="8"/>
        <v>6500</v>
      </c>
      <c r="H474" s="153" t="s">
        <v>15428</v>
      </c>
      <c r="I474" s="151" t="s">
        <v>15429</v>
      </c>
      <c r="J474" s="18" t="str">
        <f>_xlfn.XLOOKUP(A474,'charts of accounts'!$A:$A,'charts of accounts'!$C:$C)</f>
        <v>Cost of sales</v>
      </c>
      <c r="O474"/>
    </row>
    <row r="475" spans="1:15" s="18" customFormat="1" hidden="1" x14ac:dyDescent="0.25">
      <c r="A475" s="147">
        <v>73870</v>
      </c>
      <c r="B475" s="147" t="s">
        <v>15642</v>
      </c>
      <c r="C475" s="148">
        <v>17543.850000000002</v>
      </c>
      <c r="D475" s="149"/>
      <c r="E475" s="145"/>
      <c r="F475" s="145"/>
      <c r="G475" s="145">
        <f t="shared" si="8"/>
        <v>17543.850000000002</v>
      </c>
      <c r="H475" s="153" t="s">
        <v>15428</v>
      </c>
      <c r="I475" s="151" t="s">
        <v>15429</v>
      </c>
      <c r="J475" s="18" t="str">
        <f>_xlfn.XLOOKUP(A475,'charts of accounts'!$A:$A,'charts of accounts'!$C:$C)</f>
        <v>Cost of sales</v>
      </c>
      <c r="O475"/>
    </row>
    <row r="476" spans="1:15" s="18" customFormat="1" hidden="1" x14ac:dyDescent="0.25">
      <c r="A476" s="147">
        <v>73881</v>
      </c>
      <c r="B476" s="147" t="s">
        <v>15643</v>
      </c>
      <c r="C476" s="148">
        <v>716500</v>
      </c>
      <c r="D476" s="149"/>
      <c r="E476" s="145"/>
      <c r="F476" s="145"/>
      <c r="G476" s="145">
        <f t="shared" si="8"/>
        <v>716500</v>
      </c>
      <c r="H476" s="153" t="s">
        <v>15594</v>
      </c>
      <c r="I476" s="151" t="s">
        <v>15429</v>
      </c>
      <c r="J476" s="18" t="str">
        <f>_xlfn.XLOOKUP(A476,'charts of accounts'!$A:$A,'charts of accounts'!$C:$C)</f>
        <v>Cost of sales</v>
      </c>
      <c r="O476"/>
    </row>
    <row r="477" spans="1:15" s="18" customFormat="1" hidden="1" x14ac:dyDescent="0.25">
      <c r="A477" s="147">
        <v>73882</v>
      </c>
      <c r="B477" s="147" t="s">
        <v>15644</v>
      </c>
      <c r="C477" s="148">
        <v>4685</v>
      </c>
      <c r="D477" s="149"/>
      <c r="E477" s="145"/>
      <c r="F477" s="145"/>
      <c r="G477" s="145">
        <f t="shared" si="8"/>
        <v>4685</v>
      </c>
      <c r="H477" s="153" t="s">
        <v>15594</v>
      </c>
      <c r="I477" s="151" t="s">
        <v>15429</v>
      </c>
      <c r="J477" s="18" t="str">
        <f>_xlfn.XLOOKUP(A477,'charts of accounts'!$A:$A,'charts of accounts'!$C:$C)</f>
        <v>Cost of sales</v>
      </c>
      <c r="O477"/>
    </row>
    <row r="478" spans="1:15" s="18" customFormat="1" hidden="1" x14ac:dyDescent="0.25">
      <c r="A478" s="147">
        <v>73883</v>
      </c>
      <c r="B478" s="147" t="s">
        <v>15645</v>
      </c>
      <c r="C478" s="148">
        <v>4810009.1399999997</v>
      </c>
      <c r="D478" s="149"/>
      <c r="E478" s="145"/>
      <c r="F478" s="145"/>
      <c r="G478" s="145">
        <f t="shared" si="8"/>
        <v>4810009.1399999997</v>
      </c>
      <c r="H478" s="153" t="s">
        <v>15594</v>
      </c>
      <c r="I478" s="151" t="s">
        <v>15429</v>
      </c>
      <c r="J478" s="18" t="str">
        <f>_xlfn.XLOOKUP(A478,'charts of accounts'!$A:$A,'charts of accounts'!$C:$C)</f>
        <v>Cost of sales</v>
      </c>
      <c r="O478"/>
    </row>
    <row r="479" spans="1:15" s="18" customFormat="1" hidden="1" x14ac:dyDescent="0.25">
      <c r="A479" s="147">
        <v>73885</v>
      </c>
      <c r="B479" s="147" t="s">
        <v>15646</v>
      </c>
      <c r="C479" s="148">
        <v>22640</v>
      </c>
      <c r="D479" s="149"/>
      <c r="E479" s="145"/>
      <c r="F479" s="145"/>
      <c r="G479" s="145">
        <f t="shared" si="8"/>
        <v>22640</v>
      </c>
      <c r="H479" s="153" t="s">
        <v>15428</v>
      </c>
      <c r="I479" s="151" t="s">
        <v>15429</v>
      </c>
      <c r="J479" s="18" t="str">
        <f>_xlfn.XLOOKUP(A479,'charts of accounts'!$A:$A,'charts of accounts'!$C:$C)</f>
        <v>Cost of sales</v>
      </c>
      <c r="O479"/>
    </row>
    <row r="480" spans="1:15" s="18" customFormat="1" hidden="1" x14ac:dyDescent="0.25">
      <c r="A480" s="147">
        <v>73888</v>
      </c>
      <c r="B480" s="147" t="s">
        <v>15647</v>
      </c>
      <c r="C480" s="148">
        <v>11855</v>
      </c>
      <c r="D480" s="149"/>
      <c r="E480" s="145"/>
      <c r="F480" s="145"/>
      <c r="G480" s="145">
        <f t="shared" si="8"/>
        <v>11855</v>
      </c>
      <c r="H480" s="153" t="s">
        <v>15594</v>
      </c>
      <c r="I480" s="151" t="s">
        <v>15429</v>
      </c>
      <c r="J480" s="18" t="str">
        <f>_xlfn.XLOOKUP(A480,'charts of accounts'!$A:$A,'charts of accounts'!$C:$C)</f>
        <v>Cost of sales</v>
      </c>
      <c r="O480"/>
    </row>
    <row r="481" spans="1:15" s="18" customFormat="1" hidden="1" x14ac:dyDescent="0.25">
      <c r="A481" s="147">
        <v>81140</v>
      </c>
      <c r="B481" s="147" t="s">
        <v>15648</v>
      </c>
      <c r="C481" s="148">
        <v>0</v>
      </c>
      <c r="D481" s="149"/>
      <c r="E481" s="145"/>
      <c r="F481" s="145"/>
      <c r="G481" s="145">
        <f t="shared" si="8"/>
        <v>0</v>
      </c>
      <c r="H481" s="153" t="s">
        <v>15649</v>
      </c>
      <c r="I481" s="156" t="s">
        <v>15303</v>
      </c>
      <c r="J481" s="18" t="str">
        <f>_xlfn.XLOOKUP(A481,'charts of accounts'!$A:$A,'charts of accounts'!$C:$C)</f>
        <v>Finance costs</v>
      </c>
      <c r="O481"/>
    </row>
    <row r="482" spans="1:15" s="18" customFormat="1" hidden="1" x14ac:dyDescent="0.25">
      <c r="A482" s="147">
        <v>81210</v>
      </c>
      <c r="B482" s="147" t="s">
        <v>15650</v>
      </c>
      <c r="C482" s="148">
        <v>0</v>
      </c>
      <c r="D482" s="149"/>
      <c r="E482" s="145"/>
      <c r="F482" s="145"/>
      <c r="G482" s="145">
        <f t="shared" si="8"/>
        <v>0</v>
      </c>
      <c r="H482" s="153" t="e">
        <v>#N/A</v>
      </c>
      <c r="I482" s="151" t="s">
        <v>15591</v>
      </c>
      <c r="J482" s="18" t="str">
        <f>_xlfn.XLOOKUP(A482,'charts of accounts'!$A:$A,'charts of accounts'!$C:$C)</f>
        <v>Administration costs</v>
      </c>
      <c r="O482"/>
    </row>
    <row r="483" spans="1:15" s="18" customFormat="1" hidden="1" x14ac:dyDescent="0.25">
      <c r="A483" s="147">
        <v>81230</v>
      </c>
      <c r="B483" s="147" t="s">
        <v>15651</v>
      </c>
      <c r="C483" s="148">
        <v>260</v>
      </c>
      <c r="D483" s="149"/>
      <c r="E483" s="145"/>
      <c r="F483" s="145"/>
      <c r="G483" s="145">
        <f t="shared" si="8"/>
        <v>260</v>
      </c>
      <c r="H483" s="153" t="s">
        <v>15617</v>
      </c>
      <c r="I483" s="151" t="s">
        <v>15652</v>
      </c>
      <c r="J483" s="18" t="str">
        <f>_xlfn.XLOOKUP(A483,'charts of accounts'!$A:$A,'charts of accounts'!$C:$C)</f>
        <v>Administration costs</v>
      </c>
      <c r="O483"/>
    </row>
    <row r="484" spans="1:15" s="18" customFormat="1" hidden="1" x14ac:dyDescent="0.25">
      <c r="A484" s="147">
        <v>81240</v>
      </c>
      <c r="B484" s="147" t="s">
        <v>15653</v>
      </c>
      <c r="C484" s="148">
        <v>642941.81999999995</v>
      </c>
      <c r="D484" s="149"/>
      <c r="E484" s="145"/>
      <c r="F484" s="145"/>
      <c r="G484" s="145">
        <f t="shared" si="8"/>
        <v>642941.81999999995</v>
      </c>
      <c r="H484" s="153" t="s">
        <v>15654</v>
      </c>
      <c r="I484" s="151" t="s">
        <v>15591</v>
      </c>
      <c r="J484" s="18" t="str">
        <f>_xlfn.XLOOKUP(A484,'charts of accounts'!$A:$A,'charts of accounts'!$C:$C)</f>
        <v>Administration costs</v>
      </c>
      <c r="O484"/>
    </row>
    <row r="485" spans="1:15" s="18" customFormat="1" hidden="1" x14ac:dyDescent="0.25">
      <c r="A485" s="147">
        <v>81310</v>
      </c>
      <c r="B485" s="147" t="s">
        <v>15655</v>
      </c>
      <c r="C485" s="148">
        <v>679536.36</v>
      </c>
      <c r="D485" s="149"/>
      <c r="E485" s="145"/>
      <c r="F485" s="145"/>
      <c r="G485" s="145">
        <f t="shared" si="8"/>
        <v>679536.36</v>
      </c>
      <c r="H485" s="153" t="s">
        <v>15656</v>
      </c>
      <c r="I485" s="151" t="s">
        <v>15591</v>
      </c>
      <c r="J485" s="18" t="str">
        <f>_xlfn.XLOOKUP(A485,'charts of accounts'!$A:$A,'charts of accounts'!$C:$C)</f>
        <v>Administration costs</v>
      </c>
      <c r="O485"/>
    </row>
    <row r="486" spans="1:15" s="18" customFormat="1" hidden="1" x14ac:dyDescent="0.25">
      <c r="A486" s="147">
        <v>81330</v>
      </c>
      <c r="B486" s="147" t="s">
        <v>15657</v>
      </c>
      <c r="C486" s="148">
        <v>1053403.73</v>
      </c>
      <c r="D486" s="149"/>
      <c r="E486" s="145"/>
      <c r="F486" s="145"/>
      <c r="G486" s="145">
        <f t="shared" si="8"/>
        <v>1053403.73</v>
      </c>
      <c r="H486" s="153" t="s">
        <v>15656</v>
      </c>
      <c r="I486" s="151" t="s">
        <v>15591</v>
      </c>
      <c r="J486" s="18" t="str">
        <f>_xlfn.XLOOKUP(A486,'charts of accounts'!$A:$A,'charts of accounts'!$C:$C)</f>
        <v>Administration costs</v>
      </c>
      <c r="O486"/>
    </row>
    <row r="487" spans="1:15" s="18" customFormat="1" hidden="1" x14ac:dyDescent="0.25">
      <c r="A487" s="147">
        <v>81340</v>
      </c>
      <c r="B487" s="147" t="s">
        <v>15658</v>
      </c>
      <c r="C487" s="148">
        <v>34000</v>
      </c>
      <c r="D487" s="149"/>
      <c r="E487" s="145"/>
      <c r="F487" s="145"/>
      <c r="G487" s="145">
        <f t="shared" si="8"/>
        <v>34000</v>
      </c>
      <c r="H487" s="153" t="s">
        <v>15656</v>
      </c>
      <c r="I487" s="151" t="s">
        <v>15591</v>
      </c>
      <c r="J487" s="18" t="str">
        <f>_xlfn.XLOOKUP(A487,'charts of accounts'!$A:$A,'charts of accounts'!$C:$C)</f>
        <v>Administration costs</v>
      </c>
      <c r="O487"/>
    </row>
    <row r="488" spans="1:15" s="18" customFormat="1" hidden="1" x14ac:dyDescent="0.25">
      <c r="A488" s="147">
        <v>81410</v>
      </c>
      <c r="B488" s="147" t="s">
        <v>15659</v>
      </c>
      <c r="C488" s="148">
        <v>950000.04</v>
      </c>
      <c r="D488" s="149"/>
      <c r="E488" s="145"/>
      <c r="F488" s="145"/>
      <c r="G488" s="145">
        <f t="shared" si="8"/>
        <v>950000.04</v>
      </c>
      <c r="H488" s="153" t="s">
        <v>15660</v>
      </c>
      <c r="I488" s="151" t="s">
        <v>15591</v>
      </c>
      <c r="J488" s="18" t="str">
        <f>_xlfn.XLOOKUP(A488,'charts of accounts'!$A:$A,'charts of accounts'!$C:$C)</f>
        <v>Administration costs</v>
      </c>
      <c r="O488"/>
    </row>
    <row r="489" spans="1:15" s="18" customFormat="1" hidden="1" x14ac:dyDescent="0.25">
      <c r="A489" s="147">
        <v>81420</v>
      </c>
      <c r="B489" s="147" t="s">
        <v>15661</v>
      </c>
      <c r="C489" s="148">
        <v>5288500</v>
      </c>
      <c r="D489" s="149"/>
      <c r="E489" s="145"/>
      <c r="F489" s="145"/>
      <c r="G489" s="145">
        <f t="shared" si="8"/>
        <v>5288500</v>
      </c>
      <c r="H489" s="153" t="s">
        <v>15662</v>
      </c>
      <c r="I489" s="151" t="s">
        <v>15652</v>
      </c>
      <c r="J489" s="18" t="str">
        <f>_xlfn.XLOOKUP(A489,'charts of accounts'!$A:$A,'charts of accounts'!$C:$C)</f>
        <v>Administration costs</v>
      </c>
      <c r="O489"/>
    </row>
    <row r="490" spans="1:15" s="18" customFormat="1" hidden="1" x14ac:dyDescent="0.25">
      <c r="A490" s="147">
        <v>81421</v>
      </c>
      <c r="B490" s="147" t="s">
        <v>15663</v>
      </c>
      <c r="C490" s="148">
        <v>73527.600000000006</v>
      </c>
      <c r="D490" s="149"/>
      <c r="E490" s="145"/>
      <c r="F490" s="145"/>
      <c r="G490" s="145">
        <f t="shared" si="8"/>
        <v>73527.600000000006</v>
      </c>
      <c r="H490" s="153" t="s">
        <v>15664</v>
      </c>
      <c r="I490" s="151" t="s">
        <v>15652</v>
      </c>
      <c r="J490" s="18" t="str">
        <f>_xlfn.XLOOKUP(A490,'charts of accounts'!$A:$A,'charts of accounts'!$C:$C)</f>
        <v>Administration costs</v>
      </c>
      <c r="O490"/>
    </row>
    <row r="491" spans="1:15" s="18" customFormat="1" hidden="1" x14ac:dyDescent="0.25">
      <c r="A491" s="147">
        <v>81422</v>
      </c>
      <c r="B491" s="147" t="s">
        <v>15665</v>
      </c>
      <c r="C491" s="148">
        <v>567830</v>
      </c>
      <c r="D491" s="149"/>
      <c r="E491" s="145"/>
      <c r="F491" s="145"/>
      <c r="G491" s="145">
        <f t="shared" si="8"/>
        <v>567830</v>
      </c>
      <c r="H491" s="153" t="s">
        <v>15664</v>
      </c>
      <c r="I491" s="151" t="s">
        <v>15652</v>
      </c>
      <c r="J491" s="18" t="str">
        <f>_xlfn.XLOOKUP(A491,'charts of accounts'!$A:$A,'charts of accounts'!$C:$C)</f>
        <v>Administration costs</v>
      </c>
      <c r="O491"/>
    </row>
    <row r="492" spans="1:15" s="18" customFormat="1" hidden="1" x14ac:dyDescent="0.25">
      <c r="A492" s="147">
        <v>81430</v>
      </c>
      <c r="B492" s="147" t="s">
        <v>15666</v>
      </c>
      <c r="C492" s="148">
        <v>2499877</v>
      </c>
      <c r="D492" s="149"/>
      <c r="E492" s="145"/>
      <c r="F492" s="145"/>
      <c r="G492" s="145">
        <f t="shared" si="8"/>
        <v>2499877</v>
      </c>
      <c r="H492" s="153" t="s">
        <v>15662</v>
      </c>
      <c r="I492" s="151" t="s">
        <v>15591</v>
      </c>
      <c r="J492" s="18" t="str">
        <f>_xlfn.XLOOKUP(A492,'charts of accounts'!$A:$A,'charts of accounts'!$C:$C)</f>
        <v>Administration costs</v>
      </c>
      <c r="O492"/>
    </row>
    <row r="493" spans="1:15" s="18" customFormat="1" hidden="1" x14ac:dyDescent="0.25">
      <c r="A493" s="147">
        <v>81440</v>
      </c>
      <c r="B493" s="147" t="s">
        <v>15667</v>
      </c>
      <c r="C493" s="148">
        <v>112500</v>
      </c>
      <c r="D493" s="149"/>
      <c r="E493" s="145"/>
      <c r="F493" s="145"/>
      <c r="G493" s="145">
        <f t="shared" si="8"/>
        <v>112500</v>
      </c>
      <c r="H493" s="153" t="s">
        <v>15662</v>
      </c>
      <c r="I493" s="151" t="s">
        <v>15591</v>
      </c>
      <c r="J493" s="18" t="str">
        <f>_xlfn.XLOOKUP(A493,'charts of accounts'!$A:$A,'charts of accounts'!$C:$C)</f>
        <v>Administration costs</v>
      </c>
      <c r="O493"/>
    </row>
    <row r="494" spans="1:15" s="18" customFormat="1" hidden="1" x14ac:dyDescent="0.25">
      <c r="A494" s="147">
        <v>81510</v>
      </c>
      <c r="B494" s="147" t="s">
        <v>15668</v>
      </c>
      <c r="C494" s="148">
        <v>2188441.2200000002</v>
      </c>
      <c r="D494" s="149"/>
      <c r="E494" s="145"/>
      <c r="F494" s="145"/>
      <c r="G494" s="145">
        <f t="shared" si="8"/>
        <v>2188441.2200000002</v>
      </c>
      <c r="H494" s="153" t="s">
        <v>15669</v>
      </c>
      <c r="I494" s="151" t="s">
        <v>15591</v>
      </c>
      <c r="J494" s="18" t="str">
        <f>_xlfn.XLOOKUP(A494,'charts of accounts'!$A:$A,'charts of accounts'!$C:$C)</f>
        <v>Administration costs</v>
      </c>
      <c r="O494"/>
    </row>
    <row r="495" spans="1:15" s="18" customFormat="1" hidden="1" x14ac:dyDescent="0.25">
      <c r="A495" s="147">
        <v>81520</v>
      </c>
      <c r="B495" s="147" t="s">
        <v>15670</v>
      </c>
      <c r="C495" s="148">
        <v>654547.55000000005</v>
      </c>
      <c r="D495" s="149"/>
      <c r="E495" s="145"/>
      <c r="F495" s="145"/>
      <c r="G495" s="145">
        <f t="shared" si="8"/>
        <v>654547.55000000005</v>
      </c>
      <c r="H495" s="153" t="s">
        <v>15671</v>
      </c>
      <c r="I495" s="156" t="s">
        <v>15303</v>
      </c>
      <c r="J495" s="18" t="str">
        <f>_xlfn.XLOOKUP(A495,'charts of accounts'!$A:$A,'charts of accounts'!$C:$C)</f>
        <v>Finance costs</v>
      </c>
      <c r="O495"/>
    </row>
    <row r="496" spans="1:15" s="18" customFormat="1" hidden="1" x14ac:dyDescent="0.25">
      <c r="A496" s="147">
        <v>81530</v>
      </c>
      <c r="B496" s="147" t="s">
        <v>15672</v>
      </c>
      <c r="C496" s="148">
        <v>722158.39</v>
      </c>
      <c r="D496" s="149"/>
      <c r="E496" s="145"/>
      <c r="F496" s="145"/>
      <c r="G496" s="145">
        <f t="shared" si="8"/>
        <v>722158.39</v>
      </c>
      <c r="H496" s="153" t="s">
        <v>15671</v>
      </c>
      <c r="I496" s="151" t="s">
        <v>15591</v>
      </c>
      <c r="J496" s="18" t="str">
        <f>_xlfn.XLOOKUP(A496,'charts of accounts'!$A:$A,'charts of accounts'!$C:$C)</f>
        <v>Administration costs</v>
      </c>
      <c r="O496"/>
    </row>
    <row r="497" spans="1:15" s="18" customFormat="1" hidden="1" x14ac:dyDescent="0.25">
      <c r="A497" s="147">
        <v>81550</v>
      </c>
      <c r="B497" s="147" t="s">
        <v>15673</v>
      </c>
      <c r="C497" s="148">
        <v>472660</v>
      </c>
      <c r="D497" s="149"/>
      <c r="E497" s="145"/>
      <c r="F497" s="145"/>
      <c r="G497" s="145">
        <f t="shared" si="8"/>
        <v>472660</v>
      </c>
      <c r="H497" s="153" t="s">
        <v>15674</v>
      </c>
      <c r="I497" s="151" t="s">
        <v>15591</v>
      </c>
      <c r="J497" s="18" t="str">
        <f>_xlfn.XLOOKUP(A497,'charts of accounts'!$A:$A,'charts of accounts'!$C:$C)</f>
        <v>Administration costs</v>
      </c>
      <c r="O497"/>
    </row>
    <row r="498" spans="1:15" s="18" customFormat="1" hidden="1" x14ac:dyDescent="0.25">
      <c r="A498" s="147">
        <v>81670</v>
      </c>
      <c r="B498" s="147" t="s">
        <v>15675</v>
      </c>
      <c r="C498" s="148">
        <v>131471.20000000001</v>
      </c>
      <c r="D498" s="149"/>
      <c r="E498" s="145"/>
      <c r="F498" s="145"/>
      <c r="G498" s="145">
        <f t="shared" si="8"/>
        <v>131471.20000000001</v>
      </c>
      <c r="H498" s="153" t="s">
        <v>15676</v>
      </c>
      <c r="I498" s="151" t="s">
        <v>15591</v>
      </c>
      <c r="J498" s="18" t="str">
        <f>_xlfn.XLOOKUP(A498,'charts of accounts'!$A:$A,'charts of accounts'!$C:$C)</f>
        <v>Administration costs</v>
      </c>
      <c r="O498"/>
    </row>
    <row r="499" spans="1:15" s="18" customFormat="1" hidden="1" x14ac:dyDescent="0.25">
      <c r="A499" s="147">
        <v>81681</v>
      </c>
      <c r="B499" s="147" t="s">
        <v>15677</v>
      </c>
      <c r="C499" s="148">
        <v>715954.21</v>
      </c>
      <c r="D499" s="149"/>
      <c r="E499" s="145"/>
      <c r="F499" s="145"/>
      <c r="G499" s="145">
        <f t="shared" si="8"/>
        <v>715954.21</v>
      </c>
      <c r="H499" s="153" t="s">
        <v>15678</v>
      </c>
      <c r="I499" s="156" t="s">
        <v>15595</v>
      </c>
      <c r="J499" s="18" t="str">
        <f>_xlfn.XLOOKUP(A499,'charts of accounts'!$A:$A,'charts of accounts'!$C:$C)</f>
        <v>Selling and distribution costs</v>
      </c>
      <c r="O499"/>
    </row>
    <row r="500" spans="1:15" s="18" customFormat="1" hidden="1" x14ac:dyDescent="0.25">
      <c r="A500" s="147">
        <v>81684</v>
      </c>
      <c r="B500" s="147" t="s">
        <v>15679</v>
      </c>
      <c r="C500" s="148">
        <v>84050</v>
      </c>
      <c r="D500" s="149"/>
      <c r="E500" s="145"/>
      <c r="F500" s="145"/>
      <c r="G500" s="145">
        <f t="shared" si="8"/>
        <v>84050</v>
      </c>
      <c r="H500" s="153" t="s">
        <v>15678</v>
      </c>
      <c r="I500" s="156" t="s">
        <v>15595</v>
      </c>
      <c r="J500" s="18" t="str">
        <f>_xlfn.XLOOKUP(A500,'charts of accounts'!$A:$A,'charts of accounts'!$C:$C)</f>
        <v>Selling and distribution costs</v>
      </c>
      <c r="O500"/>
    </row>
    <row r="501" spans="1:15" s="18" customFormat="1" hidden="1" x14ac:dyDescent="0.25">
      <c r="A501" s="147">
        <v>81685</v>
      </c>
      <c r="B501" s="147" t="s">
        <v>15680</v>
      </c>
      <c r="C501" s="148">
        <v>173000</v>
      </c>
      <c r="D501" s="149"/>
      <c r="E501" s="145"/>
      <c r="F501" s="145"/>
      <c r="G501" s="145">
        <f t="shared" si="8"/>
        <v>173000</v>
      </c>
      <c r="H501" s="153" t="s">
        <v>15678</v>
      </c>
      <c r="I501" s="151" t="s">
        <v>15652</v>
      </c>
      <c r="J501" s="18" t="str">
        <f>_xlfn.XLOOKUP(A501,'charts of accounts'!$A:$A,'charts of accounts'!$C:$C)</f>
        <v>Administration costs</v>
      </c>
      <c r="O501"/>
    </row>
    <row r="502" spans="1:15" s="18" customFormat="1" hidden="1" x14ac:dyDescent="0.25">
      <c r="A502" s="147">
        <v>81815</v>
      </c>
      <c r="B502" s="147" t="s">
        <v>15681</v>
      </c>
      <c r="C502" s="148">
        <v>31290.959999999999</v>
      </c>
      <c r="D502" s="149"/>
      <c r="E502" s="145"/>
      <c r="F502" s="145"/>
      <c r="G502" s="145">
        <f t="shared" si="8"/>
        <v>31290.959999999999</v>
      </c>
      <c r="H502" s="153" t="s">
        <v>15682</v>
      </c>
      <c r="I502" s="151" t="s">
        <v>15652</v>
      </c>
      <c r="J502" s="18" t="str">
        <f>_xlfn.XLOOKUP(A502,'charts of accounts'!$A:$A,'charts of accounts'!$C:$C)</f>
        <v>Administration costs</v>
      </c>
      <c r="O502"/>
    </row>
    <row r="503" spans="1:15" s="18" customFormat="1" hidden="1" x14ac:dyDescent="0.25">
      <c r="A503" s="147">
        <v>81825</v>
      </c>
      <c r="B503" s="147" t="s">
        <v>15683</v>
      </c>
      <c r="C503" s="148">
        <v>313251.53999999998</v>
      </c>
      <c r="D503" s="149"/>
      <c r="E503" s="145"/>
      <c r="F503" s="145"/>
      <c r="G503" s="145">
        <f t="shared" si="8"/>
        <v>313251.53999999998</v>
      </c>
      <c r="H503" s="153" t="s">
        <v>15682</v>
      </c>
      <c r="I503" s="151" t="s">
        <v>15652</v>
      </c>
      <c r="J503" s="18" t="str">
        <f>_xlfn.XLOOKUP(A503,'charts of accounts'!$A:$A,'charts of accounts'!$C:$C)</f>
        <v>Administration costs</v>
      </c>
      <c r="O503"/>
    </row>
    <row r="504" spans="1:15" s="18" customFormat="1" hidden="1" x14ac:dyDescent="0.25">
      <c r="A504" s="147">
        <v>81825</v>
      </c>
      <c r="B504" s="147" t="s">
        <v>15683</v>
      </c>
      <c r="C504" s="148">
        <v>163718.04</v>
      </c>
      <c r="D504" s="149"/>
      <c r="E504" s="145"/>
      <c r="F504" s="145"/>
      <c r="G504" s="145">
        <f t="shared" si="8"/>
        <v>163718.04</v>
      </c>
      <c r="H504" s="153" t="s">
        <v>15682</v>
      </c>
      <c r="I504" s="151" t="s">
        <v>15652</v>
      </c>
      <c r="J504" s="18" t="str">
        <f>_xlfn.XLOOKUP(A504,'charts of accounts'!$A:$A,'charts of accounts'!$C:$C)</f>
        <v>Administration costs</v>
      </c>
      <c r="O504"/>
    </row>
    <row r="505" spans="1:15" s="18" customFormat="1" hidden="1" x14ac:dyDescent="0.25">
      <c r="A505" s="147">
        <v>81830</v>
      </c>
      <c r="B505" s="147" t="s">
        <v>15684</v>
      </c>
      <c r="C505" s="148">
        <v>376688.04</v>
      </c>
      <c r="D505" s="149"/>
      <c r="E505" s="145"/>
      <c r="F505" s="145"/>
      <c r="G505" s="145">
        <f t="shared" si="8"/>
        <v>376688.04</v>
      </c>
      <c r="H505" s="153" t="s">
        <v>15682</v>
      </c>
      <c r="I505" s="151" t="s">
        <v>15652</v>
      </c>
      <c r="J505" s="18" t="str">
        <f>_xlfn.XLOOKUP(A505,'charts of accounts'!$A:$A,'charts of accounts'!$C:$C)</f>
        <v>Administration costs</v>
      </c>
      <c r="O505"/>
    </row>
    <row r="506" spans="1:15" s="18" customFormat="1" hidden="1" x14ac:dyDescent="0.25">
      <c r="A506" s="147">
        <v>81845</v>
      </c>
      <c r="B506" s="147" t="s">
        <v>15685</v>
      </c>
      <c r="C506" s="148">
        <v>956651.04</v>
      </c>
      <c r="D506" s="149"/>
      <c r="E506" s="145"/>
      <c r="F506" s="145"/>
      <c r="G506" s="145">
        <f t="shared" si="8"/>
        <v>956651.04</v>
      </c>
      <c r="H506" s="153" t="s">
        <v>15682</v>
      </c>
      <c r="I506" s="151" t="s">
        <v>15652</v>
      </c>
      <c r="J506" s="18" t="str">
        <f>_xlfn.XLOOKUP(A506,'charts of accounts'!$A:$A,'charts of accounts'!$C:$C)</f>
        <v>Administration costs</v>
      </c>
      <c r="O506"/>
    </row>
    <row r="507" spans="1:15" s="18" customFormat="1" hidden="1" x14ac:dyDescent="0.25">
      <c r="A507" s="147">
        <v>81850</v>
      </c>
      <c r="B507" s="147" t="s">
        <v>15686</v>
      </c>
      <c r="C507" s="148">
        <v>32871.96</v>
      </c>
      <c r="D507" s="149"/>
      <c r="E507" s="145"/>
      <c r="F507" s="145"/>
      <c r="G507" s="145">
        <f t="shared" si="8"/>
        <v>32871.96</v>
      </c>
      <c r="H507" s="153" t="s">
        <v>15682</v>
      </c>
      <c r="I507" s="151" t="s">
        <v>15652</v>
      </c>
      <c r="J507" s="18" t="str">
        <f>_xlfn.XLOOKUP(A507,'charts of accounts'!$A:$A,'charts of accounts'!$C:$C)</f>
        <v>Administration costs</v>
      </c>
      <c r="O507"/>
    </row>
    <row r="508" spans="1:15" s="18" customFormat="1" hidden="1" x14ac:dyDescent="0.25">
      <c r="A508" s="147">
        <v>81860</v>
      </c>
      <c r="B508" s="147" t="s">
        <v>15687</v>
      </c>
      <c r="C508" s="148">
        <v>42444.959999999999</v>
      </c>
      <c r="D508" s="149"/>
      <c r="E508" s="145"/>
      <c r="F508" s="145"/>
      <c r="G508" s="145">
        <f t="shared" si="8"/>
        <v>42444.959999999999</v>
      </c>
      <c r="H508" s="153" t="s">
        <v>15682</v>
      </c>
      <c r="I508" s="151" t="s">
        <v>15652</v>
      </c>
      <c r="J508" s="18" t="str">
        <f>_xlfn.XLOOKUP(A508,'charts of accounts'!$A:$A,'charts of accounts'!$C:$C)</f>
        <v>Administration costs</v>
      </c>
      <c r="O508"/>
    </row>
    <row r="509" spans="1:15" s="18" customFormat="1" hidden="1" x14ac:dyDescent="0.25">
      <c r="A509" s="147">
        <v>81865</v>
      </c>
      <c r="B509" s="147" t="s">
        <v>15688</v>
      </c>
      <c r="C509" s="148">
        <v>2163786.96</v>
      </c>
      <c r="D509" s="149"/>
      <c r="E509" s="145"/>
      <c r="F509" s="145"/>
      <c r="G509" s="145">
        <f t="shared" si="8"/>
        <v>2163786.96</v>
      </c>
      <c r="H509" s="153" t="s">
        <v>15682</v>
      </c>
      <c r="I509" s="151" t="s">
        <v>15652</v>
      </c>
      <c r="J509" s="18" t="str">
        <f>_xlfn.XLOOKUP(A509,'charts of accounts'!$A:$A,'charts of accounts'!$C:$C)</f>
        <v>Administration costs</v>
      </c>
      <c r="O509"/>
    </row>
    <row r="510" spans="1:15" s="18" customFormat="1" hidden="1" x14ac:dyDescent="0.25">
      <c r="A510" s="147">
        <v>81880</v>
      </c>
      <c r="B510" s="147" t="s">
        <v>15689</v>
      </c>
      <c r="C510" s="148">
        <v>699273</v>
      </c>
      <c r="D510" s="149"/>
      <c r="E510" s="145"/>
      <c r="F510" s="145"/>
      <c r="G510" s="145">
        <f t="shared" si="8"/>
        <v>699273</v>
      </c>
      <c r="H510" s="153" t="s">
        <v>15682</v>
      </c>
      <c r="I510" s="151" t="s">
        <v>15652</v>
      </c>
      <c r="J510" s="18" t="str">
        <f>_xlfn.XLOOKUP(A510,'charts of accounts'!$A:$A,'charts of accounts'!$C:$C)</f>
        <v>Administration costs</v>
      </c>
      <c r="O510"/>
    </row>
    <row r="511" spans="1:15" s="18" customFormat="1" hidden="1" x14ac:dyDescent="0.25">
      <c r="A511" s="147">
        <v>81881</v>
      </c>
      <c r="B511" s="147" t="s">
        <v>15690</v>
      </c>
      <c r="C511" s="148">
        <v>159602.04</v>
      </c>
      <c r="D511" s="149"/>
      <c r="E511" s="145"/>
      <c r="F511" s="145"/>
      <c r="G511" s="145">
        <f t="shared" si="8"/>
        <v>159602.04</v>
      </c>
      <c r="H511" s="153" t="s">
        <v>15682</v>
      </c>
      <c r="I511" s="151" t="s">
        <v>15652</v>
      </c>
      <c r="J511" s="18" t="str">
        <f>_xlfn.XLOOKUP(A511,'charts of accounts'!$A:$A,'charts of accounts'!$C:$C)</f>
        <v>Administration costs</v>
      </c>
      <c r="O511"/>
    </row>
    <row r="512" spans="1:15" s="18" customFormat="1" hidden="1" x14ac:dyDescent="0.25">
      <c r="A512" s="147">
        <v>81882</v>
      </c>
      <c r="B512" s="147" t="s">
        <v>15691</v>
      </c>
      <c r="C512" s="148">
        <v>69275.039999999994</v>
      </c>
      <c r="D512" s="149"/>
      <c r="E512" s="145"/>
      <c r="F512" s="145"/>
      <c r="G512" s="145">
        <f t="shared" si="8"/>
        <v>69275.039999999994</v>
      </c>
      <c r="H512" s="153" t="s">
        <v>15682</v>
      </c>
      <c r="I512" s="151" t="s">
        <v>15652</v>
      </c>
      <c r="J512" s="18" t="str">
        <f>_xlfn.XLOOKUP(A512,'charts of accounts'!$A:$A,'charts of accounts'!$C:$C)</f>
        <v>Administration costs</v>
      </c>
      <c r="O512"/>
    </row>
    <row r="513" spans="1:15" s="18" customFormat="1" hidden="1" x14ac:dyDescent="0.25">
      <c r="A513" s="147">
        <v>81885</v>
      </c>
      <c r="B513" s="147" t="s">
        <v>15692</v>
      </c>
      <c r="C513" s="148">
        <v>5231772</v>
      </c>
      <c r="D513" s="149"/>
      <c r="E513" s="145"/>
      <c r="F513" s="145"/>
      <c r="G513" s="145">
        <f t="shared" si="8"/>
        <v>5231772</v>
      </c>
      <c r="H513" s="153" t="s">
        <v>15682</v>
      </c>
      <c r="I513" s="151" t="s">
        <v>15652</v>
      </c>
      <c r="J513" s="18" t="str">
        <f>_xlfn.XLOOKUP(A513,'charts of accounts'!$A:$A,'charts of accounts'!$C:$C)</f>
        <v>Administration costs</v>
      </c>
      <c r="O513"/>
    </row>
    <row r="514" spans="1:15" s="18" customFormat="1" hidden="1" x14ac:dyDescent="0.25">
      <c r="A514" s="147">
        <v>81890</v>
      </c>
      <c r="B514" s="147" t="s">
        <v>15693</v>
      </c>
      <c r="C514" s="148">
        <v>367734.96</v>
      </c>
      <c r="D514" s="149"/>
      <c r="E514" s="145"/>
      <c r="F514" s="145"/>
      <c r="G514" s="145">
        <f t="shared" si="8"/>
        <v>367734.96</v>
      </c>
      <c r="H514" s="153" t="s">
        <v>15682</v>
      </c>
      <c r="I514" s="151" t="s">
        <v>15652</v>
      </c>
      <c r="J514" s="18" t="str">
        <f>_xlfn.XLOOKUP(A514,'charts of accounts'!$A:$A,'charts of accounts'!$C:$C)</f>
        <v>Administration costs</v>
      </c>
      <c r="O514"/>
    </row>
    <row r="515" spans="1:15" s="18" customFormat="1" hidden="1" x14ac:dyDescent="0.25">
      <c r="A515" s="147">
        <v>81920</v>
      </c>
      <c r="B515" s="147" t="s">
        <v>15694</v>
      </c>
      <c r="C515" s="148">
        <v>462145.12</v>
      </c>
      <c r="D515" s="149"/>
      <c r="E515" s="145"/>
      <c r="F515" s="145"/>
      <c r="G515" s="145">
        <f t="shared" ref="G515:G566" si="9">C515+E515-D515-F515</f>
        <v>462145.12</v>
      </c>
      <c r="H515" s="153" t="s">
        <v>15654</v>
      </c>
      <c r="I515" s="151" t="s">
        <v>15652</v>
      </c>
      <c r="J515" s="18" t="str">
        <f>_xlfn.XLOOKUP(A515,'charts of accounts'!$A:$A,'charts of accounts'!$C:$C)</f>
        <v>Administration costs</v>
      </c>
      <c r="O515"/>
    </row>
    <row r="516" spans="1:15" s="18" customFormat="1" hidden="1" x14ac:dyDescent="0.25">
      <c r="A516" s="147">
        <v>81921</v>
      </c>
      <c r="B516" s="147" t="s">
        <v>15695</v>
      </c>
      <c r="C516" s="148">
        <v>534765.04</v>
      </c>
      <c r="D516" s="149"/>
      <c r="E516" s="145"/>
      <c r="F516" s="145"/>
      <c r="G516" s="145">
        <f t="shared" si="9"/>
        <v>534765.04</v>
      </c>
      <c r="H516" s="153" t="s">
        <v>15664</v>
      </c>
      <c r="I516" s="151" t="s">
        <v>15591</v>
      </c>
      <c r="J516" s="18" t="str">
        <f>_xlfn.XLOOKUP(A516,'charts of accounts'!$A:$A,'charts of accounts'!$C:$C)</f>
        <v>Administration costs</v>
      </c>
      <c r="O516"/>
    </row>
    <row r="517" spans="1:15" s="18" customFormat="1" hidden="1" x14ac:dyDescent="0.25">
      <c r="A517" s="147">
        <v>81940</v>
      </c>
      <c r="B517" s="147" t="s">
        <v>15696</v>
      </c>
      <c r="C517" s="148">
        <v>240000</v>
      </c>
      <c r="D517" s="149"/>
      <c r="E517" s="145"/>
      <c r="F517" s="145"/>
      <c r="G517" s="145">
        <f t="shared" si="9"/>
        <v>240000</v>
      </c>
      <c r="H517" s="153" t="s">
        <v>15697</v>
      </c>
      <c r="I517" s="151" t="s">
        <v>15652</v>
      </c>
      <c r="J517" s="18" t="str">
        <f>_xlfn.XLOOKUP(A517,'charts of accounts'!$A:$A,'charts of accounts'!$C:$C)</f>
        <v>Administration costs</v>
      </c>
      <c r="O517"/>
    </row>
    <row r="518" spans="1:15" s="18" customFormat="1" hidden="1" x14ac:dyDescent="0.25">
      <c r="A518" s="147">
        <v>82100</v>
      </c>
      <c r="B518" s="147" t="s">
        <v>15698</v>
      </c>
      <c r="C518" s="148">
        <v>12417252.76</v>
      </c>
      <c r="D518" s="149"/>
      <c r="E518" s="145"/>
      <c r="F518" s="145"/>
      <c r="G518" s="145">
        <f t="shared" si="9"/>
        <v>12417252.76</v>
      </c>
      <c r="H518" s="153" t="s">
        <v>15699</v>
      </c>
      <c r="I518" s="151" t="s">
        <v>15652</v>
      </c>
      <c r="J518" s="18" t="str">
        <f>_xlfn.XLOOKUP(A518,'charts of accounts'!$A:$A,'charts of accounts'!$C:$C)</f>
        <v>Administration costs</v>
      </c>
      <c r="O518"/>
    </row>
    <row r="519" spans="1:15" s="18" customFormat="1" hidden="1" x14ac:dyDescent="0.25">
      <c r="A519" s="147">
        <v>82100</v>
      </c>
      <c r="B519" s="147" t="s">
        <v>15700</v>
      </c>
      <c r="C519" s="148">
        <v>558956.1</v>
      </c>
      <c r="D519" s="149"/>
      <c r="E519" s="145"/>
      <c r="F519" s="145"/>
      <c r="G519" s="145">
        <f t="shared" si="9"/>
        <v>558956.1</v>
      </c>
      <c r="H519" s="153" t="s">
        <v>15428</v>
      </c>
      <c r="I519" s="151" t="s">
        <v>15652</v>
      </c>
      <c r="J519" s="18" t="str">
        <f>_xlfn.XLOOKUP(A519,'charts of accounts'!$A:$A,'charts of accounts'!$C:$C)</f>
        <v>Administration costs</v>
      </c>
      <c r="O519"/>
    </row>
    <row r="520" spans="1:15" s="18" customFormat="1" hidden="1" x14ac:dyDescent="0.25">
      <c r="A520" s="147">
        <v>82200</v>
      </c>
      <c r="B520" s="147" t="s">
        <v>15701</v>
      </c>
      <c r="C520" s="148">
        <v>12178232.16</v>
      </c>
      <c r="D520" s="149"/>
      <c r="E520" s="145"/>
      <c r="F520" s="145"/>
      <c r="G520" s="145">
        <f t="shared" si="9"/>
        <v>12178232.16</v>
      </c>
      <c r="H520" s="153" t="s">
        <v>15702</v>
      </c>
      <c r="I520" s="151" t="s">
        <v>15429</v>
      </c>
      <c r="J520" s="18" t="str">
        <f>_xlfn.XLOOKUP(A520,'charts of accounts'!$A:$A,'charts of accounts'!$C:$C)</f>
        <v>Cost of sales</v>
      </c>
      <c r="O520"/>
    </row>
    <row r="521" spans="1:15" s="18" customFormat="1" hidden="1" x14ac:dyDescent="0.25">
      <c r="A521" s="147">
        <v>82200</v>
      </c>
      <c r="B521" s="147" t="s">
        <v>15703</v>
      </c>
      <c r="C521" s="148">
        <v>3945578.39</v>
      </c>
      <c r="D521" s="149"/>
      <c r="E521" s="145"/>
      <c r="F521" s="145"/>
      <c r="G521" s="145">
        <f t="shared" si="9"/>
        <v>3945578.39</v>
      </c>
      <c r="H521" s="153" t="s">
        <v>15428</v>
      </c>
      <c r="I521" s="151" t="s">
        <v>15652</v>
      </c>
      <c r="J521" s="18" t="str">
        <f>_xlfn.XLOOKUP(A521,'charts of accounts'!$A:$A,'charts of accounts'!$C:$C)</f>
        <v>Cost of sales</v>
      </c>
      <c r="O521"/>
    </row>
    <row r="522" spans="1:15" s="18" customFormat="1" hidden="1" x14ac:dyDescent="0.25">
      <c r="A522" s="147">
        <v>82300</v>
      </c>
      <c r="B522" s="147" t="s">
        <v>15704</v>
      </c>
      <c r="C522" s="148">
        <v>3176379.68</v>
      </c>
      <c r="D522" s="149"/>
      <c r="E522" s="145"/>
      <c r="F522" s="145"/>
      <c r="G522" s="145">
        <f t="shared" si="9"/>
        <v>3176379.68</v>
      </c>
      <c r="H522" s="153" t="s">
        <v>15705</v>
      </c>
      <c r="I522" s="151" t="s">
        <v>15652</v>
      </c>
      <c r="J522" s="18" t="str">
        <f>_xlfn.XLOOKUP(A522,'charts of accounts'!$A:$A,'charts of accounts'!$C:$C)</f>
        <v>Administration costs</v>
      </c>
      <c r="O522"/>
    </row>
    <row r="523" spans="1:15" s="18" customFormat="1" hidden="1" x14ac:dyDescent="0.25">
      <c r="A523" s="147">
        <v>82400</v>
      </c>
      <c r="B523" s="147" t="s">
        <v>15706</v>
      </c>
      <c r="C523" s="148">
        <v>534435</v>
      </c>
      <c r="D523" s="149"/>
      <c r="E523" s="145"/>
      <c r="F523" s="145"/>
      <c r="G523" s="145">
        <f t="shared" si="9"/>
        <v>534435</v>
      </c>
      <c r="H523" s="153" t="s">
        <v>15702</v>
      </c>
      <c r="I523" s="151" t="s">
        <v>15652</v>
      </c>
      <c r="J523" s="18" t="str">
        <f>_xlfn.XLOOKUP(A523,'charts of accounts'!$A:$A,'charts of accounts'!$C:$C)</f>
        <v>Administration costs</v>
      </c>
      <c r="O523"/>
    </row>
    <row r="524" spans="1:15" s="18" customFormat="1" hidden="1" x14ac:dyDescent="0.25">
      <c r="A524" s="147">
        <v>82500</v>
      </c>
      <c r="B524" s="147" t="s">
        <v>15707</v>
      </c>
      <c r="C524" s="148">
        <v>5223603.42</v>
      </c>
      <c r="D524" s="149"/>
      <c r="E524" s="145"/>
      <c r="F524" s="145"/>
      <c r="G524" s="145">
        <f t="shared" si="9"/>
        <v>5223603.42</v>
      </c>
      <c r="H524" s="153" t="s">
        <v>15699</v>
      </c>
      <c r="I524" s="151" t="s">
        <v>15652</v>
      </c>
      <c r="J524" s="18" t="str">
        <f>_xlfn.XLOOKUP(A524,'charts of accounts'!$A:$A,'charts of accounts'!$C:$C)</f>
        <v>Administration costs</v>
      </c>
      <c r="O524"/>
    </row>
    <row r="525" spans="1:15" s="18" customFormat="1" hidden="1" x14ac:dyDescent="0.25">
      <c r="A525" s="147">
        <v>82500</v>
      </c>
      <c r="B525" s="147" t="s">
        <v>15708</v>
      </c>
      <c r="C525" s="148">
        <v>2084178.2</v>
      </c>
      <c r="D525" s="149"/>
      <c r="E525" s="145"/>
      <c r="F525" s="145"/>
      <c r="G525" s="145">
        <f t="shared" si="9"/>
        <v>2084178.2</v>
      </c>
      <c r="H525" s="153" t="s">
        <v>15428</v>
      </c>
      <c r="I525" s="151" t="s">
        <v>15429</v>
      </c>
      <c r="J525" s="18" t="str">
        <f>_xlfn.XLOOKUP(A525,'charts of accounts'!$A:$A,'charts of accounts'!$C:$C)</f>
        <v>Administration costs</v>
      </c>
      <c r="O525"/>
    </row>
    <row r="526" spans="1:15" s="18" customFormat="1" hidden="1" x14ac:dyDescent="0.25">
      <c r="A526" s="147">
        <v>82601</v>
      </c>
      <c r="B526" s="147" t="s">
        <v>15709</v>
      </c>
      <c r="C526" s="148">
        <v>203917</v>
      </c>
      <c r="D526" s="149"/>
      <c r="E526" s="145"/>
      <c r="F526" s="145"/>
      <c r="G526" s="145">
        <f t="shared" si="9"/>
        <v>203917</v>
      </c>
      <c r="H526" s="153" t="s">
        <v>15710</v>
      </c>
      <c r="I526" s="151" t="s">
        <v>15652</v>
      </c>
      <c r="J526" s="18" t="str">
        <f>_xlfn.XLOOKUP(A526,'charts of accounts'!$A:$A,'charts of accounts'!$C:$C)</f>
        <v>Administration costs</v>
      </c>
      <c r="O526"/>
    </row>
    <row r="527" spans="1:15" s="18" customFormat="1" hidden="1" x14ac:dyDescent="0.25">
      <c r="A527" s="147">
        <v>82602</v>
      </c>
      <c r="B527" s="147" t="s">
        <v>15711</v>
      </c>
      <c r="C527" s="148">
        <v>443240</v>
      </c>
      <c r="D527" s="149"/>
      <c r="E527" s="145"/>
      <c r="F527" s="145"/>
      <c r="G527" s="145">
        <f t="shared" si="9"/>
        <v>443240</v>
      </c>
      <c r="H527" s="153" t="s">
        <v>15710</v>
      </c>
      <c r="I527" s="151" t="s">
        <v>15652</v>
      </c>
      <c r="J527" s="18" t="str">
        <f>_xlfn.XLOOKUP(A527,'charts of accounts'!$A:$A,'charts of accounts'!$C:$C)</f>
        <v>Administration costs</v>
      </c>
      <c r="O527"/>
    </row>
    <row r="528" spans="1:15" s="18" customFormat="1" hidden="1" x14ac:dyDescent="0.25">
      <c r="A528" s="147">
        <v>83100</v>
      </c>
      <c r="B528" s="147" t="s">
        <v>15712</v>
      </c>
      <c r="C528" s="148">
        <v>46505</v>
      </c>
      <c r="D528" s="149"/>
      <c r="E528" s="145"/>
      <c r="F528" s="145"/>
      <c r="G528" s="145">
        <f t="shared" si="9"/>
        <v>46505</v>
      </c>
      <c r="H528" s="153" t="s">
        <v>15713</v>
      </c>
      <c r="I528" s="151" t="s">
        <v>15652</v>
      </c>
      <c r="J528" s="18" t="str">
        <f>_xlfn.XLOOKUP(A528,'charts of accounts'!$A:$A,'charts of accounts'!$C:$C)</f>
        <v>Administration costs</v>
      </c>
      <c r="O528"/>
    </row>
    <row r="529" spans="1:15" s="18" customFormat="1" hidden="1" x14ac:dyDescent="0.25">
      <c r="A529" s="147">
        <v>83420</v>
      </c>
      <c r="B529" s="147" t="s">
        <v>15714</v>
      </c>
      <c r="C529" s="148">
        <v>48299.92</v>
      </c>
      <c r="D529" s="149"/>
      <c r="E529" s="145"/>
      <c r="F529" s="145"/>
      <c r="G529" s="145">
        <f t="shared" si="9"/>
        <v>48299.92</v>
      </c>
      <c r="H529" s="153" t="s">
        <v>15713</v>
      </c>
      <c r="I529" s="151" t="s">
        <v>15652</v>
      </c>
      <c r="J529" s="18" t="str">
        <f>_xlfn.XLOOKUP(A529,'charts of accounts'!$A:$A,'charts of accounts'!$C:$C)</f>
        <v>Administration costs</v>
      </c>
      <c r="O529"/>
    </row>
    <row r="530" spans="1:15" s="18" customFormat="1" hidden="1" x14ac:dyDescent="0.25">
      <c r="A530" s="147">
        <v>83430</v>
      </c>
      <c r="B530" s="147" t="s">
        <v>15715</v>
      </c>
      <c r="C530" s="148">
        <v>214170</v>
      </c>
      <c r="D530" s="149"/>
      <c r="E530" s="145"/>
      <c r="F530" s="145"/>
      <c r="G530" s="145">
        <f t="shared" si="9"/>
        <v>214170</v>
      </c>
      <c r="H530" s="153" t="s">
        <v>15713</v>
      </c>
      <c r="I530" s="151" t="s">
        <v>15652</v>
      </c>
      <c r="J530" s="18" t="str">
        <f>_xlfn.XLOOKUP(A530,'charts of accounts'!$A:$A,'charts of accounts'!$C:$C)</f>
        <v>Administration costs</v>
      </c>
      <c r="O530"/>
    </row>
    <row r="531" spans="1:15" s="18" customFormat="1" hidden="1" x14ac:dyDescent="0.25">
      <c r="A531" s="147">
        <v>83440</v>
      </c>
      <c r="B531" s="147" t="s">
        <v>15716</v>
      </c>
      <c r="C531" s="148">
        <v>145238.98000000001</v>
      </c>
      <c r="D531" s="149"/>
      <c r="E531" s="145"/>
      <c r="F531" s="145"/>
      <c r="G531" s="145">
        <f t="shared" si="9"/>
        <v>145238.98000000001</v>
      </c>
      <c r="H531" s="153" t="s">
        <v>15713</v>
      </c>
      <c r="I531" s="151" t="s">
        <v>15652</v>
      </c>
      <c r="J531" s="18" t="str">
        <f>_xlfn.XLOOKUP(A531,'charts of accounts'!$A:$A,'charts of accounts'!$C:$C)</f>
        <v>Administration costs</v>
      </c>
      <c r="O531"/>
    </row>
    <row r="532" spans="1:15" s="18" customFormat="1" hidden="1" x14ac:dyDescent="0.25">
      <c r="A532" s="147">
        <v>83600</v>
      </c>
      <c r="B532" s="147" t="s">
        <v>15717</v>
      </c>
      <c r="C532" s="148">
        <v>55685.49</v>
      </c>
      <c r="D532" s="149"/>
      <c r="E532" s="145"/>
      <c r="F532" s="145"/>
      <c r="G532" s="145">
        <f t="shared" si="9"/>
        <v>55685.49</v>
      </c>
      <c r="H532" s="153" t="s">
        <v>15713</v>
      </c>
      <c r="I532" s="151" t="s">
        <v>15652</v>
      </c>
      <c r="J532" s="18" t="str">
        <f>_xlfn.XLOOKUP(A532,'charts of accounts'!$A:$A,'charts of accounts'!$C:$C)</f>
        <v>Administration costs</v>
      </c>
      <c r="O532"/>
    </row>
    <row r="533" spans="1:15" s="18" customFormat="1" hidden="1" x14ac:dyDescent="0.25">
      <c r="A533" s="147">
        <v>83800</v>
      </c>
      <c r="B533" s="147" t="s">
        <v>15718</v>
      </c>
      <c r="C533" s="148">
        <v>312013</v>
      </c>
      <c r="D533" s="149"/>
      <c r="E533" s="145"/>
      <c r="F533" s="145"/>
      <c r="G533" s="145">
        <f t="shared" si="9"/>
        <v>312013</v>
      </c>
      <c r="H533" s="153" t="s">
        <v>15713</v>
      </c>
      <c r="I533" s="151" t="s">
        <v>15652</v>
      </c>
      <c r="J533" s="18" t="str">
        <f>_xlfn.XLOOKUP(A533,'charts of accounts'!$A:$A,'charts of accounts'!$C:$C)</f>
        <v>Administration costs</v>
      </c>
      <c r="O533"/>
    </row>
    <row r="534" spans="1:15" s="18" customFormat="1" hidden="1" x14ac:dyDescent="0.25">
      <c r="A534" s="147">
        <v>83900</v>
      </c>
      <c r="B534" s="147" t="s">
        <v>15719</v>
      </c>
      <c r="C534" s="148">
        <v>40000</v>
      </c>
      <c r="D534" s="149"/>
      <c r="E534" s="145"/>
      <c r="F534" s="145"/>
      <c r="G534" s="145">
        <f t="shared" si="9"/>
        <v>40000</v>
      </c>
      <c r="H534" s="153" t="s">
        <v>15594</v>
      </c>
      <c r="I534" s="151" t="s">
        <v>15429</v>
      </c>
      <c r="J534" s="18" t="str">
        <f>_xlfn.XLOOKUP(A534,'charts of accounts'!$A:$A,'charts of accounts'!$C:$C)</f>
        <v>Cost of sales</v>
      </c>
      <c r="O534"/>
    </row>
    <row r="535" spans="1:15" s="18" customFormat="1" hidden="1" x14ac:dyDescent="0.25">
      <c r="A535" s="147">
        <v>83910</v>
      </c>
      <c r="B535" s="147" t="s">
        <v>15720</v>
      </c>
      <c r="C535" s="148">
        <v>6860</v>
      </c>
      <c r="D535" s="149"/>
      <c r="E535" s="145"/>
      <c r="F535" s="145"/>
      <c r="G535" s="145">
        <f t="shared" si="9"/>
        <v>6860</v>
      </c>
      <c r="H535" s="153" t="s">
        <v>15594</v>
      </c>
      <c r="I535" s="151" t="s">
        <v>15429</v>
      </c>
      <c r="J535" s="18" t="str">
        <f>_xlfn.XLOOKUP(A535,'charts of accounts'!$A:$A,'charts of accounts'!$C:$C)</f>
        <v>Cost of sales</v>
      </c>
      <c r="O535"/>
    </row>
    <row r="536" spans="1:15" s="18" customFormat="1" hidden="1" x14ac:dyDescent="0.25">
      <c r="A536" s="147">
        <v>83920</v>
      </c>
      <c r="B536" s="147" t="s">
        <v>15721</v>
      </c>
      <c r="C536" s="148">
        <v>1723528</v>
      </c>
      <c r="D536" s="149"/>
      <c r="E536" s="145"/>
      <c r="F536" s="145"/>
      <c r="G536" s="145">
        <f t="shared" si="9"/>
        <v>1723528</v>
      </c>
      <c r="H536" s="153" t="s">
        <v>15594</v>
      </c>
      <c r="I536" s="151" t="s">
        <v>15429</v>
      </c>
      <c r="J536" s="18" t="str">
        <f>_xlfn.XLOOKUP(A536,'charts of accounts'!$A:$A,'charts of accounts'!$C:$C)</f>
        <v>Cost of sales</v>
      </c>
      <c r="O536"/>
    </row>
    <row r="537" spans="1:15" s="18" customFormat="1" hidden="1" x14ac:dyDescent="0.25">
      <c r="A537" s="147">
        <v>84000</v>
      </c>
      <c r="B537" s="147" t="s">
        <v>15722</v>
      </c>
      <c r="C537" s="148">
        <v>211855.84</v>
      </c>
      <c r="D537" s="149"/>
      <c r="E537" s="145"/>
      <c r="F537" s="145"/>
      <c r="G537" s="145">
        <f t="shared" si="9"/>
        <v>211855.84</v>
      </c>
      <c r="H537" s="153" t="s">
        <v>15713</v>
      </c>
      <c r="I537" s="151" t="s">
        <v>15652</v>
      </c>
      <c r="J537" s="18" t="str">
        <f>_xlfn.XLOOKUP(A537,'charts of accounts'!$A:$A,'charts of accounts'!$C:$C)</f>
        <v>Administration costs</v>
      </c>
      <c r="O537"/>
    </row>
    <row r="538" spans="1:15" s="18" customFormat="1" hidden="1" x14ac:dyDescent="0.25">
      <c r="A538" s="147">
        <v>84100</v>
      </c>
      <c r="B538" s="147" t="s">
        <v>15723</v>
      </c>
      <c r="C538" s="148">
        <v>90169.59</v>
      </c>
      <c r="D538" s="149"/>
      <c r="E538" s="145"/>
      <c r="F538" s="145"/>
      <c r="G538" s="145">
        <f t="shared" si="9"/>
        <v>90169.59</v>
      </c>
      <c r="H538" s="153" t="s">
        <v>15713</v>
      </c>
      <c r="I538" s="151" t="s">
        <v>15652</v>
      </c>
      <c r="J538" s="18" t="str">
        <f>_xlfn.XLOOKUP(A538,'charts of accounts'!$A:$A,'charts of accounts'!$C:$C)</f>
        <v>Administration costs</v>
      </c>
      <c r="O538"/>
    </row>
    <row r="539" spans="1:15" s="18" customFormat="1" hidden="1" x14ac:dyDescent="0.25">
      <c r="A539" s="147">
        <v>84200</v>
      </c>
      <c r="B539" s="147" t="s">
        <v>15724</v>
      </c>
      <c r="C539" s="148">
        <v>251398.32</v>
      </c>
      <c r="D539" s="149"/>
      <c r="E539" s="145"/>
      <c r="F539" s="145"/>
      <c r="G539" s="145">
        <f t="shared" si="9"/>
        <v>251398.32</v>
      </c>
      <c r="H539" s="153" t="s">
        <v>15713</v>
      </c>
      <c r="I539" s="151" t="s">
        <v>15652</v>
      </c>
      <c r="J539" s="18" t="str">
        <f>_xlfn.XLOOKUP(A539,'charts of accounts'!$A:$A,'charts of accounts'!$C:$C)</f>
        <v>Administration costs</v>
      </c>
      <c r="O539"/>
    </row>
    <row r="540" spans="1:15" s="18" customFormat="1" hidden="1" x14ac:dyDescent="0.25">
      <c r="A540" s="147">
        <v>84300</v>
      </c>
      <c r="B540" s="147" t="s">
        <v>15725</v>
      </c>
      <c r="C540" s="148">
        <v>109415</v>
      </c>
      <c r="D540" s="149"/>
      <c r="E540" s="145"/>
      <c r="F540" s="145"/>
      <c r="G540" s="145">
        <f t="shared" si="9"/>
        <v>109415</v>
      </c>
      <c r="H540" s="153" t="s">
        <v>15713</v>
      </c>
      <c r="I540" s="151" t="s">
        <v>15652</v>
      </c>
      <c r="J540" s="18" t="str">
        <f>_xlfn.XLOOKUP(A540,'charts of accounts'!$A:$A,'charts of accounts'!$C:$C)</f>
        <v>Administration costs</v>
      </c>
      <c r="O540"/>
    </row>
    <row r="541" spans="1:15" s="18" customFormat="1" hidden="1" x14ac:dyDescent="0.25">
      <c r="A541" s="147">
        <v>84400</v>
      </c>
      <c r="B541" s="147" t="s">
        <v>15726</v>
      </c>
      <c r="C541" s="148">
        <v>412364</v>
      </c>
      <c r="D541" s="149"/>
      <c r="E541" s="145"/>
      <c r="F541" s="145"/>
      <c r="G541" s="145">
        <f t="shared" si="9"/>
        <v>412364</v>
      </c>
      <c r="H541" s="153" t="s">
        <v>15713</v>
      </c>
      <c r="I541" s="151" t="s">
        <v>15652</v>
      </c>
      <c r="J541" s="18" t="str">
        <f>_xlfn.XLOOKUP(A541,'charts of accounts'!$A:$A,'charts of accounts'!$C:$C)</f>
        <v>Administration costs</v>
      </c>
      <c r="O541"/>
    </row>
    <row r="542" spans="1:15" s="18" customFormat="1" hidden="1" x14ac:dyDescent="0.25">
      <c r="A542" s="147">
        <v>84500</v>
      </c>
      <c r="B542" s="147" t="s">
        <v>15727</v>
      </c>
      <c r="C542" s="148">
        <v>1236582.76</v>
      </c>
      <c r="D542" s="149"/>
      <c r="E542" s="145"/>
      <c r="F542" s="145"/>
      <c r="G542" s="145">
        <f t="shared" si="9"/>
        <v>1236582.76</v>
      </c>
      <c r="H542" s="153" t="s">
        <v>15713</v>
      </c>
      <c r="I542" s="151" t="s">
        <v>15652</v>
      </c>
      <c r="J542" s="18" t="str">
        <f>_xlfn.XLOOKUP(A542,'charts of accounts'!$A:$A,'charts of accounts'!$C:$C)</f>
        <v>Administration costs</v>
      </c>
      <c r="O542"/>
    </row>
    <row r="543" spans="1:15" s="18" customFormat="1" hidden="1" x14ac:dyDescent="0.25">
      <c r="A543" s="147">
        <v>86110</v>
      </c>
      <c r="B543" s="147" t="s">
        <v>15728</v>
      </c>
      <c r="C543" s="148">
        <v>13920</v>
      </c>
      <c r="D543" s="149"/>
      <c r="E543" s="145"/>
      <c r="F543" s="145"/>
      <c r="G543" s="145">
        <f t="shared" si="9"/>
        <v>13920</v>
      </c>
      <c r="H543" s="153" t="s">
        <v>15428</v>
      </c>
      <c r="I543" s="151" t="s">
        <v>15429</v>
      </c>
      <c r="J543" s="18" t="str">
        <f>_xlfn.XLOOKUP(A543,'charts of accounts'!$A:$A,'charts of accounts'!$C:$C)</f>
        <v>Cost of sales</v>
      </c>
      <c r="O543"/>
    </row>
    <row r="544" spans="1:15" s="18" customFormat="1" hidden="1" x14ac:dyDescent="0.25">
      <c r="A544" s="147">
        <v>86210</v>
      </c>
      <c r="B544" s="147" t="s">
        <v>15729</v>
      </c>
      <c r="C544" s="148">
        <v>52117.53</v>
      </c>
      <c r="D544" s="149"/>
      <c r="E544" s="145"/>
      <c r="F544" s="145"/>
      <c r="G544" s="145">
        <f t="shared" si="9"/>
        <v>52117.53</v>
      </c>
      <c r="H544" s="153" t="s">
        <v>15428</v>
      </c>
      <c r="I544" s="151" t="s">
        <v>15429</v>
      </c>
      <c r="J544" s="18" t="str">
        <f>_xlfn.XLOOKUP(A544,'charts of accounts'!$A:$A,'charts of accounts'!$C:$C)</f>
        <v>Cost of sales</v>
      </c>
      <c r="O544"/>
    </row>
    <row r="545" spans="1:15" s="18" customFormat="1" hidden="1" x14ac:dyDescent="0.25">
      <c r="A545" s="147">
        <v>86210</v>
      </c>
      <c r="B545" s="147" t="s">
        <v>15730</v>
      </c>
      <c r="C545" s="148">
        <v>10428.380000000001</v>
      </c>
      <c r="D545" s="149"/>
      <c r="E545" s="145"/>
      <c r="F545" s="145"/>
      <c r="G545" s="145">
        <f t="shared" si="9"/>
        <v>10428.380000000001</v>
      </c>
      <c r="H545" s="153" t="s">
        <v>15428</v>
      </c>
      <c r="I545" s="151" t="s">
        <v>15429</v>
      </c>
      <c r="J545" s="18" t="str">
        <f>_xlfn.XLOOKUP(A545,'charts of accounts'!$A:$A,'charts of accounts'!$C:$C)</f>
        <v>Cost of sales</v>
      </c>
      <c r="O545"/>
    </row>
    <row r="546" spans="1:15" s="18" customFormat="1" hidden="1" x14ac:dyDescent="0.25">
      <c r="A546" s="147">
        <v>86220</v>
      </c>
      <c r="B546" s="147" t="s">
        <v>15731</v>
      </c>
      <c r="C546" s="148">
        <v>1800</v>
      </c>
      <c r="D546" s="149"/>
      <c r="E546" s="145"/>
      <c r="F546" s="145"/>
      <c r="G546" s="145">
        <f t="shared" si="9"/>
        <v>1800</v>
      </c>
      <c r="H546" s="153" t="s">
        <v>15428</v>
      </c>
      <c r="I546" s="151" t="s">
        <v>15591</v>
      </c>
      <c r="J546" s="18" t="str">
        <f>_xlfn.XLOOKUP(A546,'charts of accounts'!$A:$A,'charts of accounts'!$C:$C)</f>
        <v>Administration costs</v>
      </c>
      <c r="O546"/>
    </row>
    <row r="547" spans="1:15" s="18" customFormat="1" hidden="1" x14ac:dyDescent="0.25">
      <c r="A547" s="147">
        <v>87220</v>
      </c>
      <c r="B547" s="147" t="s">
        <v>15732</v>
      </c>
      <c r="C547" s="148">
        <v>1361505.26</v>
      </c>
      <c r="D547" s="149"/>
      <c r="E547" s="145"/>
      <c r="F547" s="145"/>
      <c r="G547" s="145">
        <f t="shared" si="9"/>
        <v>1361505.26</v>
      </c>
      <c r="H547" s="153" t="s">
        <v>15656</v>
      </c>
      <c r="I547" s="156" t="s">
        <v>15595</v>
      </c>
      <c r="J547" s="18" t="str">
        <f>_xlfn.XLOOKUP(A547,'charts of accounts'!$A:$A,'charts of accounts'!$C:$C)</f>
        <v>Selling and distribution costs</v>
      </c>
      <c r="O547"/>
    </row>
    <row r="548" spans="1:15" s="18" customFormat="1" hidden="1" x14ac:dyDescent="0.25">
      <c r="A548" s="147">
        <v>87431</v>
      </c>
      <c r="B548" s="147" t="s">
        <v>15733</v>
      </c>
      <c r="C548" s="148">
        <v>328207.32</v>
      </c>
      <c r="D548" s="149"/>
      <c r="E548" s="145"/>
      <c r="F548" s="145"/>
      <c r="G548" s="145">
        <f t="shared" si="9"/>
        <v>328207.32</v>
      </c>
      <c r="H548" s="153" t="s">
        <v>15734</v>
      </c>
      <c r="I548" s="156" t="s">
        <v>15595</v>
      </c>
      <c r="J548" s="18" t="str">
        <f>_xlfn.XLOOKUP(A548,'charts of accounts'!$A:$A,'charts of accounts'!$C:$C)</f>
        <v>Selling and distribution costs</v>
      </c>
      <c r="O548"/>
    </row>
    <row r="549" spans="1:15" s="18" customFormat="1" hidden="1" x14ac:dyDescent="0.25">
      <c r="A549" s="147">
        <v>87501</v>
      </c>
      <c r="B549" s="147" t="s">
        <v>15735</v>
      </c>
      <c r="C549" s="148">
        <v>41555</v>
      </c>
      <c r="D549" s="149"/>
      <c r="E549" s="145"/>
      <c r="F549" s="145"/>
      <c r="G549" s="145">
        <f t="shared" si="9"/>
        <v>41555</v>
      </c>
      <c r="H549" s="153" t="s">
        <v>15734</v>
      </c>
      <c r="I549" s="156" t="s">
        <v>15595</v>
      </c>
      <c r="J549" s="18" t="str">
        <f>_xlfn.XLOOKUP(A549,'charts of accounts'!$A:$A,'charts of accounts'!$C:$C)</f>
        <v>Selling and distribution costs</v>
      </c>
      <c r="O549"/>
    </row>
    <row r="550" spans="1:15" s="18" customFormat="1" hidden="1" x14ac:dyDescent="0.25">
      <c r="A550" s="147">
        <v>87631</v>
      </c>
      <c r="B550" s="147" t="s">
        <v>15736</v>
      </c>
      <c r="C550" s="148">
        <v>252000</v>
      </c>
      <c r="D550" s="149"/>
      <c r="E550" s="145"/>
      <c r="F550" s="145"/>
      <c r="G550" s="145">
        <f t="shared" si="9"/>
        <v>252000</v>
      </c>
      <c r="H550" s="153" t="s">
        <v>15734</v>
      </c>
      <c r="I550" s="156" t="s">
        <v>15595</v>
      </c>
      <c r="J550" s="18" t="str">
        <f>_xlfn.XLOOKUP(A550,'charts of accounts'!$A:$A,'charts of accounts'!$C:$C)</f>
        <v>Selling and distribution costs</v>
      </c>
      <c r="O550"/>
    </row>
    <row r="551" spans="1:15" s="18" customFormat="1" hidden="1" x14ac:dyDescent="0.25">
      <c r="A551" s="147">
        <v>87651</v>
      </c>
      <c r="B551" s="147" t="s">
        <v>15737</v>
      </c>
      <c r="C551" s="148">
        <v>709092.97</v>
      </c>
      <c r="D551" s="149"/>
      <c r="E551" s="145"/>
      <c r="F551" s="145"/>
      <c r="G551" s="145">
        <f t="shared" si="9"/>
        <v>709092.97</v>
      </c>
      <c r="H551" s="153" t="s">
        <v>15734</v>
      </c>
      <c r="I551" s="156" t="s">
        <v>15595</v>
      </c>
      <c r="J551" s="18" t="str">
        <f>_xlfn.XLOOKUP(A551,'charts of accounts'!$A:$A,'charts of accounts'!$C:$C)</f>
        <v>Selling and distribution costs</v>
      </c>
      <c r="O551"/>
    </row>
    <row r="552" spans="1:15" s="18" customFormat="1" hidden="1" x14ac:dyDescent="0.25">
      <c r="A552" s="147">
        <v>87652</v>
      </c>
      <c r="B552" s="147" t="s">
        <v>15738</v>
      </c>
      <c r="C552" s="148">
        <v>10000</v>
      </c>
      <c r="D552" s="149"/>
      <c r="E552" s="145"/>
      <c r="F552" s="145"/>
      <c r="G552" s="145">
        <f t="shared" si="9"/>
        <v>10000</v>
      </c>
      <c r="H552" s="153" t="s">
        <v>15734</v>
      </c>
      <c r="I552" s="156" t="s">
        <v>15595</v>
      </c>
      <c r="J552" s="18" t="str">
        <f>_xlfn.XLOOKUP(A552,'charts of accounts'!$A:$A,'charts of accounts'!$C:$C)</f>
        <v>Selling and distribution costs</v>
      </c>
      <c r="O552"/>
    </row>
    <row r="553" spans="1:15" s="18" customFormat="1" hidden="1" x14ac:dyDescent="0.25">
      <c r="A553" s="147">
        <v>87654</v>
      </c>
      <c r="B553" s="147" t="s">
        <v>15739</v>
      </c>
      <c r="C553" s="148">
        <v>428337.81</v>
      </c>
      <c r="D553" s="149"/>
      <c r="E553" s="145"/>
      <c r="F553" s="145"/>
      <c r="G553" s="145">
        <f t="shared" si="9"/>
        <v>428337.81</v>
      </c>
      <c r="H553" s="153" t="s">
        <v>15734</v>
      </c>
      <c r="I553" s="156" t="s">
        <v>15595</v>
      </c>
      <c r="J553" s="18" t="str">
        <f>_xlfn.XLOOKUP(A553,'charts of accounts'!$A:$A,'charts of accounts'!$C:$C)</f>
        <v>Selling and distribution costs</v>
      </c>
      <c r="O553"/>
    </row>
    <row r="554" spans="1:15" s="18" customFormat="1" hidden="1" x14ac:dyDescent="0.25">
      <c r="A554" s="147">
        <v>87700</v>
      </c>
      <c r="B554" s="147" t="s">
        <v>15740</v>
      </c>
      <c r="C554" s="148">
        <v>1565308.69</v>
      </c>
      <c r="D554" s="149"/>
      <c r="E554" s="145"/>
      <c r="F554" s="145"/>
      <c r="G554" s="145">
        <f t="shared" si="9"/>
        <v>1565308.69</v>
      </c>
      <c r="H554" s="153" t="s">
        <v>15734</v>
      </c>
      <c r="I554" s="156" t="s">
        <v>15595</v>
      </c>
      <c r="J554" s="18" t="str">
        <f>_xlfn.XLOOKUP(A554,'charts of accounts'!$A:$A,'charts of accounts'!$C:$C)</f>
        <v>Selling and distribution costs</v>
      </c>
      <c r="O554"/>
    </row>
    <row r="555" spans="1:15" s="18" customFormat="1" hidden="1" x14ac:dyDescent="0.25">
      <c r="A555" s="147">
        <v>91200</v>
      </c>
      <c r="B555" s="147" t="s">
        <v>15741</v>
      </c>
      <c r="C555" s="148">
        <v>1158516.96</v>
      </c>
      <c r="D555" s="149"/>
      <c r="E555" s="145"/>
      <c r="F555" s="145"/>
      <c r="G555" s="145">
        <f t="shared" si="9"/>
        <v>1158516.96</v>
      </c>
      <c r="H555" s="153" t="s">
        <v>15742</v>
      </c>
      <c r="I555" s="151" t="s">
        <v>15429</v>
      </c>
      <c r="J555" s="18" t="str">
        <f>_xlfn.XLOOKUP(A555,'charts of accounts'!$A:$A,'charts of accounts'!$C:$C)</f>
        <v>Cost of sales</v>
      </c>
      <c r="O555"/>
    </row>
    <row r="556" spans="1:15" s="18" customFormat="1" hidden="1" x14ac:dyDescent="0.25">
      <c r="A556" s="147">
        <v>94110</v>
      </c>
      <c r="B556" s="147" t="s">
        <v>15743</v>
      </c>
      <c r="C556" s="148">
        <v>3308615</v>
      </c>
      <c r="D556" s="149"/>
      <c r="E556" s="145"/>
      <c r="F556" s="145"/>
      <c r="G556" s="145">
        <f t="shared" si="9"/>
        <v>3308615</v>
      </c>
      <c r="H556" s="153" t="s">
        <v>15428</v>
      </c>
      <c r="I556" s="151" t="s">
        <v>15429</v>
      </c>
      <c r="J556" s="18" t="str">
        <f>_xlfn.XLOOKUP(A556,'charts of accounts'!$A:$A,'charts of accounts'!$C:$C)</f>
        <v>Cost of sales</v>
      </c>
      <c r="O556"/>
    </row>
    <row r="557" spans="1:15" s="18" customFormat="1" hidden="1" x14ac:dyDescent="0.25">
      <c r="A557" s="147">
        <v>94120</v>
      </c>
      <c r="B557" s="147" t="s">
        <v>15744</v>
      </c>
      <c r="C557" s="148">
        <v>3308615</v>
      </c>
      <c r="D557" s="149"/>
      <c r="E557" s="145"/>
      <c r="F557" s="145"/>
      <c r="G557" s="145">
        <f t="shared" si="9"/>
        <v>3308615</v>
      </c>
      <c r="H557" s="153" t="s">
        <v>15581</v>
      </c>
      <c r="I557" s="151" t="s">
        <v>15429</v>
      </c>
      <c r="J557" s="18" t="str">
        <f>_xlfn.XLOOKUP(A557,'charts of accounts'!$A:$A,'charts of accounts'!$C:$C)</f>
        <v>Cost of sales</v>
      </c>
      <c r="O557"/>
    </row>
    <row r="558" spans="1:15" s="18" customFormat="1" hidden="1" x14ac:dyDescent="0.25">
      <c r="A558" s="147">
        <v>94130</v>
      </c>
      <c r="B558" s="147" t="s">
        <v>15745</v>
      </c>
      <c r="C558" s="148">
        <v>330862</v>
      </c>
      <c r="D558" s="149"/>
      <c r="E558" s="145"/>
      <c r="F558" s="145"/>
      <c r="G558" s="145">
        <f t="shared" si="9"/>
        <v>330862</v>
      </c>
      <c r="H558" s="153" t="s">
        <v>15428</v>
      </c>
      <c r="I558" s="151" t="s">
        <v>15429</v>
      </c>
      <c r="J558" s="18" t="str">
        <f>_xlfn.XLOOKUP(A558,'charts of accounts'!$A:$A,'charts of accounts'!$C:$C)</f>
        <v>Cost of sales</v>
      </c>
      <c r="O558"/>
    </row>
    <row r="559" spans="1:15" s="18" customFormat="1" hidden="1" x14ac:dyDescent="0.25">
      <c r="A559" s="147">
        <v>94140</v>
      </c>
      <c r="B559" s="147" t="s">
        <v>15746</v>
      </c>
      <c r="C559" s="148">
        <v>94531</v>
      </c>
      <c r="D559" s="149"/>
      <c r="E559" s="145"/>
      <c r="F559" s="145"/>
      <c r="G559" s="145">
        <f t="shared" si="9"/>
        <v>94531</v>
      </c>
      <c r="H559" s="153" t="s">
        <v>15428</v>
      </c>
      <c r="I559" s="151" t="s">
        <v>15429</v>
      </c>
      <c r="J559" s="18" t="str">
        <f>_xlfn.XLOOKUP(A559,'charts of accounts'!$A:$A,'charts of accounts'!$C:$C)</f>
        <v>Cost of sales</v>
      </c>
      <c r="O559"/>
    </row>
    <row r="560" spans="1:15" s="18" customFormat="1" hidden="1" x14ac:dyDescent="0.25">
      <c r="A560" s="147">
        <v>94150</v>
      </c>
      <c r="B560" s="147" t="s">
        <v>15747</v>
      </c>
      <c r="C560" s="148">
        <v>47267</v>
      </c>
      <c r="D560" s="149"/>
      <c r="E560" s="145"/>
      <c r="F560" s="145"/>
      <c r="G560" s="145">
        <f t="shared" si="9"/>
        <v>47267</v>
      </c>
      <c r="H560" s="153" t="s">
        <v>15428</v>
      </c>
      <c r="I560" s="151" t="s">
        <v>15429</v>
      </c>
      <c r="J560" s="18" t="str">
        <f>_xlfn.XLOOKUP(A560,'charts of accounts'!$A:$A,'charts of accounts'!$C:$C)</f>
        <v>Cost of sales</v>
      </c>
      <c r="O560"/>
    </row>
    <row r="561" spans="1:20" hidden="1" x14ac:dyDescent="0.25">
      <c r="A561" s="147">
        <v>94160</v>
      </c>
      <c r="B561" s="147" t="s">
        <v>15748</v>
      </c>
      <c r="C561" s="148">
        <v>898046</v>
      </c>
      <c r="D561" s="149"/>
      <c r="E561" s="145"/>
      <c r="F561" s="145"/>
      <c r="G561" s="145">
        <f t="shared" si="9"/>
        <v>898046</v>
      </c>
      <c r="H561" s="153" t="s">
        <v>15428</v>
      </c>
      <c r="I561" s="151" t="s">
        <v>15429</v>
      </c>
      <c r="J561" s="18" t="str">
        <f>_xlfn.XLOOKUP(A561,'charts of accounts'!$A:$A,'charts of accounts'!$C:$C)</f>
        <v>Cost of sales</v>
      </c>
      <c r="O561"/>
      <c r="P561" s="18"/>
      <c r="T561" s="18"/>
    </row>
    <row r="562" spans="1:20" hidden="1" x14ac:dyDescent="0.25">
      <c r="A562" s="147">
        <v>94170</v>
      </c>
      <c r="B562" s="147" t="s">
        <v>15749</v>
      </c>
      <c r="C562" s="148">
        <v>1465249</v>
      </c>
      <c r="D562" s="149"/>
      <c r="E562" s="145"/>
      <c r="F562" s="145"/>
      <c r="G562" s="145">
        <f t="shared" si="9"/>
        <v>1465249</v>
      </c>
      <c r="H562" s="153" t="s">
        <v>15428</v>
      </c>
      <c r="I562" s="151" t="s">
        <v>15429</v>
      </c>
      <c r="J562" s="18" t="str">
        <f>_xlfn.XLOOKUP(A562,'charts of accounts'!$A:$A,'charts of accounts'!$C:$C)</f>
        <v>Cost of sales</v>
      </c>
      <c r="O562"/>
      <c r="P562" s="18"/>
      <c r="T562" s="18"/>
    </row>
    <row r="563" spans="1:20" hidden="1" x14ac:dyDescent="0.25">
      <c r="A563" s="147">
        <v>96100</v>
      </c>
      <c r="B563" s="147" t="s">
        <v>15750</v>
      </c>
      <c r="C563" s="148">
        <v>1599264.69</v>
      </c>
      <c r="D563" s="149"/>
      <c r="E563" s="145"/>
      <c r="F563" s="145"/>
      <c r="G563" s="145">
        <f t="shared" si="9"/>
        <v>1599264.69</v>
      </c>
      <c r="H563" s="153" t="s">
        <v>15671</v>
      </c>
      <c r="I563" s="156" t="s">
        <v>15303</v>
      </c>
      <c r="J563" s="18" t="str">
        <f>_xlfn.XLOOKUP(A563,'charts of accounts'!$A:$A,'charts of accounts'!$C:$C)</f>
        <v>Finance costs</v>
      </c>
      <c r="O563"/>
      <c r="P563" s="18"/>
      <c r="T563" s="18"/>
    </row>
    <row r="564" spans="1:20" hidden="1" x14ac:dyDescent="0.25">
      <c r="A564" s="147">
        <v>96110</v>
      </c>
      <c r="B564" s="147" t="s">
        <v>15751</v>
      </c>
      <c r="C564" s="148">
        <v>11900000</v>
      </c>
      <c r="D564" s="149"/>
      <c r="E564" s="145"/>
      <c r="F564" s="145"/>
      <c r="G564" s="145">
        <f t="shared" si="9"/>
        <v>11900000</v>
      </c>
      <c r="H564" s="153" t="s">
        <v>15752</v>
      </c>
      <c r="I564" s="151" t="s">
        <v>15591</v>
      </c>
      <c r="J564" s="18" t="str">
        <f>_xlfn.XLOOKUP(A564,'charts of accounts'!$A:$A,'charts of accounts'!$C:$C)</f>
        <v>Administration costs</v>
      </c>
      <c r="O564"/>
      <c r="P564" s="18"/>
      <c r="T564" s="18"/>
    </row>
    <row r="565" spans="1:20" hidden="1" x14ac:dyDescent="0.25">
      <c r="A565" s="147">
        <v>96120</v>
      </c>
      <c r="B565" s="147" t="s">
        <v>15753</v>
      </c>
      <c r="C565" s="148">
        <v>214927.4</v>
      </c>
      <c r="D565" s="149"/>
      <c r="E565" s="145"/>
      <c r="F565" s="145"/>
      <c r="G565" s="145">
        <f t="shared" si="9"/>
        <v>214927.4</v>
      </c>
      <c r="H565" s="153" t="s">
        <v>15671</v>
      </c>
      <c r="I565" s="156" t="s">
        <v>15303</v>
      </c>
      <c r="J565" s="18" t="str">
        <f>_xlfn.XLOOKUP(A565,'charts of accounts'!$A:$A,'charts of accounts'!$C:$C)</f>
        <v>Finance costs</v>
      </c>
      <c r="O565"/>
      <c r="P565" s="18"/>
      <c r="T565" s="18"/>
    </row>
    <row r="566" spans="1:20" hidden="1" x14ac:dyDescent="0.25">
      <c r="A566" s="147">
        <v>97700</v>
      </c>
      <c r="B566" s="147" t="s">
        <v>15754</v>
      </c>
      <c r="C566" s="148">
        <v>94800000</v>
      </c>
      <c r="D566" s="149"/>
      <c r="E566" s="145"/>
      <c r="F566" s="145"/>
      <c r="G566" s="145">
        <f t="shared" si="9"/>
        <v>94800000</v>
      </c>
      <c r="H566" s="153" t="s">
        <v>15755</v>
      </c>
      <c r="I566" s="151" t="s">
        <v>15652</v>
      </c>
      <c r="J566" s="18" t="str">
        <f>_xlfn.XLOOKUP(A566,'charts of accounts'!$A:$A,'charts of accounts'!$C:$C)</f>
        <v>Administration costs</v>
      </c>
      <c r="O566"/>
      <c r="P566" s="18"/>
      <c r="T566" s="18"/>
    </row>
    <row r="567" spans="1:20" x14ac:dyDescent="0.25">
      <c r="C567" s="161"/>
      <c r="D567" s="161"/>
      <c r="E567" s="161"/>
      <c r="F567" s="161"/>
      <c r="G567" s="161"/>
      <c r="H567" s="160"/>
      <c r="I567" s="162"/>
      <c r="O567"/>
    </row>
    <row r="568" spans="1:20" x14ac:dyDescent="0.25">
      <c r="C568" s="161"/>
      <c r="D568" s="161"/>
      <c r="E568" s="161"/>
      <c r="F568" s="161"/>
      <c r="G568" s="161"/>
      <c r="H568" s="160"/>
      <c r="I568" s="162"/>
      <c r="O568"/>
    </row>
    <row r="569" spans="1:20" x14ac:dyDescent="0.25">
      <c r="C569" s="161"/>
      <c r="D569" s="161"/>
      <c r="E569" s="161"/>
      <c r="F569" s="161"/>
      <c r="G569" s="161"/>
      <c r="H569" s="160"/>
      <c r="I569" s="162"/>
      <c r="O569"/>
    </row>
    <row r="570" spans="1:20" x14ac:dyDescent="0.25">
      <c r="C570" s="161"/>
      <c r="D570" s="161"/>
      <c r="E570" s="161"/>
      <c r="F570" s="161"/>
      <c r="G570" s="161"/>
      <c r="H570" s="160"/>
      <c r="I570" s="162"/>
      <c r="O570"/>
    </row>
    <row r="571" spans="1:20" x14ac:dyDescent="0.25">
      <c r="C571" s="161"/>
      <c r="D571" s="161"/>
      <c r="E571" s="161"/>
      <c r="F571" s="161"/>
      <c r="G571" s="161"/>
      <c r="H571" s="160"/>
      <c r="I571" s="162"/>
      <c r="O571"/>
    </row>
    <row r="572" spans="1:20" x14ac:dyDescent="0.25">
      <c r="C572" s="161"/>
      <c r="D572" s="161"/>
      <c r="E572" s="161"/>
      <c r="F572" s="161"/>
      <c r="G572" s="161"/>
      <c r="H572" s="160"/>
      <c r="I572" s="162"/>
      <c r="O572"/>
    </row>
    <row r="573" spans="1:20" x14ac:dyDescent="0.25">
      <c r="C573" s="161"/>
      <c r="D573" s="161"/>
      <c r="E573" s="161"/>
      <c r="F573" s="161"/>
      <c r="G573" s="161"/>
      <c r="H573" s="160"/>
      <c r="I573" s="162"/>
      <c r="O573"/>
    </row>
    <row r="574" spans="1:20" x14ac:dyDescent="0.25">
      <c r="C574" s="161"/>
      <c r="D574" s="161"/>
      <c r="E574" s="161"/>
      <c r="F574" s="161"/>
      <c r="G574" s="161"/>
      <c r="H574" s="160"/>
      <c r="I574" s="162"/>
      <c r="O574"/>
    </row>
    <row r="575" spans="1:20" x14ac:dyDescent="0.25">
      <c r="C575" s="161"/>
      <c r="D575" s="161"/>
      <c r="E575" s="161"/>
      <c r="F575" s="161"/>
      <c r="G575" s="161"/>
      <c r="H575" s="160"/>
      <c r="I575" s="162"/>
      <c r="O575"/>
    </row>
    <row r="576" spans="1:20" x14ac:dyDescent="0.25">
      <c r="C576" s="161"/>
      <c r="D576" s="161"/>
      <c r="E576" s="161"/>
      <c r="F576" s="161"/>
      <c r="G576" s="161"/>
      <c r="H576" s="160"/>
      <c r="I576" s="162"/>
      <c r="O576"/>
    </row>
    <row r="577" spans="3:15" x14ac:dyDescent="0.25">
      <c r="C577" s="161"/>
      <c r="D577" s="161"/>
      <c r="E577" s="161"/>
      <c r="F577" s="161"/>
      <c r="G577" s="161"/>
      <c r="H577" s="160"/>
      <c r="I577" s="162"/>
      <c r="O577"/>
    </row>
    <row r="578" spans="3:15" x14ac:dyDescent="0.25">
      <c r="C578" s="161"/>
      <c r="D578" s="161"/>
      <c r="E578" s="161"/>
      <c r="F578" s="161"/>
      <c r="G578" s="161"/>
      <c r="H578" s="160"/>
      <c r="I578" s="162"/>
      <c r="O578"/>
    </row>
    <row r="579" spans="3:15" x14ac:dyDescent="0.25">
      <c r="C579" s="161"/>
      <c r="D579" s="161"/>
      <c r="E579" s="161"/>
      <c r="F579" s="161"/>
      <c r="G579" s="161"/>
      <c r="H579" s="160"/>
      <c r="I579" s="162"/>
      <c r="O579"/>
    </row>
    <row r="580" spans="3:15" x14ac:dyDescent="0.25">
      <c r="C580" s="161"/>
      <c r="D580" s="161"/>
      <c r="E580" s="161"/>
      <c r="F580" s="161"/>
      <c r="G580" s="161"/>
      <c r="H580" s="160"/>
      <c r="I580" s="162"/>
      <c r="O580"/>
    </row>
    <row r="581" spans="3:15" x14ac:dyDescent="0.25">
      <c r="C581" s="161"/>
      <c r="D581" s="161"/>
      <c r="E581" s="161"/>
      <c r="F581" s="161"/>
      <c r="G581" s="161"/>
      <c r="H581" s="160"/>
      <c r="I581" s="162"/>
      <c r="O581"/>
    </row>
    <row r="582" spans="3:15" x14ac:dyDescent="0.25">
      <c r="C582" s="161"/>
      <c r="D582" s="161"/>
      <c r="E582" s="161"/>
      <c r="F582" s="161"/>
      <c r="G582" s="161"/>
      <c r="H582" s="160"/>
      <c r="I582" s="162"/>
      <c r="O582"/>
    </row>
    <row r="583" spans="3:15" x14ac:dyDescent="0.25">
      <c r="C583" s="161"/>
      <c r="D583" s="161"/>
      <c r="E583" s="161"/>
      <c r="F583" s="161"/>
      <c r="G583" s="161"/>
      <c r="H583" s="160"/>
      <c r="I583" s="162"/>
      <c r="O583"/>
    </row>
    <row r="584" spans="3:15" x14ac:dyDescent="0.25">
      <c r="C584" s="161"/>
      <c r="D584" s="161"/>
      <c r="E584" s="161"/>
      <c r="F584" s="161"/>
      <c r="G584" s="161"/>
      <c r="H584" s="160"/>
      <c r="I584" s="162"/>
      <c r="O584"/>
    </row>
    <row r="585" spans="3:15" x14ac:dyDescent="0.25">
      <c r="C585" s="161"/>
      <c r="D585" s="161"/>
      <c r="E585" s="161"/>
      <c r="F585" s="161"/>
      <c r="G585" s="161"/>
      <c r="H585" s="160"/>
      <c r="I585" s="162"/>
      <c r="O585"/>
    </row>
    <row r="586" spans="3:15" x14ac:dyDescent="0.25">
      <c r="C586" s="161"/>
      <c r="D586" s="161"/>
      <c r="E586" s="161"/>
      <c r="F586" s="161"/>
      <c r="G586" s="161"/>
      <c r="H586" s="160"/>
      <c r="I586" s="162"/>
      <c r="O586"/>
    </row>
    <row r="587" spans="3:15" x14ac:dyDescent="0.25">
      <c r="C587" s="161"/>
      <c r="D587" s="161"/>
      <c r="E587" s="161"/>
      <c r="F587" s="161"/>
      <c r="G587" s="161"/>
      <c r="H587" s="160"/>
      <c r="I587" s="162"/>
      <c r="O587"/>
    </row>
    <row r="588" spans="3:15" x14ac:dyDescent="0.25">
      <c r="C588" s="161"/>
      <c r="D588" s="161"/>
      <c r="E588" s="161"/>
      <c r="F588" s="161"/>
      <c r="G588" s="161"/>
      <c r="H588" s="160"/>
      <c r="I588" s="162"/>
      <c r="O588"/>
    </row>
    <row r="589" spans="3:15" x14ac:dyDescent="0.25">
      <c r="C589" s="161"/>
      <c r="D589" s="161"/>
      <c r="E589" s="161"/>
      <c r="F589" s="161"/>
      <c r="G589" s="161"/>
      <c r="H589" s="160"/>
      <c r="I589" s="162"/>
      <c r="O589"/>
    </row>
    <row r="590" spans="3:15" x14ac:dyDescent="0.25">
      <c r="C590" s="161"/>
      <c r="D590" s="161"/>
      <c r="E590" s="161"/>
      <c r="F590" s="161"/>
      <c r="G590" s="161"/>
      <c r="H590" s="160"/>
      <c r="I590" s="162"/>
      <c r="O590"/>
    </row>
    <row r="591" spans="3:15" x14ac:dyDescent="0.25">
      <c r="C591" s="161"/>
      <c r="D591" s="161"/>
      <c r="E591" s="161"/>
      <c r="F591" s="161"/>
      <c r="G591" s="161"/>
      <c r="H591" s="160"/>
      <c r="I591" s="162"/>
      <c r="O591"/>
    </row>
    <row r="592" spans="3:15" x14ac:dyDescent="0.25">
      <c r="C592" s="161"/>
      <c r="D592" s="161"/>
      <c r="E592" s="161"/>
      <c r="F592" s="161"/>
      <c r="G592" s="161"/>
      <c r="H592" s="160"/>
      <c r="I592" s="162"/>
      <c r="O592"/>
    </row>
    <row r="593" spans="3:15" x14ac:dyDescent="0.25">
      <c r="C593" s="161"/>
      <c r="D593" s="161"/>
      <c r="E593" s="161"/>
      <c r="F593" s="161"/>
      <c r="G593" s="161"/>
      <c r="H593" s="160"/>
      <c r="I593" s="162"/>
      <c r="O593"/>
    </row>
    <row r="594" spans="3:15" x14ac:dyDescent="0.25">
      <c r="C594" s="161"/>
      <c r="D594" s="161"/>
      <c r="E594" s="161"/>
      <c r="F594" s="161"/>
      <c r="G594" s="161"/>
      <c r="H594" s="160"/>
      <c r="I594" s="162"/>
      <c r="O594"/>
    </row>
    <row r="595" spans="3:15" x14ac:dyDescent="0.25">
      <c r="C595" s="161"/>
      <c r="D595" s="161"/>
      <c r="E595" s="161"/>
      <c r="F595" s="161"/>
      <c r="G595" s="161"/>
      <c r="H595" s="160"/>
      <c r="I595" s="162"/>
      <c r="O595"/>
    </row>
    <row r="596" spans="3:15" x14ac:dyDescent="0.25">
      <c r="C596" s="161"/>
      <c r="D596" s="161"/>
      <c r="E596" s="161"/>
      <c r="F596" s="161"/>
      <c r="G596" s="161"/>
      <c r="H596" s="160"/>
      <c r="I596" s="162"/>
      <c r="O596"/>
    </row>
    <row r="597" spans="3:15" x14ac:dyDescent="0.25">
      <c r="C597" s="161"/>
      <c r="D597" s="161"/>
      <c r="E597" s="161"/>
      <c r="F597" s="161"/>
      <c r="G597" s="161"/>
      <c r="H597" s="160"/>
      <c r="I597" s="162"/>
      <c r="O597"/>
    </row>
    <row r="598" spans="3:15" x14ac:dyDescent="0.25">
      <c r="C598" s="161"/>
      <c r="D598" s="161"/>
      <c r="E598" s="161"/>
      <c r="F598" s="161"/>
      <c r="G598" s="161"/>
      <c r="H598" s="160"/>
      <c r="I598" s="162"/>
      <c r="O598"/>
    </row>
    <row r="599" spans="3:15" x14ac:dyDescent="0.25">
      <c r="C599" s="161"/>
      <c r="D599" s="161"/>
      <c r="E599" s="161"/>
      <c r="F599" s="161"/>
      <c r="G599" s="161"/>
      <c r="H599" s="160"/>
      <c r="I599" s="162"/>
      <c r="O599"/>
    </row>
    <row r="600" spans="3:15" x14ac:dyDescent="0.25">
      <c r="C600" s="161"/>
      <c r="D600" s="161"/>
      <c r="E600" s="161"/>
      <c r="F600" s="161"/>
      <c r="G600" s="161"/>
      <c r="H600" s="160"/>
      <c r="I600" s="162"/>
      <c r="O600"/>
    </row>
    <row r="601" spans="3:15" x14ac:dyDescent="0.25">
      <c r="C601" s="161"/>
      <c r="D601" s="161"/>
      <c r="E601" s="161"/>
      <c r="F601" s="161"/>
      <c r="G601" s="161"/>
      <c r="H601" s="160"/>
      <c r="I601" s="162"/>
      <c r="O601"/>
    </row>
    <row r="602" spans="3:15" x14ac:dyDescent="0.25">
      <c r="C602" s="161"/>
      <c r="D602" s="161"/>
      <c r="E602" s="161"/>
      <c r="F602" s="161"/>
      <c r="G602" s="161"/>
      <c r="H602" s="160"/>
      <c r="I602" s="162"/>
      <c r="O602"/>
    </row>
    <row r="603" spans="3:15" x14ac:dyDescent="0.25">
      <c r="C603" s="161"/>
      <c r="D603" s="161"/>
      <c r="E603" s="161"/>
      <c r="F603" s="161"/>
      <c r="G603" s="161"/>
      <c r="H603" s="160"/>
      <c r="I603" s="162"/>
      <c r="O603"/>
    </row>
    <row r="604" spans="3:15" x14ac:dyDescent="0.25">
      <c r="C604" s="161"/>
      <c r="D604" s="161"/>
      <c r="E604" s="161"/>
      <c r="F604" s="161"/>
      <c r="G604" s="161"/>
      <c r="H604" s="160"/>
      <c r="I604" s="162"/>
      <c r="O604"/>
    </row>
    <row r="605" spans="3:15" x14ac:dyDescent="0.25">
      <c r="C605" s="161"/>
      <c r="D605" s="161"/>
      <c r="E605" s="161"/>
      <c r="F605" s="161"/>
      <c r="G605" s="161"/>
      <c r="H605" s="160"/>
      <c r="I605" s="162"/>
      <c r="O605"/>
    </row>
    <row r="606" spans="3:15" x14ac:dyDescent="0.25">
      <c r="C606" s="161"/>
      <c r="D606" s="161"/>
      <c r="E606" s="161"/>
      <c r="F606" s="161"/>
      <c r="G606" s="161"/>
      <c r="H606" s="160"/>
      <c r="I606" s="162"/>
      <c r="O606"/>
    </row>
    <row r="607" spans="3:15" x14ac:dyDescent="0.25">
      <c r="C607" s="161"/>
      <c r="D607" s="161"/>
      <c r="E607" s="161"/>
      <c r="F607" s="161"/>
      <c r="G607" s="161"/>
      <c r="H607" s="160"/>
      <c r="I607" s="162"/>
      <c r="O607"/>
    </row>
    <row r="608" spans="3:15" x14ac:dyDescent="0.25">
      <c r="C608" s="161"/>
      <c r="D608" s="161"/>
      <c r="E608" s="161"/>
      <c r="F608" s="161"/>
      <c r="G608" s="161"/>
      <c r="H608" s="160"/>
      <c r="I608" s="162"/>
      <c r="O608"/>
    </row>
    <row r="609" spans="3:15" x14ac:dyDescent="0.25">
      <c r="C609" s="161"/>
      <c r="D609" s="161"/>
      <c r="E609" s="161"/>
      <c r="F609" s="161"/>
      <c r="G609" s="161"/>
      <c r="H609" s="160"/>
      <c r="I609" s="162"/>
      <c r="O609"/>
    </row>
    <row r="610" spans="3:15" x14ac:dyDescent="0.25">
      <c r="C610" s="161"/>
      <c r="D610" s="161"/>
      <c r="E610" s="161"/>
      <c r="F610" s="161"/>
      <c r="G610" s="161"/>
      <c r="H610" s="160"/>
      <c r="I610" s="162"/>
      <c r="O610"/>
    </row>
    <row r="611" spans="3:15" x14ac:dyDescent="0.25">
      <c r="C611" s="161"/>
      <c r="D611" s="161"/>
      <c r="E611" s="161"/>
      <c r="F611" s="161"/>
      <c r="G611" s="161"/>
      <c r="H611" s="160"/>
      <c r="I611" s="162"/>
      <c r="O611"/>
    </row>
    <row r="612" spans="3:15" x14ac:dyDescent="0.25">
      <c r="C612" s="161"/>
      <c r="D612" s="161"/>
      <c r="E612" s="161"/>
      <c r="F612" s="161"/>
      <c r="G612" s="161"/>
      <c r="H612" s="160"/>
      <c r="I612" s="162"/>
      <c r="O612"/>
    </row>
    <row r="613" spans="3:15" x14ac:dyDescent="0.25">
      <c r="C613" s="161"/>
      <c r="D613" s="161"/>
      <c r="E613" s="161"/>
      <c r="F613" s="161"/>
      <c r="G613" s="161"/>
      <c r="H613" s="160"/>
      <c r="I613" s="162"/>
      <c r="O613"/>
    </row>
    <row r="614" spans="3:15" x14ac:dyDescent="0.25">
      <c r="C614" s="161"/>
      <c r="D614" s="161"/>
      <c r="E614" s="161"/>
      <c r="F614" s="161"/>
      <c r="G614" s="161"/>
      <c r="H614" s="160"/>
      <c r="I614" s="162"/>
      <c r="O614"/>
    </row>
    <row r="615" spans="3:15" x14ac:dyDescent="0.25">
      <c r="C615" s="161"/>
      <c r="D615" s="161"/>
      <c r="E615" s="161"/>
      <c r="F615" s="161"/>
      <c r="G615" s="161"/>
      <c r="H615" s="160"/>
      <c r="I615" s="162"/>
      <c r="O615"/>
    </row>
    <row r="616" spans="3:15" x14ac:dyDescent="0.25">
      <c r="C616" s="161"/>
      <c r="D616" s="161"/>
      <c r="E616" s="161"/>
      <c r="F616" s="161"/>
      <c r="G616" s="161"/>
      <c r="H616" s="160"/>
      <c r="I616" s="162"/>
      <c r="O616"/>
    </row>
    <row r="617" spans="3:15" x14ac:dyDescent="0.25">
      <c r="C617" s="161"/>
      <c r="D617" s="161"/>
      <c r="E617" s="161"/>
      <c r="F617" s="161"/>
      <c r="G617" s="161"/>
      <c r="H617" s="160"/>
      <c r="I617" s="162"/>
      <c r="O617"/>
    </row>
    <row r="618" spans="3:15" x14ac:dyDescent="0.25">
      <c r="C618" s="161"/>
      <c r="D618" s="161"/>
      <c r="E618" s="161"/>
      <c r="F618" s="161"/>
      <c r="G618" s="161"/>
      <c r="H618" s="160"/>
      <c r="I618" s="162"/>
      <c r="O618"/>
    </row>
    <row r="619" spans="3:15" x14ac:dyDescent="0.25">
      <c r="C619" s="161"/>
      <c r="D619" s="161"/>
      <c r="E619" s="161"/>
      <c r="F619" s="161"/>
      <c r="G619" s="161"/>
      <c r="H619" s="160"/>
      <c r="I619" s="162"/>
      <c r="O619"/>
    </row>
    <row r="620" spans="3:15" x14ac:dyDescent="0.25">
      <c r="C620" s="161"/>
      <c r="D620" s="161"/>
      <c r="E620" s="161"/>
      <c r="F620" s="161"/>
      <c r="G620" s="161"/>
      <c r="H620" s="160"/>
      <c r="I620" s="162"/>
      <c r="O620"/>
    </row>
    <row r="621" spans="3:15" x14ac:dyDescent="0.25">
      <c r="C621" s="161"/>
      <c r="D621" s="161"/>
      <c r="E621" s="161"/>
      <c r="F621" s="161"/>
      <c r="G621" s="161"/>
      <c r="H621" s="160"/>
      <c r="I621" s="162"/>
      <c r="O621"/>
    </row>
    <row r="622" spans="3:15" x14ac:dyDescent="0.25">
      <c r="C622" s="161"/>
      <c r="D622" s="161"/>
      <c r="E622" s="161"/>
      <c r="F622" s="161"/>
      <c r="G622" s="161"/>
      <c r="H622" s="160"/>
      <c r="I622" s="162"/>
      <c r="O622"/>
    </row>
    <row r="623" spans="3:15" x14ac:dyDescent="0.25">
      <c r="C623" s="161"/>
      <c r="D623" s="161"/>
      <c r="E623" s="161"/>
      <c r="F623" s="161"/>
      <c r="G623" s="161"/>
      <c r="H623" s="160"/>
      <c r="I623" s="162"/>
      <c r="O623"/>
    </row>
    <row r="624" spans="3:15" x14ac:dyDescent="0.25">
      <c r="C624" s="161"/>
      <c r="D624" s="161"/>
      <c r="E624" s="161"/>
      <c r="F624" s="161"/>
      <c r="G624" s="161"/>
      <c r="H624" s="160"/>
      <c r="I624" s="162"/>
      <c r="O624"/>
    </row>
    <row r="625" spans="3:15" x14ac:dyDescent="0.25">
      <c r="C625" s="161"/>
      <c r="D625" s="161"/>
      <c r="E625" s="161"/>
      <c r="F625" s="161"/>
      <c r="G625" s="161"/>
      <c r="H625" s="160"/>
      <c r="I625" s="162"/>
      <c r="O625"/>
    </row>
    <row r="626" spans="3:15" x14ac:dyDescent="0.25">
      <c r="C626" s="161"/>
      <c r="D626" s="161"/>
      <c r="E626" s="161"/>
      <c r="F626" s="161"/>
      <c r="G626" s="161"/>
      <c r="H626" s="160"/>
      <c r="I626" s="162"/>
      <c r="O626"/>
    </row>
    <row r="627" spans="3:15" x14ac:dyDescent="0.25">
      <c r="C627" s="161"/>
      <c r="D627" s="161"/>
      <c r="E627" s="161"/>
      <c r="F627" s="161"/>
      <c r="G627" s="161"/>
      <c r="H627" s="160"/>
      <c r="I627" s="162"/>
      <c r="O627"/>
    </row>
    <row r="628" spans="3:15" x14ac:dyDescent="0.25">
      <c r="C628" s="161"/>
      <c r="D628" s="161"/>
      <c r="E628" s="161"/>
      <c r="F628" s="161"/>
      <c r="G628" s="161"/>
      <c r="H628" s="160"/>
      <c r="I628" s="162"/>
      <c r="O628"/>
    </row>
    <row r="629" spans="3:15" x14ac:dyDescent="0.25">
      <c r="C629" s="161"/>
      <c r="D629" s="161"/>
      <c r="E629" s="161"/>
      <c r="F629" s="161"/>
      <c r="G629" s="161"/>
      <c r="H629" s="160"/>
      <c r="I629" s="162"/>
      <c r="O629"/>
    </row>
    <row r="630" spans="3:15" x14ac:dyDescent="0.25">
      <c r="C630" s="161"/>
      <c r="D630" s="161"/>
      <c r="E630" s="161"/>
      <c r="F630" s="161"/>
      <c r="G630" s="161"/>
      <c r="H630" s="160"/>
      <c r="I630" s="162"/>
      <c r="O630"/>
    </row>
    <row r="631" spans="3:15" x14ac:dyDescent="0.25">
      <c r="C631" s="161"/>
      <c r="D631" s="161"/>
      <c r="E631" s="161"/>
      <c r="F631" s="161"/>
      <c r="G631" s="161"/>
      <c r="H631" s="160"/>
      <c r="I631" s="162"/>
      <c r="O631"/>
    </row>
    <row r="632" spans="3:15" x14ac:dyDescent="0.25">
      <c r="C632" s="161"/>
      <c r="D632" s="161"/>
      <c r="E632" s="161"/>
      <c r="F632" s="161"/>
      <c r="G632" s="161"/>
      <c r="H632" s="160"/>
      <c r="I632" s="162"/>
      <c r="O632"/>
    </row>
    <row r="633" spans="3:15" x14ac:dyDescent="0.25">
      <c r="C633" s="161"/>
      <c r="D633" s="161"/>
      <c r="E633" s="161"/>
      <c r="F633" s="161"/>
      <c r="G633" s="161"/>
      <c r="H633" s="160"/>
      <c r="I633" s="162"/>
      <c r="O633"/>
    </row>
    <row r="634" spans="3:15" x14ac:dyDescent="0.25">
      <c r="C634" s="161"/>
      <c r="D634" s="161"/>
      <c r="E634" s="161"/>
      <c r="F634" s="161"/>
      <c r="G634" s="161"/>
      <c r="H634" s="160"/>
      <c r="I634" s="162"/>
      <c r="O634"/>
    </row>
    <row r="635" spans="3:15" x14ac:dyDescent="0.25">
      <c r="C635" s="161"/>
      <c r="D635" s="161"/>
      <c r="E635" s="161"/>
      <c r="F635" s="161"/>
      <c r="G635" s="161"/>
      <c r="H635" s="160"/>
      <c r="I635" s="162"/>
      <c r="O635"/>
    </row>
    <row r="636" spans="3:15" x14ac:dyDescent="0.25">
      <c r="C636" s="161"/>
      <c r="D636" s="161"/>
      <c r="E636" s="161"/>
      <c r="F636" s="161"/>
      <c r="G636" s="161"/>
      <c r="H636" s="160"/>
      <c r="I636" s="162"/>
      <c r="O636"/>
    </row>
    <row r="637" spans="3:15" x14ac:dyDescent="0.25">
      <c r="C637" s="161"/>
      <c r="D637" s="161"/>
      <c r="E637" s="161"/>
      <c r="F637" s="161"/>
      <c r="G637" s="161"/>
      <c r="H637" s="160"/>
      <c r="I637" s="162"/>
      <c r="O637"/>
    </row>
    <row r="638" spans="3:15" x14ac:dyDescent="0.25">
      <c r="C638" s="161"/>
      <c r="D638" s="161"/>
      <c r="E638" s="161"/>
      <c r="F638" s="161"/>
      <c r="G638" s="161"/>
      <c r="H638" s="160"/>
      <c r="I638" s="162"/>
      <c r="O638"/>
    </row>
    <row r="639" spans="3:15" x14ac:dyDescent="0.25">
      <c r="C639" s="161"/>
      <c r="D639" s="161"/>
      <c r="E639" s="161"/>
      <c r="F639" s="161"/>
      <c r="G639" s="161"/>
      <c r="H639" s="160"/>
      <c r="I639" s="162"/>
      <c r="O639"/>
    </row>
    <row r="640" spans="3:15" x14ac:dyDescent="0.25">
      <c r="C640" s="161"/>
      <c r="D640" s="161"/>
      <c r="E640" s="161"/>
      <c r="F640" s="161"/>
      <c r="G640" s="161"/>
      <c r="H640" s="160"/>
      <c r="I640" s="162"/>
      <c r="O640"/>
    </row>
    <row r="641" spans="3:15" x14ac:dyDescent="0.25">
      <c r="C641" s="161"/>
      <c r="D641" s="161"/>
      <c r="E641" s="161"/>
      <c r="F641" s="161"/>
      <c r="G641" s="161"/>
      <c r="H641" s="160"/>
      <c r="I641" s="162"/>
      <c r="O641"/>
    </row>
    <row r="642" spans="3:15" x14ac:dyDescent="0.25">
      <c r="C642" s="161"/>
      <c r="D642" s="161"/>
      <c r="E642" s="161"/>
      <c r="F642" s="161"/>
      <c r="G642" s="161"/>
      <c r="H642" s="160"/>
      <c r="I642" s="162"/>
      <c r="O642"/>
    </row>
    <row r="643" spans="3:15" x14ac:dyDescent="0.25">
      <c r="C643" s="161"/>
      <c r="D643" s="161"/>
      <c r="E643" s="161"/>
      <c r="F643" s="161"/>
      <c r="G643" s="161"/>
      <c r="H643" s="160"/>
      <c r="I643" s="162"/>
      <c r="O643"/>
    </row>
    <row r="644" spans="3:15" x14ac:dyDescent="0.25">
      <c r="C644" s="161"/>
      <c r="D644" s="161"/>
      <c r="E644" s="161"/>
      <c r="F644" s="161"/>
      <c r="G644" s="161"/>
      <c r="H644" s="160"/>
      <c r="I644" s="162"/>
      <c r="O644"/>
    </row>
    <row r="645" spans="3:15" x14ac:dyDescent="0.25">
      <c r="C645" s="161"/>
      <c r="D645" s="161"/>
      <c r="E645" s="161"/>
      <c r="F645" s="161"/>
      <c r="G645" s="161"/>
      <c r="H645" s="160"/>
      <c r="I645" s="162"/>
      <c r="O645"/>
    </row>
    <row r="646" spans="3:15" x14ac:dyDescent="0.25">
      <c r="C646" s="161"/>
      <c r="D646" s="161"/>
      <c r="E646" s="161"/>
      <c r="F646" s="161"/>
      <c r="G646" s="161"/>
      <c r="H646" s="160"/>
      <c r="I646" s="162"/>
      <c r="O646"/>
    </row>
    <row r="647" spans="3:15" x14ac:dyDescent="0.25">
      <c r="C647" s="161"/>
      <c r="D647" s="161"/>
      <c r="E647" s="161"/>
      <c r="F647" s="161"/>
      <c r="G647" s="161"/>
      <c r="H647" s="160"/>
      <c r="I647" s="162"/>
      <c r="O647"/>
    </row>
    <row r="648" spans="3:15" x14ac:dyDescent="0.25">
      <c r="C648" s="161"/>
      <c r="D648" s="161"/>
      <c r="E648" s="161"/>
      <c r="F648" s="161"/>
      <c r="G648" s="161"/>
      <c r="H648" s="160"/>
      <c r="I648" s="162"/>
      <c r="O648"/>
    </row>
    <row r="649" spans="3:15" x14ac:dyDescent="0.25">
      <c r="C649" s="161"/>
      <c r="D649" s="161"/>
      <c r="E649" s="161"/>
      <c r="F649" s="161"/>
      <c r="G649" s="161"/>
      <c r="H649" s="160"/>
      <c r="I649" s="162"/>
      <c r="O649"/>
    </row>
    <row r="650" spans="3:15" x14ac:dyDescent="0.25">
      <c r="C650" s="161"/>
      <c r="D650" s="161"/>
      <c r="E650" s="161"/>
      <c r="F650" s="161"/>
      <c r="G650" s="161"/>
      <c r="H650" s="160"/>
      <c r="I650" s="162"/>
      <c r="O650"/>
    </row>
    <row r="651" spans="3:15" x14ac:dyDescent="0.25">
      <c r="C651" s="161"/>
      <c r="D651" s="161"/>
      <c r="E651" s="161"/>
      <c r="F651" s="161"/>
      <c r="G651" s="161"/>
      <c r="H651" s="160"/>
      <c r="I651" s="162"/>
      <c r="O651"/>
    </row>
    <row r="652" spans="3:15" x14ac:dyDescent="0.25">
      <c r="C652" s="161"/>
      <c r="D652" s="161"/>
      <c r="E652" s="161"/>
      <c r="F652" s="161"/>
      <c r="G652" s="161"/>
      <c r="H652" s="160"/>
      <c r="I652" s="162"/>
      <c r="O652"/>
    </row>
    <row r="653" spans="3:15" x14ac:dyDescent="0.25">
      <c r="C653" s="161"/>
      <c r="D653" s="161"/>
      <c r="E653" s="161"/>
      <c r="F653" s="161"/>
      <c r="G653" s="161"/>
      <c r="H653" s="160"/>
      <c r="I653" s="162"/>
      <c r="O653"/>
    </row>
    <row r="654" spans="3:15" x14ac:dyDescent="0.25">
      <c r="C654" s="161"/>
      <c r="D654" s="161"/>
      <c r="E654" s="161"/>
      <c r="F654" s="161"/>
      <c r="G654" s="161"/>
      <c r="H654" s="160"/>
      <c r="I654" s="162"/>
      <c r="O654"/>
    </row>
    <row r="655" spans="3:15" x14ac:dyDescent="0.25">
      <c r="C655" s="161"/>
      <c r="D655" s="161"/>
      <c r="E655" s="161"/>
      <c r="F655" s="161"/>
      <c r="G655" s="161"/>
      <c r="H655" s="160"/>
      <c r="I655" s="162"/>
      <c r="O655"/>
    </row>
    <row r="656" spans="3:15" x14ac:dyDescent="0.25">
      <c r="C656" s="161"/>
      <c r="D656" s="161"/>
      <c r="E656" s="161"/>
      <c r="F656" s="161"/>
      <c r="G656" s="161"/>
      <c r="H656" s="160"/>
      <c r="I656" s="162"/>
      <c r="O656"/>
    </row>
    <row r="657" spans="3:15" x14ac:dyDescent="0.25">
      <c r="C657" s="161"/>
      <c r="D657" s="161"/>
      <c r="E657" s="161"/>
      <c r="F657" s="161"/>
      <c r="G657" s="161"/>
      <c r="H657" s="160"/>
      <c r="I657" s="162"/>
      <c r="O657"/>
    </row>
    <row r="658" spans="3:15" x14ac:dyDescent="0.25">
      <c r="C658" s="161"/>
      <c r="D658" s="161"/>
      <c r="E658" s="161"/>
      <c r="F658" s="161"/>
      <c r="G658" s="161"/>
      <c r="H658" s="160"/>
      <c r="I658" s="162"/>
      <c r="O658"/>
    </row>
    <row r="659" spans="3:15" x14ac:dyDescent="0.25">
      <c r="C659" s="161"/>
      <c r="D659" s="161"/>
      <c r="E659" s="161"/>
      <c r="F659" s="161"/>
      <c r="G659" s="161"/>
      <c r="H659" s="160"/>
      <c r="I659" s="162"/>
      <c r="O659"/>
    </row>
    <row r="660" spans="3:15" x14ac:dyDescent="0.25">
      <c r="C660" s="161"/>
      <c r="D660" s="161"/>
      <c r="E660" s="161"/>
      <c r="F660" s="161"/>
      <c r="G660" s="161"/>
      <c r="H660" s="160"/>
      <c r="I660" s="162"/>
      <c r="O660"/>
    </row>
    <row r="661" spans="3:15" x14ac:dyDescent="0.25">
      <c r="C661" s="161"/>
      <c r="D661" s="161"/>
      <c r="E661" s="161"/>
      <c r="F661" s="161"/>
      <c r="G661" s="161"/>
      <c r="H661" s="160"/>
      <c r="I661" s="162"/>
      <c r="O661"/>
    </row>
    <row r="662" spans="3:15" x14ac:dyDescent="0.25">
      <c r="C662" s="161"/>
      <c r="D662" s="161"/>
      <c r="E662" s="161"/>
      <c r="F662" s="161"/>
      <c r="G662" s="161"/>
      <c r="H662" s="160"/>
      <c r="I662" s="162"/>
      <c r="O662"/>
    </row>
    <row r="663" spans="3:15" x14ac:dyDescent="0.25">
      <c r="C663" s="161"/>
      <c r="D663" s="161"/>
      <c r="E663" s="161"/>
      <c r="F663" s="161"/>
      <c r="G663" s="161"/>
      <c r="H663" s="160"/>
      <c r="I663" s="162"/>
      <c r="O663"/>
    </row>
    <row r="664" spans="3:15" x14ac:dyDescent="0.25">
      <c r="C664" s="161"/>
      <c r="D664" s="161"/>
      <c r="E664" s="161"/>
      <c r="F664" s="161"/>
      <c r="G664" s="161"/>
      <c r="H664" s="160"/>
      <c r="I664" s="162"/>
      <c r="O664"/>
    </row>
    <row r="665" spans="3:15" x14ac:dyDescent="0.25">
      <c r="C665" s="161"/>
      <c r="D665" s="161"/>
      <c r="E665" s="161"/>
      <c r="F665" s="161"/>
      <c r="G665" s="161"/>
      <c r="H665" s="160"/>
      <c r="I665" s="162"/>
      <c r="O665"/>
    </row>
    <row r="666" spans="3:15" x14ac:dyDescent="0.25">
      <c r="C666" s="161"/>
      <c r="D666" s="161"/>
      <c r="E666" s="161"/>
      <c r="F666" s="161"/>
      <c r="G666" s="161"/>
      <c r="H666" s="160"/>
      <c r="I666" s="162"/>
      <c r="O666"/>
    </row>
    <row r="667" spans="3:15" x14ac:dyDescent="0.25">
      <c r="C667" s="161"/>
      <c r="D667" s="161"/>
      <c r="E667" s="161"/>
      <c r="F667" s="161"/>
      <c r="G667" s="161"/>
      <c r="H667" s="160"/>
      <c r="I667" s="162"/>
      <c r="O667"/>
    </row>
    <row r="668" spans="3:15" x14ac:dyDescent="0.25">
      <c r="C668" s="161"/>
      <c r="D668" s="161"/>
      <c r="E668" s="161"/>
      <c r="F668" s="161"/>
      <c r="G668" s="161"/>
      <c r="H668" s="160"/>
      <c r="I668" s="162"/>
      <c r="O668"/>
    </row>
    <row r="669" spans="3:15" x14ac:dyDescent="0.25">
      <c r="C669" s="161"/>
      <c r="D669" s="161"/>
      <c r="E669" s="161"/>
      <c r="F669" s="161"/>
      <c r="G669" s="161"/>
      <c r="H669" s="160"/>
      <c r="I669" s="162"/>
      <c r="O669"/>
    </row>
    <row r="670" spans="3:15" x14ac:dyDescent="0.25">
      <c r="C670" s="161"/>
      <c r="D670" s="161"/>
      <c r="E670" s="161"/>
      <c r="F670" s="161"/>
      <c r="G670" s="161"/>
      <c r="H670" s="160"/>
      <c r="I670" s="162"/>
      <c r="O670"/>
    </row>
    <row r="671" spans="3:15" x14ac:dyDescent="0.25">
      <c r="C671" s="161"/>
      <c r="D671" s="161"/>
      <c r="E671" s="161"/>
      <c r="F671" s="161"/>
      <c r="G671" s="161"/>
      <c r="H671" s="160"/>
      <c r="I671" s="162"/>
      <c r="O671"/>
    </row>
    <row r="672" spans="3:15" x14ac:dyDescent="0.25">
      <c r="C672" s="161"/>
      <c r="D672" s="161"/>
      <c r="E672" s="161"/>
      <c r="F672" s="161"/>
      <c r="G672" s="161"/>
      <c r="H672" s="160"/>
      <c r="I672" s="162"/>
      <c r="O672"/>
    </row>
    <row r="673" spans="3:15" x14ac:dyDescent="0.25">
      <c r="C673" s="161"/>
      <c r="D673" s="161"/>
      <c r="E673" s="161"/>
      <c r="F673" s="161"/>
      <c r="G673" s="161"/>
      <c r="H673" s="160"/>
      <c r="I673" s="162"/>
      <c r="O673"/>
    </row>
    <row r="674" spans="3:15" x14ac:dyDescent="0.25">
      <c r="C674" s="161"/>
      <c r="D674" s="161"/>
      <c r="E674" s="161"/>
      <c r="F674" s="161"/>
      <c r="G674" s="161"/>
      <c r="H674" s="160"/>
      <c r="I674" s="162"/>
      <c r="O674"/>
    </row>
    <row r="675" spans="3:15" x14ac:dyDescent="0.25">
      <c r="C675" s="161"/>
      <c r="D675" s="161"/>
      <c r="E675" s="161"/>
      <c r="F675" s="161"/>
      <c r="G675" s="161"/>
      <c r="H675" s="160"/>
      <c r="I675" s="162"/>
      <c r="O675"/>
    </row>
    <row r="676" spans="3:15" x14ac:dyDescent="0.25">
      <c r="C676" s="161"/>
      <c r="D676" s="161"/>
      <c r="E676" s="161"/>
      <c r="F676" s="161"/>
      <c r="G676" s="161"/>
      <c r="H676" s="160"/>
      <c r="I676" s="162"/>
      <c r="O676"/>
    </row>
    <row r="677" spans="3:15" x14ac:dyDescent="0.25">
      <c r="C677" s="161"/>
      <c r="D677" s="161"/>
      <c r="E677" s="161"/>
      <c r="F677" s="161"/>
      <c r="G677" s="161"/>
      <c r="H677" s="160"/>
      <c r="I677" s="162"/>
      <c r="O677"/>
    </row>
    <row r="678" spans="3:15" x14ac:dyDescent="0.25">
      <c r="C678" s="161"/>
      <c r="D678" s="161"/>
      <c r="E678" s="161"/>
      <c r="F678" s="161"/>
      <c r="G678" s="161"/>
      <c r="H678" s="160"/>
      <c r="I678" s="162"/>
      <c r="O678"/>
    </row>
    <row r="679" spans="3:15" x14ac:dyDescent="0.25">
      <c r="C679" s="161"/>
      <c r="D679" s="161"/>
      <c r="E679" s="161"/>
      <c r="F679" s="161"/>
      <c r="G679" s="161"/>
      <c r="H679" s="160"/>
      <c r="I679" s="162"/>
      <c r="O679"/>
    </row>
    <row r="680" spans="3:15" x14ac:dyDescent="0.25">
      <c r="C680" s="161"/>
      <c r="D680" s="161"/>
      <c r="E680" s="161"/>
      <c r="F680" s="161"/>
      <c r="G680" s="161"/>
      <c r="H680" s="160"/>
      <c r="I680" s="162"/>
      <c r="O680"/>
    </row>
    <row r="681" spans="3:15" x14ac:dyDescent="0.25">
      <c r="C681" s="161"/>
      <c r="D681" s="161"/>
      <c r="E681" s="161"/>
      <c r="F681" s="161"/>
      <c r="G681" s="161"/>
      <c r="H681" s="160"/>
      <c r="I681" s="162"/>
      <c r="O681"/>
    </row>
    <row r="682" spans="3:15" x14ac:dyDescent="0.25">
      <c r="C682" s="161"/>
      <c r="D682" s="161"/>
      <c r="E682" s="161"/>
      <c r="F682" s="161"/>
      <c r="G682" s="161"/>
      <c r="H682" s="160"/>
      <c r="I682" s="162"/>
      <c r="O682"/>
    </row>
    <row r="683" spans="3:15" x14ac:dyDescent="0.25">
      <c r="C683" s="161"/>
      <c r="D683" s="161"/>
      <c r="E683" s="161"/>
      <c r="F683" s="161"/>
      <c r="G683" s="161"/>
      <c r="H683" s="160"/>
      <c r="I683" s="162"/>
      <c r="O683"/>
    </row>
    <row r="684" spans="3:15" x14ac:dyDescent="0.25">
      <c r="C684" s="161"/>
      <c r="D684" s="161"/>
      <c r="E684" s="161"/>
      <c r="F684" s="161"/>
      <c r="G684" s="161"/>
      <c r="H684" s="160"/>
      <c r="I684" s="162"/>
      <c r="O684"/>
    </row>
    <row r="685" spans="3:15" x14ac:dyDescent="0.25">
      <c r="C685" s="161"/>
      <c r="D685" s="161"/>
      <c r="E685" s="161"/>
      <c r="F685" s="161"/>
      <c r="G685" s="161"/>
      <c r="H685" s="160"/>
      <c r="I685" s="162"/>
      <c r="O685"/>
    </row>
    <row r="686" spans="3:15" x14ac:dyDescent="0.25">
      <c r="C686" s="161"/>
      <c r="D686" s="161"/>
      <c r="E686" s="161"/>
      <c r="F686" s="161"/>
      <c r="G686" s="161"/>
      <c r="H686" s="160"/>
      <c r="I686" s="162"/>
      <c r="O686"/>
    </row>
    <row r="687" spans="3:15" x14ac:dyDescent="0.25">
      <c r="C687" s="161"/>
      <c r="D687" s="161"/>
      <c r="E687" s="161"/>
      <c r="F687" s="161"/>
      <c r="G687" s="161"/>
      <c r="H687" s="160"/>
      <c r="I687" s="162"/>
      <c r="O687"/>
    </row>
    <row r="688" spans="3:15" x14ac:dyDescent="0.25">
      <c r="C688" s="161"/>
      <c r="D688" s="161"/>
      <c r="E688" s="161"/>
      <c r="F688" s="161"/>
      <c r="G688" s="161"/>
      <c r="H688" s="160"/>
      <c r="I688" s="162"/>
      <c r="O688"/>
    </row>
    <row r="689" spans="3:15" x14ac:dyDescent="0.25">
      <c r="C689" s="161"/>
      <c r="D689" s="161"/>
      <c r="E689" s="161"/>
      <c r="F689" s="161"/>
      <c r="G689" s="161"/>
      <c r="H689" s="160"/>
      <c r="I689" s="162"/>
      <c r="O689"/>
    </row>
    <row r="690" spans="3:15" x14ac:dyDescent="0.25">
      <c r="C690" s="161"/>
      <c r="D690" s="161"/>
      <c r="E690" s="161"/>
      <c r="F690" s="161"/>
      <c r="G690" s="161"/>
      <c r="H690" s="160"/>
      <c r="I690" s="162"/>
      <c r="O690"/>
    </row>
    <row r="691" spans="3:15" x14ac:dyDescent="0.25">
      <c r="C691" s="161"/>
      <c r="D691" s="161"/>
      <c r="E691" s="161"/>
      <c r="F691" s="161"/>
      <c r="G691" s="161"/>
      <c r="H691" s="160"/>
      <c r="I691" s="162"/>
      <c r="O691"/>
    </row>
    <row r="692" spans="3:15" x14ac:dyDescent="0.25">
      <c r="C692" s="161"/>
      <c r="D692" s="161"/>
      <c r="E692" s="161"/>
      <c r="F692" s="161"/>
      <c r="G692" s="161"/>
      <c r="H692" s="160"/>
      <c r="I692" s="162"/>
      <c r="O692"/>
    </row>
    <row r="693" spans="3:15" x14ac:dyDescent="0.25">
      <c r="C693" s="161"/>
      <c r="D693" s="161"/>
      <c r="E693" s="161"/>
      <c r="F693" s="161"/>
      <c r="G693" s="161"/>
      <c r="H693" s="160"/>
      <c r="I693" s="162"/>
      <c r="O693"/>
    </row>
    <row r="694" spans="3:15" x14ac:dyDescent="0.25">
      <c r="C694" s="161"/>
      <c r="D694" s="161"/>
      <c r="E694" s="161"/>
      <c r="F694" s="161"/>
      <c r="G694" s="161"/>
      <c r="H694" s="160"/>
      <c r="I694" s="162"/>
      <c r="O694"/>
    </row>
    <row r="695" spans="3:15" x14ac:dyDescent="0.25">
      <c r="C695" s="161"/>
      <c r="D695" s="161"/>
      <c r="E695" s="161"/>
      <c r="F695" s="161"/>
      <c r="G695" s="161"/>
      <c r="H695" s="160"/>
      <c r="I695" s="162"/>
      <c r="O695"/>
    </row>
    <row r="696" spans="3:15" x14ac:dyDescent="0.25">
      <c r="C696" s="161"/>
      <c r="D696" s="161"/>
      <c r="E696" s="161"/>
      <c r="F696" s="161"/>
      <c r="G696" s="161"/>
      <c r="H696" s="160"/>
      <c r="I696" s="162"/>
      <c r="O696"/>
    </row>
    <row r="697" spans="3:15" x14ac:dyDescent="0.25">
      <c r="C697" s="161"/>
      <c r="D697" s="161"/>
      <c r="E697" s="161"/>
      <c r="F697" s="161"/>
      <c r="G697" s="161"/>
      <c r="H697" s="160"/>
      <c r="I697" s="162"/>
      <c r="O697"/>
    </row>
    <row r="698" spans="3:15" x14ac:dyDescent="0.25">
      <c r="C698" s="161"/>
      <c r="D698" s="161"/>
      <c r="E698" s="161"/>
      <c r="F698" s="161"/>
      <c r="G698" s="161"/>
      <c r="H698" s="160"/>
      <c r="I698" s="162"/>
      <c r="O698"/>
    </row>
    <row r="699" spans="3:15" x14ac:dyDescent="0.25">
      <c r="C699" s="161"/>
      <c r="D699" s="161"/>
      <c r="E699" s="161"/>
      <c r="F699" s="161"/>
      <c r="G699" s="161"/>
      <c r="H699" s="160"/>
      <c r="I699" s="162"/>
      <c r="O699"/>
    </row>
    <row r="700" spans="3:15" x14ac:dyDescent="0.25">
      <c r="C700" s="161"/>
      <c r="D700" s="161"/>
      <c r="E700" s="161"/>
      <c r="F700" s="161"/>
      <c r="G700" s="161"/>
      <c r="H700" s="160"/>
      <c r="I700" s="162"/>
      <c r="O700"/>
    </row>
    <row r="701" spans="3:15" x14ac:dyDescent="0.25">
      <c r="C701" s="161"/>
      <c r="D701" s="161"/>
      <c r="E701" s="161"/>
      <c r="F701" s="161"/>
      <c r="G701" s="161"/>
      <c r="H701" s="160"/>
      <c r="I701" s="162"/>
      <c r="O701"/>
    </row>
    <row r="702" spans="3:15" x14ac:dyDescent="0.25">
      <c r="C702" s="161"/>
      <c r="D702" s="161"/>
      <c r="E702" s="161"/>
      <c r="F702" s="161"/>
      <c r="G702" s="161"/>
      <c r="H702" s="160"/>
      <c r="I702" s="162"/>
      <c r="O702"/>
    </row>
    <row r="703" spans="3:15" x14ac:dyDescent="0.25">
      <c r="C703" s="161"/>
      <c r="D703" s="161"/>
      <c r="E703" s="161"/>
      <c r="F703" s="161"/>
      <c r="G703" s="161"/>
      <c r="H703" s="160"/>
      <c r="I703" s="162"/>
      <c r="O703"/>
    </row>
    <row r="704" spans="3:15" x14ac:dyDescent="0.25">
      <c r="C704" s="161"/>
      <c r="D704" s="161"/>
      <c r="E704" s="161"/>
      <c r="F704" s="161"/>
      <c r="G704" s="161"/>
      <c r="H704" s="160"/>
      <c r="I704" s="162"/>
      <c r="O704"/>
    </row>
    <row r="705" spans="3:15" x14ac:dyDescent="0.25">
      <c r="C705" s="161"/>
      <c r="D705" s="161"/>
      <c r="E705" s="161"/>
      <c r="F705" s="161"/>
      <c r="G705" s="161"/>
      <c r="H705" s="160"/>
      <c r="I705" s="162"/>
      <c r="O705"/>
    </row>
    <row r="706" spans="3:15" x14ac:dyDescent="0.25">
      <c r="C706" s="161"/>
      <c r="D706" s="161"/>
      <c r="E706" s="161"/>
      <c r="F706" s="161"/>
      <c r="G706" s="161"/>
      <c r="H706" s="160"/>
      <c r="I706" s="162"/>
      <c r="O706"/>
    </row>
    <row r="707" spans="3:15" x14ac:dyDescent="0.25">
      <c r="C707" s="161"/>
      <c r="D707" s="161"/>
      <c r="E707" s="161"/>
      <c r="F707" s="161"/>
      <c r="G707" s="161"/>
      <c r="H707" s="160"/>
      <c r="I707" s="162"/>
      <c r="O707"/>
    </row>
    <row r="708" spans="3:15" x14ac:dyDescent="0.25">
      <c r="C708" s="161"/>
      <c r="D708" s="161"/>
      <c r="E708" s="161"/>
      <c r="F708" s="161"/>
      <c r="G708" s="161"/>
      <c r="H708" s="160"/>
      <c r="I708" s="162"/>
      <c r="O708"/>
    </row>
    <row r="709" spans="3:15" x14ac:dyDescent="0.25">
      <c r="C709" s="161"/>
      <c r="D709" s="161"/>
      <c r="E709" s="161"/>
      <c r="F709" s="161"/>
      <c r="G709" s="161"/>
      <c r="H709" s="160"/>
      <c r="I709" s="162"/>
      <c r="O709"/>
    </row>
    <row r="710" spans="3:15" x14ac:dyDescent="0.25">
      <c r="C710" s="161"/>
      <c r="D710" s="161"/>
      <c r="E710" s="161"/>
      <c r="F710" s="161"/>
      <c r="G710" s="161"/>
      <c r="H710" s="160"/>
      <c r="I710" s="162"/>
      <c r="O710"/>
    </row>
    <row r="711" spans="3:15" x14ac:dyDescent="0.25">
      <c r="C711" s="161"/>
      <c r="D711" s="161"/>
      <c r="E711" s="161"/>
      <c r="F711" s="161"/>
      <c r="G711" s="161"/>
      <c r="H711" s="160"/>
      <c r="I711" s="162"/>
      <c r="O711"/>
    </row>
    <row r="712" spans="3:15" x14ac:dyDescent="0.25">
      <c r="C712" s="161"/>
      <c r="D712" s="161"/>
      <c r="E712" s="161"/>
      <c r="F712" s="161"/>
      <c r="G712" s="161"/>
      <c r="H712" s="160"/>
      <c r="I712" s="162"/>
      <c r="O712"/>
    </row>
    <row r="713" spans="3:15" x14ac:dyDescent="0.25">
      <c r="C713" s="161"/>
      <c r="D713" s="161"/>
      <c r="E713" s="161"/>
      <c r="F713" s="161"/>
      <c r="G713" s="161"/>
      <c r="H713" s="160"/>
      <c r="I713" s="162"/>
      <c r="O713"/>
    </row>
    <row r="714" spans="3:15" x14ac:dyDescent="0.25">
      <c r="C714" s="161"/>
      <c r="D714" s="161"/>
      <c r="E714" s="161"/>
      <c r="F714" s="161"/>
      <c r="G714" s="161"/>
      <c r="H714" s="160"/>
      <c r="I714" s="162"/>
      <c r="O714"/>
    </row>
    <row r="715" spans="3:15" x14ac:dyDescent="0.25">
      <c r="C715" s="161"/>
      <c r="D715" s="161"/>
      <c r="E715" s="161"/>
      <c r="F715" s="161"/>
      <c r="G715" s="161"/>
      <c r="H715" s="160"/>
      <c r="I715" s="162"/>
      <c r="O715"/>
    </row>
    <row r="716" spans="3:15" x14ac:dyDescent="0.25">
      <c r="C716" s="161"/>
      <c r="D716" s="161"/>
      <c r="E716" s="161"/>
      <c r="F716" s="161"/>
      <c r="G716" s="161"/>
      <c r="H716" s="160"/>
      <c r="I716" s="162"/>
      <c r="O716"/>
    </row>
    <row r="717" spans="3:15" x14ac:dyDescent="0.25">
      <c r="C717" s="161"/>
      <c r="D717" s="161"/>
      <c r="E717" s="161"/>
      <c r="F717" s="161"/>
      <c r="G717" s="161"/>
      <c r="H717" s="160"/>
      <c r="I717" s="162"/>
      <c r="O717"/>
    </row>
    <row r="718" spans="3:15" x14ac:dyDescent="0.25">
      <c r="C718" s="161"/>
      <c r="D718" s="161"/>
      <c r="E718" s="161"/>
      <c r="F718" s="161"/>
      <c r="G718" s="161"/>
      <c r="H718" s="160"/>
      <c r="I718" s="162"/>
      <c r="O718"/>
    </row>
    <row r="719" spans="3:15" x14ac:dyDescent="0.25">
      <c r="C719" s="161"/>
      <c r="D719" s="161"/>
      <c r="E719" s="161"/>
      <c r="F719" s="161"/>
      <c r="G719" s="161"/>
      <c r="H719" s="160"/>
      <c r="I719" s="162"/>
      <c r="O719"/>
    </row>
    <row r="720" spans="3:15" x14ac:dyDescent="0.25">
      <c r="C720" s="161"/>
      <c r="D720" s="161"/>
      <c r="E720" s="161"/>
      <c r="F720" s="161"/>
      <c r="G720" s="161"/>
      <c r="H720" s="160"/>
      <c r="I720" s="162"/>
      <c r="O720"/>
    </row>
    <row r="721" spans="3:15" x14ac:dyDescent="0.25">
      <c r="C721" s="161"/>
      <c r="D721" s="161"/>
      <c r="E721" s="161"/>
      <c r="F721" s="161"/>
      <c r="G721" s="161"/>
      <c r="H721" s="160"/>
      <c r="I721" s="162"/>
      <c r="O721"/>
    </row>
    <row r="722" spans="3:15" x14ac:dyDescent="0.25">
      <c r="C722" s="161"/>
      <c r="D722" s="161"/>
      <c r="E722" s="161"/>
      <c r="F722" s="161"/>
      <c r="G722" s="161"/>
      <c r="H722" s="160"/>
      <c r="I722" s="162"/>
      <c r="O722"/>
    </row>
    <row r="723" spans="3:15" x14ac:dyDescent="0.25">
      <c r="C723" s="161"/>
      <c r="D723" s="161"/>
      <c r="E723" s="161"/>
      <c r="F723" s="161"/>
      <c r="G723" s="161"/>
      <c r="H723" s="160"/>
      <c r="I723" s="162"/>
      <c r="O723"/>
    </row>
    <row r="724" spans="3:15" x14ac:dyDescent="0.25">
      <c r="C724" s="161"/>
      <c r="D724" s="161"/>
      <c r="E724" s="161"/>
      <c r="F724" s="161"/>
      <c r="G724" s="161"/>
      <c r="H724" s="160"/>
      <c r="I724" s="162"/>
      <c r="O724"/>
    </row>
    <row r="725" spans="3:15" x14ac:dyDescent="0.25">
      <c r="C725" s="161"/>
      <c r="D725" s="161"/>
      <c r="E725" s="161"/>
      <c r="F725" s="161"/>
      <c r="G725" s="161"/>
      <c r="H725" s="160"/>
      <c r="I725" s="162"/>
      <c r="O725"/>
    </row>
    <row r="726" spans="3:15" x14ac:dyDescent="0.25">
      <c r="C726" s="161"/>
      <c r="D726" s="161"/>
      <c r="E726" s="161"/>
      <c r="F726" s="161"/>
      <c r="G726" s="161"/>
      <c r="H726" s="160"/>
      <c r="I726" s="162"/>
      <c r="O726"/>
    </row>
    <row r="727" spans="3:15" x14ac:dyDescent="0.25">
      <c r="C727" s="161"/>
      <c r="D727" s="161"/>
      <c r="E727" s="161"/>
      <c r="F727" s="161"/>
      <c r="G727" s="161"/>
      <c r="H727" s="160"/>
      <c r="I727" s="162"/>
      <c r="O727"/>
    </row>
    <row r="728" spans="3:15" x14ac:dyDescent="0.25">
      <c r="C728" s="161"/>
      <c r="D728" s="161"/>
      <c r="E728" s="161"/>
      <c r="F728" s="161"/>
      <c r="G728" s="161"/>
      <c r="H728" s="160"/>
      <c r="I728" s="162"/>
      <c r="O728"/>
    </row>
    <row r="729" spans="3:15" x14ac:dyDescent="0.25">
      <c r="C729" s="161"/>
      <c r="D729" s="161"/>
      <c r="E729" s="161"/>
      <c r="F729" s="161"/>
      <c r="G729" s="161"/>
      <c r="H729" s="160"/>
      <c r="I729" s="162"/>
      <c r="O729"/>
    </row>
    <row r="730" spans="3:15" x14ac:dyDescent="0.25">
      <c r="C730" s="161"/>
      <c r="D730" s="161"/>
      <c r="E730" s="161"/>
      <c r="F730" s="161"/>
      <c r="G730" s="161"/>
      <c r="H730" s="160"/>
      <c r="I730" s="162"/>
      <c r="O730"/>
    </row>
    <row r="731" spans="3:15" x14ac:dyDescent="0.25">
      <c r="C731" s="161"/>
      <c r="D731" s="161"/>
      <c r="E731" s="161"/>
      <c r="F731" s="161"/>
      <c r="G731" s="161"/>
      <c r="H731" s="160"/>
      <c r="I731" s="162"/>
      <c r="O731"/>
    </row>
    <row r="732" spans="3:15" x14ac:dyDescent="0.25">
      <c r="C732" s="161"/>
      <c r="D732" s="161"/>
      <c r="E732" s="161"/>
      <c r="F732" s="161"/>
      <c r="G732" s="161"/>
      <c r="H732" s="160"/>
      <c r="I732" s="162"/>
      <c r="O732"/>
    </row>
    <row r="733" spans="3:15" x14ac:dyDescent="0.25">
      <c r="C733" s="161"/>
      <c r="D733" s="161"/>
      <c r="E733" s="161"/>
      <c r="F733" s="161"/>
      <c r="G733" s="161"/>
      <c r="H733" s="160"/>
      <c r="I733" s="162"/>
      <c r="O733"/>
    </row>
    <row r="734" spans="3:15" x14ac:dyDescent="0.25">
      <c r="C734" s="161"/>
      <c r="D734" s="161"/>
      <c r="E734" s="161"/>
      <c r="F734" s="161"/>
      <c r="G734" s="161"/>
      <c r="H734" s="160"/>
      <c r="I734" s="162"/>
      <c r="O734"/>
    </row>
    <row r="735" spans="3:15" x14ac:dyDescent="0.25">
      <c r="C735" s="161"/>
      <c r="D735" s="161"/>
      <c r="E735" s="161"/>
      <c r="F735" s="161"/>
      <c r="G735" s="161"/>
      <c r="H735" s="160"/>
      <c r="I735" s="162"/>
      <c r="O735"/>
    </row>
    <row r="736" spans="3:15" x14ac:dyDescent="0.25">
      <c r="C736" s="161"/>
      <c r="D736" s="161"/>
      <c r="E736" s="161"/>
      <c r="F736" s="161"/>
      <c r="G736" s="161"/>
      <c r="H736" s="160"/>
      <c r="I736" s="162"/>
      <c r="O736"/>
    </row>
    <row r="737" spans="3:15" x14ac:dyDescent="0.25">
      <c r="C737" s="161"/>
      <c r="D737" s="161"/>
      <c r="E737" s="161"/>
      <c r="F737" s="161"/>
      <c r="G737" s="161"/>
      <c r="H737" s="160"/>
      <c r="I737" s="162"/>
      <c r="O737"/>
    </row>
    <row r="738" spans="3:15" x14ac:dyDescent="0.25">
      <c r="C738" s="161"/>
      <c r="D738" s="161"/>
      <c r="E738" s="161"/>
      <c r="F738" s="161"/>
      <c r="G738" s="161"/>
      <c r="H738" s="160"/>
      <c r="I738" s="162"/>
      <c r="O738"/>
    </row>
    <row r="739" spans="3:15" x14ac:dyDescent="0.25">
      <c r="C739" s="161"/>
      <c r="D739" s="161"/>
      <c r="E739" s="161"/>
      <c r="F739" s="161"/>
      <c r="G739" s="161"/>
      <c r="H739" s="160"/>
      <c r="I739" s="162"/>
      <c r="O739"/>
    </row>
    <row r="740" spans="3:15" x14ac:dyDescent="0.25">
      <c r="C740" s="161"/>
      <c r="D740" s="161"/>
      <c r="E740" s="161"/>
      <c r="F740" s="161"/>
      <c r="G740" s="161"/>
      <c r="H740" s="160"/>
      <c r="I740" s="162"/>
      <c r="O740"/>
    </row>
    <row r="741" spans="3:15" x14ac:dyDescent="0.25">
      <c r="C741" s="161"/>
      <c r="D741" s="161"/>
      <c r="E741" s="161"/>
      <c r="F741" s="161"/>
      <c r="G741" s="161"/>
      <c r="H741" s="160"/>
      <c r="I741" s="162"/>
      <c r="O741"/>
    </row>
    <row r="742" spans="3:15" x14ac:dyDescent="0.25">
      <c r="C742" s="161"/>
      <c r="D742" s="161"/>
      <c r="E742" s="161"/>
      <c r="F742" s="161"/>
      <c r="G742" s="161"/>
      <c r="H742" s="160"/>
      <c r="I742" s="162"/>
      <c r="O742"/>
    </row>
    <row r="743" spans="3:15" x14ac:dyDescent="0.25">
      <c r="C743" s="161"/>
      <c r="D743" s="161"/>
      <c r="E743" s="161"/>
      <c r="F743" s="161"/>
      <c r="G743" s="161"/>
      <c r="H743" s="160"/>
      <c r="I743" s="162"/>
      <c r="O743"/>
    </row>
    <row r="744" spans="3:15" x14ac:dyDescent="0.25">
      <c r="C744" s="161"/>
      <c r="D744" s="161"/>
      <c r="E744" s="161"/>
      <c r="F744" s="161"/>
      <c r="G744" s="161"/>
      <c r="H744" s="160"/>
      <c r="I744" s="162"/>
      <c r="O744"/>
    </row>
    <row r="745" spans="3:15" x14ac:dyDescent="0.25">
      <c r="C745" s="161"/>
      <c r="D745" s="161"/>
      <c r="E745" s="161"/>
      <c r="F745" s="161"/>
      <c r="G745" s="161"/>
      <c r="H745" s="160"/>
      <c r="I745" s="162"/>
      <c r="O745"/>
    </row>
    <row r="746" spans="3:15" x14ac:dyDescent="0.25">
      <c r="C746" s="161"/>
      <c r="D746" s="161"/>
      <c r="E746" s="161"/>
      <c r="F746" s="161"/>
      <c r="G746" s="161"/>
      <c r="H746" s="160"/>
      <c r="I746" s="162"/>
      <c r="O746"/>
    </row>
    <row r="747" spans="3:15" x14ac:dyDescent="0.25">
      <c r="C747" s="161"/>
      <c r="D747" s="161"/>
      <c r="E747" s="161"/>
      <c r="F747" s="161"/>
      <c r="G747" s="161"/>
      <c r="H747" s="160"/>
      <c r="I747" s="162"/>
      <c r="O747"/>
    </row>
    <row r="748" spans="3:15" x14ac:dyDescent="0.25">
      <c r="C748" s="161"/>
      <c r="D748" s="161"/>
      <c r="E748" s="161"/>
      <c r="F748" s="161"/>
      <c r="G748" s="161"/>
      <c r="H748" s="160"/>
      <c r="I748" s="162"/>
      <c r="O748"/>
    </row>
    <row r="749" spans="3:15" x14ac:dyDescent="0.25">
      <c r="C749" s="161"/>
      <c r="D749" s="161"/>
      <c r="E749" s="161"/>
      <c r="F749" s="161"/>
      <c r="G749" s="161"/>
      <c r="H749" s="160"/>
      <c r="I749" s="162"/>
      <c r="O749"/>
    </row>
    <row r="750" spans="3:15" x14ac:dyDescent="0.25">
      <c r="C750" s="161"/>
      <c r="D750" s="161"/>
      <c r="E750" s="161"/>
      <c r="F750" s="161"/>
      <c r="G750" s="161"/>
      <c r="H750" s="160"/>
      <c r="I750" s="162"/>
      <c r="O750"/>
    </row>
    <row r="751" spans="3:15" x14ac:dyDescent="0.25">
      <c r="C751" s="161"/>
      <c r="D751" s="161"/>
      <c r="E751" s="161"/>
      <c r="F751" s="161"/>
      <c r="G751" s="161"/>
      <c r="H751" s="160"/>
      <c r="I751" s="162"/>
      <c r="O751"/>
    </row>
    <row r="752" spans="3:15" x14ac:dyDescent="0.25">
      <c r="C752" s="161"/>
      <c r="D752" s="161"/>
      <c r="E752" s="161"/>
      <c r="F752" s="161"/>
      <c r="G752" s="161"/>
      <c r="H752" s="160"/>
      <c r="I752" s="162"/>
      <c r="O752"/>
    </row>
    <row r="753" spans="3:15" x14ac:dyDescent="0.25">
      <c r="C753" s="161"/>
      <c r="D753" s="161"/>
      <c r="E753" s="161"/>
      <c r="F753" s="161"/>
      <c r="G753" s="161"/>
      <c r="H753" s="160"/>
      <c r="I753" s="162"/>
      <c r="O753"/>
    </row>
    <row r="754" spans="3:15" x14ac:dyDescent="0.25">
      <c r="C754" s="161"/>
      <c r="D754" s="161"/>
      <c r="E754" s="161"/>
      <c r="F754" s="161"/>
      <c r="G754" s="161"/>
      <c r="H754" s="160"/>
      <c r="I754" s="162"/>
      <c r="O754"/>
    </row>
    <row r="755" spans="3:15" x14ac:dyDescent="0.25">
      <c r="C755" s="161"/>
      <c r="D755" s="161"/>
      <c r="E755" s="161"/>
      <c r="F755" s="161"/>
      <c r="G755" s="161"/>
      <c r="H755" s="160"/>
      <c r="I755" s="162"/>
      <c r="O755"/>
    </row>
    <row r="756" spans="3:15" x14ac:dyDescent="0.25">
      <c r="C756" s="161"/>
      <c r="D756" s="161"/>
      <c r="E756" s="161"/>
      <c r="F756" s="161"/>
      <c r="G756" s="161"/>
      <c r="H756" s="160"/>
      <c r="I756" s="162"/>
      <c r="O756"/>
    </row>
    <row r="757" spans="3:15" x14ac:dyDescent="0.25">
      <c r="C757" s="161"/>
      <c r="D757" s="161"/>
      <c r="E757" s="161"/>
      <c r="F757" s="161"/>
      <c r="G757" s="161"/>
      <c r="H757" s="160"/>
      <c r="I757" s="162"/>
      <c r="O757"/>
    </row>
    <row r="758" spans="3:15" x14ac:dyDescent="0.25">
      <c r="C758" s="161"/>
      <c r="D758" s="161"/>
      <c r="E758" s="161"/>
      <c r="F758" s="161"/>
      <c r="G758" s="161"/>
      <c r="H758" s="160"/>
      <c r="I758" s="162"/>
      <c r="O758"/>
    </row>
    <row r="759" spans="3:15" x14ac:dyDescent="0.25">
      <c r="C759" s="161"/>
      <c r="D759" s="161"/>
      <c r="E759" s="161"/>
      <c r="F759" s="161"/>
      <c r="G759" s="161"/>
      <c r="H759" s="160"/>
      <c r="I759" s="162"/>
      <c r="O759"/>
    </row>
    <row r="760" spans="3:15" x14ac:dyDescent="0.25">
      <c r="C760" s="161"/>
      <c r="D760" s="161"/>
      <c r="E760" s="161"/>
      <c r="F760" s="161"/>
      <c r="G760" s="161"/>
      <c r="H760" s="160"/>
      <c r="I760" s="162"/>
      <c r="O760"/>
    </row>
    <row r="761" spans="3:15" x14ac:dyDescent="0.25">
      <c r="C761" s="161"/>
      <c r="D761" s="161"/>
      <c r="E761" s="161"/>
      <c r="F761" s="161"/>
      <c r="G761" s="161"/>
      <c r="H761" s="160"/>
      <c r="I761" s="162"/>
      <c r="O761"/>
    </row>
    <row r="762" spans="3:15" x14ac:dyDescent="0.25">
      <c r="C762" s="161"/>
      <c r="D762" s="161"/>
      <c r="E762" s="161"/>
      <c r="F762" s="161"/>
      <c r="G762" s="161"/>
      <c r="H762" s="160"/>
      <c r="I762" s="162"/>
      <c r="O762"/>
    </row>
    <row r="763" spans="3:15" x14ac:dyDescent="0.25">
      <c r="C763" s="161"/>
      <c r="D763" s="161"/>
      <c r="E763" s="161"/>
      <c r="F763" s="161"/>
      <c r="G763" s="161"/>
      <c r="H763" s="160"/>
      <c r="I763" s="162"/>
      <c r="O763"/>
    </row>
    <row r="764" spans="3:15" x14ac:dyDescent="0.25">
      <c r="C764" s="161"/>
      <c r="D764" s="161"/>
      <c r="E764" s="161"/>
      <c r="F764" s="161"/>
      <c r="G764" s="161"/>
      <c r="H764" s="160"/>
      <c r="I764" s="162"/>
      <c r="O764"/>
    </row>
    <row r="765" spans="3:15" x14ac:dyDescent="0.25">
      <c r="C765" s="161"/>
      <c r="D765" s="161"/>
      <c r="E765" s="161"/>
      <c r="F765" s="161"/>
      <c r="G765" s="161"/>
      <c r="H765" s="160"/>
      <c r="I765" s="162"/>
      <c r="O765"/>
    </row>
    <row r="766" spans="3:15" x14ac:dyDescent="0.25">
      <c r="C766" s="161"/>
      <c r="D766" s="161"/>
      <c r="E766" s="161"/>
      <c r="F766" s="161"/>
      <c r="G766" s="161"/>
      <c r="H766" s="160"/>
      <c r="I766" s="162"/>
      <c r="O766"/>
    </row>
    <row r="767" spans="3:15" x14ac:dyDescent="0.25">
      <c r="C767" s="161"/>
      <c r="D767" s="161"/>
      <c r="E767" s="161"/>
      <c r="F767" s="161"/>
      <c r="G767" s="161"/>
      <c r="H767" s="160"/>
      <c r="I767" s="162"/>
      <c r="O767"/>
    </row>
    <row r="768" spans="3:15" x14ac:dyDescent="0.25">
      <c r="C768" s="161"/>
      <c r="D768" s="161"/>
      <c r="E768" s="161"/>
      <c r="F768" s="161"/>
      <c r="G768" s="161"/>
      <c r="H768" s="160"/>
      <c r="I768" s="162"/>
      <c r="O768"/>
    </row>
    <row r="769" spans="3:15" x14ac:dyDescent="0.25">
      <c r="C769" s="161"/>
      <c r="D769" s="161"/>
      <c r="E769" s="161"/>
      <c r="F769" s="161"/>
      <c r="G769" s="161"/>
      <c r="H769" s="160"/>
      <c r="I769" s="162"/>
      <c r="O769"/>
    </row>
    <row r="770" spans="3:15" x14ac:dyDescent="0.25">
      <c r="C770" s="161"/>
      <c r="D770" s="161"/>
      <c r="E770" s="161"/>
      <c r="F770" s="161"/>
      <c r="G770" s="161"/>
      <c r="H770" s="160"/>
      <c r="I770" s="162"/>
      <c r="O770"/>
    </row>
    <row r="771" spans="3:15" x14ac:dyDescent="0.25">
      <c r="C771" s="161"/>
      <c r="D771" s="161"/>
      <c r="E771" s="161"/>
      <c r="F771" s="161"/>
      <c r="G771" s="161"/>
      <c r="H771" s="160"/>
      <c r="I771" s="162"/>
      <c r="O771"/>
    </row>
    <row r="772" spans="3:15" x14ac:dyDescent="0.25">
      <c r="C772" s="161"/>
      <c r="D772" s="161"/>
      <c r="E772" s="161"/>
      <c r="F772" s="161"/>
      <c r="G772" s="161"/>
      <c r="H772" s="160"/>
      <c r="I772" s="162"/>
      <c r="O772"/>
    </row>
    <row r="773" spans="3:15" x14ac:dyDescent="0.25">
      <c r="C773" s="161"/>
      <c r="D773" s="161"/>
      <c r="E773" s="161"/>
      <c r="F773" s="161"/>
      <c r="G773" s="161"/>
      <c r="H773" s="160"/>
      <c r="I773" s="162"/>
      <c r="O773"/>
    </row>
    <row r="774" spans="3:15" x14ac:dyDescent="0.25">
      <c r="C774" s="161"/>
      <c r="D774" s="161"/>
      <c r="E774" s="161"/>
      <c r="F774" s="161"/>
      <c r="G774" s="161"/>
      <c r="H774" s="160"/>
      <c r="I774" s="162"/>
      <c r="O774"/>
    </row>
    <row r="775" spans="3:15" x14ac:dyDescent="0.25">
      <c r="C775" s="161"/>
      <c r="D775" s="161"/>
      <c r="E775" s="161"/>
      <c r="F775" s="161"/>
      <c r="G775" s="161"/>
      <c r="H775" s="160"/>
      <c r="I775" s="162"/>
      <c r="O775"/>
    </row>
    <row r="776" spans="3:15" x14ac:dyDescent="0.25">
      <c r="C776" s="161"/>
      <c r="D776" s="161"/>
      <c r="E776" s="161"/>
      <c r="F776" s="161"/>
      <c r="G776" s="161"/>
      <c r="H776" s="160"/>
      <c r="I776" s="162"/>
      <c r="O776"/>
    </row>
    <row r="777" spans="3:15" x14ac:dyDescent="0.25">
      <c r="C777" s="161"/>
      <c r="D777" s="161"/>
      <c r="E777" s="161"/>
      <c r="F777" s="161"/>
      <c r="G777" s="161"/>
      <c r="H777" s="160"/>
      <c r="I777" s="162"/>
      <c r="O777"/>
    </row>
    <row r="778" spans="3:15" x14ac:dyDescent="0.25">
      <c r="C778" s="161"/>
      <c r="D778" s="161"/>
      <c r="E778" s="161"/>
      <c r="F778" s="161"/>
      <c r="G778" s="161"/>
      <c r="H778" s="160"/>
      <c r="I778" s="162"/>
      <c r="O778"/>
    </row>
    <row r="779" spans="3:15" x14ac:dyDescent="0.25">
      <c r="C779" s="161"/>
      <c r="D779" s="161"/>
      <c r="E779" s="161"/>
      <c r="F779" s="161"/>
      <c r="G779" s="161"/>
      <c r="H779" s="160"/>
      <c r="I779" s="162"/>
      <c r="O779"/>
    </row>
    <row r="780" spans="3:15" x14ac:dyDescent="0.25">
      <c r="C780" s="161"/>
      <c r="D780" s="161"/>
      <c r="E780" s="161"/>
      <c r="F780" s="161"/>
      <c r="G780" s="161"/>
      <c r="H780" s="160"/>
      <c r="I780" s="162"/>
      <c r="O780"/>
    </row>
    <row r="781" spans="3:15" x14ac:dyDescent="0.25">
      <c r="C781" s="161"/>
      <c r="D781" s="161"/>
      <c r="E781" s="161"/>
      <c r="F781" s="161"/>
      <c r="G781" s="161"/>
      <c r="H781" s="160"/>
      <c r="I781" s="162"/>
      <c r="O781"/>
    </row>
    <row r="782" spans="3:15" x14ac:dyDescent="0.25">
      <c r="C782" s="161"/>
      <c r="D782" s="161"/>
      <c r="E782" s="161"/>
      <c r="F782" s="161"/>
      <c r="G782" s="161"/>
      <c r="H782" s="160"/>
      <c r="I782" s="162"/>
      <c r="O782"/>
    </row>
    <row r="783" spans="3:15" x14ac:dyDescent="0.25">
      <c r="C783" s="161"/>
      <c r="D783" s="161"/>
      <c r="E783" s="161"/>
      <c r="F783" s="161"/>
      <c r="G783" s="161"/>
      <c r="H783" s="160"/>
      <c r="I783" s="162"/>
      <c r="O783"/>
    </row>
    <row r="784" spans="3:15" x14ac:dyDescent="0.25">
      <c r="C784" s="161"/>
      <c r="D784" s="161"/>
      <c r="E784" s="161"/>
      <c r="F784" s="161"/>
      <c r="G784" s="161"/>
      <c r="H784" s="160"/>
      <c r="I784" s="162"/>
      <c r="O784"/>
    </row>
    <row r="785" spans="3:15" x14ac:dyDescent="0.25">
      <c r="C785" s="161"/>
      <c r="D785" s="161"/>
      <c r="E785" s="161"/>
      <c r="F785" s="161"/>
      <c r="G785" s="161"/>
      <c r="H785" s="160"/>
      <c r="I785" s="162"/>
      <c r="O785"/>
    </row>
    <row r="786" spans="3:15" x14ac:dyDescent="0.25">
      <c r="C786" s="161"/>
      <c r="D786" s="161"/>
      <c r="E786" s="161"/>
      <c r="F786" s="161"/>
      <c r="G786" s="161"/>
      <c r="H786" s="160"/>
      <c r="I786" s="162"/>
      <c r="O786"/>
    </row>
    <row r="787" spans="3:15" x14ac:dyDescent="0.25">
      <c r="C787" s="161"/>
      <c r="D787" s="161"/>
      <c r="E787" s="161"/>
      <c r="F787" s="161"/>
      <c r="G787" s="161"/>
      <c r="H787" s="160"/>
      <c r="I787" s="162"/>
      <c r="O787"/>
    </row>
    <row r="788" spans="3:15" x14ac:dyDescent="0.25">
      <c r="C788" s="161"/>
      <c r="D788" s="161"/>
      <c r="E788" s="161"/>
      <c r="F788" s="161"/>
      <c r="G788" s="161"/>
      <c r="H788" s="160"/>
      <c r="I788" s="162"/>
      <c r="O788"/>
    </row>
    <row r="789" spans="3:15" x14ac:dyDescent="0.25">
      <c r="C789" s="161"/>
      <c r="D789" s="161"/>
      <c r="E789" s="161"/>
      <c r="F789" s="161"/>
      <c r="G789" s="161"/>
      <c r="H789" s="160"/>
      <c r="I789" s="162"/>
      <c r="O789"/>
    </row>
    <row r="790" spans="3:15" x14ac:dyDescent="0.25">
      <c r="C790" s="161"/>
      <c r="D790" s="161"/>
      <c r="E790" s="161"/>
      <c r="F790" s="161"/>
      <c r="G790" s="161"/>
      <c r="H790" s="160"/>
      <c r="I790" s="162"/>
      <c r="O790"/>
    </row>
    <row r="791" spans="3:15" x14ac:dyDescent="0.25">
      <c r="C791" s="161"/>
      <c r="D791" s="161"/>
      <c r="E791" s="161"/>
      <c r="F791" s="161"/>
      <c r="G791" s="161"/>
      <c r="H791" s="160"/>
      <c r="I791" s="162"/>
      <c r="O791"/>
    </row>
    <row r="792" spans="3:15" x14ac:dyDescent="0.25">
      <c r="C792" s="161"/>
      <c r="D792" s="161"/>
      <c r="E792" s="161"/>
      <c r="F792" s="161"/>
      <c r="G792" s="161"/>
      <c r="H792" s="160"/>
      <c r="I792" s="162"/>
      <c r="O792"/>
    </row>
    <row r="793" spans="3:15" x14ac:dyDescent="0.25">
      <c r="C793" s="161"/>
      <c r="D793" s="161"/>
      <c r="E793" s="161"/>
      <c r="F793" s="161"/>
      <c r="G793" s="161"/>
      <c r="H793" s="160"/>
      <c r="I793" s="162"/>
      <c r="O793"/>
    </row>
    <row r="794" spans="3:15" x14ac:dyDescent="0.25">
      <c r="C794" s="161"/>
      <c r="D794" s="161"/>
      <c r="E794" s="161"/>
      <c r="F794" s="161"/>
      <c r="G794" s="161"/>
      <c r="H794" s="160"/>
      <c r="I794" s="162"/>
      <c r="O794"/>
    </row>
    <row r="795" spans="3:15" x14ac:dyDescent="0.25">
      <c r="C795" s="161"/>
      <c r="D795" s="161"/>
      <c r="E795" s="161"/>
      <c r="F795" s="161"/>
      <c r="G795" s="161"/>
      <c r="H795" s="160"/>
      <c r="I795" s="162"/>
      <c r="O795"/>
    </row>
    <row r="796" spans="3:15" x14ac:dyDescent="0.25">
      <c r="C796" s="161"/>
      <c r="D796" s="161"/>
      <c r="E796" s="161"/>
      <c r="F796" s="161"/>
      <c r="G796" s="161"/>
      <c r="H796" s="160"/>
      <c r="I796" s="162"/>
      <c r="O796"/>
    </row>
    <row r="797" spans="3:15" x14ac:dyDescent="0.25">
      <c r="C797" s="161"/>
      <c r="D797" s="161"/>
      <c r="E797" s="161"/>
      <c r="F797" s="161"/>
      <c r="G797" s="161"/>
      <c r="H797" s="160"/>
      <c r="I797" s="162"/>
      <c r="O797"/>
    </row>
    <row r="798" spans="3:15" x14ac:dyDescent="0.25">
      <c r="C798" s="161"/>
      <c r="D798" s="161"/>
      <c r="E798" s="161"/>
      <c r="F798" s="161"/>
      <c r="G798" s="161"/>
      <c r="H798" s="160"/>
      <c r="I798" s="162"/>
      <c r="O798"/>
    </row>
    <row r="799" spans="3:15" x14ac:dyDescent="0.25">
      <c r="C799" s="161"/>
      <c r="D799" s="161"/>
      <c r="E799" s="161"/>
      <c r="F799" s="161"/>
      <c r="G799" s="161"/>
      <c r="H799" s="160"/>
      <c r="I799" s="162"/>
      <c r="O799"/>
    </row>
    <row r="800" spans="3:15" x14ac:dyDescent="0.25">
      <c r="C800" s="161"/>
      <c r="D800" s="161"/>
      <c r="E800" s="161"/>
      <c r="F800" s="161"/>
      <c r="G800" s="161"/>
      <c r="H800" s="160"/>
      <c r="I800" s="162"/>
      <c r="O800"/>
    </row>
    <row r="801" spans="3:15" x14ac:dyDescent="0.25">
      <c r="C801" s="161"/>
      <c r="D801" s="161"/>
      <c r="E801" s="161"/>
      <c r="F801" s="161"/>
      <c r="G801" s="161"/>
      <c r="H801" s="160"/>
      <c r="I801" s="162"/>
      <c r="O801"/>
    </row>
    <row r="802" spans="3:15" x14ac:dyDescent="0.25">
      <c r="C802" s="161"/>
      <c r="D802" s="161"/>
      <c r="E802" s="161"/>
      <c r="F802" s="161"/>
      <c r="G802" s="161"/>
      <c r="H802" s="160"/>
      <c r="I802" s="162"/>
      <c r="O802"/>
    </row>
    <row r="803" spans="3:15" x14ac:dyDescent="0.25">
      <c r="C803" s="161"/>
      <c r="D803" s="161"/>
      <c r="E803" s="161"/>
      <c r="F803" s="161"/>
      <c r="G803" s="161"/>
      <c r="H803" s="160"/>
      <c r="I803" s="162"/>
      <c r="O803"/>
    </row>
    <row r="804" spans="3:15" x14ac:dyDescent="0.25">
      <c r="C804" s="161"/>
      <c r="D804" s="161"/>
      <c r="E804" s="161"/>
      <c r="F804" s="161"/>
      <c r="G804" s="161"/>
      <c r="H804" s="160"/>
      <c r="I804" s="162"/>
      <c r="O804"/>
    </row>
    <row r="805" spans="3:15" x14ac:dyDescent="0.25">
      <c r="C805" s="161"/>
      <c r="D805" s="161"/>
      <c r="E805" s="161"/>
      <c r="F805" s="161"/>
      <c r="G805" s="161"/>
      <c r="H805" s="160"/>
      <c r="I805" s="162"/>
      <c r="O805"/>
    </row>
    <row r="806" spans="3:15" x14ac:dyDescent="0.25">
      <c r="C806" s="161"/>
      <c r="D806" s="161"/>
      <c r="E806" s="161"/>
      <c r="F806" s="161"/>
      <c r="G806" s="161"/>
      <c r="H806" s="160"/>
      <c r="I806" s="162"/>
      <c r="O806"/>
    </row>
    <row r="807" spans="3:15" x14ac:dyDescent="0.25">
      <c r="C807" s="161"/>
      <c r="D807" s="161"/>
      <c r="E807" s="161"/>
      <c r="F807" s="161"/>
      <c r="G807" s="161"/>
      <c r="H807" s="160"/>
      <c r="I807" s="162"/>
      <c r="O807"/>
    </row>
    <row r="808" spans="3:15" x14ac:dyDescent="0.25">
      <c r="C808" s="161"/>
      <c r="D808" s="161"/>
      <c r="E808" s="161"/>
      <c r="F808" s="161"/>
      <c r="G808" s="161"/>
      <c r="H808" s="160"/>
      <c r="I808" s="162"/>
      <c r="O808"/>
    </row>
    <row r="809" spans="3:15" x14ac:dyDescent="0.25">
      <c r="C809" s="161"/>
      <c r="D809" s="161"/>
      <c r="E809" s="161"/>
      <c r="F809" s="161"/>
      <c r="G809" s="161"/>
      <c r="H809" s="160"/>
      <c r="I809" s="162"/>
      <c r="O809"/>
    </row>
    <row r="810" spans="3:15" x14ac:dyDescent="0.25">
      <c r="C810" s="161"/>
      <c r="D810" s="161"/>
      <c r="E810" s="161"/>
      <c r="F810" s="161"/>
      <c r="G810" s="161"/>
      <c r="H810" s="160"/>
      <c r="I810" s="162"/>
      <c r="O810"/>
    </row>
    <row r="811" spans="3:15" x14ac:dyDescent="0.25">
      <c r="C811" s="161"/>
      <c r="D811" s="161"/>
      <c r="E811" s="161"/>
      <c r="F811" s="161"/>
      <c r="G811" s="161"/>
      <c r="H811" s="160"/>
      <c r="I811" s="162"/>
      <c r="O811"/>
    </row>
    <row r="812" spans="3:15" x14ac:dyDescent="0.25">
      <c r="C812" s="161"/>
      <c r="D812" s="161"/>
      <c r="E812" s="161"/>
      <c r="F812" s="161"/>
      <c r="G812" s="161"/>
      <c r="H812" s="160"/>
      <c r="I812" s="162"/>
      <c r="O812"/>
    </row>
    <row r="813" spans="3:15" x14ac:dyDescent="0.25">
      <c r="C813" s="161"/>
      <c r="D813" s="161"/>
      <c r="E813" s="161"/>
      <c r="F813" s="161"/>
      <c r="G813" s="161"/>
      <c r="H813" s="160"/>
      <c r="I813" s="162"/>
      <c r="O813"/>
    </row>
    <row r="814" spans="3:15" x14ac:dyDescent="0.25">
      <c r="C814" s="161"/>
      <c r="D814" s="161"/>
      <c r="E814" s="161"/>
      <c r="F814" s="161"/>
      <c r="G814" s="161"/>
      <c r="H814" s="160"/>
      <c r="I814" s="162"/>
      <c r="O814"/>
    </row>
    <row r="815" spans="3:15" x14ac:dyDescent="0.25">
      <c r="C815" s="161"/>
      <c r="D815" s="161"/>
      <c r="E815" s="161"/>
      <c r="F815" s="161"/>
      <c r="G815" s="161"/>
      <c r="H815" s="160"/>
      <c r="I815" s="162"/>
      <c r="O815"/>
    </row>
    <row r="816" spans="3:15" x14ac:dyDescent="0.25">
      <c r="C816" s="161"/>
      <c r="D816" s="161"/>
      <c r="E816" s="161"/>
      <c r="F816" s="161"/>
      <c r="G816" s="161"/>
      <c r="H816" s="160"/>
      <c r="I816" s="162"/>
      <c r="O816"/>
    </row>
    <row r="817" spans="3:15" x14ac:dyDescent="0.25">
      <c r="C817" s="161"/>
      <c r="D817" s="161"/>
      <c r="E817" s="161"/>
      <c r="F817" s="161"/>
      <c r="G817" s="161"/>
      <c r="H817" s="160"/>
      <c r="I817" s="162"/>
      <c r="O817"/>
    </row>
    <row r="818" spans="3:15" x14ac:dyDescent="0.25">
      <c r="C818" s="161"/>
      <c r="D818" s="161"/>
      <c r="E818" s="161"/>
      <c r="F818" s="161"/>
      <c r="G818" s="161"/>
      <c r="H818" s="160"/>
      <c r="I818" s="162"/>
      <c r="O818"/>
    </row>
    <row r="819" spans="3:15" x14ac:dyDescent="0.25">
      <c r="C819" s="161"/>
      <c r="D819" s="161"/>
      <c r="E819" s="161"/>
      <c r="F819" s="161"/>
      <c r="G819" s="161"/>
      <c r="H819" s="160"/>
      <c r="I819" s="162"/>
      <c r="O819"/>
    </row>
    <row r="820" spans="3:15" x14ac:dyDescent="0.25">
      <c r="C820" s="161"/>
      <c r="D820" s="161"/>
      <c r="E820" s="161"/>
      <c r="F820" s="161"/>
      <c r="G820" s="161"/>
      <c r="H820" s="160"/>
      <c r="I820" s="162"/>
      <c r="O820"/>
    </row>
    <row r="821" spans="3:15" x14ac:dyDescent="0.25">
      <c r="C821" s="161"/>
      <c r="D821" s="161"/>
      <c r="E821" s="161"/>
      <c r="F821" s="161"/>
      <c r="G821" s="161"/>
      <c r="H821" s="160"/>
      <c r="I821" s="162"/>
      <c r="O821"/>
    </row>
    <row r="822" spans="3:15" x14ac:dyDescent="0.25">
      <c r="C822" s="161"/>
      <c r="D822" s="161"/>
      <c r="E822" s="161"/>
      <c r="F822" s="161"/>
      <c r="G822" s="161"/>
      <c r="H822" s="160"/>
      <c r="I822" s="162"/>
      <c r="O822"/>
    </row>
    <row r="823" spans="3:15" x14ac:dyDescent="0.25">
      <c r="C823" s="161"/>
      <c r="D823" s="161"/>
      <c r="E823" s="161"/>
      <c r="F823" s="161"/>
      <c r="G823" s="161"/>
      <c r="H823" s="160"/>
      <c r="I823" s="162"/>
      <c r="O823"/>
    </row>
    <row r="824" spans="3:15" x14ac:dyDescent="0.25">
      <c r="C824" s="161"/>
      <c r="D824" s="161"/>
      <c r="E824" s="161"/>
      <c r="F824" s="161"/>
      <c r="G824" s="161"/>
      <c r="H824" s="160"/>
      <c r="I824" s="162"/>
      <c r="O824"/>
    </row>
    <row r="825" spans="3:15" x14ac:dyDescent="0.25">
      <c r="C825" s="161"/>
      <c r="D825" s="161"/>
      <c r="E825" s="161"/>
      <c r="F825" s="161"/>
      <c r="G825" s="161"/>
      <c r="H825" s="160"/>
      <c r="I825" s="162"/>
      <c r="O825"/>
    </row>
    <row r="826" spans="3:15" x14ac:dyDescent="0.25">
      <c r="C826" s="161"/>
      <c r="D826" s="161"/>
      <c r="E826" s="161"/>
      <c r="F826" s="161"/>
      <c r="G826" s="161"/>
      <c r="H826" s="160"/>
      <c r="I826" s="162"/>
      <c r="O826"/>
    </row>
    <row r="827" spans="3:15" x14ac:dyDescent="0.25">
      <c r="C827" s="161"/>
      <c r="D827" s="161"/>
      <c r="E827" s="161"/>
      <c r="F827" s="161"/>
      <c r="G827" s="161"/>
      <c r="H827" s="160"/>
      <c r="I827" s="162"/>
      <c r="O827"/>
    </row>
    <row r="828" spans="3:15" x14ac:dyDescent="0.25">
      <c r="C828" s="161"/>
      <c r="D828" s="161"/>
      <c r="E828" s="161"/>
      <c r="F828" s="161"/>
      <c r="G828" s="161"/>
      <c r="H828" s="160"/>
      <c r="I828" s="162"/>
      <c r="O828"/>
    </row>
    <row r="829" spans="3:15" x14ac:dyDescent="0.25">
      <c r="C829" s="161"/>
      <c r="D829" s="161"/>
      <c r="E829" s="161"/>
      <c r="F829" s="161"/>
      <c r="G829" s="161"/>
      <c r="H829" s="160"/>
      <c r="I829" s="162"/>
      <c r="O829"/>
    </row>
    <row r="830" spans="3:15" x14ac:dyDescent="0.25">
      <c r="C830" s="161"/>
      <c r="D830" s="161"/>
      <c r="E830" s="161"/>
      <c r="F830" s="161"/>
      <c r="G830" s="161"/>
      <c r="H830" s="160"/>
      <c r="I830" s="162"/>
      <c r="O830"/>
    </row>
    <row r="831" spans="3:15" x14ac:dyDescent="0.25">
      <c r="C831" s="161"/>
      <c r="D831" s="161"/>
      <c r="E831" s="161"/>
      <c r="F831" s="161"/>
      <c r="G831" s="161"/>
      <c r="H831" s="160"/>
      <c r="I831" s="162"/>
      <c r="O831"/>
    </row>
    <row r="832" spans="3:15" x14ac:dyDescent="0.25">
      <c r="C832" s="161"/>
      <c r="D832" s="161"/>
      <c r="E832" s="161"/>
      <c r="F832" s="161"/>
      <c r="G832" s="161"/>
      <c r="H832" s="160"/>
      <c r="I832" s="162"/>
      <c r="O832"/>
    </row>
    <row r="833" spans="3:15" x14ac:dyDescent="0.25">
      <c r="C833" s="161"/>
      <c r="D833" s="161"/>
      <c r="E833" s="161"/>
      <c r="F833" s="161"/>
      <c r="G833" s="161"/>
      <c r="H833" s="160"/>
      <c r="I833" s="162"/>
      <c r="O833"/>
    </row>
    <row r="834" spans="3:15" x14ac:dyDescent="0.25">
      <c r="C834" s="161"/>
      <c r="D834" s="161"/>
      <c r="E834" s="161"/>
      <c r="F834" s="161"/>
      <c r="G834" s="161"/>
      <c r="H834" s="160"/>
      <c r="I834" s="162"/>
      <c r="O834"/>
    </row>
    <row r="835" spans="3:15" x14ac:dyDescent="0.25">
      <c r="C835" s="161"/>
      <c r="D835" s="161"/>
      <c r="E835" s="161"/>
      <c r="F835" s="161"/>
      <c r="G835" s="161"/>
      <c r="H835" s="160"/>
      <c r="I835" s="162"/>
      <c r="O835"/>
    </row>
    <row r="836" spans="3:15" x14ac:dyDescent="0.25">
      <c r="C836" s="161"/>
      <c r="D836" s="161"/>
      <c r="E836" s="161"/>
      <c r="F836" s="161"/>
      <c r="G836" s="161"/>
      <c r="H836" s="160"/>
      <c r="I836" s="162"/>
      <c r="O836"/>
    </row>
    <row r="837" spans="3:15" x14ac:dyDescent="0.25">
      <c r="C837" s="161"/>
      <c r="D837" s="161"/>
      <c r="E837" s="161"/>
      <c r="F837" s="161"/>
      <c r="G837" s="161"/>
      <c r="H837" s="160"/>
      <c r="I837" s="162"/>
      <c r="O837"/>
    </row>
    <row r="838" spans="3:15" x14ac:dyDescent="0.25">
      <c r="C838" s="161"/>
      <c r="D838" s="161"/>
      <c r="E838" s="161"/>
      <c r="F838" s="161"/>
      <c r="G838" s="161"/>
      <c r="H838" s="160"/>
      <c r="I838" s="162"/>
      <c r="O838"/>
    </row>
    <row r="839" spans="3:15" x14ac:dyDescent="0.25">
      <c r="C839" s="161"/>
      <c r="D839" s="161"/>
      <c r="E839" s="161"/>
      <c r="F839" s="161"/>
      <c r="G839" s="161"/>
      <c r="H839" s="160"/>
      <c r="I839" s="162"/>
      <c r="O839"/>
    </row>
    <row r="840" spans="3:15" x14ac:dyDescent="0.25">
      <c r="C840" s="161"/>
      <c r="D840" s="161"/>
      <c r="E840" s="161"/>
      <c r="F840" s="161"/>
      <c r="G840" s="161"/>
      <c r="H840" s="160"/>
      <c r="I840" s="162"/>
      <c r="O840"/>
    </row>
    <row r="841" spans="3:15" x14ac:dyDescent="0.25">
      <c r="C841" s="161"/>
      <c r="D841" s="161"/>
      <c r="E841" s="161"/>
      <c r="F841" s="161"/>
      <c r="G841" s="161"/>
      <c r="H841" s="160"/>
      <c r="I841" s="162"/>
      <c r="O841"/>
    </row>
    <row r="842" spans="3:15" x14ac:dyDescent="0.25">
      <c r="C842" s="161"/>
      <c r="D842" s="161"/>
      <c r="E842" s="161"/>
      <c r="F842" s="161"/>
      <c r="G842" s="161"/>
      <c r="H842" s="160"/>
      <c r="I842" s="162"/>
      <c r="O842"/>
    </row>
    <row r="843" spans="3:15" x14ac:dyDescent="0.25">
      <c r="C843" s="161"/>
      <c r="D843" s="161"/>
      <c r="E843" s="161"/>
      <c r="F843" s="161"/>
      <c r="G843" s="161"/>
      <c r="H843" s="160"/>
      <c r="I843" s="162"/>
      <c r="O843"/>
    </row>
    <row r="844" spans="3:15" x14ac:dyDescent="0.25">
      <c r="C844" s="161"/>
      <c r="D844" s="161"/>
      <c r="E844" s="161"/>
      <c r="F844" s="161"/>
      <c r="G844" s="161"/>
      <c r="H844" s="160"/>
      <c r="I844" s="162"/>
      <c r="O844"/>
    </row>
    <row r="845" spans="3:15" x14ac:dyDescent="0.25">
      <c r="C845" s="161"/>
      <c r="D845" s="161"/>
      <c r="E845" s="161"/>
      <c r="F845" s="161"/>
      <c r="G845" s="161"/>
      <c r="H845" s="160"/>
      <c r="I845" s="162"/>
      <c r="O845"/>
    </row>
    <row r="846" spans="3:15" x14ac:dyDescent="0.25">
      <c r="C846" s="161"/>
      <c r="D846" s="161"/>
      <c r="E846" s="161"/>
      <c r="F846" s="161"/>
      <c r="G846" s="161"/>
      <c r="H846" s="160"/>
      <c r="I846" s="162"/>
      <c r="O846"/>
    </row>
    <row r="847" spans="3:15" x14ac:dyDescent="0.25">
      <c r="C847" s="161"/>
      <c r="D847" s="161"/>
      <c r="E847" s="161"/>
      <c r="F847" s="161"/>
      <c r="G847" s="161"/>
      <c r="H847" s="160"/>
      <c r="I847" s="162"/>
      <c r="O847"/>
    </row>
    <row r="848" spans="3:15" x14ac:dyDescent="0.25">
      <c r="C848" s="161"/>
      <c r="D848" s="161"/>
      <c r="E848" s="161"/>
      <c r="F848" s="161"/>
      <c r="G848" s="161"/>
      <c r="H848" s="160"/>
      <c r="I848" s="162"/>
      <c r="O848"/>
    </row>
    <row r="849" spans="3:15" x14ac:dyDescent="0.25">
      <c r="C849" s="161"/>
      <c r="D849" s="161"/>
      <c r="E849" s="161"/>
      <c r="F849" s="161"/>
      <c r="G849" s="161"/>
      <c r="H849" s="160"/>
      <c r="I849" s="162"/>
      <c r="O849"/>
    </row>
    <row r="850" spans="3:15" x14ac:dyDescent="0.25">
      <c r="C850" s="161"/>
      <c r="D850" s="161"/>
      <c r="E850" s="161"/>
      <c r="F850" s="161"/>
      <c r="G850" s="161"/>
      <c r="H850" s="160"/>
      <c r="I850" s="162"/>
      <c r="O850"/>
    </row>
    <row r="851" spans="3:15" x14ac:dyDescent="0.25">
      <c r="C851" s="161"/>
      <c r="D851" s="161"/>
      <c r="E851" s="161"/>
      <c r="F851" s="161"/>
      <c r="G851" s="161"/>
      <c r="H851" s="160"/>
      <c r="I851" s="162"/>
      <c r="O851"/>
    </row>
    <row r="852" spans="3:15" x14ac:dyDescent="0.25">
      <c r="C852" s="161"/>
      <c r="D852" s="161"/>
      <c r="E852" s="161"/>
      <c r="F852" s="161"/>
      <c r="G852" s="161"/>
      <c r="H852" s="160"/>
      <c r="I852" s="162"/>
      <c r="O852"/>
    </row>
    <row r="853" spans="3:15" x14ac:dyDescent="0.25">
      <c r="C853" s="161"/>
      <c r="D853" s="161"/>
      <c r="E853" s="161"/>
      <c r="F853" s="161"/>
      <c r="G853" s="161"/>
      <c r="H853" s="160"/>
      <c r="I853" s="162"/>
      <c r="O853"/>
    </row>
    <row r="854" spans="3:15" x14ac:dyDescent="0.25">
      <c r="C854" s="161"/>
      <c r="D854" s="161"/>
      <c r="E854" s="161"/>
      <c r="F854" s="161"/>
      <c r="G854" s="161"/>
      <c r="H854" s="160"/>
      <c r="I854" s="162"/>
      <c r="O854"/>
    </row>
    <row r="855" spans="3:15" x14ac:dyDescent="0.25">
      <c r="C855" s="161"/>
      <c r="D855" s="161"/>
      <c r="E855" s="161"/>
      <c r="F855" s="161"/>
      <c r="G855" s="161"/>
      <c r="H855" s="160"/>
      <c r="I855" s="162"/>
      <c r="O855"/>
    </row>
    <row r="856" spans="3:15" x14ac:dyDescent="0.25">
      <c r="C856" s="161"/>
      <c r="D856" s="161"/>
      <c r="E856" s="161"/>
      <c r="F856" s="161"/>
      <c r="G856" s="161"/>
      <c r="H856" s="160"/>
      <c r="I856" s="162"/>
      <c r="O856"/>
    </row>
    <row r="857" spans="3:15" x14ac:dyDescent="0.25">
      <c r="C857" s="161"/>
      <c r="D857" s="161"/>
      <c r="E857" s="161"/>
      <c r="F857" s="161"/>
      <c r="G857" s="161"/>
      <c r="H857" s="160"/>
      <c r="I857" s="162"/>
      <c r="O857"/>
    </row>
    <row r="858" spans="3:15" x14ac:dyDescent="0.25">
      <c r="C858" s="161"/>
      <c r="D858" s="161"/>
      <c r="E858" s="161"/>
      <c r="F858" s="161"/>
      <c r="G858" s="161"/>
      <c r="H858" s="160"/>
      <c r="I858" s="162"/>
      <c r="O858"/>
    </row>
    <row r="859" spans="3:15" x14ac:dyDescent="0.25">
      <c r="C859" s="161"/>
      <c r="D859" s="161"/>
      <c r="E859" s="161"/>
      <c r="F859" s="161"/>
      <c r="G859" s="161"/>
      <c r="H859" s="160"/>
      <c r="I859" s="162"/>
      <c r="O859"/>
    </row>
    <row r="860" spans="3:15" x14ac:dyDescent="0.25">
      <c r="C860" s="161"/>
      <c r="D860" s="161"/>
      <c r="E860" s="161"/>
      <c r="F860" s="161"/>
      <c r="G860" s="161"/>
      <c r="H860" s="160"/>
      <c r="I860" s="162"/>
      <c r="O860"/>
    </row>
    <row r="861" spans="3:15" x14ac:dyDescent="0.25">
      <c r="C861" s="161"/>
      <c r="D861" s="161"/>
      <c r="E861" s="161"/>
      <c r="F861" s="161"/>
      <c r="G861" s="161"/>
      <c r="H861" s="160"/>
      <c r="I861" s="162"/>
      <c r="O861"/>
    </row>
    <row r="862" spans="3:15" x14ac:dyDescent="0.25">
      <c r="C862" s="161"/>
      <c r="D862" s="161"/>
      <c r="E862" s="161"/>
      <c r="F862" s="161"/>
      <c r="G862" s="161"/>
      <c r="H862" s="160"/>
      <c r="I862" s="162"/>
      <c r="O862"/>
    </row>
    <row r="863" spans="3:15" x14ac:dyDescent="0.25">
      <c r="C863" s="161"/>
      <c r="D863" s="161"/>
      <c r="E863" s="161"/>
      <c r="F863" s="161"/>
      <c r="G863" s="161"/>
      <c r="H863" s="160"/>
      <c r="I863" s="162"/>
      <c r="O863"/>
    </row>
    <row r="864" spans="3:15" x14ac:dyDescent="0.25">
      <c r="C864" s="161"/>
      <c r="D864" s="161"/>
      <c r="E864" s="161"/>
      <c r="F864" s="161"/>
      <c r="G864" s="161"/>
      <c r="H864" s="160"/>
      <c r="I864" s="162"/>
      <c r="O864"/>
    </row>
    <row r="865" spans="3:15" x14ac:dyDescent="0.25">
      <c r="C865" s="161"/>
      <c r="D865" s="161"/>
      <c r="E865" s="161"/>
      <c r="F865" s="161"/>
      <c r="G865" s="161"/>
      <c r="H865" s="160"/>
      <c r="I865" s="162"/>
      <c r="O865"/>
    </row>
    <row r="866" spans="3:15" x14ac:dyDescent="0.25">
      <c r="C866" s="161"/>
      <c r="D866" s="161"/>
      <c r="E866" s="161"/>
      <c r="F866" s="161"/>
      <c r="G866" s="161"/>
      <c r="H866" s="160"/>
      <c r="I866" s="162"/>
      <c r="O866"/>
    </row>
    <row r="867" spans="3:15" x14ac:dyDescent="0.25">
      <c r="C867" s="161"/>
      <c r="D867" s="161"/>
      <c r="E867" s="161"/>
      <c r="F867" s="161"/>
      <c r="G867" s="161"/>
      <c r="H867" s="160"/>
      <c r="I867" s="162"/>
      <c r="O867"/>
    </row>
    <row r="868" spans="3:15" x14ac:dyDescent="0.25">
      <c r="C868" s="161"/>
      <c r="D868" s="161"/>
      <c r="E868" s="161"/>
      <c r="F868" s="161"/>
      <c r="G868" s="161"/>
      <c r="H868" s="160"/>
      <c r="I868" s="162"/>
      <c r="O868"/>
    </row>
    <row r="869" spans="3:15" x14ac:dyDescent="0.25">
      <c r="C869" s="161"/>
      <c r="D869" s="161"/>
      <c r="E869" s="161"/>
      <c r="F869" s="161"/>
      <c r="G869" s="161"/>
      <c r="H869" s="160"/>
      <c r="I869" s="162"/>
      <c r="O869"/>
    </row>
    <row r="870" spans="3:15" x14ac:dyDescent="0.25">
      <c r="C870" s="161"/>
      <c r="D870" s="161"/>
      <c r="E870" s="161"/>
      <c r="F870" s="161"/>
      <c r="G870" s="161"/>
      <c r="H870" s="160"/>
      <c r="I870" s="162"/>
      <c r="O870"/>
    </row>
    <row r="871" spans="3:15" x14ac:dyDescent="0.25">
      <c r="C871" s="161"/>
      <c r="D871" s="161"/>
      <c r="E871" s="161"/>
      <c r="F871" s="161"/>
      <c r="G871" s="161"/>
      <c r="H871" s="160"/>
      <c r="I871" s="162"/>
      <c r="O871"/>
    </row>
    <row r="872" spans="3:15" x14ac:dyDescent="0.25">
      <c r="C872" s="161"/>
      <c r="D872" s="161"/>
      <c r="E872" s="161"/>
      <c r="F872" s="161"/>
      <c r="G872" s="161"/>
      <c r="H872" s="160"/>
      <c r="I872" s="162"/>
      <c r="O872"/>
    </row>
    <row r="873" spans="3:15" x14ac:dyDescent="0.25">
      <c r="C873" s="161"/>
      <c r="D873" s="161"/>
      <c r="E873" s="161"/>
      <c r="F873" s="161"/>
      <c r="G873" s="161"/>
      <c r="H873" s="160"/>
      <c r="I873" s="162"/>
      <c r="O873"/>
    </row>
    <row r="874" spans="3:15" x14ac:dyDescent="0.25">
      <c r="C874" s="161"/>
      <c r="D874" s="161"/>
      <c r="E874" s="161"/>
      <c r="F874" s="161"/>
      <c r="G874" s="161"/>
      <c r="H874" s="160"/>
      <c r="I874" s="162"/>
      <c r="O874"/>
    </row>
    <row r="875" spans="3:15" x14ac:dyDescent="0.25">
      <c r="C875" s="161"/>
      <c r="D875" s="161"/>
      <c r="E875" s="161"/>
      <c r="F875" s="161"/>
      <c r="G875" s="161"/>
      <c r="H875" s="160"/>
      <c r="I875" s="162"/>
      <c r="O875"/>
    </row>
    <row r="876" spans="3:15" x14ac:dyDescent="0.25">
      <c r="C876" s="161"/>
      <c r="D876" s="161"/>
      <c r="E876" s="161"/>
      <c r="F876" s="161"/>
      <c r="G876" s="161"/>
      <c r="H876" s="160"/>
      <c r="I876" s="162"/>
      <c r="O876"/>
    </row>
    <row r="877" spans="3:15" x14ac:dyDescent="0.25">
      <c r="C877" s="161"/>
      <c r="D877" s="161"/>
      <c r="E877" s="161"/>
      <c r="F877" s="161"/>
      <c r="G877" s="161"/>
      <c r="H877" s="160"/>
      <c r="I877" s="162"/>
      <c r="O877"/>
    </row>
    <row r="878" spans="3:15" x14ac:dyDescent="0.25">
      <c r="C878" s="161"/>
      <c r="D878" s="161"/>
      <c r="E878" s="161"/>
      <c r="F878" s="161"/>
      <c r="G878" s="161"/>
      <c r="H878" s="160"/>
      <c r="I878" s="162"/>
      <c r="O878"/>
    </row>
    <row r="879" spans="3:15" x14ac:dyDescent="0.25">
      <c r="C879" s="161"/>
      <c r="D879" s="161"/>
      <c r="E879" s="161"/>
      <c r="F879" s="161"/>
      <c r="G879" s="161"/>
      <c r="H879" s="160"/>
      <c r="I879" s="162"/>
      <c r="O879"/>
    </row>
    <row r="880" spans="3:15" x14ac:dyDescent="0.25">
      <c r="C880" s="161"/>
      <c r="D880" s="161"/>
      <c r="E880" s="161"/>
      <c r="F880" s="161"/>
      <c r="G880" s="161"/>
      <c r="H880" s="160"/>
      <c r="I880" s="162"/>
      <c r="O880"/>
    </row>
    <row r="881" spans="3:15" x14ac:dyDescent="0.25">
      <c r="C881" s="161"/>
      <c r="D881" s="161"/>
      <c r="E881" s="161"/>
      <c r="F881" s="161"/>
      <c r="G881" s="161"/>
      <c r="H881" s="160"/>
      <c r="I881" s="162"/>
      <c r="O881"/>
    </row>
    <row r="882" spans="3:15" x14ac:dyDescent="0.25">
      <c r="C882" s="161"/>
      <c r="D882" s="161"/>
      <c r="E882" s="161"/>
      <c r="F882" s="161"/>
      <c r="G882" s="161"/>
      <c r="H882" s="160"/>
      <c r="I882" s="162"/>
      <c r="O882"/>
    </row>
    <row r="883" spans="3:15" x14ac:dyDescent="0.25">
      <c r="C883" s="161"/>
      <c r="D883" s="161"/>
      <c r="E883" s="161"/>
      <c r="F883" s="161"/>
      <c r="G883" s="161"/>
      <c r="H883" s="160"/>
      <c r="I883" s="162"/>
      <c r="O883"/>
    </row>
    <row r="884" spans="3:15" x14ac:dyDescent="0.25">
      <c r="C884" s="161"/>
      <c r="D884" s="161"/>
      <c r="E884" s="161"/>
      <c r="F884" s="161"/>
      <c r="G884" s="161"/>
      <c r="H884" s="160"/>
      <c r="I884" s="162"/>
      <c r="O884"/>
    </row>
    <row r="885" spans="3:15" x14ac:dyDescent="0.25">
      <c r="C885" s="161"/>
      <c r="D885" s="161"/>
      <c r="E885" s="161"/>
      <c r="F885" s="161"/>
      <c r="G885" s="161"/>
      <c r="H885" s="160"/>
      <c r="I885" s="162"/>
      <c r="O885"/>
    </row>
    <row r="886" spans="3:15" x14ac:dyDescent="0.25">
      <c r="C886" s="161"/>
      <c r="D886" s="161"/>
      <c r="E886" s="161"/>
      <c r="F886" s="161"/>
      <c r="G886" s="161"/>
      <c r="H886" s="160"/>
      <c r="I886" s="162"/>
      <c r="O886"/>
    </row>
    <row r="887" spans="3:15" x14ac:dyDescent="0.25">
      <c r="C887" s="161"/>
      <c r="D887" s="161"/>
      <c r="E887" s="161"/>
      <c r="F887" s="161"/>
      <c r="G887" s="161"/>
      <c r="H887" s="160"/>
      <c r="I887" s="162"/>
      <c r="O887"/>
    </row>
    <row r="888" spans="3:15" x14ac:dyDescent="0.25">
      <c r="C888" s="161"/>
      <c r="D888" s="161"/>
      <c r="E888" s="161"/>
      <c r="F888" s="161"/>
      <c r="G888" s="161"/>
      <c r="H888" s="160"/>
      <c r="I888" s="162"/>
      <c r="O888"/>
    </row>
    <row r="889" spans="3:15" x14ac:dyDescent="0.25">
      <c r="C889" s="161"/>
      <c r="D889" s="161"/>
      <c r="E889" s="161"/>
      <c r="F889" s="161"/>
      <c r="G889" s="161"/>
      <c r="H889" s="160"/>
      <c r="I889" s="162"/>
      <c r="O889"/>
    </row>
    <row r="890" spans="3:15" x14ac:dyDescent="0.25">
      <c r="C890" s="161"/>
      <c r="D890" s="161"/>
      <c r="E890" s="161"/>
      <c r="F890" s="161"/>
      <c r="G890" s="161"/>
      <c r="H890" s="160"/>
      <c r="I890" s="162"/>
      <c r="O890"/>
    </row>
    <row r="891" spans="3:15" x14ac:dyDescent="0.25">
      <c r="C891" s="161"/>
      <c r="D891" s="161"/>
      <c r="E891" s="161"/>
      <c r="F891" s="161"/>
      <c r="G891" s="161"/>
      <c r="H891" s="160"/>
      <c r="I891" s="162"/>
      <c r="O891"/>
    </row>
    <row r="892" spans="3:15" x14ac:dyDescent="0.25">
      <c r="C892" s="161"/>
      <c r="D892" s="161"/>
      <c r="E892" s="161"/>
      <c r="F892" s="161"/>
      <c r="G892" s="161"/>
      <c r="H892" s="160"/>
      <c r="I892" s="162"/>
      <c r="O892"/>
    </row>
    <row r="893" spans="3:15" x14ac:dyDescent="0.25">
      <c r="C893" s="161"/>
      <c r="D893" s="161"/>
      <c r="E893" s="161"/>
      <c r="F893" s="161"/>
      <c r="G893" s="161"/>
      <c r="H893" s="160"/>
      <c r="I893" s="162"/>
      <c r="O893"/>
    </row>
    <row r="894" spans="3:15" x14ac:dyDescent="0.25">
      <c r="C894" s="161"/>
      <c r="D894" s="161"/>
      <c r="E894" s="161"/>
      <c r="F894" s="161"/>
      <c r="G894" s="161"/>
      <c r="H894" s="160"/>
      <c r="I894" s="162"/>
      <c r="O894"/>
    </row>
    <row r="895" spans="3:15" x14ac:dyDescent="0.25">
      <c r="C895" s="161"/>
      <c r="D895" s="161"/>
      <c r="E895" s="161"/>
      <c r="F895" s="161"/>
      <c r="G895" s="161"/>
      <c r="H895" s="160"/>
      <c r="I895" s="162"/>
      <c r="O895"/>
    </row>
    <row r="896" spans="3:15" x14ac:dyDescent="0.25">
      <c r="C896" s="161"/>
      <c r="D896" s="161"/>
      <c r="E896" s="161"/>
      <c r="F896" s="161"/>
      <c r="G896" s="161"/>
      <c r="H896" s="160"/>
      <c r="I896" s="162"/>
      <c r="O896"/>
    </row>
    <row r="897" spans="3:15" x14ac:dyDescent="0.25">
      <c r="C897" s="161"/>
      <c r="D897" s="161"/>
      <c r="E897" s="161"/>
      <c r="F897" s="161"/>
      <c r="G897" s="161"/>
      <c r="H897" s="160"/>
      <c r="I897" s="162"/>
      <c r="O897"/>
    </row>
    <row r="898" spans="3:15" x14ac:dyDescent="0.25">
      <c r="C898" s="161"/>
      <c r="D898" s="161"/>
      <c r="E898" s="161"/>
      <c r="F898" s="161"/>
      <c r="G898" s="161"/>
      <c r="H898" s="160"/>
      <c r="I898" s="162"/>
      <c r="O898"/>
    </row>
    <row r="899" spans="3:15" x14ac:dyDescent="0.25">
      <c r="C899" s="161"/>
      <c r="D899" s="161"/>
      <c r="E899" s="161"/>
      <c r="F899" s="161"/>
      <c r="G899" s="161"/>
      <c r="H899" s="160"/>
      <c r="I899" s="162"/>
      <c r="O899"/>
    </row>
    <row r="900" spans="3:15" x14ac:dyDescent="0.25">
      <c r="C900" s="161"/>
      <c r="D900" s="161"/>
      <c r="E900" s="161"/>
      <c r="F900" s="161"/>
      <c r="G900" s="161"/>
      <c r="H900" s="160"/>
      <c r="I900" s="162"/>
      <c r="O900"/>
    </row>
    <row r="901" spans="3:15" x14ac:dyDescent="0.25">
      <c r="C901" s="161"/>
      <c r="D901" s="161"/>
      <c r="E901" s="161"/>
      <c r="F901" s="161"/>
      <c r="G901" s="161"/>
      <c r="H901" s="160"/>
      <c r="I901" s="162"/>
      <c r="O901"/>
    </row>
    <row r="902" spans="3:15" x14ac:dyDescent="0.25">
      <c r="C902" s="161"/>
      <c r="D902" s="161"/>
      <c r="E902" s="161"/>
      <c r="F902" s="161"/>
      <c r="G902" s="161"/>
      <c r="H902" s="160"/>
      <c r="I902" s="162"/>
      <c r="O902"/>
    </row>
    <row r="903" spans="3:15" x14ac:dyDescent="0.25">
      <c r="C903" s="161"/>
      <c r="D903" s="161"/>
      <c r="E903" s="161"/>
      <c r="F903" s="161"/>
      <c r="G903" s="161"/>
      <c r="H903" s="160"/>
      <c r="I903" s="162"/>
      <c r="O903"/>
    </row>
    <row r="904" spans="3:15" x14ac:dyDescent="0.25">
      <c r="C904" s="161"/>
      <c r="D904" s="161"/>
      <c r="E904" s="161"/>
      <c r="F904" s="161"/>
      <c r="G904" s="161"/>
      <c r="H904" s="160"/>
      <c r="I904" s="162"/>
      <c r="O904"/>
    </row>
    <row r="905" spans="3:15" x14ac:dyDescent="0.25">
      <c r="C905" s="161"/>
      <c r="D905" s="161"/>
      <c r="E905" s="161"/>
      <c r="F905" s="161"/>
      <c r="G905" s="161"/>
      <c r="H905" s="160"/>
      <c r="I905" s="162"/>
      <c r="O905"/>
    </row>
    <row r="906" spans="3:15" x14ac:dyDescent="0.25">
      <c r="C906" s="161"/>
      <c r="D906" s="161"/>
      <c r="E906" s="161"/>
      <c r="F906" s="161"/>
      <c r="G906" s="161"/>
      <c r="H906" s="160"/>
      <c r="I906" s="162"/>
      <c r="O906"/>
    </row>
    <row r="907" spans="3:15" x14ac:dyDescent="0.25">
      <c r="C907" s="161"/>
      <c r="D907" s="161"/>
      <c r="E907" s="161"/>
      <c r="F907" s="161"/>
      <c r="G907" s="161"/>
      <c r="H907" s="160"/>
      <c r="I907" s="162"/>
      <c r="O907"/>
    </row>
    <row r="908" spans="3:15" x14ac:dyDescent="0.25">
      <c r="E908" s="163"/>
      <c r="F908" s="163"/>
      <c r="G908" s="163"/>
      <c r="H908" s="160"/>
      <c r="I908" s="162"/>
      <c r="O908"/>
    </row>
    <row r="909" spans="3:15" x14ac:dyDescent="0.25">
      <c r="E909" s="163"/>
      <c r="F909" s="163"/>
      <c r="G909" s="163"/>
      <c r="H909" s="160"/>
      <c r="I909" s="162"/>
      <c r="O909"/>
    </row>
    <row r="910" spans="3:15" x14ac:dyDescent="0.25">
      <c r="E910" s="163"/>
      <c r="F910" s="163"/>
      <c r="G910" s="163"/>
      <c r="H910" s="160"/>
      <c r="I910" s="162"/>
      <c r="O910"/>
    </row>
    <row r="911" spans="3:15" x14ac:dyDescent="0.25">
      <c r="E911" s="163"/>
      <c r="F911" s="163"/>
      <c r="G911" s="163"/>
      <c r="H911" s="160"/>
      <c r="I911" s="162"/>
      <c r="O911"/>
    </row>
    <row r="912" spans="3:15" x14ac:dyDescent="0.25">
      <c r="E912" s="163"/>
      <c r="F912" s="163"/>
      <c r="G912" s="163"/>
      <c r="H912" s="160"/>
      <c r="I912" s="162"/>
      <c r="O912"/>
    </row>
    <row r="913" spans="5:15" x14ac:dyDescent="0.25">
      <c r="E913" s="163"/>
      <c r="F913" s="163"/>
      <c r="G913" s="163"/>
      <c r="H913" s="160"/>
      <c r="I913" s="162"/>
      <c r="O913"/>
    </row>
    <row r="914" spans="5:15" x14ac:dyDescent="0.25">
      <c r="E914" s="163"/>
      <c r="F914" s="163"/>
      <c r="G914" s="163"/>
      <c r="H914" s="160"/>
      <c r="I914" s="162"/>
      <c r="O914"/>
    </row>
    <row r="915" spans="5:15" x14ac:dyDescent="0.25">
      <c r="E915" s="163"/>
      <c r="F915" s="163"/>
      <c r="G915" s="163"/>
      <c r="H915" s="160"/>
      <c r="I915" s="162"/>
      <c r="O915"/>
    </row>
    <row r="916" spans="5:15" x14ac:dyDescent="0.25">
      <c r="E916" s="163"/>
      <c r="F916" s="163"/>
      <c r="G916" s="163"/>
      <c r="H916" s="160"/>
      <c r="I916" s="162"/>
      <c r="O916"/>
    </row>
    <row r="917" spans="5:15" x14ac:dyDescent="0.25">
      <c r="E917" s="163"/>
      <c r="F917" s="163"/>
      <c r="G917" s="163"/>
      <c r="H917" s="160"/>
      <c r="I917" s="162"/>
      <c r="O917"/>
    </row>
    <row r="918" spans="5:15" x14ac:dyDescent="0.25">
      <c r="E918" s="163"/>
      <c r="F918" s="163"/>
      <c r="G918" s="163"/>
      <c r="H918" s="160"/>
      <c r="I918" s="162"/>
      <c r="O918"/>
    </row>
    <row r="919" spans="5:15" x14ac:dyDescent="0.25">
      <c r="E919" s="163"/>
      <c r="F919" s="163"/>
      <c r="G919" s="163"/>
      <c r="H919" s="160"/>
      <c r="I919" s="162"/>
      <c r="O919"/>
    </row>
    <row r="920" spans="5:15" x14ac:dyDescent="0.25">
      <c r="E920" s="163"/>
      <c r="F920" s="163"/>
      <c r="G920" s="163"/>
      <c r="H920" s="160"/>
      <c r="I920" s="162"/>
      <c r="O920"/>
    </row>
    <row r="921" spans="5:15" x14ac:dyDescent="0.25">
      <c r="E921" s="163"/>
      <c r="F921" s="163"/>
      <c r="G921" s="163"/>
      <c r="H921" s="160"/>
      <c r="I921" s="162"/>
      <c r="O921"/>
    </row>
    <row r="922" spans="5:15" x14ac:dyDescent="0.25">
      <c r="E922" s="163"/>
      <c r="F922" s="163"/>
      <c r="G922" s="163"/>
      <c r="H922" s="160"/>
      <c r="I922" s="162"/>
      <c r="O922"/>
    </row>
    <row r="923" spans="5:15" x14ac:dyDescent="0.25">
      <c r="E923" s="163"/>
      <c r="F923" s="163"/>
      <c r="G923" s="163"/>
      <c r="H923" s="160"/>
      <c r="I923" s="162"/>
      <c r="O923"/>
    </row>
    <row r="924" spans="5:15" x14ac:dyDescent="0.25">
      <c r="E924" s="163"/>
      <c r="F924" s="163"/>
      <c r="G924" s="163"/>
      <c r="H924" s="160"/>
      <c r="I924" s="162"/>
      <c r="O924"/>
    </row>
    <row r="925" spans="5:15" x14ac:dyDescent="0.25">
      <c r="E925" s="163"/>
      <c r="F925" s="163"/>
      <c r="G925" s="163"/>
      <c r="H925" s="160"/>
      <c r="I925" s="162"/>
      <c r="O925"/>
    </row>
    <row r="926" spans="5:15" x14ac:dyDescent="0.25">
      <c r="E926" s="163"/>
      <c r="F926" s="163"/>
      <c r="G926" s="163"/>
      <c r="H926" s="160"/>
      <c r="I926" s="162"/>
      <c r="O926"/>
    </row>
    <row r="927" spans="5:15" x14ac:dyDescent="0.25">
      <c r="E927" s="163"/>
      <c r="F927" s="163"/>
      <c r="G927" s="163"/>
      <c r="H927" s="160"/>
      <c r="I927" s="162"/>
      <c r="O927"/>
    </row>
    <row r="928" spans="5:15" x14ac:dyDescent="0.25">
      <c r="E928" s="163"/>
      <c r="F928" s="163"/>
      <c r="G928" s="163"/>
      <c r="H928" s="160"/>
      <c r="I928" s="162"/>
      <c r="O928"/>
    </row>
    <row r="929" spans="5:15" x14ac:dyDescent="0.25">
      <c r="E929" s="163"/>
      <c r="F929" s="163"/>
      <c r="G929" s="163"/>
      <c r="H929" s="160"/>
      <c r="I929" s="162"/>
      <c r="O929"/>
    </row>
    <row r="930" spans="5:15" x14ac:dyDescent="0.25">
      <c r="E930" s="163"/>
      <c r="F930" s="163"/>
      <c r="G930" s="163"/>
      <c r="H930" s="160"/>
      <c r="I930" s="162"/>
      <c r="O930"/>
    </row>
    <row r="931" spans="5:15" x14ac:dyDescent="0.25">
      <c r="E931" s="163"/>
      <c r="F931" s="163"/>
      <c r="G931" s="163"/>
      <c r="H931" s="160"/>
      <c r="I931" s="162"/>
      <c r="O931"/>
    </row>
    <row r="932" spans="5:15" x14ac:dyDescent="0.25">
      <c r="E932" s="163"/>
      <c r="F932" s="163"/>
      <c r="G932" s="163"/>
      <c r="H932" s="160"/>
      <c r="I932" s="162"/>
      <c r="O932"/>
    </row>
    <row r="933" spans="5:15" x14ac:dyDescent="0.25">
      <c r="E933" s="163"/>
      <c r="F933" s="163"/>
      <c r="G933" s="163"/>
      <c r="H933" s="160"/>
      <c r="I933" s="162"/>
      <c r="O933"/>
    </row>
    <row r="934" spans="5:15" x14ac:dyDescent="0.25">
      <c r="E934" s="163"/>
      <c r="F934" s="163"/>
      <c r="G934" s="163"/>
      <c r="H934" s="160"/>
      <c r="I934" s="162"/>
      <c r="O934"/>
    </row>
    <row r="935" spans="5:15" x14ac:dyDescent="0.25">
      <c r="E935" s="163"/>
      <c r="F935" s="163"/>
      <c r="G935" s="163"/>
      <c r="H935" s="160"/>
      <c r="I935" s="162"/>
      <c r="O935"/>
    </row>
    <row r="936" spans="5:15" x14ac:dyDescent="0.25">
      <c r="E936" s="163"/>
      <c r="F936" s="163"/>
      <c r="G936" s="163"/>
      <c r="H936" s="160"/>
      <c r="I936" s="162"/>
      <c r="O936"/>
    </row>
    <row r="937" spans="5:15" x14ac:dyDescent="0.25">
      <c r="E937" s="163"/>
      <c r="F937" s="163"/>
      <c r="G937" s="163"/>
      <c r="H937" s="160"/>
      <c r="I937" s="162"/>
      <c r="O937"/>
    </row>
    <row r="938" spans="5:15" x14ac:dyDescent="0.25">
      <c r="E938" s="163"/>
      <c r="F938" s="163"/>
      <c r="G938" s="163"/>
      <c r="H938" s="160"/>
      <c r="I938" s="162"/>
      <c r="O938"/>
    </row>
    <row r="939" spans="5:15" x14ac:dyDescent="0.25">
      <c r="E939" s="163"/>
      <c r="F939" s="163"/>
      <c r="G939" s="163"/>
      <c r="H939" s="160"/>
      <c r="I939" s="162"/>
      <c r="O939"/>
    </row>
    <row r="940" spans="5:15" x14ac:dyDescent="0.25">
      <c r="E940" s="163"/>
      <c r="F940" s="163"/>
      <c r="G940" s="163"/>
      <c r="H940" s="160"/>
      <c r="I940" s="162"/>
      <c r="O940"/>
    </row>
    <row r="941" spans="5:15" x14ac:dyDescent="0.25">
      <c r="E941" s="163"/>
      <c r="F941" s="163"/>
      <c r="G941" s="163"/>
      <c r="H941" s="160"/>
      <c r="I941" s="162"/>
      <c r="O941"/>
    </row>
    <row r="942" spans="5:15" x14ac:dyDescent="0.25">
      <c r="E942" s="163"/>
      <c r="F942" s="163"/>
      <c r="G942" s="163"/>
      <c r="H942" s="160"/>
      <c r="I942" s="162"/>
      <c r="O942"/>
    </row>
    <row r="943" spans="5:15" x14ac:dyDescent="0.25">
      <c r="E943" s="163"/>
      <c r="F943" s="163"/>
      <c r="G943" s="163"/>
      <c r="H943" s="160"/>
      <c r="I943" s="162"/>
      <c r="O943"/>
    </row>
    <row r="944" spans="5:15" x14ac:dyDescent="0.25">
      <c r="E944" s="163"/>
      <c r="F944" s="163"/>
      <c r="G944" s="163"/>
      <c r="H944" s="160"/>
      <c r="I944" s="162"/>
      <c r="O944"/>
    </row>
    <row r="945" spans="5:15" x14ac:dyDescent="0.25">
      <c r="E945" s="163"/>
      <c r="F945" s="163"/>
      <c r="G945" s="163"/>
      <c r="H945" s="160"/>
      <c r="I945" s="162"/>
      <c r="O945"/>
    </row>
    <row r="946" spans="5:15" x14ac:dyDescent="0.25">
      <c r="E946" s="163"/>
      <c r="F946" s="163"/>
      <c r="G946" s="163"/>
      <c r="H946" s="160"/>
      <c r="I946" s="162"/>
      <c r="O946"/>
    </row>
    <row r="947" spans="5:15" x14ac:dyDescent="0.25">
      <c r="E947" s="163"/>
      <c r="F947" s="163"/>
      <c r="G947" s="163"/>
      <c r="H947" s="160"/>
      <c r="I947" s="162"/>
      <c r="O947"/>
    </row>
    <row r="948" spans="5:15" x14ac:dyDescent="0.25">
      <c r="E948" s="163"/>
      <c r="F948" s="163"/>
      <c r="G948" s="163"/>
      <c r="H948" s="160"/>
      <c r="I948" s="162"/>
      <c r="O948"/>
    </row>
    <row r="949" spans="5:15" x14ac:dyDescent="0.25">
      <c r="E949" s="163"/>
      <c r="F949" s="163"/>
      <c r="G949" s="163"/>
      <c r="H949" s="160"/>
      <c r="I949" s="162"/>
      <c r="O949"/>
    </row>
    <row r="950" spans="5:15" x14ac:dyDescent="0.25">
      <c r="E950" s="163"/>
      <c r="F950" s="163"/>
      <c r="G950" s="163"/>
      <c r="H950" s="160"/>
      <c r="I950" s="162"/>
      <c r="O950"/>
    </row>
    <row r="951" spans="5:15" x14ac:dyDescent="0.25">
      <c r="E951" s="163"/>
      <c r="F951" s="163"/>
      <c r="G951" s="163"/>
      <c r="H951" s="160"/>
      <c r="I951" s="162"/>
      <c r="O951"/>
    </row>
    <row r="952" spans="5:15" x14ac:dyDescent="0.25">
      <c r="E952" s="163"/>
      <c r="F952" s="163"/>
      <c r="G952" s="163"/>
      <c r="H952" s="160"/>
      <c r="I952" s="162"/>
      <c r="O952"/>
    </row>
    <row r="953" spans="5:15" x14ac:dyDescent="0.25">
      <c r="E953" s="163"/>
      <c r="F953" s="163"/>
      <c r="G953" s="163"/>
      <c r="H953" s="160"/>
      <c r="I953" s="162"/>
      <c r="O953"/>
    </row>
    <row r="954" spans="5:15" x14ac:dyDescent="0.25">
      <c r="E954" s="163"/>
      <c r="F954" s="163"/>
      <c r="G954" s="163"/>
      <c r="H954" s="160"/>
      <c r="I954" s="162"/>
      <c r="O954"/>
    </row>
    <row r="955" spans="5:15" x14ac:dyDescent="0.25">
      <c r="E955" s="163"/>
      <c r="F955" s="163"/>
      <c r="G955" s="163"/>
      <c r="H955" s="160"/>
      <c r="I955" s="162"/>
      <c r="O955"/>
    </row>
    <row r="956" spans="5:15" x14ac:dyDescent="0.25">
      <c r="E956" s="163"/>
      <c r="F956" s="163"/>
      <c r="G956" s="163"/>
      <c r="H956" s="160"/>
      <c r="I956" s="162"/>
      <c r="O956"/>
    </row>
    <row r="957" spans="5:15" x14ac:dyDescent="0.25">
      <c r="E957" s="163"/>
      <c r="F957" s="163"/>
      <c r="G957" s="163"/>
      <c r="H957" s="160"/>
      <c r="I957" s="162"/>
      <c r="O957"/>
    </row>
    <row r="958" spans="5:15" x14ac:dyDescent="0.25">
      <c r="E958" s="163"/>
      <c r="F958" s="163"/>
      <c r="G958" s="163"/>
      <c r="H958" s="160"/>
      <c r="I958" s="162"/>
      <c r="O958"/>
    </row>
    <row r="959" spans="5:15" x14ac:dyDescent="0.25">
      <c r="E959" s="163"/>
      <c r="F959" s="163"/>
      <c r="G959" s="163"/>
      <c r="H959" s="160"/>
      <c r="I959" s="162"/>
      <c r="O959"/>
    </row>
    <row r="960" spans="5:15" x14ac:dyDescent="0.25">
      <c r="E960" s="163"/>
      <c r="F960" s="163"/>
      <c r="G960" s="163"/>
      <c r="H960" s="160"/>
      <c r="I960" s="162"/>
      <c r="O960"/>
    </row>
    <row r="961" spans="5:15" x14ac:dyDescent="0.25">
      <c r="E961" s="163"/>
      <c r="F961" s="163"/>
      <c r="G961" s="163"/>
      <c r="H961" s="160"/>
      <c r="I961" s="162"/>
      <c r="O961"/>
    </row>
    <row r="962" spans="5:15" x14ac:dyDescent="0.25">
      <c r="E962" s="163"/>
      <c r="F962" s="163"/>
      <c r="G962" s="163"/>
      <c r="H962" s="160"/>
      <c r="I962" s="162"/>
      <c r="O962"/>
    </row>
    <row r="963" spans="5:15" x14ac:dyDescent="0.25">
      <c r="E963" s="163"/>
      <c r="F963" s="163"/>
      <c r="G963" s="163"/>
      <c r="H963" s="160"/>
      <c r="I963" s="162"/>
      <c r="O963"/>
    </row>
    <row r="964" spans="5:15" x14ac:dyDescent="0.25">
      <c r="E964" s="163"/>
      <c r="F964" s="163"/>
      <c r="G964" s="163"/>
      <c r="H964" s="160"/>
      <c r="I964" s="162"/>
      <c r="O964"/>
    </row>
    <row r="965" spans="5:15" x14ac:dyDescent="0.25">
      <c r="E965" s="163"/>
      <c r="F965" s="163"/>
      <c r="G965" s="163"/>
      <c r="H965" s="160"/>
      <c r="I965" s="162"/>
      <c r="O965"/>
    </row>
    <row r="966" spans="5:15" x14ac:dyDescent="0.25">
      <c r="E966" s="163"/>
      <c r="F966" s="163"/>
      <c r="G966" s="163"/>
      <c r="H966" s="160"/>
      <c r="I966" s="162"/>
      <c r="O966"/>
    </row>
    <row r="967" spans="5:15" x14ac:dyDescent="0.25">
      <c r="E967" s="163"/>
      <c r="F967" s="163"/>
      <c r="G967" s="163"/>
      <c r="H967" s="160"/>
      <c r="I967" s="162"/>
      <c r="O967"/>
    </row>
    <row r="968" spans="5:15" x14ac:dyDescent="0.25">
      <c r="E968" s="163"/>
      <c r="F968" s="163"/>
      <c r="G968" s="163"/>
      <c r="H968" s="160"/>
      <c r="I968" s="162"/>
      <c r="O968"/>
    </row>
    <row r="969" spans="5:15" x14ac:dyDescent="0.25">
      <c r="E969" s="163"/>
      <c r="F969" s="163"/>
      <c r="G969" s="163"/>
      <c r="H969" s="160"/>
      <c r="I969" s="162"/>
      <c r="O969"/>
    </row>
    <row r="970" spans="5:15" x14ac:dyDescent="0.25">
      <c r="E970" s="163"/>
      <c r="F970" s="163"/>
      <c r="G970" s="163"/>
      <c r="H970" s="160"/>
      <c r="I970" s="162"/>
      <c r="O970"/>
    </row>
    <row r="971" spans="5:15" x14ac:dyDescent="0.25">
      <c r="E971" s="163"/>
      <c r="F971" s="163"/>
      <c r="G971" s="163"/>
      <c r="H971" s="160"/>
      <c r="I971" s="162"/>
      <c r="O971"/>
    </row>
    <row r="972" spans="5:15" x14ac:dyDescent="0.25">
      <c r="E972" s="163"/>
      <c r="F972" s="163"/>
      <c r="G972" s="163"/>
      <c r="H972" s="160"/>
      <c r="I972" s="162"/>
      <c r="O972"/>
    </row>
    <row r="973" spans="5:15" x14ac:dyDescent="0.25">
      <c r="E973" s="163"/>
      <c r="F973" s="163"/>
      <c r="G973" s="163"/>
      <c r="H973" s="160"/>
      <c r="I973" s="162"/>
      <c r="O973"/>
    </row>
    <row r="974" spans="5:15" x14ac:dyDescent="0.25">
      <c r="E974" s="163"/>
      <c r="F974" s="163"/>
      <c r="G974" s="163"/>
      <c r="H974" s="160"/>
      <c r="I974" s="162"/>
      <c r="O974"/>
    </row>
    <row r="975" spans="5:15" x14ac:dyDescent="0.25">
      <c r="E975" s="163"/>
      <c r="F975" s="163"/>
      <c r="G975" s="163"/>
      <c r="H975" s="160"/>
      <c r="I975" s="162"/>
      <c r="O975"/>
    </row>
    <row r="976" spans="5:15" x14ac:dyDescent="0.25">
      <c r="E976" s="163"/>
      <c r="F976" s="163"/>
      <c r="G976" s="163"/>
      <c r="H976" s="160"/>
      <c r="I976" s="162"/>
      <c r="O976"/>
    </row>
    <row r="977" spans="5:15" x14ac:dyDescent="0.25">
      <c r="E977" s="163"/>
      <c r="F977" s="163"/>
      <c r="G977" s="163"/>
      <c r="H977" s="160"/>
      <c r="I977" s="162"/>
      <c r="O977"/>
    </row>
    <row r="978" spans="5:15" x14ac:dyDescent="0.25">
      <c r="E978" s="163"/>
      <c r="F978" s="163"/>
      <c r="G978" s="163"/>
      <c r="H978" s="160"/>
      <c r="I978" s="162"/>
      <c r="O978"/>
    </row>
    <row r="979" spans="5:15" x14ac:dyDescent="0.25">
      <c r="E979" s="163"/>
      <c r="F979" s="163"/>
      <c r="G979" s="163"/>
      <c r="H979" s="160"/>
      <c r="I979" s="162"/>
      <c r="O979"/>
    </row>
    <row r="980" spans="5:15" x14ac:dyDescent="0.25">
      <c r="E980" s="163"/>
      <c r="F980" s="163"/>
      <c r="G980" s="163"/>
      <c r="H980" s="160"/>
      <c r="I980" s="162"/>
      <c r="O980"/>
    </row>
    <row r="981" spans="5:15" x14ac:dyDescent="0.25">
      <c r="E981" s="163"/>
      <c r="F981" s="163"/>
      <c r="G981" s="163"/>
      <c r="H981" s="160"/>
      <c r="I981" s="162"/>
      <c r="O981"/>
    </row>
    <row r="982" spans="5:15" x14ac:dyDescent="0.25">
      <c r="E982" s="163"/>
      <c r="F982" s="163"/>
      <c r="G982" s="163"/>
      <c r="H982" s="160"/>
      <c r="I982" s="162"/>
      <c r="O982"/>
    </row>
    <row r="983" spans="5:15" x14ac:dyDescent="0.25">
      <c r="E983" s="163"/>
      <c r="F983" s="163"/>
      <c r="G983" s="163"/>
      <c r="H983" s="160"/>
      <c r="I983" s="162"/>
      <c r="O983"/>
    </row>
    <row r="984" spans="5:15" x14ac:dyDescent="0.25">
      <c r="E984" s="163"/>
      <c r="F984" s="163"/>
      <c r="G984" s="163"/>
      <c r="H984" s="160"/>
      <c r="I984" s="162"/>
      <c r="O984"/>
    </row>
    <row r="985" spans="5:15" x14ac:dyDescent="0.25">
      <c r="E985" s="163"/>
      <c r="F985" s="163"/>
      <c r="G985" s="163"/>
      <c r="H985" s="160"/>
      <c r="I985" s="162"/>
      <c r="O985"/>
    </row>
    <row r="986" spans="5:15" x14ac:dyDescent="0.25">
      <c r="E986" s="163"/>
      <c r="F986" s="163"/>
      <c r="G986" s="163"/>
      <c r="H986" s="160"/>
      <c r="I986" s="162"/>
      <c r="O986"/>
    </row>
    <row r="987" spans="5:15" x14ac:dyDescent="0.25">
      <c r="E987" s="163"/>
      <c r="F987" s="163"/>
      <c r="G987" s="163"/>
      <c r="H987" s="160"/>
      <c r="I987" s="162"/>
      <c r="O987"/>
    </row>
    <row r="988" spans="5:15" x14ac:dyDescent="0.25">
      <c r="E988" s="163"/>
      <c r="F988" s="163"/>
      <c r="G988" s="163"/>
      <c r="H988" s="160"/>
      <c r="I988" s="162"/>
      <c r="O988"/>
    </row>
    <row r="989" spans="5:15" x14ac:dyDescent="0.25">
      <c r="E989" s="163"/>
      <c r="F989" s="163"/>
      <c r="G989" s="163"/>
      <c r="H989" s="160"/>
      <c r="I989" s="162"/>
      <c r="O989"/>
    </row>
    <row r="990" spans="5:15" x14ac:dyDescent="0.25">
      <c r="E990" s="163"/>
      <c r="F990" s="163"/>
      <c r="G990" s="163"/>
      <c r="H990" s="160"/>
      <c r="I990" s="162"/>
      <c r="O990"/>
    </row>
    <row r="991" spans="5:15" x14ac:dyDescent="0.25">
      <c r="E991" s="163"/>
      <c r="F991" s="163"/>
      <c r="G991" s="163"/>
      <c r="H991" s="160"/>
      <c r="I991" s="162"/>
      <c r="O991"/>
    </row>
    <row r="992" spans="5:15" x14ac:dyDescent="0.25">
      <c r="E992" s="163"/>
      <c r="F992" s="163"/>
      <c r="G992" s="163"/>
      <c r="H992" s="160"/>
      <c r="I992" s="162"/>
      <c r="O992"/>
    </row>
    <row r="993" spans="5:15" x14ac:dyDescent="0.25">
      <c r="E993" s="163"/>
      <c r="F993" s="163"/>
      <c r="G993" s="163"/>
      <c r="H993" s="160"/>
      <c r="I993" s="162"/>
      <c r="O993"/>
    </row>
    <row r="994" spans="5:15" x14ac:dyDescent="0.25">
      <c r="E994" s="163"/>
      <c r="F994" s="163"/>
      <c r="G994" s="163"/>
      <c r="H994" s="160"/>
      <c r="I994" s="162"/>
      <c r="O994"/>
    </row>
    <row r="995" spans="5:15" x14ac:dyDescent="0.25">
      <c r="E995" s="163"/>
      <c r="F995" s="163"/>
      <c r="G995" s="163"/>
      <c r="H995" s="160"/>
      <c r="I995" s="162"/>
      <c r="O995"/>
    </row>
    <row r="996" spans="5:15" x14ac:dyDescent="0.25">
      <c r="E996" s="163"/>
      <c r="F996" s="163"/>
      <c r="G996" s="163"/>
      <c r="H996" s="160"/>
      <c r="I996" s="162"/>
      <c r="O996"/>
    </row>
    <row r="997" spans="5:15" x14ac:dyDescent="0.25">
      <c r="E997" s="163"/>
      <c r="F997" s="163"/>
      <c r="G997" s="163"/>
      <c r="H997" s="160"/>
      <c r="I997" s="162"/>
      <c r="O997"/>
    </row>
    <row r="998" spans="5:15" x14ac:dyDescent="0.25">
      <c r="E998" s="163"/>
      <c r="F998" s="163"/>
      <c r="G998" s="163"/>
      <c r="H998" s="160"/>
      <c r="I998" s="162"/>
      <c r="O998"/>
    </row>
    <row r="999" spans="5:15" x14ac:dyDescent="0.25">
      <c r="E999" s="163"/>
      <c r="F999" s="163"/>
      <c r="G999" s="163"/>
      <c r="H999" s="160"/>
      <c r="I999" s="162"/>
      <c r="O999"/>
    </row>
    <row r="1000" spans="5:15" x14ac:dyDescent="0.25">
      <c r="E1000" s="163"/>
      <c r="F1000" s="163"/>
      <c r="G1000" s="163"/>
      <c r="H1000" s="160"/>
      <c r="I1000" s="162"/>
      <c r="O1000"/>
    </row>
    <row r="1001" spans="5:15" x14ac:dyDescent="0.25">
      <c r="E1001" s="163"/>
      <c r="F1001" s="163"/>
      <c r="G1001" s="163"/>
      <c r="H1001" s="160"/>
      <c r="I1001" s="162"/>
      <c r="O1001"/>
    </row>
    <row r="1002" spans="5:15" x14ac:dyDescent="0.25">
      <c r="E1002" s="163"/>
      <c r="F1002" s="163"/>
      <c r="G1002" s="163"/>
      <c r="H1002" s="160"/>
      <c r="I1002" s="162"/>
      <c r="O1002"/>
    </row>
    <row r="1003" spans="5:15" x14ac:dyDescent="0.25">
      <c r="E1003" s="163"/>
      <c r="F1003" s="163"/>
      <c r="G1003" s="163"/>
      <c r="H1003" s="160"/>
      <c r="I1003" s="162"/>
      <c r="O1003"/>
    </row>
    <row r="1004" spans="5:15" x14ac:dyDescent="0.25">
      <c r="E1004" s="163"/>
      <c r="F1004" s="163"/>
      <c r="G1004" s="163"/>
      <c r="H1004" s="160"/>
      <c r="I1004" s="162"/>
      <c r="O1004"/>
    </row>
    <row r="1005" spans="5:15" x14ac:dyDescent="0.25">
      <c r="E1005" s="163"/>
      <c r="F1005" s="163"/>
      <c r="G1005" s="163"/>
      <c r="H1005" s="160"/>
      <c r="I1005" s="162"/>
      <c r="O1005"/>
    </row>
    <row r="1006" spans="5:15" x14ac:dyDescent="0.25">
      <c r="E1006" s="163"/>
      <c r="F1006" s="163"/>
      <c r="G1006" s="163"/>
      <c r="H1006" s="160"/>
      <c r="I1006" s="162"/>
      <c r="O1006"/>
    </row>
    <row r="1007" spans="5:15" x14ac:dyDescent="0.25">
      <c r="E1007" s="163"/>
      <c r="F1007" s="163"/>
      <c r="G1007" s="163"/>
      <c r="H1007" s="160"/>
      <c r="I1007" s="162"/>
      <c r="O1007"/>
    </row>
    <row r="1008" spans="5:15" x14ac:dyDescent="0.25">
      <c r="E1008" s="163"/>
      <c r="F1008" s="163"/>
      <c r="G1008" s="163"/>
      <c r="H1008" s="160"/>
      <c r="I1008" s="162"/>
      <c r="O1008"/>
    </row>
    <row r="1009" spans="5:15" x14ac:dyDescent="0.25">
      <c r="E1009" s="163"/>
      <c r="F1009" s="163"/>
      <c r="G1009" s="163"/>
      <c r="H1009" s="160"/>
      <c r="I1009" s="162"/>
      <c r="O1009"/>
    </row>
    <row r="1010" spans="5:15" x14ac:dyDescent="0.25">
      <c r="E1010" s="163"/>
      <c r="F1010" s="163"/>
      <c r="G1010" s="163"/>
      <c r="H1010" s="160"/>
      <c r="I1010" s="162"/>
      <c r="O1010"/>
    </row>
    <row r="1011" spans="5:15" x14ac:dyDescent="0.25">
      <c r="E1011" s="163"/>
      <c r="F1011" s="163"/>
      <c r="G1011" s="163"/>
      <c r="H1011" s="160"/>
      <c r="I1011" s="162"/>
      <c r="O1011"/>
    </row>
    <row r="1012" spans="5:15" x14ac:dyDescent="0.25">
      <c r="E1012" s="163"/>
      <c r="F1012" s="163"/>
      <c r="G1012" s="163"/>
      <c r="H1012" s="160"/>
      <c r="I1012" s="162"/>
      <c r="O1012"/>
    </row>
    <row r="1013" spans="5:15" x14ac:dyDescent="0.25">
      <c r="E1013" s="163"/>
      <c r="F1013" s="163"/>
      <c r="G1013" s="163"/>
      <c r="H1013" s="160"/>
      <c r="I1013" s="162"/>
      <c r="O1013"/>
    </row>
    <row r="1014" spans="5:15" x14ac:dyDescent="0.25">
      <c r="E1014" s="163"/>
      <c r="F1014" s="163"/>
      <c r="G1014" s="163"/>
      <c r="H1014" s="160"/>
      <c r="I1014" s="162"/>
      <c r="O1014"/>
    </row>
    <row r="1015" spans="5:15" x14ac:dyDescent="0.25">
      <c r="E1015" s="163"/>
      <c r="F1015" s="163"/>
      <c r="G1015" s="163"/>
      <c r="H1015" s="160"/>
      <c r="I1015" s="162"/>
      <c r="O1015"/>
    </row>
    <row r="1016" spans="5:15" x14ac:dyDescent="0.25">
      <c r="E1016" s="163"/>
      <c r="F1016" s="163"/>
      <c r="G1016" s="163"/>
      <c r="H1016" s="160"/>
      <c r="I1016" s="162"/>
      <c r="O1016"/>
    </row>
    <row r="1017" spans="5:15" x14ac:dyDescent="0.25">
      <c r="E1017" s="163"/>
      <c r="F1017" s="163"/>
      <c r="G1017" s="163"/>
      <c r="H1017" s="160"/>
      <c r="I1017" s="162"/>
      <c r="O1017"/>
    </row>
    <row r="1018" spans="5:15" x14ac:dyDescent="0.25">
      <c r="E1018" s="163"/>
      <c r="F1018" s="163"/>
      <c r="G1018" s="163"/>
      <c r="H1018" s="160"/>
      <c r="I1018" s="162"/>
      <c r="O1018"/>
    </row>
    <row r="1019" spans="5:15" x14ac:dyDescent="0.25">
      <c r="E1019" s="163"/>
      <c r="F1019" s="163"/>
      <c r="G1019" s="163"/>
      <c r="H1019" s="160"/>
      <c r="I1019" s="162"/>
      <c r="O1019"/>
    </row>
    <row r="1020" spans="5:15" x14ac:dyDescent="0.25">
      <c r="E1020" s="163"/>
      <c r="F1020" s="163"/>
      <c r="G1020" s="163"/>
      <c r="H1020" s="160"/>
      <c r="I1020" s="162"/>
      <c r="O1020"/>
    </row>
    <row r="1021" spans="5:15" x14ac:dyDescent="0.25">
      <c r="E1021" s="163"/>
      <c r="F1021" s="163"/>
      <c r="G1021" s="163"/>
      <c r="H1021" s="160"/>
      <c r="I1021" s="162"/>
      <c r="O1021"/>
    </row>
    <row r="1022" spans="5:15" x14ac:dyDescent="0.25">
      <c r="E1022" s="163"/>
      <c r="F1022" s="163"/>
      <c r="G1022" s="163"/>
      <c r="H1022" s="160"/>
      <c r="I1022" s="162"/>
      <c r="O1022"/>
    </row>
    <row r="1023" spans="5:15" x14ac:dyDescent="0.25">
      <c r="E1023" s="163"/>
      <c r="F1023" s="163"/>
      <c r="G1023" s="163"/>
      <c r="H1023" s="160"/>
      <c r="I1023" s="162"/>
      <c r="O1023"/>
    </row>
    <row r="1024" spans="5:15" x14ac:dyDescent="0.25">
      <c r="E1024" s="163"/>
      <c r="F1024" s="163"/>
      <c r="G1024" s="163"/>
      <c r="H1024" s="160"/>
      <c r="I1024" s="162"/>
      <c r="O1024"/>
    </row>
    <row r="1025" spans="5:15" x14ac:dyDescent="0.25">
      <c r="E1025" s="163"/>
      <c r="F1025" s="163"/>
      <c r="G1025" s="163"/>
      <c r="H1025" s="160"/>
      <c r="I1025" s="162"/>
      <c r="O1025"/>
    </row>
    <row r="1026" spans="5:15" x14ac:dyDescent="0.25">
      <c r="E1026" s="163"/>
      <c r="F1026" s="163"/>
      <c r="G1026" s="163"/>
      <c r="H1026" s="160"/>
      <c r="I1026" s="162"/>
      <c r="O1026"/>
    </row>
    <row r="1027" spans="5:15" x14ac:dyDescent="0.25">
      <c r="E1027" s="163"/>
      <c r="F1027" s="163"/>
      <c r="G1027" s="163"/>
      <c r="H1027" s="160"/>
      <c r="I1027" s="162"/>
      <c r="O1027"/>
    </row>
    <row r="1028" spans="5:15" x14ac:dyDescent="0.25">
      <c r="E1028" s="163"/>
      <c r="F1028" s="163"/>
      <c r="G1028" s="163"/>
      <c r="H1028" s="160"/>
      <c r="I1028" s="162"/>
      <c r="O1028"/>
    </row>
    <row r="1029" spans="5:15" x14ac:dyDescent="0.25">
      <c r="E1029" s="163"/>
      <c r="F1029" s="163"/>
      <c r="G1029" s="163"/>
      <c r="H1029" s="160"/>
      <c r="I1029" s="162"/>
      <c r="O1029"/>
    </row>
    <row r="1030" spans="5:15" x14ac:dyDescent="0.25">
      <c r="E1030" s="163"/>
      <c r="F1030" s="163"/>
      <c r="G1030" s="163"/>
      <c r="H1030" s="160"/>
      <c r="I1030" s="162"/>
      <c r="O1030"/>
    </row>
    <row r="1031" spans="5:15" x14ac:dyDescent="0.25">
      <c r="E1031" s="163"/>
      <c r="F1031" s="163"/>
      <c r="G1031" s="163"/>
      <c r="H1031" s="160"/>
      <c r="I1031" s="162"/>
      <c r="O1031"/>
    </row>
    <row r="1032" spans="5:15" x14ac:dyDescent="0.25">
      <c r="E1032" s="163"/>
      <c r="F1032" s="163"/>
      <c r="G1032" s="163"/>
      <c r="H1032" s="160"/>
      <c r="I1032" s="162"/>
      <c r="O1032"/>
    </row>
    <row r="1033" spans="5:15" x14ac:dyDescent="0.25">
      <c r="E1033" s="163"/>
      <c r="F1033" s="163"/>
      <c r="G1033" s="163"/>
      <c r="H1033" s="160"/>
      <c r="I1033" s="162"/>
      <c r="O1033"/>
    </row>
    <row r="1034" spans="5:15" x14ac:dyDescent="0.25">
      <c r="E1034" s="163"/>
      <c r="F1034" s="163"/>
      <c r="G1034" s="163"/>
      <c r="H1034" s="160"/>
      <c r="I1034" s="162"/>
      <c r="O1034"/>
    </row>
    <row r="1035" spans="5:15" x14ac:dyDescent="0.25">
      <c r="E1035" s="163"/>
      <c r="F1035" s="163"/>
      <c r="G1035" s="163"/>
      <c r="H1035" s="160"/>
      <c r="I1035" s="162"/>
      <c r="O1035"/>
    </row>
    <row r="1036" spans="5:15" x14ac:dyDescent="0.25">
      <c r="E1036" s="163"/>
      <c r="F1036" s="163"/>
      <c r="G1036" s="163"/>
      <c r="H1036" s="160"/>
      <c r="I1036" s="162"/>
      <c r="O1036"/>
    </row>
    <row r="1037" spans="5:15" x14ac:dyDescent="0.25">
      <c r="E1037" s="163"/>
      <c r="F1037" s="163"/>
      <c r="G1037" s="163"/>
      <c r="H1037" s="160"/>
      <c r="I1037" s="162"/>
      <c r="O1037"/>
    </row>
    <row r="1038" spans="5:15" x14ac:dyDescent="0.25">
      <c r="E1038" s="163"/>
      <c r="F1038" s="163"/>
      <c r="G1038" s="163"/>
      <c r="H1038" s="160"/>
      <c r="I1038" s="162"/>
      <c r="O1038"/>
    </row>
    <row r="1039" spans="5:15" x14ac:dyDescent="0.25">
      <c r="E1039" s="163"/>
      <c r="F1039" s="163"/>
      <c r="G1039" s="163"/>
      <c r="H1039" s="160"/>
      <c r="I1039" s="162"/>
      <c r="O1039"/>
    </row>
    <row r="1040" spans="5:15" x14ac:dyDescent="0.25">
      <c r="E1040" s="163"/>
      <c r="F1040" s="163"/>
      <c r="G1040" s="163"/>
      <c r="H1040" s="160"/>
      <c r="I1040" s="162"/>
      <c r="O1040"/>
    </row>
    <row r="1041" spans="5:15" x14ac:dyDescent="0.25">
      <c r="E1041" s="163"/>
      <c r="F1041" s="163"/>
      <c r="G1041" s="163"/>
      <c r="H1041" s="160"/>
      <c r="I1041" s="162"/>
      <c r="O1041"/>
    </row>
    <row r="1042" spans="5:15" x14ac:dyDescent="0.25">
      <c r="E1042" s="163"/>
      <c r="F1042" s="163"/>
      <c r="G1042" s="163"/>
      <c r="H1042" s="160"/>
      <c r="I1042" s="162"/>
      <c r="O1042"/>
    </row>
    <row r="1043" spans="5:15" x14ac:dyDescent="0.25">
      <c r="E1043" s="163"/>
      <c r="F1043" s="163"/>
      <c r="G1043" s="163"/>
      <c r="H1043" s="160"/>
      <c r="I1043" s="162"/>
      <c r="O1043"/>
    </row>
    <row r="1044" spans="5:15" x14ac:dyDescent="0.25">
      <c r="E1044" s="163"/>
      <c r="F1044" s="163"/>
      <c r="G1044" s="163"/>
      <c r="H1044" s="160"/>
      <c r="I1044" s="162"/>
      <c r="O1044"/>
    </row>
    <row r="1045" spans="5:15" x14ac:dyDescent="0.25">
      <c r="E1045" s="163"/>
      <c r="F1045" s="163"/>
      <c r="G1045" s="163"/>
      <c r="H1045" s="160"/>
      <c r="I1045" s="162"/>
      <c r="O1045"/>
    </row>
    <row r="1046" spans="5:15" x14ac:dyDescent="0.25">
      <c r="E1046" s="163"/>
      <c r="F1046" s="163"/>
      <c r="G1046" s="163"/>
      <c r="H1046" s="160"/>
      <c r="I1046" s="162"/>
      <c r="O1046"/>
    </row>
    <row r="1047" spans="5:15" x14ac:dyDescent="0.25">
      <c r="E1047" s="163"/>
      <c r="F1047" s="163"/>
      <c r="G1047" s="163"/>
      <c r="H1047" s="160"/>
      <c r="I1047" s="162"/>
      <c r="O1047"/>
    </row>
    <row r="1048" spans="5:15" x14ac:dyDescent="0.25">
      <c r="E1048" s="163"/>
      <c r="F1048" s="163"/>
      <c r="G1048" s="163"/>
      <c r="H1048" s="160"/>
      <c r="I1048" s="162"/>
      <c r="O1048"/>
    </row>
    <row r="1049" spans="5:15" x14ac:dyDescent="0.25">
      <c r="E1049" s="163"/>
      <c r="F1049" s="163"/>
      <c r="G1049" s="163"/>
      <c r="H1049" s="160"/>
      <c r="I1049" s="162"/>
      <c r="O1049"/>
    </row>
    <row r="1050" spans="5:15" x14ac:dyDescent="0.25">
      <c r="E1050" s="163"/>
      <c r="F1050" s="163"/>
      <c r="G1050" s="163"/>
      <c r="H1050" s="160"/>
      <c r="I1050" s="162"/>
      <c r="O1050"/>
    </row>
    <row r="1051" spans="5:15" x14ac:dyDescent="0.25">
      <c r="E1051" s="163"/>
      <c r="F1051" s="163"/>
      <c r="G1051" s="163"/>
      <c r="H1051" s="160"/>
      <c r="I1051" s="162"/>
      <c r="O1051"/>
    </row>
    <row r="1052" spans="5:15" x14ac:dyDescent="0.25">
      <c r="E1052" s="163"/>
      <c r="F1052" s="163"/>
      <c r="G1052" s="163"/>
      <c r="H1052" s="160"/>
      <c r="I1052" s="162"/>
      <c r="O1052"/>
    </row>
    <row r="1053" spans="5:15" x14ac:dyDescent="0.25">
      <c r="E1053" s="163"/>
      <c r="F1053" s="163"/>
      <c r="G1053" s="163"/>
      <c r="H1053" s="160"/>
      <c r="I1053" s="162"/>
      <c r="O1053"/>
    </row>
    <row r="1054" spans="5:15" x14ac:dyDescent="0.25">
      <c r="E1054" s="163"/>
      <c r="F1054" s="163"/>
      <c r="G1054" s="163"/>
      <c r="H1054" s="160"/>
      <c r="I1054" s="162"/>
      <c r="O1054"/>
    </row>
    <row r="1055" spans="5:15" x14ac:dyDescent="0.25">
      <c r="E1055" s="163"/>
      <c r="F1055" s="163"/>
      <c r="G1055" s="163"/>
      <c r="H1055" s="160"/>
      <c r="I1055" s="162"/>
      <c r="O1055"/>
    </row>
    <row r="1056" spans="5:15" x14ac:dyDescent="0.25">
      <c r="E1056" s="163"/>
      <c r="F1056" s="163"/>
      <c r="G1056" s="163"/>
      <c r="H1056" s="160"/>
      <c r="I1056" s="162"/>
      <c r="O1056"/>
    </row>
    <row r="1057" spans="5:15" x14ac:dyDescent="0.25">
      <c r="E1057" s="163"/>
      <c r="F1057" s="163"/>
      <c r="G1057" s="163"/>
      <c r="H1057" s="160"/>
      <c r="I1057" s="162"/>
      <c r="O1057"/>
    </row>
    <row r="1058" spans="5:15" x14ac:dyDescent="0.25">
      <c r="E1058" s="163"/>
      <c r="F1058" s="163"/>
      <c r="G1058" s="163"/>
      <c r="H1058" s="160"/>
      <c r="I1058" s="162"/>
      <c r="O1058"/>
    </row>
    <row r="1059" spans="5:15" x14ac:dyDescent="0.25">
      <c r="E1059" s="163"/>
      <c r="F1059" s="163"/>
      <c r="G1059" s="163"/>
      <c r="H1059" s="160"/>
      <c r="I1059" s="162"/>
      <c r="O1059"/>
    </row>
    <row r="1060" spans="5:15" x14ac:dyDescent="0.25">
      <c r="E1060" s="163"/>
      <c r="F1060" s="163"/>
      <c r="G1060" s="163"/>
      <c r="H1060" s="160"/>
      <c r="I1060" s="162"/>
      <c r="O1060"/>
    </row>
    <row r="1061" spans="5:15" x14ac:dyDescent="0.25">
      <c r="E1061" s="163"/>
      <c r="F1061" s="163"/>
      <c r="G1061" s="163"/>
      <c r="H1061" s="160"/>
      <c r="I1061" s="162"/>
      <c r="O1061"/>
    </row>
    <row r="1062" spans="5:15" x14ac:dyDescent="0.25">
      <c r="E1062" s="163"/>
      <c r="F1062" s="163"/>
      <c r="G1062" s="163"/>
      <c r="H1062" s="160"/>
      <c r="I1062" s="162"/>
      <c r="O1062"/>
    </row>
    <row r="1063" spans="5:15" x14ac:dyDescent="0.25">
      <c r="E1063" s="163"/>
      <c r="F1063" s="163"/>
      <c r="G1063" s="163"/>
      <c r="H1063" s="160"/>
      <c r="I1063" s="162"/>
      <c r="O1063"/>
    </row>
    <row r="1064" spans="5:15" x14ac:dyDescent="0.25">
      <c r="E1064" s="163"/>
      <c r="F1064" s="163"/>
      <c r="G1064" s="163"/>
      <c r="H1064" s="160"/>
      <c r="I1064" s="162"/>
      <c r="O1064"/>
    </row>
    <row r="1065" spans="5:15" x14ac:dyDescent="0.25">
      <c r="E1065" s="163"/>
      <c r="F1065" s="163"/>
      <c r="G1065" s="163"/>
      <c r="H1065" s="160"/>
      <c r="I1065" s="162"/>
      <c r="O1065"/>
    </row>
    <row r="1066" spans="5:15" x14ac:dyDescent="0.25">
      <c r="E1066" s="163"/>
      <c r="F1066" s="163"/>
      <c r="G1066" s="163"/>
      <c r="H1066" s="160"/>
      <c r="I1066" s="162"/>
      <c r="O1066"/>
    </row>
    <row r="1067" spans="5:15" x14ac:dyDescent="0.25">
      <c r="E1067" s="163"/>
      <c r="F1067" s="163"/>
      <c r="G1067" s="163"/>
      <c r="H1067" s="160"/>
      <c r="I1067" s="162"/>
      <c r="O1067"/>
    </row>
    <row r="1068" spans="5:15" x14ac:dyDescent="0.25">
      <c r="E1068" s="163"/>
      <c r="F1068" s="163"/>
      <c r="G1068" s="163"/>
      <c r="H1068" s="160"/>
      <c r="I1068" s="162"/>
      <c r="O1068"/>
    </row>
    <row r="1069" spans="5:15" x14ac:dyDescent="0.25">
      <c r="E1069" s="163"/>
      <c r="F1069" s="163"/>
      <c r="G1069" s="163"/>
      <c r="H1069" s="160"/>
      <c r="I1069" s="162"/>
      <c r="O1069"/>
    </row>
    <row r="1070" spans="5:15" x14ac:dyDescent="0.25">
      <c r="E1070" s="163"/>
      <c r="F1070" s="163"/>
      <c r="G1070" s="163"/>
      <c r="H1070" s="160"/>
      <c r="I1070" s="162"/>
      <c r="O1070"/>
    </row>
    <row r="1071" spans="5:15" x14ac:dyDescent="0.25">
      <c r="E1071" s="163"/>
      <c r="F1071" s="163"/>
      <c r="G1071" s="163"/>
      <c r="H1071" s="160"/>
      <c r="I1071" s="162"/>
      <c r="O1071"/>
    </row>
    <row r="1072" spans="5:15" x14ac:dyDescent="0.25">
      <c r="E1072" s="163"/>
      <c r="F1072" s="163"/>
      <c r="G1072" s="163"/>
      <c r="H1072" s="160"/>
      <c r="I1072" s="162"/>
      <c r="O1072"/>
    </row>
    <row r="1073" spans="5:15" x14ac:dyDescent="0.25">
      <c r="E1073" s="163"/>
      <c r="F1073" s="163"/>
      <c r="G1073" s="163"/>
      <c r="H1073" s="160"/>
      <c r="I1073" s="162"/>
      <c r="O1073"/>
    </row>
    <row r="1074" spans="5:15" x14ac:dyDescent="0.25">
      <c r="E1074" s="163"/>
      <c r="F1074" s="163"/>
      <c r="G1074" s="163"/>
      <c r="H1074" s="160"/>
      <c r="I1074" s="162"/>
      <c r="O1074"/>
    </row>
    <row r="1075" spans="5:15" x14ac:dyDescent="0.25">
      <c r="E1075" s="163"/>
      <c r="F1075" s="163"/>
      <c r="G1075" s="163"/>
      <c r="H1075" s="160"/>
      <c r="I1075" s="162"/>
      <c r="O1075"/>
    </row>
    <row r="1076" spans="5:15" x14ac:dyDescent="0.25">
      <c r="E1076" s="163"/>
      <c r="F1076" s="163"/>
      <c r="G1076" s="163"/>
      <c r="H1076" s="160"/>
      <c r="I1076" s="162"/>
      <c r="O1076"/>
    </row>
    <row r="1077" spans="5:15" x14ac:dyDescent="0.25">
      <c r="E1077" s="163"/>
      <c r="F1077" s="163"/>
      <c r="G1077" s="163"/>
      <c r="H1077" s="160"/>
      <c r="I1077" s="162"/>
      <c r="O1077"/>
    </row>
    <row r="1078" spans="5:15" x14ac:dyDescent="0.25">
      <c r="E1078" s="163"/>
      <c r="F1078" s="163"/>
      <c r="G1078" s="163"/>
      <c r="H1078" s="160"/>
      <c r="I1078" s="162"/>
      <c r="O1078"/>
    </row>
    <row r="1079" spans="5:15" x14ac:dyDescent="0.25">
      <c r="E1079" s="163"/>
      <c r="F1079" s="163"/>
      <c r="G1079" s="163"/>
      <c r="H1079" s="160"/>
      <c r="I1079" s="162"/>
      <c r="O1079"/>
    </row>
    <row r="1080" spans="5:15" x14ac:dyDescent="0.25">
      <c r="E1080" s="163"/>
      <c r="F1080" s="163"/>
      <c r="G1080" s="163"/>
      <c r="H1080" s="160"/>
      <c r="I1080" s="162"/>
      <c r="O1080"/>
    </row>
    <row r="1081" spans="5:15" x14ac:dyDescent="0.25">
      <c r="E1081" s="163"/>
      <c r="F1081" s="163"/>
      <c r="G1081" s="163"/>
      <c r="H1081" s="160"/>
      <c r="I1081" s="162"/>
      <c r="O1081"/>
    </row>
    <row r="1082" spans="5:15" x14ac:dyDescent="0.25">
      <c r="E1082" s="163"/>
      <c r="F1082" s="163"/>
      <c r="G1082" s="163"/>
      <c r="H1082" s="160"/>
      <c r="I1082" s="162"/>
      <c r="O1082"/>
    </row>
    <row r="1083" spans="5:15" x14ac:dyDescent="0.25">
      <c r="E1083" s="163"/>
      <c r="F1083" s="163"/>
      <c r="G1083" s="163"/>
      <c r="H1083" s="160"/>
      <c r="I1083" s="162"/>
      <c r="O1083"/>
    </row>
    <row r="1084" spans="5:15" x14ac:dyDescent="0.25">
      <c r="E1084" s="163"/>
      <c r="F1084" s="163"/>
      <c r="G1084" s="163"/>
      <c r="H1084" s="160"/>
      <c r="I1084" s="162"/>
      <c r="O1084"/>
    </row>
    <row r="1085" spans="5:15" x14ac:dyDescent="0.25">
      <c r="E1085" s="163"/>
      <c r="F1085" s="163"/>
      <c r="G1085" s="163"/>
      <c r="H1085" s="160"/>
      <c r="I1085" s="162"/>
      <c r="O1085"/>
    </row>
    <row r="1086" spans="5:15" x14ac:dyDescent="0.25">
      <c r="E1086" s="163"/>
      <c r="F1086" s="163"/>
      <c r="G1086" s="163"/>
      <c r="H1086" s="160"/>
      <c r="I1086" s="162"/>
      <c r="O1086"/>
    </row>
    <row r="1087" spans="5:15" x14ac:dyDescent="0.25">
      <c r="E1087" s="163"/>
      <c r="F1087" s="163"/>
      <c r="G1087" s="163"/>
      <c r="H1087" s="160"/>
      <c r="I1087" s="162"/>
      <c r="O1087"/>
    </row>
    <row r="1088" spans="5:15" x14ac:dyDescent="0.25">
      <c r="E1088" s="163"/>
      <c r="F1088" s="163"/>
      <c r="G1088" s="163"/>
      <c r="H1088" s="160"/>
      <c r="I1088" s="162"/>
      <c r="O1088"/>
    </row>
    <row r="1089" spans="5:15" x14ac:dyDescent="0.25">
      <c r="E1089" s="163"/>
      <c r="F1089" s="163"/>
      <c r="G1089" s="163"/>
      <c r="H1089" s="160"/>
      <c r="I1089" s="162"/>
      <c r="O1089"/>
    </row>
    <row r="1090" spans="5:15" x14ac:dyDescent="0.25">
      <c r="E1090" s="163"/>
      <c r="F1090" s="163"/>
      <c r="G1090" s="163"/>
      <c r="H1090" s="160"/>
      <c r="I1090" s="162"/>
      <c r="O1090"/>
    </row>
    <row r="1091" spans="5:15" x14ac:dyDescent="0.25">
      <c r="E1091" s="163"/>
      <c r="F1091" s="163"/>
      <c r="G1091" s="163"/>
      <c r="H1091" s="160"/>
      <c r="I1091" s="162"/>
      <c r="O1091"/>
    </row>
    <row r="1092" spans="5:15" x14ac:dyDescent="0.25">
      <c r="E1092" s="163"/>
      <c r="F1092" s="163"/>
      <c r="G1092" s="163"/>
      <c r="H1092" s="160"/>
      <c r="I1092" s="162"/>
      <c r="O1092"/>
    </row>
    <row r="1093" spans="5:15" x14ac:dyDescent="0.25">
      <c r="E1093" s="163"/>
      <c r="F1093" s="163"/>
      <c r="G1093" s="163"/>
      <c r="H1093" s="160"/>
      <c r="I1093" s="162"/>
      <c r="O1093"/>
    </row>
    <row r="1094" spans="5:15" x14ac:dyDescent="0.25">
      <c r="E1094" s="163"/>
      <c r="F1094" s="163"/>
      <c r="G1094" s="163"/>
      <c r="H1094" s="160"/>
      <c r="I1094" s="162"/>
      <c r="O1094"/>
    </row>
    <row r="1095" spans="5:15" x14ac:dyDescent="0.25">
      <c r="E1095" s="163"/>
      <c r="F1095" s="163"/>
      <c r="G1095" s="163"/>
      <c r="H1095" s="160"/>
      <c r="I1095" s="162"/>
      <c r="O1095"/>
    </row>
    <row r="1096" spans="5:15" x14ac:dyDescent="0.25">
      <c r="E1096" s="163"/>
      <c r="F1096" s="163"/>
      <c r="G1096" s="163"/>
      <c r="H1096" s="160"/>
      <c r="I1096" s="162"/>
      <c r="O1096"/>
    </row>
    <row r="1097" spans="5:15" x14ac:dyDescent="0.25">
      <c r="E1097" s="163"/>
      <c r="F1097" s="163"/>
      <c r="G1097" s="163"/>
      <c r="H1097" s="160"/>
      <c r="I1097" s="162"/>
      <c r="O1097"/>
    </row>
    <row r="1098" spans="5:15" x14ac:dyDescent="0.25">
      <c r="E1098" s="163"/>
      <c r="F1098" s="163"/>
      <c r="G1098" s="163"/>
      <c r="H1098" s="160"/>
      <c r="I1098" s="162"/>
      <c r="O1098"/>
    </row>
    <row r="1099" spans="5:15" x14ac:dyDescent="0.25">
      <c r="E1099" s="163"/>
      <c r="F1099" s="163"/>
      <c r="G1099" s="163"/>
      <c r="H1099" s="160"/>
      <c r="I1099" s="162"/>
      <c r="O1099"/>
    </row>
    <row r="1100" spans="5:15" x14ac:dyDescent="0.25">
      <c r="E1100" s="163"/>
      <c r="F1100" s="163"/>
      <c r="G1100" s="163"/>
      <c r="H1100" s="160"/>
      <c r="I1100" s="162"/>
      <c r="O1100"/>
    </row>
    <row r="1101" spans="5:15" x14ac:dyDescent="0.25">
      <c r="E1101" s="163"/>
      <c r="F1101" s="163"/>
      <c r="G1101" s="163"/>
      <c r="H1101" s="160"/>
      <c r="I1101" s="162"/>
      <c r="O1101"/>
    </row>
    <row r="1102" spans="5:15" x14ac:dyDescent="0.25">
      <c r="E1102" s="163"/>
      <c r="F1102" s="163"/>
      <c r="G1102" s="163"/>
      <c r="H1102" s="160"/>
      <c r="I1102" s="162"/>
      <c r="O1102"/>
    </row>
    <row r="1103" spans="5:15" x14ac:dyDescent="0.25">
      <c r="E1103" s="163"/>
      <c r="F1103" s="163"/>
      <c r="G1103" s="163"/>
      <c r="H1103" s="160"/>
      <c r="I1103" s="162"/>
      <c r="O1103"/>
    </row>
    <row r="1104" spans="5:15" x14ac:dyDescent="0.25">
      <c r="E1104" s="163"/>
      <c r="F1104" s="163"/>
      <c r="G1104" s="163"/>
      <c r="H1104" s="160"/>
      <c r="I1104" s="162"/>
      <c r="O1104"/>
    </row>
    <row r="1105" spans="5:15" x14ac:dyDescent="0.25">
      <c r="E1105" s="163"/>
      <c r="F1105" s="163"/>
      <c r="G1105" s="163"/>
      <c r="H1105" s="160"/>
      <c r="I1105" s="162"/>
      <c r="O1105"/>
    </row>
    <row r="1106" spans="5:15" x14ac:dyDescent="0.25">
      <c r="E1106" s="163"/>
      <c r="F1106" s="163"/>
      <c r="G1106" s="163"/>
      <c r="H1106" s="160"/>
      <c r="I1106" s="162"/>
      <c r="O1106"/>
    </row>
    <row r="1107" spans="5:15" x14ac:dyDescent="0.25">
      <c r="E1107" s="163"/>
      <c r="F1107" s="163"/>
      <c r="G1107" s="163"/>
      <c r="H1107" s="160"/>
      <c r="I1107" s="162"/>
      <c r="O1107"/>
    </row>
    <row r="1108" spans="5:15" x14ac:dyDescent="0.25">
      <c r="E1108" s="163"/>
      <c r="F1108" s="163"/>
      <c r="G1108" s="163"/>
      <c r="H1108" s="160"/>
      <c r="I1108" s="162"/>
      <c r="O1108"/>
    </row>
    <row r="1109" spans="5:15" x14ac:dyDescent="0.25">
      <c r="E1109" s="163"/>
      <c r="F1109" s="163"/>
      <c r="G1109" s="163"/>
      <c r="H1109" s="160"/>
      <c r="I1109" s="162"/>
      <c r="O1109"/>
    </row>
    <row r="1110" spans="5:15" x14ac:dyDescent="0.25">
      <c r="E1110" s="163"/>
      <c r="F1110" s="163"/>
      <c r="G1110" s="163"/>
      <c r="H1110" s="160"/>
      <c r="I1110" s="162"/>
      <c r="O1110"/>
    </row>
    <row r="1111" spans="5:15" x14ac:dyDescent="0.25">
      <c r="E1111" s="163"/>
      <c r="F1111" s="163"/>
      <c r="G1111" s="163"/>
      <c r="H1111" s="160"/>
      <c r="I1111" s="162"/>
      <c r="O1111"/>
    </row>
    <row r="1112" spans="5:15" x14ac:dyDescent="0.25">
      <c r="E1112" s="163"/>
      <c r="F1112" s="163"/>
      <c r="G1112" s="163"/>
      <c r="H1112" s="160"/>
      <c r="I1112" s="162"/>
      <c r="O1112"/>
    </row>
    <row r="1113" spans="5:15" x14ac:dyDescent="0.25">
      <c r="E1113" s="163"/>
      <c r="F1113" s="163"/>
      <c r="G1113" s="163"/>
      <c r="H1113" s="160"/>
      <c r="I1113" s="162"/>
      <c r="O1113"/>
    </row>
    <row r="1114" spans="5:15" x14ac:dyDescent="0.25">
      <c r="E1114" s="163"/>
      <c r="F1114" s="163"/>
      <c r="G1114" s="163"/>
      <c r="H1114" s="160"/>
      <c r="I1114" s="162"/>
      <c r="O1114"/>
    </row>
    <row r="1115" spans="5:15" x14ac:dyDescent="0.25">
      <c r="E1115" s="163"/>
      <c r="F1115" s="163"/>
      <c r="G1115" s="163"/>
      <c r="H1115" s="160"/>
      <c r="I1115" s="162"/>
      <c r="O1115"/>
    </row>
    <row r="1116" spans="5:15" x14ac:dyDescent="0.25">
      <c r="E1116" s="163"/>
      <c r="F1116" s="163"/>
      <c r="G1116" s="163"/>
      <c r="H1116" s="160"/>
      <c r="I1116" s="162"/>
      <c r="O1116"/>
    </row>
    <row r="1117" spans="5:15" x14ac:dyDescent="0.25">
      <c r="E1117" s="163"/>
      <c r="F1117" s="163"/>
      <c r="G1117" s="163"/>
      <c r="H1117" s="160"/>
      <c r="I1117" s="162"/>
      <c r="O1117"/>
    </row>
    <row r="1118" spans="5:15" x14ac:dyDescent="0.25">
      <c r="E1118" s="163"/>
      <c r="F1118" s="163"/>
      <c r="G1118" s="163"/>
      <c r="H1118" s="160"/>
      <c r="I1118" s="162"/>
      <c r="O1118"/>
    </row>
    <row r="1119" spans="5:15" x14ac:dyDescent="0.25">
      <c r="E1119" s="163"/>
      <c r="F1119" s="163"/>
      <c r="G1119" s="163"/>
      <c r="H1119" s="160"/>
      <c r="I1119" s="162"/>
      <c r="O1119"/>
    </row>
    <row r="1120" spans="5:15" x14ac:dyDescent="0.25">
      <c r="E1120" s="163"/>
      <c r="F1120" s="163"/>
      <c r="G1120" s="163"/>
      <c r="H1120" s="160"/>
      <c r="I1120" s="162"/>
      <c r="O1120"/>
    </row>
    <row r="1121" spans="5:15" x14ac:dyDescent="0.25">
      <c r="E1121" s="163"/>
      <c r="F1121" s="163"/>
      <c r="G1121" s="163"/>
      <c r="H1121" s="160"/>
      <c r="I1121" s="162"/>
      <c r="O1121"/>
    </row>
    <row r="1122" spans="5:15" x14ac:dyDescent="0.25">
      <c r="E1122" s="163"/>
      <c r="F1122" s="163"/>
      <c r="G1122" s="163"/>
      <c r="H1122" s="160"/>
      <c r="I1122" s="162"/>
      <c r="O1122"/>
    </row>
    <row r="1123" spans="5:15" x14ac:dyDescent="0.25">
      <c r="E1123" s="163"/>
      <c r="F1123" s="163"/>
      <c r="G1123" s="163"/>
      <c r="H1123" s="160"/>
      <c r="I1123" s="162"/>
      <c r="O1123"/>
    </row>
    <row r="1124" spans="5:15" x14ac:dyDescent="0.25">
      <c r="E1124" s="163"/>
      <c r="F1124" s="163"/>
      <c r="G1124" s="163"/>
      <c r="H1124" s="160"/>
      <c r="I1124" s="162"/>
      <c r="O1124"/>
    </row>
    <row r="1125" spans="5:15" x14ac:dyDescent="0.25">
      <c r="E1125" s="163"/>
      <c r="F1125" s="163"/>
      <c r="G1125" s="163"/>
      <c r="H1125" s="160"/>
      <c r="I1125" s="162"/>
      <c r="O1125"/>
    </row>
    <row r="1126" spans="5:15" x14ac:dyDescent="0.25">
      <c r="E1126" s="163"/>
      <c r="F1126" s="163"/>
      <c r="G1126" s="163"/>
      <c r="H1126" s="160"/>
      <c r="I1126" s="162"/>
      <c r="O1126"/>
    </row>
    <row r="1127" spans="5:15" x14ac:dyDescent="0.25">
      <c r="E1127" s="163"/>
      <c r="F1127" s="163"/>
      <c r="G1127" s="163"/>
      <c r="H1127" s="160"/>
      <c r="I1127" s="162"/>
      <c r="O1127"/>
    </row>
    <row r="1128" spans="5:15" x14ac:dyDescent="0.25">
      <c r="E1128" s="163"/>
      <c r="F1128" s="163"/>
      <c r="G1128" s="163"/>
      <c r="H1128" s="160"/>
      <c r="I1128" s="162"/>
      <c r="O1128"/>
    </row>
    <row r="1129" spans="5:15" x14ac:dyDescent="0.25">
      <c r="E1129" s="163"/>
      <c r="F1129" s="163"/>
      <c r="G1129" s="163"/>
      <c r="H1129" s="160"/>
      <c r="I1129" s="162"/>
      <c r="O1129"/>
    </row>
    <row r="1130" spans="5:15" x14ac:dyDescent="0.25">
      <c r="E1130" s="163"/>
      <c r="F1130" s="163"/>
      <c r="G1130" s="163"/>
      <c r="H1130" s="160"/>
      <c r="I1130" s="162"/>
      <c r="O1130"/>
    </row>
    <row r="1131" spans="5:15" x14ac:dyDescent="0.25">
      <c r="E1131" s="163"/>
      <c r="F1131" s="163"/>
      <c r="G1131" s="163"/>
      <c r="H1131" s="160"/>
      <c r="I1131" s="162"/>
      <c r="O1131"/>
    </row>
    <row r="1132" spans="5:15" x14ac:dyDescent="0.25">
      <c r="E1132" s="163"/>
      <c r="F1132" s="163"/>
      <c r="G1132" s="163"/>
      <c r="H1132" s="160"/>
      <c r="I1132" s="162"/>
      <c r="O1132"/>
    </row>
    <row r="1133" spans="5:15" x14ac:dyDescent="0.25">
      <c r="E1133" s="163"/>
      <c r="F1133" s="163"/>
      <c r="G1133" s="163"/>
      <c r="H1133" s="160"/>
      <c r="I1133" s="162"/>
      <c r="O1133"/>
    </row>
    <row r="1134" spans="5:15" x14ac:dyDescent="0.25">
      <c r="E1134" s="163"/>
      <c r="F1134" s="163"/>
      <c r="G1134" s="163"/>
      <c r="H1134" s="160"/>
      <c r="I1134" s="162"/>
      <c r="O1134"/>
    </row>
    <row r="1135" spans="5:15" x14ac:dyDescent="0.25">
      <c r="E1135" s="163"/>
      <c r="F1135" s="163"/>
      <c r="G1135" s="163"/>
      <c r="H1135" s="160"/>
      <c r="I1135" s="162"/>
      <c r="O1135"/>
    </row>
    <row r="1136" spans="5:15" x14ac:dyDescent="0.25">
      <c r="E1136" s="163"/>
      <c r="F1136" s="163"/>
      <c r="G1136" s="163"/>
      <c r="H1136" s="160"/>
      <c r="I1136" s="162"/>
      <c r="O1136"/>
    </row>
    <row r="1137" spans="5:15" x14ac:dyDescent="0.25">
      <c r="E1137" s="163"/>
      <c r="F1137" s="163"/>
      <c r="G1137" s="163"/>
      <c r="H1137" s="160"/>
      <c r="I1137" s="162"/>
      <c r="O1137"/>
    </row>
    <row r="1138" spans="5:15" x14ac:dyDescent="0.25">
      <c r="E1138" s="163"/>
      <c r="F1138" s="163"/>
      <c r="G1138" s="163"/>
      <c r="H1138" s="160"/>
      <c r="I1138" s="162"/>
      <c r="O1138"/>
    </row>
    <row r="1139" spans="5:15" x14ac:dyDescent="0.25">
      <c r="E1139" s="163"/>
      <c r="F1139" s="163"/>
      <c r="G1139" s="163"/>
      <c r="H1139" s="160"/>
      <c r="I1139" s="162"/>
      <c r="O1139"/>
    </row>
    <row r="1140" spans="5:15" x14ac:dyDescent="0.25">
      <c r="E1140" s="163"/>
      <c r="F1140" s="163"/>
      <c r="G1140" s="163"/>
      <c r="H1140" s="160"/>
      <c r="I1140" s="162"/>
      <c r="O1140"/>
    </row>
    <row r="1141" spans="5:15" x14ac:dyDescent="0.25">
      <c r="E1141" s="163"/>
      <c r="F1141" s="163"/>
      <c r="G1141" s="163"/>
      <c r="H1141" s="160"/>
      <c r="I1141" s="162"/>
      <c r="O1141"/>
    </row>
    <row r="1142" spans="5:15" x14ac:dyDescent="0.25">
      <c r="E1142" s="163"/>
      <c r="F1142" s="163"/>
      <c r="G1142" s="163"/>
      <c r="H1142" s="160"/>
      <c r="I1142" s="162"/>
      <c r="O1142"/>
    </row>
    <row r="1143" spans="5:15" x14ac:dyDescent="0.25">
      <c r="E1143" s="163"/>
      <c r="F1143" s="163"/>
      <c r="G1143" s="163"/>
      <c r="H1143" s="160"/>
      <c r="I1143" s="162"/>
      <c r="O1143"/>
    </row>
    <row r="1144" spans="5:15" x14ac:dyDescent="0.25">
      <c r="E1144" s="163"/>
      <c r="F1144" s="163"/>
      <c r="G1144" s="163"/>
      <c r="H1144" s="160"/>
      <c r="I1144" s="162"/>
      <c r="O1144"/>
    </row>
    <row r="1145" spans="5:15" x14ac:dyDescent="0.25">
      <c r="E1145" s="163"/>
      <c r="F1145" s="163"/>
      <c r="G1145" s="163"/>
      <c r="H1145" s="160"/>
      <c r="I1145" s="162"/>
      <c r="O1145"/>
    </row>
    <row r="1146" spans="5:15" x14ac:dyDescent="0.25">
      <c r="E1146" s="163"/>
      <c r="F1146" s="163"/>
      <c r="G1146" s="163"/>
      <c r="H1146" s="160"/>
      <c r="I1146" s="162"/>
      <c r="O1146"/>
    </row>
    <row r="1147" spans="5:15" x14ac:dyDescent="0.25">
      <c r="E1147" s="163"/>
      <c r="F1147" s="163"/>
      <c r="G1147" s="163"/>
      <c r="H1147" s="160"/>
      <c r="I1147" s="162"/>
      <c r="O1147"/>
    </row>
    <row r="1148" spans="5:15" x14ac:dyDescent="0.25">
      <c r="E1148" s="163"/>
      <c r="F1148" s="163"/>
      <c r="G1148" s="163"/>
      <c r="H1148" s="160"/>
      <c r="I1148" s="162"/>
      <c r="O1148"/>
    </row>
    <row r="1149" spans="5:15" x14ac:dyDescent="0.25">
      <c r="E1149" s="163"/>
      <c r="F1149" s="163"/>
      <c r="G1149" s="163"/>
      <c r="H1149" s="160"/>
      <c r="I1149" s="162"/>
      <c r="O1149"/>
    </row>
    <row r="1150" spans="5:15" x14ac:dyDescent="0.25">
      <c r="E1150" s="163"/>
      <c r="F1150" s="163"/>
      <c r="G1150" s="163"/>
      <c r="H1150" s="160"/>
      <c r="I1150" s="162"/>
      <c r="O1150"/>
    </row>
    <row r="1151" spans="5:15" x14ac:dyDescent="0.25">
      <c r="E1151" s="163"/>
      <c r="F1151" s="163"/>
      <c r="G1151" s="163"/>
      <c r="H1151" s="160"/>
      <c r="I1151" s="162"/>
      <c r="O1151"/>
    </row>
    <row r="1152" spans="5:15" x14ac:dyDescent="0.25">
      <c r="E1152" s="163"/>
      <c r="F1152" s="163"/>
      <c r="G1152" s="163"/>
      <c r="H1152" s="160"/>
      <c r="I1152" s="162"/>
      <c r="O1152"/>
    </row>
    <row r="1153" spans="5:15" x14ac:dyDescent="0.25">
      <c r="E1153" s="163"/>
      <c r="F1153" s="163"/>
      <c r="G1153" s="163"/>
      <c r="H1153" s="160"/>
      <c r="I1153" s="162"/>
      <c r="O1153"/>
    </row>
    <row r="1154" spans="5:15" x14ac:dyDescent="0.25">
      <c r="E1154" s="163"/>
      <c r="F1154" s="163"/>
      <c r="G1154" s="163"/>
      <c r="H1154" s="160"/>
      <c r="I1154" s="162"/>
      <c r="O1154"/>
    </row>
    <row r="1155" spans="5:15" x14ac:dyDescent="0.25">
      <c r="E1155" s="163"/>
      <c r="F1155" s="163"/>
      <c r="G1155" s="163"/>
      <c r="H1155" s="160"/>
      <c r="I1155" s="162"/>
      <c r="O1155"/>
    </row>
    <row r="1156" spans="5:15" x14ac:dyDescent="0.25">
      <c r="E1156" s="163"/>
      <c r="F1156" s="163"/>
      <c r="G1156" s="163"/>
      <c r="H1156" s="160"/>
      <c r="I1156" s="162"/>
      <c r="O1156"/>
    </row>
    <row r="1157" spans="5:15" x14ac:dyDescent="0.25">
      <c r="E1157" s="163"/>
      <c r="F1157" s="163"/>
      <c r="G1157" s="163"/>
      <c r="H1157" s="160"/>
      <c r="I1157" s="162"/>
      <c r="O1157"/>
    </row>
    <row r="1158" spans="5:15" x14ac:dyDescent="0.25">
      <c r="E1158" s="163"/>
      <c r="F1158" s="163"/>
      <c r="G1158" s="163"/>
      <c r="H1158" s="160"/>
      <c r="I1158" s="162"/>
      <c r="O1158"/>
    </row>
    <row r="1159" spans="5:15" x14ac:dyDescent="0.25">
      <c r="E1159" s="163"/>
      <c r="F1159" s="163"/>
      <c r="G1159" s="163"/>
      <c r="H1159" s="160"/>
      <c r="I1159" s="162"/>
      <c r="O1159"/>
    </row>
    <row r="1160" spans="5:15" x14ac:dyDescent="0.25">
      <c r="E1160" s="163"/>
      <c r="F1160" s="163"/>
      <c r="G1160" s="163"/>
      <c r="H1160" s="160"/>
      <c r="I1160" s="162"/>
      <c r="O1160"/>
    </row>
    <row r="1161" spans="5:15" x14ac:dyDescent="0.25">
      <c r="E1161" s="163"/>
      <c r="F1161" s="163"/>
      <c r="G1161" s="163"/>
      <c r="H1161" s="160"/>
      <c r="I1161" s="162"/>
      <c r="O1161"/>
    </row>
    <row r="1162" spans="5:15" x14ac:dyDescent="0.25">
      <c r="E1162" s="163"/>
      <c r="F1162" s="163"/>
      <c r="G1162" s="163"/>
      <c r="H1162" s="160"/>
      <c r="I1162" s="162"/>
      <c r="O1162"/>
    </row>
    <row r="1163" spans="5:15" x14ac:dyDescent="0.25">
      <c r="E1163" s="163"/>
      <c r="F1163" s="163"/>
      <c r="G1163" s="163"/>
      <c r="H1163" s="160"/>
      <c r="I1163" s="162"/>
      <c r="O1163"/>
    </row>
    <row r="1164" spans="5:15" x14ac:dyDescent="0.25">
      <c r="E1164" s="163"/>
      <c r="F1164" s="163"/>
      <c r="G1164" s="163"/>
      <c r="H1164" s="160"/>
      <c r="I1164" s="162"/>
      <c r="O1164"/>
    </row>
    <row r="1165" spans="5:15" x14ac:dyDescent="0.25">
      <c r="E1165" s="163"/>
      <c r="F1165" s="163"/>
      <c r="G1165" s="163"/>
      <c r="H1165" s="160"/>
      <c r="I1165" s="162"/>
      <c r="O1165"/>
    </row>
    <row r="1166" spans="5:15" x14ac:dyDescent="0.25">
      <c r="E1166" s="163"/>
      <c r="F1166" s="163"/>
      <c r="G1166" s="163"/>
      <c r="H1166" s="160"/>
      <c r="I1166" s="162"/>
      <c r="O1166"/>
    </row>
    <row r="1167" spans="5:15" x14ac:dyDescent="0.25">
      <c r="E1167" s="163"/>
      <c r="F1167" s="163"/>
      <c r="G1167" s="163"/>
      <c r="H1167" s="160"/>
      <c r="I1167" s="162"/>
      <c r="O1167"/>
    </row>
    <row r="1168" spans="5:15" x14ac:dyDescent="0.25">
      <c r="E1168" s="163"/>
      <c r="F1168" s="163"/>
      <c r="G1168" s="163"/>
      <c r="H1168" s="160"/>
      <c r="I1168" s="162"/>
      <c r="O1168"/>
    </row>
    <row r="1169" spans="5:15" x14ac:dyDescent="0.25">
      <c r="E1169" s="163"/>
      <c r="F1169" s="163"/>
      <c r="G1169" s="163"/>
      <c r="H1169" s="160"/>
      <c r="I1169" s="162"/>
      <c r="O1169"/>
    </row>
    <row r="1170" spans="5:15" x14ac:dyDescent="0.25">
      <c r="E1170" s="163"/>
      <c r="F1170" s="163"/>
      <c r="G1170" s="163"/>
      <c r="H1170" s="160"/>
      <c r="I1170" s="162"/>
      <c r="O1170"/>
    </row>
    <row r="1171" spans="5:15" x14ac:dyDescent="0.25">
      <c r="E1171" s="163"/>
      <c r="F1171" s="163"/>
      <c r="G1171" s="163"/>
      <c r="H1171" s="160"/>
      <c r="I1171" s="162"/>
      <c r="O1171"/>
    </row>
    <row r="1172" spans="5:15" x14ac:dyDescent="0.25">
      <c r="E1172" s="163"/>
      <c r="F1172" s="163"/>
      <c r="G1172" s="163"/>
      <c r="H1172" s="160"/>
      <c r="I1172" s="162"/>
      <c r="O1172"/>
    </row>
    <row r="1173" spans="5:15" x14ac:dyDescent="0.25">
      <c r="E1173" s="163"/>
      <c r="F1173" s="163"/>
      <c r="G1173" s="163"/>
      <c r="H1173" s="160"/>
      <c r="I1173" s="162"/>
      <c r="O1173"/>
    </row>
    <row r="1174" spans="5:15" x14ac:dyDescent="0.25">
      <c r="E1174" s="163"/>
      <c r="F1174" s="163"/>
      <c r="G1174" s="163"/>
      <c r="H1174" s="160"/>
      <c r="I1174" s="162"/>
      <c r="O1174"/>
    </row>
    <row r="1175" spans="5:15" x14ac:dyDescent="0.25">
      <c r="E1175" s="163"/>
      <c r="F1175" s="163"/>
      <c r="G1175" s="163"/>
      <c r="H1175" s="160"/>
      <c r="I1175" s="162"/>
      <c r="O1175"/>
    </row>
    <row r="1176" spans="5:15" x14ac:dyDescent="0.25">
      <c r="E1176" s="163"/>
      <c r="F1176" s="163"/>
      <c r="G1176" s="163"/>
      <c r="H1176" s="160"/>
      <c r="I1176" s="162"/>
      <c r="O1176"/>
    </row>
    <row r="1177" spans="5:15" x14ac:dyDescent="0.25">
      <c r="E1177" s="163"/>
      <c r="F1177" s="163"/>
      <c r="G1177" s="163"/>
      <c r="H1177" s="160"/>
      <c r="I1177" s="162"/>
      <c r="O1177"/>
    </row>
    <row r="1178" spans="5:15" x14ac:dyDescent="0.25">
      <c r="E1178" s="163"/>
      <c r="F1178" s="163"/>
      <c r="G1178" s="163"/>
      <c r="H1178" s="160"/>
      <c r="I1178" s="162"/>
      <c r="O1178"/>
    </row>
    <row r="1179" spans="5:15" x14ac:dyDescent="0.25">
      <c r="E1179" s="163"/>
      <c r="F1179" s="163"/>
      <c r="G1179" s="163"/>
      <c r="H1179" s="160"/>
      <c r="I1179" s="162"/>
      <c r="O1179"/>
    </row>
    <row r="1180" spans="5:15" x14ac:dyDescent="0.25">
      <c r="E1180" s="163"/>
      <c r="F1180" s="163"/>
      <c r="G1180" s="163"/>
      <c r="H1180" s="160"/>
      <c r="I1180" s="162"/>
      <c r="O1180"/>
    </row>
    <row r="1181" spans="5:15" x14ac:dyDescent="0.25">
      <c r="E1181" s="163"/>
      <c r="F1181" s="163"/>
      <c r="G1181" s="163"/>
      <c r="H1181" s="160"/>
      <c r="I1181" s="162"/>
      <c r="O1181"/>
    </row>
    <row r="1182" spans="5:15" x14ac:dyDescent="0.25">
      <c r="E1182" s="163"/>
      <c r="F1182" s="163"/>
      <c r="G1182" s="163"/>
      <c r="H1182" s="160"/>
      <c r="I1182" s="162"/>
      <c r="O1182"/>
    </row>
    <row r="1183" spans="5:15" x14ac:dyDescent="0.25">
      <c r="E1183" s="163"/>
      <c r="F1183" s="163"/>
      <c r="G1183" s="163"/>
      <c r="H1183" s="160"/>
      <c r="I1183" s="162"/>
      <c r="O1183"/>
    </row>
    <row r="1184" spans="5:15" x14ac:dyDescent="0.25">
      <c r="E1184" s="163"/>
      <c r="F1184" s="163"/>
      <c r="G1184" s="163"/>
      <c r="H1184" s="160"/>
      <c r="I1184" s="162"/>
      <c r="O1184"/>
    </row>
    <row r="1185" spans="5:15" x14ac:dyDescent="0.25">
      <c r="E1185" s="163"/>
      <c r="F1185" s="163"/>
      <c r="G1185" s="163"/>
      <c r="H1185" s="160"/>
      <c r="I1185" s="162"/>
      <c r="O1185"/>
    </row>
    <row r="1186" spans="5:15" x14ac:dyDescent="0.25">
      <c r="E1186" s="163"/>
      <c r="F1186" s="163"/>
      <c r="G1186" s="163"/>
      <c r="H1186" s="160"/>
      <c r="I1186" s="162"/>
      <c r="O1186"/>
    </row>
    <row r="1187" spans="5:15" x14ac:dyDescent="0.25">
      <c r="E1187" s="163"/>
      <c r="F1187" s="163"/>
      <c r="G1187" s="163"/>
      <c r="H1187" s="160"/>
      <c r="I1187" s="162"/>
      <c r="O1187"/>
    </row>
    <row r="1188" spans="5:15" x14ac:dyDescent="0.25">
      <c r="E1188" s="163"/>
      <c r="F1188" s="163"/>
      <c r="G1188" s="163"/>
      <c r="H1188" s="160"/>
      <c r="I1188" s="162"/>
      <c r="O1188"/>
    </row>
    <row r="1189" spans="5:15" x14ac:dyDescent="0.25">
      <c r="E1189" s="163"/>
      <c r="F1189" s="163"/>
      <c r="G1189" s="163"/>
      <c r="H1189" s="160"/>
      <c r="I1189" s="162"/>
      <c r="O1189"/>
    </row>
    <row r="1190" spans="5:15" x14ac:dyDescent="0.25">
      <c r="E1190" s="163"/>
      <c r="F1190" s="163"/>
      <c r="G1190" s="163"/>
      <c r="H1190" s="160"/>
      <c r="I1190" s="162"/>
      <c r="O1190"/>
    </row>
    <row r="1191" spans="5:15" x14ac:dyDescent="0.25">
      <c r="E1191" s="163"/>
      <c r="F1191" s="163"/>
      <c r="G1191" s="163"/>
      <c r="H1191" s="160"/>
      <c r="I1191" s="162"/>
      <c r="O1191"/>
    </row>
    <row r="1192" spans="5:15" x14ac:dyDescent="0.25">
      <c r="E1192" s="163"/>
      <c r="F1192" s="163"/>
      <c r="G1192" s="163"/>
      <c r="H1192" s="160"/>
      <c r="I1192" s="162"/>
      <c r="O1192"/>
    </row>
    <row r="1193" spans="5:15" x14ac:dyDescent="0.25">
      <c r="E1193" s="163"/>
      <c r="F1193" s="163"/>
      <c r="G1193" s="163"/>
      <c r="H1193" s="160"/>
      <c r="I1193" s="162"/>
      <c r="O1193"/>
    </row>
    <row r="1194" spans="5:15" x14ac:dyDescent="0.25">
      <c r="E1194" s="163"/>
      <c r="F1194" s="163"/>
      <c r="G1194" s="163"/>
      <c r="H1194" s="160"/>
      <c r="I1194" s="162"/>
      <c r="O1194"/>
    </row>
    <row r="1195" spans="5:15" x14ac:dyDescent="0.25">
      <c r="E1195" s="163"/>
      <c r="F1195" s="163"/>
      <c r="G1195" s="163"/>
      <c r="H1195" s="160"/>
      <c r="I1195" s="162"/>
      <c r="O1195"/>
    </row>
    <row r="1196" spans="5:15" x14ac:dyDescent="0.25">
      <c r="E1196" s="163"/>
      <c r="F1196" s="163"/>
      <c r="G1196" s="163"/>
      <c r="H1196" s="160"/>
      <c r="I1196" s="162"/>
      <c r="O1196"/>
    </row>
    <row r="1197" spans="5:15" x14ac:dyDescent="0.25">
      <c r="E1197" s="163"/>
      <c r="F1197" s="163"/>
      <c r="G1197" s="163"/>
      <c r="H1197" s="160"/>
      <c r="I1197" s="162"/>
      <c r="O1197"/>
    </row>
    <row r="1198" spans="5:15" x14ac:dyDescent="0.25">
      <c r="E1198" s="163"/>
      <c r="F1198" s="163"/>
      <c r="G1198" s="163"/>
      <c r="H1198" s="160"/>
      <c r="I1198" s="162"/>
      <c r="O1198"/>
    </row>
    <row r="1199" spans="5:15" x14ac:dyDescent="0.25">
      <c r="E1199" s="163"/>
      <c r="F1199" s="163"/>
      <c r="G1199" s="163"/>
      <c r="H1199" s="160"/>
      <c r="I1199" s="162"/>
      <c r="O1199"/>
    </row>
    <row r="1200" spans="5:15" x14ac:dyDescent="0.25">
      <c r="E1200" s="163"/>
      <c r="F1200" s="163"/>
      <c r="G1200" s="163"/>
      <c r="H1200" s="160"/>
      <c r="I1200" s="162"/>
      <c r="O1200"/>
    </row>
    <row r="1201" spans="5:15" x14ac:dyDescent="0.25">
      <c r="E1201" s="163"/>
      <c r="F1201" s="163"/>
      <c r="G1201" s="163"/>
      <c r="H1201" s="160"/>
      <c r="I1201" s="162"/>
      <c r="O1201"/>
    </row>
    <row r="1202" spans="5:15" x14ac:dyDescent="0.25">
      <c r="E1202" s="163"/>
      <c r="F1202" s="163"/>
      <c r="G1202" s="163"/>
      <c r="H1202" s="160"/>
      <c r="I1202" s="162"/>
      <c r="O1202"/>
    </row>
    <row r="1203" spans="5:15" x14ac:dyDescent="0.25">
      <c r="E1203" s="163"/>
      <c r="F1203" s="163"/>
      <c r="G1203" s="163"/>
      <c r="H1203" s="160"/>
      <c r="I1203" s="162"/>
      <c r="O1203"/>
    </row>
    <row r="1204" spans="5:15" x14ac:dyDescent="0.25">
      <c r="E1204" s="163"/>
      <c r="F1204" s="163"/>
      <c r="G1204" s="163"/>
      <c r="H1204" s="160"/>
      <c r="I1204" s="162"/>
      <c r="O1204"/>
    </row>
    <row r="1205" spans="5:15" x14ac:dyDescent="0.25">
      <c r="E1205" s="163"/>
      <c r="F1205" s="163"/>
      <c r="G1205" s="163"/>
      <c r="H1205" s="160"/>
      <c r="I1205" s="162"/>
      <c r="O1205"/>
    </row>
    <row r="1206" spans="5:15" x14ac:dyDescent="0.25">
      <c r="E1206" s="163"/>
      <c r="F1206" s="163"/>
      <c r="G1206" s="163"/>
      <c r="H1206" s="160"/>
      <c r="I1206" s="162"/>
      <c r="O1206"/>
    </row>
    <row r="1207" spans="5:15" x14ac:dyDescent="0.25">
      <c r="E1207" s="163"/>
      <c r="F1207" s="163"/>
      <c r="G1207" s="163"/>
      <c r="H1207" s="160"/>
      <c r="I1207" s="162"/>
      <c r="O1207"/>
    </row>
    <row r="1208" spans="5:15" x14ac:dyDescent="0.25">
      <c r="E1208" s="163"/>
      <c r="F1208" s="163"/>
      <c r="G1208" s="163"/>
      <c r="H1208" s="160"/>
      <c r="I1208" s="162"/>
      <c r="O1208"/>
    </row>
    <row r="1209" spans="5:15" x14ac:dyDescent="0.25">
      <c r="E1209" s="163"/>
      <c r="F1209" s="163"/>
      <c r="G1209" s="163"/>
      <c r="H1209" s="160"/>
      <c r="I1209" s="162"/>
      <c r="O1209"/>
    </row>
    <row r="1210" spans="5:15" x14ac:dyDescent="0.25">
      <c r="E1210" s="163"/>
      <c r="F1210" s="163"/>
      <c r="G1210" s="163"/>
      <c r="H1210" s="160"/>
      <c r="I1210" s="162"/>
      <c r="O1210"/>
    </row>
    <row r="1211" spans="5:15" x14ac:dyDescent="0.25">
      <c r="E1211" s="163"/>
      <c r="F1211" s="163"/>
      <c r="G1211" s="163"/>
      <c r="H1211" s="160"/>
      <c r="I1211" s="162"/>
      <c r="O1211"/>
    </row>
    <row r="1212" spans="5:15" x14ac:dyDescent="0.25">
      <c r="E1212" s="163"/>
      <c r="F1212" s="163"/>
      <c r="G1212" s="163"/>
      <c r="H1212" s="160"/>
      <c r="I1212" s="162"/>
      <c r="O1212"/>
    </row>
    <row r="1213" spans="5:15" x14ac:dyDescent="0.25">
      <c r="E1213" s="163"/>
      <c r="F1213" s="163"/>
      <c r="G1213" s="163"/>
      <c r="H1213" s="160"/>
      <c r="I1213" s="162"/>
      <c r="O1213"/>
    </row>
    <row r="1214" spans="5:15" x14ac:dyDescent="0.25">
      <c r="E1214" s="163"/>
      <c r="F1214" s="163"/>
      <c r="G1214" s="163"/>
      <c r="H1214" s="160"/>
      <c r="I1214" s="162"/>
      <c r="O1214"/>
    </row>
    <row r="1215" spans="5:15" x14ac:dyDescent="0.25">
      <c r="E1215" s="163"/>
      <c r="F1215" s="163"/>
      <c r="G1215" s="163"/>
      <c r="H1215" s="160"/>
      <c r="I1215" s="162"/>
      <c r="O1215"/>
    </row>
    <row r="1216" spans="5:15" x14ac:dyDescent="0.25">
      <c r="E1216" s="163"/>
      <c r="F1216" s="163"/>
      <c r="G1216" s="163"/>
      <c r="H1216" s="160"/>
      <c r="I1216" s="162"/>
      <c r="O1216"/>
    </row>
    <row r="1217" spans="5:15" x14ac:dyDescent="0.25">
      <c r="E1217" s="163"/>
      <c r="F1217" s="163"/>
      <c r="G1217" s="163"/>
      <c r="H1217" s="160"/>
      <c r="I1217" s="162"/>
      <c r="O1217"/>
    </row>
    <row r="1218" spans="5:15" x14ac:dyDescent="0.25">
      <c r="E1218" s="163"/>
      <c r="F1218" s="163"/>
      <c r="G1218" s="163"/>
      <c r="H1218" s="160"/>
      <c r="I1218" s="162"/>
      <c r="O1218"/>
    </row>
    <row r="1219" spans="5:15" x14ac:dyDescent="0.25">
      <c r="E1219" s="163"/>
      <c r="F1219" s="163"/>
      <c r="G1219" s="163"/>
      <c r="H1219" s="160"/>
      <c r="I1219" s="162"/>
      <c r="O1219"/>
    </row>
    <row r="1220" spans="5:15" x14ac:dyDescent="0.25">
      <c r="E1220" s="163"/>
      <c r="F1220" s="163"/>
      <c r="G1220" s="163"/>
      <c r="H1220" s="160"/>
      <c r="I1220" s="162"/>
      <c r="O1220"/>
    </row>
    <row r="1221" spans="5:15" x14ac:dyDescent="0.25">
      <c r="E1221" s="163"/>
      <c r="F1221" s="163"/>
      <c r="G1221" s="163"/>
      <c r="H1221" s="160"/>
      <c r="I1221" s="162"/>
      <c r="O1221"/>
    </row>
    <row r="1222" spans="5:15" x14ac:dyDescent="0.25">
      <c r="E1222" s="163"/>
      <c r="F1222" s="163"/>
      <c r="G1222" s="163"/>
      <c r="H1222" s="160"/>
      <c r="I1222" s="162"/>
      <c r="O1222"/>
    </row>
    <row r="1223" spans="5:15" x14ac:dyDescent="0.25">
      <c r="E1223" s="163"/>
      <c r="F1223" s="163"/>
      <c r="G1223" s="163"/>
      <c r="H1223" s="160"/>
      <c r="I1223" s="162"/>
      <c r="O1223"/>
    </row>
    <row r="1224" spans="5:15" x14ac:dyDescent="0.25">
      <c r="E1224" s="163"/>
      <c r="F1224" s="163"/>
      <c r="G1224" s="163"/>
      <c r="H1224" s="160"/>
      <c r="I1224" s="162"/>
      <c r="O1224"/>
    </row>
    <row r="1225" spans="5:15" x14ac:dyDescent="0.25">
      <c r="E1225" s="163"/>
      <c r="F1225" s="163"/>
      <c r="G1225" s="163"/>
      <c r="H1225" s="160"/>
      <c r="I1225" s="162"/>
      <c r="O1225"/>
    </row>
    <row r="1226" spans="5:15" x14ac:dyDescent="0.25">
      <c r="E1226" s="163"/>
      <c r="F1226" s="163"/>
      <c r="G1226" s="163"/>
      <c r="H1226" s="160"/>
      <c r="I1226" s="162"/>
      <c r="O1226"/>
    </row>
    <row r="1227" spans="5:15" x14ac:dyDescent="0.25">
      <c r="E1227" s="163"/>
      <c r="F1227" s="163"/>
      <c r="G1227" s="163"/>
      <c r="H1227" s="160"/>
      <c r="I1227" s="162"/>
      <c r="O1227"/>
    </row>
    <row r="1228" spans="5:15" x14ac:dyDescent="0.25">
      <c r="E1228" s="163"/>
      <c r="F1228" s="163"/>
      <c r="G1228" s="163"/>
      <c r="H1228" s="160"/>
      <c r="I1228" s="162"/>
      <c r="O1228"/>
    </row>
    <row r="1229" spans="5:15" x14ac:dyDescent="0.25">
      <c r="E1229" s="163"/>
      <c r="F1229" s="163"/>
      <c r="G1229" s="163"/>
      <c r="H1229" s="160"/>
      <c r="I1229" s="162"/>
      <c r="O1229"/>
    </row>
    <row r="1230" spans="5:15" x14ac:dyDescent="0.25">
      <c r="E1230" s="163"/>
      <c r="F1230" s="163"/>
      <c r="G1230" s="163"/>
      <c r="H1230" s="160"/>
      <c r="I1230" s="162"/>
      <c r="O1230"/>
    </row>
    <row r="1231" spans="5:15" x14ac:dyDescent="0.25">
      <c r="E1231" s="163"/>
      <c r="F1231" s="163"/>
      <c r="G1231" s="163"/>
      <c r="H1231" s="160"/>
      <c r="I1231" s="162"/>
      <c r="O1231"/>
    </row>
    <row r="1232" spans="5:15" x14ac:dyDescent="0.25">
      <c r="E1232" s="163"/>
      <c r="F1232" s="163"/>
      <c r="G1232" s="163"/>
      <c r="H1232" s="160"/>
      <c r="I1232" s="162"/>
      <c r="O1232"/>
    </row>
    <row r="1233" spans="5:15" x14ac:dyDescent="0.25">
      <c r="E1233" s="163"/>
      <c r="F1233" s="163"/>
      <c r="G1233" s="163"/>
      <c r="H1233" s="160"/>
      <c r="I1233" s="162"/>
      <c r="O1233"/>
    </row>
    <row r="1234" spans="5:15" x14ac:dyDescent="0.25">
      <c r="E1234" s="163"/>
      <c r="F1234" s="163"/>
      <c r="G1234" s="163"/>
      <c r="H1234" s="160"/>
      <c r="I1234" s="162"/>
      <c r="O1234"/>
    </row>
    <row r="1235" spans="5:15" x14ac:dyDescent="0.25">
      <c r="E1235" s="163"/>
      <c r="F1235" s="163"/>
      <c r="G1235" s="163"/>
      <c r="H1235" s="160"/>
      <c r="I1235" s="162"/>
      <c r="O1235"/>
    </row>
    <row r="1236" spans="5:15" x14ac:dyDescent="0.25">
      <c r="E1236" s="163"/>
      <c r="F1236" s="163"/>
      <c r="G1236" s="163"/>
      <c r="H1236" s="160"/>
      <c r="I1236" s="162"/>
      <c r="O1236"/>
    </row>
    <row r="1237" spans="5:15" x14ac:dyDescent="0.25">
      <c r="E1237" s="163"/>
      <c r="F1237" s="163"/>
      <c r="G1237" s="163"/>
      <c r="H1237" s="160"/>
      <c r="I1237" s="162"/>
      <c r="O1237"/>
    </row>
    <row r="1238" spans="5:15" x14ac:dyDescent="0.25">
      <c r="E1238" s="163"/>
      <c r="F1238" s="163"/>
      <c r="G1238" s="163"/>
      <c r="H1238" s="160"/>
      <c r="I1238" s="162"/>
      <c r="O1238"/>
    </row>
    <row r="1239" spans="5:15" x14ac:dyDescent="0.25">
      <c r="E1239" s="163"/>
      <c r="F1239" s="163"/>
      <c r="G1239" s="163"/>
      <c r="H1239" s="160"/>
      <c r="I1239" s="162"/>
      <c r="O1239"/>
    </row>
    <row r="1240" spans="5:15" x14ac:dyDescent="0.25">
      <c r="E1240" s="163"/>
      <c r="F1240" s="163"/>
      <c r="G1240" s="163"/>
      <c r="H1240" s="160"/>
      <c r="I1240" s="162"/>
      <c r="O1240"/>
    </row>
    <row r="1241" spans="5:15" x14ac:dyDescent="0.25">
      <c r="E1241" s="163"/>
      <c r="F1241" s="163"/>
      <c r="G1241" s="163"/>
      <c r="H1241" s="160"/>
      <c r="I1241" s="162"/>
      <c r="O1241"/>
    </row>
    <row r="1242" spans="5:15" x14ac:dyDescent="0.25">
      <c r="E1242" s="163"/>
      <c r="F1242" s="163"/>
      <c r="G1242" s="163"/>
      <c r="H1242" s="160"/>
      <c r="I1242" s="162"/>
      <c r="O1242"/>
    </row>
    <row r="1243" spans="5:15" x14ac:dyDescent="0.25">
      <c r="E1243" s="163"/>
      <c r="F1243" s="163"/>
      <c r="G1243" s="163"/>
      <c r="H1243" s="160"/>
      <c r="I1243" s="162"/>
      <c r="O1243"/>
    </row>
    <row r="1244" spans="5:15" x14ac:dyDescent="0.25">
      <c r="E1244" s="163"/>
      <c r="F1244" s="163"/>
      <c r="G1244" s="163"/>
      <c r="H1244" s="160"/>
      <c r="I1244" s="162"/>
      <c r="O1244"/>
    </row>
    <row r="1245" spans="5:15" x14ac:dyDescent="0.25">
      <c r="E1245" s="163"/>
      <c r="F1245" s="163"/>
      <c r="G1245" s="163"/>
      <c r="H1245" s="160"/>
      <c r="I1245" s="162"/>
      <c r="O1245"/>
    </row>
    <row r="1246" spans="5:15" x14ac:dyDescent="0.25">
      <c r="E1246" s="163"/>
      <c r="F1246" s="163"/>
      <c r="G1246" s="163"/>
      <c r="H1246" s="160"/>
      <c r="I1246" s="162"/>
      <c r="O1246"/>
    </row>
    <row r="1247" spans="5:15" x14ac:dyDescent="0.25">
      <c r="E1247" s="163"/>
      <c r="F1247" s="163"/>
      <c r="G1247" s="163"/>
      <c r="H1247" s="160"/>
      <c r="I1247" s="162"/>
      <c r="O1247"/>
    </row>
    <row r="1248" spans="5:15" x14ac:dyDescent="0.25">
      <c r="E1248" s="163"/>
      <c r="F1248" s="163"/>
      <c r="G1248" s="163"/>
      <c r="H1248" s="160"/>
      <c r="I1248" s="162"/>
      <c r="O1248"/>
    </row>
    <row r="1249" spans="5:15" x14ac:dyDescent="0.25">
      <c r="E1249" s="163"/>
      <c r="F1249" s="163"/>
      <c r="G1249" s="163"/>
      <c r="H1249" s="160"/>
      <c r="I1249" s="162"/>
      <c r="O1249"/>
    </row>
    <row r="1250" spans="5:15" x14ac:dyDescent="0.25">
      <c r="E1250" s="163"/>
      <c r="F1250" s="163"/>
      <c r="G1250" s="163"/>
      <c r="H1250" s="160"/>
      <c r="I1250" s="162"/>
      <c r="O1250"/>
    </row>
    <row r="1251" spans="5:15" x14ac:dyDescent="0.25">
      <c r="E1251" s="163"/>
      <c r="F1251" s="163"/>
      <c r="G1251" s="163"/>
      <c r="H1251" s="160"/>
      <c r="I1251" s="162"/>
      <c r="O1251"/>
    </row>
    <row r="1252" spans="5:15" x14ac:dyDescent="0.25">
      <c r="E1252" s="163"/>
      <c r="F1252" s="163"/>
      <c r="G1252" s="163"/>
      <c r="H1252" s="160"/>
      <c r="I1252" s="162"/>
      <c r="O1252"/>
    </row>
    <row r="1253" spans="5:15" x14ac:dyDescent="0.25">
      <c r="E1253" s="163"/>
      <c r="F1253" s="163"/>
      <c r="G1253" s="163"/>
      <c r="H1253" s="160"/>
      <c r="I1253" s="162"/>
      <c r="O1253"/>
    </row>
    <row r="1254" spans="5:15" x14ac:dyDescent="0.25">
      <c r="E1254" s="163"/>
      <c r="F1254" s="163"/>
      <c r="G1254" s="163"/>
      <c r="H1254" s="160"/>
      <c r="I1254" s="162"/>
      <c r="O1254"/>
    </row>
    <row r="1255" spans="5:15" x14ac:dyDescent="0.25">
      <c r="E1255" s="163"/>
      <c r="F1255" s="163"/>
      <c r="G1255" s="163"/>
      <c r="H1255" s="160"/>
      <c r="I1255" s="162"/>
      <c r="O1255"/>
    </row>
    <row r="1256" spans="5:15" x14ac:dyDescent="0.25">
      <c r="E1256" s="163"/>
      <c r="F1256" s="163"/>
      <c r="G1256" s="163"/>
      <c r="H1256" s="160"/>
      <c r="I1256" s="162"/>
      <c r="O1256"/>
    </row>
    <row r="1257" spans="5:15" x14ac:dyDescent="0.25">
      <c r="E1257" s="163"/>
      <c r="F1257" s="163"/>
      <c r="G1257" s="163"/>
      <c r="H1257" s="160"/>
      <c r="I1257" s="162"/>
      <c r="O1257"/>
    </row>
    <row r="1258" spans="5:15" x14ac:dyDescent="0.25">
      <c r="E1258" s="163"/>
      <c r="F1258" s="163"/>
      <c r="G1258" s="163"/>
      <c r="H1258" s="160"/>
      <c r="I1258" s="162"/>
      <c r="O1258"/>
    </row>
    <row r="1259" spans="5:15" x14ac:dyDescent="0.25">
      <c r="E1259" s="163"/>
      <c r="F1259" s="163"/>
      <c r="G1259" s="163"/>
      <c r="H1259" s="160"/>
      <c r="I1259" s="162"/>
      <c r="O1259"/>
    </row>
    <row r="1260" spans="5:15" x14ac:dyDescent="0.25">
      <c r="E1260" s="163"/>
      <c r="F1260" s="163"/>
      <c r="G1260" s="163"/>
      <c r="H1260" s="160"/>
      <c r="I1260" s="162"/>
      <c r="O1260"/>
    </row>
    <row r="1261" spans="5:15" x14ac:dyDescent="0.25">
      <c r="E1261" s="163"/>
      <c r="F1261" s="163"/>
      <c r="G1261" s="163"/>
      <c r="H1261" s="160"/>
      <c r="I1261" s="162"/>
      <c r="O1261"/>
    </row>
    <row r="1262" spans="5:15" x14ac:dyDescent="0.25">
      <c r="E1262" s="163"/>
      <c r="F1262" s="163"/>
      <c r="G1262" s="163"/>
      <c r="H1262" s="160"/>
      <c r="I1262" s="162"/>
      <c r="O1262"/>
    </row>
    <row r="1263" spans="5:15" x14ac:dyDescent="0.25">
      <c r="E1263" s="163"/>
      <c r="F1263" s="163"/>
      <c r="G1263" s="163"/>
      <c r="H1263" s="160"/>
      <c r="I1263" s="162"/>
      <c r="O1263"/>
    </row>
    <row r="1264" spans="5:15" x14ac:dyDescent="0.25">
      <c r="E1264" s="163"/>
      <c r="F1264" s="163"/>
      <c r="G1264" s="163"/>
      <c r="H1264" s="160"/>
      <c r="I1264" s="162"/>
      <c r="O1264"/>
    </row>
    <row r="1265" spans="5:15" x14ac:dyDescent="0.25">
      <c r="E1265" s="163"/>
      <c r="F1265" s="163"/>
      <c r="G1265" s="163"/>
      <c r="H1265" s="160"/>
      <c r="I1265" s="162"/>
      <c r="O1265"/>
    </row>
    <row r="1266" spans="5:15" x14ac:dyDescent="0.25">
      <c r="E1266" s="163"/>
      <c r="F1266" s="163"/>
      <c r="G1266" s="163"/>
      <c r="H1266" s="160"/>
      <c r="I1266" s="162"/>
      <c r="O1266"/>
    </row>
    <row r="1267" spans="5:15" x14ac:dyDescent="0.25">
      <c r="E1267" s="163"/>
      <c r="F1267" s="163"/>
      <c r="G1267" s="163"/>
      <c r="H1267" s="160"/>
      <c r="I1267" s="162"/>
      <c r="O1267"/>
    </row>
    <row r="1268" spans="5:15" x14ac:dyDescent="0.25">
      <c r="E1268" s="163"/>
      <c r="F1268" s="163"/>
      <c r="G1268" s="163"/>
      <c r="H1268" s="160"/>
      <c r="I1268" s="162"/>
      <c r="O1268"/>
    </row>
    <row r="1269" spans="5:15" x14ac:dyDescent="0.25">
      <c r="E1269" s="163"/>
      <c r="F1269" s="163"/>
      <c r="G1269" s="163"/>
      <c r="H1269" s="160"/>
      <c r="I1269" s="162"/>
      <c r="O1269"/>
    </row>
    <row r="1270" spans="5:15" x14ac:dyDescent="0.25">
      <c r="E1270" s="163"/>
      <c r="F1270" s="163"/>
      <c r="G1270" s="163"/>
      <c r="H1270" s="160"/>
      <c r="I1270" s="162"/>
      <c r="O1270"/>
    </row>
    <row r="1271" spans="5:15" x14ac:dyDescent="0.25">
      <c r="E1271" s="163"/>
      <c r="F1271" s="163"/>
      <c r="G1271" s="163"/>
      <c r="H1271" s="160"/>
      <c r="I1271" s="162"/>
      <c r="O1271"/>
    </row>
    <row r="1272" spans="5:15" x14ac:dyDescent="0.25">
      <c r="E1272" s="163"/>
      <c r="F1272" s="163"/>
      <c r="G1272" s="163"/>
      <c r="H1272" s="160"/>
      <c r="I1272" s="162"/>
      <c r="O1272"/>
    </row>
    <row r="1273" spans="5:15" x14ac:dyDescent="0.25">
      <c r="E1273" s="163"/>
      <c r="F1273" s="163"/>
      <c r="G1273" s="163"/>
      <c r="H1273" s="160"/>
      <c r="I1273" s="162"/>
      <c r="O1273"/>
    </row>
    <row r="1274" spans="5:15" x14ac:dyDescent="0.25">
      <c r="E1274" s="163"/>
      <c r="F1274" s="163"/>
      <c r="G1274" s="163"/>
      <c r="H1274" s="160"/>
      <c r="I1274" s="162"/>
      <c r="O1274"/>
    </row>
    <row r="1275" spans="5:15" x14ac:dyDescent="0.25">
      <c r="E1275" s="163"/>
      <c r="F1275" s="163"/>
      <c r="G1275" s="163"/>
      <c r="H1275" s="160"/>
      <c r="I1275" s="162"/>
      <c r="O1275"/>
    </row>
    <row r="1276" spans="5:15" x14ac:dyDescent="0.25">
      <c r="E1276" s="163"/>
      <c r="F1276" s="163"/>
      <c r="G1276" s="163"/>
      <c r="H1276" s="160"/>
      <c r="I1276" s="162"/>
      <c r="O1276"/>
    </row>
    <row r="1277" spans="5:15" x14ac:dyDescent="0.25">
      <c r="E1277" s="163"/>
      <c r="F1277" s="163"/>
      <c r="G1277" s="163"/>
      <c r="H1277" s="160"/>
      <c r="I1277" s="162"/>
      <c r="O1277"/>
    </row>
    <row r="1278" spans="5:15" x14ac:dyDescent="0.25">
      <c r="E1278" s="163"/>
      <c r="F1278" s="163"/>
      <c r="G1278" s="163"/>
      <c r="H1278" s="160"/>
      <c r="I1278" s="162"/>
      <c r="O1278"/>
    </row>
    <row r="1279" spans="5:15" x14ac:dyDescent="0.25">
      <c r="E1279" s="163"/>
      <c r="F1279" s="163"/>
      <c r="G1279" s="163"/>
      <c r="H1279" s="160"/>
      <c r="I1279" s="162"/>
      <c r="O1279"/>
    </row>
    <row r="1280" spans="5:15" x14ac:dyDescent="0.25">
      <c r="E1280" s="163"/>
      <c r="F1280" s="163"/>
      <c r="G1280" s="163"/>
      <c r="H1280" s="160"/>
      <c r="I1280" s="162"/>
      <c r="O1280"/>
    </row>
    <row r="1281" spans="5:15" x14ac:dyDescent="0.25">
      <c r="E1281" s="163"/>
      <c r="F1281" s="163"/>
      <c r="G1281" s="163"/>
      <c r="H1281" s="160"/>
      <c r="I1281" s="162"/>
      <c r="O1281"/>
    </row>
    <row r="1282" spans="5:15" x14ac:dyDescent="0.25">
      <c r="E1282" s="163"/>
      <c r="F1282" s="163"/>
      <c r="G1282" s="163"/>
      <c r="H1282" s="160"/>
      <c r="I1282" s="162"/>
      <c r="O1282"/>
    </row>
    <row r="1283" spans="5:15" x14ac:dyDescent="0.25">
      <c r="E1283" s="163"/>
      <c r="F1283" s="163"/>
      <c r="G1283" s="163"/>
      <c r="H1283" s="160"/>
      <c r="I1283" s="162"/>
      <c r="O1283"/>
    </row>
    <row r="1284" spans="5:15" x14ac:dyDescent="0.25">
      <c r="E1284" s="163"/>
      <c r="F1284" s="163"/>
      <c r="G1284" s="163"/>
      <c r="H1284" s="160"/>
      <c r="I1284" s="162"/>
      <c r="O1284"/>
    </row>
    <row r="1285" spans="5:15" x14ac:dyDescent="0.25">
      <c r="E1285" s="163"/>
      <c r="F1285" s="163"/>
      <c r="G1285" s="163"/>
      <c r="H1285" s="160"/>
      <c r="I1285" s="162"/>
      <c r="O1285"/>
    </row>
    <row r="1286" spans="5:15" x14ac:dyDescent="0.25">
      <c r="E1286" s="163"/>
      <c r="F1286" s="163"/>
      <c r="G1286" s="163"/>
      <c r="H1286" s="160"/>
      <c r="I1286" s="162"/>
      <c r="O1286"/>
    </row>
    <row r="1287" spans="5:15" x14ac:dyDescent="0.25">
      <c r="E1287" s="163"/>
      <c r="F1287" s="163"/>
      <c r="G1287" s="163"/>
      <c r="H1287" s="160"/>
      <c r="I1287" s="162"/>
      <c r="O1287"/>
    </row>
    <row r="1288" spans="5:15" x14ac:dyDescent="0.25">
      <c r="E1288" s="163"/>
      <c r="F1288" s="163"/>
      <c r="G1288" s="163"/>
      <c r="H1288" s="160"/>
      <c r="I1288" s="162"/>
      <c r="O1288"/>
    </row>
    <row r="1289" spans="5:15" x14ac:dyDescent="0.25">
      <c r="E1289" s="163"/>
      <c r="F1289" s="163"/>
      <c r="G1289" s="163"/>
      <c r="H1289" s="160"/>
      <c r="I1289" s="162"/>
      <c r="O1289"/>
    </row>
    <row r="1290" spans="5:15" x14ac:dyDescent="0.25">
      <c r="E1290" s="163"/>
      <c r="F1290" s="163"/>
      <c r="G1290" s="163"/>
      <c r="H1290" s="160"/>
      <c r="I1290" s="162"/>
      <c r="O1290"/>
    </row>
    <row r="1291" spans="5:15" x14ac:dyDescent="0.25">
      <c r="E1291" s="163"/>
      <c r="F1291" s="163"/>
      <c r="G1291" s="163"/>
      <c r="H1291" s="160"/>
      <c r="I1291" s="162"/>
      <c r="O1291"/>
    </row>
    <row r="1292" spans="5:15" x14ac:dyDescent="0.25">
      <c r="E1292" s="163"/>
      <c r="F1292" s="163"/>
      <c r="G1292" s="163"/>
      <c r="H1292" s="160"/>
      <c r="I1292" s="162"/>
      <c r="O1292"/>
    </row>
    <row r="1293" spans="5:15" x14ac:dyDescent="0.25">
      <c r="E1293" s="163"/>
      <c r="F1293" s="163"/>
      <c r="G1293" s="163"/>
      <c r="H1293" s="160"/>
      <c r="I1293" s="162"/>
      <c r="O1293"/>
    </row>
    <row r="1294" spans="5:15" x14ac:dyDescent="0.25">
      <c r="E1294" s="163"/>
      <c r="F1294" s="163"/>
      <c r="G1294" s="163"/>
      <c r="H1294" s="160"/>
      <c r="I1294" s="162"/>
      <c r="O1294"/>
    </row>
    <row r="1295" spans="5:15" x14ac:dyDescent="0.25">
      <c r="E1295" s="163"/>
      <c r="F1295" s="163"/>
      <c r="G1295" s="163"/>
      <c r="H1295" s="160"/>
      <c r="I1295" s="162"/>
      <c r="O1295"/>
    </row>
    <row r="1296" spans="5:15" x14ac:dyDescent="0.25">
      <c r="E1296" s="163"/>
      <c r="F1296" s="163"/>
      <c r="G1296" s="163"/>
      <c r="H1296" s="160"/>
      <c r="I1296" s="162"/>
      <c r="O1296"/>
    </row>
    <row r="1297" spans="5:15" x14ac:dyDescent="0.25">
      <c r="E1297" s="163"/>
      <c r="F1297" s="163"/>
      <c r="G1297" s="163"/>
      <c r="H1297" s="160"/>
      <c r="I1297" s="162"/>
      <c r="O1297"/>
    </row>
    <row r="1298" spans="5:15" x14ac:dyDescent="0.25">
      <c r="E1298" s="163"/>
      <c r="F1298" s="163"/>
      <c r="G1298" s="163"/>
      <c r="H1298" s="160"/>
      <c r="I1298" s="162"/>
      <c r="O1298"/>
    </row>
    <row r="1299" spans="5:15" x14ac:dyDescent="0.25">
      <c r="E1299" s="163"/>
      <c r="F1299" s="163"/>
      <c r="G1299" s="163"/>
      <c r="H1299" s="160"/>
      <c r="I1299" s="162"/>
      <c r="O1299"/>
    </row>
    <row r="1300" spans="5:15" x14ac:dyDescent="0.25">
      <c r="E1300" s="163"/>
      <c r="F1300" s="163"/>
      <c r="G1300" s="163"/>
      <c r="H1300" s="160"/>
      <c r="I1300" s="162"/>
      <c r="O1300"/>
    </row>
    <row r="1301" spans="5:15" x14ac:dyDescent="0.25">
      <c r="E1301" s="163"/>
      <c r="F1301" s="163"/>
      <c r="G1301" s="163"/>
      <c r="H1301" s="160"/>
      <c r="I1301" s="162"/>
      <c r="O1301"/>
    </row>
    <row r="1302" spans="5:15" x14ac:dyDescent="0.25">
      <c r="E1302" s="163"/>
      <c r="F1302" s="163"/>
      <c r="G1302" s="163"/>
      <c r="H1302" s="160"/>
      <c r="I1302" s="162"/>
      <c r="O1302"/>
    </row>
    <row r="1303" spans="5:15" x14ac:dyDescent="0.25">
      <c r="E1303" s="163"/>
      <c r="F1303" s="163"/>
      <c r="G1303" s="163"/>
      <c r="H1303" s="160"/>
      <c r="I1303" s="162"/>
      <c r="O1303"/>
    </row>
    <row r="1304" spans="5:15" x14ac:dyDescent="0.25">
      <c r="E1304" s="163"/>
      <c r="F1304" s="163"/>
      <c r="G1304" s="163"/>
      <c r="H1304" s="160"/>
      <c r="I1304" s="162"/>
      <c r="O1304"/>
    </row>
    <row r="1305" spans="5:15" x14ac:dyDescent="0.25">
      <c r="E1305" s="163"/>
      <c r="F1305" s="163"/>
      <c r="G1305" s="163"/>
      <c r="H1305" s="160"/>
      <c r="I1305" s="162"/>
      <c r="O1305"/>
    </row>
    <row r="1306" spans="5:15" x14ac:dyDescent="0.25">
      <c r="E1306" s="163"/>
      <c r="F1306" s="163"/>
      <c r="G1306" s="163"/>
      <c r="H1306" s="160"/>
      <c r="I1306" s="162"/>
      <c r="O1306"/>
    </row>
    <row r="1307" spans="5:15" x14ac:dyDescent="0.25">
      <c r="E1307" s="163"/>
      <c r="F1307" s="163"/>
      <c r="G1307" s="163"/>
      <c r="H1307" s="160"/>
      <c r="I1307" s="162"/>
      <c r="O1307"/>
    </row>
    <row r="1308" spans="5:15" x14ac:dyDescent="0.25">
      <c r="E1308" s="163"/>
      <c r="F1308" s="163"/>
      <c r="G1308" s="163"/>
      <c r="H1308" s="160"/>
      <c r="I1308" s="162"/>
      <c r="O1308"/>
    </row>
    <row r="1309" spans="5:15" x14ac:dyDescent="0.25">
      <c r="E1309" s="163"/>
      <c r="F1309" s="163"/>
      <c r="G1309" s="163"/>
      <c r="H1309" s="160"/>
      <c r="I1309" s="162"/>
      <c r="O1309"/>
    </row>
    <row r="1310" spans="5:15" x14ac:dyDescent="0.25">
      <c r="E1310" s="163"/>
      <c r="F1310" s="163"/>
      <c r="G1310" s="163"/>
      <c r="H1310" s="160"/>
      <c r="I1310" s="162"/>
      <c r="O1310"/>
    </row>
    <row r="1311" spans="5:15" x14ac:dyDescent="0.25">
      <c r="E1311" s="163"/>
      <c r="F1311" s="163"/>
      <c r="G1311" s="163"/>
      <c r="H1311" s="160"/>
      <c r="I1311" s="162"/>
      <c r="O1311"/>
    </row>
    <row r="1312" spans="5:15" x14ac:dyDescent="0.25">
      <c r="E1312" s="163"/>
      <c r="F1312" s="163"/>
      <c r="G1312" s="163"/>
      <c r="H1312" s="160"/>
      <c r="I1312" s="162"/>
      <c r="O1312"/>
    </row>
    <row r="1313" spans="5:15" x14ac:dyDescent="0.25">
      <c r="E1313" s="163"/>
      <c r="F1313" s="163"/>
      <c r="G1313" s="163"/>
      <c r="H1313" s="160"/>
      <c r="I1313" s="162"/>
      <c r="O1313"/>
    </row>
    <row r="1314" spans="5:15" x14ac:dyDescent="0.25">
      <c r="E1314" s="163"/>
      <c r="F1314" s="163"/>
      <c r="G1314" s="163"/>
      <c r="H1314" s="160"/>
      <c r="I1314" s="162"/>
      <c r="O1314"/>
    </row>
    <row r="1315" spans="5:15" x14ac:dyDescent="0.25">
      <c r="E1315" s="163"/>
      <c r="F1315" s="163"/>
      <c r="G1315" s="163"/>
      <c r="H1315" s="160"/>
      <c r="I1315" s="162"/>
      <c r="O1315"/>
    </row>
    <row r="1316" spans="5:15" x14ac:dyDescent="0.25">
      <c r="E1316" s="163"/>
      <c r="F1316" s="163"/>
      <c r="G1316" s="163"/>
      <c r="H1316" s="160"/>
      <c r="I1316" s="162"/>
      <c r="O1316"/>
    </row>
    <row r="1317" spans="5:15" x14ac:dyDescent="0.25">
      <c r="E1317" s="163"/>
      <c r="F1317" s="163"/>
      <c r="G1317" s="163"/>
      <c r="H1317" s="160"/>
      <c r="I1317" s="162"/>
      <c r="O1317"/>
    </row>
    <row r="1318" spans="5:15" x14ac:dyDescent="0.25">
      <c r="E1318" s="163"/>
      <c r="F1318" s="163"/>
      <c r="G1318" s="163"/>
      <c r="H1318" s="160"/>
      <c r="I1318" s="162"/>
      <c r="O1318"/>
    </row>
    <row r="1319" spans="5:15" x14ac:dyDescent="0.25">
      <c r="E1319" s="163"/>
      <c r="F1319" s="163"/>
      <c r="G1319" s="163"/>
      <c r="H1319" s="160"/>
      <c r="I1319" s="162"/>
      <c r="O1319"/>
    </row>
    <row r="1320" spans="5:15" x14ac:dyDescent="0.25">
      <c r="E1320" s="163"/>
      <c r="F1320" s="163"/>
      <c r="G1320" s="163"/>
      <c r="H1320" s="160"/>
      <c r="I1320" s="162"/>
      <c r="O1320"/>
    </row>
    <row r="1321" spans="5:15" x14ac:dyDescent="0.25">
      <c r="E1321" s="163"/>
      <c r="F1321" s="163"/>
      <c r="G1321" s="163"/>
      <c r="H1321" s="160"/>
      <c r="I1321" s="162"/>
      <c r="O1321"/>
    </row>
    <row r="1322" spans="5:15" x14ac:dyDescent="0.25">
      <c r="E1322" s="163"/>
      <c r="F1322" s="163"/>
      <c r="G1322" s="163"/>
      <c r="H1322" s="160"/>
      <c r="I1322" s="162"/>
      <c r="O1322"/>
    </row>
    <row r="1323" spans="5:15" x14ac:dyDescent="0.25">
      <c r="E1323" s="163"/>
      <c r="F1323" s="163"/>
      <c r="G1323" s="163"/>
      <c r="H1323" s="160"/>
      <c r="I1323" s="162"/>
      <c r="O1323"/>
    </row>
    <row r="1324" spans="5:15" x14ac:dyDescent="0.25">
      <c r="E1324" s="163"/>
      <c r="F1324" s="163"/>
      <c r="G1324" s="163"/>
      <c r="H1324" s="160"/>
      <c r="I1324" s="162"/>
      <c r="O1324"/>
    </row>
    <row r="1325" spans="5:15" x14ac:dyDescent="0.25">
      <c r="E1325" s="163"/>
      <c r="F1325" s="163"/>
      <c r="G1325" s="163"/>
      <c r="H1325" s="160"/>
      <c r="I1325" s="162"/>
      <c r="O1325"/>
    </row>
    <row r="1326" spans="5:15" x14ac:dyDescent="0.25">
      <c r="E1326" s="163"/>
      <c r="F1326" s="163"/>
      <c r="G1326" s="163"/>
      <c r="H1326" s="160"/>
      <c r="I1326" s="162"/>
      <c r="O1326"/>
    </row>
    <row r="1327" spans="5:15" x14ac:dyDescent="0.25">
      <c r="E1327" s="163"/>
      <c r="F1327" s="163"/>
      <c r="G1327" s="163"/>
      <c r="H1327" s="160"/>
      <c r="I1327" s="162"/>
      <c r="O1327"/>
    </row>
    <row r="1328" spans="5:15" x14ac:dyDescent="0.25">
      <c r="E1328" s="163"/>
      <c r="F1328" s="163"/>
      <c r="G1328" s="163"/>
      <c r="H1328" s="160"/>
      <c r="I1328" s="162"/>
      <c r="O1328"/>
    </row>
    <row r="1329" spans="5:15" x14ac:dyDescent="0.25">
      <c r="E1329" s="163"/>
      <c r="F1329" s="163"/>
      <c r="G1329" s="163"/>
      <c r="H1329" s="160"/>
      <c r="I1329" s="162"/>
      <c r="O1329"/>
    </row>
    <row r="1330" spans="5:15" x14ac:dyDescent="0.25">
      <c r="E1330" s="163"/>
      <c r="F1330" s="163"/>
      <c r="G1330" s="163"/>
      <c r="H1330" s="160"/>
      <c r="I1330" s="162"/>
      <c r="O1330"/>
    </row>
    <row r="1331" spans="5:15" x14ac:dyDescent="0.25">
      <c r="E1331" s="163"/>
      <c r="F1331" s="163"/>
      <c r="G1331" s="163"/>
      <c r="H1331" s="160"/>
      <c r="I1331" s="162"/>
      <c r="O1331"/>
    </row>
    <row r="1332" spans="5:15" x14ac:dyDescent="0.25">
      <c r="E1332" s="163"/>
      <c r="F1332" s="163"/>
      <c r="G1332" s="163"/>
      <c r="H1332" s="160"/>
      <c r="I1332" s="162"/>
      <c r="O1332"/>
    </row>
    <row r="1333" spans="5:15" x14ac:dyDescent="0.25">
      <c r="E1333" s="163"/>
      <c r="F1333" s="163"/>
      <c r="G1333" s="163"/>
      <c r="H1333" s="160"/>
      <c r="I1333" s="162"/>
      <c r="O1333"/>
    </row>
    <row r="1334" spans="5:15" x14ac:dyDescent="0.25">
      <c r="E1334" s="163"/>
      <c r="F1334" s="163"/>
      <c r="G1334" s="163"/>
      <c r="H1334" s="160"/>
      <c r="I1334" s="162"/>
      <c r="O1334"/>
    </row>
    <row r="1335" spans="5:15" x14ac:dyDescent="0.25">
      <c r="E1335" s="163"/>
      <c r="F1335" s="163"/>
      <c r="G1335" s="163"/>
      <c r="H1335" s="160"/>
      <c r="I1335" s="162"/>
      <c r="O1335"/>
    </row>
    <row r="1336" spans="5:15" x14ac:dyDescent="0.25">
      <c r="E1336" s="163"/>
      <c r="F1336" s="163"/>
      <c r="G1336" s="163"/>
      <c r="H1336" s="160"/>
      <c r="I1336" s="162"/>
      <c r="O1336"/>
    </row>
    <row r="1337" spans="5:15" x14ac:dyDescent="0.25">
      <c r="E1337" s="163"/>
      <c r="F1337" s="163"/>
      <c r="G1337" s="163"/>
      <c r="H1337" s="160"/>
      <c r="I1337" s="162"/>
      <c r="O1337"/>
    </row>
    <row r="1338" spans="5:15" x14ac:dyDescent="0.25">
      <c r="E1338" s="163"/>
      <c r="F1338" s="163"/>
      <c r="G1338" s="163"/>
      <c r="H1338" s="160"/>
      <c r="I1338" s="162"/>
      <c r="O1338"/>
    </row>
    <row r="1339" spans="5:15" x14ac:dyDescent="0.25">
      <c r="E1339" s="163"/>
      <c r="F1339" s="163"/>
      <c r="G1339" s="163"/>
      <c r="H1339" s="160"/>
      <c r="I1339" s="162"/>
      <c r="O1339"/>
    </row>
    <row r="1340" spans="5:15" x14ac:dyDescent="0.25">
      <c r="E1340" s="163"/>
      <c r="F1340" s="163"/>
      <c r="G1340" s="163"/>
      <c r="H1340" s="160"/>
      <c r="I1340" s="162"/>
      <c r="O1340"/>
    </row>
    <row r="1341" spans="5:15" x14ac:dyDescent="0.25">
      <c r="E1341" s="163"/>
      <c r="F1341" s="163"/>
      <c r="G1341" s="163"/>
      <c r="H1341" s="160"/>
      <c r="I1341" s="162"/>
      <c r="O1341"/>
    </row>
    <row r="1342" spans="5:15" x14ac:dyDescent="0.25">
      <c r="E1342" s="163"/>
      <c r="F1342" s="163"/>
      <c r="G1342" s="163"/>
      <c r="H1342" s="160"/>
      <c r="I1342" s="162"/>
      <c r="O1342"/>
    </row>
    <row r="1343" spans="5:15" x14ac:dyDescent="0.25">
      <c r="E1343" s="163"/>
      <c r="F1343" s="163"/>
      <c r="G1343" s="163"/>
      <c r="H1343" s="160"/>
      <c r="I1343" s="162"/>
      <c r="O1343"/>
    </row>
    <row r="1344" spans="5:15" x14ac:dyDescent="0.25">
      <c r="E1344" s="163"/>
      <c r="F1344" s="163"/>
      <c r="G1344" s="163"/>
      <c r="H1344" s="160"/>
      <c r="I1344" s="162"/>
      <c r="O1344"/>
    </row>
    <row r="1345" spans="5:15" x14ac:dyDescent="0.25">
      <c r="E1345" s="163"/>
      <c r="F1345" s="163"/>
      <c r="G1345" s="163"/>
      <c r="H1345" s="160"/>
      <c r="I1345" s="162"/>
      <c r="O1345"/>
    </row>
    <row r="1346" spans="5:15" x14ac:dyDescent="0.25">
      <c r="E1346" s="163"/>
      <c r="F1346" s="163"/>
      <c r="G1346" s="163"/>
      <c r="H1346" s="160"/>
      <c r="I1346" s="162"/>
      <c r="O1346"/>
    </row>
    <row r="1347" spans="5:15" x14ac:dyDescent="0.25">
      <c r="E1347" s="163"/>
      <c r="F1347" s="163"/>
      <c r="G1347" s="163"/>
      <c r="H1347" s="160"/>
      <c r="I1347" s="162"/>
      <c r="O1347"/>
    </row>
    <row r="1348" spans="5:15" x14ac:dyDescent="0.25">
      <c r="E1348" s="163"/>
      <c r="F1348" s="163"/>
      <c r="G1348" s="163"/>
      <c r="H1348" s="160"/>
      <c r="I1348" s="162"/>
      <c r="O1348"/>
    </row>
    <row r="1349" spans="5:15" x14ac:dyDescent="0.25">
      <c r="E1349" s="163"/>
      <c r="F1349" s="163"/>
      <c r="G1349" s="163"/>
      <c r="H1349" s="160"/>
      <c r="I1349" s="162"/>
      <c r="O1349"/>
    </row>
    <row r="1350" spans="5:15" x14ac:dyDescent="0.25">
      <c r="E1350" s="163"/>
      <c r="F1350" s="163"/>
      <c r="G1350" s="163"/>
      <c r="H1350" s="160"/>
      <c r="I1350" s="162"/>
      <c r="O1350"/>
    </row>
    <row r="1351" spans="5:15" x14ac:dyDescent="0.25">
      <c r="E1351" s="163"/>
      <c r="F1351" s="163"/>
      <c r="G1351" s="163"/>
      <c r="H1351" s="160"/>
      <c r="I1351" s="162"/>
      <c r="O1351"/>
    </row>
    <row r="1352" spans="5:15" x14ac:dyDescent="0.25">
      <c r="E1352" s="163"/>
      <c r="F1352" s="163"/>
      <c r="G1352" s="163"/>
      <c r="H1352" s="160"/>
      <c r="I1352" s="162"/>
      <c r="O1352"/>
    </row>
    <row r="1353" spans="5:15" x14ac:dyDescent="0.25">
      <c r="E1353" s="163"/>
      <c r="F1353" s="163"/>
      <c r="G1353" s="163"/>
      <c r="H1353" s="160"/>
      <c r="I1353" s="162"/>
      <c r="O1353"/>
    </row>
    <row r="1354" spans="5:15" x14ac:dyDescent="0.25">
      <c r="E1354" s="163"/>
      <c r="F1354" s="163"/>
      <c r="G1354" s="163"/>
      <c r="H1354" s="160"/>
      <c r="I1354" s="162"/>
      <c r="O1354"/>
    </row>
    <row r="1355" spans="5:15" x14ac:dyDescent="0.25">
      <c r="E1355" s="163"/>
      <c r="F1355" s="163"/>
      <c r="G1355" s="163"/>
      <c r="H1355" s="160"/>
      <c r="I1355" s="162"/>
      <c r="O1355"/>
    </row>
    <row r="1356" spans="5:15" x14ac:dyDescent="0.25">
      <c r="E1356" s="163"/>
      <c r="F1356" s="163"/>
      <c r="G1356" s="163"/>
      <c r="H1356" s="160"/>
      <c r="I1356" s="162"/>
      <c r="O1356"/>
    </row>
    <row r="1357" spans="5:15" x14ac:dyDescent="0.25">
      <c r="E1357" s="163"/>
      <c r="F1357" s="163"/>
      <c r="G1357" s="163"/>
      <c r="H1357" s="160"/>
      <c r="I1357" s="162"/>
      <c r="O1357"/>
    </row>
    <row r="1358" spans="5:15" x14ac:dyDescent="0.25">
      <c r="E1358" s="163"/>
      <c r="F1358" s="163"/>
      <c r="G1358" s="163"/>
      <c r="H1358" s="160"/>
      <c r="I1358" s="162"/>
      <c r="O1358"/>
    </row>
    <row r="1359" spans="5:15" x14ac:dyDescent="0.25">
      <c r="E1359" s="163"/>
      <c r="F1359" s="163"/>
      <c r="G1359" s="163"/>
      <c r="H1359" s="160"/>
      <c r="I1359" s="162"/>
      <c r="O1359"/>
    </row>
    <row r="1360" spans="5:15" x14ac:dyDescent="0.25">
      <c r="E1360" s="163"/>
      <c r="F1360" s="163"/>
      <c r="G1360" s="163"/>
      <c r="H1360" s="160"/>
      <c r="I1360" s="162"/>
      <c r="O1360"/>
    </row>
    <row r="1361" spans="5:15" x14ac:dyDescent="0.25">
      <c r="E1361" s="163"/>
      <c r="F1361" s="163"/>
      <c r="G1361" s="163"/>
      <c r="H1361" s="160"/>
      <c r="I1361" s="162"/>
      <c r="O1361"/>
    </row>
    <row r="1362" spans="5:15" x14ac:dyDescent="0.25">
      <c r="E1362" s="163"/>
      <c r="F1362" s="163"/>
      <c r="G1362" s="163"/>
      <c r="H1362" s="160"/>
      <c r="I1362" s="162"/>
      <c r="O1362"/>
    </row>
    <row r="1363" spans="5:15" x14ac:dyDescent="0.25">
      <c r="E1363" s="163"/>
      <c r="F1363" s="163"/>
      <c r="G1363" s="163"/>
      <c r="H1363" s="160"/>
      <c r="I1363" s="162"/>
      <c r="O1363"/>
    </row>
    <row r="1364" spans="5:15" x14ac:dyDescent="0.25">
      <c r="E1364" s="163"/>
      <c r="F1364" s="163"/>
      <c r="G1364" s="163"/>
      <c r="H1364" s="160"/>
      <c r="I1364" s="162"/>
      <c r="O1364"/>
    </row>
    <row r="1365" spans="5:15" x14ac:dyDescent="0.25">
      <c r="E1365" s="163"/>
      <c r="F1365" s="163"/>
      <c r="G1365" s="163"/>
      <c r="H1365" s="160"/>
      <c r="I1365" s="162"/>
      <c r="O1365"/>
    </row>
    <row r="1366" spans="5:15" x14ac:dyDescent="0.25">
      <c r="E1366" s="163"/>
      <c r="F1366" s="163"/>
      <c r="G1366" s="163"/>
      <c r="H1366" s="160"/>
      <c r="I1366" s="162"/>
      <c r="O1366"/>
    </row>
    <row r="1367" spans="5:15" x14ac:dyDescent="0.25">
      <c r="E1367" s="163"/>
      <c r="F1367" s="163"/>
      <c r="G1367" s="163"/>
      <c r="H1367" s="160"/>
      <c r="I1367" s="162"/>
      <c r="O1367"/>
    </row>
    <row r="1368" spans="5:15" x14ac:dyDescent="0.25">
      <c r="E1368" s="163"/>
      <c r="F1368" s="163"/>
      <c r="G1368" s="163"/>
      <c r="H1368" s="160"/>
      <c r="I1368" s="162"/>
      <c r="O1368"/>
    </row>
    <row r="1369" spans="5:15" x14ac:dyDescent="0.25">
      <c r="E1369" s="163"/>
      <c r="F1369" s="163"/>
      <c r="G1369" s="163"/>
      <c r="H1369" s="160"/>
      <c r="I1369" s="162"/>
      <c r="O1369"/>
    </row>
    <row r="1370" spans="5:15" x14ac:dyDescent="0.25">
      <c r="E1370" s="163"/>
      <c r="F1370" s="163"/>
      <c r="G1370" s="163"/>
      <c r="H1370" s="160"/>
      <c r="I1370" s="162"/>
      <c r="O1370"/>
    </row>
    <row r="1371" spans="5:15" x14ac:dyDescent="0.25">
      <c r="E1371" s="163"/>
      <c r="F1371" s="163"/>
      <c r="G1371" s="163"/>
      <c r="H1371" s="160"/>
      <c r="I1371" s="162"/>
      <c r="O1371"/>
    </row>
    <row r="1372" spans="5:15" x14ac:dyDescent="0.25">
      <c r="E1372" s="163"/>
      <c r="F1372" s="163"/>
      <c r="G1372" s="163"/>
      <c r="H1372" s="160"/>
      <c r="I1372" s="162"/>
      <c r="O1372"/>
    </row>
    <row r="1373" spans="5:15" x14ac:dyDescent="0.25">
      <c r="E1373" s="163"/>
      <c r="F1373" s="163"/>
      <c r="G1373" s="163"/>
      <c r="H1373" s="160"/>
      <c r="I1373" s="162"/>
      <c r="O1373"/>
    </row>
    <row r="1374" spans="5:15" x14ac:dyDescent="0.25">
      <c r="E1374" s="163"/>
      <c r="F1374" s="163"/>
      <c r="G1374" s="163"/>
      <c r="H1374" s="160"/>
      <c r="I1374" s="162"/>
      <c r="O1374"/>
    </row>
    <row r="1375" spans="5:15" x14ac:dyDescent="0.25">
      <c r="E1375" s="163"/>
      <c r="F1375" s="163"/>
      <c r="G1375" s="163"/>
      <c r="H1375" s="160"/>
      <c r="I1375" s="162"/>
      <c r="O1375"/>
    </row>
    <row r="1376" spans="5:15" x14ac:dyDescent="0.25">
      <c r="E1376" s="163"/>
      <c r="F1376" s="163"/>
      <c r="G1376" s="163"/>
      <c r="H1376" s="160"/>
      <c r="I1376" s="162"/>
      <c r="O1376"/>
    </row>
    <row r="1377" spans="5:15" x14ac:dyDescent="0.25">
      <c r="E1377" s="163"/>
      <c r="F1377" s="163"/>
      <c r="G1377" s="163"/>
      <c r="H1377" s="160"/>
      <c r="I1377" s="162"/>
      <c r="O1377"/>
    </row>
    <row r="1378" spans="5:15" x14ac:dyDescent="0.25">
      <c r="E1378" s="163"/>
      <c r="F1378" s="163"/>
      <c r="G1378" s="163"/>
      <c r="H1378" s="160"/>
      <c r="I1378" s="162"/>
      <c r="O1378"/>
    </row>
    <row r="1379" spans="5:15" x14ac:dyDescent="0.25">
      <c r="E1379" s="163"/>
      <c r="F1379" s="163"/>
      <c r="G1379" s="163"/>
      <c r="H1379" s="160"/>
      <c r="I1379" s="162"/>
      <c r="O1379"/>
    </row>
    <row r="1380" spans="5:15" x14ac:dyDescent="0.25">
      <c r="E1380" s="163"/>
      <c r="F1380" s="163"/>
      <c r="G1380" s="163"/>
      <c r="H1380" s="160"/>
      <c r="I1380" s="162"/>
      <c r="O1380"/>
    </row>
    <row r="1381" spans="5:15" x14ac:dyDescent="0.25">
      <c r="E1381" s="163"/>
      <c r="F1381" s="163"/>
      <c r="G1381" s="163"/>
      <c r="H1381" s="160"/>
      <c r="I1381" s="162"/>
      <c r="O1381"/>
    </row>
    <row r="1382" spans="5:15" x14ac:dyDescent="0.25">
      <c r="E1382" s="163"/>
      <c r="F1382" s="163"/>
      <c r="G1382" s="163"/>
      <c r="H1382" s="160"/>
      <c r="I1382" s="162"/>
      <c r="O1382"/>
    </row>
    <row r="1383" spans="5:15" x14ac:dyDescent="0.25">
      <c r="E1383" s="163"/>
      <c r="F1383" s="163"/>
      <c r="G1383" s="163"/>
      <c r="H1383" s="160"/>
      <c r="I1383" s="162"/>
      <c r="O1383"/>
    </row>
    <row r="1384" spans="5:15" x14ac:dyDescent="0.25">
      <c r="E1384" s="163"/>
      <c r="F1384" s="163"/>
      <c r="G1384" s="163"/>
      <c r="H1384" s="160"/>
      <c r="I1384" s="162"/>
      <c r="O1384"/>
    </row>
    <row r="1385" spans="5:15" x14ac:dyDescent="0.25">
      <c r="E1385" s="163"/>
      <c r="F1385" s="163"/>
      <c r="G1385" s="163"/>
      <c r="H1385" s="160"/>
      <c r="I1385" s="162"/>
      <c r="O1385"/>
    </row>
    <row r="1386" spans="5:15" x14ac:dyDescent="0.25">
      <c r="E1386" s="163"/>
      <c r="F1386" s="163"/>
      <c r="G1386" s="163"/>
      <c r="H1386" s="160"/>
      <c r="I1386" s="162"/>
      <c r="O1386"/>
    </row>
    <row r="1387" spans="5:15" x14ac:dyDescent="0.25">
      <c r="E1387" s="163"/>
      <c r="F1387" s="163"/>
      <c r="G1387" s="163"/>
      <c r="H1387" s="160"/>
      <c r="I1387" s="162"/>
      <c r="O1387"/>
    </row>
    <row r="1388" spans="5:15" x14ac:dyDescent="0.25">
      <c r="E1388" s="163"/>
      <c r="F1388" s="163"/>
      <c r="G1388" s="163"/>
      <c r="H1388" s="160"/>
      <c r="I1388" s="162"/>
      <c r="O1388"/>
    </row>
    <row r="1389" spans="5:15" x14ac:dyDescent="0.25">
      <c r="E1389" s="163"/>
      <c r="F1389" s="163"/>
      <c r="G1389" s="163"/>
      <c r="H1389" s="160"/>
      <c r="I1389" s="162"/>
      <c r="O1389"/>
    </row>
    <row r="1390" spans="5:15" x14ac:dyDescent="0.25">
      <c r="E1390" s="163"/>
      <c r="F1390" s="163"/>
      <c r="G1390" s="163"/>
      <c r="H1390" s="160"/>
      <c r="I1390" s="162"/>
      <c r="O1390"/>
    </row>
    <row r="1391" spans="5:15" x14ac:dyDescent="0.25">
      <c r="E1391" s="163"/>
      <c r="F1391" s="163"/>
      <c r="G1391" s="163"/>
      <c r="H1391" s="160"/>
      <c r="I1391" s="162"/>
      <c r="O1391"/>
    </row>
    <row r="1392" spans="5:15" x14ac:dyDescent="0.25">
      <c r="E1392" s="163"/>
      <c r="F1392" s="163"/>
      <c r="G1392" s="163"/>
      <c r="H1392" s="160"/>
      <c r="I1392" s="162"/>
      <c r="O1392"/>
    </row>
    <row r="1393" spans="5:15" x14ac:dyDescent="0.25">
      <c r="E1393" s="163"/>
      <c r="F1393" s="163"/>
      <c r="G1393" s="163"/>
      <c r="H1393" s="160"/>
      <c r="I1393" s="162"/>
      <c r="O1393"/>
    </row>
    <row r="1394" spans="5:15" x14ac:dyDescent="0.25">
      <c r="E1394" s="163"/>
      <c r="F1394" s="163"/>
      <c r="G1394" s="163"/>
      <c r="H1394" s="160"/>
      <c r="I1394" s="162"/>
      <c r="O1394"/>
    </row>
    <row r="1395" spans="5:15" x14ac:dyDescent="0.25">
      <c r="E1395" s="163"/>
      <c r="F1395" s="163"/>
      <c r="G1395" s="163"/>
      <c r="H1395" s="160"/>
      <c r="I1395" s="162"/>
      <c r="O1395"/>
    </row>
    <row r="1396" spans="5:15" x14ac:dyDescent="0.25">
      <c r="E1396" s="163"/>
      <c r="F1396" s="163"/>
      <c r="G1396" s="163"/>
      <c r="H1396" s="160"/>
      <c r="I1396" s="162"/>
      <c r="O1396"/>
    </row>
    <row r="1397" spans="5:15" x14ac:dyDescent="0.25">
      <c r="E1397" s="163"/>
      <c r="F1397" s="163"/>
      <c r="G1397" s="163"/>
      <c r="H1397" s="160"/>
      <c r="I1397" s="162"/>
      <c r="O1397"/>
    </row>
    <row r="1398" spans="5:15" x14ac:dyDescent="0.25">
      <c r="E1398" s="163"/>
      <c r="F1398" s="163"/>
      <c r="G1398" s="163"/>
      <c r="H1398" s="160"/>
      <c r="I1398" s="162"/>
      <c r="O1398"/>
    </row>
    <row r="1399" spans="5:15" x14ac:dyDescent="0.25">
      <c r="E1399" s="163"/>
      <c r="F1399" s="163"/>
      <c r="G1399" s="163"/>
      <c r="H1399" s="160"/>
      <c r="I1399" s="162"/>
      <c r="O1399"/>
    </row>
    <row r="1400" spans="5:15" x14ac:dyDescent="0.25">
      <c r="E1400" s="163"/>
      <c r="F1400" s="163"/>
      <c r="G1400" s="163"/>
      <c r="H1400" s="160"/>
      <c r="I1400" s="162"/>
      <c r="O1400"/>
    </row>
    <row r="1401" spans="5:15" x14ac:dyDescent="0.25">
      <c r="E1401" s="163"/>
      <c r="F1401" s="163"/>
      <c r="G1401" s="163"/>
      <c r="H1401" s="160"/>
      <c r="I1401" s="162"/>
      <c r="O1401"/>
    </row>
    <row r="1402" spans="5:15" x14ac:dyDescent="0.25">
      <c r="E1402" s="163"/>
      <c r="F1402" s="163"/>
      <c r="G1402" s="163"/>
      <c r="H1402" s="160"/>
      <c r="I1402" s="162"/>
      <c r="O1402"/>
    </row>
    <row r="1403" spans="5:15" x14ac:dyDescent="0.25">
      <c r="E1403" s="163"/>
      <c r="F1403" s="163"/>
      <c r="G1403" s="163"/>
      <c r="H1403" s="160"/>
      <c r="I1403" s="162"/>
      <c r="O1403"/>
    </row>
    <row r="1404" spans="5:15" x14ac:dyDescent="0.25">
      <c r="E1404" s="163"/>
      <c r="F1404" s="163"/>
      <c r="G1404" s="163"/>
      <c r="H1404" s="160"/>
      <c r="I1404" s="162"/>
      <c r="O1404"/>
    </row>
    <row r="1405" spans="5:15" x14ac:dyDescent="0.25">
      <c r="E1405" s="163"/>
      <c r="F1405" s="163"/>
      <c r="G1405" s="163"/>
      <c r="H1405" s="160"/>
      <c r="I1405" s="162"/>
      <c r="O1405"/>
    </row>
    <row r="1406" spans="5:15" x14ac:dyDescent="0.25">
      <c r="E1406" s="163"/>
      <c r="F1406" s="163"/>
      <c r="G1406" s="163"/>
      <c r="H1406" s="160"/>
      <c r="I1406" s="162"/>
      <c r="O1406"/>
    </row>
    <row r="1407" spans="5:15" x14ac:dyDescent="0.25">
      <c r="E1407" s="163"/>
      <c r="F1407" s="163"/>
      <c r="G1407" s="163"/>
      <c r="H1407" s="160"/>
      <c r="I1407" s="162"/>
      <c r="O1407"/>
    </row>
    <row r="1408" spans="5:15" x14ac:dyDescent="0.25">
      <c r="E1408" s="163"/>
      <c r="F1408" s="163"/>
      <c r="G1408" s="163"/>
      <c r="H1408" s="160"/>
      <c r="I1408" s="162"/>
      <c r="O1408"/>
    </row>
    <row r="1409" spans="5:15" x14ac:dyDescent="0.25">
      <c r="E1409" s="163"/>
      <c r="F1409" s="163"/>
      <c r="G1409" s="163"/>
      <c r="H1409" s="160"/>
      <c r="I1409" s="162"/>
      <c r="O1409"/>
    </row>
    <row r="1410" spans="5:15" x14ac:dyDescent="0.25">
      <c r="E1410" s="163"/>
      <c r="F1410" s="163"/>
      <c r="G1410" s="163"/>
      <c r="H1410" s="160"/>
      <c r="I1410" s="162"/>
      <c r="O1410"/>
    </row>
    <row r="1411" spans="5:15" x14ac:dyDescent="0.25">
      <c r="E1411" s="163"/>
      <c r="F1411" s="163"/>
      <c r="G1411" s="163"/>
      <c r="H1411" s="160"/>
      <c r="I1411" s="162"/>
      <c r="O1411"/>
    </row>
    <row r="1412" spans="5:15" x14ac:dyDescent="0.25">
      <c r="E1412" s="163"/>
      <c r="F1412" s="163"/>
      <c r="G1412" s="163"/>
      <c r="H1412" s="160"/>
      <c r="I1412" s="162"/>
      <c r="O1412"/>
    </row>
    <row r="1413" spans="5:15" x14ac:dyDescent="0.25">
      <c r="E1413" s="163"/>
      <c r="F1413" s="163"/>
      <c r="G1413" s="163"/>
      <c r="H1413" s="160"/>
      <c r="I1413" s="162"/>
      <c r="O1413"/>
    </row>
    <row r="1414" spans="5:15" x14ac:dyDescent="0.25">
      <c r="E1414" s="163"/>
      <c r="F1414" s="163"/>
      <c r="G1414" s="163"/>
      <c r="H1414" s="160"/>
      <c r="I1414" s="162"/>
      <c r="O1414"/>
    </row>
    <row r="1415" spans="5:15" x14ac:dyDescent="0.25">
      <c r="E1415" s="163"/>
      <c r="F1415" s="163"/>
      <c r="G1415" s="163"/>
      <c r="H1415" s="160"/>
      <c r="I1415" s="162"/>
      <c r="O1415"/>
    </row>
    <row r="1416" spans="5:15" x14ac:dyDescent="0.25">
      <c r="E1416" s="163"/>
      <c r="F1416" s="163"/>
      <c r="G1416" s="163"/>
      <c r="H1416" s="160"/>
      <c r="I1416" s="162"/>
      <c r="O1416"/>
    </row>
    <row r="1417" spans="5:15" x14ac:dyDescent="0.25">
      <c r="E1417" s="163"/>
      <c r="F1417" s="163"/>
      <c r="G1417" s="163"/>
      <c r="H1417" s="160"/>
      <c r="I1417" s="162"/>
      <c r="O1417"/>
    </row>
    <row r="1418" spans="5:15" x14ac:dyDescent="0.25">
      <c r="E1418" s="163"/>
      <c r="F1418" s="163"/>
      <c r="G1418" s="163"/>
      <c r="H1418" s="160"/>
      <c r="I1418" s="162"/>
      <c r="O1418"/>
    </row>
    <row r="1419" spans="5:15" x14ac:dyDescent="0.25">
      <c r="E1419" s="163"/>
      <c r="F1419" s="163"/>
      <c r="G1419" s="163"/>
      <c r="H1419" s="160"/>
      <c r="I1419" s="162"/>
      <c r="O1419"/>
    </row>
    <row r="1420" spans="5:15" x14ac:dyDescent="0.25">
      <c r="E1420" s="163"/>
      <c r="F1420" s="163"/>
      <c r="G1420" s="163"/>
      <c r="H1420" s="160"/>
      <c r="I1420" s="162"/>
      <c r="O1420"/>
    </row>
    <row r="1421" spans="5:15" x14ac:dyDescent="0.25">
      <c r="E1421" s="163"/>
      <c r="F1421" s="163"/>
      <c r="G1421" s="163"/>
      <c r="H1421" s="160"/>
      <c r="I1421" s="162"/>
      <c r="O1421"/>
    </row>
    <row r="1422" spans="5:15" x14ac:dyDescent="0.25">
      <c r="E1422" s="163"/>
      <c r="F1422" s="163"/>
      <c r="G1422" s="163"/>
      <c r="H1422" s="160"/>
      <c r="I1422" s="162"/>
      <c r="O1422"/>
    </row>
    <row r="1423" spans="5:15" x14ac:dyDescent="0.25">
      <c r="E1423" s="163"/>
      <c r="F1423" s="163"/>
      <c r="G1423" s="163"/>
      <c r="H1423" s="160"/>
      <c r="I1423" s="162"/>
      <c r="O1423"/>
    </row>
    <row r="1424" spans="5:15" x14ac:dyDescent="0.25">
      <c r="E1424" s="163"/>
      <c r="F1424" s="163"/>
      <c r="G1424" s="163"/>
      <c r="H1424" s="160"/>
      <c r="I1424" s="162"/>
      <c r="O1424"/>
    </row>
    <row r="1425" spans="5:15" x14ac:dyDescent="0.25">
      <c r="E1425" s="163"/>
      <c r="F1425" s="163"/>
      <c r="G1425" s="163"/>
      <c r="H1425" s="160"/>
      <c r="I1425" s="162"/>
      <c r="O1425"/>
    </row>
    <row r="1426" spans="5:15" x14ac:dyDescent="0.25">
      <c r="E1426" s="163"/>
      <c r="F1426" s="163"/>
      <c r="G1426" s="163"/>
      <c r="H1426" s="160"/>
      <c r="I1426" s="162"/>
      <c r="O1426"/>
    </row>
    <row r="1427" spans="5:15" x14ac:dyDescent="0.25">
      <c r="E1427" s="163"/>
      <c r="F1427" s="163"/>
      <c r="G1427" s="163"/>
      <c r="H1427" s="160"/>
      <c r="I1427" s="162"/>
      <c r="O1427"/>
    </row>
    <row r="1428" spans="5:15" x14ac:dyDescent="0.25">
      <c r="E1428" s="163"/>
      <c r="F1428" s="163"/>
      <c r="G1428" s="163"/>
      <c r="H1428" s="160"/>
      <c r="I1428" s="162"/>
      <c r="O1428"/>
    </row>
    <row r="1429" spans="5:15" x14ac:dyDescent="0.25">
      <c r="E1429" s="163"/>
      <c r="F1429" s="163"/>
      <c r="G1429" s="163"/>
      <c r="H1429" s="160"/>
      <c r="I1429" s="162"/>
      <c r="O1429"/>
    </row>
    <row r="1430" spans="5:15" x14ac:dyDescent="0.25">
      <c r="E1430" s="163"/>
      <c r="F1430" s="163"/>
      <c r="G1430" s="163"/>
      <c r="H1430" s="160"/>
      <c r="I1430" s="162"/>
      <c r="O1430"/>
    </row>
    <row r="1431" spans="5:15" x14ac:dyDescent="0.25">
      <c r="E1431" s="163"/>
      <c r="F1431" s="163"/>
      <c r="G1431" s="163"/>
      <c r="H1431" s="160"/>
      <c r="I1431" s="162"/>
      <c r="O1431"/>
    </row>
    <row r="1432" spans="5:15" x14ac:dyDescent="0.25">
      <c r="E1432" s="163"/>
      <c r="F1432" s="163"/>
      <c r="G1432" s="163"/>
      <c r="H1432" s="160"/>
      <c r="I1432" s="162"/>
      <c r="O1432"/>
    </row>
    <row r="1433" spans="5:15" x14ac:dyDescent="0.25">
      <c r="E1433" s="163"/>
      <c r="F1433" s="163"/>
      <c r="G1433" s="163"/>
      <c r="H1433" s="160"/>
      <c r="I1433" s="162"/>
      <c r="O1433"/>
    </row>
    <row r="1434" spans="5:15" x14ac:dyDescent="0.25">
      <c r="E1434" s="163"/>
      <c r="F1434" s="163"/>
      <c r="G1434" s="163"/>
      <c r="H1434" s="160"/>
      <c r="I1434" s="162"/>
      <c r="O1434"/>
    </row>
    <row r="1435" spans="5:15" x14ac:dyDescent="0.25">
      <c r="E1435" s="163"/>
      <c r="F1435" s="163"/>
      <c r="G1435" s="163"/>
      <c r="H1435" s="160"/>
      <c r="I1435" s="162"/>
      <c r="O1435"/>
    </row>
    <row r="1436" spans="5:15" x14ac:dyDescent="0.25">
      <c r="E1436" s="163"/>
      <c r="F1436" s="163"/>
      <c r="G1436" s="163"/>
      <c r="H1436" s="160"/>
      <c r="I1436" s="162"/>
      <c r="O1436"/>
    </row>
    <row r="1437" spans="5:15" x14ac:dyDescent="0.25">
      <c r="E1437" s="163"/>
      <c r="F1437" s="163"/>
      <c r="G1437" s="163"/>
      <c r="H1437" s="160"/>
      <c r="I1437" s="162"/>
      <c r="O1437"/>
    </row>
    <row r="1438" spans="5:15" x14ac:dyDescent="0.25">
      <c r="E1438" s="163"/>
      <c r="F1438" s="163"/>
      <c r="G1438" s="163"/>
      <c r="H1438" s="160"/>
      <c r="I1438" s="162"/>
      <c r="O1438"/>
    </row>
    <row r="1439" spans="5:15" x14ac:dyDescent="0.25">
      <c r="E1439" s="163"/>
      <c r="F1439" s="163"/>
      <c r="G1439" s="163"/>
      <c r="H1439" s="160"/>
      <c r="I1439" s="162"/>
      <c r="O1439"/>
    </row>
    <row r="1440" spans="5:15" x14ac:dyDescent="0.25">
      <c r="E1440" s="163"/>
      <c r="F1440" s="163"/>
      <c r="G1440" s="163"/>
      <c r="H1440" s="160"/>
      <c r="I1440" s="162"/>
      <c r="O1440"/>
    </row>
    <row r="1441" spans="5:15" x14ac:dyDescent="0.25">
      <c r="E1441" s="163"/>
      <c r="F1441" s="163"/>
      <c r="G1441" s="163"/>
      <c r="H1441" s="160"/>
      <c r="I1441" s="162"/>
      <c r="O1441"/>
    </row>
    <row r="1442" spans="5:15" x14ac:dyDescent="0.25">
      <c r="E1442" s="163"/>
      <c r="F1442" s="163"/>
      <c r="G1442" s="163"/>
      <c r="H1442" s="160"/>
      <c r="I1442" s="162"/>
      <c r="O1442"/>
    </row>
    <row r="1443" spans="5:15" x14ac:dyDescent="0.25">
      <c r="E1443" s="163"/>
      <c r="F1443" s="163"/>
      <c r="G1443" s="163"/>
      <c r="H1443" s="160"/>
      <c r="I1443" s="162"/>
      <c r="O1443"/>
    </row>
    <row r="1444" spans="5:15" x14ac:dyDescent="0.25">
      <c r="E1444" s="163"/>
      <c r="F1444" s="163"/>
      <c r="G1444" s="163"/>
      <c r="H1444" s="160"/>
      <c r="I1444" s="162"/>
      <c r="O1444"/>
    </row>
    <row r="1445" spans="5:15" x14ac:dyDescent="0.25">
      <c r="E1445" s="163"/>
      <c r="F1445" s="163"/>
      <c r="G1445" s="163"/>
      <c r="H1445" s="160"/>
      <c r="I1445" s="162"/>
      <c r="O1445"/>
    </row>
    <row r="1446" spans="5:15" x14ac:dyDescent="0.25">
      <c r="E1446" s="163"/>
      <c r="F1446" s="163"/>
      <c r="G1446" s="163"/>
      <c r="H1446" s="160"/>
      <c r="I1446" s="162"/>
      <c r="O1446"/>
    </row>
    <row r="1447" spans="5:15" x14ac:dyDescent="0.25">
      <c r="E1447" s="163"/>
      <c r="F1447" s="163"/>
      <c r="G1447" s="163"/>
      <c r="H1447" s="160"/>
      <c r="I1447" s="162"/>
      <c r="O1447"/>
    </row>
    <row r="1448" spans="5:15" x14ac:dyDescent="0.25">
      <c r="E1448" s="163"/>
      <c r="F1448" s="163"/>
      <c r="G1448" s="163"/>
      <c r="H1448" s="160"/>
      <c r="I1448" s="162"/>
      <c r="O1448"/>
    </row>
    <row r="1449" spans="5:15" x14ac:dyDescent="0.25">
      <c r="E1449" s="163"/>
      <c r="F1449" s="163"/>
      <c r="G1449" s="163"/>
      <c r="H1449" s="160"/>
      <c r="I1449" s="162"/>
      <c r="O1449"/>
    </row>
    <row r="1450" spans="5:15" x14ac:dyDescent="0.25">
      <c r="E1450" s="163"/>
      <c r="F1450" s="163"/>
      <c r="G1450" s="163"/>
      <c r="H1450" s="160"/>
      <c r="I1450" s="162"/>
      <c r="O1450"/>
    </row>
    <row r="1451" spans="5:15" x14ac:dyDescent="0.25">
      <c r="E1451" s="163"/>
      <c r="F1451" s="163"/>
      <c r="G1451" s="163"/>
      <c r="H1451" s="160"/>
      <c r="I1451" s="162"/>
      <c r="O1451"/>
    </row>
    <row r="1452" spans="5:15" x14ac:dyDescent="0.25">
      <c r="E1452" s="163"/>
      <c r="F1452" s="163"/>
      <c r="G1452" s="163"/>
      <c r="H1452" s="160"/>
      <c r="I1452" s="162"/>
      <c r="O1452"/>
    </row>
    <row r="1453" spans="5:15" x14ac:dyDescent="0.25">
      <c r="E1453" s="163"/>
      <c r="F1453" s="163"/>
      <c r="G1453" s="163"/>
      <c r="H1453" s="160"/>
      <c r="I1453" s="162"/>
      <c r="O1453"/>
    </row>
    <row r="1454" spans="5:15" x14ac:dyDescent="0.25">
      <c r="E1454" s="163"/>
      <c r="F1454" s="163"/>
      <c r="G1454" s="163"/>
      <c r="H1454" s="160"/>
      <c r="I1454" s="162"/>
      <c r="O1454"/>
    </row>
    <row r="1455" spans="5:15" x14ac:dyDescent="0.25">
      <c r="E1455" s="163"/>
      <c r="F1455" s="163"/>
      <c r="G1455" s="163"/>
      <c r="H1455" s="160"/>
      <c r="I1455" s="162"/>
      <c r="O1455"/>
    </row>
    <row r="1456" spans="5:15" x14ac:dyDescent="0.25">
      <c r="E1456" s="163"/>
      <c r="F1456" s="163"/>
      <c r="G1456" s="163"/>
      <c r="H1456" s="160"/>
      <c r="I1456" s="162"/>
      <c r="O1456"/>
    </row>
    <row r="1457" spans="5:15" x14ac:dyDescent="0.25">
      <c r="E1457" s="163"/>
      <c r="F1457" s="163"/>
      <c r="G1457" s="163"/>
      <c r="H1457" s="160"/>
      <c r="I1457" s="162"/>
      <c r="O1457"/>
    </row>
    <row r="1458" spans="5:15" x14ac:dyDescent="0.25">
      <c r="E1458" s="163"/>
      <c r="F1458" s="163"/>
      <c r="G1458" s="163"/>
      <c r="H1458" s="160"/>
      <c r="I1458" s="162"/>
      <c r="O1458"/>
    </row>
    <row r="1459" spans="5:15" x14ac:dyDescent="0.25">
      <c r="E1459" s="163"/>
      <c r="F1459" s="163"/>
      <c r="G1459" s="163"/>
      <c r="H1459" s="160"/>
      <c r="I1459" s="162"/>
      <c r="O1459"/>
    </row>
    <row r="1460" spans="5:15" x14ac:dyDescent="0.25">
      <c r="E1460" s="163"/>
      <c r="F1460" s="163"/>
      <c r="G1460" s="163"/>
      <c r="H1460" s="160"/>
      <c r="I1460" s="162"/>
      <c r="O1460"/>
    </row>
    <row r="1461" spans="5:15" x14ac:dyDescent="0.25">
      <c r="E1461" s="163"/>
      <c r="F1461" s="163"/>
      <c r="G1461" s="163"/>
      <c r="H1461" s="160"/>
      <c r="I1461" s="162"/>
      <c r="O1461"/>
    </row>
    <row r="1462" spans="5:15" x14ac:dyDescent="0.25">
      <c r="E1462" s="163"/>
      <c r="F1462" s="163"/>
      <c r="G1462" s="163"/>
      <c r="H1462" s="160"/>
      <c r="I1462" s="162"/>
      <c r="O1462"/>
    </row>
    <row r="1463" spans="5:15" x14ac:dyDescent="0.25">
      <c r="E1463" s="163"/>
      <c r="F1463" s="163"/>
      <c r="G1463" s="163"/>
      <c r="H1463" s="160"/>
      <c r="I1463" s="162"/>
      <c r="O1463"/>
    </row>
    <row r="1464" spans="5:15" x14ac:dyDescent="0.25">
      <c r="E1464" s="163"/>
      <c r="F1464" s="163"/>
      <c r="G1464" s="163"/>
      <c r="H1464" s="160"/>
      <c r="I1464" s="162"/>
      <c r="O1464"/>
    </row>
    <row r="1465" spans="5:15" x14ac:dyDescent="0.25">
      <c r="E1465" s="163"/>
      <c r="F1465" s="163"/>
      <c r="G1465" s="163"/>
      <c r="H1465" s="160"/>
      <c r="I1465" s="162"/>
      <c r="O1465"/>
    </row>
    <row r="1466" spans="5:15" x14ac:dyDescent="0.25">
      <c r="E1466" s="163"/>
      <c r="F1466" s="163"/>
      <c r="G1466" s="163"/>
      <c r="H1466" s="160"/>
      <c r="I1466" s="162"/>
      <c r="O1466"/>
    </row>
    <row r="1467" spans="5:15" x14ac:dyDescent="0.25">
      <c r="E1467" s="163"/>
      <c r="F1467" s="163"/>
      <c r="G1467" s="163"/>
      <c r="H1467" s="160"/>
      <c r="I1467" s="162"/>
      <c r="O1467"/>
    </row>
    <row r="1468" spans="5:15" x14ac:dyDescent="0.25">
      <c r="E1468" s="163"/>
      <c r="F1468" s="163"/>
      <c r="G1468" s="163"/>
      <c r="H1468" s="160"/>
      <c r="I1468" s="162"/>
      <c r="O1468"/>
    </row>
    <row r="1469" spans="5:15" x14ac:dyDescent="0.25">
      <c r="E1469" s="163"/>
      <c r="F1469" s="163"/>
      <c r="G1469" s="163"/>
      <c r="H1469" s="160"/>
      <c r="I1469" s="162"/>
      <c r="O1469"/>
    </row>
    <row r="1470" spans="5:15" x14ac:dyDescent="0.25">
      <c r="E1470" s="163"/>
      <c r="F1470" s="163"/>
      <c r="G1470" s="163"/>
      <c r="H1470" s="160"/>
      <c r="I1470" s="162"/>
      <c r="O1470"/>
    </row>
    <row r="1471" spans="5:15" x14ac:dyDescent="0.25">
      <c r="E1471" s="163"/>
      <c r="F1471" s="163"/>
      <c r="G1471" s="163"/>
      <c r="H1471" s="160"/>
      <c r="I1471" s="162"/>
      <c r="O1471"/>
    </row>
    <row r="1472" spans="5:15" x14ac:dyDescent="0.25">
      <c r="E1472" s="163"/>
      <c r="F1472" s="163"/>
      <c r="G1472" s="163"/>
      <c r="H1472" s="160"/>
      <c r="I1472" s="162"/>
      <c r="O1472"/>
    </row>
    <row r="1473" spans="5:15" x14ac:dyDescent="0.25">
      <c r="E1473" s="163"/>
      <c r="F1473" s="163"/>
      <c r="G1473" s="163"/>
      <c r="H1473" s="160"/>
      <c r="I1473" s="162"/>
      <c r="O1473"/>
    </row>
    <row r="1474" spans="5:15" x14ac:dyDescent="0.25">
      <c r="E1474" s="163"/>
      <c r="F1474" s="163"/>
      <c r="G1474" s="163"/>
      <c r="H1474" s="160"/>
      <c r="I1474" s="162"/>
      <c r="O1474"/>
    </row>
    <row r="1475" spans="5:15" x14ac:dyDescent="0.25">
      <c r="E1475" s="163"/>
      <c r="F1475" s="163"/>
      <c r="G1475" s="163"/>
      <c r="H1475" s="160"/>
      <c r="I1475" s="162"/>
      <c r="O1475"/>
    </row>
    <row r="1476" spans="5:15" x14ac:dyDescent="0.25">
      <c r="E1476" s="163"/>
      <c r="F1476" s="163"/>
      <c r="G1476" s="163"/>
      <c r="H1476" s="160"/>
      <c r="I1476" s="162"/>
      <c r="O1476"/>
    </row>
    <row r="1477" spans="5:15" x14ac:dyDescent="0.25">
      <c r="E1477" s="163"/>
      <c r="F1477" s="163"/>
      <c r="G1477" s="163"/>
      <c r="H1477" s="160"/>
      <c r="I1477" s="162"/>
      <c r="O1477"/>
    </row>
    <row r="1478" spans="5:15" x14ac:dyDescent="0.25">
      <c r="E1478" s="163"/>
      <c r="F1478" s="163"/>
      <c r="G1478" s="163"/>
      <c r="H1478" s="160"/>
      <c r="I1478" s="162"/>
      <c r="O1478"/>
    </row>
    <row r="1479" spans="5:15" x14ac:dyDescent="0.25">
      <c r="E1479" s="163"/>
      <c r="F1479" s="163"/>
      <c r="G1479" s="163"/>
      <c r="H1479" s="160"/>
      <c r="I1479" s="162"/>
      <c r="O1479"/>
    </row>
    <row r="1480" spans="5:15" x14ac:dyDescent="0.25">
      <c r="E1480" s="163"/>
      <c r="F1480" s="163"/>
      <c r="G1480" s="163"/>
      <c r="H1480" s="160"/>
      <c r="I1480" s="162"/>
      <c r="O1480"/>
    </row>
    <row r="1481" spans="5:15" x14ac:dyDescent="0.25">
      <c r="E1481" s="163"/>
      <c r="F1481" s="163"/>
      <c r="G1481" s="163"/>
      <c r="H1481" s="160"/>
      <c r="I1481" s="162"/>
      <c r="O1481"/>
    </row>
    <row r="1482" spans="5:15" x14ac:dyDescent="0.25">
      <c r="E1482" s="163"/>
      <c r="F1482" s="163"/>
      <c r="G1482" s="163"/>
      <c r="H1482" s="160"/>
      <c r="I1482" s="162"/>
      <c r="O1482"/>
    </row>
    <row r="1483" spans="5:15" x14ac:dyDescent="0.25">
      <c r="E1483" s="163"/>
      <c r="F1483" s="163"/>
      <c r="G1483" s="163"/>
      <c r="H1483" s="160"/>
      <c r="I1483" s="162"/>
      <c r="O1483"/>
    </row>
    <row r="1484" spans="5:15" x14ac:dyDescent="0.25">
      <c r="E1484" s="163"/>
      <c r="F1484" s="163"/>
      <c r="G1484" s="163"/>
      <c r="H1484" s="160"/>
      <c r="I1484" s="162"/>
      <c r="O1484"/>
    </row>
    <row r="1485" spans="5:15" x14ac:dyDescent="0.25">
      <c r="E1485" s="163"/>
      <c r="F1485" s="163"/>
      <c r="G1485" s="163"/>
      <c r="H1485" s="160"/>
      <c r="I1485" s="162"/>
      <c r="O1485"/>
    </row>
    <row r="1486" spans="5:15" x14ac:dyDescent="0.25">
      <c r="E1486" s="163"/>
      <c r="F1486" s="163"/>
      <c r="G1486" s="163"/>
      <c r="H1486" s="160"/>
      <c r="I1486" s="162"/>
      <c r="O1486"/>
    </row>
    <row r="1487" spans="5:15" x14ac:dyDescent="0.25">
      <c r="E1487" s="163"/>
      <c r="F1487" s="163"/>
      <c r="G1487" s="163"/>
      <c r="H1487" s="160"/>
      <c r="I1487" s="162"/>
      <c r="O1487"/>
    </row>
    <row r="1488" spans="5:15" x14ac:dyDescent="0.25">
      <c r="E1488" s="163"/>
      <c r="F1488" s="163"/>
      <c r="G1488" s="163"/>
      <c r="H1488" s="160"/>
      <c r="I1488" s="162"/>
      <c r="O1488"/>
    </row>
    <row r="1489" spans="5:15" x14ac:dyDescent="0.25">
      <c r="E1489" s="163"/>
      <c r="F1489" s="163"/>
      <c r="G1489" s="163"/>
      <c r="H1489" s="160"/>
      <c r="I1489" s="162"/>
      <c r="O1489"/>
    </row>
    <row r="1490" spans="5:15" x14ac:dyDescent="0.25">
      <c r="E1490" s="163"/>
      <c r="F1490" s="163"/>
      <c r="G1490" s="163"/>
      <c r="H1490" s="160"/>
      <c r="I1490" s="162"/>
      <c r="O1490"/>
    </row>
    <row r="1491" spans="5:15" x14ac:dyDescent="0.25">
      <c r="E1491" s="163"/>
      <c r="F1491" s="163"/>
      <c r="G1491" s="163"/>
      <c r="H1491" s="160"/>
      <c r="I1491" s="162"/>
      <c r="O1491"/>
    </row>
    <row r="1492" spans="5:15" x14ac:dyDescent="0.25">
      <c r="E1492" s="163"/>
      <c r="F1492" s="163"/>
      <c r="G1492" s="163"/>
      <c r="H1492" s="160"/>
      <c r="I1492" s="162"/>
      <c r="O1492"/>
    </row>
    <row r="1493" spans="5:15" x14ac:dyDescent="0.25">
      <c r="E1493" s="163"/>
      <c r="F1493" s="163"/>
      <c r="G1493" s="163"/>
      <c r="H1493" s="160"/>
      <c r="I1493" s="162"/>
      <c r="O1493"/>
    </row>
    <row r="1494" spans="5:15" x14ac:dyDescent="0.25">
      <c r="E1494" s="163"/>
      <c r="F1494" s="163"/>
      <c r="G1494" s="163"/>
      <c r="H1494" s="160"/>
      <c r="I1494" s="162"/>
      <c r="O1494"/>
    </row>
    <row r="1495" spans="5:15" x14ac:dyDescent="0.25">
      <c r="E1495" s="163"/>
      <c r="F1495" s="163"/>
      <c r="G1495" s="163"/>
      <c r="H1495" s="160"/>
      <c r="I1495" s="162"/>
      <c r="O1495"/>
    </row>
    <row r="1496" spans="5:15" x14ac:dyDescent="0.25">
      <c r="E1496" s="163"/>
      <c r="F1496" s="163"/>
      <c r="G1496" s="163"/>
      <c r="H1496" s="160"/>
      <c r="I1496" s="162"/>
      <c r="O1496"/>
    </row>
    <row r="1497" spans="5:15" x14ac:dyDescent="0.25">
      <c r="E1497" s="163"/>
      <c r="F1497" s="163"/>
      <c r="G1497" s="163"/>
      <c r="H1497" s="160"/>
      <c r="I1497" s="162"/>
      <c r="O1497"/>
    </row>
    <row r="1498" spans="5:15" x14ac:dyDescent="0.25">
      <c r="E1498" s="163"/>
      <c r="F1498" s="163"/>
      <c r="G1498" s="163"/>
      <c r="H1498" s="160"/>
      <c r="I1498" s="162"/>
      <c r="O1498"/>
    </row>
    <row r="1499" spans="5:15" x14ac:dyDescent="0.25">
      <c r="E1499" s="163"/>
      <c r="F1499" s="163"/>
      <c r="G1499" s="163"/>
      <c r="H1499" s="160"/>
      <c r="I1499" s="162"/>
      <c r="O1499"/>
    </row>
    <row r="1500" spans="5:15" x14ac:dyDescent="0.25">
      <c r="E1500" s="163"/>
      <c r="F1500" s="163"/>
      <c r="G1500" s="163"/>
      <c r="H1500" s="160"/>
      <c r="I1500" s="162"/>
      <c r="O1500"/>
    </row>
    <row r="1501" spans="5:15" x14ac:dyDescent="0.25">
      <c r="E1501" s="163"/>
      <c r="F1501" s="163"/>
      <c r="G1501" s="163"/>
      <c r="H1501" s="160"/>
      <c r="I1501" s="162"/>
      <c r="O1501"/>
    </row>
    <row r="1502" spans="5:15" x14ac:dyDescent="0.25">
      <c r="E1502" s="163"/>
      <c r="F1502" s="163"/>
      <c r="G1502" s="163"/>
      <c r="H1502" s="160"/>
      <c r="I1502" s="162"/>
      <c r="O1502"/>
    </row>
    <row r="1503" spans="5:15" x14ac:dyDescent="0.25">
      <c r="E1503" s="163"/>
      <c r="F1503" s="163"/>
      <c r="G1503" s="163"/>
      <c r="H1503" s="160"/>
      <c r="I1503" s="162"/>
      <c r="O1503"/>
    </row>
    <row r="1504" spans="5:15" x14ac:dyDescent="0.25">
      <c r="E1504" s="163"/>
      <c r="F1504" s="163"/>
      <c r="G1504" s="163"/>
      <c r="H1504" s="160"/>
      <c r="I1504" s="162"/>
      <c r="O1504"/>
    </row>
    <row r="1505" spans="5:15" x14ac:dyDescent="0.25">
      <c r="E1505" s="163"/>
      <c r="F1505" s="163"/>
      <c r="G1505" s="163"/>
      <c r="H1505" s="160"/>
      <c r="I1505" s="162"/>
      <c r="O1505"/>
    </row>
    <row r="1506" spans="5:15" x14ac:dyDescent="0.25">
      <c r="E1506" s="163"/>
      <c r="F1506" s="163"/>
      <c r="G1506" s="163"/>
      <c r="H1506" s="160"/>
      <c r="I1506" s="162"/>
      <c r="O1506"/>
    </row>
    <row r="1507" spans="5:15" x14ac:dyDescent="0.25">
      <c r="E1507" s="163"/>
      <c r="F1507" s="163"/>
      <c r="G1507" s="163"/>
      <c r="H1507" s="160"/>
      <c r="I1507" s="162"/>
      <c r="O1507"/>
    </row>
    <row r="1508" spans="5:15" x14ac:dyDescent="0.25">
      <c r="E1508" s="163"/>
      <c r="F1508" s="163"/>
      <c r="G1508" s="163"/>
      <c r="H1508" s="160"/>
      <c r="I1508" s="162"/>
      <c r="O1508"/>
    </row>
    <row r="1509" spans="5:15" x14ac:dyDescent="0.25">
      <c r="E1509" s="163"/>
      <c r="F1509" s="163"/>
      <c r="G1509" s="163"/>
      <c r="H1509" s="160"/>
      <c r="I1509" s="162"/>
      <c r="O1509"/>
    </row>
    <row r="1510" spans="5:15" x14ac:dyDescent="0.25">
      <c r="E1510" s="163"/>
      <c r="F1510" s="163"/>
      <c r="G1510" s="163"/>
      <c r="H1510" s="160"/>
      <c r="I1510" s="162"/>
      <c r="O1510"/>
    </row>
    <row r="1511" spans="5:15" x14ac:dyDescent="0.25">
      <c r="E1511" s="163"/>
      <c r="F1511" s="163"/>
      <c r="G1511" s="163"/>
      <c r="H1511" s="160"/>
      <c r="I1511" s="162"/>
      <c r="O1511"/>
    </row>
    <row r="1512" spans="5:15" x14ac:dyDescent="0.25">
      <c r="E1512" s="163"/>
      <c r="F1512" s="163"/>
      <c r="G1512" s="163"/>
      <c r="H1512" s="160"/>
      <c r="I1512" s="162"/>
      <c r="O1512"/>
    </row>
    <row r="1513" spans="5:15" x14ac:dyDescent="0.25">
      <c r="E1513" s="163"/>
      <c r="F1513" s="163"/>
      <c r="G1513" s="163"/>
      <c r="H1513" s="160"/>
      <c r="I1513" s="162"/>
      <c r="O1513"/>
    </row>
    <row r="1514" spans="5:15" x14ac:dyDescent="0.25">
      <c r="E1514" s="163"/>
      <c r="F1514" s="163"/>
      <c r="G1514" s="163"/>
      <c r="H1514" s="160"/>
      <c r="I1514" s="162"/>
      <c r="O1514"/>
    </row>
    <row r="1515" spans="5:15" x14ac:dyDescent="0.25">
      <c r="E1515" s="163"/>
      <c r="F1515" s="163"/>
      <c r="G1515" s="163"/>
      <c r="H1515" s="160"/>
      <c r="I1515" s="162"/>
      <c r="O1515"/>
    </row>
    <row r="1516" spans="5:15" x14ac:dyDescent="0.25">
      <c r="E1516" s="163"/>
      <c r="F1516" s="163"/>
      <c r="G1516" s="163"/>
      <c r="H1516" s="160"/>
      <c r="I1516" s="162"/>
      <c r="O1516"/>
    </row>
    <row r="1517" spans="5:15" x14ac:dyDescent="0.25">
      <c r="E1517" s="163"/>
      <c r="F1517" s="163"/>
      <c r="G1517" s="163"/>
      <c r="H1517" s="160"/>
      <c r="I1517" s="162"/>
      <c r="O1517"/>
    </row>
    <row r="1518" spans="5:15" x14ac:dyDescent="0.25">
      <c r="E1518" s="163"/>
      <c r="F1518" s="163"/>
      <c r="G1518" s="163"/>
      <c r="H1518" s="160"/>
      <c r="I1518" s="162"/>
      <c r="O1518"/>
    </row>
    <row r="1519" spans="5:15" x14ac:dyDescent="0.25">
      <c r="E1519" s="163"/>
      <c r="F1519" s="163"/>
      <c r="G1519" s="163"/>
      <c r="H1519" s="160"/>
      <c r="I1519" s="162"/>
      <c r="O1519"/>
    </row>
    <row r="1520" spans="5:15" x14ac:dyDescent="0.25">
      <c r="E1520" s="163"/>
      <c r="F1520" s="163"/>
      <c r="G1520" s="163"/>
      <c r="H1520" s="160"/>
      <c r="I1520" s="162"/>
      <c r="O1520"/>
    </row>
    <row r="1521" spans="5:15" x14ac:dyDescent="0.25">
      <c r="E1521" s="163"/>
      <c r="F1521" s="163"/>
      <c r="G1521" s="163"/>
      <c r="H1521" s="160"/>
      <c r="I1521" s="162"/>
      <c r="O1521"/>
    </row>
    <row r="1522" spans="5:15" x14ac:dyDescent="0.25">
      <c r="E1522" s="163"/>
      <c r="F1522" s="163"/>
      <c r="G1522" s="163"/>
      <c r="H1522" s="160"/>
      <c r="I1522" s="162"/>
      <c r="O1522"/>
    </row>
    <row r="1523" spans="5:15" x14ac:dyDescent="0.25">
      <c r="E1523" s="163"/>
      <c r="F1523" s="163"/>
      <c r="G1523" s="163"/>
      <c r="H1523" s="160"/>
      <c r="I1523" s="162"/>
      <c r="O1523"/>
    </row>
    <row r="1524" spans="5:15" x14ac:dyDescent="0.25">
      <c r="E1524" s="163"/>
      <c r="F1524" s="163"/>
      <c r="G1524" s="163"/>
      <c r="H1524" s="160"/>
      <c r="I1524" s="162"/>
      <c r="O1524"/>
    </row>
    <row r="1525" spans="5:15" x14ac:dyDescent="0.25">
      <c r="E1525" s="163"/>
      <c r="F1525" s="163"/>
      <c r="G1525" s="163"/>
      <c r="H1525" s="160"/>
      <c r="I1525" s="162"/>
      <c r="O1525"/>
    </row>
    <row r="1526" spans="5:15" x14ac:dyDescent="0.25">
      <c r="E1526" s="163"/>
      <c r="F1526" s="163"/>
      <c r="G1526" s="163"/>
      <c r="H1526" s="160"/>
      <c r="I1526" s="162"/>
      <c r="O1526"/>
    </row>
    <row r="1527" spans="5:15" x14ac:dyDescent="0.25">
      <c r="E1527" s="163"/>
      <c r="F1527" s="163"/>
      <c r="G1527" s="163"/>
      <c r="H1527" s="160"/>
      <c r="I1527" s="162"/>
      <c r="O1527"/>
    </row>
    <row r="1528" spans="5:15" x14ac:dyDescent="0.25">
      <c r="E1528" s="163"/>
      <c r="F1528" s="163"/>
      <c r="G1528" s="163"/>
      <c r="H1528" s="160"/>
      <c r="I1528" s="162"/>
      <c r="O1528"/>
    </row>
    <row r="1529" spans="5:15" x14ac:dyDescent="0.25">
      <c r="E1529" s="163"/>
      <c r="F1529" s="163"/>
      <c r="G1529" s="163"/>
      <c r="H1529" s="160"/>
      <c r="I1529" s="162"/>
      <c r="O1529"/>
    </row>
    <row r="1530" spans="5:15" x14ac:dyDescent="0.25">
      <c r="E1530" s="163"/>
      <c r="F1530" s="163"/>
      <c r="G1530" s="163"/>
      <c r="H1530" s="160"/>
      <c r="I1530" s="162"/>
      <c r="O1530"/>
    </row>
    <row r="1531" spans="5:15" x14ac:dyDescent="0.25">
      <c r="E1531" s="163"/>
      <c r="F1531" s="163"/>
      <c r="G1531" s="163"/>
      <c r="H1531" s="160"/>
      <c r="I1531" s="162"/>
      <c r="O1531"/>
    </row>
    <row r="1532" spans="5:15" x14ac:dyDescent="0.25">
      <c r="E1532" s="163"/>
      <c r="F1532" s="163"/>
      <c r="G1532" s="163"/>
      <c r="H1532" s="160"/>
      <c r="I1532" s="162"/>
      <c r="O1532"/>
    </row>
    <row r="1533" spans="5:15" x14ac:dyDescent="0.25">
      <c r="E1533" s="163"/>
      <c r="F1533" s="163"/>
      <c r="G1533" s="163"/>
      <c r="H1533" s="160"/>
      <c r="I1533" s="162"/>
      <c r="O1533"/>
    </row>
    <row r="1534" spans="5:15" x14ac:dyDescent="0.25">
      <c r="E1534" s="163"/>
      <c r="F1534" s="163"/>
      <c r="G1534" s="163"/>
      <c r="H1534" s="160"/>
      <c r="I1534" s="162"/>
      <c r="O1534"/>
    </row>
    <row r="1535" spans="5:15" x14ac:dyDescent="0.25">
      <c r="E1535" s="163"/>
      <c r="F1535" s="163"/>
      <c r="G1535" s="163"/>
      <c r="H1535" s="160"/>
      <c r="I1535" s="162"/>
      <c r="O1535"/>
    </row>
    <row r="1536" spans="5:15" x14ac:dyDescent="0.25">
      <c r="E1536" s="163"/>
      <c r="F1536" s="163"/>
      <c r="G1536" s="163"/>
      <c r="H1536" s="160"/>
      <c r="I1536" s="162"/>
      <c r="O1536"/>
    </row>
    <row r="1537" spans="5:15" x14ac:dyDescent="0.25">
      <c r="E1537" s="163"/>
      <c r="F1537" s="163"/>
      <c r="G1537" s="163"/>
      <c r="H1537" s="160"/>
      <c r="I1537" s="162"/>
      <c r="O1537"/>
    </row>
    <row r="1538" spans="5:15" x14ac:dyDescent="0.25">
      <c r="E1538" s="163"/>
      <c r="F1538" s="163"/>
      <c r="G1538" s="163"/>
      <c r="H1538" s="160"/>
      <c r="I1538" s="162"/>
      <c r="O1538"/>
    </row>
    <row r="1539" spans="5:15" x14ac:dyDescent="0.25">
      <c r="E1539" s="163"/>
      <c r="F1539" s="163"/>
      <c r="G1539" s="163"/>
      <c r="H1539" s="160"/>
      <c r="I1539" s="162"/>
      <c r="O1539"/>
    </row>
    <row r="1540" spans="5:15" x14ac:dyDescent="0.25">
      <c r="E1540" s="163"/>
      <c r="F1540" s="163"/>
      <c r="G1540" s="163"/>
      <c r="H1540" s="160"/>
      <c r="I1540" s="162"/>
      <c r="O1540"/>
    </row>
    <row r="1541" spans="5:15" x14ac:dyDescent="0.25">
      <c r="E1541" s="163"/>
      <c r="F1541" s="163"/>
      <c r="G1541" s="163"/>
      <c r="H1541" s="160"/>
      <c r="I1541" s="162"/>
      <c r="O1541"/>
    </row>
    <row r="1542" spans="5:15" x14ac:dyDescent="0.25">
      <c r="E1542" s="163"/>
      <c r="F1542" s="163"/>
      <c r="G1542" s="163"/>
      <c r="H1542" s="160"/>
      <c r="I1542" s="162"/>
      <c r="O1542"/>
    </row>
    <row r="1543" spans="5:15" x14ac:dyDescent="0.25">
      <c r="E1543" s="163"/>
      <c r="F1543" s="163"/>
      <c r="G1543" s="163"/>
      <c r="H1543" s="160"/>
      <c r="I1543" s="162"/>
      <c r="O1543"/>
    </row>
    <row r="1544" spans="5:15" x14ac:dyDescent="0.25">
      <c r="E1544" s="163"/>
      <c r="F1544" s="163"/>
      <c r="G1544" s="163"/>
      <c r="H1544" s="160"/>
      <c r="I1544" s="162"/>
      <c r="O1544"/>
    </row>
    <row r="1545" spans="5:15" x14ac:dyDescent="0.25">
      <c r="E1545" s="163"/>
      <c r="F1545" s="163"/>
      <c r="G1545" s="163"/>
      <c r="H1545" s="160"/>
      <c r="I1545" s="162"/>
      <c r="O1545"/>
    </row>
    <row r="1546" spans="5:15" x14ac:dyDescent="0.25">
      <c r="E1546" s="163"/>
      <c r="F1546" s="163"/>
      <c r="G1546" s="163"/>
      <c r="H1546" s="160"/>
      <c r="I1546" s="162"/>
      <c r="O1546"/>
    </row>
    <row r="1547" spans="5:15" x14ac:dyDescent="0.25">
      <c r="E1547" s="163"/>
      <c r="F1547" s="163"/>
      <c r="G1547" s="163"/>
      <c r="H1547" s="160"/>
      <c r="I1547" s="162"/>
      <c r="O1547"/>
    </row>
    <row r="1548" spans="5:15" x14ac:dyDescent="0.25">
      <c r="E1548" s="163"/>
      <c r="F1548" s="163"/>
      <c r="G1548" s="163"/>
      <c r="H1548" s="160"/>
      <c r="I1548" s="162"/>
      <c r="O1548"/>
    </row>
    <row r="1549" spans="5:15" x14ac:dyDescent="0.25">
      <c r="E1549" s="163"/>
      <c r="F1549" s="163"/>
      <c r="G1549" s="163"/>
      <c r="H1549" s="160"/>
      <c r="I1549" s="162"/>
      <c r="O1549"/>
    </row>
    <row r="1550" spans="5:15" x14ac:dyDescent="0.25">
      <c r="E1550" s="163"/>
      <c r="F1550" s="163"/>
      <c r="G1550" s="163"/>
      <c r="H1550" s="160"/>
      <c r="I1550" s="162"/>
      <c r="O1550"/>
    </row>
    <row r="1551" spans="5:15" x14ac:dyDescent="0.25">
      <c r="E1551" s="163"/>
      <c r="F1551" s="163"/>
      <c r="G1551" s="163"/>
      <c r="H1551" s="160"/>
      <c r="I1551" s="162"/>
      <c r="O1551"/>
    </row>
    <row r="1552" spans="5:15" x14ac:dyDescent="0.25">
      <c r="E1552" s="163"/>
      <c r="F1552" s="163"/>
      <c r="G1552" s="163"/>
      <c r="H1552" s="160"/>
      <c r="I1552" s="162"/>
      <c r="O1552"/>
    </row>
    <row r="1553" spans="5:15" x14ac:dyDescent="0.25">
      <c r="E1553" s="163"/>
      <c r="F1553" s="163"/>
      <c r="G1553" s="163"/>
      <c r="H1553" s="160"/>
      <c r="I1553" s="162"/>
      <c r="O1553"/>
    </row>
    <row r="1554" spans="5:15" x14ac:dyDescent="0.25">
      <c r="E1554" s="163"/>
      <c r="F1554" s="163"/>
      <c r="G1554" s="163"/>
      <c r="H1554" s="160"/>
      <c r="I1554" s="162"/>
      <c r="O1554"/>
    </row>
    <row r="1555" spans="5:15" x14ac:dyDescent="0.25">
      <c r="E1555" s="163"/>
      <c r="F1555" s="163"/>
      <c r="G1555" s="163"/>
      <c r="H1555" s="160"/>
      <c r="I1555" s="162"/>
      <c r="O1555"/>
    </row>
    <row r="1556" spans="5:15" x14ac:dyDescent="0.25">
      <c r="E1556" s="163"/>
      <c r="F1556" s="163"/>
      <c r="G1556" s="163"/>
      <c r="H1556" s="160"/>
      <c r="I1556" s="162"/>
      <c r="O1556"/>
    </row>
    <row r="1557" spans="5:15" x14ac:dyDescent="0.25">
      <c r="E1557" s="163"/>
      <c r="F1557" s="163"/>
      <c r="G1557" s="163"/>
      <c r="H1557" s="160"/>
      <c r="I1557" s="162"/>
      <c r="O1557"/>
    </row>
    <row r="1558" spans="5:15" x14ac:dyDescent="0.25">
      <c r="E1558" s="163"/>
      <c r="F1558" s="163"/>
      <c r="G1558" s="163"/>
      <c r="H1558" s="160"/>
      <c r="I1558" s="162"/>
      <c r="O1558"/>
    </row>
    <row r="1559" spans="5:15" x14ac:dyDescent="0.25">
      <c r="E1559" s="163"/>
      <c r="F1559" s="163"/>
      <c r="G1559" s="163"/>
      <c r="H1559" s="160"/>
      <c r="I1559" s="162"/>
      <c r="O1559"/>
    </row>
    <row r="1560" spans="5:15" x14ac:dyDescent="0.25">
      <c r="E1560" s="163"/>
      <c r="F1560" s="163"/>
      <c r="G1560" s="163"/>
      <c r="H1560" s="160"/>
      <c r="I1560" s="162"/>
      <c r="O1560"/>
    </row>
    <row r="1561" spans="5:15" x14ac:dyDescent="0.25">
      <c r="E1561" s="163"/>
      <c r="F1561" s="163"/>
      <c r="G1561" s="163"/>
      <c r="H1561" s="160"/>
      <c r="I1561" s="162"/>
      <c r="O1561"/>
    </row>
    <row r="1562" spans="5:15" x14ac:dyDescent="0.25">
      <c r="E1562" s="163"/>
      <c r="F1562" s="163"/>
      <c r="G1562" s="163"/>
      <c r="H1562" s="160"/>
      <c r="I1562" s="162"/>
      <c r="O1562"/>
    </row>
    <row r="1563" spans="5:15" x14ac:dyDescent="0.25">
      <c r="E1563" s="163"/>
      <c r="F1563" s="163"/>
      <c r="G1563" s="163"/>
      <c r="H1563" s="160"/>
      <c r="I1563" s="162"/>
      <c r="O1563"/>
    </row>
    <row r="1564" spans="5:15" x14ac:dyDescent="0.25">
      <c r="E1564" s="163"/>
      <c r="F1564" s="163"/>
      <c r="G1564" s="163"/>
      <c r="H1564" s="160"/>
      <c r="I1564" s="162"/>
      <c r="O1564"/>
    </row>
    <row r="1565" spans="5:15" x14ac:dyDescent="0.25">
      <c r="E1565" s="163"/>
      <c r="F1565" s="163"/>
      <c r="G1565" s="163"/>
      <c r="H1565" s="160"/>
      <c r="I1565" s="162"/>
      <c r="O1565"/>
    </row>
    <row r="1566" spans="5:15" x14ac:dyDescent="0.25">
      <c r="E1566" s="163"/>
      <c r="F1566" s="163"/>
      <c r="G1566" s="163"/>
      <c r="H1566" s="160"/>
      <c r="I1566" s="162"/>
      <c r="O1566"/>
    </row>
    <row r="1567" spans="5:15" x14ac:dyDescent="0.25">
      <c r="E1567" s="163"/>
      <c r="F1567" s="163"/>
      <c r="G1567" s="163"/>
      <c r="H1567" s="160"/>
      <c r="I1567" s="162"/>
      <c r="O1567"/>
    </row>
    <row r="1568" spans="5:15" x14ac:dyDescent="0.25">
      <c r="E1568" s="163"/>
      <c r="F1568" s="163"/>
      <c r="G1568" s="163"/>
      <c r="H1568" s="160"/>
      <c r="I1568" s="162"/>
      <c r="O1568"/>
    </row>
    <row r="1569" spans="5:15" x14ac:dyDescent="0.25">
      <c r="E1569" s="163"/>
      <c r="F1569" s="163"/>
      <c r="G1569" s="163"/>
      <c r="H1569" s="160"/>
      <c r="I1569" s="162"/>
      <c r="O1569"/>
    </row>
    <row r="1570" spans="5:15" x14ac:dyDescent="0.25">
      <c r="E1570" s="163"/>
      <c r="F1570" s="163"/>
      <c r="G1570" s="163"/>
      <c r="H1570" s="160"/>
      <c r="I1570" s="162"/>
      <c r="O1570"/>
    </row>
    <row r="1571" spans="5:15" x14ac:dyDescent="0.25">
      <c r="E1571" s="163"/>
      <c r="F1571" s="163"/>
      <c r="G1571" s="163"/>
      <c r="H1571" s="160"/>
      <c r="I1571" s="162"/>
      <c r="O1571"/>
    </row>
    <row r="1572" spans="5:15" x14ac:dyDescent="0.25">
      <c r="E1572" s="163"/>
      <c r="F1572" s="163"/>
      <c r="G1572" s="163"/>
      <c r="H1572" s="160"/>
      <c r="I1572" s="162"/>
      <c r="O1572"/>
    </row>
    <row r="1573" spans="5:15" x14ac:dyDescent="0.25">
      <c r="E1573" s="163"/>
      <c r="F1573" s="163"/>
      <c r="G1573" s="163"/>
      <c r="H1573" s="160"/>
      <c r="I1573" s="162"/>
      <c r="O1573"/>
    </row>
    <row r="1574" spans="5:15" x14ac:dyDescent="0.25">
      <c r="E1574" s="163"/>
      <c r="F1574" s="163"/>
      <c r="G1574" s="163"/>
      <c r="H1574" s="160"/>
      <c r="I1574" s="162"/>
      <c r="O1574"/>
    </row>
    <row r="1575" spans="5:15" x14ac:dyDescent="0.25">
      <c r="E1575" s="163"/>
      <c r="F1575" s="163"/>
      <c r="G1575" s="163"/>
      <c r="H1575" s="160"/>
      <c r="I1575" s="162"/>
      <c r="O1575"/>
    </row>
    <row r="1576" spans="5:15" x14ac:dyDescent="0.25">
      <c r="E1576" s="163"/>
      <c r="F1576" s="163"/>
      <c r="G1576" s="163"/>
      <c r="H1576" s="160"/>
      <c r="I1576" s="162"/>
      <c r="O1576"/>
    </row>
    <row r="1577" spans="5:15" x14ac:dyDescent="0.25">
      <c r="E1577" s="163"/>
      <c r="F1577" s="163"/>
      <c r="G1577" s="163"/>
      <c r="H1577" s="160"/>
      <c r="I1577" s="162"/>
      <c r="O1577"/>
    </row>
    <row r="1578" spans="5:15" x14ac:dyDescent="0.25">
      <c r="E1578" s="163"/>
      <c r="F1578" s="163"/>
      <c r="G1578" s="163"/>
      <c r="H1578" s="160"/>
      <c r="I1578" s="162"/>
      <c r="O1578"/>
    </row>
    <row r="1579" spans="5:15" x14ac:dyDescent="0.25">
      <c r="E1579" s="163"/>
      <c r="F1579" s="163"/>
      <c r="G1579" s="163"/>
      <c r="H1579" s="160"/>
      <c r="I1579" s="162"/>
      <c r="O1579"/>
    </row>
    <row r="1580" spans="5:15" x14ac:dyDescent="0.25">
      <c r="E1580" s="163"/>
      <c r="F1580" s="163"/>
      <c r="G1580" s="163"/>
      <c r="H1580" s="160"/>
      <c r="I1580" s="162"/>
      <c r="O1580"/>
    </row>
    <row r="1581" spans="5:15" x14ac:dyDescent="0.25">
      <c r="E1581" s="163"/>
      <c r="F1581" s="163"/>
      <c r="G1581" s="163"/>
      <c r="H1581" s="160"/>
      <c r="I1581" s="162"/>
      <c r="O1581"/>
    </row>
    <row r="1582" spans="5:15" x14ac:dyDescent="0.25">
      <c r="E1582" s="163"/>
      <c r="F1582" s="163"/>
      <c r="G1582" s="163"/>
      <c r="H1582" s="160"/>
      <c r="I1582" s="162"/>
      <c r="O1582"/>
    </row>
    <row r="1583" spans="5:15" x14ac:dyDescent="0.25">
      <c r="E1583" s="163"/>
      <c r="F1583" s="163"/>
      <c r="G1583" s="163"/>
      <c r="H1583" s="160"/>
      <c r="I1583" s="162"/>
      <c r="O1583"/>
    </row>
    <row r="1584" spans="5:15" x14ac:dyDescent="0.25">
      <c r="E1584" s="163"/>
      <c r="F1584" s="163"/>
      <c r="G1584" s="163"/>
      <c r="H1584" s="160"/>
      <c r="I1584" s="162"/>
      <c r="O1584"/>
    </row>
    <row r="1585" spans="5:15" x14ac:dyDescent="0.25">
      <c r="E1585" s="163"/>
      <c r="F1585" s="163"/>
      <c r="G1585" s="163"/>
      <c r="H1585" s="160"/>
      <c r="I1585" s="162"/>
      <c r="O1585"/>
    </row>
    <row r="1586" spans="5:15" x14ac:dyDescent="0.25">
      <c r="E1586" s="163"/>
      <c r="F1586" s="163"/>
      <c r="G1586" s="163"/>
      <c r="H1586" s="160"/>
      <c r="I1586" s="162"/>
      <c r="O1586"/>
    </row>
    <row r="1587" spans="5:15" x14ac:dyDescent="0.25">
      <c r="E1587" s="163"/>
      <c r="F1587" s="163"/>
      <c r="G1587" s="163"/>
      <c r="H1587" s="160"/>
      <c r="I1587" s="162"/>
      <c r="O1587"/>
    </row>
    <row r="1588" spans="5:15" x14ac:dyDescent="0.25">
      <c r="E1588" s="163"/>
      <c r="F1588" s="163"/>
      <c r="G1588" s="163"/>
      <c r="H1588" s="160"/>
      <c r="I1588" s="162"/>
      <c r="O1588"/>
    </row>
    <row r="1589" spans="5:15" x14ac:dyDescent="0.25">
      <c r="E1589" s="163"/>
      <c r="F1589" s="163"/>
      <c r="G1589" s="163"/>
      <c r="H1589" s="160"/>
      <c r="I1589" s="162"/>
      <c r="O1589"/>
    </row>
    <row r="1590" spans="5:15" x14ac:dyDescent="0.25">
      <c r="E1590" s="163"/>
      <c r="F1590" s="163"/>
      <c r="G1590" s="163"/>
      <c r="H1590" s="160"/>
      <c r="I1590" s="162"/>
      <c r="O1590"/>
    </row>
    <row r="1591" spans="5:15" x14ac:dyDescent="0.25">
      <c r="E1591" s="163"/>
      <c r="F1591" s="163"/>
      <c r="G1591" s="163"/>
      <c r="H1591" s="160"/>
      <c r="I1591" s="162"/>
      <c r="O1591"/>
    </row>
    <row r="1592" spans="5:15" x14ac:dyDescent="0.25">
      <c r="E1592" s="163"/>
      <c r="F1592" s="163"/>
      <c r="G1592" s="163"/>
      <c r="H1592" s="160"/>
      <c r="I1592" s="162"/>
      <c r="O1592"/>
    </row>
    <row r="1593" spans="5:15" x14ac:dyDescent="0.25">
      <c r="E1593" s="163"/>
      <c r="F1593" s="163"/>
      <c r="G1593" s="163"/>
      <c r="H1593" s="160"/>
      <c r="I1593" s="162"/>
      <c r="O1593"/>
    </row>
    <row r="1594" spans="5:15" x14ac:dyDescent="0.25">
      <c r="E1594" s="163"/>
      <c r="F1594" s="163"/>
      <c r="G1594" s="163"/>
      <c r="H1594" s="160"/>
      <c r="I1594" s="162"/>
      <c r="O1594"/>
    </row>
    <row r="1595" spans="5:15" x14ac:dyDescent="0.25">
      <c r="E1595" s="163"/>
      <c r="F1595" s="163"/>
      <c r="G1595" s="163"/>
      <c r="H1595" s="160"/>
      <c r="I1595" s="162"/>
      <c r="O1595"/>
    </row>
    <row r="1596" spans="5:15" x14ac:dyDescent="0.25">
      <c r="E1596" s="163"/>
      <c r="F1596" s="163"/>
      <c r="G1596" s="163"/>
      <c r="H1596" s="160"/>
      <c r="I1596" s="162"/>
      <c r="O1596"/>
    </row>
    <row r="1597" spans="5:15" x14ac:dyDescent="0.25">
      <c r="E1597" s="163"/>
      <c r="F1597" s="163"/>
      <c r="G1597" s="163"/>
      <c r="H1597" s="160"/>
      <c r="I1597" s="162"/>
      <c r="O1597"/>
    </row>
    <row r="1598" spans="5:15" x14ac:dyDescent="0.25">
      <c r="E1598" s="163"/>
      <c r="F1598" s="163"/>
      <c r="G1598" s="163"/>
      <c r="H1598" s="160"/>
      <c r="I1598" s="162"/>
      <c r="O1598"/>
    </row>
    <row r="1599" spans="5:15" x14ac:dyDescent="0.25">
      <c r="E1599" s="163"/>
      <c r="F1599" s="163"/>
      <c r="G1599" s="163"/>
      <c r="H1599" s="160"/>
      <c r="I1599" s="162"/>
      <c r="O1599"/>
    </row>
    <row r="1600" spans="5:15" x14ac:dyDescent="0.25">
      <c r="E1600" s="163"/>
      <c r="F1600" s="163"/>
      <c r="G1600" s="163"/>
      <c r="H1600" s="160"/>
      <c r="I1600" s="162"/>
      <c r="O1600"/>
    </row>
    <row r="1601" spans="5:15" x14ac:dyDescent="0.25">
      <c r="E1601" s="163"/>
      <c r="F1601" s="163"/>
      <c r="G1601" s="163"/>
      <c r="H1601" s="160"/>
      <c r="I1601" s="162"/>
      <c r="O1601"/>
    </row>
    <row r="1602" spans="5:15" x14ac:dyDescent="0.25">
      <c r="E1602" s="163"/>
      <c r="F1602" s="163"/>
      <c r="G1602" s="163"/>
      <c r="H1602" s="160"/>
      <c r="I1602" s="162"/>
      <c r="O1602"/>
    </row>
    <row r="1603" spans="5:15" x14ac:dyDescent="0.25">
      <c r="E1603" s="163"/>
      <c r="F1603" s="163"/>
      <c r="G1603" s="163"/>
      <c r="H1603" s="160"/>
      <c r="I1603" s="162"/>
      <c r="O1603"/>
    </row>
    <row r="1604" spans="5:15" x14ac:dyDescent="0.25">
      <c r="E1604" s="163"/>
      <c r="F1604" s="163"/>
      <c r="G1604" s="163"/>
      <c r="H1604" s="160"/>
      <c r="I1604" s="162"/>
      <c r="O1604"/>
    </row>
    <row r="1605" spans="5:15" x14ac:dyDescent="0.25">
      <c r="E1605" s="163"/>
      <c r="F1605" s="163"/>
      <c r="G1605" s="163"/>
      <c r="H1605" s="160"/>
      <c r="I1605" s="162"/>
      <c r="O1605"/>
    </row>
    <row r="1606" spans="5:15" x14ac:dyDescent="0.25">
      <c r="E1606" s="163"/>
      <c r="F1606" s="163"/>
      <c r="G1606" s="163"/>
      <c r="H1606" s="160"/>
      <c r="I1606" s="162"/>
      <c r="O1606"/>
    </row>
    <row r="1607" spans="5:15" x14ac:dyDescent="0.25">
      <c r="E1607" s="163"/>
      <c r="F1607" s="163"/>
      <c r="G1607" s="163"/>
      <c r="H1607" s="160"/>
      <c r="I1607" s="162"/>
      <c r="O1607"/>
    </row>
    <row r="1608" spans="5:15" x14ac:dyDescent="0.25">
      <c r="E1608" s="163"/>
      <c r="F1608" s="163"/>
      <c r="G1608" s="163"/>
      <c r="H1608" s="160"/>
      <c r="I1608" s="162"/>
      <c r="O1608"/>
    </row>
    <row r="1609" spans="5:15" x14ac:dyDescent="0.25">
      <c r="E1609" s="163"/>
      <c r="F1609" s="163"/>
      <c r="G1609" s="163"/>
      <c r="H1609" s="160"/>
      <c r="I1609" s="162"/>
      <c r="O1609"/>
    </row>
    <row r="1610" spans="5:15" x14ac:dyDescent="0.25">
      <c r="E1610" s="163"/>
      <c r="F1610" s="163"/>
      <c r="G1610" s="163"/>
      <c r="H1610" s="160"/>
      <c r="I1610" s="162"/>
      <c r="O1610"/>
    </row>
    <row r="1611" spans="5:15" x14ac:dyDescent="0.25">
      <c r="E1611" s="163"/>
      <c r="F1611" s="163"/>
      <c r="G1611" s="163"/>
      <c r="H1611" s="160"/>
      <c r="I1611" s="162"/>
      <c r="O1611"/>
    </row>
    <row r="1612" spans="5:15" x14ac:dyDescent="0.25">
      <c r="E1612" s="163"/>
      <c r="F1612" s="163"/>
      <c r="G1612" s="163"/>
      <c r="H1612" s="160"/>
      <c r="I1612" s="162"/>
      <c r="O1612"/>
    </row>
    <row r="1613" spans="5:15" x14ac:dyDescent="0.25">
      <c r="E1613" s="163"/>
      <c r="F1613" s="163"/>
      <c r="G1613" s="163"/>
      <c r="H1613" s="160"/>
      <c r="I1613" s="162"/>
      <c r="O1613"/>
    </row>
    <row r="1614" spans="5:15" x14ac:dyDescent="0.25">
      <c r="E1614" s="163"/>
      <c r="F1614" s="163"/>
      <c r="G1614" s="163"/>
      <c r="H1614" s="160"/>
      <c r="I1614" s="162"/>
      <c r="O1614"/>
    </row>
    <row r="1615" spans="5:15" x14ac:dyDescent="0.25">
      <c r="E1615" s="163"/>
      <c r="F1615" s="163"/>
      <c r="G1615" s="163"/>
      <c r="H1615" s="160"/>
      <c r="I1615" s="162"/>
      <c r="O1615"/>
    </row>
    <row r="1616" spans="5:15" x14ac:dyDescent="0.25">
      <c r="E1616" s="163"/>
      <c r="F1616" s="163"/>
      <c r="G1616" s="163"/>
      <c r="H1616" s="160"/>
      <c r="I1616" s="162"/>
      <c r="O1616"/>
    </row>
    <row r="1617" spans="5:15" x14ac:dyDescent="0.25">
      <c r="E1617" s="163"/>
      <c r="F1617" s="163"/>
      <c r="G1617" s="163"/>
      <c r="H1617" s="160"/>
      <c r="I1617" s="162"/>
      <c r="O1617"/>
    </row>
    <row r="1618" spans="5:15" x14ac:dyDescent="0.25">
      <c r="E1618" s="163"/>
      <c r="F1618" s="163"/>
      <c r="G1618" s="163"/>
      <c r="H1618" s="160"/>
      <c r="I1618" s="162"/>
      <c r="O1618"/>
    </row>
    <row r="1619" spans="5:15" x14ac:dyDescent="0.25">
      <c r="E1619" s="163"/>
      <c r="F1619" s="163"/>
      <c r="G1619" s="163"/>
      <c r="H1619" s="160"/>
      <c r="I1619" s="162"/>
      <c r="O1619"/>
    </row>
    <row r="1620" spans="5:15" x14ac:dyDescent="0.25">
      <c r="E1620" s="163"/>
      <c r="F1620" s="163"/>
      <c r="G1620" s="163"/>
      <c r="H1620" s="160"/>
      <c r="I1620" s="162"/>
      <c r="O1620"/>
    </row>
    <row r="1621" spans="5:15" x14ac:dyDescent="0.25">
      <c r="E1621" s="163"/>
      <c r="F1621" s="163"/>
      <c r="G1621" s="163"/>
      <c r="H1621" s="160"/>
      <c r="I1621" s="162"/>
      <c r="O1621"/>
    </row>
    <row r="1622" spans="5:15" x14ac:dyDescent="0.25">
      <c r="E1622" s="163"/>
      <c r="F1622" s="163"/>
      <c r="G1622" s="163"/>
      <c r="H1622" s="160"/>
      <c r="I1622" s="162"/>
      <c r="O1622"/>
    </row>
    <row r="1623" spans="5:15" x14ac:dyDescent="0.25">
      <c r="E1623" s="163"/>
      <c r="F1623" s="163"/>
      <c r="G1623" s="163"/>
      <c r="H1623" s="160"/>
      <c r="I1623" s="162"/>
      <c r="O1623"/>
    </row>
    <row r="1624" spans="5:15" x14ac:dyDescent="0.25">
      <c r="E1624" s="163"/>
      <c r="F1624" s="163"/>
      <c r="G1624" s="163"/>
      <c r="H1624" s="160"/>
      <c r="I1624" s="162"/>
      <c r="O1624"/>
    </row>
    <row r="1625" spans="5:15" x14ac:dyDescent="0.25">
      <c r="E1625" s="163"/>
      <c r="F1625" s="163"/>
      <c r="G1625" s="163"/>
      <c r="H1625" s="160"/>
      <c r="I1625" s="162"/>
      <c r="O1625"/>
    </row>
    <row r="1626" spans="5:15" x14ac:dyDescent="0.25">
      <c r="E1626" s="163"/>
      <c r="F1626" s="163"/>
      <c r="G1626" s="163"/>
      <c r="H1626" s="160"/>
      <c r="I1626" s="162"/>
      <c r="O1626"/>
    </row>
    <row r="1627" spans="5:15" x14ac:dyDescent="0.25">
      <c r="E1627" s="163"/>
      <c r="F1627" s="163"/>
      <c r="G1627" s="163"/>
      <c r="H1627" s="160"/>
      <c r="I1627" s="162"/>
      <c r="O1627"/>
    </row>
    <row r="1628" spans="5:15" x14ac:dyDescent="0.25">
      <c r="E1628" s="163"/>
      <c r="F1628" s="163"/>
      <c r="G1628" s="163"/>
      <c r="H1628" s="160"/>
      <c r="I1628" s="162"/>
      <c r="O1628"/>
    </row>
    <row r="1629" spans="5:15" x14ac:dyDescent="0.25">
      <c r="E1629" s="163"/>
      <c r="F1629" s="163"/>
      <c r="G1629" s="163"/>
      <c r="H1629" s="160"/>
      <c r="I1629" s="162"/>
      <c r="O1629"/>
    </row>
    <row r="1630" spans="5:15" x14ac:dyDescent="0.25">
      <c r="E1630" s="163"/>
      <c r="F1630" s="163"/>
      <c r="G1630" s="163"/>
      <c r="H1630" s="160"/>
      <c r="I1630" s="162"/>
      <c r="O1630"/>
    </row>
    <row r="1631" spans="5:15" x14ac:dyDescent="0.25">
      <c r="E1631" s="163"/>
      <c r="F1631" s="163"/>
      <c r="G1631" s="163"/>
      <c r="H1631" s="160"/>
      <c r="I1631" s="162"/>
      <c r="O1631"/>
    </row>
    <row r="1632" spans="5:15" x14ac:dyDescent="0.25">
      <c r="E1632" s="163"/>
      <c r="F1632" s="163"/>
      <c r="G1632" s="163"/>
      <c r="H1632" s="160"/>
      <c r="I1632" s="162"/>
      <c r="O1632"/>
    </row>
    <row r="1633" spans="5:15" x14ac:dyDescent="0.25">
      <c r="E1633" s="163"/>
      <c r="F1633" s="163"/>
      <c r="G1633" s="163"/>
      <c r="H1633" s="160"/>
      <c r="I1633" s="162"/>
      <c r="O1633"/>
    </row>
    <row r="1634" spans="5:15" x14ac:dyDescent="0.25">
      <c r="E1634" s="163"/>
      <c r="F1634" s="163"/>
      <c r="G1634" s="163"/>
      <c r="H1634" s="160"/>
      <c r="I1634" s="162"/>
      <c r="O1634"/>
    </row>
    <row r="1635" spans="5:15" x14ac:dyDescent="0.25">
      <c r="E1635" s="163"/>
      <c r="F1635" s="163"/>
      <c r="G1635" s="163"/>
      <c r="H1635" s="160"/>
      <c r="I1635" s="162"/>
      <c r="O1635"/>
    </row>
    <row r="1636" spans="5:15" x14ac:dyDescent="0.25">
      <c r="E1636" s="163"/>
      <c r="F1636" s="163"/>
      <c r="G1636" s="163"/>
      <c r="H1636" s="160"/>
      <c r="I1636" s="162"/>
      <c r="O1636"/>
    </row>
    <row r="1637" spans="5:15" x14ac:dyDescent="0.25">
      <c r="E1637" s="163"/>
      <c r="F1637" s="163"/>
      <c r="G1637" s="163"/>
      <c r="H1637" s="160"/>
      <c r="I1637" s="162"/>
      <c r="O1637"/>
    </row>
    <row r="1638" spans="5:15" x14ac:dyDescent="0.25">
      <c r="E1638" s="163"/>
      <c r="F1638" s="163"/>
      <c r="G1638" s="163"/>
      <c r="H1638" s="160"/>
      <c r="I1638" s="162"/>
      <c r="O1638"/>
    </row>
    <row r="1639" spans="5:15" x14ac:dyDescent="0.25">
      <c r="E1639" s="163"/>
      <c r="F1639" s="163"/>
      <c r="G1639" s="163"/>
      <c r="H1639" s="160"/>
      <c r="I1639" s="162"/>
      <c r="O1639"/>
    </row>
    <row r="1640" spans="5:15" x14ac:dyDescent="0.25">
      <c r="E1640" s="163"/>
      <c r="F1640" s="163"/>
      <c r="G1640" s="163"/>
      <c r="H1640" s="160"/>
      <c r="I1640" s="162"/>
      <c r="O1640"/>
    </row>
    <row r="1641" spans="5:15" x14ac:dyDescent="0.25">
      <c r="E1641" s="163"/>
      <c r="F1641" s="163"/>
      <c r="G1641" s="163"/>
      <c r="H1641" s="160"/>
      <c r="I1641" s="162"/>
      <c r="O1641"/>
    </row>
    <row r="1642" spans="5:15" x14ac:dyDescent="0.25">
      <c r="E1642" s="163"/>
      <c r="F1642" s="163"/>
      <c r="G1642" s="163"/>
      <c r="H1642" s="160"/>
      <c r="I1642" s="162"/>
      <c r="O1642"/>
    </row>
    <row r="1643" spans="5:15" x14ac:dyDescent="0.25">
      <c r="E1643" s="163"/>
      <c r="F1643" s="163"/>
      <c r="G1643" s="163"/>
      <c r="H1643" s="160"/>
      <c r="I1643" s="162"/>
      <c r="O1643"/>
    </row>
    <row r="1644" spans="5:15" x14ac:dyDescent="0.25">
      <c r="E1644" s="163"/>
      <c r="F1644" s="163"/>
      <c r="G1644" s="163"/>
      <c r="H1644" s="160"/>
      <c r="I1644" s="162"/>
      <c r="O1644"/>
    </row>
    <row r="1645" spans="5:15" x14ac:dyDescent="0.25">
      <c r="E1645" s="163"/>
      <c r="F1645" s="163"/>
      <c r="G1645" s="163"/>
      <c r="H1645" s="160"/>
      <c r="I1645" s="162"/>
      <c r="O1645"/>
    </row>
    <row r="1646" spans="5:15" x14ac:dyDescent="0.25">
      <c r="E1646" s="163"/>
      <c r="F1646" s="163"/>
      <c r="G1646" s="163"/>
      <c r="H1646" s="160"/>
      <c r="I1646" s="162"/>
      <c r="O1646"/>
    </row>
    <row r="1647" spans="5:15" x14ac:dyDescent="0.25">
      <c r="E1647" s="163"/>
      <c r="F1647" s="163"/>
      <c r="G1647" s="163"/>
      <c r="H1647" s="160"/>
      <c r="I1647" s="162"/>
      <c r="O1647"/>
    </row>
    <row r="1648" spans="5:15" x14ac:dyDescent="0.25">
      <c r="E1648" s="163"/>
      <c r="F1648" s="163"/>
      <c r="G1648" s="163"/>
      <c r="H1648" s="160"/>
      <c r="I1648" s="162"/>
      <c r="O1648"/>
    </row>
    <row r="1649" spans="5:15" x14ac:dyDescent="0.25">
      <c r="E1649" s="163"/>
      <c r="F1649" s="163"/>
      <c r="G1649" s="163"/>
      <c r="H1649" s="160"/>
      <c r="I1649" s="162"/>
      <c r="O1649"/>
    </row>
    <row r="1650" spans="5:15" x14ac:dyDescent="0.25">
      <c r="E1650" s="163"/>
      <c r="F1650" s="163"/>
      <c r="G1650" s="163"/>
      <c r="H1650" s="160"/>
      <c r="I1650" s="162"/>
      <c r="O1650"/>
    </row>
    <row r="1651" spans="5:15" x14ac:dyDescent="0.25">
      <c r="E1651" s="163"/>
      <c r="F1651" s="163"/>
      <c r="G1651" s="163"/>
      <c r="H1651" s="160"/>
      <c r="I1651" s="162"/>
      <c r="O1651"/>
    </row>
    <row r="1652" spans="5:15" x14ac:dyDescent="0.25">
      <c r="E1652" s="163"/>
      <c r="F1652" s="163"/>
      <c r="G1652" s="163"/>
      <c r="H1652" s="160"/>
      <c r="I1652" s="162"/>
      <c r="O1652"/>
    </row>
    <row r="1653" spans="5:15" x14ac:dyDescent="0.25">
      <c r="E1653" s="163"/>
      <c r="F1653" s="163"/>
      <c r="G1653" s="163"/>
      <c r="H1653" s="160"/>
      <c r="I1653" s="162"/>
      <c r="O1653"/>
    </row>
    <row r="1654" spans="5:15" x14ac:dyDescent="0.25">
      <c r="E1654" s="163"/>
      <c r="F1654" s="163"/>
      <c r="G1654" s="163"/>
      <c r="H1654" s="160"/>
      <c r="I1654" s="162"/>
      <c r="O1654"/>
    </row>
    <row r="1655" spans="5:15" x14ac:dyDescent="0.25">
      <c r="E1655" s="163"/>
      <c r="F1655" s="163"/>
      <c r="G1655" s="163"/>
      <c r="H1655" s="160"/>
      <c r="I1655" s="162"/>
      <c r="O1655"/>
    </row>
    <row r="1656" spans="5:15" x14ac:dyDescent="0.25">
      <c r="E1656" s="163"/>
      <c r="F1656" s="163"/>
      <c r="G1656" s="163"/>
      <c r="H1656" s="160"/>
      <c r="I1656" s="162"/>
      <c r="O1656"/>
    </row>
    <row r="1657" spans="5:15" x14ac:dyDescent="0.25">
      <c r="E1657" s="163"/>
      <c r="F1657" s="163"/>
      <c r="G1657" s="163"/>
      <c r="H1657" s="160"/>
      <c r="I1657" s="162"/>
      <c r="O1657"/>
    </row>
    <row r="1658" spans="5:15" x14ac:dyDescent="0.25">
      <c r="E1658" s="163"/>
      <c r="F1658" s="163"/>
      <c r="G1658" s="163"/>
      <c r="H1658" s="160"/>
      <c r="I1658" s="162"/>
      <c r="O1658"/>
    </row>
    <row r="1659" spans="5:15" x14ac:dyDescent="0.25">
      <c r="E1659" s="163"/>
      <c r="F1659" s="163"/>
      <c r="G1659" s="163"/>
      <c r="H1659" s="160"/>
      <c r="I1659" s="162"/>
      <c r="O1659"/>
    </row>
    <row r="1660" spans="5:15" x14ac:dyDescent="0.25">
      <c r="E1660" s="163"/>
      <c r="F1660" s="163"/>
      <c r="G1660" s="163"/>
      <c r="H1660" s="160"/>
      <c r="I1660" s="162"/>
      <c r="O1660"/>
    </row>
    <row r="1661" spans="5:15" x14ac:dyDescent="0.25">
      <c r="E1661" s="163"/>
      <c r="F1661" s="163"/>
      <c r="G1661" s="163"/>
      <c r="H1661" s="160"/>
      <c r="I1661" s="162"/>
      <c r="O1661"/>
    </row>
    <row r="1662" spans="5:15" x14ac:dyDescent="0.25">
      <c r="E1662" s="163"/>
      <c r="F1662" s="163"/>
      <c r="G1662" s="163"/>
      <c r="H1662" s="160"/>
      <c r="I1662" s="162"/>
      <c r="O1662"/>
    </row>
    <row r="1663" spans="5:15" x14ac:dyDescent="0.25">
      <c r="E1663" s="163"/>
      <c r="F1663" s="163"/>
      <c r="G1663" s="163"/>
      <c r="H1663" s="160"/>
      <c r="I1663" s="162"/>
      <c r="O1663"/>
    </row>
    <row r="1664" spans="5:15" x14ac:dyDescent="0.25">
      <c r="E1664" s="163"/>
      <c r="F1664" s="163"/>
      <c r="G1664" s="163"/>
      <c r="H1664" s="160"/>
      <c r="I1664" s="162"/>
      <c r="O1664"/>
    </row>
    <row r="1665" spans="5:15" x14ac:dyDescent="0.25">
      <c r="E1665" s="163"/>
      <c r="F1665" s="163"/>
      <c r="G1665" s="163"/>
      <c r="H1665" s="160"/>
      <c r="I1665" s="162"/>
      <c r="O1665"/>
    </row>
    <row r="1666" spans="5:15" x14ac:dyDescent="0.25">
      <c r="E1666" s="163"/>
      <c r="F1666" s="163"/>
      <c r="G1666" s="163"/>
      <c r="H1666" s="160"/>
      <c r="I1666" s="162"/>
      <c r="O1666"/>
    </row>
    <row r="1667" spans="5:15" x14ac:dyDescent="0.25">
      <c r="E1667" s="163"/>
      <c r="F1667" s="163"/>
      <c r="G1667" s="163"/>
      <c r="H1667" s="160"/>
      <c r="I1667" s="162"/>
      <c r="O1667"/>
    </row>
    <row r="1668" spans="5:15" x14ac:dyDescent="0.25">
      <c r="E1668" s="163"/>
      <c r="F1668" s="163"/>
      <c r="G1668" s="163"/>
      <c r="H1668" s="160"/>
      <c r="I1668" s="162"/>
      <c r="O1668"/>
    </row>
    <row r="1669" spans="5:15" x14ac:dyDescent="0.25">
      <c r="E1669" s="163"/>
      <c r="F1669" s="163"/>
      <c r="G1669" s="163"/>
      <c r="H1669" s="160"/>
      <c r="I1669" s="162"/>
      <c r="O1669"/>
    </row>
    <row r="1670" spans="5:15" x14ac:dyDescent="0.25">
      <c r="E1670" s="163"/>
      <c r="F1670" s="163"/>
      <c r="G1670" s="163"/>
      <c r="H1670" s="160"/>
      <c r="I1670" s="162"/>
      <c r="O1670"/>
    </row>
    <row r="1671" spans="5:15" x14ac:dyDescent="0.25">
      <c r="E1671" s="163"/>
      <c r="F1671" s="163"/>
      <c r="G1671" s="163"/>
      <c r="H1671" s="160"/>
      <c r="I1671" s="162"/>
      <c r="O1671"/>
    </row>
    <row r="1672" spans="5:15" x14ac:dyDescent="0.25">
      <c r="E1672" s="163"/>
      <c r="F1672" s="163"/>
      <c r="G1672" s="163"/>
      <c r="H1672" s="160"/>
      <c r="I1672" s="162"/>
      <c r="O1672"/>
    </row>
    <row r="1673" spans="5:15" x14ac:dyDescent="0.25">
      <c r="E1673" s="163"/>
      <c r="F1673" s="163"/>
      <c r="G1673" s="163"/>
      <c r="H1673" s="160"/>
      <c r="I1673" s="162"/>
      <c r="O1673"/>
    </row>
    <row r="1674" spans="5:15" x14ac:dyDescent="0.25">
      <c r="E1674" s="163"/>
      <c r="F1674" s="163"/>
      <c r="G1674" s="163"/>
      <c r="H1674" s="160"/>
      <c r="I1674" s="162"/>
      <c r="O1674"/>
    </row>
    <row r="1675" spans="5:15" x14ac:dyDescent="0.25">
      <c r="E1675" s="163"/>
      <c r="F1675" s="163"/>
      <c r="G1675" s="163"/>
      <c r="H1675" s="160"/>
      <c r="I1675" s="162"/>
      <c r="O1675"/>
    </row>
    <row r="1676" spans="5:15" x14ac:dyDescent="0.25">
      <c r="E1676" s="163"/>
      <c r="F1676" s="163"/>
      <c r="G1676" s="163"/>
      <c r="H1676" s="160"/>
      <c r="I1676" s="162"/>
      <c r="O1676"/>
    </row>
    <row r="1677" spans="5:15" x14ac:dyDescent="0.25">
      <c r="E1677" s="163"/>
      <c r="F1677" s="163"/>
      <c r="G1677" s="163"/>
      <c r="H1677" s="160"/>
      <c r="I1677" s="162"/>
      <c r="O1677"/>
    </row>
    <row r="1678" spans="5:15" x14ac:dyDescent="0.25">
      <c r="E1678" s="163"/>
      <c r="F1678" s="163"/>
      <c r="G1678" s="163"/>
      <c r="H1678" s="160"/>
      <c r="I1678" s="162"/>
      <c r="O1678"/>
    </row>
    <row r="1679" spans="5:15" x14ac:dyDescent="0.25">
      <c r="E1679" s="163"/>
      <c r="F1679" s="163"/>
      <c r="G1679" s="163"/>
      <c r="H1679" s="160"/>
      <c r="I1679" s="162"/>
      <c r="O1679"/>
    </row>
    <row r="1680" spans="5:15" x14ac:dyDescent="0.25">
      <c r="E1680" s="163"/>
      <c r="F1680" s="163"/>
      <c r="G1680" s="163"/>
      <c r="H1680" s="160"/>
      <c r="I1680" s="162"/>
      <c r="O1680"/>
    </row>
    <row r="1681" spans="5:15" x14ac:dyDescent="0.25">
      <c r="E1681" s="163"/>
      <c r="F1681" s="163"/>
      <c r="G1681" s="163"/>
      <c r="H1681" s="160"/>
      <c r="I1681" s="162"/>
      <c r="O1681"/>
    </row>
    <row r="1682" spans="5:15" x14ac:dyDescent="0.25">
      <c r="E1682" s="163"/>
      <c r="F1682" s="163"/>
      <c r="G1682" s="163"/>
      <c r="H1682" s="160"/>
      <c r="I1682" s="162"/>
      <c r="O1682"/>
    </row>
    <row r="1683" spans="5:15" x14ac:dyDescent="0.25">
      <c r="E1683" s="163"/>
      <c r="F1683" s="163"/>
      <c r="G1683" s="163"/>
      <c r="H1683" s="160"/>
      <c r="I1683" s="162"/>
      <c r="O1683"/>
    </row>
    <row r="1684" spans="5:15" x14ac:dyDescent="0.25">
      <c r="E1684" s="163"/>
      <c r="F1684" s="163"/>
      <c r="G1684" s="163"/>
      <c r="H1684" s="160"/>
      <c r="I1684" s="162"/>
      <c r="O1684"/>
    </row>
    <row r="1685" spans="5:15" x14ac:dyDescent="0.25">
      <c r="E1685" s="163"/>
      <c r="F1685" s="163"/>
      <c r="G1685" s="163"/>
      <c r="H1685" s="160"/>
      <c r="I1685" s="162"/>
      <c r="O1685"/>
    </row>
    <row r="1686" spans="5:15" x14ac:dyDescent="0.25">
      <c r="E1686" s="163"/>
      <c r="F1686" s="163"/>
      <c r="G1686" s="163"/>
      <c r="H1686" s="160"/>
      <c r="I1686" s="162"/>
      <c r="O1686"/>
    </row>
    <row r="1687" spans="5:15" x14ac:dyDescent="0.25">
      <c r="E1687" s="163"/>
      <c r="F1687" s="163"/>
      <c r="G1687" s="163"/>
      <c r="H1687" s="160"/>
      <c r="I1687" s="162"/>
      <c r="O1687"/>
    </row>
    <row r="1688" spans="5:15" x14ac:dyDescent="0.25">
      <c r="E1688" s="163"/>
      <c r="F1688" s="163"/>
      <c r="G1688" s="163"/>
      <c r="H1688" s="160"/>
      <c r="I1688" s="162"/>
      <c r="O1688"/>
    </row>
    <row r="1689" spans="5:15" x14ac:dyDescent="0.25">
      <c r="E1689" s="163"/>
      <c r="F1689" s="163"/>
      <c r="G1689" s="163"/>
      <c r="H1689" s="160"/>
      <c r="I1689" s="162"/>
      <c r="O1689"/>
    </row>
    <row r="1690" spans="5:15" x14ac:dyDescent="0.25">
      <c r="E1690" s="163"/>
      <c r="F1690" s="163"/>
      <c r="G1690" s="163"/>
      <c r="H1690" s="160"/>
      <c r="I1690" s="162"/>
      <c r="O1690"/>
    </row>
    <row r="1691" spans="5:15" x14ac:dyDescent="0.25">
      <c r="E1691" s="163"/>
      <c r="F1691" s="163"/>
      <c r="G1691" s="163"/>
      <c r="H1691" s="160"/>
      <c r="I1691" s="162"/>
      <c r="O1691"/>
    </row>
    <row r="1692" spans="5:15" x14ac:dyDescent="0.25">
      <c r="E1692" s="163"/>
      <c r="F1692" s="163"/>
      <c r="G1692" s="163"/>
      <c r="H1692" s="160"/>
      <c r="I1692" s="162"/>
      <c r="O1692"/>
    </row>
    <row r="1693" spans="5:15" x14ac:dyDescent="0.25">
      <c r="E1693" s="163"/>
      <c r="F1693" s="163"/>
      <c r="G1693" s="163"/>
      <c r="H1693" s="160"/>
      <c r="I1693" s="162"/>
      <c r="O1693"/>
    </row>
    <row r="1694" spans="5:15" x14ac:dyDescent="0.25">
      <c r="E1694" s="163"/>
      <c r="F1694" s="163"/>
      <c r="G1694" s="163"/>
      <c r="H1694" s="160"/>
      <c r="I1694" s="162"/>
      <c r="O1694"/>
    </row>
    <row r="1695" spans="5:15" x14ac:dyDescent="0.25">
      <c r="E1695" s="163"/>
      <c r="F1695" s="163"/>
      <c r="G1695" s="163"/>
      <c r="H1695" s="160"/>
      <c r="I1695" s="162"/>
      <c r="O1695"/>
    </row>
    <row r="1696" spans="5:15" x14ac:dyDescent="0.25">
      <c r="E1696" s="163"/>
      <c r="F1696" s="163"/>
      <c r="G1696" s="163"/>
      <c r="H1696" s="160"/>
      <c r="I1696" s="162"/>
      <c r="O1696"/>
    </row>
    <row r="1697" spans="5:15" x14ac:dyDescent="0.25">
      <c r="E1697" s="163"/>
      <c r="F1697" s="163"/>
      <c r="G1697" s="163"/>
      <c r="H1697" s="160"/>
      <c r="I1697" s="162"/>
      <c r="O1697"/>
    </row>
    <row r="1698" spans="5:15" x14ac:dyDescent="0.25">
      <c r="E1698" s="163"/>
      <c r="F1698" s="163"/>
      <c r="G1698" s="163"/>
      <c r="H1698" s="160"/>
      <c r="I1698" s="162"/>
      <c r="O1698"/>
    </row>
    <row r="1699" spans="5:15" x14ac:dyDescent="0.25">
      <c r="E1699" s="163"/>
      <c r="F1699" s="163"/>
      <c r="G1699" s="163"/>
      <c r="H1699" s="160"/>
      <c r="I1699" s="162"/>
      <c r="O1699"/>
    </row>
    <row r="1700" spans="5:15" x14ac:dyDescent="0.25">
      <c r="E1700" s="163"/>
      <c r="F1700" s="163"/>
      <c r="G1700" s="163"/>
      <c r="H1700" s="160"/>
      <c r="I1700" s="162"/>
      <c r="O1700"/>
    </row>
    <row r="1701" spans="5:15" x14ac:dyDescent="0.25">
      <c r="E1701" s="163"/>
      <c r="F1701" s="163"/>
      <c r="G1701" s="163"/>
      <c r="H1701" s="160"/>
      <c r="I1701" s="162"/>
      <c r="O1701"/>
    </row>
    <row r="1702" spans="5:15" x14ac:dyDescent="0.25">
      <c r="E1702" s="163"/>
      <c r="F1702" s="163"/>
      <c r="G1702" s="163"/>
      <c r="H1702" s="160"/>
      <c r="I1702" s="162"/>
      <c r="O1702"/>
    </row>
    <row r="1703" spans="5:15" x14ac:dyDescent="0.25">
      <c r="E1703" s="163"/>
      <c r="F1703" s="163"/>
      <c r="G1703" s="163"/>
      <c r="H1703" s="160"/>
      <c r="I1703" s="162"/>
      <c r="O1703"/>
    </row>
    <row r="1704" spans="5:15" x14ac:dyDescent="0.25">
      <c r="E1704" s="163"/>
      <c r="F1704" s="163"/>
      <c r="G1704" s="163"/>
      <c r="H1704" s="160"/>
      <c r="I1704" s="162"/>
      <c r="O1704"/>
    </row>
    <row r="1705" spans="5:15" x14ac:dyDescent="0.25">
      <c r="E1705" s="163"/>
      <c r="F1705" s="163"/>
      <c r="G1705" s="163"/>
      <c r="H1705" s="160"/>
      <c r="I1705" s="162"/>
      <c r="O1705"/>
    </row>
    <row r="1706" spans="5:15" x14ac:dyDescent="0.25">
      <c r="E1706" s="163"/>
      <c r="F1706" s="163"/>
      <c r="G1706" s="163"/>
      <c r="H1706" s="160"/>
      <c r="I1706" s="162"/>
      <c r="O1706"/>
    </row>
    <row r="1707" spans="5:15" x14ac:dyDescent="0.25">
      <c r="E1707" s="163"/>
      <c r="F1707" s="163"/>
      <c r="G1707" s="163"/>
      <c r="H1707" s="160"/>
      <c r="I1707" s="162"/>
      <c r="O1707"/>
    </row>
    <row r="1708" spans="5:15" x14ac:dyDescent="0.25">
      <c r="E1708" s="163"/>
      <c r="F1708" s="163"/>
      <c r="G1708" s="163"/>
      <c r="H1708" s="160"/>
      <c r="I1708" s="162"/>
      <c r="O1708"/>
    </row>
    <row r="1709" spans="5:15" x14ac:dyDescent="0.25">
      <c r="E1709" s="163"/>
      <c r="F1709" s="163"/>
      <c r="G1709" s="163"/>
      <c r="H1709" s="160"/>
      <c r="I1709" s="162"/>
      <c r="O1709"/>
    </row>
    <row r="1710" spans="5:15" x14ac:dyDescent="0.25">
      <c r="E1710" s="163"/>
      <c r="F1710" s="163"/>
      <c r="G1710" s="163"/>
      <c r="H1710" s="160"/>
      <c r="I1710" s="162"/>
      <c r="O1710"/>
    </row>
    <row r="1711" spans="5:15" x14ac:dyDescent="0.25">
      <c r="E1711" s="163"/>
      <c r="F1711" s="163"/>
      <c r="G1711" s="163"/>
      <c r="H1711" s="160"/>
      <c r="I1711" s="162"/>
      <c r="O1711"/>
    </row>
    <row r="1712" spans="5:15" x14ac:dyDescent="0.25">
      <c r="E1712" s="163"/>
      <c r="F1712" s="163"/>
      <c r="G1712" s="163"/>
      <c r="H1712" s="160"/>
      <c r="I1712" s="162"/>
      <c r="O1712"/>
    </row>
    <row r="1713" spans="5:15" x14ac:dyDescent="0.25">
      <c r="E1713" s="163"/>
      <c r="F1713" s="163"/>
      <c r="G1713" s="163"/>
      <c r="H1713" s="160"/>
      <c r="I1713" s="162"/>
      <c r="O1713"/>
    </row>
    <row r="1714" spans="5:15" x14ac:dyDescent="0.25">
      <c r="E1714" s="163"/>
      <c r="F1714" s="163"/>
      <c r="G1714" s="163"/>
      <c r="H1714" s="160"/>
      <c r="I1714" s="162"/>
      <c r="O1714"/>
    </row>
    <row r="1715" spans="5:15" x14ac:dyDescent="0.25">
      <c r="E1715" s="163"/>
      <c r="F1715" s="163"/>
      <c r="G1715" s="163"/>
      <c r="H1715" s="160"/>
      <c r="I1715" s="162"/>
      <c r="O1715"/>
    </row>
    <row r="1716" spans="5:15" x14ac:dyDescent="0.25">
      <c r="E1716" s="163"/>
      <c r="F1716" s="163"/>
      <c r="G1716" s="163"/>
      <c r="H1716" s="160"/>
      <c r="I1716" s="162"/>
      <c r="O1716"/>
    </row>
    <row r="1717" spans="5:15" x14ac:dyDescent="0.25">
      <c r="E1717" s="163"/>
      <c r="F1717" s="163"/>
      <c r="G1717" s="163"/>
      <c r="H1717" s="160"/>
      <c r="I1717" s="162"/>
      <c r="O1717"/>
    </row>
    <row r="1718" spans="5:15" x14ac:dyDescent="0.25">
      <c r="E1718" s="163"/>
      <c r="F1718" s="163"/>
      <c r="G1718" s="163"/>
      <c r="H1718" s="160"/>
      <c r="I1718" s="162"/>
      <c r="O1718"/>
    </row>
    <row r="1719" spans="5:15" x14ac:dyDescent="0.25">
      <c r="E1719" s="163"/>
      <c r="F1719" s="163"/>
      <c r="G1719" s="163"/>
      <c r="H1719" s="160"/>
      <c r="I1719" s="162"/>
      <c r="O1719"/>
    </row>
    <row r="1720" spans="5:15" x14ac:dyDescent="0.25">
      <c r="E1720" s="163"/>
      <c r="F1720" s="163"/>
      <c r="G1720" s="163"/>
      <c r="H1720" s="160"/>
      <c r="I1720" s="162"/>
      <c r="O1720"/>
    </row>
    <row r="1721" spans="5:15" x14ac:dyDescent="0.25">
      <c r="E1721" s="163"/>
      <c r="F1721" s="163"/>
      <c r="G1721" s="163"/>
      <c r="H1721" s="160"/>
      <c r="I1721" s="162"/>
      <c r="O1721"/>
    </row>
    <row r="1722" spans="5:15" x14ac:dyDescent="0.25">
      <c r="E1722" s="163"/>
      <c r="F1722" s="163"/>
      <c r="G1722" s="163"/>
      <c r="H1722" s="160"/>
      <c r="I1722" s="162"/>
      <c r="O1722"/>
    </row>
    <row r="1723" spans="5:15" x14ac:dyDescent="0.25">
      <c r="E1723" s="163"/>
      <c r="F1723" s="163"/>
      <c r="G1723" s="163"/>
      <c r="H1723" s="160"/>
      <c r="I1723" s="162"/>
      <c r="O1723"/>
    </row>
    <row r="1724" spans="5:15" x14ac:dyDescent="0.25">
      <c r="E1724" s="163"/>
      <c r="F1724" s="163"/>
      <c r="G1724" s="163"/>
      <c r="H1724" s="160"/>
      <c r="I1724" s="162"/>
      <c r="O1724"/>
    </row>
    <row r="1725" spans="5:15" x14ac:dyDescent="0.25">
      <c r="E1725" s="163"/>
      <c r="F1725" s="163"/>
      <c r="G1725" s="163"/>
      <c r="H1725" s="160"/>
      <c r="I1725" s="162"/>
      <c r="O1725"/>
    </row>
    <row r="1726" spans="5:15" x14ac:dyDescent="0.25">
      <c r="E1726" s="163"/>
      <c r="F1726" s="163"/>
      <c r="G1726" s="163"/>
      <c r="H1726" s="160"/>
      <c r="I1726" s="162"/>
      <c r="O1726"/>
    </row>
    <row r="1727" spans="5:15" x14ac:dyDescent="0.25">
      <c r="E1727" s="163"/>
      <c r="F1727" s="163"/>
      <c r="G1727" s="163"/>
      <c r="H1727" s="160"/>
      <c r="I1727" s="162"/>
      <c r="O1727"/>
    </row>
    <row r="1728" spans="5:15" x14ac:dyDescent="0.25">
      <c r="E1728" s="163"/>
      <c r="F1728" s="163"/>
      <c r="G1728" s="163"/>
      <c r="H1728" s="160"/>
      <c r="I1728" s="162"/>
      <c r="O1728"/>
    </row>
    <row r="1729" spans="5:15" x14ac:dyDescent="0.25">
      <c r="E1729" s="163"/>
      <c r="F1729" s="163"/>
      <c r="G1729" s="163"/>
      <c r="H1729" s="160"/>
      <c r="I1729" s="162"/>
      <c r="O1729"/>
    </row>
    <row r="1730" spans="5:15" x14ac:dyDescent="0.25">
      <c r="E1730" s="163"/>
      <c r="F1730" s="163"/>
      <c r="G1730" s="163"/>
      <c r="H1730" s="160"/>
      <c r="I1730" s="162"/>
      <c r="O1730"/>
    </row>
    <row r="1731" spans="5:15" x14ac:dyDescent="0.25">
      <c r="E1731" s="163"/>
      <c r="F1731" s="163"/>
      <c r="G1731" s="163"/>
      <c r="H1731" s="160"/>
      <c r="I1731" s="162"/>
      <c r="O1731"/>
    </row>
    <row r="1732" spans="5:15" x14ac:dyDescent="0.25">
      <c r="E1732" s="163"/>
      <c r="F1732" s="163"/>
      <c r="G1732" s="163"/>
      <c r="H1732" s="160"/>
      <c r="I1732" s="162"/>
      <c r="O1732"/>
    </row>
    <row r="1733" spans="5:15" x14ac:dyDescent="0.25">
      <c r="E1733" s="163"/>
      <c r="F1733" s="163"/>
      <c r="G1733" s="163"/>
      <c r="H1733" s="160"/>
      <c r="I1733" s="162"/>
      <c r="O1733"/>
    </row>
    <row r="1734" spans="5:15" x14ac:dyDescent="0.25">
      <c r="E1734" s="163"/>
      <c r="F1734" s="163"/>
      <c r="G1734" s="163"/>
      <c r="H1734" s="160"/>
      <c r="I1734" s="162"/>
      <c r="O1734"/>
    </row>
    <row r="1735" spans="5:15" x14ac:dyDescent="0.25">
      <c r="E1735" s="163"/>
      <c r="F1735" s="163"/>
      <c r="G1735" s="163"/>
      <c r="H1735" s="160"/>
      <c r="I1735" s="162"/>
      <c r="O1735"/>
    </row>
    <row r="1736" spans="5:15" x14ac:dyDescent="0.25">
      <c r="E1736" s="163"/>
      <c r="F1736" s="163"/>
      <c r="G1736" s="163"/>
      <c r="H1736" s="160"/>
      <c r="I1736" s="162"/>
      <c r="O1736"/>
    </row>
    <row r="1737" spans="5:15" x14ac:dyDescent="0.25">
      <c r="E1737" s="163"/>
      <c r="F1737" s="163"/>
      <c r="G1737" s="163"/>
      <c r="H1737" s="160"/>
      <c r="I1737" s="162"/>
      <c r="O1737"/>
    </row>
    <row r="1738" spans="5:15" x14ac:dyDescent="0.25">
      <c r="E1738" s="163"/>
      <c r="F1738" s="163"/>
      <c r="G1738" s="163"/>
      <c r="H1738" s="160"/>
      <c r="I1738" s="162"/>
      <c r="O1738"/>
    </row>
    <row r="1739" spans="5:15" x14ac:dyDescent="0.25">
      <c r="E1739" s="163"/>
      <c r="F1739" s="163"/>
      <c r="G1739" s="163"/>
      <c r="H1739" s="160"/>
      <c r="I1739" s="162"/>
      <c r="O1739"/>
    </row>
    <row r="1740" spans="5:15" x14ac:dyDescent="0.25">
      <c r="E1740" s="163"/>
      <c r="F1740" s="163"/>
      <c r="G1740" s="163"/>
      <c r="H1740" s="160"/>
      <c r="I1740" s="162"/>
      <c r="O1740"/>
    </row>
    <row r="1741" spans="5:15" x14ac:dyDescent="0.25">
      <c r="E1741" s="163"/>
      <c r="F1741" s="163"/>
      <c r="G1741" s="163"/>
      <c r="H1741" s="160"/>
      <c r="I1741" s="162"/>
      <c r="O1741"/>
    </row>
    <row r="1742" spans="5:15" x14ac:dyDescent="0.25">
      <c r="E1742" s="163"/>
      <c r="F1742" s="163"/>
      <c r="G1742" s="163"/>
      <c r="H1742" s="160"/>
      <c r="I1742" s="162"/>
      <c r="O1742"/>
    </row>
    <row r="1743" spans="5:15" x14ac:dyDescent="0.25">
      <c r="E1743" s="163"/>
      <c r="F1743" s="163"/>
      <c r="G1743" s="163"/>
      <c r="H1743" s="160"/>
      <c r="I1743" s="162"/>
      <c r="O1743"/>
    </row>
    <row r="1744" spans="5:15" x14ac:dyDescent="0.25">
      <c r="E1744" s="163"/>
      <c r="F1744" s="163"/>
      <c r="G1744" s="163"/>
      <c r="H1744" s="160"/>
      <c r="I1744" s="162"/>
      <c r="O1744"/>
    </row>
    <row r="1745" spans="5:15" x14ac:dyDescent="0.25">
      <c r="E1745" s="163"/>
      <c r="F1745" s="163"/>
      <c r="G1745" s="163"/>
      <c r="H1745" s="160"/>
      <c r="I1745" s="162"/>
      <c r="O1745"/>
    </row>
    <row r="1746" spans="5:15" x14ac:dyDescent="0.25">
      <c r="E1746" s="163"/>
      <c r="F1746" s="163"/>
      <c r="G1746" s="163"/>
      <c r="H1746" s="160"/>
      <c r="I1746" s="162"/>
      <c r="O1746"/>
    </row>
    <row r="1747" spans="5:15" x14ac:dyDescent="0.25">
      <c r="E1747" s="163"/>
      <c r="F1747" s="163"/>
      <c r="G1747" s="163"/>
      <c r="H1747" s="160"/>
      <c r="I1747" s="162"/>
      <c r="O1747"/>
    </row>
    <row r="1748" spans="5:15" x14ac:dyDescent="0.25">
      <c r="E1748" s="163"/>
      <c r="F1748" s="163"/>
      <c r="G1748" s="163"/>
      <c r="H1748" s="160"/>
      <c r="I1748" s="162"/>
      <c r="O1748"/>
    </row>
    <row r="1749" spans="5:15" x14ac:dyDescent="0.25">
      <c r="E1749" s="163"/>
      <c r="F1749" s="163"/>
      <c r="G1749" s="163"/>
      <c r="H1749" s="160"/>
      <c r="I1749" s="162"/>
      <c r="O1749"/>
    </row>
    <row r="1750" spans="5:15" x14ac:dyDescent="0.25">
      <c r="E1750" s="163"/>
      <c r="F1750" s="163"/>
      <c r="G1750" s="163"/>
      <c r="H1750" s="160"/>
      <c r="I1750" s="162"/>
      <c r="O1750"/>
    </row>
    <row r="1751" spans="5:15" x14ac:dyDescent="0.25">
      <c r="E1751" s="163"/>
      <c r="F1751" s="163"/>
      <c r="G1751" s="163"/>
      <c r="H1751" s="160"/>
      <c r="I1751" s="162"/>
      <c r="O1751"/>
    </row>
    <row r="1752" spans="5:15" x14ac:dyDescent="0.25">
      <c r="E1752" s="163"/>
      <c r="F1752" s="163"/>
      <c r="G1752" s="163"/>
      <c r="H1752" s="160"/>
      <c r="I1752" s="162"/>
      <c r="O1752"/>
    </row>
    <row r="1753" spans="5:15" x14ac:dyDescent="0.25">
      <c r="E1753" s="163"/>
      <c r="F1753" s="163"/>
      <c r="G1753" s="163"/>
      <c r="H1753" s="160"/>
      <c r="I1753" s="162"/>
      <c r="O1753"/>
    </row>
    <row r="1754" spans="5:15" x14ac:dyDescent="0.25">
      <c r="E1754" s="163"/>
      <c r="F1754" s="163"/>
      <c r="G1754" s="163"/>
      <c r="H1754" s="160"/>
      <c r="I1754" s="162"/>
      <c r="O1754"/>
    </row>
    <row r="1755" spans="5:15" x14ac:dyDescent="0.25">
      <c r="E1755" s="163"/>
      <c r="F1755" s="163"/>
      <c r="G1755" s="163"/>
      <c r="H1755" s="160"/>
      <c r="I1755" s="162"/>
      <c r="O1755"/>
    </row>
    <row r="1756" spans="5:15" x14ac:dyDescent="0.25">
      <c r="E1756" s="163"/>
      <c r="F1756" s="163"/>
      <c r="G1756" s="163"/>
      <c r="H1756" s="160"/>
      <c r="I1756" s="162"/>
      <c r="O1756"/>
    </row>
    <row r="1757" spans="5:15" x14ac:dyDescent="0.25">
      <c r="E1757" s="163"/>
      <c r="F1757" s="163"/>
      <c r="G1757" s="163"/>
      <c r="H1757" s="160"/>
      <c r="I1757" s="162"/>
      <c r="O1757"/>
    </row>
    <row r="1758" spans="5:15" x14ac:dyDescent="0.25">
      <c r="E1758" s="163"/>
      <c r="F1758" s="163"/>
      <c r="G1758" s="163"/>
      <c r="H1758" s="160"/>
      <c r="I1758" s="162"/>
      <c r="O1758"/>
    </row>
    <row r="1759" spans="5:15" x14ac:dyDescent="0.25">
      <c r="E1759" s="163"/>
      <c r="F1759" s="163"/>
      <c r="G1759" s="163"/>
      <c r="H1759" s="160"/>
      <c r="I1759" s="162"/>
      <c r="O1759"/>
    </row>
    <row r="1760" spans="5:15" x14ac:dyDescent="0.25">
      <c r="E1760" s="163"/>
      <c r="F1760" s="163"/>
      <c r="G1760" s="163"/>
      <c r="H1760" s="160"/>
      <c r="I1760" s="162"/>
      <c r="O1760"/>
    </row>
    <row r="1761" spans="5:15" x14ac:dyDescent="0.25">
      <c r="E1761" s="163"/>
      <c r="F1761" s="163"/>
      <c r="G1761" s="163"/>
      <c r="H1761" s="160"/>
      <c r="I1761" s="162"/>
      <c r="O1761"/>
    </row>
    <row r="1762" spans="5:15" x14ac:dyDescent="0.25">
      <c r="E1762" s="163"/>
      <c r="F1762" s="163"/>
      <c r="G1762" s="163"/>
      <c r="H1762" s="160"/>
      <c r="I1762" s="162"/>
      <c r="O1762"/>
    </row>
    <row r="1763" spans="5:15" x14ac:dyDescent="0.25">
      <c r="E1763" s="163"/>
      <c r="F1763" s="163"/>
      <c r="G1763" s="163"/>
      <c r="H1763" s="160"/>
      <c r="I1763" s="162"/>
      <c r="O1763"/>
    </row>
    <row r="1764" spans="5:15" x14ac:dyDescent="0.25">
      <c r="E1764" s="163"/>
      <c r="F1764" s="163"/>
      <c r="G1764" s="163"/>
      <c r="H1764" s="160"/>
      <c r="I1764" s="162"/>
      <c r="O1764"/>
    </row>
    <row r="1765" spans="5:15" x14ac:dyDescent="0.25">
      <c r="E1765" s="163"/>
      <c r="F1765" s="163"/>
      <c r="G1765" s="163"/>
      <c r="H1765" s="160"/>
      <c r="I1765" s="162"/>
      <c r="O1765"/>
    </row>
    <row r="1766" spans="5:15" x14ac:dyDescent="0.25">
      <c r="E1766" s="163"/>
      <c r="F1766" s="163"/>
      <c r="G1766" s="163"/>
      <c r="H1766" s="160"/>
      <c r="I1766" s="162"/>
      <c r="O1766"/>
    </row>
    <row r="1767" spans="5:15" x14ac:dyDescent="0.25">
      <c r="E1767" s="163"/>
      <c r="F1767" s="163"/>
      <c r="G1767" s="163"/>
      <c r="H1767" s="160"/>
      <c r="I1767" s="162"/>
      <c r="O1767"/>
    </row>
    <row r="1768" spans="5:15" x14ac:dyDescent="0.25">
      <c r="E1768" s="163"/>
      <c r="F1768" s="163"/>
      <c r="G1768" s="163"/>
      <c r="H1768" s="160"/>
      <c r="I1768" s="162"/>
      <c r="O1768"/>
    </row>
    <row r="1769" spans="5:15" x14ac:dyDescent="0.25">
      <c r="E1769" s="163"/>
      <c r="F1769" s="163"/>
      <c r="G1769" s="163"/>
      <c r="H1769" s="160"/>
      <c r="I1769" s="162"/>
      <c r="O1769"/>
    </row>
    <row r="1770" spans="5:15" x14ac:dyDescent="0.25">
      <c r="E1770" s="163"/>
      <c r="F1770" s="163"/>
      <c r="G1770" s="163"/>
      <c r="H1770" s="160"/>
      <c r="I1770" s="162"/>
      <c r="O1770"/>
    </row>
    <row r="1771" spans="5:15" x14ac:dyDescent="0.25">
      <c r="E1771" s="163"/>
      <c r="F1771" s="163"/>
      <c r="G1771" s="163"/>
      <c r="H1771" s="160"/>
      <c r="I1771" s="162"/>
      <c r="O1771"/>
    </row>
    <row r="1772" spans="5:15" x14ac:dyDescent="0.25">
      <c r="E1772" s="163"/>
      <c r="F1772" s="163"/>
      <c r="G1772" s="163"/>
      <c r="H1772" s="160"/>
      <c r="I1772" s="162"/>
      <c r="O1772"/>
    </row>
    <row r="1773" spans="5:15" x14ac:dyDescent="0.25">
      <c r="E1773" s="163"/>
      <c r="F1773" s="163"/>
      <c r="G1773" s="163"/>
      <c r="H1773" s="160"/>
      <c r="I1773" s="162"/>
      <c r="O1773"/>
    </row>
    <row r="1774" spans="5:15" x14ac:dyDescent="0.25">
      <c r="E1774" s="163"/>
      <c r="F1774" s="163"/>
      <c r="G1774" s="163"/>
      <c r="H1774" s="160"/>
      <c r="I1774" s="162"/>
      <c r="O1774"/>
    </row>
    <row r="1775" spans="5:15" x14ac:dyDescent="0.25">
      <c r="E1775" s="163"/>
      <c r="F1775" s="163"/>
      <c r="G1775" s="163"/>
      <c r="H1775" s="160"/>
      <c r="I1775" s="162"/>
      <c r="O1775"/>
    </row>
    <row r="1776" spans="5:15" x14ac:dyDescent="0.25">
      <c r="E1776" s="163"/>
      <c r="F1776" s="163"/>
      <c r="G1776" s="163"/>
      <c r="H1776" s="160"/>
      <c r="I1776" s="162"/>
      <c r="O1776"/>
    </row>
    <row r="1777" spans="5:15" x14ac:dyDescent="0.25">
      <c r="E1777" s="163"/>
      <c r="F1777" s="163"/>
      <c r="G1777" s="163"/>
      <c r="H1777" s="160"/>
      <c r="I1777" s="162"/>
      <c r="O1777"/>
    </row>
    <row r="1778" spans="5:15" x14ac:dyDescent="0.25">
      <c r="E1778" s="163"/>
      <c r="F1778" s="163"/>
      <c r="G1778" s="163"/>
      <c r="H1778" s="160"/>
      <c r="I1778" s="162"/>
      <c r="O1778"/>
    </row>
    <row r="1779" spans="5:15" x14ac:dyDescent="0.25">
      <c r="E1779" s="163"/>
      <c r="F1779" s="163"/>
      <c r="G1779" s="163"/>
      <c r="H1779" s="160"/>
      <c r="I1779" s="162"/>
      <c r="O1779"/>
    </row>
    <row r="1780" spans="5:15" x14ac:dyDescent="0.25">
      <c r="E1780" s="163"/>
      <c r="F1780" s="163"/>
      <c r="G1780" s="163"/>
      <c r="H1780" s="160"/>
      <c r="I1780" s="162"/>
      <c r="O1780"/>
    </row>
    <row r="1781" spans="5:15" x14ac:dyDescent="0.25">
      <c r="E1781" s="163"/>
      <c r="F1781" s="163"/>
      <c r="G1781" s="163"/>
      <c r="H1781" s="160"/>
      <c r="I1781" s="162"/>
      <c r="O1781"/>
    </row>
    <row r="1782" spans="5:15" x14ac:dyDescent="0.25">
      <c r="E1782" s="163"/>
      <c r="F1782" s="163"/>
      <c r="G1782" s="163"/>
      <c r="H1782" s="160"/>
      <c r="I1782" s="162"/>
      <c r="O1782"/>
    </row>
    <row r="1783" spans="5:15" x14ac:dyDescent="0.25">
      <c r="E1783" s="163"/>
      <c r="F1783" s="163"/>
      <c r="G1783" s="163"/>
      <c r="H1783" s="160"/>
      <c r="I1783" s="162"/>
      <c r="O1783"/>
    </row>
    <row r="1784" spans="5:15" x14ac:dyDescent="0.25">
      <c r="E1784" s="163"/>
      <c r="F1784" s="163"/>
      <c r="G1784" s="163"/>
      <c r="H1784" s="160"/>
      <c r="I1784" s="162"/>
      <c r="O1784"/>
    </row>
    <row r="1785" spans="5:15" x14ac:dyDescent="0.25">
      <c r="E1785" s="163"/>
      <c r="F1785" s="163"/>
      <c r="G1785" s="163"/>
      <c r="H1785" s="160"/>
      <c r="I1785" s="162"/>
      <c r="O1785"/>
    </row>
    <row r="1786" spans="5:15" x14ac:dyDescent="0.25">
      <c r="E1786" s="163"/>
      <c r="F1786" s="163"/>
      <c r="G1786" s="163"/>
      <c r="H1786" s="160"/>
      <c r="I1786" s="162"/>
      <c r="O1786"/>
    </row>
    <row r="1787" spans="5:15" x14ac:dyDescent="0.25">
      <c r="E1787" s="163"/>
      <c r="F1787" s="163"/>
      <c r="G1787" s="163"/>
      <c r="H1787" s="160"/>
      <c r="I1787" s="162"/>
      <c r="O1787"/>
    </row>
    <row r="1788" spans="5:15" x14ac:dyDescent="0.25">
      <c r="E1788" s="163"/>
      <c r="F1788" s="163"/>
      <c r="G1788" s="163"/>
      <c r="H1788" s="160"/>
      <c r="I1788" s="162"/>
      <c r="O1788"/>
    </row>
    <row r="1789" spans="5:15" x14ac:dyDescent="0.25">
      <c r="E1789" s="163"/>
      <c r="F1789" s="163"/>
      <c r="G1789" s="163"/>
      <c r="H1789" s="160"/>
      <c r="I1789" s="162"/>
      <c r="O1789"/>
    </row>
    <row r="1790" spans="5:15" x14ac:dyDescent="0.25">
      <c r="E1790" s="163"/>
      <c r="F1790" s="163"/>
      <c r="G1790" s="163"/>
      <c r="H1790" s="160"/>
      <c r="I1790" s="162"/>
      <c r="O1790"/>
    </row>
    <row r="1791" spans="5:15" x14ac:dyDescent="0.25">
      <c r="E1791" s="163"/>
      <c r="F1791" s="163"/>
      <c r="G1791" s="163"/>
      <c r="H1791" s="160"/>
      <c r="I1791" s="162"/>
      <c r="O1791"/>
    </row>
    <row r="1792" spans="5:15" x14ac:dyDescent="0.25">
      <c r="E1792" s="163"/>
      <c r="F1792" s="163"/>
      <c r="G1792" s="163"/>
      <c r="H1792" s="160"/>
      <c r="I1792" s="162"/>
      <c r="O1792"/>
    </row>
    <row r="1793" spans="5:15" x14ac:dyDescent="0.25">
      <c r="E1793" s="163"/>
      <c r="F1793" s="163"/>
      <c r="G1793" s="163"/>
      <c r="H1793" s="160"/>
      <c r="I1793" s="162"/>
      <c r="O1793"/>
    </row>
    <row r="1794" spans="5:15" x14ac:dyDescent="0.25">
      <c r="E1794" s="163"/>
      <c r="F1794" s="163"/>
      <c r="G1794" s="163"/>
      <c r="H1794" s="160"/>
      <c r="I1794" s="162"/>
      <c r="O1794"/>
    </row>
    <row r="1795" spans="5:15" x14ac:dyDescent="0.25">
      <c r="E1795" s="163"/>
      <c r="F1795" s="163"/>
      <c r="G1795" s="163"/>
      <c r="H1795" s="160"/>
      <c r="I1795" s="162"/>
      <c r="O1795"/>
    </row>
    <row r="1796" spans="5:15" x14ac:dyDescent="0.25">
      <c r="E1796" s="163"/>
      <c r="F1796" s="163"/>
      <c r="G1796" s="163"/>
      <c r="H1796" s="160"/>
      <c r="I1796" s="162"/>
      <c r="O1796"/>
    </row>
    <row r="1797" spans="5:15" x14ac:dyDescent="0.25">
      <c r="E1797" s="163"/>
      <c r="F1797" s="163"/>
      <c r="G1797" s="163"/>
      <c r="H1797" s="160"/>
      <c r="I1797" s="162"/>
      <c r="O1797"/>
    </row>
    <row r="1798" spans="5:15" x14ac:dyDescent="0.25">
      <c r="E1798" s="163"/>
      <c r="F1798" s="163"/>
      <c r="G1798" s="163"/>
      <c r="H1798" s="160"/>
      <c r="I1798" s="162"/>
      <c r="O1798"/>
    </row>
    <row r="1799" spans="5:15" x14ac:dyDescent="0.25">
      <c r="E1799" s="163"/>
      <c r="F1799" s="163"/>
      <c r="G1799" s="163"/>
      <c r="H1799" s="160"/>
      <c r="I1799" s="162"/>
      <c r="O1799"/>
    </row>
    <row r="1800" spans="5:15" x14ac:dyDescent="0.25">
      <c r="E1800" s="163"/>
      <c r="F1800" s="163"/>
      <c r="G1800" s="163"/>
      <c r="H1800" s="160"/>
      <c r="I1800" s="162"/>
      <c r="O1800"/>
    </row>
    <row r="1801" spans="5:15" x14ac:dyDescent="0.25">
      <c r="E1801" s="163"/>
      <c r="F1801" s="163"/>
      <c r="G1801" s="163"/>
      <c r="H1801" s="160"/>
      <c r="I1801" s="162"/>
      <c r="O1801"/>
    </row>
    <row r="1802" spans="5:15" x14ac:dyDescent="0.25">
      <c r="E1802" s="163"/>
      <c r="F1802" s="163"/>
      <c r="G1802" s="163"/>
      <c r="H1802" s="160"/>
      <c r="I1802" s="162"/>
      <c r="O1802"/>
    </row>
    <row r="1803" spans="5:15" x14ac:dyDescent="0.25">
      <c r="E1803" s="163"/>
      <c r="F1803" s="163"/>
      <c r="G1803" s="163"/>
      <c r="H1803" s="160"/>
      <c r="I1803" s="162"/>
      <c r="O1803"/>
    </row>
    <row r="1804" spans="5:15" x14ac:dyDescent="0.25">
      <c r="E1804" s="163"/>
      <c r="F1804" s="163"/>
      <c r="G1804" s="163"/>
      <c r="H1804" s="160"/>
      <c r="I1804" s="162"/>
      <c r="O1804"/>
    </row>
    <row r="1805" spans="5:15" x14ac:dyDescent="0.25">
      <c r="E1805" s="163"/>
      <c r="F1805" s="163"/>
      <c r="G1805" s="163"/>
      <c r="H1805" s="160"/>
      <c r="I1805" s="162"/>
      <c r="O1805"/>
    </row>
    <row r="1806" spans="5:15" x14ac:dyDescent="0.25">
      <c r="E1806" s="163"/>
      <c r="F1806" s="163"/>
      <c r="G1806" s="163"/>
      <c r="H1806" s="160"/>
      <c r="I1806" s="162"/>
      <c r="O1806"/>
    </row>
    <row r="1807" spans="5:15" x14ac:dyDescent="0.25">
      <c r="E1807" s="163"/>
      <c r="F1807" s="163"/>
      <c r="G1807" s="163"/>
      <c r="H1807" s="160"/>
      <c r="I1807" s="162"/>
      <c r="O1807"/>
    </row>
    <row r="1808" spans="5:15" x14ac:dyDescent="0.25">
      <c r="E1808" s="163"/>
      <c r="F1808" s="163"/>
      <c r="G1808" s="163"/>
      <c r="H1808" s="160"/>
      <c r="I1808" s="162"/>
      <c r="O1808"/>
    </row>
    <row r="1809" spans="5:15" x14ac:dyDescent="0.25">
      <c r="E1809" s="163"/>
      <c r="F1809" s="163"/>
      <c r="G1809" s="163"/>
      <c r="H1809" s="160"/>
      <c r="I1809" s="162"/>
      <c r="O1809"/>
    </row>
    <row r="1810" spans="5:15" x14ac:dyDescent="0.25">
      <c r="E1810" s="163"/>
      <c r="F1810" s="163"/>
      <c r="G1810" s="163"/>
      <c r="H1810" s="160"/>
      <c r="I1810" s="162"/>
      <c r="O1810"/>
    </row>
    <row r="1811" spans="5:15" x14ac:dyDescent="0.25">
      <c r="E1811" s="163"/>
      <c r="F1811" s="163"/>
      <c r="G1811" s="163"/>
      <c r="H1811" s="160"/>
      <c r="I1811" s="162"/>
      <c r="O1811"/>
    </row>
    <row r="1812" spans="5:15" x14ac:dyDescent="0.25">
      <c r="E1812" s="163"/>
      <c r="F1812" s="163"/>
      <c r="G1812" s="163"/>
      <c r="H1812" s="160"/>
      <c r="I1812" s="162"/>
      <c r="O1812"/>
    </row>
    <row r="1813" spans="5:15" x14ac:dyDescent="0.25">
      <c r="E1813" s="163"/>
      <c r="F1813" s="163"/>
      <c r="G1813" s="163"/>
      <c r="H1813" s="160"/>
      <c r="I1813" s="162"/>
      <c r="O1813"/>
    </row>
    <row r="1814" spans="5:15" x14ac:dyDescent="0.25">
      <c r="E1814" s="163"/>
      <c r="F1814" s="163"/>
      <c r="G1814" s="163"/>
      <c r="H1814" s="160"/>
      <c r="I1814" s="162"/>
      <c r="O1814"/>
    </row>
    <row r="1815" spans="5:15" x14ac:dyDescent="0.25">
      <c r="E1815" s="163"/>
      <c r="F1815" s="163"/>
      <c r="G1815" s="163"/>
      <c r="H1815" s="160"/>
      <c r="I1815" s="162"/>
      <c r="O1815"/>
    </row>
    <row r="1816" spans="5:15" x14ac:dyDescent="0.25">
      <c r="E1816" s="163"/>
      <c r="F1816" s="163"/>
      <c r="G1816" s="163"/>
      <c r="H1816" s="160"/>
      <c r="I1816" s="162"/>
      <c r="O1816"/>
    </row>
    <row r="1817" spans="5:15" x14ac:dyDescent="0.25">
      <c r="E1817" s="163"/>
      <c r="F1817" s="163"/>
      <c r="G1817" s="163"/>
      <c r="H1817" s="160"/>
      <c r="I1817" s="162"/>
      <c r="O1817"/>
    </row>
    <row r="1818" spans="5:15" x14ac:dyDescent="0.25">
      <c r="E1818" s="163"/>
      <c r="F1818" s="163"/>
      <c r="G1818" s="163"/>
      <c r="H1818" s="160"/>
      <c r="I1818" s="162"/>
      <c r="O1818"/>
    </row>
    <row r="1819" spans="5:15" x14ac:dyDescent="0.25">
      <c r="E1819" s="163"/>
      <c r="F1819" s="163"/>
      <c r="G1819" s="163"/>
      <c r="H1819" s="160"/>
      <c r="I1819" s="162"/>
      <c r="O1819"/>
    </row>
    <row r="1820" spans="5:15" x14ac:dyDescent="0.25">
      <c r="E1820" s="163"/>
      <c r="F1820" s="163"/>
      <c r="G1820" s="163"/>
      <c r="H1820" s="160"/>
      <c r="I1820" s="162"/>
      <c r="O1820"/>
    </row>
    <row r="1821" spans="5:15" x14ac:dyDescent="0.25">
      <c r="E1821" s="163"/>
      <c r="F1821" s="163"/>
      <c r="G1821" s="163"/>
      <c r="H1821" s="160"/>
      <c r="I1821" s="162"/>
      <c r="O1821"/>
    </row>
    <row r="1822" spans="5:15" x14ac:dyDescent="0.25">
      <c r="E1822" s="163"/>
      <c r="F1822" s="163"/>
      <c r="G1822" s="163"/>
      <c r="H1822" s="160"/>
      <c r="I1822" s="162"/>
      <c r="O1822"/>
    </row>
    <row r="1823" spans="5:15" x14ac:dyDescent="0.25">
      <c r="E1823" s="163"/>
      <c r="F1823" s="163"/>
      <c r="G1823" s="163"/>
      <c r="H1823" s="160"/>
      <c r="I1823" s="162"/>
      <c r="O1823"/>
    </row>
    <row r="1824" spans="5:15" x14ac:dyDescent="0.25">
      <c r="E1824" s="163"/>
      <c r="F1824" s="163"/>
      <c r="G1824" s="163"/>
      <c r="H1824" s="160"/>
      <c r="I1824" s="162"/>
      <c r="O1824"/>
    </row>
    <row r="1825" spans="5:15" x14ac:dyDescent="0.25">
      <c r="E1825" s="163"/>
      <c r="F1825" s="163"/>
      <c r="G1825" s="163"/>
      <c r="H1825" s="160"/>
      <c r="I1825" s="162"/>
      <c r="O1825"/>
    </row>
    <row r="1826" spans="5:15" x14ac:dyDescent="0.25">
      <c r="E1826" s="163"/>
      <c r="F1826" s="163"/>
      <c r="G1826" s="163"/>
      <c r="H1826" s="160"/>
      <c r="I1826" s="162"/>
      <c r="O1826"/>
    </row>
    <row r="1827" spans="5:15" x14ac:dyDescent="0.25">
      <c r="E1827" s="163"/>
      <c r="F1827" s="163"/>
      <c r="G1827" s="163"/>
      <c r="H1827" s="160"/>
      <c r="I1827" s="162"/>
      <c r="O1827"/>
    </row>
    <row r="1828" spans="5:15" x14ac:dyDescent="0.25">
      <c r="E1828" s="163"/>
      <c r="F1828" s="163"/>
      <c r="G1828" s="163"/>
      <c r="H1828" s="160"/>
      <c r="I1828" s="162"/>
      <c r="O1828"/>
    </row>
    <row r="1829" spans="5:15" x14ac:dyDescent="0.25">
      <c r="E1829" s="163"/>
      <c r="F1829" s="163"/>
      <c r="G1829" s="163"/>
      <c r="H1829" s="160"/>
      <c r="I1829" s="162"/>
      <c r="O1829"/>
    </row>
    <row r="1830" spans="5:15" x14ac:dyDescent="0.25">
      <c r="E1830" s="163"/>
      <c r="F1830" s="163"/>
      <c r="G1830" s="163"/>
      <c r="H1830" s="160"/>
      <c r="I1830" s="162"/>
      <c r="O1830"/>
    </row>
    <row r="1831" spans="5:15" x14ac:dyDescent="0.25">
      <c r="E1831" s="163"/>
      <c r="F1831" s="163"/>
      <c r="G1831" s="163"/>
      <c r="H1831" s="160"/>
      <c r="I1831" s="162"/>
      <c r="O1831"/>
    </row>
    <row r="1832" spans="5:15" x14ac:dyDescent="0.25">
      <c r="E1832" s="163"/>
      <c r="F1832" s="163"/>
      <c r="G1832" s="163"/>
      <c r="H1832" s="160"/>
      <c r="I1832" s="162"/>
      <c r="O1832"/>
    </row>
    <row r="1833" spans="5:15" x14ac:dyDescent="0.25">
      <c r="E1833" s="163"/>
      <c r="F1833" s="163"/>
      <c r="G1833" s="163"/>
      <c r="H1833" s="160"/>
      <c r="I1833" s="162"/>
      <c r="O1833"/>
    </row>
    <row r="1834" spans="5:15" x14ac:dyDescent="0.25">
      <c r="E1834" s="163"/>
      <c r="F1834" s="163"/>
      <c r="G1834" s="163"/>
      <c r="H1834" s="160"/>
      <c r="I1834" s="162"/>
      <c r="O1834"/>
    </row>
    <row r="1835" spans="5:15" x14ac:dyDescent="0.25">
      <c r="E1835" s="163"/>
      <c r="F1835" s="163"/>
      <c r="G1835" s="163"/>
      <c r="H1835" s="160"/>
      <c r="I1835" s="162"/>
      <c r="O1835"/>
    </row>
    <row r="1836" spans="5:15" x14ac:dyDescent="0.25">
      <c r="E1836" s="163"/>
      <c r="F1836" s="163"/>
      <c r="G1836" s="163"/>
      <c r="H1836" s="160"/>
      <c r="I1836" s="162"/>
      <c r="O1836"/>
    </row>
    <row r="1837" spans="5:15" x14ac:dyDescent="0.25">
      <c r="E1837" s="163"/>
      <c r="F1837" s="163"/>
      <c r="G1837" s="163"/>
      <c r="H1837" s="160"/>
      <c r="I1837" s="162"/>
      <c r="O1837"/>
    </row>
    <row r="1838" spans="5:15" x14ac:dyDescent="0.25">
      <c r="E1838" s="163"/>
      <c r="F1838" s="163"/>
      <c r="G1838" s="163"/>
      <c r="H1838" s="160"/>
      <c r="I1838" s="162"/>
      <c r="O1838"/>
    </row>
    <row r="1839" spans="5:15" x14ac:dyDescent="0.25">
      <c r="E1839" s="163"/>
      <c r="F1839" s="163"/>
      <c r="G1839" s="163"/>
      <c r="H1839" s="160"/>
      <c r="I1839" s="162"/>
      <c r="O1839"/>
    </row>
    <row r="1840" spans="5:15" x14ac:dyDescent="0.25">
      <c r="E1840" s="163"/>
      <c r="F1840" s="163"/>
      <c r="G1840" s="163"/>
      <c r="H1840" s="160"/>
      <c r="I1840" s="162"/>
      <c r="O1840"/>
    </row>
    <row r="1841" spans="5:15" x14ac:dyDescent="0.25">
      <c r="E1841" s="163"/>
      <c r="F1841" s="163"/>
      <c r="G1841" s="163"/>
      <c r="H1841" s="160"/>
      <c r="I1841" s="162"/>
      <c r="O1841"/>
    </row>
    <row r="1842" spans="5:15" x14ac:dyDescent="0.25">
      <c r="E1842" s="163"/>
      <c r="F1842" s="163"/>
      <c r="G1842" s="163"/>
      <c r="H1842" s="160"/>
      <c r="I1842" s="162"/>
      <c r="O1842"/>
    </row>
    <row r="1843" spans="5:15" x14ac:dyDescent="0.25">
      <c r="E1843" s="163"/>
      <c r="F1843" s="163"/>
      <c r="G1843" s="163"/>
      <c r="H1843" s="160"/>
      <c r="I1843" s="162"/>
      <c r="O1843"/>
    </row>
    <row r="1844" spans="5:15" x14ac:dyDescent="0.25">
      <c r="E1844" s="163"/>
      <c r="F1844" s="163"/>
      <c r="G1844" s="163"/>
      <c r="H1844" s="160"/>
      <c r="I1844" s="162"/>
      <c r="O1844"/>
    </row>
    <row r="1845" spans="5:15" x14ac:dyDescent="0.25">
      <c r="E1845" s="163"/>
      <c r="F1845" s="163"/>
      <c r="G1845" s="163"/>
      <c r="H1845" s="160"/>
      <c r="I1845" s="162"/>
      <c r="O1845"/>
    </row>
    <row r="1846" spans="5:15" x14ac:dyDescent="0.25">
      <c r="E1846" s="163"/>
      <c r="F1846" s="163"/>
      <c r="G1846" s="163"/>
      <c r="H1846" s="160"/>
      <c r="I1846" s="162"/>
      <c r="O1846"/>
    </row>
    <row r="1847" spans="5:15" x14ac:dyDescent="0.25">
      <c r="E1847" s="163"/>
      <c r="F1847" s="163"/>
      <c r="G1847" s="163"/>
      <c r="H1847" s="160"/>
      <c r="I1847" s="162"/>
      <c r="O1847"/>
    </row>
    <row r="1848" spans="5:15" x14ac:dyDescent="0.25">
      <c r="E1848" s="163"/>
      <c r="F1848" s="163"/>
      <c r="G1848" s="163"/>
      <c r="H1848" s="160"/>
      <c r="I1848" s="162"/>
      <c r="O1848"/>
    </row>
    <row r="1849" spans="5:15" x14ac:dyDescent="0.25">
      <c r="E1849" s="163"/>
      <c r="F1849" s="163"/>
      <c r="G1849" s="163"/>
      <c r="H1849" s="160"/>
      <c r="I1849" s="162"/>
      <c r="O1849"/>
    </row>
    <row r="1850" spans="5:15" x14ac:dyDescent="0.25">
      <c r="E1850" s="163"/>
      <c r="F1850" s="163"/>
      <c r="G1850" s="163"/>
      <c r="H1850" s="160"/>
      <c r="I1850" s="162"/>
      <c r="O1850"/>
    </row>
    <row r="1851" spans="5:15" x14ac:dyDescent="0.25">
      <c r="E1851" s="163"/>
      <c r="F1851" s="163"/>
      <c r="G1851" s="163"/>
      <c r="H1851" s="160"/>
      <c r="I1851" s="162"/>
      <c r="O1851"/>
    </row>
    <row r="1852" spans="5:15" x14ac:dyDescent="0.25">
      <c r="E1852" s="163"/>
      <c r="F1852" s="163"/>
      <c r="G1852" s="163"/>
      <c r="H1852" s="160"/>
      <c r="I1852" s="162"/>
      <c r="O1852"/>
    </row>
    <row r="1853" spans="5:15" x14ac:dyDescent="0.25">
      <c r="E1853" s="163"/>
      <c r="F1853" s="163"/>
      <c r="G1853" s="163"/>
      <c r="H1853" s="160"/>
      <c r="I1853" s="162"/>
      <c r="O1853"/>
    </row>
    <row r="1854" spans="5:15" x14ac:dyDescent="0.25">
      <c r="E1854" s="163"/>
      <c r="F1854" s="163"/>
      <c r="G1854" s="163"/>
      <c r="H1854" s="160"/>
      <c r="I1854" s="162"/>
      <c r="O1854"/>
    </row>
    <row r="1855" spans="5:15" x14ac:dyDescent="0.25">
      <c r="E1855" s="163"/>
      <c r="F1855" s="163"/>
      <c r="G1855" s="163"/>
      <c r="H1855" s="160"/>
      <c r="I1855" s="162"/>
      <c r="O1855"/>
    </row>
    <row r="1856" spans="5:15" x14ac:dyDescent="0.25">
      <c r="E1856" s="163"/>
      <c r="F1856" s="163"/>
      <c r="G1856" s="163"/>
      <c r="H1856" s="160"/>
      <c r="I1856" s="162"/>
      <c r="O1856"/>
    </row>
    <row r="1857" spans="5:15" x14ac:dyDescent="0.25">
      <c r="E1857" s="163"/>
      <c r="F1857" s="163"/>
      <c r="G1857" s="163"/>
      <c r="H1857" s="160"/>
      <c r="I1857" s="162"/>
      <c r="O1857"/>
    </row>
    <row r="1858" spans="5:15" x14ac:dyDescent="0.25">
      <c r="E1858" s="163"/>
      <c r="F1858" s="163"/>
      <c r="G1858" s="163"/>
      <c r="H1858" s="160"/>
      <c r="I1858" s="162"/>
      <c r="O1858"/>
    </row>
    <row r="1859" spans="5:15" x14ac:dyDescent="0.25">
      <c r="E1859" s="163"/>
      <c r="F1859" s="163"/>
      <c r="G1859" s="163"/>
      <c r="H1859" s="160"/>
      <c r="I1859" s="162"/>
      <c r="O1859"/>
    </row>
    <row r="1860" spans="5:15" x14ac:dyDescent="0.25">
      <c r="E1860" s="163"/>
      <c r="F1860" s="163"/>
      <c r="G1860" s="163"/>
      <c r="H1860" s="160"/>
      <c r="I1860" s="162"/>
      <c r="O1860"/>
    </row>
    <row r="1861" spans="5:15" x14ac:dyDescent="0.25">
      <c r="E1861" s="163"/>
      <c r="F1861" s="163"/>
      <c r="G1861" s="163"/>
      <c r="H1861" s="160"/>
      <c r="I1861" s="162"/>
      <c r="O1861"/>
    </row>
    <row r="1862" spans="5:15" x14ac:dyDescent="0.25">
      <c r="E1862" s="163"/>
      <c r="F1862" s="163"/>
      <c r="G1862" s="163"/>
      <c r="H1862" s="160"/>
      <c r="I1862" s="162"/>
      <c r="O1862"/>
    </row>
    <row r="1863" spans="5:15" x14ac:dyDescent="0.25">
      <c r="E1863" s="163"/>
      <c r="F1863" s="163"/>
      <c r="G1863" s="163"/>
      <c r="H1863" s="160"/>
      <c r="I1863" s="162"/>
      <c r="O1863"/>
    </row>
    <row r="1864" spans="5:15" x14ac:dyDescent="0.25">
      <c r="E1864" s="163"/>
      <c r="F1864" s="163"/>
      <c r="G1864" s="163"/>
      <c r="H1864" s="160"/>
      <c r="I1864" s="162"/>
      <c r="O1864"/>
    </row>
    <row r="1865" spans="5:15" x14ac:dyDescent="0.25">
      <c r="E1865" s="163"/>
      <c r="F1865" s="163"/>
      <c r="G1865" s="163"/>
      <c r="H1865" s="160"/>
      <c r="I1865" s="162"/>
      <c r="O1865"/>
    </row>
    <row r="1866" spans="5:15" x14ac:dyDescent="0.25">
      <c r="E1866" s="163"/>
      <c r="F1866" s="163"/>
      <c r="G1866" s="163"/>
      <c r="H1866" s="160"/>
      <c r="I1866" s="162"/>
      <c r="O1866"/>
    </row>
    <row r="1867" spans="5:15" x14ac:dyDescent="0.25">
      <c r="E1867" s="163"/>
      <c r="F1867" s="163"/>
      <c r="G1867" s="163"/>
      <c r="H1867" s="160"/>
      <c r="I1867" s="162"/>
      <c r="O1867"/>
    </row>
    <row r="1868" spans="5:15" x14ac:dyDescent="0.25">
      <c r="E1868" s="163"/>
      <c r="F1868" s="163"/>
      <c r="G1868" s="163"/>
      <c r="H1868" s="160"/>
      <c r="I1868" s="162"/>
      <c r="O1868"/>
    </row>
    <row r="1869" spans="5:15" x14ac:dyDescent="0.25">
      <c r="E1869" s="163"/>
      <c r="F1869" s="163"/>
      <c r="G1869" s="163"/>
      <c r="H1869" s="160"/>
      <c r="I1869" s="162"/>
      <c r="O1869"/>
    </row>
    <row r="1870" spans="5:15" x14ac:dyDescent="0.25">
      <c r="E1870" s="163"/>
      <c r="F1870" s="163"/>
      <c r="G1870" s="163"/>
      <c r="H1870" s="160"/>
      <c r="I1870" s="162"/>
      <c r="O1870"/>
    </row>
    <row r="1871" spans="5:15" x14ac:dyDescent="0.25">
      <c r="E1871" s="163"/>
      <c r="F1871" s="163"/>
      <c r="G1871" s="163"/>
      <c r="H1871" s="160"/>
      <c r="I1871" s="162"/>
      <c r="O1871"/>
    </row>
    <row r="1872" spans="5:15" x14ac:dyDescent="0.25">
      <c r="E1872" s="163"/>
      <c r="F1872" s="163"/>
      <c r="G1872" s="163"/>
      <c r="H1872" s="160"/>
      <c r="I1872" s="162"/>
      <c r="O1872"/>
    </row>
    <row r="1873" spans="5:15" x14ac:dyDescent="0.25">
      <c r="E1873" s="163"/>
      <c r="F1873" s="163"/>
      <c r="G1873" s="163"/>
      <c r="H1873" s="160"/>
      <c r="I1873" s="162"/>
      <c r="O1873"/>
    </row>
    <row r="1874" spans="5:15" x14ac:dyDescent="0.25">
      <c r="E1874" s="163"/>
      <c r="F1874" s="163"/>
      <c r="G1874" s="163"/>
      <c r="H1874" s="160"/>
      <c r="I1874" s="162"/>
      <c r="O1874"/>
    </row>
    <row r="1875" spans="5:15" x14ac:dyDescent="0.25">
      <c r="E1875" s="163"/>
      <c r="F1875" s="163"/>
      <c r="G1875" s="163"/>
      <c r="H1875" s="160"/>
      <c r="I1875" s="162"/>
      <c r="O1875"/>
    </row>
    <row r="1876" spans="5:15" x14ac:dyDescent="0.25">
      <c r="E1876" s="163"/>
      <c r="F1876" s="163"/>
      <c r="G1876" s="163"/>
      <c r="H1876" s="160"/>
      <c r="I1876" s="162"/>
      <c r="O1876"/>
    </row>
    <row r="1877" spans="5:15" x14ac:dyDescent="0.25">
      <c r="E1877" s="163"/>
      <c r="F1877" s="163"/>
      <c r="G1877" s="163"/>
      <c r="H1877" s="160"/>
      <c r="I1877" s="162"/>
      <c r="O1877"/>
    </row>
    <row r="1878" spans="5:15" x14ac:dyDescent="0.25">
      <c r="E1878" s="163"/>
      <c r="F1878" s="163"/>
      <c r="G1878" s="163"/>
      <c r="H1878" s="160"/>
      <c r="I1878" s="162"/>
      <c r="O1878"/>
    </row>
    <row r="1879" spans="5:15" x14ac:dyDescent="0.25">
      <c r="E1879" s="163"/>
      <c r="F1879" s="163"/>
      <c r="G1879" s="163"/>
      <c r="H1879" s="160"/>
      <c r="I1879" s="162"/>
      <c r="O1879"/>
    </row>
    <row r="1880" spans="5:15" x14ac:dyDescent="0.25">
      <c r="E1880" s="163"/>
      <c r="F1880" s="163"/>
      <c r="G1880" s="163"/>
      <c r="H1880" s="160"/>
      <c r="I1880" s="162"/>
      <c r="O1880"/>
    </row>
    <row r="1881" spans="5:15" x14ac:dyDescent="0.25">
      <c r="E1881" s="163"/>
      <c r="F1881" s="163"/>
      <c r="G1881" s="163"/>
      <c r="H1881" s="160"/>
      <c r="I1881" s="162"/>
      <c r="O1881"/>
    </row>
    <row r="1882" spans="5:15" x14ac:dyDescent="0.25">
      <c r="E1882" s="163"/>
      <c r="F1882" s="163"/>
      <c r="G1882" s="163"/>
      <c r="H1882" s="160"/>
      <c r="I1882" s="162"/>
      <c r="O1882"/>
    </row>
    <row r="1883" spans="5:15" x14ac:dyDescent="0.25">
      <c r="E1883" s="163"/>
      <c r="F1883" s="163"/>
      <c r="G1883" s="163"/>
      <c r="H1883" s="160"/>
      <c r="I1883" s="162"/>
      <c r="O1883"/>
    </row>
    <row r="1884" spans="5:15" x14ac:dyDescent="0.25">
      <c r="E1884" s="163"/>
      <c r="F1884" s="163"/>
      <c r="G1884" s="163"/>
      <c r="H1884" s="160"/>
      <c r="I1884" s="162"/>
      <c r="O1884"/>
    </row>
    <row r="1885" spans="5:15" x14ac:dyDescent="0.25">
      <c r="E1885" s="163"/>
      <c r="F1885" s="163"/>
      <c r="G1885" s="163"/>
      <c r="H1885" s="160"/>
      <c r="I1885" s="162"/>
      <c r="O1885"/>
    </row>
    <row r="1886" spans="5:15" x14ac:dyDescent="0.25">
      <c r="E1886" s="163"/>
      <c r="F1886" s="163"/>
      <c r="G1886" s="163"/>
      <c r="H1886" s="160"/>
      <c r="I1886" s="162"/>
      <c r="O1886"/>
    </row>
    <row r="1887" spans="5:15" x14ac:dyDescent="0.25">
      <c r="E1887" s="163"/>
      <c r="F1887" s="163"/>
      <c r="G1887" s="163"/>
      <c r="H1887" s="160"/>
      <c r="I1887" s="162"/>
      <c r="O1887"/>
    </row>
    <row r="1888" spans="5:15" x14ac:dyDescent="0.25">
      <c r="E1888" s="163"/>
      <c r="F1888" s="163"/>
      <c r="G1888" s="163"/>
      <c r="H1888" s="160"/>
      <c r="I1888" s="162"/>
      <c r="O1888"/>
    </row>
    <row r="1889" spans="5:15" x14ac:dyDescent="0.25">
      <c r="E1889" s="163"/>
      <c r="F1889" s="163"/>
      <c r="G1889" s="163"/>
      <c r="H1889" s="160"/>
      <c r="I1889" s="162"/>
      <c r="O1889"/>
    </row>
    <row r="1890" spans="5:15" x14ac:dyDescent="0.25">
      <c r="E1890" s="163"/>
      <c r="F1890" s="163"/>
      <c r="G1890" s="163"/>
      <c r="H1890" s="160"/>
      <c r="I1890" s="162"/>
      <c r="O1890"/>
    </row>
    <row r="1891" spans="5:15" x14ac:dyDescent="0.25">
      <c r="E1891" s="163"/>
      <c r="F1891" s="163"/>
      <c r="G1891" s="163"/>
      <c r="H1891" s="160"/>
      <c r="I1891" s="162"/>
      <c r="O1891"/>
    </row>
    <row r="1892" spans="5:15" x14ac:dyDescent="0.25">
      <c r="E1892" s="163"/>
      <c r="F1892" s="163"/>
      <c r="G1892" s="163"/>
      <c r="H1892" s="160"/>
      <c r="I1892" s="162"/>
      <c r="O1892"/>
    </row>
    <row r="1893" spans="5:15" x14ac:dyDescent="0.25">
      <c r="E1893" s="163"/>
      <c r="F1893" s="163"/>
      <c r="G1893" s="163"/>
      <c r="H1893" s="160"/>
      <c r="I1893" s="162"/>
      <c r="O1893"/>
    </row>
    <row r="1894" spans="5:15" x14ac:dyDescent="0.25">
      <c r="E1894" s="163"/>
      <c r="F1894" s="163"/>
      <c r="G1894" s="163"/>
      <c r="H1894" s="160"/>
      <c r="I1894" s="162"/>
      <c r="O1894"/>
    </row>
    <row r="1895" spans="5:15" x14ac:dyDescent="0.25">
      <c r="E1895" s="163"/>
      <c r="F1895" s="163"/>
      <c r="G1895" s="163"/>
      <c r="H1895" s="160"/>
      <c r="I1895" s="162"/>
      <c r="O1895"/>
    </row>
    <row r="1896" spans="5:15" x14ac:dyDescent="0.25">
      <c r="E1896" s="163"/>
      <c r="F1896" s="163"/>
      <c r="G1896" s="163"/>
      <c r="H1896" s="160"/>
      <c r="I1896" s="162"/>
      <c r="O1896"/>
    </row>
    <row r="1897" spans="5:15" x14ac:dyDescent="0.25">
      <c r="E1897" s="163"/>
      <c r="F1897" s="163"/>
      <c r="G1897" s="163"/>
      <c r="H1897" s="160"/>
      <c r="I1897" s="162"/>
      <c r="O1897"/>
    </row>
    <row r="1898" spans="5:15" x14ac:dyDescent="0.25">
      <c r="E1898" s="163"/>
      <c r="F1898" s="163"/>
      <c r="G1898" s="163"/>
      <c r="H1898" s="160"/>
      <c r="I1898" s="162"/>
      <c r="O1898"/>
    </row>
    <row r="1899" spans="5:15" x14ac:dyDescent="0.25">
      <c r="E1899" s="163"/>
      <c r="F1899" s="163"/>
      <c r="G1899" s="163"/>
      <c r="H1899" s="160"/>
      <c r="I1899" s="162"/>
      <c r="O1899"/>
    </row>
    <row r="1900" spans="5:15" x14ac:dyDescent="0.25">
      <c r="E1900" s="163"/>
      <c r="F1900" s="163"/>
      <c r="G1900" s="163"/>
      <c r="H1900" s="160"/>
      <c r="I1900" s="162"/>
      <c r="O1900"/>
    </row>
    <row r="1901" spans="5:15" x14ac:dyDescent="0.25">
      <c r="E1901" s="163"/>
      <c r="F1901" s="163"/>
      <c r="G1901" s="163"/>
      <c r="H1901" s="160"/>
      <c r="I1901" s="162"/>
      <c r="O1901"/>
    </row>
    <row r="1902" spans="5:15" x14ac:dyDescent="0.25">
      <c r="E1902" s="163"/>
      <c r="F1902" s="163"/>
      <c r="G1902" s="163"/>
      <c r="H1902" s="160"/>
      <c r="I1902" s="162"/>
      <c r="O1902"/>
    </row>
    <row r="1903" spans="5:15" x14ac:dyDescent="0.25">
      <c r="E1903" s="163"/>
      <c r="F1903" s="163"/>
      <c r="G1903" s="163"/>
      <c r="H1903" s="160"/>
      <c r="I1903" s="162"/>
      <c r="O1903"/>
    </row>
    <row r="1904" spans="5:15" x14ac:dyDescent="0.25">
      <c r="E1904" s="163"/>
      <c r="F1904" s="163"/>
      <c r="G1904" s="163"/>
      <c r="H1904" s="160"/>
      <c r="I1904" s="162"/>
      <c r="O1904"/>
    </row>
    <row r="1905" spans="5:15" x14ac:dyDescent="0.25">
      <c r="E1905" s="163"/>
      <c r="F1905" s="163"/>
      <c r="G1905" s="163"/>
      <c r="H1905" s="160"/>
      <c r="I1905" s="162"/>
      <c r="O1905"/>
    </row>
    <row r="1906" spans="5:15" x14ac:dyDescent="0.25">
      <c r="E1906" s="163"/>
      <c r="F1906" s="163"/>
      <c r="G1906" s="163"/>
      <c r="H1906" s="160"/>
      <c r="I1906" s="162"/>
      <c r="O1906"/>
    </row>
    <row r="1907" spans="5:15" x14ac:dyDescent="0.25">
      <c r="E1907" s="163"/>
      <c r="F1907" s="163"/>
      <c r="G1907" s="163"/>
      <c r="H1907" s="160"/>
      <c r="I1907" s="162"/>
      <c r="O1907"/>
    </row>
    <row r="1908" spans="5:15" x14ac:dyDescent="0.25">
      <c r="E1908" s="163"/>
      <c r="F1908" s="163"/>
      <c r="G1908" s="163"/>
      <c r="H1908" s="160"/>
      <c r="I1908" s="162"/>
      <c r="O1908"/>
    </row>
    <row r="1909" spans="5:15" x14ac:dyDescent="0.25">
      <c r="E1909" s="163"/>
      <c r="F1909" s="163"/>
      <c r="G1909" s="163"/>
      <c r="H1909" s="160"/>
      <c r="I1909" s="162"/>
      <c r="O1909"/>
    </row>
    <row r="1910" spans="5:15" x14ac:dyDescent="0.25">
      <c r="E1910" s="163"/>
      <c r="F1910" s="163"/>
      <c r="G1910" s="163"/>
      <c r="H1910" s="160"/>
      <c r="I1910" s="162"/>
      <c r="O1910"/>
    </row>
    <row r="1911" spans="5:15" x14ac:dyDescent="0.25">
      <c r="E1911" s="163"/>
      <c r="F1911" s="163"/>
      <c r="G1911" s="163"/>
      <c r="H1911" s="160"/>
      <c r="I1911" s="162"/>
      <c r="O1911"/>
    </row>
    <row r="1912" spans="5:15" x14ac:dyDescent="0.25">
      <c r="E1912" s="163"/>
      <c r="F1912" s="163"/>
      <c r="G1912" s="163"/>
      <c r="H1912" s="160"/>
      <c r="I1912" s="162"/>
      <c r="O1912"/>
    </row>
    <row r="1913" spans="5:15" x14ac:dyDescent="0.25">
      <c r="E1913" s="163"/>
      <c r="F1913" s="163"/>
      <c r="G1913" s="163"/>
      <c r="H1913" s="160"/>
      <c r="I1913" s="162"/>
      <c r="O1913"/>
    </row>
    <row r="1914" spans="5:15" x14ac:dyDescent="0.25">
      <c r="E1914" s="163"/>
      <c r="F1914" s="163"/>
      <c r="G1914" s="163"/>
      <c r="H1914" s="160"/>
      <c r="I1914" s="162"/>
      <c r="O1914"/>
    </row>
    <row r="1915" spans="5:15" x14ac:dyDescent="0.25">
      <c r="E1915" s="163"/>
      <c r="F1915" s="163"/>
      <c r="G1915" s="163"/>
      <c r="H1915" s="160"/>
      <c r="I1915" s="162"/>
      <c r="O1915"/>
    </row>
    <row r="1916" spans="5:15" x14ac:dyDescent="0.25">
      <c r="E1916" s="163"/>
      <c r="F1916" s="163"/>
      <c r="G1916" s="163"/>
      <c r="H1916" s="160"/>
      <c r="I1916" s="162"/>
      <c r="O1916"/>
    </row>
    <row r="1917" spans="5:15" x14ac:dyDescent="0.25">
      <c r="E1917" s="163"/>
      <c r="F1917" s="163"/>
      <c r="G1917" s="163"/>
      <c r="H1917" s="160"/>
      <c r="I1917" s="162"/>
      <c r="O1917"/>
    </row>
    <row r="1918" spans="5:15" x14ac:dyDescent="0.25">
      <c r="E1918" s="163"/>
      <c r="F1918" s="163"/>
      <c r="G1918" s="163"/>
      <c r="H1918" s="160"/>
      <c r="I1918" s="162"/>
      <c r="O1918"/>
    </row>
    <row r="1919" spans="5:15" x14ac:dyDescent="0.25">
      <c r="E1919" s="163"/>
      <c r="F1919" s="163"/>
      <c r="G1919" s="163"/>
      <c r="H1919" s="160"/>
      <c r="I1919" s="162"/>
      <c r="O1919"/>
    </row>
    <row r="1920" spans="5:15" x14ac:dyDescent="0.25">
      <c r="E1920" s="163"/>
      <c r="F1920" s="163"/>
      <c r="G1920" s="163"/>
      <c r="H1920" s="160"/>
      <c r="I1920" s="162"/>
      <c r="O1920"/>
    </row>
    <row r="1921" spans="5:15" x14ac:dyDescent="0.25">
      <c r="E1921" s="163"/>
      <c r="F1921" s="163"/>
      <c r="G1921" s="163"/>
      <c r="H1921" s="160"/>
      <c r="I1921" s="162"/>
      <c r="O1921"/>
    </row>
    <row r="1922" spans="5:15" x14ac:dyDescent="0.25">
      <c r="E1922" s="163"/>
      <c r="F1922" s="163"/>
      <c r="G1922" s="163"/>
      <c r="H1922" s="160"/>
      <c r="I1922" s="162"/>
      <c r="O1922"/>
    </row>
    <row r="1923" spans="5:15" x14ac:dyDescent="0.25">
      <c r="E1923" s="163"/>
      <c r="F1923" s="163"/>
      <c r="G1923" s="163"/>
      <c r="H1923" s="160"/>
      <c r="I1923" s="162"/>
      <c r="O1923"/>
    </row>
    <row r="1924" spans="5:15" x14ac:dyDescent="0.25">
      <c r="E1924" s="163"/>
      <c r="F1924" s="163"/>
      <c r="G1924" s="163"/>
      <c r="H1924" s="160"/>
      <c r="I1924" s="162"/>
      <c r="O1924"/>
    </row>
    <row r="1925" spans="5:15" x14ac:dyDescent="0.25">
      <c r="E1925" s="163"/>
      <c r="F1925" s="163"/>
      <c r="G1925" s="163"/>
      <c r="H1925" s="160"/>
      <c r="I1925" s="162"/>
      <c r="O1925"/>
    </row>
    <row r="1926" spans="5:15" x14ac:dyDescent="0.25">
      <c r="E1926" s="163"/>
      <c r="F1926" s="163"/>
      <c r="G1926" s="163"/>
      <c r="H1926" s="160"/>
      <c r="I1926" s="162"/>
      <c r="O1926"/>
    </row>
    <row r="1927" spans="5:15" x14ac:dyDescent="0.25">
      <c r="E1927" s="163"/>
      <c r="F1927" s="163"/>
      <c r="G1927" s="163"/>
      <c r="H1927" s="160"/>
      <c r="I1927" s="162"/>
      <c r="O1927"/>
    </row>
    <row r="1928" spans="5:15" x14ac:dyDescent="0.25">
      <c r="E1928" s="163"/>
      <c r="F1928" s="163"/>
      <c r="G1928" s="163"/>
      <c r="H1928" s="160"/>
      <c r="I1928" s="162"/>
      <c r="O1928"/>
    </row>
    <row r="1929" spans="5:15" x14ac:dyDescent="0.25">
      <c r="E1929" s="163"/>
      <c r="F1929" s="163"/>
      <c r="G1929" s="163"/>
      <c r="H1929" s="160"/>
      <c r="I1929" s="162"/>
      <c r="O1929"/>
    </row>
    <row r="1930" spans="5:15" x14ac:dyDescent="0.25">
      <c r="E1930" s="163"/>
      <c r="F1930" s="163"/>
      <c r="G1930" s="163"/>
      <c r="H1930" s="160"/>
      <c r="I1930" s="162"/>
      <c r="O1930"/>
    </row>
    <row r="1931" spans="5:15" x14ac:dyDescent="0.25">
      <c r="E1931" s="163"/>
      <c r="F1931" s="163"/>
      <c r="G1931" s="163"/>
      <c r="H1931" s="160"/>
      <c r="I1931" s="162"/>
      <c r="O1931"/>
    </row>
    <row r="1932" spans="5:15" x14ac:dyDescent="0.25">
      <c r="E1932" s="163"/>
      <c r="F1932" s="163"/>
      <c r="G1932" s="163"/>
      <c r="H1932" s="160"/>
      <c r="I1932" s="162"/>
      <c r="O1932"/>
    </row>
    <row r="1933" spans="5:15" x14ac:dyDescent="0.25">
      <c r="E1933" s="163"/>
      <c r="F1933" s="163"/>
      <c r="G1933" s="163"/>
      <c r="H1933" s="160"/>
      <c r="I1933" s="162"/>
      <c r="O1933"/>
    </row>
    <row r="1934" spans="5:15" x14ac:dyDescent="0.25">
      <c r="E1934" s="163"/>
      <c r="F1934" s="163"/>
      <c r="G1934" s="163"/>
      <c r="H1934" s="160"/>
      <c r="I1934" s="162"/>
      <c r="O1934"/>
    </row>
    <row r="1935" spans="5:15" x14ac:dyDescent="0.25">
      <c r="E1935" s="163"/>
      <c r="F1935" s="163"/>
      <c r="G1935" s="163"/>
      <c r="H1935" s="160"/>
      <c r="I1935" s="162"/>
      <c r="O1935"/>
    </row>
    <row r="1936" spans="5:15" x14ac:dyDescent="0.25">
      <c r="E1936" s="163"/>
      <c r="F1936" s="163"/>
      <c r="G1936" s="163"/>
      <c r="H1936" s="160"/>
      <c r="I1936" s="162"/>
      <c r="O1936"/>
    </row>
    <row r="1937" spans="5:15" x14ac:dyDescent="0.25">
      <c r="E1937" s="163"/>
      <c r="F1937" s="163"/>
      <c r="G1937" s="163"/>
      <c r="H1937" s="160"/>
      <c r="I1937" s="162"/>
      <c r="O1937"/>
    </row>
    <row r="1938" spans="5:15" x14ac:dyDescent="0.25">
      <c r="E1938" s="163"/>
      <c r="F1938" s="163"/>
      <c r="G1938" s="163"/>
      <c r="H1938" s="160"/>
      <c r="I1938" s="162"/>
      <c r="O1938"/>
    </row>
    <row r="1939" spans="5:15" x14ac:dyDescent="0.25">
      <c r="E1939" s="163"/>
      <c r="F1939" s="163"/>
      <c r="G1939" s="163"/>
      <c r="H1939" s="160"/>
      <c r="I1939" s="162"/>
      <c r="O1939"/>
    </row>
    <row r="1940" spans="5:15" x14ac:dyDescent="0.25">
      <c r="E1940" s="163"/>
      <c r="F1940" s="163"/>
      <c r="G1940" s="163"/>
      <c r="H1940" s="160"/>
      <c r="I1940" s="162"/>
      <c r="O1940"/>
    </row>
    <row r="1941" spans="5:15" x14ac:dyDescent="0.25">
      <c r="E1941" s="163"/>
      <c r="F1941" s="163"/>
      <c r="G1941" s="163"/>
      <c r="H1941" s="160"/>
      <c r="I1941" s="162"/>
      <c r="O1941"/>
    </row>
    <row r="1942" spans="5:15" x14ac:dyDescent="0.25">
      <c r="E1942" s="163"/>
      <c r="F1942" s="163"/>
      <c r="G1942" s="163"/>
      <c r="H1942" s="160"/>
      <c r="I1942" s="162"/>
      <c r="O1942"/>
    </row>
    <row r="1943" spans="5:15" x14ac:dyDescent="0.25">
      <c r="E1943" s="163"/>
      <c r="F1943" s="163"/>
      <c r="G1943" s="163"/>
      <c r="H1943" s="160"/>
      <c r="I1943" s="162"/>
      <c r="O1943"/>
    </row>
    <row r="1944" spans="5:15" x14ac:dyDescent="0.25">
      <c r="E1944" s="163"/>
      <c r="F1944" s="163"/>
      <c r="G1944" s="163"/>
      <c r="H1944" s="160"/>
      <c r="I1944" s="162"/>
      <c r="O1944"/>
    </row>
    <row r="1945" spans="5:15" x14ac:dyDescent="0.25">
      <c r="E1945" s="163"/>
      <c r="F1945" s="163"/>
      <c r="G1945" s="163"/>
      <c r="H1945" s="160"/>
      <c r="I1945" s="162"/>
      <c r="O1945"/>
    </row>
    <row r="1946" spans="5:15" x14ac:dyDescent="0.25">
      <c r="E1946" s="163"/>
      <c r="F1946" s="163"/>
      <c r="G1946" s="163"/>
      <c r="H1946" s="160"/>
      <c r="I1946" s="162"/>
      <c r="O1946"/>
    </row>
    <row r="1947" spans="5:15" x14ac:dyDescent="0.25">
      <c r="E1947" s="163"/>
      <c r="F1947" s="163"/>
      <c r="G1947" s="163"/>
      <c r="H1947" s="160"/>
      <c r="I1947" s="162"/>
      <c r="O1947"/>
    </row>
    <row r="1948" spans="5:15" x14ac:dyDescent="0.25">
      <c r="E1948" s="163"/>
      <c r="F1948" s="163"/>
      <c r="G1948" s="163"/>
      <c r="H1948" s="160"/>
      <c r="I1948" s="162"/>
      <c r="O1948"/>
    </row>
    <row r="1949" spans="5:15" x14ac:dyDescent="0.25">
      <c r="E1949" s="163"/>
      <c r="F1949" s="163"/>
      <c r="G1949" s="163"/>
      <c r="H1949" s="160"/>
      <c r="I1949" s="162"/>
      <c r="O1949"/>
    </row>
    <row r="1950" spans="5:15" x14ac:dyDescent="0.25">
      <c r="E1950" s="163"/>
      <c r="F1950" s="163"/>
      <c r="G1950" s="163"/>
      <c r="H1950" s="160"/>
      <c r="I1950" s="162"/>
      <c r="O1950"/>
    </row>
    <row r="1951" spans="5:15" x14ac:dyDescent="0.25">
      <c r="E1951" s="163"/>
      <c r="F1951" s="163"/>
      <c r="G1951" s="163"/>
      <c r="H1951" s="160"/>
      <c r="I1951" s="162"/>
      <c r="O1951"/>
    </row>
    <row r="1952" spans="5:15" x14ac:dyDescent="0.25">
      <c r="E1952" s="163"/>
      <c r="F1952" s="163"/>
      <c r="G1952" s="163"/>
      <c r="H1952" s="160"/>
      <c r="I1952" s="162"/>
      <c r="O1952"/>
    </row>
    <row r="1953" spans="5:15" x14ac:dyDescent="0.25">
      <c r="E1953" s="163"/>
      <c r="F1953" s="163"/>
      <c r="G1953" s="163"/>
      <c r="H1953" s="160"/>
      <c r="I1953" s="162"/>
      <c r="O1953"/>
    </row>
    <row r="1954" spans="5:15" x14ac:dyDescent="0.25">
      <c r="E1954" s="163"/>
      <c r="F1954" s="163"/>
      <c r="G1954" s="163"/>
      <c r="H1954" s="160"/>
      <c r="I1954" s="162"/>
      <c r="O1954"/>
    </row>
    <row r="1955" spans="5:15" x14ac:dyDescent="0.25">
      <c r="E1955" s="163"/>
      <c r="F1955" s="163"/>
      <c r="G1955" s="163"/>
      <c r="H1955" s="160"/>
      <c r="I1955" s="162"/>
      <c r="O1955"/>
    </row>
    <row r="1956" spans="5:15" x14ac:dyDescent="0.25">
      <c r="E1956" s="163"/>
      <c r="F1956" s="163"/>
      <c r="G1956" s="163"/>
      <c r="H1956" s="160"/>
      <c r="I1956" s="162"/>
      <c r="O1956"/>
    </row>
    <row r="1957" spans="5:15" x14ac:dyDescent="0.25">
      <c r="E1957" s="163"/>
      <c r="F1957" s="163"/>
      <c r="G1957" s="163"/>
      <c r="H1957" s="160"/>
      <c r="I1957" s="162"/>
      <c r="O1957"/>
    </row>
    <row r="1958" spans="5:15" x14ac:dyDescent="0.25">
      <c r="E1958" s="163"/>
      <c r="F1958" s="163"/>
      <c r="G1958" s="163"/>
      <c r="H1958" s="160"/>
      <c r="I1958" s="162"/>
      <c r="O1958"/>
    </row>
    <row r="1959" spans="5:15" x14ac:dyDescent="0.25">
      <c r="E1959" s="163"/>
      <c r="F1959" s="163"/>
      <c r="G1959" s="163"/>
      <c r="H1959" s="160"/>
      <c r="I1959" s="162"/>
      <c r="O1959"/>
    </row>
    <row r="1960" spans="5:15" x14ac:dyDescent="0.25">
      <c r="E1960" s="163"/>
      <c r="F1960" s="163"/>
      <c r="G1960" s="163"/>
      <c r="H1960" s="160"/>
      <c r="I1960" s="162"/>
      <c r="O1960"/>
    </row>
    <row r="1961" spans="5:15" x14ac:dyDescent="0.25">
      <c r="E1961" s="163"/>
      <c r="F1961" s="163"/>
      <c r="G1961" s="163"/>
      <c r="H1961" s="160"/>
      <c r="I1961" s="162"/>
      <c r="O1961"/>
    </row>
    <row r="1962" spans="5:15" x14ac:dyDescent="0.25">
      <c r="E1962" s="163"/>
      <c r="F1962" s="163"/>
      <c r="G1962" s="163"/>
      <c r="H1962" s="160"/>
      <c r="I1962" s="162"/>
      <c r="O1962"/>
    </row>
    <row r="1963" spans="5:15" x14ac:dyDescent="0.25">
      <c r="E1963" s="163"/>
      <c r="F1963" s="163"/>
      <c r="G1963" s="163"/>
      <c r="H1963" s="160"/>
      <c r="I1963" s="162"/>
      <c r="O1963"/>
    </row>
    <row r="1964" spans="5:15" x14ac:dyDescent="0.25">
      <c r="E1964" s="163"/>
      <c r="F1964" s="163"/>
      <c r="G1964" s="163"/>
      <c r="H1964" s="160"/>
      <c r="I1964" s="162"/>
      <c r="O1964"/>
    </row>
    <row r="1965" spans="5:15" x14ac:dyDescent="0.25">
      <c r="E1965" s="163"/>
      <c r="F1965" s="163"/>
      <c r="G1965" s="163"/>
      <c r="H1965" s="160"/>
      <c r="I1965" s="162"/>
      <c r="O1965"/>
    </row>
    <row r="1966" spans="5:15" x14ac:dyDescent="0.25">
      <c r="E1966" s="163"/>
      <c r="F1966" s="163"/>
      <c r="G1966" s="163"/>
      <c r="H1966" s="160"/>
      <c r="I1966" s="162"/>
      <c r="O1966"/>
    </row>
    <row r="1967" spans="5:15" x14ac:dyDescent="0.25">
      <c r="E1967" s="163"/>
      <c r="F1967" s="163"/>
      <c r="G1967" s="163"/>
      <c r="H1967" s="160"/>
      <c r="I1967" s="162"/>
      <c r="O1967"/>
    </row>
    <row r="1968" spans="5:15" x14ac:dyDescent="0.25">
      <c r="E1968" s="163"/>
      <c r="F1968" s="163"/>
      <c r="G1968" s="163"/>
      <c r="H1968" s="160"/>
      <c r="I1968" s="162"/>
      <c r="O1968"/>
    </row>
    <row r="1969" spans="5:15" x14ac:dyDescent="0.25">
      <c r="E1969" s="163"/>
      <c r="F1969" s="163"/>
      <c r="G1969" s="163"/>
      <c r="H1969" s="160"/>
      <c r="I1969" s="162"/>
      <c r="O1969"/>
    </row>
    <row r="1970" spans="5:15" x14ac:dyDescent="0.25">
      <c r="E1970" s="163"/>
      <c r="F1970" s="163"/>
      <c r="G1970" s="163"/>
      <c r="H1970" s="160"/>
      <c r="I1970" s="162"/>
      <c r="O1970"/>
    </row>
    <row r="1971" spans="5:15" x14ac:dyDescent="0.25">
      <c r="E1971" s="163"/>
      <c r="F1971" s="163"/>
      <c r="G1971" s="163"/>
      <c r="H1971" s="160"/>
      <c r="I1971" s="162"/>
      <c r="O1971"/>
    </row>
    <row r="1972" spans="5:15" x14ac:dyDescent="0.25">
      <c r="E1972" s="163"/>
      <c r="F1972" s="163"/>
      <c r="G1972" s="163"/>
      <c r="H1972" s="160"/>
      <c r="I1972" s="162"/>
      <c r="O1972"/>
    </row>
    <row r="1973" spans="5:15" x14ac:dyDescent="0.25">
      <c r="E1973" s="163"/>
      <c r="F1973" s="163"/>
      <c r="G1973" s="163"/>
      <c r="H1973" s="160"/>
      <c r="I1973" s="162"/>
      <c r="O1973"/>
    </row>
    <row r="1974" spans="5:15" x14ac:dyDescent="0.25">
      <c r="E1974" s="163"/>
      <c r="F1974" s="163"/>
      <c r="G1974" s="163"/>
      <c r="H1974" s="160"/>
      <c r="I1974" s="162"/>
      <c r="O1974"/>
    </row>
    <row r="1975" spans="5:15" x14ac:dyDescent="0.25">
      <c r="E1975" s="163"/>
      <c r="F1975" s="163"/>
      <c r="G1975" s="163"/>
      <c r="H1975" s="160"/>
      <c r="I1975" s="162"/>
      <c r="O1975"/>
    </row>
    <row r="1976" spans="5:15" x14ac:dyDescent="0.25">
      <c r="E1976" s="163"/>
      <c r="F1976" s="163"/>
      <c r="G1976" s="163"/>
      <c r="H1976" s="160"/>
      <c r="I1976" s="162"/>
      <c r="O1976"/>
    </row>
    <row r="1977" spans="5:15" x14ac:dyDescent="0.25">
      <c r="E1977" s="163"/>
      <c r="F1977" s="163"/>
      <c r="G1977" s="163"/>
      <c r="H1977" s="160"/>
      <c r="I1977" s="162"/>
      <c r="O1977"/>
    </row>
    <row r="1978" spans="5:15" x14ac:dyDescent="0.25">
      <c r="E1978" s="163"/>
      <c r="F1978" s="163"/>
      <c r="G1978" s="163"/>
      <c r="H1978" s="160"/>
      <c r="I1978" s="162"/>
      <c r="O1978"/>
    </row>
    <row r="1979" spans="5:15" x14ac:dyDescent="0.25">
      <c r="E1979" s="163"/>
      <c r="F1979" s="163"/>
      <c r="G1979" s="163"/>
      <c r="H1979" s="160"/>
      <c r="I1979" s="162"/>
      <c r="O1979"/>
    </row>
    <row r="1980" spans="5:15" x14ac:dyDescent="0.25">
      <c r="E1980" s="163"/>
      <c r="F1980" s="163"/>
      <c r="G1980" s="163"/>
      <c r="H1980" s="160"/>
      <c r="I1980" s="162"/>
      <c r="O1980"/>
    </row>
    <row r="1981" spans="5:15" x14ac:dyDescent="0.25">
      <c r="E1981" s="163"/>
      <c r="F1981" s="163"/>
      <c r="G1981" s="163"/>
      <c r="H1981" s="160"/>
      <c r="I1981" s="162"/>
      <c r="O1981"/>
    </row>
    <row r="1982" spans="5:15" x14ac:dyDescent="0.25">
      <c r="E1982" s="163"/>
      <c r="F1982" s="163"/>
      <c r="G1982" s="163"/>
      <c r="H1982" s="160"/>
      <c r="I1982" s="162"/>
      <c r="O1982"/>
    </row>
    <row r="1983" spans="5:15" x14ac:dyDescent="0.25">
      <c r="E1983" s="163"/>
      <c r="F1983" s="163"/>
      <c r="G1983" s="163"/>
      <c r="H1983" s="160"/>
      <c r="I1983" s="162"/>
      <c r="O1983"/>
    </row>
    <row r="1984" spans="5:15" x14ac:dyDescent="0.25">
      <c r="E1984" s="163"/>
      <c r="F1984" s="163"/>
      <c r="G1984" s="163"/>
      <c r="H1984" s="160"/>
      <c r="I1984" s="162"/>
      <c r="O1984"/>
    </row>
    <row r="1985" spans="5:15" x14ac:dyDescent="0.25">
      <c r="E1985" s="163"/>
      <c r="F1985" s="163"/>
      <c r="G1985" s="163"/>
      <c r="H1985" s="160"/>
      <c r="I1985" s="162"/>
      <c r="O1985"/>
    </row>
    <row r="1986" spans="5:15" x14ac:dyDescent="0.25">
      <c r="E1986" s="163"/>
      <c r="F1986" s="163"/>
      <c r="G1986" s="163"/>
      <c r="H1986" s="160"/>
      <c r="I1986" s="162"/>
      <c r="O1986"/>
    </row>
    <row r="1987" spans="5:15" x14ac:dyDescent="0.25">
      <c r="E1987" s="163"/>
      <c r="F1987" s="163"/>
      <c r="G1987" s="163"/>
      <c r="H1987" s="160"/>
      <c r="I1987" s="162"/>
      <c r="O1987"/>
    </row>
    <row r="1988" spans="5:15" x14ac:dyDescent="0.25">
      <c r="E1988" s="163"/>
      <c r="F1988" s="163"/>
      <c r="G1988" s="163"/>
      <c r="H1988" s="160"/>
      <c r="I1988" s="162"/>
      <c r="O1988"/>
    </row>
    <row r="1989" spans="5:15" x14ac:dyDescent="0.25">
      <c r="E1989" s="163"/>
      <c r="F1989" s="163"/>
      <c r="G1989" s="163"/>
      <c r="H1989" s="160"/>
      <c r="I1989" s="162"/>
      <c r="O1989"/>
    </row>
    <row r="1990" spans="5:15" x14ac:dyDescent="0.25">
      <c r="E1990" s="163"/>
      <c r="F1990" s="163"/>
      <c r="G1990" s="163"/>
      <c r="H1990" s="160"/>
      <c r="I1990" s="162"/>
      <c r="O1990"/>
    </row>
    <row r="1991" spans="5:15" x14ac:dyDescent="0.25">
      <c r="E1991" s="163"/>
      <c r="F1991" s="163"/>
      <c r="G1991" s="163"/>
      <c r="H1991" s="160"/>
      <c r="I1991" s="162"/>
      <c r="O1991"/>
    </row>
    <row r="1992" spans="5:15" x14ac:dyDescent="0.25">
      <c r="E1992" s="163"/>
      <c r="F1992" s="163"/>
      <c r="G1992" s="163"/>
      <c r="H1992" s="160"/>
      <c r="I1992" s="162"/>
      <c r="O1992"/>
    </row>
    <row r="1993" spans="5:15" x14ac:dyDescent="0.25">
      <c r="E1993" s="163"/>
      <c r="F1993" s="163"/>
      <c r="G1993" s="163"/>
      <c r="H1993" s="160"/>
      <c r="I1993" s="162"/>
      <c r="O1993"/>
    </row>
    <row r="1994" spans="5:15" x14ac:dyDescent="0.25">
      <c r="E1994" s="163"/>
      <c r="F1994" s="163"/>
      <c r="G1994" s="163"/>
      <c r="H1994" s="160"/>
      <c r="I1994" s="162"/>
      <c r="O1994"/>
    </row>
    <row r="1995" spans="5:15" x14ac:dyDescent="0.25">
      <c r="E1995" s="163"/>
      <c r="F1995" s="163"/>
      <c r="G1995" s="163"/>
      <c r="H1995" s="160"/>
      <c r="I1995" s="162"/>
      <c r="O1995"/>
    </row>
    <row r="1996" spans="5:15" x14ac:dyDescent="0.25">
      <c r="E1996" s="163"/>
      <c r="F1996" s="163"/>
      <c r="G1996" s="163"/>
      <c r="H1996" s="160"/>
      <c r="I1996" s="162"/>
      <c r="O1996"/>
    </row>
    <row r="1997" spans="5:15" x14ac:dyDescent="0.25">
      <c r="E1997" s="163"/>
      <c r="F1997" s="163"/>
      <c r="G1997" s="163"/>
      <c r="H1997" s="160"/>
      <c r="I1997" s="162"/>
      <c r="O1997"/>
    </row>
    <row r="1998" spans="5:15" x14ac:dyDescent="0.25">
      <c r="E1998" s="163"/>
      <c r="F1998" s="163"/>
      <c r="G1998" s="163"/>
      <c r="H1998" s="160"/>
      <c r="I1998" s="162"/>
      <c r="O1998"/>
    </row>
    <row r="1999" spans="5:15" x14ac:dyDescent="0.25">
      <c r="E1999" s="163"/>
      <c r="F1999" s="163"/>
      <c r="G1999" s="163"/>
      <c r="H1999" s="160"/>
      <c r="I1999" s="162"/>
      <c r="O1999"/>
    </row>
    <row r="2000" spans="5:15" x14ac:dyDescent="0.25">
      <c r="E2000" s="163"/>
      <c r="F2000" s="163"/>
      <c r="G2000" s="163"/>
      <c r="H2000" s="160"/>
      <c r="I2000" s="162"/>
      <c r="O2000"/>
    </row>
    <row r="2001" spans="5:15" x14ac:dyDescent="0.25">
      <c r="E2001" s="163"/>
      <c r="F2001" s="163"/>
      <c r="G2001" s="163"/>
      <c r="H2001" s="160"/>
      <c r="I2001" s="162"/>
      <c r="O2001"/>
    </row>
    <row r="2002" spans="5:15" x14ac:dyDescent="0.25">
      <c r="E2002" s="163"/>
      <c r="F2002" s="163"/>
      <c r="G2002" s="163"/>
      <c r="H2002" s="160"/>
      <c r="I2002" s="162"/>
      <c r="O2002"/>
    </row>
    <row r="2003" spans="5:15" x14ac:dyDescent="0.25">
      <c r="E2003" s="163"/>
      <c r="F2003" s="163"/>
      <c r="G2003" s="163"/>
      <c r="H2003" s="160"/>
      <c r="I2003" s="162"/>
      <c r="O2003"/>
    </row>
    <row r="2004" spans="5:15" x14ac:dyDescent="0.25">
      <c r="E2004" s="163"/>
      <c r="F2004" s="163"/>
      <c r="G2004" s="163"/>
      <c r="H2004" s="160"/>
      <c r="I2004" s="162"/>
      <c r="O2004"/>
    </row>
    <row r="2005" spans="5:15" x14ac:dyDescent="0.25">
      <c r="E2005" s="163"/>
      <c r="F2005" s="163"/>
      <c r="G2005" s="163"/>
      <c r="H2005" s="160"/>
      <c r="I2005" s="162"/>
      <c r="O2005"/>
    </row>
    <row r="2006" spans="5:15" x14ac:dyDescent="0.25">
      <c r="E2006" s="163"/>
      <c r="F2006" s="163"/>
      <c r="G2006" s="163"/>
      <c r="H2006" s="160"/>
      <c r="I2006" s="162"/>
      <c r="O2006"/>
    </row>
    <row r="2007" spans="5:15" x14ac:dyDescent="0.25">
      <c r="E2007" s="163"/>
      <c r="F2007" s="163"/>
      <c r="G2007" s="163"/>
      <c r="H2007" s="160"/>
      <c r="I2007" s="162"/>
      <c r="O2007"/>
    </row>
    <row r="2008" spans="5:15" x14ac:dyDescent="0.25">
      <c r="E2008" s="163"/>
      <c r="F2008" s="163"/>
      <c r="G2008" s="163"/>
      <c r="H2008" s="160"/>
      <c r="I2008" s="162"/>
      <c r="O2008"/>
    </row>
    <row r="2009" spans="5:15" x14ac:dyDescent="0.25">
      <c r="E2009" s="163"/>
      <c r="F2009" s="163"/>
      <c r="G2009" s="163"/>
      <c r="H2009" s="160"/>
      <c r="I2009" s="162"/>
      <c r="O2009"/>
    </row>
    <row r="2010" spans="5:15" x14ac:dyDescent="0.25">
      <c r="E2010" s="163"/>
      <c r="F2010" s="163"/>
      <c r="G2010" s="163"/>
      <c r="H2010" s="160"/>
      <c r="I2010" s="162"/>
      <c r="O2010"/>
    </row>
    <row r="2011" spans="5:15" x14ac:dyDescent="0.25">
      <c r="E2011" s="163"/>
      <c r="F2011" s="163"/>
      <c r="G2011" s="163"/>
      <c r="H2011" s="160"/>
      <c r="I2011" s="162"/>
      <c r="O2011"/>
    </row>
    <row r="2012" spans="5:15" x14ac:dyDescent="0.25">
      <c r="E2012" s="163"/>
      <c r="F2012" s="163"/>
      <c r="G2012" s="163"/>
      <c r="H2012" s="160"/>
      <c r="I2012" s="162"/>
      <c r="O2012"/>
    </row>
    <row r="2013" spans="5:15" x14ac:dyDescent="0.25">
      <c r="E2013" s="163"/>
      <c r="F2013" s="163"/>
      <c r="G2013" s="163"/>
      <c r="H2013" s="160"/>
      <c r="I2013" s="162"/>
      <c r="O2013"/>
    </row>
    <row r="2014" spans="5:15" x14ac:dyDescent="0.25">
      <c r="E2014" s="163"/>
      <c r="F2014" s="163"/>
      <c r="G2014" s="163"/>
      <c r="H2014" s="160"/>
      <c r="I2014" s="162"/>
      <c r="O2014"/>
    </row>
    <row r="2015" spans="5:15" x14ac:dyDescent="0.25">
      <c r="E2015" s="163"/>
      <c r="F2015" s="163"/>
      <c r="G2015" s="163"/>
      <c r="H2015" s="160"/>
      <c r="I2015" s="162"/>
      <c r="O2015"/>
    </row>
    <row r="2016" spans="5:15" x14ac:dyDescent="0.25">
      <c r="E2016" s="163"/>
      <c r="F2016" s="163"/>
      <c r="G2016" s="163"/>
      <c r="H2016" s="160"/>
      <c r="I2016" s="162"/>
      <c r="O2016"/>
    </row>
    <row r="2017" spans="5:15" x14ac:dyDescent="0.25">
      <c r="E2017" s="163"/>
      <c r="F2017" s="163"/>
      <c r="G2017" s="163"/>
      <c r="H2017" s="160"/>
      <c r="I2017" s="162"/>
      <c r="O2017"/>
    </row>
    <row r="2018" spans="5:15" x14ac:dyDescent="0.25">
      <c r="E2018" s="163"/>
      <c r="F2018" s="163"/>
      <c r="G2018" s="163"/>
      <c r="H2018" s="160"/>
      <c r="I2018" s="162"/>
      <c r="O2018"/>
    </row>
    <row r="2019" spans="5:15" x14ac:dyDescent="0.25">
      <c r="E2019" s="163"/>
      <c r="F2019" s="163"/>
      <c r="G2019" s="163"/>
      <c r="H2019" s="160"/>
      <c r="I2019" s="162"/>
      <c r="O2019"/>
    </row>
    <row r="2020" spans="5:15" x14ac:dyDescent="0.25">
      <c r="E2020" s="163"/>
      <c r="F2020" s="163"/>
      <c r="G2020" s="163"/>
      <c r="H2020" s="160"/>
      <c r="I2020" s="162"/>
      <c r="O2020"/>
    </row>
    <row r="2021" spans="5:15" x14ac:dyDescent="0.25">
      <c r="E2021" s="163"/>
      <c r="F2021" s="163"/>
      <c r="G2021" s="163"/>
      <c r="H2021" s="160"/>
      <c r="I2021" s="162"/>
      <c r="O2021"/>
    </row>
    <row r="2022" spans="5:15" x14ac:dyDescent="0.25">
      <c r="E2022" s="163"/>
      <c r="F2022" s="163"/>
      <c r="G2022" s="163"/>
      <c r="H2022" s="160"/>
      <c r="I2022" s="162"/>
      <c r="O2022"/>
    </row>
    <row r="2023" spans="5:15" x14ac:dyDescent="0.25">
      <c r="E2023" s="163"/>
      <c r="F2023" s="163"/>
      <c r="G2023" s="163"/>
      <c r="H2023" s="160"/>
      <c r="I2023" s="162"/>
      <c r="O2023"/>
    </row>
    <row r="2024" spans="5:15" x14ac:dyDescent="0.25">
      <c r="E2024" s="163"/>
      <c r="F2024" s="163"/>
      <c r="G2024" s="163"/>
      <c r="H2024" s="160"/>
      <c r="I2024" s="162"/>
      <c r="O2024"/>
    </row>
    <row r="2025" spans="5:15" x14ac:dyDescent="0.25">
      <c r="E2025" s="163"/>
      <c r="F2025" s="163"/>
      <c r="G2025" s="163"/>
      <c r="H2025" s="160"/>
      <c r="I2025" s="162"/>
      <c r="O2025"/>
    </row>
    <row r="2026" spans="5:15" x14ac:dyDescent="0.25">
      <c r="E2026" s="163"/>
      <c r="F2026" s="163"/>
      <c r="G2026" s="163"/>
      <c r="H2026" s="160"/>
      <c r="I2026" s="162"/>
      <c r="O2026"/>
    </row>
    <row r="2027" spans="5:15" x14ac:dyDescent="0.25">
      <c r="E2027" s="163"/>
      <c r="F2027" s="163"/>
      <c r="G2027" s="163"/>
      <c r="H2027" s="160"/>
      <c r="I2027" s="162"/>
      <c r="O2027"/>
    </row>
    <row r="2028" spans="5:15" x14ac:dyDescent="0.25">
      <c r="E2028" s="163"/>
      <c r="F2028" s="163"/>
      <c r="G2028" s="163"/>
      <c r="H2028" s="160"/>
      <c r="I2028" s="162"/>
      <c r="O2028"/>
    </row>
    <row r="2029" spans="5:15" x14ac:dyDescent="0.25">
      <c r="E2029" s="163"/>
      <c r="F2029" s="163"/>
      <c r="G2029" s="163"/>
      <c r="H2029" s="160"/>
      <c r="I2029" s="162"/>
      <c r="O2029"/>
    </row>
    <row r="2030" spans="5:15" x14ac:dyDescent="0.25">
      <c r="E2030" s="163"/>
      <c r="F2030" s="163"/>
      <c r="G2030" s="163"/>
      <c r="H2030" s="160"/>
      <c r="I2030" s="162"/>
      <c r="O2030"/>
    </row>
    <row r="2031" spans="5:15" x14ac:dyDescent="0.25">
      <c r="E2031" s="163"/>
      <c r="F2031" s="163"/>
      <c r="G2031" s="163"/>
      <c r="H2031" s="160"/>
      <c r="I2031" s="162"/>
      <c r="O2031"/>
    </row>
    <row r="2032" spans="5:15" x14ac:dyDescent="0.25">
      <c r="E2032" s="163"/>
      <c r="F2032" s="163"/>
      <c r="G2032" s="163"/>
      <c r="H2032" s="160"/>
      <c r="I2032" s="162"/>
      <c r="O2032"/>
    </row>
    <row r="2033" spans="5:15" x14ac:dyDescent="0.25">
      <c r="E2033" s="163"/>
      <c r="F2033" s="163"/>
      <c r="G2033" s="163"/>
      <c r="H2033" s="160"/>
      <c r="I2033" s="162"/>
      <c r="O2033"/>
    </row>
    <row r="2034" spans="5:15" x14ac:dyDescent="0.25">
      <c r="E2034" s="163"/>
      <c r="F2034" s="163"/>
      <c r="G2034" s="163"/>
      <c r="H2034" s="160"/>
      <c r="I2034" s="162"/>
      <c r="O2034"/>
    </row>
    <row r="2035" spans="5:15" x14ac:dyDescent="0.25">
      <c r="E2035" s="163"/>
      <c r="F2035" s="163"/>
      <c r="G2035" s="163"/>
      <c r="H2035" s="160"/>
      <c r="I2035" s="162"/>
      <c r="O2035"/>
    </row>
    <row r="2036" spans="5:15" x14ac:dyDescent="0.25">
      <c r="E2036" s="163"/>
      <c r="F2036" s="163"/>
      <c r="G2036" s="163"/>
      <c r="H2036" s="160"/>
      <c r="I2036" s="162"/>
      <c r="O2036"/>
    </row>
    <row r="2037" spans="5:15" x14ac:dyDescent="0.25">
      <c r="E2037" s="163"/>
      <c r="F2037" s="163"/>
      <c r="G2037" s="163"/>
      <c r="H2037" s="160"/>
      <c r="I2037" s="162"/>
      <c r="O2037"/>
    </row>
    <row r="2038" spans="5:15" x14ac:dyDescent="0.25">
      <c r="E2038" s="163"/>
      <c r="F2038" s="163"/>
      <c r="G2038" s="163"/>
      <c r="H2038" s="160"/>
      <c r="I2038" s="162"/>
      <c r="O2038"/>
    </row>
    <row r="2039" spans="5:15" x14ac:dyDescent="0.25">
      <c r="E2039" s="163"/>
      <c r="F2039" s="163"/>
      <c r="G2039" s="163"/>
      <c r="H2039" s="160"/>
      <c r="I2039" s="162"/>
      <c r="O2039"/>
    </row>
    <row r="2040" spans="5:15" x14ac:dyDescent="0.25">
      <c r="E2040" s="163"/>
      <c r="F2040" s="163"/>
      <c r="G2040" s="163"/>
      <c r="H2040" s="160"/>
      <c r="I2040" s="162"/>
      <c r="O2040"/>
    </row>
    <row r="2041" spans="5:15" x14ac:dyDescent="0.25">
      <c r="E2041" s="163"/>
      <c r="F2041" s="163"/>
      <c r="G2041" s="163"/>
      <c r="H2041" s="160"/>
      <c r="I2041" s="162"/>
      <c r="O2041"/>
    </row>
    <row r="2042" spans="5:15" x14ac:dyDescent="0.25">
      <c r="E2042" s="163"/>
      <c r="F2042" s="163"/>
      <c r="G2042" s="163"/>
      <c r="H2042" s="160"/>
      <c r="I2042" s="162"/>
      <c r="O2042"/>
    </row>
    <row r="2043" spans="5:15" x14ac:dyDescent="0.25">
      <c r="E2043" s="163"/>
      <c r="F2043" s="163"/>
      <c r="G2043" s="163"/>
      <c r="H2043" s="160"/>
      <c r="I2043" s="162"/>
      <c r="O2043"/>
    </row>
    <row r="2044" spans="5:15" x14ac:dyDescent="0.25">
      <c r="E2044" s="163"/>
      <c r="F2044" s="163"/>
      <c r="G2044" s="163"/>
      <c r="H2044" s="160"/>
      <c r="I2044" s="162"/>
      <c r="O2044"/>
    </row>
    <row r="2045" spans="5:15" x14ac:dyDescent="0.25">
      <c r="E2045" s="163"/>
      <c r="F2045" s="163"/>
      <c r="G2045" s="163"/>
      <c r="H2045" s="160"/>
      <c r="I2045" s="162"/>
      <c r="O2045"/>
    </row>
    <row r="2046" spans="5:15" x14ac:dyDescent="0.25">
      <c r="E2046" s="163"/>
      <c r="F2046" s="163"/>
      <c r="G2046" s="163"/>
      <c r="H2046" s="160"/>
      <c r="I2046" s="162"/>
      <c r="O2046"/>
    </row>
    <row r="2047" spans="5:15" x14ac:dyDescent="0.25">
      <c r="E2047" s="163"/>
      <c r="F2047" s="163"/>
      <c r="G2047" s="163"/>
      <c r="H2047" s="160"/>
      <c r="I2047" s="162"/>
      <c r="O2047"/>
    </row>
    <row r="2048" spans="5:15" x14ac:dyDescent="0.25">
      <c r="E2048" s="163"/>
      <c r="F2048" s="163"/>
      <c r="G2048" s="163"/>
      <c r="H2048" s="160"/>
      <c r="I2048" s="162"/>
      <c r="O2048"/>
    </row>
    <row r="2049" spans="5:15" x14ac:dyDescent="0.25">
      <c r="E2049" s="163"/>
      <c r="F2049" s="163"/>
      <c r="G2049" s="163"/>
      <c r="H2049" s="160"/>
      <c r="I2049" s="162"/>
      <c r="O2049"/>
    </row>
    <row r="2050" spans="5:15" x14ac:dyDescent="0.25">
      <c r="E2050" s="163"/>
      <c r="F2050" s="163"/>
      <c r="G2050" s="163"/>
      <c r="H2050" s="160"/>
      <c r="I2050" s="162"/>
      <c r="O2050"/>
    </row>
    <row r="2051" spans="5:15" x14ac:dyDescent="0.25">
      <c r="E2051" s="163"/>
      <c r="F2051" s="163"/>
      <c r="G2051" s="163"/>
      <c r="H2051" s="160"/>
      <c r="I2051" s="162"/>
      <c r="O2051"/>
    </row>
    <row r="2052" spans="5:15" x14ac:dyDescent="0.25">
      <c r="E2052" s="163"/>
      <c r="F2052" s="163"/>
      <c r="G2052" s="163"/>
      <c r="H2052" s="160"/>
      <c r="I2052" s="162"/>
      <c r="O2052"/>
    </row>
    <row r="2053" spans="5:15" x14ac:dyDescent="0.25">
      <c r="E2053" s="163"/>
      <c r="F2053" s="163"/>
      <c r="G2053" s="163"/>
      <c r="H2053" s="160"/>
      <c r="I2053" s="162"/>
      <c r="O2053"/>
    </row>
    <row r="2054" spans="5:15" x14ac:dyDescent="0.25">
      <c r="E2054" s="163"/>
      <c r="F2054" s="163"/>
      <c r="G2054" s="163"/>
      <c r="H2054" s="160"/>
      <c r="I2054" s="162"/>
      <c r="O2054"/>
    </row>
    <row r="2055" spans="5:15" x14ac:dyDescent="0.25">
      <c r="E2055" s="163"/>
      <c r="F2055" s="163"/>
      <c r="G2055" s="163"/>
      <c r="H2055" s="160"/>
      <c r="I2055" s="162"/>
      <c r="O2055"/>
    </row>
    <row r="2056" spans="5:15" x14ac:dyDescent="0.25">
      <c r="E2056" s="163"/>
      <c r="F2056" s="163"/>
      <c r="G2056" s="163"/>
      <c r="H2056" s="160"/>
      <c r="I2056" s="162"/>
      <c r="O2056"/>
    </row>
    <row r="2057" spans="5:15" x14ac:dyDescent="0.25">
      <c r="E2057" s="163"/>
      <c r="F2057" s="163"/>
      <c r="G2057" s="163"/>
      <c r="H2057" s="160"/>
      <c r="I2057" s="162"/>
      <c r="O2057"/>
    </row>
    <row r="2058" spans="5:15" x14ac:dyDescent="0.25">
      <c r="E2058" s="163"/>
      <c r="F2058" s="163"/>
      <c r="G2058" s="163"/>
      <c r="H2058" s="160"/>
      <c r="I2058" s="162"/>
      <c r="O2058"/>
    </row>
    <row r="2059" spans="5:15" x14ac:dyDescent="0.25">
      <c r="E2059" s="163"/>
      <c r="F2059" s="163"/>
      <c r="G2059" s="163"/>
      <c r="H2059" s="160"/>
      <c r="I2059" s="162"/>
      <c r="O2059"/>
    </row>
    <row r="2060" spans="5:15" x14ac:dyDescent="0.25">
      <c r="E2060" s="163"/>
      <c r="F2060" s="163"/>
      <c r="G2060" s="163"/>
      <c r="H2060" s="160"/>
      <c r="I2060" s="162"/>
      <c r="O2060"/>
    </row>
    <row r="2061" spans="5:15" x14ac:dyDescent="0.25">
      <c r="E2061" s="163"/>
      <c r="F2061" s="163"/>
      <c r="G2061" s="163"/>
      <c r="H2061" s="160"/>
      <c r="I2061" s="162"/>
      <c r="O2061"/>
    </row>
    <row r="2062" spans="5:15" x14ac:dyDescent="0.25">
      <c r="E2062" s="163"/>
      <c r="F2062" s="163"/>
      <c r="G2062" s="163"/>
      <c r="H2062" s="160"/>
      <c r="I2062" s="162"/>
      <c r="O2062"/>
    </row>
    <row r="2063" spans="5:15" x14ac:dyDescent="0.25">
      <c r="E2063" s="163"/>
      <c r="F2063" s="163"/>
      <c r="G2063" s="163"/>
      <c r="H2063" s="160"/>
      <c r="I2063" s="162"/>
      <c r="O2063"/>
    </row>
    <row r="2064" spans="5:15" x14ac:dyDescent="0.25">
      <c r="E2064" s="163"/>
      <c r="F2064" s="163"/>
      <c r="G2064" s="163"/>
      <c r="H2064" s="160"/>
      <c r="I2064" s="162"/>
      <c r="O2064"/>
    </row>
    <row r="2065" spans="5:15" x14ac:dyDescent="0.25">
      <c r="E2065" s="163"/>
      <c r="F2065" s="163"/>
      <c r="G2065" s="163"/>
      <c r="H2065" s="160"/>
      <c r="I2065" s="162"/>
      <c r="O2065"/>
    </row>
    <row r="2066" spans="5:15" x14ac:dyDescent="0.25">
      <c r="E2066" s="163"/>
      <c r="F2066" s="163"/>
      <c r="G2066" s="163"/>
      <c r="H2066" s="160"/>
      <c r="I2066" s="162"/>
      <c r="O2066"/>
    </row>
    <row r="2067" spans="5:15" x14ac:dyDescent="0.25">
      <c r="E2067" s="163"/>
      <c r="F2067" s="163"/>
      <c r="G2067" s="163"/>
      <c r="H2067" s="160"/>
      <c r="I2067" s="162"/>
      <c r="O2067"/>
    </row>
    <row r="2068" spans="5:15" x14ac:dyDescent="0.25">
      <c r="E2068" s="163"/>
      <c r="F2068" s="163"/>
      <c r="G2068" s="163"/>
      <c r="H2068" s="160"/>
      <c r="I2068" s="162"/>
      <c r="O2068"/>
    </row>
    <row r="2069" spans="5:15" x14ac:dyDescent="0.25">
      <c r="E2069" s="163"/>
      <c r="F2069" s="163"/>
      <c r="G2069" s="163"/>
      <c r="H2069" s="160"/>
      <c r="I2069" s="162"/>
      <c r="O2069"/>
    </row>
    <row r="2070" spans="5:15" x14ac:dyDescent="0.25">
      <c r="E2070" s="163"/>
      <c r="F2070" s="163"/>
      <c r="G2070" s="163"/>
      <c r="H2070" s="160"/>
      <c r="I2070" s="162"/>
      <c r="O2070"/>
    </row>
    <row r="2071" spans="5:15" x14ac:dyDescent="0.25">
      <c r="E2071" s="163"/>
      <c r="F2071" s="163"/>
      <c r="G2071" s="163"/>
      <c r="H2071" s="160"/>
      <c r="I2071" s="162"/>
      <c r="O2071"/>
    </row>
    <row r="2072" spans="5:15" x14ac:dyDescent="0.25">
      <c r="E2072" s="163"/>
      <c r="F2072" s="163"/>
      <c r="G2072" s="163"/>
      <c r="H2072" s="160"/>
      <c r="I2072" s="162"/>
      <c r="O2072"/>
    </row>
    <row r="2073" spans="5:15" x14ac:dyDescent="0.25">
      <c r="E2073" s="163"/>
      <c r="F2073" s="163"/>
      <c r="G2073" s="163"/>
      <c r="H2073" s="160"/>
      <c r="I2073" s="162"/>
      <c r="O2073"/>
    </row>
    <row r="2074" spans="5:15" x14ac:dyDescent="0.25">
      <c r="E2074" s="163"/>
      <c r="F2074" s="163"/>
      <c r="G2074" s="163"/>
      <c r="H2074" s="160"/>
      <c r="I2074" s="162"/>
      <c r="O2074"/>
    </row>
    <row r="2075" spans="5:15" x14ac:dyDescent="0.25">
      <c r="E2075" s="163"/>
      <c r="F2075" s="163"/>
      <c r="G2075" s="163"/>
      <c r="H2075" s="160"/>
      <c r="I2075" s="162"/>
      <c r="O2075"/>
    </row>
    <row r="2076" spans="5:15" x14ac:dyDescent="0.25">
      <c r="E2076" s="163"/>
      <c r="F2076" s="163"/>
      <c r="G2076" s="163"/>
      <c r="H2076" s="160"/>
      <c r="I2076" s="162"/>
      <c r="O2076"/>
    </row>
    <row r="2077" spans="5:15" x14ac:dyDescent="0.25">
      <c r="E2077" s="163"/>
      <c r="F2077" s="163"/>
      <c r="G2077" s="163"/>
      <c r="H2077" s="160"/>
      <c r="I2077" s="162"/>
      <c r="O2077"/>
    </row>
    <row r="2078" spans="5:15" x14ac:dyDescent="0.25">
      <c r="E2078" s="163"/>
      <c r="F2078" s="163"/>
      <c r="G2078" s="163"/>
      <c r="H2078" s="160"/>
      <c r="I2078" s="162"/>
      <c r="O2078"/>
    </row>
    <row r="2079" spans="5:15" x14ac:dyDescent="0.25">
      <c r="E2079" s="163"/>
      <c r="F2079" s="163"/>
      <c r="G2079" s="163"/>
      <c r="H2079" s="160"/>
      <c r="I2079" s="162"/>
      <c r="O2079"/>
    </row>
    <row r="2080" spans="5:15" x14ac:dyDescent="0.25">
      <c r="E2080" s="163"/>
      <c r="F2080" s="163"/>
      <c r="G2080" s="163"/>
      <c r="H2080" s="160"/>
      <c r="I2080" s="162"/>
      <c r="O2080"/>
    </row>
    <row r="2081" spans="5:15" x14ac:dyDescent="0.25">
      <c r="E2081" s="163"/>
      <c r="F2081" s="163"/>
      <c r="G2081" s="163"/>
      <c r="H2081" s="160"/>
      <c r="I2081" s="162"/>
      <c r="O2081"/>
    </row>
    <row r="2082" spans="5:15" x14ac:dyDescent="0.25">
      <c r="E2082" s="163"/>
      <c r="F2082" s="163"/>
      <c r="G2082" s="163"/>
      <c r="H2082" s="160"/>
      <c r="I2082" s="162"/>
      <c r="O2082"/>
    </row>
    <row r="2083" spans="5:15" x14ac:dyDescent="0.25">
      <c r="E2083" s="163"/>
      <c r="F2083" s="163"/>
      <c r="G2083" s="163"/>
      <c r="H2083" s="160"/>
      <c r="I2083" s="162"/>
      <c r="O2083"/>
    </row>
    <row r="2084" spans="5:15" x14ac:dyDescent="0.25">
      <c r="E2084" s="163"/>
      <c r="F2084" s="163"/>
      <c r="G2084" s="163"/>
      <c r="H2084" s="160"/>
      <c r="I2084" s="162"/>
      <c r="O2084"/>
    </row>
    <row r="2085" spans="5:15" x14ac:dyDescent="0.25">
      <c r="E2085" s="163"/>
      <c r="F2085" s="163"/>
      <c r="G2085" s="163"/>
      <c r="H2085" s="160"/>
      <c r="I2085" s="162"/>
      <c r="O2085"/>
    </row>
    <row r="2086" spans="5:15" x14ac:dyDescent="0.25">
      <c r="E2086" s="163"/>
      <c r="F2086" s="163"/>
      <c r="G2086" s="163"/>
      <c r="H2086" s="160"/>
      <c r="I2086" s="162"/>
      <c r="O2086"/>
    </row>
    <row r="2087" spans="5:15" x14ac:dyDescent="0.25">
      <c r="E2087" s="163"/>
      <c r="F2087" s="163"/>
      <c r="G2087" s="163"/>
      <c r="H2087" s="160"/>
      <c r="I2087" s="162"/>
      <c r="O2087"/>
    </row>
    <row r="2088" spans="5:15" x14ac:dyDescent="0.25">
      <c r="E2088" s="163"/>
      <c r="F2088" s="163"/>
      <c r="G2088" s="163"/>
      <c r="H2088" s="160"/>
      <c r="I2088" s="162"/>
      <c r="O2088"/>
    </row>
    <row r="2089" spans="5:15" x14ac:dyDescent="0.25">
      <c r="E2089" s="163"/>
      <c r="F2089" s="163"/>
      <c r="G2089" s="163"/>
      <c r="H2089" s="160"/>
      <c r="I2089" s="162"/>
      <c r="O2089"/>
    </row>
    <row r="2090" spans="5:15" x14ac:dyDescent="0.25">
      <c r="E2090" s="163"/>
      <c r="F2090" s="163"/>
      <c r="G2090" s="163"/>
      <c r="H2090" s="160"/>
      <c r="I2090" s="162"/>
      <c r="O2090"/>
    </row>
    <row r="2091" spans="5:15" x14ac:dyDescent="0.25">
      <c r="E2091" s="163"/>
      <c r="F2091" s="163"/>
      <c r="G2091" s="163"/>
      <c r="H2091" s="160"/>
      <c r="I2091" s="162"/>
      <c r="O2091"/>
    </row>
    <row r="2092" spans="5:15" x14ac:dyDescent="0.25">
      <c r="E2092" s="163"/>
      <c r="F2092" s="163"/>
      <c r="G2092" s="163"/>
      <c r="H2092" s="160"/>
      <c r="I2092" s="162"/>
      <c r="O2092"/>
    </row>
    <row r="2093" spans="5:15" x14ac:dyDescent="0.25">
      <c r="E2093" s="163"/>
      <c r="F2093" s="163"/>
      <c r="G2093" s="163"/>
      <c r="H2093" s="160"/>
      <c r="I2093" s="162"/>
      <c r="O2093"/>
    </row>
    <row r="2094" spans="5:15" x14ac:dyDescent="0.25">
      <c r="E2094" s="163"/>
      <c r="F2094" s="163"/>
      <c r="G2094" s="163"/>
      <c r="H2094" s="160"/>
      <c r="I2094" s="162"/>
      <c r="O2094"/>
    </row>
    <row r="2095" spans="5:15" x14ac:dyDescent="0.25">
      <c r="E2095" s="163"/>
      <c r="F2095" s="163"/>
      <c r="G2095" s="163"/>
      <c r="H2095" s="160"/>
      <c r="I2095" s="162"/>
      <c r="O2095"/>
    </row>
    <row r="2096" spans="5:15" x14ac:dyDescent="0.25">
      <c r="E2096" s="163"/>
      <c r="F2096" s="163"/>
      <c r="G2096" s="163"/>
      <c r="H2096" s="160"/>
      <c r="I2096" s="162"/>
      <c r="O2096"/>
    </row>
    <row r="2097" spans="5:15" x14ac:dyDescent="0.25">
      <c r="E2097" s="163"/>
      <c r="F2097" s="163"/>
      <c r="G2097" s="163"/>
      <c r="H2097" s="160"/>
      <c r="I2097" s="162"/>
      <c r="O2097"/>
    </row>
    <row r="2098" spans="5:15" x14ac:dyDescent="0.25">
      <c r="E2098" s="163"/>
      <c r="F2098" s="163"/>
      <c r="G2098" s="163"/>
      <c r="H2098" s="160"/>
      <c r="I2098" s="162"/>
      <c r="O2098"/>
    </row>
    <row r="2099" spans="5:15" x14ac:dyDescent="0.25">
      <c r="E2099" s="163"/>
      <c r="F2099" s="163"/>
      <c r="G2099" s="163"/>
      <c r="H2099" s="160"/>
      <c r="I2099" s="162"/>
      <c r="O2099"/>
    </row>
    <row r="2100" spans="5:15" x14ac:dyDescent="0.25">
      <c r="E2100" s="163"/>
      <c r="F2100" s="163"/>
      <c r="G2100" s="163"/>
      <c r="H2100" s="160"/>
      <c r="I2100" s="162"/>
      <c r="O2100"/>
    </row>
    <row r="2101" spans="5:15" x14ac:dyDescent="0.25">
      <c r="E2101" s="163"/>
      <c r="F2101" s="163"/>
      <c r="G2101" s="163"/>
      <c r="H2101" s="160"/>
      <c r="I2101" s="162"/>
      <c r="O2101"/>
    </row>
    <row r="2102" spans="5:15" x14ac:dyDescent="0.25">
      <c r="E2102" s="163"/>
      <c r="F2102" s="163"/>
      <c r="G2102" s="163"/>
      <c r="H2102" s="160"/>
      <c r="I2102" s="162"/>
      <c r="O2102"/>
    </row>
    <row r="2103" spans="5:15" x14ac:dyDescent="0.25">
      <c r="E2103" s="163"/>
      <c r="F2103" s="163"/>
      <c r="G2103" s="163"/>
      <c r="H2103" s="160"/>
      <c r="I2103" s="162"/>
      <c r="O2103"/>
    </row>
    <row r="2104" spans="5:15" x14ac:dyDescent="0.25">
      <c r="E2104" s="163"/>
      <c r="F2104" s="163"/>
      <c r="G2104" s="163"/>
      <c r="H2104" s="160"/>
      <c r="I2104" s="162"/>
      <c r="O2104"/>
    </row>
    <row r="2105" spans="5:15" x14ac:dyDescent="0.25">
      <c r="E2105" s="163"/>
      <c r="F2105" s="163"/>
      <c r="G2105" s="163"/>
      <c r="H2105" s="160"/>
      <c r="I2105" s="162"/>
      <c r="O2105"/>
    </row>
    <row r="2106" spans="5:15" x14ac:dyDescent="0.25">
      <c r="E2106" s="163"/>
      <c r="F2106" s="163"/>
      <c r="G2106" s="163"/>
      <c r="H2106" s="160"/>
      <c r="I2106" s="162"/>
      <c r="O2106"/>
    </row>
    <row r="2107" spans="5:15" x14ac:dyDescent="0.25">
      <c r="E2107" s="163"/>
      <c r="F2107" s="163"/>
      <c r="G2107" s="163"/>
      <c r="H2107" s="160"/>
      <c r="I2107" s="162"/>
      <c r="O2107"/>
    </row>
    <row r="2108" spans="5:15" x14ac:dyDescent="0.25">
      <c r="E2108" s="163"/>
      <c r="F2108" s="163"/>
      <c r="G2108" s="163"/>
      <c r="H2108" s="160"/>
      <c r="I2108" s="162"/>
      <c r="O2108"/>
    </row>
    <row r="2109" spans="5:15" x14ac:dyDescent="0.25">
      <c r="E2109" s="163"/>
      <c r="F2109" s="163"/>
      <c r="G2109" s="163"/>
      <c r="H2109" s="160"/>
      <c r="I2109" s="162"/>
      <c r="O2109"/>
    </row>
    <row r="2110" spans="5:15" x14ac:dyDescent="0.25">
      <c r="E2110" s="163"/>
      <c r="F2110" s="163"/>
      <c r="G2110" s="163"/>
      <c r="H2110" s="160"/>
      <c r="I2110" s="162"/>
      <c r="O2110"/>
    </row>
    <row r="2111" spans="5:15" x14ac:dyDescent="0.25">
      <c r="E2111" s="163"/>
      <c r="F2111" s="163"/>
      <c r="G2111" s="163"/>
      <c r="H2111" s="160"/>
      <c r="I2111" s="162"/>
      <c r="O2111"/>
    </row>
    <row r="2112" spans="5:15" x14ac:dyDescent="0.25">
      <c r="E2112" s="163"/>
      <c r="F2112" s="163"/>
      <c r="G2112" s="163"/>
      <c r="H2112" s="160"/>
      <c r="I2112" s="162"/>
      <c r="O2112"/>
    </row>
    <row r="2113" spans="5:15" x14ac:dyDescent="0.25">
      <c r="E2113" s="163"/>
      <c r="F2113" s="163"/>
      <c r="G2113" s="163"/>
      <c r="H2113" s="160"/>
      <c r="I2113" s="162"/>
      <c r="O2113"/>
    </row>
    <row r="2114" spans="5:15" x14ac:dyDescent="0.25">
      <c r="E2114" s="163"/>
      <c r="F2114" s="163"/>
      <c r="G2114" s="163"/>
      <c r="H2114" s="160"/>
      <c r="I2114" s="162"/>
      <c r="O2114"/>
    </row>
    <row r="2115" spans="5:15" x14ac:dyDescent="0.25">
      <c r="E2115" s="163"/>
      <c r="F2115" s="163"/>
      <c r="G2115" s="163"/>
      <c r="H2115" s="160"/>
      <c r="I2115" s="162"/>
      <c r="O2115"/>
    </row>
    <row r="2116" spans="5:15" x14ac:dyDescent="0.25">
      <c r="E2116" s="163"/>
      <c r="F2116" s="163"/>
      <c r="G2116" s="163"/>
      <c r="H2116" s="160"/>
      <c r="I2116" s="162"/>
      <c r="O2116"/>
    </row>
    <row r="2117" spans="5:15" x14ac:dyDescent="0.25">
      <c r="E2117" s="163"/>
      <c r="F2117" s="163"/>
      <c r="G2117" s="163"/>
      <c r="H2117" s="160"/>
      <c r="I2117" s="162"/>
      <c r="O2117"/>
    </row>
    <row r="2118" spans="5:15" x14ac:dyDescent="0.25">
      <c r="E2118" s="163"/>
      <c r="F2118" s="163"/>
      <c r="G2118" s="163"/>
      <c r="H2118" s="160"/>
      <c r="I2118" s="162"/>
      <c r="O2118"/>
    </row>
    <row r="2119" spans="5:15" x14ac:dyDescent="0.25">
      <c r="E2119" s="163"/>
      <c r="F2119" s="163"/>
      <c r="G2119" s="163"/>
      <c r="H2119" s="160"/>
      <c r="I2119" s="162"/>
      <c r="O2119"/>
    </row>
    <row r="2120" spans="5:15" x14ac:dyDescent="0.25">
      <c r="E2120" s="163"/>
      <c r="F2120" s="163"/>
      <c r="G2120" s="163"/>
      <c r="H2120" s="160"/>
      <c r="I2120" s="162"/>
      <c r="O2120"/>
    </row>
    <row r="2121" spans="5:15" x14ac:dyDescent="0.25">
      <c r="E2121" s="163"/>
      <c r="F2121" s="163"/>
      <c r="G2121" s="163"/>
      <c r="H2121" s="160"/>
      <c r="I2121" s="162"/>
      <c r="O2121"/>
    </row>
    <row r="2122" spans="5:15" x14ac:dyDescent="0.25">
      <c r="E2122" s="163"/>
      <c r="F2122" s="163"/>
      <c r="G2122" s="163"/>
      <c r="H2122" s="160"/>
      <c r="I2122" s="162"/>
      <c r="O2122"/>
    </row>
    <row r="2123" spans="5:15" x14ac:dyDescent="0.25">
      <c r="E2123" s="163"/>
      <c r="F2123" s="163"/>
      <c r="G2123" s="163"/>
      <c r="H2123" s="160"/>
      <c r="I2123" s="162"/>
      <c r="O2123"/>
    </row>
    <row r="2124" spans="5:15" x14ac:dyDescent="0.25">
      <c r="E2124" s="163"/>
      <c r="F2124" s="163"/>
      <c r="G2124" s="163"/>
      <c r="H2124" s="160"/>
      <c r="I2124" s="162"/>
      <c r="O2124"/>
    </row>
    <row r="2125" spans="5:15" x14ac:dyDescent="0.25">
      <c r="E2125" s="163"/>
      <c r="F2125" s="163"/>
      <c r="G2125" s="163"/>
      <c r="H2125" s="160"/>
      <c r="I2125" s="162"/>
      <c r="O2125"/>
    </row>
    <row r="2126" spans="5:15" x14ac:dyDescent="0.25">
      <c r="E2126" s="163"/>
      <c r="F2126" s="163"/>
      <c r="G2126" s="163"/>
      <c r="H2126" s="160"/>
      <c r="I2126" s="162"/>
      <c r="O2126"/>
    </row>
    <row r="2127" spans="5:15" x14ac:dyDescent="0.25">
      <c r="E2127" s="163"/>
      <c r="F2127" s="163"/>
      <c r="G2127" s="163"/>
      <c r="H2127" s="160"/>
      <c r="I2127" s="162"/>
      <c r="O2127"/>
    </row>
    <row r="2128" spans="5:15" x14ac:dyDescent="0.25">
      <c r="E2128" s="163"/>
      <c r="F2128" s="163"/>
      <c r="G2128" s="163"/>
      <c r="H2128" s="160"/>
      <c r="I2128" s="162"/>
      <c r="O2128"/>
    </row>
    <row r="2129" spans="5:15" x14ac:dyDescent="0.25">
      <c r="E2129" s="163"/>
      <c r="F2129" s="163"/>
      <c r="G2129" s="163"/>
      <c r="H2129" s="160"/>
      <c r="I2129" s="162"/>
      <c r="O2129"/>
    </row>
    <row r="2130" spans="5:15" x14ac:dyDescent="0.25">
      <c r="E2130" s="163"/>
      <c r="F2130" s="163"/>
      <c r="G2130" s="163"/>
      <c r="H2130" s="160"/>
      <c r="I2130" s="162"/>
      <c r="O2130"/>
    </row>
    <row r="2131" spans="5:15" x14ac:dyDescent="0.25">
      <c r="E2131" s="163"/>
      <c r="F2131" s="163"/>
      <c r="G2131" s="163"/>
      <c r="H2131" s="160"/>
      <c r="I2131" s="162"/>
      <c r="O2131"/>
    </row>
    <row r="2132" spans="5:15" x14ac:dyDescent="0.25">
      <c r="E2132" s="163"/>
      <c r="F2132" s="163"/>
      <c r="G2132" s="163"/>
      <c r="H2132" s="160"/>
      <c r="I2132" s="162"/>
      <c r="O2132"/>
    </row>
    <row r="2133" spans="5:15" x14ac:dyDescent="0.25">
      <c r="E2133" s="163"/>
      <c r="F2133" s="163"/>
      <c r="G2133" s="163"/>
      <c r="H2133" s="160"/>
      <c r="I2133" s="162"/>
      <c r="O2133"/>
    </row>
    <row r="2134" spans="5:15" x14ac:dyDescent="0.25">
      <c r="E2134" s="163"/>
      <c r="F2134" s="163"/>
      <c r="G2134" s="163"/>
      <c r="H2134" s="160"/>
      <c r="I2134" s="162"/>
      <c r="O2134"/>
    </row>
    <row r="2135" spans="5:15" x14ac:dyDescent="0.25">
      <c r="E2135" s="163"/>
      <c r="F2135" s="163"/>
      <c r="G2135" s="163"/>
      <c r="H2135" s="160"/>
      <c r="I2135" s="162"/>
      <c r="O2135"/>
    </row>
    <row r="2136" spans="5:15" x14ac:dyDescent="0.25">
      <c r="E2136" s="163"/>
      <c r="F2136" s="163"/>
      <c r="G2136" s="163"/>
      <c r="H2136" s="160"/>
      <c r="I2136" s="162"/>
      <c r="O2136"/>
    </row>
    <row r="2137" spans="5:15" x14ac:dyDescent="0.25">
      <c r="E2137" s="163"/>
      <c r="F2137" s="163"/>
      <c r="G2137" s="163"/>
      <c r="H2137" s="160"/>
      <c r="I2137" s="162"/>
      <c r="O2137"/>
    </row>
  </sheetData>
  <autoFilter ref="A1:O566" xr:uid="{DF416268-FE1A-4B30-A2F1-544DF9D43D40}">
    <filterColumn colId="9">
      <filters>
        <filter val="current assets"/>
      </filters>
    </filterColumn>
  </autoFilter>
  <pageMargins left="0.7" right="0.7" top="0.75" bottom="0.75" header="0.3" footer="0.3"/>
  <pageSetup paperSize="9" orientation="portrait" horizontalDpi="4294967295" verticalDpi="4294967295"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4FDE4-4199-4073-8B25-35176153CADD}">
  <dimension ref="A1:I2137"/>
  <sheetViews>
    <sheetView workbookViewId="0"/>
  </sheetViews>
  <sheetFormatPr defaultRowHeight="15" x14ac:dyDescent="0.25"/>
  <cols>
    <col min="1" max="1" width="32.140625" style="160" customWidth="1"/>
    <col min="2" max="2" width="26" style="166" bestFit="1" customWidth="1"/>
    <col min="3" max="3" width="27" bestFit="1" customWidth="1"/>
  </cols>
  <sheetData>
    <row r="1" spans="1:9" x14ac:dyDescent="0.25">
      <c r="A1" s="141" t="s">
        <v>15325</v>
      </c>
      <c r="B1" s="146" t="s">
        <v>15333</v>
      </c>
      <c r="C1" t="s">
        <v>15756</v>
      </c>
      <c r="I1" t="s">
        <v>15757</v>
      </c>
    </row>
    <row r="2" spans="1:9" x14ac:dyDescent="0.25">
      <c r="A2" s="147">
        <v>0</v>
      </c>
      <c r="B2" s="151" t="s">
        <v>15335</v>
      </c>
      <c r="C2" t="s">
        <v>15758</v>
      </c>
    </row>
    <row r="3" spans="1:9" x14ac:dyDescent="0.25">
      <c r="A3" s="147">
        <v>11104</v>
      </c>
      <c r="B3" s="151" t="s">
        <v>15335</v>
      </c>
      <c r="C3" s="18" t="s">
        <v>15758</v>
      </c>
    </row>
    <row r="4" spans="1:9" x14ac:dyDescent="0.25">
      <c r="A4" s="147">
        <v>11105</v>
      </c>
      <c r="B4" s="151" t="s">
        <v>15335</v>
      </c>
      <c r="C4" s="18" t="s">
        <v>15758</v>
      </c>
    </row>
    <row r="5" spans="1:9" x14ac:dyDescent="0.25">
      <c r="A5" s="147">
        <v>11106</v>
      </c>
      <c r="B5" s="151" t="s">
        <v>15335</v>
      </c>
      <c r="C5" s="18" t="s">
        <v>15758</v>
      </c>
    </row>
    <row r="6" spans="1:9" x14ac:dyDescent="0.25">
      <c r="A6" s="147">
        <v>11107</v>
      </c>
      <c r="B6" s="151" t="s">
        <v>15335</v>
      </c>
      <c r="C6" s="18" t="s">
        <v>15758</v>
      </c>
    </row>
    <row r="7" spans="1:9" x14ac:dyDescent="0.25">
      <c r="A7" s="147">
        <v>11108</v>
      </c>
      <c r="B7" s="151" t="s">
        <v>15335</v>
      </c>
      <c r="C7" s="18" t="s">
        <v>15758</v>
      </c>
    </row>
    <row r="8" spans="1:9" x14ac:dyDescent="0.25">
      <c r="A8" s="147">
        <v>11201</v>
      </c>
      <c r="B8" s="151" t="s">
        <v>15335</v>
      </c>
      <c r="C8" s="18" t="s">
        <v>15758</v>
      </c>
    </row>
    <row r="9" spans="1:9" x14ac:dyDescent="0.25">
      <c r="A9" s="147">
        <v>11202</v>
      </c>
      <c r="B9" s="151" t="s">
        <v>15335</v>
      </c>
      <c r="C9" s="18" t="s">
        <v>15758</v>
      </c>
    </row>
    <row r="10" spans="1:9" x14ac:dyDescent="0.25">
      <c r="A10" s="147">
        <v>11205</v>
      </c>
      <c r="B10" s="151" t="s">
        <v>15335</v>
      </c>
      <c r="C10" s="18" t="s">
        <v>15758</v>
      </c>
    </row>
    <row r="11" spans="1:9" x14ac:dyDescent="0.25">
      <c r="A11" s="147">
        <v>11206</v>
      </c>
      <c r="B11" s="151" t="s">
        <v>15335</v>
      </c>
      <c r="C11" s="18" t="s">
        <v>15758</v>
      </c>
    </row>
    <row r="12" spans="1:9" x14ac:dyDescent="0.25">
      <c r="A12" s="147">
        <v>11207</v>
      </c>
      <c r="B12" s="151" t="s">
        <v>15335</v>
      </c>
      <c r="C12" s="18" t="s">
        <v>15758</v>
      </c>
    </row>
    <row r="13" spans="1:9" x14ac:dyDescent="0.25">
      <c r="A13" s="147">
        <v>11208</v>
      </c>
      <c r="B13" s="151" t="s">
        <v>15335</v>
      </c>
      <c r="C13" s="18" t="s">
        <v>15758</v>
      </c>
    </row>
    <row r="14" spans="1:9" x14ac:dyDescent="0.25">
      <c r="A14" s="147">
        <v>11210</v>
      </c>
      <c r="B14" s="151" t="s">
        <v>15335</v>
      </c>
      <c r="C14" s="18" t="s">
        <v>15758</v>
      </c>
    </row>
    <row r="15" spans="1:9" x14ac:dyDescent="0.25">
      <c r="A15" s="147">
        <v>11215</v>
      </c>
      <c r="B15" s="151" t="s">
        <v>15335</v>
      </c>
      <c r="C15" s="18" t="s">
        <v>15758</v>
      </c>
    </row>
    <row r="16" spans="1:9" x14ac:dyDescent="0.25">
      <c r="A16" s="147">
        <v>11225</v>
      </c>
      <c r="B16" s="151" t="s">
        <v>15335</v>
      </c>
      <c r="C16" s="18" t="s">
        <v>15758</v>
      </c>
    </row>
    <row r="17" spans="1:3" x14ac:dyDescent="0.25">
      <c r="A17" s="147">
        <v>11230</v>
      </c>
      <c r="B17" s="151" t="s">
        <v>15352</v>
      </c>
      <c r="C17" s="18" t="s">
        <v>15758</v>
      </c>
    </row>
    <row r="18" spans="1:3" x14ac:dyDescent="0.25">
      <c r="A18" s="147">
        <v>11250</v>
      </c>
      <c r="B18" s="151" t="s">
        <v>15352</v>
      </c>
      <c r="C18" s="18" t="s">
        <v>15758</v>
      </c>
    </row>
    <row r="19" spans="1:3" x14ac:dyDescent="0.25">
      <c r="A19" s="147">
        <v>11350</v>
      </c>
      <c r="B19" s="151" t="s">
        <v>15352</v>
      </c>
      <c r="C19" s="18" t="s">
        <v>15758</v>
      </c>
    </row>
    <row r="20" spans="1:3" x14ac:dyDescent="0.25">
      <c r="A20" s="147">
        <v>11401</v>
      </c>
      <c r="B20" s="151" t="s">
        <v>15352</v>
      </c>
      <c r="C20" s="18" t="s">
        <v>15758</v>
      </c>
    </row>
    <row r="21" spans="1:3" x14ac:dyDescent="0.25">
      <c r="A21" s="147">
        <v>12100</v>
      </c>
      <c r="B21" s="151" t="s">
        <v>15352</v>
      </c>
      <c r="C21" s="18" t="s">
        <v>15758</v>
      </c>
    </row>
    <row r="22" spans="1:3" x14ac:dyDescent="0.25">
      <c r="A22" s="147">
        <v>12200</v>
      </c>
      <c r="B22" s="151" t="s">
        <v>15352</v>
      </c>
      <c r="C22" s="18" t="s">
        <v>15758</v>
      </c>
    </row>
    <row r="23" spans="1:3" x14ac:dyDescent="0.25">
      <c r="A23" s="147">
        <v>12202</v>
      </c>
      <c r="B23" s="151" t="s">
        <v>15352</v>
      </c>
      <c r="C23" s="18" t="s">
        <v>15758</v>
      </c>
    </row>
    <row r="24" spans="1:3" x14ac:dyDescent="0.25">
      <c r="A24" s="147">
        <v>12203</v>
      </c>
      <c r="B24" s="151" t="s">
        <v>15362</v>
      </c>
      <c r="C24" t="s">
        <v>15759</v>
      </c>
    </row>
    <row r="25" spans="1:3" x14ac:dyDescent="0.25">
      <c r="A25" s="147">
        <v>12800</v>
      </c>
      <c r="B25" s="151" t="s">
        <v>15352</v>
      </c>
      <c r="C25" s="18" t="s">
        <v>15758</v>
      </c>
    </row>
    <row r="26" spans="1:3" x14ac:dyDescent="0.25">
      <c r="A26" s="147">
        <v>13401</v>
      </c>
      <c r="B26" s="151" t="s">
        <v>15352</v>
      </c>
      <c r="C26" s="18" t="s">
        <v>15758</v>
      </c>
    </row>
    <row r="27" spans="1:3" x14ac:dyDescent="0.25">
      <c r="A27" s="147">
        <v>13402</v>
      </c>
      <c r="B27" s="151" t="s">
        <v>15352</v>
      </c>
      <c r="C27" s="18" t="s">
        <v>15758</v>
      </c>
    </row>
    <row r="28" spans="1:3" x14ac:dyDescent="0.25">
      <c r="A28" s="147">
        <v>14080</v>
      </c>
      <c r="B28" s="151" t="s">
        <v>15367</v>
      </c>
      <c r="C28" s="18" t="s">
        <v>15758</v>
      </c>
    </row>
    <row r="29" spans="1:3" x14ac:dyDescent="0.25">
      <c r="A29" s="147">
        <v>14110</v>
      </c>
      <c r="B29" s="151" t="s">
        <v>15367</v>
      </c>
      <c r="C29" s="18" t="s">
        <v>15758</v>
      </c>
    </row>
    <row r="30" spans="1:3" x14ac:dyDescent="0.25">
      <c r="A30" s="147">
        <v>14120</v>
      </c>
      <c r="B30" s="151" t="s">
        <v>15367</v>
      </c>
      <c r="C30" s="18" t="s">
        <v>15758</v>
      </c>
    </row>
    <row r="31" spans="1:3" x14ac:dyDescent="0.25">
      <c r="A31" s="147">
        <v>14130</v>
      </c>
      <c r="B31" s="151" t="s">
        <v>15367</v>
      </c>
      <c r="C31" s="18" t="s">
        <v>15758</v>
      </c>
    </row>
    <row r="32" spans="1:3" x14ac:dyDescent="0.25">
      <c r="A32" s="147">
        <v>14210</v>
      </c>
      <c r="B32" s="151" t="s">
        <v>15367</v>
      </c>
      <c r="C32" s="18" t="s">
        <v>15758</v>
      </c>
    </row>
    <row r="33" spans="1:3" x14ac:dyDescent="0.25">
      <c r="A33" s="147">
        <v>14220</v>
      </c>
      <c r="B33" s="151" t="s">
        <v>15367</v>
      </c>
      <c r="C33" s="18" t="s">
        <v>15758</v>
      </c>
    </row>
    <row r="34" spans="1:3" x14ac:dyDescent="0.25">
      <c r="A34" s="147">
        <v>14230</v>
      </c>
      <c r="B34" s="151" t="s">
        <v>15367</v>
      </c>
      <c r="C34" s="18" t="s">
        <v>15758</v>
      </c>
    </row>
    <row r="35" spans="1:3" x14ac:dyDescent="0.25">
      <c r="A35" s="147">
        <v>14310</v>
      </c>
      <c r="B35" s="151" t="s">
        <v>15367</v>
      </c>
      <c r="C35" s="18" t="s">
        <v>15758</v>
      </c>
    </row>
    <row r="36" spans="1:3" x14ac:dyDescent="0.25">
      <c r="A36" s="147">
        <v>14320</v>
      </c>
      <c r="B36" s="151" t="s">
        <v>15367</v>
      </c>
      <c r="C36" s="18" t="s">
        <v>15758</v>
      </c>
    </row>
    <row r="37" spans="1:3" x14ac:dyDescent="0.25">
      <c r="A37" s="147">
        <v>14430</v>
      </c>
      <c r="B37" s="151" t="s">
        <v>15367</v>
      </c>
      <c r="C37" s="18" t="s">
        <v>15758</v>
      </c>
    </row>
    <row r="38" spans="1:3" x14ac:dyDescent="0.25">
      <c r="A38" s="147">
        <v>14510</v>
      </c>
      <c r="B38" s="151" t="s">
        <v>15367</v>
      </c>
      <c r="C38" s="18" t="s">
        <v>15758</v>
      </c>
    </row>
    <row r="39" spans="1:3" x14ac:dyDescent="0.25">
      <c r="A39" s="147">
        <v>14520</v>
      </c>
      <c r="B39" s="151" t="s">
        <v>15367</v>
      </c>
      <c r="C39" s="18" t="s">
        <v>15758</v>
      </c>
    </row>
    <row r="40" spans="1:3" x14ac:dyDescent="0.25">
      <c r="A40" s="147">
        <v>14610</v>
      </c>
      <c r="B40" s="151" t="s">
        <v>15367</v>
      </c>
      <c r="C40" s="18" t="s">
        <v>15758</v>
      </c>
    </row>
    <row r="41" spans="1:3" x14ac:dyDescent="0.25">
      <c r="A41" s="147">
        <v>14630</v>
      </c>
      <c r="B41" s="151" t="s">
        <v>15367</v>
      </c>
      <c r="C41" s="18" t="s">
        <v>15758</v>
      </c>
    </row>
    <row r="42" spans="1:3" x14ac:dyDescent="0.25">
      <c r="A42" s="147">
        <v>14660</v>
      </c>
      <c r="B42" s="151" t="s">
        <v>15367</v>
      </c>
      <c r="C42" s="18" t="s">
        <v>15758</v>
      </c>
    </row>
    <row r="43" spans="1:3" x14ac:dyDescent="0.25">
      <c r="A43" s="147">
        <v>14710</v>
      </c>
      <c r="B43" s="151" t="s">
        <v>15367</v>
      </c>
      <c r="C43" s="18" t="s">
        <v>15758</v>
      </c>
    </row>
    <row r="44" spans="1:3" x14ac:dyDescent="0.25">
      <c r="A44" s="147">
        <v>14730</v>
      </c>
      <c r="B44" s="151" t="s">
        <v>15367</v>
      </c>
      <c r="C44" s="18" t="s">
        <v>15758</v>
      </c>
    </row>
    <row r="45" spans="1:3" x14ac:dyDescent="0.25">
      <c r="A45" s="147">
        <v>14760</v>
      </c>
      <c r="B45" s="151" t="s">
        <v>15367</v>
      </c>
      <c r="C45" s="18" t="s">
        <v>15758</v>
      </c>
    </row>
    <row r="46" spans="1:3" x14ac:dyDescent="0.25">
      <c r="A46" s="147">
        <v>14900</v>
      </c>
      <c r="B46" s="151" t="s">
        <v>15367</v>
      </c>
      <c r="C46" s="18" t="s">
        <v>15758</v>
      </c>
    </row>
    <row r="47" spans="1:3" x14ac:dyDescent="0.25">
      <c r="A47" s="147">
        <v>14910</v>
      </c>
      <c r="B47" s="151" t="s">
        <v>15367</v>
      </c>
      <c r="C47" s="18" t="s">
        <v>15758</v>
      </c>
    </row>
    <row r="48" spans="1:3" x14ac:dyDescent="0.25">
      <c r="A48" s="147">
        <v>15110</v>
      </c>
      <c r="B48" s="151" t="s">
        <v>15362</v>
      </c>
      <c r="C48" t="s">
        <v>15759</v>
      </c>
    </row>
    <row r="49" spans="1:3" x14ac:dyDescent="0.25">
      <c r="A49" s="147">
        <v>15120</v>
      </c>
      <c r="B49" s="151" t="s">
        <v>15352</v>
      </c>
      <c r="C49" s="18" t="s">
        <v>15758</v>
      </c>
    </row>
    <row r="50" spans="1:3" x14ac:dyDescent="0.25">
      <c r="A50" s="147">
        <v>15230</v>
      </c>
      <c r="B50" s="151" t="s">
        <v>15352</v>
      </c>
      <c r="C50" s="18" t="s">
        <v>15758</v>
      </c>
    </row>
    <row r="51" spans="1:3" x14ac:dyDescent="0.25">
      <c r="A51" s="147">
        <v>16110</v>
      </c>
      <c r="B51" s="151" t="s">
        <v>15352</v>
      </c>
      <c r="C51" s="18" t="s">
        <v>15758</v>
      </c>
    </row>
    <row r="52" spans="1:3" x14ac:dyDescent="0.25">
      <c r="A52" s="147">
        <v>16310</v>
      </c>
      <c r="B52" s="151" t="s">
        <v>15400</v>
      </c>
      <c r="C52" t="s">
        <v>15761</v>
      </c>
    </row>
    <row r="53" spans="1:3" x14ac:dyDescent="0.25">
      <c r="A53" s="147">
        <v>23100</v>
      </c>
      <c r="B53" s="151" t="s">
        <v>15400</v>
      </c>
      <c r="C53" t="s">
        <v>15761</v>
      </c>
    </row>
    <row r="54" spans="1:3" x14ac:dyDescent="0.25">
      <c r="A54" s="147">
        <v>23101</v>
      </c>
      <c r="B54" s="151" t="s">
        <v>15400</v>
      </c>
      <c r="C54" t="s">
        <v>15761</v>
      </c>
    </row>
    <row r="55" spans="1:3" x14ac:dyDescent="0.25">
      <c r="A55" s="147">
        <v>23150</v>
      </c>
      <c r="B55" s="151" t="s">
        <v>15400</v>
      </c>
      <c r="C55" t="s">
        <v>15761</v>
      </c>
    </row>
    <row r="56" spans="1:3" x14ac:dyDescent="0.25">
      <c r="A56" s="147">
        <v>23151</v>
      </c>
      <c r="B56" s="151" t="s">
        <v>15407</v>
      </c>
      <c r="C56" t="s">
        <v>15761</v>
      </c>
    </row>
    <row r="57" spans="1:3" x14ac:dyDescent="0.25">
      <c r="A57" s="147">
        <v>23152</v>
      </c>
      <c r="B57" s="151" t="s">
        <v>15407</v>
      </c>
      <c r="C57" t="s">
        <v>15761</v>
      </c>
    </row>
    <row r="58" spans="1:3" x14ac:dyDescent="0.25">
      <c r="A58" s="147">
        <v>23153</v>
      </c>
      <c r="B58" s="151" t="s">
        <v>15400</v>
      </c>
      <c r="C58" t="s">
        <v>15761</v>
      </c>
    </row>
    <row r="59" spans="1:3" x14ac:dyDescent="0.25">
      <c r="A59" s="147">
        <v>23200</v>
      </c>
      <c r="B59" s="151" t="s">
        <v>15400</v>
      </c>
      <c r="C59" t="s">
        <v>15761</v>
      </c>
    </row>
    <row r="60" spans="1:3" x14ac:dyDescent="0.25">
      <c r="A60" s="147">
        <v>23201</v>
      </c>
      <c r="B60" s="151" t="s">
        <v>15400</v>
      </c>
      <c r="C60" t="s">
        <v>15761</v>
      </c>
    </row>
    <row r="61" spans="1:3" x14ac:dyDescent="0.25">
      <c r="A61" s="147">
        <v>23400</v>
      </c>
      <c r="B61" s="151" t="s">
        <v>15400</v>
      </c>
      <c r="C61" t="s">
        <v>15761</v>
      </c>
    </row>
    <row r="62" spans="1:3" x14ac:dyDescent="0.25">
      <c r="A62" s="147">
        <v>23451</v>
      </c>
      <c r="B62" s="151" t="s">
        <v>15400</v>
      </c>
      <c r="C62" t="s">
        <v>15761</v>
      </c>
    </row>
    <row r="63" spans="1:3" x14ac:dyDescent="0.25">
      <c r="A63" s="147">
        <v>24200</v>
      </c>
      <c r="B63" s="151" t="s">
        <v>15400</v>
      </c>
      <c r="C63" t="s">
        <v>15761</v>
      </c>
    </row>
    <row r="64" spans="1:3" x14ac:dyDescent="0.25">
      <c r="A64" s="147">
        <v>24205</v>
      </c>
      <c r="B64" s="151" t="s">
        <v>15400</v>
      </c>
      <c r="C64" t="s">
        <v>15761</v>
      </c>
    </row>
    <row r="65" spans="1:3" x14ac:dyDescent="0.25">
      <c r="A65" s="147">
        <v>24251</v>
      </c>
      <c r="B65" s="151" t="s">
        <v>15400</v>
      </c>
      <c r="C65" t="s">
        <v>15761</v>
      </c>
    </row>
    <row r="66" spans="1:3" x14ac:dyDescent="0.25">
      <c r="A66" s="147">
        <v>24300</v>
      </c>
      <c r="B66" s="151" t="s">
        <v>15400</v>
      </c>
      <c r="C66" t="s">
        <v>15761</v>
      </c>
    </row>
    <row r="67" spans="1:3" x14ac:dyDescent="0.25">
      <c r="A67" s="147">
        <v>24351</v>
      </c>
      <c r="B67" s="151" t="s">
        <v>15400</v>
      </c>
      <c r="C67" t="s">
        <v>15761</v>
      </c>
    </row>
    <row r="68" spans="1:3" x14ac:dyDescent="0.25">
      <c r="A68" s="147">
        <v>24400</v>
      </c>
      <c r="B68" s="151" t="s">
        <v>15400</v>
      </c>
      <c r="C68" t="s">
        <v>15761</v>
      </c>
    </row>
    <row r="69" spans="1:3" x14ac:dyDescent="0.25">
      <c r="A69" s="147">
        <v>24451</v>
      </c>
      <c r="B69" s="151" t="s">
        <v>15400</v>
      </c>
      <c r="C69" t="s">
        <v>15761</v>
      </c>
    </row>
    <row r="70" spans="1:3" x14ac:dyDescent="0.25">
      <c r="A70" s="147">
        <v>25100</v>
      </c>
      <c r="B70" s="151" t="s">
        <v>15400</v>
      </c>
      <c r="C70" t="s">
        <v>15761</v>
      </c>
    </row>
    <row r="71" spans="1:3" x14ac:dyDescent="0.25">
      <c r="A71" s="147">
        <v>26200</v>
      </c>
      <c r="B71" s="151" t="s">
        <v>15429</v>
      </c>
      <c r="C71" t="s">
        <v>15429</v>
      </c>
    </row>
    <row r="72" spans="1:3" x14ac:dyDescent="0.25">
      <c r="A72" s="147">
        <v>31100</v>
      </c>
      <c r="B72" s="151" t="s">
        <v>15362</v>
      </c>
      <c r="C72" t="s">
        <v>15759</v>
      </c>
    </row>
    <row r="73" spans="1:3" x14ac:dyDescent="0.25">
      <c r="A73" s="147">
        <v>31200</v>
      </c>
      <c r="B73" s="151" t="s">
        <v>15362</v>
      </c>
      <c r="C73" t="s">
        <v>15759</v>
      </c>
    </row>
    <row r="74" spans="1:3" x14ac:dyDescent="0.25">
      <c r="A74" s="147">
        <v>31201</v>
      </c>
      <c r="B74" s="151" t="s">
        <v>15362</v>
      </c>
      <c r="C74" t="s">
        <v>15759</v>
      </c>
    </row>
    <row r="75" spans="1:3" x14ac:dyDescent="0.25">
      <c r="A75" s="147">
        <v>32100</v>
      </c>
      <c r="B75" s="151" t="s">
        <v>15362</v>
      </c>
      <c r="C75" t="s">
        <v>15759</v>
      </c>
    </row>
    <row r="76" spans="1:3" x14ac:dyDescent="0.25">
      <c r="A76" s="147">
        <v>32101</v>
      </c>
      <c r="B76" s="151" t="s">
        <v>15362</v>
      </c>
      <c r="C76" t="s">
        <v>15759</v>
      </c>
    </row>
    <row r="77" spans="1:3" x14ac:dyDescent="0.25">
      <c r="A77" s="147">
        <v>32104</v>
      </c>
      <c r="B77" s="151" t="s">
        <v>15362</v>
      </c>
      <c r="C77" t="s">
        <v>15759</v>
      </c>
    </row>
    <row r="78" spans="1:3" x14ac:dyDescent="0.25">
      <c r="A78" s="147">
        <v>32200</v>
      </c>
      <c r="B78" s="151" t="s">
        <v>15362</v>
      </c>
      <c r="C78" t="s">
        <v>15759</v>
      </c>
    </row>
    <row r="79" spans="1:3" x14ac:dyDescent="0.25">
      <c r="A79" s="147">
        <v>32300</v>
      </c>
      <c r="B79" s="151" t="s">
        <v>15362</v>
      </c>
      <c r="C79" t="s">
        <v>15759</v>
      </c>
    </row>
    <row r="80" spans="1:3" x14ac:dyDescent="0.25">
      <c r="A80" s="147">
        <v>32400</v>
      </c>
      <c r="B80" s="151" t="s">
        <v>15362</v>
      </c>
      <c r="C80" t="s">
        <v>15759</v>
      </c>
    </row>
    <row r="81" spans="1:3" x14ac:dyDescent="0.25">
      <c r="A81" s="147">
        <v>32450</v>
      </c>
      <c r="B81" s="151" t="s">
        <v>15362</v>
      </c>
      <c r="C81" t="s">
        <v>15759</v>
      </c>
    </row>
    <row r="82" spans="1:3" x14ac:dyDescent="0.25">
      <c r="A82" s="147">
        <v>32500</v>
      </c>
      <c r="B82" s="151" t="s">
        <v>15362</v>
      </c>
      <c r="C82" t="s">
        <v>15759</v>
      </c>
    </row>
    <row r="83" spans="1:3" x14ac:dyDescent="0.25">
      <c r="A83" s="147">
        <v>32700</v>
      </c>
      <c r="B83" s="151" t="s">
        <v>15362</v>
      </c>
      <c r="C83" t="s">
        <v>15759</v>
      </c>
    </row>
    <row r="84" spans="1:3" x14ac:dyDescent="0.25">
      <c r="A84" s="147">
        <v>32701</v>
      </c>
      <c r="B84" s="151" t="s">
        <v>15362</v>
      </c>
      <c r="C84" t="s">
        <v>15759</v>
      </c>
    </row>
    <row r="85" spans="1:3" x14ac:dyDescent="0.25">
      <c r="A85" s="147">
        <v>32800</v>
      </c>
      <c r="B85" s="151" t="s">
        <v>15352</v>
      </c>
      <c r="C85" s="18" t="s">
        <v>15758</v>
      </c>
    </row>
    <row r="86" spans="1:3" x14ac:dyDescent="0.25">
      <c r="A86" s="147">
        <v>32801</v>
      </c>
      <c r="B86" s="151" t="s">
        <v>15362</v>
      </c>
      <c r="C86" t="s">
        <v>15759</v>
      </c>
    </row>
    <row r="87" spans="1:3" x14ac:dyDescent="0.25">
      <c r="A87" s="147">
        <v>32802</v>
      </c>
      <c r="B87" s="151" t="s">
        <v>15352</v>
      </c>
      <c r="C87" s="18" t="s">
        <v>15758</v>
      </c>
    </row>
    <row r="88" spans="1:3" x14ac:dyDescent="0.25">
      <c r="A88" s="147">
        <v>32803</v>
      </c>
      <c r="B88" s="151" t="s">
        <v>15362</v>
      </c>
      <c r="C88" t="s">
        <v>15759</v>
      </c>
    </row>
    <row r="89" spans="1:3" x14ac:dyDescent="0.25">
      <c r="A89" s="147">
        <v>32900</v>
      </c>
      <c r="B89" s="151" t="s">
        <v>15362</v>
      </c>
      <c r="C89" t="s">
        <v>15759</v>
      </c>
    </row>
    <row r="90" spans="1:3" x14ac:dyDescent="0.25">
      <c r="A90" s="147">
        <v>33100</v>
      </c>
      <c r="B90" s="151" t="s">
        <v>15362</v>
      </c>
      <c r="C90" t="s">
        <v>15759</v>
      </c>
    </row>
    <row r="91" spans="1:3" x14ac:dyDescent="0.25">
      <c r="A91" s="147">
        <v>33200</v>
      </c>
      <c r="B91" s="151" t="s">
        <v>15362</v>
      </c>
      <c r="C91" t="s">
        <v>15759</v>
      </c>
    </row>
    <row r="92" spans="1:3" x14ac:dyDescent="0.25">
      <c r="A92" s="147">
        <v>33300</v>
      </c>
      <c r="B92" s="151" t="s">
        <v>15352</v>
      </c>
      <c r="C92" s="18" t="s">
        <v>15758</v>
      </c>
    </row>
    <row r="93" spans="1:3" x14ac:dyDescent="0.25">
      <c r="A93" s="147">
        <v>33400</v>
      </c>
      <c r="B93" s="151" t="s">
        <v>15352</v>
      </c>
      <c r="C93" s="18" t="s">
        <v>15758</v>
      </c>
    </row>
    <row r="94" spans="1:3" x14ac:dyDescent="0.25">
      <c r="A94" s="147">
        <v>33500</v>
      </c>
      <c r="B94" s="151" t="s">
        <v>15362</v>
      </c>
      <c r="C94" t="s">
        <v>15759</v>
      </c>
    </row>
    <row r="95" spans="1:3" x14ac:dyDescent="0.25">
      <c r="A95" s="147">
        <v>33501</v>
      </c>
      <c r="B95" s="151" t="s">
        <v>15352</v>
      </c>
      <c r="C95" s="18" t="s">
        <v>15758</v>
      </c>
    </row>
    <row r="96" spans="1:3" x14ac:dyDescent="0.25">
      <c r="A96" s="147">
        <v>33600</v>
      </c>
      <c r="B96" s="151" t="s">
        <v>15362</v>
      </c>
      <c r="C96" t="s">
        <v>15759</v>
      </c>
    </row>
    <row r="97" spans="1:3" x14ac:dyDescent="0.25">
      <c r="A97" s="147">
        <v>33601</v>
      </c>
      <c r="B97" s="151" t="s">
        <v>15352</v>
      </c>
      <c r="C97" s="18" t="s">
        <v>15758</v>
      </c>
    </row>
    <row r="98" spans="1:3" x14ac:dyDescent="0.25">
      <c r="A98" s="147">
        <v>33603</v>
      </c>
      <c r="B98" s="151" t="s">
        <v>15362</v>
      </c>
      <c r="C98" t="s">
        <v>15759</v>
      </c>
    </row>
    <row r="99" spans="1:3" x14ac:dyDescent="0.25">
      <c r="A99" s="147">
        <v>33611</v>
      </c>
      <c r="B99" s="151" t="s">
        <v>15362</v>
      </c>
      <c r="C99" t="s">
        <v>15759</v>
      </c>
    </row>
    <row r="100" spans="1:3" x14ac:dyDescent="0.25">
      <c r="A100" s="147">
        <v>33613</v>
      </c>
      <c r="B100" s="151" t="s">
        <v>15352</v>
      </c>
      <c r="C100" s="18" t="s">
        <v>15758</v>
      </c>
    </row>
    <row r="101" spans="1:3" x14ac:dyDescent="0.25">
      <c r="A101" s="147">
        <v>33614</v>
      </c>
      <c r="B101" s="151" t="s">
        <v>15352</v>
      </c>
      <c r="C101" s="18" t="s">
        <v>15758</v>
      </c>
    </row>
    <row r="102" spans="1:3" x14ac:dyDescent="0.25">
      <c r="A102" s="147">
        <v>33617</v>
      </c>
      <c r="B102" s="151" t="s">
        <v>15352</v>
      </c>
      <c r="C102" s="18" t="s">
        <v>15758</v>
      </c>
    </row>
    <row r="103" spans="1:3" x14ac:dyDescent="0.25">
      <c r="A103" s="147">
        <v>33618</v>
      </c>
      <c r="B103" s="151" t="s">
        <v>15362</v>
      </c>
      <c r="C103" t="s">
        <v>15759</v>
      </c>
    </row>
    <row r="104" spans="1:3" x14ac:dyDescent="0.25">
      <c r="A104" s="147">
        <v>33619</v>
      </c>
      <c r="B104" s="151" t="s">
        <v>15362</v>
      </c>
      <c r="C104" t="s">
        <v>15759</v>
      </c>
    </row>
    <row r="105" spans="1:3" x14ac:dyDescent="0.25">
      <c r="A105" s="147">
        <v>33620</v>
      </c>
      <c r="B105" s="151" t="s">
        <v>15362</v>
      </c>
      <c r="C105" t="s">
        <v>15759</v>
      </c>
    </row>
    <row r="106" spans="1:3" x14ac:dyDescent="0.25">
      <c r="A106" s="147">
        <v>33700</v>
      </c>
      <c r="B106" s="151" t="s">
        <v>15362</v>
      </c>
      <c r="C106" t="s">
        <v>15759</v>
      </c>
    </row>
    <row r="107" spans="1:3" x14ac:dyDescent="0.25">
      <c r="A107" s="147">
        <v>33701</v>
      </c>
      <c r="B107" s="151" t="s">
        <v>15352</v>
      </c>
      <c r="C107" s="18" t="s">
        <v>15758</v>
      </c>
    </row>
    <row r="108" spans="1:3" x14ac:dyDescent="0.25">
      <c r="A108" s="147">
        <v>34100</v>
      </c>
      <c r="B108" s="151" t="s">
        <v>15362</v>
      </c>
      <c r="C108" t="s">
        <v>15759</v>
      </c>
    </row>
    <row r="109" spans="1:3" x14ac:dyDescent="0.25">
      <c r="A109" s="147">
        <v>34200</v>
      </c>
      <c r="B109" s="151" t="s">
        <v>15362</v>
      </c>
      <c r="C109" t="s">
        <v>15759</v>
      </c>
    </row>
    <row r="110" spans="1:3" x14ac:dyDescent="0.25">
      <c r="A110" s="147">
        <v>34300</v>
      </c>
      <c r="B110" s="151" t="s">
        <v>15362</v>
      </c>
      <c r="C110" t="s">
        <v>15759</v>
      </c>
    </row>
    <row r="111" spans="1:3" x14ac:dyDescent="0.25">
      <c r="A111" s="147">
        <v>34500</v>
      </c>
      <c r="B111" s="151" t="s">
        <v>15362</v>
      </c>
      <c r="C111" t="s">
        <v>15759</v>
      </c>
    </row>
    <row r="112" spans="1:3" x14ac:dyDescent="0.25">
      <c r="A112" s="147">
        <v>34501</v>
      </c>
      <c r="B112" s="151" t="s">
        <v>15362</v>
      </c>
      <c r="C112" t="s">
        <v>15759</v>
      </c>
    </row>
    <row r="113" spans="1:3" x14ac:dyDescent="0.25">
      <c r="A113" s="147">
        <v>35100</v>
      </c>
      <c r="B113" s="151" t="s">
        <v>15362</v>
      </c>
      <c r="C113" t="s">
        <v>15759</v>
      </c>
    </row>
    <row r="114" spans="1:3" x14ac:dyDescent="0.25">
      <c r="A114" s="147">
        <v>35200</v>
      </c>
      <c r="B114" s="151" t="s">
        <v>15362</v>
      </c>
      <c r="C114" t="s">
        <v>15759</v>
      </c>
    </row>
    <row r="115" spans="1:3" x14ac:dyDescent="0.25">
      <c r="A115" s="147">
        <v>35205</v>
      </c>
      <c r="B115" s="151" t="s">
        <v>15352</v>
      </c>
      <c r="C115" s="18" t="s">
        <v>15758</v>
      </c>
    </row>
    <row r="116" spans="1:3" x14ac:dyDescent="0.25">
      <c r="A116" s="147">
        <v>35300</v>
      </c>
      <c r="B116" s="151" t="s">
        <v>15362</v>
      </c>
      <c r="C116" t="s">
        <v>15759</v>
      </c>
    </row>
    <row r="117" spans="1:3" x14ac:dyDescent="0.25">
      <c r="A117" s="147">
        <v>35301</v>
      </c>
      <c r="B117" s="151" t="s">
        <v>15362</v>
      </c>
      <c r="C117" t="s">
        <v>15759</v>
      </c>
    </row>
    <row r="118" spans="1:3" x14ac:dyDescent="0.25">
      <c r="A118" s="147">
        <v>35302</v>
      </c>
      <c r="B118" s="151" t="s">
        <v>15362</v>
      </c>
      <c r="C118" t="s">
        <v>15759</v>
      </c>
    </row>
    <row r="119" spans="1:3" x14ac:dyDescent="0.25">
      <c r="A119" s="147">
        <v>35400</v>
      </c>
      <c r="B119" s="151" t="s">
        <v>15362</v>
      </c>
      <c r="C119" t="s">
        <v>15759</v>
      </c>
    </row>
    <row r="120" spans="1:3" x14ac:dyDescent="0.25">
      <c r="A120" s="147">
        <v>35401</v>
      </c>
      <c r="B120" s="151" t="s">
        <v>15362</v>
      </c>
      <c r="C120" t="s">
        <v>15759</v>
      </c>
    </row>
    <row r="121" spans="1:3" x14ac:dyDescent="0.25">
      <c r="A121" s="147">
        <v>35402</v>
      </c>
      <c r="B121" s="151" t="s">
        <v>15362</v>
      </c>
      <c r="C121" t="s">
        <v>15759</v>
      </c>
    </row>
    <row r="122" spans="1:3" x14ac:dyDescent="0.25">
      <c r="A122" s="147">
        <v>35403</v>
      </c>
      <c r="B122" s="151" t="s">
        <v>15362</v>
      </c>
      <c r="C122" t="s">
        <v>15759</v>
      </c>
    </row>
    <row r="123" spans="1:3" x14ac:dyDescent="0.25">
      <c r="A123" s="147">
        <v>35500</v>
      </c>
      <c r="B123" s="151" t="s">
        <v>15352</v>
      </c>
      <c r="C123" s="18" t="s">
        <v>15758</v>
      </c>
    </row>
    <row r="124" spans="1:3" x14ac:dyDescent="0.25">
      <c r="A124" s="147">
        <v>36110</v>
      </c>
      <c r="B124" s="151" t="s">
        <v>15362</v>
      </c>
      <c r="C124" t="s">
        <v>15759</v>
      </c>
    </row>
    <row r="125" spans="1:3" x14ac:dyDescent="0.25">
      <c r="A125" s="147">
        <v>36130</v>
      </c>
      <c r="B125" s="151" t="s">
        <v>15362</v>
      </c>
      <c r="C125" t="s">
        <v>15759</v>
      </c>
    </row>
    <row r="126" spans="1:3" x14ac:dyDescent="0.25">
      <c r="A126" s="147">
        <v>36200</v>
      </c>
      <c r="B126" s="151" t="s">
        <v>15362</v>
      </c>
      <c r="C126" t="s">
        <v>15759</v>
      </c>
    </row>
    <row r="127" spans="1:3" x14ac:dyDescent="0.25">
      <c r="A127" s="147">
        <v>36209</v>
      </c>
      <c r="B127" s="151" t="s">
        <v>15362</v>
      </c>
      <c r="C127" t="s">
        <v>15759</v>
      </c>
    </row>
    <row r="128" spans="1:3" x14ac:dyDescent="0.25">
      <c r="A128" s="147">
        <v>36210</v>
      </c>
      <c r="B128" s="151" t="s">
        <v>15362</v>
      </c>
      <c r="C128" t="s">
        <v>15759</v>
      </c>
    </row>
    <row r="129" spans="1:3" x14ac:dyDescent="0.25">
      <c r="A129" s="147">
        <v>36215</v>
      </c>
      <c r="B129" s="151" t="s">
        <v>15352</v>
      </c>
      <c r="C129" s="18" t="s">
        <v>15758</v>
      </c>
    </row>
    <row r="130" spans="1:3" x14ac:dyDescent="0.25">
      <c r="A130" s="147">
        <v>36216</v>
      </c>
      <c r="B130" s="151" t="s">
        <v>15352</v>
      </c>
      <c r="C130" s="18" t="s">
        <v>15758</v>
      </c>
    </row>
    <row r="131" spans="1:3" x14ac:dyDescent="0.25">
      <c r="A131" s="147">
        <v>36217</v>
      </c>
      <c r="B131" s="151" t="s">
        <v>15362</v>
      </c>
      <c r="C131" t="s">
        <v>15759</v>
      </c>
    </row>
    <row r="132" spans="1:3" x14ac:dyDescent="0.25">
      <c r="A132" s="147">
        <v>36218</v>
      </c>
      <c r="B132" s="151" t="s">
        <v>15362</v>
      </c>
      <c r="C132" t="s">
        <v>15759</v>
      </c>
    </row>
    <row r="133" spans="1:3" x14ac:dyDescent="0.25">
      <c r="A133" s="147">
        <v>36300</v>
      </c>
      <c r="B133" s="151" t="s">
        <v>15362</v>
      </c>
      <c r="C133" t="s">
        <v>15759</v>
      </c>
    </row>
    <row r="134" spans="1:3" x14ac:dyDescent="0.25">
      <c r="A134" s="147">
        <v>36550</v>
      </c>
      <c r="B134" s="151" t="s">
        <v>15497</v>
      </c>
      <c r="C134" t="s">
        <v>15760</v>
      </c>
    </row>
    <row r="135" spans="1:3" x14ac:dyDescent="0.25">
      <c r="A135" s="147">
        <v>36700</v>
      </c>
      <c r="B135" s="151" t="s">
        <v>15497</v>
      </c>
      <c r="C135" t="s">
        <v>15760</v>
      </c>
    </row>
    <row r="136" spans="1:3" x14ac:dyDescent="0.25">
      <c r="A136" s="147">
        <v>36710</v>
      </c>
      <c r="B136" s="151" t="s">
        <v>15362</v>
      </c>
      <c r="C136" t="s">
        <v>15759</v>
      </c>
    </row>
    <row r="137" spans="1:3" ht="15.75" x14ac:dyDescent="0.25">
      <c r="A137" s="147">
        <v>39000</v>
      </c>
      <c r="B137" s="150" t="s">
        <v>15503</v>
      </c>
      <c r="C137" s="18" t="s">
        <v>15758</v>
      </c>
    </row>
    <row r="138" spans="1:3" x14ac:dyDescent="0.25">
      <c r="A138" s="147">
        <v>39100</v>
      </c>
      <c r="B138" s="154" t="s">
        <v>15506</v>
      </c>
      <c r="C138" s="18" t="s">
        <v>15758</v>
      </c>
    </row>
    <row r="139" spans="1:3" x14ac:dyDescent="0.25">
      <c r="A139" s="147">
        <v>43500</v>
      </c>
      <c r="B139" s="151" t="s">
        <v>15509</v>
      </c>
      <c r="C139" t="s">
        <v>15766</v>
      </c>
    </row>
    <row r="140" spans="1:3" x14ac:dyDescent="0.25">
      <c r="A140" s="147">
        <v>43600</v>
      </c>
      <c r="B140" s="151" t="s">
        <v>15509</v>
      </c>
      <c r="C140" t="s">
        <v>15766</v>
      </c>
    </row>
    <row r="141" spans="1:3" x14ac:dyDescent="0.25">
      <c r="A141" s="147">
        <v>43821</v>
      </c>
      <c r="B141" s="151" t="s">
        <v>15362</v>
      </c>
      <c r="C141" t="s">
        <v>15759</v>
      </c>
    </row>
    <row r="142" spans="1:3" x14ac:dyDescent="0.25">
      <c r="A142" s="147">
        <v>43830</v>
      </c>
      <c r="B142" s="151" t="s">
        <v>15497</v>
      </c>
      <c r="C142" t="s">
        <v>15760</v>
      </c>
    </row>
    <row r="143" spans="1:3" x14ac:dyDescent="0.25">
      <c r="A143" s="147">
        <v>43860</v>
      </c>
      <c r="B143" s="151" t="s">
        <v>15497</v>
      </c>
      <c r="C143" t="s">
        <v>15760</v>
      </c>
    </row>
    <row r="144" spans="1:3" x14ac:dyDescent="0.25">
      <c r="A144" s="147">
        <v>43861</v>
      </c>
      <c r="B144" s="151" t="s">
        <v>15497</v>
      </c>
      <c r="C144" t="s">
        <v>15760</v>
      </c>
    </row>
    <row r="145" spans="1:3" x14ac:dyDescent="0.25">
      <c r="A145" s="147">
        <v>43862</v>
      </c>
      <c r="B145" s="151" t="s">
        <v>15497</v>
      </c>
      <c r="C145" t="s">
        <v>15760</v>
      </c>
    </row>
    <row r="146" spans="1:3" x14ac:dyDescent="0.25">
      <c r="A146" s="147">
        <v>43870</v>
      </c>
      <c r="B146" s="151" t="s">
        <v>15497</v>
      </c>
      <c r="C146" t="s">
        <v>15760</v>
      </c>
    </row>
    <row r="147" spans="1:3" x14ac:dyDescent="0.25">
      <c r="A147" s="147">
        <v>44300</v>
      </c>
      <c r="B147" s="151" t="s">
        <v>15509</v>
      </c>
      <c r="C147" t="s">
        <v>15766</v>
      </c>
    </row>
    <row r="148" spans="1:3" x14ac:dyDescent="0.25">
      <c r="A148" s="147">
        <v>44301</v>
      </c>
      <c r="B148" s="151" t="s">
        <v>15362</v>
      </c>
      <c r="C148" t="s">
        <v>15759</v>
      </c>
    </row>
    <row r="149" spans="1:3" x14ac:dyDescent="0.25">
      <c r="A149" s="147">
        <v>49108</v>
      </c>
      <c r="B149" s="151" t="s">
        <v>15335</v>
      </c>
      <c r="C149" s="18" t="s">
        <v>15758</v>
      </c>
    </row>
    <row r="150" spans="1:3" x14ac:dyDescent="0.25">
      <c r="A150" s="147">
        <v>49201</v>
      </c>
      <c r="B150" s="151" t="s">
        <v>15335</v>
      </c>
      <c r="C150" s="18" t="s">
        <v>15758</v>
      </c>
    </row>
    <row r="151" spans="1:3" x14ac:dyDescent="0.25">
      <c r="A151" s="147">
        <v>49206</v>
      </c>
      <c r="B151" s="151" t="s">
        <v>15335</v>
      </c>
      <c r="C151" s="18" t="s">
        <v>15758</v>
      </c>
    </row>
    <row r="152" spans="1:3" x14ac:dyDescent="0.25">
      <c r="A152" s="147">
        <v>49208</v>
      </c>
      <c r="B152" s="151" t="s">
        <v>15335</v>
      </c>
      <c r="C152" s="18" t="s">
        <v>15758</v>
      </c>
    </row>
    <row r="153" spans="1:3" x14ac:dyDescent="0.25">
      <c r="A153" s="147">
        <v>49210</v>
      </c>
      <c r="B153" s="151" t="s">
        <v>15335</v>
      </c>
      <c r="C153" s="18" t="s">
        <v>15758</v>
      </c>
    </row>
    <row r="154" spans="1:3" x14ac:dyDescent="0.25">
      <c r="A154" s="147">
        <v>49225</v>
      </c>
      <c r="B154" s="151" t="s">
        <v>15362</v>
      </c>
      <c r="C154" t="s">
        <v>15759</v>
      </c>
    </row>
    <row r="155" spans="1:3" x14ac:dyDescent="0.25">
      <c r="A155" s="147">
        <v>49905</v>
      </c>
      <c r="B155" s="151" t="s">
        <v>15362</v>
      </c>
      <c r="C155" t="s">
        <v>15759</v>
      </c>
    </row>
    <row r="156" spans="1:3" x14ac:dyDescent="0.25">
      <c r="A156" s="147">
        <v>49910</v>
      </c>
      <c r="B156" s="151" t="s">
        <v>15362</v>
      </c>
      <c r="C156" t="s">
        <v>15759</v>
      </c>
    </row>
    <row r="157" spans="1:3" x14ac:dyDescent="0.25">
      <c r="A157" s="147">
        <v>49915</v>
      </c>
      <c r="B157" s="151" t="s">
        <v>15362</v>
      </c>
      <c r="C157" t="s">
        <v>15759</v>
      </c>
    </row>
    <row r="158" spans="1:3" x14ac:dyDescent="0.25">
      <c r="A158" s="147">
        <v>51100</v>
      </c>
      <c r="B158" s="156" t="s">
        <v>15307</v>
      </c>
      <c r="C158" t="s">
        <v>15762</v>
      </c>
    </row>
    <row r="159" spans="1:3" x14ac:dyDescent="0.25">
      <c r="A159" s="147">
        <v>51200</v>
      </c>
      <c r="B159" s="156" t="s">
        <v>15307</v>
      </c>
      <c r="C159" t="s">
        <v>15762</v>
      </c>
    </row>
    <row r="160" spans="1:3" x14ac:dyDescent="0.25">
      <c r="A160" s="147">
        <v>52100</v>
      </c>
      <c r="B160" s="156" t="s">
        <v>15307</v>
      </c>
      <c r="C160" t="s">
        <v>15762</v>
      </c>
    </row>
    <row r="161" spans="1:3" x14ac:dyDescent="0.25">
      <c r="A161" s="147">
        <v>52100</v>
      </c>
      <c r="B161" s="156" t="s">
        <v>15307</v>
      </c>
      <c r="C161" t="s">
        <v>15762</v>
      </c>
    </row>
    <row r="162" spans="1:3" x14ac:dyDescent="0.25">
      <c r="A162" s="147">
        <v>52100</v>
      </c>
      <c r="B162" s="156" t="s">
        <v>15307</v>
      </c>
      <c r="C162" t="s">
        <v>15762</v>
      </c>
    </row>
    <row r="163" spans="1:3" x14ac:dyDescent="0.25">
      <c r="A163" s="147">
        <v>52100</v>
      </c>
      <c r="B163" s="156" t="s">
        <v>15307</v>
      </c>
      <c r="C163" t="s">
        <v>15762</v>
      </c>
    </row>
    <row r="164" spans="1:3" x14ac:dyDescent="0.25">
      <c r="A164" s="147">
        <v>52100</v>
      </c>
      <c r="B164" s="156" t="s">
        <v>15307</v>
      </c>
      <c r="C164" t="s">
        <v>15762</v>
      </c>
    </row>
    <row r="165" spans="1:3" x14ac:dyDescent="0.25">
      <c r="A165" s="147">
        <v>52100</v>
      </c>
      <c r="B165" s="156" t="s">
        <v>15307</v>
      </c>
      <c r="C165" t="s">
        <v>15762</v>
      </c>
    </row>
    <row r="166" spans="1:3" x14ac:dyDescent="0.25">
      <c r="A166" s="147">
        <v>52100</v>
      </c>
      <c r="B166" s="156" t="s">
        <v>15307</v>
      </c>
      <c r="C166" t="s">
        <v>15762</v>
      </c>
    </row>
    <row r="167" spans="1:3" x14ac:dyDescent="0.25">
      <c r="A167" s="147">
        <v>52100</v>
      </c>
      <c r="B167" s="156" t="s">
        <v>15307</v>
      </c>
      <c r="C167" t="s">
        <v>15762</v>
      </c>
    </row>
    <row r="168" spans="1:3" x14ac:dyDescent="0.25">
      <c r="A168" s="147">
        <v>52100</v>
      </c>
      <c r="B168" s="156" t="s">
        <v>15307</v>
      </c>
      <c r="C168" t="s">
        <v>15762</v>
      </c>
    </row>
    <row r="169" spans="1:3" x14ac:dyDescent="0.25">
      <c r="A169" s="147">
        <v>52100</v>
      </c>
      <c r="B169" s="156" t="s">
        <v>15307</v>
      </c>
      <c r="C169" t="s">
        <v>15762</v>
      </c>
    </row>
    <row r="170" spans="1:3" x14ac:dyDescent="0.25">
      <c r="A170" s="147">
        <v>52200</v>
      </c>
      <c r="B170" s="156" t="s">
        <v>15307</v>
      </c>
      <c r="C170" t="s">
        <v>15762</v>
      </c>
    </row>
    <row r="171" spans="1:3" x14ac:dyDescent="0.25">
      <c r="A171" s="147">
        <v>52200</v>
      </c>
      <c r="B171" s="156" t="s">
        <v>15307</v>
      </c>
      <c r="C171" t="s">
        <v>15762</v>
      </c>
    </row>
    <row r="172" spans="1:3" x14ac:dyDescent="0.25">
      <c r="A172" s="147">
        <v>52200</v>
      </c>
      <c r="B172" s="156" t="s">
        <v>15307</v>
      </c>
      <c r="C172" t="s">
        <v>15762</v>
      </c>
    </row>
    <row r="173" spans="1:3" x14ac:dyDescent="0.25">
      <c r="A173" s="147">
        <v>52200</v>
      </c>
      <c r="B173" s="156" t="s">
        <v>15307</v>
      </c>
      <c r="C173" t="s">
        <v>15762</v>
      </c>
    </row>
    <row r="174" spans="1:3" x14ac:dyDescent="0.25">
      <c r="A174" s="147">
        <v>52200</v>
      </c>
      <c r="B174" s="156" t="s">
        <v>15307</v>
      </c>
      <c r="C174" t="s">
        <v>15762</v>
      </c>
    </row>
    <row r="175" spans="1:3" x14ac:dyDescent="0.25">
      <c r="A175" s="147">
        <v>52200</v>
      </c>
      <c r="B175" s="156" t="s">
        <v>15307</v>
      </c>
      <c r="C175" t="s">
        <v>15762</v>
      </c>
    </row>
    <row r="176" spans="1:3" x14ac:dyDescent="0.25">
      <c r="A176" s="147">
        <v>52300</v>
      </c>
      <c r="B176" s="156" t="s">
        <v>15307</v>
      </c>
      <c r="C176" t="s">
        <v>15762</v>
      </c>
    </row>
    <row r="177" spans="1:3" x14ac:dyDescent="0.25">
      <c r="A177" s="147">
        <v>52300</v>
      </c>
      <c r="B177" s="156" t="s">
        <v>15307</v>
      </c>
      <c r="C177" t="s">
        <v>15762</v>
      </c>
    </row>
    <row r="178" spans="1:3" x14ac:dyDescent="0.25">
      <c r="A178" s="147">
        <v>52300</v>
      </c>
      <c r="B178" s="156" t="s">
        <v>15307</v>
      </c>
      <c r="C178" t="s">
        <v>15762</v>
      </c>
    </row>
    <row r="179" spans="1:3" x14ac:dyDescent="0.25">
      <c r="A179" s="147">
        <v>52300</v>
      </c>
      <c r="B179" s="156" t="s">
        <v>15307</v>
      </c>
      <c r="C179" t="s">
        <v>15762</v>
      </c>
    </row>
    <row r="180" spans="1:3" x14ac:dyDescent="0.25">
      <c r="A180" s="147">
        <v>52500</v>
      </c>
      <c r="B180" s="156" t="s">
        <v>15307</v>
      </c>
      <c r="C180" t="s">
        <v>15762</v>
      </c>
    </row>
    <row r="181" spans="1:3" x14ac:dyDescent="0.25">
      <c r="A181" s="147">
        <v>52500</v>
      </c>
      <c r="B181" s="156" t="s">
        <v>15307</v>
      </c>
      <c r="C181" t="s">
        <v>15762</v>
      </c>
    </row>
    <row r="182" spans="1:3" x14ac:dyDescent="0.25">
      <c r="A182" s="147">
        <v>53200</v>
      </c>
      <c r="B182" s="156" t="s">
        <v>15307</v>
      </c>
      <c r="C182" t="s">
        <v>15762</v>
      </c>
    </row>
    <row r="183" spans="1:3" x14ac:dyDescent="0.25">
      <c r="A183" s="147">
        <v>54100</v>
      </c>
      <c r="B183" s="156" t="s">
        <v>15307</v>
      </c>
      <c r="C183" t="s">
        <v>15762</v>
      </c>
    </row>
    <row r="184" spans="1:3" x14ac:dyDescent="0.25">
      <c r="A184" s="147">
        <v>54200</v>
      </c>
      <c r="B184" s="156" t="s">
        <v>15307</v>
      </c>
      <c r="C184" t="s">
        <v>15762</v>
      </c>
    </row>
    <row r="185" spans="1:3" x14ac:dyDescent="0.25">
      <c r="A185" s="147">
        <v>54901</v>
      </c>
      <c r="B185" s="151" t="s">
        <v>15429</v>
      </c>
      <c r="C185" t="s">
        <v>15429</v>
      </c>
    </row>
    <row r="186" spans="1:3" x14ac:dyDescent="0.25">
      <c r="A186" s="147">
        <v>54901</v>
      </c>
      <c r="B186" s="151" t="s">
        <v>15429</v>
      </c>
      <c r="C186" t="s">
        <v>15429</v>
      </c>
    </row>
    <row r="187" spans="1:3" x14ac:dyDescent="0.25">
      <c r="A187" s="147">
        <v>54901</v>
      </c>
      <c r="B187" s="151" t="s">
        <v>15429</v>
      </c>
      <c r="C187" t="s">
        <v>15429</v>
      </c>
    </row>
    <row r="188" spans="1:3" x14ac:dyDescent="0.25">
      <c r="A188" s="147">
        <v>54902</v>
      </c>
      <c r="B188" s="151" t="s">
        <v>15429</v>
      </c>
      <c r="C188" t="s">
        <v>15429</v>
      </c>
    </row>
    <row r="189" spans="1:3" x14ac:dyDescent="0.25">
      <c r="A189" s="147">
        <v>54902</v>
      </c>
      <c r="B189" s="151" t="s">
        <v>15429</v>
      </c>
      <c r="C189" t="s">
        <v>15429</v>
      </c>
    </row>
    <row r="190" spans="1:3" x14ac:dyDescent="0.25">
      <c r="A190" s="147">
        <v>54902</v>
      </c>
      <c r="B190" s="151" t="s">
        <v>15429</v>
      </c>
      <c r="C190" t="s">
        <v>15429</v>
      </c>
    </row>
    <row r="191" spans="1:3" x14ac:dyDescent="0.25">
      <c r="A191" s="147">
        <v>54902</v>
      </c>
      <c r="B191" s="151" t="s">
        <v>15429</v>
      </c>
      <c r="C191" t="s">
        <v>15429</v>
      </c>
    </row>
    <row r="192" spans="1:3" x14ac:dyDescent="0.25">
      <c r="A192" s="147">
        <v>54902</v>
      </c>
      <c r="B192" s="151" t="s">
        <v>15429</v>
      </c>
      <c r="C192" t="s">
        <v>15429</v>
      </c>
    </row>
    <row r="193" spans="1:3" x14ac:dyDescent="0.25">
      <c r="A193" s="147">
        <v>54902</v>
      </c>
      <c r="B193" s="151" t="s">
        <v>15429</v>
      </c>
      <c r="C193" t="s">
        <v>15429</v>
      </c>
    </row>
    <row r="194" spans="1:3" x14ac:dyDescent="0.25">
      <c r="A194" s="147">
        <v>54902</v>
      </c>
      <c r="B194" s="151" t="s">
        <v>15429</v>
      </c>
      <c r="C194" t="s">
        <v>15429</v>
      </c>
    </row>
    <row r="195" spans="1:3" x14ac:dyDescent="0.25">
      <c r="A195" s="147">
        <v>54902</v>
      </c>
      <c r="B195" s="151" t="s">
        <v>15429</v>
      </c>
      <c r="C195" t="s">
        <v>15429</v>
      </c>
    </row>
    <row r="196" spans="1:3" x14ac:dyDescent="0.25">
      <c r="A196" s="147">
        <v>54902</v>
      </c>
      <c r="B196" s="151" t="s">
        <v>15429</v>
      </c>
      <c r="C196" t="s">
        <v>15429</v>
      </c>
    </row>
    <row r="197" spans="1:3" x14ac:dyDescent="0.25">
      <c r="A197" s="147">
        <v>54903</v>
      </c>
      <c r="B197" s="156" t="s">
        <v>15307</v>
      </c>
      <c r="C197" t="s">
        <v>15762</v>
      </c>
    </row>
    <row r="198" spans="1:3" x14ac:dyDescent="0.25">
      <c r="A198" s="147">
        <v>55100</v>
      </c>
      <c r="B198" s="156" t="s">
        <v>15307</v>
      </c>
      <c r="C198" t="s">
        <v>15762</v>
      </c>
    </row>
    <row r="199" spans="1:3" x14ac:dyDescent="0.25">
      <c r="A199" s="147">
        <v>55110</v>
      </c>
      <c r="B199" s="156" t="s">
        <v>15307</v>
      </c>
      <c r="C199" t="s">
        <v>15762</v>
      </c>
    </row>
    <row r="200" spans="1:3" x14ac:dyDescent="0.25">
      <c r="A200" s="147">
        <v>55115</v>
      </c>
      <c r="B200" s="156" t="s">
        <v>15307</v>
      </c>
      <c r="C200" t="s">
        <v>15762</v>
      </c>
    </row>
    <row r="201" spans="1:3" x14ac:dyDescent="0.25">
      <c r="A201" s="147">
        <v>55120</v>
      </c>
      <c r="B201" s="156" t="s">
        <v>15307</v>
      </c>
      <c r="C201" t="s">
        <v>15762</v>
      </c>
    </row>
    <row r="202" spans="1:3" x14ac:dyDescent="0.25">
      <c r="A202" s="147">
        <v>55140</v>
      </c>
      <c r="B202" s="156" t="s">
        <v>15307</v>
      </c>
      <c r="C202" t="s">
        <v>15762</v>
      </c>
    </row>
    <row r="203" spans="1:3" x14ac:dyDescent="0.25">
      <c r="A203" s="147">
        <v>55145</v>
      </c>
      <c r="B203" s="156" t="s">
        <v>15307</v>
      </c>
      <c r="C203" t="s">
        <v>15762</v>
      </c>
    </row>
    <row r="204" spans="1:3" x14ac:dyDescent="0.25">
      <c r="A204" s="147">
        <v>55150</v>
      </c>
      <c r="B204" s="156" t="s">
        <v>15307</v>
      </c>
      <c r="C204" t="s">
        <v>15762</v>
      </c>
    </row>
    <row r="205" spans="1:3" x14ac:dyDescent="0.25">
      <c r="A205" s="147">
        <v>55160</v>
      </c>
      <c r="B205" s="156" t="s">
        <v>15307</v>
      </c>
      <c r="C205" t="s">
        <v>15762</v>
      </c>
    </row>
    <row r="206" spans="1:3" x14ac:dyDescent="0.25">
      <c r="A206" s="147">
        <v>55180</v>
      </c>
      <c r="B206" s="156" t="s">
        <v>15307</v>
      </c>
      <c r="C206" t="s">
        <v>15762</v>
      </c>
    </row>
    <row r="207" spans="1:3" x14ac:dyDescent="0.25">
      <c r="A207" s="147">
        <v>55195</v>
      </c>
      <c r="B207" s="156" t="s">
        <v>15307</v>
      </c>
      <c r="C207" t="s">
        <v>15762</v>
      </c>
    </row>
    <row r="208" spans="1:3" x14ac:dyDescent="0.25">
      <c r="A208" s="147">
        <v>55200</v>
      </c>
      <c r="B208" s="156" t="s">
        <v>15307</v>
      </c>
      <c r="C208" t="s">
        <v>15762</v>
      </c>
    </row>
    <row r="209" spans="1:3" x14ac:dyDescent="0.25">
      <c r="A209" s="147">
        <v>56100</v>
      </c>
      <c r="B209" s="156" t="s">
        <v>15307</v>
      </c>
      <c r="C209" t="s">
        <v>15762</v>
      </c>
    </row>
    <row r="210" spans="1:3" x14ac:dyDescent="0.25">
      <c r="A210" s="147">
        <v>56210</v>
      </c>
      <c r="B210" s="156" t="s">
        <v>15307</v>
      </c>
      <c r="C210" t="s">
        <v>15762</v>
      </c>
    </row>
    <row r="211" spans="1:3" x14ac:dyDescent="0.25">
      <c r="A211" s="147">
        <v>56230</v>
      </c>
      <c r="B211" s="156" t="s">
        <v>15307</v>
      </c>
      <c r="C211" t="s">
        <v>15762</v>
      </c>
    </row>
    <row r="212" spans="1:3" x14ac:dyDescent="0.25">
      <c r="A212" s="147">
        <v>56310</v>
      </c>
      <c r="B212" s="156" t="s">
        <v>15307</v>
      </c>
      <c r="C212" t="s">
        <v>15762</v>
      </c>
    </row>
    <row r="213" spans="1:3" x14ac:dyDescent="0.25">
      <c r="A213" s="147">
        <v>56350</v>
      </c>
      <c r="B213" s="156" t="s">
        <v>15307</v>
      </c>
      <c r="C213" t="s">
        <v>15762</v>
      </c>
    </row>
    <row r="214" spans="1:3" x14ac:dyDescent="0.25">
      <c r="A214" s="147">
        <v>56410</v>
      </c>
      <c r="B214" s="156" t="s">
        <v>15307</v>
      </c>
      <c r="C214" t="s">
        <v>15762</v>
      </c>
    </row>
    <row r="215" spans="1:3" x14ac:dyDescent="0.25">
      <c r="A215" s="147">
        <v>56420</v>
      </c>
      <c r="B215" s="156" t="s">
        <v>15307</v>
      </c>
      <c r="C215" t="s">
        <v>15762</v>
      </c>
    </row>
    <row r="216" spans="1:3" x14ac:dyDescent="0.25">
      <c r="A216" s="147">
        <v>56425</v>
      </c>
      <c r="B216" s="156" t="s">
        <v>15307</v>
      </c>
      <c r="C216" t="s">
        <v>15762</v>
      </c>
    </row>
    <row r="217" spans="1:3" x14ac:dyDescent="0.25">
      <c r="A217" s="147">
        <v>56430</v>
      </c>
      <c r="B217" s="156" t="s">
        <v>15307</v>
      </c>
      <c r="C217" t="s">
        <v>15762</v>
      </c>
    </row>
    <row r="218" spans="1:3" x14ac:dyDescent="0.25">
      <c r="A218" s="147">
        <v>56520</v>
      </c>
      <c r="B218" s="156" t="s">
        <v>15307</v>
      </c>
      <c r="C218" t="s">
        <v>15762</v>
      </c>
    </row>
    <row r="219" spans="1:3" x14ac:dyDescent="0.25">
      <c r="A219" s="147">
        <v>56532</v>
      </c>
      <c r="B219" s="156" t="s">
        <v>15307</v>
      </c>
      <c r="C219" t="s">
        <v>15762</v>
      </c>
    </row>
    <row r="220" spans="1:3" x14ac:dyDescent="0.25">
      <c r="A220" s="147">
        <v>57210</v>
      </c>
      <c r="B220" s="156" t="s">
        <v>15307</v>
      </c>
      <c r="C220" t="s">
        <v>15762</v>
      </c>
    </row>
    <row r="221" spans="1:3" x14ac:dyDescent="0.25">
      <c r="A221" s="147">
        <v>57270</v>
      </c>
      <c r="B221" s="156" t="s">
        <v>15307</v>
      </c>
      <c r="C221" t="s">
        <v>15762</v>
      </c>
    </row>
    <row r="222" spans="1:3" x14ac:dyDescent="0.25">
      <c r="A222" s="147">
        <v>57275</v>
      </c>
      <c r="B222" s="156" t="s">
        <v>15307</v>
      </c>
      <c r="C222" t="s">
        <v>15762</v>
      </c>
    </row>
    <row r="223" spans="1:3" x14ac:dyDescent="0.25">
      <c r="A223" s="147">
        <v>57310</v>
      </c>
      <c r="B223" s="156" t="s">
        <v>15307</v>
      </c>
      <c r="C223" t="s">
        <v>15762</v>
      </c>
    </row>
    <row r="224" spans="1:3" x14ac:dyDescent="0.25">
      <c r="A224" s="147">
        <v>57310</v>
      </c>
      <c r="B224" s="156" t="s">
        <v>15307</v>
      </c>
      <c r="C224" t="s">
        <v>15762</v>
      </c>
    </row>
    <row r="225" spans="1:3" x14ac:dyDescent="0.25">
      <c r="A225" s="147">
        <v>58110</v>
      </c>
      <c r="B225" s="156" t="s">
        <v>15307</v>
      </c>
      <c r="C225" t="s">
        <v>15762</v>
      </c>
    </row>
    <row r="226" spans="1:3" x14ac:dyDescent="0.25">
      <c r="A226" s="147">
        <v>58120</v>
      </c>
      <c r="B226" s="156" t="s">
        <v>15307</v>
      </c>
      <c r="C226" t="s">
        <v>15762</v>
      </c>
    </row>
    <row r="227" spans="1:3" x14ac:dyDescent="0.25">
      <c r="A227" s="147">
        <v>58150</v>
      </c>
      <c r="B227" s="156" t="s">
        <v>15307</v>
      </c>
      <c r="C227" t="s">
        <v>15762</v>
      </c>
    </row>
    <row r="228" spans="1:3" x14ac:dyDescent="0.25">
      <c r="A228" s="147">
        <v>58150</v>
      </c>
      <c r="B228" s="156" t="s">
        <v>15307</v>
      </c>
      <c r="C228" t="s">
        <v>15762</v>
      </c>
    </row>
    <row r="229" spans="1:3" x14ac:dyDescent="0.25">
      <c r="A229" s="147">
        <v>58150</v>
      </c>
      <c r="B229" s="156" t="s">
        <v>15307</v>
      </c>
      <c r="C229" t="s">
        <v>15762</v>
      </c>
    </row>
    <row r="230" spans="1:3" x14ac:dyDescent="0.25">
      <c r="A230" s="147">
        <v>58351</v>
      </c>
      <c r="B230" s="156" t="s">
        <v>15307</v>
      </c>
      <c r="C230" t="s">
        <v>15762</v>
      </c>
    </row>
    <row r="231" spans="1:3" x14ac:dyDescent="0.25">
      <c r="A231" s="147">
        <v>58360</v>
      </c>
      <c r="B231" s="156" t="s">
        <v>15307</v>
      </c>
      <c r="C231" t="s">
        <v>15762</v>
      </c>
    </row>
    <row r="232" spans="1:3" x14ac:dyDescent="0.25">
      <c r="A232" s="147">
        <v>62100</v>
      </c>
      <c r="B232" s="151" t="s">
        <v>15429</v>
      </c>
      <c r="C232" t="s">
        <v>15429</v>
      </c>
    </row>
    <row r="233" spans="1:3" x14ac:dyDescent="0.25">
      <c r="A233" s="147">
        <v>62100</v>
      </c>
      <c r="B233" s="151" t="s">
        <v>15429</v>
      </c>
      <c r="C233" t="s">
        <v>15429</v>
      </c>
    </row>
    <row r="234" spans="1:3" x14ac:dyDescent="0.25">
      <c r="A234" s="147">
        <v>62100</v>
      </c>
      <c r="B234" s="151" t="s">
        <v>15429</v>
      </c>
      <c r="C234" t="s">
        <v>15429</v>
      </c>
    </row>
    <row r="235" spans="1:3" x14ac:dyDescent="0.25">
      <c r="A235" s="147">
        <v>62100</v>
      </c>
      <c r="B235" s="151" t="s">
        <v>15429</v>
      </c>
      <c r="C235" t="s">
        <v>15429</v>
      </c>
    </row>
    <row r="236" spans="1:3" x14ac:dyDescent="0.25">
      <c r="A236" s="147">
        <v>62100</v>
      </c>
      <c r="B236" s="151" t="s">
        <v>15429</v>
      </c>
      <c r="C236" t="s">
        <v>15429</v>
      </c>
    </row>
    <row r="237" spans="1:3" x14ac:dyDescent="0.25">
      <c r="A237" s="147">
        <v>62100</v>
      </c>
      <c r="B237" s="151" t="s">
        <v>15429</v>
      </c>
      <c r="C237" t="s">
        <v>15429</v>
      </c>
    </row>
    <row r="238" spans="1:3" x14ac:dyDescent="0.25">
      <c r="A238" s="147">
        <v>62100</v>
      </c>
      <c r="B238" s="151" t="s">
        <v>15429</v>
      </c>
      <c r="C238" t="s">
        <v>15429</v>
      </c>
    </row>
    <row r="239" spans="1:3" x14ac:dyDescent="0.25">
      <c r="A239" s="147">
        <v>62100</v>
      </c>
      <c r="B239" s="151" t="s">
        <v>15429</v>
      </c>
      <c r="C239" t="s">
        <v>15429</v>
      </c>
    </row>
    <row r="240" spans="1:3" x14ac:dyDescent="0.25">
      <c r="A240" s="147">
        <v>62100</v>
      </c>
      <c r="B240" s="151" t="s">
        <v>15429</v>
      </c>
      <c r="C240" t="s">
        <v>15429</v>
      </c>
    </row>
    <row r="241" spans="1:3" x14ac:dyDescent="0.25">
      <c r="A241" s="147">
        <v>62100</v>
      </c>
      <c r="B241" s="151" t="s">
        <v>15429</v>
      </c>
      <c r="C241" t="s">
        <v>15429</v>
      </c>
    </row>
    <row r="242" spans="1:3" x14ac:dyDescent="0.25">
      <c r="A242" s="147">
        <v>62110</v>
      </c>
      <c r="B242" s="151" t="s">
        <v>15429</v>
      </c>
      <c r="C242" t="s">
        <v>15429</v>
      </c>
    </row>
    <row r="243" spans="1:3" x14ac:dyDescent="0.25">
      <c r="A243" s="147">
        <v>62200</v>
      </c>
      <c r="B243" s="151" t="s">
        <v>15429</v>
      </c>
      <c r="C243" t="s">
        <v>15429</v>
      </c>
    </row>
    <row r="244" spans="1:3" x14ac:dyDescent="0.25">
      <c r="A244" s="147">
        <v>62200</v>
      </c>
      <c r="B244" s="151" t="s">
        <v>15429</v>
      </c>
      <c r="C244" t="s">
        <v>15429</v>
      </c>
    </row>
    <row r="245" spans="1:3" x14ac:dyDescent="0.25">
      <c r="A245" s="147">
        <v>62200</v>
      </c>
      <c r="B245" s="151" t="s">
        <v>15429</v>
      </c>
      <c r="C245" t="s">
        <v>15429</v>
      </c>
    </row>
    <row r="246" spans="1:3" x14ac:dyDescent="0.25">
      <c r="A246" s="147">
        <v>62200</v>
      </c>
      <c r="B246" s="151" t="s">
        <v>15429</v>
      </c>
      <c r="C246" t="s">
        <v>15429</v>
      </c>
    </row>
    <row r="247" spans="1:3" x14ac:dyDescent="0.25">
      <c r="A247" s="147">
        <v>62200</v>
      </c>
      <c r="B247" s="151" t="s">
        <v>15429</v>
      </c>
      <c r="C247" t="s">
        <v>15429</v>
      </c>
    </row>
    <row r="248" spans="1:3" x14ac:dyDescent="0.25">
      <c r="A248" s="147">
        <v>62200</v>
      </c>
      <c r="B248" s="151" t="s">
        <v>15429</v>
      </c>
      <c r="C248" t="s">
        <v>15429</v>
      </c>
    </row>
    <row r="249" spans="1:3" x14ac:dyDescent="0.25">
      <c r="A249" s="147">
        <v>62200</v>
      </c>
      <c r="B249" s="151" t="s">
        <v>15429</v>
      </c>
      <c r="C249" t="s">
        <v>15429</v>
      </c>
    </row>
    <row r="250" spans="1:3" x14ac:dyDescent="0.25">
      <c r="A250" s="147">
        <v>62200</v>
      </c>
      <c r="B250" s="151" t="s">
        <v>15429</v>
      </c>
      <c r="C250" t="s">
        <v>15429</v>
      </c>
    </row>
    <row r="251" spans="1:3" x14ac:dyDescent="0.25">
      <c r="A251" s="147">
        <v>62200</v>
      </c>
      <c r="B251" s="151" t="s">
        <v>15429</v>
      </c>
      <c r="C251" t="s">
        <v>15429</v>
      </c>
    </row>
    <row r="252" spans="1:3" x14ac:dyDescent="0.25">
      <c r="A252" s="147">
        <v>62300</v>
      </c>
      <c r="B252" s="151" t="s">
        <v>15429</v>
      </c>
      <c r="C252" t="s">
        <v>15429</v>
      </c>
    </row>
    <row r="253" spans="1:3" x14ac:dyDescent="0.25">
      <c r="A253" s="147">
        <v>62300</v>
      </c>
      <c r="B253" s="151" t="s">
        <v>15429</v>
      </c>
      <c r="C253" t="s">
        <v>15429</v>
      </c>
    </row>
    <row r="254" spans="1:3" x14ac:dyDescent="0.25">
      <c r="A254" s="147">
        <v>62300</v>
      </c>
      <c r="B254" s="151" t="s">
        <v>15429</v>
      </c>
      <c r="C254" t="s">
        <v>15429</v>
      </c>
    </row>
    <row r="255" spans="1:3" x14ac:dyDescent="0.25">
      <c r="A255" s="147">
        <v>63200</v>
      </c>
      <c r="B255" s="151" t="s">
        <v>15429</v>
      </c>
      <c r="C255" t="s">
        <v>15429</v>
      </c>
    </row>
    <row r="256" spans="1:3" x14ac:dyDescent="0.25">
      <c r="A256" s="147">
        <v>66201</v>
      </c>
      <c r="B256" s="151" t="s">
        <v>15429</v>
      </c>
      <c r="C256" t="s">
        <v>15429</v>
      </c>
    </row>
    <row r="257" spans="1:3" x14ac:dyDescent="0.25">
      <c r="A257" s="147">
        <v>66301</v>
      </c>
      <c r="B257" s="151" t="s">
        <v>15429</v>
      </c>
      <c r="C257" t="s">
        <v>15429</v>
      </c>
    </row>
    <row r="258" spans="1:3" x14ac:dyDescent="0.25">
      <c r="A258" s="147">
        <v>67210</v>
      </c>
      <c r="B258" s="151" t="s">
        <v>15429</v>
      </c>
      <c r="C258" t="s">
        <v>15429</v>
      </c>
    </row>
    <row r="259" spans="1:3" x14ac:dyDescent="0.25">
      <c r="A259" s="147">
        <v>67220</v>
      </c>
      <c r="B259" s="151" t="s">
        <v>15429</v>
      </c>
      <c r="C259" t="s">
        <v>15429</v>
      </c>
    </row>
    <row r="260" spans="1:3" x14ac:dyDescent="0.25">
      <c r="A260" s="147">
        <v>67250</v>
      </c>
      <c r="B260" s="151" t="s">
        <v>15429</v>
      </c>
      <c r="C260" t="s">
        <v>15429</v>
      </c>
    </row>
    <row r="261" spans="1:3" x14ac:dyDescent="0.25">
      <c r="A261" s="147">
        <v>67310</v>
      </c>
      <c r="B261" s="151" t="s">
        <v>15591</v>
      </c>
      <c r="C261" t="s">
        <v>15764</v>
      </c>
    </row>
    <row r="262" spans="1:3" x14ac:dyDescent="0.25">
      <c r="A262" s="147">
        <v>71100</v>
      </c>
      <c r="B262" s="151" t="s">
        <v>15429</v>
      </c>
      <c r="C262" t="s">
        <v>15429</v>
      </c>
    </row>
    <row r="263" spans="1:3" x14ac:dyDescent="0.25">
      <c r="A263" s="147">
        <v>71100</v>
      </c>
      <c r="B263" s="151" t="s">
        <v>15429</v>
      </c>
      <c r="C263" t="s">
        <v>15429</v>
      </c>
    </row>
    <row r="264" spans="1:3" x14ac:dyDescent="0.25">
      <c r="A264" s="147">
        <v>71100</v>
      </c>
      <c r="B264" s="151" t="s">
        <v>15429</v>
      </c>
      <c r="C264" t="s">
        <v>15429</v>
      </c>
    </row>
    <row r="265" spans="1:3" x14ac:dyDescent="0.25">
      <c r="A265" s="147">
        <v>71100</v>
      </c>
      <c r="B265" s="151" t="s">
        <v>15429</v>
      </c>
      <c r="C265" t="s">
        <v>15429</v>
      </c>
    </row>
    <row r="266" spans="1:3" x14ac:dyDescent="0.25">
      <c r="A266" s="147">
        <v>71100</v>
      </c>
      <c r="B266" s="151" t="s">
        <v>15429</v>
      </c>
      <c r="C266" t="s">
        <v>15429</v>
      </c>
    </row>
    <row r="267" spans="1:3" x14ac:dyDescent="0.25">
      <c r="A267" s="147">
        <v>71100</v>
      </c>
      <c r="B267" s="151" t="s">
        <v>15429</v>
      </c>
      <c r="C267" t="s">
        <v>15429</v>
      </c>
    </row>
    <row r="268" spans="1:3" x14ac:dyDescent="0.25">
      <c r="A268" s="147">
        <v>71100</v>
      </c>
      <c r="B268" s="151" t="s">
        <v>15429</v>
      </c>
      <c r="C268" t="s">
        <v>15429</v>
      </c>
    </row>
    <row r="269" spans="1:3" x14ac:dyDescent="0.25">
      <c r="A269" s="147">
        <v>71100</v>
      </c>
      <c r="B269" s="151" t="s">
        <v>15429</v>
      </c>
      <c r="C269" t="s">
        <v>15429</v>
      </c>
    </row>
    <row r="270" spans="1:3" x14ac:dyDescent="0.25">
      <c r="A270" s="147">
        <v>71100</v>
      </c>
      <c r="B270" s="151" t="s">
        <v>15429</v>
      </c>
      <c r="C270" t="s">
        <v>15429</v>
      </c>
    </row>
    <row r="271" spans="1:3" x14ac:dyDescent="0.25">
      <c r="A271" s="147">
        <v>71100</v>
      </c>
      <c r="B271" s="151" t="s">
        <v>15429</v>
      </c>
      <c r="C271" t="s">
        <v>15429</v>
      </c>
    </row>
    <row r="272" spans="1:3" x14ac:dyDescent="0.25">
      <c r="A272" s="147">
        <v>71100</v>
      </c>
      <c r="B272" s="151" t="s">
        <v>15429</v>
      </c>
      <c r="C272" t="s">
        <v>15429</v>
      </c>
    </row>
    <row r="273" spans="1:3" x14ac:dyDescent="0.25">
      <c r="A273" s="147">
        <v>71100</v>
      </c>
      <c r="B273" s="151" t="s">
        <v>15429</v>
      </c>
      <c r="C273" t="s">
        <v>15429</v>
      </c>
    </row>
    <row r="274" spans="1:3" x14ac:dyDescent="0.25">
      <c r="A274" s="147">
        <v>71100</v>
      </c>
      <c r="B274" s="151" t="s">
        <v>15429</v>
      </c>
      <c r="C274" t="s">
        <v>15429</v>
      </c>
    </row>
    <row r="275" spans="1:3" x14ac:dyDescent="0.25">
      <c r="A275" s="147">
        <v>71100</v>
      </c>
      <c r="B275" s="151" t="s">
        <v>15429</v>
      </c>
      <c r="C275" t="s">
        <v>15429</v>
      </c>
    </row>
    <row r="276" spans="1:3" x14ac:dyDescent="0.25">
      <c r="A276" s="147">
        <v>71100</v>
      </c>
      <c r="B276" s="151" t="s">
        <v>15429</v>
      </c>
      <c r="C276" t="s">
        <v>15429</v>
      </c>
    </row>
    <row r="277" spans="1:3" x14ac:dyDescent="0.25">
      <c r="A277" s="147">
        <v>71100</v>
      </c>
      <c r="B277" s="156" t="s">
        <v>15595</v>
      </c>
      <c r="C277" t="s">
        <v>15763</v>
      </c>
    </row>
    <row r="278" spans="1:3" x14ac:dyDescent="0.25">
      <c r="A278" s="147">
        <v>71100</v>
      </c>
      <c r="B278" s="151" t="s">
        <v>15429</v>
      </c>
      <c r="C278" t="s">
        <v>15429</v>
      </c>
    </row>
    <row r="279" spans="1:3" x14ac:dyDescent="0.25">
      <c r="A279" s="147">
        <v>71100</v>
      </c>
      <c r="B279" s="151" t="s">
        <v>15591</v>
      </c>
      <c r="C279" t="s">
        <v>15764</v>
      </c>
    </row>
    <row r="280" spans="1:3" x14ac:dyDescent="0.25">
      <c r="A280" s="147">
        <v>71100</v>
      </c>
      <c r="B280" s="151" t="s">
        <v>15429</v>
      </c>
      <c r="C280" t="s">
        <v>15429</v>
      </c>
    </row>
    <row r="281" spans="1:3" x14ac:dyDescent="0.25">
      <c r="A281" s="147">
        <v>71100</v>
      </c>
      <c r="B281" s="151" t="s">
        <v>15429</v>
      </c>
      <c r="C281" t="s">
        <v>15429</v>
      </c>
    </row>
    <row r="282" spans="1:3" x14ac:dyDescent="0.25">
      <c r="A282" s="147">
        <v>71100</v>
      </c>
      <c r="B282" s="151" t="s">
        <v>15591</v>
      </c>
      <c r="C282" t="s">
        <v>15764</v>
      </c>
    </row>
    <row r="283" spans="1:3" x14ac:dyDescent="0.25">
      <c r="A283" s="147">
        <v>71100</v>
      </c>
      <c r="B283" s="151" t="s">
        <v>15429</v>
      </c>
      <c r="C283" t="s">
        <v>15429</v>
      </c>
    </row>
    <row r="284" spans="1:3" x14ac:dyDescent="0.25">
      <c r="A284" s="147">
        <v>71100</v>
      </c>
      <c r="B284" s="151" t="s">
        <v>15429</v>
      </c>
      <c r="C284" t="s">
        <v>15429</v>
      </c>
    </row>
    <row r="285" spans="1:3" x14ac:dyDescent="0.25">
      <c r="A285" s="147">
        <v>71100</v>
      </c>
      <c r="B285" s="151" t="s">
        <v>15429</v>
      </c>
      <c r="C285" t="s">
        <v>15429</v>
      </c>
    </row>
    <row r="286" spans="1:3" x14ac:dyDescent="0.25">
      <c r="A286" s="147">
        <v>71100</v>
      </c>
      <c r="B286" s="151" t="s">
        <v>15591</v>
      </c>
      <c r="C286" t="s">
        <v>15764</v>
      </c>
    </row>
    <row r="287" spans="1:3" x14ac:dyDescent="0.25">
      <c r="A287" s="147">
        <v>71200</v>
      </c>
      <c r="B287" s="151" t="s">
        <v>15429</v>
      </c>
      <c r="C287" t="s">
        <v>15429</v>
      </c>
    </row>
    <row r="288" spans="1:3" x14ac:dyDescent="0.25">
      <c r="A288" s="147">
        <v>71200</v>
      </c>
      <c r="B288" s="151" t="s">
        <v>15429</v>
      </c>
      <c r="C288" t="s">
        <v>15429</v>
      </c>
    </row>
    <row r="289" spans="1:3" x14ac:dyDescent="0.25">
      <c r="A289" s="147">
        <v>71200</v>
      </c>
      <c r="B289" s="151" t="s">
        <v>15429</v>
      </c>
      <c r="C289" t="s">
        <v>15429</v>
      </c>
    </row>
    <row r="290" spans="1:3" x14ac:dyDescent="0.25">
      <c r="A290" s="147">
        <v>71200</v>
      </c>
      <c r="B290" s="151" t="s">
        <v>15429</v>
      </c>
      <c r="C290" t="s">
        <v>15429</v>
      </c>
    </row>
    <row r="291" spans="1:3" x14ac:dyDescent="0.25">
      <c r="A291" s="147">
        <v>71200</v>
      </c>
      <c r="B291" s="151" t="s">
        <v>15429</v>
      </c>
      <c r="C291" t="s">
        <v>15429</v>
      </c>
    </row>
    <row r="292" spans="1:3" x14ac:dyDescent="0.25">
      <c r="A292" s="147">
        <v>71200</v>
      </c>
      <c r="B292" s="151" t="s">
        <v>15429</v>
      </c>
      <c r="C292" t="s">
        <v>15429</v>
      </c>
    </row>
    <row r="293" spans="1:3" x14ac:dyDescent="0.25">
      <c r="A293" s="147">
        <v>71200</v>
      </c>
      <c r="B293" s="151" t="s">
        <v>15429</v>
      </c>
      <c r="C293" t="s">
        <v>15429</v>
      </c>
    </row>
    <row r="294" spans="1:3" x14ac:dyDescent="0.25">
      <c r="A294" s="147">
        <v>71200</v>
      </c>
      <c r="B294" s="151" t="s">
        <v>15591</v>
      </c>
      <c r="C294" t="s">
        <v>15764</v>
      </c>
    </row>
    <row r="295" spans="1:3" x14ac:dyDescent="0.25">
      <c r="A295" s="147">
        <v>71200</v>
      </c>
      <c r="B295" s="151" t="s">
        <v>15591</v>
      </c>
      <c r="C295" t="s">
        <v>15764</v>
      </c>
    </row>
    <row r="296" spans="1:3" x14ac:dyDescent="0.25">
      <c r="A296" s="147">
        <v>71200</v>
      </c>
      <c r="B296" s="151" t="s">
        <v>15591</v>
      </c>
      <c r="C296" t="s">
        <v>15764</v>
      </c>
    </row>
    <row r="297" spans="1:3" x14ac:dyDescent="0.25">
      <c r="A297" s="147">
        <v>71200</v>
      </c>
      <c r="B297" s="151" t="s">
        <v>15429</v>
      </c>
      <c r="C297" t="s">
        <v>15429</v>
      </c>
    </row>
    <row r="298" spans="1:3" x14ac:dyDescent="0.25">
      <c r="A298" s="147">
        <v>71200</v>
      </c>
      <c r="B298" s="151" t="s">
        <v>15591</v>
      </c>
      <c r="C298" t="s">
        <v>15764</v>
      </c>
    </row>
    <row r="299" spans="1:3" x14ac:dyDescent="0.25">
      <c r="A299" s="147">
        <v>71200</v>
      </c>
      <c r="B299" s="151" t="s">
        <v>15591</v>
      </c>
      <c r="C299" t="s">
        <v>15764</v>
      </c>
    </row>
    <row r="300" spans="1:3" x14ac:dyDescent="0.25">
      <c r="A300" s="147">
        <v>71210</v>
      </c>
      <c r="B300" s="151" t="s">
        <v>15429</v>
      </c>
      <c r="C300" t="s">
        <v>15429</v>
      </c>
    </row>
    <row r="301" spans="1:3" x14ac:dyDescent="0.25">
      <c r="A301" s="147">
        <v>71210</v>
      </c>
      <c r="B301" s="151" t="s">
        <v>15429</v>
      </c>
      <c r="C301" t="s">
        <v>15429</v>
      </c>
    </row>
    <row r="302" spans="1:3" x14ac:dyDescent="0.25">
      <c r="A302" s="147">
        <v>71210</v>
      </c>
      <c r="B302" s="151" t="s">
        <v>15429</v>
      </c>
      <c r="C302" t="s">
        <v>15429</v>
      </c>
    </row>
    <row r="303" spans="1:3" x14ac:dyDescent="0.25">
      <c r="A303" s="147">
        <v>71210</v>
      </c>
      <c r="B303" s="151" t="s">
        <v>15429</v>
      </c>
      <c r="C303" t="s">
        <v>15429</v>
      </c>
    </row>
    <row r="304" spans="1:3" x14ac:dyDescent="0.25">
      <c r="A304" s="147">
        <v>71210</v>
      </c>
      <c r="B304" s="151" t="s">
        <v>15429</v>
      </c>
      <c r="C304" t="s">
        <v>15429</v>
      </c>
    </row>
    <row r="305" spans="1:3" x14ac:dyDescent="0.25">
      <c r="A305" s="147">
        <v>71210</v>
      </c>
      <c r="B305" s="151" t="s">
        <v>15429</v>
      </c>
      <c r="C305" t="s">
        <v>15429</v>
      </c>
    </row>
    <row r="306" spans="1:3" x14ac:dyDescent="0.25">
      <c r="A306" s="147">
        <v>71210</v>
      </c>
      <c r="B306" s="151" t="s">
        <v>15429</v>
      </c>
      <c r="C306" t="s">
        <v>15429</v>
      </c>
    </row>
    <row r="307" spans="1:3" x14ac:dyDescent="0.25">
      <c r="A307" s="147">
        <v>71210</v>
      </c>
      <c r="B307" s="151" t="s">
        <v>15429</v>
      </c>
      <c r="C307" t="s">
        <v>15429</v>
      </c>
    </row>
    <row r="308" spans="1:3" x14ac:dyDescent="0.25">
      <c r="A308" s="147">
        <v>71210</v>
      </c>
      <c r="B308" s="151" t="s">
        <v>15429</v>
      </c>
      <c r="C308" t="s">
        <v>15429</v>
      </c>
    </row>
    <row r="309" spans="1:3" x14ac:dyDescent="0.25">
      <c r="A309" s="147">
        <v>71210</v>
      </c>
      <c r="B309" s="151" t="s">
        <v>15429</v>
      </c>
      <c r="C309" t="s">
        <v>15429</v>
      </c>
    </row>
    <row r="310" spans="1:3" x14ac:dyDescent="0.25">
      <c r="A310" s="147">
        <v>71210</v>
      </c>
      <c r="B310" s="156" t="s">
        <v>15595</v>
      </c>
      <c r="C310" t="s">
        <v>15763</v>
      </c>
    </row>
    <row r="311" spans="1:3" x14ac:dyDescent="0.25">
      <c r="A311" s="147">
        <v>71210</v>
      </c>
      <c r="B311" s="151" t="s">
        <v>15429</v>
      </c>
      <c r="C311" t="s">
        <v>15429</v>
      </c>
    </row>
    <row r="312" spans="1:3" x14ac:dyDescent="0.25">
      <c r="A312" s="147">
        <v>71210</v>
      </c>
      <c r="B312" s="151" t="s">
        <v>15591</v>
      </c>
      <c r="C312" t="s">
        <v>15764</v>
      </c>
    </row>
    <row r="313" spans="1:3" x14ac:dyDescent="0.25">
      <c r="A313" s="147">
        <v>71210</v>
      </c>
      <c r="B313" s="151" t="s">
        <v>15429</v>
      </c>
      <c r="C313" t="s">
        <v>15429</v>
      </c>
    </row>
    <row r="314" spans="1:3" x14ac:dyDescent="0.25">
      <c r="A314" s="147">
        <v>71210</v>
      </c>
      <c r="B314" s="151" t="s">
        <v>15429</v>
      </c>
      <c r="C314" t="s">
        <v>15429</v>
      </c>
    </row>
    <row r="315" spans="1:3" x14ac:dyDescent="0.25">
      <c r="A315" s="147">
        <v>71210</v>
      </c>
      <c r="B315" s="151" t="s">
        <v>15591</v>
      </c>
      <c r="C315" t="s">
        <v>15764</v>
      </c>
    </row>
    <row r="316" spans="1:3" x14ac:dyDescent="0.25">
      <c r="A316" s="147">
        <v>71210</v>
      </c>
      <c r="B316" s="151" t="s">
        <v>15429</v>
      </c>
      <c r="C316" t="s">
        <v>15429</v>
      </c>
    </row>
    <row r="317" spans="1:3" x14ac:dyDescent="0.25">
      <c r="A317" s="147">
        <v>71210</v>
      </c>
      <c r="B317" s="151" t="s">
        <v>15591</v>
      </c>
      <c r="C317" t="s">
        <v>15764</v>
      </c>
    </row>
    <row r="318" spans="1:3" x14ac:dyDescent="0.25">
      <c r="A318" s="147">
        <v>71220</v>
      </c>
      <c r="B318" s="151" t="s">
        <v>15591</v>
      </c>
      <c r="C318" t="s">
        <v>15764</v>
      </c>
    </row>
    <row r="319" spans="1:3" x14ac:dyDescent="0.25">
      <c r="A319" s="147">
        <v>71300</v>
      </c>
      <c r="B319" s="151" t="s">
        <v>15429</v>
      </c>
      <c r="C319" t="s">
        <v>15429</v>
      </c>
    </row>
    <row r="320" spans="1:3" x14ac:dyDescent="0.25">
      <c r="A320" s="147">
        <v>71300</v>
      </c>
      <c r="B320" s="151" t="s">
        <v>15429</v>
      </c>
      <c r="C320" t="s">
        <v>15429</v>
      </c>
    </row>
    <row r="321" spans="1:3" x14ac:dyDescent="0.25">
      <c r="A321" s="147">
        <v>71300</v>
      </c>
      <c r="B321" s="151" t="s">
        <v>15429</v>
      </c>
      <c r="C321" t="s">
        <v>15429</v>
      </c>
    </row>
    <row r="322" spans="1:3" x14ac:dyDescent="0.25">
      <c r="A322" s="147">
        <v>71300</v>
      </c>
      <c r="B322" s="151" t="s">
        <v>15429</v>
      </c>
      <c r="C322" t="s">
        <v>15429</v>
      </c>
    </row>
    <row r="323" spans="1:3" x14ac:dyDescent="0.25">
      <c r="A323" s="147">
        <v>71300</v>
      </c>
      <c r="B323" s="151" t="s">
        <v>15429</v>
      </c>
      <c r="C323" t="s">
        <v>15429</v>
      </c>
    </row>
    <row r="324" spans="1:3" x14ac:dyDescent="0.25">
      <c r="A324" s="147">
        <v>71300</v>
      </c>
      <c r="B324" s="151" t="s">
        <v>15429</v>
      </c>
      <c r="C324" t="s">
        <v>15429</v>
      </c>
    </row>
    <row r="325" spans="1:3" x14ac:dyDescent="0.25">
      <c r="A325" s="147">
        <v>71300</v>
      </c>
      <c r="B325" s="151" t="s">
        <v>15429</v>
      </c>
      <c r="C325" t="s">
        <v>15429</v>
      </c>
    </row>
    <row r="326" spans="1:3" x14ac:dyDescent="0.25">
      <c r="A326" s="147">
        <v>71300</v>
      </c>
      <c r="B326" s="151" t="s">
        <v>15429</v>
      </c>
      <c r="C326" t="s">
        <v>15429</v>
      </c>
    </row>
    <row r="327" spans="1:3" x14ac:dyDescent="0.25">
      <c r="A327" s="147">
        <v>71300</v>
      </c>
      <c r="B327" s="151" t="s">
        <v>15429</v>
      </c>
      <c r="C327" t="s">
        <v>15429</v>
      </c>
    </row>
    <row r="328" spans="1:3" x14ac:dyDescent="0.25">
      <c r="A328" s="147">
        <v>71300</v>
      </c>
      <c r="B328" s="151" t="s">
        <v>15591</v>
      </c>
      <c r="C328" t="s">
        <v>15764</v>
      </c>
    </row>
    <row r="329" spans="1:3" x14ac:dyDescent="0.25">
      <c r="A329" s="147">
        <v>71300</v>
      </c>
      <c r="B329" s="151" t="s">
        <v>15429</v>
      </c>
      <c r="C329" t="s">
        <v>15429</v>
      </c>
    </row>
    <row r="330" spans="1:3" x14ac:dyDescent="0.25">
      <c r="A330" s="147">
        <v>71300</v>
      </c>
      <c r="B330" s="151" t="s">
        <v>15591</v>
      </c>
      <c r="C330" t="s">
        <v>15764</v>
      </c>
    </row>
    <row r="331" spans="1:3" x14ac:dyDescent="0.25">
      <c r="A331" s="147">
        <v>71300</v>
      </c>
      <c r="B331" s="151" t="s">
        <v>15429</v>
      </c>
      <c r="C331" t="s">
        <v>15429</v>
      </c>
    </row>
    <row r="332" spans="1:3" x14ac:dyDescent="0.25">
      <c r="A332" s="147">
        <v>71300</v>
      </c>
      <c r="B332" s="151" t="s">
        <v>15591</v>
      </c>
      <c r="C332" t="s">
        <v>15764</v>
      </c>
    </row>
    <row r="333" spans="1:3" x14ac:dyDescent="0.25">
      <c r="A333" s="147">
        <v>71300</v>
      </c>
      <c r="B333" s="151" t="s">
        <v>15429</v>
      </c>
      <c r="C333" t="s">
        <v>15429</v>
      </c>
    </row>
    <row r="334" spans="1:3" x14ac:dyDescent="0.25">
      <c r="A334" s="147">
        <v>71300</v>
      </c>
      <c r="B334" s="151" t="s">
        <v>15591</v>
      </c>
      <c r="C334" t="s">
        <v>15764</v>
      </c>
    </row>
    <row r="335" spans="1:3" x14ac:dyDescent="0.25">
      <c r="A335" s="147">
        <v>71400</v>
      </c>
      <c r="B335" s="151" t="s">
        <v>15429</v>
      </c>
      <c r="C335" t="s">
        <v>15429</v>
      </c>
    </row>
    <row r="336" spans="1:3" x14ac:dyDescent="0.25">
      <c r="A336" s="147">
        <v>71400</v>
      </c>
      <c r="B336" s="151" t="s">
        <v>15429</v>
      </c>
      <c r="C336" t="s">
        <v>15429</v>
      </c>
    </row>
    <row r="337" spans="1:3" x14ac:dyDescent="0.25">
      <c r="A337" s="147">
        <v>71400</v>
      </c>
      <c r="B337" s="151" t="s">
        <v>15429</v>
      </c>
      <c r="C337" t="s">
        <v>15429</v>
      </c>
    </row>
    <row r="338" spans="1:3" x14ac:dyDescent="0.25">
      <c r="A338" s="147">
        <v>71400</v>
      </c>
      <c r="B338" s="151" t="s">
        <v>15429</v>
      </c>
      <c r="C338" t="s">
        <v>15429</v>
      </c>
    </row>
    <row r="339" spans="1:3" x14ac:dyDescent="0.25">
      <c r="A339" s="147">
        <v>71400</v>
      </c>
      <c r="B339" s="151" t="s">
        <v>15429</v>
      </c>
      <c r="C339" t="s">
        <v>15429</v>
      </c>
    </row>
    <row r="340" spans="1:3" x14ac:dyDescent="0.25">
      <c r="A340" s="147">
        <v>71400</v>
      </c>
      <c r="B340" s="151" t="s">
        <v>15429</v>
      </c>
      <c r="C340" t="s">
        <v>15429</v>
      </c>
    </row>
    <row r="341" spans="1:3" x14ac:dyDescent="0.25">
      <c r="A341" s="147">
        <v>71400</v>
      </c>
      <c r="B341" s="151" t="s">
        <v>15429</v>
      </c>
      <c r="C341" t="s">
        <v>15429</v>
      </c>
    </row>
    <row r="342" spans="1:3" x14ac:dyDescent="0.25">
      <c r="A342" s="147">
        <v>71400</v>
      </c>
      <c r="B342" s="151" t="s">
        <v>15429</v>
      </c>
      <c r="C342" t="s">
        <v>15429</v>
      </c>
    </row>
    <row r="343" spans="1:3" x14ac:dyDescent="0.25">
      <c r="A343" s="147">
        <v>71400</v>
      </c>
      <c r="B343" s="151" t="s">
        <v>15429</v>
      </c>
      <c r="C343" t="s">
        <v>15429</v>
      </c>
    </row>
    <row r="344" spans="1:3" x14ac:dyDescent="0.25">
      <c r="A344" s="147">
        <v>71400</v>
      </c>
      <c r="B344" s="151" t="s">
        <v>15429</v>
      </c>
      <c r="C344" t="s">
        <v>15429</v>
      </c>
    </row>
    <row r="345" spans="1:3" x14ac:dyDescent="0.25">
      <c r="A345" s="147">
        <v>71400</v>
      </c>
      <c r="B345" s="151" t="s">
        <v>15429</v>
      </c>
      <c r="C345" t="s">
        <v>15429</v>
      </c>
    </row>
    <row r="346" spans="1:3" x14ac:dyDescent="0.25">
      <c r="A346" s="147">
        <v>71400</v>
      </c>
      <c r="B346" s="151" t="s">
        <v>15429</v>
      </c>
      <c r="C346" t="s">
        <v>15429</v>
      </c>
    </row>
    <row r="347" spans="1:3" x14ac:dyDescent="0.25">
      <c r="A347" s="147">
        <v>71400</v>
      </c>
      <c r="B347" s="151" t="s">
        <v>15429</v>
      </c>
      <c r="C347" t="s">
        <v>15429</v>
      </c>
    </row>
    <row r="348" spans="1:3" x14ac:dyDescent="0.25">
      <c r="A348" s="147">
        <v>71400</v>
      </c>
      <c r="B348" s="151" t="s">
        <v>15429</v>
      </c>
      <c r="C348" t="s">
        <v>15429</v>
      </c>
    </row>
    <row r="349" spans="1:3" x14ac:dyDescent="0.25">
      <c r="A349" s="147">
        <v>71400</v>
      </c>
      <c r="B349" s="151" t="s">
        <v>15429</v>
      </c>
      <c r="C349" t="s">
        <v>15429</v>
      </c>
    </row>
    <row r="350" spans="1:3" x14ac:dyDescent="0.25">
      <c r="A350" s="147">
        <v>71400</v>
      </c>
      <c r="B350" s="151" t="s">
        <v>15429</v>
      </c>
      <c r="C350" t="s">
        <v>15429</v>
      </c>
    </row>
    <row r="351" spans="1:3" x14ac:dyDescent="0.25">
      <c r="A351" s="147">
        <v>71400</v>
      </c>
      <c r="B351" s="151" t="s">
        <v>15429</v>
      </c>
      <c r="C351" t="s">
        <v>15429</v>
      </c>
    </row>
    <row r="352" spans="1:3" x14ac:dyDescent="0.25">
      <c r="A352" s="147">
        <v>71400</v>
      </c>
      <c r="B352" s="151" t="s">
        <v>15429</v>
      </c>
      <c r="C352" t="s">
        <v>15429</v>
      </c>
    </row>
    <row r="353" spans="1:3" x14ac:dyDescent="0.25">
      <c r="A353" s="147">
        <v>71400</v>
      </c>
      <c r="B353" s="151" t="s">
        <v>15429</v>
      </c>
      <c r="C353" t="s">
        <v>15429</v>
      </c>
    </row>
    <row r="354" spans="1:3" x14ac:dyDescent="0.25">
      <c r="A354" s="147">
        <v>71400</v>
      </c>
      <c r="B354" s="151" t="s">
        <v>15429</v>
      </c>
      <c r="C354" t="s">
        <v>15429</v>
      </c>
    </row>
    <row r="355" spans="1:3" x14ac:dyDescent="0.25">
      <c r="A355" s="147">
        <v>71400</v>
      </c>
      <c r="B355" s="151" t="s">
        <v>15429</v>
      </c>
      <c r="C355" t="s">
        <v>15429</v>
      </c>
    </row>
    <row r="356" spans="1:3" x14ac:dyDescent="0.25">
      <c r="A356" s="147">
        <v>71400</v>
      </c>
      <c r="B356" s="151" t="s">
        <v>15429</v>
      </c>
      <c r="C356" t="s">
        <v>15429</v>
      </c>
    </row>
    <row r="357" spans="1:3" x14ac:dyDescent="0.25">
      <c r="A357" s="147">
        <v>71500</v>
      </c>
      <c r="B357" s="151" t="s">
        <v>15429</v>
      </c>
      <c r="C357" t="s">
        <v>15429</v>
      </c>
    </row>
    <row r="358" spans="1:3" x14ac:dyDescent="0.25">
      <c r="A358" s="147">
        <v>71500</v>
      </c>
      <c r="B358" s="151" t="s">
        <v>15429</v>
      </c>
      <c r="C358" t="s">
        <v>15429</v>
      </c>
    </row>
    <row r="359" spans="1:3" x14ac:dyDescent="0.25">
      <c r="A359" s="147">
        <v>71500</v>
      </c>
      <c r="B359" s="151" t="s">
        <v>15429</v>
      </c>
      <c r="C359" t="s">
        <v>15429</v>
      </c>
    </row>
    <row r="360" spans="1:3" x14ac:dyDescent="0.25">
      <c r="A360" s="147">
        <v>71500</v>
      </c>
      <c r="B360" s="151" t="s">
        <v>15429</v>
      </c>
      <c r="C360" t="s">
        <v>15429</v>
      </c>
    </row>
    <row r="361" spans="1:3" x14ac:dyDescent="0.25">
      <c r="A361" s="147">
        <v>71500</v>
      </c>
      <c r="B361" s="151" t="s">
        <v>15429</v>
      </c>
      <c r="C361" t="s">
        <v>15429</v>
      </c>
    </row>
    <row r="362" spans="1:3" x14ac:dyDescent="0.25">
      <c r="A362" s="147">
        <v>71500</v>
      </c>
      <c r="B362" s="151" t="s">
        <v>15591</v>
      </c>
      <c r="C362" t="s">
        <v>15764</v>
      </c>
    </row>
    <row r="363" spans="1:3" x14ac:dyDescent="0.25">
      <c r="A363" s="147">
        <v>71700</v>
      </c>
      <c r="B363" s="151" t="s">
        <v>15591</v>
      </c>
      <c r="C363" t="s">
        <v>15764</v>
      </c>
    </row>
    <row r="364" spans="1:3" x14ac:dyDescent="0.25">
      <c r="A364" s="147">
        <v>71700</v>
      </c>
      <c r="B364" s="151" t="s">
        <v>15591</v>
      </c>
      <c r="C364" t="s">
        <v>15764</v>
      </c>
    </row>
    <row r="365" spans="1:3" x14ac:dyDescent="0.25">
      <c r="A365" s="147">
        <v>72100</v>
      </c>
      <c r="B365" s="151" t="s">
        <v>15591</v>
      </c>
      <c r="C365" t="s">
        <v>15764</v>
      </c>
    </row>
    <row r="366" spans="1:3" x14ac:dyDescent="0.25">
      <c r="A366" s="147">
        <v>72100</v>
      </c>
      <c r="B366" s="151" t="s">
        <v>15429</v>
      </c>
      <c r="C366" t="s">
        <v>15429</v>
      </c>
    </row>
    <row r="367" spans="1:3" x14ac:dyDescent="0.25">
      <c r="A367" s="147">
        <v>72100</v>
      </c>
      <c r="B367" s="151" t="s">
        <v>15429</v>
      </c>
      <c r="C367" t="s">
        <v>15429</v>
      </c>
    </row>
    <row r="368" spans="1:3" x14ac:dyDescent="0.25">
      <c r="A368" s="147">
        <v>72100</v>
      </c>
      <c r="B368" s="151" t="s">
        <v>15429</v>
      </c>
      <c r="C368" t="s">
        <v>15429</v>
      </c>
    </row>
    <row r="369" spans="1:3" x14ac:dyDescent="0.25">
      <c r="A369" s="147">
        <v>72100</v>
      </c>
      <c r="B369" s="151" t="s">
        <v>15429</v>
      </c>
      <c r="C369" t="s">
        <v>15429</v>
      </c>
    </row>
    <row r="370" spans="1:3" x14ac:dyDescent="0.25">
      <c r="A370" s="147">
        <v>72100</v>
      </c>
      <c r="B370" s="151" t="s">
        <v>15429</v>
      </c>
      <c r="C370" t="s">
        <v>15429</v>
      </c>
    </row>
    <row r="371" spans="1:3" x14ac:dyDescent="0.25">
      <c r="A371" s="147">
        <v>72100</v>
      </c>
      <c r="B371" s="151" t="s">
        <v>15429</v>
      </c>
      <c r="C371" t="s">
        <v>15429</v>
      </c>
    </row>
    <row r="372" spans="1:3" x14ac:dyDescent="0.25">
      <c r="A372" s="147">
        <v>72100</v>
      </c>
      <c r="B372" s="151" t="s">
        <v>15429</v>
      </c>
      <c r="C372" t="s">
        <v>15429</v>
      </c>
    </row>
    <row r="373" spans="1:3" x14ac:dyDescent="0.25">
      <c r="A373" s="147">
        <v>72100</v>
      </c>
      <c r="B373" s="151" t="s">
        <v>15429</v>
      </c>
      <c r="C373" t="s">
        <v>15429</v>
      </c>
    </row>
    <row r="374" spans="1:3" x14ac:dyDescent="0.25">
      <c r="A374" s="147">
        <v>72100</v>
      </c>
      <c r="B374" s="151" t="s">
        <v>15429</v>
      </c>
      <c r="C374" t="s">
        <v>15429</v>
      </c>
    </row>
    <row r="375" spans="1:3" x14ac:dyDescent="0.25">
      <c r="A375" s="147">
        <v>72100</v>
      </c>
      <c r="B375" s="151" t="s">
        <v>15429</v>
      </c>
      <c r="C375" t="s">
        <v>15429</v>
      </c>
    </row>
    <row r="376" spans="1:3" x14ac:dyDescent="0.25">
      <c r="A376" s="147">
        <v>72100</v>
      </c>
      <c r="B376" s="151" t="s">
        <v>15429</v>
      </c>
      <c r="C376" t="s">
        <v>15429</v>
      </c>
    </row>
    <row r="377" spans="1:3" x14ac:dyDescent="0.25">
      <c r="A377" s="147">
        <v>72101</v>
      </c>
      <c r="B377" s="151" t="s">
        <v>15591</v>
      </c>
      <c r="C377" t="s">
        <v>15764</v>
      </c>
    </row>
    <row r="378" spans="1:3" x14ac:dyDescent="0.25">
      <c r="A378" s="147">
        <v>72101</v>
      </c>
      <c r="B378" s="151" t="s">
        <v>15591</v>
      </c>
      <c r="C378" t="s">
        <v>15764</v>
      </c>
    </row>
    <row r="379" spans="1:3" x14ac:dyDescent="0.25">
      <c r="A379" s="147">
        <v>72101</v>
      </c>
      <c r="B379" s="151" t="s">
        <v>15591</v>
      </c>
      <c r="C379" t="s">
        <v>15764</v>
      </c>
    </row>
    <row r="380" spans="1:3" x14ac:dyDescent="0.25">
      <c r="A380" s="147">
        <v>72110</v>
      </c>
      <c r="B380" s="151" t="s">
        <v>15591</v>
      </c>
      <c r="C380" t="s">
        <v>15764</v>
      </c>
    </row>
    <row r="381" spans="1:3" x14ac:dyDescent="0.25">
      <c r="A381" s="147">
        <v>72200</v>
      </c>
      <c r="B381" s="151" t="s">
        <v>15429</v>
      </c>
      <c r="C381" t="s">
        <v>15429</v>
      </c>
    </row>
    <row r="382" spans="1:3" x14ac:dyDescent="0.25">
      <c r="A382" s="147">
        <v>72200</v>
      </c>
      <c r="B382" s="151" t="s">
        <v>15429</v>
      </c>
      <c r="C382" t="s">
        <v>15429</v>
      </c>
    </row>
    <row r="383" spans="1:3" x14ac:dyDescent="0.25">
      <c r="A383" s="147">
        <v>72200</v>
      </c>
      <c r="B383" s="151" t="s">
        <v>15429</v>
      </c>
      <c r="C383" t="s">
        <v>15429</v>
      </c>
    </row>
    <row r="384" spans="1:3" x14ac:dyDescent="0.25">
      <c r="A384" s="147">
        <v>72200</v>
      </c>
      <c r="B384" s="151" t="s">
        <v>15429</v>
      </c>
      <c r="C384" t="s">
        <v>15429</v>
      </c>
    </row>
    <row r="385" spans="1:3" x14ac:dyDescent="0.25">
      <c r="A385" s="147">
        <v>72200</v>
      </c>
      <c r="B385" s="151" t="s">
        <v>15429</v>
      </c>
      <c r="C385" t="s">
        <v>15429</v>
      </c>
    </row>
    <row r="386" spans="1:3" x14ac:dyDescent="0.25">
      <c r="A386" s="147">
        <v>72200</v>
      </c>
      <c r="B386" s="151" t="s">
        <v>15429</v>
      </c>
      <c r="C386" t="s">
        <v>15429</v>
      </c>
    </row>
    <row r="387" spans="1:3" x14ac:dyDescent="0.25">
      <c r="A387" s="147">
        <v>72200</v>
      </c>
      <c r="B387" s="151" t="s">
        <v>15429</v>
      </c>
      <c r="C387" t="s">
        <v>15429</v>
      </c>
    </row>
    <row r="388" spans="1:3" x14ac:dyDescent="0.25">
      <c r="A388" s="147">
        <v>72200</v>
      </c>
      <c r="B388" s="151" t="s">
        <v>15429</v>
      </c>
      <c r="C388" t="s">
        <v>15429</v>
      </c>
    </row>
    <row r="389" spans="1:3" x14ac:dyDescent="0.25">
      <c r="A389" s="147">
        <v>72200</v>
      </c>
      <c r="B389" s="151" t="s">
        <v>15429</v>
      </c>
      <c r="C389" t="s">
        <v>15429</v>
      </c>
    </row>
    <row r="390" spans="1:3" x14ac:dyDescent="0.25">
      <c r="A390" s="147">
        <v>72200</v>
      </c>
      <c r="B390" s="151" t="s">
        <v>15429</v>
      </c>
      <c r="C390" t="s">
        <v>15429</v>
      </c>
    </row>
    <row r="391" spans="1:3" x14ac:dyDescent="0.25">
      <c r="A391" s="147">
        <v>72200</v>
      </c>
      <c r="B391" s="151" t="s">
        <v>15429</v>
      </c>
      <c r="C391" t="s">
        <v>15429</v>
      </c>
    </row>
    <row r="392" spans="1:3" x14ac:dyDescent="0.25">
      <c r="A392" s="147">
        <v>72300</v>
      </c>
      <c r="B392" s="151" t="s">
        <v>15591</v>
      </c>
      <c r="C392" t="s">
        <v>15764</v>
      </c>
    </row>
    <row r="393" spans="1:3" x14ac:dyDescent="0.25">
      <c r="A393" s="147">
        <v>72300</v>
      </c>
      <c r="B393" s="151" t="s">
        <v>15429</v>
      </c>
      <c r="C393" t="s">
        <v>15429</v>
      </c>
    </row>
    <row r="394" spans="1:3" x14ac:dyDescent="0.25">
      <c r="A394" s="147">
        <v>72300</v>
      </c>
      <c r="B394" s="151" t="s">
        <v>15429</v>
      </c>
      <c r="C394" t="s">
        <v>15429</v>
      </c>
    </row>
    <row r="395" spans="1:3" x14ac:dyDescent="0.25">
      <c r="A395" s="147">
        <v>72300</v>
      </c>
      <c r="B395" s="151" t="s">
        <v>15429</v>
      </c>
      <c r="C395" t="s">
        <v>15429</v>
      </c>
    </row>
    <row r="396" spans="1:3" x14ac:dyDescent="0.25">
      <c r="A396" s="147">
        <v>72300</v>
      </c>
      <c r="B396" s="151" t="s">
        <v>15429</v>
      </c>
      <c r="C396" t="s">
        <v>15429</v>
      </c>
    </row>
    <row r="397" spans="1:3" x14ac:dyDescent="0.25">
      <c r="A397" s="147">
        <v>72300</v>
      </c>
      <c r="B397" s="151" t="s">
        <v>15429</v>
      </c>
      <c r="C397" t="s">
        <v>15429</v>
      </c>
    </row>
    <row r="398" spans="1:3" x14ac:dyDescent="0.25">
      <c r="A398" s="147">
        <v>72300</v>
      </c>
      <c r="B398" s="151" t="s">
        <v>15429</v>
      </c>
      <c r="C398" t="s">
        <v>15429</v>
      </c>
    </row>
    <row r="399" spans="1:3" x14ac:dyDescent="0.25">
      <c r="A399" s="147">
        <v>72300</v>
      </c>
      <c r="B399" s="151" t="s">
        <v>15429</v>
      </c>
      <c r="C399" t="s">
        <v>15429</v>
      </c>
    </row>
    <row r="400" spans="1:3" x14ac:dyDescent="0.25">
      <c r="A400" s="147">
        <v>72300</v>
      </c>
      <c r="B400" s="151" t="s">
        <v>15591</v>
      </c>
      <c r="C400" t="s">
        <v>15764</v>
      </c>
    </row>
    <row r="401" spans="1:3" x14ac:dyDescent="0.25">
      <c r="A401" s="147">
        <v>72300</v>
      </c>
      <c r="B401" s="151" t="s">
        <v>15591</v>
      </c>
      <c r="C401" t="s">
        <v>15764</v>
      </c>
    </row>
    <row r="402" spans="1:3" x14ac:dyDescent="0.25">
      <c r="A402" s="147">
        <v>72300</v>
      </c>
      <c r="B402" s="151" t="s">
        <v>15591</v>
      </c>
      <c r="C402" t="s">
        <v>15764</v>
      </c>
    </row>
    <row r="403" spans="1:3" x14ac:dyDescent="0.25">
      <c r="A403" s="147">
        <v>72300</v>
      </c>
      <c r="B403" s="151" t="s">
        <v>15591</v>
      </c>
      <c r="C403" t="s">
        <v>15764</v>
      </c>
    </row>
    <row r="404" spans="1:3" x14ac:dyDescent="0.25">
      <c r="A404" s="147">
        <v>72300</v>
      </c>
      <c r="B404" s="151" t="s">
        <v>15429</v>
      </c>
      <c r="C404" t="s">
        <v>15429</v>
      </c>
    </row>
    <row r="405" spans="1:3" x14ac:dyDescent="0.25">
      <c r="A405" s="147">
        <v>72300</v>
      </c>
      <c r="B405" s="151" t="s">
        <v>15591</v>
      </c>
      <c r="C405" t="s">
        <v>15764</v>
      </c>
    </row>
    <row r="406" spans="1:3" x14ac:dyDescent="0.25">
      <c r="A406" s="147">
        <v>72400</v>
      </c>
      <c r="B406" s="151" t="s">
        <v>15429</v>
      </c>
      <c r="C406" t="s">
        <v>15429</v>
      </c>
    </row>
    <row r="407" spans="1:3" x14ac:dyDescent="0.25">
      <c r="A407" s="147">
        <v>72400</v>
      </c>
      <c r="B407" s="151" t="s">
        <v>15429</v>
      </c>
      <c r="C407" t="s">
        <v>15429</v>
      </c>
    </row>
    <row r="408" spans="1:3" x14ac:dyDescent="0.25">
      <c r="A408" s="147">
        <v>72400</v>
      </c>
      <c r="B408" s="151" t="s">
        <v>15429</v>
      </c>
      <c r="C408" t="s">
        <v>15429</v>
      </c>
    </row>
    <row r="409" spans="1:3" x14ac:dyDescent="0.25">
      <c r="A409" s="147">
        <v>72400</v>
      </c>
      <c r="B409" s="151" t="s">
        <v>15429</v>
      </c>
      <c r="C409" t="s">
        <v>15429</v>
      </c>
    </row>
    <row r="410" spans="1:3" x14ac:dyDescent="0.25">
      <c r="A410" s="147">
        <v>72400</v>
      </c>
      <c r="B410" s="151" t="s">
        <v>15429</v>
      </c>
      <c r="C410" t="s">
        <v>15429</v>
      </c>
    </row>
    <row r="411" spans="1:3" x14ac:dyDescent="0.25">
      <c r="A411" s="147">
        <v>72400</v>
      </c>
      <c r="B411" s="151" t="s">
        <v>15429</v>
      </c>
      <c r="C411" t="s">
        <v>15429</v>
      </c>
    </row>
    <row r="412" spans="1:3" x14ac:dyDescent="0.25">
      <c r="A412" s="147">
        <v>72400</v>
      </c>
      <c r="B412" s="151" t="s">
        <v>15429</v>
      </c>
      <c r="C412" t="s">
        <v>15429</v>
      </c>
    </row>
    <row r="413" spans="1:3" x14ac:dyDescent="0.25">
      <c r="A413" s="147">
        <v>72400</v>
      </c>
      <c r="B413" s="151" t="s">
        <v>15429</v>
      </c>
      <c r="C413" t="s">
        <v>15429</v>
      </c>
    </row>
    <row r="414" spans="1:3" x14ac:dyDescent="0.25">
      <c r="A414" s="147">
        <v>72400</v>
      </c>
      <c r="B414" s="151" t="s">
        <v>15429</v>
      </c>
      <c r="C414" t="s">
        <v>15429</v>
      </c>
    </row>
    <row r="415" spans="1:3" x14ac:dyDescent="0.25">
      <c r="A415" s="147">
        <v>72400</v>
      </c>
      <c r="B415" s="151" t="s">
        <v>15429</v>
      </c>
      <c r="C415" t="s">
        <v>15429</v>
      </c>
    </row>
    <row r="416" spans="1:3" x14ac:dyDescent="0.25">
      <c r="A416" s="147">
        <v>72400</v>
      </c>
      <c r="B416" s="151" t="s">
        <v>15429</v>
      </c>
      <c r="C416" t="s">
        <v>15429</v>
      </c>
    </row>
    <row r="417" spans="1:3" x14ac:dyDescent="0.25">
      <c r="A417" s="147">
        <v>72400</v>
      </c>
      <c r="B417" s="151" t="s">
        <v>15591</v>
      </c>
      <c r="C417" t="s">
        <v>15764</v>
      </c>
    </row>
    <row r="418" spans="1:3" x14ac:dyDescent="0.25">
      <c r="A418" s="147">
        <v>72400</v>
      </c>
      <c r="B418" s="151" t="s">
        <v>15591</v>
      </c>
      <c r="C418" t="s">
        <v>15764</v>
      </c>
    </row>
    <row r="419" spans="1:3" x14ac:dyDescent="0.25">
      <c r="A419" s="147">
        <v>72400</v>
      </c>
      <c r="B419" s="151" t="s">
        <v>15591</v>
      </c>
      <c r="C419" t="s">
        <v>15764</v>
      </c>
    </row>
    <row r="420" spans="1:3" x14ac:dyDescent="0.25">
      <c r="A420" s="147">
        <v>72400</v>
      </c>
      <c r="B420" s="151" t="s">
        <v>15591</v>
      </c>
      <c r="C420" t="s">
        <v>15764</v>
      </c>
    </row>
    <row r="421" spans="1:3" x14ac:dyDescent="0.25">
      <c r="A421" s="147">
        <v>72400</v>
      </c>
      <c r="B421" s="151" t="s">
        <v>15591</v>
      </c>
      <c r="C421" t="s">
        <v>15764</v>
      </c>
    </row>
    <row r="422" spans="1:3" x14ac:dyDescent="0.25">
      <c r="A422" s="147">
        <v>72400</v>
      </c>
      <c r="B422" s="151" t="s">
        <v>15429</v>
      </c>
      <c r="C422" t="s">
        <v>15429</v>
      </c>
    </row>
    <row r="423" spans="1:3" x14ac:dyDescent="0.25">
      <c r="A423" s="147">
        <v>72400</v>
      </c>
      <c r="B423" s="151" t="s">
        <v>15429</v>
      </c>
      <c r="C423" t="s">
        <v>15429</v>
      </c>
    </row>
    <row r="424" spans="1:3" x14ac:dyDescent="0.25">
      <c r="A424" s="147">
        <v>72500</v>
      </c>
      <c r="B424" s="151" t="s">
        <v>15591</v>
      </c>
      <c r="C424" t="s">
        <v>15764</v>
      </c>
    </row>
    <row r="425" spans="1:3" x14ac:dyDescent="0.25">
      <c r="A425" s="147">
        <v>72600</v>
      </c>
      <c r="B425" s="151" t="s">
        <v>15591</v>
      </c>
      <c r="C425" t="s">
        <v>15764</v>
      </c>
    </row>
    <row r="426" spans="1:3" x14ac:dyDescent="0.25">
      <c r="A426" s="147">
        <v>72700</v>
      </c>
      <c r="B426" s="151" t="s">
        <v>15429</v>
      </c>
      <c r="C426" t="s">
        <v>15429</v>
      </c>
    </row>
    <row r="427" spans="1:3" x14ac:dyDescent="0.25">
      <c r="A427" s="147">
        <v>72700</v>
      </c>
      <c r="B427" s="151" t="s">
        <v>15429</v>
      </c>
      <c r="C427" t="s">
        <v>15429</v>
      </c>
    </row>
    <row r="428" spans="1:3" x14ac:dyDescent="0.25">
      <c r="A428" s="147">
        <v>72700</v>
      </c>
      <c r="B428" s="151" t="s">
        <v>15429</v>
      </c>
      <c r="C428" t="s">
        <v>15429</v>
      </c>
    </row>
    <row r="429" spans="1:3" x14ac:dyDescent="0.25">
      <c r="A429" s="147">
        <v>72700</v>
      </c>
      <c r="B429" s="151" t="s">
        <v>15429</v>
      </c>
      <c r="C429" t="s">
        <v>15429</v>
      </c>
    </row>
    <row r="430" spans="1:3" x14ac:dyDescent="0.25">
      <c r="A430" s="147">
        <v>72700</v>
      </c>
      <c r="B430" s="151" t="s">
        <v>15429</v>
      </c>
      <c r="C430" t="s">
        <v>15429</v>
      </c>
    </row>
    <row r="431" spans="1:3" x14ac:dyDescent="0.25">
      <c r="A431" s="147">
        <v>72700</v>
      </c>
      <c r="B431" s="151" t="s">
        <v>15429</v>
      </c>
      <c r="C431" t="s">
        <v>15429</v>
      </c>
    </row>
    <row r="432" spans="1:3" x14ac:dyDescent="0.25">
      <c r="A432" s="147">
        <v>72700</v>
      </c>
      <c r="B432" s="151" t="s">
        <v>15429</v>
      </c>
      <c r="C432" t="s">
        <v>15429</v>
      </c>
    </row>
    <row r="433" spans="1:3" x14ac:dyDescent="0.25">
      <c r="A433" s="147">
        <v>72701</v>
      </c>
      <c r="B433" s="151" t="s">
        <v>15429</v>
      </c>
      <c r="C433" t="s">
        <v>15429</v>
      </c>
    </row>
    <row r="434" spans="1:3" x14ac:dyDescent="0.25">
      <c r="A434" s="147">
        <v>72701</v>
      </c>
      <c r="B434" s="151" t="s">
        <v>15429</v>
      </c>
      <c r="C434" t="s">
        <v>15429</v>
      </c>
    </row>
    <row r="435" spans="1:3" x14ac:dyDescent="0.25">
      <c r="A435" s="147">
        <v>72701</v>
      </c>
      <c r="B435" s="151" t="s">
        <v>15429</v>
      </c>
      <c r="C435" t="s">
        <v>15429</v>
      </c>
    </row>
    <row r="436" spans="1:3" x14ac:dyDescent="0.25">
      <c r="A436" s="147">
        <v>72701</v>
      </c>
      <c r="B436" s="151" t="s">
        <v>15429</v>
      </c>
      <c r="C436" t="s">
        <v>15429</v>
      </c>
    </row>
    <row r="437" spans="1:3" x14ac:dyDescent="0.25">
      <c r="A437" s="147">
        <v>72701</v>
      </c>
      <c r="B437" s="151" t="s">
        <v>15429</v>
      </c>
      <c r="C437" t="s">
        <v>15429</v>
      </c>
    </row>
    <row r="438" spans="1:3" x14ac:dyDescent="0.25">
      <c r="A438" s="147">
        <v>72800</v>
      </c>
      <c r="B438" s="151" t="s">
        <v>15429</v>
      </c>
      <c r="C438" t="s">
        <v>15429</v>
      </c>
    </row>
    <row r="439" spans="1:3" x14ac:dyDescent="0.25">
      <c r="A439" s="147">
        <v>72800</v>
      </c>
      <c r="B439" s="151" t="s">
        <v>15429</v>
      </c>
      <c r="C439" t="s">
        <v>15429</v>
      </c>
    </row>
    <row r="440" spans="1:3" x14ac:dyDescent="0.25">
      <c r="A440" s="147">
        <v>72800</v>
      </c>
      <c r="B440" s="151" t="s">
        <v>15429</v>
      </c>
      <c r="C440" t="s">
        <v>15429</v>
      </c>
    </row>
    <row r="441" spans="1:3" x14ac:dyDescent="0.25">
      <c r="A441" s="147">
        <v>72800</v>
      </c>
      <c r="B441" s="151" t="s">
        <v>15429</v>
      </c>
      <c r="C441" t="s">
        <v>15429</v>
      </c>
    </row>
    <row r="442" spans="1:3" x14ac:dyDescent="0.25">
      <c r="A442" s="147">
        <v>72800</v>
      </c>
      <c r="B442" s="151" t="s">
        <v>15429</v>
      </c>
      <c r="C442" t="s">
        <v>15429</v>
      </c>
    </row>
    <row r="443" spans="1:3" x14ac:dyDescent="0.25">
      <c r="A443" s="147">
        <v>72800</v>
      </c>
      <c r="B443" s="151" t="s">
        <v>15429</v>
      </c>
      <c r="C443" t="s">
        <v>15429</v>
      </c>
    </row>
    <row r="444" spans="1:3" x14ac:dyDescent="0.25">
      <c r="A444" s="147">
        <v>72800</v>
      </c>
      <c r="B444" s="151" t="s">
        <v>15429</v>
      </c>
      <c r="C444" t="s">
        <v>15429</v>
      </c>
    </row>
    <row r="445" spans="1:3" x14ac:dyDescent="0.25">
      <c r="A445" s="147">
        <v>72800</v>
      </c>
      <c r="B445" s="151" t="s">
        <v>15429</v>
      </c>
      <c r="C445" t="s">
        <v>15429</v>
      </c>
    </row>
    <row r="446" spans="1:3" x14ac:dyDescent="0.25">
      <c r="A446" s="147">
        <v>72800</v>
      </c>
      <c r="B446" s="151" t="s">
        <v>15429</v>
      </c>
      <c r="C446" t="s">
        <v>15429</v>
      </c>
    </row>
    <row r="447" spans="1:3" x14ac:dyDescent="0.25">
      <c r="A447" s="147">
        <v>72800</v>
      </c>
      <c r="B447" s="151" t="s">
        <v>15429</v>
      </c>
      <c r="C447" t="s">
        <v>15429</v>
      </c>
    </row>
    <row r="448" spans="1:3" x14ac:dyDescent="0.25">
      <c r="A448" s="147">
        <v>72800</v>
      </c>
      <c r="B448" s="151" t="s">
        <v>15429</v>
      </c>
      <c r="C448" t="s">
        <v>15429</v>
      </c>
    </row>
    <row r="449" spans="1:3" x14ac:dyDescent="0.25">
      <c r="A449" s="147">
        <v>72800</v>
      </c>
      <c r="B449" s="151" t="s">
        <v>15429</v>
      </c>
      <c r="C449" t="s">
        <v>15429</v>
      </c>
    </row>
    <row r="450" spans="1:3" x14ac:dyDescent="0.25">
      <c r="A450" s="147">
        <v>73000</v>
      </c>
      <c r="B450" s="151" t="s">
        <v>15429</v>
      </c>
      <c r="C450" t="s">
        <v>15429</v>
      </c>
    </row>
    <row r="451" spans="1:3" x14ac:dyDescent="0.25">
      <c r="A451" s="147">
        <v>73000</v>
      </c>
      <c r="B451" s="151" t="s">
        <v>15429</v>
      </c>
      <c r="C451" t="s">
        <v>15429</v>
      </c>
    </row>
    <row r="452" spans="1:3" x14ac:dyDescent="0.25">
      <c r="A452" s="147">
        <v>73000</v>
      </c>
      <c r="B452" s="151" t="s">
        <v>15429</v>
      </c>
      <c r="C452" t="s">
        <v>15429</v>
      </c>
    </row>
    <row r="453" spans="1:3" x14ac:dyDescent="0.25">
      <c r="A453" s="147">
        <v>73000</v>
      </c>
      <c r="B453" s="151" t="s">
        <v>15429</v>
      </c>
      <c r="C453" t="s">
        <v>15429</v>
      </c>
    </row>
    <row r="454" spans="1:3" x14ac:dyDescent="0.25">
      <c r="A454" s="147">
        <v>73000</v>
      </c>
      <c r="B454" s="151" t="s">
        <v>15429</v>
      </c>
      <c r="C454" t="s">
        <v>15429</v>
      </c>
    </row>
    <row r="455" spans="1:3" x14ac:dyDescent="0.25">
      <c r="A455" s="147">
        <v>73010</v>
      </c>
      <c r="B455" s="151" t="s">
        <v>15429</v>
      </c>
      <c r="C455" t="s">
        <v>15429</v>
      </c>
    </row>
    <row r="456" spans="1:3" x14ac:dyDescent="0.25">
      <c r="A456" s="147">
        <v>73060</v>
      </c>
      <c r="B456" s="151" t="s">
        <v>15429</v>
      </c>
      <c r="C456" t="s">
        <v>15429</v>
      </c>
    </row>
    <row r="457" spans="1:3" x14ac:dyDescent="0.25">
      <c r="A457" s="147">
        <v>73060</v>
      </c>
      <c r="B457" s="151" t="s">
        <v>15429</v>
      </c>
      <c r="C457" t="s">
        <v>15429</v>
      </c>
    </row>
    <row r="458" spans="1:3" x14ac:dyDescent="0.25">
      <c r="A458" s="147">
        <v>73200</v>
      </c>
      <c r="B458" s="151" t="s">
        <v>15429</v>
      </c>
      <c r="C458" t="s">
        <v>15429</v>
      </c>
    </row>
    <row r="459" spans="1:3" x14ac:dyDescent="0.25">
      <c r="A459" s="147">
        <v>73300</v>
      </c>
      <c r="B459" s="151" t="s">
        <v>15429</v>
      </c>
      <c r="C459" t="s">
        <v>15429</v>
      </c>
    </row>
    <row r="460" spans="1:3" x14ac:dyDescent="0.25">
      <c r="A460" s="147">
        <v>73300</v>
      </c>
      <c r="B460" s="151" t="s">
        <v>15429</v>
      </c>
      <c r="C460" t="s">
        <v>15429</v>
      </c>
    </row>
    <row r="461" spans="1:3" x14ac:dyDescent="0.25">
      <c r="A461" s="147">
        <v>73300</v>
      </c>
      <c r="B461" s="151" t="s">
        <v>15429</v>
      </c>
      <c r="C461" t="s">
        <v>15429</v>
      </c>
    </row>
    <row r="462" spans="1:3" x14ac:dyDescent="0.25">
      <c r="A462" s="147">
        <v>73410</v>
      </c>
      <c r="B462" s="151" t="s">
        <v>15591</v>
      </c>
      <c r="C462" t="s">
        <v>15764</v>
      </c>
    </row>
    <row r="463" spans="1:3" x14ac:dyDescent="0.25">
      <c r="A463" s="147">
        <v>73410</v>
      </c>
      <c r="B463" s="151" t="s">
        <v>15591</v>
      </c>
      <c r="C463" t="s">
        <v>15764</v>
      </c>
    </row>
    <row r="464" spans="1:3" x14ac:dyDescent="0.25">
      <c r="A464" s="147">
        <v>73410</v>
      </c>
      <c r="B464" s="151" t="s">
        <v>15591</v>
      </c>
      <c r="C464" t="s">
        <v>15764</v>
      </c>
    </row>
    <row r="465" spans="1:3" x14ac:dyDescent="0.25">
      <c r="A465" s="147">
        <v>73582</v>
      </c>
      <c r="B465" s="151" t="s">
        <v>15429</v>
      </c>
      <c r="C465" t="s">
        <v>15429</v>
      </c>
    </row>
    <row r="466" spans="1:3" x14ac:dyDescent="0.25">
      <c r="A466" s="147">
        <v>73802</v>
      </c>
      <c r="B466" s="151" t="s">
        <v>15429</v>
      </c>
      <c r="C466" t="s">
        <v>15429</v>
      </c>
    </row>
    <row r="467" spans="1:3" x14ac:dyDescent="0.25">
      <c r="A467" s="147">
        <v>73826</v>
      </c>
      <c r="B467" s="151" t="s">
        <v>15429</v>
      </c>
      <c r="C467" t="s">
        <v>15429</v>
      </c>
    </row>
    <row r="468" spans="1:3" x14ac:dyDescent="0.25">
      <c r="A468" s="147">
        <v>73827</v>
      </c>
      <c r="B468" s="151" t="s">
        <v>15429</v>
      </c>
      <c r="C468" t="s">
        <v>15429</v>
      </c>
    </row>
    <row r="469" spans="1:3" x14ac:dyDescent="0.25">
      <c r="A469" s="147">
        <v>73828</v>
      </c>
      <c r="B469" s="151" t="s">
        <v>15429</v>
      </c>
      <c r="C469" t="s">
        <v>15429</v>
      </c>
    </row>
    <row r="470" spans="1:3" x14ac:dyDescent="0.25">
      <c r="A470" s="147">
        <v>73829</v>
      </c>
      <c r="B470" s="151" t="s">
        <v>15429</v>
      </c>
      <c r="C470" t="s">
        <v>15429</v>
      </c>
    </row>
    <row r="471" spans="1:3" x14ac:dyDescent="0.25">
      <c r="A471" s="147">
        <v>73851</v>
      </c>
      <c r="B471" s="151" t="s">
        <v>15429</v>
      </c>
      <c r="C471" t="s">
        <v>15429</v>
      </c>
    </row>
    <row r="472" spans="1:3" x14ac:dyDescent="0.25">
      <c r="A472" s="147">
        <v>73852</v>
      </c>
      <c r="B472" s="151" t="s">
        <v>15429</v>
      </c>
      <c r="C472" t="s">
        <v>15429</v>
      </c>
    </row>
    <row r="473" spans="1:3" x14ac:dyDescent="0.25">
      <c r="A473" s="147">
        <v>73861</v>
      </c>
      <c r="B473" s="151" t="s">
        <v>15429</v>
      </c>
      <c r="C473" t="s">
        <v>15429</v>
      </c>
    </row>
    <row r="474" spans="1:3" x14ac:dyDescent="0.25">
      <c r="A474" s="147">
        <v>73870</v>
      </c>
      <c r="B474" s="151" t="s">
        <v>15429</v>
      </c>
      <c r="C474" t="s">
        <v>15429</v>
      </c>
    </row>
    <row r="475" spans="1:3" x14ac:dyDescent="0.25">
      <c r="A475" s="147">
        <v>73870</v>
      </c>
      <c r="B475" s="151" t="s">
        <v>15429</v>
      </c>
      <c r="C475" t="s">
        <v>15429</v>
      </c>
    </row>
    <row r="476" spans="1:3" x14ac:dyDescent="0.25">
      <c r="A476" s="147">
        <v>73881</v>
      </c>
      <c r="B476" s="151" t="s">
        <v>15429</v>
      </c>
      <c r="C476" t="s">
        <v>15429</v>
      </c>
    </row>
    <row r="477" spans="1:3" x14ac:dyDescent="0.25">
      <c r="A477" s="147">
        <v>73882</v>
      </c>
      <c r="B477" s="151" t="s">
        <v>15429</v>
      </c>
      <c r="C477" t="s">
        <v>15429</v>
      </c>
    </row>
    <row r="478" spans="1:3" x14ac:dyDescent="0.25">
      <c r="A478" s="147">
        <v>73883</v>
      </c>
      <c r="B478" s="151" t="s">
        <v>15429</v>
      </c>
      <c r="C478" t="s">
        <v>15429</v>
      </c>
    </row>
    <row r="479" spans="1:3" x14ac:dyDescent="0.25">
      <c r="A479" s="147">
        <v>73885</v>
      </c>
      <c r="B479" s="151" t="s">
        <v>15429</v>
      </c>
      <c r="C479" t="s">
        <v>15429</v>
      </c>
    </row>
    <row r="480" spans="1:3" x14ac:dyDescent="0.25">
      <c r="A480" s="147">
        <v>73888</v>
      </c>
      <c r="B480" s="151" t="s">
        <v>15429</v>
      </c>
      <c r="C480" t="s">
        <v>15429</v>
      </c>
    </row>
    <row r="481" spans="1:3" x14ac:dyDescent="0.25">
      <c r="A481" s="147">
        <v>81140</v>
      </c>
      <c r="B481" s="156" t="s">
        <v>15303</v>
      </c>
      <c r="C481" t="s">
        <v>15765</v>
      </c>
    </row>
    <row r="482" spans="1:3" x14ac:dyDescent="0.25">
      <c r="A482" s="147">
        <v>81210</v>
      </c>
      <c r="B482" s="151" t="s">
        <v>15591</v>
      </c>
      <c r="C482" t="s">
        <v>15764</v>
      </c>
    </row>
    <row r="483" spans="1:3" x14ac:dyDescent="0.25">
      <c r="A483" s="147">
        <v>81230</v>
      </c>
      <c r="B483" s="151" t="s">
        <v>15652</v>
      </c>
      <c r="C483" t="s">
        <v>15764</v>
      </c>
    </row>
    <row r="484" spans="1:3" x14ac:dyDescent="0.25">
      <c r="A484" s="147">
        <v>81240</v>
      </c>
      <c r="B484" s="151" t="s">
        <v>15591</v>
      </c>
      <c r="C484" t="s">
        <v>15764</v>
      </c>
    </row>
    <row r="485" spans="1:3" x14ac:dyDescent="0.25">
      <c r="A485" s="147">
        <v>81310</v>
      </c>
      <c r="B485" s="151" t="s">
        <v>15591</v>
      </c>
      <c r="C485" t="s">
        <v>15764</v>
      </c>
    </row>
    <row r="486" spans="1:3" x14ac:dyDescent="0.25">
      <c r="A486" s="147">
        <v>81330</v>
      </c>
      <c r="B486" s="151" t="s">
        <v>15591</v>
      </c>
      <c r="C486" t="s">
        <v>15764</v>
      </c>
    </row>
    <row r="487" spans="1:3" x14ac:dyDescent="0.25">
      <c r="A487" s="147">
        <v>81340</v>
      </c>
      <c r="B487" s="151" t="s">
        <v>15591</v>
      </c>
      <c r="C487" t="s">
        <v>15764</v>
      </c>
    </row>
    <row r="488" spans="1:3" x14ac:dyDescent="0.25">
      <c r="A488" s="147">
        <v>81410</v>
      </c>
      <c r="B488" s="151" t="s">
        <v>15591</v>
      </c>
      <c r="C488" t="s">
        <v>15764</v>
      </c>
    </row>
    <row r="489" spans="1:3" x14ac:dyDescent="0.25">
      <c r="A489" s="147">
        <v>81420</v>
      </c>
      <c r="B489" s="151" t="s">
        <v>15652</v>
      </c>
      <c r="C489" s="18" t="s">
        <v>15764</v>
      </c>
    </row>
    <row r="490" spans="1:3" x14ac:dyDescent="0.25">
      <c r="A490" s="147">
        <v>81421</v>
      </c>
      <c r="B490" s="151" t="s">
        <v>15652</v>
      </c>
      <c r="C490" s="18" t="s">
        <v>15764</v>
      </c>
    </row>
    <row r="491" spans="1:3" x14ac:dyDescent="0.25">
      <c r="A491" s="147">
        <v>81422</v>
      </c>
      <c r="B491" s="151" t="s">
        <v>15652</v>
      </c>
      <c r="C491" s="18" t="s">
        <v>15764</v>
      </c>
    </row>
    <row r="492" spans="1:3" x14ac:dyDescent="0.25">
      <c r="A492" s="147">
        <v>81430</v>
      </c>
      <c r="B492" s="151" t="s">
        <v>15591</v>
      </c>
      <c r="C492" t="s">
        <v>15764</v>
      </c>
    </row>
    <row r="493" spans="1:3" x14ac:dyDescent="0.25">
      <c r="A493" s="147">
        <v>81440</v>
      </c>
      <c r="B493" s="151" t="s">
        <v>15591</v>
      </c>
      <c r="C493" t="s">
        <v>15764</v>
      </c>
    </row>
    <row r="494" spans="1:3" x14ac:dyDescent="0.25">
      <c r="A494" s="147">
        <v>81510</v>
      </c>
      <c r="B494" s="151" t="s">
        <v>15591</v>
      </c>
      <c r="C494" t="s">
        <v>15764</v>
      </c>
    </row>
    <row r="495" spans="1:3" x14ac:dyDescent="0.25">
      <c r="A495" s="147">
        <v>81520</v>
      </c>
      <c r="B495" s="156" t="s">
        <v>15303</v>
      </c>
      <c r="C495" t="s">
        <v>15765</v>
      </c>
    </row>
    <row r="496" spans="1:3" x14ac:dyDescent="0.25">
      <c r="A496" s="147">
        <v>81530</v>
      </c>
      <c r="B496" s="151" t="s">
        <v>15591</v>
      </c>
      <c r="C496" t="s">
        <v>15764</v>
      </c>
    </row>
    <row r="497" spans="1:3" x14ac:dyDescent="0.25">
      <c r="A497" s="147">
        <v>81550</v>
      </c>
      <c r="B497" s="151" t="s">
        <v>15591</v>
      </c>
      <c r="C497" t="s">
        <v>15764</v>
      </c>
    </row>
    <row r="498" spans="1:3" x14ac:dyDescent="0.25">
      <c r="A498" s="147">
        <v>81670</v>
      </c>
      <c r="B498" s="151" t="s">
        <v>15591</v>
      </c>
      <c r="C498" t="s">
        <v>15764</v>
      </c>
    </row>
    <row r="499" spans="1:3" x14ac:dyDescent="0.25">
      <c r="A499" s="147">
        <v>81681</v>
      </c>
      <c r="B499" s="156" t="s">
        <v>15595</v>
      </c>
      <c r="C499" t="s">
        <v>15763</v>
      </c>
    </row>
    <row r="500" spans="1:3" x14ac:dyDescent="0.25">
      <c r="A500" s="147">
        <v>81684</v>
      </c>
      <c r="B500" s="156" t="s">
        <v>15595</v>
      </c>
      <c r="C500" t="s">
        <v>15763</v>
      </c>
    </row>
    <row r="501" spans="1:3" x14ac:dyDescent="0.25">
      <c r="A501" s="147">
        <v>81685</v>
      </c>
      <c r="B501" s="151" t="s">
        <v>15652</v>
      </c>
      <c r="C501" s="18" t="s">
        <v>15764</v>
      </c>
    </row>
    <row r="502" spans="1:3" x14ac:dyDescent="0.25">
      <c r="A502" s="147">
        <v>81815</v>
      </c>
      <c r="B502" s="151" t="s">
        <v>15652</v>
      </c>
      <c r="C502" s="18" t="s">
        <v>15764</v>
      </c>
    </row>
    <row r="503" spans="1:3" x14ac:dyDescent="0.25">
      <c r="A503" s="147">
        <v>81825</v>
      </c>
      <c r="B503" s="151" t="s">
        <v>15652</v>
      </c>
      <c r="C503" s="18" t="s">
        <v>15764</v>
      </c>
    </row>
    <row r="504" spans="1:3" x14ac:dyDescent="0.25">
      <c r="A504" s="147">
        <v>81825</v>
      </c>
      <c r="B504" s="151" t="s">
        <v>15652</v>
      </c>
      <c r="C504" s="18" t="s">
        <v>15764</v>
      </c>
    </row>
    <row r="505" spans="1:3" x14ac:dyDescent="0.25">
      <c r="A505" s="147">
        <v>81830</v>
      </c>
      <c r="B505" s="151" t="s">
        <v>15652</v>
      </c>
      <c r="C505" s="18" t="s">
        <v>15764</v>
      </c>
    </row>
    <row r="506" spans="1:3" x14ac:dyDescent="0.25">
      <c r="A506" s="147">
        <v>81845</v>
      </c>
      <c r="B506" s="151" t="s">
        <v>15652</v>
      </c>
      <c r="C506" s="18" t="s">
        <v>15764</v>
      </c>
    </row>
    <row r="507" spans="1:3" x14ac:dyDescent="0.25">
      <c r="A507" s="147">
        <v>81850</v>
      </c>
      <c r="B507" s="151" t="s">
        <v>15652</v>
      </c>
      <c r="C507" s="18" t="s">
        <v>15764</v>
      </c>
    </row>
    <row r="508" spans="1:3" x14ac:dyDescent="0.25">
      <c r="A508" s="147">
        <v>81860</v>
      </c>
      <c r="B508" s="151" t="s">
        <v>15652</v>
      </c>
      <c r="C508" s="18" t="s">
        <v>15764</v>
      </c>
    </row>
    <row r="509" spans="1:3" x14ac:dyDescent="0.25">
      <c r="A509" s="147">
        <v>81865</v>
      </c>
      <c r="B509" s="151" t="s">
        <v>15652</v>
      </c>
      <c r="C509" s="18" t="s">
        <v>15764</v>
      </c>
    </row>
    <row r="510" spans="1:3" x14ac:dyDescent="0.25">
      <c r="A510" s="147">
        <v>81880</v>
      </c>
      <c r="B510" s="151" t="s">
        <v>15652</v>
      </c>
      <c r="C510" s="18" t="s">
        <v>15764</v>
      </c>
    </row>
    <row r="511" spans="1:3" x14ac:dyDescent="0.25">
      <c r="A511" s="147">
        <v>81881</v>
      </c>
      <c r="B511" s="151" t="s">
        <v>15652</v>
      </c>
      <c r="C511" s="18" t="s">
        <v>15764</v>
      </c>
    </row>
    <row r="512" spans="1:3" x14ac:dyDescent="0.25">
      <c r="A512" s="147">
        <v>81882</v>
      </c>
      <c r="B512" s="151" t="s">
        <v>15652</v>
      </c>
      <c r="C512" s="18" t="s">
        <v>15764</v>
      </c>
    </row>
    <row r="513" spans="1:3" x14ac:dyDescent="0.25">
      <c r="A513" s="147">
        <v>81885</v>
      </c>
      <c r="B513" s="151" t="s">
        <v>15652</v>
      </c>
      <c r="C513" s="18" t="s">
        <v>15764</v>
      </c>
    </row>
    <row r="514" spans="1:3" x14ac:dyDescent="0.25">
      <c r="A514" s="147">
        <v>81890</v>
      </c>
      <c r="B514" s="151" t="s">
        <v>15652</v>
      </c>
      <c r="C514" s="18" t="s">
        <v>15764</v>
      </c>
    </row>
    <row r="515" spans="1:3" x14ac:dyDescent="0.25">
      <c r="A515" s="147">
        <v>81920</v>
      </c>
      <c r="B515" s="151" t="s">
        <v>15652</v>
      </c>
      <c r="C515" s="18" t="s">
        <v>15764</v>
      </c>
    </row>
    <row r="516" spans="1:3" x14ac:dyDescent="0.25">
      <c r="A516" s="147">
        <v>81921</v>
      </c>
      <c r="B516" s="151" t="s">
        <v>15591</v>
      </c>
      <c r="C516" t="s">
        <v>15764</v>
      </c>
    </row>
    <row r="517" spans="1:3" x14ac:dyDescent="0.25">
      <c r="A517" s="147">
        <v>81940</v>
      </c>
      <c r="B517" s="151" t="s">
        <v>15652</v>
      </c>
      <c r="C517" s="18" t="s">
        <v>15764</v>
      </c>
    </row>
    <row r="518" spans="1:3" x14ac:dyDescent="0.25">
      <c r="A518" s="147">
        <v>82100</v>
      </c>
      <c r="B518" s="151" t="s">
        <v>15652</v>
      </c>
      <c r="C518" s="18" t="s">
        <v>15764</v>
      </c>
    </row>
    <row r="519" spans="1:3" x14ac:dyDescent="0.25">
      <c r="A519" s="147">
        <v>82100</v>
      </c>
      <c r="B519" s="151" t="s">
        <v>15652</v>
      </c>
      <c r="C519" s="18" t="s">
        <v>15764</v>
      </c>
    </row>
    <row r="520" spans="1:3" x14ac:dyDescent="0.25">
      <c r="A520" s="147">
        <v>82200</v>
      </c>
      <c r="B520" s="151" t="s">
        <v>15429</v>
      </c>
      <c r="C520" t="s">
        <v>15429</v>
      </c>
    </row>
    <row r="521" spans="1:3" x14ac:dyDescent="0.25">
      <c r="A521" s="147">
        <v>82200</v>
      </c>
      <c r="B521" s="151" t="s">
        <v>15652</v>
      </c>
      <c r="C521" s="18" t="s">
        <v>15764</v>
      </c>
    </row>
    <row r="522" spans="1:3" x14ac:dyDescent="0.25">
      <c r="A522" s="147">
        <v>82300</v>
      </c>
      <c r="B522" s="151" t="s">
        <v>15652</v>
      </c>
      <c r="C522" s="18" t="s">
        <v>15764</v>
      </c>
    </row>
    <row r="523" spans="1:3" x14ac:dyDescent="0.25">
      <c r="A523" s="147">
        <v>82400</v>
      </c>
      <c r="B523" s="151" t="s">
        <v>15652</v>
      </c>
      <c r="C523" s="18" t="s">
        <v>15764</v>
      </c>
    </row>
    <row r="524" spans="1:3" x14ac:dyDescent="0.25">
      <c r="A524" s="147">
        <v>82500</v>
      </c>
      <c r="B524" s="151" t="s">
        <v>15652</v>
      </c>
      <c r="C524" s="18" t="s">
        <v>15764</v>
      </c>
    </row>
    <row r="525" spans="1:3" x14ac:dyDescent="0.25">
      <c r="A525" s="147">
        <v>82500</v>
      </c>
      <c r="B525" s="151" t="s">
        <v>15429</v>
      </c>
      <c r="C525" t="s">
        <v>15429</v>
      </c>
    </row>
    <row r="526" spans="1:3" x14ac:dyDescent="0.25">
      <c r="A526" s="147">
        <v>82601</v>
      </c>
      <c r="B526" s="151" t="s">
        <v>15652</v>
      </c>
      <c r="C526" s="18" t="s">
        <v>15764</v>
      </c>
    </row>
    <row r="527" spans="1:3" x14ac:dyDescent="0.25">
      <c r="A527" s="147">
        <v>82602</v>
      </c>
      <c r="B527" s="151" t="s">
        <v>15652</v>
      </c>
      <c r="C527" s="18" t="s">
        <v>15764</v>
      </c>
    </row>
    <row r="528" spans="1:3" x14ac:dyDescent="0.25">
      <c r="A528" s="147">
        <v>83100</v>
      </c>
      <c r="B528" s="151" t="s">
        <v>15652</v>
      </c>
      <c r="C528" s="18" t="s">
        <v>15764</v>
      </c>
    </row>
    <row r="529" spans="1:3" x14ac:dyDescent="0.25">
      <c r="A529" s="147">
        <v>83420</v>
      </c>
      <c r="B529" s="151" t="s">
        <v>15652</v>
      </c>
      <c r="C529" s="18" t="s">
        <v>15764</v>
      </c>
    </row>
    <row r="530" spans="1:3" x14ac:dyDescent="0.25">
      <c r="A530" s="147">
        <v>83430</v>
      </c>
      <c r="B530" s="151" t="s">
        <v>15652</v>
      </c>
      <c r="C530" s="18" t="s">
        <v>15764</v>
      </c>
    </row>
    <row r="531" spans="1:3" x14ac:dyDescent="0.25">
      <c r="A531" s="147">
        <v>83440</v>
      </c>
      <c r="B531" s="151" t="s">
        <v>15652</v>
      </c>
      <c r="C531" s="18" t="s">
        <v>15764</v>
      </c>
    </row>
    <row r="532" spans="1:3" x14ac:dyDescent="0.25">
      <c r="A532" s="147">
        <v>83600</v>
      </c>
      <c r="B532" s="151" t="s">
        <v>15652</v>
      </c>
      <c r="C532" s="18" t="s">
        <v>15764</v>
      </c>
    </row>
    <row r="533" spans="1:3" x14ac:dyDescent="0.25">
      <c r="A533" s="147">
        <v>83800</v>
      </c>
      <c r="B533" s="151" t="s">
        <v>15652</v>
      </c>
      <c r="C533" s="18" t="s">
        <v>15764</v>
      </c>
    </row>
    <row r="534" spans="1:3" x14ac:dyDescent="0.25">
      <c r="A534" s="147">
        <v>83900</v>
      </c>
      <c r="B534" s="151" t="s">
        <v>15429</v>
      </c>
      <c r="C534" t="s">
        <v>15429</v>
      </c>
    </row>
    <row r="535" spans="1:3" x14ac:dyDescent="0.25">
      <c r="A535" s="147">
        <v>83910</v>
      </c>
      <c r="B535" s="151" t="s">
        <v>15429</v>
      </c>
      <c r="C535" t="s">
        <v>15429</v>
      </c>
    </row>
    <row r="536" spans="1:3" x14ac:dyDescent="0.25">
      <c r="A536" s="147">
        <v>83920</v>
      </c>
      <c r="B536" s="151" t="s">
        <v>15429</v>
      </c>
      <c r="C536" t="s">
        <v>15429</v>
      </c>
    </row>
    <row r="537" spans="1:3" x14ac:dyDescent="0.25">
      <c r="A537" s="147">
        <v>84000</v>
      </c>
      <c r="B537" s="151" t="s">
        <v>15652</v>
      </c>
      <c r="C537" s="18" t="s">
        <v>15764</v>
      </c>
    </row>
    <row r="538" spans="1:3" x14ac:dyDescent="0.25">
      <c r="A538" s="147">
        <v>84100</v>
      </c>
      <c r="B538" s="151" t="s">
        <v>15652</v>
      </c>
      <c r="C538" s="18" t="s">
        <v>15764</v>
      </c>
    </row>
    <row r="539" spans="1:3" x14ac:dyDescent="0.25">
      <c r="A539" s="147">
        <v>84200</v>
      </c>
      <c r="B539" s="151" t="s">
        <v>15652</v>
      </c>
      <c r="C539" s="18" t="s">
        <v>15764</v>
      </c>
    </row>
    <row r="540" spans="1:3" x14ac:dyDescent="0.25">
      <c r="A540" s="147">
        <v>84300</v>
      </c>
      <c r="B540" s="151" t="s">
        <v>15652</v>
      </c>
      <c r="C540" s="18" t="s">
        <v>15764</v>
      </c>
    </row>
    <row r="541" spans="1:3" x14ac:dyDescent="0.25">
      <c r="A541" s="147">
        <v>84400</v>
      </c>
      <c r="B541" s="151" t="s">
        <v>15652</v>
      </c>
      <c r="C541" s="18" t="s">
        <v>15764</v>
      </c>
    </row>
    <row r="542" spans="1:3" x14ac:dyDescent="0.25">
      <c r="A542" s="147">
        <v>84500</v>
      </c>
      <c r="B542" s="151" t="s">
        <v>15652</v>
      </c>
      <c r="C542" s="18" t="s">
        <v>15764</v>
      </c>
    </row>
    <row r="543" spans="1:3" x14ac:dyDescent="0.25">
      <c r="A543" s="147">
        <v>86110</v>
      </c>
      <c r="B543" s="151" t="s">
        <v>15429</v>
      </c>
      <c r="C543" t="s">
        <v>15429</v>
      </c>
    </row>
    <row r="544" spans="1:3" x14ac:dyDescent="0.25">
      <c r="A544" s="147">
        <v>86210</v>
      </c>
      <c r="B544" s="151" t="s">
        <v>15429</v>
      </c>
      <c r="C544" t="s">
        <v>15429</v>
      </c>
    </row>
    <row r="545" spans="1:3" x14ac:dyDescent="0.25">
      <c r="A545" s="147">
        <v>86210</v>
      </c>
      <c r="B545" s="151" t="s">
        <v>15429</v>
      </c>
      <c r="C545" t="s">
        <v>15429</v>
      </c>
    </row>
    <row r="546" spans="1:3" x14ac:dyDescent="0.25">
      <c r="A546" s="147">
        <v>86220</v>
      </c>
      <c r="B546" s="151" t="s">
        <v>15591</v>
      </c>
      <c r="C546" t="s">
        <v>15764</v>
      </c>
    </row>
    <row r="547" spans="1:3" x14ac:dyDescent="0.25">
      <c r="A547" s="147">
        <v>87220</v>
      </c>
      <c r="B547" s="156" t="s">
        <v>15595</v>
      </c>
      <c r="C547" t="s">
        <v>15763</v>
      </c>
    </row>
    <row r="548" spans="1:3" x14ac:dyDescent="0.25">
      <c r="A548" s="147">
        <v>87431</v>
      </c>
      <c r="B548" s="156" t="s">
        <v>15595</v>
      </c>
      <c r="C548" t="s">
        <v>15763</v>
      </c>
    </row>
    <row r="549" spans="1:3" x14ac:dyDescent="0.25">
      <c r="A549" s="147">
        <v>87501</v>
      </c>
      <c r="B549" s="156" t="s">
        <v>15595</v>
      </c>
      <c r="C549" t="s">
        <v>15763</v>
      </c>
    </row>
    <row r="550" spans="1:3" x14ac:dyDescent="0.25">
      <c r="A550" s="147">
        <v>87631</v>
      </c>
      <c r="B550" s="156" t="s">
        <v>15595</v>
      </c>
      <c r="C550" t="s">
        <v>15763</v>
      </c>
    </row>
    <row r="551" spans="1:3" x14ac:dyDescent="0.25">
      <c r="A551" s="147">
        <v>87651</v>
      </c>
      <c r="B551" s="156" t="s">
        <v>15595</v>
      </c>
      <c r="C551" t="s">
        <v>15763</v>
      </c>
    </row>
    <row r="552" spans="1:3" x14ac:dyDescent="0.25">
      <c r="A552" s="147">
        <v>87652</v>
      </c>
      <c r="B552" s="156" t="s">
        <v>15595</v>
      </c>
      <c r="C552" t="s">
        <v>15763</v>
      </c>
    </row>
    <row r="553" spans="1:3" x14ac:dyDescent="0.25">
      <c r="A553" s="147">
        <v>87654</v>
      </c>
      <c r="B553" s="156" t="s">
        <v>15595</v>
      </c>
      <c r="C553" t="s">
        <v>15763</v>
      </c>
    </row>
    <row r="554" spans="1:3" x14ac:dyDescent="0.25">
      <c r="A554" s="147">
        <v>87700</v>
      </c>
      <c r="B554" s="156" t="s">
        <v>15595</v>
      </c>
      <c r="C554" t="s">
        <v>15763</v>
      </c>
    </row>
    <row r="555" spans="1:3" x14ac:dyDescent="0.25">
      <c r="A555" s="147">
        <v>91200</v>
      </c>
      <c r="B555" s="151" t="s">
        <v>15429</v>
      </c>
      <c r="C555" t="s">
        <v>15429</v>
      </c>
    </row>
    <row r="556" spans="1:3" x14ac:dyDescent="0.25">
      <c r="A556" s="147">
        <v>94110</v>
      </c>
      <c r="B556" s="151" t="s">
        <v>15429</v>
      </c>
      <c r="C556" t="s">
        <v>15429</v>
      </c>
    </row>
    <row r="557" spans="1:3" x14ac:dyDescent="0.25">
      <c r="A557" s="147">
        <v>94120</v>
      </c>
      <c r="B557" s="151" t="s">
        <v>15429</v>
      </c>
      <c r="C557" t="s">
        <v>15429</v>
      </c>
    </row>
    <row r="558" spans="1:3" x14ac:dyDescent="0.25">
      <c r="A558" s="147">
        <v>94130</v>
      </c>
      <c r="B558" s="151" t="s">
        <v>15429</v>
      </c>
      <c r="C558" t="s">
        <v>15429</v>
      </c>
    </row>
    <row r="559" spans="1:3" x14ac:dyDescent="0.25">
      <c r="A559" s="147">
        <v>94140</v>
      </c>
      <c r="B559" s="151" t="s">
        <v>15429</v>
      </c>
      <c r="C559" t="s">
        <v>15429</v>
      </c>
    </row>
    <row r="560" spans="1:3" x14ac:dyDescent="0.25">
      <c r="A560" s="147">
        <v>94150</v>
      </c>
      <c r="B560" s="151" t="s">
        <v>15429</v>
      </c>
      <c r="C560" t="s">
        <v>15429</v>
      </c>
    </row>
    <row r="561" spans="1:3" x14ac:dyDescent="0.25">
      <c r="A561" s="147">
        <v>94160</v>
      </c>
      <c r="B561" s="151" t="s">
        <v>15429</v>
      </c>
      <c r="C561" t="s">
        <v>15429</v>
      </c>
    </row>
    <row r="562" spans="1:3" x14ac:dyDescent="0.25">
      <c r="A562" s="147">
        <v>94170</v>
      </c>
      <c r="B562" s="151" t="s">
        <v>15429</v>
      </c>
      <c r="C562" t="s">
        <v>15429</v>
      </c>
    </row>
    <row r="563" spans="1:3" x14ac:dyDescent="0.25">
      <c r="A563" s="147">
        <v>96100</v>
      </c>
      <c r="B563" s="156" t="s">
        <v>15303</v>
      </c>
      <c r="C563" t="s">
        <v>15765</v>
      </c>
    </row>
    <row r="564" spans="1:3" x14ac:dyDescent="0.25">
      <c r="A564" s="147">
        <v>96110</v>
      </c>
      <c r="B564" s="151" t="s">
        <v>15591</v>
      </c>
      <c r="C564" t="s">
        <v>15764</v>
      </c>
    </row>
    <row r="565" spans="1:3" x14ac:dyDescent="0.25">
      <c r="A565" s="147">
        <v>96120</v>
      </c>
      <c r="B565" s="156" t="s">
        <v>15303</v>
      </c>
      <c r="C565" t="s">
        <v>15765</v>
      </c>
    </row>
    <row r="566" spans="1:3" x14ac:dyDescent="0.25">
      <c r="A566" s="147">
        <v>97700</v>
      </c>
      <c r="B566" s="151" t="s">
        <v>15652</v>
      </c>
      <c r="C566" s="18" t="s">
        <v>15764</v>
      </c>
    </row>
    <row r="567" spans="1:3" x14ac:dyDescent="0.25">
      <c r="B567" s="162"/>
    </row>
    <row r="568" spans="1:3" x14ac:dyDescent="0.25">
      <c r="B568" s="162"/>
    </row>
    <row r="569" spans="1:3" x14ac:dyDescent="0.25">
      <c r="B569" s="162"/>
    </row>
    <row r="570" spans="1:3" x14ac:dyDescent="0.25">
      <c r="B570" s="162"/>
    </row>
    <row r="571" spans="1:3" x14ac:dyDescent="0.25">
      <c r="B571" s="162"/>
    </row>
    <row r="572" spans="1:3" x14ac:dyDescent="0.25">
      <c r="B572" s="162"/>
    </row>
    <row r="573" spans="1:3" x14ac:dyDescent="0.25">
      <c r="B573" s="162"/>
    </row>
    <row r="574" spans="1:3" x14ac:dyDescent="0.25">
      <c r="B574" s="162"/>
    </row>
    <row r="575" spans="1:3" x14ac:dyDescent="0.25">
      <c r="B575" s="162"/>
    </row>
    <row r="576" spans="1:3" x14ac:dyDescent="0.25">
      <c r="B576" s="162"/>
    </row>
    <row r="577" spans="2:2" x14ac:dyDescent="0.25">
      <c r="B577" s="162"/>
    </row>
    <row r="578" spans="2:2" x14ac:dyDescent="0.25">
      <c r="B578" s="162"/>
    </row>
    <row r="579" spans="2:2" x14ac:dyDescent="0.25">
      <c r="B579" s="162"/>
    </row>
    <row r="580" spans="2:2" x14ac:dyDescent="0.25">
      <c r="B580" s="162"/>
    </row>
    <row r="581" spans="2:2" x14ac:dyDescent="0.25">
      <c r="B581" s="162"/>
    </row>
    <row r="582" spans="2:2" x14ac:dyDescent="0.25">
      <c r="B582" s="162"/>
    </row>
    <row r="583" spans="2:2" x14ac:dyDescent="0.25">
      <c r="B583" s="162"/>
    </row>
    <row r="584" spans="2:2" x14ac:dyDescent="0.25">
      <c r="B584" s="162"/>
    </row>
    <row r="585" spans="2:2" x14ac:dyDescent="0.25">
      <c r="B585" s="162"/>
    </row>
    <row r="586" spans="2:2" x14ac:dyDescent="0.25">
      <c r="B586" s="162"/>
    </row>
    <row r="587" spans="2:2" x14ac:dyDescent="0.25">
      <c r="B587" s="162"/>
    </row>
    <row r="588" spans="2:2" x14ac:dyDescent="0.25">
      <c r="B588" s="162"/>
    </row>
    <row r="589" spans="2:2" x14ac:dyDescent="0.25">
      <c r="B589" s="162"/>
    </row>
    <row r="590" spans="2:2" x14ac:dyDescent="0.25">
      <c r="B590" s="162"/>
    </row>
    <row r="591" spans="2:2" x14ac:dyDescent="0.25">
      <c r="B591" s="162"/>
    </row>
    <row r="592" spans="2:2" x14ac:dyDescent="0.25">
      <c r="B592" s="162"/>
    </row>
    <row r="593" spans="2:2" x14ac:dyDescent="0.25">
      <c r="B593" s="162"/>
    </row>
    <row r="594" spans="2:2" x14ac:dyDescent="0.25">
      <c r="B594" s="162"/>
    </row>
    <row r="595" spans="2:2" x14ac:dyDescent="0.25">
      <c r="B595" s="162"/>
    </row>
    <row r="596" spans="2:2" x14ac:dyDescent="0.25">
      <c r="B596" s="162"/>
    </row>
    <row r="597" spans="2:2" x14ac:dyDescent="0.25">
      <c r="B597" s="162"/>
    </row>
    <row r="598" spans="2:2" x14ac:dyDescent="0.25">
      <c r="B598" s="162"/>
    </row>
    <row r="599" spans="2:2" x14ac:dyDescent="0.25">
      <c r="B599" s="162"/>
    </row>
    <row r="600" spans="2:2" x14ac:dyDescent="0.25">
      <c r="B600" s="162"/>
    </row>
    <row r="601" spans="2:2" x14ac:dyDescent="0.25">
      <c r="B601" s="162"/>
    </row>
    <row r="602" spans="2:2" x14ac:dyDescent="0.25">
      <c r="B602" s="162"/>
    </row>
    <row r="603" spans="2:2" x14ac:dyDescent="0.25">
      <c r="B603" s="162"/>
    </row>
    <row r="604" spans="2:2" x14ac:dyDescent="0.25">
      <c r="B604" s="162"/>
    </row>
    <row r="605" spans="2:2" x14ac:dyDescent="0.25">
      <c r="B605" s="162"/>
    </row>
    <row r="606" spans="2:2" x14ac:dyDescent="0.25">
      <c r="B606" s="162"/>
    </row>
    <row r="607" spans="2:2" x14ac:dyDescent="0.25">
      <c r="B607" s="162"/>
    </row>
    <row r="608" spans="2:2" x14ac:dyDescent="0.25">
      <c r="B608" s="162"/>
    </row>
    <row r="609" spans="2:2" x14ac:dyDescent="0.25">
      <c r="B609" s="162"/>
    </row>
    <row r="610" spans="2:2" x14ac:dyDescent="0.25">
      <c r="B610" s="162"/>
    </row>
    <row r="611" spans="2:2" x14ac:dyDescent="0.25">
      <c r="B611" s="162"/>
    </row>
    <row r="612" spans="2:2" x14ac:dyDescent="0.25">
      <c r="B612" s="162"/>
    </row>
    <row r="613" spans="2:2" x14ac:dyDescent="0.25">
      <c r="B613" s="162"/>
    </row>
    <row r="614" spans="2:2" x14ac:dyDescent="0.25">
      <c r="B614" s="162"/>
    </row>
    <row r="615" spans="2:2" x14ac:dyDescent="0.25">
      <c r="B615" s="162"/>
    </row>
    <row r="616" spans="2:2" x14ac:dyDescent="0.25">
      <c r="B616" s="162"/>
    </row>
    <row r="617" spans="2:2" x14ac:dyDescent="0.25">
      <c r="B617" s="162"/>
    </row>
    <row r="618" spans="2:2" x14ac:dyDescent="0.25">
      <c r="B618" s="162"/>
    </row>
    <row r="619" spans="2:2" x14ac:dyDescent="0.25">
      <c r="B619" s="162"/>
    </row>
    <row r="620" spans="2:2" x14ac:dyDescent="0.25">
      <c r="B620" s="162"/>
    </row>
    <row r="621" spans="2:2" x14ac:dyDescent="0.25">
      <c r="B621" s="162"/>
    </row>
    <row r="622" spans="2:2" x14ac:dyDescent="0.25">
      <c r="B622" s="162"/>
    </row>
    <row r="623" spans="2:2" x14ac:dyDescent="0.25">
      <c r="B623" s="162"/>
    </row>
    <row r="624" spans="2:2" x14ac:dyDescent="0.25">
      <c r="B624" s="162"/>
    </row>
    <row r="625" spans="2:2" x14ac:dyDescent="0.25">
      <c r="B625" s="162"/>
    </row>
    <row r="626" spans="2:2" x14ac:dyDescent="0.25">
      <c r="B626" s="162"/>
    </row>
    <row r="627" spans="2:2" x14ac:dyDescent="0.25">
      <c r="B627" s="162"/>
    </row>
    <row r="628" spans="2:2" x14ac:dyDescent="0.25">
      <c r="B628" s="162"/>
    </row>
    <row r="629" spans="2:2" x14ac:dyDescent="0.25">
      <c r="B629" s="162"/>
    </row>
    <row r="630" spans="2:2" x14ac:dyDescent="0.25">
      <c r="B630" s="162"/>
    </row>
    <row r="631" spans="2:2" x14ac:dyDescent="0.25">
      <c r="B631" s="162"/>
    </row>
    <row r="632" spans="2:2" x14ac:dyDescent="0.25">
      <c r="B632" s="162"/>
    </row>
    <row r="633" spans="2:2" x14ac:dyDescent="0.25">
      <c r="B633" s="162"/>
    </row>
    <row r="634" spans="2:2" x14ac:dyDescent="0.25">
      <c r="B634" s="162"/>
    </row>
    <row r="635" spans="2:2" x14ac:dyDescent="0.25">
      <c r="B635" s="162"/>
    </row>
    <row r="636" spans="2:2" x14ac:dyDescent="0.25">
      <c r="B636" s="162"/>
    </row>
    <row r="637" spans="2:2" x14ac:dyDescent="0.25">
      <c r="B637" s="162"/>
    </row>
    <row r="638" spans="2:2" x14ac:dyDescent="0.25">
      <c r="B638" s="162"/>
    </row>
    <row r="639" spans="2:2" x14ac:dyDescent="0.25">
      <c r="B639" s="162"/>
    </row>
    <row r="640" spans="2:2" x14ac:dyDescent="0.25">
      <c r="B640" s="162"/>
    </row>
    <row r="641" spans="2:2" x14ac:dyDescent="0.25">
      <c r="B641" s="162"/>
    </row>
    <row r="642" spans="2:2" x14ac:dyDescent="0.25">
      <c r="B642" s="162"/>
    </row>
    <row r="643" spans="2:2" x14ac:dyDescent="0.25">
      <c r="B643" s="162"/>
    </row>
    <row r="644" spans="2:2" x14ac:dyDescent="0.25">
      <c r="B644" s="162"/>
    </row>
    <row r="645" spans="2:2" x14ac:dyDescent="0.25">
      <c r="B645" s="162"/>
    </row>
    <row r="646" spans="2:2" x14ac:dyDescent="0.25">
      <c r="B646" s="162"/>
    </row>
    <row r="647" spans="2:2" x14ac:dyDescent="0.25">
      <c r="B647" s="162"/>
    </row>
    <row r="648" spans="2:2" x14ac:dyDescent="0.25">
      <c r="B648" s="162"/>
    </row>
    <row r="649" spans="2:2" x14ac:dyDescent="0.25">
      <c r="B649" s="162"/>
    </row>
    <row r="650" spans="2:2" x14ac:dyDescent="0.25">
      <c r="B650" s="162"/>
    </row>
    <row r="651" spans="2:2" x14ac:dyDescent="0.25">
      <c r="B651" s="162"/>
    </row>
    <row r="652" spans="2:2" x14ac:dyDescent="0.25">
      <c r="B652" s="162"/>
    </row>
    <row r="653" spans="2:2" x14ac:dyDescent="0.25">
      <c r="B653" s="162"/>
    </row>
    <row r="654" spans="2:2" x14ac:dyDescent="0.25">
      <c r="B654" s="162"/>
    </row>
    <row r="655" spans="2:2" x14ac:dyDescent="0.25">
      <c r="B655" s="162"/>
    </row>
    <row r="656" spans="2:2" x14ac:dyDescent="0.25">
      <c r="B656" s="162"/>
    </row>
    <row r="657" spans="2:2" x14ac:dyDescent="0.25">
      <c r="B657" s="162"/>
    </row>
    <row r="658" spans="2:2" x14ac:dyDescent="0.25">
      <c r="B658" s="162"/>
    </row>
    <row r="659" spans="2:2" x14ac:dyDescent="0.25">
      <c r="B659" s="162"/>
    </row>
    <row r="660" spans="2:2" x14ac:dyDescent="0.25">
      <c r="B660" s="162"/>
    </row>
    <row r="661" spans="2:2" x14ac:dyDescent="0.25">
      <c r="B661" s="162"/>
    </row>
    <row r="662" spans="2:2" x14ac:dyDescent="0.25">
      <c r="B662" s="162"/>
    </row>
    <row r="663" spans="2:2" x14ac:dyDescent="0.25">
      <c r="B663" s="162"/>
    </row>
    <row r="664" spans="2:2" x14ac:dyDescent="0.25">
      <c r="B664" s="162"/>
    </row>
    <row r="665" spans="2:2" x14ac:dyDescent="0.25">
      <c r="B665" s="162"/>
    </row>
    <row r="666" spans="2:2" x14ac:dyDescent="0.25">
      <c r="B666" s="162"/>
    </row>
    <row r="667" spans="2:2" x14ac:dyDescent="0.25">
      <c r="B667" s="162"/>
    </row>
    <row r="668" spans="2:2" x14ac:dyDescent="0.25">
      <c r="B668" s="162"/>
    </row>
    <row r="669" spans="2:2" x14ac:dyDescent="0.25">
      <c r="B669" s="162"/>
    </row>
    <row r="670" spans="2:2" x14ac:dyDescent="0.25">
      <c r="B670" s="162"/>
    </row>
    <row r="671" spans="2:2" x14ac:dyDescent="0.25">
      <c r="B671" s="162"/>
    </row>
    <row r="672" spans="2:2" x14ac:dyDescent="0.25">
      <c r="B672" s="162"/>
    </row>
    <row r="673" spans="2:2" x14ac:dyDescent="0.25">
      <c r="B673" s="162"/>
    </row>
    <row r="674" spans="2:2" x14ac:dyDescent="0.25">
      <c r="B674" s="162"/>
    </row>
    <row r="675" spans="2:2" x14ac:dyDescent="0.25">
      <c r="B675" s="162"/>
    </row>
    <row r="676" spans="2:2" x14ac:dyDescent="0.25">
      <c r="B676" s="162"/>
    </row>
    <row r="677" spans="2:2" x14ac:dyDescent="0.25">
      <c r="B677" s="162"/>
    </row>
    <row r="678" spans="2:2" x14ac:dyDescent="0.25">
      <c r="B678" s="162"/>
    </row>
    <row r="679" spans="2:2" x14ac:dyDescent="0.25">
      <c r="B679" s="162"/>
    </row>
    <row r="680" spans="2:2" x14ac:dyDescent="0.25">
      <c r="B680" s="162"/>
    </row>
    <row r="681" spans="2:2" x14ac:dyDescent="0.25">
      <c r="B681" s="162"/>
    </row>
    <row r="682" spans="2:2" x14ac:dyDescent="0.25">
      <c r="B682" s="162"/>
    </row>
    <row r="683" spans="2:2" x14ac:dyDescent="0.25">
      <c r="B683" s="162"/>
    </row>
    <row r="684" spans="2:2" x14ac:dyDescent="0.25">
      <c r="B684" s="162"/>
    </row>
    <row r="685" spans="2:2" x14ac:dyDescent="0.25">
      <c r="B685" s="162"/>
    </row>
    <row r="686" spans="2:2" x14ac:dyDescent="0.25">
      <c r="B686" s="162"/>
    </row>
    <row r="687" spans="2:2" x14ac:dyDescent="0.25">
      <c r="B687" s="162"/>
    </row>
    <row r="688" spans="2:2" x14ac:dyDescent="0.25">
      <c r="B688" s="162"/>
    </row>
    <row r="689" spans="2:2" x14ac:dyDescent="0.25">
      <c r="B689" s="162"/>
    </row>
    <row r="690" spans="2:2" x14ac:dyDescent="0.25">
      <c r="B690" s="162"/>
    </row>
    <row r="691" spans="2:2" x14ac:dyDescent="0.25">
      <c r="B691" s="162"/>
    </row>
    <row r="692" spans="2:2" x14ac:dyDescent="0.25">
      <c r="B692" s="162"/>
    </row>
    <row r="693" spans="2:2" x14ac:dyDescent="0.25">
      <c r="B693" s="162"/>
    </row>
    <row r="694" spans="2:2" x14ac:dyDescent="0.25">
      <c r="B694" s="162"/>
    </row>
    <row r="695" spans="2:2" x14ac:dyDescent="0.25">
      <c r="B695" s="162"/>
    </row>
    <row r="696" spans="2:2" x14ac:dyDescent="0.25">
      <c r="B696" s="162"/>
    </row>
    <row r="697" spans="2:2" x14ac:dyDescent="0.25">
      <c r="B697" s="162"/>
    </row>
    <row r="698" spans="2:2" x14ac:dyDescent="0.25">
      <c r="B698" s="162"/>
    </row>
    <row r="699" spans="2:2" x14ac:dyDescent="0.25">
      <c r="B699" s="162"/>
    </row>
    <row r="700" spans="2:2" x14ac:dyDescent="0.25">
      <c r="B700" s="162"/>
    </row>
    <row r="701" spans="2:2" x14ac:dyDescent="0.25">
      <c r="B701" s="162"/>
    </row>
    <row r="702" spans="2:2" x14ac:dyDescent="0.25">
      <c r="B702" s="162"/>
    </row>
    <row r="703" spans="2:2" x14ac:dyDescent="0.25">
      <c r="B703" s="162"/>
    </row>
    <row r="704" spans="2:2" x14ac:dyDescent="0.25">
      <c r="B704" s="162"/>
    </row>
    <row r="705" spans="2:2" x14ac:dyDescent="0.25">
      <c r="B705" s="162"/>
    </row>
    <row r="706" spans="2:2" x14ac:dyDescent="0.25">
      <c r="B706" s="162"/>
    </row>
    <row r="707" spans="2:2" x14ac:dyDescent="0.25">
      <c r="B707" s="162"/>
    </row>
    <row r="708" spans="2:2" x14ac:dyDescent="0.25">
      <c r="B708" s="162"/>
    </row>
    <row r="709" spans="2:2" x14ac:dyDescent="0.25">
      <c r="B709" s="162"/>
    </row>
    <row r="710" spans="2:2" x14ac:dyDescent="0.25">
      <c r="B710" s="162"/>
    </row>
    <row r="711" spans="2:2" x14ac:dyDescent="0.25">
      <c r="B711" s="162"/>
    </row>
    <row r="712" spans="2:2" x14ac:dyDescent="0.25">
      <c r="B712" s="162"/>
    </row>
    <row r="713" spans="2:2" x14ac:dyDescent="0.25">
      <c r="B713" s="162"/>
    </row>
    <row r="714" spans="2:2" x14ac:dyDescent="0.25">
      <c r="B714" s="162"/>
    </row>
    <row r="715" spans="2:2" x14ac:dyDescent="0.25">
      <c r="B715" s="162"/>
    </row>
    <row r="716" spans="2:2" x14ac:dyDescent="0.25">
      <c r="B716" s="162"/>
    </row>
    <row r="717" spans="2:2" x14ac:dyDescent="0.25">
      <c r="B717" s="162"/>
    </row>
    <row r="718" spans="2:2" x14ac:dyDescent="0.25">
      <c r="B718" s="162"/>
    </row>
    <row r="719" spans="2:2" x14ac:dyDescent="0.25">
      <c r="B719" s="162"/>
    </row>
    <row r="720" spans="2:2" x14ac:dyDescent="0.25">
      <c r="B720" s="162"/>
    </row>
    <row r="721" spans="2:2" x14ac:dyDescent="0.25">
      <c r="B721" s="162"/>
    </row>
    <row r="722" spans="2:2" x14ac:dyDescent="0.25">
      <c r="B722" s="162"/>
    </row>
    <row r="723" spans="2:2" x14ac:dyDescent="0.25">
      <c r="B723" s="162"/>
    </row>
    <row r="724" spans="2:2" x14ac:dyDescent="0.25">
      <c r="B724" s="162"/>
    </row>
    <row r="725" spans="2:2" x14ac:dyDescent="0.25">
      <c r="B725" s="162"/>
    </row>
    <row r="726" spans="2:2" x14ac:dyDescent="0.25">
      <c r="B726" s="162"/>
    </row>
    <row r="727" spans="2:2" x14ac:dyDescent="0.25">
      <c r="B727" s="162"/>
    </row>
    <row r="728" spans="2:2" x14ac:dyDescent="0.25">
      <c r="B728" s="162"/>
    </row>
    <row r="729" spans="2:2" x14ac:dyDescent="0.25">
      <c r="B729" s="162"/>
    </row>
    <row r="730" spans="2:2" x14ac:dyDescent="0.25">
      <c r="B730" s="162"/>
    </row>
    <row r="731" spans="2:2" x14ac:dyDescent="0.25">
      <c r="B731" s="162"/>
    </row>
    <row r="732" spans="2:2" x14ac:dyDescent="0.25">
      <c r="B732" s="162"/>
    </row>
    <row r="733" spans="2:2" x14ac:dyDescent="0.25">
      <c r="B733" s="162"/>
    </row>
    <row r="734" spans="2:2" x14ac:dyDescent="0.25">
      <c r="B734" s="162"/>
    </row>
    <row r="735" spans="2:2" x14ac:dyDescent="0.25">
      <c r="B735" s="162"/>
    </row>
    <row r="736" spans="2:2" x14ac:dyDescent="0.25">
      <c r="B736" s="162"/>
    </row>
    <row r="737" spans="2:2" x14ac:dyDescent="0.25">
      <c r="B737" s="162"/>
    </row>
    <row r="738" spans="2:2" x14ac:dyDescent="0.25">
      <c r="B738" s="162"/>
    </row>
    <row r="739" spans="2:2" x14ac:dyDescent="0.25">
      <c r="B739" s="162"/>
    </row>
    <row r="740" spans="2:2" x14ac:dyDescent="0.25">
      <c r="B740" s="162"/>
    </row>
    <row r="741" spans="2:2" x14ac:dyDescent="0.25">
      <c r="B741" s="162"/>
    </row>
    <row r="742" spans="2:2" x14ac:dyDescent="0.25">
      <c r="B742" s="162"/>
    </row>
    <row r="743" spans="2:2" x14ac:dyDescent="0.25">
      <c r="B743" s="162"/>
    </row>
    <row r="744" spans="2:2" x14ac:dyDescent="0.25">
      <c r="B744" s="162"/>
    </row>
    <row r="745" spans="2:2" x14ac:dyDescent="0.25">
      <c r="B745" s="162"/>
    </row>
    <row r="746" spans="2:2" x14ac:dyDescent="0.25">
      <c r="B746" s="162"/>
    </row>
    <row r="747" spans="2:2" x14ac:dyDescent="0.25">
      <c r="B747" s="162"/>
    </row>
    <row r="748" spans="2:2" x14ac:dyDescent="0.25">
      <c r="B748" s="162"/>
    </row>
    <row r="749" spans="2:2" x14ac:dyDescent="0.25">
      <c r="B749" s="162"/>
    </row>
    <row r="750" spans="2:2" x14ac:dyDescent="0.25">
      <c r="B750" s="162"/>
    </row>
    <row r="751" spans="2:2" x14ac:dyDescent="0.25">
      <c r="B751" s="162"/>
    </row>
    <row r="752" spans="2:2" x14ac:dyDescent="0.25">
      <c r="B752" s="162"/>
    </row>
    <row r="753" spans="2:2" x14ac:dyDescent="0.25">
      <c r="B753" s="162"/>
    </row>
    <row r="754" spans="2:2" x14ac:dyDescent="0.25">
      <c r="B754" s="162"/>
    </row>
    <row r="755" spans="2:2" x14ac:dyDescent="0.25">
      <c r="B755" s="162"/>
    </row>
    <row r="756" spans="2:2" x14ac:dyDescent="0.25">
      <c r="B756" s="162"/>
    </row>
    <row r="757" spans="2:2" x14ac:dyDescent="0.25">
      <c r="B757" s="162"/>
    </row>
    <row r="758" spans="2:2" x14ac:dyDescent="0.25">
      <c r="B758" s="162"/>
    </row>
    <row r="759" spans="2:2" x14ac:dyDescent="0.25">
      <c r="B759" s="162"/>
    </row>
    <row r="760" spans="2:2" x14ac:dyDescent="0.25">
      <c r="B760" s="162"/>
    </row>
    <row r="761" spans="2:2" x14ac:dyDescent="0.25">
      <c r="B761" s="162"/>
    </row>
    <row r="762" spans="2:2" x14ac:dyDescent="0.25">
      <c r="B762" s="162"/>
    </row>
    <row r="763" spans="2:2" x14ac:dyDescent="0.25">
      <c r="B763" s="162"/>
    </row>
    <row r="764" spans="2:2" x14ac:dyDescent="0.25">
      <c r="B764" s="162"/>
    </row>
    <row r="765" spans="2:2" x14ac:dyDescent="0.25">
      <c r="B765" s="162"/>
    </row>
    <row r="766" spans="2:2" x14ac:dyDescent="0.25">
      <c r="B766" s="162"/>
    </row>
    <row r="767" spans="2:2" x14ac:dyDescent="0.25">
      <c r="B767" s="162"/>
    </row>
    <row r="768" spans="2:2" x14ac:dyDescent="0.25">
      <c r="B768" s="162"/>
    </row>
    <row r="769" spans="2:2" x14ac:dyDescent="0.25">
      <c r="B769" s="162"/>
    </row>
    <row r="770" spans="2:2" x14ac:dyDescent="0.25">
      <c r="B770" s="162"/>
    </row>
    <row r="771" spans="2:2" x14ac:dyDescent="0.25">
      <c r="B771" s="162"/>
    </row>
    <row r="772" spans="2:2" x14ac:dyDescent="0.25">
      <c r="B772" s="162"/>
    </row>
    <row r="773" spans="2:2" x14ac:dyDescent="0.25">
      <c r="B773" s="162"/>
    </row>
    <row r="774" spans="2:2" x14ac:dyDescent="0.25">
      <c r="B774" s="162"/>
    </row>
    <row r="775" spans="2:2" x14ac:dyDescent="0.25">
      <c r="B775" s="162"/>
    </row>
    <row r="776" spans="2:2" x14ac:dyDescent="0.25">
      <c r="B776" s="162"/>
    </row>
    <row r="777" spans="2:2" x14ac:dyDescent="0.25">
      <c r="B777" s="162"/>
    </row>
    <row r="778" spans="2:2" x14ac:dyDescent="0.25">
      <c r="B778" s="162"/>
    </row>
    <row r="779" spans="2:2" x14ac:dyDescent="0.25">
      <c r="B779" s="162"/>
    </row>
    <row r="780" spans="2:2" x14ac:dyDescent="0.25">
      <c r="B780" s="162"/>
    </row>
    <row r="781" spans="2:2" x14ac:dyDescent="0.25">
      <c r="B781" s="162"/>
    </row>
    <row r="782" spans="2:2" x14ac:dyDescent="0.25">
      <c r="B782" s="162"/>
    </row>
    <row r="783" spans="2:2" x14ac:dyDescent="0.25">
      <c r="B783" s="162"/>
    </row>
    <row r="784" spans="2:2" x14ac:dyDescent="0.25">
      <c r="B784" s="162"/>
    </row>
    <row r="785" spans="2:2" x14ac:dyDescent="0.25">
      <c r="B785" s="162"/>
    </row>
    <row r="786" spans="2:2" x14ac:dyDescent="0.25">
      <c r="B786" s="162"/>
    </row>
    <row r="787" spans="2:2" x14ac:dyDescent="0.25">
      <c r="B787" s="162"/>
    </row>
    <row r="788" spans="2:2" x14ac:dyDescent="0.25">
      <c r="B788" s="162"/>
    </row>
    <row r="789" spans="2:2" x14ac:dyDescent="0.25">
      <c r="B789" s="162"/>
    </row>
    <row r="790" spans="2:2" x14ac:dyDescent="0.25">
      <c r="B790" s="162"/>
    </row>
    <row r="791" spans="2:2" x14ac:dyDescent="0.25">
      <c r="B791" s="162"/>
    </row>
    <row r="792" spans="2:2" x14ac:dyDescent="0.25">
      <c r="B792" s="162"/>
    </row>
    <row r="793" spans="2:2" x14ac:dyDescent="0.25">
      <c r="B793" s="162"/>
    </row>
    <row r="794" spans="2:2" x14ac:dyDescent="0.25">
      <c r="B794" s="162"/>
    </row>
    <row r="795" spans="2:2" x14ac:dyDescent="0.25">
      <c r="B795" s="162"/>
    </row>
    <row r="796" spans="2:2" x14ac:dyDescent="0.25">
      <c r="B796" s="162"/>
    </row>
    <row r="797" spans="2:2" x14ac:dyDescent="0.25">
      <c r="B797" s="162"/>
    </row>
    <row r="798" spans="2:2" x14ac:dyDescent="0.25">
      <c r="B798" s="162"/>
    </row>
    <row r="799" spans="2:2" x14ac:dyDescent="0.25">
      <c r="B799" s="162"/>
    </row>
    <row r="800" spans="2:2" x14ac:dyDescent="0.25">
      <c r="B800" s="162"/>
    </row>
    <row r="801" spans="2:2" x14ac:dyDescent="0.25">
      <c r="B801" s="162"/>
    </row>
    <row r="802" spans="2:2" x14ac:dyDescent="0.25">
      <c r="B802" s="162"/>
    </row>
    <row r="803" spans="2:2" x14ac:dyDescent="0.25">
      <c r="B803" s="162"/>
    </row>
    <row r="804" spans="2:2" x14ac:dyDescent="0.25">
      <c r="B804" s="162"/>
    </row>
    <row r="805" spans="2:2" x14ac:dyDescent="0.25">
      <c r="B805" s="162"/>
    </row>
    <row r="806" spans="2:2" x14ac:dyDescent="0.25">
      <c r="B806" s="162"/>
    </row>
    <row r="807" spans="2:2" x14ac:dyDescent="0.25">
      <c r="B807" s="162"/>
    </row>
    <row r="808" spans="2:2" x14ac:dyDescent="0.25">
      <c r="B808" s="162"/>
    </row>
    <row r="809" spans="2:2" x14ac:dyDescent="0.25">
      <c r="B809" s="162"/>
    </row>
    <row r="810" spans="2:2" x14ac:dyDescent="0.25">
      <c r="B810" s="162"/>
    </row>
    <row r="811" spans="2:2" x14ac:dyDescent="0.25">
      <c r="B811" s="162"/>
    </row>
    <row r="812" spans="2:2" x14ac:dyDescent="0.25">
      <c r="B812" s="162"/>
    </row>
    <row r="813" spans="2:2" x14ac:dyDescent="0.25">
      <c r="B813" s="162"/>
    </row>
    <row r="814" spans="2:2" x14ac:dyDescent="0.25">
      <c r="B814" s="162"/>
    </row>
    <row r="815" spans="2:2" x14ac:dyDescent="0.25">
      <c r="B815" s="162"/>
    </row>
    <row r="816" spans="2:2" x14ac:dyDescent="0.25">
      <c r="B816" s="162"/>
    </row>
    <row r="817" spans="2:2" x14ac:dyDescent="0.25">
      <c r="B817" s="162"/>
    </row>
    <row r="818" spans="2:2" x14ac:dyDescent="0.25">
      <c r="B818" s="162"/>
    </row>
    <row r="819" spans="2:2" x14ac:dyDescent="0.25">
      <c r="B819" s="162"/>
    </row>
    <row r="820" spans="2:2" x14ac:dyDescent="0.25">
      <c r="B820" s="162"/>
    </row>
    <row r="821" spans="2:2" x14ac:dyDescent="0.25">
      <c r="B821" s="162"/>
    </row>
    <row r="822" spans="2:2" x14ac:dyDescent="0.25">
      <c r="B822" s="162"/>
    </row>
    <row r="823" spans="2:2" x14ac:dyDescent="0.25">
      <c r="B823" s="162"/>
    </row>
    <row r="824" spans="2:2" x14ac:dyDescent="0.25">
      <c r="B824" s="162"/>
    </row>
    <row r="825" spans="2:2" x14ac:dyDescent="0.25">
      <c r="B825" s="162"/>
    </row>
    <row r="826" spans="2:2" x14ac:dyDescent="0.25">
      <c r="B826" s="162"/>
    </row>
    <row r="827" spans="2:2" x14ac:dyDescent="0.25">
      <c r="B827" s="162"/>
    </row>
    <row r="828" spans="2:2" x14ac:dyDescent="0.25">
      <c r="B828" s="162"/>
    </row>
    <row r="829" spans="2:2" x14ac:dyDescent="0.25">
      <c r="B829" s="162"/>
    </row>
    <row r="830" spans="2:2" x14ac:dyDescent="0.25">
      <c r="B830" s="162"/>
    </row>
    <row r="831" spans="2:2" x14ac:dyDescent="0.25">
      <c r="B831" s="162"/>
    </row>
    <row r="832" spans="2:2" x14ac:dyDescent="0.25">
      <c r="B832" s="162"/>
    </row>
    <row r="833" spans="2:2" x14ac:dyDescent="0.25">
      <c r="B833" s="162"/>
    </row>
    <row r="834" spans="2:2" x14ac:dyDescent="0.25">
      <c r="B834" s="162"/>
    </row>
    <row r="835" spans="2:2" x14ac:dyDescent="0.25">
      <c r="B835" s="162"/>
    </row>
    <row r="836" spans="2:2" x14ac:dyDescent="0.25">
      <c r="B836" s="162"/>
    </row>
    <row r="837" spans="2:2" x14ac:dyDescent="0.25">
      <c r="B837" s="162"/>
    </row>
    <row r="838" spans="2:2" x14ac:dyDescent="0.25">
      <c r="B838" s="162"/>
    </row>
    <row r="839" spans="2:2" x14ac:dyDescent="0.25">
      <c r="B839" s="162"/>
    </row>
    <row r="840" spans="2:2" x14ac:dyDescent="0.25">
      <c r="B840" s="162"/>
    </row>
    <row r="841" spans="2:2" x14ac:dyDescent="0.25">
      <c r="B841" s="162"/>
    </row>
    <row r="842" spans="2:2" x14ac:dyDescent="0.25">
      <c r="B842" s="162"/>
    </row>
    <row r="843" spans="2:2" x14ac:dyDescent="0.25">
      <c r="B843" s="162"/>
    </row>
    <row r="844" spans="2:2" x14ac:dyDescent="0.25">
      <c r="B844" s="162"/>
    </row>
    <row r="845" spans="2:2" x14ac:dyDescent="0.25">
      <c r="B845" s="162"/>
    </row>
    <row r="846" spans="2:2" x14ac:dyDescent="0.25">
      <c r="B846" s="162"/>
    </row>
    <row r="847" spans="2:2" x14ac:dyDescent="0.25">
      <c r="B847" s="162"/>
    </row>
    <row r="848" spans="2:2" x14ac:dyDescent="0.25">
      <c r="B848" s="162"/>
    </row>
    <row r="849" spans="2:2" x14ac:dyDescent="0.25">
      <c r="B849" s="162"/>
    </row>
    <row r="850" spans="2:2" x14ac:dyDescent="0.25">
      <c r="B850" s="162"/>
    </row>
    <row r="851" spans="2:2" x14ac:dyDescent="0.25">
      <c r="B851" s="162"/>
    </row>
    <row r="852" spans="2:2" x14ac:dyDescent="0.25">
      <c r="B852" s="162"/>
    </row>
    <row r="853" spans="2:2" x14ac:dyDescent="0.25">
      <c r="B853" s="162"/>
    </row>
    <row r="854" spans="2:2" x14ac:dyDescent="0.25">
      <c r="B854" s="162"/>
    </row>
    <row r="855" spans="2:2" x14ac:dyDescent="0.25">
      <c r="B855" s="162"/>
    </row>
    <row r="856" spans="2:2" x14ac:dyDescent="0.25">
      <c r="B856" s="162"/>
    </row>
    <row r="857" spans="2:2" x14ac:dyDescent="0.25">
      <c r="B857" s="162"/>
    </row>
    <row r="858" spans="2:2" x14ac:dyDescent="0.25">
      <c r="B858" s="162"/>
    </row>
    <row r="859" spans="2:2" x14ac:dyDescent="0.25">
      <c r="B859" s="162"/>
    </row>
    <row r="860" spans="2:2" x14ac:dyDescent="0.25">
      <c r="B860" s="162"/>
    </row>
    <row r="861" spans="2:2" x14ac:dyDescent="0.25">
      <c r="B861" s="162"/>
    </row>
    <row r="862" spans="2:2" x14ac:dyDescent="0.25">
      <c r="B862" s="162"/>
    </row>
    <row r="863" spans="2:2" x14ac:dyDescent="0.25">
      <c r="B863" s="162"/>
    </row>
    <row r="864" spans="2:2" x14ac:dyDescent="0.25">
      <c r="B864" s="162"/>
    </row>
    <row r="865" spans="2:2" x14ac:dyDescent="0.25">
      <c r="B865" s="162"/>
    </row>
    <row r="866" spans="2:2" x14ac:dyDescent="0.25">
      <c r="B866" s="162"/>
    </row>
    <row r="867" spans="2:2" x14ac:dyDescent="0.25">
      <c r="B867" s="162"/>
    </row>
    <row r="868" spans="2:2" x14ac:dyDescent="0.25">
      <c r="B868" s="162"/>
    </row>
    <row r="869" spans="2:2" x14ac:dyDescent="0.25">
      <c r="B869" s="162"/>
    </row>
    <row r="870" spans="2:2" x14ac:dyDescent="0.25">
      <c r="B870" s="162"/>
    </row>
    <row r="871" spans="2:2" x14ac:dyDescent="0.25">
      <c r="B871" s="162"/>
    </row>
    <row r="872" spans="2:2" x14ac:dyDescent="0.25">
      <c r="B872" s="162"/>
    </row>
    <row r="873" spans="2:2" x14ac:dyDescent="0.25">
      <c r="B873" s="162"/>
    </row>
    <row r="874" spans="2:2" x14ac:dyDescent="0.25">
      <c r="B874" s="162"/>
    </row>
    <row r="875" spans="2:2" x14ac:dyDescent="0.25">
      <c r="B875" s="162"/>
    </row>
    <row r="876" spans="2:2" x14ac:dyDescent="0.25">
      <c r="B876" s="162"/>
    </row>
    <row r="877" spans="2:2" x14ac:dyDescent="0.25">
      <c r="B877" s="162"/>
    </row>
    <row r="878" spans="2:2" x14ac:dyDescent="0.25">
      <c r="B878" s="162"/>
    </row>
    <row r="879" spans="2:2" x14ac:dyDescent="0.25">
      <c r="B879" s="162"/>
    </row>
    <row r="880" spans="2:2" x14ac:dyDescent="0.25">
      <c r="B880" s="162"/>
    </row>
    <row r="881" spans="2:2" x14ac:dyDescent="0.25">
      <c r="B881" s="162"/>
    </row>
    <row r="882" spans="2:2" x14ac:dyDescent="0.25">
      <c r="B882" s="162"/>
    </row>
    <row r="883" spans="2:2" x14ac:dyDescent="0.25">
      <c r="B883" s="162"/>
    </row>
    <row r="884" spans="2:2" x14ac:dyDescent="0.25">
      <c r="B884" s="162"/>
    </row>
    <row r="885" spans="2:2" x14ac:dyDescent="0.25">
      <c r="B885" s="162"/>
    </row>
    <row r="886" spans="2:2" x14ac:dyDescent="0.25">
      <c r="B886" s="162"/>
    </row>
    <row r="887" spans="2:2" x14ac:dyDescent="0.25">
      <c r="B887" s="162"/>
    </row>
    <row r="888" spans="2:2" x14ac:dyDescent="0.25">
      <c r="B888" s="162"/>
    </row>
    <row r="889" spans="2:2" x14ac:dyDescent="0.25">
      <c r="B889" s="162"/>
    </row>
    <row r="890" spans="2:2" x14ac:dyDescent="0.25">
      <c r="B890" s="162"/>
    </row>
    <row r="891" spans="2:2" x14ac:dyDescent="0.25">
      <c r="B891" s="162"/>
    </row>
    <row r="892" spans="2:2" x14ac:dyDescent="0.25">
      <c r="B892" s="162"/>
    </row>
    <row r="893" spans="2:2" x14ac:dyDescent="0.25">
      <c r="B893" s="162"/>
    </row>
    <row r="894" spans="2:2" x14ac:dyDescent="0.25">
      <c r="B894" s="162"/>
    </row>
    <row r="895" spans="2:2" x14ac:dyDescent="0.25">
      <c r="B895" s="162"/>
    </row>
    <row r="896" spans="2:2" x14ac:dyDescent="0.25">
      <c r="B896" s="162"/>
    </row>
    <row r="897" spans="2:2" x14ac:dyDescent="0.25">
      <c r="B897" s="162"/>
    </row>
    <row r="898" spans="2:2" x14ac:dyDescent="0.25">
      <c r="B898" s="162"/>
    </row>
    <row r="899" spans="2:2" x14ac:dyDescent="0.25">
      <c r="B899" s="162"/>
    </row>
    <row r="900" spans="2:2" x14ac:dyDescent="0.25">
      <c r="B900" s="162"/>
    </row>
    <row r="901" spans="2:2" x14ac:dyDescent="0.25">
      <c r="B901" s="162"/>
    </row>
    <row r="902" spans="2:2" x14ac:dyDescent="0.25">
      <c r="B902" s="162"/>
    </row>
    <row r="903" spans="2:2" x14ac:dyDescent="0.25">
      <c r="B903" s="162"/>
    </row>
    <row r="904" spans="2:2" x14ac:dyDescent="0.25">
      <c r="B904" s="162"/>
    </row>
    <row r="905" spans="2:2" x14ac:dyDescent="0.25">
      <c r="B905" s="162"/>
    </row>
    <row r="906" spans="2:2" x14ac:dyDescent="0.25">
      <c r="B906" s="162"/>
    </row>
    <row r="907" spans="2:2" x14ac:dyDescent="0.25">
      <c r="B907" s="162"/>
    </row>
    <row r="908" spans="2:2" x14ac:dyDescent="0.25">
      <c r="B908" s="162"/>
    </row>
    <row r="909" spans="2:2" x14ac:dyDescent="0.25">
      <c r="B909" s="162"/>
    </row>
    <row r="910" spans="2:2" x14ac:dyDescent="0.25">
      <c r="B910" s="162"/>
    </row>
    <row r="911" spans="2:2" x14ac:dyDescent="0.25">
      <c r="B911" s="162"/>
    </row>
    <row r="912" spans="2:2" x14ac:dyDescent="0.25">
      <c r="B912" s="162"/>
    </row>
    <row r="913" spans="2:2" x14ac:dyDescent="0.25">
      <c r="B913" s="162"/>
    </row>
    <row r="914" spans="2:2" x14ac:dyDescent="0.25">
      <c r="B914" s="162"/>
    </row>
    <row r="915" spans="2:2" x14ac:dyDescent="0.25">
      <c r="B915" s="162"/>
    </row>
    <row r="916" spans="2:2" x14ac:dyDescent="0.25">
      <c r="B916" s="162"/>
    </row>
    <row r="917" spans="2:2" x14ac:dyDescent="0.25">
      <c r="B917" s="162"/>
    </row>
    <row r="918" spans="2:2" x14ac:dyDescent="0.25">
      <c r="B918" s="162"/>
    </row>
    <row r="919" spans="2:2" x14ac:dyDescent="0.25">
      <c r="B919" s="162"/>
    </row>
    <row r="920" spans="2:2" x14ac:dyDescent="0.25">
      <c r="B920" s="162"/>
    </row>
    <row r="921" spans="2:2" x14ac:dyDescent="0.25">
      <c r="B921" s="162"/>
    </row>
    <row r="922" spans="2:2" x14ac:dyDescent="0.25">
      <c r="B922" s="162"/>
    </row>
    <row r="923" spans="2:2" x14ac:dyDescent="0.25">
      <c r="B923" s="162"/>
    </row>
    <row r="924" spans="2:2" x14ac:dyDescent="0.25">
      <c r="B924" s="162"/>
    </row>
    <row r="925" spans="2:2" x14ac:dyDescent="0.25">
      <c r="B925" s="162"/>
    </row>
    <row r="926" spans="2:2" x14ac:dyDescent="0.25">
      <c r="B926" s="162"/>
    </row>
    <row r="927" spans="2:2" x14ac:dyDescent="0.25">
      <c r="B927" s="162"/>
    </row>
    <row r="928" spans="2:2" x14ac:dyDescent="0.25">
      <c r="B928" s="162"/>
    </row>
    <row r="929" spans="2:2" x14ac:dyDescent="0.25">
      <c r="B929" s="162"/>
    </row>
    <row r="930" spans="2:2" x14ac:dyDescent="0.25">
      <c r="B930" s="162"/>
    </row>
    <row r="931" spans="2:2" x14ac:dyDescent="0.25">
      <c r="B931" s="162"/>
    </row>
    <row r="932" spans="2:2" x14ac:dyDescent="0.25">
      <c r="B932" s="162"/>
    </row>
    <row r="933" spans="2:2" x14ac:dyDescent="0.25">
      <c r="B933" s="162"/>
    </row>
    <row r="934" spans="2:2" x14ac:dyDescent="0.25">
      <c r="B934" s="162"/>
    </row>
    <row r="935" spans="2:2" x14ac:dyDescent="0.25">
      <c r="B935" s="162"/>
    </row>
    <row r="936" spans="2:2" x14ac:dyDescent="0.25">
      <c r="B936" s="162"/>
    </row>
    <row r="937" spans="2:2" x14ac:dyDescent="0.25">
      <c r="B937" s="162"/>
    </row>
    <row r="938" spans="2:2" x14ac:dyDescent="0.25">
      <c r="B938" s="162"/>
    </row>
    <row r="939" spans="2:2" x14ac:dyDescent="0.25">
      <c r="B939" s="162"/>
    </row>
    <row r="940" spans="2:2" x14ac:dyDescent="0.25">
      <c r="B940" s="162"/>
    </row>
    <row r="941" spans="2:2" x14ac:dyDescent="0.25">
      <c r="B941" s="162"/>
    </row>
    <row r="942" spans="2:2" x14ac:dyDescent="0.25">
      <c r="B942" s="162"/>
    </row>
    <row r="943" spans="2:2" x14ac:dyDescent="0.25">
      <c r="B943" s="162"/>
    </row>
    <row r="944" spans="2:2" x14ac:dyDescent="0.25">
      <c r="B944" s="162"/>
    </row>
    <row r="945" spans="2:2" x14ac:dyDescent="0.25">
      <c r="B945" s="162"/>
    </row>
    <row r="946" spans="2:2" x14ac:dyDescent="0.25">
      <c r="B946" s="162"/>
    </row>
    <row r="947" spans="2:2" x14ac:dyDescent="0.25">
      <c r="B947" s="162"/>
    </row>
    <row r="948" spans="2:2" x14ac:dyDescent="0.25">
      <c r="B948" s="162"/>
    </row>
    <row r="949" spans="2:2" x14ac:dyDescent="0.25">
      <c r="B949" s="162"/>
    </row>
    <row r="950" spans="2:2" x14ac:dyDescent="0.25">
      <c r="B950" s="162"/>
    </row>
    <row r="951" spans="2:2" x14ac:dyDescent="0.25">
      <c r="B951" s="162"/>
    </row>
    <row r="952" spans="2:2" x14ac:dyDescent="0.25">
      <c r="B952" s="162"/>
    </row>
    <row r="953" spans="2:2" x14ac:dyDescent="0.25">
      <c r="B953" s="162"/>
    </row>
    <row r="954" spans="2:2" x14ac:dyDescent="0.25">
      <c r="B954" s="162"/>
    </row>
    <row r="955" spans="2:2" x14ac:dyDescent="0.25">
      <c r="B955" s="162"/>
    </row>
    <row r="956" spans="2:2" x14ac:dyDescent="0.25">
      <c r="B956" s="162"/>
    </row>
    <row r="957" spans="2:2" x14ac:dyDescent="0.25">
      <c r="B957" s="162"/>
    </row>
    <row r="958" spans="2:2" x14ac:dyDescent="0.25">
      <c r="B958" s="162"/>
    </row>
    <row r="959" spans="2:2" x14ac:dyDescent="0.25">
      <c r="B959" s="162"/>
    </row>
    <row r="960" spans="2:2" x14ac:dyDescent="0.25">
      <c r="B960" s="162"/>
    </row>
    <row r="961" spans="2:2" x14ac:dyDescent="0.25">
      <c r="B961" s="162"/>
    </row>
    <row r="962" spans="2:2" x14ac:dyDescent="0.25">
      <c r="B962" s="162"/>
    </row>
    <row r="963" spans="2:2" x14ac:dyDescent="0.25">
      <c r="B963" s="162"/>
    </row>
    <row r="964" spans="2:2" x14ac:dyDescent="0.25">
      <c r="B964" s="162"/>
    </row>
    <row r="965" spans="2:2" x14ac:dyDescent="0.25">
      <c r="B965" s="162"/>
    </row>
    <row r="966" spans="2:2" x14ac:dyDescent="0.25">
      <c r="B966" s="162"/>
    </row>
    <row r="967" spans="2:2" x14ac:dyDescent="0.25">
      <c r="B967" s="162"/>
    </row>
    <row r="968" spans="2:2" x14ac:dyDescent="0.25">
      <c r="B968" s="162"/>
    </row>
    <row r="969" spans="2:2" x14ac:dyDescent="0.25">
      <c r="B969" s="162"/>
    </row>
    <row r="970" spans="2:2" x14ac:dyDescent="0.25">
      <c r="B970" s="162"/>
    </row>
    <row r="971" spans="2:2" x14ac:dyDescent="0.25">
      <c r="B971" s="162"/>
    </row>
    <row r="972" spans="2:2" x14ac:dyDescent="0.25">
      <c r="B972" s="162"/>
    </row>
    <row r="973" spans="2:2" x14ac:dyDescent="0.25">
      <c r="B973" s="162"/>
    </row>
    <row r="974" spans="2:2" x14ac:dyDescent="0.25">
      <c r="B974" s="162"/>
    </row>
    <row r="975" spans="2:2" x14ac:dyDescent="0.25">
      <c r="B975" s="162"/>
    </row>
    <row r="976" spans="2:2" x14ac:dyDescent="0.25">
      <c r="B976" s="162"/>
    </row>
    <row r="977" spans="2:2" x14ac:dyDescent="0.25">
      <c r="B977" s="162"/>
    </row>
    <row r="978" spans="2:2" x14ac:dyDescent="0.25">
      <c r="B978" s="162"/>
    </row>
    <row r="979" spans="2:2" x14ac:dyDescent="0.25">
      <c r="B979" s="162"/>
    </row>
    <row r="980" spans="2:2" x14ac:dyDescent="0.25">
      <c r="B980" s="162"/>
    </row>
    <row r="981" spans="2:2" x14ac:dyDescent="0.25">
      <c r="B981" s="162"/>
    </row>
    <row r="982" spans="2:2" x14ac:dyDescent="0.25">
      <c r="B982" s="162"/>
    </row>
    <row r="983" spans="2:2" x14ac:dyDescent="0.25">
      <c r="B983" s="162"/>
    </row>
    <row r="984" spans="2:2" x14ac:dyDescent="0.25">
      <c r="B984" s="162"/>
    </row>
    <row r="985" spans="2:2" x14ac:dyDescent="0.25">
      <c r="B985" s="162"/>
    </row>
    <row r="986" spans="2:2" x14ac:dyDescent="0.25">
      <c r="B986" s="162"/>
    </row>
    <row r="987" spans="2:2" x14ac:dyDescent="0.25">
      <c r="B987" s="162"/>
    </row>
    <row r="988" spans="2:2" x14ac:dyDescent="0.25">
      <c r="B988" s="162"/>
    </row>
    <row r="989" spans="2:2" x14ac:dyDescent="0.25">
      <c r="B989" s="162"/>
    </row>
    <row r="990" spans="2:2" x14ac:dyDescent="0.25">
      <c r="B990" s="162"/>
    </row>
    <row r="991" spans="2:2" x14ac:dyDescent="0.25">
      <c r="B991" s="162"/>
    </row>
    <row r="992" spans="2:2" x14ac:dyDescent="0.25">
      <c r="B992" s="162"/>
    </row>
    <row r="993" spans="2:2" x14ac:dyDescent="0.25">
      <c r="B993" s="162"/>
    </row>
    <row r="994" spans="2:2" x14ac:dyDescent="0.25">
      <c r="B994" s="162"/>
    </row>
    <row r="995" spans="2:2" x14ac:dyDescent="0.25">
      <c r="B995" s="162"/>
    </row>
    <row r="996" spans="2:2" x14ac:dyDescent="0.25">
      <c r="B996" s="162"/>
    </row>
    <row r="997" spans="2:2" x14ac:dyDescent="0.25">
      <c r="B997" s="162"/>
    </row>
    <row r="998" spans="2:2" x14ac:dyDescent="0.25">
      <c r="B998" s="162"/>
    </row>
    <row r="999" spans="2:2" x14ac:dyDescent="0.25">
      <c r="B999" s="162"/>
    </row>
    <row r="1000" spans="2:2" x14ac:dyDescent="0.25">
      <c r="B1000" s="162"/>
    </row>
    <row r="1001" spans="2:2" x14ac:dyDescent="0.25">
      <c r="B1001" s="162"/>
    </row>
    <row r="1002" spans="2:2" x14ac:dyDescent="0.25">
      <c r="B1002" s="162"/>
    </row>
    <row r="1003" spans="2:2" x14ac:dyDescent="0.25">
      <c r="B1003" s="162"/>
    </row>
    <row r="1004" spans="2:2" x14ac:dyDescent="0.25">
      <c r="B1004" s="162"/>
    </row>
    <row r="1005" spans="2:2" x14ac:dyDescent="0.25">
      <c r="B1005" s="162"/>
    </row>
    <row r="1006" spans="2:2" x14ac:dyDescent="0.25">
      <c r="B1006" s="162"/>
    </row>
    <row r="1007" spans="2:2" x14ac:dyDescent="0.25">
      <c r="B1007" s="162"/>
    </row>
    <row r="1008" spans="2:2" x14ac:dyDescent="0.25">
      <c r="B1008" s="162"/>
    </row>
    <row r="1009" spans="2:2" x14ac:dyDescent="0.25">
      <c r="B1009" s="162"/>
    </row>
    <row r="1010" spans="2:2" x14ac:dyDescent="0.25">
      <c r="B1010" s="162"/>
    </row>
    <row r="1011" spans="2:2" x14ac:dyDescent="0.25">
      <c r="B1011" s="162"/>
    </row>
    <row r="1012" spans="2:2" x14ac:dyDescent="0.25">
      <c r="B1012" s="162"/>
    </row>
    <row r="1013" spans="2:2" x14ac:dyDescent="0.25">
      <c r="B1013" s="162"/>
    </row>
    <row r="1014" spans="2:2" x14ac:dyDescent="0.25">
      <c r="B1014" s="162"/>
    </row>
    <row r="1015" spans="2:2" x14ac:dyDescent="0.25">
      <c r="B1015" s="162"/>
    </row>
    <row r="1016" spans="2:2" x14ac:dyDescent="0.25">
      <c r="B1016" s="162"/>
    </row>
    <row r="1017" spans="2:2" x14ac:dyDescent="0.25">
      <c r="B1017" s="162"/>
    </row>
    <row r="1018" spans="2:2" x14ac:dyDescent="0.25">
      <c r="B1018" s="162"/>
    </row>
    <row r="1019" spans="2:2" x14ac:dyDescent="0.25">
      <c r="B1019" s="162"/>
    </row>
    <row r="1020" spans="2:2" x14ac:dyDescent="0.25">
      <c r="B1020" s="162"/>
    </row>
    <row r="1021" spans="2:2" x14ac:dyDescent="0.25">
      <c r="B1021" s="162"/>
    </row>
    <row r="1022" spans="2:2" x14ac:dyDescent="0.25">
      <c r="B1022" s="162"/>
    </row>
    <row r="1023" spans="2:2" x14ac:dyDescent="0.25">
      <c r="B1023" s="162"/>
    </row>
    <row r="1024" spans="2:2" x14ac:dyDescent="0.25">
      <c r="B1024" s="162"/>
    </row>
    <row r="1025" spans="2:2" x14ac:dyDescent="0.25">
      <c r="B1025" s="162"/>
    </row>
    <row r="1026" spans="2:2" x14ac:dyDescent="0.25">
      <c r="B1026" s="162"/>
    </row>
    <row r="1027" spans="2:2" x14ac:dyDescent="0.25">
      <c r="B1027" s="162"/>
    </row>
    <row r="1028" spans="2:2" x14ac:dyDescent="0.25">
      <c r="B1028" s="162"/>
    </row>
    <row r="1029" spans="2:2" x14ac:dyDescent="0.25">
      <c r="B1029" s="162"/>
    </row>
    <row r="1030" spans="2:2" x14ac:dyDescent="0.25">
      <c r="B1030" s="162"/>
    </row>
    <row r="1031" spans="2:2" x14ac:dyDescent="0.25">
      <c r="B1031" s="162"/>
    </row>
    <row r="1032" spans="2:2" x14ac:dyDescent="0.25">
      <c r="B1032" s="162"/>
    </row>
    <row r="1033" spans="2:2" x14ac:dyDescent="0.25">
      <c r="B1033" s="162"/>
    </row>
    <row r="1034" spans="2:2" x14ac:dyDescent="0.25">
      <c r="B1034" s="162"/>
    </row>
    <row r="1035" spans="2:2" x14ac:dyDescent="0.25">
      <c r="B1035" s="162"/>
    </row>
    <row r="1036" spans="2:2" x14ac:dyDescent="0.25">
      <c r="B1036" s="162"/>
    </row>
    <row r="1037" spans="2:2" x14ac:dyDescent="0.25">
      <c r="B1037" s="162"/>
    </row>
    <row r="1038" spans="2:2" x14ac:dyDescent="0.25">
      <c r="B1038" s="162"/>
    </row>
    <row r="1039" spans="2:2" x14ac:dyDescent="0.25">
      <c r="B1039" s="162"/>
    </row>
    <row r="1040" spans="2:2" x14ac:dyDescent="0.25">
      <c r="B1040" s="162"/>
    </row>
    <row r="1041" spans="2:2" x14ac:dyDescent="0.25">
      <c r="B1041" s="162"/>
    </row>
    <row r="1042" spans="2:2" x14ac:dyDescent="0.25">
      <c r="B1042" s="162"/>
    </row>
    <row r="1043" spans="2:2" x14ac:dyDescent="0.25">
      <c r="B1043" s="162"/>
    </row>
    <row r="1044" spans="2:2" x14ac:dyDescent="0.25">
      <c r="B1044" s="162"/>
    </row>
    <row r="1045" spans="2:2" x14ac:dyDescent="0.25">
      <c r="B1045" s="162"/>
    </row>
    <row r="1046" spans="2:2" x14ac:dyDescent="0.25">
      <c r="B1046" s="162"/>
    </row>
    <row r="1047" spans="2:2" x14ac:dyDescent="0.25">
      <c r="B1047" s="162"/>
    </row>
    <row r="1048" spans="2:2" x14ac:dyDescent="0.25">
      <c r="B1048" s="162"/>
    </row>
    <row r="1049" spans="2:2" x14ac:dyDescent="0.25">
      <c r="B1049" s="162"/>
    </row>
    <row r="1050" spans="2:2" x14ac:dyDescent="0.25">
      <c r="B1050" s="162"/>
    </row>
    <row r="1051" spans="2:2" x14ac:dyDescent="0.25">
      <c r="B1051" s="162"/>
    </row>
    <row r="1052" spans="2:2" x14ac:dyDescent="0.25">
      <c r="B1052" s="162"/>
    </row>
    <row r="1053" spans="2:2" x14ac:dyDescent="0.25">
      <c r="B1053" s="162"/>
    </row>
    <row r="1054" spans="2:2" x14ac:dyDescent="0.25">
      <c r="B1054" s="162"/>
    </row>
    <row r="1055" spans="2:2" x14ac:dyDescent="0.25">
      <c r="B1055" s="162"/>
    </row>
    <row r="1056" spans="2:2" x14ac:dyDescent="0.25">
      <c r="B1056" s="162"/>
    </row>
    <row r="1057" spans="2:2" x14ac:dyDescent="0.25">
      <c r="B1057" s="162"/>
    </row>
    <row r="1058" spans="2:2" x14ac:dyDescent="0.25">
      <c r="B1058" s="162"/>
    </row>
    <row r="1059" spans="2:2" x14ac:dyDescent="0.25">
      <c r="B1059" s="162"/>
    </row>
    <row r="1060" spans="2:2" x14ac:dyDescent="0.25">
      <c r="B1060" s="162"/>
    </row>
    <row r="1061" spans="2:2" x14ac:dyDescent="0.25">
      <c r="B1061" s="162"/>
    </row>
    <row r="1062" spans="2:2" x14ac:dyDescent="0.25">
      <c r="B1062" s="162"/>
    </row>
    <row r="1063" spans="2:2" x14ac:dyDescent="0.25">
      <c r="B1063" s="162"/>
    </row>
    <row r="1064" spans="2:2" x14ac:dyDescent="0.25">
      <c r="B1064" s="162"/>
    </row>
    <row r="1065" spans="2:2" x14ac:dyDescent="0.25">
      <c r="B1065" s="162"/>
    </row>
    <row r="1066" spans="2:2" x14ac:dyDescent="0.25">
      <c r="B1066" s="162"/>
    </row>
    <row r="1067" spans="2:2" x14ac:dyDescent="0.25">
      <c r="B1067" s="162"/>
    </row>
    <row r="1068" spans="2:2" x14ac:dyDescent="0.25">
      <c r="B1068" s="162"/>
    </row>
    <row r="1069" spans="2:2" x14ac:dyDescent="0.25">
      <c r="B1069" s="162"/>
    </row>
    <row r="1070" spans="2:2" x14ac:dyDescent="0.25">
      <c r="B1070" s="162"/>
    </row>
    <row r="1071" spans="2:2" x14ac:dyDescent="0.25">
      <c r="B1071" s="162"/>
    </row>
    <row r="1072" spans="2:2" x14ac:dyDescent="0.25">
      <c r="B1072" s="162"/>
    </row>
    <row r="1073" spans="2:2" x14ac:dyDescent="0.25">
      <c r="B1073" s="162"/>
    </row>
    <row r="1074" spans="2:2" x14ac:dyDescent="0.25">
      <c r="B1074" s="162"/>
    </row>
    <row r="1075" spans="2:2" x14ac:dyDescent="0.25">
      <c r="B1075" s="162"/>
    </row>
    <row r="1076" spans="2:2" x14ac:dyDescent="0.25">
      <c r="B1076" s="162"/>
    </row>
    <row r="1077" spans="2:2" x14ac:dyDescent="0.25">
      <c r="B1077" s="162"/>
    </row>
    <row r="1078" spans="2:2" x14ac:dyDescent="0.25">
      <c r="B1078" s="162"/>
    </row>
    <row r="1079" spans="2:2" x14ac:dyDescent="0.25">
      <c r="B1079" s="162"/>
    </row>
    <row r="1080" spans="2:2" x14ac:dyDescent="0.25">
      <c r="B1080" s="162"/>
    </row>
    <row r="1081" spans="2:2" x14ac:dyDescent="0.25">
      <c r="B1081" s="162"/>
    </row>
    <row r="1082" spans="2:2" x14ac:dyDescent="0.25">
      <c r="B1082" s="162"/>
    </row>
    <row r="1083" spans="2:2" x14ac:dyDescent="0.25">
      <c r="B1083" s="162"/>
    </row>
    <row r="1084" spans="2:2" x14ac:dyDescent="0.25">
      <c r="B1084" s="162"/>
    </row>
    <row r="1085" spans="2:2" x14ac:dyDescent="0.25">
      <c r="B1085" s="162"/>
    </row>
    <row r="1086" spans="2:2" x14ac:dyDescent="0.25">
      <c r="B1086" s="162"/>
    </row>
    <row r="1087" spans="2:2" x14ac:dyDescent="0.25">
      <c r="B1087" s="162"/>
    </row>
    <row r="1088" spans="2:2" x14ac:dyDescent="0.25">
      <c r="B1088" s="162"/>
    </row>
    <row r="1089" spans="2:2" x14ac:dyDescent="0.25">
      <c r="B1089" s="162"/>
    </row>
    <row r="1090" spans="2:2" x14ac:dyDescent="0.25">
      <c r="B1090" s="162"/>
    </row>
    <row r="1091" spans="2:2" x14ac:dyDescent="0.25">
      <c r="B1091" s="162"/>
    </row>
    <row r="1092" spans="2:2" x14ac:dyDescent="0.25">
      <c r="B1092" s="162"/>
    </row>
    <row r="1093" spans="2:2" x14ac:dyDescent="0.25">
      <c r="B1093" s="162"/>
    </row>
    <row r="1094" spans="2:2" x14ac:dyDescent="0.25">
      <c r="B1094" s="162"/>
    </row>
    <row r="1095" spans="2:2" x14ac:dyDescent="0.25">
      <c r="B1095" s="162"/>
    </row>
    <row r="1096" spans="2:2" x14ac:dyDescent="0.25">
      <c r="B1096" s="162"/>
    </row>
    <row r="1097" spans="2:2" x14ac:dyDescent="0.25">
      <c r="B1097" s="162"/>
    </row>
    <row r="1098" spans="2:2" x14ac:dyDescent="0.25">
      <c r="B1098" s="162"/>
    </row>
    <row r="1099" spans="2:2" x14ac:dyDescent="0.25">
      <c r="B1099" s="162"/>
    </row>
    <row r="1100" spans="2:2" x14ac:dyDescent="0.25">
      <c r="B1100" s="162"/>
    </row>
    <row r="1101" spans="2:2" x14ac:dyDescent="0.25">
      <c r="B1101" s="162"/>
    </row>
    <row r="1102" spans="2:2" x14ac:dyDescent="0.25">
      <c r="B1102" s="162"/>
    </row>
    <row r="1103" spans="2:2" x14ac:dyDescent="0.25">
      <c r="B1103" s="162"/>
    </row>
    <row r="1104" spans="2:2" x14ac:dyDescent="0.25">
      <c r="B1104" s="162"/>
    </row>
    <row r="1105" spans="2:2" x14ac:dyDescent="0.25">
      <c r="B1105" s="162"/>
    </row>
    <row r="1106" spans="2:2" x14ac:dyDescent="0.25">
      <c r="B1106" s="162"/>
    </row>
    <row r="1107" spans="2:2" x14ac:dyDescent="0.25">
      <c r="B1107" s="162"/>
    </row>
    <row r="1108" spans="2:2" x14ac:dyDescent="0.25">
      <c r="B1108" s="162"/>
    </row>
    <row r="1109" spans="2:2" x14ac:dyDescent="0.25">
      <c r="B1109" s="162"/>
    </row>
    <row r="1110" spans="2:2" x14ac:dyDescent="0.25">
      <c r="B1110" s="162"/>
    </row>
    <row r="1111" spans="2:2" x14ac:dyDescent="0.25">
      <c r="B1111" s="162"/>
    </row>
    <row r="1112" spans="2:2" x14ac:dyDescent="0.25">
      <c r="B1112" s="162"/>
    </row>
    <row r="1113" spans="2:2" x14ac:dyDescent="0.25">
      <c r="B1113" s="162"/>
    </row>
    <row r="1114" spans="2:2" x14ac:dyDescent="0.25">
      <c r="B1114" s="162"/>
    </row>
    <row r="1115" spans="2:2" x14ac:dyDescent="0.25">
      <c r="B1115" s="162"/>
    </row>
    <row r="1116" spans="2:2" x14ac:dyDescent="0.25">
      <c r="B1116" s="162"/>
    </row>
    <row r="1117" spans="2:2" x14ac:dyDescent="0.25">
      <c r="B1117" s="162"/>
    </row>
    <row r="1118" spans="2:2" x14ac:dyDescent="0.25">
      <c r="B1118" s="162"/>
    </row>
    <row r="1119" spans="2:2" x14ac:dyDescent="0.25">
      <c r="B1119" s="162"/>
    </row>
    <row r="1120" spans="2:2" x14ac:dyDescent="0.25">
      <c r="B1120" s="162"/>
    </row>
    <row r="1121" spans="2:2" x14ac:dyDescent="0.25">
      <c r="B1121" s="162"/>
    </row>
    <row r="1122" spans="2:2" x14ac:dyDescent="0.25">
      <c r="B1122" s="162"/>
    </row>
    <row r="1123" spans="2:2" x14ac:dyDescent="0.25">
      <c r="B1123" s="162"/>
    </row>
    <row r="1124" spans="2:2" x14ac:dyDescent="0.25">
      <c r="B1124" s="162"/>
    </row>
    <row r="1125" spans="2:2" x14ac:dyDescent="0.25">
      <c r="B1125" s="162"/>
    </row>
    <row r="1126" spans="2:2" x14ac:dyDescent="0.25">
      <c r="B1126" s="162"/>
    </row>
    <row r="1127" spans="2:2" x14ac:dyDescent="0.25">
      <c r="B1127" s="162"/>
    </row>
    <row r="1128" spans="2:2" x14ac:dyDescent="0.25">
      <c r="B1128" s="162"/>
    </row>
    <row r="1129" spans="2:2" x14ac:dyDescent="0.25">
      <c r="B1129" s="162"/>
    </row>
    <row r="1130" spans="2:2" x14ac:dyDescent="0.25">
      <c r="B1130" s="162"/>
    </row>
    <row r="1131" spans="2:2" x14ac:dyDescent="0.25">
      <c r="B1131" s="162"/>
    </row>
    <row r="1132" spans="2:2" x14ac:dyDescent="0.25">
      <c r="B1132" s="162"/>
    </row>
    <row r="1133" spans="2:2" x14ac:dyDescent="0.25">
      <c r="B1133" s="162"/>
    </row>
    <row r="1134" spans="2:2" x14ac:dyDescent="0.25">
      <c r="B1134" s="162"/>
    </row>
    <row r="1135" spans="2:2" x14ac:dyDescent="0.25">
      <c r="B1135" s="162"/>
    </row>
    <row r="1136" spans="2:2" x14ac:dyDescent="0.25">
      <c r="B1136" s="162"/>
    </row>
    <row r="1137" spans="2:2" x14ac:dyDescent="0.25">
      <c r="B1137" s="162"/>
    </row>
    <row r="1138" spans="2:2" x14ac:dyDescent="0.25">
      <c r="B1138" s="162"/>
    </row>
    <row r="1139" spans="2:2" x14ac:dyDescent="0.25">
      <c r="B1139" s="162"/>
    </row>
    <row r="1140" spans="2:2" x14ac:dyDescent="0.25">
      <c r="B1140" s="162"/>
    </row>
    <row r="1141" spans="2:2" x14ac:dyDescent="0.25">
      <c r="B1141" s="162"/>
    </row>
    <row r="1142" spans="2:2" x14ac:dyDescent="0.25">
      <c r="B1142" s="162"/>
    </row>
    <row r="1143" spans="2:2" x14ac:dyDescent="0.25">
      <c r="B1143" s="162"/>
    </row>
    <row r="1144" spans="2:2" x14ac:dyDescent="0.25">
      <c r="B1144" s="162"/>
    </row>
    <row r="1145" spans="2:2" x14ac:dyDescent="0.25">
      <c r="B1145" s="162"/>
    </row>
    <row r="1146" spans="2:2" x14ac:dyDescent="0.25">
      <c r="B1146" s="162"/>
    </row>
    <row r="1147" spans="2:2" x14ac:dyDescent="0.25">
      <c r="B1147" s="162"/>
    </row>
    <row r="1148" spans="2:2" x14ac:dyDescent="0.25">
      <c r="B1148" s="162"/>
    </row>
    <row r="1149" spans="2:2" x14ac:dyDescent="0.25">
      <c r="B1149" s="162"/>
    </row>
    <row r="1150" spans="2:2" x14ac:dyDescent="0.25">
      <c r="B1150" s="162"/>
    </row>
    <row r="1151" spans="2:2" x14ac:dyDescent="0.25">
      <c r="B1151" s="162"/>
    </row>
    <row r="1152" spans="2:2" x14ac:dyDescent="0.25">
      <c r="B1152" s="162"/>
    </row>
    <row r="1153" spans="2:2" x14ac:dyDescent="0.25">
      <c r="B1153" s="162"/>
    </row>
    <row r="1154" spans="2:2" x14ac:dyDescent="0.25">
      <c r="B1154" s="162"/>
    </row>
    <row r="1155" spans="2:2" x14ac:dyDescent="0.25">
      <c r="B1155" s="162"/>
    </row>
    <row r="1156" spans="2:2" x14ac:dyDescent="0.25">
      <c r="B1156" s="162"/>
    </row>
    <row r="1157" spans="2:2" x14ac:dyDescent="0.25">
      <c r="B1157" s="162"/>
    </row>
    <row r="1158" spans="2:2" x14ac:dyDescent="0.25">
      <c r="B1158" s="162"/>
    </row>
    <row r="1159" spans="2:2" x14ac:dyDescent="0.25">
      <c r="B1159" s="162"/>
    </row>
    <row r="1160" spans="2:2" x14ac:dyDescent="0.25">
      <c r="B1160" s="162"/>
    </row>
    <row r="1161" spans="2:2" x14ac:dyDescent="0.25">
      <c r="B1161" s="162"/>
    </row>
    <row r="1162" spans="2:2" x14ac:dyDescent="0.25">
      <c r="B1162" s="162"/>
    </row>
    <row r="1163" spans="2:2" x14ac:dyDescent="0.25">
      <c r="B1163" s="162"/>
    </row>
    <row r="1164" spans="2:2" x14ac:dyDescent="0.25">
      <c r="B1164" s="162"/>
    </row>
    <row r="1165" spans="2:2" x14ac:dyDescent="0.25">
      <c r="B1165" s="162"/>
    </row>
    <row r="1166" spans="2:2" x14ac:dyDescent="0.25">
      <c r="B1166" s="162"/>
    </row>
    <row r="1167" spans="2:2" x14ac:dyDescent="0.25">
      <c r="B1167" s="162"/>
    </row>
    <row r="1168" spans="2:2" x14ac:dyDescent="0.25">
      <c r="B1168" s="162"/>
    </row>
    <row r="1169" spans="2:2" x14ac:dyDescent="0.25">
      <c r="B1169" s="162"/>
    </row>
    <row r="1170" spans="2:2" x14ac:dyDescent="0.25">
      <c r="B1170" s="162"/>
    </row>
    <row r="1171" spans="2:2" x14ac:dyDescent="0.25">
      <c r="B1171" s="162"/>
    </row>
    <row r="1172" spans="2:2" x14ac:dyDescent="0.25">
      <c r="B1172" s="162"/>
    </row>
    <row r="1173" spans="2:2" x14ac:dyDescent="0.25">
      <c r="B1173" s="162"/>
    </row>
    <row r="1174" spans="2:2" x14ac:dyDescent="0.25">
      <c r="B1174" s="162"/>
    </row>
    <row r="1175" spans="2:2" x14ac:dyDescent="0.25">
      <c r="B1175" s="162"/>
    </row>
    <row r="1176" spans="2:2" x14ac:dyDescent="0.25">
      <c r="B1176" s="162"/>
    </row>
    <row r="1177" spans="2:2" x14ac:dyDescent="0.25">
      <c r="B1177" s="162"/>
    </row>
    <row r="1178" spans="2:2" x14ac:dyDescent="0.25">
      <c r="B1178" s="162"/>
    </row>
    <row r="1179" spans="2:2" x14ac:dyDescent="0.25">
      <c r="B1179" s="162"/>
    </row>
    <row r="1180" spans="2:2" x14ac:dyDescent="0.25">
      <c r="B1180" s="162"/>
    </row>
    <row r="1181" spans="2:2" x14ac:dyDescent="0.25">
      <c r="B1181" s="162"/>
    </row>
    <row r="1182" spans="2:2" x14ac:dyDescent="0.25">
      <c r="B1182" s="162"/>
    </row>
    <row r="1183" spans="2:2" x14ac:dyDescent="0.25">
      <c r="B1183" s="162"/>
    </row>
    <row r="1184" spans="2:2" x14ac:dyDescent="0.25">
      <c r="B1184" s="162"/>
    </row>
    <row r="1185" spans="2:2" x14ac:dyDescent="0.25">
      <c r="B1185" s="162"/>
    </row>
    <row r="1186" spans="2:2" x14ac:dyDescent="0.25">
      <c r="B1186" s="162"/>
    </row>
    <row r="1187" spans="2:2" x14ac:dyDescent="0.25">
      <c r="B1187" s="162"/>
    </row>
    <row r="1188" spans="2:2" x14ac:dyDescent="0.25">
      <c r="B1188" s="162"/>
    </row>
    <row r="1189" spans="2:2" x14ac:dyDescent="0.25">
      <c r="B1189" s="162"/>
    </row>
    <row r="1190" spans="2:2" x14ac:dyDescent="0.25">
      <c r="B1190" s="162"/>
    </row>
    <row r="1191" spans="2:2" x14ac:dyDescent="0.25">
      <c r="B1191" s="162"/>
    </row>
    <row r="1192" spans="2:2" x14ac:dyDescent="0.25">
      <c r="B1192" s="162"/>
    </row>
    <row r="1193" spans="2:2" x14ac:dyDescent="0.25">
      <c r="B1193" s="162"/>
    </row>
    <row r="1194" spans="2:2" x14ac:dyDescent="0.25">
      <c r="B1194" s="162"/>
    </row>
    <row r="1195" spans="2:2" x14ac:dyDescent="0.25">
      <c r="B1195" s="162"/>
    </row>
    <row r="1196" spans="2:2" x14ac:dyDescent="0.25">
      <c r="B1196" s="162"/>
    </row>
    <row r="1197" spans="2:2" x14ac:dyDescent="0.25">
      <c r="B1197" s="162"/>
    </row>
    <row r="1198" spans="2:2" x14ac:dyDescent="0.25">
      <c r="B1198" s="162"/>
    </row>
    <row r="1199" spans="2:2" x14ac:dyDescent="0.25">
      <c r="B1199" s="162"/>
    </row>
    <row r="1200" spans="2:2" x14ac:dyDescent="0.25">
      <c r="B1200" s="162"/>
    </row>
    <row r="1201" spans="2:2" x14ac:dyDescent="0.25">
      <c r="B1201" s="162"/>
    </row>
    <row r="1202" spans="2:2" x14ac:dyDescent="0.25">
      <c r="B1202" s="162"/>
    </row>
    <row r="1203" spans="2:2" x14ac:dyDescent="0.25">
      <c r="B1203" s="162"/>
    </row>
    <row r="1204" spans="2:2" x14ac:dyDescent="0.25">
      <c r="B1204" s="162"/>
    </row>
    <row r="1205" spans="2:2" x14ac:dyDescent="0.25">
      <c r="B1205" s="162"/>
    </row>
    <row r="1206" spans="2:2" x14ac:dyDescent="0.25">
      <c r="B1206" s="162"/>
    </row>
    <row r="1207" spans="2:2" x14ac:dyDescent="0.25">
      <c r="B1207" s="162"/>
    </row>
    <row r="1208" spans="2:2" x14ac:dyDescent="0.25">
      <c r="B1208" s="162"/>
    </row>
    <row r="1209" spans="2:2" x14ac:dyDescent="0.25">
      <c r="B1209" s="162"/>
    </row>
    <row r="1210" spans="2:2" x14ac:dyDescent="0.25">
      <c r="B1210" s="162"/>
    </row>
    <row r="1211" spans="2:2" x14ac:dyDescent="0.25">
      <c r="B1211" s="162"/>
    </row>
    <row r="1212" spans="2:2" x14ac:dyDescent="0.25">
      <c r="B1212" s="162"/>
    </row>
    <row r="1213" spans="2:2" x14ac:dyDescent="0.25">
      <c r="B1213" s="162"/>
    </row>
    <row r="1214" spans="2:2" x14ac:dyDescent="0.25">
      <c r="B1214" s="162"/>
    </row>
    <row r="1215" spans="2:2" x14ac:dyDescent="0.25">
      <c r="B1215" s="162"/>
    </row>
    <row r="1216" spans="2:2" x14ac:dyDescent="0.25">
      <c r="B1216" s="162"/>
    </row>
    <row r="1217" spans="2:2" x14ac:dyDescent="0.25">
      <c r="B1217" s="162"/>
    </row>
    <row r="1218" spans="2:2" x14ac:dyDescent="0.25">
      <c r="B1218" s="162"/>
    </row>
    <row r="1219" spans="2:2" x14ac:dyDescent="0.25">
      <c r="B1219" s="162"/>
    </row>
    <row r="1220" spans="2:2" x14ac:dyDescent="0.25">
      <c r="B1220" s="162"/>
    </row>
    <row r="1221" spans="2:2" x14ac:dyDescent="0.25">
      <c r="B1221" s="162"/>
    </row>
    <row r="1222" spans="2:2" x14ac:dyDescent="0.25">
      <c r="B1222" s="162"/>
    </row>
    <row r="1223" spans="2:2" x14ac:dyDescent="0.25">
      <c r="B1223" s="162"/>
    </row>
    <row r="1224" spans="2:2" x14ac:dyDescent="0.25">
      <c r="B1224" s="162"/>
    </row>
    <row r="1225" spans="2:2" x14ac:dyDescent="0.25">
      <c r="B1225" s="162"/>
    </row>
    <row r="1226" spans="2:2" x14ac:dyDescent="0.25">
      <c r="B1226" s="162"/>
    </row>
    <row r="1227" spans="2:2" x14ac:dyDescent="0.25">
      <c r="B1227" s="162"/>
    </row>
    <row r="1228" spans="2:2" x14ac:dyDescent="0.25">
      <c r="B1228" s="162"/>
    </row>
    <row r="1229" spans="2:2" x14ac:dyDescent="0.25">
      <c r="B1229" s="162"/>
    </row>
    <row r="1230" spans="2:2" x14ac:dyDescent="0.25">
      <c r="B1230" s="162"/>
    </row>
    <row r="1231" spans="2:2" x14ac:dyDescent="0.25">
      <c r="B1231" s="162"/>
    </row>
    <row r="1232" spans="2:2" x14ac:dyDescent="0.25">
      <c r="B1232" s="162"/>
    </row>
    <row r="1233" spans="2:2" x14ac:dyDescent="0.25">
      <c r="B1233" s="162"/>
    </row>
    <row r="1234" spans="2:2" x14ac:dyDescent="0.25">
      <c r="B1234" s="162"/>
    </row>
    <row r="1235" spans="2:2" x14ac:dyDescent="0.25">
      <c r="B1235" s="162"/>
    </row>
    <row r="1236" spans="2:2" x14ac:dyDescent="0.25">
      <c r="B1236" s="162"/>
    </row>
    <row r="1237" spans="2:2" x14ac:dyDescent="0.25">
      <c r="B1237" s="162"/>
    </row>
    <row r="1238" spans="2:2" x14ac:dyDescent="0.25">
      <c r="B1238" s="162"/>
    </row>
    <row r="1239" spans="2:2" x14ac:dyDescent="0.25">
      <c r="B1239" s="162"/>
    </row>
    <row r="1240" spans="2:2" x14ac:dyDescent="0.25">
      <c r="B1240" s="162"/>
    </row>
    <row r="1241" spans="2:2" x14ac:dyDescent="0.25">
      <c r="B1241" s="162"/>
    </row>
    <row r="1242" spans="2:2" x14ac:dyDescent="0.25">
      <c r="B1242" s="162"/>
    </row>
    <row r="1243" spans="2:2" x14ac:dyDescent="0.25">
      <c r="B1243" s="162"/>
    </row>
    <row r="1244" spans="2:2" x14ac:dyDescent="0.25">
      <c r="B1244" s="162"/>
    </row>
    <row r="1245" spans="2:2" x14ac:dyDescent="0.25">
      <c r="B1245" s="162"/>
    </row>
    <row r="1246" spans="2:2" x14ac:dyDescent="0.25">
      <c r="B1246" s="162"/>
    </row>
    <row r="1247" spans="2:2" x14ac:dyDescent="0.25">
      <c r="B1247" s="162"/>
    </row>
    <row r="1248" spans="2:2" x14ac:dyDescent="0.25">
      <c r="B1248" s="162"/>
    </row>
    <row r="1249" spans="2:2" x14ac:dyDescent="0.25">
      <c r="B1249" s="162"/>
    </row>
    <row r="1250" spans="2:2" x14ac:dyDescent="0.25">
      <c r="B1250" s="162"/>
    </row>
    <row r="1251" spans="2:2" x14ac:dyDescent="0.25">
      <c r="B1251" s="162"/>
    </row>
    <row r="1252" spans="2:2" x14ac:dyDescent="0.25">
      <c r="B1252" s="162"/>
    </row>
    <row r="1253" spans="2:2" x14ac:dyDescent="0.25">
      <c r="B1253" s="162"/>
    </row>
    <row r="1254" spans="2:2" x14ac:dyDescent="0.25">
      <c r="B1254" s="162"/>
    </row>
    <row r="1255" spans="2:2" x14ac:dyDescent="0.25">
      <c r="B1255" s="162"/>
    </row>
    <row r="1256" spans="2:2" x14ac:dyDescent="0.25">
      <c r="B1256" s="162"/>
    </row>
    <row r="1257" spans="2:2" x14ac:dyDescent="0.25">
      <c r="B1257" s="162"/>
    </row>
    <row r="1258" spans="2:2" x14ac:dyDescent="0.25">
      <c r="B1258" s="162"/>
    </row>
    <row r="1259" spans="2:2" x14ac:dyDescent="0.25">
      <c r="B1259" s="162"/>
    </row>
    <row r="1260" spans="2:2" x14ac:dyDescent="0.25">
      <c r="B1260" s="162"/>
    </row>
    <row r="1261" spans="2:2" x14ac:dyDescent="0.25">
      <c r="B1261" s="162"/>
    </row>
    <row r="1262" spans="2:2" x14ac:dyDescent="0.25">
      <c r="B1262" s="162"/>
    </row>
    <row r="1263" spans="2:2" x14ac:dyDescent="0.25">
      <c r="B1263" s="162"/>
    </row>
    <row r="1264" spans="2:2" x14ac:dyDescent="0.25">
      <c r="B1264" s="162"/>
    </row>
    <row r="1265" spans="2:2" x14ac:dyDescent="0.25">
      <c r="B1265" s="162"/>
    </row>
    <row r="1266" spans="2:2" x14ac:dyDescent="0.25">
      <c r="B1266" s="162"/>
    </row>
    <row r="1267" spans="2:2" x14ac:dyDescent="0.25">
      <c r="B1267" s="162"/>
    </row>
    <row r="1268" spans="2:2" x14ac:dyDescent="0.25">
      <c r="B1268" s="162"/>
    </row>
    <row r="1269" spans="2:2" x14ac:dyDescent="0.25">
      <c r="B1269" s="162"/>
    </row>
    <row r="1270" spans="2:2" x14ac:dyDescent="0.25">
      <c r="B1270" s="162"/>
    </row>
    <row r="1271" spans="2:2" x14ac:dyDescent="0.25">
      <c r="B1271" s="162"/>
    </row>
    <row r="1272" spans="2:2" x14ac:dyDescent="0.25">
      <c r="B1272" s="162"/>
    </row>
    <row r="1273" spans="2:2" x14ac:dyDescent="0.25">
      <c r="B1273" s="162"/>
    </row>
    <row r="1274" spans="2:2" x14ac:dyDescent="0.25">
      <c r="B1274" s="162"/>
    </row>
    <row r="1275" spans="2:2" x14ac:dyDescent="0.25">
      <c r="B1275" s="162"/>
    </row>
    <row r="1276" spans="2:2" x14ac:dyDescent="0.25">
      <c r="B1276" s="162"/>
    </row>
    <row r="1277" spans="2:2" x14ac:dyDescent="0.25">
      <c r="B1277" s="162"/>
    </row>
    <row r="1278" spans="2:2" x14ac:dyDescent="0.25">
      <c r="B1278" s="162"/>
    </row>
    <row r="1279" spans="2:2" x14ac:dyDescent="0.25">
      <c r="B1279" s="162"/>
    </row>
    <row r="1280" spans="2:2" x14ac:dyDescent="0.25">
      <c r="B1280" s="162"/>
    </row>
    <row r="1281" spans="2:2" x14ac:dyDescent="0.25">
      <c r="B1281" s="162"/>
    </row>
    <row r="1282" spans="2:2" x14ac:dyDescent="0.25">
      <c r="B1282" s="162"/>
    </row>
    <row r="1283" spans="2:2" x14ac:dyDescent="0.25">
      <c r="B1283" s="162"/>
    </row>
    <row r="1284" spans="2:2" x14ac:dyDescent="0.25">
      <c r="B1284" s="162"/>
    </row>
    <row r="1285" spans="2:2" x14ac:dyDescent="0.25">
      <c r="B1285" s="162"/>
    </row>
    <row r="1286" spans="2:2" x14ac:dyDescent="0.25">
      <c r="B1286" s="162"/>
    </row>
    <row r="1287" spans="2:2" x14ac:dyDescent="0.25">
      <c r="B1287" s="162"/>
    </row>
    <row r="1288" spans="2:2" x14ac:dyDescent="0.25">
      <c r="B1288" s="162"/>
    </row>
    <row r="1289" spans="2:2" x14ac:dyDescent="0.25">
      <c r="B1289" s="162"/>
    </row>
    <row r="1290" spans="2:2" x14ac:dyDescent="0.25">
      <c r="B1290" s="162"/>
    </row>
    <row r="1291" spans="2:2" x14ac:dyDescent="0.25">
      <c r="B1291" s="162"/>
    </row>
    <row r="1292" spans="2:2" x14ac:dyDescent="0.25">
      <c r="B1292" s="162"/>
    </row>
    <row r="1293" spans="2:2" x14ac:dyDescent="0.25">
      <c r="B1293" s="162"/>
    </row>
    <row r="1294" spans="2:2" x14ac:dyDescent="0.25">
      <c r="B1294" s="162"/>
    </row>
    <row r="1295" spans="2:2" x14ac:dyDescent="0.25">
      <c r="B1295" s="162"/>
    </row>
    <row r="1296" spans="2:2" x14ac:dyDescent="0.25">
      <c r="B1296" s="162"/>
    </row>
    <row r="1297" spans="2:2" x14ac:dyDescent="0.25">
      <c r="B1297" s="162"/>
    </row>
    <row r="1298" spans="2:2" x14ac:dyDescent="0.25">
      <c r="B1298" s="162"/>
    </row>
    <row r="1299" spans="2:2" x14ac:dyDescent="0.25">
      <c r="B1299" s="162"/>
    </row>
    <row r="1300" spans="2:2" x14ac:dyDescent="0.25">
      <c r="B1300" s="162"/>
    </row>
    <row r="1301" spans="2:2" x14ac:dyDescent="0.25">
      <c r="B1301" s="162"/>
    </row>
    <row r="1302" spans="2:2" x14ac:dyDescent="0.25">
      <c r="B1302" s="162"/>
    </row>
    <row r="1303" spans="2:2" x14ac:dyDescent="0.25">
      <c r="B1303" s="162"/>
    </row>
    <row r="1304" spans="2:2" x14ac:dyDescent="0.25">
      <c r="B1304" s="162"/>
    </row>
    <row r="1305" spans="2:2" x14ac:dyDescent="0.25">
      <c r="B1305" s="162"/>
    </row>
    <row r="1306" spans="2:2" x14ac:dyDescent="0.25">
      <c r="B1306" s="162"/>
    </row>
    <row r="1307" spans="2:2" x14ac:dyDescent="0.25">
      <c r="B1307" s="162"/>
    </row>
    <row r="1308" spans="2:2" x14ac:dyDescent="0.25">
      <c r="B1308" s="162"/>
    </row>
    <row r="1309" spans="2:2" x14ac:dyDescent="0.25">
      <c r="B1309" s="162"/>
    </row>
    <row r="1310" spans="2:2" x14ac:dyDescent="0.25">
      <c r="B1310" s="162"/>
    </row>
    <row r="1311" spans="2:2" x14ac:dyDescent="0.25">
      <c r="B1311" s="162"/>
    </row>
    <row r="1312" spans="2:2" x14ac:dyDescent="0.25">
      <c r="B1312" s="162"/>
    </row>
    <row r="1313" spans="2:2" x14ac:dyDescent="0.25">
      <c r="B1313" s="162"/>
    </row>
    <row r="1314" spans="2:2" x14ac:dyDescent="0.25">
      <c r="B1314" s="162"/>
    </row>
    <row r="1315" spans="2:2" x14ac:dyDescent="0.25">
      <c r="B1315" s="162"/>
    </row>
    <row r="1316" spans="2:2" x14ac:dyDescent="0.25">
      <c r="B1316" s="162"/>
    </row>
    <row r="1317" spans="2:2" x14ac:dyDescent="0.25">
      <c r="B1317" s="162"/>
    </row>
    <row r="1318" spans="2:2" x14ac:dyDescent="0.25">
      <c r="B1318" s="162"/>
    </row>
    <row r="1319" spans="2:2" x14ac:dyDescent="0.25">
      <c r="B1319" s="162"/>
    </row>
    <row r="1320" spans="2:2" x14ac:dyDescent="0.25">
      <c r="B1320" s="162"/>
    </row>
    <row r="1321" spans="2:2" x14ac:dyDescent="0.25">
      <c r="B1321" s="162"/>
    </row>
    <row r="1322" spans="2:2" x14ac:dyDescent="0.25">
      <c r="B1322" s="162"/>
    </row>
    <row r="1323" spans="2:2" x14ac:dyDescent="0.25">
      <c r="B1323" s="162"/>
    </row>
    <row r="1324" spans="2:2" x14ac:dyDescent="0.25">
      <c r="B1324" s="162"/>
    </row>
    <row r="1325" spans="2:2" x14ac:dyDescent="0.25">
      <c r="B1325" s="162"/>
    </row>
    <row r="1326" spans="2:2" x14ac:dyDescent="0.25">
      <c r="B1326" s="162"/>
    </row>
    <row r="1327" spans="2:2" x14ac:dyDescent="0.25">
      <c r="B1327" s="162"/>
    </row>
    <row r="1328" spans="2:2" x14ac:dyDescent="0.25">
      <c r="B1328" s="162"/>
    </row>
    <row r="1329" spans="2:2" x14ac:dyDescent="0.25">
      <c r="B1329" s="162"/>
    </row>
    <row r="1330" spans="2:2" x14ac:dyDescent="0.25">
      <c r="B1330" s="162"/>
    </row>
    <row r="1331" spans="2:2" x14ac:dyDescent="0.25">
      <c r="B1331" s="162"/>
    </row>
    <row r="1332" spans="2:2" x14ac:dyDescent="0.25">
      <c r="B1332" s="162"/>
    </row>
    <row r="1333" spans="2:2" x14ac:dyDescent="0.25">
      <c r="B1333" s="162"/>
    </row>
    <row r="1334" spans="2:2" x14ac:dyDescent="0.25">
      <c r="B1334" s="162"/>
    </row>
    <row r="1335" spans="2:2" x14ac:dyDescent="0.25">
      <c r="B1335" s="162"/>
    </row>
    <row r="1336" spans="2:2" x14ac:dyDescent="0.25">
      <c r="B1336" s="162"/>
    </row>
    <row r="1337" spans="2:2" x14ac:dyDescent="0.25">
      <c r="B1337" s="162"/>
    </row>
    <row r="1338" spans="2:2" x14ac:dyDescent="0.25">
      <c r="B1338" s="162"/>
    </row>
    <row r="1339" spans="2:2" x14ac:dyDescent="0.25">
      <c r="B1339" s="162"/>
    </row>
    <row r="1340" spans="2:2" x14ac:dyDescent="0.25">
      <c r="B1340" s="162"/>
    </row>
    <row r="1341" spans="2:2" x14ac:dyDescent="0.25">
      <c r="B1341" s="162"/>
    </row>
    <row r="1342" spans="2:2" x14ac:dyDescent="0.25">
      <c r="B1342" s="162"/>
    </row>
    <row r="1343" spans="2:2" x14ac:dyDescent="0.25">
      <c r="B1343" s="162"/>
    </row>
    <row r="1344" spans="2:2" x14ac:dyDescent="0.25">
      <c r="B1344" s="162"/>
    </row>
    <row r="1345" spans="2:2" x14ac:dyDescent="0.25">
      <c r="B1345" s="162"/>
    </row>
    <row r="1346" spans="2:2" x14ac:dyDescent="0.25">
      <c r="B1346" s="162"/>
    </row>
    <row r="1347" spans="2:2" x14ac:dyDescent="0.25">
      <c r="B1347" s="162"/>
    </row>
    <row r="1348" spans="2:2" x14ac:dyDescent="0.25">
      <c r="B1348" s="162"/>
    </row>
    <row r="1349" spans="2:2" x14ac:dyDescent="0.25">
      <c r="B1349" s="162"/>
    </row>
    <row r="1350" spans="2:2" x14ac:dyDescent="0.25">
      <c r="B1350" s="162"/>
    </row>
    <row r="1351" spans="2:2" x14ac:dyDescent="0.25">
      <c r="B1351" s="162"/>
    </row>
    <row r="1352" spans="2:2" x14ac:dyDescent="0.25">
      <c r="B1352" s="162"/>
    </row>
    <row r="1353" spans="2:2" x14ac:dyDescent="0.25">
      <c r="B1353" s="162"/>
    </row>
    <row r="1354" spans="2:2" x14ac:dyDescent="0.25">
      <c r="B1354" s="162"/>
    </row>
    <row r="1355" spans="2:2" x14ac:dyDescent="0.25">
      <c r="B1355" s="162"/>
    </row>
    <row r="1356" spans="2:2" x14ac:dyDescent="0.25">
      <c r="B1356" s="162"/>
    </row>
    <row r="1357" spans="2:2" x14ac:dyDescent="0.25">
      <c r="B1357" s="162"/>
    </row>
    <row r="1358" spans="2:2" x14ac:dyDescent="0.25">
      <c r="B1358" s="162"/>
    </row>
    <row r="1359" spans="2:2" x14ac:dyDescent="0.25">
      <c r="B1359" s="162"/>
    </row>
    <row r="1360" spans="2:2" x14ac:dyDescent="0.25">
      <c r="B1360" s="162"/>
    </row>
    <row r="1361" spans="2:2" x14ac:dyDescent="0.25">
      <c r="B1361" s="162"/>
    </row>
    <row r="1362" spans="2:2" x14ac:dyDescent="0.25">
      <c r="B1362" s="162"/>
    </row>
    <row r="1363" spans="2:2" x14ac:dyDescent="0.25">
      <c r="B1363" s="162"/>
    </row>
    <row r="1364" spans="2:2" x14ac:dyDescent="0.25">
      <c r="B1364" s="162"/>
    </row>
    <row r="1365" spans="2:2" x14ac:dyDescent="0.25">
      <c r="B1365" s="162"/>
    </row>
    <row r="1366" spans="2:2" x14ac:dyDescent="0.25">
      <c r="B1366" s="162"/>
    </row>
    <row r="1367" spans="2:2" x14ac:dyDescent="0.25">
      <c r="B1367" s="162"/>
    </row>
    <row r="1368" spans="2:2" x14ac:dyDescent="0.25">
      <c r="B1368" s="162"/>
    </row>
    <row r="1369" spans="2:2" x14ac:dyDescent="0.25">
      <c r="B1369" s="162"/>
    </row>
    <row r="1370" spans="2:2" x14ac:dyDescent="0.25">
      <c r="B1370" s="162"/>
    </row>
    <row r="1371" spans="2:2" x14ac:dyDescent="0.25">
      <c r="B1371" s="162"/>
    </row>
    <row r="1372" spans="2:2" x14ac:dyDescent="0.25">
      <c r="B1372" s="162"/>
    </row>
    <row r="1373" spans="2:2" x14ac:dyDescent="0.25">
      <c r="B1373" s="162"/>
    </row>
    <row r="1374" spans="2:2" x14ac:dyDescent="0.25">
      <c r="B1374" s="162"/>
    </row>
    <row r="1375" spans="2:2" x14ac:dyDescent="0.25">
      <c r="B1375" s="162"/>
    </row>
    <row r="1376" spans="2:2" x14ac:dyDescent="0.25">
      <c r="B1376" s="162"/>
    </row>
    <row r="1377" spans="2:2" x14ac:dyDescent="0.25">
      <c r="B1377" s="162"/>
    </row>
    <row r="1378" spans="2:2" x14ac:dyDescent="0.25">
      <c r="B1378" s="162"/>
    </row>
    <row r="1379" spans="2:2" x14ac:dyDescent="0.25">
      <c r="B1379" s="162"/>
    </row>
    <row r="1380" spans="2:2" x14ac:dyDescent="0.25">
      <c r="B1380" s="162"/>
    </row>
    <row r="1381" spans="2:2" x14ac:dyDescent="0.25">
      <c r="B1381" s="162"/>
    </row>
    <row r="1382" spans="2:2" x14ac:dyDescent="0.25">
      <c r="B1382" s="162"/>
    </row>
    <row r="1383" spans="2:2" x14ac:dyDescent="0.25">
      <c r="B1383" s="162"/>
    </row>
    <row r="1384" spans="2:2" x14ac:dyDescent="0.25">
      <c r="B1384" s="162"/>
    </row>
    <row r="1385" spans="2:2" x14ac:dyDescent="0.25">
      <c r="B1385" s="162"/>
    </row>
    <row r="1386" spans="2:2" x14ac:dyDescent="0.25">
      <c r="B1386" s="162"/>
    </row>
    <row r="1387" spans="2:2" x14ac:dyDescent="0.25">
      <c r="B1387" s="162"/>
    </row>
    <row r="1388" spans="2:2" x14ac:dyDescent="0.25">
      <c r="B1388" s="162"/>
    </row>
    <row r="1389" spans="2:2" x14ac:dyDescent="0.25">
      <c r="B1389" s="162"/>
    </row>
    <row r="1390" spans="2:2" x14ac:dyDescent="0.25">
      <c r="B1390" s="162"/>
    </row>
    <row r="1391" spans="2:2" x14ac:dyDescent="0.25">
      <c r="B1391" s="162"/>
    </row>
    <row r="1392" spans="2:2" x14ac:dyDescent="0.25">
      <c r="B1392" s="162"/>
    </row>
    <row r="1393" spans="2:2" x14ac:dyDescent="0.25">
      <c r="B1393" s="162"/>
    </row>
    <row r="1394" spans="2:2" x14ac:dyDescent="0.25">
      <c r="B1394" s="162"/>
    </row>
    <row r="1395" spans="2:2" x14ac:dyDescent="0.25">
      <c r="B1395" s="162"/>
    </row>
    <row r="1396" spans="2:2" x14ac:dyDescent="0.25">
      <c r="B1396" s="162"/>
    </row>
    <row r="1397" spans="2:2" x14ac:dyDescent="0.25">
      <c r="B1397" s="162"/>
    </row>
    <row r="1398" spans="2:2" x14ac:dyDescent="0.25">
      <c r="B1398" s="162"/>
    </row>
    <row r="1399" spans="2:2" x14ac:dyDescent="0.25">
      <c r="B1399" s="162"/>
    </row>
    <row r="1400" spans="2:2" x14ac:dyDescent="0.25">
      <c r="B1400" s="162"/>
    </row>
    <row r="1401" spans="2:2" x14ac:dyDescent="0.25">
      <c r="B1401" s="162"/>
    </row>
    <row r="1402" spans="2:2" x14ac:dyDescent="0.25">
      <c r="B1402" s="162"/>
    </row>
    <row r="1403" spans="2:2" x14ac:dyDescent="0.25">
      <c r="B1403" s="162"/>
    </row>
    <row r="1404" spans="2:2" x14ac:dyDescent="0.25">
      <c r="B1404" s="162"/>
    </row>
    <row r="1405" spans="2:2" x14ac:dyDescent="0.25">
      <c r="B1405" s="162"/>
    </row>
    <row r="1406" spans="2:2" x14ac:dyDescent="0.25">
      <c r="B1406" s="162"/>
    </row>
    <row r="1407" spans="2:2" x14ac:dyDescent="0.25">
      <c r="B1407" s="162"/>
    </row>
    <row r="1408" spans="2:2" x14ac:dyDescent="0.25">
      <c r="B1408" s="162"/>
    </row>
    <row r="1409" spans="2:2" x14ac:dyDescent="0.25">
      <c r="B1409" s="162"/>
    </row>
    <row r="1410" spans="2:2" x14ac:dyDescent="0.25">
      <c r="B1410" s="162"/>
    </row>
    <row r="1411" spans="2:2" x14ac:dyDescent="0.25">
      <c r="B1411" s="162"/>
    </row>
    <row r="1412" spans="2:2" x14ac:dyDescent="0.25">
      <c r="B1412" s="162"/>
    </row>
    <row r="1413" spans="2:2" x14ac:dyDescent="0.25">
      <c r="B1413" s="162"/>
    </row>
    <row r="1414" spans="2:2" x14ac:dyDescent="0.25">
      <c r="B1414" s="162"/>
    </row>
    <row r="1415" spans="2:2" x14ac:dyDescent="0.25">
      <c r="B1415" s="162"/>
    </row>
    <row r="1416" spans="2:2" x14ac:dyDescent="0.25">
      <c r="B1416" s="162"/>
    </row>
    <row r="1417" spans="2:2" x14ac:dyDescent="0.25">
      <c r="B1417" s="162"/>
    </row>
    <row r="1418" spans="2:2" x14ac:dyDescent="0.25">
      <c r="B1418" s="162"/>
    </row>
    <row r="1419" spans="2:2" x14ac:dyDescent="0.25">
      <c r="B1419" s="162"/>
    </row>
    <row r="1420" spans="2:2" x14ac:dyDescent="0.25">
      <c r="B1420" s="162"/>
    </row>
    <row r="1421" spans="2:2" x14ac:dyDescent="0.25">
      <c r="B1421" s="162"/>
    </row>
    <row r="1422" spans="2:2" x14ac:dyDescent="0.25">
      <c r="B1422" s="162"/>
    </row>
    <row r="1423" spans="2:2" x14ac:dyDescent="0.25">
      <c r="B1423" s="162"/>
    </row>
    <row r="1424" spans="2:2" x14ac:dyDescent="0.25">
      <c r="B1424" s="162"/>
    </row>
    <row r="1425" spans="2:2" x14ac:dyDescent="0.25">
      <c r="B1425" s="162"/>
    </row>
    <row r="1426" spans="2:2" x14ac:dyDescent="0.25">
      <c r="B1426" s="162"/>
    </row>
    <row r="1427" spans="2:2" x14ac:dyDescent="0.25">
      <c r="B1427" s="162"/>
    </row>
    <row r="1428" spans="2:2" x14ac:dyDescent="0.25">
      <c r="B1428" s="162"/>
    </row>
    <row r="1429" spans="2:2" x14ac:dyDescent="0.25">
      <c r="B1429" s="162"/>
    </row>
    <row r="1430" spans="2:2" x14ac:dyDescent="0.25">
      <c r="B1430" s="162"/>
    </row>
    <row r="1431" spans="2:2" x14ac:dyDescent="0.25">
      <c r="B1431" s="162"/>
    </row>
    <row r="1432" spans="2:2" x14ac:dyDescent="0.25">
      <c r="B1432" s="162"/>
    </row>
    <row r="1433" spans="2:2" x14ac:dyDescent="0.25">
      <c r="B1433" s="162"/>
    </row>
    <row r="1434" spans="2:2" x14ac:dyDescent="0.25">
      <c r="B1434" s="162"/>
    </row>
    <row r="1435" spans="2:2" x14ac:dyDescent="0.25">
      <c r="B1435" s="162"/>
    </row>
    <row r="1436" spans="2:2" x14ac:dyDescent="0.25">
      <c r="B1436" s="162"/>
    </row>
    <row r="1437" spans="2:2" x14ac:dyDescent="0.25">
      <c r="B1437" s="162"/>
    </row>
    <row r="1438" spans="2:2" x14ac:dyDescent="0.25">
      <c r="B1438" s="162"/>
    </row>
    <row r="1439" spans="2:2" x14ac:dyDescent="0.25">
      <c r="B1439" s="162"/>
    </row>
    <row r="1440" spans="2:2" x14ac:dyDescent="0.25">
      <c r="B1440" s="162"/>
    </row>
    <row r="1441" spans="2:2" x14ac:dyDescent="0.25">
      <c r="B1441" s="162"/>
    </row>
    <row r="1442" spans="2:2" x14ac:dyDescent="0.25">
      <c r="B1442" s="162"/>
    </row>
    <row r="1443" spans="2:2" x14ac:dyDescent="0.25">
      <c r="B1443" s="162"/>
    </row>
    <row r="1444" spans="2:2" x14ac:dyDescent="0.25">
      <c r="B1444" s="162"/>
    </row>
    <row r="1445" spans="2:2" x14ac:dyDescent="0.25">
      <c r="B1445" s="162"/>
    </row>
    <row r="1446" spans="2:2" x14ac:dyDescent="0.25">
      <c r="B1446" s="162"/>
    </row>
    <row r="1447" spans="2:2" x14ac:dyDescent="0.25">
      <c r="B1447" s="162"/>
    </row>
    <row r="1448" spans="2:2" x14ac:dyDescent="0.25">
      <c r="B1448" s="162"/>
    </row>
    <row r="1449" spans="2:2" x14ac:dyDescent="0.25">
      <c r="B1449" s="162"/>
    </row>
    <row r="1450" spans="2:2" x14ac:dyDescent="0.25">
      <c r="B1450" s="162"/>
    </row>
    <row r="1451" spans="2:2" x14ac:dyDescent="0.25">
      <c r="B1451" s="162"/>
    </row>
    <row r="1452" spans="2:2" x14ac:dyDescent="0.25">
      <c r="B1452" s="162"/>
    </row>
    <row r="1453" spans="2:2" x14ac:dyDescent="0.25">
      <c r="B1453" s="162"/>
    </row>
    <row r="1454" spans="2:2" x14ac:dyDescent="0.25">
      <c r="B1454" s="162"/>
    </row>
    <row r="1455" spans="2:2" x14ac:dyDescent="0.25">
      <c r="B1455" s="162"/>
    </row>
    <row r="1456" spans="2:2" x14ac:dyDescent="0.25">
      <c r="B1456" s="162"/>
    </row>
    <row r="1457" spans="2:2" x14ac:dyDescent="0.25">
      <c r="B1457" s="162"/>
    </row>
    <row r="1458" spans="2:2" x14ac:dyDescent="0.25">
      <c r="B1458" s="162"/>
    </row>
    <row r="1459" spans="2:2" x14ac:dyDescent="0.25">
      <c r="B1459" s="162"/>
    </row>
    <row r="1460" spans="2:2" x14ac:dyDescent="0.25">
      <c r="B1460" s="162"/>
    </row>
    <row r="1461" spans="2:2" x14ac:dyDescent="0.25">
      <c r="B1461" s="162"/>
    </row>
    <row r="1462" spans="2:2" x14ac:dyDescent="0.25">
      <c r="B1462" s="162"/>
    </row>
    <row r="1463" spans="2:2" x14ac:dyDescent="0.25">
      <c r="B1463" s="162"/>
    </row>
    <row r="1464" spans="2:2" x14ac:dyDescent="0.25">
      <c r="B1464" s="162"/>
    </row>
    <row r="1465" spans="2:2" x14ac:dyDescent="0.25">
      <c r="B1465" s="162"/>
    </row>
    <row r="1466" spans="2:2" x14ac:dyDescent="0.25">
      <c r="B1466" s="162"/>
    </row>
    <row r="1467" spans="2:2" x14ac:dyDescent="0.25">
      <c r="B1467" s="162"/>
    </row>
    <row r="1468" spans="2:2" x14ac:dyDescent="0.25">
      <c r="B1468" s="162"/>
    </row>
    <row r="1469" spans="2:2" x14ac:dyDescent="0.25">
      <c r="B1469" s="162"/>
    </row>
    <row r="1470" spans="2:2" x14ac:dyDescent="0.25">
      <c r="B1470" s="162"/>
    </row>
    <row r="1471" spans="2:2" x14ac:dyDescent="0.25">
      <c r="B1471" s="162"/>
    </row>
    <row r="1472" spans="2:2" x14ac:dyDescent="0.25">
      <c r="B1472" s="162"/>
    </row>
    <row r="1473" spans="2:2" x14ac:dyDescent="0.25">
      <c r="B1473" s="162"/>
    </row>
    <row r="1474" spans="2:2" x14ac:dyDescent="0.25">
      <c r="B1474" s="162"/>
    </row>
    <row r="1475" spans="2:2" x14ac:dyDescent="0.25">
      <c r="B1475" s="162"/>
    </row>
    <row r="1476" spans="2:2" x14ac:dyDescent="0.25">
      <c r="B1476" s="162"/>
    </row>
    <row r="1477" spans="2:2" x14ac:dyDescent="0.25">
      <c r="B1477" s="162"/>
    </row>
    <row r="1478" spans="2:2" x14ac:dyDescent="0.25">
      <c r="B1478" s="162"/>
    </row>
    <row r="1479" spans="2:2" x14ac:dyDescent="0.25">
      <c r="B1479" s="162"/>
    </row>
    <row r="1480" spans="2:2" x14ac:dyDescent="0.25">
      <c r="B1480" s="162"/>
    </row>
    <row r="1481" spans="2:2" x14ac:dyDescent="0.25">
      <c r="B1481" s="162"/>
    </row>
    <row r="1482" spans="2:2" x14ac:dyDescent="0.25">
      <c r="B1482" s="162"/>
    </row>
    <row r="1483" spans="2:2" x14ac:dyDescent="0.25">
      <c r="B1483" s="162"/>
    </row>
    <row r="1484" spans="2:2" x14ac:dyDescent="0.25">
      <c r="B1484" s="162"/>
    </row>
    <row r="1485" spans="2:2" x14ac:dyDescent="0.25">
      <c r="B1485" s="162"/>
    </row>
    <row r="1486" spans="2:2" x14ac:dyDescent="0.25">
      <c r="B1486" s="162"/>
    </row>
    <row r="1487" spans="2:2" x14ac:dyDescent="0.25">
      <c r="B1487" s="162"/>
    </row>
    <row r="1488" spans="2:2" x14ac:dyDescent="0.25">
      <c r="B1488" s="162"/>
    </row>
    <row r="1489" spans="2:2" x14ac:dyDescent="0.25">
      <c r="B1489" s="162"/>
    </row>
    <row r="1490" spans="2:2" x14ac:dyDescent="0.25">
      <c r="B1490" s="162"/>
    </row>
    <row r="1491" spans="2:2" x14ac:dyDescent="0.25">
      <c r="B1491" s="162"/>
    </row>
    <row r="1492" spans="2:2" x14ac:dyDescent="0.25">
      <c r="B1492" s="162"/>
    </row>
    <row r="1493" spans="2:2" x14ac:dyDescent="0.25">
      <c r="B1493" s="162"/>
    </row>
    <row r="1494" spans="2:2" x14ac:dyDescent="0.25">
      <c r="B1494" s="162"/>
    </row>
    <row r="1495" spans="2:2" x14ac:dyDescent="0.25">
      <c r="B1495" s="162"/>
    </row>
    <row r="1496" spans="2:2" x14ac:dyDescent="0.25">
      <c r="B1496" s="162"/>
    </row>
    <row r="1497" spans="2:2" x14ac:dyDescent="0.25">
      <c r="B1497" s="162"/>
    </row>
    <row r="1498" spans="2:2" x14ac:dyDescent="0.25">
      <c r="B1498" s="162"/>
    </row>
    <row r="1499" spans="2:2" x14ac:dyDescent="0.25">
      <c r="B1499" s="162"/>
    </row>
    <row r="1500" spans="2:2" x14ac:dyDescent="0.25">
      <c r="B1500" s="162"/>
    </row>
    <row r="1501" spans="2:2" x14ac:dyDescent="0.25">
      <c r="B1501" s="162"/>
    </row>
    <row r="1502" spans="2:2" x14ac:dyDescent="0.25">
      <c r="B1502" s="162"/>
    </row>
    <row r="1503" spans="2:2" x14ac:dyDescent="0.25">
      <c r="B1503" s="162"/>
    </row>
    <row r="1504" spans="2:2" x14ac:dyDescent="0.25">
      <c r="B1504" s="162"/>
    </row>
    <row r="1505" spans="2:2" x14ac:dyDescent="0.25">
      <c r="B1505" s="162"/>
    </row>
    <row r="1506" spans="2:2" x14ac:dyDescent="0.25">
      <c r="B1506" s="162"/>
    </row>
    <row r="1507" spans="2:2" x14ac:dyDescent="0.25">
      <c r="B1507" s="162"/>
    </row>
    <row r="1508" spans="2:2" x14ac:dyDescent="0.25">
      <c r="B1508" s="162"/>
    </row>
    <row r="1509" spans="2:2" x14ac:dyDescent="0.25">
      <c r="B1509" s="162"/>
    </row>
    <row r="1510" spans="2:2" x14ac:dyDescent="0.25">
      <c r="B1510" s="162"/>
    </row>
    <row r="1511" spans="2:2" x14ac:dyDescent="0.25">
      <c r="B1511" s="162"/>
    </row>
    <row r="1512" spans="2:2" x14ac:dyDescent="0.25">
      <c r="B1512" s="162"/>
    </row>
    <row r="1513" spans="2:2" x14ac:dyDescent="0.25">
      <c r="B1513" s="162"/>
    </row>
    <row r="1514" spans="2:2" x14ac:dyDescent="0.25">
      <c r="B1514" s="162"/>
    </row>
    <row r="1515" spans="2:2" x14ac:dyDescent="0.25">
      <c r="B1515" s="162"/>
    </row>
    <row r="1516" spans="2:2" x14ac:dyDescent="0.25">
      <c r="B1516" s="162"/>
    </row>
    <row r="1517" spans="2:2" x14ac:dyDescent="0.25">
      <c r="B1517" s="162"/>
    </row>
    <row r="1518" spans="2:2" x14ac:dyDescent="0.25">
      <c r="B1518" s="162"/>
    </row>
    <row r="1519" spans="2:2" x14ac:dyDescent="0.25">
      <c r="B1519" s="162"/>
    </row>
    <row r="1520" spans="2:2" x14ac:dyDescent="0.25">
      <c r="B1520" s="162"/>
    </row>
    <row r="1521" spans="2:2" x14ac:dyDescent="0.25">
      <c r="B1521" s="162"/>
    </row>
    <row r="1522" spans="2:2" x14ac:dyDescent="0.25">
      <c r="B1522" s="162"/>
    </row>
    <row r="1523" spans="2:2" x14ac:dyDescent="0.25">
      <c r="B1523" s="162"/>
    </row>
    <row r="1524" spans="2:2" x14ac:dyDescent="0.25">
      <c r="B1524" s="162"/>
    </row>
    <row r="1525" spans="2:2" x14ac:dyDescent="0.25">
      <c r="B1525" s="162"/>
    </row>
    <row r="1526" spans="2:2" x14ac:dyDescent="0.25">
      <c r="B1526" s="162"/>
    </row>
    <row r="1527" spans="2:2" x14ac:dyDescent="0.25">
      <c r="B1527" s="162"/>
    </row>
    <row r="1528" spans="2:2" x14ac:dyDescent="0.25">
      <c r="B1528" s="162"/>
    </row>
    <row r="1529" spans="2:2" x14ac:dyDescent="0.25">
      <c r="B1529" s="162"/>
    </row>
    <row r="1530" spans="2:2" x14ac:dyDescent="0.25">
      <c r="B1530" s="162"/>
    </row>
    <row r="1531" spans="2:2" x14ac:dyDescent="0.25">
      <c r="B1531" s="162"/>
    </row>
    <row r="1532" spans="2:2" x14ac:dyDescent="0.25">
      <c r="B1532" s="162"/>
    </row>
    <row r="1533" spans="2:2" x14ac:dyDescent="0.25">
      <c r="B1533" s="162"/>
    </row>
    <row r="1534" spans="2:2" x14ac:dyDescent="0.25">
      <c r="B1534" s="162"/>
    </row>
    <row r="1535" spans="2:2" x14ac:dyDescent="0.25">
      <c r="B1535" s="162"/>
    </row>
    <row r="1536" spans="2:2" x14ac:dyDescent="0.25">
      <c r="B1536" s="162"/>
    </row>
    <row r="1537" spans="2:2" x14ac:dyDescent="0.25">
      <c r="B1537" s="162"/>
    </row>
    <row r="1538" spans="2:2" x14ac:dyDescent="0.25">
      <c r="B1538" s="162"/>
    </row>
    <row r="1539" spans="2:2" x14ac:dyDescent="0.25">
      <c r="B1539" s="162"/>
    </row>
    <row r="1540" spans="2:2" x14ac:dyDescent="0.25">
      <c r="B1540" s="162"/>
    </row>
    <row r="1541" spans="2:2" x14ac:dyDescent="0.25">
      <c r="B1541" s="162"/>
    </row>
    <row r="1542" spans="2:2" x14ac:dyDescent="0.25">
      <c r="B1542" s="162"/>
    </row>
    <row r="1543" spans="2:2" x14ac:dyDescent="0.25">
      <c r="B1543" s="162"/>
    </row>
    <row r="1544" spans="2:2" x14ac:dyDescent="0.25">
      <c r="B1544" s="162"/>
    </row>
    <row r="1545" spans="2:2" x14ac:dyDescent="0.25">
      <c r="B1545" s="162"/>
    </row>
    <row r="1546" spans="2:2" x14ac:dyDescent="0.25">
      <c r="B1546" s="162"/>
    </row>
    <row r="1547" spans="2:2" x14ac:dyDescent="0.25">
      <c r="B1547" s="162"/>
    </row>
    <row r="1548" spans="2:2" x14ac:dyDescent="0.25">
      <c r="B1548" s="162"/>
    </row>
    <row r="1549" spans="2:2" x14ac:dyDescent="0.25">
      <c r="B1549" s="162"/>
    </row>
    <row r="1550" spans="2:2" x14ac:dyDescent="0.25">
      <c r="B1550" s="162"/>
    </row>
    <row r="1551" spans="2:2" x14ac:dyDescent="0.25">
      <c r="B1551" s="162"/>
    </row>
    <row r="1552" spans="2:2" x14ac:dyDescent="0.25">
      <c r="B1552" s="162"/>
    </row>
    <row r="1553" spans="2:2" x14ac:dyDescent="0.25">
      <c r="B1553" s="162"/>
    </row>
    <row r="1554" spans="2:2" x14ac:dyDescent="0.25">
      <c r="B1554" s="162"/>
    </row>
    <row r="1555" spans="2:2" x14ac:dyDescent="0.25">
      <c r="B1555" s="162"/>
    </row>
    <row r="1556" spans="2:2" x14ac:dyDescent="0.25">
      <c r="B1556" s="162"/>
    </row>
    <row r="1557" spans="2:2" x14ac:dyDescent="0.25">
      <c r="B1557" s="162"/>
    </row>
    <row r="1558" spans="2:2" x14ac:dyDescent="0.25">
      <c r="B1558" s="162"/>
    </row>
    <row r="1559" spans="2:2" x14ac:dyDescent="0.25">
      <c r="B1559" s="162"/>
    </row>
    <row r="1560" spans="2:2" x14ac:dyDescent="0.25">
      <c r="B1560" s="162"/>
    </row>
    <row r="1561" spans="2:2" x14ac:dyDescent="0.25">
      <c r="B1561" s="162"/>
    </row>
    <row r="1562" spans="2:2" x14ac:dyDescent="0.25">
      <c r="B1562" s="162"/>
    </row>
    <row r="1563" spans="2:2" x14ac:dyDescent="0.25">
      <c r="B1563" s="162"/>
    </row>
    <row r="1564" spans="2:2" x14ac:dyDescent="0.25">
      <c r="B1564" s="162"/>
    </row>
    <row r="1565" spans="2:2" x14ac:dyDescent="0.25">
      <c r="B1565" s="162"/>
    </row>
    <row r="1566" spans="2:2" x14ac:dyDescent="0.25">
      <c r="B1566" s="162"/>
    </row>
    <row r="1567" spans="2:2" x14ac:dyDescent="0.25">
      <c r="B1567" s="162"/>
    </row>
    <row r="1568" spans="2:2" x14ac:dyDescent="0.25">
      <c r="B1568" s="162"/>
    </row>
    <row r="1569" spans="2:2" x14ac:dyDescent="0.25">
      <c r="B1569" s="162"/>
    </row>
    <row r="1570" spans="2:2" x14ac:dyDescent="0.25">
      <c r="B1570" s="162"/>
    </row>
    <row r="1571" spans="2:2" x14ac:dyDescent="0.25">
      <c r="B1571" s="162"/>
    </row>
    <row r="1572" spans="2:2" x14ac:dyDescent="0.25">
      <c r="B1572" s="162"/>
    </row>
    <row r="1573" spans="2:2" x14ac:dyDescent="0.25">
      <c r="B1573" s="162"/>
    </row>
    <row r="1574" spans="2:2" x14ac:dyDescent="0.25">
      <c r="B1574" s="162"/>
    </row>
    <row r="1575" spans="2:2" x14ac:dyDescent="0.25">
      <c r="B1575" s="162"/>
    </row>
    <row r="1576" spans="2:2" x14ac:dyDescent="0.25">
      <c r="B1576" s="162"/>
    </row>
    <row r="1577" spans="2:2" x14ac:dyDescent="0.25">
      <c r="B1577" s="162"/>
    </row>
    <row r="1578" spans="2:2" x14ac:dyDescent="0.25">
      <c r="B1578" s="162"/>
    </row>
    <row r="1579" spans="2:2" x14ac:dyDescent="0.25">
      <c r="B1579" s="162"/>
    </row>
    <row r="1580" spans="2:2" x14ac:dyDescent="0.25">
      <c r="B1580" s="162"/>
    </row>
    <row r="1581" spans="2:2" x14ac:dyDescent="0.25">
      <c r="B1581" s="162"/>
    </row>
    <row r="1582" spans="2:2" x14ac:dyDescent="0.25">
      <c r="B1582" s="162"/>
    </row>
    <row r="1583" spans="2:2" x14ac:dyDescent="0.25">
      <c r="B1583" s="162"/>
    </row>
    <row r="1584" spans="2:2" x14ac:dyDescent="0.25">
      <c r="B1584" s="162"/>
    </row>
    <row r="1585" spans="2:2" x14ac:dyDescent="0.25">
      <c r="B1585" s="162"/>
    </row>
    <row r="1586" spans="2:2" x14ac:dyDescent="0.25">
      <c r="B1586" s="162"/>
    </row>
    <row r="1587" spans="2:2" x14ac:dyDescent="0.25">
      <c r="B1587" s="162"/>
    </row>
    <row r="1588" spans="2:2" x14ac:dyDescent="0.25">
      <c r="B1588" s="162"/>
    </row>
    <row r="1589" spans="2:2" x14ac:dyDescent="0.25">
      <c r="B1589" s="162"/>
    </row>
    <row r="1590" spans="2:2" x14ac:dyDescent="0.25">
      <c r="B1590" s="162"/>
    </row>
    <row r="1591" spans="2:2" x14ac:dyDescent="0.25">
      <c r="B1591" s="162"/>
    </row>
    <row r="1592" spans="2:2" x14ac:dyDescent="0.25">
      <c r="B1592" s="162"/>
    </row>
    <row r="1593" spans="2:2" x14ac:dyDescent="0.25">
      <c r="B1593" s="162"/>
    </row>
    <row r="1594" spans="2:2" x14ac:dyDescent="0.25">
      <c r="B1594" s="162"/>
    </row>
    <row r="1595" spans="2:2" x14ac:dyDescent="0.25">
      <c r="B1595" s="162"/>
    </row>
    <row r="1596" spans="2:2" x14ac:dyDescent="0.25">
      <c r="B1596" s="162"/>
    </row>
    <row r="1597" spans="2:2" x14ac:dyDescent="0.25">
      <c r="B1597" s="162"/>
    </row>
    <row r="1598" spans="2:2" x14ac:dyDescent="0.25">
      <c r="B1598" s="162"/>
    </row>
    <row r="1599" spans="2:2" x14ac:dyDescent="0.25">
      <c r="B1599" s="162"/>
    </row>
    <row r="1600" spans="2:2" x14ac:dyDescent="0.25">
      <c r="B1600" s="162"/>
    </row>
    <row r="1601" spans="2:2" x14ac:dyDescent="0.25">
      <c r="B1601" s="162"/>
    </row>
    <row r="1602" spans="2:2" x14ac:dyDescent="0.25">
      <c r="B1602" s="162"/>
    </row>
    <row r="1603" spans="2:2" x14ac:dyDescent="0.25">
      <c r="B1603" s="162"/>
    </row>
    <row r="1604" spans="2:2" x14ac:dyDescent="0.25">
      <c r="B1604" s="162"/>
    </row>
    <row r="1605" spans="2:2" x14ac:dyDescent="0.25">
      <c r="B1605" s="162"/>
    </row>
    <row r="1606" spans="2:2" x14ac:dyDescent="0.25">
      <c r="B1606" s="162"/>
    </row>
    <row r="1607" spans="2:2" x14ac:dyDescent="0.25">
      <c r="B1607" s="162"/>
    </row>
    <row r="1608" spans="2:2" x14ac:dyDescent="0.25">
      <c r="B1608" s="162"/>
    </row>
    <row r="1609" spans="2:2" x14ac:dyDescent="0.25">
      <c r="B1609" s="162"/>
    </row>
    <row r="1610" spans="2:2" x14ac:dyDescent="0.25">
      <c r="B1610" s="162"/>
    </row>
    <row r="1611" spans="2:2" x14ac:dyDescent="0.25">
      <c r="B1611" s="162"/>
    </row>
    <row r="1612" spans="2:2" x14ac:dyDescent="0.25">
      <c r="B1612" s="162"/>
    </row>
    <row r="1613" spans="2:2" x14ac:dyDescent="0.25">
      <c r="B1613" s="162"/>
    </row>
    <row r="1614" spans="2:2" x14ac:dyDescent="0.25">
      <c r="B1614" s="162"/>
    </row>
    <row r="1615" spans="2:2" x14ac:dyDescent="0.25">
      <c r="B1615" s="162"/>
    </row>
    <row r="1616" spans="2:2" x14ac:dyDescent="0.25">
      <c r="B1616" s="162"/>
    </row>
    <row r="1617" spans="2:2" x14ac:dyDescent="0.25">
      <c r="B1617" s="162"/>
    </row>
    <row r="1618" spans="2:2" x14ac:dyDescent="0.25">
      <c r="B1618" s="162"/>
    </row>
    <row r="1619" spans="2:2" x14ac:dyDescent="0.25">
      <c r="B1619" s="162"/>
    </row>
    <row r="1620" spans="2:2" x14ac:dyDescent="0.25">
      <c r="B1620" s="162"/>
    </row>
    <row r="1621" spans="2:2" x14ac:dyDescent="0.25">
      <c r="B1621" s="162"/>
    </row>
    <row r="1622" spans="2:2" x14ac:dyDescent="0.25">
      <c r="B1622" s="162"/>
    </row>
    <row r="1623" spans="2:2" x14ac:dyDescent="0.25">
      <c r="B1623" s="162"/>
    </row>
    <row r="1624" spans="2:2" x14ac:dyDescent="0.25">
      <c r="B1624" s="162"/>
    </row>
    <row r="1625" spans="2:2" x14ac:dyDescent="0.25">
      <c r="B1625" s="162"/>
    </row>
    <row r="1626" spans="2:2" x14ac:dyDescent="0.25">
      <c r="B1626" s="162"/>
    </row>
    <row r="1627" spans="2:2" x14ac:dyDescent="0.25">
      <c r="B1627" s="162"/>
    </row>
    <row r="1628" spans="2:2" x14ac:dyDescent="0.25">
      <c r="B1628" s="162"/>
    </row>
    <row r="1629" spans="2:2" x14ac:dyDescent="0.25">
      <c r="B1629" s="162"/>
    </row>
    <row r="1630" spans="2:2" x14ac:dyDescent="0.25">
      <c r="B1630" s="162"/>
    </row>
    <row r="1631" spans="2:2" x14ac:dyDescent="0.25">
      <c r="B1631" s="162"/>
    </row>
    <row r="1632" spans="2:2" x14ac:dyDescent="0.25">
      <c r="B1632" s="162"/>
    </row>
    <row r="1633" spans="2:2" x14ac:dyDescent="0.25">
      <c r="B1633" s="162"/>
    </row>
    <row r="1634" spans="2:2" x14ac:dyDescent="0.25">
      <c r="B1634" s="162"/>
    </row>
    <row r="1635" spans="2:2" x14ac:dyDescent="0.25">
      <c r="B1635" s="162"/>
    </row>
    <row r="1636" spans="2:2" x14ac:dyDescent="0.25">
      <c r="B1636" s="162"/>
    </row>
    <row r="1637" spans="2:2" x14ac:dyDescent="0.25">
      <c r="B1637" s="162"/>
    </row>
    <row r="1638" spans="2:2" x14ac:dyDescent="0.25">
      <c r="B1638" s="162"/>
    </row>
    <row r="1639" spans="2:2" x14ac:dyDescent="0.25">
      <c r="B1639" s="162"/>
    </row>
    <row r="1640" spans="2:2" x14ac:dyDescent="0.25">
      <c r="B1640" s="162"/>
    </row>
    <row r="1641" spans="2:2" x14ac:dyDescent="0.25">
      <c r="B1641" s="162"/>
    </row>
    <row r="1642" spans="2:2" x14ac:dyDescent="0.25">
      <c r="B1642" s="162"/>
    </row>
    <row r="1643" spans="2:2" x14ac:dyDescent="0.25">
      <c r="B1643" s="162"/>
    </row>
    <row r="1644" spans="2:2" x14ac:dyDescent="0.25">
      <c r="B1644" s="162"/>
    </row>
    <row r="1645" spans="2:2" x14ac:dyDescent="0.25">
      <c r="B1645" s="162"/>
    </row>
    <row r="1646" spans="2:2" x14ac:dyDescent="0.25">
      <c r="B1646" s="162"/>
    </row>
    <row r="1647" spans="2:2" x14ac:dyDescent="0.25">
      <c r="B1647" s="162"/>
    </row>
    <row r="1648" spans="2:2" x14ac:dyDescent="0.25">
      <c r="B1648" s="162"/>
    </row>
    <row r="1649" spans="2:2" x14ac:dyDescent="0.25">
      <c r="B1649" s="162"/>
    </row>
    <row r="1650" spans="2:2" x14ac:dyDescent="0.25">
      <c r="B1650" s="162"/>
    </row>
    <row r="1651" spans="2:2" x14ac:dyDescent="0.25">
      <c r="B1651" s="162"/>
    </row>
    <row r="1652" spans="2:2" x14ac:dyDescent="0.25">
      <c r="B1652" s="162"/>
    </row>
    <row r="1653" spans="2:2" x14ac:dyDescent="0.25">
      <c r="B1653" s="162"/>
    </row>
    <row r="1654" spans="2:2" x14ac:dyDescent="0.25">
      <c r="B1654" s="162"/>
    </row>
    <row r="1655" spans="2:2" x14ac:dyDescent="0.25">
      <c r="B1655" s="162"/>
    </row>
    <row r="1656" spans="2:2" x14ac:dyDescent="0.25">
      <c r="B1656" s="162"/>
    </row>
    <row r="1657" spans="2:2" x14ac:dyDescent="0.25">
      <c r="B1657" s="162"/>
    </row>
    <row r="1658" spans="2:2" x14ac:dyDescent="0.25">
      <c r="B1658" s="162"/>
    </row>
    <row r="1659" spans="2:2" x14ac:dyDescent="0.25">
      <c r="B1659" s="162"/>
    </row>
    <row r="1660" spans="2:2" x14ac:dyDescent="0.25">
      <c r="B1660" s="162"/>
    </row>
    <row r="1661" spans="2:2" x14ac:dyDescent="0.25">
      <c r="B1661" s="162"/>
    </row>
    <row r="1662" spans="2:2" x14ac:dyDescent="0.25">
      <c r="B1662" s="162"/>
    </row>
    <row r="1663" spans="2:2" x14ac:dyDescent="0.25">
      <c r="B1663" s="162"/>
    </row>
    <row r="1664" spans="2:2" x14ac:dyDescent="0.25">
      <c r="B1664" s="162"/>
    </row>
    <row r="1665" spans="2:2" x14ac:dyDescent="0.25">
      <c r="B1665" s="162"/>
    </row>
    <row r="1666" spans="2:2" x14ac:dyDescent="0.25">
      <c r="B1666" s="162"/>
    </row>
    <row r="1667" spans="2:2" x14ac:dyDescent="0.25">
      <c r="B1667" s="162"/>
    </row>
    <row r="1668" spans="2:2" x14ac:dyDescent="0.25">
      <c r="B1668" s="162"/>
    </row>
    <row r="1669" spans="2:2" x14ac:dyDescent="0.25">
      <c r="B1669" s="162"/>
    </row>
    <row r="1670" spans="2:2" x14ac:dyDescent="0.25">
      <c r="B1670" s="162"/>
    </row>
    <row r="1671" spans="2:2" x14ac:dyDescent="0.25">
      <c r="B1671" s="162"/>
    </row>
    <row r="1672" spans="2:2" x14ac:dyDescent="0.25">
      <c r="B1672" s="162"/>
    </row>
    <row r="1673" spans="2:2" x14ac:dyDescent="0.25">
      <c r="B1673" s="162"/>
    </row>
    <row r="1674" spans="2:2" x14ac:dyDescent="0.25">
      <c r="B1674" s="162"/>
    </row>
    <row r="1675" spans="2:2" x14ac:dyDescent="0.25">
      <c r="B1675" s="162"/>
    </row>
    <row r="1676" spans="2:2" x14ac:dyDescent="0.25">
      <c r="B1676" s="162"/>
    </row>
    <row r="1677" spans="2:2" x14ac:dyDescent="0.25">
      <c r="B1677" s="162"/>
    </row>
    <row r="1678" spans="2:2" x14ac:dyDescent="0.25">
      <c r="B1678" s="162"/>
    </row>
    <row r="1679" spans="2:2" x14ac:dyDescent="0.25">
      <c r="B1679" s="162"/>
    </row>
    <row r="1680" spans="2:2" x14ac:dyDescent="0.25">
      <c r="B1680" s="162"/>
    </row>
    <row r="1681" spans="2:2" x14ac:dyDescent="0.25">
      <c r="B1681" s="162"/>
    </row>
    <row r="1682" spans="2:2" x14ac:dyDescent="0.25">
      <c r="B1682" s="162"/>
    </row>
    <row r="1683" spans="2:2" x14ac:dyDescent="0.25">
      <c r="B1683" s="162"/>
    </row>
    <row r="1684" spans="2:2" x14ac:dyDescent="0.25">
      <c r="B1684" s="162"/>
    </row>
    <row r="1685" spans="2:2" x14ac:dyDescent="0.25">
      <c r="B1685" s="162"/>
    </row>
    <row r="1686" spans="2:2" x14ac:dyDescent="0.25">
      <c r="B1686" s="162"/>
    </row>
    <row r="1687" spans="2:2" x14ac:dyDescent="0.25">
      <c r="B1687" s="162"/>
    </row>
    <row r="1688" spans="2:2" x14ac:dyDescent="0.25">
      <c r="B1688" s="162"/>
    </row>
    <row r="1689" spans="2:2" x14ac:dyDescent="0.25">
      <c r="B1689" s="162"/>
    </row>
    <row r="1690" spans="2:2" x14ac:dyDescent="0.25">
      <c r="B1690" s="162"/>
    </row>
    <row r="1691" spans="2:2" x14ac:dyDescent="0.25">
      <c r="B1691" s="162"/>
    </row>
    <row r="1692" spans="2:2" x14ac:dyDescent="0.25">
      <c r="B1692" s="162"/>
    </row>
    <row r="1693" spans="2:2" x14ac:dyDescent="0.25">
      <c r="B1693" s="162"/>
    </row>
    <row r="1694" spans="2:2" x14ac:dyDescent="0.25">
      <c r="B1694" s="162"/>
    </row>
    <row r="1695" spans="2:2" x14ac:dyDescent="0.25">
      <c r="B1695" s="162"/>
    </row>
    <row r="1696" spans="2:2" x14ac:dyDescent="0.25">
      <c r="B1696" s="162"/>
    </row>
    <row r="1697" spans="2:2" x14ac:dyDescent="0.25">
      <c r="B1697" s="162"/>
    </row>
    <row r="1698" spans="2:2" x14ac:dyDescent="0.25">
      <c r="B1698" s="162"/>
    </row>
    <row r="1699" spans="2:2" x14ac:dyDescent="0.25">
      <c r="B1699" s="162"/>
    </row>
    <row r="1700" spans="2:2" x14ac:dyDescent="0.25">
      <c r="B1700" s="162"/>
    </row>
    <row r="1701" spans="2:2" x14ac:dyDescent="0.25">
      <c r="B1701" s="162"/>
    </row>
    <row r="1702" spans="2:2" x14ac:dyDescent="0.25">
      <c r="B1702" s="162"/>
    </row>
    <row r="1703" spans="2:2" x14ac:dyDescent="0.25">
      <c r="B1703" s="162"/>
    </row>
    <row r="1704" spans="2:2" x14ac:dyDescent="0.25">
      <c r="B1704" s="162"/>
    </row>
    <row r="1705" spans="2:2" x14ac:dyDescent="0.25">
      <c r="B1705" s="162"/>
    </row>
    <row r="1706" spans="2:2" x14ac:dyDescent="0.25">
      <c r="B1706" s="162"/>
    </row>
    <row r="1707" spans="2:2" x14ac:dyDescent="0.25">
      <c r="B1707" s="162"/>
    </row>
    <row r="1708" spans="2:2" x14ac:dyDescent="0.25">
      <c r="B1708" s="162"/>
    </row>
    <row r="1709" spans="2:2" x14ac:dyDescent="0.25">
      <c r="B1709" s="162"/>
    </row>
    <row r="1710" spans="2:2" x14ac:dyDescent="0.25">
      <c r="B1710" s="162"/>
    </row>
    <row r="1711" spans="2:2" x14ac:dyDescent="0.25">
      <c r="B1711" s="162"/>
    </row>
    <row r="1712" spans="2:2" x14ac:dyDescent="0.25">
      <c r="B1712" s="162"/>
    </row>
    <row r="1713" spans="2:2" x14ac:dyDescent="0.25">
      <c r="B1713" s="162"/>
    </row>
    <row r="1714" spans="2:2" x14ac:dyDescent="0.25">
      <c r="B1714" s="162"/>
    </row>
    <row r="1715" spans="2:2" x14ac:dyDescent="0.25">
      <c r="B1715" s="162"/>
    </row>
    <row r="1716" spans="2:2" x14ac:dyDescent="0.25">
      <c r="B1716" s="162"/>
    </row>
    <row r="1717" spans="2:2" x14ac:dyDescent="0.25">
      <c r="B1717" s="162"/>
    </row>
    <row r="1718" spans="2:2" x14ac:dyDescent="0.25">
      <c r="B1718" s="162"/>
    </row>
    <row r="1719" spans="2:2" x14ac:dyDescent="0.25">
      <c r="B1719" s="162"/>
    </row>
    <row r="1720" spans="2:2" x14ac:dyDescent="0.25">
      <c r="B1720" s="162"/>
    </row>
    <row r="1721" spans="2:2" x14ac:dyDescent="0.25">
      <c r="B1721" s="162"/>
    </row>
    <row r="1722" spans="2:2" x14ac:dyDescent="0.25">
      <c r="B1722" s="162"/>
    </row>
    <row r="1723" spans="2:2" x14ac:dyDescent="0.25">
      <c r="B1723" s="162"/>
    </row>
    <row r="1724" spans="2:2" x14ac:dyDescent="0.25">
      <c r="B1724" s="162"/>
    </row>
    <row r="1725" spans="2:2" x14ac:dyDescent="0.25">
      <c r="B1725" s="162"/>
    </row>
    <row r="1726" spans="2:2" x14ac:dyDescent="0.25">
      <c r="B1726" s="162"/>
    </row>
    <row r="1727" spans="2:2" x14ac:dyDescent="0.25">
      <c r="B1727" s="162"/>
    </row>
    <row r="1728" spans="2:2" x14ac:dyDescent="0.25">
      <c r="B1728" s="162"/>
    </row>
    <row r="1729" spans="2:2" x14ac:dyDescent="0.25">
      <c r="B1729" s="162"/>
    </row>
    <row r="1730" spans="2:2" x14ac:dyDescent="0.25">
      <c r="B1730" s="162"/>
    </row>
    <row r="1731" spans="2:2" x14ac:dyDescent="0.25">
      <c r="B1731" s="162"/>
    </row>
    <row r="1732" spans="2:2" x14ac:dyDescent="0.25">
      <c r="B1732" s="162"/>
    </row>
    <row r="1733" spans="2:2" x14ac:dyDescent="0.25">
      <c r="B1733" s="162"/>
    </row>
    <row r="1734" spans="2:2" x14ac:dyDescent="0.25">
      <c r="B1734" s="162"/>
    </row>
    <row r="1735" spans="2:2" x14ac:dyDescent="0.25">
      <c r="B1735" s="162"/>
    </row>
    <row r="1736" spans="2:2" x14ac:dyDescent="0.25">
      <c r="B1736" s="162"/>
    </row>
    <row r="1737" spans="2:2" x14ac:dyDescent="0.25">
      <c r="B1737" s="162"/>
    </row>
    <row r="1738" spans="2:2" x14ac:dyDescent="0.25">
      <c r="B1738" s="162"/>
    </row>
    <row r="1739" spans="2:2" x14ac:dyDescent="0.25">
      <c r="B1739" s="162"/>
    </row>
    <row r="1740" spans="2:2" x14ac:dyDescent="0.25">
      <c r="B1740" s="162"/>
    </row>
    <row r="1741" spans="2:2" x14ac:dyDescent="0.25">
      <c r="B1741" s="162"/>
    </row>
    <row r="1742" spans="2:2" x14ac:dyDescent="0.25">
      <c r="B1742" s="162"/>
    </row>
    <row r="1743" spans="2:2" x14ac:dyDescent="0.25">
      <c r="B1743" s="162"/>
    </row>
    <row r="1744" spans="2:2" x14ac:dyDescent="0.25">
      <c r="B1744" s="162"/>
    </row>
    <row r="1745" spans="2:2" x14ac:dyDescent="0.25">
      <c r="B1745" s="162"/>
    </row>
    <row r="1746" spans="2:2" x14ac:dyDescent="0.25">
      <c r="B1746" s="162"/>
    </row>
    <row r="1747" spans="2:2" x14ac:dyDescent="0.25">
      <c r="B1747" s="162"/>
    </row>
    <row r="1748" spans="2:2" x14ac:dyDescent="0.25">
      <c r="B1748" s="162"/>
    </row>
    <row r="1749" spans="2:2" x14ac:dyDescent="0.25">
      <c r="B1749" s="162"/>
    </row>
    <row r="1750" spans="2:2" x14ac:dyDescent="0.25">
      <c r="B1750" s="162"/>
    </row>
    <row r="1751" spans="2:2" x14ac:dyDescent="0.25">
      <c r="B1751" s="162"/>
    </row>
    <row r="1752" spans="2:2" x14ac:dyDescent="0.25">
      <c r="B1752" s="162"/>
    </row>
    <row r="1753" spans="2:2" x14ac:dyDescent="0.25">
      <c r="B1753" s="162"/>
    </row>
    <row r="1754" spans="2:2" x14ac:dyDescent="0.25">
      <c r="B1754" s="162"/>
    </row>
    <row r="1755" spans="2:2" x14ac:dyDescent="0.25">
      <c r="B1755" s="162"/>
    </row>
    <row r="1756" spans="2:2" x14ac:dyDescent="0.25">
      <c r="B1756" s="162"/>
    </row>
    <row r="1757" spans="2:2" x14ac:dyDescent="0.25">
      <c r="B1757" s="162"/>
    </row>
    <row r="1758" spans="2:2" x14ac:dyDescent="0.25">
      <c r="B1758" s="162"/>
    </row>
    <row r="1759" spans="2:2" x14ac:dyDescent="0.25">
      <c r="B1759" s="162"/>
    </row>
    <row r="1760" spans="2:2" x14ac:dyDescent="0.25">
      <c r="B1760" s="162"/>
    </row>
    <row r="1761" spans="2:2" x14ac:dyDescent="0.25">
      <c r="B1761" s="162"/>
    </row>
    <row r="1762" spans="2:2" x14ac:dyDescent="0.25">
      <c r="B1762" s="162"/>
    </row>
    <row r="1763" spans="2:2" x14ac:dyDescent="0.25">
      <c r="B1763" s="162"/>
    </row>
    <row r="1764" spans="2:2" x14ac:dyDescent="0.25">
      <c r="B1764" s="162"/>
    </row>
    <row r="1765" spans="2:2" x14ac:dyDescent="0.25">
      <c r="B1765" s="162"/>
    </row>
    <row r="1766" spans="2:2" x14ac:dyDescent="0.25">
      <c r="B1766" s="162"/>
    </row>
    <row r="1767" spans="2:2" x14ac:dyDescent="0.25">
      <c r="B1767" s="162"/>
    </row>
    <row r="1768" spans="2:2" x14ac:dyDescent="0.25">
      <c r="B1768" s="162"/>
    </row>
    <row r="1769" spans="2:2" x14ac:dyDescent="0.25">
      <c r="B1769" s="162"/>
    </row>
    <row r="1770" spans="2:2" x14ac:dyDescent="0.25">
      <c r="B1770" s="162"/>
    </row>
    <row r="1771" spans="2:2" x14ac:dyDescent="0.25">
      <c r="B1771" s="162"/>
    </row>
    <row r="1772" spans="2:2" x14ac:dyDescent="0.25">
      <c r="B1772" s="162"/>
    </row>
    <row r="1773" spans="2:2" x14ac:dyDescent="0.25">
      <c r="B1773" s="162"/>
    </row>
    <row r="1774" spans="2:2" x14ac:dyDescent="0.25">
      <c r="B1774" s="162"/>
    </row>
    <row r="1775" spans="2:2" x14ac:dyDescent="0.25">
      <c r="B1775" s="162"/>
    </row>
    <row r="1776" spans="2:2" x14ac:dyDescent="0.25">
      <c r="B1776" s="162"/>
    </row>
    <row r="1777" spans="2:2" x14ac:dyDescent="0.25">
      <c r="B1777" s="162"/>
    </row>
    <row r="1778" spans="2:2" x14ac:dyDescent="0.25">
      <c r="B1778" s="162"/>
    </row>
    <row r="1779" spans="2:2" x14ac:dyDescent="0.25">
      <c r="B1779" s="162"/>
    </row>
    <row r="1780" spans="2:2" x14ac:dyDescent="0.25">
      <c r="B1780" s="162"/>
    </row>
    <row r="1781" spans="2:2" x14ac:dyDescent="0.25">
      <c r="B1781" s="162"/>
    </row>
    <row r="1782" spans="2:2" x14ac:dyDescent="0.25">
      <c r="B1782" s="162"/>
    </row>
    <row r="1783" spans="2:2" x14ac:dyDescent="0.25">
      <c r="B1783" s="162"/>
    </row>
    <row r="1784" spans="2:2" x14ac:dyDescent="0.25">
      <c r="B1784" s="162"/>
    </row>
    <row r="1785" spans="2:2" x14ac:dyDescent="0.25">
      <c r="B1785" s="162"/>
    </row>
    <row r="1786" spans="2:2" x14ac:dyDescent="0.25">
      <c r="B1786" s="162"/>
    </row>
    <row r="1787" spans="2:2" x14ac:dyDescent="0.25">
      <c r="B1787" s="162"/>
    </row>
    <row r="1788" spans="2:2" x14ac:dyDescent="0.25">
      <c r="B1788" s="162"/>
    </row>
    <row r="1789" spans="2:2" x14ac:dyDescent="0.25">
      <c r="B1789" s="162"/>
    </row>
    <row r="1790" spans="2:2" x14ac:dyDescent="0.25">
      <c r="B1790" s="162"/>
    </row>
    <row r="1791" spans="2:2" x14ac:dyDescent="0.25">
      <c r="B1791" s="162"/>
    </row>
    <row r="1792" spans="2:2" x14ac:dyDescent="0.25">
      <c r="B1792" s="162"/>
    </row>
    <row r="1793" spans="2:2" x14ac:dyDescent="0.25">
      <c r="B1793" s="162"/>
    </row>
    <row r="1794" spans="2:2" x14ac:dyDescent="0.25">
      <c r="B1794" s="162"/>
    </row>
    <row r="1795" spans="2:2" x14ac:dyDescent="0.25">
      <c r="B1795" s="162"/>
    </row>
    <row r="1796" spans="2:2" x14ac:dyDescent="0.25">
      <c r="B1796" s="162"/>
    </row>
    <row r="1797" spans="2:2" x14ac:dyDescent="0.25">
      <c r="B1797" s="162"/>
    </row>
    <row r="1798" spans="2:2" x14ac:dyDescent="0.25">
      <c r="B1798" s="162"/>
    </row>
    <row r="1799" spans="2:2" x14ac:dyDescent="0.25">
      <c r="B1799" s="162"/>
    </row>
    <row r="1800" spans="2:2" x14ac:dyDescent="0.25">
      <c r="B1800" s="162"/>
    </row>
    <row r="1801" spans="2:2" x14ac:dyDescent="0.25">
      <c r="B1801" s="162"/>
    </row>
    <row r="1802" spans="2:2" x14ac:dyDescent="0.25">
      <c r="B1802" s="162"/>
    </row>
    <row r="1803" spans="2:2" x14ac:dyDescent="0.25">
      <c r="B1803" s="162"/>
    </row>
    <row r="1804" spans="2:2" x14ac:dyDescent="0.25">
      <c r="B1804" s="162"/>
    </row>
    <row r="1805" spans="2:2" x14ac:dyDescent="0.25">
      <c r="B1805" s="162"/>
    </row>
    <row r="1806" spans="2:2" x14ac:dyDescent="0.25">
      <c r="B1806" s="162"/>
    </row>
    <row r="1807" spans="2:2" x14ac:dyDescent="0.25">
      <c r="B1807" s="162"/>
    </row>
    <row r="1808" spans="2:2" x14ac:dyDescent="0.25">
      <c r="B1808" s="162"/>
    </row>
    <row r="1809" spans="2:2" x14ac:dyDescent="0.25">
      <c r="B1809" s="162"/>
    </row>
    <row r="1810" spans="2:2" x14ac:dyDescent="0.25">
      <c r="B1810" s="162"/>
    </row>
    <row r="1811" spans="2:2" x14ac:dyDescent="0.25">
      <c r="B1811" s="162"/>
    </row>
    <row r="1812" spans="2:2" x14ac:dyDescent="0.25">
      <c r="B1812" s="162"/>
    </row>
    <row r="1813" spans="2:2" x14ac:dyDescent="0.25">
      <c r="B1813" s="162"/>
    </row>
    <row r="1814" spans="2:2" x14ac:dyDescent="0.25">
      <c r="B1814" s="162"/>
    </row>
    <row r="1815" spans="2:2" x14ac:dyDescent="0.25">
      <c r="B1815" s="162"/>
    </row>
    <row r="1816" spans="2:2" x14ac:dyDescent="0.25">
      <c r="B1816" s="162"/>
    </row>
    <row r="1817" spans="2:2" x14ac:dyDescent="0.25">
      <c r="B1817" s="162"/>
    </row>
    <row r="1818" spans="2:2" x14ac:dyDescent="0.25">
      <c r="B1818" s="162"/>
    </row>
    <row r="1819" spans="2:2" x14ac:dyDescent="0.25">
      <c r="B1819" s="162"/>
    </row>
    <row r="1820" spans="2:2" x14ac:dyDescent="0.25">
      <c r="B1820" s="162"/>
    </row>
    <row r="1821" spans="2:2" x14ac:dyDescent="0.25">
      <c r="B1821" s="162"/>
    </row>
    <row r="1822" spans="2:2" x14ac:dyDescent="0.25">
      <c r="B1822" s="162"/>
    </row>
    <row r="1823" spans="2:2" x14ac:dyDescent="0.25">
      <c r="B1823" s="162"/>
    </row>
    <row r="1824" spans="2:2" x14ac:dyDescent="0.25">
      <c r="B1824" s="162"/>
    </row>
    <row r="1825" spans="2:2" x14ac:dyDescent="0.25">
      <c r="B1825" s="162"/>
    </row>
    <row r="1826" spans="2:2" x14ac:dyDescent="0.25">
      <c r="B1826" s="162"/>
    </row>
    <row r="1827" spans="2:2" x14ac:dyDescent="0.25">
      <c r="B1827" s="162"/>
    </row>
    <row r="1828" spans="2:2" x14ac:dyDescent="0.25">
      <c r="B1828" s="162"/>
    </row>
    <row r="1829" spans="2:2" x14ac:dyDescent="0.25">
      <c r="B1829" s="162"/>
    </row>
    <row r="1830" spans="2:2" x14ac:dyDescent="0.25">
      <c r="B1830" s="162"/>
    </row>
    <row r="1831" spans="2:2" x14ac:dyDescent="0.25">
      <c r="B1831" s="162"/>
    </row>
    <row r="1832" spans="2:2" x14ac:dyDescent="0.25">
      <c r="B1832" s="162"/>
    </row>
    <row r="1833" spans="2:2" x14ac:dyDescent="0.25">
      <c r="B1833" s="162"/>
    </row>
    <row r="1834" spans="2:2" x14ac:dyDescent="0.25">
      <c r="B1834" s="162"/>
    </row>
    <row r="1835" spans="2:2" x14ac:dyDescent="0.25">
      <c r="B1835" s="162"/>
    </row>
    <row r="1836" spans="2:2" x14ac:dyDescent="0.25">
      <c r="B1836" s="162"/>
    </row>
    <row r="1837" spans="2:2" x14ac:dyDescent="0.25">
      <c r="B1837" s="162"/>
    </row>
    <row r="1838" spans="2:2" x14ac:dyDescent="0.25">
      <c r="B1838" s="162"/>
    </row>
    <row r="1839" spans="2:2" x14ac:dyDescent="0.25">
      <c r="B1839" s="162"/>
    </row>
    <row r="1840" spans="2:2" x14ac:dyDescent="0.25">
      <c r="B1840" s="162"/>
    </row>
    <row r="1841" spans="2:2" x14ac:dyDescent="0.25">
      <c r="B1841" s="162"/>
    </row>
    <row r="1842" spans="2:2" x14ac:dyDescent="0.25">
      <c r="B1842" s="162"/>
    </row>
    <row r="1843" spans="2:2" x14ac:dyDescent="0.25">
      <c r="B1843" s="162"/>
    </row>
    <row r="1844" spans="2:2" x14ac:dyDescent="0.25">
      <c r="B1844" s="162"/>
    </row>
    <row r="1845" spans="2:2" x14ac:dyDescent="0.25">
      <c r="B1845" s="162"/>
    </row>
    <row r="1846" spans="2:2" x14ac:dyDescent="0.25">
      <c r="B1846" s="162"/>
    </row>
    <row r="1847" spans="2:2" x14ac:dyDescent="0.25">
      <c r="B1847" s="162"/>
    </row>
    <row r="1848" spans="2:2" x14ac:dyDescent="0.25">
      <c r="B1848" s="162"/>
    </row>
    <row r="1849" spans="2:2" x14ac:dyDescent="0.25">
      <c r="B1849" s="162"/>
    </row>
    <row r="1850" spans="2:2" x14ac:dyDescent="0.25">
      <c r="B1850" s="162"/>
    </row>
    <row r="1851" spans="2:2" x14ac:dyDescent="0.25">
      <c r="B1851" s="162"/>
    </row>
    <row r="1852" spans="2:2" x14ac:dyDescent="0.25">
      <c r="B1852" s="162"/>
    </row>
    <row r="1853" spans="2:2" x14ac:dyDescent="0.25">
      <c r="B1853" s="162"/>
    </row>
    <row r="1854" spans="2:2" x14ac:dyDescent="0.25">
      <c r="B1854" s="162"/>
    </row>
    <row r="1855" spans="2:2" x14ac:dyDescent="0.25">
      <c r="B1855" s="162"/>
    </row>
    <row r="1856" spans="2:2" x14ac:dyDescent="0.25">
      <c r="B1856" s="162"/>
    </row>
    <row r="1857" spans="2:2" x14ac:dyDescent="0.25">
      <c r="B1857" s="162"/>
    </row>
    <row r="1858" spans="2:2" x14ac:dyDescent="0.25">
      <c r="B1858" s="162"/>
    </row>
    <row r="1859" spans="2:2" x14ac:dyDescent="0.25">
      <c r="B1859" s="162"/>
    </row>
    <row r="1860" spans="2:2" x14ac:dyDescent="0.25">
      <c r="B1860" s="162"/>
    </row>
    <row r="1861" spans="2:2" x14ac:dyDescent="0.25">
      <c r="B1861" s="162"/>
    </row>
    <row r="1862" spans="2:2" x14ac:dyDescent="0.25">
      <c r="B1862" s="162"/>
    </row>
    <row r="1863" spans="2:2" x14ac:dyDescent="0.25">
      <c r="B1863" s="162"/>
    </row>
    <row r="1864" spans="2:2" x14ac:dyDescent="0.25">
      <c r="B1864" s="162"/>
    </row>
    <row r="1865" spans="2:2" x14ac:dyDescent="0.25">
      <c r="B1865" s="162"/>
    </row>
    <row r="1866" spans="2:2" x14ac:dyDescent="0.25">
      <c r="B1866" s="162"/>
    </row>
    <row r="1867" spans="2:2" x14ac:dyDescent="0.25">
      <c r="B1867" s="162"/>
    </row>
    <row r="1868" spans="2:2" x14ac:dyDescent="0.25">
      <c r="B1868" s="162"/>
    </row>
    <row r="1869" spans="2:2" x14ac:dyDescent="0.25">
      <c r="B1869" s="162"/>
    </row>
    <row r="1870" spans="2:2" x14ac:dyDescent="0.25">
      <c r="B1870" s="162"/>
    </row>
    <row r="1871" spans="2:2" x14ac:dyDescent="0.25">
      <c r="B1871" s="162"/>
    </row>
    <row r="1872" spans="2:2" x14ac:dyDescent="0.25">
      <c r="B1872" s="162"/>
    </row>
    <row r="1873" spans="2:2" x14ac:dyDescent="0.25">
      <c r="B1873" s="162"/>
    </row>
    <row r="1874" spans="2:2" x14ac:dyDescent="0.25">
      <c r="B1874" s="162"/>
    </row>
    <row r="1875" spans="2:2" x14ac:dyDescent="0.25">
      <c r="B1875" s="162"/>
    </row>
    <row r="1876" spans="2:2" x14ac:dyDescent="0.25">
      <c r="B1876" s="162"/>
    </row>
    <row r="1877" spans="2:2" x14ac:dyDescent="0.25">
      <c r="B1877" s="162"/>
    </row>
    <row r="1878" spans="2:2" x14ac:dyDescent="0.25">
      <c r="B1878" s="162"/>
    </row>
    <row r="1879" spans="2:2" x14ac:dyDescent="0.25">
      <c r="B1879" s="162"/>
    </row>
    <row r="1880" spans="2:2" x14ac:dyDescent="0.25">
      <c r="B1880" s="162"/>
    </row>
    <row r="1881" spans="2:2" x14ac:dyDescent="0.25">
      <c r="B1881" s="162"/>
    </row>
    <row r="1882" spans="2:2" x14ac:dyDescent="0.25">
      <c r="B1882" s="162"/>
    </row>
    <row r="1883" spans="2:2" x14ac:dyDescent="0.25">
      <c r="B1883" s="162"/>
    </row>
    <row r="1884" spans="2:2" x14ac:dyDescent="0.25">
      <c r="B1884" s="162"/>
    </row>
    <row r="1885" spans="2:2" x14ac:dyDescent="0.25">
      <c r="B1885" s="162"/>
    </row>
    <row r="1886" spans="2:2" x14ac:dyDescent="0.25">
      <c r="B1886" s="162"/>
    </row>
    <row r="1887" spans="2:2" x14ac:dyDescent="0.25">
      <c r="B1887" s="162"/>
    </row>
    <row r="1888" spans="2:2" x14ac:dyDescent="0.25">
      <c r="B1888" s="162"/>
    </row>
    <row r="1889" spans="2:2" x14ac:dyDescent="0.25">
      <c r="B1889" s="162"/>
    </row>
    <row r="1890" spans="2:2" x14ac:dyDescent="0.25">
      <c r="B1890" s="162"/>
    </row>
    <row r="1891" spans="2:2" x14ac:dyDescent="0.25">
      <c r="B1891" s="162"/>
    </row>
    <row r="1892" spans="2:2" x14ac:dyDescent="0.25">
      <c r="B1892" s="162"/>
    </row>
    <row r="1893" spans="2:2" x14ac:dyDescent="0.25">
      <c r="B1893" s="162"/>
    </row>
    <row r="1894" spans="2:2" x14ac:dyDescent="0.25">
      <c r="B1894" s="162"/>
    </row>
    <row r="1895" spans="2:2" x14ac:dyDescent="0.25">
      <c r="B1895" s="162"/>
    </row>
    <row r="1896" spans="2:2" x14ac:dyDescent="0.25">
      <c r="B1896" s="162"/>
    </row>
    <row r="1897" spans="2:2" x14ac:dyDescent="0.25">
      <c r="B1897" s="162"/>
    </row>
    <row r="1898" spans="2:2" x14ac:dyDescent="0.25">
      <c r="B1898" s="162"/>
    </row>
    <row r="1899" spans="2:2" x14ac:dyDescent="0.25">
      <c r="B1899" s="162"/>
    </row>
    <row r="1900" spans="2:2" x14ac:dyDescent="0.25">
      <c r="B1900" s="162"/>
    </row>
    <row r="1901" spans="2:2" x14ac:dyDescent="0.25">
      <c r="B1901" s="162"/>
    </row>
    <row r="1902" spans="2:2" x14ac:dyDescent="0.25">
      <c r="B1902" s="162"/>
    </row>
    <row r="1903" spans="2:2" x14ac:dyDescent="0.25">
      <c r="B1903" s="162"/>
    </row>
    <row r="1904" spans="2:2" x14ac:dyDescent="0.25">
      <c r="B1904" s="162"/>
    </row>
    <row r="1905" spans="2:2" x14ac:dyDescent="0.25">
      <c r="B1905" s="162"/>
    </row>
    <row r="1906" spans="2:2" x14ac:dyDescent="0.25">
      <c r="B1906" s="162"/>
    </row>
    <row r="1907" spans="2:2" x14ac:dyDescent="0.25">
      <c r="B1907" s="162"/>
    </row>
    <row r="1908" spans="2:2" x14ac:dyDescent="0.25">
      <c r="B1908" s="162"/>
    </row>
    <row r="1909" spans="2:2" x14ac:dyDescent="0.25">
      <c r="B1909" s="162"/>
    </row>
    <row r="1910" spans="2:2" x14ac:dyDescent="0.25">
      <c r="B1910" s="162"/>
    </row>
    <row r="1911" spans="2:2" x14ac:dyDescent="0.25">
      <c r="B1911" s="162"/>
    </row>
    <row r="1912" spans="2:2" x14ac:dyDescent="0.25">
      <c r="B1912" s="162"/>
    </row>
    <row r="1913" spans="2:2" x14ac:dyDescent="0.25">
      <c r="B1913" s="162"/>
    </row>
    <row r="1914" spans="2:2" x14ac:dyDescent="0.25">
      <c r="B1914" s="162"/>
    </row>
    <row r="1915" spans="2:2" x14ac:dyDescent="0.25">
      <c r="B1915" s="162"/>
    </row>
    <row r="1916" spans="2:2" x14ac:dyDescent="0.25">
      <c r="B1916" s="162"/>
    </row>
    <row r="1917" spans="2:2" x14ac:dyDescent="0.25">
      <c r="B1917" s="162"/>
    </row>
    <row r="1918" spans="2:2" x14ac:dyDescent="0.25">
      <c r="B1918" s="162"/>
    </row>
    <row r="1919" spans="2:2" x14ac:dyDescent="0.25">
      <c r="B1919" s="162"/>
    </row>
    <row r="1920" spans="2:2" x14ac:dyDescent="0.25">
      <c r="B1920" s="162"/>
    </row>
    <row r="1921" spans="2:2" x14ac:dyDescent="0.25">
      <c r="B1921" s="162"/>
    </row>
    <row r="1922" spans="2:2" x14ac:dyDescent="0.25">
      <c r="B1922" s="162"/>
    </row>
    <row r="1923" spans="2:2" x14ac:dyDescent="0.25">
      <c r="B1923" s="162"/>
    </row>
    <row r="1924" spans="2:2" x14ac:dyDescent="0.25">
      <c r="B1924" s="162"/>
    </row>
    <row r="1925" spans="2:2" x14ac:dyDescent="0.25">
      <c r="B1925" s="162"/>
    </row>
    <row r="1926" spans="2:2" x14ac:dyDescent="0.25">
      <c r="B1926" s="162"/>
    </row>
    <row r="1927" spans="2:2" x14ac:dyDescent="0.25">
      <c r="B1927" s="162"/>
    </row>
    <row r="1928" spans="2:2" x14ac:dyDescent="0.25">
      <c r="B1928" s="162"/>
    </row>
    <row r="1929" spans="2:2" x14ac:dyDescent="0.25">
      <c r="B1929" s="162"/>
    </row>
    <row r="1930" spans="2:2" x14ac:dyDescent="0.25">
      <c r="B1930" s="162"/>
    </row>
    <row r="1931" spans="2:2" x14ac:dyDescent="0.25">
      <c r="B1931" s="162"/>
    </row>
    <row r="1932" spans="2:2" x14ac:dyDescent="0.25">
      <c r="B1932" s="162"/>
    </row>
    <row r="1933" spans="2:2" x14ac:dyDescent="0.25">
      <c r="B1933" s="162"/>
    </row>
    <row r="1934" spans="2:2" x14ac:dyDescent="0.25">
      <c r="B1934" s="162"/>
    </row>
    <row r="1935" spans="2:2" x14ac:dyDescent="0.25">
      <c r="B1935" s="162"/>
    </row>
    <row r="1936" spans="2:2" x14ac:dyDescent="0.25">
      <c r="B1936" s="162"/>
    </row>
    <row r="1937" spans="2:2" x14ac:dyDescent="0.25">
      <c r="B1937" s="162"/>
    </row>
    <row r="1938" spans="2:2" x14ac:dyDescent="0.25">
      <c r="B1938" s="162"/>
    </row>
    <row r="1939" spans="2:2" x14ac:dyDescent="0.25">
      <c r="B1939" s="162"/>
    </row>
    <row r="1940" spans="2:2" x14ac:dyDescent="0.25">
      <c r="B1940" s="162"/>
    </row>
    <row r="1941" spans="2:2" x14ac:dyDescent="0.25">
      <c r="B1941" s="162"/>
    </row>
    <row r="1942" spans="2:2" x14ac:dyDescent="0.25">
      <c r="B1942" s="162"/>
    </row>
    <row r="1943" spans="2:2" x14ac:dyDescent="0.25">
      <c r="B1943" s="162"/>
    </row>
    <row r="1944" spans="2:2" x14ac:dyDescent="0.25">
      <c r="B1944" s="162"/>
    </row>
    <row r="1945" spans="2:2" x14ac:dyDescent="0.25">
      <c r="B1945" s="162"/>
    </row>
    <row r="1946" spans="2:2" x14ac:dyDescent="0.25">
      <c r="B1946" s="162"/>
    </row>
    <row r="1947" spans="2:2" x14ac:dyDescent="0.25">
      <c r="B1947" s="162"/>
    </row>
    <row r="1948" spans="2:2" x14ac:dyDescent="0.25">
      <c r="B1948" s="162"/>
    </row>
    <row r="1949" spans="2:2" x14ac:dyDescent="0.25">
      <c r="B1949" s="162"/>
    </row>
    <row r="1950" spans="2:2" x14ac:dyDescent="0.25">
      <c r="B1950" s="162"/>
    </row>
    <row r="1951" spans="2:2" x14ac:dyDescent="0.25">
      <c r="B1951" s="162"/>
    </row>
    <row r="1952" spans="2:2" x14ac:dyDescent="0.25">
      <c r="B1952" s="162"/>
    </row>
    <row r="1953" spans="2:2" x14ac:dyDescent="0.25">
      <c r="B1953" s="162"/>
    </row>
    <row r="1954" spans="2:2" x14ac:dyDescent="0.25">
      <c r="B1954" s="162"/>
    </row>
    <row r="1955" spans="2:2" x14ac:dyDescent="0.25">
      <c r="B1955" s="162"/>
    </row>
    <row r="1956" spans="2:2" x14ac:dyDescent="0.25">
      <c r="B1956" s="162"/>
    </row>
    <row r="1957" spans="2:2" x14ac:dyDescent="0.25">
      <c r="B1957" s="162"/>
    </row>
    <row r="1958" spans="2:2" x14ac:dyDescent="0.25">
      <c r="B1958" s="162"/>
    </row>
    <row r="1959" spans="2:2" x14ac:dyDescent="0.25">
      <c r="B1959" s="162"/>
    </row>
    <row r="1960" spans="2:2" x14ac:dyDescent="0.25">
      <c r="B1960" s="162"/>
    </row>
    <row r="1961" spans="2:2" x14ac:dyDescent="0.25">
      <c r="B1961" s="162"/>
    </row>
    <row r="1962" spans="2:2" x14ac:dyDescent="0.25">
      <c r="B1962" s="162"/>
    </row>
    <row r="1963" spans="2:2" x14ac:dyDescent="0.25">
      <c r="B1963" s="162"/>
    </row>
    <row r="1964" spans="2:2" x14ac:dyDescent="0.25">
      <c r="B1964" s="162"/>
    </row>
    <row r="1965" spans="2:2" x14ac:dyDescent="0.25">
      <c r="B1965" s="162"/>
    </row>
    <row r="1966" spans="2:2" x14ac:dyDescent="0.25">
      <c r="B1966" s="162"/>
    </row>
    <row r="1967" spans="2:2" x14ac:dyDescent="0.25">
      <c r="B1967" s="162"/>
    </row>
    <row r="1968" spans="2:2" x14ac:dyDescent="0.25">
      <c r="B1968" s="162"/>
    </row>
    <row r="1969" spans="2:2" x14ac:dyDescent="0.25">
      <c r="B1969" s="162"/>
    </row>
    <row r="1970" spans="2:2" x14ac:dyDescent="0.25">
      <c r="B1970" s="162"/>
    </row>
    <row r="1971" spans="2:2" x14ac:dyDescent="0.25">
      <c r="B1971" s="162"/>
    </row>
    <row r="1972" spans="2:2" x14ac:dyDescent="0.25">
      <c r="B1972" s="162"/>
    </row>
    <row r="1973" spans="2:2" x14ac:dyDescent="0.25">
      <c r="B1973" s="162"/>
    </row>
    <row r="1974" spans="2:2" x14ac:dyDescent="0.25">
      <c r="B1974" s="162"/>
    </row>
    <row r="1975" spans="2:2" x14ac:dyDescent="0.25">
      <c r="B1975" s="162"/>
    </row>
    <row r="1976" spans="2:2" x14ac:dyDescent="0.25">
      <c r="B1976" s="162"/>
    </row>
    <row r="1977" spans="2:2" x14ac:dyDescent="0.25">
      <c r="B1977" s="162"/>
    </row>
    <row r="1978" spans="2:2" x14ac:dyDescent="0.25">
      <c r="B1978" s="162"/>
    </row>
    <row r="1979" spans="2:2" x14ac:dyDescent="0.25">
      <c r="B1979" s="162"/>
    </row>
    <row r="1980" spans="2:2" x14ac:dyDescent="0.25">
      <c r="B1980" s="162"/>
    </row>
    <row r="1981" spans="2:2" x14ac:dyDescent="0.25">
      <c r="B1981" s="162"/>
    </row>
    <row r="1982" spans="2:2" x14ac:dyDescent="0.25">
      <c r="B1982" s="162"/>
    </row>
    <row r="1983" spans="2:2" x14ac:dyDescent="0.25">
      <c r="B1983" s="162"/>
    </row>
    <row r="1984" spans="2:2" x14ac:dyDescent="0.25">
      <c r="B1984" s="162"/>
    </row>
    <row r="1985" spans="2:2" x14ac:dyDescent="0.25">
      <c r="B1985" s="162"/>
    </row>
    <row r="1986" spans="2:2" x14ac:dyDescent="0.25">
      <c r="B1986" s="162"/>
    </row>
    <row r="1987" spans="2:2" x14ac:dyDescent="0.25">
      <c r="B1987" s="162"/>
    </row>
    <row r="1988" spans="2:2" x14ac:dyDescent="0.25">
      <c r="B1988" s="162"/>
    </row>
    <row r="1989" spans="2:2" x14ac:dyDescent="0.25">
      <c r="B1989" s="162"/>
    </row>
    <row r="1990" spans="2:2" x14ac:dyDescent="0.25">
      <c r="B1990" s="162"/>
    </row>
    <row r="1991" spans="2:2" x14ac:dyDescent="0.25">
      <c r="B1991" s="162"/>
    </row>
    <row r="1992" spans="2:2" x14ac:dyDescent="0.25">
      <c r="B1992" s="162"/>
    </row>
    <row r="1993" spans="2:2" x14ac:dyDescent="0.25">
      <c r="B1993" s="162"/>
    </row>
    <row r="1994" spans="2:2" x14ac:dyDescent="0.25">
      <c r="B1994" s="162"/>
    </row>
    <row r="1995" spans="2:2" x14ac:dyDescent="0.25">
      <c r="B1995" s="162"/>
    </row>
    <row r="1996" spans="2:2" x14ac:dyDescent="0.25">
      <c r="B1996" s="162"/>
    </row>
    <row r="1997" spans="2:2" x14ac:dyDescent="0.25">
      <c r="B1997" s="162"/>
    </row>
    <row r="1998" spans="2:2" x14ac:dyDescent="0.25">
      <c r="B1998" s="162"/>
    </row>
    <row r="1999" spans="2:2" x14ac:dyDescent="0.25">
      <c r="B1999" s="162"/>
    </row>
    <row r="2000" spans="2:2" x14ac:dyDescent="0.25">
      <c r="B2000" s="162"/>
    </row>
    <row r="2001" spans="2:2" x14ac:dyDescent="0.25">
      <c r="B2001" s="162"/>
    </row>
    <row r="2002" spans="2:2" x14ac:dyDescent="0.25">
      <c r="B2002" s="162"/>
    </row>
    <row r="2003" spans="2:2" x14ac:dyDescent="0.25">
      <c r="B2003" s="162"/>
    </row>
    <row r="2004" spans="2:2" x14ac:dyDescent="0.25">
      <c r="B2004" s="162"/>
    </row>
    <row r="2005" spans="2:2" x14ac:dyDescent="0.25">
      <c r="B2005" s="162"/>
    </row>
    <row r="2006" spans="2:2" x14ac:dyDescent="0.25">
      <c r="B2006" s="162"/>
    </row>
    <row r="2007" spans="2:2" x14ac:dyDescent="0.25">
      <c r="B2007" s="162"/>
    </row>
    <row r="2008" spans="2:2" x14ac:dyDescent="0.25">
      <c r="B2008" s="162"/>
    </row>
    <row r="2009" spans="2:2" x14ac:dyDescent="0.25">
      <c r="B2009" s="162"/>
    </row>
    <row r="2010" spans="2:2" x14ac:dyDescent="0.25">
      <c r="B2010" s="162"/>
    </row>
    <row r="2011" spans="2:2" x14ac:dyDescent="0.25">
      <c r="B2011" s="162"/>
    </row>
    <row r="2012" spans="2:2" x14ac:dyDescent="0.25">
      <c r="B2012" s="162"/>
    </row>
    <row r="2013" spans="2:2" x14ac:dyDescent="0.25">
      <c r="B2013" s="162"/>
    </row>
    <row r="2014" spans="2:2" x14ac:dyDescent="0.25">
      <c r="B2014" s="162"/>
    </row>
    <row r="2015" spans="2:2" x14ac:dyDescent="0.25">
      <c r="B2015" s="162"/>
    </row>
    <row r="2016" spans="2:2" x14ac:dyDescent="0.25">
      <c r="B2016" s="162"/>
    </row>
    <row r="2017" spans="2:2" x14ac:dyDescent="0.25">
      <c r="B2017" s="162"/>
    </row>
    <row r="2018" spans="2:2" x14ac:dyDescent="0.25">
      <c r="B2018" s="162"/>
    </row>
    <row r="2019" spans="2:2" x14ac:dyDescent="0.25">
      <c r="B2019" s="162"/>
    </row>
    <row r="2020" spans="2:2" x14ac:dyDescent="0.25">
      <c r="B2020" s="162"/>
    </row>
    <row r="2021" spans="2:2" x14ac:dyDescent="0.25">
      <c r="B2021" s="162"/>
    </row>
    <row r="2022" spans="2:2" x14ac:dyDescent="0.25">
      <c r="B2022" s="162"/>
    </row>
    <row r="2023" spans="2:2" x14ac:dyDescent="0.25">
      <c r="B2023" s="162"/>
    </row>
    <row r="2024" spans="2:2" x14ac:dyDescent="0.25">
      <c r="B2024" s="162"/>
    </row>
    <row r="2025" spans="2:2" x14ac:dyDescent="0.25">
      <c r="B2025" s="162"/>
    </row>
    <row r="2026" spans="2:2" x14ac:dyDescent="0.25">
      <c r="B2026" s="162"/>
    </row>
    <row r="2027" spans="2:2" x14ac:dyDescent="0.25">
      <c r="B2027" s="162"/>
    </row>
    <row r="2028" spans="2:2" x14ac:dyDescent="0.25">
      <c r="B2028" s="162"/>
    </row>
    <row r="2029" spans="2:2" x14ac:dyDescent="0.25">
      <c r="B2029" s="162"/>
    </row>
    <row r="2030" spans="2:2" x14ac:dyDescent="0.25">
      <c r="B2030" s="162"/>
    </row>
    <row r="2031" spans="2:2" x14ac:dyDescent="0.25">
      <c r="B2031" s="162"/>
    </row>
    <row r="2032" spans="2:2" x14ac:dyDescent="0.25">
      <c r="B2032" s="162"/>
    </row>
    <row r="2033" spans="2:2" x14ac:dyDescent="0.25">
      <c r="B2033" s="162"/>
    </row>
    <row r="2034" spans="2:2" x14ac:dyDescent="0.25">
      <c r="B2034" s="162"/>
    </row>
    <row r="2035" spans="2:2" x14ac:dyDescent="0.25">
      <c r="B2035" s="162"/>
    </row>
    <row r="2036" spans="2:2" x14ac:dyDescent="0.25">
      <c r="B2036" s="162"/>
    </row>
    <row r="2037" spans="2:2" x14ac:dyDescent="0.25">
      <c r="B2037" s="162"/>
    </row>
    <row r="2038" spans="2:2" x14ac:dyDescent="0.25">
      <c r="B2038" s="162"/>
    </row>
    <row r="2039" spans="2:2" x14ac:dyDescent="0.25">
      <c r="B2039" s="162"/>
    </row>
    <row r="2040" spans="2:2" x14ac:dyDescent="0.25">
      <c r="B2040" s="162"/>
    </row>
    <row r="2041" spans="2:2" x14ac:dyDescent="0.25">
      <c r="B2041" s="162"/>
    </row>
    <row r="2042" spans="2:2" x14ac:dyDescent="0.25">
      <c r="B2042" s="162"/>
    </row>
    <row r="2043" spans="2:2" x14ac:dyDescent="0.25">
      <c r="B2043" s="162"/>
    </row>
    <row r="2044" spans="2:2" x14ac:dyDescent="0.25">
      <c r="B2044" s="162"/>
    </row>
    <row r="2045" spans="2:2" x14ac:dyDescent="0.25">
      <c r="B2045" s="162"/>
    </row>
    <row r="2046" spans="2:2" x14ac:dyDescent="0.25">
      <c r="B2046" s="162"/>
    </row>
    <row r="2047" spans="2:2" x14ac:dyDescent="0.25">
      <c r="B2047" s="162"/>
    </row>
    <row r="2048" spans="2:2" x14ac:dyDescent="0.25">
      <c r="B2048" s="162"/>
    </row>
    <row r="2049" spans="2:2" x14ac:dyDescent="0.25">
      <c r="B2049" s="162"/>
    </row>
    <row r="2050" spans="2:2" x14ac:dyDescent="0.25">
      <c r="B2050" s="162"/>
    </row>
    <row r="2051" spans="2:2" x14ac:dyDescent="0.25">
      <c r="B2051" s="162"/>
    </row>
    <row r="2052" spans="2:2" x14ac:dyDescent="0.25">
      <c r="B2052" s="162"/>
    </row>
    <row r="2053" spans="2:2" x14ac:dyDescent="0.25">
      <c r="B2053" s="162"/>
    </row>
    <row r="2054" spans="2:2" x14ac:dyDescent="0.25">
      <c r="B2054" s="162"/>
    </row>
    <row r="2055" spans="2:2" x14ac:dyDescent="0.25">
      <c r="B2055" s="162"/>
    </row>
    <row r="2056" spans="2:2" x14ac:dyDescent="0.25">
      <c r="B2056" s="162"/>
    </row>
    <row r="2057" spans="2:2" x14ac:dyDescent="0.25">
      <c r="B2057" s="162"/>
    </row>
    <row r="2058" spans="2:2" x14ac:dyDescent="0.25">
      <c r="B2058" s="162"/>
    </row>
    <row r="2059" spans="2:2" x14ac:dyDescent="0.25">
      <c r="B2059" s="162"/>
    </row>
    <row r="2060" spans="2:2" x14ac:dyDescent="0.25">
      <c r="B2060" s="162"/>
    </row>
    <row r="2061" spans="2:2" x14ac:dyDescent="0.25">
      <c r="B2061" s="162"/>
    </row>
    <row r="2062" spans="2:2" x14ac:dyDescent="0.25">
      <c r="B2062" s="162"/>
    </row>
    <row r="2063" spans="2:2" x14ac:dyDescent="0.25">
      <c r="B2063" s="162"/>
    </row>
    <row r="2064" spans="2:2" x14ac:dyDescent="0.25">
      <c r="B2064" s="162"/>
    </row>
    <row r="2065" spans="2:2" x14ac:dyDescent="0.25">
      <c r="B2065" s="162"/>
    </row>
    <row r="2066" spans="2:2" x14ac:dyDescent="0.25">
      <c r="B2066" s="162"/>
    </row>
    <row r="2067" spans="2:2" x14ac:dyDescent="0.25">
      <c r="B2067" s="162"/>
    </row>
    <row r="2068" spans="2:2" x14ac:dyDescent="0.25">
      <c r="B2068" s="162"/>
    </row>
    <row r="2069" spans="2:2" x14ac:dyDescent="0.25">
      <c r="B2069" s="162"/>
    </row>
    <row r="2070" spans="2:2" x14ac:dyDescent="0.25">
      <c r="B2070" s="162"/>
    </row>
    <row r="2071" spans="2:2" x14ac:dyDescent="0.25">
      <c r="B2071" s="162"/>
    </row>
    <row r="2072" spans="2:2" x14ac:dyDescent="0.25">
      <c r="B2072" s="162"/>
    </row>
    <row r="2073" spans="2:2" x14ac:dyDescent="0.25">
      <c r="B2073" s="162"/>
    </row>
    <row r="2074" spans="2:2" x14ac:dyDescent="0.25">
      <c r="B2074" s="162"/>
    </row>
    <row r="2075" spans="2:2" x14ac:dyDescent="0.25">
      <c r="B2075" s="162"/>
    </row>
    <row r="2076" spans="2:2" x14ac:dyDescent="0.25">
      <c r="B2076" s="162"/>
    </row>
    <row r="2077" spans="2:2" x14ac:dyDescent="0.25">
      <c r="B2077" s="162"/>
    </row>
    <row r="2078" spans="2:2" x14ac:dyDescent="0.25">
      <c r="B2078" s="162"/>
    </row>
    <row r="2079" spans="2:2" x14ac:dyDescent="0.25">
      <c r="B2079" s="162"/>
    </row>
    <row r="2080" spans="2:2" x14ac:dyDescent="0.25">
      <c r="B2080" s="162"/>
    </row>
    <row r="2081" spans="2:2" x14ac:dyDescent="0.25">
      <c r="B2081" s="162"/>
    </row>
    <row r="2082" spans="2:2" x14ac:dyDescent="0.25">
      <c r="B2082" s="162"/>
    </row>
    <row r="2083" spans="2:2" x14ac:dyDescent="0.25">
      <c r="B2083" s="162"/>
    </row>
    <row r="2084" spans="2:2" x14ac:dyDescent="0.25">
      <c r="B2084" s="162"/>
    </row>
    <row r="2085" spans="2:2" x14ac:dyDescent="0.25">
      <c r="B2085" s="162"/>
    </row>
    <row r="2086" spans="2:2" x14ac:dyDescent="0.25">
      <c r="B2086" s="162"/>
    </row>
    <row r="2087" spans="2:2" x14ac:dyDescent="0.25">
      <c r="B2087" s="162"/>
    </row>
    <row r="2088" spans="2:2" x14ac:dyDescent="0.25">
      <c r="B2088" s="162"/>
    </row>
    <row r="2089" spans="2:2" x14ac:dyDescent="0.25">
      <c r="B2089" s="162"/>
    </row>
    <row r="2090" spans="2:2" x14ac:dyDescent="0.25">
      <c r="B2090" s="162"/>
    </row>
    <row r="2091" spans="2:2" x14ac:dyDescent="0.25">
      <c r="B2091" s="162"/>
    </row>
    <row r="2092" spans="2:2" x14ac:dyDescent="0.25">
      <c r="B2092" s="162"/>
    </row>
    <row r="2093" spans="2:2" x14ac:dyDescent="0.25">
      <c r="B2093" s="162"/>
    </row>
    <row r="2094" spans="2:2" x14ac:dyDescent="0.25">
      <c r="B2094" s="162"/>
    </row>
    <row r="2095" spans="2:2" x14ac:dyDescent="0.25">
      <c r="B2095" s="162"/>
    </row>
    <row r="2096" spans="2:2" x14ac:dyDescent="0.25">
      <c r="B2096" s="162"/>
    </row>
    <row r="2097" spans="2:2" x14ac:dyDescent="0.25">
      <c r="B2097" s="162"/>
    </row>
    <row r="2098" spans="2:2" x14ac:dyDescent="0.25">
      <c r="B2098" s="162"/>
    </row>
    <row r="2099" spans="2:2" x14ac:dyDescent="0.25">
      <c r="B2099" s="162"/>
    </row>
    <row r="2100" spans="2:2" x14ac:dyDescent="0.25">
      <c r="B2100" s="162"/>
    </row>
    <row r="2101" spans="2:2" x14ac:dyDescent="0.25">
      <c r="B2101" s="162"/>
    </row>
    <row r="2102" spans="2:2" x14ac:dyDescent="0.25">
      <c r="B2102" s="162"/>
    </row>
    <row r="2103" spans="2:2" x14ac:dyDescent="0.25">
      <c r="B2103" s="162"/>
    </row>
    <row r="2104" spans="2:2" x14ac:dyDescent="0.25">
      <c r="B2104" s="162"/>
    </row>
    <row r="2105" spans="2:2" x14ac:dyDescent="0.25">
      <c r="B2105" s="162"/>
    </row>
    <row r="2106" spans="2:2" x14ac:dyDescent="0.25">
      <c r="B2106" s="162"/>
    </row>
    <row r="2107" spans="2:2" x14ac:dyDescent="0.25">
      <c r="B2107" s="162"/>
    </row>
    <row r="2108" spans="2:2" x14ac:dyDescent="0.25">
      <c r="B2108" s="162"/>
    </row>
    <row r="2109" spans="2:2" x14ac:dyDescent="0.25">
      <c r="B2109" s="162"/>
    </row>
    <row r="2110" spans="2:2" x14ac:dyDescent="0.25">
      <c r="B2110" s="162"/>
    </row>
    <row r="2111" spans="2:2" x14ac:dyDescent="0.25">
      <c r="B2111" s="162"/>
    </row>
    <row r="2112" spans="2:2" x14ac:dyDescent="0.25">
      <c r="B2112" s="162"/>
    </row>
    <row r="2113" spans="2:2" x14ac:dyDescent="0.25">
      <c r="B2113" s="162"/>
    </row>
    <row r="2114" spans="2:2" x14ac:dyDescent="0.25">
      <c r="B2114" s="162"/>
    </row>
    <row r="2115" spans="2:2" x14ac:dyDescent="0.25">
      <c r="B2115" s="162"/>
    </row>
    <row r="2116" spans="2:2" x14ac:dyDescent="0.25">
      <c r="B2116" s="162"/>
    </row>
    <row r="2117" spans="2:2" x14ac:dyDescent="0.25">
      <c r="B2117" s="162"/>
    </row>
    <row r="2118" spans="2:2" x14ac:dyDescent="0.25">
      <c r="B2118" s="162"/>
    </row>
    <row r="2119" spans="2:2" x14ac:dyDescent="0.25">
      <c r="B2119" s="162"/>
    </row>
    <row r="2120" spans="2:2" x14ac:dyDescent="0.25">
      <c r="B2120" s="162"/>
    </row>
    <row r="2121" spans="2:2" x14ac:dyDescent="0.25">
      <c r="B2121" s="162"/>
    </row>
    <row r="2122" spans="2:2" x14ac:dyDescent="0.25">
      <c r="B2122" s="162"/>
    </row>
    <row r="2123" spans="2:2" x14ac:dyDescent="0.25">
      <c r="B2123" s="162"/>
    </row>
    <row r="2124" spans="2:2" x14ac:dyDescent="0.25">
      <c r="B2124" s="162"/>
    </row>
    <row r="2125" spans="2:2" x14ac:dyDescent="0.25">
      <c r="B2125" s="162"/>
    </row>
    <row r="2126" spans="2:2" x14ac:dyDescent="0.25">
      <c r="B2126" s="162"/>
    </row>
    <row r="2127" spans="2:2" x14ac:dyDescent="0.25">
      <c r="B2127" s="162"/>
    </row>
    <row r="2128" spans="2:2" x14ac:dyDescent="0.25">
      <c r="B2128" s="162"/>
    </row>
    <row r="2129" spans="2:2" x14ac:dyDescent="0.25">
      <c r="B2129" s="162"/>
    </row>
    <row r="2130" spans="2:2" x14ac:dyDescent="0.25">
      <c r="B2130" s="162"/>
    </row>
    <row r="2131" spans="2:2" x14ac:dyDescent="0.25">
      <c r="B2131" s="162"/>
    </row>
    <row r="2132" spans="2:2" x14ac:dyDescent="0.25">
      <c r="B2132" s="162"/>
    </row>
    <row r="2133" spans="2:2" x14ac:dyDescent="0.25">
      <c r="B2133" s="162"/>
    </row>
    <row r="2134" spans="2:2" x14ac:dyDescent="0.25">
      <c r="B2134" s="162"/>
    </row>
    <row r="2135" spans="2:2" x14ac:dyDescent="0.25">
      <c r="B2135" s="162"/>
    </row>
    <row r="2136" spans="2:2" x14ac:dyDescent="0.25">
      <c r="B2136" s="162"/>
    </row>
    <row r="2137" spans="2:2" x14ac:dyDescent="0.25">
      <c r="B2137" s="162"/>
    </row>
  </sheetData>
  <autoFilter ref="A1:C566" xr:uid="{7324FDE4-4199-4073-8B25-35176153CADD}"/>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BF7E6D-E78F-4270-B372-9DED166D797F}">
  <dimension ref="A1:W996"/>
  <sheetViews>
    <sheetView topLeftCell="R1" zoomScale="90" zoomScaleNormal="90" workbookViewId="0">
      <selection activeCell="C7" sqref="C7:F996"/>
    </sheetView>
  </sheetViews>
  <sheetFormatPr defaultColWidth="12.140625" defaultRowHeight="15" x14ac:dyDescent="0.25"/>
  <cols>
    <col min="2" max="2" width="14.85546875" customWidth="1"/>
    <col min="3" max="3" width="17.7109375" customWidth="1"/>
    <col min="4" max="4" width="20" customWidth="1"/>
    <col min="5" max="5" width="29.42578125" customWidth="1"/>
    <col min="6" max="6" width="18.7109375" customWidth="1"/>
    <col min="8" max="8" width="14.42578125" customWidth="1"/>
    <col min="16" max="16" width="19.140625" bestFit="1" customWidth="1"/>
    <col min="19" max="19" width="23.7109375" customWidth="1"/>
  </cols>
  <sheetData>
    <row r="1" spans="1:23" x14ac:dyDescent="0.25">
      <c r="A1" s="25" t="s">
        <v>10733</v>
      </c>
      <c r="B1" s="26"/>
      <c r="C1" s="18"/>
      <c r="D1" s="18">
        <v>1</v>
      </c>
      <c r="E1" s="19" t="s">
        <v>15196</v>
      </c>
      <c r="F1" s="19"/>
      <c r="G1" s="19"/>
      <c r="H1" s="19"/>
      <c r="I1" s="19"/>
      <c r="J1" s="18"/>
      <c r="K1" s="18"/>
      <c r="L1" s="18"/>
      <c r="M1" s="18"/>
      <c r="N1" s="18"/>
      <c r="O1" s="18"/>
      <c r="P1" s="18"/>
      <c r="Q1" s="18"/>
      <c r="R1" s="18"/>
      <c r="S1" s="18"/>
      <c r="T1" s="18"/>
      <c r="U1" s="18"/>
      <c r="V1" s="18"/>
      <c r="W1" s="18"/>
    </row>
    <row r="2" spans="1:23" x14ac:dyDescent="0.25">
      <c r="A2" s="19"/>
      <c r="B2" s="19"/>
      <c r="C2" s="18"/>
      <c r="D2" s="18">
        <v>2</v>
      </c>
      <c r="E2" t="s">
        <v>15197</v>
      </c>
      <c r="F2" s="19"/>
      <c r="G2" s="19"/>
      <c r="H2" s="19"/>
      <c r="I2" s="19"/>
      <c r="J2" s="18"/>
      <c r="K2" s="18"/>
      <c r="L2" s="18"/>
      <c r="M2" s="18"/>
      <c r="N2" s="18"/>
      <c r="O2" s="18"/>
      <c r="P2" s="18"/>
      <c r="Q2" s="18"/>
      <c r="R2" s="18"/>
      <c r="S2" s="18"/>
      <c r="T2" s="18"/>
      <c r="U2" s="18"/>
      <c r="V2" s="18"/>
      <c r="W2" s="18"/>
    </row>
    <row r="3" spans="1:23" x14ac:dyDescent="0.25">
      <c r="D3">
        <v>3</v>
      </c>
      <c r="E3" t="s">
        <v>15198</v>
      </c>
    </row>
    <row r="4" spans="1:23" ht="21" x14ac:dyDescent="0.35">
      <c r="A4" s="28" t="s">
        <v>10734</v>
      </c>
      <c r="B4" s="18"/>
      <c r="C4" s="18"/>
      <c r="D4" s="18"/>
      <c r="E4" s="18"/>
      <c r="F4" s="18"/>
      <c r="G4" s="18"/>
      <c r="H4" s="18"/>
      <c r="I4" s="18"/>
      <c r="J4" s="18"/>
      <c r="K4" s="18"/>
      <c r="L4" s="18"/>
      <c r="M4" s="18"/>
      <c r="N4" s="18"/>
      <c r="O4" s="18"/>
      <c r="P4" s="18"/>
      <c r="Q4" s="18"/>
      <c r="R4" s="18"/>
      <c r="S4" s="18"/>
      <c r="T4" s="18"/>
      <c r="U4" s="18"/>
      <c r="V4" s="18"/>
      <c r="W4" s="18"/>
    </row>
    <row r="5" spans="1:23" x14ac:dyDescent="0.25">
      <c r="A5" s="18"/>
      <c r="B5" s="18" t="s">
        <v>10735</v>
      </c>
      <c r="C5" s="18"/>
      <c r="D5" s="18"/>
      <c r="E5" s="19"/>
      <c r="F5" s="19"/>
      <c r="G5" s="19"/>
      <c r="H5" s="19"/>
      <c r="I5" s="19"/>
      <c r="J5" s="18"/>
      <c r="K5" s="18"/>
      <c r="L5" s="18"/>
      <c r="M5" s="18"/>
      <c r="N5" s="18"/>
      <c r="O5" s="18"/>
      <c r="P5" s="18"/>
      <c r="Q5" s="18"/>
      <c r="R5" s="18"/>
      <c r="S5" s="18"/>
      <c r="T5" s="18"/>
      <c r="U5" s="18"/>
      <c r="V5" s="18"/>
      <c r="W5" s="18"/>
    </row>
    <row r="6" spans="1:23" ht="30" x14ac:dyDescent="0.25">
      <c r="A6" s="20" t="s">
        <v>10736</v>
      </c>
      <c r="B6" s="20" t="s">
        <v>10737</v>
      </c>
      <c r="C6" s="27" t="s">
        <v>10738</v>
      </c>
      <c r="D6" s="27" t="s">
        <v>10739</v>
      </c>
      <c r="E6" s="27" t="s">
        <v>10740</v>
      </c>
      <c r="F6" s="27" t="s">
        <v>10741</v>
      </c>
      <c r="G6" s="20" t="s">
        <v>10742</v>
      </c>
      <c r="H6" s="20" t="s">
        <v>10743</v>
      </c>
      <c r="I6" s="20" t="s">
        <v>10744</v>
      </c>
      <c r="J6" s="20" t="s">
        <v>10745</v>
      </c>
      <c r="K6" s="20" t="s">
        <v>10746</v>
      </c>
      <c r="L6" s="20" t="s">
        <v>10747</v>
      </c>
      <c r="M6" s="20" t="s">
        <v>10748</v>
      </c>
      <c r="N6" s="20" t="s">
        <v>10749</v>
      </c>
      <c r="O6" s="20" t="s">
        <v>10750</v>
      </c>
      <c r="P6" s="20" t="s">
        <v>10751</v>
      </c>
      <c r="Q6" s="20" t="s">
        <v>10752</v>
      </c>
      <c r="R6" s="20" t="s">
        <v>10753</v>
      </c>
      <c r="S6" s="20" t="s">
        <v>10754</v>
      </c>
      <c r="T6" s="20" t="s">
        <v>10755</v>
      </c>
      <c r="U6" s="20" t="s">
        <v>10756</v>
      </c>
      <c r="V6" s="20" t="s">
        <v>10757</v>
      </c>
      <c r="W6" s="20" t="s">
        <v>10758</v>
      </c>
    </row>
    <row r="7" spans="1:23" x14ac:dyDescent="0.25">
      <c r="A7" s="21">
        <v>11000</v>
      </c>
      <c r="B7" s="21">
        <v>26</v>
      </c>
      <c r="C7" s="36" t="str">
        <f>_xlfn.XLOOKUP($B7,'Q1 DATA TABLE'!$A:$A,'Q1 DATA TABLE'!$G:$G)</f>
        <v>Rockhampton</v>
      </c>
      <c r="D7" s="36" t="str">
        <f>_xlfn.XLOOKUP($B7,'Q1 DATA TABLE'!$A:$A,'Q1 DATA TABLE'!C:C)</f>
        <v>Queensland</v>
      </c>
      <c r="E7" s="36" t="str">
        <f>_xlfn.XLOOKUP($B7,'Q1 DATA TABLE'!$A:$A,'Q1 DATA TABLE'!$E:$E)</f>
        <v>Australia</v>
      </c>
      <c r="F7" s="36">
        <f>_xlfn.XLOOKUP($B7,'Q1 DATA TABLE'!$A:$A,'Q1 DATA TABLE'!$H:$H)</f>
        <v>9</v>
      </c>
      <c r="G7" s="22" t="s">
        <v>10762</v>
      </c>
      <c r="H7" s="22" t="s">
        <v>10763</v>
      </c>
      <c r="I7" s="22" t="s">
        <v>10764</v>
      </c>
      <c r="J7" s="23">
        <v>24205</v>
      </c>
      <c r="K7" s="22" t="s">
        <v>10765</v>
      </c>
      <c r="L7" s="22" t="s">
        <v>10765</v>
      </c>
      <c r="M7" s="24">
        <v>90000</v>
      </c>
      <c r="N7" s="21">
        <v>2</v>
      </c>
      <c r="O7" s="22" t="s">
        <v>10766</v>
      </c>
      <c r="P7" s="22" t="s">
        <v>10767</v>
      </c>
      <c r="Q7" s="21">
        <v>1</v>
      </c>
      <c r="R7" s="21">
        <v>0</v>
      </c>
      <c r="S7" s="22" t="s">
        <v>10768</v>
      </c>
      <c r="T7" s="22" t="s">
        <v>10769</v>
      </c>
      <c r="U7" s="22" t="s">
        <v>10770</v>
      </c>
      <c r="V7" s="23">
        <v>37094</v>
      </c>
      <c r="W7" s="22" t="s">
        <v>10771</v>
      </c>
    </row>
    <row r="8" spans="1:23" x14ac:dyDescent="0.25">
      <c r="A8" s="21">
        <v>11001</v>
      </c>
      <c r="B8" s="21">
        <v>37</v>
      </c>
      <c r="C8" s="36" t="str">
        <f>_xlfn.XLOOKUP($B8,'Q1 DATA TABLE'!$A:$A,'Q1 DATA TABLE'!$G:$G)</f>
        <v>Seaford</v>
      </c>
      <c r="D8" s="36" t="str">
        <f>_xlfn.XLOOKUP($B8,'Q1 DATA TABLE'!$A:$A,'Q1 DATA TABLE'!C:C)</f>
        <v>Victoria</v>
      </c>
      <c r="E8" s="36" t="str">
        <f>_xlfn.XLOOKUP($B8,'Q1 DATA TABLE'!$A:$A,'Q1 DATA TABLE'!$E:$E)</f>
        <v>Australia</v>
      </c>
      <c r="F8" s="36">
        <f>_xlfn.XLOOKUP($B8,'Q1 DATA TABLE'!$A:$A,'Q1 DATA TABLE'!$H:$H)</f>
        <v>9</v>
      </c>
      <c r="G8" s="22" t="s">
        <v>10774</v>
      </c>
      <c r="H8" s="22" t="s">
        <v>10775</v>
      </c>
      <c r="I8" s="22" t="s">
        <v>10776</v>
      </c>
      <c r="J8" s="23">
        <v>23876</v>
      </c>
      <c r="K8" s="22" t="s">
        <v>10777</v>
      </c>
      <c r="L8" s="22" t="s">
        <v>10765</v>
      </c>
      <c r="M8" s="24">
        <v>60000</v>
      </c>
      <c r="N8" s="21">
        <v>3</v>
      </c>
      <c r="O8" s="22" t="s">
        <v>10766</v>
      </c>
      <c r="P8" s="22" t="s">
        <v>10767</v>
      </c>
      <c r="Q8" s="21">
        <v>0</v>
      </c>
      <c r="R8" s="21">
        <v>1</v>
      </c>
      <c r="S8" s="22" t="s">
        <v>10778</v>
      </c>
      <c r="T8" s="22" t="s">
        <v>10769</v>
      </c>
      <c r="U8" s="22" t="s">
        <v>10779</v>
      </c>
      <c r="V8" s="23">
        <v>37090</v>
      </c>
      <c r="W8" s="22" t="s">
        <v>10780</v>
      </c>
    </row>
    <row r="9" spans="1:23" x14ac:dyDescent="0.25">
      <c r="A9" s="21">
        <v>11002</v>
      </c>
      <c r="B9" s="21">
        <v>31</v>
      </c>
      <c r="C9" s="36" t="str">
        <f>_xlfn.XLOOKUP($B9,'Q1 DATA TABLE'!$A:$A,'Q1 DATA TABLE'!$G:$G)</f>
        <v>Hobart</v>
      </c>
      <c r="D9" s="36" t="str">
        <f>_xlfn.XLOOKUP($B9,'Q1 DATA TABLE'!$A:$A,'Q1 DATA TABLE'!C:C)</f>
        <v>Tasmania</v>
      </c>
      <c r="E9" s="36" t="str">
        <f>_xlfn.XLOOKUP($B9,'Q1 DATA TABLE'!$A:$A,'Q1 DATA TABLE'!$E:$E)</f>
        <v>Australia</v>
      </c>
      <c r="F9" s="36">
        <f>_xlfn.XLOOKUP($B9,'Q1 DATA TABLE'!$A:$A,'Q1 DATA TABLE'!$H:$H)</f>
        <v>9</v>
      </c>
      <c r="G9" s="22" t="s">
        <v>10783</v>
      </c>
      <c r="H9" s="22" t="s">
        <v>10769</v>
      </c>
      <c r="I9" s="22" t="s">
        <v>10784</v>
      </c>
      <c r="J9" s="23">
        <v>23966</v>
      </c>
      <c r="K9" s="22" t="s">
        <v>10765</v>
      </c>
      <c r="L9" s="22" t="s">
        <v>10765</v>
      </c>
      <c r="M9" s="24">
        <v>60000</v>
      </c>
      <c r="N9" s="21">
        <v>3</v>
      </c>
      <c r="O9" s="22" t="s">
        <v>10766</v>
      </c>
      <c r="P9" s="22" t="s">
        <v>10767</v>
      </c>
      <c r="Q9" s="21">
        <v>1</v>
      </c>
      <c r="R9" s="21">
        <v>1</v>
      </c>
      <c r="S9" s="22" t="s">
        <v>10785</v>
      </c>
      <c r="T9" s="22" t="s">
        <v>10769</v>
      </c>
      <c r="U9" s="22" t="s">
        <v>10786</v>
      </c>
      <c r="V9" s="23">
        <v>37082</v>
      </c>
      <c r="W9" s="22" t="s">
        <v>10787</v>
      </c>
    </row>
    <row r="10" spans="1:23" x14ac:dyDescent="0.25">
      <c r="A10" s="21">
        <v>11003</v>
      </c>
      <c r="B10" s="21">
        <v>11</v>
      </c>
      <c r="C10" s="36" t="str">
        <f>_xlfn.XLOOKUP($B10,'Q1 DATA TABLE'!$A:$A,'Q1 DATA TABLE'!$G:$G)</f>
        <v>North Ryde</v>
      </c>
      <c r="D10" s="36" t="str">
        <f>_xlfn.XLOOKUP($B10,'Q1 DATA TABLE'!$A:$A,'Q1 DATA TABLE'!C:C)</f>
        <v>New South Wales</v>
      </c>
      <c r="E10" s="36" t="str">
        <f>_xlfn.XLOOKUP($B10,'Q1 DATA TABLE'!$A:$A,'Q1 DATA TABLE'!$E:$E)</f>
        <v>Australia</v>
      </c>
      <c r="F10" s="36">
        <f>_xlfn.XLOOKUP($B10,'Q1 DATA TABLE'!$A:$A,'Q1 DATA TABLE'!$H:$H)</f>
        <v>9</v>
      </c>
      <c r="G10" s="22" t="s">
        <v>10790</v>
      </c>
      <c r="H10" s="22" t="s">
        <v>10769</v>
      </c>
      <c r="I10" s="22" t="s">
        <v>10791</v>
      </c>
      <c r="J10" s="23">
        <v>24883</v>
      </c>
      <c r="K10" s="22" t="s">
        <v>10777</v>
      </c>
      <c r="L10" s="22" t="s">
        <v>10792</v>
      </c>
      <c r="M10" s="24">
        <v>70000</v>
      </c>
      <c r="N10" s="21">
        <v>0</v>
      </c>
      <c r="O10" s="22" t="s">
        <v>10766</v>
      </c>
      <c r="P10" s="22" t="s">
        <v>10767</v>
      </c>
      <c r="Q10" s="21">
        <v>0</v>
      </c>
      <c r="R10" s="21">
        <v>1</v>
      </c>
      <c r="S10" s="22" t="s">
        <v>10793</v>
      </c>
      <c r="T10" s="22" t="s">
        <v>10769</v>
      </c>
      <c r="U10" s="22" t="s">
        <v>10770</v>
      </c>
      <c r="V10" s="23">
        <v>37073</v>
      </c>
      <c r="W10" s="22" t="s">
        <v>10794</v>
      </c>
    </row>
    <row r="11" spans="1:23" x14ac:dyDescent="0.25">
      <c r="A11" s="21">
        <v>11004</v>
      </c>
      <c r="B11" s="21">
        <v>19</v>
      </c>
      <c r="C11" s="36" t="str">
        <f>_xlfn.XLOOKUP($B11,'Q1 DATA TABLE'!$A:$A,'Q1 DATA TABLE'!$G:$G)</f>
        <v>Wollongong</v>
      </c>
      <c r="D11" s="36" t="str">
        <f>_xlfn.XLOOKUP($B11,'Q1 DATA TABLE'!$A:$A,'Q1 DATA TABLE'!C:C)</f>
        <v>New South Wales</v>
      </c>
      <c r="E11" s="36" t="str">
        <f>_xlfn.XLOOKUP($B11,'Q1 DATA TABLE'!$A:$A,'Q1 DATA TABLE'!$E:$E)</f>
        <v>Australia</v>
      </c>
      <c r="F11" s="36">
        <f>_xlfn.XLOOKUP($B11,'Q1 DATA TABLE'!$A:$A,'Q1 DATA TABLE'!$H:$H)</f>
        <v>9</v>
      </c>
      <c r="G11" s="22" t="s">
        <v>10796</v>
      </c>
      <c r="H11" s="22" t="s">
        <v>10769</v>
      </c>
      <c r="I11" s="22" t="s">
        <v>10797</v>
      </c>
      <c r="J11" s="23">
        <v>25058</v>
      </c>
      <c r="K11" s="22" t="s">
        <v>10777</v>
      </c>
      <c r="L11" s="22" t="s">
        <v>10792</v>
      </c>
      <c r="M11" s="24">
        <v>80000</v>
      </c>
      <c r="N11" s="21">
        <v>5</v>
      </c>
      <c r="O11" s="22" t="s">
        <v>10766</v>
      </c>
      <c r="P11" s="22" t="s">
        <v>10767</v>
      </c>
      <c r="Q11" s="21">
        <v>1</v>
      </c>
      <c r="R11" s="21">
        <v>4</v>
      </c>
      <c r="S11" s="22" t="s">
        <v>10798</v>
      </c>
      <c r="T11" s="22" t="s">
        <v>10769</v>
      </c>
      <c r="U11" s="22" t="s">
        <v>10799</v>
      </c>
      <c r="V11" s="23">
        <v>37098</v>
      </c>
      <c r="W11" s="22" t="s">
        <v>10771</v>
      </c>
    </row>
    <row r="12" spans="1:23" x14ac:dyDescent="0.25">
      <c r="A12" s="21">
        <v>11005</v>
      </c>
      <c r="B12" s="21">
        <v>22</v>
      </c>
      <c r="C12" s="36" t="str">
        <f>_xlfn.XLOOKUP($B12,'Q1 DATA TABLE'!$A:$A,'Q1 DATA TABLE'!$G:$G)</f>
        <v>East Brisbane</v>
      </c>
      <c r="D12" s="36" t="str">
        <f>_xlfn.XLOOKUP($B12,'Q1 DATA TABLE'!$A:$A,'Q1 DATA TABLE'!C:C)</f>
        <v>Queensland</v>
      </c>
      <c r="E12" s="36" t="str">
        <f>_xlfn.XLOOKUP($B12,'Q1 DATA TABLE'!$A:$A,'Q1 DATA TABLE'!$E:$E)</f>
        <v>Australia</v>
      </c>
      <c r="F12" s="36">
        <f>_xlfn.XLOOKUP($B12,'Q1 DATA TABLE'!$A:$A,'Q1 DATA TABLE'!$H:$H)</f>
        <v>9</v>
      </c>
      <c r="G12" s="22" t="s">
        <v>10801</v>
      </c>
      <c r="H12" s="22" t="s">
        <v>10769</v>
      </c>
      <c r="I12" s="22" t="s">
        <v>10802</v>
      </c>
      <c r="J12" s="23">
        <v>23959</v>
      </c>
      <c r="K12" s="22" t="s">
        <v>10777</v>
      </c>
      <c r="L12" s="22" t="s">
        <v>10765</v>
      </c>
      <c r="M12" s="24">
        <v>70000</v>
      </c>
      <c r="N12" s="21">
        <v>0</v>
      </c>
      <c r="O12" s="22" t="s">
        <v>10766</v>
      </c>
      <c r="P12" s="22" t="s">
        <v>10767</v>
      </c>
      <c r="Q12" s="21">
        <v>1</v>
      </c>
      <c r="R12" s="21">
        <v>1</v>
      </c>
      <c r="S12" s="22" t="s">
        <v>10803</v>
      </c>
      <c r="T12" s="22" t="s">
        <v>10769</v>
      </c>
      <c r="U12" s="22" t="s">
        <v>10804</v>
      </c>
      <c r="V12" s="23">
        <v>37074</v>
      </c>
      <c r="W12" s="22" t="s">
        <v>10794</v>
      </c>
    </row>
    <row r="13" spans="1:23" x14ac:dyDescent="0.25">
      <c r="A13" s="21">
        <v>11006</v>
      </c>
      <c r="B13" s="21">
        <v>8</v>
      </c>
      <c r="C13" s="36" t="str">
        <f>_xlfn.XLOOKUP($B13,'Q1 DATA TABLE'!$A:$A,'Q1 DATA TABLE'!$G:$G)</f>
        <v>Matraville</v>
      </c>
      <c r="D13" s="36" t="str">
        <f>_xlfn.XLOOKUP($B13,'Q1 DATA TABLE'!$A:$A,'Q1 DATA TABLE'!C:C)</f>
        <v>New South Wales</v>
      </c>
      <c r="E13" s="36" t="str">
        <f>_xlfn.XLOOKUP($B13,'Q1 DATA TABLE'!$A:$A,'Q1 DATA TABLE'!$E:$E)</f>
        <v>Australia</v>
      </c>
      <c r="F13" s="36">
        <f>_xlfn.XLOOKUP($B13,'Q1 DATA TABLE'!$A:$A,'Q1 DATA TABLE'!$H:$H)</f>
        <v>9</v>
      </c>
      <c r="G13" s="22" t="s">
        <v>10806</v>
      </c>
      <c r="H13" s="22" t="s">
        <v>10807</v>
      </c>
      <c r="I13" s="22" t="s">
        <v>10808</v>
      </c>
      <c r="J13" s="23">
        <v>24082</v>
      </c>
      <c r="K13" s="22" t="s">
        <v>10777</v>
      </c>
      <c r="L13" s="22" t="s">
        <v>10792</v>
      </c>
      <c r="M13" s="24">
        <v>70000</v>
      </c>
      <c r="N13" s="21">
        <v>0</v>
      </c>
      <c r="O13" s="22" t="s">
        <v>10766</v>
      </c>
      <c r="P13" s="22" t="s">
        <v>10767</v>
      </c>
      <c r="Q13" s="21">
        <v>1</v>
      </c>
      <c r="R13" s="21">
        <v>1</v>
      </c>
      <c r="S13" s="22" t="s">
        <v>10809</v>
      </c>
      <c r="T13" s="22" t="s">
        <v>10769</v>
      </c>
      <c r="U13" s="22" t="s">
        <v>10786</v>
      </c>
      <c r="V13" s="23">
        <v>37099</v>
      </c>
      <c r="W13" s="22" t="s">
        <v>10794</v>
      </c>
    </row>
    <row r="14" spans="1:23" x14ac:dyDescent="0.25">
      <c r="A14" s="21">
        <v>11007</v>
      </c>
      <c r="B14" s="21">
        <v>40</v>
      </c>
      <c r="C14" s="36" t="str">
        <f>_xlfn.XLOOKUP($B14,'Q1 DATA TABLE'!$A:$A,'Q1 DATA TABLE'!$G:$G)</f>
        <v>Warrnambool</v>
      </c>
      <c r="D14" s="36" t="str">
        <f>_xlfn.XLOOKUP($B14,'Q1 DATA TABLE'!$A:$A,'Q1 DATA TABLE'!C:C)</f>
        <v>Victoria</v>
      </c>
      <c r="E14" s="36" t="str">
        <f>_xlfn.XLOOKUP($B14,'Q1 DATA TABLE'!$A:$A,'Q1 DATA TABLE'!$E:$E)</f>
        <v>Australia</v>
      </c>
      <c r="F14" s="36">
        <f>_xlfn.XLOOKUP($B14,'Q1 DATA TABLE'!$A:$A,'Q1 DATA TABLE'!$H:$H)</f>
        <v>9</v>
      </c>
      <c r="G14" s="22" t="s">
        <v>10811</v>
      </c>
      <c r="H14" s="22" t="s">
        <v>10769</v>
      </c>
      <c r="I14" s="22" t="s">
        <v>10812</v>
      </c>
      <c r="J14" s="23">
        <v>23506</v>
      </c>
      <c r="K14" s="22" t="s">
        <v>10765</v>
      </c>
      <c r="L14" s="22" t="s">
        <v>10765</v>
      </c>
      <c r="M14" s="24">
        <v>60000</v>
      </c>
      <c r="N14" s="21">
        <v>3</v>
      </c>
      <c r="O14" s="22" t="s">
        <v>10766</v>
      </c>
      <c r="P14" s="22" t="s">
        <v>10767</v>
      </c>
      <c r="Q14" s="21">
        <v>1</v>
      </c>
      <c r="R14" s="21">
        <v>2</v>
      </c>
      <c r="S14" s="22" t="s">
        <v>10813</v>
      </c>
      <c r="T14" s="22" t="s">
        <v>10769</v>
      </c>
      <c r="U14" s="22" t="s">
        <v>10814</v>
      </c>
      <c r="V14" s="23">
        <v>37084</v>
      </c>
      <c r="W14" s="22" t="s">
        <v>10780</v>
      </c>
    </row>
    <row r="15" spans="1:23" x14ac:dyDescent="0.25">
      <c r="A15" s="21">
        <v>11008</v>
      </c>
      <c r="B15" s="21">
        <v>32</v>
      </c>
      <c r="C15" s="36" t="str">
        <f>_xlfn.XLOOKUP($B15,'Q1 DATA TABLE'!$A:$A,'Q1 DATA TABLE'!$G:$G)</f>
        <v>Bendigo</v>
      </c>
      <c r="D15" s="36" t="str">
        <f>_xlfn.XLOOKUP($B15,'Q1 DATA TABLE'!$A:$A,'Q1 DATA TABLE'!C:C)</f>
        <v>Victoria</v>
      </c>
      <c r="E15" s="36" t="str">
        <f>_xlfn.XLOOKUP($B15,'Q1 DATA TABLE'!$A:$A,'Q1 DATA TABLE'!$E:$E)</f>
        <v>Australia</v>
      </c>
      <c r="F15" s="36">
        <f>_xlfn.XLOOKUP($B15,'Q1 DATA TABLE'!$A:$A,'Q1 DATA TABLE'!$H:$H)</f>
        <v>9</v>
      </c>
      <c r="G15" s="22" t="s">
        <v>10816</v>
      </c>
      <c r="H15" s="22" t="s">
        <v>10769</v>
      </c>
      <c r="I15" s="22" t="s">
        <v>10817</v>
      </c>
      <c r="J15" s="23">
        <v>23565</v>
      </c>
      <c r="K15" s="22" t="s">
        <v>10777</v>
      </c>
      <c r="L15" s="22" t="s">
        <v>10792</v>
      </c>
      <c r="M15" s="24">
        <v>60000</v>
      </c>
      <c r="N15" s="21">
        <v>4</v>
      </c>
      <c r="O15" s="22" t="s">
        <v>10766</v>
      </c>
      <c r="P15" s="22" t="s">
        <v>10767</v>
      </c>
      <c r="Q15" s="21">
        <v>1</v>
      </c>
      <c r="R15" s="21">
        <v>3</v>
      </c>
      <c r="S15" s="22" t="s">
        <v>10818</v>
      </c>
      <c r="T15" s="22" t="s">
        <v>10769</v>
      </c>
      <c r="U15" s="22" t="s">
        <v>10819</v>
      </c>
      <c r="V15" s="23">
        <v>37100</v>
      </c>
      <c r="W15" s="22" t="s">
        <v>10820</v>
      </c>
    </row>
    <row r="16" spans="1:23" x14ac:dyDescent="0.25">
      <c r="A16" s="21">
        <v>11009</v>
      </c>
      <c r="B16" s="21">
        <v>25</v>
      </c>
      <c r="C16" s="36" t="str">
        <f>_xlfn.XLOOKUP($B16,'Q1 DATA TABLE'!$A:$A,'Q1 DATA TABLE'!$G:$G)</f>
        <v>Hervey Bay</v>
      </c>
      <c r="D16" s="36" t="str">
        <f>_xlfn.XLOOKUP($B16,'Q1 DATA TABLE'!$A:$A,'Q1 DATA TABLE'!C:C)</f>
        <v>Queensland</v>
      </c>
      <c r="E16" s="36" t="str">
        <f>_xlfn.XLOOKUP($B16,'Q1 DATA TABLE'!$A:$A,'Q1 DATA TABLE'!$E:$E)</f>
        <v>Australia</v>
      </c>
      <c r="F16" s="36">
        <f>_xlfn.XLOOKUP($B16,'Q1 DATA TABLE'!$A:$A,'Q1 DATA TABLE'!$H:$H)</f>
        <v>9</v>
      </c>
      <c r="G16" s="22" t="s">
        <v>10822</v>
      </c>
      <c r="H16" s="22" t="s">
        <v>10823</v>
      </c>
      <c r="I16" s="22" t="s">
        <v>10824</v>
      </c>
      <c r="J16" s="23">
        <v>23468</v>
      </c>
      <c r="K16" s="22" t="s">
        <v>10777</v>
      </c>
      <c r="L16" s="22" t="s">
        <v>10765</v>
      </c>
      <c r="M16" s="24">
        <v>70000</v>
      </c>
      <c r="N16" s="21">
        <v>0</v>
      </c>
      <c r="O16" s="22" t="s">
        <v>10766</v>
      </c>
      <c r="P16" s="22" t="s">
        <v>10767</v>
      </c>
      <c r="Q16" s="21">
        <v>0</v>
      </c>
      <c r="R16" s="21">
        <v>1</v>
      </c>
      <c r="S16" s="22" t="s">
        <v>10825</v>
      </c>
      <c r="T16" s="22" t="s">
        <v>10769</v>
      </c>
      <c r="U16" s="22" t="s">
        <v>10779</v>
      </c>
      <c r="V16" s="23">
        <v>37102</v>
      </c>
      <c r="W16" s="22" t="s">
        <v>10794</v>
      </c>
    </row>
    <row r="17" spans="1:23" x14ac:dyDescent="0.25">
      <c r="A17" s="21">
        <v>11010</v>
      </c>
      <c r="B17" s="21">
        <v>22</v>
      </c>
      <c r="C17" s="36" t="str">
        <f>_xlfn.XLOOKUP($B17,'Q1 DATA TABLE'!$A:$A,'Q1 DATA TABLE'!$G:$G)</f>
        <v>East Brisbane</v>
      </c>
      <c r="D17" s="36" t="str">
        <f>_xlfn.XLOOKUP($B17,'Q1 DATA TABLE'!$A:$A,'Q1 DATA TABLE'!C:C)</f>
        <v>Queensland</v>
      </c>
      <c r="E17" s="36" t="str">
        <f>_xlfn.XLOOKUP($B17,'Q1 DATA TABLE'!$A:$A,'Q1 DATA TABLE'!$E:$E)</f>
        <v>Australia</v>
      </c>
      <c r="F17" s="36">
        <f>_xlfn.XLOOKUP($B17,'Q1 DATA TABLE'!$A:$A,'Q1 DATA TABLE'!$H:$H)</f>
        <v>9</v>
      </c>
      <c r="G17" s="22" t="s">
        <v>10826</v>
      </c>
      <c r="H17" s="22" t="s">
        <v>10823</v>
      </c>
      <c r="I17" s="22" t="s">
        <v>10827</v>
      </c>
      <c r="J17" s="23">
        <v>23413</v>
      </c>
      <c r="K17" s="22" t="s">
        <v>10777</v>
      </c>
      <c r="L17" s="22" t="s">
        <v>10792</v>
      </c>
      <c r="M17" s="24">
        <v>70000</v>
      </c>
      <c r="N17" s="21">
        <v>0</v>
      </c>
      <c r="O17" s="22" t="s">
        <v>10766</v>
      </c>
      <c r="P17" s="22" t="s">
        <v>10767</v>
      </c>
      <c r="Q17" s="21">
        <v>0</v>
      </c>
      <c r="R17" s="21">
        <v>1</v>
      </c>
      <c r="S17" s="22" t="s">
        <v>10828</v>
      </c>
      <c r="T17" s="22" t="s">
        <v>10769</v>
      </c>
      <c r="U17" s="22" t="s">
        <v>10829</v>
      </c>
      <c r="V17" s="23">
        <v>37089</v>
      </c>
      <c r="W17" s="22" t="s">
        <v>10794</v>
      </c>
    </row>
    <row r="18" spans="1:23" x14ac:dyDescent="0.25">
      <c r="A18" s="21">
        <v>11011</v>
      </c>
      <c r="B18" s="21">
        <v>22</v>
      </c>
      <c r="C18" s="36" t="str">
        <f>_xlfn.XLOOKUP($B18,'Q1 DATA TABLE'!$A:$A,'Q1 DATA TABLE'!$G:$G)</f>
        <v>East Brisbane</v>
      </c>
      <c r="D18" s="36" t="str">
        <f>_xlfn.XLOOKUP($B18,'Q1 DATA TABLE'!$A:$A,'Q1 DATA TABLE'!C:C)</f>
        <v>Queensland</v>
      </c>
      <c r="E18" s="36" t="str">
        <f>_xlfn.XLOOKUP($B18,'Q1 DATA TABLE'!$A:$A,'Q1 DATA TABLE'!$E:$E)</f>
        <v>Australia</v>
      </c>
      <c r="F18" s="36">
        <f>_xlfn.XLOOKUP($B18,'Q1 DATA TABLE'!$A:$A,'Q1 DATA TABLE'!$H:$H)</f>
        <v>9</v>
      </c>
      <c r="G18" s="22" t="s">
        <v>10830</v>
      </c>
      <c r="H18" s="22" t="s">
        <v>10769</v>
      </c>
      <c r="I18" s="22" t="s">
        <v>10831</v>
      </c>
      <c r="J18" s="23">
        <v>23319</v>
      </c>
      <c r="K18" s="22" t="s">
        <v>10765</v>
      </c>
      <c r="L18" s="22" t="s">
        <v>10765</v>
      </c>
      <c r="M18" s="24">
        <v>60000</v>
      </c>
      <c r="N18" s="21">
        <v>4</v>
      </c>
      <c r="O18" s="22" t="s">
        <v>10766</v>
      </c>
      <c r="P18" s="22" t="s">
        <v>10767</v>
      </c>
      <c r="Q18" s="21">
        <v>1</v>
      </c>
      <c r="R18" s="21">
        <v>4</v>
      </c>
      <c r="S18" s="22" t="s">
        <v>10832</v>
      </c>
      <c r="T18" s="22" t="s">
        <v>10769</v>
      </c>
      <c r="U18" s="22" t="s">
        <v>10833</v>
      </c>
      <c r="V18" s="23">
        <v>37074</v>
      </c>
      <c r="W18" s="22" t="s">
        <v>10820</v>
      </c>
    </row>
    <row r="19" spans="1:23" x14ac:dyDescent="0.25">
      <c r="A19" s="21">
        <v>11012</v>
      </c>
      <c r="B19" s="21">
        <v>611</v>
      </c>
      <c r="C19" s="36" t="str">
        <f>_xlfn.XLOOKUP($B19,'Q1 DATA TABLE'!$A:$A,'Q1 DATA TABLE'!$G:$G)</f>
        <v>Bremerton</v>
      </c>
      <c r="D19" s="36" t="str">
        <f>_xlfn.XLOOKUP($B19,'Q1 DATA TABLE'!$A:$A,'Q1 DATA TABLE'!C:C)</f>
        <v>Washington</v>
      </c>
      <c r="E19" s="36" t="str">
        <f>_xlfn.XLOOKUP($B19,'Q1 DATA TABLE'!$A:$A,'Q1 DATA TABLE'!$E:$E)</f>
        <v>United States</v>
      </c>
      <c r="F19" s="36">
        <f>_xlfn.XLOOKUP($B19,'Q1 DATA TABLE'!$A:$A,'Q1 DATA TABLE'!$H:$H)</f>
        <v>1</v>
      </c>
      <c r="G19" s="22" t="s">
        <v>10837</v>
      </c>
      <c r="H19" s="22" t="s">
        <v>10765</v>
      </c>
      <c r="I19" s="22" t="s">
        <v>10838</v>
      </c>
      <c r="J19" s="23">
        <v>24855</v>
      </c>
      <c r="K19" s="22" t="s">
        <v>10765</v>
      </c>
      <c r="L19" s="22" t="s">
        <v>10792</v>
      </c>
      <c r="M19" s="24">
        <v>100000</v>
      </c>
      <c r="N19" s="21">
        <v>2</v>
      </c>
      <c r="O19" s="22" t="s">
        <v>10766</v>
      </c>
      <c r="P19" s="22" t="s">
        <v>10839</v>
      </c>
      <c r="Q19" s="21">
        <v>1</v>
      </c>
      <c r="R19" s="21">
        <v>2</v>
      </c>
      <c r="S19" s="22" t="s">
        <v>10840</v>
      </c>
      <c r="T19" s="22" t="s">
        <v>10769</v>
      </c>
      <c r="U19" s="22" t="s">
        <v>10841</v>
      </c>
      <c r="V19" s="23">
        <v>37881</v>
      </c>
      <c r="W19" s="22" t="s">
        <v>10771</v>
      </c>
    </row>
    <row r="20" spans="1:23" x14ac:dyDescent="0.25">
      <c r="A20" s="21">
        <v>11013</v>
      </c>
      <c r="B20" s="21">
        <v>543</v>
      </c>
      <c r="C20" s="36" t="str">
        <f>_xlfn.XLOOKUP($B20,'Q1 DATA TABLE'!$A:$A,'Q1 DATA TABLE'!$G:$G)</f>
        <v>Lebanon</v>
      </c>
      <c r="D20" s="36" t="str">
        <f>_xlfn.XLOOKUP($B20,'Q1 DATA TABLE'!$A:$A,'Q1 DATA TABLE'!C:C)</f>
        <v>Oregon</v>
      </c>
      <c r="E20" s="36" t="str">
        <f>_xlfn.XLOOKUP($B20,'Q1 DATA TABLE'!$A:$A,'Q1 DATA TABLE'!$E:$E)</f>
        <v>United States</v>
      </c>
      <c r="F20" s="36">
        <f>_xlfn.XLOOKUP($B20,'Q1 DATA TABLE'!$A:$A,'Q1 DATA TABLE'!$H:$H)</f>
        <v>1</v>
      </c>
      <c r="G20" s="22" t="s">
        <v>10844</v>
      </c>
      <c r="H20" s="22" t="s">
        <v>10765</v>
      </c>
      <c r="I20" s="22" t="s">
        <v>10845</v>
      </c>
      <c r="J20" s="23">
        <v>25056</v>
      </c>
      <c r="K20" s="22" t="s">
        <v>10765</v>
      </c>
      <c r="L20" s="22" t="s">
        <v>10765</v>
      </c>
      <c r="M20" s="24">
        <v>100000</v>
      </c>
      <c r="N20" s="21">
        <v>2</v>
      </c>
      <c r="O20" s="22" t="s">
        <v>10766</v>
      </c>
      <c r="P20" s="22" t="s">
        <v>10839</v>
      </c>
      <c r="Q20" s="21">
        <v>1</v>
      </c>
      <c r="R20" s="21">
        <v>3</v>
      </c>
      <c r="S20" s="22" t="s">
        <v>10846</v>
      </c>
      <c r="T20" s="22" t="s">
        <v>10769</v>
      </c>
      <c r="U20" s="22" t="s">
        <v>10847</v>
      </c>
      <c r="V20" s="23">
        <v>37909</v>
      </c>
      <c r="W20" s="22" t="s">
        <v>10780</v>
      </c>
    </row>
    <row r="21" spans="1:23" x14ac:dyDescent="0.25">
      <c r="A21" s="21">
        <v>11014</v>
      </c>
      <c r="B21" s="21">
        <v>634</v>
      </c>
      <c r="C21" s="36" t="str">
        <f>_xlfn.XLOOKUP($B21,'Q1 DATA TABLE'!$A:$A,'Q1 DATA TABLE'!$G:$G)</f>
        <v>Redmond</v>
      </c>
      <c r="D21" s="36" t="str">
        <f>_xlfn.XLOOKUP($B21,'Q1 DATA TABLE'!$A:$A,'Q1 DATA TABLE'!C:C)</f>
        <v>Washington</v>
      </c>
      <c r="E21" s="36" t="str">
        <f>_xlfn.XLOOKUP($B21,'Q1 DATA TABLE'!$A:$A,'Q1 DATA TABLE'!$E:$E)</f>
        <v>United States</v>
      </c>
      <c r="F21" s="36">
        <f>_xlfn.XLOOKUP($B21,'Q1 DATA TABLE'!$A:$A,'Q1 DATA TABLE'!$H:$H)</f>
        <v>1</v>
      </c>
      <c r="G21" s="22" t="s">
        <v>10849</v>
      </c>
      <c r="H21" s="22" t="s">
        <v>10769</v>
      </c>
      <c r="I21" s="22" t="s">
        <v>10850</v>
      </c>
      <c r="J21" s="23">
        <v>24967</v>
      </c>
      <c r="K21" s="22" t="s">
        <v>10777</v>
      </c>
      <c r="L21" s="22" t="s">
        <v>10792</v>
      </c>
      <c r="M21" s="24">
        <v>100000</v>
      </c>
      <c r="N21" s="21">
        <v>3</v>
      </c>
      <c r="O21" s="22" t="s">
        <v>10766</v>
      </c>
      <c r="P21" s="22" t="s">
        <v>10839</v>
      </c>
      <c r="Q21" s="21">
        <v>0</v>
      </c>
      <c r="R21" s="21">
        <v>3</v>
      </c>
      <c r="S21" s="22" t="s">
        <v>10851</v>
      </c>
      <c r="T21" s="22" t="s">
        <v>10769</v>
      </c>
      <c r="U21" s="22" t="s">
        <v>10852</v>
      </c>
      <c r="V21" s="23">
        <v>37888</v>
      </c>
      <c r="W21" s="22" t="s">
        <v>10771</v>
      </c>
    </row>
    <row r="22" spans="1:23" x14ac:dyDescent="0.25">
      <c r="A22" s="21">
        <v>11015</v>
      </c>
      <c r="B22" s="21">
        <v>301</v>
      </c>
      <c r="C22" s="36" t="str">
        <f>_xlfn.XLOOKUP($B22,'Q1 DATA TABLE'!$A:$A,'Q1 DATA TABLE'!$G:$G)</f>
        <v>Burbank</v>
      </c>
      <c r="D22" s="36" t="str">
        <f>_xlfn.XLOOKUP($B22,'Q1 DATA TABLE'!$A:$A,'Q1 DATA TABLE'!C:C)</f>
        <v>California</v>
      </c>
      <c r="E22" s="36" t="str">
        <f>_xlfn.XLOOKUP($B22,'Q1 DATA TABLE'!$A:$A,'Q1 DATA TABLE'!$E:$E)</f>
        <v>United States</v>
      </c>
      <c r="F22" s="36">
        <f>_xlfn.XLOOKUP($B22,'Q1 DATA TABLE'!$A:$A,'Q1 DATA TABLE'!$H:$H)</f>
        <v>4</v>
      </c>
      <c r="G22" s="22" t="s">
        <v>10854</v>
      </c>
      <c r="H22" s="22" t="s">
        <v>10769</v>
      </c>
      <c r="I22" s="22" t="s">
        <v>10855</v>
      </c>
      <c r="J22" s="23">
        <v>28913</v>
      </c>
      <c r="K22" s="22" t="s">
        <v>10777</v>
      </c>
      <c r="L22" s="22" t="s">
        <v>10792</v>
      </c>
      <c r="M22" s="24">
        <v>30000</v>
      </c>
      <c r="N22" s="21">
        <v>0</v>
      </c>
      <c r="O22" s="22" t="s">
        <v>10856</v>
      </c>
      <c r="P22" s="22" t="s">
        <v>10857</v>
      </c>
      <c r="Q22" s="21">
        <v>0</v>
      </c>
      <c r="R22" s="21">
        <v>1</v>
      </c>
      <c r="S22" s="22" t="s">
        <v>10858</v>
      </c>
      <c r="T22" s="22" t="s">
        <v>10769</v>
      </c>
      <c r="U22" s="22" t="s">
        <v>10859</v>
      </c>
      <c r="V22" s="23">
        <v>37824</v>
      </c>
      <c r="W22" s="22" t="s">
        <v>10794</v>
      </c>
    </row>
    <row r="23" spans="1:23" x14ac:dyDescent="0.25">
      <c r="A23" s="21">
        <v>11016</v>
      </c>
      <c r="B23" s="21">
        <v>329</v>
      </c>
      <c r="C23" s="36" t="str">
        <f>_xlfn.XLOOKUP($B23,'Q1 DATA TABLE'!$A:$A,'Q1 DATA TABLE'!$G:$G)</f>
        <v>Imperial Beach</v>
      </c>
      <c r="D23" s="36" t="str">
        <f>_xlfn.XLOOKUP($B23,'Q1 DATA TABLE'!$A:$A,'Q1 DATA TABLE'!C:C)</f>
        <v>California</v>
      </c>
      <c r="E23" s="36" t="str">
        <f>_xlfn.XLOOKUP($B23,'Q1 DATA TABLE'!$A:$A,'Q1 DATA TABLE'!$E:$E)</f>
        <v>United States</v>
      </c>
      <c r="F23" s="36">
        <f>_xlfn.XLOOKUP($B23,'Q1 DATA TABLE'!$A:$A,'Q1 DATA TABLE'!$H:$H)</f>
        <v>4</v>
      </c>
      <c r="G23" s="22" t="s">
        <v>10861</v>
      </c>
      <c r="H23" s="22" t="s">
        <v>10775</v>
      </c>
      <c r="I23" s="22" t="s">
        <v>10862</v>
      </c>
      <c r="J23" s="23">
        <v>28973</v>
      </c>
      <c r="K23" s="22" t="s">
        <v>10765</v>
      </c>
      <c r="L23" s="22" t="s">
        <v>10765</v>
      </c>
      <c r="M23" s="24">
        <v>30000</v>
      </c>
      <c r="N23" s="21">
        <v>0</v>
      </c>
      <c r="O23" s="22" t="s">
        <v>10856</v>
      </c>
      <c r="P23" s="22" t="s">
        <v>10857</v>
      </c>
      <c r="Q23" s="21">
        <v>1</v>
      </c>
      <c r="R23" s="21">
        <v>1</v>
      </c>
      <c r="S23" s="22" t="s">
        <v>10863</v>
      </c>
      <c r="T23" s="22" t="s">
        <v>10769</v>
      </c>
      <c r="U23" s="22" t="s">
        <v>10864</v>
      </c>
      <c r="V23" s="23">
        <v>37846</v>
      </c>
      <c r="W23" s="22" t="s">
        <v>10794</v>
      </c>
    </row>
    <row r="24" spans="1:23" x14ac:dyDescent="0.25">
      <c r="A24" s="21">
        <v>11017</v>
      </c>
      <c r="B24" s="21">
        <v>39</v>
      </c>
      <c r="C24" s="36" t="str">
        <f>_xlfn.XLOOKUP($B24,'Q1 DATA TABLE'!$A:$A,'Q1 DATA TABLE'!$G:$G)</f>
        <v>Sunbury</v>
      </c>
      <c r="D24" s="36" t="str">
        <f>_xlfn.XLOOKUP($B24,'Q1 DATA TABLE'!$A:$A,'Q1 DATA TABLE'!C:C)</f>
        <v>Victoria</v>
      </c>
      <c r="E24" s="36" t="str">
        <f>_xlfn.XLOOKUP($B24,'Q1 DATA TABLE'!$A:$A,'Q1 DATA TABLE'!$E:$E)</f>
        <v>Australia</v>
      </c>
      <c r="F24" s="36">
        <f>_xlfn.XLOOKUP($B24,'Q1 DATA TABLE'!$A:$A,'Q1 DATA TABLE'!$H:$H)</f>
        <v>9</v>
      </c>
      <c r="G24" s="22" t="s">
        <v>10822</v>
      </c>
      <c r="H24" s="22" t="s">
        <v>10769</v>
      </c>
      <c r="I24" s="22" t="s">
        <v>10866</v>
      </c>
      <c r="J24" s="23">
        <v>16249</v>
      </c>
      <c r="K24" s="22" t="s">
        <v>10777</v>
      </c>
      <c r="L24" s="22" t="s">
        <v>10792</v>
      </c>
      <c r="M24" s="24">
        <v>20000</v>
      </c>
      <c r="N24" s="21">
        <v>4</v>
      </c>
      <c r="O24" s="22" t="s">
        <v>10867</v>
      </c>
      <c r="P24" s="22" t="s">
        <v>10857</v>
      </c>
      <c r="Q24" s="21">
        <v>1</v>
      </c>
      <c r="R24" s="21">
        <v>2</v>
      </c>
      <c r="S24" s="22" t="s">
        <v>10868</v>
      </c>
      <c r="T24" s="22" t="s">
        <v>10769</v>
      </c>
      <c r="U24" s="22" t="s">
        <v>10869</v>
      </c>
      <c r="V24" s="23">
        <v>37087</v>
      </c>
      <c r="W24" s="22" t="s">
        <v>10794</v>
      </c>
    </row>
    <row r="25" spans="1:23" x14ac:dyDescent="0.25">
      <c r="A25" s="21">
        <v>11018</v>
      </c>
      <c r="B25" s="21">
        <v>32</v>
      </c>
      <c r="C25" s="36" t="str">
        <f>_xlfn.XLOOKUP($B25,'Q1 DATA TABLE'!$A:$A,'Q1 DATA TABLE'!$G:$G)</f>
        <v>Bendigo</v>
      </c>
      <c r="D25" s="36" t="str">
        <f>_xlfn.XLOOKUP($B25,'Q1 DATA TABLE'!$A:$A,'Q1 DATA TABLE'!C:C)</f>
        <v>Victoria</v>
      </c>
      <c r="E25" s="36" t="str">
        <f>_xlfn.XLOOKUP($B25,'Q1 DATA TABLE'!$A:$A,'Q1 DATA TABLE'!$E:$E)</f>
        <v>Australia</v>
      </c>
      <c r="F25" s="36">
        <f>_xlfn.XLOOKUP($B25,'Q1 DATA TABLE'!$A:$A,'Q1 DATA TABLE'!$H:$H)</f>
        <v>9</v>
      </c>
      <c r="G25" s="22" t="s">
        <v>10870</v>
      </c>
      <c r="H25" s="22" t="s">
        <v>10871</v>
      </c>
      <c r="I25" s="22" t="s">
        <v>10872</v>
      </c>
      <c r="J25" s="23">
        <v>16354</v>
      </c>
      <c r="K25" s="22" t="s">
        <v>10777</v>
      </c>
      <c r="L25" s="22" t="s">
        <v>10765</v>
      </c>
      <c r="M25" s="24">
        <v>30000</v>
      </c>
      <c r="N25" s="21">
        <v>2</v>
      </c>
      <c r="O25" s="22" t="s">
        <v>10856</v>
      </c>
      <c r="P25" s="22" t="s">
        <v>10873</v>
      </c>
      <c r="Q25" s="21">
        <v>1</v>
      </c>
      <c r="R25" s="21">
        <v>2</v>
      </c>
      <c r="S25" s="22" t="s">
        <v>10874</v>
      </c>
      <c r="T25" s="22" t="s">
        <v>10769</v>
      </c>
      <c r="U25" s="22" t="s">
        <v>10875</v>
      </c>
      <c r="V25" s="23">
        <v>37092</v>
      </c>
      <c r="W25" s="22" t="s">
        <v>10794</v>
      </c>
    </row>
    <row r="26" spans="1:23" x14ac:dyDescent="0.25">
      <c r="A26" s="21">
        <v>11019</v>
      </c>
      <c r="B26" s="21">
        <v>52</v>
      </c>
      <c r="C26" s="36" t="str">
        <f>_xlfn.XLOOKUP($B26,'Q1 DATA TABLE'!$A:$A,'Q1 DATA TABLE'!$G:$G)</f>
        <v>Langley</v>
      </c>
      <c r="D26" s="36" t="str">
        <f>_xlfn.XLOOKUP($B26,'Q1 DATA TABLE'!$A:$A,'Q1 DATA TABLE'!C:C)</f>
        <v>British Columbia</v>
      </c>
      <c r="E26" s="36" t="str">
        <f>_xlfn.XLOOKUP($B26,'Q1 DATA TABLE'!$A:$A,'Q1 DATA TABLE'!$E:$E)</f>
        <v>Canada</v>
      </c>
      <c r="F26" s="36">
        <f>_xlfn.XLOOKUP($B26,'Q1 DATA TABLE'!$A:$A,'Q1 DATA TABLE'!$H:$H)</f>
        <v>6</v>
      </c>
      <c r="G26" s="22" t="s">
        <v>10879</v>
      </c>
      <c r="H26" s="22" t="s">
        <v>10775</v>
      </c>
      <c r="I26" s="22" t="s">
        <v>10880</v>
      </c>
      <c r="J26" s="23">
        <v>28556</v>
      </c>
      <c r="K26" s="22" t="s">
        <v>10777</v>
      </c>
      <c r="L26" s="22" t="s">
        <v>10765</v>
      </c>
      <c r="M26" s="24">
        <v>40000</v>
      </c>
      <c r="N26" s="21">
        <v>0</v>
      </c>
      <c r="O26" s="22" t="s">
        <v>10867</v>
      </c>
      <c r="P26" s="22" t="s">
        <v>10857</v>
      </c>
      <c r="Q26" s="21">
        <v>0</v>
      </c>
      <c r="R26" s="21">
        <v>2</v>
      </c>
      <c r="S26" s="22" t="s">
        <v>10881</v>
      </c>
      <c r="T26" s="22" t="s">
        <v>10769</v>
      </c>
      <c r="U26" s="22" t="s">
        <v>10882</v>
      </c>
      <c r="V26" s="23">
        <v>37849</v>
      </c>
      <c r="W26" s="22" t="s">
        <v>10794</v>
      </c>
    </row>
    <row r="27" spans="1:23" x14ac:dyDescent="0.25">
      <c r="A27" s="21">
        <v>11020</v>
      </c>
      <c r="B27" s="21">
        <v>53</v>
      </c>
      <c r="C27" s="36" t="str">
        <f>_xlfn.XLOOKUP($B27,'Q1 DATA TABLE'!$A:$A,'Q1 DATA TABLE'!$G:$G)</f>
        <v>Metchosin</v>
      </c>
      <c r="D27" s="36" t="str">
        <f>_xlfn.XLOOKUP($B27,'Q1 DATA TABLE'!$A:$A,'Q1 DATA TABLE'!C:C)</f>
        <v>British Columbia</v>
      </c>
      <c r="E27" s="36" t="str">
        <f>_xlfn.XLOOKUP($B27,'Q1 DATA TABLE'!$A:$A,'Q1 DATA TABLE'!$E:$E)</f>
        <v>Canada</v>
      </c>
      <c r="F27" s="36">
        <f>_xlfn.XLOOKUP($B27,'Q1 DATA TABLE'!$A:$A,'Q1 DATA TABLE'!$H:$H)</f>
        <v>6</v>
      </c>
      <c r="G27" s="22" t="s">
        <v>10884</v>
      </c>
      <c r="H27" s="22" t="s">
        <v>10823</v>
      </c>
      <c r="I27" s="22" t="s">
        <v>10885</v>
      </c>
      <c r="J27" s="23">
        <v>28753</v>
      </c>
      <c r="K27" s="22" t="s">
        <v>10777</v>
      </c>
      <c r="L27" s="22" t="s">
        <v>10765</v>
      </c>
      <c r="M27" s="24">
        <v>40000</v>
      </c>
      <c r="N27" s="21">
        <v>0</v>
      </c>
      <c r="O27" s="22" t="s">
        <v>10867</v>
      </c>
      <c r="P27" s="22" t="s">
        <v>10857</v>
      </c>
      <c r="Q27" s="21">
        <v>0</v>
      </c>
      <c r="R27" s="21">
        <v>2</v>
      </c>
      <c r="S27" s="22" t="s">
        <v>10886</v>
      </c>
      <c r="T27" s="22" t="s">
        <v>10769</v>
      </c>
      <c r="U27" s="22" t="s">
        <v>10887</v>
      </c>
      <c r="V27" s="23">
        <v>37804</v>
      </c>
      <c r="W27" s="22" t="s">
        <v>10771</v>
      </c>
    </row>
    <row r="28" spans="1:23" x14ac:dyDescent="0.25">
      <c r="A28" s="21">
        <v>11021</v>
      </c>
      <c r="B28" s="21">
        <v>536</v>
      </c>
      <c r="C28" s="36" t="str">
        <f>_xlfn.XLOOKUP($B28,'Q1 DATA TABLE'!$A:$A,'Q1 DATA TABLE'!$G:$G)</f>
        <v>Beaverton</v>
      </c>
      <c r="D28" s="36" t="str">
        <f>_xlfn.XLOOKUP($B28,'Q1 DATA TABLE'!$A:$A,'Q1 DATA TABLE'!C:C)</f>
        <v>Oregon</v>
      </c>
      <c r="E28" s="36" t="str">
        <f>_xlfn.XLOOKUP($B28,'Q1 DATA TABLE'!$A:$A,'Q1 DATA TABLE'!$E:$E)</f>
        <v>United States</v>
      </c>
      <c r="F28" s="36">
        <f>_xlfn.XLOOKUP($B28,'Q1 DATA TABLE'!$A:$A,'Q1 DATA TABLE'!$H:$H)</f>
        <v>1</v>
      </c>
      <c r="G28" s="22" t="s">
        <v>10889</v>
      </c>
      <c r="H28" s="22" t="s">
        <v>10769</v>
      </c>
      <c r="I28" s="22" t="s">
        <v>10890</v>
      </c>
      <c r="J28" s="23">
        <v>28736</v>
      </c>
      <c r="K28" s="22" t="s">
        <v>10777</v>
      </c>
      <c r="L28" s="22" t="s">
        <v>10792</v>
      </c>
      <c r="M28" s="24">
        <v>40000</v>
      </c>
      <c r="N28" s="21">
        <v>0</v>
      </c>
      <c r="O28" s="22" t="s">
        <v>10856</v>
      </c>
      <c r="P28" s="22" t="s">
        <v>10857</v>
      </c>
      <c r="Q28" s="21">
        <v>0</v>
      </c>
      <c r="R28" s="21">
        <v>1</v>
      </c>
      <c r="S28" s="22" t="s">
        <v>10891</v>
      </c>
      <c r="T28" s="22" t="s">
        <v>10769</v>
      </c>
      <c r="U28" s="22" t="s">
        <v>10892</v>
      </c>
      <c r="V28" s="23">
        <v>37829</v>
      </c>
      <c r="W28" s="22" t="s">
        <v>10771</v>
      </c>
    </row>
    <row r="29" spans="1:23" x14ac:dyDescent="0.25">
      <c r="A29" s="21">
        <v>11022</v>
      </c>
      <c r="B29" s="21">
        <v>609</v>
      </c>
      <c r="C29" s="36" t="str">
        <f>_xlfn.XLOOKUP($B29,'Q1 DATA TABLE'!$A:$A,'Q1 DATA TABLE'!$G:$G)</f>
        <v>Bellingham</v>
      </c>
      <c r="D29" s="36" t="str">
        <f>_xlfn.XLOOKUP($B29,'Q1 DATA TABLE'!$A:$A,'Q1 DATA TABLE'!C:C)</f>
        <v>Washington</v>
      </c>
      <c r="E29" s="36" t="str">
        <f>_xlfn.XLOOKUP($B29,'Q1 DATA TABLE'!$A:$A,'Q1 DATA TABLE'!$E:$E)</f>
        <v>United States</v>
      </c>
      <c r="F29" s="36">
        <f>_xlfn.XLOOKUP($B29,'Q1 DATA TABLE'!$A:$A,'Q1 DATA TABLE'!$H:$H)</f>
        <v>1</v>
      </c>
      <c r="G29" s="22" t="s">
        <v>10894</v>
      </c>
      <c r="H29" s="22" t="s">
        <v>10807</v>
      </c>
      <c r="I29" s="22" t="s">
        <v>10895</v>
      </c>
      <c r="J29" s="23">
        <v>28775</v>
      </c>
      <c r="K29" s="22" t="s">
        <v>10765</v>
      </c>
      <c r="L29" s="22" t="s">
        <v>10765</v>
      </c>
      <c r="M29" s="24">
        <v>40000</v>
      </c>
      <c r="N29" s="21">
        <v>0</v>
      </c>
      <c r="O29" s="22" t="s">
        <v>10856</v>
      </c>
      <c r="P29" s="22" t="s">
        <v>10857</v>
      </c>
      <c r="Q29" s="21">
        <v>1</v>
      </c>
      <c r="R29" s="21">
        <v>1</v>
      </c>
      <c r="S29" s="22" t="s">
        <v>10896</v>
      </c>
      <c r="T29" s="22" t="s">
        <v>10769</v>
      </c>
      <c r="U29" s="22" t="s">
        <v>10897</v>
      </c>
      <c r="V29" s="23">
        <v>37826</v>
      </c>
      <c r="W29" s="22" t="s">
        <v>10794</v>
      </c>
    </row>
    <row r="30" spans="1:23" x14ac:dyDescent="0.25">
      <c r="A30" s="21">
        <v>11023</v>
      </c>
      <c r="B30" s="21">
        <v>298</v>
      </c>
      <c r="C30" s="36" t="str">
        <f>_xlfn.XLOOKUP($B30,'Q1 DATA TABLE'!$A:$A,'Q1 DATA TABLE'!$G:$G)</f>
        <v>Bellflower</v>
      </c>
      <c r="D30" s="36" t="str">
        <f>_xlfn.XLOOKUP($B30,'Q1 DATA TABLE'!$A:$A,'Q1 DATA TABLE'!C:C)</f>
        <v>California</v>
      </c>
      <c r="E30" s="36" t="str">
        <f>_xlfn.XLOOKUP($B30,'Q1 DATA TABLE'!$A:$A,'Q1 DATA TABLE'!$E:$E)</f>
        <v>United States</v>
      </c>
      <c r="F30" s="36">
        <f>_xlfn.XLOOKUP($B30,'Q1 DATA TABLE'!$A:$A,'Q1 DATA TABLE'!$H:$H)</f>
        <v>4</v>
      </c>
      <c r="G30" s="22" t="s">
        <v>10899</v>
      </c>
      <c r="H30" s="22" t="s">
        <v>10765</v>
      </c>
      <c r="I30" s="22" t="s">
        <v>10900</v>
      </c>
      <c r="J30" s="23">
        <v>28774</v>
      </c>
      <c r="K30" s="22" t="s">
        <v>10765</v>
      </c>
      <c r="L30" s="22" t="s">
        <v>10765</v>
      </c>
      <c r="M30" s="24">
        <v>40000</v>
      </c>
      <c r="N30" s="21">
        <v>0</v>
      </c>
      <c r="O30" s="22" t="s">
        <v>10856</v>
      </c>
      <c r="P30" s="22" t="s">
        <v>10857</v>
      </c>
      <c r="Q30" s="21">
        <v>1</v>
      </c>
      <c r="R30" s="21">
        <v>1</v>
      </c>
      <c r="S30" s="22" t="s">
        <v>10901</v>
      </c>
      <c r="T30" s="22" t="s">
        <v>10769</v>
      </c>
      <c r="U30" s="22" t="s">
        <v>10902</v>
      </c>
      <c r="V30" s="23">
        <v>37854</v>
      </c>
      <c r="W30" s="22" t="s">
        <v>10771</v>
      </c>
    </row>
    <row r="31" spans="1:23" x14ac:dyDescent="0.25">
      <c r="A31" s="21">
        <v>11024</v>
      </c>
      <c r="B31" s="21">
        <v>311</v>
      </c>
      <c r="C31" s="36" t="str">
        <f>_xlfn.XLOOKUP($B31,'Q1 DATA TABLE'!$A:$A,'Q1 DATA TABLE'!$G:$G)</f>
        <v>Concord</v>
      </c>
      <c r="D31" s="36" t="str">
        <f>_xlfn.XLOOKUP($B31,'Q1 DATA TABLE'!$A:$A,'Q1 DATA TABLE'!C:C)</f>
        <v>California</v>
      </c>
      <c r="E31" s="36" t="str">
        <f>_xlfn.XLOOKUP($B31,'Q1 DATA TABLE'!$A:$A,'Q1 DATA TABLE'!$E:$E)</f>
        <v>United States</v>
      </c>
      <c r="F31" s="36">
        <f>_xlfn.XLOOKUP($B31,'Q1 DATA TABLE'!$A:$A,'Q1 DATA TABLE'!$H:$H)</f>
        <v>4</v>
      </c>
      <c r="G31" s="22" t="s">
        <v>10904</v>
      </c>
      <c r="H31" s="22" t="s">
        <v>10769</v>
      </c>
      <c r="I31" s="22" t="s">
        <v>10905</v>
      </c>
      <c r="J31" s="23">
        <v>28750</v>
      </c>
      <c r="K31" s="22" t="s">
        <v>10765</v>
      </c>
      <c r="L31" s="22" t="s">
        <v>10765</v>
      </c>
      <c r="M31" s="24">
        <v>60000</v>
      </c>
      <c r="N31" s="21">
        <v>0</v>
      </c>
      <c r="O31" s="22" t="s">
        <v>10856</v>
      </c>
      <c r="P31" s="22" t="s">
        <v>10857</v>
      </c>
      <c r="Q31" s="21">
        <v>1</v>
      </c>
      <c r="R31" s="21">
        <v>2</v>
      </c>
      <c r="S31" s="22" t="s">
        <v>10906</v>
      </c>
      <c r="T31" s="22" t="s">
        <v>10769</v>
      </c>
      <c r="U31" s="22" t="s">
        <v>10907</v>
      </c>
      <c r="V31" s="23">
        <v>37984</v>
      </c>
      <c r="W31" s="22" t="s">
        <v>10794</v>
      </c>
    </row>
    <row r="32" spans="1:23" x14ac:dyDescent="0.25">
      <c r="A32" s="21">
        <v>11025</v>
      </c>
      <c r="B32" s="21">
        <v>24</v>
      </c>
      <c r="C32" s="36" t="str">
        <f>_xlfn.XLOOKUP($B32,'Q1 DATA TABLE'!$A:$A,'Q1 DATA TABLE'!$G:$G)</f>
        <v>Hawthorne</v>
      </c>
      <c r="D32" s="36" t="str">
        <f>_xlfn.XLOOKUP($B32,'Q1 DATA TABLE'!$A:$A,'Q1 DATA TABLE'!C:C)</f>
        <v>Queensland</v>
      </c>
      <c r="E32" s="36" t="str">
        <f>_xlfn.XLOOKUP($B32,'Q1 DATA TABLE'!$A:$A,'Q1 DATA TABLE'!$E:$E)</f>
        <v>Australia</v>
      </c>
      <c r="F32" s="36">
        <f>_xlfn.XLOOKUP($B32,'Q1 DATA TABLE'!$A:$A,'Q1 DATA TABLE'!$H:$H)</f>
        <v>9</v>
      </c>
      <c r="G32" s="22" t="s">
        <v>10909</v>
      </c>
      <c r="H32" s="22" t="s">
        <v>10769</v>
      </c>
      <c r="I32" s="22" t="s">
        <v>10910</v>
      </c>
      <c r="J32" s="23">
        <v>16794</v>
      </c>
      <c r="K32" s="22" t="s">
        <v>10765</v>
      </c>
      <c r="L32" s="22" t="s">
        <v>10765</v>
      </c>
      <c r="M32" s="24">
        <v>10000</v>
      </c>
      <c r="N32" s="21">
        <v>2</v>
      </c>
      <c r="O32" s="22" t="s">
        <v>10911</v>
      </c>
      <c r="P32" s="22" t="s">
        <v>10873</v>
      </c>
      <c r="Q32" s="21">
        <v>1</v>
      </c>
      <c r="R32" s="21">
        <v>2</v>
      </c>
      <c r="S32" s="22" t="s">
        <v>10912</v>
      </c>
      <c r="T32" s="22" t="s">
        <v>10769</v>
      </c>
      <c r="U32" s="22" t="s">
        <v>10913</v>
      </c>
      <c r="V32" s="23">
        <v>37081</v>
      </c>
      <c r="W32" s="22" t="s">
        <v>10771</v>
      </c>
    </row>
    <row r="33" spans="1:23" x14ac:dyDescent="0.25">
      <c r="A33" s="21">
        <v>11026</v>
      </c>
      <c r="B33" s="21">
        <v>4</v>
      </c>
      <c r="C33" s="36" t="str">
        <f>_xlfn.XLOOKUP($B33,'Q1 DATA TABLE'!$A:$A,'Q1 DATA TABLE'!$G:$G)</f>
        <v>Goulburn</v>
      </c>
      <c r="D33" s="36" t="str">
        <f>_xlfn.XLOOKUP($B33,'Q1 DATA TABLE'!$A:$A,'Q1 DATA TABLE'!C:C)</f>
        <v>New South Wales</v>
      </c>
      <c r="E33" s="36" t="str">
        <f>_xlfn.XLOOKUP($B33,'Q1 DATA TABLE'!$A:$A,'Q1 DATA TABLE'!$E:$E)</f>
        <v>Australia</v>
      </c>
      <c r="F33" s="36">
        <f>_xlfn.XLOOKUP($B33,'Q1 DATA TABLE'!$A:$A,'Q1 DATA TABLE'!$H:$H)</f>
        <v>9</v>
      </c>
      <c r="G33" s="22" t="s">
        <v>10915</v>
      </c>
      <c r="H33" s="22" t="s">
        <v>10769</v>
      </c>
      <c r="I33" s="22" t="s">
        <v>10916</v>
      </c>
      <c r="J33" s="23">
        <v>16895</v>
      </c>
      <c r="K33" s="22" t="s">
        <v>10777</v>
      </c>
      <c r="L33" s="22" t="s">
        <v>10765</v>
      </c>
      <c r="M33" s="24">
        <v>30000</v>
      </c>
      <c r="N33" s="21">
        <v>2</v>
      </c>
      <c r="O33" s="22" t="s">
        <v>10856</v>
      </c>
      <c r="P33" s="22" t="s">
        <v>10873</v>
      </c>
      <c r="Q33" s="21">
        <v>0</v>
      </c>
      <c r="R33" s="21">
        <v>2</v>
      </c>
      <c r="S33" s="22" t="s">
        <v>10917</v>
      </c>
      <c r="T33" s="22" t="s">
        <v>10769</v>
      </c>
      <c r="U33" s="22" t="s">
        <v>10799</v>
      </c>
      <c r="V33" s="23">
        <v>37098</v>
      </c>
      <c r="W33" s="22" t="s">
        <v>10771</v>
      </c>
    </row>
    <row r="34" spans="1:23" x14ac:dyDescent="0.25">
      <c r="A34" s="21">
        <v>11027</v>
      </c>
      <c r="B34" s="21">
        <v>40</v>
      </c>
      <c r="C34" s="36" t="str">
        <f>_xlfn.XLOOKUP($B34,'Q1 DATA TABLE'!$A:$A,'Q1 DATA TABLE'!$G:$G)</f>
        <v>Warrnambool</v>
      </c>
      <c r="D34" s="36" t="str">
        <f>_xlfn.XLOOKUP($B34,'Q1 DATA TABLE'!$A:$A,'Q1 DATA TABLE'!C:C)</f>
        <v>Victoria</v>
      </c>
      <c r="E34" s="36" t="str">
        <f>_xlfn.XLOOKUP($B34,'Q1 DATA TABLE'!$A:$A,'Q1 DATA TABLE'!$E:$E)</f>
        <v>Australia</v>
      </c>
      <c r="F34" s="36">
        <f>_xlfn.XLOOKUP($B34,'Q1 DATA TABLE'!$A:$A,'Q1 DATA TABLE'!$H:$H)</f>
        <v>9</v>
      </c>
      <c r="G34" s="22" t="s">
        <v>10918</v>
      </c>
      <c r="H34" s="22" t="s">
        <v>10919</v>
      </c>
      <c r="I34" s="22" t="s">
        <v>10920</v>
      </c>
      <c r="J34" s="23">
        <v>17143</v>
      </c>
      <c r="K34" s="22" t="s">
        <v>10765</v>
      </c>
      <c r="L34" s="22" t="s">
        <v>10765</v>
      </c>
      <c r="M34" s="24">
        <v>30000</v>
      </c>
      <c r="N34" s="21">
        <v>2</v>
      </c>
      <c r="O34" s="22" t="s">
        <v>10856</v>
      </c>
      <c r="P34" s="22" t="s">
        <v>10873</v>
      </c>
      <c r="Q34" s="21">
        <v>1</v>
      </c>
      <c r="R34" s="21">
        <v>2</v>
      </c>
      <c r="S34" s="22" t="s">
        <v>10921</v>
      </c>
      <c r="T34" s="22" t="s">
        <v>10769</v>
      </c>
      <c r="U34" s="22" t="s">
        <v>10786</v>
      </c>
      <c r="V34" s="23">
        <v>37091</v>
      </c>
      <c r="W34" s="22" t="s">
        <v>10794</v>
      </c>
    </row>
    <row r="35" spans="1:23" x14ac:dyDescent="0.25">
      <c r="A35" s="21">
        <v>11028</v>
      </c>
      <c r="B35" s="21">
        <v>17</v>
      </c>
      <c r="C35" s="36" t="str">
        <f>_xlfn.XLOOKUP($B35,'Q1 DATA TABLE'!$A:$A,'Q1 DATA TABLE'!$G:$G)</f>
        <v>St. Leonards</v>
      </c>
      <c r="D35" s="36" t="str">
        <f>_xlfn.XLOOKUP($B35,'Q1 DATA TABLE'!$A:$A,'Q1 DATA TABLE'!C:C)</f>
        <v>New South Wales</v>
      </c>
      <c r="E35" s="36" t="str">
        <f>_xlfn.XLOOKUP($B35,'Q1 DATA TABLE'!$A:$A,'Q1 DATA TABLE'!$E:$E)</f>
        <v>Australia</v>
      </c>
      <c r="F35" s="36">
        <f>_xlfn.XLOOKUP($B35,'Q1 DATA TABLE'!$A:$A,'Q1 DATA TABLE'!$H:$H)</f>
        <v>9</v>
      </c>
      <c r="G35" s="22" t="s">
        <v>10923</v>
      </c>
      <c r="H35" s="22" t="s">
        <v>10769</v>
      </c>
      <c r="I35" s="22" t="s">
        <v>10924</v>
      </c>
      <c r="J35" s="23">
        <v>16903</v>
      </c>
      <c r="K35" s="22" t="s">
        <v>10765</v>
      </c>
      <c r="L35" s="22" t="s">
        <v>10792</v>
      </c>
      <c r="M35" s="24">
        <v>30000</v>
      </c>
      <c r="N35" s="21">
        <v>2</v>
      </c>
      <c r="O35" s="22" t="s">
        <v>10856</v>
      </c>
      <c r="P35" s="22" t="s">
        <v>10873</v>
      </c>
      <c r="Q35" s="21">
        <v>1</v>
      </c>
      <c r="R35" s="21">
        <v>2</v>
      </c>
      <c r="S35" s="22" t="s">
        <v>10925</v>
      </c>
      <c r="T35" s="22" t="s">
        <v>10769</v>
      </c>
      <c r="U35" s="22" t="s">
        <v>10926</v>
      </c>
      <c r="V35" s="23">
        <v>37101</v>
      </c>
      <c r="W35" s="22" t="s">
        <v>10771</v>
      </c>
    </row>
    <row r="36" spans="1:23" x14ac:dyDescent="0.25">
      <c r="A36" s="21">
        <v>11029</v>
      </c>
      <c r="B36" s="21">
        <v>32</v>
      </c>
      <c r="C36" s="36" t="str">
        <f>_xlfn.XLOOKUP($B36,'Q1 DATA TABLE'!$A:$A,'Q1 DATA TABLE'!$G:$G)</f>
        <v>Bendigo</v>
      </c>
      <c r="D36" s="36" t="str">
        <f>_xlfn.XLOOKUP($B36,'Q1 DATA TABLE'!$A:$A,'Q1 DATA TABLE'!C:C)</f>
        <v>Victoria</v>
      </c>
      <c r="E36" s="36" t="str">
        <f>_xlfn.XLOOKUP($B36,'Q1 DATA TABLE'!$A:$A,'Q1 DATA TABLE'!$E:$E)</f>
        <v>Australia</v>
      </c>
      <c r="F36" s="36">
        <f>_xlfn.XLOOKUP($B36,'Q1 DATA TABLE'!$A:$A,'Q1 DATA TABLE'!$H:$H)</f>
        <v>9</v>
      </c>
      <c r="G36" s="22" t="s">
        <v>10927</v>
      </c>
      <c r="H36" s="22" t="s">
        <v>10775</v>
      </c>
      <c r="I36" s="22" t="s">
        <v>10928</v>
      </c>
      <c r="J36" s="23">
        <v>17157</v>
      </c>
      <c r="K36" s="22" t="s">
        <v>10765</v>
      </c>
      <c r="L36" s="22" t="s">
        <v>10765</v>
      </c>
      <c r="M36" s="24">
        <v>30000</v>
      </c>
      <c r="N36" s="21">
        <v>2</v>
      </c>
      <c r="O36" s="22" t="s">
        <v>10856</v>
      </c>
      <c r="P36" s="22" t="s">
        <v>10873</v>
      </c>
      <c r="Q36" s="21">
        <v>1</v>
      </c>
      <c r="R36" s="21">
        <v>2</v>
      </c>
      <c r="S36" s="22" t="s">
        <v>10929</v>
      </c>
      <c r="T36" s="22" t="s">
        <v>10769</v>
      </c>
      <c r="U36" s="22" t="s">
        <v>10930</v>
      </c>
      <c r="V36" s="23">
        <v>37094</v>
      </c>
      <c r="W36" s="22" t="s">
        <v>10771</v>
      </c>
    </row>
    <row r="37" spans="1:23" x14ac:dyDescent="0.25">
      <c r="A37" s="21">
        <v>11030</v>
      </c>
      <c r="B37" s="21">
        <v>28</v>
      </c>
      <c r="C37" s="36" t="str">
        <f>_xlfn.XLOOKUP($B37,'Q1 DATA TABLE'!$A:$A,'Q1 DATA TABLE'!$G:$G)</f>
        <v>Cloverdale</v>
      </c>
      <c r="D37" s="36" t="str">
        <f>_xlfn.XLOOKUP($B37,'Q1 DATA TABLE'!$A:$A,'Q1 DATA TABLE'!C:C)</f>
        <v>South Australia</v>
      </c>
      <c r="E37" s="36" t="str">
        <f>_xlfn.XLOOKUP($B37,'Q1 DATA TABLE'!$A:$A,'Q1 DATA TABLE'!$E:$E)</f>
        <v>Australia</v>
      </c>
      <c r="F37" s="36">
        <f>_xlfn.XLOOKUP($B37,'Q1 DATA TABLE'!$A:$A,'Q1 DATA TABLE'!$H:$H)</f>
        <v>9</v>
      </c>
      <c r="G37" s="22" t="s">
        <v>10933</v>
      </c>
      <c r="H37" s="22" t="s">
        <v>10807</v>
      </c>
      <c r="I37" s="22" t="s">
        <v>10934</v>
      </c>
      <c r="J37" s="23">
        <v>17220</v>
      </c>
      <c r="K37" s="22" t="s">
        <v>10765</v>
      </c>
      <c r="L37" s="22" t="s">
        <v>10792</v>
      </c>
      <c r="M37" s="24">
        <v>10000</v>
      </c>
      <c r="N37" s="21">
        <v>2</v>
      </c>
      <c r="O37" s="22" t="s">
        <v>10911</v>
      </c>
      <c r="P37" s="22" t="s">
        <v>10873</v>
      </c>
      <c r="Q37" s="21">
        <v>1</v>
      </c>
      <c r="R37" s="21">
        <v>2</v>
      </c>
      <c r="S37" s="22" t="s">
        <v>10935</v>
      </c>
      <c r="T37" s="22" t="s">
        <v>10769</v>
      </c>
      <c r="U37" s="22" t="s">
        <v>10936</v>
      </c>
      <c r="V37" s="23">
        <v>37111</v>
      </c>
      <c r="W37" s="22" t="s">
        <v>10771</v>
      </c>
    </row>
    <row r="38" spans="1:23" x14ac:dyDescent="0.25">
      <c r="A38" s="21">
        <v>11031</v>
      </c>
      <c r="B38" s="21">
        <v>8</v>
      </c>
      <c r="C38" s="36" t="str">
        <f>_xlfn.XLOOKUP($B38,'Q1 DATA TABLE'!$A:$A,'Q1 DATA TABLE'!$G:$G)</f>
        <v>Matraville</v>
      </c>
      <c r="D38" s="36" t="str">
        <f>_xlfn.XLOOKUP($B38,'Q1 DATA TABLE'!$A:$A,'Q1 DATA TABLE'!C:C)</f>
        <v>New South Wales</v>
      </c>
      <c r="E38" s="36" t="str">
        <f>_xlfn.XLOOKUP($B38,'Q1 DATA TABLE'!$A:$A,'Q1 DATA TABLE'!$E:$E)</f>
        <v>Australia</v>
      </c>
      <c r="F38" s="36">
        <f>_xlfn.XLOOKUP($B38,'Q1 DATA TABLE'!$A:$A,'Q1 DATA TABLE'!$H:$H)</f>
        <v>9</v>
      </c>
      <c r="G38" s="22" t="s">
        <v>10937</v>
      </c>
      <c r="H38" s="22" t="s">
        <v>10807</v>
      </c>
      <c r="I38" s="22" t="s">
        <v>10938</v>
      </c>
      <c r="J38" s="23">
        <v>17401</v>
      </c>
      <c r="K38" s="22" t="s">
        <v>10765</v>
      </c>
      <c r="L38" s="22" t="s">
        <v>10792</v>
      </c>
      <c r="M38" s="24">
        <v>20000</v>
      </c>
      <c r="N38" s="21">
        <v>4</v>
      </c>
      <c r="O38" s="22" t="s">
        <v>10867</v>
      </c>
      <c r="P38" s="22" t="s">
        <v>10857</v>
      </c>
      <c r="Q38" s="21">
        <v>1</v>
      </c>
      <c r="R38" s="21">
        <v>2</v>
      </c>
      <c r="S38" s="22" t="s">
        <v>10939</v>
      </c>
      <c r="T38" s="22" t="s">
        <v>10769</v>
      </c>
      <c r="U38" s="22" t="s">
        <v>10869</v>
      </c>
      <c r="V38" s="23">
        <v>37107</v>
      </c>
      <c r="W38" s="22" t="s">
        <v>10771</v>
      </c>
    </row>
    <row r="39" spans="1:23" x14ac:dyDescent="0.25">
      <c r="A39" s="21">
        <v>11032</v>
      </c>
      <c r="B39" s="21">
        <v>35</v>
      </c>
      <c r="C39" s="36" t="str">
        <f>_xlfn.XLOOKUP($B39,'Q1 DATA TABLE'!$A:$A,'Q1 DATA TABLE'!$G:$G)</f>
        <v>Melbourne</v>
      </c>
      <c r="D39" s="36" t="str">
        <f>_xlfn.XLOOKUP($B39,'Q1 DATA TABLE'!$A:$A,'Q1 DATA TABLE'!C:C)</f>
        <v>Victoria</v>
      </c>
      <c r="E39" s="36" t="str">
        <f>_xlfn.XLOOKUP($B39,'Q1 DATA TABLE'!$A:$A,'Q1 DATA TABLE'!$E:$E)</f>
        <v>Australia</v>
      </c>
      <c r="F39" s="36">
        <f>_xlfn.XLOOKUP($B39,'Q1 DATA TABLE'!$A:$A,'Q1 DATA TABLE'!$H:$H)</f>
        <v>9</v>
      </c>
      <c r="G39" s="22" t="s">
        <v>10941</v>
      </c>
      <c r="H39" s="22" t="s">
        <v>10769</v>
      </c>
      <c r="I39" s="22" t="s">
        <v>10942</v>
      </c>
      <c r="J39" s="23">
        <v>17329</v>
      </c>
      <c r="K39" s="22" t="s">
        <v>10765</v>
      </c>
      <c r="L39" s="22" t="s">
        <v>10792</v>
      </c>
      <c r="M39" s="24">
        <v>20000</v>
      </c>
      <c r="N39" s="21">
        <v>4</v>
      </c>
      <c r="O39" s="22" t="s">
        <v>10867</v>
      </c>
      <c r="P39" s="22" t="s">
        <v>10857</v>
      </c>
      <c r="Q39" s="21">
        <v>1</v>
      </c>
      <c r="R39" s="21">
        <v>2</v>
      </c>
      <c r="S39" s="22" t="s">
        <v>10943</v>
      </c>
      <c r="T39" s="22" t="s">
        <v>10769</v>
      </c>
      <c r="U39" s="22" t="s">
        <v>10829</v>
      </c>
      <c r="V39" s="23">
        <v>37124</v>
      </c>
      <c r="W39" s="22" t="s">
        <v>10771</v>
      </c>
    </row>
    <row r="40" spans="1:23" x14ac:dyDescent="0.25">
      <c r="A40" s="21">
        <v>11033</v>
      </c>
      <c r="B40" s="21">
        <v>9</v>
      </c>
      <c r="C40" s="36" t="str">
        <f>_xlfn.XLOOKUP($B40,'Q1 DATA TABLE'!$A:$A,'Q1 DATA TABLE'!$G:$G)</f>
        <v>Milsons Point</v>
      </c>
      <c r="D40" s="36" t="str">
        <f>_xlfn.XLOOKUP($B40,'Q1 DATA TABLE'!$A:$A,'Q1 DATA TABLE'!C:C)</f>
        <v>New South Wales</v>
      </c>
      <c r="E40" s="36" t="str">
        <f>_xlfn.XLOOKUP($B40,'Q1 DATA TABLE'!$A:$A,'Q1 DATA TABLE'!$E:$E)</f>
        <v>Australia</v>
      </c>
      <c r="F40" s="36">
        <f>_xlfn.XLOOKUP($B40,'Q1 DATA TABLE'!$A:$A,'Q1 DATA TABLE'!$H:$H)</f>
        <v>9</v>
      </c>
      <c r="G40" s="22" t="s">
        <v>10945</v>
      </c>
      <c r="H40" s="22" t="s">
        <v>10769</v>
      </c>
      <c r="I40" s="22" t="s">
        <v>10946</v>
      </c>
      <c r="J40" s="23">
        <v>17433</v>
      </c>
      <c r="K40" s="22" t="s">
        <v>10765</v>
      </c>
      <c r="L40" s="22" t="s">
        <v>10765</v>
      </c>
      <c r="M40" s="24">
        <v>20000</v>
      </c>
      <c r="N40" s="21">
        <v>4</v>
      </c>
      <c r="O40" s="22" t="s">
        <v>10867</v>
      </c>
      <c r="P40" s="22" t="s">
        <v>10857</v>
      </c>
      <c r="Q40" s="21">
        <v>1</v>
      </c>
      <c r="R40" s="21">
        <v>2</v>
      </c>
      <c r="S40" s="22" t="s">
        <v>10947</v>
      </c>
      <c r="T40" s="22" t="s">
        <v>10769</v>
      </c>
      <c r="U40" s="22" t="s">
        <v>10875</v>
      </c>
      <c r="V40" s="23">
        <v>37121</v>
      </c>
      <c r="W40" s="22" t="s">
        <v>10794</v>
      </c>
    </row>
    <row r="41" spans="1:23" x14ac:dyDescent="0.25">
      <c r="A41" s="21">
        <v>11034</v>
      </c>
      <c r="B41" s="21">
        <v>12</v>
      </c>
      <c r="C41" s="36" t="str">
        <f>_xlfn.XLOOKUP($B41,'Q1 DATA TABLE'!$A:$A,'Q1 DATA TABLE'!$G:$G)</f>
        <v>North Sydney</v>
      </c>
      <c r="D41" s="36" t="str">
        <f>_xlfn.XLOOKUP($B41,'Q1 DATA TABLE'!$A:$A,'Q1 DATA TABLE'!C:C)</f>
        <v>New South Wales</v>
      </c>
      <c r="E41" s="36" t="str">
        <f>_xlfn.XLOOKUP($B41,'Q1 DATA TABLE'!$A:$A,'Q1 DATA TABLE'!$E:$E)</f>
        <v>Australia</v>
      </c>
      <c r="F41" s="36">
        <f>_xlfn.XLOOKUP($B41,'Q1 DATA TABLE'!$A:$A,'Q1 DATA TABLE'!$H:$H)</f>
        <v>9</v>
      </c>
      <c r="G41" s="22" t="s">
        <v>10949</v>
      </c>
      <c r="H41" s="22" t="s">
        <v>10769</v>
      </c>
      <c r="I41" s="22" t="s">
        <v>10950</v>
      </c>
      <c r="J41" s="23">
        <v>17337</v>
      </c>
      <c r="K41" s="22" t="s">
        <v>10765</v>
      </c>
      <c r="L41" s="22" t="s">
        <v>10792</v>
      </c>
      <c r="M41" s="24">
        <v>20000</v>
      </c>
      <c r="N41" s="21">
        <v>4</v>
      </c>
      <c r="O41" s="22" t="s">
        <v>10867</v>
      </c>
      <c r="P41" s="22" t="s">
        <v>10857</v>
      </c>
      <c r="Q41" s="21">
        <v>1</v>
      </c>
      <c r="R41" s="21">
        <v>2</v>
      </c>
      <c r="S41" s="22" t="s">
        <v>10951</v>
      </c>
      <c r="T41" s="22" t="s">
        <v>10769</v>
      </c>
      <c r="U41" s="22" t="s">
        <v>10952</v>
      </c>
      <c r="V41" s="23">
        <v>37107</v>
      </c>
      <c r="W41" s="22" t="s">
        <v>10794</v>
      </c>
    </row>
    <row r="42" spans="1:23" x14ac:dyDescent="0.25">
      <c r="A42" s="21">
        <v>11035</v>
      </c>
      <c r="B42" s="21">
        <v>33</v>
      </c>
      <c r="C42" s="36" t="str">
        <f>_xlfn.XLOOKUP($B42,'Q1 DATA TABLE'!$A:$A,'Q1 DATA TABLE'!$G:$G)</f>
        <v>Cranbourne</v>
      </c>
      <c r="D42" s="36" t="str">
        <f>_xlfn.XLOOKUP($B42,'Q1 DATA TABLE'!$A:$A,'Q1 DATA TABLE'!C:C)</f>
        <v>Victoria</v>
      </c>
      <c r="E42" s="36" t="str">
        <f>_xlfn.XLOOKUP($B42,'Q1 DATA TABLE'!$A:$A,'Q1 DATA TABLE'!$E:$E)</f>
        <v>Australia</v>
      </c>
      <c r="F42" s="36">
        <f>_xlfn.XLOOKUP($B42,'Q1 DATA TABLE'!$A:$A,'Q1 DATA TABLE'!$H:$H)</f>
        <v>9</v>
      </c>
      <c r="G42" s="22" t="s">
        <v>10954</v>
      </c>
      <c r="H42" s="22" t="s">
        <v>10769</v>
      </c>
      <c r="I42" s="22" t="s">
        <v>10955</v>
      </c>
      <c r="J42" s="23">
        <v>17587</v>
      </c>
      <c r="K42" s="22" t="s">
        <v>10765</v>
      </c>
      <c r="L42" s="22" t="s">
        <v>10792</v>
      </c>
      <c r="M42" s="24">
        <v>10000</v>
      </c>
      <c r="N42" s="21">
        <v>2</v>
      </c>
      <c r="O42" s="22" t="s">
        <v>10911</v>
      </c>
      <c r="P42" s="22" t="s">
        <v>10873</v>
      </c>
      <c r="Q42" s="21">
        <v>1</v>
      </c>
      <c r="R42" s="21">
        <v>2</v>
      </c>
      <c r="S42" s="22" t="s">
        <v>10956</v>
      </c>
      <c r="T42" s="22" t="s">
        <v>10769</v>
      </c>
      <c r="U42" s="22" t="s">
        <v>10957</v>
      </c>
      <c r="V42" s="23">
        <v>37112</v>
      </c>
      <c r="W42" s="22" t="s">
        <v>10771</v>
      </c>
    </row>
    <row r="43" spans="1:23" x14ac:dyDescent="0.25">
      <c r="A43" s="21">
        <v>11036</v>
      </c>
      <c r="B43" s="21">
        <v>343</v>
      </c>
      <c r="C43" s="36" t="str">
        <f>_xlfn.XLOOKUP($B43,'Q1 DATA TABLE'!$A:$A,'Q1 DATA TABLE'!$G:$G)</f>
        <v>National City</v>
      </c>
      <c r="D43" s="36" t="str">
        <f>_xlfn.XLOOKUP($B43,'Q1 DATA TABLE'!$A:$A,'Q1 DATA TABLE'!C:C)</f>
        <v>California</v>
      </c>
      <c r="E43" s="36" t="str">
        <f>_xlfn.XLOOKUP($B43,'Q1 DATA TABLE'!$A:$A,'Q1 DATA TABLE'!$E:$E)</f>
        <v>United States</v>
      </c>
      <c r="F43" s="36">
        <f>_xlfn.XLOOKUP($B43,'Q1 DATA TABLE'!$A:$A,'Q1 DATA TABLE'!$H:$H)</f>
        <v>4</v>
      </c>
      <c r="G43" s="22" t="s">
        <v>10959</v>
      </c>
      <c r="H43" s="22" t="s">
        <v>10823</v>
      </c>
      <c r="I43" s="22" t="s">
        <v>10904</v>
      </c>
      <c r="J43" s="23">
        <v>28842</v>
      </c>
      <c r="K43" s="22" t="s">
        <v>10765</v>
      </c>
      <c r="L43" s="22" t="s">
        <v>10792</v>
      </c>
      <c r="M43" s="24">
        <v>60000</v>
      </c>
      <c r="N43" s="21">
        <v>0</v>
      </c>
      <c r="O43" s="22" t="s">
        <v>10856</v>
      </c>
      <c r="P43" s="22" t="s">
        <v>10857</v>
      </c>
      <c r="Q43" s="21">
        <v>1</v>
      </c>
      <c r="R43" s="21">
        <v>2</v>
      </c>
      <c r="S43" s="22" t="s">
        <v>10960</v>
      </c>
      <c r="T43" s="22" t="s">
        <v>10769</v>
      </c>
      <c r="U43" s="22" t="s">
        <v>10961</v>
      </c>
      <c r="V43" s="23">
        <v>37828</v>
      </c>
      <c r="W43" s="22" t="s">
        <v>10771</v>
      </c>
    </row>
    <row r="44" spans="1:23" x14ac:dyDescent="0.25">
      <c r="A44" s="21">
        <v>11037</v>
      </c>
      <c r="B44" s="21">
        <v>49</v>
      </c>
      <c r="C44" s="36" t="str">
        <f>_xlfn.XLOOKUP($B44,'Q1 DATA TABLE'!$A:$A,'Q1 DATA TABLE'!$G:$G)</f>
        <v>Cliffside</v>
      </c>
      <c r="D44" s="36" t="str">
        <f>_xlfn.XLOOKUP($B44,'Q1 DATA TABLE'!$A:$A,'Q1 DATA TABLE'!C:C)</f>
        <v>British Columbia</v>
      </c>
      <c r="E44" s="36" t="str">
        <f>_xlfn.XLOOKUP($B44,'Q1 DATA TABLE'!$A:$A,'Q1 DATA TABLE'!$E:$E)</f>
        <v>Canada</v>
      </c>
      <c r="F44" s="36">
        <f>_xlfn.XLOOKUP($B44,'Q1 DATA TABLE'!$A:$A,'Q1 DATA TABLE'!$H:$H)</f>
        <v>6</v>
      </c>
      <c r="G44" s="22" t="s">
        <v>10854</v>
      </c>
      <c r="H44" s="22" t="s">
        <v>10765</v>
      </c>
      <c r="I44" s="22" t="s">
        <v>10963</v>
      </c>
      <c r="J44" s="23">
        <v>28456</v>
      </c>
      <c r="K44" s="22" t="s">
        <v>10777</v>
      </c>
      <c r="L44" s="22" t="s">
        <v>10792</v>
      </c>
      <c r="M44" s="24">
        <v>40000</v>
      </c>
      <c r="N44" s="21">
        <v>0</v>
      </c>
      <c r="O44" s="22" t="s">
        <v>10911</v>
      </c>
      <c r="P44" s="22" t="s">
        <v>10873</v>
      </c>
      <c r="Q44" s="21">
        <v>0</v>
      </c>
      <c r="R44" s="21">
        <v>2</v>
      </c>
      <c r="S44" s="22" t="s">
        <v>10964</v>
      </c>
      <c r="T44" s="22" t="s">
        <v>10769</v>
      </c>
      <c r="U44" s="22" t="s">
        <v>10965</v>
      </c>
      <c r="V44" s="23">
        <v>37826</v>
      </c>
      <c r="W44" s="22" t="s">
        <v>10794</v>
      </c>
    </row>
    <row r="45" spans="1:23" x14ac:dyDescent="0.25">
      <c r="A45" s="21">
        <v>11038</v>
      </c>
      <c r="B45" s="21">
        <v>6</v>
      </c>
      <c r="C45" s="36" t="str">
        <f>_xlfn.XLOOKUP($B45,'Q1 DATA TABLE'!$A:$A,'Q1 DATA TABLE'!$G:$G)</f>
        <v>Lavender Bay</v>
      </c>
      <c r="D45" s="36" t="str">
        <f>_xlfn.XLOOKUP($B45,'Q1 DATA TABLE'!$A:$A,'Q1 DATA TABLE'!C:C)</f>
        <v>New South Wales</v>
      </c>
      <c r="E45" s="36" t="str">
        <f>_xlfn.XLOOKUP($B45,'Q1 DATA TABLE'!$A:$A,'Q1 DATA TABLE'!$E:$E)</f>
        <v>Australia</v>
      </c>
      <c r="F45" s="36">
        <f>_xlfn.XLOOKUP($B45,'Q1 DATA TABLE'!$A:$A,'Q1 DATA TABLE'!$H:$H)</f>
        <v>9</v>
      </c>
      <c r="G45" s="22" t="s">
        <v>10967</v>
      </c>
      <c r="H45" s="22" t="s">
        <v>10792</v>
      </c>
      <c r="I45" s="22" t="s">
        <v>10968</v>
      </c>
      <c r="J45" s="23">
        <v>17615</v>
      </c>
      <c r="K45" s="22" t="s">
        <v>10765</v>
      </c>
      <c r="L45" s="22" t="s">
        <v>10792</v>
      </c>
      <c r="M45" s="24">
        <v>10000</v>
      </c>
      <c r="N45" s="21">
        <v>2</v>
      </c>
      <c r="O45" s="22" t="s">
        <v>10911</v>
      </c>
      <c r="P45" s="22" t="s">
        <v>10873</v>
      </c>
      <c r="Q45" s="21">
        <v>1</v>
      </c>
      <c r="R45" s="21">
        <v>2</v>
      </c>
      <c r="S45" s="22" t="s">
        <v>10969</v>
      </c>
      <c r="T45" s="22" t="s">
        <v>10769</v>
      </c>
      <c r="U45" s="22" t="s">
        <v>10970</v>
      </c>
      <c r="V45" s="23">
        <v>37113</v>
      </c>
      <c r="W45" s="22" t="s">
        <v>10794</v>
      </c>
    </row>
    <row r="46" spans="1:23" x14ac:dyDescent="0.25">
      <c r="A46" s="21">
        <v>11039</v>
      </c>
      <c r="B46" s="21">
        <v>19</v>
      </c>
      <c r="C46" s="36" t="str">
        <f>_xlfn.XLOOKUP($B46,'Q1 DATA TABLE'!$A:$A,'Q1 DATA TABLE'!$G:$G)</f>
        <v>Wollongong</v>
      </c>
      <c r="D46" s="36" t="str">
        <f>_xlfn.XLOOKUP($B46,'Q1 DATA TABLE'!$A:$A,'Q1 DATA TABLE'!C:C)</f>
        <v>New South Wales</v>
      </c>
      <c r="E46" s="36" t="str">
        <f>_xlfn.XLOOKUP($B46,'Q1 DATA TABLE'!$A:$A,'Q1 DATA TABLE'!$E:$E)</f>
        <v>Australia</v>
      </c>
      <c r="F46" s="36">
        <f>_xlfn.XLOOKUP($B46,'Q1 DATA TABLE'!$A:$A,'Q1 DATA TABLE'!$H:$H)</f>
        <v>9</v>
      </c>
      <c r="G46" s="22" t="s">
        <v>10971</v>
      </c>
      <c r="H46" s="22" t="s">
        <v>10972</v>
      </c>
      <c r="I46" s="22" t="s">
        <v>10973</v>
      </c>
      <c r="J46" s="23">
        <v>17884</v>
      </c>
      <c r="K46" s="22" t="s">
        <v>10765</v>
      </c>
      <c r="L46" s="22" t="s">
        <v>10765</v>
      </c>
      <c r="M46" s="24">
        <v>30000</v>
      </c>
      <c r="N46" s="21">
        <v>3</v>
      </c>
      <c r="O46" s="22" t="s">
        <v>10856</v>
      </c>
      <c r="P46" s="22" t="s">
        <v>10873</v>
      </c>
      <c r="Q46" s="21">
        <v>1</v>
      </c>
      <c r="R46" s="21">
        <v>2</v>
      </c>
      <c r="S46" s="22" t="s">
        <v>10974</v>
      </c>
      <c r="T46" s="22" t="s">
        <v>10769</v>
      </c>
      <c r="U46" s="22" t="s">
        <v>10975</v>
      </c>
      <c r="V46" s="23">
        <v>37113</v>
      </c>
      <c r="W46" s="22" t="s">
        <v>10794</v>
      </c>
    </row>
    <row r="47" spans="1:23" x14ac:dyDescent="0.25">
      <c r="A47" s="21">
        <v>11040</v>
      </c>
      <c r="B47" s="21">
        <v>642</v>
      </c>
      <c r="C47" s="36" t="str">
        <f>_xlfn.XLOOKUP($B47,'Q1 DATA TABLE'!$A:$A,'Q1 DATA TABLE'!$G:$G)</f>
        <v>Tacoma</v>
      </c>
      <c r="D47" s="36" t="str">
        <f>_xlfn.XLOOKUP($B47,'Q1 DATA TABLE'!$A:$A,'Q1 DATA TABLE'!C:C)</f>
        <v>Washington</v>
      </c>
      <c r="E47" s="36" t="str">
        <f>_xlfn.XLOOKUP($B47,'Q1 DATA TABLE'!$A:$A,'Q1 DATA TABLE'!$E:$E)</f>
        <v>United States</v>
      </c>
      <c r="F47" s="36">
        <f>_xlfn.XLOOKUP($B47,'Q1 DATA TABLE'!$A:$A,'Q1 DATA TABLE'!$H:$H)</f>
        <v>1</v>
      </c>
      <c r="G47" s="22" t="s">
        <v>10977</v>
      </c>
      <c r="H47" s="22" t="s">
        <v>10769</v>
      </c>
      <c r="I47" s="22" t="s">
        <v>10978</v>
      </c>
      <c r="J47" s="23">
        <v>28338</v>
      </c>
      <c r="K47" s="22" t="s">
        <v>10765</v>
      </c>
      <c r="L47" s="22" t="s">
        <v>10765</v>
      </c>
      <c r="M47" s="24">
        <v>30000</v>
      </c>
      <c r="N47" s="21">
        <v>0</v>
      </c>
      <c r="O47" s="22" t="s">
        <v>10856</v>
      </c>
      <c r="P47" s="22" t="s">
        <v>10857</v>
      </c>
      <c r="Q47" s="21">
        <v>1</v>
      </c>
      <c r="R47" s="21">
        <v>2</v>
      </c>
      <c r="S47" s="22" t="s">
        <v>10979</v>
      </c>
      <c r="T47" s="22" t="s">
        <v>10769</v>
      </c>
      <c r="U47" s="22" t="s">
        <v>10980</v>
      </c>
      <c r="V47" s="23">
        <v>37899</v>
      </c>
      <c r="W47" s="22" t="s">
        <v>10771</v>
      </c>
    </row>
    <row r="48" spans="1:23" x14ac:dyDescent="0.25">
      <c r="A48" s="21">
        <v>11041</v>
      </c>
      <c r="B48" s="21">
        <v>325</v>
      </c>
      <c r="C48" s="36" t="str">
        <f>_xlfn.XLOOKUP($B48,'Q1 DATA TABLE'!$A:$A,'Q1 DATA TABLE'!$G:$G)</f>
        <v>Glendale</v>
      </c>
      <c r="D48" s="36" t="str">
        <f>_xlfn.XLOOKUP($B48,'Q1 DATA TABLE'!$A:$A,'Q1 DATA TABLE'!C:C)</f>
        <v>California</v>
      </c>
      <c r="E48" s="36" t="str">
        <f>_xlfn.XLOOKUP($B48,'Q1 DATA TABLE'!$A:$A,'Q1 DATA TABLE'!$E:$E)</f>
        <v>United States</v>
      </c>
      <c r="F48" s="36">
        <f>_xlfn.XLOOKUP($B48,'Q1 DATA TABLE'!$A:$A,'Q1 DATA TABLE'!$H:$H)</f>
        <v>4</v>
      </c>
      <c r="G48" s="22" t="s">
        <v>10982</v>
      </c>
      <c r="H48" s="22" t="s">
        <v>10765</v>
      </c>
      <c r="I48" s="22" t="s">
        <v>10983</v>
      </c>
      <c r="J48" s="23">
        <v>28414</v>
      </c>
      <c r="K48" s="22" t="s">
        <v>10765</v>
      </c>
      <c r="L48" s="22" t="s">
        <v>10792</v>
      </c>
      <c r="M48" s="24">
        <v>60000</v>
      </c>
      <c r="N48" s="21">
        <v>0</v>
      </c>
      <c r="O48" s="22" t="s">
        <v>10856</v>
      </c>
      <c r="P48" s="22" t="s">
        <v>10857</v>
      </c>
      <c r="Q48" s="21">
        <v>1</v>
      </c>
      <c r="R48" s="21">
        <v>2</v>
      </c>
      <c r="S48" s="22" t="s">
        <v>10984</v>
      </c>
      <c r="T48" s="22" t="s">
        <v>10769</v>
      </c>
      <c r="U48" s="22" t="s">
        <v>10985</v>
      </c>
      <c r="V48" s="23">
        <v>37820</v>
      </c>
      <c r="W48" s="22" t="s">
        <v>10771</v>
      </c>
    </row>
    <row r="49" spans="1:23" x14ac:dyDescent="0.25">
      <c r="A49" s="21">
        <v>11042</v>
      </c>
      <c r="B49" s="21">
        <v>338</v>
      </c>
      <c r="C49" s="36" t="str">
        <f>_xlfn.XLOOKUP($B49,'Q1 DATA TABLE'!$A:$A,'Q1 DATA TABLE'!$G:$G)</f>
        <v>Los Angeles</v>
      </c>
      <c r="D49" s="36" t="str">
        <f>_xlfn.XLOOKUP($B49,'Q1 DATA TABLE'!$A:$A,'Q1 DATA TABLE'!C:C)</f>
        <v>California</v>
      </c>
      <c r="E49" s="36" t="str">
        <f>_xlfn.XLOOKUP($B49,'Q1 DATA TABLE'!$A:$A,'Q1 DATA TABLE'!$E:$E)</f>
        <v>United States</v>
      </c>
      <c r="F49" s="36">
        <f>_xlfn.XLOOKUP($B49,'Q1 DATA TABLE'!$A:$A,'Q1 DATA TABLE'!$H:$H)</f>
        <v>4</v>
      </c>
      <c r="G49" s="22" t="s">
        <v>10987</v>
      </c>
      <c r="H49" s="22" t="s">
        <v>10972</v>
      </c>
      <c r="I49" s="22" t="s">
        <v>10988</v>
      </c>
      <c r="J49" s="23">
        <v>28289</v>
      </c>
      <c r="K49" s="22" t="s">
        <v>10765</v>
      </c>
      <c r="L49" s="22" t="s">
        <v>10792</v>
      </c>
      <c r="M49" s="24">
        <v>70000</v>
      </c>
      <c r="N49" s="21">
        <v>0</v>
      </c>
      <c r="O49" s="22" t="s">
        <v>10856</v>
      </c>
      <c r="P49" s="22" t="s">
        <v>10857</v>
      </c>
      <c r="Q49" s="21">
        <v>1</v>
      </c>
      <c r="R49" s="21">
        <v>2</v>
      </c>
      <c r="S49" s="22" t="s">
        <v>10989</v>
      </c>
      <c r="T49" s="22" t="s">
        <v>10769</v>
      </c>
      <c r="U49" s="22" t="s">
        <v>10990</v>
      </c>
      <c r="V49" s="23">
        <v>37827</v>
      </c>
      <c r="W49" s="22" t="s">
        <v>10780</v>
      </c>
    </row>
    <row r="50" spans="1:23" x14ac:dyDescent="0.25">
      <c r="A50" s="21">
        <v>11043</v>
      </c>
      <c r="B50" s="21">
        <v>325</v>
      </c>
      <c r="C50" s="36" t="str">
        <f>_xlfn.XLOOKUP($B50,'Q1 DATA TABLE'!$A:$A,'Q1 DATA TABLE'!$G:$G)</f>
        <v>Glendale</v>
      </c>
      <c r="D50" s="36" t="str">
        <f>_xlfn.XLOOKUP($B50,'Q1 DATA TABLE'!$A:$A,'Q1 DATA TABLE'!C:C)</f>
        <v>California</v>
      </c>
      <c r="E50" s="36" t="str">
        <f>_xlfn.XLOOKUP($B50,'Q1 DATA TABLE'!$A:$A,'Q1 DATA TABLE'!$E:$E)</f>
        <v>United States</v>
      </c>
      <c r="F50" s="36">
        <f>_xlfn.XLOOKUP($B50,'Q1 DATA TABLE'!$A:$A,'Q1 DATA TABLE'!$H:$H)</f>
        <v>4</v>
      </c>
      <c r="G50" s="22" t="s">
        <v>10991</v>
      </c>
      <c r="H50" s="22" t="s">
        <v>10765</v>
      </c>
      <c r="I50" s="22" t="s">
        <v>10992</v>
      </c>
      <c r="J50" s="23">
        <v>27814</v>
      </c>
      <c r="K50" s="22" t="s">
        <v>10765</v>
      </c>
      <c r="L50" s="22" t="s">
        <v>10765</v>
      </c>
      <c r="M50" s="24">
        <v>60000</v>
      </c>
      <c r="N50" s="21">
        <v>0</v>
      </c>
      <c r="O50" s="22" t="s">
        <v>10856</v>
      </c>
      <c r="P50" s="22" t="s">
        <v>10857</v>
      </c>
      <c r="Q50" s="21">
        <v>1</v>
      </c>
      <c r="R50" s="21">
        <v>2</v>
      </c>
      <c r="S50" s="22" t="s">
        <v>10993</v>
      </c>
      <c r="T50" s="22" t="s">
        <v>10769</v>
      </c>
      <c r="U50" s="22" t="s">
        <v>10994</v>
      </c>
      <c r="V50" s="23">
        <v>37934</v>
      </c>
      <c r="W50" s="22" t="s">
        <v>10794</v>
      </c>
    </row>
    <row r="51" spans="1:23" x14ac:dyDescent="0.25">
      <c r="A51" s="21">
        <v>11044</v>
      </c>
      <c r="B51" s="21">
        <v>25</v>
      </c>
      <c r="C51" s="36" t="str">
        <f>_xlfn.XLOOKUP($B51,'Q1 DATA TABLE'!$A:$A,'Q1 DATA TABLE'!$G:$G)</f>
        <v>Hervey Bay</v>
      </c>
      <c r="D51" s="36" t="str">
        <f>_xlfn.XLOOKUP($B51,'Q1 DATA TABLE'!$A:$A,'Q1 DATA TABLE'!C:C)</f>
        <v>Queensland</v>
      </c>
      <c r="E51" s="36" t="str">
        <f>_xlfn.XLOOKUP($B51,'Q1 DATA TABLE'!$A:$A,'Q1 DATA TABLE'!$E:$E)</f>
        <v>Australia</v>
      </c>
      <c r="F51" s="36">
        <f>_xlfn.XLOOKUP($B51,'Q1 DATA TABLE'!$A:$A,'Q1 DATA TABLE'!$H:$H)</f>
        <v>9</v>
      </c>
      <c r="G51" s="22" t="s">
        <v>10995</v>
      </c>
      <c r="H51" s="22" t="s">
        <v>10775</v>
      </c>
      <c r="I51" s="22" t="s">
        <v>10996</v>
      </c>
      <c r="J51" s="23">
        <v>18042</v>
      </c>
      <c r="K51" s="22" t="s">
        <v>10765</v>
      </c>
      <c r="L51" s="22" t="s">
        <v>10765</v>
      </c>
      <c r="M51" s="24">
        <v>20000</v>
      </c>
      <c r="N51" s="21">
        <v>2</v>
      </c>
      <c r="O51" s="22" t="s">
        <v>10911</v>
      </c>
      <c r="P51" s="22" t="s">
        <v>10873</v>
      </c>
      <c r="Q51" s="21">
        <v>1</v>
      </c>
      <c r="R51" s="21">
        <v>2</v>
      </c>
      <c r="S51" s="22" t="s">
        <v>10997</v>
      </c>
      <c r="T51" s="22" t="s">
        <v>10769</v>
      </c>
      <c r="U51" s="22" t="s">
        <v>10998</v>
      </c>
      <c r="V51" s="23">
        <v>37134</v>
      </c>
      <c r="W51" s="22" t="s">
        <v>10771</v>
      </c>
    </row>
    <row r="52" spans="1:23" x14ac:dyDescent="0.25">
      <c r="A52" s="21">
        <v>11045</v>
      </c>
      <c r="B52" s="21">
        <v>8</v>
      </c>
      <c r="C52" s="36" t="str">
        <f>_xlfn.XLOOKUP($B52,'Q1 DATA TABLE'!$A:$A,'Q1 DATA TABLE'!$G:$G)</f>
        <v>Matraville</v>
      </c>
      <c r="D52" s="36" t="str">
        <f>_xlfn.XLOOKUP($B52,'Q1 DATA TABLE'!$A:$A,'Q1 DATA TABLE'!C:C)</f>
        <v>New South Wales</v>
      </c>
      <c r="E52" s="36" t="str">
        <f>_xlfn.XLOOKUP($B52,'Q1 DATA TABLE'!$A:$A,'Q1 DATA TABLE'!$E:$E)</f>
        <v>Australia</v>
      </c>
      <c r="F52" s="36">
        <f>_xlfn.XLOOKUP($B52,'Q1 DATA TABLE'!$A:$A,'Q1 DATA TABLE'!$H:$H)</f>
        <v>9</v>
      </c>
      <c r="G52" s="22" t="s">
        <v>10999</v>
      </c>
      <c r="H52" s="22" t="s">
        <v>10807</v>
      </c>
      <c r="I52" s="22" t="s">
        <v>11000</v>
      </c>
      <c r="J52" s="23">
        <v>18402</v>
      </c>
      <c r="K52" s="22" t="s">
        <v>10777</v>
      </c>
      <c r="L52" s="22" t="s">
        <v>10765</v>
      </c>
      <c r="M52" s="24">
        <v>30000</v>
      </c>
      <c r="N52" s="21">
        <v>3</v>
      </c>
      <c r="O52" s="22" t="s">
        <v>10867</v>
      </c>
      <c r="P52" s="22" t="s">
        <v>10857</v>
      </c>
      <c r="Q52" s="21">
        <v>0</v>
      </c>
      <c r="R52" s="21">
        <v>2</v>
      </c>
      <c r="S52" s="22" t="s">
        <v>11001</v>
      </c>
      <c r="T52" s="22" t="s">
        <v>10769</v>
      </c>
      <c r="U52" s="22" t="s">
        <v>10804</v>
      </c>
      <c r="V52" s="23">
        <v>37906</v>
      </c>
      <c r="W52" s="22" t="s">
        <v>10771</v>
      </c>
    </row>
    <row r="53" spans="1:23" x14ac:dyDescent="0.25">
      <c r="A53" s="21">
        <v>11046</v>
      </c>
      <c r="B53" s="21">
        <v>6</v>
      </c>
      <c r="C53" s="36" t="str">
        <f>_xlfn.XLOOKUP($B53,'Q1 DATA TABLE'!$A:$A,'Q1 DATA TABLE'!$G:$G)</f>
        <v>Lavender Bay</v>
      </c>
      <c r="D53" s="36" t="str">
        <f>_xlfn.XLOOKUP($B53,'Q1 DATA TABLE'!$A:$A,'Q1 DATA TABLE'!C:C)</f>
        <v>New South Wales</v>
      </c>
      <c r="E53" s="36" t="str">
        <f>_xlfn.XLOOKUP($B53,'Q1 DATA TABLE'!$A:$A,'Q1 DATA TABLE'!$E:$E)</f>
        <v>Australia</v>
      </c>
      <c r="F53" s="36">
        <f>_xlfn.XLOOKUP($B53,'Q1 DATA TABLE'!$A:$A,'Q1 DATA TABLE'!$H:$H)</f>
        <v>9</v>
      </c>
      <c r="G53" s="22" t="s">
        <v>11002</v>
      </c>
      <c r="H53" s="22" t="s">
        <v>10769</v>
      </c>
      <c r="I53" s="22" t="s">
        <v>10934</v>
      </c>
      <c r="J53" s="23">
        <v>18344</v>
      </c>
      <c r="K53" s="22" t="s">
        <v>10765</v>
      </c>
      <c r="L53" s="22" t="s">
        <v>10792</v>
      </c>
      <c r="M53" s="24">
        <v>30000</v>
      </c>
      <c r="N53" s="21">
        <v>3</v>
      </c>
      <c r="O53" s="22" t="s">
        <v>10867</v>
      </c>
      <c r="P53" s="22" t="s">
        <v>10857</v>
      </c>
      <c r="Q53" s="21">
        <v>1</v>
      </c>
      <c r="R53" s="21">
        <v>2</v>
      </c>
      <c r="S53" s="22" t="s">
        <v>11003</v>
      </c>
      <c r="T53" s="22" t="s">
        <v>10769</v>
      </c>
      <c r="U53" s="22" t="s">
        <v>11004</v>
      </c>
      <c r="V53" s="23">
        <v>37112</v>
      </c>
      <c r="W53" s="22" t="s">
        <v>10794</v>
      </c>
    </row>
    <row r="54" spans="1:23" x14ac:dyDescent="0.25">
      <c r="A54" s="21">
        <v>11047</v>
      </c>
      <c r="B54" s="21">
        <v>34</v>
      </c>
      <c r="C54" s="36" t="str">
        <f>_xlfn.XLOOKUP($B54,'Q1 DATA TABLE'!$A:$A,'Q1 DATA TABLE'!$G:$G)</f>
        <v>Geelong</v>
      </c>
      <c r="D54" s="36" t="str">
        <f>_xlfn.XLOOKUP($B54,'Q1 DATA TABLE'!$A:$A,'Q1 DATA TABLE'!C:C)</f>
        <v>Victoria</v>
      </c>
      <c r="E54" s="36" t="str">
        <f>_xlfn.XLOOKUP($B54,'Q1 DATA TABLE'!$A:$A,'Q1 DATA TABLE'!$E:$E)</f>
        <v>Australia</v>
      </c>
      <c r="F54" s="36">
        <f>_xlfn.XLOOKUP($B54,'Q1 DATA TABLE'!$A:$A,'Q1 DATA TABLE'!$H:$H)</f>
        <v>9</v>
      </c>
      <c r="G54" s="22" t="s">
        <v>11006</v>
      </c>
      <c r="H54" s="22" t="s">
        <v>10871</v>
      </c>
      <c r="I54" s="22" t="s">
        <v>10831</v>
      </c>
      <c r="J54" s="23">
        <v>18321</v>
      </c>
      <c r="K54" s="22" t="s">
        <v>10765</v>
      </c>
      <c r="L54" s="22" t="s">
        <v>10792</v>
      </c>
      <c r="M54" s="24">
        <v>30000</v>
      </c>
      <c r="N54" s="21">
        <v>3</v>
      </c>
      <c r="O54" s="22" t="s">
        <v>10867</v>
      </c>
      <c r="P54" s="22" t="s">
        <v>10857</v>
      </c>
      <c r="Q54" s="21">
        <v>0</v>
      </c>
      <c r="R54" s="21">
        <v>2</v>
      </c>
      <c r="S54" s="22" t="s">
        <v>11007</v>
      </c>
      <c r="T54" s="22" t="s">
        <v>10769</v>
      </c>
      <c r="U54" s="22" t="s">
        <v>10875</v>
      </c>
      <c r="V54" s="23">
        <v>37109</v>
      </c>
      <c r="W54" s="22" t="s">
        <v>10771</v>
      </c>
    </row>
    <row r="55" spans="1:23" x14ac:dyDescent="0.25">
      <c r="A55" s="21">
        <v>11048</v>
      </c>
      <c r="B55" s="21">
        <v>39</v>
      </c>
      <c r="C55" s="36" t="str">
        <f>_xlfn.XLOOKUP($B55,'Q1 DATA TABLE'!$A:$A,'Q1 DATA TABLE'!$G:$G)</f>
        <v>Sunbury</v>
      </c>
      <c r="D55" s="36" t="str">
        <f>_xlfn.XLOOKUP($B55,'Q1 DATA TABLE'!$A:$A,'Q1 DATA TABLE'!C:C)</f>
        <v>Victoria</v>
      </c>
      <c r="E55" s="36" t="str">
        <f>_xlfn.XLOOKUP($B55,'Q1 DATA TABLE'!$A:$A,'Q1 DATA TABLE'!$E:$E)</f>
        <v>Australia</v>
      </c>
      <c r="F55" s="36">
        <f>_xlfn.XLOOKUP($B55,'Q1 DATA TABLE'!$A:$A,'Q1 DATA TABLE'!$H:$H)</f>
        <v>9</v>
      </c>
      <c r="G55" s="22" t="s">
        <v>11008</v>
      </c>
      <c r="H55" s="22" t="s">
        <v>10769</v>
      </c>
      <c r="I55" s="22" t="s">
        <v>11009</v>
      </c>
      <c r="J55" s="23">
        <v>18589</v>
      </c>
      <c r="K55" s="22" t="s">
        <v>10765</v>
      </c>
      <c r="L55" s="22" t="s">
        <v>10765</v>
      </c>
      <c r="M55" s="24">
        <v>30000</v>
      </c>
      <c r="N55" s="21">
        <v>3</v>
      </c>
      <c r="O55" s="22" t="s">
        <v>10867</v>
      </c>
      <c r="P55" s="22" t="s">
        <v>10857</v>
      </c>
      <c r="Q55" s="21">
        <v>1</v>
      </c>
      <c r="R55" s="21">
        <v>2</v>
      </c>
      <c r="S55" s="22" t="s">
        <v>11010</v>
      </c>
      <c r="T55" s="22" t="s">
        <v>10769</v>
      </c>
      <c r="U55" s="22" t="s">
        <v>10975</v>
      </c>
      <c r="V55" s="23">
        <v>37116</v>
      </c>
      <c r="W55" s="22" t="s">
        <v>10794</v>
      </c>
    </row>
    <row r="56" spans="1:23" x14ac:dyDescent="0.25">
      <c r="A56" s="21">
        <v>11049</v>
      </c>
      <c r="B56" s="21">
        <v>307</v>
      </c>
      <c r="C56" s="36" t="str">
        <f>_xlfn.XLOOKUP($B56,'Q1 DATA TABLE'!$A:$A,'Q1 DATA TABLE'!$G:$G)</f>
        <v>Chula Vista</v>
      </c>
      <c r="D56" s="36" t="str">
        <f>_xlfn.XLOOKUP($B56,'Q1 DATA TABLE'!$A:$A,'Q1 DATA TABLE'!C:C)</f>
        <v>California</v>
      </c>
      <c r="E56" s="36" t="str">
        <f>_xlfn.XLOOKUP($B56,'Q1 DATA TABLE'!$A:$A,'Q1 DATA TABLE'!$E:$E)</f>
        <v>United States</v>
      </c>
      <c r="F56" s="36">
        <f>_xlfn.XLOOKUP($B56,'Q1 DATA TABLE'!$A:$A,'Q1 DATA TABLE'!$H:$H)</f>
        <v>4</v>
      </c>
      <c r="G56" s="22" t="s">
        <v>11012</v>
      </c>
      <c r="H56" s="22" t="s">
        <v>10823</v>
      </c>
      <c r="I56" s="22" t="s">
        <v>10872</v>
      </c>
      <c r="J56" s="23">
        <v>29420</v>
      </c>
      <c r="K56" s="22" t="s">
        <v>10777</v>
      </c>
      <c r="L56" s="22" t="s">
        <v>10792</v>
      </c>
      <c r="M56" s="24">
        <v>40000</v>
      </c>
      <c r="N56" s="21">
        <v>0</v>
      </c>
      <c r="O56" s="22" t="s">
        <v>10911</v>
      </c>
      <c r="P56" s="22" t="s">
        <v>10873</v>
      </c>
      <c r="Q56" s="21">
        <v>1</v>
      </c>
      <c r="R56" s="21">
        <v>2</v>
      </c>
      <c r="S56" s="22" t="s">
        <v>11013</v>
      </c>
      <c r="T56" s="22" t="s">
        <v>10769</v>
      </c>
      <c r="U56" s="22" t="s">
        <v>11014</v>
      </c>
      <c r="V56" s="23">
        <v>37874</v>
      </c>
      <c r="W56" s="22" t="s">
        <v>10794</v>
      </c>
    </row>
    <row r="57" spans="1:23" x14ac:dyDescent="0.25">
      <c r="A57" s="21">
        <v>11050</v>
      </c>
      <c r="B57" s="21">
        <v>31</v>
      </c>
      <c r="C57" s="36" t="str">
        <f>_xlfn.XLOOKUP($B57,'Q1 DATA TABLE'!$A:$A,'Q1 DATA TABLE'!$G:$G)</f>
        <v>Hobart</v>
      </c>
      <c r="D57" s="36" t="str">
        <f>_xlfn.XLOOKUP($B57,'Q1 DATA TABLE'!$A:$A,'Q1 DATA TABLE'!C:C)</f>
        <v>Tasmania</v>
      </c>
      <c r="E57" s="36" t="str">
        <f>_xlfn.XLOOKUP($B57,'Q1 DATA TABLE'!$A:$A,'Q1 DATA TABLE'!$E:$E)</f>
        <v>Australia</v>
      </c>
      <c r="F57" s="36">
        <f>_xlfn.XLOOKUP($B57,'Q1 DATA TABLE'!$A:$A,'Q1 DATA TABLE'!$H:$H)</f>
        <v>9</v>
      </c>
      <c r="G57" s="22" t="s">
        <v>11015</v>
      </c>
      <c r="H57" s="22" t="s">
        <v>10769</v>
      </c>
      <c r="I57" s="22" t="s">
        <v>11016</v>
      </c>
      <c r="J57" s="23">
        <v>18878</v>
      </c>
      <c r="K57" s="22" t="s">
        <v>10765</v>
      </c>
      <c r="L57" s="22" t="s">
        <v>10765</v>
      </c>
      <c r="M57" s="24">
        <v>30000</v>
      </c>
      <c r="N57" s="21">
        <v>3</v>
      </c>
      <c r="O57" s="22" t="s">
        <v>10867</v>
      </c>
      <c r="P57" s="22" t="s">
        <v>10857</v>
      </c>
      <c r="Q57" s="21">
        <v>1</v>
      </c>
      <c r="R57" s="21">
        <v>2</v>
      </c>
      <c r="S57" s="22" t="s">
        <v>11017</v>
      </c>
      <c r="T57" s="22" t="s">
        <v>10769</v>
      </c>
      <c r="U57" s="22" t="s">
        <v>11018</v>
      </c>
      <c r="V57" s="23">
        <v>37126</v>
      </c>
      <c r="W57" s="22" t="s">
        <v>10794</v>
      </c>
    </row>
    <row r="58" spans="1:23" x14ac:dyDescent="0.25">
      <c r="A58" s="21">
        <v>11051</v>
      </c>
      <c r="B58" s="21">
        <v>21</v>
      </c>
      <c r="C58" s="36" t="str">
        <f>_xlfn.XLOOKUP($B58,'Q1 DATA TABLE'!$A:$A,'Q1 DATA TABLE'!$G:$G)</f>
        <v>Caloundra</v>
      </c>
      <c r="D58" s="36" t="str">
        <f>_xlfn.XLOOKUP($B58,'Q1 DATA TABLE'!$A:$A,'Q1 DATA TABLE'!C:C)</f>
        <v>Queensland</v>
      </c>
      <c r="E58" s="36" t="str">
        <f>_xlfn.XLOOKUP($B58,'Q1 DATA TABLE'!$A:$A,'Q1 DATA TABLE'!$E:$E)</f>
        <v>Australia</v>
      </c>
      <c r="F58" s="36">
        <f>_xlfn.XLOOKUP($B58,'Q1 DATA TABLE'!$A:$A,'Q1 DATA TABLE'!$H:$H)</f>
        <v>9</v>
      </c>
      <c r="G58" s="22" t="s">
        <v>11020</v>
      </c>
      <c r="H58" s="22" t="s">
        <v>10769</v>
      </c>
      <c r="I58" s="22" t="s">
        <v>10797</v>
      </c>
      <c r="J58" s="23">
        <v>18844</v>
      </c>
      <c r="K58" s="22" t="s">
        <v>10777</v>
      </c>
      <c r="L58" s="22" t="s">
        <v>10765</v>
      </c>
      <c r="M58" s="24">
        <v>30000</v>
      </c>
      <c r="N58" s="21">
        <v>3</v>
      </c>
      <c r="O58" s="22" t="s">
        <v>10867</v>
      </c>
      <c r="P58" s="22" t="s">
        <v>10857</v>
      </c>
      <c r="Q58" s="21">
        <v>0</v>
      </c>
      <c r="R58" s="21">
        <v>2</v>
      </c>
      <c r="S58" s="22" t="s">
        <v>11021</v>
      </c>
      <c r="T58" s="22" t="s">
        <v>10769</v>
      </c>
      <c r="U58" s="22" t="s">
        <v>11022</v>
      </c>
      <c r="V58" s="23">
        <v>38169</v>
      </c>
      <c r="W58" s="22" t="s">
        <v>10771</v>
      </c>
    </row>
    <row r="59" spans="1:23" x14ac:dyDescent="0.25">
      <c r="A59" s="21">
        <v>11052</v>
      </c>
      <c r="B59" s="21">
        <v>8</v>
      </c>
      <c r="C59" s="36" t="str">
        <f>_xlfn.XLOOKUP($B59,'Q1 DATA TABLE'!$A:$A,'Q1 DATA TABLE'!$G:$G)</f>
        <v>Matraville</v>
      </c>
      <c r="D59" s="36" t="str">
        <f>_xlfn.XLOOKUP($B59,'Q1 DATA TABLE'!$A:$A,'Q1 DATA TABLE'!C:C)</f>
        <v>New South Wales</v>
      </c>
      <c r="E59" s="36" t="str">
        <f>_xlfn.XLOOKUP($B59,'Q1 DATA TABLE'!$A:$A,'Q1 DATA TABLE'!$E:$E)</f>
        <v>Australia</v>
      </c>
      <c r="F59" s="36">
        <f>_xlfn.XLOOKUP($B59,'Q1 DATA TABLE'!$A:$A,'Q1 DATA TABLE'!$H:$H)</f>
        <v>9</v>
      </c>
      <c r="G59" s="22" t="s">
        <v>11023</v>
      </c>
      <c r="H59" s="22" t="s">
        <v>10769</v>
      </c>
      <c r="I59" s="22" t="s">
        <v>11024</v>
      </c>
      <c r="J59" s="23">
        <v>18847</v>
      </c>
      <c r="K59" s="22" t="s">
        <v>10777</v>
      </c>
      <c r="L59" s="22" t="s">
        <v>10792</v>
      </c>
      <c r="M59" s="24">
        <v>40000</v>
      </c>
      <c r="N59" s="21">
        <v>2</v>
      </c>
      <c r="O59" s="22" t="s">
        <v>10856</v>
      </c>
      <c r="P59" s="22" t="s">
        <v>10873</v>
      </c>
      <c r="Q59" s="21">
        <v>0</v>
      </c>
      <c r="R59" s="21">
        <v>2</v>
      </c>
      <c r="S59" s="22" t="s">
        <v>11025</v>
      </c>
      <c r="T59" s="22" t="s">
        <v>10769</v>
      </c>
      <c r="U59" s="22" t="s">
        <v>11026</v>
      </c>
      <c r="V59" s="23">
        <v>37123</v>
      </c>
      <c r="W59" s="22" t="s">
        <v>10794</v>
      </c>
    </row>
    <row r="60" spans="1:23" x14ac:dyDescent="0.25">
      <c r="A60" s="21">
        <v>11053</v>
      </c>
      <c r="B60" s="21">
        <v>359</v>
      </c>
      <c r="C60" s="36" t="str">
        <f>_xlfn.XLOOKUP($B60,'Q1 DATA TABLE'!$A:$A,'Q1 DATA TABLE'!$G:$G)</f>
        <v>San Diego</v>
      </c>
      <c r="D60" s="36" t="str">
        <f>_xlfn.XLOOKUP($B60,'Q1 DATA TABLE'!$A:$A,'Q1 DATA TABLE'!C:C)</f>
        <v>California</v>
      </c>
      <c r="E60" s="36" t="str">
        <f>_xlfn.XLOOKUP($B60,'Q1 DATA TABLE'!$A:$A,'Q1 DATA TABLE'!$E:$E)</f>
        <v>United States</v>
      </c>
      <c r="F60" s="36">
        <f>_xlfn.XLOOKUP($B60,'Q1 DATA TABLE'!$A:$A,'Q1 DATA TABLE'!$H:$H)</f>
        <v>4</v>
      </c>
      <c r="G60" s="22" t="s">
        <v>11028</v>
      </c>
      <c r="H60" s="22" t="s">
        <v>11029</v>
      </c>
      <c r="I60" s="22" t="s">
        <v>11030</v>
      </c>
      <c r="J60" s="23">
        <v>29453</v>
      </c>
      <c r="K60" s="22" t="s">
        <v>10765</v>
      </c>
      <c r="L60" s="22" t="s">
        <v>10792</v>
      </c>
      <c r="M60" s="24">
        <v>60000</v>
      </c>
      <c r="N60" s="21">
        <v>0</v>
      </c>
      <c r="O60" s="22" t="s">
        <v>10856</v>
      </c>
      <c r="P60" s="22" t="s">
        <v>10857</v>
      </c>
      <c r="Q60" s="21">
        <v>0</v>
      </c>
      <c r="R60" s="21">
        <v>2</v>
      </c>
      <c r="S60" s="22" t="s">
        <v>11031</v>
      </c>
      <c r="T60" s="22" t="s">
        <v>10769</v>
      </c>
      <c r="U60" s="22" t="s">
        <v>11032</v>
      </c>
      <c r="V60" s="23">
        <v>37823</v>
      </c>
      <c r="W60" s="22" t="s">
        <v>10771</v>
      </c>
    </row>
    <row r="61" spans="1:23" x14ac:dyDescent="0.25">
      <c r="A61" s="21">
        <v>11054</v>
      </c>
      <c r="B61" s="21">
        <v>34</v>
      </c>
      <c r="C61" s="36" t="str">
        <f>_xlfn.XLOOKUP($B61,'Q1 DATA TABLE'!$A:$A,'Q1 DATA TABLE'!$G:$G)</f>
        <v>Geelong</v>
      </c>
      <c r="D61" s="36" t="str">
        <f>_xlfn.XLOOKUP($B61,'Q1 DATA TABLE'!$A:$A,'Q1 DATA TABLE'!C:C)</f>
        <v>Victoria</v>
      </c>
      <c r="E61" s="36" t="str">
        <f>_xlfn.XLOOKUP($B61,'Q1 DATA TABLE'!$A:$A,'Q1 DATA TABLE'!$E:$E)</f>
        <v>Australia</v>
      </c>
      <c r="F61" s="36">
        <f>_xlfn.XLOOKUP($B61,'Q1 DATA TABLE'!$A:$A,'Q1 DATA TABLE'!$H:$H)</f>
        <v>9</v>
      </c>
      <c r="G61" s="22" t="s">
        <v>11033</v>
      </c>
      <c r="H61" s="22" t="s">
        <v>10769</v>
      </c>
      <c r="I61" s="22" t="s">
        <v>11034</v>
      </c>
      <c r="J61" s="23">
        <v>19063</v>
      </c>
      <c r="K61" s="22" t="s">
        <v>10765</v>
      </c>
      <c r="L61" s="22" t="s">
        <v>10792</v>
      </c>
      <c r="M61" s="24">
        <v>40000</v>
      </c>
      <c r="N61" s="21">
        <v>2</v>
      </c>
      <c r="O61" s="22" t="s">
        <v>10856</v>
      </c>
      <c r="P61" s="22" t="s">
        <v>10857</v>
      </c>
      <c r="Q61" s="21">
        <v>1</v>
      </c>
      <c r="R61" s="21">
        <v>2</v>
      </c>
      <c r="S61" s="22" t="s">
        <v>11035</v>
      </c>
      <c r="T61" s="22" t="s">
        <v>10769</v>
      </c>
      <c r="U61" s="22" t="s">
        <v>11036</v>
      </c>
      <c r="V61" s="23">
        <v>37109</v>
      </c>
      <c r="W61" s="22" t="s">
        <v>10794</v>
      </c>
    </row>
    <row r="62" spans="1:23" x14ac:dyDescent="0.25">
      <c r="A62" s="21">
        <v>11055</v>
      </c>
      <c r="B62" s="21">
        <v>22</v>
      </c>
      <c r="C62" s="36" t="str">
        <f>_xlfn.XLOOKUP($B62,'Q1 DATA TABLE'!$A:$A,'Q1 DATA TABLE'!$G:$G)</f>
        <v>East Brisbane</v>
      </c>
      <c r="D62" s="36" t="str">
        <f>_xlfn.XLOOKUP($B62,'Q1 DATA TABLE'!$A:$A,'Q1 DATA TABLE'!C:C)</f>
        <v>Queensland</v>
      </c>
      <c r="E62" s="36" t="str">
        <f>_xlfn.XLOOKUP($B62,'Q1 DATA TABLE'!$A:$A,'Q1 DATA TABLE'!$E:$E)</f>
        <v>Australia</v>
      </c>
      <c r="F62" s="36">
        <f>_xlfn.XLOOKUP($B62,'Q1 DATA TABLE'!$A:$A,'Q1 DATA TABLE'!$H:$H)</f>
        <v>9</v>
      </c>
      <c r="G62" s="22" t="s">
        <v>11037</v>
      </c>
      <c r="H62" s="22" t="s">
        <v>10769</v>
      </c>
      <c r="I62" s="22" t="s">
        <v>11038</v>
      </c>
      <c r="J62" s="23">
        <v>19058</v>
      </c>
      <c r="K62" s="22" t="s">
        <v>10765</v>
      </c>
      <c r="L62" s="22" t="s">
        <v>10765</v>
      </c>
      <c r="M62" s="24">
        <v>40000</v>
      </c>
      <c r="N62" s="21">
        <v>2</v>
      </c>
      <c r="O62" s="22" t="s">
        <v>10856</v>
      </c>
      <c r="P62" s="22" t="s">
        <v>10857</v>
      </c>
      <c r="Q62" s="21">
        <v>1</v>
      </c>
      <c r="R62" s="21">
        <v>2</v>
      </c>
      <c r="S62" s="22" t="s">
        <v>11039</v>
      </c>
      <c r="T62" s="22" t="s">
        <v>10769</v>
      </c>
      <c r="U62" s="22" t="s">
        <v>11040</v>
      </c>
      <c r="V62" s="23">
        <v>37106</v>
      </c>
      <c r="W62" s="22" t="s">
        <v>10794</v>
      </c>
    </row>
    <row r="63" spans="1:23" x14ac:dyDescent="0.25">
      <c r="A63" s="21">
        <v>11056</v>
      </c>
      <c r="B63" s="21">
        <v>10</v>
      </c>
      <c r="C63" s="36" t="str">
        <f>_xlfn.XLOOKUP($B63,'Q1 DATA TABLE'!$A:$A,'Q1 DATA TABLE'!$G:$G)</f>
        <v>Newcastle</v>
      </c>
      <c r="D63" s="36" t="str">
        <f>_xlfn.XLOOKUP($B63,'Q1 DATA TABLE'!$A:$A,'Q1 DATA TABLE'!C:C)</f>
        <v>New South Wales</v>
      </c>
      <c r="E63" s="36" t="str">
        <f>_xlfn.XLOOKUP($B63,'Q1 DATA TABLE'!$A:$A,'Q1 DATA TABLE'!$E:$E)</f>
        <v>Australia</v>
      </c>
      <c r="F63" s="36">
        <f>_xlfn.XLOOKUP($B63,'Q1 DATA TABLE'!$A:$A,'Q1 DATA TABLE'!$H:$H)</f>
        <v>9</v>
      </c>
      <c r="G63" s="22" t="s">
        <v>11042</v>
      </c>
      <c r="H63" s="22" t="s">
        <v>10775</v>
      </c>
      <c r="I63" s="22" t="s">
        <v>10946</v>
      </c>
      <c r="J63" s="23">
        <v>19452</v>
      </c>
      <c r="K63" s="22" t="s">
        <v>10765</v>
      </c>
      <c r="L63" s="22" t="s">
        <v>10792</v>
      </c>
      <c r="M63" s="24">
        <v>40000</v>
      </c>
      <c r="N63" s="21">
        <v>3</v>
      </c>
      <c r="O63" s="22" t="s">
        <v>10856</v>
      </c>
      <c r="P63" s="22" t="s">
        <v>10857</v>
      </c>
      <c r="Q63" s="21">
        <v>1</v>
      </c>
      <c r="R63" s="21">
        <v>2</v>
      </c>
      <c r="S63" s="22" t="s">
        <v>11043</v>
      </c>
      <c r="T63" s="22" t="s">
        <v>10769</v>
      </c>
      <c r="U63" s="22" t="s">
        <v>10913</v>
      </c>
      <c r="V63" s="23">
        <v>37132</v>
      </c>
      <c r="W63" s="22" t="s">
        <v>10794</v>
      </c>
    </row>
    <row r="64" spans="1:23" x14ac:dyDescent="0.25">
      <c r="A64" s="21">
        <v>11057</v>
      </c>
      <c r="B64" s="21">
        <v>5</v>
      </c>
      <c r="C64" s="36" t="str">
        <f>_xlfn.XLOOKUP($B64,'Q1 DATA TABLE'!$A:$A,'Q1 DATA TABLE'!$G:$G)</f>
        <v>Lane Cove</v>
      </c>
      <c r="D64" s="36" t="str">
        <f>_xlfn.XLOOKUP($B64,'Q1 DATA TABLE'!$A:$A,'Q1 DATA TABLE'!C:C)</f>
        <v>New South Wales</v>
      </c>
      <c r="E64" s="36" t="str">
        <f>_xlfn.XLOOKUP($B64,'Q1 DATA TABLE'!$A:$A,'Q1 DATA TABLE'!$E:$E)</f>
        <v>Australia</v>
      </c>
      <c r="F64" s="36">
        <f>_xlfn.XLOOKUP($B64,'Q1 DATA TABLE'!$A:$A,'Q1 DATA TABLE'!$H:$H)</f>
        <v>9</v>
      </c>
      <c r="G64" s="22" t="s">
        <v>11045</v>
      </c>
      <c r="H64" s="22" t="s">
        <v>10972</v>
      </c>
      <c r="I64" s="22" t="s">
        <v>11046</v>
      </c>
      <c r="J64" s="23">
        <v>19644</v>
      </c>
      <c r="K64" s="22" t="s">
        <v>10765</v>
      </c>
      <c r="L64" s="22" t="s">
        <v>10765</v>
      </c>
      <c r="M64" s="24">
        <v>70000</v>
      </c>
      <c r="N64" s="21">
        <v>2</v>
      </c>
      <c r="O64" s="22" t="s">
        <v>11047</v>
      </c>
      <c r="P64" s="22" t="s">
        <v>10839</v>
      </c>
      <c r="Q64" s="21">
        <v>1</v>
      </c>
      <c r="R64" s="21">
        <v>2</v>
      </c>
      <c r="S64" s="22" t="s">
        <v>11048</v>
      </c>
      <c r="T64" s="22" t="s">
        <v>10769</v>
      </c>
      <c r="U64" s="22" t="s">
        <v>11049</v>
      </c>
      <c r="V64" s="23">
        <v>37128</v>
      </c>
      <c r="W64" s="22" t="s">
        <v>10771</v>
      </c>
    </row>
    <row r="65" spans="1:23" x14ac:dyDescent="0.25">
      <c r="A65" s="21">
        <v>11058</v>
      </c>
      <c r="B65" s="21">
        <v>29</v>
      </c>
      <c r="C65" s="36" t="str">
        <f>_xlfn.XLOOKUP($B65,'Q1 DATA TABLE'!$A:$A,'Q1 DATA TABLE'!$G:$G)</f>
        <v>Findon</v>
      </c>
      <c r="D65" s="36" t="str">
        <f>_xlfn.XLOOKUP($B65,'Q1 DATA TABLE'!$A:$A,'Q1 DATA TABLE'!C:C)</f>
        <v>South Australia</v>
      </c>
      <c r="E65" s="36" t="str">
        <f>_xlfn.XLOOKUP($B65,'Q1 DATA TABLE'!$A:$A,'Q1 DATA TABLE'!$E:$E)</f>
        <v>Australia</v>
      </c>
      <c r="F65" s="36">
        <f>_xlfn.XLOOKUP($B65,'Q1 DATA TABLE'!$A:$A,'Q1 DATA TABLE'!$H:$H)</f>
        <v>9</v>
      </c>
      <c r="G65" s="22" t="s">
        <v>10971</v>
      </c>
      <c r="H65" s="22" t="s">
        <v>10769</v>
      </c>
      <c r="I65" s="22" t="s">
        <v>11051</v>
      </c>
      <c r="J65" s="23">
        <v>19841</v>
      </c>
      <c r="K65" s="22" t="s">
        <v>10765</v>
      </c>
      <c r="L65" s="22" t="s">
        <v>10765</v>
      </c>
      <c r="M65" s="24">
        <v>80000</v>
      </c>
      <c r="N65" s="21">
        <v>2</v>
      </c>
      <c r="O65" s="22" t="s">
        <v>10856</v>
      </c>
      <c r="P65" s="22" t="s">
        <v>10857</v>
      </c>
      <c r="Q65" s="21">
        <v>1</v>
      </c>
      <c r="R65" s="21">
        <v>2</v>
      </c>
      <c r="S65" s="22" t="s">
        <v>11052</v>
      </c>
      <c r="T65" s="22" t="s">
        <v>10769</v>
      </c>
      <c r="U65" s="22" t="s">
        <v>11053</v>
      </c>
      <c r="V65" s="23">
        <v>37143</v>
      </c>
      <c r="W65" s="22" t="s">
        <v>10771</v>
      </c>
    </row>
    <row r="66" spans="1:23" x14ac:dyDescent="0.25">
      <c r="A66" s="21">
        <v>11059</v>
      </c>
      <c r="B66" s="21">
        <v>27</v>
      </c>
      <c r="C66" s="36" t="str">
        <f>_xlfn.XLOOKUP($B66,'Q1 DATA TABLE'!$A:$A,'Q1 DATA TABLE'!$G:$G)</f>
        <v>Townsville</v>
      </c>
      <c r="D66" s="36" t="str">
        <f>_xlfn.XLOOKUP($B66,'Q1 DATA TABLE'!$A:$A,'Q1 DATA TABLE'!C:C)</f>
        <v>Queensland</v>
      </c>
      <c r="E66" s="36" t="str">
        <f>_xlfn.XLOOKUP($B66,'Q1 DATA TABLE'!$A:$A,'Q1 DATA TABLE'!$E:$E)</f>
        <v>Australia</v>
      </c>
      <c r="F66" s="36">
        <f>_xlfn.XLOOKUP($B66,'Q1 DATA TABLE'!$A:$A,'Q1 DATA TABLE'!$H:$H)</f>
        <v>9</v>
      </c>
      <c r="G66" s="22" t="s">
        <v>11055</v>
      </c>
      <c r="H66" s="22" t="s">
        <v>10972</v>
      </c>
      <c r="I66" s="22" t="s">
        <v>11046</v>
      </c>
      <c r="J66" s="23">
        <v>19815</v>
      </c>
      <c r="K66" s="22" t="s">
        <v>10777</v>
      </c>
      <c r="L66" s="22" t="s">
        <v>10792</v>
      </c>
      <c r="M66" s="24">
        <v>80000</v>
      </c>
      <c r="N66" s="21">
        <v>2</v>
      </c>
      <c r="O66" s="22" t="s">
        <v>10856</v>
      </c>
      <c r="P66" s="22" t="s">
        <v>10857</v>
      </c>
      <c r="Q66" s="21">
        <v>1</v>
      </c>
      <c r="R66" s="21">
        <v>2</v>
      </c>
      <c r="S66" s="22" t="s">
        <v>11056</v>
      </c>
      <c r="T66" s="22" t="s">
        <v>10769</v>
      </c>
      <c r="U66" s="22" t="s">
        <v>11057</v>
      </c>
      <c r="V66" s="23">
        <v>37855</v>
      </c>
      <c r="W66" s="22" t="s">
        <v>10794</v>
      </c>
    </row>
    <row r="67" spans="1:23" x14ac:dyDescent="0.25">
      <c r="A67" s="21">
        <v>11060</v>
      </c>
      <c r="B67" s="21">
        <v>40</v>
      </c>
      <c r="C67" s="36" t="str">
        <f>_xlfn.XLOOKUP($B67,'Q1 DATA TABLE'!$A:$A,'Q1 DATA TABLE'!$G:$G)</f>
        <v>Warrnambool</v>
      </c>
      <c r="D67" s="36" t="str">
        <f>_xlfn.XLOOKUP($B67,'Q1 DATA TABLE'!$A:$A,'Q1 DATA TABLE'!C:C)</f>
        <v>Victoria</v>
      </c>
      <c r="E67" s="36" t="str">
        <f>_xlfn.XLOOKUP($B67,'Q1 DATA TABLE'!$A:$A,'Q1 DATA TABLE'!$E:$E)</f>
        <v>Australia</v>
      </c>
      <c r="F67" s="36">
        <f>_xlfn.XLOOKUP($B67,'Q1 DATA TABLE'!$A:$A,'Q1 DATA TABLE'!$H:$H)</f>
        <v>9</v>
      </c>
      <c r="G67" s="22" t="s">
        <v>10762</v>
      </c>
      <c r="H67" s="22" t="s">
        <v>10775</v>
      </c>
      <c r="I67" s="22" t="s">
        <v>11058</v>
      </c>
      <c r="J67" s="23">
        <v>19800</v>
      </c>
      <c r="K67" s="22" t="s">
        <v>10765</v>
      </c>
      <c r="L67" s="22" t="s">
        <v>10765</v>
      </c>
      <c r="M67" s="24">
        <v>80000</v>
      </c>
      <c r="N67" s="21">
        <v>2</v>
      </c>
      <c r="O67" s="22" t="s">
        <v>10856</v>
      </c>
      <c r="P67" s="22" t="s">
        <v>10857</v>
      </c>
      <c r="Q67" s="21">
        <v>1</v>
      </c>
      <c r="R67" s="21">
        <v>2</v>
      </c>
      <c r="S67" s="22" t="s">
        <v>11059</v>
      </c>
      <c r="T67" s="22" t="s">
        <v>10769</v>
      </c>
      <c r="U67" s="22" t="s">
        <v>11060</v>
      </c>
      <c r="V67" s="23">
        <v>37153</v>
      </c>
      <c r="W67" s="22" t="s">
        <v>10794</v>
      </c>
    </row>
    <row r="68" spans="1:23" x14ac:dyDescent="0.25">
      <c r="A68" s="21">
        <v>11061</v>
      </c>
      <c r="B68" s="21">
        <v>23</v>
      </c>
      <c r="C68" s="36" t="str">
        <f>_xlfn.XLOOKUP($B68,'Q1 DATA TABLE'!$A:$A,'Q1 DATA TABLE'!$G:$G)</f>
        <v>Gold Coast</v>
      </c>
      <c r="D68" s="36" t="str">
        <f>_xlfn.XLOOKUP($B68,'Q1 DATA TABLE'!$A:$A,'Q1 DATA TABLE'!C:C)</f>
        <v>Queensland</v>
      </c>
      <c r="E68" s="36" t="str">
        <f>_xlfn.XLOOKUP($B68,'Q1 DATA TABLE'!$A:$A,'Q1 DATA TABLE'!$E:$E)</f>
        <v>Australia</v>
      </c>
      <c r="F68" s="36">
        <f>_xlfn.XLOOKUP($B68,'Q1 DATA TABLE'!$A:$A,'Q1 DATA TABLE'!$H:$H)</f>
        <v>9</v>
      </c>
      <c r="G68" s="22" t="s">
        <v>11062</v>
      </c>
      <c r="H68" s="22" t="s">
        <v>10765</v>
      </c>
      <c r="I68" s="22" t="s">
        <v>11063</v>
      </c>
      <c r="J68" s="23">
        <v>19782</v>
      </c>
      <c r="K68" s="22" t="s">
        <v>10765</v>
      </c>
      <c r="L68" s="22" t="s">
        <v>10765</v>
      </c>
      <c r="M68" s="24">
        <v>80000</v>
      </c>
      <c r="N68" s="21">
        <v>2</v>
      </c>
      <c r="O68" s="22" t="s">
        <v>10856</v>
      </c>
      <c r="P68" s="22" t="s">
        <v>10857</v>
      </c>
      <c r="Q68" s="21">
        <v>1</v>
      </c>
      <c r="R68" s="21">
        <v>2</v>
      </c>
      <c r="S68" s="22" t="s">
        <v>11064</v>
      </c>
      <c r="T68" s="22" t="s">
        <v>10769</v>
      </c>
      <c r="U68" s="22" t="s">
        <v>11065</v>
      </c>
      <c r="V68" s="23">
        <v>37147</v>
      </c>
      <c r="W68" s="22" t="s">
        <v>10794</v>
      </c>
    </row>
    <row r="69" spans="1:23" x14ac:dyDescent="0.25">
      <c r="A69" s="21">
        <v>11062</v>
      </c>
      <c r="B69" s="21">
        <v>547</v>
      </c>
      <c r="C69" s="36" t="str">
        <f>_xlfn.XLOOKUP($B69,'Q1 DATA TABLE'!$A:$A,'Q1 DATA TABLE'!$G:$G)</f>
        <v>Portland</v>
      </c>
      <c r="D69" s="36" t="str">
        <f>_xlfn.XLOOKUP($B69,'Q1 DATA TABLE'!$A:$A,'Q1 DATA TABLE'!C:C)</f>
        <v>Oregon</v>
      </c>
      <c r="E69" s="36" t="str">
        <f>_xlfn.XLOOKUP($B69,'Q1 DATA TABLE'!$A:$A,'Q1 DATA TABLE'!$E:$E)</f>
        <v>United States</v>
      </c>
      <c r="F69" s="36">
        <f>_xlfn.XLOOKUP($B69,'Q1 DATA TABLE'!$A:$A,'Q1 DATA TABLE'!$H:$H)</f>
        <v>1</v>
      </c>
      <c r="G69" s="22" t="s">
        <v>11067</v>
      </c>
      <c r="H69" s="22" t="s">
        <v>10871</v>
      </c>
      <c r="I69" s="22" t="s">
        <v>11009</v>
      </c>
      <c r="J69" s="23">
        <v>27639</v>
      </c>
      <c r="K69" s="22" t="s">
        <v>10765</v>
      </c>
      <c r="L69" s="22" t="s">
        <v>10765</v>
      </c>
      <c r="M69" s="24">
        <v>40000</v>
      </c>
      <c r="N69" s="21">
        <v>0</v>
      </c>
      <c r="O69" s="22" t="s">
        <v>10867</v>
      </c>
      <c r="P69" s="22" t="s">
        <v>10857</v>
      </c>
      <c r="Q69" s="21">
        <v>1</v>
      </c>
      <c r="R69" s="21">
        <v>2</v>
      </c>
      <c r="S69" s="22" t="s">
        <v>11068</v>
      </c>
      <c r="T69" s="22" t="s">
        <v>10769</v>
      </c>
      <c r="U69" s="22" t="s">
        <v>11069</v>
      </c>
      <c r="V69" s="23">
        <v>37813</v>
      </c>
      <c r="W69" s="22" t="s">
        <v>10794</v>
      </c>
    </row>
    <row r="70" spans="1:23" x14ac:dyDescent="0.25">
      <c r="A70" s="21">
        <v>11063</v>
      </c>
      <c r="B70" s="21">
        <v>634</v>
      </c>
      <c r="C70" s="36" t="str">
        <f>_xlfn.XLOOKUP($B70,'Q1 DATA TABLE'!$A:$A,'Q1 DATA TABLE'!$G:$G)</f>
        <v>Redmond</v>
      </c>
      <c r="D70" s="36" t="str">
        <f>_xlfn.XLOOKUP($B70,'Q1 DATA TABLE'!$A:$A,'Q1 DATA TABLE'!C:C)</f>
        <v>Washington</v>
      </c>
      <c r="E70" s="36" t="str">
        <f>_xlfn.XLOOKUP($B70,'Q1 DATA TABLE'!$A:$A,'Q1 DATA TABLE'!$E:$E)</f>
        <v>United States</v>
      </c>
      <c r="F70" s="36">
        <f>_xlfn.XLOOKUP($B70,'Q1 DATA TABLE'!$A:$A,'Q1 DATA TABLE'!$H:$H)</f>
        <v>1</v>
      </c>
      <c r="G70" s="22" t="s">
        <v>11070</v>
      </c>
      <c r="H70" s="22" t="s">
        <v>10769</v>
      </c>
      <c r="I70" s="22" t="s">
        <v>10978</v>
      </c>
      <c r="J70" s="23">
        <v>27491</v>
      </c>
      <c r="K70" s="22" t="s">
        <v>10777</v>
      </c>
      <c r="L70" s="22" t="s">
        <v>10792</v>
      </c>
      <c r="M70" s="24">
        <v>40000</v>
      </c>
      <c r="N70" s="21">
        <v>0</v>
      </c>
      <c r="O70" s="22" t="s">
        <v>10867</v>
      </c>
      <c r="P70" s="22" t="s">
        <v>10857</v>
      </c>
      <c r="Q70" s="21">
        <v>1</v>
      </c>
      <c r="R70" s="21">
        <v>2</v>
      </c>
      <c r="S70" s="22" t="s">
        <v>11071</v>
      </c>
      <c r="T70" s="22" t="s">
        <v>11072</v>
      </c>
      <c r="U70" s="22" t="s">
        <v>11073</v>
      </c>
      <c r="V70" s="23">
        <v>37818</v>
      </c>
      <c r="W70" s="22" t="s">
        <v>10794</v>
      </c>
    </row>
    <row r="71" spans="1:23" x14ac:dyDescent="0.25">
      <c r="A71" s="21">
        <v>11064</v>
      </c>
      <c r="B71" s="21">
        <v>315</v>
      </c>
      <c r="C71" s="36" t="str">
        <f>_xlfn.XLOOKUP($B71,'Q1 DATA TABLE'!$A:$A,'Q1 DATA TABLE'!$G:$G)</f>
        <v>Downey</v>
      </c>
      <c r="D71" s="36" t="str">
        <f>_xlfn.XLOOKUP($B71,'Q1 DATA TABLE'!$A:$A,'Q1 DATA TABLE'!C:C)</f>
        <v>California</v>
      </c>
      <c r="E71" s="36" t="str">
        <f>_xlfn.XLOOKUP($B71,'Q1 DATA TABLE'!$A:$A,'Q1 DATA TABLE'!$E:$E)</f>
        <v>United States</v>
      </c>
      <c r="F71" s="36">
        <f>_xlfn.XLOOKUP($B71,'Q1 DATA TABLE'!$A:$A,'Q1 DATA TABLE'!$H:$H)</f>
        <v>4</v>
      </c>
      <c r="G71" s="22" t="s">
        <v>11075</v>
      </c>
      <c r="H71" s="22" t="s">
        <v>10769</v>
      </c>
      <c r="I71" s="22" t="s">
        <v>11076</v>
      </c>
      <c r="J71" s="23">
        <v>27735</v>
      </c>
      <c r="K71" s="22" t="s">
        <v>10765</v>
      </c>
      <c r="L71" s="22" t="s">
        <v>10765</v>
      </c>
      <c r="M71" s="24">
        <v>40000</v>
      </c>
      <c r="N71" s="21">
        <v>0</v>
      </c>
      <c r="O71" s="22" t="s">
        <v>10867</v>
      </c>
      <c r="P71" s="22" t="s">
        <v>10857</v>
      </c>
      <c r="Q71" s="21">
        <v>1</v>
      </c>
      <c r="R71" s="21">
        <v>2</v>
      </c>
      <c r="S71" s="22" t="s">
        <v>11077</v>
      </c>
      <c r="T71" s="22" t="s">
        <v>10769</v>
      </c>
      <c r="U71" s="22" t="s">
        <v>11078</v>
      </c>
      <c r="V71" s="23">
        <v>37831</v>
      </c>
      <c r="W71" s="22" t="s">
        <v>10794</v>
      </c>
    </row>
    <row r="72" spans="1:23" x14ac:dyDescent="0.25">
      <c r="A72" s="21">
        <v>11065</v>
      </c>
      <c r="B72" s="21">
        <v>331</v>
      </c>
      <c r="C72" s="36" t="str">
        <f>_xlfn.XLOOKUP($B72,'Q1 DATA TABLE'!$A:$A,'Q1 DATA TABLE'!$G:$G)</f>
        <v>La Jolla</v>
      </c>
      <c r="D72" s="36" t="str">
        <f>_xlfn.XLOOKUP($B72,'Q1 DATA TABLE'!$A:$A,'Q1 DATA TABLE'!C:C)</f>
        <v>California</v>
      </c>
      <c r="E72" s="36" t="str">
        <f>_xlfn.XLOOKUP($B72,'Q1 DATA TABLE'!$A:$A,'Q1 DATA TABLE'!$E:$E)</f>
        <v>United States</v>
      </c>
      <c r="F72" s="36">
        <f>_xlfn.XLOOKUP($B72,'Q1 DATA TABLE'!$A:$A,'Q1 DATA TABLE'!$H:$H)</f>
        <v>4</v>
      </c>
      <c r="G72" s="22" t="s">
        <v>11080</v>
      </c>
      <c r="H72" s="22" t="s">
        <v>10769</v>
      </c>
      <c r="I72" s="22" t="s">
        <v>11081</v>
      </c>
      <c r="J72" s="23">
        <v>26946</v>
      </c>
      <c r="K72" s="22" t="s">
        <v>10765</v>
      </c>
      <c r="L72" s="22" t="s">
        <v>10792</v>
      </c>
      <c r="M72" s="24">
        <v>60000</v>
      </c>
      <c r="N72" s="21">
        <v>0</v>
      </c>
      <c r="O72" s="22" t="s">
        <v>10856</v>
      </c>
      <c r="P72" s="22" t="s">
        <v>10857</v>
      </c>
      <c r="Q72" s="21">
        <v>0</v>
      </c>
      <c r="R72" s="21">
        <v>2</v>
      </c>
      <c r="S72" s="22" t="s">
        <v>11082</v>
      </c>
      <c r="T72" s="22" t="s">
        <v>10769</v>
      </c>
      <c r="U72" s="22" t="s">
        <v>11083</v>
      </c>
      <c r="V72" s="23">
        <v>37847</v>
      </c>
      <c r="W72" s="22" t="s">
        <v>10771</v>
      </c>
    </row>
    <row r="73" spans="1:23" x14ac:dyDescent="0.25">
      <c r="A73" s="21">
        <v>11066</v>
      </c>
      <c r="B73" s="21">
        <v>543</v>
      </c>
      <c r="C73" s="36" t="str">
        <f>_xlfn.XLOOKUP($B73,'Q1 DATA TABLE'!$A:$A,'Q1 DATA TABLE'!$G:$G)</f>
        <v>Lebanon</v>
      </c>
      <c r="D73" s="36" t="str">
        <f>_xlfn.XLOOKUP($B73,'Q1 DATA TABLE'!$A:$A,'Q1 DATA TABLE'!C:C)</f>
        <v>Oregon</v>
      </c>
      <c r="E73" s="36" t="str">
        <f>_xlfn.XLOOKUP($B73,'Q1 DATA TABLE'!$A:$A,'Q1 DATA TABLE'!$E:$E)</f>
        <v>United States</v>
      </c>
      <c r="F73" s="36">
        <f>_xlfn.XLOOKUP($B73,'Q1 DATA TABLE'!$A:$A,'Q1 DATA TABLE'!$H:$H)</f>
        <v>1</v>
      </c>
      <c r="G73" s="22" t="s">
        <v>11084</v>
      </c>
      <c r="H73" s="22" t="s">
        <v>11085</v>
      </c>
      <c r="I73" s="22" t="s">
        <v>11086</v>
      </c>
      <c r="J73" s="23">
        <v>26995</v>
      </c>
      <c r="K73" s="22" t="s">
        <v>10765</v>
      </c>
      <c r="L73" s="22" t="s">
        <v>10792</v>
      </c>
      <c r="M73" s="24">
        <v>70000</v>
      </c>
      <c r="N73" s="21">
        <v>0</v>
      </c>
      <c r="O73" s="22" t="s">
        <v>10856</v>
      </c>
      <c r="P73" s="22" t="s">
        <v>10767</v>
      </c>
      <c r="Q73" s="21">
        <v>1</v>
      </c>
      <c r="R73" s="21">
        <v>2</v>
      </c>
      <c r="S73" s="22" t="s">
        <v>11087</v>
      </c>
      <c r="T73" s="22" t="s">
        <v>10769</v>
      </c>
      <c r="U73" s="22" t="s">
        <v>11088</v>
      </c>
      <c r="V73" s="23">
        <v>37957</v>
      </c>
      <c r="W73" s="22" t="s">
        <v>10794</v>
      </c>
    </row>
    <row r="74" spans="1:23" x14ac:dyDescent="0.25">
      <c r="A74" s="21">
        <v>11067</v>
      </c>
      <c r="B74" s="21">
        <v>632</v>
      </c>
      <c r="C74" s="36" t="str">
        <f>_xlfn.XLOOKUP($B74,'Q1 DATA TABLE'!$A:$A,'Q1 DATA TABLE'!$G:$G)</f>
        <v>Port Orchard</v>
      </c>
      <c r="D74" s="36" t="str">
        <f>_xlfn.XLOOKUP($B74,'Q1 DATA TABLE'!$A:$A,'Q1 DATA TABLE'!C:C)</f>
        <v>Washington</v>
      </c>
      <c r="E74" s="36" t="str">
        <f>_xlfn.XLOOKUP($B74,'Q1 DATA TABLE'!$A:$A,'Q1 DATA TABLE'!$E:$E)</f>
        <v>United States</v>
      </c>
      <c r="F74" s="36">
        <f>_xlfn.XLOOKUP($B74,'Q1 DATA TABLE'!$A:$A,'Q1 DATA TABLE'!$H:$H)</f>
        <v>1</v>
      </c>
      <c r="G74" s="22" t="s">
        <v>11090</v>
      </c>
      <c r="H74" s="22" t="s">
        <v>10792</v>
      </c>
      <c r="I74" s="22" t="s">
        <v>10983</v>
      </c>
      <c r="J74" s="23">
        <v>28028</v>
      </c>
      <c r="K74" s="22" t="s">
        <v>10777</v>
      </c>
      <c r="L74" s="22" t="s">
        <v>10765</v>
      </c>
      <c r="M74" s="24">
        <v>60000</v>
      </c>
      <c r="N74" s="21">
        <v>0</v>
      </c>
      <c r="O74" s="22" t="s">
        <v>10856</v>
      </c>
      <c r="P74" s="22" t="s">
        <v>10767</v>
      </c>
      <c r="Q74" s="21">
        <v>1</v>
      </c>
      <c r="R74" s="21">
        <v>2</v>
      </c>
      <c r="S74" s="22" t="s">
        <v>11091</v>
      </c>
      <c r="T74" s="22" t="s">
        <v>10769</v>
      </c>
      <c r="U74" s="22" t="s">
        <v>11092</v>
      </c>
      <c r="V74" s="23">
        <v>38036</v>
      </c>
      <c r="W74" s="22" t="s">
        <v>10794</v>
      </c>
    </row>
    <row r="75" spans="1:23" x14ac:dyDescent="0.25">
      <c r="A75" s="21">
        <v>11068</v>
      </c>
      <c r="B75" s="21">
        <v>40</v>
      </c>
      <c r="C75" s="36" t="str">
        <f>_xlfn.XLOOKUP($B75,'Q1 DATA TABLE'!$A:$A,'Q1 DATA TABLE'!$G:$G)</f>
        <v>Warrnambool</v>
      </c>
      <c r="D75" s="36" t="str">
        <f>_xlfn.XLOOKUP($B75,'Q1 DATA TABLE'!$A:$A,'Q1 DATA TABLE'!C:C)</f>
        <v>Victoria</v>
      </c>
      <c r="E75" s="36" t="str">
        <f>_xlfn.XLOOKUP($B75,'Q1 DATA TABLE'!$A:$A,'Q1 DATA TABLE'!$E:$E)</f>
        <v>Australia</v>
      </c>
      <c r="F75" s="36">
        <f>_xlfn.XLOOKUP($B75,'Q1 DATA TABLE'!$A:$A,'Q1 DATA TABLE'!$H:$H)</f>
        <v>9</v>
      </c>
      <c r="G75" s="22" t="s">
        <v>11093</v>
      </c>
      <c r="H75" s="22" t="s">
        <v>10769</v>
      </c>
      <c r="I75" s="22" t="s">
        <v>11094</v>
      </c>
      <c r="J75" s="23">
        <v>20355</v>
      </c>
      <c r="K75" s="22" t="s">
        <v>10777</v>
      </c>
      <c r="L75" s="22" t="s">
        <v>10792</v>
      </c>
      <c r="M75" s="24">
        <v>80000</v>
      </c>
      <c r="N75" s="21">
        <v>2</v>
      </c>
      <c r="O75" s="22" t="s">
        <v>10867</v>
      </c>
      <c r="P75" s="22" t="s">
        <v>10857</v>
      </c>
      <c r="Q75" s="21">
        <v>1</v>
      </c>
      <c r="R75" s="21">
        <v>2</v>
      </c>
      <c r="S75" s="22" t="s">
        <v>11095</v>
      </c>
      <c r="T75" s="22" t="s">
        <v>11096</v>
      </c>
      <c r="U75" s="22" t="s">
        <v>10957</v>
      </c>
      <c r="V75" s="23">
        <v>37926</v>
      </c>
      <c r="W75" s="22" t="s">
        <v>10794</v>
      </c>
    </row>
    <row r="76" spans="1:23" x14ac:dyDescent="0.25">
      <c r="A76" s="21">
        <v>11069</v>
      </c>
      <c r="B76" s="21">
        <v>23</v>
      </c>
      <c r="C76" s="36" t="str">
        <f>_xlfn.XLOOKUP($B76,'Q1 DATA TABLE'!$A:$A,'Q1 DATA TABLE'!$G:$G)</f>
        <v>Gold Coast</v>
      </c>
      <c r="D76" s="36" t="str">
        <f>_xlfn.XLOOKUP($B76,'Q1 DATA TABLE'!$A:$A,'Q1 DATA TABLE'!C:C)</f>
        <v>Queensland</v>
      </c>
      <c r="E76" s="36" t="str">
        <f>_xlfn.XLOOKUP($B76,'Q1 DATA TABLE'!$A:$A,'Q1 DATA TABLE'!$E:$E)</f>
        <v>Australia</v>
      </c>
      <c r="F76" s="36">
        <f>_xlfn.XLOOKUP($B76,'Q1 DATA TABLE'!$A:$A,'Q1 DATA TABLE'!$H:$H)</f>
        <v>9</v>
      </c>
      <c r="G76" s="22" t="s">
        <v>11097</v>
      </c>
      <c r="H76" s="22" t="s">
        <v>10769</v>
      </c>
      <c r="I76" s="22" t="s">
        <v>11098</v>
      </c>
      <c r="J76" s="23">
        <v>20353</v>
      </c>
      <c r="K76" s="22" t="s">
        <v>10777</v>
      </c>
      <c r="L76" s="22" t="s">
        <v>10792</v>
      </c>
      <c r="M76" s="24">
        <v>80000</v>
      </c>
      <c r="N76" s="21">
        <v>2</v>
      </c>
      <c r="O76" s="22" t="s">
        <v>10867</v>
      </c>
      <c r="P76" s="22" t="s">
        <v>10857</v>
      </c>
      <c r="Q76" s="21">
        <v>0</v>
      </c>
      <c r="R76" s="21">
        <v>2</v>
      </c>
      <c r="S76" s="22" t="s">
        <v>11099</v>
      </c>
      <c r="T76" s="22" t="s">
        <v>10769</v>
      </c>
      <c r="U76" s="22" t="s">
        <v>11100</v>
      </c>
      <c r="V76" s="23">
        <v>37182</v>
      </c>
      <c r="W76" s="22" t="s">
        <v>10771</v>
      </c>
    </row>
    <row r="77" spans="1:23" x14ac:dyDescent="0.25">
      <c r="A77" s="21">
        <v>11070</v>
      </c>
      <c r="B77" s="21">
        <v>39</v>
      </c>
      <c r="C77" s="36" t="str">
        <f>_xlfn.XLOOKUP($B77,'Q1 DATA TABLE'!$A:$A,'Q1 DATA TABLE'!$G:$G)</f>
        <v>Sunbury</v>
      </c>
      <c r="D77" s="36" t="str">
        <f>_xlfn.XLOOKUP($B77,'Q1 DATA TABLE'!$A:$A,'Q1 DATA TABLE'!C:C)</f>
        <v>Victoria</v>
      </c>
      <c r="E77" s="36" t="str">
        <f>_xlfn.XLOOKUP($B77,'Q1 DATA TABLE'!$A:$A,'Q1 DATA TABLE'!$E:$E)</f>
        <v>Australia</v>
      </c>
      <c r="F77" s="36">
        <f>_xlfn.XLOOKUP($B77,'Q1 DATA TABLE'!$A:$A,'Q1 DATA TABLE'!$H:$H)</f>
        <v>9</v>
      </c>
      <c r="G77" s="22" t="s">
        <v>11101</v>
      </c>
      <c r="H77" s="22" t="s">
        <v>11085</v>
      </c>
      <c r="I77" s="22" t="s">
        <v>11102</v>
      </c>
      <c r="J77" s="23">
        <v>20184</v>
      </c>
      <c r="K77" s="22" t="s">
        <v>10765</v>
      </c>
      <c r="L77" s="22" t="s">
        <v>10765</v>
      </c>
      <c r="M77" s="24">
        <v>80000</v>
      </c>
      <c r="N77" s="21">
        <v>2</v>
      </c>
      <c r="O77" s="22" t="s">
        <v>10867</v>
      </c>
      <c r="P77" s="22" t="s">
        <v>10857</v>
      </c>
      <c r="Q77" s="21">
        <v>1</v>
      </c>
      <c r="R77" s="21">
        <v>2</v>
      </c>
      <c r="S77" s="22" t="s">
        <v>11103</v>
      </c>
      <c r="T77" s="22" t="s">
        <v>10769</v>
      </c>
      <c r="U77" s="22" t="s">
        <v>10804</v>
      </c>
      <c r="V77" s="23">
        <v>37193</v>
      </c>
      <c r="W77" s="22" t="s">
        <v>10794</v>
      </c>
    </row>
    <row r="78" spans="1:23" x14ac:dyDescent="0.25">
      <c r="A78" s="21">
        <v>11071</v>
      </c>
      <c r="B78" s="21">
        <v>24</v>
      </c>
      <c r="C78" s="36" t="str">
        <f>_xlfn.XLOOKUP($B78,'Q1 DATA TABLE'!$A:$A,'Q1 DATA TABLE'!$G:$G)</f>
        <v>Hawthorne</v>
      </c>
      <c r="D78" s="36" t="str">
        <f>_xlfn.XLOOKUP($B78,'Q1 DATA TABLE'!$A:$A,'Q1 DATA TABLE'!C:C)</f>
        <v>Queensland</v>
      </c>
      <c r="E78" s="36" t="str">
        <f>_xlfn.XLOOKUP($B78,'Q1 DATA TABLE'!$A:$A,'Q1 DATA TABLE'!$E:$E)</f>
        <v>Australia</v>
      </c>
      <c r="F78" s="36">
        <f>_xlfn.XLOOKUP($B78,'Q1 DATA TABLE'!$A:$A,'Q1 DATA TABLE'!$H:$H)</f>
        <v>9</v>
      </c>
      <c r="G78" s="22" t="s">
        <v>11104</v>
      </c>
      <c r="H78" s="22" t="s">
        <v>10769</v>
      </c>
      <c r="I78" s="22" t="s">
        <v>11105</v>
      </c>
      <c r="J78" s="23">
        <v>20266</v>
      </c>
      <c r="K78" s="22" t="s">
        <v>10777</v>
      </c>
      <c r="L78" s="22" t="s">
        <v>10792</v>
      </c>
      <c r="M78" s="24">
        <v>80000</v>
      </c>
      <c r="N78" s="21">
        <v>2</v>
      </c>
      <c r="O78" s="22" t="s">
        <v>10867</v>
      </c>
      <c r="P78" s="22" t="s">
        <v>10857</v>
      </c>
      <c r="Q78" s="21">
        <v>1</v>
      </c>
      <c r="R78" s="21">
        <v>2</v>
      </c>
      <c r="S78" s="22" t="s">
        <v>11106</v>
      </c>
      <c r="T78" s="22" t="s">
        <v>10769</v>
      </c>
      <c r="U78" s="22" t="s">
        <v>11107</v>
      </c>
      <c r="V78" s="23">
        <v>37866</v>
      </c>
      <c r="W78" s="22" t="s">
        <v>10794</v>
      </c>
    </row>
    <row r="79" spans="1:23" x14ac:dyDescent="0.25">
      <c r="A79" s="21">
        <v>11072</v>
      </c>
      <c r="B79" s="21">
        <v>17</v>
      </c>
      <c r="C79" s="36" t="str">
        <f>_xlfn.XLOOKUP($B79,'Q1 DATA TABLE'!$A:$A,'Q1 DATA TABLE'!$G:$G)</f>
        <v>St. Leonards</v>
      </c>
      <c r="D79" s="36" t="str">
        <f>_xlfn.XLOOKUP($B79,'Q1 DATA TABLE'!$A:$A,'Q1 DATA TABLE'!C:C)</f>
        <v>New South Wales</v>
      </c>
      <c r="E79" s="36" t="str">
        <f>_xlfn.XLOOKUP($B79,'Q1 DATA TABLE'!$A:$A,'Q1 DATA TABLE'!$E:$E)</f>
        <v>Australia</v>
      </c>
      <c r="F79" s="36">
        <f>_xlfn.XLOOKUP($B79,'Q1 DATA TABLE'!$A:$A,'Q1 DATA TABLE'!$H:$H)</f>
        <v>9</v>
      </c>
      <c r="G79" s="22" t="s">
        <v>11108</v>
      </c>
      <c r="H79" s="22" t="s">
        <v>10769</v>
      </c>
      <c r="I79" s="22" t="s">
        <v>11109</v>
      </c>
      <c r="J79" s="23">
        <v>20126</v>
      </c>
      <c r="K79" s="22" t="s">
        <v>10777</v>
      </c>
      <c r="L79" s="22" t="s">
        <v>10792</v>
      </c>
      <c r="M79" s="24">
        <v>80000</v>
      </c>
      <c r="N79" s="21">
        <v>2</v>
      </c>
      <c r="O79" s="22" t="s">
        <v>10867</v>
      </c>
      <c r="P79" s="22" t="s">
        <v>10857</v>
      </c>
      <c r="Q79" s="21">
        <v>0</v>
      </c>
      <c r="R79" s="21">
        <v>2</v>
      </c>
      <c r="S79" s="22" t="s">
        <v>11110</v>
      </c>
      <c r="T79" s="22" t="s">
        <v>10769</v>
      </c>
      <c r="U79" s="22" t="s">
        <v>11111</v>
      </c>
      <c r="V79" s="23">
        <v>37165</v>
      </c>
      <c r="W79" s="22" t="s">
        <v>10771</v>
      </c>
    </row>
    <row r="80" spans="1:23" x14ac:dyDescent="0.25">
      <c r="A80" s="21">
        <v>11073</v>
      </c>
      <c r="B80" s="21">
        <v>16</v>
      </c>
      <c r="C80" s="36" t="str">
        <f>_xlfn.XLOOKUP($B80,'Q1 DATA TABLE'!$A:$A,'Q1 DATA TABLE'!$G:$G)</f>
        <v>Springwood</v>
      </c>
      <c r="D80" s="36" t="str">
        <f>_xlfn.XLOOKUP($B80,'Q1 DATA TABLE'!$A:$A,'Q1 DATA TABLE'!C:C)</f>
        <v>New South Wales</v>
      </c>
      <c r="E80" s="36" t="str">
        <f>_xlfn.XLOOKUP($B80,'Q1 DATA TABLE'!$A:$A,'Q1 DATA TABLE'!$E:$E)</f>
        <v>Australia</v>
      </c>
      <c r="F80" s="36">
        <f>_xlfn.XLOOKUP($B80,'Q1 DATA TABLE'!$A:$A,'Q1 DATA TABLE'!$H:$H)</f>
        <v>9</v>
      </c>
      <c r="G80" s="22" t="s">
        <v>11113</v>
      </c>
      <c r="H80" s="22" t="s">
        <v>10769</v>
      </c>
      <c r="I80" s="22" t="s">
        <v>11114</v>
      </c>
      <c r="J80" s="23">
        <v>20681</v>
      </c>
      <c r="K80" s="22" t="s">
        <v>10777</v>
      </c>
      <c r="L80" s="22" t="s">
        <v>10792</v>
      </c>
      <c r="M80" s="24">
        <v>70000</v>
      </c>
      <c r="N80" s="21">
        <v>2</v>
      </c>
      <c r="O80" s="22" t="s">
        <v>10867</v>
      </c>
      <c r="P80" s="22" t="s">
        <v>10857</v>
      </c>
      <c r="Q80" s="21">
        <v>1</v>
      </c>
      <c r="R80" s="21">
        <v>2</v>
      </c>
      <c r="S80" s="22" t="s">
        <v>11115</v>
      </c>
      <c r="T80" s="22" t="s">
        <v>10769</v>
      </c>
      <c r="U80" s="22" t="s">
        <v>11116</v>
      </c>
      <c r="V80" s="23">
        <v>37888</v>
      </c>
      <c r="W80" s="22" t="s">
        <v>10794</v>
      </c>
    </row>
    <row r="81" spans="1:23" x14ac:dyDescent="0.25">
      <c r="A81" s="21">
        <v>11074</v>
      </c>
      <c r="B81" s="21">
        <v>28</v>
      </c>
      <c r="C81" s="36" t="str">
        <f>_xlfn.XLOOKUP($B81,'Q1 DATA TABLE'!$A:$A,'Q1 DATA TABLE'!$G:$G)</f>
        <v>Cloverdale</v>
      </c>
      <c r="D81" s="36" t="str">
        <f>_xlfn.XLOOKUP($B81,'Q1 DATA TABLE'!$A:$A,'Q1 DATA TABLE'!C:C)</f>
        <v>South Australia</v>
      </c>
      <c r="E81" s="36" t="str">
        <f>_xlfn.XLOOKUP($B81,'Q1 DATA TABLE'!$A:$A,'Q1 DATA TABLE'!$E:$E)</f>
        <v>Australia</v>
      </c>
      <c r="F81" s="36">
        <f>_xlfn.XLOOKUP($B81,'Q1 DATA TABLE'!$A:$A,'Q1 DATA TABLE'!$H:$H)</f>
        <v>9</v>
      </c>
      <c r="G81" s="22" t="s">
        <v>11117</v>
      </c>
      <c r="H81" s="22" t="s">
        <v>11118</v>
      </c>
      <c r="I81" s="22" t="s">
        <v>11119</v>
      </c>
      <c r="J81" s="23">
        <v>20695</v>
      </c>
      <c r="K81" s="22" t="s">
        <v>10777</v>
      </c>
      <c r="L81" s="22" t="s">
        <v>10765</v>
      </c>
      <c r="M81" s="24">
        <v>70000</v>
      </c>
      <c r="N81" s="21">
        <v>2</v>
      </c>
      <c r="O81" s="22" t="s">
        <v>10867</v>
      </c>
      <c r="P81" s="22" t="s">
        <v>10857</v>
      </c>
      <c r="Q81" s="21">
        <v>1</v>
      </c>
      <c r="R81" s="21">
        <v>2</v>
      </c>
      <c r="S81" s="22" t="s">
        <v>11120</v>
      </c>
      <c r="T81" s="22" t="s">
        <v>10769</v>
      </c>
      <c r="U81" s="22" t="s">
        <v>11121</v>
      </c>
      <c r="V81" s="23">
        <v>37888</v>
      </c>
      <c r="W81" s="22" t="s">
        <v>10794</v>
      </c>
    </row>
    <row r="82" spans="1:23" x14ac:dyDescent="0.25">
      <c r="A82" s="21">
        <v>11075</v>
      </c>
      <c r="B82" s="21">
        <v>32</v>
      </c>
      <c r="C82" s="36" t="str">
        <f>_xlfn.XLOOKUP($B82,'Q1 DATA TABLE'!$A:$A,'Q1 DATA TABLE'!$G:$G)</f>
        <v>Bendigo</v>
      </c>
      <c r="D82" s="36" t="str">
        <f>_xlfn.XLOOKUP($B82,'Q1 DATA TABLE'!$A:$A,'Q1 DATA TABLE'!C:C)</f>
        <v>Victoria</v>
      </c>
      <c r="E82" s="36" t="str">
        <f>_xlfn.XLOOKUP($B82,'Q1 DATA TABLE'!$A:$A,'Q1 DATA TABLE'!$E:$E)</f>
        <v>Australia</v>
      </c>
      <c r="F82" s="36">
        <f>_xlfn.XLOOKUP($B82,'Q1 DATA TABLE'!$A:$A,'Q1 DATA TABLE'!$H:$H)</f>
        <v>9</v>
      </c>
      <c r="G82" s="22" t="s">
        <v>11122</v>
      </c>
      <c r="H82" s="22" t="s">
        <v>10775</v>
      </c>
      <c r="I82" s="22" t="s">
        <v>10924</v>
      </c>
      <c r="J82" s="23">
        <v>21140</v>
      </c>
      <c r="K82" s="22" t="s">
        <v>10777</v>
      </c>
      <c r="L82" s="22" t="s">
        <v>10792</v>
      </c>
      <c r="M82" s="24">
        <v>80000</v>
      </c>
      <c r="N82" s="21">
        <v>2</v>
      </c>
      <c r="O82" s="22" t="s">
        <v>10867</v>
      </c>
      <c r="P82" s="22" t="s">
        <v>10767</v>
      </c>
      <c r="Q82" s="21">
        <v>1</v>
      </c>
      <c r="R82" s="21">
        <v>2</v>
      </c>
      <c r="S82" s="22" t="s">
        <v>11123</v>
      </c>
      <c r="T82" s="22" t="s">
        <v>10769</v>
      </c>
      <c r="U82" s="22" t="s">
        <v>11124</v>
      </c>
      <c r="V82" s="23">
        <v>37193</v>
      </c>
      <c r="W82" s="22" t="s">
        <v>10794</v>
      </c>
    </row>
    <row r="83" spans="1:23" x14ac:dyDescent="0.25">
      <c r="A83" s="21">
        <v>11076</v>
      </c>
      <c r="B83" s="21">
        <v>19</v>
      </c>
      <c r="C83" s="36" t="str">
        <f>_xlfn.XLOOKUP($B83,'Q1 DATA TABLE'!$A:$A,'Q1 DATA TABLE'!$G:$G)</f>
        <v>Wollongong</v>
      </c>
      <c r="D83" s="36" t="str">
        <f>_xlfn.XLOOKUP($B83,'Q1 DATA TABLE'!$A:$A,'Q1 DATA TABLE'!C:C)</f>
        <v>New South Wales</v>
      </c>
      <c r="E83" s="36" t="str">
        <f>_xlfn.XLOOKUP($B83,'Q1 DATA TABLE'!$A:$A,'Q1 DATA TABLE'!$E:$E)</f>
        <v>Australia</v>
      </c>
      <c r="F83" s="36">
        <f>_xlfn.XLOOKUP($B83,'Q1 DATA TABLE'!$A:$A,'Q1 DATA TABLE'!$H:$H)</f>
        <v>9</v>
      </c>
      <c r="G83" s="22" t="s">
        <v>11125</v>
      </c>
      <c r="H83" s="22" t="s">
        <v>10769</v>
      </c>
      <c r="I83" s="22" t="s">
        <v>11126</v>
      </c>
      <c r="J83" s="23">
        <v>21014</v>
      </c>
      <c r="K83" s="22" t="s">
        <v>10777</v>
      </c>
      <c r="L83" s="22" t="s">
        <v>10765</v>
      </c>
      <c r="M83" s="24">
        <v>80000</v>
      </c>
      <c r="N83" s="21">
        <v>2</v>
      </c>
      <c r="O83" s="22" t="s">
        <v>10867</v>
      </c>
      <c r="P83" s="22" t="s">
        <v>10767</v>
      </c>
      <c r="Q83" s="21">
        <v>1</v>
      </c>
      <c r="R83" s="21">
        <v>2</v>
      </c>
      <c r="S83" s="22" t="s">
        <v>11127</v>
      </c>
      <c r="T83" s="22" t="s">
        <v>11128</v>
      </c>
      <c r="U83" s="22" t="s">
        <v>11004</v>
      </c>
      <c r="V83" s="23">
        <v>37186</v>
      </c>
      <c r="W83" s="22" t="s">
        <v>10794</v>
      </c>
    </row>
    <row r="84" spans="1:23" x14ac:dyDescent="0.25">
      <c r="A84" s="21">
        <v>11077</v>
      </c>
      <c r="B84" s="21">
        <v>36</v>
      </c>
      <c r="C84" s="36" t="str">
        <f>_xlfn.XLOOKUP($B84,'Q1 DATA TABLE'!$A:$A,'Q1 DATA TABLE'!$G:$G)</f>
        <v>Melton</v>
      </c>
      <c r="D84" s="36" t="str">
        <f>_xlfn.XLOOKUP($B84,'Q1 DATA TABLE'!$A:$A,'Q1 DATA TABLE'!C:C)</f>
        <v>Victoria</v>
      </c>
      <c r="E84" s="36" t="str">
        <f>_xlfn.XLOOKUP($B84,'Q1 DATA TABLE'!$A:$A,'Q1 DATA TABLE'!$E:$E)</f>
        <v>Australia</v>
      </c>
      <c r="F84" s="36">
        <f>_xlfn.XLOOKUP($B84,'Q1 DATA TABLE'!$A:$A,'Q1 DATA TABLE'!$H:$H)</f>
        <v>9</v>
      </c>
      <c r="G84" s="22" t="s">
        <v>11130</v>
      </c>
      <c r="H84" s="22" t="s">
        <v>10769</v>
      </c>
      <c r="I84" s="22" t="s">
        <v>11114</v>
      </c>
      <c r="J84" s="23">
        <v>21082</v>
      </c>
      <c r="K84" s="22" t="s">
        <v>10777</v>
      </c>
      <c r="L84" s="22" t="s">
        <v>10792</v>
      </c>
      <c r="M84" s="24">
        <v>80000</v>
      </c>
      <c r="N84" s="21">
        <v>2</v>
      </c>
      <c r="O84" s="22" t="s">
        <v>10867</v>
      </c>
      <c r="P84" s="22" t="s">
        <v>10767</v>
      </c>
      <c r="Q84" s="21">
        <v>0</v>
      </c>
      <c r="R84" s="21">
        <v>2</v>
      </c>
      <c r="S84" s="22" t="s">
        <v>11131</v>
      </c>
      <c r="T84" s="22" t="s">
        <v>10769</v>
      </c>
      <c r="U84" s="22" t="s">
        <v>11132</v>
      </c>
      <c r="V84" s="23">
        <v>37180</v>
      </c>
      <c r="W84" s="22" t="s">
        <v>10771</v>
      </c>
    </row>
    <row r="85" spans="1:23" x14ac:dyDescent="0.25">
      <c r="A85" s="21">
        <v>11078</v>
      </c>
      <c r="B85" s="21">
        <v>49</v>
      </c>
      <c r="C85" s="36" t="str">
        <f>_xlfn.XLOOKUP($B85,'Q1 DATA TABLE'!$A:$A,'Q1 DATA TABLE'!$G:$G)</f>
        <v>Cliffside</v>
      </c>
      <c r="D85" s="36" t="str">
        <f>_xlfn.XLOOKUP($B85,'Q1 DATA TABLE'!$A:$A,'Q1 DATA TABLE'!C:C)</f>
        <v>British Columbia</v>
      </c>
      <c r="E85" s="36" t="str">
        <f>_xlfn.XLOOKUP($B85,'Q1 DATA TABLE'!$A:$A,'Q1 DATA TABLE'!$E:$E)</f>
        <v>Canada</v>
      </c>
      <c r="F85" s="36">
        <f>_xlfn.XLOOKUP($B85,'Q1 DATA TABLE'!$A:$A,'Q1 DATA TABLE'!$H:$H)</f>
        <v>6</v>
      </c>
      <c r="G85" s="22" t="s">
        <v>11133</v>
      </c>
      <c r="H85" s="22" t="s">
        <v>11029</v>
      </c>
      <c r="I85" s="22" t="s">
        <v>10973</v>
      </c>
      <c r="J85" s="23">
        <v>27039</v>
      </c>
      <c r="K85" s="22" t="s">
        <v>10777</v>
      </c>
      <c r="L85" s="22" t="s">
        <v>10792</v>
      </c>
      <c r="M85" s="24">
        <v>40000</v>
      </c>
      <c r="N85" s="21">
        <v>0</v>
      </c>
      <c r="O85" s="22" t="s">
        <v>10867</v>
      </c>
      <c r="P85" s="22" t="s">
        <v>10767</v>
      </c>
      <c r="Q85" s="21">
        <v>0</v>
      </c>
      <c r="R85" s="21">
        <v>2</v>
      </c>
      <c r="S85" s="22" t="s">
        <v>11134</v>
      </c>
      <c r="T85" s="22" t="s">
        <v>10769</v>
      </c>
      <c r="U85" s="22" t="s">
        <v>11135</v>
      </c>
      <c r="V85" s="23">
        <v>37852</v>
      </c>
      <c r="W85" s="22" t="s">
        <v>10771</v>
      </c>
    </row>
    <row r="86" spans="1:23" x14ac:dyDescent="0.25">
      <c r="A86" s="21">
        <v>11079</v>
      </c>
      <c r="B86" s="21">
        <v>34</v>
      </c>
      <c r="C86" s="36" t="str">
        <f>_xlfn.XLOOKUP($B86,'Q1 DATA TABLE'!$A:$A,'Q1 DATA TABLE'!$G:$G)</f>
        <v>Geelong</v>
      </c>
      <c r="D86" s="36" t="str">
        <f>_xlfn.XLOOKUP($B86,'Q1 DATA TABLE'!$A:$A,'Q1 DATA TABLE'!C:C)</f>
        <v>Victoria</v>
      </c>
      <c r="E86" s="36" t="str">
        <f>_xlfn.XLOOKUP($B86,'Q1 DATA TABLE'!$A:$A,'Q1 DATA TABLE'!$E:$E)</f>
        <v>Australia</v>
      </c>
      <c r="F86" s="36">
        <f>_xlfn.XLOOKUP($B86,'Q1 DATA TABLE'!$A:$A,'Q1 DATA TABLE'!$H:$H)</f>
        <v>9</v>
      </c>
      <c r="G86" s="22" t="s">
        <v>11136</v>
      </c>
      <c r="H86" s="22" t="s">
        <v>10769</v>
      </c>
      <c r="I86" s="22" t="s">
        <v>10950</v>
      </c>
      <c r="J86" s="23">
        <v>21620</v>
      </c>
      <c r="K86" s="22" t="s">
        <v>10777</v>
      </c>
      <c r="L86" s="22" t="s">
        <v>10765</v>
      </c>
      <c r="M86" s="24">
        <v>160000</v>
      </c>
      <c r="N86" s="21">
        <v>0</v>
      </c>
      <c r="O86" s="22" t="s">
        <v>11047</v>
      </c>
      <c r="P86" s="22" t="s">
        <v>10839</v>
      </c>
      <c r="Q86" s="21">
        <v>1</v>
      </c>
      <c r="R86" s="21">
        <v>2</v>
      </c>
      <c r="S86" s="22" t="s">
        <v>11137</v>
      </c>
      <c r="T86" s="22" t="s">
        <v>10769</v>
      </c>
      <c r="U86" s="22" t="s">
        <v>10875</v>
      </c>
      <c r="V86" s="23">
        <v>37880</v>
      </c>
      <c r="W86" s="22" t="s">
        <v>10780</v>
      </c>
    </row>
    <row r="87" spans="1:23" x14ac:dyDescent="0.25">
      <c r="A87" s="21">
        <v>11080</v>
      </c>
      <c r="B87" s="21">
        <v>30</v>
      </c>
      <c r="C87" s="36" t="str">
        <f>_xlfn.XLOOKUP($B87,'Q1 DATA TABLE'!$A:$A,'Q1 DATA TABLE'!$G:$G)</f>
        <v>Perth</v>
      </c>
      <c r="D87" s="36" t="str">
        <f>_xlfn.XLOOKUP($B87,'Q1 DATA TABLE'!$A:$A,'Q1 DATA TABLE'!C:C)</f>
        <v>South Australia</v>
      </c>
      <c r="E87" s="36" t="str">
        <f>_xlfn.XLOOKUP($B87,'Q1 DATA TABLE'!$A:$A,'Q1 DATA TABLE'!$E:$E)</f>
        <v>Australia</v>
      </c>
      <c r="F87" s="36">
        <f>_xlfn.XLOOKUP($B87,'Q1 DATA TABLE'!$A:$A,'Q1 DATA TABLE'!$H:$H)</f>
        <v>9</v>
      </c>
      <c r="G87" s="22" t="s">
        <v>11139</v>
      </c>
      <c r="H87" s="22" t="s">
        <v>10769</v>
      </c>
      <c r="I87" s="22" t="s">
        <v>11140</v>
      </c>
      <c r="J87" s="23">
        <v>21748</v>
      </c>
      <c r="K87" s="22" t="s">
        <v>10765</v>
      </c>
      <c r="L87" s="22" t="s">
        <v>10765</v>
      </c>
      <c r="M87" s="24">
        <v>170000</v>
      </c>
      <c r="N87" s="21">
        <v>0</v>
      </c>
      <c r="O87" s="22" t="s">
        <v>11047</v>
      </c>
      <c r="P87" s="22" t="s">
        <v>10839</v>
      </c>
      <c r="Q87" s="21">
        <v>1</v>
      </c>
      <c r="R87" s="21">
        <v>2</v>
      </c>
      <c r="S87" s="22" t="s">
        <v>11141</v>
      </c>
      <c r="T87" s="22" t="s">
        <v>10769</v>
      </c>
      <c r="U87" s="22" t="s">
        <v>11142</v>
      </c>
      <c r="V87" s="23">
        <v>37175</v>
      </c>
      <c r="W87" s="22" t="s">
        <v>10780</v>
      </c>
    </row>
    <row r="88" spans="1:23" x14ac:dyDescent="0.25">
      <c r="A88" s="21">
        <v>11081</v>
      </c>
      <c r="B88" s="21">
        <v>311</v>
      </c>
      <c r="C88" s="36" t="str">
        <f>_xlfn.XLOOKUP($B88,'Q1 DATA TABLE'!$A:$A,'Q1 DATA TABLE'!$G:$G)</f>
        <v>Concord</v>
      </c>
      <c r="D88" s="36" t="str">
        <f>_xlfn.XLOOKUP($B88,'Q1 DATA TABLE'!$A:$A,'Q1 DATA TABLE'!C:C)</f>
        <v>California</v>
      </c>
      <c r="E88" s="36" t="str">
        <f>_xlfn.XLOOKUP($B88,'Q1 DATA TABLE'!$A:$A,'Q1 DATA TABLE'!$E:$E)</f>
        <v>United States</v>
      </c>
      <c r="F88" s="36">
        <f>_xlfn.XLOOKUP($B88,'Q1 DATA TABLE'!$A:$A,'Q1 DATA TABLE'!$H:$H)</f>
        <v>4</v>
      </c>
      <c r="G88" s="22" t="s">
        <v>11143</v>
      </c>
      <c r="H88" s="22" t="s">
        <v>10823</v>
      </c>
      <c r="I88" s="22" t="s">
        <v>11144</v>
      </c>
      <c r="J88" s="23">
        <v>24312</v>
      </c>
      <c r="K88" s="22" t="s">
        <v>10765</v>
      </c>
      <c r="L88" s="22" t="s">
        <v>10792</v>
      </c>
      <c r="M88" s="24">
        <v>120000</v>
      </c>
      <c r="N88" s="21">
        <v>2</v>
      </c>
      <c r="O88" s="22" t="s">
        <v>10766</v>
      </c>
      <c r="P88" s="22" t="s">
        <v>10839</v>
      </c>
      <c r="Q88" s="21">
        <v>1</v>
      </c>
      <c r="R88" s="21">
        <v>3</v>
      </c>
      <c r="S88" s="22" t="s">
        <v>11145</v>
      </c>
      <c r="T88" s="22" t="s">
        <v>10769</v>
      </c>
      <c r="U88" s="22" t="s">
        <v>11146</v>
      </c>
      <c r="V88" s="23">
        <v>37849</v>
      </c>
      <c r="W88" s="22" t="s">
        <v>10787</v>
      </c>
    </row>
    <row r="89" spans="1:23" x14ac:dyDescent="0.25">
      <c r="A89" s="21">
        <v>11082</v>
      </c>
      <c r="B89" s="21">
        <v>322</v>
      </c>
      <c r="C89" s="36" t="str">
        <f>_xlfn.XLOOKUP($B89,'Q1 DATA TABLE'!$A:$A,'Q1 DATA TABLE'!$G:$G)</f>
        <v>Fremont</v>
      </c>
      <c r="D89" s="36" t="str">
        <f>_xlfn.XLOOKUP($B89,'Q1 DATA TABLE'!$A:$A,'Q1 DATA TABLE'!C:C)</f>
        <v>California</v>
      </c>
      <c r="E89" s="36" t="str">
        <f>_xlfn.XLOOKUP($B89,'Q1 DATA TABLE'!$A:$A,'Q1 DATA TABLE'!$E:$E)</f>
        <v>United States</v>
      </c>
      <c r="F89" s="36">
        <f>_xlfn.XLOOKUP($B89,'Q1 DATA TABLE'!$A:$A,'Q1 DATA TABLE'!$H:$H)</f>
        <v>4</v>
      </c>
      <c r="G89" s="22" t="s">
        <v>11070</v>
      </c>
      <c r="H89" s="22" t="s">
        <v>10775</v>
      </c>
      <c r="I89" s="22" t="s">
        <v>11086</v>
      </c>
      <c r="J89" s="23">
        <v>24323</v>
      </c>
      <c r="K89" s="22" t="s">
        <v>10777</v>
      </c>
      <c r="L89" s="22" t="s">
        <v>10792</v>
      </c>
      <c r="M89" s="24">
        <v>130000</v>
      </c>
      <c r="N89" s="21">
        <v>0</v>
      </c>
      <c r="O89" s="22" t="s">
        <v>11047</v>
      </c>
      <c r="P89" s="22" t="s">
        <v>10839</v>
      </c>
      <c r="Q89" s="21">
        <v>0</v>
      </c>
      <c r="R89" s="21">
        <v>3</v>
      </c>
      <c r="S89" s="22" t="s">
        <v>11148</v>
      </c>
      <c r="T89" s="22" t="s">
        <v>10769</v>
      </c>
      <c r="U89" s="22" t="s">
        <v>11149</v>
      </c>
      <c r="V89" s="23">
        <v>37828</v>
      </c>
      <c r="W89" s="22" t="s">
        <v>10771</v>
      </c>
    </row>
    <row r="90" spans="1:23" x14ac:dyDescent="0.25">
      <c r="A90" s="21">
        <v>11083</v>
      </c>
      <c r="B90" s="21">
        <v>336</v>
      </c>
      <c r="C90" s="36" t="str">
        <f>_xlfn.XLOOKUP($B90,'Q1 DATA TABLE'!$A:$A,'Q1 DATA TABLE'!$G:$G)</f>
        <v>Lincoln Acres</v>
      </c>
      <c r="D90" s="36" t="str">
        <f>_xlfn.XLOOKUP($B90,'Q1 DATA TABLE'!$A:$A,'Q1 DATA TABLE'!C:C)</f>
        <v>California</v>
      </c>
      <c r="E90" s="36" t="str">
        <f>_xlfn.XLOOKUP($B90,'Q1 DATA TABLE'!$A:$A,'Q1 DATA TABLE'!$E:$E)</f>
        <v>United States</v>
      </c>
      <c r="F90" s="36">
        <f>_xlfn.XLOOKUP($B90,'Q1 DATA TABLE'!$A:$A,'Q1 DATA TABLE'!$H:$H)</f>
        <v>4</v>
      </c>
      <c r="G90" s="22" t="s">
        <v>11151</v>
      </c>
      <c r="H90" s="22" t="s">
        <v>10792</v>
      </c>
      <c r="I90" s="22" t="s">
        <v>11152</v>
      </c>
      <c r="J90" s="23">
        <v>24181</v>
      </c>
      <c r="K90" s="22" t="s">
        <v>10765</v>
      </c>
      <c r="L90" s="22" t="s">
        <v>10792</v>
      </c>
      <c r="M90" s="24">
        <v>130000</v>
      </c>
      <c r="N90" s="21">
        <v>0</v>
      </c>
      <c r="O90" s="22" t="s">
        <v>11047</v>
      </c>
      <c r="P90" s="22" t="s">
        <v>10839</v>
      </c>
      <c r="Q90" s="21">
        <v>1</v>
      </c>
      <c r="R90" s="21">
        <v>3</v>
      </c>
      <c r="S90" s="22" t="s">
        <v>11153</v>
      </c>
      <c r="T90" s="22" t="s">
        <v>10769</v>
      </c>
      <c r="U90" s="22" t="s">
        <v>11154</v>
      </c>
      <c r="V90" s="23">
        <v>37812</v>
      </c>
      <c r="W90" s="22" t="s">
        <v>10771</v>
      </c>
    </row>
    <row r="91" spans="1:23" x14ac:dyDescent="0.25">
      <c r="A91" s="21">
        <v>11084</v>
      </c>
      <c r="B91" s="21">
        <v>543</v>
      </c>
      <c r="C91" s="36" t="str">
        <f>_xlfn.XLOOKUP($B91,'Q1 DATA TABLE'!$A:$A,'Q1 DATA TABLE'!$G:$G)</f>
        <v>Lebanon</v>
      </c>
      <c r="D91" s="36" t="str">
        <f>_xlfn.XLOOKUP($B91,'Q1 DATA TABLE'!$A:$A,'Q1 DATA TABLE'!C:C)</f>
        <v>Oregon</v>
      </c>
      <c r="E91" s="36" t="str">
        <f>_xlfn.XLOOKUP($B91,'Q1 DATA TABLE'!$A:$A,'Q1 DATA TABLE'!$E:$E)</f>
        <v>United States</v>
      </c>
      <c r="F91" s="36">
        <f>_xlfn.XLOOKUP($B91,'Q1 DATA TABLE'!$A:$A,'Q1 DATA TABLE'!$H:$H)</f>
        <v>1</v>
      </c>
      <c r="G91" s="22" t="s">
        <v>11155</v>
      </c>
      <c r="H91" s="22" t="s">
        <v>10769</v>
      </c>
      <c r="I91" s="22" t="s">
        <v>11156</v>
      </c>
      <c r="J91" s="23">
        <v>21075</v>
      </c>
      <c r="K91" s="22" t="s">
        <v>10777</v>
      </c>
      <c r="L91" s="22" t="s">
        <v>10765</v>
      </c>
      <c r="M91" s="24">
        <v>80000</v>
      </c>
      <c r="N91" s="21">
        <v>2</v>
      </c>
      <c r="O91" s="22" t="s">
        <v>10911</v>
      </c>
      <c r="P91" s="22" t="s">
        <v>10857</v>
      </c>
      <c r="Q91" s="21">
        <v>0</v>
      </c>
      <c r="R91" s="21">
        <v>2</v>
      </c>
      <c r="S91" s="22" t="s">
        <v>11157</v>
      </c>
      <c r="T91" s="22" t="s">
        <v>10769</v>
      </c>
      <c r="U91" s="22" t="s">
        <v>11158</v>
      </c>
      <c r="V91" s="23">
        <v>37810</v>
      </c>
      <c r="W91" s="22" t="s">
        <v>10771</v>
      </c>
    </row>
    <row r="92" spans="1:23" x14ac:dyDescent="0.25">
      <c r="A92" s="21">
        <v>11085</v>
      </c>
      <c r="B92" s="21">
        <v>345</v>
      </c>
      <c r="C92" s="36" t="str">
        <f>_xlfn.XLOOKUP($B92,'Q1 DATA TABLE'!$A:$A,'Q1 DATA TABLE'!$G:$G)</f>
        <v>Newport Beach</v>
      </c>
      <c r="D92" s="36" t="str">
        <f>_xlfn.XLOOKUP($B92,'Q1 DATA TABLE'!$A:$A,'Q1 DATA TABLE'!C:C)</f>
        <v>California</v>
      </c>
      <c r="E92" s="36" t="str">
        <f>_xlfn.XLOOKUP($B92,'Q1 DATA TABLE'!$A:$A,'Q1 DATA TABLE'!$E:$E)</f>
        <v>United States</v>
      </c>
      <c r="F92" s="36">
        <f>_xlfn.XLOOKUP($B92,'Q1 DATA TABLE'!$A:$A,'Q1 DATA TABLE'!$H:$H)</f>
        <v>4</v>
      </c>
      <c r="G92" s="22" t="s">
        <v>11160</v>
      </c>
      <c r="H92" s="22" t="s">
        <v>10769</v>
      </c>
      <c r="I92" s="22" t="s">
        <v>10797</v>
      </c>
      <c r="J92" s="23">
        <v>21020</v>
      </c>
      <c r="K92" s="22" t="s">
        <v>10777</v>
      </c>
      <c r="L92" s="22" t="s">
        <v>10792</v>
      </c>
      <c r="M92" s="24">
        <v>60000</v>
      </c>
      <c r="N92" s="21">
        <v>2</v>
      </c>
      <c r="O92" s="22" t="s">
        <v>10867</v>
      </c>
      <c r="P92" s="22" t="s">
        <v>10767</v>
      </c>
      <c r="Q92" s="21">
        <v>0</v>
      </c>
      <c r="R92" s="21">
        <v>2</v>
      </c>
      <c r="S92" s="22" t="s">
        <v>11161</v>
      </c>
      <c r="T92" s="22" t="s">
        <v>10769</v>
      </c>
      <c r="U92" s="22" t="s">
        <v>11162</v>
      </c>
      <c r="V92" s="23">
        <v>38146</v>
      </c>
      <c r="W92" s="22" t="s">
        <v>10794</v>
      </c>
    </row>
    <row r="93" spans="1:23" x14ac:dyDescent="0.25">
      <c r="A93" s="21">
        <v>11086</v>
      </c>
      <c r="B93" s="21">
        <v>369</v>
      </c>
      <c r="C93" s="36" t="str">
        <f>_xlfn.XLOOKUP($B93,'Q1 DATA TABLE'!$A:$A,'Q1 DATA TABLE'!$G:$G)</f>
        <v>Santa Monica</v>
      </c>
      <c r="D93" s="36" t="str">
        <f>_xlfn.XLOOKUP($B93,'Q1 DATA TABLE'!$A:$A,'Q1 DATA TABLE'!C:C)</f>
        <v>California</v>
      </c>
      <c r="E93" s="36" t="str">
        <f>_xlfn.XLOOKUP($B93,'Q1 DATA TABLE'!$A:$A,'Q1 DATA TABLE'!$E:$E)</f>
        <v>United States</v>
      </c>
      <c r="F93" s="36">
        <f>_xlfn.XLOOKUP($B93,'Q1 DATA TABLE'!$A:$A,'Q1 DATA TABLE'!$H:$H)</f>
        <v>4</v>
      </c>
      <c r="G93" s="22" t="s">
        <v>11164</v>
      </c>
      <c r="H93" s="22" t="s">
        <v>10769</v>
      </c>
      <c r="I93" s="22" t="s">
        <v>11165</v>
      </c>
      <c r="J93" s="23">
        <v>21177</v>
      </c>
      <c r="K93" s="22" t="s">
        <v>10765</v>
      </c>
      <c r="L93" s="22" t="s">
        <v>10765</v>
      </c>
      <c r="M93" s="24">
        <v>70000</v>
      </c>
      <c r="N93" s="21">
        <v>2</v>
      </c>
      <c r="O93" s="22" t="s">
        <v>10856</v>
      </c>
      <c r="P93" s="22" t="s">
        <v>10767</v>
      </c>
      <c r="Q93" s="21">
        <v>1</v>
      </c>
      <c r="R93" s="21">
        <v>0</v>
      </c>
      <c r="S93" s="22" t="s">
        <v>11166</v>
      </c>
      <c r="T93" s="22" t="s">
        <v>10769</v>
      </c>
      <c r="U93" s="22" t="s">
        <v>11167</v>
      </c>
      <c r="V93" s="23">
        <v>37989</v>
      </c>
      <c r="W93" s="22" t="s">
        <v>10780</v>
      </c>
    </row>
    <row r="94" spans="1:23" x14ac:dyDescent="0.25">
      <c r="A94" s="21">
        <v>11087</v>
      </c>
      <c r="B94" s="21">
        <v>307</v>
      </c>
      <c r="C94" s="36" t="str">
        <f>_xlfn.XLOOKUP($B94,'Q1 DATA TABLE'!$A:$A,'Q1 DATA TABLE'!$G:$G)</f>
        <v>Chula Vista</v>
      </c>
      <c r="D94" s="36" t="str">
        <f>_xlfn.XLOOKUP($B94,'Q1 DATA TABLE'!$A:$A,'Q1 DATA TABLE'!C:C)</f>
        <v>California</v>
      </c>
      <c r="E94" s="36" t="str">
        <f>_xlfn.XLOOKUP($B94,'Q1 DATA TABLE'!$A:$A,'Q1 DATA TABLE'!$E:$E)</f>
        <v>United States</v>
      </c>
      <c r="F94" s="36">
        <f>_xlfn.XLOOKUP($B94,'Q1 DATA TABLE'!$A:$A,'Q1 DATA TABLE'!$H:$H)</f>
        <v>4</v>
      </c>
      <c r="G94" s="22" t="s">
        <v>11168</v>
      </c>
      <c r="H94" s="22" t="s">
        <v>10775</v>
      </c>
      <c r="I94" s="22" t="s">
        <v>11094</v>
      </c>
      <c r="J94" s="23">
        <v>21096</v>
      </c>
      <c r="K94" s="22" t="s">
        <v>10765</v>
      </c>
      <c r="L94" s="22" t="s">
        <v>10792</v>
      </c>
      <c r="M94" s="24">
        <v>70000</v>
      </c>
      <c r="N94" s="21">
        <v>3</v>
      </c>
      <c r="O94" s="22" t="s">
        <v>10856</v>
      </c>
      <c r="P94" s="22" t="s">
        <v>10767</v>
      </c>
      <c r="Q94" s="21">
        <v>0</v>
      </c>
      <c r="R94" s="21">
        <v>0</v>
      </c>
      <c r="S94" s="22" t="s">
        <v>11169</v>
      </c>
      <c r="T94" s="22" t="s">
        <v>10769</v>
      </c>
      <c r="U94" s="22" t="s">
        <v>11170</v>
      </c>
      <c r="V94" s="23">
        <v>37862</v>
      </c>
      <c r="W94" s="22" t="s">
        <v>10780</v>
      </c>
    </row>
    <row r="95" spans="1:23" x14ac:dyDescent="0.25">
      <c r="A95" s="21">
        <v>11088</v>
      </c>
      <c r="B95" s="21">
        <v>359</v>
      </c>
      <c r="C95" s="36" t="str">
        <f>_xlfn.XLOOKUP($B95,'Q1 DATA TABLE'!$A:$A,'Q1 DATA TABLE'!$G:$G)</f>
        <v>San Diego</v>
      </c>
      <c r="D95" s="36" t="str">
        <f>_xlfn.XLOOKUP($B95,'Q1 DATA TABLE'!$A:$A,'Q1 DATA TABLE'!C:C)</f>
        <v>California</v>
      </c>
      <c r="E95" s="36" t="str">
        <f>_xlfn.XLOOKUP($B95,'Q1 DATA TABLE'!$A:$A,'Q1 DATA TABLE'!$E:$E)</f>
        <v>United States</v>
      </c>
      <c r="F95" s="36">
        <f>_xlfn.XLOOKUP($B95,'Q1 DATA TABLE'!$A:$A,'Q1 DATA TABLE'!$H:$H)</f>
        <v>4</v>
      </c>
      <c r="G95" s="22" t="s">
        <v>11171</v>
      </c>
      <c r="H95" s="22" t="s">
        <v>10769</v>
      </c>
      <c r="I95" s="22" t="s">
        <v>11172</v>
      </c>
      <c r="J95" s="23">
        <v>21149</v>
      </c>
      <c r="K95" s="22" t="s">
        <v>10765</v>
      </c>
      <c r="L95" s="22" t="s">
        <v>10765</v>
      </c>
      <c r="M95" s="24">
        <v>80000</v>
      </c>
      <c r="N95" s="21">
        <v>2</v>
      </c>
      <c r="O95" s="22" t="s">
        <v>10766</v>
      </c>
      <c r="P95" s="22" t="s">
        <v>10839</v>
      </c>
      <c r="Q95" s="21">
        <v>1</v>
      </c>
      <c r="R95" s="21">
        <v>0</v>
      </c>
      <c r="S95" s="22" t="s">
        <v>11173</v>
      </c>
      <c r="T95" s="22" t="s">
        <v>10769</v>
      </c>
      <c r="U95" s="22" t="s">
        <v>11174</v>
      </c>
      <c r="V95" s="23">
        <v>37819</v>
      </c>
      <c r="W95" s="22" t="s">
        <v>10787</v>
      </c>
    </row>
    <row r="96" spans="1:23" x14ac:dyDescent="0.25">
      <c r="A96" s="21">
        <v>11089</v>
      </c>
      <c r="B96" s="21">
        <v>337</v>
      </c>
      <c r="C96" s="36" t="str">
        <f>_xlfn.XLOOKUP($B96,'Q1 DATA TABLE'!$A:$A,'Q1 DATA TABLE'!$G:$G)</f>
        <v>Long Beach</v>
      </c>
      <c r="D96" s="36" t="str">
        <f>_xlfn.XLOOKUP($B96,'Q1 DATA TABLE'!$A:$A,'Q1 DATA TABLE'!C:C)</f>
        <v>California</v>
      </c>
      <c r="E96" s="36" t="str">
        <f>_xlfn.XLOOKUP($B96,'Q1 DATA TABLE'!$A:$A,'Q1 DATA TABLE'!$E:$E)</f>
        <v>United States</v>
      </c>
      <c r="F96" s="36">
        <f>_xlfn.XLOOKUP($B96,'Q1 DATA TABLE'!$A:$A,'Q1 DATA TABLE'!$H:$H)</f>
        <v>4</v>
      </c>
      <c r="G96" s="22" t="s">
        <v>11176</v>
      </c>
      <c r="H96" s="22" t="s">
        <v>10765</v>
      </c>
      <c r="I96" s="22" t="s">
        <v>11030</v>
      </c>
      <c r="J96" s="23">
        <v>20856</v>
      </c>
      <c r="K96" s="22" t="s">
        <v>10777</v>
      </c>
      <c r="L96" s="22" t="s">
        <v>10792</v>
      </c>
      <c r="M96" s="24">
        <v>80000</v>
      </c>
      <c r="N96" s="21">
        <v>2</v>
      </c>
      <c r="O96" s="22" t="s">
        <v>10766</v>
      </c>
      <c r="P96" s="22" t="s">
        <v>10839</v>
      </c>
      <c r="Q96" s="21">
        <v>1</v>
      </c>
      <c r="R96" s="21">
        <v>1</v>
      </c>
      <c r="S96" s="22" t="s">
        <v>11177</v>
      </c>
      <c r="T96" s="22" t="s">
        <v>10769</v>
      </c>
      <c r="U96" s="22" t="s">
        <v>11178</v>
      </c>
      <c r="V96" s="23">
        <v>37804</v>
      </c>
      <c r="W96" s="22" t="s">
        <v>10787</v>
      </c>
    </row>
    <row r="97" spans="1:23" x14ac:dyDescent="0.25">
      <c r="A97" s="21">
        <v>11090</v>
      </c>
      <c r="B97" s="21">
        <v>338</v>
      </c>
      <c r="C97" s="36" t="str">
        <f>_xlfn.XLOOKUP($B97,'Q1 DATA TABLE'!$A:$A,'Q1 DATA TABLE'!$G:$G)</f>
        <v>Los Angeles</v>
      </c>
      <c r="D97" s="36" t="str">
        <f>_xlfn.XLOOKUP($B97,'Q1 DATA TABLE'!$A:$A,'Q1 DATA TABLE'!C:C)</f>
        <v>California</v>
      </c>
      <c r="E97" s="36" t="str">
        <f>_xlfn.XLOOKUP($B97,'Q1 DATA TABLE'!$A:$A,'Q1 DATA TABLE'!$E:$E)</f>
        <v>United States</v>
      </c>
      <c r="F97" s="36">
        <f>_xlfn.XLOOKUP($B97,'Q1 DATA TABLE'!$A:$A,'Q1 DATA TABLE'!$H:$H)</f>
        <v>4</v>
      </c>
      <c r="G97" s="22" t="s">
        <v>11179</v>
      </c>
      <c r="H97" s="22" t="s">
        <v>10769</v>
      </c>
      <c r="I97" s="22" t="s">
        <v>11180</v>
      </c>
      <c r="J97" s="23">
        <v>21171</v>
      </c>
      <c r="K97" s="22" t="s">
        <v>10777</v>
      </c>
      <c r="L97" s="22" t="s">
        <v>10765</v>
      </c>
      <c r="M97" s="24">
        <v>90000</v>
      </c>
      <c r="N97" s="21">
        <v>2</v>
      </c>
      <c r="O97" s="22" t="s">
        <v>10856</v>
      </c>
      <c r="P97" s="22" t="s">
        <v>10767</v>
      </c>
      <c r="Q97" s="21">
        <v>1</v>
      </c>
      <c r="R97" s="21">
        <v>1</v>
      </c>
      <c r="S97" s="22" t="s">
        <v>11181</v>
      </c>
      <c r="T97" s="22" t="s">
        <v>10769</v>
      </c>
      <c r="U97" s="22" t="s">
        <v>11182</v>
      </c>
      <c r="V97" s="23">
        <v>37294</v>
      </c>
      <c r="W97" s="22" t="s">
        <v>10787</v>
      </c>
    </row>
    <row r="98" spans="1:23" x14ac:dyDescent="0.25">
      <c r="A98" s="21">
        <v>11091</v>
      </c>
      <c r="B98" s="21">
        <v>50</v>
      </c>
      <c r="C98" s="36" t="str">
        <f>_xlfn.XLOOKUP($B98,'Q1 DATA TABLE'!$A:$A,'Q1 DATA TABLE'!$G:$G)</f>
        <v>Haney</v>
      </c>
      <c r="D98" s="36" t="str">
        <f>_xlfn.XLOOKUP($B98,'Q1 DATA TABLE'!$A:$A,'Q1 DATA TABLE'!C:C)</f>
        <v>British Columbia</v>
      </c>
      <c r="E98" s="36" t="str">
        <f>_xlfn.XLOOKUP($B98,'Q1 DATA TABLE'!$A:$A,'Q1 DATA TABLE'!$E:$E)</f>
        <v>Canada</v>
      </c>
      <c r="F98" s="36">
        <f>_xlfn.XLOOKUP($B98,'Q1 DATA TABLE'!$A:$A,'Q1 DATA TABLE'!$H:$H)</f>
        <v>6</v>
      </c>
      <c r="G98" s="22" t="s">
        <v>11184</v>
      </c>
      <c r="H98" s="22" t="s">
        <v>10769</v>
      </c>
      <c r="I98" s="22" t="s">
        <v>11185</v>
      </c>
      <c r="J98" s="23">
        <v>20914</v>
      </c>
      <c r="K98" s="22" t="s">
        <v>10765</v>
      </c>
      <c r="L98" s="22" t="s">
        <v>10765</v>
      </c>
      <c r="M98" s="24">
        <v>90000</v>
      </c>
      <c r="N98" s="21">
        <v>2</v>
      </c>
      <c r="O98" s="22" t="s">
        <v>10856</v>
      </c>
      <c r="P98" s="22" t="s">
        <v>10767</v>
      </c>
      <c r="Q98" s="21">
        <v>1</v>
      </c>
      <c r="R98" s="21">
        <v>1</v>
      </c>
      <c r="S98" s="22" t="s">
        <v>11186</v>
      </c>
      <c r="T98" s="22" t="s">
        <v>10769</v>
      </c>
      <c r="U98" s="22" t="s">
        <v>11187</v>
      </c>
      <c r="V98" s="23">
        <v>37835</v>
      </c>
      <c r="W98" s="22" t="s">
        <v>10794</v>
      </c>
    </row>
    <row r="99" spans="1:23" x14ac:dyDescent="0.25">
      <c r="A99" s="21">
        <v>11092</v>
      </c>
      <c r="B99" s="21">
        <v>22</v>
      </c>
      <c r="C99" s="36" t="str">
        <f>_xlfn.XLOOKUP($B99,'Q1 DATA TABLE'!$A:$A,'Q1 DATA TABLE'!$G:$G)</f>
        <v>East Brisbane</v>
      </c>
      <c r="D99" s="36" t="str">
        <f>_xlfn.XLOOKUP($B99,'Q1 DATA TABLE'!$A:$A,'Q1 DATA TABLE'!C:C)</f>
        <v>Queensland</v>
      </c>
      <c r="E99" s="36" t="str">
        <f>_xlfn.XLOOKUP($B99,'Q1 DATA TABLE'!$A:$A,'Q1 DATA TABLE'!$E:$E)</f>
        <v>Australia</v>
      </c>
      <c r="F99" s="36">
        <f>_xlfn.XLOOKUP($B99,'Q1 DATA TABLE'!$A:$A,'Q1 DATA TABLE'!$H:$H)</f>
        <v>9</v>
      </c>
      <c r="G99" s="22" t="s">
        <v>11188</v>
      </c>
      <c r="H99" s="22" t="s">
        <v>11118</v>
      </c>
      <c r="I99" s="22" t="s">
        <v>11051</v>
      </c>
      <c r="J99" s="23">
        <v>24598</v>
      </c>
      <c r="K99" s="22" t="s">
        <v>10765</v>
      </c>
      <c r="L99" s="22" t="s">
        <v>10792</v>
      </c>
      <c r="M99" s="24">
        <v>90000</v>
      </c>
      <c r="N99" s="21">
        <v>2</v>
      </c>
      <c r="O99" s="22" t="s">
        <v>10766</v>
      </c>
      <c r="P99" s="22" t="s">
        <v>10767</v>
      </c>
      <c r="Q99" s="21">
        <v>1</v>
      </c>
      <c r="R99" s="21">
        <v>0</v>
      </c>
      <c r="S99" s="22" t="s">
        <v>11189</v>
      </c>
      <c r="T99" s="22" t="s">
        <v>10769</v>
      </c>
      <c r="U99" s="22" t="s">
        <v>11036</v>
      </c>
      <c r="V99" s="23">
        <v>37173</v>
      </c>
      <c r="W99" s="22" t="s">
        <v>10771</v>
      </c>
    </row>
    <row r="100" spans="1:23" x14ac:dyDescent="0.25">
      <c r="A100" s="21">
        <v>11093</v>
      </c>
      <c r="B100" s="21">
        <v>19</v>
      </c>
      <c r="C100" s="36" t="str">
        <f>_xlfn.XLOOKUP($B100,'Q1 DATA TABLE'!$A:$A,'Q1 DATA TABLE'!$G:$G)</f>
        <v>Wollongong</v>
      </c>
      <c r="D100" s="36" t="str">
        <f>_xlfn.XLOOKUP($B100,'Q1 DATA TABLE'!$A:$A,'Q1 DATA TABLE'!C:C)</f>
        <v>New South Wales</v>
      </c>
      <c r="E100" s="36" t="str">
        <f>_xlfn.XLOOKUP($B100,'Q1 DATA TABLE'!$A:$A,'Q1 DATA TABLE'!$E:$E)</f>
        <v>Australia</v>
      </c>
      <c r="F100" s="36">
        <f>_xlfn.XLOOKUP($B100,'Q1 DATA TABLE'!$A:$A,'Q1 DATA TABLE'!$H:$H)</f>
        <v>9</v>
      </c>
      <c r="G100" s="22" t="s">
        <v>11190</v>
      </c>
      <c r="H100" s="22" t="s">
        <v>11118</v>
      </c>
      <c r="I100" s="22" t="s">
        <v>11191</v>
      </c>
      <c r="J100" s="23">
        <v>24725</v>
      </c>
      <c r="K100" s="22" t="s">
        <v>10765</v>
      </c>
      <c r="L100" s="22" t="s">
        <v>10792</v>
      </c>
      <c r="M100" s="24">
        <v>100000</v>
      </c>
      <c r="N100" s="21">
        <v>0</v>
      </c>
      <c r="O100" s="22" t="s">
        <v>11047</v>
      </c>
      <c r="P100" s="22" t="s">
        <v>10839</v>
      </c>
      <c r="Q100" s="21">
        <v>1</v>
      </c>
      <c r="R100" s="21">
        <v>0</v>
      </c>
      <c r="S100" s="22" t="s">
        <v>11192</v>
      </c>
      <c r="T100" s="22" t="s">
        <v>10769</v>
      </c>
      <c r="U100" s="22" t="s">
        <v>11193</v>
      </c>
      <c r="V100" s="23">
        <v>37172</v>
      </c>
      <c r="W100" s="22" t="s">
        <v>10780</v>
      </c>
    </row>
    <row r="101" spans="1:23" x14ac:dyDescent="0.25">
      <c r="A101" s="21">
        <v>11094</v>
      </c>
      <c r="B101" s="21">
        <v>33</v>
      </c>
      <c r="C101" s="36" t="str">
        <f>_xlfn.XLOOKUP($B101,'Q1 DATA TABLE'!$A:$A,'Q1 DATA TABLE'!$G:$G)</f>
        <v>Cranbourne</v>
      </c>
      <c r="D101" s="36" t="str">
        <f>_xlfn.XLOOKUP($B101,'Q1 DATA TABLE'!$A:$A,'Q1 DATA TABLE'!C:C)</f>
        <v>Victoria</v>
      </c>
      <c r="E101" s="36" t="str">
        <f>_xlfn.XLOOKUP($B101,'Q1 DATA TABLE'!$A:$A,'Q1 DATA TABLE'!$E:$E)</f>
        <v>Australia</v>
      </c>
      <c r="F101" s="36">
        <f>_xlfn.XLOOKUP($B101,'Q1 DATA TABLE'!$A:$A,'Q1 DATA TABLE'!$H:$H)</f>
        <v>9</v>
      </c>
      <c r="G101" s="22" t="s">
        <v>11194</v>
      </c>
      <c r="H101" s="22" t="s">
        <v>11195</v>
      </c>
      <c r="I101" s="22" t="s">
        <v>11196</v>
      </c>
      <c r="J101" s="23">
        <v>22737</v>
      </c>
      <c r="K101" s="22" t="s">
        <v>10777</v>
      </c>
      <c r="L101" s="22" t="s">
        <v>10765</v>
      </c>
      <c r="M101" s="24">
        <v>70000</v>
      </c>
      <c r="N101" s="21">
        <v>1</v>
      </c>
      <c r="O101" s="22" t="s">
        <v>10856</v>
      </c>
      <c r="P101" s="22" t="s">
        <v>10857</v>
      </c>
      <c r="Q101" s="21">
        <v>0</v>
      </c>
      <c r="R101" s="21">
        <v>1</v>
      </c>
      <c r="S101" s="22" t="s">
        <v>11197</v>
      </c>
      <c r="T101" s="22" t="s">
        <v>10769</v>
      </c>
      <c r="U101" s="22" t="s">
        <v>11198</v>
      </c>
      <c r="V101" s="23">
        <v>37903</v>
      </c>
      <c r="W101" s="22" t="s">
        <v>10780</v>
      </c>
    </row>
    <row r="102" spans="1:23" x14ac:dyDescent="0.25">
      <c r="A102" s="21">
        <v>11095</v>
      </c>
      <c r="B102" s="21">
        <v>13</v>
      </c>
      <c r="C102" s="36" t="str">
        <f>_xlfn.XLOOKUP($B102,'Q1 DATA TABLE'!$A:$A,'Q1 DATA TABLE'!$G:$G)</f>
        <v>Port Macquarie</v>
      </c>
      <c r="D102" s="36" t="str">
        <f>_xlfn.XLOOKUP($B102,'Q1 DATA TABLE'!$A:$A,'Q1 DATA TABLE'!C:C)</f>
        <v>New South Wales</v>
      </c>
      <c r="E102" s="36" t="str">
        <f>_xlfn.XLOOKUP($B102,'Q1 DATA TABLE'!$A:$A,'Q1 DATA TABLE'!$E:$E)</f>
        <v>Australia</v>
      </c>
      <c r="F102" s="36">
        <f>_xlfn.XLOOKUP($B102,'Q1 DATA TABLE'!$A:$A,'Q1 DATA TABLE'!$H:$H)</f>
        <v>9</v>
      </c>
      <c r="G102" s="22" t="s">
        <v>11200</v>
      </c>
      <c r="H102" s="22" t="s">
        <v>10769</v>
      </c>
      <c r="I102" s="22" t="s">
        <v>11201</v>
      </c>
      <c r="J102" s="23">
        <v>22890</v>
      </c>
      <c r="K102" s="22" t="s">
        <v>10777</v>
      </c>
      <c r="L102" s="22" t="s">
        <v>10765</v>
      </c>
      <c r="M102" s="24">
        <v>70000</v>
      </c>
      <c r="N102" s="21">
        <v>1</v>
      </c>
      <c r="O102" s="22" t="s">
        <v>10856</v>
      </c>
      <c r="P102" s="22" t="s">
        <v>10857</v>
      </c>
      <c r="Q102" s="21">
        <v>1</v>
      </c>
      <c r="R102" s="21">
        <v>1</v>
      </c>
      <c r="S102" s="22" t="s">
        <v>11202</v>
      </c>
      <c r="T102" s="22" t="s">
        <v>10769</v>
      </c>
      <c r="U102" s="22" t="s">
        <v>10804</v>
      </c>
      <c r="V102" s="23">
        <v>37166</v>
      </c>
      <c r="W102" s="22" t="s">
        <v>10794</v>
      </c>
    </row>
    <row r="103" spans="1:23" x14ac:dyDescent="0.25">
      <c r="A103" s="21">
        <v>11096</v>
      </c>
      <c r="B103" s="21">
        <v>12</v>
      </c>
      <c r="C103" s="36" t="str">
        <f>_xlfn.XLOOKUP($B103,'Q1 DATA TABLE'!$A:$A,'Q1 DATA TABLE'!$G:$G)</f>
        <v>North Sydney</v>
      </c>
      <c r="D103" s="36" t="str">
        <f>_xlfn.XLOOKUP($B103,'Q1 DATA TABLE'!$A:$A,'Q1 DATA TABLE'!C:C)</f>
        <v>New South Wales</v>
      </c>
      <c r="E103" s="36" t="str">
        <f>_xlfn.XLOOKUP($B103,'Q1 DATA TABLE'!$A:$A,'Q1 DATA TABLE'!$E:$E)</f>
        <v>Australia</v>
      </c>
      <c r="F103" s="36">
        <f>_xlfn.XLOOKUP($B103,'Q1 DATA TABLE'!$A:$A,'Q1 DATA TABLE'!$H:$H)</f>
        <v>9</v>
      </c>
      <c r="G103" s="22" t="s">
        <v>11203</v>
      </c>
      <c r="H103" s="22" t="s">
        <v>10769</v>
      </c>
      <c r="I103" s="22" t="s">
        <v>11204</v>
      </c>
      <c r="J103" s="23">
        <v>22868</v>
      </c>
      <c r="K103" s="22" t="s">
        <v>10765</v>
      </c>
      <c r="L103" s="22" t="s">
        <v>10765</v>
      </c>
      <c r="M103" s="24">
        <v>60000</v>
      </c>
      <c r="N103" s="21">
        <v>1</v>
      </c>
      <c r="O103" s="22" t="s">
        <v>10766</v>
      </c>
      <c r="P103" s="22" t="s">
        <v>10767</v>
      </c>
      <c r="Q103" s="21">
        <v>1</v>
      </c>
      <c r="R103" s="21">
        <v>1</v>
      </c>
      <c r="S103" s="22" t="s">
        <v>11205</v>
      </c>
      <c r="T103" s="22" t="s">
        <v>10769</v>
      </c>
      <c r="U103" s="22" t="s">
        <v>10786</v>
      </c>
      <c r="V103" s="23">
        <v>37176</v>
      </c>
      <c r="W103" s="22" t="s">
        <v>10794</v>
      </c>
    </row>
    <row r="104" spans="1:23" x14ac:dyDescent="0.25">
      <c r="A104" s="21">
        <v>11097</v>
      </c>
      <c r="B104" s="21">
        <v>40</v>
      </c>
      <c r="C104" s="36" t="str">
        <f>_xlfn.XLOOKUP($B104,'Q1 DATA TABLE'!$A:$A,'Q1 DATA TABLE'!$G:$G)</f>
        <v>Warrnambool</v>
      </c>
      <c r="D104" s="36" t="str">
        <f>_xlfn.XLOOKUP($B104,'Q1 DATA TABLE'!$A:$A,'Q1 DATA TABLE'!C:C)</f>
        <v>Victoria</v>
      </c>
      <c r="E104" s="36" t="str">
        <f>_xlfn.XLOOKUP($B104,'Q1 DATA TABLE'!$A:$A,'Q1 DATA TABLE'!$E:$E)</f>
        <v>Australia</v>
      </c>
      <c r="F104" s="36">
        <f>_xlfn.XLOOKUP($B104,'Q1 DATA TABLE'!$A:$A,'Q1 DATA TABLE'!$H:$H)</f>
        <v>9</v>
      </c>
      <c r="G104" s="22" t="s">
        <v>11206</v>
      </c>
      <c r="H104" s="22" t="s">
        <v>10919</v>
      </c>
      <c r="I104" s="22" t="s">
        <v>11000</v>
      </c>
      <c r="J104" s="23">
        <v>22581</v>
      </c>
      <c r="K104" s="22" t="s">
        <v>10765</v>
      </c>
      <c r="L104" s="22" t="s">
        <v>10765</v>
      </c>
      <c r="M104" s="24">
        <v>60000</v>
      </c>
      <c r="N104" s="21">
        <v>1</v>
      </c>
      <c r="O104" s="22" t="s">
        <v>10856</v>
      </c>
      <c r="P104" s="22" t="s">
        <v>10857</v>
      </c>
      <c r="Q104" s="21">
        <v>1</v>
      </c>
      <c r="R104" s="21">
        <v>1</v>
      </c>
      <c r="S104" s="22" t="s">
        <v>11207</v>
      </c>
      <c r="T104" s="22" t="s">
        <v>10769</v>
      </c>
      <c r="U104" s="22" t="s">
        <v>11057</v>
      </c>
      <c r="V104" s="23">
        <v>37169</v>
      </c>
      <c r="W104" s="22" t="s">
        <v>10794</v>
      </c>
    </row>
    <row r="105" spans="1:23" x14ac:dyDescent="0.25">
      <c r="A105" s="21">
        <v>11098</v>
      </c>
      <c r="B105" s="21">
        <v>14</v>
      </c>
      <c r="C105" s="36" t="str">
        <f>_xlfn.XLOOKUP($B105,'Q1 DATA TABLE'!$A:$A,'Q1 DATA TABLE'!$G:$G)</f>
        <v>Rhodes</v>
      </c>
      <c r="D105" s="36" t="str">
        <f>_xlfn.XLOOKUP($B105,'Q1 DATA TABLE'!$A:$A,'Q1 DATA TABLE'!C:C)</f>
        <v>New South Wales</v>
      </c>
      <c r="E105" s="36" t="str">
        <f>_xlfn.XLOOKUP($B105,'Q1 DATA TABLE'!$A:$A,'Q1 DATA TABLE'!$E:$E)</f>
        <v>Australia</v>
      </c>
      <c r="F105" s="36">
        <f>_xlfn.XLOOKUP($B105,'Q1 DATA TABLE'!$A:$A,'Q1 DATA TABLE'!$H:$H)</f>
        <v>9</v>
      </c>
      <c r="G105" s="22" t="s">
        <v>11209</v>
      </c>
      <c r="H105" s="22" t="s">
        <v>10777</v>
      </c>
      <c r="I105" s="22" t="s">
        <v>11210</v>
      </c>
      <c r="J105" s="23">
        <v>22402</v>
      </c>
      <c r="K105" s="22" t="s">
        <v>10777</v>
      </c>
      <c r="L105" s="22" t="s">
        <v>10792</v>
      </c>
      <c r="M105" s="24">
        <v>60000</v>
      </c>
      <c r="N105" s="21">
        <v>1</v>
      </c>
      <c r="O105" s="22" t="s">
        <v>10856</v>
      </c>
      <c r="P105" s="22" t="s">
        <v>10857</v>
      </c>
      <c r="Q105" s="21">
        <v>0</v>
      </c>
      <c r="R105" s="21">
        <v>1</v>
      </c>
      <c r="S105" s="22" t="s">
        <v>11211</v>
      </c>
      <c r="T105" s="22" t="s">
        <v>10769</v>
      </c>
      <c r="U105" s="22" t="s">
        <v>11212</v>
      </c>
      <c r="V105" s="23">
        <v>37848</v>
      </c>
      <c r="W105" s="22" t="s">
        <v>10780</v>
      </c>
    </row>
    <row r="106" spans="1:23" x14ac:dyDescent="0.25">
      <c r="A106" s="21">
        <v>11099</v>
      </c>
      <c r="B106" s="21">
        <v>13</v>
      </c>
      <c r="C106" s="36" t="str">
        <f>_xlfn.XLOOKUP($B106,'Q1 DATA TABLE'!$A:$A,'Q1 DATA TABLE'!$G:$G)</f>
        <v>Port Macquarie</v>
      </c>
      <c r="D106" s="36" t="str">
        <f>_xlfn.XLOOKUP($B106,'Q1 DATA TABLE'!$A:$A,'Q1 DATA TABLE'!C:C)</f>
        <v>New South Wales</v>
      </c>
      <c r="E106" s="36" t="str">
        <f>_xlfn.XLOOKUP($B106,'Q1 DATA TABLE'!$A:$A,'Q1 DATA TABLE'!$E:$E)</f>
        <v>Australia</v>
      </c>
      <c r="F106" s="36">
        <f>_xlfn.XLOOKUP($B106,'Q1 DATA TABLE'!$A:$A,'Q1 DATA TABLE'!$H:$H)</f>
        <v>9</v>
      </c>
      <c r="G106" s="22" t="s">
        <v>10995</v>
      </c>
      <c r="H106" s="22" t="s">
        <v>10769</v>
      </c>
      <c r="I106" s="22" t="s">
        <v>11213</v>
      </c>
      <c r="J106" s="23">
        <v>22348</v>
      </c>
      <c r="K106" s="22" t="s">
        <v>10765</v>
      </c>
      <c r="L106" s="22" t="s">
        <v>10765</v>
      </c>
      <c r="M106" s="24">
        <v>60000</v>
      </c>
      <c r="N106" s="21">
        <v>1</v>
      </c>
      <c r="O106" s="22" t="s">
        <v>10766</v>
      </c>
      <c r="P106" s="22" t="s">
        <v>10767</v>
      </c>
      <c r="Q106" s="21">
        <v>1</v>
      </c>
      <c r="R106" s="21">
        <v>1</v>
      </c>
      <c r="S106" s="22" t="s">
        <v>11214</v>
      </c>
      <c r="T106" s="22" t="s">
        <v>10769</v>
      </c>
      <c r="U106" s="22" t="s">
        <v>11215</v>
      </c>
      <c r="V106" s="23">
        <v>37172</v>
      </c>
      <c r="W106" s="22" t="s">
        <v>10780</v>
      </c>
    </row>
    <row r="107" spans="1:23" x14ac:dyDescent="0.25">
      <c r="A107" s="21">
        <v>11100</v>
      </c>
      <c r="B107" s="21">
        <v>28</v>
      </c>
      <c r="C107" s="36" t="str">
        <f>_xlfn.XLOOKUP($B107,'Q1 DATA TABLE'!$A:$A,'Q1 DATA TABLE'!$G:$G)</f>
        <v>Cloverdale</v>
      </c>
      <c r="D107" s="36" t="str">
        <f>_xlfn.XLOOKUP($B107,'Q1 DATA TABLE'!$A:$A,'Q1 DATA TABLE'!C:C)</f>
        <v>South Australia</v>
      </c>
      <c r="E107" s="36" t="str">
        <f>_xlfn.XLOOKUP($B107,'Q1 DATA TABLE'!$A:$A,'Q1 DATA TABLE'!$E:$E)</f>
        <v>Australia</v>
      </c>
      <c r="F107" s="36">
        <f>_xlfn.XLOOKUP($B107,'Q1 DATA TABLE'!$A:$A,'Q1 DATA TABLE'!$H:$H)</f>
        <v>9</v>
      </c>
      <c r="G107" s="22" t="s">
        <v>11216</v>
      </c>
      <c r="H107" s="22" t="s">
        <v>10775</v>
      </c>
      <c r="I107" s="22" t="s">
        <v>11098</v>
      </c>
      <c r="J107" s="23">
        <v>22174</v>
      </c>
      <c r="K107" s="22" t="s">
        <v>10777</v>
      </c>
      <c r="L107" s="22" t="s">
        <v>10792</v>
      </c>
      <c r="M107" s="24">
        <v>60000</v>
      </c>
      <c r="N107" s="21">
        <v>1</v>
      </c>
      <c r="O107" s="22" t="s">
        <v>10856</v>
      </c>
      <c r="P107" s="22" t="s">
        <v>10857</v>
      </c>
      <c r="Q107" s="21">
        <v>1</v>
      </c>
      <c r="R107" s="21">
        <v>1</v>
      </c>
      <c r="S107" s="22" t="s">
        <v>11217</v>
      </c>
      <c r="T107" s="22" t="s">
        <v>10769</v>
      </c>
      <c r="U107" s="22" t="s">
        <v>11218</v>
      </c>
      <c r="V107" s="23">
        <v>37181</v>
      </c>
      <c r="W107" s="22" t="s">
        <v>10794</v>
      </c>
    </row>
    <row r="108" spans="1:23" x14ac:dyDescent="0.25">
      <c r="A108" s="21">
        <v>11101</v>
      </c>
      <c r="B108" s="21">
        <v>33</v>
      </c>
      <c r="C108" s="36" t="str">
        <f>_xlfn.XLOOKUP($B108,'Q1 DATA TABLE'!$A:$A,'Q1 DATA TABLE'!$G:$G)</f>
        <v>Cranbourne</v>
      </c>
      <c r="D108" s="36" t="str">
        <f>_xlfn.XLOOKUP($B108,'Q1 DATA TABLE'!$A:$A,'Q1 DATA TABLE'!C:C)</f>
        <v>Victoria</v>
      </c>
      <c r="E108" s="36" t="str">
        <f>_xlfn.XLOOKUP($B108,'Q1 DATA TABLE'!$A:$A,'Q1 DATA TABLE'!$E:$E)</f>
        <v>Australia</v>
      </c>
      <c r="F108" s="36">
        <f>_xlfn.XLOOKUP($B108,'Q1 DATA TABLE'!$A:$A,'Q1 DATA TABLE'!$H:$H)</f>
        <v>9</v>
      </c>
      <c r="G108" s="22" t="s">
        <v>11219</v>
      </c>
      <c r="H108" s="22" t="s">
        <v>10775</v>
      </c>
      <c r="I108" s="22" t="s">
        <v>10916</v>
      </c>
      <c r="J108" s="23">
        <v>23870</v>
      </c>
      <c r="K108" s="22" t="s">
        <v>10777</v>
      </c>
      <c r="L108" s="22" t="s">
        <v>10792</v>
      </c>
      <c r="M108" s="24">
        <v>70000</v>
      </c>
      <c r="N108" s="21">
        <v>0</v>
      </c>
      <c r="O108" s="22" t="s">
        <v>10766</v>
      </c>
      <c r="P108" s="22" t="s">
        <v>10767</v>
      </c>
      <c r="Q108" s="21">
        <v>0</v>
      </c>
      <c r="R108" s="21">
        <v>1</v>
      </c>
      <c r="S108" s="22" t="s">
        <v>11220</v>
      </c>
      <c r="T108" s="22" t="s">
        <v>10769</v>
      </c>
      <c r="U108" s="22" t="s">
        <v>11060</v>
      </c>
      <c r="V108" s="23">
        <v>37194</v>
      </c>
      <c r="W108" s="22" t="s">
        <v>10780</v>
      </c>
    </row>
    <row r="109" spans="1:23" x14ac:dyDescent="0.25">
      <c r="A109" s="21">
        <v>11102</v>
      </c>
      <c r="B109" s="21">
        <v>18</v>
      </c>
      <c r="C109" s="36" t="str">
        <f>_xlfn.XLOOKUP($B109,'Q1 DATA TABLE'!$A:$A,'Q1 DATA TABLE'!$G:$G)</f>
        <v>Sydney</v>
      </c>
      <c r="D109" s="36" t="str">
        <f>_xlfn.XLOOKUP($B109,'Q1 DATA TABLE'!$A:$A,'Q1 DATA TABLE'!C:C)</f>
        <v>New South Wales</v>
      </c>
      <c r="E109" s="36" t="str">
        <f>_xlfn.XLOOKUP($B109,'Q1 DATA TABLE'!$A:$A,'Q1 DATA TABLE'!$E:$E)</f>
        <v>Australia</v>
      </c>
      <c r="F109" s="36">
        <f>_xlfn.XLOOKUP($B109,'Q1 DATA TABLE'!$A:$A,'Q1 DATA TABLE'!$H:$H)</f>
        <v>9</v>
      </c>
      <c r="G109" s="22" t="s">
        <v>11221</v>
      </c>
      <c r="H109" s="22" t="s">
        <v>10775</v>
      </c>
      <c r="I109" s="22" t="s">
        <v>11222</v>
      </c>
      <c r="J109" s="23">
        <v>23853</v>
      </c>
      <c r="K109" s="22" t="s">
        <v>10777</v>
      </c>
      <c r="L109" s="22" t="s">
        <v>10792</v>
      </c>
      <c r="M109" s="24">
        <v>80000</v>
      </c>
      <c r="N109" s="21">
        <v>5</v>
      </c>
      <c r="O109" s="22" t="s">
        <v>10766</v>
      </c>
      <c r="P109" s="22" t="s">
        <v>10767</v>
      </c>
      <c r="Q109" s="21">
        <v>1</v>
      </c>
      <c r="R109" s="21">
        <v>4</v>
      </c>
      <c r="S109" s="22" t="s">
        <v>11223</v>
      </c>
      <c r="T109" s="22" t="s">
        <v>10769</v>
      </c>
      <c r="U109" s="22" t="s">
        <v>11224</v>
      </c>
      <c r="V109" s="23">
        <v>38003</v>
      </c>
      <c r="W109" s="22" t="s">
        <v>10771</v>
      </c>
    </row>
    <row r="110" spans="1:23" x14ac:dyDescent="0.25">
      <c r="A110" s="21">
        <v>11103</v>
      </c>
      <c r="B110" s="21">
        <v>3</v>
      </c>
      <c r="C110" s="36" t="str">
        <f>_xlfn.XLOOKUP($B110,'Q1 DATA TABLE'!$A:$A,'Q1 DATA TABLE'!$G:$G)</f>
        <v>Darlinghurst</v>
      </c>
      <c r="D110" s="36" t="str">
        <f>_xlfn.XLOOKUP($B110,'Q1 DATA TABLE'!$A:$A,'Q1 DATA TABLE'!C:C)</f>
        <v>New South Wales</v>
      </c>
      <c r="E110" s="36" t="str">
        <f>_xlfn.XLOOKUP($B110,'Q1 DATA TABLE'!$A:$A,'Q1 DATA TABLE'!$E:$E)</f>
        <v>Australia</v>
      </c>
      <c r="F110" s="36">
        <f>_xlfn.XLOOKUP($B110,'Q1 DATA TABLE'!$A:$A,'Q1 DATA TABLE'!$H:$H)</f>
        <v>9</v>
      </c>
      <c r="G110" s="22" t="s">
        <v>11226</v>
      </c>
      <c r="H110" s="22" t="s">
        <v>10769</v>
      </c>
      <c r="I110" s="22" t="s">
        <v>11227</v>
      </c>
      <c r="J110" s="23">
        <v>23667</v>
      </c>
      <c r="K110" s="22" t="s">
        <v>10777</v>
      </c>
      <c r="L110" s="22" t="s">
        <v>10792</v>
      </c>
      <c r="M110" s="24">
        <v>70000</v>
      </c>
      <c r="N110" s="21">
        <v>0</v>
      </c>
      <c r="O110" s="22" t="s">
        <v>10766</v>
      </c>
      <c r="P110" s="22" t="s">
        <v>10767</v>
      </c>
      <c r="Q110" s="21">
        <v>1</v>
      </c>
      <c r="R110" s="21">
        <v>1</v>
      </c>
      <c r="S110" s="22" t="s">
        <v>11228</v>
      </c>
      <c r="T110" s="22" t="s">
        <v>10769</v>
      </c>
      <c r="U110" s="22" t="s">
        <v>11229</v>
      </c>
      <c r="V110" s="23">
        <v>37180</v>
      </c>
      <c r="W110" s="22" t="s">
        <v>10794</v>
      </c>
    </row>
    <row r="111" spans="1:23" x14ac:dyDescent="0.25">
      <c r="A111" s="21">
        <v>11104</v>
      </c>
      <c r="B111" s="21">
        <v>23</v>
      </c>
      <c r="C111" s="36" t="str">
        <f>_xlfn.XLOOKUP($B111,'Q1 DATA TABLE'!$A:$A,'Q1 DATA TABLE'!$G:$G)</f>
        <v>Gold Coast</v>
      </c>
      <c r="D111" s="36" t="str">
        <f>_xlfn.XLOOKUP($B111,'Q1 DATA TABLE'!$A:$A,'Q1 DATA TABLE'!C:C)</f>
        <v>Queensland</v>
      </c>
      <c r="E111" s="36" t="str">
        <f>_xlfn.XLOOKUP($B111,'Q1 DATA TABLE'!$A:$A,'Q1 DATA TABLE'!$E:$E)</f>
        <v>Australia</v>
      </c>
      <c r="F111" s="36">
        <f>_xlfn.XLOOKUP($B111,'Q1 DATA TABLE'!$A:$A,'Q1 DATA TABLE'!$H:$H)</f>
        <v>9</v>
      </c>
      <c r="G111" s="22" t="s">
        <v>11230</v>
      </c>
      <c r="H111" s="22" t="s">
        <v>11118</v>
      </c>
      <c r="I111" s="22" t="s">
        <v>11231</v>
      </c>
      <c r="J111" s="23">
        <v>23447</v>
      </c>
      <c r="K111" s="22" t="s">
        <v>10765</v>
      </c>
      <c r="L111" s="22" t="s">
        <v>10765</v>
      </c>
      <c r="M111" s="24">
        <v>70000</v>
      </c>
      <c r="N111" s="21">
        <v>0</v>
      </c>
      <c r="O111" s="22" t="s">
        <v>10766</v>
      </c>
      <c r="P111" s="22" t="s">
        <v>10767</v>
      </c>
      <c r="Q111" s="21">
        <v>0</v>
      </c>
      <c r="R111" s="21">
        <v>1</v>
      </c>
      <c r="S111" s="22" t="s">
        <v>11232</v>
      </c>
      <c r="T111" s="22" t="s">
        <v>10769</v>
      </c>
      <c r="U111" s="22" t="s">
        <v>11111</v>
      </c>
      <c r="V111" s="23">
        <v>37199</v>
      </c>
      <c r="W111" s="22" t="s">
        <v>10780</v>
      </c>
    </row>
    <row r="112" spans="1:23" x14ac:dyDescent="0.25">
      <c r="A112" s="21">
        <v>11105</v>
      </c>
      <c r="B112" s="21">
        <v>8</v>
      </c>
      <c r="C112" s="36" t="str">
        <f>_xlfn.XLOOKUP($B112,'Q1 DATA TABLE'!$A:$A,'Q1 DATA TABLE'!$G:$G)</f>
        <v>Matraville</v>
      </c>
      <c r="D112" s="36" t="str">
        <f>_xlfn.XLOOKUP($B112,'Q1 DATA TABLE'!$A:$A,'Q1 DATA TABLE'!C:C)</f>
        <v>New South Wales</v>
      </c>
      <c r="E112" s="36" t="str">
        <f>_xlfn.XLOOKUP($B112,'Q1 DATA TABLE'!$A:$A,'Q1 DATA TABLE'!$E:$E)</f>
        <v>Australia</v>
      </c>
      <c r="F112" s="36">
        <f>_xlfn.XLOOKUP($B112,'Q1 DATA TABLE'!$A:$A,'Q1 DATA TABLE'!$H:$H)</f>
        <v>9</v>
      </c>
      <c r="G112" s="22" t="s">
        <v>11233</v>
      </c>
      <c r="H112" s="22" t="s">
        <v>10769</v>
      </c>
      <c r="I112" s="22" t="s">
        <v>11234</v>
      </c>
      <c r="J112" s="23">
        <v>23739</v>
      </c>
      <c r="K112" s="22" t="s">
        <v>10777</v>
      </c>
      <c r="L112" s="22" t="s">
        <v>10792</v>
      </c>
      <c r="M112" s="24">
        <v>70000</v>
      </c>
      <c r="N112" s="21">
        <v>0</v>
      </c>
      <c r="O112" s="22" t="s">
        <v>10766</v>
      </c>
      <c r="P112" s="22" t="s">
        <v>10767</v>
      </c>
      <c r="Q112" s="21">
        <v>0</v>
      </c>
      <c r="R112" s="21">
        <v>1</v>
      </c>
      <c r="S112" s="22" t="s">
        <v>11235</v>
      </c>
      <c r="T112" s="22" t="s">
        <v>10769</v>
      </c>
      <c r="U112" s="22" t="s">
        <v>10770</v>
      </c>
      <c r="V112" s="23">
        <v>37209</v>
      </c>
      <c r="W112" s="22" t="s">
        <v>10794</v>
      </c>
    </row>
    <row r="113" spans="1:23" x14ac:dyDescent="0.25">
      <c r="A113" s="21">
        <v>11106</v>
      </c>
      <c r="B113" s="21">
        <v>40</v>
      </c>
      <c r="C113" s="36" t="str">
        <f>_xlfn.XLOOKUP($B113,'Q1 DATA TABLE'!$A:$A,'Q1 DATA TABLE'!$G:$G)</f>
        <v>Warrnambool</v>
      </c>
      <c r="D113" s="36" t="str">
        <f>_xlfn.XLOOKUP($B113,'Q1 DATA TABLE'!$A:$A,'Q1 DATA TABLE'!C:C)</f>
        <v>Victoria</v>
      </c>
      <c r="E113" s="36" t="str">
        <f>_xlfn.XLOOKUP($B113,'Q1 DATA TABLE'!$A:$A,'Q1 DATA TABLE'!$E:$E)</f>
        <v>Australia</v>
      </c>
      <c r="F113" s="36">
        <f>_xlfn.XLOOKUP($B113,'Q1 DATA TABLE'!$A:$A,'Q1 DATA TABLE'!$H:$H)</f>
        <v>9</v>
      </c>
      <c r="G113" s="22" t="s">
        <v>10918</v>
      </c>
      <c r="H113" s="22" t="s">
        <v>10769</v>
      </c>
      <c r="I113" s="22" t="s">
        <v>11236</v>
      </c>
      <c r="J113" s="23">
        <v>23631</v>
      </c>
      <c r="K113" s="22" t="s">
        <v>10777</v>
      </c>
      <c r="L113" s="22" t="s">
        <v>10765</v>
      </c>
      <c r="M113" s="24">
        <v>70000</v>
      </c>
      <c r="N113" s="21">
        <v>0</v>
      </c>
      <c r="O113" s="22" t="s">
        <v>10766</v>
      </c>
      <c r="P113" s="22" t="s">
        <v>10767</v>
      </c>
      <c r="Q113" s="21">
        <v>0</v>
      </c>
      <c r="R113" s="21">
        <v>1</v>
      </c>
      <c r="S113" s="22" t="s">
        <v>11237</v>
      </c>
      <c r="T113" s="22" t="s">
        <v>10769</v>
      </c>
      <c r="U113" s="22" t="s">
        <v>10998</v>
      </c>
      <c r="V113" s="23">
        <v>37213</v>
      </c>
      <c r="W113" s="22" t="s">
        <v>10794</v>
      </c>
    </row>
    <row r="114" spans="1:23" x14ac:dyDescent="0.25">
      <c r="A114" s="21">
        <v>11107</v>
      </c>
      <c r="B114" s="21">
        <v>17</v>
      </c>
      <c r="C114" s="36" t="str">
        <f>_xlfn.XLOOKUP($B114,'Q1 DATA TABLE'!$A:$A,'Q1 DATA TABLE'!$G:$G)</f>
        <v>St. Leonards</v>
      </c>
      <c r="D114" s="36" t="str">
        <f>_xlfn.XLOOKUP($B114,'Q1 DATA TABLE'!$A:$A,'Q1 DATA TABLE'!C:C)</f>
        <v>New South Wales</v>
      </c>
      <c r="E114" s="36" t="str">
        <f>_xlfn.XLOOKUP($B114,'Q1 DATA TABLE'!$A:$A,'Q1 DATA TABLE'!$E:$E)</f>
        <v>Australia</v>
      </c>
      <c r="F114" s="36">
        <f>_xlfn.XLOOKUP($B114,'Q1 DATA TABLE'!$A:$A,'Q1 DATA TABLE'!$H:$H)</f>
        <v>9</v>
      </c>
      <c r="G114" s="22" t="s">
        <v>11238</v>
      </c>
      <c r="H114" s="22" t="s">
        <v>10769</v>
      </c>
      <c r="I114" s="22" t="s">
        <v>11239</v>
      </c>
      <c r="J114" s="23">
        <v>21802</v>
      </c>
      <c r="K114" s="22" t="s">
        <v>10765</v>
      </c>
      <c r="L114" s="22" t="s">
        <v>10792</v>
      </c>
      <c r="M114" s="24">
        <v>90000</v>
      </c>
      <c r="N114" s="21">
        <v>1</v>
      </c>
      <c r="O114" s="22" t="s">
        <v>10766</v>
      </c>
      <c r="P114" s="22" t="s">
        <v>10767</v>
      </c>
      <c r="Q114" s="21">
        <v>1</v>
      </c>
      <c r="R114" s="21">
        <v>1</v>
      </c>
      <c r="S114" s="22" t="s">
        <v>11240</v>
      </c>
      <c r="T114" s="22" t="s">
        <v>10769</v>
      </c>
      <c r="U114" s="22" t="s">
        <v>11241</v>
      </c>
      <c r="V114" s="23">
        <v>37196</v>
      </c>
      <c r="W114" s="22" t="s">
        <v>10794</v>
      </c>
    </row>
    <row r="115" spans="1:23" x14ac:dyDescent="0.25">
      <c r="A115" s="21">
        <v>11108</v>
      </c>
      <c r="B115" s="21">
        <v>13</v>
      </c>
      <c r="C115" s="36" t="str">
        <f>_xlfn.XLOOKUP($B115,'Q1 DATA TABLE'!$A:$A,'Q1 DATA TABLE'!$G:$G)</f>
        <v>Port Macquarie</v>
      </c>
      <c r="D115" s="36" t="str">
        <f>_xlfn.XLOOKUP($B115,'Q1 DATA TABLE'!$A:$A,'Q1 DATA TABLE'!C:C)</f>
        <v>New South Wales</v>
      </c>
      <c r="E115" s="36" t="str">
        <f>_xlfn.XLOOKUP($B115,'Q1 DATA TABLE'!$A:$A,'Q1 DATA TABLE'!$E:$E)</f>
        <v>Australia</v>
      </c>
      <c r="F115" s="36">
        <f>_xlfn.XLOOKUP($B115,'Q1 DATA TABLE'!$A:$A,'Q1 DATA TABLE'!$H:$H)</f>
        <v>9</v>
      </c>
      <c r="G115" s="22" t="s">
        <v>11242</v>
      </c>
      <c r="H115" s="22" t="s">
        <v>10823</v>
      </c>
      <c r="I115" s="22" t="s">
        <v>10808</v>
      </c>
      <c r="J115" s="23">
        <v>23206</v>
      </c>
      <c r="K115" s="22" t="s">
        <v>10777</v>
      </c>
      <c r="L115" s="22" t="s">
        <v>10792</v>
      </c>
      <c r="M115" s="24">
        <v>70000</v>
      </c>
      <c r="N115" s="21">
        <v>0</v>
      </c>
      <c r="O115" s="22" t="s">
        <v>10766</v>
      </c>
      <c r="P115" s="22" t="s">
        <v>10767</v>
      </c>
      <c r="Q115" s="21">
        <v>0</v>
      </c>
      <c r="R115" s="21">
        <v>2</v>
      </c>
      <c r="S115" s="22" t="s">
        <v>11243</v>
      </c>
      <c r="T115" s="22" t="s">
        <v>10769</v>
      </c>
      <c r="U115" s="22" t="s">
        <v>10829</v>
      </c>
      <c r="V115" s="23">
        <v>37198</v>
      </c>
      <c r="W115" s="22" t="s">
        <v>10780</v>
      </c>
    </row>
    <row r="116" spans="1:23" x14ac:dyDescent="0.25">
      <c r="A116" s="21">
        <v>11109</v>
      </c>
      <c r="B116" s="21">
        <v>38</v>
      </c>
      <c r="C116" s="36" t="str">
        <f>_xlfn.XLOOKUP($B116,'Q1 DATA TABLE'!$A:$A,'Q1 DATA TABLE'!$G:$G)</f>
        <v>South Melbourne</v>
      </c>
      <c r="D116" s="36" t="str">
        <f>_xlfn.XLOOKUP($B116,'Q1 DATA TABLE'!$A:$A,'Q1 DATA TABLE'!C:C)</f>
        <v>Victoria</v>
      </c>
      <c r="E116" s="36" t="str">
        <f>_xlfn.XLOOKUP($B116,'Q1 DATA TABLE'!$A:$A,'Q1 DATA TABLE'!$E:$E)</f>
        <v>Australia</v>
      </c>
      <c r="F116" s="36">
        <f>_xlfn.XLOOKUP($B116,'Q1 DATA TABLE'!$A:$A,'Q1 DATA TABLE'!$H:$H)</f>
        <v>9</v>
      </c>
      <c r="G116" s="22" t="s">
        <v>10783</v>
      </c>
      <c r="H116" s="22" t="s">
        <v>10871</v>
      </c>
      <c r="I116" s="22" t="s">
        <v>11245</v>
      </c>
      <c r="J116" s="23">
        <v>23320</v>
      </c>
      <c r="K116" s="22" t="s">
        <v>10777</v>
      </c>
      <c r="L116" s="22" t="s">
        <v>10765</v>
      </c>
      <c r="M116" s="24">
        <v>70000</v>
      </c>
      <c r="N116" s="21">
        <v>0</v>
      </c>
      <c r="O116" s="22" t="s">
        <v>10766</v>
      </c>
      <c r="P116" s="22" t="s">
        <v>10767</v>
      </c>
      <c r="Q116" s="21">
        <v>0</v>
      </c>
      <c r="R116" s="21">
        <v>2</v>
      </c>
      <c r="S116" s="22" t="s">
        <v>11246</v>
      </c>
      <c r="T116" s="22" t="s">
        <v>10769</v>
      </c>
      <c r="U116" s="22" t="s">
        <v>11247</v>
      </c>
      <c r="V116" s="23">
        <v>37205</v>
      </c>
      <c r="W116" s="22" t="s">
        <v>10780</v>
      </c>
    </row>
    <row r="117" spans="1:23" x14ac:dyDescent="0.25">
      <c r="A117" s="21">
        <v>11110</v>
      </c>
      <c r="B117" s="21">
        <v>3</v>
      </c>
      <c r="C117" s="36" t="str">
        <f>_xlfn.XLOOKUP($B117,'Q1 DATA TABLE'!$A:$A,'Q1 DATA TABLE'!$G:$G)</f>
        <v>Darlinghurst</v>
      </c>
      <c r="D117" s="36" t="str">
        <f>_xlfn.XLOOKUP($B117,'Q1 DATA TABLE'!$A:$A,'Q1 DATA TABLE'!C:C)</f>
        <v>New South Wales</v>
      </c>
      <c r="E117" s="36" t="str">
        <f>_xlfn.XLOOKUP($B117,'Q1 DATA TABLE'!$A:$A,'Q1 DATA TABLE'!$E:$E)</f>
        <v>Australia</v>
      </c>
      <c r="F117" s="36">
        <f>_xlfn.XLOOKUP($B117,'Q1 DATA TABLE'!$A:$A,'Q1 DATA TABLE'!$H:$H)</f>
        <v>9</v>
      </c>
      <c r="G117" s="22" t="s">
        <v>10830</v>
      </c>
      <c r="H117" s="22" t="s">
        <v>10769</v>
      </c>
      <c r="I117" s="22" t="s">
        <v>10764</v>
      </c>
      <c r="J117" s="23">
        <v>22803</v>
      </c>
      <c r="K117" s="22" t="s">
        <v>10765</v>
      </c>
      <c r="L117" s="22" t="s">
        <v>10765</v>
      </c>
      <c r="M117" s="24">
        <v>60000</v>
      </c>
      <c r="N117" s="21">
        <v>1</v>
      </c>
      <c r="O117" s="22" t="s">
        <v>10856</v>
      </c>
      <c r="P117" s="22" t="s">
        <v>10857</v>
      </c>
      <c r="Q117" s="21">
        <v>1</v>
      </c>
      <c r="R117" s="21">
        <v>1</v>
      </c>
      <c r="S117" s="22" t="s">
        <v>11248</v>
      </c>
      <c r="T117" s="22" t="s">
        <v>10769</v>
      </c>
      <c r="U117" s="22" t="s">
        <v>11121</v>
      </c>
      <c r="V117" s="23">
        <v>37196</v>
      </c>
      <c r="W117" s="22" t="s">
        <v>10794</v>
      </c>
    </row>
    <row r="118" spans="1:23" x14ac:dyDescent="0.25">
      <c r="A118" s="21">
        <v>11111</v>
      </c>
      <c r="B118" s="21">
        <v>34</v>
      </c>
      <c r="C118" s="36" t="str">
        <f>_xlfn.XLOOKUP($B118,'Q1 DATA TABLE'!$A:$A,'Q1 DATA TABLE'!$G:$G)</f>
        <v>Geelong</v>
      </c>
      <c r="D118" s="36" t="str">
        <f>_xlfn.XLOOKUP($B118,'Q1 DATA TABLE'!$A:$A,'Q1 DATA TABLE'!C:C)</f>
        <v>Victoria</v>
      </c>
      <c r="E118" s="36" t="str">
        <f>_xlfn.XLOOKUP($B118,'Q1 DATA TABLE'!$A:$A,'Q1 DATA TABLE'!$E:$E)</f>
        <v>Australia</v>
      </c>
      <c r="F118" s="36">
        <f>_xlfn.XLOOKUP($B118,'Q1 DATA TABLE'!$A:$A,'Q1 DATA TABLE'!$H:$H)</f>
        <v>9</v>
      </c>
      <c r="G118" s="22" t="s">
        <v>11249</v>
      </c>
      <c r="H118" s="22" t="s">
        <v>11085</v>
      </c>
      <c r="I118" s="22" t="s">
        <v>11250</v>
      </c>
      <c r="J118" s="23">
        <v>22700</v>
      </c>
      <c r="K118" s="22" t="s">
        <v>10765</v>
      </c>
      <c r="L118" s="22" t="s">
        <v>10792</v>
      </c>
      <c r="M118" s="24">
        <v>60000</v>
      </c>
      <c r="N118" s="21">
        <v>1</v>
      </c>
      <c r="O118" s="22" t="s">
        <v>10856</v>
      </c>
      <c r="P118" s="22" t="s">
        <v>10857</v>
      </c>
      <c r="Q118" s="21">
        <v>1</v>
      </c>
      <c r="R118" s="21">
        <v>1</v>
      </c>
      <c r="S118" s="22" t="s">
        <v>11251</v>
      </c>
      <c r="T118" s="22" t="s">
        <v>10769</v>
      </c>
      <c r="U118" s="22" t="s">
        <v>11252</v>
      </c>
      <c r="V118" s="23">
        <v>37215</v>
      </c>
      <c r="W118" s="22" t="s">
        <v>10780</v>
      </c>
    </row>
    <row r="119" spans="1:23" x14ac:dyDescent="0.25">
      <c r="A119" s="21">
        <v>11112</v>
      </c>
      <c r="B119" s="21">
        <v>25</v>
      </c>
      <c r="C119" s="36" t="str">
        <f>_xlfn.XLOOKUP($B119,'Q1 DATA TABLE'!$A:$A,'Q1 DATA TABLE'!$G:$G)</f>
        <v>Hervey Bay</v>
      </c>
      <c r="D119" s="36" t="str">
        <f>_xlfn.XLOOKUP($B119,'Q1 DATA TABLE'!$A:$A,'Q1 DATA TABLE'!C:C)</f>
        <v>Queensland</v>
      </c>
      <c r="E119" s="36" t="str">
        <f>_xlfn.XLOOKUP($B119,'Q1 DATA TABLE'!$A:$A,'Q1 DATA TABLE'!$E:$E)</f>
        <v>Australia</v>
      </c>
      <c r="F119" s="36">
        <f>_xlfn.XLOOKUP($B119,'Q1 DATA TABLE'!$A:$A,'Q1 DATA TABLE'!$H:$H)</f>
        <v>9</v>
      </c>
      <c r="G119" s="22" t="s">
        <v>11253</v>
      </c>
      <c r="H119" s="22" t="s">
        <v>10823</v>
      </c>
      <c r="I119" s="22" t="s">
        <v>10866</v>
      </c>
      <c r="J119" s="23">
        <v>22898</v>
      </c>
      <c r="K119" s="22" t="s">
        <v>10765</v>
      </c>
      <c r="L119" s="22" t="s">
        <v>10792</v>
      </c>
      <c r="M119" s="24">
        <v>60000</v>
      </c>
      <c r="N119" s="21">
        <v>1</v>
      </c>
      <c r="O119" s="22" t="s">
        <v>10856</v>
      </c>
      <c r="P119" s="22" t="s">
        <v>10857</v>
      </c>
      <c r="Q119" s="21">
        <v>1</v>
      </c>
      <c r="R119" s="21">
        <v>1</v>
      </c>
      <c r="S119" s="22" t="s">
        <v>11254</v>
      </c>
      <c r="T119" s="22" t="s">
        <v>10769</v>
      </c>
      <c r="U119" s="22" t="s">
        <v>11255</v>
      </c>
      <c r="V119" s="23">
        <v>37220</v>
      </c>
      <c r="W119" s="22" t="s">
        <v>10780</v>
      </c>
    </row>
    <row r="120" spans="1:23" x14ac:dyDescent="0.25">
      <c r="A120" s="21">
        <v>11113</v>
      </c>
      <c r="B120" s="21">
        <v>30</v>
      </c>
      <c r="C120" s="36" t="str">
        <f>_xlfn.XLOOKUP($B120,'Q1 DATA TABLE'!$A:$A,'Q1 DATA TABLE'!$G:$G)</f>
        <v>Perth</v>
      </c>
      <c r="D120" s="36" t="str">
        <f>_xlfn.XLOOKUP($B120,'Q1 DATA TABLE'!$A:$A,'Q1 DATA TABLE'!C:C)</f>
        <v>South Australia</v>
      </c>
      <c r="E120" s="36" t="str">
        <f>_xlfn.XLOOKUP($B120,'Q1 DATA TABLE'!$A:$A,'Q1 DATA TABLE'!$E:$E)</f>
        <v>Australia</v>
      </c>
      <c r="F120" s="36">
        <f>_xlfn.XLOOKUP($B120,'Q1 DATA TABLE'!$A:$A,'Q1 DATA TABLE'!$H:$H)</f>
        <v>9</v>
      </c>
      <c r="G120" s="22" t="s">
        <v>11256</v>
      </c>
      <c r="H120" s="22" t="s">
        <v>11118</v>
      </c>
      <c r="I120" s="22" t="s">
        <v>11257</v>
      </c>
      <c r="J120" s="23">
        <v>22698</v>
      </c>
      <c r="K120" s="22" t="s">
        <v>10765</v>
      </c>
      <c r="L120" s="22" t="s">
        <v>10765</v>
      </c>
      <c r="M120" s="24">
        <v>70000</v>
      </c>
      <c r="N120" s="21">
        <v>5</v>
      </c>
      <c r="O120" s="22" t="s">
        <v>10766</v>
      </c>
      <c r="P120" s="22" t="s">
        <v>10767</v>
      </c>
      <c r="Q120" s="21">
        <v>1</v>
      </c>
      <c r="R120" s="21">
        <v>2</v>
      </c>
      <c r="S120" s="22" t="s">
        <v>11258</v>
      </c>
      <c r="T120" s="22" t="s">
        <v>10769</v>
      </c>
      <c r="U120" s="22" t="s">
        <v>10799</v>
      </c>
      <c r="V120" s="23">
        <v>37838</v>
      </c>
      <c r="W120" s="22" t="s">
        <v>10794</v>
      </c>
    </row>
    <row r="121" spans="1:23" x14ac:dyDescent="0.25">
      <c r="A121" s="21">
        <v>11114</v>
      </c>
      <c r="B121" s="21">
        <v>14</v>
      </c>
      <c r="C121" s="36" t="str">
        <f>_xlfn.XLOOKUP($B121,'Q1 DATA TABLE'!$A:$A,'Q1 DATA TABLE'!$G:$G)</f>
        <v>Rhodes</v>
      </c>
      <c r="D121" s="36" t="str">
        <f>_xlfn.XLOOKUP($B121,'Q1 DATA TABLE'!$A:$A,'Q1 DATA TABLE'!C:C)</f>
        <v>New South Wales</v>
      </c>
      <c r="E121" s="36" t="str">
        <f>_xlfn.XLOOKUP($B121,'Q1 DATA TABLE'!$A:$A,'Q1 DATA TABLE'!$E:$E)</f>
        <v>Australia</v>
      </c>
      <c r="F121" s="36">
        <f>_xlfn.XLOOKUP($B121,'Q1 DATA TABLE'!$A:$A,'Q1 DATA TABLE'!$H:$H)</f>
        <v>9</v>
      </c>
      <c r="G121" s="22" t="s">
        <v>11259</v>
      </c>
      <c r="H121" s="22" t="s">
        <v>10823</v>
      </c>
      <c r="I121" s="22" t="s">
        <v>10928</v>
      </c>
      <c r="J121" s="23">
        <v>22794</v>
      </c>
      <c r="K121" s="22" t="s">
        <v>10777</v>
      </c>
      <c r="L121" s="22" t="s">
        <v>10792</v>
      </c>
      <c r="M121" s="24">
        <v>70000</v>
      </c>
      <c r="N121" s="21">
        <v>5</v>
      </c>
      <c r="O121" s="22" t="s">
        <v>10856</v>
      </c>
      <c r="P121" s="22" t="s">
        <v>10857</v>
      </c>
      <c r="Q121" s="21">
        <v>1</v>
      </c>
      <c r="R121" s="21">
        <v>2</v>
      </c>
      <c r="S121" s="22" t="s">
        <v>11260</v>
      </c>
      <c r="T121" s="22" t="s">
        <v>10769</v>
      </c>
      <c r="U121" s="22" t="s">
        <v>11198</v>
      </c>
      <c r="V121" s="23">
        <v>37883</v>
      </c>
      <c r="W121" s="22" t="s">
        <v>10794</v>
      </c>
    </row>
    <row r="122" spans="1:23" x14ac:dyDescent="0.25">
      <c r="A122" s="21">
        <v>11115</v>
      </c>
      <c r="B122" s="21">
        <v>17</v>
      </c>
      <c r="C122" s="36" t="str">
        <f>_xlfn.XLOOKUP($B122,'Q1 DATA TABLE'!$A:$A,'Q1 DATA TABLE'!$G:$G)</f>
        <v>St. Leonards</v>
      </c>
      <c r="D122" s="36" t="str">
        <f>_xlfn.XLOOKUP($B122,'Q1 DATA TABLE'!$A:$A,'Q1 DATA TABLE'!C:C)</f>
        <v>New South Wales</v>
      </c>
      <c r="E122" s="36" t="str">
        <f>_xlfn.XLOOKUP($B122,'Q1 DATA TABLE'!$A:$A,'Q1 DATA TABLE'!$E:$E)</f>
        <v>Australia</v>
      </c>
      <c r="F122" s="36">
        <f>_xlfn.XLOOKUP($B122,'Q1 DATA TABLE'!$A:$A,'Q1 DATA TABLE'!$H:$H)</f>
        <v>9</v>
      </c>
      <c r="G122" s="22" t="s">
        <v>11261</v>
      </c>
      <c r="H122" s="22" t="s">
        <v>10871</v>
      </c>
      <c r="I122" s="22" t="s">
        <v>11262</v>
      </c>
      <c r="J122" s="23">
        <v>22689</v>
      </c>
      <c r="K122" s="22" t="s">
        <v>10765</v>
      </c>
      <c r="L122" s="22" t="s">
        <v>10765</v>
      </c>
      <c r="M122" s="24">
        <v>70000</v>
      </c>
      <c r="N122" s="21">
        <v>5</v>
      </c>
      <c r="O122" s="22" t="s">
        <v>10856</v>
      </c>
      <c r="P122" s="22" t="s">
        <v>10857</v>
      </c>
      <c r="Q122" s="21">
        <v>1</v>
      </c>
      <c r="R122" s="21">
        <v>2</v>
      </c>
      <c r="S122" s="22" t="s">
        <v>11263</v>
      </c>
      <c r="T122" s="22" t="s">
        <v>10769</v>
      </c>
      <c r="U122" s="22" t="s">
        <v>11065</v>
      </c>
      <c r="V122" s="23">
        <v>37847</v>
      </c>
      <c r="W122" s="22" t="s">
        <v>10780</v>
      </c>
    </row>
    <row r="123" spans="1:23" x14ac:dyDescent="0.25">
      <c r="A123" s="21">
        <v>11116</v>
      </c>
      <c r="B123" s="21">
        <v>18</v>
      </c>
      <c r="C123" s="36" t="str">
        <f>_xlfn.XLOOKUP($B123,'Q1 DATA TABLE'!$A:$A,'Q1 DATA TABLE'!$G:$G)</f>
        <v>Sydney</v>
      </c>
      <c r="D123" s="36" t="str">
        <f>_xlfn.XLOOKUP($B123,'Q1 DATA TABLE'!$A:$A,'Q1 DATA TABLE'!C:C)</f>
        <v>New South Wales</v>
      </c>
      <c r="E123" s="36" t="str">
        <f>_xlfn.XLOOKUP($B123,'Q1 DATA TABLE'!$A:$A,'Q1 DATA TABLE'!$E:$E)</f>
        <v>Australia</v>
      </c>
      <c r="F123" s="36">
        <f>_xlfn.XLOOKUP($B123,'Q1 DATA TABLE'!$A:$A,'Q1 DATA TABLE'!$H:$H)</f>
        <v>9</v>
      </c>
      <c r="G123" s="22" t="s">
        <v>11264</v>
      </c>
      <c r="H123" s="22" t="s">
        <v>11029</v>
      </c>
      <c r="I123" s="22" t="s">
        <v>10824</v>
      </c>
      <c r="J123" s="23">
        <v>22926</v>
      </c>
      <c r="K123" s="22" t="s">
        <v>10765</v>
      </c>
      <c r="L123" s="22" t="s">
        <v>10765</v>
      </c>
      <c r="M123" s="24">
        <v>70000</v>
      </c>
      <c r="N123" s="21">
        <v>5</v>
      </c>
      <c r="O123" s="22" t="s">
        <v>10856</v>
      </c>
      <c r="P123" s="22" t="s">
        <v>10857</v>
      </c>
      <c r="Q123" s="21">
        <v>1</v>
      </c>
      <c r="R123" s="21">
        <v>2</v>
      </c>
      <c r="S123" s="22" t="s">
        <v>11265</v>
      </c>
      <c r="T123" s="22" t="s">
        <v>10769</v>
      </c>
      <c r="U123" s="22" t="s">
        <v>10786</v>
      </c>
      <c r="V123" s="23">
        <v>37880</v>
      </c>
      <c r="W123" s="22" t="s">
        <v>10794</v>
      </c>
    </row>
    <row r="124" spans="1:23" x14ac:dyDescent="0.25">
      <c r="A124" s="21">
        <v>11117</v>
      </c>
      <c r="B124" s="21">
        <v>8</v>
      </c>
      <c r="C124" s="36" t="str">
        <f>_xlfn.XLOOKUP($B124,'Q1 DATA TABLE'!$A:$A,'Q1 DATA TABLE'!$G:$G)</f>
        <v>Matraville</v>
      </c>
      <c r="D124" s="36" t="str">
        <f>_xlfn.XLOOKUP($B124,'Q1 DATA TABLE'!$A:$A,'Q1 DATA TABLE'!C:C)</f>
        <v>New South Wales</v>
      </c>
      <c r="E124" s="36" t="str">
        <f>_xlfn.XLOOKUP($B124,'Q1 DATA TABLE'!$A:$A,'Q1 DATA TABLE'!$E:$E)</f>
        <v>Australia</v>
      </c>
      <c r="F124" s="36">
        <f>_xlfn.XLOOKUP($B124,'Q1 DATA TABLE'!$A:$A,'Q1 DATA TABLE'!$H:$H)</f>
        <v>9</v>
      </c>
      <c r="G124" s="22" t="s">
        <v>11266</v>
      </c>
      <c r="H124" s="22" t="s">
        <v>10769</v>
      </c>
      <c r="I124" s="22" t="s">
        <v>11267</v>
      </c>
      <c r="J124" s="23">
        <v>22333</v>
      </c>
      <c r="K124" s="22" t="s">
        <v>10765</v>
      </c>
      <c r="L124" s="22" t="s">
        <v>10792</v>
      </c>
      <c r="M124" s="24">
        <v>70000</v>
      </c>
      <c r="N124" s="21">
        <v>5</v>
      </c>
      <c r="O124" s="22" t="s">
        <v>10856</v>
      </c>
      <c r="P124" s="22" t="s">
        <v>10857</v>
      </c>
      <c r="Q124" s="21">
        <v>1</v>
      </c>
      <c r="R124" s="21">
        <v>3</v>
      </c>
      <c r="S124" s="22" t="s">
        <v>11268</v>
      </c>
      <c r="T124" s="22" t="s">
        <v>10769</v>
      </c>
      <c r="U124" s="22" t="s">
        <v>10936</v>
      </c>
      <c r="V124" s="23">
        <v>37201</v>
      </c>
      <c r="W124" s="22" t="s">
        <v>10820</v>
      </c>
    </row>
    <row r="125" spans="1:23" x14ac:dyDescent="0.25">
      <c r="A125" s="21">
        <v>11118</v>
      </c>
      <c r="B125" s="21">
        <v>6</v>
      </c>
      <c r="C125" s="36" t="str">
        <f>_xlfn.XLOOKUP($B125,'Q1 DATA TABLE'!$A:$A,'Q1 DATA TABLE'!$G:$G)</f>
        <v>Lavender Bay</v>
      </c>
      <c r="D125" s="36" t="str">
        <f>_xlfn.XLOOKUP($B125,'Q1 DATA TABLE'!$A:$A,'Q1 DATA TABLE'!C:C)</f>
        <v>New South Wales</v>
      </c>
      <c r="E125" s="36" t="str">
        <f>_xlfn.XLOOKUP($B125,'Q1 DATA TABLE'!$A:$A,'Q1 DATA TABLE'!$E:$E)</f>
        <v>Australia</v>
      </c>
      <c r="F125" s="36">
        <f>_xlfn.XLOOKUP($B125,'Q1 DATA TABLE'!$A:$A,'Q1 DATA TABLE'!$H:$H)</f>
        <v>9</v>
      </c>
      <c r="G125" s="22" t="s">
        <v>11261</v>
      </c>
      <c r="H125" s="22" t="s">
        <v>10765</v>
      </c>
      <c r="I125" s="22" t="s">
        <v>11269</v>
      </c>
      <c r="J125" s="23">
        <v>21004</v>
      </c>
      <c r="K125" s="22" t="s">
        <v>10777</v>
      </c>
      <c r="L125" s="22" t="s">
        <v>10765</v>
      </c>
      <c r="M125" s="24">
        <v>80000</v>
      </c>
      <c r="N125" s="21">
        <v>1</v>
      </c>
      <c r="O125" s="22" t="s">
        <v>10856</v>
      </c>
      <c r="P125" s="22" t="s">
        <v>10857</v>
      </c>
      <c r="Q125" s="21">
        <v>0</v>
      </c>
      <c r="R125" s="21">
        <v>1</v>
      </c>
      <c r="S125" s="22" t="s">
        <v>11270</v>
      </c>
      <c r="T125" s="22" t="s">
        <v>11271</v>
      </c>
      <c r="U125" s="22" t="s">
        <v>11060</v>
      </c>
      <c r="V125" s="23">
        <v>37997</v>
      </c>
      <c r="W125" s="22" t="s">
        <v>10780</v>
      </c>
    </row>
    <row r="126" spans="1:23" x14ac:dyDescent="0.25">
      <c r="A126" s="21">
        <v>11119</v>
      </c>
      <c r="B126" s="21">
        <v>13</v>
      </c>
      <c r="C126" s="36" t="str">
        <f>_xlfn.XLOOKUP($B126,'Q1 DATA TABLE'!$A:$A,'Q1 DATA TABLE'!$G:$G)</f>
        <v>Port Macquarie</v>
      </c>
      <c r="D126" s="36" t="str">
        <f>_xlfn.XLOOKUP($B126,'Q1 DATA TABLE'!$A:$A,'Q1 DATA TABLE'!C:C)</f>
        <v>New South Wales</v>
      </c>
      <c r="E126" s="36" t="str">
        <f>_xlfn.XLOOKUP($B126,'Q1 DATA TABLE'!$A:$A,'Q1 DATA TABLE'!$E:$E)</f>
        <v>Australia</v>
      </c>
      <c r="F126" s="36">
        <f>_xlfn.XLOOKUP($B126,'Q1 DATA TABLE'!$A:$A,'Q1 DATA TABLE'!$H:$H)</f>
        <v>9</v>
      </c>
      <c r="G126" s="22" t="s">
        <v>11272</v>
      </c>
      <c r="H126" s="22" t="s">
        <v>10763</v>
      </c>
      <c r="I126" s="22" t="s">
        <v>11273</v>
      </c>
      <c r="J126" s="23">
        <v>12884</v>
      </c>
      <c r="K126" s="22" t="s">
        <v>10777</v>
      </c>
      <c r="L126" s="22" t="s">
        <v>10765</v>
      </c>
      <c r="M126" s="24">
        <v>30000</v>
      </c>
      <c r="N126" s="21">
        <v>2</v>
      </c>
      <c r="O126" s="22" t="s">
        <v>10856</v>
      </c>
      <c r="P126" s="22" t="s">
        <v>10873</v>
      </c>
      <c r="Q126" s="21">
        <v>0</v>
      </c>
      <c r="R126" s="21">
        <v>2</v>
      </c>
      <c r="S126" s="22" t="s">
        <v>11274</v>
      </c>
      <c r="T126" s="22" t="s">
        <v>10769</v>
      </c>
      <c r="U126" s="22" t="s">
        <v>11275</v>
      </c>
      <c r="V126" s="23">
        <v>37840</v>
      </c>
      <c r="W126" s="22" t="s">
        <v>10780</v>
      </c>
    </row>
    <row r="127" spans="1:23" x14ac:dyDescent="0.25">
      <c r="A127" s="21">
        <v>11120</v>
      </c>
      <c r="B127" s="21">
        <v>18</v>
      </c>
      <c r="C127" s="36" t="str">
        <f>_xlfn.XLOOKUP($B127,'Q1 DATA TABLE'!$A:$A,'Q1 DATA TABLE'!$G:$G)</f>
        <v>Sydney</v>
      </c>
      <c r="D127" s="36" t="str">
        <f>_xlfn.XLOOKUP($B127,'Q1 DATA TABLE'!$A:$A,'Q1 DATA TABLE'!C:C)</f>
        <v>New South Wales</v>
      </c>
      <c r="E127" s="36" t="str">
        <f>_xlfn.XLOOKUP($B127,'Q1 DATA TABLE'!$A:$A,'Q1 DATA TABLE'!$E:$E)</f>
        <v>Australia</v>
      </c>
      <c r="F127" s="36">
        <f>_xlfn.XLOOKUP($B127,'Q1 DATA TABLE'!$A:$A,'Q1 DATA TABLE'!$H:$H)</f>
        <v>9</v>
      </c>
      <c r="G127" s="22" t="s">
        <v>11276</v>
      </c>
      <c r="H127" s="22" t="s">
        <v>11277</v>
      </c>
      <c r="I127" s="22" t="s">
        <v>11278</v>
      </c>
      <c r="J127" s="23">
        <v>13371</v>
      </c>
      <c r="K127" s="22" t="s">
        <v>10777</v>
      </c>
      <c r="L127" s="22" t="s">
        <v>10792</v>
      </c>
      <c r="M127" s="24">
        <v>40000</v>
      </c>
      <c r="N127" s="21">
        <v>2</v>
      </c>
      <c r="O127" s="22" t="s">
        <v>10766</v>
      </c>
      <c r="P127" s="22" t="s">
        <v>10839</v>
      </c>
      <c r="Q127" s="21">
        <v>1</v>
      </c>
      <c r="R127" s="21">
        <v>1</v>
      </c>
      <c r="S127" s="22" t="s">
        <v>11279</v>
      </c>
      <c r="T127" s="22" t="s">
        <v>10769</v>
      </c>
      <c r="U127" s="22" t="s">
        <v>10819</v>
      </c>
      <c r="V127" s="23">
        <v>37209</v>
      </c>
      <c r="W127" s="22" t="s">
        <v>10794</v>
      </c>
    </row>
    <row r="128" spans="1:23" x14ac:dyDescent="0.25">
      <c r="A128" s="21">
        <v>11121</v>
      </c>
      <c r="B128" s="21">
        <v>10</v>
      </c>
      <c r="C128" s="36" t="str">
        <f>_xlfn.XLOOKUP($B128,'Q1 DATA TABLE'!$A:$A,'Q1 DATA TABLE'!$G:$G)</f>
        <v>Newcastle</v>
      </c>
      <c r="D128" s="36" t="str">
        <f>_xlfn.XLOOKUP($B128,'Q1 DATA TABLE'!$A:$A,'Q1 DATA TABLE'!C:C)</f>
        <v>New South Wales</v>
      </c>
      <c r="E128" s="36" t="str">
        <f>_xlfn.XLOOKUP($B128,'Q1 DATA TABLE'!$A:$A,'Q1 DATA TABLE'!$E:$E)</f>
        <v>Australia</v>
      </c>
      <c r="F128" s="36">
        <f>_xlfn.XLOOKUP($B128,'Q1 DATA TABLE'!$A:$A,'Q1 DATA TABLE'!$H:$H)</f>
        <v>9</v>
      </c>
      <c r="G128" s="22" t="s">
        <v>11280</v>
      </c>
      <c r="H128" s="22" t="s">
        <v>10769</v>
      </c>
      <c r="I128" s="22" t="s">
        <v>10827</v>
      </c>
      <c r="J128" s="23">
        <v>22238</v>
      </c>
      <c r="K128" s="22" t="s">
        <v>10765</v>
      </c>
      <c r="L128" s="22" t="s">
        <v>10765</v>
      </c>
      <c r="M128" s="24">
        <v>70000</v>
      </c>
      <c r="N128" s="21">
        <v>5</v>
      </c>
      <c r="O128" s="22" t="s">
        <v>10856</v>
      </c>
      <c r="P128" s="22" t="s">
        <v>10857</v>
      </c>
      <c r="Q128" s="21">
        <v>1</v>
      </c>
      <c r="R128" s="21">
        <v>3</v>
      </c>
      <c r="S128" s="22" t="s">
        <v>11281</v>
      </c>
      <c r="T128" s="22" t="s">
        <v>10769</v>
      </c>
      <c r="U128" s="22" t="s">
        <v>11282</v>
      </c>
      <c r="V128" s="23">
        <v>37981</v>
      </c>
      <c r="W128" s="22" t="s">
        <v>10820</v>
      </c>
    </row>
    <row r="129" spans="1:23" x14ac:dyDescent="0.25">
      <c r="A129" s="21">
        <v>11122</v>
      </c>
      <c r="B129" s="21">
        <v>12</v>
      </c>
      <c r="C129" s="36" t="str">
        <f>_xlfn.XLOOKUP($B129,'Q1 DATA TABLE'!$A:$A,'Q1 DATA TABLE'!$G:$G)</f>
        <v>North Sydney</v>
      </c>
      <c r="D129" s="36" t="str">
        <f>_xlfn.XLOOKUP($B129,'Q1 DATA TABLE'!$A:$A,'Q1 DATA TABLE'!C:C)</f>
        <v>New South Wales</v>
      </c>
      <c r="E129" s="36" t="str">
        <f>_xlfn.XLOOKUP($B129,'Q1 DATA TABLE'!$A:$A,'Q1 DATA TABLE'!$E:$E)</f>
        <v>Australia</v>
      </c>
      <c r="F129" s="36">
        <f>_xlfn.XLOOKUP($B129,'Q1 DATA TABLE'!$A:$A,'Q1 DATA TABLE'!$H:$H)</f>
        <v>9</v>
      </c>
      <c r="G129" s="22" t="s">
        <v>11283</v>
      </c>
      <c r="H129" s="22" t="s">
        <v>10769</v>
      </c>
      <c r="I129" s="22" t="s">
        <v>11284</v>
      </c>
      <c r="J129" s="23">
        <v>22008</v>
      </c>
      <c r="K129" s="22" t="s">
        <v>10765</v>
      </c>
      <c r="L129" s="22" t="s">
        <v>10765</v>
      </c>
      <c r="M129" s="24">
        <v>70000</v>
      </c>
      <c r="N129" s="21">
        <v>5</v>
      </c>
      <c r="O129" s="22" t="s">
        <v>10856</v>
      </c>
      <c r="P129" s="22" t="s">
        <v>10857</v>
      </c>
      <c r="Q129" s="21">
        <v>1</v>
      </c>
      <c r="R129" s="21">
        <v>3</v>
      </c>
      <c r="S129" s="22" t="s">
        <v>11285</v>
      </c>
      <c r="T129" s="22" t="s">
        <v>10769</v>
      </c>
      <c r="U129" s="22" t="s">
        <v>10952</v>
      </c>
      <c r="V129" s="23">
        <v>37858</v>
      </c>
      <c r="W129" s="22" t="s">
        <v>10794</v>
      </c>
    </row>
    <row r="130" spans="1:23" x14ac:dyDescent="0.25">
      <c r="A130" s="21">
        <v>11123</v>
      </c>
      <c r="B130" s="21">
        <v>39</v>
      </c>
      <c r="C130" s="36" t="str">
        <f>_xlfn.XLOOKUP($B130,'Q1 DATA TABLE'!$A:$A,'Q1 DATA TABLE'!$G:$G)</f>
        <v>Sunbury</v>
      </c>
      <c r="D130" s="36" t="str">
        <f>_xlfn.XLOOKUP($B130,'Q1 DATA TABLE'!$A:$A,'Q1 DATA TABLE'!C:C)</f>
        <v>Victoria</v>
      </c>
      <c r="E130" s="36" t="str">
        <f>_xlfn.XLOOKUP($B130,'Q1 DATA TABLE'!$A:$A,'Q1 DATA TABLE'!$E:$E)</f>
        <v>Australia</v>
      </c>
      <c r="F130" s="36">
        <f>_xlfn.XLOOKUP($B130,'Q1 DATA TABLE'!$A:$A,'Q1 DATA TABLE'!$H:$H)</f>
        <v>9</v>
      </c>
      <c r="G130" s="22" t="s">
        <v>11286</v>
      </c>
      <c r="H130" s="22" t="s">
        <v>11118</v>
      </c>
      <c r="I130" s="22" t="s">
        <v>10808</v>
      </c>
      <c r="J130" s="23">
        <v>22087</v>
      </c>
      <c r="K130" s="22" t="s">
        <v>10765</v>
      </c>
      <c r="L130" s="22" t="s">
        <v>10765</v>
      </c>
      <c r="M130" s="24">
        <v>70000</v>
      </c>
      <c r="N130" s="21">
        <v>5</v>
      </c>
      <c r="O130" s="22" t="s">
        <v>10856</v>
      </c>
      <c r="P130" s="22" t="s">
        <v>10857</v>
      </c>
      <c r="Q130" s="21">
        <v>1</v>
      </c>
      <c r="R130" s="21">
        <v>3</v>
      </c>
      <c r="S130" s="22" t="s">
        <v>11287</v>
      </c>
      <c r="T130" s="22" t="s">
        <v>10769</v>
      </c>
      <c r="U130" s="22" t="s">
        <v>11065</v>
      </c>
      <c r="V130" s="23">
        <v>37913</v>
      </c>
      <c r="W130" s="22" t="s">
        <v>10820</v>
      </c>
    </row>
    <row r="131" spans="1:23" x14ac:dyDescent="0.25">
      <c r="A131" s="21">
        <v>11124</v>
      </c>
      <c r="B131" s="21">
        <v>40</v>
      </c>
      <c r="C131" s="36" t="str">
        <f>_xlfn.XLOOKUP($B131,'Q1 DATA TABLE'!$A:$A,'Q1 DATA TABLE'!$G:$G)</f>
        <v>Warrnambool</v>
      </c>
      <c r="D131" s="36" t="str">
        <f>_xlfn.XLOOKUP($B131,'Q1 DATA TABLE'!$A:$A,'Q1 DATA TABLE'!C:C)</f>
        <v>Victoria</v>
      </c>
      <c r="E131" s="36" t="str">
        <f>_xlfn.XLOOKUP($B131,'Q1 DATA TABLE'!$A:$A,'Q1 DATA TABLE'!$E:$E)</f>
        <v>Australia</v>
      </c>
      <c r="F131" s="36">
        <f>_xlfn.XLOOKUP($B131,'Q1 DATA TABLE'!$A:$A,'Q1 DATA TABLE'!$H:$H)</f>
        <v>9</v>
      </c>
      <c r="G131" s="22" t="s">
        <v>11213</v>
      </c>
      <c r="H131" s="22" t="s">
        <v>10792</v>
      </c>
      <c r="I131" s="22" t="s">
        <v>10884</v>
      </c>
      <c r="J131" s="23">
        <v>21028</v>
      </c>
      <c r="K131" s="22" t="s">
        <v>10777</v>
      </c>
      <c r="L131" s="22" t="s">
        <v>10765</v>
      </c>
      <c r="M131" s="24">
        <v>80000</v>
      </c>
      <c r="N131" s="21">
        <v>1</v>
      </c>
      <c r="O131" s="22" t="s">
        <v>10856</v>
      </c>
      <c r="P131" s="22" t="s">
        <v>10857</v>
      </c>
      <c r="Q131" s="21">
        <v>1</v>
      </c>
      <c r="R131" s="21">
        <v>1</v>
      </c>
      <c r="S131" s="22" t="s">
        <v>11288</v>
      </c>
      <c r="T131" s="22" t="s">
        <v>10769</v>
      </c>
      <c r="U131" s="22" t="s">
        <v>10814</v>
      </c>
      <c r="V131" s="23">
        <v>37200</v>
      </c>
      <c r="W131" s="22" t="s">
        <v>10794</v>
      </c>
    </row>
    <row r="132" spans="1:23" x14ac:dyDescent="0.25">
      <c r="A132" s="21">
        <v>11125</v>
      </c>
      <c r="B132" s="21">
        <v>37</v>
      </c>
      <c r="C132" s="36" t="str">
        <f>_xlfn.XLOOKUP($B132,'Q1 DATA TABLE'!$A:$A,'Q1 DATA TABLE'!$G:$G)</f>
        <v>Seaford</v>
      </c>
      <c r="D132" s="36" t="str">
        <f>_xlfn.XLOOKUP($B132,'Q1 DATA TABLE'!$A:$A,'Q1 DATA TABLE'!C:C)</f>
        <v>Victoria</v>
      </c>
      <c r="E132" s="36" t="str">
        <f>_xlfn.XLOOKUP($B132,'Q1 DATA TABLE'!$A:$A,'Q1 DATA TABLE'!$E:$E)</f>
        <v>Australia</v>
      </c>
      <c r="F132" s="36">
        <f>_xlfn.XLOOKUP($B132,'Q1 DATA TABLE'!$A:$A,'Q1 DATA TABLE'!$H:$H)</f>
        <v>9</v>
      </c>
      <c r="G132" s="22" t="s">
        <v>11289</v>
      </c>
      <c r="H132" s="22" t="s">
        <v>10972</v>
      </c>
      <c r="I132" s="22" t="s">
        <v>11098</v>
      </c>
      <c r="J132" s="23">
        <v>20553</v>
      </c>
      <c r="K132" s="22" t="s">
        <v>10777</v>
      </c>
      <c r="L132" s="22" t="s">
        <v>10792</v>
      </c>
      <c r="M132" s="24">
        <v>70000</v>
      </c>
      <c r="N132" s="21">
        <v>1</v>
      </c>
      <c r="O132" s="22" t="s">
        <v>10856</v>
      </c>
      <c r="P132" s="22" t="s">
        <v>10857</v>
      </c>
      <c r="Q132" s="21">
        <v>1</v>
      </c>
      <c r="R132" s="21">
        <v>1</v>
      </c>
      <c r="S132" s="22" t="s">
        <v>11290</v>
      </c>
      <c r="T132" s="22" t="s">
        <v>10769</v>
      </c>
      <c r="U132" s="22" t="s">
        <v>11291</v>
      </c>
      <c r="V132" s="23">
        <v>37837</v>
      </c>
      <c r="W132" s="22" t="s">
        <v>10794</v>
      </c>
    </row>
    <row r="133" spans="1:23" x14ac:dyDescent="0.25">
      <c r="A133" s="21">
        <v>11126</v>
      </c>
      <c r="B133" s="21">
        <v>11</v>
      </c>
      <c r="C133" s="36" t="str">
        <f>_xlfn.XLOOKUP($B133,'Q1 DATA TABLE'!$A:$A,'Q1 DATA TABLE'!$G:$G)</f>
        <v>North Ryde</v>
      </c>
      <c r="D133" s="36" t="str">
        <f>_xlfn.XLOOKUP($B133,'Q1 DATA TABLE'!$A:$A,'Q1 DATA TABLE'!C:C)</f>
        <v>New South Wales</v>
      </c>
      <c r="E133" s="36" t="str">
        <f>_xlfn.XLOOKUP($B133,'Q1 DATA TABLE'!$A:$A,'Q1 DATA TABLE'!$E:$E)</f>
        <v>Australia</v>
      </c>
      <c r="F133" s="36">
        <f>_xlfn.XLOOKUP($B133,'Q1 DATA TABLE'!$A:$A,'Q1 DATA TABLE'!$H:$H)</f>
        <v>9</v>
      </c>
      <c r="G133" s="22" t="s">
        <v>11292</v>
      </c>
      <c r="H133" s="22" t="s">
        <v>10769</v>
      </c>
      <c r="I133" s="22" t="s">
        <v>11293</v>
      </c>
      <c r="J133" s="23">
        <v>17995</v>
      </c>
      <c r="K133" s="22" t="s">
        <v>10765</v>
      </c>
      <c r="L133" s="22" t="s">
        <v>10765</v>
      </c>
      <c r="M133" s="24">
        <v>10000</v>
      </c>
      <c r="N133" s="21">
        <v>2</v>
      </c>
      <c r="O133" s="22" t="s">
        <v>10867</v>
      </c>
      <c r="P133" s="22" t="s">
        <v>10857</v>
      </c>
      <c r="Q133" s="21">
        <v>0</v>
      </c>
      <c r="R133" s="21">
        <v>2</v>
      </c>
      <c r="S133" s="22" t="s">
        <v>11294</v>
      </c>
      <c r="T133" s="22" t="s">
        <v>10769</v>
      </c>
      <c r="U133" s="22" t="s">
        <v>11022</v>
      </c>
      <c r="V133" s="23">
        <v>37223</v>
      </c>
      <c r="W133" s="22" t="s">
        <v>10780</v>
      </c>
    </row>
    <row r="134" spans="1:23" x14ac:dyDescent="0.25">
      <c r="A134" s="21">
        <v>11127</v>
      </c>
      <c r="B134" s="21">
        <v>361</v>
      </c>
      <c r="C134" s="36" t="str">
        <f>_xlfn.XLOOKUP($B134,'Q1 DATA TABLE'!$A:$A,'Q1 DATA TABLE'!$G:$G)</f>
        <v>San Gabriel</v>
      </c>
      <c r="D134" s="36" t="str">
        <f>_xlfn.XLOOKUP($B134,'Q1 DATA TABLE'!$A:$A,'Q1 DATA TABLE'!C:C)</f>
        <v>California</v>
      </c>
      <c r="E134" s="36" t="str">
        <f>_xlfn.XLOOKUP($B134,'Q1 DATA TABLE'!$A:$A,'Q1 DATA TABLE'!$E:$E)</f>
        <v>United States</v>
      </c>
      <c r="F134" s="36">
        <f>_xlfn.XLOOKUP($B134,'Q1 DATA TABLE'!$A:$A,'Q1 DATA TABLE'!$H:$H)</f>
        <v>4</v>
      </c>
      <c r="G134" s="22" t="s">
        <v>11296</v>
      </c>
      <c r="H134" s="22" t="s">
        <v>10769</v>
      </c>
      <c r="I134" s="22" t="s">
        <v>10900</v>
      </c>
      <c r="J134" s="23">
        <v>27688</v>
      </c>
      <c r="K134" s="22" t="s">
        <v>10765</v>
      </c>
      <c r="L134" s="22" t="s">
        <v>10792</v>
      </c>
      <c r="M134" s="24">
        <v>40000</v>
      </c>
      <c r="N134" s="21">
        <v>0</v>
      </c>
      <c r="O134" s="22" t="s">
        <v>10867</v>
      </c>
      <c r="P134" s="22" t="s">
        <v>10857</v>
      </c>
      <c r="Q134" s="21">
        <v>1</v>
      </c>
      <c r="R134" s="21">
        <v>1</v>
      </c>
      <c r="S134" s="22" t="s">
        <v>11297</v>
      </c>
      <c r="T134" s="22" t="s">
        <v>10769</v>
      </c>
      <c r="U134" s="22" t="s">
        <v>11298</v>
      </c>
      <c r="V134" s="23">
        <v>37906</v>
      </c>
      <c r="W134" s="22" t="s">
        <v>10794</v>
      </c>
    </row>
    <row r="135" spans="1:23" x14ac:dyDescent="0.25">
      <c r="A135" s="21">
        <v>11128</v>
      </c>
      <c r="B135" s="21">
        <v>635</v>
      </c>
      <c r="C135" s="36" t="str">
        <f>_xlfn.XLOOKUP($B135,'Q1 DATA TABLE'!$A:$A,'Q1 DATA TABLE'!$G:$G)</f>
        <v>Renton</v>
      </c>
      <c r="D135" s="36" t="str">
        <f>_xlfn.XLOOKUP($B135,'Q1 DATA TABLE'!$A:$A,'Q1 DATA TABLE'!C:C)</f>
        <v>Washington</v>
      </c>
      <c r="E135" s="36" t="str">
        <f>_xlfn.XLOOKUP($B135,'Q1 DATA TABLE'!$A:$A,'Q1 DATA TABLE'!$E:$E)</f>
        <v>United States</v>
      </c>
      <c r="F135" s="36">
        <f>_xlfn.XLOOKUP($B135,'Q1 DATA TABLE'!$A:$A,'Q1 DATA TABLE'!$H:$H)</f>
        <v>1</v>
      </c>
      <c r="G135" s="22" t="s">
        <v>11300</v>
      </c>
      <c r="H135" s="22" t="s">
        <v>10769</v>
      </c>
      <c r="I135" s="22" t="s">
        <v>11301</v>
      </c>
      <c r="J135" s="23">
        <v>27733</v>
      </c>
      <c r="K135" s="22" t="s">
        <v>10765</v>
      </c>
      <c r="L135" s="22" t="s">
        <v>10792</v>
      </c>
      <c r="M135" s="24">
        <v>40000</v>
      </c>
      <c r="N135" s="21">
        <v>0</v>
      </c>
      <c r="O135" s="22" t="s">
        <v>10867</v>
      </c>
      <c r="P135" s="22" t="s">
        <v>10857</v>
      </c>
      <c r="Q135" s="21">
        <v>1</v>
      </c>
      <c r="R135" s="21">
        <v>1</v>
      </c>
      <c r="S135" s="22" t="s">
        <v>11302</v>
      </c>
      <c r="T135" s="22" t="s">
        <v>10769</v>
      </c>
      <c r="U135" s="22" t="s">
        <v>11303</v>
      </c>
      <c r="V135" s="23">
        <v>37976</v>
      </c>
      <c r="W135" s="22" t="s">
        <v>10794</v>
      </c>
    </row>
    <row r="136" spans="1:23" x14ac:dyDescent="0.25">
      <c r="A136" s="21">
        <v>11129</v>
      </c>
      <c r="B136" s="21">
        <v>638</v>
      </c>
      <c r="C136" s="36" t="str">
        <f>_xlfn.XLOOKUP($B136,'Q1 DATA TABLE'!$A:$A,'Q1 DATA TABLE'!$G:$G)</f>
        <v>Sedro Woolley</v>
      </c>
      <c r="D136" s="36" t="str">
        <f>_xlfn.XLOOKUP($B136,'Q1 DATA TABLE'!$A:$A,'Q1 DATA TABLE'!C:C)</f>
        <v>Washington</v>
      </c>
      <c r="E136" s="36" t="str">
        <f>_xlfn.XLOOKUP($B136,'Q1 DATA TABLE'!$A:$A,'Q1 DATA TABLE'!$E:$E)</f>
        <v>United States</v>
      </c>
      <c r="F136" s="36">
        <f>_xlfn.XLOOKUP($B136,'Q1 DATA TABLE'!$A:$A,'Q1 DATA TABLE'!$H:$H)</f>
        <v>1</v>
      </c>
      <c r="G136" s="22" t="s">
        <v>11221</v>
      </c>
      <c r="H136" s="22" t="s">
        <v>10765</v>
      </c>
      <c r="I136" s="22" t="s">
        <v>11305</v>
      </c>
      <c r="J136" s="23">
        <v>27611</v>
      </c>
      <c r="K136" s="22" t="s">
        <v>10777</v>
      </c>
      <c r="L136" s="22" t="s">
        <v>10792</v>
      </c>
      <c r="M136" s="24">
        <v>40000</v>
      </c>
      <c r="N136" s="21">
        <v>0</v>
      </c>
      <c r="O136" s="22" t="s">
        <v>10867</v>
      </c>
      <c r="P136" s="22" t="s">
        <v>10857</v>
      </c>
      <c r="Q136" s="21">
        <v>1</v>
      </c>
      <c r="R136" s="21">
        <v>1</v>
      </c>
      <c r="S136" s="22" t="s">
        <v>11306</v>
      </c>
      <c r="T136" s="22" t="s">
        <v>10769</v>
      </c>
      <c r="U136" s="22" t="s">
        <v>11307</v>
      </c>
      <c r="V136" s="23">
        <v>37293</v>
      </c>
      <c r="W136" s="22" t="s">
        <v>10794</v>
      </c>
    </row>
    <row r="137" spans="1:23" x14ac:dyDescent="0.25">
      <c r="A137" s="21">
        <v>11130</v>
      </c>
      <c r="B137" s="21">
        <v>543</v>
      </c>
      <c r="C137" s="36" t="str">
        <f>_xlfn.XLOOKUP($B137,'Q1 DATA TABLE'!$A:$A,'Q1 DATA TABLE'!$G:$G)</f>
        <v>Lebanon</v>
      </c>
      <c r="D137" s="36" t="str">
        <f>_xlfn.XLOOKUP($B137,'Q1 DATA TABLE'!$A:$A,'Q1 DATA TABLE'!C:C)</f>
        <v>Oregon</v>
      </c>
      <c r="E137" s="36" t="str">
        <f>_xlfn.XLOOKUP($B137,'Q1 DATA TABLE'!$A:$A,'Q1 DATA TABLE'!$E:$E)</f>
        <v>United States</v>
      </c>
      <c r="F137" s="36">
        <f>_xlfn.XLOOKUP($B137,'Q1 DATA TABLE'!$A:$A,'Q1 DATA TABLE'!$H:$H)</f>
        <v>1</v>
      </c>
      <c r="G137" s="22" t="s">
        <v>11308</v>
      </c>
      <c r="H137" s="22" t="s">
        <v>10775</v>
      </c>
      <c r="I137" s="22" t="s">
        <v>10904</v>
      </c>
      <c r="J137" s="23">
        <v>29226</v>
      </c>
      <c r="K137" s="22" t="s">
        <v>10765</v>
      </c>
      <c r="L137" s="22" t="s">
        <v>10792</v>
      </c>
      <c r="M137" s="24">
        <v>30000</v>
      </c>
      <c r="N137" s="21">
        <v>0</v>
      </c>
      <c r="O137" s="22" t="s">
        <v>10867</v>
      </c>
      <c r="P137" s="22" t="s">
        <v>10857</v>
      </c>
      <c r="Q137" s="21">
        <v>1</v>
      </c>
      <c r="R137" s="21">
        <v>2</v>
      </c>
      <c r="S137" s="22" t="s">
        <v>11309</v>
      </c>
      <c r="T137" s="22" t="s">
        <v>10769</v>
      </c>
      <c r="U137" s="22" t="s">
        <v>11310</v>
      </c>
      <c r="V137" s="23">
        <v>38149</v>
      </c>
      <c r="W137" s="22" t="s">
        <v>10794</v>
      </c>
    </row>
    <row r="138" spans="1:23" x14ac:dyDescent="0.25">
      <c r="A138" s="21">
        <v>11131</v>
      </c>
      <c r="B138" s="21">
        <v>50</v>
      </c>
      <c r="C138" s="36" t="str">
        <f>_xlfn.XLOOKUP($B138,'Q1 DATA TABLE'!$A:$A,'Q1 DATA TABLE'!$G:$G)</f>
        <v>Haney</v>
      </c>
      <c r="D138" s="36" t="str">
        <f>_xlfn.XLOOKUP($B138,'Q1 DATA TABLE'!$A:$A,'Q1 DATA TABLE'!C:C)</f>
        <v>British Columbia</v>
      </c>
      <c r="E138" s="36" t="str">
        <f>_xlfn.XLOOKUP($B138,'Q1 DATA TABLE'!$A:$A,'Q1 DATA TABLE'!$E:$E)</f>
        <v>Canada</v>
      </c>
      <c r="F138" s="36">
        <f>_xlfn.XLOOKUP($B138,'Q1 DATA TABLE'!$A:$A,'Q1 DATA TABLE'!$H:$H)</f>
        <v>6</v>
      </c>
      <c r="G138" s="22" t="s">
        <v>10982</v>
      </c>
      <c r="H138" s="22" t="s">
        <v>10769</v>
      </c>
      <c r="I138" s="22" t="s">
        <v>11311</v>
      </c>
      <c r="J138" s="23">
        <v>29292</v>
      </c>
      <c r="K138" s="22" t="s">
        <v>10765</v>
      </c>
      <c r="L138" s="22" t="s">
        <v>10792</v>
      </c>
      <c r="M138" s="24">
        <v>30000</v>
      </c>
      <c r="N138" s="21">
        <v>0</v>
      </c>
      <c r="O138" s="22" t="s">
        <v>10867</v>
      </c>
      <c r="P138" s="22" t="s">
        <v>10857</v>
      </c>
      <c r="Q138" s="21">
        <v>0</v>
      </c>
      <c r="R138" s="21">
        <v>2</v>
      </c>
      <c r="S138" s="22" t="s">
        <v>11312</v>
      </c>
      <c r="T138" s="22" t="s">
        <v>10769</v>
      </c>
      <c r="U138" s="22" t="s">
        <v>11313</v>
      </c>
      <c r="V138" s="23">
        <v>38097</v>
      </c>
      <c r="W138" s="22" t="s">
        <v>10780</v>
      </c>
    </row>
    <row r="139" spans="1:23" x14ac:dyDescent="0.25">
      <c r="A139" s="21">
        <v>11132</v>
      </c>
      <c r="B139" s="21">
        <v>51</v>
      </c>
      <c r="C139" s="36" t="str">
        <f>_xlfn.XLOOKUP($B139,'Q1 DATA TABLE'!$A:$A,'Q1 DATA TABLE'!$G:$G)</f>
        <v>Langford</v>
      </c>
      <c r="D139" s="36" t="str">
        <f>_xlfn.XLOOKUP($B139,'Q1 DATA TABLE'!$A:$A,'Q1 DATA TABLE'!C:C)</f>
        <v>British Columbia</v>
      </c>
      <c r="E139" s="36" t="str">
        <f>_xlfn.XLOOKUP($B139,'Q1 DATA TABLE'!$A:$A,'Q1 DATA TABLE'!$E:$E)</f>
        <v>Canada</v>
      </c>
      <c r="F139" s="36">
        <f>_xlfn.XLOOKUP($B139,'Q1 DATA TABLE'!$A:$A,'Q1 DATA TABLE'!$H:$H)</f>
        <v>6</v>
      </c>
      <c r="G139" s="22" t="s">
        <v>11315</v>
      </c>
      <c r="H139" s="22" t="s">
        <v>11029</v>
      </c>
      <c r="I139" s="22" t="s">
        <v>11316</v>
      </c>
      <c r="J139" s="23">
        <v>29520</v>
      </c>
      <c r="K139" s="22" t="s">
        <v>10777</v>
      </c>
      <c r="L139" s="22" t="s">
        <v>10792</v>
      </c>
      <c r="M139" s="24">
        <v>30000</v>
      </c>
      <c r="N139" s="21">
        <v>0</v>
      </c>
      <c r="O139" s="22" t="s">
        <v>10867</v>
      </c>
      <c r="P139" s="22" t="s">
        <v>10857</v>
      </c>
      <c r="Q139" s="21">
        <v>0</v>
      </c>
      <c r="R139" s="21">
        <v>2</v>
      </c>
      <c r="S139" s="22" t="s">
        <v>11317</v>
      </c>
      <c r="T139" s="22" t="s">
        <v>10769</v>
      </c>
      <c r="U139" s="22" t="s">
        <v>11318</v>
      </c>
      <c r="V139" s="23">
        <v>37905</v>
      </c>
      <c r="W139" s="22" t="s">
        <v>10794</v>
      </c>
    </row>
    <row r="140" spans="1:23" x14ac:dyDescent="0.25">
      <c r="A140" s="21">
        <v>11133</v>
      </c>
      <c r="B140" s="21">
        <v>542</v>
      </c>
      <c r="C140" s="36" t="str">
        <f>_xlfn.XLOOKUP($B140,'Q1 DATA TABLE'!$A:$A,'Q1 DATA TABLE'!$G:$G)</f>
        <v>Lake Oswego</v>
      </c>
      <c r="D140" s="36" t="str">
        <f>_xlfn.XLOOKUP($B140,'Q1 DATA TABLE'!$A:$A,'Q1 DATA TABLE'!C:C)</f>
        <v>Oregon</v>
      </c>
      <c r="E140" s="36" t="str">
        <f>_xlfn.XLOOKUP($B140,'Q1 DATA TABLE'!$A:$A,'Q1 DATA TABLE'!$E:$E)</f>
        <v>United States</v>
      </c>
      <c r="F140" s="36">
        <f>_xlfn.XLOOKUP($B140,'Q1 DATA TABLE'!$A:$A,'Q1 DATA TABLE'!$H:$H)</f>
        <v>1</v>
      </c>
      <c r="G140" s="22" t="s">
        <v>11070</v>
      </c>
      <c r="H140" s="22" t="s">
        <v>10769</v>
      </c>
      <c r="I140" s="22" t="s">
        <v>11320</v>
      </c>
      <c r="J140" s="23">
        <v>29472</v>
      </c>
      <c r="K140" s="22" t="s">
        <v>10777</v>
      </c>
      <c r="L140" s="22" t="s">
        <v>10792</v>
      </c>
      <c r="M140" s="24">
        <v>30000</v>
      </c>
      <c r="N140" s="21">
        <v>0</v>
      </c>
      <c r="O140" s="22" t="s">
        <v>10911</v>
      </c>
      <c r="P140" s="22" t="s">
        <v>10873</v>
      </c>
      <c r="Q140" s="21">
        <v>0</v>
      </c>
      <c r="R140" s="21">
        <v>2</v>
      </c>
      <c r="S140" s="22" t="s">
        <v>11321</v>
      </c>
      <c r="T140" s="22" t="s">
        <v>10769</v>
      </c>
      <c r="U140" s="22" t="s">
        <v>11322</v>
      </c>
      <c r="V140" s="23">
        <v>38170</v>
      </c>
      <c r="W140" s="22" t="s">
        <v>10780</v>
      </c>
    </row>
    <row r="141" spans="1:23" x14ac:dyDescent="0.25">
      <c r="A141" s="21">
        <v>11134</v>
      </c>
      <c r="B141" s="21">
        <v>30</v>
      </c>
      <c r="C141" s="36" t="str">
        <f>_xlfn.XLOOKUP($B141,'Q1 DATA TABLE'!$A:$A,'Q1 DATA TABLE'!$G:$G)</f>
        <v>Perth</v>
      </c>
      <c r="D141" s="36" t="str">
        <f>_xlfn.XLOOKUP($B141,'Q1 DATA TABLE'!$A:$A,'Q1 DATA TABLE'!C:C)</f>
        <v>South Australia</v>
      </c>
      <c r="E141" s="36" t="str">
        <f>_xlfn.XLOOKUP($B141,'Q1 DATA TABLE'!$A:$A,'Q1 DATA TABLE'!$E:$E)</f>
        <v>Australia</v>
      </c>
      <c r="F141" s="36">
        <f>_xlfn.XLOOKUP($B141,'Q1 DATA TABLE'!$A:$A,'Q1 DATA TABLE'!$H:$H)</f>
        <v>9</v>
      </c>
      <c r="G141" s="22" t="s">
        <v>11323</v>
      </c>
      <c r="H141" s="22" t="s">
        <v>10871</v>
      </c>
      <c r="I141" s="22" t="s">
        <v>11324</v>
      </c>
      <c r="J141" s="23">
        <v>16859</v>
      </c>
      <c r="K141" s="22" t="s">
        <v>10777</v>
      </c>
      <c r="L141" s="22" t="s">
        <v>10765</v>
      </c>
      <c r="M141" s="24">
        <v>10000</v>
      </c>
      <c r="N141" s="21">
        <v>5</v>
      </c>
      <c r="O141" s="22" t="s">
        <v>10867</v>
      </c>
      <c r="P141" s="22" t="s">
        <v>10857</v>
      </c>
      <c r="Q141" s="21">
        <v>1</v>
      </c>
      <c r="R141" s="21">
        <v>2</v>
      </c>
      <c r="S141" s="22" t="s">
        <v>11325</v>
      </c>
      <c r="T141" s="22" t="s">
        <v>10769</v>
      </c>
      <c r="U141" s="22" t="s">
        <v>11107</v>
      </c>
      <c r="V141" s="23">
        <v>37198</v>
      </c>
      <c r="W141" s="22" t="s">
        <v>10794</v>
      </c>
    </row>
    <row r="142" spans="1:23" x14ac:dyDescent="0.25">
      <c r="A142" s="21">
        <v>11135</v>
      </c>
      <c r="B142" s="21">
        <v>302</v>
      </c>
      <c r="C142" s="36" t="str">
        <f>_xlfn.XLOOKUP($B142,'Q1 DATA TABLE'!$A:$A,'Q1 DATA TABLE'!$G:$G)</f>
        <v>Burlingame</v>
      </c>
      <c r="D142" s="36" t="str">
        <f>_xlfn.XLOOKUP($B142,'Q1 DATA TABLE'!$A:$A,'Q1 DATA TABLE'!C:C)</f>
        <v>California</v>
      </c>
      <c r="E142" s="36" t="str">
        <f>_xlfn.XLOOKUP($B142,'Q1 DATA TABLE'!$A:$A,'Q1 DATA TABLE'!$E:$E)</f>
        <v>United States</v>
      </c>
      <c r="F142" s="36">
        <f>_xlfn.XLOOKUP($B142,'Q1 DATA TABLE'!$A:$A,'Q1 DATA TABLE'!$H:$H)</f>
        <v>4</v>
      </c>
      <c r="G142" s="22" t="s">
        <v>11327</v>
      </c>
      <c r="H142" s="22" t="s">
        <v>10775</v>
      </c>
      <c r="I142" s="22" t="s">
        <v>11328</v>
      </c>
      <c r="J142" s="23">
        <v>29162</v>
      </c>
      <c r="K142" s="22" t="s">
        <v>10777</v>
      </c>
      <c r="L142" s="22" t="s">
        <v>10765</v>
      </c>
      <c r="M142" s="24">
        <v>30000</v>
      </c>
      <c r="N142" s="21">
        <v>0</v>
      </c>
      <c r="O142" s="22" t="s">
        <v>10911</v>
      </c>
      <c r="P142" s="22" t="s">
        <v>10873</v>
      </c>
      <c r="Q142" s="21">
        <v>0</v>
      </c>
      <c r="R142" s="21">
        <v>2</v>
      </c>
      <c r="S142" s="22" t="s">
        <v>11329</v>
      </c>
      <c r="T142" s="22" t="s">
        <v>10769</v>
      </c>
      <c r="U142" s="22" t="s">
        <v>11330</v>
      </c>
      <c r="V142" s="23">
        <v>37914</v>
      </c>
      <c r="W142" s="22" t="s">
        <v>10794</v>
      </c>
    </row>
    <row r="143" spans="1:23" x14ac:dyDescent="0.25">
      <c r="A143" s="21">
        <v>11136</v>
      </c>
      <c r="B143" s="21">
        <v>53</v>
      </c>
      <c r="C143" s="36" t="str">
        <f>_xlfn.XLOOKUP($B143,'Q1 DATA TABLE'!$A:$A,'Q1 DATA TABLE'!$G:$G)</f>
        <v>Metchosin</v>
      </c>
      <c r="D143" s="36" t="str">
        <f>_xlfn.XLOOKUP($B143,'Q1 DATA TABLE'!$A:$A,'Q1 DATA TABLE'!C:C)</f>
        <v>British Columbia</v>
      </c>
      <c r="E143" s="36" t="str">
        <f>_xlfn.XLOOKUP($B143,'Q1 DATA TABLE'!$A:$A,'Q1 DATA TABLE'!$E:$E)</f>
        <v>Canada</v>
      </c>
      <c r="F143" s="36">
        <f>_xlfn.XLOOKUP($B143,'Q1 DATA TABLE'!$A:$A,'Q1 DATA TABLE'!$H:$H)</f>
        <v>6</v>
      </c>
      <c r="G143" s="22" t="s">
        <v>11331</v>
      </c>
      <c r="H143" s="22" t="s">
        <v>10871</v>
      </c>
      <c r="I143" s="22" t="s">
        <v>11332</v>
      </c>
      <c r="J143" s="23">
        <v>28789</v>
      </c>
      <c r="K143" s="22" t="s">
        <v>10777</v>
      </c>
      <c r="L143" s="22" t="s">
        <v>10792</v>
      </c>
      <c r="M143" s="24">
        <v>40000</v>
      </c>
      <c r="N143" s="21">
        <v>0</v>
      </c>
      <c r="O143" s="22" t="s">
        <v>10867</v>
      </c>
      <c r="P143" s="22" t="s">
        <v>10857</v>
      </c>
      <c r="Q143" s="21">
        <v>0</v>
      </c>
      <c r="R143" s="21">
        <v>2</v>
      </c>
      <c r="S143" s="22" t="s">
        <v>11333</v>
      </c>
      <c r="T143" s="22" t="s">
        <v>10769</v>
      </c>
      <c r="U143" s="22" t="s">
        <v>11334</v>
      </c>
      <c r="V143" s="23">
        <v>37809</v>
      </c>
      <c r="W143" s="22" t="s">
        <v>10780</v>
      </c>
    </row>
    <row r="144" spans="1:23" x14ac:dyDescent="0.25">
      <c r="A144" s="21">
        <v>11137</v>
      </c>
      <c r="B144" s="21">
        <v>641</v>
      </c>
      <c r="C144" s="36" t="str">
        <f>_xlfn.XLOOKUP($B144,'Q1 DATA TABLE'!$A:$A,'Q1 DATA TABLE'!$G:$G)</f>
        <v>Spokane</v>
      </c>
      <c r="D144" s="36" t="str">
        <f>_xlfn.XLOOKUP($B144,'Q1 DATA TABLE'!$A:$A,'Q1 DATA TABLE'!C:C)</f>
        <v>Washington</v>
      </c>
      <c r="E144" s="36" t="str">
        <f>_xlfn.XLOOKUP($B144,'Q1 DATA TABLE'!$A:$A,'Q1 DATA TABLE'!$E:$E)</f>
        <v>United States</v>
      </c>
      <c r="F144" s="36">
        <f>_xlfn.XLOOKUP($B144,'Q1 DATA TABLE'!$A:$A,'Q1 DATA TABLE'!$H:$H)</f>
        <v>1</v>
      </c>
      <c r="G144" s="22" t="s">
        <v>11336</v>
      </c>
      <c r="H144" s="22" t="s">
        <v>11118</v>
      </c>
      <c r="I144" s="22" t="s">
        <v>11337</v>
      </c>
      <c r="J144" s="23">
        <v>28691</v>
      </c>
      <c r="K144" s="22" t="s">
        <v>10765</v>
      </c>
      <c r="L144" s="22" t="s">
        <v>10792</v>
      </c>
      <c r="M144" s="24">
        <v>40000</v>
      </c>
      <c r="N144" s="21">
        <v>0</v>
      </c>
      <c r="O144" s="22" t="s">
        <v>10867</v>
      </c>
      <c r="P144" s="22" t="s">
        <v>10857</v>
      </c>
      <c r="Q144" s="21">
        <v>1</v>
      </c>
      <c r="R144" s="21">
        <v>2</v>
      </c>
      <c r="S144" s="22" t="s">
        <v>11338</v>
      </c>
      <c r="T144" s="22" t="s">
        <v>10769</v>
      </c>
      <c r="U144" s="22" t="s">
        <v>11339</v>
      </c>
      <c r="V144" s="23">
        <v>38018</v>
      </c>
      <c r="W144" s="22" t="s">
        <v>10794</v>
      </c>
    </row>
    <row r="145" spans="1:23" x14ac:dyDescent="0.25">
      <c r="A145" s="21">
        <v>11138</v>
      </c>
      <c r="B145" s="21">
        <v>325</v>
      </c>
      <c r="C145" s="36" t="str">
        <f>_xlfn.XLOOKUP($B145,'Q1 DATA TABLE'!$A:$A,'Q1 DATA TABLE'!$G:$G)</f>
        <v>Glendale</v>
      </c>
      <c r="D145" s="36" t="str">
        <f>_xlfn.XLOOKUP($B145,'Q1 DATA TABLE'!$A:$A,'Q1 DATA TABLE'!C:C)</f>
        <v>California</v>
      </c>
      <c r="E145" s="36" t="str">
        <f>_xlfn.XLOOKUP($B145,'Q1 DATA TABLE'!$A:$A,'Q1 DATA TABLE'!$E:$E)</f>
        <v>United States</v>
      </c>
      <c r="F145" s="36">
        <f>_xlfn.XLOOKUP($B145,'Q1 DATA TABLE'!$A:$A,'Q1 DATA TABLE'!$H:$H)</f>
        <v>4</v>
      </c>
      <c r="G145" s="22" t="s">
        <v>10837</v>
      </c>
      <c r="H145" s="22" t="s">
        <v>10769</v>
      </c>
      <c r="I145" s="22" t="s">
        <v>11172</v>
      </c>
      <c r="J145" s="23">
        <v>28748</v>
      </c>
      <c r="K145" s="22" t="s">
        <v>10765</v>
      </c>
      <c r="L145" s="22" t="s">
        <v>10792</v>
      </c>
      <c r="M145" s="24">
        <v>40000</v>
      </c>
      <c r="N145" s="21">
        <v>0</v>
      </c>
      <c r="O145" s="22" t="s">
        <v>10867</v>
      </c>
      <c r="P145" s="22" t="s">
        <v>10857</v>
      </c>
      <c r="Q145" s="21">
        <v>0</v>
      </c>
      <c r="R145" s="21">
        <v>2</v>
      </c>
      <c r="S145" s="22" t="s">
        <v>11340</v>
      </c>
      <c r="T145" s="22" t="s">
        <v>10769</v>
      </c>
      <c r="U145" s="22" t="s">
        <v>11341</v>
      </c>
      <c r="V145" s="23">
        <v>38068</v>
      </c>
      <c r="W145" s="22" t="s">
        <v>10780</v>
      </c>
    </row>
    <row r="146" spans="1:23" x14ac:dyDescent="0.25">
      <c r="A146" s="21">
        <v>11139</v>
      </c>
      <c r="B146" s="21">
        <v>28</v>
      </c>
      <c r="C146" s="36" t="str">
        <f>_xlfn.XLOOKUP($B146,'Q1 DATA TABLE'!$A:$A,'Q1 DATA TABLE'!$G:$G)</f>
        <v>Cloverdale</v>
      </c>
      <c r="D146" s="36" t="str">
        <f>_xlfn.XLOOKUP($B146,'Q1 DATA TABLE'!$A:$A,'Q1 DATA TABLE'!C:C)</f>
        <v>South Australia</v>
      </c>
      <c r="E146" s="36" t="str">
        <f>_xlfn.XLOOKUP($B146,'Q1 DATA TABLE'!$A:$A,'Q1 DATA TABLE'!$E:$E)</f>
        <v>Australia</v>
      </c>
      <c r="F146" s="36">
        <f>_xlfn.XLOOKUP($B146,'Q1 DATA TABLE'!$A:$A,'Q1 DATA TABLE'!$H:$H)</f>
        <v>9</v>
      </c>
      <c r="G146" s="22" t="s">
        <v>11342</v>
      </c>
      <c r="H146" s="22" t="s">
        <v>10769</v>
      </c>
      <c r="I146" s="22" t="s">
        <v>10928</v>
      </c>
      <c r="J146" s="23">
        <v>14193</v>
      </c>
      <c r="K146" s="22" t="s">
        <v>10777</v>
      </c>
      <c r="L146" s="22" t="s">
        <v>10792</v>
      </c>
      <c r="M146" s="24">
        <v>30000</v>
      </c>
      <c r="N146" s="21">
        <v>2</v>
      </c>
      <c r="O146" s="22" t="s">
        <v>10856</v>
      </c>
      <c r="P146" s="22" t="s">
        <v>10873</v>
      </c>
      <c r="Q146" s="21">
        <v>0</v>
      </c>
      <c r="R146" s="21">
        <v>2</v>
      </c>
      <c r="S146" s="22" t="s">
        <v>11343</v>
      </c>
      <c r="T146" s="22" t="s">
        <v>10769</v>
      </c>
      <c r="U146" s="22" t="s">
        <v>11116</v>
      </c>
      <c r="V146" s="23">
        <v>38063</v>
      </c>
      <c r="W146" s="22" t="s">
        <v>10794</v>
      </c>
    </row>
    <row r="147" spans="1:23" x14ac:dyDescent="0.25">
      <c r="A147" s="21">
        <v>11140</v>
      </c>
      <c r="B147" s="21">
        <v>301</v>
      </c>
      <c r="C147" s="36" t="str">
        <f>_xlfn.XLOOKUP($B147,'Q1 DATA TABLE'!$A:$A,'Q1 DATA TABLE'!$G:$G)</f>
        <v>Burbank</v>
      </c>
      <c r="D147" s="36" t="str">
        <f>_xlfn.XLOOKUP($B147,'Q1 DATA TABLE'!$A:$A,'Q1 DATA TABLE'!C:C)</f>
        <v>California</v>
      </c>
      <c r="E147" s="36" t="str">
        <f>_xlfn.XLOOKUP($B147,'Q1 DATA TABLE'!$A:$A,'Q1 DATA TABLE'!$E:$E)</f>
        <v>United States</v>
      </c>
      <c r="F147" s="36">
        <f>_xlfn.XLOOKUP($B147,'Q1 DATA TABLE'!$A:$A,'Q1 DATA TABLE'!$H:$H)</f>
        <v>4</v>
      </c>
      <c r="G147" s="22" t="s">
        <v>11344</v>
      </c>
      <c r="H147" s="22" t="s">
        <v>10775</v>
      </c>
      <c r="I147" s="22" t="s">
        <v>10808</v>
      </c>
      <c r="J147" s="23">
        <v>28167</v>
      </c>
      <c r="K147" s="22" t="s">
        <v>10777</v>
      </c>
      <c r="L147" s="22" t="s">
        <v>10765</v>
      </c>
      <c r="M147" s="24">
        <v>30000</v>
      </c>
      <c r="N147" s="21">
        <v>0</v>
      </c>
      <c r="O147" s="22" t="s">
        <v>10911</v>
      </c>
      <c r="P147" s="22" t="s">
        <v>10873</v>
      </c>
      <c r="Q147" s="21">
        <v>0</v>
      </c>
      <c r="R147" s="21">
        <v>2</v>
      </c>
      <c r="S147" s="22" t="s">
        <v>11345</v>
      </c>
      <c r="T147" s="22" t="s">
        <v>10769</v>
      </c>
      <c r="U147" s="22" t="s">
        <v>11346</v>
      </c>
      <c r="V147" s="23">
        <v>37884</v>
      </c>
      <c r="W147" s="22" t="s">
        <v>10794</v>
      </c>
    </row>
    <row r="148" spans="1:23" x14ac:dyDescent="0.25">
      <c r="A148" s="21">
        <v>11141</v>
      </c>
      <c r="B148" s="21">
        <v>314</v>
      </c>
      <c r="C148" s="36" t="str">
        <f>_xlfn.XLOOKUP($B148,'Q1 DATA TABLE'!$A:$A,'Q1 DATA TABLE'!$G:$G)</f>
        <v>Daly City</v>
      </c>
      <c r="D148" s="36" t="str">
        <f>_xlfn.XLOOKUP($B148,'Q1 DATA TABLE'!$A:$A,'Q1 DATA TABLE'!C:C)</f>
        <v>California</v>
      </c>
      <c r="E148" s="36" t="str">
        <f>_xlfn.XLOOKUP($B148,'Q1 DATA TABLE'!$A:$A,'Q1 DATA TABLE'!$E:$E)</f>
        <v>United States</v>
      </c>
      <c r="F148" s="36">
        <f>_xlfn.XLOOKUP($B148,'Q1 DATA TABLE'!$A:$A,'Q1 DATA TABLE'!$H:$H)</f>
        <v>4</v>
      </c>
      <c r="G148" s="22" t="s">
        <v>11348</v>
      </c>
      <c r="H148" s="22" t="s">
        <v>10769</v>
      </c>
      <c r="I148" s="22" t="s">
        <v>11349</v>
      </c>
      <c r="J148" s="23">
        <v>28297</v>
      </c>
      <c r="K148" s="22" t="s">
        <v>10765</v>
      </c>
      <c r="L148" s="22" t="s">
        <v>10792</v>
      </c>
      <c r="M148" s="24">
        <v>40000</v>
      </c>
      <c r="N148" s="21">
        <v>0</v>
      </c>
      <c r="O148" s="22" t="s">
        <v>10867</v>
      </c>
      <c r="P148" s="22" t="s">
        <v>10857</v>
      </c>
      <c r="Q148" s="21">
        <v>0</v>
      </c>
      <c r="R148" s="21">
        <v>2</v>
      </c>
      <c r="S148" s="22" t="s">
        <v>11350</v>
      </c>
      <c r="T148" s="22" t="s">
        <v>10769</v>
      </c>
      <c r="U148" s="22" t="s">
        <v>11351</v>
      </c>
      <c r="V148" s="23">
        <v>37942</v>
      </c>
      <c r="W148" s="22" t="s">
        <v>10780</v>
      </c>
    </row>
    <row r="149" spans="1:23" x14ac:dyDescent="0.25">
      <c r="A149" s="21">
        <v>11142</v>
      </c>
      <c r="B149" s="21">
        <v>51</v>
      </c>
      <c r="C149" s="36" t="str">
        <f>_xlfn.XLOOKUP($B149,'Q1 DATA TABLE'!$A:$A,'Q1 DATA TABLE'!$G:$G)</f>
        <v>Langford</v>
      </c>
      <c r="D149" s="36" t="str">
        <f>_xlfn.XLOOKUP($B149,'Q1 DATA TABLE'!$A:$A,'Q1 DATA TABLE'!C:C)</f>
        <v>British Columbia</v>
      </c>
      <c r="E149" s="36" t="str">
        <f>_xlfn.XLOOKUP($B149,'Q1 DATA TABLE'!$A:$A,'Q1 DATA TABLE'!$E:$E)</f>
        <v>Canada</v>
      </c>
      <c r="F149" s="36">
        <f>_xlfn.XLOOKUP($B149,'Q1 DATA TABLE'!$A:$A,'Q1 DATA TABLE'!$H:$H)</f>
        <v>6</v>
      </c>
      <c r="G149" s="22" t="s">
        <v>11352</v>
      </c>
      <c r="H149" s="22" t="s">
        <v>10769</v>
      </c>
      <c r="I149" s="22" t="s">
        <v>11353</v>
      </c>
      <c r="J149" s="23">
        <v>28351</v>
      </c>
      <c r="K149" s="22" t="s">
        <v>10777</v>
      </c>
      <c r="L149" s="22" t="s">
        <v>10765</v>
      </c>
      <c r="M149" s="24">
        <v>40000</v>
      </c>
      <c r="N149" s="21">
        <v>0</v>
      </c>
      <c r="O149" s="22" t="s">
        <v>10867</v>
      </c>
      <c r="P149" s="22" t="s">
        <v>10857</v>
      </c>
      <c r="Q149" s="21">
        <v>0</v>
      </c>
      <c r="R149" s="21">
        <v>2</v>
      </c>
      <c r="S149" s="22" t="s">
        <v>11354</v>
      </c>
      <c r="T149" s="22" t="s">
        <v>10769</v>
      </c>
      <c r="U149" s="22" t="s">
        <v>11355</v>
      </c>
      <c r="V149" s="23">
        <v>37850</v>
      </c>
      <c r="W149" s="22" t="s">
        <v>10780</v>
      </c>
    </row>
    <row r="150" spans="1:23" x14ac:dyDescent="0.25">
      <c r="A150" s="21">
        <v>11143</v>
      </c>
      <c r="B150" s="21">
        <v>334</v>
      </c>
      <c r="C150" s="36" t="str">
        <f>_xlfn.XLOOKUP($B150,'Q1 DATA TABLE'!$A:$A,'Q1 DATA TABLE'!$G:$G)</f>
        <v>Lakewood</v>
      </c>
      <c r="D150" s="36" t="str">
        <f>_xlfn.XLOOKUP($B150,'Q1 DATA TABLE'!$A:$A,'Q1 DATA TABLE'!C:C)</f>
        <v>California</v>
      </c>
      <c r="E150" s="36" t="str">
        <f>_xlfn.XLOOKUP($B150,'Q1 DATA TABLE'!$A:$A,'Q1 DATA TABLE'!$E:$E)</f>
        <v>United States</v>
      </c>
      <c r="F150" s="36">
        <f>_xlfn.XLOOKUP($B150,'Q1 DATA TABLE'!$A:$A,'Q1 DATA TABLE'!$H:$H)</f>
        <v>4</v>
      </c>
      <c r="G150" s="22" t="s">
        <v>11357</v>
      </c>
      <c r="H150" s="22" t="s">
        <v>10765</v>
      </c>
      <c r="I150" s="22" t="s">
        <v>11081</v>
      </c>
      <c r="J150" s="23">
        <v>28160</v>
      </c>
      <c r="K150" s="22" t="s">
        <v>10765</v>
      </c>
      <c r="L150" s="22" t="s">
        <v>10765</v>
      </c>
      <c r="M150" s="24">
        <v>40000</v>
      </c>
      <c r="N150" s="21">
        <v>0</v>
      </c>
      <c r="O150" s="22" t="s">
        <v>10867</v>
      </c>
      <c r="P150" s="22" t="s">
        <v>10857</v>
      </c>
      <c r="Q150" s="21">
        <v>1</v>
      </c>
      <c r="R150" s="21">
        <v>2</v>
      </c>
      <c r="S150" s="22" t="s">
        <v>11358</v>
      </c>
      <c r="T150" s="22" t="s">
        <v>10769</v>
      </c>
      <c r="U150" s="22" t="s">
        <v>11359</v>
      </c>
      <c r="V150" s="23">
        <v>37972</v>
      </c>
      <c r="W150" s="22" t="s">
        <v>10794</v>
      </c>
    </row>
    <row r="151" spans="1:23" x14ac:dyDescent="0.25">
      <c r="A151" s="21">
        <v>11144</v>
      </c>
      <c r="B151" s="21">
        <v>607</v>
      </c>
      <c r="C151" s="36" t="str">
        <f>_xlfn.XLOOKUP($B151,'Q1 DATA TABLE'!$A:$A,'Q1 DATA TABLE'!$G:$G)</f>
        <v>Ballard</v>
      </c>
      <c r="D151" s="36" t="str">
        <f>_xlfn.XLOOKUP($B151,'Q1 DATA TABLE'!$A:$A,'Q1 DATA TABLE'!C:C)</f>
        <v>Washington</v>
      </c>
      <c r="E151" s="36" t="str">
        <f>_xlfn.XLOOKUP($B151,'Q1 DATA TABLE'!$A:$A,'Q1 DATA TABLE'!$E:$E)</f>
        <v>United States</v>
      </c>
      <c r="F151" s="36">
        <f>_xlfn.XLOOKUP($B151,'Q1 DATA TABLE'!$A:$A,'Q1 DATA TABLE'!$H:$H)</f>
        <v>1</v>
      </c>
      <c r="G151" s="22" t="s">
        <v>11361</v>
      </c>
      <c r="H151" s="22" t="s">
        <v>10769</v>
      </c>
      <c r="I151" s="22" t="s">
        <v>10968</v>
      </c>
      <c r="J151" s="23">
        <v>29107</v>
      </c>
      <c r="K151" s="22" t="s">
        <v>10777</v>
      </c>
      <c r="L151" s="22" t="s">
        <v>10765</v>
      </c>
      <c r="M151" s="24">
        <v>40000</v>
      </c>
      <c r="N151" s="21">
        <v>0</v>
      </c>
      <c r="O151" s="22" t="s">
        <v>10867</v>
      </c>
      <c r="P151" s="22" t="s">
        <v>10857</v>
      </c>
      <c r="Q151" s="21">
        <v>0</v>
      </c>
      <c r="R151" s="21">
        <v>2</v>
      </c>
      <c r="S151" s="22" t="s">
        <v>11362</v>
      </c>
      <c r="T151" s="22" t="s">
        <v>10769</v>
      </c>
      <c r="U151" s="22" t="s">
        <v>11363</v>
      </c>
      <c r="V151" s="23">
        <v>37831</v>
      </c>
      <c r="W151" s="22" t="s">
        <v>10780</v>
      </c>
    </row>
    <row r="152" spans="1:23" x14ac:dyDescent="0.25">
      <c r="A152" s="21">
        <v>11145</v>
      </c>
      <c r="B152" s="21">
        <v>536</v>
      </c>
      <c r="C152" s="36" t="str">
        <f>_xlfn.XLOOKUP($B152,'Q1 DATA TABLE'!$A:$A,'Q1 DATA TABLE'!$G:$G)</f>
        <v>Beaverton</v>
      </c>
      <c r="D152" s="36" t="str">
        <f>_xlfn.XLOOKUP($B152,'Q1 DATA TABLE'!$A:$A,'Q1 DATA TABLE'!C:C)</f>
        <v>Oregon</v>
      </c>
      <c r="E152" s="36" t="str">
        <f>_xlfn.XLOOKUP($B152,'Q1 DATA TABLE'!$A:$A,'Q1 DATA TABLE'!$E:$E)</f>
        <v>United States</v>
      </c>
      <c r="F152" s="36">
        <f>_xlfn.XLOOKUP($B152,'Q1 DATA TABLE'!$A:$A,'Q1 DATA TABLE'!$H:$H)</f>
        <v>1</v>
      </c>
      <c r="G152" s="22" t="s">
        <v>11336</v>
      </c>
      <c r="H152" s="22" t="s">
        <v>10775</v>
      </c>
      <c r="I152" s="22" t="s">
        <v>11364</v>
      </c>
      <c r="J152" s="23">
        <v>29197</v>
      </c>
      <c r="K152" s="22" t="s">
        <v>10777</v>
      </c>
      <c r="L152" s="22" t="s">
        <v>10792</v>
      </c>
      <c r="M152" s="24">
        <v>40000</v>
      </c>
      <c r="N152" s="21">
        <v>0</v>
      </c>
      <c r="O152" s="22" t="s">
        <v>10867</v>
      </c>
      <c r="P152" s="22" t="s">
        <v>10857</v>
      </c>
      <c r="Q152" s="21">
        <v>0</v>
      </c>
      <c r="R152" s="21">
        <v>2</v>
      </c>
      <c r="S152" s="22" t="s">
        <v>11365</v>
      </c>
      <c r="T152" s="22" t="s">
        <v>10769</v>
      </c>
      <c r="U152" s="22" t="s">
        <v>11366</v>
      </c>
      <c r="V152" s="23">
        <v>37831</v>
      </c>
      <c r="W152" s="22" t="s">
        <v>10780</v>
      </c>
    </row>
    <row r="153" spans="1:23" x14ac:dyDescent="0.25">
      <c r="A153" s="21">
        <v>11146</v>
      </c>
      <c r="B153" s="21">
        <v>8</v>
      </c>
      <c r="C153" s="36" t="str">
        <f>_xlfn.XLOOKUP($B153,'Q1 DATA TABLE'!$A:$A,'Q1 DATA TABLE'!$G:$G)</f>
        <v>Matraville</v>
      </c>
      <c r="D153" s="36" t="str">
        <f>_xlfn.XLOOKUP($B153,'Q1 DATA TABLE'!$A:$A,'Q1 DATA TABLE'!C:C)</f>
        <v>New South Wales</v>
      </c>
      <c r="E153" s="36" t="str">
        <f>_xlfn.XLOOKUP($B153,'Q1 DATA TABLE'!$A:$A,'Q1 DATA TABLE'!$E:$E)</f>
        <v>Australia</v>
      </c>
      <c r="F153" s="36">
        <f>_xlfn.XLOOKUP($B153,'Q1 DATA TABLE'!$A:$A,'Q1 DATA TABLE'!$H:$H)</f>
        <v>9</v>
      </c>
      <c r="G153" s="22" t="s">
        <v>11367</v>
      </c>
      <c r="H153" s="22" t="s">
        <v>10775</v>
      </c>
      <c r="I153" s="22" t="s">
        <v>11368</v>
      </c>
      <c r="J153" s="23">
        <v>14483</v>
      </c>
      <c r="K153" s="22" t="s">
        <v>10777</v>
      </c>
      <c r="L153" s="22" t="s">
        <v>10792</v>
      </c>
      <c r="M153" s="24">
        <v>40000</v>
      </c>
      <c r="N153" s="21">
        <v>2</v>
      </c>
      <c r="O153" s="22" t="s">
        <v>10766</v>
      </c>
      <c r="P153" s="22" t="s">
        <v>10839</v>
      </c>
      <c r="Q153" s="21">
        <v>1</v>
      </c>
      <c r="R153" s="21">
        <v>2</v>
      </c>
      <c r="S153" s="22" t="s">
        <v>11369</v>
      </c>
      <c r="T153" s="22" t="s">
        <v>10769</v>
      </c>
      <c r="U153" s="22" t="s">
        <v>10875</v>
      </c>
      <c r="V153" s="23">
        <v>37842</v>
      </c>
      <c r="W153" s="22" t="s">
        <v>10794</v>
      </c>
    </row>
    <row r="154" spans="1:23" x14ac:dyDescent="0.25">
      <c r="A154" s="21">
        <v>11147</v>
      </c>
      <c r="B154" s="21">
        <v>40</v>
      </c>
      <c r="C154" s="36" t="str">
        <f>_xlfn.XLOOKUP($B154,'Q1 DATA TABLE'!$A:$A,'Q1 DATA TABLE'!$G:$G)</f>
        <v>Warrnambool</v>
      </c>
      <c r="D154" s="36" t="str">
        <f>_xlfn.XLOOKUP($B154,'Q1 DATA TABLE'!$A:$A,'Q1 DATA TABLE'!C:C)</f>
        <v>Victoria</v>
      </c>
      <c r="E154" s="36" t="str">
        <f>_xlfn.XLOOKUP($B154,'Q1 DATA TABLE'!$A:$A,'Q1 DATA TABLE'!$E:$E)</f>
        <v>Australia</v>
      </c>
      <c r="F154" s="36">
        <f>_xlfn.XLOOKUP($B154,'Q1 DATA TABLE'!$A:$A,'Q1 DATA TABLE'!$H:$H)</f>
        <v>9</v>
      </c>
      <c r="G154" s="22" t="s">
        <v>11370</v>
      </c>
      <c r="H154" s="22" t="s">
        <v>10775</v>
      </c>
      <c r="I154" s="22" t="s">
        <v>11371</v>
      </c>
      <c r="J154" s="23">
        <v>14281</v>
      </c>
      <c r="K154" s="22" t="s">
        <v>10765</v>
      </c>
      <c r="L154" s="22" t="s">
        <v>10765</v>
      </c>
      <c r="M154" s="24">
        <v>60000</v>
      </c>
      <c r="N154" s="21">
        <v>2</v>
      </c>
      <c r="O154" s="22" t="s">
        <v>11047</v>
      </c>
      <c r="P154" s="22" t="s">
        <v>10839</v>
      </c>
      <c r="Q154" s="21">
        <v>1</v>
      </c>
      <c r="R154" s="21">
        <v>1</v>
      </c>
      <c r="S154" s="22" t="s">
        <v>11372</v>
      </c>
      <c r="T154" s="22" t="s">
        <v>10769</v>
      </c>
      <c r="U154" s="22" t="s">
        <v>11373</v>
      </c>
      <c r="V154" s="23">
        <v>37208</v>
      </c>
      <c r="W154" s="22" t="s">
        <v>10780</v>
      </c>
    </row>
    <row r="155" spans="1:23" x14ac:dyDescent="0.25">
      <c r="A155" s="21">
        <v>11148</v>
      </c>
      <c r="B155" s="21">
        <v>22</v>
      </c>
      <c r="C155" s="36" t="str">
        <f>_xlfn.XLOOKUP($B155,'Q1 DATA TABLE'!$A:$A,'Q1 DATA TABLE'!$G:$G)</f>
        <v>East Brisbane</v>
      </c>
      <c r="D155" s="36" t="str">
        <f>_xlfn.XLOOKUP($B155,'Q1 DATA TABLE'!$A:$A,'Q1 DATA TABLE'!C:C)</f>
        <v>Queensland</v>
      </c>
      <c r="E155" s="36" t="str">
        <f>_xlfn.XLOOKUP($B155,'Q1 DATA TABLE'!$A:$A,'Q1 DATA TABLE'!$E:$E)</f>
        <v>Australia</v>
      </c>
      <c r="F155" s="36">
        <f>_xlfn.XLOOKUP($B155,'Q1 DATA TABLE'!$A:$A,'Q1 DATA TABLE'!$H:$H)</f>
        <v>9</v>
      </c>
      <c r="G155" s="22" t="s">
        <v>11213</v>
      </c>
      <c r="H155" s="22" t="s">
        <v>10769</v>
      </c>
      <c r="I155" s="22" t="s">
        <v>11284</v>
      </c>
      <c r="J155" s="23">
        <v>15204</v>
      </c>
      <c r="K155" s="22" t="s">
        <v>10765</v>
      </c>
      <c r="L155" s="22" t="s">
        <v>10765</v>
      </c>
      <c r="M155" s="24">
        <v>40000</v>
      </c>
      <c r="N155" s="21">
        <v>2</v>
      </c>
      <c r="O155" s="22" t="s">
        <v>10766</v>
      </c>
      <c r="P155" s="22" t="s">
        <v>10839</v>
      </c>
      <c r="Q155" s="21">
        <v>1</v>
      </c>
      <c r="R155" s="21">
        <v>2</v>
      </c>
      <c r="S155" s="22" t="s">
        <v>11374</v>
      </c>
      <c r="T155" s="22" t="s">
        <v>10769</v>
      </c>
      <c r="U155" s="22" t="s">
        <v>10998</v>
      </c>
      <c r="V155" s="23">
        <v>37872</v>
      </c>
      <c r="W155" s="22" t="s">
        <v>10794</v>
      </c>
    </row>
    <row r="156" spans="1:23" x14ac:dyDescent="0.25">
      <c r="A156" s="21">
        <v>11149</v>
      </c>
      <c r="B156" s="21">
        <v>25</v>
      </c>
      <c r="C156" s="36" t="str">
        <f>_xlfn.XLOOKUP($B156,'Q1 DATA TABLE'!$A:$A,'Q1 DATA TABLE'!$G:$G)</f>
        <v>Hervey Bay</v>
      </c>
      <c r="D156" s="36" t="str">
        <f>_xlfn.XLOOKUP($B156,'Q1 DATA TABLE'!$A:$A,'Q1 DATA TABLE'!C:C)</f>
        <v>Queensland</v>
      </c>
      <c r="E156" s="36" t="str">
        <f>_xlfn.XLOOKUP($B156,'Q1 DATA TABLE'!$A:$A,'Q1 DATA TABLE'!$E:$E)</f>
        <v>Australia</v>
      </c>
      <c r="F156" s="36">
        <f>_xlfn.XLOOKUP($B156,'Q1 DATA TABLE'!$A:$A,'Q1 DATA TABLE'!$H:$H)</f>
        <v>9</v>
      </c>
      <c r="G156" s="22" t="s">
        <v>11375</v>
      </c>
      <c r="H156" s="22" t="s">
        <v>10769</v>
      </c>
      <c r="I156" s="22" t="s">
        <v>11376</v>
      </c>
      <c r="J156" s="23">
        <v>15086</v>
      </c>
      <c r="K156" s="22" t="s">
        <v>10765</v>
      </c>
      <c r="L156" s="22" t="s">
        <v>10765</v>
      </c>
      <c r="M156" s="24">
        <v>40000</v>
      </c>
      <c r="N156" s="21">
        <v>2</v>
      </c>
      <c r="O156" s="22" t="s">
        <v>10766</v>
      </c>
      <c r="P156" s="22" t="s">
        <v>10839</v>
      </c>
      <c r="Q156" s="21">
        <v>1</v>
      </c>
      <c r="R156" s="21">
        <v>2</v>
      </c>
      <c r="S156" s="22" t="s">
        <v>11377</v>
      </c>
      <c r="T156" s="22" t="s">
        <v>10769</v>
      </c>
      <c r="U156" s="22" t="s">
        <v>11378</v>
      </c>
      <c r="V156" s="23">
        <v>37961</v>
      </c>
      <c r="W156" s="22" t="s">
        <v>10780</v>
      </c>
    </row>
    <row r="157" spans="1:23" x14ac:dyDescent="0.25">
      <c r="A157" s="21">
        <v>11150</v>
      </c>
      <c r="B157" s="21">
        <v>39</v>
      </c>
      <c r="C157" s="36" t="str">
        <f>_xlfn.XLOOKUP($B157,'Q1 DATA TABLE'!$A:$A,'Q1 DATA TABLE'!$G:$G)</f>
        <v>Sunbury</v>
      </c>
      <c r="D157" s="36" t="str">
        <f>_xlfn.XLOOKUP($B157,'Q1 DATA TABLE'!$A:$A,'Q1 DATA TABLE'!C:C)</f>
        <v>Victoria</v>
      </c>
      <c r="E157" s="36" t="str">
        <f>_xlfn.XLOOKUP($B157,'Q1 DATA TABLE'!$A:$A,'Q1 DATA TABLE'!$E:$E)</f>
        <v>Australia</v>
      </c>
      <c r="F157" s="36">
        <f>_xlfn.XLOOKUP($B157,'Q1 DATA TABLE'!$A:$A,'Q1 DATA TABLE'!$H:$H)</f>
        <v>9</v>
      </c>
      <c r="G157" s="22" t="s">
        <v>10904</v>
      </c>
      <c r="H157" s="22" t="s">
        <v>10765</v>
      </c>
      <c r="I157" s="22" t="s">
        <v>11379</v>
      </c>
      <c r="J157" s="23">
        <v>15050</v>
      </c>
      <c r="K157" s="22" t="s">
        <v>10777</v>
      </c>
      <c r="L157" s="22" t="s">
        <v>10765</v>
      </c>
      <c r="M157" s="24">
        <v>40000</v>
      </c>
      <c r="N157" s="21">
        <v>2</v>
      </c>
      <c r="O157" s="22" t="s">
        <v>10766</v>
      </c>
      <c r="P157" s="22" t="s">
        <v>10839</v>
      </c>
      <c r="Q157" s="21">
        <v>1</v>
      </c>
      <c r="R157" s="21">
        <v>2</v>
      </c>
      <c r="S157" s="22" t="s">
        <v>11380</v>
      </c>
      <c r="T157" s="22" t="s">
        <v>10769</v>
      </c>
      <c r="U157" s="22" t="s">
        <v>11065</v>
      </c>
      <c r="V157" s="23">
        <v>37892</v>
      </c>
      <c r="W157" s="22" t="s">
        <v>10794</v>
      </c>
    </row>
    <row r="158" spans="1:23" x14ac:dyDescent="0.25">
      <c r="A158" s="21">
        <v>11151</v>
      </c>
      <c r="B158" s="21">
        <v>18</v>
      </c>
      <c r="C158" s="36" t="str">
        <f>_xlfn.XLOOKUP($B158,'Q1 DATA TABLE'!$A:$A,'Q1 DATA TABLE'!$G:$G)</f>
        <v>Sydney</v>
      </c>
      <c r="D158" s="36" t="str">
        <f>_xlfn.XLOOKUP($B158,'Q1 DATA TABLE'!$A:$A,'Q1 DATA TABLE'!C:C)</f>
        <v>New South Wales</v>
      </c>
      <c r="E158" s="36" t="str">
        <f>_xlfn.XLOOKUP($B158,'Q1 DATA TABLE'!$A:$A,'Q1 DATA TABLE'!$E:$E)</f>
        <v>Australia</v>
      </c>
      <c r="F158" s="36">
        <f>_xlfn.XLOOKUP($B158,'Q1 DATA TABLE'!$A:$A,'Q1 DATA TABLE'!$H:$H)</f>
        <v>9</v>
      </c>
      <c r="G158" s="22" t="s">
        <v>11381</v>
      </c>
      <c r="H158" s="22" t="s">
        <v>10807</v>
      </c>
      <c r="I158" s="22" t="s">
        <v>11376</v>
      </c>
      <c r="J158" s="23">
        <v>15397</v>
      </c>
      <c r="K158" s="22" t="s">
        <v>10777</v>
      </c>
      <c r="L158" s="22" t="s">
        <v>10792</v>
      </c>
      <c r="M158" s="24">
        <v>60000</v>
      </c>
      <c r="N158" s="21">
        <v>2</v>
      </c>
      <c r="O158" s="22" t="s">
        <v>11047</v>
      </c>
      <c r="P158" s="22" t="s">
        <v>10839</v>
      </c>
      <c r="Q158" s="21">
        <v>0</v>
      </c>
      <c r="R158" s="21">
        <v>1</v>
      </c>
      <c r="S158" s="22" t="s">
        <v>11382</v>
      </c>
      <c r="T158" s="22" t="s">
        <v>10769</v>
      </c>
      <c r="U158" s="22" t="s">
        <v>10833</v>
      </c>
      <c r="V158" s="23">
        <v>37210</v>
      </c>
      <c r="W158" s="22" t="s">
        <v>10780</v>
      </c>
    </row>
    <row r="159" spans="1:23" x14ac:dyDescent="0.25">
      <c r="A159" s="21">
        <v>11152</v>
      </c>
      <c r="B159" s="21">
        <v>633</v>
      </c>
      <c r="C159" s="36" t="str">
        <f>_xlfn.XLOOKUP($B159,'Q1 DATA TABLE'!$A:$A,'Q1 DATA TABLE'!$G:$G)</f>
        <v>Puyallup</v>
      </c>
      <c r="D159" s="36" t="str">
        <f>_xlfn.XLOOKUP($B159,'Q1 DATA TABLE'!$A:$A,'Q1 DATA TABLE'!C:C)</f>
        <v>Washington</v>
      </c>
      <c r="E159" s="36" t="str">
        <f>_xlfn.XLOOKUP($B159,'Q1 DATA TABLE'!$A:$A,'Q1 DATA TABLE'!$E:$E)</f>
        <v>United States</v>
      </c>
      <c r="F159" s="36">
        <f>_xlfn.XLOOKUP($B159,'Q1 DATA TABLE'!$A:$A,'Q1 DATA TABLE'!$H:$H)</f>
        <v>1</v>
      </c>
      <c r="G159" s="22" t="s">
        <v>11273</v>
      </c>
      <c r="H159" s="22" t="s">
        <v>10972</v>
      </c>
      <c r="I159" s="22" t="s">
        <v>11384</v>
      </c>
      <c r="J159" s="23">
        <v>27769</v>
      </c>
      <c r="K159" s="22" t="s">
        <v>10777</v>
      </c>
      <c r="L159" s="22" t="s">
        <v>10765</v>
      </c>
      <c r="M159" s="24">
        <v>40000</v>
      </c>
      <c r="N159" s="21">
        <v>0</v>
      </c>
      <c r="O159" s="22" t="s">
        <v>10867</v>
      </c>
      <c r="P159" s="22" t="s">
        <v>10857</v>
      </c>
      <c r="Q159" s="21">
        <v>1</v>
      </c>
      <c r="R159" s="21">
        <v>2</v>
      </c>
      <c r="S159" s="22" t="s">
        <v>11385</v>
      </c>
      <c r="T159" s="22" t="s">
        <v>10769</v>
      </c>
      <c r="U159" s="22" t="s">
        <v>11386</v>
      </c>
      <c r="V159" s="23">
        <v>37815</v>
      </c>
      <c r="W159" s="22" t="s">
        <v>10794</v>
      </c>
    </row>
    <row r="160" spans="1:23" x14ac:dyDescent="0.25">
      <c r="A160" s="21">
        <v>11153</v>
      </c>
      <c r="B160" s="21">
        <v>635</v>
      </c>
      <c r="C160" s="36" t="str">
        <f>_xlfn.XLOOKUP($B160,'Q1 DATA TABLE'!$A:$A,'Q1 DATA TABLE'!$G:$G)</f>
        <v>Renton</v>
      </c>
      <c r="D160" s="36" t="str">
        <f>_xlfn.XLOOKUP($B160,'Q1 DATA TABLE'!$A:$A,'Q1 DATA TABLE'!C:C)</f>
        <v>Washington</v>
      </c>
      <c r="E160" s="36" t="str">
        <f>_xlfn.XLOOKUP($B160,'Q1 DATA TABLE'!$A:$A,'Q1 DATA TABLE'!$E:$E)</f>
        <v>United States</v>
      </c>
      <c r="F160" s="36">
        <f>_xlfn.XLOOKUP($B160,'Q1 DATA TABLE'!$A:$A,'Q1 DATA TABLE'!$H:$H)</f>
        <v>1</v>
      </c>
      <c r="G160" s="22" t="s">
        <v>11070</v>
      </c>
      <c r="H160" s="22" t="s">
        <v>10919</v>
      </c>
      <c r="I160" s="22" t="s">
        <v>11273</v>
      </c>
      <c r="J160" s="23">
        <v>27934</v>
      </c>
      <c r="K160" s="22" t="s">
        <v>10765</v>
      </c>
      <c r="L160" s="22" t="s">
        <v>10792</v>
      </c>
      <c r="M160" s="24">
        <v>40000</v>
      </c>
      <c r="N160" s="21">
        <v>0</v>
      </c>
      <c r="O160" s="22" t="s">
        <v>10867</v>
      </c>
      <c r="P160" s="22" t="s">
        <v>10857</v>
      </c>
      <c r="Q160" s="21">
        <v>1</v>
      </c>
      <c r="R160" s="21">
        <v>2</v>
      </c>
      <c r="S160" s="22" t="s">
        <v>11387</v>
      </c>
      <c r="T160" s="22" t="s">
        <v>10769</v>
      </c>
      <c r="U160" s="22" t="s">
        <v>11388</v>
      </c>
      <c r="V160" s="23">
        <v>37894</v>
      </c>
      <c r="W160" s="22" t="s">
        <v>10794</v>
      </c>
    </row>
    <row r="161" spans="1:23" x14ac:dyDescent="0.25">
      <c r="A161" s="21">
        <v>11154</v>
      </c>
      <c r="B161" s="21">
        <v>553</v>
      </c>
      <c r="C161" s="36" t="str">
        <f>_xlfn.XLOOKUP($B161,'Q1 DATA TABLE'!$A:$A,'Q1 DATA TABLE'!$G:$G)</f>
        <v>Woodburn</v>
      </c>
      <c r="D161" s="36" t="str">
        <f>_xlfn.XLOOKUP($B161,'Q1 DATA TABLE'!$A:$A,'Q1 DATA TABLE'!C:C)</f>
        <v>Oregon</v>
      </c>
      <c r="E161" s="36" t="str">
        <f>_xlfn.XLOOKUP($B161,'Q1 DATA TABLE'!$A:$A,'Q1 DATA TABLE'!$E:$E)</f>
        <v>United States</v>
      </c>
      <c r="F161" s="36">
        <f>_xlfn.XLOOKUP($B161,'Q1 DATA TABLE'!$A:$A,'Q1 DATA TABLE'!$H:$H)</f>
        <v>1</v>
      </c>
      <c r="G161" s="22" t="s">
        <v>10987</v>
      </c>
      <c r="H161" s="22" t="s">
        <v>10807</v>
      </c>
      <c r="I161" s="22" t="s">
        <v>10838</v>
      </c>
      <c r="J161" s="23">
        <v>27993</v>
      </c>
      <c r="K161" s="22" t="s">
        <v>10777</v>
      </c>
      <c r="L161" s="22" t="s">
        <v>10792</v>
      </c>
      <c r="M161" s="24">
        <v>40000</v>
      </c>
      <c r="N161" s="21">
        <v>0</v>
      </c>
      <c r="O161" s="22" t="s">
        <v>10856</v>
      </c>
      <c r="P161" s="22" t="s">
        <v>10857</v>
      </c>
      <c r="Q161" s="21">
        <v>1</v>
      </c>
      <c r="R161" s="21">
        <v>1</v>
      </c>
      <c r="S161" s="22" t="s">
        <v>11390</v>
      </c>
      <c r="T161" s="22" t="s">
        <v>10769</v>
      </c>
      <c r="U161" s="22" t="s">
        <v>11391</v>
      </c>
      <c r="V161" s="23">
        <v>37816</v>
      </c>
      <c r="W161" s="22" t="s">
        <v>10794</v>
      </c>
    </row>
    <row r="162" spans="1:23" x14ac:dyDescent="0.25">
      <c r="A162" s="21">
        <v>11155</v>
      </c>
      <c r="B162" s="21">
        <v>301</v>
      </c>
      <c r="C162" s="36" t="str">
        <f>_xlfn.XLOOKUP($B162,'Q1 DATA TABLE'!$A:$A,'Q1 DATA TABLE'!$G:$G)</f>
        <v>Burbank</v>
      </c>
      <c r="D162" s="36" t="str">
        <f>_xlfn.XLOOKUP($B162,'Q1 DATA TABLE'!$A:$A,'Q1 DATA TABLE'!C:C)</f>
        <v>California</v>
      </c>
      <c r="E162" s="36" t="str">
        <f>_xlfn.XLOOKUP($B162,'Q1 DATA TABLE'!$A:$A,'Q1 DATA TABLE'!$E:$E)</f>
        <v>United States</v>
      </c>
      <c r="F162" s="36">
        <f>_xlfn.XLOOKUP($B162,'Q1 DATA TABLE'!$A:$A,'Q1 DATA TABLE'!$H:$H)</f>
        <v>4</v>
      </c>
      <c r="G162" s="22" t="s">
        <v>11171</v>
      </c>
      <c r="H162" s="22" t="s">
        <v>10972</v>
      </c>
      <c r="I162" s="22" t="s">
        <v>11392</v>
      </c>
      <c r="J162" s="23">
        <v>27785</v>
      </c>
      <c r="K162" s="22" t="s">
        <v>10777</v>
      </c>
      <c r="L162" s="22" t="s">
        <v>10765</v>
      </c>
      <c r="M162" s="24">
        <v>40000</v>
      </c>
      <c r="N162" s="21">
        <v>0</v>
      </c>
      <c r="O162" s="22" t="s">
        <v>10856</v>
      </c>
      <c r="P162" s="22" t="s">
        <v>10857</v>
      </c>
      <c r="Q162" s="21">
        <v>0</v>
      </c>
      <c r="R162" s="21">
        <v>1</v>
      </c>
      <c r="S162" s="22" t="s">
        <v>11393</v>
      </c>
      <c r="T162" s="22" t="s">
        <v>10769</v>
      </c>
      <c r="U162" s="22" t="s">
        <v>11394</v>
      </c>
      <c r="V162" s="23">
        <v>37812</v>
      </c>
      <c r="W162" s="22" t="s">
        <v>10771</v>
      </c>
    </row>
    <row r="163" spans="1:23" x14ac:dyDescent="0.25">
      <c r="A163" s="21">
        <v>11156</v>
      </c>
      <c r="B163" s="21">
        <v>334</v>
      </c>
      <c r="C163" s="36" t="str">
        <f>_xlfn.XLOOKUP($B163,'Q1 DATA TABLE'!$A:$A,'Q1 DATA TABLE'!$G:$G)</f>
        <v>Lakewood</v>
      </c>
      <c r="D163" s="36" t="str">
        <f>_xlfn.XLOOKUP($B163,'Q1 DATA TABLE'!$A:$A,'Q1 DATA TABLE'!C:C)</f>
        <v>California</v>
      </c>
      <c r="E163" s="36" t="str">
        <f>_xlfn.XLOOKUP($B163,'Q1 DATA TABLE'!$A:$A,'Q1 DATA TABLE'!$E:$E)</f>
        <v>United States</v>
      </c>
      <c r="F163" s="36">
        <f>_xlfn.XLOOKUP($B163,'Q1 DATA TABLE'!$A:$A,'Q1 DATA TABLE'!$H:$H)</f>
        <v>4</v>
      </c>
      <c r="G163" s="22" t="s">
        <v>11395</v>
      </c>
      <c r="H163" s="22" t="s">
        <v>10769</v>
      </c>
      <c r="I163" s="22" t="s">
        <v>11396</v>
      </c>
      <c r="J163" s="23">
        <v>27797</v>
      </c>
      <c r="K163" s="22" t="s">
        <v>10777</v>
      </c>
      <c r="L163" s="22" t="s">
        <v>10792</v>
      </c>
      <c r="M163" s="24">
        <v>40000</v>
      </c>
      <c r="N163" s="21">
        <v>0</v>
      </c>
      <c r="O163" s="22" t="s">
        <v>10856</v>
      </c>
      <c r="P163" s="22" t="s">
        <v>10857</v>
      </c>
      <c r="Q163" s="21">
        <v>0</v>
      </c>
      <c r="R163" s="21">
        <v>1</v>
      </c>
      <c r="S163" s="22" t="s">
        <v>11397</v>
      </c>
      <c r="T163" s="22" t="s">
        <v>10769</v>
      </c>
      <c r="U163" s="22" t="s">
        <v>11398</v>
      </c>
      <c r="V163" s="23">
        <v>37814</v>
      </c>
      <c r="W163" s="22" t="s">
        <v>10771</v>
      </c>
    </row>
    <row r="164" spans="1:23" x14ac:dyDescent="0.25">
      <c r="A164" s="21">
        <v>11157</v>
      </c>
      <c r="B164" s="21">
        <v>642</v>
      </c>
      <c r="C164" s="36" t="str">
        <f>_xlfn.XLOOKUP($B164,'Q1 DATA TABLE'!$A:$A,'Q1 DATA TABLE'!$G:$G)</f>
        <v>Tacoma</v>
      </c>
      <c r="D164" s="36" t="str">
        <f>_xlfn.XLOOKUP($B164,'Q1 DATA TABLE'!$A:$A,'Q1 DATA TABLE'!C:C)</f>
        <v>Washington</v>
      </c>
      <c r="E164" s="36" t="str">
        <f>_xlfn.XLOOKUP($B164,'Q1 DATA TABLE'!$A:$A,'Q1 DATA TABLE'!$E:$E)</f>
        <v>United States</v>
      </c>
      <c r="F164" s="36">
        <f>_xlfn.XLOOKUP($B164,'Q1 DATA TABLE'!$A:$A,'Q1 DATA TABLE'!$H:$H)</f>
        <v>1</v>
      </c>
      <c r="G164" s="22" t="s">
        <v>11399</v>
      </c>
      <c r="H164" s="22" t="s">
        <v>11029</v>
      </c>
      <c r="I164" s="22" t="s">
        <v>11301</v>
      </c>
      <c r="J164" s="23">
        <v>27556</v>
      </c>
      <c r="K164" s="22" t="s">
        <v>10765</v>
      </c>
      <c r="L164" s="22" t="s">
        <v>10792</v>
      </c>
      <c r="M164" s="24">
        <v>40000</v>
      </c>
      <c r="N164" s="21">
        <v>0</v>
      </c>
      <c r="O164" s="22" t="s">
        <v>10867</v>
      </c>
      <c r="P164" s="22" t="s">
        <v>10857</v>
      </c>
      <c r="Q164" s="21">
        <v>1</v>
      </c>
      <c r="R164" s="21">
        <v>2</v>
      </c>
      <c r="S164" s="22" t="s">
        <v>11400</v>
      </c>
      <c r="T164" s="22" t="s">
        <v>10769</v>
      </c>
      <c r="U164" s="22" t="s">
        <v>11401</v>
      </c>
      <c r="V164" s="23">
        <v>38011</v>
      </c>
      <c r="W164" s="22" t="s">
        <v>10794</v>
      </c>
    </row>
    <row r="165" spans="1:23" x14ac:dyDescent="0.25">
      <c r="A165" s="21">
        <v>11158</v>
      </c>
      <c r="B165" s="21">
        <v>361</v>
      </c>
      <c r="C165" s="36" t="str">
        <f>_xlfn.XLOOKUP($B165,'Q1 DATA TABLE'!$A:$A,'Q1 DATA TABLE'!$G:$G)</f>
        <v>San Gabriel</v>
      </c>
      <c r="D165" s="36" t="str">
        <f>_xlfn.XLOOKUP($B165,'Q1 DATA TABLE'!$A:$A,'Q1 DATA TABLE'!C:C)</f>
        <v>California</v>
      </c>
      <c r="E165" s="36" t="str">
        <f>_xlfn.XLOOKUP($B165,'Q1 DATA TABLE'!$A:$A,'Q1 DATA TABLE'!$E:$E)</f>
        <v>United States</v>
      </c>
      <c r="F165" s="36">
        <f>_xlfn.XLOOKUP($B165,'Q1 DATA TABLE'!$A:$A,'Q1 DATA TABLE'!$H:$H)</f>
        <v>4</v>
      </c>
      <c r="G165" s="22" t="s">
        <v>11402</v>
      </c>
      <c r="H165" s="22" t="s">
        <v>11403</v>
      </c>
      <c r="I165" s="22" t="s">
        <v>11305</v>
      </c>
      <c r="J165" s="23">
        <v>27675</v>
      </c>
      <c r="K165" s="22" t="s">
        <v>10777</v>
      </c>
      <c r="L165" s="22" t="s">
        <v>10765</v>
      </c>
      <c r="M165" s="24">
        <v>40000</v>
      </c>
      <c r="N165" s="21">
        <v>0</v>
      </c>
      <c r="O165" s="22" t="s">
        <v>10867</v>
      </c>
      <c r="P165" s="22" t="s">
        <v>10857</v>
      </c>
      <c r="Q165" s="21">
        <v>1</v>
      </c>
      <c r="R165" s="21">
        <v>2</v>
      </c>
      <c r="S165" s="22" t="s">
        <v>11404</v>
      </c>
      <c r="T165" s="22" t="s">
        <v>10769</v>
      </c>
      <c r="U165" s="22" t="s">
        <v>11405</v>
      </c>
      <c r="V165" s="23">
        <v>37825</v>
      </c>
      <c r="W165" s="22" t="s">
        <v>10794</v>
      </c>
    </row>
    <row r="166" spans="1:23" x14ac:dyDescent="0.25">
      <c r="A166" s="21">
        <v>11159</v>
      </c>
      <c r="B166" s="21">
        <v>385</v>
      </c>
      <c r="C166" s="36" t="str">
        <f>_xlfn.XLOOKUP($B166,'Q1 DATA TABLE'!$A:$A,'Q1 DATA TABLE'!$G:$G)</f>
        <v>Woodland Hills</v>
      </c>
      <c r="D166" s="36" t="str">
        <f>_xlfn.XLOOKUP($B166,'Q1 DATA TABLE'!$A:$A,'Q1 DATA TABLE'!C:C)</f>
        <v>California</v>
      </c>
      <c r="E166" s="36" t="str">
        <f>_xlfn.XLOOKUP($B166,'Q1 DATA TABLE'!$A:$A,'Q1 DATA TABLE'!$E:$E)</f>
        <v>United States</v>
      </c>
      <c r="F166" s="36">
        <f>_xlfn.XLOOKUP($B166,'Q1 DATA TABLE'!$A:$A,'Q1 DATA TABLE'!$H:$H)</f>
        <v>4</v>
      </c>
      <c r="G166" s="22" t="s">
        <v>11331</v>
      </c>
      <c r="H166" s="22" t="s">
        <v>11118</v>
      </c>
      <c r="I166" s="22" t="s">
        <v>11407</v>
      </c>
      <c r="J166" s="23">
        <v>27654</v>
      </c>
      <c r="K166" s="22" t="s">
        <v>10777</v>
      </c>
      <c r="L166" s="22" t="s">
        <v>10792</v>
      </c>
      <c r="M166" s="24">
        <v>40000</v>
      </c>
      <c r="N166" s="21">
        <v>0</v>
      </c>
      <c r="O166" s="22" t="s">
        <v>10867</v>
      </c>
      <c r="P166" s="22" t="s">
        <v>10857</v>
      </c>
      <c r="Q166" s="21">
        <v>0</v>
      </c>
      <c r="R166" s="21">
        <v>2</v>
      </c>
      <c r="S166" s="22" t="s">
        <v>11408</v>
      </c>
      <c r="T166" s="22" t="s">
        <v>10769</v>
      </c>
      <c r="U166" s="22" t="s">
        <v>11409</v>
      </c>
      <c r="V166" s="23">
        <v>38057</v>
      </c>
      <c r="W166" s="22" t="s">
        <v>10771</v>
      </c>
    </row>
    <row r="167" spans="1:23" x14ac:dyDescent="0.25">
      <c r="A167" s="21">
        <v>11160</v>
      </c>
      <c r="B167" s="21">
        <v>311</v>
      </c>
      <c r="C167" s="36" t="str">
        <f>_xlfn.XLOOKUP($B167,'Q1 DATA TABLE'!$A:$A,'Q1 DATA TABLE'!$G:$G)</f>
        <v>Concord</v>
      </c>
      <c r="D167" s="36" t="str">
        <f>_xlfn.XLOOKUP($B167,'Q1 DATA TABLE'!$A:$A,'Q1 DATA TABLE'!C:C)</f>
        <v>California</v>
      </c>
      <c r="E167" s="36" t="str">
        <f>_xlfn.XLOOKUP($B167,'Q1 DATA TABLE'!$A:$A,'Q1 DATA TABLE'!$E:$E)</f>
        <v>United States</v>
      </c>
      <c r="F167" s="36">
        <f>_xlfn.XLOOKUP($B167,'Q1 DATA TABLE'!$A:$A,'Q1 DATA TABLE'!$H:$H)</f>
        <v>4</v>
      </c>
      <c r="G167" s="22" t="s">
        <v>11410</v>
      </c>
      <c r="H167" s="22" t="s">
        <v>10765</v>
      </c>
      <c r="I167" s="22" t="s">
        <v>11411</v>
      </c>
      <c r="J167" s="23">
        <v>27037</v>
      </c>
      <c r="K167" s="22" t="s">
        <v>10777</v>
      </c>
      <c r="L167" s="22" t="s">
        <v>10765</v>
      </c>
      <c r="M167" s="24">
        <v>40000</v>
      </c>
      <c r="N167" s="21">
        <v>0</v>
      </c>
      <c r="O167" s="22" t="s">
        <v>10856</v>
      </c>
      <c r="P167" s="22" t="s">
        <v>10857</v>
      </c>
      <c r="Q167" s="21">
        <v>0</v>
      </c>
      <c r="R167" s="21">
        <v>1</v>
      </c>
      <c r="S167" s="22" t="s">
        <v>11412</v>
      </c>
      <c r="T167" s="22" t="s">
        <v>11413</v>
      </c>
      <c r="U167" s="22" t="s">
        <v>11414</v>
      </c>
      <c r="V167" s="23">
        <v>37858</v>
      </c>
      <c r="W167" s="22" t="s">
        <v>10794</v>
      </c>
    </row>
    <row r="168" spans="1:23" x14ac:dyDescent="0.25">
      <c r="A168" s="21">
        <v>11161</v>
      </c>
      <c r="B168" s="21">
        <v>311</v>
      </c>
      <c r="C168" s="36" t="str">
        <f>_xlfn.XLOOKUP($B168,'Q1 DATA TABLE'!$A:$A,'Q1 DATA TABLE'!$G:$G)</f>
        <v>Concord</v>
      </c>
      <c r="D168" s="36" t="str">
        <f>_xlfn.XLOOKUP($B168,'Q1 DATA TABLE'!$A:$A,'Q1 DATA TABLE'!C:C)</f>
        <v>California</v>
      </c>
      <c r="E168" s="36" t="str">
        <f>_xlfn.XLOOKUP($B168,'Q1 DATA TABLE'!$A:$A,'Q1 DATA TABLE'!$E:$E)</f>
        <v>United States</v>
      </c>
      <c r="F168" s="36">
        <f>_xlfn.XLOOKUP($B168,'Q1 DATA TABLE'!$A:$A,'Q1 DATA TABLE'!$H:$H)</f>
        <v>4</v>
      </c>
      <c r="G168" s="22" t="s">
        <v>11160</v>
      </c>
      <c r="H168" s="22" t="s">
        <v>10769</v>
      </c>
      <c r="I168" s="22" t="s">
        <v>11415</v>
      </c>
      <c r="J168" s="23">
        <v>27141</v>
      </c>
      <c r="K168" s="22" t="s">
        <v>10777</v>
      </c>
      <c r="L168" s="22" t="s">
        <v>10792</v>
      </c>
      <c r="M168" s="24">
        <v>40000</v>
      </c>
      <c r="N168" s="21">
        <v>0</v>
      </c>
      <c r="O168" s="22" t="s">
        <v>10856</v>
      </c>
      <c r="P168" s="22" t="s">
        <v>10857</v>
      </c>
      <c r="Q168" s="21">
        <v>0</v>
      </c>
      <c r="R168" s="21">
        <v>1</v>
      </c>
      <c r="S168" s="22" t="s">
        <v>11416</v>
      </c>
      <c r="T168" s="22" t="s">
        <v>10769</v>
      </c>
      <c r="U168" s="22" t="s">
        <v>11417</v>
      </c>
      <c r="V168" s="23">
        <v>37958</v>
      </c>
      <c r="W168" s="22" t="s">
        <v>10771</v>
      </c>
    </row>
    <row r="169" spans="1:23" x14ac:dyDescent="0.25">
      <c r="A169" s="21">
        <v>11162</v>
      </c>
      <c r="B169" s="21">
        <v>331</v>
      </c>
      <c r="C169" s="36" t="str">
        <f>_xlfn.XLOOKUP($B169,'Q1 DATA TABLE'!$A:$A,'Q1 DATA TABLE'!$G:$G)</f>
        <v>La Jolla</v>
      </c>
      <c r="D169" s="36" t="str">
        <f>_xlfn.XLOOKUP($B169,'Q1 DATA TABLE'!$A:$A,'Q1 DATA TABLE'!C:C)</f>
        <v>California</v>
      </c>
      <c r="E169" s="36" t="str">
        <f>_xlfn.XLOOKUP($B169,'Q1 DATA TABLE'!$A:$A,'Q1 DATA TABLE'!$E:$E)</f>
        <v>United States</v>
      </c>
      <c r="F169" s="36">
        <f>_xlfn.XLOOKUP($B169,'Q1 DATA TABLE'!$A:$A,'Q1 DATA TABLE'!$H:$H)</f>
        <v>4</v>
      </c>
      <c r="G169" s="22" t="s">
        <v>11075</v>
      </c>
      <c r="H169" s="22" t="s">
        <v>10769</v>
      </c>
      <c r="I169" s="22" t="s">
        <v>11152</v>
      </c>
      <c r="J169" s="23">
        <v>27093</v>
      </c>
      <c r="K169" s="22" t="s">
        <v>10777</v>
      </c>
      <c r="L169" s="22" t="s">
        <v>10765</v>
      </c>
      <c r="M169" s="24">
        <v>40000</v>
      </c>
      <c r="N169" s="21">
        <v>0</v>
      </c>
      <c r="O169" s="22" t="s">
        <v>10856</v>
      </c>
      <c r="P169" s="22" t="s">
        <v>10857</v>
      </c>
      <c r="Q169" s="21">
        <v>1</v>
      </c>
      <c r="R169" s="21">
        <v>1</v>
      </c>
      <c r="S169" s="22" t="s">
        <v>11418</v>
      </c>
      <c r="T169" s="22" t="s">
        <v>10769</v>
      </c>
      <c r="U169" s="22" t="s">
        <v>11419</v>
      </c>
      <c r="V169" s="23">
        <v>37855</v>
      </c>
      <c r="W169" s="22" t="s">
        <v>10794</v>
      </c>
    </row>
    <row r="170" spans="1:23" x14ac:dyDescent="0.25">
      <c r="A170" s="21">
        <v>11163</v>
      </c>
      <c r="B170" s="21">
        <v>372</v>
      </c>
      <c r="C170" s="36" t="str">
        <f>_xlfn.XLOOKUP($B170,'Q1 DATA TABLE'!$A:$A,'Q1 DATA TABLE'!$G:$G)</f>
        <v>Spring Valley</v>
      </c>
      <c r="D170" s="36" t="str">
        <f>_xlfn.XLOOKUP($B170,'Q1 DATA TABLE'!$A:$A,'Q1 DATA TABLE'!C:C)</f>
        <v>California</v>
      </c>
      <c r="E170" s="36" t="str">
        <f>_xlfn.XLOOKUP($B170,'Q1 DATA TABLE'!$A:$A,'Q1 DATA TABLE'!$E:$E)</f>
        <v>United States</v>
      </c>
      <c r="F170" s="36">
        <f>_xlfn.XLOOKUP($B170,'Q1 DATA TABLE'!$A:$A,'Q1 DATA TABLE'!$H:$H)</f>
        <v>4</v>
      </c>
      <c r="G170" s="22" t="s">
        <v>11421</v>
      </c>
      <c r="H170" s="22" t="s">
        <v>10769</v>
      </c>
      <c r="I170" s="22" t="s">
        <v>10866</v>
      </c>
      <c r="J170" s="23">
        <v>27383</v>
      </c>
      <c r="K170" s="22" t="s">
        <v>10765</v>
      </c>
      <c r="L170" s="22" t="s">
        <v>10765</v>
      </c>
      <c r="M170" s="24">
        <v>40000</v>
      </c>
      <c r="N170" s="21">
        <v>0</v>
      </c>
      <c r="O170" s="22" t="s">
        <v>10856</v>
      </c>
      <c r="P170" s="22" t="s">
        <v>10857</v>
      </c>
      <c r="Q170" s="21">
        <v>1</v>
      </c>
      <c r="R170" s="21">
        <v>1</v>
      </c>
      <c r="S170" s="22" t="s">
        <v>11422</v>
      </c>
      <c r="T170" s="22" t="s">
        <v>10769</v>
      </c>
      <c r="U170" s="22" t="s">
        <v>11423</v>
      </c>
      <c r="V170" s="23">
        <v>37927</v>
      </c>
      <c r="W170" s="22" t="s">
        <v>10794</v>
      </c>
    </row>
    <row r="171" spans="1:23" x14ac:dyDescent="0.25">
      <c r="A171" s="21">
        <v>11164</v>
      </c>
      <c r="B171" s="21">
        <v>374</v>
      </c>
      <c r="C171" s="36" t="str">
        <f>_xlfn.XLOOKUP($B171,'Q1 DATA TABLE'!$A:$A,'Q1 DATA TABLE'!$G:$G)</f>
        <v>Torrance</v>
      </c>
      <c r="D171" s="36" t="str">
        <f>_xlfn.XLOOKUP($B171,'Q1 DATA TABLE'!$A:$A,'Q1 DATA TABLE'!C:C)</f>
        <v>California</v>
      </c>
      <c r="E171" s="36" t="str">
        <f>_xlfn.XLOOKUP($B171,'Q1 DATA TABLE'!$A:$A,'Q1 DATA TABLE'!$E:$E)</f>
        <v>United States</v>
      </c>
      <c r="F171" s="36">
        <f>_xlfn.XLOOKUP($B171,'Q1 DATA TABLE'!$A:$A,'Q1 DATA TABLE'!$H:$H)</f>
        <v>4</v>
      </c>
      <c r="G171" s="22" t="s">
        <v>11425</v>
      </c>
      <c r="H171" s="22" t="s">
        <v>10769</v>
      </c>
      <c r="I171" s="22" t="s">
        <v>11426</v>
      </c>
      <c r="J171" s="23">
        <v>27154</v>
      </c>
      <c r="K171" s="22" t="s">
        <v>10777</v>
      </c>
      <c r="L171" s="22" t="s">
        <v>10765</v>
      </c>
      <c r="M171" s="24">
        <v>40000</v>
      </c>
      <c r="N171" s="21">
        <v>0</v>
      </c>
      <c r="O171" s="22" t="s">
        <v>10856</v>
      </c>
      <c r="P171" s="22" t="s">
        <v>10857</v>
      </c>
      <c r="Q171" s="21">
        <v>0</v>
      </c>
      <c r="R171" s="21">
        <v>1</v>
      </c>
      <c r="S171" s="22" t="s">
        <v>11427</v>
      </c>
      <c r="T171" s="22" t="s">
        <v>10769</v>
      </c>
      <c r="U171" s="22" t="s">
        <v>11428</v>
      </c>
      <c r="V171" s="23">
        <v>37923</v>
      </c>
      <c r="W171" s="22" t="s">
        <v>10771</v>
      </c>
    </row>
    <row r="172" spans="1:23" x14ac:dyDescent="0.25">
      <c r="A172" s="21">
        <v>11165</v>
      </c>
      <c r="B172" s="21">
        <v>348</v>
      </c>
      <c r="C172" s="36" t="str">
        <f>_xlfn.XLOOKUP($B172,'Q1 DATA TABLE'!$A:$A,'Q1 DATA TABLE'!$G:$G)</f>
        <v>Oakland</v>
      </c>
      <c r="D172" s="36" t="str">
        <f>_xlfn.XLOOKUP($B172,'Q1 DATA TABLE'!$A:$A,'Q1 DATA TABLE'!C:C)</f>
        <v>California</v>
      </c>
      <c r="E172" s="36" t="str">
        <f>_xlfn.XLOOKUP($B172,'Q1 DATA TABLE'!$A:$A,'Q1 DATA TABLE'!$E:$E)</f>
        <v>United States</v>
      </c>
      <c r="F172" s="36">
        <f>_xlfn.XLOOKUP($B172,'Q1 DATA TABLE'!$A:$A,'Q1 DATA TABLE'!$H:$H)</f>
        <v>4</v>
      </c>
      <c r="G172" s="22" t="s">
        <v>11430</v>
      </c>
      <c r="H172" s="22" t="s">
        <v>10769</v>
      </c>
      <c r="I172" s="22" t="s">
        <v>11431</v>
      </c>
      <c r="J172" s="23">
        <v>26863</v>
      </c>
      <c r="K172" s="22" t="s">
        <v>10765</v>
      </c>
      <c r="L172" s="22" t="s">
        <v>10792</v>
      </c>
      <c r="M172" s="24">
        <v>60000</v>
      </c>
      <c r="N172" s="21">
        <v>0</v>
      </c>
      <c r="O172" s="22" t="s">
        <v>10856</v>
      </c>
      <c r="P172" s="22" t="s">
        <v>10857</v>
      </c>
      <c r="Q172" s="21">
        <v>0</v>
      </c>
      <c r="R172" s="21">
        <v>1</v>
      </c>
      <c r="S172" s="22" t="s">
        <v>11432</v>
      </c>
      <c r="T172" s="22" t="s">
        <v>10769</v>
      </c>
      <c r="U172" s="22" t="s">
        <v>11433</v>
      </c>
      <c r="V172" s="23">
        <v>37951</v>
      </c>
      <c r="W172" s="22" t="s">
        <v>10771</v>
      </c>
    </row>
    <row r="173" spans="1:23" x14ac:dyDescent="0.25">
      <c r="A173" s="21">
        <v>11166</v>
      </c>
      <c r="B173" s="21">
        <v>631</v>
      </c>
      <c r="C173" s="36" t="str">
        <f>_xlfn.XLOOKUP($B173,'Q1 DATA TABLE'!$A:$A,'Q1 DATA TABLE'!$G:$G)</f>
        <v>Olympia</v>
      </c>
      <c r="D173" s="36" t="str">
        <f>_xlfn.XLOOKUP($B173,'Q1 DATA TABLE'!$A:$A,'Q1 DATA TABLE'!C:C)</f>
        <v>Washington</v>
      </c>
      <c r="E173" s="36" t="str">
        <f>_xlfn.XLOOKUP($B173,'Q1 DATA TABLE'!$A:$A,'Q1 DATA TABLE'!$E:$E)</f>
        <v>United States</v>
      </c>
      <c r="F173" s="36">
        <f>_xlfn.XLOOKUP($B173,'Q1 DATA TABLE'!$A:$A,'Q1 DATA TABLE'!$H:$H)</f>
        <v>1</v>
      </c>
      <c r="G173" s="22" t="s">
        <v>11435</v>
      </c>
      <c r="H173" s="22" t="s">
        <v>10769</v>
      </c>
      <c r="I173" s="22" t="s">
        <v>11436</v>
      </c>
      <c r="J173" s="23">
        <v>26413</v>
      </c>
      <c r="K173" s="22" t="s">
        <v>10777</v>
      </c>
      <c r="L173" s="22" t="s">
        <v>10792</v>
      </c>
      <c r="M173" s="24">
        <v>70000</v>
      </c>
      <c r="N173" s="21">
        <v>0</v>
      </c>
      <c r="O173" s="22" t="s">
        <v>10856</v>
      </c>
      <c r="P173" s="22" t="s">
        <v>10857</v>
      </c>
      <c r="Q173" s="21">
        <v>0</v>
      </c>
      <c r="R173" s="21">
        <v>2</v>
      </c>
      <c r="S173" s="22" t="s">
        <v>11437</v>
      </c>
      <c r="T173" s="22" t="s">
        <v>10769</v>
      </c>
      <c r="U173" s="22" t="s">
        <v>11438</v>
      </c>
      <c r="V173" s="23">
        <v>38093</v>
      </c>
      <c r="W173" s="22" t="s">
        <v>10780</v>
      </c>
    </row>
    <row r="174" spans="1:23" x14ac:dyDescent="0.25">
      <c r="A174" s="21">
        <v>11167</v>
      </c>
      <c r="B174" s="21">
        <v>618</v>
      </c>
      <c r="C174" s="36" t="str">
        <f>_xlfn.XLOOKUP($B174,'Q1 DATA TABLE'!$A:$A,'Q1 DATA TABLE'!$G:$G)</f>
        <v>Issaquah</v>
      </c>
      <c r="D174" s="36" t="str">
        <f>_xlfn.XLOOKUP($B174,'Q1 DATA TABLE'!$A:$A,'Q1 DATA TABLE'!C:C)</f>
        <v>Washington</v>
      </c>
      <c r="E174" s="36" t="str">
        <f>_xlfn.XLOOKUP($B174,'Q1 DATA TABLE'!$A:$A,'Q1 DATA TABLE'!$E:$E)</f>
        <v>United States</v>
      </c>
      <c r="F174" s="36">
        <f>_xlfn.XLOOKUP($B174,'Q1 DATA TABLE'!$A:$A,'Q1 DATA TABLE'!$H:$H)</f>
        <v>1</v>
      </c>
      <c r="G174" s="22" t="s">
        <v>11336</v>
      </c>
      <c r="H174" s="22" t="s">
        <v>10972</v>
      </c>
      <c r="I174" s="22" t="s">
        <v>11440</v>
      </c>
      <c r="J174" s="23">
        <v>26512</v>
      </c>
      <c r="K174" s="22" t="s">
        <v>10777</v>
      </c>
      <c r="L174" s="22" t="s">
        <v>10792</v>
      </c>
      <c r="M174" s="24">
        <v>80000</v>
      </c>
      <c r="N174" s="21">
        <v>0</v>
      </c>
      <c r="O174" s="22" t="s">
        <v>10766</v>
      </c>
      <c r="P174" s="22" t="s">
        <v>10839</v>
      </c>
      <c r="Q174" s="21">
        <v>0</v>
      </c>
      <c r="R174" s="21">
        <v>1</v>
      </c>
      <c r="S174" s="22" t="s">
        <v>11441</v>
      </c>
      <c r="T174" s="22" t="s">
        <v>10769</v>
      </c>
      <c r="U174" s="22" t="s">
        <v>11442</v>
      </c>
      <c r="V174" s="23">
        <v>37813</v>
      </c>
      <c r="W174" s="22" t="s">
        <v>10780</v>
      </c>
    </row>
    <row r="175" spans="1:23" x14ac:dyDescent="0.25">
      <c r="A175" s="21">
        <v>11168</v>
      </c>
      <c r="B175" s="21">
        <v>348</v>
      </c>
      <c r="C175" s="36" t="str">
        <f>_xlfn.XLOOKUP($B175,'Q1 DATA TABLE'!$A:$A,'Q1 DATA TABLE'!$G:$G)</f>
        <v>Oakland</v>
      </c>
      <c r="D175" s="36" t="str">
        <f>_xlfn.XLOOKUP($B175,'Q1 DATA TABLE'!$A:$A,'Q1 DATA TABLE'!C:C)</f>
        <v>California</v>
      </c>
      <c r="E175" s="36" t="str">
        <f>_xlfn.XLOOKUP($B175,'Q1 DATA TABLE'!$A:$A,'Q1 DATA TABLE'!$E:$E)</f>
        <v>United States</v>
      </c>
      <c r="F175" s="36">
        <f>_xlfn.XLOOKUP($B175,'Q1 DATA TABLE'!$A:$A,'Q1 DATA TABLE'!$H:$H)</f>
        <v>4</v>
      </c>
      <c r="G175" s="22" t="s">
        <v>11443</v>
      </c>
      <c r="H175" s="22" t="s">
        <v>10769</v>
      </c>
      <c r="I175" s="22" t="s">
        <v>11444</v>
      </c>
      <c r="J175" s="23">
        <v>24973</v>
      </c>
      <c r="K175" s="22" t="s">
        <v>10777</v>
      </c>
      <c r="L175" s="22" t="s">
        <v>10765</v>
      </c>
      <c r="M175" s="24">
        <v>80000</v>
      </c>
      <c r="N175" s="21">
        <v>0</v>
      </c>
      <c r="O175" s="22" t="s">
        <v>10766</v>
      </c>
      <c r="P175" s="22" t="s">
        <v>10839</v>
      </c>
      <c r="Q175" s="21">
        <v>0</v>
      </c>
      <c r="R175" s="21">
        <v>1</v>
      </c>
      <c r="S175" s="22" t="s">
        <v>11445</v>
      </c>
      <c r="T175" s="22" t="s">
        <v>10769</v>
      </c>
      <c r="U175" s="22" t="s">
        <v>11446</v>
      </c>
      <c r="V175" s="23">
        <v>37821</v>
      </c>
      <c r="W175" s="22" t="s">
        <v>10780</v>
      </c>
    </row>
    <row r="176" spans="1:23" x14ac:dyDescent="0.25">
      <c r="A176" s="21">
        <v>11169</v>
      </c>
      <c r="B176" s="21">
        <v>312</v>
      </c>
      <c r="C176" s="36" t="str">
        <f>_xlfn.XLOOKUP($B176,'Q1 DATA TABLE'!$A:$A,'Q1 DATA TABLE'!$G:$G)</f>
        <v>Coronado</v>
      </c>
      <c r="D176" s="36" t="str">
        <f>_xlfn.XLOOKUP($B176,'Q1 DATA TABLE'!$A:$A,'Q1 DATA TABLE'!C:C)</f>
        <v>California</v>
      </c>
      <c r="E176" s="36" t="str">
        <f>_xlfn.XLOOKUP($B176,'Q1 DATA TABLE'!$A:$A,'Q1 DATA TABLE'!$E:$E)</f>
        <v>United States</v>
      </c>
      <c r="F176" s="36">
        <f>_xlfn.XLOOKUP($B176,'Q1 DATA TABLE'!$A:$A,'Q1 DATA TABLE'!$H:$H)</f>
        <v>4</v>
      </c>
      <c r="G176" s="22" t="s">
        <v>11448</v>
      </c>
      <c r="H176" s="22" t="s">
        <v>10769</v>
      </c>
      <c r="I176" s="22" t="s">
        <v>11316</v>
      </c>
      <c r="J176" s="23">
        <v>25011</v>
      </c>
      <c r="K176" s="22" t="s">
        <v>10765</v>
      </c>
      <c r="L176" s="22" t="s">
        <v>10765</v>
      </c>
      <c r="M176" s="24">
        <v>90000</v>
      </c>
      <c r="N176" s="21">
        <v>4</v>
      </c>
      <c r="O176" s="22" t="s">
        <v>10766</v>
      </c>
      <c r="P176" s="22" t="s">
        <v>10839</v>
      </c>
      <c r="Q176" s="21">
        <v>1</v>
      </c>
      <c r="R176" s="21">
        <v>1</v>
      </c>
      <c r="S176" s="22" t="s">
        <v>11449</v>
      </c>
      <c r="T176" s="22" t="s">
        <v>10769</v>
      </c>
      <c r="U176" s="22" t="s">
        <v>11450</v>
      </c>
      <c r="V176" s="23">
        <v>37952</v>
      </c>
      <c r="W176" s="22" t="s">
        <v>10780</v>
      </c>
    </row>
    <row r="177" spans="1:23" x14ac:dyDescent="0.25">
      <c r="A177" s="21">
        <v>11170</v>
      </c>
      <c r="B177" s="21">
        <v>612</v>
      </c>
      <c r="C177" s="36" t="str">
        <f>_xlfn.XLOOKUP($B177,'Q1 DATA TABLE'!$A:$A,'Q1 DATA TABLE'!$G:$G)</f>
        <v>Burien</v>
      </c>
      <c r="D177" s="36" t="str">
        <f>_xlfn.XLOOKUP($B177,'Q1 DATA TABLE'!$A:$A,'Q1 DATA TABLE'!C:C)</f>
        <v>Washington</v>
      </c>
      <c r="E177" s="36" t="str">
        <f>_xlfn.XLOOKUP($B177,'Q1 DATA TABLE'!$A:$A,'Q1 DATA TABLE'!$E:$E)</f>
        <v>United States</v>
      </c>
      <c r="F177" s="36">
        <f>_xlfn.XLOOKUP($B177,'Q1 DATA TABLE'!$A:$A,'Q1 DATA TABLE'!$H:$H)</f>
        <v>1</v>
      </c>
      <c r="G177" s="22" t="s">
        <v>11012</v>
      </c>
      <c r="H177" s="22" t="s">
        <v>11085</v>
      </c>
      <c r="I177" s="22" t="s">
        <v>11452</v>
      </c>
      <c r="J177" s="23">
        <v>24873</v>
      </c>
      <c r="K177" s="22" t="s">
        <v>10765</v>
      </c>
      <c r="L177" s="22" t="s">
        <v>10792</v>
      </c>
      <c r="M177" s="24">
        <v>90000</v>
      </c>
      <c r="N177" s="21">
        <v>4</v>
      </c>
      <c r="O177" s="22" t="s">
        <v>10766</v>
      </c>
      <c r="P177" s="22" t="s">
        <v>10839</v>
      </c>
      <c r="Q177" s="21">
        <v>1</v>
      </c>
      <c r="R177" s="21">
        <v>1</v>
      </c>
      <c r="S177" s="22" t="s">
        <v>11453</v>
      </c>
      <c r="T177" s="22" t="s">
        <v>10769</v>
      </c>
      <c r="U177" s="22" t="s">
        <v>11454</v>
      </c>
      <c r="V177" s="23">
        <v>38044</v>
      </c>
      <c r="W177" s="22" t="s">
        <v>10780</v>
      </c>
    </row>
    <row r="178" spans="1:23" x14ac:dyDescent="0.25">
      <c r="A178" s="21">
        <v>11171</v>
      </c>
      <c r="B178" s="21">
        <v>385</v>
      </c>
      <c r="C178" s="36" t="str">
        <f>_xlfn.XLOOKUP($B178,'Q1 DATA TABLE'!$A:$A,'Q1 DATA TABLE'!$G:$G)</f>
        <v>Woodland Hills</v>
      </c>
      <c r="D178" s="36" t="str">
        <f>_xlfn.XLOOKUP($B178,'Q1 DATA TABLE'!$A:$A,'Q1 DATA TABLE'!C:C)</f>
        <v>California</v>
      </c>
      <c r="E178" s="36" t="str">
        <f>_xlfn.XLOOKUP($B178,'Q1 DATA TABLE'!$A:$A,'Q1 DATA TABLE'!$E:$E)</f>
        <v>United States</v>
      </c>
      <c r="F178" s="36">
        <f>_xlfn.XLOOKUP($B178,'Q1 DATA TABLE'!$A:$A,'Q1 DATA TABLE'!$H:$H)</f>
        <v>4</v>
      </c>
      <c r="G178" s="22" t="s">
        <v>11357</v>
      </c>
      <c r="H178" s="22" t="s">
        <v>11029</v>
      </c>
      <c r="I178" s="22" t="s">
        <v>10862</v>
      </c>
      <c r="J178" s="23">
        <v>24754</v>
      </c>
      <c r="K178" s="22" t="s">
        <v>10777</v>
      </c>
      <c r="L178" s="22" t="s">
        <v>10765</v>
      </c>
      <c r="M178" s="24">
        <v>100000</v>
      </c>
      <c r="N178" s="21">
        <v>1</v>
      </c>
      <c r="O178" s="22" t="s">
        <v>10766</v>
      </c>
      <c r="P178" s="22" t="s">
        <v>10839</v>
      </c>
      <c r="Q178" s="21">
        <v>1</v>
      </c>
      <c r="R178" s="21">
        <v>2</v>
      </c>
      <c r="S178" s="22" t="s">
        <v>11455</v>
      </c>
      <c r="T178" s="22" t="s">
        <v>10769</v>
      </c>
      <c r="U178" s="22" t="s">
        <v>11456</v>
      </c>
      <c r="V178" s="23">
        <v>37307</v>
      </c>
      <c r="W178" s="22" t="s">
        <v>10771</v>
      </c>
    </row>
    <row r="179" spans="1:23" x14ac:dyDescent="0.25">
      <c r="A179" s="21">
        <v>11172</v>
      </c>
      <c r="B179" s="21">
        <v>626</v>
      </c>
      <c r="C179" s="36" t="str">
        <f>_xlfn.XLOOKUP($B179,'Q1 DATA TABLE'!$A:$A,'Q1 DATA TABLE'!$G:$G)</f>
        <v>Lynnwood</v>
      </c>
      <c r="D179" s="36" t="str">
        <f>_xlfn.XLOOKUP($B179,'Q1 DATA TABLE'!$A:$A,'Q1 DATA TABLE'!C:C)</f>
        <v>Washington</v>
      </c>
      <c r="E179" s="36" t="str">
        <f>_xlfn.XLOOKUP($B179,'Q1 DATA TABLE'!$A:$A,'Q1 DATA TABLE'!$E:$E)</f>
        <v>United States</v>
      </c>
      <c r="F179" s="36">
        <f>_xlfn.XLOOKUP($B179,'Q1 DATA TABLE'!$A:$A,'Q1 DATA TABLE'!$H:$H)</f>
        <v>1</v>
      </c>
      <c r="G179" s="22" t="s">
        <v>11458</v>
      </c>
      <c r="H179" s="22" t="s">
        <v>10972</v>
      </c>
      <c r="I179" s="22" t="s">
        <v>11459</v>
      </c>
      <c r="J179" s="23">
        <v>24797</v>
      </c>
      <c r="K179" s="22" t="s">
        <v>10765</v>
      </c>
      <c r="L179" s="22" t="s">
        <v>10792</v>
      </c>
      <c r="M179" s="24">
        <v>100000</v>
      </c>
      <c r="N179" s="21">
        <v>1</v>
      </c>
      <c r="O179" s="22" t="s">
        <v>10766</v>
      </c>
      <c r="P179" s="22" t="s">
        <v>10839</v>
      </c>
      <c r="Q179" s="21">
        <v>1</v>
      </c>
      <c r="R179" s="21">
        <v>2</v>
      </c>
      <c r="S179" s="22" t="s">
        <v>11460</v>
      </c>
      <c r="T179" s="22" t="s">
        <v>10769</v>
      </c>
      <c r="U179" s="22" t="s">
        <v>11461</v>
      </c>
      <c r="V179" s="23">
        <v>37929</v>
      </c>
      <c r="W179" s="22" t="s">
        <v>10771</v>
      </c>
    </row>
    <row r="180" spans="1:23" x14ac:dyDescent="0.25">
      <c r="A180" s="21">
        <v>11173</v>
      </c>
      <c r="B180" s="21">
        <v>552</v>
      </c>
      <c r="C180" s="36" t="str">
        <f>_xlfn.XLOOKUP($B180,'Q1 DATA TABLE'!$A:$A,'Q1 DATA TABLE'!$G:$G)</f>
        <v>W. Linn</v>
      </c>
      <c r="D180" s="36" t="str">
        <f>_xlfn.XLOOKUP($B180,'Q1 DATA TABLE'!$A:$A,'Q1 DATA TABLE'!C:C)</f>
        <v>Oregon</v>
      </c>
      <c r="E180" s="36" t="str">
        <f>_xlfn.XLOOKUP($B180,'Q1 DATA TABLE'!$A:$A,'Q1 DATA TABLE'!$E:$E)</f>
        <v>United States</v>
      </c>
      <c r="F180" s="36">
        <f>_xlfn.XLOOKUP($B180,'Q1 DATA TABLE'!$A:$A,'Q1 DATA TABLE'!$H:$H)</f>
        <v>1</v>
      </c>
      <c r="G180" s="22" t="s">
        <v>11463</v>
      </c>
      <c r="H180" s="22" t="s">
        <v>10792</v>
      </c>
      <c r="I180" s="22" t="s">
        <v>11464</v>
      </c>
      <c r="J180" s="23">
        <v>24716</v>
      </c>
      <c r="K180" s="22" t="s">
        <v>10777</v>
      </c>
      <c r="L180" s="22" t="s">
        <v>10792</v>
      </c>
      <c r="M180" s="24">
        <v>110000</v>
      </c>
      <c r="N180" s="21">
        <v>0</v>
      </c>
      <c r="O180" s="22" t="s">
        <v>11047</v>
      </c>
      <c r="P180" s="22" t="s">
        <v>10839</v>
      </c>
      <c r="Q180" s="21">
        <v>0</v>
      </c>
      <c r="R180" s="21">
        <v>4</v>
      </c>
      <c r="S180" s="22" t="s">
        <v>11465</v>
      </c>
      <c r="T180" s="22" t="s">
        <v>10769</v>
      </c>
      <c r="U180" s="22" t="s">
        <v>11466</v>
      </c>
      <c r="V180" s="23">
        <v>37867</v>
      </c>
      <c r="W180" s="22" t="s">
        <v>10780</v>
      </c>
    </row>
    <row r="181" spans="1:23" x14ac:dyDescent="0.25">
      <c r="A181" s="21">
        <v>11174</v>
      </c>
      <c r="B181" s="21">
        <v>338</v>
      </c>
      <c r="C181" s="36" t="str">
        <f>_xlfn.XLOOKUP($B181,'Q1 DATA TABLE'!$A:$A,'Q1 DATA TABLE'!$G:$G)</f>
        <v>Los Angeles</v>
      </c>
      <c r="D181" s="36" t="str">
        <f>_xlfn.XLOOKUP($B181,'Q1 DATA TABLE'!$A:$A,'Q1 DATA TABLE'!C:C)</f>
        <v>California</v>
      </c>
      <c r="E181" s="36" t="str">
        <f>_xlfn.XLOOKUP($B181,'Q1 DATA TABLE'!$A:$A,'Q1 DATA TABLE'!$E:$E)</f>
        <v>United States</v>
      </c>
      <c r="F181" s="36">
        <f>_xlfn.XLOOKUP($B181,'Q1 DATA TABLE'!$A:$A,'Q1 DATA TABLE'!$H:$H)</f>
        <v>4</v>
      </c>
      <c r="G181" s="22" t="s">
        <v>11467</v>
      </c>
      <c r="H181" s="22" t="s">
        <v>10769</v>
      </c>
      <c r="I181" s="22" t="s">
        <v>11392</v>
      </c>
      <c r="J181" s="23">
        <v>24666</v>
      </c>
      <c r="K181" s="22" t="s">
        <v>10765</v>
      </c>
      <c r="L181" s="22" t="s">
        <v>10765</v>
      </c>
      <c r="M181" s="24">
        <v>110000</v>
      </c>
      <c r="N181" s="21">
        <v>0</v>
      </c>
      <c r="O181" s="22" t="s">
        <v>11047</v>
      </c>
      <c r="P181" s="22" t="s">
        <v>10839</v>
      </c>
      <c r="Q181" s="21">
        <v>1</v>
      </c>
      <c r="R181" s="21">
        <v>0</v>
      </c>
      <c r="S181" s="22" t="s">
        <v>11468</v>
      </c>
      <c r="T181" s="22" t="s">
        <v>10769</v>
      </c>
      <c r="U181" s="22" t="s">
        <v>11469</v>
      </c>
      <c r="V181" s="23">
        <v>38000</v>
      </c>
      <c r="W181" s="22" t="s">
        <v>10787</v>
      </c>
    </row>
    <row r="182" spans="1:23" x14ac:dyDescent="0.25">
      <c r="A182" s="21">
        <v>11175</v>
      </c>
      <c r="B182" s="21">
        <v>300</v>
      </c>
      <c r="C182" s="36" t="str">
        <f>_xlfn.XLOOKUP($B182,'Q1 DATA TABLE'!$A:$A,'Q1 DATA TABLE'!$G:$G)</f>
        <v>Beverly Hills</v>
      </c>
      <c r="D182" s="36" t="str">
        <f>_xlfn.XLOOKUP($B182,'Q1 DATA TABLE'!$A:$A,'Q1 DATA TABLE'!C:C)</f>
        <v>California</v>
      </c>
      <c r="E182" s="36" t="str">
        <f>_xlfn.XLOOKUP($B182,'Q1 DATA TABLE'!$A:$A,'Q1 DATA TABLE'!$E:$E)</f>
        <v>United States</v>
      </c>
      <c r="F182" s="36">
        <f>_xlfn.XLOOKUP($B182,'Q1 DATA TABLE'!$A:$A,'Q1 DATA TABLE'!$H:$H)</f>
        <v>4</v>
      </c>
      <c r="G182" s="22" t="s">
        <v>11471</v>
      </c>
      <c r="H182" s="22" t="s">
        <v>10769</v>
      </c>
      <c r="I182" s="22" t="s">
        <v>10866</v>
      </c>
      <c r="J182" s="23">
        <v>23075</v>
      </c>
      <c r="K182" s="22" t="s">
        <v>10777</v>
      </c>
      <c r="L182" s="22" t="s">
        <v>10765</v>
      </c>
      <c r="M182" s="24">
        <v>70000</v>
      </c>
      <c r="N182" s="21">
        <v>0</v>
      </c>
      <c r="O182" s="22" t="s">
        <v>10856</v>
      </c>
      <c r="P182" s="22" t="s">
        <v>10857</v>
      </c>
      <c r="Q182" s="21">
        <v>1</v>
      </c>
      <c r="R182" s="21">
        <v>2</v>
      </c>
      <c r="S182" s="22" t="s">
        <v>11472</v>
      </c>
      <c r="T182" s="22" t="s">
        <v>10769</v>
      </c>
      <c r="U182" s="22" t="s">
        <v>11473</v>
      </c>
      <c r="V182" s="23">
        <v>37315</v>
      </c>
      <c r="W182" s="22" t="s">
        <v>10794</v>
      </c>
    </row>
    <row r="183" spans="1:23" x14ac:dyDescent="0.25">
      <c r="A183" s="21">
        <v>11176</v>
      </c>
      <c r="B183" s="21">
        <v>50</v>
      </c>
      <c r="C183" s="36" t="str">
        <f>_xlfn.XLOOKUP($B183,'Q1 DATA TABLE'!$A:$A,'Q1 DATA TABLE'!$G:$G)</f>
        <v>Haney</v>
      </c>
      <c r="D183" s="36" t="str">
        <f>_xlfn.XLOOKUP($B183,'Q1 DATA TABLE'!$A:$A,'Q1 DATA TABLE'!C:C)</f>
        <v>British Columbia</v>
      </c>
      <c r="E183" s="36" t="str">
        <f>_xlfn.XLOOKUP($B183,'Q1 DATA TABLE'!$A:$A,'Q1 DATA TABLE'!$E:$E)</f>
        <v>Canada</v>
      </c>
      <c r="F183" s="36">
        <f>_xlfn.XLOOKUP($B183,'Q1 DATA TABLE'!$A:$A,'Q1 DATA TABLE'!$H:$H)</f>
        <v>6</v>
      </c>
      <c r="G183" s="22" t="s">
        <v>11474</v>
      </c>
      <c r="H183" s="22" t="s">
        <v>10871</v>
      </c>
      <c r="I183" s="22" t="s">
        <v>11396</v>
      </c>
      <c r="J183" s="23">
        <v>24862</v>
      </c>
      <c r="K183" s="22" t="s">
        <v>10765</v>
      </c>
      <c r="L183" s="22" t="s">
        <v>10765</v>
      </c>
      <c r="M183" s="24">
        <v>90000</v>
      </c>
      <c r="N183" s="21">
        <v>4</v>
      </c>
      <c r="O183" s="22" t="s">
        <v>10766</v>
      </c>
      <c r="P183" s="22" t="s">
        <v>10839</v>
      </c>
      <c r="Q183" s="21">
        <v>1</v>
      </c>
      <c r="R183" s="21">
        <v>1</v>
      </c>
      <c r="S183" s="22" t="s">
        <v>11475</v>
      </c>
      <c r="T183" s="22" t="s">
        <v>10769</v>
      </c>
      <c r="U183" s="22" t="s">
        <v>11476</v>
      </c>
      <c r="V183" s="23">
        <v>37839</v>
      </c>
      <c r="W183" s="22" t="s">
        <v>10771</v>
      </c>
    </row>
    <row r="184" spans="1:23" x14ac:dyDescent="0.25">
      <c r="A184" s="21">
        <v>11177</v>
      </c>
      <c r="B184" s="21">
        <v>359</v>
      </c>
      <c r="C184" s="36" t="str">
        <f>_xlfn.XLOOKUP($B184,'Q1 DATA TABLE'!$A:$A,'Q1 DATA TABLE'!$G:$G)</f>
        <v>San Diego</v>
      </c>
      <c r="D184" s="36" t="str">
        <f>_xlfn.XLOOKUP($B184,'Q1 DATA TABLE'!$A:$A,'Q1 DATA TABLE'!C:C)</f>
        <v>California</v>
      </c>
      <c r="E184" s="36" t="str">
        <f>_xlfn.XLOOKUP($B184,'Q1 DATA TABLE'!$A:$A,'Q1 DATA TABLE'!$E:$E)</f>
        <v>United States</v>
      </c>
      <c r="F184" s="36">
        <f>_xlfn.XLOOKUP($B184,'Q1 DATA TABLE'!$A:$A,'Q1 DATA TABLE'!$H:$H)</f>
        <v>4</v>
      </c>
      <c r="G184" s="22" t="s">
        <v>11477</v>
      </c>
      <c r="H184" s="22" t="s">
        <v>10765</v>
      </c>
      <c r="I184" s="22" t="s">
        <v>10996</v>
      </c>
      <c r="J184" s="23">
        <v>15526</v>
      </c>
      <c r="K184" s="22" t="s">
        <v>10765</v>
      </c>
      <c r="L184" s="22" t="s">
        <v>10765</v>
      </c>
      <c r="M184" s="24">
        <v>110000</v>
      </c>
      <c r="N184" s="21">
        <v>2</v>
      </c>
      <c r="O184" s="22" t="s">
        <v>11047</v>
      </c>
      <c r="P184" s="22" t="s">
        <v>10839</v>
      </c>
      <c r="Q184" s="21">
        <v>1</v>
      </c>
      <c r="R184" s="21">
        <v>2</v>
      </c>
      <c r="S184" s="22" t="s">
        <v>11478</v>
      </c>
      <c r="T184" s="22" t="s">
        <v>10769</v>
      </c>
      <c r="U184" s="22" t="s">
        <v>11479</v>
      </c>
      <c r="V184" s="23">
        <v>37894</v>
      </c>
      <c r="W184" s="22" t="s">
        <v>10794</v>
      </c>
    </row>
    <row r="185" spans="1:23" x14ac:dyDescent="0.25">
      <c r="A185" s="21">
        <v>11178</v>
      </c>
      <c r="B185" s="21">
        <v>334</v>
      </c>
      <c r="C185" s="36" t="str">
        <f>_xlfn.XLOOKUP($B185,'Q1 DATA TABLE'!$A:$A,'Q1 DATA TABLE'!$G:$G)</f>
        <v>Lakewood</v>
      </c>
      <c r="D185" s="36" t="str">
        <f>_xlfn.XLOOKUP($B185,'Q1 DATA TABLE'!$A:$A,'Q1 DATA TABLE'!C:C)</f>
        <v>California</v>
      </c>
      <c r="E185" s="36" t="str">
        <f>_xlfn.XLOOKUP($B185,'Q1 DATA TABLE'!$A:$A,'Q1 DATA TABLE'!$E:$E)</f>
        <v>United States</v>
      </c>
      <c r="F185" s="36">
        <f>_xlfn.XLOOKUP($B185,'Q1 DATA TABLE'!$A:$A,'Q1 DATA TABLE'!$H:$H)</f>
        <v>4</v>
      </c>
      <c r="G185" s="22" t="s">
        <v>10991</v>
      </c>
      <c r="H185" s="22" t="s">
        <v>10972</v>
      </c>
      <c r="I185" s="22" t="s">
        <v>10797</v>
      </c>
      <c r="J185" s="23">
        <v>15942</v>
      </c>
      <c r="K185" s="22" t="s">
        <v>10765</v>
      </c>
      <c r="L185" s="22" t="s">
        <v>10765</v>
      </c>
      <c r="M185" s="24">
        <v>100000</v>
      </c>
      <c r="N185" s="21">
        <v>2</v>
      </c>
      <c r="O185" s="22" t="s">
        <v>11047</v>
      </c>
      <c r="P185" s="22" t="s">
        <v>10839</v>
      </c>
      <c r="Q185" s="21">
        <v>1</v>
      </c>
      <c r="R185" s="21">
        <v>3</v>
      </c>
      <c r="S185" s="22" t="s">
        <v>11480</v>
      </c>
      <c r="T185" s="22" t="s">
        <v>10769</v>
      </c>
      <c r="U185" s="22" t="s">
        <v>11481</v>
      </c>
      <c r="V185" s="23">
        <v>37858</v>
      </c>
      <c r="W185" s="22" t="s">
        <v>10771</v>
      </c>
    </row>
    <row r="186" spans="1:23" x14ac:dyDescent="0.25">
      <c r="A186" s="21">
        <v>11179</v>
      </c>
      <c r="B186" s="21">
        <v>300</v>
      </c>
      <c r="C186" s="36" t="str">
        <f>_xlfn.XLOOKUP($B186,'Q1 DATA TABLE'!$A:$A,'Q1 DATA TABLE'!$G:$G)</f>
        <v>Beverly Hills</v>
      </c>
      <c r="D186" s="36" t="str">
        <f>_xlfn.XLOOKUP($B186,'Q1 DATA TABLE'!$A:$A,'Q1 DATA TABLE'!C:C)</f>
        <v>California</v>
      </c>
      <c r="E186" s="36" t="str">
        <f>_xlfn.XLOOKUP($B186,'Q1 DATA TABLE'!$A:$A,'Q1 DATA TABLE'!$E:$E)</f>
        <v>United States</v>
      </c>
      <c r="F186" s="36">
        <f>_xlfn.XLOOKUP($B186,'Q1 DATA TABLE'!$A:$A,'Q1 DATA TABLE'!$H:$H)</f>
        <v>4</v>
      </c>
      <c r="G186" s="22" t="s">
        <v>11482</v>
      </c>
      <c r="H186" s="22" t="s">
        <v>11029</v>
      </c>
      <c r="I186" s="22" t="s">
        <v>11444</v>
      </c>
      <c r="J186" s="23">
        <v>15871</v>
      </c>
      <c r="K186" s="22" t="s">
        <v>10765</v>
      </c>
      <c r="L186" s="22" t="s">
        <v>10792</v>
      </c>
      <c r="M186" s="24">
        <v>120000</v>
      </c>
      <c r="N186" s="21">
        <v>2</v>
      </c>
      <c r="O186" s="22" t="s">
        <v>11047</v>
      </c>
      <c r="P186" s="22" t="s">
        <v>10839</v>
      </c>
      <c r="Q186" s="21">
        <v>1</v>
      </c>
      <c r="R186" s="21">
        <v>3</v>
      </c>
      <c r="S186" s="22" t="s">
        <v>11483</v>
      </c>
      <c r="T186" s="22" t="s">
        <v>10769</v>
      </c>
      <c r="U186" s="22" t="s">
        <v>11484</v>
      </c>
      <c r="V186" s="23">
        <v>37877</v>
      </c>
      <c r="W186" s="22" t="s">
        <v>10794</v>
      </c>
    </row>
    <row r="187" spans="1:23" x14ac:dyDescent="0.25">
      <c r="A187" s="21">
        <v>11180</v>
      </c>
      <c r="B187" s="21">
        <v>307</v>
      </c>
      <c r="C187" s="36" t="str">
        <f>_xlfn.XLOOKUP($B187,'Q1 DATA TABLE'!$A:$A,'Q1 DATA TABLE'!$G:$G)</f>
        <v>Chula Vista</v>
      </c>
      <c r="D187" s="36" t="str">
        <f>_xlfn.XLOOKUP($B187,'Q1 DATA TABLE'!$A:$A,'Q1 DATA TABLE'!C:C)</f>
        <v>California</v>
      </c>
      <c r="E187" s="36" t="str">
        <f>_xlfn.XLOOKUP($B187,'Q1 DATA TABLE'!$A:$A,'Q1 DATA TABLE'!$E:$E)</f>
        <v>United States</v>
      </c>
      <c r="F187" s="36">
        <f>_xlfn.XLOOKUP($B187,'Q1 DATA TABLE'!$A:$A,'Q1 DATA TABLE'!$H:$H)</f>
        <v>4</v>
      </c>
      <c r="G187" s="22" t="s">
        <v>11266</v>
      </c>
      <c r="H187" s="22" t="s">
        <v>10769</v>
      </c>
      <c r="I187" s="22" t="s">
        <v>11204</v>
      </c>
      <c r="J187" s="23">
        <v>15708</v>
      </c>
      <c r="K187" s="22" t="s">
        <v>10765</v>
      </c>
      <c r="L187" s="22" t="s">
        <v>10792</v>
      </c>
      <c r="M187" s="24">
        <v>160000</v>
      </c>
      <c r="N187" s="21">
        <v>1</v>
      </c>
      <c r="O187" s="22" t="s">
        <v>10766</v>
      </c>
      <c r="P187" s="22" t="s">
        <v>10839</v>
      </c>
      <c r="Q187" s="21">
        <v>1</v>
      </c>
      <c r="R187" s="21">
        <v>4</v>
      </c>
      <c r="S187" s="22" t="s">
        <v>11485</v>
      </c>
      <c r="T187" s="22" t="s">
        <v>10769</v>
      </c>
      <c r="U187" s="22" t="s">
        <v>11486</v>
      </c>
      <c r="V187" s="23">
        <v>37882</v>
      </c>
      <c r="W187" s="22" t="s">
        <v>10780</v>
      </c>
    </row>
    <row r="188" spans="1:23" x14ac:dyDescent="0.25">
      <c r="A188" s="21">
        <v>11181</v>
      </c>
      <c r="B188" s="21">
        <v>338</v>
      </c>
      <c r="C188" s="36" t="str">
        <f>_xlfn.XLOOKUP($B188,'Q1 DATA TABLE'!$A:$A,'Q1 DATA TABLE'!$G:$G)</f>
        <v>Los Angeles</v>
      </c>
      <c r="D188" s="36" t="str">
        <f>_xlfn.XLOOKUP($B188,'Q1 DATA TABLE'!$A:$A,'Q1 DATA TABLE'!C:C)</f>
        <v>California</v>
      </c>
      <c r="E188" s="36" t="str">
        <f>_xlfn.XLOOKUP($B188,'Q1 DATA TABLE'!$A:$A,'Q1 DATA TABLE'!$E:$E)</f>
        <v>United States</v>
      </c>
      <c r="F188" s="36">
        <f>_xlfn.XLOOKUP($B188,'Q1 DATA TABLE'!$A:$A,'Q1 DATA TABLE'!$H:$H)</f>
        <v>4</v>
      </c>
      <c r="G188" s="22" t="s">
        <v>11425</v>
      </c>
      <c r="H188" s="22" t="s">
        <v>11487</v>
      </c>
      <c r="I188" s="22" t="s">
        <v>10973</v>
      </c>
      <c r="J188" s="23">
        <v>15926</v>
      </c>
      <c r="K188" s="22" t="s">
        <v>10765</v>
      </c>
      <c r="L188" s="22" t="s">
        <v>10765</v>
      </c>
      <c r="M188" s="24">
        <v>170000</v>
      </c>
      <c r="N188" s="21">
        <v>2</v>
      </c>
      <c r="O188" s="22" t="s">
        <v>11047</v>
      </c>
      <c r="P188" s="22" t="s">
        <v>10839</v>
      </c>
      <c r="Q188" s="21">
        <v>1</v>
      </c>
      <c r="R188" s="21">
        <v>2</v>
      </c>
      <c r="S188" s="22" t="s">
        <v>11488</v>
      </c>
      <c r="T188" s="22" t="s">
        <v>11489</v>
      </c>
      <c r="U188" s="22" t="s">
        <v>11490</v>
      </c>
      <c r="V188" s="23">
        <v>37933</v>
      </c>
      <c r="W188" s="22" t="s">
        <v>10780</v>
      </c>
    </row>
    <row r="189" spans="1:23" x14ac:dyDescent="0.25">
      <c r="A189" s="21">
        <v>11182</v>
      </c>
      <c r="B189" s="21">
        <v>638</v>
      </c>
      <c r="C189" s="36" t="str">
        <f>_xlfn.XLOOKUP($B189,'Q1 DATA TABLE'!$A:$A,'Q1 DATA TABLE'!$G:$G)</f>
        <v>Sedro Woolley</v>
      </c>
      <c r="D189" s="36" t="str">
        <f>_xlfn.XLOOKUP($B189,'Q1 DATA TABLE'!$A:$A,'Q1 DATA TABLE'!C:C)</f>
        <v>Washington</v>
      </c>
      <c r="E189" s="36" t="str">
        <f>_xlfn.XLOOKUP($B189,'Q1 DATA TABLE'!$A:$A,'Q1 DATA TABLE'!$E:$E)</f>
        <v>United States</v>
      </c>
      <c r="F189" s="36">
        <f>_xlfn.XLOOKUP($B189,'Q1 DATA TABLE'!$A:$A,'Q1 DATA TABLE'!$H:$H)</f>
        <v>1</v>
      </c>
      <c r="G189" s="22" t="s">
        <v>11491</v>
      </c>
      <c r="H189" s="22" t="s">
        <v>10769</v>
      </c>
      <c r="I189" s="22" t="s">
        <v>10784</v>
      </c>
      <c r="J189" s="23">
        <v>16309</v>
      </c>
      <c r="K189" s="22" t="s">
        <v>10777</v>
      </c>
      <c r="L189" s="22" t="s">
        <v>10792</v>
      </c>
      <c r="M189" s="24">
        <v>70000</v>
      </c>
      <c r="N189" s="21">
        <v>4</v>
      </c>
      <c r="O189" s="22" t="s">
        <v>10766</v>
      </c>
      <c r="P189" s="22" t="s">
        <v>10839</v>
      </c>
      <c r="Q189" s="21">
        <v>1</v>
      </c>
      <c r="R189" s="21">
        <v>2</v>
      </c>
      <c r="S189" s="22" t="s">
        <v>11492</v>
      </c>
      <c r="T189" s="22" t="s">
        <v>10769</v>
      </c>
      <c r="U189" s="22" t="s">
        <v>11493</v>
      </c>
      <c r="V189" s="23">
        <v>38046</v>
      </c>
      <c r="W189" s="22" t="s">
        <v>10820</v>
      </c>
    </row>
    <row r="190" spans="1:23" x14ac:dyDescent="0.25">
      <c r="A190" s="21">
        <v>11183</v>
      </c>
      <c r="B190" s="21">
        <v>368</v>
      </c>
      <c r="C190" s="36" t="str">
        <f>_xlfn.XLOOKUP($B190,'Q1 DATA TABLE'!$A:$A,'Q1 DATA TABLE'!$G:$G)</f>
        <v>Santa Cruz</v>
      </c>
      <c r="D190" s="36" t="str">
        <f>_xlfn.XLOOKUP($B190,'Q1 DATA TABLE'!$A:$A,'Q1 DATA TABLE'!C:C)</f>
        <v>California</v>
      </c>
      <c r="E190" s="36" t="str">
        <f>_xlfn.XLOOKUP($B190,'Q1 DATA TABLE'!$A:$A,'Q1 DATA TABLE'!$E:$E)</f>
        <v>United States</v>
      </c>
      <c r="F190" s="36">
        <f>_xlfn.XLOOKUP($B190,'Q1 DATA TABLE'!$A:$A,'Q1 DATA TABLE'!$H:$H)</f>
        <v>4</v>
      </c>
      <c r="G190" s="22" t="s">
        <v>11336</v>
      </c>
      <c r="H190" s="22" t="s">
        <v>11195</v>
      </c>
      <c r="I190" s="22" t="s">
        <v>11495</v>
      </c>
      <c r="J190" s="23">
        <v>16268</v>
      </c>
      <c r="K190" s="22" t="s">
        <v>10777</v>
      </c>
      <c r="L190" s="22" t="s">
        <v>10792</v>
      </c>
      <c r="M190" s="24">
        <v>70000</v>
      </c>
      <c r="N190" s="21">
        <v>4</v>
      </c>
      <c r="O190" s="22" t="s">
        <v>10766</v>
      </c>
      <c r="P190" s="22" t="s">
        <v>10839</v>
      </c>
      <c r="Q190" s="21">
        <v>1</v>
      </c>
      <c r="R190" s="21">
        <v>2</v>
      </c>
      <c r="S190" s="22" t="s">
        <v>11496</v>
      </c>
      <c r="T190" s="22" t="s">
        <v>10769</v>
      </c>
      <c r="U190" s="22" t="s">
        <v>11497</v>
      </c>
      <c r="V190" s="23">
        <v>37926</v>
      </c>
      <c r="W190" s="22" t="s">
        <v>10820</v>
      </c>
    </row>
    <row r="191" spans="1:23" x14ac:dyDescent="0.25">
      <c r="A191" s="21">
        <v>11184</v>
      </c>
      <c r="B191" s="21">
        <v>311</v>
      </c>
      <c r="C191" s="36" t="str">
        <f>_xlfn.XLOOKUP($B191,'Q1 DATA TABLE'!$A:$A,'Q1 DATA TABLE'!$G:$G)</f>
        <v>Concord</v>
      </c>
      <c r="D191" s="36" t="str">
        <f>_xlfn.XLOOKUP($B191,'Q1 DATA TABLE'!$A:$A,'Q1 DATA TABLE'!C:C)</f>
        <v>California</v>
      </c>
      <c r="E191" s="36" t="str">
        <f>_xlfn.XLOOKUP($B191,'Q1 DATA TABLE'!$A:$A,'Q1 DATA TABLE'!$E:$E)</f>
        <v>United States</v>
      </c>
      <c r="F191" s="36">
        <f>_xlfn.XLOOKUP($B191,'Q1 DATA TABLE'!$A:$A,'Q1 DATA TABLE'!$H:$H)</f>
        <v>4</v>
      </c>
      <c r="G191" s="22" t="s">
        <v>11498</v>
      </c>
      <c r="H191" s="22" t="s">
        <v>10769</v>
      </c>
      <c r="I191" s="22" t="s">
        <v>10968</v>
      </c>
      <c r="J191" s="23">
        <v>16392</v>
      </c>
      <c r="K191" s="22" t="s">
        <v>10777</v>
      </c>
      <c r="L191" s="22" t="s">
        <v>10792</v>
      </c>
      <c r="M191" s="24">
        <v>70000</v>
      </c>
      <c r="N191" s="21">
        <v>4</v>
      </c>
      <c r="O191" s="22" t="s">
        <v>10766</v>
      </c>
      <c r="P191" s="22" t="s">
        <v>10839</v>
      </c>
      <c r="Q191" s="21">
        <v>1</v>
      </c>
      <c r="R191" s="21">
        <v>2</v>
      </c>
      <c r="S191" s="22" t="s">
        <v>11499</v>
      </c>
      <c r="T191" s="22" t="s">
        <v>10769</v>
      </c>
      <c r="U191" s="22" t="s">
        <v>11500</v>
      </c>
      <c r="V191" s="23">
        <v>38028</v>
      </c>
      <c r="W191" s="22" t="s">
        <v>10820</v>
      </c>
    </row>
    <row r="192" spans="1:23" x14ac:dyDescent="0.25">
      <c r="A192" s="21">
        <v>11185</v>
      </c>
      <c r="B192" s="21">
        <v>53</v>
      </c>
      <c r="C192" s="36" t="str">
        <f>_xlfn.XLOOKUP($B192,'Q1 DATA TABLE'!$A:$A,'Q1 DATA TABLE'!$G:$G)</f>
        <v>Metchosin</v>
      </c>
      <c r="D192" s="36" t="str">
        <f>_xlfn.XLOOKUP($B192,'Q1 DATA TABLE'!$A:$A,'Q1 DATA TABLE'!C:C)</f>
        <v>British Columbia</v>
      </c>
      <c r="E192" s="36" t="str">
        <f>_xlfn.XLOOKUP($B192,'Q1 DATA TABLE'!$A:$A,'Q1 DATA TABLE'!$E:$E)</f>
        <v>Canada</v>
      </c>
      <c r="F192" s="36">
        <f>_xlfn.XLOOKUP($B192,'Q1 DATA TABLE'!$A:$A,'Q1 DATA TABLE'!$H:$H)</f>
        <v>6</v>
      </c>
      <c r="G192" s="22" t="s">
        <v>11435</v>
      </c>
      <c r="H192" s="22" t="s">
        <v>10769</v>
      </c>
      <c r="I192" s="22" t="s">
        <v>11081</v>
      </c>
      <c r="J192" s="23">
        <v>16353</v>
      </c>
      <c r="K192" s="22" t="s">
        <v>10777</v>
      </c>
      <c r="L192" s="22" t="s">
        <v>10792</v>
      </c>
      <c r="M192" s="24">
        <v>70000</v>
      </c>
      <c r="N192" s="21">
        <v>4</v>
      </c>
      <c r="O192" s="22" t="s">
        <v>10766</v>
      </c>
      <c r="P192" s="22" t="s">
        <v>10839</v>
      </c>
      <c r="Q192" s="21">
        <v>1</v>
      </c>
      <c r="R192" s="21">
        <v>2</v>
      </c>
      <c r="S192" s="22" t="s">
        <v>11501</v>
      </c>
      <c r="T192" s="22" t="s">
        <v>10769</v>
      </c>
      <c r="U192" s="22" t="s">
        <v>11502</v>
      </c>
      <c r="V192" s="23">
        <v>37858</v>
      </c>
      <c r="W192" s="22" t="s">
        <v>10820</v>
      </c>
    </row>
    <row r="193" spans="1:23" x14ac:dyDescent="0.25">
      <c r="A193" s="21">
        <v>11186</v>
      </c>
      <c r="B193" s="21">
        <v>352</v>
      </c>
      <c r="C193" s="36" t="str">
        <f>_xlfn.XLOOKUP($B193,'Q1 DATA TABLE'!$A:$A,'Q1 DATA TABLE'!$G:$G)</f>
        <v>Palo Alto</v>
      </c>
      <c r="D193" s="36" t="str">
        <f>_xlfn.XLOOKUP($B193,'Q1 DATA TABLE'!$A:$A,'Q1 DATA TABLE'!C:C)</f>
        <v>California</v>
      </c>
      <c r="E193" s="36" t="str">
        <f>_xlfn.XLOOKUP($B193,'Q1 DATA TABLE'!$A:$A,'Q1 DATA TABLE'!$E:$E)</f>
        <v>United States</v>
      </c>
      <c r="F193" s="36">
        <f>_xlfn.XLOOKUP($B193,'Q1 DATA TABLE'!$A:$A,'Q1 DATA TABLE'!$H:$H)</f>
        <v>4</v>
      </c>
      <c r="G193" s="22" t="s">
        <v>11463</v>
      </c>
      <c r="H193" s="22" t="s">
        <v>10823</v>
      </c>
      <c r="I193" s="22" t="s">
        <v>11030</v>
      </c>
      <c r="J193" s="23">
        <v>16213</v>
      </c>
      <c r="K193" s="22" t="s">
        <v>10777</v>
      </c>
      <c r="L193" s="22" t="s">
        <v>10792</v>
      </c>
      <c r="M193" s="24">
        <v>70000</v>
      </c>
      <c r="N193" s="21">
        <v>4</v>
      </c>
      <c r="O193" s="22" t="s">
        <v>10766</v>
      </c>
      <c r="P193" s="22" t="s">
        <v>10839</v>
      </c>
      <c r="Q193" s="21">
        <v>1</v>
      </c>
      <c r="R193" s="21">
        <v>2</v>
      </c>
      <c r="S193" s="22" t="s">
        <v>11504</v>
      </c>
      <c r="T193" s="22" t="s">
        <v>10769</v>
      </c>
      <c r="U193" s="22" t="s">
        <v>11505</v>
      </c>
      <c r="V193" s="23">
        <v>38097</v>
      </c>
      <c r="W193" s="22" t="s">
        <v>10820</v>
      </c>
    </row>
    <row r="194" spans="1:23" x14ac:dyDescent="0.25">
      <c r="A194" s="21">
        <v>11187</v>
      </c>
      <c r="B194" s="21">
        <v>612</v>
      </c>
      <c r="C194" s="36" t="str">
        <f>_xlfn.XLOOKUP($B194,'Q1 DATA TABLE'!$A:$A,'Q1 DATA TABLE'!$G:$G)</f>
        <v>Burien</v>
      </c>
      <c r="D194" s="36" t="str">
        <f>_xlfn.XLOOKUP($B194,'Q1 DATA TABLE'!$A:$A,'Q1 DATA TABLE'!C:C)</f>
        <v>Washington</v>
      </c>
      <c r="E194" s="36" t="str">
        <f>_xlfn.XLOOKUP($B194,'Q1 DATA TABLE'!$A:$A,'Q1 DATA TABLE'!$E:$E)</f>
        <v>United States</v>
      </c>
      <c r="F194" s="36">
        <f>_xlfn.XLOOKUP($B194,'Q1 DATA TABLE'!$A:$A,'Q1 DATA TABLE'!$H:$H)</f>
        <v>1</v>
      </c>
      <c r="G194" s="22" t="s">
        <v>10959</v>
      </c>
      <c r="H194" s="22" t="s">
        <v>10777</v>
      </c>
      <c r="I194" s="22" t="s">
        <v>11506</v>
      </c>
      <c r="J194" s="23">
        <v>16124</v>
      </c>
      <c r="K194" s="22" t="s">
        <v>10765</v>
      </c>
      <c r="L194" s="22" t="s">
        <v>10792</v>
      </c>
      <c r="M194" s="24">
        <v>60000</v>
      </c>
      <c r="N194" s="21">
        <v>4</v>
      </c>
      <c r="O194" s="22" t="s">
        <v>11047</v>
      </c>
      <c r="P194" s="22" t="s">
        <v>10839</v>
      </c>
      <c r="Q194" s="21">
        <v>1</v>
      </c>
      <c r="R194" s="21">
        <v>2</v>
      </c>
      <c r="S194" s="22" t="s">
        <v>11507</v>
      </c>
      <c r="T194" s="22" t="s">
        <v>10769</v>
      </c>
      <c r="U194" s="22" t="s">
        <v>11508</v>
      </c>
      <c r="V194" s="23">
        <v>37899</v>
      </c>
      <c r="W194" s="22" t="s">
        <v>10820</v>
      </c>
    </row>
    <row r="195" spans="1:23" x14ac:dyDescent="0.25">
      <c r="A195" s="21">
        <v>11188</v>
      </c>
      <c r="B195" s="21">
        <v>361</v>
      </c>
      <c r="C195" s="36" t="str">
        <f>_xlfn.XLOOKUP($B195,'Q1 DATA TABLE'!$A:$A,'Q1 DATA TABLE'!$G:$G)</f>
        <v>San Gabriel</v>
      </c>
      <c r="D195" s="36" t="str">
        <f>_xlfn.XLOOKUP($B195,'Q1 DATA TABLE'!$A:$A,'Q1 DATA TABLE'!C:C)</f>
        <v>California</v>
      </c>
      <c r="E195" s="36" t="str">
        <f>_xlfn.XLOOKUP($B195,'Q1 DATA TABLE'!$A:$A,'Q1 DATA TABLE'!$E:$E)</f>
        <v>United States</v>
      </c>
      <c r="F195" s="36">
        <f>_xlfn.XLOOKUP($B195,'Q1 DATA TABLE'!$A:$A,'Q1 DATA TABLE'!$H:$H)</f>
        <v>4</v>
      </c>
      <c r="G195" s="22" t="s">
        <v>11509</v>
      </c>
      <c r="H195" s="22" t="s">
        <v>10769</v>
      </c>
      <c r="I195" s="22" t="s">
        <v>11510</v>
      </c>
      <c r="J195" s="23">
        <v>16321</v>
      </c>
      <c r="K195" s="22" t="s">
        <v>10765</v>
      </c>
      <c r="L195" s="22" t="s">
        <v>10792</v>
      </c>
      <c r="M195" s="24">
        <v>60000</v>
      </c>
      <c r="N195" s="21">
        <v>4</v>
      </c>
      <c r="O195" s="22" t="s">
        <v>11047</v>
      </c>
      <c r="P195" s="22" t="s">
        <v>10839</v>
      </c>
      <c r="Q195" s="21">
        <v>0</v>
      </c>
      <c r="R195" s="21">
        <v>2</v>
      </c>
      <c r="S195" s="22" t="s">
        <v>11511</v>
      </c>
      <c r="T195" s="22" t="s">
        <v>10769</v>
      </c>
      <c r="U195" s="22" t="s">
        <v>11512</v>
      </c>
      <c r="V195" s="23">
        <v>38111</v>
      </c>
      <c r="W195" s="22" t="s">
        <v>10771</v>
      </c>
    </row>
    <row r="196" spans="1:23" x14ac:dyDescent="0.25">
      <c r="A196" s="21">
        <v>11189</v>
      </c>
      <c r="B196" s="21">
        <v>609</v>
      </c>
      <c r="C196" s="36" t="str">
        <f>_xlfn.XLOOKUP($B196,'Q1 DATA TABLE'!$A:$A,'Q1 DATA TABLE'!$G:$G)</f>
        <v>Bellingham</v>
      </c>
      <c r="D196" s="36" t="str">
        <f>_xlfn.XLOOKUP($B196,'Q1 DATA TABLE'!$A:$A,'Q1 DATA TABLE'!C:C)</f>
        <v>Washington</v>
      </c>
      <c r="E196" s="36" t="str">
        <f>_xlfn.XLOOKUP($B196,'Q1 DATA TABLE'!$A:$A,'Q1 DATA TABLE'!$E:$E)</f>
        <v>United States</v>
      </c>
      <c r="F196" s="36">
        <f>_xlfn.XLOOKUP($B196,'Q1 DATA TABLE'!$A:$A,'Q1 DATA TABLE'!$H:$H)</f>
        <v>1</v>
      </c>
      <c r="G196" s="22" t="s">
        <v>11513</v>
      </c>
      <c r="H196" s="22" t="s">
        <v>11195</v>
      </c>
      <c r="I196" s="22" t="s">
        <v>11257</v>
      </c>
      <c r="J196" s="23">
        <v>16268</v>
      </c>
      <c r="K196" s="22" t="s">
        <v>10777</v>
      </c>
      <c r="L196" s="22" t="s">
        <v>10765</v>
      </c>
      <c r="M196" s="24">
        <v>60000</v>
      </c>
      <c r="N196" s="21">
        <v>4</v>
      </c>
      <c r="O196" s="22" t="s">
        <v>11047</v>
      </c>
      <c r="P196" s="22" t="s">
        <v>10839</v>
      </c>
      <c r="Q196" s="21">
        <v>1</v>
      </c>
      <c r="R196" s="21">
        <v>2</v>
      </c>
      <c r="S196" s="22" t="s">
        <v>11496</v>
      </c>
      <c r="T196" s="22" t="s">
        <v>10769</v>
      </c>
      <c r="U196" s="22" t="s">
        <v>11514</v>
      </c>
      <c r="V196" s="23">
        <v>37313</v>
      </c>
      <c r="W196" s="22" t="s">
        <v>10820</v>
      </c>
    </row>
    <row r="197" spans="1:23" x14ac:dyDescent="0.25">
      <c r="A197" s="21">
        <v>11190</v>
      </c>
      <c r="B197" s="21">
        <v>300</v>
      </c>
      <c r="C197" s="36" t="str">
        <f>_xlfn.XLOOKUP($B197,'Q1 DATA TABLE'!$A:$A,'Q1 DATA TABLE'!$G:$G)</f>
        <v>Beverly Hills</v>
      </c>
      <c r="D197" s="36" t="str">
        <f>_xlfn.XLOOKUP($B197,'Q1 DATA TABLE'!$A:$A,'Q1 DATA TABLE'!C:C)</f>
        <v>California</v>
      </c>
      <c r="E197" s="36" t="str">
        <f>_xlfn.XLOOKUP($B197,'Q1 DATA TABLE'!$A:$A,'Q1 DATA TABLE'!$E:$E)</f>
        <v>United States</v>
      </c>
      <c r="F197" s="36">
        <f>_xlfn.XLOOKUP($B197,'Q1 DATA TABLE'!$A:$A,'Q1 DATA TABLE'!$H:$H)</f>
        <v>4</v>
      </c>
      <c r="G197" s="22" t="s">
        <v>11293</v>
      </c>
      <c r="H197" s="22" t="s">
        <v>10769</v>
      </c>
      <c r="I197" s="22" t="s">
        <v>11180</v>
      </c>
      <c r="J197" s="23">
        <v>16245</v>
      </c>
      <c r="K197" s="22" t="s">
        <v>10765</v>
      </c>
      <c r="L197" s="22" t="s">
        <v>10765</v>
      </c>
      <c r="M197" s="24">
        <v>70000</v>
      </c>
      <c r="N197" s="21">
        <v>5</v>
      </c>
      <c r="O197" s="22" t="s">
        <v>10766</v>
      </c>
      <c r="P197" s="22" t="s">
        <v>10839</v>
      </c>
      <c r="Q197" s="21">
        <v>1</v>
      </c>
      <c r="R197" s="21">
        <v>2</v>
      </c>
      <c r="S197" s="22" t="s">
        <v>11515</v>
      </c>
      <c r="T197" s="22" t="s">
        <v>10769</v>
      </c>
      <c r="U197" s="22" t="s">
        <v>11516</v>
      </c>
      <c r="V197" s="23">
        <v>38046</v>
      </c>
      <c r="W197" s="22" t="s">
        <v>10820</v>
      </c>
    </row>
    <row r="198" spans="1:23" x14ac:dyDescent="0.25">
      <c r="A198" s="21">
        <v>11191</v>
      </c>
      <c r="B198" s="21">
        <v>310</v>
      </c>
      <c r="C198" s="36" t="str">
        <f>_xlfn.XLOOKUP($B198,'Q1 DATA TABLE'!$A:$A,'Q1 DATA TABLE'!$G:$G)</f>
        <v>Colma</v>
      </c>
      <c r="D198" s="36" t="str">
        <f>_xlfn.XLOOKUP($B198,'Q1 DATA TABLE'!$A:$A,'Q1 DATA TABLE'!C:C)</f>
        <v>California</v>
      </c>
      <c r="E198" s="36" t="str">
        <f>_xlfn.XLOOKUP($B198,'Q1 DATA TABLE'!$A:$A,'Q1 DATA TABLE'!$E:$E)</f>
        <v>United States</v>
      </c>
      <c r="F198" s="36">
        <f>_xlfn.XLOOKUP($B198,'Q1 DATA TABLE'!$A:$A,'Q1 DATA TABLE'!$H:$H)</f>
        <v>4</v>
      </c>
      <c r="G198" s="22" t="s">
        <v>11518</v>
      </c>
      <c r="H198" s="22" t="s">
        <v>11029</v>
      </c>
      <c r="I198" s="22" t="s">
        <v>11185</v>
      </c>
      <c r="J198" s="23">
        <v>16789</v>
      </c>
      <c r="K198" s="22" t="s">
        <v>10777</v>
      </c>
      <c r="L198" s="22" t="s">
        <v>10792</v>
      </c>
      <c r="M198" s="24">
        <v>70000</v>
      </c>
      <c r="N198" s="21">
        <v>5</v>
      </c>
      <c r="O198" s="22" t="s">
        <v>10766</v>
      </c>
      <c r="P198" s="22" t="s">
        <v>10839</v>
      </c>
      <c r="Q198" s="21">
        <v>1</v>
      </c>
      <c r="R198" s="21">
        <v>3</v>
      </c>
      <c r="S198" s="22" t="s">
        <v>11519</v>
      </c>
      <c r="T198" s="22" t="s">
        <v>10769</v>
      </c>
      <c r="U198" s="22" t="s">
        <v>11520</v>
      </c>
      <c r="V198" s="23">
        <v>37298</v>
      </c>
      <c r="W198" s="22" t="s">
        <v>10820</v>
      </c>
    </row>
    <row r="199" spans="1:23" x14ac:dyDescent="0.25">
      <c r="A199" s="21">
        <v>11192</v>
      </c>
      <c r="B199" s="21">
        <v>637</v>
      </c>
      <c r="C199" s="36" t="str">
        <f>_xlfn.XLOOKUP($B199,'Q1 DATA TABLE'!$A:$A,'Q1 DATA TABLE'!$G:$G)</f>
        <v>Seattle</v>
      </c>
      <c r="D199" s="36" t="str">
        <f>_xlfn.XLOOKUP($B199,'Q1 DATA TABLE'!$A:$A,'Q1 DATA TABLE'!C:C)</f>
        <v>Washington</v>
      </c>
      <c r="E199" s="36" t="str">
        <f>_xlfn.XLOOKUP($B199,'Q1 DATA TABLE'!$A:$A,'Q1 DATA TABLE'!$E:$E)</f>
        <v>United States</v>
      </c>
      <c r="F199" s="36">
        <f>_xlfn.XLOOKUP($B199,'Q1 DATA TABLE'!$A:$A,'Q1 DATA TABLE'!$H:$H)</f>
        <v>1</v>
      </c>
      <c r="G199" s="22" t="s">
        <v>11273</v>
      </c>
      <c r="H199" s="22" t="s">
        <v>10823</v>
      </c>
      <c r="I199" s="22" t="s">
        <v>11165</v>
      </c>
      <c r="J199" s="23">
        <v>16693</v>
      </c>
      <c r="K199" s="22" t="s">
        <v>10765</v>
      </c>
      <c r="L199" s="22" t="s">
        <v>10765</v>
      </c>
      <c r="M199" s="24">
        <v>60000</v>
      </c>
      <c r="N199" s="21">
        <v>4</v>
      </c>
      <c r="O199" s="22" t="s">
        <v>10766</v>
      </c>
      <c r="P199" s="22" t="s">
        <v>10839</v>
      </c>
      <c r="Q199" s="21">
        <v>1</v>
      </c>
      <c r="R199" s="21">
        <v>2</v>
      </c>
      <c r="S199" s="22" t="s">
        <v>11522</v>
      </c>
      <c r="T199" s="22" t="s">
        <v>10769</v>
      </c>
      <c r="U199" s="22" t="s">
        <v>11523</v>
      </c>
      <c r="V199" s="23">
        <v>37980</v>
      </c>
      <c r="W199" s="22" t="s">
        <v>10787</v>
      </c>
    </row>
    <row r="200" spans="1:23" x14ac:dyDescent="0.25">
      <c r="A200" s="21">
        <v>11193</v>
      </c>
      <c r="B200" s="21">
        <v>553</v>
      </c>
      <c r="C200" s="36" t="str">
        <f>_xlfn.XLOOKUP($B200,'Q1 DATA TABLE'!$A:$A,'Q1 DATA TABLE'!$G:$G)</f>
        <v>Woodburn</v>
      </c>
      <c r="D200" s="36" t="str">
        <f>_xlfn.XLOOKUP($B200,'Q1 DATA TABLE'!$A:$A,'Q1 DATA TABLE'!C:C)</f>
        <v>Oregon</v>
      </c>
      <c r="E200" s="36" t="str">
        <f>_xlfn.XLOOKUP($B200,'Q1 DATA TABLE'!$A:$A,'Q1 DATA TABLE'!$E:$E)</f>
        <v>United States</v>
      </c>
      <c r="F200" s="36">
        <f>_xlfn.XLOOKUP($B200,'Q1 DATA TABLE'!$A:$A,'Q1 DATA TABLE'!$H:$H)</f>
        <v>1</v>
      </c>
      <c r="G200" s="22" t="s">
        <v>10844</v>
      </c>
      <c r="H200" s="22" t="s">
        <v>11118</v>
      </c>
      <c r="I200" s="22" t="s">
        <v>11524</v>
      </c>
      <c r="J200" s="23">
        <v>16481</v>
      </c>
      <c r="K200" s="22" t="s">
        <v>10765</v>
      </c>
      <c r="L200" s="22" t="s">
        <v>10765</v>
      </c>
      <c r="M200" s="24">
        <v>60000</v>
      </c>
      <c r="N200" s="21">
        <v>4</v>
      </c>
      <c r="O200" s="22" t="s">
        <v>10766</v>
      </c>
      <c r="P200" s="22" t="s">
        <v>10839</v>
      </c>
      <c r="Q200" s="21">
        <v>1</v>
      </c>
      <c r="R200" s="21">
        <v>2</v>
      </c>
      <c r="S200" s="22" t="s">
        <v>11525</v>
      </c>
      <c r="T200" s="22" t="s">
        <v>10769</v>
      </c>
      <c r="U200" s="22" t="s">
        <v>11526</v>
      </c>
      <c r="V200" s="23">
        <v>37862</v>
      </c>
      <c r="W200" s="22" t="s">
        <v>10787</v>
      </c>
    </row>
    <row r="201" spans="1:23" x14ac:dyDescent="0.25">
      <c r="A201" s="21">
        <v>11194</v>
      </c>
      <c r="B201" s="21">
        <v>352</v>
      </c>
      <c r="C201" s="36" t="str">
        <f>_xlfn.XLOOKUP($B201,'Q1 DATA TABLE'!$A:$A,'Q1 DATA TABLE'!$G:$G)</f>
        <v>Palo Alto</v>
      </c>
      <c r="D201" s="36" t="str">
        <f>_xlfn.XLOOKUP($B201,'Q1 DATA TABLE'!$A:$A,'Q1 DATA TABLE'!C:C)</f>
        <v>California</v>
      </c>
      <c r="E201" s="36" t="str">
        <f>_xlfn.XLOOKUP($B201,'Q1 DATA TABLE'!$A:$A,'Q1 DATA TABLE'!$E:$E)</f>
        <v>United States</v>
      </c>
      <c r="F201" s="36">
        <f>_xlfn.XLOOKUP($B201,'Q1 DATA TABLE'!$A:$A,'Q1 DATA TABLE'!$H:$H)</f>
        <v>4</v>
      </c>
      <c r="G201" s="22" t="s">
        <v>11527</v>
      </c>
      <c r="H201" s="22" t="s">
        <v>10919</v>
      </c>
      <c r="I201" s="22" t="s">
        <v>11030</v>
      </c>
      <c r="J201" s="23">
        <v>16598</v>
      </c>
      <c r="K201" s="22" t="s">
        <v>10765</v>
      </c>
      <c r="L201" s="22" t="s">
        <v>10792</v>
      </c>
      <c r="M201" s="24">
        <v>60000</v>
      </c>
      <c r="N201" s="21">
        <v>4</v>
      </c>
      <c r="O201" s="22" t="s">
        <v>10766</v>
      </c>
      <c r="P201" s="22" t="s">
        <v>10839</v>
      </c>
      <c r="Q201" s="21">
        <v>1</v>
      </c>
      <c r="R201" s="21">
        <v>2</v>
      </c>
      <c r="S201" s="22" t="s">
        <v>11528</v>
      </c>
      <c r="T201" s="22" t="s">
        <v>10769</v>
      </c>
      <c r="U201" s="22" t="s">
        <v>11529</v>
      </c>
      <c r="V201" s="23">
        <v>37878</v>
      </c>
      <c r="W201" s="22" t="s">
        <v>10787</v>
      </c>
    </row>
    <row r="202" spans="1:23" x14ac:dyDescent="0.25">
      <c r="A202" s="21">
        <v>11195</v>
      </c>
      <c r="B202" s="21">
        <v>635</v>
      </c>
      <c r="C202" s="36" t="str">
        <f>_xlfn.XLOOKUP($B202,'Q1 DATA TABLE'!$A:$A,'Q1 DATA TABLE'!$G:$G)</f>
        <v>Renton</v>
      </c>
      <c r="D202" s="36" t="str">
        <f>_xlfn.XLOOKUP($B202,'Q1 DATA TABLE'!$A:$A,'Q1 DATA TABLE'!C:C)</f>
        <v>Washington</v>
      </c>
      <c r="E202" s="36" t="str">
        <f>_xlfn.XLOOKUP($B202,'Q1 DATA TABLE'!$A:$A,'Q1 DATA TABLE'!$E:$E)</f>
        <v>United States</v>
      </c>
      <c r="F202" s="36">
        <f>_xlfn.XLOOKUP($B202,'Q1 DATA TABLE'!$A:$A,'Q1 DATA TABLE'!$H:$H)</f>
        <v>1</v>
      </c>
      <c r="G202" s="22" t="s">
        <v>10987</v>
      </c>
      <c r="H202" s="22" t="s">
        <v>10769</v>
      </c>
      <c r="I202" s="22" t="s">
        <v>11081</v>
      </c>
      <c r="J202" s="23">
        <v>16843</v>
      </c>
      <c r="K202" s="22" t="s">
        <v>10765</v>
      </c>
      <c r="L202" s="22" t="s">
        <v>10792</v>
      </c>
      <c r="M202" s="24">
        <v>60000</v>
      </c>
      <c r="N202" s="21">
        <v>5</v>
      </c>
      <c r="O202" s="22" t="s">
        <v>10766</v>
      </c>
      <c r="P202" s="22" t="s">
        <v>10839</v>
      </c>
      <c r="Q202" s="21">
        <v>1</v>
      </c>
      <c r="R202" s="21">
        <v>3</v>
      </c>
      <c r="S202" s="22" t="s">
        <v>11530</v>
      </c>
      <c r="T202" s="22" t="s">
        <v>10769</v>
      </c>
      <c r="U202" s="22" t="s">
        <v>11531</v>
      </c>
      <c r="V202" s="23">
        <v>37910</v>
      </c>
      <c r="W202" s="22" t="s">
        <v>10820</v>
      </c>
    </row>
    <row r="203" spans="1:23" x14ac:dyDescent="0.25">
      <c r="A203" s="21">
        <v>11196</v>
      </c>
      <c r="B203" s="21">
        <v>536</v>
      </c>
      <c r="C203" s="36" t="str">
        <f>_xlfn.XLOOKUP($B203,'Q1 DATA TABLE'!$A:$A,'Q1 DATA TABLE'!$G:$G)</f>
        <v>Beaverton</v>
      </c>
      <c r="D203" s="36" t="str">
        <f>_xlfn.XLOOKUP($B203,'Q1 DATA TABLE'!$A:$A,'Q1 DATA TABLE'!C:C)</f>
        <v>Oregon</v>
      </c>
      <c r="E203" s="36" t="str">
        <f>_xlfn.XLOOKUP($B203,'Q1 DATA TABLE'!$A:$A,'Q1 DATA TABLE'!$E:$E)</f>
        <v>United States</v>
      </c>
      <c r="F203" s="36">
        <f>_xlfn.XLOOKUP($B203,'Q1 DATA TABLE'!$A:$A,'Q1 DATA TABLE'!$H:$H)</f>
        <v>1</v>
      </c>
      <c r="G203" s="22" t="s">
        <v>11532</v>
      </c>
      <c r="H203" s="22" t="s">
        <v>10769</v>
      </c>
      <c r="I203" s="22" t="s">
        <v>11533</v>
      </c>
      <c r="J203" s="23">
        <v>16960</v>
      </c>
      <c r="K203" s="22" t="s">
        <v>10765</v>
      </c>
      <c r="L203" s="22" t="s">
        <v>10765</v>
      </c>
      <c r="M203" s="24">
        <v>60000</v>
      </c>
      <c r="N203" s="21">
        <v>5</v>
      </c>
      <c r="O203" s="22" t="s">
        <v>10766</v>
      </c>
      <c r="P203" s="22" t="s">
        <v>10839</v>
      </c>
      <c r="Q203" s="21">
        <v>1</v>
      </c>
      <c r="R203" s="21">
        <v>3</v>
      </c>
      <c r="S203" s="22" t="s">
        <v>11534</v>
      </c>
      <c r="T203" s="22" t="s">
        <v>10769</v>
      </c>
      <c r="U203" s="22" t="s">
        <v>11535</v>
      </c>
      <c r="V203" s="23">
        <v>37868</v>
      </c>
      <c r="W203" s="22" t="s">
        <v>10820</v>
      </c>
    </row>
    <row r="204" spans="1:23" x14ac:dyDescent="0.25">
      <c r="A204" s="21">
        <v>11197</v>
      </c>
      <c r="B204" s="21">
        <v>637</v>
      </c>
      <c r="C204" s="36" t="str">
        <f>_xlfn.XLOOKUP($B204,'Q1 DATA TABLE'!$A:$A,'Q1 DATA TABLE'!$G:$G)</f>
        <v>Seattle</v>
      </c>
      <c r="D204" s="36" t="str">
        <f>_xlfn.XLOOKUP($B204,'Q1 DATA TABLE'!$A:$A,'Q1 DATA TABLE'!C:C)</f>
        <v>Washington</v>
      </c>
      <c r="E204" s="36" t="str">
        <f>_xlfn.XLOOKUP($B204,'Q1 DATA TABLE'!$A:$A,'Q1 DATA TABLE'!$E:$E)</f>
        <v>United States</v>
      </c>
      <c r="F204" s="36">
        <f>_xlfn.XLOOKUP($B204,'Q1 DATA TABLE'!$A:$A,'Q1 DATA TABLE'!$H:$H)</f>
        <v>1</v>
      </c>
      <c r="G204" s="22" t="s">
        <v>11536</v>
      </c>
      <c r="H204" s="22" t="s">
        <v>10769</v>
      </c>
      <c r="I204" s="22" t="s">
        <v>11510</v>
      </c>
      <c r="J204" s="23">
        <v>16971</v>
      </c>
      <c r="K204" s="22" t="s">
        <v>10765</v>
      </c>
      <c r="L204" s="22" t="s">
        <v>10792</v>
      </c>
      <c r="M204" s="24">
        <v>70000</v>
      </c>
      <c r="N204" s="21">
        <v>3</v>
      </c>
      <c r="O204" s="22" t="s">
        <v>10766</v>
      </c>
      <c r="P204" s="22" t="s">
        <v>10839</v>
      </c>
      <c r="Q204" s="21">
        <v>0</v>
      </c>
      <c r="R204" s="21">
        <v>1</v>
      </c>
      <c r="S204" s="22" t="s">
        <v>11537</v>
      </c>
      <c r="T204" s="22" t="s">
        <v>10769</v>
      </c>
      <c r="U204" s="22" t="s">
        <v>11538</v>
      </c>
      <c r="V204" s="23">
        <v>37928</v>
      </c>
      <c r="W204" s="22" t="s">
        <v>10771</v>
      </c>
    </row>
    <row r="205" spans="1:23" x14ac:dyDescent="0.25">
      <c r="A205" s="21">
        <v>11198</v>
      </c>
      <c r="B205" s="21">
        <v>368</v>
      </c>
      <c r="C205" s="36" t="str">
        <f>_xlfn.XLOOKUP($B205,'Q1 DATA TABLE'!$A:$A,'Q1 DATA TABLE'!$G:$G)</f>
        <v>Santa Cruz</v>
      </c>
      <c r="D205" s="36" t="str">
        <f>_xlfn.XLOOKUP($B205,'Q1 DATA TABLE'!$A:$A,'Q1 DATA TABLE'!C:C)</f>
        <v>California</v>
      </c>
      <c r="E205" s="36" t="str">
        <f>_xlfn.XLOOKUP($B205,'Q1 DATA TABLE'!$A:$A,'Q1 DATA TABLE'!$E:$E)</f>
        <v>United States</v>
      </c>
      <c r="F205" s="36">
        <f>_xlfn.XLOOKUP($B205,'Q1 DATA TABLE'!$A:$A,'Q1 DATA TABLE'!$H:$H)</f>
        <v>4</v>
      </c>
      <c r="G205" s="22" t="s">
        <v>11539</v>
      </c>
      <c r="H205" s="22" t="s">
        <v>10769</v>
      </c>
      <c r="I205" s="22" t="s">
        <v>11540</v>
      </c>
      <c r="J205" s="23">
        <v>17132</v>
      </c>
      <c r="K205" s="22" t="s">
        <v>10777</v>
      </c>
      <c r="L205" s="22" t="s">
        <v>10792</v>
      </c>
      <c r="M205" s="24">
        <v>70000</v>
      </c>
      <c r="N205" s="21">
        <v>4</v>
      </c>
      <c r="O205" s="22" t="s">
        <v>10766</v>
      </c>
      <c r="P205" s="22" t="s">
        <v>10839</v>
      </c>
      <c r="Q205" s="21">
        <v>1</v>
      </c>
      <c r="R205" s="21">
        <v>1</v>
      </c>
      <c r="S205" s="22" t="s">
        <v>11541</v>
      </c>
      <c r="T205" s="22" t="s">
        <v>10769</v>
      </c>
      <c r="U205" s="22" t="s">
        <v>11542</v>
      </c>
      <c r="V205" s="23">
        <v>37842</v>
      </c>
      <c r="W205" s="22" t="s">
        <v>10820</v>
      </c>
    </row>
    <row r="206" spans="1:23" x14ac:dyDescent="0.25">
      <c r="A206" s="21">
        <v>11199</v>
      </c>
      <c r="B206" s="21">
        <v>302</v>
      </c>
      <c r="C206" s="36" t="str">
        <f>_xlfn.XLOOKUP($B206,'Q1 DATA TABLE'!$A:$A,'Q1 DATA TABLE'!$G:$G)</f>
        <v>Burlingame</v>
      </c>
      <c r="D206" s="36" t="str">
        <f>_xlfn.XLOOKUP($B206,'Q1 DATA TABLE'!$A:$A,'Q1 DATA TABLE'!C:C)</f>
        <v>California</v>
      </c>
      <c r="E206" s="36" t="str">
        <f>_xlfn.XLOOKUP($B206,'Q1 DATA TABLE'!$A:$A,'Q1 DATA TABLE'!$E:$E)</f>
        <v>United States</v>
      </c>
      <c r="F206" s="36">
        <f>_xlfn.XLOOKUP($B206,'Q1 DATA TABLE'!$A:$A,'Q1 DATA TABLE'!$H:$H)</f>
        <v>4</v>
      </c>
      <c r="G206" s="22" t="s">
        <v>11527</v>
      </c>
      <c r="H206" s="22" t="s">
        <v>10769</v>
      </c>
      <c r="I206" s="22" t="s">
        <v>10850</v>
      </c>
      <c r="J206" s="23">
        <v>17112</v>
      </c>
      <c r="K206" s="22" t="s">
        <v>10765</v>
      </c>
      <c r="L206" s="22" t="s">
        <v>10792</v>
      </c>
      <c r="M206" s="24">
        <v>70000</v>
      </c>
      <c r="N206" s="21">
        <v>4</v>
      </c>
      <c r="O206" s="22" t="s">
        <v>10766</v>
      </c>
      <c r="P206" s="22" t="s">
        <v>10839</v>
      </c>
      <c r="Q206" s="21">
        <v>1</v>
      </c>
      <c r="R206" s="21">
        <v>1</v>
      </c>
      <c r="S206" s="22" t="s">
        <v>11543</v>
      </c>
      <c r="T206" s="22" t="s">
        <v>10769</v>
      </c>
      <c r="U206" s="22" t="s">
        <v>11544</v>
      </c>
      <c r="V206" s="23">
        <v>37883</v>
      </c>
      <c r="W206" s="22" t="s">
        <v>10820</v>
      </c>
    </row>
    <row r="207" spans="1:23" x14ac:dyDescent="0.25">
      <c r="A207" s="21">
        <v>11200</v>
      </c>
      <c r="B207" s="21">
        <v>69</v>
      </c>
      <c r="C207" s="36" t="str">
        <f>_xlfn.XLOOKUP($B207,'Q1 DATA TABLE'!$A:$A,'Q1 DATA TABLE'!$G:$G)</f>
        <v>Victoria</v>
      </c>
      <c r="D207" s="36" t="str">
        <f>_xlfn.XLOOKUP($B207,'Q1 DATA TABLE'!$A:$A,'Q1 DATA TABLE'!C:C)</f>
        <v>British Columbia</v>
      </c>
      <c r="E207" s="36" t="str">
        <f>_xlfn.XLOOKUP($B207,'Q1 DATA TABLE'!$A:$A,'Q1 DATA TABLE'!$E:$E)</f>
        <v>Canada</v>
      </c>
      <c r="F207" s="36">
        <f>_xlfn.XLOOKUP($B207,'Q1 DATA TABLE'!$A:$A,'Q1 DATA TABLE'!$H:$H)</f>
        <v>6</v>
      </c>
      <c r="G207" s="22" t="s">
        <v>11402</v>
      </c>
      <c r="H207" s="22" t="s">
        <v>10775</v>
      </c>
      <c r="I207" s="22" t="s">
        <v>11320</v>
      </c>
      <c r="J207" s="23">
        <v>17493</v>
      </c>
      <c r="K207" s="22" t="s">
        <v>10765</v>
      </c>
      <c r="L207" s="22" t="s">
        <v>10765</v>
      </c>
      <c r="M207" s="24">
        <v>70000</v>
      </c>
      <c r="N207" s="21">
        <v>4</v>
      </c>
      <c r="O207" s="22" t="s">
        <v>10766</v>
      </c>
      <c r="P207" s="22" t="s">
        <v>10839</v>
      </c>
      <c r="Q207" s="21">
        <v>1</v>
      </c>
      <c r="R207" s="21">
        <v>1</v>
      </c>
      <c r="S207" s="22" t="s">
        <v>11546</v>
      </c>
      <c r="T207" s="22" t="s">
        <v>10769</v>
      </c>
      <c r="U207" s="22" t="s">
        <v>11547</v>
      </c>
      <c r="V207" s="23">
        <v>37844</v>
      </c>
      <c r="W207" s="22" t="s">
        <v>10771</v>
      </c>
    </row>
    <row r="208" spans="1:23" x14ac:dyDescent="0.25">
      <c r="A208" s="21">
        <v>11201</v>
      </c>
      <c r="B208" s="21">
        <v>369</v>
      </c>
      <c r="C208" s="36" t="str">
        <f>_xlfn.XLOOKUP($B208,'Q1 DATA TABLE'!$A:$A,'Q1 DATA TABLE'!$G:$G)</f>
        <v>Santa Monica</v>
      </c>
      <c r="D208" s="36" t="str">
        <f>_xlfn.XLOOKUP($B208,'Q1 DATA TABLE'!$A:$A,'Q1 DATA TABLE'!C:C)</f>
        <v>California</v>
      </c>
      <c r="E208" s="36" t="str">
        <f>_xlfn.XLOOKUP($B208,'Q1 DATA TABLE'!$A:$A,'Q1 DATA TABLE'!$E:$E)</f>
        <v>United States</v>
      </c>
      <c r="F208" s="36">
        <f>_xlfn.XLOOKUP($B208,'Q1 DATA TABLE'!$A:$A,'Q1 DATA TABLE'!$H:$H)</f>
        <v>4</v>
      </c>
      <c r="G208" s="22" t="s">
        <v>10982</v>
      </c>
      <c r="H208" s="22" t="s">
        <v>10769</v>
      </c>
      <c r="I208" s="22" t="s">
        <v>11548</v>
      </c>
      <c r="J208" s="23">
        <v>17397</v>
      </c>
      <c r="K208" s="22" t="s">
        <v>10765</v>
      </c>
      <c r="L208" s="22" t="s">
        <v>10792</v>
      </c>
      <c r="M208" s="24">
        <v>70000</v>
      </c>
      <c r="N208" s="21">
        <v>4</v>
      </c>
      <c r="O208" s="22" t="s">
        <v>10766</v>
      </c>
      <c r="P208" s="22" t="s">
        <v>10839</v>
      </c>
      <c r="Q208" s="21">
        <v>1</v>
      </c>
      <c r="R208" s="21">
        <v>1</v>
      </c>
      <c r="S208" s="22" t="s">
        <v>11549</v>
      </c>
      <c r="T208" s="22" t="s">
        <v>10769</v>
      </c>
      <c r="U208" s="22" t="s">
        <v>11550</v>
      </c>
      <c r="V208" s="23">
        <v>37988</v>
      </c>
      <c r="W208" s="22" t="s">
        <v>10820</v>
      </c>
    </row>
    <row r="209" spans="1:23" x14ac:dyDescent="0.25">
      <c r="A209" s="21">
        <v>11202</v>
      </c>
      <c r="B209" s="21">
        <v>334</v>
      </c>
      <c r="C209" s="36" t="str">
        <f>_xlfn.XLOOKUP($B209,'Q1 DATA TABLE'!$A:$A,'Q1 DATA TABLE'!$G:$G)</f>
        <v>Lakewood</v>
      </c>
      <c r="D209" s="36" t="str">
        <f>_xlfn.XLOOKUP($B209,'Q1 DATA TABLE'!$A:$A,'Q1 DATA TABLE'!C:C)</f>
        <v>California</v>
      </c>
      <c r="E209" s="36" t="str">
        <f>_xlfn.XLOOKUP($B209,'Q1 DATA TABLE'!$A:$A,'Q1 DATA TABLE'!$E:$E)</f>
        <v>United States</v>
      </c>
      <c r="F209" s="36">
        <f>_xlfn.XLOOKUP($B209,'Q1 DATA TABLE'!$A:$A,'Q1 DATA TABLE'!$H:$H)</f>
        <v>4</v>
      </c>
      <c r="G209" s="22" t="s">
        <v>11551</v>
      </c>
      <c r="H209" s="22" t="s">
        <v>10775</v>
      </c>
      <c r="I209" s="22" t="s">
        <v>11030</v>
      </c>
      <c r="J209" s="23">
        <v>17405</v>
      </c>
      <c r="K209" s="22" t="s">
        <v>10765</v>
      </c>
      <c r="L209" s="22" t="s">
        <v>10792</v>
      </c>
      <c r="M209" s="24">
        <v>80000</v>
      </c>
      <c r="N209" s="21">
        <v>5</v>
      </c>
      <c r="O209" s="22" t="s">
        <v>10766</v>
      </c>
      <c r="P209" s="22" t="s">
        <v>10839</v>
      </c>
      <c r="Q209" s="21">
        <v>0</v>
      </c>
      <c r="R209" s="21">
        <v>2</v>
      </c>
      <c r="S209" s="22" t="s">
        <v>11552</v>
      </c>
      <c r="T209" s="22" t="s">
        <v>10769</v>
      </c>
      <c r="U209" s="22" t="s">
        <v>11553</v>
      </c>
      <c r="V209" s="23">
        <v>38064</v>
      </c>
      <c r="W209" s="22" t="s">
        <v>10771</v>
      </c>
    </row>
    <row r="210" spans="1:23" x14ac:dyDescent="0.25">
      <c r="A210" s="21">
        <v>11203</v>
      </c>
      <c r="B210" s="21">
        <v>60</v>
      </c>
      <c r="C210" s="36" t="str">
        <f>_xlfn.XLOOKUP($B210,'Q1 DATA TABLE'!$A:$A,'Q1 DATA TABLE'!$G:$G)</f>
        <v>Port Hammond</v>
      </c>
      <c r="D210" s="36" t="str">
        <f>_xlfn.XLOOKUP($B210,'Q1 DATA TABLE'!$A:$A,'Q1 DATA TABLE'!C:C)</f>
        <v>British Columbia</v>
      </c>
      <c r="E210" s="36" t="str">
        <f>_xlfn.XLOOKUP($B210,'Q1 DATA TABLE'!$A:$A,'Q1 DATA TABLE'!$E:$E)</f>
        <v>Canada</v>
      </c>
      <c r="F210" s="36">
        <f>_xlfn.XLOOKUP($B210,'Q1 DATA TABLE'!$A:$A,'Q1 DATA TABLE'!$H:$H)</f>
        <v>6</v>
      </c>
      <c r="G210" s="22" t="s">
        <v>11471</v>
      </c>
      <c r="H210" s="22" t="s">
        <v>10871</v>
      </c>
      <c r="I210" s="22" t="s">
        <v>11051</v>
      </c>
      <c r="J210" s="23">
        <v>17766</v>
      </c>
      <c r="K210" s="22" t="s">
        <v>10765</v>
      </c>
      <c r="L210" s="22" t="s">
        <v>10765</v>
      </c>
      <c r="M210" s="24">
        <v>40000</v>
      </c>
      <c r="N210" s="21">
        <v>2</v>
      </c>
      <c r="O210" s="22" t="s">
        <v>10867</v>
      </c>
      <c r="P210" s="22" t="s">
        <v>10767</v>
      </c>
      <c r="Q210" s="21">
        <v>1</v>
      </c>
      <c r="R210" s="21">
        <v>2</v>
      </c>
      <c r="S210" s="22" t="s">
        <v>11555</v>
      </c>
      <c r="T210" s="22" t="s">
        <v>10769</v>
      </c>
      <c r="U210" s="22" t="s">
        <v>11556</v>
      </c>
      <c r="V210" s="23">
        <v>37857</v>
      </c>
      <c r="W210" s="22" t="s">
        <v>10820</v>
      </c>
    </row>
    <row r="211" spans="1:23" x14ac:dyDescent="0.25">
      <c r="A211" s="21">
        <v>11204</v>
      </c>
      <c r="B211" s="21">
        <v>536</v>
      </c>
      <c r="C211" s="36" t="str">
        <f>_xlfn.XLOOKUP($B211,'Q1 DATA TABLE'!$A:$A,'Q1 DATA TABLE'!$G:$G)</f>
        <v>Beaverton</v>
      </c>
      <c r="D211" s="36" t="str">
        <f>_xlfn.XLOOKUP($B211,'Q1 DATA TABLE'!$A:$A,'Q1 DATA TABLE'!C:C)</f>
        <v>Oregon</v>
      </c>
      <c r="E211" s="36" t="str">
        <f>_xlfn.XLOOKUP($B211,'Q1 DATA TABLE'!$A:$A,'Q1 DATA TABLE'!$E:$E)</f>
        <v>United States</v>
      </c>
      <c r="F211" s="36">
        <f>_xlfn.XLOOKUP($B211,'Q1 DATA TABLE'!$A:$A,'Q1 DATA TABLE'!$H:$H)</f>
        <v>1</v>
      </c>
      <c r="G211" s="22" t="s">
        <v>10889</v>
      </c>
      <c r="H211" s="22" t="s">
        <v>10823</v>
      </c>
      <c r="I211" s="22" t="s">
        <v>11311</v>
      </c>
      <c r="J211" s="23">
        <v>17685</v>
      </c>
      <c r="K211" s="22" t="s">
        <v>10765</v>
      </c>
      <c r="L211" s="22" t="s">
        <v>10792</v>
      </c>
      <c r="M211" s="24">
        <v>40000</v>
      </c>
      <c r="N211" s="21">
        <v>2</v>
      </c>
      <c r="O211" s="22" t="s">
        <v>10867</v>
      </c>
      <c r="P211" s="22" t="s">
        <v>10767</v>
      </c>
      <c r="Q211" s="21">
        <v>1</v>
      </c>
      <c r="R211" s="21">
        <v>2</v>
      </c>
      <c r="S211" s="22" t="s">
        <v>11557</v>
      </c>
      <c r="T211" s="22" t="s">
        <v>10769</v>
      </c>
      <c r="U211" s="22" t="s">
        <v>11558</v>
      </c>
      <c r="V211" s="23">
        <v>38027</v>
      </c>
      <c r="W211" s="22" t="s">
        <v>10787</v>
      </c>
    </row>
    <row r="212" spans="1:23" x14ac:dyDescent="0.25">
      <c r="A212" s="21">
        <v>11205</v>
      </c>
      <c r="B212" s="21">
        <v>612</v>
      </c>
      <c r="C212" s="36" t="str">
        <f>_xlfn.XLOOKUP($B212,'Q1 DATA TABLE'!$A:$A,'Q1 DATA TABLE'!$G:$G)</f>
        <v>Burien</v>
      </c>
      <c r="D212" s="36" t="str">
        <f>_xlfn.XLOOKUP($B212,'Q1 DATA TABLE'!$A:$A,'Q1 DATA TABLE'!C:C)</f>
        <v>Washington</v>
      </c>
      <c r="E212" s="36" t="str">
        <f>_xlfn.XLOOKUP($B212,'Q1 DATA TABLE'!$A:$A,'Q1 DATA TABLE'!$E:$E)</f>
        <v>United States</v>
      </c>
      <c r="F212" s="36">
        <f>_xlfn.XLOOKUP($B212,'Q1 DATA TABLE'!$A:$A,'Q1 DATA TABLE'!$H:$H)</f>
        <v>1</v>
      </c>
      <c r="G212" s="22" t="s">
        <v>11219</v>
      </c>
      <c r="H212" s="22" t="s">
        <v>10769</v>
      </c>
      <c r="I212" s="22" t="s">
        <v>11234</v>
      </c>
      <c r="J212" s="23">
        <v>17738</v>
      </c>
      <c r="K212" s="22" t="s">
        <v>10765</v>
      </c>
      <c r="L212" s="22" t="s">
        <v>10792</v>
      </c>
      <c r="M212" s="24">
        <v>40000</v>
      </c>
      <c r="N212" s="21">
        <v>2</v>
      </c>
      <c r="O212" s="22" t="s">
        <v>10867</v>
      </c>
      <c r="P212" s="22" t="s">
        <v>10767</v>
      </c>
      <c r="Q212" s="21">
        <v>1</v>
      </c>
      <c r="R212" s="21">
        <v>2</v>
      </c>
      <c r="S212" s="22" t="s">
        <v>11559</v>
      </c>
      <c r="T212" s="22" t="s">
        <v>10769</v>
      </c>
      <c r="U212" s="22" t="s">
        <v>11560</v>
      </c>
      <c r="V212" s="23">
        <v>38014</v>
      </c>
      <c r="W212" s="22" t="s">
        <v>10820</v>
      </c>
    </row>
    <row r="213" spans="1:23" x14ac:dyDescent="0.25">
      <c r="A213" s="21">
        <v>11206</v>
      </c>
      <c r="B213" s="21">
        <v>626</v>
      </c>
      <c r="C213" s="36" t="str">
        <f>_xlfn.XLOOKUP($B213,'Q1 DATA TABLE'!$A:$A,'Q1 DATA TABLE'!$G:$G)</f>
        <v>Lynnwood</v>
      </c>
      <c r="D213" s="36" t="str">
        <f>_xlfn.XLOOKUP($B213,'Q1 DATA TABLE'!$A:$A,'Q1 DATA TABLE'!C:C)</f>
        <v>Washington</v>
      </c>
      <c r="E213" s="36" t="str">
        <f>_xlfn.XLOOKUP($B213,'Q1 DATA TABLE'!$A:$A,'Q1 DATA TABLE'!$E:$E)</f>
        <v>United States</v>
      </c>
      <c r="F213" s="36">
        <f>_xlfn.XLOOKUP($B213,'Q1 DATA TABLE'!$A:$A,'Q1 DATA TABLE'!$H:$H)</f>
        <v>1</v>
      </c>
      <c r="G213" s="22" t="s">
        <v>11125</v>
      </c>
      <c r="H213" s="22" t="s">
        <v>10769</v>
      </c>
      <c r="I213" s="22" t="s">
        <v>10996</v>
      </c>
      <c r="J213" s="23">
        <v>17800</v>
      </c>
      <c r="K213" s="22" t="s">
        <v>10765</v>
      </c>
      <c r="L213" s="22" t="s">
        <v>10765</v>
      </c>
      <c r="M213" s="24">
        <v>60000</v>
      </c>
      <c r="N213" s="21">
        <v>2</v>
      </c>
      <c r="O213" s="22" t="s">
        <v>10856</v>
      </c>
      <c r="P213" s="22" t="s">
        <v>10767</v>
      </c>
      <c r="Q213" s="21">
        <v>1</v>
      </c>
      <c r="R213" s="21">
        <v>1</v>
      </c>
      <c r="S213" s="22" t="s">
        <v>11561</v>
      </c>
      <c r="T213" s="22" t="s">
        <v>10769</v>
      </c>
      <c r="U213" s="22" t="s">
        <v>11562</v>
      </c>
      <c r="V213" s="23">
        <v>37937</v>
      </c>
      <c r="W213" s="22" t="s">
        <v>10820</v>
      </c>
    </row>
    <row r="214" spans="1:23" x14ac:dyDescent="0.25">
      <c r="A214" s="21">
        <v>11207</v>
      </c>
      <c r="B214" s="21">
        <v>635</v>
      </c>
      <c r="C214" s="36" t="str">
        <f>_xlfn.XLOOKUP($B214,'Q1 DATA TABLE'!$A:$A,'Q1 DATA TABLE'!$G:$G)</f>
        <v>Renton</v>
      </c>
      <c r="D214" s="36" t="str">
        <f>_xlfn.XLOOKUP($B214,'Q1 DATA TABLE'!$A:$A,'Q1 DATA TABLE'!C:C)</f>
        <v>Washington</v>
      </c>
      <c r="E214" s="36" t="str">
        <f>_xlfn.XLOOKUP($B214,'Q1 DATA TABLE'!$A:$A,'Q1 DATA TABLE'!$E:$E)</f>
        <v>United States</v>
      </c>
      <c r="F214" s="36">
        <f>_xlfn.XLOOKUP($B214,'Q1 DATA TABLE'!$A:$A,'Q1 DATA TABLE'!$H:$H)</f>
        <v>1</v>
      </c>
      <c r="G214" s="22" t="s">
        <v>11563</v>
      </c>
      <c r="H214" s="22" t="s">
        <v>10769</v>
      </c>
      <c r="I214" s="22" t="s">
        <v>11152</v>
      </c>
      <c r="J214" s="23">
        <v>17733</v>
      </c>
      <c r="K214" s="22" t="s">
        <v>10777</v>
      </c>
      <c r="L214" s="22" t="s">
        <v>10792</v>
      </c>
      <c r="M214" s="24">
        <v>60000</v>
      </c>
      <c r="N214" s="21">
        <v>2</v>
      </c>
      <c r="O214" s="22" t="s">
        <v>10856</v>
      </c>
      <c r="P214" s="22" t="s">
        <v>10767</v>
      </c>
      <c r="Q214" s="21">
        <v>1</v>
      </c>
      <c r="R214" s="21">
        <v>1</v>
      </c>
      <c r="S214" s="22" t="s">
        <v>11564</v>
      </c>
      <c r="T214" s="22" t="s">
        <v>10769</v>
      </c>
      <c r="U214" s="22" t="s">
        <v>11565</v>
      </c>
      <c r="V214" s="23">
        <v>37837</v>
      </c>
      <c r="W214" s="22" t="s">
        <v>10820</v>
      </c>
    </row>
    <row r="215" spans="1:23" x14ac:dyDescent="0.25">
      <c r="A215" s="21">
        <v>11208</v>
      </c>
      <c r="B215" s="21">
        <v>325</v>
      </c>
      <c r="C215" s="36" t="str">
        <f>_xlfn.XLOOKUP($B215,'Q1 DATA TABLE'!$A:$A,'Q1 DATA TABLE'!$G:$G)</f>
        <v>Glendale</v>
      </c>
      <c r="D215" s="36" t="str">
        <f>_xlfn.XLOOKUP($B215,'Q1 DATA TABLE'!$A:$A,'Q1 DATA TABLE'!C:C)</f>
        <v>California</v>
      </c>
      <c r="E215" s="36" t="str">
        <f>_xlfn.XLOOKUP($B215,'Q1 DATA TABLE'!$A:$A,'Q1 DATA TABLE'!$E:$E)</f>
        <v>United States</v>
      </c>
      <c r="F215" s="36">
        <f>_xlfn.XLOOKUP($B215,'Q1 DATA TABLE'!$A:$A,'Q1 DATA TABLE'!$H:$H)</f>
        <v>4</v>
      </c>
      <c r="G215" s="22" t="s">
        <v>11395</v>
      </c>
      <c r="H215" s="22" t="s">
        <v>10769</v>
      </c>
      <c r="I215" s="22" t="s">
        <v>11076</v>
      </c>
      <c r="J215" s="23">
        <v>17567</v>
      </c>
      <c r="K215" s="22" t="s">
        <v>10765</v>
      </c>
      <c r="L215" s="22" t="s">
        <v>10792</v>
      </c>
      <c r="M215" s="24">
        <v>60000</v>
      </c>
      <c r="N215" s="21">
        <v>2</v>
      </c>
      <c r="O215" s="22" t="s">
        <v>10766</v>
      </c>
      <c r="P215" s="22" t="s">
        <v>10839</v>
      </c>
      <c r="Q215" s="21">
        <v>1</v>
      </c>
      <c r="R215" s="21">
        <v>0</v>
      </c>
      <c r="S215" s="22" t="s">
        <v>11566</v>
      </c>
      <c r="T215" s="22" t="s">
        <v>10769</v>
      </c>
      <c r="U215" s="22" t="s">
        <v>11567</v>
      </c>
      <c r="V215" s="23">
        <v>37869</v>
      </c>
      <c r="W215" s="22" t="s">
        <v>10820</v>
      </c>
    </row>
    <row r="216" spans="1:23" x14ac:dyDescent="0.25">
      <c r="A216" s="21">
        <v>11209</v>
      </c>
      <c r="B216" s="21">
        <v>336</v>
      </c>
      <c r="C216" s="36" t="str">
        <f>_xlfn.XLOOKUP($B216,'Q1 DATA TABLE'!$A:$A,'Q1 DATA TABLE'!$G:$G)</f>
        <v>Lincoln Acres</v>
      </c>
      <c r="D216" s="36" t="str">
        <f>_xlfn.XLOOKUP($B216,'Q1 DATA TABLE'!$A:$A,'Q1 DATA TABLE'!C:C)</f>
        <v>California</v>
      </c>
      <c r="E216" s="36" t="str">
        <f>_xlfn.XLOOKUP($B216,'Q1 DATA TABLE'!$A:$A,'Q1 DATA TABLE'!$E:$E)</f>
        <v>United States</v>
      </c>
      <c r="F216" s="36">
        <f>_xlfn.XLOOKUP($B216,'Q1 DATA TABLE'!$A:$A,'Q1 DATA TABLE'!$H:$H)</f>
        <v>4</v>
      </c>
      <c r="G216" s="22" t="s">
        <v>11568</v>
      </c>
      <c r="H216" s="22" t="s">
        <v>10769</v>
      </c>
      <c r="I216" s="22" t="s">
        <v>11569</v>
      </c>
      <c r="J216" s="23">
        <v>17545</v>
      </c>
      <c r="K216" s="22" t="s">
        <v>10765</v>
      </c>
      <c r="L216" s="22" t="s">
        <v>10792</v>
      </c>
      <c r="M216" s="24">
        <v>60000</v>
      </c>
      <c r="N216" s="21">
        <v>2</v>
      </c>
      <c r="O216" s="22" t="s">
        <v>10766</v>
      </c>
      <c r="P216" s="22" t="s">
        <v>10839</v>
      </c>
      <c r="Q216" s="21">
        <v>1</v>
      </c>
      <c r="R216" s="21">
        <v>0</v>
      </c>
      <c r="S216" s="22" t="s">
        <v>11570</v>
      </c>
      <c r="T216" s="22" t="s">
        <v>10769</v>
      </c>
      <c r="U216" s="22" t="s">
        <v>11571</v>
      </c>
      <c r="V216" s="23">
        <v>37890</v>
      </c>
      <c r="W216" s="22" t="s">
        <v>10820</v>
      </c>
    </row>
    <row r="217" spans="1:23" x14ac:dyDescent="0.25">
      <c r="A217" s="21">
        <v>11210</v>
      </c>
      <c r="B217" s="21">
        <v>383</v>
      </c>
      <c r="C217" s="36" t="str">
        <f>_xlfn.XLOOKUP($B217,'Q1 DATA TABLE'!$A:$A,'Q1 DATA TABLE'!$G:$G)</f>
        <v>West Covina</v>
      </c>
      <c r="D217" s="36" t="str">
        <f>_xlfn.XLOOKUP($B217,'Q1 DATA TABLE'!$A:$A,'Q1 DATA TABLE'!C:C)</f>
        <v>California</v>
      </c>
      <c r="E217" s="36" t="str">
        <f>_xlfn.XLOOKUP($B217,'Q1 DATA TABLE'!$A:$A,'Q1 DATA TABLE'!$E:$E)</f>
        <v>United States</v>
      </c>
      <c r="F217" s="36">
        <f>_xlfn.XLOOKUP($B217,'Q1 DATA TABLE'!$A:$A,'Q1 DATA TABLE'!$H:$H)</f>
        <v>4</v>
      </c>
      <c r="G217" s="22" t="s">
        <v>11361</v>
      </c>
      <c r="H217" s="22" t="s">
        <v>10972</v>
      </c>
      <c r="I217" s="22" t="s">
        <v>11415</v>
      </c>
      <c r="J217" s="23">
        <v>17692</v>
      </c>
      <c r="K217" s="22" t="s">
        <v>10765</v>
      </c>
      <c r="L217" s="22" t="s">
        <v>10765</v>
      </c>
      <c r="M217" s="24">
        <v>70000</v>
      </c>
      <c r="N217" s="21">
        <v>4</v>
      </c>
      <c r="O217" s="22" t="s">
        <v>10856</v>
      </c>
      <c r="P217" s="22" t="s">
        <v>10767</v>
      </c>
      <c r="Q217" s="21">
        <v>1</v>
      </c>
      <c r="R217" s="21">
        <v>2</v>
      </c>
      <c r="S217" s="22" t="s">
        <v>11573</v>
      </c>
      <c r="T217" s="22" t="s">
        <v>10769</v>
      </c>
      <c r="U217" s="22" t="s">
        <v>11574</v>
      </c>
      <c r="V217" s="23">
        <v>37932</v>
      </c>
      <c r="W217" s="22" t="s">
        <v>10820</v>
      </c>
    </row>
    <row r="218" spans="1:23" x14ac:dyDescent="0.25">
      <c r="A218" s="21">
        <v>11211</v>
      </c>
      <c r="B218" s="21">
        <v>50</v>
      </c>
      <c r="C218" s="36" t="str">
        <f>_xlfn.XLOOKUP($B218,'Q1 DATA TABLE'!$A:$A,'Q1 DATA TABLE'!$G:$G)</f>
        <v>Haney</v>
      </c>
      <c r="D218" s="36" t="str">
        <f>_xlfn.XLOOKUP($B218,'Q1 DATA TABLE'!$A:$A,'Q1 DATA TABLE'!C:C)</f>
        <v>British Columbia</v>
      </c>
      <c r="E218" s="36" t="str">
        <f>_xlfn.XLOOKUP($B218,'Q1 DATA TABLE'!$A:$A,'Q1 DATA TABLE'!$E:$E)</f>
        <v>Canada</v>
      </c>
      <c r="F218" s="36">
        <f>_xlfn.XLOOKUP($B218,'Q1 DATA TABLE'!$A:$A,'Q1 DATA TABLE'!$H:$H)</f>
        <v>6</v>
      </c>
      <c r="G218" s="22" t="s">
        <v>11300</v>
      </c>
      <c r="H218" s="22" t="s">
        <v>10769</v>
      </c>
      <c r="I218" s="22" t="s">
        <v>10904</v>
      </c>
      <c r="J218" s="23">
        <v>18183</v>
      </c>
      <c r="K218" s="22" t="s">
        <v>10765</v>
      </c>
      <c r="L218" s="22" t="s">
        <v>10792</v>
      </c>
      <c r="M218" s="24">
        <v>40000</v>
      </c>
      <c r="N218" s="21">
        <v>2</v>
      </c>
      <c r="O218" s="22" t="s">
        <v>10867</v>
      </c>
      <c r="P218" s="22" t="s">
        <v>10767</v>
      </c>
      <c r="Q218" s="21">
        <v>1</v>
      </c>
      <c r="R218" s="21">
        <v>2</v>
      </c>
      <c r="S218" s="22" t="s">
        <v>11575</v>
      </c>
      <c r="T218" s="22" t="s">
        <v>10769</v>
      </c>
      <c r="U218" s="22" t="s">
        <v>11576</v>
      </c>
      <c r="V218" s="23">
        <v>37838</v>
      </c>
      <c r="W218" s="22" t="s">
        <v>10787</v>
      </c>
    </row>
    <row r="219" spans="1:23" x14ac:dyDescent="0.25">
      <c r="A219" s="21">
        <v>11212</v>
      </c>
      <c r="B219" s="21">
        <v>53</v>
      </c>
      <c r="C219" s="36" t="str">
        <f>_xlfn.XLOOKUP($B219,'Q1 DATA TABLE'!$A:$A,'Q1 DATA TABLE'!$G:$G)</f>
        <v>Metchosin</v>
      </c>
      <c r="D219" s="36" t="str">
        <f>_xlfn.XLOOKUP($B219,'Q1 DATA TABLE'!$A:$A,'Q1 DATA TABLE'!C:C)</f>
        <v>British Columbia</v>
      </c>
      <c r="E219" s="36" t="str">
        <f>_xlfn.XLOOKUP($B219,'Q1 DATA TABLE'!$A:$A,'Q1 DATA TABLE'!$E:$E)</f>
        <v>Canada</v>
      </c>
      <c r="F219" s="36">
        <f>_xlfn.XLOOKUP($B219,'Q1 DATA TABLE'!$A:$A,'Q1 DATA TABLE'!$H:$H)</f>
        <v>6</v>
      </c>
      <c r="G219" s="22" t="s">
        <v>10854</v>
      </c>
      <c r="H219" s="22" t="s">
        <v>10769</v>
      </c>
      <c r="I219" s="22" t="s">
        <v>11577</v>
      </c>
      <c r="J219" s="23">
        <v>18207</v>
      </c>
      <c r="K219" s="22" t="s">
        <v>10765</v>
      </c>
      <c r="L219" s="22" t="s">
        <v>10792</v>
      </c>
      <c r="M219" s="24">
        <v>40000</v>
      </c>
      <c r="N219" s="21">
        <v>2</v>
      </c>
      <c r="O219" s="22" t="s">
        <v>10867</v>
      </c>
      <c r="P219" s="22" t="s">
        <v>10767</v>
      </c>
      <c r="Q219" s="21">
        <v>1</v>
      </c>
      <c r="R219" s="21">
        <v>2</v>
      </c>
      <c r="S219" s="22" t="s">
        <v>11578</v>
      </c>
      <c r="T219" s="22" t="s">
        <v>11579</v>
      </c>
      <c r="U219" s="22" t="s">
        <v>11580</v>
      </c>
      <c r="V219" s="23">
        <v>37836</v>
      </c>
      <c r="W219" s="22" t="s">
        <v>10787</v>
      </c>
    </row>
    <row r="220" spans="1:23" x14ac:dyDescent="0.25">
      <c r="A220" s="21">
        <v>11213</v>
      </c>
      <c r="B220" s="21">
        <v>614</v>
      </c>
      <c r="C220" s="36" t="str">
        <f>_xlfn.XLOOKUP($B220,'Q1 DATA TABLE'!$A:$A,'Q1 DATA TABLE'!$G:$G)</f>
        <v>Edmonds</v>
      </c>
      <c r="D220" s="36" t="str">
        <f>_xlfn.XLOOKUP($B220,'Q1 DATA TABLE'!$A:$A,'Q1 DATA TABLE'!C:C)</f>
        <v>Washington</v>
      </c>
      <c r="E220" s="36" t="str">
        <f>_xlfn.XLOOKUP($B220,'Q1 DATA TABLE'!$A:$A,'Q1 DATA TABLE'!$E:$E)</f>
        <v>United States</v>
      </c>
      <c r="F220" s="36">
        <f>_xlfn.XLOOKUP($B220,'Q1 DATA TABLE'!$A:$A,'Q1 DATA TABLE'!$H:$H)</f>
        <v>1</v>
      </c>
      <c r="G220" s="22" t="s">
        <v>11491</v>
      </c>
      <c r="H220" s="22" t="s">
        <v>11582</v>
      </c>
      <c r="I220" s="22" t="s">
        <v>10978</v>
      </c>
      <c r="J220" s="23">
        <v>18032</v>
      </c>
      <c r="K220" s="22" t="s">
        <v>10777</v>
      </c>
      <c r="L220" s="22" t="s">
        <v>10792</v>
      </c>
      <c r="M220" s="24">
        <v>60000</v>
      </c>
      <c r="N220" s="21">
        <v>2</v>
      </c>
      <c r="O220" s="22" t="s">
        <v>10856</v>
      </c>
      <c r="P220" s="22" t="s">
        <v>10767</v>
      </c>
      <c r="Q220" s="21">
        <v>1</v>
      </c>
      <c r="R220" s="21">
        <v>2</v>
      </c>
      <c r="S220" s="22" t="s">
        <v>11583</v>
      </c>
      <c r="T220" s="22" t="s">
        <v>10769</v>
      </c>
      <c r="U220" s="22" t="s">
        <v>11584</v>
      </c>
      <c r="V220" s="23">
        <v>37893</v>
      </c>
      <c r="W220" s="22" t="s">
        <v>10820</v>
      </c>
    </row>
    <row r="221" spans="1:23" x14ac:dyDescent="0.25">
      <c r="A221" s="21">
        <v>11214</v>
      </c>
      <c r="B221" s="21">
        <v>545</v>
      </c>
      <c r="C221" s="36" t="str">
        <f>_xlfn.XLOOKUP($B221,'Q1 DATA TABLE'!$A:$A,'Q1 DATA TABLE'!$G:$G)</f>
        <v>Milwaukie</v>
      </c>
      <c r="D221" s="36" t="str">
        <f>_xlfn.XLOOKUP($B221,'Q1 DATA TABLE'!$A:$A,'Q1 DATA TABLE'!C:C)</f>
        <v>Oregon</v>
      </c>
      <c r="E221" s="36" t="str">
        <f>_xlfn.XLOOKUP($B221,'Q1 DATA TABLE'!$A:$A,'Q1 DATA TABLE'!$E:$E)</f>
        <v>United States</v>
      </c>
      <c r="F221" s="36">
        <f>_xlfn.XLOOKUP($B221,'Q1 DATA TABLE'!$A:$A,'Q1 DATA TABLE'!$H:$H)</f>
        <v>1</v>
      </c>
      <c r="G221" s="22" t="s">
        <v>11586</v>
      </c>
      <c r="H221" s="22" t="s">
        <v>11587</v>
      </c>
      <c r="I221" s="22" t="s">
        <v>11588</v>
      </c>
      <c r="J221" s="23">
        <v>18209</v>
      </c>
      <c r="K221" s="22" t="s">
        <v>10777</v>
      </c>
      <c r="L221" s="22" t="s">
        <v>10765</v>
      </c>
      <c r="M221" s="24">
        <v>60000</v>
      </c>
      <c r="N221" s="21">
        <v>2</v>
      </c>
      <c r="O221" s="22" t="s">
        <v>10856</v>
      </c>
      <c r="P221" s="22" t="s">
        <v>10767</v>
      </c>
      <c r="Q221" s="21">
        <v>1</v>
      </c>
      <c r="R221" s="21">
        <v>2</v>
      </c>
      <c r="S221" s="22" t="s">
        <v>11589</v>
      </c>
      <c r="T221" s="22" t="s">
        <v>10769</v>
      </c>
      <c r="U221" s="22" t="s">
        <v>11590</v>
      </c>
      <c r="V221" s="23">
        <v>38032</v>
      </c>
      <c r="W221" s="22" t="s">
        <v>10820</v>
      </c>
    </row>
    <row r="222" spans="1:23" x14ac:dyDescent="0.25">
      <c r="A222" s="21">
        <v>11215</v>
      </c>
      <c r="B222" s="21">
        <v>62</v>
      </c>
      <c r="C222" s="36" t="str">
        <f>_xlfn.XLOOKUP($B222,'Q1 DATA TABLE'!$A:$A,'Q1 DATA TABLE'!$G:$G)</f>
        <v>Royal Oak</v>
      </c>
      <c r="D222" s="36" t="str">
        <f>_xlfn.XLOOKUP($B222,'Q1 DATA TABLE'!$A:$A,'Q1 DATA TABLE'!C:C)</f>
        <v>British Columbia</v>
      </c>
      <c r="E222" s="36" t="str">
        <f>_xlfn.XLOOKUP($B222,'Q1 DATA TABLE'!$A:$A,'Q1 DATA TABLE'!$E:$E)</f>
        <v>Canada</v>
      </c>
      <c r="F222" s="36">
        <f>_xlfn.XLOOKUP($B222,'Q1 DATA TABLE'!$A:$A,'Q1 DATA TABLE'!$H:$H)</f>
        <v>6</v>
      </c>
      <c r="G222" s="22" t="s">
        <v>11028</v>
      </c>
      <c r="H222" s="22" t="s">
        <v>10769</v>
      </c>
      <c r="I222" s="22" t="s">
        <v>11592</v>
      </c>
      <c r="J222" s="23">
        <v>18435</v>
      </c>
      <c r="K222" s="22" t="s">
        <v>10765</v>
      </c>
      <c r="L222" s="22" t="s">
        <v>10792</v>
      </c>
      <c r="M222" s="24">
        <v>40000</v>
      </c>
      <c r="N222" s="21">
        <v>2</v>
      </c>
      <c r="O222" s="22" t="s">
        <v>10911</v>
      </c>
      <c r="P222" s="22" t="s">
        <v>10857</v>
      </c>
      <c r="Q222" s="21">
        <v>1</v>
      </c>
      <c r="R222" s="21">
        <v>2</v>
      </c>
      <c r="S222" s="22" t="s">
        <v>11593</v>
      </c>
      <c r="T222" s="22" t="s">
        <v>10769</v>
      </c>
      <c r="U222" s="22" t="s">
        <v>11594</v>
      </c>
      <c r="V222" s="23">
        <v>37852</v>
      </c>
      <c r="W222" s="22" t="s">
        <v>10820</v>
      </c>
    </row>
    <row r="223" spans="1:23" x14ac:dyDescent="0.25">
      <c r="A223" s="21">
        <v>11216</v>
      </c>
      <c r="B223" s="21">
        <v>547</v>
      </c>
      <c r="C223" s="36" t="str">
        <f>_xlfn.XLOOKUP($B223,'Q1 DATA TABLE'!$A:$A,'Q1 DATA TABLE'!$G:$G)</f>
        <v>Portland</v>
      </c>
      <c r="D223" s="36" t="str">
        <f>_xlfn.XLOOKUP($B223,'Q1 DATA TABLE'!$A:$A,'Q1 DATA TABLE'!C:C)</f>
        <v>Oregon</v>
      </c>
      <c r="E223" s="36" t="str">
        <f>_xlfn.XLOOKUP($B223,'Q1 DATA TABLE'!$A:$A,'Q1 DATA TABLE'!$E:$E)</f>
        <v>United States</v>
      </c>
      <c r="F223" s="36">
        <f>_xlfn.XLOOKUP($B223,'Q1 DATA TABLE'!$A:$A,'Q1 DATA TABLE'!$H:$H)</f>
        <v>1</v>
      </c>
      <c r="G223" s="22" t="s">
        <v>11336</v>
      </c>
      <c r="H223" s="22" t="s">
        <v>11118</v>
      </c>
      <c r="I223" s="22" t="s">
        <v>10784</v>
      </c>
      <c r="J223" s="23">
        <v>18403</v>
      </c>
      <c r="K223" s="22" t="s">
        <v>10777</v>
      </c>
      <c r="L223" s="22" t="s">
        <v>10792</v>
      </c>
      <c r="M223" s="24">
        <v>60000</v>
      </c>
      <c r="N223" s="21">
        <v>2</v>
      </c>
      <c r="O223" s="22" t="s">
        <v>10856</v>
      </c>
      <c r="P223" s="22" t="s">
        <v>10767</v>
      </c>
      <c r="Q223" s="21">
        <v>1</v>
      </c>
      <c r="R223" s="21">
        <v>2</v>
      </c>
      <c r="S223" s="22" t="s">
        <v>11595</v>
      </c>
      <c r="T223" s="22" t="s">
        <v>10769</v>
      </c>
      <c r="U223" s="22" t="s">
        <v>11596</v>
      </c>
      <c r="V223" s="23">
        <v>37302</v>
      </c>
      <c r="W223" s="22" t="s">
        <v>10820</v>
      </c>
    </row>
    <row r="224" spans="1:23" x14ac:dyDescent="0.25">
      <c r="A224" s="21">
        <v>11217</v>
      </c>
      <c r="B224" s="21">
        <v>547</v>
      </c>
      <c r="C224" s="36" t="str">
        <f>_xlfn.XLOOKUP($B224,'Q1 DATA TABLE'!$A:$A,'Q1 DATA TABLE'!$G:$G)</f>
        <v>Portland</v>
      </c>
      <c r="D224" s="36" t="str">
        <f>_xlfn.XLOOKUP($B224,'Q1 DATA TABLE'!$A:$A,'Q1 DATA TABLE'!C:C)</f>
        <v>Oregon</v>
      </c>
      <c r="E224" s="36" t="str">
        <f>_xlfn.XLOOKUP($B224,'Q1 DATA TABLE'!$A:$A,'Q1 DATA TABLE'!$E:$E)</f>
        <v>United States</v>
      </c>
      <c r="F224" s="36">
        <f>_xlfn.XLOOKUP($B224,'Q1 DATA TABLE'!$A:$A,'Q1 DATA TABLE'!$H:$H)</f>
        <v>1</v>
      </c>
      <c r="G224" s="22" t="s">
        <v>11597</v>
      </c>
      <c r="H224" s="22" t="s">
        <v>11487</v>
      </c>
      <c r="I224" s="22" t="s">
        <v>11459</v>
      </c>
      <c r="J224" s="23">
        <v>18305</v>
      </c>
      <c r="K224" s="22" t="s">
        <v>10777</v>
      </c>
      <c r="L224" s="22" t="s">
        <v>10792</v>
      </c>
      <c r="M224" s="24">
        <v>60000</v>
      </c>
      <c r="N224" s="21">
        <v>2</v>
      </c>
      <c r="O224" s="22" t="s">
        <v>10856</v>
      </c>
      <c r="P224" s="22" t="s">
        <v>10767</v>
      </c>
      <c r="Q224" s="21">
        <v>1</v>
      </c>
      <c r="R224" s="21">
        <v>2</v>
      </c>
      <c r="S224" s="22" t="s">
        <v>11598</v>
      </c>
      <c r="T224" s="22" t="s">
        <v>10769</v>
      </c>
      <c r="U224" s="22" t="s">
        <v>11599</v>
      </c>
      <c r="V224" s="23">
        <v>37297</v>
      </c>
      <c r="W224" s="22" t="s">
        <v>10820</v>
      </c>
    </row>
    <row r="225" spans="1:23" x14ac:dyDescent="0.25">
      <c r="A225" s="21">
        <v>11218</v>
      </c>
      <c r="B225" s="21">
        <v>642</v>
      </c>
      <c r="C225" s="36" t="str">
        <f>_xlfn.XLOOKUP($B225,'Q1 DATA TABLE'!$A:$A,'Q1 DATA TABLE'!$G:$G)</f>
        <v>Tacoma</v>
      </c>
      <c r="D225" s="36" t="str">
        <f>_xlfn.XLOOKUP($B225,'Q1 DATA TABLE'!$A:$A,'Q1 DATA TABLE'!C:C)</f>
        <v>Washington</v>
      </c>
      <c r="E225" s="36" t="str">
        <f>_xlfn.XLOOKUP($B225,'Q1 DATA TABLE'!$A:$A,'Q1 DATA TABLE'!$E:$E)</f>
        <v>United States</v>
      </c>
      <c r="F225" s="36">
        <f>_xlfn.XLOOKUP($B225,'Q1 DATA TABLE'!$A:$A,'Q1 DATA TABLE'!$H:$H)</f>
        <v>1</v>
      </c>
      <c r="G225" s="22" t="s">
        <v>11600</v>
      </c>
      <c r="H225" s="22" t="s">
        <v>10769</v>
      </c>
      <c r="I225" s="22" t="s">
        <v>11165</v>
      </c>
      <c r="J225" s="23">
        <v>18517</v>
      </c>
      <c r="K225" s="22" t="s">
        <v>10777</v>
      </c>
      <c r="L225" s="22" t="s">
        <v>10792</v>
      </c>
      <c r="M225" s="24">
        <v>60000</v>
      </c>
      <c r="N225" s="21">
        <v>2</v>
      </c>
      <c r="O225" s="22" t="s">
        <v>10856</v>
      </c>
      <c r="P225" s="22" t="s">
        <v>10767</v>
      </c>
      <c r="Q225" s="21">
        <v>0</v>
      </c>
      <c r="R225" s="21">
        <v>2</v>
      </c>
      <c r="S225" s="22" t="s">
        <v>11601</v>
      </c>
      <c r="T225" s="22" t="s">
        <v>10769</v>
      </c>
      <c r="U225" s="22" t="s">
        <v>11602</v>
      </c>
      <c r="V225" s="23">
        <v>37865</v>
      </c>
      <c r="W225" s="22" t="s">
        <v>10787</v>
      </c>
    </row>
    <row r="226" spans="1:23" x14ac:dyDescent="0.25">
      <c r="A226" s="21">
        <v>11219</v>
      </c>
      <c r="B226" s="21">
        <v>553</v>
      </c>
      <c r="C226" s="36" t="str">
        <f>_xlfn.XLOOKUP($B226,'Q1 DATA TABLE'!$A:$A,'Q1 DATA TABLE'!$G:$G)</f>
        <v>Woodburn</v>
      </c>
      <c r="D226" s="36" t="str">
        <f>_xlfn.XLOOKUP($B226,'Q1 DATA TABLE'!$A:$A,'Q1 DATA TABLE'!C:C)</f>
        <v>Oregon</v>
      </c>
      <c r="E226" s="36" t="str">
        <f>_xlfn.XLOOKUP($B226,'Q1 DATA TABLE'!$A:$A,'Q1 DATA TABLE'!$E:$E)</f>
        <v>United States</v>
      </c>
      <c r="F226" s="36">
        <f>_xlfn.XLOOKUP($B226,'Q1 DATA TABLE'!$A:$A,'Q1 DATA TABLE'!$H:$H)</f>
        <v>1</v>
      </c>
      <c r="G226" s="22" t="s">
        <v>11586</v>
      </c>
      <c r="H226" s="22" t="s">
        <v>10769</v>
      </c>
      <c r="I226" s="22" t="s">
        <v>11603</v>
      </c>
      <c r="J226" s="23">
        <v>18599</v>
      </c>
      <c r="K226" s="22" t="s">
        <v>10765</v>
      </c>
      <c r="L226" s="22" t="s">
        <v>10765</v>
      </c>
      <c r="M226" s="24">
        <v>60000</v>
      </c>
      <c r="N226" s="21">
        <v>2</v>
      </c>
      <c r="O226" s="22" t="s">
        <v>10867</v>
      </c>
      <c r="P226" s="22" t="s">
        <v>10767</v>
      </c>
      <c r="Q226" s="21">
        <v>1</v>
      </c>
      <c r="R226" s="21">
        <v>2</v>
      </c>
      <c r="S226" s="22" t="s">
        <v>11604</v>
      </c>
      <c r="T226" s="22" t="s">
        <v>10769</v>
      </c>
      <c r="U226" s="22" t="s">
        <v>11605</v>
      </c>
      <c r="V226" s="23">
        <v>38108</v>
      </c>
      <c r="W226" s="22" t="s">
        <v>10820</v>
      </c>
    </row>
    <row r="227" spans="1:23" x14ac:dyDescent="0.25">
      <c r="A227" s="21">
        <v>11220</v>
      </c>
      <c r="B227" s="21">
        <v>310</v>
      </c>
      <c r="C227" s="36" t="str">
        <f>_xlfn.XLOOKUP($B227,'Q1 DATA TABLE'!$A:$A,'Q1 DATA TABLE'!$G:$G)</f>
        <v>Colma</v>
      </c>
      <c r="D227" s="36" t="str">
        <f>_xlfn.XLOOKUP($B227,'Q1 DATA TABLE'!$A:$A,'Q1 DATA TABLE'!C:C)</f>
        <v>California</v>
      </c>
      <c r="E227" s="36" t="str">
        <f>_xlfn.XLOOKUP($B227,'Q1 DATA TABLE'!$A:$A,'Q1 DATA TABLE'!$E:$E)</f>
        <v>United States</v>
      </c>
      <c r="F227" s="36">
        <f>_xlfn.XLOOKUP($B227,'Q1 DATA TABLE'!$A:$A,'Q1 DATA TABLE'!$H:$H)</f>
        <v>4</v>
      </c>
      <c r="G227" s="22" t="s">
        <v>11606</v>
      </c>
      <c r="H227" s="22" t="s">
        <v>10823</v>
      </c>
      <c r="I227" s="22" t="s">
        <v>10776</v>
      </c>
      <c r="J227" s="23">
        <v>18317</v>
      </c>
      <c r="K227" s="22" t="s">
        <v>10765</v>
      </c>
      <c r="L227" s="22" t="s">
        <v>10792</v>
      </c>
      <c r="M227" s="24">
        <v>60000</v>
      </c>
      <c r="N227" s="21">
        <v>2</v>
      </c>
      <c r="O227" s="22" t="s">
        <v>10856</v>
      </c>
      <c r="P227" s="22" t="s">
        <v>10767</v>
      </c>
      <c r="Q227" s="21">
        <v>1</v>
      </c>
      <c r="R227" s="21">
        <v>1</v>
      </c>
      <c r="S227" s="22" t="s">
        <v>11607</v>
      </c>
      <c r="T227" s="22" t="s">
        <v>10769</v>
      </c>
      <c r="U227" s="22" t="s">
        <v>11608</v>
      </c>
      <c r="V227" s="23">
        <v>37879</v>
      </c>
      <c r="W227" s="22" t="s">
        <v>10820</v>
      </c>
    </row>
    <row r="228" spans="1:23" x14ac:dyDescent="0.25">
      <c r="A228" s="21">
        <v>11221</v>
      </c>
      <c r="B228" s="21">
        <v>334</v>
      </c>
      <c r="C228" s="36" t="str">
        <f>_xlfn.XLOOKUP($B228,'Q1 DATA TABLE'!$A:$A,'Q1 DATA TABLE'!$G:$G)</f>
        <v>Lakewood</v>
      </c>
      <c r="D228" s="36" t="str">
        <f>_xlfn.XLOOKUP($B228,'Q1 DATA TABLE'!$A:$A,'Q1 DATA TABLE'!C:C)</f>
        <v>California</v>
      </c>
      <c r="E228" s="36" t="str">
        <f>_xlfn.XLOOKUP($B228,'Q1 DATA TABLE'!$A:$A,'Q1 DATA TABLE'!$E:$E)</f>
        <v>United States</v>
      </c>
      <c r="F228" s="36">
        <f>_xlfn.XLOOKUP($B228,'Q1 DATA TABLE'!$A:$A,'Q1 DATA TABLE'!$H:$H)</f>
        <v>4</v>
      </c>
      <c r="G228" s="22" t="s">
        <v>10991</v>
      </c>
      <c r="H228" s="22" t="s">
        <v>10769</v>
      </c>
      <c r="I228" s="22" t="s">
        <v>11592</v>
      </c>
      <c r="J228" s="23">
        <v>18424</v>
      </c>
      <c r="K228" s="22" t="s">
        <v>10765</v>
      </c>
      <c r="L228" s="22" t="s">
        <v>10765</v>
      </c>
      <c r="M228" s="24">
        <v>70000</v>
      </c>
      <c r="N228" s="21">
        <v>4</v>
      </c>
      <c r="O228" s="22" t="s">
        <v>10856</v>
      </c>
      <c r="P228" s="22" t="s">
        <v>10767</v>
      </c>
      <c r="Q228" s="21">
        <v>1</v>
      </c>
      <c r="R228" s="21">
        <v>1</v>
      </c>
      <c r="S228" s="22" t="s">
        <v>11609</v>
      </c>
      <c r="T228" s="22" t="s">
        <v>10769</v>
      </c>
      <c r="U228" s="22" t="s">
        <v>11610</v>
      </c>
      <c r="V228" s="23">
        <v>37903</v>
      </c>
      <c r="W228" s="22" t="s">
        <v>10771</v>
      </c>
    </row>
    <row r="229" spans="1:23" x14ac:dyDescent="0.25">
      <c r="A229" s="21">
        <v>11222</v>
      </c>
      <c r="B229" s="21">
        <v>369</v>
      </c>
      <c r="C229" s="36" t="str">
        <f>_xlfn.XLOOKUP($B229,'Q1 DATA TABLE'!$A:$A,'Q1 DATA TABLE'!$G:$G)</f>
        <v>Santa Monica</v>
      </c>
      <c r="D229" s="36" t="str">
        <f>_xlfn.XLOOKUP($B229,'Q1 DATA TABLE'!$A:$A,'Q1 DATA TABLE'!C:C)</f>
        <v>California</v>
      </c>
      <c r="E229" s="36" t="str">
        <f>_xlfn.XLOOKUP($B229,'Q1 DATA TABLE'!$A:$A,'Q1 DATA TABLE'!$E:$E)</f>
        <v>United States</v>
      </c>
      <c r="F229" s="36">
        <f>_xlfn.XLOOKUP($B229,'Q1 DATA TABLE'!$A:$A,'Q1 DATA TABLE'!$H:$H)</f>
        <v>4</v>
      </c>
      <c r="G229" s="22" t="s">
        <v>11611</v>
      </c>
      <c r="H229" s="22" t="s">
        <v>10769</v>
      </c>
      <c r="I229" s="22" t="s">
        <v>11311</v>
      </c>
      <c r="J229" s="23">
        <v>18492</v>
      </c>
      <c r="K229" s="22" t="s">
        <v>10765</v>
      </c>
      <c r="L229" s="22" t="s">
        <v>10792</v>
      </c>
      <c r="M229" s="24">
        <v>80000</v>
      </c>
      <c r="N229" s="21">
        <v>3</v>
      </c>
      <c r="O229" s="22" t="s">
        <v>10766</v>
      </c>
      <c r="P229" s="22" t="s">
        <v>10839</v>
      </c>
      <c r="Q229" s="21">
        <v>1</v>
      </c>
      <c r="R229" s="21">
        <v>1</v>
      </c>
      <c r="S229" s="22" t="s">
        <v>11612</v>
      </c>
      <c r="T229" s="22" t="s">
        <v>10769</v>
      </c>
      <c r="U229" s="22" t="s">
        <v>11613</v>
      </c>
      <c r="V229" s="23">
        <v>38111</v>
      </c>
      <c r="W229" s="22" t="s">
        <v>10771</v>
      </c>
    </row>
    <row r="230" spans="1:23" x14ac:dyDescent="0.25">
      <c r="A230" s="21">
        <v>11223</v>
      </c>
      <c r="B230" s="21">
        <v>52</v>
      </c>
      <c r="C230" s="36" t="str">
        <f>_xlfn.XLOOKUP($B230,'Q1 DATA TABLE'!$A:$A,'Q1 DATA TABLE'!$G:$G)</f>
        <v>Langley</v>
      </c>
      <c r="D230" s="36" t="str">
        <f>_xlfn.XLOOKUP($B230,'Q1 DATA TABLE'!$A:$A,'Q1 DATA TABLE'!C:C)</f>
        <v>British Columbia</v>
      </c>
      <c r="E230" s="36" t="str">
        <f>_xlfn.XLOOKUP($B230,'Q1 DATA TABLE'!$A:$A,'Q1 DATA TABLE'!$E:$E)</f>
        <v>Canada</v>
      </c>
      <c r="F230" s="36">
        <f>_xlfn.XLOOKUP($B230,'Q1 DATA TABLE'!$A:$A,'Q1 DATA TABLE'!$H:$H)</f>
        <v>6</v>
      </c>
      <c r="G230" s="22" t="s">
        <v>11614</v>
      </c>
      <c r="H230" s="22" t="s">
        <v>11615</v>
      </c>
      <c r="I230" s="22" t="s">
        <v>11353</v>
      </c>
      <c r="J230" s="23">
        <v>18887</v>
      </c>
      <c r="K230" s="22" t="s">
        <v>10777</v>
      </c>
      <c r="L230" s="22" t="s">
        <v>10792</v>
      </c>
      <c r="M230" s="24">
        <v>70000</v>
      </c>
      <c r="N230" s="21">
        <v>2</v>
      </c>
      <c r="O230" s="22" t="s">
        <v>10867</v>
      </c>
      <c r="P230" s="22" t="s">
        <v>10767</v>
      </c>
      <c r="Q230" s="21">
        <v>1</v>
      </c>
      <c r="R230" s="21">
        <v>2</v>
      </c>
      <c r="S230" s="22" t="s">
        <v>11616</v>
      </c>
      <c r="T230" s="22" t="s">
        <v>11617</v>
      </c>
      <c r="U230" s="22" t="s">
        <v>11618</v>
      </c>
      <c r="V230" s="23">
        <v>37835</v>
      </c>
      <c r="W230" s="22" t="s">
        <v>10787</v>
      </c>
    </row>
    <row r="231" spans="1:23" x14ac:dyDescent="0.25">
      <c r="A231" s="21">
        <v>11224</v>
      </c>
      <c r="B231" s="21">
        <v>612</v>
      </c>
      <c r="C231" s="36" t="str">
        <f>_xlfn.XLOOKUP($B231,'Q1 DATA TABLE'!$A:$A,'Q1 DATA TABLE'!$G:$G)</f>
        <v>Burien</v>
      </c>
      <c r="D231" s="36" t="str">
        <f>_xlfn.XLOOKUP($B231,'Q1 DATA TABLE'!$A:$A,'Q1 DATA TABLE'!C:C)</f>
        <v>Washington</v>
      </c>
      <c r="E231" s="36" t="str">
        <f>_xlfn.XLOOKUP($B231,'Q1 DATA TABLE'!$A:$A,'Q1 DATA TABLE'!$E:$E)</f>
        <v>United States</v>
      </c>
      <c r="F231" s="36">
        <f>_xlfn.XLOOKUP($B231,'Q1 DATA TABLE'!$A:$A,'Q1 DATA TABLE'!$H:$H)</f>
        <v>1</v>
      </c>
      <c r="G231" s="22" t="s">
        <v>11093</v>
      </c>
      <c r="H231" s="22" t="s">
        <v>10972</v>
      </c>
      <c r="I231" s="22" t="s">
        <v>11619</v>
      </c>
      <c r="J231" s="23">
        <v>18877</v>
      </c>
      <c r="K231" s="22" t="s">
        <v>10777</v>
      </c>
      <c r="L231" s="22" t="s">
        <v>10792</v>
      </c>
      <c r="M231" s="24">
        <v>70000</v>
      </c>
      <c r="N231" s="21">
        <v>2</v>
      </c>
      <c r="O231" s="22" t="s">
        <v>10867</v>
      </c>
      <c r="P231" s="22" t="s">
        <v>10767</v>
      </c>
      <c r="Q231" s="21">
        <v>1</v>
      </c>
      <c r="R231" s="21">
        <v>2</v>
      </c>
      <c r="S231" s="22" t="s">
        <v>11620</v>
      </c>
      <c r="T231" s="22" t="s">
        <v>10769</v>
      </c>
      <c r="U231" s="22" t="s">
        <v>11621</v>
      </c>
      <c r="V231" s="23">
        <v>37294</v>
      </c>
      <c r="W231" s="22" t="s">
        <v>10820</v>
      </c>
    </row>
    <row r="232" spans="1:23" x14ac:dyDescent="0.25">
      <c r="A232" s="21">
        <v>11225</v>
      </c>
      <c r="B232" s="21">
        <v>635</v>
      </c>
      <c r="C232" s="36" t="str">
        <f>_xlfn.XLOOKUP($B232,'Q1 DATA TABLE'!$A:$A,'Q1 DATA TABLE'!$G:$G)</f>
        <v>Renton</v>
      </c>
      <c r="D232" s="36" t="str">
        <f>_xlfn.XLOOKUP($B232,'Q1 DATA TABLE'!$A:$A,'Q1 DATA TABLE'!C:C)</f>
        <v>Washington</v>
      </c>
      <c r="E232" s="36" t="str">
        <f>_xlfn.XLOOKUP($B232,'Q1 DATA TABLE'!$A:$A,'Q1 DATA TABLE'!$E:$E)</f>
        <v>United States</v>
      </c>
      <c r="F232" s="36">
        <f>_xlfn.XLOOKUP($B232,'Q1 DATA TABLE'!$A:$A,'Q1 DATA TABLE'!$H:$H)</f>
        <v>1</v>
      </c>
      <c r="G232" s="22" t="s">
        <v>11622</v>
      </c>
      <c r="H232" s="22" t="s">
        <v>10871</v>
      </c>
      <c r="I232" s="22" t="s">
        <v>11495</v>
      </c>
      <c r="J232" s="23">
        <v>18675</v>
      </c>
      <c r="K232" s="22" t="s">
        <v>10765</v>
      </c>
      <c r="L232" s="22" t="s">
        <v>10792</v>
      </c>
      <c r="M232" s="24">
        <v>60000</v>
      </c>
      <c r="N232" s="21">
        <v>2</v>
      </c>
      <c r="O232" s="22" t="s">
        <v>10856</v>
      </c>
      <c r="P232" s="22" t="s">
        <v>10767</v>
      </c>
      <c r="Q232" s="21">
        <v>1</v>
      </c>
      <c r="R232" s="21">
        <v>1</v>
      </c>
      <c r="S232" s="22" t="s">
        <v>11623</v>
      </c>
      <c r="T232" s="22" t="s">
        <v>10769</v>
      </c>
      <c r="U232" s="22" t="s">
        <v>11624</v>
      </c>
      <c r="V232" s="23">
        <v>37979</v>
      </c>
      <c r="W232" s="22" t="s">
        <v>10820</v>
      </c>
    </row>
    <row r="233" spans="1:23" x14ac:dyDescent="0.25">
      <c r="A233" s="21">
        <v>11226</v>
      </c>
      <c r="B233" s="21">
        <v>552</v>
      </c>
      <c r="C233" s="36" t="str">
        <f>_xlfn.XLOOKUP($B233,'Q1 DATA TABLE'!$A:$A,'Q1 DATA TABLE'!$G:$G)</f>
        <v>W. Linn</v>
      </c>
      <c r="D233" s="36" t="str">
        <f>_xlfn.XLOOKUP($B233,'Q1 DATA TABLE'!$A:$A,'Q1 DATA TABLE'!C:C)</f>
        <v>Oregon</v>
      </c>
      <c r="E233" s="36" t="str">
        <f>_xlfn.XLOOKUP($B233,'Q1 DATA TABLE'!$A:$A,'Q1 DATA TABLE'!$E:$E)</f>
        <v>United States</v>
      </c>
      <c r="F233" s="36">
        <f>_xlfn.XLOOKUP($B233,'Q1 DATA TABLE'!$A:$A,'Q1 DATA TABLE'!$H:$H)</f>
        <v>1</v>
      </c>
      <c r="G233" s="22" t="s">
        <v>10849</v>
      </c>
      <c r="H233" s="22" t="s">
        <v>11085</v>
      </c>
      <c r="I233" s="22" t="s">
        <v>11213</v>
      </c>
      <c r="J233" s="23">
        <v>18898</v>
      </c>
      <c r="K233" s="22" t="s">
        <v>10765</v>
      </c>
      <c r="L233" s="22" t="s">
        <v>10792</v>
      </c>
      <c r="M233" s="24">
        <v>60000</v>
      </c>
      <c r="N233" s="21">
        <v>2</v>
      </c>
      <c r="O233" s="22" t="s">
        <v>10856</v>
      </c>
      <c r="P233" s="22" t="s">
        <v>10767</v>
      </c>
      <c r="Q233" s="21">
        <v>1</v>
      </c>
      <c r="R233" s="21">
        <v>1</v>
      </c>
      <c r="S233" s="22" t="s">
        <v>11625</v>
      </c>
      <c r="T233" s="22" t="s">
        <v>10769</v>
      </c>
      <c r="U233" s="22" t="s">
        <v>11626</v>
      </c>
      <c r="V233" s="23">
        <v>37858</v>
      </c>
      <c r="W233" s="22" t="s">
        <v>10787</v>
      </c>
    </row>
    <row r="234" spans="1:23" x14ac:dyDescent="0.25">
      <c r="A234" s="21">
        <v>11227</v>
      </c>
      <c r="B234" s="21">
        <v>310</v>
      </c>
      <c r="C234" s="36" t="str">
        <f>_xlfn.XLOOKUP($B234,'Q1 DATA TABLE'!$A:$A,'Q1 DATA TABLE'!$G:$G)</f>
        <v>Colma</v>
      </c>
      <c r="D234" s="36" t="str">
        <f>_xlfn.XLOOKUP($B234,'Q1 DATA TABLE'!$A:$A,'Q1 DATA TABLE'!C:C)</f>
        <v>California</v>
      </c>
      <c r="E234" s="36" t="str">
        <f>_xlfn.XLOOKUP($B234,'Q1 DATA TABLE'!$A:$A,'Q1 DATA TABLE'!$E:$E)</f>
        <v>United States</v>
      </c>
      <c r="F234" s="36">
        <f>_xlfn.XLOOKUP($B234,'Q1 DATA TABLE'!$A:$A,'Q1 DATA TABLE'!$H:$H)</f>
        <v>4</v>
      </c>
      <c r="G234" s="22" t="s">
        <v>11627</v>
      </c>
      <c r="H234" s="22" t="s">
        <v>10871</v>
      </c>
      <c r="I234" s="22" t="s">
        <v>11628</v>
      </c>
      <c r="J234" s="23">
        <v>18852</v>
      </c>
      <c r="K234" s="22" t="s">
        <v>10777</v>
      </c>
      <c r="L234" s="22" t="s">
        <v>10765</v>
      </c>
      <c r="M234" s="24">
        <v>60000</v>
      </c>
      <c r="N234" s="21">
        <v>2</v>
      </c>
      <c r="O234" s="22" t="s">
        <v>10856</v>
      </c>
      <c r="P234" s="22" t="s">
        <v>10767</v>
      </c>
      <c r="Q234" s="21">
        <v>1</v>
      </c>
      <c r="R234" s="21">
        <v>2</v>
      </c>
      <c r="S234" s="22" t="s">
        <v>11629</v>
      </c>
      <c r="T234" s="22" t="s">
        <v>10769</v>
      </c>
      <c r="U234" s="22" t="s">
        <v>11630</v>
      </c>
      <c r="V234" s="23">
        <v>37290</v>
      </c>
      <c r="W234" s="22" t="s">
        <v>10820</v>
      </c>
    </row>
    <row r="235" spans="1:23" x14ac:dyDescent="0.25">
      <c r="A235" s="21">
        <v>11228</v>
      </c>
      <c r="B235" s="21">
        <v>316</v>
      </c>
      <c r="C235" s="36" t="str">
        <f>_xlfn.XLOOKUP($B235,'Q1 DATA TABLE'!$A:$A,'Q1 DATA TABLE'!$G:$G)</f>
        <v>El Cajon</v>
      </c>
      <c r="D235" s="36" t="str">
        <f>_xlfn.XLOOKUP($B235,'Q1 DATA TABLE'!$A:$A,'Q1 DATA TABLE'!C:C)</f>
        <v>California</v>
      </c>
      <c r="E235" s="36" t="str">
        <f>_xlfn.XLOOKUP($B235,'Q1 DATA TABLE'!$A:$A,'Q1 DATA TABLE'!$E:$E)</f>
        <v>United States</v>
      </c>
      <c r="F235" s="36">
        <f>_xlfn.XLOOKUP($B235,'Q1 DATA TABLE'!$A:$A,'Q1 DATA TABLE'!$H:$H)</f>
        <v>4</v>
      </c>
      <c r="G235" s="22" t="s">
        <v>11435</v>
      </c>
      <c r="H235" s="22" t="s">
        <v>10919</v>
      </c>
      <c r="I235" s="22" t="s">
        <v>11632</v>
      </c>
      <c r="J235" s="23">
        <v>18737</v>
      </c>
      <c r="K235" s="22" t="s">
        <v>10765</v>
      </c>
      <c r="L235" s="22" t="s">
        <v>10792</v>
      </c>
      <c r="M235" s="24">
        <v>60000</v>
      </c>
      <c r="N235" s="21">
        <v>2</v>
      </c>
      <c r="O235" s="22" t="s">
        <v>10856</v>
      </c>
      <c r="P235" s="22" t="s">
        <v>10767</v>
      </c>
      <c r="Q235" s="21">
        <v>1</v>
      </c>
      <c r="R235" s="21">
        <v>2</v>
      </c>
      <c r="S235" s="22" t="s">
        <v>11633</v>
      </c>
      <c r="T235" s="22" t="s">
        <v>10769</v>
      </c>
      <c r="U235" s="22" t="s">
        <v>11634</v>
      </c>
      <c r="V235" s="23">
        <v>38104</v>
      </c>
      <c r="W235" s="22" t="s">
        <v>10820</v>
      </c>
    </row>
    <row r="236" spans="1:23" x14ac:dyDescent="0.25">
      <c r="A236" s="21">
        <v>11229</v>
      </c>
      <c r="B236" s="21">
        <v>355</v>
      </c>
      <c r="C236" s="36" t="str">
        <f>_xlfn.XLOOKUP($B236,'Q1 DATA TABLE'!$A:$A,'Q1 DATA TABLE'!$G:$G)</f>
        <v>Redwood City</v>
      </c>
      <c r="D236" s="36" t="str">
        <f>_xlfn.XLOOKUP($B236,'Q1 DATA TABLE'!$A:$A,'Q1 DATA TABLE'!C:C)</f>
        <v>California</v>
      </c>
      <c r="E236" s="36" t="str">
        <f>_xlfn.XLOOKUP($B236,'Q1 DATA TABLE'!$A:$A,'Q1 DATA TABLE'!$E:$E)</f>
        <v>United States</v>
      </c>
      <c r="F236" s="36">
        <f>_xlfn.XLOOKUP($B236,'Q1 DATA TABLE'!$A:$A,'Q1 DATA TABLE'!$H:$H)</f>
        <v>4</v>
      </c>
      <c r="G236" s="22" t="s">
        <v>11636</v>
      </c>
      <c r="H236" s="22" t="s">
        <v>10823</v>
      </c>
      <c r="I236" s="22" t="s">
        <v>11637</v>
      </c>
      <c r="J236" s="23">
        <v>18965</v>
      </c>
      <c r="K236" s="22" t="s">
        <v>10777</v>
      </c>
      <c r="L236" s="22" t="s">
        <v>10765</v>
      </c>
      <c r="M236" s="24">
        <v>70000</v>
      </c>
      <c r="N236" s="21">
        <v>4</v>
      </c>
      <c r="O236" s="22" t="s">
        <v>10856</v>
      </c>
      <c r="P236" s="22" t="s">
        <v>10767</v>
      </c>
      <c r="Q236" s="21">
        <v>1</v>
      </c>
      <c r="R236" s="21">
        <v>1</v>
      </c>
      <c r="S236" s="22" t="s">
        <v>11638</v>
      </c>
      <c r="T236" s="22" t="s">
        <v>10769</v>
      </c>
      <c r="U236" s="22" t="s">
        <v>11639</v>
      </c>
      <c r="V236" s="23">
        <v>38014</v>
      </c>
      <c r="W236" s="22" t="s">
        <v>10820</v>
      </c>
    </row>
    <row r="237" spans="1:23" x14ac:dyDescent="0.25">
      <c r="A237" s="21">
        <v>11230</v>
      </c>
      <c r="B237" s="21">
        <v>369</v>
      </c>
      <c r="C237" s="36" t="str">
        <f>_xlfn.XLOOKUP($B237,'Q1 DATA TABLE'!$A:$A,'Q1 DATA TABLE'!$G:$G)</f>
        <v>Santa Monica</v>
      </c>
      <c r="D237" s="36" t="str">
        <f>_xlfn.XLOOKUP($B237,'Q1 DATA TABLE'!$A:$A,'Q1 DATA TABLE'!C:C)</f>
        <v>California</v>
      </c>
      <c r="E237" s="36" t="str">
        <f>_xlfn.XLOOKUP($B237,'Q1 DATA TABLE'!$A:$A,'Q1 DATA TABLE'!$E:$E)</f>
        <v>United States</v>
      </c>
      <c r="F237" s="36">
        <f>_xlfn.XLOOKUP($B237,'Q1 DATA TABLE'!$A:$A,'Q1 DATA TABLE'!$H:$H)</f>
        <v>4</v>
      </c>
      <c r="G237" s="22" t="s">
        <v>11640</v>
      </c>
      <c r="H237" s="22" t="s">
        <v>10769</v>
      </c>
      <c r="I237" s="22" t="s">
        <v>11641</v>
      </c>
      <c r="J237" s="23">
        <v>18721</v>
      </c>
      <c r="K237" s="22" t="s">
        <v>10765</v>
      </c>
      <c r="L237" s="22" t="s">
        <v>10792</v>
      </c>
      <c r="M237" s="24">
        <v>70000</v>
      </c>
      <c r="N237" s="21">
        <v>4</v>
      </c>
      <c r="O237" s="22" t="s">
        <v>10856</v>
      </c>
      <c r="P237" s="22" t="s">
        <v>10767</v>
      </c>
      <c r="Q237" s="21">
        <v>0</v>
      </c>
      <c r="R237" s="21">
        <v>2</v>
      </c>
      <c r="S237" s="22" t="s">
        <v>11642</v>
      </c>
      <c r="T237" s="22" t="s">
        <v>10769</v>
      </c>
      <c r="U237" s="22" t="s">
        <v>11643</v>
      </c>
      <c r="V237" s="23">
        <v>38003</v>
      </c>
      <c r="W237" s="22" t="s">
        <v>10787</v>
      </c>
    </row>
    <row r="238" spans="1:23" x14ac:dyDescent="0.25">
      <c r="A238" s="21">
        <v>11231</v>
      </c>
      <c r="B238" s="21">
        <v>611</v>
      </c>
      <c r="C238" s="36" t="str">
        <f>_xlfn.XLOOKUP($B238,'Q1 DATA TABLE'!$A:$A,'Q1 DATA TABLE'!$G:$G)</f>
        <v>Bremerton</v>
      </c>
      <c r="D238" s="36" t="str">
        <f>_xlfn.XLOOKUP($B238,'Q1 DATA TABLE'!$A:$A,'Q1 DATA TABLE'!C:C)</f>
        <v>Washington</v>
      </c>
      <c r="E238" s="36" t="str">
        <f>_xlfn.XLOOKUP($B238,'Q1 DATA TABLE'!$A:$A,'Q1 DATA TABLE'!$E:$E)</f>
        <v>United States</v>
      </c>
      <c r="F238" s="36">
        <f>_xlfn.XLOOKUP($B238,'Q1 DATA TABLE'!$A:$A,'Q1 DATA TABLE'!$H:$H)</f>
        <v>1</v>
      </c>
      <c r="G238" s="22" t="s">
        <v>11644</v>
      </c>
      <c r="H238" s="22" t="s">
        <v>10769</v>
      </c>
      <c r="I238" s="22" t="s">
        <v>10895</v>
      </c>
      <c r="J238" s="23">
        <v>19312</v>
      </c>
      <c r="K238" s="22" t="s">
        <v>10765</v>
      </c>
      <c r="L238" s="22" t="s">
        <v>10765</v>
      </c>
      <c r="M238" s="24">
        <v>60000</v>
      </c>
      <c r="N238" s="21">
        <v>2</v>
      </c>
      <c r="O238" s="22" t="s">
        <v>10867</v>
      </c>
      <c r="P238" s="22" t="s">
        <v>10767</v>
      </c>
      <c r="Q238" s="21">
        <v>1</v>
      </c>
      <c r="R238" s="21">
        <v>2</v>
      </c>
      <c r="S238" s="22" t="s">
        <v>11645</v>
      </c>
      <c r="T238" s="22" t="s">
        <v>10769</v>
      </c>
      <c r="U238" s="22" t="s">
        <v>11646</v>
      </c>
      <c r="V238" s="23">
        <v>37847</v>
      </c>
      <c r="W238" s="22" t="s">
        <v>10820</v>
      </c>
    </row>
    <row r="239" spans="1:23" x14ac:dyDescent="0.25">
      <c r="A239" s="21">
        <v>11232</v>
      </c>
      <c r="B239" s="21">
        <v>616</v>
      </c>
      <c r="C239" s="36" t="str">
        <f>_xlfn.XLOOKUP($B239,'Q1 DATA TABLE'!$A:$A,'Q1 DATA TABLE'!$G:$G)</f>
        <v>Everett</v>
      </c>
      <c r="D239" s="36" t="str">
        <f>_xlfn.XLOOKUP($B239,'Q1 DATA TABLE'!$A:$A,'Q1 DATA TABLE'!C:C)</f>
        <v>Washington</v>
      </c>
      <c r="E239" s="36" t="str">
        <f>_xlfn.XLOOKUP($B239,'Q1 DATA TABLE'!$A:$A,'Q1 DATA TABLE'!$E:$E)</f>
        <v>United States</v>
      </c>
      <c r="F239" s="36">
        <f>_xlfn.XLOOKUP($B239,'Q1 DATA TABLE'!$A:$A,'Q1 DATA TABLE'!$H:$H)</f>
        <v>1</v>
      </c>
      <c r="G239" s="22" t="s">
        <v>11614</v>
      </c>
      <c r="H239" s="22" t="s">
        <v>10919</v>
      </c>
      <c r="I239" s="22" t="s">
        <v>11180</v>
      </c>
      <c r="J239" s="23">
        <v>19264</v>
      </c>
      <c r="K239" s="22" t="s">
        <v>10765</v>
      </c>
      <c r="L239" s="22" t="s">
        <v>10792</v>
      </c>
      <c r="M239" s="24">
        <v>60000</v>
      </c>
      <c r="N239" s="21">
        <v>3</v>
      </c>
      <c r="O239" s="22" t="s">
        <v>10867</v>
      </c>
      <c r="P239" s="22" t="s">
        <v>10767</v>
      </c>
      <c r="Q239" s="21">
        <v>0</v>
      </c>
      <c r="R239" s="21">
        <v>2</v>
      </c>
      <c r="S239" s="22" t="s">
        <v>11648</v>
      </c>
      <c r="T239" s="22" t="s">
        <v>10769</v>
      </c>
      <c r="U239" s="22" t="s">
        <v>11649</v>
      </c>
      <c r="V239" s="23">
        <v>38069</v>
      </c>
      <c r="W239" s="22" t="s">
        <v>10787</v>
      </c>
    </row>
    <row r="240" spans="1:23" x14ac:dyDescent="0.25">
      <c r="A240" s="21">
        <v>11233</v>
      </c>
      <c r="B240" s="21">
        <v>299</v>
      </c>
      <c r="C240" s="36" t="str">
        <f>_xlfn.XLOOKUP($B240,'Q1 DATA TABLE'!$A:$A,'Q1 DATA TABLE'!$G:$G)</f>
        <v>Berkeley</v>
      </c>
      <c r="D240" s="36" t="str">
        <f>_xlfn.XLOOKUP($B240,'Q1 DATA TABLE'!$A:$A,'Q1 DATA TABLE'!C:C)</f>
        <v>California</v>
      </c>
      <c r="E240" s="36" t="str">
        <f>_xlfn.XLOOKUP($B240,'Q1 DATA TABLE'!$A:$A,'Q1 DATA TABLE'!$E:$E)</f>
        <v>United States</v>
      </c>
      <c r="F240" s="36">
        <f>_xlfn.XLOOKUP($B240,'Q1 DATA TABLE'!$A:$A,'Q1 DATA TABLE'!$H:$H)</f>
        <v>4</v>
      </c>
      <c r="G240" s="22" t="s">
        <v>11062</v>
      </c>
      <c r="H240" s="22" t="s">
        <v>10769</v>
      </c>
      <c r="I240" s="22" t="s">
        <v>11619</v>
      </c>
      <c r="J240" s="23">
        <v>19246</v>
      </c>
      <c r="K240" s="22" t="s">
        <v>10765</v>
      </c>
      <c r="L240" s="22" t="s">
        <v>10765</v>
      </c>
      <c r="M240" s="24">
        <v>70000</v>
      </c>
      <c r="N240" s="21">
        <v>4</v>
      </c>
      <c r="O240" s="22" t="s">
        <v>10856</v>
      </c>
      <c r="P240" s="22" t="s">
        <v>10767</v>
      </c>
      <c r="Q240" s="21">
        <v>1</v>
      </c>
      <c r="R240" s="21">
        <v>2</v>
      </c>
      <c r="S240" s="22" t="s">
        <v>11651</v>
      </c>
      <c r="T240" s="22" t="s">
        <v>10769</v>
      </c>
      <c r="U240" s="22" t="s">
        <v>11652</v>
      </c>
      <c r="V240" s="23">
        <v>37845</v>
      </c>
      <c r="W240" s="22" t="s">
        <v>10820</v>
      </c>
    </row>
    <row r="241" spans="1:23" x14ac:dyDescent="0.25">
      <c r="A241" s="21">
        <v>11234</v>
      </c>
      <c r="B241" s="21">
        <v>337</v>
      </c>
      <c r="C241" s="36" t="str">
        <f>_xlfn.XLOOKUP($B241,'Q1 DATA TABLE'!$A:$A,'Q1 DATA TABLE'!$G:$G)</f>
        <v>Long Beach</v>
      </c>
      <c r="D241" s="36" t="str">
        <f>_xlfn.XLOOKUP($B241,'Q1 DATA TABLE'!$A:$A,'Q1 DATA TABLE'!C:C)</f>
        <v>California</v>
      </c>
      <c r="E241" s="36" t="str">
        <f>_xlfn.XLOOKUP($B241,'Q1 DATA TABLE'!$A:$A,'Q1 DATA TABLE'!$E:$E)</f>
        <v>United States</v>
      </c>
      <c r="F241" s="36">
        <f>_xlfn.XLOOKUP($B241,'Q1 DATA TABLE'!$A:$A,'Q1 DATA TABLE'!$H:$H)</f>
        <v>4</v>
      </c>
      <c r="G241" s="22" t="s">
        <v>11653</v>
      </c>
      <c r="H241" s="22" t="s">
        <v>10769</v>
      </c>
      <c r="I241" s="22" t="s">
        <v>11320</v>
      </c>
      <c r="J241" s="23">
        <v>19317</v>
      </c>
      <c r="K241" s="22" t="s">
        <v>10777</v>
      </c>
      <c r="L241" s="22" t="s">
        <v>10792</v>
      </c>
      <c r="M241" s="24">
        <v>70000</v>
      </c>
      <c r="N241" s="21">
        <v>4</v>
      </c>
      <c r="O241" s="22" t="s">
        <v>10856</v>
      </c>
      <c r="P241" s="22" t="s">
        <v>10767</v>
      </c>
      <c r="Q241" s="21">
        <v>1</v>
      </c>
      <c r="R241" s="21">
        <v>2</v>
      </c>
      <c r="S241" s="22" t="s">
        <v>11654</v>
      </c>
      <c r="T241" s="22" t="s">
        <v>10769</v>
      </c>
      <c r="U241" s="22" t="s">
        <v>11655</v>
      </c>
      <c r="V241" s="23">
        <v>37845</v>
      </c>
      <c r="W241" s="22" t="s">
        <v>10820</v>
      </c>
    </row>
    <row r="242" spans="1:23" x14ac:dyDescent="0.25">
      <c r="A242" s="21">
        <v>11235</v>
      </c>
      <c r="B242" s="21">
        <v>607</v>
      </c>
      <c r="C242" s="36" t="str">
        <f>_xlfn.XLOOKUP($B242,'Q1 DATA TABLE'!$A:$A,'Q1 DATA TABLE'!$G:$G)</f>
        <v>Ballard</v>
      </c>
      <c r="D242" s="36" t="str">
        <f>_xlfn.XLOOKUP($B242,'Q1 DATA TABLE'!$A:$A,'Q1 DATA TABLE'!C:C)</f>
        <v>Washington</v>
      </c>
      <c r="E242" s="36" t="str">
        <f>_xlfn.XLOOKUP($B242,'Q1 DATA TABLE'!$A:$A,'Q1 DATA TABLE'!$E:$E)</f>
        <v>United States</v>
      </c>
      <c r="F242" s="36">
        <f>_xlfn.XLOOKUP($B242,'Q1 DATA TABLE'!$A:$A,'Q1 DATA TABLE'!$H:$H)</f>
        <v>1</v>
      </c>
      <c r="G242" s="22" t="s">
        <v>11656</v>
      </c>
      <c r="H242" s="22" t="s">
        <v>10972</v>
      </c>
      <c r="I242" s="22" t="s">
        <v>11637</v>
      </c>
      <c r="J242" s="23">
        <v>19032</v>
      </c>
      <c r="K242" s="22" t="s">
        <v>10765</v>
      </c>
      <c r="L242" s="22" t="s">
        <v>10765</v>
      </c>
      <c r="M242" s="24">
        <v>70000</v>
      </c>
      <c r="N242" s="21">
        <v>4</v>
      </c>
      <c r="O242" s="22" t="s">
        <v>10856</v>
      </c>
      <c r="P242" s="22" t="s">
        <v>10767</v>
      </c>
      <c r="Q242" s="21">
        <v>1</v>
      </c>
      <c r="R242" s="21">
        <v>2</v>
      </c>
      <c r="S242" s="22" t="s">
        <v>11657</v>
      </c>
      <c r="T242" s="22" t="s">
        <v>10769</v>
      </c>
      <c r="U242" s="22" t="s">
        <v>11658</v>
      </c>
      <c r="V242" s="23">
        <v>37991</v>
      </c>
      <c r="W242" s="22" t="s">
        <v>10820</v>
      </c>
    </row>
    <row r="243" spans="1:23" x14ac:dyDescent="0.25">
      <c r="A243" s="21">
        <v>11236</v>
      </c>
      <c r="B243" s="21">
        <v>609</v>
      </c>
      <c r="C243" s="36" t="str">
        <f>_xlfn.XLOOKUP($B243,'Q1 DATA TABLE'!$A:$A,'Q1 DATA TABLE'!$G:$G)</f>
        <v>Bellingham</v>
      </c>
      <c r="D243" s="36" t="str">
        <f>_xlfn.XLOOKUP($B243,'Q1 DATA TABLE'!$A:$A,'Q1 DATA TABLE'!C:C)</f>
        <v>Washington</v>
      </c>
      <c r="E243" s="36" t="str">
        <f>_xlfn.XLOOKUP($B243,'Q1 DATA TABLE'!$A:$A,'Q1 DATA TABLE'!$E:$E)</f>
        <v>United States</v>
      </c>
      <c r="F243" s="36">
        <f>_xlfn.XLOOKUP($B243,'Q1 DATA TABLE'!$A:$A,'Q1 DATA TABLE'!$H:$H)</f>
        <v>1</v>
      </c>
      <c r="G243" s="22" t="s">
        <v>11008</v>
      </c>
      <c r="H243" s="22" t="s">
        <v>10769</v>
      </c>
      <c r="I243" s="22" t="s">
        <v>11086</v>
      </c>
      <c r="J243" s="23">
        <v>19058</v>
      </c>
      <c r="K243" s="22" t="s">
        <v>10777</v>
      </c>
      <c r="L243" s="22" t="s">
        <v>10765</v>
      </c>
      <c r="M243" s="24">
        <v>70000</v>
      </c>
      <c r="N243" s="21">
        <v>5</v>
      </c>
      <c r="O243" s="22" t="s">
        <v>10856</v>
      </c>
      <c r="P243" s="22" t="s">
        <v>10767</v>
      </c>
      <c r="Q243" s="21">
        <v>1</v>
      </c>
      <c r="R243" s="21">
        <v>2</v>
      </c>
      <c r="S243" s="22" t="s">
        <v>11039</v>
      </c>
      <c r="T243" s="22" t="s">
        <v>10769</v>
      </c>
      <c r="U243" s="22" t="s">
        <v>11659</v>
      </c>
      <c r="V243" s="23">
        <v>38082</v>
      </c>
      <c r="W243" s="22" t="s">
        <v>10820</v>
      </c>
    </row>
    <row r="244" spans="1:23" x14ac:dyDescent="0.25">
      <c r="A244" s="21">
        <v>11237</v>
      </c>
      <c r="B244" s="21">
        <v>161</v>
      </c>
      <c r="C244" s="36" t="str">
        <f>_xlfn.XLOOKUP($B244,'Q1 DATA TABLE'!$A:$A,'Q1 DATA TABLE'!$G:$G)</f>
        <v>Solingen</v>
      </c>
      <c r="D244" s="36" t="str">
        <f>_xlfn.XLOOKUP($B244,'Q1 DATA TABLE'!$A:$A,'Q1 DATA TABLE'!C:C)</f>
        <v>Nordrhein-Westfalen</v>
      </c>
      <c r="E244" s="36" t="str">
        <f>_xlfn.XLOOKUP($B244,'Q1 DATA TABLE'!$A:$A,'Q1 DATA TABLE'!$E:$E)</f>
        <v>Germany</v>
      </c>
      <c r="F244" s="36">
        <f>_xlfn.XLOOKUP($B244,'Q1 DATA TABLE'!$A:$A,'Q1 DATA TABLE'!$H:$H)</f>
        <v>8</v>
      </c>
      <c r="G244" s="22" t="s">
        <v>10870</v>
      </c>
      <c r="H244" s="22" t="s">
        <v>10765</v>
      </c>
      <c r="I244" s="22" t="s">
        <v>11204</v>
      </c>
      <c r="J244" s="23">
        <v>21451</v>
      </c>
      <c r="K244" s="22" t="s">
        <v>10777</v>
      </c>
      <c r="L244" s="22" t="s">
        <v>10765</v>
      </c>
      <c r="M244" s="24">
        <v>130000</v>
      </c>
      <c r="N244" s="21">
        <v>2</v>
      </c>
      <c r="O244" s="22" t="s">
        <v>10766</v>
      </c>
      <c r="P244" s="22" t="s">
        <v>10839</v>
      </c>
      <c r="Q244" s="21">
        <v>0</v>
      </c>
      <c r="R244" s="21">
        <v>4</v>
      </c>
      <c r="S244" s="22" t="s">
        <v>11663</v>
      </c>
      <c r="T244" s="22" t="s">
        <v>10769</v>
      </c>
      <c r="U244" s="22" t="s">
        <v>11065</v>
      </c>
      <c r="V244" s="23">
        <v>37323</v>
      </c>
      <c r="W244" s="22" t="s">
        <v>10780</v>
      </c>
    </row>
    <row r="245" spans="1:23" x14ac:dyDescent="0.25">
      <c r="A245" s="21">
        <v>11238</v>
      </c>
      <c r="B245" s="21">
        <v>232</v>
      </c>
      <c r="C245" s="36" t="str">
        <f>_xlfn.XLOOKUP($B245,'Q1 DATA TABLE'!$A:$A,'Q1 DATA TABLE'!$G:$G)</f>
        <v>Birmingham</v>
      </c>
      <c r="D245" s="36" t="str">
        <f>_xlfn.XLOOKUP($B245,'Q1 DATA TABLE'!$A:$A,'Q1 DATA TABLE'!C:C)</f>
        <v>England</v>
      </c>
      <c r="E245" s="36" t="str">
        <f>_xlfn.XLOOKUP($B245,'Q1 DATA TABLE'!$A:$A,'Q1 DATA TABLE'!$E:$E)</f>
        <v>United Kingdom</v>
      </c>
      <c r="F245" s="36">
        <f>_xlfn.XLOOKUP($B245,'Q1 DATA TABLE'!$A:$A,'Q1 DATA TABLE'!$H:$H)</f>
        <v>10</v>
      </c>
      <c r="G245" s="22" t="s">
        <v>11667</v>
      </c>
      <c r="H245" s="22" t="s">
        <v>10769</v>
      </c>
      <c r="I245" s="22" t="s">
        <v>11668</v>
      </c>
      <c r="J245" s="23">
        <v>21407</v>
      </c>
      <c r="K245" s="22" t="s">
        <v>10777</v>
      </c>
      <c r="L245" s="22" t="s">
        <v>10792</v>
      </c>
      <c r="M245" s="24">
        <v>130000</v>
      </c>
      <c r="N245" s="21">
        <v>2</v>
      </c>
      <c r="O245" s="22" t="s">
        <v>10766</v>
      </c>
      <c r="P245" s="22" t="s">
        <v>10839</v>
      </c>
      <c r="Q245" s="21">
        <v>0</v>
      </c>
      <c r="R245" s="21">
        <v>4</v>
      </c>
      <c r="S245" s="22" t="s">
        <v>11669</v>
      </c>
      <c r="T245" s="22" t="s">
        <v>11670</v>
      </c>
      <c r="U245" s="22" t="s">
        <v>10926</v>
      </c>
      <c r="V245" s="23">
        <v>37081</v>
      </c>
      <c r="W245" s="22" t="s">
        <v>10780</v>
      </c>
    </row>
    <row r="246" spans="1:23" x14ac:dyDescent="0.25">
      <c r="A246" s="21">
        <v>11239</v>
      </c>
      <c r="B246" s="21">
        <v>249</v>
      </c>
      <c r="C246" s="36" t="str">
        <f>_xlfn.XLOOKUP($B246,'Q1 DATA TABLE'!$A:$A,'Q1 DATA TABLE'!$G:$G)</f>
        <v>London</v>
      </c>
      <c r="D246" s="36" t="str">
        <f>_xlfn.XLOOKUP($B246,'Q1 DATA TABLE'!$A:$A,'Q1 DATA TABLE'!C:C)</f>
        <v>England</v>
      </c>
      <c r="E246" s="36" t="str">
        <f>_xlfn.XLOOKUP($B246,'Q1 DATA TABLE'!$A:$A,'Q1 DATA TABLE'!$E:$E)</f>
        <v>United Kingdom</v>
      </c>
      <c r="F246" s="36">
        <f>_xlfn.XLOOKUP($B246,'Q1 DATA TABLE'!$A:$A,'Q1 DATA TABLE'!$H:$H)</f>
        <v>10</v>
      </c>
      <c r="G246" s="22" t="s">
        <v>11672</v>
      </c>
      <c r="H246" s="22" t="s">
        <v>10823</v>
      </c>
      <c r="I246" s="22" t="s">
        <v>11368</v>
      </c>
      <c r="J246" s="23">
        <v>21464</v>
      </c>
      <c r="K246" s="22" t="s">
        <v>10765</v>
      </c>
      <c r="L246" s="22" t="s">
        <v>10792</v>
      </c>
      <c r="M246" s="24">
        <v>130000</v>
      </c>
      <c r="N246" s="21">
        <v>2</v>
      </c>
      <c r="O246" s="22" t="s">
        <v>10856</v>
      </c>
      <c r="P246" s="22" t="s">
        <v>10767</v>
      </c>
      <c r="Q246" s="21">
        <v>0</v>
      </c>
      <c r="R246" s="21">
        <v>2</v>
      </c>
      <c r="S246" s="22" t="s">
        <v>11673</v>
      </c>
      <c r="T246" s="22" t="s">
        <v>10769</v>
      </c>
      <c r="U246" s="22" t="s">
        <v>11053</v>
      </c>
      <c r="V246" s="23">
        <v>37094</v>
      </c>
      <c r="W246" s="22" t="s">
        <v>10794</v>
      </c>
    </row>
    <row r="247" spans="1:23" x14ac:dyDescent="0.25">
      <c r="A247" s="21">
        <v>11240</v>
      </c>
      <c r="B247" s="21">
        <v>273</v>
      </c>
      <c r="C247" s="36" t="str">
        <f>_xlfn.XLOOKUP($B247,'Q1 DATA TABLE'!$A:$A,'Q1 DATA TABLE'!$G:$G)</f>
        <v>Watford</v>
      </c>
      <c r="D247" s="36" t="str">
        <f>_xlfn.XLOOKUP($B247,'Q1 DATA TABLE'!$A:$A,'Q1 DATA TABLE'!C:C)</f>
        <v>England</v>
      </c>
      <c r="E247" s="36" t="str">
        <f>_xlfn.XLOOKUP($B247,'Q1 DATA TABLE'!$A:$A,'Q1 DATA TABLE'!$E:$E)</f>
        <v>United Kingdom</v>
      </c>
      <c r="F247" s="36">
        <f>_xlfn.XLOOKUP($B247,'Q1 DATA TABLE'!$A:$A,'Q1 DATA TABLE'!$H:$H)</f>
        <v>10</v>
      </c>
      <c r="G247" s="22" t="s">
        <v>11675</v>
      </c>
      <c r="H247" s="22" t="s">
        <v>11582</v>
      </c>
      <c r="I247" s="22" t="s">
        <v>10968</v>
      </c>
      <c r="J247" s="23">
        <v>21530</v>
      </c>
      <c r="K247" s="22" t="s">
        <v>10765</v>
      </c>
      <c r="L247" s="22" t="s">
        <v>10792</v>
      </c>
      <c r="M247" s="24">
        <v>160000</v>
      </c>
      <c r="N247" s="21">
        <v>2</v>
      </c>
      <c r="O247" s="22" t="s">
        <v>10856</v>
      </c>
      <c r="P247" s="22" t="s">
        <v>10767</v>
      </c>
      <c r="Q247" s="21">
        <v>1</v>
      </c>
      <c r="R247" s="21">
        <v>4</v>
      </c>
      <c r="S247" s="22" t="s">
        <v>11676</v>
      </c>
      <c r="T247" s="22" t="s">
        <v>10769</v>
      </c>
      <c r="U247" s="22" t="s">
        <v>11677</v>
      </c>
      <c r="V247" s="23">
        <v>37133</v>
      </c>
      <c r="W247" s="22" t="s">
        <v>10794</v>
      </c>
    </row>
    <row r="248" spans="1:23" x14ac:dyDescent="0.25">
      <c r="A248" s="21">
        <v>11241</v>
      </c>
      <c r="B248" s="21">
        <v>211</v>
      </c>
      <c r="C248" s="36" t="str">
        <f>_xlfn.XLOOKUP($B248,'Q1 DATA TABLE'!$A:$A,'Q1 DATA TABLE'!$G:$G)</f>
        <v>Les Ulis</v>
      </c>
      <c r="D248" s="36" t="str">
        <f>_xlfn.XLOOKUP($B248,'Q1 DATA TABLE'!$A:$A,'Q1 DATA TABLE'!C:C)</f>
        <v>Essonne</v>
      </c>
      <c r="E248" s="36" t="str">
        <f>_xlfn.XLOOKUP($B248,'Q1 DATA TABLE'!$A:$A,'Q1 DATA TABLE'!$E:$E)</f>
        <v>France</v>
      </c>
      <c r="F248" s="36">
        <f>_xlfn.XLOOKUP($B248,'Q1 DATA TABLE'!$A:$A,'Q1 DATA TABLE'!$H:$H)</f>
        <v>7</v>
      </c>
      <c r="G248" s="22" t="s">
        <v>11681</v>
      </c>
      <c r="H248" s="22" t="s">
        <v>10769</v>
      </c>
      <c r="I248" s="22" t="s">
        <v>11262</v>
      </c>
      <c r="J248" s="23">
        <v>21104</v>
      </c>
      <c r="K248" s="22" t="s">
        <v>10777</v>
      </c>
      <c r="L248" s="22" t="s">
        <v>10792</v>
      </c>
      <c r="M248" s="24">
        <v>100000</v>
      </c>
      <c r="N248" s="21">
        <v>2</v>
      </c>
      <c r="O248" s="22" t="s">
        <v>10856</v>
      </c>
      <c r="P248" s="22" t="s">
        <v>10767</v>
      </c>
      <c r="Q248" s="21">
        <v>1</v>
      </c>
      <c r="R248" s="21">
        <v>4</v>
      </c>
      <c r="S248" s="22" t="s">
        <v>11682</v>
      </c>
      <c r="T248" s="22" t="s">
        <v>10769</v>
      </c>
      <c r="U248" s="22" t="s">
        <v>11111</v>
      </c>
      <c r="V248" s="23">
        <v>37694</v>
      </c>
      <c r="W248" s="22" t="s">
        <v>10794</v>
      </c>
    </row>
    <row r="249" spans="1:23" x14ac:dyDescent="0.25">
      <c r="A249" s="21">
        <v>11242</v>
      </c>
      <c r="B249" s="21">
        <v>209</v>
      </c>
      <c r="C249" s="36" t="str">
        <f>_xlfn.XLOOKUP($B249,'Q1 DATA TABLE'!$A:$A,'Q1 DATA TABLE'!$G:$G)</f>
        <v>Versailles</v>
      </c>
      <c r="D249" s="36" t="str">
        <f>_xlfn.XLOOKUP($B249,'Q1 DATA TABLE'!$A:$A,'Q1 DATA TABLE'!C:C)</f>
        <v>Yveline</v>
      </c>
      <c r="E249" s="36" t="str">
        <f>_xlfn.XLOOKUP($B249,'Q1 DATA TABLE'!$A:$A,'Q1 DATA TABLE'!$E:$E)</f>
        <v>France</v>
      </c>
      <c r="F249" s="36">
        <f>_xlfn.XLOOKUP($B249,'Q1 DATA TABLE'!$A:$A,'Q1 DATA TABLE'!$H:$H)</f>
        <v>7</v>
      </c>
      <c r="G249" s="22" t="s">
        <v>11323</v>
      </c>
      <c r="H249" s="22" t="s">
        <v>10769</v>
      </c>
      <c r="I249" s="22" t="s">
        <v>11034</v>
      </c>
      <c r="J249" s="23">
        <v>21135</v>
      </c>
      <c r="K249" s="22" t="s">
        <v>10765</v>
      </c>
      <c r="L249" s="22" t="s">
        <v>10765</v>
      </c>
      <c r="M249" s="24">
        <v>110000</v>
      </c>
      <c r="N249" s="21">
        <v>2</v>
      </c>
      <c r="O249" s="22" t="s">
        <v>10856</v>
      </c>
      <c r="P249" s="22" t="s">
        <v>10767</v>
      </c>
      <c r="Q249" s="21">
        <v>1</v>
      </c>
      <c r="R249" s="21">
        <v>3</v>
      </c>
      <c r="S249" s="22" t="s">
        <v>11685</v>
      </c>
      <c r="T249" s="22" t="s">
        <v>10769</v>
      </c>
      <c r="U249" s="22" t="s">
        <v>11686</v>
      </c>
      <c r="V249" s="23">
        <v>37703</v>
      </c>
      <c r="W249" s="22" t="s">
        <v>10794</v>
      </c>
    </row>
    <row r="250" spans="1:23" x14ac:dyDescent="0.25">
      <c r="A250" s="21">
        <v>11243</v>
      </c>
      <c r="B250" s="21">
        <v>237</v>
      </c>
      <c r="C250" s="36" t="str">
        <f>_xlfn.XLOOKUP($B250,'Q1 DATA TABLE'!$A:$A,'Q1 DATA TABLE'!$G:$G)</f>
        <v>Esher-Molesey</v>
      </c>
      <c r="D250" s="36" t="str">
        <f>_xlfn.XLOOKUP($B250,'Q1 DATA TABLE'!$A:$A,'Q1 DATA TABLE'!C:C)</f>
        <v>England</v>
      </c>
      <c r="E250" s="36" t="str">
        <f>_xlfn.XLOOKUP($B250,'Q1 DATA TABLE'!$A:$A,'Q1 DATA TABLE'!$E:$E)</f>
        <v>United Kingdom</v>
      </c>
      <c r="F250" s="36">
        <f>_xlfn.XLOOKUP($B250,'Q1 DATA TABLE'!$A:$A,'Q1 DATA TABLE'!$H:$H)</f>
        <v>10</v>
      </c>
      <c r="G250" s="22" t="s">
        <v>11688</v>
      </c>
      <c r="H250" s="22" t="s">
        <v>10763</v>
      </c>
      <c r="I250" s="22" t="s">
        <v>10808</v>
      </c>
      <c r="J250" s="23">
        <v>21102</v>
      </c>
      <c r="K250" s="22" t="s">
        <v>10765</v>
      </c>
      <c r="L250" s="22" t="s">
        <v>10792</v>
      </c>
      <c r="M250" s="24">
        <v>150000</v>
      </c>
      <c r="N250" s="21">
        <v>2</v>
      </c>
      <c r="O250" s="22" t="s">
        <v>10856</v>
      </c>
      <c r="P250" s="22" t="s">
        <v>10767</v>
      </c>
      <c r="Q250" s="21">
        <v>1</v>
      </c>
      <c r="R250" s="21">
        <v>3</v>
      </c>
      <c r="S250" s="22" t="s">
        <v>11689</v>
      </c>
      <c r="T250" s="22" t="s">
        <v>10769</v>
      </c>
      <c r="U250" s="22" t="s">
        <v>11282</v>
      </c>
      <c r="V250" s="23">
        <v>37127</v>
      </c>
      <c r="W250" s="22" t="s">
        <v>10780</v>
      </c>
    </row>
    <row r="251" spans="1:23" x14ac:dyDescent="0.25">
      <c r="A251" s="21">
        <v>11244</v>
      </c>
      <c r="B251" s="21">
        <v>267</v>
      </c>
      <c r="C251" s="36" t="str">
        <f>_xlfn.XLOOKUP($B251,'Q1 DATA TABLE'!$A:$A,'Q1 DATA TABLE'!$G:$G)</f>
        <v>Runcorn</v>
      </c>
      <c r="D251" s="36" t="str">
        <f>_xlfn.XLOOKUP($B251,'Q1 DATA TABLE'!$A:$A,'Q1 DATA TABLE'!C:C)</f>
        <v>England</v>
      </c>
      <c r="E251" s="36" t="str">
        <f>_xlfn.XLOOKUP($B251,'Q1 DATA TABLE'!$A:$A,'Q1 DATA TABLE'!$E:$E)</f>
        <v>United Kingdom</v>
      </c>
      <c r="F251" s="36">
        <f>_xlfn.XLOOKUP($B251,'Q1 DATA TABLE'!$A:$A,'Q1 DATA TABLE'!$H:$H)</f>
        <v>10</v>
      </c>
      <c r="G251" s="22" t="s">
        <v>11691</v>
      </c>
      <c r="H251" s="22" t="s">
        <v>10765</v>
      </c>
      <c r="I251" s="22" t="s">
        <v>11364</v>
      </c>
      <c r="J251" s="23">
        <v>21150</v>
      </c>
      <c r="K251" s="22" t="s">
        <v>10777</v>
      </c>
      <c r="L251" s="22" t="s">
        <v>10792</v>
      </c>
      <c r="M251" s="24">
        <v>170000</v>
      </c>
      <c r="N251" s="21">
        <v>2</v>
      </c>
      <c r="O251" s="22" t="s">
        <v>10766</v>
      </c>
      <c r="P251" s="22" t="s">
        <v>10839</v>
      </c>
      <c r="Q251" s="21">
        <v>0</v>
      </c>
      <c r="R251" s="21">
        <v>3</v>
      </c>
      <c r="S251" s="22" t="s">
        <v>11692</v>
      </c>
      <c r="T251" s="22" t="s">
        <v>10769</v>
      </c>
      <c r="U251" s="22" t="s">
        <v>11198</v>
      </c>
      <c r="V251" s="23">
        <v>37118</v>
      </c>
      <c r="W251" s="22" t="s">
        <v>10780</v>
      </c>
    </row>
    <row r="252" spans="1:23" x14ac:dyDescent="0.25">
      <c r="A252" s="21">
        <v>11245</v>
      </c>
      <c r="B252" s="21">
        <v>132</v>
      </c>
      <c r="C252" s="36" t="str">
        <f>_xlfn.XLOOKUP($B252,'Q1 DATA TABLE'!$A:$A,'Q1 DATA TABLE'!$G:$G)</f>
        <v>Hamburg</v>
      </c>
      <c r="D252" s="36" t="str">
        <f>_xlfn.XLOOKUP($B252,'Q1 DATA TABLE'!$A:$A,'Q1 DATA TABLE'!C:C)</f>
        <v>Hessen</v>
      </c>
      <c r="E252" s="36" t="str">
        <f>_xlfn.XLOOKUP($B252,'Q1 DATA TABLE'!$A:$A,'Q1 DATA TABLE'!$E:$E)</f>
        <v>Germany</v>
      </c>
      <c r="F252" s="36">
        <f>_xlfn.XLOOKUP($B252,'Q1 DATA TABLE'!$A:$A,'Q1 DATA TABLE'!$H:$H)</f>
        <v>8</v>
      </c>
      <c r="G252" s="22" t="s">
        <v>11695</v>
      </c>
      <c r="H252" s="22" t="s">
        <v>10871</v>
      </c>
      <c r="I252" s="22" t="s">
        <v>11284</v>
      </c>
      <c r="J252" s="23">
        <v>20755</v>
      </c>
      <c r="K252" s="22" t="s">
        <v>10765</v>
      </c>
      <c r="L252" s="22" t="s">
        <v>10765</v>
      </c>
      <c r="M252" s="24">
        <v>120000</v>
      </c>
      <c r="N252" s="21">
        <v>3</v>
      </c>
      <c r="O252" s="22" t="s">
        <v>10867</v>
      </c>
      <c r="P252" s="22" t="s">
        <v>10767</v>
      </c>
      <c r="Q252" s="21">
        <v>0</v>
      </c>
      <c r="R252" s="21">
        <v>4</v>
      </c>
      <c r="S252" s="22" t="s">
        <v>11696</v>
      </c>
      <c r="T252" s="22" t="s">
        <v>10769</v>
      </c>
      <c r="U252" s="22" t="s">
        <v>11697</v>
      </c>
      <c r="V252" s="23">
        <v>37344</v>
      </c>
      <c r="W252" s="22" t="s">
        <v>10794</v>
      </c>
    </row>
    <row r="253" spans="1:23" x14ac:dyDescent="0.25">
      <c r="A253" s="21">
        <v>11246</v>
      </c>
      <c r="B253" s="21">
        <v>147</v>
      </c>
      <c r="C253" s="36" t="str">
        <f>_xlfn.XLOOKUP($B253,'Q1 DATA TABLE'!$A:$A,'Q1 DATA TABLE'!$G:$G)</f>
        <v>Hamburg</v>
      </c>
      <c r="D253" s="36" t="str">
        <f>_xlfn.XLOOKUP($B253,'Q1 DATA TABLE'!$A:$A,'Q1 DATA TABLE'!C:C)</f>
        <v>Hamburg</v>
      </c>
      <c r="E253" s="36" t="str">
        <f>_xlfn.XLOOKUP($B253,'Q1 DATA TABLE'!$A:$A,'Q1 DATA TABLE'!$E:$E)</f>
        <v>Germany</v>
      </c>
      <c r="F253" s="36">
        <f>_xlfn.XLOOKUP($B253,'Q1 DATA TABLE'!$A:$A,'Q1 DATA TABLE'!$H:$H)</f>
        <v>8</v>
      </c>
      <c r="G253" s="22" t="s">
        <v>11216</v>
      </c>
      <c r="H253" s="22" t="s">
        <v>10769</v>
      </c>
      <c r="I253" s="22" t="s">
        <v>11210</v>
      </c>
      <c r="J253" s="23">
        <v>20737</v>
      </c>
      <c r="K253" s="22" t="s">
        <v>10765</v>
      </c>
      <c r="L253" s="22" t="s">
        <v>10792</v>
      </c>
      <c r="M253" s="24">
        <v>120000</v>
      </c>
      <c r="N253" s="21">
        <v>3</v>
      </c>
      <c r="O253" s="22" t="s">
        <v>10867</v>
      </c>
      <c r="P253" s="22" t="s">
        <v>10767</v>
      </c>
      <c r="Q253" s="21">
        <v>0</v>
      </c>
      <c r="R253" s="21">
        <v>4</v>
      </c>
      <c r="S253" s="22" t="s">
        <v>11699</v>
      </c>
      <c r="T253" s="22" t="s">
        <v>10769</v>
      </c>
      <c r="U253" s="22" t="s">
        <v>10913</v>
      </c>
      <c r="V253" s="23">
        <v>37351</v>
      </c>
      <c r="W253" s="22" t="s">
        <v>10794</v>
      </c>
    </row>
    <row r="254" spans="1:23" x14ac:dyDescent="0.25">
      <c r="A254" s="21">
        <v>11247</v>
      </c>
      <c r="B254" s="21">
        <v>242</v>
      </c>
      <c r="C254" s="36" t="str">
        <f>_xlfn.XLOOKUP($B254,'Q1 DATA TABLE'!$A:$A,'Q1 DATA TABLE'!$G:$G)</f>
        <v>Lancaster</v>
      </c>
      <c r="D254" s="36" t="str">
        <f>_xlfn.XLOOKUP($B254,'Q1 DATA TABLE'!$A:$A,'Q1 DATA TABLE'!C:C)</f>
        <v>England</v>
      </c>
      <c r="E254" s="36" t="str">
        <f>_xlfn.XLOOKUP($B254,'Q1 DATA TABLE'!$A:$A,'Q1 DATA TABLE'!$E:$E)</f>
        <v>United Kingdom</v>
      </c>
      <c r="F254" s="36">
        <f>_xlfn.XLOOKUP($B254,'Q1 DATA TABLE'!$A:$A,'Q1 DATA TABLE'!$H:$H)</f>
        <v>10</v>
      </c>
      <c r="G254" s="22" t="s">
        <v>11701</v>
      </c>
      <c r="H254" s="22" t="s">
        <v>10765</v>
      </c>
      <c r="I254" s="22" t="s">
        <v>11058</v>
      </c>
      <c r="J254" s="23">
        <v>20612</v>
      </c>
      <c r="K254" s="22" t="s">
        <v>10777</v>
      </c>
      <c r="L254" s="22" t="s">
        <v>10792</v>
      </c>
      <c r="M254" s="24">
        <v>130000</v>
      </c>
      <c r="N254" s="21">
        <v>3</v>
      </c>
      <c r="O254" s="22" t="s">
        <v>10856</v>
      </c>
      <c r="P254" s="22" t="s">
        <v>10767</v>
      </c>
      <c r="Q254" s="21">
        <v>0</v>
      </c>
      <c r="R254" s="21">
        <v>3</v>
      </c>
      <c r="S254" s="22" t="s">
        <v>11702</v>
      </c>
      <c r="T254" s="22" t="s">
        <v>10769</v>
      </c>
      <c r="U254" s="22" t="s">
        <v>10926</v>
      </c>
      <c r="V254" s="23">
        <v>37124</v>
      </c>
      <c r="W254" s="22" t="s">
        <v>10780</v>
      </c>
    </row>
    <row r="255" spans="1:23" x14ac:dyDescent="0.25">
      <c r="A255" s="21">
        <v>11248</v>
      </c>
      <c r="B255" s="21">
        <v>223</v>
      </c>
      <c r="C255" s="36" t="str">
        <f>_xlfn.XLOOKUP($B255,'Q1 DATA TABLE'!$A:$A,'Q1 DATA TABLE'!$G:$G)</f>
        <v>Saint-Denis</v>
      </c>
      <c r="D255" s="36" t="str">
        <f>_xlfn.XLOOKUP($B255,'Q1 DATA TABLE'!$A:$A,'Q1 DATA TABLE'!C:C)</f>
        <v>Seine Saint Denis</v>
      </c>
      <c r="E255" s="36" t="str">
        <f>_xlfn.XLOOKUP($B255,'Q1 DATA TABLE'!$A:$A,'Q1 DATA TABLE'!$E:$E)</f>
        <v>France</v>
      </c>
      <c r="F255" s="36">
        <f>_xlfn.XLOOKUP($B255,'Q1 DATA TABLE'!$A:$A,'Q1 DATA TABLE'!$H:$H)</f>
        <v>7</v>
      </c>
      <c r="G255" s="22" t="s">
        <v>11705</v>
      </c>
      <c r="H255" s="22" t="s">
        <v>11487</v>
      </c>
      <c r="I255" s="22" t="s">
        <v>11431</v>
      </c>
      <c r="J255" s="23">
        <v>20174</v>
      </c>
      <c r="K255" s="22" t="s">
        <v>10765</v>
      </c>
      <c r="L255" s="22" t="s">
        <v>10765</v>
      </c>
      <c r="M255" s="24">
        <v>110000</v>
      </c>
      <c r="N255" s="21">
        <v>3</v>
      </c>
      <c r="O255" s="22" t="s">
        <v>10856</v>
      </c>
      <c r="P255" s="22" t="s">
        <v>10767</v>
      </c>
      <c r="Q255" s="21">
        <v>1</v>
      </c>
      <c r="R255" s="21">
        <v>4</v>
      </c>
      <c r="S255" s="22" t="s">
        <v>11706</v>
      </c>
      <c r="T255" s="22" t="s">
        <v>10769</v>
      </c>
      <c r="U255" s="22" t="s">
        <v>11224</v>
      </c>
      <c r="V255" s="23">
        <v>38001</v>
      </c>
      <c r="W255" s="22" t="s">
        <v>10820</v>
      </c>
    </row>
    <row r="256" spans="1:23" x14ac:dyDescent="0.25">
      <c r="A256" s="21">
        <v>11249</v>
      </c>
      <c r="B256" s="21">
        <v>178</v>
      </c>
      <c r="C256" s="36" t="str">
        <f>_xlfn.XLOOKUP($B256,'Q1 DATA TABLE'!$A:$A,'Q1 DATA TABLE'!$G:$G)</f>
        <v>Sulzbach Taunus</v>
      </c>
      <c r="D256" s="36" t="str">
        <f>_xlfn.XLOOKUP($B256,'Q1 DATA TABLE'!$A:$A,'Q1 DATA TABLE'!C:C)</f>
        <v>Saarland</v>
      </c>
      <c r="E256" s="36" t="str">
        <f>_xlfn.XLOOKUP($B256,'Q1 DATA TABLE'!$A:$A,'Q1 DATA TABLE'!$E:$E)</f>
        <v>Germany</v>
      </c>
      <c r="F256" s="36">
        <f>_xlfn.XLOOKUP($B256,'Q1 DATA TABLE'!$A:$A,'Q1 DATA TABLE'!$H:$H)</f>
        <v>8</v>
      </c>
      <c r="G256" s="22" t="s">
        <v>11709</v>
      </c>
      <c r="H256" s="22" t="s">
        <v>11118</v>
      </c>
      <c r="I256" s="22" t="s">
        <v>11710</v>
      </c>
      <c r="J256" s="23">
        <v>20283</v>
      </c>
      <c r="K256" s="22" t="s">
        <v>10765</v>
      </c>
      <c r="L256" s="22" t="s">
        <v>10792</v>
      </c>
      <c r="M256" s="24">
        <v>130000</v>
      </c>
      <c r="N256" s="21">
        <v>3</v>
      </c>
      <c r="O256" s="22" t="s">
        <v>10856</v>
      </c>
      <c r="P256" s="22" t="s">
        <v>10767</v>
      </c>
      <c r="Q256" s="21">
        <v>1</v>
      </c>
      <c r="R256" s="21">
        <v>3</v>
      </c>
      <c r="S256" s="22" t="s">
        <v>11711</v>
      </c>
      <c r="T256" s="22" t="s">
        <v>10769</v>
      </c>
      <c r="U256" s="22" t="s">
        <v>11053</v>
      </c>
      <c r="V256" s="23">
        <v>37357</v>
      </c>
      <c r="W256" s="22" t="s">
        <v>10780</v>
      </c>
    </row>
    <row r="257" spans="1:23" x14ac:dyDescent="0.25">
      <c r="A257" s="21">
        <v>11250</v>
      </c>
      <c r="B257" s="21">
        <v>276</v>
      </c>
      <c r="C257" s="36" t="str">
        <f>_xlfn.XLOOKUP($B257,'Q1 DATA TABLE'!$A:$A,'Q1 DATA TABLE'!$G:$G)</f>
        <v>Woolston</v>
      </c>
      <c r="D257" s="36" t="str">
        <f>_xlfn.XLOOKUP($B257,'Q1 DATA TABLE'!$A:$A,'Q1 DATA TABLE'!C:C)</f>
        <v>England</v>
      </c>
      <c r="E257" s="36" t="str">
        <f>_xlfn.XLOOKUP($B257,'Q1 DATA TABLE'!$A:$A,'Q1 DATA TABLE'!$E:$E)</f>
        <v>United Kingdom</v>
      </c>
      <c r="F257" s="36">
        <f>_xlfn.XLOOKUP($B257,'Q1 DATA TABLE'!$A:$A,'Q1 DATA TABLE'!$H:$H)</f>
        <v>10</v>
      </c>
      <c r="G257" s="22" t="s">
        <v>10822</v>
      </c>
      <c r="H257" s="22" t="s">
        <v>10871</v>
      </c>
      <c r="I257" s="22" t="s">
        <v>11236</v>
      </c>
      <c r="J257" s="23">
        <v>20160</v>
      </c>
      <c r="K257" s="22" t="s">
        <v>10765</v>
      </c>
      <c r="L257" s="22" t="s">
        <v>10792</v>
      </c>
      <c r="M257" s="24">
        <v>170000</v>
      </c>
      <c r="N257" s="21">
        <v>3</v>
      </c>
      <c r="O257" s="22" t="s">
        <v>10867</v>
      </c>
      <c r="P257" s="22" t="s">
        <v>10767</v>
      </c>
      <c r="Q257" s="21">
        <v>1</v>
      </c>
      <c r="R257" s="21">
        <v>2</v>
      </c>
      <c r="S257" s="22" t="s">
        <v>11713</v>
      </c>
      <c r="T257" s="22" t="s">
        <v>10769</v>
      </c>
      <c r="U257" s="22" t="s">
        <v>11677</v>
      </c>
      <c r="V257" s="23">
        <v>37151</v>
      </c>
      <c r="W257" s="22" t="s">
        <v>10794</v>
      </c>
    </row>
    <row r="258" spans="1:23" x14ac:dyDescent="0.25">
      <c r="A258" s="21">
        <v>11251</v>
      </c>
      <c r="B258" s="21">
        <v>50</v>
      </c>
      <c r="C258" s="36" t="str">
        <f>_xlfn.XLOOKUP($B258,'Q1 DATA TABLE'!$A:$A,'Q1 DATA TABLE'!$G:$G)</f>
        <v>Haney</v>
      </c>
      <c r="D258" s="36" t="str">
        <f>_xlfn.XLOOKUP($B258,'Q1 DATA TABLE'!$A:$A,'Q1 DATA TABLE'!C:C)</f>
        <v>British Columbia</v>
      </c>
      <c r="E258" s="36" t="str">
        <f>_xlfn.XLOOKUP($B258,'Q1 DATA TABLE'!$A:$A,'Q1 DATA TABLE'!$E:$E)</f>
        <v>Canada</v>
      </c>
      <c r="F258" s="36">
        <f>_xlfn.XLOOKUP($B258,'Q1 DATA TABLE'!$A:$A,'Q1 DATA TABLE'!$H:$H)</f>
        <v>6</v>
      </c>
      <c r="G258" s="22" t="s">
        <v>11714</v>
      </c>
      <c r="H258" s="22" t="s">
        <v>10769</v>
      </c>
      <c r="I258" s="22" t="s">
        <v>11301</v>
      </c>
      <c r="J258" s="23">
        <v>11874</v>
      </c>
      <c r="K258" s="22" t="s">
        <v>10777</v>
      </c>
      <c r="L258" s="22" t="s">
        <v>10765</v>
      </c>
      <c r="M258" s="24">
        <v>30000</v>
      </c>
      <c r="N258" s="21">
        <v>4</v>
      </c>
      <c r="O258" s="22" t="s">
        <v>10867</v>
      </c>
      <c r="P258" s="22" t="s">
        <v>10767</v>
      </c>
      <c r="Q258" s="21">
        <v>0</v>
      </c>
      <c r="R258" s="21">
        <v>2</v>
      </c>
      <c r="S258" s="22" t="s">
        <v>11715</v>
      </c>
      <c r="T258" s="22" t="s">
        <v>10769</v>
      </c>
      <c r="U258" s="22" t="s">
        <v>11716</v>
      </c>
      <c r="V258" s="23">
        <v>38097</v>
      </c>
      <c r="W258" s="22" t="s">
        <v>10794</v>
      </c>
    </row>
    <row r="259" spans="1:23" x14ac:dyDescent="0.25">
      <c r="A259" s="21">
        <v>11252</v>
      </c>
      <c r="B259" s="21">
        <v>335</v>
      </c>
      <c r="C259" s="36" t="str">
        <f>_xlfn.XLOOKUP($B259,'Q1 DATA TABLE'!$A:$A,'Q1 DATA TABLE'!$G:$G)</f>
        <v>Lemon Grove</v>
      </c>
      <c r="D259" s="36" t="str">
        <f>_xlfn.XLOOKUP($B259,'Q1 DATA TABLE'!$A:$A,'Q1 DATA TABLE'!C:C)</f>
        <v>California</v>
      </c>
      <c r="E259" s="36" t="str">
        <f>_xlfn.XLOOKUP($B259,'Q1 DATA TABLE'!$A:$A,'Q1 DATA TABLE'!$E:$E)</f>
        <v>United States</v>
      </c>
      <c r="F259" s="36">
        <f>_xlfn.XLOOKUP($B259,'Q1 DATA TABLE'!$A:$A,'Q1 DATA TABLE'!$H:$H)</f>
        <v>4</v>
      </c>
      <c r="G259" s="22" t="s">
        <v>11467</v>
      </c>
      <c r="H259" s="22" t="s">
        <v>10871</v>
      </c>
      <c r="I259" s="22" t="s">
        <v>11718</v>
      </c>
      <c r="J259" s="23">
        <v>11847</v>
      </c>
      <c r="K259" s="22" t="s">
        <v>10777</v>
      </c>
      <c r="L259" s="22" t="s">
        <v>10765</v>
      </c>
      <c r="M259" s="24">
        <v>90000</v>
      </c>
      <c r="N259" s="21">
        <v>3</v>
      </c>
      <c r="O259" s="22" t="s">
        <v>11047</v>
      </c>
      <c r="P259" s="22" t="s">
        <v>10839</v>
      </c>
      <c r="Q259" s="21">
        <v>1</v>
      </c>
      <c r="R259" s="21">
        <v>1</v>
      </c>
      <c r="S259" s="22" t="s">
        <v>11719</v>
      </c>
      <c r="T259" s="22" t="s">
        <v>10769</v>
      </c>
      <c r="U259" s="22" t="s">
        <v>11720</v>
      </c>
      <c r="V259" s="23">
        <v>37301</v>
      </c>
      <c r="W259" s="22" t="s">
        <v>10787</v>
      </c>
    </row>
    <row r="260" spans="1:23" x14ac:dyDescent="0.25">
      <c r="A260" s="21">
        <v>11253</v>
      </c>
      <c r="B260" s="21">
        <v>69</v>
      </c>
      <c r="C260" s="36" t="str">
        <f>_xlfn.XLOOKUP($B260,'Q1 DATA TABLE'!$A:$A,'Q1 DATA TABLE'!$G:$G)</f>
        <v>Victoria</v>
      </c>
      <c r="D260" s="36" t="str">
        <f>_xlfn.XLOOKUP($B260,'Q1 DATA TABLE'!$A:$A,'Q1 DATA TABLE'!C:C)</f>
        <v>British Columbia</v>
      </c>
      <c r="E260" s="36" t="str">
        <f>_xlfn.XLOOKUP($B260,'Q1 DATA TABLE'!$A:$A,'Q1 DATA TABLE'!$E:$E)</f>
        <v>Canada</v>
      </c>
      <c r="F260" s="36">
        <f>_xlfn.XLOOKUP($B260,'Q1 DATA TABLE'!$A:$A,'Q1 DATA TABLE'!$H:$H)</f>
        <v>6</v>
      </c>
      <c r="G260" s="22" t="s">
        <v>11721</v>
      </c>
      <c r="H260" s="22" t="s">
        <v>10765</v>
      </c>
      <c r="I260" s="22" t="s">
        <v>10968</v>
      </c>
      <c r="J260" s="23">
        <v>12113</v>
      </c>
      <c r="K260" s="22" t="s">
        <v>10765</v>
      </c>
      <c r="L260" s="22" t="s">
        <v>10765</v>
      </c>
      <c r="M260" s="24">
        <v>60000</v>
      </c>
      <c r="N260" s="21">
        <v>2</v>
      </c>
      <c r="O260" s="22" t="s">
        <v>11047</v>
      </c>
      <c r="P260" s="22" t="s">
        <v>10839</v>
      </c>
      <c r="Q260" s="21">
        <v>1</v>
      </c>
      <c r="R260" s="21">
        <v>2</v>
      </c>
      <c r="S260" s="22" t="s">
        <v>11722</v>
      </c>
      <c r="T260" s="22" t="s">
        <v>10769</v>
      </c>
      <c r="U260" s="22" t="s">
        <v>11723</v>
      </c>
      <c r="V260" s="23">
        <v>37866</v>
      </c>
      <c r="W260" s="22" t="s">
        <v>10771</v>
      </c>
    </row>
    <row r="261" spans="1:23" x14ac:dyDescent="0.25">
      <c r="A261" s="21">
        <v>11254</v>
      </c>
      <c r="B261" s="21">
        <v>612</v>
      </c>
      <c r="C261" s="36" t="str">
        <f>_xlfn.XLOOKUP($B261,'Q1 DATA TABLE'!$A:$A,'Q1 DATA TABLE'!$G:$G)</f>
        <v>Burien</v>
      </c>
      <c r="D261" s="36" t="str">
        <f>_xlfn.XLOOKUP($B261,'Q1 DATA TABLE'!$A:$A,'Q1 DATA TABLE'!C:C)</f>
        <v>Washington</v>
      </c>
      <c r="E261" s="36" t="str">
        <f>_xlfn.XLOOKUP($B261,'Q1 DATA TABLE'!$A:$A,'Q1 DATA TABLE'!$E:$E)</f>
        <v>United States</v>
      </c>
      <c r="F261" s="36">
        <f>_xlfn.XLOOKUP($B261,'Q1 DATA TABLE'!$A:$A,'Q1 DATA TABLE'!$H:$H)</f>
        <v>1</v>
      </c>
      <c r="G261" s="22" t="s">
        <v>11724</v>
      </c>
      <c r="H261" s="22" t="s">
        <v>11195</v>
      </c>
      <c r="I261" s="22" t="s">
        <v>11725</v>
      </c>
      <c r="J261" s="23">
        <v>12116</v>
      </c>
      <c r="K261" s="22" t="s">
        <v>10765</v>
      </c>
      <c r="L261" s="22" t="s">
        <v>10765</v>
      </c>
      <c r="M261" s="24">
        <v>70000</v>
      </c>
      <c r="N261" s="21">
        <v>4</v>
      </c>
      <c r="O261" s="22" t="s">
        <v>11047</v>
      </c>
      <c r="P261" s="22" t="s">
        <v>10839</v>
      </c>
      <c r="Q261" s="21">
        <v>1</v>
      </c>
      <c r="R261" s="21">
        <v>2</v>
      </c>
      <c r="S261" s="22" t="s">
        <v>11726</v>
      </c>
      <c r="T261" s="22" t="s">
        <v>10769</v>
      </c>
      <c r="U261" s="22" t="s">
        <v>11727</v>
      </c>
      <c r="V261" s="23">
        <v>38133</v>
      </c>
      <c r="W261" s="22" t="s">
        <v>10794</v>
      </c>
    </row>
    <row r="262" spans="1:23" x14ac:dyDescent="0.25">
      <c r="A262" s="21">
        <v>11255</v>
      </c>
      <c r="B262" s="21">
        <v>612</v>
      </c>
      <c r="C262" s="36" t="str">
        <f>_xlfn.XLOOKUP($B262,'Q1 DATA TABLE'!$A:$A,'Q1 DATA TABLE'!$G:$G)</f>
        <v>Burien</v>
      </c>
      <c r="D262" s="36" t="str">
        <f>_xlfn.XLOOKUP($B262,'Q1 DATA TABLE'!$A:$A,'Q1 DATA TABLE'!C:C)</f>
        <v>Washington</v>
      </c>
      <c r="E262" s="36" t="str">
        <f>_xlfn.XLOOKUP($B262,'Q1 DATA TABLE'!$A:$A,'Q1 DATA TABLE'!$E:$E)</f>
        <v>United States</v>
      </c>
      <c r="F262" s="36">
        <f>_xlfn.XLOOKUP($B262,'Q1 DATA TABLE'!$A:$A,'Q1 DATA TABLE'!$H:$H)</f>
        <v>1</v>
      </c>
      <c r="G262" s="22" t="s">
        <v>11728</v>
      </c>
      <c r="H262" s="22" t="s">
        <v>10769</v>
      </c>
      <c r="I262" s="22" t="s">
        <v>11239</v>
      </c>
      <c r="J262" s="23">
        <v>12148</v>
      </c>
      <c r="K262" s="22" t="s">
        <v>10765</v>
      </c>
      <c r="L262" s="22" t="s">
        <v>10765</v>
      </c>
      <c r="M262" s="24">
        <v>70000</v>
      </c>
      <c r="N262" s="21">
        <v>4</v>
      </c>
      <c r="O262" s="22" t="s">
        <v>11047</v>
      </c>
      <c r="P262" s="22" t="s">
        <v>10839</v>
      </c>
      <c r="Q262" s="21">
        <v>1</v>
      </c>
      <c r="R262" s="21">
        <v>2</v>
      </c>
      <c r="S262" s="22" t="s">
        <v>11186</v>
      </c>
      <c r="T262" s="22" t="s">
        <v>10769</v>
      </c>
      <c r="U262" s="22" t="s">
        <v>11729</v>
      </c>
      <c r="V262" s="23">
        <v>37860</v>
      </c>
      <c r="W262" s="22" t="s">
        <v>10794</v>
      </c>
    </row>
    <row r="263" spans="1:23" x14ac:dyDescent="0.25">
      <c r="A263" s="21">
        <v>11256</v>
      </c>
      <c r="B263" s="21">
        <v>626</v>
      </c>
      <c r="C263" s="36" t="str">
        <f>_xlfn.XLOOKUP($B263,'Q1 DATA TABLE'!$A:$A,'Q1 DATA TABLE'!$G:$G)</f>
        <v>Lynnwood</v>
      </c>
      <c r="D263" s="36" t="str">
        <f>_xlfn.XLOOKUP($B263,'Q1 DATA TABLE'!$A:$A,'Q1 DATA TABLE'!C:C)</f>
        <v>Washington</v>
      </c>
      <c r="E263" s="36" t="str">
        <f>_xlfn.XLOOKUP($B263,'Q1 DATA TABLE'!$A:$A,'Q1 DATA TABLE'!$E:$E)</f>
        <v>United States</v>
      </c>
      <c r="F263" s="36">
        <f>_xlfn.XLOOKUP($B263,'Q1 DATA TABLE'!$A:$A,'Q1 DATA TABLE'!$H:$H)</f>
        <v>1</v>
      </c>
      <c r="G263" s="22" t="s">
        <v>11730</v>
      </c>
      <c r="H263" s="22" t="s">
        <v>10775</v>
      </c>
      <c r="I263" s="22" t="s">
        <v>10968</v>
      </c>
      <c r="J263" s="23">
        <v>12317</v>
      </c>
      <c r="K263" s="22" t="s">
        <v>10765</v>
      </c>
      <c r="L263" s="22" t="s">
        <v>10792</v>
      </c>
      <c r="M263" s="24">
        <v>70000</v>
      </c>
      <c r="N263" s="21">
        <v>4</v>
      </c>
      <c r="O263" s="22" t="s">
        <v>11047</v>
      </c>
      <c r="P263" s="22" t="s">
        <v>10839</v>
      </c>
      <c r="Q263" s="21">
        <v>1</v>
      </c>
      <c r="R263" s="21">
        <v>2</v>
      </c>
      <c r="S263" s="22" t="s">
        <v>11731</v>
      </c>
      <c r="T263" s="22" t="s">
        <v>10769</v>
      </c>
      <c r="U263" s="22" t="s">
        <v>11732</v>
      </c>
      <c r="V263" s="23">
        <v>37911</v>
      </c>
      <c r="W263" s="22" t="s">
        <v>10794</v>
      </c>
    </row>
    <row r="264" spans="1:23" x14ac:dyDescent="0.25">
      <c r="A264" s="21">
        <v>11257</v>
      </c>
      <c r="B264" s="21">
        <v>345</v>
      </c>
      <c r="C264" s="36" t="str">
        <f>_xlfn.XLOOKUP($B264,'Q1 DATA TABLE'!$A:$A,'Q1 DATA TABLE'!$G:$G)</f>
        <v>Newport Beach</v>
      </c>
      <c r="D264" s="36" t="str">
        <f>_xlfn.XLOOKUP($B264,'Q1 DATA TABLE'!$A:$A,'Q1 DATA TABLE'!C:C)</f>
        <v>California</v>
      </c>
      <c r="E264" s="36" t="str">
        <f>_xlfn.XLOOKUP($B264,'Q1 DATA TABLE'!$A:$A,'Q1 DATA TABLE'!$E:$E)</f>
        <v>United States</v>
      </c>
      <c r="F264" s="36">
        <f>_xlfn.XLOOKUP($B264,'Q1 DATA TABLE'!$A:$A,'Q1 DATA TABLE'!$H:$H)</f>
        <v>4</v>
      </c>
      <c r="G264" s="22" t="s">
        <v>11527</v>
      </c>
      <c r="H264" s="22" t="s">
        <v>10769</v>
      </c>
      <c r="I264" s="22" t="s">
        <v>11009</v>
      </c>
      <c r="J264" s="23">
        <v>12060</v>
      </c>
      <c r="K264" s="22" t="s">
        <v>10777</v>
      </c>
      <c r="L264" s="22" t="s">
        <v>10792</v>
      </c>
      <c r="M264" s="24">
        <v>120000</v>
      </c>
      <c r="N264" s="21">
        <v>1</v>
      </c>
      <c r="O264" s="22" t="s">
        <v>11047</v>
      </c>
      <c r="P264" s="22" t="s">
        <v>10839</v>
      </c>
      <c r="Q264" s="21">
        <v>1</v>
      </c>
      <c r="R264" s="21">
        <v>4</v>
      </c>
      <c r="S264" s="22" t="s">
        <v>11733</v>
      </c>
      <c r="T264" s="22" t="s">
        <v>10769</v>
      </c>
      <c r="U264" s="22" t="s">
        <v>11734</v>
      </c>
      <c r="V264" s="23">
        <v>37311</v>
      </c>
      <c r="W264" s="22" t="s">
        <v>10787</v>
      </c>
    </row>
    <row r="265" spans="1:23" x14ac:dyDescent="0.25">
      <c r="A265" s="21">
        <v>11258</v>
      </c>
      <c r="B265" s="21">
        <v>352</v>
      </c>
      <c r="C265" s="36" t="str">
        <f>_xlfn.XLOOKUP($B265,'Q1 DATA TABLE'!$A:$A,'Q1 DATA TABLE'!$G:$G)</f>
        <v>Palo Alto</v>
      </c>
      <c r="D265" s="36" t="str">
        <f>_xlfn.XLOOKUP($B265,'Q1 DATA TABLE'!$A:$A,'Q1 DATA TABLE'!C:C)</f>
        <v>California</v>
      </c>
      <c r="E265" s="36" t="str">
        <f>_xlfn.XLOOKUP($B265,'Q1 DATA TABLE'!$A:$A,'Q1 DATA TABLE'!$E:$E)</f>
        <v>United States</v>
      </c>
      <c r="F265" s="36">
        <f>_xlfn.XLOOKUP($B265,'Q1 DATA TABLE'!$A:$A,'Q1 DATA TABLE'!$H:$H)</f>
        <v>4</v>
      </c>
      <c r="G265" s="22" t="s">
        <v>11714</v>
      </c>
      <c r="H265" s="22" t="s">
        <v>10769</v>
      </c>
      <c r="I265" s="22" t="s">
        <v>10862</v>
      </c>
      <c r="J265" s="23">
        <v>12233</v>
      </c>
      <c r="K265" s="22" t="s">
        <v>10765</v>
      </c>
      <c r="L265" s="22" t="s">
        <v>10765</v>
      </c>
      <c r="M265" s="24">
        <v>120000</v>
      </c>
      <c r="N265" s="21">
        <v>1</v>
      </c>
      <c r="O265" s="22" t="s">
        <v>11047</v>
      </c>
      <c r="P265" s="22" t="s">
        <v>10839</v>
      </c>
      <c r="Q265" s="21">
        <v>1</v>
      </c>
      <c r="R265" s="21">
        <v>4</v>
      </c>
      <c r="S265" s="22" t="s">
        <v>11735</v>
      </c>
      <c r="T265" s="22" t="s">
        <v>10769</v>
      </c>
      <c r="U265" s="22" t="s">
        <v>11736</v>
      </c>
      <c r="V265" s="23">
        <v>37947</v>
      </c>
      <c r="W265" s="22" t="s">
        <v>10787</v>
      </c>
    </row>
    <row r="266" spans="1:23" x14ac:dyDescent="0.25">
      <c r="A266" s="21">
        <v>11259</v>
      </c>
      <c r="B266" s="21">
        <v>548</v>
      </c>
      <c r="C266" s="36" t="str">
        <f>_xlfn.XLOOKUP($B266,'Q1 DATA TABLE'!$A:$A,'Q1 DATA TABLE'!$G:$G)</f>
        <v>Salem</v>
      </c>
      <c r="D266" s="36" t="str">
        <f>_xlfn.XLOOKUP($B266,'Q1 DATA TABLE'!$A:$A,'Q1 DATA TABLE'!C:C)</f>
        <v>Oregon</v>
      </c>
      <c r="E266" s="36" t="str">
        <f>_xlfn.XLOOKUP($B266,'Q1 DATA TABLE'!$A:$A,'Q1 DATA TABLE'!$E:$E)</f>
        <v>United States</v>
      </c>
      <c r="F266" s="36">
        <f>_xlfn.XLOOKUP($B266,'Q1 DATA TABLE'!$A:$A,'Q1 DATA TABLE'!$H:$H)</f>
        <v>1</v>
      </c>
      <c r="G266" s="22" t="s">
        <v>11545</v>
      </c>
      <c r="H266" s="22" t="s">
        <v>10823</v>
      </c>
      <c r="I266" s="22" t="s">
        <v>11637</v>
      </c>
      <c r="J266" s="23">
        <v>23828</v>
      </c>
      <c r="K266" s="22" t="s">
        <v>10765</v>
      </c>
      <c r="L266" s="22" t="s">
        <v>10792</v>
      </c>
      <c r="M266" s="24">
        <v>100000</v>
      </c>
      <c r="N266" s="21">
        <v>4</v>
      </c>
      <c r="O266" s="22" t="s">
        <v>10856</v>
      </c>
      <c r="P266" s="22" t="s">
        <v>10767</v>
      </c>
      <c r="Q266" s="21">
        <v>1</v>
      </c>
      <c r="R266" s="21">
        <v>4</v>
      </c>
      <c r="S266" s="22" t="s">
        <v>11738</v>
      </c>
      <c r="T266" s="22" t="s">
        <v>10769</v>
      </c>
      <c r="U266" s="22" t="s">
        <v>11739</v>
      </c>
      <c r="V266" s="23">
        <v>37322</v>
      </c>
      <c r="W266" s="22" t="s">
        <v>10787</v>
      </c>
    </row>
    <row r="267" spans="1:23" x14ac:dyDescent="0.25">
      <c r="A267" s="21">
        <v>11260</v>
      </c>
      <c r="B267" s="21">
        <v>302</v>
      </c>
      <c r="C267" s="36" t="str">
        <f>_xlfn.XLOOKUP($B267,'Q1 DATA TABLE'!$A:$A,'Q1 DATA TABLE'!$G:$G)</f>
        <v>Burlingame</v>
      </c>
      <c r="D267" s="36" t="str">
        <f>_xlfn.XLOOKUP($B267,'Q1 DATA TABLE'!$A:$A,'Q1 DATA TABLE'!C:C)</f>
        <v>California</v>
      </c>
      <c r="E267" s="36" t="str">
        <f>_xlfn.XLOOKUP($B267,'Q1 DATA TABLE'!$A:$A,'Q1 DATA TABLE'!$E:$E)</f>
        <v>United States</v>
      </c>
      <c r="F267" s="36">
        <f>_xlfn.XLOOKUP($B267,'Q1 DATA TABLE'!$A:$A,'Q1 DATA TABLE'!$H:$H)</f>
        <v>4</v>
      </c>
      <c r="G267" s="22" t="s">
        <v>11730</v>
      </c>
      <c r="H267" s="22" t="s">
        <v>10775</v>
      </c>
      <c r="I267" s="22" t="s">
        <v>11740</v>
      </c>
      <c r="J267" s="23">
        <v>23844</v>
      </c>
      <c r="K267" s="22" t="s">
        <v>10765</v>
      </c>
      <c r="L267" s="22" t="s">
        <v>10792</v>
      </c>
      <c r="M267" s="24">
        <v>110000</v>
      </c>
      <c r="N267" s="21">
        <v>2</v>
      </c>
      <c r="O267" s="22" t="s">
        <v>10766</v>
      </c>
      <c r="P267" s="22" t="s">
        <v>10839</v>
      </c>
      <c r="Q267" s="21">
        <v>1</v>
      </c>
      <c r="R267" s="21">
        <v>3</v>
      </c>
      <c r="S267" s="22" t="s">
        <v>11741</v>
      </c>
      <c r="T267" s="22" t="s">
        <v>10769</v>
      </c>
      <c r="U267" s="22" t="s">
        <v>11742</v>
      </c>
      <c r="V267" s="23">
        <v>37842</v>
      </c>
      <c r="W267" s="22" t="s">
        <v>10787</v>
      </c>
    </row>
    <row r="268" spans="1:23" x14ac:dyDescent="0.25">
      <c r="A268" s="21">
        <v>11261</v>
      </c>
      <c r="B268" s="21">
        <v>359</v>
      </c>
      <c r="C268" s="36" t="str">
        <f>_xlfn.XLOOKUP($B268,'Q1 DATA TABLE'!$A:$A,'Q1 DATA TABLE'!$G:$G)</f>
        <v>San Diego</v>
      </c>
      <c r="D268" s="36" t="str">
        <f>_xlfn.XLOOKUP($B268,'Q1 DATA TABLE'!$A:$A,'Q1 DATA TABLE'!C:C)</f>
        <v>California</v>
      </c>
      <c r="E268" s="36" t="str">
        <f>_xlfn.XLOOKUP($B268,'Q1 DATA TABLE'!$A:$A,'Q1 DATA TABLE'!$E:$E)</f>
        <v>United States</v>
      </c>
      <c r="F268" s="36">
        <f>_xlfn.XLOOKUP($B268,'Q1 DATA TABLE'!$A:$A,'Q1 DATA TABLE'!$H:$H)</f>
        <v>4</v>
      </c>
      <c r="G268" s="22" t="s">
        <v>11491</v>
      </c>
      <c r="H268" s="22" t="s">
        <v>10769</v>
      </c>
      <c r="I268" s="22" t="s">
        <v>11743</v>
      </c>
      <c r="J268" s="23">
        <v>23856</v>
      </c>
      <c r="K268" s="22" t="s">
        <v>10765</v>
      </c>
      <c r="L268" s="22" t="s">
        <v>10792</v>
      </c>
      <c r="M268" s="24">
        <v>130000</v>
      </c>
      <c r="N268" s="21">
        <v>1</v>
      </c>
      <c r="O268" s="22" t="s">
        <v>11047</v>
      </c>
      <c r="P268" s="22" t="s">
        <v>10839</v>
      </c>
      <c r="Q268" s="21">
        <v>1</v>
      </c>
      <c r="R268" s="21">
        <v>1</v>
      </c>
      <c r="S268" s="22" t="s">
        <v>11744</v>
      </c>
      <c r="T268" s="22" t="s">
        <v>10769</v>
      </c>
      <c r="U268" s="22" t="s">
        <v>11745</v>
      </c>
      <c r="V268" s="23">
        <v>37345</v>
      </c>
      <c r="W268" s="22" t="s">
        <v>10780</v>
      </c>
    </row>
    <row r="269" spans="1:23" x14ac:dyDescent="0.25">
      <c r="A269" s="21">
        <v>11262</v>
      </c>
      <c r="B269" s="21">
        <v>60</v>
      </c>
      <c r="C269" s="36" t="str">
        <f>_xlfn.XLOOKUP($B269,'Q1 DATA TABLE'!$A:$A,'Q1 DATA TABLE'!$G:$G)</f>
        <v>Port Hammond</v>
      </c>
      <c r="D269" s="36" t="str">
        <f>_xlfn.XLOOKUP($B269,'Q1 DATA TABLE'!$A:$A,'Q1 DATA TABLE'!C:C)</f>
        <v>British Columbia</v>
      </c>
      <c r="E269" s="36" t="str">
        <f>_xlfn.XLOOKUP($B269,'Q1 DATA TABLE'!$A:$A,'Q1 DATA TABLE'!$E:$E)</f>
        <v>Canada</v>
      </c>
      <c r="F269" s="36">
        <f>_xlfn.XLOOKUP($B269,'Q1 DATA TABLE'!$A:$A,'Q1 DATA TABLE'!$H:$H)</f>
        <v>6</v>
      </c>
      <c r="G269" s="22" t="s">
        <v>10959</v>
      </c>
      <c r="H269" s="22" t="s">
        <v>10769</v>
      </c>
      <c r="I269" s="22" t="s">
        <v>10992</v>
      </c>
      <c r="J269" s="23">
        <v>23501</v>
      </c>
      <c r="K269" s="22" t="s">
        <v>10765</v>
      </c>
      <c r="L269" s="22" t="s">
        <v>10792</v>
      </c>
      <c r="M269" s="24">
        <v>80000</v>
      </c>
      <c r="N269" s="21">
        <v>4</v>
      </c>
      <c r="O269" s="22" t="s">
        <v>10766</v>
      </c>
      <c r="P269" s="22" t="s">
        <v>10839</v>
      </c>
      <c r="Q269" s="21">
        <v>1</v>
      </c>
      <c r="R269" s="21">
        <v>0</v>
      </c>
      <c r="S269" s="22" t="s">
        <v>11746</v>
      </c>
      <c r="T269" s="22" t="s">
        <v>10769</v>
      </c>
      <c r="U269" s="22" t="s">
        <v>11747</v>
      </c>
      <c r="V269" s="23">
        <v>37864</v>
      </c>
      <c r="W269" s="22" t="s">
        <v>10780</v>
      </c>
    </row>
    <row r="270" spans="1:23" x14ac:dyDescent="0.25">
      <c r="A270" s="21">
        <v>11263</v>
      </c>
      <c r="B270" s="21">
        <v>612</v>
      </c>
      <c r="C270" s="36" t="str">
        <f>_xlfn.XLOOKUP($B270,'Q1 DATA TABLE'!$A:$A,'Q1 DATA TABLE'!$G:$G)</f>
        <v>Burien</v>
      </c>
      <c r="D270" s="36" t="str">
        <f>_xlfn.XLOOKUP($B270,'Q1 DATA TABLE'!$A:$A,'Q1 DATA TABLE'!C:C)</f>
        <v>Washington</v>
      </c>
      <c r="E270" s="36" t="str">
        <f>_xlfn.XLOOKUP($B270,'Q1 DATA TABLE'!$A:$A,'Q1 DATA TABLE'!$E:$E)</f>
        <v>United States</v>
      </c>
      <c r="F270" s="36">
        <f>_xlfn.XLOOKUP($B270,'Q1 DATA TABLE'!$A:$A,'Q1 DATA TABLE'!$H:$H)</f>
        <v>1</v>
      </c>
      <c r="G270" s="22" t="s">
        <v>11748</v>
      </c>
      <c r="H270" s="22" t="s">
        <v>10769</v>
      </c>
      <c r="I270" s="22" t="s">
        <v>11316</v>
      </c>
      <c r="J270" s="23">
        <v>23631</v>
      </c>
      <c r="K270" s="22" t="s">
        <v>10765</v>
      </c>
      <c r="L270" s="22" t="s">
        <v>10792</v>
      </c>
      <c r="M270" s="24">
        <v>90000</v>
      </c>
      <c r="N270" s="21">
        <v>5</v>
      </c>
      <c r="O270" s="22" t="s">
        <v>10856</v>
      </c>
      <c r="P270" s="22" t="s">
        <v>10767</v>
      </c>
      <c r="Q270" s="21">
        <v>1</v>
      </c>
      <c r="R270" s="21">
        <v>3</v>
      </c>
      <c r="S270" s="22" t="s">
        <v>11237</v>
      </c>
      <c r="T270" s="22" t="s">
        <v>10769</v>
      </c>
      <c r="U270" s="22" t="s">
        <v>11749</v>
      </c>
      <c r="V270" s="23">
        <v>37316</v>
      </c>
      <c r="W270" s="22" t="s">
        <v>10787</v>
      </c>
    </row>
    <row r="271" spans="1:23" x14ac:dyDescent="0.25">
      <c r="A271" s="21">
        <v>11264</v>
      </c>
      <c r="B271" s="21">
        <v>618</v>
      </c>
      <c r="C271" s="36" t="str">
        <f>_xlfn.XLOOKUP($B271,'Q1 DATA TABLE'!$A:$A,'Q1 DATA TABLE'!$G:$G)</f>
        <v>Issaquah</v>
      </c>
      <c r="D271" s="36" t="str">
        <f>_xlfn.XLOOKUP($B271,'Q1 DATA TABLE'!$A:$A,'Q1 DATA TABLE'!C:C)</f>
        <v>Washington</v>
      </c>
      <c r="E271" s="36" t="str">
        <f>_xlfn.XLOOKUP($B271,'Q1 DATA TABLE'!$A:$A,'Q1 DATA TABLE'!$E:$E)</f>
        <v>United States</v>
      </c>
      <c r="F271" s="36">
        <f>_xlfn.XLOOKUP($B271,'Q1 DATA TABLE'!$A:$A,'Q1 DATA TABLE'!$H:$H)</f>
        <v>1</v>
      </c>
      <c r="G271" s="22" t="s">
        <v>11352</v>
      </c>
      <c r="H271" s="22" t="s">
        <v>10769</v>
      </c>
      <c r="I271" s="22" t="s">
        <v>10973</v>
      </c>
      <c r="J271" s="23">
        <v>23545</v>
      </c>
      <c r="K271" s="22" t="s">
        <v>10777</v>
      </c>
      <c r="L271" s="22" t="s">
        <v>10765</v>
      </c>
      <c r="M271" s="24">
        <v>90000</v>
      </c>
      <c r="N271" s="21">
        <v>5</v>
      </c>
      <c r="O271" s="22" t="s">
        <v>10856</v>
      </c>
      <c r="P271" s="22" t="s">
        <v>10767</v>
      </c>
      <c r="Q271" s="21">
        <v>0</v>
      </c>
      <c r="R271" s="21">
        <v>3</v>
      </c>
      <c r="S271" s="22" t="s">
        <v>11750</v>
      </c>
      <c r="T271" s="22" t="s">
        <v>10769</v>
      </c>
      <c r="U271" s="22" t="s">
        <v>11751</v>
      </c>
      <c r="V271" s="23">
        <v>37808</v>
      </c>
      <c r="W271" s="22" t="s">
        <v>10780</v>
      </c>
    </row>
    <row r="272" spans="1:23" x14ac:dyDescent="0.25">
      <c r="A272" s="21">
        <v>11265</v>
      </c>
      <c r="B272" s="21">
        <v>623</v>
      </c>
      <c r="C272" s="36" t="str">
        <f>_xlfn.XLOOKUP($B272,'Q1 DATA TABLE'!$A:$A,'Q1 DATA TABLE'!$G:$G)</f>
        <v>Kirkland</v>
      </c>
      <c r="D272" s="36" t="str">
        <f>_xlfn.XLOOKUP($B272,'Q1 DATA TABLE'!$A:$A,'Q1 DATA TABLE'!C:C)</f>
        <v>Washington</v>
      </c>
      <c r="E272" s="36" t="str">
        <f>_xlfn.XLOOKUP($B272,'Q1 DATA TABLE'!$A:$A,'Q1 DATA TABLE'!$E:$E)</f>
        <v>United States</v>
      </c>
      <c r="F272" s="36">
        <f>_xlfn.XLOOKUP($B272,'Q1 DATA TABLE'!$A:$A,'Q1 DATA TABLE'!$H:$H)</f>
        <v>1</v>
      </c>
      <c r="G272" s="22" t="s">
        <v>10796</v>
      </c>
      <c r="H272" s="22" t="s">
        <v>11487</v>
      </c>
      <c r="I272" s="22" t="s">
        <v>11632</v>
      </c>
      <c r="J272" s="23">
        <v>23571</v>
      </c>
      <c r="K272" s="22" t="s">
        <v>10765</v>
      </c>
      <c r="L272" s="22" t="s">
        <v>10792</v>
      </c>
      <c r="M272" s="24">
        <v>90000</v>
      </c>
      <c r="N272" s="21">
        <v>5</v>
      </c>
      <c r="O272" s="22" t="s">
        <v>10856</v>
      </c>
      <c r="P272" s="22" t="s">
        <v>10767</v>
      </c>
      <c r="Q272" s="21">
        <v>1</v>
      </c>
      <c r="R272" s="21">
        <v>3</v>
      </c>
      <c r="S272" s="22" t="s">
        <v>11753</v>
      </c>
      <c r="T272" s="22" t="s">
        <v>10769</v>
      </c>
      <c r="U272" s="22" t="s">
        <v>11754</v>
      </c>
      <c r="V272" s="23">
        <v>37809</v>
      </c>
      <c r="W272" s="22" t="s">
        <v>10780</v>
      </c>
    </row>
    <row r="273" spans="1:23" x14ac:dyDescent="0.25">
      <c r="A273" s="21">
        <v>11266</v>
      </c>
      <c r="B273" s="21">
        <v>632</v>
      </c>
      <c r="C273" s="36" t="str">
        <f>_xlfn.XLOOKUP($B273,'Q1 DATA TABLE'!$A:$A,'Q1 DATA TABLE'!$G:$G)</f>
        <v>Port Orchard</v>
      </c>
      <c r="D273" s="36" t="str">
        <f>_xlfn.XLOOKUP($B273,'Q1 DATA TABLE'!$A:$A,'Q1 DATA TABLE'!C:C)</f>
        <v>Washington</v>
      </c>
      <c r="E273" s="36" t="str">
        <f>_xlfn.XLOOKUP($B273,'Q1 DATA TABLE'!$A:$A,'Q1 DATA TABLE'!$E:$E)</f>
        <v>United States</v>
      </c>
      <c r="F273" s="36">
        <f>_xlfn.XLOOKUP($B273,'Q1 DATA TABLE'!$A:$A,'Q1 DATA TABLE'!$H:$H)</f>
        <v>1</v>
      </c>
      <c r="G273" s="22" t="s">
        <v>11337</v>
      </c>
      <c r="H273" s="22" t="s">
        <v>10769</v>
      </c>
      <c r="I273" s="22" t="s">
        <v>11452</v>
      </c>
      <c r="J273" s="23">
        <v>23502</v>
      </c>
      <c r="K273" s="22" t="s">
        <v>10777</v>
      </c>
      <c r="L273" s="22" t="s">
        <v>10792</v>
      </c>
      <c r="M273" s="24">
        <v>90000</v>
      </c>
      <c r="N273" s="21">
        <v>0</v>
      </c>
      <c r="O273" s="22" t="s">
        <v>10856</v>
      </c>
      <c r="P273" s="22" t="s">
        <v>10767</v>
      </c>
      <c r="Q273" s="21">
        <v>0</v>
      </c>
      <c r="R273" s="21">
        <v>1</v>
      </c>
      <c r="S273" s="22" t="s">
        <v>11755</v>
      </c>
      <c r="T273" s="22" t="s">
        <v>10769</v>
      </c>
      <c r="U273" s="22" t="s">
        <v>11756</v>
      </c>
      <c r="V273" s="23">
        <v>37328</v>
      </c>
      <c r="W273" s="22" t="s">
        <v>10794</v>
      </c>
    </row>
    <row r="274" spans="1:23" x14ac:dyDescent="0.25">
      <c r="A274" s="21">
        <v>11267</v>
      </c>
      <c r="B274" s="21">
        <v>302</v>
      </c>
      <c r="C274" s="36" t="str">
        <f>_xlfn.XLOOKUP($B274,'Q1 DATA TABLE'!$A:$A,'Q1 DATA TABLE'!$G:$G)</f>
        <v>Burlingame</v>
      </c>
      <c r="D274" s="36" t="str">
        <f>_xlfn.XLOOKUP($B274,'Q1 DATA TABLE'!$A:$A,'Q1 DATA TABLE'!C:C)</f>
        <v>California</v>
      </c>
      <c r="E274" s="36" t="str">
        <f>_xlfn.XLOOKUP($B274,'Q1 DATA TABLE'!$A:$A,'Q1 DATA TABLE'!$E:$E)</f>
        <v>United States</v>
      </c>
      <c r="F274" s="36">
        <f>_xlfn.XLOOKUP($B274,'Q1 DATA TABLE'!$A:$A,'Q1 DATA TABLE'!$H:$H)</f>
        <v>4</v>
      </c>
      <c r="G274" s="22" t="s">
        <v>11443</v>
      </c>
      <c r="H274" s="22" t="s">
        <v>10769</v>
      </c>
      <c r="I274" s="22" t="s">
        <v>11051</v>
      </c>
      <c r="J274" s="23">
        <v>23652</v>
      </c>
      <c r="K274" s="22" t="s">
        <v>10777</v>
      </c>
      <c r="L274" s="22" t="s">
        <v>10765</v>
      </c>
      <c r="M274" s="24">
        <v>120000</v>
      </c>
      <c r="N274" s="21">
        <v>4</v>
      </c>
      <c r="O274" s="22" t="s">
        <v>10856</v>
      </c>
      <c r="P274" s="22" t="s">
        <v>10767</v>
      </c>
      <c r="Q274" s="21">
        <v>1</v>
      </c>
      <c r="R274" s="21">
        <v>4</v>
      </c>
      <c r="S274" s="22" t="s">
        <v>11757</v>
      </c>
      <c r="T274" s="22" t="s">
        <v>10769</v>
      </c>
      <c r="U274" s="22" t="s">
        <v>11758</v>
      </c>
      <c r="V274" s="23">
        <v>37335</v>
      </c>
      <c r="W274" s="22" t="s">
        <v>10787</v>
      </c>
    </row>
    <row r="275" spans="1:23" x14ac:dyDescent="0.25">
      <c r="A275" s="21">
        <v>11268</v>
      </c>
      <c r="B275" s="21">
        <v>312</v>
      </c>
      <c r="C275" s="36" t="str">
        <f>_xlfn.XLOOKUP($B275,'Q1 DATA TABLE'!$A:$A,'Q1 DATA TABLE'!$G:$G)</f>
        <v>Coronado</v>
      </c>
      <c r="D275" s="36" t="str">
        <f>_xlfn.XLOOKUP($B275,'Q1 DATA TABLE'!$A:$A,'Q1 DATA TABLE'!C:C)</f>
        <v>California</v>
      </c>
      <c r="E275" s="36" t="str">
        <f>_xlfn.XLOOKUP($B275,'Q1 DATA TABLE'!$A:$A,'Q1 DATA TABLE'!$E:$E)</f>
        <v>United States</v>
      </c>
      <c r="F275" s="36">
        <f>_xlfn.XLOOKUP($B275,'Q1 DATA TABLE'!$A:$A,'Q1 DATA TABLE'!$H:$H)</f>
        <v>4</v>
      </c>
      <c r="G275" s="22" t="s">
        <v>11730</v>
      </c>
      <c r="H275" s="22" t="s">
        <v>11118</v>
      </c>
      <c r="I275" s="22" t="s">
        <v>10983</v>
      </c>
      <c r="J275" s="23">
        <v>23500</v>
      </c>
      <c r="K275" s="22" t="s">
        <v>10765</v>
      </c>
      <c r="L275" s="22" t="s">
        <v>10792</v>
      </c>
      <c r="M275" s="24">
        <v>130000</v>
      </c>
      <c r="N275" s="21">
        <v>2</v>
      </c>
      <c r="O275" s="22" t="s">
        <v>11047</v>
      </c>
      <c r="P275" s="22" t="s">
        <v>10839</v>
      </c>
      <c r="Q275" s="21">
        <v>1</v>
      </c>
      <c r="R275" s="21">
        <v>2</v>
      </c>
      <c r="S275" s="22" t="s">
        <v>11759</v>
      </c>
      <c r="T275" s="22" t="s">
        <v>10769</v>
      </c>
      <c r="U275" s="22" t="s">
        <v>11760</v>
      </c>
      <c r="V275" s="23">
        <v>37955</v>
      </c>
      <c r="W275" s="22" t="s">
        <v>10771</v>
      </c>
    </row>
    <row r="276" spans="1:23" x14ac:dyDescent="0.25">
      <c r="A276" s="21">
        <v>11269</v>
      </c>
      <c r="B276" s="21">
        <v>314</v>
      </c>
      <c r="C276" s="36" t="str">
        <f>_xlfn.XLOOKUP($B276,'Q1 DATA TABLE'!$A:$A,'Q1 DATA TABLE'!$G:$G)</f>
        <v>Daly City</v>
      </c>
      <c r="D276" s="36" t="str">
        <f>_xlfn.XLOOKUP($B276,'Q1 DATA TABLE'!$A:$A,'Q1 DATA TABLE'!C:C)</f>
        <v>California</v>
      </c>
      <c r="E276" s="36" t="str">
        <f>_xlfn.XLOOKUP($B276,'Q1 DATA TABLE'!$A:$A,'Q1 DATA TABLE'!$E:$E)</f>
        <v>United States</v>
      </c>
      <c r="F276" s="36">
        <f>_xlfn.XLOOKUP($B276,'Q1 DATA TABLE'!$A:$A,'Q1 DATA TABLE'!$H:$H)</f>
        <v>4</v>
      </c>
      <c r="G276" s="22" t="s">
        <v>11164</v>
      </c>
      <c r="H276" s="22" t="s">
        <v>11195</v>
      </c>
      <c r="I276" s="22" t="s">
        <v>11548</v>
      </c>
      <c r="J276" s="23">
        <v>23663</v>
      </c>
      <c r="K276" s="22" t="s">
        <v>10765</v>
      </c>
      <c r="L276" s="22" t="s">
        <v>10765</v>
      </c>
      <c r="M276" s="24">
        <v>130000</v>
      </c>
      <c r="N276" s="21">
        <v>2</v>
      </c>
      <c r="O276" s="22" t="s">
        <v>11047</v>
      </c>
      <c r="P276" s="22" t="s">
        <v>10839</v>
      </c>
      <c r="Q276" s="21">
        <v>1</v>
      </c>
      <c r="R276" s="21">
        <v>2</v>
      </c>
      <c r="S276" s="22" t="s">
        <v>11761</v>
      </c>
      <c r="T276" s="22" t="s">
        <v>10769</v>
      </c>
      <c r="U276" s="22" t="s">
        <v>11762</v>
      </c>
      <c r="V276" s="23">
        <v>38040</v>
      </c>
      <c r="W276" s="22" t="s">
        <v>10780</v>
      </c>
    </row>
    <row r="277" spans="1:23" x14ac:dyDescent="0.25">
      <c r="A277" s="21">
        <v>11270</v>
      </c>
      <c r="B277" s="21">
        <v>334</v>
      </c>
      <c r="C277" s="36" t="str">
        <f>_xlfn.XLOOKUP($B277,'Q1 DATA TABLE'!$A:$A,'Q1 DATA TABLE'!$G:$G)</f>
        <v>Lakewood</v>
      </c>
      <c r="D277" s="36" t="str">
        <f>_xlfn.XLOOKUP($B277,'Q1 DATA TABLE'!$A:$A,'Q1 DATA TABLE'!C:C)</f>
        <v>California</v>
      </c>
      <c r="E277" s="36" t="str">
        <f>_xlfn.XLOOKUP($B277,'Q1 DATA TABLE'!$A:$A,'Q1 DATA TABLE'!$E:$E)</f>
        <v>United States</v>
      </c>
      <c r="F277" s="36">
        <f>_xlfn.XLOOKUP($B277,'Q1 DATA TABLE'!$A:$A,'Q1 DATA TABLE'!$H:$H)</f>
        <v>4</v>
      </c>
      <c r="G277" s="22" t="s">
        <v>11763</v>
      </c>
      <c r="H277" s="22" t="s">
        <v>10775</v>
      </c>
      <c r="I277" s="22" t="s">
        <v>11495</v>
      </c>
      <c r="J277" s="23">
        <v>23501</v>
      </c>
      <c r="K277" s="22" t="s">
        <v>10765</v>
      </c>
      <c r="L277" s="22" t="s">
        <v>10765</v>
      </c>
      <c r="M277" s="24">
        <v>130000</v>
      </c>
      <c r="N277" s="21">
        <v>2</v>
      </c>
      <c r="O277" s="22" t="s">
        <v>11047</v>
      </c>
      <c r="P277" s="22" t="s">
        <v>10839</v>
      </c>
      <c r="Q277" s="21">
        <v>1</v>
      </c>
      <c r="R277" s="21">
        <v>3</v>
      </c>
      <c r="S277" s="22" t="s">
        <v>11764</v>
      </c>
      <c r="T277" s="22" t="s">
        <v>10769</v>
      </c>
      <c r="U277" s="22" t="s">
        <v>11765</v>
      </c>
      <c r="V277" s="23">
        <v>37328</v>
      </c>
      <c r="W277" s="22" t="s">
        <v>10780</v>
      </c>
    </row>
    <row r="278" spans="1:23" x14ac:dyDescent="0.25">
      <c r="A278" s="21">
        <v>11271</v>
      </c>
      <c r="B278" s="21">
        <v>360</v>
      </c>
      <c r="C278" s="36" t="str">
        <f>_xlfn.XLOOKUP($B278,'Q1 DATA TABLE'!$A:$A,'Q1 DATA TABLE'!$G:$G)</f>
        <v>San Francisco</v>
      </c>
      <c r="D278" s="36" t="str">
        <f>_xlfn.XLOOKUP($B278,'Q1 DATA TABLE'!$A:$A,'Q1 DATA TABLE'!C:C)</f>
        <v>California</v>
      </c>
      <c r="E278" s="36" t="str">
        <f>_xlfn.XLOOKUP($B278,'Q1 DATA TABLE'!$A:$A,'Q1 DATA TABLE'!$E:$E)</f>
        <v>United States</v>
      </c>
      <c r="F278" s="36">
        <f>_xlfn.XLOOKUP($B278,'Q1 DATA TABLE'!$A:$A,'Q1 DATA TABLE'!$H:$H)</f>
        <v>4</v>
      </c>
      <c r="G278" s="22" t="s">
        <v>11563</v>
      </c>
      <c r="H278" s="22" t="s">
        <v>10823</v>
      </c>
      <c r="I278" s="22" t="s">
        <v>11076</v>
      </c>
      <c r="J278" s="23">
        <v>23533</v>
      </c>
      <c r="K278" s="22" t="s">
        <v>10777</v>
      </c>
      <c r="L278" s="22" t="s">
        <v>10792</v>
      </c>
      <c r="M278" s="24">
        <v>150000</v>
      </c>
      <c r="N278" s="21">
        <v>2</v>
      </c>
      <c r="O278" s="22" t="s">
        <v>10766</v>
      </c>
      <c r="P278" s="22" t="s">
        <v>10839</v>
      </c>
      <c r="Q278" s="21">
        <v>0</v>
      </c>
      <c r="R278" s="21">
        <v>4</v>
      </c>
      <c r="S278" s="22" t="s">
        <v>11766</v>
      </c>
      <c r="T278" s="22" t="s">
        <v>10769</v>
      </c>
      <c r="U278" s="22" t="s">
        <v>11767</v>
      </c>
      <c r="V278" s="23">
        <v>37345</v>
      </c>
      <c r="W278" s="22" t="s">
        <v>10771</v>
      </c>
    </row>
    <row r="279" spans="1:23" x14ac:dyDescent="0.25">
      <c r="A279" s="21">
        <v>11272</v>
      </c>
      <c r="B279" s="21">
        <v>300</v>
      </c>
      <c r="C279" s="36" t="str">
        <f>_xlfn.XLOOKUP($B279,'Q1 DATA TABLE'!$A:$A,'Q1 DATA TABLE'!$G:$G)</f>
        <v>Beverly Hills</v>
      </c>
      <c r="D279" s="36" t="str">
        <f>_xlfn.XLOOKUP($B279,'Q1 DATA TABLE'!$A:$A,'Q1 DATA TABLE'!C:C)</f>
        <v>California</v>
      </c>
      <c r="E279" s="36" t="str">
        <f>_xlfn.XLOOKUP($B279,'Q1 DATA TABLE'!$A:$A,'Q1 DATA TABLE'!$E:$E)</f>
        <v>United States</v>
      </c>
      <c r="F279" s="36">
        <f>_xlfn.XLOOKUP($B279,'Q1 DATA TABLE'!$A:$A,'Q1 DATA TABLE'!$H:$H)</f>
        <v>4</v>
      </c>
      <c r="G279" s="22" t="s">
        <v>10837</v>
      </c>
      <c r="H279" s="22" t="s">
        <v>10775</v>
      </c>
      <c r="I279" s="22" t="s">
        <v>11436</v>
      </c>
      <c r="J279" s="23">
        <v>20769</v>
      </c>
      <c r="K279" s="22" t="s">
        <v>10777</v>
      </c>
      <c r="L279" s="22" t="s">
        <v>10792</v>
      </c>
      <c r="M279" s="24">
        <v>70000</v>
      </c>
      <c r="N279" s="21">
        <v>4</v>
      </c>
      <c r="O279" s="22" t="s">
        <v>10856</v>
      </c>
      <c r="P279" s="22" t="s">
        <v>10767</v>
      </c>
      <c r="Q279" s="21">
        <v>1</v>
      </c>
      <c r="R279" s="21">
        <v>0</v>
      </c>
      <c r="S279" s="22" t="s">
        <v>11768</v>
      </c>
      <c r="T279" s="22" t="s">
        <v>10769</v>
      </c>
      <c r="U279" s="22" t="s">
        <v>11769</v>
      </c>
      <c r="V279" s="23">
        <v>37337</v>
      </c>
      <c r="W279" s="22" t="s">
        <v>10794</v>
      </c>
    </row>
    <row r="280" spans="1:23" x14ac:dyDescent="0.25">
      <c r="A280" s="21">
        <v>11273</v>
      </c>
      <c r="B280" s="21">
        <v>331</v>
      </c>
      <c r="C280" s="36" t="str">
        <f>_xlfn.XLOOKUP($B280,'Q1 DATA TABLE'!$A:$A,'Q1 DATA TABLE'!$G:$G)</f>
        <v>La Jolla</v>
      </c>
      <c r="D280" s="36" t="str">
        <f>_xlfn.XLOOKUP($B280,'Q1 DATA TABLE'!$A:$A,'Q1 DATA TABLE'!C:C)</f>
        <v>California</v>
      </c>
      <c r="E280" s="36" t="str">
        <f>_xlfn.XLOOKUP($B280,'Q1 DATA TABLE'!$A:$A,'Q1 DATA TABLE'!$E:$E)</f>
        <v>United States</v>
      </c>
      <c r="F280" s="36">
        <f>_xlfn.XLOOKUP($B280,'Q1 DATA TABLE'!$A:$A,'Q1 DATA TABLE'!$H:$H)</f>
        <v>4</v>
      </c>
      <c r="G280" s="22" t="s">
        <v>10991</v>
      </c>
      <c r="H280" s="22" t="s">
        <v>11029</v>
      </c>
      <c r="I280" s="22" t="s">
        <v>10880</v>
      </c>
      <c r="J280" s="23">
        <v>20729</v>
      </c>
      <c r="K280" s="22" t="s">
        <v>10765</v>
      </c>
      <c r="L280" s="22" t="s">
        <v>10765</v>
      </c>
      <c r="M280" s="24">
        <v>90000</v>
      </c>
      <c r="N280" s="21">
        <v>2</v>
      </c>
      <c r="O280" s="22" t="s">
        <v>10856</v>
      </c>
      <c r="P280" s="22" t="s">
        <v>10767</v>
      </c>
      <c r="Q280" s="21">
        <v>1</v>
      </c>
      <c r="R280" s="21">
        <v>0</v>
      </c>
      <c r="S280" s="22" t="s">
        <v>11770</v>
      </c>
      <c r="T280" s="22" t="s">
        <v>10769</v>
      </c>
      <c r="U280" s="22" t="s">
        <v>11771</v>
      </c>
      <c r="V280" s="23">
        <v>37940</v>
      </c>
      <c r="W280" s="22" t="s">
        <v>10820</v>
      </c>
    </row>
    <row r="281" spans="1:23" x14ac:dyDescent="0.25">
      <c r="A281" s="21">
        <v>11274</v>
      </c>
      <c r="B281" s="21">
        <v>609</v>
      </c>
      <c r="C281" s="36" t="str">
        <f>_xlfn.XLOOKUP($B281,'Q1 DATA TABLE'!$A:$A,'Q1 DATA TABLE'!$G:$G)</f>
        <v>Bellingham</v>
      </c>
      <c r="D281" s="36" t="str">
        <f>_xlfn.XLOOKUP($B281,'Q1 DATA TABLE'!$A:$A,'Q1 DATA TABLE'!C:C)</f>
        <v>Washington</v>
      </c>
      <c r="E281" s="36" t="str">
        <f>_xlfn.XLOOKUP($B281,'Q1 DATA TABLE'!$A:$A,'Q1 DATA TABLE'!$E:$E)</f>
        <v>United States</v>
      </c>
      <c r="F281" s="36">
        <f>_xlfn.XLOOKUP($B281,'Q1 DATA TABLE'!$A:$A,'Q1 DATA TABLE'!$H:$H)</f>
        <v>1</v>
      </c>
      <c r="G281" s="22" t="s">
        <v>11772</v>
      </c>
      <c r="H281" s="22" t="s">
        <v>10765</v>
      </c>
      <c r="I281" s="22" t="s">
        <v>11548</v>
      </c>
      <c r="J281" s="23">
        <v>12521</v>
      </c>
      <c r="K281" s="22" t="s">
        <v>10765</v>
      </c>
      <c r="L281" s="22" t="s">
        <v>10765</v>
      </c>
      <c r="M281" s="24">
        <v>50000</v>
      </c>
      <c r="N281" s="21">
        <v>2</v>
      </c>
      <c r="O281" s="22" t="s">
        <v>11047</v>
      </c>
      <c r="P281" s="22" t="s">
        <v>10839</v>
      </c>
      <c r="Q281" s="21">
        <v>1</v>
      </c>
      <c r="R281" s="21">
        <v>2</v>
      </c>
      <c r="S281" s="22" t="s">
        <v>11773</v>
      </c>
      <c r="T281" s="22" t="s">
        <v>10769</v>
      </c>
      <c r="U281" s="22" t="s">
        <v>11774</v>
      </c>
      <c r="V281" s="23">
        <v>37316</v>
      </c>
      <c r="W281" s="22" t="s">
        <v>10794</v>
      </c>
    </row>
    <row r="282" spans="1:23" x14ac:dyDescent="0.25">
      <c r="A282" s="21">
        <v>11275</v>
      </c>
      <c r="B282" s="21">
        <v>310</v>
      </c>
      <c r="C282" s="36" t="str">
        <f>_xlfn.XLOOKUP($B282,'Q1 DATA TABLE'!$A:$A,'Q1 DATA TABLE'!$G:$G)</f>
        <v>Colma</v>
      </c>
      <c r="D282" s="36" t="str">
        <f>_xlfn.XLOOKUP($B282,'Q1 DATA TABLE'!$A:$A,'Q1 DATA TABLE'!C:C)</f>
        <v>California</v>
      </c>
      <c r="E282" s="36" t="str">
        <f>_xlfn.XLOOKUP($B282,'Q1 DATA TABLE'!$A:$A,'Q1 DATA TABLE'!$E:$E)</f>
        <v>United States</v>
      </c>
      <c r="F282" s="36">
        <f>_xlfn.XLOOKUP($B282,'Q1 DATA TABLE'!$A:$A,'Q1 DATA TABLE'!$H:$H)</f>
        <v>4</v>
      </c>
      <c r="G282" s="22" t="s">
        <v>11775</v>
      </c>
      <c r="H282" s="22" t="s">
        <v>10871</v>
      </c>
      <c r="I282" s="22" t="s">
        <v>10872</v>
      </c>
      <c r="J282" s="23">
        <v>12437</v>
      </c>
      <c r="K282" s="22" t="s">
        <v>10765</v>
      </c>
      <c r="L282" s="22" t="s">
        <v>10792</v>
      </c>
      <c r="M282" s="24">
        <v>80000</v>
      </c>
      <c r="N282" s="21">
        <v>4</v>
      </c>
      <c r="O282" s="22" t="s">
        <v>11047</v>
      </c>
      <c r="P282" s="22" t="s">
        <v>10839</v>
      </c>
      <c r="Q282" s="21">
        <v>1</v>
      </c>
      <c r="R282" s="21">
        <v>2</v>
      </c>
      <c r="S282" s="22" t="s">
        <v>11776</v>
      </c>
      <c r="T282" s="22" t="s">
        <v>10769</v>
      </c>
      <c r="U282" s="22" t="s">
        <v>11777</v>
      </c>
      <c r="V282" s="23">
        <v>37317</v>
      </c>
      <c r="W282" s="22" t="s">
        <v>10780</v>
      </c>
    </row>
    <row r="283" spans="1:23" x14ac:dyDescent="0.25">
      <c r="A283" s="21">
        <v>11276</v>
      </c>
      <c r="B283" s="21">
        <v>49</v>
      </c>
      <c r="C283" s="36" t="str">
        <f>_xlfn.XLOOKUP($B283,'Q1 DATA TABLE'!$A:$A,'Q1 DATA TABLE'!$G:$G)</f>
        <v>Cliffside</v>
      </c>
      <c r="D283" s="36" t="str">
        <f>_xlfn.XLOOKUP($B283,'Q1 DATA TABLE'!$A:$A,'Q1 DATA TABLE'!C:C)</f>
        <v>British Columbia</v>
      </c>
      <c r="E283" s="36" t="str">
        <f>_xlfn.XLOOKUP($B283,'Q1 DATA TABLE'!$A:$A,'Q1 DATA TABLE'!$E:$E)</f>
        <v>Canada</v>
      </c>
      <c r="F283" s="36">
        <f>_xlfn.XLOOKUP($B283,'Q1 DATA TABLE'!$A:$A,'Q1 DATA TABLE'!$H:$H)</f>
        <v>6</v>
      </c>
      <c r="G283" s="22" t="s">
        <v>11778</v>
      </c>
      <c r="H283" s="22" t="s">
        <v>11029</v>
      </c>
      <c r="I283" s="22" t="s">
        <v>11779</v>
      </c>
      <c r="J283" s="23">
        <v>23273</v>
      </c>
      <c r="K283" s="22" t="s">
        <v>10765</v>
      </c>
      <c r="L283" s="22" t="s">
        <v>10792</v>
      </c>
      <c r="M283" s="24">
        <v>80000</v>
      </c>
      <c r="N283" s="21">
        <v>4</v>
      </c>
      <c r="O283" s="22" t="s">
        <v>10856</v>
      </c>
      <c r="P283" s="22" t="s">
        <v>10767</v>
      </c>
      <c r="Q283" s="21">
        <v>1</v>
      </c>
      <c r="R283" s="21">
        <v>2</v>
      </c>
      <c r="S283" s="22" t="s">
        <v>11780</v>
      </c>
      <c r="T283" s="22" t="s">
        <v>10769</v>
      </c>
      <c r="U283" s="22" t="s">
        <v>11781</v>
      </c>
      <c r="V283" s="23">
        <v>37835</v>
      </c>
      <c r="W283" s="22" t="s">
        <v>10787</v>
      </c>
    </row>
    <row r="284" spans="1:23" x14ac:dyDescent="0.25">
      <c r="A284" s="21">
        <v>11277</v>
      </c>
      <c r="B284" s="21">
        <v>62</v>
      </c>
      <c r="C284" s="36" t="str">
        <f>_xlfn.XLOOKUP($B284,'Q1 DATA TABLE'!$A:$A,'Q1 DATA TABLE'!$G:$G)</f>
        <v>Royal Oak</v>
      </c>
      <c r="D284" s="36" t="str">
        <f>_xlfn.XLOOKUP($B284,'Q1 DATA TABLE'!$A:$A,'Q1 DATA TABLE'!C:C)</f>
        <v>British Columbia</v>
      </c>
      <c r="E284" s="36" t="str">
        <f>_xlfn.XLOOKUP($B284,'Q1 DATA TABLE'!$A:$A,'Q1 DATA TABLE'!$E:$E)</f>
        <v>Canada</v>
      </c>
      <c r="F284" s="36">
        <f>_xlfn.XLOOKUP($B284,'Q1 DATA TABLE'!$A:$A,'Q1 DATA TABLE'!$H:$H)</f>
        <v>6</v>
      </c>
      <c r="G284" s="22" t="s">
        <v>11586</v>
      </c>
      <c r="H284" s="22" t="s">
        <v>11487</v>
      </c>
      <c r="I284" s="22" t="s">
        <v>11782</v>
      </c>
      <c r="J284" s="23">
        <v>23172</v>
      </c>
      <c r="K284" s="22" t="s">
        <v>10765</v>
      </c>
      <c r="L284" s="22" t="s">
        <v>10765</v>
      </c>
      <c r="M284" s="24">
        <v>80000</v>
      </c>
      <c r="N284" s="21">
        <v>4</v>
      </c>
      <c r="O284" s="22" t="s">
        <v>10856</v>
      </c>
      <c r="P284" s="22" t="s">
        <v>10767</v>
      </c>
      <c r="Q284" s="21">
        <v>1</v>
      </c>
      <c r="R284" s="21">
        <v>2</v>
      </c>
      <c r="S284" s="22" t="s">
        <v>11783</v>
      </c>
      <c r="T284" s="22" t="s">
        <v>10769</v>
      </c>
      <c r="U284" s="22" t="s">
        <v>11784</v>
      </c>
      <c r="V284" s="23">
        <v>37839</v>
      </c>
      <c r="W284" s="22" t="s">
        <v>10780</v>
      </c>
    </row>
    <row r="285" spans="1:23" x14ac:dyDescent="0.25">
      <c r="A285" s="21">
        <v>11278</v>
      </c>
      <c r="B285" s="21">
        <v>614</v>
      </c>
      <c r="C285" s="36" t="str">
        <f>_xlfn.XLOOKUP($B285,'Q1 DATA TABLE'!$A:$A,'Q1 DATA TABLE'!$G:$G)</f>
        <v>Edmonds</v>
      </c>
      <c r="D285" s="36" t="str">
        <f>_xlfn.XLOOKUP($B285,'Q1 DATA TABLE'!$A:$A,'Q1 DATA TABLE'!C:C)</f>
        <v>Washington</v>
      </c>
      <c r="E285" s="36" t="str">
        <f>_xlfn.XLOOKUP($B285,'Q1 DATA TABLE'!$A:$A,'Q1 DATA TABLE'!$E:$E)</f>
        <v>United States</v>
      </c>
      <c r="F285" s="36">
        <f>_xlfn.XLOOKUP($B285,'Q1 DATA TABLE'!$A:$A,'Q1 DATA TABLE'!$H:$H)</f>
        <v>1</v>
      </c>
      <c r="G285" s="22" t="s">
        <v>11357</v>
      </c>
      <c r="H285" s="22" t="s">
        <v>10769</v>
      </c>
      <c r="I285" s="22" t="s">
        <v>11156</v>
      </c>
      <c r="J285" s="23">
        <v>23243</v>
      </c>
      <c r="K285" s="22" t="s">
        <v>10777</v>
      </c>
      <c r="L285" s="22" t="s">
        <v>10765</v>
      </c>
      <c r="M285" s="24">
        <v>90000</v>
      </c>
      <c r="N285" s="21">
        <v>0</v>
      </c>
      <c r="O285" s="22" t="s">
        <v>10856</v>
      </c>
      <c r="P285" s="22" t="s">
        <v>10767</v>
      </c>
      <c r="Q285" s="21">
        <v>0</v>
      </c>
      <c r="R285" s="21">
        <v>1</v>
      </c>
      <c r="S285" s="22" t="s">
        <v>11785</v>
      </c>
      <c r="T285" s="22" t="s">
        <v>10769</v>
      </c>
      <c r="U285" s="22" t="s">
        <v>11786</v>
      </c>
      <c r="V285" s="23">
        <v>37334</v>
      </c>
      <c r="W285" s="22" t="s">
        <v>10820</v>
      </c>
    </row>
    <row r="286" spans="1:23" x14ac:dyDescent="0.25">
      <c r="A286" s="21">
        <v>11279</v>
      </c>
      <c r="B286" s="21">
        <v>616</v>
      </c>
      <c r="C286" s="36" t="str">
        <f>_xlfn.XLOOKUP($B286,'Q1 DATA TABLE'!$A:$A,'Q1 DATA TABLE'!$G:$G)</f>
        <v>Everett</v>
      </c>
      <c r="D286" s="36" t="str">
        <f>_xlfn.XLOOKUP($B286,'Q1 DATA TABLE'!$A:$A,'Q1 DATA TABLE'!C:C)</f>
        <v>Washington</v>
      </c>
      <c r="E286" s="36" t="str">
        <f>_xlfn.XLOOKUP($B286,'Q1 DATA TABLE'!$A:$A,'Q1 DATA TABLE'!$E:$E)</f>
        <v>United States</v>
      </c>
      <c r="F286" s="36">
        <f>_xlfn.XLOOKUP($B286,'Q1 DATA TABLE'!$A:$A,'Q1 DATA TABLE'!$H:$H)</f>
        <v>1</v>
      </c>
      <c r="G286" s="22" t="s">
        <v>10982</v>
      </c>
      <c r="H286" s="22" t="s">
        <v>10777</v>
      </c>
      <c r="I286" s="22" t="s">
        <v>11603</v>
      </c>
      <c r="J286" s="23">
        <v>23266</v>
      </c>
      <c r="K286" s="22" t="s">
        <v>10765</v>
      </c>
      <c r="L286" s="22" t="s">
        <v>10792</v>
      </c>
      <c r="M286" s="24">
        <v>90000</v>
      </c>
      <c r="N286" s="21">
        <v>0</v>
      </c>
      <c r="O286" s="22" t="s">
        <v>10856</v>
      </c>
      <c r="P286" s="22" t="s">
        <v>10767</v>
      </c>
      <c r="Q286" s="21">
        <v>1</v>
      </c>
      <c r="R286" s="21">
        <v>1</v>
      </c>
      <c r="S286" s="22" t="s">
        <v>11787</v>
      </c>
      <c r="T286" s="22" t="s">
        <v>10769</v>
      </c>
      <c r="U286" s="22" t="s">
        <v>11788</v>
      </c>
      <c r="V286" s="23">
        <v>37868</v>
      </c>
      <c r="W286" s="22" t="s">
        <v>10820</v>
      </c>
    </row>
    <row r="287" spans="1:23" x14ac:dyDescent="0.25">
      <c r="A287" s="21">
        <v>11280</v>
      </c>
      <c r="B287" s="21">
        <v>626</v>
      </c>
      <c r="C287" s="36" t="str">
        <f>_xlfn.XLOOKUP($B287,'Q1 DATA TABLE'!$A:$A,'Q1 DATA TABLE'!$G:$G)</f>
        <v>Lynnwood</v>
      </c>
      <c r="D287" s="36" t="str">
        <f>_xlfn.XLOOKUP($B287,'Q1 DATA TABLE'!$A:$A,'Q1 DATA TABLE'!C:C)</f>
        <v>Washington</v>
      </c>
      <c r="E287" s="36" t="str">
        <f>_xlfn.XLOOKUP($B287,'Q1 DATA TABLE'!$A:$A,'Q1 DATA TABLE'!$E:$E)</f>
        <v>United States</v>
      </c>
      <c r="F287" s="36">
        <f>_xlfn.XLOOKUP($B287,'Q1 DATA TABLE'!$A:$A,'Q1 DATA TABLE'!$H:$H)</f>
        <v>1</v>
      </c>
      <c r="G287" s="22" t="s">
        <v>11763</v>
      </c>
      <c r="H287" s="22" t="s">
        <v>10769</v>
      </c>
      <c r="I287" s="22" t="s">
        <v>11743</v>
      </c>
      <c r="J287" s="23">
        <v>23244</v>
      </c>
      <c r="K287" s="22" t="s">
        <v>10765</v>
      </c>
      <c r="L287" s="22" t="s">
        <v>10765</v>
      </c>
      <c r="M287" s="24">
        <v>90000</v>
      </c>
      <c r="N287" s="21">
        <v>0</v>
      </c>
      <c r="O287" s="22" t="s">
        <v>10856</v>
      </c>
      <c r="P287" s="22" t="s">
        <v>10767</v>
      </c>
      <c r="Q287" s="21">
        <v>1</v>
      </c>
      <c r="R287" s="21">
        <v>1</v>
      </c>
      <c r="S287" s="22" t="s">
        <v>11789</v>
      </c>
      <c r="T287" s="22" t="s">
        <v>10769</v>
      </c>
      <c r="U287" s="22" t="s">
        <v>11790</v>
      </c>
      <c r="V287" s="23">
        <v>37988</v>
      </c>
      <c r="W287" s="22" t="s">
        <v>10820</v>
      </c>
    </row>
    <row r="288" spans="1:23" x14ac:dyDescent="0.25">
      <c r="A288" s="21">
        <v>11281</v>
      </c>
      <c r="B288" s="21">
        <v>301</v>
      </c>
      <c r="C288" s="36" t="str">
        <f>_xlfn.XLOOKUP($B288,'Q1 DATA TABLE'!$A:$A,'Q1 DATA TABLE'!$G:$G)</f>
        <v>Burbank</v>
      </c>
      <c r="D288" s="36" t="str">
        <f>_xlfn.XLOOKUP($B288,'Q1 DATA TABLE'!$A:$A,'Q1 DATA TABLE'!C:C)</f>
        <v>California</v>
      </c>
      <c r="E288" s="36" t="str">
        <f>_xlfn.XLOOKUP($B288,'Q1 DATA TABLE'!$A:$A,'Q1 DATA TABLE'!$E:$E)</f>
        <v>United States</v>
      </c>
      <c r="F288" s="36">
        <f>_xlfn.XLOOKUP($B288,'Q1 DATA TABLE'!$A:$A,'Q1 DATA TABLE'!$H:$H)</f>
        <v>4</v>
      </c>
      <c r="G288" s="22" t="s">
        <v>10987</v>
      </c>
      <c r="H288" s="22" t="s">
        <v>10972</v>
      </c>
      <c r="I288" s="22" t="s">
        <v>11440</v>
      </c>
      <c r="J288" s="23">
        <v>23294</v>
      </c>
      <c r="K288" s="22" t="s">
        <v>10777</v>
      </c>
      <c r="L288" s="22" t="s">
        <v>10792</v>
      </c>
      <c r="M288" s="24">
        <v>110000</v>
      </c>
      <c r="N288" s="21">
        <v>4</v>
      </c>
      <c r="O288" s="22" t="s">
        <v>10766</v>
      </c>
      <c r="P288" s="22" t="s">
        <v>10839</v>
      </c>
      <c r="Q288" s="21">
        <v>1</v>
      </c>
      <c r="R288" s="21">
        <v>4</v>
      </c>
      <c r="S288" s="22" t="s">
        <v>11791</v>
      </c>
      <c r="T288" s="22" t="s">
        <v>10769</v>
      </c>
      <c r="U288" s="22" t="s">
        <v>11792</v>
      </c>
      <c r="V288" s="23">
        <v>37331</v>
      </c>
      <c r="W288" s="22" t="s">
        <v>10794</v>
      </c>
    </row>
    <row r="289" spans="1:23" x14ac:dyDescent="0.25">
      <c r="A289" s="21">
        <v>11282</v>
      </c>
      <c r="B289" s="21">
        <v>612</v>
      </c>
      <c r="C289" s="36" t="str">
        <f>_xlfn.XLOOKUP($B289,'Q1 DATA TABLE'!$A:$A,'Q1 DATA TABLE'!$G:$G)</f>
        <v>Burien</v>
      </c>
      <c r="D289" s="36" t="str">
        <f>_xlfn.XLOOKUP($B289,'Q1 DATA TABLE'!$A:$A,'Q1 DATA TABLE'!C:C)</f>
        <v>Washington</v>
      </c>
      <c r="E289" s="36" t="str">
        <f>_xlfn.XLOOKUP($B289,'Q1 DATA TABLE'!$A:$A,'Q1 DATA TABLE'!$E:$E)</f>
        <v>United States</v>
      </c>
      <c r="F289" s="36">
        <f>_xlfn.XLOOKUP($B289,'Q1 DATA TABLE'!$A:$A,'Q1 DATA TABLE'!$H:$H)</f>
        <v>1</v>
      </c>
      <c r="G289" s="22" t="s">
        <v>11793</v>
      </c>
      <c r="H289" s="22" t="s">
        <v>11118</v>
      </c>
      <c r="I289" s="22" t="s">
        <v>11464</v>
      </c>
      <c r="J289" s="23">
        <v>22662</v>
      </c>
      <c r="K289" s="22" t="s">
        <v>10765</v>
      </c>
      <c r="L289" s="22" t="s">
        <v>10765</v>
      </c>
      <c r="M289" s="24">
        <v>90000</v>
      </c>
      <c r="N289" s="21">
        <v>5</v>
      </c>
      <c r="O289" s="22" t="s">
        <v>10856</v>
      </c>
      <c r="P289" s="22" t="s">
        <v>10767</v>
      </c>
      <c r="Q289" s="21">
        <v>1</v>
      </c>
      <c r="R289" s="21">
        <v>4</v>
      </c>
      <c r="S289" s="22" t="s">
        <v>11794</v>
      </c>
      <c r="T289" s="22" t="s">
        <v>10769</v>
      </c>
      <c r="U289" s="22" t="s">
        <v>11795</v>
      </c>
      <c r="V289" s="23">
        <v>37318</v>
      </c>
      <c r="W289" s="22" t="s">
        <v>10771</v>
      </c>
    </row>
    <row r="290" spans="1:23" x14ac:dyDescent="0.25">
      <c r="A290" s="21">
        <v>11283</v>
      </c>
      <c r="B290" s="21">
        <v>299</v>
      </c>
      <c r="C290" s="36" t="str">
        <f>_xlfn.XLOOKUP($B290,'Q1 DATA TABLE'!$A:$A,'Q1 DATA TABLE'!$G:$G)</f>
        <v>Berkeley</v>
      </c>
      <c r="D290" s="36" t="str">
        <f>_xlfn.XLOOKUP($B290,'Q1 DATA TABLE'!$A:$A,'Q1 DATA TABLE'!C:C)</f>
        <v>California</v>
      </c>
      <c r="E290" s="36" t="str">
        <f>_xlfn.XLOOKUP($B290,'Q1 DATA TABLE'!$A:$A,'Q1 DATA TABLE'!$E:$E)</f>
        <v>United States</v>
      </c>
      <c r="F290" s="36">
        <f>_xlfn.XLOOKUP($B290,'Q1 DATA TABLE'!$A:$A,'Q1 DATA TABLE'!$H:$H)</f>
        <v>4</v>
      </c>
      <c r="G290" s="22" t="s">
        <v>11796</v>
      </c>
      <c r="H290" s="22" t="s">
        <v>10769</v>
      </c>
      <c r="I290" s="22" t="s">
        <v>10880</v>
      </c>
      <c r="J290" s="23">
        <v>22945</v>
      </c>
      <c r="K290" s="22" t="s">
        <v>10765</v>
      </c>
      <c r="L290" s="22" t="s">
        <v>10765</v>
      </c>
      <c r="M290" s="24">
        <v>110000</v>
      </c>
      <c r="N290" s="21">
        <v>1</v>
      </c>
      <c r="O290" s="22" t="s">
        <v>10766</v>
      </c>
      <c r="P290" s="22" t="s">
        <v>10839</v>
      </c>
      <c r="Q290" s="21">
        <v>1</v>
      </c>
      <c r="R290" s="21">
        <v>2</v>
      </c>
      <c r="S290" s="22" t="s">
        <v>11797</v>
      </c>
      <c r="T290" s="22" t="s">
        <v>10769</v>
      </c>
      <c r="U290" s="22" t="s">
        <v>11798</v>
      </c>
      <c r="V290" s="23">
        <v>37955</v>
      </c>
      <c r="W290" s="22" t="s">
        <v>10771</v>
      </c>
    </row>
    <row r="291" spans="1:23" x14ac:dyDescent="0.25">
      <c r="A291" s="21">
        <v>11284</v>
      </c>
      <c r="B291" s="21">
        <v>307</v>
      </c>
      <c r="C291" s="36" t="str">
        <f>_xlfn.XLOOKUP($B291,'Q1 DATA TABLE'!$A:$A,'Q1 DATA TABLE'!$G:$G)</f>
        <v>Chula Vista</v>
      </c>
      <c r="D291" s="36" t="str">
        <f>_xlfn.XLOOKUP($B291,'Q1 DATA TABLE'!$A:$A,'Q1 DATA TABLE'!C:C)</f>
        <v>California</v>
      </c>
      <c r="E291" s="36" t="str">
        <f>_xlfn.XLOOKUP($B291,'Q1 DATA TABLE'!$A:$A,'Q1 DATA TABLE'!$E:$E)</f>
        <v>United States</v>
      </c>
      <c r="F291" s="36">
        <f>_xlfn.XLOOKUP($B291,'Q1 DATA TABLE'!$A:$A,'Q1 DATA TABLE'!$H:$H)</f>
        <v>4</v>
      </c>
      <c r="G291" s="22" t="s">
        <v>10937</v>
      </c>
      <c r="H291" s="22" t="s">
        <v>10769</v>
      </c>
      <c r="I291" s="22" t="s">
        <v>11105</v>
      </c>
      <c r="J291" s="23">
        <v>22732</v>
      </c>
      <c r="K291" s="22" t="s">
        <v>10765</v>
      </c>
      <c r="L291" s="22" t="s">
        <v>10792</v>
      </c>
      <c r="M291" s="24">
        <v>110000</v>
      </c>
      <c r="N291" s="21">
        <v>1</v>
      </c>
      <c r="O291" s="22" t="s">
        <v>10766</v>
      </c>
      <c r="P291" s="22" t="s">
        <v>10839</v>
      </c>
      <c r="Q291" s="21">
        <v>1</v>
      </c>
      <c r="R291" s="21">
        <v>2</v>
      </c>
      <c r="S291" s="22" t="s">
        <v>11799</v>
      </c>
      <c r="T291" s="22" t="s">
        <v>10769</v>
      </c>
      <c r="U291" s="22" t="s">
        <v>11800</v>
      </c>
      <c r="V291" s="23">
        <v>37843</v>
      </c>
      <c r="W291" s="22" t="s">
        <v>10771</v>
      </c>
    </row>
    <row r="292" spans="1:23" x14ac:dyDescent="0.25">
      <c r="A292" s="21">
        <v>11285</v>
      </c>
      <c r="B292" s="21">
        <v>322</v>
      </c>
      <c r="C292" s="36" t="str">
        <f>_xlfn.XLOOKUP($B292,'Q1 DATA TABLE'!$A:$A,'Q1 DATA TABLE'!$G:$G)</f>
        <v>Fremont</v>
      </c>
      <c r="D292" s="36" t="str">
        <f>_xlfn.XLOOKUP($B292,'Q1 DATA TABLE'!$A:$A,'Q1 DATA TABLE'!C:C)</f>
        <v>California</v>
      </c>
      <c r="E292" s="36" t="str">
        <f>_xlfn.XLOOKUP($B292,'Q1 DATA TABLE'!$A:$A,'Q1 DATA TABLE'!$E:$E)</f>
        <v>United States</v>
      </c>
      <c r="F292" s="36">
        <f>_xlfn.XLOOKUP($B292,'Q1 DATA TABLE'!$A:$A,'Q1 DATA TABLE'!$H:$H)</f>
        <v>4</v>
      </c>
      <c r="G292" s="22" t="s">
        <v>11008</v>
      </c>
      <c r="H292" s="22" t="s">
        <v>10972</v>
      </c>
      <c r="I292" s="22" t="s">
        <v>11126</v>
      </c>
      <c r="J292" s="23">
        <v>22724</v>
      </c>
      <c r="K292" s="22" t="s">
        <v>10765</v>
      </c>
      <c r="L292" s="22" t="s">
        <v>10765</v>
      </c>
      <c r="M292" s="24">
        <v>120000</v>
      </c>
      <c r="N292" s="21">
        <v>1</v>
      </c>
      <c r="O292" s="22" t="s">
        <v>10856</v>
      </c>
      <c r="P292" s="22" t="s">
        <v>10767</v>
      </c>
      <c r="Q292" s="21">
        <v>0</v>
      </c>
      <c r="R292" s="21">
        <v>4</v>
      </c>
      <c r="S292" s="22" t="s">
        <v>11801</v>
      </c>
      <c r="T292" s="22" t="s">
        <v>10769</v>
      </c>
      <c r="U292" s="22" t="s">
        <v>11802</v>
      </c>
      <c r="V292" s="23">
        <v>38014</v>
      </c>
      <c r="W292" s="22" t="s">
        <v>10787</v>
      </c>
    </row>
    <row r="293" spans="1:23" x14ac:dyDescent="0.25">
      <c r="A293" s="21">
        <v>11286</v>
      </c>
      <c r="B293" s="21">
        <v>374</v>
      </c>
      <c r="C293" s="36" t="str">
        <f>_xlfn.XLOOKUP($B293,'Q1 DATA TABLE'!$A:$A,'Q1 DATA TABLE'!$G:$G)</f>
        <v>Torrance</v>
      </c>
      <c r="D293" s="36" t="str">
        <f>_xlfn.XLOOKUP($B293,'Q1 DATA TABLE'!$A:$A,'Q1 DATA TABLE'!C:C)</f>
        <v>California</v>
      </c>
      <c r="E293" s="36" t="str">
        <f>_xlfn.XLOOKUP($B293,'Q1 DATA TABLE'!$A:$A,'Q1 DATA TABLE'!$E:$E)</f>
        <v>United States</v>
      </c>
      <c r="F293" s="36">
        <f>_xlfn.XLOOKUP($B293,'Q1 DATA TABLE'!$A:$A,'Q1 DATA TABLE'!$H:$H)</f>
        <v>4</v>
      </c>
      <c r="G293" s="22" t="s">
        <v>11171</v>
      </c>
      <c r="H293" s="22" t="s">
        <v>10871</v>
      </c>
      <c r="I293" s="22" t="s">
        <v>11320</v>
      </c>
      <c r="J293" s="23">
        <v>22708</v>
      </c>
      <c r="K293" s="22" t="s">
        <v>10765</v>
      </c>
      <c r="L293" s="22" t="s">
        <v>10765</v>
      </c>
      <c r="M293" s="24">
        <v>170000</v>
      </c>
      <c r="N293" s="21">
        <v>0</v>
      </c>
      <c r="O293" s="22" t="s">
        <v>11047</v>
      </c>
      <c r="P293" s="22" t="s">
        <v>10839</v>
      </c>
      <c r="Q293" s="21">
        <v>1</v>
      </c>
      <c r="R293" s="21">
        <v>4</v>
      </c>
      <c r="S293" s="22" t="s">
        <v>11803</v>
      </c>
      <c r="T293" s="22" t="s">
        <v>10769</v>
      </c>
      <c r="U293" s="22" t="s">
        <v>11804</v>
      </c>
      <c r="V293" s="23">
        <v>37339</v>
      </c>
      <c r="W293" s="22" t="s">
        <v>10787</v>
      </c>
    </row>
    <row r="294" spans="1:23" x14ac:dyDescent="0.25">
      <c r="A294" s="21">
        <v>11287</v>
      </c>
      <c r="B294" s="21">
        <v>49</v>
      </c>
      <c r="C294" s="36" t="str">
        <f>_xlfn.XLOOKUP($B294,'Q1 DATA TABLE'!$A:$A,'Q1 DATA TABLE'!$G:$G)</f>
        <v>Cliffside</v>
      </c>
      <c r="D294" s="36" t="str">
        <f>_xlfn.XLOOKUP($B294,'Q1 DATA TABLE'!$A:$A,'Q1 DATA TABLE'!C:C)</f>
        <v>British Columbia</v>
      </c>
      <c r="E294" s="36" t="str">
        <f>_xlfn.XLOOKUP($B294,'Q1 DATA TABLE'!$A:$A,'Q1 DATA TABLE'!$E:$E)</f>
        <v>Canada</v>
      </c>
      <c r="F294" s="36">
        <f>_xlfn.XLOOKUP($B294,'Q1 DATA TABLE'!$A:$A,'Q1 DATA TABLE'!$H:$H)</f>
        <v>6</v>
      </c>
      <c r="G294" s="22" t="s">
        <v>11805</v>
      </c>
      <c r="H294" s="22" t="s">
        <v>11582</v>
      </c>
      <c r="I294" s="22" t="s">
        <v>10963</v>
      </c>
      <c r="J294" s="23">
        <v>22297</v>
      </c>
      <c r="K294" s="22" t="s">
        <v>10765</v>
      </c>
      <c r="L294" s="22" t="s">
        <v>10765</v>
      </c>
      <c r="M294" s="24">
        <v>70000</v>
      </c>
      <c r="N294" s="21">
        <v>5</v>
      </c>
      <c r="O294" s="22" t="s">
        <v>10856</v>
      </c>
      <c r="P294" s="22" t="s">
        <v>10767</v>
      </c>
      <c r="Q294" s="21">
        <v>0</v>
      </c>
      <c r="R294" s="21">
        <v>3</v>
      </c>
      <c r="S294" s="22" t="s">
        <v>11806</v>
      </c>
      <c r="T294" s="22" t="s">
        <v>10769</v>
      </c>
      <c r="U294" s="22" t="s">
        <v>11807</v>
      </c>
      <c r="V294" s="23">
        <v>37835</v>
      </c>
      <c r="W294" s="22" t="s">
        <v>10794</v>
      </c>
    </row>
    <row r="295" spans="1:23" x14ac:dyDescent="0.25">
      <c r="A295" s="21">
        <v>11288</v>
      </c>
      <c r="B295" s="21">
        <v>301</v>
      </c>
      <c r="C295" s="36" t="str">
        <f>_xlfn.XLOOKUP($B295,'Q1 DATA TABLE'!$A:$A,'Q1 DATA TABLE'!$G:$G)</f>
        <v>Burbank</v>
      </c>
      <c r="D295" s="36" t="str">
        <f>_xlfn.XLOOKUP($B295,'Q1 DATA TABLE'!$A:$A,'Q1 DATA TABLE'!C:C)</f>
        <v>California</v>
      </c>
      <c r="E295" s="36" t="str">
        <f>_xlfn.XLOOKUP($B295,'Q1 DATA TABLE'!$A:$A,'Q1 DATA TABLE'!$E:$E)</f>
        <v>United States</v>
      </c>
      <c r="F295" s="36">
        <f>_xlfn.XLOOKUP($B295,'Q1 DATA TABLE'!$A:$A,'Q1 DATA TABLE'!$H:$H)</f>
        <v>4</v>
      </c>
      <c r="G295" s="22" t="s">
        <v>11709</v>
      </c>
      <c r="H295" s="22" t="s">
        <v>11403</v>
      </c>
      <c r="I295" s="22" t="s">
        <v>10988</v>
      </c>
      <c r="J295" s="23">
        <v>22540</v>
      </c>
      <c r="K295" s="22" t="s">
        <v>10765</v>
      </c>
      <c r="L295" s="22" t="s">
        <v>10792</v>
      </c>
      <c r="M295" s="24">
        <v>110000</v>
      </c>
      <c r="N295" s="21">
        <v>1</v>
      </c>
      <c r="O295" s="22" t="s">
        <v>10766</v>
      </c>
      <c r="P295" s="22" t="s">
        <v>10839</v>
      </c>
      <c r="Q295" s="21">
        <v>1</v>
      </c>
      <c r="R295" s="21">
        <v>3</v>
      </c>
      <c r="S295" s="22" t="s">
        <v>11808</v>
      </c>
      <c r="T295" s="22" t="s">
        <v>10769</v>
      </c>
      <c r="U295" s="22" t="s">
        <v>11809</v>
      </c>
      <c r="V295" s="23">
        <v>37870</v>
      </c>
      <c r="W295" s="22" t="s">
        <v>10787</v>
      </c>
    </row>
    <row r="296" spans="1:23" x14ac:dyDescent="0.25">
      <c r="A296" s="21">
        <v>11289</v>
      </c>
      <c r="B296" s="21">
        <v>315</v>
      </c>
      <c r="C296" s="36" t="str">
        <f>_xlfn.XLOOKUP($B296,'Q1 DATA TABLE'!$A:$A,'Q1 DATA TABLE'!$G:$G)</f>
        <v>Downey</v>
      </c>
      <c r="D296" s="36" t="str">
        <f>_xlfn.XLOOKUP($B296,'Q1 DATA TABLE'!$A:$A,'Q1 DATA TABLE'!C:C)</f>
        <v>California</v>
      </c>
      <c r="E296" s="36" t="str">
        <f>_xlfn.XLOOKUP($B296,'Q1 DATA TABLE'!$A:$A,'Q1 DATA TABLE'!$E:$E)</f>
        <v>United States</v>
      </c>
      <c r="F296" s="36">
        <f>_xlfn.XLOOKUP($B296,'Q1 DATA TABLE'!$A:$A,'Q1 DATA TABLE'!$H:$H)</f>
        <v>4</v>
      </c>
      <c r="G296" s="22" t="s">
        <v>11395</v>
      </c>
      <c r="H296" s="22" t="s">
        <v>10777</v>
      </c>
      <c r="I296" s="22" t="s">
        <v>10983</v>
      </c>
      <c r="J296" s="23">
        <v>22347</v>
      </c>
      <c r="K296" s="22" t="s">
        <v>10765</v>
      </c>
      <c r="L296" s="22" t="s">
        <v>10792</v>
      </c>
      <c r="M296" s="24">
        <v>130000</v>
      </c>
      <c r="N296" s="21">
        <v>1</v>
      </c>
      <c r="O296" s="22" t="s">
        <v>10766</v>
      </c>
      <c r="P296" s="22" t="s">
        <v>10839</v>
      </c>
      <c r="Q296" s="21">
        <v>1</v>
      </c>
      <c r="R296" s="21">
        <v>1</v>
      </c>
      <c r="S296" s="22" t="s">
        <v>11810</v>
      </c>
      <c r="T296" s="22" t="s">
        <v>10769</v>
      </c>
      <c r="U296" s="22" t="s">
        <v>11811</v>
      </c>
      <c r="V296" s="23">
        <v>37326</v>
      </c>
      <c r="W296" s="22" t="s">
        <v>10780</v>
      </c>
    </row>
    <row r="297" spans="1:23" x14ac:dyDescent="0.25">
      <c r="A297" s="21">
        <v>11290</v>
      </c>
      <c r="B297" s="21">
        <v>334</v>
      </c>
      <c r="C297" s="36" t="str">
        <f>_xlfn.XLOOKUP($B297,'Q1 DATA TABLE'!$A:$A,'Q1 DATA TABLE'!$G:$G)</f>
        <v>Lakewood</v>
      </c>
      <c r="D297" s="36" t="str">
        <f>_xlfn.XLOOKUP($B297,'Q1 DATA TABLE'!$A:$A,'Q1 DATA TABLE'!C:C)</f>
        <v>California</v>
      </c>
      <c r="E297" s="36" t="str">
        <f>_xlfn.XLOOKUP($B297,'Q1 DATA TABLE'!$A:$A,'Q1 DATA TABLE'!$E:$E)</f>
        <v>United States</v>
      </c>
      <c r="F297" s="36">
        <f>_xlfn.XLOOKUP($B297,'Q1 DATA TABLE'!$A:$A,'Q1 DATA TABLE'!$H:$H)</f>
        <v>4</v>
      </c>
      <c r="G297" s="22" t="s">
        <v>11730</v>
      </c>
      <c r="H297" s="22" t="s">
        <v>10769</v>
      </c>
      <c r="I297" s="22" t="s">
        <v>10988</v>
      </c>
      <c r="J297" s="23">
        <v>22511</v>
      </c>
      <c r="K297" s="22" t="s">
        <v>10765</v>
      </c>
      <c r="L297" s="22" t="s">
        <v>10792</v>
      </c>
      <c r="M297" s="24">
        <v>130000</v>
      </c>
      <c r="N297" s="21">
        <v>1</v>
      </c>
      <c r="O297" s="22" t="s">
        <v>10766</v>
      </c>
      <c r="P297" s="22" t="s">
        <v>10839</v>
      </c>
      <c r="Q297" s="21">
        <v>1</v>
      </c>
      <c r="R297" s="21">
        <v>3</v>
      </c>
      <c r="S297" s="22" t="s">
        <v>11812</v>
      </c>
      <c r="T297" s="22" t="s">
        <v>10769</v>
      </c>
      <c r="U297" s="22" t="s">
        <v>11813</v>
      </c>
      <c r="V297" s="23">
        <v>37338</v>
      </c>
      <c r="W297" s="22" t="s">
        <v>10787</v>
      </c>
    </row>
    <row r="298" spans="1:23" x14ac:dyDescent="0.25">
      <c r="A298" s="21">
        <v>11291</v>
      </c>
      <c r="B298" s="21">
        <v>335</v>
      </c>
      <c r="C298" s="36" t="str">
        <f>_xlfn.XLOOKUP($B298,'Q1 DATA TABLE'!$A:$A,'Q1 DATA TABLE'!$G:$G)</f>
        <v>Lemon Grove</v>
      </c>
      <c r="D298" s="36" t="str">
        <f>_xlfn.XLOOKUP($B298,'Q1 DATA TABLE'!$A:$A,'Q1 DATA TABLE'!C:C)</f>
        <v>California</v>
      </c>
      <c r="E298" s="36" t="str">
        <f>_xlfn.XLOOKUP($B298,'Q1 DATA TABLE'!$A:$A,'Q1 DATA TABLE'!$E:$E)</f>
        <v>United States</v>
      </c>
      <c r="F298" s="36">
        <f>_xlfn.XLOOKUP($B298,'Q1 DATA TABLE'!$A:$A,'Q1 DATA TABLE'!$H:$H)</f>
        <v>4</v>
      </c>
      <c r="G298" s="22" t="s">
        <v>11814</v>
      </c>
      <c r="H298" s="22" t="s">
        <v>10769</v>
      </c>
      <c r="I298" s="22" t="s">
        <v>11305</v>
      </c>
      <c r="J298" s="23">
        <v>22406</v>
      </c>
      <c r="K298" s="22" t="s">
        <v>10765</v>
      </c>
      <c r="L298" s="22" t="s">
        <v>10792</v>
      </c>
      <c r="M298" s="24">
        <v>130000</v>
      </c>
      <c r="N298" s="21">
        <v>1</v>
      </c>
      <c r="O298" s="22" t="s">
        <v>10766</v>
      </c>
      <c r="P298" s="22" t="s">
        <v>10839</v>
      </c>
      <c r="Q298" s="21">
        <v>1</v>
      </c>
      <c r="R298" s="21">
        <v>3</v>
      </c>
      <c r="S298" s="22" t="s">
        <v>11815</v>
      </c>
      <c r="T298" s="22" t="s">
        <v>10769</v>
      </c>
      <c r="U298" s="22" t="s">
        <v>11816</v>
      </c>
      <c r="V298" s="23">
        <v>37322</v>
      </c>
      <c r="W298" s="22" t="s">
        <v>10787</v>
      </c>
    </row>
    <row r="299" spans="1:23" x14ac:dyDescent="0.25">
      <c r="A299" s="21">
        <v>11292</v>
      </c>
      <c r="B299" s="21">
        <v>361</v>
      </c>
      <c r="C299" s="36" t="str">
        <f>_xlfn.XLOOKUP($B299,'Q1 DATA TABLE'!$A:$A,'Q1 DATA TABLE'!$G:$G)</f>
        <v>San Gabriel</v>
      </c>
      <c r="D299" s="36" t="str">
        <f>_xlfn.XLOOKUP($B299,'Q1 DATA TABLE'!$A:$A,'Q1 DATA TABLE'!C:C)</f>
        <v>California</v>
      </c>
      <c r="E299" s="36" t="str">
        <f>_xlfn.XLOOKUP($B299,'Q1 DATA TABLE'!$A:$A,'Q1 DATA TABLE'!$E:$E)</f>
        <v>United States</v>
      </c>
      <c r="F299" s="36">
        <f>_xlfn.XLOOKUP($B299,'Q1 DATA TABLE'!$A:$A,'Q1 DATA TABLE'!$H:$H)</f>
        <v>4</v>
      </c>
      <c r="G299" s="22" t="s">
        <v>10899</v>
      </c>
      <c r="H299" s="22" t="s">
        <v>10769</v>
      </c>
      <c r="I299" s="22" t="s">
        <v>11156</v>
      </c>
      <c r="J299" s="23">
        <v>22590</v>
      </c>
      <c r="K299" s="22" t="s">
        <v>10777</v>
      </c>
      <c r="L299" s="22" t="s">
        <v>10765</v>
      </c>
      <c r="M299" s="24">
        <v>150000</v>
      </c>
      <c r="N299" s="21">
        <v>1</v>
      </c>
      <c r="O299" s="22" t="s">
        <v>10856</v>
      </c>
      <c r="P299" s="22" t="s">
        <v>10767</v>
      </c>
      <c r="Q299" s="21">
        <v>0</v>
      </c>
      <c r="R299" s="21">
        <v>3</v>
      </c>
      <c r="S299" s="22" t="s">
        <v>11817</v>
      </c>
      <c r="T299" s="22" t="s">
        <v>10769</v>
      </c>
      <c r="U299" s="22" t="s">
        <v>11818</v>
      </c>
      <c r="V299" s="23">
        <v>37333</v>
      </c>
      <c r="W299" s="22" t="s">
        <v>10780</v>
      </c>
    </row>
    <row r="300" spans="1:23" x14ac:dyDescent="0.25">
      <c r="A300" s="21">
        <v>11293</v>
      </c>
      <c r="B300" s="21">
        <v>632</v>
      </c>
      <c r="C300" s="36" t="str">
        <f>_xlfn.XLOOKUP($B300,'Q1 DATA TABLE'!$A:$A,'Q1 DATA TABLE'!$G:$G)</f>
        <v>Port Orchard</v>
      </c>
      <c r="D300" s="36" t="str">
        <f>_xlfn.XLOOKUP($B300,'Q1 DATA TABLE'!$A:$A,'Q1 DATA TABLE'!C:C)</f>
        <v>Washington</v>
      </c>
      <c r="E300" s="36" t="str">
        <f>_xlfn.XLOOKUP($B300,'Q1 DATA TABLE'!$A:$A,'Q1 DATA TABLE'!$E:$E)</f>
        <v>United States</v>
      </c>
      <c r="F300" s="36">
        <f>_xlfn.XLOOKUP($B300,'Q1 DATA TABLE'!$A:$A,'Q1 DATA TABLE'!$H:$H)</f>
        <v>1</v>
      </c>
      <c r="G300" s="22" t="s">
        <v>10879</v>
      </c>
      <c r="H300" s="22" t="s">
        <v>10777</v>
      </c>
      <c r="I300" s="22" t="s">
        <v>11301</v>
      </c>
      <c r="J300" s="23">
        <v>20236</v>
      </c>
      <c r="K300" s="22" t="s">
        <v>10777</v>
      </c>
      <c r="L300" s="22" t="s">
        <v>10765</v>
      </c>
      <c r="M300" s="24">
        <v>60000</v>
      </c>
      <c r="N300" s="21">
        <v>2</v>
      </c>
      <c r="O300" s="22" t="s">
        <v>10867</v>
      </c>
      <c r="P300" s="22" t="s">
        <v>10767</v>
      </c>
      <c r="Q300" s="21">
        <v>0</v>
      </c>
      <c r="R300" s="21">
        <v>2</v>
      </c>
      <c r="S300" s="22" t="s">
        <v>11819</v>
      </c>
      <c r="T300" s="22" t="s">
        <v>10769</v>
      </c>
      <c r="U300" s="22" t="s">
        <v>11820</v>
      </c>
      <c r="V300" s="23">
        <v>37861</v>
      </c>
      <c r="W300" s="22" t="s">
        <v>10771</v>
      </c>
    </row>
    <row r="301" spans="1:23" x14ac:dyDescent="0.25">
      <c r="A301" s="21">
        <v>11294</v>
      </c>
      <c r="B301" s="21">
        <v>618</v>
      </c>
      <c r="C301" s="36" t="str">
        <f>_xlfn.XLOOKUP($B301,'Q1 DATA TABLE'!$A:$A,'Q1 DATA TABLE'!$G:$G)</f>
        <v>Issaquah</v>
      </c>
      <c r="D301" s="36" t="str">
        <f>_xlfn.XLOOKUP($B301,'Q1 DATA TABLE'!$A:$A,'Q1 DATA TABLE'!C:C)</f>
        <v>Washington</v>
      </c>
      <c r="E301" s="36" t="str">
        <f>_xlfn.XLOOKUP($B301,'Q1 DATA TABLE'!$A:$A,'Q1 DATA TABLE'!$E:$E)</f>
        <v>United States</v>
      </c>
      <c r="F301" s="36">
        <f>_xlfn.XLOOKUP($B301,'Q1 DATA TABLE'!$A:$A,'Q1 DATA TABLE'!$H:$H)</f>
        <v>1</v>
      </c>
      <c r="G301" s="22" t="s">
        <v>11184</v>
      </c>
      <c r="H301" s="22" t="s">
        <v>11487</v>
      </c>
      <c r="I301" s="22" t="s">
        <v>11821</v>
      </c>
      <c r="J301" s="23">
        <v>20335</v>
      </c>
      <c r="K301" s="22" t="s">
        <v>10765</v>
      </c>
      <c r="L301" s="22" t="s">
        <v>10765</v>
      </c>
      <c r="M301" s="24">
        <v>60000</v>
      </c>
      <c r="N301" s="21">
        <v>2</v>
      </c>
      <c r="O301" s="22" t="s">
        <v>10867</v>
      </c>
      <c r="P301" s="22" t="s">
        <v>10767</v>
      </c>
      <c r="Q301" s="21">
        <v>0</v>
      </c>
      <c r="R301" s="21">
        <v>2</v>
      </c>
      <c r="S301" s="22" t="s">
        <v>11822</v>
      </c>
      <c r="T301" s="22" t="s">
        <v>10769</v>
      </c>
      <c r="U301" s="22" t="s">
        <v>11823</v>
      </c>
      <c r="V301" s="23">
        <v>38074</v>
      </c>
      <c r="W301" s="22" t="s">
        <v>10771</v>
      </c>
    </row>
    <row r="302" spans="1:23" x14ac:dyDescent="0.25">
      <c r="A302" s="21">
        <v>11295</v>
      </c>
      <c r="B302" s="21">
        <v>311</v>
      </c>
      <c r="C302" s="36" t="str">
        <f>_xlfn.XLOOKUP($B302,'Q1 DATA TABLE'!$A:$A,'Q1 DATA TABLE'!$G:$G)</f>
        <v>Concord</v>
      </c>
      <c r="D302" s="36" t="str">
        <f>_xlfn.XLOOKUP($B302,'Q1 DATA TABLE'!$A:$A,'Q1 DATA TABLE'!C:C)</f>
        <v>California</v>
      </c>
      <c r="E302" s="36" t="str">
        <f>_xlfn.XLOOKUP($B302,'Q1 DATA TABLE'!$A:$A,'Q1 DATA TABLE'!$E:$E)</f>
        <v>United States</v>
      </c>
      <c r="F302" s="36">
        <f>_xlfn.XLOOKUP($B302,'Q1 DATA TABLE'!$A:$A,'Q1 DATA TABLE'!$H:$H)</f>
        <v>4</v>
      </c>
      <c r="G302" s="22" t="s">
        <v>11337</v>
      </c>
      <c r="H302" s="22" t="s">
        <v>10807</v>
      </c>
      <c r="I302" s="22" t="s">
        <v>11824</v>
      </c>
      <c r="J302" s="23">
        <v>19860</v>
      </c>
      <c r="K302" s="22" t="s">
        <v>10777</v>
      </c>
      <c r="L302" s="22" t="s">
        <v>10792</v>
      </c>
      <c r="M302" s="24">
        <v>80000</v>
      </c>
      <c r="N302" s="21">
        <v>2</v>
      </c>
      <c r="O302" s="22" t="s">
        <v>10911</v>
      </c>
      <c r="P302" s="22" t="s">
        <v>10857</v>
      </c>
      <c r="Q302" s="21">
        <v>1</v>
      </c>
      <c r="R302" s="21">
        <v>2</v>
      </c>
      <c r="S302" s="22" t="s">
        <v>11825</v>
      </c>
      <c r="T302" s="22" t="s">
        <v>10769</v>
      </c>
      <c r="U302" s="22" t="s">
        <v>11826</v>
      </c>
      <c r="V302" s="23">
        <v>37343</v>
      </c>
      <c r="W302" s="22" t="s">
        <v>10794</v>
      </c>
    </row>
    <row r="303" spans="1:23" x14ac:dyDescent="0.25">
      <c r="A303" s="21">
        <v>11296</v>
      </c>
      <c r="B303" s="21">
        <v>616</v>
      </c>
      <c r="C303" s="36" t="str">
        <f>_xlfn.XLOOKUP($B303,'Q1 DATA TABLE'!$A:$A,'Q1 DATA TABLE'!$G:$G)</f>
        <v>Everett</v>
      </c>
      <c r="D303" s="36" t="str">
        <f>_xlfn.XLOOKUP($B303,'Q1 DATA TABLE'!$A:$A,'Q1 DATA TABLE'!C:C)</f>
        <v>Washington</v>
      </c>
      <c r="E303" s="36" t="str">
        <f>_xlfn.XLOOKUP($B303,'Q1 DATA TABLE'!$A:$A,'Q1 DATA TABLE'!$E:$E)</f>
        <v>United States</v>
      </c>
      <c r="F303" s="36">
        <f>_xlfn.XLOOKUP($B303,'Q1 DATA TABLE'!$A:$A,'Q1 DATA TABLE'!$H:$H)</f>
        <v>1</v>
      </c>
      <c r="G303" s="22" t="s">
        <v>11827</v>
      </c>
      <c r="H303" s="22" t="s">
        <v>10769</v>
      </c>
      <c r="I303" s="22" t="s">
        <v>11316</v>
      </c>
      <c r="J303" s="23">
        <v>13064</v>
      </c>
      <c r="K303" s="22" t="s">
        <v>10777</v>
      </c>
      <c r="L303" s="22" t="s">
        <v>10792</v>
      </c>
      <c r="M303" s="24">
        <v>50000</v>
      </c>
      <c r="N303" s="21">
        <v>2</v>
      </c>
      <c r="O303" s="22" t="s">
        <v>11047</v>
      </c>
      <c r="P303" s="22" t="s">
        <v>10839</v>
      </c>
      <c r="Q303" s="21">
        <v>1</v>
      </c>
      <c r="R303" s="21">
        <v>2</v>
      </c>
      <c r="S303" s="22" t="s">
        <v>11828</v>
      </c>
      <c r="T303" s="22" t="s">
        <v>10769</v>
      </c>
      <c r="U303" s="22" t="s">
        <v>11829</v>
      </c>
      <c r="V303" s="23">
        <v>37319</v>
      </c>
      <c r="W303" s="22" t="s">
        <v>10794</v>
      </c>
    </row>
    <row r="304" spans="1:23" x14ac:dyDescent="0.25">
      <c r="A304" s="21">
        <v>11297</v>
      </c>
      <c r="B304" s="21">
        <v>301</v>
      </c>
      <c r="C304" s="36" t="str">
        <f>_xlfn.XLOOKUP($B304,'Q1 DATA TABLE'!$A:$A,'Q1 DATA TABLE'!$G:$G)</f>
        <v>Burbank</v>
      </c>
      <c r="D304" s="36" t="str">
        <f>_xlfn.XLOOKUP($B304,'Q1 DATA TABLE'!$A:$A,'Q1 DATA TABLE'!C:C)</f>
        <v>California</v>
      </c>
      <c r="E304" s="36" t="str">
        <f>_xlfn.XLOOKUP($B304,'Q1 DATA TABLE'!$A:$A,'Q1 DATA TABLE'!$E:$E)</f>
        <v>United States</v>
      </c>
      <c r="F304" s="36">
        <f>_xlfn.XLOOKUP($B304,'Q1 DATA TABLE'!$A:$A,'Q1 DATA TABLE'!$H:$H)</f>
        <v>4</v>
      </c>
      <c r="G304" s="22" t="s">
        <v>11067</v>
      </c>
      <c r="H304" s="22" t="s">
        <v>10769</v>
      </c>
      <c r="I304" s="22" t="s">
        <v>11364</v>
      </c>
      <c r="J304" s="23">
        <v>12817</v>
      </c>
      <c r="K304" s="22" t="s">
        <v>10777</v>
      </c>
      <c r="L304" s="22" t="s">
        <v>10765</v>
      </c>
      <c r="M304" s="24">
        <v>70000</v>
      </c>
      <c r="N304" s="21">
        <v>4</v>
      </c>
      <c r="O304" s="22" t="s">
        <v>11047</v>
      </c>
      <c r="P304" s="22" t="s">
        <v>10839</v>
      </c>
      <c r="Q304" s="21">
        <v>1</v>
      </c>
      <c r="R304" s="21">
        <v>2</v>
      </c>
      <c r="S304" s="22" t="s">
        <v>11830</v>
      </c>
      <c r="T304" s="22" t="s">
        <v>10769</v>
      </c>
      <c r="U304" s="22" t="s">
        <v>11831</v>
      </c>
      <c r="V304" s="23">
        <v>37344</v>
      </c>
      <c r="W304" s="22" t="s">
        <v>10794</v>
      </c>
    </row>
    <row r="305" spans="1:23" x14ac:dyDescent="0.25">
      <c r="A305" s="21">
        <v>11298</v>
      </c>
      <c r="B305" s="21">
        <v>307</v>
      </c>
      <c r="C305" s="36" t="str">
        <f>_xlfn.XLOOKUP($B305,'Q1 DATA TABLE'!$A:$A,'Q1 DATA TABLE'!$G:$G)</f>
        <v>Chula Vista</v>
      </c>
      <c r="D305" s="36" t="str">
        <f>_xlfn.XLOOKUP($B305,'Q1 DATA TABLE'!$A:$A,'Q1 DATA TABLE'!C:C)</f>
        <v>California</v>
      </c>
      <c r="E305" s="36" t="str">
        <f>_xlfn.XLOOKUP($B305,'Q1 DATA TABLE'!$A:$A,'Q1 DATA TABLE'!$E:$E)</f>
        <v>United States</v>
      </c>
      <c r="F305" s="36">
        <f>_xlfn.XLOOKUP($B305,'Q1 DATA TABLE'!$A:$A,'Q1 DATA TABLE'!$H:$H)</f>
        <v>4</v>
      </c>
      <c r="G305" s="22" t="s">
        <v>10762</v>
      </c>
      <c r="H305" s="22" t="s">
        <v>10769</v>
      </c>
      <c r="I305" s="22" t="s">
        <v>11109</v>
      </c>
      <c r="J305" s="23">
        <v>12846</v>
      </c>
      <c r="K305" s="22" t="s">
        <v>10765</v>
      </c>
      <c r="L305" s="22" t="s">
        <v>10765</v>
      </c>
      <c r="M305" s="24">
        <v>70000</v>
      </c>
      <c r="N305" s="21">
        <v>4</v>
      </c>
      <c r="O305" s="22" t="s">
        <v>11047</v>
      </c>
      <c r="P305" s="22" t="s">
        <v>10839</v>
      </c>
      <c r="Q305" s="21">
        <v>1</v>
      </c>
      <c r="R305" s="21">
        <v>2</v>
      </c>
      <c r="S305" s="22" t="s">
        <v>11832</v>
      </c>
      <c r="T305" s="22" t="s">
        <v>10769</v>
      </c>
      <c r="U305" s="22" t="s">
        <v>11833</v>
      </c>
      <c r="V305" s="23">
        <v>37330</v>
      </c>
      <c r="W305" s="22" t="s">
        <v>10771</v>
      </c>
    </row>
    <row r="306" spans="1:23" x14ac:dyDescent="0.25">
      <c r="A306" s="21">
        <v>11299</v>
      </c>
      <c r="B306" s="21">
        <v>301</v>
      </c>
      <c r="C306" s="36" t="str">
        <f>_xlfn.XLOOKUP($B306,'Q1 DATA TABLE'!$A:$A,'Q1 DATA TABLE'!$G:$G)</f>
        <v>Burbank</v>
      </c>
      <c r="D306" s="36" t="str">
        <f>_xlfn.XLOOKUP($B306,'Q1 DATA TABLE'!$A:$A,'Q1 DATA TABLE'!C:C)</f>
        <v>California</v>
      </c>
      <c r="E306" s="36" t="str">
        <f>_xlfn.XLOOKUP($B306,'Q1 DATA TABLE'!$A:$A,'Q1 DATA TABLE'!$E:$E)</f>
        <v>United States</v>
      </c>
      <c r="F306" s="36">
        <f>_xlfn.XLOOKUP($B306,'Q1 DATA TABLE'!$A:$A,'Q1 DATA TABLE'!$H:$H)</f>
        <v>4</v>
      </c>
      <c r="G306" s="22" t="s">
        <v>11280</v>
      </c>
      <c r="H306" s="22" t="s">
        <v>11029</v>
      </c>
      <c r="I306" s="22" t="s">
        <v>11284</v>
      </c>
      <c r="J306" s="23">
        <v>13241</v>
      </c>
      <c r="K306" s="22" t="s">
        <v>10765</v>
      </c>
      <c r="L306" s="22" t="s">
        <v>10765</v>
      </c>
      <c r="M306" s="24">
        <v>70000</v>
      </c>
      <c r="N306" s="21">
        <v>4</v>
      </c>
      <c r="O306" s="22" t="s">
        <v>11047</v>
      </c>
      <c r="P306" s="22" t="s">
        <v>10839</v>
      </c>
      <c r="Q306" s="21">
        <v>1</v>
      </c>
      <c r="R306" s="21">
        <v>2</v>
      </c>
      <c r="S306" s="22" t="s">
        <v>11834</v>
      </c>
      <c r="T306" s="22" t="s">
        <v>10769</v>
      </c>
      <c r="U306" s="22" t="s">
        <v>11835</v>
      </c>
      <c r="V306" s="23">
        <v>37344</v>
      </c>
      <c r="W306" s="22" t="s">
        <v>10771</v>
      </c>
    </row>
    <row r="307" spans="1:23" x14ac:dyDescent="0.25">
      <c r="A307" s="21">
        <v>11300</v>
      </c>
      <c r="B307" s="21">
        <v>54</v>
      </c>
      <c r="C307" s="36" t="str">
        <f>_xlfn.XLOOKUP($B307,'Q1 DATA TABLE'!$A:$A,'Q1 DATA TABLE'!$G:$G)</f>
        <v>N. Vancouver</v>
      </c>
      <c r="D307" s="36" t="str">
        <f>_xlfn.XLOOKUP($B307,'Q1 DATA TABLE'!$A:$A,'Q1 DATA TABLE'!C:C)</f>
        <v>British Columbia</v>
      </c>
      <c r="E307" s="36" t="str">
        <f>_xlfn.XLOOKUP($B307,'Q1 DATA TABLE'!$A:$A,'Q1 DATA TABLE'!$E:$E)</f>
        <v>Canada</v>
      </c>
      <c r="F307" s="36">
        <f>_xlfn.XLOOKUP($B307,'Q1 DATA TABLE'!$A:$A,'Q1 DATA TABLE'!$H:$H)</f>
        <v>6</v>
      </c>
      <c r="G307" s="22" t="s">
        <v>11837</v>
      </c>
      <c r="H307" s="22" t="s">
        <v>10769</v>
      </c>
      <c r="I307" s="22" t="s">
        <v>11440</v>
      </c>
      <c r="J307" s="23">
        <v>21978</v>
      </c>
      <c r="K307" s="22" t="s">
        <v>10765</v>
      </c>
      <c r="L307" s="22" t="s">
        <v>10765</v>
      </c>
      <c r="M307" s="24">
        <v>80000</v>
      </c>
      <c r="N307" s="21">
        <v>5</v>
      </c>
      <c r="O307" s="22" t="s">
        <v>10856</v>
      </c>
      <c r="P307" s="22" t="s">
        <v>10767</v>
      </c>
      <c r="Q307" s="21">
        <v>0</v>
      </c>
      <c r="R307" s="21">
        <v>3</v>
      </c>
      <c r="S307" s="22" t="s">
        <v>11838</v>
      </c>
      <c r="T307" s="22" t="s">
        <v>10769</v>
      </c>
      <c r="U307" s="22" t="s">
        <v>11839</v>
      </c>
      <c r="V307" s="23">
        <v>37837</v>
      </c>
      <c r="W307" s="22" t="s">
        <v>10771</v>
      </c>
    </row>
    <row r="308" spans="1:23" x14ac:dyDescent="0.25">
      <c r="A308" s="21">
        <v>11301</v>
      </c>
      <c r="B308" s="21">
        <v>607</v>
      </c>
      <c r="C308" s="36" t="str">
        <f>_xlfn.XLOOKUP($B308,'Q1 DATA TABLE'!$A:$A,'Q1 DATA TABLE'!$G:$G)</f>
        <v>Ballard</v>
      </c>
      <c r="D308" s="36" t="str">
        <f>_xlfn.XLOOKUP($B308,'Q1 DATA TABLE'!$A:$A,'Q1 DATA TABLE'!C:C)</f>
        <v>Washington</v>
      </c>
      <c r="E308" s="36" t="str">
        <f>_xlfn.XLOOKUP($B308,'Q1 DATA TABLE'!$A:$A,'Q1 DATA TABLE'!$E:$E)</f>
        <v>United States</v>
      </c>
      <c r="F308" s="36">
        <f>_xlfn.XLOOKUP($B308,'Q1 DATA TABLE'!$A:$A,'Q1 DATA TABLE'!$H:$H)</f>
        <v>1</v>
      </c>
      <c r="G308" s="22" t="s">
        <v>11840</v>
      </c>
      <c r="H308" s="22" t="s">
        <v>10775</v>
      </c>
      <c r="I308" s="22" t="s">
        <v>11444</v>
      </c>
      <c r="J308" s="23">
        <v>22076</v>
      </c>
      <c r="K308" s="22" t="s">
        <v>10765</v>
      </c>
      <c r="L308" s="22" t="s">
        <v>10765</v>
      </c>
      <c r="M308" s="24">
        <v>80000</v>
      </c>
      <c r="N308" s="21">
        <v>5</v>
      </c>
      <c r="O308" s="22" t="s">
        <v>10856</v>
      </c>
      <c r="P308" s="22" t="s">
        <v>10767</v>
      </c>
      <c r="Q308" s="21">
        <v>1</v>
      </c>
      <c r="R308" s="21">
        <v>4</v>
      </c>
      <c r="S308" s="22" t="s">
        <v>11841</v>
      </c>
      <c r="T308" s="22" t="s">
        <v>10769</v>
      </c>
      <c r="U308" s="22" t="s">
        <v>11842</v>
      </c>
      <c r="V308" s="23">
        <v>37966</v>
      </c>
      <c r="W308" s="22" t="s">
        <v>10794</v>
      </c>
    </row>
    <row r="309" spans="1:23" x14ac:dyDescent="0.25">
      <c r="A309" s="21">
        <v>11302</v>
      </c>
      <c r="B309" s="21">
        <v>539</v>
      </c>
      <c r="C309" s="36" t="str">
        <f>_xlfn.XLOOKUP($B309,'Q1 DATA TABLE'!$A:$A,'Q1 DATA TABLE'!$G:$G)</f>
        <v>Corvallis</v>
      </c>
      <c r="D309" s="36" t="str">
        <f>_xlfn.XLOOKUP($B309,'Q1 DATA TABLE'!$A:$A,'Q1 DATA TABLE'!C:C)</f>
        <v>Oregon</v>
      </c>
      <c r="E309" s="36" t="str">
        <f>_xlfn.XLOOKUP($B309,'Q1 DATA TABLE'!$A:$A,'Q1 DATA TABLE'!$E:$E)</f>
        <v>United States</v>
      </c>
      <c r="F309" s="36">
        <f>_xlfn.XLOOKUP($B309,'Q1 DATA TABLE'!$A:$A,'Q1 DATA TABLE'!$H:$H)</f>
        <v>1</v>
      </c>
      <c r="G309" s="22" t="s">
        <v>11844</v>
      </c>
      <c r="H309" s="22" t="s">
        <v>10769</v>
      </c>
      <c r="I309" s="22" t="s">
        <v>10904</v>
      </c>
      <c r="J309" s="23">
        <v>22262</v>
      </c>
      <c r="K309" s="22" t="s">
        <v>10777</v>
      </c>
      <c r="L309" s="22" t="s">
        <v>10765</v>
      </c>
      <c r="M309" s="24">
        <v>90000</v>
      </c>
      <c r="N309" s="21">
        <v>4</v>
      </c>
      <c r="O309" s="22" t="s">
        <v>10867</v>
      </c>
      <c r="P309" s="22" t="s">
        <v>10767</v>
      </c>
      <c r="Q309" s="21">
        <v>0</v>
      </c>
      <c r="R309" s="21">
        <v>3</v>
      </c>
      <c r="S309" s="22" t="s">
        <v>11845</v>
      </c>
      <c r="T309" s="22" t="s">
        <v>10769</v>
      </c>
      <c r="U309" s="22" t="s">
        <v>11846</v>
      </c>
      <c r="V309" s="23">
        <v>37324</v>
      </c>
      <c r="W309" s="22" t="s">
        <v>10771</v>
      </c>
    </row>
    <row r="310" spans="1:23" x14ac:dyDescent="0.25">
      <c r="A310" s="21">
        <v>11303</v>
      </c>
      <c r="B310" s="21">
        <v>614</v>
      </c>
      <c r="C310" s="36" t="str">
        <f>_xlfn.XLOOKUP($B310,'Q1 DATA TABLE'!$A:$A,'Q1 DATA TABLE'!$G:$G)</f>
        <v>Edmonds</v>
      </c>
      <c r="D310" s="36" t="str">
        <f>_xlfn.XLOOKUP($B310,'Q1 DATA TABLE'!$A:$A,'Q1 DATA TABLE'!C:C)</f>
        <v>Washington</v>
      </c>
      <c r="E310" s="36" t="str">
        <f>_xlfn.XLOOKUP($B310,'Q1 DATA TABLE'!$A:$A,'Q1 DATA TABLE'!$E:$E)</f>
        <v>United States</v>
      </c>
      <c r="F310" s="36">
        <f>_xlfn.XLOOKUP($B310,'Q1 DATA TABLE'!$A:$A,'Q1 DATA TABLE'!$H:$H)</f>
        <v>1</v>
      </c>
      <c r="G310" s="22" t="s">
        <v>11221</v>
      </c>
      <c r="H310" s="22" t="s">
        <v>10769</v>
      </c>
      <c r="I310" s="22" t="s">
        <v>11364</v>
      </c>
      <c r="J310" s="23">
        <v>22200</v>
      </c>
      <c r="K310" s="22" t="s">
        <v>10777</v>
      </c>
      <c r="L310" s="22" t="s">
        <v>10792</v>
      </c>
      <c r="M310" s="24">
        <v>90000</v>
      </c>
      <c r="N310" s="21">
        <v>4</v>
      </c>
      <c r="O310" s="22" t="s">
        <v>10867</v>
      </c>
      <c r="P310" s="22" t="s">
        <v>10767</v>
      </c>
      <c r="Q310" s="21">
        <v>0</v>
      </c>
      <c r="R310" s="21">
        <v>3</v>
      </c>
      <c r="S310" s="22" t="s">
        <v>11847</v>
      </c>
      <c r="T310" s="22" t="s">
        <v>10769</v>
      </c>
      <c r="U310" s="22" t="s">
        <v>11848</v>
      </c>
      <c r="V310" s="23">
        <v>37320</v>
      </c>
      <c r="W310" s="22" t="s">
        <v>10771</v>
      </c>
    </row>
    <row r="311" spans="1:23" x14ac:dyDescent="0.25">
      <c r="A311" s="21">
        <v>11304</v>
      </c>
      <c r="B311" s="21">
        <v>547</v>
      </c>
      <c r="C311" s="36" t="str">
        <f>_xlfn.XLOOKUP($B311,'Q1 DATA TABLE'!$A:$A,'Q1 DATA TABLE'!$G:$G)</f>
        <v>Portland</v>
      </c>
      <c r="D311" s="36" t="str">
        <f>_xlfn.XLOOKUP($B311,'Q1 DATA TABLE'!$A:$A,'Q1 DATA TABLE'!C:C)</f>
        <v>Oregon</v>
      </c>
      <c r="E311" s="36" t="str">
        <f>_xlfn.XLOOKUP($B311,'Q1 DATA TABLE'!$A:$A,'Q1 DATA TABLE'!$E:$E)</f>
        <v>United States</v>
      </c>
      <c r="F311" s="36">
        <f>_xlfn.XLOOKUP($B311,'Q1 DATA TABLE'!$A:$A,'Q1 DATA TABLE'!$H:$H)</f>
        <v>1</v>
      </c>
      <c r="G311" s="22" t="s">
        <v>11221</v>
      </c>
      <c r="H311" s="22" t="s">
        <v>11582</v>
      </c>
      <c r="I311" s="22" t="s">
        <v>10963</v>
      </c>
      <c r="J311" s="23">
        <v>21992</v>
      </c>
      <c r="K311" s="22" t="s">
        <v>10765</v>
      </c>
      <c r="L311" s="22" t="s">
        <v>10792</v>
      </c>
      <c r="M311" s="24">
        <v>100000</v>
      </c>
      <c r="N311" s="21">
        <v>0</v>
      </c>
      <c r="O311" s="22" t="s">
        <v>10856</v>
      </c>
      <c r="P311" s="22" t="s">
        <v>10767</v>
      </c>
      <c r="Q311" s="21">
        <v>1</v>
      </c>
      <c r="R311" s="21">
        <v>0</v>
      </c>
      <c r="S311" s="22" t="s">
        <v>11849</v>
      </c>
      <c r="T311" s="22" t="s">
        <v>10769</v>
      </c>
      <c r="U311" s="22" t="s">
        <v>11850</v>
      </c>
      <c r="V311" s="23">
        <v>37885</v>
      </c>
      <c r="W311" s="22" t="s">
        <v>10794</v>
      </c>
    </row>
    <row r="312" spans="1:23" x14ac:dyDescent="0.25">
      <c r="A312" s="21">
        <v>11305</v>
      </c>
      <c r="B312" s="21">
        <v>307</v>
      </c>
      <c r="C312" s="36" t="str">
        <f>_xlfn.XLOOKUP($B312,'Q1 DATA TABLE'!$A:$A,'Q1 DATA TABLE'!$G:$G)</f>
        <v>Chula Vista</v>
      </c>
      <c r="D312" s="36" t="str">
        <f>_xlfn.XLOOKUP($B312,'Q1 DATA TABLE'!$A:$A,'Q1 DATA TABLE'!C:C)</f>
        <v>California</v>
      </c>
      <c r="E312" s="36" t="str">
        <f>_xlfn.XLOOKUP($B312,'Q1 DATA TABLE'!$A:$A,'Q1 DATA TABLE'!$E:$E)</f>
        <v>United States</v>
      </c>
      <c r="F312" s="36">
        <f>_xlfn.XLOOKUP($B312,'Q1 DATA TABLE'!$A:$A,'Q1 DATA TABLE'!$H:$H)</f>
        <v>4</v>
      </c>
      <c r="G312" s="22" t="s">
        <v>11851</v>
      </c>
      <c r="H312" s="22" t="s">
        <v>11118</v>
      </c>
      <c r="I312" s="22" t="s">
        <v>11569</v>
      </c>
      <c r="J312" s="23">
        <v>22086</v>
      </c>
      <c r="K312" s="22" t="s">
        <v>10765</v>
      </c>
      <c r="L312" s="22" t="s">
        <v>10765</v>
      </c>
      <c r="M312" s="24">
        <v>110000</v>
      </c>
      <c r="N312" s="21">
        <v>3</v>
      </c>
      <c r="O312" s="22" t="s">
        <v>10856</v>
      </c>
      <c r="P312" s="22" t="s">
        <v>10767</v>
      </c>
      <c r="Q312" s="21">
        <v>0</v>
      </c>
      <c r="R312" s="21">
        <v>4</v>
      </c>
      <c r="S312" s="22" t="s">
        <v>11852</v>
      </c>
      <c r="T312" s="22" t="s">
        <v>10769</v>
      </c>
      <c r="U312" s="22" t="s">
        <v>11853</v>
      </c>
      <c r="V312" s="23">
        <v>37890</v>
      </c>
      <c r="W312" s="22" t="s">
        <v>10787</v>
      </c>
    </row>
    <row r="313" spans="1:23" x14ac:dyDescent="0.25">
      <c r="A313" s="21">
        <v>11306</v>
      </c>
      <c r="B313" s="21">
        <v>312</v>
      </c>
      <c r="C313" s="36" t="str">
        <f>_xlfn.XLOOKUP($B313,'Q1 DATA TABLE'!$A:$A,'Q1 DATA TABLE'!$G:$G)</f>
        <v>Coronado</v>
      </c>
      <c r="D313" s="36" t="str">
        <f>_xlfn.XLOOKUP($B313,'Q1 DATA TABLE'!$A:$A,'Q1 DATA TABLE'!C:C)</f>
        <v>California</v>
      </c>
      <c r="E313" s="36" t="str">
        <f>_xlfn.XLOOKUP($B313,'Q1 DATA TABLE'!$A:$A,'Q1 DATA TABLE'!$E:$E)</f>
        <v>United States</v>
      </c>
      <c r="F313" s="36">
        <f>_xlfn.XLOOKUP($B313,'Q1 DATA TABLE'!$A:$A,'Q1 DATA TABLE'!$H:$H)</f>
        <v>4</v>
      </c>
      <c r="G313" s="22" t="s">
        <v>11854</v>
      </c>
      <c r="H313" s="22" t="s">
        <v>11118</v>
      </c>
      <c r="I313" s="22" t="s">
        <v>11058</v>
      </c>
      <c r="J313" s="23">
        <v>22089</v>
      </c>
      <c r="K313" s="22" t="s">
        <v>10765</v>
      </c>
      <c r="L313" s="22" t="s">
        <v>10765</v>
      </c>
      <c r="M313" s="24">
        <v>110000</v>
      </c>
      <c r="N313" s="21">
        <v>3</v>
      </c>
      <c r="O313" s="22" t="s">
        <v>10856</v>
      </c>
      <c r="P313" s="22" t="s">
        <v>10767</v>
      </c>
      <c r="Q313" s="21">
        <v>0</v>
      </c>
      <c r="R313" s="21">
        <v>4</v>
      </c>
      <c r="S313" s="22" t="s">
        <v>11855</v>
      </c>
      <c r="T313" s="22" t="s">
        <v>10769</v>
      </c>
      <c r="U313" s="22" t="s">
        <v>11856</v>
      </c>
      <c r="V313" s="23">
        <v>37987</v>
      </c>
      <c r="W313" s="22" t="s">
        <v>10787</v>
      </c>
    </row>
    <row r="314" spans="1:23" x14ac:dyDescent="0.25">
      <c r="A314" s="21">
        <v>11307</v>
      </c>
      <c r="B314" s="21">
        <v>314</v>
      </c>
      <c r="C314" s="36" t="str">
        <f>_xlfn.XLOOKUP($B314,'Q1 DATA TABLE'!$A:$A,'Q1 DATA TABLE'!$G:$G)</f>
        <v>Daly City</v>
      </c>
      <c r="D314" s="36" t="str">
        <f>_xlfn.XLOOKUP($B314,'Q1 DATA TABLE'!$A:$A,'Q1 DATA TABLE'!C:C)</f>
        <v>California</v>
      </c>
      <c r="E314" s="36" t="str">
        <f>_xlfn.XLOOKUP($B314,'Q1 DATA TABLE'!$A:$A,'Q1 DATA TABLE'!$E:$E)</f>
        <v>United States</v>
      </c>
      <c r="F314" s="36">
        <f>_xlfn.XLOOKUP($B314,'Q1 DATA TABLE'!$A:$A,'Q1 DATA TABLE'!$H:$H)</f>
        <v>4</v>
      </c>
      <c r="G314" s="22" t="s">
        <v>11171</v>
      </c>
      <c r="H314" s="22" t="s">
        <v>11487</v>
      </c>
      <c r="I314" s="22" t="s">
        <v>11444</v>
      </c>
      <c r="J314" s="23">
        <v>20032</v>
      </c>
      <c r="K314" s="22" t="s">
        <v>10765</v>
      </c>
      <c r="L314" s="22" t="s">
        <v>10765</v>
      </c>
      <c r="M314" s="24">
        <v>80000</v>
      </c>
      <c r="N314" s="21">
        <v>2</v>
      </c>
      <c r="O314" s="22" t="s">
        <v>10911</v>
      </c>
      <c r="P314" s="22" t="s">
        <v>10857</v>
      </c>
      <c r="Q314" s="21">
        <v>1</v>
      </c>
      <c r="R314" s="21">
        <v>2</v>
      </c>
      <c r="S314" s="22" t="s">
        <v>11857</v>
      </c>
      <c r="T314" s="22" t="s">
        <v>10769</v>
      </c>
      <c r="U314" s="22" t="s">
        <v>11858</v>
      </c>
      <c r="V314" s="23">
        <v>37322</v>
      </c>
      <c r="W314" s="22" t="s">
        <v>10794</v>
      </c>
    </row>
    <row r="315" spans="1:23" x14ac:dyDescent="0.25">
      <c r="A315" s="21">
        <v>11308</v>
      </c>
      <c r="B315" s="21">
        <v>546</v>
      </c>
      <c r="C315" s="36" t="str">
        <f>_xlfn.XLOOKUP($B315,'Q1 DATA TABLE'!$A:$A,'Q1 DATA TABLE'!$G:$G)</f>
        <v>Oregon City</v>
      </c>
      <c r="D315" s="36" t="str">
        <f>_xlfn.XLOOKUP($B315,'Q1 DATA TABLE'!$A:$A,'Q1 DATA TABLE'!C:C)</f>
        <v>Oregon</v>
      </c>
      <c r="E315" s="36" t="str">
        <f>_xlfn.XLOOKUP($B315,'Q1 DATA TABLE'!$A:$A,'Q1 DATA TABLE'!$E:$E)</f>
        <v>United States</v>
      </c>
      <c r="F315" s="36">
        <f>_xlfn.XLOOKUP($B315,'Q1 DATA TABLE'!$A:$A,'Q1 DATA TABLE'!$H:$H)</f>
        <v>1</v>
      </c>
      <c r="G315" s="22" t="s">
        <v>10844</v>
      </c>
      <c r="H315" s="22" t="s">
        <v>11085</v>
      </c>
      <c r="I315" s="22" t="s">
        <v>11860</v>
      </c>
      <c r="J315" s="23">
        <v>19788</v>
      </c>
      <c r="K315" s="22" t="s">
        <v>10765</v>
      </c>
      <c r="L315" s="22" t="s">
        <v>10765</v>
      </c>
      <c r="M315" s="24">
        <v>60000</v>
      </c>
      <c r="N315" s="21">
        <v>2</v>
      </c>
      <c r="O315" s="22" t="s">
        <v>10867</v>
      </c>
      <c r="P315" s="22" t="s">
        <v>10767</v>
      </c>
      <c r="Q315" s="21">
        <v>0</v>
      </c>
      <c r="R315" s="21">
        <v>2</v>
      </c>
      <c r="S315" s="22" t="s">
        <v>11861</v>
      </c>
      <c r="T315" s="22" t="s">
        <v>10769</v>
      </c>
      <c r="U315" s="22" t="s">
        <v>11862</v>
      </c>
      <c r="V315" s="23">
        <v>38056</v>
      </c>
      <c r="W315" s="22" t="s">
        <v>10771</v>
      </c>
    </row>
    <row r="316" spans="1:23" x14ac:dyDescent="0.25">
      <c r="A316" s="21">
        <v>11309</v>
      </c>
      <c r="B316" s="21">
        <v>536</v>
      </c>
      <c r="C316" s="36" t="str">
        <f>_xlfn.XLOOKUP($B316,'Q1 DATA TABLE'!$A:$A,'Q1 DATA TABLE'!$G:$G)</f>
        <v>Beaverton</v>
      </c>
      <c r="D316" s="36" t="str">
        <f>_xlfn.XLOOKUP($B316,'Q1 DATA TABLE'!$A:$A,'Q1 DATA TABLE'!C:C)</f>
        <v>Oregon</v>
      </c>
      <c r="E316" s="36" t="str">
        <f>_xlfn.XLOOKUP($B316,'Q1 DATA TABLE'!$A:$A,'Q1 DATA TABLE'!$E:$E)</f>
        <v>United States</v>
      </c>
      <c r="F316" s="36">
        <f>_xlfn.XLOOKUP($B316,'Q1 DATA TABLE'!$A:$A,'Q1 DATA TABLE'!$H:$H)</f>
        <v>1</v>
      </c>
      <c r="G316" s="22" t="s">
        <v>11545</v>
      </c>
      <c r="H316" s="22" t="s">
        <v>10769</v>
      </c>
      <c r="I316" s="22" t="s">
        <v>11824</v>
      </c>
      <c r="J316" s="23">
        <v>19887</v>
      </c>
      <c r="K316" s="22" t="s">
        <v>10777</v>
      </c>
      <c r="L316" s="22" t="s">
        <v>10792</v>
      </c>
      <c r="M316" s="24">
        <v>60000</v>
      </c>
      <c r="N316" s="21">
        <v>2</v>
      </c>
      <c r="O316" s="22" t="s">
        <v>10867</v>
      </c>
      <c r="P316" s="22" t="s">
        <v>10767</v>
      </c>
      <c r="Q316" s="21">
        <v>1</v>
      </c>
      <c r="R316" s="21">
        <v>2</v>
      </c>
      <c r="S316" s="22" t="s">
        <v>11863</v>
      </c>
      <c r="T316" s="22" t="s">
        <v>10769</v>
      </c>
      <c r="U316" s="22" t="s">
        <v>11864</v>
      </c>
      <c r="V316" s="23">
        <v>37996</v>
      </c>
      <c r="W316" s="22" t="s">
        <v>10794</v>
      </c>
    </row>
    <row r="317" spans="1:23" x14ac:dyDescent="0.25">
      <c r="A317" s="21">
        <v>11310</v>
      </c>
      <c r="B317" s="21">
        <v>360</v>
      </c>
      <c r="C317" s="36" t="str">
        <f>_xlfn.XLOOKUP($B317,'Q1 DATA TABLE'!$A:$A,'Q1 DATA TABLE'!$G:$G)</f>
        <v>San Francisco</v>
      </c>
      <c r="D317" s="36" t="str">
        <f>_xlfn.XLOOKUP($B317,'Q1 DATA TABLE'!$A:$A,'Q1 DATA TABLE'!C:C)</f>
        <v>California</v>
      </c>
      <c r="E317" s="36" t="str">
        <f>_xlfn.XLOOKUP($B317,'Q1 DATA TABLE'!$A:$A,'Q1 DATA TABLE'!$E:$E)</f>
        <v>United States</v>
      </c>
      <c r="F317" s="36">
        <f>_xlfn.XLOOKUP($B317,'Q1 DATA TABLE'!$A:$A,'Q1 DATA TABLE'!$H:$H)</f>
        <v>4</v>
      </c>
      <c r="G317" s="22" t="s">
        <v>11865</v>
      </c>
      <c r="H317" s="22" t="s">
        <v>11118</v>
      </c>
      <c r="I317" s="22" t="s">
        <v>11540</v>
      </c>
      <c r="J317" s="23">
        <v>19549</v>
      </c>
      <c r="K317" s="22" t="s">
        <v>10777</v>
      </c>
      <c r="L317" s="22" t="s">
        <v>10792</v>
      </c>
      <c r="M317" s="24">
        <v>70000</v>
      </c>
      <c r="N317" s="21">
        <v>3</v>
      </c>
      <c r="O317" s="22" t="s">
        <v>11047</v>
      </c>
      <c r="P317" s="22" t="s">
        <v>10839</v>
      </c>
      <c r="Q317" s="21">
        <v>1</v>
      </c>
      <c r="R317" s="21">
        <v>2</v>
      </c>
      <c r="S317" s="22" t="s">
        <v>11866</v>
      </c>
      <c r="T317" s="22" t="s">
        <v>10769</v>
      </c>
      <c r="U317" s="22" t="s">
        <v>11867</v>
      </c>
      <c r="V317" s="23">
        <v>38030</v>
      </c>
      <c r="W317" s="22" t="s">
        <v>10794</v>
      </c>
    </row>
    <row r="318" spans="1:23" x14ac:dyDescent="0.25">
      <c r="A318" s="21">
        <v>11311</v>
      </c>
      <c r="B318" s="21">
        <v>626</v>
      </c>
      <c r="C318" s="36" t="str">
        <f>_xlfn.XLOOKUP($B318,'Q1 DATA TABLE'!$A:$A,'Q1 DATA TABLE'!$G:$G)</f>
        <v>Lynnwood</v>
      </c>
      <c r="D318" s="36" t="str">
        <f>_xlfn.XLOOKUP($B318,'Q1 DATA TABLE'!$A:$A,'Q1 DATA TABLE'!C:C)</f>
        <v>Washington</v>
      </c>
      <c r="E318" s="36" t="str">
        <f>_xlfn.XLOOKUP($B318,'Q1 DATA TABLE'!$A:$A,'Q1 DATA TABLE'!$E:$E)</f>
        <v>United States</v>
      </c>
      <c r="F318" s="36">
        <f>_xlfn.XLOOKUP($B318,'Q1 DATA TABLE'!$A:$A,'Q1 DATA TABLE'!$H:$H)</f>
        <v>1</v>
      </c>
      <c r="G318" s="22" t="s">
        <v>11458</v>
      </c>
      <c r="H318" s="22" t="s">
        <v>10871</v>
      </c>
      <c r="I318" s="22" t="s">
        <v>11024</v>
      </c>
      <c r="J318" s="23">
        <v>19595</v>
      </c>
      <c r="K318" s="22" t="s">
        <v>10777</v>
      </c>
      <c r="L318" s="22" t="s">
        <v>10792</v>
      </c>
      <c r="M318" s="24">
        <v>70000</v>
      </c>
      <c r="N318" s="21">
        <v>3</v>
      </c>
      <c r="O318" s="22" t="s">
        <v>11047</v>
      </c>
      <c r="P318" s="22" t="s">
        <v>10839</v>
      </c>
      <c r="Q318" s="21">
        <v>0</v>
      </c>
      <c r="R318" s="21">
        <v>2</v>
      </c>
      <c r="S318" s="22" t="s">
        <v>11868</v>
      </c>
      <c r="T318" s="22" t="s">
        <v>10769</v>
      </c>
      <c r="U318" s="22" t="s">
        <v>11869</v>
      </c>
      <c r="V318" s="23">
        <v>37914</v>
      </c>
      <c r="W318" s="22" t="s">
        <v>10771</v>
      </c>
    </row>
    <row r="319" spans="1:23" x14ac:dyDescent="0.25">
      <c r="A319" s="21">
        <v>11312</v>
      </c>
      <c r="B319" s="21">
        <v>626</v>
      </c>
      <c r="C319" s="36" t="str">
        <f>_xlfn.XLOOKUP($B319,'Q1 DATA TABLE'!$A:$A,'Q1 DATA TABLE'!$G:$G)</f>
        <v>Lynnwood</v>
      </c>
      <c r="D319" s="36" t="str">
        <f>_xlfn.XLOOKUP($B319,'Q1 DATA TABLE'!$A:$A,'Q1 DATA TABLE'!C:C)</f>
        <v>Washington</v>
      </c>
      <c r="E319" s="36" t="str">
        <f>_xlfn.XLOOKUP($B319,'Q1 DATA TABLE'!$A:$A,'Q1 DATA TABLE'!$E:$E)</f>
        <v>United States</v>
      </c>
      <c r="F319" s="36">
        <f>_xlfn.XLOOKUP($B319,'Q1 DATA TABLE'!$A:$A,'Q1 DATA TABLE'!$H:$H)</f>
        <v>1</v>
      </c>
      <c r="G319" s="22" t="s">
        <v>11231</v>
      </c>
      <c r="H319" s="22" t="s">
        <v>10769</v>
      </c>
      <c r="I319" s="22" t="s">
        <v>11316</v>
      </c>
      <c r="J319" s="23">
        <v>19452</v>
      </c>
      <c r="K319" s="22" t="s">
        <v>10777</v>
      </c>
      <c r="L319" s="22" t="s">
        <v>10792</v>
      </c>
      <c r="M319" s="24">
        <v>70000</v>
      </c>
      <c r="N319" s="21">
        <v>3</v>
      </c>
      <c r="O319" s="22" t="s">
        <v>11047</v>
      </c>
      <c r="P319" s="22" t="s">
        <v>10839</v>
      </c>
      <c r="Q319" s="21">
        <v>1</v>
      </c>
      <c r="R319" s="21">
        <v>2</v>
      </c>
      <c r="S319" s="22" t="s">
        <v>11870</v>
      </c>
      <c r="T319" s="22" t="s">
        <v>10769</v>
      </c>
      <c r="U319" s="22" t="s">
        <v>11871</v>
      </c>
      <c r="V319" s="23">
        <v>37943</v>
      </c>
      <c r="W319" s="22" t="s">
        <v>10794</v>
      </c>
    </row>
    <row r="320" spans="1:23" x14ac:dyDescent="0.25">
      <c r="A320" s="21">
        <v>11313</v>
      </c>
      <c r="B320" s="21">
        <v>632</v>
      </c>
      <c r="C320" s="36" t="str">
        <f>_xlfn.XLOOKUP($B320,'Q1 DATA TABLE'!$A:$A,'Q1 DATA TABLE'!$G:$G)</f>
        <v>Port Orchard</v>
      </c>
      <c r="D320" s="36" t="str">
        <f>_xlfn.XLOOKUP($B320,'Q1 DATA TABLE'!$A:$A,'Q1 DATA TABLE'!C:C)</f>
        <v>Washington</v>
      </c>
      <c r="E320" s="36" t="str">
        <f>_xlfn.XLOOKUP($B320,'Q1 DATA TABLE'!$A:$A,'Q1 DATA TABLE'!$E:$E)</f>
        <v>United States</v>
      </c>
      <c r="F320" s="36">
        <f>_xlfn.XLOOKUP($B320,'Q1 DATA TABLE'!$A:$A,'Q1 DATA TABLE'!$H:$H)</f>
        <v>1</v>
      </c>
      <c r="G320" s="22" t="s">
        <v>11179</v>
      </c>
      <c r="H320" s="22" t="s">
        <v>10769</v>
      </c>
      <c r="I320" s="22" t="s">
        <v>10845</v>
      </c>
      <c r="J320" s="23">
        <v>19417</v>
      </c>
      <c r="K320" s="22" t="s">
        <v>10777</v>
      </c>
      <c r="L320" s="22" t="s">
        <v>10765</v>
      </c>
      <c r="M320" s="24">
        <v>70000</v>
      </c>
      <c r="N320" s="21">
        <v>3</v>
      </c>
      <c r="O320" s="22" t="s">
        <v>11047</v>
      </c>
      <c r="P320" s="22" t="s">
        <v>10839</v>
      </c>
      <c r="Q320" s="21">
        <v>1</v>
      </c>
      <c r="R320" s="21">
        <v>2</v>
      </c>
      <c r="S320" s="22" t="s">
        <v>11872</v>
      </c>
      <c r="T320" s="22" t="s">
        <v>10769</v>
      </c>
      <c r="U320" s="22" t="s">
        <v>11873</v>
      </c>
      <c r="V320" s="23">
        <v>37933</v>
      </c>
      <c r="W320" s="22" t="s">
        <v>10794</v>
      </c>
    </row>
    <row r="321" spans="1:23" x14ac:dyDescent="0.25">
      <c r="A321" s="21">
        <v>11314</v>
      </c>
      <c r="B321" s="21">
        <v>618</v>
      </c>
      <c r="C321" s="36" t="str">
        <f>_xlfn.XLOOKUP($B321,'Q1 DATA TABLE'!$A:$A,'Q1 DATA TABLE'!$G:$G)</f>
        <v>Issaquah</v>
      </c>
      <c r="D321" s="36" t="str">
        <f>_xlfn.XLOOKUP($B321,'Q1 DATA TABLE'!$A:$A,'Q1 DATA TABLE'!C:C)</f>
        <v>Washington</v>
      </c>
      <c r="E321" s="36" t="str">
        <f>_xlfn.XLOOKUP($B321,'Q1 DATA TABLE'!$A:$A,'Q1 DATA TABLE'!$E:$E)</f>
        <v>United States</v>
      </c>
      <c r="F321" s="36">
        <f>_xlfn.XLOOKUP($B321,'Q1 DATA TABLE'!$A:$A,'Q1 DATA TABLE'!$H:$H)</f>
        <v>1</v>
      </c>
      <c r="G321" s="22" t="s">
        <v>11874</v>
      </c>
      <c r="H321" s="22" t="s">
        <v>10769</v>
      </c>
      <c r="I321" s="22" t="s">
        <v>10996</v>
      </c>
      <c r="J321" s="23">
        <v>19714</v>
      </c>
      <c r="K321" s="22" t="s">
        <v>10777</v>
      </c>
      <c r="L321" s="22" t="s">
        <v>10792</v>
      </c>
      <c r="M321" s="24">
        <v>70000</v>
      </c>
      <c r="N321" s="21">
        <v>3</v>
      </c>
      <c r="O321" s="22" t="s">
        <v>11047</v>
      </c>
      <c r="P321" s="22" t="s">
        <v>10839</v>
      </c>
      <c r="Q321" s="21">
        <v>0</v>
      </c>
      <c r="R321" s="21">
        <v>2</v>
      </c>
      <c r="S321" s="22" t="s">
        <v>11875</v>
      </c>
      <c r="T321" s="22" t="s">
        <v>11876</v>
      </c>
      <c r="U321" s="22" t="s">
        <v>11877</v>
      </c>
      <c r="V321" s="23">
        <v>37862</v>
      </c>
      <c r="W321" s="22" t="s">
        <v>10771</v>
      </c>
    </row>
    <row r="322" spans="1:23" x14ac:dyDescent="0.25">
      <c r="A322" s="21">
        <v>11315</v>
      </c>
      <c r="B322" s="21">
        <v>632</v>
      </c>
      <c r="C322" s="36" t="str">
        <f>_xlfn.XLOOKUP($B322,'Q1 DATA TABLE'!$A:$A,'Q1 DATA TABLE'!$G:$G)</f>
        <v>Port Orchard</v>
      </c>
      <c r="D322" s="36" t="str">
        <f>_xlfn.XLOOKUP($B322,'Q1 DATA TABLE'!$A:$A,'Q1 DATA TABLE'!C:C)</f>
        <v>Washington</v>
      </c>
      <c r="E322" s="36" t="str">
        <f>_xlfn.XLOOKUP($B322,'Q1 DATA TABLE'!$A:$A,'Q1 DATA TABLE'!$E:$E)</f>
        <v>United States</v>
      </c>
      <c r="F322" s="36">
        <f>_xlfn.XLOOKUP($B322,'Q1 DATA TABLE'!$A:$A,'Q1 DATA TABLE'!$H:$H)</f>
        <v>1</v>
      </c>
      <c r="G322" s="22" t="s">
        <v>11614</v>
      </c>
      <c r="H322" s="22" t="s">
        <v>10972</v>
      </c>
      <c r="I322" s="22" t="s">
        <v>11878</v>
      </c>
      <c r="J322" s="23">
        <v>19633</v>
      </c>
      <c r="K322" s="22" t="s">
        <v>10777</v>
      </c>
      <c r="L322" s="22" t="s">
        <v>10792</v>
      </c>
      <c r="M322" s="24">
        <v>70000</v>
      </c>
      <c r="N322" s="21">
        <v>3</v>
      </c>
      <c r="O322" s="22" t="s">
        <v>11047</v>
      </c>
      <c r="P322" s="22" t="s">
        <v>10839</v>
      </c>
      <c r="Q322" s="21">
        <v>0</v>
      </c>
      <c r="R322" s="21">
        <v>2</v>
      </c>
      <c r="S322" s="22" t="s">
        <v>11879</v>
      </c>
      <c r="T322" s="22" t="s">
        <v>10769</v>
      </c>
      <c r="U322" s="22" t="s">
        <v>11880</v>
      </c>
      <c r="V322" s="23">
        <v>37946</v>
      </c>
      <c r="W322" s="22" t="s">
        <v>10771</v>
      </c>
    </row>
    <row r="323" spans="1:23" x14ac:dyDescent="0.25">
      <c r="A323" s="21">
        <v>11316</v>
      </c>
      <c r="B323" s="21">
        <v>51</v>
      </c>
      <c r="C323" s="36" t="str">
        <f>_xlfn.XLOOKUP($B323,'Q1 DATA TABLE'!$A:$A,'Q1 DATA TABLE'!$G:$G)</f>
        <v>Langford</v>
      </c>
      <c r="D323" s="36" t="str">
        <f>_xlfn.XLOOKUP($B323,'Q1 DATA TABLE'!$A:$A,'Q1 DATA TABLE'!C:C)</f>
        <v>British Columbia</v>
      </c>
      <c r="E323" s="36" t="str">
        <f>_xlfn.XLOOKUP($B323,'Q1 DATA TABLE'!$A:$A,'Q1 DATA TABLE'!$E:$E)</f>
        <v>Canada</v>
      </c>
      <c r="F323" s="36">
        <f>_xlfn.XLOOKUP($B323,'Q1 DATA TABLE'!$A:$A,'Q1 DATA TABLE'!$H:$H)</f>
        <v>6</v>
      </c>
      <c r="G323" s="22" t="s">
        <v>10879</v>
      </c>
      <c r="H323" s="22" t="s">
        <v>10769</v>
      </c>
      <c r="I323" s="22" t="s">
        <v>11881</v>
      </c>
      <c r="J323" s="23">
        <v>19680</v>
      </c>
      <c r="K323" s="22" t="s">
        <v>10765</v>
      </c>
      <c r="L323" s="22" t="s">
        <v>10765</v>
      </c>
      <c r="M323" s="24">
        <v>60000</v>
      </c>
      <c r="N323" s="21">
        <v>3</v>
      </c>
      <c r="O323" s="22" t="s">
        <v>11047</v>
      </c>
      <c r="P323" s="22" t="s">
        <v>10839</v>
      </c>
      <c r="Q323" s="21">
        <v>1</v>
      </c>
      <c r="R323" s="21">
        <v>2</v>
      </c>
      <c r="S323" s="22" t="s">
        <v>11882</v>
      </c>
      <c r="T323" s="22" t="s">
        <v>10769</v>
      </c>
      <c r="U323" s="22" t="s">
        <v>11883</v>
      </c>
      <c r="V323" s="23">
        <v>37818</v>
      </c>
      <c r="W323" s="22" t="s">
        <v>10794</v>
      </c>
    </row>
    <row r="324" spans="1:23" x14ac:dyDescent="0.25">
      <c r="A324" s="21">
        <v>11317</v>
      </c>
      <c r="B324" s="21">
        <v>548</v>
      </c>
      <c r="C324" s="36" t="str">
        <f>_xlfn.XLOOKUP($B324,'Q1 DATA TABLE'!$A:$A,'Q1 DATA TABLE'!$G:$G)</f>
        <v>Salem</v>
      </c>
      <c r="D324" s="36" t="str">
        <f>_xlfn.XLOOKUP($B324,'Q1 DATA TABLE'!$A:$A,'Q1 DATA TABLE'!C:C)</f>
        <v>Oregon</v>
      </c>
      <c r="E324" s="36" t="str">
        <f>_xlfn.XLOOKUP($B324,'Q1 DATA TABLE'!$A:$A,'Q1 DATA TABLE'!$E:$E)</f>
        <v>United States</v>
      </c>
      <c r="F324" s="36">
        <f>_xlfn.XLOOKUP($B324,'Q1 DATA TABLE'!$A:$A,'Q1 DATA TABLE'!$H:$H)</f>
        <v>1</v>
      </c>
      <c r="G324" s="22" t="s">
        <v>11545</v>
      </c>
      <c r="H324" s="22" t="s">
        <v>10871</v>
      </c>
      <c r="I324" s="22" t="s">
        <v>10904</v>
      </c>
      <c r="J324" s="23">
        <v>19254</v>
      </c>
      <c r="K324" s="22" t="s">
        <v>10777</v>
      </c>
      <c r="L324" s="22" t="s">
        <v>10792</v>
      </c>
      <c r="M324" s="24">
        <v>40000</v>
      </c>
      <c r="N324" s="21">
        <v>3</v>
      </c>
      <c r="O324" s="22" t="s">
        <v>10856</v>
      </c>
      <c r="P324" s="22" t="s">
        <v>10767</v>
      </c>
      <c r="Q324" s="21">
        <v>0</v>
      </c>
      <c r="R324" s="21">
        <v>2</v>
      </c>
      <c r="S324" s="22" t="s">
        <v>11884</v>
      </c>
      <c r="T324" s="22" t="s">
        <v>10769</v>
      </c>
      <c r="U324" s="22" t="s">
        <v>11885</v>
      </c>
      <c r="V324" s="23">
        <v>37319</v>
      </c>
      <c r="W324" s="22" t="s">
        <v>10794</v>
      </c>
    </row>
    <row r="325" spans="1:23" x14ac:dyDescent="0.25">
      <c r="A325" s="21">
        <v>11318</v>
      </c>
      <c r="B325" s="21">
        <v>614</v>
      </c>
      <c r="C325" s="36" t="str">
        <f>_xlfn.XLOOKUP($B325,'Q1 DATA TABLE'!$A:$A,'Q1 DATA TABLE'!$G:$G)</f>
        <v>Edmonds</v>
      </c>
      <c r="D325" s="36" t="str">
        <f>_xlfn.XLOOKUP($B325,'Q1 DATA TABLE'!$A:$A,'Q1 DATA TABLE'!C:C)</f>
        <v>Washington</v>
      </c>
      <c r="E325" s="36" t="str">
        <f>_xlfn.XLOOKUP($B325,'Q1 DATA TABLE'!$A:$A,'Q1 DATA TABLE'!$E:$E)</f>
        <v>United States</v>
      </c>
      <c r="F325" s="36">
        <f>_xlfn.XLOOKUP($B325,'Q1 DATA TABLE'!$A:$A,'Q1 DATA TABLE'!$H:$H)</f>
        <v>1</v>
      </c>
      <c r="G325" s="22" t="s">
        <v>11080</v>
      </c>
      <c r="H325" s="22" t="s">
        <v>10769</v>
      </c>
      <c r="I325" s="22" t="s">
        <v>10890</v>
      </c>
      <c r="J325" s="23">
        <v>19293</v>
      </c>
      <c r="K325" s="22" t="s">
        <v>10777</v>
      </c>
      <c r="L325" s="22" t="s">
        <v>10792</v>
      </c>
      <c r="M325" s="24">
        <v>40000</v>
      </c>
      <c r="N325" s="21">
        <v>3</v>
      </c>
      <c r="O325" s="22" t="s">
        <v>10856</v>
      </c>
      <c r="P325" s="22" t="s">
        <v>10767</v>
      </c>
      <c r="Q325" s="21">
        <v>0</v>
      </c>
      <c r="R325" s="21">
        <v>2</v>
      </c>
      <c r="S325" s="22" t="s">
        <v>11886</v>
      </c>
      <c r="T325" s="22" t="s">
        <v>10769</v>
      </c>
      <c r="U325" s="22" t="s">
        <v>11887</v>
      </c>
      <c r="V325" s="23">
        <v>38096</v>
      </c>
      <c r="W325" s="22" t="s">
        <v>10771</v>
      </c>
    </row>
    <row r="326" spans="1:23" x14ac:dyDescent="0.25">
      <c r="A326" s="21">
        <v>11319</v>
      </c>
      <c r="B326" s="21">
        <v>348</v>
      </c>
      <c r="C326" s="36" t="str">
        <f>_xlfn.XLOOKUP($B326,'Q1 DATA TABLE'!$A:$A,'Q1 DATA TABLE'!$G:$G)</f>
        <v>Oakland</v>
      </c>
      <c r="D326" s="36" t="str">
        <f>_xlfn.XLOOKUP($B326,'Q1 DATA TABLE'!$A:$A,'Q1 DATA TABLE'!C:C)</f>
        <v>California</v>
      </c>
      <c r="E326" s="36" t="str">
        <f>_xlfn.XLOOKUP($B326,'Q1 DATA TABLE'!$A:$A,'Q1 DATA TABLE'!$E:$E)</f>
        <v>United States</v>
      </c>
      <c r="F326" s="36">
        <f>_xlfn.XLOOKUP($B326,'Q1 DATA TABLE'!$A:$A,'Q1 DATA TABLE'!$H:$H)</f>
        <v>4</v>
      </c>
      <c r="G326" s="22" t="s">
        <v>11888</v>
      </c>
      <c r="H326" s="22" t="s">
        <v>11029</v>
      </c>
      <c r="I326" s="22" t="s">
        <v>11889</v>
      </c>
      <c r="J326" s="23">
        <v>13632</v>
      </c>
      <c r="K326" s="22" t="s">
        <v>10765</v>
      </c>
      <c r="L326" s="22" t="s">
        <v>10792</v>
      </c>
      <c r="M326" s="24">
        <v>70000</v>
      </c>
      <c r="N326" s="21">
        <v>4</v>
      </c>
      <c r="O326" s="22" t="s">
        <v>11047</v>
      </c>
      <c r="P326" s="22" t="s">
        <v>10839</v>
      </c>
      <c r="Q326" s="21">
        <v>0</v>
      </c>
      <c r="R326" s="21">
        <v>2</v>
      </c>
      <c r="S326" s="22" t="s">
        <v>11890</v>
      </c>
      <c r="T326" s="22" t="s">
        <v>11891</v>
      </c>
      <c r="U326" s="22" t="s">
        <v>11892</v>
      </c>
      <c r="V326" s="23">
        <v>37327</v>
      </c>
      <c r="W326" s="22" t="s">
        <v>10771</v>
      </c>
    </row>
    <row r="327" spans="1:23" x14ac:dyDescent="0.25">
      <c r="A327" s="21">
        <v>11320</v>
      </c>
      <c r="B327" s="21">
        <v>325</v>
      </c>
      <c r="C327" s="36" t="str">
        <f>_xlfn.XLOOKUP($B327,'Q1 DATA TABLE'!$A:$A,'Q1 DATA TABLE'!$G:$G)</f>
        <v>Glendale</v>
      </c>
      <c r="D327" s="36" t="str">
        <f>_xlfn.XLOOKUP($B327,'Q1 DATA TABLE'!$A:$A,'Q1 DATA TABLE'!C:C)</f>
        <v>California</v>
      </c>
      <c r="E327" s="36" t="str">
        <f>_xlfn.XLOOKUP($B327,'Q1 DATA TABLE'!$A:$A,'Q1 DATA TABLE'!$E:$E)</f>
        <v>United States</v>
      </c>
      <c r="F327" s="36">
        <f>_xlfn.XLOOKUP($B327,'Q1 DATA TABLE'!$A:$A,'Q1 DATA TABLE'!$H:$H)</f>
        <v>4</v>
      </c>
      <c r="G327" s="22" t="s">
        <v>11332</v>
      </c>
      <c r="H327" s="22" t="s">
        <v>10765</v>
      </c>
      <c r="I327" s="22" t="s">
        <v>10862</v>
      </c>
      <c r="J327" s="23">
        <v>13692</v>
      </c>
      <c r="K327" s="22" t="s">
        <v>10765</v>
      </c>
      <c r="L327" s="22" t="s">
        <v>10792</v>
      </c>
      <c r="M327" s="24">
        <v>80000</v>
      </c>
      <c r="N327" s="21">
        <v>4</v>
      </c>
      <c r="O327" s="22" t="s">
        <v>11047</v>
      </c>
      <c r="P327" s="22" t="s">
        <v>10839</v>
      </c>
      <c r="Q327" s="21">
        <v>1</v>
      </c>
      <c r="R327" s="21">
        <v>2</v>
      </c>
      <c r="S327" s="22" t="s">
        <v>11893</v>
      </c>
      <c r="T327" s="22" t="s">
        <v>10769</v>
      </c>
      <c r="U327" s="22" t="s">
        <v>11894</v>
      </c>
      <c r="V327" s="23">
        <v>37972</v>
      </c>
      <c r="W327" s="22" t="s">
        <v>10794</v>
      </c>
    </row>
    <row r="328" spans="1:23" x14ac:dyDescent="0.25">
      <c r="A328" s="21">
        <v>11321</v>
      </c>
      <c r="B328" s="21">
        <v>612</v>
      </c>
      <c r="C328" s="36" t="str">
        <f>_xlfn.XLOOKUP($B328,'Q1 DATA TABLE'!$A:$A,'Q1 DATA TABLE'!$G:$G)</f>
        <v>Burien</v>
      </c>
      <c r="D328" s="36" t="str">
        <f>_xlfn.XLOOKUP($B328,'Q1 DATA TABLE'!$A:$A,'Q1 DATA TABLE'!C:C)</f>
        <v>Washington</v>
      </c>
      <c r="E328" s="36" t="str">
        <f>_xlfn.XLOOKUP($B328,'Q1 DATA TABLE'!$A:$A,'Q1 DATA TABLE'!$E:$E)</f>
        <v>United States</v>
      </c>
      <c r="F328" s="36">
        <f>_xlfn.XLOOKUP($B328,'Q1 DATA TABLE'!$A:$A,'Q1 DATA TABLE'!$H:$H)</f>
        <v>1</v>
      </c>
      <c r="G328" s="22" t="s">
        <v>11895</v>
      </c>
      <c r="H328" s="22" t="s">
        <v>10871</v>
      </c>
      <c r="I328" s="22" t="s">
        <v>11896</v>
      </c>
      <c r="J328" s="23">
        <v>14069</v>
      </c>
      <c r="K328" s="22" t="s">
        <v>10765</v>
      </c>
      <c r="L328" s="22" t="s">
        <v>10765</v>
      </c>
      <c r="M328" s="24">
        <v>90000</v>
      </c>
      <c r="N328" s="21">
        <v>5</v>
      </c>
      <c r="O328" s="22" t="s">
        <v>10766</v>
      </c>
      <c r="P328" s="22" t="s">
        <v>10839</v>
      </c>
      <c r="Q328" s="21">
        <v>1</v>
      </c>
      <c r="R328" s="21">
        <v>2</v>
      </c>
      <c r="S328" s="22" t="s">
        <v>11897</v>
      </c>
      <c r="T328" s="22" t="s">
        <v>10769</v>
      </c>
      <c r="U328" s="22" t="s">
        <v>11898</v>
      </c>
      <c r="V328" s="23">
        <v>37860</v>
      </c>
      <c r="W328" s="22" t="s">
        <v>10794</v>
      </c>
    </row>
    <row r="329" spans="1:23" x14ac:dyDescent="0.25">
      <c r="A329" s="21">
        <v>11322</v>
      </c>
      <c r="B329" s="21">
        <v>611</v>
      </c>
      <c r="C329" s="36" t="str">
        <f>_xlfn.XLOOKUP($B329,'Q1 DATA TABLE'!$A:$A,'Q1 DATA TABLE'!$G:$G)</f>
        <v>Bremerton</v>
      </c>
      <c r="D329" s="36" t="str">
        <f>_xlfn.XLOOKUP($B329,'Q1 DATA TABLE'!$A:$A,'Q1 DATA TABLE'!C:C)</f>
        <v>Washington</v>
      </c>
      <c r="E329" s="36" t="str">
        <f>_xlfn.XLOOKUP($B329,'Q1 DATA TABLE'!$A:$A,'Q1 DATA TABLE'!$E:$E)</f>
        <v>United States</v>
      </c>
      <c r="F329" s="36">
        <f>_xlfn.XLOOKUP($B329,'Q1 DATA TABLE'!$A:$A,'Q1 DATA TABLE'!$H:$H)</f>
        <v>1</v>
      </c>
      <c r="G329" s="22" t="s">
        <v>10849</v>
      </c>
      <c r="H329" s="22" t="s">
        <v>10769</v>
      </c>
      <c r="I329" s="22" t="s">
        <v>10963</v>
      </c>
      <c r="J329" s="23">
        <v>13954</v>
      </c>
      <c r="K329" s="22" t="s">
        <v>10765</v>
      </c>
      <c r="L329" s="22" t="s">
        <v>10792</v>
      </c>
      <c r="M329" s="24">
        <v>90000</v>
      </c>
      <c r="N329" s="21">
        <v>5</v>
      </c>
      <c r="O329" s="22" t="s">
        <v>10766</v>
      </c>
      <c r="P329" s="22" t="s">
        <v>10839</v>
      </c>
      <c r="Q329" s="21">
        <v>1</v>
      </c>
      <c r="R329" s="21">
        <v>2</v>
      </c>
      <c r="S329" s="22" t="s">
        <v>11899</v>
      </c>
      <c r="T329" s="22" t="s">
        <v>10769</v>
      </c>
      <c r="U329" s="22" t="s">
        <v>11900</v>
      </c>
      <c r="V329" s="23">
        <v>37889</v>
      </c>
      <c r="W329" s="22" t="s">
        <v>10794</v>
      </c>
    </row>
    <row r="330" spans="1:23" x14ac:dyDescent="0.25">
      <c r="A330" s="21">
        <v>11323</v>
      </c>
      <c r="B330" s="21">
        <v>314</v>
      </c>
      <c r="C330" s="36" t="str">
        <f>_xlfn.XLOOKUP($B330,'Q1 DATA TABLE'!$A:$A,'Q1 DATA TABLE'!$G:$G)</f>
        <v>Daly City</v>
      </c>
      <c r="D330" s="36" t="str">
        <f>_xlfn.XLOOKUP($B330,'Q1 DATA TABLE'!$A:$A,'Q1 DATA TABLE'!C:C)</f>
        <v>California</v>
      </c>
      <c r="E330" s="36" t="str">
        <f>_xlfn.XLOOKUP($B330,'Q1 DATA TABLE'!$A:$A,'Q1 DATA TABLE'!$E:$E)</f>
        <v>United States</v>
      </c>
      <c r="F330" s="36">
        <f>_xlfn.XLOOKUP($B330,'Q1 DATA TABLE'!$A:$A,'Q1 DATA TABLE'!$H:$H)</f>
        <v>4</v>
      </c>
      <c r="G330" s="22" t="s">
        <v>11477</v>
      </c>
      <c r="H330" s="22" t="s">
        <v>10769</v>
      </c>
      <c r="I330" s="22" t="s">
        <v>11353</v>
      </c>
      <c r="J330" s="23">
        <v>14051</v>
      </c>
      <c r="K330" s="22" t="s">
        <v>10777</v>
      </c>
      <c r="L330" s="22" t="s">
        <v>10765</v>
      </c>
      <c r="M330" s="24">
        <v>120000</v>
      </c>
      <c r="N330" s="21">
        <v>2</v>
      </c>
      <c r="O330" s="22" t="s">
        <v>11047</v>
      </c>
      <c r="P330" s="22" t="s">
        <v>10839</v>
      </c>
      <c r="Q330" s="21">
        <v>1</v>
      </c>
      <c r="R330" s="21">
        <v>3</v>
      </c>
      <c r="S330" s="22" t="s">
        <v>11901</v>
      </c>
      <c r="T330" s="22" t="s">
        <v>10769</v>
      </c>
      <c r="U330" s="22" t="s">
        <v>11902</v>
      </c>
      <c r="V330" s="23">
        <v>37328</v>
      </c>
      <c r="W330" s="22" t="s">
        <v>10794</v>
      </c>
    </row>
    <row r="331" spans="1:23" x14ac:dyDescent="0.25">
      <c r="A331" s="21">
        <v>11324</v>
      </c>
      <c r="B331" s="21">
        <v>325</v>
      </c>
      <c r="C331" s="36" t="str">
        <f>_xlfn.XLOOKUP($B331,'Q1 DATA TABLE'!$A:$A,'Q1 DATA TABLE'!$G:$G)</f>
        <v>Glendale</v>
      </c>
      <c r="D331" s="36" t="str">
        <f>_xlfn.XLOOKUP($B331,'Q1 DATA TABLE'!$A:$A,'Q1 DATA TABLE'!C:C)</f>
        <v>California</v>
      </c>
      <c r="E331" s="36" t="str">
        <f>_xlfn.XLOOKUP($B331,'Q1 DATA TABLE'!$A:$A,'Q1 DATA TABLE'!$E:$E)</f>
        <v>United States</v>
      </c>
      <c r="F331" s="36">
        <f>_xlfn.XLOOKUP($B331,'Q1 DATA TABLE'!$A:$A,'Q1 DATA TABLE'!$H:$H)</f>
        <v>4</v>
      </c>
      <c r="G331" s="22" t="s">
        <v>11903</v>
      </c>
      <c r="H331" s="22" t="s">
        <v>10769</v>
      </c>
      <c r="I331" s="22" t="s">
        <v>11126</v>
      </c>
      <c r="J331" s="23">
        <v>14379</v>
      </c>
      <c r="K331" s="22" t="s">
        <v>10765</v>
      </c>
      <c r="L331" s="22" t="s">
        <v>10765</v>
      </c>
      <c r="M331" s="24">
        <v>90000</v>
      </c>
      <c r="N331" s="21">
        <v>5</v>
      </c>
      <c r="O331" s="22" t="s">
        <v>10766</v>
      </c>
      <c r="P331" s="22" t="s">
        <v>10839</v>
      </c>
      <c r="Q331" s="21">
        <v>1</v>
      </c>
      <c r="R331" s="21">
        <v>2</v>
      </c>
      <c r="S331" s="22" t="s">
        <v>11904</v>
      </c>
      <c r="T331" s="22" t="s">
        <v>10769</v>
      </c>
      <c r="U331" s="22" t="s">
        <v>11905</v>
      </c>
      <c r="V331" s="23">
        <v>37344</v>
      </c>
      <c r="W331" s="22" t="s">
        <v>10771</v>
      </c>
    </row>
    <row r="332" spans="1:23" x14ac:dyDescent="0.25">
      <c r="A332" s="21">
        <v>11325</v>
      </c>
      <c r="B332" s="21">
        <v>637</v>
      </c>
      <c r="C332" s="36" t="str">
        <f>_xlfn.XLOOKUP($B332,'Q1 DATA TABLE'!$A:$A,'Q1 DATA TABLE'!$G:$G)</f>
        <v>Seattle</v>
      </c>
      <c r="D332" s="36" t="str">
        <f>_xlfn.XLOOKUP($B332,'Q1 DATA TABLE'!$A:$A,'Q1 DATA TABLE'!C:C)</f>
        <v>Washington</v>
      </c>
      <c r="E332" s="36" t="str">
        <f>_xlfn.XLOOKUP($B332,'Q1 DATA TABLE'!$A:$A,'Q1 DATA TABLE'!$E:$E)</f>
        <v>United States</v>
      </c>
      <c r="F332" s="36">
        <f>_xlfn.XLOOKUP($B332,'Q1 DATA TABLE'!$A:$A,'Q1 DATA TABLE'!$H:$H)</f>
        <v>1</v>
      </c>
      <c r="G332" s="22" t="s">
        <v>11906</v>
      </c>
      <c r="H332" s="22" t="s">
        <v>11029</v>
      </c>
      <c r="I332" s="22" t="s">
        <v>11213</v>
      </c>
      <c r="J332" s="23">
        <v>14428</v>
      </c>
      <c r="K332" s="22" t="s">
        <v>10777</v>
      </c>
      <c r="L332" s="22" t="s">
        <v>10765</v>
      </c>
      <c r="M332" s="24">
        <v>90000</v>
      </c>
      <c r="N332" s="21">
        <v>5</v>
      </c>
      <c r="O332" s="22" t="s">
        <v>10766</v>
      </c>
      <c r="P332" s="22" t="s">
        <v>10839</v>
      </c>
      <c r="Q332" s="21">
        <v>1</v>
      </c>
      <c r="R332" s="21">
        <v>2</v>
      </c>
      <c r="S332" s="22" t="s">
        <v>11907</v>
      </c>
      <c r="T332" s="22" t="s">
        <v>10769</v>
      </c>
      <c r="U332" s="22" t="s">
        <v>11908</v>
      </c>
      <c r="V332" s="23">
        <v>37337</v>
      </c>
      <c r="W332" s="22" t="s">
        <v>10794</v>
      </c>
    </row>
    <row r="333" spans="1:23" x14ac:dyDescent="0.25">
      <c r="A333" s="21">
        <v>11326</v>
      </c>
      <c r="B333" s="21">
        <v>300</v>
      </c>
      <c r="C333" s="36" t="str">
        <f>_xlfn.XLOOKUP($B333,'Q1 DATA TABLE'!$A:$A,'Q1 DATA TABLE'!$G:$G)</f>
        <v>Beverly Hills</v>
      </c>
      <c r="D333" s="36" t="str">
        <f>_xlfn.XLOOKUP($B333,'Q1 DATA TABLE'!$A:$A,'Q1 DATA TABLE'!C:C)</f>
        <v>California</v>
      </c>
      <c r="E333" s="36" t="str">
        <f>_xlfn.XLOOKUP($B333,'Q1 DATA TABLE'!$A:$A,'Q1 DATA TABLE'!$E:$E)</f>
        <v>United States</v>
      </c>
      <c r="F333" s="36">
        <f>_xlfn.XLOOKUP($B333,'Q1 DATA TABLE'!$A:$A,'Q1 DATA TABLE'!$H:$H)</f>
        <v>4</v>
      </c>
      <c r="G333" s="22" t="s">
        <v>11909</v>
      </c>
      <c r="H333" s="22" t="s">
        <v>10765</v>
      </c>
      <c r="I333" s="22" t="s">
        <v>10905</v>
      </c>
      <c r="J333" s="23">
        <v>14422</v>
      </c>
      <c r="K333" s="22" t="s">
        <v>10765</v>
      </c>
      <c r="L333" s="22" t="s">
        <v>10765</v>
      </c>
      <c r="M333" s="24">
        <v>130000</v>
      </c>
      <c r="N333" s="21">
        <v>2</v>
      </c>
      <c r="O333" s="22" t="s">
        <v>10766</v>
      </c>
      <c r="P333" s="22" t="s">
        <v>10839</v>
      </c>
      <c r="Q333" s="21">
        <v>1</v>
      </c>
      <c r="R333" s="21">
        <v>4</v>
      </c>
      <c r="S333" s="22" t="s">
        <v>11910</v>
      </c>
      <c r="T333" s="22" t="s">
        <v>10769</v>
      </c>
      <c r="U333" s="22" t="s">
        <v>11911</v>
      </c>
      <c r="V333" s="23">
        <v>37333</v>
      </c>
      <c r="W333" s="22" t="s">
        <v>10780</v>
      </c>
    </row>
    <row r="334" spans="1:23" x14ac:dyDescent="0.25">
      <c r="A334" s="21">
        <v>11327</v>
      </c>
      <c r="B334" s="21">
        <v>301</v>
      </c>
      <c r="C334" s="36" t="str">
        <f>_xlfn.XLOOKUP($B334,'Q1 DATA TABLE'!$A:$A,'Q1 DATA TABLE'!$G:$G)</f>
        <v>Burbank</v>
      </c>
      <c r="D334" s="36" t="str">
        <f>_xlfn.XLOOKUP($B334,'Q1 DATA TABLE'!$A:$A,'Q1 DATA TABLE'!C:C)</f>
        <v>California</v>
      </c>
      <c r="E334" s="36" t="str">
        <f>_xlfn.XLOOKUP($B334,'Q1 DATA TABLE'!$A:$A,'Q1 DATA TABLE'!$E:$E)</f>
        <v>United States</v>
      </c>
      <c r="F334" s="36">
        <f>_xlfn.XLOOKUP($B334,'Q1 DATA TABLE'!$A:$A,'Q1 DATA TABLE'!$H:$H)</f>
        <v>4</v>
      </c>
      <c r="G334" s="22" t="s">
        <v>10945</v>
      </c>
      <c r="H334" s="22" t="s">
        <v>10823</v>
      </c>
      <c r="I334" s="22" t="s">
        <v>10928</v>
      </c>
      <c r="J334" s="23">
        <v>14674</v>
      </c>
      <c r="K334" s="22" t="s">
        <v>10765</v>
      </c>
      <c r="L334" s="22" t="s">
        <v>10765</v>
      </c>
      <c r="M334" s="24">
        <v>90000</v>
      </c>
      <c r="N334" s="21">
        <v>5</v>
      </c>
      <c r="O334" s="22" t="s">
        <v>10766</v>
      </c>
      <c r="P334" s="22" t="s">
        <v>10839</v>
      </c>
      <c r="Q334" s="21">
        <v>1</v>
      </c>
      <c r="R334" s="21">
        <v>2</v>
      </c>
      <c r="S334" s="22" t="s">
        <v>11912</v>
      </c>
      <c r="T334" s="22" t="s">
        <v>10769</v>
      </c>
      <c r="U334" s="22" t="s">
        <v>11913</v>
      </c>
      <c r="V334" s="23">
        <v>37344</v>
      </c>
      <c r="W334" s="22" t="s">
        <v>10794</v>
      </c>
    </row>
    <row r="335" spans="1:23" x14ac:dyDescent="0.25">
      <c r="A335" s="21">
        <v>11328</v>
      </c>
      <c r="B335" s="21">
        <v>55</v>
      </c>
      <c r="C335" s="36" t="str">
        <f>_xlfn.XLOOKUP($B335,'Q1 DATA TABLE'!$A:$A,'Q1 DATA TABLE'!$G:$G)</f>
        <v>Newton</v>
      </c>
      <c r="D335" s="36" t="str">
        <f>_xlfn.XLOOKUP($B335,'Q1 DATA TABLE'!$A:$A,'Q1 DATA TABLE'!C:C)</f>
        <v>British Columbia</v>
      </c>
      <c r="E335" s="36" t="str">
        <f>_xlfn.XLOOKUP($B335,'Q1 DATA TABLE'!$A:$A,'Q1 DATA TABLE'!$E:$E)</f>
        <v>Canada</v>
      </c>
      <c r="F335" s="36">
        <f>_xlfn.XLOOKUP($B335,'Q1 DATA TABLE'!$A:$A,'Q1 DATA TABLE'!$H:$H)</f>
        <v>6</v>
      </c>
      <c r="G335" s="22" t="s">
        <v>11915</v>
      </c>
      <c r="H335" s="22" t="s">
        <v>10765</v>
      </c>
      <c r="I335" s="22" t="s">
        <v>11320</v>
      </c>
      <c r="J335" s="23">
        <v>14611</v>
      </c>
      <c r="K335" s="22" t="s">
        <v>10765</v>
      </c>
      <c r="L335" s="22" t="s">
        <v>10765</v>
      </c>
      <c r="M335" s="24">
        <v>90000</v>
      </c>
      <c r="N335" s="21">
        <v>5</v>
      </c>
      <c r="O335" s="22" t="s">
        <v>10766</v>
      </c>
      <c r="P335" s="22" t="s">
        <v>10839</v>
      </c>
      <c r="Q335" s="21">
        <v>1</v>
      </c>
      <c r="R335" s="21">
        <v>2</v>
      </c>
      <c r="S335" s="22" t="s">
        <v>11916</v>
      </c>
      <c r="T335" s="22" t="s">
        <v>10769</v>
      </c>
      <c r="U335" s="22" t="s">
        <v>11917</v>
      </c>
      <c r="V335" s="23">
        <v>37811</v>
      </c>
      <c r="W335" s="22" t="s">
        <v>10794</v>
      </c>
    </row>
    <row r="336" spans="1:23" x14ac:dyDescent="0.25">
      <c r="A336" s="21">
        <v>11329</v>
      </c>
      <c r="B336" s="21">
        <v>311</v>
      </c>
      <c r="C336" s="36" t="str">
        <f>_xlfn.XLOOKUP($B336,'Q1 DATA TABLE'!$A:$A,'Q1 DATA TABLE'!$G:$G)</f>
        <v>Concord</v>
      </c>
      <c r="D336" s="36" t="str">
        <f>_xlfn.XLOOKUP($B336,'Q1 DATA TABLE'!$A:$A,'Q1 DATA TABLE'!C:C)</f>
        <v>California</v>
      </c>
      <c r="E336" s="36" t="str">
        <f>_xlfn.XLOOKUP($B336,'Q1 DATA TABLE'!$A:$A,'Q1 DATA TABLE'!$E:$E)</f>
        <v>United States</v>
      </c>
      <c r="F336" s="36">
        <f>_xlfn.XLOOKUP($B336,'Q1 DATA TABLE'!$A:$A,'Q1 DATA TABLE'!$H:$H)</f>
        <v>4</v>
      </c>
      <c r="G336" s="22" t="s">
        <v>11918</v>
      </c>
      <c r="H336" s="22" t="s">
        <v>10769</v>
      </c>
      <c r="I336" s="22" t="s">
        <v>10808</v>
      </c>
      <c r="J336" s="23">
        <v>14817</v>
      </c>
      <c r="K336" s="22" t="s">
        <v>10777</v>
      </c>
      <c r="L336" s="22" t="s">
        <v>10765</v>
      </c>
      <c r="M336" s="24">
        <v>90000</v>
      </c>
      <c r="N336" s="21">
        <v>5</v>
      </c>
      <c r="O336" s="22" t="s">
        <v>10766</v>
      </c>
      <c r="P336" s="22" t="s">
        <v>10839</v>
      </c>
      <c r="Q336" s="21">
        <v>1</v>
      </c>
      <c r="R336" s="21">
        <v>2</v>
      </c>
      <c r="S336" s="22" t="s">
        <v>11919</v>
      </c>
      <c r="T336" s="22" t="s">
        <v>10769</v>
      </c>
      <c r="U336" s="22" t="s">
        <v>11920</v>
      </c>
      <c r="V336" s="23">
        <v>37343</v>
      </c>
      <c r="W336" s="22" t="s">
        <v>10794</v>
      </c>
    </row>
    <row r="337" spans="1:23" x14ac:dyDescent="0.25">
      <c r="A337" s="21">
        <v>11330</v>
      </c>
      <c r="B337" s="21">
        <v>59</v>
      </c>
      <c r="C337" s="36" t="str">
        <f>_xlfn.XLOOKUP($B337,'Q1 DATA TABLE'!$A:$A,'Q1 DATA TABLE'!$G:$G)</f>
        <v>Oak Bay</v>
      </c>
      <c r="D337" s="36" t="str">
        <f>_xlfn.XLOOKUP($B337,'Q1 DATA TABLE'!$A:$A,'Q1 DATA TABLE'!C:C)</f>
        <v>British Columbia</v>
      </c>
      <c r="E337" s="36" t="str">
        <f>_xlfn.XLOOKUP($B337,'Q1 DATA TABLE'!$A:$A,'Q1 DATA TABLE'!$E:$E)</f>
        <v>Canada</v>
      </c>
      <c r="F337" s="36">
        <f>_xlfn.XLOOKUP($B337,'Q1 DATA TABLE'!$A:$A,'Q1 DATA TABLE'!$H:$H)</f>
        <v>6</v>
      </c>
      <c r="G337" s="22" t="s">
        <v>11164</v>
      </c>
      <c r="H337" s="22" t="s">
        <v>10765</v>
      </c>
      <c r="I337" s="22" t="s">
        <v>11718</v>
      </c>
      <c r="J337" s="23">
        <v>14744</v>
      </c>
      <c r="K337" s="22" t="s">
        <v>10765</v>
      </c>
      <c r="L337" s="22" t="s">
        <v>10765</v>
      </c>
      <c r="M337" s="24">
        <v>110000</v>
      </c>
      <c r="N337" s="21">
        <v>2</v>
      </c>
      <c r="O337" s="22" t="s">
        <v>11047</v>
      </c>
      <c r="P337" s="22" t="s">
        <v>10839</v>
      </c>
      <c r="Q337" s="21">
        <v>1</v>
      </c>
      <c r="R337" s="21">
        <v>1</v>
      </c>
      <c r="S337" s="22" t="s">
        <v>11922</v>
      </c>
      <c r="T337" s="22" t="s">
        <v>10769</v>
      </c>
      <c r="U337" s="22" t="s">
        <v>11923</v>
      </c>
      <c r="V337" s="23">
        <v>37849</v>
      </c>
      <c r="W337" s="22" t="s">
        <v>10787</v>
      </c>
    </row>
    <row r="338" spans="1:23" x14ac:dyDescent="0.25">
      <c r="A338" s="21">
        <v>11331</v>
      </c>
      <c r="B338" s="21">
        <v>63</v>
      </c>
      <c r="C338" s="36" t="str">
        <f>_xlfn.XLOOKUP($B338,'Q1 DATA TABLE'!$A:$A,'Q1 DATA TABLE'!$G:$G)</f>
        <v>Shawnee</v>
      </c>
      <c r="D338" s="36" t="str">
        <f>_xlfn.XLOOKUP($B338,'Q1 DATA TABLE'!$A:$A,'Q1 DATA TABLE'!C:C)</f>
        <v>British Columbia</v>
      </c>
      <c r="E338" s="36" t="str">
        <f>_xlfn.XLOOKUP($B338,'Q1 DATA TABLE'!$A:$A,'Q1 DATA TABLE'!$E:$E)</f>
        <v>Canada</v>
      </c>
      <c r="F338" s="36">
        <f>_xlfn.XLOOKUP($B338,'Q1 DATA TABLE'!$A:$A,'Q1 DATA TABLE'!$H:$H)</f>
        <v>6</v>
      </c>
      <c r="G338" s="22" t="s">
        <v>11300</v>
      </c>
      <c r="H338" s="22" t="s">
        <v>10769</v>
      </c>
      <c r="I338" s="22" t="s">
        <v>10845</v>
      </c>
      <c r="J338" s="23">
        <v>25025</v>
      </c>
      <c r="K338" s="22" t="s">
        <v>10765</v>
      </c>
      <c r="L338" s="22" t="s">
        <v>10792</v>
      </c>
      <c r="M338" s="24">
        <v>90000</v>
      </c>
      <c r="N338" s="21">
        <v>4</v>
      </c>
      <c r="O338" s="22" t="s">
        <v>10856</v>
      </c>
      <c r="P338" s="22" t="s">
        <v>10857</v>
      </c>
      <c r="Q338" s="21">
        <v>1</v>
      </c>
      <c r="R338" s="21">
        <v>2</v>
      </c>
      <c r="S338" s="22" t="s">
        <v>11925</v>
      </c>
      <c r="T338" s="22" t="s">
        <v>10769</v>
      </c>
      <c r="U338" s="22" t="s">
        <v>11926</v>
      </c>
      <c r="V338" s="23">
        <v>37844</v>
      </c>
      <c r="W338" s="22" t="s">
        <v>10771</v>
      </c>
    </row>
    <row r="339" spans="1:23" x14ac:dyDescent="0.25">
      <c r="A339" s="21">
        <v>11332</v>
      </c>
      <c r="B339" s="21">
        <v>153</v>
      </c>
      <c r="C339" s="36" t="str">
        <f>_xlfn.XLOOKUP($B339,'Q1 DATA TABLE'!$A:$A,'Q1 DATA TABLE'!$G:$G)</f>
        <v>Berlin</v>
      </c>
      <c r="D339" s="36" t="str">
        <f>_xlfn.XLOOKUP($B339,'Q1 DATA TABLE'!$A:$A,'Q1 DATA TABLE'!C:C)</f>
        <v>Nordrhein-Westfalen</v>
      </c>
      <c r="E339" s="36" t="str">
        <f>_xlfn.XLOOKUP($B339,'Q1 DATA TABLE'!$A:$A,'Q1 DATA TABLE'!$E:$E)</f>
        <v>Germany</v>
      </c>
      <c r="F339" s="36">
        <f>_xlfn.XLOOKUP($B339,'Q1 DATA TABLE'!$A:$A,'Q1 DATA TABLE'!$H:$H)</f>
        <v>8</v>
      </c>
      <c r="G339" s="22" t="s">
        <v>11033</v>
      </c>
      <c r="H339" s="22" t="s">
        <v>10871</v>
      </c>
      <c r="I339" s="22" t="s">
        <v>10938</v>
      </c>
      <c r="J339" s="23">
        <v>22923</v>
      </c>
      <c r="K339" s="22" t="s">
        <v>10777</v>
      </c>
      <c r="L339" s="22" t="s">
        <v>10792</v>
      </c>
      <c r="M339" s="24">
        <v>10000</v>
      </c>
      <c r="N339" s="21">
        <v>1</v>
      </c>
      <c r="O339" s="22" t="s">
        <v>11047</v>
      </c>
      <c r="P339" s="22" t="s">
        <v>11928</v>
      </c>
      <c r="Q339" s="21">
        <v>1</v>
      </c>
      <c r="R339" s="21">
        <v>0</v>
      </c>
      <c r="S339" s="22" t="s">
        <v>11929</v>
      </c>
      <c r="T339" s="22" t="s">
        <v>10769</v>
      </c>
      <c r="U339" s="22" t="s">
        <v>11930</v>
      </c>
      <c r="V339" s="23">
        <v>37363</v>
      </c>
      <c r="W339" s="22" t="s">
        <v>10780</v>
      </c>
    </row>
    <row r="340" spans="1:23" x14ac:dyDescent="0.25">
      <c r="A340" s="21">
        <v>11333</v>
      </c>
      <c r="B340" s="21">
        <v>261</v>
      </c>
      <c r="C340" s="36" t="str">
        <f>_xlfn.XLOOKUP($B340,'Q1 DATA TABLE'!$A:$A,'Q1 DATA TABLE'!$G:$G)</f>
        <v>Newcastle upon Tyne</v>
      </c>
      <c r="D340" s="36" t="str">
        <f>_xlfn.XLOOKUP($B340,'Q1 DATA TABLE'!$A:$A,'Q1 DATA TABLE'!C:C)</f>
        <v>England</v>
      </c>
      <c r="E340" s="36" t="str">
        <f>_xlfn.XLOOKUP($B340,'Q1 DATA TABLE'!$A:$A,'Q1 DATA TABLE'!$E:$E)</f>
        <v>United Kingdom</v>
      </c>
      <c r="F340" s="36">
        <f>_xlfn.XLOOKUP($B340,'Q1 DATA TABLE'!$A:$A,'Q1 DATA TABLE'!$H:$H)</f>
        <v>10</v>
      </c>
      <c r="G340" s="22" t="s">
        <v>11160</v>
      </c>
      <c r="H340" s="22" t="s">
        <v>10919</v>
      </c>
      <c r="I340" s="22" t="s">
        <v>11588</v>
      </c>
      <c r="J340" s="23">
        <v>22837</v>
      </c>
      <c r="K340" s="22" t="s">
        <v>10765</v>
      </c>
      <c r="L340" s="22" t="s">
        <v>10792</v>
      </c>
      <c r="M340" s="24">
        <v>20000</v>
      </c>
      <c r="N340" s="21">
        <v>1</v>
      </c>
      <c r="O340" s="22" t="s">
        <v>11047</v>
      </c>
      <c r="P340" s="22" t="s">
        <v>10873</v>
      </c>
      <c r="Q340" s="21">
        <v>1</v>
      </c>
      <c r="R340" s="21">
        <v>0</v>
      </c>
      <c r="S340" s="22" t="s">
        <v>11932</v>
      </c>
      <c r="T340" s="22" t="s">
        <v>10769</v>
      </c>
      <c r="U340" s="22" t="s">
        <v>10779</v>
      </c>
      <c r="V340" s="23">
        <v>37155</v>
      </c>
      <c r="W340" s="22" t="s">
        <v>10780</v>
      </c>
    </row>
    <row r="341" spans="1:23" x14ac:dyDescent="0.25">
      <c r="A341" s="21">
        <v>11334</v>
      </c>
      <c r="B341" s="21">
        <v>269</v>
      </c>
      <c r="C341" s="36" t="str">
        <f>_xlfn.XLOOKUP($B341,'Q1 DATA TABLE'!$A:$A,'Q1 DATA TABLE'!$G:$G)</f>
        <v>Stoke-on-Trent</v>
      </c>
      <c r="D341" s="36" t="str">
        <f>_xlfn.XLOOKUP($B341,'Q1 DATA TABLE'!$A:$A,'Q1 DATA TABLE'!C:C)</f>
        <v>England</v>
      </c>
      <c r="E341" s="36" t="str">
        <f>_xlfn.XLOOKUP($B341,'Q1 DATA TABLE'!$A:$A,'Q1 DATA TABLE'!$E:$E)</f>
        <v>United Kingdom</v>
      </c>
      <c r="F341" s="36">
        <f>_xlfn.XLOOKUP($B341,'Q1 DATA TABLE'!$A:$A,'Q1 DATA TABLE'!$H:$H)</f>
        <v>10</v>
      </c>
      <c r="G341" s="22" t="s">
        <v>11348</v>
      </c>
      <c r="H341" s="22" t="s">
        <v>10769</v>
      </c>
      <c r="I341" s="22" t="s">
        <v>11165</v>
      </c>
      <c r="J341" s="23">
        <v>22362</v>
      </c>
      <c r="K341" s="22" t="s">
        <v>10765</v>
      </c>
      <c r="L341" s="22" t="s">
        <v>10792</v>
      </c>
      <c r="M341" s="24">
        <v>10000</v>
      </c>
      <c r="N341" s="21">
        <v>1</v>
      </c>
      <c r="O341" s="22" t="s">
        <v>10766</v>
      </c>
      <c r="P341" s="22" t="s">
        <v>11928</v>
      </c>
      <c r="Q341" s="21">
        <v>1</v>
      </c>
      <c r="R341" s="21">
        <v>0</v>
      </c>
      <c r="S341" s="22" t="s">
        <v>11934</v>
      </c>
      <c r="T341" s="22" t="s">
        <v>10769</v>
      </c>
      <c r="U341" s="22" t="s">
        <v>11275</v>
      </c>
      <c r="V341" s="23">
        <v>37138</v>
      </c>
      <c r="W341" s="22" t="s">
        <v>10780</v>
      </c>
    </row>
    <row r="342" spans="1:23" x14ac:dyDescent="0.25">
      <c r="A342" s="21">
        <v>11335</v>
      </c>
      <c r="B342" s="21">
        <v>120</v>
      </c>
      <c r="C342" s="36" t="str">
        <f>_xlfn.XLOOKUP($B342,'Q1 DATA TABLE'!$A:$A,'Q1 DATA TABLE'!$G:$G)</f>
        <v>Hof</v>
      </c>
      <c r="D342" s="36" t="str">
        <f>_xlfn.XLOOKUP($B342,'Q1 DATA TABLE'!$A:$A,'Q1 DATA TABLE'!C:C)</f>
        <v>Bayern</v>
      </c>
      <c r="E342" s="36" t="str">
        <f>_xlfn.XLOOKUP($B342,'Q1 DATA TABLE'!$A:$A,'Q1 DATA TABLE'!$E:$E)</f>
        <v>Germany</v>
      </c>
      <c r="F342" s="36">
        <f>_xlfn.XLOOKUP($B342,'Q1 DATA TABLE'!$A:$A,'Q1 DATA TABLE'!$H:$H)</f>
        <v>8</v>
      </c>
      <c r="G342" s="22" t="s">
        <v>11937</v>
      </c>
      <c r="H342" s="22" t="s">
        <v>10775</v>
      </c>
      <c r="I342" s="22" t="s">
        <v>11896</v>
      </c>
      <c r="J342" s="23">
        <v>22456</v>
      </c>
      <c r="K342" s="22" t="s">
        <v>10765</v>
      </c>
      <c r="L342" s="22" t="s">
        <v>10792</v>
      </c>
      <c r="M342" s="24">
        <v>10000</v>
      </c>
      <c r="N342" s="21">
        <v>1</v>
      </c>
      <c r="O342" s="22" t="s">
        <v>10766</v>
      </c>
      <c r="P342" s="22" t="s">
        <v>11928</v>
      </c>
      <c r="Q342" s="21">
        <v>1</v>
      </c>
      <c r="R342" s="21">
        <v>0</v>
      </c>
      <c r="S342" s="22" t="s">
        <v>11938</v>
      </c>
      <c r="T342" s="22" t="s">
        <v>10769</v>
      </c>
      <c r="U342" s="22" t="s">
        <v>11224</v>
      </c>
      <c r="V342" s="23">
        <v>37371</v>
      </c>
      <c r="W342" s="22" t="s">
        <v>10780</v>
      </c>
    </row>
    <row r="343" spans="1:23" x14ac:dyDescent="0.25">
      <c r="A343" s="21">
        <v>11336</v>
      </c>
      <c r="B343" s="21">
        <v>204</v>
      </c>
      <c r="C343" s="36" t="str">
        <f>_xlfn.XLOOKUP($B343,'Q1 DATA TABLE'!$A:$A,'Q1 DATA TABLE'!$G:$G)</f>
        <v>Paris</v>
      </c>
      <c r="D343" s="36" t="str">
        <f>_xlfn.XLOOKUP($B343,'Q1 DATA TABLE'!$A:$A,'Q1 DATA TABLE'!C:C)</f>
        <v>Seine (Paris)</v>
      </c>
      <c r="E343" s="36" t="str">
        <f>_xlfn.XLOOKUP($B343,'Q1 DATA TABLE'!$A:$A,'Q1 DATA TABLE'!$E:$E)</f>
        <v>France</v>
      </c>
      <c r="F343" s="36">
        <f>_xlfn.XLOOKUP($B343,'Q1 DATA TABLE'!$A:$A,'Q1 DATA TABLE'!$H:$H)</f>
        <v>7</v>
      </c>
      <c r="G343" s="22" t="s">
        <v>11292</v>
      </c>
      <c r="H343" s="22" t="s">
        <v>10769</v>
      </c>
      <c r="I343" s="22" t="s">
        <v>11102</v>
      </c>
      <c r="J343" s="23">
        <v>22717</v>
      </c>
      <c r="K343" s="22" t="s">
        <v>10765</v>
      </c>
      <c r="L343" s="22" t="s">
        <v>10765</v>
      </c>
      <c r="M343" s="24">
        <v>20000</v>
      </c>
      <c r="N343" s="21">
        <v>1</v>
      </c>
      <c r="O343" s="22" t="s">
        <v>11047</v>
      </c>
      <c r="P343" s="22" t="s">
        <v>10873</v>
      </c>
      <c r="Q343" s="21">
        <v>1</v>
      </c>
      <c r="R343" s="21">
        <v>0</v>
      </c>
      <c r="S343" s="22" t="s">
        <v>11941</v>
      </c>
      <c r="T343" s="22" t="s">
        <v>10769</v>
      </c>
      <c r="U343" s="22" t="s">
        <v>11942</v>
      </c>
      <c r="V343" s="23">
        <v>37711</v>
      </c>
      <c r="W343" s="22" t="s">
        <v>10780</v>
      </c>
    </row>
    <row r="344" spans="1:23" x14ac:dyDescent="0.25">
      <c r="A344" s="21">
        <v>11337</v>
      </c>
      <c r="B344" s="21">
        <v>273</v>
      </c>
      <c r="C344" s="36" t="str">
        <f>_xlfn.XLOOKUP($B344,'Q1 DATA TABLE'!$A:$A,'Q1 DATA TABLE'!$G:$G)</f>
        <v>Watford</v>
      </c>
      <c r="D344" s="36" t="str">
        <f>_xlfn.XLOOKUP($B344,'Q1 DATA TABLE'!$A:$A,'Q1 DATA TABLE'!C:C)</f>
        <v>England</v>
      </c>
      <c r="E344" s="36" t="str">
        <f>_xlfn.XLOOKUP($B344,'Q1 DATA TABLE'!$A:$A,'Q1 DATA TABLE'!$E:$E)</f>
        <v>United Kingdom</v>
      </c>
      <c r="F344" s="36">
        <f>_xlfn.XLOOKUP($B344,'Q1 DATA TABLE'!$A:$A,'Q1 DATA TABLE'!$H:$H)</f>
        <v>10</v>
      </c>
      <c r="G344" s="22" t="s">
        <v>11943</v>
      </c>
      <c r="H344" s="22" t="s">
        <v>10769</v>
      </c>
      <c r="I344" s="22" t="s">
        <v>11533</v>
      </c>
      <c r="J344" s="23">
        <v>22545</v>
      </c>
      <c r="K344" s="22" t="s">
        <v>10765</v>
      </c>
      <c r="L344" s="22" t="s">
        <v>10765</v>
      </c>
      <c r="M344" s="24">
        <v>10000</v>
      </c>
      <c r="N344" s="21">
        <v>1</v>
      </c>
      <c r="O344" s="22" t="s">
        <v>10766</v>
      </c>
      <c r="P344" s="22" t="s">
        <v>11928</v>
      </c>
      <c r="Q344" s="21">
        <v>1</v>
      </c>
      <c r="R344" s="21">
        <v>0</v>
      </c>
      <c r="S344" s="22" t="s">
        <v>11944</v>
      </c>
      <c r="T344" s="22" t="s">
        <v>10769</v>
      </c>
      <c r="U344" s="22" t="s">
        <v>11057</v>
      </c>
      <c r="V344" s="23">
        <v>37143</v>
      </c>
      <c r="W344" s="22" t="s">
        <v>10780</v>
      </c>
    </row>
    <row r="345" spans="1:23" x14ac:dyDescent="0.25">
      <c r="A345" s="21">
        <v>11338</v>
      </c>
      <c r="B345" s="21">
        <v>154</v>
      </c>
      <c r="C345" s="36" t="str">
        <f>_xlfn.XLOOKUP($B345,'Q1 DATA TABLE'!$A:$A,'Q1 DATA TABLE'!$G:$G)</f>
        <v>Bonn</v>
      </c>
      <c r="D345" s="36" t="str">
        <f>_xlfn.XLOOKUP($B345,'Q1 DATA TABLE'!$A:$A,'Q1 DATA TABLE'!C:C)</f>
        <v>Nordrhein-Westfalen</v>
      </c>
      <c r="E345" s="36" t="str">
        <f>_xlfn.XLOOKUP($B345,'Q1 DATA TABLE'!$A:$A,'Q1 DATA TABLE'!$E:$E)</f>
        <v>Germany</v>
      </c>
      <c r="F345" s="36">
        <f>_xlfn.XLOOKUP($B345,'Q1 DATA TABLE'!$A:$A,'Q1 DATA TABLE'!$H:$H)</f>
        <v>8</v>
      </c>
      <c r="G345" s="22" t="s">
        <v>11946</v>
      </c>
      <c r="H345" s="22" t="s">
        <v>10792</v>
      </c>
      <c r="I345" s="22" t="s">
        <v>11098</v>
      </c>
      <c r="J345" s="23">
        <v>22503</v>
      </c>
      <c r="K345" s="22" t="s">
        <v>10765</v>
      </c>
      <c r="L345" s="22" t="s">
        <v>10765</v>
      </c>
      <c r="M345" s="24">
        <v>20000</v>
      </c>
      <c r="N345" s="21">
        <v>1</v>
      </c>
      <c r="O345" s="22" t="s">
        <v>11047</v>
      </c>
      <c r="P345" s="22" t="s">
        <v>10873</v>
      </c>
      <c r="Q345" s="21">
        <v>1</v>
      </c>
      <c r="R345" s="21">
        <v>0</v>
      </c>
      <c r="S345" s="22" t="s">
        <v>11947</v>
      </c>
      <c r="T345" s="22" t="s">
        <v>10769</v>
      </c>
      <c r="U345" s="22" t="s">
        <v>11373</v>
      </c>
      <c r="V345" s="23">
        <v>37359</v>
      </c>
      <c r="W345" s="22" t="s">
        <v>10780</v>
      </c>
    </row>
    <row r="346" spans="1:23" x14ac:dyDescent="0.25">
      <c r="A346" s="21">
        <v>11339</v>
      </c>
      <c r="B346" s="21">
        <v>202</v>
      </c>
      <c r="C346" s="36" t="str">
        <f>_xlfn.XLOOKUP($B346,'Q1 DATA TABLE'!$A:$A,'Q1 DATA TABLE'!$G:$G)</f>
        <v>Paris</v>
      </c>
      <c r="D346" s="36" t="str">
        <f>_xlfn.XLOOKUP($B346,'Q1 DATA TABLE'!$A:$A,'Q1 DATA TABLE'!C:C)</f>
        <v>Seine (Paris)</v>
      </c>
      <c r="E346" s="36" t="str">
        <f>_xlfn.XLOOKUP($B346,'Q1 DATA TABLE'!$A:$A,'Q1 DATA TABLE'!$E:$E)</f>
        <v>France</v>
      </c>
      <c r="F346" s="36">
        <f>_xlfn.XLOOKUP($B346,'Q1 DATA TABLE'!$A:$A,'Q1 DATA TABLE'!$H:$H)</f>
        <v>7</v>
      </c>
      <c r="G346" s="22" t="s">
        <v>11644</v>
      </c>
      <c r="H346" s="22" t="s">
        <v>10765</v>
      </c>
      <c r="I346" s="22" t="s">
        <v>11948</v>
      </c>
      <c r="J346" s="23">
        <v>22470</v>
      </c>
      <c r="K346" s="22" t="s">
        <v>10777</v>
      </c>
      <c r="L346" s="22" t="s">
        <v>10765</v>
      </c>
      <c r="M346" s="24">
        <v>20000</v>
      </c>
      <c r="N346" s="21">
        <v>1</v>
      </c>
      <c r="O346" s="22" t="s">
        <v>11047</v>
      </c>
      <c r="P346" s="22" t="s">
        <v>10873</v>
      </c>
      <c r="Q346" s="21">
        <v>1</v>
      </c>
      <c r="R346" s="21">
        <v>0</v>
      </c>
      <c r="S346" s="22" t="s">
        <v>11949</v>
      </c>
      <c r="T346" s="22" t="s">
        <v>10769</v>
      </c>
      <c r="U346" s="22" t="s">
        <v>11950</v>
      </c>
      <c r="V346" s="23">
        <v>37721</v>
      </c>
      <c r="W346" s="22" t="s">
        <v>10780</v>
      </c>
    </row>
    <row r="347" spans="1:23" x14ac:dyDescent="0.25">
      <c r="A347" s="21">
        <v>11340</v>
      </c>
      <c r="B347" s="21">
        <v>192</v>
      </c>
      <c r="C347" s="36" t="str">
        <f>_xlfn.XLOOKUP($B347,'Q1 DATA TABLE'!$A:$A,'Q1 DATA TABLE'!$G:$G)</f>
        <v>Paris</v>
      </c>
      <c r="D347" s="36" t="str">
        <f>_xlfn.XLOOKUP($B347,'Q1 DATA TABLE'!$A:$A,'Q1 DATA TABLE'!C:C)</f>
        <v>Seine (Paris)</v>
      </c>
      <c r="E347" s="36" t="str">
        <f>_xlfn.XLOOKUP($B347,'Q1 DATA TABLE'!$A:$A,'Q1 DATA TABLE'!$E:$E)</f>
        <v>France</v>
      </c>
      <c r="F347" s="36">
        <f>_xlfn.XLOOKUP($B347,'Q1 DATA TABLE'!$A:$A,'Q1 DATA TABLE'!$H:$H)</f>
        <v>7</v>
      </c>
      <c r="G347" s="22" t="s">
        <v>11951</v>
      </c>
      <c r="H347" s="22" t="s">
        <v>10823</v>
      </c>
      <c r="I347" s="22" t="s">
        <v>11034</v>
      </c>
      <c r="J347" s="23">
        <v>13246</v>
      </c>
      <c r="K347" s="22" t="s">
        <v>10765</v>
      </c>
      <c r="L347" s="22" t="s">
        <v>10792</v>
      </c>
      <c r="M347" s="24">
        <v>10000</v>
      </c>
      <c r="N347" s="21">
        <v>1</v>
      </c>
      <c r="O347" s="22" t="s">
        <v>11047</v>
      </c>
      <c r="P347" s="22" t="s">
        <v>10873</v>
      </c>
      <c r="Q347" s="21">
        <v>1</v>
      </c>
      <c r="R347" s="21">
        <v>0</v>
      </c>
      <c r="S347" s="22" t="s">
        <v>11952</v>
      </c>
      <c r="T347" s="22" t="s">
        <v>10769</v>
      </c>
      <c r="U347" s="22" t="s">
        <v>11697</v>
      </c>
      <c r="V347" s="23">
        <v>37741</v>
      </c>
      <c r="W347" s="22" t="s">
        <v>10780</v>
      </c>
    </row>
    <row r="348" spans="1:23" x14ac:dyDescent="0.25">
      <c r="A348" s="21">
        <v>11341</v>
      </c>
      <c r="B348" s="21">
        <v>236</v>
      </c>
      <c r="C348" s="36" t="str">
        <f>_xlfn.XLOOKUP($B348,'Q1 DATA TABLE'!$A:$A,'Q1 DATA TABLE'!$G:$G)</f>
        <v>Cheltenham</v>
      </c>
      <c r="D348" s="36" t="str">
        <f>_xlfn.XLOOKUP($B348,'Q1 DATA TABLE'!$A:$A,'Q1 DATA TABLE'!C:C)</f>
        <v>England</v>
      </c>
      <c r="E348" s="36" t="str">
        <f>_xlfn.XLOOKUP($B348,'Q1 DATA TABLE'!$A:$A,'Q1 DATA TABLE'!$E:$E)</f>
        <v>United Kingdom</v>
      </c>
      <c r="F348" s="36">
        <f>_xlfn.XLOOKUP($B348,'Q1 DATA TABLE'!$A:$A,'Q1 DATA TABLE'!$H:$H)</f>
        <v>10</v>
      </c>
      <c r="G348" s="22" t="s">
        <v>11954</v>
      </c>
      <c r="H348" s="22" t="s">
        <v>11118</v>
      </c>
      <c r="I348" s="22" t="s">
        <v>11269</v>
      </c>
      <c r="J348" s="23">
        <v>13383</v>
      </c>
      <c r="K348" s="22" t="s">
        <v>10765</v>
      </c>
      <c r="L348" s="22" t="s">
        <v>10765</v>
      </c>
      <c r="M348" s="24">
        <v>20000</v>
      </c>
      <c r="N348" s="21">
        <v>1</v>
      </c>
      <c r="O348" s="22" t="s">
        <v>11047</v>
      </c>
      <c r="P348" s="22" t="s">
        <v>10873</v>
      </c>
      <c r="Q348" s="21">
        <v>1</v>
      </c>
      <c r="R348" s="21">
        <v>0</v>
      </c>
      <c r="S348" s="22" t="s">
        <v>11955</v>
      </c>
      <c r="T348" s="22" t="s">
        <v>10769</v>
      </c>
      <c r="U348" s="22" t="s">
        <v>11956</v>
      </c>
      <c r="V348" s="23">
        <v>37176</v>
      </c>
      <c r="W348" s="22" t="s">
        <v>10780</v>
      </c>
    </row>
    <row r="349" spans="1:23" x14ac:dyDescent="0.25">
      <c r="A349" s="21">
        <v>11342</v>
      </c>
      <c r="B349" s="21">
        <v>191</v>
      </c>
      <c r="C349" s="36" t="str">
        <f>_xlfn.XLOOKUP($B349,'Q1 DATA TABLE'!$A:$A,'Q1 DATA TABLE'!$G:$G)</f>
        <v>Boulogne-sur-Mer</v>
      </c>
      <c r="D349" s="36" t="str">
        <f>_xlfn.XLOOKUP($B349,'Q1 DATA TABLE'!$A:$A,'Q1 DATA TABLE'!C:C)</f>
        <v>Pas de Calais</v>
      </c>
      <c r="E349" s="36" t="str">
        <f>_xlfn.XLOOKUP($B349,'Q1 DATA TABLE'!$A:$A,'Q1 DATA TABLE'!$E:$E)</f>
        <v>France</v>
      </c>
      <c r="F349" s="36">
        <f>_xlfn.XLOOKUP($B349,'Q1 DATA TABLE'!$A:$A,'Q1 DATA TABLE'!$H:$H)</f>
        <v>7</v>
      </c>
      <c r="G349" s="22" t="s">
        <v>11627</v>
      </c>
      <c r="H349" s="22" t="s">
        <v>10775</v>
      </c>
      <c r="I349" s="22" t="s">
        <v>10866</v>
      </c>
      <c r="J349" s="23">
        <v>22716</v>
      </c>
      <c r="K349" s="22" t="s">
        <v>10765</v>
      </c>
      <c r="L349" s="22" t="s">
        <v>10765</v>
      </c>
      <c r="M349" s="24">
        <v>30000</v>
      </c>
      <c r="N349" s="21">
        <v>5</v>
      </c>
      <c r="O349" s="22" t="s">
        <v>11047</v>
      </c>
      <c r="P349" s="22" t="s">
        <v>10873</v>
      </c>
      <c r="Q349" s="21">
        <v>1</v>
      </c>
      <c r="R349" s="21">
        <v>0</v>
      </c>
      <c r="S349" s="22" t="s">
        <v>11959</v>
      </c>
      <c r="T349" s="22" t="s">
        <v>10769</v>
      </c>
      <c r="U349" s="22" t="s">
        <v>11193</v>
      </c>
      <c r="V349" s="23">
        <v>37999</v>
      </c>
      <c r="W349" s="22" t="s">
        <v>10780</v>
      </c>
    </row>
    <row r="350" spans="1:23" x14ac:dyDescent="0.25">
      <c r="A350" s="21">
        <v>11343</v>
      </c>
      <c r="B350" s="21">
        <v>264</v>
      </c>
      <c r="C350" s="36" t="str">
        <f>_xlfn.XLOOKUP($B350,'Q1 DATA TABLE'!$A:$A,'Q1 DATA TABLE'!$G:$G)</f>
        <v>Oxon</v>
      </c>
      <c r="D350" s="36" t="str">
        <f>_xlfn.XLOOKUP($B350,'Q1 DATA TABLE'!$A:$A,'Q1 DATA TABLE'!C:C)</f>
        <v>England</v>
      </c>
      <c r="E350" s="36" t="str">
        <f>_xlfn.XLOOKUP($B350,'Q1 DATA TABLE'!$A:$A,'Q1 DATA TABLE'!$E:$E)</f>
        <v>United Kingdom</v>
      </c>
      <c r="F350" s="36">
        <f>_xlfn.XLOOKUP($B350,'Q1 DATA TABLE'!$A:$A,'Q1 DATA TABLE'!$H:$H)</f>
        <v>10</v>
      </c>
      <c r="G350" s="22" t="s">
        <v>11961</v>
      </c>
      <c r="H350" s="22" t="s">
        <v>11487</v>
      </c>
      <c r="I350" s="22" t="s">
        <v>10824</v>
      </c>
      <c r="J350" s="23">
        <v>21441</v>
      </c>
      <c r="K350" s="22" t="s">
        <v>10765</v>
      </c>
      <c r="L350" s="22" t="s">
        <v>10765</v>
      </c>
      <c r="M350" s="24">
        <v>10000</v>
      </c>
      <c r="N350" s="21">
        <v>1</v>
      </c>
      <c r="O350" s="22" t="s">
        <v>10766</v>
      </c>
      <c r="P350" s="22" t="s">
        <v>11928</v>
      </c>
      <c r="Q350" s="21">
        <v>1</v>
      </c>
      <c r="R350" s="21">
        <v>0</v>
      </c>
      <c r="S350" s="22" t="s">
        <v>11962</v>
      </c>
      <c r="T350" s="22" t="s">
        <v>10769</v>
      </c>
      <c r="U350" s="22" t="s">
        <v>11229</v>
      </c>
      <c r="V350" s="23">
        <v>37169</v>
      </c>
      <c r="W350" s="22" t="s">
        <v>10780</v>
      </c>
    </row>
    <row r="351" spans="1:23" x14ac:dyDescent="0.25">
      <c r="A351" s="21">
        <v>11344</v>
      </c>
      <c r="B351" s="21">
        <v>262</v>
      </c>
      <c r="C351" s="36" t="str">
        <f>_xlfn.XLOOKUP($B351,'Q1 DATA TABLE'!$A:$A,'Q1 DATA TABLE'!$G:$G)</f>
        <v>Oxford</v>
      </c>
      <c r="D351" s="36" t="str">
        <f>_xlfn.XLOOKUP($B351,'Q1 DATA TABLE'!$A:$A,'Q1 DATA TABLE'!C:C)</f>
        <v>England</v>
      </c>
      <c r="E351" s="36" t="str">
        <f>_xlfn.XLOOKUP($B351,'Q1 DATA TABLE'!$A:$A,'Q1 DATA TABLE'!$E:$E)</f>
        <v>United Kingdom</v>
      </c>
      <c r="F351" s="36">
        <f>_xlfn.XLOOKUP($B351,'Q1 DATA TABLE'!$A:$A,'Q1 DATA TABLE'!$H:$H)</f>
        <v>10</v>
      </c>
      <c r="G351" s="22" t="s">
        <v>10918</v>
      </c>
      <c r="H351" s="22" t="s">
        <v>10769</v>
      </c>
      <c r="I351" s="22" t="s">
        <v>10924</v>
      </c>
      <c r="J351" s="23">
        <v>21025</v>
      </c>
      <c r="K351" s="22" t="s">
        <v>10765</v>
      </c>
      <c r="L351" s="22" t="s">
        <v>10792</v>
      </c>
      <c r="M351" s="24">
        <v>10000</v>
      </c>
      <c r="N351" s="21">
        <v>1</v>
      </c>
      <c r="O351" s="22" t="s">
        <v>10856</v>
      </c>
      <c r="P351" s="22" t="s">
        <v>11928</v>
      </c>
      <c r="Q351" s="21">
        <v>1</v>
      </c>
      <c r="R351" s="21">
        <v>0</v>
      </c>
      <c r="S351" s="22" t="s">
        <v>11964</v>
      </c>
      <c r="T351" s="22" t="s">
        <v>10769</v>
      </c>
      <c r="U351" s="22" t="s">
        <v>11686</v>
      </c>
      <c r="V351" s="23">
        <v>37208</v>
      </c>
      <c r="W351" s="22" t="s">
        <v>10780</v>
      </c>
    </row>
    <row r="352" spans="1:23" x14ac:dyDescent="0.25">
      <c r="A352" s="21">
        <v>11345</v>
      </c>
      <c r="B352" s="21">
        <v>224</v>
      </c>
      <c r="C352" s="36" t="str">
        <f>_xlfn.XLOOKUP($B352,'Q1 DATA TABLE'!$A:$A,'Q1 DATA TABLE'!$G:$G)</f>
        <v>Tremblay-en-France</v>
      </c>
      <c r="D352" s="36" t="str">
        <f>_xlfn.XLOOKUP($B352,'Q1 DATA TABLE'!$A:$A,'Q1 DATA TABLE'!C:C)</f>
        <v>Seine Saint Denis</v>
      </c>
      <c r="E352" s="36" t="str">
        <f>_xlfn.XLOOKUP($B352,'Q1 DATA TABLE'!$A:$A,'Q1 DATA TABLE'!$E:$E)</f>
        <v>France</v>
      </c>
      <c r="F352" s="36">
        <f>_xlfn.XLOOKUP($B352,'Q1 DATA TABLE'!$A:$A,'Q1 DATA TABLE'!$H:$H)</f>
        <v>7</v>
      </c>
      <c r="G352" s="22" t="s">
        <v>11688</v>
      </c>
      <c r="H352" s="22" t="s">
        <v>10769</v>
      </c>
      <c r="I352" s="22" t="s">
        <v>10938</v>
      </c>
      <c r="J352" s="23">
        <v>20891</v>
      </c>
      <c r="K352" s="22" t="s">
        <v>10777</v>
      </c>
      <c r="L352" s="22" t="s">
        <v>10792</v>
      </c>
      <c r="M352" s="24">
        <v>10000</v>
      </c>
      <c r="N352" s="21">
        <v>1</v>
      </c>
      <c r="O352" s="22" t="s">
        <v>10856</v>
      </c>
      <c r="P352" s="22" t="s">
        <v>11928</v>
      </c>
      <c r="Q352" s="21">
        <v>1</v>
      </c>
      <c r="R352" s="21">
        <v>0</v>
      </c>
      <c r="S352" s="22" t="s">
        <v>11966</v>
      </c>
      <c r="T352" s="22" t="s">
        <v>10769</v>
      </c>
      <c r="U352" s="22" t="s">
        <v>11142</v>
      </c>
      <c r="V352" s="23">
        <v>37736</v>
      </c>
      <c r="W352" s="22" t="s">
        <v>10780</v>
      </c>
    </row>
    <row r="353" spans="1:23" x14ac:dyDescent="0.25">
      <c r="A353" s="21">
        <v>11346</v>
      </c>
      <c r="B353" s="21">
        <v>196</v>
      </c>
      <c r="C353" s="36" t="str">
        <f>_xlfn.XLOOKUP($B353,'Q1 DATA TABLE'!$A:$A,'Q1 DATA TABLE'!$G:$G)</f>
        <v>Paris</v>
      </c>
      <c r="D353" s="36" t="str">
        <f>_xlfn.XLOOKUP($B353,'Q1 DATA TABLE'!$A:$A,'Q1 DATA TABLE'!C:C)</f>
        <v>Seine (Paris)</v>
      </c>
      <c r="E353" s="36" t="str">
        <f>_xlfn.XLOOKUP($B353,'Q1 DATA TABLE'!$A:$A,'Q1 DATA TABLE'!$E:$E)</f>
        <v>France</v>
      </c>
      <c r="F353" s="36">
        <f>_xlfn.XLOOKUP($B353,'Q1 DATA TABLE'!$A:$A,'Q1 DATA TABLE'!$H:$H)</f>
        <v>7</v>
      </c>
      <c r="G353" s="22" t="s">
        <v>11033</v>
      </c>
      <c r="H353" s="22" t="s">
        <v>11029</v>
      </c>
      <c r="I353" s="22" t="s">
        <v>11250</v>
      </c>
      <c r="J353" s="23">
        <v>20231</v>
      </c>
      <c r="K353" s="22" t="s">
        <v>10777</v>
      </c>
      <c r="L353" s="22" t="s">
        <v>10792</v>
      </c>
      <c r="M353" s="24">
        <v>10000</v>
      </c>
      <c r="N353" s="21">
        <v>2</v>
      </c>
      <c r="O353" s="22" t="s">
        <v>10856</v>
      </c>
      <c r="P353" s="22" t="s">
        <v>11928</v>
      </c>
      <c r="Q353" s="21">
        <v>1</v>
      </c>
      <c r="R353" s="21">
        <v>1</v>
      </c>
      <c r="S353" s="22" t="s">
        <v>11967</v>
      </c>
      <c r="T353" s="22" t="s">
        <v>11968</v>
      </c>
      <c r="U353" s="22" t="s">
        <v>11057</v>
      </c>
      <c r="V353" s="23">
        <v>37715</v>
      </c>
      <c r="W353" s="22" t="s">
        <v>10780</v>
      </c>
    </row>
    <row r="354" spans="1:23" x14ac:dyDescent="0.25">
      <c r="A354" s="21">
        <v>11347</v>
      </c>
      <c r="B354" s="21">
        <v>156</v>
      </c>
      <c r="C354" s="36" t="str">
        <f>_xlfn.XLOOKUP($B354,'Q1 DATA TABLE'!$A:$A,'Q1 DATA TABLE'!$G:$G)</f>
        <v>Braunschweig</v>
      </c>
      <c r="D354" s="36" t="str">
        <f>_xlfn.XLOOKUP($B354,'Q1 DATA TABLE'!$A:$A,'Q1 DATA TABLE'!C:C)</f>
        <v>Nordrhein-Westfalen</v>
      </c>
      <c r="E354" s="36" t="str">
        <f>_xlfn.XLOOKUP($B354,'Q1 DATA TABLE'!$A:$A,'Q1 DATA TABLE'!$E:$E)</f>
        <v>Germany</v>
      </c>
      <c r="F354" s="36">
        <f>_xlfn.XLOOKUP($B354,'Q1 DATA TABLE'!$A:$A,'Q1 DATA TABLE'!$H:$H)</f>
        <v>8</v>
      </c>
      <c r="G354" s="22" t="s">
        <v>11970</v>
      </c>
      <c r="H354" s="22" t="s">
        <v>11085</v>
      </c>
      <c r="I354" s="22" t="s">
        <v>11098</v>
      </c>
      <c r="J354" s="23">
        <v>20446</v>
      </c>
      <c r="K354" s="22" t="s">
        <v>10765</v>
      </c>
      <c r="L354" s="22" t="s">
        <v>10765</v>
      </c>
      <c r="M354" s="24">
        <v>10000</v>
      </c>
      <c r="N354" s="21">
        <v>2</v>
      </c>
      <c r="O354" s="22" t="s">
        <v>10856</v>
      </c>
      <c r="P354" s="22" t="s">
        <v>11928</v>
      </c>
      <c r="Q354" s="21">
        <v>1</v>
      </c>
      <c r="R354" s="21">
        <v>1</v>
      </c>
      <c r="S354" s="22" t="s">
        <v>11971</v>
      </c>
      <c r="T354" s="22" t="s">
        <v>10769</v>
      </c>
      <c r="U354" s="22" t="s">
        <v>10875</v>
      </c>
      <c r="V354" s="23">
        <v>37881</v>
      </c>
      <c r="W354" s="22" t="s">
        <v>10780</v>
      </c>
    </row>
    <row r="355" spans="1:23" x14ac:dyDescent="0.25">
      <c r="A355" s="21">
        <v>11348</v>
      </c>
      <c r="B355" s="21">
        <v>151</v>
      </c>
      <c r="C355" s="36" t="str">
        <f>_xlfn.XLOOKUP($B355,'Q1 DATA TABLE'!$A:$A,'Q1 DATA TABLE'!$G:$G)</f>
        <v>Paderborn</v>
      </c>
      <c r="D355" s="36" t="str">
        <f>_xlfn.XLOOKUP($B355,'Q1 DATA TABLE'!$A:$A,'Q1 DATA TABLE'!C:C)</f>
        <v>Hamburg</v>
      </c>
      <c r="E355" s="36" t="str">
        <f>_xlfn.XLOOKUP($B355,'Q1 DATA TABLE'!$A:$A,'Q1 DATA TABLE'!$E:$E)</f>
        <v>Germany</v>
      </c>
      <c r="F355" s="36">
        <f>_xlfn.XLOOKUP($B355,'Q1 DATA TABLE'!$A:$A,'Q1 DATA TABLE'!$H:$H)</f>
        <v>8</v>
      </c>
      <c r="G355" s="22" t="s">
        <v>11973</v>
      </c>
      <c r="H355" s="22" t="s">
        <v>10769</v>
      </c>
      <c r="I355" s="22" t="s">
        <v>10872</v>
      </c>
      <c r="J355" s="23">
        <v>20354</v>
      </c>
      <c r="K355" s="22" t="s">
        <v>10765</v>
      </c>
      <c r="L355" s="22" t="s">
        <v>10765</v>
      </c>
      <c r="M355" s="24">
        <v>10000</v>
      </c>
      <c r="N355" s="21">
        <v>2</v>
      </c>
      <c r="O355" s="22" t="s">
        <v>10856</v>
      </c>
      <c r="P355" s="22" t="s">
        <v>11928</v>
      </c>
      <c r="Q355" s="21">
        <v>1</v>
      </c>
      <c r="R355" s="21">
        <v>1</v>
      </c>
      <c r="S355" s="22" t="s">
        <v>11974</v>
      </c>
      <c r="T355" s="22" t="s">
        <v>10769</v>
      </c>
      <c r="U355" s="22" t="s">
        <v>10833</v>
      </c>
      <c r="V355" s="23">
        <v>37896</v>
      </c>
      <c r="W355" s="22" t="s">
        <v>10780</v>
      </c>
    </row>
    <row r="356" spans="1:23" x14ac:dyDescent="0.25">
      <c r="A356" s="21">
        <v>11349</v>
      </c>
      <c r="B356" s="21">
        <v>134</v>
      </c>
      <c r="C356" s="36" t="str">
        <f>_xlfn.XLOOKUP($B356,'Q1 DATA TABLE'!$A:$A,'Q1 DATA TABLE'!$G:$G)</f>
        <v>München</v>
      </c>
      <c r="D356" s="36" t="str">
        <f>_xlfn.XLOOKUP($B356,'Q1 DATA TABLE'!$A:$A,'Q1 DATA TABLE'!C:C)</f>
        <v>Hessen</v>
      </c>
      <c r="E356" s="36" t="str">
        <f>_xlfn.XLOOKUP($B356,'Q1 DATA TABLE'!$A:$A,'Q1 DATA TABLE'!$E:$E)</f>
        <v>Germany</v>
      </c>
      <c r="F356" s="36">
        <f>_xlfn.XLOOKUP($B356,'Q1 DATA TABLE'!$A:$A,'Q1 DATA TABLE'!$H:$H)</f>
        <v>8</v>
      </c>
      <c r="G356" s="22" t="s">
        <v>11976</v>
      </c>
      <c r="H356" s="22" t="s">
        <v>10972</v>
      </c>
      <c r="I356" s="22" t="s">
        <v>11109</v>
      </c>
      <c r="J356" s="23">
        <v>19970</v>
      </c>
      <c r="K356" s="22" t="s">
        <v>10765</v>
      </c>
      <c r="L356" s="22" t="s">
        <v>10792</v>
      </c>
      <c r="M356" s="24">
        <v>10000</v>
      </c>
      <c r="N356" s="21">
        <v>2</v>
      </c>
      <c r="O356" s="22" t="s">
        <v>10856</v>
      </c>
      <c r="P356" s="22" t="s">
        <v>11928</v>
      </c>
      <c r="Q356" s="21">
        <v>1</v>
      </c>
      <c r="R356" s="21">
        <v>1</v>
      </c>
      <c r="S356" s="22" t="s">
        <v>11977</v>
      </c>
      <c r="T356" s="22" t="s">
        <v>11978</v>
      </c>
      <c r="U356" s="22" t="s">
        <v>11378</v>
      </c>
      <c r="V356" s="23">
        <v>38184</v>
      </c>
      <c r="W356" s="22" t="s">
        <v>10787</v>
      </c>
    </row>
    <row r="357" spans="1:23" x14ac:dyDescent="0.25">
      <c r="A357" s="21">
        <v>11350</v>
      </c>
      <c r="B357" s="21">
        <v>265</v>
      </c>
      <c r="C357" s="36" t="str">
        <f>_xlfn.XLOOKUP($B357,'Q1 DATA TABLE'!$A:$A,'Q1 DATA TABLE'!$G:$G)</f>
        <v>Peterborough</v>
      </c>
      <c r="D357" s="36" t="str">
        <f>_xlfn.XLOOKUP($B357,'Q1 DATA TABLE'!$A:$A,'Q1 DATA TABLE'!C:C)</f>
        <v>England</v>
      </c>
      <c r="E357" s="36" t="str">
        <f>_xlfn.XLOOKUP($B357,'Q1 DATA TABLE'!$A:$A,'Q1 DATA TABLE'!$E:$E)</f>
        <v>United Kingdom</v>
      </c>
      <c r="F357" s="36">
        <f>_xlfn.XLOOKUP($B357,'Q1 DATA TABLE'!$A:$A,'Q1 DATA TABLE'!$H:$H)</f>
        <v>10</v>
      </c>
      <c r="G357" s="22" t="s">
        <v>11980</v>
      </c>
      <c r="H357" s="22" t="s">
        <v>10769</v>
      </c>
      <c r="I357" s="22" t="s">
        <v>11058</v>
      </c>
      <c r="J357" s="23">
        <v>13529</v>
      </c>
      <c r="K357" s="22" t="s">
        <v>10765</v>
      </c>
      <c r="L357" s="22" t="s">
        <v>10792</v>
      </c>
      <c r="M357" s="24">
        <v>30000</v>
      </c>
      <c r="N357" s="21">
        <v>1</v>
      </c>
      <c r="O357" s="22" t="s">
        <v>11047</v>
      </c>
      <c r="P357" s="22" t="s">
        <v>10873</v>
      </c>
      <c r="Q357" s="21">
        <v>1</v>
      </c>
      <c r="R357" s="21">
        <v>0</v>
      </c>
      <c r="S357" s="22" t="s">
        <v>11981</v>
      </c>
      <c r="T357" s="22" t="s">
        <v>10769</v>
      </c>
      <c r="U357" s="22" t="s">
        <v>11982</v>
      </c>
      <c r="V357" s="23">
        <v>37842</v>
      </c>
      <c r="W357" s="22" t="s">
        <v>10780</v>
      </c>
    </row>
    <row r="358" spans="1:23" x14ac:dyDescent="0.25">
      <c r="A358" s="21">
        <v>11351</v>
      </c>
      <c r="B358" s="21">
        <v>253</v>
      </c>
      <c r="C358" s="36" t="str">
        <f>_xlfn.XLOOKUP($B358,'Q1 DATA TABLE'!$A:$A,'Q1 DATA TABLE'!$G:$G)</f>
        <v>London</v>
      </c>
      <c r="D358" s="36" t="str">
        <f>_xlfn.XLOOKUP($B358,'Q1 DATA TABLE'!$A:$A,'Q1 DATA TABLE'!C:C)</f>
        <v>England</v>
      </c>
      <c r="E358" s="36" t="str">
        <f>_xlfn.XLOOKUP($B358,'Q1 DATA TABLE'!$A:$A,'Q1 DATA TABLE'!$E:$E)</f>
        <v>United Kingdom</v>
      </c>
      <c r="F358" s="36">
        <f>_xlfn.XLOOKUP($B358,'Q1 DATA TABLE'!$A:$A,'Q1 DATA TABLE'!$H:$H)</f>
        <v>10</v>
      </c>
      <c r="G358" s="22" t="s">
        <v>11675</v>
      </c>
      <c r="H358" s="22" t="s">
        <v>10919</v>
      </c>
      <c r="I358" s="22" t="s">
        <v>10938</v>
      </c>
      <c r="J358" s="23">
        <v>14341</v>
      </c>
      <c r="K358" s="22" t="s">
        <v>10777</v>
      </c>
      <c r="L358" s="22" t="s">
        <v>10792</v>
      </c>
      <c r="M358" s="24">
        <v>20000</v>
      </c>
      <c r="N358" s="21">
        <v>1</v>
      </c>
      <c r="O358" s="22" t="s">
        <v>10766</v>
      </c>
      <c r="P358" s="22" t="s">
        <v>10873</v>
      </c>
      <c r="Q358" s="21">
        <v>1</v>
      </c>
      <c r="R358" s="21">
        <v>0</v>
      </c>
      <c r="S358" s="22" t="s">
        <v>11983</v>
      </c>
      <c r="T358" s="22" t="s">
        <v>10769</v>
      </c>
      <c r="U358" s="22" t="s">
        <v>11984</v>
      </c>
      <c r="V358" s="23">
        <v>37238</v>
      </c>
      <c r="W358" s="22" t="s">
        <v>10780</v>
      </c>
    </row>
    <row r="359" spans="1:23" x14ac:dyDescent="0.25">
      <c r="A359" s="21">
        <v>11352</v>
      </c>
      <c r="B359" s="21">
        <v>222</v>
      </c>
      <c r="C359" s="36" t="str">
        <f>_xlfn.XLOOKUP($B359,'Q1 DATA TABLE'!$A:$A,'Q1 DATA TABLE'!$G:$G)</f>
        <v>Pantin</v>
      </c>
      <c r="D359" s="36" t="str">
        <f>_xlfn.XLOOKUP($B359,'Q1 DATA TABLE'!$A:$A,'Q1 DATA TABLE'!C:C)</f>
        <v>Seine Saint Denis</v>
      </c>
      <c r="E359" s="36" t="str">
        <f>_xlfn.XLOOKUP($B359,'Q1 DATA TABLE'!$A:$A,'Q1 DATA TABLE'!$E:$E)</f>
        <v>France</v>
      </c>
      <c r="F359" s="36">
        <f>_xlfn.XLOOKUP($B359,'Q1 DATA TABLE'!$A:$A,'Q1 DATA TABLE'!$H:$H)</f>
        <v>7</v>
      </c>
      <c r="G359" s="22" t="s">
        <v>11986</v>
      </c>
      <c r="H359" s="22" t="s">
        <v>11118</v>
      </c>
      <c r="I359" s="22" t="s">
        <v>11444</v>
      </c>
      <c r="J359" s="23">
        <v>14677</v>
      </c>
      <c r="K359" s="22" t="s">
        <v>10765</v>
      </c>
      <c r="L359" s="22" t="s">
        <v>10765</v>
      </c>
      <c r="M359" s="24">
        <v>10000</v>
      </c>
      <c r="N359" s="21">
        <v>2</v>
      </c>
      <c r="O359" s="22" t="s">
        <v>10856</v>
      </c>
      <c r="P359" s="22" t="s">
        <v>11928</v>
      </c>
      <c r="Q359" s="21">
        <v>1</v>
      </c>
      <c r="R359" s="21">
        <v>1</v>
      </c>
      <c r="S359" s="22" t="s">
        <v>11987</v>
      </c>
      <c r="T359" s="22" t="s">
        <v>10769</v>
      </c>
      <c r="U359" s="22" t="s">
        <v>10799</v>
      </c>
      <c r="V359" s="23">
        <v>37927</v>
      </c>
      <c r="W359" s="22" t="s">
        <v>10780</v>
      </c>
    </row>
    <row r="360" spans="1:23" x14ac:dyDescent="0.25">
      <c r="A360" s="21">
        <v>11353</v>
      </c>
      <c r="B360" s="21">
        <v>271</v>
      </c>
      <c r="C360" s="36" t="str">
        <f>_xlfn.XLOOKUP($B360,'Q1 DATA TABLE'!$A:$A,'Q1 DATA TABLE'!$G:$G)</f>
        <v>Warrington</v>
      </c>
      <c r="D360" s="36" t="str">
        <f>_xlfn.XLOOKUP($B360,'Q1 DATA TABLE'!$A:$A,'Q1 DATA TABLE'!C:C)</f>
        <v>England</v>
      </c>
      <c r="E360" s="36" t="str">
        <f>_xlfn.XLOOKUP($B360,'Q1 DATA TABLE'!$A:$A,'Q1 DATA TABLE'!$E:$E)</f>
        <v>United Kingdom</v>
      </c>
      <c r="F360" s="36">
        <f>_xlfn.XLOOKUP($B360,'Q1 DATA TABLE'!$A:$A,'Q1 DATA TABLE'!$H:$H)</f>
        <v>10</v>
      </c>
      <c r="G360" s="22" t="s">
        <v>11989</v>
      </c>
      <c r="H360" s="22" t="s">
        <v>10775</v>
      </c>
      <c r="I360" s="22" t="s">
        <v>11990</v>
      </c>
      <c r="J360" s="23">
        <v>15138</v>
      </c>
      <c r="K360" s="22" t="s">
        <v>10777</v>
      </c>
      <c r="L360" s="22" t="s">
        <v>10792</v>
      </c>
      <c r="M360" s="24">
        <v>30000</v>
      </c>
      <c r="N360" s="21">
        <v>1</v>
      </c>
      <c r="O360" s="22" t="s">
        <v>10766</v>
      </c>
      <c r="P360" s="22" t="s">
        <v>10873</v>
      </c>
      <c r="Q360" s="21">
        <v>1</v>
      </c>
      <c r="R360" s="21">
        <v>0</v>
      </c>
      <c r="S360" s="22" t="s">
        <v>11991</v>
      </c>
      <c r="T360" s="22" t="s">
        <v>10769</v>
      </c>
      <c r="U360" s="22" t="s">
        <v>11142</v>
      </c>
      <c r="V360" s="23">
        <v>37238</v>
      </c>
      <c r="W360" s="22" t="s">
        <v>10780</v>
      </c>
    </row>
    <row r="361" spans="1:23" x14ac:dyDescent="0.25">
      <c r="A361" s="21">
        <v>11354</v>
      </c>
      <c r="B361" s="21">
        <v>119</v>
      </c>
      <c r="C361" s="36" t="str">
        <f>_xlfn.XLOOKUP($B361,'Q1 DATA TABLE'!$A:$A,'Q1 DATA TABLE'!$G:$G)</f>
        <v>Grevenbroich</v>
      </c>
      <c r="D361" s="36" t="str">
        <f>_xlfn.XLOOKUP($B361,'Q1 DATA TABLE'!$A:$A,'Q1 DATA TABLE'!C:C)</f>
        <v>Bayern</v>
      </c>
      <c r="E361" s="36" t="str">
        <f>_xlfn.XLOOKUP($B361,'Q1 DATA TABLE'!$A:$A,'Q1 DATA TABLE'!$E:$E)</f>
        <v>Germany</v>
      </c>
      <c r="F361" s="36">
        <f>_xlfn.XLOOKUP($B361,'Q1 DATA TABLE'!$A:$A,'Q1 DATA TABLE'!$H:$H)</f>
        <v>8</v>
      </c>
      <c r="G361" s="22" t="s">
        <v>11033</v>
      </c>
      <c r="H361" s="22" t="s">
        <v>10769</v>
      </c>
      <c r="I361" s="22" t="s">
        <v>10827</v>
      </c>
      <c r="J361" s="23">
        <v>15395</v>
      </c>
      <c r="K361" s="22" t="s">
        <v>10765</v>
      </c>
      <c r="L361" s="22" t="s">
        <v>10792</v>
      </c>
      <c r="M361" s="24">
        <v>20000</v>
      </c>
      <c r="N361" s="21">
        <v>1</v>
      </c>
      <c r="O361" s="22" t="s">
        <v>10856</v>
      </c>
      <c r="P361" s="22" t="s">
        <v>11928</v>
      </c>
      <c r="Q361" s="21">
        <v>1</v>
      </c>
      <c r="R361" s="21">
        <v>0</v>
      </c>
      <c r="S361" s="22" t="s">
        <v>11993</v>
      </c>
      <c r="T361" s="22" t="s">
        <v>10769</v>
      </c>
      <c r="U361" s="22" t="s">
        <v>10930</v>
      </c>
      <c r="V361" s="23">
        <v>38143</v>
      </c>
      <c r="W361" s="22" t="s">
        <v>10780</v>
      </c>
    </row>
    <row r="362" spans="1:23" x14ac:dyDescent="0.25">
      <c r="A362" s="21">
        <v>11355</v>
      </c>
      <c r="B362" s="21">
        <v>275</v>
      </c>
      <c r="C362" s="36" t="str">
        <f>_xlfn.XLOOKUP($B362,'Q1 DATA TABLE'!$A:$A,'Q1 DATA TABLE'!$G:$G)</f>
        <v>Wokingham</v>
      </c>
      <c r="D362" s="36" t="str">
        <f>_xlfn.XLOOKUP($B362,'Q1 DATA TABLE'!$A:$A,'Q1 DATA TABLE'!C:C)</f>
        <v>England</v>
      </c>
      <c r="E362" s="36" t="str">
        <f>_xlfn.XLOOKUP($B362,'Q1 DATA TABLE'!$A:$A,'Q1 DATA TABLE'!$E:$E)</f>
        <v>United Kingdom</v>
      </c>
      <c r="F362" s="36">
        <f>_xlfn.XLOOKUP($B362,'Q1 DATA TABLE'!$A:$A,'Q1 DATA TABLE'!$H:$H)</f>
        <v>10</v>
      </c>
      <c r="G362" s="22" t="s">
        <v>11995</v>
      </c>
      <c r="H362" s="22" t="s">
        <v>10769</v>
      </c>
      <c r="I362" s="22" t="s">
        <v>11250</v>
      </c>
      <c r="J362" s="23">
        <v>15703</v>
      </c>
      <c r="K362" s="22" t="s">
        <v>10765</v>
      </c>
      <c r="L362" s="22" t="s">
        <v>10765</v>
      </c>
      <c r="M362" s="24">
        <v>40000</v>
      </c>
      <c r="N362" s="21">
        <v>1</v>
      </c>
      <c r="O362" s="22" t="s">
        <v>11047</v>
      </c>
      <c r="P362" s="22" t="s">
        <v>10873</v>
      </c>
      <c r="Q362" s="21">
        <v>1</v>
      </c>
      <c r="R362" s="21">
        <v>0</v>
      </c>
      <c r="S362" s="22" t="s">
        <v>11996</v>
      </c>
      <c r="T362" s="22" t="s">
        <v>10769</v>
      </c>
      <c r="U362" s="22" t="s">
        <v>11224</v>
      </c>
      <c r="V362" s="23">
        <v>38075</v>
      </c>
      <c r="W362" s="22" t="s">
        <v>10780</v>
      </c>
    </row>
    <row r="363" spans="1:23" x14ac:dyDescent="0.25">
      <c r="A363" s="21">
        <v>11356</v>
      </c>
      <c r="B363" s="21">
        <v>6</v>
      </c>
      <c r="C363" s="36" t="str">
        <f>_xlfn.XLOOKUP($B363,'Q1 DATA TABLE'!$A:$A,'Q1 DATA TABLE'!$G:$G)</f>
        <v>Lavender Bay</v>
      </c>
      <c r="D363" s="36" t="str">
        <f>_xlfn.XLOOKUP($B363,'Q1 DATA TABLE'!$A:$A,'Q1 DATA TABLE'!C:C)</f>
        <v>New South Wales</v>
      </c>
      <c r="E363" s="36" t="str">
        <f>_xlfn.XLOOKUP($B363,'Q1 DATA TABLE'!$A:$A,'Q1 DATA TABLE'!$E:$E)</f>
        <v>Australia</v>
      </c>
      <c r="F363" s="36">
        <f>_xlfn.XLOOKUP($B363,'Q1 DATA TABLE'!$A:$A,'Q1 DATA TABLE'!$H:$H)</f>
        <v>9</v>
      </c>
      <c r="G363" s="22" t="s">
        <v>11997</v>
      </c>
      <c r="H363" s="22" t="s">
        <v>10769</v>
      </c>
      <c r="I363" s="22" t="s">
        <v>11293</v>
      </c>
      <c r="J363" s="23">
        <v>29368</v>
      </c>
      <c r="K363" s="22" t="s">
        <v>10777</v>
      </c>
      <c r="L363" s="22" t="s">
        <v>10765</v>
      </c>
      <c r="M363" s="24">
        <v>10000</v>
      </c>
      <c r="N363" s="21">
        <v>0</v>
      </c>
      <c r="O363" s="22" t="s">
        <v>10856</v>
      </c>
      <c r="P363" s="22" t="s">
        <v>11928</v>
      </c>
      <c r="Q363" s="21">
        <v>0</v>
      </c>
      <c r="R363" s="21">
        <v>1</v>
      </c>
      <c r="S363" s="22" t="s">
        <v>11998</v>
      </c>
      <c r="T363" s="22" t="s">
        <v>10769</v>
      </c>
      <c r="U363" s="22" t="s">
        <v>11999</v>
      </c>
      <c r="V363" s="23">
        <v>37205</v>
      </c>
      <c r="W363" s="22" t="s">
        <v>10787</v>
      </c>
    </row>
    <row r="364" spans="1:23" x14ac:dyDescent="0.25">
      <c r="A364" s="21">
        <v>11357</v>
      </c>
      <c r="B364" s="21">
        <v>21</v>
      </c>
      <c r="C364" s="36" t="str">
        <f>_xlfn.XLOOKUP($B364,'Q1 DATA TABLE'!$A:$A,'Q1 DATA TABLE'!$G:$G)</f>
        <v>Caloundra</v>
      </c>
      <c r="D364" s="36" t="str">
        <f>_xlfn.XLOOKUP($B364,'Q1 DATA TABLE'!$A:$A,'Q1 DATA TABLE'!C:C)</f>
        <v>Queensland</v>
      </c>
      <c r="E364" s="36" t="str">
        <f>_xlfn.XLOOKUP($B364,'Q1 DATA TABLE'!$A:$A,'Q1 DATA TABLE'!$E:$E)</f>
        <v>Australia</v>
      </c>
      <c r="F364" s="36">
        <f>_xlfn.XLOOKUP($B364,'Q1 DATA TABLE'!$A:$A,'Q1 DATA TABLE'!$H:$H)</f>
        <v>9</v>
      </c>
      <c r="G364" s="22" t="s">
        <v>12000</v>
      </c>
      <c r="H364" s="22" t="s">
        <v>10769</v>
      </c>
      <c r="I364" s="22" t="s">
        <v>11114</v>
      </c>
      <c r="J364" s="23">
        <v>28937</v>
      </c>
      <c r="K364" s="22" t="s">
        <v>10777</v>
      </c>
      <c r="L364" s="22" t="s">
        <v>10765</v>
      </c>
      <c r="M364" s="24">
        <v>10000</v>
      </c>
      <c r="N364" s="21">
        <v>0</v>
      </c>
      <c r="O364" s="22" t="s">
        <v>10856</v>
      </c>
      <c r="P364" s="22" t="s">
        <v>11928</v>
      </c>
      <c r="Q364" s="21">
        <v>0</v>
      </c>
      <c r="R364" s="21">
        <v>1</v>
      </c>
      <c r="S364" s="22" t="s">
        <v>12001</v>
      </c>
      <c r="T364" s="22" t="s">
        <v>10769</v>
      </c>
      <c r="U364" s="22" t="s">
        <v>12002</v>
      </c>
      <c r="V364" s="23">
        <v>37244</v>
      </c>
      <c r="W364" s="22" t="s">
        <v>10787</v>
      </c>
    </row>
    <row r="365" spans="1:23" x14ac:dyDescent="0.25">
      <c r="A365" s="21">
        <v>11358</v>
      </c>
      <c r="B365" s="21">
        <v>2</v>
      </c>
      <c r="C365" s="36" t="str">
        <f>_xlfn.XLOOKUP($B365,'Q1 DATA TABLE'!$A:$A,'Q1 DATA TABLE'!$G:$G)</f>
        <v>Coffs Harbour</v>
      </c>
      <c r="D365" s="36" t="str">
        <f>_xlfn.XLOOKUP($B365,'Q1 DATA TABLE'!$A:$A,'Q1 DATA TABLE'!C:C)</f>
        <v>New South Wales</v>
      </c>
      <c r="E365" s="36" t="str">
        <f>_xlfn.XLOOKUP($B365,'Q1 DATA TABLE'!$A:$A,'Q1 DATA TABLE'!$E:$E)</f>
        <v>Australia</v>
      </c>
      <c r="F365" s="36">
        <f>_xlfn.XLOOKUP($B365,'Q1 DATA TABLE'!$A:$A,'Q1 DATA TABLE'!$H:$H)</f>
        <v>9</v>
      </c>
      <c r="G365" s="22" t="s">
        <v>12004</v>
      </c>
      <c r="H365" s="22" t="s">
        <v>10769</v>
      </c>
      <c r="I365" s="22" t="s">
        <v>12005</v>
      </c>
      <c r="J365" s="23">
        <v>28805</v>
      </c>
      <c r="K365" s="22" t="s">
        <v>10777</v>
      </c>
      <c r="L365" s="22" t="s">
        <v>10792</v>
      </c>
      <c r="M365" s="24">
        <v>10000</v>
      </c>
      <c r="N365" s="21">
        <v>0</v>
      </c>
      <c r="O365" s="22" t="s">
        <v>10856</v>
      </c>
      <c r="P365" s="22" t="s">
        <v>11928</v>
      </c>
      <c r="Q365" s="21">
        <v>0</v>
      </c>
      <c r="R365" s="21">
        <v>1</v>
      </c>
      <c r="S365" s="22" t="s">
        <v>12006</v>
      </c>
      <c r="T365" s="22" t="s">
        <v>10769</v>
      </c>
      <c r="U365" s="22" t="s">
        <v>11275</v>
      </c>
      <c r="V365" s="23">
        <v>37254</v>
      </c>
      <c r="W365" s="22" t="s">
        <v>10780</v>
      </c>
    </row>
    <row r="366" spans="1:23" x14ac:dyDescent="0.25">
      <c r="A366" s="21">
        <v>11359</v>
      </c>
      <c r="B366" s="21">
        <v>7</v>
      </c>
      <c r="C366" s="36" t="str">
        <f>_xlfn.XLOOKUP($B366,'Q1 DATA TABLE'!$A:$A,'Q1 DATA TABLE'!$G:$G)</f>
        <v>Malabar</v>
      </c>
      <c r="D366" s="36" t="str">
        <f>_xlfn.XLOOKUP($B366,'Q1 DATA TABLE'!$A:$A,'Q1 DATA TABLE'!C:C)</f>
        <v>New South Wales</v>
      </c>
      <c r="E366" s="36" t="str">
        <f>_xlfn.XLOOKUP($B366,'Q1 DATA TABLE'!$A:$A,'Q1 DATA TABLE'!$E:$E)</f>
        <v>Australia</v>
      </c>
      <c r="F366" s="36">
        <f>_xlfn.XLOOKUP($B366,'Q1 DATA TABLE'!$A:$A,'Q1 DATA TABLE'!$H:$H)</f>
        <v>9</v>
      </c>
      <c r="G366" s="22" t="s">
        <v>12008</v>
      </c>
      <c r="H366" s="22" t="s">
        <v>10769</v>
      </c>
      <c r="I366" s="22" t="s">
        <v>11668</v>
      </c>
      <c r="J366" s="23">
        <v>28737</v>
      </c>
      <c r="K366" s="22" t="s">
        <v>10777</v>
      </c>
      <c r="L366" s="22" t="s">
        <v>10765</v>
      </c>
      <c r="M366" s="24">
        <v>10000</v>
      </c>
      <c r="N366" s="21">
        <v>0</v>
      </c>
      <c r="O366" s="22" t="s">
        <v>10856</v>
      </c>
      <c r="P366" s="22" t="s">
        <v>11928</v>
      </c>
      <c r="Q366" s="21">
        <v>0</v>
      </c>
      <c r="R366" s="21">
        <v>1</v>
      </c>
      <c r="S366" s="22" t="s">
        <v>12009</v>
      </c>
      <c r="T366" s="22" t="s">
        <v>10769</v>
      </c>
      <c r="U366" s="22" t="s">
        <v>11132</v>
      </c>
      <c r="V366" s="23">
        <v>37239</v>
      </c>
      <c r="W366" s="22" t="s">
        <v>10780</v>
      </c>
    </row>
    <row r="367" spans="1:23" x14ac:dyDescent="0.25">
      <c r="A367" s="21">
        <v>11360</v>
      </c>
      <c r="B367" s="21">
        <v>26</v>
      </c>
      <c r="C367" s="36" t="str">
        <f>_xlfn.XLOOKUP($B367,'Q1 DATA TABLE'!$A:$A,'Q1 DATA TABLE'!$G:$G)</f>
        <v>Rockhampton</v>
      </c>
      <c r="D367" s="36" t="str">
        <f>_xlfn.XLOOKUP($B367,'Q1 DATA TABLE'!$A:$A,'Q1 DATA TABLE'!C:C)</f>
        <v>Queensland</v>
      </c>
      <c r="E367" s="36" t="str">
        <f>_xlfn.XLOOKUP($B367,'Q1 DATA TABLE'!$A:$A,'Q1 DATA TABLE'!$E:$E)</f>
        <v>Australia</v>
      </c>
      <c r="F367" s="36">
        <f>_xlfn.XLOOKUP($B367,'Q1 DATA TABLE'!$A:$A,'Q1 DATA TABLE'!$H:$H)</f>
        <v>9</v>
      </c>
      <c r="G367" s="22" t="s">
        <v>12010</v>
      </c>
      <c r="H367" s="22" t="s">
        <v>10769</v>
      </c>
      <c r="I367" s="22" t="s">
        <v>11105</v>
      </c>
      <c r="J367" s="23">
        <v>28704</v>
      </c>
      <c r="K367" s="22" t="s">
        <v>10777</v>
      </c>
      <c r="L367" s="22" t="s">
        <v>10765</v>
      </c>
      <c r="M367" s="24">
        <v>10000</v>
      </c>
      <c r="N367" s="21">
        <v>0</v>
      </c>
      <c r="O367" s="22" t="s">
        <v>10856</v>
      </c>
      <c r="P367" s="22" t="s">
        <v>11928</v>
      </c>
      <c r="Q367" s="21">
        <v>1</v>
      </c>
      <c r="R367" s="21">
        <v>1</v>
      </c>
      <c r="S367" s="22" t="s">
        <v>12011</v>
      </c>
      <c r="T367" s="22" t="s">
        <v>10769</v>
      </c>
      <c r="U367" s="22" t="s">
        <v>12012</v>
      </c>
      <c r="V367" s="23">
        <v>37253</v>
      </c>
      <c r="W367" s="22" t="s">
        <v>10787</v>
      </c>
    </row>
    <row r="368" spans="1:23" x14ac:dyDescent="0.25">
      <c r="A368" s="21">
        <v>11361</v>
      </c>
      <c r="B368" s="21">
        <v>10</v>
      </c>
      <c r="C368" s="36" t="str">
        <f>_xlfn.XLOOKUP($B368,'Q1 DATA TABLE'!$A:$A,'Q1 DATA TABLE'!$G:$G)</f>
        <v>Newcastle</v>
      </c>
      <c r="D368" s="36" t="str">
        <f>_xlfn.XLOOKUP($B368,'Q1 DATA TABLE'!$A:$A,'Q1 DATA TABLE'!C:C)</f>
        <v>New South Wales</v>
      </c>
      <c r="E368" s="36" t="str">
        <f>_xlfn.XLOOKUP($B368,'Q1 DATA TABLE'!$A:$A,'Q1 DATA TABLE'!$E:$E)</f>
        <v>Australia</v>
      </c>
      <c r="F368" s="36">
        <f>_xlfn.XLOOKUP($B368,'Q1 DATA TABLE'!$A:$A,'Q1 DATA TABLE'!$H:$H)</f>
        <v>9</v>
      </c>
      <c r="G368" s="22" t="s">
        <v>11709</v>
      </c>
      <c r="H368" s="22" t="s">
        <v>10807</v>
      </c>
      <c r="I368" s="22" t="s">
        <v>10938</v>
      </c>
      <c r="J368" s="23">
        <v>28243</v>
      </c>
      <c r="K368" s="22" t="s">
        <v>10765</v>
      </c>
      <c r="L368" s="22" t="s">
        <v>10792</v>
      </c>
      <c r="M368" s="24">
        <v>10000</v>
      </c>
      <c r="N368" s="21">
        <v>0</v>
      </c>
      <c r="O368" s="22" t="s">
        <v>10867</v>
      </c>
      <c r="P368" s="22" t="s">
        <v>11928</v>
      </c>
      <c r="Q368" s="21">
        <v>1</v>
      </c>
      <c r="R368" s="21">
        <v>2</v>
      </c>
      <c r="S368" s="22" t="s">
        <v>12013</v>
      </c>
      <c r="T368" s="22" t="s">
        <v>10769</v>
      </c>
      <c r="U368" s="22" t="s">
        <v>12014</v>
      </c>
      <c r="V368" s="23">
        <v>38080</v>
      </c>
      <c r="W368" s="22" t="s">
        <v>10780</v>
      </c>
    </row>
    <row r="369" spans="1:23" x14ac:dyDescent="0.25">
      <c r="A369" s="21">
        <v>11362</v>
      </c>
      <c r="B369" s="21">
        <v>33</v>
      </c>
      <c r="C369" s="36" t="str">
        <f>_xlfn.XLOOKUP($B369,'Q1 DATA TABLE'!$A:$A,'Q1 DATA TABLE'!$G:$G)</f>
        <v>Cranbourne</v>
      </c>
      <c r="D369" s="36" t="str">
        <f>_xlfn.XLOOKUP($B369,'Q1 DATA TABLE'!$A:$A,'Q1 DATA TABLE'!C:C)</f>
        <v>Victoria</v>
      </c>
      <c r="E369" s="36" t="str">
        <f>_xlfn.XLOOKUP($B369,'Q1 DATA TABLE'!$A:$A,'Q1 DATA TABLE'!$E:$E)</f>
        <v>Australia</v>
      </c>
      <c r="F369" s="36">
        <f>_xlfn.XLOOKUP($B369,'Q1 DATA TABLE'!$A:$A,'Q1 DATA TABLE'!$H:$H)</f>
        <v>9</v>
      </c>
      <c r="G369" s="22" t="s">
        <v>11139</v>
      </c>
      <c r="H369" s="22" t="s">
        <v>10765</v>
      </c>
      <c r="I369" s="22" t="s">
        <v>12015</v>
      </c>
      <c r="J369" s="23">
        <v>28440</v>
      </c>
      <c r="K369" s="22" t="s">
        <v>10765</v>
      </c>
      <c r="L369" s="22" t="s">
        <v>10765</v>
      </c>
      <c r="M369" s="24">
        <v>10000</v>
      </c>
      <c r="N369" s="21">
        <v>0</v>
      </c>
      <c r="O369" s="22" t="s">
        <v>10867</v>
      </c>
      <c r="P369" s="22" t="s">
        <v>11928</v>
      </c>
      <c r="Q369" s="21">
        <v>0</v>
      </c>
      <c r="R369" s="21">
        <v>2</v>
      </c>
      <c r="S369" s="22" t="s">
        <v>12016</v>
      </c>
      <c r="T369" s="22" t="s">
        <v>10769</v>
      </c>
      <c r="U369" s="22" t="s">
        <v>12017</v>
      </c>
      <c r="V369" s="23">
        <v>37894</v>
      </c>
      <c r="W369" s="22" t="s">
        <v>10780</v>
      </c>
    </row>
    <row r="370" spans="1:23" x14ac:dyDescent="0.25">
      <c r="A370" s="21">
        <v>11363</v>
      </c>
      <c r="B370" s="21">
        <v>35</v>
      </c>
      <c r="C370" s="36" t="str">
        <f>_xlfn.XLOOKUP($B370,'Q1 DATA TABLE'!$A:$A,'Q1 DATA TABLE'!$G:$G)</f>
        <v>Melbourne</v>
      </c>
      <c r="D370" s="36" t="str">
        <f>_xlfn.XLOOKUP($B370,'Q1 DATA TABLE'!$A:$A,'Q1 DATA TABLE'!C:C)</f>
        <v>Victoria</v>
      </c>
      <c r="E370" s="36" t="str">
        <f>_xlfn.XLOOKUP($B370,'Q1 DATA TABLE'!$A:$A,'Q1 DATA TABLE'!$E:$E)</f>
        <v>Australia</v>
      </c>
      <c r="F370" s="36">
        <f>_xlfn.XLOOKUP($B370,'Q1 DATA TABLE'!$A:$A,'Q1 DATA TABLE'!$H:$H)</f>
        <v>9</v>
      </c>
      <c r="G370" s="22" t="s">
        <v>11915</v>
      </c>
      <c r="H370" s="22" t="s">
        <v>10769</v>
      </c>
      <c r="I370" s="22" t="s">
        <v>11213</v>
      </c>
      <c r="J370" s="23">
        <v>28418</v>
      </c>
      <c r="K370" s="22" t="s">
        <v>10777</v>
      </c>
      <c r="L370" s="22" t="s">
        <v>10765</v>
      </c>
      <c r="M370" s="24">
        <v>10000</v>
      </c>
      <c r="N370" s="21">
        <v>0</v>
      </c>
      <c r="O370" s="22" t="s">
        <v>10867</v>
      </c>
      <c r="P370" s="22" t="s">
        <v>11928</v>
      </c>
      <c r="Q370" s="21">
        <v>0</v>
      </c>
      <c r="R370" s="21">
        <v>2</v>
      </c>
      <c r="S370" s="22" t="s">
        <v>12018</v>
      </c>
      <c r="T370" s="22" t="s">
        <v>10769</v>
      </c>
      <c r="U370" s="22" t="s">
        <v>10814</v>
      </c>
      <c r="V370" s="23">
        <v>37234</v>
      </c>
      <c r="W370" s="22" t="s">
        <v>10780</v>
      </c>
    </row>
    <row r="371" spans="1:23" x14ac:dyDescent="0.25">
      <c r="A371" s="21">
        <v>11364</v>
      </c>
      <c r="B371" s="21">
        <v>34</v>
      </c>
      <c r="C371" s="36" t="str">
        <f>_xlfn.XLOOKUP($B371,'Q1 DATA TABLE'!$A:$A,'Q1 DATA TABLE'!$G:$G)</f>
        <v>Geelong</v>
      </c>
      <c r="D371" s="36" t="str">
        <f>_xlfn.XLOOKUP($B371,'Q1 DATA TABLE'!$A:$A,'Q1 DATA TABLE'!C:C)</f>
        <v>Victoria</v>
      </c>
      <c r="E371" s="36" t="str">
        <f>_xlfn.XLOOKUP($B371,'Q1 DATA TABLE'!$A:$A,'Q1 DATA TABLE'!$E:$E)</f>
        <v>Australia</v>
      </c>
      <c r="F371" s="36">
        <f>_xlfn.XLOOKUP($B371,'Q1 DATA TABLE'!$A:$A,'Q1 DATA TABLE'!$H:$H)</f>
        <v>9</v>
      </c>
      <c r="G371" s="22" t="s">
        <v>10959</v>
      </c>
      <c r="H371" s="22" t="s">
        <v>10769</v>
      </c>
      <c r="I371" s="22" t="s">
        <v>11743</v>
      </c>
      <c r="J371" s="23">
        <v>29121</v>
      </c>
      <c r="K371" s="22" t="s">
        <v>10777</v>
      </c>
      <c r="L371" s="22" t="s">
        <v>10792</v>
      </c>
      <c r="M371" s="24">
        <v>10000</v>
      </c>
      <c r="N371" s="21">
        <v>1</v>
      </c>
      <c r="O371" s="22" t="s">
        <v>10867</v>
      </c>
      <c r="P371" s="22" t="s">
        <v>11928</v>
      </c>
      <c r="Q371" s="21">
        <v>0</v>
      </c>
      <c r="R371" s="21">
        <v>0</v>
      </c>
      <c r="S371" s="22" t="s">
        <v>12019</v>
      </c>
      <c r="T371" s="22" t="s">
        <v>10769</v>
      </c>
      <c r="U371" s="22" t="s">
        <v>12020</v>
      </c>
      <c r="V371" s="23">
        <v>37233</v>
      </c>
      <c r="W371" s="22" t="s">
        <v>10787</v>
      </c>
    </row>
    <row r="372" spans="1:23" x14ac:dyDescent="0.25">
      <c r="A372" s="21">
        <v>11365</v>
      </c>
      <c r="B372" s="21">
        <v>29</v>
      </c>
      <c r="C372" s="36" t="str">
        <f>_xlfn.XLOOKUP($B372,'Q1 DATA TABLE'!$A:$A,'Q1 DATA TABLE'!$G:$G)</f>
        <v>Findon</v>
      </c>
      <c r="D372" s="36" t="str">
        <f>_xlfn.XLOOKUP($B372,'Q1 DATA TABLE'!$A:$A,'Q1 DATA TABLE'!C:C)</f>
        <v>South Australia</v>
      </c>
      <c r="E372" s="36" t="str">
        <f>_xlfn.XLOOKUP($B372,'Q1 DATA TABLE'!$A:$A,'Q1 DATA TABLE'!$E:$E)</f>
        <v>Australia</v>
      </c>
      <c r="F372" s="36">
        <f>_xlfn.XLOOKUP($B372,'Q1 DATA TABLE'!$A:$A,'Q1 DATA TABLE'!$H:$H)</f>
        <v>9</v>
      </c>
      <c r="G372" s="22" t="s">
        <v>12021</v>
      </c>
      <c r="H372" s="22" t="s">
        <v>10769</v>
      </c>
      <c r="I372" s="22" t="s">
        <v>12022</v>
      </c>
      <c r="J372" s="23">
        <v>29015</v>
      </c>
      <c r="K372" s="22" t="s">
        <v>10777</v>
      </c>
      <c r="L372" s="22" t="s">
        <v>10792</v>
      </c>
      <c r="M372" s="24">
        <v>10000</v>
      </c>
      <c r="N372" s="21">
        <v>1</v>
      </c>
      <c r="O372" s="22" t="s">
        <v>10867</v>
      </c>
      <c r="P372" s="22" t="s">
        <v>11928</v>
      </c>
      <c r="Q372" s="21">
        <v>0</v>
      </c>
      <c r="R372" s="21">
        <v>0</v>
      </c>
      <c r="S372" s="22" t="s">
        <v>12023</v>
      </c>
      <c r="T372" s="22" t="s">
        <v>10769</v>
      </c>
      <c r="U372" s="22" t="s">
        <v>11022</v>
      </c>
      <c r="V372" s="23">
        <v>37226</v>
      </c>
      <c r="W372" s="22" t="s">
        <v>10771</v>
      </c>
    </row>
    <row r="373" spans="1:23" x14ac:dyDescent="0.25">
      <c r="A373" s="21">
        <v>11366</v>
      </c>
      <c r="B373" s="21">
        <v>37</v>
      </c>
      <c r="C373" s="36" t="str">
        <f>_xlfn.XLOOKUP($B373,'Q1 DATA TABLE'!$A:$A,'Q1 DATA TABLE'!$G:$G)</f>
        <v>Seaford</v>
      </c>
      <c r="D373" s="36" t="str">
        <f>_xlfn.XLOOKUP($B373,'Q1 DATA TABLE'!$A:$A,'Q1 DATA TABLE'!C:C)</f>
        <v>Victoria</v>
      </c>
      <c r="E373" s="36" t="str">
        <f>_xlfn.XLOOKUP($B373,'Q1 DATA TABLE'!$A:$A,'Q1 DATA TABLE'!$E:$E)</f>
        <v>Australia</v>
      </c>
      <c r="F373" s="36">
        <f>_xlfn.XLOOKUP($B373,'Q1 DATA TABLE'!$A:$A,'Q1 DATA TABLE'!$H:$H)</f>
        <v>9</v>
      </c>
      <c r="G373" s="22" t="s">
        <v>12024</v>
      </c>
      <c r="H373" s="22" t="s">
        <v>10919</v>
      </c>
      <c r="I373" s="22" t="s">
        <v>11710</v>
      </c>
      <c r="J373" s="23">
        <v>29153</v>
      </c>
      <c r="K373" s="22" t="s">
        <v>10765</v>
      </c>
      <c r="L373" s="22" t="s">
        <v>10792</v>
      </c>
      <c r="M373" s="24">
        <v>20000</v>
      </c>
      <c r="N373" s="21">
        <v>0</v>
      </c>
      <c r="O373" s="22" t="s">
        <v>10766</v>
      </c>
      <c r="P373" s="22" t="s">
        <v>10873</v>
      </c>
      <c r="Q373" s="21">
        <v>1</v>
      </c>
      <c r="R373" s="21">
        <v>0</v>
      </c>
      <c r="S373" s="22" t="s">
        <v>12025</v>
      </c>
      <c r="T373" s="22" t="s">
        <v>10769</v>
      </c>
      <c r="U373" s="22" t="s">
        <v>10930</v>
      </c>
      <c r="V373" s="23">
        <v>37981</v>
      </c>
      <c r="W373" s="22" t="s">
        <v>10780</v>
      </c>
    </row>
    <row r="374" spans="1:23" x14ac:dyDescent="0.25">
      <c r="A374" s="21">
        <v>11367</v>
      </c>
      <c r="B374" s="21">
        <v>12</v>
      </c>
      <c r="C374" s="36" t="str">
        <f>_xlfn.XLOOKUP($B374,'Q1 DATA TABLE'!$A:$A,'Q1 DATA TABLE'!$G:$G)</f>
        <v>North Sydney</v>
      </c>
      <c r="D374" s="36" t="str">
        <f>_xlfn.XLOOKUP($B374,'Q1 DATA TABLE'!$A:$A,'Q1 DATA TABLE'!C:C)</f>
        <v>New South Wales</v>
      </c>
      <c r="E374" s="36" t="str">
        <f>_xlfn.XLOOKUP($B374,'Q1 DATA TABLE'!$A:$A,'Q1 DATA TABLE'!$E:$E)</f>
        <v>Australia</v>
      </c>
      <c r="F374" s="36">
        <f>_xlfn.XLOOKUP($B374,'Q1 DATA TABLE'!$A:$A,'Q1 DATA TABLE'!$H:$H)</f>
        <v>9</v>
      </c>
      <c r="G374" s="22" t="s">
        <v>12026</v>
      </c>
      <c r="H374" s="22" t="s">
        <v>10972</v>
      </c>
      <c r="I374" s="22" t="s">
        <v>11000</v>
      </c>
      <c r="J374" s="23">
        <v>28908</v>
      </c>
      <c r="K374" s="22" t="s">
        <v>10765</v>
      </c>
      <c r="L374" s="22" t="s">
        <v>10765</v>
      </c>
      <c r="M374" s="24">
        <v>20000</v>
      </c>
      <c r="N374" s="21">
        <v>0</v>
      </c>
      <c r="O374" s="22" t="s">
        <v>10766</v>
      </c>
      <c r="P374" s="22" t="s">
        <v>10873</v>
      </c>
      <c r="Q374" s="21">
        <v>1</v>
      </c>
      <c r="R374" s="21">
        <v>0</v>
      </c>
      <c r="S374" s="22" t="s">
        <v>12027</v>
      </c>
      <c r="T374" s="22" t="s">
        <v>10769</v>
      </c>
      <c r="U374" s="22" t="s">
        <v>11686</v>
      </c>
      <c r="V374" s="23">
        <v>37994</v>
      </c>
      <c r="W374" s="22" t="s">
        <v>10780</v>
      </c>
    </row>
    <row r="375" spans="1:23" x14ac:dyDescent="0.25">
      <c r="A375" s="21">
        <v>11368</v>
      </c>
      <c r="B375" s="21">
        <v>26</v>
      </c>
      <c r="C375" s="36" t="str">
        <f>_xlfn.XLOOKUP($B375,'Q1 DATA TABLE'!$A:$A,'Q1 DATA TABLE'!$G:$G)</f>
        <v>Rockhampton</v>
      </c>
      <c r="D375" s="36" t="str">
        <f>_xlfn.XLOOKUP($B375,'Q1 DATA TABLE'!$A:$A,'Q1 DATA TABLE'!C:C)</f>
        <v>Queensland</v>
      </c>
      <c r="E375" s="36" t="str">
        <f>_xlfn.XLOOKUP($B375,'Q1 DATA TABLE'!$A:$A,'Q1 DATA TABLE'!$E:$E)</f>
        <v>Australia</v>
      </c>
      <c r="F375" s="36">
        <f>_xlfn.XLOOKUP($B375,'Q1 DATA TABLE'!$A:$A,'Q1 DATA TABLE'!$H:$H)</f>
        <v>9</v>
      </c>
      <c r="G375" s="22" t="s">
        <v>11361</v>
      </c>
      <c r="H375" s="22" t="s">
        <v>10769</v>
      </c>
      <c r="I375" s="22" t="s">
        <v>11588</v>
      </c>
      <c r="J375" s="23">
        <v>28819</v>
      </c>
      <c r="K375" s="22" t="s">
        <v>10777</v>
      </c>
      <c r="L375" s="22" t="s">
        <v>10765</v>
      </c>
      <c r="M375" s="24">
        <v>10000</v>
      </c>
      <c r="N375" s="21">
        <v>1</v>
      </c>
      <c r="O375" s="22" t="s">
        <v>10867</v>
      </c>
      <c r="P375" s="22" t="s">
        <v>11928</v>
      </c>
      <c r="Q375" s="21">
        <v>0</v>
      </c>
      <c r="R375" s="21">
        <v>0</v>
      </c>
      <c r="S375" s="22" t="s">
        <v>12028</v>
      </c>
      <c r="T375" s="22" t="s">
        <v>10769</v>
      </c>
      <c r="U375" s="22" t="s">
        <v>10804</v>
      </c>
      <c r="V375" s="23">
        <v>37250</v>
      </c>
      <c r="W375" s="22" t="s">
        <v>10771</v>
      </c>
    </row>
    <row r="376" spans="1:23" x14ac:dyDescent="0.25">
      <c r="A376" s="21">
        <v>11369</v>
      </c>
      <c r="B376" s="21">
        <v>29</v>
      </c>
      <c r="C376" s="36" t="str">
        <f>_xlfn.XLOOKUP($B376,'Q1 DATA TABLE'!$A:$A,'Q1 DATA TABLE'!$G:$G)</f>
        <v>Findon</v>
      </c>
      <c r="D376" s="36" t="str">
        <f>_xlfn.XLOOKUP($B376,'Q1 DATA TABLE'!$A:$A,'Q1 DATA TABLE'!C:C)</f>
        <v>South Australia</v>
      </c>
      <c r="E376" s="36" t="str">
        <f>_xlfn.XLOOKUP($B376,'Q1 DATA TABLE'!$A:$A,'Q1 DATA TABLE'!$E:$E)</f>
        <v>Australia</v>
      </c>
      <c r="F376" s="36">
        <f>_xlfn.XLOOKUP($B376,'Q1 DATA TABLE'!$A:$A,'Q1 DATA TABLE'!$H:$H)</f>
        <v>9</v>
      </c>
      <c r="G376" s="22" t="s">
        <v>11055</v>
      </c>
      <c r="H376" s="22" t="s">
        <v>10871</v>
      </c>
      <c r="I376" s="22" t="s">
        <v>11411</v>
      </c>
      <c r="J376" s="23">
        <v>28706</v>
      </c>
      <c r="K376" s="22" t="s">
        <v>10765</v>
      </c>
      <c r="L376" s="22" t="s">
        <v>10792</v>
      </c>
      <c r="M376" s="24">
        <v>20000</v>
      </c>
      <c r="N376" s="21">
        <v>0</v>
      </c>
      <c r="O376" s="22" t="s">
        <v>10766</v>
      </c>
      <c r="P376" s="22" t="s">
        <v>10873</v>
      </c>
      <c r="Q376" s="21">
        <v>0</v>
      </c>
      <c r="R376" s="21">
        <v>0</v>
      </c>
      <c r="S376" s="22" t="s">
        <v>12029</v>
      </c>
      <c r="T376" s="22" t="s">
        <v>10769</v>
      </c>
      <c r="U376" s="22" t="s">
        <v>11275</v>
      </c>
      <c r="V376" s="23">
        <v>37992</v>
      </c>
      <c r="W376" s="22" t="s">
        <v>10780</v>
      </c>
    </row>
    <row r="377" spans="1:23" x14ac:dyDescent="0.25">
      <c r="A377" s="21">
        <v>11370</v>
      </c>
      <c r="B377" s="21">
        <v>38</v>
      </c>
      <c r="C377" s="36" t="str">
        <f>_xlfn.XLOOKUP($B377,'Q1 DATA TABLE'!$A:$A,'Q1 DATA TABLE'!$G:$G)</f>
        <v>South Melbourne</v>
      </c>
      <c r="D377" s="36" t="str">
        <f>_xlfn.XLOOKUP($B377,'Q1 DATA TABLE'!$A:$A,'Q1 DATA TABLE'!C:C)</f>
        <v>Victoria</v>
      </c>
      <c r="E377" s="36" t="str">
        <f>_xlfn.XLOOKUP($B377,'Q1 DATA TABLE'!$A:$A,'Q1 DATA TABLE'!$E:$E)</f>
        <v>Australia</v>
      </c>
      <c r="F377" s="36">
        <f>_xlfn.XLOOKUP($B377,'Q1 DATA TABLE'!$A:$A,'Q1 DATA TABLE'!$H:$H)</f>
        <v>9</v>
      </c>
      <c r="G377" s="22" t="s">
        <v>12030</v>
      </c>
      <c r="H377" s="22" t="s">
        <v>10769</v>
      </c>
      <c r="I377" s="22" t="s">
        <v>12031</v>
      </c>
      <c r="J377" s="23">
        <v>28581</v>
      </c>
      <c r="K377" s="22" t="s">
        <v>10765</v>
      </c>
      <c r="L377" s="22" t="s">
        <v>10792</v>
      </c>
      <c r="M377" s="24">
        <v>20000</v>
      </c>
      <c r="N377" s="21">
        <v>0</v>
      </c>
      <c r="O377" s="22" t="s">
        <v>10766</v>
      </c>
      <c r="P377" s="22" t="s">
        <v>10873</v>
      </c>
      <c r="Q377" s="21">
        <v>1</v>
      </c>
      <c r="R377" s="21">
        <v>0</v>
      </c>
      <c r="S377" s="22" t="s">
        <v>12032</v>
      </c>
      <c r="T377" s="22" t="s">
        <v>10769</v>
      </c>
      <c r="U377" s="22" t="s">
        <v>11004</v>
      </c>
      <c r="V377" s="23">
        <v>38000</v>
      </c>
      <c r="W377" s="22" t="s">
        <v>10780</v>
      </c>
    </row>
    <row r="378" spans="1:23" x14ac:dyDescent="0.25">
      <c r="A378" s="21">
        <v>11371</v>
      </c>
      <c r="B378" s="21">
        <v>26</v>
      </c>
      <c r="C378" s="36" t="str">
        <f>_xlfn.XLOOKUP($B378,'Q1 DATA TABLE'!$A:$A,'Q1 DATA TABLE'!$G:$G)</f>
        <v>Rockhampton</v>
      </c>
      <c r="D378" s="36" t="str">
        <f>_xlfn.XLOOKUP($B378,'Q1 DATA TABLE'!$A:$A,'Q1 DATA TABLE'!C:C)</f>
        <v>Queensland</v>
      </c>
      <c r="E378" s="36" t="str">
        <f>_xlfn.XLOOKUP($B378,'Q1 DATA TABLE'!$A:$A,'Q1 DATA TABLE'!$E:$E)</f>
        <v>Australia</v>
      </c>
      <c r="F378" s="36">
        <f>_xlfn.XLOOKUP($B378,'Q1 DATA TABLE'!$A:$A,'Q1 DATA TABLE'!$H:$H)</f>
        <v>9</v>
      </c>
      <c r="G378" s="22" t="s">
        <v>12033</v>
      </c>
      <c r="H378" s="22" t="s">
        <v>10823</v>
      </c>
      <c r="I378" s="22" t="s">
        <v>12034</v>
      </c>
      <c r="J378" s="23">
        <v>28637</v>
      </c>
      <c r="K378" s="22" t="s">
        <v>10765</v>
      </c>
      <c r="L378" s="22" t="s">
        <v>10792</v>
      </c>
      <c r="M378" s="24">
        <v>20000</v>
      </c>
      <c r="N378" s="21">
        <v>0</v>
      </c>
      <c r="O378" s="22" t="s">
        <v>10766</v>
      </c>
      <c r="P378" s="22" t="s">
        <v>10873</v>
      </c>
      <c r="Q378" s="21">
        <v>1</v>
      </c>
      <c r="R378" s="21">
        <v>0</v>
      </c>
      <c r="S378" s="22" t="s">
        <v>12035</v>
      </c>
      <c r="T378" s="22" t="s">
        <v>10769</v>
      </c>
      <c r="U378" s="22" t="s">
        <v>11053</v>
      </c>
      <c r="V378" s="23">
        <v>38117</v>
      </c>
      <c r="W378" s="22" t="s">
        <v>10780</v>
      </c>
    </row>
    <row r="379" spans="1:23" x14ac:dyDescent="0.25">
      <c r="A379" s="21">
        <v>11372</v>
      </c>
      <c r="B379" s="21">
        <v>20</v>
      </c>
      <c r="C379" s="36" t="str">
        <f>_xlfn.XLOOKUP($B379,'Q1 DATA TABLE'!$A:$A,'Q1 DATA TABLE'!$G:$G)</f>
        <v>Brisbane</v>
      </c>
      <c r="D379" s="36" t="str">
        <f>_xlfn.XLOOKUP($B379,'Q1 DATA TABLE'!$A:$A,'Q1 DATA TABLE'!C:C)</f>
        <v>Queensland</v>
      </c>
      <c r="E379" s="36" t="str">
        <f>_xlfn.XLOOKUP($B379,'Q1 DATA TABLE'!$A:$A,'Q1 DATA TABLE'!$E:$E)</f>
        <v>Australia</v>
      </c>
      <c r="F379" s="36">
        <f>_xlfn.XLOOKUP($B379,'Q1 DATA TABLE'!$A:$A,'Q1 DATA TABLE'!$H:$H)</f>
        <v>9</v>
      </c>
      <c r="G379" s="22" t="s">
        <v>10954</v>
      </c>
      <c r="H379" s="22" t="s">
        <v>11277</v>
      </c>
      <c r="I379" s="22" t="s">
        <v>11533</v>
      </c>
      <c r="J379" s="23">
        <v>28625</v>
      </c>
      <c r="K379" s="22" t="s">
        <v>10777</v>
      </c>
      <c r="L379" s="22" t="s">
        <v>10792</v>
      </c>
      <c r="M379" s="24">
        <v>20000</v>
      </c>
      <c r="N379" s="21">
        <v>0</v>
      </c>
      <c r="O379" s="22" t="s">
        <v>10766</v>
      </c>
      <c r="P379" s="22" t="s">
        <v>10873</v>
      </c>
      <c r="Q379" s="21">
        <v>1</v>
      </c>
      <c r="R379" s="21">
        <v>0</v>
      </c>
      <c r="S379" s="22" t="s">
        <v>12037</v>
      </c>
      <c r="T379" s="22" t="s">
        <v>10769</v>
      </c>
      <c r="U379" s="22" t="s">
        <v>10970</v>
      </c>
      <c r="V379" s="23">
        <v>37233</v>
      </c>
      <c r="W379" s="22" t="s">
        <v>10780</v>
      </c>
    </row>
    <row r="380" spans="1:23" x14ac:dyDescent="0.25">
      <c r="A380" s="21">
        <v>11373</v>
      </c>
      <c r="B380" s="21">
        <v>135</v>
      </c>
      <c r="C380" s="36" t="str">
        <f>_xlfn.XLOOKUP($B380,'Q1 DATA TABLE'!$A:$A,'Q1 DATA TABLE'!$G:$G)</f>
        <v>Salzgitter</v>
      </c>
      <c r="D380" s="36" t="str">
        <f>_xlfn.XLOOKUP($B380,'Q1 DATA TABLE'!$A:$A,'Q1 DATA TABLE'!C:C)</f>
        <v>Hessen</v>
      </c>
      <c r="E380" s="36" t="str">
        <f>_xlfn.XLOOKUP($B380,'Q1 DATA TABLE'!$A:$A,'Q1 DATA TABLE'!$E:$E)</f>
        <v>Germany</v>
      </c>
      <c r="F380" s="36">
        <f>_xlfn.XLOOKUP($B380,'Q1 DATA TABLE'!$A:$A,'Q1 DATA TABLE'!$H:$H)</f>
        <v>8</v>
      </c>
      <c r="G380" s="22" t="s">
        <v>12039</v>
      </c>
      <c r="H380" s="22" t="s">
        <v>11277</v>
      </c>
      <c r="I380" s="22" t="s">
        <v>11109</v>
      </c>
      <c r="J380" s="23">
        <v>15969</v>
      </c>
      <c r="K380" s="22" t="s">
        <v>10765</v>
      </c>
      <c r="L380" s="22" t="s">
        <v>10792</v>
      </c>
      <c r="M380" s="24">
        <v>30000</v>
      </c>
      <c r="N380" s="21">
        <v>1</v>
      </c>
      <c r="O380" s="22" t="s">
        <v>10766</v>
      </c>
      <c r="P380" s="22" t="s">
        <v>10873</v>
      </c>
      <c r="Q380" s="21">
        <v>1</v>
      </c>
      <c r="R380" s="21">
        <v>0</v>
      </c>
      <c r="S380" s="22" t="s">
        <v>12040</v>
      </c>
      <c r="T380" s="22" t="s">
        <v>10769</v>
      </c>
      <c r="U380" s="22" t="s">
        <v>11930</v>
      </c>
      <c r="V380" s="23">
        <v>38045</v>
      </c>
      <c r="W380" s="22" t="s">
        <v>10780</v>
      </c>
    </row>
    <row r="381" spans="1:23" x14ac:dyDescent="0.25">
      <c r="A381" s="21">
        <v>11374</v>
      </c>
      <c r="B381" s="21">
        <v>162</v>
      </c>
      <c r="C381" s="36" t="str">
        <f>_xlfn.XLOOKUP($B381,'Q1 DATA TABLE'!$A:$A,'Q1 DATA TABLE'!$G:$G)</f>
        <v>Werne</v>
      </c>
      <c r="D381" s="36" t="str">
        <f>_xlfn.XLOOKUP($B381,'Q1 DATA TABLE'!$A:$A,'Q1 DATA TABLE'!C:C)</f>
        <v>Nordrhein-Westfalen</v>
      </c>
      <c r="E381" s="36" t="str">
        <f>_xlfn.XLOOKUP($B381,'Q1 DATA TABLE'!$A:$A,'Q1 DATA TABLE'!$E:$E)</f>
        <v>Germany</v>
      </c>
      <c r="F381" s="36">
        <f>_xlfn.XLOOKUP($B381,'Q1 DATA TABLE'!$A:$A,'Q1 DATA TABLE'!$H:$H)</f>
        <v>8</v>
      </c>
      <c r="G381" s="22" t="s">
        <v>10927</v>
      </c>
      <c r="H381" s="22" t="s">
        <v>10765</v>
      </c>
      <c r="I381" s="22" t="s">
        <v>11990</v>
      </c>
      <c r="J381" s="23">
        <v>15885</v>
      </c>
      <c r="K381" s="22" t="s">
        <v>10777</v>
      </c>
      <c r="L381" s="22" t="s">
        <v>10765</v>
      </c>
      <c r="M381" s="24">
        <v>30000</v>
      </c>
      <c r="N381" s="21">
        <v>1</v>
      </c>
      <c r="O381" s="22" t="s">
        <v>10766</v>
      </c>
      <c r="P381" s="22" t="s">
        <v>10873</v>
      </c>
      <c r="Q381" s="21">
        <v>1</v>
      </c>
      <c r="R381" s="21">
        <v>0</v>
      </c>
      <c r="S381" s="22" t="s">
        <v>12042</v>
      </c>
      <c r="T381" s="22" t="s">
        <v>10769</v>
      </c>
      <c r="U381" s="22" t="s">
        <v>10975</v>
      </c>
      <c r="V381" s="23">
        <v>37911</v>
      </c>
      <c r="W381" s="22" t="s">
        <v>10780</v>
      </c>
    </row>
    <row r="382" spans="1:23" x14ac:dyDescent="0.25">
      <c r="A382" s="21">
        <v>11375</v>
      </c>
      <c r="B382" s="21">
        <v>240</v>
      </c>
      <c r="C382" s="36" t="str">
        <f>_xlfn.XLOOKUP($B382,'Q1 DATA TABLE'!$A:$A,'Q1 DATA TABLE'!$G:$G)</f>
        <v>High Wycombe</v>
      </c>
      <c r="D382" s="36" t="str">
        <f>_xlfn.XLOOKUP($B382,'Q1 DATA TABLE'!$A:$A,'Q1 DATA TABLE'!C:C)</f>
        <v>England</v>
      </c>
      <c r="E382" s="36" t="str">
        <f>_xlfn.XLOOKUP($B382,'Q1 DATA TABLE'!$A:$A,'Q1 DATA TABLE'!$E:$E)</f>
        <v>United Kingdom</v>
      </c>
      <c r="F382" s="36">
        <f>_xlfn.XLOOKUP($B382,'Q1 DATA TABLE'!$A:$A,'Q1 DATA TABLE'!$H:$H)</f>
        <v>10</v>
      </c>
      <c r="G382" s="22" t="s">
        <v>12044</v>
      </c>
      <c r="H382" s="22" t="s">
        <v>10769</v>
      </c>
      <c r="I382" s="22" t="s">
        <v>11436</v>
      </c>
      <c r="J382" s="23">
        <v>15835</v>
      </c>
      <c r="K382" s="22" t="s">
        <v>10765</v>
      </c>
      <c r="L382" s="22" t="s">
        <v>10765</v>
      </c>
      <c r="M382" s="24">
        <v>30000</v>
      </c>
      <c r="N382" s="21">
        <v>1</v>
      </c>
      <c r="O382" s="22" t="s">
        <v>10766</v>
      </c>
      <c r="P382" s="22" t="s">
        <v>10873</v>
      </c>
      <c r="Q382" s="21">
        <v>1</v>
      </c>
      <c r="R382" s="21">
        <v>0</v>
      </c>
      <c r="S382" s="22" t="s">
        <v>12045</v>
      </c>
      <c r="T382" s="22" t="s">
        <v>10769</v>
      </c>
      <c r="U382" s="22" t="s">
        <v>11677</v>
      </c>
      <c r="V382" s="23">
        <v>38096</v>
      </c>
      <c r="W382" s="22" t="s">
        <v>10780</v>
      </c>
    </row>
    <row r="383" spans="1:23" x14ac:dyDescent="0.25">
      <c r="A383" s="21">
        <v>11376</v>
      </c>
      <c r="B383" s="21">
        <v>268</v>
      </c>
      <c r="C383" s="36" t="str">
        <f>_xlfn.XLOOKUP($B383,'Q1 DATA TABLE'!$A:$A,'Q1 DATA TABLE'!$G:$G)</f>
        <v>Liverpool</v>
      </c>
      <c r="D383" s="36" t="str">
        <f>_xlfn.XLOOKUP($B383,'Q1 DATA TABLE'!$A:$A,'Q1 DATA TABLE'!C:C)</f>
        <v>England</v>
      </c>
      <c r="E383" s="36" t="str">
        <f>_xlfn.XLOOKUP($B383,'Q1 DATA TABLE'!$A:$A,'Q1 DATA TABLE'!$E:$E)</f>
        <v>United Kingdom</v>
      </c>
      <c r="F383" s="36">
        <f>_xlfn.XLOOKUP($B383,'Q1 DATA TABLE'!$A:$A,'Q1 DATA TABLE'!$H:$H)</f>
        <v>10</v>
      </c>
      <c r="G383" s="22" t="s">
        <v>12047</v>
      </c>
      <c r="H383" s="22" t="s">
        <v>10769</v>
      </c>
      <c r="I383" s="22" t="s">
        <v>11284</v>
      </c>
      <c r="J383" s="23">
        <v>15867</v>
      </c>
      <c r="K383" s="22" t="s">
        <v>10777</v>
      </c>
      <c r="L383" s="22" t="s">
        <v>10765</v>
      </c>
      <c r="M383" s="24">
        <v>40000</v>
      </c>
      <c r="N383" s="21">
        <v>1</v>
      </c>
      <c r="O383" s="22" t="s">
        <v>11047</v>
      </c>
      <c r="P383" s="22" t="s">
        <v>10873</v>
      </c>
      <c r="Q383" s="21">
        <v>1</v>
      </c>
      <c r="R383" s="21">
        <v>0</v>
      </c>
      <c r="S383" s="22" t="s">
        <v>12048</v>
      </c>
      <c r="T383" s="22" t="s">
        <v>10769</v>
      </c>
      <c r="U383" s="22" t="s">
        <v>11057</v>
      </c>
      <c r="V383" s="23">
        <v>38094</v>
      </c>
      <c r="W383" s="22" t="s">
        <v>10780</v>
      </c>
    </row>
    <row r="384" spans="1:23" x14ac:dyDescent="0.25">
      <c r="A384" s="21">
        <v>11377</v>
      </c>
      <c r="B384" s="21">
        <v>161</v>
      </c>
      <c r="C384" s="36" t="str">
        <f>_xlfn.XLOOKUP($B384,'Q1 DATA TABLE'!$A:$A,'Q1 DATA TABLE'!$G:$G)</f>
        <v>Solingen</v>
      </c>
      <c r="D384" s="36" t="str">
        <f>_xlfn.XLOOKUP($B384,'Q1 DATA TABLE'!$A:$A,'Q1 DATA TABLE'!C:C)</f>
        <v>Nordrhein-Westfalen</v>
      </c>
      <c r="E384" s="36" t="str">
        <f>_xlfn.XLOOKUP($B384,'Q1 DATA TABLE'!$A:$A,'Q1 DATA TABLE'!$E:$E)</f>
        <v>Germany</v>
      </c>
      <c r="F384" s="36">
        <f>_xlfn.XLOOKUP($B384,'Q1 DATA TABLE'!$A:$A,'Q1 DATA TABLE'!$H:$H)</f>
        <v>8</v>
      </c>
      <c r="G384" s="22" t="s">
        <v>11443</v>
      </c>
      <c r="H384" s="22" t="s">
        <v>12049</v>
      </c>
      <c r="I384" s="22" t="s">
        <v>12050</v>
      </c>
      <c r="J384" s="23">
        <v>22335</v>
      </c>
      <c r="K384" s="22" t="s">
        <v>10765</v>
      </c>
      <c r="L384" s="22" t="s">
        <v>10765</v>
      </c>
      <c r="M384" s="24">
        <v>30000</v>
      </c>
      <c r="N384" s="21">
        <v>4</v>
      </c>
      <c r="O384" s="22" t="s">
        <v>11047</v>
      </c>
      <c r="P384" s="22" t="s">
        <v>10873</v>
      </c>
      <c r="Q384" s="21">
        <v>1</v>
      </c>
      <c r="R384" s="21">
        <v>0</v>
      </c>
      <c r="S384" s="22" t="s">
        <v>12051</v>
      </c>
      <c r="T384" s="22" t="s">
        <v>10769</v>
      </c>
      <c r="U384" s="22" t="s">
        <v>12052</v>
      </c>
      <c r="V384" s="23">
        <v>37865</v>
      </c>
      <c r="W384" s="22" t="s">
        <v>10780</v>
      </c>
    </row>
    <row r="385" spans="1:23" x14ac:dyDescent="0.25">
      <c r="A385" s="21">
        <v>11378</v>
      </c>
      <c r="B385" s="21">
        <v>184</v>
      </c>
      <c r="C385" s="36" t="str">
        <f>_xlfn.XLOOKUP($B385,'Q1 DATA TABLE'!$A:$A,'Q1 DATA TABLE'!$G:$G)</f>
        <v>Metz</v>
      </c>
      <c r="D385" s="36" t="str">
        <f>_xlfn.XLOOKUP($B385,'Q1 DATA TABLE'!$A:$A,'Q1 DATA TABLE'!C:C)</f>
        <v>Moselle</v>
      </c>
      <c r="E385" s="36" t="str">
        <f>_xlfn.XLOOKUP($B385,'Q1 DATA TABLE'!$A:$A,'Q1 DATA TABLE'!$E:$E)</f>
        <v>France</v>
      </c>
      <c r="F385" s="36">
        <f>_xlfn.XLOOKUP($B385,'Q1 DATA TABLE'!$A:$A,'Q1 DATA TABLE'!$H:$H)</f>
        <v>7</v>
      </c>
      <c r="G385" s="22" t="s">
        <v>10822</v>
      </c>
      <c r="H385" s="22" t="s">
        <v>10769</v>
      </c>
      <c r="I385" s="22" t="s">
        <v>11094</v>
      </c>
      <c r="J385" s="23">
        <v>22058</v>
      </c>
      <c r="K385" s="22" t="s">
        <v>10777</v>
      </c>
      <c r="L385" s="22" t="s">
        <v>10792</v>
      </c>
      <c r="M385" s="24">
        <v>10000</v>
      </c>
      <c r="N385" s="21">
        <v>1</v>
      </c>
      <c r="O385" s="22" t="s">
        <v>10867</v>
      </c>
      <c r="P385" s="22" t="s">
        <v>11928</v>
      </c>
      <c r="Q385" s="21">
        <v>0</v>
      </c>
      <c r="R385" s="21">
        <v>1</v>
      </c>
      <c r="S385" s="22" t="s">
        <v>12055</v>
      </c>
      <c r="T385" s="22" t="s">
        <v>10769</v>
      </c>
      <c r="U385" s="22" t="s">
        <v>12056</v>
      </c>
      <c r="V385" s="23">
        <v>37731</v>
      </c>
      <c r="W385" s="22" t="s">
        <v>10787</v>
      </c>
    </row>
    <row r="386" spans="1:23" x14ac:dyDescent="0.25">
      <c r="A386" s="21">
        <v>11379</v>
      </c>
      <c r="B386" s="21">
        <v>214</v>
      </c>
      <c r="C386" s="36" t="str">
        <f>_xlfn.XLOOKUP($B386,'Q1 DATA TABLE'!$A:$A,'Q1 DATA TABLE'!$G:$G)</f>
        <v>Boulogne-Billancourt</v>
      </c>
      <c r="D386" s="36" t="str">
        <f>_xlfn.XLOOKUP($B386,'Q1 DATA TABLE'!$A:$A,'Q1 DATA TABLE'!C:C)</f>
        <v>Hauts de Seine</v>
      </c>
      <c r="E386" s="36" t="str">
        <f>_xlfn.XLOOKUP($B386,'Q1 DATA TABLE'!$A:$A,'Q1 DATA TABLE'!$E:$E)</f>
        <v>France</v>
      </c>
      <c r="F386" s="36">
        <f>_xlfn.XLOOKUP($B386,'Q1 DATA TABLE'!$A:$A,'Q1 DATA TABLE'!$H:$H)</f>
        <v>7</v>
      </c>
      <c r="G386" s="22" t="s">
        <v>12059</v>
      </c>
      <c r="H386" s="22" t="s">
        <v>10769</v>
      </c>
      <c r="I386" s="22" t="s">
        <v>11284</v>
      </c>
      <c r="J386" s="23">
        <v>21872</v>
      </c>
      <c r="K386" s="22" t="s">
        <v>10765</v>
      </c>
      <c r="L386" s="22" t="s">
        <v>10765</v>
      </c>
      <c r="M386" s="24">
        <v>10000</v>
      </c>
      <c r="N386" s="21">
        <v>1</v>
      </c>
      <c r="O386" s="22" t="s">
        <v>10867</v>
      </c>
      <c r="P386" s="22" t="s">
        <v>11928</v>
      </c>
      <c r="Q386" s="21">
        <v>1</v>
      </c>
      <c r="R386" s="21">
        <v>1</v>
      </c>
      <c r="S386" s="22" t="s">
        <v>12060</v>
      </c>
      <c r="T386" s="22" t="s">
        <v>10769</v>
      </c>
      <c r="U386" s="22" t="s">
        <v>11107</v>
      </c>
      <c r="V386" s="23">
        <v>37716</v>
      </c>
      <c r="W386" s="22" t="s">
        <v>10787</v>
      </c>
    </row>
    <row r="387" spans="1:23" x14ac:dyDescent="0.25">
      <c r="A387" s="21">
        <v>11380</v>
      </c>
      <c r="B387" s="21">
        <v>175</v>
      </c>
      <c r="C387" s="36" t="str">
        <f>_xlfn.XLOOKUP($B387,'Q1 DATA TABLE'!$A:$A,'Q1 DATA TABLE'!$G:$G)</f>
        <v>Saarlouis</v>
      </c>
      <c r="D387" s="36" t="str">
        <f>_xlfn.XLOOKUP($B387,'Q1 DATA TABLE'!$A:$A,'Q1 DATA TABLE'!C:C)</f>
        <v>Saarland</v>
      </c>
      <c r="E387" s="36" t="str">
        <f>_xlfn.XLOOKUP($B387,'Q1 DATA TABLE'!$A:$A,'Q1 DATA TABLE'!$E:$E)</f>
        <v>Germany</v>
      </c>
      <c r="F387" s="36">
        <f>_xlfn.XLOOKUP($B387,'Q1 DATA TABLE'!$A:$A,'Q1 DATA TABLE'!$H:$H)</f>
        <v>8</v>
      </c>
      <c r="G387" s="22" t="s">
        <v>12062</v>
      </c>
      <c r="H387" s="22" t="s">
        <v>10775</v>
      </c>
      <c r="I387" s="22" t="s">
        <v>11201</v>
      </c>
      <c r="J387" s="23">
        <v>21611</v>
      </c>
      <c r="K387" s="22" t="s">
        <v>10777</v>
      </c>
      <c r="L387" s="22" t="s">
        <v>10765</v>
      </c>
      <c r="M387" s="24">
        <v>20000</v>
      </c>
      <c r="N387" s="21">
        <v>2</v>
      </c>
      <c r="O387" s="22" t="s">
        <v>10856</v>
      </c>
      <c r="P387" s="22" t="s">
        <v>11928</v>
      </c>
      <c r="Q387" s="21">
        <v>1</v>
      </c>
      <c r="R387" s="21">
        <v>1</v>
      </c>
      <c r="S387" s="22" t="s">
        <v>12063</v>
      </c>
      <c r="T387" s="22" t="s">
        <v>10769</v>
      </c>
      <c r="U387" s="22" t="s">
        <v>11677</v>
      </c>
      <c r="V387" s="23">
        <v>37359</v>
      </c>
      <c r="W387" s="22" t="s">
        <v>10771</v>
      </c>
    </row>
    <row r="388" spans="1:23" x14ac:dyDescent="0.25">
      <c r="A388" s="21">
        <v>11381</v>
      </c>
      <c r="B388" s="21">
        <v>249</v>
      </c>
      <c r="C388" s="36" t="str">
        <f>_xlfn.XLOOKUP($B388,'Q1 DATA TABLE'!$A:$A,'Q1 DATA TABLE'!$G:$G)</f>
        <v>London</v>
      </c>
      <c r="D388" s="36" t="str">
        <f>_xlfn.XLOOKUP($B388,'Q1 DATA TABLE'!$A:$A,'Q1 DATA TABLE'!C:C)</f>
        <v>England</v>
      </c>
      <c r="E388" s="36" t="str">
        <f>_xlfn.XLOOKUP($B388,'Q1 DATA TABLE'!$A:$A,'Q1 DATA TABLE'!$E:$E)</f>
        <v>United Kingdom</v>
      </c>
      <c r="F388" s="36">
        <f>_xlfn.XLOOKUP($B388,'Q1 DATA TABLE'!$A:$A,'Q1 DATA TABLE'!$H:$H)</f>
        <v>10</v>
      </c>
      <c r="G388" s="22" t="s">
        <v>11249</v>
      </c>
      <c r="H388" s="22" t="s">
        <v>10769</v>
      </c>
      <c r="I388" s="22" t="s">
        <v>11896</v>
      </c>
      <c r="J388" s="23">
        <v>21784</v>
      </c>
      <c r="K388" s="22" t="s">
        <v>10765</v>
      </c>
      <c r="L388" s="22" t="s">
        <v>10792</v>
      </c>
      <c r="M388" s="24">
        <v>20000</v>
      </c>
      <c r="N388" s="21">
        <v>2</v>
      </c>
      <c r="O388" s="22" t="s">
        <v>10856</v>
      </c>
      <c r="P388" s="22" t="s">
        <v>11928</v>
      </c>
      <c r="Q388" s="21">
        <v>1</v>
      </c>
      <c r="R388" s="21">
        <v>1</v>
      </c>
      <c r="S388" s="22" t="s">
        <v>12064</v>
      </c>
      <c r="T388" s="22" t="s">
        <v>10769</v>
      </c>
      <c r="U388" s="22" t="s">
        <v>10770</v>
      </c>
      <c r="V388" s="23">
        <v>37238</v>
      </c>
      <c r="W388" s="22" t="s">
        <v>10787</v>
      </c>
    </row>
    <row r="389" spans="1:23" x14ac:dyDescent="0.25">
      <c r="A389" s="21">
        <v>11382</v>
      </c>
      <c r="B389" s="21">
        <v>189</v>
      </c>
      <c r="C389" s="36" t="str">
        <f>_xlfn.XLOOKUP($B389,'Q1 DATA TABLE'!$A:$A,'Q1 DATA TABLE'!$G:$G)</f>
        <v>Roubaix</v>
      </c>
      <c r="D389" s="36" t="str">
        <f>_xlfn.XLOOKUP($B389,'Q1 DATA TABLE'!$A:$A,'Q1 DATA TABLE'!C:C)</f>
        <v>Nord</v>
      </c>
      <c r="E389" s="36" t="str">
        <f>_xlfn.XLOOKUP($B389,'Q1 DATA TABLE'!$A:$A,'Q1 DATA TABLE'!$E:$E)</f>
        <v>France</v>
      </c>
      <c r="F389" s="36">
        <f>_xlfn.XLOOKUP($B389,'Q1 DATA TABLE'!$A:$A,'Q1 DATA TABLE'!$H:$H)</f>
        <v>7</v>
      </c>
      <c r="G389" s="22" t="s">
        <v>11361</v>
      </c>
      <c r="H389" s="22" t="s">
        <v>10769</v>
      </c>
      <c r="I389" s="22" t="s">
        <v>11353</v>
      </c>
      <c r="J389" s="23">
        <v>21204</v>
      </c>
      <c r="K389" s="22" t="s">
        <v>10765</v>
      </c>
      <c r="L389" s="22" t="s">
        <v>10765</v>
      </c>
      <c r="M389" s="24">
        <v>20000</v>
      </c>
      <c r="N389" s="21">
        <v>2</v>
      </c>
      <c r="O389" s="22" t="s">
        <v>10856</v>
      </c>
      <c r="P389" s="22" t="s">
        <v>11928</v>
      </c>
      <c r="Q389" s="21">
        <v>1</v>
      </c>
      <c r="R389" s="21">
        <v>1</v>
      </c>
      <c r="S389" s="22" t="s">
        <v>12067</v>
      </c>
      <c r="T389" s="22" t="s">
        <v>10769</v>
      </c>
      <c r="U389" s="22" t="s">
        <v>11982</v>
      </c>
      <c r="V389" s="23">
        <v>37748</v>
      </c>
      <c r="W389" s="22" t="s">
        <v>10787</v>
      </c>
    </row>
    <row r="390" spans="1:23" x14ac:dyDescent="0.25">
      <c r="A390" s="21">
        <v>11383</v>
      </c>
      <c r="B390" s="21">
        <v>206</v>
      </c>
      <c r="C390" s="36" t="str">
        <f>_xlfn.XLOOKUP($B390,'Q1 DATA TABLE'!$A:$A,'Q1 DATA TABLE'!$G:$G)</f>
        <v>Roissy en Brie</v>
      </c>
      <c r="D390" s="36" t="str">
        <f>_xlfn.XLOOKUP($B390,'Q1 DATA TABLE'!$A:$A,'Q1 DATA TABLE'!C:C)</f>
        <v>Seine et Marne</v>
      </c>
      <c r="E390" s="36" t="str">
        <f>_xlfn.XLOOKUP($B390,'Q1 DATA TABLE'!$A:$A,'Q1 DATA TABLE'!$E:$E)</f>
        <v>France</v>
      </c>
      <c r="F390" s="36">
        <f>_xlfn.XLOOKUP($B390,'Q1 DATA TABLE'!$A:$A,'Q1 DATA TABLE'!$H:$H)</f>
        <v>7</v>
      </c>
      <c r="G390" s="22" t="s">
        <v>12070</v>
      </c>
      <c r="H390" s="22" t="s">
        <v>10769</v>
      </c>
      <c r="I390" s="22" t="s">
        <v>11376</v>
      </c>
      <c r="J390" s="23">
        <v>22156</v>
      </c>
      <c r="K390" s="22" t="s">
        <v>10765</v>
      </c>
      <c r="L390" s="22" t="s">
        <v>10792</v>
      </c>
      <c r="M390" s="24">
        <v>30000</v>
      </c>
      <c r="N390" s="21">
        <v>3</v>
      </c>
      <c r="O390" s="22" t="s">
        <v>11047</v>
      </c>
      <c r="P390" s="22" t="s">
        <v>10873</v>
      </c>
      <c r="Q390" s="21">
        <v>1</v>
      </c>
      <c r="R390" s="21">
        <v>0</v>
      </c>
      <c r="S390" s="22" t="s">
        <v>12071</v>
      </c>
      <c r="T390" s="22" t="s">
        <v>10769</v>
      </c>
      <c r="U390" s="22" t="s">
        <v>11036</v>
      </c>
      <c r="V390" s="23">
        <v>38172</v>
      </c>
      <c r="W390" s="22" t="s">
        <v>10780</v>
      </c>
    </row>
    <row r="391" spans="1:23" x14ac:dyDescent="0.25">
      <c r="A391" s="21">
        <v>11384</v>
      </c>
      <c r="B391" s="21">
        <v>211</v>
      </c>
      <c r="C391" s="36" t="str">
        <f>_xlfn.XLOOKUP($B391,'Q1 DATA TABLE'!$A:$A,'Q1 DATA TABLE'!$G:$G)</f>
        <v>Les Ulis</v>
      </c>
      <c r="D391" s="36" t="str">
        <f>_xlfn.XLOOKUP($B391,'Q1 DATA TABLE'!$A:$A,'Q1 DATA TABLE'!C:C)</f>
        <v>Essonne</v>
      </c>
      <c r="E391" s="36" t="str">
        <f>_xlfn.XLOOKUP($B391,'Q1 DATA TABLE'!$A:$A,'Q1 DATA TABLE'!$E:$E)</f>
        <v>France</v>
      </c>
      <c r="F391" s="36">
        <f>_xlfn.XLOOKUP($B391,'Q1 DATA TABLE'!$A:$A,'Q1 DATA TABLE'!$H:$H)</f>
        <v>7</v>
      </c>
      <c r="G391" s="22" t="s">
        <v>11093</v>
      </c>
      <c r="H391" s="22" t="s">
        <v>11029</v>
      </c>
      <c r="I391" s="22" t="s">
        <v>10866</v>
      </c>
      <c r="J391" s="23">
        <v>22205</v>
      </c>
      <c r="K391" s="22" t="s">
        <v>10765</v>
      </c>
      <c r="L391" s="22" t="s">
        <v>10792</v>
      </c>
      <c r="M391" s="24">
        <v>30000</v>
      </c>
      <c r="N391" s="21">
        <v>3</v>
      </c>
      <c r="O391" s="22" t="s">
        <v>10766</v>
      </c>
      <c r="P391" s="22" t="s">
        <v>10873</v>
      </c>
      <c r="Q391" s="21">
        <v>1</v>
      </c>
      <c r="R391" s="21">
        <v>0</v>
      </c>
      <c r="S391" s="22" t="s">
        <v>12072</v>
      </c>
      <c r="T391" s="22" t="s">
        <v>10769</v>
      </c>
      <c r="U391" s="22" t="s">
        <v>11036</v>
      </c>
      <c r="V391" s="23">
        <v>38020</v>
      </c>
      <c r="W391" s="22" t="s">
        <v>10780</v>
      </c>
    </row>
    <row r="392" spans="1:23" x14ac:dyDescent="0.25">
      <c r="A392" s="21">
        <v>11385</v>
      </c>
      <c r="B392" s="21">
        <v>279</v>
      </c>
      <c r="C392" s="36" t="str">
        <f>_xlfn.XLOOKUP($B392,'Q1 DATA TABLE'!$A:$A,'Q1 DATA TABLE'!$G:$G)</f>
        <v>York</v>
      </c>
      <c r="D392" s="36" t="str">
        <f>_xlfn.XLOOKUP($B392,'Q1 DATA TABLE'!$A:$A,'Q1 DATA TABLE'!C:C)</f>
        <v>England</v>
      </c>
      <c r="E392" s="36" t="str">
        <f>_xlfn.XLOOKUP($B392,'Q1 DATA TABLE'!$A:$A,'Q1 DATA TABLE'!$E:$E)</f>
        <v>United Kingdom</v>
      </c>
      <c r="F392" s="36">
        <f>_xlfn.XLOOKUP($B392,'Q1 DATA TABLE'!$A:$A,'Q1 DATA TABLE'!$H:$H)</f>
        <v>10</v>
      </c>
      <c r="G392" s="22" t="s">
        <v>12074</v>
      </c>
      <c r="H392" s="22" t="s">
        <v>10823</v>
      </c>
      <c r="I392" s="22" t="s">
        <v>11881</v>
      </c>
      <c r="J392" s="23">
        <v>22139</v>
      </c>
      <c r="K392" s="22" t="s">
        <v>10777</v>
      </c>
      <c r="L392" s="22" t="s">
        <v>10765</v>
      </c>
      <c r="M392" s="24">
        <v>30000</v>
      </c>
      <c r="N392" s="21">
        <v>3</v>
      </c>
      <c r="O392" s="22" t="s">
        <v>10766</v>
      </c>
      <c r="P392" s="22" t="s">
        <v>10873</v>
      </c>
      <c r="Q392" s="21">
        <v>1</v>
      </c>
      <c r="R392" s="21">
        <v>0</v>
      </c>
      <c r="S392" s="22" t="s">
        <v>12075</v>
      </c>
      <c r="T392" s="22" t="s">
        <v>10769</v>
      </c>
      <c r="U392" s="22" t="s">
        <v>12076</v>
      </c>
      <c r="V392" s="23">
        <v>37993</v>
      </c>
      <c r="W392" s="22" t="s">
        <v>10780</v>
      </c>
    </row>
    <row r="393" spans="1:23" x14ac:dyDescent="0.25">
      <c r="A393" s="21">
        <v>11386</v>
      </c>
      <c r="B393" s="21">
        <v>127</v>
      </c>
      <c r="C393" s="36" t="str">
        <f>_xlfn.XLOOKUP($B393,'Q1 DATA TABLE'!$A:$A,'Q1 DATA TABLE'!$G:$G)</f>
        <v>Darmstadt</v>
      </c>
      <c r="D393" s="36" t="str">
        <f>_xlfn.XLOOKUP($B393,'Q1 DATA TABLE'!$A:$A,'Q1 DATA TABLE'!C:C)</f>
        <v>Hessen</v>
      </c>
      <c r="E393" s="36" t="str">
        <f>_xlfn.XLOOKUP($B393,'Q1 DATA TABLE'!$A:$A,'Q1 DATA TABLE'!$E:$E)</f>
        <v>Germany</v>
      </c>
      <c r="F393" s="36">
        <f>_xlfn.XLOOKUP($B393,'Q1 DATA TABLE'!$A:$A,'Q1 DATA TABLE'!$H:$H)</f>
        <v>8</v>
      </c>
      <c r="G393" s="22" t="s">
        <v>11006</v>
      </c>
      <c r="H393" s="22" t="s">
        <v>10769</v>
      </c>
      <c r="I393" s="22" t="s">
        <v>11262</v>
      </c>
      <c r="J393" s="23">
        <v>22225</v>
      </c>
      <c r="K393" s="22" t="s">
        <v>10765</v>
      </c>
      <c r="L393" s="22" t="s">
        <v>10792</v>
      </c>
      <c r="M393" s="24">
        <v>30000</v>
      </c>
      <c r="N393" s="21">
        <v>3</v>
      </c>
      <c r="O393" s="22" t="s">
        <v>10766</v>
      </c>
      <c r="P393" s="22" t="s">
        <v>10873</v>
      </c>
      <c r="Q393" s="21">
        <v>1</v>
      </c>
      <c r="R393" s="21">
        <v>0</v>
      </c>
      <c r="S393" s="22" t="s">
        <v>12078</v>
      </c>
      <c r="T393" s="22" t="s">
        <v>10769</v>
      </c>
      <c r="U393" s="22" t="s">
        <v>10819</v>
      </c>
      <c r="V393" s="23">
        <v>38112</v>
      </c>
      <c r="W393" s="22" t="s">
        <v>10780</v>
      </c>
    </row>
    <row r="394" spans="1:23" x14ac:dyDescent="0.25">
      <c r="A394" s="21">
        <v>11387</v>
      </c>
      <c r="B394" s="21">
        <v>238</v>
      </c>
      <c r="C394" s="36" t="str">
        <f>_xlfn.XLOOKUP($B394,'Q1 DATA TABLE'!$A:$A,'Q1 DATA TABLE'!$G:$G)</f>
        <v>Gateshead</v>
      </c>
      <c r="D394" s="36" t="str">
        <f>_xlfn.XLOOKUP($B394,'Q1 DATA TABLE'!$A:$A,'Q1 DATA TABLE'!C:C)</f>
        <v>England</v>
      </c>
      <c r="E394" s="36" t="str">
        <f>_xlfn.XLOOKUP($B394,'Q1 DATA TABLE'!$A:$A,'Q1 DATA TABLE'!$E:$E)</f>
        <v>United Kingdom</v>
      </c>
      <c r="F394" s="36">
        <f>_xlfn.XLOOKUP($B394,'Q1 DATA TABLE'!$A:$A,'Q1 DATA TABLE'!$H:$H)</f>
        <v>10</v>
      </c>
      <c r="G394" s="22" t="s">
        <v>10987</v>
      </c>
      <c r="H394" s="22" t="s">
        <v>10823</v>
      </c>
      <c r="I394" s="22" t="s">
        <v>11349</v>
      </c>
      <c r="J394" s="23">
        <v>21703</v>
      </c>
      <c r="K394" s="22" t="s">
        <v>10777</v>
      </c>
      <c r="L394" s="22" t="s">
        <v>10792</v>
      </c>
      <c r="M394" s="24">
        <v>40000</v>
      </c>
      <c r="N394" s="21">
        <v>3</v>
      </c>
      <c r="O394" s="22" t="s">
        <v>11047</v>
      </c>
      <c r="P394" s="22" t="s">
        <v>10873</v>
      </c>
      <c r="Q394" s="21">
        <v>1</v>
      </c>
      <c r="R394" s="21">
        <v>0</v>
      </c>
      <c r="S394" s="22" t="s">
        <v>12080</v>
      </c>
      <c r="T394" s="22" t="s">
        <v>10769</v>
      </c>
      <c r="U394" s="22" t="s">
        <v>11036</v>
      </c>
      <c r="V394" s="23">
        <v>37282</v>
      </c>
      <c r="W394" s="22" t="s">
        <v>10780</v>
      </c>
    </row>
    <row r="395" spans="1:23" x14ac:dyDescent="0.25">
      <c r="A395" s="21">
        <v>11388</v>
      </c>
      <c r="B395" s="21">
        <v>279</v>
      </c>
      <c r="C395" s="36" t="str">
        <f>_xlfn.XLOOKUP($B395,'Q1 DATA TABLE'!$A:$A,'Q1 DATA TABLE'!$G:$G)</f>
        <v>York</v>
      </c>
      <c r="D395" s="36" t="str">
        <f>_xlfn.XLOOKUP($B395,'Q1 DATA TABLE'!$A:$A,'Q1 DATA TABLE'!C:C)</f>
        <v>England</v>
      </c>
      <c r="E395" s="36" t="str">
        <f>_xlfn.XLOOKUP($B395,'Q1 DATA TABLE'!$A:$A,'Q1 DATA TABLE'!$E:$E)</f>
        <v>United Kingdom</v>
      </c>
      <c r="F395" s="36">
        <f>_xlfn.XLOOKUP($B395,'Q1 DATA TABLE'!$A:$A,'Q1 DATA TABLE'!$H:$H)</f>
        <v>10</v>
      </c>
      <c r="G395" s="22" t="s">
        <v>12081</v>
      </c>
      <c r="H395" s="22" t="s">
        <v>10769</v>
      </c>
      <c r="I395" s="22" t="s">
        <v>10973</v>
      </c>
      <c r="J395" s="23">
        <v>21755</v>
      </c>
      <c r="K395" s="22" t="s">
        <v>10765</v>
      </c>
      <c r="L395" s="22" t="s">
        <v>10765</v>
      </c>
      <c r="M395" s="24">
        <v>40000</v>
      </c>
      <c r="N395" s="21">
        <v>3</v>
      </c>
      <c r="O395" s="22" t="s">
        <v>11047</v>
      </c>
      <c r="P395" s="22" t="s">
        <v>10873</v>
      </c>
      <c r="Q395" s="21">
        <v>1</v>
      </c>
      <c r="R395" s="21">
        <v>0</v>
      </c>
      <c r="S395" s="22" t="s">
        <v>12082</v>
      </c>
      <c r="T395" s="22" t="s">
        <v>10769</v>
      </c>
      <c r="U395" s="22" t="s">
        <v>12002</v>
      </c>
      <c r="V395" s="23">
        <v>37259</v>
      </c>
      <c r="W395" s="22" t="s">
        <v>10780</v>
      </c>
    </row>
    <row r="396" spans="1:23" x14ac:dyDescent="0.25">
      <c r="A396" s="21">
        <v>11389</v>
      </c>
      <c r="B396" s="21">
        <v>130</v>
      </c>
      <c r="C396" s="36" t="str">
        <f>_xlfn.XLOOKUP($B396,'Q1 DATA TABLE'!$A:$A,'Q1 DATA TABLE'!$G:$G)</f>
        <v>Duesseldorf</v>
      </c>
      <c r="D396" s="36" t="str">
        <f>_xlfn.XLOOKUP($B396,'Q1 DATA TABLE'!$A:$A,'Q1 DATA TABLE'!C:C)</f>
        <v>Hessen</v>
      </c>
      <c r="E396" s="36" t="str">
        <f>_xlfn.XLOOKUP($B396,'Q1 DATA TABLE'!$A:$A,'Q1 DATA TABLE'!$E:$E)</f>
        <v>Germany</v>
      </c>
      <c r="F396" s="36">
        <f>_xlfn.XLOOKUP($B396,'Q1 DATA TABLE'!$A:$A,'Q1 DATA TABLE'!$H:$H)</f>
        <v>8</v>
      </c>
      <c r="G396" s="22" t="s">
        <v>12084</v>
      </c>
      <c r="H396" s="22" t="s">
        <v>10972</v>
      </c>
      <c r="I396" s="22" t="s">
        <v>12015</v>
      </c>
      <c r="J396" s="23">
        <v>25682</v>
      </c>
      <c r="K396" s="22" t="s">
        <v>10777</v>
      </c>
      <c r="L396" s="22" t="s">
        <v>10765</v>
      </c>
      <c r="M396" s="24">
        <v>10000</v>
      </c>
      <c r="N396" s="21">
        <v>1</v>
      </c>
      <c r="O396" s="22" t="s">
        <v>10867</v>
      </c>
      <c r="P396" s="22" t="s">
        <v>11928</v>
      </c>
      <c r="Q396" s="21">
        <v>0</v>
      </c>
      <c r="R396" s="21">
        <v>1</v>
      </c>
      <c r="S396" s="22" t="s">
        <v>12085</v>
      </c>
      <c r="T396" s="22" t="s">
        <v>10769</v>
      </c>
      <c r="U396" s="22" t="s">
        <v>11282</v>
      </c>
      <c r="V396" s="23">
        <v>38127</v>
      </c>
      <c r="W396" s="22" t="s">
        <v>10787</v>
      </c>
    </row>
    <row r="397" spans="1:23" x14ac:dyDescent="0.25">
      <c r="A397" s="21">
        <v>11390</v>
      </c>
      <c r="B397" s="21">
        <v>208</v>
      </c>
      <c r="C397" s="36" t="str">
        <f>_xlfn.XLOOKUP($B397,'Q1 DATA TABLE'!$A:$A,'Q1 DATA TABLE'!$G:$G)</f>
        <v>Saint Germain en Laye</v>
      </c>
      <c r="D397" s="36" t="str">
        <f>_xlfn.XLOOKUP($B397,'Q1 DATA TABLE'!$A:$A,'Q1 DATA TABLE'!C:C)</f>
        <v>Yveline</v>
      </c>
      <c r="E397" s="36" t="str">
        <f>_xlfn.XLOOKUP($B397,'Q1 DATA TABLE'!$A:$A,'Q1 DATA TABLE'!$E:$E)</f>
        <v>France</v>
      </c>
      <c r="F397" s="36">
        <f>_xlfn.XLOOKUP($B397,'Q1 DATA TABLE'!$A:$A,'Q1 DATA TABLE'!$H:$H)</f>
        <v>7</v>
      </c>
      <c r="G397" s="22" t="s">
        <v>11002</v>
      </c>
      <c r="H397" s="22" t="s">
        <v>10972</v>
      </c>
      <c r="I397" s="22" t="s">
        <v>11102</v>
      </c>
      <c r="J397" s="23">
        <v>25860</v>
      </c>
      <c r="K397" s="22" t="s">
        <v>10777</v>
      </c>
      <c r="L397" s="22" t="s">
        <v>10792</v>
      </c>
      <c r="M397" s="24">
        <v>10000</v>
      </c>
      <c r="N397" s="21">
        <v>1</v>
      </c>
      <c r="O397" s="22" t="s">
        <v>10867</v>
      </c>
      <c r="P397" s="22" t="s">
        <v>11928</v>
      </c>
      <c r="Q397" s="21">
        <v>0</v>
      </c>
      <c r="R397" s="21">
        <v>1</v>
      </c>
      <c r="S397" s="22" t="s">
        <v>12087</v>
      </c>
      <c r="T397" s="22" t="s">
        <v>10769</v>
      </c>
      <c r="U397" s="22" t="s">
        <v>12088</v>
      </c>
      <c r="V397" s="23">
        <v>38117</v>
      </c>
      <c r="W397" s="22" t="s">
        <v>10787</v>
      </c>
    </row>
    <row r="398" spans="1:23" x14ac:dyDescent="0.25">
      <c r="A398" s="21">
        <v>11391</v>
      </c>
      <c r="B398" s="21">
        <v>135</v>
      </c>
      <c r="C398" s="36" t="str">
        <f>_xlfn.XLOOKUP($B398,'Q1 DATA TABLE'!$A:$A,'Q1 DATA TABLE'!$G:$G)</f>
        <v>Salzgitter</v>
      </c>
      <c r="D398" s="36" t="str">
        <f>_xlfn.XLOOKUP($B398,'Q1 DATA TABLE'!$A:$A,'Q1 DATA TABLE'!C:C)</f>
        <v>Hessen</v>
      </c>
      <c r="E398" s="36" t="str">
        <f>_xlfn.XLOOKUP($B398,'Q1 DATA TABLE'!$A:$A,'Q1 DATA TABLE'!$E:$E)</f>
        <v>Germany</v>
      </c>
      <c r="F398" s="36">
        <f>_xlfn.XLOOKUP($B398,'Q1 DATA TABLE'!$A:$A,'Q1 DATA TABLE'!$H:$H)</f>
        <v>8</v>
      </c>
      <c r="G398" s="22" t="s">
        <v>12089</v>
      </c>
      <c r="H398" s="22" t="s">
        <v>11085</v>
      </c>
      <c r="I398" s="22" t="s">
        <v>10905</v>
      </c>
      <c r="J398" s="23">
        <v>25929</v>
      </c>
      <c r="K398" s="22" t="s">
        <v>10777</v>
      </c>
      <c r="L398" s="22" t="s">
        <v>10792</v>
      </c>
      <c r="M398" s="24">
        <v>10000</v>
      </c>
      <c r="N398" s="21">
        <v>2</v>
      </c>
      <c r="O398" s="22" t="s">
        <v>10867</v>
      </c>
      <c r="P398" s="22" t="s">
        <v>11928</v>
      </c>
      <c r="Q398" s="21">
        <v>1</v>
      </c>
      <c r="R398" s="21">
        <v>0</v>
      </c>
      <c r="S398" s="22" t="s">
        <v>12090</v>
      </c>
      <c r="T398" s="22" t="s">
        <v>10769</v>
      </c>
      <c r="U398" s="22" t="s">
        <v>11198</v>
      </c>
      <c r="V398" s="23">
        <v>38105</v>
      </c>
      <c r="W398" s="22" t="s">
        <v>10780</v>
      </c>
    </row>
    <row r="399" spans="1:23" x14ac:dyDescent="0.25">
      <c r="A399" s="21">
        <v>11392</v>
      </c>
      <c r="B399" s="21">
        <v>131</v>
      </c>
      <c r="C399" s="36" t="str">
        <f>_xlfn.XLOOKUP($B399,'Q1 DATA TABLE'!$A:$A,'Q1 DATA TABLE'!$G:$G)</f>
        <v>Frankfurt</v>
      </c>
      <c r="D399" s="36" t="str">
        <f>_xlfn.XLOOKUP($B399,'Q1 DATA TABLE'!$A:$A,'Q1 DATA TABLE'!C:C)</f>
        <v>Hessen</v>
      </c>
      <c r="E399" s="36" t="str">
        <f>_xlfn.XLOOKUP($B399,'Q1 DATA TABLE'!$A:$A,'Q1 DATA TABLE'!$E:$E)</f>
        <v>Germany</v>
      </c>
      <c r="F399" s="36">
        <f>_xlfn.XLOOKUP($B399,'Q1 DATA TABLE'!$A:$A,'Q1 DATA TABLE'!$H:$H)</f>
        <v>8</v>
      </c>
      <c r="G399" s="22" t="s">
        <v>11101</v>
      </c>
      <c r="H399" s="22" t="s">
        <v>10769</v>
      </c>
      <c r="I399" s="22" t="s">
        <v>10920</v>
      </c>
      <c r="J399" s="23">
        <v>25606</v>
      </c>
      <c r="K399" s="22" t="s">
        <v>10777</v>
      </c>
      <c r="L399" s="22" t="s">
        <v>10765</v>
      </c>
      <c r="M399" s="24">
        <v>10000</v>
      </c>
      <c r="N399" s="21">
        <v>2</v>
      </c>
      <c r="O399" s="22" t="s">
        <v>10867</v>
      </c>
      <c r="P399" s="22" t="s">
        <v>11928</v>
      </c>
      <c r="Q399" s="21">
        <v>1</v>
      </c>
      <c r="R399" s="21">
        <v>0</v>
      </c>
      <c r="S399" s="22" t="s">
        <v>12092</v>
      </c>
      <c r="T399" s="22" t="s">
        <v>10769</v>
      </c>
      <c r="U399" s="22" t="s">
        <v>12093</v>
      </c>
      <c r="V399" s="23">
        <v>37894</v>
      </c>
      <c r="W399" s="22" t="s">
        <v>10780</v>
      </c>
    </row>
    <row r="400" spans="1:23" x14ac:dyDescent="0.25">
      <c r="A400" s="21">
        <v>11393</v>
      </c>
      <c r="B400" s="21">
        <v>182</v>
      </c>
      <c r="C400" s="36" t="str">
        <f>_xlfn.XLOOKUP($B400,'Q1 DATA TABLE'!$A:$A,'Q1 DATA TABLE'!$G:$G)</f>
        <v>Saint Ouen</v>
      </c>
      <c r="D400" s="36" t="str">
        <f>_xlfn.XLOOKUP($B400,'Q1 DATA TABLE'!$A:$A,'Q1 DATA TABLE'!C:C)</f>
        <v>Loir et Cher</v>
      </c>
      <c r="E400" s="36" t="str">
        <f>_xlfn.XLOOKUP($B400,'Q1 DATA TABLE'!$A:$A,'Q1 DATA TABLE'!$E:$E)</f>
        <v>France</v>
      </c>
      <c r="F400" s="36">
        <f>_xlfn.XLOOKUP($B400,'Q1 DATA TABLE'!$A:$A,'Q1 DATA TABLE'!$H:$H)</f>
        <v>7</v>
      </c>
      <c r="G400" s="22" t="s">
        <v>12096</v>
      </c>
      <c r="H400" s="22" t="s">
        <v>11582</v>
      </c>
      <c r="I400" s="22" t="s">
        <v>12097</v>
      </c>
      <c r="J400" s="23">
        <v>25220</v>
      </c>
      <c r="K400" s="22" t="s">
        <v>10777</v>
      </c>
      <c r="L400" s="22" t="s">
        <v>10765</v>
      </c>
      <c r="M400" s="24">
        <v>10000</v>
      </c>
      <c r="N400" s="21">
        <v>2</v>
      </c>
      <c r="O400" s="22" t="s">
        <v>10867</v>
      </c>
      <c r="P400" s="22" t="s">
        <v>11928</v>
      </c>
      <c r="Q400" s="21">
        <v>1</v>
      </c>
      <c r="R400" s="21">
        <v>0</v>
      </c>
      <c r="S400" s="22" t="s">
        <v>12098</v>
      </c>
      <c r="T400" s="22" t="s">
        <v>10769</v>
      </c>
      <c r="U400" s="22" t="s">
        <v>10833</v>
      </c>
      <c r="V400" s="23">
        <v>38003</v>
      </c>
      <c r="W400" s="22" t="s">
        <v>10780</v>
      </c>
    </row>
    <row r="401" spans="1:23" x14ac:dyDescent="0.25">
      <c r="A401" s="21">
        <v>11394</v>
      </c>
      <c r="B401" s="21">
        <v>259</v>
      </c>
      <c r="C401" s="36" t="str">
        <f>_xlfn.XLOOKUP($B401,'Q1 DATA TABLE'!$A:$A,'Q1 DATA TABLE'!$G:$G)</f>
        <v>Milton Keynes</v>
      </c>
      <c r="D401" s="36" t="str">
        <f>_xlfn.XLOOKUP($B401,'Q1 DATA TABLE'!$A:$A,'Q1 DATA TABLE'!C:C)</f>
        <v>England</v>
      </c>
      <c r="E401" s="36" t="str">
        <f>_xlfn.XLOOKUP($B401,'Q1 DATA TABLE'!$A:$A,'Q1 DATA TABLE'!$E:$E)</f>
        <v>United Kingdom</v>
      </c>
      <c r="F401" s="36">
        <f>_xlfn.XLOOKUP($B401,'Q1 DATA TABLE'!$A:$A,'Q1 DATA TABLE'!$H:$H)</f>
        <v>10</v>
      </c>
      <c r="G401" s="22" t="s">
        <v>12100</v>
      </c>
      <c r="H401" s="22" t="s">
        <v>10769</v>
      </c>
      <c r="I401" s="22" t="s">
        <v>12101</v>
      </c>
      <c r="J401" s="23">
        <v>25499</v>
      </c>
      <c r="K401" s="22" t="s">
        <v>10777</v>
      </c>
      <c r="L401" s="22" t="s">
        <v>10765</v>
      </c>
      <c r="M401" s="24">
        <v>10000</v>
      </c>
      <c r="N401" s="21">
        <v>2</v>
      </c>
      <c r="O401" s="22" t="s">
        <v>10867</v>
      </c>
      <c r="P401" s="22" t="s">
        <v>11928</v>
      </c>
      <c r="Q401" s="21">
        <v>1</v>
      </c>
      <c r="R401" s="21">
        <v>0</v>
      </c>
      <c r="S401" s="22" t="s">
        <v>12102</v>
      </c>
      <c r="T401" s="22" t="s">
        <v>10769</v>
      </c>
      <c r="U401" s="22" t="s">
        <v>12103</v>
      </c>
      <c r="V401" s="23">
        <v>37260</v>
      </c>
      <c r="W401" s="22" t="s">
        <v>10780</v>
      </c>
    </row>
    <row r="402" spans="1:23" x14ac:dyDescent="0.25">
      <c r="A402" s="21">
        <v>11395</v>
      </c>
      <c r="B402" s="21">
        <v>118</v>
      </c>
      <c r="C402" s="36" t="str">
        <f>_xlfn.XLOOKUP($B402,'Q1 DATA TABLE'!$A:$A,'Q1 DATA TABLE'!$G:$G)</f>
        <v>Frankfurt</v>
      </c>
      <c r="D402" s="36" t="str">
        <f>_xlfn.XLOOKUP($B402,'Q1 DATA TABLE'!$A:$A,'Q1 DATA TABLE'!C:C)</f>
        <v>Bayern</v>
      </c>
      <c r="E402" s="36" t="str">
        <f>_xlfn.XLOOKUP($B402,'Q1 DATA TABLE'!$A:$A,'Q1 DATA TABLE'!$E:$E)</f>
        <v>Germany</v>
      </c>
      <c r="F402" s="36">
        <f>_xlfn.XLOOKUP($B402,'Q1 DATA TABLE'!$A:$A,'Q1 DATA TABLE'!$H:$H)</f>
        <v>8</v>
      </c>
      <c r="G402" s="22" t="s">
        <v>11276</v>
      </c>
      <c r="H402" s="22" t="s">
        <v>10823</v>
      </c>
      <c r="I402" s="22" t="s">
        <v>11250</v>
      </c>
      <c r="J402" s="23">
        <v>25859</v>
      </c>
      <c r="K402" s="22" t="s">
        <v>10777</v>
      </c>
      <c r="L402" s="22" t="s">
        <v>10792</v>
      </c>
      <c r="M402" s="24">
        <v>30000</v>
      </c>
      <c r="N402" s="21">
        <v>0</v>
      </c>
      <c r="O402" s="22" t="s">
        <v>10766</v>
      </c>
      <c r="P402" s="22" t="s">
        <v>10873</v>
      </c>
      <c r="Q402" s="21">
        <v>1</v>
      </c>
      <c r="R402" s="21">
        <v>0</v>
      </c>
      <c r="S402" s="22" t="s">
        <v>12104</v>
      </c>
      <c r="T402" s="22" t="s">
        <v>10769</v>
      </c>
      <c r="U402" s="22" t="s">
        <v>10779</v>
      </c>
      <c r="V402" s="23">
        <v>37393</v>
      </c>
      <c r="W402" s="22" t="s">
        <v>10780</v>
      </c>
    </row>
    <row r="403" spans="1:23" x14ac:dyDescent="0.25">
      <c r="A403" s="21">
        <v>11396</v>
      </c>
      <c r="B403" s="21">
        <v>175</v>
      </c>
      <c r="C403" s="36" t="str">
        <f>_xlfn.XLOOKUP($B403,'Q1 DATA TABLE'!$A:$A,'Q1 DATA TABLE'!$G:$G)</f>
        <v>Saarlouis</v>
      </c>
      <c r="D403" s="36" t="str">
        <f>_xlfn.XLOOKUP($B403,'Q1 DATA TABLE'!$A:$A,'Q1 DATA TABLE'!C:C)</f>
        <v>Saarland</v>
      </c>
      <c r="E403" s="36" t="str">
        <f>_xlfn.XLOOKUP($B403,'Q1 DATA TABLE'!$A:$A,'Q1 DATA TABLE'!$E:$E)</f>
        <v>Germany</v>
      </c>
      <c r="F403" s="36">
        <f>_xlfn.XLOOKUP($B403,'Q1 DATA TABLE'!$A:$A,'Q1 DATA TABLE'!$H:$H)</f>
        <v>8</v>
      </c>
      <c r="G403" s="22" t="s">
        <v>10844</v>
      </c>
      <c r="H403" s="22" t="s">
        <v>10807</v>
      </c>
      <c r="I403" s="22" t="s">
        <v>11024</v>
      </c>
      <c r="J403" s="23">
        <v>25481</v>
      </c>
      <c r="K403" s="22" t="s">
        <v>10765</v>
      </c>
      <c r="L403" s="22" t="s">
        <v>10765</v>
      </c>
      <c r="M403" s="24">
        <v>10000</v>
      </c>
      <c r="N403" s="21">
        <v>2</v>
      </c>
      <c r="O403" s="22" t="s">
        <v>10867</v>
      </c>
      <c r="P403" s="22" t="s">
        <v>11928</v>
      </c>
      <c r="Q403" s="21">
        <v>0</v>
      </c>
      <c r="R403" s="21">
        <v>1</v>
      </c>
      <c r="S403" s="22" t="s">
        <v>12105</v>
      </c>
      <c r="T403" s="22" t="s">
        <v>10769</v>
      </c>
      <c r="U403" s="22" t="s">
        <v>10936</v>
      </c>
      <c r="V403" s="23">
        <v>38105</v>
      </c>
      <c r="W403" s="22" t="s">
        <v>10780</v>
      </c>
    </row>
    <row r="404" spans="1:23" x14ac:dyDescent="0.25">
      <c r="A404" s="21">
        <v>11397</v>
      </c>
      <c r="B404" s="21">
        <v>197</v>
      </c>
      <c r="C404" s="36" t="str">
        <f>_xlfn.XLOOKUP($B404,'Q1 DATA TABLE'!$A:$A,'Q1 DATA TABLE'!$G:$G)</f>
        <v>Paris</v>
      </c>
      <c r="D404" s="36" t="str">
        <f>_xlfn.XLOOKUP($B404,'Q1 DATA TABLE'!$A:$A,'Q1 DATA TABLE'!C:C)</f>
        <v>Seine (Paris)</v>
      </c>
      <c r="E404" s="36" t="str">
        <f>_xlfn.XLOOKUP($B404,'Q1 DATA TABLE'!$A:$A,'Q1 DATA TABLE'!$E:$E)</f>
        <v>France</v>
      </c>
      <c r="F404" s="36">
        <f>_xlfn.XLOOKUP($B404,'Q1 DATA TABLE'!$A:$A,'Q1 DATA TABLE'!$H:$H)</f>
        <v>7</v>
      </c>
      <c r="G404" s="22" t="s">
        <v>11672</v>
      </c>
      <c r="H404" s="22" t="s">
        <v>10919</v>
      </c>
      <c r="I404" s="22" t="s">
        <v>12015</v>
      </c>
      <c r="J404" s="23">
        <v>25358</v>
      </c>
      <c r="K404" s="22" t="s">
        <v>10777</v>
      </c>
      <c r="L404" s="22" t="s">
        <v>10792</v>
      </c>
      <c r="M404" s="24">
        <v>20000</v>
      </c>
      <c r="N404" s="21">
        <v>0</v>
      </c>
      <c r="O404" s="22" t="s">
        <v>10856</v>
      </c>
      <c r="P404" s="22" t="s">
        <v>11928</v>
      </c>
      <c r="Q404" s="21">
        <v>0</v>
      </c>
      <c r="R404" s="21">
        <v>1</v>
      </c>
      <c r="S404" s="22" t="s">
        <v>11967</v>
      </c>
      <c r="T404" s="22" t="s">
        <v>10769</v>
      </c>
      <c r="U404" s="22" t="s">
        <v>11942</v>
      </c>
      <c r="V404" s="23">
        <v>37994</v>
      </c>
      <c r="W404" s="22" t="s">
        <v>10780</v>
      </c>
    </row>
    <row r="405" spans="1:23" x14ac:dyDescent="0.25">
      <c r="A405" s="21">
        <v>11398</v>
      </c>
      <c r="B405" s="21">
        <v>261</v>
      </c>
      <c r="C405" s="36" t="str">
        <f>_xlfn.XLOOKUP($B405,'Q1 DATA TABLE'!$A:$A,'Q1 DATA TABLE'!$G:$G)</f>
        <v>Newcastle upon Tyne</v>
      </c>
      <c r="D405" s="36" t="str">
        <f>_xlfn.XLOOKUP($B405,'Q1 DATA TABLE'!$A:$A,'Q1 DATA TABLE'!C:C)</f>
        <v>England</v>
      </c>
      <c r="E405" s="36" t="str">
        <f>_xlfn.XLOOKUP($B405,'Q1 DATA TABLE'!$A:$A,'Q1 DATA TABLE'!$E:$E)</f>
        <v>United Kingdom</v>
      </c>
      <c r="F405" s="36">
        <f>_xlfn.XLOOKUP($B405,'Q1 DATA TABLE'!$A:$A,'Q1 DATA TABLE'!$H:$H)</f>
        <v>10</v>
      </c>
      <c r="G405" s="22" t="s">
        <v>11728</v>
      </c>
      <c r="H405" s="22" t="s">
        <v>12106</v>
      </c>
      <c r="I405" s="22" t="s">
        <v>10946</v>
      </c>
      <c r="J405" s="23">
        <v>25455</v>
      </c>
      <c r="K405" s="22" t="s">
        <v>10777</v>
      </c>
      <c r="L405" s="22" t="s">
        <v>10765</v>
      </c>
      <c r="M405" s="24">
        <v>30000</v>
      </c>
      <c r="N405" s="21">
        <v>0</v>
      </c>
      <c r="O405" s="22" t="s">
        <v>10766</v>
      </c>
      <c r="P405" s="22" t="s">
        <v>10873</v>
      </c>
      <c r="Q405" s="21">
        <v>1</v>
      </c>
      <c r="R405" s="21">
        <v>0</v>
      </c>
      <c r="S405" s="22" t="s">
        <v>12107</v>
      </c>
      <c r="T405" s="22" t="s">
        <v>10769</v>
      </c>
      <c r="U405" s="22" t="s">
        <v>11198</v>
      </c>
      <c r="V405" s="23">
        <v>37259</v>
      </c>
      <c r="W405" s="22" t="s">
        <v>10780</v>
      </c>
    </row>
    <row r="406" spans="1:23" x14ac:dyDescent="0.25">
      <c r="A406" s="21">
        <v>11399</v>
      </c>
      <c r="B406" s="21">
        <v>202</v>
      </c>
      <c r="C406" s="36" t="str">
        <f>_xlfn.XLOOKUP($B406,'Q1 DATA TABLE'!$A:$A,'Q1 DATA TABLE'!$G:$G)</f>
        <v>Paris</v>
      </c>
      <c r="D406" s="36" t="str">
        <f>_xlfn.XLOOKUP($B406,'Q1 DATA TABLE'!$A:$A,'Q1 DATA TABLE'!C:C)</f>
        <v>Seine (Paris)</v>
      </c>
      <c r="E406" s="36" t="str">
        <f>_xlfn.XLOOKUP($B406,'Q1 DATA TABLE'!$A:$A,'Q1 DATA TABLE'!$E:$E)</f>
        <v>France</v>
      </c>
      <c r="F406" s="36">
        <f>_xlfn.XLOOKUP($B406,'Q1 DATA TABLE'!$A:$A,'Q1 DATA TABLE'!$H:$H)</f>
        <v>7</v>
      </c>
      <c r="G406" s="22" t="s">
        <v>12108</v>
      </c>
      <c r="H406" s="22" t="s">
        <v>10792</v>
      </c>
      <c r="I406" s="22" t="s">
        <v>10812</v>
      </c>
      <c r="J406" s="23">
        <v>25419</v>
      </c>
      <c r="K406" s="22" t="s">
        <v>10777</v>
      </c>
      <c r="L406" s="22" t="s">
        <v>10792</v>
      </c>
      <c r="M406" s="24">
        <v>30000</v>
      </c>
      <c r="N406" s="21">
        <v>1</v>
      </c>
      <c r="O406" s="22" t="s">
        <v>10766</v>
      </c>
      <c r="P406" s="22" t="s">
        <v>10873</v>
      </c>
      <c r="Q406" s="21">
        <v>1</v>
      </c>
      <c r="R406" s="21">
        <v>0</v>
      </c>
      <c r="S406" s="22" t="s">
        <v>12109</v>
      </c>
      <c r="T406" s="22" t="s">
        <v>10769</v>
      </c>
      <c r="U406" s="22" t="s">
        <v>11022</v>
      </c>
      <c r="V406" s="23">
        <v>37909</v>
      </c>
      <c r="W406" s="22" t="s">
        <v>10780</v>
      </c>
    </row>
    <row r="407" spans="1:23" x14ac:dyDescent="0.25">
      <c r="A407" s="21">
        <v>11400</v>
      </c>
      <c r="B407" s="21">
        <v>251</v>
      </c>
      <c r="C407" s="36" t="str">
        <f>_xlfn.XLOOKUP($B407,'Q1 DATA TABLE'!$A:$A,'Q1 DATA TABLE'!$G:$G)</f>
        <v>London</v>
      </c>
      <c r="D407" s="36" t="str">
        <f>_xlfn.XLOOKUP($B407,'Q1 DATA TABLE'!$A:$A,'Q1 DATA TABLE'!C:C)</f>
        <v>England</v>
      </c>
      <c r="E407" s="36" t="str">
        <f>_xlfn.XLOOKUP($B407,'Q1 DATA TABLE'!$A:$A,'Q1 DATA TABLE'!$E:$E)</f>
        <v>United Kingdom</v>
      </c>
      <c r="F407" s="36">
        <f>_xlfn.XLOOKUP($B407,'Q1 DATA TABLE'!$A:$A,'Q1 DATA TABLE'!$H:$H)</f>
        <v>10</v>
      </c>
      <c r="G407" s="22" t="s">
        <v>12110</v>
      </c>
      <c r="H407" s="22" t="s">
        <v>10769</v>
      </c>
      <c r="I407" s="22" t="s">
        <v>11102</v>
      </c>
      <c r="J407" s="23">
        <v>25312</v>
      </c>
      <c r="K407" s="22" t="s">
        <v>10777</v>
      </c>
      <c r="L407" s="22" t="s">
        <v>10765</v>
      </c>
      <c r="M407" s="24">
        <v>40000</v>
      </c>
      <c r="N407" s="21">
        <v>0</v>
      </c>
      <c r="O407" s="22" t="s">
        <v>11047</v>
      </c>
      <c r="P407" s="22" t="s">
        <v>10873</v>
      </c>
      <c r="Q407" s="21">
        <v>1</v>
      </c>
      <c r="R407" s="21">
        <v>0</v>
      </c>
      <c r="S407" s="22" t="s">
        <v>12111</v>
      </c>
      <c r="T407" s="22" t="s">
        <v>10769</v>
      </c>
      <c r="U407" s="22" t="s">
        <v>12112</v>
      </c>
      <c r="V407" s="23">
        <v>37271</v>
      </c>
      <c r="W407" s="22" t="s">
        <v>10780</v>
      </c>
    </row>
    <row r="408" spans="1:23" x14ac:dyDescent="0.25">
      <c r="A408" s="21">
        <v>11401</v>
      </c>
      <c r="B408" s="21">
        <v>204</v>
      </c>
      <c r="C408" s="36" t="str">
        <f>_xlfn.XLOOKUP($B408,'Q1 DATA TABLE'!$A:$A,'Q1 DATA TABLE'!$G:$G)</f>
        <v>Paris</v>
      </c>
      <c r="D408" s="36" t="str">
        <f>_xlfn.XLOOKUP($B408,'Q1 DATA TABLE'!$A:$A,'Q1 DATA TABLE'!C:C)</f>
        <v>Seine (Paris)</v>
      </c>
      <c r="E408" s="36" t="str">
        <f>_xlfn.XLOOKUP($B408,'Q1 DATA TABLE'!$A:$A,'Q1 DATA TABLE'!$E:$E)</f>
        <v>France</v>
      </c>
      <c r="F408" s="36">
        <f>_xlfn.XLOOKUP($B408,'Q1 DATA TABLE'!$A:$A,'Q1 DATA TABLE'!$H:$H)</f>
        <v>7</v>
      </c>
      <c r="G408" s="22" t="s">
        <v>11104</v>
      </c>
      <c r="H408" s="22" t="s">
        <v>10769</v>
      </c>
      <c r="I408" s="22" t="s">
        <v>11098</v>
      </c>
      <c r="J408" s="23">
        <v>25441</v>
      </c>
      <c r="K408" s="22" t="s">
        <v>10765</v>
      </c>
      <c r="L408" s="22" t="s">
        <v>10792</v>
      </c>
      <c r="M408" s="24">
        <v>40000</v>
      </c>
      <c r="N408" s="21">
        <v>0</v>
      </c>
      <c r="O408" s="22" t="s">
        <v>11047</v>
      </c>
      <c r="P408" s="22" t="s">
        <v>10873</v>
      </c>
      <c r="Q408" s="21">
        <v>1</v>
      </c>
      <c r="R408" s="21">
        <v>0</v>
      </c>
      <c r="S408" s="22" t="s">
        <v>12113</v>
      </c>
      <c r="T408" s="22" t="s">
        <v>10769</v>
      </c>
      <c r="U408" s="22" t="s">
        <v>11999</v>
      </c>
      <c r="V408" s="23">
        <v>37742</v>
      </c>
      <c r="W408" s="22" t="s">
        <v>10780</v>
      </c>
    </row>
    <row r="409" spans="1:23" x14ac:dyDescent="0.25">
      <c r="A409" s="21">
        <v>11402</v>
      </c>
      <c r="B409" s="21">
        <v>183</v>
      </c>
      <c r="C409" s="36" t="str">
        <f>_xlfn.XLOOKUP($B409,'Q1 DATA TABLE'!$A:$A,'Q1 DATA TABLE'!$G:$G)</f>
        <v>Orleans</v>
      </c>
      <c r="D409" s="36" t="str">
        <f>_xlfn.XLOOKUP($B409,'Q1 DATA TABLE'!$A:$A,'Q1 DATA TABLE'!C:C)</f>
        <v>Loiret</v>
      </c>
      <c r="E409" s="36" t="str">
        <f>_xlfn.XLOOKUP($B409,'Q1 DATA TABLE'!$A:$A,'Q1 DATA TABLE'!$E:$E)</f>
        <v>France</v>
      </c>
      <c r="F409" s="36">
        <f>_xlfn.XLOOKUP($B409,'Q1 DATA TABLE'!$A:$A,'Q1 DATA TABLE'!$H:$H)</f>
        <v>7</v>
      </c>
      <c r="G409" s="22" t="s">
        <v>12116</v>
      </c>
      <c r="H409" s="22" t="s">
        <v>10919</v>
      </c>
      <c r="I409" s="22" t="s">
        <v>11262</v>
      </c>
      <c r="J409" s="23">
        <v>25527</v>
      </c>
      <c r="K409" s="22" t="s">
        <v>10765</v>
      </c>
      <c r="L409" s="22" t="s">
        <v>10792</v>
      </c>
      <c r="M409" s="24">
        <v>40000</v>
      </c>
      <c r="N409" s="21">
        <v>0</v>
      </c>
      <c r="O409" s="22" t="s">
        <v>11047</v>
      </c>
      <c r="P409" s="22" t="s">
        <v>10873</v>
      </c>
      <c r="Q409" s="21">
        <v>1</v>
      </c>
      <c r="R409" s="21">
        <v>0</v>
      </c>
      <c r="S409" s="22" t="s">
        <v>12117</v>
      </c>
      <c r="T409" s="22" t="s">
        <v>10769</v>
      </c>
      <c r="U409" s="22" t="s">
        <v>11100</v>
      </c>
      <c r="V409" s="23">
        <v>37752</v>
      </c>
      <c r="W409" s="22" t="s">
        <v>10780</v>
      </c>
    </row>
    <row r="410" spans="1:23" x14ac:dyDescent="0.25">
      <c r="A410" s="21">
        <v>11403</v>
      </c>
      <c r="B410" s="21">
        <v>179</v>
      </c>
      <c r="C410" s="36" t="str">
        <f>_xlfn.XLOOKUP($B410,'Q1 DATA TABLE'!$A:$A,'Q1 DATA TABLE'!$G:$G)</f>
        <v>Saint Ouen</v>
      </c>
      <c r="D410" s="36" t="str">
        <f>_xlfn.XLOOKUP($B410,'Q1 DATA TABLE'!$A:$A,'Q1 DATA TABLE'!C:C)</f>
        <v>Charente-Maritime</v>
      </c>
      <c r="E410" s="36" t="str">
        <f>_xlfn.XLOOKUP($B410,'Q1 DATA TABLE'!$A:$A,'Q1 DATA TABLE'!$E:$E)</f>
        <v>France</v>
      </c>
      <c r="F410" s="36">
        <f>_xlfn.XLOOKUP($B410,'Q1 DATA TABLE'!$A:$A,'Q1 DATA TABLE'!$H:$H)</f>
        <v>7</v>
      </c>
      <c r="G410" s="22" t="s">
        <v>11778</v>
      </c>
      <c r="H410" s="22" t="s">
        <v>10769</v>
      </c>
      <c r="I410" s="22" t="s">
        <v>12119</v>
      </c>
      <c r="J410" s="23">
        <v>25212</v>
      </c>
      <c r="K410" s="22" t="s">
        <v>10777</v>
      </c>
      <c r="L410" s="22" t="s">
        <v>10792</v>
      </c>
      <c r="M410" s="24">
        <v>40000</v>
      </c>
      <c r="N410" s="21">
        <v>0</v>
      </c>
      <c r="O410" s="22" t="s">
        <v>11047</v>
      </c>
      <c r="P410" s="22" t="s">
        <v>10873</v>
      </c>
      <c r="Q410" s="21">
        <v>1</v>
      </c>
      <c r="R410" s="21">
        <v>0</v>
      </c>
      <c r="S410" s="22" t="s">
        <v>12120</v>
      </c>
      <c r="T410" s="22" t="s">
        <v>10769</v>
      </c>
      <c r="U410" s="22" t="s">
        <v>12103</v>
      </c>
      <c r="V410" s="23">
        <v>37742</v>
      </c>
      <c r="W410" s="22" t="s">
        <v>10780</v>
      </c>
    </row>
    <row r="411" spans="1:23" x14ac:dyDescent="0.25">
      <c r="A411" s="21">
        <v>11404</v>
      </c>
      <c r="B411" s="21">
        <v>133</v>
      </c>
      <c r="C411" s="36" t="str">
        <f>_xlfn.XLOOKUP($B411,'Q1 DATA TABLE'!$A:$A,'Q1 DATA TABLE'!$G:$G)</f>
        <v>Kassel</v>
      </c>
      <c r="D411" s="36" t="str">
        <f>_xlfn.XLOOKUP($B411,'Q1 DATA TABLE'!$A:$A,'Q1 DATA TABLE'!C:C)</f>
        <v>Hessen</v>
      </c>
      <c r="E411" s="36" t="str">
        <f>_xlfn.XLOOKUP($B411,'Q1 DATA TABLE'!$A:$A,'Q1 DATA TABLE'!$E:$E)</f>
        <v>Germany</v>
      </c>
      <c r="F411" s="36">
        <f>_xlfn.XLOOKUP($B411,'Q1 DATA TABLE'!$A:$A,'Q1 DATA TABLE'!$H:$H)</f>
        <v>8</v>
      </c>
      <c r="G411" s="22" t="s">
        <v>10987</v>
      </c>
      <c r="H411" s="22" t="s">
        <v>11029</v>
      </c>
      <c r="I411" s="22" t="s">
        <v>11337</v>
      </c>
      <c r="J411" s="23">
        <v>18994</v>
      </c>
      <c r="K411" s="22" t="s">
        <v>10777</v>
      </c>
      <c r="L411" s="22" t="s">
        <v>10792</v>
      </c>
      <c r="M411" s="24">
        <v>10000</v>
      </c>
      <c r="N411" s="21">
        <v>3</v>
      </c>
      <c r="O411" s="22" t="s">
        <v>10856</v>
      </c>
      <c r="P411" s="22" t="s">
        <v>11928</v>
      </c>
      <c r="Q411" s="21">
        <v>0</v>
      </c>
      <c r="R411" s="21">
        <v>2</v>
      </c>
      <c r="S411" s="22" t="s">
        <v>12122</v>
      </c>
      <c r="T411" s="22" t="s">
        <v>10769</v>
      </c>
      <c r="U411" s="22" t="s">
        <v>10913</v>
      </c>
      <c r="V411" s="23">
        <v>37847</v>
      </c>
      <c r="W411" s="22" t="s">
        <v>10780</v>
      </c>
    </row>
    <row r="412" spans="1:23" x14ac:dyDescent="0.25">
      <c r="A412" s="21">
        <v>11405</v>
      </c>
      <c r="B412" s="21">
        <v>143</v>
      </c>
      <c r="C412" s="36" t="str">
        <f>_xlfn.XLOOKUP($B412,'Q1 DATA TABLE'!$A:$A,'Q1 DATA TABLE'!$G:$G)</f>
        <v>Bonn</v>
      </c>
      <c r="D412" s="36" t="str">
        <f>_xlfn.XLOOKUP($B412,'Q1 DATA TABLE'!$A:$A,'Q1 DATA TABLE'!C:C)</f>
        <v>Hamburg</v>
      </c>
      <c r="E412" s="36" t="str">
        <f>_xlfn.XLOOKUP($B412,'Q1 DATA TABLE'!$A:$A,'Q1 DATA TABLE'!$E:$E)</f>
        <v>Germany</v>
      </c>
      <c r="F412" s="36">
        <f>_xlfn.XLOOKUP($B412,'Q1 DATA TABLE'!$A:$A,'Q1 DATA TABLE'!$H:$H)</f>
        <v>8</v>
      </c>
      <c r="G412" s="22" t="s">
        <v>12123</v>
      </c>
      <c r="H412" s="22" t="s">
        <v>10769</v>
      </c>
      <c r="I412" s="22" t="s">
        <v>11368</v>
      </c>
      <c r="J412" s="23">
        <v>19041</v>
      </c>
      <c r="K412" s="22" t="s">
        <v>10777</v>
      </c>
      <c r="L412" s="22" t="s">
        <v>10792</v>
      </c>
      <c r="M412" s="24">
        <v>10000</v>
      </c>
      <c r="N412" s="21">
        <v>3</v>
      </c>
      <c r="O412" s="22" t="s">
        <v>10856</v>
      </c>
      <c r="P412" s="22" t="s">
        <v>11928</v>
      </c>
      <c r="Q412" s="21">
        <v>0</v>
      </c>
      <c r="R412" s="21">
        <v>2</v>
      </c>
      <c r="S412" s="22" t="s">
        <v>12124</v>
      </c>
      <c r="T412" s="22" t="s">
        <v>10769</v>
      </c>
      <c r="U412" s="22" t="s">
        <v>12002</v>
      </c>
      <c r="V412" s="23">
        <v>37896</v>
      </c>
      <c r="W412" s="22" t="s">
        <v>10780</v>
      </c>
    </row>
    <row r="413" spans="1:23" x14ac:dyDescent="0.25">
      <c r="A413" s="21">
        <v>11406</v>
      </c>
      <c r="B413" s="21">
        <v>199</v>
      </c>
      <c r="C413" s="36" t="str">
        <f>_xlfn.XLOOKUP($B413,'Q1 DATA TABLE'!$A:$A,'Q1 DATA TABLE'!$G:$G)</f>
        <v>Paris</v>
      </c>
      <c r="D413" s="36" t="str">
        <f>_xlfn.XLOOKUP($B413,'Q1 DATA TABLE'!$A:$A,'Q1 DATA TABLE'!C:C)</f>
        <v>Seine (Paris)</v>
      </c>
      <c r="E413" s="36" t="str">
        <f>_xlfn.XLOOKUP($B413,'Q1 DATA TABLE'!$A:$A,'Q1 DATA TABLE'!$E:$E)</f>
        <v>France</v>
      </c>
      <c r="F413" s="36">
        <f>_xlfn.XLOOKUP($B413,'Q1 DATA TABLE'!$A:$A,'Q1 DATA TABLE'!$H:$H)</f>
        <v>7</v>
      </c>
      <c r="G413" s="22" t="s">
        <v>11672</v>
      </c>
      <c r="H413" s="22" t="s">
        <v>10775</v>
      </c>
      <c r="I413" s="22" t="s">
        <v>12031</v>
      </c>
      <c r="J413" s="23">
        <v>19178</v>
      </c>
      <c r="K413" s="22" t="s">
        <v>10765</v>
      </c>
      <c r="L413" s="22" t="s">
        <v>10792</v>
      </c>
      <c r="M413" s="24">
        <v>20000</v>
      </c>
      <c r="N413" s="21">
        <v>2</v>
      </c>
      <c r="O413" s="22" t="s">
        <v>10856</v>
      </c>
      <c r="P413" s="22" t="s">
        <v>11928</v>
      </c>
      <c r="Q413" s="21">
        <v>1</v>
      </c>
      <c r="R413" s="21">
        <v>1</v>
      </c>
      <c r="S413" s="22" t="s">
        <v>12125</v>
      </c>
      <c r="T413" s="22" t="s">
        <v>10769</v>
      </c>
      <c r="U413" s="22" t="s">
        <v>11950</v>
      </c>
      <c r="V413" s="23">
        <v>37749</v>
      </c>
      <c r="W413" s="22" t="s">
        <v>10787</v>
      </c>
    </row>
    <row r="414" spans="1:23" x14ac:dyDescent="0.25">
      <c r="A414" s="21">
        <v>11407</v>
      </c>
      <c r="B414" s="21">
        <v>170</v>
      </c>
      <c r="C414" s="36" t="str">
        <f>_xlfn.XLOOKUP($B414,'Q1 DATA TABLE'!$A:$A,'Q1 DATA TABLE'!$G:$G)</f>
        <v>Münster</v>
      </c>
      <c r="D414" s="36" t="str">
        <f>_xlfn.XLOOKUP($B414,'Q1 DATA TABLE'!$A:$A,'Q1 DATA TABLE'!C:C)</f>
        <v>Saarland</v>
      </c>
      <c r="E414" s="36" t="str">
        <f>_xlfn.XLOOKUP($B414,'Q1 DATA TABLE'!$A:$A,'Q1 DATA TABLE'!$E:$E)</f>
        <v>Germany</v>
      </c>
      <c r="F414" s="36">
        <f>_xlfn.XLOOKUP($B414,'Q1 DATA TABLE'!$A:$A,'Q1 DATA TABLE'!$H:$H)</f>
        <v>8</v>
      </c>
      <c r="G414" s="22" t="s">
        <v>12127</v>
      </c>
      <c r="H414" s="22" t="s">
        <v>10769</v>
      </c>
      <c r="I414" s="22" t="s">
        <v>11948</v>
      </c>
      <c r="J414" s="23">
        <v>19086</v>
      </c>
      <c r="K414" s="22" t="s">
        <v>10765</v>
      </c>
      <c r="L414" s="22" t="s">
        <v>10765</v>
      </c>
      <c r="M414" s="24">
        <v>20000</v>
      </c>
      <c r="N414" s="21">
        <v>2</v>
      </c>
      <c r="O414" s="22" t="s">
        <v>10856</v>
      </c>
      <c r="P414" s="22" t="s">
        <v>11928</v>
      </c>
      <c r="Q414" s="21">
        <v>1</v>
      </c>
      <c r="R414" s="21">
        <v>1</v>
      </c>
      <c r="S414" s="22" t="s">
        <v>12128</v>
      </c>
      <c r="T414" s="22" t="s">
        <v>10769</v>
      </c>
      <c r="U414" s="22" t="s">
        <v>12129</v>
      </c>
      <c r="V414" s="23">
        <v>37980</v>
      </c>
      <c r="W414" s="22" t="s">
        <v>10780</v>
      </c>
    </row>
    <row r="415" spans="1:23" x14ac:dyDescent="0.25">
      <c r="A415" s="21">
        <v>11408</v>
      </c>
      <c r="B415" s="21">
        <v>257</v>
      </c>
      <c r="C415" s="36" t="str">
        <f>_xlfn.XLOOKUP($B415,'Q1 DATA TABLE'!$A:$A,'Q1 DATA TABLE'!$G:$G)</f>
        <v>London</v>
      </c>
      <c r="D415" s="36" t="str">
        <f>_xlfn.XLOOKUP($B415,'Q1 DATA TABLE'!$A:$A,'Q1 DATA TABLE'!C:C)</f>
        <v>England</v>
      </c>
      <c r="E415" s="36" t="str">
        <f>_xlfn.XLOOKUP($B415,'Q1 DATA TABLE'!$A:$A,'Q1 DATA TABLE'!$E:$E)</f>
        <v>United Kingdom</v>
      </c>
      <c r="F415" s="36">
        <f>_xlfn.XLOOKUP($B415,'Q1 DATA TABLE'!$A:$A,'Q1 DATA TABLE'!$H:$H)</f>
        <v>10</v>
      </c>
      <c r="G415" s="22" t="s">
        <v>12130</v>
      </c>
      <c r="H415" s="22" t="s">
        <v>10765</v>
      </c>
      <c r="I415" s="22" t="s">
        <v>11376</v>
      </c>
      <c r="J415" s="23">
        <v>19493</v>
      </c>
      <c r="K415" s="22" t="s">
        <v>10765</v>
      </c>
      <c r="L415" s="22" t="s">
        <v>10765</v>
      </c>
      <c r="M415" s="24">
        <v>10000</v>
      </c>
      <c r="N415" s="21">
        <v>2</v>
      </c>
      <c r="O415" s="22" t="s">
        <v>10867</v>
      </c>
      <c r="P415" s="22" t="s">
        <v>11928</v>
      </c>
      <c r="Q415" s="21">
        <v>0</v>
      </c>
      <c r="R415" s="21">
        <v>2</v>
      </c>
      <c r="S415" s="22" t="s">
        <v>12131</v>
      </c>
      <c r="T415" s="22" t="s">
        <v>10769</v>
      </c>
      <c r="U415" s="22" t="s">
        <v>11229</v>
      </c>
      <c r="V415" s="23">
        <v>37870</v>
      </c>
      <c r="W415" s="22" t="s">
        <v>10780</v>
      </c>
    </row>
    <row r="416" spans="1:23" x14ac:dyDescent="0.25">
      <c r="A416" s="21">
        <v>11409</v>
      </c>
      <c r="B416" s="21">
        <v>208</v>
      </c>
      <c r="C416" s="36" t="str">
        <f>_xlfn.XLOOKUP($B416,'Q1 DATA TABLE'!$A:$A,'Q1 DATA TABLE'!$G:$G)</f>
        <v>Saint Germain en Laye</v>
      </c>
      <c r="D416" s="36" t="str">
        <f>_xlfn.XLOOKUP($B416,'Q1 DATA TABLE'!$A:$A,'Q1 DATA TABLE'!C:C)</f>
        <v>Yveline</v>
      </c>
      <c r="E416" s="36" t="str">
        <f>_xlfn.XLOOKUP($B416,'Q1 DATA TABLE'!$A:$A,'Q1 DATA TABLE'!$E:$E)</f>
        <v>France</v>
      </c>
      <c r="F416" s="36">
        <f>_xlfn.XLOOKUP($B416,'Q1 DATA TABLE'!$A:$A,'Q1 DATA TABLE'!$H:$H)</f>
        <v>7</v>
      </c>
      <c r="G416" s="22" t="s">
        <v>11527</v>
      </c>
      <c r="H416" s="22" t="s">
        <v>11277</v>
      </c>
      <c r="I416" s="22" t="s">
        <v>12132</v>
      </c>
      <c r="J416" s="23">
        <v>24902</v>
      </c>
      <c r="K416" s="22" t="s">
        <v>10777</v>
      </c>
      <c r="L416" s="22" t="s">
        <v>10792</v>
      </c>
      <c r="M416" s="24">
        <v>10000</v>
      </c>
      <c r="N416" s="21">
        <v>2</v>
      </c>
      <c r="O416" s="22" t="s">
        <v>10867</v>
      </c>
      <c r="P416" s="22" t="s">
        <v>11928</v>
      </c>
      <c r="Q416" s="21">
        <v>1</v>
      </c>
      <c r="R416" s="21">
        <v>1</v>
      </c>
      <c r="S416" s="22" t="s">
        <v>12133</v>
      </c>
      <c r="T416" s="22" t="s">
        <v>10769</v>
      </c>
      <c r="U416" s="22" t="s">
        <v>10770</v>
      </c>
      <c r="V416" s="23">
        <v>37762</v>
      </c>
      <c r="W416" s="22" t="s">
        <v>10780</v>
      </c>
    </row>
    <row r="417" spans="1:23" x14ac:dyDescent="0.25">
      <c r="A417" s="21">
        <v>11410</v>
      </c>
      <c r="B417" s="21">
        <v>201</v>
      </c>
      <c r="C417" s="36" t="str">
        <f>_xlfn.XLOOKUP($B417,'Q1 DATA TABLE'!$A:$A,'Q1 DATA TABLE'!$G:$G)</f>
        <v>Paris</v>
      </c>
      <c r="D417" s="36" t="str">
        <f>_xlfn.XLOOKUP($B417,'Q1 DATA TABLE'!$A:$A,'Q1 DATA TABLE'!C:C)</f>
        <v>Seine (Paris)</v>
      </c>
      <c r="E417" s="36" t="str">
        <f>_xlfn.XLOOKUP($B417,'Q1 DATA TABLE'!$A:$A,'Q1 DATA TABLE'!$E:$E)</f>
        <v>France</v>
      </c>
      <c r="F417" s="36">
        <f>_xlfn.XLOOKUP($B417,'Q1 DATA TABLE'!$A:$A,'Q1 DATA TABLE'!$H:$H)</f>
        <v>7</v>
      </c>
      <c r="G417" s="22" t="s">
        <v>11410</v>
      </c>
      <c r="H417" s="22" t="s">
        <v>10769</v>
      </c>
      <c r="I417" s="22" t="s">
        <v>11368</v>
      </c>
      <c r="J417" s="23">
        <v>25075</v>
      </c>
      <c r="K417" s="22" t="s">
        <v>10765</v>
      </c>
      <c r="L417" s="22" t="s">
        <v>10765</v>
      </c>
      <c r="M417" s="24">
        <v>20000</v>
      </c>
      <c r="N417" s="21">
        <v>1</v>
      </c>
      <c r="O417" s="22" t="s">
        <v>10856</v>
      </c>
      <c r="P417" s="22" t="s">
        <v>11928</v>
      </c>
      <c r="Q417" s="21">
        <v>1</v>
      </c>
      <c r="R417" s="21">
        <v>0</v>
      </c>
      <c r="S417" s="22" t="s">
        <v>12134</v>
      </c>
      <c r="T417" s="22" t="s">
        <v>10769</v>
      </c>
      <c r="U417" s="22" t="s">
        <v>11252</v>
      </c>
      <c r="V417" s="23">
        <v>37758</v>
      </c>
      <c r="W417" s="22" t="s">
        <v>10787</v>
      </c>
    </row>
    <row r="418" spans="1:23" x14ac:dyDescent="0.25">
      <c r="A418" s="21">
        <v>11411</v>
      </c>
      <c r="B418" s="21">
        <v>121</v>
      </c>
      <c r="C418" s="36" t="str">
        <f>_xlfn.XLOOKUP($B418,'Q1 DATA TABLE'!$A:$A,'Q1 DATA TABLE'!$G:$G)</f>
        <v>Ingolstadt</v>
      </c>
      <c r="D418" s="36" t="str">
        <f>_xlfn.XLOOKUP($B418,'Q1 DATA TABLE'!$A:$A,'Q1 DATA TABLE'!C:C)</f>
        <v>Bayern</v>
      </c>
      <c r="E418" s="36" t="str">
        <f>_xlfn.XLOOKUP($B418,'Q1 DATA TABLE'!$A:$A,'Q1 DATA TABLE'!$E:$E)</f>
        <v>Germany</v>
      </c>
      <c r="F418" s="36">
        <f>_xlfn.XLOOKUP($B418,'Q1 DATA TABLE'!$A:$A,'Q1 DATA TABLE'!$H:$H)</f>
        <v>8</v>
      </c>
      <c r="G418" s="22" t="s">
        <v>11425</v>
      </c>
      <c r="H418" s="22" t="s">
        <v>11118</v>
      </c>
      <c r="I418" s="22" t="s">
        <v>11213</v>
      </c>
      <c r="J418" s="23">
        <v>19767</v>
      </c>
      <c r="K418" s="22" t="s">
        <v>10765</v>
      </c>
      <c r="L418" s="22" t="s">
        <v>10765</v>
      </c>
      <c r="M418" s="24">
        <v>80000</v>
      </c>
      <c r="N418" s="21">
        <v>3</v>
      </c>
      <c r="O418" s="22" t="s">
        <v>10856</v>
      </c>
      <c r="P418" s="22" t="s">
        <v>10767</v>
      </c>
      <c r="Q418" s="21">
        <v>0</v>
      </c>
      <c r="R418" s="21">
        <v>1</v>
      </c>
      <c r="S418" s="22" t="s">
        <v>12136</v>
      </c>
      <c r="T418" s="22" t="s">
        <v>10769</v>
      </c>
      <c r="U418" s="22" t="s">
        <v>11291</v>
      </c>
      <c r="V418" s="23">
        <v>38022</v>
      </c>
      <c r="W418" s="22" t="s">
        <v>10787</v>
      </c>
    </row>
    <row r="419" spans="1:23" x14ac:dyDescent="0.25">
      <c r="A419" s="21">
        <v>11412</v>
      </c>
      <c r="B419" s="21">
        <v>121</v>
      </c>
      <c r="C419" s="36" t="str">
        <f>_xlfn.XLOOKUP($B419,'Q1 DATA TABLE'!$A:$A,'Q1 DATA TABLE'!$G:$G)</f>
        <v>Ingolstadt</v>
      </c>
      <c r="D419" s="36" t="str">
        <f>_xlfn.XLOOKUP($B419,'Q1 DATA TABLE'!$A:$A,'Q1 DATA TABLE'!C:C)</f>
        <v>Bayern</v>
      </c>
      <c r="E419" s="36" t="str">
        <f>_xlfn.XLOOKUP($B419,'Q1 DATA TABLE'!$A:$A,'Q1 DATA TABLE'!$E:$E)</f>
        <v>Germany</v>
      </c>
      <c r="F419" s="36">
        <f>_xlfn.XLOOKUP($B419,'Q1 DATA TABLE'!$A:$A,'Q1 DATA TABLE'!$H:$H)</f>
        <v>8</v>
      </c>
      <c r="G419" s="22" t="s">
        <v>10849</v>
      </c>
      <c r="H419" s="22" t="s">
        <v>10777</v>
      </c>
      <c r="I419" s="22" t="s">
        <v>11180</v>
      </c>
      <c r="J419" s="23">
        <v>19823</v>
      </c>
      <c r="K419" s="22" t="s">
        <v>10777</v>
      </c>
      <c r="L419" s="22" t="s">
        <v>10792</v>
      </c>
      <c r="M419" s="24">
        <v>80000</v>
      </c>
      <c r="N419" s="21">
        <v>4</v>
      </c>
      <c r="O419" s="22" t="s">
        <v>10856</v>
      </c>
      <c r="P419" s="22" t="s">
        <v>10767</v>
      </c>
      <c r="Q419" s="21">
        <v>1</v>
      </c>
      <c r="R419" s="21">
        <v>1</v>
      </c>
      <c r="S419" s="22" t="s">
        <v>12137</v>
      </c>
      <c r="T419" s="22" t="s">
        <v>10769</v>
      </c>
      <c r="U419" s="22" t="s">
        <v>12129</v>
      </c>
      <c r="V419" s="23">
        <v>37384</v>
      </c>
      <c r="W419" s="22" t="s">
        <v>10820</v>
      </c>
    </row>
    <row r="420" spans="1:23" x14ac:dyDescent="0.25">
      <c r="A420" s="21">
        <v>11413</v>
      </c>
      <c r="B420" s="21">
        <v>238</v>
      </c>
      <c r="C420" s="36" t="str">
        <f>_xlfn.XLOOKUP($B420,'Q1 DATA TABLE'!$A:$A,'Q1 DATA TABLE'!$G:$G)</f>
        <v>Gateshead</v>
      </c>
      <c r="D420" s="36" t="str">
        <f>_xlfn.XLOOKUP($B420,'Q1 DATA TABLE'!$A:$A,'Q1 DATA TABLE'!C:C)</f>
        <v>England</v>
      </c>
      <c r="E420" s="36" t="str">
        <f>_xlfn.XLOOKUP($B420,'Q1 DATA TABLE'!$A:$A,'Q1 DATA TABLE'!$E:$E)</f>
        <v>United Kingdom</v>
      </c>
      <c r="F420" s="36">
        <f>_xlfn.XLOOKUP($B420,'Q1 DATA TABLE'!$A:$A,'Q1 DATA TABLE'!$H:$H)</f>
        <v>10</v>
      </c>
      <c r="G420" s="22" t="s">
        <v>10987</v>
      </c>
      <c r="H420" s="22" t="s">
        <v>10775</v>
      </c>
      <c r="I420" s="22" t="s">
        <v>11637</v>
      </c>
      <c r="J420" s="23">
        <v>19829</v>
      </c>
      <c r="K420" s="22" t="s">
        <v>10765</v>
      </c>
      <c r="L420" s="22" t="s">
        <v>10792</v>
      </c>
      <c r="M420" s="24">
        <v>80000</v>
      </c>
      <c r="N420" s="21">
        <v>4</v>
      </c>
      <c r="O420" s="22" t="s">
        <v>10856</v>
      </c>
      <c r="P420" s="22" t="s">
        <v>10767</v>
      </c>
      <c r="Q420" s="21">
        <v>0</v>
      </c>
      <c r="R420" s="21">
        <v>1</v>
      </c>
      <c r="S420" s="22" t="s">
        <v>12138</v>
      </c>
      <c r="T420" s="22" t="s">
        <v>10769</v>
      </c>
      <c r="U420" s="22" t="s">
        <v>10926</v>
      </c>
      <c r="V420" s="23">
        <v>37297</v>
      </c>
      <c r="W420" s="22" t="s">
        <v>10787</v>
      </c>
    </row>
    <row r="421" spans="1:23" x14ac:dyDescent="0.25">
      <c r="A421" s="21">
        <v>11414</v>
      </c>
      <c r="B421" s="21">
        <v>241</v>
      </c>
      <c r="C421" s="36" t="str">
        <f>_xlfn.XLOOKUP($B421,'Q1 DATA TABLE'!$A:$A,'Q1 DATA TABLE'!$G:$G)</f>
        <v>Kirkby</v>
      </c>
      <c r="D421" s="36" t="str">
        <f>_xlfn.XLOOKUP($B421,'Q1 DATA TABLE'!$A:$A,'Q1 DATA TABLE'!C:C)</f>
        <v>England</v>
      </c>
      <c r="E421" s="36" t="str">
        <f>_xlfn.XLOOKUP($B421,'Q1 DATA TABLE'!$A:$A,'Q1 DATA TABLE'!$E:$E)</f>
        <v>United Kingdom</v>
      </c>
      <c r="F421" s="36">
        <f>_xlfn.XLOOKUP($B421,'Q1 DATA TABLE'!$A:$A,'Q1 DATA TABLE'!$H:$H)</f>
        <v>10</v>
      </c>
      <c r="G421" s="22" t="s">
        <v>10844</v>
      </c>
      <c r="H421" s="22" t="s">
        <v>10769</v>
      </c>
      <c r="I421" s="22" t="s">
        <v>11316</v>
      </c>
      <c r="J421" s="23">
        <v>19801</v>
      </c>
      <c r="K421" s="22" t="s">
        <v>10777</v>
      </c>
      <c r="L421" s="22" t="s">
        <v>10765</v>
      </c>
      <c r="M421" s="24">
        <v>80000</v>
      </c>
      <c r="N421" s="21">
        <v>4</v>
      </c>
      <c r="O421" s="22" t="s">
        <v>10856</v>
      </c>
      <c r="P421" s="22" t="s">
        <v>10767</v>
      </c>
      <c r="Q421" s="21">
        <v>1</v>
      </c>
      <c r="R421" s="21">
        <v>1</v>
      </c>
      <c r="S421" s="22" t="s">
        <v>12140</v>
      </c>
      <c r="T421" s="22" t="s">
        <v>10769</v>
      </c>
      <c r="U421" s="22" t="s">
        <v>11677</v>
      </c>
      <c r="V421" s="23">
        <v>37300</v>
      </c>
      <c r="W421" s="22" t="s">
        <v>10820</v>
      </c>
    </row>
    <row r="422" spans="1:23" x14ac:dyDescent="0.25">
      <c r="A422" s="21">
        <v>11415</v>
      </c>
      <c r="B422" s="21">
        <v>127</v>
      </c>
      <c r="C422" s="36" t="str">
        <f>_xlfn.XLOOKUP($B422,'Q1 DATA TABLE'!$A:$A,'Q1 DATA TABLE'!$G:$G)</f>
        <v>Darmstadt</v>
      </c>
      <c r="D422" s="36" t="str">
        <f>_xlfn.XLOOKUP($B422,'Q1 DATA TABLE'!$A:$A,'Q1 DATA TABLE'!C:C)</f>
        <v>Hessen</v>
      </c>
      <c r="E422" s="36" t="str">
        <f>_xlfn.XLOOKUP($B422,'Q1 DATA TABLE'!$A:$A,'Q1 DATA TABLE'!$E:$E)</f>
        <v>Germany</v>
      </c>
      <c r="F422" s="36">
        <f>_xlfn.XLOOKUP($B422,'Q1 DATA TABLE'!$A:$A,'Q1 DATA TABLE'!$H:$H)</f>
        <v>8</v>
      </c>
      <c r="G422" s="22" t="s">
        <v>11954</v>
      </c>
      <c r="H422" s="22" t="s">
        <v>11277</v>
      </c>
      <c r="I422" s="22" t="s">
        <v>11948</v>
      </c>
      <c r="J422" s="23">
        <v>16228</v>
      </c>
      <c r="K422" s="22" t="s">
        <v>10777</v>
      </c>
      <c r="L422" s="22" t="s">
        <v>10765</v>
      </c>
      <c r="M422" s="24">
        <v>90000</v>
      </c>
      <c r="N422" s="21">
        <v>5</v>
      </c>
      <c r="O422" s="22" t="s">
        <v>10856</v>
      </c>
      <c r="P422" s="22" t="s">
        <v>10767</v>
      </c>
      <c r="Q422" s="21">
        <v>0</v>
      </c>
      <c r="R422" s="21">
        <v>2</v>
      </c>
      <c r="S422" s="22" t="s">
        <v>12141</v>
      </c>
      <c r="T422" s="22" t="s">
        <v>10769</v>
      </c>
      <c r="U422" s="22" t="s">
        <v>11950</v>
      </c>
      <c r="V422" s="23">
        <v>38034</v>
      </c>
      <c r="W422" s="22" t="s">
        <v>10820</v>
      </c>
    </row>
    <row r="423" spans="1:23" x14ac:dyDescent="0.25">
      <c r="A423" s="21">
        <v>11416</v>
      </c>
      <c r="B423" s="21">
        <v>185</v>
      </c>
      <c r="C423" s="36" t="str">
        <f>_xlfn.XLOOKUP($B423,'Q1 DATA TABLE'!$A:$A,'Q1 DATA TABLE'!$G:$G)</f>
        <v>Croix</v>
      </c>
      <c r="D423" s="36" t="str">
        <f>_xlfn.XLOOKUP($B423,'Q1 DATA TABLE'!$A:$A,'Q1 DATA TABLE'!C:C)</f>
        <v>Nord</v>
      </c>
      <c r="E423" s="36" t="str">
        <f>_xlfn.XLOOKUP($B423,'Q1 DATA TABLE'!$A:$A,'Q1 DATA TABLE'!$E:$E)</f>
        <v>France</v>
      </c>
      <c r="F423" s="36">
        <f>_xlfn.XLOOKUP($B423,'Q1 DATA TABLE'!$A:$A,'Q1 DATA TABLE'!$H:$H)</f>
        <v>7</v>
      </c>
      <c r="G423" s="22" t="s">
        <v>12143</v>
      </c>
      <c r="H423" s="22" t="s">
        <v>10769</v>
      </c>
      <c r="I423" s="22" t="s">
        <v>12144</v>
      </c>
      <c r="J423" s="23">
        <v>16515</v>
      </c>
      <c r="K423" s="22" t="s">
        <v>10765</v>
      </c>
      <c r="L423" s="22" t="s">
        <v>10792</v>
      </c>
      <c r="M423" s="24">
        <v>60000</v>
      </c>
      <c r="N423" s="21">
        <v>3</v>
      </c>
      <c r="O423" s="22" t="s">
        <v>10911</v>
      </c>
      <c r="P423" s="22" t="s">
        <v>10857</v>
      </c>
      <c r="Q423" s="21">
        <v>1</v>
      </c>
      <c r="R423" s="21">
        <v>4</v>
      </c>
      <c r="S423" s="22" t="s">
        <v>12145</v>
      </c>
      <c r="T423" s="22" t="s">
        <v>10769</v>
      </c>
      <c r="U423" s="22" t="s">
        <v>12088</v>
      </c>
      <c r="V423" s="23">
        <v>37752</v>
      </c>
      <c r="W423" s="22" t="s">
        <v>10787</v>
      </c>
    </row>
    <row r="424" spans="1:23" x14ac:dyDescent="0.25">
      <c r="A424" s="21">
        <v>11417</v>
      </c>
      <c r="B424" s="21">
        <v>222</v>
      </c>
      <c r="C424" s="36" t="str">
        <f>_xlfn.XLOOKUP($B424,'Q1 DATA TABLE'!$A:$A,'Q1 DATA TABLE'!$G:$G)</f>
        <v>Pantin</v>
      </c>
      <c r="D424" s="36" t="str">
        <f>_xlfn.XLOOKUP($B424,'Q1 DATA TABLE'!$A:$A,'Q1 DATA TABLE'!C:C)</f>
        <v>Seine Saint Denis</v>
      </c>
      <c r="E424" s="36" t="str">
        <f>_xlfn.XLOOKUP($B424,'Q1 DATA TABLE'!$A:$A,'Q1 DATA TABLE'!$E:$E)</f>
        <v>France</v>
      </c>
      <c r="F424" s="36">
        <f>_xlfn.XLOOKUP($B424,'Q1 DATA TABLE'!$A:$A,'Q1 DATA TABLE'!$H:$H)</f>
        <v>7</v>
      </c>
      <c r="G424" s="22" t="s">
        <v>12033</v>
      </c>
      <c r="H424" s="22" t="s">
        <v>10823</v>
      </c>
      <c r="I424" s="22" t="s">
        <v>11016</v>
      </c>
      <c r="J424" s="23">
        <v>16494</v>
      </c>
      <c r="K424" s="22" t="s">
        <v>10765</v>
      </c>
      <c r="L424" s="22" t="s">
        <v>10792</v>
      </c>
      <c r="M424" s="24">
        <v>70000</v>
      </c>
      <c r="N424" s="21">
        <v>5</v>
      </c>
      <c r="O424" s="22" t="s">
        <v>10867</v>
      </c>
      <c r="P424" s="22" t="s">
        <v>10767</v>
      </c>
      <c r="Q424" s="21">
        <v>1</v>
      </c>
      <c r="R424" s="21">
        <v>2</v>
      </c>
      <c r="S424" s="22" t="s">
        <v>12146</v>
      </c>
      <c r="T424" s="22" t="s">
        <v>10769</v>
      </c>
      <c r="U424" s="22" t="s">
        <v>11060</v>
      </c>
      <c r="V424" s="23">
        <v>37749</v>
      </c>
      <c r="W424" s="22" t="s">
        <v>10820</v>
      </c>
    </row>
    <row r="425" spans="1:23" x14ac:dyDescent="0.25">
      <c r="A425" s="21">
        <v>11418</v>
      </c>
      <c r="B425" s="21">
        <v>160</v>
      </c>
      <c r="C425" s="36" t="str">
        <f>_xlfn.XLOOKUP($B425,'Q1 DATA TABLE'!$A:$A,'Q1 DATA TABLE'!$G:$G)</f>
        <v>Paderborn</v>
      </c>
      <c r="D425" s="36" t="str">
        <f>_xlfn.XLOOKUP($B425,'Q1 DATA TABLE'!$A:$A,'Q1 DATA TABLE'!C:C)</f>
        <v>Nordrhein-Westfalen</v>
      </c>
      <c r="E425" s="36" t="str">
        <f>_xlfn.XLOOKUP($B425,'Q1 DATA TABLE'!$A:$A,'Q1 DATA TABLE'!$E:$E)</f>
        <v>Germany</v>
      </c>
      <c r="F425" s="36">
        <f>_xlfn.XLOOKUP($B425,'Q1 DATA TABLE'!$A:$A,'Q1 DATA TABLE'!$H:$H)</f>
        <v>8</v>
      </c>
      <c r="G425" s="22" t="s">
        <v>11909</v>
      </c>
      <c r="H425" s="22" t="s">
        <v>10972</v>
      </c>
      <c r="I425" s="22" t="s">
        <v>12147</v>
      </c>
      <c r="J425" s="23">
        <v>16477</v>
      </c>
      <c r="K425" s="22" t="s">
        <v>10777</v>
      </c>
      <c r="L425" s="22" t="s">
        <v>10765</v>
      </c>
      <c r="M425" s="24">
        <v>90000</v>
      </c>
      <c r="N425" s="21">
        <v>5</v>
      </c>
      <c r="O425" s="22" t="s">
        <v>10856</v>
      </c>
      <c r="P425" s="22" t="s">
        <v>10767</v>
      </c>
      <c r="Q425" s="21">
        <v>0</v>
      </c>
      <c r="R425" s="21">
        <v>2</v>
      </c>
      <c r="S425" s="22" t="s">
        <v>12148</v>
      </c>
      <c r="T425" s="22" t="s">
        <v>10769</v>
      </c>
      <c r="U425" s="22" t="s">
        <v>12056</v>
      </c>
      <c r="V425" s="23">
        <v>38157</v>
      </c>
      <c r="W425" s="22" t="s">
        <v>10820</v>
      </c>
    </row>
    <row r="426" spans="1:23" x14ac:dyDescent="0.25">
      <c r="A426" s="21">
        <v>11419</v>
      </c>
      <c r="B426" s="21">
        <v>273</v>
      </c>
      <c r="C426" s="36" t="str">
        <f>_xlfn.XLOOKUP($B426,'Q1 DATA TABLE'!$A:$A,'Q1 DATA TABLE'!$G:$G)</f>
        <v>Watford</v>
      </c>
      <c r="D426" s="36" t="str">
        <f>_xlfn.XLOOKUP($B426,'Q1 DATA TABLE'!$A:$A,'Q1 DATA TABLE'!C:C)</f>
        <v>England</v>
      </c>
      <c r="E426" s="36" t="str">
        <f>_xlfn.XLOOKUP($B426,'Q1 DATA TABLE'!$A:$A,'Q1 DATA TABLE'!$E:$E)</f>
        <v>United Kingdom</v>
      </c>
      <c r="F426" s="36">
        <f>_xlfn.XLOOKUP($B426,'Q1 DATA TABLE'!$A:$A,'Q1 DATA TABLE'!$H:$H)</f>
        <v>10</v>
      </c>
      <c r="G426" s="22" t="s">
        <v>11772</v>
      </c>
      <c r="H426" s="22" t="s">
        <v>10871</v>
      </c>
      <c r="I426" s="22" t="s">
        <v>12149</v>
      </c>
      <c r="J426" s="23">
        <v>16486</v>
      </c>
      <c r="K426" s="22" t="s">
        <v>10765</v>
      </c>
      <c r="L426" s="22" t="s">
        <v>10765</v>
      </c>
      <c r="M426" s="24">
        <v>150000</v>
      </c>
      <c r="N426" s="21">
        <v>3</v>
      </c>
      <c r="O426" s="22" t="s">
        <v>11047</v>
      </c>
      <c r="P426" s="22" t="s">
        <v>10839</v>
      </c>
      <c r="Q426" s="21">
        <v>1</v>
      </c>
      <c r="R426" s="21">
        <v>4</v>
      </c>
      <c r="S426" s="22" t="s">
        <v>12150</v>
      </c>
      <c r="T426" s="22" t="s">
        <v>10769</v>
      </c>
      <c r="U426" s="22" t="s">
        <v>10913</v>
      </c>
      <c r="V426" s="23">
        <v>37877</v>
      </c>
      <c r="W426" s="22" t="s">
        <v>10780</v>
      </c>
    </row>
    <row r="427" spans="1:23" x14ac:dyDescent="0.25">
      <c r="A427" s="21">
        <v>11420</v>
      </c>
      <c r="B427" s="21">
        <v>189</v>
      </c>
      <c r="C427" s="36" t="str">
        <f>_xlfn.XLOOKUP($B427,'Q1 DATA TABLE'!$A:$A,'Q1 DATA TABLE'!$G:$G)</f>
        <v>Roubaix</v>
      </c>
      <c r="D427" s="36" t="str">
        <f>_xlfn.XLOOKUP($B427,'Q1 DATA TABLE'!$A:$A,'Q1 DATA TABLE'!C:C)</f>
        <v>Nord</v>
      </c>
      <c r="E427" s="36" t="str">
        <f>_xlfn.XLOOKUP($B427,'Q1 DATA TABLE'!$A:$A,'Q1 DATA TABLE'!$E:$E)</f>
        <v>France</v>
      </c>
      <c r="F427" s="36">
        <f>_xlfn.XLOOKUP($B427,'Q1 DATA TABLE'!$A:$A,'Q1 DATA TABLE'!$H:$H)</f>
        <v>7</v>
      </c>
      <c r="G427" s="22" t="s">
        <v>10884</v>
      </c>
      <c r="H427" s="22" t="s">
        <v>10823</v>
      </c>
      <c r="I427" s="22" t="s">
        <v>11641</v>
      </c>
      <c r="J427" s="23">
        <v>16995</v>
      </c>
      <c r="K427" s="22" t="s">
        <v>10765</v>
      </c>
      <c r="L427" s="22" t="s">
        <v>10765</v>
      </c>
      <c r="M427" s="24">
        <v>100000</v>
      </c>
      <c r="N427" s="21">
        <v>2</v>
      </c>
      <c r="O427" s="22" t="s">
        <v>10766</v>
      </c>
      <c r="P427" s="22" t="s">
        <v>10839</v>
      </c>
      <c r="Q427" s="21">
        <v>1</v>
      </c>
      <c r="R427" s="21">
        <v>4</v>
      </c>
      <c r="S427" s="22" t="s">
        <v>12151</v>
      </c>
      <c r="T427" s="22" t="s">
        <v>10769</v>
      </c>
      <c r="U427" s="22" t="s">
        <v>12012</v>
      </c>
      <c r="V427" s="23">
        <v>37746</v>
      </c>
      <c r="W427" s="22" t="s">
        <v>10820</v>
      </c>
    </row>
    <row r="428" spans="1:23" x14ac:dyDescent="0.25">
      <c r="A428" s="21">
        <v>11421</v>
      </c>
      <c r="B428" s="21">
        <v>172</v>
      </c>
      <c r="C428" s="36" t="str">
        <f>_xlfn.XLOOKUP($B428,'Q1 DATA TABLE'!$A:$A,'Q1 DATA TABLE'!$G:$G)</f>
        <v>Offenbach</v>
      </c>
      <c r="D428" s="36" t="str">
        <f>_xlfn.XLOOKUP($B428,'Q1 DATA TABLE'!$A:$A,'Q1 DATA TABLE'!C:C)</f>
        <v>Saarland</v>
      </c>
      <c r="E428" s="36" t="str">
        <f>_xlfn.XLOOKUP($B428,'Q1 DATA TABLE'!$A:$A,'Q1 DATA TABLE'!$E:$E)</f>
        <v>Germany</v>
      </c>
      <c r="F428" s="36">
        <f>_xlfn.XLOOKUP($B428,'Q1 DATA TABLE'!$A:$A,'Q1 DATA TABLE'!$H:$H)</f>
        <v>8</v>
      </c>
      <c r="G428" s="22" t="s">
        <v>11113</v>
      </c>
      <c r="H428" s="22" t="s">
        <v>10823</v>
      </c>
      <c r="I428" s="22" t="s">
        <v>12022</v>
      </c>
      <c r="J428" s="23">
        <v>17002</v>
      </c>
      <c r="K428" s="22" t="s">
        <v>10765</v>
      </c>
      <c r="L428" s="22" t="s">
        <v>10792</v>
      </c>
      <c r="M428" s="24">
        <v>110000</v>
      </c>
      <c r="N428" s="21">
        <v>3</v>
      </c>
      <c r="O428" s="22" t="s">
        <v>10766</v>
      </c>
      <c r="P428" s="22" t="s">
        <v>10839</v>
      </c>
      <c r="Q428" s="21">
        <v>1</v>
      </c>
      <c r="R428" s="21">
        <v>4</v>
      </c>
      <c r="S428" s="22" t="s">
        <v>12153</v>
      </c>
      <c r="T428" s="22" t="s">
        <v>10769</v>
      </c>
      <c r="U428" s="22" t="s">
        <v>11142</v>
      </c>
      <c r="V428" s="23">
        <v>37382</v>
      </c>
      <c r="W428" s="22" t="s">
        <v>10794</v>
      </c>
    </row>
    <row r="429" spans="1:23" x14ac:dyDescent="0.25">
      <c r="A429" s="21">
        <v>11422</v>
      </c>
      <c r="B429" s="21">
        <v>268</v>
      </c>
      <c r="C429" s="36" t="str">
        <f>_xlfn.XLOOKUP($B429,'Q1 DATA TABLE'!$A:$A,'Q1 DATA TABLE'!$G:$G)</f>
        <v>Liverpool</v>
      </c>
      <c r="D429" s="36" t="str">
        <f>_xlfn.XLOOKUP($B429,'Q1 DATA TABLE'!$A:$A,'Q1 DATA TABLE'!C:C)</f>
        <v>England</v>
      </c>
      <c r="E429" s="36" t="str">
        <f>_xlfn.XLOOKUP($B429,'Q1 DATA TABLE'!$A:$A,'Q1 DATA TABLE'!$E:$E)</f>
        <v>United Kingdom</v>
      </c>
      <c r="F429" s="36">
        <f>_xlfn.XLOOKUP($B429,'Q1 DATA TABLE'!$A:$A,'Q1 DATA TABLE'!$H:$H)</f>
        <v>10</v>
      </c>
      <c r="G429" s="22" t="s">
        <v>12154</v>
      </c>
      <c r="H429" s="22" t="s">
        <v>10792</v>
      </c>
      <c r="I429" s="22" t="s">
        <v>11267</v>
      </c>
      <c r="J429" s="23">
        <v>17046</v>
      </c>
      <c r="K429" s="22" t="s">
        <v>10765</v>
      </c>
      <c r="L429" s="22" t="s">
        <v>10765</v>
      </c>
      <c r="M429" s="24">
        <v>170000</v>
      </c>
      <c r="N429" s="21">
        <v>4</v>
      </c>
      <c r="O429" s="22" t="s">
        <v>10766</v>
      </c>
      <c r="P429" s="22" t="s">
        <v>10839</v>
      </c>
      <c r="Q429" s="21">
        <v>1</v>
      </c>
      <c r="R429" s="21">
        <v>3</v>
      </c>
      <c r="S429" s="22" t="s">
        <v>12155</v>
      </c>
      <c r="T429" s="22" t="s">
        <v>10769</v>
      </c>
      <c r="U429" s="22" t="s">
        <v>11026</v>
      </c>
      <c r="V429" s="23">
        <v>37309</v>
      </c>
      <c r="W429" s="22" t="s">
        <v>10794</v>
      </c>
    </row>
    <row r="430" spans="1:23" x14ac:dyDescent="0.25">
      <c r="A430" s="21">
        <v>11423</v>
      </c>
      <c r="B430" s="21">
        <v>147</v>
      </c>
      <c r="C430" s="36" t="str">
        <f>_xlfn.XLOOKUP($B430,'Q1 DATA TABLE'!$A:$A,'Q1 DATA TABLE'!$G:$G)</f>
        <v>Hamburg</v>
      </c>
      <c r="D430" s="36" t="str">
        <f>_xlfn.XLOOKUP($B430,'Q1 DATA TABLE'!$A:$A,'Q1 DATA TABLE'!C:C)</f>
        <v>Hamburg</v>
      </c>
      <c r="E430" s="36" t="str">
        <f>_xlfn.XLOOKUP($B430,'Q1 DATA TABLE'!$A:$A,'Q1 DATA TABLE'!$E:$E)</f>
        <v>Germany</v>
      </c>
      <c r="F430" s="36">
        <f>_xlfn.XLOOKUP($B430,'Q1 DATA TABLE'!$A:$A,'Q1 DATA TABLE'!$H:$H)</f>
        <v>8</v>
      </c>
      <c r="G430" s="22" t="s">
        <v>11336</v>
      </c>
      <c r="H430" s="22" t="s">
        <v>10769</v>
      </c>
      <c r="I430" s="22" t="s">
        <v>11637</v>
      </c>
      <c r="J430" s="23">
        <v>20033</v>
      </c>
      <c r="K430" s="22" t="s">
        <v>10765</v>
      </c>
      <c r="L430" s="22" t="s">
        <v>10792</v>
      </c>
      <c r="M430" s="24">
        <v>80000</v>
      </c>
      <c r="N430" s="21">
        <v>4</v>
      </c>
      <c r="O430" s="22" t="s">
        <v>10856</v>
      </c>
      <c r="P430" s="22" t="s">
        <v>10767</v>
      </c>
      <c r="Q430" s="21">
        <v>0</v>
      </c>
      <c r="R430" s="21">
        <v>1</v>
      </c>
      <c r="S430" s="22" t="s">
        <v>12156</v>
      </c>
      <c r="T430" s="22" t="s">
        <v>10769</v>
      </c>
      <c r="U430" s="22" t="s">
        <v>11124</v>
      </c>
      <c r="V430" s="23">
        <v>37419</v>
      </c>
      <c r="W430" s="22" t="s">
        <v>10787</v>
      </c>
    </row>
    <row r="431" spans="1:23" x14ac:dyDescent="0.25">
      <c r="A431" s="21">
        <v>11424</v>
      </c>
      <c r="B431" s="21">
        <v>164</v>
      </c>
      <c r="C431" s="36" t="str">
        <f>_xlfn.XLOOKUP($B431,'Q1 DATA TABLE'!$A:$A,'Q1 DATA TABLE'!$G:$G)</f>
        <v>Berlin</v>
      </c>
      <c r="D431" s="36" t="str">
        <f>_xlfn.XLOOKUP($B431,'Q1 DATA TABLE'!$A:$A,'Q1 DATA TABLE'!C:C)</f>
        <v>Saarland</v>
      </c>
      <c r="E431" s="36" t="str">
        <f>_xlfn.XLOOKUP($B431,'Q1 DATA TABLE'!$A:$A,'Q1 DATA TABLE'!$E:$E)</f>
        <v>Germany</v>
      </c>
      <c r="F431" s="36">
        <f>_xlfn.XLOOKUP($B431,'Q1 DATA TABLE'!$A:$A,'Q1 DATA TABLE'!$H:$H)</f>
        <v>8</v>
      </c>
      <c r="G431" s="22" t="s">
        <v>12157</v>
      </c>
      <c r="H431" s="22" t="s">
        <v>10777</v>
      </c>
      <c r="I431" s="22" t="s">
        <v>10963</v>
      </c>
      <c r="J431" s="23">
        <v>19700</v>
      </c>
      <c r="K431" s="22" t="s">
        <v>10765</v>
      </c>
      <c r="L431" s="22" t="s">
        <v>10792</v>
      </c>
      <c r="M431" s="24">
        <v>80000</v>
      </c>
      <c r="N431" s="21">
        <v>4</v>
      </c>
      <c r="O431" s="22" t="s">
        <v>10856</v>
      </c>
      <c r="P431" s="22" t="s">
        <v>10767</v>
      </c>
      <c r="Q431" s="21">
        <v>1</v>
      </c>
      <c r="R431" s="21">
        <v>2</v>
      </c>
      <c r="S431" s="22" t="s">
        <v>12158</v>
      </c>
      <c r="T431" s="22" t="s">
        <v>10769</v>
      </c>
      <c r="U431" s="22" t="s">
        <v>10936</v>
      </c>
      <c r="V431" s="23">
        <v>37917</v>
      </c>
      <c r="W431" s="22" t="s">
        <v>10820</v>
      </c>
    </row>
    <row r="432" spans="1:23" x14ac:dyDescent="0.25">
      <c r="A432" s="21">
        <v>11425</v>
      </c>
      <c r="B432" s="21">
        <v>184</v>
      </c>
      <c r="C432" s="36" t="str">
        <f>_xlfn.XLOOKUP($B432,'Q1 DATA TABLE'!$A:$A,'Q1 DATA TABLE'!$G:$G)</f>
        <v>Metz</v>
      </c>
      <c r="D432" s="36" t="str">
        <f>_xlfn.XLOOKUP($B432,'Q1 DATA TABLE'!$A:$A,'Q1 DATA TABLE'!C:C)</f>
        <v>Moselle</v>
      </c>
      <c r="E432" s="36" t="str">
        <f>_xlfn.XLOOKUP($B432,'Q1 DATA TABLE'!$A:$A,'Q1 DATA TABLE'!$E:$E)</f>
        <v>France</v>
      </c>
      <c r="F432" s="36">
        <f>_xlfn.XLOOKUP($B432,'Q1 DATA TABLE'!$A:$A,'Q1 DATA TABLE'!$H:$H)</f>
        <v>7</v>
      </c>
      <c r="G432" s="22" t="s">
        <v>12159</v>
      </c>
      <c r="H432" s="22" t="s">
        <v>10871</v>
      </c>
      <c r="I432" s="22" t="s">
        <v>11524</v>
      </c>
      <c r="J432" s="23">
        <v>19942</v>
      </c>
      <c r="K432" s="22" t="s">
        <v>10765</v>
      </c>
      <c r="L432" s="22" t="s">
        <v>10792</v>
      </c>
      <c r="M432" s="24">
        <v>90000</v>
      </c>
      <c r="N432" s="21">
        <v>4</v>
      </c>
      <c r="O432" s="22" t="s">
        <v>10867</v>
      </c>
      <c r="P432" s="22" t="s">
        <v>10767</v>
      </c>
      <c r="Q432" s="21">
        <v>1</v>
      </c>
      <c r="R432" s="21">
        <v>2</v>
      </c>
      <c r="S432" s="22" t="s">
        <v>12160</v>
      </c>
      <c r="T432" s="22" t="s">
        <v>10769</v>
      </c>
      <c r="U432" s="22" t="s">
        <v>11065</v>
      </c>
      <c r="V432" s="23">
        <v>37767</v>
      </c>
      <c r="W432" s="22" t="s">
        <v>10820</v>
      </c>
    </row>
    <row r="433" spans="1:23" x14ac:dyDescent="0.25">
      <c r="A433" s="21">
        <v>11426</v>
      </c>
      <c r="B433" s="21">
        <v>156</v>
      </c>
      <c r="C433" s="36" t="str">
        <f>_xlfn.XLOOKUP($B433,'Q1 DATA TABLE'!$A:$A,'Q1 DATA TABLE'!$G:$G)</f>
        <v>Braunschweig</v>
      </c>
      <c r="D433" s="36" t="str">
        <f>_xlfn.XLOOKUP($B433,'Q1 DATA TABLE'!$A:$A,'Q1 DATA TABLE'!C:C)</f>
        <v>Nordrhein-Westfalen</v>
      </c>
      <c r="E433" s="36" t="str">
        <f>_xlfn.XLOOKUP($B433,'Q1 DATA TABLE'!$A:$A,'Q1 DATA TABLE'!$E:$E)</f>
        <v>Germany</v>
      </c>
      <c r="F433" s="36">
        <f>_xlfn.XLOOKUP($B433,'Q1 DATA TABLE'!$A:$A,'Q1 DATA TABLE'!$H:$H)</f>
        <v>8</v>
      </c>
      <c r="G433" s="22" t="s">
        <v>12161</v>
      </c>
      <c r="H433" s="22" t="s">
        <v>10769</v>
      </c>
      <c r="I433" s="22" t="s">
        <v>10812</v>
      </c>
      <c r="J433" s="23">
        <v>19634</v>
      </c>
      <c r="K433" s="22" t="s">
        <v>10765</v>
      </c>
      <c r="L433" s="22" t="s">
        <v>10765</v>
      </c>
      <c r="M433" s="24">
        <v>110000</v>
      </c>
      <c r="N433" s="21">
        <v>3</v>
      </c>
      <c r="O433" s="22" t="s">
        <v>10766</v>
      </c>
      <c r="P433" s="22" t="s">
        <v>10839</v>
      </c>
      <c r="Q433" s="21">
        <v>1</v>
      </c>
      <c r="R433" s="21">
        <v>4</v>
      </c>
      <c r="S433" s="22" t="s">
        <v>12162</v>
      </c>
      <c r="T433" s="22" t="s">
        <v>12163</v>
      </c>
      <c r="U433" s="22" t="s">
        <v>11049</v>
      </c>
      <c r="V433" s="23">
        <v>37905</v>
      </c>
      <c r="W433" s="22" t="s">
        <v>10820</v>
      </c>
    </row>
    <row r="434" spans="1:23" x14ac:dyDescent="0.25">
      <c r="A434" s="21">
        <v>11427</v>
      </c>
      <c r="B434" s="21">
        <v>168</v>
      </c>
      <c r="C434" s="36" t="str">
        <f>_xlfn.XLOOKUP($B434,'Q1 DATA TABLE'!$A:$A,'Q1 DATA TABLE'!$G:$G)</f>
        <v>Kiel</v>
      </c>
      <c r="D434" s="36" t="str">
        <f>_xlfn.XLOOKUP($B434,'Q1 DATA TABLE'!$A:$A,'Q1 DATA TABLE'!C:C)</f>
        <v>Saarland</v>
      </c>
      <c r="E434" s="36" t="str">
        <f>_xlfn.XLOOKUP($B434,'Q1 DATA TABLE'!$A:$A,'Q1 DATA TABLE'!$E:$E)</f>
        <v>Germany</v>
      </c>
      <c r="F434" s="36">
        <f>_xlfn.XLOOKUP($B434,'Q1 DATA TABLE'!$A:$A,'Q1 DATA TABLE'!$H:$H)</f>
        <v>8</v>
      </c>
      <c r="G434" s="22" t="s">
        <v>12165</v>
      </c>
      <c r="H434" s="22" t="s">
        <v>10777</v>
      </c>
      <c r="I434" s="22" t="s">
        <v>10955</v>
      </c>
      <c r="J434" s="23">
        <v>19711</v>
      </c>
      <c r="K434" s="22" t="s">
        <v>10765</v>
      </c>
      <c r="L434" s="22" t="s">
        <v>10792</v>
      </c>
      <c r="M434" s="24">
        <v>110000</v>
      </c>
      <c r="N434" s="21">
        <v>2</v>
      </c>
      <c r="O434" s="22" t="s">
        <v>10856</v>
      </c>
      <c r="P434" s="22" t="s">
        <v>10767</v>
      </c>
      <c r="Q434" s="21">
        <v>1</v>
      </c>
      <c r="R434" s="21">
        <v>2</v>
      </c>
      <c r="S434" s="22" t="s">
        <v>12166</v>
      </c>
      <c r="T434" s="22" t="s">
        <v>10769</v>
      </c>
      <c r="U434" s="22" t="s">
        <v>12167</v>
      </c>
      <c r="V434" s="23">
        <v>37429</v>
      </c>
      <c r="W434" s="22" t="s">
        <v>10820</v>
      </c>
    </row>
    <row r="435" spans="1:23" x14ac:dyDescent="0.25">
      <c r="A435" s="21">
        <v>11428</v>
      </c>
      <c r="B435" s="21">
        <v>173</v>
      </c>
      <c r="C435" s="36" t="str">
        <f>_xlfn.XLOOKUP($B435,'Q1 DATA TABLE'!$A:$A,'Q1 DATA TABLE'!$G:$G)</f>
        <v>Poing</v>
      </c>
      <c r="D435" s="36" t="str">
        <f>_xlfn.XLOOKUP($B435,'Q1 DATA TABLE'!$A:$A,'Q1 DATA TABLE'!C:C)</f>
        <v>Saarland</v>
      </c>
      <c r="E435" s="36" t="str">
        <f>_xlfn.XLOOKUP($B435,'Q1 DATA TABLE'!$A:$A,'Q1 DATA TABLE'!$E:$E)</f>
        <v>Germany</v>
      </c>
      <c r="F435" s="36">
        <f>_xlfn.XLOOKUP($B435,'Q1 DATA TABLE'!$A:$A,'Q1 DATA TABLE'!$H:$H)</f>
        <v>8</v>
      </c>
      <c r="G435" s="22" t="s">
        <v>11033</v>
      </c>
      <c r="H435" s="22" t="s">
        <v>10769</v>
      </c>
      <c r="I435" s="22" t="s">
        <v>11185</v>
      </c>
      <c r="J435" s="23">
        <v>19593</v>
      </c>
      <c r="K435" s="22" t="s">
        <v>10777</v>
      </c>
      <c r="L435" s="22" t="s">
        <v>10792</v>
      </c>
      <c r="M435" s="24">
        <v>120000</v>
      </c>
      <c r="N435" s="21">
        <v>2</v>
      </c>
      <c r="O435" s="22" t="s">
        <v>10766</v>
      </c>
      <c r="P435" s="22" t="s">
        <v>10839</v>
      </c>
      <c r="Q435" s="21">
        <v>1</v>
      </c>
      <c r="R435" s="21">
        <v>2</v>
      </c>
      <c r="S435" s="22" t="s">
        <v>12169</v>
      </c>
      <c r="T435" s="22" t="s">
        <v>10769</v>
      </c>
      <c r="U435" s="22" t="s">
        <v>11065</v>
      </c>
      <c r="V435" s="23">
        <v>37414</v>
      </c>
      <c r="W435" s="22" t="s">
        <v>10820</v>
      </c>
    </row>
    <row r="436" spans="1:23" x14ac:dyDescent="0.25">
      <c r="A436" s="21">
        <v>11429</v>
      </c>
      <c r="B436" s="21">
        <v>218</v>
      </c>
      <c r="C436" s="36" t="str">
        <f>_xlfn.XLOOKUP($B436,'Q1 DATA TABLE'!$A:$A,'Q1 DATA TABLE'!$G:$G)</f>
        <v>Sèvres</v>
      </c>
      <c r="D436" s="36" t="str">
        <f>_xlfn.XLOOKUP($B436,'Q1 DATA TABLE'!$A:$A,'Q1 DATA TABLE'!C:C)</f>
        <v>Hauts de Seine</v>
      </c>
      <c r="E436" s="36" t="str">
        <f>_xlfn.XLOOKUP($B436,'Q1 DATA TABLE'!$A:$A,'Q1 DATA TABLE'!$E:$E)</f>
        <v>France</v>
      </c>
      <c r="F436" s="36">
        <f>_xlfn.XLOOKUP($B436,'Q1 DATA TABLE'!$A:$A,'Q1 DATA TABLE'!$H:$H)</f>
        <v>7</v>
      </c>
      <c r="G436" s="22" t="s">
        <v>10811</v>
      </c>
      <c r="H436" s="22" t="s">
        <v>10769</v>
      </c>
      <c r="I436" s="22" t="s">
        <v>11024</v>
      </c>
      <c r="J436" s="23">
        <v>19191</v>
      </c>
      <c r="K436" s="22" t="s">
        <v>10765</v>
      </c>
      <c r="L436" s="22" t="s">
        <v>10765</v>
      </c>
      <c r="M436" s="24">
        <v>80000</v>
      </c>
      <c r="N436" s="21">
        <v>4</v>
      </c>
      <c r="O436" s="22" t="s">
        <v>10856</v>
      </c>
      <c r="P436" s="22" t="s">
        <v>10767</v>
      </c>
      <c r="Q436" s="21">
        <v>1</v>
      </c>
      <c r="R436" s="21">
        <v>2</v>
      </c>
      <c r="S436" s="22" t="s">
        <v>12171</v>
      </c>
      <c r="T436" s="22" t="s">
        <v>10769</v>
      </c>
      <c r="U436" s="22" t="s">
        <v>11215</v>
      </c>
      <c r="V436" s="23">
        <v>37789</v>
      </c>
      <c r="W436" s="22" t="s">
        <v>10820</v>
      </c>
    </row>
    <row r="437" spans="1:23" x14ac:dyDescent="0.25">
      <c r="A437" s="21">
        <v>11430</v>
      </c>
      <c r="B437" s="21">
        <v>155</v>
      </c>
      <c r="C437" s="36" t="str">
        <f>_xlfn.XLOOKUP($B437,'Q1 DATA TABLE'!$A:$A,'Q1 DATA TABLE'!$G:$G)</f>
        <v>Bottrop</v>
      </c>
      <c r="D437" s="36" t="str">
        <f>_xlfn.XLOOKUP($B437,'Q1 DATA TABLE'!$A:$A,'Q1 DATA TABLE'!C:C)</f>
        <v>Nordrhein-Westfalen</v>
      </c>
      <c r="E437" s="36" t="str">
        <f>_xlfn.XLOOKUP($B437,'Q1 DATA TABLE'!$A:$A,'Q1 DATA TABLE'!$E:$E)</f>
        <v>Germany</v>
      </c>
      <c r="F437" s="36">
        <f>_xlfn.XLOOKUP($B437,'Q1 DATA TABLE'!$A:$A,'Q1 DATA TABLE'!$H:$H)</f>
        <v>8</v>
      </c>
      <c r="G437" s="22" t="s">
        <v>11108</v>
      </c>
      <c r="H437" s="22" t="s">
        <v>11403</v>
      </c>
      <c r="I437" s="22" t="s">
        <v>10934</v>
      </c>
      <c r="J437" s="23">
        <v>19077</v>
      </c>
      <c r="K437" s="22" t="s">
        <v>10765</v>
      </c>
      <c r="L437" s="22" t="s">
        <v>10792</v>
      </c>
      <c r="M437" s="24">
        <v>90000</v>
      </c>
      <c r="N437" s="21">
        <v>4</v>
      </c>
      <c r="O437" s="22" t="s">
        <v>10867</v>
      </c>
      <c r="P437" s="22" t="s">
        <v>10767</v>
      </c>
      <c r="Q437" s="21">
        <v>1</v>
      </c>
      <c r="R437" s="21">
        <v>2</v>
      </c>
      <c r="S437" s="22" t="s">
        <v>12173</v>
      </c>
      <c r="T437" s="22" t="s">
        <v>10769</v>
      </c>
      <c r="U437" s="22" t="s">
        <v>10786</v>
      </c>
      <c r="V437" s="23">
        <v>37884</v>
      </c>
      <c r="W437" s="22" t="s">
        <v>10820</v>
      </c>
    </row>
    <row r="438" spans="1:23" x14ac:dyDescent="0.25">
      <c r="A438" s="21">
        <v>11431</v>
      </c>
      <c r="B438" s="21">
        <v>120</v>
      </c>
      <c r="C438" s="36" t="str">
        <f>_xlfn.XLOOKUP($B438,'Q1 DATA TABLE'!$A:$A,'Q1 DATA TABLE'!$G:$G)</f>
        <v>Hof</v>
      </c>
      <c r="D438" s="36" t="str">
        <f>_xlfn.XLOOKUP($B438,'Q1 DATA TABLE'!$A:$A,'Q1 DATA TABLE'!C:C)</f>
        <v>Bayern</v>
      </c>
      <c r="E438" s="36" t="str">
        <f>_xlfn.XLOOKUP($B438,'Q1 DATA TABLE'!$A:$A,'Q1 DATA TABLE'!$E:$E)</f>
        <v>Germany</v>
      </c>
      <c r="F438" s="36">
        <f>_xlfn.XLOOKUP($B438,'Q1 DATA TABLE'!$A:$A,'Q1 DATA TABLE'!$H:$H)</f>
        <v>8</v>
      </c>
      <c r="G438" s="22" t="s">
        <v>11180</v>
      </c>
      <c r="H438" s="22" t="s">
        <v>10769</v>
      </c>
      <c r="I438" s="22" t="s">
        <v>10963</v>
      </c>
      <c r="J438" s="23">
        <v>19294</v>
      </c>
      <c r="K438" s="22" t="s">
        <v>10765</v>
      </c>
      <c r="L438" s="22" t="s">
        <v>10765</v>
      </c>
      <c r="M438" s="24">
        <v>110000</v>
      </c>
      <c r="N438" s="21">
        <v>4</v>
      </c>
      <c r="O438" s="22" t="s">
        <v>10856</v>
      </c>
      <c r="P438" s="22" t="s">
        <v>10767</v>
      </c>
      <c r="Q438" s="21">
        <v>1</v>
      </c>
      <c r="R438" s="21">
        <v>2</v>
      </c>
      <c r="S438" s="22" t="s">
        <v>12174</v>
      </c>
      <c r="T438" s="22" t="s">
        <v>10769</v>
      </c>
      <c r="U438" s="22" t="s">
        <v>11198</v>
      </c>
      <c r="V438" s="23">
        <v>37430</v>
      </c>
      <c r="W438" s="22" t="s">
        <v>10820</v>
      </c>
    </row>
    <row r="439" spans="1:23" x14ac:dyDescent="0.25">
      <c r="A439" s="21">
        <v>11432</v>
      </c>
      <c r="B439" s="21">
        <v>206</v>
      </c>
      <c r="C439" s="36" t="str">
        <f>_xlfn.XLOOKUP($B439,'Q1 DATA TABLE'!$A:$A,'Q1 DATA TABLE'!$G:$G)</f>
        <v>Roissy en Brie</v>
      </c>
      <c r="D439" s="36" t="str">
        <f>_xlfn.XLOOKUP($B439,'Q1 DATA TABLE'!$A:$A,'Q1 DATA TABLE'!C:C)</f>
        <v>Seine et Marne</v>
      </c>
      <c r="E439" s="36" t="str">
        <f>_xlfn.XLOOKUP($B439,'Q1 DATA TABLE'!$A:$A,'Q1 DATA TABLE'!$E:$E)</f>
        <v>France</v>
      </c>
      <c r="F439" s="36">
        <f>_xlfn.XLOOKUP($B439,'Q1 DATA TABLE'!$A:$A,'Q1 DATA TABLE'!$H:$H)</f>
        <v>7</v>
      </c>
      <c r="G439" s="22" t="s">
        <v>12175</v>
      </c>
      <c r="H439" s="22" t="s">
        <v>10775</v>
      </c>
      <c r="I439" s="22" t="s">
        <v>11668</v>
      </c>
      <c r="J439" s="23">
        <v>18882</v>
      </c>
      <c r="K439" s="22" t="s">
        <v>10765</v>
      </c>
      <c r="L439" s="22" t="s">
        <v>10792</v>
      </c>
      <c r="M439" s="24">
        <v>80000</v>
      </c>
      <c r="N439" s="21">
        <v>4</v>
      </c>
      <c r="O439" s="22" t="s">
        <v>10867</v>
      </c>
      <c r="P439" s="22" t="s">
        <v>10767</v>
      </c>
      <c r="Q439" s="21">
        <v>1</v>
      </c>
      <c r="R439" s="21">
        <v>2</v>
      </c>
      <c r="S439" s="22" t="s">
        <v>12176</v>
      </c>
      <c r="T439" s="22" t="s">
        <v>10769</v>
      </c>
      <c r="U439" s="22" t="s">
        <v>11984</v>
      </c>
      <c r="V439" s="23">
        <v>37785</v>
      </c>
      <c r="W439" s="22" t="s">
        <v>10820</v>
      </c>
    </row>
    <row r="440" spans="1:23" x14ac:dyDescent="0.25">
      <c r="A440" s="21">
        <v>11433</v>
      </c>
      <c r="B440" s="21">
        <v>224</v>
      </c>
      <c r="C440" s="36" t="str">
        <f>_xlfn.XLOOKUP($B440,'Q1 DATA TABLE'!$A:$A,'Q1 DATA TABLE'!$G:$G)</f>
        <v>Tremblay-en-France</v>
      </c>
      <c r="D440" s="36" t="str">
        <f>_xlfn.XLOOKUP($B440,'Q1 DATA TABLE'!$A:$A,'Q1 DATA TABLE'!C:C)</f>
        <v>Seine Saint Denis</v>
      </c>
      <c r="E440" s="36" t="str">
        <f>_xlfn.XLOOKUP($B440,'Q1 DATA TABLE'!$A:$A,'Q1 DATA TABLE'!$E:$E)</f>
        <v>France</v>
      </c>
      <c r="F440" s="36">
        <f>_xlfn.XLOOKUP($B440,'Q1 DATA TABLE'!$A:$A,'Q1 DATA TABLE'!$H:$H)</f>
        <v>7</v>
      </c>
      <c r="G440" s="22" t="s">
        <v>11410</v>
      </c>
      <c r="H440" s="22" t="s">
        <v>10765</v>
      </c>
      <c r="I440" s="22" t="s">
        <v>12015</v>
      </c>
      <c r="J440" s="23">
        <v>18873</v>
      </c>
      <c r="K440" s="22" t="s">
        <v>10765</v>
      </c>
      <c r="L440" s="22" t="s">
        <v>10765</v>
      </c>
      <c r="M440" s="24">
        <v>80000</v>
      </c>
      <c r="N440" s="21">
        <v>5</v>
      </c>
      <c r="O440" s="22" t="s">
        <v>10867</v>
      </c>
      <c r="P440" s="22" t="s">
        <v>10767</v>
      </c>
      <c r="Q440" s="21">
        <v>0</v>
      </c>
      <c r="R440" s="21">
        <v>2</v>
      </c>
      <c r="S440" s="22" t="s">
        <v>12177</v>
      </c>
      <c r="T440" s="22" t="s">
        <v>10769</v>
      </c>
      <c r="U440" s="22" t="s">
        <v>11107</v>
      </c>
      <c r="V440" s="23">
        <v>37777</v>
      </c>
      <c r="W440" s="22" t="s">
        <v>10787</v>
      </c>
    </row>
    <row r="441" spans="1:23" x14ac:dyDescent="0.25">
      <c r="A441" s="21">
        <v>11434</v>
      </c>
      <c r="B441" s="21">
        <v>274</v>
      </c>
      <c r="C441" s="36" t="str">
        <f>_xlfn.XLOOKUP($B441,'Q1 DATA TABLE'!$A:$A,'Q1 DATA TABLE'!$G:$G)</f>
        <v>West Sussex</v>
      </c>
      <c r="D441" s="36" t="str">
        <f>_xlfn.XLOOKUP($B441,'Q1 DATA TABLE'!$A:$A,'Q1 DATA TABLE'!C:C)</f>
        <v>England</v>
      </c>
      <c r="E441" s="36" t="str">
        <f>_xlfn.XLOOKUP($B441,'Q1 DATA TABLE'!$A:$A,'Q1 DATA TABLE'!$E:$E)</f>
        <v>United Kingdom</v>
      </c>
      <c r="F441" s="36">
        <f>_xlfn.XLOOKUP($B441,'Q1 DATA TABLE'!$A:$A,'Q1 DATA TABLE'!$H:$H)</f>
        <v>10</v>
      </c>
      <c r="G441" s="22" t="s">
        <v>12179</v>
      </c>
      <c r="H441" s="22" t="s">
        <v>10769</v>
      </c>
      <c r="I441" s="22" t="s">
        <v>11024</v>
      </c>
      <c r="J441" s="23">
        <v>18754</v>
      </c>
      <c r="K441" s="22" t="s">
        <v>10765</v>
      </c>
      <c r="L441" s="22" t="s">
        <v>10765</v>
      </c>
      <c r="M441" s="24">
        <v>170000</v>
      </c>
      <c r="N441" s="21">
        <v>5</v>
      </c>
      <c r="O441" s="22" t="s">
        <v>10856</v>
      </c>
      <c r="P441" s="22" t="s">
        <v>10767</v>
      </c>
      <c r="Q441" s="21">
        <v>1</v>
      </c>
      <c r="R441" s="21">
        <v>4</v>
      </c>
      <c r="S441" s="22" t="s">
        <v>12180</v>
      </c>
      <c r="T441" s="22" t="s">
        <v>10769</v>
      </c>
      <c r="U441" s="22" t="s">
        <v>11142</v>
      </c>
      <c r="V441" s="23">
        <v>37972</v>
      </c>
      <c r="W441" s="22" t="s">
        <v>10780</v>
      </c>
    </row>
    <row r="442" spans="1:23" x14ac:dyDescent="0.25">
      <c r="A442" s="21">
        <v>11435</v>
      </c>
      <c r="B442" s="21">
        <v>168</v>
      </c>
      <c r="C442" s="36" t="str">
        <f>_xlfn.XLOOKUP($B442,'Q1 DATA TABLE'!$A:$A,'Q1 DATA TABLE'!$G:$G)</f>
        <v>Kiel</v>
      </c>
      <c r="D442" s="36" t="str">
        <f>_xlfn.XLOOKUP($B442,'Q1 DATA TABLE'!$A:$A,'Q1 DATA TABLE'!C:C)</f>
        <v>Saarland</v>
      </c>
      <c r="E442" s="36" t="str">
        <f>_xlfn.XLOOKUP($B442,'Q1 DATA TABLE'!$A:$A,'Q1 DATA TABLE'!$E:$E)</f>
        <v>Germany</v>
      </c>
      <c r="F442" s="36">
        <f>_xlfn.XLOOKUP($B442,'Q1 DATA TABLE'!$A:$A,'Q1 DATA TABLE'!$H:$H)</f>
        <v>8</v>
      </c>
      <c r="G442" s="22" t="s">
        <v>11688</v>
      </c>
      <c r="H442" s="22" t="s">
        <v>10769</v>
      </c>
      <c r="I442" s="22" t="s">
        <v>11533</v>
      </c>
      <c r="J442" s="23">
        <v>18328</v>
      </c>
      <c r="K442" s="22" t="s">
        <v>10777</v>
      </c>
      <c r="L442" s="22" t="s">
        <v>10792</v>
      </c>
      <c r="M442" s="24">
        <v>100000</v>
      </c>
      <c r="N442" s="21">
        <v>3</v>
      </c>
      <c r="O442" s="22" t="s">
        <v>10856</v>
      </c>
      <c r="P442" s="22" t="s">
        <v>10839</v>
      </c>
      <c r="Q442" s="21">
        <v>1</v>
      </c>
      <c r="R442" s="21">
        <v>4</v>
      </c>
      <c r="S442" s="22" t="s">
        <v>12181</v>
      </c>
      <c r="T442" s="22" t="s">
        <v>10769</v>
      </c>
      <c r="U442" s="22" t="s">
        <v>11026</v>
      </c>
      <c r="V442" s="23">
        <v>38175</v>
      </c>
      <c r="W442" s="22" t="s">
        <v>10820</v>
      </c>
    </row>
    <row r="443" spans="1:23" x14ac:dyDescent="0.25">
      <c r="A443" s="21">
        <v>11436</v>
      </c>
      <c r="B443" s="21">
        <v>273</v>
      </c>
      <c r="C443" s="36" t="str">
        <f>_xlfn.XLOOKUP($B443,'Q1 DATA TABLE'!$A:$A,'Q1 DATA TABLE'!$G:$G)</f>
        <v>Watford</v>
      </c>
      <c r="D443" s="36" t="str">
        <f>_xlfn.XLOOKUP($B443,'Q1 DATA TABLE'!$A:$A,'Q1 DATA TABLE'!C:C)</f>
        <v>England</v>
      </c>
      <c r="E443" s="36" t="str">
        <f>_xlfn.XLOOKUP($B443,'Q1 DATA TABLE'!$A:$A,'Q1 DATA TABLE'!$E:$E)</f>
        <v>United Kingdom</v>
      </c>
      <c r="F443" s="36">
        <f>_xlfn.XLOOKUP($B443,'Q1 DATA TABLE'!$A:$A,'Q1 DATA TABLE'!$H:$H)</f>
        <v>10</v>
      </c>
      <c r="G443" s="22" t="s">
        <v>11337</v>
      </c>
      <c r="H443" s="22" t="s">
        <v>10769</v>
      </c>
      <c r="I443" s="22" t="s">
        <v>11152</v>
      </c>
      <c r="J443" s="23">
        <v>18524</v>
      </c>
      <c r="K443" s="22" t="s">
        <v>10765</v>
      </c>
      <c r="L443" s="22" t="s">
        <v>10792</v>
      </c>
      <c r="M443" s="24">
        <v>160000</v>
      </c>
      <c r="N443" s="21">
        <v>3</v>
      </c>
      <c r="O443" s="22" t="s">
        <v>10856</v>
      </c>
      <c r="P443" s="22" t="s">
        <v>10839</v>
      </c>
      <c r="Q443" s="21">
        <v>0</v>
      </c>
      <c r="R443" s="21">
        <v>4</v>
      </c>
      <c r="S443" s="22" t="s">
        <v>12182</v>
      </c>
      <c r="T443" s="22" t="s">
        <v>10769</v>
      </c>
      <c r="U443" s="22" t="s">
        <v>11111</v>
      </c>
      <c r="V443" s="23">
        <v>37948</v>
      </c>
      <c r="W443" s="22" t="s">
        <v>10820</v>
      </c>
    </row>
    <row r="444" spans="1:23" x14ac:dyDescent="0.25">
      <c r="A444" s="21">
        <v>11437</v>
      </c>
      <c r="B444" s="21">
        <v>190</v>
      </c>
      <c r="C444" s="36" t="str">
        <f>_xlfn.XLOOKUP($B444,'Q1 DATA TABLE'!$A:$A,'Q1 DATA TABLE'!$G:$G)</f>
        <v>Villeneuve-d'Ascq</v>
      </c>
      <c r="D444" s="36" t="str">
        <f>_xlfn.XLOOKUP($B444,'Q1 DATA TABLE'!$A:$A,'Q1 DATA TABLE'!C:C)</f>
        <v>Nord</v>
      </c>
      <c r="E444" s="36" t="str">
        <f>_xlfn.XLOOKUP($B444,'Q1 DATA TABLE'!$A:$A,'Q1 DATA TABLE'!$E:$E)</f>
        <v>France</v>
      </c>
      <c r="F444" s="36">
        <f>_xlfn.XLOOKUP($B444,'Q1 DATA TABLE'!$A:$A,'Q1 DATA TABLE'!$H:$H)</f>
        <v>7</v>
      </c>
      <c r="G444" s="22" t="s">
        <v>11532</v>
      </c>
      <c r="H444" s="22" t="s">
        <v>10769</v>
      </c>
      <c r="I444" s="22" t="s">
        <v>10928</v>
      </c>
      <c r="J444" s="23">
        <v>18249</v>
      </c>
      <c r="K444" s="22" t="s">
        <v>10765</v>
      </c>
      <c r="L444" s="22" t="s">
        <v>10765</v>
      </c>
      <c r="M444" s="24">
        <v>90000</v>
      </c>
      <c r="N444" s="21">
        <v>4</v>
      </c>
      <c r="O444" s="22" t="s">
        <v>10867</v>
      </c>
      <c r="P444" s="22" t="s">
        <v>10839</v>
      </c>
      <c r="Q444" s="21">
        <v>1</v>
      </c>
      <c r="R444" s="21">
        <v>3</v>
      </c>
      <c r="S444" s="22" t="s">
        <v>12184</v>
      </c>
      <c r="T444" s="22" t="s">
        <v>10769</v>
      </c>
      <c r="U444" s="22" t="s">
        <v>11229</v>
      </c>
      <c r="V444" s="23">
        <v>38159</v>
      </c>
      <c r="W444" s="22" t="s">
        <v>10820</v>
      </c>
    </row>
    <row r="445" spans="1:23" x14ac:dyDescent="0.25">
      <c r="A445" s="21">
        <v>11438</v>
      </c>
      <c r="B445" s="21">
        <v>162</v>
      </c>
      <c r="C445" s="36" t="str">
        <f>_xlfn.XLOOKUP($B445,'Q1 DATA TABLE'!$A:$A,'Q1 DATA TABLE'!$G:$G)</f>
        <v>Werne</v>
      </c>
      <c r="D445" s="36" t="str">
        <f>_xlfn.XLOOKUP($B445,'Q1 DATA TABLE'!$A:$A,'Q1 DATA TABLE'!C:C)</f>
        <v>Nordrhein-Westfalen</v>
      </c>
      <c r="E445" s="36" t="str">
        <f>_xlfn.XLOOKUP($B445,'Q1 DATA TABLE'!$A:$A,'Q1 DATA TABLE'!$E:$E)</f>
        <v>Germany</v>
      </c>
      <c r="F445" s="36">
        <f>_xlfn.XLOOKUP($B445,'Q1 DATA TABLE'!$A:$A,'Q1 DATA TABLE'!$H:$H)</f>
        <v>8</v>
      </c>
      <c r="G445" s="22" t="s">
        <v>11775</v>
      </c>
      <c r="H445" s="22" t="s">
        <v>10769</v>
      </c>
      <c r="I445" s="22" t="s">
        <v>11000</v>
      </c>
      <c r="J445" s="23">
        <v>18185</v>
      </c>
      <c r="K445" s="22" t="s">
        <v>10765</v>
      </c>
      <c r="L445" s="22" t="s">
        <v>10792</v>
      </c>
      <c r="M445" s="24">
        <v>130000</v>
      </c>
      <c r="N445" s="21">
        <v>4</v>
      </c>
      <c r="O445" s="22" t="s">
        <v>10867</v>
      </c>
      <c r="P445" s="22" t="s">
        <v>10839</v>
      </c>
      <c r="Q445" s="21">
        <v>1</v>
      </c>
      <c r="R445" s="21">
        <v>4</v>
      </c>
      <c r="S445" s="22" t="s">
        <v>12185</v>
      </c>
      <c r="T445" s="22" t="s">
        <v>10769</v>
      </c>
      <c r="U445" s="22" t="s">
        <v>10819</v>
      </c>
      <c r="V445" s="23">
        <v>37842</v>
      </c>
      <c r="W445" s="22" t="s">
        <v>10780</v>
      </c>
    </row>
    <row r="446" spans="1:23" x14ac:dyDescent="0.25">
      <c r="A446" s="21">
        <v>11439</v>
      </c>
      <c r="B446" s="21">
        <v>217</v>
      </c>
      <c r="C446" s="36" t="str">
        <f>_xlfn.XLOOKUP($B446,'Q1 DATA TABLE'!$A:$A,'Q1 DATA TABLE'!$G:$G)</f>
        <v>Paris La Defense</v>
      </c>
      <c r="D446" s="36" t="str">
        <f>_xlfn.XLOOKUP($B446,'Q1 DATA TABLE'!$A:$A,'Q1 DATA TABLE'!C:C)</f>
        <v>Hauts de Seine</v>
      </c>
      <c r="E446" s="36" t="str">
        <f>_xlfn.XLOOKUP($B446,'Q1 DATA TABLE'!$A:$A,'Q1 DATA TABLE'!$E:$E)</f>
        <v>France</v>
      </c>
      <c r="F446" s="36">
        <f>_xlfn.XLOOKUP($B446,'Q1 DATA TABLE'!$A:$A,'Q1 DATA TABLE'!$H:$H)</f>
        <v>7</v>
      </c>
      <c r="G446" s="22" t="s">
        <v>10806</v>
      </c>
      <c r="H446" s="22" t="s">
        <v>10769</v>
      </c>
      <c r="I446" s="22" t="s">
        <v>11034</v>
      </c>
      <c r="J446" s="23">
        <v>17670</v>
      </c>
      <c r="K446" s="22" t="s">
        <v>10765</v>
      </c>
      <c r="L446" s="22" t="s">
        <v>10792</v>
      </c>
      <c r="M446" s="24">
        <v>90000</v>
      </c>
      <c r="N446" s="21">
        <v>4</v>
      </c>
      <c r="O446" s="22" t="s">
        <v>10867</v>
      </c>
      <c r="P446" s="22" t="s">
        <v>10839</v>
      </c>
      <c r="Q446" s="21">
        <v>0</v>
      </c>
      <c r="R446" s="21">
        <v>3</v>
      </c>
      <c r="S446" s="22" t="s">
        <v>12187</v>
      </c>
      <c r="T446" s="22" t="s">
        <v>10769</v>
      </c>
      <c r="U446" s="22" t="s">
        <v>11984</v>
      </c>
      <c r="V446" s="23">
        <v>37774</v>
      </c>
      <c r="W446" s="22" t="s">
        <v>10794</v>
      </c>
    </row>
    <row r="447" spans="1:23" x14ac:dyDescent="0.25">
      <c r="A447" s="21">
        <v>11440</v>
      </c>
      <c r="B447" s="21">
        <v>187</v>
      </c>
      <c r="C447" s="36" t="str">
        <f>_xlfn.XLOOKUP($B447,'Q1 DATA TABLE'!$A:$A,'Q1 DATA TABLE'!$G:$G)</f>
        <v>Lille</v>
      </c>
      <c r="D447" s="36" t="str">
        <f>_xlfn.XLOOKUP($B447,'Q1 DATA TABLE'!$A:$A,'Q1 DATA TABLE'!C:C)</f>
        <v>Nord</v>
      </c>
      <c r="E447" s="36" t="str">
        <f>_xlfn.XLOOKUP($B447,'Q1 DATA TABLE'!$A:$A,'Q1 DATA TABLE'!$E:$E)</f>
        <v>France</v>
      </c>
      <c r="F447" s="36">
        <f>_xlfn.XLOOKUP($B447,'Q1 DATA TABLE'!$A:$A,'Q1 DATA TABLE'!$H:$H)</f>
        <v>7</v>
      </c>
      <c r="G447" s="22" t="s">
        <v>12189</v>
      </c>
      <c r="H447" s="22" t="s">
        <v>10823</v>
      </c>
      <c r="I447" s="22" t="s">
        <v>12190</v>
      </c>
      <c r="J447" s="23">
        <v>17437</v>
      </c>
      <c r="K447" s="22" t="s">
        <v>10765</v>
      </c>
      <c r="L447" s="22" t="s">
        <v>10765</v>
      </c>
      <c r="M447" s="24">
        <v>80000</v>
      </c>
      <c r="N447" s="21">
        <v>5</v>
      </c>
      <c r="O447" s="22" t="s">
        <v>10911</v>
      </c>
      <c r="P447" s="22" t="s">
        <v>10857</v>
      </c>
      <c r="Q447" s="21">
        <v>0</v>
      </c>
      <c r="R447" s="21">
        <v>2</v>
      </c>
      <c r="S447" s="22" t="s">
        <v>12191</v>
      </c>
      <c r="T447" s="22" t="s">
        <v>10769</v>
      </c>
      <c r="U447" s="22" t="s">
        <v>10913</v>
      </c>
      <c r="V447" s="23">
        <v>37892</v>
      </c>
      <c r="W447" s="22" t="s">
        <v>10794</v>
      </c>
    </row>
    <row r="448" spans="1:23" x14ac:dyDescent="0.25">
      <c r="A448" s="21">
        <v>11441</v>
      </c>
      <c r="B448" s="21">
        <v>192</v>
      </c>
      <c r="C448" s="36" t="str">
        <f>_xlfn.XLOOKUP($B448,'Q1 DATA TABLE'!$A:$A,'Q1 DATA TABLE'!$G:$G)</f>
        <v>Paris</v>
      </c>
      <c r="D448" s="36" t="str">
        <f>_xlfn.XLOOKUP($B448,'Q1 DATA TABLE'!$A:$A,'Q1 DATA TABLE'!C:C)</f>
        <v>Seine (Paris)</v>
      </c>
      <c r="E448" s="36" t="str">
        <f>_xlfn.XLOOKUP($B448,'Q1 DATA TABLE'!$A:$A,'Q1 DATA TABLE'!$E:$E)</f>
        <v>France</v>
      </c>
      <c r="F448" s="36">
        <f>_xlfn.XLOOKUP($B448,'Q1 DATA TABLE'!$A:$A,'Q1 DATA TABLE'!$H:$H)</f>
        <v>7</v>
      </c>
      <c r="G448" s="22" t="s">
        <v>12192</v>
      </c>
      <c r="H448" s="22" t="s">
        <v>10769</v>
      </c>
      <c r="I448" s="22" t="s">
        <v>12193</v>
      </c>
      <c r="J448" s="23">
        <v>17330</v>
      </c>
      <c r="K448" s="22" t="s">
        <v>10765</v>
      </c>
      <c r="L448" s="22" t="s">
        <v>10792</v>
      </c>
      <c r="M448" s="24">
        <v>90000</v>
      </c>
      <c r="N448" s="21">
        <v>5</v>
      </c>
      <c r="O448" s="22" t="s">
        <v>10911</v>
      </c>
      <c r="P448" s="22" t="s">
        <v>10857</v>
      </c>
      <c r="Q448" s="21">
        <v>0</v>
      </c>
      <c r="R448" s="21">
        <v>2</v>
      </c>
      <c r="S448" s="22" t="s">
        <v>12194</v>
      </c>
      <c r="T448" s="22" t="s">
        <v>10769</v>
      </c>
      <c r="U448" s="22" t="s">
        <v>11022</v>
      </c>
      <c r="V448" s="23">
        <v>38179</v>
      </c>
      <c r="W448" s="22" t="s">
        <v>10794</v>
      </c>
    </row>
    <row r="449" spans="1:23" x14ac:dyDescent="0.25">
      <c r="A449" s="21">
        <v>11442</v>
      </c>
      <c r="B449" s="21">
        <v>224</v>
      </c>
      <c r="C449" s="36" t="str">
        <f>_xlfn.XLOOKUP($B449,'Q1 DATA TABLE'!$A:$A,'Q1 DATA TABLE'!$G:$G)</f>
        <v>Tremblay-en-France</v>
      </c>
      <c r="D449" s="36" t="str">
        <f>_xlfn.XLOOKUP($B449,'Q1 DATA TABLE'!$A:$A,'Q1 DATA TABLE'!C:C)</f>
        <v>Seine Saint Denis</v>
      </c>
      <c r="E449" s="36" t="str">
        <f>_xlfn.XLOOKUP($B449,'Q1 DATA TABLE'!$A:$A,'Q1 DATA TABLE'!$E:$E)</f>
        <v>France</v>
      </c>
      <c r="F449" s="36">
        <f>_xlfn.XLOOKUP($B449,'Q1 DATA TABLE'!$A:$A,'Q1 DATA TABLE'!$H:$H)</f>
        <v>7</v>
      </c>
      <c r="G449" s="22" t="s">
        <v>12081</v>
      </c>
      <c r="H449" s="22" t="s">
        <v>10871</v>
      </c>
      <c r="I449" s="22" t="s">
        <v>11328</v>
      </c>
      <c r="J449" s="23">
        <v>17485</v>
      </c>
      <c r="K449" s="22" t="s">
        <v>10765</v>
      </c>
      <c r="L449" s="22" t="s">
        <v>10765</v>
      </c>
      <c r="M449" s="24">
        <v>90000</v>
      </c>
      <c r="N449" s="21">
        <v>5</v>
      </c>
      <c r="O449" s="22" t="s">
        <v>10911</v>
      </c>
      <c r="P449" s="22" t="s">
        <v>10857</v>
      </c>
      <c r="Q449" s="21">
        <v>1</v>
      </c>
      <c r="R449" s="21">
        <v>2</v>
      </c>
      <c r="S449" s="22" t="s">
        <v>12195</v>
      </c>
      <c r="T449" s="22" t="s">
        <v>10769</v>
      </c>
      <c r="U449" s="22" t="s">
        <v>10926</v>
      </c>
      <c r="V449" s="23">
        <v>38078</v>
      </c>
      <c r="W449" s="22" t="s">
        <v>10820</v>
      </c>
    </row>
    <row r="450" spans="1:23" x14ac:dyDescent="0.25">
      <c r="A450" s="21">
        <v>11443</v>
      </c>
      <c r="B450" s="21">
        <v>31</v>
      </c>
      <c r="C450" s="36" t="str">
        <f>_xlfn.XLOOKUP($B450,'Q1 DATA TABLE'!$A:$A,'Q1 DATA TABLE'!$G:$G)</f>
        <v>Hobart</v>
      </c>
      <c r="D450" s="36" t="str">
        <f>_xlfn.XLOOKUP($B450,'Q1 DATA TABLE'!$A:$A,'Q1 DATA TABLE'!C:C)</f>
        <v>Tasmania</v>
      </c>
      <c r="E450" s="36" t="str">
        <f>_xlfn.XLOOKUP($B450,'Q1 DATA TABLE'!$A:$A,'Q1 DATA TABLE'!$E:$E)</f>
        <v>Australia</v>
      </c>
      <c r="F450" s="36">
        <f>_xlfn.XLOOKUP($B450,'Q1 DATA TABLE'!$A:$A,'Q1 DATA TABLE'!$H:$H)</f>
        <v>9</v>
      </c>
      <c r="G450" s="22" t="s">
        <v>11084</v>
      </c>
      <c r="H450" s="22" t="s">
        <v>10769</v>
      </c>
      <c r="I450" s="22" t="s">
        <v>11320</v>
      </c>
      <c r="J450" s="23">
        <v>27902</v>
      </c>
      <c r="K450" s="22" t="s">
        <v>10777</v>
      </c>
      <c r="L450" s="22" t="s">
        <v>10792</v>
      </c>
      <c r="M450" s="24">
        <v>60000</v>
      </c>
      <c r="N450" s="21">
        <v>0</v>
      </c>
      <c r="O450" s="22" t="s">
        <v>10766</v>
      </c>
      <c r="P450" s="22" t="s">
        <v>10767</v>
      </c>
      <c r="Q450" s="21">
        <v>0</v>
      </c>
      <c r="R450" s="21">
        <v>4</v>
      </c>
      <c r="S450" s="22" t="s">
        <v>12196</v>
      </c>
      <c r="T450" s="22" t="s">
        <v>10769</v>
      </c>
      <c r="U450" s="22" t="s">
        <v>12197</v>
      </c>
      <c r="V450" s="23">
        <v>37233</v>
      </c>
      <c r="W450" s="22" t="s">
        <v>10787</v>
      </c>
    </row>
    <row r="451" spans="1:23" x14ac:dyDescent="0.25">
      <c r="A451" s="21">
        <v>11444</v>
      </c>
      <c r="B451" s="21">
        <v>32</v>
      </c>
      <c r="C451" s="36" t="str">
        <f>_xlfn.XLOOKUP($B451,'Q1 DATA TABLE'!$A:$A,'Q1 DATA TABLE'!$G:$G)</f>
        <v>Bendigo</v>
      </c>
      <c r="D451" s="36" t="str">
        <f>_xlfn.XLOOKUP($B451,'Q1 DATA TABLE'!$A:$A,'Q1 DATA TABLE'!C:C)</f>
        <v>Victoria</v>
      </c>
      <c r="E451" s="36" t="str">
        <f>_xlfn.XLOOKUP($B451,'Q1 DATA TABLE'!$A:$A,'Q1 DATA TABLE'!$E:$E)</f>
        <v>Australia</v>
      </c>
      <c r="F451" s="36">
        <f>_xlfn.XLOOKUP($B451,'Q1 DATA TABLE'!$A:$A,'Q1 DATA TABLE'!$H:$H)</f>
        <v>9</v>
      </c>
      <c r="G451" s="22" t="s">
        <v>12198</v>
      </c>
      <c r="H451" s="22" t="s">
        <v>10823</v>
      </c>
      <c r="I451" s="22" t="s">
        <v>10812</v>
      </c>
      <c r="J451" s="23">
        <v>27878</v>
      </c>
      <c r="K451" s="22" t="s">
        <v>10765</v>
      </c>
      <c r="L451" s="22" t="s">
        <v>10792</v>
      </c>
      <c r="M451" s="24">
        <v>70000</v>
      </c>
      <c r="N451" s="21">
        <v>0</v>
      </c>
      <c r="O451" s="22" t="s">
        <v>10766</v>
      </c>
      <c r="P451" s="22" t="s">
        <v>10767</v>
      </c>
      <c r="Q451" s="21">
        <v>1</v>
      </c>
      <c r="R451" s="21">
        <v>3</v>
      </c>
      <c r="S451" s="22" t="s">
        <v>12199</v>
      </c>
      <c r="T451" s="22" t="s">
        <v>10769</v>
      </c>
      <c r="U451" s="22" t="s">
        <v>11036</v>
      </c>
      <c r="V451" s="23">
        <v>37227</v>
      </c>
      <c r="W451" s="22" t="s">
        <v>10820</v>
      </c>
    </row>
    <row r="452" spans="1:23" x14ac:dyDescent="0.25">
      <c r="A452" s="21">
        <v>11445</v>
      </c>
      <c r="B452" s="21">
        <v>15</v>
      </c>
      <c r="C452" s="36" t="str">
        <f>_xlfn.XLOOKUP($B452,'Q1 DATA TABLE'!$A:$A,'Q1 DATA TABLE'!$G:$G)</f>
        <v>Silverwater</v>
      </c>
      <c r="D452" s="36" t="str">
        <f>_xlfn.XLOOKUP($B452,'Q1 DATA TABLE'!$A:$A,'Q1 DATA TABLE'!C:C)</f>
        <v>New South Wales</v>
      </c>
      <c r="E452" s="36" t="str">
        <f>_xlfn.XLOOKUP($B452,'Q1 DATA TABLE'!$A:$A,'Q1 DATA TABLE'!$E:$E)</f>
        <v>Australia</v>
      </c>
      <c r="F452" s="36">
        <f>_xlfn.XLOOKUP($B452,'Q1 DATA TABLE'!$A:$A,'Q1 DATA TABLE'!$H:$H)</f>
        <v>9</v>
      </c>
      <c r="G452" s="22" t="s">
        <v>11242</v>
      </c>
      <c r="H452" s="22" t="s">
        <v>10777</v>
      </c>
      <c r="I452" s="22" t="s">
        <v>12201</v>
      </c>
      <c r="J452" s="23">
        <v>27231</v>
      </c>
      <c r="K452" s="22" t="s">
        <v>10777</v>
      </c>
      <c r="L452" s="22" t="s">
        <v>10792</v>
      </c>
      <c r="M452" s="24">
        <v>70000</v>
      </c>
      <c r="N452" s="21">
        <v>0</v>
      </c>
      <c r="O452" s="22" t="s">
        <v>10766</v>
      </c>
      <c r="P452" s="22" t="s">
        <v>10767</v>
      </c>
      <c r="Q452" s="21">
        <v>0</v>
      </c>
      <c r="R452" s="21">
        <v>3</v>
      </c>
      <c r="S452" s="22" t="s">
        <v>12202</v>
      </c>
      <c r="T452" s="22" t="s">
        <v>10769</v>
      </c>
      <c r="U452" s="22" t="s">
        <v>10952</v>
      </c>
      <c r="V452" s="23">
        <v>37232</v>
      </c>
      <c r="W452" s="22" t="s">
        <v>10820</v>
      </c>
    </row>
    <row r="453" spans="1:23" x14ac:dyDescent="0.25">
      <c r="A453" s="21">
        <v>11446</v>
      </c>
      <c r="B453" s="21">
        <v>5</v>
      </c>
      <c r="C453" s="36" t="str">
        <f>_xlfn.XLOOKUP($B453,'Q1 DATA TABLE'!$A:$A,'Q1 DATA TABLE'!$G:$G)</f>
        <v>Lane Cove</v>
      </c>
      <c r="D453" s="36" t="str">
        <f>_xlfn.XLOOKUP($B453,'Q1 DATA TABLE'!$A:$A,'Q1 DATA TABLE'!C:C)</f>
        <v>New South Wales</v>
      </c>
      <c r="E453" s="36" t="str">
        <f>_xlfn.XLOOKUP($B453,'Q1 DATA TABLE'!$A:$A,'Q1 DATA TABLE'!$E:$E)</f>
        <v>Australia</v>
      </c>
      <c r="F453" s="36">
        <f>_xlfn.XLOOKUP($B453,'Q1 DATA TABLE'!$A:$A,'Q1 DATA TABLE'!$H:$H)</f>
        <v>9</v>
      </c>
      <c r="G453" s="22" t="s">
        <v>10933</v>
      </c>
      <c r="H453" s="22" t="s">
        <v>11403</v>
      </c>
      <c r="I453" s="22" t="s">
        <v>11140</v>
      </c>
      <c r="J453" s="23">
        <v>27253</v>
      </c>
      <c r="K453" s="22" t="s">
        <v>10777</v>
      </c>
      <c r="L453" s="22" t="s">
        <v>10792</v>
      </c>
      <c r="M453" s="24">
        <v>70000</v>
      </c>
      <c r="N453" s="21">
        <v>0</v>
      </c>
      <c r="O453" s="22" t="s">
        <v>10766</v>
      </c>
      <c r="P453" s="22" t="s">
        <v>10767</v>
      </c>
      <c r="Q453" s="21">
        <v>0</v>
      </c>
      <c r="R453" s="21">
        <v>3</v>
      </c>
      <c r="S453" s="22" t="s">
        <v>12203</v>
      </c>
      <c r="T453" s="22" t="s">
        <v>10769</v>
      </c>
      <c r="U453" s="22" t="s">
        <v>11252</v>
      </c>
      <c r="V453" s="23">
        <v>37244</v>
      </c>
      <c r="W453" s="22" t="s">
        <v>10820</v>
      </c>
    </row>
    <row r="454" spans="1:23" x14ac:dyDescent="0.25">
      <c r="A454" s="21">
        <v>11447</v>
      </c>
      <c r="B454" s="21">
        <v>25</v>
      </c>
      <c r="C454" s="36" t="str">
        <f>_xlfn.XLOOKUP($B454,'Q1 DATA TABLE'!$A:$A,'Q1 DATA TABLE'!$G:$G)</f>
        <v>Hervey Bay</v>
      </c>
      <c r="D454" s="36" t="str">
        <f>_xlfn.XLOOKUP($B454,'Q1 DATA TABLE'!$A:$A,'Q1 DATA TABLE'!C:C)</f>
        <v>Queensland</v>
      </c>
      <c r="E454" s="36" t="str">
        <f>_xlfn.XLOOKUP($B454,'Q1 DATA TABLE'!$A:$A,'Q1 DATA TABLE'!$E:$E)</f>
        <v>Australia</v>
      </c>
      <c r="F454" s="36">
        <f>_xlfn.XLOOKUP($B454,'Q1 DATA TABLE'!$A:$A,'Q1 DATA TABLE'!$H:$H)</f>
        <v>9</v>
      </c>
      <c r="G454" s="22" t="s">
        <v>10959</v>
      </c>
      <c r="H454" s="22" t="s">
        <v>10769</v>
      </c>
      <c r="I454" s="22" t="s">
        <v>11396</v>
      </c>
      <c r="J454" s="23">
        <v>27257</v>
      </c>
      <c r="K454" s="22" t="s">
        <v>10765</v>
      </c>
      <c r="L454" s="22" t="s">
        <v>10792</v>
      </c>
      <c r="M454" s="24">
        <v>70000</v>
      </c>
      <c r="N454" s="21">
        <v>0</v>
      </c>
      <c r="O454" s="22" t="s">
        <v>10766</v>
      </c>
      <c r="P454" s="22" t="s">
        <v>10767</v>
      </c>
      <c r="Q454" s="21">
        <v>1</v>
      </c>
      <c r="R454" s="21">
        <v>4</v>
      </c>
      <c r="S454" s="22" t="s">
        <v>12204</v>
      </c>
      <c r="T454" s="22" t="s">
        <v>10769</v>
      </c>
      <c r="U454" s="22" t="s">
        <v>11057</v>
      </c>
      <c r="V454" s="23">
        <v>37254</v>
      </c>
      <c r="W454" s="22" t="s">
        <v>10820</v>
      </c>
    </row>
    <row r="455" spans="1:23" x14ac:dyDescent="0.25">
      <c r="A455" s="21">
        <v>11448</v>
      </c>
      <c r="B455" s="21">
        <v>35</v>
      </c>
      <c r="C455" s="36" t="str">
        <f>_xlfn.XLOOKUP($B455,'Q1 DATA TABLE'!$A:$A,'Q1 DATA TABLE'!$G:$G)</f>
        <v>Melbourne</v>
      </c>
      <c r="D455" s="36" t="str">
        <f>_xlfn.XLOOKUP($B455,'Q1 DATA TABLE'!$A:$A,'Q1 DATA TABLE'!C:C)</f>
        <v>Victoria</v>
      </c>
      <c r="E455" s="36" t="str">
        <f>_xlfn.XLOOKUP($B455,'Q1 DATA TABLE'!$A:$A,'Q1 DATA TABLE'!$E:$E)</f>
        <v>Australia</v>
      </c>
      <c r="F455" s="36">
        <f>_xlfn.XLOOKUP($B455,'Q1 DATA TABLE'!$A:$A,'Q1 DATA TABLE'!$H:$H)</f>
        <v>9</v>
      </c>
      <c r="G455" s="22" t="s">
        <v>11772</v>
      </c>
      <c r="H455" s="22" t="s">
        <v>10769</v>
      </c>
      <c r="I455" s="22" t="s">
        <v>11353</v>
      </c>
      <c r="J455" s="23">
        <v>27512</v>
      </c>
      <c r="K455" s="22" t="s">
        <v>10777</v>
      </c>
      <c r="L455" s="22" t="s">
        <v>10765</v>
      </c>
      <c r="M455" s="24">
        <v>80000</v>
      </c>
      <c r="N455" s="21">
        <v>0</v>
      </c>
      <c r="O455" s="22" t="s">
        <v>10766</v>
      </c>
      <c r="P455" s="22" t="s">
        <v>10767</v>
      </c>
      <c r="Q455" s="21">
        <v>1</v>
      </c>
      <c r="R455" s="21">
        <v>3</v>
      </c>
      <c r="S455" s="22" t="s">
        <v>12205</v>
      </c>
      <c r="T455" s="22" t="s">
        <v>10769</v>
      </c>
      <c r="U455" s="22" t="s">
        <v>11100</v>
      </c>
      <c r="V455" s="23">
        <v>37242</v>
      </c>
      <c r="W455" s="22" t="s">
        <v>10820</v>
      </c>
    </row>
    <row r="456" spans="1:23" x14ac:dyDescent="0.25">
      <c r="A456" s="21">
        <v>11449</v>
      </c>
      <c r="B456" s="21">
        <v>37</v>
      </c>
      <c r="C456" s="36" t="str">
        <f>_xlfn.XLOOKUP($B456,'Q1 DATA TABLE'!$A:$A,'Q1 DATA TABLE'!$G:$G)</f>
        <v>Seaford</v>
      </c>
      <c r="D456" s="36" t="str">
        <f>_xlfn.XLOOKUP($B456,'Q1 DATA TABLE'!$A:$A,'Q1 DATA TABLE'!C:C)</f>
        <v>Victoria</v>
      </c>
      <c r="E456" s="36" t="str">
        <f>_xlfn.XLOOKUP($B456,'Q1 DATA TABLE'!$A:$A,'Q1 DATA TABLE'!$E:$E)</f>
        <v>Australia</v>
      </c>
      <c r="F456" s="36">
        <f>_xlfn.XLOOKUP($B456,'Q1 DATA TABLE'!$A:$A,'Q1 DATA TABLE'!$H:$H)</f>
        <v>9</v>
      </c>
      <c r="G456" s="22" t="s">
        <v>11261</v>
      </c>
      <c r="H456" s="22" t="s">
        <v>11029</v>
      </c>
      <c r="I456" s="22" t="s">
        <v>12147</v>
      </c>
      <c r="J456" s="23">
        <v>27427</v>
      </c>
      <c r="K456" s="22" t="s">
        <v>10765</v>
      </c>
      <c r="L456" s="22" t="s">
        <v>10765</v>
      </c>
      <c r="M456" s="24">
        <v>80000</v>
      </c>
      <c r="N456" s="21">
        <v>0</v>
      </c>
      <c r="O456" s="22" t="s">
        <v>10766</v>
      </c>
      <c r="P456" s="22" t="s">
        <v>10767</v>
      </c>
      <c r="Q456" s="21">
        <v>1</v>
      </c>
      <c r="R456" s="21">
        <v>3</v>
      </c>
      <c r="S456" s="22" t="s">
        <v>12206</v>
      </c>
      <c r="T456" s="22" t="s">
        <v>10769</v>
      </c>
      <c r="U456" s="22" t="s">
        <v>11956</v>
      </c>
      <c r="V456" s="23">
        <v>37245</v>
      </c>
      <c r="W456" s="22" t="s">
        <v>10820</v>
      </c>
    </row>
    <row r="457" spans="1:23" x14ac:dyDescent="0.25">
      <c r="A457" s="21">
        <v>11450</v>
      </c>
      <c r="B457" s="21">
        <v>28</v>
      </c>
      <c r="C457" s="36" t="str">
        <f>_xlfn.XLOOKUP($B457,'Q1 DATA TABLE'!$A:$A,'Q1 DATA TABLE'!$G:$G)</f>
        <v>Cloverdale</v>
      </c>
      <c r="D457" s="36" t="str">
        <f>_xlfn.XLOOKUP($B457,'Q1 DATA TABLE'!$A:$A,'Q1 DATA TABLE'!C:C)</f>
        <v>South Australia</v>
      </c>
      <c r="E457" s="36" t="str">
        <f>_xlfn.XLOOKUP($B457,'Q1 DATA TABLE'!$A:$A,'Q1 DATA TABLE'!$E:$E)</f>
        <v>Australia</v>
      </c>
      <c r="F457" s="36">
        <f>_xlfn.XLOOKUP($B457,'Q1 DATA TABLE'!$A:$A,'Q1 DATA TABLE'!$H:$H)</f>
        <v>9</v>
      </c>
      <c r="G457" s="22" t="s">
        <v>12207</v>
      </c>
      <c r="H457" s="22" t="s">
        <v>10769</v>
      </c>
      <c r="I457" s="22" t="s">
        <v>10812</v>
      </c>
      <c r="J457" s="23">
        <v>27710</v>
      </c>
      <c r="K457" s="22" t="s">
        <v>10777</v>
      </c>
      <c r="L457" s="22" t="s">
        <v>10765</v>
      </c>
      <c r="M457" s="24">
        <v>130000</v>
      </c>
      <c r="N457" s="21">
        <v>4</v>
      </c>
      <c r="O457" s="22" t="s">
        <v>10867</v>
      </c>
      <c r="P457" s="22" t="s">
        <v>10839</v>
      </c>
      <c r="Q457" s="21">
        <v>1</v>
      </c>
      <c r="R457" s="21">
        <v>4</v>
      </c>
      <c r="S457" s="22" t="s">
        <v>12208</v>
      </c>
      <c r="T457" s="22" t="s">
        <v>10769</v>
      </c>
      <c r="U457" s="22" t="s">
        <v>11275</v>
      </c>
      <c r="V457" s="23">
        <v>37255</v>
      </c>
      <c r="W457" s="22" t="s">
        <v>10780</v>
      </c>
    </row>
    <row r="458" spans="1:23" x14ac:dyDescent="0.25">
      <c r="A458" s="21">
        <v>11451</v>
      </c>
      <c r="B458" s="21">
        <v>10</v>
      </c>
      <c r="C458" s="36" t="str">
        <f>_xlfn.XLOOKUP($B458,'Q1 DATA TABLE'!$A:$A,'Q1 DATA TABLE'!$G:$G)</f>
        <v>Newcastle</v>
      </c>
      <c r="D458" s="36" t="str">
        <f>_xlfn.XLOOKUP($B458,'Q1 DATA TABLE'!$A:$A,'Q1 DATA TABLE'!C:C)</f>
        <v>New South Wales</v>
      </c>
      <c r="E458" s="36" t="str">
        <f>_xlfn.XLOOKUP($B458,'Q1 DATA TABLE'!$A:$A,'Q1 DATA TABLE'!$E:$E)</f>
        <v>Australia</v>
      </c>
      <c r="F458" s="36">
        <f>_xlfn.XLOOKUP($B458,'Q1 DATA TABLE'!$A:$A,'Q1 DATA TABLE'!$H:$H)</f>
        <v>9</v>
      </c>
      <c r="G458" s="22" t="s">
        <v>10783</v>
      </c>
      <c r="H458" s="22" t="s">
        <v>10775</v>
      </c>
      <c r="I458" s="22" t="s">
        <v>12209</v>
      </c>
      <c r="J458" s="23">
        <v>27342</v>
      </c>
      <c r="K458" s="22" t="s">
        <v>10777</v>
      </c>
      <c r="L458" s="22" t="s">
        <v>10765</v>
      </c>
      <c r="M458" s="24">
        <v>70000</v>
      </c>
      <c r="N458" s="21">
        <v>0</v>
      </c>
      <c r="O458" s="22" t="s">
        <v>10766</v>
      </c>
      <c r="P458" s="22" t="s">
        <v>10767</v>
      </c>
      <c r="Q458" s="21">
        <v>0</v>
      </c>
      <c r="R458" s="21">
        <v>4</v>
      </c>
      <c r="S458" s="22" t="s">
        <v>12210</v>
      </c>
      <c r="T458" s="22" t="s">
        <v>10769</v>
      </c>
      <c r="U458" s="22" t="s">
        <v>12017</v>
      </c>
      <c r="V458" s="23">
        <v>37285</v>
      </c>
      <c r="W458" s="22" t="s">
        <v>10820</v>
      </c>
    </row>
    <row r="459" spans="1:23" x14ac:dyDescent="0.25">
      <c r="A459" s="21">
        <v>11452</v>
      </c>
      <c r="B459" s="21">
        <v>21</v>
      </c>
      <c r="C459" s="36" t="str">
        <f>_xlfn.XLOOKUP($B459,'Q1 DATA TABLE'!$A:$A,'Q1 DATA TABLE'!$G:$G)</f>
        <v>Caloundra</v>
      </c>
      <c r="D459" s="36" t="str">
        <f>_xlfn.XLOOKUP($B459,'Q1 DATA TABLE'!$A:$A,'Q1 DATA TABLE'!C:C)</f>
        <v>Queensland</v>
      </c>
      <c r="E459" s="36" t="str">
        <f>_xlfn.XLOOKUP($B459,'Q1 DATA TABLE'!$A:$A,'Q1 DATA TABLE'!$E:$E)</f>
        <v>Australia</v>
      </c>
      <c r="F459" s="36">
        <f>_xlfn.XLOOKUP($B459,'Q1 DATA TABLE'!$A:$A,'Q1 DATA TABLE'!$H:$H)</f>
        <v>9</v>
      </c>
      <c r="G459" s="22" t="s">
        <v>12192</v>
      </c>
      <c r="H459" s="22" t="s">
        <v>11118</v>
      </c>
      <c r="I459" s="22" t="s">
        <v>11210</v>
      </c>
      <c r="J459" s="23">
        <v>26973</v>
      </c>
      <c r="K459" s="22" t="s">
        <v>10777</v>
      </c>
      <c r="L459" s="22" t="s">
        <v>10792</v>
      </c>
      <c r="M459" s="24">
        <v>80000</v>
      </c>
      <c r="N459" s="21">
        <v>0</v>
      </c>
      <c r="O459" s="22" t="s">
        <v>10766</v>
      </c>
      <c r="P459" s="22" t="s">
        <v>10767</v>
      </c>
      <c r="Q459" s="21">
        <v>0</v>
      </c>
      <c r="R459" s="21">
        <v>3</v>
      </c>
      <c r="S459" s="22" t="s">
        <v>12211</v>
      </c>
      <c r="T459" s="22" t="s">
        <v>10769</v>
      </c>
      <c r="U459" s="22" t="s">
        <v>12056</v>
      </c>
      <c r="V459" s="23">
        <v>37267</v>
      </c>
      <c r="W459" s="22" t="s">
        <v>10820</v>
      </c>
    </row>
    <row r="460" spans="1:23" x14ac:dyDescent="0.25">
      <c r="A460" s="21">
        <v>11453</v>
      </c>
      <c r="B460" s="21">
        <v>31</v>
      </c>
      <c r="C460" s="36" t="str">
        <f>_xlfn.XLOOKUP($B460,'Q1 DATA TABLE'!$A:$A,'Q1 DATA TABLE'!$G:$G)</f>
        <v>Hobart</v>
      </c>
      <c r="D460" s="36" t="str">
        <f>_xlfn.XLOOKUP($B460,'Q1 DATA TABLE'!$A:$A,'Q1 DATA TABLE'!C:C)</f>
        <v>Tasmania</v>
      </c>
      <c r="E460" s="36" t="str">
        <f>_xlfn.XLOOKUP($B460,'Q1 DATA TABLE'!$A:$A,'Q1 DATA TABLE'!$E:$E)</f>
        <v>Australia</v>
      </c>
      <c r="F460" s="36">
        <f>_xlfn.XLOOKUP($B460,'Q1 DATA TABLE'!$A:$A,'Q1 DATA TABLE'!$H:$H)</f>
        <v>9</v>
      </c>
      <c r="G460" s="22" t="s">
        <v>12212</v>
      </c>
      <c r="H460" s="22" t="s">
        <v>11277</v>
      </c>
      <c r="I460" s="22" t="s">
        <v>12005</v>
      </c>
      <c r="J460" s="23">
        <v>26897</v>
      </c>
      <c r="K460" s="22" t="s">
        <v>10777</v>
      </c>
      <c r="L460" s="22" t="s">
        <v>10765</v>
      </c>
      <c r="M460" s="24">
        <v>80000</v>
      </c>
      <c r="N460" s="21">
        <v>0</v>
      </c>
      <c r="O460" s="22" t="s">
        <v>10766</v>
      </c>
      <c r="P460" s="22" t="s">
        <v>10767</v>
      </c>
      <c r="Q460" s="21">
        <v>0</v>
      </c>
      <c r="R460" s="21">
        <v>3</v>
      </c>
      <c r="S460" s="22" t="s">
        <v>12213</v>
      </c>
      <c r="T460" s="22" t="s">
        <v>10769</v>
      </c>
      <c r="U460" s="22" t="s">
        <v>11373</v>
      </c>
      <c r="V460" s="23">
        <v>37271</v>
      </c>
      <c r="W460" s="22" t="s">
        <v>10820</v>
      </c>
    </row>
    <row r="461" spans="1:23" x14ac:dyDescent="0.25">
      <c r="A461" s="21">
        <v>11454</v>
      </c>
      <c r="B461" s="21">
        <v>35</v>
      </c>
      <c r="C461" s="36" t="str">
        <f>_xlfn.XLOOKUP($B461,'Q1 DATA TABLE'!$A:$A,'Q1 DATA TABLE'!$G:$G)</f>
        <v>Melbourne</v>
      </c>
      <c r="D461" s="36" t="str">
        <f>_xlfn.XLOOKUP($B461,'Q1 DATA TABLE'!$A:$A,'Q1 DATA TABLE'!C:C)</f>
        <v>Victoria</v>
      </c>
      <c r="E461" s="36" t="str">
        <f>_xlfn.XLOOKUP($B461,'Q1 DATA TABLE'!$A:$A,'Q1 DATA TABLE'!$E:$E)</f>
        <v>Australia</v>
      </c>
      <c r="F461" s="36">
        <f>_xlfn.XLOOKUP($B461,'Q1 DATA TABLE'!$A:$A,'Q1 DATA TABLE'!$H:$H)</f>
        <v>9</v>
      </c>
      <c r="G461" s="22" t="s">
        <v>11381</v>
      </c>
      <c r="H461" s="22" t="s">
        <v>10769</v>
      </c>
      <c r="I461" s="22" t="s">
        <v>11098</v>
      </c>
      <c r="J461" s="23">
        <v>27141</v>
      </c>
      <c r="K461" s="22" t="s">
        <v>10777</v>
      </c>
      <c r="L461" s="22" t="s">
        <v>10792</v>
      </c>
      <c r="M461" s="24">
        <v>80000</v>
      </c>
      <c r="N461" s="21">
        <v>0</v>
      </c>
      <c r="O461" s="22" t="s">
        <v>10766</v>
      </c>
      <c r="P461" s="22" t="s">
        <v>10767</v>
      </c>
      <c r="Q461" s="21">
        <v>0</v>
      </c>
      <c r="R461" s="21">
        <v>3</v>
      </c>
      <c r="S461" s="22" t="s">
        <v>11416</v>
      </c>
      <c r="T461" s="22" t="s">
        <v>10769</v>
      </c>
      <c r="U461" s="22" t="s">
        <v>11100</v>
      </c>
      <c r="V461" s="23">
        <v>37287</v>
      </c>
      <c r="W461" s="22" t="s">
        <v>10820</v>
      </c>
    </row>
    <row r="462" spans="1:23" x14ac:dyDescent="0.25">
      <c r="A462" s="21">
        <v>11455</v>
      </c>
      <c r="B462" s="21">
        <v>36</v>
      </c>
      <c r="C462" s="36" t="str">
        <f>_xlfn.XLOOKUP($B462,'Q1 DATA TABLE'!$A:$A,'Q1 DATA TABLE'!$G:$G)</f>
        <v>Melton</v>
      </c>
      <c r="D462" s="36" t="str">
        <f>_xlfn.XLOOKUP($B462,'Q1 DATA TABLE'!$A:$A,'Q1 DATA TABLE'!C:C)</f>
        <v>Victoria</v>
      </c>
      <c r="E462" s="36" t="str">
        <f>_xlfn.XLOOKUP($B462,'Q1 DATA TABLE'!$A:$A,'Q1 DATA TABLE'!$E:$E)</f>
        <v>Australia</v>
      </c>
      <c r="F462" s="36">
        <f>_xlfn.XLOOKUP($B462,'Q1 DATA TABLE'!$A:$A,'Q1 DATA TABLE'!$H:$H)</f>
        <v>9</v>
      </c>
      <c r="G462" s="22" t="s">
        <v>11213</v>
      </c>
      <c r="H462" s="22" t="s">
        <v>10769</v>
      </c>
      <c r="I462" s="22" t="s">
        <v>12214</v>
      </c>
      <c r="J462" s="23">
        <v>27140</v>
      </c>
      <c r="K462" s="22" t="s">
        <v>10765</v>
      </c>
      <c r="L462" s="22" t="s">
        <v>10765</v>
      </c>
      <c r="M462" s="24">
        <v>100000</v>
      </c>
      <c r="N462" s="21">
        <v>0</v>
      </c>
      <c r="O462" s="22" t="s">
        <v>10867</v>
      </c>
      <c r="P462" s="22" t="s">
        <v>10839</v>
      </c>
      <c r="Q462" s="21">
        <v>1</v>
      </c>
      <c r="R462" s="21">
        <v>2</v>
      </c>
      <c r="S462" s="22" t="s">
        <v>12215</v>
      </c>
      <c r="T462" s="22" t="s">
        <v>10769</v>
      </c>
      <c r="U462" s="22" t="s">
        <v>11697</v>
      </c>
      <c r="V462" s="23">
        <v>37257</v>
      </c>
      <c r="W462" s="22" t="s">
        <v>10820</v>
      </c>
    </row>
    <row r="463" spans="1:23" x14ac:dyDescent="0.25">
      <c r="A463" s="21">
        <v>11456</v>
      </c>
      <c r="B463" s="21">
        <v>17</v>
      </c>
      <c r="C463" s="36" t="str">
        <f>_xlfn.XLOOKUP($B463,'Q1 DATA TABLE'!$A:$A,'Q1 DATA TABLE'!$G:$G)</f>
        <v>St. Leonards</v>
      </c>
      <c r="D463" s="36" t="str">
        <f>_xlfn.XLOOKUP($B463,'Q1 DATA TABLE'!$A:$A,'Q1 DATA TABLE'!C:C)</f>
        <v>New South Wales</v>
      </c>
      <c r="E463" s="36" t="str">
        <f>_xlfn.XLOOKUP($B463,'Q1 DATA TABLE'!$A:$A,'Q1 DATA TABLE'!$E:$E)</f>
        <v>Australia</v>
      </c>
      <c r="F463" s="36">
        <f>_xlfn.XLOOKUP($B463,'Q1 DATA TABLE'!$A:$A,'Q1 DATA TABLE'!$H:$H)</f>
        <v>9</v>
      </c>
      <c r="G463" s="22" t="s">
        <v>10762</v>
      </c>
      <c r="H463" s="22" t="s">
        <v>10823</v>
      </c>
      <c r="I463" s="22" t="s">
        <v>11063</v>
      </c>
      <c r="J463" s="23">
        <v>27218</v>
      </c>
      <c r="K463" s="22" t="s">
        <v>10765</v>
      </c>
      <c r="L463" s="22" t="s">
        <v>10765</v>
      </c>
      <c r="M463" s="24">
        <v>120000</v>
      </c>
      <c r="N463" s="21">
        <v>5</v>
      </c>
      <c r="O463" s="22" t="s">
        <v>10911</v>
      </c>
      <c r="P463" s="22" t="s">
        <v>10767</v>
      </c>
      <c r="Q463" s="21">
        <v>1</v>
      </c>
      <c r="R463" s="21">
        <v>4</v>
      </c>
      <c r="S463" s="22" t="s">
        <v>12216</v>
      </c>
      <c r="T463" s="22" t="s">
        <v>10769</v>
      </c>
      <c r="U463" s="22" t="s">
        <v>10952</v>
      </c>
      <c r="V463" s="23">
        <v>37273</v>
      </c>
      <c r="W463" s="22" t="s">
        <v>10820</v>
      </c>
    </row>
    <row r="464" spans="1:23" x14ac:dyDescent="0.25">
      <c r="A464" s="21">
        <v>11457</v>
      </c>
      <c r="B464" s="21">
        <v>19</v>
      </c>
      <c r="C464" s="36" t="str">
        <f>_xlfn.XLOOKUP($B464,'Q1 DATA TABLE'!$A:$A,'Q1 DATA TABLE'!$G:$G)</f>
        <v>Wollongong</v>
      </c>
      <c r="D464" s="36" t="str">
        <f>_xlfn.XLOOKUP($B464,'Q1 DATA TABLE'!$A:$A,'Q1 DATA TABLE'!C:C)</f>
        <v>New South Wales</v>
      </c>
      <c r="E464" s="36" t="str">
        <f>_xlfn.XLOOKUP($B464,'Q1 DATA TABLE'!$A:$A,'Q1 DATA TABLE'!$E:$E)</f>
        <v>Australia</v>
      </c>
      <c r="F464" s="36">
        <f>_xlfn.XLOOKUP($B464,'Q1 DATA TABLE'!$A:$A,'Q1 DATA TABLE'!$H:$H)</f>
        <v>9</v>
      </c>
      <c r="G464" s="22" t="s">
        <v>10945</v>
      </c>
      <c r="H464" s="22" t="s">
        <v>10823</v>
      </c>
      <c r="I464" s="22" t="s">
        <v>11250</v>
      </c>
      <c r="J464" s="23">
        <v>26805</v>
      </c>
      <c r="K464" s="22" t="s">
        <v>10765</v>
      </c>
      <c r="L464" s="22" t="s">
        <v>10792</v>
      </c>
      <c r="M464" s="24">
        <v>90000</v>
      </c>
      <c r="N464" s="21">
        <v>0</v>
      </c>
      <c r="O464" s="22" t="s">
        <v>10766</v>
      </c>
      <c r="P464" s="22" t="s">
        <v>10767</v>
      </c>
      <c r="Q464" s="21">
        <v>1</v>
      </c>
      <c r="R464" s="21">
        <v>3</v>
      </c>
      <c r="S464" s="22" t="s">
        <v>12217</v>
      </c>
      <c r="T464" s="22" t="s">
        <v>10769</v>
      </c>
      <c r="U464" s="22" t="s">
        <v>12014</v>
      </c>
      <c r="V464" s="23">
        <v>37273</v>
      </c>
      <c r="W464" s="22" t="s">
        <v>10820</v>
      </c>
    </row>
    <row r="465" spans="1:23" x14ac:dyDescent="0.25">
      <c r="A465" s="21">
        <v>11458</v>
      </c>
      <c r="B465" s="21">
        <v>16</v>
      </c>
      <c r="C465" s="36" t="str">
        <f>_xlfn.XLOOKUP($B465,'Q1 DATA TABLE'!$A:$A,'Q1 DATA TABLE'!$G:$G)</f>
        <v>Springwood</v>
      </c>
      <c r="D465" s="36" t="str">
        <f>_xlfn.XLOOKUP($B465,'Q1 DATA TABLE'!$A:$A,'Q1 DATA TABLE'!C:C)</f>
        <v>New South Wales</v>
      </c>
      <c r="E465" s="36" t="str">
        <f>_xlfn.XLOOKUP($B465,'Q1 DATA TABLE'!$A:$A,'Q1 DATA TABLE'!$E:$E)</f>
        <v>Australia</v>
      </c>
      <c r="F465" s="36">
        <f>_xlfn.XLOOKUP($B465,'Q1 DATA TABLE'!$A:$A,'Q1 DATA TABLE'!$H:$H)</f>
        <v>9</v>
      </c>
      <c r="G465" s="22" t="s">
        <v>11238</v>
      </c>
      <c r="H465" s="22" t="s">
        <v>11403</v>
      </c>
      <c r="I465" s="22" t="s">
        <v>11236</v>
      </c>
      <c r="J465" s="23">
        <v>26759</v>
      </c>
      <c r="K465" s="22" t="s">
        <v>10765</v>
      </c>
      <c r="L465" s="22" t="s">
        <v>10792</v>
      </c>
      <c r="M465" s="24">
        <v>100000</v>
      </c>
      <c r="N465" s="21">
        <v>0</v>
      </c>
      <c r="O465" s="22" t="s">
        <v>10867</v>
      </c>
      <c r="P465" s="22" t="s">
        <v>10839</v>
      </c>
      <c r="Q465" s="21">
        <v>1</v>
      </c>
      <c r="R465" s="21">
        <v>2</v>
      </c>
      <c r="S465" s="22" t="s">
        <v>12218</v>
      </c>
      <c r="T465" s="22" t="s">
        <v>10769</v>
      </c>
      <c r="U465" s="22" t="s">
        <v>11252</v>
      </c>
      <c r="V465" s="23">
        <v>37895</v>
      </c>
      <c r="W465" s="22" t="s">
        <v>10820</v>
      </c>
    </row>
    <row r="466" spans="1:23" x14ac:dyDescent="0.25">
      <c r="A466" s="21">
        <v>11459</v>
      </c>
      <c r="B466" s="21">
        <v>13</v>
      </c>
      <c r="C466" s="36" t="str">
        <f>_xlfn.XLOOKUP($B466,'Q1 DATA TABLE'!$A:$A,'Q1 DATA TABLE'!$G:$G)</f>
        <v>Port Macquarie</v>
      </c>
      <c r="D466" s="36" t="str">
        <f>_xlfn.XLOOKUP($B466,'Q1 DATA TABLE'!$A:$A,'Q1 DATA TABLE'!C:C)</f>
        <v>New South Wales</v>
      </c>
      <c r="E466" s="36" t="str">
        <f>_xlfn.XLOOKUP($B466,'Q1 DATA TABLE'!$A:$A,'Q1 DATA TABLE'!$E:$E)</f>
        <v>Australia</v>
      </c>
      <c r="F466" s="36">
        <f>_xlfn.XLOOKUP($B466,'Q1 DATA TABLE'!$A:$A,'Q1 DATA TABLE'!$H:$H)</f>
        <v>9</v>
      </c>
      <c r="G466" s="22" t="s">
        <v>12219</v>
      </c>
      <c r="H466" s="22" t="s">
        <v>10769</v>
      </c>
      <c r="I466" s="22" t="s">
        <v>11267</v>
      </c>
      <c r="J466" s="23">
        <v>26585</v>
      </c>
      <c r="K466" s="22" t="s">
        <v>10777</v>
      </c>
      <c r="L466" s="22" t="s">
        <v>10792</v>
      </c>
      <c r="M466" s="24">
        <v>80000</v>
      </c>
      <c r="N466" s="21">
        <v>0</v>
      </c>
      <c r="O466" s="22" t="s">
        <v>10766</v>
      </c>
      <c r="P466" s="22" t="s">
        <v>10767</v>
      </c>
      <c r="Q466" s="21">
        <v>0</v>
      </c>
      <c r="R466" s="21">
        <v>3</v>
      </c>
      <c r="S466" s="22" t="s">
        <v>12220</v>
      </c>
      <c r="T466" s="22" t="s">
        <v>10769</v>
      </c>
      <c r="U466" s="22" t="s">
        <v>12221</v>
      </c>
      <c r="V466" s="23">
        <v>37283</v>
      </c>
      <c r="W466" s="22" t="s">
        <v>10820</v>
      </c>
    </row>
    <row r="467" spans="1:23" x14ac:dyDescent="0.25">
      <c r="A467" s="21">
        <v>11460</v>
      </c>
      <c r="B467" s="21">
        <v>33</v>
      </c>
      <c r="C467" s="36" t="str">
        <f>_xlfn.XLOOKUP($B467,'Q1 DATA TABLE'!$A:$A,'Q1 DATA TABLE'!$G:$G)</f>
        <v>Cranbourne</v>
      </c>
      <c r="D467" s="36" t="str">
        <f>_xlfn.XLOOKUP($B467,'Q1 DATA TABLE'!$A:$A,'Q1 DATA TABLE'!C:C)</f>
        <v>Victoria</v>
      </c>
      <c r="E467" s="36" t="str">
        <f>_xlfn.XLOOKUP($B467,'Q1 DATA TABLE'!$A:$A,'Q1 DATA TABLE'!$E:$E)</f>
        <v>Australia</v>
      </c>
      <c r="F467" s="36">
        <f>_xlfn.XLOOKUP($B467,'Q1 DATA TABLE'!$A:$A,'Q1 DATA TABLE'!$H:$H)</f>
        <v>9</v>
      </c>
      <c r="G467" s="22" t="s">
        <v>12222</v>
      </c>
      <c r="H467" s="22" t="s">
        <v>10919</v>
      </c>
      <c r="I467" s="22" t="s">
        <v>11227</v>
      </c>
      <c r="J467" s="23">
        <v>26579</v>
      </c>
      <c r="K467" s="22" t="s">
        <v>10777</v>
      </c>
      <c r="L467" s="22" t="s">
        <v>10765</v>
      </c>
      <c r="M467" s="24">
        <v>90000</v>
      </c>
      <c r="N467" s="21">
        <v>0</v>
      </c>
      <c r="O467" s="22" t="s">
        <v>10766</v>
      </c>
      <c r="P467" s="22" t="s">
        <v>10767</v>
      </c>
      <c r="Q467" s="21">
        <v>0</v>
      </c>
      <c r="R467" s="21">
        <v>3</v>
      </c>
      <c r="S467" s="22" t="s">
        <v>12223</v>
      </c>
      <c r="T467" s="22" t="s">
        <v>10769</v>
      </c>
      <c r="U467" s="22" t="s">
        <v>11241</v>
      </c>
      <c r="V467" s="23">
        <v>37277</v>
      </c>
      <c r="W467" s="22" t="s">
        <v>10820</v>
      </c>
    </row>
    <row r="468" spans="1:23" x14ac:dyDescent="0.25">
      <c r="A468" s="21">
        <v>11461</v>
      </c>
      <c r="B468" s="21">
        <v>6</v>
      </c>
      <c r="C468" s="36" t="str">
        <f>_xlfn.XLOOKUP($B468,'Q1 DATA TABLE'!$A:$A,'Q1 DATA TABLE'!$G:$G)</f>
        <v>Lavender Bay</v>
      </c>
      <c r="D468" s="36" t="str">
        <f>_xlfn.XLOOKUP($B468,'Q1 DATA TABLE'!$A:$A,'Q1 DATA TABLE'!C:C)</f>
        <v>New South Wales</v>
      </c>
      <c r="E468" s="36" t="str">
        <f>_xlfn.XLOOKUP($B468,'Q1 DATA TABLE'!$A:$A,'Q1 DATA TABLE'!$E:$E)</f>
        <v>Australia</v>
      </c>
      <c r="F468" s="36">
        <f>_xlfn.XLOOKUP($B468,'Q1 DATA TABLE'!$A:$A,'Q1 DATA TABLE'!$H:$H)</f>
        <v>9</v>
      </c>
      <c r="G468" s="22" t="s">
        <v>12224</v>
      </c>
      <c r="H468" s="22" t="s">
        <v>10769</v>
      </c>
      <c r="I468" s="22" t="s">
        <v>10924</v>
      </c>
      <c r="J468" s="23">
        <v>26383</v>
      </c>
      <c r="K468" s="22" t="s">
        <v>10777</v>
      </c>
      <c r="L468" s="22" t="s">
        <v>10765</v>
      </c>
      <c r="M468" s="24">
        <v>90000</v>
      </c>
      <c r="N468" s="21">
        <v>0</v>
      </c>
      <c r="O468" s="22" t="s">
        <v>10766</v>
      </c>
      <c r="P468" s="22" t="s">
        <v>10767</v>
      </c>
      <c r="Q468" s="21">
        <v>0</v>
      </c>
      <c r="R468" s="21">
        <v>3</v>
      </c>
      <c r="S468" s="22" t="s">
        <v>12225</v>
      </c>
      <c r="T468" s="22" t="s">
        <v>10769</v>
      </c>
      <c r="U468" s="22" t="s">
        <v>12012</v>
      </c>
      <c r="V468" s="23">
        <v>37287</v>
      </c>
      <c r="W468" s="22" t="s">
        <v>10820</v>
      </c>
    </row>
    <row r="469" spans="1:23" x14ac:dyDescent="0.25">
      <c r="A469" s="21">
        <v>11462</v>
      </c>
      <c r="B469" s="21">
        <v>8</v>
      </c>
      <c r="C469" s="36" t="str">
        <f>_xlfn.XLOOKUP($B469,'Q1 DATA TABLE'!$A:$A,'Q1 DATA TABLE'!$G:$G)</f>
        <v>Matraville</v>
      </c>
      <c r="D469" s="36" t="str">
        <f>_xlfn.XLOOKUP($B469,'Q1 DATA TABLE'!$A:$A,'Q1 DATA TABLE'!C:C)</f>
        <v>New South Wales</v>
      </c>
      <c r="E469" s="36" t="str">
        <f>_xlfn.XLOOKUP($B469,'Q1 DATA TABLE'!$A:$A,'Q1 DATA TABLE'!$E:$E)</f>
        <v>Australia</v>
      </c>
      <c r="F469" s="36">
        <f>_xlfn.XLOOKUP($B469,'Q1 DATA TABLE'!$A:$A,'Q1 DATA TABLE'!$H:$H)</f>
        <v>9</v>
      </c>
      <c r="G469" s="22" t="s">
        <v>12226</v>
      </c>
      <c r="H469" s="22" t="s">
        <v>10775</v>
      </c>
      <c r="I469" s="22" t="s">
        <v>11239</v>
      </c>
      <c r="J469" s="23">
        <v>26317</v>
      </c>
      <c r="K469" s="22" t="s">
        <v>10765</v>
      </c>
      <c r="L469" s="22" t="s">
        <v>10792</v>
      </c>
      <c r="M469" s="24">
        <v>110000</v>
      </c>
      <c r="N469" s="21">
        <v>0</v>
      </c>
      <c r="O469" s="22" t="s">
        <v>10867</v>
      </c>
      <c r="P469" s="22" t="s">
        <v>10839</v>
      </c>
      <c r="Q469" s="21">
        <v>1</v>
      </c>
      <c r="R469" s="21">
        <v>4</v>
      </c>
      <c r="S469" s="22" t="s">
        <v>12227</v>
      </c>
      <c r="T469" s="22" t="s">
        <v>10769</v>
      </c>
      <c r="U469" s="22" t="s">
        <v>10804</v>
      </c>
      <c r="V469" s="23">
        <v>37272</v>
      </c>
      <c r="W469" s="22" t="s">
        <v>10820</v>
      </c>
    </row>
    <row r="470" spans="1:23" x14ac:dyDescent="0.25">
      <c r="A470" s="21">
        <v>11463</v>
      </c>
      <c r="B470" s="21">
        <v>28</v>
      </c>
      <c r="C470" s="36" t="str">
        <f>_xlfn.XLOOKUP($B470,'Q1 DATA TABLE'!$A:$A,'Q1 DATA TABLE'!$G:$G)</f>
        <v>Cloverdale</v>
      </c>
      <c r="D470" s="36" t="str">
        <f>_xlfn.XLOOKUP($B470,'Q1 DATA TABLE'!$A:$A,'Q1 DATA TABLE'!C:C)</f>
        <v>South Australia</v>
      </c>
      <c r="E470" s="36" t="str">
        <f>_xlfn.XLOOKUP($B470,'Q1 DATA TABLE'!$A:$A,'Q1 DATA TABLE'!$E:$E)</f>
        <v>Australia</v>
      </c>
      <c r="F470" s="36">
        <f>_xlfn.XLOOKUP($B470,'Q1 DATA TABLE'!$A:$A,'Q1 DATA TABLE'!$H:$H)</f>
        <v>9</v>
      </c>
      <c r="G470" s="22" t="s">
        <v>12228</v>
      </c>
      <c r="H470" s="22" t="s">
        <v>11029</v>
      </c>
      <c r="I470" s="22" t="s">
        <v>10910</v>
      </c>
      <c r="J470" s="23">
        <v>26370</v>
      </c>
      <c r="K470" s="22" t="s">
        <v>10765</v>
      </c>
      <c r="L470" s="22" t="s">
        <v>10792</v>
      </c>
      <c r="M470" s="24">
        <v>110000</v>
      </c>
      <c r="N470" s="21">
        <v>0</v>
      </c>
      <c r="O470" s="22" t="s">
        <v>10867</v>
      </c>
      <c r="P470" s="22" t="s">
        <v>10839</v>
      </c>
      <c r="Q470" s="21">
        <v>0</v>
      </c>
      <c r="R470" s="21">
        <v>4</v>
      </c>
      <c r="S470" s="22" t="s">
        <v>12229</v>
      </c>
      <c r="T470" s="22" t="s">
        <v>10769</v>
      </c>
      <c r="U470" s="22" t="s">
        <v>10829</v>
      </c>
      <c r="V470" s="23">
        <v>37870</v>
      </c>
      <c r="W470" s="22" t="s">
        <v>10820</v>
      </c>
    </row>
    <row r="471" spans="1:23" x14ac:dyDescent="0.25">
      <c r="A471" s="21">
        <v>11464</v>
      </c>
      <c r="B471" s="21">
        <v>38</v>
      </c>
      <c r="C471" s="36" t="str">
        <f>_xlfn.XLOOKUP($B471,'Q1 DATA TABLE'!$A:$A,'Q1 DATA TABLE'!$G:$G)</f>
        <v>South Melbourne</v>
      </c>
      <c r="D471" s="36" t="str">
        <f>_xlfn.XLOOKUP($B471,'Q1 DATA TABLE'!$A:$A,'Q1 DATA TABLE'!C:C)</f>
        <v>Victoria</v>
      </c>
      <c r="E471" s="36" t="str">
        <f>_xlfn.XLOOKUP($B471,'Q1 DATA TABLE'!$A:$A,'Q1 DATA TABLE'!$E:$E)</f>
        <v>Australia</v>
      </c>
      <c r="F471" s="36">
        <f>_xlfn.XLOOKUP($B471,'Q1 DATA TABLE'!$A:$A,'Q1 DATA TABLE'!$H:$H)</f>
        <v>9</v>
      </c>
      <c r="G471" s="22" t="s">
        <v>10909</v>
      </c>
      <c r="H471" s="22" t="s">
        <v>10769</v>
      </c>
      <c r="I471" s="22" t="s">
        <v>10776</v>
      </c>
      <c r="J471" s="23">
        <v>26253</v>
      </c>
      <c r="K471" s="22" t="s">
        <v>10765</v>
      </c>
      <c r="L471" s="22" t="s">
        <v>10765</v>
      </c>
      <c r="M471" s="24">
        <v>90000</v>
      </c>
      <c r="N471" s="21">
        <v>0</v>
      </c>
      <c r="O471" s="22" t="s">
        <v>10766</v>
      </c>
      <c r="P471" s="22" t="s">
        <v>10767</v>
      </c>
      <c r="Q471" s="21">
        <v>1</v>
      </c>
      <c r="R471" s="21">
        <v>4</v>
      </c>
      <c r="S471" s="22" t="s">
        <v>12230</v>
      </c>
      <c r="T471" s="22" t="s">
        <v>10769</v>
      </c>
      <c r="U471" s="22" t="s">
        <v>11057</v>
      </c>
      <c r="V471" s="23">
        <v>37278</v>
      </c>
      <c r="W471" s="22" t="s">
        <v>10820</v>
      </c>
    </row>
    <row r="472" spans="1:23" x14ac:dyDescent="0.25">
      <c r="A472" s="21">
        <v>11465</v>
      </c>
      <c r="B472" s="21">
        <v>23</v>
      </c>
      <c r="C472" s="36" t="str">
        <f>_xlfn.XLOOKUP($B472,'Q1 DATA TABLE'!$A:$A,'Q1 DATA TABLE'!$G:$G)</f>
        <v>Gold Coast</v>
      </c>
      <c r="D472" s="36" t="str">
        <f>_xlfn.XLOOKUP($B472,'Q1 DATA TABLE'!$A:$A,'Q1 DATA TABLE'!C:C)</f>
        <v>Queensland</v>
      </c>
      <c r="E472" s="36" t="str">
        <f>_xlfn.XLOOKUP($B472,'Q1 DATA TABLE'!$A:$A,'Q1 DATA TABLE'!$E:$E)</f>
        <v>Australia</v>
      </c>
      <c r="F472" s="36">
        <f>_xlfn.XLOOKUP($B472,'Q1 DATA TABLE'!$A:$A,'Q1 DATA TABLE'!$H:$H)</f>
        <v>9</v>
      </c>
      <c r="G472" s="22" t="s">
        <v>12231</v>
      </c>
      <c r="H472" s="22" t="s">
        <v>10769</v>
      </c>
      <c r="I472" s="22" t="s">
        <v>11109</v>
      </c>
      <c r="J472" s="23">
        <v>25983</v>
      </c>
      <c r="K472" s="22" t="s">
        <v>10765</v>
      </c>
      <c r="L472" s="22" t="s">
        <v>10765</v>
      </c>
      <c r="M472" s="24">
        <v>90000</v>
      </c>
      <c r="N472" s="21">
        <v>0</v>
      </c>
      <c r="O472" s="22" t="s">
        <v>10766</v>
      </c>
      <c r="P472" s="22" t="s">
        <v>10767</v>
      </c>
      <c r="Q472" s="21">
        <v>0</v>
      </c>
      <c r="R472" s="21">
        <v>4</v>
      </c>
      <c r="S472" s="22" t="s">
        <v>12232</v>
      </c>
      <c r="T472" s="22" t="s">
        <v>10769</v>
      </c>
      <c r="U472" s="22" t="s">
        <v>11116</v>
      </c>
      <c r="V472" s="23">
        <v>37270</v>
      </c>
      <c r="W472" s="22" t="s">
        <v>10820</v>
      </c>
    </row>
    <row r="473" spans="1:23" x14ac:dyDescent="0.25">
      <c r="A473" s="21">
        <v>11466</v>
      </c>
      <c r="B473" s="21">
        <v>6</v>
      </c>
      <c r="C473" s="36" t="str">
        <f>_xlfn.XLOOKUP($B473,'Q1 DATA TABLE'!$A:$A,'Q1 DATA TABLE'!$G:$G)</f>
        <v>Lavender Bay</v>
      </c>
      <c r="D473" s="36" t="str">
        <f>_xlfn.XLOOKUP($B473,'Q1 DATA TABLE'!$A:$A,'Q1 DATA TABLE'!C:C)</f>
        <v>New South Wales</v>
      </c>
      <c r="E473" s="36" t="str">
        <f>_xlfn.XLOOKUP($B473,'Q1 DATA TABLE'!$A:$A,'Q1 DATA TABLE'!$E:$E)</f>
        <v>Australia</v>
      </c>
      <c r="F473" s="36">
        <f>_xlfn.XLOOKUP($B473,'Q1 DATA TABLE'!$A:$A,'Q1 DATA TABLE'!$H:$H)</f>
        <v>9</v>
      </c>
      <c r="G473" s="22" t="s">
        <v>12233</v>
      </c>
      <c r="H473" s="22" t="s">
        <v>11277</v>
      </c>
      <c r="I473" s="22" t="s">
        <v>11411</v>
      </c>
      <c r="J473" s="23">
        <v>26148</v>
      </c>
      <c r="K473" s="22" t="s">
        <v>10765</v>
      </c>
      <c r="L473" s="22" t="s">
        <v>10765</v>
      </c>
      <c r="M473" s="24">
        <v>150000</v>
      </c>
      <c r="N473" s="21">
        <v>0</v>
      </c>
      <c r="O473" s="22" t="s">
        <v>10911</v>
      </c>
      <c r="P473" s="22" t="s">
        <v>10839</v>
      </c>
      <c r="Q473" s="21">
        <v>1</v>
      </c>
      <c r="R473" s="21">
        <v>4</v>
      </c>
      <c r="S473" s="22" t="s">
        <v>12234</v>
      </c>
      <c r="T473" s="22" t="s">
        <v>10769</v>
      </c>
      <c r="U473" s="22" t="s">
        <v>10869</v>
      </c>
      <c r="V473" s="23">
        <v>37948</v>
      </c>
      <c r="W473" s="22" t="s">
        <v>10820</v>
      </c>
    </row>
    <row r="474" spans="1:23" x14ac:dyDescent="0.25">
      <c r="A474" s="21">
        <v>11467</v>
      </c>
      <c r="B474" s="21">
        <v>17</v>
      </c>
      <c r="C474" s="36" t="str">
        <f>_xlfn.XLOOKUP($B474,'Q1 DATA TABLE'!$A:$A,'Q1 DATA TABLE'!$G:$G)</f>
        <v>St. Leonards</v>
      </c>
      <c r="D474" s="36" t="str">
        <f>_xlfn.XLOOKUP($B474,'Q1 DATA TABLE'!$A:$A,'Q1 DATA TABLE'!C:C)</f>
        <v>New South Wales</v>
      </c>
      <c r="E474" s="36" t="str">
        <f>_xlfn.XLOOKUP($B474,'Q1 DATA TABLE'!$A:$A,'Q1 DATA TABLE'!$E:$E)</f>
        <v>Australia</v>
      </c>
      <c r="F474" s="36">
        <f>_xlfn.XLOOKUP($B474,'Q1 DATA TABLE'!$A:$A,'Q1 DATA TABLE'!$H:$H)</f>
        <v>9</v>
      </c>
      <c r="G474" s="22" t="s">
        <v>11796</v>
      </c>
      <c r="H474" s="22" t="s">
        <v>10823</v>
      </c>
      <c r="I474" s="22" t="s">
        <v>11016</v>
      </c>
      <c r="J474" s="23">
        <v>25483</v>
      </c>
      <c r="K474" s="22" t="s">
        <v>10765</v>
      </c>
      <c r="L474" s="22" t="s">
        <v>10765</v>
      </c>
      <c r="M474" s="24">
        <v>170000</v>
      </c>
      <c r="N474" s="21">
        <v>1</v>
      </c>
      <c r="O474" s="22" t="s">
        <v>11047</v>
      </c>
      <c r="P474" s="22" t="s">
        <v>10839</v>
      </c>
      <c r="Q474" s="21">
        <v>1</v>
      </c>
      <c r="R474" s="21">
        <v>4</v>
      </c>
      <c r="S474" s="22" t="s">
        <v>12235</v>
      </c>
      <c r="T474" s="22" t="s">
        <v>10769</v>
      </c>
      <c r="U474" s="22" t="s">
        <v>11132</v>
      </c>
      <c r="V474" s="23">
        <v>38018</v>
      </c>
      <c r="W474" s="22" t="s">
        <v>10780</v>
      </c>
    </row>
    <row r="475" spans="1:23" x14ac:dyDescent="0.25">
      <c r="A475" s="21">
        <v>11468</v>
      </c>
      <c r="B475" s="21">
        <v>278</v>
      </c>
      <c r="C475" s="36" t="str">
        <f>_xlfn.XLOOKUP($B475,'Q1 DATA TABLE'!$A:$A,'Q1 DATA TABLE'!$G:$G)</f>
        <v>York</v>
      </c>
      <c r="D475" s="36" t="str">
        <f>_xlfn.XLOOKUP($B475,'Q1 DATA TABLE'!$A:$A,'Q1 DATA TABLE'!C:C)</f>
        <v>England</v>
      </c>
      <c r="E475" s="36" t="str">
        <f>_xlfn.XLOOKUP($B475,'Q1 DATA TABLE'!$A:$A,'Q1 DATA TABLE'!$E:$E)</f>
        <v>United Kingdom</v>
      </c>
      <c r="F475" s="36">
        <f>_xlfn.XLOOKUP($B475,'Q1 DATA TABLE'!$A:$A,'Q1 DATA TABLE'!$H:$H)</f>
        <v>10</v>
      </c>
      <c r="G475" s="22" t="s">
        <v>11006</v>
      </c>
      <c r="H475" s="22" t="s">
        <v>10769</v>
      </c>
      <c r="I475" s="22" t="s">
        <v>11046</v>
      </c>
      <c r="J475" s="23">
        <v>27563</v>
      </c>
      <c r="K475" s="22" t="s">
        <v>10765</v>
      </c>
      <c r="L475" s="22" t="s">
        <v>10792</v>
      </c>
      <c r="M475" s="24">
        <v>40000</v>
      </c>
      <c r="N475" s="21">
        <v>1</v>
      </c>
      <c r="O475" s="22" t="s">
        <v>10766</v>
      </c>
      <c r="P475" s="22" t="s">
        <v>10857</v>
      </c>
      <c r="Q475" s="21">
        <v>1</v>
      </c>
      <c r="R475" s="21">
        <v>0</v>
      </c>
      <c r="S475" s="22" t="s">
        <v>12236</v>
      </c>
      <c r="T475" s="22" t="s">
        <v>10769</v>
      </c>
      <c r="U475" s="22" t="s">
        <v>10814</v>
      </c>
      <c r="V475" s="23">
        <v>37295</v>
      </c>
      <c r="W475" s="22" t="s">
        <v>10771</v>
      </c>
    </row>
    <row r="476" spans="1:23" x14ac:dyDescent="0.25">
      <c r="A476" s="21">
        <v>11469</v>
      </c>
      <c r="B476" s="21">
        <v>278</v>
      </c>
      <c r="C476" s="36" t="str">
        <f>_xlfn.XLOOKUP($B476,'Q1 DATA TABLE'!$A:$A,'Q1 DATA TABLE'!$G:$G)</f>
        <v>York</v>
      </c>
      <c r="D476" s="36" t="str">
        <f>_xlfn.XLOOKUP($B476,'Q1 DATA TABLE'!$A:$A,'Q1 DATA TABLE'!C:C)</f>
        <v>England</v>
      </c>
      <c r="E476" s="36" t="str">
        <f>_xlfn.XLOOKUP($B476,'Q1 DATA TABLE'!$A:$A,'Q1 DATA TABLE'!$E:$E)</f>
        <v>United Kingdom</v>
      </c>
      <c r="F476" s="36">
        <f>_xlfn.XLOOKUP($B476,'Q1 DATA TABLE'!$A:$A,'Q1 DATA TABLE'!$H:$H)</f>
        <v>10</v>
      </c>
      <c r="G476" s="22" t="s">
        <v>11206</v>
      </c>
      <c r="H476" s="22" t="s">
        <v>10769</v>
      </c>
      <c r="I476" s="22" t="s">
        <v>11102</v>
      </c>
      <c r="J476" s="23">
        <v>26770</v>
      </c>
      <c r="K476" s="22" t="s">
        <v>10777</v>
      </c>
      <c r="L476" s="22" t="s">
        <v>10765</v>
      </c>
      <c r="M476" s="24">
        <v>10000</v>
      </c>
      <c r="N476" s="21">
        <v>0</v>
      </c>
      <c r="O476" s="22" t="s">
        <v>10911</v>
      </c>
      <c r="P476" s="22" t="s">
        <v>11928</v>
      </c>
      <c r="Q476" s="21">
        <v>0</v>
      </c>
      <c r="R476" s="21">
        <v>2</v>
      </c>
      <c r="S476" s="22" t="s">
        <v>12237</v>
      </c>
      <c r="T476" s="22" t="s">
        <v>10769</v>
      </c>
      <c r="U476" s="22" t="s">
        <v>12002</v>
      </c>
      <c r="V476" s="23">
        <v>38027</v>
      </c>
      <c r="W476" s="22" t="s">
        <v>10771</v>
      </c>
    </row>
    <row r="477" spans="1:23" x14ac:dyDescent="0.25">
      <c r="A477" s="21">
        <v>11470</v>
      </c>
      <c r="B477" s="21">
        <v>177</v>
      </c>
      <c r="C477" s="36" t="str">
        <f>_xlfn.XLOOKUP($B477,'Q1 DATA TABLE'!$A:$A,'Q1 DATA TABLE'!$G:$G)</f>
        <v>Stuttgart</v>
      </c>
      <c r="D477" s="36" t="str">
        <f>_xlfn.XLOOKUP($B477,'Q1 DATA TABLE'!$A:$A,'Q1 DATA TABLE'!C:C)</f>
        <v>Saarland</v>
      </c>
      <c r="E477" s="36" t="str">
        <f>_xlfn.XLOOKUP($B477,'Q1 DATA TABLE'!$A:$A,'Q1 DATA TABLE'!$E:$E)</f>
        <v>Germany</v>
      </c>
      <c r="F477" s="36">
        <f>_xlfn.XLOOKUP($B477,'Q1 DATA TABLE'!$A:$A,'Q1 DATA TABLE'!$H:$H)</f>
        <v>8</v>
      </c>
      <c r="G477" s="22" t="s">
        <v>12239</v>
      </c>
      <c r="H477" s="22" t="s">
        <v>10823</v>
      </c>
      <c r="I477" s="22" t="s">
        <v>10827</v>
      </c>
      <c r="J477" s="23">
        <v>26932</v>
      </c>
      <c r="K477" s="22" t="s">
        <v>10777</v>
      </c>
      <c r="L477" s="22" t="s">
        <v>10765</v>
      </c>
      <c r="M477" s="24">
        <v>20000</v>
      </c>
      <c r="N477" s="21">
        <v>0</v>
      </c>
      <c r="O477" s="22" t="s">
        <v>10911</v>
      </c>
      <c r="P477" s="22" t="s">
        <v>11928</v>
      </c>
      <c r="Q477" s="21">
        <v>0</v>
      </c>
      <c r="R477" s="21">
        <v>2</v>
      </c>
      <c r="S477" s="22" t="s">
        <v>12240</v>
      </c>
      <c r="T477" s="22" t="s">
        <v>10769</v>
      </c>
      <c r="U477" s="22" t="s">
        <v>10869</v>
      </c>
      <c r="V477" s="23">
        <v>37462</v>
      </c>
      <c r="W477" s="22" t="s">
        <v>10780</v>
      </c>
    </row>
    <row r="478" spans="1:23" x14ac:dyDescent="0.25">
      <c r="A478" s="21">
        <v>11471</v>
      </c>
      <c r="B478" s="21">
        <v>207</v>
      </c>
      <c r="C478" s="36" t="str">
        <f>_xlfn.XLOOKUP($B478,'Q1 DATA TABLE'!$A:$A,'Q1 DATA TABLE'!$G:$G)</f>
        <v>Chatou</v>
      </c>
      <c r="D478" s="36" t="str">
        <f>_xlfn.XLOOKUP($B478,'Q1 DATA TABLE'!$A:$A,'Q1 DATA TABLE'!C:C)</f>
        <v>Yveline</v>
      </c>
      <c r="E478" s="36" t="str">
        <f>_xlfn.XLOOKUP($B478,'Q1 DATA TABLE'!$A:$A,'Q1 DATA TABLE'!$E:$E)</f>
        <v>France</v>
      </c>
      <c r="F478" s="36">
        <f>_xlfn.XLOOKUP($B478,'Q1 DATA TABLE'!$A:$A,'Q1 DATA TABLE'!$H:$H)</f>
        <v>7</v>
      </c>
      <c r="G478" s="22" t="s">
        <v>11216</v>
      </c>
      <c r="H478" s="22" t="s">
        <v>10769</v>
      </c>
      <c r="I478" s="22" t="s">
        <v>10827</v>
      </c>
      <c r="J478" s="23">
        <v>26932</v>
      </c>
      <c r="K478" s="22" t="s">
        <v>10777</v>
      </c>
      <c r="L478" s="22" t="s">
        <v>10792</v>
      </c>
      <c r="M478" s="24">
        <v>30000</v>
      </c>
      <c r="N478" s="21">
        <v>0</v>
      </c>
      <c r="O478" s="22" t="s">
        <v>10856</v>
      </c>
      <c r="P478" s="22" t="s">
        <v>10873</v>
      </c>
      <c r="Q478" s="21">
        <v>1</v>
      </c>
      <c r="R478" s="21">
        <v>1</v>
      </c>
      <c r="S478" s="22" t="s">
        <v>12242</v>
      </c>
      <c r="T478" s="22" t="s">
        <v>10769</v>
      </c>
      <c r="U478" s="22" t="s">
        <v>12112</v>
      </c>
      <c r="V478" s="23">
        <v>37943</v>
      </c>
      <c r="W478" s="22" t="s">
        <v>10787</v>
      </c>
    </row>
    <row r="479" spans="1:23" x14ac:dyDescent="0.25">
      <c r="A479" s="21">
        <v>11472</v>
      </c>
      <c r="B479" s="21">
        <v>24</v>
      </c>
      <c r="C479" s="36" t="str">
        <f>_xlfn.XLOOKUP($B479,'Q1 DATA TABLE'!$A:$A,'Q1 DATA TABLE'!$G:$G)</f>
        <v>Hawthorne</v>
      </c>
      <c r="D479" s="36" t="str">
        <f>_xlfn.XLOOKUP($B479,'Q1 DATA TABLE'!$A:$A,'Q1 DATA TABLE'!C:C)</f>
        <v>Queensland</v>
      </c>
      <c r="E479" s="36" t="str">
        <f>_xlfn.XLOOKUP($B479,'Q1 DATA TABLE'!$A:$A,'Q1 DATA TABLE'!$E:$E)</f>
        <v>Australia</v>
      </c>
      <c r="F479" s="36">
        <f>_xlfn.XLOOKUP($B479,'Q1 DATA TABLE'!$A:$A,'Q1 DATA TABLE'!$H:$H)</f>
        <v>9</v>
      </c>
      <c r="G479" s="22" t="s">
        <v>12243</v>
      </c>
      <c r="H479" s="22" t="s">
        <v>10769</v>
      </c>
      <c r="I479" s="22" t="s">
        <v>11201</v>
      </c>
      <c r="J479" s="23">
        <v>23104</v>
      </c>
      <c r="K479" s="22" t="s">
        <v>10777</v>
      </c>
      <c r="L479" s="22" t="s">
        <v>10765</v>
      </c>
      <c r="M479" s="24">
        <v>60000</v>
      </c>
      <c r="N479" s="21">
        <v>3</v>
      </c>
      <c r="O479" s="22" t="s">
        <v>10766</v>
      </c>
      <c r="P479" s="22" t="s">
        <v>10767</v>
      </c>
      <c r="Q479" s="21">
        <v>1</v>
      </c>
      <c r="R479" s="21">
        <v>2</v>
      </c>
      <c r="S479" s="22" t="s">
        <v>12244</v>
      </c>
      <c r="T479" s="22" t="s">
        <v>10769</v>
      </c>
      <c r="U479" s="22" t="s">
        <v>12088</v>
      </c>
      <c r="V479" s="23">
        <v>37282</v>
      </c>
      <c r="W479" s="22" t="s">
        <v>10794</v>
      </c>
    </row>
    <row r="480" spans="1:23" x14ac:dyDescent="0.25">
      <c r="A480" s="21">
        <v>11473</v>
      </c>
      <c r="B480" s="21">
        <v>221</v>
      </c>
      <c r="C480" s="36" t="str">
        <f>_xlfn.XLOOKUP($B480,'Q1 DATA TABLE'!$A:$A,'Q1 DATA TABLE'!$G:$G)</f>
        <v>Drancy</v>
      </c>
      <c r="D480" s="36" t="str">
        <f>_xlfn.XLOOKUP($B480,'Q1 DATA TABLE'!$A:$A,'Q1 DATA TABLE'!C:C)</f>
        <v>Seine Saint Denis</v>
      </c>
      <c r="E480" s="36" t="str">
        <f>_xlfn.XLOOKUP($B480,'Q1 DATA TABLE'!$A:$A,'Q1 DATA TABLE'!$E:$E)</f>
        <v>France</v>
      </c>
      <c r="F480" s="36">
        <f>_xlfn.XLOOKUP($B480,'Q1 DATA TABLE'!$A:$A,'Q1 DATA TABLE'!$H:$H)</f>
        <v>7</v>
      </c>
      <c r="G480" s="22" t="s">
        <v>11084</v>
      </c>
      <c r="H480" s="22" t="s">
        <v>10765</v>
      </c>
      <c r="I480" s="22" t="s">
        <v>11081</v>
      </c>
      <c r="J480" s="23">
        <v>29435</v>
      </c>
      <c r="K480" s="22" t="s">
        <v>10777</v>
      </c>
      <c r="L480" s="22" t="s">
        <v>10792</v>
      </c>
      <c r="M480" s="24">
        <v>20000</v>
      </c>
      <c r="N480" s="21">
        <v>0</v>
      </c>
      <c r="O480" s="22" t="s">
        <v>10911</v>
      </c>
      <c r="P480" s="22" t="s">
        <v>11928</v>
      </c>
      <c r="Q480" s="21">
        <v>0</v>
      </c>
      <c r="R480" s="21">
        <v>2</v>
      </c>
      <c r="S480" s="22" t="s">
        <v>12246</v>
      </c>
      <c r="T480" s="22" t="s">
        <v>10769</v>
      </c>
      <c r="U480" s="22" t="s">
        <v>10819</v>
      </c>
      <c r="V480" s="23">
        <v>37959</v>
      </c>
      <c r="W480" s="22" t="s">
        <v>10771</v>
      </c>
    </row>
    <row r="481" spans="1:23" x14ac:dyDescent="0.25">
      <c r="A481" s="21">
        <v>11474</v>
      </c>
      <c r="B481" s="21">
        <v>265</v>
      </c>
      <c r="C481" s="36" t="str">
        <f>_xlfn.XLOOKUP($B481,'Q1 DATA TABLE'!$A:$A,'Q1 DATA TABLE'!$G:$G)</f>
        <v>Peterborough</v>
      </c>
      <c r="D481" s="36" t="str">
        <f>_xlfn.XLOOKUP($B481,'Q1 DATA TABLE'!$A:$A,'Q1 DATA TABLE'!C:C)</f>
        <v>England</v>
      </c>
      <c r="E481" s="36" t="str">
        <f>_xlfn.XLOOKUP($B481,'Q1 DATA TABLE'!$A:$A,'Q1 DATA TABLE'!$E:$E)</f>
        <v>United Kingdom</v>
      </c>
      <c r="F481" s="36">
        <f>_xlfn.XLOOKUP($B481,'Q1 DATA TABLE'!$A:$A,'Q1 DATA TABLE'!$H:$H)</f>
        <v>10</v>
      </c>
      <c r="G481" s="22" t="s">
        <v>12222</v>
      </c>
      <c r="H481" s="22" t="s">
        <v>11118</v>
      </c>
      <c r="I481" s="22" t="s">
        <v>12031</v>
      </c>
      <c r="J481" s="23">
        <v>29273</v>
      </c>
      <c r="K481" s="22" t="s">
        <v>10777</v>
      </c>
      <c r="L481" s="22" t="s">
        <v>10765</v>
      </c>
      <c r="M481" s="24">
        <v>20000</v>
      </c>
      <c r="N481" s="21">
        <v>0</v>
      </c>
      <c r="O481" s="22" t="s">
        <v>10911</v>
      </c>
      <c r="P481" s="22" t="s">
        <v>11928</v>
      </c>
      <c r="Q481" s="21">
        <v>1</v>
      </c>
      <c r="R481" s="21">
        <v>2</v>
      </c>
      <c r="S481" s="22" t="s">
        <v>12247</v>
      </c>
      <c r="T481" s="22" t="s">
        <v>10769</v>
      </c>
      <c r="U481" s="22" t="s">
        <v>11004</v>
      </c>
      <c r="V481" s="23">
        <v>38075</v>
      </c>
      <c r="W481" s="22" t="s">
        <v>10771</v>
      </c>
    </row>
    <row r="482" spans="1:23" x14ac:dyDescent="0.25">
      <c r="A482" s="21">
        <v>11475</v>
      </c>
      <c r="B482" s="21">
        <v>251</v>
      </c>
      <c r="C482" s="36" t="str">
        <f>_xlfn.XLOOKUP($B482,'Q1 DATA TABLE'!$A:$A,'Q1 DATA TABLE'!$G:$G)</f>
        <v>London</v>
      </c>
      <c r="D482" s="36" t="str">
        <f>_xlfn.XLOOKUP($B482,'Q1 DATA TABLE'!$A:$A,'Q1 DATA TABLE'!C:C)</f>
        <v>England</v>
      </c>
      <c r="E482" s="36" t="str">
        <f>_xlfn.XLOOKUP($B482,'Q1 DATA TABLE'!$A:$A,'Q1 DATA TABLE'!$E:$E)</f>
        <v>United Kingdom</v>
      </c>
      <c r="F482" s="36">
        <f>_xlfn.XLOOKUP($B482,'Q1 DATA TABLE'!$A:$A,'Q1 DATA TABLE'!$H:$H)</f>
        <v>10</v>
      </c>
      <c r="G482" s="22" t="s">
        <v>12248</v>
      </c>
      <c r="H482" s="22" t="s">
        <v>10775</v>
      </c>
      <c r="I482" s="22" t="s">
        <v>12249</v>
      </c>
      <c r="J482" s="23">
        <v>28772</v>
      </c>
      <c r="K482" s="22" t="s">
        <v>10777</v>
      </c>
      <c r="L482" s="22" t="s">
        <v>10765</v>
      </c>
      <c r="M482" s="24">
        <v>30000</v>
      </c>
      <c r="N482" s="21">
        <v>0</v>
      </c>
      <c r="O482" s="22" t="s">
        <v>10867</v>
      </c>
      <c r="P482" s="22" t="s">
        <v>11928</v>
      </c>
      <c r="Q482" s="21">
        <v>0</v>
      </c>
      <c r="R482" s="21">
        <v>1</v>
      </c>
      <c r="S482" s="22" t="s">
        <v>12250</v>
      </c>
      <c r="T482" s="22" t="s">
        <v>10769</v>
      </c>
      <c r="U482" s="22" t="s">
        <v>11982</v>
      </c>
      <c r="V482" s="23">
        <v>37919</v>
      </c>
      <c r="W482" s="22" t="s">
        <v>10771</v>
      </c>
    </row>
    <row r="483" spans="1:23" x14ac:dyDescent="0.25">
      <c r="A483" s="21">
        <v>11476</v>
      </c>
      <c r="B483" s="21">
        <v>241</v>
      </c>
      <c r="C483" s="36" t="str">
        <f>_xlfn.XLOOKUP($B483,'Q1 DATA TABLE'!$A:$A,'Q1 DATA TABLE'!$G:$G)</f>
        <v>Kirkby</v>
      </c>
      <c r="D483" s="36" t="str">
        <f>_xlfn.XLOOKUP($B483,'Q1 DATA TABLE'!$A:$A,'Q1 DATA TABLE'!C:C)</f>
        <v>England</v>
      </c>
      <c r="E483" s="36" t="str">
        <f>_xlfn.XLOOKUP($B483,'Q1 DATA TABLE'!$A:$A,'Q1 DATA TABLE'!$E:$E)</f>
        <v>United Kingdom</v>
      </c>
      <c r="F483" s="36">
        <f>_xlfn.XLOOKUP($B483,'Q1 DATA TABLE'!$A:$A,'Q1 DATA TABLE'!$H:$H)</f>
        <v>10</v>
      </c>
      <c r="G483" s="22" t="s">
        <v>12192</v>
      </c>
      <c r="H483" s="22" t="s">
        <v>11403</v>
      </c>
      <c r="I483" s="22" t="s">
        <v>11098</v>
      </c>
      <c r="J483" s="23">
        <v>27350</v>
      </c>
      <c r="K483" s="22" t="s">
        <v>10765</v>
      </c>
      <c r="L483" s="22" t="s">
        <v>10792</v>
      </c>
      <c r="M483" s="24">
        <v>40000</v>
      </c>
      <c r="N483" s="21">
        <v>1</v>
      </c>
      <c r="O483" s="22" t="s">
        <v>10766</v>
      </c>
      <c r="P483" s="22" t="s">
        <v>10857</v>
      </c>
      <c r="Q483" s="21">
        <v>1</v>
      </c>
      <c r="R483" s="21">
        <v>0</v>
      </c>
      <c r="S483" s="22" t="s">
        <v>12251</v>
      </c>
      <c r="T483" s="22" t="s">
        <v>10769</v>
      </c>
      <c r="U483" s="22" t="s">
        <v>11100</v>
      </c>
      <c r="V483" s="23">
        <v>38111</v>
      </c>
      <c r="W483" s="22" t="s">
        <v>10771</v>
      </c>
    </row>
    <row r="484" spans="1:23" x14ac:dyDescent="0.25">
      <c r="A484" s="21">
        <v>11477</v>
      </c>
      <c r="B484" s="21">
        <v>127</v>
      </c>
      <c r="C484" s="36" t="str">
        <f>_xlfn.XLOOKUP($B484,'Q1 DATA TABLE'!$A:$A,'Q1 DATA TABLE'!$G:$G)</f>
        <v>Darmstadt</v>
      </c>
      <c r="D484" s="36" t="str">
        <f>_xlfn.XLOOKUP($B484,'Q1 DATA TABLE'!$A:$A,'Q1 DATA TABLE'!C:C)</f>
        <v>Hessen</v>
      </c>
      <c r="E484" s="36" t="str">
        <f>_xlfn.XLOOKUP($B484,'Q1 DATA TABLE'!$A:$A,'Q1 DATA TABLE'!$E:$E)</f>
        <v>Germany</v>
      </c>
      <c r="F484" s="36">
        <f>_xlfn.XLOOKUP($B484,'Q1 DATA TABLE'!$A:$A,'Q1 DATA TABLE'!$H:$H)</f>
        <v>8</v>
      </c>
      <c r="G484" s="22" t="s">
        <v>11705</v>
      </c>
      <c r="H484" s="22" t="s">
        <v>10769</v>
      </c>
      <c r="I484" s="22" t="s">
        <v>11407</v>
      </c>
      <c r="J484" s="23">
        <v>26840</v>
      </c>
      <c r="K484" s="22" t="s">
        <v>10777</v>
      </c>
      <c r="L484" s="22" t="s">
        <v>10765</v>
      </c>
      <c r="M484" s="24">
        <v>30000</v>
      </c>
      <c r="N484" s="21">
        <v>0</v>
      </c>
      <c r="O484" s="22" t="s">
        <v>10867</v>
      </c>
      <c r="P484" s="22" t="s">
        <v>11928</v>
      </c>
      <c r="Q484" s="21">
        <v>0</v>
      </c>
      <c r="R484" s="21">
        <v>1</v>
      </c>
      <c r="S484" s="22" t="s">
        <v>12252</v>
      </c>
      <c r="T484" s="22" t="s">
        <v>10769</v>
      </c>
      <c r="U484" s="22" t="s">
        <v>11241</v>
      </c>
      <c r="V484" s="23">
        <v>38074</v>
      </c>
      <c r="W484" s="22" t="s">
        <v>10771</v>
      </c>
    </row>
    <row r="485" spans="1:23" x14ac:dyDescent="0.25">
      <c r="A485" s="21">
        <v>11478</v>
      </c>
      <c r="B485" s="21">
        <v>218</v>
      </c>
      <c r="C485" s="36" t="str">
        <f>_xlfn.XLOOKUP($B485,'Q1 DATA TABLE'!$A:$A,'Q1 DATA TABLE'!$G:$G)</f>
        <v>Sèvres</v>
      </c>
      <c r="D485" s="36" t="str">
        <f>_xlfn.XLOOKUP($B485,'Q1 DATA TABLE'!$A:$A,'Q1 DATA TABLE'!C:C)</f>
        <v>Hauts de Seine</v>
      </c>
      <c r="E485" s="36" t="str">
        <f>_xlfn.XLOOKUP($B485,'Q1 DATA TABLE'!$A:$A,'Q1 DATA TABLE'!$E:$E)</f>
        <v>France</v>
      </c>
      <c r="F485" s="36">
        <f>_xlfn.XLOOKUP($B485,'Q1 DATA TABLE'!$A:$A,'Q1 DATA TABLE'!$H:$H)</f>
        <v>7</v>
      </c>
      <c r="G485" s="22" t="s">
        <v>12253</v>
      </c>
      <c r="H485" s="22" t="s">
        <v>10823</v>
      </c>
      <c r="I485" s="22" t="s">
        <v>10968</v>
      </c>
      <c r="J485" s="23">
        <v>26720</v>
      </c>
      <c r="K485" s="22" t="s">
        <v>10777</v>
      </c>
      <c r="L485" s="22" t="s">
        <v>10765</v>
      </c>
      <c r="M485" s="24">
        <v>30000</v>
      </c>
      <c r="N485" s="21">
        <v>0</v>
      </c>
      <c r="O485" s="22" t="s">
        <v>10867</v>
      </c>
      <c r="P485" s="22" t="s">
        <v>11928</v>
      </c>
      <c r="Q485" s="21">
        <v>0</v>
      </c>
      <c r="R485" s="21">
        <v>1</v>
      </c>
      <c r="S485" s="22" t="s">
        <v>12254</v>
      </c>
      <c r="T485" s="22" t="s">
        <v>10769</v>
      </c>
      <c r="U485" s="22" t="s">
        <v>11241</v>
      </c>
      <c r="V485" s="23">
        <v>37915</v>
      </c>
      <c r="W485" s="22" t="s">
        <v>10787</v>
      </c>
    </row>
    <row r="486" spans="1:23" x14ac:dyDescent="0.25">
      <c r="A486" s="21">
        <v>11479</v>
      </c>
      <c r="B486" s="21">
        <v>182</v>
      </c>
      <c r="C486" s="36" t="str">
        <f>_xlfn.XLOOKUP($B486,'Q1 DATA TABLE'!$A:$A,'Q1 DATA TABLE'!$G:$G)</f>
        <v>Saint Ouen</v>
      </c>
      <c r="D486" s="36" t="str">
        <f>_xlfn.XLOOKUP($B486,'Q1 DATA TABLE'!$A:$A,'Q1 DATA TABLE'!C:C)</f>
        <v>Loir et Cher</v>
      </c>
      <c r="E486" s="36" t="str">
        <f>_xlfn.XLOOKUP($B486,'Q1 DATA TABLE'!$A:$A,'Q1 DATA TABLE'!$E:$E)</f>
        <v>France</v>
      </c>
      <c r="F486" s="36">
        <f>_xlfn.XLOOKUP($B486,'Q1 DATA TABLE'!$A:$A,'Q1 DATA TABLE'!$H:$H)</f>
        <v>7</v>
      </c>
      <c r="G486" s="22" t="s">
        <v>12255</v>
      </c>
      <c r="H486" s="22" t="s">
        <v>10775</v>
      </c>
      <c r="I486" s="22" t="s">
        <v>11371</v>
      </c>
      <c r="J486" s="23">
        <v>26776</v>
      </c>
      <c r="K486" s="22" t="s">
        <v>10765</v>
      </c>
      <c r="L486" s="22" t="s">
        <v>10765</v>
      </c>
      <c r="M486" s="24">
        <v>40000</v>
      </c>
      <c r="N486" s="21">
        <v>1</v>
      </c>
      <c r="O486" s="22" t="s">
        <v>10766</v>
      </c>
      <c r="P486" s="22" t="s">
        <v>10857</v>
      </c>
      <c r="Q486" s="21">
        <v>1</v>
      </c>
      <c r="R486" s="21">
        <v>0</v>
      </c>
      <c r="S486" s="22" t="s">
        <v>12256</v>
      </c>
      <c r="T486" s="22" t="s">
        <v>10769</v>
      </c>
      <c r="U486" s="22" t="s">
        <v>12112</v>
      </c>
      <c r="V486" s="23">
        <v>37780</v>
      </c>
      <c r="W486" s="22" t="s">
        <v>10771</v>
      </c>
    </row>
    <row r="487" spans="1:23" x14ac:dyDescent="0.25">
      <c r="A487" s="21">
        <v>11480</v>
      </c>
      <c r="B487" s="21">
        <v>224</v>
      </c>
      <c r="C487" s="36" t="str">
        <f>_xlfn.XLOOKUP($B487,'Q1 DATA TABLE'!$A:$A,'Q1 DATA TABLE'!$G:$G)</f>
        <v>Tremblay-en-France</v>
      </c>
      <c r="D487" s="36" t="str">
        <f>_xlfn.XLOOKUP($B487,'Q1 DATA TABLE'!$A:$A,'Q1 DATA TABLE'!C:C)</f>
        <v>Seine Saint Denis</v>
      </c>
      <c r="E487" s="36" t="str">
        <f>_xlfn.XLOOKUP($B487,'Q1 DATA TABLE'!$A:$A,'Q1 DATA TABLE'!$E:$E)</f>
        <v>France</v>
      </c>
      <c r="F487" s="36">
        <f>_xlfn.XLOOKUP($B487,'Q1 DATA TABLE'!$A:$A,'Q1 DATA TABLE'!$H:$H)</f>
        <v>7</v>
      </c>
      <c r="G487" s="22" t="s">
        <v>12257</v>
      </c>
      <c r="H487" s="22" t="s">
        <v>11118</v>
      </c>
      <c r="I487" s="22" t="s">
        <v>11196</v>
      </c>
      <c r="J487" s="23">
        <v>26734</v>
      </c>
      <c r="K487" s="22" t="s">
        <v>10765</v>
      </c>
      <c r="L487" s="22" t="s">
        <v>10792</v>
      </c>
      <c r="M487" s="24">
        <v>40000</v>
      </c>
      <c r="N487" s="21">
        <v>1</v>
      </c>
      <c r="O487" s="22" t="s">
        <v>10766</v>
      </c>
      <c r="P487" s="22" t="s">
        <v>10857</v>
      </c>
      <c r="Q487" s="21">
        <v>1</v>
      </c>
      <c r="R487" s="21">
        <v>0</v>
      </c>
      <c r="S487" s="22" t="s">
        <v>12194</v>
      </c>
      <c r="T487" s="22" t="s">
        <v>10769</v>
      </c>
      <c r="U487" s="22" t="s">
        <v>12258</v>
      </c>
      <c r="V487" s="23">
        <v>37800</v>
      </c>
      <c r="W487" s="22" t="s">
        <v>10771</v>
      </c>
    </row>
    <row r="488" spans="1:23" x14ac:dyDescent="0.25">
      <c r="A488" s="21">
        <v>11481</v>
      </c>
      <c r="B488" s="21">
        <v>156</v>
      </c>
      <c r="C488" s="36" t="str">
        <f>_xlfn.XLOOKUP($B488,'Q1 DATA TABLE'!$A:$A,'Q1 DATA TABLE'!$G:$G)</f>
        <v>Braunschweig</v>
      </c>
      <c r="D488" s="36" t="str">
        <f>_xlfn.XLOOKUP($B488,'Q1 DATA TABLE'!$A:$A,'Q1 DATA TABLE'!C:C)</f>
        <v>Nordrhein-Westfalen</v>
      </c>
      <c r="E488" s="36" t="str">
        <f>_xlfn.XLOOKUP($B488,'Q1 DATA TABLE'!$A:$A,'Q1 DATA TABLE'!$E:$E)</f>
        <v>Germany</v>
      </c>
      <c r="F488" s="36">
        <f>_xlfn.XLOOKUP($B488,'Q1 DATA TABLE'!$A:$A,'Q1 DATA TABLE'!$H:$H)</f>
        <v>8</v>
      </c>
      <c r="G488" s="22" t="s">
        <v>11606</v>
      </c>
      <c r="H488" s="22" t="s">
        <v>10769</v>
      </c>
      <c r="I488" s="22" t="s">
        <v>12147</v>
      </c>
      <c r="J488" s="23">
        <v>26807</v>
      </c>
      <c r="K488" s="22" t="s">
        <v>10765</v>
      </c>
      <c r="L488" s="22" t="s">
        <v>10792</v>
      </c>
      <c r="M488" s="24">
        <v>40000</v>
      </c>
      <c r="N488" s="21">
        <v>1</v>
      </c>
      <c r="O488" s="22" t="s">
        <v>10766</v>
      </c>
      <c r="P488" s="22" t="s">
        <v>10857</v>
      </c>
      <c r="Q488" s="21">
        <v>1</v>
      </c>
      <c r="R488" s="21">
        <v>0</v>
      </c>
      <c r="S488" s="22" t="s">
        <v>12259</v>
      </c>
      <c r="T488" s="22" t="s">
        <v>12163</v>
      </c>
      <c r="U488" s="22" t="s">
        <v>10833</v>
      </c>
      <c r="V488" s="23">
        <v>37467</v>
      </c>
      <c r="W488" s="22" t="s">
        <v>10771</v>
      </c>
    </row>
    <row r="489" spans="1:23" x14ac:dyDescent="0.25">
      <c r="A489" s="21">
        <v>11482</v>
      </c>
      <c r="B489" s="21">
        <v>272</v>
      </c>
      <c r="C489" s="36" t="str">
        <f>_xlfn.XLOOKUP($B489,'Q1 DATA TABLE'!$A:$A,'Q1 DATA TABLE'!$G:$G)</f>
        <v>Warrington</v>
      </c>
      <c r="D489" s="36" t="str">
        <f>_xlfn.XLOOKUP($B489,'Q1 DATA TABLE'!$A:$A,'Q1 DATA TABLE'!C:C)</f>
        <v>England</v>
      </c>
      <c r="E489" s="36" t="str">
        <f>_xlfn.XLOOKUP($B489,'Q1 DATA TABLE'!$A:$A,'Q1 DATA TABLE'!$E:$E)</f>
        <v>United Kingdom</v>
      </c>
      <c r="F489" s="36">
        <f>_xlfn.XLOOKUP($B489,'Q1 DATA TABLE'!$A:$A,'Q1 DATA TABLE'!$H:$H)</f>
        <v>10</v>
      </c>
      <c r="G489" s="22" t="s">
        <v>12260</v>
      </c>
      <c r="H489" s="22" t="s">
        <v>10823</v>
      </c>
      <c r="I489" s="22" t="s">
        <v>10784</v>
      </c>
      <c r="J489" s="23">
        <v>26499</v>
      </c>
      <c r="K489" s="22" t="s">
        <v>10777</v>
      </c>
      <c r="L489" s="22" t="s">
        <v>10792</v>
      </c>
      <c r="M489" s="24">
        <v>30000</v>
      </c>
      <c r="N489" s="21">
        <v>0</v>
      </c>
      <c r="O489" s="22" t="s">
        <v>10867</v>
      </c>
      <c r="P489" s="22" t="s">
        <v>11928</v>
      </c>
      <c r="Q489" s="21">
        <v>0</v>
      </c>
      <c r="R489" s="21">
        <v>1</v>
      </c>
      <c r="S489" s="22" t="s">
        <v>12261</v>
      </c>
      <c r="T489" s="22" t="s">
        <v>10769</v>
      </c>
      <c r="U489" s="22" t="s">
        <v>12093</v>
      </c>
      <c r="V489" s="23">
        <v>37326</v>
      </c>
      <c r="W489" s="22" t="s">
        <v>10771</v>
      </c>
    </row>
    <row r="490" spans="1:23" x14ac:dyDescent="0.25">
      <c r="A490" s="21">
        <v>11483</v>
      </c>
      <c r="B490" s="21">
        <v>199</v>
      </c>
      <c r="C490" s="36" t="str">
        <f>_xlfn.XLOOKUP($B490,'Q1 DATA TABLE'!$A:$A,'Q1 DATA TABLE'!$G:$G)</f>
        <v>Paris</v>
      </c>
      <c r="D490" s="36" t="str">
        <f>_xlfn.XLOOKUP($B490,'Q1 DATA TABLE'!$A:$A,'Q1 DATA TABLE'!C:C)</f>
        <v>Seine (Paris)</v>
      </c>
      <c r="E490" s="36" t="str">
        <f>_xlfn.XLOOKUP($B490,'Q1 DATA TABLE'!$A:$A,'Q1 DATA TABLE'!$E:$E)</f>
        <v>France</v>
      </c>
      <c r="F490" s="36">
        <f>_xlfn.XLOOKUP($B490,'Q1 DATA TABLE'!$A:$A,'Q1 DATA TABLE'!$H:$H)</f>
        <v>7</v>
      </c>
      <c r="G490" s="22" t="s">
        <v>12026</v>
      </c>
      <c r="H490" s="22" t="s">
        <v>11029</v>
      </c>
      <c r="I490" s="22" t="s">
        <v>11227</v>
      </c>
      <c r="J490" s="23">
        <v>26441</v>
      </c>
      <c r="K490" s="22" t="s">
        <v>10765</v>
      </c>
      <c r="L490" s="22" t="s">
        <v>10765</v>
      </c>
      <c r="M490" s="24">
        <v>40000</v>
      </c>
      <c r="N490" s="21">
        <v>1</v>
      </c>
      <c r="O490" s="22" t="s">
        <v>10766</v>
      </c>
      <c r="P490" s="22" t="s">
        <v>10857</v>
      </c>
      <c r="Q490" s="21">
        <v>1</v>
      </c>
      <c r="R490" s="21">
        <v>1</v>
      </c>
      <c r="S490" s="22" t="s">
        <v>12262</v>
      </c>
      <c r="T490" s="22" t="s">
        <v>10769</v>
      </c>
      <c r="U490" s="22" t="s">
        <v>12263</v>
      </c>
      <c r="V490" s="23">
        <v>37797</v>
      </c>
      <c r="W490" s="22" t="s">
        <v>10780</v>
      </c>
    </row>
    <row r="491" spans="1:23" x14ac:dyDescent="0.25">
      <c r="A491" s="21">
        <v>11484</v>
      </c>
      <c r="B491" s="21">
        <v>171</v>
      </c>
      <c r="C491" s="36" t="str">
        <f>_xlfn.XLOOKUP($B491,'Q1 DATA TABLE'!$A:$A,'Q1 DATA TABLE'!$G:$G)</f>
        <v>Neunkirchen</v>
      </c>
      <c r="D491" s="36" t="str">
        <f>_xlfn.XLOOKUP($B491,'Q1 DATA TABLE'!$A:$A,'Q1 DATA TABLE'!C:C)</f>
        <v>Saarland</v>
      </c>
      <c r="E491" s="36" t="str">
        <f>_xlfn.XLOOKUP($B491,'Q1 DATA TABLE'!$A:$A,'Q1 DATA TABLE'!$E:$E)</f>
        <v>Germany</v>
      </c>
      <c r="F491" s="36">
        <f>_xlfn.XLOOKUP($B491,'Q1 DATA TABLE'!$A:$A,'Q1 DATA TABLE'!$H:$H)</f>
        <v>8</v>
      </c>
      <c r="G491" s="22" t="s">
        <v>12265</v>
      </c>
      <c r="H491" s="22" t="s">
        <v>10775</v>
      </c>
      <c r="I491" s="22" t="s">
        <v>10916</v>
      </c>
      <c r="J491" s="23">
        <v>26364</v>
      </c>
      <c r="K491" s="22" t="s">
        <v>10777</v>
      </c>
      <c r="L491" s="22" t="s">
        <v>10765</v>
      </c>
      <c r="M491" s="24">
        <v>40000</v>
      </c>
      <c r="N491" s="21">
        <v>2</v>
      </c>
      <c r="O491" s="22" t="s">
        <v>10856</v>
      </c>
      <c r="P491" s="22" t="s">
        <v>10873</v>
      </c>
      <c r="Q491" s="21">
        <v>1</v>
      </c>
      <c r="R491" s="21">
        <v>0</v>
      </c>
      <c r="S491" s="22" t="s">
        <v>12266</v>
      </c>
      <c r="T491" s="22" t="s">
        <v>10769</v>
      </c>
      <c r="U491" s="22" t="s">
        <v>11193</v>
      </c>
      <c r="V491" s="23">
        <v>37442</v>
      </c>
      <c r="W491" s="22" t="s">
        <v>10780</v>
      </c>
    </row>
    <row r="492" spans="1:23" x14ac:dyDescent="0.25">
      <c r="A492" s="21">
        <v>11485</v>
      </c>
      <c r="B492" s="21">
        <v>237</v>
      </c>
      <c r="C492" s="36" t="str">
        <f>_xlfn.XLOOKUP($B492,'Q1 DATA TABLE'!$A:$A,'Q1 DATA TABLE'!$G:$G)</f>
        <v>Esher-Molesey</v>
      </c>
      <c r="D492" s="36" t="str">
        <f>_xlfn.XLOOKUP($B492,'Q1 DATA TABLE'!$A:$A,'Q1 DATA TABLE'!C:C)</f>
        <v>England</v>
      </c>
      <c r="E492" s="36" t="str">
        <f>_xlfn.XLOOKUP($B492,'Q1 DATA TABLE'!$A:$A,'Q1 DATA TABLE'!$E:$E)</f>
        <v>United Kingdom</v>
      </c>
      <c r="F492" s="36">
        <f>_xlfn.XLOOKUP($B492,'Q1 DATA TABLE'!$A:$A,'Q1 DATA TABLE'!$H:$H)</f>
        <v>10</v>
      </c>
      <c r="G492" s="22" t="s">
        <v>11136</v>
      </c>
      <c r="H492" s="22" t="s">
        <v>10769</v>
      </c>
      <c r="I492" s="22" t="s">
        <v>12267</v>
      </c>
      <c r="J492" s="23">
        <v>26518</v>
      </c>
      <c r="K492" s="22" t="s">
        <v>10765</v>
      </c>
      <c r="L492" s="22" t="s">
        <v>10765</v>
      </c>
      <c r="M492" s="24">
        <v>40000</v>
      </c>
      <c r="N492" s="21">
        <v>2</v>
      </c>
      <c r="O492" s="22" t="s">
        <v>10856</v>
      </c>
      <c r="P492" s="22" t="s">
        <v>10873</v>
      </c>
      <c r="Q492" s="21">
        <v>0</v>
      </c>
      <c r="R492" s="21">
        <v>0</v>
      </c>
      <c r="S492" s="22" t="s">
        <v>12268</v>
      </c>
      <c r="T492" s="22" t="s">
        <v>10769</v>
      </c>
      <c r="U492" s="22" t="s">
        <v>11065</v>
      </c>
      <c r="V492" s="23">
        <v>37332</v>
      </c>
      <c r="W492" s="22" t="s">
        <v>10780</v>
      </c>
    </row>
    <row r="493" spans="1:23" x14ac:dyDescent="0.25">
      <c r="A493" s="21">
        <v>11486</v>
      </c>
      <c r="B493" s="21">
        <v>117</v>
      </c>
      <c r="C493" s="36" t="str">
        <f>_xlfn.XLOOKUP($B493,'Q1 DATA TABLE'!$A:$A,'Q1 DATA TABLE'!$G:$G)</f>
        <v>Erlangen</v>
      </c>
      <c r="D493" s="36" t="str">
        <f>_xlfn.XLOOKUP($B493,'Q1 DATA TABLE'!$A:$A,'Q1 DATA TABLE'!C:C)</f>
        <v>Bayern</v>
      </c>
      <c r="E493" s="36" t="str">
        <f>_xlfn.XLOOKUP($B493,'Q1 DATA TABLE'!$A:$A,'Q1 DATA TABLE'!$E:$E)</f>
        <v>Germany</v>
      </c>
      <c r="F493" s="36">
        <f>_xlfn.XLOOKUP($B493,'Q1 DATA TABLE'!$A:$A,'Q1 DATA TABLE'!$H:$H)</f>
        <v>8</v>
      </c>
      <c r="G493" s="22" t="s">
        <v>12159</v>
      </c>
      <c r="H493" s="22" t="s">
        <v>10792</v>
      </c>
      <c r="I493" s="22" t="s">
        <v>12270</v>
      </c>
      <c r="J493" s="23">
        <v>26078</v>
      </c>
      <c r="K493" s="22" t="s">
        <v>10777</v>
      </c>
      <c r="L493" s="22" t="s">
        <v>10792</v>
      </c>
      <c r="M493" s="24">
        <v>10000</v>
      </c>
      <c r="N493" s="21">
        <v>0</v>
      </c>
      <c r="O493" s="22" t="s">
        <v>10911</v>
      </c>
      <c r="P493" s="22" t="s">
        <v>11928</v>
      </c>
      <c r="Q493" s="21">
        <v>1</v>
      </c>
      <c r="R493" s="21">
        <v>2</v>
      </c>
      <c r="S493" s="22" t="s">
        <v>12271</v>
      </c>
      <c r="T493" s="22" t="s">
        <v>10769</v>
      </c>
      <c r="U493" s="22" t="s">
        <v>11982</v>
      </c>
      <c r="V493" s="23">
        <v>38134</v>
      </c>
      <c r="W493" s="22" t="s">
        <v>10771</v>
      </c>
    </row>
    <row r="494" spans="1:23" x14ac:dyDescent="0.25">
      <c r="A494" s="21">
        <v>11487</v>
      </c>
      <c r="B494" s="21">
        <v>186</v>
      </c>
      <c r="C494" s="36" t="str">
        <f>_xlfn.XLOOKUP($B494,'Q1 DATA TABLE'!$A:$A,'Q1 DATA TABLE'!$G:$G)</f>
        <v>Dunkerque</v>
      </c>
      <c r="D494" s="36" t="str">
        <f>_xlfn.XLOOKUP($B494,'Q1 DATA TABLE'!$A:$A,'Q1 DATA TABLE'!C:C)</f>
        <v>Nord</v>
      </c>
      <c r="E494" s="36" t="str">
        <f>_xlfn.XLOOKUP($B494,'Q1 DATA TABLE'!$A:$A,'Q1 DATA TABLE'!$E:$E)</f>
        <v>France</v>
      </c>
      <c r="F494" s="36">
        <f>_xlfn.XLOOKUP($B494,'Q1 DATA TABLE'!$A:$A,'Q1 DATA TABLE'!$H:$H)</f>
        <v>7</v>
      </c>
      <c r="G494" s="22" t="s">
        <v>11332</v>
      </c>
      <c r="H494" s="22" t="s">
        <v>10823</v>
      </c>
      <c r="I494" s="22" t="s">
        <v>11632</v>
      </c>
      <c r="J494" s="23">
        <v>26123</v>
      </c>
      <c r="K494" s="22" t="s">
        <v>10777</v>
      </c>
      <c r="L494" s="22" t="s">
        <v>10792</v>
      </c>
      <c r="M494" s="24">
        <v>10000</v>
      </c>
      <c r="N494" s="21">
        <v>0</v>
      </c>
      <c r="O494" s="22" t="s">
        <v>10911</v>
      </c>
      <c r="P494" s="22" t="s">
        <v>11928</v>
      </c>
      <c r="Q494" s="21">
        <v>0</v>
      </c>
      <c r="R494" s="21">
        <v>2</v>
      </c>
      <c r="S494" s="22" t="s">
        <v>12273</v>
      </c>
      <c r="T494" s="22" t="s">
        <v>10769</v>
      </c>
      <c r="U494" s="22" t="s">
        <v>11022</v>
      </c>
      <c r="V494" s="23">
        <v>38155</v>
      </c>
      <c r="W494" s="22" t="s">
        <v>10771</v>
      </c>
    </row>
    <row r="495" spans="1:23" x14ac:dyDescent="0.25">
      <c r="A495" s="21">
        <v>11488</v>
      </c>
      <c r="B495" s="21">
        <v>256</v>
      </c>
      <c r="C495" s="36" t="str">
        <f>_xlfn.XLOOKUP($B495,'Q1 DATA TABLE'!$A:$A,'Q1 DATA TABLE'!$G:$G)</f>
        <v>London</v>
      </c>
      <c r="D495" s="36" t="str">
        <f>_xlfn.XLOOKUP($B495,'Q1 DATA TABLE'!$A:$A,'Q1 DATA TABLE'!C:C)</f>
        <v>England</v>
      </c>
      <c r="E495" s="36" t="str">
        <f>_xlfn.XLOOKUP($B495,'Q1 DATA TABLE'!$A:$A,'Q1 DATA TABLE'!$E:$E)</f>
        <v>United Kingdom</v>
      </c>
      <c r="F495" s="36">
        <f>_xlfn.XLOOKUP($B495,'Q1 DATA TABLE'!$A:$A,'Q1 DATA TABLE'!$H:$H)</f>
        <v>10</v>
      </c>
      <c r="G495" s="22" t="s">
        <v>12274</v>
      </c>
      <c r="H495" s="22" t="s">
        <v>10769</v>
      </c>
      <c r="I495" s="22" t="s">
        <v>11024</v>
      </c>
      <c r="J495" s="23">
        <v>26197</v>
      </c>
      <c r="K495" s="22" t="s">
        <v>10777</v>
      </c>
      <c r="L495" s="22" t="s">
        <v>10765</v>
      </c>
      <c r="M495" s="24">
        <v>20000</v>
      </c>
      <c r="N495" s="21">
        <v>0</v>
      </c>
      <c r="O495" s="22" t="s">
        <v>10911</v>
      </c>
      <c r="P495" s="22" t="s">
        <v>11928</v>
      </c>
      <c r="Q495" s="21">
        <v>1</v>
      </c>
      <c r="R495" s="21">
        <v>2</v>
      </c>
      <c r="S495" s="22" t="s">
        <v>12275</v>
      </c>
      <c r="T495" s="22" t="s">
        <v>10769</v>
      </c>
      <c r="U495" s="22" t="s">
        <v>11049</v>
      </c>
      <c r="V495" s="23">
        <v>37376</v>
      </c>
      <c r="W495" s="22" t="s">
        <v>10771</v>
      </c>
    </row>
    <row r="496" spans="1:23" x14ac:dyDescent="0.25">
      <c r="A496" s="21">
        <v>11489</v>
      </c>
      <c r="B496" s="21">
        <v>262</v>
      </c>
      <c r="C496" s="36" t="str">
        <f>_xlfn.XLOOKUP($B496,'Q1 DATA TABLE'!$A:$A,'Q1 DATA TABLE'!$G:$G)</f>
        <v>Oxford</v>
      </c>
      <c r="D496" s="36" t="str">
        <f>_xlfn.XLOOKUP($B496,'Q1 DATA TABLE'!$A:$A,'Q1 DATA TABLE'!C:C)</f>
        <v>England</v>
      </c>
      <c r="E496" s="36" t="str">
        <f>_xlfn.XLOOKUP($B496,'Q1 DATA TABLE'!$A:$A,'Q1 DATA TABLE'!$E:$E)</f>
        <v>United Kingdom</v>
      </c>
      <c r="F496" s="36">
        <f>_xlfn.XLOOKUP($B496,'Q1 DATA TABLE'!$A:$A,'Q1 DATA TABLE'!$H:$H)</f>
        <v>10</v>
      </c>
      <c r="G496" s="22" t="s">
        <v>12276</v>
      </c>
      <c r="H496" s="22" t="s">
        <v>10777</v>
      </c>
      <c r="I496" s="22" t="s">
        <v>11368</v>
      </c>
      <c r="J496" s="23">
        <v>25999</v>
      </c>
      <c r="K496" s="22" t="s">
        <v>10777</v>
      </c>
      <c r="L496" s="22" t="s">
        <v>10792</v>
      </c>
      <c r="M496" s="24">
        <v>20000</v>
      </c>
      <c r="N496" s="21">
        <v>0</v>
      </c>
      <c r="O496" s="22" t="s">
        <v>10911</v>
      </c>
      <c r="P496" s="22" t="s">
        <v>11928</v>
      </c>
      <c r="Q496" s="21">
        <v>0</v>
      </c>
      <c r="R496" s="21">
        <v>2</v>
      </c>
      <c r="S496" s="22" t="s">
        <v>12277</v>
      </c>
      <c r="T496" s="22" t="s">
        <v>10769</v>
      </c>
      <c r="U496" s="22" t="s">
        <v>11026</v>
      </c>
      <c r="V496" s="23">
        <v>37376</v>
      </c>
      <c r="W496" s="22" t="s">
        <v>10771</v>
      </c>
    </row>
    <row r="497" spans="1:23" x14ac:dyDescent="0.25">
      <c r="A497" s="21">
        <v>11490</v>
      </c>
      <c r="B497" s="21">
        <v>217</v>
      </c>
      <c r="C497" s="36" t="str">
        <f>_xlfn.XLOOKUP($B497,'Q1 DATA TABLE'!$A:$A,'Q1 DATA TABLE'!$G:$G)</f>
        <v>Paris La Defense</v>
      </c>
      <c r="D497" s="36" t="str">
        <f>_xlfn.XLOOKUP($B497,'Q1 DATA TABLE'!$A:$A,'Q1 DATA TABLE'!C:C)</f>
        <v>Hauts de Seine</v>
      </c>
      <c r="E497" s="36" t="str">
        <f>_xlfn.XLOOKUP($B497,'Q1 DATA TABLE'!$A:$A,'Q1 DATA TABLE'!$E:$E)</f>
        <v>France</v>
      </c>
      <c r="F497" s="36">
        <f>_xlfn.XLOOKUP($B497,'Q1 DATA TABLE'!$A:$A,'Q1 DATA TABLE'!$H:$H)</f>
        <v>7</v>
      </c>
      <c r="G497" s="22" t="s">
        <v>12278</v>
      </c>
      <c r="H497" s="22" t="s">
        <v>10769</v>
      </c>
      <c r="I497" s="22" t="s">
        <v>11210</v>
      </c>
      <c r="J497" s="23">
        <v>25939</v>
      </c>
      <c r="K497" s="22" t="s">
        <v>10777</v>
      </c>
      <c r="L497" s="22" t="s">
        <v>10765</v>
      </c>
      <c r="M497" s="24">
        <v>20000</v>
      </c>
      <c r="N497" s="21">
        <v>0</v>
      </c>
      <c r="O497" s="22" t="s">
        <v>10911</v>
      </c>
      <c r="P497" s="22" t="s">
        <v>11928</v>
      </c>
      <c r="Q497" s="21">
        <v>0</v>
      </c>
      <c r="R497" s="21">
        <v>2</v>
      </c>
      <c r="S497" s="22" t="s">
        <v>12279</v>
      </c>
      <c r="T497" s="22" t="s">
        <v>10769</v>
      </c>
      <c r="U497" s="22" t="s">
        <v>11942</v>
      </c>
      <c r="V497" s="23">
        <v>37900</v>
      </c>
      <c r="W497" s="22" t="s">
        <v>10780</v>
      </c>
    </row>
    <row r="498" spans="1:23" x14ac:dyDescent="0.25">
      <c r="A498" s="21">
        <v>11491</v>
      </c>
      <c r="B498" s="21">
        <v>255</v>
      </c>
      <c r="C498" s="36" t="str">
        <f>_xlfn.XLOOKUP($B498,'Q1 DATA TABLE'!$A:$A,'Q1 DATA TABLE'!$G:$G)</f>
        <v>London</v>
      </c>
      <c r="D498" s="36" t="str">
        <f>_xlfn.XLOOKUP($B498,'Q1 DATA TABLE'!$A:$A,'Q1 DATA TABLE'!C:C)</f>
        <v>England</v>
      </c>
      <c r="E498" s="36" t="str">
        <f>_xlfn.XLOOKUP($B498,'Q1 DATA TABLE'!$A:$A,'Q1 DATA TABLE'!$E:$E)</f>
        <v>United Kingdom</v>
      </c>
      <c r="F498" s="36">
        <f>_xlfn.XLOOKUP($B498,'Q1 DATA TABLE'!$A:$A,'Q1 DATA TABLE'!$H:$H)</f>
        <v>10</v>
      </c>
      <c r="G498" s="22" t="s">
        <v>12179</v>
      </c>
      <c r="H498" s="22" t="s">
        <v>10769</v>
      </c>
      <c r="I498" s="22" t="s">
        <v>11185</v>
      </c>
      <c r="J498" s="23">
        <v>26029</v>
      </c>
      <c r="K498" s="22" t="s">
        <v>10765</v>
      </c>
      <c r="L498" s="22" t="s">
        <v>10765</v>
      </c>
      <c r="M498" s="24">
        <v>20000</v>
      </c>
      <c r="N498" s="21">
        <v>0</v>
      </c>
      <c r="O498" s="22" t="s">
        <v>10911</v>
      </c>
      <c r="P498" s="22" t="s">
        <v>11928</v>
      </c>
      <c r="Q498" s="21">
        <v>0</v>
      </c>
      <c r="R498" s="21">
        <v>2</v>
      </c>
      <c r="S498" s="22" t="s">
        <v>12280</v>
      </c>
      <c r="T498" s="22" t="s">
        <v>10769</v>
      </c>
      <c r="U498" s="22" t="s">
        <v>11057</v>
      </c>
      <c r="V498" s="23">
        <v>37386</v>
      </c>
      <c r="W498" s="22" t="s">
        <v>10780</v>
      </c>
    </row>
    <row r="499" spans="1:23" x14ac:dyDescent="0.25">
      <c r="A499" s="21">
        <v>11492</v>
      </c>
      <c r="B499" s="21">
        <v>115</v>
      </c>
      <c r="C499" s="36" t="str">
        <f>_xlfn.XLOOKUP($B499,'Q1 DATA TABLE'!$A:$A,'Q1 DATA TABLE'!$G:$G)</f>
        <v>Eilenburg</v>
      </c>
      <c r="D499" s="36" t="str">
        <f>_xlfn.XLOOKUP($B499,'Q1 DATA TABLE'!$A:$A,'Q1 DATA TABLE'!C:C)</f>
        <v>Brandenburg</v>
      </c>
      <c r="E499" s="36" t="str">
        <f>_xlfn.XLOOKUP($B499,'Q1 DATA TABLE'!$A:$A,'Q1 DATA TABLE'!$E:$E)</f>
        <v>Germany</v>
      </c>
      <c r="F499" s="36">
        <f>_xlfn.XLOOKUP($B499,'Q1 DATA TABLE'!$A:$A,'Q1 DATA TABLE'!$H:$H)</f>
        <v>8</v>
      </c>
      <c r="G499" s="22" t="s">
        <v>11997</v>
      </c>
      <c r="H499" s="22" t="s">
        <v>10823</v>
      </c>
      <c r="I499" s="22" t="s">
        <v>11140</v>
      </c>
      <c r="J499" s="23">
        <v>26256</v>
      </c>
      <c r="K499" s="22" t="s">
        <v>10777</v>
      </c>
      <c r="L499" s="22" t="s">
        <v>10765</v>
      </c>
      <c r="M499" s="24">
        <v>30000</v>
      </c>
      <c r="N499" s="21">
        <v>0</v>
      </c>
      <c r="O499" s="22" t="s">
        <v>10867</v>
      </c>
      <c r="P499" s="22" t="s">
        <v>11928</v>
      </c>
      <c r="Q499" s="21">
        <v>0</v>
      </c>
      <c r="R499" s="21">
        <v>1</v>
      </c>
      <c r="S499" s="22" t="s">
        <v>12283</v>
      </c>
      <c r="T499" s="22" t="s">
        <v>10769</v>
      </c>
      <c r="U499" s="22" t="s">
        <v>11022</v>
      </c>
      <c r="V499" s="23">
        <v>37482</v>
      </c>
      <c r="W499" s="22" t="s">
        <v>10787</v>
      </c>
    </row>
    <row r="500" spans="1:23" x14ac:dyDescent="0.25">
      <c r="A500" s="21">
        <v>11493</v>
      </c>
      <c r="B500" s="21">
        <v>255</v>
      </c>
      <c r="C500" s="36" t="str">
        <f>_xlfn.XLOOKUP($B500,'Q1 DATA TABLE'!$A:$A,'Q1 DATA TABLE'!$G:$G)</f>
        <v>London</v>
      </c>
      <c r="D500" s="36" t="str">
        <f>_xlfn.XLOOKUP($B500,'Q1 DATA TABLE'!$A:$A,'Q1 DATA TABLE'!C:C)</f>
        <v>England</v>
      </c>
      <c r="E500" s="36" t="str">
        <f>_xlfn.XLOOKUP($B500,'Q1 DATA TABLE'!$A:$A,'Q1 DATA TABLE'!$E:$E)</f>
        <v>United Kingdom</v>
      </c>
      <c r="F500" s="36">
        <f>_xlfn.XLOOKUP($B500,'Q1 DATA TABLE'!$A:$A,'Q1 DATA TABLE'!$H:$H)</f>
        <v>10</v>
      </c>
      <c r="G500" s="22" t="s">
        <v>12284</v>
      </c>
      <c r="H500" s="22" t="s">
        <v>11085</v>
      </c>
      <c r="I500" s="22" t="s">
        <v>11371</v>
      </c>
      <c r="J500" s="23">
        <v>25904</v>
      </c>
      <c r="K500" s="22" t="s">
        <v>10777</v>
      </c>
      <c r="L500" s="22" t="s">
        <v>10792</v>
      </c>
      <c r="M500" s="24">
        <v>40000</v>
      </c>
      <c r="N500" s="21">
        <v>2</v>
      </c>
      <c r="O500" s="22" t="s">
        <v>10856</v>
      </c>
      <c r="P500" s="22" t="s">
        <v>10873</v>
      </c>
      <c r="Q500" s="21">
        <v>1</v>
      </c>
      <c r="R500" s="21">
        <v>0</v>
      </c>
      <c r="S500" s="22" t="s">
        <v>12285</v>
      </c>
      <c r="T500" s="22" t="s">
        <v>10769</v>
      </c>
      <c r="U500" s="22" t="s">
        <v>11373</v>
      </c>
      <c r="V500" s="23">
        <v>37393</v>
      </c>
      <c r="W500" s="22" t="s">
        <v>10771</v>
      </c>
    </row>
    <row r="501" spans="1:23" x14ac:dyDescent="0.25">
      <c r="A501" s="21">
        <v>11494</v>
      </c>
      <c r="B501" s="21">
        <v>267</v>
      </c>
      <c r="C501" s="36" t="str">
        <f>_xlfn.XLOOKUP($B501,'Q1 DATA TABLE'!$A:$A,'Q1 DATA TABLE'!$G:$G)</f>
        <v>Runcorn</v>
      </c>
      <c r="D501" s="36" t="str">
        <f>_xlfn.XLOOKUP($B501,'Q1 DATA TABLE'!$A:$A,'Q1 DATA TABLE'!C:C)</f>
        <v>England</v>
      </c>
      <c r="E501" s="36" t="str">
        <f>_xlfn.XLOOKUP($B501,'Q1 DATA TABLE'!$A:$A,'Q1 DATA TABLE'!$E:$E)</f>
        <v>United Kingdom</v>
      </c>
      <c r="F501" s="36">
        <f>_xlfn.XLOOKUP($B501,'Q1 DATA TABLE'!$A:$A,'Q1 DATA TABLE'!$H:$H)</f>
        <v>10</v>
      </c>
      <c r="G501" s="22" t="s">
        <v>10927</v>
      </c>
      <c r="H501" s="22" t="s">
        <v>10765</v>
      </c>
      <c r="I501" s="22" t="s">
        <v>11250</v>
      </c>
      <c r="J501" s="23">
        <v>25777</v>
      </c>
      <c r="K501" s="22" t="s">
        <v>10777</v>
      </c>
      <c r="L501" s="22" t="s">
        <v>10765</v>
      </c>
      <c r="M501" s="24">
        <v>40000</v>
      </c>
      <c r="N501" s="21">
        <v>2</v>
      </c>
      <c r="O501" s="22" t="s">
        <v>10856</v>
      </c>
      <c r="P501" s="22" t="s">
        <v>10873</v>
      </c>
      <c r="Q501" s="21">
        <v>1</v>
      </c>
      <c r="R501" s="21">
        <v>0</v>
      </c>
      <c r="S501" s="22" t="s">
        <v>12286</v>
      </c>
      <c r="T501" s="22" t="s">
        <v>10769</v>
      </c>
      <c r="U501" s="22" t="s">
        <v>11057</v>
      </c>
      <c r="V501" s="23">
        <v>37432</v>
      </c>
      <c r="W501" s="22" t="s">
        <v>10771</v>
      </c>
    </row>
    <row r="502" spans="1:23" x14ac:dyDescent="0.25">
      <c r="A502" s="21">
        <v>11495</v>
      </c>
      <c r="B502" s="21">
        <v>154</v>
      </c>
      <c r="C502" s="36" t="str">
        <f>_xlfn.XLOOKUP($B502,'Q1 DATA TABLE'!$A:$A,'Q1 DATA TABLE'!$G:$G)</f>
        <v>Bonn</v>
      </c>
      <c r="D502" s="36" t="str">
        <f>_xlfn.XLOOKUP($B502,'Q1 DATA TABLE'!$A:$A,'Q1 DATA TABLE'!C:C)</f>
        <v>Nordrhein-Westfalen</v>
      </c>
      <c r="E502" s="36" t="str">
        <f>_xlfn.XLOOKUP($B502,'Q1 DATA TABLE'!$A:$A,'Q1 DATA TABLE'!$E:$E)</f>
        <v>Germany</v>
      </c>
      <c r="F502" s="36">
        <f>_xlfn.XLOOKUP($B502,'Q1 DATA TABLE'!$A:$A,'Q1 DATA TABLE'!$H:$H)</f>
        <v>8</v>
      </c>
      <c r="G502" s="22" t="s">
        <v>12287</v>
      </c>
      <c r="H502" s="22" t="s">
        <v>10769</v>
      </c>
      <c r="I502" s="22" t="s">
        <v>10924</v>
      </c>
      <c r="J502" s="23">
        <v>26180</v>
      </c>
      <c r="K502" s="22" t="s">
        <v>10777</v>
      </c>
      <c r="L502" s="22" t="s">
        <v>10765</v>
      </c>
      <c r="M502" s="24">
        <v>40000</v>
      </c>
      <c r="N502" s="21">
        <v>2</v>
      </c>
      <c r="O502" s="22" t="s">
        <v>10856</v>
      </c>
      <c r="P502" s="22" t="s">
        <v>10873</v>
      </c>
      <c r="Q502" s="21">
        <v>1</v>
      </c>
      <c r="R502" s="21">
        <v>1</v>
      </c>
      <c r="S502" s="22" t="s">
        <v>12288</v>
      </c>
      <c r="T502" s="22" t="s">
        <v>10769</v>
      </c>
      <c r="U502" s="22" t="s">
        <v>12002</v>
      </c>
      <c r="V502" s="23">
        <v>38105</v>
      </c>
      <c r="W502" s="22" t="s">
        <v>10771</v>
      </c>
    </row>
    <row r="503" spans="1:23" x14ac:dyDescent="0.25">
      <c r="A503" s="21">
        <v>11496</v>
      </c>
      <c r="B503" s="21">
        <v>272</v>
      </c>
      <c r="C503" s="36" t="str">
        <f>_xlfn.XLOOKUP($B503,'Q1 DATA TABLE'!$A:$A,'Q1 DATA TABLE'!$G:$G)</f>
        <v>Warrington</v>
      </c>
      <c r="D503" s="36" t="str">
        <f>_xlfn.XLOOKUP($B503,'Q1 DATA TABLE'!$A:$A,'Q1 DATA TABLE'!C:C)</f>
        <v>England</v>
      </c>
      <c r="E503" s="36" t="str">
        <f>_xlfn.XLOOKUP($B503,'Q1 DATA TABLE'!$A:$A,'Q1 DATA TABLE'!$E:$E)</f>
        <v>United Kingdom</v>
      </c>
      <c r="F503" s="36">
        <f>_xlfn.XLOOKUP($B503,'Q1 DATA TABLE'!$A:$A,'Q1 DATA TABLE'!$H:$H)</f>
        <v>10</v>
      </c>
      <c r="G503" s="22" t="s">
        <v>12059</v>
      </c>
      <c r="H503" s="22" t="s">
        <v>10769</v>
      </c>
      <c r="I503" s="22" t="s">
        <v>11990</v>
      </c>
      <c r="J503" s="23">
        <v>25858</v>
      </c>
      <c r="K503" s="22" t="s">
        <v>10777</v>
      </c>
      <c r="L503" s="22" t="s">
        <v>10765</v>
      </c>
      <c r="M503" s="24">
        <v>40000</v>
      </c>
      <c r="N503" s="21">
        <v>2</v>
      </c>
      <c r="O503" s="22" t="s">
        <v>10856</v>
      </c>
      <c r="P503" s="22" t="s">
        <v>10873</v>
      </c>
      <c r="Q503" s="21">
        <v>1</v>
      </c>
      <c r="R503" s="21">
        <v>2</v>
      </c>
      <c r="S503" s="22" t="s">
        <v>12289</v>
      </c>
      <c r="T503" s="22" t="s">
        <v>10769</v>
      </c>
      <c r="U503" s="22" t="s">
        <v>12263</v>
      </c>
      <c r="V503" s="23">
        <v>37409</v>
      </c>
      <c r="W503" s="22" t="s">
        <v>10780</v>
      </c>
    </row>
    <row r="504" spans="1:23" x14ac:dyDescent="0.25">
      <c r="A504" s="21">
        <v>11497</v>
      </c>
      <c r="B504" s="21">
        <v>261</v>
      </c>
      <c r="C504" s="36" t="str">
        <f>_xlfn.XLOOKUP($B504,'Q1 DATA TABLE'!$A:$A,'Q1 DATA TABLE'!$G:$G)</f>
        <v>Newcastle upon Tyne</v>
      </c>
      <c r="D504" s="36" t="str">
        <f>_xlfn.XLOOKUP($B504,'Q1 DATA TABLE'!$A:$A,'Q1 DATA TABLE'!C:C)</f>
        <v>England</v>
      </c>
      <c r="E504" s="36" t="str">
        <f>_xlfn.XLOOKUP($B504,'Q1 DATA TABLE'!$A:$A,'Q1 DATA TABLE'!$E:$E)</f>
        <v>United Kingdom</v>
      </c>
      <c r="F504" s="36">
        <f>_xlfn.XLOOKUP($B504,'Q1 DATA TABLE'!$A:$A,'Q1 DATA TABLE'!$H:$H)</f>
        <v>10</v>
      </c>
      <c r="G504" s="22" t="s">
        <v>12143</v>
      </c>
      <c r="H504" s="22" t="s">
        <v>10919</v>
      </c>
      <c r="I504" s="22" t="s">
        <v>10946</v>
      </c>
      <c r="J504" s="23">
        <v>25898</v>
      </c>
      <c r="K504" s="22" t="s">
        <v>10777</v>
      </c>
      <c r="L504" s="22" t="s">
        <v>10792</v>
      </c>
      <c r="M504" s="24">
        <v>40000</v>
      </c>
      <c r="N504" s="21">
        <v>2</v>
      </c>
      <c r="O504" s="22" t="s">
        <v>10856</v>
      </c>
      <c r="P504" s="22" t="s">
        <v>10873</v>
      </c>
      <c r="Q504" s="21">
        <v>1</v>
      </c>
      <c r="R504" s="21">
        <v>2</v>
      </c>
      <c r="S504" s="22" t="s">
        <v>12290</v>
      </c>
      <c r="T504" s="22" t="s">
        <v>10769</v>
      </c>
      <c r="U504" s="22" t="s">
        <v>11132</v>
      </c>
      <c r="V504" s="23">
        <v>38114</v>
      </c>
      <c r="W504" s="22" t="s">
        <v>10771</v>
      </c>
    </row>
    <row r="505" spans="1:23" x14ac:dyDescent="0.25">
      <c r="A505" s="21">
        <v>11498</v>
      </c>
      <c r="B505" s="21">
        <v>49</v>
      </c>
      <c r="C505" s="36" t="str">
        <f>_xlfn.XLOOKUP($B505,'Q1 DATA TABLE'!$A:$A,'Q1 DATA TABLE'!$G:$G)</f>
        <v>Cliffside</v>
      </c>
      <c r="D505" s="36" t="str">
        <f>_xlfn.XLOOKUP($B505,'Q1 DATA TABLE'!$A:$A,'Q1 DATA TABLE'!C:C)</f>
        <v>British Columbia</v>
      </c>
      <c r="E505" s="36" t="str">
        <f>_xlfn.XLOOKUP($B505,'Q1 DATA TABLE'!$A:$A,'Q1 DATA TABLE'!$E:$E)</f>
        <v>Canada</v>
      </c>
      <c r="F505" s="36">
        <f>_xlfn.XLOOKUP($B505,'Q1 DATA TABLE'!$A:$A,'Q1 DATA TABLE'!$H:$H)</f>
        <v>6</v>
      </c>
      <c r="G505" s="22" t="s">
        <v>11796</v>
      </c>
      <c r="H505" s="22" t="s">
        <v>10823</v>
      </c>
      <c r="I505" s="22" t="s">
        <v>12022</v>
      </c>
      <c r="J505" s="23">
        <v>27044</v>
      </c>
      <c r="K505" s="22" t="s">
        <v>10777</v>
      </c>
      <c r="L505" s="22" t="s">
        <v>10765</v>
      </c>
      <c r="M505" s="24">
        <v>40000</v>
      </c>
      <c r="N505" s="21">
        <v>3</v>
      </c>
      <c r="O505" s="22" t="s">
        <v>10856</v>
      </c>
      <c r="P505" s="22" t="s">
        <v>10873</v>
      </c>
      <c r="Q505" s="21">
        <v>1</v>
      </c>
      <c r="R505" s="21">
        <v>2</v>
      </c>
      <c r="S505" s="22" t="s">
        <v>12291</v>
      </c>
      <c r="T505" s="22" t="s">
        <v>10769</v>
      </c>
      <c r="U505" s="22" t="s">
        <v>12292</v>
      </c>
      <c r="V505" s="23">
        <v>37865</v>
      </c>
      <c r="W505" s="22" t="s">
        <v>10771</v>
      </c>
    </row>
    <row r="506" spans="1:23" x14ac:dyDescent="0.25">
      <c r="A506" s="21">
        <v>11499</v>
      </c>
      <c r="B506" s="21">
        <v>311</v>
      </c>
      <c r="C506" s="36" t="str">
        <f>_xlfn.XLOOKUP($B506,'Q1 DATA TABLE'!$A:$A,'Q1 DATA TABLE'!$G:$G)</f>
        <v>Concord</v>
      </c>
      <c r="D506" s="36" t="str">
        <f>_xlfn.XLOOKUP($B506,'Q1 DATA TABLE'!$A:$A,'Q1 DATA TABLE'!C:C)</f>
        <v>California</v>
      </c>
      <c r="E506" s="36" t="str">
        <f>_xlfn.XLOOKUP($B506,'Q1 DATA TABLE'!$A:$A,'Q1 DATA TABLE'!$E:$E)</f>
        <v>United States</v>
      </c>
      <c r="F506" s="36">
        <f>_xlfn.XLOOKUP($B506,'Q1 DATA TABLE'!$A:$A,'Q1 DATA TABLE'!$H:$H)</f>
        <v>4</v>
      </c>
      <c r="G506" s="22" t="s">
        <v>12293</v>
      </c>
      <c r="H506" s="22" t="s">
        <v>11118</v>
      </c>
      <c r="I506" s="22" t="s">
        <v>11725</v>
      </c>
      <c r="J506" s="23">
        <v>27347</v>
      </c>
      <c r="K506" s="22" t="s">
        <v>10777</v>
      </c>
      <c r="L506" s="22" t="s">
        <v>10765</v>
      </c>
      <c r="M506" s="24">
        <v>40000</v>
      </c>
      <c r="N506" s="21">
        <v>3</v>
      </c>
      <c r="O506" s="22" t="s">
        <v>10856</v>
      </c>
      <c r="P506" s="22" t="s">
        <v>10873</v>
      </c>
      <c r="Q506" s="21">
        <v>1</v>
      </c>
      <c r="R506" s="21">
        <v>2</v>
      </c>
      <c r="S506" s="22" t="s">
        <v>12294</v>
      </c>
      <c r="T506" s="22" t="s">
        <v>10769</v>
      </c>
      <c r="U506" s="22" t="s">
        <v>12295</v>
      </c>
      <c r="V506" s="23">
        <v>37902</v>
      </c>
      <c r="W506" s="22" t="s">
        <v>10771</v>
      </c>
    </row>
    <row r="507" spans="1:23" x14ac:dyDescent="0.25">
      <c r="A507" s="21">
        <v>11500</v>
      </c>
      <c r="B507" s="21">
        <v>52</v>
      </c>
      <c r="C507" s="36" t="str">
        <f>_xlfn.XLOOKUP($B507,'Q1 DATA TABLE'!$A:$A,'Q1 DATA TABLE'!$G:$G)</f>
        <v>Langley</v>
      </c>
      <c r="D507" s="36" t="str">
        <f>_xlfn.XLOOKUP($B507,'Q1 DATA TABLE'!$A:$A,'Q1 DATA TABLE'!C:C)</f>
        <v>British Columbia</v>
      </c>
      <c r="E507" s="36" t="str">
        <f>_xlfn.XLOOKUP($B507,'Q1 DATA TABLE'!$A:$A,'Q1 DATA TABLE'!$E:$E)</f>
        <v>Canada</v>
      </c>
      <c r="F507" s="36">
        <f>_xlfn.XLOOKUP($B507,'Q1 DATA TABLE'!$A:$A,'Q1 DATA TABLE'!$H:$H)</f>
        <v>6</v>
      </c>
      <c r="G507" s="22" t="s">
        <v>11463</v>
      </c>
      <c r="H507" s="22" t="s">
        <v>10763</v>
      </c>
      <c r="I507" s="22" t="s">
        <v>10992</v>
      </c>
      <c r="J507" s="23">
        <v>27290</v>
      </c>
      <c r="K507" s="22" t="s">
        <v>10777</v>
      </c>
      <c r="L507" s="22" t="s">
        <v>10792</v>
      </c>
      <c r="M507" s="24">
        <v>40000</v>
      </c>
      <c r="N507" s="21">
        <v>0</v>
      </c>
      <c r="O507" s="22" t="s">
        <v>11047</v>
      </c>
      <c r="P507" s="22" t="s">
        <v>10857</v>
      </c>
      <c r="Q507" s="21">
        <v>1</v>
      </c>
      <c r="R507" s="21">
        <v>0</v>
      </c>
      <c r="S507" s="22" t="s">
        <v>12296</v>
      </c>
      <c r="T507" s="22" t="s">
        <v>10769</v>
      </c>
      <c r="U507" s="22" t="s">
        <v>12297</v>
      </c>
      <c r="V507" s="23">
        <v>37837</v>
      </c>
      <c r="W507" s="22" t="s">
        <v>10780</v>
      </c>
    </row>
    <row r="508" spans="1:23" x14ac:dyDescent="0.25">
      <c r="A508" s="21">
        <v>11501</v>
      </c>
      <c r="B508" s="21">
        <v>49</v>
      </c>
      <c r="C508" s="36" t="str">
        <f>_xlfn.XLOOKUP($B508,'Q1 DATA TABLE'!$A:$A,'Q1 DATA TABLE'!$G:$G)</f>
        <v>Cliffside</v>
      </c>
      <c r="D508" s="36" t="str">
        <f>_xlfn.XLOOKUP($B508,'Q1 DATA TABLE'!$A:$A,'Q1 DATA TABLE'!C:C)</f>
        <v>British Columbia</v>
      </c>
      <c r="E508" s="36" t="str">
        <f>_xlfn.XLOOKUP($B508,'Q1 DATA TABLE'!$A:$A,'Q1 DATA TABLE'!$E:$E)</f>
        <v>Canada</v>
      </c>
      <c r="F508" s="36">
        <f>_xlfn.XLOOKUP($B508,'Q1 DATA TABLE'!$A:$A,'Q1 DATA TABLE'!$H:$H)</f>
        <v>6</v>
      </c>
      <c r="G508" s="22" t="s">
        <v>12298</v>
      </c>
      <c r="H508" s="22" t="s">
        <v>11487</v>
      </c>
      <c r="I508" s="22" t="s">
        <v>12267</v>
      </c>
      <c r="J508" s="23">
        <v>27582</v>
      </c>
      <c r="K508" s="22" t="s">
        <v>10777</v>
      </c>
      <c r="L508" s="22" t="s">
        <v>10792</v>
      </c>
      <c r="M508" s="24">
        <v>40000</v>
      </c>
      <c r="N508" s="21">
        <v>3</v>
      </c>
      <c r="O508" s="22" t="s">
        <v>10856</v>
      </c>
      <c r="P508" s="22" t="s">
        <v>10873</v>
      </c>
      <c r="Q508" s="21">
        <v>1</v>
      </c>
      <c r="R508" s="21">
        <v>2</v>
      </c>
      <c r="S508" s="22" t="s">
        <v>12299</v>
      </c>
      <c r="T508" s="22" t="s">
        <v>10769</v>
      </c>
      <c r="U508" s="22" t="s">
        <v>12300</v>
      </c>
      <c r="V508" s="23">
        <v>37892</v>
      </c>
      <c r="W508" s="22" t="s">
        <v>10771</v>
      </c>
    </row>
    <row r="509" spans="1:23" x14ac:dyDescent="0.25">
      <c r="A509" s="21">
        <v>11502</v>
      </c>
      <c r="B509" s="21">
        <v>63</v>
      </c>
      <c r="C509" s="36" t="str">
        <f>_xlfn.XLOOKUP($B509,'Q1 DATA TABLE'!$A:$A,'Q1 DATA TABLE'!$G:$G)</f>
        <v>Shawnee</v>
      </c>
      <c r="D509" s="36" t="str">
        <f>_xlfn.XLOOKUP($B509,'Q1 DATA TABLE'!$A:$A,'Q1 DATA TABLE'!C:C)</f>
        <v>British Columbia</v>
      </c>
      <c r="E509" s="36" t="str">
        <f>_xlfn.XLOOKUP($B509,'Q1 DATA TABLE'!$A:$A,'Q1 DATA TABLE'!$E:$E)</f>
        <v>Canada</v>
      </c>
      <c r="F509" s="36">
        <f>_xlfn.XLOOKUP($B509,'Q1 DATA TABLE'!$A:$A,'Q1 DATA TABLE'!$H:$H)</f>
        <v>6</v>
      </c>
      <c r="G509" s="22" t="s">
        <v>12301</v>
      </c>
      <c r="H509" s="22" t="s">
        <v>10769</v>
      </c>
      <c r="I509" s="22" t="s">
        <v>12302</v>
      </c>
      <c r="J509" s="23">
        <v>27460</v>
      </c>
      <c r="K509" s="22" t="s">
        <v>10777</v>
      </c>
      <c r="L509" s="22" t="s">
        <v>10765</v>
      </c>
      <c r="M509" s="24">
        <v>40000</v>
      </c>
      <c r="N509" s="21">
        <v>4</v>
      </c>
      <c r="O509" s="22" t="s">
        <v>10856</v>
      </c>
      <c r="P509" s="22" t="s">
        <v>10873</v>
      </c>
      <c r="Q509" s="21">
        <v>1</v>
      </c>
      <c r="R509" s="21">
        <v>1</v>
      </c>
      <c r="S509" s="22" t="s">
        <v>12303</v>
      </c>
      <c r="T509" s="22" t="s">
        <v>10769</v>
      </c>
      <c r="U509" s="22" t="s">
        <v>12304</v>
      </c>
      <c r="V509" s="23">
        <v>37836</v>
      </c>
      <c r="W509" s="22" t="s">
        <v>10780</v>
      </c>
    </row>
    <row r="510" spans="1:23" x14ac:dyDescent="0.25">
      <c r="A510" s="21">
        <v>11503</v>
      </c>
      <c r="B510" s="21">
        <v>312</v>
      </c>
      <c r="C510" s="36" t="str">
        <f>_xlfn.XLOOKUP($B510,'Q1 DATA TABLE'!$A:$A,'Q1 DATA TABLE'!$G:$G)</f>
        <v>Coronado</v>
      </c>
      <c r="D510" s="36" t="str">
        <f>_xlfn.XLOOKUP($B510,'Q1 DATA TABLE'!$A:$A,'Q1 DATA TABLE'!C:C)</f>
        <v>California</v>
      </c>
      <c r="E510" s="36" t="str">
        <f>_xlfn.XLOOKUP($B510,'Q1 DATA TABLE'!$A:$A,'Q1 DATA TABLE'!$E:$E)</f>
        <v>United States</v>
      </c>
      <c r="F510" s="36">
        <f>_xlfn.XLOOKUP($B510,'Q1 DATA TABLE'!$A:$A,'Q1 DATA TABLE'!$H:$H)</f>
        <v>4</v>
      </c>
      <c r="G510" s="22" t="s">
        <v>11644</v>
      </c>
      <c r="H510" s="22" t="s">
        <v>10807</v>
      </c>
      <c r="I510" s="22" t="s">
        <v>11371</v>
      </c>
      <c r="J510" s="23">
        <v>11244</v>
      </c>
      <c r="K510" s="22" t="s">
        <v>10765</v>
      </c>
      <c r="L510" s="22" t="s">
        <v>10765</v>
      </c>
      <c r="M510" s="24">
        <v>50000</v>
      </c>
      <c r="N510" s="21">
        <v>1</v>
      </c>
      <c r="O510" s="22" t="s">
        <v>11047</v>
      </c>
      <c r="P510" s="22" t="s">
        <v>10857</v>
      </c>
      <c r="Q510" s="21">
        <v>1</v>
      </c>
      <c r="R510" s="21">
        <v>0</v>
      </c>
      <c r="S510" s="22" t="s">
        <v>12305</v>
      </c>
      <c r="T510" s="22" t="s">
        <v>10769</v>
      </c>
      <c r="U510" s="22" t="s">
        <v>12306</v>
      </c>
      <c r="V510" s="23">
        <v>37952</v>
      </c>
      <c r="W510" s="22" t="s">
        <v>10771</v>
      </c>
    </row>
    <row r="511" spans="1:23" x14ac:dyDescent="0.25">
      <c r="A511" s="21">
        <v>11504</v>
      </c>
      <c r="B511" s="21">
        <v>315</v>
      </c>
      <c r="C511" s="36" t="str">
        <f>_xlfn.XLOOKUP($B511,'Q1 DATA TABLE'!$A:$A,'Q1 DATA TABLE'!$G:$G)</f>
        <v>Downey</v>
      </c>
      <c r="D511" s="36" t="str">
        <f>_xlfn.XLOOKUP($B511,'Q1 DATA TABLE'!$A:$A,'Q1 DATA TABLE'!C:C)</f>
        <v>California</v>
      </c>
      <c r="E511" s="36" t="str">
        <f>_xlfn.XLOOKUP($B511,'Q1 DATA TABLE'!$A:$A,'Q1 DATA TABLE'!$E:$E)</f>
        <v>United States</v>
      </c>
      <c r="F511" s="36">
        <f>_xlfn.XLOOKUP($B511,'Q1 DATA TABLE'!$A:$A,'Q1 DATA TABLE'!$H:$H)</f>
        <v>4</v>
      </c>
      <c r="G511" s="22" t="s">
        <v>10884</v>
      </c>
      <c r="H511" s="22" t="s">
        <v>11487</v>
      </c>
      <c r="I511" s="22" t="s">
        <v>11144</v>
      </c>
      <c r="J511" s="23">
        <v>11433</v>
      </c>
      <c r="K511" s="22" t="s">
        <v>10765</v>
      </c>
      <c r="L511" s="22" t="s">
        <v>10792</v>
      </c>
      <c r="M511" s="24">
        <v>40000</v>
      </c>
      <c r="N511" s="21">
        <v>1</v>
      </c>
      <c r="O511" s="22" t="s">
        <v>10766</v>
      </c>
      <c r="P511" s="22" t="s">
        <v>10857</v>
      </c>
      <c r="Q511" s="21">
        <v>1</v>
      </c>
      <c r="R511" s="21">
        <v>1</v>
      </c>
      <c r="S511" s="22" t="s">
        <v>12307</v>
      </c>
      <c r="T511" s="22" t="s">
        <v>10769</v>
      </c>
      <c r="U511" s="22" t="s">
        <v>12308</v>
      </c>
      <c r="V511" s="23">
        <v>37927</v>
      </c>
      <c r="W511" s="22" t="s">
        <v>10780</v>
      </c>
    </row>
    <row r="512" spans="1:23" x14ac:dyDescent="0.25">
      <c r="A512" s="21">
        <v>11505</v>
      </c>
      <c r="B512" s="21">
        <v>43</v>
      </c>
      <c r="C512" s="36" t="str">
        <f>_xlfn.XLOOKUP($B512,'Q1 DATA TABLE'!$A:$A,'Q1 DATA TABLE'!$G:$G)</f>
        <v>Burnaby</v>
      </c>
      <c r="D512" s="36" t="str">
        <f>_xlfn.XLOOKUP($B512,'Q1 DATA TABLE'!$A:$A,'Q1 DATA TABLE'!C:C)</f>
        <v>British Columbia</v>
      </c>
      <c r="E512" s="36" t="str">
        <f>_xlfn.XLOOKUP($B512,'Q1 DATA TABLE'!$A:$A,'Q1 DATA TABLE'!$E:$E)</f>
        <v>Canada</v>
      </c>
      <c r="F512" s="36">
        <f>_xlfn.XLOOKUP($B512,'Q1 DATA TABLE'!$A:$A,'Q1 DATA TABLE'!$H:$H)</f>
        <v>6</v>
      </c>
      <c r="G512" s="22" t="s">
        <v>11336</v>
      </c>
      <c r="H512" s="22" t="s">
        <v>11118</v>
      </c>
      <c r="I512" s="22" t="s">
        <v>11009</v>
      </c>
      <c r="J512" s="23">
        <v>24295</v>
      </c>
      <c r="K512" s="22" t="s">
        <v>10777</v>
      </c>
      <c r="L512" s="22" t="s">
        <v>10792</v>
      </c>
      <c r="M512" s="24">
        <v>60000</v>
      </c>
      <c r="N512" s="21">
        <v>0</v>
      </c>
      <c r="O512" s="22" t="s">
        <v>11047</v>
      </c>
      <c r="P512" s="22" t="s">
        <v>10857</v>
      </c>
      <c r="Q512" s="21">
        <v>1</v>
      </c>
      <c r="R512" s="21">
        <v>0</v>
      </c>
      <c r="S512" s="22" t="s">
        <v>12310</v>
      </c>
      <c r="T512" s="22" t="s">
        <v>10769</v>
      </c>
      <c r="U512" s="22" t="s">
        <v>12311</v>
      </c>
      <c r="V512" s="23">
        <v>37859</v>
      </c>
      <c r="W512" s="22" t="s">
        <v>10771</v>
      </c>
    </row>
    <row r="513" spans="1:23" x14ac:dyDescent="0.25">
      <c r="A513" s="21">
        <v>11506</v>
      </c>
      <c r="B513" s="21">
        <v>60</v>
      </c>
      <c r="C513" s="36" t="str">
        <f>_xlfn.XLOOKUP($B513,'Q1 DATA TABLE'!$A:$A,'Q1 DATA TABLE'!$G:$G)</f>
        <v>Port Hammond</v>
      </c>
      <c r="D513" s="36" t="str">
        <f>_xlfn.XLOOKUP($B513,'Q1 DATA TABLE'!$A:$A,'Q1 DATA TABLE'!C:C)</f>
        <v>British Columbia</v>
      </c>
      <c r="E513" s="36" t="str">
        <f>_xlfn.XLOOKUP($B513,'Q1 DATA TABLE'!$A:$A,'Q1 DATA TABLE'!$E:$E)</f>
        <v>Canada</v>
      </c>
      <c r="F513" s="36">
        <f>_xlfn.XLOOKUP($B513,'Q1 DATA TABLE'!$A:$A,'Q1 DATA TABLE'!$H:$H)</f>
        <v>6</v>
      </c>
      <c r="G513" s="22" t="s">
        <v>11467</v>
      </c>
      <c r="H513" s="22" t="s">
        <v>10777</v>
      </c>
      <c r="I513" s="22" t="s">
        <v>11165</v>
      </c>
      <c r="J513" s="23">
        <v>24244</v>
      </c>
      <c r="K513" s="22" t="s">
        <v>10777</v>
      </c>
      <c r="L513" s="22" t="s">
        <v>10765</v>
      </c>
      <c r="M513" s="24">
        <v>60000</v>
      </c>
      <c r="N513" s="21">
        <v>0</v>
      </c>
      <c r="O513" s="22" t="s">
        <v>11047</v>
      </c>
      <c r="P513" s="22" t="s">
        <v>10857</v>
      </c>
      <c r="Q513" s="21">
        <v>0</v>
      </c>
      <c r="R513" s="21">
        <v>0</v>
      </c>
      <c r="S513" s="22" t="s">
        <v>12312</v>
      </c>
      <c r="T513" s="22" t="s">
        <v>10769</v>
      </c>
      <c r="U513" s="22" t="s">
        <v>12313</v>
      </c>
      <c r="V513" s="23">
        <v>37873</v>
      </c>
      <c r="W513" s="22" t="s">
        <v>10780</v>
      </c>
    </row>
    <row r="514" spans="1:23" x14ac:dyDescent="0.25">
      <c r="A514" s="21">
        <v>11507</v>
      </c>
      <c r="B514" s="21">
        <v>69</v>
      </c>
      <c r="C514" s="36" t="str">
        <f>_xlfn.XLOOKUP($B514,'Q1 DATA TABLE'!$A:$A,'Q1 DATA TABLE'!$G:$G)</f>
        <v>Victoria</v>
      </c>
      <c r="D514" s="36" t="str">
        <f>_xlfn.XLOOKUP($B514,'Q1 DATA TABLE'!$A:$A,'Q1 DATA TABLE'!C:C)</f>
        <v>British Columbia</v>
      </c>
      <c r="E514" s="36" t="str">
        <f>_xlfn.XLOOKUP($B514,'Q1 DATA TABLE'!$A:$A,'Q1 DATA TABLE'!$E:$E)</f>
        <v>Canada</v>
      </c>
      <c r="F514" s="36">
        <f>_xlfn.XLOOKUP($B514,'Q1 DATA TABLE'!$A:$A,'Q1 DATA TABLE'!$H:$H)</f>
        <v>6</v>
      </c>
      <c r="G514" s="22" t="s">
        <v>12314</v>
      </c>
      <c r="H514" s="22" t="s">
        <v>11118</v>
      </c>
      <c r="I514" s="22" t="s">
        <v>10904</v>
      </c>
      <c r="J514" s="23">
        <v>24431</v>
      </c>
      <c r="K514" s="22" t="s">
        <v>10777</v>
      </c>
      <c r="L514" s="22" t="s">
        <v>10792</v>
      </c>
      <c r="M514" s="24">
        <v>60000</v>
      </c>
      <c r="N514" s="21">
        <v>0</v>
      </c>
      <c r="O514" s="22" t="s">
        <v>11047</v>
      </c>
      <c r="P514" s="22" t="s">
        <v>10857</v>
      </c>
      <c r="Q514" s="21">
        <v>1</v>
      </c>
      <c r="R514" s="21">
        <v>0</v>
      </c>
      <c r="S514" s="22" t="s">
        <v>12315</v>
      </c>
      <c r="T514" s="22" t="s">
        <v>10769</v>
      </c>
      <c r="U514" s="22" t="s">
        <v>12316</v>
      </c>
      <c r="V514" s="23">
        <v>37854</v>
      </c>
      <c r="W514" s="22" t="s">
        <v>10771</v>
      </c>
    </row>
    <row r="515" spans="1:23" x14ac:dyDescent="0.25">
      <c r="A515" s="21">
        <v>11508</v>
      </c>
      <c r="B515" s="21">
        <v>626</v>
      </c>
      <c r="C515" s="36" t="str">
        <f>_xlfn.XLOOKUP($B515,'Q1 DATA TABLE'!$A:$A,'Q1 DATA TABLE'!$G:$G)</f>
        <v>Lynnwood</v>
      </c>
      <c r="D515" s="36" t="str">
        <f>_xlfn.XLOOKUP($B515,'Q1 DATA TABLE'!$A:$A,'Q1 DATA TABLE'!C:C)</f>
        <v>Washington</v>
      </c>
      <c r="E515" s="36" t="str">
        <f>_xlfn.XLOOKUP($B515,'Q1 DATA TABLE'!$A:$A,'Q1 DATA TABLE'!$E:$E)</f>
        <v>United States</v>
      </c>
      <c r="F515" s="36">
        <f>_xlfn.XLOOKUP($B515,'Q1 DATA TABLE'!$A:$A,'Q1 DATA TABLE'!$H:$H)</f>
        <v>1</v>
      </c>
      <c r="G515" s="22" t="s">
        <v>10796</v>
      </c>
      <c r="H515" s="22" t="s">
        <v>10919</v>
      </c>
      <c r="I515" s="22" t="s">
        <v>10890</v>
      </c>
      <c r="J515" s="23">
        <v>24295</v>
      </c>
      <c r="K515" s="22" t="s">
        <v>10777</v>
      </c>
      <c r="L515" s="22" t="s">
        <v>10792</v>
      </c>
      <c r="M515" s="24">
        <v>60000</v>
      </c>
      <c r="N515" s="21">
        <v>0</v>
      </c>
      <c r="O515" s="22" t="s">
        <v>11047</v>
      </c>
      <c r="P515" s="22" t="s">
        <v>10857</v>
      </c>
      <c r="Q515" s="21">
        <v>1</v>
      </c>
      <c r="R515" s="21">
        <v>0</v>
      </c>
      <c r="S515" s="22" t="s">
        <v>12317</v>
      </c>
      <c r="T515" s="22" t="s">
        <v>10769</v>
      </c>
      <c r="U515" s="22" t="s">
        <v>12318</v>
      </c>
      <c r="V515" s="23">
        <v>37928</v>
      </c>
      <c r="W515" s="22" t="s">
        <v>10771</v>
      </c>
    </row>
    <row r="516" spans="1:23" x14ac:dyDescent="0.25">
      <c r="A516" s="21">
        <v>11509</v>
      </c>
      <c r="B516" s="21">
        <v>347</v>
      </c>
      <c r="C516" s="36" t="str">
        <f>_xlfn.XLOOKUP($B516,'Q1 DATA TABLE'!$A:$A,'Q1 DATA TABLE'!$G:$G)</f>
        <v>Novato</v>
      </c>
      <c r="D516" s="36" t="str">
        <f>_xlfn.XLOOKUP($B516,'Q1 DATA TABLE'!$A:$A,'Q1 DATA TABLE'!C:C)</f>
        <v>California</v>
      </c>
      <c r="E516" s="36" t="str">
        <f>_xlfn.XLOOKUP($B516,'Q1 DATA TABLE'!$A:$A,'Q1 DATA TABLE'!$E:$E)</f>
        <v>United States</v>
      </c>
      <c r="F516" s="36">
        <f>_xlfn.XLOOKUP($B516,'Q1 DATA TABLE'!$A:$A,'Q1 DATA TABLE'!$H:$H)</f>
        <v>4</v>
      </c>
      <c r="G516" s="22" t="s">
        <v>12320</v>
      </c>
      <c r="H516" s="22" t="s">
        <v>10769</v>
      </c>
      <c r="I516" s="22" t="s">
        <v>12321</v>
      </c>
      <c r="J516" s="23">
        <v>19566</v>
      </c>
      <c r="K516" s="22" t="s">
        <v>10765</v>
      </c>
      <c r="L516" s="22" t="s">
        <v>10792</v>
      </c>
      <c r="M516" s="24">
        <v>30000</v>
      </c>
      <c r="N516" s="21">
        <v>1</v>
      </c>
      <c r="O516" s="22" t="s">
        <v>10766</v>
      </c>
      <c r="P516" s="22" t="s">
        <v>10857</v>
      </c>
      <c r="Q516" s="21">
        <v>1</v>
      </c>
      <c r="R516" s="21">
        <v>1</v>
      </c>
      <c r="S516" s="22" t="s">
        <v>12322</v>
      </c>
      <c r="T516" s="22" t="s">
        <v>10769</v>
      </c>
      <c r="U516" s="22" t="s">
        <v>12323</v>
      </c>
      <c r="V516" s="23">
        <v>38016</v>
      </c>
      <c r="W516" s="22" t="s">
        <v>10794</v>
      </c>
    </row>
    <row r="517" spans="1:23" x14ac:dyDescent="0.25">
      <c r="A517" s="21">
        <v>11510</v>
      </c>
      <c r="B517" s="21">
        <v>54</v>
      </c>
      <c r="C517" s="36" t="str">
        <f>_xlfn.XLOOKUP($B517,'Q1 DATA TABLE'!$A:$A,'Q1 DATA TABLE'!$G:$G)</f>
        <v>N. Vancouver</v>
      </c>
      <c r="D517" s="36" t="str">
        <f>_xlfn.XLOOKUP($B517,'Q1 DATA TABLE'!$A:$A,'Q1 DATA TABLE'!C:C)</f>
        <v>British Columbia</v>
      </c>
      <c r="E517" s="36" t="str">
        <f>_xlfn.XLOOKUP($B517,'Q1 DATA TABLE'!$A:$A,'Q1 DATA TABLE'!$E:$E)</f>
        <v>Canada</v>
      </c>
      <c r="F517" s="36">
        <f>_xlfn.XLOOKUP($B517,'Q1 DATA TABLE'!$A:$A,'Q1 DATA TABLE'!$H:$H)</f>
        <v>6</v>
      </c>
      <c r="G517" s="22" t="s">
        <v>10899</v>
      </c>
      <c r="H517" s="22" t="s">
        <v>11277</v>
      </c>
      <c r="I517" s="22" t="s">
        <v>11396</v>
      </c>
      <c r="J517" s="23">
        <v>19553</v>
      </c>
      <c r="K517" s="22" t="s">
        <v>10765</v>
      </c>
      <c r="L517" s="22" t="s">
        <v>10765</v>
      </c>
      <c r="M517" s="24">
        <v>30000</v>
      </c>
      <c r="N517" s="21">
        <v>1</v>
      </c>
      <c r="O517" s="22" t="s">
        <v>10766</v>
      </c>
      <c r="P517" s="22" t="s">
        <v>10857</v>
      </c>
      <c r="Q517" s="21">
        <v>1</v>
      </c>
      <c r="R517" s="21">
        <v>1</v>
      </c>
      <c r="S517" s="22" t="s">
        <v>12324</v>
      </c>
      <c r="T517" s="22" t="s">
        <v>10769</v>
      </c>
      <c r="U517" s="22" t="s">
        <v>12325</v>
      </c>
      <c r="V517" s="23">
        <v>37877</v>
      </c>
      <c r="W517" s="22" t="s">
        <v>10771</v>
      </c>
    </row>
    <row r="518" spans="1:23" x14ac:dyDescent="0.25">
      <c r="A518" s="21">
        <v>11511</v>
      </c>
      <c r="B518" s="21">
        <v>543</v>
      </c>
      <c r="C518" s="36" t="str">
        <f>_xlfn.XLOOKUP($B518,'Q1 DATA TABLE'!$A:$A,'Q1 DATA TABLE'!$G:$G)</f>
        <v>Lebanon</v>
      </c>
      <c r="D518" s="36" t="str">
        <f>_xlfn.XLOOKUP($B518,'Q1 DATA TABLE'!$A:$A,'Q1 DATA TABLE'!C:C)</f>
        <v>Oregon</v>
      </c>
      <c r="E518" s="36" t="str">
        <f>_xlfn.XLOOKUP($B518,'Q1 DATA TABLE'!$A:$A,'Q1 DATA TABLE'!$E:$E)</f>
        <v>United States</v>
      </c>
      <c r="F518" s="36">
        <f>_xlfn.XLOOKUP($B518,'Q1 DATA TABLE'!$A:$A,'Q1 DATA TABLE'!$H:$H)</f>
        <v>1</v>
      </c>
      <c r="G518" s="22" t="s">
        <v>11090</v>
      </c>
      <c r="H518" s="22" t="s">
        <v>10769</v>
      </c>
      <c r="I518" s="22" t="s">
        <v>11592</v>
      </c>
      <c r="J518" s="23">
        <v>19524</v>
      </c>
      <c r="K518" s="22" t="s">
        <v>10765</v>
      </c>
      <c r="L518" s="22" t="s">
        <v>10765</v>
      </c>
      <c r="M518" s="24">
        <v>30000</v>
      </c>
      <c r="N518" s="21">
        <v>1</v>
      </c>
      <c r="O518" s="22" t="s">
        <v>10766</v>
      </c>
      <c r="P518" s="22" t="s">
        <v>10857</v>
      </c>
      <c r="Q518" s="21">
        <v>1</v>
      </c>
      <c r="R518" s="21">
        <v>1</v>
      </c>
      <c r="S518" s="22" t="s">
        <v>12326</v>
      </c>
      <c r="T518" s="22" t="s">
        <v>10769</v>
      </c>
      <c r="U518" s="22" t="s">
        <v>12327</v>
      </c>
      <c r="V518" s="23">
        <v>37878</v>
      </c>
      <c r="W518" s="22" t="s">
        <v>10787</v>
      </c>
    </row>
    <row r="519" spans="1:23" x14ac:dyDescent="0.25">
      <c r="A519" s="21">
        <v>11512</v>
      </c>
      <c r="B519" s="21">
        <v>59</v>
      </c>
      <c r="C519" s="36" t="str">
        <f>_xlfn.XLOOKUP($B519,'Q1 DATA TABLE'!$A:$A,'Q1 DATA TABLE'!$G:$G)</f>
        <v>Oak Bay</v>
      </c>
      <c r="D519" s="36" t="str">
        <f>_xlfn.XLOOKUP($B519,'Q1 DATA TABLE'!$A:$A,'Q1 DATA TABLE'!C:C)</f>
        <v>British Columbia</v>
      </c>
      <c r="E519" s="36" t="str">
        <f>_xlfn.XLOOKUP($B519,'Q1 DATA TABLE'!$A:$A,'Q1 DATA TABLE'!$E:$E)</f>
        <v>Canada</v>
      </c>
      <c r="F519" s="36">
        <f>_xlfn.XLOOKUP($B519,'Q1 DATA TABLE'!$A:$A,'Q1 DATA TABLE'!$H:$H)</f>
        <v>6</v>
      </c>
      <c r="G519" s="22" t="s">
        <v>11597</v>
      </c>
      <c r="H519" s="22" t="s">
        <v>10775</v>
      </c>
      <c r="I519" s="22" t="s">
        <v>11577</v>
      </c>
      <c r="J519" s="23">
        <v>19949</v>
      </c>
      <c r="K519" s="22" t="s">
        <v>10777</v>
      </c>
      <c r="L519" s="22" t="s">
        <v>10792</v>
      </c>
      <c r="M519" s="24">
        <v>20000</v>
      </c>
      <c r="N519" s="21">
        <v>3</v>
      </c>
      <c r="O519" s="22" t="s">
        <v>10911</v>
      </c>
      <c r="P519" s="22" t="s">
        <v>11928</v>
      </c>
      <c r="Q519" s="21">
        <v>1</v>
      </c>
      <c r="R519" s="21">
        <v>2</v>
      </c>
      <c r="S519" s="22" t="s">
        <v>12328</v>
      </c>
      <c r="T519" s="22" t="s">
        <v>10769</v>
      </c>
      <c r="U519" s="22" t="s">
        <v>12329</v>
      </c>
      <c r="V519" s="23">
        <v>38168</v>
      </c>
      <c r="W519" s="22" t="s">
        <v>10771</v>
      </c>
    </row>
    <row r="520" spans="1:23" x14ac:dyDescent="0.25">
      <c r="A520" s="21">
        <v>11513</v>
      </c>
      <c r="B520" s="21">
        <v>62</v>
      </c>
      <c r="C520" s="36" t="str">
        <f>_xlfn.XLOOKUP($B520,'Q1 DATA TABLE'!$A:$A,'Q1 DATA TABLE'!$G:$G)</f>
        <v>Royal Oak</v>
      </c>
      <c r="D520" s="36" t="str">
        <f>_xlfn.XLOOKUP($B520,'Q1 DATA TABLE'!$A:$A,'Q1 DATA TABLE'!C:C)</f>
        <v>British Columbia</v>
      </c>
      <c r="E520" s="36" t="str">
        <f>_xlfn.XLOOKUP($B520,'Q1 DATA TABLE'!$A:$A,'Q1 DATA TABLE'!$E:$E)</f>
        <v>Canada</v>
      </c>
      <c r="F520" s="36">
        <f>_xlfn.XLOOKUP($B520,'Q1 DATA TABLE'!$A:$A,'Q1 DATA TABLE'!$H:$H)</f>
        <v>6</v>
      </c>
      <c r="G520" s="22" t="s">
        <v>11151</v>
      </c>
      <c r="H520" s="22" t="s">
        <v>11118</v>
      </c>
      <c r="I520" s="22" t="s">
        <v>11452</v>
      </c>
      <c r="J520" s="23">
        <v>19994</v>
      </c>
      <c r="K520" s="22" t="s">
        <v>10777</v>
      </c>
      <c r="L520" s="22" t="s">
        <v>10792</v>
      </c>
      <c r="M520" s="24">
        <v>20000</v>
      </c>
      <c r="N520" s="21">
        <v>3</v>
      </c>
      <c r="O520" s="22" t="s">
        <v>10911</v>
      </c>
      <c r="P520" s="22" t="s">
        <v>11928</v>
      </c>
      <c r="Q520" s="21">
        <v>0</v>
      </c>
      <c r="R520" s="21">
        <v>2</v>
      </c>
      <c r="S520" s="22" t="s">
        <v>12330</v>
      </c>
      <c r="T520" s="22" t="s">
        <v>10769</v>
      </c>
      <c r="U520" s="22" t="s">
        <v>12331</v>
      </c>
      <c r="V520" s="23">
        <v>37965</v>
      </c>
      <c r="W520" s="22" t="s">
        <v>10771</v>
      </c>
    </row>
    <row r="521" spans="1:23" x14ac:dyDescent="0.25">
      <c r="A521" s="21">
        <v>11514</v>
      </c>
      <c r="B521" s="21">
        <v>642</v>
      </c>
      <c r="C521" s="36" t="str">
        <f>_xlfn.XLOOKUP($B521,'Q1 DATA TABLE'!$A:$A,'Q1 DATA TABLE'!$G:$G)</f>
        <v>Tacoma</v>
      </c>
      <c r="D521" s="36" t="str">
        <f>_xlfn.XLOOKUP($B521,'Q1 DATA TABLE'!$A:$A,'Q1 DATA TABLE'!C:C)</f>
        <v>Washington</v>
      </c>
      <c r="E521" s="36" t="str">
        <f>_xlfn.XLOOKUP($B521,'Q1 DATA TABLE'!$A:$A,'Q1 DATA TABLE'!$E:$E)</f>
        <v>United States</v>
      </c>
      <c r="F521" s="36">
        <f>_xlfn.XLOOKUP($B521,'Q1 DATA TABLE'!$A:$A,'Q1 DATA TABLE'!$H:$H)</f>
        <v>1</v>
      </c>
      <c r="G521" s="22" t="s">
        <v>11184</v>
      </c>
      <c r="H521" s="22" t="s">
        <v>10769</v>
      </c>
      <c r="I521" s="22" t="s">
        <v>11051</v>
      </c>
      <c r="J521" s="23">
        <v>19834</v>
      </c>
      <c r="K521" s="22" t="s">
        <v>10765</v>
      </c>
      <c r="L521" s="22" t="s">
        <v>10765</v>
      </c>
      <c r="M521" s="24">
        <v>30000</v>
      </c>
      <c r="N521" s="21">
        <v>1</v>
      </c>
      <c r="O521" s="22" t="s">
        <v>10867</v>
      </c>
      <c r="P521" s="22" t="s">
        <v>10873</v>
      </c>
      <c r="Q521" s="21">
        <v>1</v>
      </c>
      <c r="R521" s="21">
        <v>1</v>
      </c>
      <c r="S521" s="22" t="s">
        <v>12332</v>
      </c>
      <c r="T521" s="22" t="s">
        <v>10769</v>
      </c>
      <c r="U521" s="22" t="s">
        <v>12333</v>
      </c>
      <c r="V521" s="23">
        <v>37981</v>
      </c>
      <c r="W521" s="22" t="s">
        <v>10787</v>
      </c>
    </row>
    <row r="522" spans="1:23" x14ac:dyDescent="0.25">
      <c r="A522" s="21">
        <v>11515</v>
      </c>
      <c r="B522" s="21">
        <v>301</v>
      </c>
      <c r="C522" s="36" t="str">
        <f>_xlfn.XLOOKUP($B522,'Q1 DATA TABLE'!$A:$A,'Q1 DATA TABLE'!$G:$G)</f>
        <v>Burbank</v>
      </c>
      <c r="D522" s="36" t="str">
        <f>_xlfn.XLOOKUP($B522,'Q1 DATA TABLE'!$A:$A,'Q1 DATA TABLE'!C:C)</f>
        <v>California</v>
      </c>
      <c r="E522" s="36" t="str">
        <f>_xlfn.XLOOKUP($B522,'Q1 DATA TABLE'!$A:$A,'Q1 DATA TABLE'!$E:$E)</f>
        <v>United States</v>
      </c>
      <c r="F522" s="36">
        <f>_xlfn.XLOOKUP($B522,'Q1 DATA TABLE'!$A:$A,'Q1 DATA TABLE'!$H:$H)</f>
        <v>4</v>
      </c>
      <c r="G522" s="22" t="s">
        <v>10822</v>
      </c>
      <c r="H522" s="22" t="s">
        <v>11277</v>
      </c>
      <c r="I522" s="22" t="s">
        <v>10776</v>
      </c>
      <c r="J522" s="23">
        <v>19780</v>
      </c>
      <c r="K522" s="22" t="s">
        <v>10765</v>
      </c>
      <c r="L522" s="22" t="s">
        <v>10792</v>
      </c>
      <c r="M522" s="24">
        <v>30000</v>
      </c>
      <c r="N522" s="21">
        <v>1</v>
      </c>
      <c r="O522" s="22" t="s">
        <v>10867</v>
      </c>
      <c r="P522" s="22" t="s">
        <v>10873</v>
      </c>
      <c r="Q522" s="21">
        <v>1</v>
      </c>
      <c r="R522" s="21">
        <v>1</v>
      </c>
      <c r="S522" s="22" t="s">
        <v>12334</v>
      </c>
      <c r="T522" s="22" t="s">
        <v>10769</v>
      </c>
      <c r="U522" s="22" t="s">
        <v>12335</v>
      </c>
      <c r="V522" s="23">
        <v>37318</v>
      </c>
      <c r="W522" s="22" t="s">
        <v>10787</v>
      </c>
    </row>
    <row r="523" spans="1:23" x14ac:dyDescent="0.25">
      <c r="A523" s="21">
        <v>11516</v>
      </c>
      <c r="B523" s="21">
        <v>310</v>
      </c>
      <c r="C523" s="36" t="str">
        <f>_xlfn.XLOOKUP($B523,'Q1 DATA TABLE'!$A:$A,'Q1 DATA TABLE'!$G:$G)</f>
        <v>Colma</v>
      </c>
      <c r="D523" s="36" t="str">
        <f>_xlfn.XLOOKUP($B523,'Q1 DATA TABLE'!$A:$A,'Q1 DATA TABLE'!C:C)</f>
        <v>California</v>
      </c>
      <c r="E523" s="36" t="str">
        <f>_xlfn.XLOOKUP($B523,'Q1 DATA TABLE'!$A:$A,'Q1 DATA TABLE'!$E:$E)</f>
        <v>United States</v>
      </c>
      <c r="F523" s="36">
        <f>_xlfn.XLOOKUP($B523,'Q1 DATA TABLE'!$A:$A,'Q1 DATA TABLE'!$H:$H)</f>
        <v>4</v>
      </c>
      <c r="G523" s="22" t="s">
        <v>11874</v>
      </c>
      <c r="H523" s="22" t="s">
        <v>10769</v>
      </c>
      <c r="I523" s="22" t="s">
        <v>11860</v>
      </c>
      <c r="J523" s="23">
        <v>20018</v>
      </c>
      <c r="K523" s="22" t="s">
        <v>10765</v>
      </c>
      <c r="L523" s="22" t="s">
        <v>10792</v>
      </c>
      <c r="M523" s="24">
        <v>30000</v>
      </c>
      <c r="N523" s="21">
        <v>1</v>
      </c>
      <c r="O523" s="22" t="s">
        <v>10867</v>
      </c>
      <c r="P523" s="22" t="s">
        <v>10873</v>
      </c>
      <c r="Q523" s="21">
        <v>1</v>
      </c>
      <c r="R523" s="21">
        <v>1</v>
      </c>
      <c r="S523" s="22" t="s">
        <v>12336</v>
      </c>
      <c r="T523" s="22" t="s">
        <v>10769</v>
      </c>
      <c r="U523" s="22" t="s">
        <v>12337</v>
      </c>
      <c r="V523" s="23">
        <v>37333</v>
      </c>
      <c r="W523" s="22" t="s">
        <v>10787</v>
      </c>
    </row>
    <row r="524" spans="1:23" x14ac:dyDescent="0.25">
      <c r="A524" s="21">
        <v>11517</v>
      </c>
      <c r="B524" s="21">
        <v>355</v>
      </c>
      <c r="C524" s="36" t="str">
        <f>_xlfn.XLOOKUP($B524,'Q1 DATA TABLE'!$A:$A,'Q1 DATA TABLE'!$G:$G)</f>
        <v>Redwood City</v>
      </c>
      <c r="D524" s="36" t="str">
        <f>_xlfn.XLOOKUP($B524,'Q1 DATA TABLE'!$A:$A,'Q1 DATA TABLE'!C:C)</f>
        <v>California</v>
      </c>
      <c r="E524" s="36" t="str">
        <f>_xlfn.XLOOKUP($B524,'Q1 DATA TABLE'!$A:$A,'Q1 DATA TABLE'!$E:$E)</f>
        <v>United States</v>
      </c>
      <c r="F524" s="36">
        <f>_xlfn.XLOOKUP($B524,'Q1 DATA TABLE'!$A:$A,'Q1 DATA TABLE'!$H:$H)</f>
        <v>4</v>
      </c>
      <c r="G524" s="22" t="s">
        <v>12338</v>
      </c>
      <c r="H524" s="22" t="s">
        <v>11118</v>
      </c>
      <c r="I524" s="22" t="s">
        <v>11180</v>
      </c>
      <c r="J524" s="23">
        <v>19895</v>
      </c>
      <c r="K524" s="22" t="s">
        <v>10765</v>
      </c>
      <c r="L524" s="22" t="s">
        <v>10792</v>
      </c>
      <c r="M524" s="24">
        <v>40000</v>
      </c>
      <c r="N524" s="21">
        <v>1</v>
      </c>
      <c r="O524" s="22" t="s">
        <v>10856</v>
      </c>
      <c r="P524" s="22" t="s">
        <v>10873</v>
      </c>
      <c r="Q524" s="21">
        <v>1</v>
      </c>
      <c r="R524" s="21">
        <v>1</v>
      </c>
      <c r="S524" s="22" t="s">
        <v>12339</v>
      </c>
      <c r="T524" s="22" t="s">
        <v>10769</v>
      </c>
      <c r="U524" s="22" t="s">
        <v>12340</v>
      </c>
      <c r="V524" s="23">
        <v>37983</v>
      </c>
      <c r="W524" s="22" t="s">
        <v>10780</v>
      </c>
    </row>
    <row r="525" spans="1:23" x14ac:dyDescent="0.25">
      <c r="A525" s="21">
        <v>11518</v>
      </c>
      <c r="B525" s="21">
        <v>545</v>
      </c>
      <c r="C525" s="36" t="str">
        <f>_xlfn.XLOOKUP($B525,'Q1 DATA TABLE'!$A:$A,'Q1 DATA TABLE'!$G:$G)</f>
        <v>Milwaukie</v>
      </c>
      <c r="D525" s="36" t="str">
        <f>_xlfn.XLOOKUP($B525,'Q1 DATA TABLE'!$A:$A,'Q1 DATA TABLE'!C:C)</f>
        <v>Oregon</v>
      </c>
      <c r="E525" s="36" t="str">
        <f>_xlfn.XLOOKUP($B525,'Q1 DATA TABLE'!$A:$A,'Q1 DATA TABLE'!$E:$E)</f>
        <v>United States</v>
      </c>
      <c r="F525" s="36">
        <f>_xlfn.XLOOKUP($B525,'Q1 DATA TABLE'!$A:$A,'Q1 DATA TABLE'!$H:$H)</f>
        <v>1</v>
      </c>
      <c r="G525" s="22" t="s">
        <v>11361</v>
      </c>
      <c r="H525" s="22" t="s">
        <v>10769</v>
      </c>
      <c r="I525" s="22" t="s">
        <v>12341</v>
      </c>
      <c r="J525" s="23">
        <v>20219</v>
      </c>
      <c r="K525" s="22" t="s">
        <v>10765</v>
      </c>
      <c r="L525" s="22" t="s">
        <v>10765</v>
      </c>
      <c r="M525" s="24">
        <v>40000</v>
      </c>
      <c r="N525" s="21">
        <v>1</v>
      </c>
      <c r="O525" s="22" t="s">
        <v>10856</v>
      </c>
      <c r="P525" s="22" t="s">
        <v>10873</v>
      </c>
      <c r="Q525" s="21">
        <v>1</v>
      </c>
      <c r="R525" s="21">
        <v>1</v>
      </c>
      <c r="S525" s="22" t="s">
        <v>12342</v>
      </c>
      <c r="T525" s="22" t="s">
        <v>10769</v>
      </c>
      <c r="U525" s="22" t="s">
        <v>12343</v>
      </c>
      <c r="V525" s="23">
        <v>38106</v>
      </c>
      <c r="W525" s="22" t="s">
        <v>10780</v>
      </c>
    </row>
    <row r="526" spans="1:23" x14ac:dyDescent="0.25">
      <c r="A526" s="21">
        <v>11519</v>
      </c>
      <c r="B526" s="21">
        <v>49</v>
      </c>
      <c r="C526" s="36" t="str">
        <f>_xlfn.XLOOKUP($B526,'Q1 DATA TABLE'!$A:$A,'Q1 DATA TABLE'!$G:$G)</f>
        <v>Cliffside</v>
      </c>
      <c r="D526" s="36" t="str">
        <f>_xlfn.XLOOKUP($B526,'Q1 DATA TABLE'!$A:$A,'Q1 DATA TABLE'!C:C)</f>
        <v>British Columbia</v>
      </c>
      <c r="E526" s="36" t="str">
        <f>_xlfn.XLOOKUP($B526,'Q1 DATA TABLE'!$A:$A,'Q1 DATA TABLE'!$E:$E)</f>
        <v>Canada</v>
      </c>
      <c r="F526" s="36">
        <f>_xlfn.XLOOKUP($B526,'Q1 DATA TABLE'!$A:$A,'Q1 DATA TABLE'!$H:$H)</f>
        <v>6</v>
      </c>
      <c r="G526" s="22" t="s">
        <v>11943</v>
      </c>
      <c r="H526" s="22" t="s">
        <v>11582</v>
      </c>
      <c r="I526" s="22" t="s">
        <v>11098</v>
      </c>
      <c r="J526" s="23">
        <v>20165</v>
      </c>
      <c r="K526" s="22" t="s">
        <v>10765</v>
      </c>
      <c r="L526" s="22" t="s">
        <v>10765</v>
      </c>
      <c r="M526" s="24">
        <v>40000</v>
      </c>
      <c r="N526" s="21">
        <v>1</v>
      </c>
      <c r="O526" s="22" t="s">
        <v>10856</v>
      </c>
      <c r="P526" s="22" t="s">
        <v>10873</v>
      </c>
      <c r="Q526" s="21">
        <v>1</v>
      </c>
      <c r="R526" s="21">
        <v>1</v>
      </c>
      <c r="S526" s="22" t="s">
        <v>12344</v>
      </c>
      <c r="T526" s="22" t="s">
        <v>10769</v>
      </c>
      <c r="U526" s="22" t="s">
        <v>12345</v>
      </c>
      <c r="V526" s="23">
        <v>37878</v>
      </c>
      <c r="W526" s="22" t="s">
        <v>10771</v>
      </c>
    </row>
    <row r="527" spans="1:23" x14ac:dyDescent="0.25">
      <c r="A527" s="21">
        <v>11520</v>
      </c>
      <c r="B527" s="21">
        <v>60</v>
      </c>
      <c r="C527" s="36" t="str">
        <f>_xlfn.XLOOKUP($B527,'Q1 DATA TABLE'!$A:$A,'Q1 DATA TABLE'!$G:$G)</f>
        <v>Port Hammond</v>
      </c>
      <c r="D527" s="36" t="str">
        <f>_xlfn.XLOOKUP($B527,'Q1 DATA TABLE'!$A:$A,'Q1 DATA TABLE'!C:C)</f>
        <v>British Columbia</v>
      </c>
      <c r="E527" s="36" t="str">
        <f>_xlfn.XLOOKUP($B527,'Q1 DATA TABLE'!$A:$A,'Q1 DATA TABLE'!$E:$E)</f>
        <v>Canada</v>
      </c>
      <c r="F527" s="36">
        <f>_xlfn.XLOOKUP($B527,'Q1 DATA TABLE'!$A:$A,'Q1 DATA TABLE'!$H:$H)</f>
        <v>6</v>
      </c>
      <c r="G527" s="22" t="s">
        <v>12346</v>
      </c>
      <c r="H527" s="22" t="s">
        <v>11118</v>
      </c>
      <c r="I527" s="22" t="s">
        <v>11332</v>
      </c>
      <c r="J527" s="23">
        <v>20190</v>
      </c>
      <c r="K527" s="22" t="s">
        <v>10765</v>
      </c>
      <c r="L527" s="22" t="s">
        <v>10792</v>
      </c>
      <c r="M527" s="24">
        <v>40000</v>
      </c>
      <c r="N527" s="21">
        <v>1</v>
      </c>
      <c r="O527" s="22" t="s">
        <v>10856</v>
      </c>
      <c r="P527" s="22" t="s">
        <v>10873</v>
      </c>
      <c r="Q527" s="21">
        <v>1</v>
      </c>
      <c r="R527" s="21">
        <v>1</v>
      </c>
      <c r="S527" s="22" t="s">
        <v>12347</v>
      </c>
      <c r="T527" s="22" t="s">
        <v>10769</v>
      </c>
      <c r="U527" s="22" t="s">
        <v>12348</v>
      </c>
      <c r="V527" s="23">
        <v>37859</v>
      </c>
      <c r="W527" s="22" t="s">
        <v>10780</v>
      </c>
    </row>
    <row r="528" spans="1:23" x14ac:dyDescent="0.25">
      <c r="A528" s="21">
        <v>11521</v>
      </c>
      <c r="B528" s="21">
        <v>644</v>
      </c>
      <c r="C528" s="36" t="str">
        <f>_xlfn.XLOOKUP($B528,'Q1 DATA TABLE'!$A:$A,'Q1 DATA TABLE'!$G:$G)</f>
        <v>Walla Walla</v>
      </c>
      <c r="D528" s="36" t="str">
        <f>_xlfn.XLOOKUP($B528,'Q1 DATA TABLE'!$A:$A,'Q1 DATA TABLE'!C:C)</f>
        <v>Washington</v>
      </c>
      <c r="E528" s="36" t="str">
        <f>_xlfn.XLOOKUP($B528,'Q1 DATA TABLE'!$A:$A,'Q1 DATA TABLE'!$E:$E)</f>
        <v>United States</v>
      </c>
      <c r="F528" s="36">
        <f>_xlfn.XLOOKUP($B528,'Q1 DATA TABLE'!$A:$A,'Q1 DATA TABLE'!$H:$H)</f>
        <v>1</v>
      </c>
      <c r="G528" s="22" t="s">
        <v>12159</v>
      </c>
      <c r="H528" s="22" t="s">
        <v>10769</v>
      </c>
      <c r="I528" s="22" t="s">
        <v>12302</v>
      </c>
      <c r="J528" s="23">
        <v>20432</v>
      </c>
      <c r="K528" s="22" t="s">
        <v>10765</v>
      </c>
      <c r="L528" s="22" t="s">
        <v>10792</v>
      </c>
      <c r="M528" s="24">
        <v>40000</v>
      </c>
      <c r="N528" s="21">
        <v>1</v>
      </c>
      <c r="O528" s="22" t="s">
        <v>10856</v>
      </c>
      <c r="P528" s="22" t="s">
        <v>10873</v>
      </c>
      <c r="Q528" s="21">
        <v>1</v>
      </c>
      <c r="R528" s="21">
        <v>1</v>
      </c>
      <c r="S528" s="22" t="s">
        <v>12350</v>
      </c>
      <c r="T528" s="22" t="s">
        <v>10769</v>
      </c>
      <c r="U528" s="22" t="s">
        <v>12351</v>
      </c>
      <c r="V528" s="23">
        <v>37870</v>
      </c>
      <c r="W528" s="22" t="s">
        <v>10780</v>
      </c>
    </row>
    <row r="529" spans="1:23" x14ac:dyDescent="0.25">
      <c r="A529" s="21">
        <v>11522</v>
      </c>
      <c r="B529" s="21">
        <v>546</v>
      </c>
      <c r="C529" s="36" t="str">
        <f>_xlfn.XLOOKUP($B529,'Q1 DATA TABLE'!$A:$A,'Q1 DATA TABLE'!$G:$G)</f>
        <v>Oregon City</v>
      </c>
      <c r="D529" s="36" t="str">
        <f>_xlfn.XLOOKUP($B529,'Q1 DATA TABLE'!$A:$A,'Q1 DATA TABLE'!C:C)</f>
        <v>Oregon</v>
      </c>
      <c r="E529" s="36" t="str">
        <f>_xlfn.XLOOKUP($B529,'Q1 DATA TABLE'!$A:$A,'Q1 DATA TABLE'!$E:$E)</f>
        <v>United States</v>
      </c>
      <c r="F529" s="36">
        <f>_xlfn.XLOOKUP($B529,'Q1 DATA TABLE'!$A:$A,'Q1 DATA TABLE'!$H:$H)</f>
        <v>1</v>
      </c>
      <c r="G529" s="22" t="s">
        <v>11793</v>
      </c>
      <c r="H529" s="22" t="s">
        <v>10972</v>
      </c>
      <c r="I529" s="22" t="s">
        <v>11407</v>
      </c>
      <c r="J529" s="23">
        <v>20446</v>
      </c>
      <c r="K529" s="22" t="s">
        <v>10765</v>
      </c>
      <c r="L529" s="22" t="s">
        <v>10765</v>
      </c>
      <c r="M529" s="24">
        <v>80000</v>
      </c>
      <c r="N529" s="21">
        <v>5</v>
      </c>
      <c r="O529" s="22" t="s">
        <v>11047</v>
      </c>
      <c r="P529" s="22" t="s">
        <v>10857</v>
      </c>
      <c r="Q529" s="21">
        <v>1</v>
      </c>
      <c r="R529" s="21">
        <v>0</v>
      </c>
      <c r="S529" s="22" t="s">
        <v>12352</v>
      </c>
      <c r="T529" s="22" t="s">
        <v>10769</v>
      </c>
      <c r="U529" s="22" t="s">
        <v>12353</v>
      </c>
      <c r="V529" s="23">
        <v>37321</v>
      </c>
      <c r="W529" s="22" t="s">
        <v>10780</v>
      </c>
    </row>
    <row r="530" spans="1:23" x14ac:dyDescent="0.25">
      <c r="A530" s="21">
        <v>11523</v>
      </c>
      <c r="B530" s="21">
        <v>54</v>
      </c>
      <c r="C530" s="36" t="str">
        <f>_xlfn.XLOOKUP($B530,'Q1 DATA TABLE'!$A:$A,'Q1 DATA TABLE'!$G:$G)</f>
        <v>N. Vancouver</v>
      </c>
      <c r="D530" s="36" t="str">
        <f>_xlfn.XLOOKUP($B530,'Q1 DATA TABLE'!$A:$A,'Q1 DATA TABLE'!C:C)</f>
        <v>British Columbia</v>
      </c>
      <c r="E530" s="36" t="str">
        <f>_xlfn.XLOOKUP($B530,'Q1 DATA TABLE'!$A:$A,'Q1 DATA TABLE'!$E:$E)</f>
        <v>Canada</v>
      </c>
      <c r="F530" s="36">
        <f>_xlfn.XLOOKUP($B530,'Q1 DATA TABLE'!$A:$A,'Q1 DATA TABLE'!$H:$H)</f>
        <v>6</v>
      </c>
      <c r="G530" s="22" t="s">
        <v>11155</v>
      </c>
      <c r="H530" s="22" t="s">
        <v>10763</v>
      </c>
      <c r="I530" s="22" t="s">
        <v>11337</v>
      </c>
      <c r="J530" s="23">
        <v>20677</v>
      </c>
      <c r="K530" s="22" t="s">
        <v>10765</v>
      </c>
      <c r="L530" s="22" t="s">
        <v>10765</v>
      </c>
      <c r="M530" s="24">
        <v>40000</v>
      </c>
      <c r="N530" s="21">
        <v>1</v>
      </c>
      <c r="O530" s="22" t="s">
        <v>10856</v>
      </c>
      <c r="P530" s="22" t="s">
        <v>10873</v>
      </c>
      <c r="Q530" s="21">
        <v>1</v>
      </c>
      <c r="R530" s="21">
        <v>1</v>
      </c>
      <c r="S530" s="22" t="s">
        <v>12354</v>
      </c>
      <c r="T530" s="22" t="s">
        <v>10769</v>
      </c>
      <c r="U530" s="22" t="s">
        <v>12355</v>
      </c>
      <c r="V530" s="23">
        <v>37852</v>
      </c>
      <c r="W530" s="22" t="s">
        <v>10780</v>
      </c>
    </row>
    <row r="531" spans="1:23" x14ac:dyDescent="0.25">
      <c r="A531" s="21">
        <v>11524</v>
      </c>
      <c r="B531" s="21">
        <v>374</v>
      </c>
      <c r="C531" s="36" t="str">
        <f>_xlfn.XLOOKUP($B531,'Q1 DATA TABLE'!$A:$A,'Q1 DATA TABLE'!$G:$G)</f>
        <v>Torrance</v>
      </c>
      <c r="D531" s="36" t="str">
        <f>_xlfn.XLOOKUP($B531,'Q1 DATA TABLE'!$A:$A,'Q1 DATA TABLE'!C:C)</f>
        <v>California</v>
      </c>
      <c r="E531" s="36" t="str">
        <f>_xlfn.XLOOKUP($B531,'Q1 DATA TABLE'!$A:$A,'Q1 DATA TABLE'!$E:$E)</f>
        <v>United States</v>
      </c>
      <c r="F531" s="36">
        <f>_xlfn.XLOOKUP($B531,'Q1 DATA TABLE'!$A:$A,'Q1 DATA TABLE'!$H:$H)</f>
        <v>4</v>
      </c>
      <c r="G531" s="22" t="s">
        <v>11151</v>
      </c>
      <c r="H531" s="22" t="s">
        <v>10775</v>
      </c>
      <c r="I531" s="22" t="s">
        <v>11782</v>
      </c>
      <c r="J531" s="23">
        <v>20477</v>
      </c>
      <c r="K531" s="22" t="s">
        <v>10765</v>
      </c>
      <c r="L531" s="22" t="s">
        <v>10792</v>
      </c>
      <c r="M531" s="24">
        <v>40000</v>
      </c>
      <c r="N531" s="21">
        <v>1</v>
      </c>
      <c r="O531" s="22" t="s">
        <v>10856</v>
      </c>
      <c r="P531" s="22" t="s">
        <v>10873</v>
      </c>
      <c r="Q531" s="21">
        <v>1</v>
      </c>
      <c r="R531" s="21">
        <v>1</v>
      </c>
      <c r="S531" s="22" t="s">
        <v>12356</v>
      </c>
      <c r="T531" s="22" t="s">
        <v>10769</v>
      </c>
      <c r="U531" s="22" t="s">
        <v>12357</v>
      </c>
      <c r="V531" s="23">
        <v>38046</v>
      </c>
      <c r="W531" s="22" t="s">
        <v>10771</v>
      </c>
    </row>
    <row r="532" spans="1:23" x14ac:dyDescent="0.25">
      <c r="A532" s="21">
        <v>11525</v>
      </c>
      <c r="B532" s="21">
        <v>543</v>
      </c>
      <c r="C532" s="36" t="str">
        <f>_xlfn.XLOOKUP($B532,'Q1 DATA TABLE'!$A:$A,'Q1 DATA TABLE'!$G:$G)</f>
        <v>Lebanon</v>
      </c>
      <c r="D532" s="36" t="str">
        <f>_xlfn.XLOOKUP($B532,'Q1 DATA TABLE'!$A:$A,'Q1 DATA TABLE'!C:C)</f>
        <v>Oregon</v>
      </c>
      <c r="E532" s="36" t="str">
        <f>_xlfn.XLOOKUP($B532,'Q1 DATA TABLE'!$A:$A,'Q1 DATA TABLE'!$E:$E)</f>
        <v>United States</v>
      </c>
      <c r="F532" s="36">
        <f>_xlfn.XLOOKUP($B532,'Q1 DATA TABLE'!$A:$A,'Q1 DATA TABLE'!$H:$H)</f>
        <v>1</v>
      </c>
      <c r="G532" s="22" t="s">
        <v>12159</v>
      </c>
      <c r="H532" s="22" t="s">
        <v>10769</v>
      </c>
      <c r="I532" s="22" t="s">
        <v>11603</v>
      </c>
      <c r="J532" s="23">
        <v>20463</v>
      </c>
      <c r="K532" s="22" t="s">
        <v>10765</v>
      </c>
      <c r="L532" s="22" t="s">
        <v>10792</v>
      </c>
      <c r="M532" s="24">
        <v>40000</v>
      </c>
      <c r="N532" s="21">
        <v>1</v>
      </c>
      <c r="O532" s="22" t="s">
        <v>10856</v>
      </c>
      <c r="P532" s="22" t="s">
        <v>10873</v>
      </c>
      <c r="Q532" s="21">
        <v>1</v>
      </c>
      <c r="R532" s="21">
        <v>1</v>
      </c>
      <c r="S532" s="22" t="s">
        <v>12358</v>
      </c>
      <c r="T532" s="22" t="s">
        <v>10769</v>
      </c>
      <c r="U532" s="22" t="s">
        <v>12359</v>
      </c>
      <c r="V532" s="23">
        <v>37324</v>
      </c>
      <c r="W532" s="22" t="s">
        <v>10780</v>
      </c>
    </row>
    <row r="533" spans="1:23" x14ac:dyDescent="0.25">
      <c r="A533" s="21">
        <v>11526</v>
      </c>
      <c r="B533" s="21">
        <v>70</v>
      </c>
      <c r="C533" s="36" t="str">
        <f>_xlfn.XLOOKUP($B533,'Q1 DATA TABLE'!$A:$A,'Q1 DATA TABLE'!$G:$G)</f>
        <v>Westminster</v>
      </c>
      <c r="D533" s="36" t="str">
        <f>_xlfn.XLOOKUP($B533,'Q1 DATA TABLE'!$A:$A,'Q1 DATA TABLE'!C:C)</f>
        <v>British Columbia</v>
      </c>
      <c r="E533" s="36" t="str">
        <f>_xlfn.XLOOKUP($B533,'Q1 DATA TABLE'!$A:$A,'Q1 DATA TABLE'!$E:$E)</f>
        <v>Canada</v>
      </c>
      <c r="F533" s="36">
        <f>_xlfn.XLOOKUP($B533,'Q1 DATA TABLE'!$A:$A,'Q1 DATA TABLE'!$H:$H)</f>
        <v>6</v>
      </c>
      <c r="G533" s="22" t="s">
        <v>12338</v>
      </c>
      <c r="H533" s="22" t="s">
        <v>11487</v>
      </c>
      <c r="I533" s="22" t="s">
        <v>11051</v>
      </c>
      <c r="J533" s="23">
        <v>20673</v>
      </c>
      <c r="K533" s="22" t="s">
        <v>10765</v>
      </c>
      <c r="L533" s="22" t="s">
        <v>10792</v>
      </c>
      <c r="M533" s="24">
        <v>40000</v>
      </c>
      <c r="N533" s="21">
        <v>1</v>
      </c>
      <c r="O533" s="22" t="s">
        <v>10856</v>
      </c>
      <c r="P533" s="22" t="s">
        <v>10873</v>
      </c>
      <c r="Q533" s="21">
        <v>1</v>
      </c>
      <c r="R533" s="21">
        <v>1</v>
      </c>
      <c r="S533" s="22" t="s">
        <v>12361</v>
      </c>
      <c r="T533" s="22" t="s">
        <v>10769</v>
      </c>
      <c r="U533" s="22" t="s">
        <v>12362</v>
      </c>
      <c r="V533" s="23">
        <v>37840</v>
      </c>
      <c r="W533" s="22" t="s">
        <v>10771</v>
      </c>
    </row>
    <row r="534" spans="1:23" x14ac:dyDescent="0.25">
      <c r="A534" s="21">
        <v>11527</v>
      </c>
      <c r="B534" s="21">
        <v>361</v>
      </c>
      <c r="C534" s="36" t="str">
        <f>_xlfn.XLOOKUP($B534,'Q1 DATA TABLE'!$A:$A,'Q1 DATA TABLE'!$G:$G)</f>
        <v>San Gabriel</v>
      </c>
      <c r="D534" s="36" t="str">
        <f>_xlfn.XLOOKUP($B534,'Q1 DATA TABLE'!$A:$A,'Q1 DATA TABLE'!C:C)</f>
        <v>California</v>
      </c>
      <c r="E534" s="36" t="str">
        <f>_xlfn.XLOOKUP($B534,'Q1 DATA TABLE'!$A:$A,'Q1 DATA TABLE'!$E:$E)</f>
        <v>United States</v>
      </c>
      <c r="F534" s="36">
        <f>_xlfn.XLOOKUP($B534,'Q1 DATA TABLE'!$A:$A,'Q1 DATA TABLE'!$H:$H)</f>
        <v>4</v>
      </c>
      <c r="G534" s="22" t="s">
        <v>11814</v>
      </c>
      <c r="H534" s="22" t="s">
        <v>10972</v>
      </c>
      <c r="I534" s="22" t="s">
        <v>12363</v>
      </c>
      <c r="J534" s="23">
        <v>20610</v>
      </c>
      <c r="K534" s="22" t="s">
        <v>10765</v>
      </c>
      <c r="L534" s="22" t="s">
        <v>10792</v>
      </c>
      <c r="M534" s="24">
        <v>40000</v>
      </c>
      <c r="N534" s="21">
        <v>1</v>
      </c>
      <c r="O534" s="22" t="s">
        <v>10856</v>
      </c>
      <c r="P534" s="22" t="s">
        <v>10873</v>
      </c>
      <c r="Q534" s="21">
        <v>1</v>
      </c>
      <c r="R534" s="21">
        <v>1</v>
      </c>
      <c r="S534" s="22" t="s">
        <v>12364</v>
      </c>
      <c r="T534" s="22" t="s">
        <v>10769</v>
      </c>
      <c r="U534" s="22" t="s">
        <v>12365</v>
      </c>
      <c r="V534" s="23">
        <v>37844</v>
      </c>
      <c r="W534" s="22" t="s">
        <v>10771</v>
      </c>
    </row>
    <row r="535" spans="1:23" x14ac:dyDescent="0.25">
      <c r="A535" s="21">
        <v>11528</v>
      </c>
      <c r="B535" s="21">
        <v>325</v>
      </c>
      <c r="C535" s="36" t="str">
        <f>_xlfn.XLOOKUP($B535,'Q1 DATA TABLE'!$A:$A,'Q1 DATA TABLE'!$G:$G)</f>
        <v>Glendale</v>
      </c>
      <c r="D535" s="36" t="str">
        <f>_xlfn.XLOOKUP($B535,'Q1 DATA TABLE'!$A:$A,'Q1 DATA TABLE'!C:C)</f>
        <v>California</v>
      </c>
      <c r="E535" s="36" t="str">
        <f>_xlfn.XLOOKUP($B535,'Q1 DATA TABLE'!$A:$A,'Q1 DATA TABLE'!$E:$E)</f>
        <v>United States</v>
      </c>
      <c r="F535" s="36">
        <f>_xlfn.XLOOKUP($B535,'Q1 DATA TABLE'!$A:$A,'Q1 DATA TABLE'!$H:$H)</f>
        <v>4</v>
      </c>
      <c r="G535" s="22" t="s">
        <v>12366</v>
      </c>
      <c r="H535" s="22" t="s">
        <v>10769</v>
      </c>
      <c r="I535" s="22" t="s">
        <v>12341</v>
      </c>
      <c r="J535" s="23">
        <v>21051</v>
      </c>
      <c r="K535" s="22" t="s">
        <v>10765</v>
      </c>
      <c r="L535" s="22" t="s">
        <v>10792</v>
      </c>
      <c r="M535" s="24">
        <v>40000</v>
      </c>
      <c r="N535" s="21">
        <v>1</v>
      </c>
      <c r="O535" s="22" t="s">
        <v>10856</v>
      </c>
      <c r="P535" s="22" t="s">
        <v>10873</v>
      </c>
      <c r="Q535" s="21">
        <v>1</v>
      </c>
      <c r="R535" s="21">
        <v>1</v>
      </c>
      <c r="S535" s="22" t="s">
        <v>12367</v>
      </c>
      <c r="T535" s="22" t="s">
        <v>10769</v>
      </c>
      <c r="U535" s="22" t="s">
        <v>12368</v>
      </c>
      <c r="V535" s="23">
        <v>37330</v>
      </c>
      <c r="W535" s="22" t="s">
        <v>10771</v>
      </c>
    </row>
    <row r="536" spans="1:23" x14ac:dyDescent="0.25">
      <c r="A536" s="21">
        <v>11529</v>
      </c>
      <c r="B536" s="21">
        <v>547</v>
      </c>
      <c r="C536" s="36" t="str">
        <f>_xlfn.XLOOKUP($B536,'Q1 DATA TABLE'!$A:$A,'Q1 DATA TABLE'!$G:$G)</f>
        <v>Portland</v>
      </c>
      <c r="D536" s="36" t="str">
        <f>_xlfn.XLOOKUP($B536,'Q1 DATA TABLE'!$A:$A,'Q1 DATA TABLE'!C:C)</f>
        <v>Oregon</v>
      </c>
      <c r="E536" s="36" t="str">
        <f>_xlfn.XLOOKUP($B536,'Q1 DATA TABLE'!$A:$A,'Q1 DATA TABLE'!$E:$E)</f>
        <v>United States</v>
      </c>
      <c r="F536" s="36">
        <f>_xlfn.XLOOKUP($B536,'Q1 DATA TABLE'!$A:$A,'Q1 DATA TABLE'!$H:$H)</f>
        <v>1</v>
      </c>
      <c r="G536" s="22" t="s">
        <v>12369</v>
      </c>
      <c r="H536" s="22" t="s">
        <v>10775</v>
      </c>
      <c r="I536" s="22" t="s">
        <v>11180</v>
      </c>
      <c r="J536" s="23">
        <v>21140</v>
      </c>
      <c r="K536" s="22" t="s">
        <v>10765</v>
      </c>
      <c r="L536" s="22" t="s">
        <v>10765</v>
      </c>
      <c r="M536" s="24">
        <v>40000</v>
      </c>
      <c r="N536" s="21">
        <v>1</v>
      </c>
      <c r="O536" s="22" t="s">
        <v>10856</v>
      </c>
      <c r="P536" s="22" t="s">
        <v>10873</v>
      </c>
      <c r="Q536" s="21">
        <v>1</v>
      </c>
      <c r="R536" s="21">
        <v>1</v>
      </c>
      <c r="S536" s="22" t="s">
        <v>11123</v>
      </c>
      <c r="T536" s="22" t="s">
        <v>10769</v>
      </c>
      <c r="U536" s="22" t="s">
        <v>12370</v>
      </c>
      <c r="V536" s="23">
        <v>37342</v>
      </c>
      <c r="W536" s="22" t="s">
        <v>10771</v>
      </c>
    </row>
    <row r="537" spans="1:23" x14ac:dyDescent="0.25">
      <c r="A537" s="21">
        <v>11530</v>
      </c>
      <c r="B537" s="21">
        <v>54</v>
      </c>
      <c r="C537" s="36" t="str">
        <f>_xlfn.XLOOKUP($B537,'Q1 DATA TABLE'!$A:$A,'Q1 DATA TABLE'!$G:$G)</f>
        <v>N. Vancouver</v>
      </c>
      <c r="D537" s="36" t="str">
        <f>_xlfn.XLOOKUP($B537,'Q1 DATA TABLE'!$A:$A,'Q1 DATA TABLE'!C:C)</f>
        <v>British Columbia</v>
      </c>
      <c r="E537" s="36" t="str">
        <f>_xlfn.XLOOKUP($B537,'Q1 DATA TABLE'!$A:$A,'Q1 DATA TABLE'!$E:$E)</f>
        <v>Canada</v>
      </c>
      <c r="F537" s="36">
        <f>_xlfn.XLOOKUP($B537,'Q1 DATA TABLE'!$A:$A,'Q1 DATA TABLE'!$H:$H)</f>
        <v>6</v>
      </c>
      <c r="G537" s="22" t="s">
        <v>12371</v>
      </c>
      <c r="H537" s="22" t="s">
        <v>10823</v>
      </c>
      <c r="I537" s="22" t="s">
        <v>11436</v>
      </c>
      <c r="J537" s="23">
        <v>21027</v>
      </c>
      <c r="K537" s="22" t="s">
        <v>10765</v>
      </c>
      <c r="L537" s="22" t="s">
        <v>10765</v>
      </c>
      <c r="M537" s="24">
        <v>40000</v>
      </c>
      <c r="N537" s="21">
        <v>1</v>
      </c>
      <c r="O537" s="22" t="s">
        <v>10856</v>
      </c>
      <c r="P537" s="22" t="s">
        <v>10873</v>
      </c>
      <c r="Q537" s="21">
        <v>1</v>
      </c>
      <c r="R537" s="21">
        <v>1</v>
      </c>
      <c r="S537" s="22" t="s">
        <v>12372</v>
      </c>
      <c r="T537" s="22" t="s">
        <v>10769</v>
      </c>
      <c r="U537" s="22" t="s">
        <v>12373</v>
      </c>
      <c r="V537" s="23">
        <v>37834</v>
      </c>
      <c r="W537" s="22" t="s">
        <v>10771</v>
      </c>
    </row>
    <row r="538" spans="1:23" x14ac:dyDescent="0.25">
      <c r="A538" s="21">
        <v>11531</v>
      </c>
      <c r="B538" s="21">
        <v>300</v>
      </c>
      <c r="C538" s="36" t="str">
        <f>_xlfn.XLOOKUP($B538,'Q1 DATA TABLE'!$A:$A,'Q1 DATA TABLE'!$G:$G)</f>
        <v>Beverly Hills</v>
      </c>
      <c r="D538" s="36" t="str">
        <f>_xlfn.XLOOKUP($B538,'Q1 DATA TABLE'!$A:$A,'Q1 DATA TABLE'!C:C)</f>
        <v>California</v>
      </c>
      <c r="E538" s="36" t="str">
        <f>_xlfn.XLOOKUP($B538,'Q1 DATA TABLE'!$A:$A,'Q1 DATA TABLE'!$E:$E)</f>
        <v>United States</v>
      </c>
      <c r="F538" s="36">
        <f>_xlfn.XLOOKUP($B538,'Q1 DATA TABLE'!$A:$A,'Q1 DATA TABLE'!$H:$H)</f>
        <v>4</v>
      </c>
      <c r="G538" s="22" t="s">
        <v>12374</v>
      </c>
      <c r="H538" s="22" t="s">
        <v>10919</v>
      </c>
      <c r="I538" s="22" t="s">
        <v>10934</v>
      </c>
      <c r="J538" s="23">
        <v>20827</v>
      </c>
      <c r="K538" s="22" t="s">
        <v>10765</v>
      </c>
      <c r="L538" s="22" t="s">
        <v>10792</v>
      </c>
      <c r="M538" s="24">
        <v>40000</v>
      </c>
      <c r="N538" s="21">
        <v>1</v>
      </c>
      <c r="O538" s="22" t="s">
        <v>10856</v>
      </c>
      <c r="P538" s="22" t="s">
        <v>10873</v>
      </c>
      <c r="Q538" s="21">
        <v>1</v>
      </c>
      <c r="R538" s="21">
        <v>1</v>
      </c>
      <c r="S538" s="22" t="s">
        <v>12375</v>
      </c>
      <c r="T538" s="22" t="s">
        <v>10769</v>
      </c>
      <c r="U538" s="22" t="s">
        <v>12376</v>
      </c>
      <c r="V538" s="23">
        <v>37317</v>
      </c>
      <c r="W538" s="22" t="s">
        <v>10780</v>
      </c>
    </row>
    <row r="539" spans="1:23" x14ac:dyDescent="0.25">
      <c r="A539" s="21">
        <v>11532</v>
      </c>
      <c r="B539" s="21">
        <v>634</v>
      </c>
      <c r="C539" s="36" t="str">
        <f>_xlfn.XLOOKUP($B539,'Q1 DATA TABLE'!$A:$A,'Q1 DATA TABLE'!$G:$G)</f>
        <v>Redmond</v>
      </c>
      <c r="D539" s="36" t="str">
        <f>_xlfn.XLOOKUP($B539,'Q1 DATA TABLE'!$A:$A,'Q1 DATA TABLE'!C:C)</f>
        <v>Washington</v>
      </c>
      <c r="E539" s="36" t="str">
        <f>_xlfn.XLOOKUP($B539,'Q1 DATA TABLE'!$A:$A,'Q1 DATA TABLE'!$E:$E)</f>
        <v>United States</v>
      </c>
      <c r="F539" s="36">
        <f>_xlfn.XLOOKUP($B539,'Q1 DATA TABLE'!$A:$A,'Q1 DATA TABLE'!$H:$H)</f>
        <v>1</v>
      </c>
      <c r="G539" s="22" t="s">
        <v>10837</v>
      </c>
      <c r="H539" s="22" t="s">
        <v>10769</v>
      </c>
      <c r="I539" s="22" t="s">
        <v>11588</v>
      </c>
      <c r="J539" s="23">
        <v>20877</v>
      </c>
      <c r="K539" s="22" t="s">
        <v>10765</v>
      </c>
      <c r="L539" s="22" t="s">
        <v>10792</v>
      </c>
      <c r="M539" s="24">
        <v>40000</v>
      </c>
      <c r="N539" s="21">
        <v>1</v>
      </c>
      <c r="O539" s="22" t="s">
        <v>10856</v>
      </c>
      <c r="P539" s="22" t="s">
        <v>10873</v>
      </c>
      <c r="Q539" s="21">
        <v>1</v>
      </c>
      <c r="R539" s="21">
        <v>1</v>
      </c>
      <c r="S539" s="22" t="s">
        <v>12377</v>
      </c>
      <c r="T539" s="22" t="s">
        <v>10769</v>
      </c>
      <c r="U539" s="22" t="s">
        <v>12378</v>
      </c>
      <c r="V539" s="23">
        <v>37901</v>
      </c>
      <c r="W539" s="22" t="s">
        <v>10771</v>
      </c>
    </row>
    <row r="540" spans="1:23" x14ac:dyDescent="0.25">
      <c r="A540" s="21">
        <v>11533</v>
      </c>
      <c r="B540" s="21">
        <v>280</v>
      </c>
      <c r="C540" s="36" t="str">
        <f>_xlfn.XLOOKUP($B540,'Q1 DATA TABLE'!$A:$A,'Q1 DATA TABLE'!$G:$G)</f>
        <v>Birmingham</v>
      </c>
      <c r="D540" s="36" t="str">
        <f>_xlfn.XLOOKUP($B540,'Q1 DATA TABLE'!$A:$A,'Q1 DATA TABLE'!C:C)</f>
        <v>Alabama</v>
      </c>
      <c r="E540" s="36" t="str">
        <f>_xlfn.XLOOKUP($B540,'Q1 DATA TABLE'!$A:$A,'Q1 DATA TABLE'!$E:$E)</f>
        <v>United States</v>
      </c>
      <c r="F540" s="36">
        <f>_xlfn.XLOOKUP($B540,'Q1 DATA TABLE'!$A:$A,'Q1 DATA TABLE'!$H:$H)</f>
        <v>5</v>
      </c>
      <c r="G540" s="22" t="s">
        <v>10949</v>
      </c>
      <c r="H540" s="22" t="s">
        <v>11029</v>
      </c>
      <c r="I540" s="22" t="s">
        <v>11376</v>
      </c>
      <c r="J540" s="23">
        <v>21022</v>
      </c>
      <c r="K540" s="22" t="s">
        <v>10765</v>
      </c>
      <c r="L540" s="22" t="s">
        <v>10792</v>
      </c>
      <c r="M540" s="24">
        <v>40000</v>
      </c>
      <c r="N540" s="21">
        <v>1</v>
      </c>
      <c r="O540" s="22" t="s">
        <v>10856</v>
      </c>
      <c r="P540" s="22" t="s">
        <v>10873</v>
      </c>
      <c r="Q540" s="21">
        <v>1</v>
      </c>
      <c r="R540" s="21">
        <v>1</v>
      </c>
      <c r="S540" s="22" t="s">
        <v>12380</v>
      </c>
      <c r="T540" s="22" t="s">
        <v>10769</v>
      </c>
      <c r="U540" s="22" t="s">
        <v>12381</v>
      </c>
      <c r="V540" s="23">
        <v>37940</v>
      </c>
      <c r="W540" s="22" t="s">
        <v>10771</v>
      </c>
    </row>
    <row r="541" spans="1:23" x14ac:dyDescent="0.25">
      <c r="A541" s="21">
        <v>11534</v>
      </c>
      <c r="B541" s="21">
        <v>337</v>
      </c>
      <c r="C541" s="36" t="str">
        <f>_xlfn.XLOOKUP($B541,'Q1 DATA TABLE'!$A:$A,'Q1 DATA TABLE'!$G:$G)</f>
        <v>Long Beach</v>
      </c>
      <c r="D541" s="36" t="str">
        <f>_xlfn.XLOOKUP($B541,'Q1 DATA TABLE'!$A:$A,'Q1 DATA TABLE'!C:C)</f>
        <v>California</v>
      </c>
      <c r="E541" s="36" t="str">
        <f>_xlfn.XLOOKUP($B541,'Q1 DATA TABLE'!$A:$A,'Q1 DATA TABLE'!$E:$E)</f>
        <v>United States</v>
      </c>
      <c r="F541" s="36">
        <f>_xlfn.XLOOKUP($B541,'Q1 DATA TABLE'!$A:$A,'Q1 DATA TABLE'!$H:$H)</f>
        <v>4</v>
      </c>
      <c r="G541" s="22" t="s">
        <v>11840</v>
      </c>
      <c r="H541" s="22" t="s">
        <v>10765</v>
      </c>
      <c r="I541" s="22" t="s">
        <v>11824</v>
      </c>
      <c r="J541" s="23">
        <v>21502</v>
      </c>
      <c r="K541" s="22" t="s">
        <v>10777</v>
      </c>
      <c r="L541" s="22" t="s">
        <v>10765</v>
      </c>
      <c r="M541" s="24">
        <v>60000</v>
      </c>
      <c r="N541" s="21">
        <v>4</v>
      </c>
      <c r="O541" s="22" t="s">
        <v>11047</v>
      </c>
      <c r="P541" s="22" t="s">
        <v>10857</v>
      </c>
      <c r="Q541" s="21">
        <v>1</v>
      </c>
      <c r="R541" s="21">
        <v>0</v>
      </c>
      <c r="S541" s="22" t="s">
        <v>12382</v>
      </c>
      <c r="T541" s="22" t="s">
        <v>10769</v>
      </c>
      <c r="U541" s="22" t="s">
        <v>12383</v>
      </c>
      <c r="V541" s="23">
        <v>37336</v>
      </c>
      <c r="W541" s="22" t="s">
        <v>10771</v>
      </c>
    </row>
    <row r="542" spans="1:23" x14ac:dyDescent="0.25">
      <c r="A542" s="21">
        <v>11535</v>
      </c>
      <c r="B542" s="21">
        <v>543</v>
      </c>
      <c r="C542" s="36" t="str">
        <f>_xlfn.XLOOKUP($B542,'Q1 DATA TABLE'!$A:$A,'Q1 DATA TABLE'!$G:$G)</f>
        <v>Lebanon</v>
      </c>
      <c r="D542" s="36" t="str">
        <f>_xlfn.XLOOKUP($B542,'Q1 DATA TABLE'!$A:$A,'Q1 DATA TABLE'!C:C)</f>
        <v>Oregon</v>
      </c>
      <c r="E542" s="36" t="str">
        <f>_xlfn.XLOOKUP($B542,'Q1 DATA TABLE'!$A:$A,'Q1 DATA TABLE'!$E:$E)</f>
        <v>United States</v>
      </c>
      <c r="F542" s="36">
        <f>_xlfn.XLOOKUP($B542,'Q1 DATA TABLE'!$A:$A,'Q1 DATA TABLE'!$H:$H)</f>
        <v>1</v>
      </c>
      <c r="G542" s="22" t="s">
        <v>11425</v>
      </c>
      <c r="H542" s="22" t="s">
        <v>10769</v>
      </c>
      <c r="I542" s="22" t="s">
        <v>11222</v>
      </c>
      <c r="J542" s="23">
        <v>21369</v>
      </c>
      <c r="K542" s="22" t="s">
        <v>10765</v>
      </c>
      <c r="L542" s="22" t="s">
        <v>10765</v>
      </c>
      <c r="M542" s="24">
        <v>60000</v>
      </c>
      <c r="N542" s="21">
        <v>4</v>
      </c>
      <c r="O542" s="22" t="s">
        <v>11047</v>
      </c>
      <c r="P542" s="22" t="s">
        <v>10857</v>
      </c>
      <c r="Q542" s="21">
        <v>1</v>
      </c>
      <c r="R542" s="21">
        <v>0</v>
      </c>
      <c r="S542" s="22" t="s">
        <v>12384</v>
      </c>
      <c r="T542" s="22" t="s">
        <v>10769</v>
      </c>
      <c r="U542" s="22" t="s">
        <v>12385</v>
      </c>
      <c r="V542" s="23">
        <v>37320</v>
      </c>
      <c r="W542" s="22" t="s">
        <v>10780</v>
      </c>
    </row>
    <row r="543" spans="1:23" x14ac:dyDescent="0.25">
      <c r="A543" s="21">
        <v>11536</v>
      </c>
      <c r="B543" s="21">
        <v>322</v>
      </c>
      <c r="C543" s="36" t="str">
        <f>_xlfn.XLOOKUP($B543,'Q1 DATA TABLE'!$A:$A,'Q1 DATA TABLE'!$G:$G)</f>
        <v>Fremont</v>
      </c>
      <c r="D543" s="36" t="str">
        <f>_xlfn.XLOOKUP($B543,'Q1 DATA TABLE'!$A:$A,'Q1 DATA TABLE'!C:C)</f>
        <v>California</v>
      </c>
      <c r="E543" s="36" t="str">
        <f>_xlfn.XLOOKUP($B543,'Q1 DATA TABLE'!$A:$A,'Q1 DATA TABLE'!$E:$E)</f>
        <v>United States</v>
      </c>
      <c r="F543" s="36">
        <f>_xlfn.XLOOKUP($B543,'Q1 DATA TABLE'!$A:$A,'Q1 DATA TABLE'!$H:$H)</f>
        <v>4</v>
      </c>
      <c r="G543" s="22" t="s">
        <v>12386</v>
      </c>
      <c r="H543" s="22" t="s">
        <v>10972</v>
      </c>
      <c r="I543" s="22" t="s">
        <v>12387</v>
      </c>
      <c r="J543" s="23">
        <v>21292</v>
      </c>
      <c r="K543" s="22" t="s">
        <v>10765</v>
      </c>
      <c r="L543" s="22" t="s">
        <v>10765</v>
      </c>
      <c r="M543" s="24">
        <v>60000</v>
      </c>
      <c r="N543" s="21">
        <v>4</v>
      </c>
      <c r="O543" s="22" t="s">
        <v>11047</v>
      </c>
      <c r="P543" s="22" t="s">
        <v>10857</v>
      </c>
      <c r="Q543" s="21">
        <v>1</v>
      </c>
      <c r="R543" s="21">
        <v>0</v>
      </c>
      <c r="S543" s="22" t="s">
        <v>12388</v>
      </c>
      <c r="T543" s="22" t="s">
        <v>10769</v>
      </c>
      <c r="U543" s="22" t="s">
        <v>12389</v>
      </c>
      <c r="V543" s="23">
        <v>37342</v>
      </c>
      <c r="W543" s="22" t="s">
        <v>10771</v>
      </c>
    </row>
    <row r="544" spans="1:23" x14ac:dyDescent="0.25">
      <c r="A544" s="21">
        <v>11537</v>
      </c>
      <c r="B544" s="21">
        <v>310</v>
      </c>
      <c r="C544" s="36" t="str">
        <f>_xlfn.XLOOKUP($B544,'Q1 DATA TABLE'!$A:$A,'Q1 DATA TABLE'!$G:$G)</f>
        <v>Colma</v>
      </c>
      <c r="D544" s="36" t="str">
        <f>_xlfn.XLOOKUP($B544,'Q1 DATA TABLE'!$A:$A,'Q1 DATA TABLE'!C:C)</f>
        <v>California</v>
      </c>
      <c r="E544" s="36" t="str">
        <f>_xlfn.XLOOKUP($B544,'Q1 DATA TABLE'!$A:$A,'Q1 DATA TABLE'!$E:$E)</f>
        <v>United States</v>
      </c>
      <c r="F544" s="36">
        <f>_xlfn.XLOOKUP($B544,'Q1 DATA TABLE'!$A:$A,'Q1 DATA TABLE'!$H:$H)</f>
        <v>4</v>
      </c>
      <c r="G544" s="22" t="s">
        <v>12390</v>
      </c>
      <c r="H544" s="22" t="s">
        <v>10769</v>
      </c>
      <c r="I544" s="22" t="s">
        <v>11213</v>
      </c>
      <c r="J544" s="23">
        <v>21268</v>
      </c>
      <c r="K544" s="22" t="s">
        <v>10765</v>
      </c>
      <c r="L544" s="22" t="s">
        <v>10765</v>
      </c>
      <c r="M544" s="24">
        <v>60000</v>
      </c>
      <c r="N544" s="21">
        <v>4</v>
      </c>
      <c r="O544" s="22" t="s">
        <v>11047</v>
      </c>
      <c r="P544" s="22" t="s">
        <v>10857</v>
      </c>
      <c r="Q544" s="21">
        <v>1</v>
      </c>
      <c r="R544" s="21">
        <v>0</v>
      </c>
      <c r="S544" s="22" t="s">
        <v>12391</v>
      </c>
      <c r="T544" s="22" t="s">
        <v>10769</v>
      </c>
      <c r="U544" s="22" t="s">
        <v>12392</v>
      </c>
      <c r="V544" s="23">
        <v>37339</v>
      </c>
      <c r="W544" s="22" t="s">
        <v>10780</v>
      </c>
    </row>
    <row r="545" spans="1:23" x14ac:dyDescent="0.25">
      <c r="A545" s="21">
        <v>11538</v>
      </c>
      <c r="B545" s="21">
        <v>352</v>
      </c>
      <c r="C545" s="36" t="str">
        <f>_xlfn.XLOOKUP($B545,'Q1 DATA TABLE'!$A:$A,'Q1 DATA TABLE'!$G:$G)</f>
        <v>Palo Alto</v>
      </c>
      <c r="D545" s="36" t="str">
        <f>_xlfn.XLOOKUP($B545,'Q1 DATA TABLE'!$A:$A,'Q1 DATA TABLE'!C:C)</f>
        <v>California</v>
      </c>
      <c r="E545" s="36" t="str">
        <f>_xlfn.XLOOKUP($B545,'Q1 DATA TABLE'!$A:$A,'Q1 DATA TABLE'!$E:$E)</f>
        <v>United States</v>
      </c>
      <c r="F545" s="36">
        <f>_xlfn.XLOOKUP($B545,'Q1 DATA TABLE'!$A:$A,'Q1 DATA TABLE'!$H:$H)</f>
        <v>4</v>
      </c>
      <c r="G545" s="22" t="s">
        <v>11348</v>
      </c>
      <c r="H545" s="22" t="s">
        <v>11582</v>
      </c>
      <c r="I545" s="22" t="s">
        <v>11337</v>
      </c>
      <c r="J545" s="23">
        <v>21790</v>
      </c>
      <c r="K545" s="22" t="s">
        <v>10777</v>
      </c>
      <c r="L545" s="22" t="s">
        <v>10792</v>
      </c>
      <c r="M545" s="24">
        <v>60000</v>
      </c>
      <c r="N545" s="21">
        <v>4</v>
      </c>
      <c r="O545" s="22" t="s">
        <v>11047</v>
      </c>
      <c r="P545" s="22" t="s">
        <v>10857</v>
      </c>
      <c r="Q545" s="21">
        <v>0</v>
      </c>
      <c r="R545" s="21">
        <v>0</v>
      </c>
      <c r="S545" s="22" t="s">
        <v>12393</v>
      </c>
      <c r="T545" s="22" t="s">
        <v>10769</v>
      </c>
      <c r="U545" s="22" t="s">
        <v>12394</v>
      </c>
      <c r="V545" s="23">
        <v>37334</v>
      </c>
      <c r="W545" s="22" t="s">
        <v>10780</v>
      </c>
    </row>
    <row r="546" spans="1:23" x14ac:dyDescent="0.25">
      <c r="A546" s="21">
        <v>11539</v>
      </c>
      <c r="B546" s="21">
        <v>311</v>
      </c>
      <c r="C546" s="36" t="str">
        <f>_xlfn.XLOOKUP($B546,'Q1 DATA TABLE'!$A:$A,'Q1 DATA TABLE'!$G:$G)</f>
        <v>Concord</v>
      </c>
      <c r="D546" s="36" t="str">
        <f>_xlfn.XLOOKUP($B546,'Q1 DATA TABLE'!$A:$A,'Q1 DATA TABLE'!C:C)</f>
        <v>California</v>
      </c>
      <c r="E546" s="36" t="str">
        <f>_xlfn.XLOOKUP($B546,'Q1 DATA TABLE'!$A:$A,'Q1 DATA TABLE'!$E:$E)</f>
        <v>United States</v>
      </c>
      <c r="F546" s="36">
        <f>_xlfn.XLOOKUP($B546,'Q1 DATA TABLE'!$A:$A,'Q1 DATA TABLE'!$H:$H)</f>
        <v>4</v>
      </c>
      <c r="G546" s="22" t="s">
        <v>12395</v>
      </c>
      <c r="H546" s="22" t="s">
        <v>10769</v>
      </c>
      <c r="I546" s="22" t="s">
        <v>12341</v>
      </c>
      <c r="J546" s="23">
        <v>21784</v>
      </c>
      <c r="K546" s="22" t="s">
        <v>10765</v>
      </c>
      <c r="L546" s="22" t="s">
        <v>10765</v>
      </c>
      <c r="M546" s="24">
        <v>60000</v>
      </c>
      <c r="N546" s="21">
        <v>4</v>
      </c>
      <c r="O546" s="22" t="s">
        <v>11047</v>
      </c>
      <c r="P546" s="22" t="s">
        <v>10857</v>
      </c>
      <c r="Q546" s="21">
        <v>1</v>
      </c>
      <c r="R546" s="21">
        <v>0</v>
      </c>
      <c r="S546" s="22" t="s">
        <v>12064</v>
      </c>
      <c r="T546" s="22" t="s">
        <v>10769</v>
      </c>
      <c r="U546" s="22" t="s">
        <v>12396</v>
      </c>
      <c r="V546" s="23">
        <v>37341</v>
      </c>
      <c r="W546" s="22" t="s">
        <v>10771</v>
      </c>
    </row>
    <row r="547" spans="1:23" x14ac:dyDescent="0.25">
      <c r="A547" s="21">
        <v>11540</v>
      </c>
      <c r="B547" s="21">
        <v>312</v>
      </c>
      <c r="C547" s="36" t="str">
        <f>_xlfn.XLOOKUP($B547,'Q1 DATA TABLE'!$A:$A,'Q1 DATA TABLE'!$G:$G)</f>
        <v>Coronado</v>
      </c>
      <c r="D547" s="36" t="str">
        <f>_xlfn.XLOOKUP($B547,'Q1 DATA TABLE'!$A:$A,'Q1 DATA TABLE'!C:C)</f>
        <v>California</v>
      </c>
      <c r="E547" s="36" t="str">
        <f>_xlfn.XLOOKUP($B547,'Q1 DATA TABLE'!$A:$A,'Q1 DATA TABLE'!$E:$E)</f>
        <v>United States</v>
      </c>
      <c r="F547" s="36">
        <f>_xlfn.XLOOKUP($B547,'Q1 DATA TABLE'!$A:$A,'Q1 DATA TABLE'!$H:$H)</f>
        <v>4</v>
      </c>
      <c r="G547" s="22" t="s">
        <v>12397</v>
      </c>
      <c r="H547" s="22" t="s">
        <v>10823</v>
      </c>
      <c r="I547" s="22" t="s">
        <v>11098</v>
      </c>
      <c r="J547" s="23">
        <v>21578</v>
      </c>
      <c r="K547" s="22" t="s">
        <v>10777</v>
      </c>
      <c r="L547" s="22" t="s">
        <v>10765</v>
      </c>
      <c r="M547" s="24">
        <v>60000</v>
      </c>
      <c r="N547" s="21">
        <v>4</v>
      </c>
      <c r="O547" s="22" t="s">
        <v>11047</v>
      </c>
      <c r="P547" s="22" t="s">
        <v>10857</v>
      </c>
      <c r="Q547" s="21">
        <v>1</v>
      </c>
      <c r="R547" s="21">
        <v>0</v>
      </c>
      <c r="S547" s="22" t="s">
        <v>12398</v>
      </c>
      <c r="T547" s="22" t="s">
        <v>10769</v>
      </c>
      <c r="U547" s="22" t="s">
        <v>12399</v>
      </c>
      <c r="V547" s="23">
        <v>37331</v>
      </c>
      <c r="W547" s="22" t="s">
        <v>10771</v>
      </c>
    </row>
    <row r="548" spans="1:23" x14ac:dyDescent="0.25">
      <c r="A548" s="21">
        <v>11541</v>
      </c>
      <c r="B548" s="21">
        <v>547</v>
      </c>
      <c r="C548" s="36" t="str">
        <f>_xlfn.XLOOKUP($B548,'Q1 DATA TABLE'!$A:$A,'Q1 DATA TABLE'!$G:$G)</f>
        <v>Portland</v>
      </c>
      <c r="D548" s="36" t="str">
        <f>_xlfn.XLOOKUP($B548,'Q1 DATA TABLE'!$A:$A,'Q1 DATA TABLE'!C:C)</f>
        <v>Oregon</v>
      </c>
      <c r="E548" s="36" t="str">
        <f>_xlfn.XLOOKUP($B548,'Q1 DATA TABLE'!$A:$A,'Q1 DATA TABLE'!$E:$E)</f>
        <v>United States</v>
      </c>
      <c r="F548" s="36">
        <f>_xlfn.XLOOKUP($B548,'Q1 DATA TABLE'!$A:$A,'Q1 DATA TABLE'!$H:$H)</f>
        <v>1</v>
      </c>
      <c r="G548" s="22" t="s">
        <v>12400</v>
      </c>
      <c r="H548" s="22" t="s">
        <v>10871</v>
      </c>
      <c r="I548" s="22" t="s">
        <v>11213</v>
      </c>
      <c r="J548" s="23">
        <v>21652</v>
      </c>
      <c r="K548" s="22" t="s">
        <v>10777</v>
      </c>
      <c r="L548" s="22" t="s">
        <v>10765</v>
      </c>
      <c r="M548" s="24">
        <v>60000</v>
      </c>
      <c r="N548" s="21">
        <v>4</v>
      </c>
      <c r="O548" s="22" t="s">
        <v>11047</v>
      </c>
      <c r="P548" s="22" t="s">
        <v>10857</v>
      </c>
      <c r="Q548" s="21">
        <v>0</v>
      </c>
      <c r="R548" s="21">
        <v>0</v>
      </c>
      <c r="S548" s="22" t="s">
        <v>12401</v>
      </c>
      <c r="T548" s="22" t="s">
        <v>10769</v>
      </c>
      <c r="U548" s="22" t="s">
        <v>12402</v>
      </c>
      <c r="V548" s="23">
        <v>37330</v>
      </c>
      <c r="W548" s="22" t="s">
        <v>10780</v>
      </c>
    </row>
    <row r="549" spans="1:23" x14ac:dyDescent="0.25">
      <c r="A549" s="21">
        <v>11542</v>
      </c>
      <c r="B549" s="21">
        <v>278</v>
      </c>
      <c r="C549" s="36" t="str">
        <f>_xlfn.XLOOKUP($B549,'Q1 DATA TABLE'!$A:$A,'Q1 DATA TABLE'!$G:$G)</f>
        <v>York</v>
      </c>
      <c r="D549" s="36" t="str">
        <f>_xlfn.XLOOKUP($B549,'Q1 DATA TABLE'!$A:$A,'Q1 DATA TABLE'!C:C)</f>
        <v>England</v>
      </c>
      <c r="E549" s="36" t="str">
        <f>_xlfn.XLOOKUP($B549,'Q1 DATA TABLE'!$A:$A,'Q1 DATA TABLE'!$E:$E)</f>
        <v>United Kingdom</v>
      </c>
      <c r="F549" s="36">
        <f>_xlfn.XLOOKUP($B549,'Q1 DATA TABLE'!$A:$A,'Q1 DATA TABLE'!$H:$H)</f>
        <v>10</v>
      </c>
      <c r="G549" s="22" t="s">
        <v>10909</v>
      </c>
      <c r="H549" s="22" t="s">
        <v>10775</v>
      </c>
      <c r="I549" s="22" t="s">
        <v>11411</v>
      </c>
      <c r="J549" s="23">
        <v>25091</v>
      </c>
      <c r="K549" s="22" t="s">
        <v>10777</v>
      </c>
      <c r="L549" s="22" t="s">
        <v>10765</v>
      </c>
      <c r="M549" s="24">
        <v>20000</v>
      </c>
      <c r="N549" s="21">
        <v>1</v>
      </c>
      <c r="O549" s="22" t="s">
        <v>10856</v>
      </c>
      <c r="P549" s="22" t="s">
        <v>11928</v>
      </c>
      <c r="Q549" s="21">
        <v>0</v>
      </c>
      <c r="R549" s="21">
        <v>0</v>
      </c>
      <c r="S549" s="22" t="s">
        <v>12403</v>
      </c>
      <c r="T549" s="22" t="s">
        <v>10769</v>
      </c>
      <c r="U549" s="22" t="s">
        <v>11224</v>
      </c>
      <c r="V549" s="23">
        <v>37937</v>
      </c>
      <c r="W549" s="22" t="s">
        <v>10780</v>
      </c>
    </row>
    <row r="550" spans="1:23" x14ac:dyDescent="0.25">
      <c r="A550" s="21">
        <v>11543</v>
      </c>
      <c r="B550" s="21">
        <v>201</v>
      </c>
      <c r="C550" s="36" t="str">
        <f>_xlfn.XLOOKUP($B550,'Q1 DATA TABLE'!$A:$A,'Q1 DATA TABLE'!$G:$G)</f>
        <v>Paris</v>
      </c>
      <c r="D550" s="36" t="str">
        <f>_xlfn.XLOOKUP($B550,'Q1 DATA TABLE'!$A:$A,'Q1 DATA TABLE'!C:C)</f>
        <v>Seine (Paris)</v>
      </c>
      <c r="E550" s="36" t="str">
        <f>_xlfn.XLOOKUP($B550,'Q1 DATA TABLE'!$A:$A,'Q1 DATA TABLE'!$E:$E)</f>
        <v>France</v>
      </c>
      <c r="F550" s="36">
        <f>_xlfn.XLOOKUP($B550,'Q1 DATA TABLE'!$A:$A,'Q1 DATA TABLE'!$H:$H)</f>
        <v>7</v>
      </c>
      <c r="G550" s="22" t="s">
        <v>12404</v>
      </c>
      <c r="H550" s="22" t="s">
        <v>10769</v>
      </c>
      <c r="I550" s="22" t="s">
        <v>11227</v>
      </c>
      <c r="J550" s="23">
        <v>24885</v>
      </c>
      <c r="K550" s="22" t="s">
        <v>10765</v>
      </c>
      <c r="L550" s="22" t="s">
        <v>10792</v>
      </c>
      <c r="M550" s="24">
        <v>20000</v>
      </c>
      <c r="N550" s="21">
        <v>1</v>
      </c>
      <c r="O550" s="22" t="s">
        <v>10856</v>
      </c>
      <c r="P550" s="22" t="s">
        <v>11928</v>
      </c>
      <c r="Q550" s="21">
        <v>1</v>
      </c>
      <c r="R550" s="21">
        <v>1</v>
      </c>
      <c r="S550" s="22" t="s">
        <v>12405</v>
      </c>
      <c r="T550" s="22" t="s">
        <v>10769</v>
      </c>
      <c r="U550" s="22" t="s">
        <v>10913</v>
      </c>
      <c r="V550" s="23">
        <v>38161</v>
      </c>
      <c r="W550" s="22" t="s">
        <v>10787</v>
      </c>
    </row>
    <row r="551" spans="1:23" x14ac:dyDescent="0.25">
      <c r="A551" s="21">
        <v>11544</v>
      </c>
      <c r="B551" s="21">
        <v>127</v>
      </c>
      <c r="C551" s="36" t="str">
        <f>_xlfn.XLOOKUP($B551,'Q1 DATA TABLE'!$A:$A,'Q1 DATA TABLE'!$G:$G)</f>
        <v>Darmstadt</v>
      </c>
      <c r="D551" s="36" t="str">
        <f>_xlfn.XLOOKUP($B551,'Q1 DATA TABLE'!$A:$A,'Q1 DATA TABLE'!C:C)</f>
        <v>Hessen</v>
      </c>
      <c r="E551" s="36" t="str">
        <f>_xlfn.XLOOKUP($B551,'Q1 DATA TABLE'!$A:$A,'Q1 DATA TABLE'!$E:$E)</f>
        <v>Germany</v>
      </c>
      <c r="F551" s="36">
        <f>_xlfn.XLOOKUP($B551,'Q1 DATA TABLE'!$A:$A,'Q1 DATA TABLE'!$H:$H)</f>
        <v>8</v>
      </c>
      <c r="G551" s="22" t="s">
        <v>12406</v>
      </c>
      <c r="H551" s="22" t="s">
        <v>11118</v>
      </c>
      <c r="I551" s="22" t="s">
        <v>10963</v>
      </c>
      <c r="J551" s="23">
        <v>24965</v>
      </c>
      <c r="K551" s="22" t="s">
        <v>10765</v>
      </c>
      <c r="L551" s="22" t="s">
        <v>10765</v>
      </c>
      <c r="M551" s="24">
        <v>30000</v>
      </c>
      <c r="N551" s="21">
        <v>1</v>
      </c>
      <c r="O551" s="22" t="s">
        <v>10766</v>
      </c>
      <c r="P551" s="22" t="s">
        <v>10873</v>
      </c>
      <c r="Q551" s="21">
        <v>1</v>
      </c>
      <c r="R551" s="21">
        <v>0</v>
      </c>
      <c r="S551" s="22" t="s">
        <v>12407</v>
      </c>
      <c r="T551" s="22" t="s">
        <v>10769</v>
      </c>
      <c r="U551" s="22" t="s">
        <v>12056</v>
      </c>
      <c r="V551" s="23">
        <v>38046</v>
      </c>
      <c r="W551" s="22" t="s">
        <v>10771</v>
      </c>
    </row>
    <row r="552" spans="1:23" x14ac:dyDescent="0.25">
      <c r="A552" s="21">
        <v>11545</v>
      </c>
      <c r="B552" s="21">
        <v>200</v>
      </c>
      <c r="C552" s="36" t="str">
        <f>_xlfn.XLOOKUP($B552,'Q1 DATA TABLE'!$A:$A,'Q1 DATA TABLE'!$G:$G)</f>
        <v>Paris</v>
      </c>
      <c r="D552" s="36" t="str">
        <f>_xlfn.XLOOKUP($B552,'Q1 DATA TABLE'!$A:$A,'Q1 DATA TABLE'!C:C)</f>
        <v>Seine (Paris)</v>
      </c>
      <c r="E552" s="36" t="str">
        <f>_xlfn.XLOOKUP($B552,'Q1 DATA TABLE'!$A:$A,'Q1 DATA TABLE'!$E:$E)</f>
        <v>France</v>
      </c>
      <c r="F552" s="36">
        <f>_xlfn.XLOOKUP($B552,'Q1 DATA TABLE'!$A:$A,'Q1 DATA TABLE'!$H:$H)</f>
        <v>7</v>
      </c>
      <c r="G552" s="22" t="s">
        <v>12408</v>
      </c>
      <c r="H552" s="22" t="s">
        <v>10769</v>
      </c>
      <c r="I552" s="22" t="s">
        <v>10955</v>
      </c>
      <c r="J552" s="23">
        <v>24922</v>
      </c>
      <c r="K552" s="22" t="s">
        <v>10765</v>
      </c>
      <c r="L552" s="22" t="s">
        <v>10765</v>
      </c>
      <c r="M552" s="24">
        <v>30000</v>
      </c>
      <c r="N552" s="21">
        <v>1</v>
      </c>
      <c r="O552" s="22" t="s">
        <v>10766</v>
      </c>
      <c r="P552" s="22" t="s">
        <v>10873</v>
      </c>
      <c r="Q552" s="21">
        <v>1</v>
      </c>
      <c r="R552" s="21">
        <v>0</v>
      </c>
      <c r="S552" s="22" t="s">
        <v>12409</v>
      </c>
      <c r="T552" s="22" t="s">
        <v>10769</v>
      </c>
      <c r="U552" s="22" t="s">
        <v>10875</v>
      </c>
      <c r="V552" s="23">
        <v>38000</v>
      </c>
      <c r="W552" s="22" t="s">
        <v>10780</v>
      </c>
    </row>
    <row r="553" spans="1:23" x14ac:dyDescent="0.25">
      <c r="A553" s="21">
        <v>11546</v>
      </c>
      <c r="B553" s="21">
        <v>189</v>
      </c>
      <c r="C553" s="36" t="str">
        <f>_xlfn.XLOOKUP($B553,'Q1 DATA TABLE'!$A:$A,'Q1 DATA TABLE'!$G:$G)</f>
        <v>Roubaix</v>
      </c>
      <c r="D553" s="36" t="str">
        <f>_xlfn.XLOOKUP($B553,'Q1 DATA TABLE'!$A:$A,'Q1 DATA TABLE'!C:C)</f>
        <v>Nord</v>
      </c>
      <c r="E553" s="36" t="str">
        <f>_xlfn.XLOOKUP($B553,'Q1 DATA TABLE'!$A:$A,'Q1 DATA TABLE'!$E:$E)</f>
        <v>France</v>
      </c>
      <c r="F553" s="36">
        <f>_xlfn.XLOOKUP($B553,'Q1 DATA TABLE'!$A:$A,'Q1 DATA TABLE'!$H:$H)</f>
        <v>7</v>
      </c>
      <c r="G553" s="22" t="s">
        <v>11002</v>
      </c>
      <c r="H553" s="22" t="s">
        <v>10769</v>
      </c>
      <c r="I553" s="22" t="s">
        <v>11227</v>
      </c>
      <c r="J553" s="23">
        <v>24911</v>
      </c>
      <c r="K553" s="22" t="s">
        <v>10765</v>
      </c>
      <c r="L553" s="22" t="s">
        <v>10792</v>
      </c>
      <c r="M553" s="24">
        <v>30000</v>
      </c>
      <c r="N553" s="21">
        <v>1</v>
      </c>
      <c r="O553" s="22" t="s">
        <v>10766</v>
      </c>
      <c r="P553" s="22" t="s">
        <v>10873</v>
      </c>
      <c r="Q553" s="21">
        <v>1</v>
      </c>
      <c r="R553" s="21">
        <v>0</v>
      </c>
      <c r="S553" s="22" t="s">
        <v>12410</v>
      </c>
      <c r="T553" s="22" t="s">
        <v>10769</v>
      </c>
      <c r="U553" s="22" t="s">
        <v>11252</v>
      </c>
      <c r="V553" s="23">
        <v>37777</v>
      </c>
      <c r="W553" s="22" t="s">
        <v>10787</v>
      </c>
    </row>
    <row r="554" spans="1:23" x14ac:dyDescent="0.25">
      <c r="A554" s="21">
        <v>11547</v>
      </c>
      <c r="B554" s="21">
        <v>201</v>
      </c>
      <c r="C554" s="36" t="str">
        <f>_xlfn.XLOOKUP($B554,'Q1 DATA TABLE'!$A:$A,'Q1 DATA TABLE'!$G:$G)</f>
        <v>Paris</v>
      </c>
      <c r="D554" s="36" t="str">
        <f>_xlfn.XLOOKUP($B554,'Q1 DATA TABLE'!$A:$A,'Q1 DATA TABLE'!C:C)</f>
        <v>Seine (Paris)</v>
      </c>
      <c r="E554" s="36" t="str">
        <f>_xlfn.XLOOKUP($B554,'Q1 DATA TABLE'!$A:$A,'Q1 DATA TABLE'!$E:$E)</f>
        <v>France</v>
      </c>
      <c r="F554" s="36">
        <f>_xlfn.XLOOKUP($B554,'Q1 DATA TABLE'!$A:$A,'Q1 DATA TABLE'!$H:$H)</f>
        <v>7</v>
      </c>
      <c r="G554" s="22" t="s">
        <v>11709</v>
      </c>
      <c r="H554" s="22" t="s">
        <v>11029</v>
      </c>
      <c r="I554" s="22" t="s">
        <v>10916</v>
      </c>
      <c r="J554" s="23">
        <v>24905</v>
      </c>
      <c r="K554" s="22" t="s">
        <v>10765</v>
      </c>
      <c r="L554" s="22" t="s">
        <v>10792</v>
      </c>
      <c r="M554" s="24">
        <v>40000</v>
      </c>
      <c r="N554" s="21">
        <v>0</v>
      </c>
      <c r="O554" s="22" t="s">
        <v>11047</v>
      </c>
      <c r="P554" s="22" t="s">
        <v>10873</v>
      </c>
      <c r="Q554" s="21">
        <v>1</v>
      </c>
      <c r="R554" s="21">
        <v>0</v>
      </c>
      <c r="S554" s="22" t="s">
        <v>12411</v>
      </c>
      <c r="T554" s="22" t="s">
        <v>10769</v>
      </c>
      <c r="U554" s="22" t="s">
        <v>11142</v>
      </c>
      <c r="V554" s="23">
        <v>37800</v>
      </c>
      <c r="W554" s="22" t="s">
        <v>10780</v>
      </c>
    </row>
    <row r="555" spans="1:23" x14ac:dyDescent="0.25">
      <c r="A555" s="21">
        <v>11548</v>
      </c>
      <c r="B555" s="21">
        <v>230</v>
      </c>
      <c r="C555" s="36" t="str">
        <f>_xlfn.XLOOKUP($B555,'Q1 DATA TABLE'!$A:$A,'Q1 DATA TABLE'!$G:$G)</f>
        <v>Berkshire</v>
      </c>
      <c r="D555" s="36" t="str">
        <f>_xlfn.XLOOKUP($B555,'Q1 DATA TABLE'!$A:$A,'Q1 DATA TABLE'!C:C)</f>
        <v>England</v>
      </c>
      <c r="E555" s="36" t="str">
        <f>_xlfn.XLOOKUP($B555,'Q1 DATA TABLE'!$A:$A,'Q1 DATA TABLE'!$E:$E)</f>
        <v>United Kingdom</v>
      </c>
      <c r="F555" s="36">
        <f>_xlfn.XLOOKUP($B555,'Q1 DATA TABLE'!$A:$A,'Q1 DATA TABLE'!$H:$H)</f>
        <v>10</v>
      </c>
      <c r="G555" s="22" t="s">
        <v>11986</v>
      </c>
      <c r="H555" s="22" t="s">
        <v>10769</v>
      </c>
      <c r="I555" s="22" t="s">
        <v>10988</v>
      </c>
      <c r="J555" s="23">
        <v>25123</v>
      </c>
      <c r="K555" s="22" t="s">
        <v>10777</v>
      </c>
      <c r="L555" s="22" t="s">
        <v>10765</v>
      </c>
      <c r="M555" s="24">
        <v>40000</v>
      </c>
      <c r="N555" s="21">
        <v>0</v>
      </c>
      <c r="O555" s="22" t="s">
        <v>11047</v>
      </c>
      <c r="P555" s="22" t="s">
        <v>10873</v>
      </c>
      <c r="Q555" s="21">
        <v>1</v>
      </c>
      <c r="R555" s="21">
        <v>0</v>
      </c>
      <c r="S555" s="22" t="s">
        <v>12413</v>
      </c>
      <c r="T555" s="22" t="s">
        <v>10769</v>
      </c>
      <c r="U555" s="22" t="s">
        <v>12258</v>
      </c>
      <c r="V555" s="23">
        <v>37411</v>
      </c>
      <c r="W555" s="22" t="s">
        <v>10780</v>
      </c>
    </row>
    <row r="556" spans="1:23" x14ac:dyDescent="0.25">
      <c r="A556" s="21">
        <v>11549</v>
      </c>
      <c r="B556" s="21">
        <v>257</v>
      </c>
      <c r="C556" s="36" t="str">
        <f>_xlfn.XLOOKUP($B556,'Q1 DATA TABLE'!$A:$A,'Q1 DATA TABLE'!$G:$G)</f>
        <v>London</v>
      </c>
      <c r="D556" s="36" t="str">
        <f>_xlfn.XLOOKUP($B556,'Q1 DATA TABLE'!$A:$A,'Q1 DATA TABLE'!C:C)</f>
        <v>England</v>
      </c>
      <c r="E556" s="36" t="str">
        <f>_xlfn.XLOOKUP($B556,'Q1 DATA TABLE'!$A:$A,'Q1 DATA TABLE'!$E:$E)</f>
        <v>United Kingdom</v>
      </c>
      <c r="F556" s="36">
        <f>_xlfn.XLOOKUP($B556,'Q1 DATA TABLE'!$A:$A,'Q1 DATA TABLE'!$H:$H)</f>
        <v>10</v>
      </c>
      <c r="G556" s="22" t="s">
        <v>11253</v>
      </c>
      <c r="H556" s="22" t="s">
        <v>10972</v>
      </c>
      <c r="I556" s="22" t="s">
        <v>11094</v>
      </c>
      <c r="J556" s="23">
        <v>25087</v>
      </c>
      <c r="K556" s="22" t="s">
        <v>10765</v>
      </c>
      <c r="L556" s="22" t="s">
        <v>10792</v>
      </c>
      <c r="M556" s="24">
        <v>40000</v>
      </c>
      <c r="N556" s="21">
        <v>0</v>
      </c>
      <c r="O556" s="22" t="s">
        <v>10766</v>
      </c>
      <c r="P556" s="22" t="s">
        <v>10873</v>
      </c>
      <c r="Q556" s="21">
        <v>1</v>
      </c>
      <c r="R556" s="21">
        <v>0</v>
      </c>
      <c r="S556" s="22" t="s">
        <v>12414</v>
      </c>
      <c r="T556" s="22" t="s">
        <v>10769</v>
      </c>
      <c r="U556" s="22" t="s">
        <v>12093</v>
      </c>
      <c r="V556" s="23">
        <v>37430</v>
      </c>
      <c r="W556" s="22" t="s">
        <v>10780</v>
      </c>
    </row>
    <row r="557" spans="1:23" x14ac:dyDescent="0.25">
      <c r="A557" s="21">
        <v>11550</v>
      </c>
      <c r="B557" s="21">
        <v>263</v>
      </c>
      <c r="C557" s="36" t="str">
        <f>_xlfn.XLOOKUP($B557,'Q1 DATA TABLE'!$A:$A,'Q1 DATA TABLE'!$G:$G)</f>
        <v>Oxford</v>
      </c>
      <c r="D557" s="36" t="str">
        <f>_xlfn.XLOOKUP($B557,'Q1 DATA TABLE'!$A:$A,'Q1 DATA TABLE'!C:C)</f>
        <v>England</v>
      </c>
      <c r="E557" s="36" t="str">
        <f>_xlfn.XLOOKUP($B557,'Q1 DATA TABLE'!$A:$A,'Q1 DATA TABLE'!$E:$E)</f>
        <v>United Kingdom</v>
      </c>
      <c r="F557" s="36">
        <f>_xlfn.XLOOKUP($B557,'Q1 DATA TABLE'!$A:$A,'Q1 DATA TABLE'!$H:$H)</f>
        <v>10</v>
      </c>
      <c r="G557" s="22" t="s">
        <v>12415</v>
      </c>
      <c r="H557" s="22" t="s">
        <v>10769</v>
      </c>
      <c r="I557" s="22" t="s">
        <v>10784</v>
      </c>
      <c r="J557" s="23">
        <v>25058</v>
      </c>
      <c r="K557" s="22" t="s">
        <v>10777</v>
      </c>
      <c r="L557" s="22" t="s">
        <v>10792</v>
      </c>
      <c r="M557" s="24">
        <v>40000</v>
      </c>
      <c r="N557" s="21">
        <v>0</v>
      </c>
      <c r="O557" s="22" t="s">
        <v>10766</v>
      </c>
      <c r="P557" s="22" t="s">
        <v>10873</v>
      </c>
      <c r="Q557" s="21">
        <v>1</v>
      </c>
      <c r="R557" s="21">
        <v>0</v>
      </c>
      <c r="S557" s="22" t="s">
        <v>10798</v>
      </c>
      <c r="T557" s="22" t="s">
        <v>10769</v>
      </c>
      <c r="U557" s="22" t="s">
        <v>11111</v>
      </c>
      <c r="V557" s="23">
        <v>37460</v>
      </c>
      <c r="W557" s="22" t="s">
        <v>10780</v>
      </c>
    </row>
    <row r="558" spans="1:23" x14ac:dyDescent="0.25">
      <c r="A558" s="21">
        <v>11551</v>
      </c>
      <c r="B558" s="21">
        <v>215</v>
      </c>
      <c r="C558" s="36" t="str">
        <f>_xlfn.XLOOKUP($B558,'Q1 DATA TABLE'!$A:$A,'Q1 DATA TABLE'!$G:$G)</f>
        <v>Colombes</v>
      </c>
      <c r="D558" s="36" t="str">
        <f>_xlfn.XLOOKUP($B558,'Q1 DATA TABLE'!$A:$A,'Q1 DATA TABLE'!C:C)</f>
        <v>Hauts de Seine</v>
      </c>
      <c r="E558" s="36" t="str">
        <f>_xlfn.XLOOKUP($B558,'Q1 DATA TABLE'!$A:$A,'Q1 DATA TABLE'!$E:$E)</f>
        <v>France</v>
      </c>
      <c r="F558" s="36">
        <f>_xlfn.XLOOKUP($B558,'Q1 DATA TABLE'!$A:$A,'Q1 DATA TABLE'!$H:$H)</f>
        <v>7</v>
      </c>
      <c r="G558" s="22" t="s">
        <v>10822</v>
      </c>
      <c r="H558" s="22" t="s">
        <v>10769</v>
      </c>
      <c r="I558" s="22" t="s">
        <v>10808</v>
      </c>
      <c r="J558" s="23">
        <v>24617</v>
      </c>
      <c r="K558" s="22" t="s">
        <v>10777</v>
      </c>
      <c r="L558" s="22" t="s">
        <v>10765</v>
      </c>
      <c r="M558" s="24">
        <v>10000</v>
      </c>
      <c r="N558" s="21">
        <v>3</v>
      </c>
      <c r="O558" s="22" t="s">
        <v>10867</v>
      </c>
      <c r="P558" s="22" t="s">
        <v>11928</v>
      </c>
      <c r="Q558" s="21">
        <v>1</v>
      </c>
      <c r="R558" s="21">
        <v>1</v>
      </c>
      <c r="S558" s="22" t="s">
        <v>12417</v>
      </c>
      <c r="T558" s="22" t="s">
        <v>10769</v>
      </c>
      <c r="U558" s="22" t="s">
        <v>12056</v>
      </c>
      <c r="V558" s="23">
        <v>37866</v>
      </c>
      <c r="W558" s="22" t="s">
        <v>10780</v>
      </c>
    </row>
    <row r="559" spans="1:23" x14ac:dyDescent="0.25">
      <c r="A559" s="21">
        <v>11552</v>
      </c>
      <c r="B559" s="21">
        <v>135</v>
      </c>
      <c r="C559" s="36" t="str">
        <f>_xlfn.XLOOKUP($B559,'Q1 DATA TABLE'!$A:$A,'Q1 DATA TABLE'!$G:$G)</f>
        <v>Salzgitter</v>
      </c>
      <c r="D559" s="36" t="str">
        <f>_xlfn.XLOOKUP($B559,'Q1 DATA TABLE'!$A:$A,'Q1 DATA TABLE'!C:C)</f>
        <v>Hessen</v>
      </c>
      <c r="E559" s="36" t="str">
        <f>_xlfn.XLOOKUP($B559,'Q1 DATA TABLE'!$A:$A,'Q1 DATA TABLE'!$E:$E)</f>
        <v>Germany</v>
      </c>
      <c r="F559" s="36">
        <f>_xlfn.XLOOKUP($B559,'Q1 DATA TABLE'!$A:$A,'Q1 DATA TABLE'!$H:$H)</f>
        <v>8</v>
      </c>
      <c r="G559" s="22" t="s">
        <v>12418</v>
      </c>
      <c r="H559" s="22" t="s">
        <v>10775</v>
      </c>
      <c r="I559" s="22" t="s">
        <v>11210</v>
      </c>
      <c r="J559" s="23">
        <v>24619</v>
      </c>
      <c r="K559" s="22" t="s">
        <v>10777</v>
      </c>
      <c r="L559" s="22" t="s">
        <v>10765</v>
      </c>
      <c r="M559" s="24">
        <v>20000</v>
      </c>
      <c r="N559" s="21">
        <v>1</v>
      </c>
      <c r="O559" s="22" t="s">
        <v>10856</v>
      </c>
      <c r="P559" s="22" t="s">
        <v>11928</v>
      </c>
      <c r="Q559" s="21">
        <v>0</v>
      </c>
      <c r="R559" s="21">
        <v>1</v>
      </c>
      <c r="S559" s="22" t="s">
        <v>12419</v>
      </c>
      <c r="T559" s="22" t="s">
        <v>10769</v>
      </c>
      <c r="U559" s="22" t="s">
        <v>12056</v>
      </c>
      <c r="V559" s="23">
        <v>38177</v>
      </c>
      <c r="W559" s="22" t="s">
        <v>10771</v>
      </c>
    </row>
    <row r="560" spans="1:23" x14ac:dyDescent="0.25">
      <c r="A560" s="21">
        <v>11553</v>
      </c>
      <c r="B560" s="21">
        <v>266</v>
      </c>
      <c r="C560" s="36" t="str">
        <f>_xlfn.XLOOKUP($B560,'Q1 DATA TABLE'!$A:$A,'Q1 DATA TABLE'!$G:$G)</f>
        <v>Reading</v>
      </c>
      <c r="D560" s="36" t="str">
        <f>_xlfn.XLOOKUP($B560,'Q1 DATA TABLE'!$A:$A,'Q1 DATA TABLE'!C:C)</f>
        <v>England</v>
      </c>
      <c r="E560" s="36" t="str">
        <f>_xlfn.XLOOKUP($B560,'Q1 DATA TABLE'!$A:$A,'Q1 DATA TABLE'!$E:$E)</f>
        <v>United Kingdom</v>
      </c>
      <c r="F560" s="36">
        <f>_xlfn.XLOOKUP($B560,'Q1 DATA TABLE'!$A:$A,'Q1 DATA TABLE'!$H:$H)</f>
        <v>10</v>
      </c>
      <c r="G560" s="22" t="s">
        <v>12421</v>
      </c>
      <c r="H560" s="22" t="s">
        <v>10871</v>
      </c>
      <c r="I560" s="22" t="s">
        <v>11109</v>
      </c>
      <c r="J560" s="23">
        <v>24724</v>
      </c>
      <c r="K560" s="22" t="s">
        <v>10765</v>
      </c>
      <c r="L560" s="22" t="s">
        <v>10792</v>
      </c>
      <c r="M560" s="24">
        <v>20000</v>
      </c>
      <c r="N560" s="21">
        <v>1</v>
      </c>
      <c r="O560" s="22" t="s">
        <v>10856</v>
      </c>
      <c r="P560" s="22" t="s">
        <v>11928</v>
      </c>
      <c r="Q560" s="21">
        <v>1</v>
      </c>
      <c r="R560" s="21">
        <v>1</v>
      </c>
      <c r="S560" s="22" t="s">
        <v>12422</v>
      </c>
      <c r="T560" s="22" t="s">
        <v>10769</v>
      </c>
      <c r="U560" s="22" t="s">
        <v>11982</v>
      </c>
      <c r="V560" s="23">
        <v>38040</v>
      </c>
      <c r="W560" s="22" t="s">
        <v>10787</v>
      </c>
    </row>
    <row r="561" spans="1:23" x14ac:dyDescent="0.25">
      <c r="A561" s="21">
        <v>11554</v>
      </c>
      <c r="B561" s="21">
        <v>224</v>
      </c>
      <c r="C561" s="36" t="str">
        <f>_xlfn.XLOOKUP($B561,'Q1 DATA TABLE'!$A:$A,'Q1 DATA TABLE'!$G:$G)</f>
        <v>Tremblay-en-France</v>
      </c>
      <c r="D561" s="36" t="str">
        <f>_xlfn.XLOOKUP($B561,'Q1 DATA TABLE'!$A:$A,'Q1 DATA TABLE'!C:C)</f>
        <v>Seine Saint Denis</v>
      </c>
      <c r="E561" s="36" t="str">
        <f>_xlfn.XLOOKUP($B561,'Q1 DATA TABLE'!$A:$A,'Q1 DATA TABLE'!$E:$E)</f>
        <v>France</v>
      </c>
      <c r="F561" s="36">
        <f>_xlfn.XLOOKUP($B561,'Q1 DATA TABLE'!$A:$A,'Q1 DATA TABLE'!$H:$H)</f>
        <v>7</v>
      </c>
      <c r="G561" s="22" t="s">
        <v>10849</v>
      </c>
      <c r="H561" s="22" t="s">
        <v>10769</v>
      </c>
      <c r="I561" s="22" t="s">
        <v>10992</v>
      </c>
      <c r="J561" s="23">
        <v>9768</v>
      </c>
      <c r="K561" s="22" t="s">
        <v>10777</v>
      </c>
      <c r="L561" s="22" t="s">
        <v>10792</v>
      </c>
      <c r="M561" s="24">
        <v>10000</v>
      </c>
      <c r="N561" s="21">
        <v>4</v>
      </c>
      <c r="O561" s="22" t="s">
        <v>10867</v>
      </c>
      <c r="P561" s="22" t="s">
        <v>11928</v>
      </c>
      <c r="Q561" s="21">
        <v>1</v>
      </c>
      <c r="R561" s="21">
        <v>2</v>
      </c>
      <c r="S561" s="22" t="s">
        <v>12423</v>
      </c>
      <c r="T561" s="22" t="s">
        <v>10769</v>
      </c>
      <c r="U561" s="22" t="s">
        <v>11282</v>
      </c>
      <c r="V561" s="23">
        <v>37934</v>
      </c>
      <c r="W561" s="22" t="s">
        <v>10780</v>
      </c>
    </row>
    <row r="562" spans="1:23" x14ac:dyDescent="0.25">
      <c r="A562" s="21">
        <v>11555</v>
      </c>
      <c r="B562" s="21">
        <v>237</v>
      </c>
      <c r="C562" s="36" t="str">
        <f>_xlfn.XLOOKUP($B562,'Q1 DATA TABLE'!$A:$A,'Q1 DATA TABLE'!$G:$G)</f>
        <v>Esher-Molesey</v>
      </c>
      <c r="D562" s="36" t="str">
        <f>_xlfn.XLOOKUP($B562,'Q1 DATA TABLE'!$A:$A,'Q1 DATA TABLE'!C:C)</f>
        <v>England</v>
      </c>
      <c r="E562" s="36" t="str">
        <f>_xlfn.XLOOKUP($B562,'Q1 DATA TABLE'!$A:$A,'Q1 DATA TABLE'!$E:$E)</f>
        <v>United Kingdom</v>
      </c>
      <c r="F562" s="36">
        <f>_xlfn.XLOOKUP($B562,'Q1 DATA TABLE'!$A:$A,'Q1 DATA TABLE'!$H:$H)</f>
        <v>10</v>
      </c>
      <c r="G562" s="22" t="s">
        <v>12424</v>
      </c>
      <c r="H562" s="22" t="s">
        <v>10919</v>
      </c>
      <c r="I562" s="22" t="s">
        <v>11081</v>
      </c>
      <c r="J562" s="23">
        <v>9686</v>
      </c>
      <c r="K562" s="22" t="s">
        <v>10765</v>
      </c>
      <c r="L562" s="22" t="s">
        <v>10792</v>
      </c>
      <c r="M562" s="24">
        <v>40000</v>
      </c>
      <c r="N562" s="21">
        <v>1</v>
      </c>
      <c r="O562" s="22" t="s">
        <v>10766</v>
      </c>
      <c r="P562" s="22" t="s">
        <v>10873</v>
      </c>
      <c r="Q562" s="21">
        <v>1</v>
      </c>
      <c r="R562" s="21">
        <v>0</v>
      </c>
      <c r="S562" s="22" t="s">
        <v>12425</v>
      </c>
      <c r="T562" s="22" t="s">
        <v>10769</v>
      </c>
      <c r="U562" s="22" t="s">
        <v>10936</v>
      </c>
      <c r="V562" s="23">
        <v>37934</v>
      </c>
      <c r="W562" s="22" t="s">
        <v>10780</v>
      </c>
    </row>
    <row r="563" spans="1:23" x14ac:dyDescent="0.25">
      <c r="A563" s="21">
        <v>11556</v>
      </c>
      <c r="B563" s="21">
        <v>271</v>
      </c>
      <c r="C563" s="36" t="str">
        <f>_xlfn.XLOOKUP($B563,'Q1 DATA TABLE'!$A:$A,'Q1 DATA TABLE'!$G:$G)</f>
        <v>Warrington</v>
      </c>
      <c r="D563" s="36" t="str">
        <f>_xlfn.XLOOKUP($B563,'Q1 DATA TABLE'!$A:$A,'Q1 DATA TABLE'!C:C)</f>
        <v>England</v>
      </c>
      <c r="E563" s="36" t="str">
        <f>_xlfn.XLOOKUP($B563,'Q1 DATA TABLE'!$A:$A,'Q1 DATA TABLE'!$E:$E)</f>
        <v>United Kingdom</v>
      </c>
      <c r="F563" s="36">
        <f>_xlfn.XLOOKUP($B563,'Q1 DATA TABLE'!$A:$A,'Q1 DATA TABLE'!$H:$H)</f>
        <v>10</v>
      </c>
      <c r="G563" s="22" t="s">
        <v>11155</v>
      </c>
      <c r="H563" s="22" t="s">
        <v>10972</v>
      </c>
      <c r="I563" s="22" t="s">
        <v>11569</v>
      </c>
      <c r="J563" s="23">
        <v>24606</v>
      </c>
      <c r="K563" s="22" t="s">
        <v>10765</v>
      </c>
      <c r="L563" s="22" t="s">
        <v>10765</v>
      </c>
      <c r="M563" s="24">
        <v>20000</v>
      </c>
      <c r="N563" s="21">
        <v>1</v>
      </c>
      <c r="O563" s="22" t="s">
        <v>10856</v>
      </c>
      <c r="P563" s="22" t="s">
        <v>11928</v>
      </c>
      <c r="Q563" s="21">
        <v>1</v>
      </c>
      <c r="R563" s="21">
        <v>1</v>
      </c>
      <c r="S563" s="22" t="s">
        <v>12426</v>
      </c>
      <c r="T563" s="22" t="s">
        <v>10769</v>
      </c>
      <c r="U563" s="22" t="s">
        <v>12088</v>
      </c>
      <c r="V563" s="23">
        <v>38161</v>
      </c>
      <c r="W563" s="22" t="s">
        <v>10787</v>
      </c>
    </row>
    <row r="564" spans="1:23" x14ac:dyDescent="0.25">
      <c r="A564" s="21">
        <v>11557</v>
      </c>
      <c r="B564" s="21">
        <v>278</v>
      </c>
      <c r="C564" s="36" t="str">
        <f>_xlfn.XLOOKUP($B564,'Q1 DATA TABLE'!$A:$A,'Q1 DATA TABLE'!$G:$G)</f>
        <v>York</v>
      </c>
      <c r="D564" s="36" t="str">
        <f>_xlfn.XLOOKUP($B564,'Q1 DATA TABLE'!$A:$A,'Q1 DATA TABLE'!C:C)</f>
        <v>England</v>
      </c>
      <c r="E564" s="36" t="str">
        <f>_xlfn.XLOOKUP($B564,'Q1 DATA TABLE'!$A:$A,'Q1 DATA TABLE'!$E:$E)</f>
        <v>United Kingdom</v>
      </c>
      <c r="F564" s="36">
        <f>_xlfn.XLOOKUP($B564,'Q1 DATA TABLE'!$A:$A,'Q1 DATA TABLE'!$H:$H)</f>
        <v>10</v>
      </c>
      <c r="G564" s="22" t="s">
        <v>11122</v>
      </c>
      <c r="H564" s="22" t="s">
        <v>10769</v>
      </c>
      <c r="I564" s="22" t="s">
        <v>10938</v>
      </c>
      <c r="J564" s="23">
        <v>24487</v>
      </c>
      <c r="K564" s="22" t="s">
        <v>10777</v>
      </c>
      <c r="L564" s="22" t="s">
        <v>10792</v>
      </c>
      <c r="M564" s="24">
        <v>30000</v>
      </c>
      <c r="N564" s="21">
        <v>1</v>
      </c>
      <c r="O564" s="22" t="s">
        <v>10766</v>
      </c>
      <c r="P564" s="22" t="s">
        <v>10873</v>
      </c>
      <c r="Q564" s="21">
        <v>0</v>
      </c>
      <c r="R564" s="21">
        <v>0</v>
      </c>
      <c r="S564" s="22" t="s">
        <v>12427</v>
      </c>
      <c r="T564" s="22" t="s">
        <v>10769</v>
      </c>
      <c r="U564" s="22" t="s">
        <v>11065</v>
      </c>
      <c r="V564" s="23">
        <v>38026</v>
      </c>
      <c r="W564" s="22" t="s">
        <v>10771</v>
      </c>
    </row>
    <row r="565" spans="1:23" x14ac:dyDescent="0.25">
      <c r="A565" s="21">
        <v>11558</v>
      </c>
      <c r="B565" s="21">
        <v>276</v>
      </c>
      <c r="C565" s="36" t="str">
        <f>_xlfn.XLOOKUP($B565,'Q1 DATA TABLE'!$A:$A,'Q1 DATA TABLE'!$G:$G)</f>
        <v>Woolston</v>
      </c>
      <c r="D565" s="36" t="str">
        <f>_xlfn.XLOOKUP($B565,'Q1 DATA TABLE'!$A:$A,'Q1 DATA TABLE'!C:C)</f>
        <v>England</v>
      </c>
      <c r="E565" s="36" t="str">
        <f>_xlfn.XLOOKUP($B565,'Q1 DATA TABLE'!$A:$A,'Q1 DATA TABLE'!$E:$E)</f>
        <v>United Kingdom</v>
      </c>
      <c r="F565" s="36">
        <f>_xlfn.XLOOKUP($B565,'Q1 DATA TABLE'!$A:$A,'Q1 DATA TABLE'!$H:$H)</f>
        <v>10</v>
      </c>
      <c r="G565" s="22" t="s">
        <v>12428</v>
      </c>
      <c r="H565" s="22" t="s">
        <v>11029</v>
      </c>
      <c r="I565" s="22" t="s">
        <v>12005</v>
      </c>
      <c r="J565" s="23">
        <v>24706</v>
      </c>
      <c r="K565" s="22" t="s">
        <v>10777</v>
      </c>
      <c r="L565" s="22" t="s">
        <v>10765</v>
      </c>
      <c r="M565" s="24">
        <v>30000</v>
      </c>
      <c r="N565" s="21">
        <v>1</v>
      </c>
      <c r="O565" s="22" t="s">
        <v>10766</v>
      </c>
      <c r="P565" s="22" t="s">
        <v>10873</v>
      </c>
      <c r="Q565" s="21">
        <v>0</v>
      </c>
      <c r="R565" s="21">
        <v>0</v>
      </c>
      <c r="S565" s="22" t="s">
        <v>12429</v>
      </c>
      <c r="T565" s="22" t="s">
        <v>10769</v>
      </c>
      <c r="U565" s="22" t="s">
        <v>11282</v>
      </c>
      <c r="V565" s="23">
        <v>38140</v>
      </c>
      <c r="W565" s="22" t="s">
        <v>10780</v>
      </c>
    </row>
    <row r="566" spans="1:23" x14ac:dyDescent="0.25">
      <c r="A566" s="21">
        <v>11559</v>
      </c>
      <c r="B566" s="21">
        <v>161</v>
      </c>
      <c r="C566" s="36" t="str">
        <f>_xlfn.XLOOKUP($B566,'Q1 DATA TABLE'!$A:$A,'Q1 DATA TABLE'!$G:$G)</f>
        <v>Solingen</v>
      </c>
      <c r="D566" s="36" t="str">
        <f>_xlfn.XLOOKUP($B566,'Q1 DATA TABLE'!$A:$A,'Q1 DATA TABLE'!C:C)</f>
        <v>Nordrhein-Westfalen</v>
      </c>
      <c r="E566" s="36" t="str">
        <f>_xlfn.XLOOKUP($B566,'Q1 DATA TABLE'!$A:$A,'Q1 DATA TABLE'!$E:$E)</f>
        <v>Germany</v>
      </c>
      <c r="F566" s="36">
        <f>_xlfn.XLOOKUP($B566,'Q1 DATA TABLE'!$A:$A,'Q1 DATA TABLE'!$H:$H)</f>
        <v>8</v>
      </c>
      <c r="G566" s="22" t="s">
        <v>12430</v>
      </c>
      <c r="H566" s="22" t="s">
        <v>10765</v>
      </c>
      <c r="I566" s="22" t="s">
        <v>12249</v>
      </c>
      <c r="J566" s="23">
        <v>24822</v>
      </c>
      <c r="K566" s="22" t="s">
        <v>10777</v>
      </c>
      <c r="L566" s="22" t="s">
        <v>10765</v>
      </c>
      <c r="M566" s="24">
        <v>30000</v>
      </c>
      <c r="N566" s="21">
        <v>1</v>
      </c>
      <c r="O566" s="22" t="s">
        <v>10766</v>
      </c>
      <c r="P566" s="22" t="s">
        <v>10873</v>
      </c>
      <c r="Q566" s="21">
        <v>0</v>
      </c>
      <c r="R566" s="21">
        <v>1</v>
      </c>
      <c r="S566" s="22" t="s">
        <v>12431</v>
      </c>
      <c r="T566" s="22" t="s">
        <v>10769</v>
      </c>
      <c r="U566" s="22" t="s">
        <v>11142</v>
      </c>
      <c r="V566" s="23">
        <v>38139</v>
      </c>
      <c r="W566" s="22" t="s">
        <v>10780</v>
      </c>
    </row>
    <row r="567" spans="1:23" x14ac:dyDescent="0.25">
      <c r="A567" s="21">
        <v>11560</v>
      </c>
      <c r="B567" s="21">
        <v>248</v>
      </c>
      <c r="C567" s="36" t="str">
        <f>_xlfn.XLOOKUP($B567,'Q1 DATA TABLE'!$A:$A,'Q1 DATA TABLE'!$G:$G)</f>
        <v>London</v>
      </c>
      <c r="D567" s="36" t="str">
        <f>_xlfn.XLOOKUP($B567,'Q1 DATA TABLE'!$A:$A,'Q1 DATA TABLE'!C:C)</f>
        <v>England</v>
      </c>
      <c r="E567" s="36" t="str">
        <f>_xlfn.XLOOKUP($B567,'Q1 DATA TABLE'!$A:$A,'Q1 DATA TABLE'!$E:$E)</f>
        <v>United Kingdom</v>
      </c>
      <c r="F567" s="36">
        <f>_xlfn.XLOOKUP($B567,'Q1 DATA TABLE'!$A:$A,'Q1 DATA TABLE'!$H:$H)</f>
        <v>10</v>
      </c>
      <c r="G567" s="22" t="s">
        <v>12432</v>
      </c>
      <c r="H567" s="22" t="s">
        <v>10769</v>
      </c>
      <c r="I567" s="22" t="s">
        <v>12433</v>
      </c>
      <c r="J567" s="23">
        <v>24697</v>
      </c>
      <c r="K567" s="22" t="s">
        <v>10777</v>
      </c>
      <c r="L567" s="22" t="s">
        <v>10792</v>
      </c>
      <c r="M567" s="24">
        <v>30000</v>
      </c>
      <c r="N567" s="21">
        <v>1</v>
      </c>
      <c r="O567" s="22" t="s">
        <v>10766</v>
      </c>
      <c r="P567" s="22" t="s">
        <v>10873</v>
      </c>
      <c r="Q567" s="21">
        <v>0</v>
      </c>
      <c r="R567" s="21">
        <v>1</v>
      </c>
      <c r="S567" s="22" t="s">
        <v>12434</v>
      </c>
      <c r="T567" s="22" t="s">
        <v>10769</v>
      </c>
      <c r="U567" s="22" t="s">
        <v>11198</v>
      </c>
      <c r="V567" s="23">
        <v>38143</v>
      </c>
      <c r="W567" s="22" t="s">
        <v>10771</v>
      </c>
    </row>
    <row r="568" spans="1:23" x14ac:dyDescent="0.25">
      <c r="A568" s="21">
        <v>11561</v>
      </c>
      <c r="B568" s="21">
        <v>159</v>
      </c>
      <c r="C568" s="36" t="str">
        <f>_xlfn.XLOOKUP($B568,'Q1 DATA TABLE'!$A:$A,'Q1 DATA TABLE'!$G:$G)</f>
        <v>München</v>
      </c>
      <c r="D568" s="36" t="str">
        <f>_xlfn.XLOOKUP($B568,'Q1 DATA TABLE'!$A:$A,'Q1 DATA TABLE'!C:C)</f>
        <v>Nordrhein-Westfalen</v>
      </c>
      <c r="E568" s="36" t="str">
        <f>_xlfn.XLOOKUP($B568,'Q1 DATA TABLE'!$A:$A,'Q1 DATA TABLE'!$E:$E)</f>
        <v>Germany</v>
      </c>
      <c r="F568" s="36">
        <f>_xlfn.XLOOKUP($B568,'Q1 DATA TABLE'!$A:$A,'Q1 DATA TABLE'!$H:$H)</f>
        <v>8</v>
      </c>
      <c r="G568" s="22" t="s">
        <v>12435</v>
      </c>
      <c r="H568" s="22" t="s">
        <v>10769</v>
      </c>
      <c r="I568" s="22" t="s">
        <v>10955</v>
      </c>
      <c r="J568" s="23">
        <v>24312</v>
      </c>
      <c r="K568" s="22" t="s">
        <v>10777</v>
      </c>
      <c r="L568" s="22" t="s">
        <v>10792</v>
      </c>
      <c r="M568" s="24">
        <v>10000</v>
      </c>
      <c r="N568" s="21">
        <v>5</v>
      </c>
      <c r="O568" s="22" t="s">
        <v>10911</v>
      </c>
      <c r="P568" s="22" t="s">
        <v>11928</v>
      </c>
      <c r="Q568" s="21">
        <v>1</v>
      </c>
      <c r="R568" s="21">
        <v>2</v>
      </c>
      <c r="S568" s="22" t="s">
        <v>12436</v>
      </c>
      <c r="T568" s="22" t="s">
        <v>10769</v>
      </c>
      <c r="U568" s="22" t="s">
        <v>11229</v>
      </c>
      <c r="V568" s="23">
        <v>37490</v>
      </c>
      <c r="W568" s="22" t="s">
        <v>10780</v>
      </c>
    </row>
    <row r="569" spans="1:23" x14ac:dyDescent="0.25">
      <c r="A569" s="21">
        <v>11562</v>
      </c>
      <c r="B569" s="21">
        <v>158</v>
      </c>
      <c r="C569" s="36" t="str">
        <f>_xlfn.XLOOKUP($B569,'Q1 DATA TABLE'!$A:$A,'Q1 DATA TABLE'!$G:$G)</f>
        <v>Leipzig</v>
      </c>
      <c r="D569" s="36" t="str">
        <f>_xlfn.XLOOKUP($B569,'Q1 DATA TABLE'!$A:$A,'Q1 DATA TABLE'!C:C)</f>
        <v>Nordrhein-Westfalen</v>
      </c>
      <c r="E569" s="36" t="str">
        <f>_xlfn.XLOOKUP($B569,'Q1 DATA TABLE'!$A:$A,'Q1 DATA TABLE'!$E:$E)</f>
        <v>Germany</v>
      </c>
      <c r="F569" s="36">
        <f>_xlfn.XLOOKUP($B569,'Q1 DATA TABLE'!$A:$A,'Q1 DATA TABLE'!$H:$H)</f>
        <v>8</v>
      </c>
      <c r="G569" s="22" t="s">
        <v>12008</v>
      </c>
      <c r="H569" s="22" t="s">
        <v>10769</v>
      </c>
      <c r="I569" s="22" t="s">
        <v>10950</v>
      </c>
      <c r="J569" s="23">
        <v>24216</v>
      </c>
      <c r="K569" s="22" t="s">
        <v>10765</v>
      </c>
      <c r="L569" s="22" t="s">
        <v>10765</v>
      </c>
      <c r="M569" s="24">
        <v>20000</v>
      </c>
      <c r="N569" s="21">
        <v>1</v>
      </c>
      <c r="O569" s="22" t="s">
        <v>10867</v>
      </c>
      <c r="P569" s="22" t="s">
        <v>11928</v>
      </c>
      <c r="Q569" s="21">
        <v>1</v>
      </c>
      <c r="R569" s="21">
        <v>1</v>
      </c>
      <c r="S569" s="22" t="s">
        <v>12438</v>
      </c>
      <c r="T569" s="22" t="s">
        <v>10769</v>
      </c>
      <c r="U569" s="22" t="s">
        <v>10804</v>
      </c>
      <c r="V569" s="23">
        <v>37983</v>
      </c>
      <c r="W569" s="22" t="s">
        <v>10787</v>
      </c>
    </row>
    <row r="570" spans="1:23" x14ac:dyDescent="0.25">
      <c r="A570" s="21">
        <v>11563</v>
      </c>
      <c r="B570" s="21">
        <v>247</v>
      </c>
      <c r="C570" s="36" t="str">
        <f>_xlfn.XLOOKUP($B570,'Q1 DATA TABLE'!$A:$A,'Q1 DATA TABLE'!$G:$G)</f>
        <v>London</v>
      </c>
      <c r="D570" s="36" t="str">
        <f>_xlfn.XLOOKUP($B570,'Q1 DATA TABLE'!$A:$A,'Q1 DATA TABLE'!C:C)</f>
        <v>England</v>
      </c>
      <c r="E570" s="36" t="str">
        <f>_xlfn.XLOOKUP($B570,'Q1 DATA TABLE'!$A:$A,'Q1 DATA TABLE'!$E:$E)</f>
        <v>United Kingdom</v>
      </c>
      <c r="F570" s="36">
        <f>_xlfn.XLOOKUP($B570,'Q1 DATA TABLE'!$A:$A,'Q1 DATA TABLE'!$H:$H)</f>
        <v>10</v>
      </c>
      <c r="G570" s="22" t="s">
        <v>12248</v>
      </c>
      <c r="H570" s="22" t="s">
        <v>10769</v>
      </c>
      <c r="I570" s="22" t="s">
        <v>12433</v>
      </c>
      <c r="J570" s="23">
        <v>24139</v>
      </c>
      <c r="K570" s="22" t="s">
        <v>10777</v>
      </c>
      <c r="L570" s="22" t="s">
        <v>10765</v>
      </c>
      <c r="M570" s="24">
        <v>20000</v>
      </c>
      <c r="N570" s="21">
        <v>1</v>
      </c>
      <c r="O570" s="22" t="s">
        <v>10867</v>
      </c>
      <c r="P570" s="22" t="s">
        <v>11928</v>
      </c>
      <c r="Q570" s="21">
        <v>0</v>
      </c>
      <c r="R570" s="21">
        <v>1</v>
      </c>
      <c r="S570" s="22" t="s">
        <v>12439</v>
      </c>
      <c r="T570" s="22" t="s">
        <v>10769</v>
      </c>
      <c r="U570" s="22" t="s">
        <v>11999</v>
      </c>
      <c r="V570" s="23">
        <v>37992</v>
      </c>
      <c r="W570" s="22" t="s">
        <v>10787</v>
      </c>
    </row>
    <row r="571" spans="1:23" x14ac:dyDescent="0.25">
      <c r="A571" s="21">
        <v>11564</v>
      </c>
      <c r="B571" s="21">
        <v>146</v>
      </c>
      <c r="C571" s="36" t="str">
        <f>_xlfn.XLOOKUP($B571,'Q1 DATA TABLE'!$A:$A,'Q1 DATA TABLE'!$G:$G)</f>
        <v>Frankfurt am Main</v>
      </c>
      <c r="D571" s="36" t="str">
        <f>_xlfn.XLOOKUP($B571,'Q1 DATA TABLE'!$A:$A,'Q1 DATA TABLE'!C:C)</f>
        <v>Hamburg</v>
      </c>
      <c r="E571" s="36" t="str">
        <f>_xlfn.XLOOKUP($B571,'Q1 DATA TABLE'!$A:$A,'Q1 DATA TABLE'!$E:$E)</f>
        <v>Germany</v>
      </c>
      <c r="F571" s="36">
        <f>_xlfn.XLOOKUP($B571,'Q1 DATA TABLE'!$A:$A,'Q1 DATA TABLE'!$H:$H)</f>
        <v>8</v>
      </c>
      <c r="G571" s="22" t="s">
        <v>12441</v>
      </c>
      <c r="H571" s="22" t="s">
        <v>10775</v>
      </c>
      <c r="I571" s="22" t="s">
        <v>11094</v>
      </c>
      <c r="J571" s="23">
        <v>24300</v>
      </c>
      <c r="K571" s="22" t="s">
        <v>10777</v>
      </c>
      <c r="L571" s="22" t="s">
        <v>10765</v>
      </c>
      <c r="M571" s="24">
        <v>20000</v>
      </c>
      <c r="N571" s="21">
        <v>1</v>
      </c>
      <c r="O571" s="22" t="s">
        <v>10867</v>
      </c>
      <c r="P571" s="22" t="s">
        <v>11928</v>
      </c>
      <c r="Q571" s="21">
        <v>0</v>
      </c>
      <c r="R571" s="21">
        <v>2</v>
      </c>
      <c r="S571" s="22" t="s">
        <v>12442</v>
      </c>
      <c r="T571" s="22" t="s">
        <v>10769</v>
      </c>
      <c r="U571" s="22" t="s">
        <v>11193</v>
      </c>
      <c r="V571" s="23">
        <v>37487</v>
      </c>
      <c r="W571" s="22" t="s">
        <v>10780</v>
      </c>
    </row>
    <row r="572" spans="1:23" x14ac:dyDescent="0.25">
      <c r="A572" s="21">
        <v>11565</v>
      </c>
      <c r="B572" s="21">
        <v>229</v>
      </c>
      <c r="C572" s="36" t="str">
        <f>_xlfn.XLOOKUP($B572,'Q1 DATA TABLE'!$A:$A,'Q1 DATA TABLE'!$G:$G)</f>
        <v>Berks</v>
      </c>
      <c r="D572" s="36" t="str">
        <f>_xlfn.XLOOKUP($B572,'Q1 DATA TABLE'!$A:$A,'Q1 DATA TABLE'!C:C)</f>
        <v>England</v>
      </c>
      <c r="E572" s="36" t="str">
        <f>_xlfn.XLOOKUP($B572,'Q1 DATA TABLE'!$A:$A,'Q1 DATA TABLE'!$E:$E)</f>
        <v>United Kingdom</v>
      </c>
      <c r="F572" s="36">
        <f>_xlfn.XLOOKUP($B572,'Q1 DATA TABLE'!$A:$A,'Q1 DATA TABLE'!$H:$H)</f>
        <v>10</v>
      </c>
      <c r="G572" s="22" t="s">
        <v>12444</v>
      </c>
      <c r="H572" s="22" t="s">
        <v>10777</v>
      </c>
      <c r="I572" s="22" t="s">
        <v>11051</v>
      </c>
      <c r="J572" s="23">
        <v>24290</v>
      </c>
      <c r="K572" s="22" t="s">
        <v>10777</v>
      </c>
      <c r="L572" s="22" t="s">
        <v>10765</v>
      </c>
      <c r="M572" s="24">
        <v>20000</v>
      </c>
      <c r="N572" s="21">
        <v>2</v>
      </c>
      <c r="O572" s="22" t="s">
        <v>10867</v>
      </c>
      <c r="P572" s="22" t="s">
        <v>11928</v>
      </c>
      <c r="Q572" s="21">
        <v>1</v>
      </c>
      <c r="R572" s="21">
        <v>0</v>
      </c>
      <c r="S572" s="22" t="s">
        <v>12445</v>
      </c>
      <c r="T572" s="22" t="s">
        <v>10769</v>
      </c>
      <c r="U572" s="22" t="s">
        <v>11212</v>
      </c>
      <c r="V572" s="23">
        <v>38057</v>
      </c>
      <c r="W572" s="22" t="s">
        <v>10780</v>
      </c>
    </row>
    <row r="573" spans="1:23" x14ac:dyDescent="0.25">
      <c r="A573" s="21">
        <v>11566</v>
      </c>
      <c r="B573" s="21">
        <v>226</v>
      </c>
      <c r="C573" s="36" t="str">
        <f>_xlfn.XLOOKUP($B573,'Q1 DATA TABLE'!$A:$A,'Q1 DATA TABLE'!$G:$G)</f>
        <v>Cergy</v>
      </c>
      <c r="D573" s="36" t="str">
        <f>_xlfn.XLOOKUP($B573,'Q1 DATA TABLE'!$A:$A,'Q1 DATA TABLE'!C:C)</f>
        <v>Val d'Oise</v>
      </c>
      <c r="E573" s="36" t="str">
        <f>_xlfn.XLOOKUP($B573,'Q1 DATA TABLE'!$A:$A,'Q1 DATA TABLE'!$E:$E)</f>
        <v>France</v>
      </c>
      <c r="F573" s="36">
        <f>_xlfn.XLOOKUP($B573,'Q1 DATA TABLE'!$A:$A,'Q1 DATA TABLE'!$H:$H)</f>
        <v>7</v>
      </c>
      <c r="G573" s="22" t="s">
        <v>11266</v>
      </c>
      <c r="H573" s="22" t="s">
        <v>10775</v>
      </c>
      <c r="I573" s="22" t="s">
        <v>12015</v>
      </c>
      <c r="J573" s="23">
        <v>24717</v>
      </c>
      <c r="K573" s="22" t="s">
        <v>10765</v>
      </c>
      <c r="L573" s="22" t="s">
        <v>10792</v>
      </c>
      <c r="M573" s="24">
        <v>40000</v>
      </c>
      <c r="N573" s="21">
        <v>0</v>
      </c>
      <c r="O573" s="22" t="s">
        <v>10766</v>
      </c>
      <c r="P573" s="22" t="s">
        <v>10873</v>
      </c>
      <c r="Q573" s="21">
        <v>1</v>
      </c>
      <c r="R573" s="21">
        <v>0</v>
      </c>
      <c r="S573" s="22" t="s">
        <v>12448</v>
      </c>
      <c r="T573" s="22" t="s">
        <v>10769</v>
      </c>
      <c r="U573" s="22" t="s">
        <v>11291</v>
      </c>
      <c r="V573" s="23">
        <v>37834</v>
      </c>
      <c r="W573" s="22" t="s">
        <v>10780</v>
      </c>
    </row>
    <row r="574" spans="1:23" x14ac:dyDescent="0.25">
      <c r="A574" s="21">
        <v>11567</v>
      </c>
      <c r="B574" s="21">
        <v>165</v>
      </c>
      <c r="C574" s="36" t="str">
        <f>_xlfn.XLOOKUP($B574,'Q1 DATA TABLE'!$A:$A,'Q1 DATA TABLE'!$G:$G)</f>
        <v>Berlin</v>
      </c>
      <c r="D574" s="36" t="str">
        <f>_xlfn.XLOOKUP($B574,'Q1 DATA TABLE'!$A:$A,'Q1 DATA TABLE'!C:C)</f>
        <v>Saarland</v>
      </c>
      <c r="E574" s="36" t="str">
        <f>_xlfn.XLOOKUP($B574,'Q1 DATA TABLE'!$A:$A,'Q1 DATA TABLE'!$E:$E)</f>
        <v>Germany</v>
      </c>
      <c r="F574" s="36">
        <f>_xlfn.XLOOKUP($B574,'Q1 DATA TABLE'!$A:$A,'Q1 DATA TABLE'!$H:$H)</f>
        <v>8</v>
      </c>
      <c r="G574" s="22" t="s">
        <v>11937</v>
      </c>
      <c r="H574" s="22" t="s">
        <v>10769</v>
      </c>
      <c r="I574" s="22" t="s">
        <v>11185</v>
      </c>
      <c r="J574" s="23">
        <v>24738</v>
      </c>
      <c r="K574" s="22" t="s">
        <v>10765</v>
      </c>
      <c r="L574" s="22" t="s">
        <v>10792</v>
      </c>
      <c r="M574" s="24">
        <v>40000</v>
      </c>
      <c r="N574" s="21">
        <v>0</v>
      </c>
      <c r="O574" s="22" t="s">
        <v>10766</v>
      </c>
      <c r="P574" s="22" t="s">
        <v>10873</v>
      </c>
      <c r="Q574" s="21">
        <v>1</v>
      </c>
      <c r="R574" s="21">
        <v>0</v>
      </c>
      <c r="S574" s="22" t="s">
        <v>12449</v>
      </c>
      <c r="T574" s="22" t="s">
        <v>10769</v>
      </c>
      <c r="U574" s="22" t="s">
        <v>10930</v>
      </c>
      <c r="V574" s="23">
        <v>37880</v>
      </c>
      <c r="W574" s="22" t="s">
        <v>10780</v>
      </c>
    </row>
    <row r="575" spans="1:23" x14ac:dyDescent="0.25">
      <c r="A575" s="21">
        <v>11568</v>
      </c>
      <c r="B575" s="21">
        <v>236</v>
      </c>
      <c r="C575" s="36" t="str">
        <f>_xlfn.XLOOKUP($B575,'Q1 DATA TABLE'!$A:$A,'Q1 DATA TABLE'!$G:$G)</f>
        <v>Cheltenham</v>
      </c>
      <c r="D575" s="36" t="str">
        <f>_xlfn.XLOOKUP($B575,'Q1 DATA TABLE'!$A:$A,'Q1 DATA TABLE'!C:C)</f>
        <v>England</v>
      </c>
      <c r="E575" s="36" t="str">
        <f>_xlfn.XLOOKUP($B575,'Q1 DATA TABLE'!$A:$A,'Q1 DATA TABLE'!$E:$E)</f>
        <v>United Kingdom</v>
      </c>
      <c r="F575" s="36">
        <f>_xlfn.XLOOKUP($B575,'Q1 DATA TABLE'!$A:$A,'Q1 DATA TABLE'!$H:$H)</f>
        <v>10</v>
      </c>
      <c r="G575" s="22" t="s">
        <v>11551</v>
      </c>
      <c r="H575" s="22" t="s">
        <v>10769</v>
      </c>
      <c r="I575" s="22" t="s">
        <v>11548</v>
      </c>
      <c r="J575" s="23">
        <v>24403</v>
      </c>
      <c r="K575" s="22" t="s">
        <v>10777</v>
      </c>
      <c r="L575" s="22" t="s">
        <v>10792</v>
      </c>
      <c r="M575" s="24">
        <v>20000</v>
      </c>
      <c r="N575" s="21">
        <v>2</v>
      </c>
      <c r="O575" s="22" t="s">
        <v>10867</v>
      </c>
      <c r="P575" s="22" t="s">
        <v>11928</v>
      </c>
      <c r="Q575" s="21">
        <v>1</v>
      </c>
      <c r="R575" s="21">
        <v>0</v>
      </c>
      <c r="S575" s="22" t="s">
        <v>12450</v>
      </c>
      <c r="T575" s="22" t="s">
        <v>10769</v>
      </c>
      <c r="U575" s="22" t="s">
        <v>10936</v>
      </c>
      <c r="V575" s="23">
        <v>37450</v>
      </c>
      <c r="W575" s="22" t="s">
        <v>10780</v>
      </c>
    </row>
    <row r="576" spans="1:23" x14ac:dyDescent="0.25">
      <c r="A576" s="21">
        <v>11569</v>
      </c>
      <c r="B576" s="21">
        <v>274</v>
      </c>
      <c r="C576" s="36" t="str">
        <f>_xlfn.XLOOKUP($B576,'Q1 DATA TABLE'!$A:$A,'Q1 DATA TABLE'!$G:$G)</f>
        <v>West Sussex</v>
      </c>
      <c r="D576" s="36" t="str">
        <f>_xlfn.XLOOKUP($B576,'Q1 DATA TABLE'!$A:$A,'Q1 DATA TABLE'!C:C)</f>
        <v>England</v>
      </c>
      <c r="E576" s="36" t="str">
        <f>_xlfn.XLOOKUP($B576,'Q1 DATA TABLE'!$A:$A,'Q1 DATA TABLE'!$E:$E)</f>
        <v>United Kingdom</v>
      </c>
      <c r="F576" s="36">
        <f>_xlfn.XLOOKUP($B576,'Q1 DATA TABLE'!$A:$A,'Q1 DATA TABLE'!$H:$H)</f>
        <v>10</v>
      </c>
      <c r="G576" s="22" t="s">
        <v>12451</v>
      </c>
      <c r="H576" s="22" t="s">
        <v>10769</v>
      </c>
      <c r="I576" s="22" t="s">
        <v>12005</v>
      </c>
      <c r="J576" s="23">
        <v>24237</v>
      </c>
      <c r="K576" s="22" t="s">
        <v>10765</v>
      </c>
      <c r="L576" s="22" t="s">
        <v>10765</v>
      </c>
      <c r="M576" s="24">
        <v>30000</v>
      </c>
      <c r="N576" s="21">
        <v>1</v>
      </c>
      <c r="O576" s="22" t="s">
        <v>10766</v>
      </c>
      <c r="P576" s="22" t="s">
        <v>10873</v>
      </c>
      <c r="Q576" s="21">
        <v>1</v>
      </c>
      <c r="R576" s="21">
        <v>1</v>
      </c>
      <c r="S576" s="22" t="s">
        <v>12452</v>
      </c>
      <c r="T576" s="22" t="s">
        <v>10769</v>
      </c>
      <c r="U576" s="22" t="s">
        <v>11111</v>
      </c>
      <c r="V576" s="23">
        <v>38130</v>
      </c>
      <c r="W576" s="22" t="s">
        <v>10787</v>
      </c>
    </row>
    <row r="577" spans="1:23" x14ac:dyDescent="0.25">
      <c r="A577" s="21">
        <v>11570</v>
      </c>
      <c r="B577" s="21">
        <v>124</v>
      </c>
      <c r="C577" s="36" t="str">
        <f>_xlfn.XLOOKUP($B577,'Q1 DATA TABLE'!$A:$A,'Q1 DATA TABLE'!$G:$G)</f>
        <v>Berlin</v>
      </c>
      <c r="D577" s="36" t="str">
        <f>_xlfn.XLOOKUP($B577,'Q1 DATA TABLE'!$A:$A,'Q1 DATA TABLE'!C:C)</f>
        <v>Hessen</v>
      </c>
      <c r="E577" s="36" t="str">
        <f>_xlfn.XLOOKUP($B577,'Q1 DATA TABLE'!$A:$A,'Q1 DATA TABLE'!$E:$E)</f>
        <v>Germany</v>
      </c>
      <c r="F577" s="36">
        <f>_xlfn.XLOOKUP($B577,'Q1 DATA TABLE'!$A:$A,'Q1 DATA TABLE'!$H:$H)</f>
        <v>8</v>
      </c>
      <c r="G577" s="22" t="s">
        <v>12453</v>
      </c>
      <c r="H577" s="22" t="s">
        <v>11403</v>
      </c>
      <c r="I577" s="22" t="s">
        <v>11046</v>
      </c>
      <c r="J577" s="23">
        <v>24129</v>
      </c>
      <c r="K577" s="22" t="s">
        <v>10765</v>
      </c>
      <c r="L577" s="22" t="s">
        <v>10792</v>
      </c>
      <c r="M577" s="24">
        <v>30000</v>
      </c>
      <c r="N577" s="21">
        <v>1</v>
      </c>
      <c r="O577" s="22" t="s">
        <v>10766</v>
      </c>
      <c r="P577" s="22" t="s">
        <v>10857</v>
      </c>
      <c r="Q577" s="21">
        <v>1</v>
      </c>
      <c r="R577" s="21">
        <v>2</v>
      </c>
      <c r="S577" s="22" t="s">
        <v>12454</v>
      </c>
      <c r="T577" s="22" t="s">
        <v>10769</v>
      </c>
      <c r="U577" s="22" t="s">
        <v>12455</v>
      </c>
      <c r="V577" s="23">
        <v>37525</v>
      </c>
      <c r="W577" s="22" t="s">
        <v>10780</v>
      </c>
    </row>
    <row r="578" spans="1:23" x14ac:dyDescent="0.25">
      <c r="A578" s="21">
        <v>11571</v>
      </c>
      <c r="B578" s="21">
        <v>183</v>
      </c>
      <c r="C578" s="36" t="str">
        <f>_xlfn.XLOOKUP($B578,'Q1 DATA TABLE'!$A:$A,'Q1 DATA TABLE'!$G:$G)</f>
        <v>Orleans</v>
      </c>
      <c r="D578" s="36" t="str">
        <f>_xlfn.XLOOKUP($B578,'Q1 DATA TABLE'!$A:$A,'Q1 DATA TABLE'!C:C)</f>
        <v>Loiret</v>
      </c>
      <c r="E578" s="36" t="str">
        <f>_xlfn.XLOOKUP($B578,'Q1 DATA TABLE'!$A:$A,'Q1 DATA TABLE'!$E:$E)</f>
        <v>France</v>
      </c>
      <c r="F578" s="36">
        <f>_xlfn.XLOOKUP($B578,'Q1 DATA TABLE'!$A:$A,'Q1 DATA TABLE'!$H:$H)</f>
        <v>7</v>
      </c>
      <c r="G578" s="22" t="s">
        <v>12406</v>
      </c>
      <c r="H578" s="22" t="s">
        <v>10769</v>
      </c>
      <c r="I578" s="22" t="s">
        <v>10916</v>
      </c>
      <c r="J578" s="23">
        <v>24245</v>
      </c>
      <c r="K578" s="22" t="s">
        <v>10765</v>
      </c>
      <c r="L578" s="22" t="s">
        <v>10765</v>
      </c>
      <c r="M578" s="24">
        <v>30000</v>
      </c>
      <c r="N578" s="21">
        <v>1</v>
      </c>
      <c r="O578" s="22" t="s">
        <v>10766</v>
      </c>
      <c r="P578" s="22" t="s">
        <v>10857</v>
      </c>
      <c r="Q578" s="21">
        <v>1</v>
      </c>
      <c r="R578" s="21">
        <v>2</v>
      </c>
      <c r="S578" s="22" t="s">
        <v>12456</v>
      </c>
      <c r="T578" s="22" t="s">
        <v>10769</v>
      </c>
      <c r="U578" s="22" t="s">
        <v>11956</v>
      </c>
      <c r="V578" s="23">
        <v>37787</v>
      </c>
      <c r="W578" s="22" t="s">
        <v>10780</v>
      </c>
    </row>
    <row r="579" spans="1:23" x14ac:dyDescent="0.25">
      <c r="A579" s="21">
        <v>11572</v>
      </c>
      <c r="B579" s="21">
        <v>186</v>
      </c>
      <c r="C579" s="36" t="str">
        <f>_xlfn.XLOOKUP($B579,'Q1 DATA TABLE'!$A:$A,'Q1 DATA TABLE'!$G:$G)</f>
        <v>Dunkerque</v>
      </c>
      <c r="D579" s="36" t="str">
        <f>_xlfn.XLOOKUP($B579,'Q1 DATA TABLE'!$A:$A,'Q1 DATA TABLE'!C:C)</f>
        <v>Nord</v>
      </c>
      <c r="E579" s="36" t="str">
        <f>_xlfn.XLOOKUP($B579,'Q1 DATA TABLE'!$A:$A,'Q1 DATA TABLE'!$E:$E)</f>
        <v>France</v>
      </c>
      <c r="F579" s="36">
        <f>_xlfn.XLOOKUP($B579,'Q1 DATA TABLE'!$A:$A,'Q1 DATA TABLE'!$H:$H)</f>
        <v>7</v>
      </c>
      <c r="G579" s="22" t="s">
        <v>12253</v>
      </c>
      <c r="H579" s="22" t="s">
        <v>10769</v>
      </c>
      <c r="I579" s="22" t="s">
        <v>10928</v>
      </c>
      <c r="J579" s="23">
        <v>24181</v>
      </c>
      <c r="K579" s="22" t="s">
        <v>10765</v>
      </c>
      <c r="L579" s="22" t="s">
        <v>10765</v>
      </c>
      <c r="M579" s="24">
        <v>30000</v>
      </c>
      <c r="N579" s="21">
        <v>1</v>
      </c>
      <c r="O579" s="22" t="s">
        <v>10766</v>
      </c>
      <c r="P579" s="22" t="s">
        <v>10857</v>
      </c>
      <c r="Q579" s="21">
        <v>1</v>
      </c>
      <c r="R579" s="21">
        <v>2</v>
      </c>
      <c r="S579" s="22" t="s">
        <v>12457</v>
      </c>
      <c r="T579" s="22" t="s">
        <v>10769</v>
      </c>
      <c r="U579" s="22" t="s">
        <v>11124</v>
      </c>
      <c r="V579" s="23">
        <v>37784</v>
      </c>
      <c r="W579" s="22" t="s">
        <v>10780</v>
      </c>
    </row>
    <row r="580" spans="1:23" x14ac:dyDescent="0.25">
      <c r="A580" s="21">
        <v>11573</v>
      </c>
      <c r="B580" s="21">
        <v>276</v>
      </c>
      <c r="C580" s="36" t="str">
        <f>_xlfn.XLOOKUP($B580,'Q1 DATA TABLE'!$A:$A,'Q1 DATA TABLE'!$G:$G)</f>
        <v>Woolston</v>
      </c>
      <c r="D580" s="36" t="str">
        <f>_xlfn.XLOOKUP($B580,'Q1 DATA TABLE'!$A:$A,'Q1 DATA TABLE'!C:C)</f>
        <v>England</v>
      </c>
      <c r="E580" s="36" t="str">
        <f>_xlfn.XLOOKUP($B580,'Q1 DATA TABLE'!$A:$A,'Q1 DATA TABLE'!$E:$E)</f>
        <v>United Kingdom</v>
      </c>
      <c r="F580" s="36">
        <f>_xlfn.XLOOKUP($B580,'Q1 DATA TABLE'!$A:$A,'Q1 DATA TABLE'!$H:$H)</f>
        <v>10</v>
      </c>
      <c r="G580" s="22" t="s">
        <v>12458</v>
      </c>
      <c r="H580" s="22" t="s">
        <v>11195</v>
      </c>
      <c r="I580" s="22" t="s">
        <v>12249</v>
      </c>
      <c r="J580" s="23">
        <v>24061</v>
      </c>
      <c r="K580" s="22" t="s">
        <v>10777</v>
      </c>
      <c r="L580" s="22" t="s">
        <v>10792</v>
      </c>
      <c r="M580" s="24">
        <v>20000</v>
      </c>
      <c r="N580" s="21">
        <v>2</v>
      </c>
      <c r="O580" s="22" t="s">
        <v>10867</v>
      </c>
      <c r="P580" s="22" t="s">
        <v>11928</v>
      </c>
      <c r="Q580" s="21">
        <v>1</v>
      </c>
      <c r="R580" s="21">
        <v>1</v>
      </c>
      <c r="S580" s="22" t="s">
        <v>12459</v>
      </c>
      <c r="T580" s="22" t="s">
        <v>10769</v>
      </c>
      <c r="U580" s="22" t="s">
        <v>11956</v>
      </c>
      <c r="V580" s="23">
        <v>38014</v>
      </c>
      <c r="W580" s="22" t="s">
        <v>10780</v>
      </c>
    </row>
    <row r="581" spans="1:23" x14ac:dyDescent="0.25">
      <c r="A581" s="21">
        <v>11574</v>
      </c>
      <c r="B581" s="21">
        <v>274</v>
      </c>
      <c r="C581" s="36" t="str">
        <f>_xlfn.XLOOKUP($B581,'Q1 DATA TABLE'!$A:$A,'Q1 DATA TABLE'!$G:$G)</f>
        <v>West Sussex</v>
      </c>
      <c r="D581" s="36" t="str">
        <f>_xlfn.XLOOKUP($B581,'Q1 DATA TABLE'!$A:$A,'Q1 DATA TABLE'!C:C)</f>
        <v>England</v>
      </c>
      <c r="E581" s="36" t="str">
        <f>_xlfn.XLOOKUP($B581,'Q1 DATA TABLE'!$A:$A,'Q1 DATA TABLE'!$E:$E)</f>
        <v>United Kingdom</v>
      </c>
      <c r="F581" s="36">
        <f>_xlfn.XLOOKUP($B581,'Q1 DATA TABLE'!$A:$A,'Q1 DATA TABLE'!$H:$H)</f>
        <v>10</v>
      </c>
      <c r="G581" s="22" t="s">
        <v>11367</v>
      </c>
      <c r="H581" s="22" t="s">
        <v>10763</v>
      </c>
      <c r="I581" s="22" t="s">
        <v>11109</v>
      </c>
      <c r="J581" s="23">
        <v>23940</v>
      </c>
      <c r="K581" s="22" t="s">
        <v>10777</v>
      </c>
      <c r="L581" s="22" t="s">
        <v>10792</v>
      </c>
      <c r="M581" s="24">
        <v>20000</v>
      </c>
      <c r="N581" s="21">
        <v>2</v>
      </c>
      <c r="O581" s="22" t="s">
        <v>10867</v>
      </c>
      <c r="P581" s="22" t="s">
        <v>11928</v>
      </c>
      <c r="Q581" s="21">
        <v>1</v>
      </c>
      <c r="R581" s="21">
        <v>1</v>
      </c>
      <c r="S581" s="22" t="s">
        <v>12460</v>
      </c>
      <c r="T581" s="22" t="s">
        <v>10769</v>
      </c>
      <c r="U581" s="22" t="s">
        <v>11373</v>
      </c>
      <c r="V581" s="23">
        <v>37880</v>
      </c>
      <c r="W581" s="22" t="s">
        <v>10780</v>
      </c>
    </row>
    <row r="582" spans="1:23" x14ac:dyDescent="0.25">
      <c r="A582" s="21">
        <v>11575</v>
      </c>
      <c r="B582" s="21">
        <v>243</v>
      </c>
      <c r="C582" s="36" t="str">
        <f>_xlfn.XLOOKUP($B582,'Q1 DATA TABLE'!$A:$A,'Q1 DATA TABLE'!$G:$G)</f>
        <v>Leeds</v>
      </c>
      <c r="D582" s="36" t="str">
        <f>_xlfn.XLOOKUP($B582,'Q1 DATA TABLE'!$A:$A,'Q1 DATA TABLE'!C:C)</f>
        <v>England</v>
      </c>
      <c r="E582" s="36" t="str">
        <f>_xlfn.XLOOKUP($B582,'Q1 DATA TABLE'!$A:$A,'Q1 DATA TABLE'!$E:$E)</f>
        <v>United Kingdom</v>
      </c>
      <c r="F582" s="36">
        <f>_xlfn.XLOOKUP($B582,'Q1 DATA TABLE'!$A:$A,'Q1 DATA TABLE'!$H:$H)</f>
        <v>10</v>
      </c>
      <c r="G582" s="22" t="s">
        <v>11782</v>
      </c>
      <c r="H582" s="22" t="s">
        <v>10769</v>
      </c>
      <c r="I582" s="22" t="s">
        <v>11577</v>
      </c>
      <c r="J582" s="23">
        <v>23853</v>
      </c>
      <c r="K582" s="22" t="s">
        <v>10777</v>
      </c>
      <c r="L582" s="22" t="s">
        <v>10765</v>
      </c>
      <c r="M582" s="24">
        <v>20000</v>
      </c>
      <c r="N582" s="21">
        <v>2</v>
      </c>
      <c r="O582" s="22" t="s">
        <v>10867</v>
      </c>
      <c r="P582" s="22" t="s">
        <v>11928</v>
      </c>
      <c r="Q582" s="21">
        <v>1</v>
      </c>
      <c r="R582" s="21">
        <v>2</v>
      </c>
      <c r="S582" s="22" t="s">
        <v>12462</v>
      </c>
      <c r="T582" s="22" t="s">
        <v>10769</v>
      </c>
      <c r="U582" s="22" t="s">
        <v>10936</v>
      </c>
      <c r="V582" s="23">
        <v>37460</v>
      </c>
      <c r="W582" s="22" t="s">
        <v>10780</v>
      </c>
    </row>
    <row r="583" spans="1:23" x14ac:dyDescent="0.25">
      <c r="A583" s="21">
        <v>11576</v>
      </c>
      <c r="B583" s="21">
        <v>185</v>
      </c>
      <c r="C583" s="36" t="str">
        <f>_xlfn.XLOOKUP($B583,'Q1 DATA TABLE'!$A:$A,'Q1 DATA TABLE'!$G:$G)</f>
        <v>Croix</v>
      </c>
      <c r="D583" s="36" t="str">
        <f>_xlfn.XLOOKUP($B583,'Q1 DATA TABLE'!$A:$A,'Q1 DATA TABLE'!C:C)</f>
        <v>Nord</v>
      </c>
      <c r="E583" s="36" t="str">
        <f>_xlfn.XLOOKUP($B583,'Q1 DATA TABLE'!$A:$A,'Q1 DATA TABLE'!$E:$E)</f>
        <v>France</v>
      </c>
      <c r="F583" s="36">
        <f>_xlfn.XLOOKUP($B583,'Q1 DATA TABLE'!$A:$A,'Q1 DATA TABLE'!$H:$H)</f>
        <v>7</v>
      </c>
      <c r="G583" s="22" t="s">
        <v>11854</v>
      </c>
      <c r="H583" s="22" t="s">
        <v>10763</v>
      </c>
      <c r="I583" s="22" t="s">
        <v>10791</v>
      </c>
      <c r="J583" s="23">
        <v>23783</v>
      </c>
      <c r="K583" s="22" t="s">
        <v>10765</v>
      </c>
      <c r="L583" s="22" t="s">
        <v>10765</v>
      </c>
      <c r="M583" s="24">
        <v>30000</v>
      </c>
      <c r="N583" s="21">
        <v>1</v>
      </c>
      <c r="O583" s="22" t="s">
        <v>10766</v>
      </c>
      <c r="P583" s="22" t="s">
        <v>10857</v>
      </c>
      <c r="Q583" s="21">
        <v>1</v>
      </c>
      <c r="R583" s="21">
        <v>2</v>
      </c>
      <c r="S583" s="22" t="s">
        <v>12463</v>
      </c>
      <c r="T583" s="22" t="s">
        <v>10769</v>
      </c>
      <c r="U583" s="22" t="s">
        <v>11116</v>
      </c>
      <c r="V583" s="23">
        <v>37790</v>
      </c>
      <c r="W583" s="22" t="s">
        <v>10780</v>
      </c>
    </row>
    <row r="584" spans="1:23" x14ac:dyDescent="0.25">
      <c r="A584" s="21">
        <v>11577</v>
      </c>
      <c r="B584" s="21">
        <v>194</v>
      </c>
      <c r="C584" s="36" t="str">
        <f>_xlfn.XLOOKUP($B584,'Q1 DATA TABLE'!$A:$A,'Q1 DATA TABLE'!$G:$G)</f>
        <v>Paris</v>
      </c>
      <c r="D584" s="36" t="str">
        <f>_xlfn.XLOOKUP($B584,'Q1 DATA TABLE'!$A:$A,'Q1 DATA TABLE'!C:C)</f>
        <v>Seine (Paris)</v>
      </c>
      <c r="E584" s="36" t="str">
        <f>_xlfn.XLOOKUP($B584,'Q1 DATA TABLE'!$A:$A,'Q1 DATA TABLE'!$E:$E)</f>
        <v>France</v>
      </c>
      <c r="F584" s="36">
        <f>_xlfn.XLOOKUP($B584,'Q1 DATA TABLE'!$A:$A,'Q1 DATA TABLE'!$H:$H)</f>
        <v>7</v>
      </c>
      <c r="G584" s="22" t="s">
        <v>10806</v>
      </c>
      <c r="H584" s="22" t="s">
        <v>10769</v>
      </c>
      <c r="I584" s="22" t="s">
        <v>11105</v>
      </c>
      <c r="J584" s="23">
        <v>24037</v>
      </c>
      <c r="K584" s="22" t="s">
        <v>10765</v>
      </c>
      <c r="L584" s="22" t="s">
        <v>10792</v>
      </c>
      <c r="M584" s="24">
        <v>30000</v>
      </c>
      <c r="N584" s="21">
        <v>1</v>
      </c>
      <c r="O584" s="22" t="s">
        <v>10766</v>
      </c>
      <c r="P584" s="22" t="s">
        <v>10857</v>
      </c>
      <c r="Q584" s="21">
        <v>1</v>
      </c>
      <c r="R584" s="21">
        <v>2</v>
      </c>
      <c r="S584" s="22" t="s">
        <v>12464</v>
      </c>
      <c r="T584" s="22" t="s">
        <v>10769</v>
      </c>
      <c r="U584" s="22" t="s">
        <v>11018</v>
      </c>
      <c r="V584" s="23">
        <v>37796</v>
      </c>
      <c r="W584" s="22" t="s">
        <v>10780</v>
      </c>
    </row>
    <row r="585" spans="1:23" x14ac:dyDescent="0.25">
      <c r="A585" s="21">
        <v>11578</v>
      </c>
      <c r="B585" s="21">
        <v>222</v>
      </c>
      <c r="C585" s="36" t="str">
        <f>_xlfn.XLOOKUP($B585,'Q1 DATA TABLE'!$A:$A,'Q1 DATA TABLE'!$G:$G)</f>
        <v>Pantin</v>
      </c>
      <c r="D585" s="36" t="str">
        <f>_xlfn.XLOOKUP($B585,'Q1 DATA TABLE'!$A:$A,'Q1 DATA TABLE'!C:C)</f>
        <v>Seine Saint Denis</v>
      </c>
      <c r="E585" s="36" t="str">
        <f>_xlfn.XLOOKUP($B585,'Q1 DATA TABLE'!$A:$A,'Q1 DATA TABLE'!$E:$E)</f>
        <v>France</v>
      </c>
      <c r="F585" s="36">
        <f>_xlfn.XLOOKUP($B585,'Q1 DATA TABLE'!$A:$A,'Q1 DATA TABLE'!$H:$H)</f>
        <v>7</v>
      </c>
      <c r="G585" s="22" t="s">
        <v>12465</v>
      </c>
      <c r="H585" s="22" t="s">
        <v>10769</v>
      </c>
      <c r="I585" s="22" t="s">
        <v>10776</v>
      </c>
      <c r="J585" s="23">
        <v>23689</v>
      </c>
      <c r="K585" s="22" t="s">
        <v>10777</v>
      </c>
      <c r="L585" s="22" t="s">
        <v>10792</v>
      </c>
      <c r="M585" s="24">
        <v>10000</v>
      </c>
      <c r="N585" s="21">
        <v>3</v>
      </c>
      <c r="O585" s="22" t="s">
        <v>10911</v>
      </c>
      <c r="P585" s="22" t="s">
        <v>11928</v>
      </c>
      <c r="Q585" s="21">
        <v>1</v>
      </c>
      <c r="R585" s="21">
        <v>2</v>
      </c>
      <c r="S585" s="22" t="s">
        <v>12466</v>
      </c>
      <c r="T585" s="22" t="s">
        <v>10769</v>
      </c>
      <c r="U585" s="22" t="s">
        <v>12076</v>
      </c>
      <c r="V585" s="23">
        <v>37774</v>
      </c>
      <c r="W585" s="22" t="s">
        <v>10780</v>
      </c>
    </row>
    <row r="586" spans="1:23" x14ac:dyDescent="0.25">
      <c r="A586" s="21">
        <v>11579</v>
      </c>
      <c r="B586" s="21">
        <v>272</v>
      </c>
      <c r="C586" s="36" t="str">
        <f>_xlfn.XLOOKUP($B586,'Q1 DATA TABLE'!$A:$A,'Q1 DATA TABLE'!$G:$G)</f>
        <v>Warrington</v>
      </c>
      <c r="D586" s="36" t="str">
        <f>_xlfn.XLOOKUP($B586,'Q1 DATA TABLE'!$A:$A,'Q1 DATA TABLE'!C:C)</f>
        <v>England</v>
      </c>
      <c r="E586" s="36" t="str">
        <f>_xlfn.XLOOKUP($B586,'Q1 DATA TABLE'!$A:$A,'Q1 DATA TABLE'!$E:$E)</f>
        <v>United Kingdom</v>
      </c>
      <c r="F586" s="36">
        <f>_xlfn.XLOOKUP($B586,'Q1 DATA TABLE'!$A:$A,'Q1 DATA TABLE'!$H:$H)</f>
        <v>10</v>
      </c>
      <c r="G586" s="22" t="s">
        <v>12467</v>
      </c>
      <c r="H586" s="22" t="s">
        <v>10769</v>
      </c>
      <c r="I586" s="22" t="s">
        <v>10910</v>
      </c>
      <c r="J586" s="23">
        <v>23609</v>
      </c>
      <c r="K586" s="22" t="s">
        <v>10777</v>
      </c>
      <c r="L586" s="22" t="s">
        <v>10765</v>
      </c>
      <c r="M586" s="24">
        <v>20000</v>
      </c>
      <c r="N586" s="21">
        <v>3</v>
      </c>
      <c r="O586" s="22" t="s">
        <v>10867</v>
      </c>
      <c r="P586" s="22" t="s">
        <v>11928</v>
      </c>
      <c r="Q586" s="21">
        <v>1</v>
      </c>
      <c r="R586" s="21">
        <v>1</v>
      </c>
      <c r="S586" s="22" t="s">
        <v>12468</v>
      </c>
      <c r="T586" s="22" t="s">
        <v>10769</v>
      </c>
      <c r="U586" s="22" t="s">
        <v>10786</v>
      </c>
      <c r="V586" s="23">
        <v>38018</v>
      </c>
      <c r="W586" s="22" t="s">
        <v>10780</v>
      </c>
    </row>
    <row r="587" spans="1:23" x14ac:dyDescent="0.25">
      <c r="A587" s="21">
        <v>11580</v>
      </c>
      <c r="B587" s="21">
        <v>230</v>
      </c>
      <c r="C587" s="36" t="str">
        <f>_xlfn.XLOOKUP($B587,'Q1 DATA TABLE'!$A:$A,'Q1 DATA TABLE'!$G:$G)</f>
        <v>Berkshire</v>
      </c>
      <c r="D587" s="36" t="str">
        <f>_xlfn.XLOOKUP($B587,'Q1 DATA TABLE'!$A:$A,'Q1 DATA TABLE'!C:C)</f>
        <v>England</v>
      </c>
      <c r="E587" s="36" t="str">
        <f>_xlfn.XLOOKUP($B587,'Q1 DATA TABLE'!$A:$A,'Q1 DATA TABLE'!$E:$E)</f>
        <v>United Kingdom</v>
      </c>
      <c r="F587" s="36">
        <f>_xlfn.XLOOKUP($B587,'Q1 DATA TABLE'!$A:$A,'Q1 DATA TABLE'!$H:$H)</f>
        <v>10</v>
      </c>
      <c r="G587" s="22" t="s">
        <v>12222</v>
      </c>
      <c r="H587" s="22" t="s">
        <v>10769</v>
      </c>
      <c r="I587" s="22" t="s">
        <v>11038</v>
      </c>
      <c r="J587" s="23">
        <v>12309</v>
      </c>
      <c r="K587" s="22" t="s">
        <v>10765</v>
      </c>
      <c r="L587" s="22" t="s">
        <v>10765</v>
      </c>
      <c r="M587" s="24">
        <v>30000</v>
      </c>
      <c r="N587" s="21">
        <v>1</v>
      </c>
      <c r="O587" s="22" t="s">
        <v>10766</v>
      </c>
      <c r="P587" s="22" t="s">
        <v>10857</v>
      </c>
      <c r="Q587" s="21">
        <v>1</v>
      </c>
      <c r="R587" s="21">
        <v>1</v>
      </c>
      <c r="S587" s="22" t="s">
        <v>12469</v>
      </c>
      <c r="T587" s="22" t="s">
        <v>10769</v>
      </c>
      <c r="U587" s="22" t="s">
        <v>12470</v>
      </c>
      <c r="V587" s="23">
        <v>37912</v>
      </c>
      <c r="W587" s="22" t="s">
        <v>10787</v>
      </c>
    </row>
    <row r="588" spans="1:23" x14ac:dyDescent="0.25">
      <c r="A588" s="21">
        <v>11581</v>
      </c>
      <c r="B588" s="21">
        <v>193</v>
      </c>
      <c r="C588" s="36" t="str">
        <f>_xlfn.XLOOKUP($B588,'Q1 DATA TABLE'!$A:$A,'Q1 DATA TABLE'!$G:$G)</f>
        <v>Paris</v>
      </c>
      <c r="D588" s="36" t="str">
        <f>_xlfn.XLOOKUP($B588,'Q1 DATA TABLE'!$A:$A,'Q1 DATA TABLE'!C:C)</f>
        <v>Seine (Paris)</v>
      </c>
      <c r="E588" s="36" t="str">
        <f>_xlfn.XLOOKUP($B588,'Q1 DATA TABLE'!$A:$A,'Q1 DATA TABLE'!$E:$E)</f>
        <v>France</v>
      </c>
      <c r="F588" s="36">
        <f>_xlfn.XLOOKUP($B588,'Q1 DATA TABLE'!$A:$A,'Q1 DATA TABLE'!$H:$H)</f>
        <v>7</v>
      </c>
      <c r="G588" s="22" t="s">
        <v>11709</v>
      </c>
      <c r="H588" s="22" t="s">
        <v>10769</v>
      </c>
      <c r="I588" s="22" t="s">
        <v>10884</v>
      </c>
      <c r="J588" s="23">
        <v>24354</v>
      </c>
      <c r="K588" s="22" t="s">
        <v>10765</v>
      </c>
      <c r="L588" s="22" t="s">
        <v>10792</v>
      </c>
      <c r="M588" s="24">
        <v>40000</v>
      </c>
      <c r="N588" s="21">
        <v>0</v>
      </c>
      <c r="O588" s="22" t="s">
        <v>10766</v>
      </c>
      <c r="P588" s="22" t="s">
        <v>10767</v>
      </c>
      <c r="Q588" s="21">
        <v>1</v>
      </c>
      <c r="R588" s="21">
        <v>0</v>
      </c>
      <c r="S588" s="22" t="s">
        <v>12471</v>
      </c>
      <c r="T588" s="22" t="s">
        <v>10769</v>
      </c>
      <c r="U588" s="22" t="s">
        <v>11193</v>
      </c>
      <c r="V588" s="23">
        <v>37848</v>
      </c>
      <c r="W588" s="22" t="s">
        <v>10780</v>
      </c>
    </row>
    <row r="589" spans="1:23" x14ac:dyDescent="0.25">
      <c r="A589" s="21">
        <v>11582</v>
      </c>
      <c r="B589" s="21">
        <v>222</v>
      </c>
      <c r="C589" s="36" t="str">
        <f>_xlfn.XLOOKUP($B589,'Q1 DATA TABLE'!$A:$A,'Q1 DATA TABLE'!$G:$G)</f>
        <v>Pantin</v>
      </c>
      <c r="D589" s="36" t="str">
        <f>_xlfn.XLOOKUP($B589,'Q1 DATA TABLE'!$A:$A,'Q1 DATA TABLE'!C:C)</f>
        <v>Seine Saint Denis</v>
      </c>
      <c r="E589" s="36" t="str">
        <f>_xlfn.XLOOKUP($B589,'Q1 DATA TABLE'!$A:$A,'Q1 DATA TABLE'!$E:$E)</f>
        <v>France</v>
      </c>
      <c r="F589" s="36">
        <f>_xlfn.XLOOKUP($B589,'Q1 DATA TABLE'!$A:$A,'Q1 DATA TABLE'!$H:$H)</f>
        <v>7</v>
      </c>
      <c r="G589" s="22" t="s">
        <v>11701</v>
      </c>
      <c r="H589" s="22" t="s">
        <v>11029</v>
      </c>
      <c r="I589" s="22" t="s">
        <v>11196</v>
      </c>
      <c r="J589" s="23">
        <v>23114</v>
      </c>
      <c r="K589" s="22" t="s">
        <v>10777</v>
      </c>
      <c r="L589" s="22" t="s">
        <v>10792</v>
      </c>
      <c r="M589" s="24">
        <v>30000</v>
      </c>
      <c r="N589" s="21">
        <v>2</v>
      </c>
      <c r="O589" s="22" t="s">
        <v>10856</v>
      </c>
      <c r="P589" s="22" t="s">
        <v>10873</v>
      </c>
      <c r="Q589" s="21">
        <v>1</v>
      </c>
      <c r="R589" s="21">
        <v>0</v>
      </c>
      <c r="S589" s="22" t="s">
        <v>12472</v>
      </c>
      <c r="T589" s="22" t="s">
        <v>10769</v>
      </c>
      <c r="U589" s="22" t="s">
        <v>12470</v>
      </c>
      <c r="V589" s="23">
        <v>37782</v>
      </c>
      <c r="W589" s="22" t="s">
        <v>10780</v>
      </c>
    </row>
    <row r="590" spans="1:23" x14ac:dyDescent="0.25">
      <c r="A590" s="21">
        <v>11583</v>
      </c>
      <c r="B590" s="21">
        <v>207</v>
      </c>
      <c r="C590" s="36" t="str">
        <f>_xlfn.XLOOKUP($B590,'Q1 DATA TABLE'!$A:$A,'Q1 DATA TABLE'!$G:$G)</f>
        <v>Chatou</v>
      </c>
      <c r="D590" s="36" t="str">
        <f>_xlfn.XLOOKUP($B590,'Q1 DATA TABLE'!$A:$A,'Q1 DATA TABLE'!C:C)</f>
        <v>Yveline</v>
      </c>
      <c r="E590" s="36" t="str">
        <f>_xlfn.XLOOKUP($B590,'Q1 DATA TABLE'!$A:$A,'Q1 DATA TABLE'!$E:$E)</f>
        <v>France</v>
      </c>
      <c r="F590" s="36">
        <f>_xlfn.XLOOKUP($B590,'Q1 DATA TABLE'!$A:$A,'Q1 DATA TABLE'!$H:$H)</f>
        <v>7</v>
      </c>
      <c r="G590" s="22" t="s">
        <v>11367</v>
      </c>
      <c r="H590" s="22" t="s">
        <v>10765</v>
      </c>
      <c r="I590" s="22" t="s">
        <v>12031</v>
      </c>
      <c r="J590" s="23">
        <v>24011</v>
      </c>
      <c r="K590" s="22" t="s">
        <v>10777</v>
      </c>
      <c r="L590" s="22" t="s">
        <v>10792</v>
      </c>
      <c r="M590" s="24">
        <v>30000</v>
      </c>
      <c r="N590" s="21">
        <v>2</v>
      </c>
      <c r="O590" s="22" t="s">
        <v>10856</v>
      </c>
      <c r="P590" s="22" t="s">
        <v>10873</v>
      </c>
      <c r="Q590" s="21">
        <v>1</v>
      </c>
      <c r="R590" s="21">
        <v>0</v>
      </c>
      <c r="S590" s="22" t="s">
        <v>12473</v>
      </c>
      <c r="T590" s="22" t="s">
        <v>10769</v>
      </c>
      <c r="U590" s="22" t="s">
        <v>12258</v>
      </c>
      <c r="V590" s="23">
        <v>37796</v>
      </c>
      <c r="W590" s="22" t="s">
        <v>10780</v>
      </c>
    </row>
    <row r="591" spans="1:23" x14ac:dyDescent="0.25">
      <c r="A591" s="21">
        <v>11584</v>
      </c>
      <c r="B591" s="21">
        <v>171</v>
      </c>
      <c r="C591" s="36" t="str">
        <f>_xlfn.XLOOKUP($B591,'Q1 DATA TABLE'!$A:$A,'Q1 DATA TABLE'!$G:$G)</f>
        <v>Neunkirchen</v>
      </c>
      <c r="D591" s="36" t="str">
        <f>_xlfn.XLOOKUP($B591,'Q1 DATA TABLE'!$A:$A,'Q1 DATA TABLE'!C:C)</f>
        <v>Saarland</v>
      </c>
      <c r="E591" s="36" t="str">
        <f>_xlfn.XLOOKUP($B591,'Q1 DATA TABLE'!$A:$A,'Q1 DATA TABLE'!$E:$E)</f>
        <v>Germany</v>
      </c>
      <c r="F591" s="36">
        <f>_xlfn.XLOOKUP($B591,'Q1 DATA TABLE'!$A:$A,'Q1 DATA TABLE'!$H:$H)</f>
        <v>8</v>
      </c>
      <c r="G591" s="22" t="s">
        <v>11425</v>
      </c>
      <c r="H591" s="22" t="s">
        <v>10972</v>
      </c>
      <c r="I591" s="22" t="s">
        <v>10983</v>
      </c>
      <c r="J591" s="23">
        <v>24068</v>
      </c>
      <c r="K591" s="22" t="s">
        <v>10765</v>
      </c>
      <c r="L591" s="22" t="s">
        <v>10765</v>
      </c>
      <c r="M591" s="24">
        <v>40000</v>
      </c>
      <c r="N591" s="21">
        <v>1</v>
      </c>
      <c r="O591" s="22" t="s">
        <v>10766</v>
      </c>
      <c r="P591" s="22" t="s">
        <v>10857</v>
      </c>
      <c r="Q591" s="21">
        <v>1</v>
      </c>
      <c r="R591" s="21">
        <v>0</v>
      </c>
      <c r="S591" s="22" t="s">
        <v>12474</v>
      </c>
      <c r="T591" s="22" t="s">
        <v>10769</v>
      </c>
      <c r="U591" s="22" t="s">
        <v>10975</v>
      </c>
      <c r="V591" s="23">
        <v>38065</v>
      </c>
      <c r="W591" s="22" t="s">
        <v>10780</v>
      </c>
    </row>
    <row r="592" spans="1:23" x14ac:dyDescent="0.25">
      <c r="A592" s="21">
        <v>11585</v>
      </c>
      <c r="B592" s="21">
        <v>231</v>
      </c>
      <c r="C592" s="36" t="str">
        <f>_xlfn.XLOOKUP($B592,'Q1 DATA TABLE'!$A:$A,'Q1 DATA TABLE'!$G:$G)</f>
        <v>Billericay</v>
      </c>
      <c r="D592" s="36" t="str">
        <f>_xlfn.XLOOKUP($B592,'Q1 DATA TABLE'!$A:$A,'Q1 DATA TABLE'!C:C)</f>
        <v>England</v>
      </c>
      <c r="E592" s="36" t="str">
        <f>_xlfn.XLOOKUP($B592,'Q1 DATA TABLE'!$A:$A,'Q1 DATA TABLE'!$E:$E)</f>
        <v>United Kingdom</v>
      </c>
      <c r="F592" s="36">
        <f>_xlfn.XLOOKUP($B592,'Q1 DATA TABLE'!$A:$A,'Q1 DATA TABLE'!$H:$H)</f>
        <v>10</v>
      </c>
      <c r="G592" s="22" t="s">
        <v>11242</v>
      </c>
      <c r="H592" s="22" t="s">
        <v>10775</v>
      </c>
      <c r="I592" s="22" t="s">
        <v>11185</v>
      </c>
      <c r="J592" s="23">
        <v>23809</v>
      </c>
      <c r="K592" s="22" t="s">
        <v>10765</v>
      </c>
      <c r="L592" s="22" t="s">
        <v>10792</v>
      </c>
      <c r="M592" s="24">
        <v>40000</v>
      </c>
      <c r="N592" s="21">
        <v>1</v>
      </c>
      <c r="O592" s="22" t="s">
        <v>10766</v>
      </c>
      <c r="P592" s="22" t="s">
        <v>10857</v>
      </c>
      <c r="Q592" s="21">
        <v>1</v>
      </c>
      <c r="R592" s="21">
        <v>0</v>
      </c>
      <c r="S592" s="22" t="s">
        <v>12476</v>
      </c>
      <c r="T592" s="22" t="s">
        <v>10769</v>
      </c>
      <c r="U592" s="22" t="s">
        <v>11036</v>
      </c>
      <c r="V592" s="23">
        <v>38181</v>
      </c>
      <c r="W592" s="22" t="s">
        <v>10780</v>
      </c>
    </row>
    <row r="593" spans="1:23" x14ac:dyDescent="0.25">
      <c r="A593" s="21">
        <v>11586</v>
      </c>
      <c r="B593" s="21">
        <v>278</v>
      </c>
      <c r="C593" s="36" t="str">
        <f>_xlfn.XLOOKUP($B593,'Q1 DATA TABLE'!$A:$A,'Q1 DATA TABLE'!$G:$G)</f>
        <v>York</v>
      </c>
      <c r="D593" s="36" t="str">
        <f>_xlfn.XLOOKUP($B593,'Q1 DATA TABLE'!$A:$A,'Q1 DATA TABLE'!C:C)</f>
        <v>England</v>
      </c>
      <c r="E593" s="36" t="str">
        <f>_xlfn.XLOOKUP($B593,'Q1 DATA TABLE'!$A:$A,'Q1 DATA TABLE'!$E:$E)</f>
        <v>United Kingdom</v>
      </c>
      <c r="F593" s="36">
        <f>_xlfn.XLOOKUP($B593,'Q1 DATA TABLE'!$A:$A,'Q1 DATA TABLE'!$H:$H)</f>
        <v>10</v>
      </c>
      <c r="G593" s="22" t="s">
        <v>12397</v>
      </c>
      <c r="H593" s="22" t="s">
        <v>10769</v>
      </c>
      <c r="I593" s="22" t="s">
        <v>11533</v>
      </c>
      <c r="J593" s="23">
        <v>24091</v>
      </c>
      <c r="K593" s="22" t="s">
        <v>10765</v>
      </c>
      <c r="L593" s="22" t="s">
        <v>10765</v>
      </c>
      <c r="M593" s="24">
        <v>40000</v>
      </c>
      <c r="N593" s="21">
        <v>1</v>
      </c>
      <c r="O593" s="22" t="s">
        <v>10766</v>
      </c>
      <c r="P593" s="22" t="s">
        <v>10857</v>
      </c>
      <c r="Q593" s="21">
        <v>1</v>
      </c>
      <c r="R593" s="21">
        <v>0</v>
      </c>
      <c r="S593" s="22" t="s">
        <v>12477</v>
      </c>
      <c r="T593" s="22" t="s">
        <v>10769</v>
      </c>
      <c r="U593" s="22" t="s">
        <v>12167</v>
      </c>
      <c r="V593" s="23">
        <v>38107</v>
      </c>
      <c r="W593" s="22" t="s">
        <v>10780</v>
      </c>
    </row>
    <row r="594" spans="1:23" x14ac:dyDescent="0.25">
      <c r="A594" s="21">
        <v>11587</v>
      </c>
      <c r="B594" s="21">
        <v>184</v>
      </c>
      <c r="C594" s="36" t="str">
        <f>_xlfn.XLOOKUP($B594,'Q1 DATA TABLE'!$A:$A,'Q1 DATA TABLE'!$G:$G)</f>
        <v>Metz</v>
      </c>
      <c r="D594" s="36" t="str">
        <f>_xlfn.XLOOKUP($B594,'Q1 DATA TABLE'!$A:$A,'Q1 DATA TABLE'!C:C)</f>
        <v>Moselle</v>
      </c>
      <c r="E594" s="36" t="str">
        <f>_xlfn.XLOOKUP($B594,'Q1 DATA TABLE'!$A:$A,'Q1 DATA TABLE'!$E:$E)</f>
        <v>France</v>
      </c>
      <c r="F594" s="36">
        <f>_xlfn.XLOOKUP($B594,'Q1 DATA TABLE'!$A:$A,'Q1 DATA TABLE'!$H:$H)</f>
        <v>7</v>
      </c>
      <c r="G594" s="22" t="s">
        <v>12478</v>
      </c>
      <c r="H594" s="22" t="s">
        <v>10769</v>
      </c>
      <c r="I594" s="22" t="s">
        <v>11180</v>
      </c>
      <c r="J594" s="23">
        <v>23671</v>
      </c>
      <c r="K594" s="22" t="s">
        <v>10777</v>
      </c>
      <c r="L594" s="22" t="s">
        <v>10765</v>
      </c>
      <c r="M594" s="24">
        <v>30000</v>
      </c>
      <c r="N594" s="21">
        <v>2</v>
      </c>
      <c r="O594" s="22" t="s">
        <v>10856</v>
      </c>
      <c r="P594" s="22" t="s">
        <v>10873</v>
      </c>
      <c r="Q594" s="21">
        <v>1</v>
      </c>
      <c r="R594" s="21">
        <v>2</v>
      </c>
      <c r="S594" s="22" t="s">
        <v>12479</v>
      </c>
      <c r="T594" s="22" t="s">
        <v>10769</v>
      </c>
      <c r="U594" s="22" t="s">
        <v>11215</v>
      </c>
      <c r="V594" s="23">
        <v>37774</v>
      </c>
      <c r="W594" s="22" t="s">
        <v>10780</v>
      </c>
    </row>
    <row r="595" spans="1:23" x14ac:dyDescent="0.25">
      <c r="A595" s="21">
        <v>11588</v>
      </c>
      <c r="B595" s="21">
        <v>223</v>
      </c>
      <c r="C595" s="36" t="str">
        <f>_xlfn.XLOOKUP($B595,'Q1 DATA TABLE'!$A:$A,'Q1 DATA TABLE'!$G:$G)</f>
        <v>Saint-Denis</v>
      </c>
      <c r="D595" s="36" t="str">
        <f>_xlfn.XLOOKUP($B595,'Q1 DATA TABLE'!$A:$A,'Q1 DATA TABLE'!C:C)</f>
        <v>Seine Saint Denis</v>
      </c>
      <c r="E595" s="36" t="str">
        <f>_xlfn.XLOOKUP($B595,'Q1 DATA TABLE'!$A:$A,'Q1 DATA TABLE'!$E:$E)</f>
        <v>France</v>
      </c>
      <c r="F595" s="36">
        <f>_xlfn.XLOOKUP($B595,'Q1 DATA TABLE'!$A:$A,'Q1 DATA TABLE'!$H:$H)</f>
        <v>7</v>
      </c>
      <c r="G595" s="22" t="s">
        <v>11233</v>
      </c>
      <c r="H595" s="22" t="s">
        <v>10769</v>
      </c>
      <c r="I595" s="22" t="s">
        <v>10812</v>
      </c>
      <c r="J595" s="23">
        <v>23572</v>
      </c>
      <c r="K595" s="22" t="s">
        <v>10765</v>
      </c>
      <c r="L595" s="22" t="s">
        <v>10792</v>
      </c>
      <c r="M595" s="24">
        <v>30000</v>
      </c>
      <c r="N595" s="21">
        <v>2</v>
      </c>
      <c r="O595" s="22" t="s">
        <v>10856</v>
      </c>
      <c r="P595" s="22" t="s">
        <v>10873</v>
      </c>
      <c r="Q595" s="21">
        <v>0</v>
      </c>
      <c r="R595" s="21">
        <v>2</v>
      </c>
      <c r="S595" s="22" t="s">
        <v>12480</v>
      </c>
      <c r="T595" s="22" t="s">
        <v>10769</v>
      </c>
      <c r="U595" s="22" t="s">
        <v>11057</v>
      </c>
      <c r="V595" s="23">
        <v>37774</v>
      </c>
      <c r="W595" s="22" t="s">
        <v>10780</v>
      </c>
    </row>
    <row r="596" spans="1:23" x14ac:dyDescent="0.25">
      <c r="A596" s="21">
        <v>11589</v>
      </c>
      <c r="B596" s="21">
        <v>257</v>
      </c>
      <c r="C596" s="36" t="str">
        <f>_xlfn.XLOOKUP($B596,'Q1 DATA TABLE'!$A:$A,'Q1 DATA TABLE'!$G:$G)</f>
        <v>London</v>
      </c>
      <c r="D596" s="36" t="str">
        <f>_xlfn.XLOOKUP($B596,'Q1 DATA TABLE'!$A:$A,'Q1 DATA TABLE'!C:C)</f>
        <v>England</v>
      </c>
      <c r="E596" s="36" t="str">
        <f>_xlfn.XLOOKUP($B596,'Q1 DATA TABLE'!$A:$A,'Q1 DATA TABLE'!$E:$E)</f>
        <v>United Kingdom</v>
      </c>
      <c r="F596" s="36">
        <f>_xlfn.XLOOKUP($B596,'Q1 DATA TABLE'!$A:$A,'Q1 DATA TABLE'!$H:$H)</f>
        <v>10</v>
      </c>
      <c r="G596" s="22" t="s">
        <v>10949</v>
      </c>
      <c r="H596" s="22" t="s">
        <v>10769</v>
      </c>
      <c r="I596" s="22" t="s">
        <v>12005</v>
      </c>
      <c r="J596" s="23">
        <v>23501</v>
      </c>
      <c r="K596" s="22" t="s">
        <v>10765</v>
      </c>
      <c r="L596" s="22" t="s">
        <v>10792</v>
      </c>
      <c r="M596" s="24">
        <v>40000</v>
      </c>
      <c r="N596" s="21">
        <v>1</v>
      </c>
      <c r="O596" s="22" t="s">
        <v>10766</v>
      </c>
      <c r="P596" s="22" t="s">
        <v>10857</v>
      </c>
      <c r="Q596" s="21">
        <v>1</v>
      </c>
      <c r="R596" s="21">
        <v>0</v>
      </c>
      <c r="S596" s="22" t="s">
        <v>11746</v>
      </c>
      <c r="T596" s="22" t="s">
        <v>10769</v>
      </c>
      <c r="U596" s="22" t="s">
        <v>11004</v>
      </c>
      <c r="V596" s="23">
        <v>37961</v>
      </c>
      <c r="W596" s="22" t="s">
        <v>10780</v>
      </c>
    </row>
    <row r="597" spans="1:23" x14ac:dyDescent="0.25">
      <c r="A597" s="21">
        <v>11590</v>
      </c>
      <c r="B597" s="21">
        <v>221</v>
      </c>
      <c r="C597" s="36" t="str">
        <f>_xlfn.XLOOKUP($B597,'Q1 DATA TABLE'!$A:$A,'Q1 DATA TABLE'!$G:$G)</f>
        <v>Drancy</v>
      </c>
      <c r="D597" s="36" t="str">
        <f>_xlfn.XLOOKUP($B597,'Q1 DATA TABLE'!$A:$A,'Q1 DATA TABLE'!C:C)</f>
        <v>Seine Saint Denis</v>
      </c>
      <c r="E597" s="36" t="str">
        <f>_xlfn.XLOOKUP($B597,'Q1 DATA TABLE'!$A:$A,'Q1 DATA TABLE'!$E:$E)</f>
        <v>France</v>
      </c>
      <c r="F597" s="36">
        <f>_xlfn.XLOOKUP($B597,'Q1 DATA TABLE'!$A:$A,'Q1 DATA TABLE'!$H:$H)</f>
        <v>7</v>
      </c>
      <c r="G597" s="22" t="s">
        <v>12192</v>
      </c>
      <c r="H597" s="22" t="s">
        <v>10792</v>
      </c>
      <c r="I597" s="22" t="s">
        <v>11051</v>
      </c>
      <c r="J597" s="23">
        <v>23302</v>
      </c>
      <c r="K597" s="22" t="s">
        <v>10777</v>
      </c>
      <c r="L597" s="22" t="s">
        <v>10792</v>
      </c>
      <c r="M597" s="24">
        <v>30000</v>
      </c>
      <c r="N597" s="21">
        <v>2</v>
      </c>
      <c r="O597" s="22" t="s">
        <v>10856</v>
      </c>
      <c r="P597" s="22" t="s">
        <v>10873</v>
      </c>
      <c r="Q597" s="21">
        <v>1</v>
      </c>
      <c r="R597" s="21">
        <v>2</v>
      </c>
      <c r="S597" s="22" t="s">
        <v>11967</v>
      </c>
      <c r="T597" s="22" t="s">
        <v>10769</v>
      </c>
      <c r="U597" s="22" t="s">
        <v>11224</v>
      </c>
      <c r="V597" s="23">
        <v>37776</v>
      </c>
      <c r="W597" s="22" t="s">
        <v>10780</v>
      </c>
    </row>
    <row r="598" spans="1:23" x14ac:dyDescent="0.25">
      <c r="A598" s="21">
        <v>11591</v>
      </c>
      <c r="B598" s="21">
        <v>209</v>
      </c>
      <c r="C598" s="36" t="str">
        <f>_xlfn.XLOOKUP($B598,'Q1 DATA TABLE'!$A:$A,'Q1 DATA TABLE'!$G:$G)</f>
        <v>Versailles</v>
      </c>
      <c r="D598" s="36" t="str">
        <f>_xlfn.XLOOKUP($B598,'Q1 DATA TABLE'!$A:$A,'Q1 DATA TABLE'!C:C)</f>
        <v>Yveline</v>
      </c>
      <c r="E598" s="36" t="str">
        <f>_xlfn.XLOOKUP($B598,'Q1 DATA TABLE'!$A:$A,'Q1 DATA TABLE'!$E:$E)</f>
        <v>France</v>
      </c>
      <c r="F598" s="36">
        <f>_xlfn.XLOOKUP($B598,'Q1 DATA TABLE'!$A:$A,'Q1 DATA TABLE'!$H:$H)</f>
        <v>7</v>
      </c>
      <c r="G598" s="22" t="s">
        <v>12481</v>
      </c>
      <c r="H598" s="22" t="s">
        <v>11195</v>
      </c>
      <c r="I598" s="22" t="s">
        <v>10831</v>
      </c>
      <c r="J598" s="23">
        <v>23147</v>
      </c>
      <c r="K598" s="22" t="s">
        <v>10777</v>
      </c>
      <c r="L598" s="22" t="s">
        <v>10792</v>
      </c>
      <c r="M598" s="24">
        <v>30000</v>
      </c>
      <c r="N598" s="21">
        <v>3</v>
      </c>
      <c r="O598" s="22" t="s">
        <v>10856</v>
      </c>
      <c r="P598" s="22" t="s">
        <v>10873</v>
      </c>
      <c r="Q598" s="21">
        <v>1</v>
      </c>
      <c r="R598" s="21">
        <v>0</v>
      </c>
      <c r="S598" s="22" t="s">
        <v>12482</v>
      </c>
      <c r="T598" s="22" t="s">
        <v>10769</v>
      </c>
      <c r="U598" s="22" t="s">
        <v>11212</v>
      </c>
      <c r="V598" s="23">
        <v>37086</v>
      </c>
      <c r="W598" s="22" t="s">
        <v>10780</v>
      </c>
    </row>
    <row r="599" spans="1:23" x14ac:dyDescent="0.25">
      <c r="A599" s="21">
        <v>11592</v>
      </c>
      <c r="B599" s="21">
        <v>198</v>
      </c>
      <c r="C599" s="36" t="str">
        <f>_xlfn.XLOOKUP($B599,'Q1 DATA TABLE'!$A:$A,'Q1 DATA TABLE'!$G:$G)</f>
        <v>Paris</v>
      </c>
      <c r="D599" s="36" t="str">
        <f>_xlfn.XLOOKUP($B599,'Q1 DATA TABLE'!$A:$A,'Q1 DATA TABLE'!C:C)</f>
        <v>Seine (Paris)</v>
      </c>
      <c r="E599" s="36" t="str">
        <f>_xlfn.XLOOKUP($B599,'Q1 DATA TABLE'!$A:$A,'Q1 DATA TABLE'!$E:$E)</f>
        <v>France</v>
      </c>
      <c r="F599" s="36">
        <f>_xlfn.XLOOKUP($B599,'Q1 DATA TABLE'!$A:$A,'Q1 DATA TABLE'!$H:$H)</f>
        <v>7</v>
      </c>
      <c r="G599" s="22" t="s">
        <v>12483</v>
      </c>
      <c r="H599" s="22" t="s">
        <v>11085</v>
      </c>
      <c r="I599" s="22" t="s">
        <v>11102</v>
      </c>
      <c r="J599" s="23">
        <v>28737</v>
      </c>
      <c r="K599" s="22" t="s">
        <v>10777</v>
      </c>
      <c r="L599" s="22" t="s">
        <v>10765</v>
      </c>
      <c r="M599" s="24">
        <v>20000</v>
      </c>
      <c r="N599" s="21">
        <v>0</v>
      </c>
      <c r="O599" s="22" t="s">
        <v>10867</v>
      </c>
      <c r="P599" s="22" t="s">
        <v>11928</v>
      </c>
      <c r="Q599" s="21">
        <v>0</v>
      </c>
      <c r="R599" s="21">
        <v>1</v>
      </c>
      <c r="S599" s="22" t="s">
        <v>12484</v>
      </c>
      <c r="T599" s="22" t="s">
        <v>10769</v>
      </c>
      <c r="U599" s="22" t="s">
        <v>10913</v>
      </c>
      <c r="V599" s="23">
        <v>37086</v>
      </c>
      <c r="W599" s="22" t="s">
        <v>10787</v>
      </c>
    </row>
    <row r="600" spans="1:23" x14ac:dyDescent="0.25">
      <c r="A600" s="21">
        <v>11593</v>
      </c>
      <c r="B600" s="21">
        <v>183</v>
      </c>
      <c r="C600" s="36" t="str">
        <f>_xlfn.XLOOKUP($B600,'Q1 DATA TABLE'!$A:$A,'Q1 DATA TABLE'!$G:$G)</f>
        <v>Orleans</v>
      </c>
      <c r="D600" s="36" t="str">
        <f>_xlfn.XLOOKUP($B600,'Q1 DATA TABLE'!$A:$A,'Q1 DATA TABLE'!C:C)</f>
        <v>Loiret</v>
      </c>
      <c r="E600" s="36" t="str">
        <f>_xlfn.XLOOKUP($B600,'Q1 DATA TABLE'!$A:$A,'Q1 DATA TABLE'!$E:$E)</f>
        <v>France</v>
      </c>
      <c r="F600" s="36">
        <f>_xlfn.XLOOKUP($B600,'Q1 DATA TABLE'!$A:$A,'Q1 DATA TABLE'!$H:$H)</f>
        <v>7</v>
      </c>
      <c r="G600" s="22" t="s">
        <v>12485</v>
      </c>
      <c r="H600" s="22" t="s">
        <v>10769</v>
      </c>
      <c r="I600" s="22" t="s">
        <v>10928</v>
      </c>
      <c r="J600" s="23">
        <v>28209</v>
      </c>
      <c r="K600" s="22" t="s">
        <v>10777</v>
      </c>
      <c r="L600" s="22" t="s">
        <v>10765</v>
      </c>
      <c r="M600" s="24">
        <v>20000</v>
      </c>
      <c r="N600" s="21">
        <v>0</v>
      </c>
      <c r="O600" s="22" t="s">
        <v>10867</v>
      </c>
      <c r="P600" s="22" t="s">
        <v>11928</v>
      </c>
      <c r="Q600" s="21">
        <v>1</v>
      </c>
      <c r="R600" s="21">
        <v>1</v>
      </c>
      <c r="S600" s="22" t="s">
        <v>12486</v>
      </c>
      <c r="T600" s="22" t="s">
        <v>10769</v>
      </c>
      <c r="U600" s="22" t="s">
        <v>11124</v>
      </c>
      <c r="V600" s="23">
        <v>37096</v>
      </c>
      <c r="W600" s="22" t="s">
        <v>10787</v>
      </c>
    </row>
    <row r="601" spans="1:23" x14ac:dyDescent="0.25">
      <c r="A601" s="21">
        <v>11594</v>
      </c>
      <c r="B601" s="21">
        <v>213</v>
      </c>
      <c r="C601" s="36" t="str">
        <f>_xlfn.XLOOKUP($B601,'Q1 DATA TABLE'!$A:$A,'Q1 DATA TABLE'!$G:$G)</f>
        <v>Verrieres Le Buisson</v>
      </c>
      <c r="D601" s="36" t="str">
        <f>_xlfn.XLOOKUP($B601,'Q1 DATA TABLE'!$A:$A,'Q1 DATA TABLE'!C:C)</f>
        <v>Essonne</v>
      </c>
      <c r="E601" s="36" t="str">
        <f>_xlfn.XLOOKUP($B601,'Q1 DATA TABLE'!$A:$A,'Q1 DATA TABLE'!$E:$E)</f>
        <v>France</v>
      </c>
      <c r="F601" s="36">
        <f>_xlfn.XLOOKUP($B601,'Q1 DATA TABLE'!$A:$A,'Q1 DATA TABLE'!$H:$H)</f>
        <v>7</v>
      </c>
      <c r="G601" s="22" t="s">
        <v>12488</v>
      </c>
      <c r="H601" s="22" t="s">
        <v>10769</v>
      </c>
      <c r="I601" s="22" t="s">
        <v>11368</v>
      </c>
      <c r="J601" s="23">
        <v>29163</v>
      </c>
      <c r="K601" s="22" t="s">
        <v>10777</v>
      </c>
      <c r="L601" s="22" t="s">
        <v>10765</v>
      </c>
      <c r="M601" s="24">
        <v>20000</v>
      </c>
      <c r="N601" s="21">
        <v>4</v>
      </c>
      <c r="O601" s="22" t="s">
        <v>10867</v>
      </c>
      <c r="P601" s="22" t="s">
        <v>11928</v>
      </c>
      <c r="Q601" s="21">
        <v>1</v>
      </c>
      <c r="R601" s="21">
        <v>2</v>
      </c>
      <c r="S601" s="22" t="s">
        <v>12489</v>
      </c>
      <c r="T601" s="22" t="s">
        <v>10769</v>
      </c>
      <c r="U601" s="22" t="s">
        <v>11142</v>
      </c>
      <c r="V601" s="23">
        <v>38035</v>
      </c>
      <c r="W601" s="22" t="s">
        <v>10780</v>
      </c>
    </row>
    <row r="602" spans="1:23" x14ac:dyDescent="0.25">
      <c r="A602" s="21">
        <v>11595</v>
      </c>
      <c r="B602" s="21">
        <v>117</v>
      </c>
      <c r="C602" s="36" t="str">
        <f>_xlfn.XLOOKUP($B602,'Q1 DATA TABLE'!$A:$A,'Q1 DATA TABLE'!$G:$G)</f>
        <v>Erlangen</v>
      </c>
      <c r="D602" s="36" t="str">
        <f>_xlfn.XLOOKUP($B602,'Q1 DATA TABLE'!$A:$A,'Q1 DATA TABLE'!C:C)</f>
        <v>Bayern</v>
      </c>
      <c r="E602" s="36" t="str">
        <f>_xlfn.XLOOKUP($B602,'Q1 DATA TABLE'!$A:$A,'Q1 DATA TABLE'!$E:$E)</f>
        <v>Germany</v>
      </c>
      <c r="F602" s="36">
        <f>_xlfn.XLOOKUP($B602,'Q1 DATA TABLE'!$A:$A,'Q1 DATA TABLE'!$H:$H)</f>
        <v>8</v>
      </c>
      <c r="G602" s="22" t="s">
        <v>12490</v>
      </c>
      <c r="H602" s="22" t="s">
        <v>10769</v>
      </c>
      <c r="I602" s="22" t="s">
        <v>11452</v>
      </c>
      <c r="J602" s="23">
        <v>29038</v>
      </c>
      <c r="K602" s="22" t="s">
        <v>10777</v>
      </c>
      <c r="L602" s="22" t="s">
        <v>10765</v>
      </c>
      <c r="M602" s="24">
        <v>20000</v>
      </c>
      <c r="N602" s="21">
        <v>5</v>
      </c>
      <c r="O602" s="22" t="s">
        <v>10867</v>
      </c>
      <c r="P602" s="22" t="s">
        <v>11928</v>
      </c>
      <c r="Q602" s="21">
        <v>1</v>
      </c>
      <c r="R602" s="21">
        <v>3</v>
      </c>
      <c r="S602" s="22" t="s">
        <v>12491</v>
      </c>
      <c r="T602" s="22" t="s">
        <v>10769</v>
      </c>
      <c r="U602" s="22" t="s">
        <v>11057</v>
      </c>
      <c r="V602" s="23">
        <v>38170</v>
      </c>
      <c r="W602" s="22" t="s">
        <v>10780</v>
      </c>
    </row>
    <row r="603" spans="1:23" x14ac:dyDescent="0.25">
      <c r="A603" s="21">
        <v>11596</v>
      </c>
      <c r="B603" s="21">
        <v>267</v>
      </c>
      <c r="C603" s="36" t="str">
        <f>_xlfn.XLOOKUP($B603,'Q1 DATA TABLE'!$A:$A,'Q1 DATA TABLE'!$G:$G)</f>
        <v>Runcorn</v>
      </c>
      <c r="D603" s="36" t="str">
        <f>_xlfn.XLOOKUP($B603,'Q1 DATA TABLE'!$A:$A,'Q1 DATA TABLE'!C:C)</f>
        <v>England</v>
      </c>
      <c r="E603" s="36" t="str">
        <f>_xlfn.XLOOKUP($B603,'Q1 DATA TABLE'!$A:$A,'Q1 DATA TABLE'!$E:$E)</f>
        <v>United Kingdom</v>
      </c>
      <c r="F603" s="36">
        <f>_xlfn.XLOOKUP($B603,'Q1 DATA TABLE'!$A:$A,'Q1 DATA TABLE'!$H:$H)</f>
        <v>10</v>
      </c>
      <c r="G603" s="22" t="s">
        <v>12320</v>
      </c>
      <c r="H603" s="22" t="s">
        <v>11029</v>
      </c>
      <c r="I603" s="22" t="s">
        <v>11038</v>
      </c>
      <c r="J603" s="23">
        <v>23257</v>
      </c>
      <c r="K603" s="22" t="s">
        <v>10765</v>
      </c>
      <c r="L603" s="22" t="s">
        <v>10765</v>
      </c>
      <c r="M603" s="24">
        <v>40000</v>
      </c>
      <c r="N603" s="21">
        <v>1</v>
      </c>
      <c r="O603" s="22" t="s">
        <v>10766</v>
      </c>
      <c r="P603" s="22" t="s">
        <v>10857</v>
      </c>
      <c r="Q603" s="21">
        <v>1</v>
      </c>
      <c r="R603" s="21">
        <v>0</v>
      </c>
      <c r="S603" s="22" t="s">
        <v>12492</v>
      </c>
      <c r="T603" s="22" t="s">
        <v>10769</v>
      </c>
      <c r="U603" s="22" t="s">
        <v>11132</v>
      </c>
      <c r="V603" s="23">
        <v>38080</v>
      </c>
      <c r="W603" s="22" t="s">
        <v>10780</v>
      </c>
    </row>
    <row r="604" spans="1:23" x14ac:dyDescent="0.25">
      <c r="A604" s="21">
        <v>11597</v>
      </c>
      <c r="B604" s="21">
        <v>225</v>
      </c>
      <c r="C604" s="36" t="str">
        <f>_xlfn.XLOOKUP($B604,'Q1 DATA TABLE'!$A:$A,'Q1 DATA TABLE'!$G:$G)</f>
        <v>Orly</v>
      </c>
      <c r="D604" s="36" t="str">
        <f>_xlfn.XLOOKUP($B604,'Q1 DATA TABLE'!$A:$A,'Q1 DATA TABLE'!C:C)</f>
        <v>Val de Marne</v>
      </c>
      <c r="E604" s="36" t="str">
        <f>_xlfn.XLOOKUP($B604,'Q1 DATA TABLE'!$A:$A,'Q1 DATA TABLE'!$E:$E)</f>
        <v>France</v>
      </c>
      <c r="F604" s="36">
        <f>_xlfn.XLOOKUP($B604,'Q1 DATA TABLE'!$A:$A,'Q1 DATA TABLE'!$H:$H)</f>
        <v>7</v>
      </c>
      <c r="G604" s="22" t="s">
        <v>12495</v>
      </c>
      <c r="H604" s="22" t="s">
        <v>10823</v>
      </c>
      <c r="I604" s="22" t="s">
        <v>12267</v>
      </c>
      <c r="J604" s="23">
        <v>28527</v>
      </c>
      <c r="K604" s="22" t="s">
        <v>10777</v>
      </c>
      <c r="L604" s="22" t="s">
        <v>10792</v>
      </c>
      <c r="M604" s="24">
        <v>30000</v>
      </c>
      <c r="N604" s="21">
        <v>3</v>
      </c>
      <c r="O604" s="22" t="s">
        <v>10856</v>
      </c>
      <c r="P604" s="22" t="s">
        <v>10873</v>
      </c>
      <c r="Q604" s="21">
        <v>1</v>
      </c>
      <c r="R604" s="21">
        <v>2</v>
      </c>
      <c r="S604" s="22" t="s">
        <v>12496</v>
      </c>
      <c r="T604" s="22" t="s">
        <v>10769</v>
      </c>
      <c r="U604" s="22" t="s">
        <v>11193</v>
      </c>
      <c r="V604" s="23">
        <v>38176</v>
      </c>
      <c r="W604" s="22" t="s">
        <v>10780</v>
      </c>
    </row>
    <row r="605" spans="1:23" x14ac:dyDescent="0.25">
      <c r="A605" s="21">
        <v>11598</v>
      </c>
      <c r="B605" s="21">
        <v>174</v>
      </c>
      <c r="C605" s="36" t="str">
        <f>_xlfn.XLOOKUP($B605,'Q1 DATA TABLE'!$A:$A,'Q1 DATA TABLE'!$G:$G)</f>
        <v>Saarbrücken</v>
      </c>
      <c r="D605" s="36" t="str">
        <f>_xlfn.XLOOKUP($B605,'Q1 DATA TABLE'!$A:$A,'Q1 DATA TABLE'!C:C)</f>
        <v>Saarland</v>
      </c>
      <c r="E605" s="36" t="str">
        <f>_xlfn.XLOOKUP($B605,'Q1 DATA TABLE'!$A:$A,'Q1 DATA TABLE'!$E:$E)</f>
        <v>Germany</v>
      </c>
      <c r="F605" s="36">
        <f>_xlfn.XLOOKUP($B605,'Q1 DATA TABLE'!$A:$A,'Q1 DATA TABLE'!$H:$H)</f>
        <v>8</v>
      </c>
      <c r="G605" s="22" t="s">
        <v>11249</v>
      </c>
      <c r="H605" s="22" t="s">
        <v>11582</v>
      </c>
      <c r="I605" s="22" t="s">
        <v>10802</v>
      </c>
      <c r="J605" s="23">
        <v>28673</v>
      </c>
      <c r="K605" s="22" t="s">
        <v>10777</v>
      </c>
      <c r="L605" s="22" t="s">
        <v>10792</v>
      </c>
      <c r="M605" s="24">
        <v>30000</v>
      </c>
      <c r="N605" s="21">
        <v>3</v>
      </c>
      <c r="O605" s="22" t="s">
        <v>10856</v>
      </c>
      <c r="P605" s="22" t="s">
        <v>10873</v>
      </c>
      <c r="Q605" s="21">
        <v>1</v>
      </c>
      <c r="R605" s="21">
        <v>3</v>
      </c>
      <c r="S605" s="22" t="s">
        <v>12498</v>
      </c>
      <c r="T605" s="22" t="s">
        <v>10769</v>
      </c>
      <c r="U605" s="22" t="s">
        <v>11004</v>
      </c>
      <c r="V605" s="23">
        <v>37511</v>
      </c>
      <c r="W605" s="22" t="s">
        <v>10780</v>
      </c>
    </row>
    <row r="606" spans="1:23" x14ac:dyDescent="0.25">
      <c r="A606" s="21">
        <v>11599</v>
      </c>
      <c r="B606" s="21">
        <v>211</v>
      </c>
      <c r="C606" s="36" t="str">
        <f>_xlfn.XLOOKUP($B606,'Q1 DATA TABLE'!$A:$A,'Q1 DATA TABLE'!$G:$G)</f>
        <v>Les Ulis</v>
      </c>
      <c r="D606" s="36" t="str">
        <f>_xlfn.XLOOKUP($B606,'Q1 DATA TABLE'!$A:$A,'Q1 DATA TABLE'!C:C)</f>
        <v>Essonne</v>
      </c>
      <c r="E606" s="36" t="str">
        <f>_xlfn.XLOOKUP($B606,'Q1 DATA TABLE'!$A:$A,'Q1 DATA TABLE'!$E:$E)</f>
        <v>France</v>
      </c>
      <c r="F606" s="36">
        <f>_xlfn.XLOOKUP($B606,'Q1 DATA TABLE'!$A:$A,'Q1 DATA TABLE'!$H:$H)</f>
        <v>7</v>
      </c>
      <c r="G606" s="22" t="s">
        <v>11951</v>
      </c>
      <c r="H606" s="22" t="s">
        <v>10769</v>
      </c>
      <c r="I606" s="22" t="s">
        <v>11051</v>
      </c>
      <c r="J606" s="23">
        <v>28384</v>
      </c>
      <c r="K606" s="22" t="s">
        <v>10777</v>
      </c>
      <c r="L606" s="22" t="s">
        <v>10792</v>
      </c>
      <c r="M606" s="24">
        <v>20000</v>
      </c>
      <c r="N606" s="21">
        <v>0</v>
      </c>
      <c r="O606" s="22" t="s">
        <v>10867</v>
      </c>
      <c r="P606" s="22" t="s">
        <v>11928</v>
      </c>
      <c r="Q606" s="21">
        <v>0</v>
      </c>
      <c r="R606" s="21">
        <v>1</v>
      </c>
      <c r="S606" s="22" t="s">
        <v>11967</v>
      </c>
      <c r="T606" s="22" t="s">
        <v>10769</v>
      </c>
      <c r="U606" s="22" t="s">
        <v>10970</v>
      </c>
      <c r="V606" s="23">
        <v>37093</v>
      </c>
      <c r="W606" s="22" t="s">
        <v>10771</v>
      </c>
    </row>
    <row r="607" spans="1:23" x14ac:dyDescent="0.25">
      <c r="A607" s="21">
        <v>11600</v>
      </c>
      <c r="B607" s="21">
        <v>218</v>
      </c>
      <c r="C607" s="36" t="str">
        <f>_xlfn.XLOOKUP($B607,'Q1 DATA TABLE'!$A:$A,'Q1 DATA TABLE'!$G:$G)</f>
        <v>Sèvres</v>
      </c>
      <c r="D607" s="36" t="str">
        <f>_xlfn.XLOOKUP($B607,'Q1 DATA TABLE'!$A:$A,'Q1 DATA TABLE'!C:C)</f>
        <v>Hauts de Seine</v>
      </c>
      <c r="E607" s="36" t="str">
        <f>_xlfn.XLOOKUP($B607,'Q1 DATA TABLE'!$A:$A,'Q1 DATA TABLE'!$E:$E)</f>
        <v>France</v>
      </c>
      <c r="F607" s="36">
        <f>_xlfn.XLOOKUP($B607,'Q1 DATA TABLE'!$A:$A,'Q1 DATA TABLE'!$H:$H)</f>
        <v>7</v>
      </c>
      <c r="G607" s="22" t="s">
        <v>11104</v>
      </c>
      <c r="H607" s="22" t="s">
        <v>10871</v>
      </c>
      <c r="I607" s="22" t="s">
        <v>11210</v>
      </c>
      <c r="J607" s="23">
        <v>28222</v>
      </c>
      <c r="K607" s="22" t="s">
        <v>10777</v>
      </c>
      <c r="L607" s="22" t="s">
        <v>10792</v>
      </c>
      <c r="M607" s="24">
        <v>30000</v>
      </c>
      <c r="N607" s="21">
        <v>0</v>
      </c>
      <c r="O607" s="22" t="s">
        <v>10856</v>
      </c>
      <c r="P607" s="22" t="s">
        <v>10873</v>
      </c>
      <c r="Q607" s="21">
        <v>0</v>
      </c>
      <c r="R607" s="21">
        <v>1</v>
      </c>
      <c r="S607" s="22" t="s">
        <v>12499</v>
      </c>
      <c r="T607" s="22" t="s">
        <v>10769</v>
      </c>
      <c r="U607" s="22" t="s">
        <v>12088</v>
      </c>
      <c r="V607" s="23">
        <v>37932</v>
      </c>
      <c r="W607" s="22" t="s">
        <v>10787</v>
      </c>
    </row>
    <row r="608" spans="1:23" x14ac:dyDescent="0.25">
      <c r="A608" s="21">
        <v>11601</v>
      </c>
      <c r="B608" s="21">
        <v>209</v>
      </c>
      <c r="C608" s="36" t="str">
        <f>_xlfn.XLOOKUP($B608,'Q1 DATA TABLE'!$A:$A,'Q1 DATA TABLE'!$G:$G)</f>
        <v>Versailles</v>
      </c>
      <c r="D608" s="36" t="str">
        <f>_xlfn.XLOOKUP($B608,'Q1 DATA TABLE'!$A:$A,'Q1 DATA TABLE'!C:C)</f>
        <v>Yveline</v>
      </c>
      <c r="E608" s="36" t="str">
        <f>_xlfn.XLOOKUP($B608,'Q1 DATA TABLE'!$A:$A,'Q1 DATA TABLE'!$E:$E)</f>
        <v>France</v>
      </c>
      <c r="F608" s="36">
        <f>_xlfn.XLOOKUP($B608,'Q1 DATA TABLE'!$A:$A,'Q1 DATA TABLE'!$H:$H)</f>
        <v>7</v>
      </c>
      <c r="G608" s="22" t="s">
        <v>12428</v>
      </c>
      <c r="H608" s="22" t="s">
        <v>10777</v>
      </c>
      <c r="I608" s="22" t="s">
        <v>11896</v>
      </c>
      <c r="J608" s="23">
        <v>28358</v>
      </c>
      <c r="K608" s="22" t="s">
        <v>10777</v>
      </c>
      <c r="L608" s="22" t="s">
        <v>10765</v>
      </c>
      <c r="M608" s="24">
        <v>30000</v>
      </c>
      <c r="N608" s="21">
        <v>0</v>
      </c>
      <c r="O608" s="22" t="s">
        <v>10856</v>
      </c>
      <c r="P608" s="22" t="s">
        <v>10873</v>
      </c>
      <c r="Q608" s="21">
        <v>1</v>
      </c>
      <c r="R608" s="21">
        <v>1</v>
      </c>
      <c r="S608" s="22" t="s">
        <v>12500</v>
      </c>
      <c r="T608" s="22" t="s">
        <v>10769</v>
      </c>
      <c r="U608" s="22" t="s">
        <v>11677</v>
      </c>
      <c r="V608" s="23">
        <v>37094</v>
      </c>
      <c r="W608" s="22" t="s">
        <v>10787</v>
      </c>
    </row>
    <row r="609" spans="1:23" x14ac:dyDescent="0.25">
      <c r="A609" s="21">
        <v>11602</v>
      </c>
      <c r="B609" s="21">
        <v>135</v>
      </c>
      <c r="C609" s="36" t="str">
        <f>_xlfn.XLOOKUP($B609,'Q1 DATA TABLE'!$A:$A,'Q1 DATA TABLE'!$G:$G)</f>
        <v>Salzgitter</v>
      </c>
      <c r="D609" s="36" t="str">
        <f>_xlfn.XLOOKUP($B609,'Q1 DATA TABLE'!$A:$A,'Q1 DATA TABLE'!C:C)</f>
        <v>Hessen</v>
      </c>
      <c r="E609" s="36" t="str">
        <f>_xlfn.XLOOKUP($B609,'Q1 DATA TABLE'!$A:$A,'Q1 DATA TABLE'!$E:$E)</f>
        <v>Germany</v>
      </c>
      <c r="F609" s="36">
        <f>_xlfn.XLOOKUP($B609,'Q1 DATA TABLE'!$A:$A,'Q1 DATA TABLE'!$H:$H)</f>
        <v>8</v>
      </c>
      <c r="G609" s="22" t="s">
        <v>11323</v>
      </c>
      <c r="H609" s="22" t="s">
        <v>10769</v>
      </c>
      <c r="I609" s="22" t="s">
        <v>11376</v>
      </c>
      <c r="J609" s="23">
        <v>28228</v>
      </c>
      <c r="K609" s="22" t="s">
        <v>10777</v>
      </c>
      <c r="L609" s="22" t="s">
        <v>10765</v>
      </c>
      <c r="M609" s="24">
        <v>30000</v>
      </c>
      <c r="N609" s="21">
        <v>0</v>
      </c>
      <c r="O609" s="22" t="s">
        <v>10856</v>
      </c>
      <c r="P609" s="22" t="s">
        <v>10873</v>
      </c>
      <c r="Q609" s="21">
        <v>0</v>
      </c>
      <c r="R609" s="21">
        <v>1</v>
      </c>
      <c r="S609" s="22" t="s">
        <v>12501</v>
      </c>
      <c r="T609" s="22" t="s">
        <v>10769</v>
      </c>
      <c r="U609" s="22" t="s">
        <v>11111</v>
      </c>
      <c r="V609" s="23">
        <v>37997</v>
      </c>
      <c r="W609" s="22" t="s">
        <v>10787</v>
      </c>
    </row>
    <row r="610" spans="1:23" x14ac:dyDescent="0.25">
      <c r="A610" s="21">
        <v>11603</v>
      </c>
      <c r="B610" s="21">
        <v>244</v>
      </c>
      <c r="C610" s="36" t="str">
        <f>_xlfn.XLOOKUP($B610,'Q1 DATA TABLE'!$A:$A,'Q1 DATA TABLE'!$G:$G)</f>
        <v>London</v>
      </c>
      <c r="D610" s="36" t="str">
        <f>_xlfn.XLOOKUP($B610,'Q1 DATA TABLE'!$A:$A,'Q1 DATA TABLE'!C:C)</f>
        <v>England</v>
      </c>
      <c r="E610" s="36" t="str">
        <f>_xlfn.XLOOKUP($B610,'Q1 DATA TABLE'!$A:$A,'Q1 DATA TABLE'!$E:$E)</f>
        <v>United Kingdom</v>
      </c>
      <c r="F610" s="36">
        <f>_xlfn.XLOOKUP($B610,'Q1 DATA TABLE'!$A:$A,'Q1 DATA TABLE'!$H:$H)</f>
        <v>10</v>
      </c>
      <c r="G610" s="22" t="s">
        <v>12502</v>
      </c>
      <c r="H610" s="22" t="s">
        <v>10769</v>
      </c>
      <c r="I610" s="22" t="s">
        <v>10950</v>
      </c>
      <c r="J610" s="23">
        <v>28162</v>
      </c>
      <c r="K610" s="22" t="s">
        <v>10777</v>
      </c>
      <c r="L610" s="22" t="s">
        <v>10765</v>
      </c>
      <c r="M610" s="24">
        <v>30000</v>
      </c>
      <c r="N610" s="21">
        <v>0</v>
      </c>
      <c r="O610" s="22" t="s">
        <v>10856</v>
      </c>
      <c r="P610" s="22" t="s">
        <v>10873</v>
      </c>
      <c r="Q610" s="21">
        <v>0</v>
      </c>
      <c r="R610" s="21">
        <v>1</v>
      </c>
      <c r="S610" s="22" t="s">
        <v>12503</v>
      </c>
      <c r="T610" s="22" t="s">
        <v>10769</v>
      </c>
      <c r="U610" s="22" t="s">
        <v>10799</v>
      </c>
      <c r="V610" s="23">
        <v>37458</v>
      </c>
      <c r="W610" s="22" t="s">
        <v>10780</v>
      </c>
    </row>
    <row r="611" spans="1:23" x14ac:dyDescent="0.25">
      <c r="A611" s="21">
        <v>11604</v>
      </c>
      <c r="B611" s="21">
        <v>275</v>
      </c>
      <c r="C611" s="36" t="str">
        <f>_xlfn.XLOOKUP($B611,'Q1 DATA TABLE'!$A:$A,'Q1 DATA TABLE'!$G:$G)</f>
        <v>Wokingham</v>
      </c>
      <c r="D611" s="36" t="str">
        <f>_xlfn.XLOOKUP($B611,'Q1 DATA TABLE'!$A:$A,'Q1 DATA TABLE'!C:C)</f>
        <v>England</v>
      </c>
      <c r="E611" s="36" t="str">
        <f>_xlfn.XLOOKUP($B611,'Q1 DATA TABLE'!$A:$A,'Q1 DATA TABLE'!$E:$E)</f>
        <v>United Kingdom</v>
      </c>
      <c r="F611" s="36">
        <f>_xlfn.XLOOKUP($B611,'Q1 DATA TABLE'!$A:$A,'Q1 DATA TABLE'!$H:$H)</f>
        <v>10</v>
      </c>
      <c r="G611" s="22" t="s">
        <v>11230</v>
      </c>
      <c r="H611" s="22" t="s">
        <v>10769</v>
      </c>
      <c r="I611" s="22" t="s">
        <v>10988</v>
      </c>
      <c r="J611" s="23">
        <v>28279</v>
      </c>
      <c r="K611" s="22" t="s">
        <v>10777</v>
      </c>
      <c r="L611" s="22" t="s">
        <v>10765</v>
      </c>
      <c r="M611" s="24">
        <v>30000</v>
      </c>
      <c r="N611" s="21">
        <v>0</v>
      </c>
      <c r="O611" s="22" t="s">
        <v>10856</v>
      </c>
      <c r="P611" s="22" t="s">
        <v>10873</v>
      </c>
      <c r="Q611" s="21">
        <v>1</v>
      </c>
      <c r="R611" s="21">
        <v>1</v>
      </c>
      <c r="S611" s="22" t="s">
        <v>12504</v>
      </c>
      <c r="T611" s="22" t="s">
        <v>10769</v>
      </c>
      <c r="U611" s="22" t="s">
        <v>10833</v>
      </c>
      <c r="V611" s="23">
        <v>37443</v>
      </c>
      <c r="W611" s="22" t="s">
        <v>10787</v>
      </c>
    </row>
    <row r="612" spans="1:23" x14ac:dyDescent="0.25">
      <c r="A612" s="21">
        <v>11605</v>
      </c>
      <c r="B612" s="21">
        <v>176</v>
      </c>
      <c r="C612" s="36" t="str">
        <f>_xlfn.XLOOKUP($B612,'Q1 DATA TABLE'!$A:$A,'Q1 DATA TABLE'!$G:$G)</f>
        <v>Stuttgart</v>
      </c>
      <c r="D612" s="36" t="str">
        <f>_xlfn.XLOOKUP($B612,'Q1 DATA TABLE'!$A:$A,'Q1 DATA TABLE'!C:C)</f>
        <v>Saarland</v>
      </c>
      <c r="E612" s="36" t="str">
        <f>_xlfn.XLOOKUP($B612,'Q1 DATA TABLE'!$A:$A,'Q1 DATA TABLE'!$E:$E)</f>
        <v>Germany</v>
      </c>
      <c r="F612" s="36">
        <f>_xlfn.XLOOKUP($B612,'Q1 DATA TABLE'!$A:$A,'Q1 DATA TABLE'!$H:$H)</f>
        <v>8</v>
      </c>
      <c r="G612" s="22" t="s">
        <v>11023</v>
      </c>
      <c r="H612" s="22" t="s">
        <v>10775</v>
      </c>
      <c r="I612" s="22" t="s">
        <v>12249</v>
      </c>
      <c r="J612" s="23">
        <v>28084</v>
      </c>
      <c r="K612" s="22" t="s">
        <v>10777</v>
      </c>
      <c r="L612" s="22" t="s">
        <v>10792</v>
      </c>
      <c r="M612" s="24">
        <v>20000</v>
      </c>
      <c r="N612" s="21">
        <v>0</v>
      </c>
      <c r="O612" s="22" t="s">
        <v>10867</v>
      </c>
      <c r="P612" s="22" t="s">
        <v>11928</v>
      </c>
      <c r="Q612" s="21">
        <v>0</v>
      </c>
      <c r="R612" s="21">
        <v>1</v>
      </c>
      <c r="S612" s="22" t="s">
        <v>12505</v>
      </c>
      <c r="T612" s="22" t="s">
        <v>10769</v>
      </c>
      <c r="U612" s="22" t="s">
        <v>10975</v>
      </c>
      <c r="V612" s="23">
        <v>37508</v>
      </c>
      <c r="W612" s="22" t="s">
        <v>10771</v>
      </c>
    </row>
    <row r="613" spans="1:23" x14ac:dyDescent="0.25">
      <c r="A613" s="21">
        <v>11606</v>
      </c>
      <c r="B613" s="21">
        <v>212</v>
      </c>
      <c r="C613" s="36" t="str">
        <f>_xlfn.XLOOKUP($B613,'Q1 DATA TABLE'!$A:$A,'Q1 DATA TABLE'!$G:$G)</f>
        <v>Morangis</v>
      </c>
      <c r="D613" s="36" t="str">
        <f>_xlfn.XLOOKUP($B613,'Q1 DATA TABLE'!$A:$A,'Q1 DATA TABLE'!C:C)</f>
        <v>Essonne</v>
      </c>
      <c r="E613" s="36" t="str">
        <f>_xlfn.XLOOKUP($B613,'Q1 DATA TABLE'!$A:$A,'Q1 DATA TABLE'!$E:$E)</f>
        <v>France</v>
      </c>
      <c r="F613" s="36">
        <f>_xlfn.XLOOKUP($B613,'Q1 DATA TABLE'!$A:$A,'Q1 DATA TABLE'!$H:$H)</f>
        <v>7</v>
      </c>
      <c r="G613" s="22" t="s">
        <v>11951</v>
      </c>
      <c r="H613" s="22" t="s">
        <v>10769</v>
      </c>
      <c r="I613" s="22" t="s">
        <v>10938</v>
      </c>
      <c r="J613" s="23">
        <v>27428</v>
      </c>
      <c r="K613" s="22" t="s">
        <v>10777</v>
      </c>
      <c r="L613" s="22" t="s">
        <v>10792</v>
      </c>
      <c r="M613" s="24">
        <v>10000</v>
      </c>
      <c r="N613" s="21">
        <v>0</v>
      </c>
      <c r="O613" s="22" t="s">
        <v>10911</v>
      </c>
      <c r="P613" s="22" t="s">
        <v>11928</v>
      </c>
      <c r="Q613" s="21">
        <v>0</v>
      </c>
      <c r="R613" s="21">
        <v>2</v>
      </c>
      <c r="S613" s="22" t="s">
        <v>12507</v>
      </c>
      <c r="T613" s="22" t="s">
        <v>10769</v>
      </c>
      <c r="U613" s="22" t="s">
        <v>10936</v>
      </c>
      <c r="V613" s="23">
        <v>37083</v>
      </c>
      <c r="W613" s="22" t="s">
        <v>10780</v>
      </c>
    </row>
    <row r="614" spans="1:23" x14ac:dyDescent="0.25">
      <c r="A614" s="21">
        <v>11607</v>
      </c>
      <c r="B614" s="21">
        <v>202</v>
      </c>
      <c r="C614" s="36" t="str">
        <f>_xlfn.XLOOKUP($B614,'Q1 DATA TABLE'!$A:$A,'Q1 DATA TABLE'!$G:$G)</f>
        <v>Paris</v>
      </c>
      <c r="D614" s="36" t="str">
        <f>_xlfn.XLOOKUP($B614,'Q1 DATA TABLE'!$A:$A,'Q1 DATA TABLE'!C:C)</f>
        <v>Seine (Paris)</v>
      </c>
      <c r="E614" s="36" t="str">
        <f>_xlfn.XLOOKUP($B614,'Q1 DATA TABLE'!$A:$A,'Q1 DATA TABLE'!$E:$E)</f>
        <v>France</v>
      </c>
      <c r="F614" s="36">
        <f>_xlfn.XLOOKUP($B614,'Q1 DATA TABLE'!$A:$A,'Q1 DATA TABLE'!$H:$H)</f>
        <v>7</v>
      </c>
      <c r="G614" s="22" t="s">
        <v>11264</v>
      </c>
      <c r="H614" s="22" t="s">
        <v>11277</v>
      </c>
      <c r="I614" s="22" t="s">
        <v>10928</v>
      </c>
      <c r="J614" s="23">
        <v>27523</v>
      </c>
      <c r="K614" s="22" t="s">
        <v>10777</v>
      </c>
      <c r="L614" s="22" t="s">
        <v>10765</v>
      </c>
      <c r="M614" s="24">
        <v>20000</v>
      </c>
      <c r="N614" s="21">
        <v>0</v>
      </c>
      <c r="O614" s="22" t="s">
        <v>10867</v>
      </c>
      <c r="P614" s="22" t="s">
        <v>11928</v>
      </c>
      <c r="Q614" s="21">
        <v>1</v>
      </c>
      <c r="R614" s="21">
        <v>1</v>
      </c>
      <c r="S614" s="22" t="s">
        <v>12508</v>
      </c>
      <c r="T614" s="22" t="s">
        <v>10769</v>
      </c>
      <c r="U614" s="22" t="s">
        <v>12509</v>
      </c>
      <c r="V614" s="23">
        <v>37094</v>
      </c>
      <c r="W614" s="22" t="s">
        <v>10787</v>
      </c>
    </row>
    <row r="615" spans="1:23" x14ac:dyDescent="0.25">
      <c r="A615" s="21">
        <v>11608</v>
      </c>
      <c r="B615" s="21">
        <v>217</v>
      </c>
      <c r="C615" s="36" t="str">
        <f>_xlfn.XLOOKUP($B615,'Q1 DATA TABLE'!$A:$A,'Q1 DATA TABLE'!$G:$G)</f>
        <v>Paris La Defense</v>
      </c>
      <c r="D615" s="36" t="str">
        <f>_xlfn.XLOOKUP($B615,'Q1 DATA TABLE'!$A:$A,'Q1 DATA TABLE'!C:C)</f>
        <v>Hauts de Seine</v>
      </c>
      <c r="E615" s="36" t="str">
        <f>_xlfn.XLOOKUP($B615,'Q1 DATA TABLE'!$A:$A,'Q1 DATA TABLE'!$E:$E)</f>
        <v>France</v>
      </c>
      <c r="F615" s="36">
        <f>_xlfn.XLOOKUP($B615,'Q1 DATA TABLE'!$A:$A,'Q1 DATA TABLE'!$H:$H)</f>
        <v>7</v>
      </c>
      <c r="G615" s="22" t="s">
        <v>12248</v>
      </c>
      <c r="H615" s="22" t="s">
        <v>11029</v>
      </c>
      <c r="I615" s="22" t="s">
        <v>12510</v>
      </c>
      <c r="J615" s="23">
        <v>27823</v>
      </c>
      <c r="K615" s="22" t="s">
        <v>10777</v>
      </c>
      <c r="L615" s="22" t="s">
        <v>10765</v>
      </c>
      <c r="M615" s="24">
        <v>20000</v>
      </c>
      <c r="N615" s="21">
        <v>0</v>
      </c>
      <c r="O615" s="22" t="s">
        <v>10867</v>
      </c>
      <c r="P615" s="22" t="s">
        <v>11928</v>
      </c>
      <c r="Q615" s="21">
        <v>0</v>
      </c>
      <c r="R615" s="21">
        <v>1</v>
      </c>
      <c r="S615" s="22" t="s">
        <v>12511</v>
      </c>
      <c r="T615" s="22" t="s">
        <v>10769</v>
      </c>
      <c r="U615" s="22" t="s">
        <v>11212</v>
      </c>
      <c r="V615" s="23">
        <v>38153</v>
      </c>
      <c r="W615" s="22" t="s">
        <v>10794</v>
      </c>
    </row>
    <row r="616" spans="1:23" x14ac:dyDescent="0.25">
      <c r="A616" s="21">
        <v>11609</v>
      </c>
      <c r="B616" s="21">
        <v>277</v>
      </c>
      <c r="C616" s="36" t="str">
        <f>_xlfn.XLOOKUP($B616,'Q1 DATA TABLE'!$A:$A,'Q1 DATA TABLE'!$G:$G)</f>
        <v>York</v>
      </c>
      <c r="D616" s="36" t="str">
        <f>_xlfn.XLOOKUP($B616,'Q1 DATA TABLE'!$A:$A,'Q1 DATA TABLE'!C:C)</f>
        <v>England</v>
      </c>
      <c r="E616" s="36" t="str">
        <f>_xlfn.XLOOKUP($B616,'Q1 DATA TABLE'!$A:$A,'Q1 DATA TABLE'!$E:$E)</f>
        <v>United Kingdom</v>
      </c>
      <c r="F616" s="36">
        <f>_xlfn.XLOOKUP($B616,'Q1 DATA TABLE'!$A:$A,'Q1 DATA TABLE'!$H:$H)</f>
        <v>10</v>
      </c>
      <c r="G616" s="22" t="s">
        <v>10774</v>
      </c>
      <c r="H616" s="22" t="s">
        <v>11029</v>
      </c>
      <c r="I616" s="22" t="s">
        <v>11114</v>
      </c>
      <c r="J616" s="23">
        <v>27937</v>
      </c>
      <c r="K616" s="22" t="s">
        <v>10777</v>
      </c>
      <c r="L616" s="22" t="s">
        <v>10765</v>
      </c>
      <c r="M616" s="24">
        <v>30000</v>
      </c>
      <c r="N616" s="21">
        <v>0</v>
      </c>
      <c r="O616" s="22" t="s">
        <v>10856</v>
      </c>
      <c r="P616" s="22" t="s">
        <v>10873</v>
      </c>
      <c r="Q616" s="21">
        <v>0</v>
      </c>
      <c r="R616" s="21">
        <v>1</v>
      </c>
      <c r="S616" s="22" t="s">
        <v>12512</v>
      </c>
      <c r="T616" s="22" t="s">
        <v>10769</v>
      </c>
      <c r="U616" s="22" t="s">
        <v>12076</v>
      </c>
      <c r="V616" s="23">
        <v>37468</v>
      </c>
      <c r="W616" s="22" t="s">
        <v>10780</v>
      </c>
    </row>
    <row r="617" spans="1:23" x14ac:dyDescent="0.25">
      <c r="A617" s="21">
        <v>11610</v>
      </c>
      <c r="B617" s="21">
        <v>269</v>
      </c>
      <c r="C617" s="36" t="str">
        <f>_xlfn.XLOOKUP($B617,'Q1 DATA TABLE'!$A:$A,'Q1 DATA TABLE'!$G:$G)</f>
        <v>Stoke-on-Trent</v>
      </c>
      <c r="D617" s="36" t="str">
        <f>_xlfn.XLOOKUP($B617,'Q1 DATA TABLE'!$A:$A,'Q1 DATA TABLE'!C:C)</f>
        <v>England</v>
      </c>
      <c r="E617" s="36" t="str">
        <f>_xlfn.XLOOKUP($B617,'Q1 DATA TABLE'!$A:$A,'Q1 DATA TABLE'!$E:$E)</f>
        <v>United Kingdom</v>
      </c>
      <c r="F617" s="36">
        <f>_xlfn.XLOOKUP($B617,'Q1 DATA TABLE'!$A:$A,'Q1 DATA TABLE'!$H:$H)</f>
        <v>10</v>
      </c>
      <c r="G617" s="22" t="s">
        <v>11125</v>
      </c>
      <c r="H617" s="22" t="s">
        <v>10769</v>
      </c>
      <c r="I617" s="22" t="s">
        <v>11743</v>
      </c>
      <c r="J617" s="23">
        <v>27507</v>
      </c>
      <c r="K617" s="22" t="s">
        <v>10777</v>
      </c>
      <c r="L617" s="22" t="s">
        <v>10765</v>
      </c>
      <c r="M617" s="24">
        <v>30000</v>
      </c>
      <c r="N617" s="21">
        <v>0</v>
      </c>
      <c r="O617" s="22" t="s">
        <v>10856</v>
      </c>
      <c r="P617" s="22" t="s">
        <v>10873</v>
      </c>
      <c r="Q617" s="21">
        <v>0</v>
      </c>
      <c r="R617" s="21">
        <v>1</v>
      </c>
      <c r="S617" s="22" t="s">
        <v>12513</v>
      </c>
      <c r="T617" s="22" t="s">
        <v>10769</v>
      </c>
      <c r="U617" s="22" t="s">
        <v>12514</v>
      </c>
      <c r="V617" s="23">
        <v>37450</v>
      </c>
      <c r="W617" s="22" t="s">
        <v>10780</v>
      </c>
    </row>
    <row r="618" spans="1:23" x14ac:dyDescent="0.25">
      <c r="A618" s="21">
        <v>11611</v>
      </c>
      <c r="B618" s="21">
        <v>183</v>
      </c>
      <c r="C618" s="36" t="str">
        <f>_xlfn.XLOOKUP($B618,'Q1 DATA TABLE'!$A:$A,'Q1 DATA TABLE'!$G:$G)</f>
        <v>Orleans</v>
      </c>
      <c r="D618" s="36" t="str">
        <f>_xlfn.XLOOKUP($B618,'Q1 DATA TABLE'!$A:$A,'Q1 DATA TABLE'!C:C)</f>
        <v>Loiret</v>
      </c>
      <c r="E618" s="36" t="str">
        <f>_xlfn.XLOOKUP($B618,'Q1 DATA TABLE'!$A:$A,'Q1 DATA TABLE'!$E:$E)</f>
        <v>France</v>
      </c>
      <c r="F618" s="36">
        <f>_xlfn.XLOOKUP($B618,'Q1 DATA TABLE'!$A:$A,'Q1 DATA TABLE'!$H:$H)</f>
        <v>7</v>
      </c>
      <c r="G618" s="22" t="s">
        <v>11370</v>
      </c>
      <c r="H618" s="22" t="s">
        <v>10769</v>
      </c>
      <c r="I618" s="22" t="s">
        <v>11239</v>
      </c>
      <c r="J618" s="23">
        <v>27087</v>
      </c>
      <c r="K618" s="22" t="s">
        <v>10765</v>
      </c>
      <c r="L618" s="22" t="s">
        <v>10765</v>
      </c>
      <c r="M618" s="24">
        <v>20000</v>
      </c>
      <c r="N618" s="21">
        <v>0</v>
      </c>
      <c r="O618" s="22" t="s">
        <v>10911</v>
      </c>
      <c r="P618" s="22" t="s">
        <v>11928</v>
      </c>
      <c r="Q618" s="21">
        <v>0</v>
      </c>
      <c r="R618" s="21">
        <v>1</v>
      </c>
      <c r="S618" s="22" t="s">
        <v>12515</v>
      </c>
      <c r="T618" s="22" t="s">
        <v>10769</v>
      </c>
      <c r="U618" s="22" t="s">
        <v>12516</v>
      </c>
      <c r="V618" s="23">
        <v>37098</v>
      </c>
      <c r="W618" s="22" t="s">
        <v>10787</v>
      </c>
    </row>
    <row r="619" spans="1:23" x14ac:dyDescent="0.25">
      <c r="A619" s="21">
        <v>11612</v>
      </c>
      <c r="B619" s="21">
        <v>230</v>
      </c>
      <c r="C619" s="36" t="str">
        <f>_xlfn.XLOOKUP($B619,'Q1 DATA TABLE'!$A:$A,'Q1 DATA TABLE'!$G:$G)</f>
        <v>Berkshire</v>
      </c>
      <c r="D619" s="36" t="str">
        <f>_xlfn.XLOOKUP($B619,'Q1 DATA TABLE'!$A:$A,'Q1 DATA TABLE'!C:C)</f>
        <v>England</v>
      </c>
      <c r="E619" s="36" t="str">
        <f>_xlfn.XLOOKUP($B619,'Q1 DATA TABLE'!$A:$A,'Q1 DATA TABLE'!$E:$E)</f>
        <v>United Kingdom</v>
      </c>
      <c r="F619" s="36">
        <f>_xlfn.XLOOKUP($B619,'Q1 DATA TABLE'!$A:$A,'Q1 DATA TABLE'!$H:$H)</f>
        <v>10</v>
      </c>
      <c r="G619" s="22" t="s">
        <v>12517</v>
      </c>
      <c r="H619" s="22" t="s">
        <v>10769</v>
      </c>
      <c r="I619" s="22" t="s">
        <v>11046</v>
      </c>
      <c r="J619" s="23">
        <v>27313</v>
      </c>
      <c r="K619" s="22" t="s">
        <v>10777</v>
      </c>
      <c r="L619" s="22" t="s">
        <v>10765</v>
      </c>
      <c r="M619" s="24">
        <v>20000</v>
      </c>
      <c r="N619" s="21">
        <v>0</v>
      </c>
      <c r="O619" s="22" t="s">
        <v>10911</v>
      </c>
      <c r="P619" s="22" t="s">
        <v>11928</v>
      </c>
      <c r="Q619" s="21">
        <v>0</v>
      </c>
      <c r="R619" s="21">
        <v>2</v>
      </c>
      <c r="S619" s="22" t="s">
        <v>12518</v>
      </c>
      <c r="T619" s="22" t="s">
        <v>10769</v>
      </c>
      <c r="U619" s="22" t="s">
        <v>10936</v>
      </c>
      <c r="V619" s="23">
        <v>37473</v>
      </c>
      <c r="W619" s="22" t="s">
        <v>10780</v>
      </c>
    </row>
    <row r="620" spans="1:23" x14ac:dyDescent="0.25">
      <c r="A620" s="21">
        <v>11613</v>
      </c>
      <c r="B620" s="21">
        <v>158</v>
      </c>
      <c r="C620" s="36" t="str">
        <f>_xlfn.XLOOKUP($B620,'Q1 DATA TABLE'!$A:$A,'Q1 DATA TABLE'!$G:$G)</f>
        <v>Leipzig</v>
      </c>
      <c r="D620" s="36" t="str">
        <f>_xlfn.XLOOKUP($B620,'Q1 DATA TABLE'!$A:$A,'Q1 DATA TABLE'!C:C)</f>
        <v>Nordrhein-Westfalen</v>
      </c>
      <c r="E620" s="36" t="str">
        <f>_xlfn.XLOOKUP($B620,'Q1 DATA TABLE'!$A:$A,'Q1 DATA TABLE'!$E:$E)</f>
        <v>Germany</v>
      </c>
      <c r="F620" s="36">
        <f>_xlfn.XLOOKUP($B620,'Q1 DATA TABLE'!$A:$A,'Q1 DATA TABLE'!$H:$H)</f>
        <v>8</v>
      </c>
      <c r="G620" s="22" t="s">
        <v>11249</v>
      </c>
      <c r="H620" s="22" t="s">
        <v>10765</v>
      </c>
      <c r="I620" s="22" t="s">
        <v>11668</v>
      </c>
      <c r="J620" s="23">
        <v>27701</v>
      </c>
      <c r="K620" s="22" t="s">
        <v>10777</v>
      </c>
      <c r="L620" s="22" t="s">
        <v>10792</v>
      </c>
      <c r="M620" s="24">
        <v>30000</v>
      </c>
      <c r="N620" s="21">
        <v>0</v>
      </c>
      <c r="O620" s="22" t="s">
        <v>10856</v>
      </c>
      <c r="P620" s="22" t="s">
        <v>10873</v>
      </c>
      <c r="Q620" s="21">
        <v>0</v>
      </c>
      <c r="R620" s="21">
        <v>1</v>
      </c>
      <c r="S620" s="22" t="s">
        <v>12519</v>
      </c>
      <c r="T620" s="22" t="s">
        <v>10769</v>
      </c>
      <c r="U620" s="22" t="s">
        <v>10770</v>
      </c>
      <c r="V620" s="23">
        <v>37574</v>
      </c>
      <c r="W620" s="22" t="s">
        <v>10780</v>
      </c>
    </row>
    <row r="621" spans="1:23" x14ac:dyDescent="0.25">
      <c r="A621" s="21">
        <v>11614</v>
      </c>
      <c r="B621" s="21">
        <v>172</v>
      </c>
      <c r="C621" s="36" t="str">
        <f>_xlfn.XLOOKUP($B621,'Q1 DATA TABLE'!$A:$A,'Q1 DATA TABLE'!$G:$G)</f>
        <v>Offenbach</v>
      </c>
      <c r="D621" s="36" t="str">
        <f>_xlfn.XLOOKUP($B621,'Q1 DATA TABLE'!$A:$A,'Q1 DATA TABLE'!C:C)</f>
        <v>Saarland</v>
      </c>
      <c r="E621" s="36" t="str">
        <f>_xlfn.XLOOKUP($B621,'Q1 DATA TABLE'!$A:$A,'Q1 DATA TABLE'!$E:$E)</f>
        <v>Germany</v>
      </c>
      <c r="F621" s="36">
        <f>_xlfn.XLOOKUP($B621,'Q1 DATA TABLE'!$A:$A,'Q1 DATA TABLE'!$H:$H)</f>
        <v>8</v>
      </c>
      <c r="G621" s="22" t="s">
        <v>12143</v>
      </c>
      <c r="H621" s="22" t="s">
        <v>10765</v>
      </c>
      <c r="I621" s="22" t="s">
        <v>12520</v>
      </c>
      <c r="J621" s="23">
        <v>27623</v>
      </c>
      <c r="K621" s="22" t="s">
        <v>10777</v>
      </c>
      <c r="L621" s="22" t="s">
        <v>10792</v>
      </c>
      <c r="M621" s="24">
        <v>30000</v>
      </c>
      <c r="N621" s="21">
        <v>0</v>
      </c>
      <c r="O621" s="22" t="s">
        <v>10856</v>
      </c>
      <c r="P621" s="22" t="s">
        <v>10873</v>
      </c>
      <c r="Q621" s="21">
        <v>0</v>
      </c>
      <c r="R621" s="21">
        <v>1</v>
      </c>
      <c r="S621" s="22" t="s">
        <v>12521</v>
      </c>
      <c r="T621" s="22" t="s">
        <v>10769</v>
      </c>
      <c r="U621" s="22" t="s">
        <v>11198</v>
      </c>
      <c r="V621" s="23">
        <v>37571</v>
      </c>
      <c r="W621" s="22" t="s">
        <v>10787</v>
      </c>
    </row>
    <row r="622" spans="1:23" x14ac:dyDescent="0.25">
      <c r="A622" s="21">
        <v>11615</v>
      </c>
      <c r="B622" s="21">
        <v>242</v>
      </c>
      <c r="C622" s="36" t="str">
        <f>_xlfn.XLOOKUP($B622,'Q1 DATA TABLE'!$A:$A,'Q1 DATA TABLE'!$G:$G)</f>
        <v>Lancaster</v>
      </c>
      <c r="D622" s="36" t="str">
        <f>_xlfn.XLOOKUP($B622,'Q1 DATA TABLE'!$A:$A,'Q1 DATA TABLE'!C:C)</f>
        <v>England</v>
      </c>
      <c r="E622" s="36" t="str">
        <f>_xlfn.XLOOKUP($B622,'Q1 DATA TABLE'!$A:$A,'Q1 DATA TABLE'!$E:$E)</f>
        <v>United Kingdom</v>
      </c>
      <c r="F622" s="36">
        <f>_xlfn.XLOOKUP($B622,'Q1 DATA TABLE'!$A:$A,'Q1 DATA TABLE'!$H:$H)</f>
        <v>10</v>
      </c>
      <c r="G622" s="22" t="s">
        <v>12522</v>
      </c>
      <c r="H622" s="22" t="s">
        <v>11277</v>
      </c>
      <c r="I622" s="22" t="s">
        <v>11098</v>
      </c>
      <c r="J622" s="23">
        <v>27719</v>
      </c>
      <c r="K622" s="22" t="s">
        <v>10765</v>
      </c>
      <c r="L622" s="22" t="s">
        <v>10765</v>
      </c>
      <c r="M622" s="24">
        <v>40000</v>
      </c>
      <c r="N622" s="21">
        <v>1</v>
      </c>
      <c r="O622" s="22" t="s">
        <v>10766</v>
      </c>
      <c r="P622" s="22" t="s">
        <v>10857</v>
      </c>
      <c r="Q622" s="21">
        <v>1</v>
      </c>
      <c r="R622" s="21">
        <v>0</v>
      </c>
      <c r="S622" s="22" t="s">
        <v>12523</v>
      </c>
      <c r="T622" s="22" t="s">
        <v>10769</v>
      </c>
      <c r="U622" s="22" t="s">
        <v>10998</v>
      </c>
      <c r="V622" s="23">
        <v>37493</v>
      </c>
      <c r="W622" s="22" t="s">
        <v>10771</v>
      </c>
    </row>
    <row r="623" spans="1:23" x14ac:dyDescent="0.25">
      <c r="A623" s="21">
        <v>11616</v>
      </c>
      <c r="B623" s="21">
        <v>260</v>
      </c>
      <c r="C623" s="36" t="str">
        <f>_xlfn.XLOOKUP($B623,'Q1 DATA TABLE'!$A:$A,'Q1 DATA TABLE'!$G:$G)</f>
        <v>Milton Keynes</v>
      </c>
      <c r="D623" s="36" t="str">
        <f>_xlfn.XLOOKUP($B623,'Q1 DATA TABLE'!$A:$A,'Q1 DATA TABLE'!C:C)</f>
        <v>England</v>
      </c>
      <c r="E623" s="36" t="str">
        <f>_xlfn.XLOOKUP($B623,'Q1 DATA TABLE'!$A:$A,'Q1 DATA TABLE'!$E:$E)</f>
        <v>United Kingdom</v>
      </c>
      <c r="F623" s="36">
        <f>_xlfn.XLOOKUP($B623,'Q1 DATA TABLE'!$A:$A,'Q1 DATA TABLE'!$H:$H)</f>
        <v>10</v>
      </c>
      <c r="G623" s="22" t="s">
        <v>11108</v>
      </c>
      <c r="H623" s="22" t="s">
        <v>10769</v>
      </c>
      <c r="I623" s="22" t="s">
        <v>10946</v>
      </c>
      <c r="J623" s="23">
        <v>27462</v>
      </c>
      <c r="K623" s="22" t="s">
        <v>10765</v>
      </c>
      <c r="L623" s="22" t="s">
        <v>10792</v>
      </c>
      <c r="M623" s="24">
        <v>40000</v>
      </c>
      <c r="N623" s="21">
        <v>1</v>
      </c>
      <c r="O623" s="22" t="s">
        <v>10766</v>
      </c>
      <c r="P623" s="22" t="s">
        <v>10857</v>
      </c>
      <c r="Q623" s="21">
        <v>1</v>
      </c>
      <c r="R623" s="21">
        <v>0</v>
      </c>
      <c r="S623" s="22" t="s">
        <v>12524</v>
      </c>
      <c r="T623" s="22" t="s">
        <v>10769</v>
      </c>
      <c r="U623" s="22" t="s">
        <v>11107</v>
      </c>
      <c r="V623" s="23">
        <v>37474</v>
      </c>
      <c r="W623" s="22" t="s">
        <v>10771</v>
      </c>
    </row>
    <row r="624" spans="1:23" x14ac:dyDescent="0.25">
      <c r="A624" s="21">
        <v>11617</v>
      </c>
      <c r="B624" s="21">
        <v>326</v>
      </c>
      <c r="C624" s="36" t="str">
        <f>_xlfn.XLOOKUP($B624,'Q1 DATA TABLE'!$A:$A,'Q1 DATA TABLE'!$G:$G)</f>
        <v>Grossmont</v>
      </c>
      <c r="D624" s="36" t="str">
        <f>_xlfn.XLOOKUP($B624,'Q1 DATA TABLE'!$A:$A,'Q1 DATA TABLE'!C:C)</f>
        <v>California</v>
      </c>
      <c r="E624" s="36" t="str">
        <f>_xlfn.XLOOKUP($B624,'Q1 DATA TABLE'!$A:$A,'Q1 DATA TABLE'!$E:$E)</f>
        <v>United States</v>
      </c>
      <c r="F624" s="36">
        <f>_xlfn.XLOOKUP($B624,'Q1 DATA TABLE'!$A:$A,'Q1 DATA TABLE'!$H:$H)</f>
        <v>4</v>
      </c>
      <c r="G624" s="22" t="s">
        <v>11851</v>
      </c>
      <c r="H624" s="22" t="s">
        <v>10769</v>
      </c>
      <c r="I624" s="22" t="s">
        <v>11426</v>
      </c>
      <c r="J624" s="23">
        <v>21644</v>
      </c>
      <c r="K624" s="22" t="s">
        <v>10777</v>
      </c>
      <c r="L624" s="22" t="s">
        <v>10765</v>
      </c>
      <c r="M624" s="24">
        <v>60000</v>
      </c>
      <c r="N624" s="21">
        <v>4</v>
      </c>
      <c r="O624" s="22" t="s">
        <v>11047</v>
      </c>
      <c r="P624" s="22" t="s">
        <v>10857</v>
      </c>
      <c r="Q624" s="21">
        <v>0</v>
      </c>
      <c r="R624" s="21">
        <v>0</v>
      </c>
      <c r="S624" s="22" t="s">
        <v>12526</v>
      </c>
      <c r="T624" s="22" t="s">
        <v>10769</v>
      </c>
      <c r="U624" s="22" t="s">
        <v>12527</v>
      </c>
      <c r="V624" s="23">
        <v>37328</v>
      </c>
      <c r="W624" s="22" t="s">
        <v>10780</v>
      </c>
    </row>
    <row r="625" spans="1:23" x14ac:dyDescent="0.25">
      <c r="A625" s="21">
        <v>11618</v>
      </c>
      <c r="B625" s="21">
        <v>49</v>
      </c>
      <c r="C625" s="36" t="str">
        <f>_xlfn.XLOOKUP($B625,'Q1 DATA TABLE'!$A:$A,'Q1 DATA TABLE'!$G:$G)</f>
        <v>Cliffside</v>
      </c>
      <c r="D625" s="36" t="str">
        <f>_xlfn.XLOOKUP($B625,'Q1 DATA TABLE'!$A:$A,'Q1 DATA TABLE'!C:C)</f>
        <v>British Columbia</v>
      </c>
      <c r="E625" s="36" t="str">
        <f>_xlfn.XLOOKUP($B625,'Q1 DATA TABLE'!$A:$A,'Q1 DATA TABLE'!$E:$E)</f>
        <v>Canada</v>
      </c>
      <c r="F625" s="36">
        <f>_xlfn.XLOOKUP($B625,'Q1 DATA TABLE'!$A:$A,'Q1 DATA TABLE'!$H:$H)</f>
        <v>6</v>
      </c>
      <c r="G625" s="22" t="s">
        <v>12528</v>
      </c>
      <c r="H625" s="22" t="s">
        <v>10765</v>
      </c>
      <c r="I625" s="22" t="s">
        <v>11349</v>
      </c>
      <c r="J625" s="23">
        <v>21664</v>
      </c>
      <c r="K625" s="22" t="s">
        <v>10765</v>
      </c>
      <c r="L625" s="22" t="s">
        <v>10765</v>
      </c>
      <c r="M625" s="24">
        <v>60000</v>
      </c>
      <c r="N625" s="21">
        <v>4</v>
      </c>
      <c r="O625" s="22" t="s">
        <v>11047</v>
      </c>
      <c r="P625" s="22" t="s">
        <v>10857</v>
      </c>
      <c r="Q625" s="21">
        <v>1</v>
      </c>
      <c r="R625" s="21">
        <v>0</v>
      </c>
      <c r="S625" s="22" t="s">
        <v>12529</v>
      </c>
      <c r="T625" s="22" t="s">
        <v>10769</v>
      </c>
      <c r="U625" s="22" t="s">
        <v>12530</v>
      </c>
      <c r="V625" s="23">
        <v>37846</v>
      </c>
      <c r="W625" s="22" t="s">
        <v>10771</v>
      </c>
    </row>
    <row r="626" spans="1:23" x14ac:dyDescent="0.25">
      <c r="A626" s="21">
        <v>11619</v>
      </c>
      <c r="B626" s="21">
        <v>69</v>
      </c>
      <c r="C626" s="36" t="str">
        <f>_xlfn.XLOOKUP($B626,'Q1 DATA TABLE'!$A:$A,'Q1 DATA TABLE'!$G:$G)</f>
        <v>Victoria</v>
      </c>
      <c r="D626" s="36" t="str">
        <f>_xlfn.XLOOKUP($B626,'Q1 DATA TABLE'!$A:$A,'Q1 DATA TABLE'!C:C)</f>
        <v>British Columbia</v>
      </c>
      <c r="E626" s="36" t="str">
        <f>_xlfn.XLOOKUP($B626,'Q1 DATA TABLE'!$A:$A,'Q1 DATA TABLE'!$E:$E)</f>
        <v>Canada</v>
      </c>
      <c r="F626" s="36">
        <f>_xlfn.XLOOKUP($B626,'Q1 DATA TABLE'!$A:$A,'Q1 DATA TABLE'!$H:$H)</f>
        <v>6</v>
      </c>
      <c r="G626" s="22" t="s">
        <v>12531</v>
      </c>
      <c r="H626" s="22" t="s">
        <v>10972</v>
      </c>
      <c r="I626" s="22" t="s">
        <v>10855</v>
      </c>
      <c r="J626" s="23">
        <v>26785</v>
      </c>
      <c r="K626" s="22" t="s">
        <v>10777</v>
      </c>
      <c r="L626" s="22" t="s">
        <v>10792</v>
      </c>
      <c r="M626" s="24">
        <v>50000</v>
      </c>
      <c r="N626" s="21">
        <v>0</v>
      </c>
      <c r="O626" s="22" t="s">
        <v>11047</v>
      </c>
      <c r="P626" s="22" t="s">
        <v>10857</v>
      </c>
      <c r="Q626" s="21">
        <v>1</v>
      </c>
      <c r="R626" s="21">
        <v>0</v>
      </c>
      <c r="S626" s="22" t="s">
        <v>12532</v>
      </c>
      <c r="T626" s="22" t="s">
        <v>10769</v>
      </c>
      <c r="U626" s="22" t="s">
        <v>12533</v>
      </c>
      <c r="V626" s="23">
        <v>37845</v>
      </c>
      <c r="W626" s="22" t="s">
        <v>10771</v>
      </c>
    </row>
    <row r="627" spans="1:23" x14ac:dyDescent="0.25">
      <c r="A627" s="21">
        <v>11620</v>
      </c>
      <c r="B627" s="21">
        <v>609</v>
      </c>
      <c r="C627" s="36" t="str">
        <f>_xlfn.XLOOKUP($B627,'Q1 DATA TABLE'!$A:$A,'Q1 DATA TABLE'!$G:$G)</f>
        <v>Bellingham</v>
      </c>
      <c r="D627" s="36" t="str">
        <f>_xlfn.XLOOKUP($B627,'Q1 DATA TABLE'!$A:$A,'Q1 DATA TABLE'!C:C)</f>
        <v>Washington</v>
      </c>
      <c r="E627" s="36" t="str">
        <f>_xlfn.XLOOKUP($B627,'Q1 DATA TABLE'!$A:$A,'Q1 DATA TABLE'!$E:$E)</f>
        <v>United States</v>
      </c>
      <c r="F627" s="36">
        <f>_xlfn.XLOOKUP($B627,'Q1 DATA TABLE'!$A:$A,'Q1 DATA TABLE'!$H:$H)</f>
        <v>1</v>
      </c>
      <c r="G627" s="22" t="s">
        <v>10987</v>
      </c>
      <c r="H627" s="22" t="s">
        <v>10765</v>
      </c>
      <c r="I627" s="22" t="s">
        <v>11444</v>
      </c>
      <c r="J627" s="23">
        <v>26774</v>
      </c>
      <c r="K627" s="22" t="s">
        <v>10777</v>
      </c>
      <c r="L627" s="22" t="s">
        <v>10792</v>
      </c>
      <c r="M627" s="24">
        <v>50000</v>
      </c>
      <c r="N627" s="21">
        <v>0</v>
      </c>
      <c r="O627" s="22" t="s">
        <v>11047</v>
      </c>
      <c r="P627" s="22" t="s">
        <v>10857</v>
      </c>
      <c r="Q627" s="21">
        <v>1</v>
      </c>
      <c r="R627" s="21">
        <v>0</v>
      </c>
      <c r="S627" s="22" t="s">
        <v>12534</v>
      </c>
      <c r="T627" s="22" t="s">
        <v>10769</v>
      </c>
      <c r="U627" s="22" t="s">
        <v>12535</v>
      </c>
      <c r="V627" s="23">
        <v>37845</v>
      </c>
      <c r="W627" s="22" t="s">
        <v>10780</v>
      </c>
    </row>
    <row r="628" spans="1:23" x14ac:dyDescent="0.25">
      <c r="A628" s="21">
        <v>11621</v>
      </c>
      <c r="B628" s="21">
        <v>611</v>
      </c>
      <c r="C628" s="36" t="str">
        <f>_xlfn.XLOOKUP($B628,'Q1 DATA TABLE'!$A:$A,'Q1 DATA TABLE'!$G:$G)</f>
        <v>Bremerton</v>
      </c>
      <c r="D628" s="36" t="str">
        <f>_xlfn.XLOOKUP($B628,'Q1 DATA TABLE'!$A:$A,'Q1 DATA TABLE'!C:C)</f>
        <v>Washington</v>
      </c>
      <c r="E628" s="36" t="str">
        <f>_xlfn.XLOOKUP($B628,'Q1 DATA TABLE'!$A:$A,'Q1 DATA TABLE'!$E:$E)</f>
        <v>United States</v>
      </c>
      <c r="F628" s="36">
        <f>_xlfn.XLOOKUP($B628,'Q1 DATA TABLE'!$A:$A,'Q1 DATA TABLE'!$H:$H)</f>
        <v>1</v>
      </c>
      <c r="G628" s="22" t="s">
        <v>11130</v>
      </c>
      <c r="H628" s="22" t="s">
        <v>10919</v>
      </c>
      <c r="I628" s="22" t="s">
        <v>11948</v>
      </c>
      <c r="J628" s="23">
        <v>26714</v>
      </c>
      <c r="K628" s="22" t="s">
        <v>10777</v>
      </c>
      <c r="L628" s="22" t="s">
        <v>10792</v>
      </c>
      <c r="M628" s="24">
        <v>50000</v>
      </c>
      <c r="N628" s="21">
        <v>0</v>
      </c>
      <c r="O628" s="22" t="s">
        <v>11047</v>
      </c>
      <c r="P628" s="22" t="s">
        <v>10857</v>
      </c>
      <c r="Q628" s="21">
        <v>0</v>
      </c>
      <c r="R628" s="21">
        <v>0</v>
      </c>
      <c r="S628" s="22" t="s">
        <v>12536</v>
      </c>
      <c r="T628" s="22" t="s">
        <v>10769</v>
      </c>
      <c r="U628" s="22" t="s">
        <v>12537</v>
      </c>
      <c r="V628" s="23">
        <v>38019</v>
      </c>
      <c r="W628" s="22" t="s">
        <v>10780</v>
      </c>
    </row>
    <row r="629" spans="1:23" x14ac:dyDescent="0.25">
      <c r="A629" s="21">
        <v>11622</v>
      </c>
      <c r="B629" s="21">
        <v>623</v>
      </c>
      <c r="C629" s="36" t="str">
        <f>_xlfn.XLOOKUP($B629,'Q1 DATA TABLE'!$A:$A,'Q1 DATA TABLE'!$G:$G)</f>
        <v>Kirkland</v>
      </c>
      <c r="D629" s="36" t="str">
        <f>_xlfn.XLOOKUP($B629,'Q1 DATA TABLE'!$A:$A,'Q1 DATA TABLE'!C:C)</f>
        <v>Washington</v>
      </c>
      <c r="E629" s="36" t="str">
        <f>_xlfn.XLOOKUP($B629,'Q1 DATA TABLE'!$A:$A,'Q1 DATA TABLE'!$E:$E)</f>
        <v>United States</v>
      </c>
      <c r="F629" s="36">
        <f>_xlfn.XLOOKUP($B629,'Q1 DATA TABLE'!$A:$A,'Q1 DATA TABLE'!$H:$H)</f>
        <v>1</v>
      </c>
      <c r="G629" s="22" t="s">
        <v>11421</v>
      </c>
      <c r="H629" s="22" t="s">
        <v>10769</v>
      </c>
      <c r="I629" s="22" t="s">
        <v>11881</v>
      </c>
      <c r="J629" s="23">
        <v>27015</v>
      </c>
      <c r="K629" s="22" t="s">
        <v>10765</v>
      </c>
      <c r="L629" s="22" t="s">
        <v>10765</v>
      </c>
      <c r="M629" s="24">
        <v>50000</v>
      </c>
      <c r="N629" s="21">
        <v>0</v>
      </c>
      <c r="O629" s="22" t="s">
        <v>11047</v>
      </c>
      <c r="P629" s="22" t="s">
        <v>10857</v>
      </c>
      <c r="Q629" s="21">
        <v>1</v>
      </c>
      <c r="R629" s="21">
        <v>0</v>
      </c>
      <c r="S629" s="22" t="s">
        <v>12538</v>
      </c>
      <c r="T629" s="22" t="s">
        <v>10769</v>
      </c>
      <c r="U629" s="22" t="s">
        <v>12539</v>
      </c>
      <c r="V629" s="23">
        <v>37904</v>
      </c>
      <c r="W629" s="22" t="s">
        <v>10780</v>
      </c>
    </row>
    <row r="630" spans="1:23" x14ac:dyDescent="0.25">
      <c r="A630" s="21">
        <v>11623</v>
      </c>
      <c r="B630" s="21">
        <v>322</v>
      </c>
      <c r="C630" s="36" t="str">
        <f>_xlfn.XLOOKUP($B630,'Q1 DATA TABLE'!$A:$A,'Q1 DATA TABLE'!$G:$G)</f>
        <v>Fremont</v>
      </c>
      <c r="D630" s="36" t="str">
        <f>_xlfn.XLOOKUP($B630,'Q1 DATA TABLE'!$A:$A,'Q1 DATA TABLE'!C:C)</f>
        <v>California</v>
      </c>
      <c r="E630" s="36" t="str">
        <f>_xlfn.XLOOKUP($B630,'Q1 DATA TABLE'!$A:$A,'Q1 DATA TABLE'!$E:$E)</f>
        <v>United States</v>
      </c>
      <c r="F630" s="36">
        <f>_xlfn.XLOOKUP($B630,'Q1 DATA TABLE'!$A:$A,'Q1 DATA TABLE'!$H:$H)</f>
        <v>4</v>
      </c>
      <c r="G630" s="22" t="s">
        <v>11070</v>
      </c>
      <c r="H630" s="22" t="s">
        <v>10769</v>
      </c>
      <c r="I630" s="22" t="s">
        <v>11592</v>
      </c>
      <c r="J630" s="23">
        <v>26842</v>
      </c>
      <c r="K630" s="22" t="s">
        <v>10777</v>
      </c>
      <c r="L630" s="22" t="s">
        <v>10792</v>
      </c>
      <c r="M630" s="24">
        <v>50000</v>
      </c>
      <c r="N630" s="21">
        <v>1</v>
      </c>
      <c r="O630" s="22" t="s">
        <v>11047</v>
      </c>
      <c r="P630" s="22" t="s">
        <v>10857</v>
      </c>
      <c r="Q630" s="21">
        <v>1</v>
      </c>
      <c r="R630" s="21">
        <v>0</v>
      </c>
      <c r="S630" s="22" t="s">
        <v>12540</v>
      </c>
      <c r="T630" s="22" t="s">
        <v>10769</v>
      </c>
      <c r="U630" s="22" t="s">
        <v>12541</v>
      </c>
      <c r="V630" s="23">
        <v>37325</v>
      </c>
      <c r="W630" s="22" t="s">
        <v>10771</v>
      </c>
    </row>
    <row r="631" spans="1:23" x14ac:dyDescent="0.25">
      <c r="A631" s="21">
        <v>11624</v>
      </c>
      <c r="B631" s="21">
        <v>339</v>
      </c>
      <c r="C631" s="36" t="str">
        <f>_xlfn.XLOOKUP($B631,'Q1 DATA TABLE'!$A:$A,'Q1 DATA TABLE'!$G:$G)</f>
        <v>Mill Valley</v>
      </c>
      <c r="D631" s="36" t="str">
        <f>_xlfn.XLOOKUP($B631,'Q1 DATA TABLE'!$A:$A,'Q1 DATA TABLE'!C:C)</f>
        <v>California</v>
      </c>
      <c r="E631" s="36" t="str">
        <f>_xlfn.XLOOKUP($B631,'Q1 DATA TABLE'!$A:$A,'Q1 DATA TABLE'!$E:$E)</f>
        <v>United States</v>
      </c>
      <c r="F631" s="36">
        <f>_xlfn.XLOOKUP($B631,'Q1 DATA TABLE'!$A:$A,'Q1 DATA TABLE'!$H:$H)</f>
        <v>4</v>
      </c>
      <c r="G631" s="22" t="s">
        <v>11164</v>
      </c>
      <c r="H631" s="22" t="s">
        <v>10823</v>
      </c>
      <c r="I631" s="22" t="s">
        <v>12543</v>
      </c>
      <c r="J631" s="23">
        <v>26746</v>
      </c>
      <c r="K631" s="22" t="s">
        <v>10777</v>
      </c>
      <c r="L631" s="22" t="s">
        <v>10765</v>
      </c>
      <c r="M631" s="24">
        <v>50000</v>
      </c>
      <c r="N631" s="21">
        <v>1</v>
      </c>
      <c r="O631" s="22" t="s">
        <v>11047</v>
      </c>
      <c r="P631" s="22" t="s">
        <v>10857</v>
      </c>
      <c r="Q631" s="21">
        <v>1</v>
      </c>
      <c r="R631" s="21">
        <v>0</v>
      </c>
      <c r="S631" s="22" t="s">
        <v>12544</v>
      </c>
      <c r="T631" s="22" t="s">
        <v>10769</v>
      </c>
      <c r="U631" s="22" t="s">
        <v>12545</v>
      </c>
      <c r="V631" s="23">
        <v>37339</v>
      </c>
      <c r="W631" s="22" t="s">
        <v>10771</v>
      </c>
    </row>
    <row r="632" spans="1:23" x14ac:dyDescent="0.25">
      <c r="A632" s="21">
        <v>11625</v>
      </c>
      <c r="B632" s="21">
        <v>352</v>
      </c>
      <c r="C632" s="36" t="str">
        <f>_xlfn.XLOOKUP($B632,'Q1 DATA TABLE'!$A:$A,'Q1 DATA TABLE'!$G:$G)</f>
        <v>Palo Alto</v>
      </c>
      <c r="D632" s="36" t="str">
        <f>_xlfn.XLOOKUP($B632,'Q1 DATA TABLE'!$A:$A,'Q1 DATA TABLE'!C:C)</f>
        <v>California</v>
      </c>
      <c r="E632" s="36" t="str">
        <f>_xlfn.XLOOKUP($B632,'Q1 DATA TABLE'!$A:$A,'Q1 DATA TABLE'!$E:$E)</f>
        <v>United States</v>
      </c>
      <c r="F632" s="36">
        <f>_xlfn.XLOOKUP($B632,'Q1 DATA TABLE'!$A:$A,'Q1 DATA TABLE'!$H:$H)</f>
        <v>4</v>
      </c>
      <c r="G632" s="22" t="s">
        <v>11903</v>
      </c>
      <c r="H632" s="22" t="s">
        <v>10777</v>
      </c>
      <c r="I632" s="22" t="s">
        <v>12546</v>
      </c>
      <c r="J632" s="23">
        <v>26683</v>
      </c>
      <c r="K632" s="22" t="s">
        <v>10765</v>
      </c>
      <c r="L632" s="22" t="s">
        <v>10765</v>
      </c>
      <c r="M632" s="24">
        <v>50000</v>
      </c>
      <c r="N632" s="21">
        <v>1</v>
      </c>
      <c r="O632" s="22" t="s">
        <v>11047</v>
      </c>
      <c r="P632" s="22" t="s">
        <v>10857</v>
      </c>
      <c r="Q632" s="21">
        <v>1</v>
      </c>
      <c r="R632" s="21">
        <v>0</v>
      </c>
      <c r="S632" s="22" t="s">
        <v>12547</v>
      </c>
      <c r="T632" s="22" t="s">
        <v>10769</v>
      </c>
      <c r="U632" s="22" t="s">
        <v>12548</v>
      </c>
      <c r="V632" s="23">
        <v>37342</v>
      </c>
      <c r="W632" s="22" t="s">
        <v>10771</v>
      </c>
    </row>
    <row r="633" spans="1:23" x14ac:dyDescent="0.25">
      <c r="A633" s="21">
        <v>11626</v>
      </c>
      <c r="B633" s="21">
        <v>360</v>
      </c>
      <c r="C633" s="36" t="str">
        <f>_xlfn.XLOOKUP($B633,'Q1 DATA TABLE'!$A:$A,'Q1 DATA TABLE'!$G:$G)</f>
        <v>San Francisco</v>
      </c>
      <c r="D633" s="36" t="str">
        <f>_xlfn.XLOOKUP($B633,'Q1 DATA TABLE'!$A:$A,'Q1 DATA TABLE'!C:C)</f>
        <v>California</v>
      </c>
      <c r="E633" s="36" t="str">
        <f>_xlfn.XLOOKUP($B633,'Q1 DATA TABLE'!$A:$A,'Q1 DATA TABLE'!$E:$E)</f>
        <v>United States</v>
      </c>
      <c r="F633" s="36">
        <f>_xlfn.XLOOKUP($B633,'Q1 DATA TABLE'!$A:$A,'Q1 DATA TABLE'!$H:$H)</f>
        <v>4</v>
      </c>
      <c r="G633" s="22" t="s">
        <v>10889</v>
      </c>
      <c r="H633" s="22" t="s">
        <v>10769</v>
      </c>
      <c r="I633" s="22" t="s">
        <v>12270</v>
      </c>
      <c r="J633" s="23">
        <v>26829</v>
      </c>
      <c r="K633" s="22" t="s">
        <v>10765</v>
      </c>
      <c r="L633" s="22" t="s">
        <v>10792</v>
      </c>
      <c r="M633" s="24">
        <v>50000</v>
      </c>
      <c r="N633" s="21">
        <v>1</v>
      </c>
      <c r="O633" s="22" t="s">
        <v>11047</v>
      </c>
      <c r="P633" s="22" t="s">
        <v>10857</v>
      </c>
      <c r="Q633" s="21">
        <v>1</v>
      </c>
      <c r="R633" s="21">
        <v>0</v>
      </c>
      <c r="S633" s="22" t="s">
        <v>12549</v>
      </c>
      <c r="T633" s="22" t="s">
        <v>10769</v>
      </c>
      <c r="U633" s="22" t="s">
        <v>12550</v>
      </c>
      <c r="V633" s="23">
        <v>37319</v>
      </c>
      <c r="W633" s="22" t="s">
        <v>10780</v>
      </c>
    </row>
    <row r="634" spans="1:23" x14ac:dyDescent="0.25">
      <c r="A634" s="21">
        <v>11627</v>
      </c>
      <c r="B634" s="21">
        <v>372</v>
      </c>
      <c r="C634" s="36" t="str">
        <f>_xlfn.XLOOKUP($B634,'Q1 DATA TABLE'!$A:$A,'Q1 DATA TABLE'!$G:$G)</f>
        <v>Spring Valley</v>
      </c>
      <c r="D634" s="36" t="str">
        <f>_xlfn.XLOOKUP($B634,'Q1 DATA TABLE'!$A:$A,'Q1 DATA TABLE'!C:C)</f>
        <v>California</v>
      </c>
      <c r="E634" s="36" t="str">
        <f>_xlfn.XLOOKUP($B634,'Q1 DATA TABLE'!$A:$A,'Q1 DATA TABLE'!$E:$E)</f>
        <v>United States</v>
      </c>
      <c r="F634" s="36">
        <f>_xlfn.XLOOKUP($B634,'Q1 DATA TABLE'!$A:$A,'Q1 DATA TABLE'!$H:$H)</f>
        <v>4</v>
      </c>
      <c r="G634" s="22" t="s">
        <v>11184</v>
      </c>
      <c r="H634" s="22" t="s">
        <v>10769</v>
      </c>
      <c r="I634" s="22" t="s">
        <v>11524</v>
      </c>
      <c r="J634" s="23">
        <v>26722</v>
      </c>
      <c r="K634" s="22" t="s">
        <v>10765</v>
      </c>
      <c r="L634" s="22" t="s">
        <v>10765</v>
      </c>
      <c r="M634" s="24">
        <v>60000</v>
      </c>
      <c r="N634" s="21">
        <v>1</v>
      </c>
      <c r="O634" s="22" t="s">
        <v>11047</v>
      </c>
      <c r="P634" s="22" t="s">
        <v>10857</v>
      </c>
      <c r="Q634" s="21">
        <v>1</v>
      </c>
      <c r="R634" s="21">
        <v>0</v>
      </c>
      <c r="S634" s="22" t="s">
        <v>12551</v>
      </c>
      <c r="T634" s="22" t="s">
        <v>10769</v>
      </c>
      <c r="U634" s="22" t="s">
        <v>12552</v>
      </c>
      <c r="V634" s="23">
        <v>38045</v>
      </c>
      <c r="W634" s="22" t="s">
        <v>10780</v>
      </c>
    </row>
    <row r="635" spans="1:23" x14ac:dyDescent="0.25">
      <c r="A635" s="21">
        <v>11628</v>
      </c>
      <c r="B635" s="21">
        <v>298</v>
      </c>
      <c r="C635" s="36" t="str">
        <f>_xlfn.XLOOKUP($B635,'Q1 DATA TABLE'!$A:$A,'Q1 DATA TABLE'!$G:$G)</f>
        <v>Bellflower</v>
      </c>
      <c r="D635" s="36" t="str">
        <f>_xlfn.XLOOKUP($B635,'Q1 DATA TABLE'!$A:$A,'Q1 DATA TABLE'!C:C)</f>
        <v>California</v>
      </c>
      <c r="E635" s="36" t="str">
        <f>_xlfn.XLOOKUP($B635,'Q1 DATA TABLE'!$A:$A,'Q1 DATA TABLE'!$E:$E)</f>
        <v>United States</v>
      </c>
      <c r="F635" s="36">
        <f>_xlfn.XLOOKUP($B635,'Q1 DATA TABLE'!$A:$A,'Q1 DATA TABLE'!$H:$H)</f>
        <v>4</v>
      </c>
      <c r="G635" s="22" t="s">
        <v>12553</v>
      </c>
      <c r="H635" s="22" t="s">
        <v>10765</v>
      </c>
      <c r="I635" s="22" t="s">
        <v>11415</v>
      </c>
      <c r="J635" s="23">
        <v>26436</v>
      </c>
      <c r="K635" s="22" t="s">
        <v>10777</v>
      </c>
      <c r="L635" s="22" t="s">
        <v>10792</v>
      </c>
      <c r="M635" s="24">
        <v>40000</v>
      </c>
      <c r="N635" s="21">
        <v>1</v>
      </c>
      <c r="O635" s="22" t="s">
        <v>11047</v>
      </c>
      <c r="P635" s="22" t="s">
        <v>10857</v>
      </c>
      <c r="Q635" s="21">
        <v>1</v>
      </c>
      <c r="R635" s="21">
        <v>0</v>
      </c>
      <c r="S635" s="22" t="s">
        <v>12554</v>
      </c>
      <c r="T635" s="22" t="s">
        <v>10769</v>
      </c>
      <c r="U635" s="22" t="s">
        <v>12555</v>
      </c>
      <c r="V635" s="23">
        <v>37330</v>
      </c>
      <c r="W635" s="22" t="s">
        <v>10771</v>
      </c>
    </row>
    <row r="636" spans="1:23" x14ac:dyDescent="0.25">
      <c r="A636" s="21">
        <v>11629</v>
      </c>
      <c r="B636" s="21">
        <v>345</v>
      </c>
      <c r="C636" s="36" t="str">
        <f>_xlfn.XLOOKUP($B636,'Q1 DATA TABLE'!$A:$A,'Q1 DATA TABLE'!$G:$G)</f>
        <v>Newport Beach</v>
      </c>
      <c r="D636" s="36" t="str">
        <f>_xlfn.XLOOKUP($B636,'Q1 DATA TABLE'!$A:$A,'Q1 DATA TABLE'!C:C)</f>
        <v>California</v>
      </c>
      <c r="E636" s="36" t="str">
        <f>_xlfn.XLOOKUP($B636,'Q1 DATA TABLE'!$A:$A,'Q1 DATA TABLE'!$E:$E)</f>
        <v>United States</v>
      </c>
      <c r="F636" s="36">
        <f>_xlfn.XLOOKUP($B636,'Q1 DATA TABLE'!$A:$A,'Q1 DATA TABLE'!$H:$H)</f>
        <v>4</v>
      </c>
      <c r="G636" s="22" t="s">
        <v>12556</v>
      </c>
      <c r="H636" s="22" t="s">
        <v>10871</v>
      </c>
      <c r="I636" s="22" t="s">
        <v>11305</v>
      </c>
      <c r="J636" s="23">
        <v>25972</v>
      </c>
      <c r="K636" s="22" t="s">
        <v>10777</v>
      </c>
      <c r="L636" s="22" t="s">
        <v>10765</v>
      </c>
      <c r="M636" s="24">
        <v>40000</v>
      </c>
      <c r="N636" s="21">
        <v>4</v>
      </c>
      <c r="O636" s="22" t="s">
        <v>10867</v>
      </c>
      <c r="P636" s="22" t="s">
        <v>10857</v>
      </c>
      <c r="Q636" s="21">
        <v>1</v>
      </c>
      <c r="R636" s="21">
        <v>3</v>
      </c>
      <c r="S636" s="22" t="s">
        <v>12557</v>
      </c>
      <c r="T636" s="22" t="s">
        <v>10769</v>
      </c>
      <c r="U636" s="22" t="s">
        <v>12558</v>
      </c>
      <c r="V636" s="23">
        <v>37343</v>
      </c>
      <c r="W636" s="22" t="s">
        <v>10820</v>
      </c>
    </row>
    <row r="637" spans="1:23" x14ac:dyDescent="0.25">
      <c r="A637" s="21">
        <v>11630</v>
      </c>
      <c r="B637" s="21">
        <v>637</v>
      </c>
      <c r="C637" s="36" t="str">
        <f>_xlfn.XLOOKUP($B637,'Q1 DATA TABLE'!$A:$A,'Q1 DATA TABLE'!$G:$G)</f>
        <v>Seattle</v>
      </c>
      <c r="D637" s="36" t="str">
        <f>_xlfn.XLOOKUP($B637,'Q1 DATA TABLE'!$A:$A,'Q1 DATA TABLE'!C:C)</f>
        <v>Washington</v>
      </c>
      <c r="E637" s="36" t="str">
        <f>_xlfn.XLOOKUP($B637,'Q1 DATA TABLE'!$A:$A,'Q1 DATA TABLE'!$E:$E)</f>
        <v>United States</v>
      </c>
      <c r="F637" s="36">
        <f>_xlfn.XLOOKUP($B637,'Q1 DATA TABLE'!$A:$A,'Q1 DATA TABLE'!$H:$H)</f>
        <v>1</v>
      </c>
      <c r="G637" s="22" t="s">
        <v>11827</v>
      </c>
      <c r="H637" s="22" t="s">
        <v>10769</v>
      </c>
      <c r="I637" s="22" t="s">
        <v>11009</v>
      </c>
      <c r="J637" s="23">
        <v>26292</v>
      </c>
      <c r="K637" s="22" t="s">
        <v>10765</v>
      </c>
      <c r="L637" s="22" t="s">
        <v>10792</v>
      </c>
      <c r="M637" s="24">
        <v>60000</v>
      </c>
      <c r="N637" s="21">
        <v>1</v>
      </c>
      <c r="O637" s="22" t="s">
        <v>11047</v>
      </c>
      <c r="P637" s="22" t="s">
        <v>10857</v>
      </c>
      <c r="Q637" s="21">
        <v>1</v>
      </c>
      <c r="R637" s="21">
        <v>0</v>
      </c>
      <c r="S637" s="22" t="s">
        <v>12559</v>
      </c>
      <c r="T637" s="22" t="s">
        <v>10769</v>
      </c>
      <c r="U637" s="22" t="s">
        <v>12560</v>
      </c>
      <c r="V637" s="23">
        <v>37339</v>
      </c>
      <c r="W637" s="22" t="s">
        <v>10780</v>
      </c>
    </row>
    <row r="638" spans="1:23" x14ac:dyDescent="0.25">
      <c r="A638" s="21">
        <v>11631</v>
      </c>
      <c r="B638" s="21">
        <v>52</v>
      </c>
      <c r="C638" s="36" t="str">
        <f>_xlfn.XLOOKUP($B638,'Q1 DATA TABLE'!$A:$A,'Q1 DATA TABLE'!$G:$G)</f>
        <v>Langley</v>
      </c>
      <c r="D638" s="36" t="str">
        <f>_xlfn.XLOOKUP($B638,'Q1 DATA TABLE'!$A:$A,'Q1 DATA TABLE'!C:C)</f>
        <v>British Columbia</v>
      </c>
      <c r="E638" s="36" t="str">
        <f>_xlfn.XLOOKUP($B638,'Q1 DATA TABLE'!$A:$A,'Q1 DATA TABLE'!$E:$E)</f>
        <v>Canada</v>
      </c>
      <c r="F638" s="36">
        <f>_xlfn.XLOOKUP($B638,'Q1 DATA TABLE'!$A:$A,'Q1 DATA TABLE'!$H:$H)</f>
        <v>6</v>
      </c>
      <c r="G638" s="22" t="s">
        <v>12561</v>
      </c>
      <c r="H638" s="22" t="s">
        <v>10823</v>
      </c>
      <c r="I638" s="22" t="s">
        <v>10850</v>
      </c>
      <c r="J638" s="23">
        <v>25977</v>
      </c>
      <c r="K638" s="22" t="s">
        <v>10765</v>
      </c>
      <c r="L638" s="22" t="s">
        <v>10765</v>
      </c>
      <c r="M638" s="24">
        <v>60000</v>
      </c>
      <c r="N638" s="21">
        <v>1</v>
      </c>
      <c r="O638" s="22" t="s">
        <v>11047</v>
      </c>
      <c r="P638" s="22" t="s">
        <v>10857</v>
      </c>
      <c r="Q638" s="21">
        <v>1</v>
      </c>
      <c r="R638" s="21">
        <v>0</v>
      </c>
      <c r="S638" s="22" t="s">
        <v>12562</v>
      </c>
      <c r="T638" s="22" t="s">
        <v>10769</v>
      </c>
      <c r="U638" s="22" t="s">
        <v>12563</v>
      </c>
      <c r="V638" s="23">
        <v>37844</v>
      </c>
      <c r="W638" s="22" t="s">
        <v>10780</v>
      </c>
    </row>
    <row r="639" spans="1:23" x14ac:dyDescent="0.25">
      <c r="A639" s="21">
        <v>11632</v>
      </c>
      <c r="B639" s="21">
        <v>51</v>
      </c>
      <c r="C639" s="36" t="str">
        <f>_xlfn.XLOOKUP($B639,'Q1 DATA TABLE'!$A:$A,'Q1 DATA TABLE'!$G:$G)</f>
        <v>Langford</v>
      </c>
      <c r="D639" s="36" t="str">
        <f>_xlfn.XLOOKUP($B639,'Q1 DATA TABLE'!$A:$A,'Q1 DATA TABLE'!C:C)</f>
        <v>British Columbia</v>
      </c>
      <c r="E639" s="36" t="str">
        <f>_xlfn.XLOOKUP($B639,'Q1 DATA TABLE'!$A:$A,'Q1 DATA TABLE'!$E:$E)</f>
        <v>Canada</v>
      </c>
      <c r="F639" s="36">
        <f>_xlfn.XLOOKUP($B639,'Q1 DATA TABLE'!$A:$A,'Q1 DATA TABLE'!$H:$H)</f>
        <v>6</v>
      </c>
      <c r="G639" s="22" t="s">
        <v>11611</v>
      </c>
      <c r="H639" s="22" t="s">
        <v>10871</v>
      </c>
      <c r="I639" s="22" t="s">
        <v>10845</v>
      </c>
      <c r="J639" s="23">
        <v>26059</v>
      </c>
      <c r="K639" s="22" t="s">
        <v>10765</v>
      </c>
      <c r="L639" s="22" t="s">
        <v>10792</v>
      </c>
      <c r="M639" s="24">
        <v>60000</v>
      </c>
      <c r="N639" s="21">
        <v>1</v>
      </c>
      <c r="O639" s="22" t="s">
        <v>11047</v>
      </c>
      <c r="P639" s="22" t="s">
        <v>10857</v>
      </c>
      <c r="Q639" s="21">
        <v>1</v>
      </c>
      <c r="R639" s="21">
        <v>0</v>
      </c>
      <c r="S639" s="22" t="s">
        <v>12564</v>
      </c>
      <c r="T639" s="22" t="s">
        <v>10769</v>
      </c>
      <c r="U639" s="22" t="s">
        <v>12565</v>
      </c>
      <c r="V639" s="23">
        <v>37836</v>
      </c>
      <c r="W639" s="22" t="s">
        <v>10771</v>
      </c>
    </row>
    <row r="640" spans="1:23" x14ac:dyDescent="0.25">
      <c r="A640" s="21">
        <v>11633</v>
      </c>
      <c r="B640" s="21">
        <v>612</v>
      </c>
      <c r="C640" s="36" t="str">
        <f>_xlfn.XLOOKUP($B640,'Q1 DATA TABLE'!$A:$A,'Q1 DATA TABLE'!$G:$G)</f>
        <v>Burien</v>
      </c>
      <c r="D640" s="36" t="str">
        <f>_xlfn.XLOOKUP($B640,'Q1 DATA TABLE'!$A:$A,'Q1 DATA TABLE'!C:C)</f>
        <v>Washington</v>
      </c>
      <c r="E640" s="36" t="str">
        <f>_xlfn.XLOOKUP($B640,'Q1 DATA TABLE'!$A:$A,'Q1 DATA TABLE'!$E:$E)</f>
        <v>United States</v>
      </c>
      <c r="F640" s="36">
        <f>_xlfn.XLOOKUP($B640,'Q1 DATA TABLE'!$A:$A,'Q1 DATA TABLE'!$H:$H)</f>
        <v>1</v>
      </c>
      <c r="G640" s="22" t="s">
        <v>11464</v>
      </c>
      <c r="H640" s="22" t="s">
        <v>10769</v>
      </c>
      <c r="I640" s="22" t="s">
        <v>11126</v>
      </c>
      <c r="J640" s="23">
        <v>26445</v>
      </c>
      <c r="K640" s="22" t="s">
        <v>10765</v>
      </c>
      <c r="L640" s="22" t="s">
        <v>10765</v>
      </c>
      <c r="M640" s="24">
        <v>40000</v>
      </c>
      <c r="N640" s="21">
        <v>1</v>
      </c>
      <c r="O640" s="22" t="s">
        <v>10766</v>
      </c>
      <c r="P640" s="22" t="s">
        <v>10857</v>
      </c>
      <c r="Q640" s="21">
        <v>1</v>
      </c>
      <c r="R640" s="21">
        <v>0</v>
      </c>
      <c r="S640" s="22" t="s">
        <v>12566</v>
      </c>
      <c r="T640" s="22" t="s">
        <v>10769</v>
      </c>
      <c r="U640" s="22" t="s">
        <v>12567</v>
      </c>
      <c r="V640" s="23">
        <v>38123</v>
      </c>
      <c r="W640" s="22" t="s">
        <v>10780</v>
      </c>
    </row>
    <row r="641" spans="1:23" x14ac:dyDescent="0.25">
      <c r="A641" s="21">
        <v>11634</v>
      </c>
      <c r="B641" s="21">
        <v>633</v>
      </c>
      <c r="C641" s="36" t="str">
        <f>_xlfn.XLOOKUP($B641,'Q1 DATA TABLE'!$A:$A,'Q1 DATA TABLE'!$G:$G)</f>
        <v>Puyallup</v>
      </c>
      <c r="D641" s="36" t="str">
        <f>_xlfn.XLOOKUP($B641,'Q1 DATA TABLE'!$A:$A,'Q1 DATA TABLE'!C:C)</f>
        <v>Washington</v>
      </c>
      <c r="E641" s="36" t="str">
        <f>_xlfn.XLOOKUP($B641,'Q1 DATA TABLE'!$A:$A,'Q1 DATA TABLE'!$E:$E)</f>
        <v>United States</v>
      </c>
      <c r="F641" s="36">
        <f>_xlfn.XLOOKUP($B641,'Q1 DATA TABLE'!$A:$A,'Q1 DATA TABLE'!$H:$H)</f>
        <v>1</v>
      </c>
      <c r="G641" s="22" t="s">
        <v>12568</v>
      </c>
      <c r="H641" s="22" t="s">
        <v>10769</v>
      </c>
      <c r="I641" s="22" t="s">
        <v>11743</v>
      </c>
      <c r="J641" s="23">
        <v>26462</v>
      </c>
      <c r="K641" s="22" t="s">
        <v>10765</v>
      </c>
      <c r="L641" s="22" t="s">
        <v>10765</v>
      </c>
      <c r="M641" s="24">
        <v>60000</v>
      </c>
      <c r="N641" s="21">
        <v>1</v>
      </c>
      <c r="O641" s="22" t="s">
        <v>11047</v>
      </c>
      <c r="P641" s="22" t="s">
        <v>10857</v>
      </c>
      <c r="Q641" s="21">
        <v>1</v>
      </c>
      <c r="R641" s="21">
        <v>0</v>
      </c>
      <c r="S641" s="22" t="s">
        <v>12569</v>
      </c>
      <c r="T641" s="22" t="s">
        <v>10769</v>
      </c>
      <c r="U641" s="22" t="s">
        <v>12570</v>
      </c>
      <c r="V641" s="23">
        <v>37876</v>
      </c>
      <c r="W641" s="22" t="s">
        <v>10787</v>
      </c>
    </row>
    <row r="642" spans="1:23" x14ac:dyDescent="0.25">
      <c r="A642" s="21">
        <v>11635</v>
      </c>
      <c r="B642" s="21">
        <v>300</v>
      </c>
      <c r="C642" s="36" t="str">
        <f>_xlfn.XLOOKUP($B642,'Q1 DATA TABLE'!$A:$A,'Q1 DATA TABLE'!$G:$G)</f>
        <v>Beverly Hills</v>
      </c>
      <c r="D642" s="36" t="str">
        <f>_xlfn.XLOOKUP($B642,'Q1 DATA TABLE'!$A:$A,'Q1 DATA TABLE'!C:C)</f>
        <v>California</v>
      </c>
      <c r="E642" s="36" t="str">
        <f>_xlfn.XLOOKUP($B642,'Q1 DATA TABLE'!$A:$A,'Q1 DATA TABLE'!$E:$E)</f>
        <v>United States</v>
      </c>
      <c r="F642" s="36">
        <f>_xlfn.XLOOKUP($B642,'Q1 DATA TABLE'!$A:$A,'Q1 DATA TABLE'!$H:$H)</f>
        <v>4</v>
      </c>
      <c r="G642" s="22" t="s">
        <v>12483</v>
      </c>
      <c r="H642" s="22" t="s">
        <v>10769</v>
      </c>
      <c r="I642" s="22" t="s">
        <v>11227</v>
      </c>
      <c r="J642" s="23">
        <v>26525</v>
      </c>
      <c r="K642" s="22" t="s">
        <v>10765</v>
      </c>
      <c r="L642" s="22" t="s">
        <v>10765</v>
      </c>
      <c r="M642" s="24">
        <v>60000</v>
      </c>
      <c r="N642" s="21">
        <v>1</v>
      </c>
      <c r="O642" s="22" t="s">
        <v>11047</v>
      </c>
      <c r="P642" s="22" t="s">
        <v>10857</v>
      </c>
      <c r="Q642" s="21">
        <v>1</v>
      </c>
      <c r="R642" s="21">
        <v>0</v>
      </c>
      <c r="S642" s="22" t="s">
        <v>12571</v>
      </c>
      <c r="T642" s="22" t="s">
        <v>10769</v>
      </c>
      <c r="U642" s="22" t="s">
        <v>12572</v>
      </c>
      <c r="V642" s="23">
        <v>37845</v>
      </c>
      <c r="W642" s="22" t="s">
        <v>10787</v>
      </c>
    </row>
    <row r="643" spans="1:23" x14ac:dyDescent="0.25">
      <c r="A643" s="21">
        <v>11636</v>
      </c>
      <c r="B643" s="21">
        <v>314</v>
      </c>
      <c r="C643" s="36" t="str">
        <f>_xlfn.XLOOKUP($B643,'Q1 DATA TABLE'!$A:$A,'Q1 DATA TABLE'!$G:$G)</f>
        <v>Daly City</v>
      </c>
      <c r="D643" s="36" t="str">
        <f>_xlfn.XLOOKUP($B643,'Q1 DATA TABLE'!$A:$A,'Q1 DATA TABLE'!C:C)</f>
        <v>California</v>
      </c>
      <c r="E643" s="36" t="str">
        <f>_xlfn.XLOOKUP($B643,'Q1 DATA TABLE'!$A:$A,'Q1 DATA TABLE'!$E:$E)</f>
        <v>United States</v>
      </c>
      <c r="F643" s="36">
        <f>_xlfn.XLOOKUP($B643,'Q1 DATA TABLE'!$A:$A,'Q1 DATA TABLE'!$H:$H)</f>
        <v>4</v>
      </c>
      <c r="G643" s="22" t="s">
        <v>12573</v>
      </c>
      <c r="H643" s="22" t="s">
        <v>11403</v>
      </c>
      <c r="I643" s="22" t="s">
        <v>11152</v>
      </c>
      <c r="J643" s="23">
        <v>26655</v>
      </c>
      <c r="K643" s="22" t="s">
        <v>10777</v>
      </c>
      <c r="L643" s="22" t="s">
        <v>10792</v>
      </c>
      <c r="M643" s="24">
        <v>60000</v>
      </c>
      <c r="N643" s="21">
        <v>1</v>
      </c>
      <c r="O643" s="22" t="s">
        <v>11047</v>
      </c>
      <c r="P643" s="22" t="s">
        <v>10767</v>
      </c>
      <c r="Q643" s="21">
        <v>1</v>
      </c>
      <c r="R643" s="21">
        <v>0</v>
      </c>
      <c r="S643" s="22" t="s">
        <v>12574</v>
      </c>
      <c r="T643" s="22" t="s">
        <v>10769</v>
      </c>
      <c r="U643" s="22" t="s">
        <v>12575</v>
      </c>
      <c r="V643" s="23">
        <v>38060</v>
      </c>
      <c r="W643" s="22" t="s">
        <v>10787</v>
      </c>
    </row>
    <row r="644" spans="1:23" x14ac:dyDescent="0.25">
      <c r="A644" s="21">
        <v>11637</v>
      </c>
      <c r="B644" s="21">
        <v>338</v>
      </c>
      <c r="C644" s="36" t="str">
        <f>_xlfn.XLOOKUP($B644,'Q1 DATA TABLE'!$A:$A,'Q1 DATA TABLE'!$G:$G)</f>
        <v>Los Angeles</v>
      </c>
      <c r="D644" s="36" t="str">
        <f>_xlfn.XLOOKUP($B644,'Q1 DATA TABLE'!$A:$A,'Q1 DATA TABLE'!C:C)</f>
        <v>California</v>
      </c>
      <c r="E644" s="36" t="str">
        <f>_xlfn.XLOOKUP($B644,'Q1 DATA TABLE'!$A:$A,'Q1 DATA TABLE'!$E:$E)</f>
        <v>United States</v>
      </c>
      <c r="F644" s="36">
        <f>_xlfn.XLOOKUP($B644,'Q1 DATA TABLE'!$A:$A,'Q1 DATA TABLE'!$H:$H)</f>
        <v>4</v>
      </c>
      <c r="G644" s="22" t="s">
        <v>11332</v>
      </c>
      <c r="H644" s="22" t="s">
        <v>10769</v>
      </c>
      <c r="I644" s="22" t="s">
        <v>10968</v>
      </c>
      <c r="J644" s="23">
        <v>26525</v>
      </c>
      <c r="K644" s="22" t="s">
        <v>10765</v>
      </c>
      <c r="L644" s="22" t="s">
        <v>10792</v>
      </c>
      <c r="M644" s="24">
        <v>70000</v>
      </c>
      <c r="N644" s="21">
        <v>1</v>
      </c>
      <c r="O644" s="22" t="s">
        <v>11047</v>
      </c>
      <c r="P644" s="22" t="s">
        <v>10767</v>
      </c>
      <c r="Q644" s="21">
        <v>1</v>
      </c>
      <c r="R644" s="21">
        <v>0</v>
      </c>
      <c r="S644" s="22" t="s">
        <v>12576</v>
      </c>
      <c r="T644" s="22" t="s">
        <v>10769</v>
      </c>
      <c r="U644" s="22" t="s">
        <v>12577</v>
      </c>
      <c r="V644" s="23">
        <v>37845</v>
      </c>
      <c r="W644" s="22" t="s">
        <v>10787</v>
      </c>
    </row>
    <row r="645" spans="1:23" x14ac:dyDescent="0.25">
      <c r="A645" s="21">
        <v>11638</v>
      </c>
      <c r="B645" s="21">
        <v>339</v>
      </c>
      <c r="C645" s="36" t="str">
        <f>_xlfn.XLOOKUP($B645,'Q1 DATA TABLE'!$A:$A,'Q1 DATA TABLE'!$G:$G)</f>
        <v>Mill Valley</v>
      </c>
      <c r="D645" s="36" t="str">
        <f>_xlfn.XLOOKUP($B645,'Q1 DATA TABLE'!$A:$A,'Q1 DATA TABLE'!C:C)</f>
        <v>California</v>
      </c>
      <c r="E645" s="36" t="str">
        <f>_xlfn.XLOOKUP($B645,'Q1 DATA TABLE'!$A:$A,'Q1 DATA TABLE'!$E:$E)</f>
        <v>United States</v>
      </c>
      <c r="F645" s="36">
        <f>_xlfn.XLOOKUP($B645,'Q1 DATA TABLE'!$A:$A,'Q1 DATA TABLE'!$H:$H)</f>
        <v>4</v>
      </c>
      <c r="G645" s="22" t="s">
        <v>12561</v>
      </c>
      <c r="H645" s="22" t="s">
        <v>11029</v>
      </c>
      <c r="I645" s="22" t="s">
        <v>11009</v>
      </c>
      <c r="J645" s="23">
        <v>26370</v>
      </c>
      <c r="K645" s="22" t="s">
        <v>10765</v>
      </c>
      <c r="L645" s="22" t="s">
        <v>10765</v>
      </c>
      <c r="M645" s="24">
        <v>70000</v>
      </c>
      <c r="N645" s="21">
        <v>1</v>
      </c>
      <c r="O645" s="22" t="s">
        <v>11047</v>
      </c>
      <c r="P645" s="22" t="s">
        <v>10767</v>
      </c>
      <c r="Q645" s="21">
        <v>1</v>
      </c>
      <c r="R645" s="21">
        <v>0</v>
      </c>
      <c r="S645" s="22" t="s">
        <v>12229</v>
      </c>
      <c r="T645" s="22" t="s">
        <v>10769</v>
      </c>
      <c r="U645" s="22" t="s">
        <v>12578</v>
      </c>
      <c r="V645" s="23">
        <v>38098</v>
      </c>
      <c r="W645" s="22" t="s">
        <v>10780</v>
      </c>
    </row>
    <row r="646" spans="1:23" x14ac:dyDescent="0.25">
      <c r="A646" s="21">
        <v>11639</v>
      </c>
      <c r="B646" s="21">
        <v>339</v>
      </c>
      <c r="C646" s="36" t="str">
        <f>_xlfn.XLOOKUP($B646,'Q1 DATA TABLE'!$A:$A,'Q1 DATA TABLE'!$G:$G)</f>
        <v>Mill Valley</v>
      </c>
      <c r="D646" s="36" t="str">
        <f>_xlfn.XLOOKUP($B646,'Q1 DATA TABLE'!$A:$A,'Q1 DATA TABLE'!C:C)</f>
        <v>California</v>
      </c>
      <c r="E646" s="36" t="str">
        <f>_xlfn.XLOOKUP($B646,'Q1 DATA TABLE'!$A:$A,'Q1 DATA TABLE'!$E:$E)</f>
        <v>United States</v>
      </c>
      <c r="F646" s="36">
        <f>_xlfn.XLOOKUP($B646,'Q1 DATA TABLE'!$A:$A,'Q1 DATA TABLE'!$H:$H)</f>
        <v>4</v>
      </c>
      <c r="G646" s="22" t="s">
        <v>12579</v>
      </c>
      <c r="H646" s="22" t="s">
        <v>10769</v>
      </c>
      <c r="I646" s="22" t="s">
        <v>11592</v>
      </c>
      <c r="J646" s="23">
        <v>26656</v>
      </c>
      <c r="K646" s="22" t="s">
        <v>10765</v>
      </c>
      <c r="L646" s="22" t="s">
        <v>10792</v>
      </c>
      <c r="M646" s="24">
        <v>70000</v>
      </c>
      <c r="N646" s="21">
        <v>1</v>
      </c>
      <c r="O646" s="22" t="s">
        <v>11047</v>
      </c>
      <c r="P646" s="22" t="s">
        <v>10767</v>
      </c>
      <c r="Q646" s="21">
        <v>1</v>
      </c>
      <c r="R646" s="21">
        <v>0</v>
      </c>
      <c r="S646" s="22" t="s">
        <v>12580</v>
      </c>
      <c r="T646" s="22" t="s">
        <v>10769</v>
      </c>
      <c r="U646" s="22" t="s">
        <v>12581</v>
      </c>
      <c r="V646" s="23">
        <v>38119</v>
      </c>
      <c r="W646" s="22" t="s">
        <v>10787</v>
      </c>
    </row>
    <row r="647" spans="1:23" x14ac:dyDescent="0.25">
      <c r="A647" s="21">
        <v>11640</v>
      </c>
      <c r="B647" s="21">
        <v>51</v>
      </c>
      <c r="C647" s="36" t="str">
        <f>_xlfn.XLOOKUP($B647,'Q1 DATA TABLE'!$A:$A,'Q1 DATA TABLE'!$G:$G)</f>
        <v>Langford</v>
      </c>
      <c r="D647" s="36" t="str">
        <f>_xlfn.XLOOKUP($B647,'Q1 DATA TABLE'!$A:$A,'Q1 DATA TABLE'!C:C)</f>
        <v>British Columbia</v>
      </c>
      <c r="E647" s="36" t="str">
        <f>_xlfn.XLOOKUP($B647,'Q1 DATA TABLE'!$A:$A,'Q1 DATA TABLE'!$E:$E)</f>
        <v>Canada</v>
      </c>
      <c r="F647" s="36">
        <f>_xlfn.XLOOKUP($B647,'Q1 DATA TABLE'!$A:$A,'Q1 DATA TABLE'!$H:$H)</f>
        <v>6</v>
      </c>
      <c r="G647" s="22" t="s">
        <v>10854</v>
      </c>
      <c r="H647" s="22" t="s">
        <v>11118</v>
      </c>
      <c r="I647" s="22" t="s">
        <v>10890</v>
      </c>
      <c r="J647" s="23">
        <v>25691</v>
      </c>
      <c r="K647" s="22" t="s">
        <v>10765</v>
      </c>
      <c r="L647" s="22" t="s">
        <v>10792</v>
      </c>
      <c r="M647" s="24">
        <v>50000</v>
      </c>
      <c r="N647" s="21">
        <v>1</v>
      </c>
      <c r="O647" s="22" t="s">
        <v>10766</v>
      </c>
      <c r="P647" s="22" t="s">
        <v>10857</v>
      </c>
      <c r="Q647" s="21">
        <v>1</v>
      </c>
      <c r="R647" s="21">
        <v>0</v>
      </c>
      <c r="S647" s="22" t="s">
        <v>12582</v>
      </c>
      <c r="T647" s="22" t="s">
        <v>10769</v>
      </c>
      <c r="U647" s="22" t="s">
        <v>12583</v>
      </c>
      <c r="V647" s="23">
        <v>37880</v>
      </c>
      <c r="W647" s="22" t="s">
        <v>10787</v>
      </c>
    </row>
    <row r="648" spans="1:23" x14ac:dyDescent="0.25">
      <c r="A648" s="21">
        <v>11641</v>
      </c>
      <c r="B648" s="21">
        <v>49</v>
      </c>
      <c r="C648" s="36" t="str">
        <f>_xlfn.XLOOKUP($B648,'Q1 DATA TABLE'!$A:$A,'Q1 DATA TABLE'!$G:$G)</f>
        <v>Cliffside</v>
      </c>
      <c r="D648" s="36" t="str">
        <f>_xlfn.XLOOKUP($B648,'Q1 DATA TABLE'!$A:$A,'Q1 DATA TABLE'!C:C)</f>
        <v>British Columbia</v>
      </c>
      <c r="E648" s="36" t="str">
        <f>_xlfn.XLOOKUP($B648,'Q1 DATA TABLE'!$A:$A,'Q1 DATA TABLE'!$E:$E)</f>
        <v>Canada</v>
      </c>
      <c r="F648" s="36">
        <f>_xlfn.XLOOKUP($B648,'Q1 DATA TABLE'!$A:$A,'Q1 DATA TABLE'!$H:$H)</f>
        <v>6</v>
      </c>
      <c r="G648" s="22" t="s">
        <v>11273</v>
      </c>
      <c r="H648" s="22" t="s">
        <v>10871</v>
      </c>
      <c r="I648" s="22" t="s">
        <v>12584</v>
      </c>
      <c r="J648" s="23">
        <v>25792</v>
      </c>
      <c r="K648" s="22" t="s">
        <v>10765</v>
      </c>
      <c r="L648" s="22" t="s">
        <v>10765</v>
      </c>
      <c r="M648" s="24">
        <v>50000</v>
      </c>
      <c r="N648" s="21">
        <v>1</v>
      </c>
      <c r="O648" s="22" t="s">
        <v>10766</v>
      </c>
      <c r="P648" s="22" t="s">
        <v>10857</v>
      </c>
      <c r="Q648" s="21">
        <v>1</v>
      </c>
      <c r="R648" s="21">
        <v>0</v>
      </c>
      <c r="S648" s="22" t="s">
        <v>12585</v>
      </c>
      <c r="T648" s="22" t="s">
        <v>10769</v>
      </c>
      <c r="U648" s="22" t="s">
        <v>12586</v>
      </c>
      <c r="V648" s="23">
        <v>37836</v>
      </c>
      <c r="W648" s="22" t="s">
        <v>10780</v>
      </c>
    </row>
    <row r="649" spans="1:23" x14ac:dyDescent="0.25">
      <c r="A649" s="21">
        <v>11642</v>
      </c>
      <c r="B649" s="21">
        <v>59</v>
      </c>
      <c r="C649" s="36" t="str">
        <f>_xlfn.XLOOKUP($B649,'Q1 DATA TABLE'!$A:$A,'Q1 DATA TABLE'!$G:$G)</f>
        <v>Oak Bay</v>
      </c>
      <c r="D649" s="36" t="str">
        <f>_xlfn.XLOOKUP($B649,'Q1 DATA TABLE'!$A:$A,'Q1 DATA TABLE'!C:C)</f>
        <v>British Columbia</v>
      </c>
      <c r="E649" s="36" t="str">
        <f>_xlfn.XLOOKUP($B649,'Q1 DATA TABLE'!$A:$A,'Q1 DATA TABLE'!$E:$E)</f>
        <v>Canada</v>
      </c>
      <c r="F649" s="36">
        <f>_xlfn.XLOOKUP($B649,'Q1 DATA TABLE'!$A:$A,'Q1 DATA TABLE'!$H:$H)</f>
        <v>6</v>
      </c>
      <c r="G649" s="22" t="s">
        <v>11332</v>
      </c>
      <c r="H649" s="22" t="s">
        <v>11085</v>
      </c>
      <c r="I649" s="22" t="s">
        <v>11407</v>
      </c>
      <c r="J649" s="23">
        <v>25928</v>
      </c>
      <c r="K649" s="22" t="s">
        <v>10765</v>
      </c>
      <c r="L649" s="22" t="s">
        <v>10792</v>
      </c>
      <c r="M649" s="24">
        <v>50000</v>
      </c>
      <c r="N649" s="21">
        <v>1</v>
      </c>
      <c r="O649" s="22" t="s">
        <v>10766</v>
      </c>
      <c r="P649" s="22" t="s">
        <v>10857</v>
      </c>
      <c r="Q649" s="21">
        <v>1</v>
      </c>
      <c r="R649" s="21">
        <v>1</v>
      </c>
      <c r="S649" s="22" t="s">
        <v>12587</v>
      </c>
      <c r="T649" s="22" t="s">
        <v>10769</v>
      </c>
      <c r="U649" s="22" t="s">
        <v>12588</v>
      </c>
      <c r="V649" s="23">
        <v>37846</v>
      </c>
      <c r="W649" s="22" t="s">
        <v>10787</v>
      </c>
    </row>
    <row r="650" spans="1:23" x14ac:dyDescent="0.25">
      <c r="A650" s="21">
        <v>11643</v>
      </c>
      <c r="B650" s="21">
        <v>612</v>
      </c>
      <c r="C650" s="36" t="str">
        <f>_xlfn.XLOOKUP($B650,'Q1 DATA TABLE'!$A:$A,'Q1 DATA TABLE'!$G:$G)</f>
        <v>Burien</v>
      </c>
      <c r="D650" s="36" t="str">
        <f>_xlfn.XLOOKUP($B650,'Q1 DATA TABLE'!$A:$A,'Q1 DATA TABLE'!C:C)</f>
        <v>Washington</v>
      </c>
      <c r="E650" s="36" t="str">
        <f>_xlfn.XLOOKUP($B650,'Q1 DATA TABLE'!$A:$A,'Q1 DATA TABLE'!$E:$E)</f>
        <v>United States</v>
      </c>
      <c r="F650" s="36">
        <f>_xlfn.XLOOKUP($B650,'Q1 DATA TABLE'!$A:$A,'Q1 DATA TABLE'!$H:$H)</f>
        <v>1</v>
      </c>
      <c r="G650" s="22" t="s">
        <v>12589</v>
      </c>
      <c r="H650" s="22" t="s">
        <v>10775</v>
      </c>
      <c r="I650" s="22" t="s">
        <v>11034</v>
      </c>
      <c r="J650" s="23">
        <v>25776</v>
      </c>
      <c r="K650" s="22" t="s">
        <v>10765</v>
      </c>
      <c r="L650" s="22" t="s">
        <v>10792</v>
      </c>
      <c r="M650" s="24">
        <v>50000</v>
      </c>
      <c r="N650" s="21">
        <v>1</v>
      </c>
      <c r="O650" s="22" t="s">
        <v>10766</v>
      </c>
      <c r="P650" s="22" t="s">
        <v>10857</v>
      </c>
      <c r="Q650" s="21">
        <v>1</v>
      </c>
      <c r="R650" s="21">
        <v>1</v>
      </c>
      <c r="S650" s="22" t="s">
        <v>12590</v>
      </c>
      <c r="T650" s="22" t="s">
        <v>10769</v>
      </c>
      <c r="U650" s="22" t="s">
        <v>12591</v>
      </c>
      <c r="V650" s="23">
        <v>37917</v>
      </c>
      <c r="W650" s="22" t="s">
        <v>10787</v>
      </c>
    </row>
    <row r="651" spans="1:23" x14ac:dyDescent="0.25">
      <c r="A651" s="21">
        <v>11644</v>
      </c>
      <c r="B651" s="21">
        <v>634</v>
      </c>
      <c r="C651" s="36" t="str">
        <f>_xlfn.XLOOKUP($B651,'Q1 DATA TABLE'!$A:$A,'Q1 DATA TABLE'!$G:$G)</f>
        <v>Redmond</v>
      </c>
      <c r="D651" s="36" t="str">
        <f>_xlfn.XLOOKUP($B651,'Q1 DATA TABLE'!$A:$A,'Q1 DATA TABLE'!C:C)</f>
        <v>Washington</v>
      </c>
      <c r="E651" s="36" t="str">
        <f>_xlfn.XLOOKUP($B651,'Q1 DATA TABLE'!$A:$A,'Q1 DATA TABLE'!$E:$E)</f>
        <v>United States</v>
      </c>
      <c r="F651" s="36">
        <f>_xlfn.XLOOKUP($B651,'Q1 DATA TABLE'!$A:$A,'Q1 DATA TABLE'!$H:$H)</f>
        <v>1</v>
      </c>
      <c r="G651" s="22" t="s">
        <v>11586</v>
      </c>
      <c r="H651" s="22" t="s">
        <v>10777</v>
      </c>
      <c r="I651" s="22" t="s">
        <v>10784</v>
      </c>
      <c r="J651" s="23">
        <v>25483</v>
      </c>
      <c r="K651" s="22" t="s">
        <v>10777</v>
      </c>
      <c r="L651" s="22" t="s">
        <v>10765</v>
      </c>
      <c r="M651" s="24">
        <v>40000</v>
      </c>
      <c r="N651" s="21">
        <v>2</v>
      </c>
      <c r="O651" s="22" t="s">
        <v>10766</v>
      </c>
      <c r="P651" s="22" t="s">
        <v>10857</v>
      </c>
      <c r="Q651" s="21">
        <v>1</v>
      </c>
      <c r="R651" s="21">
        <v>0</v>
      </c>
      <c r="S651" s="22" t="s">
        <v>12592</v>
      </c>
      <c r="T651" s="22" t="s">
        <v>10769</v>
      </c>
      <c r="U651" s="22" t="s">
        <v>12593</v>
      </c>
      <c r="V651" s="23">
        <v>37943</v>
      </c>
      <c r="W651" s="22" t="s">
        <v>10787</v>
      </c>
    </row>
    <row r="652" spans="1:23" x14ac:dyDescent="0.25">
      <c r="A652" s="21">
        <v>11645</v>
      </c>
      <c r="B652" s="21">
        <v>548</v>
      </c>
      <c r="C652" s="36" t="str">
        <f>_xlfn.XLOOKUP($B652,'Q1 DATA TABLE'!$A:$A,'Q1 DATA TABLE'!$G:$G)</f>
        <v>Salem</v>
      </c>
      <c r="D652" s="36" t="str">
        <f>_xlfn.XLOOKUP($B652,'Q1 DATA TABLE'!$A:$A,'Q1 DATA TABLE'!C:C)</f>
        <v>Oregon</v>
      </c>
      <c r="E652" s="36" t="str">
        <f>_xlfn.XLOOKUP($B652,'Q1 DATA TABLE'!$A:$A,'Q1 DATA TABLE'!$E:$E)</f>
        <v>United States</v>
      </c>
      <c r="F652" s="36">
        <f>_xlfn.XLOOKUP($B652,'Q1 DATA TABLE'!$A:$A,'Q1 DATA TABLE'!$H:$H)</f>
        <v>1</v>
      </c>
      <c r="G652" s="22" t="s">
        <v>12594</v>
      </c>
      <c r="H652" s="22" t="s">
        <v>10765</v>
      </c>
      <c r="I652" s="22" t="s">
        <v>11641</v>
      </c>
      <c r="J652" s="23">
        <v>25495</v>
      </c>
      <c r="K652" s="22" t="s">
        <v>10777</v>
      </c>
      <c r="L652" s="22" t="s">
        <v>10792</v>
      </c>
      <c r="M652" s="24">
        <v>40000</v>
      </c>
      <c r="N652" s="21">
        <v>2</v>
      </c>
      <c r="O652" s="22" t="s">
        <v>10766</v>
      </c>
      <c r="P652" s="22" t="s">
        <v>10857</v>
      </c>
      <c r="Q652" s="21">
        <v>1</v>
      </c>
      <c r="R652" s="21">
        <v>0</v>
      </c>
      <c r="S652" s="22" t="s">
        <v>12595</v>
      </c>
      <c r="T652" s="22" t="s">
        <v>10769</v>
      </c>
      <c r="U652" s="22" t="s">
        <v>12596</v>
      </c>
      <c r="V652" s="23">
        <v>38120</v>
      </c>
      <c r="W652" s="22" t="s">
        <v>10787</v>
      </c>
    </row>
    <row r="653" spans="1:23" x14ac:dyDescent="0.25">
      <c r="A653" s="21">
        <v>11646</v>
      </c>
      <c r="B653" s="21">
        <v>612</v>
      </c>
      <c r="C653" s="36" t="str">
        <f>_xlfn.XLOOKUP($B653,'Q1 DATA TABLE'!$A:$A,'Q1 DATA TABLE'!$G:$G)</f>
        <v>Burien</v>
      </c>
      <c r="D653" s="36" t="str">
        <f>_xlfn.XLOOKUP($B653,'Q1 DATA TABLE'!$A:$A,'Q1 DATA TABLE'!C:C)</f>
        <v>Washington</v>
      </c>
      <c r="E653" s="36" t="str">
        <f>_xlfn.XLOOKUP($B653,'Q1 DATA TABLE'!$A:$A,'Q1 DATA TABLE'!$E:$E)</f>
        <v>United States</v>
      </c>
      <c r="F653" s="36">
        <f>_xlfn.XLOOKUP($B653,'Q1 DATA TABLE'!$A:$A,'Q1 DATA TABLE'!$H:$H)</f>
        <v>1</v>
      </c>
      <c r="G653" s="22" t="s">
        <v>11653</v>
      </c>
      <c r="H653" s="22" t="s">
        <v>11118</v>
      </c>
      <c r="I653" s="22" t="s">
        <v>11548</v>
      </c>
      <c r="J653" s="23">
        <v>25281</v>
      </c>
      <c r="K653" s="22" t="s">
        <v>10777</v>
      </c>
      <c r="L653" s="22" t="s">
        <v>10792</v>
      </c>
      <c r="M653" s="24">
        <v>40000</v>
      </c>
      <c r="N653" s="21">
        <v>2</v>
      </c>
      <c r="O653" s="22" t="s">
        <v>10766</v>
      </c>
      <c r="P653" s="22" t="s">
        <v>10857</v>
      </c>
      <c r="Q653" s="21">
        <v>1</v>
      </c>
      <c r="R653" s="21">
        <v>0</v>
      </c>
      <c r="S653" s="22" t="s">
        <v>12597</v>
      </c>
      <c r="T653" s="22" t="s">
        <v>10769</v>
      </c>
      <c r="U653" s="22" t="s">
        <v>12598</v>
      </c>
      <c r="V653" s="23">
        <v>38002</v>
      </c>
      <c r="W653" s="22" t="s">
        <v>10787</v>
      </c>
    </row>
    <row r="654" spans="1:23" x14ac:dyDescent="0.25">
      <c r="A654" s="21">
        <v>11647</v>
      </c>
      <c r="B654" s="21">
        <v>49</v>
      </c>
      <c r="C654" s="36" t="str">
        <f>_xlfn.XLOOKUP($B654,'Q1 DATA TABLE'!$A:$A,'Q1 DATA TABLE'!$G:$G)</f>
        <v>Cliffside</v>
      </c>
      <c r="D654" s="36" t="str">
        <f>_xlfn.XLOOKUP($B654,'Q1 DATA TABLE'!$A:$A,'Q1 DATA TABLE'!C:C)</f>
        <v>British Columbia</v>
      </c>
      <c r="E654" s="36" t="str">
        <f>_xlfn.XLOOKUP($B654,'Q1 DATA TABLE'!$A:$A,'Q1 DATA TABLE'!$E:$E)</f>
        <v>Canada</v>
      </c>
      <c r="F654" s="36">
        <f>_xlfn.XLOOKUP($B654,'Q1 DATA TABLE'!$A:$A,'Q1 DATA TABLE'!$H:$H)</f>
        <v>6</v>
      </c>
      <c r="G654" s="22" t="s">
        <v>11954</v>
      </c>
      <c r="H654" s="22" t="s">
        <v>10972</v>
      </c>
      <c r="I654" s="22" t="s">
        <v>11371</v>
      </c>
      <c r="J654" s="23">
        <v>25468</v>
      </c>
      <c r="K654" s="22" t="s">
        <v>10777</v>
      </c>
      <c r="L654" s="22" t="s">
        <v>10765</v>
      </c>
      <c r="M654" s="24">
        <v>40000</v>
      </c>
      <c r="N654" s="21">
        <v>2</v>
      </c>
      <c r="O654" s="22" t="s">
        <v>10766</v>
      </c>
      <c r="P654" s="22" t="s">
        <v>10857</v>
      </c>
      <c r="Q654" s="21">
        <v>0</v>
      </c>
      <c r="R654" s="21">
        <v>0</v>
      </c>
      <c r="S654" s="22" t="s">
        <v>12599</v>
      </c>
      <c r="T654" s="22" t="s">
        <v>10769</v>
      </c>
      <c r="U654" s="22" t="s">
        <v>12600</v>
      </c>
      <c r="V654" s="23">
        <v>37852</v>
      </c>
      <c r="W654" s="22" t="s">
        <v>10780</v>
      </c>
    </row>
    <row r="655" spans="1:23" x14ac:dyDescent="0.25">
      <c r="A655" s="21">
        <v>11648</v>
      </c>
      <c r="B655" s="21">
        <v>307</v>
      </c>
      <c r="C655" s="36" t="str">
        <f>_xlfn.XLOOKUP($B655,'Q1 DATA TABLE'!$A:$A,'Q1 DATA TABLE'!$G:$G)</f>
        <v>Chula Vista</v>
      </c>
      <c r="D655" s="36" t="str">
        <f>_xlfn.XLOOKUP($B655,'Q1 DATA TABLE'!$A:$A,'Q1 DATA TABLE'!C:C)</f>
        <v>California</v>
      </c>
      <c r="E655" s="36" t="str">
        <f>_xlfn.XLOOKUP($B655,'Q1 DATA TABLE'!$A:$A,'Q1 DATA TABLE'!$E:$E)</f>
        <v>United States</v>
      </c>
      <c r="F655" s="36">
        <f>_xlfn.XLOOKUP($B655,'Q1 DATA TABLE'!$A:$A,'Q1 DATA TABLE'!$H:$H)</f>
        <v>4</v>
      </c>
      <c r="G655" s="22" t="s">
        <v>12478</v>
      </c>
      <c r="H655" s="22" t="s">
        <v>10919</v>
      </c>
      <c r="I655" s="22" t="s">
        <v>12149</v>
      </c>
      <c r="J655" s="23">
        <v>25309</v>
      </c>
      <c r="K655" s="22" t="s">
        <v>10777</v>
      </c>
      <c r="L655" s="22" t="s">
        <v>10765</v>
      </c>
      <c r="M655" s="24">
        <v>60000</v>
      </c>
      <c r="N655" s="21">
        <v>1</v>
      </c>
      <c r="O655" s="22" t="s">
        <v>11047</v>
      </c>
      <c r="P655" s="22" t="s">
        <v>10767</v>
      </c>
      <c r="Q655" s="21">
        <v>1</v>
      </c>
      <c r="R655" s="21">
        <v>0</v>
      </c>
      <c r="S655" s="22" t="s">
        <v>12601</v>
      </c>
      <c r="T655" s="22" t="s">
        <v>10769</v>
      </c>
      <c r="U655" s="22" t="s">
        <v>12602</v>
      </c>
      <c r="V655" s="23">
        <v>38046</v>
      </c>
      <c r="W655" s="22" t="s">
        <v>10787</v>
      </c>
    </row>
    <row r="656" spans="1:23" x14ac:dyDescent="0.25">
      <c r="A656" s="21">
        <v>11649</v>
      </c>
      <c r="B656" s="21">
        <v>345</v>
      </c>
      <c r="C656" s="36" t="str">
        <f>_xlfn.XLOOKUP($B656,'Q1 DATA TABLE'!$A:$A,'Q1 DATA TABLE'!$G:$G)</f>
        <v>Newport Beach</v>
      </c>
      <c r="D656" s="36" t="str">
        <f>_xlfn.XLOOKUP($B656,'Q1 DATA TABLE'!$A:$A,'Q1 DATA TABLE'!C:C)</f>
        <v>California</v>
      </c>
      <c r="E656" s="36" t="str">
        <f>_xlfn.XLOOKUP($B656,'Q1 DATA TABLE'!$A:$A,'Q1 DATA TABLE'!$E:$E)</f>
        <v>United States</v>
      </c>
      <c r="F656" s="36">
        <f>_xlfn.XLOOKUP($B656,'Q1 DATA TABLE'!$A:$A,'Q1 DATA TABLE'!$H:$H)</f>
        <v>4</v>
      </c>
      <c r="G656" s="22" t="s">
        <v>10844</v>
      </c>
      <c r="H656" s="22" t="s">
        <v>10765</v>
      </c>
      <c r="I656" s="22" t="s">
        <v>12603</v>
      </c>
      <c r="J656" s="23">
        <v>25229</v>
      </c>
      <c r="K656" s="22" t="s">
        <v>10765</v>
      </c>
      <c r="L656" s="22" t="s">
        <v>10765</v>
      </c>
      <c r="M656" s="24">
        <v>60000</v>
      </c>
      <c r="N656" s="21">
        <v>1</v>
      </c>
      <c r="O656" s="22" t="s">
        <v>11047</v>
      </c>
      <c r="P656" s="22" t="s">
        <v>10767</v>
      </c>
      <c r="Q656" s="21">
        <v>1</v>
      </c>
      <c r="R656" s="21">
        <v>0</v>
      </c>
      <c r="S656" s="22" t="s">
        <v>12604</v>
      </c>
      <c r="T656" s="22" t="s">
        <v>10769</v>
      </c>
      <c r="U656" s="22" t="s">
        <v>12605</v>
      </c>
      <c r="V656" s="23">
        <v>37901</v>
      </c>
      <c r="W656" s="22" t="s">
        <v>10787</v>
      </c>
    </row>
    <row r="657" spans="1:23" x14ac:dyDescent="0.25">
      <c r="A657" s="21">
        <v>11650</v>
      </c>
      <c r="B657" s="21">
        <v>325</v>
      </c>
      <c r="C657" s="36" t="str">
        <f>_xlfn.XLOOKUP($B657,'Q1 DATA TABLE'!$A:$A,'Q1 DATA TABLE'!$G:$G)</f>
        <v>Glendale</v>
      </c>
      <c r="D657" s="36" t="str">
        <f>_xlfn.XLOOKUP($B657,'Q1 DATA TABLE'!$A:$A,'Q1 DATA TABLE'!C:C)</f>
        <v>California</v>
      </c>
      <c r="E657" s="36" t="str">
        <f>_xlfn.XLOOKUP($B657,'Q1 DATA TABLE'!$A:$A,'Q1 DATA TABLE'!$E:$E)</f>
        <v>United States</v>
      </c>
      <c r="F657" s="36">
        <f>_xlfn.XLOOKUP($B657,'Q1 DATA TABLE'!$A:$A,'Q1 DATA TABLE'!$H:$H)</f>
        <v>4</v>
      </c>
      <c r="G657" s="22" t="s">
        <v>11090</v>
      </c>
      <c r="H657" s="22" t="s">
        <v>10769</v>
      </c>
      <c r="I657" s="22" t="s">
        <v>12132</v>
      </c>
      <c r="J657" s="23">
        <v>25410</v>
      </c>
      <c r="K657" s="22" t="s">
        <v>10765</v>
      </c>
      <c r="L657" s="22" t="s">
        <v>10765</v>
      </c>
      <c r="M657" s="24">
        <v>60000</v>
      </c>
      <c r="N657" s="21">
        <v>1</v>
      </c>
      <c r="O657" s="22" t="s">
        <v>11047</v>
      </c>
      <c r="P657" s="22" t="s">
        <v>10767</v>
      </c>
      <c r="Q657" s="21">
        <v>1</v>
      </c>
      <c r="R657" s="21">
        <v>0</v>
      </c>
      <c r="S657" s="22" t="s">
        <v>12606</v>
      </c>
      <c r="T657" s="22" t="s">
        <v>10769</v>
      </c>
      <c r="U657" s="22" t="s">
        <v>12607</v>
      </c>
      <c r="V657" s="23">
        <v>37852</v>
      </c>
      <c r="W657" s="22" t="s">
        <v>10780</v>
      </c>
    </row>
    <row r="658" spans="1:23" x14ac:dyDescent="0.25">
      <c r="A658" s="21">
        <v>11651</v>
      </c>
      <c r="B658" s="21">
        <v>49</v>
      </c>
      <c r="C658" s="36" t="str">
        <f>_xlfn.XLOOKUP($B658,'Q1 DATA TABLE'!$A:$A,'Q1 DATA TABLE'!$G:$G)</f>
        <v>Cliffside</v>
      </c>
      <c r="D658" s="36" t="str">
        <f>_xlfn.XLOOKUP($B658,'Q1 DATA TABLE'!$A:$A,'Q1 DATA TABLE'!C:C)</f>
        <v>British Columbia</v>
      </c>
      <c r="E658" s="36" t="str">
        <f>_xlfn.XLOOKUP($B658,'Q1 DATA TABLE'!$A:$A,'Q1 DATA TABLE'!$E:$E)</f>
        <v>Canada</v>
      </c>
      <c r="F658" s="36">
        <f>_xlfn.XLOOKUP($B658,'Q1 DATA TABLE'!$A:$A,'Q1 DATA TABLE'!$H:$H)</f>
        <v>6</v>
      </c>
      <c r="G658" s="22" t="s">
        <v>12608</v>
      </c>
      <c r="H658" s="22" t="s">
        <v>10769</v>
      </c>
      <c r="I658" s="22" t="s">
        <v>10963</v>
      </c>
      <c r="J658" s="23">
        <v>26284</v>
      </c>
      <c r="K658" s="22" t="s">
        <v>10765</v>
      </c>
      <c r="L658" s="22" t="s">
        <v>10792</v>
      </c>
      <c r="M658" s="24">
        <v>60000</v>
      </c>
      <c r="N658" s="21">
        <v>1</v>
      </c>
      <c r="O658" s="22" t="s">
        <v>11047</v>
      </c>
      <c r="P658" s="22" t="s">
        <v>10767</v>
      </c>
      <c r="Q658" s="21">
        <v>1</v>
      </c>
      <c r="R658" s="21">
        <v>0</v>
      </c>
      <c r="S658" s="22" t="s">
        <v>12609</v>
      </c>
      <c r="T658" s="22" t="s">
        <v>10769</v>
      </c>
      <c r="U658" s="22" t="s">
        <v>12610</v>
      </c>
      <c r="V658" s="23">
        <v>37869</v>
      </c>
      <c r="W658" s="22" t="s">
        <v>10787</v>
      </c>
    </row>
    <row r="659" spans="1:23" x14ac:dyDescent="0.25">
      <c r="A659" s="21">
        <v>11652</v>
      </c>
      <c r="B659" s="21">
        <v>68</v>
      </c>
      <c r="C659" s="36" t="str">
        <f>_xlfn.XLOOKUP($B659,'Q1 DATA TABLE'!$A:$A,'Q1 DATA TABLE'!$G:$G)</f>
        <v>Vancouver</v>
      </c>
      <c r="D659" s="36" t="str">
        <f>_xlfn.XLOOKUP($B659,'Q1 DATA TABLE'!$A:$A,'Q1 DATA TABLE'!C:C)</f>
        <v>British Columbia</v>
      </c>
      <c r="E659" s="36" t="str">
        <f>_xlfn.XLOOKUP($B659,'Q1 DATA TABLE'!$A:$A,'Q1 DATA TABLE'!$E:$E)</f>
        <v>Canada</v>
      </c>
      <c r="F659" s="36">
        <f>_xlfn.XLOOKUP($B659,'Q1 DATA TABLE'!$A:$A,'Q1 DATA TABLE'!$H:$H)</f>
        <v>6</v>
      </c>
      <c r="G659" s="22" t="s">
        <v>12568</v>
      </c>
      <c r="H659" s="22" t="s">
        <v>10763</v>
      </c>
      <c r="I659" s="22" t="s">
        <v>10904</v>
      </c>
      <c r="J659" s="23">
        <v>26058</v>
      </c>
      <c r="K659" s="22" t="s">
        <v>10765</v>
      </c>
      <c r="L659" s="22" t="s">
        <v>10765</v>
      </c>
      <c r="M659" s="24">
        <v>60000</v>
      </c>
      <c r="N659" s="21">
        <v>1</v>
      </c>
      <c r="O659" s="22" t="s">
        <v>11047</v>
      </c>
      <c r="P659" s="22" t="s">
        <v>10767</v>
      </c>
      <c r="Q659" s="21">
        <v>1</v>
      </c>
      <c r="R659" s="21">
        <v>0</v>
      </c>
      <c r="S659" s="22" t="s">
        <v>12612</v>
      </c>
      <c r="T659" s="22" t="s">
        <v>10769</v>
      </c>
      <c r="U659" s="22" t="s">
        <v>12613</v>
      </c>
      <c r="V659" s="23">
        <v>37983</v>
      </c>
      <c r="W659" s="22" t="s">
        <v>10780</v>
      </c>
    </row>
    <row r="660" spans="1:23" x14ac:dyDescent="0.25">
      <c r="A660" s="21">
        <v>11653</v>
      </c>
      <c r="B660" s="21">
        <v>543</v>
      </c>
      <c r="C660" s="36" t="str">
        <f>_xlfn.XLOOKUP($B660,'Q1 DATA TABLE'!$A:$A,'Q1 DATA TABLE'!$G:$G)</f>
        <v>Lebanon</v>
      </c>
      <c r="D660" s="36" t="str">
        <f>_xlfn.XLOOKUP($B660,'Q1 DATA TABLE'!$A:$A,'Q1 DATA TABLE'!C:C)</f>
        <v>Oregon</v>
      </c>
      <c r="E660" s="36" t="str">
        <f>_xlfn.XLOOKUP($B660,'Q1 DATA TABLE'!$A:$A,'Q1 DATA TABLE'!$E:$E)</f>
        <v>United States</v>
      </c>
      <c r="F660" s="36">
        <f>_xlfn.XLOOKUP($B660,'Q1 DATA TABLE'!$A:$A,'Q1 DATA TABLE'!$H:$H)</f>
        <v>1</v>
      </c>
      <c r="G660" s="22" t="s">
        <v>10849</v>
      </c>
      <c r="H660" s="22" t="s">
        <v>10769</v>
      </c>
      <c r="I660" s="22" t="s">
        <v>12302</v>
      </c>
      <c r="J660" s="23">
        <v>26092</v>
      </c>
      <c r="K660" s="22" t="s">
        <v>10777</v>
      </c>
      <c r="L660" s="22" t="s">
        <v>10792</v>
      </c>
      <c r="M660" s="24">
        <v>60000</v>
      </c>
      <c r="N660" s="21">
        <v>1</v>
      </c>
      <c r="O660" s="22" t="s">
        <v>11047</v>
      </c>
      <c r="P660" s="22" t="s">
        <v>10767</v>
      </c>
      <c r="Q660" s="21">
        <v>1</v>
      </c>
      <c r="R660" s="21">
        <v>0</v>
      </c>
      <c r="S660" s="22" t="s">
        <v>12614</v>
      </c>
      <c r="T660" s="22" t="s">
        <v>10769</v>
      </c>
      <c r="U660" s="22" t="s">
        <v>12615</v>
      </c>
      <c r="V660" s="23">
        <v>37912</v>
      </c>
      <c r="W660" s="22" t="s">
        <v>10787</v>
      </c>
    </row>
    <row r="661" spans="1:23" x14ac:dyDescent="0.25">
      <c r="A661" s="21">
        <v>11654</v>
      </c>
      <c r="B661" s="21">
        <v>298</v>
      </c>
      <c r="C661" s="36" t="str">
        <f>_xlfn.XLOOKUP($B661,'Q1 DATA TABLE'!$A:$A,'Q1 DATA TABLE'!$G:$G)</f>
        <v>Bellflower</v>
      </c>
      <c r="D661" s="36" t="str">
        <f>_xlfn.XLOOKUP($B661,'Q1 DATA TABLE'!$A:$A,'Q1 DATA TABLE'!C:C)</f>
        <v>California</v>
      </c>
      <c r="E661" s="36" t="str">
        <f>_xlfn.XLOOKUP($B661,'Q1 DATA TABLE'!$A:$A,'Q1 DATA TABLE'!$E:$E)</f>
        <v>United States</v>
      </c>
      <c r="F661" s="36">
        <f>_xlfn.XLOOKUP($B661,'Q1 DATA TABLE'!$A:$A,'Q1 DATA TABLE'!$H:$H)</f>
        <v>4</v>
      </c>
      <c r="G661" s="22" t="s">
        <v>12159</v>
      </c>
      <c r="H661" s="22" t="s">
        <v>10823</v>
      </c>
      <c r="I661" s="22" t="s">
        <v>10988</v>
      </c>
      <c r="J661" s="23">
        <v>26195</v>
      </c>
      <c r="K661" s="22" t="s">
        <v>10765</v>
      </c>
      <c r="L661" s="22" t="s">
        <v>10792</v>
      </c>
      <c r="M661" s="24">
        <v>60000</v>
      </c>
      <c r="N661" s="21">
        <v>1</v>
      </c>
      <c r="O661" s="22" t="s">
        <v>11047</v>
      </c>
      <c r="P661" s="22" t="s">
        <v>10767</v>
      </c>
      <c r="Q661" s="21">
        <v>1</v>
      </c>
      <c r="R661" s="21">
        <v>0</v>
      </c>
      <c r="S661" s="22" t="s">
        <v>12616</v>
      </c>
      <c r="T661" s="22" t="s">
        <v>10769</v>
      </c>
      <c r="U661" s="22" t="s">
        <v>12617</v>
      </c>
      <c r="V661" s="23">
        <v>37366</v>
      </c>
      <c r="W661" s="22" t="s">
        <v>10787</v>
      </c>
    </row>
    <row r="662" spans="1:23" x14ac:dyDescent="0.25">
      <c r="A662" s="21">
        <v>11655</v>
      </c>
      <c r="B662" s="21">
        <v>311</v>
      </c>
      <c r="C662" s="36" t="str">
        <f>_xlfn.XLOOKUP($B662,'Q1 DATA TABLE'!$A:$A,'Q1 DATA TABLE'!$G:$G)</f>
        <v>Concord</v>
      </c>
      <c r="D662" s="36" t="str">
        <f>_xlfn.XLOOKUP($B662,'Q1 DATA TABLE'!$A:$A,'Q1 DATA TABLE'!C:C)</f>
        <v>California</v>
      </c>
      <c r="E662" s="36" t="str">
        <f>_xlfn.XLOOKUP($B662,'Q1 DATA TABLE'!$A:$A,'Q1 DATA TABLE'!$E:$E)</f>
        <v>United States</v>
      </c>
      <c r="F662" s="36">
        <f>_xlfn.XLOOKUP($B662,'Q1 DATA TABLE'!$A:$A,'Q1 DATA TABLE'!$H:$H)</f>
        <v>4</v>
      </c>
      <c r="G662" s="22" t="s">
        <v>11168</v>
      </c>
      <c r="H662" s="22" t="s">
        <v>10769</v>
      </c>
      <c r="I662" s="22" t="s">
        <v>12520</v>
      </c>
      <c r="J662" s="23">
        <v>26024</v>
      </c>
      <c r="K662" s="22" t="s">
        <v>10777</v>
      </c>
      <c r="L662" s="22" t="s">
        <v>10792</v>
      </c>
      <c r="M662" s="24">
        <v>70000</v>
      </c>
      <c r="N662" s="21">
        <v>2</v>
      </c>
      <c r="O662" s="22" t="s">
        <v>11047</v>
      </c>
      <c r="P662" s="22" t="s">
        <v>10767</v>
      </c>
      <c r="Q662" s="21">
        <v>1</v>
      </c>
      <c r="R662" s="21">
        <v>0</v>
      </c>
      <c r="S662" s="22" t="s">
        <v>12618</v>
      </c>
      <c r="T662" s="22" t="s">
        <v>10769</v>
      </c>
      <c r="U662" s="22" t="s">
        <v>12619</v>
      </c>
      <c r="V662" s="23">
        <v>38078</v>
      </c>
      <c r="W662" s="22" t="s">
        <v>10787</v>
      </c>
    </row>
    <row r="663" spans="1:23" x14ac:dyDescent="0.25">
      <c r="A663" s="21">
        <v>11656</v>
      </c>
      <c r="B663" s="21">
        <v>329</v>
      </c>
      <c r="C663" s="36" t="str">
        <f>_xlfn.XLOOKUP($B663,'Q1 DATA TABLE'!$A:$A,'Q1 DATA TABLE'!$G:$G)</f>
        <v>Imperial Beach</v>
      </c>
      <c r="D663" s="36" t="str">
        <f>_xlfn.XLOOKUP($B663,'Q1 DATA TABLE'!$A:$A,'Q1 DATA TABLE'!C:C)</f>
        <v>California</v>
      </c>
      <c r="E663" s="36" t="str">
        <f>_xlfn.XLOOKUP($B663,'Q1 DATA TABLE'!$A:$A,'Q1 DATA TABLE'!$E:$E)</f>
        <v>United States</v>
      </c>
      <c r="F663" s="36">
        <f>_xlfn.XLOOKUP($B663,'Q1 DATA TABLE'!$A:$A,'Q1 DATA TABLE'!$H:$H)</f>
        <v>4</v>
      </c>
      <c r="G663" s="22" t="s">
        <v>11730</v>
      </c>
      <c r="H663" s="22" t="s">
        <v>11403</v>
      </c>
      <c r="I663" s="22" t="s">
        <v>11185</v>
      </c>
      <c r="J663" s="23">
        <v>26196</v>
      </c>
      <c r="K663" s="22" t="s">
        <v>10765</v>
      </c>
      <c r="L663" s="22" t="s">
        <v>10792</v>
      </c>
      <c r="M663" s="24">
        <v>70000</v>
      </c>
      <c r="N663" s="21">
        <v>3</v>
      </c>
      <c r="O663" s="22" t="s">
        <v>11047</v>
      </c>
      <c r="P663" s="22" t="s">
        <v>10767</v>
      </c>
      <c r="Q663" s="21">
        <v>1</v>
      </c>
      <c r="R663" s="21">
        <v>0</v>
      </c>
      <c r="S663" s="22" t="s">
        <v>12620</v>
      </c>
      <c r="T663" s="22" t="s">
        <v>10769</v>
      </c>
      <c r="U663" s="22" t="s">
        <v>12621</v>
      </c>
      <c r="V663" s="23">
        <v>38060</v>
      </c>
      <c r="W663" s="22" t="s">
        <v>10787</v>
      </c>
    </row>
    <row r="664" spans="1:23" x14ac:dyDescent="0.25">
      <c r="A664" s="21">
        <v>11657</v>
      </c>
      <c r="B664" s="21">
        <v>347</v>
      </c>
      <c r="C664" s="36" t="str">
        <f>_xlfn.XLOOKUP($B664,'Q1 DATA TABLE'!$A:$A,'Q1 DATA TABLE'!$G:$G)</f>
        <v>Novato</v>
      </c>
      <c r="D664" s="36" t="str">
        <f>_xlfn.XLOOKUP($B664,'Q1 DATA TABLE'!$A:$A,'Q1 DATA TABLE'!C:C)</f>
        <v>California</v>
      </c>
      <c r="E664" s="36" t="str">
        <f>_xlfn.XLOOKUP($B664,'Q1 DATA TABLE'!$A:$A,'Q1 DATA TABLE'!$E:$E)</f>
        <v>United States</v>
      </c>
      <c r="F664" s="36">
        <f>_xlfn.XLOOKUP($B664,'Q1 DATA TABLE'!$A:$A,'Q1 DATA TABLE'!$H:$H)</f>
        <v>4</v>
      </c>
      <c r="G664" s="22" t="s">
        <v>10987</v>
      </c>
      <c r="H664" s="22" t="s">
        <v>11118</v>
      </c>
      <c r="I664" s="22" t="s">
        <v>11152</v>
      </c>
      <c r="J664" s="23">
        <v>26057</v>
      </c>
      <c r="K664" s="22" t="s">
        <v>10765</v>
      </c>
      <c r="L664" s="22" t="s">
        <v>10792</v>
      </c>
      <c r="M664" s="24">
        <v>70000</v>
      </c>
      <c r="N664" s="21">
        <v>3</v>
      </c>
      <c r="O664" s="22" t="s">
        <v>11047</v>
      </c>
      <c r="P664" s="22" t="s">
        <v>10767</v>
      </c>
      <c r="Q664" s="21">
        <v>1</v>
      </c>
      <c r="R664" s="21">
        <v>0</v>
      </c>
      <c r="S664" s="22" t="s">
        <v>12622</v>
      </c>
      <c r="T664" s="22" t="s">
        <v>10769</v>
      </c>
      <c r="U664" s="22" t="s">
        <v>12623</v>
      </c>
      <c r="V664" s="23">
        <v>37951</v>
      </c>
      <c r="W664" s="22" t="s">
        <v>10787</v>
      </c>
    </row>
    <row r="665" spans="1:23" x14ac:dyDescent="0.25">
      <c r="A665" s="21">
        <v>11658</v>
      </c>
      <c r="B665" s="21">
        <v>348</v>
      </c>
      <c r="C665" s="36" t="str">
        <f>_xlfn.XLOOKUP($B665,'Q1 DATA TABLE'!$A:$A,'Q1 DATA TABLE'!$G:$G)</f>
        <v>Oakland</v>
      </c>
      <c r="D665" s="36" t="str">
        <f>_xlfn.XLOOKUP($B665,'Q1 DATA TABLE'!$A:$A,'Q1 DATA TABLE'!C:C)</f>
        <v>California</v>
      </c>
      <c r="E665" s="36" t="str">
        <f>_xlfn.XLOOKUP($B665,'Q1 DATA TABLE'!$A:$A,'Q1 DATA TABLE'!$E:$E)</f>
        <v>United States</v>
      </c>
      <c r="F665" s="36">
        <f>_xlfn.XLOOKUP($B665,'Q1 DATA TABLE'!$A:$A,'Q1 DATA TABLE'!$H:$H)</f>
        <v>4</v>
      </c>
      <c r="G665" s="22" t="s">
        <v>11763</v>
      </c>
      <c r="H665" s="22" t="s">
        <v>10769</v>
      </c>
      <c r="I665" s="22" t="s">
        <v>12062</v>
      </c>
      <c r="J665" s="23">
        <v>25241</v>
      </c>
      <c r="K665" s="22" t="s">
        <v>10765</v>
      </c>
      <c r="L665" s="22" t="s">
        <v>10765</v>
      </c>
      <c r="M665" s="24">
        <v>60000</v>
      </c>
      <c r="N665" s="21">
        <v>1</v>
      </c>
      <c r="O665" s="22" t="s">
        <v>11047</v>
      </c>
      <c r="P665" s="22" t="s">
        <v>10767</v>
      </c>
      <c r="Q665" s="21">
        <v>1</v>
      </c>
      <c r="R665" s="21">
        <v>0</v>
      </c>
      <c r="S665" s="22" t="s">
        <v>12624</v>
      </c>
      <c r="T665" s="22" t="s">
        <v>10769</v>
      </c>
      <c r="U665" s="22" t="s">
        <v>12625</v>
      </c>
      <c r="V665" s="23">
        <v>37919</v>
      </c>
      <c r="W665" s="22" t="s">
        <v>10780</v>
      </c>
    </row>
    <row r="666" spans="1:23" x14ac:dyDescent="0.25">
      <c r="A666" s="21">
        <v>11659</v>
      </c>
      <c r="B666" s="21">
        <v>66</v>
      </c>
      <c r="C666" s="36" t="str">
        <f>_xlfn.XLOOKUP($B666,'Q1 DATA TABLE'!$A:$A,'Q1 DATA TABLE'!$G:$G)</f>
        <v>Sooke</v>
      </c>
      <c r="D666" s="36" t="str">
        <f>_xlfn.XLOOKUP($B666,'Q1 DATA TABLE'!$A:$A,'Q1 DATA TABLE'!C:C)</f>
        <v>British Columbia</v>
      </c>
      <c r="E666" s="36" t="str">
        <f>_xlfn.XLOOKUP($B666,'Q1 DATA TABLE'!$A:$A,'Q1 DATA TABLE'!$E:$E)</f>
        <v>Canada</v>
      </c>
      <c r="F666" s="36">
        <f>_xlfn.XLOOKUP($B666,'Q1 DATA TABLE'!$A:$A,'Q1 DATA TABLE'!$H:$H)</f>
        <v>6</v>
      </c>
      <c r="G666" s="22" t="s">
        <v>12074</v>
      </c>
      <c r="H666" s="22" t="s">
        <v>10769</v>
      </c>
      <c r="I666" s="22" t="s">
        <v>11459</v>
      </c>
      <c r="J666" s="23">
        <v>25315</v>
      </c>
      <c r="K666" s="22" t="s">
        <v>10777</v>
      </c>
      <c r="L666" s="22" t="s">
        <v>10765</v>
      </c>
      <c r="M666" s="24">
        <v>60000</v>
      </c>
      <c r="N666" s="21">
        <v>1</v>
      </c>
      <c r="O666" s="22" t="s">
        <v>11047</v>
      </c>
      <c r="P666" s="22" t="s">
        <v>10767</v>
      </c>
      <c r="Q666" s="21">
        <v>1</v>
      </c>
      <c r="R666" s="21">
        <v>0</v>
      </c>
      <c r="S666" s="22" t="s">
        <v>12627</v>
      </c>
      <c r="T666" s="22" t="s">
        <v>10769</v>
      </c>
      <c r="U666" s="22" t="s">
        <v>12628</v>
      </c>
      <c r="V666" s="23">
        <v>37935</v>
      </c>
      <c r="W666" s="22" t="s">
        <v>10787</v>
      </c>
    </row>
    <row r="667" spans="1:23" x14ac:dyDescent="0.25">
      <c r="A667" s="21">
        <v>11660</v>
      </c>
      <c r="B667" s="21">
        <v>60</v>
      </c>
      <c r="C667" s="36" t="str">
        <f>_xlfn.XLOOKUP($B667,'Q1 DATA TABLE'!$A:$A,'Q1 DATA TABLE'!$G:$G)</f>
        <v>Port Hammond</v>
      </c>
      <c r="D667" s="36" t="str">
        <f>_xlfn.XLOOKUP($B667,'Q1 DATA TABLE'!$A:$A,'Q1 DATA TABLE'!C:C)</f>
        <v>British Columbia</v>
      </c>
      <c r="E667" s="36" t="str">
        <f>_xlfn.XLOOKUP($B667,'Q1 DATA TABLE'!$A:$A,'Q1 DATA TABLE'!$E:$E)</f>
        <v>Canada</v>
      </c>
      <c r="F667" s="36">
        <f>_xlfn.XLOOKUP($B667,'Q1 DATA TABLE'!$A:$A,'Q1 DATA TABLE'!$H:$H)</f>
        <v>6</v>
      </c>
      <c r="G667" s="22" t="s">
        <v>12629</v>
      </c>
      <c r="H667" s="22" t="s">
        <v>10769</v>
      </c>
      <c r="I667" s="22" t="s">
        <v>11860</v>
      </c>
      <c r="J667" s="23">
        <v>25225</v>
      </c>
      <c r="K667" s="22" t="s">
        <v>10765</v>
      </c>
      <c r="L667" s="22" t="s">
        <v>10792</v>
      </c>
      <c r="M667" s="24">
        <v>60000</v>
      </c>
      <c r="N667" s="21">
        <v>1</v>
      </c>
      <c r="O667" s="22" t="s">
        <v>11047</v>
      </c>
      <c r="P667" s="22" t="s">
        <v>10767</v>
      </c>
      <c r="Q667" s="21">
        <v>1</v>
      </c>
      <c r="R667" s="21">
        <v>0</v>
      </c>
      <c r="S667" s="22" t="s">
        <v>12630</v>
      </c>
      <c r="T667" s="22" t="s">
        <v>10769</v>
      </c>
      <c r="U667" s="22" t="s">
        <v>12631</v>
      </c>
      <c r="V667" s="23">
        <v>37934</v>
      </c>
      <c r="W667" s="22" t="s">
        <v>10787</v>
      </c>
    </row>
    <row r="668" spans="1:23" x14ac:dyDescent="0.25">
      <c r="A668" s="21">
        <v>11661</v>
      </c>
      <c r="B668" s="21">
        <v>49</v>
      </c>
      <c r="C668" s="36" t="str">
        <f>_xlfn.XLOOKUP($B668,'Q1 DATA TABLE'!$A:$A,'Q1 DATA TABLE'!$G:$G)</f>
        <v>Cliffside</v>
      </c>
      <c r="D668" s="36" t="str">
        <f>_xlfn.XLOOKUP($B668,'Q1 DATA TABLE'!$A:$A,'Q1 DATA TABLE'!C:C)</f>
        <v>British Columbia</v>
      </c>
      <c r="E668" s="36" t="str">
        <f>_xlfn.XLOOKUP($B668,'Q1 DATA TABLE'!$A:$A,'Q1 DATA TABLE'!$E:$E)</f>
        <v>Canada</v>
      </c>
      <c r="F668" s="36">
        <f>_xlfn.XLOOKUP($B668,'Q1 DATA TABLE'!$A:$A,'Q1 DATA TABLE'!$H:$H)</f>
        <v>6</v>
      </c>
      <c r="G668" s="22" t="s">
        <v>12632</v>
      </c>
      <c r="H668" s="22" t="s">
        <v>10777</v>
      </c>
      <c r="I668" s="22" t="s">
        <v>11273</v>
      </c>
      <c r="J668" s="23">
        <v>25575</v>
      </c>
      <c r="K668" s="22" t="s">
        <v>10777</v>
      </c>
      <c r="L668" s="22" t="s">
        <v>10765</v>
      </c>
      <c r="M668" s="24">
        <v>60000</v>
      </c>
      <c r="N668" s="21">
        <v>1</v>
      </c>
      <c r="O668" s="22" t="s">
        <v>11047</v>
      </c>
      <c r="P668" s="22" t="s">
        <v>10767</v>
      </c>
      <c r="Q668" s="21">
        <v>1</v>
      </c>
      <c r="R668" s="21">
        <v>0</v>
      </c>
      <c r="S668" s="22" t="s">
        <v>12633</v>
      </c>
      <c r="T668" s="22" t="s">
        <v>10769</v>
      </c>
      <c r="U668" s="22" t="s">
        <v>12634</v>
      </c>
      <c r="V668" s="23">
        <v>37902</v>
      </c>
      <c r="W668" s="22" t="s">
        <v>10787</v>
      </c>
    </row>
    <row r="669" spans="1:23" x14ac:dyDescent="0.25">
      <c r="A669" s="21">
        <v>11662</v>
      </c>
      <c r="B669" s="21">
        <v>545</v>
      </c>
      <c r="C669" s="36" t="str">
        <f>_xlfn.XLOOKUP($B669,'Q1 DATA TABLE'!$A:$A,'Q1 DATA TABLE'!$G:$G)</f>
        <v>Milwaukie</v>
      </c>
      <c r="D669" s="36" t="str">
        <f>_xlfn.XLOOKUP($B669,'Q1 DATA TABLE'!$A:$A,'Q1 DATA TABLE'!C:C)</f>
        <v>Oregon</v>
      </c>
      <c r="E669" s="36" t="str">
        <f>_xlfn.XLOOKUP($B669,'Q1 DATA TABLE'!$A:$A,'Q1 DATA TABLE'!$E:$E)</f>
        <v>United States</v>
      </c>
      <c r="F669" s="36">
        <f>_xlfn.XLOOKUP($B669,'Q1 DATA TABLE'!$A:$A,'Q1 DATA TABLE'!$H:$H)</f>
        <v>1</v>
      </c>
      <c r="G669" s="22" t="s">
        <v>10894</v>
      </c>
      <c r="H669" s="22" t="s">
        <v>10769</v>
      </c>
      <c r="I669" s="22" t="s">
        <v>11201</v>
      </c>
      <c r="J669" s="23">
        <v>25753</v>
      </c>
      <c r="K669" s="22" t="s">
        <v>10777</v>
      </c>
      <c r="L669" s="22" t="s">
        <v>10765</v>
      </c>
      <c r="M669" s="24">
        <v>60000</v>
      </c>
      <c r="N669" s="21">
        <v>2</v>
      </c>
      <c r="O669" s="22" t="s">
        <v>11047</v>
      </c>
      <c r="P669" s="22" t="s">
        <v>10767</v>
      </c>
      <c r="Q669" s="21">
        <v>1</v>
      </c>
      <c r="R669" s="21">
        <v>0</v>
      </c>
      <c r="S669" s="22" t="s">
        <v>12635</v>
      </c>
      <c r="T669" s="22" t="s">
        <v>10769</v>
      </c>
      <c r="U669" s="22" t="s">
        <v>12636</v>
      </c>
      <c r="V669" s="23">
        <v>37932</v>
      </c>
      <c r="W669" s="22" t="s">
        <v>10787</v>
      </c>
    </row>
    <row r="670" spans="1:23" x14ac:dyDescent="0.25">
      <c r="A670" s="21">
        <v>11663</v>
      </c>
      <c r="B670" s="21">
        <v>644</v>
      </c>
      <c r="C670" s="36" t="str">
        <f>_xlfn.XLOOKUP($B670,'Q1 DATA TABLE'!$A:$A,'Q1 DATA TABLE'!$G:$G)</f>
        <v>Walla Walla</v>
      </c>
      <c r="D670" s="36" t="str">
        <f>_xlfn.XLOOKUP($B670,'Q1 DATA TABLE'!$A:$A,'Q1 DATA TABLE'!C:C)</f>
        <v>Washington</v>
      </c>
      <c r="E670" s="36" t="str">
        <f>_xlfn.XLOOKUP($B670,'Q1 DATA TABLE'!$A:$A,'Q1 DATA TABLE'!$E:$E)</f>
        <v>United States</v>
      </c>
      <c r="F670" s="36">
        <f>_xlfn.XLOOKUP($B670,'Q1 DATA TABLE'!$A:$A,'Q1 DATA TABLE'!$H:$H)</f>
        <v>1</v>
      </c>
      <c r="G670" s="22" t="s">
        <v>10899</v>
      </c>
      <c r="H670" s="22" t="s">
        <v>11118</v>
      </c>
      <c r="I670" s="22" t="s">
        <v>11384</v>
      </c>
      <c r="J670" s="23">
        <v>25624</v>
      </c>
      <c r="K670" s="22" t="s">
        <v>10765</v>
      </c>
      <c r="L670" s="22" t="s">
        <v>10765</v>
      </c>
      <c r="M670" s="24">
        <v>70000</v>
      </c>
      <c r="N670" s="21">
        <v>4</v>
      </c>
      <c r="O670" s="22" t="s">
        <v>11047</v>
      </c>
      <c r="P670" s="22" t="s">
        <v>10767</v>
      </c>
      <c r="Q670" s="21">
        <v>1</v>
      </c>
      <c r="R670" s="21">
        <v>0</v>
      </c>
      <c r="S670" s="22" t="s">
        <v>12637</v>
      </c>
      <c r="T670" s="22" t="s">
        <v>10769</v>
      </c>
      <c r="U670" s="22" t="s">
        <v>12638</v>
      </c>
      <c r="V670" s="23">
        <v>37376</v>
      </c>
      <c r="W670" s="22" t="s">
        <v>10780</v>
      </c>
    </row>
    <row r="671" spans="1:23" x14ac:dyDescent="0.25">
      <c r="A671" s="21">
        <v>11664</v>
      </c>
      <c r="B671" s="21">
        <v>302</v>
      </c>
      <c r="C671" s="36" t="str">
        <f>_xlfn.XLOOKUP($B671,'Q1 DATA TABLE'!$A:$A,'Q1 DATA TABLE'!$G:$G)</f>
        <v>Burlingame</v>
      </c>
      <c r="D671" s="36" t="str">
        <f>_xlfn.XLOOKUP($B671,'Q1 DATA TABLE'!$A:$A,'Q1 DATA TABLE'!C:C)</f>
        <v>California</v>
      </c>
      <c r="E671" s="36" t="str">
        <f>_xlfn.XLOOKUP($B671,'Q1 DATA TABLE'!$A:$A,'Q1 DATA TABLE'!$E:$E)</f>
        <v>United States</v>
      </c>
      <c r="F671" s="36">
        <f>_xlfn.XLOOKUP($B671,'Q1 DATA TABLE'!$A:$A,'Q1 DATA TABLE'!$H:$H)</f>
        <v>4</v>
      </c>
      <c r="G671" s="22" t="s">
        <v>11151</v>
      </c>
      <c r="H671" s="22" t="s">
        <v>10775</v>
      </c>
      <c r="I671" s="22" t="s">
        <v>11332</v>
      </c>
      <c r="J671" s="23">
        <v>25608</v>
      </c>
      <c r="K671" s="22" t="s">
        <v>10777</v>
      </c>
      <c r="L671" s="22" t="s">
        <v>10792</v>
      </c>
      <c r="M671" s="24">
        <v>70000</v>
      </c>
      <c r="N671" s="21">
        <v>4</v>
      </c>
      <c r="O671" s="22" t="s">
        <v>11047</v>
      </c>
      <c r="P671" s="22" t="s">
        <v>10767</v>
      </c>
      <c r="Q671" s="21">
        <v>1</v>
      </c>
      <c r="R671" s="21">
        <v>0</v>
      </c>
      <c r="S671" s="22" t="s">
        <v>12639</v>
      </c>
      <c r="T671" s="22" t="s">
        <v>10769</v>
      </c>
      <c r="U671" s="22" t="s">
        <v>12640</v>
      </c>
      <c r="V671" s="23">
        <v>37375</v>
      </c>
      <c r="W671" s="22" t="s">
        <v>10787</v>
      </c>
    </row>
    <row r="672" spans="1:23" x14ac:dyDescent="0.25">
      <c r="A672" s="21">
        <v>11665</v>
      </c>
      <c r="B672" s="21">
        <v>307</v>
      </c>
      <c r="C672" s="36" t="str">
        <f>_xlfn.XLOOKUP($B672,'Q1 DATA TABLE'!$A:$A,'Q1 DATA TABLE'!$G:$G)</f>
        <v>Chula Vista</v>
      </c>
      <c r="D672" s="36" t="str">
        <f>_xlfn.XLOOKUP($B672,'Q1 DATA TABLE'!$A:$A,'Q1 DATA TABLE'!C:C)</f>
        <v>California</v>
      </c>
      <c r="E672" s="36" t="str">
        <f>_xlfn.XLOOKUP($B672,'Q1 DATA TABLE'!$A:$A,'Q1 DATA TABLE'!$E:$E)</f>
        <v>United States</v>
      </c>
      <c r="F672" s="36">
        <f>_xlfn.XLOOKUP($B672,'Q1 DATA TABLE'!$A:$A,'Q1 DATA TABLE'!$H:$H)</f>
        <v>4</v>
      </c>
      <c r="G672" s="22" t="s">
        <v>10806</v>
      </c>
      <c r="H672" s="22" t="s">
        <v>10769</v>
      </c>
      <c r="I672" s="22" t="s">
        <v>10955</v>
      </c>
      <c r="J672" s="23">
        <v>25915</v>
      </c>
      <c r="K672" s="22" t="s">
        <v>10765</v>
      </c>
      <c r="L672" s="22" t="s">
        <v>10792</v>
      </c>
      <c r="M672" s="24">
        <v>70000</v>
      </c>
      <c r="N672" s="21">
        <v>4</v>
      </c>
      <c r="O672" s="22" t="s">
        <v>11047</v>
      </c>
      <c r="P672" s="22" t="s">
        <v>10767</v>
      </c>
      <c r="Q672" s="21">
        <v>1</v>
      </c>
      <c r="R672" s="21">
        <v>0</v>
      </c>
      <c r="S672" s="22" t="s">
        <v>12641</v>
      </c>
      <c r="T672" s="22" t="s">
        <v>10769</v>
      </c>
      <c r="U672" s="22" t="s">
        <v>12642</v>
      </c>
      <c r="V672" s="23">
        <v>37361</v>
      </c>
      <c r="W672" s="22" t="s">
        <v>10787</v>
      </c>
    </row>
    <row r="673" spans="1:23" x14ac:dyDescent="0.25">
      <c r="A673" s="21">
        <v>11666</v>
      </c>
      <c r="B673" s="21">
        <v>374</v>
      </c>
      <c r="C673" s="36" t="str">
        <f>_xlfn.XLOOKUP($B673,'Q1 DATA TABLE'!$A:$A,'Q1 DATA TABLE'!$G:$G)</f>
        <v>Torrance</v>
      </c>
      <c r="D673" s="36" t="str">
        <f>_xlfn.XLOOKUP($B673,'Q1 DATA TABLE'!$A:$A,'Q1 DATA TABLE'!C:C)</f>
        <v>California</v>
      </c>
      <c r="E673" s="36" t="str">
        <f>_xlfn.XLOOKUP($B673,'Q1 DATA TABLE'!$A:$A,'Q1 DATA TABLE'!$E:$E)</f>
        <v>United States</v>
      </c>
      <c r="F673" s="36">
        <f>_xlfn.XLOOKUP($B673,'Q1 DATA TABLE'!$A:$A,'Q1 DATA TABLE'!$H:$H)</f>
        <v>4</v>
      </c>
      <c r="G673" s="22" t="s">
        <v>11656</v>
      </c>
      <c r="H673" s="22" t="s">
        <v>10769</v>
      </c>
      <c r="I673" s="22" t="s">
        <v>11144</v>
      </c>
      <c r="J673" s="23">
        <v>25919</v>
      </c>
      <c r="K673" s="22" t="s">
        <v>10765</v>
      </c>
      <c r="L673" s="22" t="s">
        <v>10765</v>
      </c>
      <c r="M673" s="24">
        <v>80000</v>
      </c>
      <c r="N673" s="21">
        <v>2</v>
      </c>
      <c r="O673" s="22" t="s">
        <v>11047</v>
      </c>
      <c r="P673" s="22" t="s">
        <v>10767</v>
      </c>
      <c r="Q673" s="21">
        <v>1</v>
      </c>
      <c r="R673" s="21">
        <v>0</v>
      </c>
      <c r="S673" s="22" t="s">
        <v>12643</v>
      </c>
      <c r="T673" s="22" t="s">
        <v>10769</v>
      </c>
      <c r="U673" s="22" t="s">
        <v>12644</v>
      </c>
      <c r="V673" s="23">
        <v>37365</v>
      </c>
      <c r="W673" s="22" t="s">
        <v>10780</v>
      </c>
    </row>
    <row r="674" spans="1:23" x14ac:dyDescent="0.25">
      <c r="A674" s="21">
        <v>11667</v>
      </c>
      <c r="B674" s="21">
        <v>644</v>
      </c>
      <c r="C674" s="36" t="str">
        <f>_xlfn.XLOOKUP($B674,'Q1 DATA TABLE'!$A:$A,'Q1 DATA TABLE'!$G:$G)</f>
        <v>Walla Walla</v>
      </c>
      <c r="D674" s="36" t="str">
        <f>_xlfn.XLOOKUP($B674,'Q1 DATA TABLE'!$A:$A,'Q1 DATA TABLE'!C:C)</f>
        <v>Washington</v>
      </c>
      <c r="E674" s="36" t="str">
        <f>_xlfn.XLOOKUP($B674,'Q1 DATA TABLE'!$A:$A,'Q1 DATA TABLE'!$E:$E)</f>
        <v>United States</v>
      </c>
      <c r="F674" s="36">
        <f>_xlfn.XLOOKUP($B674,'Q1 DATA TABLE'!$A:$A,'Q1 DATA TABLE'!$H:$H)</f>
        <v>1</v>
      </c>
      <c r="G674" s="22" t="s">
        <v>11125</v>
      </c>
      <c r="H674" s="22" t="s">
        <v>10777</v>
      </c>
      <c r="I674" s="22" t="s">
        <v>12546</v>
      </c>
      <c r="J674" s="23">
        <v>24644</v>
      </c>
      <c r="K674" s="22" t="s">
        <v>10765</v>
      </c>
      <c r="L674" s="22" t="s">
        <v>10765</v>
      </c>
      <c r="M674" s="24">
        <v>70000</v>
      </c>
      <c r="N674" s="21">
        <v>2</v>
      </c>
      <c r="O674" s="22" t="s">
        <v>10766</v>
      </c>
      <c r="P674" s="22" t="s">
        <v>10857</v>
      </c>
      <c r="Q674" s="21">
        <v>1</v>
      </c>
      <c r="R674" s="21">
        <v>1</v>
      </c>
      <c r="S674" s="22" t="s">
        <v>12645</v>
      </c>
      <c r="T674" s="22" t="s">
        <v>10769</v>
      </c>
      <c r="U674" s="22" t="s">
        <v>12646</v>
      </c>
      <c r="V674" s="23">
        <v>37991</v>
      </c>
      <c r="W674" s="22" t="s">
        <v>10787</v>
      </c>
    </row>
    <row r="675" spans="1:23" x14ac:dyDescent="0.25">
      <c r="A675" s="21">
        <v>11668</v>
      </c>
      <c r="B675" s="21">
        <v>300</v>
      </c>
      <c r="C675" s="36" t="str">
        <f>_xlfn.XLOOKUP($B675,'Q1 DATA TABLE'!$A:$A,'Q1 DATA TABLE'!$G:$G)</f>
        <v>Beverly Hills</v>
      </c>
      <c r="D675" s="36" t="str">
        <f>_xlfn.XLOOKUP($B675,'Q1 DATA TABLE'!$A:$A,'Q1 DATA TABLE'!C:C)</f>
        <v>California</v>
      </c>
      <c r="E675" s="36" t="str">
        <f>_xlfn.XLOOKUP($B675,'Q1 DATA TABLE'!$A:$A,'Q1 DATA TABLE'!$E:$E)</f>
        <v>United States</v>
      </c>
      <c r="F675" s="36">
        <f>_xlfn.XLOOKUP($B675,'Q1 DATA TABLE'!$A:$A,'Q1 DATA TABLE'!$H:$H)</f>
        <v>4</v>
      </c>
      <c r="G675" s="22" t="s">
        <v>12346</v>
      </c>
      <c r="H675" s="22" t="s">
        <v>10823</v>
      </c>
      <c r="I675" s="22" t="s">
        <v>11743</v>
      </c>
      <c r="J675" s="23">
        <v>24722</v>
      </c>
      <c r="K675" s="22" t="s">
        <v>10777</v>
      </c>
      <c r="L675" s="22" t="s">
        <v>10792</v>
      </c>
      <c r="M675" s="24">
        <v>70000</v>
      </c>
      <c r="N675" s="21">
        <v>2</v>
      </c>
      <c r="O675" s="22" t="s">
        <v>10766</v>
      </c>
      <c r="P675" s="22" t="s">
        <v>10857</v>
      </c>
      <c r="Q675" s="21">
        <v>1</v>
      </c>
      <c r="R675" s="21">
        <v>1</v>
      </c>
      <c r="S675" s="22" t="s">
        <v>12647</v>
      </c>
      <c r="T675" s="22" t="s">
        <v>10769</v>
      </c>
      <c r="U675" s="22" t="s">
        <v>12648</v>
      </c>
      <c r="V675" s="23">
        <v>38156</v>
      </c>
      <c r="W675" s="22" t="s">
        <v>10787</v>
      </c>
    </row>
    <row r="676" spans="1:23" x14ac:dyDescent="0.25">
      <c r="A676" s="21">
        <v>11669</v>
      </c>
      <c r="B676" s="21">
        <v>642</v>
      </c>
      <c r="C676" s="36" t="str">
        <f>_xlfn.XLOOKUP($B676,'Q1 DATA TABLE'!$A:$A,'Q1 DATA TABLE'!$G:$G)</f>
        <v>Tacoma</v>
      </c>
      <c r="D676" s="36" t="str">
        <f>_xlfn.XLOOKUP($B676,'Q1 DATA TABLE'!$A:$A,'Q1 DATA TABLE'!C:C)</f>
        <v>Washington</v>
      </c>
      <c r="E676" s="36" t="str">
        <f>_xlfn.XLOOKUP($B676,'Q1 DATA TABLE'!$A:$A,'Q1 DATA TABLE'!$E:$E)</f>
        <v>United States</v>
      </c>
      <c r="F676" s="36">
        <f>_xlfn.XLOOKUP($B676,'Q1 DATA TABLE'!$A:$A,'Q1 DATA TABLE'!$H:$H)</f>
        <v>1</v>
      </c>
      <c r="G676" s="22" t="s">
        <v>12314</v>
      </c>
      <c r="H676" s="22" t="s">
        <v>10769</v>
      </c>
      <c r="I676" s="22" t="s">
        <v>10992</v>
      </c>
      <c r="J676" s="23">
        <v>24766</v>
      </c>
      <c r="K676" s="22" t="s">
        <v>10777</v>
      </c>
      <c r="L676" s="22" t="s">
        <v>10792</v>
      </c>
      <c r="M676" s="24">
        <v>70000</v>
      </c>
      <c r="N676" s="21">
        <v>2</v>
      </c>
      <c r="O676" s="22" t="s">
        <v>10766</v>
      </c>
      <c r="P676" s="22" t="s">
        <v>10857</v>
      </c>
      <c r="Q676" s="21">
        <v>1</v>
      </c>
      <c r="R676" s="21">
        <v>1</v>
      </c>
      <c r="S676" s="22" t="s">
        <v>12649</v>
      </c>
      <c r="T676" s="22" t="s">
        <v>10769</v>
      </c>
      <c r="U676" s="22" t="s">
        <v>12650</v>
      </c>
      <c r="V676" s="23">
        <v>38036</v>
      </c>
      <c r="W676" s="22" t="s">
        <v>10787</v>
      </c>
    </row>
    <row r="677" spans="1:23" x14ac:dyDescent="0.25">
      <c r="A677" s="21">
        <v>11670</v>
      </c>
      <c r="B677" s="21">
        <v>326</v>
      </c>
      <c r="C677" s="36" t="str">
        <f>_xlfn.XLOOKUP($B677,'Q1 DATA TABLE'!$A:$A,'Q1 DATA TABLE'!$G:$G)</f>
        <v>Grossmont</v>
      </c>
      <c r="D677" s="36" t="str">
        <f>_xlfn.XLOOKUP($B677,'Q1 DATA TABLE'!$A:$A,'Q1 DATA TABLE'!C:C)</f>
        <v>California</v>
      </c>
      <c r="E677" s="36" t="str">
        <f>_xlfn.XLOOKUP($B677,'Q1 DATA TABLE'!$A:$A,'Q1 DATA TABLE'!$E:$E)</f>
        <v>United States</v>
      </c>
      <c r="F677" s="36">
        <f>_xlfn.XLOOKUP($B677,'Q1 DATA TABLE'!$A:$A,'Q1 DATA TABLE'!$H:$H)</f>
        <v>4</v>
      </c>
      <c r="G677" s="22" t="s">
        <v>11527</v>
      </c>
      <c r="H677" s="22" t="s">
        <v>10769</v>
      </c>
      <c r="I677" s="22" t="s">
        <v>11592</v>
      </c>
      <c r="J677" s="23">
        <v>24762</v>
      </c>
      <c r="K677" s="22" t="s">
        <v>10777</v>
      </c>
      <c r="L677" s="22" t="s">
        <v>10792</v>
      </c>
      <c r="M677" s="24">
        <v>70000</v>
      </c>
      <c r="N677" s="21">
        <v>2</v>
      </c>
      <c r="O677" s="22" t="s">
        <v>10766</v>
      </c>
      <c r="P677" s="22" t="s">
        <v>10857</v>
      </c>
      <c r="Q677" s="21">
        <v>1</v>
      </c>
      <c r="R677" s="21">
        <v>1</v>
      </c>
      <c r="S677" s="22" t="s">
        <v>12651</v>
      </c>
      <c r="T677" s="22" t="s">
        <v>10769</v>
      </c>
      <c r="U677" s="22" t="s">
        <v>12652</v>
      </c>
      <c r="V677" s="23">
        <v>37909</v>
      </c>
      <c r="W677" s="22" t="s">
        <v>10787</v>
      </c>
    </row>
    <row r="678" spans="1:23" x14ac:dyDescent="0.25">
      <c r="A678" s="21">
        <v>11671</v>
      </c>
      <c r="B678" s="21">
        <v>316</v>
      </c>
      <c r="C678" s="36" t="str">
        <f>_xlfn.XLOOKUP($B678,'Q1 DATA TABLE'!$A:$A,'Q1 DATA TABLE'!$G:$G)</f>
        <v>El Cajon</v>
      </c>
      <c r="D678" s="36" t="str">
        <f>_xlfn.XLOOKUP($B678,'Q1 DATA TABLE'!$A:$A,'Q1 DATA TABLE'!C:C)</f>
        <v>California</v>
      </c>
      <c r="E678" s="36" t="str">
        <f>_xlfn.XLOOKUP($B678,'Q1 DATA TABLE'!$A:$A,'Q1 DATA TABLE'!$E:$E)</f>
        <v>United States</v>
      </c>
      <c r="F678" s="36">
        <f>_xlfn.XLOOKUP($B678,'Q1 DATA TABLE'!$A:$A,'Q1 DATA TABLE'!$H:$H)</f>
        <v>4</v>
      </c>
      <c r="G678" s="22" t="s">
        <v>11080</v>
      </c>
      <c r="H678" s="22" t="s">
        <v>10775</v>
      </c>
      <c r="I678" s="22" t="s">
        <v>11165</v>
      </c>
      <c r="J678" s="23">
        <v>24245</v>
      </c>
      <c r="K678" s="22" t="s">
        <v>10777</v>
      </c>
      <c r="L678" s="22" t="s">
        <v>10792</v>
      </c>
      <c r="M678" s="24">
        <v>60000</v>
      </c>
      <c r="N678" s="21">
        <v>3</v>
      </c>
      <c r="O678" s="22" t="s">
        <v>10766</v>
      </c>
      <c r="P678" s="22" t="s">
        <v>10857</v>
      </c>
      <c r="Q678" s="21">
        <v>0</v>
      </c>
      <c r="R678" s="21">
        <v>0</v>
      </c>
      <c r="S678" s="22" t="s">
        <v>12653</v>
      </c>
      <c r="T678" s="22" t="s">
        <v>10769</v>
      </c>
      <c r="U678" s="22" t="s">
        <v>12654</v>
      </c>
      <c r="V678" s="23">
        <v>37369</v>
      </c>
      <c r="W678" s="22" t="s">
        <v>10780</v>
      </c>
    </row>
    <row r="679" spans="1:23" x14ac:dyDescent="0.25">
      <c r="A679" s="21">
        <v>11672</v>
      </c>
      <c r="B679" s="21">
        <v>300</v>
      </c>
      <c r="C679" s="36" t="str">
        <f>_xlfn.XLOOKUP($B679,'Q1 DATA TABLE'!$A:$A,'Q1 DATA TABLE'!$G:$G)</f>
        <v>Beverly Hills</v>
      </c>
      <c r="D679" s="36" t="str">
        <f>_xlfn.XLOOKUP($B679,'Q1 DATA TABLE'!$A:$A,'Q1 DATA TABLE'!C:C)</f>
        <v>California</v>
      </c>
      <c r="E679" s="36" t="str">
        <f>_xlfn.XLOOKUP($B679,'Q1 DATA TABLE'!$A:$A,'Q1 DATA TABLE'!$E:$E)</f>
        <v>United States</v>
      </c>
      <c r="F679" s="36">
        <f>_xlfn.XLOOKUP($B679,'Q1 DATA TABLE'!$A:$A,'Q1 DATA TABLE'!$H:$H)</f>
        <v>4</v>
      </c>
      <c r="G679" s="22" t="s">
        <v>11200</v>
      </c>
      <c r="H679" s="22" t="s">
        <v>10823</v>
      </c>
      <c r="I679" s="22" t="s">
        <v>12034</v>
      </c>
      <c r="J679" s="23">
        <v>24371</v>
      </c>
      <c r="K679" s="22" t="s">
        <v>10765</v>
      </c>
      <c r="L679" s="22" t="s">
        <v>10765</v>
      </c>
      <c r="M679" s="24">
        <v>60000</v>
      </c>
      <c r="N679" s="21">
        <v>3</v>
      </c>
      <c r="O679" s="22" t="s">
        <v>10766</v>
      </c>
      <c r="P679" s="22" t="s">
        <v>10857</v>
      </c>
      <c r="Q679" s="21">
        <v>1</v>
      </c>
      <c r="R679" s="21">
        <v>1</v>
      </c>
      <c r="S679" s="22" t="s">
        <v>12655</v>
      </c>
      <c r="T679" s="22" t="s">
        <v>10769</v>
      </c>
      <c r="U679" s="22" t="s">
        <v>12656</v>
      </c>
      <c r="V679" s="23">
        <v>38012</v>
      </c>
      <c r="W679" s="22" t="s">
        <v>10787</v>
      </c>
    </row>
    <row r="680" spans="1:23" x14ac:dyDescent="0.25">
      <c r="A680" s="21">
        <v>11673</v>
      </c>
      <c r="B680" s="21">
        <v>612</v>
      </c>
      <c r="C680" s="36" t="str">
        <f>_xlfn.XLOOKUP($B680,'Q1 DATA TABLE'!$A:$A,'Q1 DATA TABLE'!$G:$G)</f>
        <v>Burien</v>
      </c>
      <c r="D680" s="36" t="str">
        <f>_xlfn.XLOOKUP($B680,'Q1 DATA TABLE'!$A:$A,'Q1 DATA TABLE'!C:C)</f>
        <v>Washington</v>
      </c>
      <c r="E680" s="36" t="str">
        <f>_xlfn.XLOOKUP($B680,'Q1 DATA TABLE'!$A:$A,'Q1 DATA TABLE'!$E:$E)</f>
        <v>United States</v>
      </c>
      <c r="F680" s="36">
        <f>_xlfn.XLOOKUP($B680,'Q1 DATA TABLE'!$A:$A,'Q1 DATA TABLE'!$H:$H)</f>
        <v>1</v>
      </c>
      <c r="G680" s="22" t="s">
        <v>12657</v>
      </c>
      <c r="H680" s="22" t="s">
        <v>10823</v>
      </c>
      <c r="I680" s="22" t="s">
        <v>11114</v>
      </c>
      <c r="J680" s="23">
        <v>24145</v>
      </c>
      <c r="K680" s="22" t="s">
        <v>10777</v>
      </c>
      <c r="L680" s="22" t="s">
        <v>10792</v>
      </c>
      <c r="M680" s="24">
        <v>60000</v>
      </c>
      <c r="N680" s="21">
        <v>3</v>
      </c>
      <c r="O680" s="22" t="s">
        <v>10766</v>
      </c>
      <c r="P680" s="22" t="s">
        <v>10857</v>
      </c>
      <c r="Q680" s="21">
        <v>1</v>
      </c>
      <c r="R680" s="21">
        <v>1</v>
      </c>
      <c r="S680" s="22" t="s">
        <v>12658</v>
      </c>
      <c r="T680" s="22" t="s">
        <v>10769</v>
      </c>
      <c r="U680" s="22" t="s">
        <v>12659</v>
      </c>
      <c r="V680" s="23">
        <v>37836</v>
      </c>
      <c r="W680" s="22" t="s">
        <v>10780</v>
      </c>
    </row>
    <row r="681" spans="1:23" x14ac:dyDescent="0.25">
      <c r="A681" s="21">
        <v>11674</v>
      </c>
      <c r="B681" s="21">
        <v>385</v>
      </c>
      <c r="C681" s="36" t="str">
        <f>_xlfn.XLOOKUP($B681,'Q1 DATA TABLE'!$A:$A,'Q1 DATA TABLE'!$G:$G)</f>
        <v>Woodland Hills</v>
      </c>
      <c r="D681" s="36" t="str">
        <f>_xlfn.XLOOKUP($B681,'Q1 DATA TABLE'!$A:$A,'Q1 DATA TABLE'!C:C)</f>
        <v>California</v>
      </c>
      <c r="E681" s="36" t="str">
        <f>_xlfn.XLOOKUP($B681,'Q1 DATA TABLE'!$A:$A,'Q1 DATA TABLE'!$E:$E)</f>
        <v>United States</v>
      </c>
      <c r="F681" s="36">
        <f>_xlfn.XLOOKUP($B681,'Q1 DATA TABLE'!$A:$A,'Q1 DATA TABLE'!$H:$H)</f>
        <v>4</v>
      </c>
      <c r="G681" s="22" t="s">
        <v>11332</v>
      </c>
      <c r="H681" s="22" t="s">
        <v>11582</v>
      </c>
      <c r="I681" s="22" t="s">
        <v>12270</v>
      </c>
      <c r="J681" s="23">
        <v>24337</v>
      </c>
      <c r="K681" s="22" t="s">
        <v>10765</v>
      </c>
      <c r="L681" s="22" t="s">
        <v>10792</v>
      </c>
      <c r="M681" s="24">
        <v>60000</v>
      </c>
      <c r="N681" s="21">
        <v>0</v>
      </c>
      <c r="O681" s="22" t="s">
        <v>11047</v>
      </c>
      <c r="P681" s="22" t="s">
        <v>10767</v>
      </c>
      <c r="Q681" s="21">
        <v>1</v>
      </c>
      <c r="R681" s="21">
        <v>0</v>
      </c>
      <c r="S681" s="22" t="s">
        <v>12660</v>
      </c>
      <c r="T681" s="22" t="s">
        <v>10769</v>
      </c>
      <c r="U681" s="22" t="s">
        <v>12661</v>
      </c>
      <c r="V681" s="23">
        <v>37956</v>
      </c>
      <c r="W681" s="22" t="s">
        <v>10787</v>
      </c>
    </row>
    <row r="682" spans="1:23" x14ac:dyDescent="0.25">
      <c r="A682" s="21">
        <v>11675</v>
      </c>
      <c r="B682" s="21">
        <v>616</v>
      </c>
      <c r="C682" s="36" t="str">
        <f>_xlfn.XLOOKUP($B682,'Q1 DATA TABLE'!$A:$A,'Q1 DATA TABLE'!$G:$G)</f>
        <v>Everett</v>
      </c>
      <c r="D682" s="36" t="str">
        <f>_xlfn.XLOOKUP($B682,'Q1 DATA TABLE'!$A:$A,'Q1 DATA TABLE'!C:C)</f>
        <v>Washington</v>
      </c>
      <c r="E682" s="36" t="str">
        <f>_xlfn.XLOOKUP($B682,'Q1 DATA TABLE'!$A:$A,'Q1 DATA TABLE'!$E:$E)</f>
        <v>United States</v>
      </c>
      <c r="F682" s="36">
        <f>_xlfn.XLOOKUP($B682,'Q1 DATA TABLE'!$A:$A,'Q1 DATA TABLE'!$H:$H)</f>
        <v>1</v>
      </c>
      <c r="G682" s="22" t="s">
        <v>11425</v>
      </c>
      <c r="H682" s="22" t="s">
        <v>10972</v>
      </c>
      <c r="I682" s="22" t="s">
        <v>11436</v>
      </c>
      <c r="J682" s="23">
        <v>24140</v>
      </c>
      <c r="K682" s="22" t="s">
        <v>10777</v>
      </c>
      <c r="L682" s="22" t="s">
        <v>10765</v>
      </c>
      <c r="M682" s="24">
        <v>70000</v>
      </c>
      <c r="N682" s="21">
        <v>4</v>
      </c>
      <c r="O682" s="22" t="s">
        <v>11047</v>
      </c>
      <c r="P682" s="22" t="s">
        <v>10767</v>
      </c>
      <c r="Q682" s="21">
        <v>1</v>
      </c>
      <c r="R682" s="21">
        <v>0</v>
      </c>
      <c r="S682" s="22" t="s">
        <v>12662</v>
      </c>
      <c r="T682" s="22" t="s">
        <v>10769</v>
      </c>
      <c r="U682" s="22" t="s">
        <v>12663</v>
      </c>
      <c r="V682" s="23">
        <v>37373</v>
      </c>
      <c r="W682" s="22" t="s">
        <v>10787</v>
      </c>
    </row>
    <row r="683" spans="1:23" x14ac:dyDescent="0.25">
      <c r="A683" s="21">
        <v>11676</v>
      </c>
      <c r="B683" s="21">
        <v>475</v>
      </c>
      <c r="C683" s="36" t="str">
        <f>_xlfn.XLOOKUP($B683,'Q1 DATA TABLE'!$A:$A,'Q1 DATA TABLE'!$G:$G)</f>
        <v>Branch</v>
      </c>
      <c r="D683" s="36" t="str">
        <f>_xlfn.XLOOKUP($B683,'Q1 DATA TABLE'!$A:$A,'Q1 DATA TABLE'!C:C)</f>
        <v>Minnesota</v>
      </c>
      <c r="E683" s="36" t="str">
        <f>_xlfn.XLOOKUP($B683,'Q1 DATA TABLE'!$A:$A,'Q1 DATA TABLE'!$E:$E)</f>
        <v>United States</v>
      </c>
      <c r="F683" s="36">
        <f>_xlfn.XLOOKUP($B683,'Q1 DATA TABLE'!$A:$A,'Q1 DATA TABLE'!$H:$H)</f>
        <v>3</v>
      </c>
      <c r="G683" s="22" t="s">
        <v>11015</v>
      </c>
      <c r="H683" s="22" t="s">
        <v>10769</v>
      </c>
      <c r="I683" s="22" t="s">
        <v>12147</v>
      </c>
      <c r="J683" s="23">
        <v>24151</v>
      </c>
      <c r="K683" s="22" t="s">
        <v>10765</v>
      </c>
      <c r="L683" s="22" t="s">
        <v>10765</v>
      </c>
      <c r="M683" s="24">
        <v>80000</v>
      </c>
      <c r="N683" s="21">
        <v>0</v>
      </c>
      <c r="O683" s="22" t="s">
        <v>11047</v>
      </c>
      <c r="P683" s="22" t="s">
        <v>10767</v>
      </c>
      <c r="Q683" s="21">
        <v>1</v>
      </c>
      <c r="R683" s="21">
        <v>0</v>
      </c>
      <c r="S683" s="22" t="s">
        <v>12666</v>
      </c>
      <c r="T683" s="22" t="s">
        <v>10769</v>
      </c>
      <c r="U683" s="22" t="s">
        <v>12667</v>
      </c>
      <c r="V683" s="23">
        <v>38038</v>
      </c>
      <c r="W683" s="22" t="s">
        <v>10780</v>
      </c>
    </row>
    <row r="684" spans="1:23" x14ac:dyDescent="0.25">
      <c r="A684" s="21">
        <v>11677</v>
      </c>
      <c r="B684" s="21">
        <v>50</v>
      </c>
      <c r="C684" s="36" t="str">
        <f>_xlfn.XLOOKUP($B684,'Q1 DATA TABLE'!$A:$A,'Q1 DATA TABLE'!$G:$G)</f>
        <v>Haney</v>
      </c>
      <c r="D684" s="36" t="str">
        <f>_xlfn.XLOOKUP($B684,'Q1 DATA TABLE'!$A:$A,'Q1 DATA TABLE'!C:C)</f>
        <v>British Columbia</v>
      </c>
      <c r="E684" s="36" t="str">
        <f>_xlfn.XLOOKUP($B684,'Q1 DATA TABLE'!$A:$A,'Q1 DATA TABLE'!$E:$E)</f>
        <v>Canada</v>
      </c>
      <c r="F684" s="36">
        <f>_xlfn.XLOOKUP($B684,'Q1 DATA TABLE'!$A:$A,'Q1 DATA TABLE'!$H:$H)</f>
        <v>6</v>
      </c>
      <c r="G684" s="22" t="s">
        <v>11586</v>
      </c>
      <c r="H684" s="22" t="s">
        <v>10769</v>
      </c>
      <c r="I684" s="22" t="s">
        <v>10838</v>
      </c>
      <c r="J684" s="23">
        <v>25490</v>
      </c>
      <c r="K684" s="22" t="s">
        <v>10777</v>
      </c>
      <c r="L684" s="22" t="s">
        <v>10765</v>
      </c>
      <c r="M684" s="24">
        <v>60000</v>
      </c>
      <c r="N684" s="21">
        <v>2</v>
      </c>
      <c r="O684" s="22" t="s">
        <v>11047</v>
      </c>
      <c r="P684" s="22" t="s">
        <v>10767</v>
      </c>
      <c r="Q684" s="21">
        <v>1</v>
      </c>
      <c r="R684" s="21">
        <v>0</v>
      </c>
      <c r="S684" s="22" t="s">
        <v>12668</v>
      </c>
      <c r="T684" s="22" t="s">
        <v>10769</v>
      </c>
      <c r="U684" s="22" t="s">
        <v>12669</v>
      </c>
      <c r="V684" s="23">
        <v>37901</v>
      </c>
      <c r="W684" s="22" t="s">
        <v>10787</v>
      </c>
    </row>
    <row r="685" spans="1:23" x14ac:dyDescent="0.25">
      <c r="A685" s="21">
        <v>11678</v>
      </c>
      <c r="B685" s="21">
        <v>654</v>
      </c>
      <c r="C685" s="36" t="str">
        <f>_xlfn.XLOOKUP($B685,'Q1 DATA TABLE'!$A:$A,'Q1 DATA TABLE'!$G:$G)</f>
        <v>Cheyenne</v>
      </c>
      <c r="D685" s="36" t="str">
        <f>_xlfn.XLOOKUP($B685,'Q1 DATA TABLE'!$A:$A,'Q1 DATA TABLE'!C:C)</f>
        <v>Wyoming</v>
      </c>
      <c r="E685" s="36" t="str">
        <f>_xlfn.XLOOKUP($B685,'Q1 DATA TABLE'!$A:$A,'Q1 DATA TABLE'!$E:$E)</f>
        <v>United States</v>
      </c>
      <c r="F685" s="36">
        <f>_xlfn.XLOOKUP($B685,'Q1 DATA TABLE'!$A:$A,'Q1 DATA TABLE'!$H:$H)</f>
        <v>1</v>
      </c>
      <c r="G685" s="22" t="s">
        <v>12672</v>
      </c>
      <c r="H685" s="22" t="s">
        <v>11118</v>
      </c>
      <c r="I685" s="22" t="s">
        <v>11628</v>
      </c>
      <c r="J685" s="23">
        <v>25231</v>
      </c>
      <c r="K685" s="22" t="s">
        <v>10765</v>
      </c>
      <c r="L685" s="22" t="s">
        <v>10765</v>
      </c>
      <c r="M685" s="24">
        <v>70000</v>
      </c>
      <c r="N685" s="21">
        <v>5</v>
      </c>
      <c r="O685" s="22" t="s">
        <v>11047</v>
      </c>
      <c r="P685" s="22" t="s">
        <v>10767</v>
      </c>
      <c r="Q685" s="21">
        <v>1</v>
      </c>
      <c r="R685" s="21">
        <v>0</v>
      </c>
      <c r="S685" s="22" t="s">
        <v>12673</v>
      </c>
      <c r="T685" s="22" t="s">
        <v>10769</v>
      </c>
      <c r="U685" s="22" t="s">
        <v>12674</v>
      </c>
      <c r="V685" s="23">
        <v>37358</v>
      </c>
      <c r="W685" s="22" t="s">
        <v>10787</v>
      </c>
    </row>
    <row r="686" spans="1:23" x14ac:dyDescent="0.25">
      <c r="A686" s="21">
        <v>11679</v>
      </c>
      <c r="B686" s="21">
        <v>633</v>
      </c>
      <c r="C686" s="36" t="str">
        <f>_xlfn.XLOOKUP($B686,'Q1 DATA TABLE'!$A:$A,'Q1 DATA TABLE'!$G:$G)</f>
        <v>Puyallup</v>
      </c>
      <c r="D686" s="36" t="str">
        <f>_xlfn.XLOOKUP($B686,'Q1 DATA TABLE'!$A:$A,'Q1 DATA TABLE'!C:C)</f>
        <v>Washington</v>
      </c>
      <c r="E686" s="36" t="str">
        <f>_xlfn.XLOOKUP($B686,'Q1 DATA TABLE'!$A:$A,'Q1 DATA TABLE'!$E:$E)</f>
        <v>United States</v>
      </c>
      <c r="F686" s="36">
        <f>_xlfn.XLOOKUP($B686,'Q1 DATA TABLE'!$A:$A,'Q1 DATA TABLE'!$H:$H)</f>
        <v>1</v>
      </c>
      <c r="G686" s="22" t="s">
        <v>11184</v>
      </c>
      <c r="H686" s="22" t="s">
        <v>11195</v>
      </c>
      <c r="I686" s="22" t="s">
        <v>11316</v>
      </c>
      <c r="J686" s="23">
        <v>25331</v>
      </c>
      <c r="K686" s="22" t="s">
        <v>10765</v>
      </c>
      <c r="L686" s="22" t="s">
        <v>10765</v>
      </c>
      <c r="M686" s="24">
        <v>70000</v>
      </c>
      <c r="N686" s="21">
        <v>5</v>
      </c>
      <c r="O686" s="22" t="s">
        <v>11047</v>
      </c>
      <c r="P686" s="22" t="s">
        <v>10767</v>
      </c>
      <c r="Q686" s="21">
        <v>1</v>
      </c>
      <c r="R686" s="21">
        <v>2</v>
      </c>
      <c r="S686" s="22" t="s">
        <v>12675</v>
      </c>
      <c r="T686" s="22" t="s">
        <v>10769</v>
      </c>
      <c r="U686" s="22" t="s">
        <v>12570</v>
      </c>
      <c r="V686" s="23">
        <v>38092</v>
      </c>
      <c r="W686" s="22" t="s">
        <v>10787</v>
      </c>
    </row>
    <row r="687" spans="1:23" x14ac:dyDescent="0.25">
      <c r="A687" s="21">
        <v>11680</v>
      </c>
      <c r="B687" s="21">
        <v>634</v>
      </c>
      <c r="C687" s="36" t="str">
        <f>_xlfn.XLOOKUP($B687,'Q1 DATA TABLE'!$A:$A,'Q1 DATA TABLE'!$G:$G)</f>
        <v>Redmond</v>
      </c>
      <c r="D687" s="36" t="str">
        <f>_xlfn.XLOOKUP($B687,'Q1 DATA TABLE'!$A:$A,'Q1 DATA TABLE'!C:C)</f>
        <v>Washington</v>
      </c>
      <c r="E687" s="36" t="str">
        <f>_xlfn.XLOOKUP($B687,'Q1 DATA TABLE'!$A:$A,'Q1 DATA TABLE'!$E:$E)</f>
        <v>United States</v>
      </c>
      <c r="F687" s="36">
        <f>_xlfn.XLOOKUP($B687,'Q1 DATA TABLE'!$A:$A,'Q1 DATA TABLE'!$H:$H)</f>
        <v>1</v>
      </c>
      <c r="G687" s="22" t="s">
        <v>12676</v>
      </c>
      <c r="H687" s="22" t="s">
        <v>11029</v>
      </c>
      <c r="I687" s="22" t="s">
        <v>11222</v>
      </c>
      <c r="J687" s="23">
        <v>25450</v>
      </c>
      <c r="K687" s="22" t="s">
        <v>10765</v>
      </c>
      <c r="L687" s="22" t="s">
        <v>10792</v>
      </c>
      <c r="M687" s="24">
        <v>70000</v>
      </c>
      <c r="N687" s="21">
        <v>5</v>
      </c>
      <c r="O687" s="22" t="s">
        <v>11047</v>
      </c>
      <c r="P687" s="22" t="s">
        <v>10767</v>
      </c>
      <c r="Q687" s="21">
        <v>1</v>
      </c>
      <c r="R687" s="21">
        <v>2</v>
      </c>
      <c r="S687" s="22" t="s">
        <v>12677</v>
      </c>
      <c r="T687" s="22" t="s">
        <v>10769</v>
      </c>
      <c r="U687" s="22" t="s">
        <v>12678</v>
      </c>
      <c r="V687" s="23">
        <v>38050</v>
      </c>
      <c r="W687" s="22" t="s">
        <v>10780</v>
      </c>
    </row>
    <row r="688" spans="1:23" x14ac:dyDescent="0.25">
      <c r="A688" s="21">
        <v>11681</v>
      </c>
      <c r="B688" s="21">
        <v>641</v>
      </c>
      <c r="C688" s="36" t="str">
        <f>_xlfn.XLOOKUP($B688,'Q1 DATA TABLE'!$A:$A,'Q1 DATA TABLE'!$G:$G)</f>
        <v>Spokane</v>
      </c>
      <c r="D688" s="36" t="str">
        <f>_xlfn.XLOOKUP($B688,'Q1 DATA TABLE'!$A:$A,'Q1 DATA TABLE'!C:C)</f>
        <v>Washington</v>
      </c>
      <c r="E688" s="36" t="str">
        <f>_xlfn.XLOOKUP($B688,'Q1 DATA TABLE'!$A:$A,'Q1 DATA TABLE'!$E:$E)</f>
        <v>United States</v>
      </c>
      <c r="F688" s="36">
        <f>_xlfn.XLOOKUP($B688,'Q1 DATA TABLE'!$A:$A,'Q1 DATA TABLE'!$H:$H)</f>
        <v>1</v>
      </c>
      <c r="G688" s="22" t="s">
        <v>11176</v>
      </c>
      <c r="H688" s="22" t="s">
        <v>11029</v>
      </c>
      <c r="I688" s="22" t="s">
        <v>11632</v>
      </c>
      <c r="J688" s="23">
        <v>25422</v>
      </c>
      <c r="K688" s="22" t="s">
        <v>10765</v>
      </c>
      <c r="L688" s="22" t="s">
        <v>10792</v>
      </c>
      <c r="M688" s="24">
        <v>70000</v>
      </c>
      <c r="N688" s="21">
        <v>5</v>
      </c>
      <c r="O688" s="22" t="s">
        <v>11047</v>
      </c>
      <c r="P688" s="22" t="s">
        <v>10767</v>
      </c>
      <c r="Q688" s="21">
        <v>1</v>
      </c>
      <c r="R688" s="21">
        <v>2</v>
      </c>
      <c r="S688" s="22" t="s">
        <v>12679</v>
      </c>
      <c r="T688" s="22" t="s">
        <v>10769</v>
      </c>
      <c r="U688" s="22" t="s">
        <v>12680</v>
      </c>
      <c r="V688" s="23">
        <v>37872</v>
      </c>
      <c r="W688" s="22" t="s">
        <v>10787</v>
      </c>
    </row>
    <row r="689" spans="1:23" x14ac:dyDescent="0.25">
      <c r="A689" s="21">
        <v>11682</v>
      </c>
      <c r="B689" s="21">
        <v>642</v>
      </c>
      <c r="C689" s="36" t="str">
        <f>_xlfn.XLOOKUP($B689,'Q1 DATA TABLE'!$A:$A,'Q1 DATA TABLE'!$G:$G)</f>
        <v>Tacoma</v>
      </c>
      <c r="D689" s="36" t="str">
        <f>_xlfn.XLOOKUP($B689,'Q1 DATA TABLE'!$A:$A,'Q1 DATA TABLE'!C:C)</f>
        <v>Washington</v>
      </c>
      <c r="E689" s="36" t="str">
        <f>_xlfn.XLOOKUP($B689,'Q1 DATA TABLE'!$A:$A,'Q1 DATA TABLE'!$E:$E)</f>
        <v>United States</v>
      </c>
      <c r="F689" s="36">
        <f>_xlfn.XLOOKUP($B689,'Q1 DATA TABLE'!$A:$A,'Q1 DATA TABLE'!$H:$H)</f>
        <v>1</v>
      </c>
      <c r="G689" s="22" t="s">
        <v>12681</v>
      </c>
      <c r="H689" s="22" t="s">
        <v>10769</v>
      </c>
      <c r="I689" s="22" t="s">
        <v>12682</v>
      </c>
      <c r="J689" s="23">
        <v>25278</v>
      </c>
      <c r="K689" s="22" t="s">
        <v>10765</v>
      </c>
      <c r="L689" s="22" t="s">
        <v>10792</v>
      </c>
      <c r="M689" s="24">
        <v>70000</v>
      </c>
      <c r="N689" s="21">
        <v>5</v>
      </c>
      <c r="O689" s="22" t="s">
        <v>11047</v>
      </c>
      <c r="P689" s="22" t="s">
        <v>10767</v>
      </c>
      <c r="Q689" s="21">
        <v>0</v>
      </c>
      <c r="R689" s="21">
        <v>2</v>
      </c>
      <c r="S689" s="22" t="s">
        <v>12683</v>
      </c>
      <c r="T689" s="22" t="s">
        <v>10769</v>
      </c>
      <c r="U689" s="22" t="s">
        <v>11745</v>
      </c>
      <c r="V689" s="23">
        <v>38054</v>
      </c>
      <c r="W689" s="22" t="s">
        <v>10780</v>
      </c>
    </row>
    <row r="690" spans="1:23" x14ac:dyDescent="0.25">
      <c r="A690" s="21">
        <v>11683</v>
      </c>
      <c r="B690" s="21">
        <v>316</v>
      </c>
      <c r="C690" s="36" t="str">
        <f>_xlfn.XLOOKUP($B690,'Q1 DATA TABLE'!$A:$A,'Q1 DATA TABLE'!$G:$G)</f>
        <v>El Cajon</v>
      </c>
      <c r="D690" s="36" t="str">
        <f>_xlfn.XLOOKUP($B690,'Q1 DATA TABLE'!$A:$A,'Q1 DATA TABLE'!C:C)</f>
        <v>California</v>
      </c>
      <c r="E690" s="36" t="str">
        <f>_xlfn.XLOOKUP($B690,'Q1 DATA TABLE'!$A:$A,'Q1 DATA TABLE'!$E:$E)</f>
        <v>United States</v>
      </c>
      <c r="F690" s="36">
        <f>_xlfn.XLOOKUP($B690,'Q1 DATA TABLE'!$A:$A,'Q1 DATA TABLE'!$H:$H)</f>
        <v>4</v>
      </c>
      <c r="G690" s="22" t="s">
        <v>12684</v>
      </c>
      <c r="H690" s="22" t="s">
        <v>10765</v>
      </c>
      <c r="I690" s="22" t="s">
        <v>11337</v>
      </c>
      <c r="J690" s="23">
        <v>25208</v>
      </c>
      <c r="K690" s="22" t="s">
        <v>10765</v>
      </c>
      <c r="L690" s="22" t="s">
        <v>10765</v>
      </c>
      <c r="M690" s="24">
        <v>80000</v>
      </c>
      <c r="N690" s="21">
        <v>2</v>
      </c>
      <c r="O690" s="22" t="s">
        <v>11047</v>
      </c>
      <c r="P690" s="22" t="s">
        <v>10767</v>
      </c>
      <c r="Q690" s="21">
        <v>1</v>
      </c>
      <c r="R690" s="21">
        <v>0</v>
      </c>
      <c r="S690" s="22" t="s">
        <v>12685</v>
      </c>
      <c r="T690" s="22" t="s">
        <v>10769</v>
      </c>
      <c r="U690" s="22" t="s">
        <v>12686</v>
      </c>
      <c r="V690" s="23">
        <v>37353</v>
      </c>
      <c r="W690" s="22" t="s">
        <v>10780</v>
      </c>
    </row>
    <row r="691" spans="1:23" x14ac:dyDescent="0.25">
      <c r="A691" s="21">
        <v>11684</v>
      </c>
      <c r="B691" s="21">
        <v>634</v>
      </c>
      <c r="C691" s="36" t="str">
        <f>_xlfn.XLOOKUP($B691,'Q1 DATA TABLE'!$A:$A,'Q1 DATA TABLE'!$G:$G)</f>
        <v>Redmond</v>
      </c>
      <c r="D691" s="36" t="str">
        <f>_xlfn.XLOOKUP($B691,'Q1 DATA TABLE'!$A:$A,'Q1 DATA TABLE'!C:C)</f>
        <v>Washington</v>
      </c>
      <c r="E691" s="36" t="str">
        <f>_xlfn.XLOOKUP($B691,'Q1 DATA TABLE'!$A:$A,'Q1 DATA TABLE'!$E:$E)</f>
        <v>United States</v>
      </c>
      <c r="F691" s="36">
        <f>_xlfn.XLOOKUP($B691,'Q1 DATA TABLE'!$A:$A,'Q1 DATA TABLE'!$H:$H)</f>
        <v>1</v>
      </c>
      <c r="G691" s="22" t="s">
        <v>11425</v>
      </c>
      <c r="H691" s="22" t="s">
        <v>10769</v>
      </c>
      <c r="I691" s="22" t="s">
        <v>12687</v>
      </c>
      <c r="J691" s="23">
        <v>24016</v>
      </c>
      <c r="K691" s="22" t="s">
        <v>10777</v>
      </c>
      <c r="L691" s="22" t="s">
        <v>10765</v>
      </c>
      <c r="M691" s="24">
        <v>40000</v>
      </c>
      <c r="N691" s="21">
        <v>0</v>
      </c>
      <c r="O691" s="22" t="s">
        <v>10766</v>
      </c>
      <c r="P691" s="22" t="s">
        <v>10767</v>
      </c>
      <c r="Q691" s="21">
        <v>0</v>
      </c>
      <c r="R691" s="21">
        <v>1</v>
      </c>
      <c r="S691" s="22" t="s">
        <v>12688</v>
      </c>
      <c r="T691" s="22" t="s">
        <v>10769</v>
      </c>
      <c r="U691" s="22" t="s">
        <v>12689</v>
      </c>
      <c r="V691" s="23">
        <v>37988</v>
      </c>
      <c r="W691" s="22" t="s">
        <v>10787</v>
      </c>
    </row>
    <row r="692" spans="1:23" x14ac:dyDescent="0.25">
      <c r="A692" s="21">
        <v>11685</v>
      </c>
      <c r="B692" s="21">
        <v>545</v>
      </c>
      <c r="C692" s="36" t="str">
        <f>_xlfn.XLOOKUP($B692,'Q1 DATA TABLE'!$A:$A,'Q1 DATA TABLE'!$G:$G)</f>
        <v>Milwaukie</v>
      </c>
      <c r="D692" s="36" t="str">
        <f>_xlfn.XLOOKUP($B692,'Q1 DATA TABLE'!$A:$A,'Q1 DATA TABLE'!C:C)</f>
        <v>Oregon</v>
      </c>
      <c r="E692" s="36" t="str">
        <f>_xlfn.XLOOKUP($B692,'Q1 DATA TABLE'!$A:$A,'Q1 DATA TABLE'!$E:$E)</f>
        <v>United States</v>
      </c>
      <c r="F692" s="36">
        <f>_xlfn.XLOOKUP($B692,'Q1 DATA TABLE'!$A:$A,'Q1 DATA TABLE'!$H:$H)</f>
        <v>1</v>
      </c>
      <c r="G692" s="22" t="s">
        <v>11477</v>
      </c>
      <c r="H692" s="22" t="s">
        <v>11118</v>
      </c>
      <c r="I692" s="22" t="s">
        <v>11320</v>
      </c>
      <c r="J692" s="23">
        <v>23780</v>
      </c>
      <c r="K692" s="22" t="s">
        <v>10765</v>
      </c>
      <c r="L692" s="22" t="s">
        <v>10765</v>
      </c>
      <c r="M692" s="24">
        <v>40000</v>
      </c>
      <c r="N692" s="21">
        <v>0</v>
      </c>
      <c r="O692" s="22" t="s">
        <v>10766</v>
      </c>
      <c r="P692" s="22" t="s">
        <v>10767</v>
      </c>
      <c r="Q692" s="21">
        <v>0</v>
      </c>
      <c r="R692" s="21">
        <v>1</v>
      </c>
      <c r="S692" s="22" t="s">
        <v>12690</v>
      </c>
      <c r="T692" s="22" t="s">
        <v>10769</v>
      </c>
      <c r="U692" s="22" t="s">
        <v>12691</v>
      </c>
      <c r="V692" s="23">
        <v>37876</v>
      </c>
      <c r="W692" s="22" t="s">
        <v>10780</v>
      </c>
    </row>
    <row r="693" spans="1:23" x14ac:dyDescent="0.25">
      <c r="A693" s="21">
        <v>11686</v>
      </c>
      <c r="B693" s="21">
        <v>325</v>
      </c>
      <c r="C693" s="36" t="str">
        <f>_xlfn.XLOOKUP($B693,'Q1 DATA TABLE'!$A:$A,'Q1 DATA TABLE'!$G:$G)</f>
        <v>Glendale</v>
      </c>
      <c r="D693" s="36" t="str">
        <f>_xlfn.XLOOKUP($B693,'Q1 DATA TABLE'!$A:$A,'Q1 DATA TABLE'!C:C)</f>
        <v>California</v>
      </c>
      <c r="E693" s="36" t="str">
        <f>_xlfn.XLOOKUP($B693,'Q1 DATA TABLE'!$A:$A,'Q1 DATA TABLE'!$E:$E)</f>
        <v>United States</v>
      </c>
      <c r="F693" s="36">
        <f>_xlfn.XLOOKUP($B693,'Q1 DATA TABLE'!$A:$A,'Q1 DATA TABLE'!$H:$H)</f>
        <v>4</v>
      </c>
      <c r="G693" s="22" t="s">
        <v>10879</v>
      </c>
      <c r="H693" s="22" t="s">
        <v>10823</v>
      </c>
      <c r="I693" s="22" t="s">
        <v>10900</v>
      </c>
      <c r="J693" s="23">
        <v>23845</v>
      </c>
      <c r="K693" s="22" t="s">
        <v>10777</v>
      </c>
      <c r="L693" s="22" t="s">
        <v>10765</v>
      </c>
      <c r="M693" s="24">
        <v>40000</v>
      </c>
      <c r="N693" s="21">
        <v>0</v>
      </c>
      <c r="O693" s="22" t="s">
        <v>10766</v>
      </c>
      <c r="P693" s="22" t="s">
        <v>10767</v>
      </c>
      <c r="Q693" s="21">
        <v>0</v>
      </c>
      <c r="R693" s="21">
        <v>1</v>
      </c>
      <c r="S693" s="22" t="s">
        <v>12692</v>
      </c>
      <c r="T693" s="22" t="s">
        <v>10769</v>
      </c>
      <c r="U693" s="22" t="s">
        <v>12693</v>
      </c>
      <c r="V693" s="23">
        <v>37873</v>
      </c>
      <c r="W693" s="22" t="s">
        <v>10787</v>
      </c>
    </row>
    <row r="694" spans="1:23" x14ac:dyDescent="0.25">
      <c r="A694" s="21">
        <v>11687</v>
      </c>
      <c r="B694" s="21">
        <v>331</v>
      </c>
      <c r="C694" s="36" t="str">
        <f>_xlfn.XLOOKUP($B694,'Q1 DATA TABLE'!$A:$A,'Q1 DATA TABLE'!$G:$G)</f>
        <v>La Jolla</v>
      </c>
      <c r="D694" s="36" t="str">
        <f>_xlfn.XLOOKUP($B694,'Q1 DATA TABLE'!$A:$A,'Q1 DATA TABLE'!C:C)</f>
        <v>California</v>
      </c>
      <c r="E694" s="36" t="str">
        <f>_xlfn.XLOOKUP($B694,'Q1 DATA TABLE'!$A:$A,'Q1 DATA TABLE'!$E:$E)</f>
        <v>United States</v>
      </c>
      <c r="F694" s="36">
        <f>_xlfn.XLOOKUP($B694,'Q1 DATA TABLE'!$A:$A,'Q1 DATA TABLE'!$H:$H)</f>
        <v>4</v>
      </c>
      <c r="G694" s="22" t="s">
        <v>12694</v>
      </c>
      <c r="H694" s="22" t="s">
        <v>10769</v>
      </c>
      <c r="I694" s="22" t="s">
        <v>10784</v>
      </c>
      <c r="J694" s="23">
        <v>23936</v>
      </c>
      <c r="K694" s="22" t="s">
        <v>10777</v>
      </c>
      <c r="L694" s="22" t="s">
        <v>10765</v>
      </c>
      <c r="M694" s="24">
        <v>40000</v>
      </c>
      <c r="N694" s="21">
        <v>0</v>
      </c>
      <c r="O694" s="22" t="s">
        <v>10766</v>
      </c>
      <c r="P694" s="22" t="s">
        <v>10767</v>
      </c>
      <c r="Q694" s="21">
        <v>0</v>
      </c>
      <c r="R694" s="21">
        <v>1</v>
      </c>
      <c r="S694" s="22" t="s">
        <v>12695</v>
      </c>
      <c r="T694" s="22" t="s">
        <v>10769</v>
      </c>
      <c r="U694" s="22" t="s">
        <v>12696</v>
      </c>
      <c r="V694" s="23">
        <v>37908</v>
      </c>
      <c r="W694" s="22" t="s">
        <v>10780</v>
      </c>
    </row>
    <row r="695" spans="1:23" x14ac:dyDescent="0.25">
      <c r="A695" s="21">
        <v>11688</v>
      </c>
      <c r="B695" s="21">
        <v>638</v>
      </c>
      <c r="C695" s="36" t="str">
        <f>_xlfn.XLOOKUP($B695,'Q1 DATA TABLE'!$A:$A,'Q1 DATA TABLE'!$G:$G)</f>
        <v>Sedro Woolley</v>
      </c>
      <c r="D695" s="36" t="str">
        <f>_xlfn.XLOOKUP($B695,'Q1 DATA TABLE'!$A:$A,'Q1 DATA TABLE'!C:C)</f>
        <v>Washington</v>
      </c>
      <c r="E695" s="36" t="str">
        <f>_xlfn.XLOOKUP($B695,'Q1 DATA TABLE'!$A:$A,'Q1 DATA TABLE'!$E:$E)</f>
        <v>United States</v>
      </c>
      <c r="F695" s="36">
        <f>_xlfn.XLOOKUP($B695,'Q1 DATA TABLE'!$A:$A,'Q1 DATA TABLE'!$H:$H)</f>
        <v>1</v>
      </c>
      <c r="G695" s="22" t="s">
        <v>11545</v>
      </c>
      <c r="H695" s="22" t="s">
        <v>11118</v>
      </c>
      <c r="I695" s="22" t="s">
        <v>11510</v>
      </c>
      <c r="J695" s="23">
        <v>24101</v>
      </c>
      <c r="K695" s="22" t="s">
        <v>10777</v>
      </c>
      <c r="L695" s="22" t="s">
        <v>10792</v>
      </c>
      <c r="M695" s="24">
        <v>80000</v>
      </c>
      <c r="N695" s="21">
        <v>3</v>
      </c>
      <c r="O695" s="22" t="s">
        <v>10766</v>
      </c>
      <c r="P695" s="22" t="s">
        <v>10857</v>
      </c>
      <c r="Q695" s="21">
        <v>1</v>
      </c>
      <c r="R695" s="21">
        <v>2</v>
      </c>
      <c r="S695" s="22" t="s">
        <v>12697</v>
      </c>
      <c r="T695" s="22" t="s">
        <v>10769</v>
      </c>
      <c r="U695" s="22" t="s">
        <v>11442</v>
      </c>
      <c r="V695" s="23">
        <v>37350</v>
      </c>
      <c r="W695" s="22" t="s">
        <v>10787</v>
      </c>
    </row>
    <row r="696" spans="1:23" x14ac:dyDescent="0.25">
      <c r="A696" s="21">
        <v>11689</v>
      </c>
      <c r="B696" s="21">
        <v>614</v>
      </c>
      <c r="C696" s="36" t="str">
        <f>_xlfn.XLOOKUP($B696,'Q1 DATA TABLE'!$A:$A,'Q1 DATA TABLE'!$G:$G)</f>
        <v>Edmonds</v>
      </c>
      <c r="D696" s="36" t="str">
        <f>_xlfn.XLOOKUP($B696,'Q1 DATA TABLE'!$A:$A,'Q1 DATA TABLE'!C:C)</f>
        <v>Washington</v>
      </c>
      <c r="E696" s="36" t="str">
        <f>_xlfn.XLOOKUP($B696,'Q1 DATA TABLE'!$A:$A,'Q1 DATA TABLE'!$E:$E)</f>
        <v>United States</v>
      </c>
      <c r="F696" s="36">
        <f>_xlfn.XLOOKUP($B696,'Q1 DATA TABLE'!$A:$A,'Q1 DATA TABLE'!$H:$H)</f>
        <v>1</v>
      </c>
      <c r="G696" s="22" t="s">
        <v>10844</v>
      </c>
      <c r="H696" s="22" t="s">
        <v>10871</v>
      </c>
      <c r="I696" s="22" t="s">
        <v>11051</v>
      </c>
      <c r="J696" s="23">
        <v>23991</v>
      </c>
      <c r="K696" s="22" t="s">
        <v>10765</v>
      </c>
      <c r="L696" s="22" t="s">
        <v>10765</v>
      </c>
      <c r="M696" s="24">
        <v>80000</v>
      </c>
      <c r="N696" s="21">
        <v>3</v>
      </c>
      <c r="O696" s="22" t="s">
        <v>10766</v>
      </c>
      <c r="P696" s="22" t="s">
        <v>10857</v>
      </c>
      <c r="Q696" s="21">
        <v>1</v>
      </c>
      <c r="R696" s="21">
        <v>2</v>
      </c>
      <c r="S696" s="22" t="s">
        <v>12698</v>
      </c>
      <c r="T696" s="22" t="s">
        <v>10769</v>
      </c>
      <c r="U696" s="22" t="s">
        <v>12699</v>
      </c>
      <c r="V696" s="23">
        <v>38044</v>
      </c>
      <c r="W696" s="22" t="s">
        <v>10787</v>
      </c>
    </row>
    <row r="697" spans="1:23" x14ac:dyDescent="0.25">
      <c r="A697" s="21">
        <v>11690</v>
      </c>
      <c r="B697" s="21">
        <v>632</v>
      </c>
      <c r="C697" s="36" t="str">
        <f>_xlfn.XLOOKUP($B697,'Q1 DATA TABLE'!$A:$A,'Q1 DATA TABLE'!$G:$G)</f>
        <v>Port Orchard</v>
      </c>
      <c r="D697" s="36" t="str">
        <f>_xlfn.XLOOKUP($B697,'Q1 DATA TABLE'!$A:$A,'Q1 DATA TABLE'!C:C)</f>
        <v>Washington</v>
      </c>
      <c r="E697" s="36" t="str">
        <f>_xlfn.XLOOKUP($B697,'Q1 DATA TABLE'!$A:$A,'Q1 DATA TABLE'!$E:$E)</f>
        <v>United States</v>
      </c>
      <c r="F697" s="36">
        <f>_xlfn.XLOOKUP($B697,'Q1 DATA TABLE'!$A:$A,'Q1 DATA TABLE'!$H:$H)</f>
        <v>1</v>
      </c>
      <c r="G697" s="22" t="s">
        <v>11308</v>
      </c>
      <c r="H697" s="22" t="s">
        <v>10769</v>
      </c>
      <c r="I697" s="22" t="s">
        <v>11086</v>
      </c>
      <c r="J697" s="23">
        <v>23755</v>
      </c>
      <c r="K697" s="22" t="s">
        <v>10765</v>
      </c>
      <c r="L697" s="22" t="s">
        <v>10792</v>
      </c>
      <c r="M697" s="24">
        <v>60000</v>
      </c>
      <c r="N697" s="21">
        <v>0</v>
      </c>
      <c r="O697" s="22" t="s">
        <v>11047</v>
      </c>
      <c r="P697" s="22" t="s">
        <v>10767</v>
      </c>
      <c r="Q697" s="21">
        <v>1</v>
      </c>
      <c r="R697" s="21">
        <v>0</v>
      </c>
      <c r="S697" s="22" t="s">
        <v>12700</v>
      </c>
      <c r="T697" s="22" t="s">
        <v>10769</v>
      </c>
      <c r="U697" s="22" t="s">
        <v>12701</v>
      </c>
      <c r="V697" s="23">
        <v>37373</v>
      </c>
      <c r="W697" s="22" t="s">
        <v>10787</v>
      </c>
    </row>
    <row r="698" spans="1:23" x14ac:dyDescent="0.25">
      <c r="A698" s="21">
        <v>11691</v>
      </c>
      <c r="B698" s="21">
        <v>329</v>
      </c>
      <c r="C698" s="36" t="str">
        <f>_xlfn.XLOOKUP($B698,'Q1 DATA TABLE'!$A:$A,'Q1 DATA TABLE'!$G:$G)</f>
        <v>Imperial Beach</v>
      </c>
      <c r="D698" s="36" t="str">
        <f>_xlfn.XLOOKUP($B698,'Q1 DATA TABLE'!$A:$A,'Q1 DATA TABLE'!C:C)</f>
        <v>California</v>
      </c>
      <c r="E698" s="36" t="str">
        <f>_xlfn.XLOOKUP($B698,'Q1 DATA TABLE'!$A:$A,'Q1 DATA TABLE'!$E:$E)</f>
        <v>United States</v>
      </c>
      <c r="F698" s="36">
        <f>_xlfn.XLOOKUP($B698,'Q1 DATA TABLE'!$A:$A,'Q1 DATA TABLE'!$H:$H)</f>
        <v>4</v>
      </c>
      <c r="G698" s="22" t="s">
        <v>12681</v>
      </c>
      <c r="H698" s="22" t="s">
        <v>10769</v>
      </c>
      <c r="I698" s="22" t="s">
        <v>10890</v>
      </c>
      <c r="J698" s="23">
        <v>23379</v>
      </c>
      <c r="K698" s="22" t="s">
        <v>10777</v>
      </c>
      <c r="L698" s="22" t="s">
        <v>10792</v>
      </c>
      <c r="M698" s="24">
        <v>40000</v>
      </c>
      <c r="N698" s="21">
        <v>0</v>
      </c>
      <c r="O698" s="22" t="s">
        <v>10766</v>
      </c>
      <c r="P698" s="22" t="s">
        <v>10767</v>
      </c>
      <c r="Q698" s="21">
        <v>0</v>
      </c>
      <c r="R698" s="21">
        <v>1</v>
      </c>
      <c r="S698" s="22" t="s">
        <v>12702</v>
      </c>
      <c r="T698" s="22" t="s">
        <v>10769</v>
      </c>
      <c r="U698" s="22" t="s">
        <v>12703</v>
      </c>
      <c r="V698" s="23">
        <v>37845</v>
      </c>
      <c r="W698" s="22" t="s">
        <v>10787</v>
      </c>
    </row>
    <row r="699" spans="1:23" x14ac:dyDescent="0.25">
      <c r="A699" s="21">
        <v>11692</v>
      </c>
      <c r="B699" s="21">
        <v>301</v>
      </c>
      <c r="C699" s="36" t="str">
        <f>_xlfn.XLOOKUP($B699,'Q1 DATA TABLE'!$A:$A,'Q1 DATA TABLE'!$G:$G)</f>
        <v>Burbank</v>
      </c>
      <c r="D699" s="36" t="str">
        <f>_xlfn.XLOOKUP($B699,'Q1 DATA TABLE'!$A:$A,'Q1 DATA TABLE'!C:C)</f>
        <v>California</v>
      </c>
      <c r="E699" s="36" t="str">
        <f>_xlfn.XLOOKUP($B699,'Q1 DATA TABLE'!$A:$A,'Q1 DATA TABLE'!$E:$E)</f>
        <v>United States</v>
      </c>
      <c r="F699" s="36">
        <f>_xlfn.XLOOKUP($B699,'Q1 DATA TABLE'!$A:$A,'Q1 DATA TABLE'!$H:$H)</f>
        <v>4</v>
      </c>
      <c r="G699" s="22" t="s">
        <v>11090</v>
      </c>
      <c r="H699" s="22" t="s">
        <v>11118</v>
      </c>
      <c r="I699" s="22" t="s">
        <v>11860</v>
      </c>
      <c r="J699" s="23">
        <v>23547</v>
      </c>
      <c r="K699" s="22" t="s">
        <v>10765</v>
      </c>
      <c r="L699" s="22" t="s">
        <v>10765</v>
      </c>
      <c r="M699" s="24">
        <v>40000</v>
      </c>
      <c r="N699" s="21">
        <v>0</v>
      </c>
      <c r="O699" s="22" t="s">
        <v>10766</v>
      </c>
      <c r="P699" s="22" t="s">
        <v>10767</v>
      </c>
      <c r="Q699" s="21">
        <v>0</v>
      </c>
      <c r="R699" s="21">
        <v>1</v>
      </c>
      <c r="S699" s="22" t="s">
        <v>12704</v>
      </c>
      <c r="T699" s="22" t="s">
        <v>10769</v>
      </c>
      <c r="U699" s="22" t="s">
        <v>12705</v>
      </c>
      <c r="V699" s="23">
        <v>37994</v>
      </c>
      <c r="W699" s="22" t="s">
        <v>10780</v>
      </c>
    </row>
    <row r="700" spans="1:23" x14ac:dyDescent="0.25">
      <c r="A700" s="21">
        <v>11693</v>
      </c>
      <c r="B700" s="21">
        <v>50</v>
      </c>
      <c r="C700" s="36" t="str">
        <f>_xlfn.XLOOKUP($B700,'Q1 DATA TABLE'!$A:$A,'Q1 DATA TABLE'!$G:$G)</f>
        <v>Haney</v>
      </c>
      <c r="D700" s="36" t="str">
        <f>_xlfn.XLOOKUP($B700,'Q1 DATA TABLE'!$A:$A,'Q1 DATA TABLE'!C:C)</f>
        <v>British Columbia</v>
      </c>
      <c r="E700" s="36" t="str">
        <f>_xlfn.XLOOKUP($B700,'Q1 DATA TABLE'!$A:$A,'Q1 DATA TABLE'!$E:$E)</f>
        <v>Canada</v>
      </c>
      <c r="F700" s="36">
        <f>_xlfn.XLOOKUP($B700,'Q1 DATA TABLE'!$A:$A,'Q1 DATA TABLE'!$H:$H)</f>
        <v>6</v>
      </c>
      <c r="G700" s="22" t="s">
        <v>11614</v>
      </c>
      <c r="H700" s="22" t="s">
        <v>11195</v>
      </c>
      <c r="I700" s="22" t="s">
        <v>11051</v>
      </c>
      <c r="J700" s="23">
        <v>23644</v>
      </c>
      <c r="K700" s="22" t="s">
        <v>10777</v>
      </c>
      <c r="L700" s="22" t="s">
        <v>10792</v>
      </c>
      <c r="M700" s="24">
        <v>50000</v>
      </c>
      <c r="N700" s="21">
        <v>4</v>
      </c>
      <c r="O700" s="22" t="s">
        <v>10766</v>
      </c>
      <c r="P700" s="22" t="s">
        <v>10857</v>
      </c>
      <c r="Q700" s="21">
        <v>0</v>
      </c>
      <c r="R700" s="21">
        <v>2</v>
      </c>
      <c r="S700" s="22" t="s">
        <v>12706</v>
      </c>
      <c r="T700" s="22" t="s">
        <v>10769</v>
      </c>
      <c r="U700" s="22" t="s">
        <v>12707</v>
      </c>
      <c r="V700" s="23">
        <v>37834</v>
      </c>
      <c r="W700" s="22" t="s">
        <v>10780</v>
      </c>
    </row>
    <row r="701" spans="1:23" x14ac:dyDescent="0.25">
      <c r="A701" s="21">
        <v>11694</v>
      </c>
      <c r="B701" s="21">
        <v>310</v>
      </c>
      <c r="C701" s="36" t="str">
        <f>_xlfn.XLOOKUP($B701,'Q1 DATA TABLE'!$A:$A,'Q1 DATA TABLE'!$G:$G)</f>
        <v>Colma</v>
      </c>
      <c r="D701" s="36" t="str">
        <f>_xlfn.XLOOKUP($B701,'Q1 DATA TABLE'!$A:$A,'Q1 DATA TABLE'!C:C)</f>
        <v>California</v>
      </c>
      <c r="E701" s="36" t="str">
        <f>_xlfn.XLOOKUP($B701,'Q1 DATA TABLE'!$A:$A,'Q1 DATA TABLE'!$E:$E)</f>
        <v>United States</v>
      </c>
      <c r="F701" s="36">
        <f>_xlfn.XLOOKUP($B701,'Q1 DATA TABLE'!$A:$A,'Q1 DATA TABLE'!$H:$H)</f>
        <v>4</v>
      </c>
      <c r="G701" s="22" t="s">
        <v>12708</v>
      </c>
      <c r="H701" s="22" t="s">
        <v>10775</v>
      </c>
      <c r="I701" s="22" t="s">
        <v>11990</v>
      </c>
      <c r="J701" s="23">
        <v>23460</v>
      </c>
      <c r="K701" s="22" t="s">
        <v>10765</v>
      </c>
      <c r="L701" s="22" t="s">
        <v>10765</v>
      </c>
      <c r="M701" s="24">
        <v>50000</v>
      </c>
      <c r="N701" s="21">
        <v>4</v>
      </c>
      <c r="O701" s="22" t="s">
        <v>10766</v>
      </c>
      <c r="P701" s="22" t="s">
        <v>10857</v>
      </c>
      <c r="Q701" s="21">
        <v>1</v>
      </c>
      <c r="R701" s="21">
        <v>4</v>
      </c>
      <c r="S701" s="22" t="s">
        <v>12709</v>
      </c>
      <c r="T701" s="22" t="s">
        <v>10769</v>
      </c>
      <c r="U701" s="22" t="s">
        <v>12710</v>
      </c>
      <c r="V701" s="23">
        <v>37907</v>
      </c>
      <c r="W701" s="22" t="s">
        <v>10820</v>
      </c>
    </row>
    <row r="702" spans="1:23" x14ac:dyDescent="0.25">
      <c r="A702" s="21">
        <v>11695</v>
      </c>
      <c r="B702" s="21">
        <v>300</v>
      </c>
      <c r="C702" s="36" t="str">
        <f>_xlfn.XLOOKUP($B702,'Q1 DATA TABLE'!$A:$A,'Q1 DATA TABLE'!$G:$G)</f>
        <v>Beverly Hills</v>
      </c>
      <c r="D702" s="36" t="str">
        <f>_xlfn.XLOOKUP($B702,'Q1 DATA TABLE'!$A:$A,'Q1 DATA TABLE'!C:C)</f>
        <v>California</v>
      </c>
      <c r="E702" s="36" t="str">
        <f>_xlfn.XLOOKUP($B702,'Q1 DATA TABLE'!$A:$A,'Q1 DATA TABLE'!$E:$E)</f>
        <v>United States</v>
      </c>
      <c r="F702" s="36">
        <f>_xlfn.XLOOKUP($B702,'Q1 DATA TABLE'!$A:$A,'Q1 DATA TABLE'!$H:$H)</f>
        <v>4</v>
      </c>
      <c r="G702" s="22" t="s">
        <v>12386</v>
      </c>
      <c r="H702" s="22" t="s">
        <v>10769</v>
      </c>
      <c r="I702" s="22" t="s">
        <v>11577</v>
      </c>
      <c r="J702" s="23">
        <v>23387</v>
      </c>
      <c r="K702" s="22" t="s">
        <v>10765</v>
      </c>
      <c r="L702" s="22" t="s">
        <v>10765</v>
      </c>
      <c r="M702" s="24">
        <v>50000</v>
      </c>
      <c r="N702" s="21">
        <v>5</v>
      </c>
      <c r="O702" s="22" t="s">
        <v>10766</v>
      </c>
      <c r="P702" s="22" t="s">
        <v>10857</v>
      </c>
      <c r="Q702" s="21">
        <v>1</v>
      </c>
      <c r="R702" s="21">
        <v>3</v>
      </c>
      <c r="S702" s="22" t="s">
        <v>12711</v>
      </c>
      <c r="T702" s="22" t="s">
        <v>10769</v>
      </c>
      <c r="U702" s="22" t="s">
        <v>12712</v>
      </c>
      <c r="V702" s="23">
        <v>37905</v>
      </c>
      <c r="W702" s="22" t="s">
        <v>10794</v>
      </c>
    </row>
    <row r="703" spans="1:23" x14ac:dyDescent="0.25">
      <c r="A703" s="21">
        <v>11696</v>
      </c>
      <c r="B703" s="21">
        <v>642</v>
      </c>
      <c r="C703" s="36" t="str">
        <f>_xlfn.XLOOKUP($B703,'Q1 DATA TABLE'!$A:$A,'Q1 DATA TABLE'!$G:$G)</f>
        <v>Tacoma</v>
      </c>
      <c r="D703" s="36" t="str">
        <f>_xlfn.XLOOKUP($B703,'Q1 DATA TABLE'!$A:$A,'Q1 DATA TABLE'!C:C)</f>
        <v>Washington</v>
      </c>
      <c r="E703" s="36" t="str">
        <f>_xlfn.XLOOKUP($B703,'Q1 DATA TABLE'!$A:$A,'Q1 DATA TABLE'!$E:$E)</f>
        <v>United States</v>
      </c>
      <c r="F703" s="36">
        <f>_xlfn.XLOOKUP($B703,'Q1 DATA TABLE'!$A:$A,'Q1 DATA TABLE'!$H:$H)</f>
        <v>1</v>
      </c>
      <c r="G703" s="22" t="s">
        <v>12713</v>
      </c>
      <c r="H703" s="22" t="s">
        <v>11085</v>
      </c>
      <c r="I703" s="22" t="s">
        <v>11577</v>
      </c>
      <c r="J703" s="23">
        <v>23472</v>
      </c>
      <c r="K703" s="22" t="s">
        <v>10777</v>
      </c>
      <c r="L703" s="22" t="s">
        <v>10792</v>
      </c>
      <c r="M703" s="24">
        <v>50000</v>
      </c>
      <c r="N703" s="21">
        <v>5</v>
      </c>
      <c r="O703" s="22" t="s">
        <v>10766</v>
      </c>
      <c r="P703" s="22" t="s">
        <v>10857</v>
      </c>
      <c r="Q703" s="21">
        <v>1</v>
      </c>
      <c r="R703" s="21">
        <v>3</v>
      </c>
      <c r="S703" s="22" t="s">
        <v>12714</v>
      </c>
      <c r="T703" s="22" t="s">
        <v>10769</v>
      </c>
      <c r="U703" s="22" t="s">
        <v>12715</v>
      </c>
      <c r="V703" s="23">
        <v>37349</v>
      </c>
      <c r="W703" s="22" t="s">
        <v>10794</v>
      </c>
    </row>
    <row r="704" spans="1:23" x14ac:dyDescent="0.25">
      <c r="A704" s="21">
        <v>11697</v>
      </c>
      <c r="B704" s="21">
        <v>348</v>
      </c>
      <c r="C704" s="36" t="str">
        <f>_xlfn.XLOOKUP($B704,'Q1 DATA TABLE'!$A:$A,'Q1 DATA TABLE'!$G:$G)</f>
        <v>Oakland</v>
      </c>
      <c r="D704" s="36" t="str">
        <f>_xlfn.XLOOKUP($B704,'Q1 DATA TABLE'!$A:$A,'Q1 DATA TABLE'!C:C)</f>
        <v>California</v>
      </c>
      <c r="E704" s="36" t="str">
        <f>_xlfn.XLOOKUP($B704,'Q1 DATA TABLE'!$A:$A,'Q1 DATA TABLE'!$E:$E)</f>
        <v>United States</v>
      </c>
      <c r="F704" s="36">
        <f>_xlfn.XLOOKUP($B704,'Q1 DATA TABLE'!$A:$A,'Q1 DATA TABLE'!$H:$H)</f>
        <v>4</v>
      </c>
      <c r="G704" s="22" t="s">
        <v>11352</v>
      </c>
      <c r="H704" s="22" t="s">
        <v>10769</v>
      </c>
      <c r="I704" s="22" t="s">
        <v>11495</v>
      </c>
      <c r="J704" s="23">
        <v>23552</v>
      </c>
      <c r="K704" s="22" t="s">
        <v>10765</v>
      </c>
      <c r="L704" s="22" t="s">
        <v>10765</v>
      </c>
      <c r="M704" s="24">
        <v>50000</v>
      </c>
      <c r="N704" s="21">
        <v>4</v>
      </c>
      <c r="O704" s="22" t="s">
        <v>10766</v>
      </c>
      <c r="P704" s="22" t="s">
        <v>10857</v>
      </c>
      <c r="Q704" s="21">
        <v>1</v>
      </c>
      <c r="R704" s="21">
        <v>2</v>
      </c>
      <c r="S704" s="22" t="s">
        <v>12716</v>
      </c>
      <c r="T704" s="22" t="s">
        <v>10769</v>
      </c>
      <c r="U704" s="22" t="s">
        <v>12717</v>
      </c>
      <c r="V704" s="23">
        <v>38025</v>
      </c>
      <c r="W704" s="22" t="s">
        <v>10780</v>
      </c>
    </row>
    <row r="705" spans="1:23" x14ac:dyDescent="0.25">
      <c r="A705" s="21">
        <v>11698</v>
      </c>
      <c r="B705" s="21">
        <v>53</v>
      </c>
      <c r="C705" s="36" t="str">
        <f>_xlfn.XLOOKUP($B705,'Q1 DATA TABLE'!$A:$A,'Q1 DATA TABLE'!$G:$G)</f>
        <v>Metchosin</v>
      </c>
      <c r="D705" s="36" t="str">
        <f>_xlfn.XLOOKUP($B705,'Q1 DATA TABLE'!$A:$A,'Q1 DATA TABLE'!C:C)</f>
        <v>British Columbia</v>
      </c>
      <c r="E705" s="36" t="str">
        <f>_xlfn.XLOOKUP($B705,'Q1 DATA TABLE'!$A:$A,'Q1 DATA TABLE'!$E:$E)</f>
        <v>Canada</v>
      </c>
      <c r="F705" s="36">
        <f>_xlfn.XLOOKUP($B705,'Q1 DATA TABLE'!$A:$A,'Q1 DATA TABLE'!$H:$H)</f>
        <v>6</v>
      </c>
      <c r="G705" s="22" t="s">
        <v>11782</v>
      </c>
      <c r="H705" s="22" t="s">
        <v>10769</v>
      </c>
      <c r="I705" s="22" t="s">
        <v>11305</v>
      </c>
      <c r="J705" s="23">
        <v>23706</v>
      </c>
      <c r="K705" s="22" t="s">
        <v>10765</v>
      </c>
      <c r="L705" s="22" t="s">
        <v>10765</v>
      </c>
      <c r="M705" s="24">
        <v>50000</v>
      </c>
      <c r="N705" s="21">
        <v>4</v>
      </c>
      <c r="O705" s="22" t="s">
        <v>10766</v>
      </c>
      <c r="P705" s="22" t="s">
        <v>10857</v>
      </c>
      <c r="Q705" s="21">
        <v>1</v>
      </c>
      <c r="R705" s="21">
        <v>2</v>
      </c>
      <c r="S705" s="22" t="s">
        <v>12718</v>
      </c>
      <c r="T705" s="22" t="s">
        <v>10769</v>
      </c>
      <c r="U705" s="22" t="s">
        <v>12719</v>
      </c>
      <c r="V705" s="23">
        <v>37896</v>
      </c>
      <c r="W705" s="22" t="s">
        <v>10787</v>
      </c>
    </row>
    <row r="706" spans="1:23" x14ac:dyDescent="0.25">
      <c r="A706" s="21">
        <v>11699</v>
      </c>
      <c r="B706" s="21">
        <v>644</v>
      </c>
      <c r="C706" s="36" t="str">
        <f>_xlfn.XLOOKUP($B706,'Q1 DATA TABLE'!$A:$A,'Q1 DATA TABLE'!$G:$G)</f>
        <v>Walla Walla</v>
      </c>
      <c r="D706" s="36" t="str">
        <f>_xlfn.XLOOKUP($B706,'Q1 DATA TABLE'!$A:$A,'Q1 DATA TABLE'!C:C)</f>
        <v>Washington</v>
      </c>
      <c r="E706" s="36" t="str">
        <f>_xlfn.XLOOKUP($B706,'Q1 DATA TABLE'!$A:$A,'Q1 DATA TABLE'!$E:$E)</f>
        <v>United States</v>
      </c>
      <c r="F706" s="36">
        <f>_xlfn.XLOOKUP($B706,'Q1 DATA TABLE'!$A:$A,'Q1 DATA TABLE'!$H:$H)</f>
        <v>1</v>
      </c>
      <c r="G706" s="22" t="s">
        <v>11075</v>
      </c>
      <c r="H706" s="22" t="s">
        <v>10769</v>
      </c>
      <c r="I706" s="22" t="s">
        <v>12302</v>
      </c>
      <c r="J706" s="23">
        <v>23086</v>
      </c>
      <c r="K706" s="22" t="s">
        <v>10777</v>
      </c>
      <c r="L706" s="22" t="s">
        <v>10765</v>
      </c>
      <c r="M706" s="24">
        <v>60000</v>
      </c>
      <c r="N706" s="21">
        <v>4</v>
      </c>
      <c r="O706" s="22" t="s">
        <v>10766</v>
      </c>
      <c r="P706" s="22" t="s">
        <v>10857</v>
      </c>
      <c r="Q706" s="21">
        <v>0</v>
      </c>
      <c r="R706" s="21">
        <v>2</v>
      </c>
      <c r="S706" s="22" t="s">
        <v>12720</v>
      </c>
      <c r="T706" s="22" t="s">
        <v>10769</v>
      </c>
      <c r="U706" s="22" t="s">
        <v>12721</v>
      </c>
      <c r="V706" s="23">
        <v>37955</v>
      </c>
      <c r="W706" s="22" t="s">
        <v>10780</v>
      </c>
    </row>
    <row r="707" spans="1:23" x14ac:dyDescent="0.25">
      <c r="A707" s="21">
        <v>11700</v>
      </c>
      <c r="B707" s="21">
        <v>385</v>
      </c>
      <c r="C707" s="36" t="str">
        <f>_xlfn.XLOOKUP($B707,'Q1 DATA TABLE'!$A:$A,'Q1 DATA TABLE'!$G:$G)</f>
        <v>Woodland Hills</v>
      </c>
      <c r="D707" s="36" t="str">
        <f>_xlfn.XLOOKUP($B707,'Q1 DATA TABLE'!$A:$A,'Q1 DATA TABLE'!C:C)</f>
        <v>California</v>
      </c>
      <c r="E707" s="36" t="str">
        <f>_xlfn.XLOOKUP($B707,'Q1 DATA TABLE'!$A:$A,'Q1 DATA TABLE'!$E:$E)</f>
        <v>United States</v>
      </c>
      <c r="F707" s="36">
        <f>_xlfn.XLOOKUP($B707,'Q1 DATA TABLE'!$A:$A,'Q1 DATA TABLE'!$H:$H)</f>
        <v>4</v>
      </c>
      <c r="G707" s="22" t="s">
        <v>11714</v>
      </c>
      <c r="H707" s="22" t="s">
        <v>10769</v>
      </c>
      <c r="I707" s="22" t="s">
        <v>11316</v>
      </c>
      <c r="J707" s="23">
        <v>23340</v>
      </c>
      <c r="K707" s="22" t="s">
        <v>10777</v>
      </c>
      <c r="L707" s="22" t="s">
        <v>10765</v>
      </c>
      <c r="M707" s="24">
        <v>60000</v>
      </c>
      <c r="N707" s="21">
        <v>4</v>
      </c>
      <c r="O707" s="22" t="s">
        <v>10766</v>
      </c>
      <c r="P707" s="22" t="s">
        <v>10767</v>
      </c>
      <c r="Q707" s="21">
        <v>0</v>
      </c>
      <c r="R707" s="21">
        <v>2</v>
      </c>
      <c r="S707" s="22" t="s">
        <v>12722</v>
      </c>
      <c r="T707" s="22" t="s">
        <v>10769</v>
      </c>
      <c r="U707" s="22" t="s">
        <v>12723</v>
      </c>
      <c r="V707" s="23">
        <v>37839</v>
      </c>
      <c r="W707" s="22" t="s">
        <v>10780</v>
      </c>
    </row>
    <row r="708" spans="1:23" x14ac:dyDescent="0.25">
      <c r="A708" s="21">
        <v>11701</v>
      </c>
      <c r="B708" s="21">
        <v>347</v>
      </c>
      <c r="C708" s="36" t="str">
        <f>_xlfn.XLOOKUP($B708,'Q1 DATA TABLE'!$A:$A,'Q1 DATA TABLE'!$G:$G)</f>
        <v>Novato</v>
      </c>
      <c r="D708" s="36" t="str">
        <f>_xlfn.XLOOKUP($B708,'Q1 DATA TABLE'!$A:$A,'Q1 DATA TABLE'!C:C)</f>
        <v>California</v>
      </c>
      <c r="E708" s="36" t="str">
        <f>_xlfn.XLOOKUP($B708,'Q1 DATA TABLE'!$A:$A,'Q1 DATA TABLE'!$E:$E)</f>
        <v>United States</v>
      </c>
      <c r="F708" s="36">
        <f>_xlfn.XLOOKUP($B708,'Q1 DATA TABLE'!$A:$A,'Q1 DATA TABLE'!$H:$H)</f>
        <v>4</v>
      </c>
      <c r="G708" s="22" t="s">
        <v>11443</v>
      </c>
      <c r="H708" s="22" t="s">
        <v>10769</v>
      </c>
      <c r="I708" s="22" t="s">
        <v>12132</v>
      </c>
      <c r="J708" s="23">
        <v>23247</v>
      </c>
      <c r="K708" s="22" t="s">
        <v>10765</v>
      </c>
      <c r="L708" s="22" t="s">
        <v>10765</v>
      </c>
      <c r="M708" s="24">
        <v>60000</v>
      </c>
      <c r="N708" s="21">
        <v>4</v>
      </c>
      <c r="O708" s="22" t="s">
        <v>10766</v>
      </c>
      <c r="P708" s="22" t="s">
        <v>10767</v>
      </c>
      <c r="Q708" s="21">
        <v>1</v>
      </c>
      <c r="R708" s="21">
        <v>2</v>
      </c>
      <c r="S708" s="22" t="s">
        <v>12724</v>
      </c>
      <c r="T708" s="22" t="s">
        <v>10769</v>
      </c>
      <c r="U708" s="22" t="s">
        <v>12725</v>
      </c>
      <c r="V708" s="23">
        <v>37920</v>
      </c>
      <c r="W708" s="22" t="s">
        <v>10787</v>
      </c>
    </row>
    <row r="709" spans="1:23" x14ac:dyDescent="0.25">
      <c r="A709" s="21">
        <v>11702</v>
      </c>
      <c r="B709" s="21">
        <v>302</v>
      </c>
      <c r="C709" s="36" t="str">
        <f>_xlfn.XLOOKUP($B709,'Q1 DATA TABLE'!$A:$A,'Q1 DATA TABLE'!$G:$G)</f>
        <v>Burlingame</v>
      </c>
      <c r="D709" s="36" t="str">
        <f>_xlfn.XLOOKUP($B709,'Q1 DATA TABLE'!$A:$A,'Q1 DATA TABLE'!C:C)</f>
        <v>California</v>
      </c>
      <c r="E709" s="36" t="str">
        <f>_xlfn.XLOOKUP($B709,'Q1 DATA TABLE'!$A:$A,'Q1 DATA TABLE'!$E:$E)</f>
        <v>United States</v>
      </c>
      <c r="F709" s="36">
        <f>_xlfn.XLOOKUP($B709,'Q1 DATA TABLE'!$A:$A,'Q1 DATA TABLE'!$H:$H)</f>
        <v>4</v>
      </c>
      <c r="G709" s="22" t="s">
        <v>11775</v>
      </c>
      <c r="H709" s="22" t="s">
        <v>10777</v>
      </c>
      <c r="I709" s="22" t="s">
        <v>11058</v>
      </c>
      <c r="J709" s="23">
        <v>23301</v>
      </c>
      <c r="K709" s="22" t="s">
        <v>10777</v>
      </c>
      <c r="L709" s="22" t="s">
        <v>10792</v>
      </c>
      <c r="M709" s="24">
        <v>60000</v>
      </c>
      <c r="N709" s="21">
        <v>4</v>
      </c>
      <c r="O709" s="22" t="s">
        <v>10766</v>
      </c>
      <c r="P709" s="22" t="s">
        <v>10767</v>
      </c>
      <c r="Q709" s="21">
        <v>1</v>
      </c>
      <c r="R709" s="21">
        <v>2</v>
      </c>
      <c r="S709" s="22" t="s">
        <v>12726</v>
      </c>
      <c r="T709" s="22" t="s">
        <v>10769</v>
      </c>
      <c r="U709" s="22" t="s">
        <v>12727</v>
      </c>
      <c r="V709" s="23">
        <v>37943</v>
      </c>
      <c r="W709" s="22" t="s">
        <v>10780</v>
      </c>
    </row>
    <row r="710" spans="1:23" x14ac:dyDescent="0.25">
      <c r="A710" s="21">
        <v>11703</v>
      </c>
      <c r="B710" s="21">
        <v>331</v>
      </c>
      <c r="C710" s="36" t="str">
        <f>_xlfn.XLOOKUP($B710,'Q1 DATA TABLE'!$A:$A,'Q1 DATA TABLE'!$G:$G)</f>
        <v>La Jolla</v>
      </c>
      <c r="D710" s="36" t="str">
        <f>_xlfn.XLOOKUP($B710,'Q1 DATA TABLE'!$A:$A,'Q1 DATA TABLE'!C:C)</f>
        <v>California</v>
      </c>
      <c r="E710" s="36" t="str">
        <f>_xlfn.XLOOKUP($B710,'Q1 DATA TABLE'!$A:$A,'Q1 DATA TABLE'!$E:$E)</f>
        <v>United States</v>
      </c>
      <c r="F710" s="36">
        <f>_xlfn.XLOOKUP($B710,'Q1 DATA TABLE'!$A:$A,'Q1 DATA TABLE'!$H:$H)</f>
        <v>4</v>
      </c>
      <c r="G710" s="22" t="s">
        <v>12676</v>
      </c>
      <c r="H710" s="22" t="s">
        <v>10769</v>
      </c>
      <c r="I710" s="22" t="s">
        <v>11144</v>
      </c>
      <c r="J710" s="23">
        <v>25013</v>
      </c>
      <c r="K710" s="22" t="s">
        <v>10777</v>
      </c>
      <c r="L710" s="22" t="s">
        <v>10792</v>
      </c>
      <c r="M710" s="24">
        <v>60000</v>
      </c>
      <c r="N710" s="21">
        <v>0</v>
      </c>
      <c r="O710" s="22" t="s">
        <v>10766</v>
      </c>
      <c r="P710" s="22" t="s">
        <v>10767</v>
      </c>
      <c r="Q710" s="21">
        <v>0</v>
      </c>
      <c r="R710" s="21">
        <v>1</v>
      </c>
      <c r="S710" s="22" t="s">
        <v>12728</v>
      </c>
      <c r="T710" s="22" t="s">
        <v>10769</v>
      </c>
      <c r="U710" s="22" t="s">
        <v>12729</v>
      </c>
      <c r="V710" s="23">
        <v>37850</v>
      </c>
      <c r="W710" s="22" t="s">
        <v>10780</v>
      </c>
    </row>
    <row r="711" spans="1:23" x14ac:dyDescent="0.25">
      <c r="A711" s="21">
        <v>11704</v>
      </c>
      <c r="B711" s="21">
        <v>368</v>
      </c>
      <c r="C711" s="36" t="str">
        <f>_xlfn.XLOOKUP($B711,'Q1 DATA TABLE'!$A:$A,'Q1 DATA TABLE'!$G:$G)</f>
        <v>Santa Cruz</v>
      </c>
      <c r="D711" s="36" t="str">
        <f>_xlfn.XLOOKUP($B711,'Q1 DATA TABLE'!$A:$A,'Q1 DATA TABLE'!C:C)</f>
        <v>California</v>
      </c>
      <c r="E711" s="36" t="str">
        <f>_xlfn.XLOOKUP($B711,'Q1 DATA TABLE'!$A:$A,'Q1 DATA TABLE'!$E:$E)</f>
        <v>United States</v>
      </c>
      <c r="F711" s="36">
        <f>_xlfn.XLOOKUP($B711,'Q1 DATA TABLE'!$A:$A,'Q1 DATA TABLE'!$H:$H)</f>
        <v>4</v>
      </c>
      <c r="G711" s="22" t="s">
        <v>11272</v>
      </c>
      <c r="H711" s="22" t="s">
        <v>10807</v>
      </c>
      <c r="I711" s="22" t="s">
        <v>10968</v>
      </c>
      <c r="J711" s="23">
        <v>24990</v>
      </c>
      <c r="K711" s="22" t="s">
        <v>10777</v>
      </c>
      <c r="L711" s="22" t="s">
        <v>10765</v>
      </c>
      <c r="M711" s="24">
        <v>60000</v>
      </c>
      <c r="N711" s="21">
        <v>0</v>
      </c>
      <c r="O711" s="22" t="s">
        <v>10766</v>
      </c>
      <c r="P711" s="22" t="s">
        <v>10767</v>
      </c>
      <c r="Q711" s="21">
        <v>0</v>
      </c>
      <c r="R711" s="21">
        <v>1</v>
      </c>
      <c r="S711" s="22" t="s">
        <v>12730</v>
      </c>
      <c r="T711" s="22" t="s">
        <v>10769</v>
      </c>
      <c r="U711" s="22" t="s">
        <v>12731</v>
      </c>
      <c r="V711" s="23">
        <v>37994</v>
      </c>
      <c r="W711" s="22" t="s">
        <v>10787</v>
      </c>
    </row>
    <row r="712" spans="1:23" x14ac:dyDescent="0.25">
      <c r="A712" s="21">
        <v>11705</v>
      </c>
      <c r="B712" s="21">
        <v>385</v>
      </c>
      <c r="C712" s="36" t="str">
        <f>_xlfn.XLOOKUP($B712,'Q1 DATA TABLE'!$A:$A,'Q1 DATA TABLE'!$G:$G)</f>
        <v>Woodland Hills</v>
      </c>
      <c r="D712" s="36" t="str">
        <f>_xlfn.XLOOKUP($B712,'Q1 DATA TABLE'!$A:$A,'Q1 DATA TABLE'!C:C)</f>
        <v>California</v>
      </c>
      <c r="E712" s="36" t="str">
        <f>_xlfn.XLOOKUP($B712,'Q1 DATA TABLE'!$A:$A,'Q1 DATA TABLE'!$E:$E)</f>
        <v>United States</v>
      </c>
      <c r="F712" s="36">
        <f>_xlfn.XLOOKUP($B712,'Q1 DATA TABLE'!$A:$A,'Q1 DATA TABLE'!$H:$H)</f>
        <v>4</v>
      </c>
      <c r="G712" s="22" t="s">
        <v>11539</v>
      </c>
      <c r="H712" s="22" t="s">
        <v>10769</v>
      </c>
      <c r="I712" s="22" t="s">
        <v>11316</v>
      </c>
      <c r="J712" s="23">
        <v>24979</v>
      </c>
      <c r="K712" s="22" t="s">
        <v>10777</v>
      </c>
      <c r="L712" s="22" t="s">
        <v>10792</v>
      </c>
      <c r="M712" s="24">
        <v>60000</v>
      </c>
      <c r="N712" s="21">
        <v>2</v>
      </c>
      <c r="O712" s="22" t="s">
        <v>11047</v>
      </c>
      <c r="P712" s="22" t="s">
        <v>10767</v>
      </c>
      <c r="Q712" s="21">
        <v>1</v>
      </c>
      <c r="R712" s="21">
        <v>0</v>
      </c>
      <c r="S712" s="22" t="s">
        <v>12732</v>
      </c>
      <c r="T712" s="22" t="s">
        <v>10769</v>
      </c>
      <c r="U712" s="22" t="s">
        <v>12733</v>
      </c>
      <c r="V712" s="23">
        <v>37376</v>
      </c>
      <c r="W712" s="22" t="s">
        <v>10787</v>
      </c>
    </row>
    <row r="713" spans="1:23" x14ac:dyDescent="0.25">
      <c r="A713" s="21">
        <v>11706</v>
      </c>
      <c r="B713" s="21">
        <v>302</v>
      </c>
      <c r="C713" s="36" t="str">
        <f>_xlfn.XLOOKUP($B713,'Q1 DATA TABLE'!$A:$A,'Q1 DATA TABLE'!$G:$G)</f>
        <v>Burlingame</v>
      </c>
      <c r="D713" s="36" t="str">
        <f>_xlfn.XLOOKUP($B713,'Q1 DATA TABLE'!$A:$A,'Q1 DATA TABLE'!C:C)</f>
        <v>California</v>
      </c>
      <c r="E713" s="36" t="str">
        <f>_xlfn.XLOOKUP($B713,'Q1 DATA TABLE'!$A:$A,'Q1 DATA TABLE'!$E:$E)</f>
        <v>United States</v>
      </c>
      <c r="F713" s="36">
        <f>_xlfn.XLOOKUP($B713,'Q1 DATA TABLE'!$A:$A,'Q1 DATA TABLE'!$H:$H)</f>
        <v>4</v>
      </c>
      <c r="G713" s="22" t="s">
        <v>11125</v>
      </c>
      <c r="H713" s="22" t="s">
        <v>10765</v>
      </c>
      <c r="I713" s="22" t="s">
        <v>11185</v>
      </c>
      <c r="J713" s="23">
        <v>23056</v>
      </c>
      <c r="K713" s="22" t="s">
        <v>10765</v>
      </c>
      <c r="L713" s="22" t="s">
        <v>10765</v>
      </c>
      <c r="M713" s="24">
        <v>60000</v>
      </c>
      <c r="N713" s="21">
        <v>4</v>
      </c>
      <c r="O713" s="22" t="s">
        <v>10766</v>
      </c>
      <c r="P713" s="22" t="s">
        <v>10767</v>
      </c>
      <c r="Q713" s="21">
        <v>1</v>
      </c>
      <c r="R713" s="21">
        <v>2</v>
      </c>
      <c r="S713" s="22" t="s">
        <v>12734</v>
      </c>
      <c r="T713" s="22" t="s">
        <v>10769</v>
      </c>
      <c r="U713" s="22" t="s">
        <v>12735</v>
      </c>
      <c r="V713" s="23">
        <v>37873</v>
      </c>
      <c r="W713" s="22" t="s">
        <v>10787</v>
      </c>
    </row>
    <row r="714" spans="1:23" x14ac:dyDescent="0.25">
      <c r="A714" s="21">
        <v>11707</v>
      </c>
      <c r="B714" s="21">
        <v>385</v>
      </c>
      <c r="C714" s="36" t="str">
        <f>_xlfn.XLOOKUP($B714,'Q1 DATA TABLE'!$A:$A,'Q1 DATA TABLE'!$G:$G)</f>
        <v>Woodland Hills</v>
      </c>
      <c r="D714" s="36" t="str">
        <f>_xlfn.XLOOKUP($B714,'Q1 DATA TABLE'!$A:$A,'Q1 DATA TABLE'!C:C)</f>
        <v>California</v>
      </c>
      <c r="E714" s="36" t="str">
        <f>_xlfn.XLOOKUP($B714,'Q1 DATA TABLE'!$A:$A,'Q1 DATA TABLE'!$E:$E)</f>
        <v>United States</v>
      </c>
      <c r="F714" s="36">
        <f>_xlfn.XLOOKUP($B714,'Q1 DATA TABLE'!$A:$A,'Q1 DATA TABLE'!$H:$H)</f>
        <v>4</v>
      </c>
      <c r="G714" s="22" t="s">
        <v>11597</v>
      </c>
      <c r="H714" s="22" t="s">
        <v>10769</v>
      </c>
      <c r="I714" s="22" t="s">
        <v>11603</v>
      </c>
      <c r="J714" s="23">
        <v>23367</v>
      </c>
      <c r="K714" s="22" t="s">
        <v>10777</v>
      </c>
      <c r="L714" s="22" t="s">
        <v>10792</v>
      </c>
      <c r="M714" s="24">
        <v>60000</v>
      </c>
      <c r="N714" s="21">
        <v>4</v>
      </c>
      <c r="O714" s="22" t="s">
        <v>10766</v>
      </c>
      <c r="P714" s="22" t="s">
        <v>10767</v>
      </c>
      <c r="Q714" s="21">
        <v>1</v>
      </c>
      <c r="R714" s="21">
        <v>3</v>
      </c>
      <c r="S714" s="22" t="s">
        <v>12736</v>
      </c>
      <c r="T714" s="22" t="s">
        <v>10769</v>
      </c>
      <c r="U714" s="22" t="s">
        <v>12737</v>
      </c>
      <c r="V714" s="23">
        <v>37358</v>
      </c>
      <c r="W714" s="22" t="s">
        <v>10780</v>
      </c>
    </row>
    <row r="715" spans="1:23" x14ac:dyDescent="0.25">
      <c r="A715" s="21">
        <v>11708</v>
      </c>
      <c r="B715" s="21">
        <v>336</v>
      </c>
      <c r="C715" s="36" t="str">
        <f>_xlfn.XLOOKUP($B715,'Q1 DATA TABLE'!$A:$A,'Q1 DATA TABLE'!$G:$G)</f>
        <v>Lincoln Acres</v>
      </c>
      <c r="D715" s="36" t="str">
        <f>_xlfn.XLOOKUP($B715,'Q1 DATA TABLE'!$A:$A,'Q1 DATA TABLE'!C:C)</f>
        <v>California</v>
      </c>
      <c r="E715" s="36" t="str">
        <f>_xlfn.XLOOKUP($B715,'Q1 DATA TABLE'!$A:$A,'Q1 DATA TABLE'!$E:$E)</f>
        <v>United States</v>
      </c>
      <c r="F715" s="36">
        <f>_xlfn.XLOOKUP($B715,'Q1 DATA TABLE'!$A:$A,'Q1 DATA TABLE'!$H:$H)</f>
        <v>4</v>
      </c>
      <c r="G715" s="22" t="s">
        <v>10796</v>
      </c>
      <c r="H715" s="22" t="s">
        <v>10769</v>
      </c>
      <c r="I715" s="22" t="s">
        <v>12738</v>
      </c>
      <c r="J715" s="23">
        <v>23273</v>
      </c>
      <c r="K715" s="22" t="s">
        <v>10777</v>
      </c>
      <c r="L715" s="22" t="s">
        <v>10792</v>
      </c>
      <c r="M715" s="24">
        <v>60000</v>
      </c>
      <c r="N715" s="21">
        <v>4</v>
      </c>
      <c r="O715" s="22" t="s">
        <v>10766</v>
      </c>
      <c r="P715" s="22" t="s">
        <v>10767</v>
      </c>
      <c r="Q715" s="21">
        <v>1</v>
      </c>
      <c r="R715" s="21">
        <v>3</v>
      </c>
      <c r="S715" s="22" t="s">
        <v>12739</v>
      </c>
      <c r="T715" s="22" t="s">
        <v>10769</v>
      </c>
      <c r="U715" s="22" t="s">
        <v>12740</v>
      </c>
      <c r="V715" s="23">
        <v>37373</v>
      </c>
      <c r="W715" s="22" t="s">
        <v>10787</v>
      </c>
    </row>
    <row r="716" spans="1:23" x14ac:dyDescent="0.25">
      <c r="A716" s="21">
        <v>11709</v>
      </c>
      <c r="B716" s="21">
        <v>69</v>
      </c>
      <c r="C716" s="36" t="str">
        <f>_xlfn.XLOOKUP($B716,'Q1 DATA TABLE'!$A:$A,'Q1 DATA TABLE'!$G:$G)</f>
        <v>Victoria</v>
      </c>
      <c r="D716" s="36" t="str">
        <f>_xlfn.XLOOKUP($B716,'Q1 DATA TABLE'!$A:$A,'Q1 DATA TABLE'!C:C)</f>
        <v>British Columbia</v>
      </c>
      <c r="E716" s="36" t="str">
        <f>_xlfn.XLOOKUP($B716,'Q1 DATA TABLE'!$A:$A,'Q1 DATA TABLE'!$E:$E)</f>
        <v>Canada</v>
      </c>
      <c r="F716" s="36">
        <f>_xlfn.XLOOKUP($B716,'Q1 DATA TABLE'!$A:$A,'Q1 DATA TABLE'!$H:$H)</f>
        <v>6</v>
      </c>
      <c r="G716" s="22" t="s">
        <v>11614</v>
      </c>
      <c r="H716" s="22" t="s">
        <v>10769</v>
      </c>
      <c r="I716" s="22" t="s">
        <v>11743</v>
      </c>
      <c r="J716" s="23">
        <v>23061</v>
      </c>
      <c r="K716" s="22" t="s">
        <v>10777</v>
      </c>
      <c r="L716" s="22" t="s">
        <v>10792</v>
      </c>
      <c r="M716" s="24">
        <v>60000</v>
      </c>
      <c r="N716" s="21">
        <v>3</v>
      </c>
      <c r="O716" s="22" t="s">
        <v>11047</v>
      </c>
      <c r="P716" s="22" t="s">
        <v>10767</v>
      </c>
      <c r="Q716" s="21">
        <v>0</v>
      </c>
      <c r="R716" s="21">
        <v>0</v>
      </c>
      <c r="S716" s="22" t="s">
        <v>12741</v>
      </c>
      <c r="T716" s="22" t="s">
        <v>10769</v>
      </c>
      <c r="U716" s="22" t="s">
        <v>12742</v>
      </c>
      <c r="V716" s="23">
        <v>37876</v>
      </c>
      <c r="W716" s="22" t="s">
        <v>10780</v>
      </c>
    </row>
    <row r="717" spans="1:23" x14ac:dyDescent="0.25">
      <c r="A717" s="21">
        <v>11710</v>
      </c>
      <c r="B717" s="21">
        <v>331</v>
      </c>
      <c r="C717" s="36" t="str">
        <f>_xlfn.XLOOKUP($B717,'Q1 DATA TABLE'!$A:$A,'Q1 DATA TABLE'!$G:$G)</f>
        <v>La Jolla</v>
      </c>
      <c r="D717" s="36" t="str">
        <f>_xlfn.XLOOKUP($B717,'Q1 DATA TABLE'!$A:$A,'Q1 DATA TABLE'!C:C)</f>
        <v>California</v>
      </c>
      <c r="E717" s="36" t="str">
        <f>_xlfn.XLOOKUP($B717,'Q1 DATA TABLE'!$A:$A,'Q1 DATA TABLE'!$E:$E)</f>
        <v>United States</v>
      </c>
      <c r="F717" s="36">
        <f>_xlfn.XLOOKUP($B717,'Q1 DATA TABLE'!$A:$A,'Q1 DATA TABLE'!$H:$H)</f>
        <v>4</v>
      </c>
      <c r="G717" s="22" t="s">
        <v>12743</v>
      </c>
      <c r="H717" s="22" t="s">
        <v>10919</v>
      </c>
      <c r="I717" s="22" t="s">
        <v>11349</v>
      </c>
      <c r="J717" s="23">
        <v>22725</v>
      </c>
      <c r="K717" s="22" t="s">
        <v>10765</v>
      </c>
      <c r="L717" s="22" t="s">
        <v>10792</v>
      </c>
      <c r="M717" s="24">
        <v>40000</v>
      </c>
      <c r="N717" s="21">
        <v>3</v>
      </c>
      <c r="O717" s="22" t="s">
        <v>10867</v>
      </c>
      <c r="P717" s="22" t="s">
        <v>10857</v>
      </c>
      <c r="Q717" s="21">
        <v>1</v>
      </c>
      <c r="R717" s="21">
        <v>2</v>
      </c>
      <c r="S717" s="22" t="s">
        <v>12744</v>
      </c>
      <c r="T717" s="22" t="s">
        <v>10769</v>
      </c>
      <c r="U717" s="22" t="s">
        <v>12745</v>
      </c>
      <c r="V717" s="23">
        <v>38133</v>
      </c>
      <c r="W717" s="22" t="s">
        <v>10787</v>
      </c>
    </row>
    <row r="718" spans="1:23" x14ac:dyDescent="0.25">
      <c r="A718" s="21">
        <v>11711</v>
      </c>
      <c r="B718" s="21">
        <v>54</v>
      </c>
      <c r="C718" s="36" t="str">
        <f>_xlfn.XLOOKUP($B718,'Q1 DATA TABLE'!$A:$A,'Q1 DATA TABLE'!$G:$G)</f>
        <v>N. Vancouver</v>
      </c>
      <c r="D718" s="36" t="str">
        <f>_xlfn.XLOOKUP($B718,'Q1 DATA TABLE'!$A:$A,'Q1 DATA TABLE'!C:C)</f>
        <v>British Columbia</v>
      </c>
      <c r="E718" s="36" t="str">
        <f>_xlfn.XLOOKUP($B718,'Q1 DATA TABLE'!$A:$A,'Q1 DATA TABLE'!$E:$E)</f>
        <v>Canada</v>
      </c>
      <c r="F718" s="36">
        <f>_xlfn.XLOOKUP($B718,'Q1 DATA TABLE'!$A:$A,'Q1 DATA TABLE'!$H:$H)</f>
        <v>6</v>
      </c>
      <c r="G718" s="22" t="s">
        <v>11020</v>
      </c>
      <c r="H718" s="22" t="s">
        <v>10769</v>
      </c>
      <c r="I718" s="22" t="s">
        <v>11172</v>
      </c>
      <c r="J718" s="23">
        <v>22988</v>
      </c>
      <c r="K718" s="22" t="s">
        <v>10777</v>
      </c>
      <c r="L718" s="22" t="s">
        <v>10765</v>
      </c>
      <c r="M718" s="24">
        <v>70000</v>
      </c>
      <c r="N718" s="21">
        <v>1</v>
      </c>
      <c r="O718" s="22" t="s">
        <v>10766</v>
      </c>
      <c r="P718" s="22" t="s">
        <v>10767</v>
      </c>
      <c r="Q718" s="21">
        <v>0</v>
      </c>
      <c r="R718" s="21">
        <v>1</v>
      </c>
      <c r="S718" s="22" t="s">
        <v>12746</v>
      </c>
      <c r="T718" s="22" t="s">
        <v>10769</v>
      </c>
      <c r="U718" s="22" t="s">
        <v>12747</v>
      </c>
      <c r="V718" s="23">
        <v>37844</v>
      </c>
      <c r="W718" s="22" t="s">
        <v>10780</v>
      </c>
    </row>
    <row r="719" spans="1:23" x14ac:dyDescent="0.25">
      <c r="A719" s="21">
        <v>11712</v>
      </c>
      <c r="B719" s="21">
        <v>50</v>
      </c>
      <c r="C719" s="36" t="str">
        <f>_xlfn.XLOOKUP($B719,'Q1 DATA TABLE'!$A:$A,'Q1 DATA TABLE'!$G:$G)</f>
        <v>Haney</v>
      </c>
      <c r="D719" s="36" t="str">
        <f>_xlfn.XLOOKUP($B719,'Q1 DATA TABLE'!$A:$A,'Q1 DATA TABLE'!C:C)</f>
        <v>British Columbia</v>
      </c>
      <c r="E719" s="36" t="str">
        <f>_xlfn.XLOOKUP($B719,'Q1 DATA TABLE'!$A:$A,'Q1 DATA TABLE'!$E:$E)</f>
        <v>Canada</v>
      </c>
      <c r="F719" s="36">
        <f>_xlfn.XLOOKUP($B719,'Q1 DATA TABLE'!$A:$A,'Q1 DATA TABLE'!$H:$H)</f>
        <v>6</v>
      </c>
      <c r="G719" s="22" t="s">
        <v>12748</v>
      </c>
      <c r="H719" s="22" t="s">
        <v>10769</v>
      </c>
      <c r="I719" s="22" t="s">
        <v>12270</v>
      </c>
      <c r="J719" s="23">
        <v>22953</v>
      </c>
      <c r="K719" s="22" t="s">
        <v>10765</v>
      </c>
      <c r="L719" s="22" t="s">
        <v>10792</v>
      </c>
      <c r="M719" s="24">
        <v>70000</v>
      </c>
      <c r="N719" s="21">
        <v>1</v>
      </c>
      <c r="O719" s="22" t="s">
        <v>10856</v>
      </c>
      <c r="P719" s="22" t="s">
        <v>10857</v>
      </c>
      <c r="Q719" s="21">
        <v>1</v>
      </c>
      <c r="R719" s="21">
        <v>1</v>
      </c>
      <c r="S719" s="22" t="s">
        <v>12749</v>
      </c>
      <c r="T719" s="22" t="s">
        <v>10769</v>
      </c>
      <c r="U719" s="22" t="s">
        <v>12750</v>
      </c>
      <c r="V719" s="23">
        <v>37841</v>
      </c>
      <c r="W719" s="22" t="s">
        <v>10787</v>
      </c>
    </row>
    <row r="720" spans="1:23" x14ac:dyDescent="0.25">
      <c r="A720" s="21">
        <v>11713</v>
      </c>
      <c r="B720" s="21">
        <v>623</v>
      </c>
      <c r="C720" s="36" t="str">
        <f>_xlfn.XLOOKUP($B720,'Q1 DATA TABLE'!$A:$A,'Q1 DATA TABLE'!$G:$G)</f>
        <v>Kirkland</v>
      </c>
      <c r="D720" s="36" t="str">
        <f>_xlfn.XLOOKUP($B720,'Q1 DATA TABLE'!$A:$A,'Q1 DATA TABLE'!C:C)</f>
        <v>Washington</v>
      </c>
      <c r="E720" s="36" t="str">
        <f>_xlfn.XLOOKUP($B720,'Q1 DATA TABLE'!$A:$A,'Q1 DATA TABLE'!$E:$E)</f>
        <v>United States</v>
      </c>
      <c r="F720" s="36">
        <f>_xlfn.XLOOKUP($B720,'Q1 DATA TABLE'!$A:$A,'Q1 DATA TABLE'!$H:$H)</f>
        <v>1</v>
      </c>
      <c r="G720" s="22" t="s">
        <v>11772</v>
      </c>
      <c r="H720" s="22" t="s">
        <v>10823</v>
      </c>
      <c r="I720" s="22" t="s">
        <v>10895</v>
      </c>
      <c r="J720" s="23">
        <v>22725</v>
      </c>
      <c r="K720" s="22" t="s">
        <v>10765</v>
      </c>
      <c r="L720" s="22" t="s">
        <v>10765</v>
      </c>
      <c r="M720" s="24">
        <v>70000</v>
      </c>
      <c r="N720" s="21">
        <v>1</v>
      </c>
      <c r="O720" s="22" t="s">
        <v>10856</v>
      </c>
      <c r="P720" s="22" t="s">
        <v>10857</v>
      </c>
      <c r="Q720" s="21">
        <v>1</v>
      </c>
      <c r="R720" s="21">
        <v>1</v>
      </c>
      <c r="S720" s="22" t="s">
        <v>12751</v>
      </c>
      <c r="T720" s="22" t="s">
        <v>10769</v>
      </c>
      <c r="U720" s="22" t="s">
        <v>12752</v>
      </c>
      <c r="V720" s="23">
        <v>37994</v>
      </c>
      <c r="W720" s="22" t="s">
        <v>10780</v>
      </c>
    </row>
    <row r="721" spans="1:23" x14ac:dyDescent="0.25">
      <c r="A721" s="21">
        <v>11714</v>
      </c>
      <c r="B721" s="21">
        <v>359</v>
      </c>
      <c r="C721" s="36" t="str">
        <f>_xlfn.XLOOKUP($B721,'Q1 DATA TABLE'!$A:$A,'Q1 DATA TABLE'!$G:$G)</f>
        <v>San Diego</v>
      </c>
      <c r="D721" s="36" t="str">
        <f>_xlfn.XLOOKUP($B721,'Q1 DATA TABLE'!$A:$A,'Q1 DATA TABLE'!C:C)</f>
        <v>California</v>
      </c>
      <c r="E721" s="36" t="str">
        <f>_xlfn.XLOOKUP($B721,'Q1 DATA TABLE'!$A:$A,'Q1 DATA TABLE'!$E:$E)</f>
        <v>United States</v>
      </c>
      <c r="F721" s="36">
        <f>_xlfn.XLOOKUP($B721,'Q1 DATA TABLE'!$A:$A,'Q1 DATA TABLE'!$H:$H)</f>
        <v>4</v>
      </c>
      <c r="G721" s="22" t="s">
        <v>12424</v>
      </c>
      <c r="H721" s="22" t="s">
        <v>11029</v>
      </c>
      <c r="I721" s="22" t="s">
        <v>11301</v>
      </c>
      <c r="J721" s="23">
        <v>22937</v>
      </c>
      <c r="K721" s="22" t="s">
        <v>10765</v>
      </c>
      <c r="L721" s="22" t="s">
        <v>10792</v>
      </c>
      <c r="M721" s="24">
        <v>70000</v>
      </c>
      <c r="N721" s="21">
        <v>1</v>
      </c>
      <c r="O721" s="22" t="s">
        <v>10856</v>
      </c>
      <c r="P721" s="22" t="s">
        <v>10857</v>
      </c>
      <c r="Q721" s="21">
        <v>1</v>
      </c>
      <c r="R721" s="21">
        <v>1</v>
      </c>
      <c r="S721" s="22" t="s">
        <v>12753</v>
      </c>
      <c r="T721" s="22" t="s">
        <v>10769</v>
      </c>
      <c r="U721" s="22" t="s">
        <v>12754</v>
      </c>
      <c r="V721" s="23">
        <v>37855</v>
      </c>
      <c r="W721" s="22" t="s">
        <v>10787</v>
      </c>
    </row>
    <row r="722" spans="1:23" x14ac:dyDescent="0.25">
      <c r="A722" s="21">
        <v>11715</v>
      </c>
      <c r="B722" s="21">
        <v>361</v>
      </c>
      <c r="C722" s="36" t="str">
        <f>_xlfn.XLOOKUP($B722,'Q1 DATA TABLE'!$A:$A,'Q1 DATA TABLE'!$G:$G)</f>
        <v>San Gabriel</v>
      </c>
      <c r="D722" s="36" t="str">
        <f>_xlfn.XLOOKUP($B722,'Q1 DATA TABLE'!$A:$A,'Q1 DATA TABLE'!C:C)</f>
        <v>California</v>
      </c>
      <c r="E722" s="36" t="str">
        <f>_xlfn.XLOOKUP($B722,'Q1 DATA TABLE'!$A:$A,'Q1 DATA TABLE'!$E:$E)</f>
        <v>United States</v>
      </c>
      <c r="F722" s="36">
        <f>_xlfn.XLOOKUP($B722,'Q1 DATA TABLE'!$A:$A,'Q1 DATA TABLE'!$H:$H)</f>
        <v>4</v>
      </c>
      <c r="G722" s="22" t="s">
        <v>10854</v>
      </c>
      <c r="H722" s="22" t="s">
        <v>10792</v>
      </c>
      <c r="I722" s="22" t="s">
        <v>11392</v>
      </c>
      <c r="J722" s="23">
        <v>22910</v>
      </c>
      <c r="K722" s="22" t="s">
        <v>10765</v>
      </c>
      <c r="L722" s="22" t="s">
        <v>10792</v>
      </c>
      <c r="M722" s="24">
        <v>70000</v>
      </c>
      <c r="N722" s="21">
        <v>1</v>
      </c>
      <c r="O722" s="22" t="s">
        <v>10856</v>
      </c>
      <c r="P722" s="22" t="s">
        <v>10857</v>
      </c>
      <c r="Q722" s="21">
        <v>1</v>
      </c>
      <c r="R722" s="21">
        <v>1</v>
      </c>
      <c r="S722" s="22" t="s">
        <v>12755</v>
      </c>
      <c r="T722" s="22" t="s">
        <v>10769</v>
      </c>
      <c r="U722" s="22" t="s">
        <v>12756</v>
      </c>
      <c r="V722" s="23">
        <v>38166</v>
      </c>
      <c r="W722" s="22" t="s">
        <v>10787</v>
      </c>
    </row>
    <row r="723" spans="1:23" x14ac:dyDescent="0.25">
      <c r="A723" s="21">
        <v>11716</v>
      </c>
      <c r="B723" s="21">
        <v>314</v>
      </c>
      <c r="C723" s="36" t="str">
        <f>_xlfn.XLOOKUP($B723,'Q1 DATA TABLE'!$A:$A,'Q1 DATA TABLE'!$G:$G)</f>
        <v>Daly City</v>
      </c>
      <c r="D723" s="36" t="str">
        <f>_xlfn.XLOOKUP($B723,'Q1 DATA TABLE'!$A:$A,'Q1 DATA TABLE'!C:C)</f>
        <v>California</v>
      </c>
      <c r="E723" s="36" t="str">
        <f>_xlfn.XLOOKUP($B723,'Q1 DATA TABLE'!$A:$A,'Q1 DATA TABLE'!$E:$E)</f>
        <v>United States</v>
      </c>
      <c r="F723" s="36">
        <f>_xlfn.XLOOKUP($B723,'Q1 DATA TABLE'!$A:$A,'Q1 DATA TABLE'!$H:$H)</f>
        <v>4</v>
      </c>
      <c r="G723" s="22" t="s">
        <v>11272</v>
      </c>
      <c r="H723" s="22" t="s">
        <v>10769</v>
      </c>
      <c r="I723" s="22" t="s">
        <v>11740</v>
      </c>
      <c r="J723" s="23">
        <v>22575</v>
      </c>
      <c r="K723" s="22" t="s">
        <v>10777</v>
      </c>
      <c r="L723" s="22" t="s">
        <v>10765</v>
      </c>
      <c r="M723" s="24">
        <v>40000</v>
      </c>
      <c r="N723" s="21">
        <v>4</v>
      </c>
      <c r="O723" s="22" t="s">
        <v>10867</v>
      </c>
      <c r="P723" s="22" t="s">
        <v>10857</v>
      </c>
      <c r="Q723" s="21">
        <v>1</v>
      </c>
      <c r="R723" s="21">
        <v>2</v>
      </c>
      <c r="S723" s="22" t="s">
        <v>12757</v>
      </c>
      <c r="T723" s="22" t="s">
        <v>10769</v>
      </c>
      <c r="U723" s="22" t="s">
        <v>12758</v>
      </c>
      <c r="V723" s="23">
        <v>37957</v>
      </c>
      <c r="W723" s="22" t="s">
        <v>10787</v>
      </c>
    </row>
    <row r="724" spans="1:23" x14ac:dyDescent="0.25">
      <c r="A724" s="21">
        <v>11717</v>
      </c>
      <c r="B724" s="21">
        <v>539</v>
      </c>
      <c r="C724" s="36" t="str">
        <f>_xlfn.XLOOKUP($B724,'Q1 DATA TABLE'!$A:$A,'Q1 DATA TABLE'!$G:$G)</f>
        <v>Corvallis</v>
      </c>
      <c r="D724" s="36" t="str">
        <f>_xlfn.XLOOKUP($B724,'Q1 DATA TABLE'!$A:$A,'Q1 DATA TABLE'!C:C)</f>
        <v>Oregon</v>
      </c>
      <c r="E724" s="36" t="str">
        <f>_xlfn.XLOOKUP($B724,'Q1 DATA TABLE'!$A:$A,'Q1 DATA TABLE'!$E:$E)</f>
        <v>United States</v>
      </c>
      <c r="F724" s="36">
        <f>_xlfn.XLOOKUP($B724,'Q1 DATA TABLE'!$A:$A,'Q1 DATA TABLE'!$H:$H)</f>
        <v>1</v>
      </c>
      <c r="G724" s="22" t="s">
        <v>11327</v>
      </c>
      <c r="H724" s="22" t="s">
        <v>10972</v>
      </c>
      <c r="I724" s="22" t="s">
        <v>11632</v>
      </c>
      <c r="J724" s="23">
        <v>22526</v>
      </c>
      <c r="K724" s="22" t="s">
        <v>10765</v>
      </c>
      <c r="L724" s="22" t="s">
        <v>10765</v>
      </c>
      <c r="M724" s="24">
        <v>60000</v>
      </c>
      <c r="N724" s="21">
        <v>1</v>
      </c>
      <c r="O724" s="22" t="s">
        <v>10856</v>
      </c>
      <c r="P724" s="22" t="s">
        <v>10857</v>
      </c>
      <c r="Q724" s="21">
        <v>0</v>
      </c>
      <c r="R724" s="21">
        <v>1</v>
      </c>
      <c r="S724" s="22" t="s">
        <v>12759</v>
      </c>
      <c r="T724" s="22" t="s">
        <v>10769</v>
      </c>
      <c r="U724" s="22" t="s">
        <v>12760</v>
      </c>
      <c r="V724" s="23">
        <v>37951</v>
      </c>
      <c r="W724" s="22" t="s">
        <v>10780</v>
      </c>
    </row>
    <row r="725" spans="1:23" x14ac:dyDescent="0.25">
      <c r="A725" s="21">
        <v>11718</v>
      </c>
      <c r="B725" s="21">
        <v>546</v>
      </c>
      <c r="C725" s="36" t="str">
        <f>_xlfn.XLOOKUP($B725,'Q1 DATA TABLE'!$A:$A,'Q1 DATA TABLE'!$G:$G)</f>
        <v>Oregon City</v>
      </c>
      <c r="D725" s="36" t="str">
        <f>_xlfn.XLOOKUP($B725,'Q1 DATA TABLE'!$A:$A,'Q1 DATA TABLE'!C:C)</f>
        <v>Oregon</v>
      </c>
      <c r="E725" s="36" t="str">
        <f>_xlfn.XLOOKUP($B725,'Q1 DATA TABLE'!$A:$A,'Q1 DATA TABLE'!$E:$E)</f>
        <v>United States</v>
      </c>
      <c r="F725" s="36">
        <f>_xlfn.XLOOKUP($B725,'Q1 DATA TABLE'!$A:$A,'Q1 DATA TABLE'!$H:$H)</f>
        <v>1</v>
      </c>
      <c r="G725" s="22" t="s">
        <v>11463</v>
      </c>
      <c r="H725" s="22" t="s">
        <v>11085</v>
      </c>
      <c r="I725" s="22" t="s">
        <v>11632</v>
      </c>
      <c r="J725" s="23">
        <v>22599</v>
      </c>
      <c r="K725" s="22" t="s">
        <v>10765</v>
      </c>
      <c r="L725" s="22" t="s">
        <v>10792</v>
      </c>
      <c r="M725" s="24">
        <v>60000</v>
      </c>
      <c r="N725" s="21">
        <v>1</v>
      </c>
      <c r="O725" s="22" t="s">
        <v>10856</v>
      </c>
      <c r="P725" s="22" t="s">
        <v>10857</v>
      </c>
      <c r="Q725" s="21">
        <v>1</v>
      </c>
      <c r="R725" s="21">
        <v>1</v>
      </c>
      <c r="S725" s="22" t="s">
        <v>12761</v>
      </c>
      <c r="T725" s="22" t="s">
        <v>10769</v>
      </c>
      <c r="U725" s="22" t="s">
        <v>12762</v>
      </c>
      <c r="V725" s="23">
        <v>37871</v>
      </c>
      <c r="W725" s="22" t="s">
        <v>10780</v>
      </c>
    </row>
    <row r="726" spans="1:23" x14ac:dyDescent="0.25">
      <c r="A726" s="21">
        <v>11719</v>
      </c>
      <c r="B726" s="21">
        <v>49</v>
      </c>
      <c r="C726" s="36" t="str">
        <f>_xlfn.XLOOKUP($B726,'Q1 DATA TABLE'!$A:$A,'Q1 DATA TABLE'!$G:$G)</f>
        <v>Cliffside</v>
      </c>
      <c r="D726" s="36" t="str">
        <f>_xlfn.XLOOKUP($B726,'Q1 DATA TABLE'!$A:$A,'Q1 DATA TABLE'!C:C)</f>
        <v>British Columbia</v>
      </c>
      <c r="E726" s="36" t="str">
        <f>_xlfn.XLOOKUP($B726,'Q1 DATA TABLE'!$A:$A,'Q1 DATA TABLE'!$E:$E)</f>
        <v>Canada</v>
      </c>
      <c r="F726" s="36">
        <f>_xlfn.XLOOKUP($B726,'Q1 DATA TABLE'!$A:$A,'Q1 DATA TABLE'!$H:$H)</f>
        <v>6</v>
      </c>
      <c r="G726" s="22" t="s">
        <v>11125</v>
      </c>
      <c r="H726" s="22" t="s">
        <v>11487</v>
      </c>
      <c r="I726" s="22" t="s">
        <v>12363</v>
      </c>
      <c r="J726" s="23">
        <v>22044</v>
      </c>
      <c r="K726" s="22" t="s">
        <v>10765</v>
      </c>
      <c r="L726" s="22" t="s">
        <v>10765</v>
      </c>
      <c r="M726" s="24">
        <v>40000</v>
      </c>
      <c r="N726" s="21">
        <v>4</v>
      </c>
      <c r="O726" s="22" t="s">
        <v>10867</v>
      </c>
      <c r="P726" s="22" t="s">
        <v>10857</v>
      </c>
      <c r="Q726" s="21">
        <v>1</v>
      </c>
      <c r="R726" s="21">
        <v>2</v>
      </c>
      <c r="S726" s="22" t="s">
        <v>12763</v>
      </c>
      <c r="T726" s="22" t="s">
        <v>10769</v>
      </c>
      <c r="U726" s="22" t="s">
        <v>12764</v>
      </c>
      <c r="V726" s="23">
        <v>37922</v>
      </c>
      <c r="W726" s="22" t="s">
        <v>10787</v>
      </c>
    </row>
    <row r="727" spans="1:23" x14ac:dyDescent="0.25">
      <c r="A727" s="21">
        <v>11720</v>
      </c>
      <c r="B727" s="21">
        <v>359</v>
      </c>
      <c r="C727" s="36" t="str">
        <f>_xlfn.XLOOKUP($B727,'Q1 DATA TABLE'!$A:$A,'Q1 DATA TABLE'!$G:$G)</f>
        <v>San Diego</v>
      </c>
      <c r="D727" s="36" t="str">
        <f>_xlfn.XLOOKUP($B727,'Q1 DATA TABLE'!$A:$A,'Q1 DATA TABLE'!C:C)</f>
        <v>California</v>
      </c>
      <c r="E727" s="36" t="str">
        <f>_xlfn.XLOOKUP($B727,'Q1 DATA TABLE'!$A:$A,'Q1 DATA TABLE'!$E:$E)</f>
        <v>United States</v>
      </c>
      <c r="F727" s="36">
        <f>_xlfn.XLOOKUP($B727,'Q1 DATA TABLE'!$A:$A,'Q1 DATA TABLE'!$H:$H)</f>
        <v>4</v>
      </c>
      <c r="G727" s="22" t="s">
        <v>11332</v>
      </c>
      <c r="H727" s="22" t="s">
        <v>11487</v>
      </c>
      <c r="I727" s="22" t="s">
        <v>11510</v>
      </c>
      <c r="J727" s="23">
        <v>22001</v>
      </c>
      <c r="K727" s="22" t="s">
        <v>10765</v>
      </c>
      <c r="L727" s="22" t="s">
        <v>10792</v>
      </c>
      <c r="M727" s="24">
        <v>40000</v>
      </c>
      <c r="N727" s="21">
        <v>4</v>
      </c>
      <c r="O727" s="22" t="s">
        <v>10867</v>
      </c>
      <c r="P727" s="22" t="s">
        <v>10857</v>
      </c>
      <c r="Q727" s="21">
        <v>1</v>
      </c>
      <c r="R727" s="21">
        <v>2</v>
      </c>
      <c r="S727" s="22" t="s">
        <v>12765</v>
      </c>
      <c r="T727" s="22" t="s">
        <v>10769</v>
      </c>
      <c r="U727" s="22" t="s">
        <v>12766</v>
      </c>
      <c r="V727" s="23">
        <v>37943</v>
      </c>
      <c r="W727" s="22" t="s">
        <v>10787</v>
      </c>
    </row>
    <row r="728" spans="1:23" x14ac:dyDescent="0.25">
      <c r="A728" s="21">
        <v>11721</v>
      </c>
      <c r="B728" s="21">
        <v>336</v>
      </c>
      <c r="C728" s="36" t="str">
        <f>_xlfn.XLOOKUP($B728,'Q1 DATA TABLE'!$A:$A,'Q1 DATA TABLE'!$G:$G)</f>
        <v>Lincoln Acres</v>
      </c>
      <c r="D728" s="36" t="str">
        <f>_xlfn.XLOOKUP($B728,'Q1 DATA TABLE'!$A:$A,'Q1 DATA TABLE'!C:C)</f>
        <v>California</v>
      </c>
      <c r="E728" s="36" t="str">
        <f>_xlfn.XLOOKUP($B728,'Q1 DATA TABLE'!$A:$A,'Q1 DATA TABLE'!$E:$E)</f>
        <v>United States</v>
      </c>
      <c r="F728" s="36">
        <f>_xlfn.XLOOKUP($B728,'Q1 DATA TABLE'!$A:$A,'Q1 DATA TABLE'!$H:$H)</f>
        <v>4</v>
      </c>
      <c r="G728" s="22" t="s">
        <v>10959</v>
      </c>
      <c r="H728" s="22" t="s">
        <v>11118</v>
      </c>
      <c r="I728" s="22" t="s">
        <v>11431</v>
      </c>
      <c r="J728" s="23">
        <v>21937</v>
      </c>
      <c r="K728" s="22" t="s">
        <v>10765</v>
      </c>
      <c r="L728" s="22" t="s">
        <v>10792</v>
      </c>
      <c r="M728" s="24">
        <v>40000</v>
      </c>
      <c r="N728" s="21">
        <v>4</v>
      </c>
      <c r="O728" s="22" t="s">
        <v>10867</v>
      </c>
      <c r="P728" s="22" t="s">
        <v>10857</v>
      </c>
      <c r="Q728" s="21">
        <v>1</v>
      </c>
      <c r="R728" s="21">
        <v>2</v>
      </c>
      <c r="S728" s="22" t="s">
        <v>12767</v>
      </c>
      <c r="T728" s="22" t="s">
        <v>10769</v>
      </c>
      <c r="U728" s="22" t="s">
        <v>12768</v>
      </c>
      <c r="V728" s="23">
        <v>37972</v>
      </c>
      <c r="W728" s="22" t="s">
        <v>10780</v>
      </c>
    </row>
    <row r="729" spans="1:23" x14ac:dyDescent="0.25">
      <c r="A729" s="21">
        <v>11722</v>
      </c>
      <c r="B729" s="21">
        <v>609</v>
      </c>
      <c r="C729" s="36" t="str">
        <f>_xlfn.XLOOKUP($B729,'Q1 DATA TABLE'!$A:$A,'Q1 DATA TABLE'!$G:$G)</f>
        <v>Bellingham</v>
      </c>
      <c r="D729" s="36" t="str">
        <f>_xlfn.XLOOKUP($B729,'Q1 DATA TABLE'!$A:$A,'Q1 DATA TABLE'!C:C)</f>
        <v>Washington</v>
      </c>
      <c r="E729" s="36" t="str">
        <f>_xlfn.XLOOKUP($B729,'Q1 DATA TABLE'!$A:$A,'Q1 DATA TABLE'!$E:$E)</f>
        <v>United States</v>
      </c>
      <c r="F729" s="36">
        <f>_xlfn.XLOOKUP($B729,'Q1 DATA TABLE'!$A:$A,'Q1 DATA TABLE'!$H:$H)</f>
        <v>1</v>
      </c>
      <c r="G729" s="22" t="s">
        <v>11915</v>
      </c>
      <c r="H729" s="22" t="s">
        <v>10777</v>
      </c>
      <c r="I729" s="22" t="s">
        <v>11407</v>
      </c>
      <c r="J729" s="23">
        <v>22099</v>
      </c>
      <c r="K729" s="22" t="s">
        <v>10765</v>
      </c>
      <c r="L729" s="22" t="s">
        <v>10765</v>
      </c>
      <c r="M729" s="24">
        <v>60000</v>
      </c>
      <c r="N729" s="21">
        <v>1</v>
      </c>
      <c r="O729" s="22" t="s">
        <v>10856</v>
      </c>
      <c r="P729" s="22" t="s">
        <v>10857</v>
      </c>
      <c r="Q729" s="21">
        <v>1</v>
      </c>
      <c r="R729" s="21">
        <v>1</v>
      </c>
      <c r="S729" s="22" t="s">
        <v>12445</v>
      </c>
      <c r="T729" s="22" t="s">
        <v>10769</v>
      </c>
      <c r="U729" s="22" t="s">
        <v>12769</v>
      </c>
      <c r="V729" s="23">
        <v>38017</v>
      </c>
      <c r="W729" s="22" t="s">
        <v>10780</v>
      </c>
    </row>
    <row r="730" spans="1:23" x14ac:dyDescent="0.25">
      <c r="A730" s="21">
        <v>11723</v>
      </c>
      <c r="B730" s="21">
        <v>64</v>
      </c>
      <c r="C730" s="36" t="str">
        <f>_xlfn.XLOOKUP($B730,'Q1 DATA TABLE'!$A:$A,'Q1 DATA TABLE'!$G:$G)</f>
        <v>Shawnee</v>
      </c>
      <c r="D730" s="36" t="str">
        <f>_xlfn.XLOOKUP($B730,'Q1 DATA TABLE'!$A:$A,'Q1 DATA TABLE'!C:C)</f>
        <v>British Columbia</v>
      </c>
      <c r="E730" s="36" t="str">
        <f>_xlfn.XLOOKUP($B730,'Q1 DATA TABLE'!$A:$A,'Q1 DATA TABLE'!$E:$E)</f>
        <v>Canada</v>
      </c>
      <c r="F730" s="36">
        <f>_xlfn.XLOOKUP($B730,'Q1 DATA TABLE'!$A:$A,'Q1 DATA TABLE'!$H:$H)</f>
        <v>6</v>
      </c>
      <c r="G730" s="22" t="s">
        <v>10879</v>
      </c>
      <c r="H730" s="22" t="s">
        <v>11118</v>
      </c>
      <c r="I730" s="22" t="s">
        <v>11364</v>
      </c>
      <c r="J730" s="23">
        <v>24705</v>
      </c>
      <c r="K730" s="22" t="s">
        <v>10777</v>
      </c>
      <c r="L730" s="22" t="s">
        <v>10765</v>
      </c>
      <c r="M730" s="24">
        <v>70000</v>
      </c>
      <c r="N730" s="21">
        <v>0</v>
      </c>
      <c r="O730" s="22" t="s">
        <v>10856</v>
      </c>
      <c r="P730" s="22" t="s">
        <v>10857</v>
      </c>
      <c r="Q730" s="21">
        <v>0</v>
      </c>
      <c r="R730" s="21">
        <v>1</v>
      </c>
      <c r="S730" s="22" t="s">
        <v>12770</v>
      </c>
      <c r="T730" s="22" t="s">
        <v>10769</v>
      </c>
      <c r="U730" s="22" t="s">
        <v>12771</v>
      </c>
      <c r="V730" s="23">
        <v>37837</v>
      </c>
      <c r="W730" s="22" t="s">
        <v>10787</v>
      </c>
    </row>
    <row r="731" spans="1:23" x14ac:dyDescent="0.25">
      <c r="A731" s="21">
        <v>11724</v>
      </c>
      <c r="B731" s="21">
        <v>65</v>
      </c>
      <c r="C731" s="36" t="str">
        <f>_xlfn.XLOOKUP($B731,'Q1 DATA TABLE'!$A:$A,'Q1 DATA TABLE'!$G:$G)</f>
        <v>Shawnee</v>
      </c>
      <c r="D731" s="36" t="str">
        <f>_xlfn.XLOOKUP($B731,'Q1 DATA TABLE'!$A:$A,'Q1 DATA TABLE'!C:C)</f>
        <v>British Columbia</v>
      </c>
      <c r="E731" s="36" t="str">
        <f>_xlfn.XLOOKUP($B731,'Q1 DATA TABLE'!$A:$A,'Q1 DATA TABLE'!$E:$E)</f>
        <v>Canada</v>
      </c>
      <c r="F731" s="36">
        <f>_xlfn.XLOOKUP($B731,'Q1 DATA TABLE'!$A:$A,'Q1 DATA TABLE'!$H:$H)</f>
        <v>6</v>
      </c>
      <c r="G731" s="22" t="s">
        <v>11402</v>
      </c>
      <c r="H731" s="22" t="s">
        <v>10769</v>
      </c>
      <c r="I731" s="22" t="s">
        <v>10983</v>
      </c>
      <c r="J731" s="23">
        <v>24577</v>
      </c>
      <c r="K731" s="22" t="s">
        <v>10777</v>
      </c>
      <c r="L731" s="22" t="s">
        <v>10765</v>
      </c>
      <c r="M731" s="24">
        <v>70000</v>
      </c>
      <c r="N731" s="21">
        <v>0</v>
      </c>
      <c r="O731" s="22" t="s">
        <v>10856</v>
      </c>
      <c r="P731" s="22" t="s">
        <v>10857</v>
      </c>
      <c r="Q731" s="21">
        <v>0</v>
      </c>
      <c r="R731" s="21">
        <v>1</v>
      </c>
      <c r="S731" s="22" t="s">
        <v>12772</v>
      </c>
      <c r="T731" s="22" t="s">
        <v>10769</v>
      </c>
      <c r="U731" s="22" t="s">
        <v>12773</v>
      </c>
      <c r="V731" s="23">
        <v>37842</v>
      </c>
      <c r="W731" s="22" t="s">
        <v>10787</v>
      </c>
    </row>
    <row r="732" spans="1:23" x14ac:dyDescent="0.25">
      <c r="A732" s="21">
        <v>11725</v>
      </c>
      <c r="B732" s="21">
        <v>612</v>
      </c>
      <c r="C732" s="36" t="str">
        <f>_xlfn.XLOOKUP($B732,'Q1 DATA TABLE'!$A:$A,'Q1 DATA TABLE'!$G:$G)</f>
        <v>Burien</v>
      </c>
      <c r="D732" s="36" t="str">
        <f>_xlfn.XLOOKUP($B732,'Q1 DATA TABLE'!$A:$A,'Q1 DATA TABLE'!C:C)</f>
        <v>Washington</v>
      </c>
      <c r="E732" s="36" t="str">
        <f>_xlfn.XLOOKUP($B732,'Q1 DATA TABLE'!$A:$A,'Q1 DATA TABLE'!$E:$E)</f>
        <v>United States</v>
      </c>
      <c r="F732" s="36">
        <f>_xlfn.XLOOKUP($B732,'Q1 DATA TABLE'!$A:$A,'Q1 DATA TABLE'!$H:$H)</f>
        <v>1</v>
      </c>
      <c r="G732" s="22" t="s">
        <v>11477</v>
      </c>
      <c r="H732" s="22" t="s">
        <v>11403</v>
      </c>
      <c r="I732" s="22" t="s">
        <v>11619</v>
      </c>
      <c r="J732" s="23">
        <v>24732</v>
      </c>
      <c r="K732" s="22" t="s">
        <v>10777</v>
      </c>
      <c r="L732" s="22" t="s">
        <v>10765</v>
      </c>
      <c r="M732" s="24">
        <v>70000</v>
      </c>
      <c r="N732" s="21">
        <v>0</v>
      </c>
      <c r="O732" s="22" t="s">
        <v>10856</v>
      </c>
      <c r="P732" s="22" t="s">
        <v>10857</v>
      </c>
      <c r="Q732" s="21">
        <v>0</v>
      </c>
      <c r="R732" s="21">
        <v>1</v>
      </c>
      <c r="S732" s="22" t="s">
        <v>12774</v>
      </c>
      <c r="T732" s="22" t="s">
        <v>10769</v>
      </c>
      <c r="U732" s="22" t="s">
        <v>12775</v>
      </c>
      <c r="V732" s="23">
        <v>37897</v>
      </c>
      <c r="W732" s="22" t="s">
        <v>10780</v>
      </c>
    </row>
    <row r="733" spans="1:23" x14ac:dyDescent="0.25">
      <c r="A733" s="21">
        <v>11726</v>
      </c>
      <c r="B733" s="21">
        <v>612</v>
      </c>
      <c r="C733" s="36" t="str">
        <f>_xlfn.XLOOKUP($B733,'Q1 DATA TABLE'!$A:$A,'Q1 DATA TABLE'!$G:$G)</f>
        <v>Burien</v>
      </c>
      <c r="D733" s="36" t="str">
        <f>_xlfn.XLOOKUP($B733,'Q1 DATA TABLE'!$A:$A,'Q1 DATA TABLE'!C:C)</f>
        <v>Washington</v>
      </c>
      <c r="E733" s="36" t="str">
        <f>_xlfn.XLOOKUP($B733,'Q1 DATA TABLE'!$A:$A,'Q1 DATA TABLE'!$E:$E)</f>
        <v>United States</v>
      </c>
      <c r="F733" s="36">
        <f>_xlfn.XLOOKUP($B733,'Q1 DATA TABLE'!$A:$A,'Q1 DATA TABLE'!$H:$H)</f>
        <v>1</v>
      </c>
      <c r="G733" s="22" t="s">
        <v>11854</v>
      </c>
      <c r="H733" s="22" t="s">
        <v>10919</v>
      </c>
      <c r="I733" s="22" t="s">
        <v>11094</v>
      </c>
      <c r="J733" s="23">
        <v>24670</v>
      </c>
      <c r="K733" s="22" t="s">
        <v>10777</v>
      </c>
      <c r="L733" s="22" t="s">
        <v>10765</v>
      </c>
      <c r="M733" s="24">
        <v>70000</v>
      </c>
      <c r="N733" s="21">
        <v>0</v>
      </c>
      <c r="O733" s="22" t="s">
        <v>10856</v>
      </c>
      <c r="P733" s="22" t="s">
        <v>10857</v>
      </c>
      <c r="Q733" s="21">
        <v>0</v>
      </c>
      <c r="R733" s="21">
        <v>1</v>
      </c>
      <c r="S733" s="22" t="s">
        <v>12776</v>
      </c>
      <c r="T733" s="22" t="s">
        <v>10769</v>
      </c>
      <c r="U733" s="22" t="s">
        <v>12777</v>
      </c>
      <c r="V733" s="23">
        <v>38089</v>
      </c>
      <c r="W733" s="22" t="s">
        <v>10787</v>
      </c>
    </row>
    <row r="734" spans="1:23" x14ac:dyDescent="0.25">
      <c r="A734" s="21">
        <v>11727</v>
      </c>
      <c r="B734" s="21">
        <v>343</v>
      </c>
      <c r="C734" s="36" t="str">
        <f>_xlfn.XLOOKUP($B734,'Q1 DATA TABLE'!$A:$A,'Q1 DATA TABLE'!$G:$G)</f>
        <v>National City</v>
      </c>
      <c r="D734" s="36" t="str">
        <f>_xlfn.XLOOKUP($B734,'Q1 DATA TABLE'!$A:$A,'Q1 DATA TABLE'!C:C)</f>
        <v>California</v>
      </c>
      <c r="E734" s="36" t="str">
        <f>_xlfn.XLOOKUP($B734,'Q1 DATA TABLE'!$A:$A,'Q1 DATA TABLE'!$E:$E)</f>
        <v>United States</v>
      </c>
      <c r="F734" s="36">
        <f>_xlfn.XLOOKUP($B734,'Q1 DATA TABLE'!$A:$A,'Q1 DATA TABLE'!$H:$H)</f>
        <v>4</v>
      </c>
      <c r="G734" s="22" t="s">
        <v>12778</v>
      </c>
      <c r="H734" s="22" t="s">
        <v>10769</v>
      </c>
      <c r="I734" s="22" t="s">
        <v>11337</v>
      </c>
      <c r="J734" s="23">
        <v>24662</v>
      </c>
      <c r="K734" s="22" t="s">
        <v>10777</v>
      </c>
      <c r="L734" s="22" t="s">
        <v>10765</v>
      </c>
      <c r="M734" s="24">
        <v>60000</v>
      </c>
      <c r="N734" s="21">
        <v>0</v>
      </c>
      <c r="O734" s="22" t="s">
        <v>11047</v>
      </c>
      <c r="P734" s="22" t="s">
        <v>10767</v>
      </c>
      <c r="Q734" s="21">
        <v>0</v>
      </c>
      <c r="R734" s="21">
        <v>1</v>
      </c>
      <c r="S734" s="22" t="s">
        <v>12779</v>
      </c>
      <c r="T734" s="22" t="s">
        <v>10769</v>
      </c>
      <c r="U734" s="22" t="s">
        <v>12780</v>
      </c>
      <c r="V734" s="23">
        <v>37360</v>
      </c>
      <c r="W734" s="22" t="s">
        <v>10780</v>
      </c>
    </row>
    <row r="735" spans="1:23" x14ac:dyDescent="0.25">
      <c r="A735" s="21">
        <v>11728</v>
      </c>
      <c r="B735" s="21">
        <v>553</v>
      </c>
      <c r="C735" s="36" t="str">
        <f>_xlfn.XLOOKUP($B735,'Q1 DATA TABLE'!$A:$A,'Q1 DATA TABLE'!$G:$G)</f>
        <v>Woodburn</v>
      </c>
      <c r="D735" s="36" t="str">
        <f>_xlfn.XLOOKUP($B735,'Q1 DATA TABLE'!$A:$A,'Q1 DATA TABLE'!C:C)</f>
        <v>Oregon</v>
      </c>
      <c r="E735" s="36" t="str">
        <f>_xlfn.XLOOKUP($B735,'Q1 DATA TABLE'!$A:$A,'Q1 DATA TABLE'!$E:$E)</f>
        <v>United States</v>
      </c>
      <c r="F735" s="36">
        <f>_xlfn.XLOOKUP($B735,'Q1 DATA TABLE'!$A:$A,'Q1 DATA TABLE'!$H:$H)</f>
        <v>1</v>
      </c>
      <c r="G735" s="22" t="s">
        <v>12386</v>
      </c>
      <c r="H735" s="22" t="s">
        <v>11277</v>
      </c>
      <c r="I735" s="22" t="s">
        <v>12603</v>
      </c>
      <c r="J735" s="23">
        <v>21922</v>
      </c>
      <c r="K735" s="22" t="s">
        <v>10765</v>
      </c>
      <c r="L735" s="22" t="s">
        <v>10765</v>
      </c>
      <c r="M735" s="24">
        <v>60000</v>
      </c>
      <c r="N735" s="21">
        <v>1</v>
      </c>
      <c r="O735" s="22" t="s">
        <v>10856</v>
      </c>
      <c r="P735" s="22" t="s">
        <v>10857</v>
      </c>
      <c r="Q735" s="21">
        <v>1</v>
      </c>
      <c r="R735" s="21">
        <v>1</v>
      </c>
      <c r="S735" s="22" t="s">
        <v>12781</v>
      </c>
      <c r="T735" s="22" t="s">
        <v>10769</v>
      </c>
      <c r="U735" s="22" t="s">
        <v>12782</v>
      </c>
      <c r="V735" s="23">
        <v>37968</v>
      </c>
      <c r="W735" s="22" t="s">
        <v>10787</v>
      </c>
    </row>
    <row r="736" spans="1:23" x14ac:dyDescent="0.25">
      <c r="A736" s="21">
        <v>11729</v>
      </c>
      <c r="B736" s="21">
        <v>623</v>
      </c>
      <c r="C736" s="36" t="str">
        <f>_xlfn.XLOOKUP($B736,'Q1 DATA TABLE'!$A:$A,'Q1 DATA TABLE'!$G:$G)</f>
        <v>Kirkland</v>
      </c>
      <c r="D736" s="36" t="str">
        <f>_xlfn.XLOOKUP($B736,'Q1 DATA TABLE'!$A:$A,'Q1 DATA TABLE'!C:C)</f>
        <v>Washington</v>
      </c>
      <c r="E736" s="36" t="str">
        <f>_xlfn.XLOOKUP($B736,'Q1 DATA TABLE'!$A:$A,'Q1 DATA TABLE'!$E:$E)</f>
        <v>United States</v>
      </c>
      <c r="F736" s="36">
        <f>_xlfn.XLOOKUP($B736,'Q1 DATA TABLE'!$A:$A,'Q1 DATA TABLE'!$H:$H)</f>
        <v>1</v>
      </c>
      <c r="G736" s="22" t="s">
        <v>11090</v>
      </c>
      <c r="H736" s="22" t="s">
        <v>10769</v>
      </c>
      <c r="I736" s="22" t="s">
        <v>11577</v>
      </c>
      <c r="J736" s="23">
        <v>22042</v>
      </c>
      <c r="K736" s="22" t="s">
        <v>10765</v>
      </c>
      <c r="L736" s="22" t="s">
        <v>10765</v>
      </c>
      <c r="M736" s="24">
        <v>60000</v>
      </c>
      <c r="N736" s="21">
        <v>1</v>
      </c>
      <c r="O736" s="22" t="s">
        <v>10856</v>
      </c>
      <c r="P736" s="22" t="s">
        <v>10857</v>
      </c>
      <c r="Q736" s="21">
        <v>1</v>
      </c>
      <c r="R736" s="21">
        <v>1</v>
      </c>
      <c r="S736" s="22" t="s">
        <v>12783</v>
      </c>
      <c r="T736" s="22" t="s">
        <v>10769</v>
      </c>
      <c r="U736" s="22" t="s">
        <v>12784</v>
      </c>
      <c r="V736" s="23">
        <v>38014</v>
      </c>
      <c r="W736" s="22" t="s">
        <v>10787</v>
      </c>
    </row>
    <row r="737" spans="1:23" x14ac:dyDescent="0.25">
      <c r="A737" s="21">
        <v>11730</v>
      </c>
      <c r="B737" s="21">
        <v>634</v>
      </c>
      <c r="C737" s="36" t="str">
        <f>_xlfn.XLOOKUP($B737,'Q1 DATA TABLE'!$A:$A,'Q1 DATA TABLE'!$G:$G)</f>
        <v>Redmond</v>
      </c>
      <c r="D737" s="36" t="str">
        <f>_xlfn.XLOOKUP($B737,'Q1 DATA TABLE'!$A:$A,'Q1 DATA TABLE'!C:C)</f>
        <v>Washington</v>
      </c>
      <c r="E737" s="36" t="str">
        <f>_xlfn.XLOOKUP($B737,'Q1 DATA TABLE'!$A:$A,'Q1 DATA TABLE'!$E:$E)</f>
        <v>United States</v>
      </c>
      <c r="F737" s="36">
        <f>_xlfn.XLOOKUP($B737,'Q1 DATA TABLE'!$A:$A,'Q1 DATA TABLE'!$H:$H)</f>
        <v>1</v>
      </c>
      <c r="G737" s="22" t="s">
        <v>12785</v>
      </c>
      <c r="H737" s="22" t="s">
        <v>10769</v>
      </c>
      <c r="I737" s="22" t="s">
        <v>10784</v>
      </c>
      <c r="J737" s="23">
        <v>22191</v>
      </c>
      <c r="K737" s="22" t="s">
        <v>10765</v>
      </c>
      <c r="L737" s="22" t="s">
        <v>10792</v>
      </c>
      <c r="M737" s="24">
        <v>60000</v>
      </c>
      <c r="N737" s="21">
        <v>1</v>
      </c>
      <c r="O737" s="22" t="s">
        <v>10856</v>
      </c>
      <c r="P737" s="22" t="s">
        <v>10857</v>
      </c>
      <c r="Q737" s="21">
        <v>1</v>
      </c>
      <c r="R737" s="21">
        <v>1</v>
      </c>
      <c r="S737" s="22" t="s">
        <v>12786</v>
      </c>
      <c r="T737" s="22" t="s">
        <v>10769</v>
      </c>
      <c r="U737" s="22" t="s">
        <v>12787</v>
      </c>
      <c r="V737" s="23">
        <v>37937</v>
      </c>
      <c r="W737" s="22" t="s">
        <v>10787</v>
      </c>
    </row>
    <row r="738" spans="1:23" x14ac:dyDescent="0.25">
      <c r="A738" s="21">
        <v>11731</v>
      </c>
      <c r="B738" s="21">
        <v>302</v>
      </c>
      <c r="C738" s="36" t="str">
        <f>_xlfn.XLOOKUP($B738,'Q1 DATA TABLE'!$A:$A,'Q1 DATA TABLE'!$G:$G)</f>
        <v>Burlingame</v>
      </c>
      <c r="D738" s="36" t="str">
        <f>_xlfn.XLOOKUP($B738,'Q1 DATA TABLE'!$A:$A,'Q1 DATA TABLE'!C:C)</f>
        <v>California</v>
      </c>
      <c r="E738" s="36" t="str">
        <f>_xlfn.XLOOKUP($B738,'Q1 DATA TABLE'!$A:$A,'Q1 DATA TABLE'!$E:$E)</f>
        <v>United States</v>
      </c>
      <c r="F738" s="36">
        <f>_xlfn.XLOOKUP($B738,'Q1 DATA TABLE'!$A:$A,'Q1 DATA TABLE'!$H:$H)</f>
        <v>4</v>
      </c>
      <c r="G738" s="22" t="s">
        <v>11342</v>
      </c>
      <c r="H738" s="22" t="s">
        <v>11277</v>
      </c>
      <c r="I738" s="22" t="s">
        <v>11376</v>
      </c>
      <c r="J738" s="23">
        <v>22147</v>
      </c>
      <c r="K738" s="22" t="s">
        <v>10765</v>
      </c>
      <c r="L738" s="22" t="s">
        <v>10792</v>
      </c>
      <c r="M738" s="24">
        <v>60000</v>
      </c>
      <c r="N738" s="21">
        <v>1</v>
      </c>
      <c r="O738" s="22" t="s">
        <v>10856</v>
      </c>
      <c r="P738" s="22" t="s">
        <v>10857</v>
      </c>
      <c r="Q738" s="21">
        <v>1</v>
      </c>
      <c r="R738" s="21">
        <v>1</v>
      </c>
      <c r="S738" s="22" t="s">
        <v>12788</v>
      </c>
      <c r="T738" s="22" t="s">
        <v>10769</v>
      </c>
      <c r="U738" s="22" t="s">
        <v>12789</v>
      </c>
      <c r="V738" s="23">
        <v>37881</v>
      </c>
      <c r="W738" s="22" t="s">
        <v>10787</v>
      </c>
    </row>
    <row r="739" spans="1:23" x14ac:dyDescent="0.25">
      <c r="A739" s="21">
        <v>11732</v>
      </c>
      <c r="B739" s="21">
        <v>525</v>
      </c>
      <c r="C739" s="36" t="str">
        <f>_xlfn.XLOOKUP($B739,'Q1 DATA TABLE'!$A:$A,'Q1 DATA TABLE'!$G:$G)</f>
        <v>Cincinnati</v>
      </c>
      <c r="D739" s="36" t="str">
        <f>_xlfn.XLOOKUP($B739,'Q1 DATA TABLE'!$A:$A,'Q1 DATA TABLE'!C:C)</f>
        <v>Ohio</v>
      </c>
      <c r="E739" s="36" t="str">
        <f>_xlfn.XLOOKUP($B739,'Q1 DATA TABLE'!$A:$A,'Q1 DATA TABLE'!$E:$E)</f>
        <v>United States</v>
      </c>
      <c r="F739" s="36">
        <f>_xlfn.XLOOKUP($B739,'Q1 DATA TABLE'!$A:$A,'Q1 DATA TABLE'!$H:$H)</f>
        <v>2</v>
      </c>
      <c r="G739" s="22" t="s">
        <v>12265</v>
      </c>
      <c r="H739" s="22" t="s">
        <v>10769</v>
      </c>
      <c r="I739" s="22" t="s">
        <v>10988</v>
      </c>
      <c r="J739" s="23">
        <v>21589</v>
      </c>
      <c r="K739" s="22" t="s">
        <v>10765</v>
      </c>
      <c r="L739" s="22" t="s">
        <v>10765</v>
      </c>
      <c r="M739" s="24">
        <v>60000</v>
      </c>
      <c r="N739" s="21">
        <v>1</v>
      </c>
      <c r="O739" s="22" t="s">
        <v>10856</v>
      </c>
      <c r="P739" s="22" t="s">
        <v>10857</v>
      </c>
      <c r="Q739" s="21">
        <v>1</v>
      </c>
      <c r="R739" s="21">
        <v>1</v>
      </c>
      <c r="S739" s="22" t="s">
        <v>12792</v>
      </c>
      <c r="T739" s="22" t="s">
        <v>10769</v>
      </c>
      <c r="U739" s="22" t="s">
        <v>12793</v>
      </c>
      <c r="V739" s="23">
        <v>37966</v>
      </c>
      <c r="W739" s="22" t="s">
        <v>10787</v>
      </c>
    </row>
    <row r="740" spans="1:23" x14ac:dyDescent="0.25">
      <c r="A740" s="21">
        <v>11733</v>
      </c>
      <c r="B740" s="21">
        <v>311</v>
      </c>
      <c r="C740" s="36" t="str">
        <f>_xlfn.XLOOKUP($B740,'Q1 DATA TABLE'!$A:$A,'Q1 DATA TABLE'!$G:$G)</f>
        <v>Concord</v>
      </c>
      <c r="D740" s="36" t="str">
        <f>_xlfn.XLOOKUP($B740,'Q1 DATA TABLE'!$A:$A,'Q1 DATA TABLE'!C:C)</f>
        <v>California</v>
      </c>
      <c r="E740" s="36" t="str">
        <f>_xlfn.XLOOKUP($B740,'Q1 DATA TABLE'!$A:$A,'Q1 DATA TABLE'!$E:$E)</f>
        <v>United States</v>
      </c>
      <c r="F740" s="36">
        <f>_xlfn.XLOOKUP($B740,'Q1 DATA TABLE'!$A:$A,'Q1 DATA TABLE'!$H:$H)</f>
        <v>4</v>
      </c>
      <c r="G740" s="22" t="s">
        <v>11518</v>
      </c>
      <c r="H740" s="22" t="s">
        <v>10972</v>
      </c>
      <c r="I740" s="22" t="s">
        <v>12119</v>
      </c>
      <c r="J740" s="23">
        <v>21758</v>
      </c>
      <c r="K740" s="22" t="s">
        <v>10765</v>
      </c>
      <c r="L740" s="22" t="s">
        <v>10792</v>
      </c>
      <c r="M740" s="24">
        <v>60000</v>
      </c>
      <c r="N740" s="21">
        <v>1</v>
      </c>
      <c r="O740" s="22" t="s">
        <v>10856</v>
      </c>
      <c r="P740" s="22" t="s">
        <v>10857</v>
      </c>
      <c r="Q740" s="21">
        <v>1</v>
      </c>
      <c r="R740" s="21">
        <v>1</v>
      </c>
      <c r="S740" s="22" t="s">
        <v>12794</v>
      </c>
      <c r="T740" s="22" t="s">
        <v>10769</v>
      </c>
      <c r="U740" s="22" t="s">
        <v>12795</v>
      </c>
      <c r="V740" s="23">
        <v>38172</v>
      </c>
      <c r="W740" s="22" t="s">
        <v>10787</v>
      </c>
    </row>
    <row r="741" spans="1:23" x14ac:dyDescent="0.25">
      <c r="A741" s="21">
        <v>11734</v>
      </c>
      <c r="B741" s="21">
        <v>312</v>
      </c>
      <c r="C741" s="36" t="str">
        <f>_xlfn.XLOOKUP($B741,'Q1 DATA TABLE'!$A:$A,'Q1 DATA TABLE'!$G:$G)</f>
        <v>Coronado</v>
      </c>
      <c r="D741" s="36" t="str">
        <f>_xlfn.XLOOKUP($B741,'Q1 DATA TABLE'!$A:$A,'Q1 DATA TABLE'!C:C)</f>
        <v>California</v>
      </c>
      <c r="E741" s="36" t="str">
        <f>_xlfn.XLOOKUP($B741,'Q1 DATA TABLE'!$A:$A,'Q1 DATA TABLE'!$E:$E)</f>
        <v>United States</v>
      </c>
      <c r="F741" s="36">
        <f>_xlfn.XLOOKUP($B741,'Q1 DATA TABLE'!$A:$A,'Q1 DATA TABLE'!$H:$H)</f>
        <v>4</v>
      </c>
      <c r="G741" s="22" t="s">
        <v>12796</v>
      </c>
      <c r="H741" s="22" t="s">
        <v>10972</v>
      </c>
      <c r="I741" s="22" t="s">
        <v>12584</v>
      </c>
      <c r="J741" s="23">
        <v>21787</v>
      </c>
      <c r="K741" s="22" t="s">
        <v>10765</v>
      </c>
      <c r="L741" s="22" t="s">
        <v>10765</v>
      </c>
      <c r="M741" s="24">
        <v>60000</v>
      </c>
      <c r="N741" s="21">
        <v>1</v>
      </c>
      <c r="O741" s="22" t="s">
        <v>10856</v>
      </c>
      <c r="P741" s="22" t="s">
        <v>10857</v>
      </c>
      <c r="Q741" s="21">
        <v>0</v>
      </c>
      <c r="R741" s="21">
        <v>1</v>
      </c>
      <c r="S741" s="22" t="s">
        <v>12797</v>
      </c>
      <c r="T741" s="22" t="s">
        <v>10769</v>
      </c>
      <c r="U741" s="22" t="s">
        <v>12798</v>
      </c>
      <c r="V741" s="23">
        <v>37978</v>
      </c>
      <c r="W741" s="22" t="s">
        <v>10780</v>
      </c>
    </row>
    <row r="742" spans="1:23" x14ac:dyDescent="0.25">
      <c r="A742" s="21">
        <v>11735</v>
      </c>
      <c r="B742" s="21">
        <v>626</v>
      </c>
      <c r="C742" s="36" t="str">
        <f>_xlfn.XLOOKUP($B742,'Q1 DATA TABLE'!$A:$A,'Q1 DATA TABLE'!$G:$G)</f>
        <v>Lynnwood</v>
      </c>
      <c r="D742" s="36" t="str">
        <f>_xlfn.XLOOKUP($B742,'Q1 DATA TABLE'!$A:$A,'Q1 DATA TABLE'!C:C)</f>
        <v>Washington</v>
      </c>
      <c r="E742" s="36" t="str">
        <f>_xlfn.XLOOKUP($B742,'Q1 DATA TABLE'!$A:$A,'Q1 DATA TABLE'!$E:$E)</f>
        <v>United States</v>
      </c>
      <c r="F742" s="36">
        <f>_xlfn.XLOOKUP($B742,'Q1 DATA TABLE'!$A:$A,'Q1 DATA TABLE'!$H:$H)</f>
        <v>1</v>
      </c>
      <c r="G742" s="22" t="s">
        <v>10849</v>
      </c>
      <c r="H742" s="22" t="s">
        <v>11403</v>
      </c>
      <c r="I742" s="22" t="s">
        <v>11524</v>
      </c>
      <c r="J742" s="23">
        <v>21572</v>
      </c>
      <c r="K742" s="22" t="s">
        <v>10765</v>
      </c>
      <c r="L742" s="22" t="s">
        <v>10792</v>
      </c>
      <c r="M742" s="24">
        <v>60000</v>
      </c>
      <c r="N742" s="21">
        <v>1</v>
      </c>
      <c r="O742" s="22" t="s">
        <v>10856</v>
      </c>
      <c r="P742" s="22" t="s">
        <v>10857</v>
      </c>
      <c r="Q742" s="21">
        <v>1</v>
      </c>
      <c r="R742" s="21">
        <v>1</v>
      </c>
      <c r="S742" s="22" t="s">
        <v>12799</v>
      </c>
      <c r="T742" s="22" t="s">
        <v>10769</v>
      </c>
      <c r="U742" s="22" t="s">
        <v>12800</v>
      </c>
      <c r="V742" s="23">
        <v>37861</v>
      </c>
      <c r="W742" s="22" t="s">
        <v>10780</v>
      </c>
    </row>
    <row r="743" spans="1:23" x14ac:dyDescent="0.25">
      <c r="A743" s="21">
        <v>11736</v>
      </c>
      <c r="B743" s="21">
        <v>322</v>
      </c>
      <c r="C743" s="36" t="str">
        <f>_xlfn.XLOOKUP($B743,'Q1 DATA TABLE'!$A:$A,'Q1 DATA TABLE'!$G:$G)</f>
        <v>Fremont</v>
      </c>
      <c r="D743" s="36" t="str">
        <f>_xlfn.XLOOKUP($B743,'Q1 DATA TABLE'!$A:$A,'Q1 DATA TABLE'!C:C)</f>
        <v>California</v>
      </c>
      <c r="E743" s="36" t="str">
        <f>_xlfn.XLOOKUP($B743,'Q1 DATA TABLE'!$A:$A,'Q1 DATA TABLE'!$E:$E)</f>
        <v>United States</v>
      </c>
      <c r="F743" s="36">
        <f>_xlfn.XLOOKUP($B743,'Q1 DATA TABLE'!$A:$A,'Q1 DATA TABLE'!$H:$H)</f>
        <v>4</v>
      </c>
      <c r="G743" s="22" t="s">
        <v>12490</v>
      </c>
      <c r="H743" s="22" t="s">
        <v>10769</v>
      </c>
      <c r="I743" s="22" t="s">
        <v>10988</v>
      </c>
      <c r="J743" s="23">
        <v>21818</v>
      </c>
      <c r="K743" s="22" t="s">
        <v>10765</v>
      </c>
      <c r="L743" s="22" t="s">
        <v>10765</v>
      </c>
      <c r="M743" s="24">
        <v>60000</v>
      </c>
      <c r="N743" s="21">
        <v>1</v>
      </c>
      <c r="O743" s="22" t="s">
        <v>10856</v>
      </c>
      <c r="P743" s="22" t="s">
        <v>10857</v>
      </c>
      <c r="Q743" s="21">
        <v>0</v>
      </c>
      <c r="R743" s="21">
        <v>1</v>
      </c>
      <c r="S743" s="22" t="s">
        <v>12801</v>
      </c>
      <c r="T743" s="22" t="s">
        <v>10769</v>
      </c>
      <c r="U743" s="22" t="s">
        <v>12802</v>
      </c>
      <c r="V743" s="23">
        <v>38096</v>
      </c>
      <c r="W743" s="22" t="s">
        <v>10780</v>
      </c>
    </row>
    <row r="744" spans="1:23" x14ac:dyDescent="0.25">
      <c r="A744" s="21">
        <v>11737</v>
      </c>
      <c r="B744" s="21">
        <v>355</v>
      </c>
      <c r="C744" s="36" t="str">
        <f>_xlfn.XLOOKUP($B744,'Q1 DATA TABLE'!$A:$A,'Q1 DATA TABLE'!$G:$G)</f>
        <v>Redwood City</v>
      </c>
      <c r="D744" s="36" t="str">
        <f>_xlfn.XLOOKUP($B744,'Q1 DATA TABLE'!$A:$A,'Q1 DATA TABLE'!C:C)</f>
        <v>California</v>
      </c>
      <c r="E744" s="36" t="str">
        <f>_xlfn.XLOOKUP($B744,'Q1 DATA TABLE'!$A:$A,'Q1 DATA TABLE'!$E:$E)</f>
        <v>United States</v>
      </c>
      <c r="F744" s="36">
        <f>_xlfn.XLOOKUP($B744,'Q1 DATA TABLE'!$A:$A,'Q1 DATA TABLE'!$H:$H)</f>
        <v>4</v>
      </c>
      <c r="G744" s="22" t="s">
        <v>10987</v>
      </c>
      <c r="H744" s="22" t="s">
        <v>11118</v>
      </c>
      <c r="I744" s="22" t="s">
        <v>10973</v>
      </c>
      <c r="J744" s="23">
        <v>21589</v>
      </c>
      <c r="K744" s="22" t="s">
        <v>10765</v>
      </c>
      <c r="L744" s="22" t="s">
        <v>10792</v>
      </c>
      <c r="M744" s="24">
        <v>60000</v>
      </c>
      <c r="N744" s="21">
        <v>4</v>
      </c>
      <c r="O744" s="22" t="s">
        <v>10766</v>
      </c>
      <c r="P744" s="22" t="s">
        <v>10767</v>
      </c>
      <c r="Q744" s="21">
        <v>1</v>
      </c>
      <c r="R744" s="21">
        <v>0</v>
      </c>
      <c r="S744" s="22" t="s">
        <v>12803</v>
      </c>
      <c r="T744" s="22" t="s">
        <v>10769</v>
      </c>
      <c r="U744" s="22" t="s">
        <v>12804</v>
      </c>
      <c r="V744" s="23">
        <v>37851</v>
      </c>
      <c r="W744" s="22" t="s">
        <v>10787</v>
      </c>
    </row>
    <row r="745" spans="1:23" x14ac:dyDescent="0.25">
      <c r="A745" s="21">
        <v>11738</v>
      </c>
      <c r="B745" s="21">
        <v>59</v>
      </c>
      <c r="C745" s="36" t="str">
        <f>_xlfn.XLOOKUP($B745,'Q1 DATA TABLE'!$A:$A,'Q1 DATA TABLE'!$G:$G)</f>
        <v>Oak Bay</v>
      </c>
      <c r="D745" s="36" t="str">
        <f>_xlfn.XLOOKUP($B745,'Q1 DATA TABLE'!$A:$A,'Q1 DATA TABLE'!C:C)</f>
        <v>British Columbia</v>
      </c>
      <c r="E745" s="36" t="str">
        <f>_xlfn.XLOOKUP($B745,'Q1 DATA TABLE'!$A:$A,'Q1 DATA TABLE'!$E:$E)</f>
        <v>Canada</v>
      </c>
      <c r="F745" s="36">
        <f>_xlfn.XLOOKUP($B745,'Q1 DATA TABLE'!$A:$A,'Q1 DATA TABLE'!$H:$H)</f>
        <v>6</v>
      </c>
      <c r="G745" s="22" t="s">
        <v>11906</v>
      </c>
      <c r="H745" s="22" t="s">
        <v>10769</v>
      </c>
      <c r="I745" s="22" t="s">
        <v>11431</v>
      </c>
      <c r="J745" s="23">
        <v>21832</v>
      </c>
      <c r="K745" s="22" t="s">
        <v>10765</v>
      </c>
      <c r="L745" s="22" t="s">
        <v>10765</v>
      </c>
      <c r="M745" s="24">
        <v>60000</v>
      </c>
      <c r="N745" s="21">
        <v>4</v>
      </c>
      <c r="O745" s="22" t="s">
        <v>10766</v>
      </c>
      <c r="P745" s="22" t="s">
        <v>10767</v>
      </c>
      <c r="Q745" s="21">
        <v>1</v>
      </c>
      <c r="R745" s="21">
        <v>0</v>
      </c>
      <c r="S745" s="22" t="s">
        <v>12805</v>
      </c>
      <c r="T745" s="22" t="s">
        <v>10769</v>
      </c>
      <c r="U745" s="22" t="s">
        <v>12806</v>
      </c>
      <c r="V745" s="23">
        <v>37839</v>
      </c>
      <c r="W745" s="22" t="s">
        <v>10787</v>
      </c>
    </row>
    <row r="746" spans="1:23" x14ac:dyDescent="0.25">
      <c r="A746" s="21">
        <v>11739</v>
      </c>
      <c r="B746" s="21">
        <v>65</v>
      </c>
      <c r="C746" s="36" t="str">
        <f>_xlfn.XLOOKUP($B746,'Q1 DATA TABLE'!$A:$A,'Q1 DATA TABLE'!$G:$G)</f>
        <v>Shawnee</v>
      </c>
      <c r="D746" s="36" t="str">
        <f>_xlfn.XLOOKUP($B746,'Q1 DATA TABLE'!$A:$A,'Q1 DATA TABLE'!C:C)</f>
        <v>British Columbia</v>
      </c>
      <c r="E746" s="36" t="str">
        <f>_xlfn.XLOOKUP($B746,'Q1 DATA TABLE'!$A:$A,'Q1 DATA TABLE'!$E:$E)</f>
        <v>Canada</v>
      </c>
      <c r="F746" s="36">
        <f>_xlfn.XLOOKUP($B746,'Q1 DATA TABLE'!$A:$A,'Q1 DATA TABLE'!$H:$H)</f>
        <v>6</v>
      </c>
      <c r="G746" s="22" t="s">
        <v>12807</v>
      </c>
      <c r="H746" s="22" t="s">
        <v>10775</v>
      </c>
      <c r="I746" s="22" t="s">
        <v>10885</v>
      </c>
      <c r="J746" s="23">
        <v>21684</v>
      </c>
      <c r="K746" s="22" t="s">
        <v>10765</v>
      </c>
      <c r="L746" s="22" t="s">
        <v>10765</v>
      </c>
      <c r="M746" s="24">
        <v>70000</v>
      </c>
      <c r="N746" s="21">
        <v>2</v>
      </c>
      <c r="O746" s="22" t="s">
        <v>11047</v>
      </c>
      <c r="P746" s="22" t="s">
        <v>10767</v>
      </c>
      <c r="Q746" s="21">
        <v>1</v>
      </c>
      <c r="R746" s="21">
        <v>1</v>
      </c>
      <c r="S746" s="22" t="s">
        <v>10778</v>
      </c>
      <c r="T746" s="22" t="s">
        <v>10769</v>
      </c>
      <c r="U746" s="22" t="s">
        <v>12808</v>
      </c>
      <c r="V746" s="23">
        <v>37819</v>
      </c>
      <c r="W746" s="22" t="s">
        <v>10780</v>
      </c>
    </row>
    <row r="747" spans="1:23" x14ac:dyDescent="0.25">
      <c r="A747" s="21">
        <v>11740</v>
      </c>
      <c r="B747" s="21">
        <v>68</v>
      </c>
      <c r="C747" s="36" t="str">
        <f>_xlfn.XLOOKUP($B747,'Q1 DATA TABLE'!$A:$A,'Q1 DATA TABLE'!$G:$G)</f>
        <v>Vancouver</v>
      </c>
      <c r="D747" s="36" t="str">
        <f>_xlfn.XLOOKUP($B747,'Q1 DATA TABLE'!$A:$A,'Q1 DATA TABLE'!C:C)</f>
        <v>British Columbia</v>
      </c>
      <c r="E747" s="36" t="str">
        <f>_xlfn.XLOOKUP($B747,'Q1 DATA TABLE'!$A:$A,'Q1 DATA TABLE'!$E:$E)</f>
        <v>Canada</v>
      </c>
      <c r="F747" s="36">
        <f>_xlfn.XLOOKUP($B747,'Q1 DATA TABLE'!$A:$A,'Q1 DATA TABLE'!$H:$H)</f>
        <v>6</v>
      </c>
      <c r="G747" s="22" t="s">
        <v>11296</v>
      </c>
      <c r="H747" s="22" t="s">
        <v>10765</v>
      </c>
      <c r="I747" s="22" t="s">
        <v>12682</v>
      </c>
      <c r="J747" s="23">
        <v>21664</v>
      </c>
      <c r="K747" s="22" t="s">
        <v>10765</v>
      </c>
      <c r="L747" s="22" t="s">
        <v>10792</v>
      </c>
      <c r="M747" s="24">
        <v>70000</v>
      </c>
      <c r="N747" s="21">
        <v>5</v>
      </c>
      <c r="O747" s="22" t="s">
        <v>11047</v>
      </c>
      <c r="P747" s="22" t="s">
        <v>10767</v>
      </c>
      <c r="Q747" s="21">
        <v>0</v>
      </c>
      <c r="R747" s="21">
        <v>3</v>
      </c>
      <c r="S747" s="22" t="s">
        <v>12809</v>
      </c>
      <c r="T747" s="22" t="s">
        <v>10769</v>
      </c>
      <c r="U747" s="22" t="s">
        <v>12810</v>
      </c>
      <c r="V747" s="23">
        <v>37872</v>
      </c>
      <c r="W747" s="22" t="s">
        <v>10820</v>
      </c>
    </row>
    <row r="748" spans="1:23" x14ac:dyDescent="0.25">
      <c r="A748" s="21">
        <v>11741</v>
      </c>
      <c r="B748" s="21">
        <v>307</v>
      </c>
      <c r="C748" s="36" t="str">
        <f>_xlfn.XLOOKUP($B748,'Q1 DATA TABLE'!$A:$A,'Q1 DATA TABLE'!$G:$G)</f>
        <v>Chula Vista</v>
      </c>
      <c r="D748" s="36" t="str">
        <f>_xlfn.XLOOKUP($B748,'Q1 DATA TABLE'!$A:$A,'Q1 DATA TABLE'!C:C)</f>
        <v>California</v>
      </c>
      <c r="E748" s="36" t="str">
        <f>_xlfn.XLOOKUP($B748,'Q1 DATA TABLE'!$A:$A,'Q1 DATA TABLE'!$E:$E)</f>
        <v>United States</v>
      </c>
      <c r="F748" s="36">
        <f>_xlfn.XLOOKUP($B748,'Q1 DATA TABLE'!$A:$A,'Q1 DATA TABLE'!$H:$H)</f>
        <v>4</v>
      </c>
      <c r="G748" s="22" t="s">
        <v>11168</v>
      </c>
      <c r="H748" s="22" t="s">
        <v>10775</v>
      </c>
      <c r="I748" s="22" t="s">
        <v>11140</v>
      </c>
      <c r="J748" s="23">
        <v>21757</v>
      </c>
      <c r="K748" s="22" t="s">
        <v>10765</v>
      </c>
      <c r="L748" s="22" t="s">
        <v>10792</v>
      </c>
      <c r="M748" s="24">
        <v>80000</v>
      </c>
      <c r="N748" s="21">
        <v>4</v>
      </c>
      <c r="O748" s="22" t="s">
        <v>11047</v>
      </c>
      <c r="P748" s="22" t="s">
        <v>10767</v>
      </c>
      <c r="Q748" s="21">
        <v>1</v>
      </c>
      <c r="R748" s="21">
        <v>0</v>
      </c>
      <c r="S748" s="22" t="s">
        <v>12811</v>
      </c>
      <c r="T748" s="22" t="s">
        <v>10769</v>
      </c>
      <c r="U748" s="22" t="s">
        <v>12812</v>
      </c>
      <c r="V748" s="23">
        <v>37363</v>
      </c>
      <c r="W748" s="22" t="s">
        <v>10780</v>
      </c>
    </row>
    <row r="749" spans="1:23" x14ac:dyDescent="0.25">
      <c r="A749" s="21">
        <v>11742</v>
      </c>
      <c r="B749" s="21">
        <v>355</v>
      </c>
      <c r="C749" s="36" t="str">
        <f>_xlfn.XLOOKUP($B749,'Q1 DATA TABLE'!$A:$A,'Q1 DATA TABLE'!$G:$G)</f>
        <v>Redwood City</v>
      </c>
      <c r="D749" s="36" t="str">
        <f>_xlfn.XLOOKUP($B749,'Q1 DATA TABLE'!$A:$A,'Q1 DATA TABLE'!C:C)</f>
        <v>California</v>
      </c>
      <c r="E749" s="36" t="str">
        <f>_xlfn.XLOOKUP($B749,'Q1 DATA TABLE'!$A:$A,'Q1 DATA TABLE'!$E:$E)</f>
        <v>United States</v>
      </c>
      <c r="F749" s="36">
        <f>_xlfn.XLOOKUP($B749,'Q1 DATA TABLE'!$A:$A,'Q1 DATA TABLE'!$H:$H)</f>
        <v>4</v>
      </c>
      <c r="G749" s="22" t="s">
        <v>11361</v>
      </c>
      <c r="H749" s="22" t="s">
        <v>10769</v>
      </c>
      <c r="I749" s="22" t="s">
        <v>11824</v>
      </c>
      <c r="J749" s="23">
        <v>21491</v>
      </c>
      <c r="K749" s="22" t="s">
        <v>10777</v>
      </c>
      <c r="L749" s="22" t="s">
        <v>10765</v>
      </c>
      <c r="M749" s="24">
        <v>60000</v>
      </c>
      <c r="N749" s="21">
        <v>3</v>
      </c>
      <c r="O749" s="22" t="s">
        <v>10766</v>
      </c>
      <c r="P749" s="22" t="s">
        <v>10767</v>
      </c>
      <c r="Q749" s="21">
        <v>0</v>
      </c>
      <c r="R749" s="21">
        <v>1</v>
      </c>
      <c r="S749" s="22" t="s">
        <v>12813</v>
      </c>
      <c r="T749" s="22" t="s">
        <v>10769</v>
      </c>
      <c r="U749" s="22" t="s">
        <v>12814</v>
      </c>
      <c r="V749" s="23">
        <v>37351</v>
      </c>
      <c r="W749" s="22" t="s">
        <v>10780</v>
      </c>
    </row>
    <row r="750" spans="1:23" x14ac:dyDescent="0.25">
      <c r="A750" s="21">
        <v>11743</v>
      </c>
      <c r="B750" s="21">
        <v>372</v>
      </c>
      <c r="C750" s="36" t="str">
        <f>_xlfn.XLOOKUP($B750,'Q1 DATA TABLE'!$A:$A,'Q1 DATA TABLE'!$G:$G)</f>
        <v>Spring Valley</v>
      </c>
      <c r="D750" s="36" t="str">
        <f>_xlfn.XLOOKUP($B750,'Q1 DATA TABLE'!$A:$A,'Q1 DATA TABLE'!C:C)</f>
        <v>California</v>
      </c>
      <c r="E750" s="36" t="str">
        <f>_xlfn.XLOOKUP($B750,'Q1 DATA TABLE'!$A:$A,'Q1 DATA TABLE'!$E:$E)</f>
        <v>United States</v>
      </c>
      <c r="F750" s="36">
        <f>_xlfn.XLOOKUP($B750,'Q1 DATA TABLE'!$A:$A,'Q1 DATA TABLE'!$H:$H)</f>
        <v>4</v>
      </c>
      <c r="G750" s="22" t="s">
        <v>11075</v>
      </c>
      <c r="H750" s="22" t="s">
        <v>11029</v>
      </c>
      <c r="I750" s="22" t="s">
        <v>11740</v>
      </c>
      <c r="J750" s="23">
        <v>21260</v>
      </c>
      <c r="K750" s="22" t="s">
        <v>10765</v>
      </c>
      <c r="L750" s="22" t="s">
        <v>10765</v>
      </c>
      <c r="M750" s="24">
        <v>60000</v>
      </c>
      <c r="N750" s="21">
        <v>1</v>
      </c>
      <c r="O750" s="22" t="s">
        <v>10766</v>
      </c>
      <c r="P750" s="22" t="s">
        <v>10767</v>
      </c>
      <c r="Q750" s="21">
        <v>1</v>
      </c>
      <c r="R750" s="21">
        <v>1</v>
      </c>
      <c r="S750" s="22" t="s">
        <v>12815</v>
      </c>
      <c r="T750" s="22" t="s">
        <v>10769</v>
      </c>
      <c r="U750" s="22" t="s">
        <v>12816</v>
      </c>
      <c r="V750" s="23">
        <v>37373</v>
      </c>
      <c r="W750" s="22" t="s">
        <v>10780</v>
      </c>
    </row>
    <row r="751" spans="1:23" x14ac:dyDescent="0.25">
      <c r="A751" s="21">
        <v>11744</v>
      </c>
      <c r="B751" s="21">
        <v>372</v>
      </c>
      <c r="C751" s="36" t="str">
        <f>_xlfn.XLOOKUP($B751,'Q1 DATA TABLE'!$A:$A,'Q1 DATA TABLE'!$G:$G)</f>
        <v>Spring Valley</v>
      </c>
      <c r="D751" s="36" t="str">
        <f>_xlfn.XLOOKUP($B751,'Q1 DATA TABLE'!$A:$A,'Q1 DATA TABLE'!C:C)</f>
        <v>California</v>
      </c>
      <c r="E751" s="36" t="str">
        <f>_xlfn.XLOOKUP($B751,'Q1 DATA TABLE'!$A:$A,'Q1 DATA TABLE'!$E:$E)</f>
        <v>United States</v>
      </c>
      <c r="F751" s="36">
        <f>_xlfn.XLOOKUP($B751,'Q1 DATA TABLE'!$A:$A,'Q1 DATA TABLE'!$H:$H)</f>
        <v>4</v>
      </c>
      <c r="G751" s="22" t="s">
        <v>11491</v>
      </c>
      <c r="H751" s="22" t="s">
        <v>10871</v>
      </c>
      <c r="I751" s="22" t="s">
        <v>11577</v>
      </c>
      <c r="J751" s="23">
        <v>21435</v>
      </c>
      <c r="K751" s="22" t="s">
        <v>10765</v>
      </c>
      <c r="L751" s="22" t="s">
        <v>10792</v>
      </c>
      <c r="M751" s="24">
        <v>60000</v>
      </c>
      <c r="N751" s="21">
        <v>1</v>
      </c>
      <c r="O751" s="22" t="s">
        <v>10766</v>
      </c>
      <c r="P751" s="22" t="s">
        <v>10767</v>
      </c>
      <c r="Q751" s="21">
        <v>1</v>
      </c>
      <c r="R751" s="21">
        <v>1</v>
      </c>
      <c r="S751" s="22" t="s">
        <v>12817</v>
      </c>
      <c r="T751" s="22" t="s">
        <v>10769</v>
      </c>
      <c r="U751" s="22" t="s">
        <v>12818</v>
      </c>
      <c r="V751" s="23">
        <v>37909</v>
      </c>
      <c r="W751" s="22" t="s">
        <v>10787</v>
      </c>
    </row>
    <row r="752" spans="1:23" x14ac:dyDescent="0.25">
      <c r="A752" s="21">
        <v>11745</v>
      </c>
      <c r="B752" s="21">
        <v>644</v>
      </c>
      <c r="C752" s="36" t="str">
        <f>_xlfn.XLOOKUP($B752,'Q1 DATA TABLE'!$A:$A,'Q1 DATA TABLE'!$G:$G)</f>
        <v>Walla Walla</v>
      </c>
      <c r="D752" s="36" t="str">
        <f>_xlfn.XLOOKUP($B752,'Q1 DATA TABLE'!$A:$A,'Q1 DATA TABLE'!C:C)</f>
        <v>Washington</v>
      </c>
      <c r="E752" s="36" t="str">
        <f>_xlfn.XLOOKUP($B752,'Q1 DATA TABLE'!$A:$A,'Q1 DATA TABLE'!$E:$E)</f>
        <v>United States</v>
      </c>
      <c r="F752" s="36">
        <f>_xlfn.XLOOKUP($B752,'Q1 DATA TABLE'!$A:$A,'Q1 DATA TABLE'!$H:$H)</f>
        <v>1</v>
      </c>
      <c r="G752" s="22" t="s">
        <v>11568</v>
      </c>
      <c r="H752" s="22" t="s">
        <v>10769</v>
      </c>
      <c r="I752" s="22" t="s">
        <v>10950</v>
      </c>
      <c r="J752" s="23">
        <v>21471</v>
      </c>
      <c r="K752" s="22" t="s">
        <v>10765</v>
      </c>
      <c r="L752" s="22" t="s">
        <v>10792</v>
      </c>
      <c r="M752" s="24">
        <v>60000</v>
      </c>
      <c r="N752" s="21">
        <v>1</v>
      </c>
      <c r="O752" s="22" t="s">
        <v>10766</v>
      </c>
      <c r="P752" s="22" t="s">
        <v>10767</v>
      </c>
      <c r="Q752" s="21">
        <v>1</v>
      </c>
      <c r="R752" s="21">
        <v>1</v>
      </c>
      <c r="S752" s="22" t="s">
        <v>12819</v>
      </c>
      <c r="T752" s="22" t="s">
        <v>10769</v>
      </c>
      <c r="U752" s="22" t="s">
        <v>12820</v>
      </c>
      <c r="V752" s="23">
        <v>37358</v>
      </c>
      <c r="W752" s="22" t="s">
        <v>10780</v>
      </c>
    </row>
    <row r="753" spans="1:23" x14ac:dyDescent="0.25">
      <c r="A753" s="21">
        <v>11746</v>
      </c>
      <c r="B753" s="21">
        <v>642</v>
      </c>
      <c r="C753" s="36" t="str">
        <f>_xlfn.XLOOKUP($B753,'Q1 DATA TABLE'!$A:$A,'Q1 DATA TABLE'!$G:$G)</f>
        <v>Tacoma</v>
      </c>
      <c r="D753" s="36" t="str">
        <f>_xlfn.XLOOKUP($B753,'Q1 DATA TABLE'!$A:$A,'Q1 DATA TABLE'!C:C)</f>
        <v>Washington</v>
      </c>
      <c r="E753" s="36" t="str">
        <f>_xlfn.XLOOKUP($B753,'Q1 DATA TABLE'!$A:$A,'Q1 DATA TABLE'!$E:$E)</f>
        <v>United States</v>
      </c>
      <c r="F753" s="36">
        <f>_xlfn.XLOOKUP($B753,'Q1 DATA TABLE'!$A:$A,'Q1 DATA TABLE'!$H:$H)</f>
        <v>1</v>
      </c>
      <c r="G753" s="22" t="s">
        <v>10899</v>
      </c>
      <c r="H753" s="22" t="s">
        <v>10769</v>
      </c>
      <c r="I753" s="22" t="s">
        <v>11426</v>
      </c>
      <c r="J753" s="23">
        <v>21520</v>
      </c>
      <c r="K753" s="22" t="s">
        <v>10777</v>
      </c>
      <c r="L753" s="22" t="s">
        <v>10765</v>
      </c>
      <c r="M753" s="24">
        <v>60000</v>
      </c>
      <c r="N753" s="21">
        <v>1</v>
      </c>
      <c r="O753" s="22" t="s">
        <v>10766</v>
      </c>
      <c r="P753" s="22" t="s">
        <v>10767</v>
      </c>
      <c r="Q753" s="21">
        <v>1</v>
      </c>
      <c r="R753" s="21">
        <v>1</v>
      </c>
      <c r="S753" s="22" t="s">
        <v>12821</v>
      </c>
      <c r="T753" s="22" t="s">
        <v>10769</v>
      </c>
      <c r="U753" s="22" t="s">
        <v>12822</v>
      </c>
      <c r="V753" s="23">
        <v>37834</v>
      </c>
      <c r="W753" s="22" t="s">
        <v>10787</v>
      </c>
    </row>
    <row r="754" spans="1:23" x14ac:dyDescent="0.25">
      <c r="A754" s="21">
        <v>11747</v>
      </c>
      <c r="B754" s="21">
        <v>614</v>
      </c>
      <c r="C754" s="36" t="str">
        <f>_xlfn.XLOOKUP($B754,'Q1 DATA TABLE'!$A:$A,'Q1 DATA TABLE'!$G:$G)</f>
        <v>Edmonds</v>
      </c>
      <c r="D754" s="36" t="str">
        <f>_xlfn.XLOOKUP($B754,'Q1 DATA TABLE'!$A:$A,'Q1 DATA TABLE'!C:C)</f>
        <v>Washington</v>
      </c>
      <c r="E754" s="36" t="str">
        <f>_xlfn.XLOOKUP($B754,'Q1 DATA TABLE'!$A:$A,'Q1 DATA TABLE'!$E:$E)</f>
        <v>United States</v>
      </c>
      <c r="F754" s="36">
        <f>_xlfn.XLOOKUP($B754,'Q1 DATA TABLE'!$A:$A,'Q1 DATA TABLE'!$H:$H)</f>
        <v>1</v>
      </c>
      <c r="G754" s="22" t="s">
        <v>10889</v>
      </c>
      <c r="H754" s="22" t="s">
        <v>10769</v>
      </c>
      <c r="I754" s="22" t="s">
        <v>11172</v>
      </c>
      <c r="J754" s="23">
        <v>21225</v>
      </c>
      <c r="K754" s="22" t="s">
        <v>10765</v>
      </c>
      <c r="L754" s="22" t="s">
        <v>10792</v>
      </c>
      <c r="M754" s="24">
        <v>70000</v>
      </c>
      <c r="N754" s="21">
        <v>5</v>
      </c>
      <c r="O754" s="22" t="s">
        <v>11047</v>
      </c>
      <c r="P754" s="22" t="s">
        <v>10767</v>
      </c>
      <c r="Q754" s="21">
        <v>1</v>
      </c>
      <c r="R754" s="21">
        <v>1</v>
      </c>
      <c r="S754" s="22" t="s">
        <v>12823</v>
      </c>
      <c r="T754" s="22" t="s">
        <v>10769</v>
      </c>
      <c r="U754" s="22" t="s">
        <v>12824</v>
      </c>
      <c r="V754" s="23">
        <v>38025</v>
      </c>
      <c r="W754" s="22" t="s">
        <v>10787</v>
      </c>
    </row>
    <row r="755" spans="1:23" x14ac:dyDescent="0.25">
      <c r="A755" s="21">
        <v>11748</v>
      </c>
      <c r="B755" s="21">
        <v>69</v>
      </c>
      <c r="C755" s="36" t="str">
        <f>_xlfn.XLOOKUP($B755,'Q1 DATA TABLE'!$A:$A,'Q1 DATA TABLE'!$G:$G)</f>
        <v>Victoria</v>
      </c>
      <c r="D755" s="36" t="str">
        <f>_xlfn.XLOOKUP($B755,'Q1 DATA TABLE'!$A:$A,'Q1 DATA TABLE'!C:C)</f>
        <v>British Columbia</v>
      </c>
      <c r="E755" s="36" t="str">
        <f>_xlfn.XLOOKUP($B755,'Q1 DATA TABLE'!$A:$A,'Q1 DATA TABLE'!$E:$E)</f>
        <v>Canada</v>
      </c>
      <c r="F755" s="36">
        <f>_xlfn.XLOOKUP($B755,'Q1 DATA TABLE'!$A:$A,'Q1 DATA TABLE'!$H:$H)</f>
        <v>6</v>
      </c>
      <c r="G755" s="22" t="s">
        <v>11125</v>
      </c>
      <c r="H755" s="22" t="s">
        <v>10769</v>
      </c>
      <c r="I755" s="22" t="s">
        <v>10862</v>
      </c>
      <c r="J755" s="23">
        <v>21384</v>
      </c>
      <c r="K755" s="22" t="s">
        <v>10765</v>
      </c>
      <c r="L755" s="22" t="s">
        <v>10765</v>
      </c>
      <c r="M755" s="24">
        <v>70000</v>
      </c>
      <c r="N755" s="21">
        <v>5</v>
      </c>
      <c r="O755" s="22" t="s">
        <v>11047</v>
      </c>
      <c r="P755" s="22" t="s">
        <v>10767</v>
      </c>
      <c r="Q755" s="21">
        <v>1</v>
      </c>
      <c r="R755" s="21">
        <v>1</v>
      </c>
      <c r="S755" s="22" t="s">
        <v>12825</v>
      </c>
      <c r="T755" s="22" t="s">
        <v>10769</v>
      </c>
      <c r="U755" s="22" t="s">
        <v>12826</v>
      </c>
      <c r="V755" s="23">
        <v>37964</v>
      </c>
      <c r="W755" s="22" t="s">
        <v>10780</v>
      </c>
    </row>
    <row r="756" spans="1:23" x14ac:dyDescent="0.25">
      <c r="A756" s="21">
        <v>11749</v>
      </c>
      <c r="B756" s="21">
        <v>2</v>
      </c>
      <c r="C756" s="36" t="str">
        <f>_xlfn.XLOOKUP($B756,'Q1 DATA TABLE'!$A:$A,'Q1 DATA TABLE'!$G:$G)</f>
        <v>Coffs Harbour</v>
      </c>
      <c r="D756" s="36" t="str">
        <f>_xlfn.XLOOKUP($B756,'Q1 DATA TABLE'!$A:$A,'Q1 DATA TABLE'!C:C)</f>
        <v>New South Wales</v>
      </c>
      <c r="E756" s="36" t="str">
        <f>_xlfn.XLOOKUP($B756,'Q1 DATA TABLE'!$A:$A,'Q1 DATA TABLE'!$E:$E)</f>
        <v>Australia</v>
      </c>
      <c r="F756" s="36">
        <f>_xlfn.XLOOKUP($B756,'Q1 DATA TABLE'!$A:$A,'Q1 DATA TABLE'!$H:$H)</f>
        <v>9</v>
      </c>
      <c r="G756" s="22" t="s">
        <v>11352</v>
      </c>
      <c r="H756" s="22" t="s">
        <v>10823</v>
      </c>
      <c r="I756" s="22" t="s">
        <v>11782</v>
      </c>
      <c r="J756" s="23">
        <v>25459</v>
      </c>
      <c r="K756" s="22" t="s">
        <v>10765</v>
      </c>
      <c r="L756" s="22" t="s">
        <v>10765</v>
      </c>
      <c r="M756" s="24">
        <v>80000</v>
      </c>
      <c r="N756" s="21">
        <v>4</v>
      </c>
      <c r="O756" s="22" t="s">
        <v>11047</v>
      </c>
      <c r="P756" s="22" t="s">
        <v>10839</v>
      </c>
      <c r="Q756" s="21">
        <v>0</v>
      </c>
      <c r="R756" s="21">
        <v>1</v>
      </c>
      <c r="S756" s="22" t="s">
        <v>12827</v>
      </c>
      <c r="T756" s="22" t="s">
        <v>10769</v>
      </c>
      <c r="U756" s="22" t="s">
        <v>10970</v>
      </c>
      <c r="V756" s="23">
        <v>37904</v>
      </c>
      <c r="W756" s="22" t="s">
        <v>10780</v>
      </c>
    </row>
    <row r="757" spans="1:23" x14ac:dyDescent="0.25">
      <c r="A757" s="21">
        <v>11750</v>
      </c>
      <c r="B757" s="21">
        <v>10</v>
      </c>
      <c r="C757" s="36" t="str">
        <f>_xlfn.XLOOKUP($B757,'Q1 DATA TABLE'!$A:$A,'Q1 DATA TABLE'!$G:$G)</f>
        <v>Newcastle</v>
      </c>
      <c r="D757" s="36" t="str">
        <f>_xlfn.XLOOKUP($B757,'Q1 DATA TABLE'!$A:$A,'Q1 DATA TABLE'!C:C)</f>
        <v>New South Wales</v>
      </c>
      <c r="E757" s="36" t="str">
        <f>_xlfn.XLOOKUP($B757,'Q1 DATA TABLE'!$A:$A,'Q1 DATA TABLE'!$E:$E)</f>
        <v>Australia</v>
      </c>
      <c r="F757" s="36">
        <f>_xlfn.XLOOKUP($B757,'Q1 DATA TABLE'!$A:$A,'Q1 DATA TABLE'!$H:$H)</f>
        <v>9</v>
      </c>
      <c r="G757" s="22" t="s">
        <v>11672</v>
      </c>
      <c r="H757" s="22" t="s">
        <v>11118</v>
      </c>
      <c r="I757" s="22" t="s">
        <v>11948</v>
      </c>
      <c r="J757" s="23">
        <v>24921</v>
      </c>
      <c r="K757" s="22" t="s">
        <v>10765</v>
      </c>
      <c r="L757" s="22" t="s">
        <v>10792</v>
      </c>
      <c r="M757" s="24">
        <v>60000</v>
      </c>
      <c r="N757" s="21">
        <v>2</v>
      </c>
      <c r="O757" s="22" t="s">
        <v>10766</v>
      </c>
      <c r="P757" s="22" t="s">
        <v>10767</v>
      </c>
      <c r="Q757" s="21">
        <v>1</v>
      </c>
      <c r="R757" s="21">
        <v>1</v>
      </c>
      <c r="S757" s="22" t="s">
        <v>12828</v>
      </c>
      <c r="T757" s="22" t="s">
        <v>10769</v>
      </c>
      <c r="U757" s="22" t="s">
        <v>11229</v>
      </c>
      <c r="V757" s="23">
        <v>37270</v>
      </c>
      <c r="W757" s="22" t="s">
        <v>10780</v>
      </c>
    </row>
    <row r="758" spans="1:23" x14ac:dyDescent="0.25">
      <c r="A758" s="21">
        <v>11751</v>
      </c>
      <c r="B758" s="21">
        <v>36</v>
      </c>
      <c r="C758" s="36" t="str">
        <f>_xlfn.XLOOKUP($B758,'Q1 DATA TABLE'!$A:$A,'Q1 DATA TABLE'!$G:$G)</f>
        <v>Melton</v>
      </c>
      <c r="D758" s="36" t="str">
        <f>_xlfn.XLOOKUP($B758,'Q1 DATA TABLE'!$A:$A,'Q1 DATA TABLE'!C:C)</f>
        <v>Victoria</v>
      </c>
      <c r="E758" s="36" t="str">
        <f>_xlfn.XLOOKUP($B758,'Q1 DATA TABLE'!$A:$A,'Q1 DATA TABLE'!$E:$E)</f>
        <v>Australia</v>
      </c>
      <c r="F758" s="36">
        <f>_xlfn.XLOOKUP($B758,'Q1 DATA TABLE'!$A:$A,'Q1 DATA TABLE'!$H:$H)</f>
        <v>9</v>
      </c>
      <c r="G758" s="22" t="s">
        <v>11545</v>
      </c>
      <c r="H758" s="22" t="s">
        <v>10769</v>
      </c>
      <c r="I758" s="22" t="s">
        <v>11860</v>
      </c>
      <c r="J758" s="23">
        <v>25766</v>
      </c>
      <c r="K758" s="22" t="s">
        <v>10765</v>
      </c>
      <c r="L758" s="22" t="s">
        <v>10792</v>
      </c>
      <c r="M758" s="24">
        <v>80000</v>
      </c>
      <c r="N758" s="21">
        <v>4</v>
      </c>
      <c r="O758" s="22" t="s">
        <v>11047</v>
      </c>
      <c r="P758" s="22" t="s">
        <v>10839</v>
      </c>
      <c r="Q758" s="21">
        <v>1</v>
      </c>
      <c r="R758" s="21">
        <v>1</v>
      </c>
      <c r="S758" s="22" t="s">
        <v>12829</v>
      </c>
      <c r="T758" s="22" t="s">
        <v>10769</v>
      </c>
      <c r="U758" s="22" t="s">
        <v>12012</v>
      </c>
      <c r="V758" s="23">
        <v>37264</v>
      </c>
      <c r="W758" s="22" t="s">
        <v>10780</v>
      </c>
    </row>
    <row r="759" spans="1:23" x14ac:dyDescent="0.25">
      <c r="A759" s="21">
        <v>11752</v>
      </c>
      <c r="B759" s="21">
        <v>4</v>
      </c>
      <c r="C759" s="36" t="str">
        <f>_xlfn.XLOOKUP($B759,'Q1 DATA TABLE'!$A:$A,'Q1 DATA TABLE'!$G:$G)</f>
        <v>Goulburn</v>
      </c>
      <c r="D759" s="36" t="str">
        <f>_xlfn.XLOOKUP($B759,'Q1 DATA TABLE'!$A:$A,'Q1 DATA TABLE'!C:C)</f>
        <v>New South Wales</v>
      </c>
      <c r="E759" s="36" t="str">
        <f>_xlfn.XLOOKUP($B759,'Q1 DATA TABLE'!$A:$A,'Q1 DATA TABLE'!$E:$E)</f>
        <v>Australia</v>
      </c>
      <c r="F759" s="36">
        <f>_xlfn.XLOOKUP($B759,'Q1 DATA TABLE'!$A:$A,'Q1 DATA TABLE'!$H:$H)</f>
        <v>9</v>
      </c>
      <c r="G759" s="22" t="s">
        <v>10837</v>
      </c>
      <c r="H759" s="22" t="s">
        <v>10769</v>
      </c>
      <c r="I759" s="22" t="s">
        <v>11180</v>
      </c>
      <c r="J759" s="23">
        <v>25695</v>
      </c>
      <c r="K759" s="22" t="s">
        <v>10765</v>
      </c>
      <c r="L759" s="22" t="s">
        <v>10792</v>
      </c>
      <c r="M759" s="24">
        <v>80000</v>
      </c>
      <c r="N759" s="21">
        <v>4</v>
      </c>
      <c r="O759" s="22" t="s">
        <v>11047</v>
      </c>
      <c r="P759" s="22" t="s">
        <v>10839</v>
      </c>
      <c r="Q759" s="21">
        <v>1</v>
      </c>
      <c r="R759" s="21">
        <v>1</v>
      </c>
      <c r="S759" s="22" t="s">
        <v>12830</v>
      </c>
      <c r="T759" s="22" t="s">
        <v>10769</v>
      </c>
      <c r="U759" s="22" t="s">
        <v>12129</v>
      </c>
      <c r="V759" s="23">
        <v>37864</v>
      </c>
      <c r="W759" s="22" t="s">
        <v>10780</v>
      </c>
    </row>
    <row r="760" spans="1:23" x14ac:dyDescent="0.25">
      <c r="A760" s="21">
        <v>11753</v>
      </c>
      <c r="B760" s="21">
        <v>2</v>
      </c>
      <c r="C760" s="36" t="str">
        <f>_xlfn.XLOOKUP($B760,'Q1 DATA TABLE'!$A:$A,'Q1 DATA TABLE'!$G:$G)</f>
        <v>Coffs Harbour</v>
      </c>
      <c r="D760" s="36" t="str">
        <f>_xlfn.XLOOKUP($B760,'Q1 DATA TABLE'!$A:$A,'Q1 DATA TABLE'!C:C)</f>
        <v>New South Wales</v>
      </c>
      <c r="E760" s="36" t="str">
        <f>_xlfn.XLOOKUP($B760,'Q1 DATA TABLE'!$A:$A,'Q1 DATA TABLE'!$E:$E)</f>
        <v>Australia</v>
      </c>
      <c r="F760" s="36">
        <f>_xlfn.XLOOKUP($B760,'Q1 DATA TABLE'!$A:$A,'Q1 DATA TABLE'!$H:$H)</f>
        <v>9</v>
      </c>
      <c r="G760" s="22" t="s">
        <v>11122</v>
      </c>
      <c r="H760" s="22" t="s">
        <v>10972</v>
      </c>
      <c r="I760" s="22" t="s">
        <v>11990</v>
      </c>
      <c r="J760" s="23">
        <v>25645</v>
      </c>
      <c r="K760" s="22" t="s">
        <v>10765</v>
      </c>
      <c r="L760" s="22" t="s">
        <v>10792</v>
      </c>
      <c r="M760" s="24">
        <v>80000</v>
      </c>
      <c r="N760" s="21">
        <v>4</v>
      </c>
      <c r="O760" s="22" t="s">
        <v>11047</v>
      </c>
      <c r="P760" s="22" t="s">
        <v>10839</v>
      </c>
      <c r="Q760" s="21">
        <v>1</v>
      </c>
      <c r="R760" s="21">
        <v>1</v>
      </c>
      <c r="S760" s="22" t="s">
        <v>12831</v>
      </c>
      <c r="T760" s="22" t="s">
        <v>10769</v>
      </c>
      <c r="U760" s="22" t="s">
        <v>11116</v>
      </c>
      <c r="V760" s="23">
        <v>37915</v>
      </c>
      <c r="W760" s="22" t="s">
        <v>10780</v>
      </c>
    </row>
    <row r="761" spans="1:23" x14ac:dyDescent="0.25">
      <c r="A761" s="21">
        <v>11754</v>
      </c>
      <c r="B761" s="21">
        <v>7</v>
      </c>
      <c r="C761" s="36" t="str">
        <f>_xlfn.XLOOKUP($B761,'Q1 DATA TABLE'!$A:$A,'Q1 DATA TABLE'!$G:$G)</f>
        <v>Malabar</v>
      </c>
      <c r="D761" s="36" t="str">
        <f>_xlfn.XLOOKUP($B761,'Q1 DATA TABLE'!$A:$A,'Q1 DATA TABLE'!C:C)</f>
        <v>New South Wales</v>
      </c>
      <c r="E761" s="36" t="str">
        <f>_xlfn.XLOOKUP($B761,'Q1 DATA TABLE'!$A:$A,'Q1 DATA TABLE'!$E:$E)</f>
        <v>Australia</v>
      </c>
      <c r="F761" s="36">
        <f>_xlfn.XLOOKUP($B761,'Q1 DATA TABLE'!$A:$A,'Q1 DATA TABLE'!$H:$H)</f>
        <v>9</v>
      </c>
      <c r="G761" s="22" t="s">
        <v>10806</v>
      </c>
      <c r="H761" s="22" t="s">
        <v>10775</v>
      </c>
      <c r="I761" s="22" t="s">
        <v>11990</v>
      </c>
      <c r="J761" s="23">
        <v>25757</v>
      </c>
      <c r="K761" s="22" t="s">
        <v>10765</v>
      </c>
      <c r="L761" s="22" t="s">
        <v>10792</v>
      </c>
      <c r="M761" s="24">
        <v>90000</v>
      </c>
      <c r="N761" s="21">
        <v>2</v>
      </c>
      <c r="O761" s="22" t="s">
        <v>10766</v>
      </c>
      <c r="P761" s="22" t="s">
        <v>10767</v>
      </c>
      <c r="Q761" s="21">
        <v>1</v>
      </c>
      <c r="R761" s="21">
        <v>0</v>
      </c>
      <c r="S761" s="22" t="s">
        <v>12832</v>
      </c>
      <c r="T761" s="22" t="s">
        <v>10769</v>
      </c>
      <c r="U761" s="22" t="s">
        <v>10936</v>
      </c>
      <c r="V761" s="23">
        <v>37272</v>
      </c>
      <c r="W761" s="22" t="s">
        <v>10780</v>
      </c>
    </row>
    <row r="762" spans="1:23" x14ac:dyDescent="0.25">
      <c r="A762" s="21">
        <v>11755</v>
      </c>
      <c r="B762" s="21">
        <v>25</v>
      </c>
      <c r="C762" s="36" t="str">
        <f>_xlfn.XLOOKUP($B762,'Q1 DATA TABLE'!$A:$A,'Q1 DATA TABLE'!$G:$G)</f>
        <v>Hervey Bay</v>
      </c>
      <c r="D762" s="36" t="str">
        <f>_xlfn.XLOOKUP($B762,'Q1 DATA TABLE'!$A:$A,'Q1 DATA TABLE'!C:C)</f>
        <v>Queensland</v>
      </c>
      <c r="E762" s="36" t="str">
        <f>_xlfn.XLOOKUP($B762,'Q1 DATA TABLE'!$A:$A,'Q1 DATA TABLE'!$E:$E)</f>
        <v>Australia</v>
      </c>
      <c r="F762" s="36">
        <f>_xlfn.XLOOKUP($B762,'Q1 DATA TABLE'!$A:$A,'Q1 DATA TABLE'!$H:$H)</f>
        <v>9</v>
      </c>
      <c r="G762" s="22" t="s">
        <v>11101</v>
      </c>
      <c r="H762" s="22" t="s">
        <v>10972</v>
      </c>
      <c r="I762" s="22" t="s">
        <v>12097</v>
      </c>
      <c r="J762" s="23">
        <v>24973</v>
      </c>
      <c r="K762" s="22" t="s">
        <v>10765</v>
      </c>
      <c r="L762" s="22" t="s">
        <v>10765</v>
      </c>
      <c r="M762" s="24">
        <v>60000</v>
      </c>
      <c r="N762" s="21">
        <v>2</v>
      </c>
      <c r="O762" s="22" t="s">
        <v>10766</v>
      </c>
      <c r="P762" s="22" t="s">
        <v>10767</v>
      </c>
      <c r="Q762" s="21">
        <v>1</v>
      </c>
      <c r="R762" s="21">
        <v>1</v>
      </c>
      <c r="S762" s="22" t="s">
        <v>12833</v>
      </c>
      <c r="T762" s="22" t="s">
        <v>10769</v>
      </c>
      <c r="U762" s="22" t="s">
        <v>10819</v>
      </c>
      <c r="V762" s="23">
        <v>37957</v>
      </c>
      <c r="W762" s="22" t="s">
        <v>10787</v>
      </c>
    </row>
    <row r="763" spans="1:23" x14ac:dyDescent="0.25">
      <c r="A763" s="21">
        <v>11756</v>
      </c>
      <c r="B763" s="21">
        <v>17</v>
      </c>
      <c r="C763" s="36" t="str">
        <f>_xlfn.XLOOKUP($B763,'Q1 DATA TABLE'!$A:$A,'Q1 DATA TABLE'!$G:$G)</f>
        <v>St. Leonards</v>
      </c>
      <c r="D763" s="36" t="str">
        <f>_xlfn.XLOOKUP($B763,'Q1 DATA TABLE'!$A:$A,'Q1 DATA TABLE'!C:C)</f>
        <v>New South Wales</v>
      </c>
      <c r="E763" s="36" t="str">
        <f>_xlfn.XLOOKUP($B763,'Q1 DATA TABLE'!$A:$A,'Q1 DATA TABLE'!$E:$E)</f>
        <v>Australia</v>
      </c>
      <c r="F763" s="36">
        <f>_xlfn.XLOOKUP($B763,'Q1 DATA TABLE'!$A:$A,'Q1 DATA TABLE'!$H:$H)</f>
        <v>9</v>
      </c>
      <c r="G763" s="22" t="s">
        <v>11104</v>
      </c>
      <c r="H763" s="22" t="s">
        <v>10823</v>
      </c>
      <c r="I763" s="22" t="s">
        <v>11990</v>
      </c>
      <c r="J763" s="23">
        <v>25094</v>
      </c>
      <c r="K763" s="22" t="s">
        <v>10777</v>
      </c>
      <c r="L763" s="22" t="s">
        <v>10792</v>
      </c>
      <c r="M763" s="24">
        <v>60000</v>
      </c>
      <c r="N763" s="21">
        <v>2</v>
      </c>
      <c r="O763" s="22" t="s">
        <v>10766</v>
      </c>
      <c r="P763" s="22" t="s">
        <v>10767</v>
      </c>
      <c r="Q763" s="21">
        <v>0</v>
      </c>
      <c r="R763" s="21">
        <v>1</v>
      </c>
      <c r="S763" s="22" t="s">
        <v>12834</v>
      </c>
      <c r="T763" s="22" t="s">
        <v>10769</v>
      </c>
      <c r="U763" s="22" t="s">
        <v>12103</v>
      </c>
      <c r="V763" s="23">
        <v>37284</v>
      </c>
      <c r="W763" s="22" t="s">
        <v>10780</v>
      </c>
    </row>
    <row r="764" spans="1:23" x14ac:dyDescent="0.25">
      <c r="A764" s="21">
        <v>11757</v>
      </c>
      <c r="B764" s="21">
        <v>33</v>
      </c>
      <c r="C764" s="36" t="str">
        <f>_xlfn.XLOOKUP($B764,'Q1 DATA TABLE'!$A:$A,'Q1 DATA TABLE'!$G:$G)</f>
        <v>Cranbourne</v>
      </c>
      <c r="D764" s="36" t="str">
        <f>_xlfn.XLOOKUP($B764,'Q1 DATA TABLE'!$A:$A,'Q1 DATA TABLE'!C:C)</f>
        <v>Victoria</v>
      </c>
      <c r="E764" s="36" t="str">
        <f>_xlfn.XLOOKUP($B764,'Q1 DATA TABLE'!$A:$A,'Q1 DATA TABLE'!$E:$E)</f>
        <v>Australia</v>
      </c>
      <c r="F764" s="36">
        <f>_xlfn.XLOOKUP($B764,'Q1 DATA TABLE'!$A:$A,'Q1 DATA TABLE'!$H:$H)</f>
        <v>9</v>
      </c>
      <c r="G764" s="22" t="s">
        <v>12835</v>
      </c>
      <c r="H764" s="22" t="s">
        <v>10775</v>
      </c>
      <c r="I764" s="22" t="s">
        <v>11262</v>
      </c>
      <c r="J764" s="23">
        <v>24972</v>
      </c>
      <c r="K764" s="22" t="s">
        <v>10765</v>
      </c>
      <c r="L764" s="22" t="s">
        <v>10765</v>
      </c>
      <c r="M764" s="24">
        <v>70000</v>
      </c>
      <c r="N764" s="21">
        <v>5</v>
      </c>
      <c r="O764" s="22" t="s">
        <v>10766</v>
      </c>
      <c r="P764" s="22" t="s">
        <v>10767</v>
      </c>
      <c r="Q764" s="21">
        <v>1</v>
      </c>
      <c r="R764" s="21">
        <v>3</v>
      </c>
      <c r="S764" s="22" t="s">
        <v>12836</v>
      </c>
      <c r="T764" s="22" t="s">
        <v>10769</v>
      </c>
      <c r="U764" s="22" t="s">
        <v>10926</v>
      </c>
      <c r="V764" s="23">
        <v>37860</v>
      </c>
      <c r="W764" s="22" t="s">
        <v>10820</v>
      </c>
    </row>
    <row r="765" spans="1:23" x14ac:dyDescent="0.25">
      <c r="A765" s="21">
        <v>11758</v>
      </c>
      <c r="B765" s="21">
        <v>3</v>
      </c>
      <c r="C765" s="36" t="str">
        <f>_xlfn.XLOOKUP($B765,'Q1 DATA TABLE'!$A:$A,'Q1 DATA TABLE'!$G:$G)</f>
        <v>Darlinghurst</v>
      </c>
      <c r="D765" s="36" t="str">
        <f>_xlfn.XLOOKUP($B765,'Q1 DATA TABLE'!$A:$A,'Q1 DATA TABLE'!C:C)</f>
        <v>New South Wales</v>
      </c>
      <c r="E765" s="36" t="str">
        <f>_xlfn.XLOOKUP($B765,'Q1 DATA TABLE'!$A:$A,'Q1 DATA TABLE'!$E:$E)</f>
        <v>Australia</v>
      </c>
      <c r="F765" s="36">
        <f>_xlfn.XLOOKUP($B765,'Q1 DATA TABLE'!$A:$A,'Q1 DATA TABLE'!$H:$H)</f>
        <v>9</v>
      </c>
      <c r="G765" s="22" t="s">
        <v>11728</v>
      </c>
      <c r="H765" s="22" t="s">
        <v>10769</v>
      </c>
      <c r="I765" s="22" t="s">
        <v>10934</v>
      </c>
      <c r="J765" s="23">
        <v>25194</v>
      </c>
      <c r="K765" s="22" t="s">
        <v>10765</v>
      </c>
      <c r="L765" s="22" t="s">
        <v>10765</v>
      </c>
      <c r="M765" s="24">
        <v>70000</v>
      </c>
      <c r="N765" s="21">
        <v>5</v>
      </c>
      <c r="O765" s="22" t="s">
        <v>10766</v>
      </c>
      <c r="P765" s="22" t="s">
        <v>10767</v>
      </c>
      <c r="Q765" s="21">
        <v>1</v>
      </c>
      <c r="R765" s="21">
        <v>3</v>
      </c>
      <c r="S765" s="22" t="s">
        <v>12736</v>
      </c>
      <c r="T765" s="22" t="s">
        <v>10769</v>
      </c>
      <c r="U765" s="22" t="s">
        <v>12197</v>
      </c>
      <c r="V765" s="23">
        <v>37895</v>
      </c>
      <c r="W765" s="22" t="s">
        <v>10820</v>
      </c>
    </row>
    <row r="766" spans="1:23" x14ac:dyDescent="0.25">
      <c r="A766" s="21">
        <v>11759</v>
      </c>
      <c r="B766" s="21">
        <v>28</v>
      </c>
      <c r="C766" s="36" t="str">
        <f>_xlfn.XLOOKUP($B766,'Q1 DATA TABLE'!$A:$A,'Q1 DATA TABLE'!$G:$G)</f>
        <v>Cloverdale</v>
      </c>
      <c r="D766" s="36" t="str">
        <f>_xlfn.XLOOKUP($B766,'Q1 DATA TABLE'!$A:$A,'Q1 DATA TABLE'!C:C)</f>
        <v>South Australia</v>
      </c>
      <c r="E766" s="36" t="str">
        <f>_xlfn.XLOOKUP($B766,'Q1 DATA TABLE'!$A:$A,'Q1 DATA TABLE'!$E:$E)</f>
        <v>Australia</v>
      </c>
      <c r="F766" s="36">
        <f>_xlfn.XLOOKUP($B766,'Q1 DATA TABLE'!$A:$A,'Q1 DATA TABLE'!$H:$H)</f>
        <v>9</v>
      </c>
      <c r="G766" s="22" t="s">
        <v>12284</v>
      </c>
      <c r="H766" s="22" t="s">
        <v>10775</v>
      </c>
      <c r="I766" s="22" t="s">
        <v>10946</v>
      </c>
      <c r="J766" s="23">
        <v>25529</v>
      </c>
      <c r="K766" s="22" t="s">
        <v>10765</v>
      </c>
      <c r="L766" s="22" t="s">
        <v>10792</v>
      </c>
      <c r="M766" s="24">
        <v>110000</v>
      </c>
      <c r="N766" s="21">
        <v>1</v>
      </c>
      <c r="O766" s="22" t="s">
        <v>11047</v>
      </c>
      <c r="P766" s="22" t="s">
        <v>10839</v>
      </c>
      <c r="Q766" s="21">
        <v>0</v>
      </c>
      <c r="R766" s="21">
        <v>1</v>
      </c>
      <c r="S766" s="22" t="s">
        <v>12837</v>
      </c>
      <c r="T766" s="22" t="s">
        <v>10769</v>
      </c>
      <c r="U766" s="22" t="s">
        <v>11686</v>
      </c>
      <c r="V766" s="23">
        <v>37266</v>
      </c>
      <c r="W766" s="22" t="s">
        <v>10780</v>
      </c>
    </row>
    <row r="767" spans="1:23" x14ac:dyDescent="0.25">
      <c r="A767" s="21">
        <v>11760</v>
      </c>
      <c r="B767" s="21">
        <v>29</v>
      </c>
      <c r="C767" s="36" t="str">
        <f>_xlfn.XLOOKUP($B767,'Q1 DATA TABLE'!$A:$A,'Q1 DATA TABLE'!$G:$G)</f>
        <v>Findon</v>
      </c>
      <c r="D767" s="36" t="str">
        <f>_xlfn.XLOOKUP($B767,'Q1 DATA TABLE'!$A:$A,'Q1 DATA TABLE'!C:C)</f>
        <v>South Australia</v>
      </c>
      <c r="E767" s="36" t="str">
        <f>_xlfn.XLOOKUP($B767,'Q1 DATA TABLE'!$A:$A,'Q1 DATA TABLE'!$E:$E)</f>
        <v>Australia</v>
      </c>
      <c r="F767" s="36">
        <f>_xlfn.XLOOKUP($B767,'Q1 DATA TABLE'!$A:$A,'Q1 DATA TABLE'!$H:$H)</f>
        <v>9</v>
      </c>
      <c r="G767" s="22" t="s">
        <v>11951</v>
      </c>
      <c r="H767" s="22" t="s">
        <v>10919</v>
      </c>
      <c r="I767" s="22" t="s">
        <v>10928</v>
      </c>
      <c r="J767" s="23">
        <v>24772</v>
      </c>
      <c r="K767" s="22" t="s">
        <v>10765</v>
      </c>
      <c r="L767" s="22" t="s">
        <v>10792</v>
      </c>
      <c r="M767" s="24">
        <v>70000</v>
      </c>
      <c r="N767" s="21">
        <v>5</v>
      </c>
      <c r="O767" s="22" t="s">
        <v>10766</v>
      </c>
      <c r="P767" s="22" t="s">
        <v>10767</v>
      </c>
      <c r="Q767" s="21">
        <v>1</v>
      </c>
      <c r="R767" s="21">
        <v>4</v>
      </c>
      <c r="S767" s="22" t="s">
        <v>12838</v>
      </c>
      <c r="T767" s="22" t="s">
        <v>10769</v>
      </c>
      <c r="U767" s="22" t="s">
        <v>10998</v>
      </c>
      <c r="V767" s="23">
        <v>37896</v>
      </c>
      <c r="W767" s="22" t="s">
        <v>10820</v>
      </c>
    </row>
    <row r="768" spans="1:23" x14ac:dyDescent="0.25">
      <c r="A768" s="21">
        <v>11761</v>
      </c>
      <c r="B768" s="21">
        <v>31</v>
      </c>
      <c r="C768" s="36" t="str">
        <f>_xlfn.XLOOKUP($B768,'Q1 DATA TABLE'!$A:$A,'Q1 DATA TABLE'!$G:$G)</f>
        <v>Hobart</v>
      </c>
      <c r="D768" s="36" t="str">
        <f>_xlfn.XLOOKUP($B768,'Q1 DATA TABLE'!$A:$A,'Q1 DATA TABLE'!C:C)</f>
        <v>Tasmania</v>
      </c>
      <c r="E768" s="36" t="str">
        <f>_xlfn.XLOOKUP($B768,'Q1 DATA TABLE'!$A:$A,'Q1 DATA TABLE'!$E:$E)</f>
        <v>Australia</v>
      </c>
      <c r="F768" s="36">
        <f>_xlfn.XLOOKUP($B768,'Q1 DATA TABLE'!$A:$A,'Q1 DATA TABLE'!$H:$H)</f>
        <v>9</v>
      </c>
      <c r="G768" s="22" t="s">
        <v>11230</v>
      </c>
      <c r="H768" s="22" t="s">
        <v>10769</v>
      </c>
      <c r="I768" s="22" t="s">
        <v>10812</v>
      </c>
      <c r="J768" s="23">
        <v>24581</v>
      </c>
      <c r="K768" s="22" t="s">
        <v>10777</v>
      </c>
      <c r="L768" s="22" t="s">
        <v>10765</v>
      </c>
      <c r="M768" s="24">
        <v>70000</v>
      </c>
      <c r="N768" s="21">
        <v>5</v>
      </c>
      <c r="O768" s="22" t="s">
        <v>10766</v>
      </c>
      <c r="P768" s="22" t="s">
        <v>10767</v>
      </c>
      <c r="Q768" s="21">
        <v>1</v>
      </c>
      <c r="R768" s="21">
        <v>4</v>
      </c>
      <c r="S768" s="22" t="s">
        <v>12839</v>
      </c>
      <c r="T768" s="22" t="s">
        <v>10769</v>
      </c>
      <c r="U768" s="22" t="s">
        <v>12112</v>
      </c>
      <c r="V768" s="23">
        <v>37292</v>
      </c>
      <c r="W768" s="22" t="s">
        <v>10820</v>
      </c>
    </row>
    <row r="769" spans="1:23" x14ac:dyDescent="0.25">
      <c r="A769" s="21">
        <v>11762</v>
      </c>
      <c r="B769" s="21">
        <v>19</v>
      </c>
      <c r="C769" s="36" t="str">
        <f>_xlfn.XLOOKUP($B769,'Q1 DATA TABLE'!$A:$A,'Q1 DATA TABLE'!$G:$G)</f>
        <v>Wollongong</v>
      </c>
      <c r="D769" s="36" t="str">
        <f>_xlfn.XLOOKUP($B769,'Q1 DATA TABLE'!$A:$A,'Q1 DATA TABLE'!C:C)</f>
        <v>New South Wales</v>
      </c>
      <c r="E769" s="36" t="str">
        <f>_xlfn.XLOOKUP($B769,'Q1 DATA TABLE'!$A:$A,'Q1 DATA TABLE'!$E:$E)</f>
        <v>Australia</v>
      </c>
      <c r="F769" s="36">
        <f>_xlfn.XLOOKUP($B769,'Q1 DATA TABLE'!$A:$A,'Q1 DATA TABLE'!$H:$H)</f>
        <v>9</v>
      </c>
      <c r="G769" s="22" t="s">
        <v>12840</v>
      </c>
      <c r="H769" s="22" t="s">
        <v>10919</v>
      </c>
      <c r="I769" s="22" t="s">
        <v>12193</v>
      </c>
      <c r="J769" s="23">
        <v>24708</v>
      </c>
      <c r="K769" s="22" t="s">
        <v>10765</v>
      </c>
      <c r="L769" s="22" t="s">
        <v>10765</v>
      </c>
      <c r="M769" s="24">
        <v>70000</v>
      </c>
      <c r="N769" s="21">
        <v>5</v>
      </c>
      <c r="O769" s="22" t="s">
        <v>10766</v>
      </c>
      <c r="P769" s="22" t="s">
        <v>10767</v>
      </c>
      <c r="Q769" s="21">
        <v>1</v>
      </c>
      <c r="R769" s="21">
        <v>4</v>
      </c>
      <c r="S769" s="22" t="s">
        <v>12841</v>
      </c>
      <c r="T769" s="22" t="s">
        <v>10769</v>
      </c>
      <c r="U769" s="22" t="s">
        <v>11252</v>
      </c>
      <c r="V769" s="23">
        <v>37294</v>
      </c>
      <c r="W769" s="22" t="s">
        <v>10820</v>
      </c>
    </row>
    <row r="770" spans="1:23" x14ac:dyDescent="0.25">
      <c r="A770" s="21">
        <v>11763</v>
      </c>
      <c r="B770" s="21">
        <v>16</v>
      </c>
      <c r="C770" s="36" t="str">
        <f>_xlfn.XLOOKUP($B770,'Q1 DATA TABLE'!$A:$A,'Q1 DATA TABLE'!$G:$G)</f>
        <v>Springwood</v>
      </c>
      <c r="D770" s="36" t="str">
        <f>_xlfn.XLOOKUP($B770,'Q1 DATA TABLE'!$A:$A,'Q1 DATA TABLE'!C:C)</f>
        <v>New South Wales</v>
      </c>
      <c r="E770" s="36" t="str">
        <f>_xlfn.XLOOKUP($B770,'Q1 DATA TABLE'!$A:$A,'Q1 DATA TABLE'!$E:$E)</f>
        <v>Australia</v>
      </c>
      <c r="F770" s="36">
        <f>_xlfn.XLOOKUP($B770,'Q1 DATA TABLE'!$A:$A,'Q1 DATA TABLE'!$H:$H)</f>
        <v>9</v>
      </c>
      <c r="G770" s="22" t="s">
        <v>11213</v>
      </c>
      <c r="H770" s="22" t="s">
        <v>10919</v>
      </c>
      <c r="I770" s="22" t="s">
        <v>11234</v>
      </c>
      <c r="J770" s="23">
        <v>24514</v>
      </c>
      <c r="K770" s="22" t="s">
        <v>10765</v>
      </c>
      <c r="L770" s="22" t="s">
        <v>10765</v>
      </c>
      <c r="M770" s="24">
        <v>80000</v>
      </c>
      <c r="N770" s="21">
        <v>5</v>
      </c>
      <c r="O770" s="22" t="s">
        <v>11047</v>
      </c>
      <c r="P770" s="22" t="s">
        <v>10839</v>
      </c>
      <c r="Q770" s="21">
        <v>1</v>
      </c>
      <c r="R770" s="21">
        <v>2</v>
      </c>
      <c r="S770" s="22" t="s">
        <v>12842</v>
      </c>
      <c r="T770" s="22" t="s">
        <v>10769</v>
      </c>
      <c r="U770" s="22" t="s">
        <v>10957</v>
      </c>
      <c r="V770" s="23">
        <v>37836</v>
      </c>
      <c r="W770" s="22" t="s">
        <v>10780</v>
      </c>
    </row>
    <row r="771" spans="1:23" x14ac:dyDescent="0.25">
      <c r="A771" s="21">
        <v>11764</v>
      </c>
      <c r="B771" s="21">
        <v>10</v>
      </c>
      <c r="C771" s="36" t="str">
        <f>_xlfn.XLOOKUP($B771,'Q1 DATA TABLE'!$A:$A,'Q1 DATA TABLE'!$G:$G)</f>
        <v>Newcastle</v>
      </c>
      <c r="D771" s="36" t="str">
        <f>_xlfn.XLOOKUP($B771,'Q1 DATA TABLE'!$A:$A,'Q1 DATA TABLE'!C:C)</f>
        <v>New South Wales</v>
      </c>
      <c r="E771" s="36" t="str">
        <f>_xlfn.XLOOKUP($B771,'Q1 DATA TABLE'!$A:$A,'Q1 DATA TABLE'!$E:$E)</f>
        <v>Australia</v>
      </c>
      <c r="F771" s="36">
        <f>_xlfn.XLOOKUP($B771,'Q1 DATA TABLE'!$A:$A,'Q1 DATA TABLE'!$H:$H)</f>
        <v>9</v>
      </c>
      <c r="G771" s="22" t="s">
        <v>10918</v>
      </c>
      <c r="H771" s="22" t="s">
        <v>10919</v>
      </c>
      <c r="I771" s="22" t="s">
        <v>10938</v>
      </c>
      <c r="J771" s="23">
        <v>24670</v>
      </c>
      <c r="K771" s="22" t="s">
        <v>10777</v>
      </c>
      <c r="L771" s="22" t="s">
        <v>10792</v>
      </c>
      <c r="M771" s="24">
        <v>80000</v>
      </c>
      <c r="N771" s="21">
        <v>5</v>
      </c>
      <c r="O771" s="22" t="s">
        <v>11047</v>
      </c>
      <c r="P771" s="22" t="s">
        <v>10839</v>
      </c>
      <c r="Q771" s="21">
        <v>1</v>
      </c>
      <c r="R771" s="21">
        <v>3</v>
      </c>
      <c r="S771" s="22" t="s">
        <v>12843</v>
      </c>
      <c r="T771" s="22" t="s">
        <v>10769</v>
      </c>
      <c r="U771" s="22" t="s">
        <v>11057</v>
      </c>
      <c r="V771" s="23">
        <v>37327</v>
      </c>
      <c r="W771" s="22" t="s">
        <v>10780</v>
      </c>
    </row>
    <row r="772" spans="1:23" x14ac:dyDescent="0.25">
      <c r="A772" s="21">
        <v>11765</v>
      </c>
      <c r="B772" s="21">
        <v>11</v>
      </c>
      <c r="C772" s="36" t="str">
        <f>_xlfn.XLOOKUP($B772,'Q1 DATA TABLE'!$A:$A,'Q1 DATA TABLE'!$G:$G)</f>
        <v>North Ryde</v>
      </c>
      <c r="D772" s="36" t="str">
        <f>_xlfn.XLOOKUP($B772,'Q1 DATA TABLE'!$A:$A,'Q1 DATA TABLE'!C:C)</f>
        <v>New South Wales</v>
      </c>
      <c r="E772" s="36" t="str">
        <f>_xlfn.XLOOKUP($B772,'Q1 DATA TABLE'!$A:$A,'Q1 DATA TABLE'!$E:$E)</f>
        <v>Australia</v>
      </c>
      <c r="F772" s="36">
        <f>_xlfn.XLOOKUP($B772,'Q1 DATA TABLE'!$A:$A,'Q1 DATA TABLE'!$H:$H)</f>
        <v>9</v>
      </c>
      <c r="G772" s="22" t="s">
        <v>10971</v>
      </c>
      <c r="H772" s="22" t="s">
        <v>10769</v>
      </c>
      <c r="I772" s="22" t="s">
        <v>10784</v>
      </c>
      <c r="J772" s="23">
        <v>24391</v>
      </c>
      <c r="K772" s="22" t="s">
        <v>10765</v>
      </c>
      <c r="L772" s="22" t="s">
        <v>10765</v>
      </c>
      <c r="M772" s="24">
        <v>80000</v>
      </c>
      <c r="N772" s="21">
        <v>5</v>
      </c>
      <c r="O772" s="22" t="s">
        <v>10766</v>
      </c>
      <c r="P772" s="22" t="s">
        <v>10767</v>
      </c>
      <c r="Q772" s="21">
        <v>1</v>
      </c>
      <c r="R772" s="21">
        <v>3</v>
      </c>
      <c r="S772" s="22" t="s">
        <v>12844</v>
      </c>
      <c r="T772" s="22" t="s">
        <v>10769</v>
      </c>
      <c r="U772" s="22" t="s">
        <v>10799</v>
      </c>
      <c r="V772" s="23">
        <v>37330</v>
      </c>
      <c r="W772" s="22" t="s">
        <v>10780</v>
      </c>
    </row>
    <row r="773" spans="1:23" x14ac:dyDescent="0.25">
      <c r="A773" s="21">
        <v>11766</v>
      </c>
      <c r="B773" s="21">
        <v>38</v>
      </c>
      <c r="C773" s="36" t="str">
        <f>_xlfn.XLOOKUP($B773,'Q1 DATA TABLE'!$A:$A,'Q1 DATA TABLE'!$G:$G)</f>
        <v>South Melbourne</v>
      </c>
      <c r="D773" s="36" t="str">
        <f>_xlfn.XLOOKUP($B773,'Q1 DATA TABLE'!$A:$A,'Q1 DATA TABLE'!C:C)</f>
        <v>Victoria</v>
      </c>
      <c r="E773" s="36" t="str">
        <f>_xlfn.XLOOKUP($B773,'Q1 DATA TABLE'!$A:$A,'Q1 DATA TABLE'!$E:$E)</f>
        <v>Australia</v>
      </c>
      <c r="F773" s="36">
        <f>_xlfn.XLOOKUP($B773,'Q1 DATA TABLE'!$A:$A,'Q1 DATA TABLE'!$H:$H)</f>
        <v>9</v>
      </c>
      <c r="G773" s="22" t="s">
        <v>11233</v>
      </c>
      <c r="H773" s="22" t="s">
        <v>10765</v>
      </c>
      <c r="I773" s="22" t="s">
        <v>11896</v>
      </c>
      <c r="J773" s="23">
        <v>24292</v>
      </c>
      <c r="K773" s="22" t="s">
        <v>10777</v>
      </c>
      <c r="L773" s="22" t="s">
        <v>10792</v>
      </c>
      <c r="M773" s="24">
        <v>90000</v>
      </c>
      <c r="N773" s="21">
        <v>0</v>
      </c>
      <c r="O773" s="22" t="s">
        <v>10766</v>
      </c>
      <c r="P773" s="22" t="s">
        <v>10767</v>
      </c>
      <c r="Q773" s="21">
        <v>0</v>
      </c>
      <c r="R773" s="21">
        <v>0</v>
      </c>
      <c r="S773" s="22" t="s">
        <v>12845</v>
      </c>
      <c r="T773" s="22" t="s">
        <v>10769</v>
      </c>
      <c r="U773" s="22" t="s">
        <v>11984</v>
      </c>
      <c r="V773" s="23">
        <v>37337</v>
      </c>
      <c r="W773" s="22" t="s">
        <v>10787</v>
      </c>
    </row>
    <row r="774" spans="1:23" x14ac:dyDescent="0.25">
      <c r="A774" s="21">
        <v>11767</v>
      </c>
      <c r="B774" s="21">
        <v>24</v>
      </c>
      <c r="C774" s="36" t="str">
        <f>_xlfn.XLOOKUP($B774,'Q1 DATA TABLE'!$A:$A,'Q1 DATA TABLE'!$G:$G)</f>
        <v>Hawthorne</v>
      </c>
      <c r="D774" s="36" t="str">
        <f>_xlfn.XLOOKUP($B774,'Q1 DATA TABLE'!$A:$A,'Q1 DATA TABLE'!C:C)</f>
        <v>Queensland</v>
      </c>
      <c r="E774" s="36" t="str">
        <f>_xlfn.XLOOKUP($B774,'Q1 DATA TABLE'!$A:$A,'Q1 DATA TABLE'!$E:$E)</f>
        <v>Australia</v>
      </c>
      <c r="F774" s="36">
        <f>_xlfn.XLOOKUP($B774,'Q1 DATA TABLE'!$A:$A,'Q1 DATA TABLE'!$H:$H)</f>
        <v>9</v>
      </c>
      <c r="G774" s="22" t="s">
        <v>12458</v>
      </c>
      <c r="H774" s="22" t="s">
        <v>10769</v>
      </c>
      <c r="I774" s="22" t="s">
        <v>12510</v>
      </c>
      <c r="J774" s="23">
        <v>24251</v>
      </c>
      <c r="K774" s="22" t="s">
        <v>10777</v>
      </c>
      <c r="L774" s="22" t="s">
        <v>10792</v>
      </c>
      <c r="M774" s="24">
        <v>90000</v>
      </c>
      <c r="N774" s="21">
        <v>0</v>
      </c>
      <c r="O774" s="22" t="s">
        <v>10766</v>
      </c>
      <c r="P774" s="22" t="s">
        <v>10767</v>
      </c>
      <c r="Q774" s="21">
        <v>0</v>
      </c>
      <c r="R774" s="21">
        <v>0</v>
      </c>
      <c r="S774" s="22" t="s">
        <v>12846</v>
      </c>
      <c r="T774" s="22" t="s">
        <v>10769</v>
      </c>
      <c r="U774" s="22" t="s">
        <v>11057</v>
      </c>
      <c r="V774" s="23">
        <v>37335</v>
      </c>
      <c r="W774" s="22" t="s">
        <v>10787</v>
      </c>
    </row>
    <row r="775" spans="1:23" x14ac:dyDescent="0.25">
      <c r="A775" s="21">
        <v>11768</v>
      </c>
      <c r="B775" s="21">
        <v>30</v>
      </c>
      <c r="C775" s="36" t="str">
        <f>_xlfn.XLOOKUP($B775,'Q1 DATA TABLE'!$A:$A,'Q1 DATA TABLE'!$G:$G)</f>
        <v>Perth</v>
      </c>
      <c r="D775" s="36" t="str">
        <f>_xlfn.XLOOKUP($B775,'Q1 DATA TABLE'!$A:$A,'Q1 DATA TABLE'!C:C)</f>
        <v>South Australia</v>
      </c>
      <c r="E775" s="36" t="str">
        <f>_xlfn.XLOOKUP($B775,'Q1 DATA TABLE'!$A:$A,'Q1 DATA TABLE'!$E:$E)</f>
        <v>Australia</v>
      </c>
      <c r="F775" s="36">
        <f>_xlfn.XLOOKUP($B775,'Q1 DATA TABLE'!$A:$A,'Q1 DATA TABLE'!$H:$H)</f>
        <v>9</v>
      </c>
      <c r="G775" s="22" t="s">
        <v>12467</v>
      </c>
      <c r="H775" s="22" t="s">
        <v>10769</v>
      </c>
      <c r="I775" s="22" t="s">
        <v>11000</v>
      </c>
      <c r="J775" s="23">
        <v>24388</v>
      </c>
      <c r="K775" s="22" t="s">
        <v>10765</v>
      </c>
      <c r="L775" s="22" t="s">
        <v>10765</v>
      </c>
      <c r="M775" s="24">
        <v>90000</v>
      </c>
      <c r="N775" s="21">
        <v>2</v>
      </c>
      <c r="O775" s="22" t="s">
        <v>10766</v>
      </c>
      <c r="P775" s="22" t="s">
        <v>10767</v>
      </c>
      <c r="Q775" s="21">
        <v>1</v>
      </c>
      <c r="R775" s="21">
        <v>0</v>
      </c>
      <c r="S775" s="22" t="s">
        <v>12847</v>
      </c>
      <c r="T775" s="22" t="s">
        <v>10769</v>
      </c>
      <c r="U775" s="22" t="s">
        <v>10770</v>
      </c>
      <c r="V775" s="23">
        <v>37321</v>
      </c>
      <c r="W775" s="22" t="s">
        <v>10771</v>
      </c>
    </row>
    <row r="776" spans="1:23" x14ac:dyDescent="0.25">
      <c r="A776" s="21">
        <v>11769</v>
      </c>
      <c r="B776" s="21">
        <v>55</v>
      </c>
      <c r="C776" s="36" t="str">
        <f>_xlfn.XLOOKUP($B776,'Q1 DATA TABLE'!$A:$A,'Q1 DATA TABLE'!$G:$G)</f>
        <v>Newton</v>
      </c>
      <c r="D776" s="36" t="str">
        <f>_xlfn.XLOOKUP($B776,'Q1 DATA TABLE'!$A:$A,'Q1 DATA TABLE'!C:C)</f>
        <v>British Columbia</v>
      </c>
      <c r="E776" s="36" t="str">
        <f>_xlfn.XLOOKUP($B776,'Q1 DATA TABLE'!$A:$A,'Q1 DATA TABLE'!$E:$E)</f>
        <v>Canada</v>
      </c>
      <c r="F776" s="36">
        <f>_xlfn.XLOOKUP($B776,'Q1 DATA TABLE'!$A:$A,'Q1 DATA TABLE'!$H:$H)</f>
        <v>6</v>
      </c>
      <c r="G776" s="22" t="s">
        <v>11827</v>
      </c>
      <c r="H776" s="22" t="s">
        <v>10775</v>
      </c>
      <c r="I776" s="22" t="s">
        <v>10968</v>
      </c>
      <c r="J776" s="23">
        <v>26893</v>
      </c>
      <c r="K776" s="22" t="s">
        <v>10777</v>
      </c>
      <c r="L776" s="22" t="s">
        <v>10792</v>
      </c>
      <c r="M776" s="24">
        <v>50000</v>
      </c>
      <c r="N776" s="21">
        <v>0</v>
      </c>
      <c r="O776" s="22" t="s">
        <v>11047</v>
      </c>
      <c r="P776" s="22" t="s">
        <v>10857</v>
      </c>
      <c r="Q776" s="21">
        <v>1</v>
      </c>
      <c r="R776" s="21">
        <v>0</v>
      </c>
      <c r="S776" s="22" t="s">
        <v>12848</v>
      </c>
      <c r="T776" s="22" t="s">
        <v>10769</v>
      </c>
      <c r="U776" s="22" t="s">
        <v>12849</v>
      </c>
      <c r="V776" s="23">
        <v>37924</v>
      </c>
      <c r="W776" s="22" t="s">
        <v>10780</v>
      </c>
    </row>
    <row r="777" spans="1:23" x14ac:dyDescent="0.25">
      <c r="A777" s="21">
        <v>11770</v>
      </c>
      <c r="B777" s="21">
        <v>607</v>
      </c>
      <c r="C777" s="36" t="str">
        <f>_xlfn.XLOOKUP($B777,'Q1 DATA TABLE'!$A:$A,'Q1 DATA TABLE'!$G:$G)</f>
        <v>Ballard</v>
      </c>
      <c r="D777" s="36" t="str">
        <f>_xlfn.XLOOKUP($B777,'Q1 DATA TABLE'!$A:$A,'Q1 DATA TABLE'!C:C)</f>
        <v>Washington</v>
      </c>
      <c r="E777" s="36" t="str">
        <f>_xlfn.XLOOKUP($B777,'Q1 DATA TABLE'!$A:$A,'Q1 DATA TABLE'!$E:$E)</f>
        <v>United States</v>
      </c>
      <c r="F777" s="36">
        <f>_xlfn.XLOOKUP($B777,'Q1 DATA TABLE'!$A:$A,'Q1 DATA TABLE'!$H:$H)</f>
        <v>1</v>
      </c>
      <c r="G777" s="22" t="s">
        <v>12850</v>
      </c>
      <c r="H777" s="22" t="s">
        <v>11085</v>
      </c>
      <c r="I777" s="22" t="s">
        <v>11000</v>
      </c>
      <c r="J777" s="23">
        <v>26899</v>
      </c>
      <c r="K777" s="22" t="s">
        <v>10777</v>
      </c>
      <c r="L777" s="22" t="s">
        <v>10765</v>
      </c>
      <c r="M777" s="24">
        <v>50000</v>
      </c>
      <c r="N777" s="21">
        <v>0</v>
      </c>
      <c r="O777" s="22" t="s">
        <v>11047</v>
      </c>
      <c r="P777" s="22" t="s">
        <v>10857</v>
      </c>
      <c r="Q777" s="21">
        <v>0</v>
      </c>
      <c r="R777" s="21">
        <v>0</v>
      </c>
      <c r="S777" s="22" t="s">
        <v>12851</v>
      </c>
      <c r="T777" s="22" t="s">
        <v>10769</v>
      </c>
      <c r="U777" s="22" t="s">
        <v>12852</v>
      </c>
      <c r="V777" s="23">
        <v>38026</v>
      </c>
      <c r="W777" s="22" t="s">
        <v>10771</v>
      </c>
    </row>
    <row r="778" spans="1:23" x14ac:dyDescent="0.25">
      <c r="A778" s="21">
        <v>11771</v>
      </c>
      <c r="B778" s="21">
        <v>627</v>
      </c>
      <c r="C778" s="36" t="str">
        <f>_xlfn.XLOOKUP($B778,'Q1 DATA TABLE'!$A:$A,'Q1 DATA TABLE'!$G:$G)</f>
        <v>Marysville</v>
      </c>
      <c r="D778" s="36" t="str">
        <f>_xlfn.XLOOKUP($B778,'Q1 DATA TABLE'!$A:$A,'Q1 DATA TABLE'!C:C)</f>
        <v>Washington</v>
      </c>
      <c r="E778" s="36" t="str">
        <f>_xlfn.XLOOKUP($B778,'Q1 DATA TABLE'!$A:$A,'Q1 DATA TABLE'!$E:$E)</f>
        <v>United States</v>
      </c>
      <c r="F778" s="36">
        <f>_xlfn.XLOOKUP($B778,'Q1 DATA TABLE'!$A:$A,'Q1 DATA TABLE'!$H:$H)</f>
        <v>1</v>
      </c>
      <c r="G778" s="22" t="s">
        <v>12854</v>
      </c>
      <c r="H778" s="22" t="s">
        <v>10871</v>
      </c>
      <c r="I778" s="22" t="s">
        <v>11311</v>
      </c>
      <c r="J778" s="23">
        <v>26945</v>
      </c>
      <c r="K778" s="22" t="s">
        <v>10777</v>
      </c>
      <c r="L778" s="22" t="s">
        <v>10765</v>
      </c>
      <c r="M778" s="24">
        <v>50000</v>
      </c>
      <c r="N778" s="21">
        <v>0</v>
      </c>
      <c r="O778" s="22" t="s">
        <v>11047</v>
      </c>
      <c r="P778" s="22" t="s">
        <v>10857</v>
      </c>
      <c r="Q778" s="21">
        <v>0</v>
      </c>
      <c r="R778" s="21">
        <v>0</v>
      </c>
      <c r="S778" s="22" t="s">
        <v>12855</v>
      </c>
      <c r="T778" s="22" t="s">
        <v>10769</v>
      </c>
      <c r="U778" s="22" t="s">
        <v>12856</v>
      </c>
      <c r="V778" s="23">
        <v>37896</v>
      </c>
      <c r="W778" s="22" t="s">
        <v>10771</v>
      </c>
    </row>
    <row r="779" spans="1:23" x14ac:dyDescent="0.25">
      <c r="A779" s="21">
        <v>11772</v>
      </c>
      <c r="B779" s="21">
        <v>642</v>
      </c>
      <c r="C779" s="36" t="str">
        <f>_xlfn.XLOOKUP($B779,'Q1 DATA TABLE'!$A:$A,'Q1 DATA TABLE'!$G:$G)</f>
        <v>Tacoma</v>
      </c>
      <c r="D779" s="36" t="str">
        <f>_xlfn.XLOOKUP($B779,'Q1 DATA TABLE'!$A:$A,'Q1 DATA TABLE'!C:C)</f>
        <v>Washington</v>
      </c>
      <c r="E779" s="36" t="str">
        <f>_xlfn.XLOOKUP($B779,'Q1 DATA TABLE'!$A:$A,'Q1 DATA TABLE'!$E:$E)</f>
        <v>United States</v>
      </c>
      <c r="F779" s="36">
        <f>_xlfn.XLOOKUP($B779,'Q1 DATA TABLE'!$A:$A,'Q1 DATA TABLE'!$H:$H)</f>
        <v>1</v>
      </c>
      <c r="G779" s="22" t="s">
        <v>11840</v>
      </c>
      <c r="H779" s="22" t="s">
        <v>10765</v>
      </c>
      <c r="I779" s="22" t="s">
        <v>12546</v>
      </c>
      <c r="J779" s="23">
        <v>26688</v>
      </c>
      <c r="K779" s="22" t="s">
        <v>10765</v>
      </c>
      <c r="L779" s="22" t="s">
        <v>10765</v>
      </c>
      <c r="M779" s="24">
        <v>50000</v>
      </c>
      <c r="N779" s="21">
        <v>1</v>
      </c>
      <c r="O779" s="22" t="s">
        <v>11047</v>
      </c>
      <c r="P779" s="22" t="s">
        <v>10857</v>
      </c>
      <c r="Q779" s="21">
        <v>1</v>
      </c>
      <c r="R779" s="21">
        <v>0</v>
      </c>
      <c r="S779" s="22" t="s">
        <v>12857</v>
      </c>
      <c r="T779" s="22" t="s">
        <v>10769</v>
      </c>
      <c r="U779" s="22" t="s">
        <v>12858</v>
      </c>
      <c r="V779" s="23">
        <v>37356</v>
      </c>
      <c r="W779" s="22" t="s">
        <v>10771</v>
      </c>
    </row>
    <row r="780" spans="1:23" x14ac:dyDescent="0.25">
      <c r="A780" s="21">
        <v>11773</v>
      </c>
      <c r="B780" s="21">
        <v>316</v>
      </c>
      <c r="C780" s="36" t="str">
        <f>_xlfn.XLOOKUP($B780,'Q1 DATA TABLE'!$A:$A,'Q1 DATA TABLE'!$G:$G)</f>
        <v>El Cajon</v>
      </c>
      <c r="D780" s="36" t="str">
        <f>_xlfn.XLOOKUP($B780,'Q1 DATA TABLE'!$A:$A,'Q1 DATA TABLE'!C:C)</f>
        <v>California</v>
      </c>
      <c r="E780" s="36" t="str">
        <f>_xlfn.XLOOKUP($B780,'Q1 DATA TABLE'!$A:$A,'Q1 DATA TABLE'!$E:$E)</f>
        <v>United States</v>
      </c>
      <c r="F780" s="36">
        <f>_xlfn.XLOOKUP($B780,'Q1 DATA TABLE'!$A:$A,'Q1 DATA TABLE'!$H:$H)</f>
        <v>4</v>
      </c>
      <c r="G780" s="22" t="s">
        <v>12859</v>
      </c>
      <c r="H780" s="22" t="s">
        <v>11029</v>
      </c>
      <c r="I780" s="22" t="s">
        <v>11051</v>
      </c>
      <c r="J780" s="23">
        <v>26851</v>
      </c>
      <c r="K780" s="22" t="s">
        <v>10777</v>
      </c>
      <c r="L780" s="22" t="s">
        <v>10765</v>
      </c>
      <c r="M780" s="24">
        <v>50000</v>
      </c>
      <c r="N780" s="21">
        <v>1</v>
      </c>
      <c r="O780" s="22" t="s">
        <v>11047</v>
      </c>
      <c r="P780" s="22" t="s">
        <v>10857</v>
      </c>
      <c r="Q780" s="21">
        <v>1</v>
      </c>
      <c r="R780" s="21">
        <v>0</v>
      </c>
      <c r="S780" s="22" t="s">
        <v>12860</v>
      </c>
      <c r="T780" s="22" t="s">
        <v>10769</v>
      </c>
      <c r="U780" s="22" t="s">
        <v>12861</v>
      </c>
      <c r="V780" s="23">
        <v>37371</v>
      </c>
      <c r="W780" s="22" t="s">
        <v>10771</v>
      </c>
    </row>
    <row r="781" spans="1:23" x14ac:dyDescent="0.25">
      <c r="A781" s="21">
        <v>11774</v>
      </c>
      <c r="B781" s="21">
        <v>343</v>
      </c>
      <c r="C781" s="36" t="str">
        <f>_xlfn.XLOOKUP($B781,'Q1 DATA TABLE'!$A:$A,'Q1 DATA TABLE'!$G:$G)</f>
        <v>National City</v>
      </c>
      <c r="D781" s="36" t="str">
        <f>_xlfn.XLOOKUP($B781,'Q1 DATA TABLE'!$A:$A,'Q1 DATA TABLE'!C:C)</f>
        <v>California</v>
      </c>
      <c r="E781" s="36" t="str">
        <f>_xlfn.XLOOKUP($B781,'Q1 DATA TABLE'!$A:$A,'Q1 DATA TABLE'!$E:$E)</f>
        <v>United States</v>
      </c>
      <c r="F781" s="36">
        <f>_xlfn.XLOOKUP($B781,'Q1 DATA TABLE'!$A:$A,'Q1 DATA TABLE'!$H:$H)</f>
        <v>4</v>
      </c>
      <c r="G781" s="22" t="s">
        <v>12785</v>
      </c>
      <c r="H781" s="22" t="s">
        <v>10769</v>
      </c>
      <c r="I781" s="22" t="s">
        <v>10988</v>
      </c>
      <c r="J781" s="23">
        <v>26766</v>
      </c>
      <c r="K781" s="22" t="s">
        <v>10765</v>
      </c>
      <c r="L781" s="22" t="s">
        <v>10792</v>
      </c>
      <c r="M781" s="24">
        <v>50000</v>
      </c>
      <c r="N781" s="21">
        <v>1</v>
      </c>
      <c r="O781" s="22" t="s">
        <v>11047</v>
      </c>
      <c r="P781" s="22" t="s">
        <v>10857</v>
      </c>
      <c r="Q781" s="21">
        <v>1</v>
      </c>
      <c r="R781" s="21">
        <v>0</v>
      </c>
      <c r="S781" s="22" t="s">
        <v>12862</v>
      </c>
      <c r="T781" s="22" t="s">
        <v>10769</v>
      </c>
      <c r="U781" s="22" t="s">
        <v>12863</v>
      </c>
      <c r="V781" s="23">
        <v>37374</v>
      </c>
      <c r="W781" s="22" t="s">
        <v>10780</v>
      </c>
    </row>
    <row r="782" spans="1:23" x14ac:dyDescent="0.25">
      <c r="A782" s="21">
        <v>11775</v>
      </c>
      <c r="B782" s="21">
        <v>352</v>
      </c>
      <c r="C782" s="36" t="str">
        <f>_xlfn.XLOOKUP($B782,'Q1 DATA TABLE'!$A:$A,'Q1 DATA TABLE'!$G:$G)</f>
        <v>Palo Alto</v>
      </c>
      <c r="D782" s="36" t="str">
        <f>_xlfn.XLOOKUP($B782,'Q1 DATA TABLE'!$A:$A,'Q1 DATA TABLE'!C:C)</f>
        <v>California</v>
      </c>
      <c r="E782" s="36" t="str">
        <f>_xlfn.XLOOKUP($B782,'Q1 DATA TABLE'!$A:$A,'Q1 DATA TABLE'!$E:$E)</f>
        <v>United States</v>
      </c>
      <c r="F782" s="36">
        <f>_xlfn.XLOOKUP($B782,'Q1 DATA TABLE'!$A:$A,'Q1 DATA TABLE'!$H:$H)</f>
        <v>4</v>
      </c>
      <c r="G782" s="22" t="s">
        <v>12531</v>
      </c>
      <c r="H782" s="22" t="s">
        <v>10769</v>
      </c>
      <c r="I782" s="22" t="s">
        <v>11396</v>
      </c>
      <c r="J782" s="23">
        <v>26809</v>
      </c>
      <c r="K782" s="22" t="s">
        <v>10777</v>
      </c>
      <c r="L782" s="22" t="s">
        <v>10792</v>
      </c>
      <c r="M782" s="24">
        <v>50000</v>
      </c>
      <c r="N782" s="21">
        <v>1</v>
      </c>
      <c r="O782" s="22" t="s">
        <v>11047</v>
      </c>
      <c r="P782" s="22" t="s">
        <v>10857</v>
      </c>
      <c r="Q782" s="21">
        <v>1</v>
      </c>
      <c r="R782" s="21">
        <v>0</v>
      </c>
      <c r="S782" s="22" t="s">
        <v>12864</v>
      </c>
      <c r="T782" s="22" t="s">
        <v>10769</v>
      </c>
      <c r="U782" s="22" t="s">
        <v>12865</v>
      </c>
      <c r="V782" s="23">
        <v>37351</v>
      </c>
      <c r="W782" s="22" t="s">
        <v>10780</v>
      </c>
    </row>
    <row r="783" spans="1:23" x14ac:dyDescent="0.25">
      <c r="A783" s="21">
        <v>11776</v>
      </c>
      <c r="B783" s="21">
        <v>368</v>
      </c>
      <c r="C783" s="36" t="str">
        <f>_xlfn.XLOOKUP($B783,'Q1 DATA TABLE'!$A:$A,'Q1 DATA TABLE'!$G:$G)</f>
        <v>Santa Cruz</v>
      </c>
      <c r="D783" s="36" t="str">
        <f>_xlfn.XLOOKUP($B783,'Q1 DATA TABLE'!$A:$A,'Q1 DATA TABLE'!C:C)</f>
        <v>California</v>
      </c>
      <c r="E783" s="36" t="str">
        <f>_xlfn.XLOOKUP($B783,'Q1 DATA TABLE'!$A:$A,'Q1 DATA TABLE'!$E:$E)</f>
        <v>United States</v>
      </c>
      <c r="F783" s="36">
        <f>_xlfn.XLOOKUP($B783,'Q1 DATA TABLE'!$A:$A,'Q1 DATA TABLE'!$H:$H)</f>
        <v>4</v>
      </c>
      <c r="G783" s="22" t="s">
        <v>10899</v>
      </c>
      <c r="H783" s="22" t="s">
        <v>11118</v>
      </c>
      <c r="I783" s="22" t="s">
        <v>12062</v>
      </c>
      <c r="J783" s="23">
        <v>26848</v>
      </c>
      <c r="K783" s="22" t="s">
        <v>10765</v>
      </c>
      <c r="L783" s="22" t="s">
        <v>10765</v>
      </c>
      <c r="M783" s="24">
        <v>50000</v>
      </c>
      <c r="N783" s="21">
        <v>1</v>
      </c>
      <c r="O783" s="22" t="s">
        <v>11047</v>
      </c>
      <c r="P783" s="22" t="s">
        <v>10857</v>
      </c>
      <c r="Q783" s="21">
        <v>1</v>
      </c>
      <c r="R783" s="21">
        <v>0</v>
      </c>
      <c r="S783" s="22" t="s">
        <v>12866</v>
      </c>
      <c r="T783" s="22" t="s">
        <v>10769</v>
      </c>
      <c r="U783" s="22" t="s">
        <v>12867</v>
      </c>
      <c r="V783" s="23">
        <v>37353</v>
      </c>
      <c r="W783" s="22" t="s">
        <v>10771</v>
      </c>
    </row>
    <row r="784" spans="1:23" x14ac:dyDescent="0.25">
      <c r="A784" s="21">
        <v>11777</v>
      </c>
      <c r="B784" s="21">
        <v>302</v>
      </c>
      <c r="C784" s="36" t="str">
        <f>_xlfn.XLOOKUP($B784,'Q1 DATA TABLE'!$A:$A,'Q1 DATA TABLE'!$G:$G)</f>
        <v>Burlingame</v>
      </c>
      <c r="D784" s="36" t="str">
        <f>_xlfn.XLOOKUP($B784,'Q1 DATA TABLE'!$A:$A,'Q1 DATA TABLE'!C:C)</f>
        <v>California</v>
      </c>
      <c r="E784" s="36" t="str">
        <f>_xlfn.XLOOKUP($B784,'Q1 DATA TABLE'!$A:$A,'Q1 DATA TABLE'!$E:$E)</f>
        <v>United States</v>
      </c>
      <c r="F784" s="36">
        <f>_xlfn.XLOOKUP($B784,'Q1 DATA TABLE'!$A:$A,'Q1 DATA TABLE'!$H:$H)</f>
        <v>4</v>
      </c>
      <c r="G784" s="22" t="s">
        <v>12629</v>
      </c>
      <c r="H784" s="22" t="s">
        <v>10769</v>
      </c>
      <c r="I784" s="22" t="s">
        <v>11301</v>
      </c>
      <c r="J784" s="23">
        <v>26504</v>
      </c>
      <c r="K784" s="22" t="s">
        <v>10777</v>
      </c>
      <c r="L784" s="22" t="s">
        <v>10792</v>
      </c>
      <c r="M784" s="24">
        <v>40000</v>
      </c>
      <c r="N784" s="21">
        <v>1</v>
      </c>
      <c r="O784" s="22" t="s">
        <v>11047</v>
      </c>
      <c r="P784" s="22" t="s">
        <v>10857</v>
      </c>
      <c r="Q784" s="21">
        <v>1</v>
      </c>
      <c r="R784" s="21">
        <v>0</v>
      </c>
      <c r="S784" s="22" t="s">
        <v>12868</v>
      </c>
      <c r="T784" s="22" t="s">
        <v>10769</v>
      </c>
      <c r="U784" s="22" t="s">
        <v>12869</v>
      </c>
      <c r="V784" s="23">
        <v>37362</v>
      </c>
      <c r="W784" s="22" t="s">
        <v>10780</v>
      </c>
    </row>
    <row r="785" spans="1:23" x14ac:dyDescent="0.25">
      <c r="A785" s="21">
        <v>11778</v>
      </c>
      <c r="B785" s="21">
        <v>638</v>
      </c>
      <c r="C785" s="36" t="str">
        <f>_xlfn.XLOOKUP($B785,'Q1 DATA TABLE'!$A:$A,'Q1 DATA TABLE'!$G:$G)</f>
        <v>Sedro Woolley</v>
      </c>
      <c r="D785" s="36" t="str">
        <f>_xlfn.XLOOKUP($B785,'Q1 DATA TABLE'!$A:$A,'Q1 DATA TABLE'!C:C)</f>
        <v>Washington</v>
      </c>
      <c r="E785" s="36" t="str">
        <f>_xlfn.XLOOKUP($B785,'Q1 DATA TABLE'!$A:$A,'Q1 DATA TABLE'!$E:$E)</f>
        <v>United States</v>
      </c>
      <c r="F785" s="36">
        <f>_xlfn.XLOOKUP($B785,'Q1 DATA TABLE'!$A:$A,'Q1 DATA TABLE'!$H:$H)</f>
        <v>1</v>
      </c>
      <c r="G785" s="22" t="s">
        <v>11827</v>
      </c>
      <c r="H785" s="22" t="s">
        <v>11118</v>
      </c>
      <c r="I785" s="22" t="s">
        <v>11081</v>
      </c>
      <c r="J785" s="23">
        <v>26013</v>
      </c>
      <c r="K785" s="22" t="s">
        <v>10777</v>
      </c>
      <c r="L785" s="22" t="s">
        <v>10792</v>
      </c>
      <c r="M785" s="24">
        <v>60000</v>
      </c>
      <c r="N785" s="21">
        <v>1</v>
      </c>
      <c r="O785" s="22" t="s">
        <v>11047</v>
      </c>
      <c r="P785" s="22" t="s">
        <v>10857</v>
      </c>
      <c r="Q785" s="21">
        <v>1</v>
      </c>
      <c r="R785" s="21">
        <v>0</v>
      </c>
      <c r="S785" s="22" t="s">
        <v>12870</v>
      </c>
      <c r="T785" s="22" t="s">
        <v>10769</v>
      </c>
      <c r="U785" s="22" t="s">
        <v>12871</v>
      </c>
      <c r="V785" s="23">
        <v>37375</v>
      </c>
      <c r="W785" s="22" t="s">
        <v>10780</v>
      </c>
    </row>
    <row r="786" spans="1:23" x14ac:dyDescent="0.25">
      <c r="A786" s="21">
        <v>11779</v>
      </c>
      <c r="B786" s="21">
        <v>553</v>
      </c>
      <c r="C786" s="36" t="str">
        <f>_xlfn.XLOOKUP($B786,'Q1 DATA TABLE'!$A:$A,'Q1 DATA TABLE'!$G:$G)</f>
        <v>Woodburn</v>
      </c>
      <c r="D786" s="36" t="str">
        <f>_xlfn.XLOOKUP($B786,'Q1 DATA TABLE'!$A:$A,'Q1 DATA TABLE'!C:C)</f>
        <v>Oregon</v>
      </c>
      <c r="E786" s="36" t="str">
        <f>_xlfn.XLOOKUP($B786,'Q1 DATA TABLE'!$A:$A,'Q1 DATA TABLE'!$E:$E)</f>
        <v>United States</v>
      </c>
      <c r="F786" s="36">
        <f>_xlfn.XLOOKUP($B786,'Q1 DATA TABLE'!$A:$A,'Q1 DATA TABLE'!$H:$H)</f>
        <v>1</v>
      </c>
      <c r="G786" s="22" t="s">
        <v>11463</v>
      </c>
      <c r="H786" s="22" t="s">
        <v>11487</v>
      </c>
      <c r="I786" s="22" t="s">
        <v>11782</v>
      </c>
      <c r="J786" s="23">
        <v>26133</v>
      </c>
      <c r="K786" s="22" t="s">
        <v>10777</v>
      </c>
      <c r="L786" s="22" t="s">
        <v>10792</v>
      </c>
      <c r="M786" s="24">
        <v>60000</v>
      </c>
      <c r="N786" s="21">
        <v>1</v>
      </c>
      <c r="O786" s="22" t="s">
        <v>11047</v>
      </c>
      <c r="P786" s="22" t="s">
        <v>10857</v>
      </c>
      <c r="Q786" s="21">
        <v>1</v>
      </c>
      <c r="R786" s="21">
        <v>0</v>
      </c>
      <c r="S786" s="22" t="s">
        <v>12872</v>
      </c>
      <c r="T786" s="22" t="s">
        <v>10769</v>
      </c>
      <c r="U786" s="22" t="s">
        <v>12873</v>
      </c>
      <c r="V786" s="23">
        <v>37365</v>
      </c>
      <c r="W786" s="22" t="s">
        <v>10771</v>
      </c>
    </row>
    <row r="787" spans="1:23" x14ac:dyDescent="0.25">
      <c r="A787" s="21">
        <v>11780</v>
      </c>
      <c r="B787" s="21">
        <v>614</v>
      </c>
      <c r="C787" s="36" t="str">
        <f>_xlfn.XLOOKUP($B787,'Q1 DATA TABLE'!$A:$A,'Q1 DATA TABLE'!$G:$G)</f>
        <v>Edmonds</v>
      </c>
      <c r="D787" s="36" t="str">
        <f>_xlfn.XLOOKUP($B787,'Q1 DATA TABLE'!$A:$A,'Q1 DATA TABLE'!C:C)</f>
        <v>Washington</v>
      </c>
      <c r="E787" s="36" t="str">
        <f>_xlfn.XLOOKUP($B787,'Q1 DATA TABLE'!$A:$A,'Q1 DATA TABLE'!$E:$E)</f>
        <v>United States</v>
      </c>
      <c r="F787" s="36">
        <f>_xlfn.XLOOKUP($B787,'Q1 DATA TABLE'!$A:$A,'Q1 DATA TABLE'!$H:$H)</f>
        <v>1</v>
      </c>
      <c r="G787" s="22" t="s">
        <v>11080</v>
      </c>
      <c r="H787" s="22" t="s">
        <v>11403</v>
      </c>
      <c r="I787" s="22" t="s">
        <v>11431</v>
      </c>
      <c r="J787" s="23">
        <v>26257</v>
      </c>
      <c r="K787" s="22" t="s">
        <v>10777</v>
      </c>
      <c r="L787" s="22" t="s">
        <v>10792</v>
      </c>
      <c r="M787" s="24">
        <v>60000</v>
      </c>
      <c r="N787" s="21">
        <v>1</v>
      </c>
      <c r="O787" s="22" t="s">
        <v>11047</v>
      </c>
      <c r="P787" s="22" t="s">
        <v>10857</v>
      </c>
      <c r="Q787" s="21">
        <v>1</v>
      </c>
      <c r="R787" s="21">
        <v>0</v>
      </c>
      <c r="S787" s="22" t="s">
        <v>12874</v>
      </c>
      <c r="T787" s="22" t="s">
        <v>10769</v>
      </c>
      <c r="U787" s="22" t="s">
        <v>12875</v>
      </c>
      <c r="V787" s="23">
        <v>37363</v>
      </c>
      <c r="W787" s="22" t="s">
        <v>10780</v>
      </c>
    </row>
    <row r="788" spans="1:23" x14ac:dyDescent="0.25">
      <c r="A788" s="21">
        <v>11781</v>
      </c>
      <c r="B788" s="21">
        <v>314</v>
      </c>
      <c r="C788" s="36" t="str">
        <f>_xlfn.XLOOKUP($B788,'Q1 DATA TABLE'!$A:$A,'Q1 DATA TABLE'!$G:$G)</f>
        <v>Daly City</v>
      </c>
      <c r="D788" s="36" t="str">
        <f>_xlfn.XLOOKUP($B788,'Q1 DATA TABLE'!$A:$A,'Q1 DATA TABLE'!C:C)</f>
        <v>California</v>
      </c>
      <c r="E788" s="36" t="str">
        <f>_xlfn.XLOOKUP($B788,'Q1 DATA TABLE'!$A:$A,'Q1 DATA TABLE'!$E:$E)</f>
        <v>United States</v>
      </c>
      <c r="F788" s="36">
        <f>_xlfn.XLOOKUP($B788,'Q1 DATA TABLE'!$A:$A,'Q1 DATA TABLE'!$H:$H)</f>
        <v>4</v>
      </c>
      <c r="G788" s="22" t="s">
        <v>12876</v>
      </c>
      <c r="H788" s="22" t="s">
        <v>10769</v>
      </c>
      <c r="I788" s="22" t="s">
        <v>11524</v>
      </c>
      <c r="J788" s="23">
        <v>26002</v>
      </c>
      <c r="K788" s="22" t="s">
        <v>10765</v>
      </c>
      <c r="L788" s="22" t="s">
        <v>10765</v>
      </c>
      <c r="M788" s="24">
        <v>60000</v>
      </c>
      <c r="N788" s="21">
        <v>1</v>
      </c>
      <c r="O788" s="22" t="s">
        <v>11047</v>
      </c>
      <c r="P788" s="22" t="s">
        <v>10857</v>
      </c>
      <c r="Q788" s="21">
        <v>1</v>
      </c>
      <c r="R788" s="21">
        <v>0</v>
      </c>
      <c r="S788" s="22" t="s">
        <v>12877</v>
      </c>
      <c r="T788" s="22" t="s">
        <v>10769</v>
      </c>
      <c r="U788" s="22" t="s">
        <v>12878</v>
      </c>
      <c r="V788" s="23">
        <v>37871</v>
      </c>
      <c r="W788" s="22" t="s">
        <v>10780</v>
      </c>
    </row>
    <row r="789" spans="1:23" x14ac:dyDescent="0.25">
      <c r="A789" s="21">
        <v>11782</v>
      </c>
      <c r="B789" s="21">
        <v>301</v>
      </c>
      <c r="C789" s="36" t="str">
        <f>_xlfn.XLOOKUP($B789,'Q1 DATA TABLE'!$A:$A,'Q1 DATA TABLE'!$G:$G)</f>
        <v>Burbank</v>
      </c>
      <c r="D789" s="36" t="str">
        <f>_xlfn.XLOOKUP($B789,'Q1 DATA TABLE'!$A:$A,'Q1 DATA TABLE'!C:C)</f>
        <v>California</v>
      </c>
      <c r="E789" s="36" t="str">
        <f>_xlfn.XLOOKUP($B789,'Q1 DATA TABLE'!$A:$A,'Q1 DATA TABLE'!$E:$E)</f>
        <v>United States</v>
      </c>
      <c r="F789" s="36">
        <f>_xlfn.XLOOKUP($B789,'Q1 DATA TABLE'!$A:$A,'Q1 DATA TABLE'!$H:$H)</f>
        <v>4</v>
      </c>
      <c r="G789" s="22" t="s">
        <v>12879</v>
      </c>
      <c r="H789" s="22" t="s">
        <v>11403</v>
      </c>
      <c r="I789" s="22" t="s">
        <v>12034</v>
      </c>
      <c r="J789" s="23">
        <v>26009</v>
      </c>
      <c r="K789" s="22" t="s">
        <v>10765</v>
      </c>
      <c r="L789" s="22" t="s">
        <v>10792</v>
      </c>
      <c r="M789" s="24">
        <v>60000</v>
      </c>
      <c r="N789" s="21">
        <v>1</v>
      </c>
      <c r="O789" s="22" t="s">
        <v>11047</v>
      </c>
      <c r="P789" s="22" t="s">
        <v>10857</v>
      </c>
      <c r="Q789" s="21">
        <v>1</v>
      </c>
      <c r="R789" s="21">
        <v>0</v>
      </c>
      <c r="S789" s="22" t="s">
        <v>12880</v>
      </c>
      <c r="T789" s="22" t="s">
        <v>10769</v>
      </c>
      <c r="U789" s="22" t="s">
        <v>12881</v>
      </c>
      <c r="V789" s="23">
        <v>38020</v>
      </c>
      <c r="W789" s="22" t="s">
        <v>10780</v>
      </c>
    </row>
    <row r="790" spans="1:23" x14ac:dyDescent="0.25">
      <c r="A790" s="21">
        <v>11783</v>
      </c>
      <c r="B790" s="21">
        <v>359</v>
      </c>
      <c r="C790" s="36" t="str">
        <f>_xlfn.XLOOKUP($B790,'Q1 DATA TABLE'!$A:$A,'Q1 DATA TABLE'!$G:$G)</f>
        <v>San Diego</v>
      </c>
      <c r="D790" s="36" t="str">
        <f>_xlfn.XLOOKUP($B790,'Q1 DATA TABLE'!$A:$A,'Q1 DATA TABLE'!C:C)</f>
        <v>California</v>
      </c>
      <c r="E790" s="36" t="str">
        <f>_xlfn.XLOOKUP($B790,'Q1 DATA TABLE'!$A:$A,'Q1 DATA TABLE'!$E:$E)</f>
        <v>United States</v>
      </c>
      <c r="F790" s="36">
        <f>_xlfn.XLOOKUP($B790,'Q1 DATA TABLE'!$A:$A,'Q1 DATA TABLE'!$H:$H)</f>
        <v>4</v>
      </c>
      <c r="G790" s="22" t="s">
        <v>11231</v>
      </c>
      <c r="H790" s="22" t="s">
        <v>11118</v>
      </c>
      <c r="I790" s="22" t="s">
        <v>12062</v>
      </c>
      <c r="J790" s="23">
        <v>26254</v>
      </c>
      <c r="K790" s="22" t="s">
        <v>10765</v>
      </c>
      <c r="L790" s="22" t="s">
        <v>10792</v>
      </c>
      <c r="M790" s="24">
        <v>60000</v>
      </c>
      <c r="N790" s="21">
        <v>1</v>
      </c>
      <c r="O790" s="22" t="s">
        <v>11047</v>
      </c>
      <c r="P790" s="22" t="s">
        <v>10857</v>
      </c>
      <c r="Q790" s="21">
        <v>1</v>
      </c>
      <c r="R790" s="21">
        <v>0</v>
      </c>
      <c r="S790" s="22" t="s">
        <v>12882</v>
      </c>
      <c r="T790" s="22" t="s">
        <v>10769</v>
      </c>
      <c r="U790" s="22" t="s">
        <v>12883</v>
      </c>
      <c r="V790" s="23">
        <v>37888</v>
      </c>
      <c r="W790" s="22" t="s">
        <v>10780</v>
      </c>
    </row>
    <row r="791" spans="1:23" x14ac:dyDescent="0.25">
      <c r="A791" s="21">
        <v>11784</v>
      </c>
      <c r="B791" s="21">
        <v>53</v>
      </c>
      <c r="C791" s="36" t="str">
        <f>_xlfn.XLOOKUP($B791,'Q1 DATA TABLE'!$A:$A,'Q1 DATA TABLE'!$G:$G)</f>
        <v>Metchosin</v>
      </c>
      <c r="D791" s="36" t="str">
        <f>_xlfn.XLOOKUP($B791,'Q1 DATA TABLE'!$A:$A,'Q1 DATA TABLE'!C:C)</f>
        <v>British Columbia</v>
      </c>
      <c r="E791" s="36" t="str">
        <f>_xlfn.XLOOKUP($B791,'Q1 DATA TABLE'!$A:$A,'Q1 DATA TABLE'!$E:$E)</f>
        <v>Canada</v>
      </c>
      <c r="F791" s="36">
        <f>_xlfn.XLOOKUP($B791,'Q1 DATA TABLE'!$A:$A,'Q1 DATA TABLE'!$H:$H)</f>
        <v>6</v>
      </c>
      <c r="G791" s="22" t="s">
        <v>11477</v>
      </c>
      <c r="H791" s="22" t="s">
        <v>10769</v>
      </c>
      <c r="I791" s="22" t="s">
        <v>11641</v>
      </c>
      <c r="J791" s="23">
        <v>26652</v>
      </c>
      <c r="K791" s="22" t="s">
        <v>10765</v>
      </c>
      <c r="L791" s="22" t="s">
        <v>10765</v>
      </c>
      <c r="M791" s="24">
        <v>40000</v>
      </c>
      <c r="N791" s="21">
        <v>1</v>
      </c>
      <c r="O791" s="22" t="s">
        <v>11047</v>
      </c>
      <c r="P791" s="22" t="s">
        <v>10857</v>
      </c>
      <c r="Q791" s="21">
        <v>1</v>
      </c>
      <c r="R791" s="21">
        <v>0</v>
      </c>
      <c r="S791" s="22" t="s">
        <v>12884</v>
      </c>
      <c r="T791" s="22" t="s">
        <v>10769</v>
      </c>
      <c r="U791" s="22" t="s">
        <v>12885</v>
      </c>
      <c r="V791" s="23">
        <v>37908</v>
      </c>
      <c r="W791" s="22" t="s">
        <v>10780</v>
      </c>
    </row>
    <row r="792" spans="1:23" x14ac:dyDescent="0.25">
      <c r="A792" s="21">
        <v>11785</v>
      </c>
      <c r="B792" s="21">
        <v>607</v>
      </c>
      <c r="C792" s="36" t="str">
        <f>_xlfn.XLOOKUP($B792,'Q1 DATA TABLE'!$A:$A,'Q1 DATA TABLE'!$G:$G)</f>
        <v>Ballard</v>
      </c>
      <c r="D792" s="36" t="str">
        <f>_xlfn.XLOOKUP($B792,'Q1 DATA TABLE'!$A:$A,'Q1 DATA TABLE'!C:C)</f>
        <v>Washington</v>
      </c>
      <c r="E792" s="36" t="str">
        <f>_xlfn.XLOOKUP($B792,'Q1 DATA TABLE'!$A:$A,'Q1 DATA TABLE'!$E:$E)</f>
        <v>United States</v>
      </c>
      <c r="F792" s="36">
        <f>_xlfn.XLOOKUP($B792,'Q1 DATA TABLE'!$A:$A,'Q1 DATA TABLE'!$H:$H)</f>
        <v>1</v>
      </c>
      <c r="G792" s="22" t="s">
        <v>11375</v>
      </c>
      <c r="H792" s="22" t="s">
        <v>10871</v>
      </c>
      <c r="I792" s="22" t="s">
        <v>11051</v>
      </c>
      <c r="J792" s="23">
        <v>26354</v>
      </c>
      <c r="K792" s="22" t="s">
        <v>10765</v>
      </c>
      <c r="L792" s="22" t="s">
        <v>10765</v>
      </c>
      <c r="M792" s="24">
        <v>40000</v>
      </c>
      <c r="N792" s="21">
        <v>1</v>
      </c>
      <c r="O792" s="22" t="s">
        <v>10766</v>
      </c>
      <c r="P792" s="22" t="s">
        <v>10857</v>
      </c>
      <c r="Q792" s="21">
        <v>1</v>
      </c>
      <c r="R792" s="21">
        <v>0</v>
      </c>
      <c r="S792" s="22" t="s">
        <v>12886</v>
      </c>
      <c r="T792" s="22" t="s">
        <v>10769</v>
      </c>
      <c r="U792" s="22" t="s">
        <v>12887</v>
      </c>
      <c r="V792" s="23">
        <v>37917</v>
      </c>
      <c r="W792" s="22" t="s">
        <v>10780</v>
      </c>
    </row>
    <row r="793" spans="1:23" x14ac:dyDescent="0.25">
      <c r="A793" s="21">
        <v>11786</v>
      </c>
      <c r="B793" s="21">
        <v>634</v>
      </c>
      <c r="C793" s="36" t="str">
        <f>_xlfn.XLOOKUP($B793,'Q1 DATA TABLE'!$A:$A,'Q1 DATA TABLE'!$G:$G)</f>
        <v>Redmond</v>
      </c>
      <c r="D793" s="36" t="str">
        <f>_xlfn.XLOOKUP($B793,'Q1 DATA TABLE'!$A:$A,'Q1 DATA TABLE'!C:C)</f>
        <v>Washington</v>
      </c>
      <c r="E793" s="36" t="str">
        <f>_xlfn.XLOOKUP($B793,'Q1 DATA TABLE'!$A:$A,'Q1 DATA TABLE'!$E:$E)</f>
        <v>United States</v>
      </c>
      <c r="F793" s="36">
        <f>_xlfn.XLOOKUP($B793,'Q1 DATA TABLE'!$A:$A,'Q1 DATA TABLE'!$H:$H)</f>
        <v>1</v>
      </c>
      <c r="G793" s="22" t="s">
        <v>10844</v>
      </c>
      <c r="H793" s="22" t="s">
        <v>10807</v>
      </c>
      <c r="I793" s="22" t="s">
        <v>10978</v>
      </c>
      <c r="J793" s="23">
        <v>26555</v>
      </c>
      <c r="K793" s="22" t="s">
        <v>10777</v>
      </c>
      <c r="L793" s="22" t="s">
        <v>10765</v>
      </c>
      <c r="M793" s="24">
        <v>60000</v>
      </c>
      <c r="N793" s="21">
        <v>1</v>
      </c>
      <c r="O793" s="22" t="s">
        <v>11047</v>
      </c>
      <c r="P793" s="22" t="s">
        <v>10857</v>
      </c>
      <c r="Q793" s="21">
        <v>1</v>
      </c>
      <c r="R793" s="21">
        <v>0</v>
      </c>
      <c r="S793" s="22" t="s">
        <v>12888</v>
      </c>
      <c r="T793" s="22" t="s">
        <v>10769</v>
      </c>
      <c r="U793" s="22" t="s">
        <v>12889</v>
      </c>
      <c r="V793" s="23">
        <v>38169</v>
      </c>
      <c r="W793" s="22" t="s">
        <v>10787</v>
      </c>
    </row>
    <row r="794" spans="1:23" x14ac:dyDescent="0.25">
      <c r="A794" s="21">
        <v>11787</v>
      </c>
      <c r="B794" s="21">
        <v>301</v>
      </c>
      <c r="C794" s="36" t="str">
        <f>_xlfn.XLOOKUP($B794,'Q1 DATA TABLE'!$A:$A,'Q1 DATA TABLE'!$G:$G)</f>
        <v>Burbank</v>
      </c>
      <c r="D794" s="36" t="str">
        <f>_xlfn.XLOOKUP($B794,'Q1 DATA TABLE'!$A:$A,'Q1 DATA TABLE'!C:C)</f>
        <v>California</v>
      </c>
      <c r="E794" s="36" t="str">
        <f>_xlfn.XLOOKUP($B794,'Q1 DATA TABLE'!$A:$A,'Q1 DATA TABLE'!$E:$E)</f>
        <v>United States</v>
      </c>
      <c r="F794" s="36">
        <f>_xlfn.XLOOKUP($B794,'Q1 DATA TABLE'!$A:$A,'Q1 DATA TABLE'!$H:$H)</f>
        <v>4</v>
      </c>
      <c r="G794" s="22" t="s">
        <v>12890</v>
      </c>
      <c r="H794" s="22" t="s">
        <v>10769</v>
      </c>
      <c r="I794" s="22" t="s">
        <v>10946</v>
      </c>
      <c r="J794" s="23">
        <v>26547</v>
      </c>
      <c r="K794" s="22" t="s">
        <v>10765</v>
      </c>
      <c r="L794" s="22" t="s">
        <v>10765</v>
      </c>
      <c r="M794" s="24">
        <v>60000</v>
      </c>
      <c r="N794" s="21">
        <v>1</v>
      </c>
      <c r="O794" s="22" t="s">
        <v>11047</v>
      </c>
      <c r="P794" s="22" t="s">
        <v>10857</v>
      </c>
      <c r="Q794" s="21">
        <v>1</v>
      </c>
      <c r="R794" s="21">
        <v>0</v>
      </c>
      <c r="S794" s="22" t="s">
        <v>12891</v>
      </c>
      <c r="T794" s="22" t="s">
        <v>10769</v>
      </c>
      <c r="U794" s="22" t="s">
        <v>12892</v>
      </c>
      <c r="V794" s="23">
        <v>38092</v>
      </c>
      <c r="W794" s="22" t="s">
        <v>10787</v>
      </c>
    </row>
    <row r="795" spans="1:23" x14ac:dyDescent="0.25">
      <c r="A795" s="21">
        <v>11788</v>
      </c>
      <c r="B795" s="21">
        <v>338</v>
      </c>
      <c r="C795" s="36" t="str">
        <f>_xlfn.XLOOKUP($B795,'Q1 DATA TABLE'!$A:$A,'Q1 DATA TABLE'!$G:$G)</f>
        <v>Los Angeles</v>
      </c>
      <c r="D795" s="36" t="str">
        <f>_xlfn.XLOOKUP($B795,'Q1 DATA TABLE'!$A:$A,'Q1 DATA TABLE'!C:C)</f>
        <v>California</v>
      </c>
      <c r="E795" s="36" t="str">
        <f>_xlfn.XLOOKUP($B795,'Q1 DATA TABLE'!$A:$A,'Q1 DATA TABLE'!$E:$E)</f>
        <v>United States</v>
      </c>
      <c r="F795" s="36">
        <f>_xlfn.XLOOKUP($B795,'Q1 DATA TABLE'!$A:$A,'Q1 DATA TABLE'!$H:$H)</f>
        <v>4</v>
      </c>
      <c r="G795" s="22" t="s">
        <v>10889</v>
      </c>
      <c r="H795" s="22" t="s">
        <v>11118</v>
      </c>
      <c r="I795" s="22" t="s">
        <v>11273</v>
      </c>
      <c r="J795" s="23">
        <v>26348</v>
      </c>
      <c r="K795" s="22" t="s">
        <v>10777</v>
      </c>
      <c r="L795" s="22" t="s">
        <v>10792</v>
      </c>
      <c r="M795" s="24">
        <v>70000</v>
      </c>
      <c r="N795" s="21">
        <v>1</v>
      </c>
      <c r="O795" s="22" t="s">
        <v>11047</v>
      </c>
      <c r="P795" s="22" t="s">
        <v>10767</v>
      </c>
      <c r="Q795" s="21">
        <v>1</v>
      </c>
      <c r="R795" s="21">
        <v>0</v>
      </c>
      <c r="S795" s="22" t="s">
        <v>12893</v>
      </c>
      <c r="T795" s="22" t="s">
        <v>10769</v>
      </c>
      <c r="U795" s="22" t="s">
        <v>12894</v>
      </c>
      <c r="V795" s="23">
        <v>37935</v>
      </c>
      <c r="W795" s="22" t="s">
        <v>10787</v>
      </c>
    </row>
    <row r="796" spans="1:23" x14ac:dyDescent="0.25">
      <c r="A796" s="21">
        <v>11789</v>
      </c>
      <c r="B796" s="21">
        <v>343</v>
      </c>
      <c r="C796" s="36" t="str">
        <f>_xlfn.XLOOKUP($B796,'Q1 DATA TABLE'!$A:$A,'Q1 DATA TABLE'!$G:$G)</f>
        <v>National City</v>
      </c>
      <c r="D796" s="36" t="str">
        <f>_xlfn.XLOOKUP($B796,'Q1 DATA TABLE'!$A:$A,'Q1 DATA TABLE'!C:C)</f>
        <v>California</v>
      </c>
      <c r="E796" s="36" t="str">
        <f>_xlfn.XLOOKUP($B796,'Q1 DATA TABLE'!$A:$A,'Q1 DATA TABLE'!$E:$E)</f>
        <v>United States</v>
      </c>
      <c r="F796" s="36">
        <f>_xlfn.XLOOKUP($B796,'Q1 DATA TABLE'!$A:$A,'Q1 DATA TABLE'!$H:$H)</f>
        <v>4</v>
      </c>
      <c r="G796" s="22" t="s">
        <v>11889</v>
      </c>
      <c r="H796" s="22" t="s">
        <v>10769</v>
      </c>
      <c r="I796" s="22" t="s">
        <v>11156</v>
      </c>
      <c r="J796" s="23">
        <v>25619</v>
      </c>
      <c r="K796" s="22" t="s">
        <v>10765</v>
      </c>
      <c r="L796" s="22" t="s">
        <v>10792</v>
      </c>
      <c r="M796" s="24">
        <v>50000</v>
      </c>
      <c r="N796" s="21">
        <v>1</v>
      </c>
      <c r="O796" s="22" t="s">
        <v>10766</v>
      </c>
      <c r="P796" s="22" t="s">
        <v>10857</v>
      </c>
      <c r="Q796" s="21">
        <v>1</v>
      </c>
      <c r="R796" s="21">
        <v>0</v>
      </c>
      <c r="S796" s="22" t="s">
        <v>12895</v>
      </c>
      <c r="T796" s="22" t="s">
        <v>10769</v>
      </c>
      <c r="U796" s="22" t="s">
        <v>12896</v>
      </c>
      <c r="V796" s="23">
        <v>37872</v>
      </c>
      <c r="W796" s="22" t="s">
        <v>10787</v>
      </c>
    </row>
    <row r="797" spans="1:23" x14ac:dyDescent="0.25">
      <c r="A797" s="21">
        <v>11790</v>
      </c>
      <c r="B797" s="21">
        <v>307</v>
      </c>
      <c r="C797" s="36" t="str">
        <f>_xlfn.XLOOKUP($B797,'Q1 DATA TABLE'!$A:$A,'Q1 DATA TABLE'!$G:$G)</f>
        <v>Chula Vista</v>
      </c>
      <c r="D797" s="36" t="str">
        <f>_xlfn.XLOOKUP($B797,'Q1 DATA TABLE'!$A:$A,'Q1 DATA TABLE'!C:C)</f>
        <v>California</v>
      </c>
      <c r="E797" s="36" t="str">
        <f>_xlfn.XLOOKUP($B797,'Q1 DATA TABLE'!$A:$A,'Q1 DATA TABLE'!$E:$E)</f>
        <v>United States</v>
      </c>
      <c r="F797" s="36">
        <f>_xlfn.XLOOKUP($B797,'Q1 DATA TABLE'!$A:$A,'Q1 DATA TABLE'!$H:$H)</f>
        <v>4</v>
      </c>
      <c r="G797" s="22" t="s">
        <v>12897</v>
      </c>
      <c r="H797" s="22" t="s">
        <v>10823</v>
      </c>
      <c r="I797" s="22" t="s">
        <v>10950</v>
      </c>
      <c r="J797" s="23">
        <v>25709</v>
      </c>
      <c r="K797" s="22" t="s">
        <v>10765</v>
      </c>
      <c r="L797" s="22" t="s">
        <v>10765</v>
      </c>
      <c r="M797" s="24">
        <v>50000</v>
      </c>
      <c r="N797" s="21">
        <v>1</v>
      </c>
      <c r="O797" s="22" t="s">
        <v>10766</v>
      </c>
      <c r="P797" s="22" t="s">
        <v>10857</v>
      </c>
      <c r="Q797" s="21">
        <v>1</v>
      </c>
      <c r="R797" s="21">
        <v>0</v>
      </c>
      <c r="S797" s="22" t="s">
        <v>12898</v>
      </c>
      <c r="T797" s="22" t="s">
        <v>10769</v>
      </c>
      <c r="U797" s="22" t="s">
        <v>12899</v>
      </c>
      <c r="V797" s="23">
        <v>37876</v>
      </c>
      <c r="W797" s="22" t="s">
        <v>10787</v>
      </c>
    </row>
    <row r="798" spans="1:23" x14ac:dyDescent="0.25">
      <c r="A798" s="21">
        <v>11791</v>
      </c>
      <c r="B798" s="21">
        <v>641</v>
      </c>
      <c r="C798" s="36" t="str">
        <f>_xlfn.XLOOKUP($B798,'Q1 DATA TABLE'!$A:$A,'Q1 DATA TABLE'!$G:$G)</f>
        <v>Spokane</v>
      </c>
      <c r="D798" s="36" t="str">
        <f>_xlfn.XLOOKUP($B798,'Q1 DATA TABLE'!$A:$A,'Q1 DATA TABLE'!C:C)</f>
        <v>Washington</v>
      </c>
      <c r="E798" s="36" t="str">
        <f>_xlfn.XLOOKUP($B798,'Q1 DATA TABLE'!$A:$A,'Q1 DATA TABLE'!$E:$E)</f>
        <v>United States</v>
      </c>
      <c r="F798" s="36">
        <f>_xlfn.XLOOKUP($B798,'Q1 DATA TABLE'!$A:$A,'Q1 DATA TABLE'!$H:$H)</f>
        <v>1</v>
      </c>
      <c r="G798" s="22" t="s">
        <v>11075</v>
      </c>
      <c r="H798" s="22" t="s">
        <v>10871</v>
      </c>
      <c r="I798" s="22" t="s">
        <v>11332</v>
      </c>
      <c r="J798" s="23">
        <v>25679</v>
      </c>
      <c r="K798" s="22" t="s">
        <v>10765</v>
      </c>
      <c r="L798" s="22" t="s">
        <v>10765</v>
      </c>
      <c r="M798" s="24">
        <v>60000</v>
      </c>
      <c r="N798" s="21">
        <v>1</v>
      </c>
      <c r="O798" s="22" t="s">
        <v>11047</v>
      </c>
      <c r="P798" s="22" t="s">
        <v>10767</v>
      </c>
      <c r="Q798" s="21">
        <v>1</v>
      </c>
      <c r="R798" s="21">
        <v>0</v>
      </c>
      <c r="S798" s="22" t="s">
        <v>12900</v>
      </c>
      <c r="T798" s="22" t="s">
        <v>10769</v>
      </c>
      <c r="U798" s="22" t="s">
        <v>12901</v>
      </c>
      <c r="V798" s="23">
        <v>38078</v>
      </c>
      <c r="W798" s="22" t="s">
        <v>10780</v>
      </c>
    </row>
    <row r="799" spans="1:23" x14ac:dyDescent="0.25">
      <c r="A799" s="21">
        <v>11792</v>
      </c>
      <c r="B799" s="21">
        <v>310</v>
      </c>
      <c r="C799" s="36" t="str">
        <f>_xlfn.XLOOKUP($B799,'Q1 DATA TABLE'!$A:$A,'Q1 DATA TABLE'!$G:$G)</f>
        <v>Colma</v>
      </c>
      <c r="D799" s="36" t="str">
        <f>_xlfn.XLOOKUP($B799,'Q1 DATA TABLE'!$A:$A,'Q1 DATA TABLE'!C:C)</f>
        <v>California</v>
      </c>
      <c r="E799" s="36" t="str">
        <f>_xlfn.XLOOKUP($B799,'Q1 DATA TABLE'!$A:$A,'Q1 DATA TABLE'!$E:$E)</f>
        <v>United States</v>
      </c>
      <c r="F799" s="36">
        <f>_xlfn.XLOOKUP($B799,'Q1 DATA TABLE'!$A:$A,'Q1 DATA TABLE'!$H:$H)</f>
        <v>4</v>
      </c>
      <c r="G799" s="22" t="s">
        <v>11551</v>
      </c>
      <c r="H799" s="22" t="s">
        <v>10972</v>
      </c>
      <c r="I799" s="22" t="s">
        <v>11592</v>
      </c>
      <c r="J799" s="23">
        <v>25350</v>
      </c>
      <c r="K799" s="22" t="s">
        <v>10765</v>
      </c>
      <c r="L799" s="22" t="s">
        <v>10792</v>
      </c>
      <c r="M799" s="24">
        <v>40000</v>
      </c>
      <c r="N799" s="21">
        <v>1</v>
      </c>
      <c r="O799" s="22" t="s">
        <v>10766</v>
      </c>
      <c r="P799" s="22" t="s">
        <v>10857</v>
      </c>
      <c r="Q799" s="21">
        <v>1</v>
      </c>
      <c r="R799" s="21">
        <v>1</v>
      </c>
      <c r="S799" s="22" t="s">
        <v>12902</v>
      </c>
      <c r="T799" s="22" t="s">
        <v>10769</v>
      </c>
      <c r="U799" s="22" t="s">
        <v>12903</v>
      </c>
      <c r="V799" s="23">
        <v>37929</v>
      </c>
      <c r="W799" s="22" t="s">
        <v>10780</v>
      </c>
    </row>
    <row r="800" spans="1:23" x14ac:dyDescent="0.25">
      <c r="A800" s="21">
        <v>11793</v>
      </c>
      <c r="B800" s="21">
        <v>301</v>
      </c>
      <c r="C800" s="36" t="str">
        <f>_xlfn.XLOOKUP($B800,'Q1 DATA TABLE'!$A:$A,'Q1 DATA TABLE'!$G:$G)</f>
        <v>Burbank</v>
      </c>
      <c r="D800" s="36" t="str">
        <f>_xlfn.XLOOKUP($B800,'Q1 DATA TABLE'!$A:$A,'Q1 DATA TABLE'!C:C)</f>
        <v>California</v>
      </c>
      <c r="E800" s="36" t="str">
        <f>_xlfn.XLOOKUP($B800,'Q1 DATA TABLE'!$A:$A,'Q1 DATA TABLE'!$E:$E)</f>
        <v>United States</v>
      </c>
      <c r="F800" s="36">
        <f>_xlfn.XLOOKUP($B800,'Q1 DATA TABLE'!$A:$A,'Q1 DATA TABLE'!$H:$H)</f>
        <v>4</v>
      </c>
      <c r="G800" s="22" t="s">
        <v>11714</v>
      </c>
      <c r="H800" s="22" t="s">
        <v>10807</v>
      </c>
      <c r="I800" s="22" t="s">
        <v>12270</v>
      </c>
      <c r="J800" s="23">
        <v>25282</v>
      </c>
      <c r="K800" s="22" t="s">
        <v>10765</v>
      </c>
      <c r="L800" s="22" t="s">
        <v>10765</v>
      </c>
      <c r="M800" s="24">
        <v>40000</v>
      </c>
      <c r="N800" s="21">
        <v>1</v>
      </c>
      <c r="O800" s="22" t="s">
        <v>10766</v>
      </c>
      <c r="P800" s="22" t="s">
        <v>10857</v>
      </c>
      <c r="Q800" s="21">
        <v>1</v>
      </c>
      <c r="R800" s="21">
        <v>1</v>
      </c>
      <c r="S800" s="22" t="s">
        <v>12904</v>
      </c>
      <c r="T800" s="22" t="s">
        <v>10769</v>
      </c>
      <c r="U800" s="22" t="s">
        <v>12905</v>
      </c>
      <c r="V800" s="23">
        <v>37841</v>
      </c>
      <c r="W800" s="22" t="s">
        <v>10787</v>
      </c>
    </row>
    <row r="801" spans="1:23" x14ac:dyDescent="0.25">
      <c r="A801" s="21">
        <v>11794</v>
      </c>
      <c r="B801" s="21">
        <v>334</v>
      </c>
      <c r="C801" s="36" t="str">
        <f>_xlfn.XLOOKUP($B801,'Q1 DATA TABLE'!$A:$A,'Q1 DATA TABLE'!$G:$G)</f>
        <v>Lakewood</v>
      </c>
      <c r="D801" s="36" t="str">
        <f>_xlfn.XLOOKUP($B801,'Q1 DATA TABLE'!$A:$A,'Q1 DATA TABLE'!C:C)</f>
        <v>California</v>
      </c>
      <c r="E801" s="36" t="str">
        <f>_xlfn.XLOOKUP($B801,'Q1 DATA TABLE'!$A:$A,'Q1 DATA TABLE'!$E:$E)</f>
        <v>United States</v>
      </c>
      <c r="F801" s="36">
        <f>_xlfn.XLOOKUP($B801,'Q1 DATA TABLE'!$A:$A,'Q1 DATA TABLE'!$H:$H)</f>
        <v>4</v>
      </c>
      <c r="G801" s="22" t="s">
        <v>10837</v>
      </c>
      <c r="H801" s="22" t="s">
        <v>10769</v>
      </c>
      <c r="I801" s="22" t="s">
        <v>11213</v>
      </c>
      <c r="J801" s="23">
        <v>25508</v>
      </c>
      <c r="K801" s="22" t="s">
        <v>10777</v>
      </c>
      <c r="L801" s="22" t="s">
        <v>10792</v>
      </c>
      <c r="M801" s="24">
        <v>40000</v>
      </c>
      <c r="N801" s="21">
        <v>2</v>
      </c>
      <c r="O801" s="22" t="s">
        <v>10766</v>
      </c>
      <c r="P801" s="22" t="s">
        <v>10857</v>
      </c>
      <c r="Q801" s="21">
        <v>1</v>
      </c>
      <c r="R801" s="21">
        <v>0</v>
      </c>
      <c r="S801" s="22" t="s">
        <v>12906</v>
      </c>
      <c r="T801" s="22" t="s">
        <v>10769</v>
      </c>
      <c r="U801" s="22" t="s">
        <v>12907</v>
      </c>
      <c r="V801" s="23">
        <v>38138</v>
      </c>
      <c r="W801" s="22" t="s">
        <v>10787</v>
      </c>
    </row>
    <row r="802" spans="1:23" x14ac:dyDescent="0.25">
      <c r="A802" s="21">
        <v>11795</v>
      </c>
      <c r="B802" s="21">
        <v>315</v>
      </c>
      <c r="C802" s="36" t="str">
        <f>_xlfn.XLOOKUP($B802,'Q1 DATA TABLE'!$A:$A,'Q1 DATA TABLE'!$G:$G)</f>
        <v>Downey</v>
      </c>
      <c r="D802" s="36" t="str">
        <f>_xlfn.XLOOKUP($B802,'Q1 DATA TABLE'!$A:$A,'Q1 DATA TABLE'!C:C)</f>
        <v>California</v>
      </c>
      <c r="E802" s="36" t="str">
        <f>_xlfn.XLOOKUP($B802,'Q1 DATA TABLE'!$A:$A,'Q1 DATA TABLE'!$E:$E)</f>
        <v>United States</v>
      </c>
      <c r="F802" s="36">
        <f>_xlfn.XLOOKUP($B802,'Q1 DATA TABLE'!$A:$A,'Q1 DATA TABLE'!$H:$H)</f>
        <v>4</v>
      </c>
      <c r="G802" s="22" t="s">
        <v>11348</v>
      </c>
      <c r="H802" s="22" t="s">
        <v>10769</v>
      </c>
      <c r="I802" s="22" t="s">
        <v>11464</v>
      </c>
      <c r="J802" s="23">
        <v>25249</v>
      </c>
      <c r="K802" s="22" t="s">
        <v>10777</v>
      </c>
      <c r="L802" s="22" t="s">
        <v>10792</v>
      </c>
      <c r="M802" s="24">
        <v>40000</v>
      </c>
      <c r="N802" s="21">
        <v>2</v>
      </c>
      <c r="O802" s="22" t="s">
        <v>10766</v>
      </c>
      <c r="P802" s="22" t="s">
        <v>10857</v>
      </c>
      <c r="Q802" s="21">
        <v>1</v>
      </c>
      <c r="R802" s="21">
        <v>0</v>
      </c>
      <c r="S802" s="22" t="s">
        <v>12908</v>
      </c>
      <c r="T802" s="22" t="s">
        <v>10769</v>
      </c>
      <c r="U802" s="22" t="s">
        <v>12909</v>
      </c>
      <c r="V802" s="23">
        <v>37999</v>
      </c>
      <c r="W802" s="22" t="s">
        <v>10787</v>
      </c>
    </row>
    <row r="803" spans="1:23" x14ac:dyDescent="0.25">
      <c r="A803" s="21">
        <v>11796</v>
      </c>
      <c r="B803" s="21">
        <v>315</v>
      </c>
      <c r="C803" s="36" t="str">
        <f>_xlfn.XLOOKUP($B803,'Q1 DATA TABLE'!$A:$A,'Q1 DATA TABLE'!$G:$G)</f>
        <v>Downey</v>
      </c>
      <c r="D803" s="36" t="str">
        <f>_xlfn.XLOOKUP($B803,'Q1 DATA TABLE'!$A:$A,'Q1 DATA TABLE'!C:C)</f>
        <v>California</v>
      </c>
      <c r="E803" s="36" t="str">
        <f>_xlfn.XLOOKUP($B803,'Q1 DATA TABLE'!$A:$A,'Q1 DATA TABLE'!$E:$E)</f>
        <v>United States</v>
      </c>
      <c r="F803" s="36">
        <f>_xlfn.XLOOKUP($B803,'Q1 DATA TABLE'!$A:$A,'Q1 DATA TABLE'!$H:$H)</f>
        <v>4</v>
      </c>
      <c r="G803" s="22" t="s">
        <v>12910</v>
      </c>
      <c r="H803" s="22" t="s">
        <v>10823</v>
      </c>
      <c r="I803" s="22" t="s">
        <v>10845</v>
      </c>
      <c r="J803" s="23">
        <v>25241</v>
      </c>
      <c r="K803" s="22" t="s">
        <v>10777</v>
      </c>
      <c r="L803" s="22" t="s">
        <v>10792</v>
      </c>
      <c r="M803" s="24">
        <v>40000</v>
      </c>
      <c r="N803" s="21">
        <v>2</v>
      </c>
      <c r="O803" s="22" t="s">
        <v>10766</v>
      </c>
      <c r="P803" s="22" t="s">
        <v>10857</v>
      </c>
      <c r="Q803" s="21">
        <v>0</v>
      </c>
      <c r="R803" s="21">
        <v>0</v>
      </c>
      <c r="S803" s="22" t="s">
        <v>12911</v>
      </c>
      <c r="T803" s="22" t="s">
        <v>10769</v>
      </c>
      <c r="U803" s="22" t="s">
        <v>12912</v>
      </c>
      <c r="V803" s="23">
        <v>37364</v>
      </c>
      <c r="W803" s="22" t="s">
        <v>10780</v>
      </c>
    </row>
    <row r="804" spans="1:23" x14ac:dyDescent="0.25">
      <c r="A804" s="21">
        <v>11797</v>
      </c>
      <c r="B804" s="21">
        <v>348</v>
      </c>
      <c r="C804" s="36" t="str">
        <f>_xlfn.XLOOKUP($B804,'Q1 DATA TABLE'!$A:$A,'Q1 DATA TABLE'!$G:$G)</f>
        <v>Oakland</v>
      </c>
      <c r="D804" s="36" t="str">
        <f>_xlfn.XLOOKUP($B804,'Q1 DATA TABLE'!$A:$A,'Q1 DATA TABLE'!C:C)</f>
        <v>California</v>
      </c>
      <c r="E804" s="36" t="str">
        <f>_xlfn.XLOOKUP($B804,'Q1 DATA TABLE'!$A:$A,'Q1 DATA TABLE'!$E:$E)</f>
        <v>United States</v>
      </c>
      <c r="F804" s="36">
        <f>_xlfn.XLOOKUP($B804,'Q1 DATA TABLE'!$A:$A,'Q1 DATA TABLE'!$H:$H)</f>
        <v>4</v>
      </c>
      <c r="G804" s="22" t="s">
        <v>11425</v>
      </c>
      <c r="H804" s="22" t="s">
        <v>10919</v>
      </c>
      <c r="I804" s="22" t="s">
        <v>11364</v>
      </c>
      <c r="J804" s="23">
        <v>25269</v>
      </c>
      <c r="K804" s="22" t="s">
        <v>10777</v>
      </c>
      <c r="L804" s="22" t="s">
        <v>10765</v>
      </c>
      <c r="M804" s="24">
        <v>40000</v>
      </c>
      <c r="N804" s="21">
        <v>2</v>
      </c>
      <c r="O804" s="22" t="s">
        <v>10766</v>
      </c>
      <c r="P804" s="22" t="s">
        <v>10857</v>
      </c>
      <c r="Q804" s="21">
        <v>1</v>
      </c>
      <c r="R804" s="21">
        <v>0</v>
      </c>
      <c r="S804" s="22" t="s">
        <v>12913</v>
      </c>
      <c r="T804" s="22" t="s">
        <v>10769</v>
      </c>
      <c r="U804" s="22" t="s">
        <v>12914</v>
      </c>
      <c r="V804" s="23">
        <v>37362</v>
      </c>
      <c r="W804" s="22" t="s">
        <v>10787</v>
      </c>
    </row>
    <row r="805" spans="1:23" x14ac:dyDescent="0.25">
      <c r="A805" s="21">
        <v>11798</v>
      </c>
      <c r="B805" s="21">
        <v>611</v>
      </c>
      <c r="C805" s="36" t="str">
        <f>_xlfn.XLOOKUP($B805,'Q1 DATA TABLE'!$A:$A,'Q1 DATA TABLE'!$G:$G)</f>
        <v>Bremerton</v>
      </c>
      <c r="D805" s="36" t="str">
        <f>_xlfn.XLOOKUP($B805,'Q1 DATA TABLE'!$A:$A,'Q1 DATA TABLE'!C:C)</f>
        <v>Washington</v>
      </c>
      <c r="E805" s="36" t="str">
        <f>_xlfn.XLOOKUP($B805,'Q1 DATA TABLE'!$A:$A,'Q1 DATA TABLE'!$E:$E)</f>
        <v>United States</v>
      </c>
      <c r="F805" s="36">
        <f>_xlfn.XLOOKUP($B805,'Q1 DATA TABLE'!$A:$A,'Q1 DATA TABLE'!$H:$H)</f>
        <v>1</v>
      </c>
      <c r="G805" s="22" t="s">
        <v>12915</v>
      </c>
      <c r="H805" s="22" t="s">
        <v>12916</v>
      </c>
      <c r="I805" s="22" t="s">
        <v>11227</v>
      </c>
      <c r="J805" s="23">
        <v>25246</v>
      </c>
      <c r="K805" s="22" t="s">
        <v>10765</v>
      </c>
      <c r="L805" s="22" t="s">
        <v>10765</v>
      </c>
      <c r="M805" s="24">
        <v>40000</v>
      </c>
      <c r="N805" s="21">
        <v>2</v>
      </c>
      <c r="O805" s="22" t="s">
        <v>10766</v>
      </c>
      <c r="P805" s="22" t="s">
        <v>10857</v>
      </c>
      <c r="Q805" s="21">
        <v>1</v>
      </c>
      <c r="R805" s="21">
        <v>0</v>
      </c>
      <c r="S805" s="22" t="s">
        <v>12917</v>
      </c>
      <c r="T805" s="22" t="s">
        <v>10769</v>
      </c>
      <c r="U805" s="22" t="s">
        <v>12918</v>
      </c>
      <c r="V805" s="23">
        <v>37363</v>
      </c>
      <c r="W805" s="22" t="s">
        <v>10787</v>
      </c>
    </row>
    <row r="806" spans="1:23" x14ac:dyDescent="0.25">
      <c r="A806" s="21">
        <v>11799</v>
      </c>
      <c r="B806" s="21">
        <v>612</v>
      </c>
      <c r="C806" s="36" t="str">
        <f>_xlfn.XLOOKUP($B806,'Q1 DATA TABLE'!$A:$A,'Q1 DATA TABLE'!$G:$G)</f>
        <v>Burien</v>
      </c>
      <c r="D806" s="36" t="str">
        <f>_xlfn.XLOOKUP($B806,'Q1 DATA TABLE'!$A:$A,'Q1 DATA TABLE'!C:C)</f>
        <v>Washington</v>
      </c>
      <c r="E806" s="36" t="str">
        <f>_xlfn.XLOOKUP($B806,'Q1 DATA TABLE'!$A:$A,'Q1 DATA TABLE'!$E:$E)</f>
        <v>United States</v>
      </c>
      <c r="F806" s="36">
        <f>_xlfn.XLOOKUP($B806,'Q1 DATA TABLE'!$A:$A,'Q1 DATA TABLE'!$H:$H)</f>
        <v>1</v>
      </c>
      <c r="G806" s="22" t="s">
        <v>10918</v>
      </c>
      <c r="H806" s="22" t="s">
        <v>11582</v>
      </c>
      <c r="I806" s="22" t="s">
        <v>10866</v>
      </c>
      <c r="J806" s="23">
        <v>25459</v>
      </c>
      <c r="K806" s="22" t="s">
        <v>10765</v>
      </c>
      <c r="L806" s="22" t="s">
        <v>10765</v>
      </c>
      <c r="M806" s="24">
        <v>40000</v>
      </c>
      <c r="N806" s="21">
        <v>2</v>
      </c>
      <c r="O806" s="22" t="s">
        <v>10766</v>
      </c>
      <c r="P806" s="22" t="s">
        <v>10857</v>
      </c>
      <c r="Q806" s="21">
        <v>1</v>
      </c>
      <c r="R806" s="21">
        <v>0</v>
      </c>
      <c r="S806" s="22" t="s">
        <v>12919</v>
      </c>
      <c r="T806" s="22" t="s">
        <v>10769</v>
      </c>
      <c r="U806" s="22" t="s">
        <v>12920</v>
      </c>
      <c r="V806" s="23">
        <v>37358</v>
      </c>
      <c r="W806" s="22" t="s">
        <v>10780</v>
      </c>
    </row>
    <row r="807" spans="1:23" x14ac:dyDescent="0.25">
      <c r="A807" s="21">
        <v>11800</v>
      </c>
      <c r="B807" s="21">
        <v>536</v>
      </c>
      <c r="C807" s="36" t="str">
        <f>_xlfn.XLOOKUP($B807,'Q1 DATA TABLE'!$A:$A,'Q1 DATA TABLE'!$G:$G)</f>
        <v>Beaverton</v>
      </c>
      <c r="D807" s="36" t="str">
        <f>_xlfn.XLOOKUP($B807,'Q1 DATA TABLE'!$A:$A,'Q1 DATA TABLE'!C:C)</f>
        <v>Oregon</v>
      </c>
      <c r="E807" s="36" t="str">
        <f>_xlfn.XLOOKUP($B807,'Q1 DATA TABLE'!$A:$A,'Q1 DATA TABLE'!$E:$E)</f>
        <v>United States</v>
      </c>
      <c r="F807" s="36">
        <f>_xlfn.XLOOKUP($B807,'Q1 DATA TABLE'!$A:$A,'Q1 DATA TABLE'!$H:$H)</f>
        <v>1</v>
      </c>
      <c r="G807" s="22" t="s">
        <v>10959</v>
      </c>
      <c r="H807" s="22" t="s">
        <v>10765</v>
      </c>
      <c r="I807" s="22" t="s">
        <v>11144</v>
      </c>
      <c r="J807" s="23">
        <v>25514</v>
      </c>
      <c r="K807" s="22" t="s">
        <v>10765</v>
      </c>
      <c r="L807" s="22" t="s">
        <v>10792</v>
      </c>
      <c r="M807" s="24">
        <v>60000</v>
      </c>
      <c r="N807" s="21">
        <v>1</v>
      </c>
      <c r="O807" s="22" t="s">
        <v>11047</v>
      </c>
      <c r="P807" s="22" t="s">
        <v>10767</v>
      </c>
      <c r="Q807" s="21">
        <v>1</v>
      </c>
      <c r="R807" s="21">
        <v>0</v>
      </c>
      <c r="S807" s="22" t="s">
        <v>12921</v>
      </c>
      <c r="T807" s="22" t="s">
        <v>10769</v>
      </c>
      <c r="U807" s="22" t="s">
        <v>12922</v>
      </c>
      <c r="V807" s="23">
        <v>38028</v>
      </c>
      <c r="W807" s="22" t="s">
        <v>10787</v>
      </c>
    </row>
    <row r="808" spans="1:23" x14ac:dyDescent="0.25">
      <c r="A808" s="21">
        <v>11801</v>
      </c>
      <c r="B808" s="21">
        <v>536</v>
      </c>
      <c r="C808" s="36" t="str">
        <f>_xlfn.XLOOKUP($B808,'Q1 DATA TABLE'!$A:$A,'Q1 DATA TABLE'!$G:$G)</f>
        <v>Beaverton</v>
      </c>
      <c r="D808" s="36" t="str">
        <f>_xlfn.XLOOKUP($B808,'Q1 DATA TABLE'!$A:$A,'Q1 DATA TABLE'!C:C)</f>
        <v>Oregon</v>
      </c>
      <c r="E808" s="36" t="str">
        <f>_xlfn.XLOOKUP($B808,'Q1 DATA TABLE'!$A:$A,'Q1 DATA TABLE'!$E:$E)</f>
        <v>United States</v>
      </c>
      <c r="F808" s="36">
        <f>_xlfn.XLOOKUP($B808,'Q1 DATA TABLE'!$A:$A,'Q1 DATA TABLE'!$H:$H)</f>
        <v>1</v>
      </c>
      <c r="G808" s="22" t="s">
        <v>12807</v>
      </c>
      <c r="H808" s="22" t="s">
        <v>10972</v>
      </c>
      <c r="I808" s="22" t="s">
        <v>12520</v>
      </c>
      <c r="J808" s="23">
        <v>25462</v>
      </c>
      <c r="K808" s="22" t="s">
        <v>10765</v>
      </c>
      <c r="L808" s="22" t="s">
        <v>10765</v>
      </c>
      <c r="M808" s="24">
        <v>60000</v>
      </c>
      <c r="N808" s="21">
        <v>1</v>
      </c>
      <c r="O808" s="22" t="s">
        <v>11047</v>
      </c>
      <c r="P808" s="22" t="s">
        <v>10767</v>
      </c>
      <c r="Q808" s="21">
        <v>1</v>
      </c>
      <c r="R808" s="21">
        <v>0</v>
      </c>
      <c r="S808" s="22" t="s">
        <v>12923</v>
      </c>
      <c r="T808" s="22" t="s">
        <v>10769</v>
      </c>
      <c r="U808" s="22" t="s">
        <v>12924</v>
      </c>
      <c r="V808" s="23">
        <v>38152</v>
      </c>
      <c r="W808" s="22" t="s">
        <v>10787</v>
      </c>
    </row>
    <row r="809" spans="1:23" x14ac:dyDescent="0.25">
      <c r="A809" s="21">
        <v>11802</v>
      </c>
      <c r="B809" s="21">
        <v>59</v>
      </c>
      <c r="C809" s="36" t="str">
        <f>_xlfn.XLOOKUP($B809,'Q1 DATA TABLE'!$A:$A,'Q1 DATA TABLE'!$G:$G)</f>
        <v>Oak Bay</v>
      </c>
      <c r="D809" s="36" t="str">
        <f>_xlfn.XLOOKUP($B809,'Q1 DATA TABLE'!$A:$A,'Q1 DATA TABLE'!C:C)</f>
        <v>British Columbia</v>
      </c>
      <c r="E809" s="36" t="str">
        <f>_xlfn.XLOOKUP($B809,'Q1 DATA TABLE'!$A:$A,'Q1 DATA TABLE'!$E:$E)</f>
        <v>Canada</v>
      </c>
      <c r="F809" s="36">
        <f>_xlfn.XLOOKUP($B809,'Q1 DATA TABLE'!$A:$A,'Q1 DATA TABLE'!$H:$H)</f>
        <v>6</v>
      </c>
      <c r="G809" s="22" t="s">
        <v>11622</v>
      </c>
      <c r="H809" s="22" t="s">
        <v>11118</v>
      </c>
      <c r="I809" s="22" t="s">
        <v>11337</v>
      </c>
      <c r="J809" s="23">
        <v>26154</v>
      </c>
      <c r="K809" s="22" t="s">
        <v>10765</v>
      </c>
      <c r="L809" s="22" t="s">
        <v>10792</v>
      </c>
      <c r="M809" s="24">
        <v>60000</v>
      </c>
      <c r="N809" s="21">
        <v>1</v>
      </c>
      <c r="O809" s="22" t="s">
        <v>11047</v>
      </c>
      <c r="P809" s="22" t="s">
        <v>10767</v>
      </c>
      <c r="Q809" s="21">
        <v>1</v>
      </c>
      <c r="R809" s="21">
        <v>0</v>
      </c>
      <c r="S809" s="22" t="s">
        <v>12925</v>
      </c>
      <c r="T809" s="22" t="s">
        <v>10769</v>
      </c>
      <c r="U809" s="22" t="s">
        <v>12926</v>
      </c>
      <c r="V809" s="23">
        <v>37862</v>
      </c>
      <c r="W809" s="22" t="s">
        <v>10780</v>
      </c>
    </row>
    <row r="810" spans="1:23" x14ac:dyDescent="0.25">
      <c r="A810" s="21">
        <v>11803</v>
      </c>
      <c r="B810" s="21">
        <v>631</v>
      </c>
      <c r="C810" s="36" t="str">
        <f>_xlfn.XLOOKUP($B810,'Q1 DATA TABLE'!$A:$A,'Q1 DATA TABLE'!$G:$G)</f>
        <v>Olympia</v>
      </c>
      <c r="D810" s="36" t="str">
        <f>_xlfn.XLOOKUP($B810,'Q1 DATA TABLE'!$A:$A,'Q1 DATA TABLE'!C:C)</f>
        <v>Washington</v>
      </c>
      <c r="E810" s="36" t="str">
        <f>_xlfn.XLOOKUP($B810,'Q1 DATA TABLE'!$A:$A,'Q1 DATA TABLE'!$E:$E)</f>
        <v>United States</v>
      </c>
      <c r="F810" s="36">
        <f>_xlfn.XLOOKUP($B810,'Q1 DATA TABLE'!$A:$A,'Q1 DATA TABLE'!$H:$H)</f>
        <v>1</v>
      </c>
      <c r="G810" s="22" t="s">
        <v>11296</v>
      </c>
      <c r="H810" s="22" t="s">
        <v>10775</v>
      </c>
      <c r="I810" s="22" t="s">
        <v>10968</v>
      </c>
      <c r="J810" s="23">
        <v>26188</v>
      </c>
      <c r="K810" s="22" t="s">
        <v>10777</v>
      </c>
      <c r="L810" s="22" t="s">
        <v>10792</v>
      </c>
      <c r="M810" s="24">
        <v>60000</v>
      </c>
      <c r="N810" s="21">
        <v>1</v>
      </c>
      <c r="O810" s="22" t="s">
        <v>11047</v>
      </c>
      <c r="P810" s="22" t="s">
        <v>10767</v>
      </c>
      <c r="Q810" s="21">
        <v>1</v>
      </c>
      <c r="R810" s="21">
        <v>0</v>
      </c>
      <c r="S810" s="22" t="s">
        <v>12927</v>
      </c>
      <c r="T810" s="22" t="s">
        <v>10769</v>
      </c>
      <c r="U810" s="22" t="s">
        <v>12928</v>
      </c>
      <c r="V810" s="23">
        <v>38016</v>
      </c>
      <c r="W810" s="22" t="s">
        <v>10787</v>
      </c>
    </row>
    <row r="811" spans="1:23" x14ac:dyDescent="0.25">
      <c r="A811" s="21">
        <v>11804</v>
      </c>
      <c r="B811" s="21">
        <v>634</v>
      </c>
      <c r="C811" s="36" t="str">
        <f>_xlfn.XLOOKUP($B811,'Q1 DATA TABLE'!$A:$A,'Q1 DATA TABLE'!$G:$G)</f>
        <v>Redmond</v>
      </c>
      <c r="D811" s="36" t="str">
        <f>_xlfn.XLOOKUP($B811,'Q1 DATA TABLE'!$A:$A,'Q1 DATA TABLE'!C:C)</f>
        <v>Washington</v>
      </c>
      <c r="E811" s="36" t="str">
        <f>_xlfn.XLOOKUP($B811,'Q1 DATA TABLE'!$A:$A,'Q1 DATA TABLE'!$E:$E)</f>
        <v>United States</v>
      </c>
      <c r="F811" s="36">
        <f>_xlfn.XLOOKUP($B811,'Q1 DATA TABLE'!$A:$A,'Q1 DATA TABLE'!$H:$H)</f>
        <v>1</v>
      </c>
      <c r="G811" s="22" t="s">
        <v>11827</v>
      </c>
      <c r="H811" s="22" t="s">
        <v>10765</v>
      </c>
      <c r="I811" s="22" t="s">
        <v>11641</v>
      </c>
      <c r="J811" s="23">
        <v>26041</v>
      </c>
      <c r="K811" s="22" t="s">
        <v>10765</v>
      </c>
      <c r="L811" s="22" t="s">
        <v>10792</v>
      </c>
      <c r="M811" s="24">
        <v>60000</v>
      </c>
      <c r="N811" s="21">
        <v>1</v>
      </c>
      <c r="O811" s="22" t="s">
        <v>11047</v>
      </c>
      <c r="P811" s="22" t="s">
        <v>10767</v>
      </c>
      <c r="Q811" s="21">
        <v>1</v>
      </c>
      <c r="R811" s="21">
        <v>0</v>
      </c>
      <c r="S811" s="22" t="s">
        <v>12929</v>
      </c>
      <c r="T811" s="22" t="s">
        <v>10769</v>
      </c>
      <c r="U811" s="22" t="s">
        <v>12930</v>
      </c>
      <c r="V811" s="23">
        <v>37955</v>
      </c>
      <c r="W811" s="22" t="s">
        <v>10780</v>
      </c>
    </row>
    <row r="812" spans="1:23" x14ac:dyDescent="0.25">
      <c r="A812" s="21">
        <v>11805</v>
      </c>
      <c r="B812" s="21">
        <v>300</v>
      </c>
      <c r="C812" s="36" t="str">
        <f>_xlfn.XLOOKUP($B812,'Q1 DATA TABLE'!$A:$A,'Q1 DATA TABLE'!$G:$G)</f>
        <v>Beverly Hills</v>
      </c>
      <c r="D812" s="36" t="str">
        <f>_xlfn.XLOOKUP($B812,'Q1 DATA TABLE'!$A:$A,'Q1 DATA TABLE'!C:C)</f>
        <v>California</v>
      </c>
      <c r="E812" s="36" t="str">
        <f>_xlfn.XLOOKUP($B812,'Q1 DATA TABLE'!$A:$A,'Q1 DATA TABLE'!$E:$E)</f>
        <v>United States</v>
      </c>
      <c r="F812" s="36">
        <f>_xlfn.XLOOKUP($B812,'Q1 DATA TABLE'!$A:$A,'Q1 DATA TABLE'!$H:$H)</f>
        <v>4</v>
      </c>
      <c r="G812" s="22" t="s">
        <v>12931</v>
      </c>
      <c r="H812" s="22" t="s">
        <v>10765</v>
      </c>
      <c r="I812" s="22" t="s">
        <v>12363</v>
      </c>
      <c r="J812" s="23">
        <v>26004</v>
      </c>
      <c r="K812" s="22" t="s">
        <v>10765</v>
      </c>
      <c r="L812" s="22" t="s">
        <v>10765</v>
      </c>
      <c r="M812" s="24">
        <v>70000</v>
      </c>
      <c r="N812" s="21">
        <v>2</v>
      </c>
      <c r="O812" s="22" t="s">
        <v>11047</v>
      </c>
      <c r="P812" s="22" t="s">
        <v>10767</v>
      </c>
      <c r="Q812" s="21">
        <v>1</v>
      </c>
      <c r="R812" s="21">
        <v>0</v>
      </c>
      <c r="S812" s="22" t="s">
        <v>12932</v>
      </c>
      <c r="T812" s="22" t="s">
        <v>10769</v>
      </c>
      <c r="U812" s="22" t="s">
        <v>12933</v>
      </c>
      <c r="V812" s="23">
        <v>37919</v>
      </c>
      <c r="W812" s="22" t="s">
        <v>10780</v>
      </c>
    </row>
    <row r="813" spans="1:23" x14ac:dyDescent="0.25">
      <c r="A813" s="21">
        <v>11806</v>
      </c>
      <c r="B813" s="21">
        <v>302</v>
      </c>
      <c r="C813" s="36" t="str">
        <f>_xlfn.XLOOKUP($B813,'Q1 DATA TABLE'!$A:$A,'Q1 DATA TABLE'!$G:$G)</f>
        <v>Burlingame</v>
      </c>
      <c r="D813" s="36" t="str">
        <f>_xlfn.XLOOKUP($B813,'Q1 DATA TABLE'!$A:$A,'Q1 DATA TABLE'!C:C)</f>
        <v>California</v>
      </c>
      <c r="E813" s="36" t="str">
        <f>_xlfn.XLOOKUP($B813,'Q1 DATA TABLE'!$A:$A,'Q1 DATA TABLE'!$E:$E)</f>
        <v>United States</v>
      </c>
      <c r="F813" s="36">
        <f>_xlfn.XLOOKUP($B813,'Q1 DATA TABLE'!$A:$A,'Q1 DATA TABLE'!$H:$H)</f>
        <v>4</v>
      </c>
      <c r="G813" s="22" t="s">
        <v>10959</v>
      </c>
      <c r="H813" s="22" t="s">
        <v>10777</v>
      </c>
      <c r="I813" s="22" t="s">
        <v>11637</v>
      </c>
      <c r="J813" s="23">
        <v>26155</v>
      </c>
      <c r="K813" s="22" t="s">
        <v>10765</v>
      </c>
      <c r="L813" s="22" t="s">
        <v>10792</v>
      </c>
      <c r="M813" s="24">
        <v>70000</v>
      </c>
      <c r="N813" s="21">
        <v>2</v>
      </c>
      <c r="O813" s="22" t="s">
        <v>11047</v>
      </c>
      <c r="P813" s="22" t="s">
        <v>10767</v>
      </c>
      <c r="Q813" s="21">
        <v>1</v>
      </c>
      <c r="R813" s="21">
        <v>0</v>
      </c>
      <c r="S813" s="22" t="s">
        <v>12934</v>
      </c>
      <c r="T813" s="22" t="s">
        <v>10769</v>
      </c>
      <c r="U813" s="22" t="s">
        <v>12935</v>
      </c>
      <c r="V813" s="23">
        <v>37858</v>
      </c>
      <c r="W813" s="22" t="s">
        <v>10780</v>
      </c>
    </row>
    <row r="814" spans="1:23" x14ac:dyDescent="0.25">
      <c r="A814" s="21">
        <v>11807</v>
      </c>
      <c r="B814" s="21">
        <v>343</v>
      </c>
      <c r="C814" s="36" t="str">
        <f>_xlfn.XLOOKUP($B814,'Q1 DATA TABLE'!$A:$A,'Q1 DATA TABLE'!$G:$G)</f>
        <v>National City</v>
      </c>
      <c r="D814" s="36" t="str">
        <f>_xlfn.XLOOKUP($B814,'Q1 DATA TABLE'!$A:$A,'Q1 DATA TABLE'!C:C)</f>
        <v>California</v>
      </c>
      <c r="E814" s="36" t="str">
        <f>_xlfn.XLOOKUP($B814,'Q1 DATA TABLE'!$A:$A,'Q1 DATA TABLE'!$E:$E)</f>
        <v>United States</v>
      </c>
      <c r="F814" s="36">
        <f>_xlfn.XLOOKUP($B814,'Q1 DATA TABLE'!$A:$A,'Q1 DATA TABLE'!$H:$H)</f>
        <v>4</v>
      </c>
      <c r="G814" s="22" t="s">
        <v>11155</v>
      </c>
      <c r="H814" s="22" t="s">
        <v>10769</v>
      </c>
      <c r="I814" s="22" t="s">
        <v>11144</v>
      </c>
      <c r="J814" s="23">
        <v>26180</v>
      </c>
      <c r="K814" s="22" t="s">
        <v>10765</v>
      </c>
      <c r="L814" s="22" t="s">
        <v>10765</v>
      </c>
      <c r="M814" s="24">
        <v>70000</v>
      </c>
      <c r="N814" s="21">
        <v>3</v>
      </c>
      <c r="O814" s="22" t="s">
        <v>11047</v>
      </c>
      <c r="P814" s="22" t="s">
        <v>10767</v>
      </c>
      <c r="Q814" s="21">
        <v>1</v>
      </c>
      <c r="R814" s="21">
        <v>0</v>
      </c>
      <c r="S814" s="22" t="s">
        <v>12936</v>
      </c>
      <c r="T814" s="22" t="s">
        <v>10769</v>
      </c>
      <c r="U814" s="22" t="s">
        <v>12937</v>
      </c>
      <c r="V814" s="23">
        <v>37909</v>
      </c>
      <c r="W814" s="22" t="s">
        <v>10787</v>
      </c>
    </row>
    <row r="815" spans="1:23" x14ac:dyDescent="0.25">
      <c r="A815" s="21">
        <v>11808</v>
      </c>
      <c r="B815" s="21">
        <v>54</v>
      </c>
      <c r="C815" s="36" t="str">
        <f>_xlfn.XLOOKUP($B815,'Q1 DATA TABLE'!$A:$A,'Q1 DATA TABLE'!$G:$G)</f>
        <v>N. Vancouver</v>
      </c>
      <c r="D815" s="36" t="str">
        <f>_xlfn.XLOOKUP($B815,'Q1 DATA TABLE'!$A:$A,'Q1 DATA TABLE'!C:C)</f>
        <v>British Columbia</v>
      </c>
      <c r="E815" s="36" t="str">
        <f>_xlfn.XLOOKUP($B815,'Q1 DATA TABLE'!$A:$A,'Q1 DATA TABLE'!$E:$E)</f>
        <v>Canada</v>
      </c>
      <c r="F815" s="36">
        <f>_xlfn.XLOOKUP($B815,'Q1 DATA TABLE'!$A:$A,'Q1 DATA TABLE'!$H:$H)</f>
        <v>6</v>
      </c>
      <c r="G815" s="22" t="s">
        <v>11273</v>
      </c>
      <c r="H815" s="22" t="s">
        <v>10769</v>
      </c>
      <c r="I815" s="22" t="s">
        <v>12687</v>
      </c>
      <c r="J815" s="23">
        <v>25305</v>
      </c>
      <c r="K815" s="22" t="s">
        <v>10765</v>
      </c>
      <c r="L815" s="22" t="s">
        <v>10765</v>
      </c>
      <c r="M815" s="24">
        <v>60000</v>
      </c>
      <c r="N815" s="21">
        <v>1</v>
      </c>
      <c r="O815" s="22" t="s">
        <v>11047</v>
      </c>
      <c r="P815" s="22" t="s">
        <v>10767</v>
      </c>
      <c r="Q815" s="21">
        <v>1</v>
      </c>
      <c r="R815" s="21">
        <v>0</v>
      </c>
      <c r="S815" s="22" t="s">
        <v>12938</v>
      </c>
      <c r="T815" s="22" t="s">
        <v>10769</v>
      </c>
      <c r="U815" s="22" t="s">
        <v>12939</v>
      </c>
      <c r="V815" s="23">
        <v>37891</v>
      </c>
      <c r="W815" s="22" t="s">
        <v>10787</v>
      </c>
    </row>
    <row r="816" spans="1:23" x14ac:dyDescent="0.25">
      <c r="A816" s="21">
        <v>11809</v>
      </c>
      <c r="B816" s="21">
        <v>300</v>
      </c>
      <c r="C816" s="36" t="str">
        <f>_xlfn.XLOOKUP($B816,'Q1 DATA TABLE'!$A:$A,'Q1 DATA TABLE'!$G:$G)</f>
        <v>Beverly Hills</v>
      </c>
      <c r="D816" s="36" t="str">
        <f>_xlfn.XLOOKUP($B816,'Q1 DATA TABLE'!$A:$A,'Q1 DATA TABLE'!C:C)</f>
        <v>California</v>
      </c>
      <c r="E816" s="36" t="str">
        <f>_xlfn.XLOOKUP($B816,'Q1 DATA TABLE'!$A:$A,'Q1 DATA TABLE'!$E:$E)</f>
        <v>United States</v>
      </c>
      <c r="F816" s="36">
        <f>_xlfn.XLOOKUP($B816,'Q1 DATA TABLE'!$A:$A,'Q1 DATA TABLE'!$H:$H)</f>
        <v>4</v>
      </c>
      <c r="G816" s="22" t="s">
        <v>12940</v>
      </c>
      <c r="H816" s="22" t="s">
        <v>10769</v>
      </c>
      <c r="I816" s="22" t="s">
        <v>11524</v>
      </c>
      <c r="J816" s="23">
        <v>24839</v>
      </c>
      <c r="K816" s="22" t="s">
        <v>10765</v>
      </c>
      <c r="L816" s="22" t="s">
        <v>10765</v>
      </c>
      <c r="M816" s="24">
        <v>60000</v>
      </c>
      <c r="N816" s="21">
        <v>2</v>
      </c>
      <c r="O816" s="22" t="s">
        <v>10766</v>
      </c>
      <c r="P816" s="22" t="s">
        <v>10857</v>
      </c>
      <c r="Q816" s="21">
        <v>1</v>
      </c>
      <c r="R816" s="21">
        <v>0</v>
      </c>
      <c r="S816" s="22" t="s">
        <v>12941</v>
      </c>
      <c r="T816" s="22" t="s">
        <v>10769</v>
      </c>
      <c r="U816" s="22" t="s">
        <v>12795</v>
      </c>
      <c r="V816" s="23">
        <v>37369</v>
      </c>
      <c r="W816" s="22" t="s">
        <v>10780</v>
      </c>
    </row>
    <row r="817" spans="1:23" x14ac:dyDescent="0.25">
      <c r="A817" s="21">
        <v>11810</v>
      </c>
      <c r="B817" s="21">
        <v>611</v>
      </c>
      <c r="C817" s="36" t="str">
        <f>_xlfn.XLOOKUP($B817,'Q1 DATA TABLE'!$A:$A,'Q1 DATA TABLE'!$G:$G)</f>
        <v>Bremerton</v>
      </c>
      <c r="D817" s="36" t="str">
        <f>_xlfn.XLOOKUP($B817,'Q1 DATA TABLE'!$A:$A,'Q1 DATA TABLE'!C:C)</f>
        <v>Washington</v>
      </c>
      <c r="E817" s="36" t="str">
        <f>_xlfn.XLOOKUP($B817,'Q1 DATA TABLE'!$A:$A,'Q1 DATA TABLE'!$E:$E)</f>
        <v>United States</v>
      </c>
      <c r="F817" s="36">
        <f>_xlfn.XLOOKUP($B817,'Q1 DATA TABLE'!$A:$A,'Q1 DATA TABLE'!$H:$H)</f>
        <v>1</v>
      </c>
      <c r="G817" s="22" t="s">
        <v>12561</v>
      </c>
      <c r="H817" s="22" t="s">
        <v>11403</v>
      </c>
      <c r="I817" s="22" t="s">
        <v>12341</v>
      </c>
      <c r="J817" s="23">
        <v>24479</v>
      </c>
      <c r="K817" s="22" t="s">
        <v>10777</v>
      </c>
      <c r="L817" s="22" t="s">
        <v>10765</v>
      </c>
      <c r="M817" s="24">
        <v>40000</v>
      </c>
      <c r="N817" s="21">
        <v>0</v>
      </c>
      <c r="O817" s="22" t="s">
        <v>10766</v>
      </c>
      <c r="P817" s="22" t="s">
        <v>10767</v>
      </c>
      <c r="Q817" s="21">
        <v>0</v>
      </c>
      <c r="R817" s="21">
        <v>1</v>
      </c>
      <c r="S817" s="22" t="s">
        <v>12942</v>
      </c>
      <c r="T817" s="22" t="s">
        <v>10769</v>
      </c>
      <c r="U817" s="22" t="s">
        <v>12943</v>
      </c>
      <c r="V817" s="23">
        <v>37368</v>
      </c>
      <c r="W817" s="22" t="s">
        <v>10787</v>
      </c>
    </row>
    <row r="818" spans="1:23" x14ac:dyDescent="0.25">
      <c r="A818" s="21">
        <v>11811</v>
      </c>
      <c r="B818" s="21">
        <v>310</v>
      </c>
      <c r="C818" s="36" t="str">
        <f>_xlfn.XLOOKUP($B818,'Q1 DATA TABLE'!$A:$A,'Q1 DATA TABLE'!$G:$G)</f>
        <v>Colma</v>
      </c>
      <c r="D818" s="36" t="str">
        <f>_xlfn.XLOOKUP($B818,'Q1 DATA TABLE'!$A:$A,'Q1 DATA TABLE'!C:C)</f>
        <v>California</v>
      </c>
      <c r="E818" s="36" t="str">
        <f>_xlfn.XLOOKUP($B818,'Q1 DATA TABLE'!$A:$A,'Q1 DATA TABLE'!$E:$E)</f>
        <v>United States</v>
      </c>
      <c r="F818" s="36">
        <f>_xlfn.XLOOKUP($B818,'Q1 DATA TABLE'!$A:$A,'Q1 DATA TABLE'!$H:$H)</f>
        <v>4</v>
      </c>
      <c r="G818" s="22" t="s">
        <v>11176</v>
      </c>
      <c r="H818" s="22" t="s">
        <v>10823</v>
      </c>
      <c r="I818" s="22" t="s">
        <v>11426</v>
      </c>
      <c r="J818" s="23">
        <v>24638</v>
      </c>
      <c r="K818" s="22" t="s">
        <v>10777</v>
      </c>
      <c r="L818" s="22" t="s">
        <v>10792</v>
      </c>
      <c r="M818" s="24">
        <v>40000</v>
      </c>
      <c r="N818" s="21">
        <v>0</v>
      </c>
      <c r="O818" s="22" t="s">
        <v>10766</v>
      </c>
      <c r="P818" s="22" t="s">
        <v>10767</v>
      </c>
      <c r="Q818" s="21">
        <v>1</v>
      </c>
      <c r="R818" s="21">
        <v>1</v>
      </c>
      <c r="S818" s="22" t="s">
        <v>12944</v>
      </c>
      <c r="T818" s="22" t="s">
        <v>10769</v>
      </c>
      <c r="U818" s="22" t="s">
        <v>12945</v>
      </c>
      <c r="V818" s="23">
        <v>37363</v>
      </c>
      <c r="W818" s="22" t="s">
        <v>10787</v>
      </c>
    </row>
    <row r="819" spans="1:23" x14ac:dyDescent="0.25">
      <c r="A819" s="21">
        <v>11812</v>
      </c>
      <c r="B819" s="21">
        <v>644</v>
      </c>
      <c r="C819" s="36" t="str">
        <f>_xlfn.XLOOKUP($B819,'Q1 DATA TABLE'!$A:$A,'Q1 DATA TABLE'!$G:$G)</f>
        <v>Walla Walla</v>
      </c>
      <c r="D819" s="36" t="str">
        <f>_xlfn.XLOOKUP($B819,'Q1 DATA TABLE'!$A:$A,'Q1 DATA TABLE'!C:C)</f>
        <v>Washington</v>
      </c>
      <c r="E819" s="36" t="str">
        <f>_xlfn.XLOOKUP($B819,'Q1 DATA TABLE'!$A:$A,'Q1 DATA TABLE'!$E:$E)</f>
        <v>United States</v>
      </c>
      <c r="F819" s="36">
        <f>_xlfn.XLOOKUP($B819,'Q1 DATA TABLE'!$A:$A,'Q1 DATA TABLE'!$H:$H)</f>
        <v>1</v>
      </c>
      <c r="G819" s="22" t="s">
        <v>12371</v>
      </c>
      <c r="H819" s="22" t="s">
        <v>12106</v>
      </c>
      <c r="I819" s="22" t="s">
        <v>11444</v>
      </c>
      <c r="J819" s="23">
        <v>24737</v>
      </c>
      <c r="K819" s="22" t="s">
        <v>10765</v>
      </c>
      <c r="L819" s="22" t="s">
        <v>10765</v>
      </c>
      <c r="M819" s="24">
        <v>40000</v>
      </c>
      <c r="N819" s="21">
        <v>0</v>
      </c>
      <c r="O819" s="22" t="s">
        <v>10766</v>
      </c>
      <c r="P819" s="22" t="s">
        <v>10767</v>
      </c>
      <c r="Q819" s="21">
        <v>0</v>
      </c>
      <c r="R819" s="21">
        <v>1</v>
      </c>
      <c r="S819" s="22" t="s">
        <v>12946</v>
      </c>
      <c r="T819" s="22" t="s">
        <v>10769</v>
      </c>
      <c r="U819" s="22" t="s">
        <v>12947</v>
      </c>
      <c r="V819" s="23">
        <v>37351</v>
      </c>
      <c r="W819" s="22" t="s">
        <v>10780</v>
      </c>
    </row>
    <row r="820" spans="1:23" x14ac:dyDescent="0.25">
      <c r="A820" s="21">
        <v>11813</v>
      </c>
      <c r="B820" s="21">
        <v>552</v>
      </c>
      <c r="C820" s="36" t="str">
        <f>_xlfn.XLOOKUP($B820,'Q1 DATA TABLE'!$A:$A,'Q1 DATA TABLE'!$G:$G)</f>
        <v>W. Linn</v>
      </c>
      <c r="D820" s="36" t="str">
        <f>_xlfn.XLOOKUP($B820,'Q1 DATA TABLE'!$A:$A,'Q1 DATA TABLE'!C:C)</f>
        <v>Oregon</v>
      </c>
      <c r="E820" s="36" t="str">
        <f>_xlfn.XLOOKUP($B820,'Q1 DATA TABLE'!$A:$A,'Q1 DATA TABLE'!$E:$E)</f>
        <v>United States</v>
      </c>
      <c r="F820" s="36">
        <f>_xlfn.XLOOKUP($B820,'Q1 DATA TABLE'!$A:$A,'Q1 DATA TABLE'!$H:$H)</f>
        <v>1</v>
      </c>
      <c r="G820" s="22" t="s">
        <v>12948</v>
      </c>
      <c r="H820" s="22" t="s">
        <v>10769</v>
      </c>
      <c r="I820" s="22" t="s">
        <v>11353</v>
      </c>
      <c r="J820" s="23">
        <v>24788</v>
      </c>
      <c r="K820" s="22" t="s">
        <v>10765</v>
      </c>
      <c r="L820" s="22" t="s">
        <v>10792</v>
      </c>
      <c r="M820" s="24">
        <v>40000</v>
      </c>
      <c r="N820" s="21">
        <v>0</v>
      </c>
      <c r="O820" s="22" t="s">
        <v>10766</v>
      </c>
      <c r="P820" s="22" t="s">
        <v>10767</v>
      </c>
      <c r="Q820" s="21">
        <v>0</v>
      </c>
      <c r="R820" s="21">
        <v>1</v>
      </c>
      <c r="S820" s="22" t="s">
        <v>12949</v>
      </c>
      <c r="T820" s="22" t="s">
        <v>10769</v>
      </c>
      <c r="U820" s="22" t="s">
        <v>12950</v>
      </c>
      <c r="V820" s="23">
        <v>37364</v>
      </c>
      <c r="W820" s="22" t="s">
        <v>10780</v>
      </c>
    </row>
    <row r="821" spans="1:23" x14ac:dyDescent="0.25">
      <c r="A821" s="21">
        <v>11814</v>
      </c>
      <c r="B821" s="21">
        <v>542</v>
      </c>
      <c r="C821" s="36" t="str">
        <f>_xlfn.XLOOKUP($B821,'Q1 DATA TABLE'!$A:$A,'Q1 DATA TABLE'!$G:$G)</f>
        <v>Lake Oswego</v>
      </c>
      <c r="D821" s="36" t="str">
        <f>_xlfn.XLOOKUP($B821,'Q1 DATA TABLE'!$A:$A,'Q1 DATA TABLE'!C:C)</f>
        <v>Oregon</v>
      </c>
      <c r="E821" s="36" t="str">
        <f>_xlfn.XLOOKUP($B821,'Q1 DATA TABLE'!$A:$A,'Q1 DATA TABLE'!$E:$E)</f>
        <v>United States</v>
      </c>
      <c r="F821" s="36">
        <f>_xlfn.XLOOKUP($B821,'Q1 DATA TABLE'!$A:$A,'Q1 DATA TABLE'!$H:$H)</f>
        <v>1</v>
      </c>
      <c r="G821" s="22" t="s">
        <v>11184</v>
      </c>
      <c r="H821" s="22" t="s">
        <v>10775</v>
      </c>
      <c r="I821" s="22" t="s">
        <v>11332</v>
      </c>
      <c r="J821" s="23">
        <v>25757</v>
      </c>
      <c r="K821" s="22" t="s">
        <v>10765</v>
      </c>
      <c r="L821" s="22" t="s">
        <v>10765</v>
      </c>
      <c r="M821" s="24">
        <v>60000</v>
      </c>
      <c r="N821" s="21">
        <v>2</v>
      </c>
      <c r="O821" s="22" t="s">
        <v>11047</v>
      </c>
      <c r="P821" s="22" t="s">
        <v>10767</v>
      </c>
      <c r="Q821" s="21">
        <v>1</v>
      </c>
      <c r="R821" s="21">
        <v>0</v>
      </c>
      <c r="S821" s="22" t="s">
        <v>12832</v>
      </c>
      <c r="T821" s="22" t="s">
        <v>10769</v>
      </c>
      <c r="U821" s="22" t="s">
        <v>12951</v>
      </c>
      <c r="V821" s="23">
        <v>37980</v>
      </c>
      <c r="W821" s="22" t="s">
        <v>10780</v>
      </c>
    </row>
    <row r="822" spans="1:23" x14ac:dyDescent="0.25">
      <c r="A822" s="21">
        <v>11815</v>
      </c>
      <c r="B822" s="21">
        <v>642</v>
      </c>
      <c r="C822" s="36" t="str">
        <f>_xlfn.XLOOKUP($B822,'Q1 DATA TABLE'!$A:$A,'Q1 DATA TABLE'!$G:$G)</f>
        <v>Tacoma</v>
      </c>
      <c r="D822" s="36" t="str">
        <f>_xlfn.XLOOKUP($B822,'Q1 DATA TABLE'!$A:$A,'Q1 DATA TABLE'!C:C)</f>
        <v>Washington</v>
      </c>
      <c r="E822" s="36" t="str">
        <f>_xlfn.XLOOKUP($B822,'Q1 DATA TABLE'!$A:$A,'Q1 DATA TABLE'!$E:$E)</f>
        <v>United States</v>
      </c>
      <c r="F822" s="36">
        <f>_xlfn.XLOOKUP($B822,'Q1 DATA TABLE'!$A:$A,'Q1 DATA TABLE'!$H:$H)</f>
        <v>1</v>
      </c>
      <c r="G822" s="22" t="s">
        <v>11399</v>
      </c>
      <c r="H822" s="22" t="s">
        <v>10972</v>
      </c>
      <c r="I822" s="22" t="s">
        <v>11353</v>
      </c>
      <c r="J822" s="23">
        <v>25682</v>
      </c>
      <c r="K822" s="22" t="s">
        <v>10765</v>
      </c>
      <c r="L822" s="22" t="s">
        <v>10792</v>
      </c>
      <c r="M822" s="24">
        <v>70000</v>
      </c>
      <c r="N822" s="21">
        <v>3</v>
      </c>
      <c r="O822" s="22" t="s">
        <v>11047</v>
      </c>
      <c r="P822" s="22" t="s">
        <v>10767</v>
      </c>
      <c r="Q822" s="21">
        <v>1</v>
      </c>
      <c r="R822" s="21">
        <v>0</v>
      </c>
      <c r="S822" s="22" t="s">
        <v>12952</v>
      </c>
      <c r="T822" s="22" t="s">
        <v>10769</v>
      </c>
      <c r="U822" s="22" t="s">
        <v>12953</v>
      </c>
      <c r="V822" s="23">
        <v>37350</v>
      </c>
      <c r="W822" s="22" t="s">
        <v>10780</v>
      </c>
    </row>
    <row r="823" spans="1:23" x14ac:dyDescent="0.25">
      <c r="A823" s="21">
        <v>11816</v>
      </c>
      <c r="B823" s="21">
        <v>300</v>
      </c>
      <c r="C823" s="36" t="str">
        <f>_xlfn.XLOOKUP($B823,'Q1 DATA TABLE'!$A:$A,'Q1 DATA TABLE'!$G:$G)</f>
        <v>Beverly Hills</v>
      </c>
      <c r="D823" s="36" t="str">
        <f>_xlfn.XLOOKUP($B823,'Q1 DATA TABLE'!$A:$A,'Q1 DATA TABLE'!C:C)</f>
        <v>California</v>
      </c>
      <c r="E823" s="36" t="str">
        <f>_xlfn.XLOOKUP($B823,'Q1 DATA TABLE'!$A:$A,'Q1 DATA TABLE'!$E:$E)</f>
        <v>United States</v>
      </c>
      <c r="F823" s="36">
        <f>_xlfn.XLOOKUP($B823,'Q1 DATA TABLE'!$A:$A,'Q1 DATA TABLE'!$H:$H)</f>
        <v>4</v>
      </c>
      <c r="G823" s="22" t="s">
        <v>12954</v>
      </c>
      <c r="H823" s="22" t="s">
        <v>11118</v>
      </c>
      <c r="I823" s="22" t="s">
        <v>10784</v>
      </c>
      <c r="J823" s="23">
        <v>25864</v>
      </c>
      <c r="K823" s="22" t="s">
        <v>10765</v>
      </c>
      <c r="L823" s="22" t="s">
        <v>10765</v>
      </c>
      <c r="M823" s="24">
        <v>70000</v>
      </c>
      <c r="N823" s="21">
        <v>4</v>
      </c>
      <c r="O823" s="22" t="s">
        <v>11047</v>
      </c>
      <c r="P823" s="22" t="s">
        <v>10767</v>
      </c>
      <c r="Q823" s="21">
        <v>1</v>
      </c>
      <c r="R823" s="21">
        <v>0</v>
      </c>
      <c r="S823" s="22" t="s">
        <v>12955</v>
      </c>
      <c r="T823" s="22" t="s">
        <v>10769</v>
      </c>
      <c r="U823" s="22" t="s">
        <v>12956</v>
      </c>
      <c r="V823" s="23">
        <v>37350</v>
      </c>
      <c r="W823" s="22" t="s">
        <v>10787</v>
      </c>
    </row>
    <row r="824" spans="1:23" x14ac:dyDescent="0.25">
      <c r="A824" s="21">
        <v>11817</v>
      </c>
      <c r="B824" s="21">
        <v>310</v>
      </c>
      <c r="C824" s="36" t="str">
        <f>_xlfn.XLOOKUP($B824,'Q1 DATA TABLE'!$A:$A,'Q1 DATA TABLE'!$G:$G)</f>
        <v>Colma</v>
      </c>
      <c r="D824" s="36" t="str">
        <f>_xlfn.XLOOKUP($B824,'Q1 DATA TABLE'!$A:$A,'Q1 DATA TABLE'!C:C)</f>
        <v>California</v>
      </c>
      <c r="E824" s="36" t="str">
        <f>_xlfn.XLOOKUP($B824,'Q1 DATA TABLE'!$A:$A,'Q1 DATA TABLE'!$E:$E)</f>
        <v>United States</v>
      </c>
      <c r="F824" s="36">
        <f>_xlfn.XLOOKUP($B824,'Q1 DATA TABLE'!$A:$A,'Q1 DATA TABLE'!$H:$H)</f>
        <v>4</v>
      </c>
      <c r="G824" s="22" t="s">
        <v>11332</v>
      </c>
      <c r="H824" s="22" t="s">
        <v>10823</v>
      </c>
      <c r="I824" s="22" t="s">
        <v>11588</v>
      </c>
      <c r="J824" s="23">
        <v>25899</v>
      </c>
      <c r="K824" s="22" t="s">
        <v>10777</v>
      </c>
      <c r="L824" s="22" t="s">
        <v>10792</v>
      </c>
      <c r="M824" s="24">
        <v>70000</v>
      </c>
      <c r="N824" s="21">
        <v>4</v>
      </c>
      <c r="O824" s="22" t="s">
        <v>11047</v>
      </c>
      <c r="P824" s="22" t="s">
        <v>10767</v>
      </c>
      <c r="Q824" s="21">
        <v>1</v>
      </c>
      <c r="R824" s="21">
        <v>0</v>
      </c>
      <c r="S824" s="22" t="s">
        <v>12957</v>
      </c>
      <c r="T824" s="22" t="s">
        <v>10769</v>
      </c>
      <c r="U824" s="22" t="s">
        <v>12958</v>
      </c>
      <c r="V824" s="23">
        <v>37361</v>
      </c>
      <c r="W824" s="22" t="s">
        <v>10787</v>
      </c>
    </row>
    <row r="825" spans="1:23" x14ac:dyDescent="0.25">
      <c r="A825" s="21">
        <v>11818</v>
      </c>
      <c r="B825" s="21">
        <v>312</v>
      </c>
      <c r="C825" s="36" t="str">
        <f>_xlfn.XLOOKUP($B825,'Q1 DATA TABLE'!$A:$A,'Q1 DATA TABLE'!$G:$G)</f>
        <v>Coronado</v>
      </c>
      <c r="D825" s="36" t="str">
        <f>_xlfn.XLOOKUP($B825,'Q1 DATA TABLE'!$A:$A,'Q1 DATA TABLE'!C:C)</f>
        <v>California</v>
      </c>
      <c r="E825" s="36" t="str">
        <f>_xlfn.XLOOKUP($B825,'Q1 DATA TABLE'!$A:$A,'Q1 DATA TABLE'!$E:$E)</f>
        <v>United States</v>
      </c>
      <c r="F825" s="36">
        <f>_xlfn.XLOOKUP($B825,'Q1 DATA TABLE'!$A:$A,'Q1 DATA TABLE'!$H:$H)</f>
        <v>4</v>
      </c>
      <c r="G825" s="22" t="s">
        <v>11020</v>
      </c>
      <c r="H825" s="22" t="s">
        <v>10823</v>
      </c>
      <c r="I825" s="22" t="s">
        <v>10963</v>
      </c>
      <c r="J825" s="23">
        <v>25680</v>
      </c>
      <c r="K825" s="22" t="s">
        <v>10765</v>
      </c>
      <c r="L825" s="22" t="s">
        <v>10765</v>
      </c>
      <c r="M825" s="24">
        <v>70000</v>
      </c>
      <c r="N825" s="21">
        <v>4</v>
      </c>
      <c r="O825" s="22" t="s">
        <v>11047</v>
      </c>
      <c r="P825" s="22" t="s">
        <v>10767</v>
      </c>
      <c r="Q825" s="21">
        <v>1</v>
      </c>
      <c r="R825" s="21">
        <v>0</v>
      </c>
      <c r="S825" s="22" t="s">
        <v>12959</v>
      </c>
      <c r="T825" s="22" t="s">
        <v>10769</v>
      </c>
      <c r="U825" s="22" t="s">
        <v>12960</v>
      </c>
      <c r="V825" s="23">
        <v>37369</v>
      </c>
      <c r="W825" s="22" t="s">
        <v>10787</v>
      </c>
    </row>
    <row r="826" spans="1:23" x14ac:dyDescent="0.25">
      <c r="A826" s="21">
        <v>11819</v>
      </c>
      <c r="B826" s="21">
        <v>616</v>
      </c>
      <c r="C826" s="36" t="str">
        <f>_xlfn.XLOOKUP($B826,'Q1 DATA TABLE'!$A:$A,'Q1 DATA TABLE'!$G:$G)</f>
        <v>Everett</v>
      </c>
      <c r="D826" s="36" t="str">
        <f>_xlfn.XLOOKUP($B826,'Q1 DATA TABLE'!$A:$A,'Q1 DATA TABLE'!C:C)</f>
        <v>Washington</v>
      </c>
      <c r="E826" s="36" t="str">
        <f>_xlfn.XLOOKUP($B826,'Q1 DATA TABLE'!$A:$A,'Q1 DATA TABLE'!$E:$E)</f>
        <v>United States</v>
      </c>
      <c r="F826" s="36">
        <f>_xlfn.XLOOKUP($B826,'Q1 DATA TABLE'!$A:$A,'Q1 DATA TABLE'!$H:$H)</f>
        <v>1</v>
      </c>
      <c r="G826" s="22" t="s">
        <v>11477</v>
      </c>
      <c r="H826" s="22" t="s">
        <v>10769</v>
      </c>
      <c r="I826" s="22" t="s">
        <v>10880</v>
      </c>
      <c r="J826" s="23">
        <v>24755</v>
      </c>
      <c r="K826" s="22" t="s">
        <v>10765</v>
      </c>
      <c r="L826" s="22" t="s">
        <v>10765</v>
      </c>
      <c r="M826" s="24">
        <v>70000</v>
      </c>
      <c r="N826" s="21">
        <v>2</v>
      </c>
      <c r="O826" s="22" t="s">
        <v>10766</v>
      </c>
      <c r="P826" s="22" t="s">
        <v>10857</v>
      </c>
      <c r="Q826" s="21">
        <v>1</v>
      </c>
      <c r="R826" s="21">
        <v>1</v>
      </c>
      <c r="S826" s="22" t="s">
        <v>12961</v>
      </c>
      <c r="T826" s="22" t="s">
        <v>10769</v>
      </c>
      <c r="U826" s="22" t="s">
        <v>12962</v>
      </c>
      <c r="V826" s="23">
        <v>37852</v>
      </c>
      <c r="W826" s="22" t="s">
        <v>10780</v>
      </c>
    </row>
    <row r="827" spans="1:23" x14ac:dyDescent="0.25">
      <c r="A827" s="21">
        <v>11820</v>
      </c>
      <c r="B827" s="21">
        <v>69</v>
      </c>
      <c r="C827" s="36" t="str">
        <f>_xlfn.XLOOKUP($B827,'Q1 DATA TABLE'!$A:$A,'Q1 DATA TABLE'!$G:$G)</f>
        <v>Victoria</v>
      </c>
      <c r="D827" s="36" t="str">
        <f>_xlfn.XLOOKUP($B827,'Q1 DATA TABLE'!$A:$A,'Q1 DATA TABLE'!C:C)</f>
        <v>British Columbia</v>
      </c>
      <c r="E827" s="36" t="str">
        <f>_xlfn.XLOOKUP($B827,'Q1 DATA TABLE'!$A:$A,'Q1 DATA TABLE'!$E:$E)</f>
        <v>Canada</v>
      </c>
      <c r="F827" s="36">
        <f>_xlfn.XLOOKUP($B827,'Q1 DATA TABLE'!$A:$A,'Q1 DATA TABLE'!$H:$H)</f>
        <v>6</v>
      </c>
      <c r="G827" s="22" t="s">
        <v>11730</v>
      </c>
      <c r="H827" s="22" t="s">
        <v>10769</v>
      </c>
      <c r="I827" s="22" t="s">
        <v>11024</v>
      </c>
      <c r="J827" s="23">
        <v>24345</v>
      </c>
      <c r="K827" s="22" t="s">
        <v>10765</v>
      </c>
      <c r="L827" s="22" t="s">
        <v>10792</v>
      </c>
      <c r="M827" s="24">
        <v>60000</v>
      </c>
      <c r="N827" s="21">
        <v>0</v>
      </c>
      <c r="O827" s="22" t="s">
        <v>11047</v>
      </c>
      <c r="P827" s="22" t="s">
        <v>10767</v>
      </c>
      <c r="Q827" s="21">
        <v>1</v>
      </c>
      <c r="R827" s="21">
        <v>0</v>
      </c>
      <c r="S827" s="22" t="s">
        <v>12963</v>
      </c>
      <c r="T827" s="22" t="s">
        <v>10769</v>
      </c>
      <c r="U827" s="22" t="s">
        <v>12964</v>
      </c>
      <c r="V827" s="23">
        <v>37846</v>
      </c>
      <c r="W827" s="22" t="s">
        <v>10780</v>
      </c>
    </row>
    <row r="828" spans="1:23" x14ac:dyDescent="0.25">
      <c r="A828" s="21">
        <v>11821</v>
      </c>
      <c r="B828" s="21">
        <v>300</v>
      </c>
      <c r="C828" s="36" t="str">
        <f>_xlfn.XLOOKUP($B828,'Q1 DATA TABLE'!$A:$A,'Q1 DATA TABLE'!$G:$G)</f>
        <v>Beverly Hills</v>
      </c>
      <c r="D828" s="36" t="str">
        <f>_xlfn.XLOOKUP($B828,'Q1 DATA TABLE'!$A:$A,'Q1 DATA TABLE'!C:C)</f>
        <v>California</v>
      </c>
      <c r="E828" s="36" t="str">
        <f>_xlfn.XLOOKUP($B828,'Q1 DATA TABLE'!$A:$A,'Q1 DATA TABLE'!$E:$E)</f>
        <v>United States</v>
      </c>
      <c r="F828" s="36">
        <f>_xlfn.XLOOKUP($B828,'Q1 DATA TABLE'!$A:$A,'Q1 DATA TABLE'!$H:$H)</f>
        <v>4</v>
      </c>
      <c r="G828" s="22" t="s">
        <v>12369</v>
      </c>
      <c r="H828" s="22" t="s">
        <v>10769</v>
      </c>
      <c r="I828" s="22" t="s">
        <v>10797</v>
      </c>
      <c r="J828" s="23">
        <v>24212</v>
      </c>
      <c r="K828" s="22" t="s">
        <v>10765</v>
      </c>
      <c r="L828" s="22" t="s">
        <v>10765</v>
      </c>
      <c r="M828" s="24">
        <v>60000</v>
      </c>
      <c r="N828" s="21">
        <v>0</v>
      </c>
      <c r="O828" s="22" t="s">
        <v>11047</v>
      </c>
      <c r="P828" s="22" t="s">
        <v>10767</v>
      </c>
      <c r="Q828" s="21">
        <v>1</v>
      </c>
      <c r="R828" s="21">
        <v>0</v>
      </c>
      <c r="S828" s="22" t="s">
        <v>12965</v>
      </c>
      <c r="T828" s="22" t="s">
        <v>10769</v>
      </c>
      <c r="U828" s="22" t="s">
        <v>12966</v>
      </c>
      <c r="V828" s="23">
        <v>38017</v>
      </c>
      <c r="W828" s="22" t="s">
        <v>10787</v>
      </c>
    </row>
    <row r="829" spans="1:23" x14ac:dyDescent="0.25">
      <c r="A829" s="21">
        <v>11822</v>
      </c>
      <c r="B829" s="21">
        <v>336</v>
      </c>
      <c r="C829" s="36" t="str">
        <f>_xlfn.XLOOKUP($B829,'Q1 DATA TABLE'!$A:$A,'Q1 DATA TABLE'!$G:$G)</f>
        <v>Lincoln Acres</v>
      </c>
      <c r="D829" s="36" t="str">
        <f>_xlfn.XLOOKUP($B829,'Q1 DATA TABLE'!$A:$A,'Q1 DATA TABLE'!C:C)</f>
        <v>California</v>
      </c>
      <c r="E829" s="36" t="str">
        <f>_xlfn.XLOOKUP($B829,'Q1 DATA TABLE'!$A:$A,'Q1 DATA TABLE'!$E:$E)</f>
        <v>United States</v>
      </c>
      <c r="F829" s="36">
        <f>_xlfn.XLOOKUP($B829,'Q1 DATA TABLE'!$A:$A,'Q1 DATA TABLE'!$H:$H)</f>
        <v>4</v>
      </c>
      <c r="G829" s="22" t="s">
        <v>12967</v>
      </c>
      <c r="H829" s="22" t="s">
        <v>11277</v>
      </c>
      <c r="I829" s="22" t="s">
        <v>12968</v>
      </c>
      <c r="J829" s="23">
        <v>24271</v>
      </c>
      <c r="K829" s="22" t="s">
        <v>10765</v>
      </c>
      <c r="L829" s="22" t="s">
        <v>10792</v>
      </c>
      <c r="M829" s="24">
        <v>60000</v>
      </c>
      <c r="N829" s="21">
        <v>0</v>
      </c>
      <c r="O829" s="22" t="s">
        <v>11047</v>
      </c>
      <c r="P829" s="22" t="s">
        <v>10767</v>
      </c>
      <c r="Q829" s="21">
        <v>1</v>
      </c>
      <c r="R829" s="21">
        <v>0</v>
      </c>
      <c r="S829" s="22" t="s">
        <v>12969</v>
      </c>
      <c r="T829" s="22" t="s">
        <v>10769</v>
      </c>
      <c r="U829" s="22" t="s">
        <v>12970</v>
      </c>
      <c r="V829" s="23">
        <v>37946</v>
      </c>
      <c r="W829" s="22" t="s">
        <v>10787</v>
      </c>
    </row>
    <row r="830" spans="1:23" x14ac:dyDescent="0.25">
      <c r="A830" s="21">
        <v>11823</v>
      </c>
      <c r="B830" s="21">
        <v>53</v>
      </c>
      <c r="C830" s="36" t="str">
        <f>_xlfn.XLOOKUP($B830,'Q1 DATA TABLE'!$A:$A,'Q1 DATA TABLE'!$G:$G)</f>
        <v>Metchosin</v>
      </c>
      <c r="D830" s="36" t="str">
        <f>_xlfn.XLOOKUP($B830,'Q1 DATA TABLE'!$A:$A,'Q1 DATA TABLE'!C:C)</f>
        <v>British Columbia</v>
      </c>
      <c r="E830" s="36" t="str">
        <f>_xlfn.XLOOKUP($B830,'Q1 DATA TABLE'!$A:$A,'Q1 DATA TABLE'!$E:$E)</f>
        <v>Canada</v>
      </c>
      <c r="F830" s="36">
        <f>_xlfn.XLOOKUP($B830,'Q1 DATA TABLE'!$A:$A,'Q1 DATA TABLE'!$H:$H)</f>
        <v>6</v>
      </c>
      <c r="G830" s="22" t="s">
        <v>11332</v>
      </c>
      <c r="H830" s="22" t="s">
        <v>10769</v>
      </c>
      <c r="I830" s="22" t="s">
        <v>11641</v>
      </c>
      <c r="J830" s="23">
        <v>24404</v>
      </c>
      <c r="K830" s="22" t="s">
        <v>10765</v>
      </c>
      <c r="L830" s="22" t="s">
        <v>10792</v>
      </c>
      <c r="M830" s="24">
        <v>70000</v>
      </c>
      <c r="N830" s="21">
        <v>0</v>
      </c>
      <c r="O830" s="22" t="s">
        <v>11047</v>
      </c>
      <c r="P830" s="22" t="s">
        <v>10767</v>
      </c>
      <c r="Q830" s="21">
        <v>1</v>
      </c>
      <c r="R830" s="21">
        <v>0</v>
      </c>
      <c r="S830" s="22" t="s">
        <v>12971</v>
      </c>
      <c r="T830" s="22" t="s">
        <v>10769</v>
      </c>
      <c r="U830" s="22" t="s">
        <v>12972</v>
      </c>
      <c r="V830" s="23">
        <v>37944</v>
      </c>
      <c r="W830" s="22" t="s">
        <v>10787</v>
      </c>
    </row>
    <row r="831" spans="1:23" x14ac:dyDescent="0.25">
      <c r="A831" s="21">
        <v>11824</v>
      </c>
      <c r="B831" s="21">
        <v>55</v>
      </c>
      <c r="C831" s="36" t="str">
        <f>_xlfn.XLOOKUP($B831,'Q1 DATA TABLE'!$A:$A,'Q1 DATA TABLE'!$G:$G)</f>
        <v>Newton</v>
      </c>
      <c r="D831" s="36" t="str">
        <f>_xlfn.XLOOKUP($B831,'Q1 DATA TABLE'!$A:$A,'Q1 DATA TABLE'!C:C)</f>
        <v>British Columbia</v>
      </c>
      <c r="E831" s="36" t="str">
        <f>_xlfn.XLOOKUP($B831,'Q1 DATA TABLE'!$A:$A,'Q1 DATA TABLE'!$E:$E)</f>
        <v>Canada</v>
      </c>
      <c r="F831" s="36">
        <f>_xlfn.XLOOKUP($B831,'Q1 DATA TABLE'!$A:$A,'Q1 DATA TABLE'!$H:$H)</f>
        <v>6</v>
      </c>
      <c r="G831" s="22" t="s">
        <v>10923</v>
      </c>
      <c r="H831" s="22" t="s">
        <v>10823</v>
      </c>
      <c r="I831" s="22" t="s">
        <v>10973</v>
      </c>
      <c r="J831" s="23">
        <v>24387</v>
      </c>
      <c r="K831" s="22" t="s">
        <v>10765</v>
      </c>
      <c r="L831" s="22" t="s">
        <v>10792</v>
      </c>
      <c r="M831" s="24">
        <v>70000</v>
      </c>
      <c r="N831" s="21">
        <v>4</v>
      </c>
      <c r="O831" s="22" t="s">
        <v>11047</v>
      </c>
      <c r="P831" s="22" t="s">
        <v>10767</v>
      </c>
      <c r="Q831" s="21">
        <v>1</v>
      </c>
      <c r="R831" s="21">
        <v>0</v>
      </c>
      <c r="S831" s="22" t="s">
        <v>12235</v>
      </c>
      <c r="T831" s="22" t="s">
        <v>10769</v>
      </c>
      <c r="U831" s="22" t="s">
        <v>12973</v>
      </c>
      <c r="V831" s="23">
        <v>37883</v>
      </c>
      <c r="W831" s="22" t="s">
        <v>10787</v>
      </c>
    </row>
    <row r="832" spans="1:23" x14ac:dyDescent="0.25">
      <c r="A832" s="21">
        <v>11825</v>
      </c>
      <c r="B832" s="21">
        <v>298</v>
      </c>
      <c r="C832" s="36" t="str">
        <f>_xlfn.XLOOKUP($B832,'Q1 DATA TABLE'!$A:$A,'Q1 DATA TABLE'!$G:$G)</f>
        <v>Bellflower</v>
      </c>
      <c r="D832" s="36" t="str">
        <f>_xlfn.XLOOKUP($B832,'Q1 DATA TABLE'!$A:$A,'Q1 DATA TABLE'!C:C)</f>
        <v>California</v>
      </c>
      <c r="E832" s="36" t="str">
        <f>_xlfn.XLOOKUP($B832,'Q1 DATA TABLE'!$A:$A,'Q1 DATA TABLE'!$E:$E)</f>
        <v>United States</v>
      </c>
      <c r="F832" s="36">
        <f>_xlfn.XLOOKUP($B832,'Q1 DATA TABLE'!$A:$A,'Q1 DATA TABLE'!$H:$H)</f>
        <v>4</v>
      </c>
      <c r="G832" s="22" t="s">
        <v>11190</v>
      </c>
      <c r="H832" s="22" t="s">
        <v>10769</v>
      </c>
      <c r="I832" s="22" t="s">
        <v>11948</v>
      </c>
      <c r="J832" s="23">
        <v>24245</v>
      </c>
      <c r="K832" s="22" t="s">
        <v>10777</v>
      </c>
      <c r="L832" s="22" t="s">
        <v>10792</v>
      </c>
      <c r="M832" s="24">
        <v>70000</v>
      </c>
      <c r="N832" s="21">
        <v>5</v>
      </c>
      <c r="O832" s="22" t="s">
        <v>11047</v>
      </c>
      <c r="P832" s="22" t="s">
        <v>10767</v>
      </c>
      <c r="Q832" s="21">
        <v>1</v>
      </c>
      <c r="R832" s="21">
        <v>0</v>
      </c>
      <c r="S832" s="22" t="s">
        <v>12974</v>
      </c>
      <c r="T832" s="22" t="s">
        <v>10769</v>
      </c>
      <c r="U832" s="22" t="s">
        <v>12975</v>
      </c>
      <c r="V832" s="23">
        <v>37364</v>
      </c>
      <c r="W832" s="22" t="s">
        <v>10787</v>
      </c>
    </row>
    <row r="833" spans="1:23" x14ac:dyDescent="0.25">
      <c r="A833" s="21">
        <v>11826</v>
      </c>
      <c r="B833" s="21">
        <v>300</v>
      </c>
      <c r="C833" s="36" t="str">
        <f>_xlfn.XLOOKUP($B833,'Q1 DATA TABLE'!$A:$A,'Q1 DATA TABLE'!$G:$G)</f>
        <v>Beverly Hills</v>
      </c>
      <c r="D833" s="36" t="str">
        <f>_xlfn.XLOOKUP($B833,'Q1 DATA TABLE'!$A:$A,'Q1 DATA TABLE'!C:C)</f>
        <v>California</v>
      </c>
      <c r="E833" s="36" t="str">
        <f>_xlfn.XLOOKUP($B833,'Q1 DATA TABLE'!$A:$A,'Q1 DATA TABLE'!$E:$E)</f>
        <v>United States</v>
      </c>
      <c r="F833" s="36">
        <f>_xlfn.XLOOKUP($B833,'Q1 DATA TABLE'!$A:$A,'Q1 DATA TABLE'!$H:$H)</f>
        <v>4</v>
      </c>
      <c r="G833" s="22" t="s">
        <v>10918</v>
      </c>
      <c r="H833" s="22" t="s">
        <v>10972</v>
      </c>
      <c r="I833" s="22" t="s">
        <v>12976</v>
      </c>
      <c r="J833" s="23">
        <v>24153</v>
      </c>
      <c r="K833" s="22" t="s">
        <v>10765</v>
      </c>
      <c r="L833" s="22" t="s">
        <v>10792</v>
      </c>
      <c r="M833" s="24">
        <v>70000</v>
      </c>
      <c r="N833" s="21">
        <v>5</v>
      </c>
      <c r="O833" s="22" t="s">
        <v>11047</v>
      </c>
      <c r="P833" s="22" t="s">
        <v>10767</v>
      </c>
      <c r="Q833" s="21">
        <v>1</v>
      </c>
      <c r="R833" s="21">
        <v>0</v>
      </c>
      <c r="S833" s="22" t="s">
        <v>12977</v>
      </c>
      <c r="T833" s="22" t="s">
        <v>10769</v>
      </c>
      <c r="U833" s="22" t="s">
        <v>12978</v>
      </c>
      <c r="V833" s="23">
        <v>37375</v>
      </c>
      <c r="W833" s="22" t="s">
        <v>10780</v>
      </c>
    </row>
    <row r="834" spans="1:23" x14ac:dyDescent="0.25">
      <c r="A834" s="21">
        <v>11827</v>
      </c>
      <c r="B834" s="21">
        <v>55</v>
      </c>
      <c r="C834" s="36" t="str">
        <f>_xlfn.XLOOKUP($B834,'Q1 DATA TABLE'!$A:$A,'Q1 DATA TABLE'!$G:$G)</f>
        <v>Newton</v>
      </c>
      <c r="D834" s="36" t="str">
        <f>_xlfn.XLOOKUP($B834,'Q1 DATA TABLE'!$A:$A,'Q1 DATA TABLE'!C:C)</f>
        <v>British Columbia</v>
      </c>
      <c r="E834" s="36" t="str">
        <f>_xlfn.XLOOKUP($B834,'Q1 DATA TABLE'!$A:$A,'Q1 DATA TABLE'!$E:$E)</f>
        <v>Canada</v>
      </c>
      <c r="F834" s="36">
        <f>_xlfn.XLOOKUP($B834,'Q1 DATA TABLE'!$A:$A,'Q1 DATA TABLE'!$H:$H)</f>
        <v>6</v>
      </c>
      <c r="G834" s="22" t="s">
        <v>11231</v>
      </c>
      <c r="H834" s="22" t="s">
        <v>10765</v>
      </c>
      <c r="I834" s="22" t="s">
        <v>11144</v>
      </c>
      <c r="J834" s="23">
        <v>25466</v>
      </c>
      <c r="K834" s="22" t="s">
        <v>10765</v>
      </c>
      <c r="L834" s="22" t="s">
        <v>10792</v>
      </c>
      <c r="M834" s="24">
        <v>60000</v>
      </c>
      <c r="N834" s="21">
        <v>2</v>
      </c>
      <c r="O834" s="22" t="s">
        <v>11047</v>
      </c>
      <c r="P834" s="22" t="s">
        <v>10767</v>
      </c>
      <c r="Q834" s="21">
        <v>1</v>
      </c>
      <c r="R834" s="21">
        <v>0</v>
      </c>
      <c r="S834" s="22" t="s">
        <v>12979</v>
      </c>
      <c r="T834" s="22" t="s">
        <v>10769</v>
      </c>
      <c r="U834" s="22" t="s">
        <v>12980</v>
      </c>
      <c r="V834" s="23">
        <v>37857</v>
      </c>
      <c r="W834" s="22" t="s">
        <v>10787</v>
      </c>
    </row>
    <row r="835" spans="1:23" x14ac:dyDescent="0.25">
      <c r="A835" s="21">
        <v>11828</v>
      </c>
      <c r="B835" s="21">
        <v>545</v>
      </c>
      <c r="C835" s="36" t="str">
        <f>_xlfn.XLOOKUP($B835,'Q1 DATA TABLE'!$A:$A,'Q1 DATA TABLE'!$G:$G)</f>
        <v>Milwaukie</v>
      </c>
      <c r="D835" s="36" t="str">
        <f>_xlfn.XLOOKUP($B835,'Q1 DATA TABLE'!$A:$A,'Q1 DATA TABLE'!C:C)</f>
        <v>Oregon</v>
      </c>
      <c r="E835" s="36" t="str">
        <f>_xlfn.XLOOKUP($B835,'Q1 DATA TABLE'!$A:$A,'Q1 DATA TABLE'!$E:$E)</f>
        <v>United States</v>
      </c>
      <c r="F835" s="36">
        <f>_xlfn.XLOOKUP($B835,'Q1 DATA TABLE'!$A:$A,'Q1 DATA TABLE'!$H:$H)</f>
        <v>1</v>
      </c>
      <c r="G835" s="22" t="s">
        <v>12338</v>
      </c>
      <c r="H835" s="22" t="s">
        <v>10769</v>
      </c>
      <c r="I835" s="22" t="s">
        <v>11436</v>
      </c>
      <c r="J835" s="23">
        <v>25362</v>
      </c>
      <c r="K835" s="22" t="s">
        <v>10765</v>
      </c>
      <c r="L835" s="22" t="s">
        <v>10792</v>
      </c>
      <c r="M835" s="24">
        <v>70000</v>
      </c>
      <c r="N835" s="21">
        <v>5</v>
      </c>
      <c r="O835" s="22" t="s">
        <v>11047</v>
      </c>
      <c r="P835" s="22" t="s">
        <v>10767</v>
      </c>
      <c r="Q835" s="21">
        <v>1</v>
      </c>
      <c r="R835" s="21">
        <v>2</v>
      </c>
      <c r="S835" s="22" t="s">
        <v>12981</v>
      </c>
      <c r="T835" s="22" t="s">
        <v>10769</v>
      </c>
      <c r="U835" s="22" t="s">
        <v>12982</v>
      </c>
      <c r="V835" s="23">
        <v>37899</v>
      </c>
      <c r="W835" s="22" t="s">
        <v>10780</v>
      </c>
    </row>
    <row r="836" spans="1:23" x14ac:dyDescent="0.25">
      <c r="A836" s="21">
        <v>11829</v>
      </c>
      <c r="B836" s="21">
        <v>637</v>
      </c>
      <c r="C836" s="36" t="str">
        <f>_xlfn.XLOOKUP($B836,'Q1 DATA TABLE'!$A:$A,'Q1 DATA TABLE'!$G:$G)</f>
        <v>Seattle</v>
      </c>
      <c r="D836" s="36" t="str">
        <f>_xlfn.XLOOKUP($B836,'Q1 DATA TABLE'!$A:$A,'Q1 DATA TABLE'!C:C)</f>
        <v>Washington</v>
      </c>
      <c r="E836" s="36" t="str">
        <f>_xlfn.XLOOKUP($B836,'Q1 DATA TABLE'!$A:$A,'Q1 DATA TABLE'!$E:$E)</f>
        <v>United States</v>
      </c>
      <c r="F836" s="36">
        <f>_xlfn.XLOOKUP($B836,'Q1 DATA TABLE'!$A:$A,'Q1 DATA TABLE'!$H:$H)</f>
        <v>1</v>
      </c>
      <c r="G836" s="22" t="s">
        <v>12983</v>
      </c>
      <c r="H836" s="22" t="s">
        <v>10769</v>
      </c>
      <c r="I836" s="22" t="s">
        <v>11577</v>
      </c>
      <c r="J836" s="23">
        <v>25509</v>
      </c>
      <c r="K836" s="22" t="s">
        <v>10765</v>
      </c>
      <c r="L836" s="22" t="s">
        <v>10792</v>
      </c>
      <c r="M836" s="24">
        <v>70000</v>
      </c>
      <c r="N836" s="21">
        <v>5</v>
      </c>
      <c r="O836" s="22" t="s">
        <v>11047</v>
      </c>
      <c r="P836" s="22" t="s">
        <v>10767</v>
      </c>
      <c r="Q836" s="21">
        <v>1</v>
      </c>
      <c r="R836" s="21">
        <v>2</v>
      </c>
      <c r="S836" s="22" t="s">
        <v>12984</v>
      </c>
      <c r="T836" s="22" t="s">
        <v>10769</v>
      </c>
      <c r="U836" s="22" t="s">
        <v>12985</v>
      </c>
      <c r="V836" s="23">
        <v>37878</v>
      </c>
      <c r="W836" s="22" t="s">
        <v>10780</v>
      </c>
    </row>
    <row r="837" spans="1:23" x14ac:dyDescent="0.25">
      <c r="A837" s="21">
        <v>11830</v>
      </c>
      <c r="B837" s="21">
        <v>336</v>
      </c>
      <c r="C837" s="36" t="str">
        <f>_xlfn.XLOOKUP($B837,'Q1 DATA TABLE'!$A:$A,'Q1 DATA TABLE'!$G:$G)</f>
        <v>Lincoln Acres</v>
      </c>
      <c r="D837" s="36" t="str">
        <f>_xlfn.XLOOKUP($B837,'Q1 DATA TABLE'!$A:$A,'Q1 DATA TABLE'!C:C)</f>
        <v>California</v>
      </c>
      <c r="E837" s="36" t="str">
        <f>_xlfn.XLOOKUP($B837,'Q1 DATA TABLE'!$A:$A,'Q1 DATA TABLE'!$E:$E)</f>
        <v>United States</v>
      </c>
      <c r="F837" s="36">
        <f>_xlfn.XLOOKUP($B837,'Q1 DATA TABLE'!$A:$A,'Q1 DATA TABLE'!$H:$H)</f>
        <v>4</v>
      </c>
      <c r="G837" s="22" t="s">
        <v>11337</v>
      </c>
      <c r="H837" s="22" t="s">
        <v>12106</v>
      </c>
      <c r="I837" s="22" t="s">
        <v>10963</v>
      </c>
      <c r="J837" s="23">
        <v>25218</v>
      </c>
      <c r="K837" s="22" t="s">
        <v>10765</v>
      </c>
      <c r="L837" s="22" t="s">
        <v>10792</v>
      </c>
      <c r="M837" s="24">
        <v>80000</v>
      </c>
      <c r="N837" s="21">
        <v>3</v>
      </c>
      <c r="O837" s="22" t="s">
        <v>11047</v>
      </c>
      <c r="P837" s="22" t="s">
        <v>10767</v>
      </c>
      <c r="Q837" s="21">
        <v>1</v>
      </c>
      <c r="R837" s="21">
        <v>0</v>
      </c>
      <c r="S837" s="22" t="s">
        <v>12986</v>
      </c>
      <c r="T837" s="22" t="s">
        <v>10769</v>
      </c>
      <c r="U837" s="22" t="s">
        <v>12987</v>
      </c>
      <c r="V837" s="23">
        <v>37347</v>
      </c>
      <c r="W837" s="22" t="s">
        <v>10780</v>
      </c>
    </row>
    <row r="838" spans="1:23" x14ac:dyDescent="0.25">
      <c r="A838" s="21">
        <v>11831</v>
      </c>
      <c r="B838" s="21">
        <v>358</v>
      </c>
      <c r="C838" s="36" t="str">
        <f>_xlfn.XLOOKUP($B838,'Q1 DATA TABLE'!$A:$A,'Q1 DATA TABLE'!$G:$G)</f>
        <v>San Carlos</v>
      </c>
      <c r="D838" s="36" t="str">
        <f>_xlfn.XLOOKUP($B838,'Q1 DATA TABLE'!$A:$A,'Q1 DATA TABLE'!C:C)</f>
        <v>California</v>
      </c>
      <c r="E838" s="36" t="str">
        <f>_xlfn.XLOOKUP($B838,'Q1 DATA TABLE'!$A:$A,'Q1 DATA TABLE'!$E:$E)</f>
        <v>United States</v>
      </c>
      <c r="F838" s="36">
        <f>_xlfn.XLOOKUP($B838,'Q1 DATA TABLE'!$A:$A,'Q1 DATA TABLE'!$H:$H)</f>
        <v>4</v>
      </c>
      <c r="G838" s="22" t="s">
        <v>11793</v>
      </c>
      <c r="H838" s="22" t="s">
        <v>10769</v>
      </c>
      <c r="I838" s="22" t="s">
        <v>11213</v>
      </c>
      <c r="J838" s="23">
        <v>25531</v>
      </c>
      <c r="K838" s="22" t="s">
        <v>10765</v>
      </c>
      <c r="L838" s="22" t="s">
        <v>10765</v>
      </c>
      <c r="M838" s="24">
        <v>80000</v>
      </c>
      <c r="N838" s="21">
        <v>3</v>
      </c>
      <c r="O838" s="22" t="s">
        <v>11047</v>
      </c>
      <c r="P838" s="22" t="s">
        <v>10767</v>
      </c>
      <c r="Q838" s="21">
        <v>1</v>
      </c>
      <c r="R838" s="21">
        <v>0</v>
      </c>
      <c r="S838" s="22" t="s">
        <v>12989</v>
      </c>
      <c r="T838" s="22" t="s">
        <v>10769</v>
      </c>
      <c r="U838" s="22" t="s">
        <v>12990</v>
      </c>
      <c r="V838" s="23">
        <v>37375</v>
      </c>
      <c r="W838" s="22" t="s">
        <v>10780</v>
      </c>
    </row>
    <row r="839" spans="1:23" x14ac:dyDescent="0.25">
      <c r="A839" s="21">
        <v>11832</v>
      </c>
      <c r="B839" s="21">
        <v>644</v>
      </c>
      <c r="C839" s="36" t="str">
        <f>_xlfn.XLOOKUP($B839,'Q1 DATA TABLE'!$A:$A,'Q1 DATA TABLE'!$G:$G)</f>
        <v>Walla Walla</v>
      </c>
      <c r="D839" s="36" t="str">
        <f>_xlfn.XLOOKUP($B839,'Q1 DATA TABLE'!$A:$A,'Q1 DATA TABLE'!C:C)</f>
        <v>Washington</v>
      </c>
      <c r="E839" s="36" t="str">
        <f>_xlfn.XLOOKUP($B839,'Q1 DATA TABLE'!$A:$A,'Q1 DATA TABLE'!$E:$E)</f>
        <v>United States</v>
      </c>
      <c r="F839" s="36">
        <f>_xlfn.XLOOKUP($B839,'Q1 DATA TABLE'!$A:$A,'Q1 DATA TABLE'!$H:$H)</f>
        <v>1</v>
      </c>
      <c r="G839" s="22" t="s">
        <v>12743</v>
      </c>
      <c r="H839" s="22" t="s">
        <v>10769</v>
      </c>
      <c r="I839" s="22" t="s">
        <v>10978</v>
      </c>
      <c r="J839" s="23">
        <v>23837</v>
      </c>
      <c r="K839" s="22" t="s">
        <v>10777</v>
      </c>
      <c r="L839" s="22" t="s">
        <v>10792</v>
      </c>
      <c r="M839" s="24">
        <v>40000</v>
      </c>
      <c r="N839" s="21">
        <v>0</v>
      </c>
      <c r="O839" s="22" t="s">
        <v>10766</v>
      </c>
      <c r="P839" s="22" t="s">
        <v>10767</v>
      </c>
      <c r="Q839" s="21">
        <v>0</v>
      </c>
      <c r="R839" s="21">
        <v>1</v>
      </c>
      <c r="S839" s="22" t="s">
        <v>12991</v>
      </c>
      <c r="T839" s="22" t="s">
        <v>10769</v>
      </c>
      <c r="U839" s="22" t="s">
        <v>12992</v>
      </c>
      <c r="V839" s="23">
        <v>37855</v>
      </c>
      <c r="W839" s="22" t="s">
        <v>10787</v>
      </c>
    </row>
    <row r="840" spans="1:23" x14ac:dyDescent="0.25">
      <c r="A840" s="21">
        <v>11833</v>
      </c>
      <c r="B840" s="21">
        <v>59</v>
      </c>
      <c r="C840" s="36" t="str">
        <f>_xlfn.XLOOKUP($B840,'Q1 DATA TABLE'!$A:$A,'Q1 DATA TABLE'!$G:$G)</f>
        <v>Oak Bay</v>
      </c>
      <c r="D840" s="36" t="str">
        <f>_xlfn.XLOOKUP($B840,'Q1 DATA TABLE'!$A:$A,'Q1 DATA TABLE'!C:C)</f>
        <v>British Columbia</v>
      </c>
      <c r="E840" s="36" t="str">
        <f>_xlfn.XLOOKUP($B840,'Q1 DATA TABLE'!$A:$A,'Q1 DATA TABLE'!$E:$E)</f>
        <v>Canada</v>
      </c>
      <c r="F840" s="36">
        <f>_xlfn.XLOOKUP($B840,'Q1 DATA TABLE'!$A:$A,'Q1 DATA TABLE'!$H:$H)</f>
        <v>6</v>
      </c>
      <c r="G840" s="22" t="s">
        <v>12993</v>
      </c>
      <c r="H840" s="22" t="s">
        <v>10807</v>
      </c>
      <c r="I840" s="22" t="s">
        <v>11030</v>
      </c>
      <c r="J840" s="23">
        <v>23946</v>
      </c>
      <c r="K840" s="22" t="s">
        <v>10765</v>
      </c>
      <c r="L840" s="22" t="s">
        <v>10765</v>
      </c>
      <c r="M840" s="24">
        <v>80000</v>
      </c>
      <c r="N840" s="21">
        <v>3</v>
      </c>
      <c r="O840" s="22" t="s">
        <v>10766</v>
      </c>
      <c r="P840" s="22" t="s">
        <v>10857</v>
      </c>
      <c r="Q840" s="21">
        <v>1</v>
      </c>
      <c r="R840" s="21">
        <v>1</v>
      </c>
      <c r="S840" s="22" t="s">
        <v>12994</v>
      </c>
      <c r="T840" s="22" t="s">
        <v>10769</v>
      </c>
      <c r="U840" s="22" t="s">
        <v>12995</v>
      </c>
      <c r="V840" s="23">
        <v>37969</v>
      </c>
      <c r="W840" s="22" t="s">
        <v>10787</v>
      </c>
    </row>
    <row r="841" spans="1:23" x14ac:dyDescent="0.25">
      <c r="A841" s="21">
        <v>11834</v>
      </c>
      <c r="B841" s="21">
        <v>339</v>
      </c>
      <c r="C841" s="36" t="str">
        <f>_xlfn.XLOOKUP($B841,'Q1 DATA TABLE'!$A:$A,'Q1 DATA TABLE'!$G:$G)</f>
        <v>Mill Valley</v>
      </c>
      <c r="D841" s="36" t="str">
        <f>_xlfn.XLOOKUP($B841,'Q1 DATA TABLE'!$A:$A,'Q1 DATA TABLE'!C:C)</f>
        <v>California</v>
      </c>
      <c r="E841" s="36" t="str">
        <f>_xlfn.XLOOKUP($B841,'Q1 DATA TABLE'!$A:$A,'Q1 DATA TABLE'!$E:$E)</f>
        <v>United States</v>
      </c>
      <c r="F841" s="36">
        <f>_xlfn.XLOOKUP($B841,'Q1 DATA TABLE'!$A:$A,'Q1 DATA TABLE'!$H:$H)</f>
        <v>4</v>
      </c>
      <c r="G841" s="22" t="s">
        <v>11837</v>
      </c>
      <c r="H841" s="22" t="s">
        <v>10765</v>
      </c>
      <c r="I841" s="22" t="s">
        <v>10996</v>
      </c>
      <c r="J841" s="23">
        <v>24040</v>
      </c>
      <c r="K841" s="22" t="s">
        <v>10777</v>
      </c>
      <c r="L841" s="22" t="s">
        <v>10765</v>
      </c>
      <c r="M841" s="24">
        <v>80000</v>
      </c>
      <c r="N841" s="21">
        <v>3</v>
      </c>
      <c r="O841" s="22" t="s">
        <v>10766</v>
      </c>
      <c r="P841" s="22" t="s">
        <v>10857</v>
      </c>
      <c r="Q841" s="21">
        <v>0</v>
      </c>
      <c r="R841" s="21">
        <v>1</v>
      </c>
      <c r="S841" s="22" t="s">
        <v>12996</v>
      </c>
      <c r="T841" s="22" t="s">
        <v>10769</v>
      </c>
      <c r="U841" s="22" t="s">
        <v>12997</v>
      </c>
      <c r="V841" s="23">
        <v>37370</v>
      </c>
      <c r="W841" s="22" t="s">
        <v>10780</v>
      </c>
    </row>
    <row r="842" spans="1:23" x14ac:dyDescent="0.25">
      <c r="A842" s="21">
        <v>11835</v>
      </c>
      <c r="B842" s="21">
        <v>53</v>
      </c>
      <c r="C842" s="36" t="str">
        <f>_xlfn.XLOOKUP($B842,'Q1 DATA TABLE'!$A:$A,'Q1 DATA TABLE'!$G:$G)</f>
        <v>Metchosin</v>
      </c>
      <c r="D842" s="36" t="str">
        <f>_xlfn.XLOOKUP($B842,'Q1 DATA TABLE'!$A:$A,'Q1 DATA TABLE'!C:C)</f>
        <v>British Columbia</v>
      </c>
      <c r="E842" s="36" t="str">
        <f>_xlfn.XLOOKUP($B842,'Q1 DATA TABLE'!$A:$A,'Q1 DATA TABLE'!$E:$E)</f>
        <v>Canada</v>
      </c>
      <c r="F842" s="36">
        <f>_xlfn.XLOOKUP($B842,'Q1 DATA TABLE'!$A:$A,'Q1 DATA TABLE'!$H:$H)</f>
        <v>6</v>
      </c>
      <c r="G842" s="22" t="s">
        <v>11906</v>
      </c>
      <c r="H842" s="22" t="s">
        <v>10765</v>
      </c>
      <c r="I842" s="22" t="s">
        <v>10904</v>
      </c>
      <c r="J842" s="23">
        <v>23912</v>
      </c>
      <c r="K842" s="22" t="s">
        <v>10777</v>
      </c>
      <c r="L842" s="22" t="s">
        <v>10765</v>
      </c>
      <c r="M842" s="24">
        <v>80000</v>
      </c>
      <c r="N842" s="21">
        <v>3</v>
      </c>
      <c r="O842" s="22" t="s">
        <v>10766</v>
      </c>
      <c r="P842" s="22" t="s">
        <v>10857</v>
      </c>
      <c r="Q842" s="21">
        <v>1</v>
      </c>
      <c r="R842" s="21">
        <v>2</v>
      </c>
      <c r="S842" s="22" t="s">
        <v>12998</v>
      </c>
      <c r="T842" s="22" t="s">
        <v>10769</v>
      </c>
      <c r="U842" s="22" t="s">
        <v>12999</v>
      </c>
      <c r="V842" s="23">
        <v>37816</v>
      </c>
      <c r="W842" s="22" t="s">
        <v>10787</v>
      </c>
    </row>
    <row r="843" spans="1:23" x14ac:dyDescent="0.25">
      <c r="A843" s="21">
        <v>11836</v>
      </c>
      <c r="B843" s="21">
        <v>616</v>
      </c>
      <c r="C843" s="36" t="str">
        <f>_xlfn.XLOOKUP($B843,'Q1 DATA TABLE'!$A:$A,'Q1 DATA TABLE'!$G:$G)</f>
        <v>Everett</v>
      </c>
      <c r="D843" s="36" t="str">
        <f>_xlfn.XLOOKUP($B843,'Q1 DATA TABLE'!$A:$A,'Q1 DATA TABLE'!C:C)</f>
        <v>Washington</v>
      </c>
      <c r="E843" s="36" t="str">
        <f>_xlfn.XLOOKUP($B843,'Q1 DATA TABLE'!$A:$A,'Q1 DATA TABLE'!$E:$E)</f>
        <v>United States</v>
      </c>
      <c r="F843" s="36">
        <f>_xlfn.XLOOKUP($B843,'Q1 DATA TABLE'!$A:$A,'Q1 DATA TABLE'!$H:$H)</f>
        <v>1</v>
      </c>
      <c r="G843" s="22" t="s">
        <v>13000</v>
      </c>
      <c r="H843" s="22" t="s">
        <v>10769</v>
      </c>
      <c r="I843" s="22" t="s">
        <v>13001</v>
      </c>
      <c r="J843" s="23">
        <v>23859</v>
      </c>
      <c r="K843" s="22" t="s">
        <v>10765</v>
      </c>
      <c r="L843" s="22" t="s">
        <v>10765</v>
      </c>
      <c r="M843" s="24">
        <v>80000</v>
      </c>
      <c r="N843" s="21">
        <v>3</v>
      </c>
      <c r="O843" s="22" t="s">
        <v>10766</v>
      </c>
      <c r="P843" s="22" t="s">
        <v>10857</v>
      </c>
      <c r="Q843" s="21">
        <v>1</v>
      </c>
      <c r="R843" s="21">
        <v>2</v>
      </c>
      <c r="S843" s="22" t="s">
        <v>13002</v>
      </c>
      <c r="T843" s="22" t="s">
        <v>10769</v>
      </c>
      <c r="U843" s="22" t="s">
        <v>13003</v>
      </c>
      <c r="V843" s="23">
        <v>37889</v>
      </c>
      <c r="W843" s="22" t="s">
        <v>10780</v>
      </c>
    </row>
    <row r="844" spans="1:23" x14ac:dyDescent="0.25">
      <c r="A844" s="21">
        <v>11837</v>
      </c>
      <c r="B844" s="21">
        <v>360</v>
      </c>
      <c r="C844" s="36" t="str">
        <f>_xlfn.XLOOKUP($B844,'Q1 DATA TABLE'!$A:$A,'Q1 DATA TABLE'!$G:$G)</f>
        <v>San Francisco</v>
      </c>
      <c r="D844" s="36" t="str">
        <f>_xlfn.XLOOKUP($B844,'Q1 DATA TABLE'!$A:$A,'Q1 DATA TABLE'!C:C)</f>
        <v>California</v>
      </c>
      <c r="E844" s="36" t="str">
        <f>_xlfn.XLOOKUP($B844,'Q1 DATA TABLE'!$A:$A,'Q1 DATA TABLE'!$E:$E)</f>
        <v>United States</v>
      </c>
      <c r="F844" s="36">
        <f>_xlfn.XLOOKUP($B844,'Q1 DATA TABLE'!$A:$A,'Q1 DATA TABLE'!$H:$H)</f>
        <v>4</v>
      </c>
      <c r="G844" s="22" t="s">
        <v>11827</v>
      </c>
      <c r="H844" s="22" t="s">
        <v>10769</v>
      </c>
      <c r="I844" s="22" t="s">
        <v>11431</v>
      </c>
      <c r="J844" s="23">
        <v>23963</v>
      </c>
      <c r="K844" s="22" t="s">
        <v>10777</v>
      </c>
      <c r="L844" s="22" t="s">
        <v>10792</v>
      </c>
      <c r="M844" s="24">
        <v>80000</v>
      </c>
      <c r="N844" s="21">
        <v>3</v>
      </c>
      <c r="O844" s="22" t="s">
        <v>10766</v>
      </c>
      <c r="P844" s="22" t="s">
        <v>10857</v>
      </c>
      <c r="Q844" s="21">
        <v>1</v>
      </c>
      <c r="R844" s="21">
        <v>2</v>
      </c>
      <c r="S844" s="22" t="s">
        <v>13004</v>
      </c>
      <c r="T844" s="22" t="s">
        <v>10769</v>
      </c>
      <c r="U844" s="22" t="s">
        <v>13005</v>
      </c>
      <c r="V844" s="23">
        <v>37361</v>
      </c>
      <c r="W844" s="22" t="s">
        <v>10787</v>
      </c>
    </row>
    <row r="845" spans="1:23" x14ac:dyDescent="0.25">
      <c r="A845" s="21">
        <v>11838</v>
      </c>
      <c r="B845" s="21">
        <v>536</v>
      </c>
      <c r="C845" s="36" t="str">
        <f>_xlfn.XLOOKUP($B845,'Q1 DATA TABLE'!$A:$A,'Q1 DATA TABLE'!$G:$G)</f>
        <v>Beaverton</v>
      </c>
      <c r="D845" s="36" t="str">
        <f>_xlfn.XLOOKUP($B845,'Q1 DATA TABLE'!$A:$A,'Q1 DATA TABLE'!C:C)</f>
        <v>Oregon</v>
      </c>
      <c r="E845" s="36" t="str">
        <f>_xlfn.XLOOKUP($B845,'Q1 DATA TABLE'!$A:$A,'Q1 DATA TABLE'!$E:$E)</f>
        <v>United States</v>
      </c>
      <c r="F845" s="36">
        <f>_xlfn.XLOOKUP($B845,'Q1 DATA TABLE'!$A:$A,'Q1 DATA TABLE'!$H:$H)</f>
        <v>1</v>
      </c>
      <c r="G845" s="22" t="s">
        <v>12395</v>
      </c>
      <c r="H845" s="22" t="s">
        <v>10972</v>
      </c>
      <c r="I845" s="22" t="s">
        <v>11444</v>
      </c>
      <c r="J845" s="23">
        <v>23782</v>
      </c>
      <c r="K845" s="22" t="s">
        <v>10777</v>
      </c>
      <c r="L845" s="22" t="s">
        <v>10765</v>
      </c>
      <c r="M845" s="24">
        <v>80000</v>
      </c>
      <c r="N845" s="21">
        <v>3</v>
      </c>
      <c r="O845" s="22" t="s">
        <v>10766</v>
      </c>
      <c r="P845" s="22" t="s">
        <v>10857</v>
      </c>
      <c r="Q845" s="21">
        <v>0</v>
      </c>
      <c r="R845" s="21">
        <v>2</v>
      </c>
      <c r="S845" s="22" t="s">
        <v>13006</v>
      </c>
      <c r="T845" s="22" t="s">
        <v>10769</v>
      </c>
      <c r="U845" s="22" t="s">
        <v>13007</v>
      </c>
      <c r="V845" s="23">
        <v>37957</v>
      </c>
      <c r="W845" s="22" t="s">
        <v>10780</v>
      </c>
    </row>
    <row r="846" spans="1:23" x14ac:dyDescent="0.25">
      <c r="A846" s="21">
        <v>11839</v>
      </c>
      <c r="B846" s="21">
        <v>369</v>
      </c>
      <c r="C846" s="36" t="str">
        <f>_xlfn.XLOOKUP($B846,'Q1 DATA TABLE'!$A:$A,'Q1 DATA TABLE'!$G:$G)</f>
        <v>Santa Monica</v>
      </c>
      <c r="D846" s="36" t="str">
        <f>_xlfn.XLOOKUP($B846,'Q1 DATA TABLE'!$A:$A,'Q1 DATA TABLE'!C:C)</f>
        <v>California</v>
      </c>
      <c r="E846" s="36" t="str">
        <f>_xlfn.XLOOKUP($B846,'Q1 DATA TABLE'!$A:$A,'Q1 DATA TABLE'!$E:$E)</f>
        <v>United States</v>
      </c>
      <c r="F846" s="36">
        <f>_xlfn.XLOOKUP($B846,'Q1 DATA TABLE'!$A:$A,'Q1 DATA TABLE'!$H:$H)</f>
        <v>4</v>
      </c>
      <c r="G846" s="22" t="s">
        <v>13008</v>
      </c>
      <c r="H846" s="22" t="s">
        <v>10769</v>
      </c>
      <c r="I846" s="22" t="s">
        <v>11165</v>
      </c>
      <c r="J846" s="23">
        <v>23948</v>
      </c>
      <c r="K846" s="22" t="s">
        <v>10777</v>
      </c>
      <c r="L846" s="22" t="s">
        <v>10765</v>
      </c>
      <c r="M846" s="24">
        <v>60000</v>
      </c>
      <c r="N846" s="21">
        <v>0</v>
      </c>
      <c r="O846" s="22" t="s">
        <v>11047</v>
      </c>
      <c r="P846" s="22" t="s">
        <v>10767</v>
      </c>
      <c r="Q846" s="21">
        <v>1</v>
      </c>
      <c r="R846" s="21">
        <v>1</v>
      </c>
      <c r="S846" s="22" t="s">
        <v>13009</v>
      </c>
      <c r="T846" s="22" t="s">
        <v>10769</v>
      </c>
      <c r="U846" s="22" t="s">
        <v>13010</v>
      </c>
      <c r="V846" s="23">
        <v>37374</v>
      </c>
      <c r="W846" s="22" t="s">
        <v>10787</v>
      </c>
    </row>
    <row r="847" spans="1:23" x14ac:dyDescent="0.25">
      <c r="A847" s="21">
        <v>11840</v>
      </c>
      <c r="B847" s="21">
        <v>336</v>
      </c>
      <c r="C847" s="36" t="str">
        <f>_xlfn.XLOOKUP($B847,'Q1 DATA TABLE'!$A:$A,'Q1 DATA TABLE'!$G:$G)</f>
        <v>Lincoln Acres</v>
      </c>
      <c r="D847" s="36" t="str">
        <f>_xlfn.XLOOKUP($B847,'Q1 DATA TABLE'!$A:$A,'Q1 DATA TABLE'!C:C)</f>
        <v>California</v>
      </c>
      <c r="E847" s="36" t="str">
        <f>_xlfn.XLOOKUP($B847,'Q1 DATA TABLE'!$A:$A,'Q1 DATA TABLE'!$E:$E)</f>
        <v>United States</v>
      </c>
      <c r="F847" s="36">
        <f>_xlfn.XLOOKUP($B847,'Q1 DATA TABLE'!$A:$A,'Q1 DATA TABLE'!$H:$H)</f>
        <v>4</v>
      </c>
      <c r="G847" s="22" t="s">
        <v>11915</v>
      </c>
      <c r="H847" s="22" t="s">
        <v>10871</v>
      </c>
      <c r="I847" s="22" t="s">
        <v>11353</v>
      </c>
      <c r="J847" s="23">
        <v>23879</v>
      </c>
      <c r="K847" s="22" t="s">
        <v>10765</v>
      </c>
      <c r="L847" s="22" t="s">
        <v>10765</v>
      </c>
      <c r="M847" s="24">
        <v>60000</v>
      </c>
      <c r="N847" s="21">
        <v>0</v>
      </c>
      <c r="O847" s="22" t="s">
        <v>11047</v>
      </c>
      <c r="P847" s="22" t="s">
        <v>10767</v>
      </c>
      <c r="Q847" s="21">
        <v>1</v>
      </c>
      <c r="R847" s="21">
        <v>1</v>
      </c>
      <c r="S847" s="22" t="s">
        <v>13011</v>
      </c>
      <c r="T847" s="22" t="s">
        <v>10769</v>
      </c>
      <c r="U847" s="22" t="s">
        <v>13012</v>
      </c>
      <c r="V847" s="23">
        <v>37926</v>
      </c>
      <c r="W847" s="22" t="s">
        <v>10787</v>
      </c>
    </row>
    <row r="848" spans="1:23" x14ac:dyDescent="0.25">
      <c r="A848" s="21">
        <v>11841</v>
      </c>
      <c r="B848" s="21">
        <v>52</v>
      </c>
      <c r="C848" s="36" t="str">
        <f>_xlfn.XLOOKUP($B848,'Q1 DATA TABLE'!$A:$A,'Q1 DATA TABLE'!$G:$G)</f>
        <v>Langley</v>
      </c>
      <c r="D848" s="36" t="str">
        <f>_xlfn.XLOOKUP($B848,'Q1 DATA TABLE'!$A:$A,'Q1 DATA TABLE'!C:C)</f>
        <v>British Columbia</v>
      </c>
      <c r="E848" s="36" t="str">
        <f>_xlfn.XLOOKUP($B848,'Q1 DATA TABLE'!$A:$A,'Q1 DATA TABLE'!$E:$E)</f>
        <v>Canada</v>
      </c>
      <c r="F848" s="36">
        <f>_xlfn.XLOOKUP($B848,'Q1 DATA TABLE'!$A:$A,'Q1 DATA TABLE'!$H:$H)</f>
        <v>6</v>
      </c>
      <c r="G848" s="22" t="s">
        <v>11851</v>
      </c>
      <c r="H848" s="22" t="s">
        <v>10769</v>
      </c>
      <c r="I848" s="22" t="s">
        <v>11222</v>
      </c>
      <c r="J848" s="23">
        <v>23452</v>
      </c>
      <c r="K848" s="22" t="s">
        <v>10765</v>
      </c>
      <c r="L848" s="22" t="s">
        <v>10765</v>
      </c>
      <c r="M848" s="24">
        <v>40000</v>
      </c>
      <c r="N848" s="21">
        <v>0</v>
      </c>
      <c r="O848" s="22" t="s">
        <v>10766</v>
      </c>
      <c r="P848" s="22" t="s">
        <v>10767</v>
      </c>
      <c r="Q848" s="21">
        <v>0</v>
      </c>
      <c r="R848" s="21">
        <v>1</v>
      </c>
      <c r="S848" s="22" t="s">
        <v>13013</v>
      </c>
      <c r="T848" s="22" t="s">
        <v>10769</v>
      </c>
      <c r="U848" s="22" t="s">
        <v>13014</v>
      </c>
      <c r="V848" s="23">
        <v>37946</v>
      </c>
      <c r="W848" s="22" t="s">
        <v>10780</v>
      </c>
    </row>
    <row r="849" spans="1:23" x14ac:dyDescent="0.25">
      <c r="A849" s="21">
        <v>11842</v>
      </c>
      <c r="B849" s="21">
        <v>631</v>
      </c>
      <c r="C849" s="36" t="str">
        <f>_xlfn.XLOOKUP($B849,'Q1 DATA TABLE'!$A:$A,'Q1 DATA TABLE'!$G:$G)</f>
        <v>Olympia</v>
      </c>
      <c r="D849" s="36" t="str">
        <f>_xlfn.XLOOKUP($B849,'Q1 DATA TABLE'!$A:$A,'Q1 DATA TABLE'!C:C)</f>
        <v>Washington</v>
      </c>
      <c r="E849" s="36" t="str">
        <f>_xlfn.XLOOKUP($B849,'Q1 DATA TABLE'!$A:$A,'Q1 DATA TABLE'!$E:$E)</f>
        <v>United States</v>
      </c>
      <c r="F849" s="36">
        <f>_xlfn.XLOOKUP($B849,'Q1 DATA TABLE'!$A:$A,'Q1 DATA TABLE'!$H:$H)</f>
        <v>1</v>
      </c>
      <c r="G849" s="22" t="s">
        <v>12395</v>
      </c>
      <c r="H849" s="22" t="s">
        <v>10769</v>
      </c>
      <c r="I849" s="22" t="s">
        <v>10890</v>
      </c>
      <c r="J849" s="23">
        <v>23654</v>
      </c>
      <c r="K849" s="22" t="s">
        <v>10777</v>
      </c>
      <c r="L849" s="22" t="s">
        <v>10765</v>
      </c>
      <c r="M849" s="24">
        <v>50000</v>
      </c>
      <c r="N849" s="21">
        <v>4</v>
      </c>
      <c r="O849" s="22" t="s">
        <v>10766</v>
      </c>
      <c r="P849" s="22" t="s">
        <v>10857</v>
      </c>
      <c r="Q849" s="21">
        <v>1</v>
      </c>
      <c r="R849" s="21">
        <v>3</v>
      </c>
      <c r="S849" s="22" t="s">
        <v>13015</v>
      </c>
      <c r="T849" s="22" t="s">
        <v>10769</v>
      </c>
      <c r="U849" s="22" t="s">
        <v>13016</v>
      </c>
      <c r="V849" s="23">
        <v>37938</v>
      </c>
      <c r="W849" s="22" t="s">
        <v>10820</v>
      </c>
    </row>
    <row r="850" spans="1:23" x14ac:dyDescent="0.25">
      <c r="A850" s="21">
        <v>11843</v>
      </c>
      <c r="B850" s="21">
        <v>536</v>
      </c>
      <c r="C850" s="36" t="str">
        <f>_xlfn.XLOOKUP($B850,'Q1 DATA TABLE'!$A:$A,'Q1 DATA TABLE'!$G:$G)</f>
        <v>Beaverton</v>
      </c>
      <c r="D850" s="36" t="str">
        <f>_xlfn.XLOOKUP($B850,'Q1 DATA TABLE'!$A:$A,'Q1 DATA TABLE'!C:C)</f>
        <v>Oregon</v>
      </c>
      <c r="E850" s="36" t="str">
        <f>_xlfn.XLOOKUP($B850,'Q1 DATA TABLE'!$A:$A,'Q1 DATA TABLE'!$E:$E)</f>
        <v>United States</v>
      </c>
      <c r="F850" s="36">
        <f>_xlfn.XLOOKUP($B850,'Q1 DATA TABLE'!$A:$A,'Q1 DATA TABLE'!$H:$H)</f>
        <v>1</v>
      </c>
      <c r="G850" s="22" t="s">
        <v>10790</v>
      </c>
      <c r="H850" s="22" t="s">
        <v>10769</v>
      </c>
      <c r="I850" s="22" t="s">
        <v>11000</v>
      </c>
      <c r="J850" s="23">
        <v>23692</v>
      </c>
      <c r="K850" s="22" t="s">
        <v>10777</v>
      </c>
      <c r="L850" s="22" t="s">
        <v>10792</v>
      </c>
      <c r="M850" s="24">
        <v>50000</v>
      </c>
      <c r="N850" s="21">
        <v>4</v>
      </c>
      <c r="O850" s="22" t="s">
        <v>10766</v>
      </c>
      <c r="P850" s="22" t="s">
        <v>10857</v>
      </c>
      <c r="Q850" s="21">
        <v>0</v>
      </c>
      <c r="R850" s="21">
        <v>3</v>
      </c>
      <c r="S850" s="22" t="s">
        <v>13017</v>
      </c>
      <c r="T850" s="22" t="s">
        <v>10769</v>
      </c>
      <c r="U850" s="22" t="s">
        <v>13018</v>
      </c>
      <c r="V850" s="23">
        <v>37844</v>
      </c>
      <c r="W850" s="22" t="s">
        <v>10820</v>
      </c>
    </row>
    <row r="851" spans="1:23" x14ac:dyDescent="0.25">
      <c r="A851" s="21">
        <v>11844</v>
      </c>
      <c r="B851" s="21">
        <v>307</v>
      </c>
      <c r="C851" s="36" t="str">
        <f>_xlfn.XLOOKUP($B851,'Q1 DATA TABLE'!$A:$A,'Q1 DATA TABLE'!$G:$G)</f>
        <v>Chula Vista</v>
      </c>
      <c r="D851" s="36" t="str">
        <f>_xlfn.XLOOKUP($B851,'Q1 DATA TABLE'!$A:$A,'Q1 DATA TABLE'!C:C)</f>
        <v>California</v>
      </c>
      <c r="E851" s="36" t="str">
        <f>_xlfn.XLOOKUP($B851,'Q1 DATA TABLE'!$A:$A,'Q1 DATA TABLE'!$E:$E)</f>
        <v>United States</v>
      </c>
      <c r="F851" s="36">
        <f>_xlfn.XLOOKUP($B851,'Q1 DATA TABLE'!$A:$A,'Q1 DATA TABLE'!$H:$H)</f>
        <v>4</v>
      </c>
      <c r="G851" s="22" t="s">
        <v>11042</v>
      </c>
      <c r="H851" s="22" t="s">
        <v>10972</v>
      </c>
      <c r="I851" s="22" t="s">
        <v>10808</v>
      </c>
      <c r="J851" s="23">
        <v>23475</v>
      </c>
      <c r="K851" s="22" t="s">
        <v>10777</v>
      </c>
      <c r="L851" s="22" t="s">
        <v>10792</v>
      </c>
      <c r="M851" s="24">
        <v>50000</v>
      </c>
      <c r="N851" s="21">
        <v>4</v>
      </c>
      <c r="O851" s="22" t="s">
        <v>10766</v>
      </c>
      <c r="P851" s="22" t="s">
        <v>10857</v>
      </c>
      <c r="Q851" s="21">
        <v>1</v>
      </c>
      <c r="R851" s="21">
        <v>3</v>
      </c>
      <c r="S851" s="22" t="s">
        <v>13019</v>
      </c>
      <c r="T851" s="22" t="s">
        <v>10769</v>
      </c>
      <c r="U851" s="22" t="s">
        <v>13020</v>
      </c>
      <c r="V851" s="23">
        <v>38084</v>
      </c>
      <c r="W851" s="22" t="s">
        <v>10820</v>
      </c>
    </row>
    <row r="852" spans="1:23" x14ac:dyDescent="0.25">
      <c r="A852" s="21">
        <v>11845</v>
      </c>
      <c r="B852" s="21">
        <v>63</v>
      </c>
      <c r="C852" s="36" t="str">
        <f>_xlfn.XLOOKUP($B852,'Q1 DATA TABLE'!$A:$A,'Q1 DATA TABLE'!$G:$G)</f>
        <v>Shawnee</v>
      </c>
      <c r="D852" s="36" t="str">
        <f>_xlfn.XLOOKUP($B852,'Q1 DATA TABLE'!$A:$A,'Q1 DATA TABLE'!C:C)</f>
        <v>British Columbia</v>
      </c>
      <c r="E852" s="36" t="str">
        <f>_xlfn.XLOOKUP($B852,'Q1 DATA TABLE'!$A:$A,'Q1 DATA TABLE'!$E:$E)</f>
        <v>Canada</v>
      </c>
      <c r="F852" s="36">
        <f>_xlfn.XLOOKUP($B852,'Q1 DATA TABLE'!$A:$A,'Q1 DATA TABLE'!$H:$H)</f>
        <v>6</v>
      </c>
      <c r="G852" s="22" t="s">
        <v>11597</v>
      </c>
      <c r="H852" s="22" t="s">
        <v>11118</v>
      </c>
      <c r="I852" s="22" t="s">
        <v>11632</v>
      </c>
      <c r="J852" s="23">
        <v>8997</v>
      </c>
      <c r="K852" s="22" t="s">
        <v>10777</v>
      </c>
      <c r="L852" s="22" t="s">
        <v>10792</v>
      </c>
      <c r="M852" s="24">
        <v>30000</v>
      </c>
      <c r="N852" s="21">
        <v>2</v>
      </c>
      <c r="O852" s="22" t="s">
        <v>10867</v>
      </c>
      <c r="P852" s="22" t="s">
        <v>10857</v>
      </c>
      <c r="Q852" s="21">
        <v>0</v>
      </c>
      <c r="R852" s="21">
        <v>2</v>
      </c>
      <c r="S852" s="22" t="s">
        <v>13021</v>
      </c>
      <c r="T852" s="22" t="s">
        <v>10769</v>
      </c>
      <c r="U852" s="22" t="s">
        <v>13022</v>
      </c>
      <c r="V852" s="23">
        <v>37850</v>
      </c>
      <c r="W852" s="22" t="s">
        <v>10780</v>
      </c>
    </row>
    <row r="853" spans="1:23" x14ac:dyDescent="0.25">
      <c r="A853" s="21">
        <v>11846</v>
      </c>
      <c r="B853" s="21">
        <v>337</v>
      </c>
      <c r="C853" s="36" t="str">
        <f>_xlfn.XLOOKUP($B853,'Q1 DATA TABLE'!$A:$A,'Q1 DATA TABLE'!$G:$G)</f>
        <v>Long Beach</v>
      </c>
      <c r="D853" s="36" t="str">
        <f>_xlfn.XLOOKUP($B853,'Q1 DATA TABLE'!$A:$A,'Q1 DATA TABLE'!C:C)</f>
        <v>California</v>
      </c>
      <c r="E853" s="36" t="str">
        <f>_xlfn.XLOOKUP($B853,'Q1 DATA TABLE'!$A:$A,'Q1 DATA TABLE'!$E:$E)</f>
        <v>United States</v>
      </c>
      <c r="F853" s="36">
        <f>_xlfn.XLOOKUP($B853,'Q1 DATA TABLE'!$A:$A,'Q1 DATA TABLE'!$H:$H)</f>
        <v>4</v>
      </c>
      <c r="G853" s="22" t="s">
        <v>11143</v>
      </c>
      <c r="H853" s="22" t="s">
        <v>11118</v>
      </c>
      <c r="I853" s="22" t="s">
        <v>11076</v>
      </c>
      <c r="J853" s="23">
        <v>23543</v>
      </c>
      <c r="K853" s="22" t="s">
        <v>10777</v>
      </c>
      <c r="L853" s="22" t="s">
        <v>10792</v>
      </c>
      <c r="M853" s="24">
        <v>50000</v>
      </c>
      <c r="N853" s="21">
        <v>4</v>
      </c>
      <c r="O853" s="22" t="s">
        <v>10766</v>
      </c>
      <c r="P853" s="22" t="s">
        <v>10857</v>
      </c>
      <c r="Q853" s="21">
        <v>1</v>
      </c>
      <c r="R853" s="21">
        <v>2</v>
      </c>
      <c r="S853" s="22" t="s">
        <v>13023</v>
      </c>
      <c r="T853" s="22" t="s">
        <v>10769</v>
      </c>
      <c r="U853" s="22" t="s">
        <v>13024</v>
      </c>
      <c r="V853" s="23">
        <v>37924</v>
      </c>
      <c r="W853" s="22" t="s">
        <v>10787</v>
      </c>
    </row>
    <row r="854" spans="1:23" x14ac:dyDescent="0.25">
      <c r="A854" s="21">
        <v>11847</v>
      </c>
      <c r="B854" s="21">
        <v>547</v>
      </c>
      <c r="C854" s="36" t="str">
        <f>_xlfn.XLOOKUP($B854,'Q1 DATA TABLE'!$A:$A,'Q1 DATA TABLE'!$G:$G)</f>
        <v>Portland</v>
      </c>
      <c r="D854" s="36" t="str">
        <f>_xlfn.XLOOKUP($B854,'Q1 DATA TABLE'!$A:$A,'Q1 DATA TABLE'!C:C)</f>
        <v>Oregon</v>
      </c>
      <c r="E854" s="36" t="str">
        <f>_xlfn.XLOOKUP($B854,'Q1 DATA TABLE'!$A:$A,'Q1 DATA TABLE'!$E:$E)</f>
        <v>United States</v>
      </c>
      <c r="F854" s="36">
        <f>_xlfn.XLOOKUP($B854,'Q1 DATA TABLE'!$A:$A,'Q1 DATA TABLE'!$H:$H)</f>
        <v>1</v>
      </c>
      <c r="G854" s="22" t="s">
        <v>13025</v>
      </c>
      <c r="H854" s="22" t="s">
        <v>10769</v>
      </c>
      <c r="I854" s="22" t="s">
        <v>11051</v>
      </c>
      <c r="J854" s="23">
        <v>23712</v>
      </c>
      <c r="K854" s="22" t="s">
        <v>10777</v>
      </c>
      <c r="L854" s="22" t="s">
        <v>10792</v>
      </c>
      <c r="M854" s="24">
        <v>50000</v>
      </c>
      <c r="N854" s="21">
        <v>4</v>
      </c>
      <c r="O854" s="22" t="s">
        <v>10766</v>
      </c>
      <c r="P854" s="22" t="s">
        <v>10857</v>
      </c>
      <c r="Q854" s="21">
        <v>0</v>
      </c>
      <c r="R854" s="21">
        <v>2</v>
      </c>
      <c r="S854" s="22" t="s">
        <v>13026</v>
      </c>
      <c r="T854" s="22" t="s">
        <v>10769</v>
      </c>
      <c r="U854" s="22" t="s">
        <v>13027</v>
      </c>
      <c r="V854" s="23">
        <v>37985</v>
      </c>
      <c r="W854" s="22" t="s">
        <v>10780</v>
      </c>
    </row>
    <row r="855" spans="1:23" x14ac:dyDescent="0.25">
      <c r="A855" s="21">
        <v>11848</v>
      </c>
      <c r="B855" s="21">
        <v>648</v>
      </c>
      <c r="C855" s="36" t="str">
        <f>_xlfn.XLOOKUP($B855,'Q1 DATA TABLE'!$A:$A,'Q1 DATA TABLE'!$G:$G)</f>
        <v>Yakima</v>
      </c>
      <c r="D855" s="36" t="str">
        <f>_xlfn.XLOOKUP($B855,'Q1 DATA TABLE'!$A:$A,'Q1 DATA TABLE'!C:C)</f>
        <v>Washington</v>
      </c>
      <c r="E855" s="36" t="str">
        <f>_xlfn.XLOOKUP($B855,'Q1 DATA TABLE'!$A:$A,'Q1 DATA TABLE'!$E:$E)</f>
        <v>United States</v>
      </c>
      <c r="F855" s="36">
        <f>_xlfn.XLOOKUP($B855,'Q1 DATA TABLE'!$A:$A,'Q1 DATA TABLE'!$H:$H)</f>
        <v>1</v>
      </c>
      <c r="G855" s="22" t="s">
        <v>13029</v>
      </c>
      <c r="H855" s="22" t="s">
        <v>10823</v>
      </c>
      <c r="I855" s="22" t="s">
        <v>11824</v>
      </c>
      <c r="J855" s="23">
        <v>23435</v>
      </c>
      <c r="K855" s="22" t="s">
        <v>10765</v>
      </c>
      <c r="L855" s="22" t="s">
        <v>10765</v>
      </c>
      <c r="M855" s="24">
        <v>50000</v>
      </c>
      <c r="N855" s="21">
        <v>4</v>
      </c>
      <c r="O855" s="22" t="s">
        <v>10766</v>
      </c>
      <c r="P855" s="22" t="s">
        <v>10857</v>
      </c>
      <c r="Q855" s="21">
        <v>1</v>
      </c>
      <c r="R855" s="21">
        <v>2</v>
      </c>
      <c r="S855" s="22" t="s">
        <v>13030</v>
      </c>
      <c r="T855" s="22" t="s">
        <v>10769</v>
      </c>
      <c r="U855" s="22" t="s">
        <v>13031</v>
      </c>
      <c r="V855" s="23">
        <v>38014</v>
      </c>
      <c r="W855" s="22" t="s">
        <v>10787</v>
      </c>
    </row>
    <row r="856" spans="1:23" x14ac:dyDescent="0.25">
      <c r="A856" s="21">
        <v>11849</v>
      </c>
      <c r="B856" s="21">
        <v>331</v>
      </c>
      <c r="C856" s="36" t="str">
        <f>_xlfn.XLOOKUP($B856,'Q1 DATA TABLE'!$A:$A,'Q1 DATA TABLE'!$G:$G)</f>
        <v>La Jolla</v>
      </c>
      <c r="D856" s="36" t="str">
        <f>_xlfn.XLOOKUP($B856,'Q1 DATA TABLE'!$A:$A,'Q1 DATA TABLE'!C:C)</f>
        <v>California</v>
      </c>
      <c r="E856" s="36" t="str">
        <f>_xlfn.XLOOKUP($B856,'Q1 DATA TABLE'!$A:$A,'Q1 DATA TABLE'!$E:$E)</f>
        <v>United States</v>
      </c>
      <c r="F856" s="36">
        <f>_xlfn.XLOOKUP($B856,'Q1 DATA TABLE'!$A:$A,'Q1 DATA TABLE'!$H:$H)</f>
        <v>4</v>
      </c>
      <c r="G856" s="22" t="s">
        <v>13032</v>
      </c>
      <c r="H856" s="22" t="s">
        <v>10823</v>
      </c>
      <c r="I856" s="22" t="s">
        <v>11076</v>
      </c>
      <c r="J856" s="23">
        <v>23633</v>
      </c>
      <c r="K856" s="22" t="s">
        <v>10777</v>
      </c>
      <c r="L856" s="22" t="s">
        <v>10792</v>
      </c>
      <c r="M856" s="24">
        <v>50000</v>
      </c>
      <c r="N856" s="21">
        <v>4</v>
      </c>
      <c r="O856" s="22" t="s">
        <v>10766</v>
      </c>
      <c r="P856" s="22" t="s">
        <v>10857</v>
      </c>
      <c r="Q856" s="21">
        <v>1</v>
      </c>
      <c r="R856" s="21">
        <v>2</v>
      </c>
      <c r="S856" s="22" t="s">
        <v>13033</v>
      </c>
      <c r="T856" s="22" t="s">
        <v>13034</v>
      </c>
      <c r="U856" s="22" t="s">
        <v>13035</v>
      </c>
      <c r="V856" s="23">
        <v>38137</v>
      </c>
      <c r="W856" s="22" t="s">
        <v>10787</v>
      </c>
    </row>
    <row r="857" spans="1:23" x14ac:dyDescent="0.25">
      <c r="A857" s="21">
        <v>11850</v>
      </c>
      <c r="B857" s="21">
        <v>347</v>
      </c>
      <c r="C857" s="36" t="str">
        <f>_xlfn.XLOOKUP($B857,'Q1 DATA TABLE'!$A:$A,'Q1 DATA TABLE'!$G:$G)</f>
        <v>Novato</v>
      </c>
      <c r="D857" s="36" t="str">
        <f>_xlfn.XLOOKUP($B857,'Q1 DATA TABLE'!$A:$A,'Q1 DATA TABLE'!C:C)</f>
        <v>California</v>
      </c>
      <c r="E857" s="36" t="str">
        <f>_xlfn.XLOOKUP($B857,'Q1 DATA TABLE'!$A:$A,'Q1 DATA TABLE'!$E:$E)</f>
        <v>United States</v>
      </c>
      <c r="F857" s="36">
        <f>_xlfn.XLOOKUP($B857,'Q1 DATA TABLE'!$A:$A,'Q1 DATA TABLE'!$H:$H)</f>
        <v>4</v>
      </c>
      <c r="G857" s="22" t="s">
        <v>11539</v>
      </c>
      <c r="H857" s="22" t="s">
        <v>10823</v>
      </c>
      <c r="I857" s="22" t="s">
        <v>11349</v>
      </c>
      <c r="J857" s="23">
        <v>23459</v>
      </c>
      <c r="K857" s="22" t="s">
        <v>10777</v>
      </c>
      <c r="L857" s="22" t="s">
        <v>10792</v>
      </c>
      <c r="M857" s="24">
        <v>50000</v>
      </c>
      <c r="N857" s="21">
        <v>4</v>
      </c>
      <c r="O857" s="22" t="s">
        <v>10766</v>
      </c>
      <c r="P857" s="22" t="s">
        <v>10857</v>
      </c>
      <c r="Q857" s="21">
        <v>1</v>
      </c>
      <c r="R857" s="21">
        <v>2</v>
      </c>
      <c r="S857" s="22" t="s">
        <v>13036</v>
      </c>
      <c r="T857" s="22" t="s">
        <v>10769</v>
      </c>
      <c r="U857" s="22" t="s">
        <v>13037</v>
      </c>
      <c r="V857" s="23">
        <v>37904</v>
      </c>
      <c r="W857" s="22" t="s">
        <v>10787</v>
      </c>
    </row>
    <row r="858" spans="1:23" x14ac:dyDescent="0.25">
      <c r="A858" s="21">
        <v>11851</v>
      </c>
      <c r="B858" s="21">
        <v>311</v>
      </c>
      <c r="C858" s="36" t="str">
        <f>_xlfn.XLOOKUP($B858,'Q1 DATA TABLE'!$A:$A,'Q1 DATA TABLE'!$G:$G)</f>
        <v>Concord</v>
      </c>
      <c r="D858" s="36" t="str">
        <f>_xlfn.XLOOKUP($B858,'Q1 DATA TABLE'!$A:$A,'Q1 DATA TABLE'!C:C)</f>
        <v>California</v>
      </c>
      <c r="E858" s="36" t="str">
        <f>_xlfn.XLOOKUP($B858,'Q1 DATA TABLE'!$A:$A,'Q1 DATA TABLE'!$E:$E)</f>
        <v>United States</v>
      </c>
      <c r="F858" s="36">
        <f>_xlfn.XLOOKUP($B858,'Q1 DATA TABLE'!$A:$A,'Q1 DATA TABLE'!$H:$H)</f>
        <v>4</v>
      </c>
      <c r="G858" s="22" t="s">
        <v>12346</v>
      </c>
      <c r="H858" s="22" t="s">
        <v>10769</v>
      </c>
      <c r="I858" s="22" t="s">
        <v>12062</v>
      </c>
      <c r="J858" s="23">
        <v>23262</v>
      </c>
      <c r="K858" s="22" t="s">
        <v>10777</v>
      </c>
      <c r="L858" s="22" t="s">
        <v>10792</v>
      </c>
      <c r="M858" s="24">
        <v>60000</v>
      </c>
      <c r="N858" s="21">
        <v>4</v>
      </c>
      <c r="O858" s="22" t="s">
        <v>10766</v>
      </c>
      <c r="P858" s="22" t="s">
        <v>10767</v>
      </c>
      <c r="Q858" s="21">
        <v>1</v>
      </c>
      <c r="R858" s="21">
        <v>2</v>
      </c>
      <c r="S858" s="22" t="s">
        <v>13038</v>
      </c>
      <c r="T858" s="22" t="s">
        <v>10769</v>
      </c>
      <c r="U858" s="22" t="s">
        <v>13039</v>
      </c>
      <c r="V858" s="23">
        <v>37973</v>
      </c>
      <c r="W858" s="22" t="s">
        <v>10787</v>
      </c>
    </row>
    <row r="859" spans="1:23" x14ac:dyDescent="0.25">
      <c r="A859" s="21">
        <v>11852</v>
      </c>
      <c r="B859" s="21">
        <v>334</v>
      </c>
      <c r="C859" s="36" t="str">
        <f>_xlfn.XLOOKUP($B859,'Q1 DATA TABLE'!$A:$A,'Q1 DATA TABLE'!$G:$G)</f>
        <v>Lakewood</v>
      </c>
      <c r="D859" s="36" t="str">
        <f>_xlfn.XLOOKUP($B859,'Q1 DATA TABLE'!$A:$A,'Q1 DATA TABLE'!C:C)</f>
        <v>California</v>
      </c>
      <c r="E859" s="36" t="str">
        <f>_xlfn.XLOOKUP($B859,'Q1 DATA TABLE'!$A:$A,'Q1 DATA TABLE'!$E:$E)</f>
        <v>United States</v>
      </c>
      <c r="F859" s="36">
        <f>_xlfn.XLOOKUP($B859,'Q1 DATA TABLE'!$A:$A,'Q1 DATA TABLE'!$H:$H)</f>
        <v>4</v>
      </c>
      <c r="G859" s="22" t="s">
        <v>11772</v>
      </c>
      <c r="H859" s="22" t="s">
        <v>10765</v>
      </c>
      <c r="I859" s="22" t="s">
        <v>10904</v>
      </c>
      <c r="J859" s="23">
        <v>23309</v>
      </c>
      <c r="K859" s="22" t="s">
        <v>10777</v>
      </c>
      <c r="L859" s="22" t="s">
        <v>10765</v>
      </c>
      <c r="M859" s="24">
        <v>60000</v>
      </c>
      <c r="N859" s="21">
        <v>4</v>
      </c>
      <c r="O859" s="22" t="s">
        <v>10766</v>
      </c>
      <c r="P859" s="22" t="s">
        <v>10767</v>
      </c>
      <c r="Q859" s="21">
        <v>0</v>
      </c>
      <c r="R859" s="21">
        <v>2</v>
      </c>
      <c r="S859" s="22" t="s">
        <v>13040</v>
      </c>
      <c r="T859" s="22" t="s">
        <v>10769</v>
      </c>
      <c r="U859" s="22" t="s">
        <v>13041</v>
      </c>
      <c r="V859" s="23">
        <v>37997</v>
      </c>
      <c r="W859" s="22" t="s">
        <v>10780</v>
      </c>
    </row>
    <row r="860" spans="1:23" x14ac:dyDescent="0.25">
      <c r="A860" s="21">
        <v>11853</v>
      </c>
      <c r="B860" s="21">
        <v>311</v>
      </c>
      <c r="C860" s="36" t="str">
        <f>_xlfn.XLOOKUP($B860,'Q1 DATA TABLE'!$A:$A,'Q1 DATA TABLE'!$G:$G)</f>
        <v>Concord</v>
      </c>
      <c r="D860" s="36" t="str">
        <f>_xlfn.XLOOKUP($B860,'Q1 DATA TABLE'!$A:$A,'Q1 DATA TABLE'!C:C)</f>
        <v>California</v>
      </c>
      <c r="E860" s="36" t="str">
        <f>_xlfn.XLOOKUP($B860,'Q1 DATA TABLE'!$A:$A,'Q1 DATA TABLE'!$E:$E)</f>
        <v>United States</v>
      </c>
      <c r="F860" s="36">
        <f>_xlfn.XLOOKUP($B860,'Q1 DATA TABLE'!$A:$A,'Q1 DATA TABLE'!$H:$H)</f>
        <v>4</v>
      </c>
      <c r="G860" s="22" t="s">
        <v>11084</v>
      </c>
      <c r="H860" s="22" t="s">
        <v>10769</v>
      </c>
      <c r="I860" s="22" t="s">
        <v>11632</v>
      </c>
      <c r="J860" s="23">
        <v>25160</v>
      </c>
      <c r="K860" s="22" t="s">
        <v>10777</v>
      </c>
      <c r="L860" s="22" t="s">
        <v>10792</v>
      </c>
      <c r="M860" s="24">
        <v>60000</v>
      </c>
      <c r="N860" s="21">
        <v>0</v>
      </c>
      <c r="O860" s="22" t="s">
        <v>10766</v>
      </c>
      <c r="P860" s="22" t="s">
        <v>10767</v>
      </c>
      <c r="Q860" s="21">
        <v>1</v>
      </c>
      <c r="R860" s="21">
        <v>1</v>
      </c>
      <c r="S860" s="22" t="s">
        <v>13042</v>
      </c>
      <c r="T860" s="22" t="s">
        <v>10769</v>
      </c>
      <c r="U860" s="22" t="s">
        <v>13043</v>
      </c>
      <c r="V860" s="23">
        <v>37936</v>
      </c>
      <c r="W860" s="22" t="s">
        <v>10787</v>
      </c>
    </row>
    <row r="861" spans="1:23" x14ac:dyDescent="0.25">
      <c r="A861" s="21">
        <v>11854</v>
      </c>
      <c r="B861" s="21">
        <v>383</v>
      </c>
      <c r="C861" s="36" t="str">
        <f>_xlfn.XLOOKUP($B861,'Q1 DATA TABLE'!$A:$A,'Q1 DATA TABLE'!$G:$G)</f>
        <v>West Covina</v>
      </c>
      <c r="D861" s="36" t="str">
        <f>_xlfn.XLOOKUP($B861,'Q1 DATA TABLE'!$A:$A,'Q1 DATA TABLE'!C:C)</f>
        <v>California</v>
      </c>
      <c r="E861" s="36" t="str">
        <f>_xlfn.XLOOKUP($B861,'Q1 DATA TABLE'!$A:$A,'Q1 DATA TABLE'!$E:$E)</f>
        <v>United States</v>
      </c>
      <c r="F861" s="36">
        <f>_xlfn.XLOOKUP($B861,'Q1 DATA TABLE'!$A:$A,'Q1 DATA TABLE'!$H:$H)</f>
        <v>4</v>
      </c>
      <c r="G861" s="22" t="s">
        <v>11402</v>
      </c>
      <c r="H861" s="22" t="s">
        <v>11403</v>
      </c>
      <c r="I861" s="22" t="s">
        <v>12062</v>
      </c>
      <c r="J861" s="23">
        <v>24946</v>
      </c>
      <c r="K861" s="22" t="s">
        <v>10777</v>
      </c>
      <c r="L861" s="22" t="s">
        <v>10765</v>
      </c>
      <c r="M861" s="24">
        <v>60000</v>
      </c>
      <c r="N861" s="21">
        <v>2</v>
      </c>
      <c r="O861" s="22" t="s">
        <v>11047</v>
      </c>
      <c r="P861" s="22" t="s">
        <v>10767</v>
      </c>
      <c r="Q861" s="21">
        <v>0</v>
      </c>
      <c r="R861" s="21">
        <v>0</v>
      </c>
      <c r="S861" s="22" t="s">
        <v>13044</v>
      </c>
      <c r="T861" s="22" t="s">
        <v>10769</v>
      </c>
      <c r="U861" s="22" t="s">
        <v>13045</v>
      </c>
      <c r="V861" s="23">
        <v>37373</v>
      </c>
      <c r="W861" s="22" t="s">
        <v>10780</v>
      </c>
    </row>
    <row r="862" spans="1:23" x14ac:dyDescent="0.25">
      <c r="A862" s="21">
        <v>11855</v>
      </c>
      <c r="B862" s="21">
        <v>302</v>
      </c>
      <c r="C862" s="36" t="str">
        <f>_xlfn.XLOOKUP($B862,'Q1 DATA TABLE'!$A:$A,'Q1 DATA TABLE'!$G:$G)</f>
        <v>Burlingame</v>
      </c>
      <c r="D862" s="36" t="str">
        <f>_xlfn.XLOOKUP($B862,'Q1 DATA TABLE'!$A:$A,'Q1 DATA TABLE'!C:C)</f>
        <v>California</v>
      </c>
      <c r="E862" s="36" t="str">
        <f>_xlfn.XLOOKUP($B862,'Q1 DATA TABLE'!$A:$A,'Q1 DATA TABLE'!$E:$E)</f>
        <v>United States</v>
      </c>
      <c r="F862" s="36">
        <f>_xlfn.XLOOKUP($B862,'Q1 DATA TABLE'!$A:$A,'Q1 DATA TABLE'!$H:$H)</f>
        <v>4</v>
      </c>
      <c r="G862" s="22" t="s">
        <v>11793</v>
      </c>
      <c r="H862" s="22" t="s">
        <v>10769</v>
      </c>
      <c r="I862" s="22" t="s">
        <v>10838</v>
      </c>
      <c r="J862" s="23">
        <v>23236</v>
      </c>
      <c r="K862" s="22" t="s">
        <v>10765</v>
      </c>
      <c r="L862" s="22" t="s">
        <v>10765</v>
      </c>
      <c r="M862" s="24">
        <v>60000</v>
      </c>
      <c r="N862" s="21">
        <v>4</v>
      </c>
      <c r="O862" s="22" t="s">
        <v>10766</v>
      </c>
      <c r="P862" s="22" t="s">
        <v>10767</v>
      </c>
      <c r="Q862" s="21">
        <v>1</v>
      </c>
      <c r="R862" s="21">
        <v>4</v>
      </c>
      <c r="S862" s="22" t="s">
        <v>13046</v>
      </c>
      <c r="T862" s="22" t="s">
        <v>10769</v>
      </c>
      <c r="U862" s="22" t="s">
        <v>13047</v>
      </c>
      <c r="V862" s="23">
        <v>37923</v>
      </c>
      <c r="W862" s="22" t="s">
        <v>10787</v>
      </c>
    </row>
    <row r="863" spans="1:23" x14ac:dyDescent="0.25">
      <c r="A863" s="21">
        <v>11856</v>
      </c>
      <c r="B863" s="21">
        <v>539</v>
      </c>
      <c r="C863" s="36" t="str">
        <f>_xlfn.XLOOKUP($B863,'Q1 DATA TABLE'!$A:$A,'Q1 DATA TABLE'!$G:$G)</f>
        <v>Corvallis</v>
      </c>
      <c r="D863" s="36" t="str">
        <f>_xlfn.XLOOKUP($B863,'Q1 DATA TABLE'!$A:$A,'Q1 DATA TABLE'!C:C)</f>
        <v>Oregon</v>
      </c>
      <c r="E863" s="36" t="str">
        <f>_xlfn.XLOOKUP($B863,'Q1 DATA TABLE'!$A:$A,'Q1 DATA TABLE'!$E:$E)</f>
        <v>United States</v>
      </c>
      <c r="F863" s="36">
        <f>_xlfn.XLOOKUP($B863,'Q1 DATA TABLE'!$A:$A,'Q1 DATA TABLE'!$H:$H)</f>
        <v>1</v>
      </c>
      <c r="G863" s="22" t="s">
        <v>10899</v>
      </c>
      <c r="H863" s="22" t="s">
        <v>10765</v>
      </c>
      <c r="I863" s="22" t="s">
        <v>10968</v>
      </c>
      <c r="J863" s="23">
        <v>23240</v>
      </c>
      <c r="K863" s="22" t="s">
        <v>10765</v>
      </c>
      <c r="L863" s="22" t="s">
        <v>10765</v>
      </c>
      <c r="M863" s="24">
        <v>60000</v>
      </c>
      <c r="N863" s="21">
        <v>3</v>
      </c>
      <c r="O863" s="22" t="s">
        <v>11047</v>
      </c>
      <c r="P863" s="22" t="s">
        <v>10767</v>
      </c>
      <c r="Q863" s="21">
        <v>1</v>
      </c>
      <c r="R863" s="21">
        <v>0</v>
      </c>
      <c r="S863" s="22" t="s">
        <v>13048</v>
      </c>
      <c r="T863" s="22" t="s">
        <v>10769</v>
      </c>
      <c r="U863" s="22" t="s">
        <v>13049</v>
      </c>
      <c r="V863" s="23">
        <v>38139</v>
      </c>
      <c r="W863" s="22" t="s">
        <v>10780</v>
      </c>
    </row>
    <row r="864" spans="1:23" x14ac:dyDescent="0.25">
      <c r="A864" s="21">
        <v>11857</v>
      </c>
      <c r="B864" s="21">
        <v>614</v>
      </c>
      <c r="C864" s="36" t="str">
        <f>_xlfn.XLOOKUP($B864,'Q1 DATA TABLE'!$A:$A,'Q1 DATA TABLE'!$G:$G)</f>
        <v>Edmonds</v>
      </c>
      <c r="D864" s="36" t="str">
        <f>_xlfn.XLOOKUP($B864,'Q1 DATA TABLE'!$A:$A,'Q1 DATA TABLE'!C:C)</f>
        <v>Washington</v>
      </c>
      <c r="E864" s="36" t="str">
        <f>_xlfn.XLOOKUP($B864,'Q1 DATA TABLE'!$A:$A,'Q1 DATA TABLE'!$E:$E)</f>
        <v>United States</v>
      </c>
      <c r="F864" s="36">
        <f>_xlfn.XLOOKUP($B864,'Q1 DATA TABLE'!$A:$A,'Q1 DATA TABLE'!$H:$H)</f>
        <v>1</v>
      </c>
      <c r="G864" s="22" t="s">
        <v>12314</v>
      </c>
      <c r="H864" s="22" t="s">
        <v>10769</v>
      </c>
      <c r="I864" s="22" t="s">
        <v>10855</v>
      </c>
      <c r="J864" s="23">
        <v>23082</v>
      </c>
      <c r="K864" s="22" t="s">
        <v>10777</v>
      </c>
      <c r="L864" s="22" t="s">
        <v>10792</v>
      </c>
      <c r="M864" s="24">
        <v>60000</v>
      </c>
      <c r="N864" s="21">
        <v>3</v>
      </c>
      <c r="O864" s="22" t="s">
        <v>11047</v>
      </c>
      <c r="P864" s="22" t="s">
        <v>10767</v>
      </c>
      <c r="Q864" s="21">
        <v>0</v>
      </c>
      <c r="R864" s="21">
        <v>0</v>
      </c>
      <c r="S864" s="22" t="s">
        <v>13050</v>
      </c>
      <c r="T864" s="22" t="s">
        <v>10769</v>
      </c>
      <c r="U864" s="22" t="s">
        <v>13051</v>
      </c>
      <c r="V864" s="23">
        <v>38085</v>
      </c>
      <c r="W864" s="22" t="s">
        <v>10780</v>
      </c>
    </row>
    <row r="865" spans="1:23" x14ac:dyDescent="0.25">
      <c r="A865" s="21">
        <v>11858</v>
      </c>
      <c r="B865" s="21">
        <v>361</v>
      </c>
      <c r="C865" s="36" t="str">
        <f>_xlfn.XLOOKUP($B865,'Q1 DATA TABLE'!$A:$A,'Q1 DATA TABLE'!$G:$G)</f>
        <v>San Gabriel</v>
      </c>
      <c r="D865" s="36" t="str">
        <f>_xlfn.XLOOKUP($B865,'Q1 DATA TABLE'!$A:$A,'Q1 DATA TABLE'!C:C)</f>
        <v>California</v>
      </c>
      <c r="E865" s="36" t="str">
        <f>_xlfn.XLOOKUP($B865,'Q1 DATA TABLE'!$A:$A,'Q1 DATA TABLE'!$E:$E)</f>
        <v>United States</v>
      </c>
      <c r="F865" s="36">
        <f>_xlfn.XLOOKUP($B865,'Q1 DATA TABLE'!$A:$A,'Q1 DATA TABLE'!$H:$H)</f>
        <v>4</v>
      </c>
      <c r="G865" s="22" t="s">
        <v>10884</v>
      </c>
      <c r="H865" s="22" t="s">
        <v>11118</v>
      </c>
      <c r="I865" s="22" t="s">
        <v>11364</v>
      </c>
      <c r="J865" s="23">
        <v>22987</v>
      </c>
      <c r="K865" s="22" t="s">
        <v>10765</v>
      </c>
      <c r="L865" s="22" t="s">
        <v>10765</v>
      </c>
      <c r="M865" s="24">
        <v>40000</v>
      </c>
      <c r="N865" s="21">
        <v>3</v>
      </c>
      <c r="O865" s="22" t="s">
        <v>10867</v>
      </c>
      <c r="P865" s="22" t="s">
        <v>10857</v>
      </c>
      <c r="Q865" s="21">
        <v>1</v>
      </c>
      <c r="R865" s="21">
        <v>2</v>
      </c>
      <c r="S865" s="22" t="s">
        <v>13052</v>
      </c>
      <c r="T865" s="22" t="s">
        <v>10769</v>
      </c>
      <c r="U865" s="22" t="s">
        <v>13053</v>
      </c>
      <c r="V865" s="23">
        <v>37892</v>
      </c>
      <c r="W865" s="22" t="s">
        <v>10787</v>
      </c>
    </row>
    <row r="866" spans="1:23" x14ac:dyDescent="0.25">
      <c r="A866" s="21">
        <v>11859</v>
      </c>
      <c r="B866" s="21">
        <v>631</v>
      </c>
      <c r="C866" s="36" t="str">
        <f>_xlfn.XLOOKUP($B866,'Q1 DATA TABLE'!$A:$A,'Q1 DATA TABLE'!$G:$G)</f>
        <v>Olympia</v>
      </c>
      <c r="D866" s="36" t="str">
        <f>_xlfn.XLOOKUP($B866,'Q1 DATA TABLE'!$A:$A,'Q1 DATA TABLE'!C:C)</f>
        <v>Washington</v>
      </c>
      <c r="E866" s="36" t="str">
        <f>_xlfn.XLOOKUP($B866,'Q1 DATA TABLE'!$A:$A,'Q1 DATA TABLE'!$E:$E)</f>
        <v>United States</v>
      </c>
      <c r="F866" s="36">
        <f>_xlfn.XLOOKUP($B866,'Q1 DATA TABLE'!$A:$A,'Q1 DATA TABLE'!$H:$H)</f>
        <v>1</v>
      </c>
      <c r="G866" s="22" t="s">
        <v>11125</v>
      </c>
      <c r="H866" s="22" t="s">
        <v>10972</v>
      </c>
      <c r="I866" s="22" t="s">
        <v>10963</v>
      </c>
      <c r="J866" s="23">
        <v>22898</v>
      </c>
      <c r="K866" s="22" t="s">
        <v>10765</v>
      </c>
      <c r="L866" s="22" t="s">
        <v>10765</v>
      </c>
      <c r="M866" s="24">
        <v>70000</v>
      </c>
      <c r="N866" s="21">
        <v>1</v>
      </c>
      <c r="O866" s="22" t="s">
        <v>10856</v>
      </c>
      <c r="P866" s="22" t="s">
        <v>10857</v>
      </c>
      <c r="Q866" s="21">
        <v>1</v>
      </c>
      <c r="R866" s="21">
        <v>1</v>
      </c>
      <c r="S866" s="22" t="s">
        <v>13054</v>
      </c>
      <c r="T866" s="22" t="s">
        <v>10769</v>
      </c>
      <c r="U866" s="22" t="s">
        <v>13055</v>
      </c>
      <c r="V866" s="23">
        <v>37918</v>
      </c>
      <c r="W866" s="22" t="s">
        <v>10787</v>
      </c>
    </row>
    <row r="867" spans="1:23" x14ac:dyDescent="0.25">
      <c r="A867" s="21">
        <v>11860</v>
      </c>
      <c r="B867" s="21">
        <v>343</v>
      </c>
      <c r="C867" s="36" t="str">
        <f>_xlfn.XLOOKUP($B867,'Q1 DATA TABLE'!$A:$A,'Q1 DATA TABLE'!$G:$G)</f>
        <v>National City</v>
      </c>
      <c r="D867" s="36" t="str">
        <f>_xlfn.XLOOKUP($B867,'Q1 DATA TABLE'!$A:$A,'Q1 DATA TABLE'!C:C)</f>
        <v>California</v>
      </c>
      <c r="E867" s="36" t="str">
        <f>_xlfn.XLOOKUP($B867,'Q1 DATA TABLE'!$A:$A,'Q1 DATA TABLE'!$E:$E)</f>
        <v>United States</v>
      </c>
      <c r="F867" s="36">
        <f>_xlfn.XLOOKUP($B867,'Q1 DATA TABLE'!$A:$A,'Q1 DATA TABLE'!$H:$H)</f>
        <v>4</v>
      </c>
      <c r="G867" s="22" t="s">
        <v>11348</v>
      </c>
      <c r="H867" s="22" t="s">
        <v>10769</v>
      </c>
      <c r="I867" s="22" t="s">
        <v>10838</v>
      </c>
      <c r="J867" s="23">
        <v>22655</v>
      </c>
      <c r="K867" s="22" t="s">
        <v>10765</v>
      </c>
      <c r="L867" s="22" t="s">
        <v>10792</v>
      </c>
      <c r="M867" s="24">
        <v>70000</v>
      </c>
      <c r="N867" s="21">
        <v>1</v>
      </c>
      <c r="O867" s="22" t="s">
        <v>10856</v>
      </c>
      <c r="P867" s="22" t="s">
        <v>10857</v>
      </c>
      <c r="Q867" s="21">
        <v>1</v>
      </c>
      <c r="R867" s="21">
        <v>1</v>
      </c>
      <c r="S867" s="22" t="s">
        <v>13056</v>
      </c>
      <c r="T867" s="22" t="s">
        <v>10769</v>
      </c>
      <c r="U867" s="22" t="s">
        <v>13057</v>
      </c>
      <c r="V867" s="23">
        <v>37990</v>
      </c>
      <c r="W867" s="22" t="s">
        <v>10787</v>
      </c>
    </row>
    <row r="868" spans="1:23" x14ac:dyDescent="0.25">
      <c r="A868" s="21">
        <v>11861</v>
      </c>
      <c r="B868" s="21">
        <v>71</v>
      </c>
      <c r="C868" s="36" t="str">
        <f>_xlfn.XLOOKUP($B868,'Q1 DATA TABLE'!$A:$A,'Q1 DATA TABLE'!$G:$G)</f>
        <v>Westminster</v>
      </c>
      <c r="D868" s="36" t="str">
        <f>_xlfn.XLOOKUP($B868,'Q1 DATA TABLE'!$A:$A,'Q1 DATA TABLE'!C:C)</f>
        <v>British Columbia</v>
      </c>
      <c r="E868" s="36" t="str">
        <f>_xlfn.XLOOKUP($B868,'Q1 DATA TABLE'!$A:$A,'Q1 DATA TABLE'!$E:$E)</f>
        <v>Canada</v>
      </c>
      <c r="F868" s="36">
        <f>_xlfn.XLOOKUP($B868,'Q1 DATA TABLE'!$A:$A,'Q1 DATA TABLE'!$H:$H)</f>
        <v>6</v>
      </c>
      <c r="G868" s="22" t="s">
        <v>12338</v>
      </c>
      <c r="H868" s="22" t="s">
        <v>10769</v>
      </c>
      <c r="I868" s="22" t="s">
        <v>10983</v>
      </c>
      <c r="J868" s="23">
        <v>22760</v>
      </c>
      <c r="K868" s="22" t="s">
        <v>10765</v>
      </c>
      <c r="L868" s="22" t="s">
        <v>10792</v>
      </c>
      <c r="M868" s="24">
        <v>70000</v>
      </c>
      <c r="N868" s="21">
        <v>1</v>
      </c>
      <c r="O868" s="22" t="s">
        <v>10856</v>
      </c>
      <c r="P868" s="22" t="s">
        <v>10857</v>
      </c>
      <c r="Q868" s="21">
        <v>1</v>
      </c>
      <c r="R868" s="21">
        <v>1</v>
      </c>
      <c r="S868" s="22" t="s">
        <v>13058</v>
      </c>
      <c r="T868" s="22" t="s">
        <v>13059</v>
      </c>
      <c r="U868" s="22" t="s">
        <v>13060</v>
      </c>
      <c r="V868" s="23">
        <v>37940</v>
      </c>
      <c r="W868" s="22" t="s">
        <v>10780</v>
      </c>
    </row>
    <row r="869" spans="1:23" x14ac:dyDescent="0.25">
      <c r="A869" s="21">
        <v>11862</v>
      </c>
      <c r="B869" s="21">
        <v>616</v>
      </c>
      <c r="C869" s="36" t="str">
        <f>_xlfn.XLOOKUP($B869,'Q1 DATA TABLE'!$A:$A,'Q1 DATA TABLE'!$G:$G)</f>
        <v>Everett</v>
      </c>
      <c r="D869" s="36" t="str">
        <f>_xlfn.XLOOKUP($B869,'Q1 DATA TABLE'!$A:$A,'Q1 DATA TABLE'!C:C)</f>
        <v>Washington</v>
      </c>
      <c r="E869" s="36" t="str">
        <f>_xlfn.XLOOKUP($B869,'Q1 DATA TABLE'!$A:$A,'Q1 DATA TABLE'!$E:$E)</f>
        <v>United States</v>
      </c>
      <c r="F869" s="36">
        <f>_xlfn.XLOOKUP($B869,'Q1 DATA TABLE'!$A:$A,'Q1 DATA TABLE'!$H:$H)</f>
        <v>1</v>
      </c>
      <c r="G869" s="22" t="s">
        <v>11600</v>
      </c>
      <c r="H869" s="22" t="s">
        <v>10769</v>
      </c>
      <c r="I869" s="22" t="s">
        <v>12302</v>
      </c>
      <c r="J869" s="23">
        <v>22539</v>
      </c>
      <c r="K869" s="22" t="s">
        <v>10777</v>
      </c>
      <c r="L869" s="22" t="s">
        <v>10792</v>
      </c>
      <c r="M869" s="24">
        <v>40000</v>
      </c>
      <c r="N869" s="21">
        <v>4</v>
      </c>
      <c r="O869" s="22" t="s">
        <v>10867</v>
      </c>
      <c r="P869" s="22" t="s">
        <v>10857</v>
      </c>
      <c r="Q869" s="21">
        <v>1</v>
      </c>
      <c r="R869" s="21">
        <v>2</v>
      </c>
      <c r="S869" s="22" t="s">
        <v>13061</v>
      </c>
      <c r="T869" s="22" t="s">
        <v>10769</v>
      </c>
      <c r="U869" s="22" t="s">
        <v>13062</v>
      </c>
      <c r="V869" s="23">
        <v>37942</v>
      </c>
      <c r="W869" s="22" t="s">
        <v>10787</v>
      </c>
    </row>
    <row r="870" spans="1:23" x14ac:dyDescent="0.25">
      <c r="A870" s="21">
        <v>11863</v>
      </c>
      <c r="B870" s="21">
        <v>638</v>
      </c>
      <c r="C870" s="36" t="str">
        <f>_xlfn.XLOOKUP($B870,'Q1 DATA TABLE'!$A:$A,'Q1 DATA TABLE'!$G:$G)</f>
        <v>Sedro Woolley</v>
      </c>
      <c r="D870" s="36" t="str">
        <f>_xlfn.XLOOKUP($B870,'Q1 DATA TABLE'!$A:$A,'Q1 DATA TABLE'!C:C)</f>
        <v>Washington</v>
      </c>
      <c r="E870" s="36" t="str">
        <f>_xlfn.XLOOKUP($B870,'Q1 DATA TABLE'!$A:$A,'Q1 DATA TABLE'!$E:$E)</f>
        <v>United States</v>
      </c>
      <c r="F870" s="36">
        <f>_xlfn.XLOOKUP($B870,'Q1 DATA TABLE'!$A:$A,'Q1 DATA TABLE'!$H:$H)</f>
        <v>1</v>
      </c>
      <c r="G870" s="22" t="s">
        <v>11080</v>
      </c>
      <c r="H870" s="22" t="s">
        <v>10769</v>
      </c>
      <c r="I870" s="22" t="s">
        <v>11415</v>
      </c>
      <c r="J870" s="23">
        <v>22565</v>
      </c>
      <c r="K870" s="22" t="s">
        <v>10765</v>
      </c>
      <c r="L870" s="22" t="s">
        <v>10792</v>
      </c>
      <c r="M870" s="24">
        <v>60000</v>
      </c>
      <c r="N870" s="21">
        <v>1</v>
      </c>
      <c r="O870" s="22" t="s">
        <v>10856</v>
      </c>
      <c r="P870" s="22" t="s">
        <v>10857</v>
      </c>
      <c r="Q870" s="21">
        <v>1</v>
      </c>
      <c r="R870" s="21">
        <v>1</v>
      </c>
      <c r="S870" s="22" t="s">
        <v>13063</v>
      </c>
      <c r="T870" s="22" t="s">
        <v>10769</v>
      </c>
      <c r="U870" s="22" t="s">
        <v>13064</v>
      </c>
      <c r="V870" s="23">
        <v>38052</v>
      </c>
      <c r="W870" s="22" t="s">
        <v>10787</v>
      </c>
    </row>
    <row r="871" spans="1:23" x14ac:dyDescent="0.25">
      <c r="A871" s="21">
        <v>11864</v>
      </c>
      <c r="B871" s="21">
        <v>642</v>
      </c>
      <c r="C871" s="36" t="str">
        <f>_xlfn.XLOOKUP($B871,'Q1 DATA TABLE'!$A:$A,'Q1 DATA TABLE'!$G:$G)</f>
        <v>Tacoma</v>
      </c>
      <c r="D871" s="36" t="str">
        <f>_xlfn.XLOOKUP($B871,'Q1 DATA TABLE'!$A:$A,'Q1 DATA TABLE'!C:C)</f>
        <v>Washington</v>
      </c>
      <c r="E871" s="36" t="str">
        <f>_xlfn.XLOOKUP($B871,'Q1 DATA TABLE'!$A:$A,'Q1 DATA TABLE'!$E:$E)</f>
        <v>United States</v>
      </c>
      <c r="F871" s="36">
        <f>_xlfn.XLOOKUP($B871,'Q1 DATA TABLE'!$A:$A,'Q1 DATA TABLE'!$H:$H)</f>
        <v>1</v>
      </c>
      <c r="G871" s="22" t="s">
        <v>10796</v>
      </c>
      <c r="H871" s="22" t="s">
        <v>11195</v>
      </c>
      <c r="I871" s="22" t="s">
        <v>11718</v>
      </c>
      <c r="J871" s="23">
        <v>22530</v>
      </c>
      <c r="K871" s="22" t="s">
        <v>10765</v>
      </c>
      <c r="L871" s="22" t="s">
        <v>10792</v>
      </c>
      <c r="M871" s="24">
        <v>60000</v>
      </c>
      <c r="N871" s="21">
        <v>1</v>
      </c>
      <c r="O871" s="22" t="s">
        <v>10856</v>
      </c>
      <c r="P871" s="22" t="s">
        <v>10857</v>
      </c>
      <c r="Q871" s="21">
        <v>1</v>
      </c>
      <c r="R871" s="21">
        <v>1</v>
      </c>
      <c r="S871" s="22" t="s">
        <v>13065</v>
      </c>
      <c r="T871" s="22" t="s">
        <v>10769</v>
      </c>
      <c r="U871" s="22" t="s">
        <v>13066</v>
      </c>
      <c r="V871" s="23">
        <v>37866</v>
      </c>
      <c r="W871" s="22" t="s">
        <v>10787</v>
      </c>
    </row>
    <row r="872" spans="1:23" x14ac:dyDescent="0.25">
      <c r="A872" s="21">
        <v>11865</v>
      </c>
      <c r="B872" s="21">
        <v>343</v>
      </c>
      <c r="C872" s="36" t="str">
        <f>_xlfn.XLOOKUP($B872,'Q1 DATA TABLE'!$A:$A,'Q1 DATA TABLE'!$G:$G)</f>
        <v>National City</v>
      </c>
      <c r="D872" s="36" t="str">
        <f>_xlfn.XLOOKUP($B872,'Q1 DATA TABLE'!$A:$A,'Q1 DATA TABLE'!C:C)</f>
        <v>California</v>
      </c>
      <c r="E872" s="36" t="str">
        <f>_xlfn.XLOOKUP($B872,'Q1 DATA TABLE'!$A:$A,'Q1 DATA TABLE'!$E:$E)</f>
        <v>United States</v>
      </c>
      <c r="F872" s="36">
        <f>_xlfn.XLOOKUP($B872,'Q1 DATA TABLE'!$A:$A,'Q1 DATA TABLE'!$H:$H)</f>
        <v>4</v>
      </c>
      <c r="G872" s="22" t="s">
        <v>10854</v>
      </c>
      <c r="H872" s="22" t="s">
        <v>10919</v>
      </c>
      <c r="I872" s="22" t="s">
        <v>11311</v>
      </c>
      <c r="J872" s="23">
        <v>22318</v>
      </c>
      <c r="K872" s="22" t="s">
        <v>10765</v>
      </c>
      <c r="L872" s="22" t="s">
        <v>10792</v>
      </c>
      <c r="M872" s="24">
        <v>60000</v>
      </c>
      <c r="N872" s="21">
        <v>1</v>
      </c>
      <c r="O872" s="22" t="s">
        <v>10856</v>
      </c>
      <c r="P872" s="22" t="s">
        <v>10857</v>
      </c>
      <c r="Q872" s="21">
        <v>1</v>
      </c>
      <c r="R872" s="21">
        <v>1</v>
      </c>
      <c r="S872" s="22" t="s">
        <v>13067</v>
      </c>
      <c r="T872" s="22" t="s">
        <v>10769</v>
      </c>
      <c r="U872" s="22" t="s">
        <v>13068</v>
      </c>
      <c r="V872" s="23">
        <v>37854</v>
      </c>
      <c r="W872" s="22" t="s">
        <v>10787</v>
      </c>
    </row>
    <row r="873" spans="1:23" x14ac:dyDescent="0.25">
      <c r="A873" s="21">
        <v>11866</v>
      </c>
      <c r="B873" s="21">
        <v>325</v>
      </c>
      <c r="C873" s="36" t="str">
        <f>_xlfn.XLOOKUP($B873,'Q1 DATA TABLE'!$A:$A,'Q1 DATA TABLE'!$G:$G)</f>
        <v>Glendale</v>
      </c>
      <c r="D873" s="36" t="str">
        <f>_xlfn.XLOOKUP($B873,'Q1 DATA TABLE'!$A:$A,'Q1 DATA TABLE'!C:C)</f>
        <v>California</v>
      </c>
      <c r="E873" s="36" t="str">
        <f>_xlfn.XLOOKUP($B873,'Q1 DATA TABLE'!$A:$A,'Q1 DATA TABLE'!$E:$E)</f>
        <v>United States</v>
      </c>
      <c r="F873" s="36">
        <f>_xlfn.XLOOKUP($B873,'Q1 DATA TABLE'!$A:$A,'Q1 DATA TABLE'!$H:$H)</f>
        <v>4</v>
      </c>
      <c r="G873" s="22" t="s">
        <v>11155</v>
      </c>
      <c r="H873" s="22" t="s">
        <v>10775</v>
      </c>
      <c r="I873" s="22" t="s">
        <v>12149</v>
      </c>
      <c r="J873" s="23">
        <v>22464</v>
      </c>
      <c r="K873" s="22" t="s">
        <v>10765</v>
      </c>
      <c r="L873" s="22" t="s">
        <v>10765</v>
      </c>
      <c r="M873" s="24">
        <v>60000</v>
      </c>
      <c r="N873" s="21">
        <v>1</v>
      </c>
      <c r="O873" s="22" t="s">
        <v>10856</v>
      </c>
      <c r="P873" s="22" t="s">
        <v>10857</v>
      </c>
      <c r="Q873" s="21">
        <v>0</v>
      </c>
      <c r="R873" s="21">
        <v>1</v>
      </c>
      <c r="S873" s="22" t="s">
        <v>13069</v>
      </c>
      <c r="T873" s="22" t="s">
        <v>10769</v>
      </c>
      <c r="U873" s="22" t="s">
        <v>13070</v>
      </c>
      <c r="V873" s="23">
        <v>37855</v>
      </c>
      <c r="W873" s="22" t="s">
        <v>10780</v>
      </c>
    </row>
    <row r="874" spans="1:23" x14ac:dyDescent="0.25">
      <c r="A874" s="21">
        <v>11867</v>
      </c>
      <c r="B874" s="21">
        <v>343</v>
      </c>
      <c r="C874" s="36" t="str">
        <f>_xlfn.XLOOKUP($B874,'Q1 DATA TABLE'!$A:$A,'Q1 DATA TABLE'!$G:$G)</f>
        <v>National City</v>
      </c>
      <c r="D874" s="36" t="str">
        <f>_xlfn.XLOOKUP($B874,'Q1 DATA TABLE'!$A:$A,'Q1 DATA TABLE'!C:C)</f>
        <v>California</v>
      </c>
      <c r="E874" s="36" t="str">
        <f>_xlfn.XLOOKUP($B874,'Q1 DATA TABLE'!$A:$A,'Q1 DATA TABLE'!$E:$E)</f>
        <v>United States</v>
      </c>
      <c r="F874" s="36">
        <f>_xlfn.XLOOKUP($B874,'Q1 DATA TABLE'!$A:$A,'Q1 DATA TABLE'!$H:$H)</f>
        <v>4</v>
      </c>
      <c r="G874" s="22" t="s">
        <v>13071</v>
      </c>
      <c r="H874" s="22" t="s">
        <v>10823</v>
      </c>
      <c r="I874" s="22" t="s">
        <v>11273</v>
      </c>
      <c r="J874" s="23">
        <v>22030</v>
      </c>
      <c r="K874" s="22" t="s">
        <v>10765</v>
      </c>
      <c r="L874" s="22" t="s">
        <v>10765</v>
      </c>
      <c r="M874" s="24">
        <v>40000</v>
      </c>
      <c r="N874" s="21">
        <v>4</v>
      </c>
      <c r="O874" s="22" t="s">
        <v>10867</v>
      </c>
      <c r="P874" s="22" t="s">
        <v>10857</v>
      </c>
      <c r="Q874" s="21">
        <v>1</v>
      </c>
      <c r="R874" s="21">
        <v>2</v>
      </c>
      <c r="S874" s="22" t="s">
        <v>13072</v>
      </c>
      <c r="T874" s="22" t="s">
        <v>10769</v>
      </c>
      <c r="U874" s="22" t="s">
        <v>13073</v>
      </c>
      <c r="V874" s="23">
        <v>37961</v>
      </c>
      <c r="W874" s="22" t="s">
        <v>10787</v>
      </c>
    </row>
    <row r="875" spans="1:23" x14ac:dyDescent="0.25">
      <c r="A875" s="21">
        <v>11868</v>
      </c>
      <c r="B875" s="21">
        <v>68</v>
      </c>
      <c r="C875" s="36" t="str">
        <f>_xlfn.XLOOKUP($B875,'Q1 DATA TABLE'!$A:$A,'Q1 DATA TABLE'!$G:$G)</f>
        <v>Vancouver</v>
      </c>
      <c r="D875" s="36" t="str">
        <f>_xlfn.XLOOKUP($B875,'Q1 DATA TABLE'!$A:$A,'Q1 DATA TABLE'!C:C)</f>
        <v>British Columbia</v>
      </c>
      <c r="E875" s="36" t="str">
        <f>_xlfn.XLOOKUP($B875,'Q1 DATA TABLE'!$A:$A,'Q1 DATA TABLE'!$E:$E)</f>
        <v>Canada</v>
      </c>
      <c r="F875" s="36">
        <f>_xlfn.XLOOKUP($B875,'Q1 DATA TABLE'!$A:$A,'Q1 DATA TABLE'!$H:$H)</f>
        <v>6</v>
      </c>
      <c r="G875" s="22" t="s">
        <v>11080</v>
      </c>
      <c r="H875" s="22" t="s">
        <v>10765</v>
      </c>
      <c r="I875" s="22" t="s">
        <v>12302</v>
      </c>
      <c r="J875" s="23">
        <v>24688</v>
      </c>
      <c r="K875" s="22" t="s">
        <v>10777</v>
      </c>
      <c r="L875" s="22" t="s">
        <v>10792</v>
      </c>
      <c r="M875" s="24">
        <v>70000</v>
      </c>
      <c r="N875" s="21">
        <v>0</v>
      </c>
      <c r="O875" s="22" t="s">
        <v>10856</v>
      </c>
      <c r="P875" s="22" t="s">
        <v>10857</v>
      </c>
      <c r="Q875" s="21">
        <v>1</v>
      </c>
      <c r="R875" s="21">
        <v>1</v>
      </c>
      <c r="S875" s="22" t="s">
        <v>13074</v>
      </c>
      <c r="T875" s="22" t="s">
        <v>10769</v>
      </c>
      <c r="U875" s="22" t="s">
        <v>13075</v>
      </c>
      <c r="V875" s="23">
        <v>37839</v>
      </c>
      <c r="W875" s="22" t="s">
        <v>10787</v>
      </c>
    </row>
    <row r="876" spans="1:23" x14ac:dyDescent="0.25">
      <c r="A876" s="21">
        <v>11869</v>
      </c>
      <c r="B876" s="21">
        <v>71</v>
      </c>
      <c r="C876" s="36" t="str">
        <f>_xlfn.XLOOKUP($B876,'Q1 DATA TABLE'!$A:$A,'Q1 DATA TABLE'!$G:$G)</f>
        <v>Westminster</v>
      </c>
      <c r="D876" s="36" t="str">
        <f>_xlfn.XLOOKUP($B876,'Q1 DATA TABLE'!$A:$A,'Q1 DATA TABLE'!C:C)</f>
        <v>British Columbia</v>
      </c>
      <c r="E876" s="36" t="str">
        <f>_xlfn.XLOOKUP($B876,'Q1 DATA TABLE'!$A:$A,'Q1 DATA TABLE'!$E:$E)</f>
        <v>Canada</v>
      </c>
      <c r="F876" s="36">
        <f>_xlfn.XLOOKUP($B876,'Q1 DATA TABLE'!$A:$A,'Q1 DATA TABLE'!$H:$H)</f>
        <v>6</v>
      </c>
      <c r="G876" s="22" t="s">
        <v>12681</v>
      </c>
      <c r="H876" s="22" t="s">
        <v>11118</v>
      </c>
      <c r="I876" s="22" t="s">
        <v>11459</v>
      </c>
      <c r="J876" s="23">
        <v>24782</v>
      </c>
      <c r="K876" s="22" t="s">
        <v>10777</v>
      </c>
      <c r="L876" s="22" t="s">
        <v>10792</v>
      </c>
      <c r="M876" s="24">
        <v>70000</v>
      </c>
      <c r="N876" s="21">
        <v>0</v>
      </c>
      <c r="O876" s="22" t="s">
        <v>10856</v>
      </c>
      <c r="P876" s="22" t="s">
        <v>10857</v>
      </c>
      <c r="Q876" s="21">
        <v>0</v>
      </c>
      <c r="R876" s="21">
        <v>1</v>
      </c>
      <c r="S876" s="22" t="s">
        <v>13076</v>
      </c>
      <c r="T876" s="22" t="s">
        <v>10769</v>
      </c>
      <c r="U876" s="22" t="s">
        <v>13077</v>
      </c>
      <c r="V876" s="23">
        <v>37885</v>
      </c>
      <c r="W876" s="22" t="s">
        <v>10780</v>
      </c>
    </row>
    <row r="877" spans="1:23" x14ac:dyDescent="0.25">
      <c r="A877" s="21">
        <v>11870</v>
      </c>
      <c r="B877" s="21">
        <v>612</v>
      </c>
      <c r="C877" s="36" t="str">
        <f>_xlfn.XLOOKUP($B877,'Q1 DATA TABLE'!$A:$A,'Q1 DATA TABLE'!$G:$G)</f>
        <v>Burien</v>
      </c>
      <c r="D877" s="36" t="str">
        <f>_xlfn.XLOOKUP($B877,'Q1 DATA TABLE'!$A:$A,'Q1 DATA TABLE'!C:C)</f>
        <v>Washington</v>
      </c>
      <c r="E877" s="36" t="str">
        <f>_xlfn.XLOOKUP($B877,'Q1 DATA TABLE'!$A:$A,'Q1 DATA TABLE'!$E:$E)</f>
        <v>United States</v>
      </c>
      <c r="F877" s="36">
        <f>_xlfn.XLOOKUP($B877,'Q1 DATA TABLE'!$A:$A,'Q1 DATA TABLE'!$H:$H)</f>
        <v>1</v>
      </c>
      <c r="G877" s="22" t="s">
        <v>13078</v>
      </c>
      <c r="H877" s="22" t="s">
        <v>10769</v>
      </c>
      <c r="I877" s="22" t="s">
        <v>10963</v>
      </c>
      <c r="J877" s="23">
        <v>24667</v>
      </c>
      <c r="K877" s="22" t="s">
        <v>10777</v>
      </c>
      <c r="L877" s="22" t="s">
        <v>10792</v>
      </c>
      <c r="M877" s="24">
        <v>70000</v>
      </c>
      <c r="N877" s="21">
        <v>0</v>
      </c>
      <c r="O877" s="22" t="s">
        <v>10856</v>
      </c>
      <c r="P877" s="22" t="s">
        <v>10857</v>
      </c>
      <c r="Q877" s="21">
        <v>0</v>
      </c>
      <c r="R877" s="21">
        <v>1</v>
      </c>
      <c r="S877" s="22" t="s">
        <v>13079</v>
      </c>
      <c r="T877" s="22" t="s">
        <v>10769</v>
      </c>
      <c r="U877" s="22" t="s">
        <v>13080</v>
      </c>
      <c r="V877" s="23">
        <v>38007</v>
      </c>
      <c r="W877" s="22" t="s">
        <v>10780</v>
      </c>
    </row>
    <row r="878" spans="1:23" x14ac:dyDescent="0.25">
      <c r="A878" s="21">
        <v>11871</v>
      </c>
      <c r="B878" s="21">
        <v>626</v>
      </c>
      <c r="C878" s="36" t="str">
        <f>_xlfn.XLOOKUP($B878,'Q1 DATA TABLE'!$A:$A,'Q1 DATA TABLE'!$G:$G)</f>
        <v>Lynnwood</v>
      </c>
      <c r="D878" s="36" t="str">
        <f>_xlfn.XLOOKUP($B878,'Q1 DATA TABLE'!$A:$A,'Q1 DATA TABLE'!C:C)</f>
        <v>Washington</v>
      </c>
      <c r="E878" s="36" t="str">
        <f>_xlfn.XLOOKUP($B878,'Q1 DATA TABLE'!$A:$A,'Q1 DATA TABLE'!$E:$E)</f>
        <v>United States</v>
      </c>
      <c r="F878" s="36">
        <f>_xlfn.XLOOKUP($B878,'Q1 DATA TABLE'!$A:$A,'Q1 DATA TABLE'!$H:$H)</f>
        <v>1</v>
      </c>
      <c r="G878" s="22" t="s">
        <v>11184</v>
      </c>
      <c r="H878" s="22" t="s">
        <v>10775</v>
      </c>
      <c r="I878" s="22" t="s">
        <v>10850</v>
      </c>
      <c r="J878" s="23">
        <v>24700</v>
      </c>
      <c r="K878" s="22" t="s">
        <v>10777</v>
      </c>
      <c r="L878" s="22" t="s">
        <v>10765</v>
      </c>
      <c r="M878" s="24">
        <v>70000</v>
      </c>
      <c r="N878" s="21">
        <v>0</v>
      </c>
      <c r="O878" s="22" t="s">
        <v>10856</v>
      </c>
      <c r="P878" s="22" t="s">
        <v>10857</v>
      </c>
      <c r="Q878" s="21">
        <v>0</v>
      </c>
      <c r="R878" s="21">
        <v>1</v>
      </c>
      <c r="S878" s="22" t="s">
        <v>13081</v>
      </c>
      <c r="T878" s="22" t="s">
        <v>10769</v>
      </c>
      <c r="U878" s="22" t="s">
        <v>13082</v>
      </c>
      <c r="V878" s="23">
        <v>37860</v>
      </c>
      <c r="W878" s="22" t="s">
        <v>10787</v>
      </c>
    </row>
    <row r="879" spans="1:23" x14ac:dyDescent="0.25">
      <c r="A879" s="21">
        <v>11872</v>
      </c>
      <c r="B879" s="21">
        <v>325</v>
      </c>
      <c r="C879" s="36" t="str">
        <f>_xlfn.XLOOKUP($B879,'Q1 DATA TABLE'!$A:$A,'Q1 DATA TABLE'!$G:$G)</f>
        <v>Glendale</v>
      </c>
      <c r="D879" s="36" t="str">
        <f>_xlfn.XLOOKUP($B879,'Q1 DATA TABLE'!$A:$A,'Q1 DATA TABLE'!C:C)</f>
        <v>California</v>
      </c>
      <c r="E879" s="36" t="str">
        <f>_xlfn.XLOOKUP($B879,'Q1 DATA TABLE'!$A:$A,'Q1 DATA TABLE'!$E:$E)</f>
        <v>United States</v>
      </c>
      <c r="F879" s="36">
        <f>_xlfn.XLOOKUP($B879,'Q1 DATA TABLE'!$A:$A,'Q1 DATA TABLE'!$H:$H)</f>
        <v>4</v>
      </c>
      <c r="G879" s="22" t="s">
        <v>13032</v>
      </c>
      <c r="H879" s="22" t="s">
        <v>10775</v>
      </c>
      <c r="I879" s="22" t="s">
        <v>11353</v>
      </c>
      <c r="J879" s="23">
        <v>24674</v>
      </c>
      <c r="K879" s="22" t="s">
        <v>10777</v>
      </c>
      <c r="L879" s="22" t="s">
        <v>10792</v>
      </c>
      <c r="M879" s="24">
        <v>60000</v>
      </c>
      <c r="N879" s="21">
        <v>0</v>
      </c>
      <c r="O879" s="22" t="s">
        <v>11047</v>
      </c>
      <c r="P879" s="22" t="s">
        <v>10767</v>
      </c>
      <c r="Q879" s="21">
        <v>0</v>
      </c>
      <c r="R879" s="21">
        <v>1</v>
      </c>
      <c r="S879" s="22" t="s">
        <v>13083</v>
      </c>
      <c r="T879" s="22" t="s">
        <v>10769</v>
      </c>
      <c r="U879" s="22" t="s">
        <v>13084</v>
      </c>
      <c r="V879" s="23">
        <v>37369</v>
      </c>
      <c r="W879" s="22" t="s">
        <v>10780</v>
      </c>
    </row>
    <row r="880" spans="1:23" x14ac:dyDescent="0.25">
      <c r="A880" s="21">
        <v>11873</v>
      </c>
      <c r="B880" s="21">
        <v>372</v>
      </c>
      <c r="C880" s="36" t="str">
        <f>_xlfn.XLOOKUP($B880,'Q1 DATA TABLE'!$A:$A,'Q1 DATA TABLE'!$G:$G)</f>
        <v>Spring Valley</v>
      </c>
      <c r="D880" s="36" t="str">
        <f>_xlfn.XLOOKUP($B880,'Q1 DATA TABLE'!$A:$A,'Q1 DATA TABLE'!C:C)</f>
        <v>California</v>
      </c>
      <c r="E880" s="36" t="str">
        <f>_xlfn.XLOOKUP($B880,'Q1 DATA TABLE'!$A:$A,'Q1 DATA TABLE'!$E:$E)</f>
        <v>United States</v>
      </c>
      <c r="F880" s="36">
        <f>_xlfn.XLOOKUP($B880,'Q1 DATA TABLE'!$A:$A,'Q1 DATA TABLE'!$H:$H)</f>
        <v>4</v>
      </c>
      <c r="G880" s="22" t="s">
        <v>11164</v>
      </c>
      <c r="H880" s="22" t="s">
        <v>10769</v>
      </c>
      <c r="I880" s="22" t="s">
        <v>10895</v>
      </c>
      <c r="J880" s="23">
        <v>24574</v>
      </c>
      <c r="K880" s="22" t="s">
        <v>10765</v>
      </c>
      <c r="L880" s="22" t="s">
        <v>10765</v>
      </c>
      <c r="M880" s="24">
        <v>60000</v>
      </c>
      <c r="N880" s="21">
        <v>0</v>
      </c>
      <c r="O880" s="22" t="s">
        <v>11047</v>
      </c>
      <c r="P880" s="22" t="s">
        <v>10767</v>
      </c>
      <c r="Q880" s="21">
        <v>0</v>
      </c>
      <c r="R880" s="21">
        <v>1</v>
      </c>
      <c r="S880" s="22" t="s">
        <v>13085</v>
      </c>
      <c r="T880" s="22" t="s">
        <v>10769</v>
      </c>
      <c r="U880" s="22" t="s">
        <v>13086</v>
      </c>
      <c r="V880" s="23">
        <v>37355</v>
      </c>
      <c r="W880" s="22" t="s">
        <v>10780</v>
      </c>
    </row>
    <row r="881" spans="1:23" x14ac:dyDescent="0.25">
      <c r="A881" s="21">
        <v>11874</v>
      </c>
      <c r="B881" s="21">
        <v>385</v>
      </c>
      <c r="C881" s="36" t="str">
        <f>_xlfn.XLOOKUP($B881,'Q1 DATA TABLE'!$A:$A,'Q1 DATA TABLE'!$G:$G)</f>
        <v>Woodland Hills</v>
      </c>
      <c r="D881" s="36" t="str">
        <f>_xlfn.XLOOKUP($B881,'Q1 DATA TABLE'!$A:$A,'Q1 DATA TABLE'!C:C)</f>
        <v>California</v>
      </c>
      <c r="E881" s="36" t="str">
        <f>_xlfn.XLOOKUP($B881,'Q1 DATA TABLE'!$A:$A,'Q1 DATA TABLE'!$E:$E)</f>
        <v>United States</v>
      </c>
      <c r="F881" s="36">
        <f>_xlfn.XLOOKUP($B881,'Q1 DATA TABLE'!$A:$A,'Q1 DATA TABLE'!$H:$H)</f>
        <v>4</v>
      </c>
      <c r="G881" s="22" t="s">
        <v>11636</v>
      </c>
      <c r="H881" s="22" t="s">
        <v>10769</v>
      </c>
      <c r="I881" s="22" t="s">
        <v>13087</v>
      </c>
      <c r="J881" s="23">
        <v>24541</v>
      </c>
      <c r="K881" s="22" t="s">
        <v>10777</v>
      </c>
      <c r="L881" s="22" t="s">
        <v>10765</v>
      </c>
      <c r="M881" s="24">
        <v>60000</v>
      </c>
      <c r="N881" s="21">
        <v>0</v>
      </c>
      <c r="O881" s="22" t="s">
        <v>10766</v>
      </c>
      <c r="P881" s="22" t="s">
        <v>10767</v>
      </c>
      <c r="Q881" s="21">
        <v>0</v>
      </c>
      <c r="R881" s="21">
        <v>1</v>
      </c>
      <c r="S881" s="22" t="s">
        <v>13088</v>
      </c>
      <c r="T881" s="22" t="s">
        <v>10769</v>
      </c>
      <c r="U881" s="22" t="s">
        <v>13089</v>
      </c>
      <c r="V881" s="23">
        <v>38006</v>
      </c>
      <c r="W881" s="22" t="s">
        <v>10787</v>
      </c>
    </row>
    <row r="882" spans="1:23" x14ac:dyDescent="0.25">
      <c r="A882" s="21">
        <v>11875</v>
      </c>
      <c r="B882" s="21">
        <v>51</v>
      </c>
      <c r="C882" s="36" t="str">
        <f>_xlfn.XLOOKUP($B882,'Q1 DATA TABLE'!$A:$A,'Q1 DATA TABLE'!$G:$G)</f>
        <v>Langford</v>
      </c>
      <c r="D882" s="36" t="str">
        <f>_xlfn.XLOOKUP($B882,'Q1 DATA TABLE'!$A:$A,'Q1 DATA TABLE'!C:C)</f>
        <v>British Columbia</v>
      </c>
      <c r="E882" s="36" t="str">
        <f>_xlfn.XLOOKUP($B882,'Q1 DATA TABLE'!$A:$A,'Q1 DATA TABLE'!$E:$E)</f>
        <v>Canada</v>
      </c>
      <c r="F882" s="36">
        <f>_xlfn.XLOOKUP($B882,'Q1 DATA TABLE'!$A:$A,'Q1 DATA TABLE'!$H:$H)</f>
        <v>6</v>
      </c>
      <c r="G882" s="22" t="s">
        <v>11357</v>
      </c>
      <c r="H882" s="22" t="s">
        <v>10769</v>
      </c>
      <c r="I882" s="22" t="s">
        <v>11165</v>
      </c>
      <c r="J882" s="23">
        <v>22131</v>
      </c>
      <c r="K882" s="22" t="s">
        <v>10765</v>
      </c>
      <c r="L882" s="22" t="s">
        <v>10765</v>
      </c>
      <c r="M882" s="24">
        <v>60000</v>
      </c>
      <c r="N882" s="21">
        <v>1</v>
      </c>
      <c r="O882" s="22" t="s">
        <v>10856</v>
      </c>
      <c r="P882" s="22" t="s">
        <v>10857</v>
      </c>
      <c r="Q882" s="21">
        <v>0</v>
      </c>
      <c r="R882" s="21">
        <v>1</v>
      </c>
      <c r="S882" s="22" t="s">
        <v>13090</v>
      </c>
      <c r="T882" s="22" t="s">
        <v>10769</v>
      </c>
      <c r="U882" s="22" t="s">
        <v>13091</v>
      </c>
      <c r="V882" s="23">
        <v>37916</v>
      </c>
      <c r="W882" s="22" t="s">
        <v>10780</v>
      </c>
    </row>
    <row r="883" spans="1:23" x14ac:dyDescent="0.25">
      <c r="A883" s="21">
        <v>11876</v>
      </c>
      <c r="B883" s="21">
        <v>348</v>
      </c>
      <c r="C883" s="36" t="str">
        <f>_xlfn.XLOOKUP($B883,'Q1 DATA TABLE'!$A:$A,'Q1 DATA TABLE'!$G:$G)</f>
        <v>Oakland</v>
      </c>
      <c r="D883" s="36" t="str">
        <f>_xlfn.XLOOKUP($B883,'Q1 DATA TABLE'!$A:$A,'Q1 DATA TABLE'!C:C)</f>
        <v>California</v>
      </c>
      <c r="E883" s="36" t="str">
        <f>_xlfn.XLOOKUP($B883,'Q1 DATA TABLE'!$A:$A,'Q1 DATA TABLE'!$E:$E)</f>
        <v>United States</v>
      </c>
      <c r="F883" s="36">
        <f>_xlfn.XLOOKUP($B883,'Q1 DATA TABLE'!$A:$A,'Q1 DATA TABLE'!$H:$H)</f>
        <v>4</v>
      </c>
      <c r="G883" s="22" t="s">
        <v>11622</v>
      </c>
      <c r="H883" s="22" t="s">
        <v>10775</v>
      </c>
      <c r="I883" s="22" t="s">
        <v>12603</v>
      </c>
      <c r="J883" s="23">
        <v>22233</v>
      </c>
      <c r="K883" s="22" t="s">
        <v>10765</v>
      </c>
      <c r="L883" s="22" t="s">
        <v>10792</v>
      </c>
      <c r="M883" s="24">
        <v>60000</v>
      </c>
      <c r="N883" s="21">
        <v>1</v>
      </c>
      <c r="O883" s="22" t="s">
        <v>10856</v>
      </c>
      <c r="P883" s="22" t="s">
        <v>10857</v>
      </c>
      <c r="Q883" s="21">
        <v>1</v>
      </c>
      <c r="R883" s="21">
        <v>1</v>
      </c>
      <c r="S883" s="22" t="s">
        <v>13092</v>
      </c>
      <c r="T883" s="22" t="s">
        <v>10769</v>
      </c>
      <c r="U883" s="22" t="s">
        <v>13093</v>
      </c>
      <c r="V883" s="23">
        <v>37976</v>
      </c>
      <c r="W883" s="22" t="s">
        <v>10787</v>
      </c>
    </row>
    <row r="884" spans="1:23" x14ac:dyDescent="0.25">
      <c r="A884" s="21">
        <v>11877</v>
      </c>
      <c r="B884" s="21">
        <v>345</v>
      </c>
      <c r="C884" s="36" t="str">
        <f>_xlfn.XLOOKUP($B884,'Q1 DATA TABLE'!$A:$A,'Q1 DATA TABLE'!$G:$G)</f>
        <v>Newport Beach</v>
      </c>
      <c r="D884" s="36" t="str">
        <f>_xlfn.XLOOKUP($B884,'Q1 DATA TABLE'!$A:$A,'Q1 DATA TABLE'!C:C)</f>
        <v>California</v>
      </c>
      <c r="E884" s="36" t="str">
        <f>_xlfn.XLOOKUP($B884,'Q1 DATA TABLE'!$A:$A,'Q1 DATA TABLE'!$E:$E)</f>
        <v>United States</v>
      </c>
      <c r="F884" s="36">
        <f>_xlfn.XLOOKUP($B884,'Q1 DATA TABLE'!$A:$A,'Q1 DATA TABLE'!$H:$H)</f>
        <v>4</v>
      </c>
      <c r="G884" s="22" t="s">
        <v>11691</v>
      </c>
      <c r="H884" s="22" t="s">
        <v>10769</v>
      </c>
      <c r="I884" s="22" t="s">
        <v>11051</v>
      </c>
      <c r="J884" s="23">
        <v>22196</v>
      </c>
      <c r="K884" s="22" t="s">
        <v>10765</v>
      </c>
      <c r="L884" s="22" t="s">
        <v>10792</v>
      </c>
      <c r="M884" s="24">
        <v>60000</v>
      </c>
      <c r="N884" s="21">
        <v>1</v>
      </c>
      <c r="O884" s="22" t="s">
        <v>10856</v>
      </c>
      <c r="P884" s="22" t="s">
        <v>10857</v>
      </c>
      <c r="Q884" s="21">
        <v>1</v>
      </c>
      <c r="R884" s="21">
        <v>1</v>
      </c>
      <c r="S884" s="22" t="s">
        <v>13094</v>
      </c>
      <c r="T884" s="22" t="s">
        <v>10769</v>
      </c>
      <c r="U884" s="22" t="s">
        <v>13095</v>
      </c>
      <c r="V884" s="23">
        <v>38084</v>
      </c>
      <c r="W884" s="22" t="s">
        <v>10787</v>
      </c>
    </row>
    <row r="885" spans="1:23" x14ac:dyDescent="0.25">
      <c r="A885" s="21">
        <v>11878</v>
      </c>
      <c r="B885" s="21">
        <v>607</v>
      </c>
      <c r="C885" s="36" t="str">
        <f>_xlfn.XLOOKUP($B885,'Q1 DATA TABLE'!$A:$A,'Q1 DATA TABLE'!$G:$G)</f>
        <v>Ballard</v>
      </c>
      <c r="D885" s="36" t="str">
        <f>_xlfn.XLOOKUP($B885,'Q1 DATA TABLE'!$A:$A,'Q1 DATA TABLE'!C:C)</f>
        <v>Washington</v>
      </c>
      <c r="E885" s="36" t="str">
        <f>_xlfn.XLOOKUP($B885,'Q1 DATA TABLE'!$A:$A,'Q1 DATA TABLE'!$E:$E)</f>
        <v>United States</v>
      </c>
      <c r="F885" s="36">
        <f>_xlfn.XLOOKUP($B885,'Q1 DATA TABLE'!$A:$A,'Q1 DATA TABLE'!$H:$H)</f>
        <v>1</v>
      </c>
      <c r="G885" s="22" t="s">
        <v>11002</v>
      </c>
      <c r="H885" s="22" t="s">
        <v>10769</v>
      </c>
      <c r="I885" s="22" t="s">
        <v>11000</v>
      </c>
      <c r="J885" s="23">
        <v>21954</v>
      </c>
      <c r="K885" s="22" t="s">
        <v>10765</v>
      </c>
      <c r="L885" s="22" t="s">
        <v>10792</v>
      </c>
      <c r="M885" s="24">
        <v>60000</v>
      </c>
      <c r="N885" s="21">
        <v>1</v>
      </c>
      <c r="O885" s="22" t="s">
        <v>10856</v>
      </c>
      <c r="P885" s="22" t="s">
        <v>10857</v>
      </c>
      <c r="Q885" s="21">
        <v>1</v>
      </c>
      <c r="R885" s="21">
        <v>1</v>
      </c>
      <c r="S885" s="22" t="s">
        <v>13096</v>
      </c>
      <c r="T885" s="22" t="s">
        <v>10769</v>
      </c>
      <c r="U885" s="22" t="s">
        <v>13097</v>
      </c>
      <c r="V885" s="23">
        <v>38140</v>
      </c>
      <c r="W885" s="22" t="s">
        <v>10787</v>
      </c>
    </row>
    <row r="886" spans="1:23" x14ac:dyDescent="0.25">
      <c r="A886" s="21">
        <v>11879</v>
      </c>
      <c r="B886" s="21">
        <v>536</v>
      </c>
      <c r="C886" s="36" t="str">
        <f>_xlfn.XLOOKUP($B886,'Q1 DATA TABLE'!$A:$A,'Q1 DATA TABLE'!$G:$G)</f>
        <v>Beaverton</v>
      </c>
      <c r="D886" s="36" t="str">
        <f>_xlfn.XLOOKUP($B886,'Q1 DATA TABLE'!$A:$A,'Q1 DATA TABLE'!C:C)</f>
        <v>Oregon</v>
      </c>
      <c r="E886" s="36" t="str">
        <f>_xlfn.XLOOKUP($B886,'Q1 DATA TABLE'!$A:$A,'Q1 DATA TABLE'!$E:$E)</f>
        <v>United States</v>
      </c>
      <c r="F886" s="36">
        <f>_xlfn.XLOOKUP($B886,'Q1 DATA TABLE'!$A:$A,'Q1 DATA TABLE'!$H:$H)</f>
        <v>1</v>
      </c>
      <c r="G886" s="22" t="s">
        <v>11230</v>
      </c>
      <c r="H886" s="22" t="s">
        <v>10769</v>
      </c>
      <c r="I886" s="22" t="s">
        <v>10916</v>
      </c>
      <c r="J886" s="23">
        <v>22192</v>
      </c>
      <c r="K886" s="22" t="s">
        <v>10765</v>
      </c>
      <c r="L886" s="22" t="s">
        <v>10765</v>
      </c>
      <c r="M886" s="24">
        <v>60000</v>
      </c>
      <c r="N886" s="21">
        <v>1</v>
      </c>
      <c r="O886" s="22" t="s">
        <v>10856</v>
      </c>
      <c r="P886" s="22" t="s">
        <v>10857</v>
      </c>
      <c r="Q886" s="21">
        <v>1</v>
      </c>
      <c r="R886" s="21">
        <v>1</v>
      </c>
      <c r="S886" s="22" t="s">
        <v>13098</v>
      </c>
      <c r="T886" s="22" t="s">
        <v>10769</v>
      </c>
      <c r="U886" s="22" t="s">
        <v>13099</v>
      </c>
      <c r="V886" s="23">
        <v>37864</v>
      </c>
      <c r="W886" s="22" t="s">
        <v>10787</v>
      </c>
    </row>
    <row r="887" spans="1:23" x14ac:dyDescent="0.25">
      <c r="A887" s="21">
        <v>11880</v>
      </c>
      <c r="B887" s="21">
        <v>548</v>
      </c>
      <c r="C887" s="36" t="str">
        <f>_xlfn.XLOOKUP($B887,'Q1 DATA TABLE'!$A:$A,'Q1 DATA TABLE'!$G:$G)</f>
        <v>Salem</v>
      </c>
      <c r="D887" s="36" t="str">
        <f>_xlfn.XLOOKUP($B887,'Q1 DATA TABLE'!$A:$A,'Q1 DATA TABLE'!C:C)</f>
        <v>Oregon</v>
      </c>
      <c r="E887" s="36" t="str">
        <f>_xlfn.XLOOKUP($B887,'Q1 DATA TABLE'!$A:$A,'Q1 DATA TABLE'!$E:$E)</f>
        <v>United States</v>
      </c>
      <c r="F887" s="36">
        <f>_xlfn.XLOOKUP($B887,'Q1 DATA TABLE'!$A:$A,'Q1 DATA TABLE'!$H:$H)</f>
        <v>1</v>
      </c>
      <c r="G887" s="22" t="s">
        <v>11315</v>
      </c>
      <c r="H887" s="22" t="s">
        <v>10769</v>
      </c>
      <c r="I887" s="22" t="s">
        <v>10988</v>
      </c>
      <c r="J887" s="23">
        <v>21782</v>
      </c>
      <c r="K887" s="22" t="s">
        <v>10765</v>
      </c>
      <c r="L887" s="22" t="s">
        <v>10792</v>
      </c>
      <c r="M887" s="24">
        <v>60000</v>
      </c>
      <c r="N887" s="21">
        <v>1</v>
      </c>
      <c r="O887" s="22" t="s">
        <v>10856</v>
      </c>
      <c r="P887" s="22" t="s">
        <v>10857</v>
      </c>
      <c r="Q887" s="21">
        <v>1</v>
      </c>
      <c r="R887" s="21">
        <v>1</v>
      </c>
      <c r="S887" s="22" t="s">
        <v>13100</v>
      </c>
      <c r="T887" s="22" t="s">
        <v>10769</v>
      </c>
      <c r="U887" s="22" t="s">
        <v>13101</v>
      </c>
      <c r="V887" s="23">
        <v>37906</v>
      </c>
      <c r="W887" s="22" t="s">
        <v>10780</v>
      </c>
    </row>
    <row r="888" spans="1:23" x14ac:dyDescent="0.25">
      <c r="A888" s="21">
        <v>11881</v>
      </c>
      <c r="B888" s="21">
        <v>326</v>
      </c>
      <c r="C888" s="36" t="str">
        <f>_xlfn.XLOOKUP($B888,'Q1 DATA TABLE'!$A:$A,'Q1 DATA TABLE'!$G:$G)</f>
        <v>Grossmont</v>
      </c>
      <c r="D888" s="36" t="str">
        <f>_xlfn.XLOOKUP($B888,'Q1 DATA TABLE'!$A:$A,'Q1 DATA TABLE'!C:C)</f>
        <v>California</v>
      </c>
      <c r="E888" s="36" t="str">
        <f>_xlfn.XLOOKUP($B888,'Q1 DATA TABLE'!$A:$A,'Q1 DATA TABLE'!$E:$E)</f>
        <v>United States</v>
      </c>
      <c r="F888" s="36">
        <f>_xlfn.XLOOKUP($B888,'Q1 DATA TABLE'!$A:$A,'Q1 DATA TABLE'!$H:$H)</f>
        <v>4</v>
      </c>
      <c r="G888" s="22" t="s">
        <v>12931</v>
      </c>
      <c r="H888" s="22" t="s">
        <v>11085</v>
      </c>
      <c r="I888" s="22" t="s">
        <v>12062</v>
      </c>
      <c r="J888" s="23">
        <v>21755</v>
      </c>
      <c r="K888" s="22" t="s">
        <v>10765</v>
      </c>
      <c r="L888" s="22" t="s">
        <v>10765</v>
      </c>
      <c r="M888" s="24">
        <v>60000</v>
      </c>
      <c r="N888" s="21">
        <v>4</v>
      </c>
      <c r="O888" s="22" t="s">
        <v>10766</v>
      </c>
      <c r="P888" s="22" t="s">
        <v>10767</v>
      </c>
      <c r="Q888" s="21">
        <v>1</v>
      </c>
      <c r="R888" s="21">
        <v>0</v>
      </c>
      <c r="S888" s="22" t="s">
        <v>13102</v>
      </c>
      <c r="T888" s="22" t="s">
        <v>10769</v>
      </c>
      <c r="U888" s="22" t="s">
        <v>13103</v>
      </c>
      <c r="V888" s="23">
        <v>38142</v>
      </c>
      <c r="W888" s="22" t="s">
        <v>10787</v>
      </c>
    </row>
    <row r="889" spans="1:23" x14ac:dyDescent="0.25">
      <c r="A889" s="21">
        <v>11882</v>
      </c>
      <c r="B889" s="21">
        <v>637</v>
      </c>
      <c r="C889" s="36" t="str">
        <f>_xlfn.XLOOKUP($B889,'Q1 DATA TABLE'!$A:$A,'Q1 DATA TABLE'!$G:$G)</f>
        <v>Seattle</v>
      </c>
      <c r="D889" s="36" t="str">
        <f>_xlfn.XLOOKUP($B889,'Q1 DATA TABLE'!$A:$A,'Q1 DATA TABLE'!C:C)</f>
        <v>Washington</v>
      </c>
      <c r="E889" s="36" t="str">
        <f>_xlfn.XLOOKUP($B889,'Q1 DATA TABLE'!$A:$A,'Q1 DATA TABLE'!$E:$E)</f>
        <v>United States</v>
      </c>
      <c r="F889" s="36">
        <f>_xlfn.XLOOKUP($B889,'Q1 DATA TABLE'!$A:$A,'Q1 DATA TABLE'!$H:$H)</f>
        <v>1</v>
      </c>
      <c r="G889" s="22" t="s">
        <v>13104</v>
      </c>
      <c r="H889" s="22" t="s">
        <v>10775</v>
      </c>
      <c r="I889" s="22" t="s">
        <v>11637</v>
      </c>
      <c r="J889" s="23">
        <v>21621</v>
      </c>
      <c r="K889" s="22" t="s">
        <v>10765</v>
      </c>
      <c r="L889" s="22" t="s">
        <v>10765</v>
      </c>
      <c r="M889" s="24">
        <v>60000</v>
      </c>
      <c r="N889" s="21">
        <v>4</v>
      </c>
      <c r="O889" s="22" t="s">
        <v>10766</v>
      </c>
      <c r="P889" s="22" t="s">
        <v>10767</v>
      </c>
      <c r="Q889" s="21">
        <v>1</v>
      </c>
      <c r="R889" s="21">
        <v>0</v>
      </c>
      <c r="S889" s="22" t="s">
        <v>13105</v>
      </c>
      <c r="T889" s="22" t="s">
        <v>10769</v>
      </c>
      <c r="U889" s="22" t="s">
        <v>13106</v>
      </c>
      <c r="V889" s="23">
        <v>37854</v>
      </c>
      <c r="W889" s="22" t="s">
        <v>10780</v>
      </c>
    </row>
    <row r="890" spans="1:23" x14ac:dyDescent="0.25">
      <c r="A890" s="21">
        <v>11883</v>
      </c>
      <c r="B890" s="21">
        <v>612</v>
      </c>
      <c r="C890" s="36" t="str">
        <f>_xlfn.XLOOKUP($B890,'Q1 DATA TABLE'!$A:$A,'Q1 DATA TABLE'!$G:$G)</f>
        <v>Burien</v>
      </c>
      <c r="D890" s="36" t="str">
        <f>_xlfn.XLOOKUP($B890,'Q1 DATA TABLE'!$A:$A,'Q1 DATA TABLE'!C:C)</f>
        <v>Washington</v>
      </c>
      <c r="E890" s="36" t="str">
        <f>_xlfn.XLOOKUP($B890,'Q1 DATA TABLE'!$A:$A,'Q1 DATA TABLE'!$E:$E)</f>
        <v>United States</v>
      </c>
      <c r="F890" s="36">
        <f>_xlfn.XLOOKUP($B890,'Q1 DATA TABLE'!$A:$A,'Q1 DATA TABLE'!$H:$H)</f>
        <v>1</v>
      </c>
      <c r="G890" s="22" t="s">
        <v>11399</v>
      </c>
      <c r="H890" s="22" t="s">
        <v>10823</v>
      </c>
      <c r="I890" s="22" t="s">
        <v>11126</v>
      </c>
      <c r="J890" s="23">
        <v>21776</v>
      </c>
      <c r="K890" s="22" t="s">
        <v>10765</v>
      </c>
      <c r="L890" s="22" t="s">
        <v>10792</v>
      </c>
      <c r="M890" s="24">
        <v>70000</v>
      </c>
      <c r="N890" s="21">
        <v>5</v>
      </c>
      <c r="O890" s="22" t="s">
        <v>11047</v>
      </c>
      <c r="P890" s="22" t="s">
        <v>10767</v>
      </c>
      <c r="Q890" s="21">
        <v>1</v>
      </c>
      <c r="R890" s="21">
        <v>3</v>
      </c>
      <c r="S890" s="22" t="s">
        <v>13107</v>
      </c>
      <c r="T890" s="22" t="s">
        <v>10769</v>
      </c>
      <c r="U890" s="22" t="s">
        <v>13108</v>
      </c>
      <c r="V890" s="23">
        <v>37858</v>
      </c>
      <c r="W890" s="22" t="s">
        <v>10820</v>
      </c>
    </row>
    <row r="891" spans="1:23" x14ac:dyDescent="0.25">
      <c r="A891" s="21">
        <v>11884</v>
      </c>
      <c r="B891" s="21">
        <v>607</v>
      </c>
      <c r="C891" s="36" t="str">
        <f>_xlfn.XLOOKUP($B891,'Q1 DATA TABLE'!$A:$A,'Q1 DATA TABLE'!$G:$G)</f>
        <v>Ballard</v>
      </c>
      <c r="D891" s="36" t="str">
        <f>_xlfn.XLOOKUP($B891,'Q1 DATA TABLE'!$A:$A,'Q1 DATA TABLE'!C:C)</f>
        <v>Washington</v>
      </c>
      <c r="E891" s="36" t="str">
        <f>_xlfn.XLOOKUP($B891,'Q1 DATA TABLE'!$A:$A,'Q1 DATA TABLE'!$E:$E)</f>
        <v>United States</v>
      </c>
      <c r="F891" s="36">
        <f>_xlfn.XLOOKUP($B891,'Q1 DATA TABLE'!$A:$A,'Q1 DATA TABLE'!$H:$H)</f>
        <v>1</v>
      </c>
      <c r="G891" s="22" t="s">
        <v>11672</v>
      </c>
      <c r="H891" s="22" t="s">
        <v>10777</v>
      </c>
      <c r="I891" s="22" t="s">
        <v>11379</v>
      </c>
      <c r="J891" s="23">
        <v>21666</v>
      </c>
      <c r="K891" s="22" t="s">
        <v>10765</v>
      </c>
      <c r="L891" s="22" t="s">
        <v>10792</v>
      </c>
      <c r="M891" s="24">
        <v>80000</v>
      </c>
      <c r="N891" s="21">
        <v>5</v>
      </c>
      <c r="O891" s="22" t="s">
        <v>11047</v>
      </c>
      <c r="P891" s="22" t="s">
        <v>10767</v>
      </c>
      <c r="Q891" s="21">
        <v>1</v>
      </c>
      <c r="R891" s="21">
        <v>0</v>
      </c>
      <c r="S891" s="22" t="s">
        <v>13109</v>
      </c>
      <c r="T891" s="22" t="s">
        <v>10769</v>
      </c>
      <c r="U891" s="22" t="s">
        <v>13110</v>
      </c>
      <c r="V891" s="23">
        <v>37854</v>
      </c>
      <c r="W891" s="22" t="s">
        <v>10780</v>
      </c>
    </row>
    <row r="892" spans="1:23" x14ac:dyDescent="0.25">
      <c r="A892" s="21">
        <v>11885</v>
      </c>
      <c r="B892" s="21">
        <v>302</v>
      </c>
      <c r="C892" s="36" t="str">
        <f>_xlfn.XLOOKUP($B892,'Q1 DATA TABLE'!$A:$A,'Q1 DATA TABLE'!$G:$G)</f>
        <v>Burlingame</v>
      </c>
      <c r="D892" s="36" t="str">
        <f>_xlfn.XLOOKUP($B892,'Q1 DATA TABLE'!$A:$A,'Q1 DATA TABLE'!C:C)</f>
        <v>California</v>
      </c>
      <c r="E892" s="36" t="str">
        <f>_xlfn.XLOOKUP($B892,'Q1 DATA TABLE'!$A:$A,'Q1 DATA TABLE'!$E:$E)</f>
        <v>United States</v>
      </c>
      <c r="F892" s="36">
        <f>_xlfn.XLOOKUP($B892,'Q1 DATA TABLE'!$A:$A,'Q1 DATA TABLE'!$H:$H)</f>
        <v>4</v>
      </c>
      <c r="G892" s="22" t="s">
        <v>12096</v>
      </c>
      <c r="H892" s="22" t="s">
        <v>10769</v>
      </c>
      <c r="I892" s="22" t="s">
        <v>12520</v>
      </c>
      <c r="J892" s="23">
        <v>21818</v>
      </c>
      <c r="K892" s="22" t="s">
        <v>10765</v>
      </c>
      <c r="L892" s="22" t="s">
        <v>10765</v>
      </c>
      <c r="M892" s="24">
        <v>80000</v>
      </c>
      <c r="N892" s="21">
        <v>2</v>
      </c>
      <c r="O892" s="22" t="s">
        <v>11047</v>
      </c>
      <c r="P892" s="22" t="s">
        <v>10767</v>
      </c>
      <c r="Q892" s="21">
        <v>1</v>
      </c>
      <c r="R892" s="21">
        <v>0</v>
      </c>
      <c r="S892" s="22" t="s">
        <v>13111</v>
      </c>
      <c r="T892" s="22" t="s">
        <v>10769</v>
      </c>
      <c r="U892" s="22" t="s">
        <v>13112</v>
      </c>
      <c r="V892" s="23">
        <v>37376</v>
      </c>
      <c r="W892" s="22" t="s">
        <v>10780</v>
      </c>
    </row>
    <row r="893" spans="1:23" x14ac:dyDescent="0.25">
      <c r="A893" s="21">
        <v>11886</v>
      </c>
      <c r="B893" s="21">
        <v>369</v>
      </c>
      <c r="C893" s="36" t="str">
        <f>_xlfn.XLOOKUP($B893,'Q1 DATA TABLE'!$A:$A,'Q1 DATA TABLE'!$G:$G)</f>
        <v>Santa Monica</v>
      </c>
      <c r="D893" s="36" t="str">
        <f>_xlfn.XLOOKUP($B893,'Q1 DATA TABLE'!$A:$A,'Q1 DATA TABLE'!C:C)</f>
        <v>California</v>
      </c>
      <c r="E893" s="36" t="str">
        <f>_xlfn.XLOOKUP($B893,'Q1 DATA TABLE'!$A:$A,'Q1 DATA TABLE'!$E:$E)</f>
        <v>United States</v>
      </c>
      <c r="F893" s="36">
        <f>_xlfn.XLOOKUP($B893,'Q1 DATA TABLE'!$A:$A,'Q1 DATA TABLE'!$H:$H)</f>
        <v>4</v>
      </c>
      <c r="G893" s="22" t="s">
        <v>11730</v>
      </c>
      <c r="H893" s="22" t="s">
        <v>10769</v>
      </c>
      <c r="I893" s="22" t="s">
        <v>12687</v>
      </c>
      <c r="J893" s="23">
        <v>21205</v>
      </c>
      <c r="K893" s="22" t="s">
        <v>10765</v>
      </c>
      <c r="L893" s="22" t="s">
        <v>10792</v>
      </c>
      <c r="M893" s="24">
        <v>60000</v>
      </c>
      <c r="N893" s="21">
        <v>3</v>
      </c>
      <c r="O893" s="22" t="s">
        <v>10766</v>
      </c>
      <c r="P893" s="22" t="s">
        <v>10767</v>
      </c>
      <c r="Q893" s="21">
        <v>1</v>
      </c>
      <c r="R893" s="21">
        <v>1</v>
      </c>
      <c r="S893" s="22" t="s">
        <v>13113</v>
      </c>
      <c r="T893" s="22" t="s">
        <v>10769</v>
      </c>
      <c r="U893" s="22" t="s">
        <v>13114</v>
      </c>
      <c r="V893" s="23">
        <v>37376</v>
      </c>
      <c r="W893" s="22" t="s">
        <v>10780</v>
      </c>
    </row>
    <row r="894" spans="1:23" x14ac:dyDescent="0.25">
      <c r="A894" s="21">
        <v>11887</v>
      </c>
      <c r="B894" s="21">
        <v>312</v>
      </c>
      <c r="C894" s="36" t="str">
        <f>_xlfn.XLOOKUP($B894,'Q1 DATA TABLE'!$A:$A,'Q1 DATA TABLE'!$G:$G)</f>
        <v>Coronado</v>
      </c>
      <c r="D894" s="36" t="str">
        <f>_xlfn.XLOOKUP($B894,'Q1 DATA TABLE'!$A:$A,'Q1 DATA TABLE'!C:C)</f>
        <v>California</v>
      </c>
      <c r="E894" s="36" t="str">
        <f>_xlfn.XLOOKUP($B894,'Q1 DATA TABLE'!$A:$A,'Q1 DATA TABLE'!$E:$E)</f>
        <v>United States</v>
      </c>
      <c r="F894" s="36">
        <f>_xlfn.XLOOKUP($B894,'Q1 DATA TABLE'!$A:$A,'Q1 DATA TABLE'!$H:$H)</f>
        <v>4</v>
      </c>
      <c r="G894" s="22" t="s">
        <v>12081</v>
      </c>
      <c r="H894" s="22" t="s">
        <v>10769</v>
      </c>
      <c r="I894" s="22" t="s">
        <v>12603</v>
      </c>
      <c r="J894" s="23">
        <v>21280</v>
      </c>
      <c r="K894" s="22" t="s">
        <v>10765</v>
      </c>
      <c r="L894" s="22" t="s">
        <v>10765</v>
      </c>
      <c r="M894" s="24">
        <v>60000</v>
      </c>
      <c r="N894" s="21">
        <v>1</v>
      </c>
      <c r="O894" s="22" t="s">
        <v>10766</v>
      </c>
      <c r="P894" s="22" t="s">
        <v>10767</v>
      </c>
      <c r="Q894" s="21">
        <v>1</v>
      </c>
      <c r="R894" s="21">
        <v>1</v>
      </c>
      <c r="S894" s="22" t="s">
        <v>13115</v>
      </c>
      <c r="T894" s="22" t="s">
        <v>10769</v>
      </c>
      <c r="U894" s="22" t="s">
        <v>13116</v>
      </c>
      <c r="V894" s="23">
        <v>37954</v>
      </c>
      <c r="W894" s="22" t="s">
        <v>10787</v>
      </c>
    </row>
    <row r="895" spans="1:23" x14ac:dyDescent="0.25">
      <c r="A895" s="21">
        <v>11888</v>
      </c>
      <c r="B895" s="21">
        <v>49</v>
      </c>
      <c r="C895" s="36" t="str">
        <f>_xlfn.XLOOKUP($B895,'Q1 DATA TABLE'!$A:$A,'Q1 DATA TABLE'!$G:$G)</f>
        <v>Cliffside</v>
      </c>
      <c r="D895" s="36" t="str">
        <f>_xlfn.XLOOKUP($B895,'Q1 DATA TABLE'!$A:$A,'Q1 DATA TABLE'!C:C)</f>
        <v>British Columbia</v>
      </c>
      <c r="E895" s="36" t="str">
        <f>_xlfn.XLOOKUP($B895,'Q1 DATA TABLE'!$A:$A,'Q1 DATA TABLE'!$E:$E)</f>
        <v>Canada</v>
      </c>
      <c r="F895" s="36">
        <f>_xlfn.XLOOKUP($B895,'Q1 DATA TABLE'!$A:$A,'Q1 DATA TABLE'!$H:$H)</f>
        <v>6</v>
      </c>
      <c r="G895" s="22" t="s">
        <v>12807</v>
      </c>
      <c r="H895" s="22" t="s">
        <v>12106</v>
      </c>
      <c r="I895" s="22" t="s">
        <v>11213</v>
      </c>
      <c r="J895" s="23">
        <v>21541</v>
      </c>
      <c r="K895" s="22" t="s">
        <v>10765</v>
      </c>
      <c r="L895" s="22" t="s">
        <v>10765</v>
      </c>
      <c r="M895" s="24">
        <v>60000</v>
      </c>
      <c r="N895" s="21">
        <v>1</v>
      </c>
      <c r="O895" s="22" t="s">
        <v>10766</v>
      </c>
      <c r="P895" s="22" t="s">
        <v>10767</v>
      </c>
      <c r="Q895" s="21">
        <v>1</v>
      </c>
      <c r="R895" s="21">
        <v>1</v>
      </c>
      <c r="S895" s="22" t="s">
        <v>13117</v>
      </c>
      <c r="T895" s="22" t="s">
        <v>10769</v>
      </c>
      <c r="U895" s="22" t="s">
        <v>11303</v>
      </c>
      <c r="V895" s="23">
        <v>37883</v>
      </c>
      <c r="W895" s="22" t="s">
        <v>10780</v>
      </c>
    </row>
    <row r="896" spans="1:23" x14ac:dyDescent="0.25">
      <c r="A896" s="21">
        <v>11889</v>
      </c>
      <c r="B896" s="21">
        <v>633</v>
      </c>
      <c r="C896" s="36" t="str">
        <f>_xlfn.XLOOKUP($B896,'Q1 DATA TABLE'!$A:$A,'Q1 DATA TABLE'!$G:$G)</f>
        <v>Puyallup</v>
      </c>
      <c r="D896" s="36" t="str">
        <f>_xlfn.XLOOKUP($B896,'Q1 DATA TABLE'!$A:$A,'Q1 DATA TABLE'!C:C)</f>
        <v>Washington</v>
      </c>
      <c r="E896" s="36" t="str">
        <f>_xlfn.XLOOKUP($B896,'Q1 DATA TABLE'!$A:$A,'Q1 DATA TABLE'!$E:$E)</f>
        <v>United States</v>
      </c>
      <c r="F896" s="36">
        <f>_xlfn.XLOOKUP($B896,'Q1 DATA TABLE'!$A:$A,'Q1 DATA TABLE'!$H:$H)</f>
        <v>1</v>
      </c>
      <c r="G896" s="22" t="s">
        <v>11125</v>
      </c>
      <c r="H896" s="22" t="s">
        <v>10769</v>
      </c>
      <c r="I896" s="22" t="s">
        <v>11353</v>
      </c>
      <c r="J896" s="23">
        <v>21333</v>
      </c>
      <c r="K896" s="22" t="s">
        <v>10777</v>
      </c>
      <c r="L896" s="22" t="s">
        <v>10765</v>
      </c>
      <c r="M896" s="24">
        <v>60000</v>
      </c>
      <c r="N896" s="21">
        <v>1</v>
      </c>
      <c r="O896" s="22" t="s">
        <v>10766</v>
      </c>
      <c r="P896" s="22" t="s">
        <v>10767</v>
      </c>
      <c r="Q896" s="21">
        <v>1</v>
      </c>
      <c r="R896" s="21">
        <v>1</v>
      </c>
      <c r="S896" s="22" t="s">
        <v>13118</v>
      </c>
      <c r="T896" s="22" t="s">
        <v>10769</v>
      </c>
      <c r="U896" s="22" t="s">
        <v>13119</v>
      </c>
      <c r="V896" s="23">
        <v>37860</v>
      </c>
      <c r="W896" s="22" t="s">
        <v>10787</v>
      </c>
    </row>
    <row r="897" spans="1:23" x14ac:dyDescent="0.25">
      <c r="A897" s="21">
        <v>11890</v>
      </c>
      <c r="B897" s="21">
        <v>299</v>
      </c>
      <c r="C897" s="36" t="str">
        <f>_xlfn.XLOOKUP($B897,'Q1 DATA TABLE'!$A:$A,'Q1 DATA TABLE'!$G:$G)</f>
        <v>Berkeley</v>
      </c>
      <c r="D897" s="36" t="str">
        <f>_xlfn.XLOOKUP($B897,'Q1 DATA TABLE'!$A:$A,'Q1 DATA TABLE'!C:C)</f>
        <v>California</v>
      </c>
      <c r="E897" s="36" t="str">
        <f>_xlfn.XLOOKUP($B897,'Q1 DATA TABLE'!$A:$A,'Q1 DATA TABLE'!$E:$E)</f>
        <v>United States</v>
      </c>
      <c r="F897" s="36">
        <f>_xlfn.XLOOKUP($B897,'Q1 DATA TABLE'!$A:$A,'Q1 DATA TABLE'!$H:$H)</f>
        <v>4</v>
      </c>
      <c r="G897" s="22" t="s">
        <v>12432</v>
      </c>
      <c r="H897" s="22" t="s">
        <v>10769</v>
      </c>
      <c r="I897" s="22" t="s">
        <v>11024</v>
      </c>
      <c r="J897" s="23">
        <v>21504</v>
      </c>
      <c r="K897" s="22" t="s">
        <v>10765</v>
      </c>
      <c r="L897" s="22" t="s">
        <v>10792</v>
      </c>
      <c r="M897" s="24">
        <v>70000</v>
      </c>
      <c r="N897" s="21">
        <v>5</v>
      </c>
      <c r="O897" s="22" t="s">
        <v>11047</v>
      </c>
      <c r="P897" s="22" t="s">
        <v>10767</v>
      </c>
      <c r="Q897" s="21">
        <v>1</v>
      </c>
      <c r="R897" s="21">
        <v>1</v>
      </c>
      <c r="S897" s="22" t="s">
        <v>13120</v>
      </c>
      <c r="T897" s="22" t="s">
        <v>10769</v>
      </c>
      <c r="U897" s="22" t="s">
        <v>13121</v>
      </c>
      <c r="V897" s="23">
        <v>37894</v>
      </c>
      <c r="W897" s="22" t="s">
        <v>10780</v>
      </c>
    </row>
    <row r="898" spans="1:23" x14ac:dyDescent="0.25">
      <c r="A898" s="21">
        <v>11891</v>
      </c>
      <c r="B898" s="21">
        <v>300</v>
      </c>
      <c r="C898" s="36" t="str">
        <f>_xlfn.XLOOKUP($B898,'Q1 DATA TABLE'!$A:$A,'Q1 DATA TABLE'!$G:$G)</f>
        <v>Beverly Hills</v>
      </c>
      <c r="D898" s="36" t="str">
        <f>_xlfn.XLOOKUP($B898,'Q1 DATA TABLE'!$A:$A,'Q1 DATA TABLE'!C:C)</f>
        <v>California</v>
      </c>
      <c r="E898" s="36" t="str">
        <f>_xlfn.XLOOKUP($B898,'Q1 DATA TABLE'!$A:$A,'Q1 DATA TABLE'!$E:$E)</f>
        <v>United States</v>
      </c>
      <c r="F898" s="36">
        <f>_xlfn.XLOOKUP($B898,'Q1 DATA TABLE'!$A:$A,'Q1 DATA TABLE'!$H:$H)</f>
        <v>4</v>
      </c>
      <c r="G898" s="22" t="s">
        <v>13122</v>
      </c>
      <c r="H898" s="22" t="s">
        <v>11029</v>
      </c>
      <c r="I898" s="22" t="s">
        <v>11094</v>
      </c>
      <c r="J898" s="23">
        <v>21445</v>
      </c>
      <c r="K898" s="22" t="s">
        <v>10765</v>
      </c>
      <c r="L898" s="22" t="s">
        <v>10792</v>
      </c>
      <c r="M898" s="24">
        <v>70000</v>
      </c>
      <c r="N898" s="21">
        <v>5</v>
      </c>
      <c r="O898" s="22" t="s">
        <v>11047</v>
      </c>
      <c r="P898" s="22" t="s">
        <v>10767</v>
      </c>
      <c r="Q898" s="21">
        <v>1</v>
      </c>
      <c r="R898" s="21">
        <v>2</v>
      </c>
      <c r="S898" s="22" t="s">
        <v>13123</v>
      </c>
      <c r="T898" s="22" t="s">
        <v>10769</v>
      </c>
      <c r="U898" s="22" t="s">
        <v>13124</v>
      </c>
      <c r="V898" s="23">
        <v>37872</v>
      </c>
      <c r="W898" s="22" t="s">
        <v>10780</v>
      </c>
    </row>
    <row r="899" spans="1:23" x14ac:dyDescent="0.25">
      <c r="A899" s="21">
        <v>11892</v>
      </c>
      <c r="B899" s="21">
        <v>14</v>
      </c>
      <c r="C899" s="36" t="str">
        <f>_xlfn.XLOOKUP($B899,'Q1 DATA TABLE'!$A:$A,'Q1 DATA TABLE'!$G:$G)</f>
        <v>Rhodes</v>
      </c>
      <c r="D899" s="36" t="str">
        <f>_xlfn.XLOOKUP($B899,'Q1 DATA TABLE'!$A:$A,'Q1 DATA TABLE'!C:C)</f>
        <v>New South Wales</v>
      </c>
      <c r="E899" s="36" t="str">
        <f>_xlfn.XLOOKUP($B899,'Q1 DATA TABLE'!$A:$A,'Q1 DATA TABLE'!$E:$E)</f>
        <v>Australia</v>
      </c>
      <c r="F899" s="36">
        <f>_xlfn.XLOOKUP($B899,'Q1 DATA TABLE'!$A:$A,'Q1 DATA TABLE'!$H:$H)</f>
        <v>9</v>
      </c>
      <c r="G899" s="22" t="s">
        <v>10801</v>
      </c>
      <c r="H899" s="22" t="s">
        <v>10765</v>
      </c>
      <c r="I899" s="22" t="s">
        <v>11990</v>
      </c>
      <c r="J899" s="23">
        <v>25484</v>
      </c>
      <c r="K899" s="22" t="s">
        <v>10765</v>
      </c>
      <c r="L899" s="22" t="s">
        <v>10765</v>
      </c>
      <c r="M899" s="24">
        <v>90000</v>
      </c>
      <c r="N899" s="21">
        <v>1</v>
      </c>
      <c r="O899" s="22" t="s">
        <v>11047</v>
      </c>
      <c r="P899" s="22" t="s">
        <v>10839</v>
      </c>
      <c r="Q899" s="21">
        <v>1</v>
      </c>
      <c r="R899" s="21">
        <v>0</v>
      </c>
      <c r="S899" s="22" t="s">
        <v>13125</v>
      </c>
      <c r="T899" s="22" t="s">
        <v>10769</v>
      </c>
      <c r="U899" s="22" t="s">
        <v>12112</v>
      </c>
      <c r="V899" s="23">
        <v>37322</v>
      </c>
      <c r="W899" s="22" t="s">
        <v>10780</v>
      </c>
    </row>
    <row r="900" spans="1:23" x14ac:dyDescent="0.25">
      <c r="A900" s="21">
        <v>11893</v>
      </c>
      <c r="B900" s="21">
        <v>18</v>
      </c>
      <c r="C900" s="36" t="str">
        <f>_xlfn.XLOOKUP($B900,'Q1 DATA TABLE'!$A:$A,'Q1 DATA TABLE'!$G:$G)</f>
        <v>Sydney</v>
      </c>
      <c r="D900" s="36" t="str">
        <f>_xlfn.XLOOKUP($B900,'Q1 DATA TABLE'!$A:$A,'Q1 DATA TABLE'!C:C)</f>
        <v>New South Wales</v>
      </c>
      <c r="E900" s="36" t="str">
        <f>_xlfn.XLOOKUP($B900,'Q1 DATA TABLE'!$A:$A,'Q1 DATA TABLE'!$E:$E)</f>
        <v>Australia</v>
      </c>
      <c r="F900" s="36">
        <f>_xlfn.XLOOKUP($B900,'Q1 DATA TABLE'!$A:$A,'Q1 DATA TABLE'!$H:$H)</f>
        <v>9</v>
      </c>
      <c r="G900" s="22" t="s">
        <v>11280</v>
      </c>
      <c r="H900" s="22" t="s">
        <v>10972</v>
      </c>
      <c r="I900" s="22" t="s">
        <v>10824</v>
      </c>
      <c r="J900" s="23">
        <v>25243</v>
      </c>
      <c r="K900" s="22" t="s">
        <v>10765</v>
      </c>
      <c r="L900" s="22" t="s">
        <v>10765</v>
      </c>
      <c r="M900" s="24">
        <v>90000</v>
      </c>
      <c r="N900" s="21">
        <v>2</v>
      </c>
      <c r="O900" s="22" t="s">
        <v>11047</v>
      </c>
      <c r="P900" s="22" t="s">
        <v>10839</v>
      </c>
      <c r="Q900" s="21">
        <v>1</v>
      </c>
      <c r="R900" s="21">
        <v>0</v>
      </c>
      <c r="S900" s="22" t="s">
        <v>13006</v>
      </c>
      <c r="T900" s="22" t="s">
        <v>10769</v>
      </c>
      <c r="U900" s="22" t="s">
        <v>11142</v>
      </c>
      <c r="V900" s="23">
        <v>37318</v>
      </c>
      <c r="W900" s="22" t="s">
        <v>10780</v>
      </c>
    </row>
    <row r="901" spans="1:23" x14ac:dyDescent="0.25">
      <c r="A901" s="21">
        <v>11894</v>
      </c>
      <c r="B901" s="21">
        <v>25</v>
      </c>
      <c r="C901" s="36" t="str">
        <f>_xlfn.XLOOKUP($B901,'Q1 DATA TABLE'!$A:$A,'Q1 DATA TABLE'!$G:$G)</f>
        <v>Hervey Bay</v>
      </c>
      <c r="D901" s="36" t="str">
        <f>_xlfn.XLOOKUP($B901,'Q1 DATA TABLE'!$A:$A,'Q1 DATA TABLE'!C:C)</f>
        <v>Queensland</v>
      </c>
      <c r="E901" s="36" t="str">
        <f>_xlfn.XLOOKUP($B901,'Q1 DATA TABLE'!$A:$A,'Q1 DATA TABLE'!$E:$E)</f>
        <v>Australia</v>
      </c>
      <c r="F901" s="36">
        <f>_xlfn.XLOOKUP($B901,'Q1 DATA TABLE'!$A:$A,'Q1 DATA TABLE'!$H:$H)</f>
        <v>9</v>
      </c>
      <c r="G901" s="22" t="s">
        <v>13126</v>
      </c>
      <c r="H901" s="22" t="s">
        <v>10769</v>
      </c>
      <c r="I901" s="22" t="s">
        <v>10950</v>
      </c>
      <c r="J901" s="23">
        <v>25327</v>
      </c>
      <c r="K901" s="22" t="s">
        <v>10765</v>
      </c>
      <c r="L901" s="22" t="s">
        <v>10792</v>
      </c>
      <c r="M901" s="24">
        <v>100000</v>
      </c>
      <c r="N901" s="21">
        <v>1</v>
      </c>
      <c r="O901" s="22" t="s">
        <v>11047</v>
      </c>
      <c r="P901" s="22" t="s">
        <v>10839</v>
      </c>
      <c r="Q901" s="21">
        <v>1</v>
      </c>
      <c r="R901" s="21">
        <v>0</v>
      </c>
      <c r="S901" s="22" t="s">
        <v>13127</v>
      </c>
      <c r="T901" s="22" t="s">
        <v>10769</v>
      </c>
      <c r="U901" s="22" t="s">
        <v>11982</v>
      </c>
      <c r="V901" s="23">
        <v>37340</v>
      </c>
      <c r="W901" s="22" t="s">
        <v>10787</v>
      </c>
    </row>
    <row r="902" spans="1:23" x14ac:dyDescent="0.25">
      <c r="A902" s="21">
        <v>11895</v>
      </c>
      <c r="B902" s="21">
        <v>23</v>
      </c>
      <c r="C902" s="36" t="str">
        <f>_xlfn.XLOOKUP($B902,'Q1 DATA TABLE'!$A:$A,'Q1 DATA TABLE'!$G:$G)</f>
        <v>Gold Coast</v>
      </c>
      <c r="D902" s="36" t="str">
        <f>_xlfn.XLOOKUP($B902,'Q1 DATA TABLE'!$A:$A,'Q1 DATA TABLE'!C:C)</f>
        <v>Queensland</v>
      </c>
      <c r="E902" s="36" t="str">
        <f>_xlfn.XLOOKUP($B902,'Q1 DATA TABLE'!$A:$A,'Q1 DATA TABLE'!$E:$E)</f>
        <v>Australia</v>
      </c>
      <c r="F902" s="36">
        <f>_xlfn.XLOOKUP($B902,'Q1 DATA TABLE'!$A:$A,'Q1 DATA TABLE'!$H:$H)</f>
        <v>9</v>
      </c>
      <c r="G902" s="22" t="s">
        <v>12154</v>
      </c>
      <c r="H902" s="22" t="s">
        <v>10769</v>
      </c>
      <c r="I902" s="22" t="s">
        <v>11140</v>
      </c>
      <c r="J902" s="23">
        <v>25405</v>
      </c>
      <c r="K902" s="22" t="s">
        <v>10765</v>
      </c>
      <c r="L902" s="22" t="s">
        <v>10765</v>
      </c>
      <c r="M902" s="24">
        <v>100000</v>
      </c>
      <c r="N902" s="21">
        <v>1</v>
      </c>
      <c r="O902" s="22" t="s">
        <v>11047</v>
      </c>
      <c r="P902" s="22" t="s">
        <v>10839</v>
      </c>
      <c r="Q902" s="21">
        <v>1</v>
      </c>
      <c r="R902" s="21">
        <v>0</v>
      </c>
      <c r="S902" s="22" t="s">
        <v>13128</v>
      </c>
      <c r="T902" s="22" t="s">
        <v>10769</v>
      </c>
      <c r="U902" s="22" t="s">
        <v>12020</v>
      </c>
      <c r="V902" s="23">
        <v>37330</v>
      </c>
      <c r="W902" s="22" t="s">
        <v>10780</v>
      </c>
    </row>
    <row r="903" spans="1:23" x14ac:dyDescent="0.25">
      <c r="A903" s="21">
        <v>11896</v>
      </c>
      <c r="B903" s="21">
        <v>16</v>
      </c>
      <c r="C903" s="36" t="str">
        <f>_xlfn.XLOOKUP($B903,'Q1 DATA TABLE'!$A:$A,'Q1 DATA TABLE'!$G:$G)</f>
        <v>Springwood</v>
      </c>
      <c r="D903" s="36" t="str">
        <f>_xlfn.XLOOKUP($B903,'Q1 DATA TABLE'!$A:$A,'Q1 DATA TABLE'!C:C)</f>
        <v>New South Wales</v>
      </c>
      <c r="E903" s="36" t="str">
        <f>_xlfn.XLOOKUP($B903,'Q1 DATA TABLE'!$A:$A,'Q1 DATA TABLE'!$E:$E)</f>
        <v>Australia</v>
      </c>
      <c r="F903" s="36">
        <f>_xlfn.XLOOKUP($B903,'Q1 DATA TABLE'!$A:$A,'Q1 DATA TABLE'!$H:$H)</f>
        <v>9</v>
      </c>
      <c r="G903" s="22" t="s">
        <v>11946</v>
      </c>
      <c r="H903" s="22" t="s">
        <v>10769</v>
      </c>
      <c r="I903" s="22" t="s">
        <v>10824</v>
      </c>
      <c r="J903" s="23">
        <v>25525</v>
      </c>
      <c r="K903" s="22" t="s">
        <v>10765</v>
      </c>
      <c r="L903" s="22" t="s">
        <v>10765</v>
      </c>
      <c r="M903" s="24">
        <v>100000</v>
      </c>
      <c r="N903" s="21">
        <v>1</v>
      </c>
      <c r="O903" s="22" t="s">
        <v>11047</v>
      </c>
      <c r="P903" s="22" t="s">
        <v>10839</v>
      </c>
      <c r="Q903" s="21">
        <v>1</v>
      </c>
      <c r="R903" s="21">
        <v>0</v>
      </c>
      <c r="S903" s="22" t="s">
        <v>13129</v>
      </c>
      <c r="T903" s="22" t="s">
        <v>10769</v>
      </c>
      <c r="U903" s="22" t="s">
        <v>12258</v>
      </c>
      <c r="V903" s="23">
        <v>37319</v>
      </c>
      <c r="W903" s="22" t="s">
        <v>10787</v>
      </c>
    </row>
    <row r="904" spans="1:23" x14ac:dyDescent="0.25">
      <c r="A904" s="21">
        <v>11897</v>
      </c>
      <c r="B904" s="21">
        <v>38</v>
      </c>
      <c r="C904" s="36" t="str">
        <f>_xlfn.XLOOKUP($B904,'Q1 DATA TABLE'!$A:$A,'Q1 DATA TABLE'!$G:$G)</f>
        <v>South Melbourne</v>
      </c>
      <c r="D904" s="36" t="str">
        <f>_xlfn.XLOOKUP($B904,'Q1 DATA TABLE'!$A:$A,'Q1 DATA TABLE'!C:C)</f>
        <v>Victoria</v>
      </c>
      <c r="E904" s="36" t="str">
        <f>_xlfn.XLOOKUP($B904,'Q1 DATA TABLE'!$A:$A,'Q1 DATA TABLE'!$E:$E)</f>
        <v>Australia</v>
      </c>
      <c r="F904" s="36">
        <f>_xlfn.XLOOKUP($B904,'Q1 DATA TABLE'!$A:$A,'Q1 DATA TABLE'!$H:$H)</f>
        <v>9</v>
      </c>
      <c r="G904" s="22" t="s">
        <v>11280</v>
      </c>
      <c r="H904" s="22" t="s">
        <v>11615</v>
      </c>
      <c r="I904" s="22" t="s">
        <v>13130</v>
      </c>
      <c r="J904" s="23">
        <v>25170</v>
      </c>
      <c r="K904" s="22" t="s">
        <v>10777</v>
      </c>
      <c r="L904" s="22" t="s">
        <v>10765</v>
      </c>
      <c r="M904" s="24">
        <v>60000</v>
      </c>
      <c r="N904" s="21">
        <v>2</v>
      </c>
      <c r="O904" s="22" t="s">
        <v>10766</v>
      </c>
      <c r="P904" s="22" t="s">
        <v>10767</v>
      </c>
      <c r="Q904" s="21">
        <v>0</v>
      </c>
      <c r="R904" s="21">
        <v>1</v>
      </c>
      <c r="S904" s="22" t="s">
        <v>13131</v>
      </c>
      <c r="T904" s="22" t="s">
        <v>10769</v>
      </c>
      <c r="U904" s="22" t="s">
        <v>10786</v>
      </c>
      <c r="V904" s="23">
        <v>37317</v>
      </c>
      <c r="W904" s="22" t="s">
        <v>10780</v>
      </c>
    </row>
    <row r="905" spans="1:23" x14ac:dyDescent="0.25">
      <c r="A905" s="21">
        <v>11898</v>
      </c>
      <c r="B905" s="21">
        <v>20</v>
      </c>
      <c r="C905" s="36" t="str">
        <f>_xlfn.XLOOKUP($B905,'Q1 DATA TABLE'!$A:$A,'Q1 DATA TABLE'!$G:$G)</f>
        <v>Brisbane</v>
      </c>
      <c r="D905" s="36" t="str">
        <f>_xlfn.XLOOKUP($B905,'Q1 DATA TABLE'!$A:$A,'Q1 DATA TABLE'!C:C)</f>
        <v>Queensland</v>
      </c>
      <c r="E905" s="36" t="str">
        <f>_xlfn.XLOOKUP($B905,'Q1 DATA TABLE'!$A:$A,'Q1 DATA TABLE'!$E:$E)</f>
        <v>Australia</v>
      </c>
      <c r="F905" s="36">
        <f>_xlfn.XLOOKUP($B905,'Q1 DATA TABLE'!$A:$A,'Q1 DATA TABLE'!$H:$H)</f>
        <v>9</v>
      </c>
      <c r="G905" s="22" t="s">
        <v>11070</v>
      </c>
      <c r="H905" s="22" t="s">
        <v>11085</v>
      </c>
      <c r="I905" s="22" t="s">
        <v>11081</v>
      </c>
      <c r="J905" s="23">
        <v>25752</v>
      </c>
      <c r="K905" s="22" t="s">
        <v>10765</v>
      </c>
      <c r="L905" s="22" t="s">
        <v>10792</v>
      </c>
      <c r="M905" s="24">
        <v>80000</v>
      </c>
      <c r="N905" s="21">
        <v>4</v>
      </c>
      <c r="O905" s="22" t="s">
        <v>11047</v>
      </c>
      <c r="P905" s="22" t="s">
        <v>10839</v>
      </c>
      <c r="Q905" s="21">
        <v>1</v>
      </c>
      <c r="R905" s="21">
        <v>1</v>
      </c>
      <c r="S905" s="22" t="s">
        <v>13132</v>
      </c>
      <c r="T905" s="22" t="s">
        <v>10769</v>
      </c>
      <c r="U905" s="22" t="s">
        <v>11982</v>
      </c>
      <c r="V905" s="23">
        <v>37332</v>
      </c>
      <c r="W905" s="22" t="s">
        <v>10780</v>
      </c>
    </row>
    <row r="906" spans="1:23" x14ac:dyDescent="0.25">
      <c r="A906" s="21">
        <v>11899</v>
      </c>
      <c r="B906" s="21">
        <v>36</v>
      </c>
      <c r="C906" s="36" t="str">
        <f>_xlfn.XLOOKUP($B906,'Q1 DATA TABLE'!$A:$A,'Q1 DATA TABLE'!$G:$G)</f>
        <v>Melton</v>
      </c>
      <c r="D906" s="36" t="str">
        <f>_xlfn.XLOOKUP($B906,'Q1 DATA TABLE'!$A:$A,'Q1 DATA TABLE'!C:C)</f>
        <v>Victoria</v>
      </c>
      <c r="E906" s="36" t="str">
        <f>_xlfn.XLOOKUP($B906,'Q1 DATA TABLE'!$A:$A,'Q1 DATA TABLE'!$E:$E)</f>
        <v>Australia</v>
      </c>
      <c r="F906" s="36">
        <f>_xlfn.XLOOKUP($B906,'Q1 DATA TABLE'!$A:$A,'Q1 DATA TABLE'!$H:$H)</f>
        <v>9</v>
      </c>
      <c r="G906" s="22" t="s">
        <v>12108</v>
      </c>
      <c r="H906" s="22" t="s">
        <v>10769</v>
      </c>
      <c r="I906" s="22" t="s">
        <v>11185</v>
      </c>
      <c r="J906" s="23">
        <v>25827</v>
      </c>
      <c r="K906" s="22" t="s">
        <v>10777</v>
      </c>
      <c r="L906" s="22" t="s">
        <v>10792</v>
      </c>
      <c r="M906" s="24">
        <v>80000</v>
      </c>
      <c r="N906" s="21">
        <v>4</v>
      </c>
      <c r="O906" s="22" t="s">
        <v>11047</v>
      </c>
      <c r="P906" s="22" t="s">
        <v>10839</v>
      </c>
      <c r="Q906" s="21">
        <v>1</v>
      </c>
      <c r="R906" s="21">
        <v>1</v>
      </c>
      <c r="S906" s="22" t="s">
        <v>13133</v>
      </c>
      <c r="T906" s="22" t="s">
        <v>10769</v>
      </c>
      <c r="U906" s="22" t="s">
        <v>11049</v>
      </c>
      <c r="V906" s="23">
        <v>37322</v>
      </c>
      <c r="W906" s="22" t="s">
        <v>10780</v>
      </c>
    </row>
    <row r="907" spans="1:23" x14ac:dyDescent="0.25">
      <c r="A907" s="21">
        <v>11900</v>
      </c>
      <c r="B907" s="21">
        <v>10</v>
      </c>
      <c r="C907" s="36" t="str">
        <f>_xlfn.XLOOKUP($B907,'Q1 DATA TABLE'!$A:$A,'Q1 DATA TABLE'!$G:$G)</f>
        <v>Newcastle</v>
      </c>
      <c r="D907" s="36" t="str">
        <f>_xlfn.XLOOKUP($B907,'Q1 DATA TABLE'!$A:$A,'Q1 DATA TABLE'!C:C)</f>
        <v>New South Wales</v>
      </c>
      <c r="E907" s="36" t="str">
        <f>_xlfn.XLOOKUP($B907,'Q1 DATA TABLE'!$A:$A,'Q1 DATA TABLE'!$E:$E)</f>
        <v>Australia</v>
      </c>
      <c r="F907" s="36">
        <f>_xlfn.XLOOKUP($B907,'Q1 DATA TABLE'!$A:$A,'Q1 DATA TABLE'!$H:$H)</f>
        <v>9</v>
      </c>
      <c r="G907" s="22" t="s">
        <v>11283</v>
      </c>
      <c r="H907" s="22" t="s">
        <v>10769</v>
      </c>
      <c r="I907" s="22" t="s">
        <v>10824</v>
      </c>
      <c r="J907" s="23">
        <v>25634</v>
      </c>
      <c r="K907" s="22" t="s">
        <v>10777</v>
      </c>
      <c r="L907" s="22" t="s">
        <v>10765</v>
      </c>
      <c r="M907" s="24">
        <v>90000</v>
      </c>
      <c r="N907" s="21">
        <v>2</v>
      </c>
      <c r="O907" s="22" t="s">
        <v>10766</v>
      </c>
      <c r="P907" s="22" t="s">
        <v>10767</v>
      </c>
      <c r="Q907" s="21">
        <v>1</v>
      </c>
      <c r="R907" s="21">
        <v>0</v>
      </c>
      <c r="S907" s="22" t="s">
        <v>13134</v>
      </c>
      <c r="T907" s="22" t="s">
        <v>10769</v>
      </c>
      <c r="U907" s="22" t="s">
        <v>11198</v>
      </c>
      <c r="V907" s="23">
        <v>37339</v>
      </c>
      <c r="W907" s="22" t="s">
        <v>10780</v>
      </c>
    </row>
    <row r="908" spans="1:23" x14ac:dyDescent="0.25">
      <c r="A908" s="21">
        <v>11901</v>
      </c>
      <c r="B908" s="21">
        <v>3</v>
      </c>
      <c r="C908" s="36" t="str">
        <f>_xlfn.XLOOKUP($B908,'Q1 DATA TABLE'!$A:$A,'Q1 DATA TABLE'!$G:$G)</f>
        <v>Darlinghurst</v>
      </c>
      <c r="D908" s="36" t="str">
        <f>_xlfn.XLOOKUP($B908,'Q1 DATA TABLE'!$A:$A,'Q1 DATA TABLE'!C:C)</f>
        <v>New South Wales</v>
      </c>
      <c r="E908" s="36" t="str">
        <f>_xlfn.XLOOKUP($B908,'Q1 DATA TABLE'!$A:$A,'Q1 DATA TABLE'!$E:$E)</f>
        <v>Australia</v>
      </c>
      <c r="F908" s="36">
        <f>_xlfn.XLOOKUP($B908,'Q1 DATA TABLE'!$A:$A,'Q1 DATA TABLE'!$H:$H)</f>
        <v>9</v>
      </c>
      <c r="G908" s="22" t="s">
        <v>13135</v>
      </c>
      <c r="H908" s="22" t="s">
        <v>10769</v>
      </c>
      <c r="I908" s="22" t="s">
        <v>10808</v>
      </c>
      <c r="J908" s="23">
        <v>24887</v>
      </c>
      <c r="K908" s="22" t="s">
        <v>10777</v>
      </c>
      <c r="L908" s="22" t="s">
        <v>10792</v>
      </c>
      <c r="M908" s="24">
        <v>60000</v>
      </c>
      <c r="N908" s="21">
        <v>2</v>
      </c>
      <c r="O908" s="22" t="s">
        <v>10766</v>
      </c>
      <c r="P908" s="22" t="s">
        <v>10767</v>
      </c>
      <c r="Q908" s="21">
        <v>0</v>
      </c>
      <c r="R908" s="21">
        <v>1</v>
      </c>
      <c r="S908" s="22" t="s">
        <v>13136</v>
      </c>
      <c r="T908" s="22" t="s">
        <v>10769</v>
      </c>
      <c r="U908" s="22" t="s">
        <v>12221</v>
      </c>
      <c r="V908" s="23">
        <v>37328</v>
      </c>
      <c r="W908" s="22" t="s">
        <v>10780</v>
      </c>
    </row>
    <row r="909" spans="1:23" x14ac:dyDescent="0.25">
      <c r="A909" s="21">
        <v>11902</v>
      </c>
      <c r="B909" s="21">
        <v>7</v>
      </c>
      <c r="C909" s="36" t="str">
        <f>_xlfn.XLOOKUP($B909,'Q1 DATA TABLE'!$A:$A,'Q1 DATA TABLE'!$G:$G)</f>
        <v>Malabar</v>
      </c>
      <c r="D909" s="36" t="str">
        <f>_xlfn.XLOOKUP($B909,'Q1 DATA TABLE'!$A:$A,'Q1 DATA TABLE'!C:C)</f>
        <v>New South Wales</v>
      </c>
      <c r="E909" s="36" t="str">
        <f>_xlfn.XLOOKUP($B909,'Q1 DATA TABLE'!$A:$A,'Q1 DATA TABLE'!$E:$E)</f>
        <v>Australia</v>
      </c>
      <c r="F909" s="36">
        <f>_xlfn.XLOOKUP($B909,'Q1 DATA TABLE'!$A:$A,'Q1 DATA TABLE'!$H:$H)</f>
        <v>9</v>
      </c>
      <c r="G909" s="22" t="s">
        <v>13137</v>
      </c>
      <c r="H909" s="22" t="s">
        <v>10769</v>
      </c>
      <c r="I909" s="22" t="s">
        <v>12097</v>
      </c>
      <c r="J909" s="23">
        <v>24549</v>
      </c>
      <c r="K909" s="22" t="s">
        <v>10765</v>
      </c>
      <c r="L909" s="22" t="s">
        <v>10765</v>
      </c>
      <c r="M909" s="24">
        <v>70000</v>
      </c>
      <c r="N909" s="21">
        <v>5</v>
      </c>
      <c r="O909" s="22" t="s">
        <v>10766</v>
      </c>
      <c r="P909" s="22" t="s">
        <v>10767</v>
      </c>
      <c r="Q909" s="21">
        <v>1</v>
      </c>
      <c r="R909" s="21">
        <v>3</v>
      </c>
      <c r="S909" s="22" t="s">
        <v>13138</v>
      </c>
      <c r="T909" s="22" t="s">
        <v>10769</v>
      </c>
      <c r="U909" s="22" t="s">
        <v>10804</v>
      </c>
      <c r="V909" s="23">
        <v>37858</v>
      </c>
      <c r="W909" s="22" t="s">
        <v>10820</v>
      </c>
    </row>
    <row r="910" spans="1:23" x14ac:dyDescent="0.25">
      <c r="A910" s="21">
        <v>11903</v>
      </c>
      <c r="B910" s="21">
        <v>21</v>
      </c>
      <c r="C910" s="36" t="str">
        <f>_xlfn.XLOOKUP($B910,'Q1 DATA TABLE'!$A:$A,'Q1 DATA TABLE'!$G:$G)</f>
        <v>Caloundra</v>
      </c>
      <c r="D910" s="36" t="str">
        <f>_xlfn.XLOOKUP($B910,'Q1 DATA TABLE'!$A:$A,'Q1 DATA TABLE'!C:C)</f>
        <v>Queensland</v>
      </c>
      <c r="E910" s="36" t="str">
        <f>_xlfn.XLOOKUP($B910,'Q1 DATA TABLE'!$A:$A,'Q1 DATA TABLE'!$E:$E)</f>
        <v>Australia</v>
      </c>
      <c r="F910" s="36">
        <f>_xlfn.XLOOKUP($B910,'Q1 DATA TABLE'!$A:$A,'Q1 DATA TABLE'!$H:$H)</f>
        <v>9</v>
      </c>
      <c r="G910" s="22" t="s">
        <v>13139</v>
      </c>
      <c r="H910" s="22" t="s">
        <v>10775</v>
      </c>
      <c r="I910" s="22" t="s">
        <v>11102</v>
      </c>
      <c r="J910" s="23">
        <v>25320</v>
      </c>
      <c r="K910" s="22" t="s">
        <v>10777</v>
      </c>
      <c r="L910" s="22" t="s">
        <v>10792</v>
      </c>
      <c r="M910" s="24">
        <v>110000</v>
      </c>
      <c r="N910" s="21">
        <v>1</v>
      </c>
      <c r="O910" s="22" t="s">
        <v>11047</v>
      </c>
      <c r="P910" s="22" t="s">
        <v>10839</v>
      </c>
      <c r="Q910" s="21">
        <v>1</v>
      </c>
      <c r="R910" s="21">
        <v>0</v>
      </c>
      <c r="S910" s="22" t="s">
        <v>13140</v>
      </c>
      <c r="T910" s="22" t="s">
        <v>10769</v>
      </c>
      <c r="U910" s="22" t="s">
        <v>11224</v>
      </c>
      <c r="V910" s="23">
        <v>37339</v>
      </c>
      <c r="W910" s="22" t="s">
        <v>10780</v>
      </c>
    </row>
    <row r="911" spans="1:23" x14ac:dyDescent="0.25">
      <c r="A911" s="21">
        <v>11904</v>
      </c>
      <c r="B911" s="21">
        <v>34</v>
      </c>
      <c r="C911" s="36" t="str">
        <f>_xlfn.XLOOKUP($B911,'Q1 DATA TABLE'!$A:$A,'Q1 DATA TABLE'!$G:$G)</f>
        <v>Geelong</v>
      </c>
      <c r="D911" s="36" t="str">
        <f>_xlfn.XLOOKUP($B911,'Q1 DATA TABLE'!$A:$A,'Q1 DATA TABLE'!C:C)</f>
        <v>Victoria</v>
      </c>
      <c r="E911" s="36" t="str">
        <f>_xlfn.XLOOKUP($B911,'Q1 DATA TABLE'!$A:$A,'Q1 DATA TABLE'!$E:$E)</f>
        <v>Australia</v>
      </c>
      <c r="F911" s="36">
        <f>_xlfn.XLOOKUP($B911,'Q1 DATA TABLE'!$A:$A,'Q1 DATA TABLE'!$H:$H)</f>
        <v>9</v>
      </c>
      <c r="G911" s="22" t="s">
        <v>12676</v>
      </c>
      <c r="H911" s="22" t="s">
        <v>10769</v>
      </c>
      <c r="I911" s="22" t="s">
        <v>11603</v>
      </c>
      <c r="J911" s="23">
        <v>25516</v>
      </c>
      <c r="K911" s="22" t="s">
        <v>10777</v>
      </c>
      <c r="L911" s="22" t="s">
        <v>10792</v>
      </c>
      <c r="M911" s="24">
        <v>110000</v>
      </c>
      <c r="N911" s="21">
        <v>1</v>
      </c>
      <c r="O911" s="22" t="s">
        <v>11047</v>
      </c>
      <c r="P911" s="22" t="s">
        <v>10839</v>
      </c>
      <c r="Q911" s="21">
        <v>1</v>
      </c>
      <c r="R911" s="21">
        <v>1</v>
      </c>
      <c r="S911" s="22" t="s">
        <v>13141</v>
      </c>
      <c r="T911" s="22" t="s">
        <v>10769</v>
      </c>
      <c r="U911" s="22" t="s">
        <v>13142</v>
      </c>
      <c r="V911" s="23">
        <v>37335</v>
      </c>
      <c r="W911" s="22" t="s">
        <v>10787</v>
      </c>
    </row>
    <row r="912" spans="1:23" x14ac:dyDescent="0.25">
      <c r="A912" s="21">
        <v>11905</v>
      </c>
      <c r="B912" s="21">
        <v>31</v>
      </c>
      <c r="C912" s="36" t="str">
        <f>_xlfn.XLOOKUP($B912,'Q1 DATA TABLE'!$A:$A,'Q1 DATA TABLE'!$G:$G)</f>
        <v>Hobart</v>
      </c>
      <c r="D912" s="36" t="str">
        <f>_xlfn.XLOOKUP($B912,'Q1 DATA TABLE'!$A:$A,'Q1 DATA TABLE'!C:C)</f>
        <v>Tasmania</v>
      </c>
      <c r="E912" s="36" t="str">
        <f>_xlfn.XLOOKUP($B912,'Q1 DATA TABLE'!$A:$A,'Q1 DATA TABLE'!$E:$E)</f>
        <v>Australia</v>
      </c>
      <c r="F912" s="36">
        <f>_xlfn.XLOOKUP($B912,'Q1 DATA TABLE'!$A:$A,'Q1 DATA TABLE'!$H:$H)</f>
        <v>9</v>
      </c>
      <c r="G912" s="22" t="s">
        <v>12556</v>
      </c>
      <c r="H912" s="22" t="s">
        <v>10769</v>
      </c>
      <c r="I912" s="22" t="s">
        <v>11349</v>
      </c>
      <c r="J912" s="23">
        <v>25370</v>
      </c>
      <c r="K912" s="22" t="s">
        <v>10777</v>
      </c>
      <c r="L912" s="22" t="s">
        <v>10765</v>
      </c>
      <c r="M912" s="24">
        <v>110000</v>
      </c>
      <c r="N912" s="21">
        <v>1</v>
      </c>
      <c r="O912" s="22" t="s">
        <v>11047</v>
      </c>
      <c r="P912" s="22" t="s">
        <v>10839</v>
      </c>
      <c r="Q912" s="21">
        <v>1</v>
      </c>
      <c r="R912" s="21">
        <v>1</v>
      </c>
      <c r="S912" s="22" t="s">
        <v>13143</v>
      </c>
      <c r="T912" s="22" t="s">
        <v>10769</v>
      </c>
      <c r="U912" s="22" t="s">
        <v>10957</v>
      </c>
      <c r="V912" s="23">
        <v>37316</v>
      </c>
      <c r="W912" s="22" t="s">
        <v>10787</v>
      </c>
    </row>
    <row r="913" spans="1:23" x14ac:dyDescent="0.25">
      <c r="A913" s="21">
        <v>11906</v>
      </c>
      <c r="B913" s="21">
        <v>20</v>
      </c>
      <c r="C913" s="36" t="str">
        <f>_xlfn.XLOOKUP($B913,'Q1 DATA TABLE'!$A:$A,'Q1 DATA TABLE'!$G:$G)</f>
        <v>Brisbane</v>
      </c>
      <c r="D913" s="36" t="str">
        <f>_xlfn.XLOOKUP($B913,'Q1 DATA TABLE'!$A:$A,'Q1 DATA TABLE'!C:C)</f>
        <v>Queensland</v>
      </c>
      <c r="E913" s="36" t="str">
        <f>_xlfn.XLOOKUP($B913,'Q1 DATA TABLE'!$A:$A,'Q1 DATA TABLE'!$E:$E)</f>
        <v>Australia</v>
      </c>
      <c r="F913" s="36">
        <f>_xlfn.XLOOKUP($B913,'Q1 DATA TABLE'!$A:$A,'Q1 DATA TABLE'!$H:$H)</f>
        <v>9</v>
      </c>
      <c r="G913" s="22" t="s">
        <v>12594</v>
      </c>
      <c r="H913" s="22" t="s">
        <v>10769</v>
      </c>
      <c r="I913" s="22" t="s">
        <v>11540</v>
      </c>
      <c r="J913" s="23">
        <v>24521</v>
      </c>
      <c r="K913" s="22" t="s">
        <v>10765</v>
      </c>
      <c r="L913" s="22" t="s">
        <v>10792</v>
      </c>
      <c r="M913" s="24">
        <v>80000</v>
      </c>
      <c r="N913" s="21">
        <v>5</v>
      </c>
      <c r="O913" s="22" t="s">
        <v>11047</v>
      </c>
      <c r="P913" s="22" t="s">
        <v>10839</v>
      </c>
      <c r="Q913" s="21">
        <v>1</v>
      </c>
      <c r="R913" s="21">
        <v>3</v>
      </c>
      <c r="S913" s="22" t="s">
        <v>13144</v>
      </c>
      <c r="T913" s="22" t="s">
        <v>10769</v>
      </c>
      <c r="U913" s="22" t="s">
        <v>11198</v>
      </c>
      <c r="V913" s="23">
        <v>37328</v>
      </c>
      <c r="W913" s="22" t="s">
        <v>10780</v>
      </c>
    </row>
    <row r="914" spans="1:23" x14ac:dyDescent="0.25">
      <c r="A914" s="21">
        <v>11907</v>
      </c>
      <c r="B914" s="21">
        <v>19</v>
      </c>
      <c r="C914" s="36" t="str">
        <f>_xlfn.XLOOKUP($B914,'Q1 DATA TABLE'!$A:$A,'Q1 DATA TABLE'!$G:$G)</f>
        <v>Wollongong</v>
      </c>
      <c r="D914" s="36" t="str">
        <f>_xlfn.XLOOKUP($B914,'Q1 DATA TABLE'!$A:$A,'Q1 DATA TABLE'!C:C)</f>
        <v>New South Wales</v>
      </c>
      <c r="E914" s="36" t="str">
        <f>_xlfn.XLOOKUP($B914,'Q1 DATA TABLE'!$A:$A,'Q1 DATA TABLE'!$E:$E)</f>
        <v>Australia</v>
      </c>
      <c r="F914" s="36">
        <f>_xlfn.XLOOKUP($B914,'Q1 DATA TABLE'!$A:$A,'Q1 DATA TABLE'!$H:$H)</f>
        <v>9</v>
      </c>
      <c r="G914" s="22" t="s">
        <v>11463</v>
      </c>
      <c r="H914" s="22" t="s">
        <v>10769</v>
      </c>
      <c r="I914" s="22" t="s">
        <v>10963</v>
      </c>
      <c r="J914" s="23">
        <v>24723</v>
      </c>
      <c r="K914" s="22" t="s">
        <v>10777</v>
      </c>
      <c r="L914" s="22" t="s">
        <v>10792</v>
      </c>
      <c r="M914" s="24">
        <v>80000</v>
      </c>
      <c r="N914" s="21">
        <v>5</v>
      </c>
      <c r="O914" s="22" t="s">
        <v>11047</v>
      </c>
      <c r="P914" s="22" t="s">
        <v>10839</v>
      </c>
      <c r="Q914" s="21">
        <v>1</v>
      </c>
      <c r="R914" s="21">
        <v>3</v>
      </c>
      <c r="S914" s="22" t="s">
        <v>13145</v>
      </c>
      <c r="T914" s="22" t="s">
        <v>10769</v>
      </c>
      <c r="U914" s="22" t="s">
        <v>11100</v>
      </c>
      <c r="V914" s="23">
        <v>37346</v>
      </c>
      <c r="W914" s="22" t="s">
        <v>10780</v>
      </c>
    </row>
    <row r="915" spans="1:23" x14ac:dyDescent="0.25">
      <c r="A915" s="21">
        <v>11908</v>
      </c>
      <c r="B915" s="21">
        <v>38</v>
      </c>
      <c r="C915" s="36" t="str">
        <f>_xlfn.XLOOKUP($B915,'Q1 DATA TABLE'!$A:$A,'Q1 DATA TABLE'!$G:$G)</f>
        <v>South Melbourne</v>
      </c>
      <c r="D915" s="36" t="str">
        <f>_xlfn.XLOOKUP($B915,'Q1 DATA TABLE'!$A:$A,'Q1 DATA TABLE'!C:C)</f>
        <v>Victoria</v>
      </c>
      <c r="E915" s="36" t="str">
        <f>_xlfn.XLOOKUP($B915,'Q1 DATA TABLE'!$A:$A,'Q1 DATA TABLE'!$E:$E)</f>
        <v>Australia</v>
      </c>
      <c r="F915" s="36">
        <f>_xlfn.XLOOKUP($B915,'Q1 DATA TABLE'!$A:$A,'Q1 DATA TABLE'!$H:$H)</f>
        <v>9</v>
      </c>
      <c r="G915" s="22" t="s">
        <v>11909</v>
      </c>
      <c r="H915" s="22" t="s">
        <v>11118</v>
      </c>
      <c r="I915" s="22" t="s">
        <v>11411</v>
      </c>
      <c r="J915" s="23">
        <v>24299</v>
      </c>
      <c r="K915" s="22" t="s">
        <v>10777</v>
      </c>
      <c r="L915" s="22" t="s">
        <v>10765</v>
      </c>
      <c r="M915" s="24">
        <v>80000</v>
      </c>
      <c r="N915" s="21">
        <v>5</v>
      </c>
      <c r="O915" s="22" t="s">
        <v>11047</v>
      </c>
      <c r="P915" s="22" t="s">
        <v>10839</v>
      </c>
      <c r="Q915" s="21">
        <v>1</v>
      </c>
      <c r="R915" s="21">
        <v>3</v>
      </c>
      <c r="S915" s="22" t="s">
        <v>13146</v>
      </c>
      <c r="T915" s="22" t="s">
        <v>10769</v>
      </c>
      <c r="U915" s="22" t="s">
        <v>11212</v>
      </c>
      <c r="V915" s="23">
        <v>37337</v>
      </c>
      <c r="W915" s="22" t="s">
        <v>10780</v>
      </c>
    </row>
    <row r="916" spans="1:23" x14ac:dyDescent="0.25">
      <c r="A916" s="21">
        <v>11909</v>
      </c>
      <c r="B916" s="21">
        <v>26</v>
      </c>
      <c r="C916" s="36" t="str">
        <f>_xlfn.XLOOKUP($B916,'Q1 DATA TABLE'!$A:$A,'Q1 DATA TABLE'!$G:$G)</f>
        <v>Rockhampton</v>
      </c>
      <c r="D916" s="36" t="str">
        <f>_xlfn.XLOOKUP($B916,'Q1 DATA TABLE'!$A:$A,'Q1 DATA TABLE'!C:C)</f>
        <v>Queensland</v>
      </c>
      <c r="E916" s="36" t="str">
        <f>_xlfn.XLOOKUP($B916,'Q1 DATA TABLE'!$A:$A,'Q1 DATA TABLE'!$E:$E)</f>
        <v>Australia</v>
      </c>
      <c r="F916" s="36">
        <f>_xlfn.XLOOKUP($B916,'Q1 DATA TABLE'!$A:$A,'Q1 DATA TABLE'!$H:$H)</f>
        <v>9</v>
      </c>
      <c r="G916" s="22" t="s">
        <v>13147</v>
      </c>
      <c r="H916" s="22" t="s">
        <v>10765</v>
      </c>
      <c r="I916" s="22" t="s">
        <v>11948</v>
      </c>
      <c r="J916" s="23">
        <v>24148</v>
      </c>
      <c r="K916" s="22" t="s">
        <v>10765</v>
      </c>
      <c r="L916" s="22" t="s">
        <v>10792</v>
      </c>
      <c r="M916" s="24">
        <v>80000</v>
      </c>
      <c r="N916" s="21">
        <v>5</v>
      </c>
      <c r="O916" s="22" t="s">
        <v>11047</v>
      </c>
      <c r="P916" s="22" t="s">
        <v>10839</v>
      </c>
      <c r="Q916" s="21">
        <v>0</v>
      </c>
      <c r="R916" s="21">
        <v>3</v>
      </c>
      <c r="S916" s="22" t="s">
        <v>13148</v>
      </c>
      <c r="T916" s="22" t="s">
        <v>10769</v>
      </c>
      <c r="U916" s="22" t="s">
        <v>11026</v>
      </c>
      <c r="V916" s="23">
        <v>37338</v>
      </c>
      <c r="W916" s="22" t="s">
        <v>10780</v>
      </c>
    </row>
    <row r="917" spans="1:23" x14ac:dyDescent="0.25">
      <c r="A917" s="21">
        <v>11910</v>
      </c>
      <c r="B917" s="21">
        <v>4</v>
      </c>
      <c r="C917" s="36" t="str">
        <f>_xlfn.XLOOKUP($B917,'Q1 DATA TABLE'!$A:$A,'Q1 DATA TABLE'!$G:$G)</f>
        <v>Goulburn</v>
      </c>
      <c r="D917" s="36" t="str">
        <f>_xlfn.XLOOKUP($B917,'Q1 DATA TABLE'!$A:$A,'Q1 DATA TABLE'!C:C)</f>
        <v>New South Wales</v>
      </c>
      <c r="E917" s="36" t="str">
        <f>_xlfn.XLOOKUP($B917,'Q1 DATA TABLE'!$A:$A,'Q1 DATA TABLE'!$E:$E)</f>
        <v>Australia</v>
      </c>
      <c r="F917" s="36">
        <f>_xlfn.XLOOKUP($B917,'Q1 DATA TABLE'!$A:$A,'Q1 DATA TABLE'!$H:$H)</f>
        <v>9</v>
      </c>
      <c r="G917" s="22" t="s">
        <v>11006</v>
      </c>
      <c r="H917" s="22" t="s">
        <v>10792</v>
      </c>
      <c r="I917" s="22" t="s">
        <v>11016</v>
      </c>
      <c r="J917" s="23">
        <v>24270</v>
      </c>
      <c r="K917" s="22" t="s">
        <v>10765</v>
      </c>
      <c r="L917" s="22" t="s">
        <v>10792</v>
      </c>
      <c r="M917" s="24">
        <v>80000</v>
      </c>
      <c r="N917" s="21">
        <v>5</v>
      </c>
      <c r="O917" s="22" t="s">
        <v>11047</v>
      </c>
      <c r="P917" s="22" t="s">
        <v>10839</v>
      </c>
      <c r="Q917" s="21">
        <v>1</v>
      </c>
      <c r="R917" s="21">
        <v>3</v>
      </c>
      <c r="S917" s="22" t="s">
        <v>13149</v>
      </c>
      <c r="T917" s="22" t="s">
        <v>10769</v>
      </c>
      <c r="U917" s="22" t="s">
        <v>10833</v>
      </c>
      <c r="V917" s="23">
        <v>37357</v>
      </c>
      <c r="W917" s="22" t="s">
        <v>10780</v>
      </c>
    </row>
    <row r="918" spans="1:23" x14ac:dyDescent="0.25">
      <c r="A918" s="21">
        <v>11911</v>
      </c>
      <c r="B918" s="21">
        <v>34</v>
      </c>
      <c r="C918" s="36" t="str">
        <f>_xlfn.XLOOKUP($B918,'Q1 DATA TABLE'!$A:$A,'Q1 DATA TABLE'!$G:$G)</f>
        <v>Geelong</v>
      </c>
      <c r="D918" s="36" t="str">
        <f>_xlfn.XLOOKUP($B918,'Q1 DATA TABLE'!$A:$A,'Q1 DATA TABLE'!C:C)</f>
        <v>Victoria</v>
      </c>
      <c r="E918" s="36" t="str">
        <f>_xlfn.XLOOKUP($B918,'Q1 DATA TABLE'!$A:$A,'Q1 DATA TABLE'!$E:$E)</f>
        <v>Australia</v>
      </c>
      <c r="F918" s="36">
        <f>_xlfn.XLOOKUP($B918,'Q1 DATA TABLE'!$A:$A,'Q1 DATA TABLE'!$H:$H)</f>
        <v>9</v>
      </c>
      <c r="G918" s="22" t="s">
        <v>13150</v>
      </c>
      <c r="H918" s="22" t="s">
        <v>10871</v>
      </c>
      <c r="I918" s="22" t="s">
        <v>11245</v>
      </c>
      <c r="J918" s="23">
        <v>24427</v>
      </c>
      <c r="K918" s="22" t="s">
        <v>10765</v>
      </c>
      <c r="L918" s="22" t="s">
        <v>10792</v>
      </c>
      <c r="M918" s="24">
        <v>80000</v>
      </c>
      <c r="N918" s="21">
        <v>5</v>
      </c>
      <c r="O918" s="22" t="s">
        <v>11047</v>
      </c>
      <c r="P918" s="22" t="s">
        <v>10839</v>
      </c>
      <c r="Q918" s="21">
        <v>1</v>
      </c>
      <c r="R918" s="21">
        <v>3</v>
      </c>
      <c r="S918" s="22" t="s">
        <v>13151</v>
      </c>
      <c r="T918" s="22" t="s">
        <v>10769</v>
      </c>
      <c r="U918" s="22" t="s">
        <v>11053</v>
      </c>
      <c r="V918" s="23">
        <v>37958</v>
      </c>
      <c r="W918" s="22" t="s">
        <v>10780</v>
      </c>
    </row>
    <row r="919" spans="1:23" x14ac:dyDescent="0.25">
      <c r="A919" s="21">
        <v>11912</v>
      </c>
      <c r="B919" s="21">
        <v>27</v>
      </c>
      <c r="C919" s="36" t="str">
        <f>_xlfn.XLOOKUP($B919,'Q1 DATA TABLE'!$A:$A,'Q1 DATA TABLE'!$G:$G)</f>
        <v>Townsville</v>
      </c>
      <c r="D919" s="36" t="str">
        <f>_xlfn.XLOOKUP($B919,'Q1 DATA TABLE'!$A:$A,'Q1 DATA TABLE'!C:C)</f>
        <v>Queensland</v>
      </c>
      <c r="E919" s="36" t="str">
        <f>_xlfn.XLOOKUP($B919,'Q1 DATA TABLE'!$A:$A,'Q1 DATA TABLE'!$E:$E)</f>
        <v>Australia</v>
      </c>
      <c r="F919" s="36">
        <f>_xlfn.XLOOKUP($B919,'Q1 DATA TABLE'!$A:$A,'Q1 DATA TABLE'!$H:$H)</f>
        <v>9</v>
      </c>
      <c r="G919" s="22" t="s">
        <v>13150</v>
      </c>
      <c r="H919" s="22" t="s">
        <v>10769</v>
      </c>
      <c r="I919" s="22" t="s">
        <v>10916</v>
      </c>
      <c r="J919" s="23">
        <v>24093</v>
      </c>
      <c r="K919" s="22" t="s">
        <v>10777</v>
      </c>
      <c r="L919" s="22" t="s">
        <v>10792</v>
      </c>
      <c r="M919" s="24">
        <v>60000</v>
      </c>
      <c r="N919" s="21">
        <v>3</v>
      </c>
      <c r="O919" s="22" t="s">
        <v>10766</v>
      </c>
      <c r="P919" s="22" t="s">
        <v>10767</v>
      </c>
      <c r="Q919" s="21">
        <v>1</v>
      </c>
      <c r="R919" s="21">
        <v>1</v>
      </c>
      <c r="S919" s="22" t="s">
        <v>13152</v>
      </c>
      <c r="T919" s="22" t="s">
        <v>10769</v>
      </c>
      <c r="U919" s="22" t="s">
        <v>12020</v>
      </c>
      <c r="V919" s="23">
        <v>37375</v>
      </c>
      <c r="W919" s="22" t="s">
        <v>10794</v>
      </c>
    </row>
    <row r="920" spans="1:23" x14ac:dyDescent="0.25">
      <c r="A920" s="21">
        <v>11913</v>
      </c>
      <c r="B920" s="21">
        <v>37</v>
      </c>
      <c r="C920" s="36" t="str">
        <f>_xlfn.XLOOKUP($B920,'Q1 DATA TABLE'!$A:$A,'Q1 DATA TABLE'!$G:$G)</f>
        <v>Seaford</v>
      </c>
      <c r="D920" s="36" t="str">
        <f>_xlfn.XLOOKUP($B920,'Q1 DATA TABLE'!$A:$A,'Q1 DATA TABLE'!C:C)</f>
        <v>Victoria</v>
      </c>
      <c r="E920" s="36" t="str">
        <f>_xlfn.XLOOKUP($B920,'Q1 DATA TABLE'!$A:$A,'Q1 DATA TABLE'!$E:$E)</f>
        <v>Australia</v>
      </c>
      <c r="F920" s="36">
        <f>_xlfn.XLOOKUP($B920,'Q1 DATA TABLE'!$A:$A,'Q1 DATA TABLE'!$H:$H)</f>
        <v>9</v>
      </c>
      <c r="G920" s="22" t="s">
        <v>13153</v>
      </c>
      <c r="H920" s="22" t="s">
        <v>13154</v>
      </c>
      <c r="I920" s="22" t="s">
        <v>11392</v>
      </c>
      <c r="J920" s="23">
        <v>23904</v>
      </c>
      <c r="K920" s="22" t="s">
        <v>10765</v>
      </c>
      <c r="L920" s="22" t="s">
        <v>10792</v>
      </c>
      <c r="M920" s="24">
        <v>60000</v>
      </c>
      <c r="N920" s="21">
        <v>3</v>
      </c>
      <c r="O920" s="22" t="s">
        <v>10766</v>
      </c>
      <c r="P920" s="22" t="s">
        <v>10767</v>
      </c>
      <c r="Q920" s="21">
        <v>1</v>
      </c>
      <c r="R920" s="21">
        <v>1</v>
      </c>
      <c r="S920" s="22" t="s">
        <v>13155</v>
      </c>
      <c r="T920" s="22" t="s">
        <v>10769</v>
      </c>
      <c r="U920" s="22" t="s">
        <v>13156</v>
      </c>
      <c r="V920" s="23">
        <v>38143</v>
      </c>
      <c r="W920" s="22" t="s">
        <v>10794</v>
      </c>
    </row>
    <row r="921" spans="1:23" x14ac:dyDescent="0.25">
      <c r="A921" s="21">
        <v>11914</v>
      </c>
      <c r="B921" s="21">
        <v>13</v>
      </c>
      <c r="C921" s="36" t="str">
        <f>_xlfn.XLOOKUP($B921,'Q1 DATA TABLE'!$A:$A,'Q1 DATA TABLE'!$G:$G)</f>
        <v>Port Macquarie</v>
      </c>
      <c r="D921" s="36" t="str">
        <f>_xlfn.XLOOKUP($B921,'Q1 DATA TABLE'!$A:$A,'Q1 DATA TABLE'!C:C)</f>
        <v>New South Wales</v>
      </c>
      <c r="E921" s="36" t="str">
        <f>_xlfn.XLOOKUP($B921,'Q1 DATA TABLE'!$A:$A,'Q1 DATA TABLE'!$E:$E)</f>
        <v>Australia</v>
      </c>
      <c r="F921" s="36">
        <f>_xlfn.XLOOKUP($B921,'Q1 DATA TABLE'!$A:$A,'Q1 DATA TABLE'!$H:$H)</f>
        <v>9</v>
      </c>
      <c r="G921" s="22" t="s">
        <v>12458</v>
      </c>
      <c r="H921" s="22" t="s">
        <v>10765</v>
      </c>
      <c r="I921" s="22" t="s">
        <v>2613</v>
      </c>
      <c r="J921" s="23">
        <v>24966</v>
      </c>
      <c r="K921" s="22" t="s">
        <v>10777</v>
      </c>
      <c r="L921" s="22" t="s">
        <v>10792</v>
      </c>
      <c r="M921" s="24">
        <v>70000</v>
      </c>
      <c r="N921" s="21">
        <v>0</v>
      </c>
      <c r="O921" s="22" t="s">
        <v>10766</v>
      </c>
      <c r="P921" s="22" t="s">
        <v>10767</v>
      </c>
      <c r="Q921" s="21">
        <v>0</v>
      </c>
      <c r="R921" s="21">
        <v>1</v>
      </c>
      <c r="S921" s="22" t="s">
        <v>13157</v>
      </c>
      <c r="T921" s="22" t="s">
        <v>10769</v>
      </c>
      <c r="U921" s="22" t="s">
        <v>11982</v>
      </c>
      <c r="V921" s="23">
        <v>37366</v>
      </c>
      <c r="W921" s="22" t="s">
        <v>10780</v>
      </c>
    </row>
    <row r="922" spans="1:23" x14ac:dyDescent="0.25">
      <c r="A922" s="21">
        <v>11915</v>
      </c>
      <c r="B922" s="21">
        <v>13</v>
      </c>
      <c r="C922" s="36" t="str">
        <f>_xlfn.XLOOKUP($B922,'Q1 DATA TABLE'!$A:$A,'Q1 DATA TABLE'!$G:$G)</f>
        <v>Port Macquarie</v>
      </c>
      <c r="D922" s="36" t="str">
        <f>_xlfn.XLOOKUP($B922,'Q1 DATA TABLE'!$A:$A,'Q1 DATA TABLE'!C:C)</f>
        <v>New South Wales</v>
      </c>
      <c r="E922" s="36" t="str">
        <f>_xlfn.XLOOKUP($B922,'Q1 DATA TABLE'!$A:$A,'Q1 DATA TABLE'!$E:$E)</f>
        <v>Australia</v>
      </c>
      <c r="F922" s="36">
        <f>_xlfn.XLOOKUP($B922,'Q1 DATA TABLE'!$A:$A,'Q1 DATA TABLE'!$H:$H)</f>
        <v>9</v>
      </c>
      <c r="G922" s="22" t="s">
        <v>11286</v>
      </c>
      <c r="H922" s="22" t="s">
        <v>11487</v>
      </c>
      <c r="I922" s="22" t="s">
        <v>10824</v>
      </c>
      <c r="J922" s="23">
        <v>24913</v>
      </c>
      <c r="K922" s="22" t="s">
        <v>10777</v>
      </c>
      <c r="L922" s="22" t="s">
        <v>10765</v>
      </c>
      <c r="M922" s="24">
        <v>70000</v>
      </c>
      <c r="N922" s="21">
        <v>0</v>
      </c>
      <c r="O922" s="22" t="s">
        <v>10766</v>
      </c>
      <c r="P922" s="22" t="s">
        <v>10767</v>
      </c>
      <c r="Q922" s="21">
        <v>1</v>
      </c>
      <c r="R922" s="21">
        <v>1</v>
      </c>
      <c r="S922" s="22" t="s">
        <v>13158</v>
      </c>
      <c r="T922" s="22" t="s">
        <v>10769</v>
      </c>
      <c r="U922" s="22" t="s">
        <v>10779</v>
      </c>
      <c r="V922" s="23">
        <v>37350</v>
      </c>
      <c r="W922" s="22" t="s">
        <v>10794</v>
      </c>
    </row>
    <row r="923" spans="1:23" x14ac:dyDescent="0.25">
      <c r="A923" s="21">
        <v>11916</v>
      </c>
      <c r="B923" s="21">
        <v>40</v>
      </c>
      <c r="C923" s="36" t="str">
        <f>_xlfn.XLOOKUP($B923,'Q1 DATA TABLE'!$A:$A,'Q1 DATA TABLE'!$G:$G)</f>
        <v>Warrnambool</v>
      </c>
      <c r="D923" s="36" t="str">
        <f>_xlfn.XLOOKUP($B923,'Q1 DATA TABLE'!$A:$A,'Q1 DATA TABLE'!C:C)</f>
        <v>Victoria</v>
      </c>
      <c r="E923" s="36" t="str">
        <f>_xlfn.XLOOKUP($B923,'Q1 DATA TABLE'!$A:$A,'Q1 DATA TABLE'!$E:$E)</f>
        <v>Australia</v>
      </c>
      <c r="F923" s="36">
        <f>_xlfn.XLOOKUP($B923,'Q1 DATA TABLE'!$A:$A,'Q1 DATA TABLE'!$H:$H)</f>
        <v>9</v>
      </c>
      <c r="G923" s="22" t="s">
        <v>12954</v>
      </c>
      <c r="H923" s="22" t="s">
        <v>10871</v>
      </c>
      <c r="I923" s="22" t="s">
        <v>2613</v>
      </c>
      <c r="J923" s="23">
        <v>23992</v>
      </c>
      <c r="K923" s="22" t="s">
        <v>10777</v>
      </c>
      <c r="L923" s="22" t="s">
        <v>10765</v>
      </c>
      <c r="M923" s="24">
        <v>70000</v>
      </c>
      <c r="N923" s="21">
        <v>0</v>
      </c>
      <c r="O923" s="22" t="s">
        <v>10766</v>
      </c>
      <c r="P923" s="22" t="s">
        <v>10767</v>
      </c>
      <c r="Q923" s="21">
        <v>0</v>
      </c>
      <c r="R923" s="21">
        <v>1</v>
      </c>
      <c r="S923" s="22" t="s">
        <v>12817</v>
      </c>
      <c r="T923" s="22" t="s">
        <v>10769</v>
      </c>
      <c r="U923" s="22" t="s">
        <v>10957</v>
      </c>
      <c r="V923" s="23">
        <v>37349</v>
      </c>
      <c r="W923" s="22" t="s">
        <v>10794</v>
      </c>
    </row>
    <row r="924" spans="1:23" x14ac:dyDescent="0.25">
      <c r="A924" s="21">
        <v>11917</v>
      </c>
      <c r="B924" s="21">
        <v>3</v>
      </c>
      <c r="C924" s="36" t="str">
        <f>_xlfn.XLOOKUP($B924,'Q1 DATA TABLE'!$A:$A,'Q1 DATA TABLE'!$G:$G)</f>
        <v>Darlinghurst</v>
      </c>
      <c r="D924" s="36" t="str">
        <f>_xlfn.XLOOKUP($B924,'Q1 DATA TABLE'!$A:$A,'Q1 DATA TABLE'!C:C)</f>
        <v>New South Wales</v>
      </c>
      <c r="E924" s="36" t="str">
        <f>_xlfn.XLOOKUP($B924,'Q1 DATA TABLE'!$A:$A,'Q1 DATA TABLE'!$E:$E)</f>
        <v>Australia</v>
      </c>
      <c r="F924" s="36">
        <f>_xlfn.XLOOKUP($B924,'Q1 DATA TABLE'!$A:$A,'Q1 DATA TABLE'!$H:$H)</f>
        <v>9</v>
      </c>
      <c r="G924" s="22" t="s">
        <v>11970</v>
      </c>
      <c r="H924" s="22" t="s">
        <v>10919</v>
      </c>
      <c r="I924" s="22" t="s">
        <v>12214</v>
      </c>
      <c r="J924" s="23">
        <v>24037</v>
      </c>
      <c r="K924" s="22" t="s">
        <v>10777</v>
      </c>
      <c r="L924" s="22" t="s">
        <v>10765</v>
      </c>
      <c r="M924" s="24">
        <v>70000</v>
      </c>
      <c r="N924" s="21">
        <v>0</v>
      </c>
      <c r="O924" s="22" t="s">
        <v>10766</v>
      </c>
      <c r="P924" s="22" t="s">
        <v>10767</v>
      </c>
      <c r="Q924" s="21">
        <v>1</v>
      </c>
      <c r="R924" s="21">
        <v>1</v>
      </c>
      <c r="S924" s="22" t="s">
        <v>13159</v>
      </c>
      <c r="T924" s="22" t="s">
        <v>10769</v>
      </c>
      <c r="U924" s="22" t="s">
        <v>12129</v>
      </c>
      <c r="V924" s="23">
        <v>37375</v>
      </c>
      <c r="W924" s="22" t="s">
        <v>10794</v>
      </c>
    </row>
    <row r="925" spans="1:23" x14ac:dyDescent="0.25">
      <c r="A925" s="21">
        <v>11918</v>
      </c>
      <c r="B925" s="21">
        <v>2</v>
      </c>
      <c r="C925" s="36" t="str">
        <f>_xlfn.XLOOKUP($B925,'Q1 DATA TABLE'!$A:$A,'Q1 DATA TABLE'!$G:$G)</f>
        <v>Coffs Harbour</v>
      </c>
      <c r="D925" s="36" t="str">
        <f>_xlfn.XLOOKUP($B925,'Q1 DATA TABLE'!$A:$A,'Q1 DATA TABLE'!C:C)</f>
        <v>New South Wales</v>
      </c>
      <c r="E925" s="36" t="str">
        <f>_xlfn.XLOOKUP($B925,'Q1 DATA TABLE'!$A:$A,'Q1 DATA TABLE'!$E:$E)</f>
        <v>Australia</v>
      </c>
      <c r="F925" s="36">
        <f>_xlfn.XLOOKUP($B925,'Q1 DATA TABLE'!$A:$A,'Q1 DATA TABLE'!$H:$H)</f>
        <v>9</v>
      </c>
      <c r="G925" s="22" t="s">
        <v>12676</v>
      </c>
      <c r="H925" s="22" t="s">
        <v>10775</v>
      </c>
      <c r="I925" s="22" t="s">
        <v>10862</v>
      </c>
      <c r="J925" s="23">
        <v>23439</v>
      </c>
      <c r="K925" s="22" t="s">
        <v>10765</v>
      </c>
      <c r="L925" s="22" t="s">
        <v>10792</v>
      </c>
      <c r="M925" s="24">
        <v>60000</v>
      </c>
      <c r="N925" s="21">
        <v>3</v>
      </c>
      <c r="O925" s="22" t="s">
        <v>10766</v>
      </c>
      <c r="P925" s="22" t="s">
        <v>10767</v>
      </c>
      <c r="Q925" s="21">
        <v>1</v>
      </c>
      <c r="R925" s="21">
        <v>2</v>
      </c>
      <c r="S925" s="22" t="s">
        <v>13160</v>
      </c>
      <c r="T925" s="22" t="s">
        <v>10769</v>
      </c>
      <c r="U925" s="22" t="s">
        <v>10799</v>
      </c>
      <c r="V925" s="23">
        <v>37361</v>
      </c>
      <c r="W925" s="22" t="s">
        <v>10794</v>
      </c>
    </row>
    <row r="926" spans="1:23" x14ac:dyDescent="0.25">
      <c r="A926" s="21">
        <v>11919</v>
      </c>
      <c r="B926" s="21">
        <v>26</v>
      </c>
      <c r="C926" s="36" t="str">
        <f>_xlfn.XLOOKUP($B926,'Q1 DATA TABLE'!$A:$A,'Q1 DATA TABLE'!$G:$G)</f>
        <v>Rockhampton</v>
      </c>
      <c r="D926" s="36" t="str">
        <f>_xlfn.XLOOKUP($B926,'Q1 DATA TABLE'!$A:$A,'Q1 DATA TABLE'!C:C)</f>
        <v>Queensland</v>
      </c>
      <c r="E926" s="36" t="str">
        <f>_xlfn.XLOOKUP($B926,'Q1 DATA TABLE'!$A:$A,'Q1 DATA TABLE'!$E:$E)</f>
        <v>Australia</v>
      </c>
      <c r="F926" s="36">
        <f>_xlfn.XLOOKUP($B926,'Q1 DATA TABLE'!$A:$A,'Q1 DATA TABLE'!$H:$H)</f>
        <v>9</v>
      </c>
      <c r="G926" s="22" t="s">
        <v>13161</v>
      </c>
      <c r="H926" s="22" t="s">
        <v>10769</v>
      </c>
      <c r="I926" s="22" t="s">
        <v>11046</v>
      </c>
      <c r="J926" s="23">
        <v>23425</v>
      </c>
      <c r="K926" s="22" t="s">
        <v>10765</v>
      </c>
      <c r="L926" s="22" t="s">
        <v>10765</v>
      </c>
      <c r="M926" s="24">
        <v>60000</v>
      </c>
      <c r="N926" s="21">
        <v>4</v>
      </c>
      <c r="O926" s="22" t="s">
        <v>10766</v>
      </c>
      <c r="P926" s="22" t="s">
        <v>10767</v>
      </c>
      <c r="Q926" s="21">
        <v>1</v>
      </c>
      <c r="R926" s="21">
        <v>2</v>
      </c>
      <c r="S926" s="22" t="s">
        <v>13162</v>
      </c>
      <c r="T926" s="22" t="s">
        <v>10769</v>
      </c>
      <c r="U926" s="22" t="s">
        <v>11049</v>
      </c>
      <c r="V926" s="23">
        <v>37353</v>
      </c>
      <c r="W926" s="22" t="s">
        <v>10794</v>
      </c>
    </row>
    <row r="927" spans="1:23" x14ac:dyDescent="0.25">
      <c r="A927" s="21">
        <v>11920</v>
      </c>
      <c r="B927" s="21">
        <v>20</v>
      </c>
      <c r="C927" s="36" t="str">
        <f>_xlfn.XLOOKUP($B927,'Q1 DATA TABLE'!$A:$A,'Q1 DATA TABLE'!$G:$G)</f>
        <v>Brisbane</v>
      </c>
      <c r="D927" s="36" t="str">
        <f>_xlfn.XLOOKUP($B927,'Q1 DATA TABLE'!$A:$A,'Q1 DATA TABLE'!C:C)</f>
        <v>Queensland</v>
      </c>
      <c r="E927" s="36" t="str">
        <f>_xlfn.XLOOKUP($B927,'Q1 DATA TABLE'!$A:$A,'Q1 DATA TABLE'!$E:$E)</f>
        <v>Australia</v>
      </c>
      <c r="F927" s="36">
        <f>_xlfn.XLOOKUP($B927,'Q1 DATA TABLE'!$A:$A,'Q1 DATA TABLE'!$H:$H)</f>
        <v>9</v>
      </c>
      <c r="G927" s="22" t="s">
        <v>12260</v>
      </c>
      <c r="H927" s="22" t="s">
        <v>10769</v>
      </c>
      <c r="I927" s="22" t="s">
        <v>12193</v>
      </c>
      <c r="J927" s="23">
        <v>23435</v>
      </c>
      <c r="K927" s="22" t="s">
        <v>10777</v>
      </c>
      <c r="L927" s="22" t="s">
        <v>10792</v>
      </c>
      <c r="M927" s="24">
        <v>60000</v>
      </c>
      <c r="N927" s="21">
        <v>4</v>
      </c>
      <c r="O927" s="22" t="s">
        <v>10766</v>
      </c>
      <c r="P927" s="22" t="s">
        <v>10767</v>
      </c>
      <c r="Q927" s="21">
        <v>1</v>
      </c>
      <c r="R927" s="21">
        <v>3</v>
      </c>
      <c r="S927" s="22" t="s">
        <v>13163</v>
      </c>
      <c r="T927" s="22" t="s">
        <v>10769</v>
      </c>
      <c r="U927" s="22" t="s">
        <v>11053</v>
      </c>
      <c r="V927" s="23">
        <v>37358</v>
      </c>
      <c r="W927" s="22" t="s">
        <v>10820</v>
      </c>
    </row>
    <row r="928" spans="1:23" x14ac:dyDescent="0.25">
      <c r="A928" s="21">
        <v>11921</v>
      </c>
      <c r="B928" s="21">
        <v>33</v>
      </c>
      <c r="C928" s="36" t="str">
        <f>_xlfn.XLOOKUP($B928,'Q1 DATA TABLE'!$A:$A,'Q1 DATA TABLE'!$G:$G)</f>
        <v>Cranbourne</v>
      </c>
      <c r="D928" s="36" t="str">
        <f>_xlfn.XLOOKUP($B928,'Q1 DATA TABLE'!$A:$A,'Q1 DATA TABLE'!C:C)</f>
        <v>Victoria</v>
      </c>
      <c r="E928" s="36" t="str">
        <f>_xlfn.XLOOKUP($B928,'Q1 DATA TABLE'!$A:$A,'Q1 DATA TABLE'!$E:$E)</f>
        <v>Australia</v>
      </c>
      <c r="F928" s="36">
        <f>_xlfn.XLOOKUP($B928,'Q1 DATA TABLE'!$A:$A,'Q1 DATA TABLE'!$H:$H)</f>
        <v>9</v>
      </c>
      <c r="G928" s="22" t="s">
        <v>11037</v>
      </c>
      <c r="H928" s="22" t="s">
        <v>10769</v>
      </c>
      <c r="I928" s="22" t="s">
        <v>10791</v>
      </c>
      <c r="J928" s="23">
        <v>23734</v>
      </c>
      <c r="K928" s="22" t="s">
        <v>10765</v>
      </c>
      <c r="L928" s="22" t="s">
        <v>10765</v>
      </c>
      <c r="M928" s="24">
        <v>60000</v>
      </c>
      <c r="N928" s="21">
        <v>4</v>
      </c>
      <c r="O928" s="22" t="s">
        <v>10766</v>
      </c>
      <c r="P928" s="22" t="s">
        <v>10767</v>
      </c>
      <c r="Q928" s="21">
        <v>1</v>
      </c>
      <c r="R928" s="21">
        <v>3</v>
      </c>
      <c r="S928" s="22" t="s">
        <v>13164</v>
      </c>
      <c r="T928" s="22" t="s">
        <v>10769</v>
      </c>
      <c r="U928" s="22" t="s">
        <v>11121</v>
      </c>
      <c r="V928" s="23">
        <v>38068</v>
      </c>
      <c r="W928" s="22" t="s">
        <v>10820</v>
      </c>
    </row>
    <row r="929" spans="1:23" x14ac:dyDescent="0.25">
      <c r="A929" s="21">
        <v>11922</v>
      </c>
      <c r="B929" s="21">
        <v>69</v>
      </c>
      <c r="C929" s="36" t="str">
        <f>_xlfn.XLOOKUP($B929,'Q1 DATA TABLE'!$A:$A,'Q1 DATA TABLE'!$G:$G)</f>
        <v>Victoria</v>
      </c>
      <c r="D929" s="36" t="str">
        <f>_xlfn.XLOOKUP($B929,'Q1 DATA TABLE'!$A:$A,'Q1 DATA TABLE'!C:C)</f>
        <v>British Columbia</v>
      </c>
      <c r="E929" s="36" t="str">
        <f>_xlfn.XLOOKUP($B929,'Q1 DATA TABLE'!$A:$A,'Q1 DATA TABLE'!$E:$E)</f>
        <v>Canada</v>
      </c>
      <c r="F929" s="36">
        <f>_xlfn.XLOOKUP($B929,'Q1 DATA TABLE'!$A:$A,'Q1 DATA TABLE'!$H:$H)</f>
        <v>6</v>
      </c>
      <c r="G929" s="22" t="s">
        <v>11273</v>
      </c>
      <c r="H929" s="22" t="s">
        <v>10769</v>
      </c>
      <c r="I929" s="22" t="s">
        <v>11172</v>
      </c>
      <c r="J929" s="23">
        <v>25070</v>
      </c>
      <c r="K929" s="22" t="s">
        <v>10777</v>
      </c>
      <c r="L929" s="22" t="s">
        <v>10765</v>
      </c>
      <c r="M929" s="24">
        <v>90000</v>
      </c>
      <c r="N929" s="21">
        <v>4</v>
      </c>
      <c r="O929" s="22" t="s">
        <v>10856</v>
      </c>
      <c r="P929" s="22" t="s">
        <v>10857</v>
      </c>
      <c r="Q929" s="21">
        <v>0</v>
      </c>
      <c r="R929" s="21">
        <v>2</v>
      </c>
      <c r="S929" s="22" t="s">
        <v>13165</v>
      </c>
      <c r="T929" s="22" t="s">
        <v>10769</v>
      </c>
      <c r="U929" s="22" t="s">
        <v>13166</v>
      </c>
      <c r="V929" s="23">
        <v>37852</v>
      </c>
      <c r="W929" s="22" t="s">
        <v>10780</v>
      </c>
    </row>
    <row r="930" spans="1:23" x14ac:dyDescent="0.25">
      <c r="A930" s="21">
        <v>11923</v>
      </c>
      <c r="B930" s="21">
        <v>343</v>
      </c>
      <c r="C930" s="36" t="str">
        <f>_xlfn.XLOOKUP($B930,'Q1 DATA TABLE'!$A:$A,'Q1 DATA TABLE'!$G:$G)</f>
        <v>National City</v>
      </c>
      <c r="D930" s="36" t="str">
        <f>_xlfn.XLOOKUP($B930,'Q1 DATA TABLE'!$A:$A,'Q1 DATA TABLE'!C:C)</f>
        <v>California</v>
      </c>
      <c r="E930" s="36" t="str">
        <f>_xlfn.XLOOKUP($B930,'Q1 DATA TABLE'!$A:$A,'Q1 DATA TABLE'!$E:$E)</f>
        <v>United States</v>
      </c>
      <c r="F930" s="36">
        <f>_xlfn.XLOOKUP($B930,'Q1 DATA TABLE'!$A:$A,'Q1 DATA TABLE'!$H:$H)</f>
        <v>4</v>
      </c>
      <c r="G930" s="22" t="s">
        <v>11463</v>
      </c>
      <c r="H930" s="22" t="s">
        <v>10769</v>
      </c>
      <c r="I930" s="22" t="s">
        <v>11180</v>
      </c>
      <c r="J930" s="23">
        <v>29151</v>
      </c>
      <c r="K930" s="22" t="s">
        <v>10765</v>
      </c>
      <c r="L930" s="22" t="s">
        <v>10792</v>
      </c>
      <c r="M930" s="24">
        <v>60000</v>
      </c>
      <c r="N930" s="21">
        <v>0</v>
      </c>
      <c r="O930" s="22" t="s">
        <v>10856</v>
      </c>
      <c r="P930" s="22" t="s">
        <v>10857</v>
      </c>
      <c r="Q930" s="21">
        <v>0</v>
      </c>
      <c r="R930" s="21">
        <v>1</v>
      </c>
      <c r="S930" s="22" t="s">
        <v>13167</v>
      </c>
      <c r="T930" s="22" t="s">
        <v>10769</v>
      </c>
      <c r="U930" s="22" t="s">
        <v>11621</v>
      </c>
      <c r="V930" s="23">
        <v>37849</v>
      </c>
      <c r="W930" s="22" t="s">
        <v>10771</v>
      </c>
    </row>
    <row r="931" spans="1:23" x14ac:dyDescent="0.25">
      <c r="A931" s="21">
        <v>11924</v>
      </c>
      <c r="B931" s="21">
        <v>347</v>
      </c>
      <c r="C931" s="36" t="str">
        <f>_xlfn.XLOOKUP($B931,'Q1 DATA TABLE'!$A:$A,'Q1 DATA TABLE'!$G:$G)</f>
        <v>Novato</v>
      </c>
      <c r="D931" s="36" t="str">
        <f>_xlfn.XLOOKUP($B931,'Q1 DATA TABLE'!$A:$A,'Q1 DATA TABLE'!C:C)</f>
        <v>California</v>
      </c>
      <c r="E931" s="36" t="str">
        <f>_xlfn.XLOOKUP($B931,'Q1 DATA TABLE'!$A:$A,'Q1 DATA TABLE'!$E:$E)</f>
        <v>United States</v>
      </c>
      <c r="F931" s="36">
        <f>_xlfn.XLOOKUP($B931,'Q1 DATA TABLE'!$A:$A,'Q1 DATA TABLE'!$H:$H)</f>
        <v>4</v>
      </c>
      <c r="G931" s="22" t="s">
        <v>10844</v>
      </c>
      <c r="H931" s="22" t="s">
        <v>10823</v>
      </c>
      <c r="I931" s="22" t="s">
        <v>11301</v>
      </c>
      <c r="J931" s="23">
        <v>29153</v>
      </c>
      <c r="K931" s="22" t="s">
        <v>10777</v>
      </c>
      <c r="L931" s="22" t="s">
        <v>10765</v>
      </c>
      <c r="M931" s="24">
        <v>60000</v>
      </c>
      <c r="N931" s="21">
        <v>0</v>
      </c>
      <c r="O931" s="22" t="s">
        <v>10856</v>
      </c>
      <c r="P931" s="22" t="s">
        <v>10857</v>
      </c>
      <c r="Q931" s="21">
        <v>0</v>
      </c>
      <c r="R931" s="21">
        <v>1</v>
      </c>
      <c r="S931" s="22" t="s">
        <v>13168</v>
      </c>
      <c r="T931" s="22" t="s">
        <v>10769</v>
      </c>
      <c r="U931" s="22" t="s">
        <v>13169</v>
      </c>
      <c r="V931" s="23">
        <v>37374</v>
      </c>
      <c r="W931" s="22" t="s">
        <v>10771</v>
      </c>
    </row>
    <row r="932" spans="1:23" x14ac:dyDescent="0.25">
      <c r="A932" s="21">
        <v>11925</v>
      </c>
      <c r="B932" s="21">
        <v>609</v>
      </c>
      <c r="C932" s="36" t="str">
        <f>_xlfn.XLOOKUP($B932,'Q1 DATA TABLE'!$A:$A,'Q1 DATA TABLE'!$G:$G)</f>
        <v>Bellingham</v>
      </c>
      <c r="D932" s="36" t="str">
        <f>_xlfn.XLOOKUP($B932,'Q1 DATA TABLE'!$A:$A,'Q1 DATA TABLE'!C:C)</f>
        <v>Washington</v>
      </c>
      <c r="E932" s="36" t="str">
        <f>_xlfn.XLOOKUP($B932,'Q1 DATA TABLE'!$A:$A,'Q1 DATA TABLE'!$E:$E)</f>
        <v>United States</v>
      </c>
      <c r="F932" s="36">
        <f>_xlfn.XLOOKUP($B932,'Q1 DATA TABLE'!$A:$A,'Q1 DATA TABLE'!$H:$H)</f>
        <v>1</v>
      </c>
      <c r="G932" s="22" t="s">
        <v>11055</v>
      </c>
      <c r="H932" s="22" t="s">
        <v>10769</v>
      </c>
      <c r="I932" s="22" t="s">
        <v>12034</v>
      </c>
      <c r="J932" s="23">
        <v>28800</v>
      </c>
      <c r="K932" s="22" t="s">
        <v>10777</v>
      </c>
      <c r="L932" s="22" t="s">
        <v>10792</v>
      </c>
      <c r="M932" s="24">
        <v>40000</v>
      </c>
      <c r="N932" s="21">
        <v>0</v>
      </c>
      <c r="O932" s="22" t="s">
        <v>10856</v>
      </c>
      <c r="P932" s="22" t="s">
        <v>10857</v>
      </c>
      <c r="Q932" s="21">
        <v>1</v>
      </c>
      <c r="R932" s="21">
        <v>1</v>
      </c>
      <c r="S932" s="22" t="s">
        <v>13170</v>
      </c>
      <c r="T932" s="22" t="s">
        <v>10769</v>
      </c>
      <c r="U932" s="22" t="s">
        <v>13171</v>
      </c>
      <c r="V932" s="23">
        <v>37357</v>
      </c>
      <c r="W932" s="22" t="s">
        <v>10794</v>
      </c>
    </row>
    <row r="933" spans="1:23" x14ac:dyDescent="0.25">
      <c r="A933" s="21">
        <v>11926</v>
      </c>
      <c r="B933" s="21">
        <v>546</v>
      </c>
      <c r="C933" s="36" t="str">
        <f>_xlfn.XLOOKUP($B933,'Q1 DATA TABLE'!$A:$A,'Q1 DATA TABLE'!$G:$G)</f>
        <v>Oregon City</v>
      </c>
      <c r="D933" s="36" t="str">
        <f>_xlfn.XLOOKUP($B933,'Q1 DATA TABLE'!$A:$A,'Q1 DATA TABLE'!C:C)</f>
        <v>Oregon</v>
      </c>
      <c r="E933" s="36" t="str">
        <f>_xlfn.XLOOKUP($B933,'Q1 DATA TABLE'!$A:$A,'Q1 DATA TABLE'!$E:$E)</f>
        <v>United States</v>
      </c>
      <c r="F933" s="36">
        <f>_xlfn.XLOOKUP($B933,'Q1 DATA TABLE'!$A:$A,'Q1 DATA TABLE'!$H:$H)</f>
        <v>1</v>
      </c>
      <c r="G933" s="22" t="s">
        <v>11352</v>
      </c>
      <c r="H933" s="22" t="s">
        <v>10769</v>
      </c>
      <c r="I933" s="22" t="s">
        <v>11548</v>
      </c>
      <c r="J933" s="23">
        <v>28567</v>
      </c>
      <c r="K933" s="22" t="s">
        <v>10777</v>
      </c>
      <c r="L933" s="22" t="s">
        <v>10765</v>
      </c>
      <c r="M933" s="24">
        <v>40000</v>
      </c>
      <c r="N933" s="21">
        <v>0</v>
      </c>
      <c r="O933" s="22" t="s">
        <v>10856</v>
      </c>
      <c r="P933" s="22" t="s">
        <v>10857</v>
      </c>
      <c r="Q933" s="21">
        <v>0</v>
      </c>
      <c r="R933" s="21">
        <v>1</v>
      </c>
      <c r="S933" s="22" t="s">
        <v>13172</v>
      </c>
      <c r="T933" s="22" t="s">
        <v>10769</v>
      </c>
      <c r="U933" s="22" t="s">
        <v>13173</v>
      </c>
      <c r="V933" s="23">
        <v>37930</v>
      </c>
      <c r="W933" s="22" t="s">
        <v>10794</v>
      </c>
    </row>
    <row r="934" spans="1:23" x14ac:dyDescent="0.25">
      <c r="A934" s="21">
        <v>11927</v>
      </c>
      <c r="B934" s="21">
        <v>638</v>
      </c>
      <c r="C934" s="36" t="str">
        <f>_xlfn.XLOOKUP($B934,'Q1 DATA TABLE'!$A:$A,'Q1 DATA TABLE'!$G:$G)</f>
        <v>Sedro Woolley</v>
      </c>
      <c r="D934" s="36" t="str">
        <f>_xlfn.XLOOKUP($B934,'Q1 DATA TABLE'!$A:$A,'Q1 DATA TABLE'!C:C)</f>
        <v>Washington</v>
      </c>
      <c r="E934" s="36" t="str">
        <f>_xlfn.XLOOKUP($B934,'Q1 DATA TABLE'!$A:$A,'Q1 DATA TABLE'!$E:$E)</f>
        <v>United States</v>
      </c>
      <c r="F934" s="36">
        <f>_xlfn.XLOOKUP($B934,'Q1 DATA TABLE'!$A:$A,'Q1 DATA TABLE'!$H:$H)</f>
        <v>1</v>
      </c>
      <c r="G934" s="22" t="s">
        <v>11348</v>
      </c>
      <c r="H934" s="22" t="s">
        <v>10871</v>
      </c>
      <c r="I934" s="22" t="s">
        <v>10978</v>
      </c>
      <c r="J934" s="23">
        <v>28695</v>
      </c>
      <c r="K934" s="22" t="s">
        <v>10777</v>
      </c>
      <c r="L934" s="22" t="s">
        <v>10792</v>
      </c>
      <c r="M934" s="24">
        <v>40000</v>
      </c>
      <c r="N934" s="21">
        <v>0</v>
      </c>
      <c r="O934" s="22" t="s">
        <v>10856</v>
      </c>
      <c r="P934" s="22" t="s">
        <v>10857</v>
      </c>
      <c r="Q934" s="21">
        <v>0</v>
      </c>
      <c r="R934" s="21">
        <v>1</v>
      </c>
      <c r="S934" s="22" t="s">
        <v>13174</v>
      </c>
      <c r="T934" s="22" t="s">
        <v>10769</v>
      </c>
      <c r="U934" s="22" t="s">
        <v>13175</v>
      </c>
      <c r="V934" s="23">
        <v>38180</v>
      </c>
      <c r="W934" s="22" t="s">
        <v>10794</v>
      </c>
    </row>
    <row r="935" spans="1:23" x14ac:dyDescent="0.25">
      <c r="A935" s="21">
        <v>11928</v>
      </c>
      <c r="B935" s="21">
        <v>316</v>
      </c>
      <c r="C935" s="36" t="str">
        <f>_xlfn.XLOOKUP($B935,'Q1 DATA TABLE'!$A:$A,'Q1 DATA TABLE'!$G:$G)</f>
        <v>El Cajon</v>
      </c>
      <c r="D935" s="36" t="str">
        <f>_xlfn.XLOOKUP($B935,'Q1 DATA TABLE'!$A:$A,'Q1 DATA TABLE'!C:C)</f>
        <v>California</v>
      </c>
      <c r="E935" s="36" t="str">
        <f>_xlfn.XLOOKUP($B935,'Q1 DATA TABLE'!$A:$A,'Q1 DATA TABLE'!$E:$E)</f>
        <v>United States</v>
      </c>
      <c r="F935" s="36">
        <f>_xlfn.XLOOKUP($B935,'Q1 DATA TABLE'!$A:$A,'Q1 DATA TABLE'!$H:$H)</f>
        <v>4</v>
      </c>
      <c r="G935" s="22" t="s">
        <v>12314</v>
      </c>
      <c r="H935" s="22" t="s">
        <v>10765</v>
      </c>
      <c r="I935" s="22" t="s">
        <v>11510</v>
      </c>
      <c r="J935" s="23">
        <v>28740</v>
      </c>
      <c r="K935" s="22" t="s">
        <v>10765</v>
      </c>
      <c r="L935" s="22" t="s">
        <v>10792</v>
      </c>
      <c r="M935" s="24">
        <v>60000</v>
      </c>
      <c r="N935" s="21">
        <v>0</v>
      </c>
      <c r="O935" s="22" t="s">
        <v>10856</v>
      </c>
      <c r="P935" s="22" t="s">
        <v>10857</v>
      </c>
      <c r="Q935" s="21">
        <v>1</v>
      </c>
      <c r="R935" s="21">
        <v>2</v>
      </c>
      <c r="S935" s="22" t="s">
        <v>13176</v>
      </c>
      <c r="T935" s="22" t="s">
        <v>10769</v>
      </c>
      <c r="U935" s="22" t="s">
        <v>13177</v>
      </c>
      <c r="V935" s="23">
        <v>37957</v>
      </c>
      <c r="W935" s="22" t="s">
        <v>10794</v>
      </c>
    </row>
    <row r="936" spans="1:23" x14ac:dyDescent="0.25">
      <c r="A936" s="21">
        <v>11929</v>
      </c>
      <c r="B936" s="21">
        <v>17</v>
      </c>
      <c r="C936" s="36" t="str">
        <f>_xlfn.XLOOKUP($B936,'Q1 DATA TABLE'!$A:$A,'Q1 DATA TABLE'!$G:$G)</f>
        <v>St. Leonards</v>
      </c>
      <c r="D936" s="36" t="str">
        <f>_xlfn.XLOOKUP($B936,'Q1 DATA TABLE'!$A:$A,'Q1 DATA TABLE'!C:C)</f>
        <v>New South Wales</v>
      </c>
      <c r="E936" s="36" t="str">
        <f>_xlfn.XLOOKUP($B936,'Q1 DATA TABLE'!$A:$A,'Q1 DATA TABLE'!$E:$E)</f>
        <v>Australia</v>
      </c>
      <c r="F936" s="36">
        <f>_xlfn.XLOOKUP($B936,'Q1 DATA TABLE'!$A:$A,'Q1 DATA TABLE'!$H:$H)</f>
        <v>9</v>
      </c>
      <c r="G936" s="22" t="s">
        <v>12024</v>
      </c>
      <c r="H936" s="22" t="s">
        <v>10769</v>
      </c>
      <c r="I936" s="22" t="s">
        <v>10950</v>
      </c>
      <c r="J936" s="23">
        <v>16845</v>
      </c>
      <c r="K936" s="22" t="s">
        <v>10777</v>
      </c>
      <c r="L936" s="22" t="s">
        <v>10792</v>
      </c>
      <c r="M936" s="24">
        <v>30000</v>
      </c>
      <c r="N936" s="21">
        <v>2</v>
      </c>
      <c r="O936" s="22" t="s">
        <v>10856</v>
      </c>
      <c r="P936" s="22" t="s">
        <v>10873</v>
      </c>
      <c r="Q936" s="21">
        <v>1</v>
      </c>
      <c r="R936" s="21">
        <v>2</v>
      </c>
      <c r="S936" s="22" t="s">
        <v>13178</v>
      </c>
      <c r="T936" s="22" t="s">
        <v>10769</v>
      </c>
      <c r="U936" s="22" t="s">
        <v>13142</v>
      </c>
      <c r="V936" s="23">
        <v>37362</v>
      </c>
      <c r="W936" s="22" t="s">
        <v>10794</v>
      </c>
    </row>
    <row r="937" spans="1:23" x14ac:dyDescent="0.25">
      <c r="A937" s="21">
        <v>11930</v>
      </c>
      <c r="B937" s="21">
        <v>12</v>
      </c>
      <c r="C937" s="36" t="str">
        <f>_xlfn.XLOOKUP($B937,'Q1 DATA TABLE'!$A:$A,'Q1 DATA TABLE'!$G:$G)</f>
        <v>North Sydney</v>
      </c>
      <c r="D937" s="36" t="str">
        <f>_xlfn.XLOOKUP($B937,'Q1 DATA TABLE'!$A:$A,'Q1 DATA TABLE'!C:C)</f>
        <v>New South Wales</v>
      </c>
      <c r="E937" s="36" t="str">
        <f>_xlfn.XLOOKUP($B937,'Q1 DATA TABLE'!$A:$A,'Q1 DATA TABLE'!$E:$E)</f>
        <v>Australia</v>
      </c>
      <c r="F937" s="36">
        <f>_xlfn.XLOOKUP($B937,'Q1 DATA TABLE'!$A:$A,'Q1 DATA TABLE'!$H:$H)</f>
        <v>9</v>
      </c>
      <c r="G937" s="22" t="s">
        <v>11006</v>
      </c>
      <c r="H937" s="22" t="s">
        <v>10765</v>
      </c>
      <c r="I937" s="22" t="s">
        <v>11000</v>
      </c>
      <c r="J937" s="23">
        <v>17291</v>
      </c>
      <c r="K937" s="22" t="s">
        <v>10765</v>
      </c>
      <c r="L937" s="22" t="s">
        <v>10792</v>
      </c>
      <c r="M937" s="24">
        <v>20000</v>
      </c>
      <c r="N937" s="21">
        <v>4</v>
      </c>
      <c r="O937" s="22" t="s">
        <v>10867</v>
      </c>
      <c r="P937" s="22" t="s">
        <v>10857</v>
      </c>
      <c r="Q937" s="21">
        <v>0</v>
      </c>
      <c r="R937" s="21">
        <v>2</v>
      </c>
      <c r="S937" s="22" t="s">
        <v>13179</v>
      </c>
      <c r="T937" s="22" t="s">
        <v>10769</v>
      </c>
      <c r="U937" s="22" t="s">
        <v>10957</v>
      </c>
      <c r="V937" s="23">
        <v>37362</v>
      </c>
      <c r="W937" s="22" t="s">
        <v>10771</v>
      </c>
    </row>
    <row r="938" spans="1:23" x14ac:dyDescent="0.25">
      <c r="A938" s="21">
        <v>11931</v>
      </c>
      <c r="B938" s="21">
        <v>352</v>
      </c>
      <c r="C938" s="36" t="str">
        <f>_xlfn.XLOOKUP($B938,'Q1 DATA TABLE'!$A:$A,'Q1 DATA TABLE'!$G:$G)</f>
        <v>Palo Alto</v>
      </c>
      <c r="D938" s="36" t="str">
        <f>_xlfn.XLOOKUP($B938,'Q1 DATA TABLE'!$A:$A,'Q1 DATA TABLE'!C:C)</f>
        <v>California</v>
      </c>
      <c r="E938" s="36" t="str">
        <f>_xlfn.XLOOKUP($B938,'Q1 DATA TABLE'!$A:$A,'Q1 DATA TABLE'!$E:$E)</f>
        <v>United States</v>
      </c>
      <c r="F938" s="36">
        <f>_xlfn.XLOOKUP($B938,'Q1 DATA TABLE'!$A:$A,'Q1 DATA TABLE'!$H:$H)</f>
        <v>4</v>
      </c>
      <c r="G938" s="22" t="s">
        <v>11327</v>
      </c>
      <c r="H938" s="22" t="s">
        <v>10765</v>
      </c>
      <c r="I938" s="22" t="s">
        <v>11459</v>
      </c>
      <c r="J938" s="23">
        <v>28807</v>
      </c>
      <c r="K938" s="22" t="s">
        <v>10777</v>
      </c>
      <c r="L938" s="22" t="s">
        <v>10765</v>
      </c>
      <c r="M938" s="24">
        <v>70000</v>
      </c>
      <c r="N938" s="21">
        <v>0</v>
      </c>
      <c r="O938" s="22" t="s">
        <v>10856</v>
      </c>
      <c r="P938" s="22" t="s">
        <v>10857</v>
      </c>
      <c r="Q938" s="21">
        <v>1</v>
      </c>
      <c r="R938" s="21">
        <v>2</v>
      </c>
      <c r="S938" s="22" t="s">
        <v>13180</v>
      </c>
      <c r="T938" s="22" t="s">
        <v>10769</v>
      </c>
      <c r="U938" s="22" t="s">
        <v>13181</v>
      </c>
      <c r="V938" s="23">
        <v>37853</v>
      </c>
      <c r="W938" s="22" t="s">
        <v>10794</v>
      </c>
    </row>
    <row r="939" spans="1:23" x14ac:dyDescent="0.25">
      <c r="A939" s="21">
        <v>11932</v>
      </c>
      <c r="B939" s="21">
        <v>369</v>
      </c>
      <c r="C939" s="36" t="str">
        <f>_xlfn.XLOOKUP($B939,'Q1 DATA TABLE'!$A:$A,'Q1 DATA TABLE'!$G:$G)</f>
        <v>Santa Monica</v>
      </c>
      <c r="D939" s="36" t="str">
        <f>_xlfn.XLOOKUP($B939,'Q1 DATA TABLE'!$A:$A,'Q1 DATA TABLE'!C:C)</f>
        <v>California</v>
      </c>
      <c r="E939" s="36" t="str">
        <f>_xlfn.XLOOKUP($B939,'Q1 DATA TABLE'!$A:$A,'Q1 DATA TABLE'!$E:$E)</f>
        <v>United States</v>
      </c>
      <c r="F939" s="36">
        <f>_xlfn.XLOOKUP($B939,'Q1 DATA TABLE'!$A:$A,'Q1 DATA TABLE'!$H:$H)</f>
        <v>4</v>
      </c>
      <c r="G939" s="22" t="s">
        <v>10796</v>
      </c>
      <c r="H939" s="22" t="s">
        <v>10769</v>
      </c>
      <c r="I939" s="22" t="s">
        <v>11364</v>
      </c>
      <c r="J939" s="23">
        <v>28713</v>
      </c>
      <c r="K939" s="22" t="s">
        <v>10765</v>
      </c>
      <c r="L939" s="22" t="s">
        <v>10792</v>
      </c>
      <c r="M939" s="24">
        <v>70000</v>
      </c>
      <c r="N939" s="21">
        <v>0</v>
      </c>
      <c r="O939" s="22" t="s">
        <v>10856</v>
      </c>
      <c r="P939" s="22" t="s">
        <v>10857</v>
      </c>
      <c r="Q939" s="21">
        <v>0</v>
      </c>
      <c r="R939" s="21">
        <v>2</v>
      </c>
      <c r="S939" s="22" t="s">
        <v>13182</v>
      </c>
      <c r="T939" s="22" t="s">
        <v>10769</v>
      </c>
      <c r="U939" s="22" t="s">
        <v>13183</v>
      </c>
      <c r="V939" s="23">
        <v>37925</v>
      </c>
      <c r="W939" s="22" t="s">
        <v>10780</v>
      </c>
    </row>
    <row r="940" spans="1:23" x14ac:dyDescent="0.25">
      <c r="A940" s="21">
        <v>11933</v>
      </c>
      <c r="B940" s="21">
        <v>609</v>
      </c>
      <c r="C940" s="36" t="str">
        <f>_xlfn.XLOOKUP($B940,'Q1 DATA TABLE'!$A:$A,'Q1 DATA TABLE'!$G:$G)</f>
        <v>Bellingham</v>
      </c>
      <c r="D940" s="36" t="str">
        <f>_xlfn.XLOOKUP($B940,'Q1 DATA TABLE'!$A:$A,'Q1 DATA TABLE'!C:C)</f>
        <v>Washington</v>
      </c>
      <c r="E940" s="36" t="str">
        <f>_xlfn.XLOOKUP($B940,'Q1 DATA TABLE'!$A:$A,'Q1 DATA TABLE'!$E:$E)</f>
        <v>United States</v>
      </c>
      <c r="F940" s="36">
        <f>_xlfn.XLOOKUP($B940,'Q1 DATA TABLE'!$A:$A,'Q1 DATA TABLE'!$H:$H)</f>
        <v>1</v>
      </c>
      <c r="G940" s="22" t="s">
        <v>13184</v>
      </c>
      <c r="H940" s="22" t="s">
        <v>10769</v>
      </c>
      <c r="I940" s="22" t="s">
        <v>11210</v>
      </c>
      <c r="J940" s="23">
        <v>28188</v>
      </c>
      <c r="K940" s="22" t="s">
        <v>10777</v>
      </c>
      <c r="L940" s="22" t="s">
        <v>10765</v>
      </c>
      <c r="M940" s="24">
        <v>40000</v>
      </c>
      <c r="N940" s="21">
        <v>0</v>
      </c>
      <c r="O940" s="22" t="s">
        <v>10911</v>
      </c>
      <c r="P940" s="22" t="s">
        <v>10873</v>
      </c>
      <c r="Q940" s="21">
        <v>0</v>
      </c>
      <c r="R940" s="21">
        <v>2</v>
      </c>
      <c r="S940" s="22" t="s">
        <v>13185</v>
      </c>
      <c r="T940" s="22" t="s">
        <v>10769</v>
      </c>
      <c r="U940" s="22" t="s">
        <v>13186</v>
      </c>
      <c r="V940" s="23">
        <v>37361</v>
      </c>
      <c r="W940" s="22" t="s">
        <v>10771</v>
      </c>
    </row>
    <row r="941" spans="1:23" x14ac:dyDescent="0.25">
      <c r="A941" s="21">
        <v>11934</v>
      </c>
      <c r="B941" s="21">
        <v>612</v>
      </c>
      <c r="C941" s="36" t="str">
        <f>_xlfn.XLOOKUP($B941,'Q1 DATA TABLE'!$A:$A,'Q1 DATA TABLE'!$G:$G)</f>
        <v>Burien</v>
      </c>
      <c r="D941" s="36" t="str">
        <f>_xlfn.XLOOKUP($B941,'Q1 DATA TABLE'!$A:$A,'Q1 DATA TABLE'!C:C)</f>
        <v>Washington</v>
      </c>
      <c r="E941" s="36" t="str">
        <f>_xlfn.XLOOKUP($B941,'Q1 DATA TABLE'!$A:$A,'Q1 DATA TABLE'!$E:$E)</f>
        <v>United States</v>
      </c>
      <c r="F941" s="36">
        <f>_xlfn.XLOOKUP($B941,'Q1 DATA TABLE'!$A:$A,'Q1 DATA TABLE'!$H:$H)</f>
        <v>1</v>
      </c>
      <c r="G941" s="22" t="s">
        <v>12395</v>
      </c>
      <c r="H941" s="22" t="s">
        <v>10775</v>
      </c>
      <c r="I941" s="22" t="s">
        <v>12015</v>
      </c>
      <c r="J941" s="23">
        <v>28412</v>
      </c>
      <c r="K941" s="22" t="s">
        <v>10777</v>
      </c>
      <c r="L941" s="22" t="s">
        <v>10765</v>
      </c>
      <c r="M941" s="24">
        <v>40000</v>
      </c>
      <c r="N941" s="21">
        <v>0</v>
      </c>
      <c r="O941" s="22" t="s">
        <v>10911</v>
      </c>
      <c r="P941" s="22" t="s">
        <v>10873</v>
      </c>
      <c r="Q941" s="21">
        <v>1</v>
      </c>
      <c r="R941" s="21">
        <v>2</v>
      </c>
      <c r="S941" s="22" t="s">
        <v>13187</v>
      </c>
      <c r="T941" s="22" t="s">
        <v>10769</v>
      </c>
      <c r="U941" s="22" t="s">
        <v>13188</v>
      </c>
      <c r="V941" s="23">
        <v>37398</v>
      </c>
      <c r="W941" s="22" t="s">
        <v>10794</v>
      </c>
    </row>
    <row r="942" spans="1:23" x14ac:dyDescent="0.25">
      <c r="A942" s="21">
        <v>11935</v>
      </c>
      <c r="B942" s="21">
        <v>543</v>
      </c>
      <c r="C942" s="36" t="str">
        <f>_xlfn.XLOOKUP($B942,'Q1 DATA TABLE'!$A:$A,'Q1 DATA TABLE'!$G:$G)</f>
        <v>Lebanon</v>
      </c>
      <c r="D942" s="36" t="str">
        <f>_xlfn.XLOOKUP($B942,'Q1 DATA TABLE'!$A:$A,'Q1 DATA TABLE'!C:C)</f>
        <v>Oregon</v>
      </c>
      <c r="E942" s="36" t="str">
        <f>_xlfn.XLOOKUP($B942,'Q1 DATA TABLE'!$A:$A,'Q1 DATA TABLE'!$E:$E)</f>
        <v>United States</v>
      </c>
      <c r="F942" s="36">
        <f>_xlfn.XLOOKUP($B942,'Q1 DATA TABLE'!$A:$A,'Q1 DATA TABLE'!$H:$H)</f>
        <v>1</v>
      </c>
      <c r="G942" s="22" t="s">
        <v>11080</v>
      </c>
      <c r="H942" s="22" t="s">
        <v>10769</v>
      </c>
      <c r="I942" s="22" t="s">
        <v>11337</v>
      </c>
      <c r="J942" s="23">
        <v>28448</v>
      </c>
      <c r="K942" s="22" t="s">
        <v>10777</v>
      </c>
      <c r="L942" s="22" t="s">
        <v>10792</v>
      </c>
      <c r="M942" s="24">
        <v>30000</v>
      </c>
      <c r="N942" s="21">
        <v>0</v>
      </c>
      <c r="O942" s="22" t="s">
        <v>10856</v>
      </c>
      <c r="P942" s="22" t="s">
        <v>10857</v>
      </c>
      <c r="Q942" s="21">
        <v>1</v>
      </c>
      <c r="R942" s="21">
        <v>1</v>
      </c>
      <c r="S942" s="22" t="s">
        <v>13189</v>
      </c>
      <c r="T942" s="22" t="s">
        <v>10769</v>
      </c>
      <c r="U942" s="22" t="s">
        <v>13190</v>
      </c>
      <c r="V942" s="23">
        <v>37963</v>
      </c>
      <c r="W942" s="22" t="s">
        <v>10794</v>
      </c>
    </row>
    <row r="943" spans="1:23" x14ac:dyDescent="0.25">
      <c r="A943" s="21">
        <v>11936</v>
      </c>
      <c r="B943" s="21">
        <v>634</v>
      </c>
      <c r="C943" s="36" t="str">
        <f>_xlfn.XLOOKUP($B943,'Q1 DATA TABLE'!$A:$A,'Q1 DATA TABLE'!$G:$G)</f>
        <v>Redmond</v>
      </c>
      <c r="D943" s="36" t="str">
        <f>_xlfn.XLOOKUP($B943,'Q1 DATA TABLE'!$A:$A,'Q1 DATA TABLE'!C:C)</f>
        <v>Washington</v>
      </c>
      <c r="E943" s="36" t="str">
        <f>_xlfn.XLOOKUP($B943,'Q1 DATA TABLE'!$A:$A,'Q1 DATA TABLE'!$E:$E)</f>
        <v>United States</v>
      </c>
      <c r="F943" s="36">
        <f>_xlfn.XLOOKUP($B943,'Q1 DATA TABLE'!$A:$A,'Q1 DATA TABLE'!$H:$H)</f>
        <v>1</v>
      </c>
      <c r="G943" s="22" t="s">
        <v>11171</v>
      </c>
      <c r="H943" s="22" t="s">
        <v>10777</v>
      </c>
      <c r="I943" s="22" t="s">
        <v>11821</v>
      </c>
      <c r="J943" s="23">
        <v>28226</v>
      </c>
      <c r="K943" s="22" t="s">
        <v>10765</v>
      </c>
      <c r="L943" s="22" t="s">
        <v>10765</v>
      </c>
      <c r="M943" s="24">
        <v>30000</v>
      </c>
      <c r="N943" s="21">
        <v>0</v>
      </c>
      <c r="O943" s="22" t="s">
        <v>10856</v>
      </c>
      <c r="P943" s="22" t="s">
        <v>10857</v>
      </c>
      <c r="Q943" s="21">
        <v>1</v>
      </c>
      <c r="R943" s="21">
        <v>1</v>
      </c>
      <c r="S943" s="22" t="s">
        <v>13191</v>
      </c>
      <c r="T943" s="22" t="s">
        <v>10769</v>
      </c>
      <c r="U943" s="22" t="s">
        <v>13192</v>
      </c>
      <c r="V943" s="23">
        <v>37901</v>
      </c>
      <c r="W943" s="22" t="s">
        <v>10794</v>
      </c>
    </row>
    <row r="944" spans="1:23" x14ac:dyDescent="0.25">
      <c r="A944" s="21">
        <v>11937</v>
      </c>
      <c r="B944" s="21">
        <v>548</v>
      </c>
      <c r="C944" s="36" t="str">
        <f>_xlfn.XLOOKUP($B944,'Q1 DATA TABLE'!$A:$A,'Q1 DATA TABLE'!$G:$G)</f>
        <v>Salem</v>
      </c>
      <c r="D944" s="36" t="str">
        <f>_xlfn.XLOOKUP($B944,'Q1 DATA TABLE'!$A:$A,'Q1 DATA TABLE'!C:C)</f>
        <v>Oregon</v>
      </c>
      <c r="E944" s="36" t="str">
        <f>_xlfn.XLOOKUP($B944,'Q1 DATA TABLE'!$A:$A,'Q1 DATA TABLE'!$E:$E)</f>
        <v>United States</v>
      </c>
      <c r="F944" s="36">
        <f>_xlfn.XLOOKUP($B944,'Q1 DATA TABLE'!$A:$A,'Q1 DATA TABLE'!$H:$H)</f>
        <v>1</v>
      </c>
      <c r="G944" s="22" t="s">
        <v>11425</v>
      </c>
      <c r="H944" s="22" t="s">
        <v>10769</v>
      </c>
      <c r="I944" s="22" t="s">
        <v>11185</v>
      </c>
      <c r="J944" s="23">
        <v>28281</v>
      </c>
      <c r="K944" s="22" t="s">
        <v>10765</v>
      </c>
      <c r="L944" s="22" t="s">
        <v>10765</v>
      </c>
      <c r="M944" s="24">
        <v>30000</v>
      </c>
      <c r="N944" s="21">
        <v>0</v>
      </c>
      <c r="O944" s="22" t="s">
        <v>10856</v>
      </c>
      <c r="P944" s="22" t="s">
        <v>10857</v>
      </c>
      <c r="Q944" s="21">
        <v>0</v>
      </c>
      <c r="R944" s="21">
        <v>2</v>
      </c>
      <c r="S944" s="22" t="s">
        <v>13193</v>
      </c>
      <c r="T944" s="22" t="s">
        <v>10769</v>
      </c>
      <c r="U944" s="22" t="s">
        <v>13194</v>
      </c>
      <c r="V944" s="23">
        <v>37377</v>
      </c>
      <c r="W944" s="22" t="s">
        <v>10771</v>
      </c>
    </row>
    <row r="945" spans="1:23" x14ac:dyDescent="0.25">
      <c r="A945" s="21">
        <v>11938</v>
      </c>
      <c r="B945" s="21">
        <v>314</v>
      </c>
      <c r="C945" s="36" t="str">
        <f>_xlfn.XLOOKUP($B945,'Q1 DATA TABLE'!$A:$A,'Q1 DATA TABLE'!$G:$G)</f>
        <v>Daly City</v>
      </c>
      <c r="D945" s="36" t="str">
        <f>_xlfn.XLOOKUP($B945,'Q1 DATA TABLE'!$A:$A,'Q1 DATA TABLE'!C:C)</f>
        <v>California</v>
      </c>
      <c r="E945" s="36" t="str">
        <f>_xlfn.XLOOKUP($B945,'Q1 DATA TABLE'!$A:$A,'Q1 DATA TABLE'!$E:$E)</f>
        <v>United States</v>
      </c>
      <c r="F945" s="36">
        <f>_xlfn.XLOOKUP($B945,'Q1 DATA TABLE'!$A:$A,'Q1 DATA TABLE'!$H:$H)</f>
        <v>4</v>
      </c>
      <c r="G945" s="22" t="s">
        <v>10899</v>
      </c>
      <c r="H945" s="22" t="s">
        <v>10871</v>
      </c>
      <c r="I945" s="22" t="s">
        <v>11431</v>
      </c>
      <c r="J945" s="23">
        <v>28389</v>
      </c>
      <c r="K945" s="22" t="s">
        <v>10765</v>
      </c>
      <c r="L945" s="22" t="s">
        <v>10765</v>
      </c>
      <c r="M945" s="24">
        <v>60000</v>
      </c>
      <c r="N945" s="21">
        <v>0</v>
      </c>
      <c r="O945" s="22" t="s">
        <v>10856</v>
      </c>
      <c r="P945" s="22" t="s">
        <v>10857</v>
      </c>
      <c r="Q945" s="21">
        <v>1</v>
      </c>
      <c r="R945" s="21">
        <v>2</v>
      </c>
      <c r="S945" s="22" t="s">
        <v>13195</v>
      </c>
      <c r="T945" s="22" t="s">
        <v>10769</v>
      </c>
      <c r="U945" s="22" t="s">
        <v>13196</v>
      </c>
      <c r="V945" s="23">
        <v>37872</v>
      </c>
      <c r="W945" s="22" t="s">
        <v>10794</v>
      </c>
    </row>
    <row r="946" spans="1:23" x14ac:dyDescent="0.25">
      <c r="A946" s="21">
        <v>11939</v>
      </c>
      <c r="B946" s="21">
        <v>329</v>
      </c>
      <c r="C946" s="36" t="str">
        <f>_xlfn.XLOOKUP($B946,'Q1 DATA TABLE'!$A:$A,'Q1 DATA TABLE'!$G:$G)</f>
        <v>Imperial Beach</v>
      </c>
      <c r="D946" s="36" t="str">
        <f>_xlfn.XLOOKUP($B946,'Q1 DATA TABLE'!$A:$A,'Q1 DATA TABLE'!C:C)</f>
        <v>California</v>
      </c>
      <c r="E946" s="36" t="str">
        <f>_xlfn.XLOOKUP($B946,'Q1 DATA TABLE'!$A:$A,'Q1 DATA TABLE'!$E:$E)</f>
        <v>United States</v>
      </c>
      <c r="F946" s="36">
        <f>_xlfn.XLOOKUP($B946,'Q1 DATA TABLE'!$A:$A,'Q1 DATA TABLE'!$H:$H)</f>
        <v>4</v>
      </c>
      <c r="G946" s="22" t="s">
        <v>12478</v>
      </c>
      <c r="H946" s="22" t="s">
        <v>10823</v>
      </c>
      <c r="I946" s="22" t="s">
        <v>12341</v>
      </c>
      <c r="J946" s="23">
        <v>28298</v>
      </c>
      <c r="K946" s="22" t="s">
        <v>10777</v>
      </c>
      <c r="L946" s="22" t="s">
        <v>10765</v>
      </c>
      <c r="M946" s="24">
        <v>60000</v>
      </c>
      <c r="N946" s="21">
        <v>0</v>
      </c>
      <c r="O946" s="22" t="s">
        <v>10856</v>
      </c>
      <c r="P946" s="22" t="s">
        <v>10857</v>
      </c>
      <c r="Q946" s="21">
        <v>0</v>
      </c>
      <c r="R946" s="21">
        <v>2</v>
      </c>
      <c r="S946" s="22" t="s">
        <v>13197</v>
      </c>
      <c r="T946" s="22" t="s">
        <v>10769</v>
      </c>
      <c r="U946" s="22" t="s">
        <v>13198</v>
      </c>
      <c r="V946" s="23">
        <v>37389</v>
      </c>
      <c r="W946" s="22" t="s">
        <v>10771</v>
      </c>
    </row>
    <row r="947" spans="1:23" x14ac:dyDescent="0.25">
      <c r="A947" s="21">
        <v>11940</v>
      </c>
      <c r="B947" s="21">
        <v>385</v>
      </c>
      <c r="C947" s="36" t="str">
        <f>_xlfn.XLOOKUP($B947,'Q1 DATA TABLE'!$A:$A,'Q1 DATA TABLE'!$G:$G)</f>
        <v>Woodland Hills</v>
      </c>
      <c r="D947" s="36" t="str">
        <f>_xlfn.XLOOKUP($B947,'Q1 DATA TABLE'!$A:$A,'Q1 DATA TABLE'!C:C)</f>
        <v>California</v>
      </c>
      <c r="E947" s="36" t="str">
        <f>_xlfn.XLOOKUP($B947,'Q1 DATA TABLE'!$A:$A,'Q1 DATA TABLE'!$E:$E)</f>
        <v>United States</v>
      </c>
      <c r="F947" s="36">
        <f>_xlfn.XLOOKUP($B947,'Q1 DATA TABLE'!$A:$A,'Q1 DATA TABLE'!$H:$H)</f>
        <v>4</v>
      </c>
      <c r="G947" s="22" t="s">
        <v>13008</v>
      </c>
      <c r="H947" s="22" t="s">
        <v>11029</v>
      </c>
      <c r="I947" s="22" t="s">
        <v>11588</v>
      </c>
      <c r="J947" s="23">
        <v>28318</v>
      </c>
      <c r="K947" s="22" t="s">
        <v>10765</v>
      </c>
      <c r="L947" s="22" t="s">
        <v>10765</v>
      </c>
      <c r="M947" s="24">
        <v>100000</v>
      </c>
      <c r="N947" s="21">
        <v>3</v>
      </c>
      <c r="O947" s="22" t="s">
        <v>10766</v>
      </c>
      <c r="P947" s="22" t="s">
        <v>10839</v>
      </c>
      <c r="Q947" s="21">
        <v>1</v>
      </c>
      <c r="R947" s="21">
        <v>3</v>
      </c>
      <c r="S947" s="22" t="s">
        <v>13199</v>
      </c>
      <c r="T947" s="22" t="s">
        <v>10769</v>
      </c>
      <c r="U947" s="22" t="s">
        <v>13200</v>
      </c>
      <c r="V947" s="23">
        <v>38020</v>
      </c>
      <c r="W947" s="22" t="s">
        <v>10780</v>
      </c>
    </row>
    <row r="948" spans="1:23" x14ac:dyDescent="0.25">
      <c r="A948" s="21">
        <v>11941</v>
      </c>
      <c r="B948" s="21">
        <v>553</v>
      </c>
      <c r="C948" s="36" t="str">
        <f>_xlfn.XLOOKUP($B948,'Q1 DATA TABLE'!$A:$A,'Q1 DATA TABLE'!$G:$G)</f>
        <v>Woodburn</v>
      </c>
      <c r="D948" s="36" t="str">
        <f>_xlfn.XLOOKUP($B948,'Q1 DATA TABLE'!$A:$A,'Q1 DATA TABLE'!C:C)</f>
        <v>Oregon</v>
      </c>
      <c r="E948" s="36" t="str">
        <f>_xlfn.XLOOKUP($B948,'Q1 DATA TABLE'!$A:$A,'Q1 DATA TABLE'!$E:$E)</f>
        <v>United States</v>
      </c>
      <c r="F948" s="36">
        <f>_xlfn.XLOOKUP($B948,'Q1 DATA TABLE'!$A:$A,'Q1 DATA TABLE'!$H:$H)</f>
        <v>1</v>
      </c>
      <c r="G948" s="22" t="s">
        <v>10995</v>
      </c>
      <c r="H948" s="22" t="s">
        <v>10775</v>
      </c>
      <c r="I948" s="22" t="s">
        <v>11396</v>
      </c>
      <c r="J948" s="23">
        <v>28090</v>
      </c>
      <c r="K948" s="22" t="s">
        <v>10777</v>
      </c>
      <c r="L948" s="22" t="s">
        <v>10765</v>
      </c>
      <c r="M948" s="24">
        <v>60000</v>
      </c>
      <c r="N948" s="21">
        <v>0</v>
      </c>
      <c r="O948" s="22" t="s">
        <v>10856</v>
      </c>
      <c r="P948" s="22" t="s">
        <v>10857</v>
      </c>
      <c r="Q948" s="21">
        <v>1</v>
      </c>
      <c r="R948" s="21">
        <v>2</v>
      </c>
      <c r="S948" s="22" t="s">
        <v>13201</v>
      </c>
      <c r="T948" s="22" t="s">
        <v>10769</v>
      </c>
      <c r="U948" s="22" t="s">
        <v>13202</v>
      </c>
      <c r="V948" s="23">
        <v>38025</v>
      </c>
      <c r="W948" s="22" t="s">
        <v>10794</v>
      </c>
    </row>
    <row r="949" spans="1:23" x14ac:dyDescent="0.25">
      <c r="A949" s="21">
        <v>11942</v>
      </c>
      <c r="B949" s="21">
        <v>10</v>
      </c>
      <c r="C949" s="36" t="str">
        <f>_xlfn.XLOOKUP($B949,'Q1 DATA TABLE'!$A:$A,'Q1 DATA TABLE'!$G:$G)</f>
        <v>Newcastle</v>
      </c>
      <c r="D949" s="36" t="str">
        <f>_xlfn.XLOOKUP($B949,'Q1 DATA TABLE'!$A:$A,'Q1 DATA TABLE'!C:C)</f>
        <v>New South Wales</v>
      </c>
      <c r="E949" s="36" t="str">
        <f>_xlfn.XLOOKUP($B949,'Q1 DATA TABLE'!$A:$A,'Q1 DATA TABLE'!$E:$E)</f>
        <v>Australia</v>
      </c>
      <c r="F949" s="36">
        <f>_xlfn.XLOOKUP($B949,'Q1 DATA TABLE'!$A:$A,'Q1 DATA TABLE'!$H:$H)</f>
        <v>9</v>
      </c>
      <c r="G949" s="22" t="s">
        <v>12100</v>
      </c>
      <c r="H949" s="22" t="s">
        <v>10775</v>
      </c>
      <c r="I949" s="22" t="s">
        <v>10950</v>
      </c>
      <c r="J949" s="23">
        <v>18062</v>
      </c>
      <c r="K949" s="22" t="s">
        <v>10765</v>
      </c>
      <c r="L949" s="22" t="s">
        <v>10765</v>
      </c>
      <c r="M949" s="24">
        <v>20000</v>
      </c>
      <c r="N949" s="21">
        <v>2</v>
      </c>
      <c r="O949" s="22" t="s">
        <v>10911</v>
      </c>
      <c r="P949" s="22" t="s">
        <v>10873</v>
      </c>
      <c r="Q949" s="21">
        <v>1</v>
      </c>
      <c r="R949" s="21">
        <v>2</v>
      </c>
      <c r="S949" s="22" t="s">
        <v>13203</v>
      </c>
      <c r="T949" s="22" t="s">
        <v>10769</v>
      </c>
      <c r="U949" s="22" t="s">
        <v>11049</v>
      </c>
      <c r="V949" s="23">
        <v>37363</v>
      </c>
      <c r="W949" s="22" t="s">
        <v>10794</v>
      </c>
    </row>
    <row r="950" spans="1:23" x14ac:dyDescent="0.25">
      <c r="A950" s="21">
        <v>11943</v>
      </c>
      <c r="B950" s="21">
        <v>40</v>
      </c>
      <c r="C950" s="36" t="str">
        <f>_xlfn.XLOOKUP($B950,'Q1 DATA TABLE'!$A:$A,'Q1 DATA TABLE'!$G:$G)</f>
        <v>Warrnambool</v>
      </c>
      <c r="D950" s="36" t="str">
        <f>_xlfn.XLOOKUP($B950,'Q1 DATA TABLE'!$A:$A,'Q1 DATA TABLE'!C:C)</f>
        <v>Victoria</v>
      </c>
      <c r="E950" s="36" t="str">
        <f>_xlfn.XLOOKUP($B950,'Q1 DATA TABLE'!$A:$A,'Q1 DATA TABLE'!$E:$E)</f>
        <v>Australia</v>
      </c>
      <c r="F950" s="36">
        <f>_xlfn.XLOOKUP($B950,'Q1 DATA TABLE'!$A:$A,'Q1 DATA TABLE'!$H:$H)</f>
        <v>9</v>
      </c>
      <c r="G950" s="22" t="s">
        <v>12284</v>
      </c>
      <c r="H950" s="22" t="s">
        <v>11029</v>
      </c>
      <c r="I950" s="22" t="s">
        <v>10776</v>
      </c>
      <c r="J950" s="23">
        <v>17956</v>
      </c>
      <c r="K950" s="22" t="s">
        <v>10765</v>
      </c>
      <c r="L950" s="22" t="s">
        <v>10792</v>
      </c>
      <c r="M950" s="24">
        <v>20000</v>
      </c>
      <c r="N950" s="21">
        <v>2</v>
      </c>
      <c r="O950" s="22" t="s">
        <v>10911</v>
      </c>
      <c r="P950" s="22" t="s">
        <v>10873</v>
      </c>
      <c r="Q950" s="21">
        <v>1</v>
      </c>
      <c r="R950" s="21">
        <v>2</v>
      </c>
      <c r="S950" s="22" t="s">
        <v>13204</v>
      </c>
      <c r="T950" s="22" t="s">
        <v>10769</v>
      </c>
      <c r="U950" s="22" t="s">
        <v>11132</v>
      </c>
      <c r="V950" s="23">
        <v>37366</v>
      </c>
      <c r="W950" s="22" t="s">
        <v>10794</v>
      </c>
    </row>
    <row r="951" spans="1:23" x14ac:dyDescent="0.25">
      <c r="A951" s="21">
        <v>11944</v>
      </c>
      <c r="B951" s="21">
        <v>15</v>
      </c>
      <c r="C951" s="36" t="str">
        <f>_xlfn.XLOOKUP($B951,'Q1 DATA TABLE'!$A:$A,'Q1 DATA TABLE'!$G:$G)</f>
        <v>Silverwater</v>
      </c>
      <c r="D951" s="36" t="str">
        <f>_xlfn.XLOOKUP($B951,'Q1 DATA TABLE'!$A:$A,'Q1 DATA TABLE'!C:C)</f>
        <v>New South Wales</v>
      </c>
      <c r="E951" s="36" t="str">
        <f>_xlfn.XLOOKUP($B951,'Q1 DATA TABLE'!$A:$A,'Q1 DATA TABLE'!$E:$E)</f>
        <v>Australia</v>
      </c>
      <c r="F951" s="36">
        <f>_xlfn.XLOOKUP($B951,'Q1 DATA TABLE'!$A:$A,'Q1 DATA TABLE'!$H:$H)</f>
        <v>9</v>
      </c>
      <c r="G951" s="22" t="s">
        <v>13150</v>
      </c>
      <c r="H951" s="22" t="s">
        <v>10765</v>
      </c>
      <c r="I951" s="22" t="s">
        <v>11444</v>
      </c>
      <c r="J951" s="23">
        <v>18551</v>
      </c>
      <c r="K951" s="22" t="s">
        <v>10777</v>
      </c>
      <c r="L951" s="22" t="s">
        <v>10792</v>
      </c>
      <c r="M951" s="24">
        <v>30000</v>
      </c>
      <c r="N951" s="21">
        <v>3</v>
      </c>
      <c r="O951" s="22" t="s">
        <v>10856</v>
      </c>
      <c r="P951" s="22" t="s">
        <v>10873</v>
      </c>
      <c r="Q951" s="21">
        <v>0</v>
      </c>
      <c r="R951" s="21">
        <v>2</v>
      </c>
      <c r="S951" s="22" t="s">
        <v>13205</v>
      </c>
      <c r="T951" s="22" t="s">
        <v>10769</v>
      </c>
      <c r="U951" s="22" t="s">
        <v>11255</v>
      </c>
      <c r="V951" s="23">
        <v>37367</v>
      </c>
      <c r="W951" s="22" t="s">
        <v>10771</v>
      </c>
    </row>
    <row r="952" spans="1:23" x14ac:dyDescent="0.25">
      <c r="A952" s="21">
        <v>11945</v>
      </c>
      <c r="B952" s="21">
        <v>311</v>
      </c>
      <c r="C952" s="36" t="str">
        <f>_xlfn.XLOOKUP($B952,'Q1 DATA TABLE'!$A:$A,'Q1 DATA TABLE'!$G:$G)</f>
        <v>Concord</v>
      </c>
      <c r="D952" s="36" t="str">
        <f>_xlfn.XLOOKUP($B952,'Q1 DATA TABLE'!$A:$A,'Q1 DATA TABLE'!C:C)</f>
        <v>California</v>
      </c>
      <c r="E952" s="36" t="str">
        <f>_xlfn.XLOOKUP($B952,'Q1 DATA TABLE'!$A:$A,'Q1 DATA TABLE'!$E:$E)</f>
        <v>United States</v>
      </c>
      <c r="F952" s="36">
        <f>_xlfn.XLOOKUP($B952,'Q1 DATA TABLE'!$A:$A,'Q1 DATA TABLE'!$H:$H)</f>
        <v>4</v>
      </c>
      <c r="G952" s="22" t="s">
        <v>11644</v>
      </c>
      <c r="H952" s="22" t="s">
        <v>10769</v>
      </c>
      <c r="I952" s="22" t="s">
        <v>10776</v>
      </c>
      <c r="J952" s="23">
        <v>29475</v>
      </c>
      <c r="K952" s="22" t="s">
        <v>10765</v>
      </c>
      <c r="L952" s="22" t="s">
        <v>10765</v>
      </c>
      <c r="M952" s="24">
        <v>20000</v>
      </c>
      <c r="N952" s="21">
        <v>0</v>
      </c>
      <c r="O952" s="22" t="s">
        <v>10856</v>
      </c>
      <c r="P952" s="22" t="s">
        <v>10857</v>
      </c>
      <c r="Q952" s="21">
        <v>0</v>
      </c>
      <c r="R952" s="21">
        <v>2</v>
      </c>
      <c r="S952" s="22" t="s">
        <v>13206</v>
      </c>
      <c r="T952" s="22" t="s">
        <v>10769</v>
      </c>
      <c r="U952" s="22" t="s">
        <v>13207</v>
      </c>
      <c r="V952" s="23">
        <v>37377</v>
      </c>
      <c r="W952" s="22" t="s">
        <v>10771</v>
      </c>
    </row>
    <row r="953" spans="1:23" x14ac:dyDescent="0.25">
      <c r="A953" s="21">
        <v>11946</v>
      </c>
      <c r="B953" s="21">
        <v>18</v>
      </c>
      <c r="C953" s="36" t="str">
        <f>_xlfn.XLOOKUP($B953,'Q1 DATA TABLE'!$A:$A,'Q1 DATA TABLE'!$G:$G)</f>
        <v>Sydney</v>
      </c>
      <c r="D953" s="36" t="str">
        <f>_xlfn.XLOOKUP($B953,'Q1 DATA TABLE'!$A:$A,'Q1 DATA TABLE'!C:C)</f>
        <v>New South Wales</v>
      </c>
      <c r="E953" s="36" t="str">
        <f>_xlfn.XLOOKUP($B953,'Q1 DATA TABLE'!$A:$A,'Q1 DATA TABLE'!$E:$E)</f>
        <v>Australia</v>
      </c>
      <c r="F953" s="36">
        <f>_xlfn.XLOOKUP($B953,'Q1 DATA TABLE'!$A:$A,'Q1 DATA TABLE'!$H:$H)</f>
        <v>9</v>
      </c>
      <c r="G953" s="22" t="s">
        <v>12298</v>
      </c>
      <c r="H953" s="22" t="s">
        <v>10769</v>
      </c>
      <c r="I953" s="22" t="s">
        <v>13208</v>
      </c>
      <c r="J953" s="23">
        <v>18631</v>
      </c>
      <c r="K953" s="22" t="s">
        <v>10777</v>
      </c>
      <c r="L953" s="22" t="s">
        <v>10792</v>
      </c>
      <c r="M953" s="24">
        <v>30000</v>
      </c>
      <c r="N953" s="21">
        <v>3</v>
      </c>
      <c r="O953" s="22" t="s">
        <v>10867</v>
      </c>
      <c r="P953" s="22" t="s">
        <v>10857</v>
      </c>
      <c r="Q953" s="21">
        <v>1</v>
      </c>
      <c r="R953" s="21">
        <v>2</v>
      </c>
      <c r="S953" s="22" t="s">
        <v>13209</v>
      </c>
      <c r="T953" s="22" t="s">
        <v>10769</v>
      </c>
      <c r="U953" s="22" t="s">
        <v>12002</v>
      </c>
      <c r="V953" s="23">
        <v>37369</v>
      </c>
      <c r="W953" s="22" t="s">
        <v>10794</v>
      </c>
    </row>
    <row r="954" spans="1:23" x14ac:dyDescent="0.25">
      <c r="A954" s="21">
        <v>11947</v>
      </c>
      <c r="B954" s="21">
        <v>14</v>
      </c>
      <c r="C954" s="36" t="str">
        <f>_xlfn.XLOOKUP($B954,'Q1 DATA TABLE'!$A:$A,'Q1 DATA TABLE'!$G:$G)</f>
        <v>Rhodes</v>
      </c>
      <c r="D954" s="36" t="str">
        <f>_xlfn.XLOOKUP($B954,'Q1 DATA TABLE'!$A:$A,'Q1 DATA TABLE'!C:C)</f>
        <v>New South Wales</v>
      </c>
      <c r="E954" s="36" t="str">
        <f>_xlfn.XLOOKUP($B954,'Q1 DATA TABLE'!$A:$A,'Q1 DATA TABLE'!$E:$E)</f>
        <v>Australia</v>
      </c>
      <c r="F954" s="36">
        <f>_xlfn.XLOOKUP($B954,'Q1 DATA TABLE'!$A:$A,'Q1 DATA TABLE'!$H:$H)</f>
        <v>9</v>
      </c>
      <c r="G954" s="22" t="s">
        <v>11775</v>
      </c>
      <c r="H954" s="22" t="s">
        <v>10919</v>
      </c>
      <c r="I954" s="22" t="s">
        <v>11016</v>
      </c>
      <c r="J954" s="23">
        <v>18923</v>
      </c>
      <c r="K954" s="22" t="s">
        <v>10777</v>
      </c>
      <c r="L954" s="22" t="s">
        <v>10792</v>
      </c>
      <c r="M954" s="24">
        <v>30000</v>
      </c>
      <c r="N954" s="21">
        <v>3</v>
      </c>
      <c r="O954" s="22" t="s">
        <v>10867</v>
      </c>
      <c r="P954" s="22" t="s">
        <v>10857</v>
      </c>
      <c r="Q954" s="21">
        <v>0</v>
      </c>
      <c r="R954" s="21">
        <v>2</v>
      </c>
      <c r="S954" s="22" t="s">
        <v>13210</v>
      </c>
      <c r="T954" s="22" t="s">
        <v>10769</v>
      </c>
      <c r="U954" s="22" t="s">
        <v>10770</v>
      </c>
      <c r="V954" s="23">
        <v>37361</v>
      </c>
      <c r="W954" s="22" t="s">
        <v>10771</v>
      </c>
    </row>
    <row r="955" spans="1:23" x14ac:dyDescent="0.25">
      <c r="A955" s="21">
        <v>11948</v>
      </c>
      <c r="B955" s="21">
        <v>17</v>
      </c>
      <c r="C955" s="36" t="str">
        <f>_xlfn.XLOOKUP($B955,'Q1 DATA TABLE'!$A:$A,'Q1 DATA TABLE'!$G:$G)</f>
        <v>St. Leonards</v>
      </c>
      <c r="D955" s="36" t="str">
        <f>_xlfn.XLOOKUP($B955,'Q1 DATA TABLE'!$A:$A,'Q1 DATA TABLE'!C:C)</f>
        <v>New South Wales</v>
      </c>
      <c r="E955" s="36" t="str">
        <f>_xlfn.XLOOKUP($B955,'Q1 DATA TABLE'!$A:$A,'Q1 DATA TABLE'!$E:$E)</f>
        <v>Australia</v>
      </c>
      <c r="F955" s="36">
        <f>_xlfn.XLOOKUP($B955,'Q1 DATA TABLE'!$A:$A,'Q1 DATA TABLE'!$H:$H)</f>
        <v>9</v>
      </c>
      <c r="G955" s="22" t="s">
        <v>12219</v>
      </c>
      <c r="H955" s="22" t="s">
        <v>11029</v>
      </c>
      <c r="I955" s="22" t="s">
        <v>12031</v>
      </c>
      <c r="J955" s="23">
        <v>18728</v>
      </c>
      <c r="K955" s="22" t="s">
        <v>10765</v>
      </c>
      <c r="L955" s="22" t="s">
        <v>10792</v>
      </c>
      <c r="M955" s="24">
        <v>30000</v>
      </c>
      <c r="N955" s="21">
        <v>3</v>
      </c>
      <c r="O955" s="22" t="s">
        <v>10867</v>
      </c>
      <c r="P955" s="22" t="s">
        <v>10857</v>
      </c>
      <c r="Q955" s="21">
        <v>1</v>
      </c>
      <c r="R955" s="21">
        <v>2</v>
      </c>
      <c r="S955" s="22" t="s">
        <v>13211</v>
      </c>
      <c r="T955" s="22" t="s">
        <v>11670</v>
      </c>
      <c r="U955" s="22" t="s">
        <v>11378</v>
      </c>
      <c r="V955" s="23">
        <v>38055</v>
      </c>
      <c r="W955" s="22" t="s">
        <v>10794</v>
      </c>
    </row>
    <row r="956" spans="1:23" x14ac:dyDescent="0.25">
      <c r="A956" s="21">
        <v>11949</v>
      </c>
      <c r="B956" s="21">
        <v>374</v>
      </c>
      <c r="C956" s="36" t="str">
        <f>_xlfn.XLOOKUP($B956,'Q1 DATA TABLE'!$A:$A,'Q1 DATA TABLE'!$G:$G)</f>
        <v>Torrance</v>
      </c>
      <c r="D956" s="36" t="str">
        <f>_xlfn.XLOOKUP($B956,'Q1 DATA TABLE'!$A:$A,'Q1 DATA TABLE'!C:C)</f>
        <v>California</v>
      </c>
      <c r="E956" s="36" t="str">
        <f>_xlfn.XLOOKUP($B956,'Q1 DATA TABLE'!$A:$A,'Q1 DATA TABLE'!$E:$E)</f>
        <v>United States</v>
      </c>
      <c r="F956" s="36">
        <f>_xlfn.XLOOKUP($B956,'Q1 DATA TABLE'!$A:$A,'Q1 DATA TABLE'!$H:$H)</f>
        <v>4</v>
      </c>
      <c r="G956" s="22" t="s">
        <v>11221</v>
      </c>
      <c r="H956" s="22" t="s">
        <v>11195</v>
      </c>
      <c r="I956" s="22" t="s">
        <v>11426</v>
      </c>
      <c r="J956" s="23">
        <v>29530</v>
      </c>
      <c r="K956" s="22" t="s">
        <v>10777</v>
      </c>
      <c r="L956" s="22" t="s">
        <v>10792</v>
      </c>
      <c r="M956" s="24">
        <v>70000</v>
      </c>
      <c r="N956" s="21">
        <v>0</v>
      </c>
      <c r="O956" s="22" t="s">
        <v>10856</v>
      </c>
      <c r="P956" s="22" t="s">
        <v>10857</v>
      </c>
      <c r="Q956" s="21">
        <v>1</v>
      </c>
      <c r="R956" s="21">
        <v>2</v>
      </c>
      <c r="S956" s="22" t="s">
        <v>13212</v>
      </c>
      <c r="T956" s="22" t="s">
        <v>10769</v>
      </c>
      <c r="U956" s="22" t="s">
        <v>13213</v>
      </c>
      <c r="V956" s="23">
        <v>38003</v>
      </c>
      <c r="W956" s="22" t="s">
        <v>10794</v>
      </c>
    </row>
    <row r="957" spans="1:23" x14ac:dyDescent="0.25">
      <c r="A957" s="21">
        <v>11950</v>
      </c>
      <c r="B957" s="21">
        <v>312</v>
      </c>
      <c r="C957" s="36" t="str">
        <f>_xlfn.XLOOKUP($B957,'Q1 DATA TABLE'!$A:$A,'Q1 DATA TABLE'!$G:$G)</f>
        <v>Coronado</v>
      </c>
      <c r="D957" s="36" t="str">
        <f>_xlfn.XLOOKUP($B957,'Q1 DATA TABLE'!$A:$A,'Q1 DATA TABLE'!C:C)</f>
        <v>California</v>
      </c>
      <c r="E957" s="36" t="str">
        <f>_xlfn.XLOOKUP($B957,'Q1 DATA TABLE'!$A:$A,'Q1 DATA TABLE'!$E:$E)</f>
        <v>United States</v>
      </c>
      <c r="F957" s="36">
        <f>_xlfn.XLOOKUP($B957,'Q1 DATA TABLE'!$A:$A,'Q1 DATA TABLE'!$H:$H)</f>
        <v>4</v>
      </c>
      <c r="G957" s="22" t="s">
        <v>10884</v>
      </c>
      <c r="H957" s="22" t="s">
        <v>10769</v>
      </c>
      <c r="I957" s="22" t="s">
        <v>10983</v>
      </c>
      <c r="J957" s="23">
        <v>29108</v>
      </c>
      <c r="K957" s="22" t="s">
        <v>10765</v>
      </c>
      <c r="L957" s="22" t="s">
        <v>10792</v>
      </c>
      <c r="M957" s="24">
        <v>70000</v>
      </c>
      <c r="N957" s="21">
        <v>0</v>
      </c>
      <c r="O957" s="22" t="s">
        <v>10856</v>
      </c>
      <c r="P957" s="22" t="s">
        <v>10857</v>
      </c>
      <c r="Q957" s="21">
        <v>1</v>
      </c>
      <c r="R957" s="21">
        <v>2</v>
      </c>
      <c r="S957" s="22" t="s">
        <v>13214</v>
      </c>
      <c r="T957" s="22" t="s">
        <v>10769</v>
      </c>
      <c r="U957" s="22" t="s">
        <v>13215</v>
      </c>
      <c r="V957" s="23">
        <v>37854</v>
      </c>
      <c r="W957" s="22" t="s">
        <v>10794</v>
      </c>
    </row>
    <row r="958" spans="1:23" x14ac:dyDescent="0.25">
      <c r="A958" s="21">
        <v>11951</v>
      </c>
      <c r="B958" s="21">
        <v>35</v>
      </c>
      <c r="C958" s="36" t="str">
        <f>_xlfn.XLOOKUP($B958,'Q1 DATA TABLE'!$A:$A,'Q1 DATA TABLE'!$G:$G)</f>
        <v>Melbourne</v>
      </c>
      <c r="D958" s="36" t="str">
        <f>_xlfn.XLOOKUP($B958,'Q1 DATA TABLE'!$A:$A,'Q1 DATA TABLE'!C:C)</f>
        <v>Victoria</v>
      </c>
      <c r="E958" s="36" t="str">
        <f>_xlfn.XLOOKUP($B958,'Q1 DATA TABLE'!$A:$A,'Q1 DATA TABLE'!$E:$E)</f>
        <v>Australia</v>
      </c>
      <c r="F958" s="36">
        <f>_xlfn.XLOOKUP($B958,'Q1 DATA TABLE'!$A:$A,'Q1 DATA TABLE'!$H:$H)</f>
        <v>9</v>
      </c>
      <c r="G958" s="22" t="s">
        <v>12033</v>
      </c>
      <c r="H958" s="22" t="s">
        <v>10972</v>
      </c>
      <c r="I958" s="22" t="s">
        <v>10776</v>
      </c>
      <c r="J958" s="23">
        <v>19212</v>
      </c>
      <c r="K958" s="22" t="s">
        <v>10765</v>
      </c>
      <c r="L958" s="22" t="s">
        <v>10792</v>
      </c>
      <c r="M958" s="24">
        <v>40000</v>
      </c>
      <c r="N958" s="21">
        <v>2</v>
      </c>
      <c r="O958" s="22" t="s">
        <v>10856</v>
      </c>
      <c r="P958" s="22" t="s">
        <v>10857</v>
      </c>
      <c r="Q958" s="21">
        <v>1</v>
      </c>
      <c r="R958" s="21">
        <v>2</v>
      </c>
      <c r="S958" s="22" t="s">
        <v>13216</v>
      </c>
      <c r="T958" s="22" t="s">
        <v>10769</v>
      </c>
      <c r="U958" s="22" t="s">
        <v>11241</v>
      </c>
      <c r="V958" s="23">
        <v>38038</v>
      </c>
      <c r="W958" s="22" t="s">
        <v>10794</v>
      </c>
    </row>
    <row r="959" spans="1:23" x14ac:dyDescent="0.25">
      <c r="A959" s="21">
        <v>11952</v>
      </c>
      <c r="B959" s="21">
        <v>34</v>
      </c>
      <c r="C959" s="36" t="str">
        <f>_xlfn.XLOOKUP($B959,'Q1 DATA TABLE'!$A:$A,'Q1 DATA TABLE'!$G:$G)</f>
        <v>Geelong</v>
      </c>
      <c r="D959" s="36" t="str">
        <f>_xlfn.XLOOKUP($B959,'Q1 DATA TABLE'!$A:$A,'Q1 DATA TABLE'!C:C)</f>
        <v>Victoria</v>
      </c>
      <c r="E959" s="36" t="str">
        <f>_xlfn.XLOOKUP($B959,'Q1 DATA TABLE'!$A:$A,'Q1 DATA TABLE'!$E:$E)</f>
        <v>Australia</v>
      </c>
      <c r="F959" s="36">
        <f>_xlfn.XLOOKUP($B959,'Q1 DATA TABLE'!$A:$A,'Q1 DATA TABLE'!$H:$H)</f>
        <v>9</v>
      </c>
      <c r="G959" s="22" t="s">
        <v>13217</v>
      </c>
      <c r="H959" s="22" t="s">
        <v>13218</v>
      </c>
      <c r="I959" s="22" t="s">
        <v>11392</v>
      </c>
      <c r="J959" s="23">
        <v>19990</v>
      </c>
      <c r="K959" s="22" t="s">
        <v>10777</v>
      </c>
      <c r="L959" s="22" t="s">
        <v>10765</v>
      </c>
      <c r="M959" s="24">
        <v>80000</v>
      </c>
      <c r="N959" s="21">
        <v>2</v>
      </c>
      <c r="O959" s="22" t="s">
        <v>10856</v>
      </c>
      <c r="P959" s="22" t="s">
        <v>10857</v>
      </c>
      <c r="Q959" s="21">
        <v>0</v>
      </c>
      <c r="R959" s="21">
        <v>2</v>
      </c>
      <c r="S959" s="22" t="s">
        <v>13219</v>
      </c>
      <c r="T959" s="22" t="s">
        <v>10769</v>
      </c>
      <c r="U959" s="22" t="s">
        <v>13220</v>
      </c>
      <c r="V959" s="23">
        <v>37353</v>
      </c>
      <c r="W959" s="22" t="s">
        <v>10771</v>
      </c>
    </row>
    <row r="960" spans="1:23" x14ac:dyDescent="0.25">
      <c r="A960" s="21">
        <v>11953</v>
      </c>
      <c r="B960" s="21">
        <v>545</v>
      </c>
      <c r="C960" s="36" t="str">
        <f>_xlfn.XLOOKUP($B960,'Q1 DATA TABLE'!$A:$A,'Q1 DATA TABLE'!$G:$G)</f>
        <v>Milwaukie</v>
      </c>
      <c r="D960" s="36" t="str">
        <f>_xlfn.XLOOKUP($B960,'Q1 DATA TABLE'!$A:$A,'Q1 DATA TABLE'!C:C)</f>
        <v>Oregon</v>
      </c>
      <c r="E960" s="36" t="str">
        <f>_xlfn.XLOOKUP($B960,'Q1 DATA TABLE'!$A:$A,'Q1 DATA TABLE'!$E:$E)</f>
        <v>United States</v>
      </c>
      <c r="F960" s="36">
        <f>_xlfn.XLOOKUP($B960,'Q1 DATA TABLE'!$A:$A,'Q1 DATA TABLE'!$H:$H)</f>
        <v>1</v>
      </c>
      <c r="G960" s="22" t="s">
        <v>13221</v>
      </c>
      <c r="H960" s="22" t="s">
        <v>10871</v>
      </c>
      <c r="I960" s="22" t="s">
        <v>11305</v>
      </c>
      <c r="J960" s="23">
        <v>27641</v>
      </c>
      <c r="K960" s="22" t="s">
        <v>10777</v>
      </c>
      <c r="L960" s="22" t="s">
        <v>10792</v>
      </c>
      <c r="M960" s="24">
        <v>40000</v>
      </c>
      <c r="N960" s="21">
        <v>0</v>
      </c>
      <c r="O960" s="22" t="s">
        <v>10867</v>
      </c>
      <c r="P960" s="22" t="s">
        <v>10857</v>
      </c>
      <c r="Q960" s="21">
        <v>0</v>
      </c>
      <c r="R960" s="21">
        <v>2</v>
      </c>
      <c r="S960" s="22" t="s">
        <v>13222</v>
      </c>
      <c r="T960" s="22" t="s">
        <v>10769</v>
      </c>
      <c r="U960" s="22" t="s">
        <v>13223</v>
      </c>
      <c r="V960" s="23">
        <v>37846</v>
      </c>
      <c r="W960" s="22" t="s">
        <v>10771</v>
      </c>
    </row>
    <row r="961" spans="1:23" x14ac:dyDescent="0.25">
      <c r="A961" s="21">
        <v>11954</v>
      </c>
      <c r="B961" s="21">
        <v>325</v>
      </c>
      <c r="C961" s="36" t="str">
        <f>_xlfn.XLOOKUP($B961,'Q1 DATA TABLE'!$A:$A,'Q1 DATA TABLE'!$G:$G)</f>
        <v>Glendale</v>
      </c>
      <c r="D961" s="36" t="str">
        <f>_xlfn.XLOOKUP($B961,'Q1 DATA TABLE'!$A:$A,'Q1 DATA TABLE'!C:C)</f>
        <v>California</v>
      </c>
      <c r="E961" s="36" t="str">
        <f>_xlfn.XLOOKUP($B961,'Q1 DATA TABLE'!$A:$A,'Q1 DATA TABLE'!$E:$E)</f>
        <v>United States</v>
      </c>
      <c r="F961" s="36">
        <f>_xlfn.XLOOKUP($B961,'Q1 DATA TABLE'!$A:$A,'Q1 DATA TABLE'!$H:$H)</f>
        <v>4</v>
      </c>
      <c r="G961" s="22" t="s">
        <v>12081</v>
      </c>
      <c r="H961" s="22" t="s">
        <v>10765</v>
      </c>
      <c r="I961" s="22" t="s">
        <v>10963</v>
      </c>
      <c r="J961" s="23">
        <v>27623</v>
      </c>
      <c r="K961" s="22" t="s">
        <v>10765</v>
      </c>
      <c r="L961" s="22" t="s">
        <v>10765</v>
      </c>
      <c r="M961" s="24">
        <v>60000</v>
      </c>
      <c r="N961" s="21">
        <v>0</v>
      </c>
      <c r="O961" s="22" t="s">
        <v>10856</v>
      </c>
      <c r="P961" s="22" t="s">
        <v>10857</v>
      </c>
      <c r="Q961" s="21">
        <v>1</v>
      </c>
      <c r="R961" s="21">
        <v>2</v>
      </c>
      <c r="S961" s="22" t="s">
        <v>13224</v>
      </c>
      <c r="T961" s="22" t="s">
        <v>10769</v>
      </c>
      <c r="U961" s="22" t="s">
        <v>13225</v>
      </c>
      <c r="V961" s="23">
        <v>37380</v>
      </c>
      <c r="W961" s="22" t="s">
        <v>10794</v>
      </c>
    </row>
    <row r="962" spans="1:23" x14ac:dyDescent="0.25">
      <c r="A962" s="21">
        <v>11955</v>
      </c>
      <c r="B962" s="21">
        <v>325</v>
      </c>
      <c r="C962" s="36" t="str">
        <f>_xlfn.XLOOKUP($B962,'Q1 DATA TABLE'!$A:$A,'Q1 DATA TABLE'!$G:$G)</f>
        <v>Glendale</v>
      </c>
      <c r="D962" s="36" t="str">
        <f>_xlfn.XLOOKUP($B962,'Q1 DATA TABLE'!$A:$A,'Q1 DATA TABLE'!C:C)</f>
        <v>California</v>
      </c>
      <c r="E962" s="36" t="str">
        <f>_xlfn.XLOOKUP($B962,'Q1 DATA TABLE'!$A:$A,'Q1 DATA TABLE'!$E:$E)</f>
        <v>United States</v>
      </c>
      <c r="F962" s="36">
        <f>_xlfn.XLOOKUP($B962,'Q1 DATA TABLE'!$A:$A,'Q1 DATA TABLE'!$H:$H)</f>
        <v>4</v>
      </c>
      <c r="G962" s="22" t="s">
        <v>11421</v>
      </c>
      <c r="H962" s="22" t="s">
        <v>10775</v>
      </c>
      <c r="I962" s="22" t="s">
        <v>12363</v>
      </c>
      <c r="J962" s="23">
        <v>27489</v>
      </c>
      <c r="K962" s="22" t="s">
        <v>10777</v>
      </c>
      <c r="L962" s="22" t="s">
        <v>10765</v>
      </c>
      <c r="M962" s="24">
        <v>60000</v>
      </c>
      <c r="N962" s="21">
        <v>0</v>
      </c>
      <c r="O962" s="22" t="s">
        <v>10856</v>
      </c>
      <c r="P962" s="22" t="s">
        <v>10857</v>
      </c>
      <c r="Q962" s="21">
        <v>1</v>
      </c>
      <c r="R962" s="21">
        <v>2</v>
      </c>
      <c r="S962" s="22" t="s">
        <v>13226</v>
      </c>
      <c r="T962" s="22" t="s">
        <v>10769</v>
      </c>
      <c r="U962" s="22" t="s">
        <v>13227</v>
      </c>
      <c r="V962" s="23">
        <v>37377</v>
      </c>
      <c r="W962" s="22" t="s">
        <v>10794</v>
      </c>
    </row>
    <row r="963" spans="1:23" x14ac:dyDescent="0.25">
      <c r="A963" s="21">
        <v>11956</v>
      </c>
      <c r="B963" s="21">
        <v>300</v>
      </c>
      <c r="C963" s="36" t="str">
        <f>_xlfn.XLOOKUP($B963,'Q1 DATA TABLE'!$A:$A,'Q1 DATA TABLE'!$G:$G)</f>
        <v>Beverly Hills</v>
      </c>
      <c r="D963" s="36" t="str">
        <f>_xlfn.XLOOKUP($B963,'Q1 DATA TABLE'!$A:$A,'Q1 DATA TABLE'!C:C)</f>
        <v>California</v>
      </c>
      <c r="E963" s="36" t="str">
        <f>_xlfn.XLOOKUP($B963,'Q1 DATA TABLE'!$A:$A,'Q1 DATA TABLE'!$E:$E)</f>
        <v>United States</v>
      </c>
      <c r="F963" s="36">
        <f>_xlfn.XLOOKUP($B963,'Q1 DATA TABLE'!$A:$A,'Q1 DATA TABLE'!$H:$H)</f>
        <v>4</v>
      </c>
      <c r="G963" s="22" t="s">
        <v>12424</v>
      </c>
      <c r="H963" s="22" t="s">
        <v>10769</v>
      </c>
      <c r="I963" s="22" t="s">
        <v>13228</v>
      </c>
      <c r="J963" s="23">
        <v>27275</v>
      </c>
      <c r="K963" s="22" t="s">
        <v>10777</v>
      </c>
      <c r="L963" s="22" t="s">
        <v>10792</v>
      </c>
      <c r="M963" s="24">
        <v>40000</v>
      </c>
      <c r="N963" s="21">
        <v>0</v>
      </c>
      <c r="O963" s="22" t="s">
        <v>10867</v>
      </c>
      <c r="P963" s="22" t="s">
        <v>10857</v>
      </c>
      <c r="Q963" s="21">
        <v>1</v>
      </c>
      <c r="R963" s="21">
        <v>2</v>
      </c>
      <c r="S963" s="22" t="s">
        <v>13229</v>
      </c>
      <c r="T963" s="22" t="s">
        <v>10769</v>
      </c>
      <c r="U963" s="22" t="s">
        <v>13230</v>
      </c>
      <c r="V963" s="23">
        <v>37379</v>
      </c>
      <c r="W963" s="22" t="s">
        <v>10794</v>
      </c>
    </row>
    <row r="964" spans="1:23" x14ac:dyDescent="0.25">
      <c r="A964" s="21">
        <v>11957</v>
      </c>
      <c r="B964" s="21">
        <v>634</v>
      </c>
      <c r="C964" s="36" t="str">
        <f>_xlfn.XLOOKUP($B964,'Q1 DATA TABLE'!$A:$A,'Q1 DATA TABLE'!$G:$G)</f>
        <v>Redmond</v>
      </c>
      <c r="D964" s="36" t="str">
        <f>_xlfn.XLOOKUP($B964,'Q1 DATA TABLE'!$A:$A,'Q1 DATA TABLE'!C:C)</f>
        <v>Washington</v>
      </c>
      <c r="E964" s="36" t="str">
        <f>_xlfn.XLOOKUP($B964,'Q1 DATA TABLE'!$A:$A,'Q1 DATA TABLE'!$E:$E)</f>
        <v>United States</v>
      </c>
      <c r="F964" s="36">
        <f>_xlfn.XLOOKUP($B964,'Q1 DATA TABLE'!$A:$A,'Q1 DATA TABLE'!$H:$H)</f>
        <v>1</v>
      </c>
      <c r="G964" s="22" t="s">
        <v>13221</v>
      </c>
      <c r="H964" s="22" t="s">
        <v>10769</v>
      </c>
      <c r="I964" s="22" t="s">
        <v>10968</v>
      </c>
      <c r="J964" s="23">
        <v>26888</v>
      </c>
      <c r="K964" s="22" t="s">
        <v>10777</v>
      </c>
      <c r="L964" s="22" t="s">
        <v>10792</v>
      </c>
      <c r="M964" s="24">
        <v>60000</v>
      </c>
      <c r="N964" s="21">
        <v>0</v>
      </c>
      <c r="O964" s="22" t="s">
        <v>10856</v>
      </c>
      <c r="P964" s="22" t="s">
        <v>10857</v>
      </c>
      <c r="Q964" s="21">
        <v>0</v>
      </c>
      <c r="R964" s="21">
        <v>2</v>
      </c>
      <c r="S964" s="22" t="s">
        <v>13231</v>
      </c>
      <c r="T964" s="22" t="s">
        <v>10769</v>
      </c>
      <c r="U964" s="22" t="s">
        <v>13232</v>
      </c>
      <c r="V964" s="23">
        <v>37849</v>
      </c>
      <c r="W964" s="22" t="s">
        <v>10771</v>
      </c>
    </row>
    <row r="965" spans="1:23" x14ac:dyDescent="0.25">
      <c r="A965" s="21">
        <v>11958</v>
      </c>
      <c r="B965" s="21">
        <v>611</v>
      </c>
      <c r="C965" s="36" t="str">
        <f>_xlfn.XLOOKUP($B965,'Q1 DATA TABLE'!$A:$A,'Q1 DATA TABLE'!$G:$G)</f>
        <v>Bremerton</v>
      </c>
      <c r="D965" s="36" t="str">
        <f>_xlfn.XLOOKUP($B965,'Q1 DATA TABLE'!$A:$A,'Q1 DATA TABLE'!C:C)</f>
        <v>Washington</v>
      </c>
      <c r="E965" s="36" t="str">
        <f>_xlfn.XLOOKUP($B965,'Q1 DATA TABLE'!$A:$A,'Q1 DATA TABLE'!$E:$E)</f>
        <v>United States</v>
      </c>
      <c r="F965" s="36">
        <f>_xlfn.XLOOKUP($B965,'Q1 DATA TABLE'!$A:$A,'Q1 DATA TABLE'!$H:$H)</f>
        <v>1</v>
      </c>
      <c r="G965" s="22" t="s">
        <v>13233</v>
      </c>
      <c r="H965" s="22" t="s">
        <v>10871</v>
      </c>
      <c r="I965" s="22" t="s">
        <v>10880</v>
      </c>
      <c r="J965" s="23">
        <v>26670</v>
      </c>
      <c r="K965" s="22" t="s">
        <v>10777</v>
      </c>
      <c r="L965" s="22" t="s">
        <v>10765</v>
      </c>
      <c r="M965" s="24">
        <v>70000</v>
      </c>
      <c r="N965" s="21">
        <v>0</v>
      </c>
      <c r="O965" s="22" t="s">
        <v>10856</v>
      </c>
      <c r="P965" s="22" t="s">
        <v>10767</v>
      </c>
      <c r="Q965" s="21">
        <v>1</v>
      </c>
      <c r="R965" s="21">
        <v>2</v>
      </c>
      <c r="S965" s="22" t="s">
        <v>13234</v>
      </c>
      <c r="T965" s="22" t="s">
        <v>10769</v>
      </c>
      <c r="U965" s="22" t="s">
        <v>13235</v>
      </c>
      <c r="V965" s="23">
        <v>37973</v>
      </c>
      <c r="W965" s="22" t="s">
        <v>10794</v>
      </c>
    </row>
    <row r="966" spans="1:23" x14ac:dyDescent="0.25">
      <c r="A966" s="21">
        <v>11959</v>
      </c>
      <c r="B966" s="21">
        <v>335</v>
      </c>
      <c r="C966" s="36" t="str">
        <f>_xlfn.XLOOKUP($B966,'Q1 DATA TABLE'!$A:$A,'Q1 DATA TABLE'!$G:$G)</f>
        <v>Lemon Grove</v>
      </c>
      <c r="D966" s="36" t="str">
        <f>_xlfn.XLOOKUP($B966,'Q1 DATA TABLE'!$A:$A,'Q1 DATA TABLE'!C:C)</f>
        <v>California</v>
      </c>
      <c r="E966" s="36" t="str">
        <f>_xlfn.XLOOKUP($B966,'Q1 DATA TABLE'!$A:$A,'Q1 DATA TABLE'!$E:$E)</f>
        <v>United States</v>
      </c>
      <c r="F966" s="36">
        <f>_xlfn.XLOOKUP($B966,'Q1 DATA TABLE'!$A:$A,'Q1 DATA TABLE'!$H:$H)</f>
        <v>4</v>
      </c>
      <c r="G966" s="22" t="s">
        <v>10796</v>
      </c>
      <c r="H966" s="22" t="s">
        <v>11403</v>
      </c>
      <c r="I966" s="22" t="s">
        <v>11172</v>
      </c>
      <c r="J966" s="23">
        <v>26761</v>
      </c>
      <c r="K966" s="22" t="s">
        <v>10777</v>
      </c>
      <c r="L966" s="22" t="s">
        <v>10792</v>
      </c>
      <c r="M966" s="24">
        <v>70000</v>
      </c>
      <c r="N966" s="21">
        <v>0</v>
      </c>
      <c r="O966" s="22" t="s">
        <v>10856</v>
      </c>
      <c r="P966" s="22" t="s">
        <v>10767</v>
      </c>
      <c r="Q966" s="21">
        <v>0</v>
      </c>
      <c r="R966" s="21">
        <v>2</v>
      </c>
      <c r="S966" s="22" t="s">
        <v>13236</v>
      </c>
      <c r="T966" s="22" t="s">
        <v>10769</v>
      </c>
      <c r="U966" s="22" t="s">
        <v>13237</v>
      </c>
      <c r="V966" s="23">
        <v>37888</v>
      </c>
      <c r="W966" s="22" t="s">
        <v>10780</v>
      </c>
    </row>
    <row r="967" spans="1:23" x14ac:dyDescent="0.25">
      <c r="A967" s="21">
        <v>11960</v>
      </c>
      <c r="B967" s="21">
        <v>634</v>
      </c>
      <c r="C967" s="36" t="str">
        <f>_xlfn.XLOOKUP($B967,'Q1 DATA TABLE'!$A:$A,'Q1 DATA TABLE'!$G:$G)</f>
        <v>Redmond</v>
      </c>
      <c r="D967" s="36" t="str">
        <f>_xlfn.XLOOKUP($B967,'Q1 DATA TABLE'!$A:$A,'Q1 DATA TABLE'!C:C)</f>
        <v>Washington</v>
      </c>
      <c r="E967" s="36" t="str">
        <f>_xlfn.XLOOKUP($B967,'Q1 DATA TABLE'!$A:$A,'Q1 DATA TABLE'!$E:$E)</f>
        <v>United States</v>
      </c>
      <c r="F967" s="36">
        <f>_xlfn.XLOOKUP($B967,'Q1 DATA TABLE'!$A:$A,'Q1 DATA TABLE'!$H:$H)</f>
        <v>1</v>
      </c>
      <c r="G967" s="22" t="s">
        <v>11028</v>
      </c>
      <c r="H967" s="22" t="s">
        <v>10769</v>
      </c>
      <c r="I967" s="22" t="s">
        <v>11320</v>
      </c>
      <c r="J967" s="23">
        <v>26848</v>
      </c>
      <c r="K967" s="22" t="s">
        <v>10777</v>
      </c>
      <c r="L967" s="22" t="s">
        <v>10792</v>
      </c>
      <c r="M967" s="24">
        <v>70000</v>
      </c>
      <c r="N967" s="21">
        <v>0</v>
      </c>
      <c r="O967" s="22" t="s">
        <v>10856</v>
      </c>
      <c r="P967" s="22" t="s">
        <v>10767</v>
      </c>
      <c r="Q967" s="21">
        <v>0</v>
      </c>
      <c r="R967" s="21">
        <v>2</v>
      </c>
      <c r="S967" s="22" t="s">
        <v>13238</v>
      </c>
      <c r="T967" s="22" t="s">
        <v>10769</v>
      </c>
      <c r="U967" s="22" t="s">
        <v>13239</v>
      </c>
      <c r="V967" s="23">
        <v>37890</v>
      </c>
      <c r="W967" s="22" t="s">
        <v>10780</v>
      </c>
    </row>
    <row r="968" spans="1:23" x14ac:dyDescent="0.25">
      <c r="A968" s="21">
        <v>11961</v>
      </c>
      <c r="B968" s="21">
        <v>299</v>
      </c>
      <c r="C968" s="36" t="str">
        <f>_xlfn.XLOOKUP($B968,'Q1 DATA TABLE'!$A:$A,'Q1 DATA TABLE'!$G:$G)</f>
        <v>Berkeley</v>
      </c>
      <c r="D968" s="36" t="str">
        <f>_xlfn.XLOOKUP($B968,'Q1 DATA TABLE'!$A:$A,'Q1 DATA TABLE'!C:C)</f>
        <v>California</v>
      </c>
      <c r="E968" s="36" t="str">
        <f>_xlfn.XLOOKUP($B968,'Q1 DATA TABLE'!$A:$A,'Q1 DATA TABLE'!$E:$E)</f>
        <v>United States</v>
      </c>
      <c r="F968" s="36">
        <f>_xlfn.XLOOKUP($B968,'Q1 DATA TABLE'!$A:$A,'Q1 DATA TABLE'!$H:$H)</f>
        <v>4</v>
      </c>
      <c r="G968" s="22" t="s">
        <v>11675</v>
      </c>
      <c r="H968" s="22" t="s">
        <v>11118</v>
      </c>
      <c r="I968" s="22" t="s">
        <v>10808</v>
      </c>
      <c r="J968" s="23">
        <v>26839</v>
      </c>
      <c r="K968" s="22" t="s">
        <v>10777</v>
      </c>
      <c r="L968" s="22" t="s">
        <v>10792</v>
      </c>
      <c r="M968" s="24">
        <v>70000</v>
      </c>
      <c r="N968" s="21">
        <v>0</v>
      </c>
      <c r="O968" s="22" t="s">
        <v>10856</v>
      </c>
      <c r="P968" s="22" t="s">
        <v>10767</v>
      </c>
      <c r="Q968" s="21">
        <v>1</v>
      </c>
      <c r="R968" s="21">
        <v>2</v>
      </c>
      <c r="S968" s="22" t="s">
        <v>13240</v>
      </c>
      <c r="T968" s="22" t="s">
        <v>10769</v>
      </c>
      <c r="U968" s="22" t="s">
        <v>13241</v>
      </c>
      <c r="V968" s="23">
        <v>37848</v>
      </c>
      <c r="W968" s="22" t="s">
        <v>10794</v>
      </c>
    </row>
    <row r="969" spans="1:23" x14ac:dyDescent="0.25">
      <c r="A969" s="21">
        <v>11962</v>
      </c>
      <c r="B969" s="21">
        <v>298</v>
      </c>
      <c r="C969" s="36" t="str">
        <f>_xlfn.XLOOKUP($B969,'Q1 DATA TABLE'!$A:$A,'Q1 DATA TABLE'!$G:$G)</f>
        <v>Bellflower</v>
      </c>
      <c r="D969" s="36" t="str">
        <f>_xlfn.XLOOKUP($B969,'Q1 DATA TABLE'!$A:$A,'Q1 DATA TABLE'!C:C)</f>
        <v>California</v>
      </c>
      <c r="E969" s="36" t="str">
        <f>_xlfn.XLOOKUP($B969,'Q1 DATA TABLE'!$A:$A,'Q1 DATA TABLE'!$E:$E)</f>
        <v>United States</v>
      </c>
      <c r="F969" s="36">
        <f>_xlfn.XLOOKUP($B969,'Q1 DATA TABLE'!$A:$A,'Q1 DATA TABLE'!$H:$H)</f>
        <v>4</v>
      </c>
      <c r="G969" s="22" t="s">
        <v>11611</v>
      </c>
      <c r="H969" s="22" t="s">
        <v>10769</v>
      </c>
      <c r="I969" s="22" t="s">
        <v>11396</v>
      </c>
      <c r="J969" s="23">
        <v>28092</v>
      </c>
      <c r="K969" s="22" t="s">
        <v>10777</v>
      </c>
      <c r="L969" s="22" t="s">
        <v>10792</v>
      </c>
      <c r="M969" s="24">
        <v>60000</v>
      </c>
      <c r="N969" s="21">
        <v>0</v>
      </c>
      <c r="O969" s="22" t="s">
        <v>10856</v>
      </c>
      <c r="P969" s="22" t="s">
        <v>10767</v>
      </c>
      <c r="Q969" s="21">
        <v>0</v>
      </c>
      <c r="R969" s="21">
        <v>2</v>
      </c>
      <c r="S969" s="22" t="s">
        <v>13242</v>
      </c>
      <c r="T969" s="22" t="s">
        <v>10769</v>
      </c>
      <c r="U969" s="22" t="s">
        <v>13243</v>
      </c>
      <c r="V969" s="23">
        <v>38029</v>
      </c>
      <c r="W969" s="22" t="s">
        <v>10771</v>
      </c>
    </row>
    <row r="970" spans="1:23" x14ac:dyDescent="0.25">
      <c r="A970" s="21">
        <v>11963</v>
      </c>
      <c r="B970" s="21">
        <v>2</v>
      </c>
      <c r="C970" s="36" t="str">
        <f>_xlfn.XLOOKUP($B970,'Q1 DATA TABLE'!$A:$A,'Q1 DATA TABLE'!$G:$G)</f>
        <v>Coffs Harbour</v>
      </c>
      <c r="D970" s="36" t="str">
        <f>_xlfn.XLOOKUP($B970,'Q1 DATA TABLE'!$A:$A,'Q1 DATA TABLE'!C:C)</f>
        <v>New South Wales</v>
      </c>
      <c r="E970" s="36" t="str">
        <f>_xlfn.XLOOKUP($B970,'Q1 DATA TABLE'!$A:$A,'Q1 DATA TABLE'!$E:$E)</f>
        <v>Australia</v>
      </c>
      <c r="F970" s="36">
        <f>_xlfn.XLOOKUP($B970,'Q1 DATA TABLE'!$A:$A,'Q1 DATA TABLE'!$H:$H)</f>
        <v>9</v>
      </c>
      <c r="G970" s="22" t="s">
        <v>12561</v>
      </c>
      <c r="H970" s="22" t="s">
        <v>10807</v>
      </c>
      <c r="I970" s="22" t="s">
        <v>11353</v>
      </c>
      <c r="J970" s="23">
        <v>20253</v>
      </c>
      <c r="K970" s="22" t="s">
        <v>10765</v>
      </c>
      <c r="L970" s="22" t="s">
        <v>10765</v>
      </c>
      <c r="M970" s="24">
        <v>80000</v>
      </c>
      <c r="N970" s="21">
        <v>2</v>
      </c>
      <c r="O970" s="22" t="s">
        <v>10867</v>
      </c>
      <c r="P970" s="22" t="s">
        <v>10857</v>
      </c>
      <c r="Q970" s="21">
        <v>0</v>
      </c>
      <c r="R970" s="21">
        <v>2</v>
      </c>
      <c r="S970" s="22" t="s">
        <v>13244</v>
      </c>
      <c r="T970" s="22" t="s">
        <v>10769</v>
      </c>
      <c r="U970" s="22" t="s">
        <v>12263</v>
      </c>
      <c r="V970" s="23">
        <v>37370</v>
      </c>
      <c r="W970" s="22" t="s">
        <v>10771</v>
      </c>
    </row>
    <row r="971" spans="1:23" x14ac:dyDescent="0.25">
      <c r="A971" s="21">
        <v>11964</v>
      </c>
      <c r="B971" s="21">
        <v>22</v>
      </c>
      <c r="C971" s="36" t="str">
        <f>_xlfn.XLOOKUP($B971,'Q1 DATA TABLE'!$A:$A,'Q1 DATA TABLE'!$G:$G)</f>
        <v>East Brisbane</v>
      </c>
      <c r="D971" s="36" t="str">
        <f>_xlfn.XLOOKUP($B971,'Q1 DATA TABLE'!$A:$A,'Q1 DATA TABLE'!C:C)</f>
        <v>Queensland</v>
      </c>
      <c r="E971" s="36" t="str">
        <f>_xlfn.XLOOKUP($B971,'Q1 DATA TABLE'!$A:$A,'Q1 DATA TABLE'!$E:$E)</f>
        <v>Australia</v>
      </c>
      <c r="F971" s="36">
        <f>_xlfn.XLOOKUP($B971,'Q1 DATA TABLE'!$A:$A,'Q1 DATA TABLE'!$H:$H)</f>
        <v>9</v>
      </c>
      <c r="G971" s="22" t="s">
        <v>12421</v>
      </c>
      <c r="H971" s="22" t="s">
        <v>10769</v>
      </c>
      <c r="I971" s="22" t="s">
        <v>13245</v>
      </c>
      <c r="J971" s="23">
        <v>20502</v>
      </c>
      <c r="K971" s="22" t="s">
        <v>10777</v>
      </c>
      <c r="L971" s="22" t="s">
        <v>10765</v>
      </c>
      <c r="M971" s="24">
        <v>70000</v>
      </c>
      <c r="N971" s="21">
        <v>2</v>
      </c>
      <c r="O971" s="22" t="s">
        <v>10867</v>
      </c>
      <c r="P971" s="22" t="s">
        <v>10857</v>
      </c>
      <c r="Q971" s="21">
        <v>0</v>
      </c>
      <c r="R971" s="21">
        <v>2</v>
      </c>
      <c r="S971" s="22" t="s">
        <v>13246</v>
      </c>
      <c r="T971" s="22" t="s">
        <v>10769</v>
      </c>
      <c r="U971" s="22" t="s">
        <v>13247</v>
      </c>
      <c r="V971" s="23">
        <v>37362</v>
      </c>
      <c r="W971" s="22" t="s">
        <v>10771</v>
      </c>
    </row>
    <row r="972" spans="1:23" x14ac:dyDescent="0.25">
      <c r="A972" s="21">
        <v>11965</v>
      </c>
      <c r="B972" s="21">
        <v>8</v>
      </c>
      <c r="C972" s="36" t="str">
        <f>_xlfn.XLOOKUP($B972,'Q1 DATA TABLE'!$A:$A,'Q1 DATA TABLE'!$G:$G)</f>
        <v>Matraville</v>
      </c>
      <c r="D972" s="36" t="str">
        <f>_xlfn.XLOOKUP($B972,'Q1 DATA TABLE'!$A:$A,'Q1 DATA TABLE'!C:C)</f>
        <v>New South Wales</v>
      </c>
      <c r="E972" s="36" t="str">
        <f>_xlfn.XLOOKUP($B972,'Q1 DATA TABLE'!$A:$A,'Q1 DATA TABLE'!$E:$E)</f>
        <v>Australia</v>
      </c>
      <c r="F972" s="36">
        <f>_xlfn.XLOOKUP($B972,'Q1 DATA TABLE'!$A:$A,'Q1 DATA TABLE'!$H:$H)</f>
        <v>9</v>
      </c>
      <c r="G972" s="22" t="s">
        <v>13248</v>
      </c>
      <c r="H972" s="22" t="s">
        <v>11582</v>
      </c>
      <c r="I972" s="22" t="s">
        <v>11948</v>
      </c>
      <c r="J972" s="23">
        <v>20747</v>
      </c>
      <c r="K972" s="22" t="s">
        <v>10777</v>
      </c>
      <c r="L972" s="22" t="s">
        <v>10792</v>
      </c>
      <c r="M972" s="24">
        <v>70000</v>
      </c>
      <c r="N972" s="21">
        <v>2</v>
      </c>
      <c r="O972" s="22" t="s">
        <v>10867</v>
      </c>
      <c r="P972" s="22" t="s">
        <v>10857</v>
      </c>
      <c r="Q972" s="21">
        <v>1</v>
      </c>
      <c r="R972" s="21">
        <v>2</v>
      </c>
      <c r="S972" s="22" t="s">
        <v>13249</v>
      </c>
      <c r="T972" s="22" t="s">
        <v>10769</v>
      </c>
      <c r="U972" s="22" t="s">
        <v>12103</v>
      </c>
      <c r="V972" s="23">
        <v>37847</v>
      </c>
      <c r="W972" s="22" t="s">
        <v>10794</v>
      </c>
    </row>
    <row r="973" spans="1:23" x14ac:dyDescent="0.25">
      <c r="A973" s="21">
        <v>11966</v>
      </c>
      <c r="B973" s="21">
        <v>32</v>
      </c>
      <c r="C973" s="36" t="str">
        <f>_xlfn.XLOOKUP($B973,'Q1 DATA TABLE'!$A:$A,'Q1 DATA TABLE'!$G:$G)</f>
        <v>Bendigo</v>
      </c>
      <c r="D973" s="36" t="str">
        <f>_xlfn.XLOOKUP($B973,'Q1 DATA TABLE'!$A:$A,'Q1 DATA TABLE'!C:C)</f>
        <v>Victoria</v>
      </c>
      <c r="E973" s="36" t="str">
        <f>_xlfn.XLOOKUP($B973,'Q1 DATA TABLE'!$A:$A,'Q1 DATA TABLE'!$E:$E)</f>
        <v>Australia</v>
      </c>
      <c r="F973" s="36">
        <f>_xlfn.XLOOKUP($B973,'Q1 DATA TABLE'!$A:$A,'Q1 DATA TABLE'!$H:$H)</f>
        <v>9</v>
      </c>
      <c r="G973" s="22" t="s">
        <v>11909</v>
      </c>
      <c r="H973" s="22" t="s">
        <v>10769</v>
      </c>
      <c r="I973" s="22" t="s">
        <v>13250</v>
      </c>
      <c r="J973" s="23">
        <v>20502</v>
      </c>
      <c r="K973" s="22" t="s">
        <v>10777</v>
      </c>
      <c r="L973" s="22" t="s">
        <v>10765</v>
      </c>
      <c r="M973" s="24">
        <v>70000</v>
      </c>
      <c r="N973" s="21">
        <v>2</v>
      </c>
      <c r="O973" s="22" t="s">
        <v>10867</v>
      </c>
      <c r="P973" s="22" t="s">
        <v>10857</v>
      </c>
      <c r="Q973" s="21">
        <v>1</v>
      </c>
      <c r="R973" s="21">
        <v>2</v>
      </c>
      <c r="S973" s="22" t="s">
        <v>13251</v>
      </c>
      <c r="T973" s="22" t="s">
        <v>10769</v>
      </c>
      <c r="U973" s="22" t="s">
        <v>11697</v>
      </c>
      <c r="V973" s="23">
        <v>38111</v>
      </c>
      <c r="W973" s="22" t="s">
        <v>10794</v>
      </c>
    </row>
    <row r="974" spans="1:23" x14ac:dyDescent="0.25">
      <c r="A974" s="21">
        <v>11967</v>
      </c>
      <c r="B974" s="21">
        <v>25</v>
      </c>
      <c r="C974" s="36" t="str">
        <f>_xlfn.XLOOKUP($B974,'Q1 DATA TABLE'!$A:$A,'Q1 DATA TABLE'!$G:$G)</f>
        <v>Hervey Bay</v>
      </c>
      <c r="D974" s="36" t="str">
        <f>_xlfn.XLOOKUP($B974,'Q1 DATA TABLE'!$A:$A,'Q1 DATA TABLE'!C:C)</f>
        <v>Queensland</v>
      </c>
      <c r="E974" s="36" t="str">
        <f>_xlfn.XLOOKUP($B974,'Q1 DATA TABLE'!$A:$A,'Q1 DATA TABLE'!$E:$E)</f>
        <v>Australia</v>
      </c>
      <c r="F974" s="36">
        <f>_xlfn.XLOOKUP($B974,'Q1 DATA TABLE'!$A:$A,'Q1 DATA TABLE'!$H:$H)</f>
        <v>9</v>
      </c>
      <c r="G974" s="22" t="s">
        <v>11216</v>
      </c>
      <c r="H974" s="22" t="s">
        <v>10769</v>
      </c>
      <c r="I974" s="22" t="s">
        <v>11034</v>
      </c>
      <c r="J974" s="23">
        <v>20861</v>
      </c>
      <c r="K974" s="22" t="s">
        <v>10777</v>
      </c>
      <c r="L974" s="22" t="s">
        <v>10792</v>
      </c>
      <c r="M974" s="24">
        <v>80000</v>
      </c>
      <c r="N974" s="21">
        <v>2</v>
      </c>
      <c r="O974" s="22" t="s">
        <v>10867</v>
      </c>
      <c r="P974" s="22" t="s">
        <v>10767</v>
      </c>
      <c r="Q974" s="21">
        <v>1</v>
      </c>
      <c r="R974" s="21">
        <v>2</v>
      </c>
      <c r="S974" s="22" t="s">
        <v>13252</v>
      </c>
      <c r="T974" s="22" t="s">
        <v>10769</v>
      </c>
      <c r="U974" s="22" t="s">
        <v>11982</v>
      </c>
      <c r="V974" s="23">
        <v>37371</v>
      </c>
      <c r="W974" s="22" t="s">
        <v>10794</v>
      </c>
    </row>
    <row r="975" spans="1:23" x14ac:dyDescent="0.25">
      <c r="A975" s="21">
        <v>11968</v>
      </c>
      <c r="B975" s="21">
        <v>9</v>
      </c>
      <c r="C975" s="36" t="str">
        <f>_xlfn.XLOOKUP($B975,'Q1 DATA TABLE'!$A:$A,'Q1 DATA TABLE'!$G:$G)</f>
        <v>Milsons Point</v>
      </c>
      <c r="D975" s="36" t="str">
        <f>_xlfn.XLOOKUP($B975,'Q1 DATA TABLE'!$A:$A,'Q1 DATA TABLE'!C:C)</f>
        <v>New South Wales</v>
      </c>
      <c r="E975" s="36" t="str">
        <f>_xlfn.XLOOKUP($B975,'Q1 DATA TABLE'!$A:$A,'Q1 DATA TABLE'!$E:$E)</f>
        <v>Australia</v>
      </c>
      <c r="F975" s="36">
        <f>_xlfn.XLOOKUP($B975,'Q1 DATA TABLE'!$A:$A,'Q1 DATA TABLE'!$H:$H)</f>
        <v>9</v>
      </c>
      <c r="G975" s="22" t="s">
        <v>13253</v>
      </c>
      <c r="H975" s="22" t="s">
        <v>10807</v>
      </c>
      <c r="I975" s="22" t="s">
        <v>12144</v>
      </c>
      <c r="J975" s="23">
        <v>21479</v>
      </c>
      <c r="K975" s="22" t="s">
        <v>10777</v>
      </c>
      <c r="L975" s="22" t="s">
        <v>10792</v>
      </c>
      <c r="M975" s="24">
        <v>130000</v>
      </c>
      <c r="N975" s="21">
        <v>0</v>
      </c>
      <c r="O975" s="22" t="s">
        <v>11047</v>
      </c>
      <c r="P975" s="22" t="s">
        <v>10839</v>
      </c>
      <c r="Q975" s="21">
        <v>0</v>
      </c>
      <c r="R975" s="21">
        <v>2</v>
      </c>
      <c r="S975" s="22" t="s">
        <v>13254</v>
      </c>
      <c r="T975" s="22" t="s">
        <v>10769</v>
      </c>
      <c r="U975" s="22" t="s">
        <v>11018</v>
      </c>
      <c r="V975" s="23">
        <v>37376</v>
      </c>
      <c r="W975" s="22" t="s">
        <v>10780</v>
      </c>
    </row>
    <row r="976" spans="1:23" x14ac:dyDescent="0.25">
      <c r="A976" s="21">
        <v>11969</v>
      </c>
      <c r="B976" s="21">
        <v>30</v>
      </c>
      <c r="C976" s="36" t="str">
        <f>_xlfn.XLOOKUP($B976,'Q1 DATA TABLE'!$A:$A,'Q1 DATA TABLE'!$G:$G)</f>
        <v>Perth</v>
      </c>
      <c r="D976" s="36" t="str">
        <f>_xlfn.XLOOKUP($B976,'Q1 DATA TABLE'!$A:$A,'Q1 DATA TABLE'!C:C)</f>
        <v>South Australia</v>
      </c>
      <c r="E976" s="36" t="str">
        <f>_xlfn.XLOOKUP($B976,'Q1 DATA TABLE'!$A:$A,'Q1 DATA TABLE'!$E:$E)</f>
        <v>Australia</v>
      </c>
      <c r="F976" s="36">
        <f>_xlfn.XLOOKUP($B976,'Q1 DATA TABLE'!$A:$A,'Q1 DATA TABLE'!$H:$H)</f>
        <v>9</v>
      </c>
      <c r="G976" s="22" t="s">
        <v>11954</v>
      </c>
      <c r="H976" s="22" t="s">
        <v>10777</v>
      </c>
      <c r="I976" s="22" t="s">
        <v>12031</v>
      </c>
      <c r="J976" s="23">
        <v>21391</v>
      </c>
      <c r="K976" s="22" t="s">
        <v>10777</v>
      </c>
      <c r="L976" s="22" t="s">
        <v>10765</v>
      </c>
      <c r="M976" s="24">
        <v>130000</v>
      </c>
      <c r="N976" s="21">
        <v>0</v>
      </c>
      <c r="O976" s="22" t="s">
        <v>11047</v>
      </c>
      <c r="P976" s="22" t="s">
        <v>10839</v>
      </c>
      <c r="Q976" s="21">
        <v>0</v>
      </c>
      <c r="R976" s="21">
        <v>2</v>
      </c>
      <c r="S976" s="22" t="s">
        <v>13255</v>
      </c>
      <c r="T976" s="22" t="s">
        <v>10769</v>
      </c>
      <c r="U976" s="22" t="s">
        <v>13142</v>
      </c>
      <c r="V976" s="23">
        <v>37367</v>
      </c>
      <c r="W976" s="22" t="s">
        <v>10780</v>
      </c>
    </row>
    <row r="977" spans="1:23" x14ac:dyDescent="0.25">
      <c r="A977" s="21">
        <v>11970</v>
      </c>
      <c r="B977" s="21">
        <v>552</v>
      </c>
      <c r="C977" s="36" t="str">
        <f>_xlfn.XLOOKUP($B977,'Q1 DATA TABLE'!$A:$A,'Q1 DATA TABLE'!$G:$G)</f>
        <v>W. Linn</v>
      </c>
      <c r="D977" s="36" t="str">
        <f>_xlfn.XLOOKUP($B977,'Q1 DATA TABLE'!$A:$A,'Q1 DATA TABLE'!C:C)</f>
        <v>Oregon</v>
      </c>
      <c r="E977" s="36" t="str">
        <f>_xlfn.XLOOKUP($B977,'Q1 DATA TABLE'!$A:$A,'Q1 DATA TABLE'!$E:$E)</f>
        <v>United States</v>
      </c>
      <c r="F977" s="36">
        <f>_xlfn.XLOOKUP($B977,'Q1 DATA TABLE'!$A:$A,'Q1 DATA TABLE'!$H:$H)</f>
        <v>1</v>
      </c>
      <c r="G977" s="22" t="s">
        <v>11889</v>
      </c>
      <c r="H977" s="22" t="s">
        <v>10769</v>
      </c>
      <c r="I977" s="22" t="s">
        <v>11743</v>
      </c>
      <c r="J977" s="23">
        <v>26984</v>
      </c>
      <c r="K977" s="22" t="s">
        <v>10777</v>
      </c>
      <c r="L977" s="22" t="s">
        <v>10792</v>
      </c>
      <c r="M977" s="24">
        <v>80000</v>
      </c>
      <c r="N977" s="21">
        <v>0</v>
      </c>
      <c r="O977" s="22" t="s">
        <v>10766</v>
      </c>
      <c r="P977" s="22" t="s">
        <v>10839</v>
      </c>
      <c r="Q977" s="21">
        <v>0</v>
      </c>
      <c r="R977" s="21">
        <v>1</v>
      </c>
      <c r="S977" s="22" t="s">
        <v>13256</v>
      </c>
      <c r="T977" s="22" t="s">
        <v>13257</v>
      </c>
      <c r="U977" s="22" t="s">
        <v>13258</v>
      </c>
      <c r="V977" s="23">
        <v>37951</v>
      </c>
      <c r="W977" s="22" t="s">
        <v>10787</v>
      </c>
    </row>
    <row r="978" spans="1:23" x14ac:dyDescent="0.25">
      <c r="A978" s="21">
        <v>11971</v>
      </c>
      <c r="B978" s="21">
        <v>322</v>
      </c>
      <c r="C978" s="36" t="str">
        <f>_xlfn.XLOOKUP($B978,'Q1 DATA TABLE'!$A:$A,'Q1 DATA TABLE'!$G:$G)</f>
        <v>Fremont</v>
      </c>
      <c r="D978" s="36" t="str">
        <f>_xlfn.XLOOKUP($B978,'Q1 DATA TABLE'!$A:$A,'Q1 DATA TABLE'!C:C)</f>
        <v>California</v>
      </c>
      <c r="E978" s="36" t="str">
        <f>_xlfn.XLOOKUP($B978,'Q1 DATA TABLE'!$A:$A,'Q1 DATA TABLE'!$E:$E)</f>
        <v>United States</v>
      </c>
      <c r="F978" s="36">
        <f>_xlfn.XLOOKUP($B978,'Q1 DATA TABLE'!$A:$A,'Q1 DATA TABLE'!$H:$H)</f>
        <v>4</v>
      </c>
      <c r="G978" s="22" t="s">
        <v>10982</v>
      </c>
      <c r="H978" s="22" t="s">
        <v>11487</v>
      </c>
      <c r="I978" s="22" t="s">
        <v>11459</v>
      </c>
      <c r="J978" s="23">
        <v>26910</v>
      </c>
      <c r="K978" s="22" t="s">
        <v>10777</v>
      </c>
      <c r="L978" s="22" t="s">
        <v>10792</v>
      </c>
      <c r="M978" s="24">
        <v>80000</v>
      </c>
      <c r="N978" s="21">
        <v>0</v>
      </c>
      <c r="O978" s="22" t="s">
        <v>10766</v>
      </c>
      <c r="P978" s="22" t="s">
        <v>10839</v>
      </c>
      <c r="Q978" s="21">
        <v>0</v>
      </c>
      <c r="R978" s="21">
        <v>1</v>
      </c>
      <c r="S978" s="22" t="s">
        <v>13259</v>
      </c>
      <c r="T978" s="22" t="s">
        <v>10769</v>
      </c>
      <c r="U978" s="22" t="s">
        <v>13260</v>
      </c>
      <c r="V978" s="23">
        <v>37911</v>
      </c>
      <c r="W978" s="22" t="s">
        <v>10787</v>
      </c>
    </row>
    <row r="979" spans="1:23" x14ac:dyDescent="0.25">
      <c r="A979" s="21">
        <v>11972</v>
      </c>
      <c r="B979" s="21">
        <v>614</v>
      </c>
      <c r="C979" s="36" t="str">
        <f>_xlfn.XLOOKUP($B979,'Q1 DATA TABLE'!$A:$A,'Q1 DATA TABLE'!$G:$G)</f>
        <v>Edmonds</v>
      </c>
      <c r="D979" s="36" t="str">
        <f>_xlfn.XLOOKUP($B979,'Q1 DATA TABLE'!$A:$A,'Q1 DATA TABLE'!C:C)</f>
        <v>Washington</v>
      </c>
      <c r="E979" s="36" t="str">
        <f>_xlfn.XLOOKUP($B979,'Q1 DATA TABLE'!$A:$A,'Q1 DATA TABLE'!$E:$E)</f>
        <v>United States</v>
      </c>
      <c r="F979" s="36">
        <f>_xlfn.XLOOKUP($B979,'Q1 DATA TABLE'!$A:$A,'Q1 DATA TABLE'!$H:$H)</f>
        <v>1</v>
      </c>
      <c r="G979" s="22" t="s">
        <v>12338</v>
      </c>
      <c r="H979" s="22" t="s">
        <v>11403</v>
      </c>
      <c r="I979" s="22" t="s">
        <v>11384</v>
      </c>
      <c r="J979" s="23">
        <v>27111</v>
      </c>
      <c r="K979" s="22" t="s">
        <v>10765</v>
      </c>
      <c r="L979" s="22" t="s">
        <v>10792</v>
      </c>
      <c r="M979" s="24">
        <v>60000</v>
      </c>
      <c r="N979" s="21">
        <v>0</v>
      </c>
      <c r="O979" s="22" t="s">
        <v>10856</v>
      </c>
      <c r="P979" s="22" t="s">
        <v>10767</v>
      </c>
      <c r="Q979" s="21">
        <v>0</v>
      </c>
      <c r="R979" s="21">
        <v>2</v>
      </c>
      <c r="S979" s="22" t="s">
        <v>13261</v>
      </c>
      <c r="T979" s="22" t="s">
        <v>10769</v>
      </c>
      <c r="U979" s="22" t="s">
        <v>13262</v>
      </c>
      <c r="V979" s="23">
        <v>38119</v>
      </c>
      <c r="W979" s="22" t="s">
        <v>10771</v>
      </c>
    </row>
    <row r="980" spans="1:23" x14ac:dyDescent="0.25">
      <c r="A980" s="21">
        <v>11973</v>
      </c>
      <c r="B980" s="21">
        <v>635</v>
      </c>
      <c r="C980" s="36" t="str">
        <f>_xlfn.XLOOKUP($B980,'Q1 DATA TABLE'!$A:$A,'Q1 DATA TABLE'!$G:$G)</f>
        <v>Renton</v>
      </c>
      <c r="D980" s="36" t="str">
        <f>_xlfn.XLOOKUP($B980,'Q1 DATA TABLE'!$A:$A,'Q1 DATA TABLE'!C:C)</f>
        <v>Washington</v>
      </c>
      <c r="E980" s="36" t="str">
        <f>_xlfn.XLOOKUP($B980,'Q1 DATA TABLE'!$A:$A,'Q1 DATA TABLE'!$E:$E)</f>
        <v>United States</v>
      </c>
      <c r="F980" s="36">
        <f>_xlfn.XLOOKUP($B980,'Q1 DATA TABLE'!$A:$A,'Q1 DATA TABLE'!$H:$H)</f>
        <v>1</v>
      </c>
      <c r="G980" s="22" t="s">
        <v>11308</v>
      </c>
      <c r="H980" s="22" t="s">
        <v>10769</v>
      </c>
      <c r="I980" s="22" t="s">
        <v>11440</v>
      </c>
      <c r="J980" s="23">
        <v>27063</v>
      </c>
      <c r="K980" s="22" t="s">
        <v>10777</v>
      </c>
      <c r="L980" s="22" t="s">
        <v>10792</v>
      </c>
      <c r="M980" s="24">
        <v>60000</v>
      </c>
      <c r="N980" s="21">
        <v>0</v>
      </c>
      <c r="O980" s="22" t="s">
        <v>10856</v>
      </c>
      <c r="P980" s="22" t="s">
        <v>10767</v>
      </c>
      <c r="Q980" s="21">
        <v>0</v>
      </c>
      <c r="R980" s="21">
        <v>2</v>
      </c>
      <c r="S980" s="22" t="s">
        <v>13263</v>
      </c>
      <c r="T980" s="22" t="s">
        <v>10769</v>
      </c>
      <c r="U980" s="22" t="s">
        <v>13264</v>
      </c>
      <c r="V980" s="23">
        <v>37864</v>
      </c>
      <c r="W980" s="22" t="s">
        <v>10771</v>
      </c>
    </row>
    <row r="981" spans="1:23" x14ac:dyDescent="0.25">
      <c r="A981" s="21">
        <v>11974</v>
      </c>
      <c r="B981" s="21">
        <v>299</v>
      </c>
      <c r="C981" s="36" t="str">
        <f>_xlfn.XLOOKUP($B981,'Q1 DATA TABLE'!$A:$A,'Q1 DATA TABLE'!$G:$G)</f>
        <v>Berkeley</v>
      </c>
      <c r="D981" s="36" t="str">
        <f>_xlfn.XLOOKUP($B981,'Q1 DATA TABLE'!$A:$A,'Q1 DATA TABLE'!C:C)</f>
        <v>California</v>
      </c>
      <c r="E981" s="36" t="str">
        <f>_xlfn.XLOOKUP($B981,'Q1 DATA TABLE'!$A:$A,'Q1 DATA TABLE'!$E:$E)</f>
        <v>United States</v>
      </c>
      <c r="F981" s="36">
        <f>_xlfn.XLOOKUP($B981,'Q1 DATA TABLE'!$A:$A,'Q1 DATA TABLE'!$H:$H)</f>
        <v>4</v>
      </c>
      <c r="G981" s="22" t="s">
        <v>11954</v>
      </c>
      <c r="H981" s="22" t="s">
        <v>11195</v>
      </c>
      <c r="I981" s="22" t="s">
        <v>12022</v>
      </c>
      <c r="J981" s="23">
        <v>27067</v>
      </c>
      <c r="K981" s="22" t="s">
        <v>10777</v>
      </c>
      <c r="L981" s="22" t="s">
        <v>10765</v>
      </c>
      <c r="M981" s="24">
        <v>60000</v>
      </c>
      <c r="N981" s="21">
        <v>0</v>
      </c>
      <c r="O981" s="22" t="s">
        <v>10856</v>
      </c>
      <c r="P981" s="22" t="s">
        <v>10767</v>
      </c>
      <c r="Q981" s="21">
        <v>0</v>
      </c>
      <c r="R981" s="21">
        <v>2</v>
      </c>
      <c r="S981" s="22" t="s">
        <v>13265</v>
      </c>
      <c r="T981" s="22" t="s">
        <v>10769</v>
      </c>
      <c r="U981" s="22" t="s">
        <v>13266</v>
      </c>
      <c r="V981" s="23">
        <v>38109</v>
      </c>
      <c r="W981" s="22" t="s">
        <v>10794</v>
      </c>
    </row>
    <row r="982" spans="1:23" x14ac:dyDescent="0.25">
      <c r="A982" s="21">
        <v>11975</v>
      </c>
      <c r="B982" s="21">
        <v>307</v>
      </c>
      <c r="C982" s="36" t="str">
        <f>_xlfn.XLOOKUP($B982,'Q1 DATA TABLE'!$A:$A,'Q1 DATA TABLE'!$G:$G)</f>
        <v>Chula Vista</v>
      </c>
      <c r="D982" s="36" t="str">
        <f>_xlfn.XLOOKUP($B982,'Q1 DATA TABLE'!$A:$A,'Q1 DATA TABLE'!C:C)</f>
        <v>California</v>
      </c>
      <c r="E982" s="36" t="str">
        <f>_xlfn.XLOOKUP($B982,'Q1 DATA TABLE'!$A:$A,'Q1 DATA TABLE'!$E:$E)</f>
        <v>United States</v>
      </c>
      <c r="F982" s="36">
        <f>_xlfn.XLOOKUP($B982,'Q1 DATA TABLE'!$A:$A,'Q1 DATA TABLE'!$H:$H)</f>
        <v>4</v>
      </c>
      <c r="G982" s="22" t="s">
        <v>10889</v>
      </c>
      <c r="H982" s="22" t="s">
        <v>11582</v>
      </c>
      <c r="I982" s="22" t="s">
        <v>10963</v>
      </c>
      <c r="J982" s="23">
        <v>27306</v>
      </c>
      <c r="K982" s="22" t="s">
        <v>10777</v>
      </c>
      <c r="L982" s="22" t="s">
        <v>10792</v>
      </c>
      <c r="M982" s="24">
        <v>60000</v>
      </c>
      <c r="N982" s="21">
        <v>0</v>
      </c>
      <c r="O982" s="22" t="s">
        <v>10867</v>
      </c>
      <c r="P982" s="22" t="s">
        <v>10767</v>
      </c>
      <c r="Q982" s="21">
        <v>0</v>
      </c>
      <c r="R982" s="21">
        <v>2</v>
      </c>
      <c r="S982" s="22" t="s">
        <v>13267</v>
      </c>
      <c r="T982" s="22" t="s">
        <v>10769</v>
      </c>
      <c r="U982" s="22" t="s">
        <v>13268</v>
      </c>
      <c r="V982" s="23">
        <v>38004</v>
      </c>
      <c r="W982" s="22" t="s">
        <v>10771</v>
      </c>
    </row>
    <row r="983" spans="1:23" x14ac:dyDescent="0.25">
      <c r="A983" s="21">
        <v>11976</v>
      </c>
      <c r="B983" s="21">
        <v>12</v>
      </c>
      <c r="C983" s="36" t="str">
        <f>_xlfn.XLOOKUP($B983,'Q1 DATA TABLE'!$A:$A,'Q1 DATA TABLE'!$G:$G)</f>
        <v>North Sydney</v>
      </c>
      <c r="D983" s="36" t="str">
        <f>_xlfn.XLOOKUP($B983,'Q1 DATA TABLE'!$A:$A,'Q1 DATA TABLE'!C:C)</f>
        <v>New South Wales</v>
      </c>
      <c r="E983" s="36" t="str">
        <f>_xlfn.XLOOKUP($B983,'Q1 DATA TABLE'!$A:$A,'Q1 DATA TABLE'!$E:$E)</f>
        <v>Australia</v>
      </c>
      <c r="F983" s="36">
        <f>_xlfn.XLOOKUP($B983,'Q1 DATA TABLE'!$A:$A,'Q1 DATA TABLE'!$H:$H)</f>
        <v>9</v>
      </c>
      <c r="G983" s="22" t="s">
        <v>13269</v>
      </c>
      <c r="H983" s="22" t="s">
        <v>10769</v>
      </c>
      <c r="I983" s="22" t="s">
        <v>10938</v>
      </c>
      <c r="J983" s="23">
        <v>21696</v>
      </c>
      <c r="K983" s="22" t="s">
        <v>10777</v>
      </c>
      <c r="L983" s="22" t="s">
        <v>10792</v>
      </c>
      <c r="M983" s="24">
        <v>120000</v>
      </c>
      <c r="N983" s="21">
        <v>1</v>
      </c>
      <c r="O983" s="22" t="s">
        <v>10766</v>
      </c>
      <c r="P983" s="22" t="s">
        <v>10839</v>
      </c>
      <c r="Q983" s="21">
        <v>0</v>
      </c>
      <c r="R983" s="21">
        <v>3</v>
      </c>
      <c r="S983" s="22" t="s">
        <v>13270</v>
      </c>
      <c r="T983" s="22" t="s">
        <v>10769</v>
      </c>
      <c r="U983" s="22" t="s">
        <v>12012</v>
      </c>
      <c r="V983" s="23">
        <v>37373</v>
      </c>
      <c r="W983" s="22" t="s">
        <v>10780</v>
      </c>
    </row>
    <row r="984" spans="1:23" x14ac:dyDescent="0.25">
      <c r="A984" s="21">
        <v>11977</v>
      </c>
      <c r="B984" s="21">
        <v>10</v>
      </c>
      <c r="C984" s="36" t="str">
        <f>_xlfn.XLOOKUP($B984,'Q1 DATA TABLE'!$A:$A,'Q1 DATA TABLE'!$G:$G)</f>
        <v>Newcastle</v>
      </c>
      <c r="D984" s="36" t="str">
        <f>_xlfn.XLOOKUP($B984,'Q1 DATA TABLE'!$A:$A,'Q1 DATA TABLE'!C:C)</f>
        <v>New South Wales</v>
      </c>
      <c r="E984" s="36" t="str">
        <f>_xlfn.XLOOKUP($B984,'Q1 DATA TABLE'!$A:$A,'Q1 DATA TABLE'!$E:$E)</f>
        <v>Australia</v>
      </c>
      <c r="F984" s="36">
        <f>_xlfn.XLOOKUP($B984,'Q1 DATA TABLE'!$A:$A,'Q1 DATA TABLE'!$H:$H)</f>
        <v>9</v>
      </c>
      <c r="G984" s="22" t="s">
        <v>12123</v>
      </c>
      <c r="H984" s="22" t="s">
        <v>10769</v>
      </c>
      <c r="I984" s="22" t="s">
        <v>12034</v>
      </c>
      <c r="J984" s="23">
        <v>21693</v>
      </c>
      <c r="K984" s="22" t="s">
        <v>10765</v>
      </c>
      <c r="L984" s="22" t="s">
        <v>10792</v>
      </c>
      <c r="M984" s="24">
        <v>130000</v>
      </c>
      <c r="N984" s="21">
        <v>0</v>
      </c>
      <c r="O984" s="22" t="s">
        <v>11047</v>
      </c>
      <c r="P984" s="22" t="s">
        <v>10839</v>
      </c>
      <c r="Q984" s="21">
        <v>1</v>
      </c>
      <c r="R984" s="21">
        <v>3</v>
      </c>
      <c r="S984" s="22" t="s">
        <v>13271</v>
      </c>
      <c r="T984" s="22" t="s">
        <v>10769</v>
      </c>
      <c r="U984" s="22" t="s">
        <v>11116</v>
      </c>
      <c r="V984" s="23">
        <v>37380</v>
      </c>
      <c r="W984" s="22" t="s">
        <v>10780</v>
      </c>
    </row>
    <row r="985" spans="1:23" x14ac:dyDescent="0.25">
      <c r="A985" s="21">
        <v>11978</v>
      </c>
      <c r="B985" s="21">
        <v>322</v>
      </c>
      <c r="C985" s="36" t="str">
        <f>_xlfn.XLOOKUP($B985,'Q1 DATA TABLE'!$A:$A,'Q1 DATA TABLE'!$G:$G)</f>
        <v>Fremont</v>
      </c>
      <c r="D985" s="36" t="str">
        <f>_xlfn.XLOOKUP($B985,'Q1 DATA TABLE'!$A:$A,'Q1 DATA TABLE'!C:C)</f>
        <v>California</v>
      </c>
      <c r="E985" s="36" t="str">
        <f>_xlfn.XLOOKUP($B985,'Q1 DATA TABLE'!$A:$A,'Q1 DATA TABLE'!$E:$E)</f>
        <v>United States</v>
      </c>
      <c r="F985" s="36">
        <f>_xlfn.XLOOKUP($B985,'Q1 DATA TABLE'!$A:$A,'Q1 DATA TABLE'!$H:$H)</f>
        <v>4</v>
      </c>
      <c r="G985" s="22" t="s">
        <v>11782</v>
      </c>
      <c r="H985" s="22" t="s">
        <v>10769</v>
      </c>
      <c r="I985" s="22" t="s">
        <v>12341</v>
      </c>
      <c r="J985" s="23">
        <v>24402</v>
      </c>
      <c r="K985" s="22" t="s">
        <v>10765</v>
      </c>
      <c r="L985" s="22" t="s">
        <v>10765</v>
      </c>
      <c r="M985" s="24">
        <v>130000</v>
      </c>
      <c r="N985" s="21">
        <v>0</v>
      </c>
      <c r="O985" s="22" t="s">
        <v>11047</v>
      </c>
      <c r="P985" s="22" t="s">
        <v>10839</v>
      </c>
      <c r="Q985" s="21">
        <v>1</v>
      </c>
      <c r="R985" s="21">
        <v>3</v>
      </c>
      <c r="S985" s="22" t="s">
        <v>13272</v>
      </c>
      <c r="T985" s="22" t="s">
        <v>10769</v>
      </c>
      <c r="U985" s="22" t="s">
        <v>13273</v>
      </c>
      <c r="V985" s="23">
        <v>37840</v>
      </c>
      <c r="W985" s="22" t="s">
        <v>10780</v>
      </c>
    </row>
    <row r="986" spans="1:23" x14ac:dyDescent="0.25">
      <c r="A986" s="21">
        <v>11979</v>
      </c>
      <c r="B986" s="21">
        <v>69</v>
      </c>
      <c r="C986" s="36" t="str">
        <f>_xlfn.XLOOKUP($B986,'Q1 DATA TABLE'!$A:$A,'Q1 DATA TABLE'!$G:$G)</f>
        <v>Victoria</v>
      </c>
      <c r="D986" s="36" t="str">
        <f>_xlfn.XLOOKUP($B986,'Q1 DATA TABLE'!$A:$A,'Q1 DATA TABLE'!C:C)</f>
        <v>British Columbia</v>
      </c>
      <c r="E986" s="36" t="str">
        <f>_xlfn.XLOOKUP($B986,'Q1 DATA TABLE'!$A:$A,'Q1 DATA TABLE'!$E:$E)</f>
        <v>Canada</v>
      </c>
      <c r="F986" s="36">
        <f>_xlfn.XLOOKUP($B986,'Q1 DATA TABLE'!$A:$A,'Q1 DATA TABLE'!$H:$H)</f>
        <v>6</v>
      </c>
      <c r="G986" s="22" t="s">
        <v>13274</v>
      </c>
      <c r="H986" s="22" t="s">
        <v>10769</v>
      </c>
      <c r="I986" s="22" t="s">
        <v>10797</v>
      </c>
      <c r="J986" s="23">
        <v>20948</v>
      </c>
      <c r="K986" s="22" t="s">
        <v>10765</v>
      </c>
      <c r="L986" s="22" t="s">
        <v>10765</v>
      </c>
      <c r="M986" s="24">
        <v>80000</v>
      </c>
      <c r="N986" s="21">
        <v>2</v>
      </c>
      <c r="O986" s="22" t="s">
        <v>10911</v>
      </c>
      <c r="P986" s="22" t="s">
        <v>10857</v>
      </c>
      <c r="Q986" s="21">
        <v>0</v>
      </c>
      <c r="R986" s="21">
        <v>2</v>
      </c>
      <c r="S986" s="22" t="s">
        <v>13275</v>
      </c>
      <c r="T986" s="22" t="s">
        <v>10769</v>
      </c>
      <c r="U986" s="22" t="s">
        <v>13276</v>
      </c>
      <c r="V986" s="23">
        <v>37851</v>
      </c>
      <c r="W986" s="22" t="s">
        <v>10771</v>
      </c>
    </row>
    <row r="987" spans="1:23" x14ac:dyDescent="0.25">
      <c r="A987" s="21">
        <v>11980</v>
      </c>
      <c r="B987" s="21">
        <v>369</v>
      </c>
      <c r="C987" s="36" t="str">
        <f>_xlfn.XLOOKUP($B987,'Q1 DATA TABLE'!$A:$A,'Q1 DATA TABLE'!$G:$G)</f>
        <v>Santa Monica</v>
      </c>
      <c r="D987" s="36" t="str">
        <f>_xlfn.XLOOKUP($B987,'Q1 DATA TABLE'!$A:$A,'Q1 DATA TABLE'!C:C)</f>
        <v>California</v>
      </c>
      <c r="E987" s="36" t="str">
        <f>_xlfn.XLOOKUP($B987,'Q1 DATA TABLE'!$A:$A,'Q1 DATA TABLE'!$E:$E)</f>
        <v>United States</v>
      </c>
      <c r="F987" s="36">
        <f>_xlfn.XLOOKUP($B987,'Q1 DATA TABLE'!$A:$A,'Q1 DATA TABLE'!$H:$H)</f>
        <v>4</v>
      </c>
      <c r="G987" s="22" t="s">
        <v>12573</v>
      </c>
      <c r="H987" s="22" t="s">
        <v>10769</v>
      </c>
      <c r="I987" s="22" t="s">
        <v>11316</v>
      </c>
      <c r="J987" s="23">
        <v>21172</v>
      </c>
      <c r="K987" s="22" t="s">
        <v>10777</v>
      </c>
      <c r="L987" s="22" t="s">
        <v>10792</v>
      </c>
      <c r="M987" s="24">
        <v>60000</v>
      </c>
      <c r="N987" s="21">
        <v>2</v>
      </c>
      <c r="O987" s="22" t="s">
        <v>10867</v>
      </c>
      <c r="P987" s="22" t="s">
        <v>10767</v>
      </c>
      <c r="Q987" s="21">
        <v>0</v>
      </c>
      <c r="R987" s="21">
        <v>2</v>
      </c>
      <c r="S987" s="22" t="s">
        <v>13277</v>
      </c>
      <c r="T987" s="22" t="s">
        <v>10769</v>
      </c>
      <c r="U987" s="22" t="s">
        <v>13278</v>
      </c>
      <c r="V987" s="23">
        <v>38072</v>
      </c>
      <c r="W987" s="22" t="s">
        <v>10771</v>
      </c>
    </row>
    <row r="988" spans="1:23" x14ac:dyDescent="0.25">
      <c r="A988" s="21">
        <v>11981</v>
      </c>
      <c r="B988" s="21">
        <v>616</v>
      </c>
      <c r="C988" s="36" t="str">
        <f>_xlfn.XLOOKUP($B988,'Q1 DATA TABLE'!$A:$A,'Q1 DATA TABLE'!$G:$G)</f>
        <v>Everett</v>
      </c>
      <c r="D988" s="36" t="str">
        <f>_xlfn.XLOOKUP($B988,'Q1 DATA TABLE'!$A:$A,'Q1 DATA TABLE'!C:C)</f>
        <v>Washington</v>
      </c>
      <c r="E988" s="36" t="str">
        <f>_xlfn.XLOOKUP($B988,'Q1 DATA TABLE'!$A:$A,'Q1 DATA TABLE'!$E:$E)</f>
        <v>United States</v>
      </c>
      <c r="F988" s="36">
        <f>_xlfn.XLOOKUP($B988,'Q1 DATA TABLE'!$A:$A,'Q1 DATA TABLE'!$H:$H)</f>
        <v>1</v>
      </c>
      <c r="G988" s="22" t="s">
        <v>12424</v>
      </c>
      <c r="H988" s="22" t="s">
        <v>10769</v>
      </c>
      <c r="I988" s="22" t="s">
        <v>11452</v>
      </c>
      <c r="J988" s="23">
        <v>20854</v>
      </c>
      <c r="K988" s="22" t="s">
        <v>10777</v>
      </c>
      <c r="L988" s="22" t="s">
        <v>10792</v>
      </c>
      <c r="M988" s="24">
        <v>60000</v>
      </c>
      <c r="N988" s="21">
        <v>2</v>
      </c>
      <c r="O988" s="22" t="s">
        <v>10867</v>
      </c>
      <c r="P988" s="22" t="s">
        <v>10767</v>
      </c>
      <c r="Q988" s="21">
        <v>0</v>
      </c>
      <c r="R988" s="21">
        <v>2</v>
      </c>
      <c r="S988" s="22" t="s">
        <v>13279</v>
      </c>
      <c r="T988" s="22" t="s">
        <v>10769</v>
      </c>
      <c r="U988" s="22" t="s">
        <v>13280</v>
      </c>
      <c r="V988" s="23">
        <v>37905</v>
      </c>
      <c r="W988" s="22" t="s">
        <v>10771</v>
      </c>
    </row>
    <row r="989" spans="1:23" x14ac:dyDescent="0.25">
      <c r="A989" s="21">
        <v>11982</v>
      </c>
      <c r="B989" s="21">
        <v>359</v>
      </c>
      <c r="C989" s="36" t="str">
        <f>_xlfn.XLOOKUP($B989,'Q1 DATA TABLE'!$A:$A,'Q1 DATA TABLE'!$G:$G)</f>
        <v>San Diego</v>
      </c>
      <c r="D989" s="36" t="str">
        <f>_xlfn.XLOOKUP($B989,'Q1 DATA TABLE'!$A:$A,'Q1 DATA TABLE'!C:C)</f>
        <v>California</v>
      </c>
      <c r="E989" s="36" t="str">
        <f>_xlfn.XLOOKUP($B989,'Q1 DATA TABLE'!$A:$A,'Q1 DATA TABLE'!$E:$E)</f>
        <v>United States</v>
      </c>
      <c r="F989" s="36">
        <f>_xlfn.XLOOKUP($B989,'Q1 DATA TABLE'!$A:$A,'Q1 DATA TABLE'!$H:$H)</f>
        <v>4</v>
      </c>
      <c r="G989" s="22" t="s">
        <v>11611</v>
      </c>
      <c r="H989" s="22" t="s">
        <v>10769</v>
      </c>
      <c r="I989" s="22" t="s">
        <v>11548</v>
      </c>
      <c r="J989" s="23">
        <v>20914</v>
      </c>
      <c r="K989" s="22" t="s">
        <v>10777</v>
      </c>
      <c r="L989" s="22" t="s">
        <v>10792</v>
      </c>
      <c r="M989" s="24">
        <v>60000</v>
      </c>
      <c r="N989" s="21">
        <v>2</v>
      </c>
      <c r="O989" s="22" t="s">
        <v>10867</v>
      </c>
      <c r="P989" s="22" t="s">
        <v>10767</v>
      </c>
      <c r="Q989" s="21">
        <v>1</v>
      </c>
      <c r="R989" s="21">
        <v>2</v>
      </c>
      <c r="S989" s="22" t="s">
        <v>13281</v>
      </c>
      <c r="T989" s="22" t="s">
        <v>13282</v>
      </c>
      <c r="U989" s="22" t="s">
        <v>13283</v>
      </c>
      <c r="V989" s="23">
        <v>38035</v>
      </c>
      <c r="W989" s="22" t="s">
        <v>10794</v>
      </c>
    </row>
    <row r="990" spans="1:23" x14ac:dyDescent="0.25">
      <c r="A990" s="21">
        <v>11983</v>
      </c>
      <c r="B990" s="21">
        <v>298</v>
      </c>
      <c r="C990" s="36" t="str">
        <f>_xlfn.XLOOKUP($B990,'Q1 DATA TABLE'!$A:$A,'Q1 DATA TABLE'!$G:$G)</f>
        <v>Bellflower</v>
      </c>
      <c r="D990" s="36" t="str">
        <f>_xlfn.XLOOKUP($B990,'Q1 DATA TABLE'!$A:$A,'Q1 DATA TABLE'!C:C)</f>
        <v>California</v>
      </c>
      <c r="E990" s="36" t="str">
        <f>_xlfn.XLOOKUP($B990,'Q1 DATA TABLE'!$A:$A,'Q1 DATA TABLE'!$E:$E)</f>
        <v>United States</v>
      </c>
      <c r="F990" s="36">
        <f>_xlfn.XLOOKUP($B990,'Q1 DATA TABLE'!$A:$A,'Q1 DATA TABLE'!$H:$H)</f>
        <v>4</v>
      </c>
      <c r="G990" s="22" t="s">
        <v>11188</v>
      </c>
      <c r="H990" s="22" t="s">
        <v>10769</v>
      </c>
      <c r="I990" s="22" t="s">
        <v>11990</v>
      </c>
      <c r="J990" s="23">
        <v>20878</v>
      </c>
      <c r="K990" s="22" t="s">
        <v>10765</v>
      </c>
      <c r="L990" s="22" t="s">
        <v>10792</v>
      </c>
      <c r="M990" s="24">
        <v>70000</v>
      </c>
      <c r="N990" s="21">
        <v>3</v>
      </c>
      <c r="O990" s="22" t="s">
        <v>10856</v>
      </c>
      <c r="P990" s="22" t="s">
        <v>10767</v>
      </c>
      <c r="Q990" s="21">
        <v>1</v>
      </c>
      <c r="R990" s="21">
        <v>0</v>
      </c>
      <c r="S990" s="22" t="s">
        <v>13284</v>
      </c>
      <c r="T990" s="22" t="s">
        <v>10769</v>
      </c>
      <c r="U990" s="22" t="s">
        <v>13285</v>
      </c>
      <c r="V990" s="23">
        <v>37387</v>
      </c>
      <c r="W990" s="22" t="s">
        <v>10794</v>
      </c>
    </row>
    <row r="991" spans="1:23" x14ac:dyDescent="0.25">
      <c r="A991" s="21">
        <v>11984</v>
      </c>
      <c r="B991" s="21">
        <v>59</v>
      </c>
      <c r="C991" s="36" t="str">
        <f>_xlfn.XLOOKUP($B991,'Q1 DATA TABLE'!$A:$A,'Q1 DATA TABLE'!$G:$G)</f>
        <v>Oak Bay</v>
      </c>
      <c r="D991" s="36" t="str">
        <f>_xlfn.XLOOKUP($B991,'Q1 DATA TABLE'!$A:$A,'Q1 DATA TABLE'!C:C)</f>
        <v>British Columbia</v>
      </c>
      <c r="E991" s="36" t="str">
        <f>_xlfn.XLOOKUP($B991,'Q1 DATA TABLE'!$A:$A,'Q1 DATA TABLE'!$E:$E)</f>
        <v>Canada</v>
      </c>
      <c r="F991" s="36">
        <f>_xlfn.XLOOKUP($B991,'Q1 DATA TABLE'!$A:$A,'Q1 DATA TABLE'!$H:$H)</f>
        <v>6</v>
      </c>
      <c r="G991" s="22" t="s">
        <v>13286</v>
      </c>
      <c r="H991" s="22" t="s">
        <v>10769</v>
      </c>
      <c r="I991" s="22" t="s">
        <v>11577</v>
      </c>
      <c r="J991" s="23">
        <v>20977</v>
      </c>
      <c r="K991" s="22" t="s">
        <v>10765</v>
      </c>
      <c r="L991" s="22" t="s">
        <v>10765</v>
      </c>
      <c r="M991" s="24">
        <v>80000</v>
      </c>
      <c r="N991" s="21">
        <v>2</v>
      </c>
      <c r="O991" s="22" t="s">
        <v>10766</v>
      </c>
      <c r="P991" s="22" t="s">
        <v>10839</v>
      </c>
      <c r="Q991" s="21">
        <v>1</v>
      </c>
      <c r="R991" s="21">
        <v>0</v>
      </c>
      <c r="S991" s="22" t="s">
        <v>13287</v>
      </c>
      <c r="T991" s="22" t="s">
        <v>10769</v>
      </c>
      <c r="U991" s="22" t="s">
        <v>13288</v>
      </c>
      <c r="V991" s="23">
        <v>37852</v>
      </c>
      <c r="W991" s="22" t="s">
        <v>10780</v>
      </c>
    </row>
    <row r="992" spans="1:23" x14ac:dyDescent="0.25">
      <c r="A992" s="21">
        <v>11985</v>
      </c>
      <c r="B992" s="21">
        <v>536</v>
      </c>
      <c r="C992" s="36" t="str">
        <f>_xlfn.XLOOKUP($B992,'Q1 DATA TABLE'!$A:$A,'Q1 DATA TABLE'!$G:$G)</f>
        <v>Beaverton</v>
      </c>
      <c r="D992" s="36" t="str">
        <f>_xlfn.XLOOKUP($B992,'Q1 DATA TABLE'!$A:$A,'Q1 DATA TABLE'!C:C)</f>
        <v>Oregon</v>
      </c>
      <c r="E992" s="36" t="str">
        <f>_xlfn.XLOOKUP($B992,'Q1 DATA TABLE'!$A:$A,'Q1 DATA TABLE'!$E:$E)</f>
        <v>United States</v>
      </c>
      <c r="F992" s="36">
        <f>_xlfn.XLOOKUP($B992,'Q1 DATA TABLE'!$A:$A,'Q1 DATA TABLE'!$H:$H)</f>
        <v>1</v>
      </c>
      <c r="G992" s="22" t="s">
        <v>13289</v>
      </c>
      <c r="H992" s="22" t="s">
        <v>11118</v>
      </c>
      <c r="I992" s="22" t="s">
        <v>11407</v>
      </c>
      <c r="J992" s="23">
        <v>21142</v>
      </c>
      <c r="K992" s="22" t="s">
        <v>10765</v>
      </c>
      <c r="L992" s="22" t="s">
        <v>10792</v>
      </c>
      <c r="M992" s="24">
        <v>80000</v>
      </c>
      <c r="N992" s="21">
        <v>2</v>
      </c>
      <c r="O992" s="22" t="s">
        <v>10766</v>
      </c>
      <c r="P992" s="22" t="s">
        <v>10839</v>
      </c>
      <c r="Q992" s="21">
        <v>0</v>
      </c>
      <c r="R992" s="21">
        <v>1</v>
      </c>
      <c r="S992" s="22" t="s">
        <v>13290</v>
      </c>
      <c r="T992" s="22" t="s">
        <v>10769</v>
      </c>
      <c r="U992" s="22" t="s">
        <v>13291</v>
      </c>
      <c r="V992" s="23">
        <v>37864</v>
      </c>
      <c r="W992" s="22" t="s">
        <v>10780</v>
      </c>
    </row>
    <row r="993" spans="1:23" x14ac:dyDescent="0.25">
      <c r="A993" s="21">
        <v>11986</v>
      </c>
      <c r="B993" s="21">
        <v>34</v>
      </c>
      <c r="C993" s="36" t="str">
        <f>_xlfn.XLOOKUP($B993,'Q1 DATA TABLE'!$A:$A,'Q1 DATA TABLE'!$G:$G)</f>
        <v>Geelong</v>
      </c>
      <c r="D993" s="36" t="str">
        <f>_xlfn.XLOOKUP($B993,'Q1 DATA TABLE'!$A:$A,'Q1 DATA TABLE'!C:C)</f>
        <v>Victoria</v>
      </c>
      <c r="E993" s="36" t="str">
        <f>_xlfn.XLOOKUP($B993,'Q1 DATA TABLE'!$A:$A,'Q1 DATA TABLE'!$E:$E)</f>
        <v>Australia</v>
      </c>
      <c r="F993" s="36">
        <f>_xlfn.XLOOKUP($B993,'Q1 DATA TABLE'!$A:$A,'Q1 DATA TABLE'!$H:$H)</f>
        <v>9</v>
      </c>
      <c r="G993" s="22" t="s">
        <v>13292</v>
      </c>
      <c r="H993" s="22" t="s">
        <v>10765</v>
      </c>
      <c r="I993" s="22" t="s">
        <v>10808</v>
      </c>
      <c r="J993" s="23">
        <v>23216</v>
      </c>
      <c r="K993" s="22" t="s">
        <v>10777</v>
      </c>
      <c r="L993" s="22" t="s">
        <v>10765</v>
      </c>
      <c r="M993" s="24">
        <v>70000</v>
      </c>
      <c r="N993" s="21">
        <v>0</v>
      </c>
      <c r="O993" s="22" t="s">
        <v>10766</v>
      </c>
      <c r="P993" s="22" t="s">
        <v>10767</v>
      </c>
      <c r="Q993" s="21">
        <v>1</v>
      </c>
      <c r="R993" s="21">
        <v>1</v>
      </c>
      <c r="S993" s="22" t="s">
        <v>13293</v>
      </c>
      <c r="T993" s="22" t="s">
        <v>10769</v>
      </c>
      <c r="U993" s="22" t="s">
        <v>11224</v>
      </c>
      <c r="V993" s="23">
        <v>37401</v>
      </c>
      <c r="W993" s="22" t="s">
        <v>10794</v>
      </c>
    </row>
    <row r="994" spans="1:23" x14ac:dyDescent="0.25">
      <c r="A994" s="21">
        <v>11987</v>
      </c>
      <c r="B994" s="21">
        <v>38</v>
      </c>
      <c r="C994" s="36" t="str">
        <f>_xlfn.XLOOKUP($B994,'Q1 DATA TABLE'!$A:$A,'Q1 DATA TABLE'!$G:$G)</f>
        <v>South Melbourne</v>
      </c>
      <c r="D994" s="36" t="str">
        <f>_xlfn.XLOOKUP($B994,'Q1 DATA TABLE'!$A:$A,'Q1 DATA TABLE'!C:C)</f>
        <v>Victoria</v>
      </c>
      <c r="E994" s="36" t="str">
        <f>_xlfn.XLOOKUP($B994,'Q1 DATA TABLE'!$A:$A,'Q1 DATA TABLE'!$E:$E)</f>
        <v>Australia</v>
      </c>
      <c r="F994" s="36">
        <f>_xlfn.XLOOKUP($B994,'Q1 DATA TABLE'!$A:$A,'Q1 DATA TABLE'!$H:$H)</f>
        <v>9</v>
      </c>
      <c r="G994" s="22" t="s">
        <v>13294</v>
      </c>
      <c r="H994" s="22" t="s">
        <v>10871</v>
      </c>
      <c r="I994" s="22" t="s">
        <v>11284</v>
      </c>
      <c r="J994" s="23">
        <v>24803</v>
      </c>
      <c r="K994" s="22" t="s">
        <v>10765</v>
      </c>
      <c r="L994" s="22" t="s">
        <v>10792</v>
      </c>
      <c r="M994" s="24">
        <v>90000</v>
      </c>
      <c r="N994" s="21">
        <v>4</v>
      </c>
      <c r="O994" s="22" t="s">
        <v>10766</v>
      </c>
      <c r="P994" s="22" t="s">
        <v>10767</v>
      </c>
      <c r="Q994" s="21">
        <v>1</v>
      </c>
      <c r="R994" s="21">
        <v>0</v>
      </c>
      <c r="S994" s="22" t="s">
        <v>13295</v>
      </c>
      <c r="T994" s="22" t="s">
        <v>10769</v>
      </c>
      <c r="U994" s="22" t="s">
        <v>12076</v>
      </c>
      <c r="V994" s="23">
        <v>37974</v>
      </c>
      <c r="W994" s="22" t="s">
        <v>10780</v>
      </c>
    </row>
    <row r="995" spans="1:23" x14ac:dyDescent="0.25">
      <c r="A995" s="21">
        <v>11988</v>
      </c>
      <c r="B995" s="21">
        <v>4</v>
      </c>
      <c r="C995" s="36" t="str">
        <f>_xlfn.XLOOKUP($B995,'Q1 DATA TABLE'!$A:$A,'Q1 DATA TABLE'!$G:$G)</f>
        <v>Goulburn</v>
      </c>
      <c r="D995" s="36" t="str">
        <f>_xlfn.XLOOKUP($B995,'Q1 DATA TABLE'!$A:$A,'Q1 DATA TABLE'!C:C)</f>
        <v>New South Wales</v>
      </c>
      <c r="E995" s="36" t="str">
        <f>_xlfn.XLOOKUP($B995,'Q1 DATA TABLE'!$A:$A,'Q1 DATA TABLE'!$E:$E)</f>
        <v>Australia</v>
      </c>
      <c r="F995" s="36">
        <f>_xlfn.XLOOKUP($B995,'Q1 DATA TABLE'!$A:$A,'Q1 DATA TABLE'!$H:$H)</f>
        <v>9</v>
      </c>
      <c r="G995" s="22" t="s">
        <v>13296</v>
      </c>
      <c r="H995" s="22" t="s">
        <v>10769</v>
      </c>
      <c r="I995" s="22" t="s">
        <v>11779</v>
      </c>
      <c r="J995" s="23">
        <v>22878</v>
      </c>
      <c r="K995" s="22" t="s">
        <v>10777</v>
      </c>
      <c r="L995" s="22" t="s">
        <v>10792</v>
      </c>
      <c r="M995" s="24">
        <v>70000</v>
      </c>
      <c r="N995" s="21">
        <v>1</v>
      </c>
      <c r="O995" s="22" t="s">
        <v>10856</v>
      </c>
      <c r="P995" s="22" t="s">
        <v>10857</v>
      </c>
      <c r="Q995" s="21">
        <v>1</v>
      </c>
      <c r="R995" s="21">
        <v>1</v>
      </c>
      <c r="S995" s="22" t="s">
        <v>13297</v>
      </c>
      <c r="T995" s="22" t="s">
        <v>10769</v>
      </c>
      <c r="U995" s="22" t="s">
        <v>11121</v>
      </c>
      <c r="V995" s="23">
        <v>37389</v>
      </c>
      <c r="W995" s="22" t="s">
        <v>10794</v>
      </c>
    </row>
    <row r="996" spans="1:23" x14ac:dyDescent="0.25">
      <c r="A996" s="21">
        <v>11989</v>
      </c>
      <c r="B996" s="21">
        <v>24</v>
      </c>
      <c r="C996" s="36" t="str">
        <f>_xlfn.XLOOKUP($B996,'Q1 DATA TABLE'!$A:$A,'Q1 DATA TABLE'!$G:$G)</f>
        <v>Hawthorne</v>
      </c>
      <c r="D996" s="36" t="str">
        <f>_xlfn.XLOOKUP($B996,'Q1 DATA TABLE'!$A:$A,'Q1 DATA TABLE'!C:C)</f>
        <v>Queensland</v>
      </c>
      <c r="E996" s="36" t="str">
        <f>_xlfn.XLOOKUP($B996,'Q1 DATA TABLE'!$A:$A,'Q1 DATA TABLE'!$E:$E)</f>
        <v>Australia</v>
      </c>
      <c r="F996" s="36">
        <f>_xlfn.XLOOKUP($B996,'Q1 DATA TABLE'!$A:$A,'Q1 DATA TABLE'!$H:$H)</f>
        <v>9</v>
      </c>
      <c r="G996" s="22" t="s">
        <v>13298</v>
      </c>
      <c r="H996" s="22" t="s">
        <v>10769</v>
      </c>
      <c r="I996" s="22" t="s">
        <v>11204</v>
      </c>
      <c r="J996" s="23">
        <v>22733</v>
      </c>
      <c r="K996" s="22" t="s">
        <v>10777</v>
      </c>
      <c r="L996" s="22" t="s">
        <v>10792</v>
      </c>
      <c r="M996" s="24">
        <v>70000</v>
      </c>
      <c r="N996" s="21">
        <v>1</v>
      </c>
      <c r="O996" s="22" t="s">
        <v>10856</v>
      </c>
      <c r="P996" s="22" t="s">
        <v>10857</v>
      </c>
      <c r="Q996" s="21">
        <v>1</v>
      </c>
      <c r="R996" s="21">
        <v>1</v>
      </c>
      <c r="S996" s="22" t="s">
        <v>13299</v>
      </c>
      <c r="T996" s="22" t="s">
        <v>10769</v>
      </c>
      <c r="U996" s="22" t="s">
        <v>11107</v>
      </c>
      <c r="V996" s="23">
        <v>37382</v>
      </c>
      <c r="W996" s="22" t="s">
        <v>10794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E0B532-F9CD-4476-BB65-4D299B9BDFFC}">
  <dimension ref="A1:H656"/>
  <sheetViews>
    <sheetView workbookViewId="0">
      <selection activeCell="C12" sqref="C12"/>
    </sheetView>
  </sheetViews>
  <sheetFormatPr defaultRowHeight="15" x14ac:dyDescent="0.25"/>
  <cols>
    <col min="1" max="1" width="14" bestFit="1" customWidth="1"/>
    <col min="2" max="2" width="18.140625" bestFit="1" customWidth="1"/>
    <col min="3" max="3" width="20.28515625" bestFit="1" customWidth="1"/>
    <col min="4" max="4" width="19" bestFit="1" customWidth="1"/>
    <col min="5" max="5" width="26.28515625" bestFit="1" customWidth="1"/>
    <col min="6" max="6" width="11" bestFit="1" customWidth="1"/>
    <col min="7" max="7" width="20.85546875" bestFit="1" customWidth="1"/>
    <col min="8" max="8" width="16.7109375" bestFit="1" customWidth="1"/>
  </cols>
  <sheetData>
    <row r="1" spans="1:8" x14ac:dyDescent="0.25">
      <c r="A1" s="29" t="s">
        <v>10737</v>
      </c>
      <c r="B1" s="29" t="s">
        <v>10739</v>
      </c>
      <c r="C1" s="29" t="s">
        <v>13300</v>
      </c>
      <c r="D1" s="29" t="s">
        <v>13301</v>
      </c>
      <c r="E1" s="29" t="s">
        <v>10740</v>
      </c>
      <c r="F1" s="29" t="s">
        <v>13302</v>
      </c>
      <c r="G1" s="29" t="s">
        <v>10738</v>
      </c>
      <c r="H1" s="29" t="s">
        <v>10741</v>
      </c>
    </row>
    <row r="2" spans="1:8" x14ac:dyDescent="0.25">
      <c r="A2" s="30">
        <v>1</v>
      </c>
      <c r="B2" s="31" t="s">
        <v>10789</v>
      </c>
      <c r="C2" s="31" t="s">
        <v>13303</v>
      </c>
      <c r="D2" s="31" t="s">
        <v>13304</v>
      </c>
      <c r="E2" s="31" t="s">
        <v>10761</v>
      </c>
      <c r="F2" s="31" t="s">
        <v>13305</v>
      </c>
      <c r="G2" s="31" t="s">
        <v>12424</v>
      </c>
      <c r="H2" s="30">
        <v>9</v>
      </c>
    </row>
    <row r="3" spans="1:8" x14ac:dyDescent="0.25">
      <c r="A3" s="30">
        <v>2</v>
      </c>
      <c r="B3" s="31" t="s">
        <v>10789</v>
      </c>
      <c r="C3" s="31" t="s">
        <v>13303</v>
      </c>
      <c r="D3" s="31" t="s">
        <v>13304</v>
      </c>
      <c r="E3" s="31" t="s">
        <v>10761</v>
      </c>
      <c r="F3" s="31" t="s">
        <v>13306</v>
      </c>
      <c r="G3" s="31" t="s">
        <v>12003</v>
      </c>
      <c r="H3" s="30">
        <v>9</v>
      </c>
    </row>
    <row r="4" spans="1:8" x14ac:dyDescent="0.25">
      <c r="A4" s="30">
        <v>3</v>
      </c>
      <c r="B4" s="31" t="s">
        <v>10789</v>
      </c>
      <c r="C4" s="31" t="s">
        <v>13303</v>
      </c>
      <c r="D4" s="31" t="s">
        <v>13304</v>
      </c>
      <c r="E4" s="31" t="s">
        <v>10761</v>
      </c>
      <c r="F4" s="31" t="s">
        <v>13307</v>
      </c>
      <c r="G4" s="31" t="s">
        <v>11225</v>
      </c>
      <c r="H4" s="30">
        <v>9</v>
      </c>
    </row>
    <row r="5" spans="1:8" x14ac:dyDescent="0.25">
      <c r="A5" s="30">
        <v>4</v>
      </c>
      <c r="B5" s="31" t="s">
        <v>10789</v>
      </c>
      <c r="C5" s="31" t="s">
        <v>13303</v>
      </c>
      <c r="D5" s="31" t="s">
        <v>13304</v>
      </c>
      <c r="E5" s="31" t="s">
        <v>10761</v>
      </c>
      <c r="F5" s="31" t="s">
        <v>13308</v>
      </c>
      <c r="G5" s="31" t="s">
        <v>10914</v>
      </c>
      <c r="H5" s="30">
        <v>9</v>
      </c>
    </row>
    <row r="6" spans="1:8" x14ac:dyDescent="0.25">
      <c r="A6" s="30">
        <v>5</v>
      </c>
      <c r="B6" s="31" t="s">
        <v>10789</v>
      </c>
      <c r="C6" s="31" t="s">
        <v>13303</v>
      </c>
      <c r="D6" s="31" t="s">
        <v>13304</v>
      </c>
      <c r="E6" s="31" t="s">
        <v>10761</v>
      </c>
      <c r="F6" s="31" t="s">
        <v>13309</v>
      </c>
      <c r="G6" s="31" t="s">
        <v>11044</v>
      </c>
      <c r="H6" s="30">
        <v>9</v>
      </c>
    </row>
    <row r="7" spans="1:8" x14ac:dyDescent="0.25">
      <c r="A7" s="30">
        <v>6</v>
      </c>
      <c r="B7" s="31" t="s">
        <v>10789</v>
      </c>
      <c r="C7" s="31" t="s">
        <v>13303</v>
      </c>
      <c r="D7" s="31" t="s">
        <v>13304</v>
      </c>
      <c r="E7" s="31" t="s">
        <v>10761</v>
      </c>
      <c r="F7" s="31" t="s">
        <v>13310</v>
      </c>
      <c r="G7" s="31" t="s">
        <v>10966</v>
      </c>
      <c r="H7" s="30">
        <v>9</v>
      </c>
    </row>
    <row r="8" spans="1:8" x14ac:dyDescent="0.25">
      <c r="A8" s="30">
        <v>7</v>
      </c>
      <c r="B8" s="31" t="s">
        <v>10789</v>
      </c>
      <c r="C8" s="31" t="s">
        <v>13303</v>
      </c>
      <c r="D8" s="31" t="s">
        <v>13304</v>
      </c>
      <c r="E8" s="31" t="s">
        <v>10761</v>
      </c>
      <c r="F8" s="31" t="s">
        <v>13311</v>
      </c>
      <c r="G8" s="31" t="s">
        <v>12007</v>
      </c>
      <c r="H8" s="30">
        <v>9</v>
      </c>
    </row>
    <row r="9" spans="1:8" x14ac:dyDescent="0.25">
      <c r="A9" s="30">
        <v>8</v>
      </c>
      <c r="B9" s="31" t="s">
        <v>10789</v>
      </c>
      <c r="C9" s="31" t="s">
        <v>13303</v>
      </c>
      <c r="D9" s="31" t="s">
        <v>13304</v>
      </c>
      <c r="E9" s="31" t="s">
        <v>10761</v>
      </c>
      <c r="F9" s="31" t="s">
        <v>13311</v>
      </c>
      <c r="G9" s="31" t="s">
        <v>10805</v>
      </c>
      <c r="H9" s="30">
        <v>9</v>
      </c>
    </row>
    <row r="10" spans="1:8" x14ac:dyDescent="0.25">
      <c r="A10" s="30">
        <v>9</v>
      </c>
      <c r="B10" s="31" t="s">
        <v>10789</v>
      </c>
      <c r="C10" s="31" t="s">
        <v>13303</v>
      </c>
      <c r="D10" s="31" t="s">
        <v>13304</v>
      </c>
      <c r="E10" s="31" t="s">
        <v>10761</v>
      </c>
      <c r="F10" s="31" t="s">
        <v>13312</v>
      </c>
      <c r="G10" s="31" t="s">
        <v>10944</v>
      </c>
      <c r="H10" s="30">
        <v>9</v>
      </c>
    </row>
    <row r="11" spans="1:8" x14ac:dyDescent="0.25">
      <c r="A11" s="30">
        <v>10</v>
      </c>
      <c r="B11" s="31" t="s">
        <v>10789</v>
      </c>
      <c r="C11" s="31" t="s">
        <v>13303</v>
      </c>
      <c r="D11" s="31" t="s">
        <v>13304</v>
      </c>
      <c r="E11" s="31" t="s">
        <v>10761</v>
      </c>
      <c r="F11" s="31" t="s">
        <v>13313</v>
      </c>
      <c r="G11" s="31" t="s">
        <v>11041</v>
      </c>
      <c r="H11" s="30">
        <v>9</v>
      </c>
    </row>
    <row r="12" spans="1:8" x14ac:dyDescent="0.25">
      <c r="A12" s="30">
        <v>11</v>
      </c>
      <c r="B12" s="31" t="s">
        <v>10789</v>
      </c>
      <c r="C12" s="31" t="s">
        <v>13303</v>
      </c>
      <c r="D12" s="31" t="s">
        <v>13304</v>
      </c>
      <c r="E12" s="31" t="s">
        <v>10761</v>
      </c>
      <c r="F12" s="31" t="s">
        <v>13314</v>
      </c>
      <c r="G12" s="31" t="s">
        <v>10788</v>
      </c>
      <c r="H12" s="30">
        <v>9</v>
      </c>
    </row>
    <row r="13" spans="1:8" x14ac:dyDescent="0.25">
      <c r="A13" s="30">
        <v>12</v>
      </c>
      <c r="B13" s="31" t="s">
        <v>10789</v>
      </c>
      <c r="C13" s="31" t="s">
        <v>13303</v>
      </c>
      <c r="D13" s="31" t="s">
        <v>13304</v>
      </c>
      <c r="E13" s="31" t="s">
        <v>10761</v>
      </c>
      <c r="F13" s="31" t="s">
        <v>13315</v>
      </c>
      <c r="G13" s="31" t="s">
        <v>10948</v>
      </c>
      <c r="H13" s="30">
        <v>9</v>
      </c>
    </row>
    <row r="14" spans="1:8" x14ac:dyDescent="0.25">
      <c r="A14" s="30">
        <v>13</v>
      </c>
      <c r="B14" s="31" t="s">
        <v>10789</v>
      </c>
      <c r="C14" s="31" t="s">
        <v>13303</v>
      </c>
      <c r="D14" s="31" t="s">
        <v>13304</v>
      </c>
      <c r="E14" s="31" t="s">
        <v>10761</v>
      </c>
      <c r="F14" s="31" t="s">
        <v>13316</v>
      </c>
      <c r="G14" s="31" t="s">
        <v>11199</v>
      </c>
      <c r="H14" s="30">
        <v>9</v>
      </c>
    </row>
    <row r="15" spans="1:8" x14ac:dyDescent="0.25">
      <c r="A15" s="30">
        <v>14</v>
      </c>
      <c r="B15" s="31" t="s">
        <v>10789</v>
      </c>
      <c r="C15" s="31" t="s">
        <v>13303</v>
      </c>
      <c r="D15" s="31" t="s">
        <v>13304</v>
      </c>
      <c r="E15" s="31" t="s">
        <v>10761</v>
      </c>
      <c r="F15" s="31" t="s">
        <v>13317</v>
      </c>
      <c r="G15" s="31" t="s">
        <v>11208</v>
      </c>
      <c r="H15" s="30">
        <v>9</v>
      </c>
    </row>
    <row r="16" spans="1:8" x14ac:dyDescent="0.25">
      <c r="A16" s="30">
        <v>15</v>
      </c>
      <c r="B16" s="31" t="s">
        <v>10789</v>
      </c>
      <c r="C16" s="31" t="s">
        <v>13303</v>
      </c>
      <c r="D16" s="31" t="s">
        <v>13304</v>
      </c>
      <c r="E16" s="31" t="s">
        <v>10761</v>
      </c>
      <c r="F16" s="31" t="s">
        <v>13318</v>
      </c>
      <c r="G16" s="31" t="s">
        <v>12200</v>
      </c>
      <c r="H16" s="30">
        <v>9</v>
      </c>
    </row>
    <row r="17" spans="1:8" x14ac:dyDescent="0.25">
      <c r="A17" s="30">
        <v>16</v>
      </c>
      <c r="B17" s="31" t="s">
        <v>10789</v>
      </c>
      <c r="C17" s="31" t="s">
        <v>13303</v>
      </c>
      <c r="D17" s="31" t="s">
        <v>13304</v>
      </c>
      <c r="E17" s="31" t="s">
        <v>10761</v>
      </c>
      <c r="F17" s="31" t="s">
        <v>13319</v>
      </c>
      <c r="G17" s="31" t="s">
        <v>11112</v>
      </c>
      <c r="H17" s="30">
        <v>9</v>
      </c>
    </row>
    <row r="18" spans="1:8" x14ac:dyDescent="0.25">
      <c r="A18" s="30">
        <v>17</v>
      </c>
      <c r="B18" s="31" t="s">
        <v>10789</v>
      </c>
      <c r="C18" s="31" t="s">
        <v>13303</v>
      </c>
      <c r="D18" s="31" t="s">
        <v>13304</v>
      </c>
      <c r="E18" s="31" t="s">
        <v>10761</v>
      </c>
      <c r="F18" s="31" t="s">
        <v>13320</v>
      </c>
      <c r="G18" s="31" t="s">
        <v>10922</v>
      </c>
      <c r="H18" s="30">
        <v>9</v>
      </c>
    </row>
    <row r="19" spans="1:8" x14ac:dyDescent="0.25">
      <c r="A19" s="30">
        <v>18</v>
      </c>
      <c r="B19" s="31" t="s">
        <v>10789</v>
      </c>
      <c r="C19" s="31" t="s">
        <v>13303</v>
      </c>
      <c r="D19" s="31" t="s">
        <v>13304</v>
      </c>
      <c r="E19" s="31" t="s">
        <v>10761</v>
      </c>
      <c r="F19" s="31" t="s">
        <v>13321</v>
      </c>
      <c r="G19" s="31" t="s">
        <v>10849</v>
      </c>
      <c r="H19" s="30">
        <v>9</v>
      </c>
    </row>
    <row r="20" spans="1:8" x14ac:dyDescent="0.25">
      <c r="A20" s="30">
        <v>19</v>
      </c>
      <c r="B20" s="31" t="s">
        <v>10789</v>
      </c>
      <c r="C20" s="31" t="s">
        <v>13303</v>
      </c>
      <c r="D20" s="31" t="s">
        <v>13304</v>
      </c>
      <c r="E20" s="31" t="s">
        <v>10761</v>
      </c>
      <c r="F20" s="31" t="s">
        <v>13322</v>
      </c>
      <c r="G20" s="31" t="s">
        <v>10795</v>
      </c>
      <c r="H20" s="30">
        <v>9</v>
      </c>
    </row>
    <row r="21" spans="1:8" x14ac:dyDescent="0.25">
      <c r="A21" s="30">
        <v>20</v>
      </c>
      <c r="B21" s="31" t="s">
        <v>10760</v>
      </c>
      <c r="C21" s="31" t="s">
        <v>13323</v>
      </c>
      <c r="D21" s="31" t="s">
        <v>13304</v>
      </c>
      <c r="E21" s="31" t="s">
        <v>10761</v>
      </c>
      <c r="F21" s="31" t="s">
        <v>13324</v>
      </c>
      <c r="G21" s="31" t="s">
        <v>12036</v>
      </c>
      <c r="H21" s="30">
        <v>9</v>
      </c>
    </row>
    <row r="22" spans="1:8" x14ac:dyDescent="0.25">
      <c r="A22" s="30">
        <v>21</v>
      </c>
      <c r="B22" s="31" t="s">
        <v>10760</v>
      </c>
      <c r="C22" s="31" t="s">
        <v>13323</v>
      </c>
      <c r="D22" s="31" t="s">
        <v>13304</v>
      </c>
      <c r="E22" s="31" t="s">
        <v>10761</v>
      </c>
      <c r="F22" s="31" t="s">
        <v>13325</v>
      </c>
      <c r="G22" s="31" t="s">
        <v>11019</v>
      </c>
      <c r="H22" s="30">
        <v>9</v>
      </c>
    </row>
    <row r="23" spans="1:8" x14ac:dyDescent="0.25">
      <c r="A23" s="30">
        <v>22</v>
      </c>
      <c r="B23" s="31" t="s">
        <v>10760</v>
      </c>
      <c r="C23" s="31" t="s">
        <v>13323</v>
      </c>
      <c r="D23" s="31" t="s">
        <v>13304</v>
      </c>
      <c r="E23" s="31" t="s">
        <v>10761</v>
      </c>
      <c r="F23" s="31" t="s">
        <v>13326</v>
      </c>
      <c r="G23" s="31" t="s">
        <v>10800</v>
      </c>
      <c r="H23" s="30">
        <v>9</v>
      </c>
    </row>
    <row r="24" spans="1:8" x14ac:dyDescent="0.25">
      <c r="A24" s="30">
        <v>23</v>
      </c>
      <c r="B24" s="31" t="s">
        <v>10760</v>
      </c>
      <c r="C24" s="31" t="s">
        <v>13323</v>
      </c>
      <c r="D24" s="31" t="s">
        <v>13304</v>
      </c>
      <c r="E24" s="31" t="s">
        <v>10761</v>
      </c>
      <c r="F24" s="31" t="s">
        <v>13327</v>
      </c>
      <c r="G24" s="31" t="s">
        <v>11061</v>
      </c>
      <c r="H24" s="30">
        <v>9</v>
      </c>
    </row>
    <row r="25" spans="1:8" x14ac:dyDescent="0.25">
      <c r="A25" s="30">
        <v>24</v>
      </c>
      <c r="B25" s="31" t="s">
        <v>10760</v>
      </c>
      <c r="C25" s="31" t="s">
        <v>13323</v>
      </c>
      <c r="D25" s="31" t="s">
        <v>13304</v>
      </c>
      <c r="E25" s="31" t="s">
        <v>10761</v>
      </c>
      <c r="F25" s="31" t="s">
        <v>13328</v>
      </c>
      <c r="G25" s="31" t="s">
        <v>10908</v>
      </c>
      <c r="H25" s="30">
        <v>9</v>
      </c>
    </row>
    <row r="26" spans="1:8" x14ac:dyDescent="0.25">
      <c r="A26" s="30">
        <v>25</v>
      </c>
      <c r="B26" s="31" t="s">
        <v>10760</v>
      </c>
      <c r="C26" s="31" t="s">
        <v>13323</v>
      </c>
      <c r="D26" s="31" t="s">
        <v>13304</v>
      </c>
      <c r="E26" s="31" t="s">
        <v>10761</v>
      </c>
      <c r="F26" s="31" t="s">
        <v>13329</v>
      </c>
      <c r="G26" s="31" t="s">
        <v>10821</v>
      </c>
      <c r="H26" s="30">
        <v>9</v>
      </c>
    </row>
    <row r="27" spans="1:8" x14ac:dyDescent="0.25">
      <c r="A27" s="30">
        <v>26</v>
      </c>
      <c r="B27" s="31" t="s">
        <v>10760</v>
      </c>
      <c r="C27" s="31" t="s">
        <v>13323</v>
      </c>
      <c r="D27" s="31" t="s">
        <v>13304</v>
      </c>
      <c r="E27" s="31" t="s">
        <v>10761</v>
      </c>
      <c r="F27" s="31" t="s">
        <v>13330</v>
      </c>
      <c r="G27" s="31" t="s">
        <v>10759</v>
      </c>
      <c r="H27" s="30">
        <v>9</v>
      </c>
    </row>
    <row r="28" spans="1:8" x14ac:dyDescent="0.25">
      <c r="A28" s="30">
        <v>27</v>
      </c>
      <c r="B28" s="31" t="s">
        <v>10760</v>
      </c>
      <c r="C28" s="31" t="s">
        <v>13323</v>
      </c>
      <c r="D28" s="31" t="s">
        <v>13304</v>
      </c>
      <c r="E28" s="31" t="s">
        <v>10761</v>
      </c>
      <c r="F28" s="31" t="s">
        <v>13331</v>
      </c>
      <c r="G28" s="31" t="s">
        <v>11054</v>
      </c>
      <c r="H28" s="30">
        <v>9</v>
      </c>
    </row>
    <row r="29" spans="1:8" x14ac:dyDescent="0.25">
      <c r="A29" s="30">
        <v>28</v>
      </c>
      <c r="B29" s="31" t="s">
        <v>10932</v>
      </c>
      <c r="C29" s="31" t="s">
        <v>13332</v>
      </c>
      <c r="D29" s="31" t="s">
        <v>13304</v>
      </c>
      <c r="E29" s="31" t="s">
        <v>10761</v>
      </c>
      <c r="F29" s="31" t="s">
        <v>13333</v>
      </c>
      <c r="G29" s="31" t="s">
        <v>10931</v>
      </c>
      <c r="H29" s="30">
        <v>9</v>
      </c>
    </row>
    <row r="30" spans="1:8" x14ac:dyDescent="0.25">
      <c r="A30" s="30">
        <v>29</v>
      </c>
      <c r="B30" s="31" t="s">
        <v>10932</v>
      </c>
      <c r="C30" s="31" t="s">
        <v>13332</v>
      </c>
      <c r="D30" s="31" t="s">
        <v>13304</v>
      </c>
      <c r="E30" s="31" t="s">
        <v>10761</v>
      </c>
      <c r="F30" s="31" t="s">
        <v>13334</v>
      </c>
      <c r="G30" s="31" t="s">
        <v>11050</v>
      </c>
      <c r="H30" s="30">
        <v>9</v>
      </c>
    </row>
    <row r="31" spans="1:8" x14ac:dyDescent="0.25">
      <c r="A31" s="30">
        <v>30</v>
      </c>
      <c r="B31" s="31" t="s">
        <v>10932</v>
      </c>
      <c r="C31" s="31" t="s">
        <v>13332</v>
      </c>
      <c r="D31" s="31" t="s">
        <v>13304</v>
      </c>
      <c r="E31" s="31" t="s">
        <v>10761</v>
      </c>
      <c r="F31" s="31" t="s">
        <v>13335</v>
      </c>
      <c r="G31" s="31" t="s">
        <v>11138</v>
      </c>
      <c r="H31" s="30">
        <v>9</v>
      </c>
    </row>
    <row r="32" spans="1:8" x14ac:dyDescent="0.25">
      <c r="A32" s="30">
        <v>31</v>
      </c>
      <c r="B32" s="31" t="s">
        <v>10782</v>
      </c>
      <c r="C32" s="31" t="s">
        <v>13336</v>
      </c>
      <c r="D32" s="31" t="s">
        <v>13304</v>
      </c>
      <c r="E32" s="31" t="s">
        <v>10761</v>
      </c>
      <c r="F32" s="31" t="s">
        <v>13337</v>
      </c>
      <c r="G32" s="31" t="s">
        <v>10781</v>
      </c>
      <c r="H32" s="30">
        <v>9</v>
      </c>
    </row>
    <row r="33" spans="1:8" x14ac:dyDescent="0.25">
      <c r="A33" s="30">
        <v>32</v>
      </c>
      <c r="B33" s="31" t="s">
        <v>10773</v>
      </c>
      <c r="C33" s="31" t="s">
        <v>11545</v>
      </c>
      <c r="D33" s="31" t="s">
        <v>13304</v>
      </c>
      <c r="E33" s="31" t="s">
        <v>10761</v>
      </c>
      <c r="F33" s="31" t="s">
        <v>13338</v>
      </c>
      <c r="G33" s="31" t="s">
        <v>10815</v>
      </c>
      <c r="H33" s="30">
        <v>9</v>
      </c>
    </row>
    <row r="34" spans="1:8" x14ac:dyDescent="0.25">
      <c r="A34" s="30">
        <v>33</v>
      </c>
      <c r="B34" s="31" t="s">
        <v>10773</v>
      </c>
      <c r="C34" s="31" t="s">
        <v>11545</v>
      </c>
      <c r="D34" s="31" t="s">
        <v>13304</v>
      </c>
      <c r="E34" s="31" t="s">
        <v>10761</v>
      </c>
      <c r="F34" s="31" t="s">
        <v>13339</v>
      </c>
      <c r="G34" s="31" t="s">
        <v>10953</v>
      </c>
      <c r="H34" s="30">
        <v>9</v>
      </c>
    </row>
    <row r="35" spans="1:8" x14ac:dyDescent="0.25">
      <c r="A35" s="30">
        <v>34</v>
      </c>
      <c r="B35" s="31" t="s">
        <v>10773</v>
      </c>
      <c r="C35" s="31" t="s">
        <v>11545</v>
      </c>
      <c r="D35" s="31" t="s">
        <v>13304</v>
      </c>
      <c r="E35" s="31" t="s">
        <v>10761</v>
      </c>
      <c r="F35" s="31" t="s">
        <v>13340</v>
      </c>
      <c r="G35" s="31" t="s">
        <v>11005</v>
      </c>
      <c r="H35" s="30">
        <v>9</v>
      </c>
    </row>
    <row r="36" spans="1:8" x14ac:dyDescent="0.25">
      <c r="A36" s="30">
        <v>35</v>
      </c>
      <c r="B36" s="31" t="s">
        <v>10773</v>
      </c>
      <c r="C36" s="31" t="s">
        <v>11545</v>
      </c>
      <c r="D36" s="31" t="s">
        <v>13304</v>
      </c>
      <c r="E36" s="31" t="s">
        <v>10761</v>
      </c>
      <c r="F36" s="31" t="s">
        <v>13341</v>
      </c>
      <c r="G36" s="31" t="s">
        <v>10940</v>
      </c>
      <c r="H36" s="30">
        <v>9</v>
      </c>
    </row>
    <row r="37" spans="1:8" x14ac:dyDescent="0.25">
      <c r="A37" s="30">
        <v>36</v>
      </c>
      <c r="B37" s="31" t="s">
        <v>10773</v>
      </c>
      <c r="C37" s="31" t="s">
        <v>11545</v>
      </c>
      <c r="D37" s="31" t="s">
        <v>13304</v>
      </c>
      <c r="E37" s="31" t="s">
        <v>10761</v>
      </c>
      <c r="F37" s="31" t="s">
        <v>13342</v>
      </c>
      <c r="G37" s="31" t="s">
        <v>11129</v>
      </c>
      <c r="H37" s="30">
        <v>9</v>
      </c>
    </row>
    <row r="38" spans="1:8" x14ac:dyDescent="0.25">
      <c r="A38" s="30">
        <v>37</v>
      </c>
      <c r="B38" s="31" t="s">
        <v>10773</v>
      </c>
      <c r="C38" s="31" t="s">
        <v>11545</v>
      </c>
      <c r="D38" s="31" t="s">
        <v>13304</v>
      </c>
      <c r="E38" s="31" t="s">
        <v>10761</v>
      </c>
      <c r="F38" s="31" t="s">
        <v>13343</v>
      </c>
      <c r="G38" s="31" t="s">
        <v>10772</v>
      </c>
      <c r="H38" s="30">
        <v>9</v>
      </c>
    </row>
    <row r="39" spans="1:8" x14ac:dyDescent="0.25">
      <c r="A39" s="30">
        <v>38</v>
      </c>
      <c r="B39" s="31" t="s">
        <v>10773</v>
      </c>
      <c r="C39" s="31" t="s">
        <v>11545</v>
      </c>
      <c r="D39" s="31" t="s">
        <v>13304</v>
      </c>
      <c r="E39" s="31" t="s">
        <v>10761</v>
      </c>
      <c r="F39" s="31" t="s">
        <v>13344</v>
      </c>
      <c r="G39" s="31" t="s">
        <v>11244</v>
      </c>
      <c r="H39" s="30">
        <v>9</v>
      </c>
    </row>
    <row r="40" spans="1:8" x14ac:dyDescent="0.25">
      <c r="A40" s="30">
        <v>39</v>
      </c>
      <c r="B40" s="31" t="s">
        <v>10773</v>
      </c>
      <c r="C40" s="31" t="s">
        <v>11545</v>
      </c>
      <c r="D40" s="31" t="s">
        <v>13304</v>
      </c>
      <c r="E40" s="31" t="s">
        <v>10761</v>
      </c>
      <c r="F40" s="31" t="s">
        <v>13345</v>
      </c>
      <c r="G40" s="31" t="s">
        <v>10865</v>
      </c>
      <c r="H40" s="30">
        <v>9</v>
      </c>
    </row>
    <row r="41" spans="1:8" x14ac:dyDescent="0.25">
      <c r="A41" s="30">
        <v>40</v>
      </c>
      <c r="B41" s="31" t="s">
        <v>10773</v>
      </c>
      <c r="C41" s="31" t="s">
        <v>11545</v>
      </c>
      <c r="D41" s="31" t="s">
        <v>13304</v>
      </c>
      <c r="E41" s="31" t="s">
        <v>10761</v>
      </c>
      <c r="F41" s="31" t="s">
        <v>13346</v>
      </c>
      <c r="G41" s="31" t="s">
        <v>10810</v>
      </c>
      <c r="H41" s="30">
        <v>9</v>
      </c>
    </row>
    <row r="42" spans="1:8" x14ac:dyDescent="0.25">
      <c r="A42" s="30">
        <v>41</v>
      </c>
      <c r="B42" s="31" t="s">
        <v>13347</v>
      </c>
      <c r="C42" s="31" t="s">
        <v>13348</v>
      </c>
      <c r="D42" s="31" t="s">
        <v>10730</v>
      </c>
      <c r="E42" s="31" t="s">
        <v>10878</v>
      </c>
      <c r="F42" s="31" t="s">
        <v>13349</v>
      </c>
      <c r="G42" s="31" t="s">
        <v>13350</v>
      </c>
      <c r="H42" s="30">
        <v>6</v>
      </c>
    </row>
    <row r="43" spans="1:8" x14ac:dyDescent="0.25">
      <c r="A43" s="30">
        <v>42</v>
      </c>
      <c r="B43" s="31" t="s">
        <v>13347</v>
      </c>
      <c r="C43" s="31" t="s">
        <v>13348</v>
      </c>
      <c r="D43" s="31" t="s">
        <v>10730</v>
      </c>
      <c r="E43" s="31" t="s">
        <v>10878</v>
      </c>
      <c r="F43" s="31" t="s">
        <v>13351</v>
      </c>
      <c r="G43" s="31" t="s">
        <v>13352</v>
      </c>
      <c r="H43" s="30">
        <v>6</v>
      </c>
    </row>
    <row r="44" spans="1:8" x14ac:dyDescent="0.25">
      <c r="A44" s="30">
        <v>43</v>
      </c>
      <c r="B44" s="31" t="s">
        <v>10877</v>
      </c>
      <c r="C44" s="31" t="s">
        <v>13353</v>
      </c>
      <c r="D44" s="31" t="s">
        <v>10730</v>
      </c>
      <c r="E44" s="31" t="s">
        <v>10878</v>
      </c>
      <c r="F44" s="31" t="s">
        <v>13354</v>
      </c>
      <c r="G44" s="31" t="s">
        <v>12309</v>
      </c>
      <c r="H44" s="30">
        <v>6</v>
      </c>
    </row>
    <row r="45" spans="1:8" x14ac:dyDescent="0.25">
      <c r="A45" s="30">
        <v>44</v>
      </c>
      <c r="B45" s="31" t="s">
        <v>10877</v>
      </c>
      <c r="C45" s="31" t="s">
        <v>13353</v>
      </c>
      <c r="D45" s="31" t="s">
        <v>10730</v>
      </c>
      <c r="E45" s="31" t="s">
        <v>10878</v>
      </c>
      <c r="F45" s="31" t="s">
        <v>13355</v>
      </c>
      <c r="G45" s="31" t="s">
        <v>12309</v>
      </c>
      <c r="H45" s="30">
        <v>6</v>
      </c>
    </row>
    <row r="46" spans="1:8" x14ac:dyDescent="0.25">
      <c r="A46" s="30">
        <v>45</v>
      </c>
      <c r="B46" s="31" t="s">
        <v>10877</v>
      </c>
      <c r="C46" s="31" t="s">
        <v>13353</v>
      </c>
      <c r="D46" s="31" t="s">
        <v>10730</v>
      </c>
      <c r="E46" s="31" t="s">
        <v>10878</v>
      </c>
      <c r="F46" s="31" t="s">
        <v>13356</v>
      </c>
      <c r="G46" s="31" t="s">
        <v>12309</v>
      </c>
      <c r="H46" s="30">
        <v>6</v>
      </c>
    </row>
    <row r="47" spans="1:8" x14ac:dyDescent="0.25">
      <c r="A47" s="30">
        <v>46</v>
      </c>
      <c r="B47" s="31" t="s">
        <v>10877</v>
      </c>
      <c r="C47" s="31" t="s">
        <v>13353</v>
      </c>
      <c r="D47" s="31" t="s">
        <v>10730</v>
      </c>
      <c r="E47" s="31" t="s">
        <v>10878</v>
      </c>
      <c r="F47" s="31" t="s">
        <v>13357</v>
      </c>
      <c r="G47" s="31" t="s">
        <v>12309</v>
      </c>
      <c r="H47" s="30">
        <v>6</v>
      </c>
    </row>
    <row r="48" spans="1:8" x14ac:dyDescent="0.25">
      <c r="A48" s="30">
        <v>47</v>
      </c>
      <c r="B48" s="31" t="s">
        <v>10877</v>
      </c>
      <c r="C48" s="31" t="s">
        <v>13353</v>
      </c>
      <c r="D48" s="31" t="s">
        <v>10730</v>
      </c>
      <c r="E48" s="31" t="s">
        <v>10878</v>
      </c>
      <c r="F48" s="31" t="s">
        <v>13358</v>
      </c>
      <c r="G48" s="31" t="s">
        <v>12309</v>
      </c>
      <c r="H48" s="30">
        <v>6</v>
      </c>
    </row>
    <row r="49" spans="1:8" x14ac:dyDescent="0.25">
      <c r="A49" s="30">
        <v>48</v>
      </c>
      <c r="B49" s="31" t="s">
        <v>10877</v>
      </c>
      <c r="C49" s="31" t="s">
        <v>13353</v>
      </c>
      <c r="D49" s="31" t="s">
        <v>10730</v>
      </c>
      <c r="E49" s="31" t="s">
        <v>10878</v>
      </c>
      <c r="F49" s="31" t="s">
        <v>13359</v>
      </c>
      <c r="G49" s="31" t="s">
        <v>12309</v>
      </c>
      <c r="H49" s="30">
        <v>6</v>
      </c>
    </row>
    <row r="50" spans="1:8" x14ac:dyDescent="0.25">
      <c r="A50" s="30">
        <v>49</v>
      </c>
      <c r="B50" s="31" t="s">
        <v>10877</v>
      </c>
      <c r="C50" s="31" t="s">
        <v>13353</v>
      </c>
      <c r="D50" s="31" t="s">
        <v>10730</v>
      </c>
      <c r="E50" s="31" t="s">
        <v>10878</v>
      </c>
      <c r="F50" s="31" t="s">
        <v>13360</v>
      </c>
      <c r="G50" s="31" t="s">
        <v>10962</v>
      </c>
      <c r="H50" s="30">
        <v>6</v>
      </c>
    </row>
    <row r="51" spans="1:8" x14ac:dyDescent="0.25">
      <c r="A51" s="30">
        <v>50</v>
      </c>
      <c r="B51" s="31" t="s">
        <v>10877</v>
      </c>
      <c r="C51" s="31" t="s">
        <v>13353</v>
      </c>
      <c r="D51" s="31" t="s">
        <v>10730</v>
      </c>
      <c r="E51" s="31" t="s">
        <v>10878</v>
      </c>
      <c r="F51" s="31" t="s">
        <v>13361</v>
      </c>
      <c r="G51" s="31" t="s">
        <v>11183</v>
      </c>
      <c r="H51" s="30">
        <v>6</v>
      </c>
    </row>
    <row r="52" spans="1:8" x14ac:dyDescent="0.25">
      <c r="A52" s="30">
        <v>51</v>
      </c>
      <c r="B52" s="31" t="s">
        <v>10877</v>
      </c>
      <c r="C52" s="31" t="s">
        <v>13353</v>
      </c>
      <c r="D52" s="31" t="s">
        <v>10730</v>
      </c>
      <c r="E52" s="31" t="s">
        <v>10878</v>
      </c>
      <c r="F52" s="31" t="s">
        <v>13362</v>
      </c>
      <c r="G52" s="31" t="s">
        <v>11314</v>
      </c>
      <c r="H52" s="30">
        <v>6</v>
      </c>
    </row>
    <row r="53" spans="1:8" x14ac:dyDescent="0.25">
      <c r="A53" s="30">
        <v>52</v>
      </c>
      <c r="B53" s="31" t="s">
        <v>10877</v>
      </c>
      <c r="C53" s="31" t="s">
        <v>13353</v>
      </c>
      <c r="D53" s="31" t="s">
        <v>10730</v>
      </c>
      <c r="E53" s="31" t="s">
        <v>10878</v>
      </c>
      <c r="F53" s="31" t="s">
        <v>13363</v>
      </c>
      <c r="G53" s="31" t="s">
        <v>10876</v>
      </c>
      <c r="H53" s="30">
        <v>6</v>
      </c>
    </row>
    <row r="54" spans="1:8" x14ac:dyDescent="0.25">
      <c r="A54" s="30">
        <v>53</v>
      </c>
      <c r="B54" s="31" t="s">
        <v>10877</v>
      </c>
      <c r="C54" s="31" t="s">
        <v>13353</v>
      </c>
      <c r="D54" s="31" t="s">
        <v>10730</v>
      </c>
      <c r="E54" s="31" t="s">
        <v>10878</v>
      </c>
      <c r="F54" s="31" t="s">
        <v>13362</v>
      </c>
      <c r="G54" s="31" t="s">
        <v>10883</v>
      </c>
      <c r="H54" s="30">
        <v>6</v>
      </c>
    </row>
    <row r="55" spans="1:8" x14ac:dyDescent="0.25">
      <c r="A55" s="30">
        <v>54</v>
      </c>
      <c r="B55" s="31" t="s">
        <v>10877</v>
      </c>
      <c r="C55" s="31" t="s">
        <v>13353</v>
      </c>
      <c r="D55" s="31" t="s">
        <v>10730</v>
      </c>
      <c r="E55" s="31" t="s">
        <v>10878</v>
      </c>
      <c r="F55" s="31" t="s">
        <v>13364</v>
      </c>
      <c r="G55" s="31" t="s">
        <v>11836</v>
      </c>
      <c r="H55" s="30">
        <v>6</v>
      </c>
    </row>
    <row r="56" spans="1:8" x14ac:dyDescent="0.25">
      <c r="A56" s="30">
        <v>55</v>
      </c>
      <c r="B56" s="31" t="s">
        <v>10877</v>
      </c>
      <c r="C56" s="31" t="s">
        <v>13353</v>
      </c>
      <c r="D56" s="31" t="s">
        <v>10730</v>
      </c>
      <c r="E56" s="31" t="s">
        <v>10878</v>
      </c>
      <c r="F56" s="31" t="s">
        <v>13365</v>
      </c>
      <c r="G56" s="31" t="s">
        <v>11914</v>
      </c>
      <c r="H56" s="30">
        <v>6</v>
      </c>
    </row>
    <row r="57" spans="1:8" x14ac:dyDescent="0.25">
      <c r="A57" s="30">
        <v>56</v>
      </c>
      <c r="B57" s="31" t="s">
        <v>10877</v>
      </c>
      <c r="C57" s="31" t="s">
        <v>13353</v>
      </c>
      <c r="D57" s="31" t="s">
        <v>10730</v>
      </c>
      <c r="E57" s="31" t="s">
        <v>10878</v>
      </c>
      <c r="F57" s="31" t="s">
        <v>13366</v>
      </c>
      <c r="G57" s="31" t="s">
        <v>11914</v>
      </c>
      <c r="H57" s="30">
        <v>6</v>
      </c>
    </row>
    <row r="58" spans="1:8" x14ac:dyDescent="0.25">
      <c r="A58" s="30">
        <v>57</v>
      </c>
      <c r="B58" s="31" t="s">
        <v>10877</v>
      </c>
      <c r="C58" s="31" t="s">
        <v>13353</v>
      </c>
      <c r="D58" s="31" t="s">
        <v>10730</v>
      </c>
      <c r="E58" s="31" t="s">
        <v>10878</v>
      </c>
      <c r="F58" s="31" t="s">
        <v>13367</v>
      </c>
      <c r="G58" s="31" t="s">
        <v>11914</v>
      </c>
      <c r="H58" s="30">
        <v>6</v>
      </c>
    </row>
    <row r="59" spans="1:8" x14ac:dyDescent="0.25">
      <c r="A59" s="30">
        <v>58</v>
      </c>
      <c r="B59" s="31" t="s">
        <v>10877</v>
      </c>
      <c r="C59" s="31" t="s">
        <v>13353</v>
      </c>
      <c r="D59" s="31" t="s">
        <v>10730</v>
      </c>
      <c r="E59" s="31" t="s">
        <v>10878</v>
      </c>
      <c r="F59" s="31" t="s">
        <v>13368</v>
      </c>
      <c r="G59" s="31" t="s">
        <v>11914</v>
      </c>
      <c r="H59" s="30">
        <v>6</v>
      </c>
    </row>
    <row r="60" spans="1:8" x14ac:dyDescent="0.25">
      <c r="A60" s="30">
        <v>59</v>
      </c>
      <c r="B60" s="31" t="s">
        <v>10877</v>
      </c>
      <c r="C60" s="31" t="s">
        <v>13353</v>
      </c>
      <c r="D60" s="31" t="s">
        <v>10730</v>
      </c>
      <c r="E60" s="31" t="s">
        <v>10878</v>
      </c>
      <c r="F60" s="31" t="s">
        <v>13369</v>
      </c>
      <c r="G60" s="31" t="s">
        <v>11921</v>
      </c>
      <c r="H60" s="30">
        <v>6</v>
      </c>
    </row>
    <row r="61" spans="1:8" x14ac:dyDescent="0.25">
      <c r="A61" s="30">
        <v>60</v>
      </c>
      <c r="B61" s="31" t="s">
        <v>10877</v>
      </c>
      <c r="C61" s="31" t="s">
        <v>13353</v>
      </c>
      <c r="D61" s="31" t="s">
        <v>10730</v>
      </c>
      <c r="E61" s="31" t="s">
        <v>10878</v>
      </c>
      <c r="F61" s="31" t="s">
        <v>13370</v>
      </c>
      <c r="G61" s="31" t="s">
        <v>11554</v>
      </c>
      <c r="H61" s="30">
        <v>6</v>
      </c>
    </row>
    <row r="62" spans="1:8" x14ac:dyDescent="0.25">
      <c r="A62" s="30">
        <v>61</v>
      </c>
      <c r="B62" s="31" t="s">
        <v>10877</v>
      </c>
      <c r="C62" s="31" t="s">
        <v>13353</v>
      </c>
      <c r="D62" s="31" t="s">
        <v>10730</v>
      </c>
      <c r="E62" s="31" t="s">
        <v>10878</v>
      </c>
      <c r="F62" s="31" t="s">
        <v>13370</v>
      </c>
      <c r="G62" s="31" t="s">
        <v>13371</v>
      </c>
      <c r="H62" s="30">
        <v>6</v>
      </c>
    </row>
    <row r="63" spans="1:8" x14ac:dyDescent="0.25">
      <c r="A63" s="30">
        <v>62</v>
      </c>
      <c r="B63" s="31" t="s">
        <v>10877</v>
      </c>
      <c r="C63" s="31" t="s">
        <v>13353</v>
      </c>
      <c r="D63" s="31" t="s">
        <v>10730</v>
      </c>
      <c r="E63" s="31" t="s">
        <v>10878</v>
      </c>
      <c r="F63" s="31" t="s">
        <v>13372</v>
      </c>
      <c r="G63" s="31" t="s">
        <v>11591</v>
      </c>
      <c r="H63" s="30">
        <v>6</v>
      </c>
    </row>
    <row r="64" spans="1:8" x14ac:dyDescent="0.25">
      <c r="A64" s="30">
        <v>63</v>
      </c>
      <c r="B64" s="31" t="s">
        <v>10877</v>
      </c>
      <c r="C64" s="31" t="s">
        <v>13353</v>
      </c>
      <c r="D64" s="31" t="s">
        <v>10730</v>
      </c>
      <c r="E64" s="31" t="s">
        <v>10878</v>
      </c>
      <c r="F64" s="31" t="s">
        <v>13373</v>
      </c>
      <c r="G64" s="31" t="s">
        <v>11924</v>
      </c>
      <c r="H64" s="30">
        <v>6</v>
      </c>
    </row>
    <row r="65" spans="1:8" x14ac:dyDescent="0.25">
      <c r="A65" s="30">
        <v>64</v>
      </c>
      <c r="B65" s="31" t="s">
        <v>10877</v>
      </c>
      <c r="C65" s="31" t="s">
        <v>13353</v>
      </c>
      <c r="D65" s="31" t="s">
        <v>10730</v>
      </c>
      <c r="E65" s="31" t="s">
        <v>10878</v>
      </c>
      <c r="F65" s="31" t="s">
        <v>13374</v>
      </c>
      <c r="G65" s="31" t="s">
        <v>11924</v>
      </c>
      <c r="H65" s="30">
        <v>6</v>
      </c>
    </row>
    <row r="66" spans="1:8" x14ac:dyDescent="0.25">
      <c r="A66" s="30">
        <v>65</v>
      </c>
      <c r="B66" s="31" t="s">
        <v>10877</v>
      </c>
      <c r="C66" s="31" t="s">
        <v>13353</v>
      </c>
      <c r="D66" s="31" t="s">
        <v>10730</v>
      </c>
      <c r="E66" s="31" t="s">
        <v>10878</v>
      </c>
      <c r="F66" s="31" t="s">
        <v>13375</v>
      </c>
      <c r="G66" s="31" t="s">
        <v>11924</v>
      </c>
      <c r="H66" s="30">
        <v>6</v>
      </c>
    </row>
    <row r="67" spans="1:8" x14ac:dyDescent="0.25">
      <c r="A67" s="30">
        <v>66</v>
      </c>
      <c r="B67" s="31" t="s">
        <v>10877</v>
      </c>
      <c r="C67" s="31" t="s">
        <v>13353</v>
      </c>
      <c r="D67" s="31" t="s">
        <v>10730</v>
      </c>
      <c r="E67" s="31" t="s">
        <v>10878</v>
      </c>
      <c r="F67" s="31" t="s">
        <v>13376</v>
      </c>
      <c r="G67" s="31" t="s">
        <v>12626</v>
      </c>
      <c r="H67" s="30">
        <v>6</v>
      </c>
    </row>
    <row r="68" spans="1:8" x14ac:dyDescent="0.25">
      <c r="A68" s="30">
        <v>67</v>
      </c>
      <c r="B68" s="31" t="s">
        <v>10877</v>
      </c>
      <c r="C68" s="31" t="s">
        <v>13353</v>
      </c>
      <c r="D68" s="31" t="s">
        <v>10730</v>
      </c>
      <c r="E68" s="31" t="s">
        <v>10878</v>
      </c>
      <c r="F68" s="31" t="s">
        <v>13377</v>
      </c>
      <c r="G68" s="31" t="s">
        <v>13378</v>
      </c>
      <c r="H68" s="30">
        <v>6</v>
      </c>
    </row>
    <row r="69" spans="1:8" x14ac:dyDescent="0.25">
      <c r="A69" s="30">
        <v>68</v>
      </c>
      <c r="B69" s="31" t="s">
        <v>10877</v>
      </c>
      <c r="C69" s="31" t="s">
        <v>13353</v>
      </c>
      <c r="D69" s="31" t="s">
        <v>10730</v>
      </c>
      <c r="E69" s="31" t="s">
        <v>10878</v>
      </c>
      <c r="F69" s="31" t="s">
        <v>13364</v>
      </c>
      <c r="G69" s="31" t="s">
        <v>12611</v>
      </c>
      <c r="H69" s="30">
        <v>6</v>
      </c>
    </row>
    <row r="70" spans="1:8" x14ac:dyDescent="0.25">
      <c r="A70" s="30">
        <v>69</v>
      </c>
      <c r="B70" s="31" t="s">
        <v>10877</v>
      </c>
      <c r="C70" s="31" t="s">
        <v>13353</v>
      </c>
      <c r="D70" s="31" t="s">
        <v>10730</v>
      </c>
      <c r="E70" s="31" t="s">
        <v>10878</v>
      </c>
      <c r="F70" s="31" t="s">
        <v>13379</v>
      </c>
      <c r="G70" s="31" t="s">
        <v>11545</v>
      </c>
      <c r="H70" s="30">
        <v>6</v>
      </c>
    </row>
    <row r="71" spans="1:8" x14ac:dyDescent="0.25">
      <c r="A71" s="30">
        <v>70</v>
      </c>
      <c r="B71" s="31" t="s">
        <v>10877</v>
      </c>
      <c r="C71" s="31" t="s">
        <v>13353</v>
      </c>
      <c r="D71" s="31" t="s">
        <v>10730</v>
      </c>
      <c r="E71" s="31" t="s">
        <v>10878</v>
      </c>
      <c r="F71" s="31" t="s">
        <v>13380</v>
      </c>
      <c r="G71" s="31" t="s">
        <v>12360</v>
      </c>
      <c r="H71" s="30">
        <v>6</v>
      </c>
    </row>
    <row r="72" spans="1:8" x14ac:dyDescent="0.25">
      <c r="A72" s="30">
        <v>71</v>
      </c>
      <c r="B72" s="31" t="s">
        <v>10877</v>
      </c>
      <c r="C72" s="31" t="s">
        <v>13353</v>
      </c>
      <c r="D72" s="31" t="s">
        <v>10730</v>
      </c>
      <c r="E72" s="31" t="s">
        <v>10878</v>
      </c>
      <c r="F72" s="31" t="s">
        <v>13381</v>
      </c>
      <c r="G72" s="31" t="s">
        <v>12360</v>
      </c>
      <c r="H72" s="30">
        <v>6</v>
      </c>
    </row>
    <row r="73" spans="1:8" x14ac:dyDescent="0.25">
      <c r="A73" s="30">
        <v>72</v>
      </c>
      <c r="B73" s="31" t="s">
        <v>13382</v>
      </c>
      <c r="C73" s="31" t="s">
        <v>13383</v>
      </c>
      <c r="D73" s="31" t="s">
        <v>10730</v>
      </c>
      <c r="E73" s="31" t="s">
        <v>10878</v>
      </c>
      <c r="F73" s="31" t="s">
        <v>13384</v>
      </c>
      <c r="G73" s="31" t="s">
        <v>13385</v>
      </c>
      <c r="H73" s="30">
        <v>6</v>
      </c>
    </row>
    <row r="74" spans="1:8" x14ac:dyDescent="0.25">
      <c r="A74" s="30">
        <v>73</v>
      </c>
      <c r="B74" s="31" t="s">
        <v>13386</v>
      </c>
      <c r="C74" s="31" t="s">
        <v>13387</v>
      </c>
      <c r="D74" s="31" t="s">
        <v>10730</v>
      </c>
      <c r="E74" s="31" t="s">
        <v>10878</v>
      </c>
      <c r="F74" s="31" t="s">
        <v>13388</v>
      </c>
      <c r="G74" s="31" t="s">
        <v>13389</v>
      </c>
      <c r="H74" s="30">
        <v>6</v>
      </c>
    </row>
    <row r="75" spans="1:8" x14ac:dyDescent="0.25">
      <c r="A75" s="30">
        <v>74</v>
      </c>
      <c r="B75" s="31" t="s">
        <v>13390</v>
      </c>
      <c r="C75" s="31" t="s">
        <v>13391</v>
      </c>
      <c r="D75" s="31" t="s">
        <v>10730</v>
      </c>
      <c r="E75" s="31" t="s">
        <v>10878</v>
      </c>
      <c r="F75" s="31" t="s">
        <v>13392</v>
      </c>
      <c r="G75" s="31" t="s">
        <v>13393</v>
      </c>
      <c r="H75" s="30">
        <v>6</v>
      </c>
    </row>
    <row r="76" spans="1:8" x14ac:dyDescent="0.25">
      <c r="A76" s="30">
        <v>75</v>
      </c>
      <c r="B76" s="31" t="s">
        <v>13390</v>
      </c>
      <c r="C76" s="31" t="s">
        <v>13391</v>
      </c>
      <c r="D76" s="31" t="s">
        <v>10730</v>
      </c>
      <c r="E76" s="31" t="s">
        <v>10878</v>
      </c>
      <c r="F76" s="31" t="s">
        <v>13394</v>
      </c>
      <c r="G76" s="31" t="s">
        <v>13395</v>
      </c>
      <c r="H76" s="30">
        <v>6</v>
      </c>
    </row>
    <row r="77" spans="1:8" x14ac:dyDescent="0.25">
      <c r="A77" s="30">
        <v>76</v>
      </c>
      <c r="B77" s="31" t="s">
        <v>13390</v>
      </c>
      <c r="C77" s="31" t="s">
        <v>13391</v>
      </c>
      <c r="D77" s="31" t="s">
        <v>10730</v>
      </c>
      <c r="E77" s="31" t="s">
        <v>10878</v>
      </c>
      <c r="F77" s="31" t="s">
        <v>13396</v>
      </c>
      <c r="G77" s="31" t="s">
        <v>13397</v>
      </c>
      <c r="H77" s="30">
        <v>6</v>
      </c>
    </row>
    <row r="78" spans="1:8" x14ac:dyDescent="0.25">
      <c r="A78" s="30">
        <v>77</v>
      </c>
      <c r="B78" s="31" t="s">
        <v>13390</v>
      </c>
      <c r="C78" s="31" t="s">
        <v>13391</v>
      </c>
      <c r="D78" s="31" t="s">
        <v>10730</v>
      </c>
      <c r="E78" s="31" t="s">
        <v>10878</v>
      </c>
      <c r="F78" s="31" t="s">
        <v>13398</v>
      </c>
      <c r="G78" s="31" t="s">
        <v>13399</v>
      </c>
      <c r="H78" s="30">
        <v>6</v>
      </c>
    </row>
    <row r="79" spans="1:8" x14ac:dyDescent="0.25">
      <c r="A79" s="30">
        <v>78</v>
      </c>
      <c r="B79" s="31" t="s">
        <v>13390</v>
      </c>
      <c r="C79" s="31" t="s">
        <v>13391</v>
      </c>
      <c r="D79" s="31" t="s">
        <v>10730</v>
      </c>
      <c r="E79" s="31" t="s">
        <v>10878</v>
      </c>
      <c r="F79" s="31" t="s">
        <v>13400</v>
      </c>
      <c r="G79" s="31" t="s">
        <v>13401</v>
      </c>
      <c r="H79" s="30">
        <v>6</v>
      </c>
    </row>
    <row r="80" spans="1:8" x14ac:dyDescent="0.25">
      <c r="A80" s="30">
        <v>79</v>
      </c>
      <c r="B80" s="31" t="s">
        <v>13390</v>
      </c>
      <c r="C80" s="31" t="s">
        <v>13391</v>
      </c>
      <c r="D80" s="31" t="s">
        <v>10730</v>
      </c>
      <c r="E80" s="31" t="s">
        <v>10878</v>
      </c>
      <c r="F80" s="31" t="s">
        <v>13402</v>
      </c>
      <c r="G80" s="31" t="s">
        <v>13403</v>
      </c>
      <c r="H80" s="30">
        <v>6</v>
      </c>
    </row>
    <row r="81" spans="1:8" x14ac:dyDescent="0.25">
      <c r="A81" s="30">
        <v>80</v>
      </c>
      <c r="B81" s="31" t="s">
        <v>13390</v>
      </c>
      <c r="C81" s="31" t="s">
        <v>13391</v>
      </c>
      <c r="D81" s="31" t="s">
        <v>10730</v>
      </c>
      <c r="E81" s="31" t="s">
        <v>10878</v>
      </c>
      <c r="F81" s="31" t="s">
        <v>13404</v>
      </c>
      <c r="G81" s="31" t="s">
        <v>13405</v>
      </c>
      <c r="H81" s="30">
        <v>6</v>
      </c>
    </row>
    <row r="82" spans="1:8" x14ac:dyDescent="0.25">
      <c r="A82" s="30">
        <v>81</v>
      </c>
      <c r="B82" s="31" t="s">
        <v>13390</v>
      </c>
      <c r="C82" s="31" t="s">
        <v>13391</v>
      </c>
      <c r="D82" s="31" t="s">
        <v>10730</v>
      </c>
      <c r="E82" s="31" t="s">
        <v>10878</v>
      </c>
      <c r="F82" s="31" t="s">
        <v>13406</v>
      </c>
      <c r="G82" s="31" t="s">
        <v>13407</v>
      </c>
      <c r="H82" s="30">
        <v>6</v>
      </c>
    </row>
    <row r="83" spans="1:8" x14ac:dyDescent="0.25">
      <c r="A83" s="30">
        <v>82</v>
      </c>
      <c r="B83" s="31" t="s">
        <v>13390</v>
      </c>
      <c r="C83" s="31" t="s">
        <v>13391</v>
      </c>
      <c r="D83" s="31" t="s">
        <v>10730</v>
      </c>
      <c r="E83" s="31" t="s">
        <v>10878</v>
      </c>
      <c r="F83" s="31" t="s">
        <v>13408</v>
      </c>
      <c r="G83" s="31" t="s">
        <v>13409</v>
      </c>
      <c r="H83" s="30">
        <v>6</v>
      </c>
    </row>
    <row r="84" spans="1:8" x14ac:dyDescent="0.25">
      <c r="A84" s="30">
        <v>83</v>
      </c>
      <c r="B84" s="31" t="s">
        <v>13390</v>
      </c>
      <c r="C84" s="31" t="s">
        <v>13391</v>
      </c>
      <c r="D84" s="31" t="s">
        <v>10730</v>
      </c>
      <c r="E84" s="31" t="s">
        <v>10878</v>
      </c>
      <c r="F84" s="31" t="s">
        <v>13410</v>
      </c>
      <c r="G84" s="31" t="s">
        <v>13409</v>
      </c>
      <c r="H84" s="30">
        <v>6</v>
      </c>
    </row>
    <row r="85" spans="1:8" x14ac:dyDescent="0.25">
      <c r="A85" s="30">
        <v>84</v>
      </c>
      <c r="B85" s="31" t="s">
        <v>13390</v>
      </c>
      <c r="C85" s="31" t="s">
        <v>13391</v>
      </c>
      <c r="D85" s="31" t="s">
        <v>10730</v>
      </c>
      <c r="E85" s="31" t="s">
        <v>10878</v>
      </c>
      <c r="F85" s="31" t="s">
        <v>13411</v>
      </c>
      <c r="G85" s="31" t="s">
        <v>13409</v>
      </c>
      <c r="H85" s="30">
        <v>6</v>
      </c>
    </row>
    <row r="86" spans="1:8" x14ac:dyDescent="0.25">
      <c r="A86" s="30">
        <v>85</v>
      </c>
      <c r="B86" s="31" t="s">
        <v>13390</v>
      </c>
      <c r="C86" s="31" t="s">
        <v>13391</v>
      </c>
      <c r="D86" s="31" t="s">
        <v>10730</v>
      </c>
      <c r="E86" s="31" t="s">
        <v>10878</v>
      </c>
      <c r="F86" s="31" t="s">
        <v>13412</v>
      </c>
      <c r="G86" s="31" t="s">
        <v>13413</v>
      </c>
      <c r="H86" s="30">
        <v>6</v>
      </c>
    </row>
    <row r="87" spans="1:8" x14ac:dyDescent="0.25">
      <c r="A87" s="30">
        <v>86</v>
      </c>
      <c r="B87" s="31" t="s">
        <v>13390</v>
      </c>
      <c r="C87" s="31" t="s">
        <v>13391</v>
      </c>
      <c r="D87" s="31" t="s">
        <v>10730</v>
      </c>
      <c r="E87" s="31" t="s">
        <v>10878</v>
      </c>
      <c r="F87" s="31" t="s">
        <v>13414</v>
      </c>
      <c r="G87" s="31" t="s">
        <v>13415</v>
      </c>
      <c r="H87" s="30">
        <v>6</v>
      </c>
    </row>
    <row r="88" spans="1:8" x14ac:dyDescent="0.25">
      <c r="A88" s="30">
        <v>87</v>
      </c>
      <c r="B88" s="31" t="s">
        <v>13390</v>
      </c>
      <c r="C88" s="31" t="s">
        <v>13391</v>
      </c>
      <c r="D88" s="31" t="s">
        <v>10730</v>
      </c>
      <c r="E88" s="31" t="s">
        <v>10878</v>
      </c>
      <c r="F88" s="31" t="s">
        <v>13416</v>
      </c>
      <c r="G88" s="31" t="s">
        <v>13417</v>
      </c>
      <c r="H88" s="30">
        <v>6</v>
      </c>
    </row>
    <row r="89" spans="1:8" x14ac:dyDescent="0.25">
      <c r="A89" s="30">
        <v>88</v>
      </c>
      <c r="B89" s="31" t="s">
        <v>13390</v>
      </c>
      <c r="C89" s="31" t="s">
        <v>13391</v>
      </c>
      <c r="D89" s="31" t="s">
        <v>10730</v>
      </c>
      <c r="E89" s="31" t="s">
        <v>10878</v>
      </c>
      <c r="F89" s="31" t="s">
        <v>13418</v>
      </c>
      <c r="G89" s="31" t="s">
        <v>13417</v>
      </c>
      <c r="H89" s="30">
        <v>6</v>
      </c>
    </row>
    <row r="90" spans="1:8" x14ac:dyDescent="0.25">
      <c r="A90" s="30">
        <v>89</v>
      </c>
      <c r="B90" s="31" t="s">
        <v>13390</v>
      </c>
      <c r="C90" s="31" t="s">
        <v>13391</v>
      </c>
      <c r="D90" s="31" t="s">
        <v>10730</v>
      </c>
      <c r="E90" s="31" t="s">
        <v>10878</v>
      </c>
      <c r="F90" s="31" t="s">
        <v>13419</v>
      </c>
      <c r="G90" s="31" t="s">
        <v>13417</v>
      </c>
      <c r="H90" s="30">
        <v>6</v>
      </c>
    </row>
    <row r="91" spans="1:8" x14ac:dyDescent="0.25">
      <c r="A91" s="30">
        <v>90</v>
      </c>
      <c r="B91" s="31" t="s">
        <v>13390</v>
      </c>
      <c r="C91" s="31" t="s">
        <v>13391</v>
      </c>
      <c r="D91" s="31" t="s">
        <v>10730</v>
      </c>
      <c r="E91" s="31" t="s">
        <v>10878</v>
      </c>
      <c r="F91" s="31" t="s">
        <v>13420</v>
      </c>
      <c r="G91" s="31" t="s">
        <v>13417</v>
      </c>
      <c r="H91" s="30">
        <v>6</v>
      </c>
    </row>
    <row r="92" spans="1:8" x14ac:dyDescent="0.25">
      <c r="A92" s="30">
        <v>91</v>
      </c>
      <c r="B92" s="31" t="s">
        <v>13390</v>
      </c>
      <c r="C92" s="31" t="s">
        <v>13391</v>
      </c>
      <c r="D92" s="31" t="s">
        <v>10730</v>
      </c>
      <c r="E92" s="31" t="s">
        <v>10878</v>
      </c>
      <c r="F92" s="31" t="s">
        <v>13421</v>
      </c>
      <c r="G92" s="31" t="s">
        <v>13422</v>
      </c>
      <c r="H92" s="30">
        <v>6</v>
      </c>
    </row>
    <row r="93" spans="1:8" x14ac:dyDescent="0.25">
      <c r="A93" s="30">
        <v>92</v>
      </c>
      <c r="B93" s="31" t="s">
        <v>13390</v>
      </c>
      <c r="C93" s="31" t="s">
        <v>13391</v>
      </c>
      <c r="D93" s="31" t="s">
        <v>10730</v>
      </c>
      <c r="E93" s="31" t="s">
        <v>10878</v>
      </c>
      <c r="F93" s="31" t="s">
        <v>13423</v>
      </c>
      <c r="G93" s="31" t="s">
        <v>13424</v>
      </c>
      <c r="H93" s="30">
        <v>6</v>
      </c>
    </row>
    <row r="94" spans="1:8" x14ac:dyDescent="0.25">
      <c r="A94" s="30">
        <v>93</v>
      </c>
      <c r="B94" s="31" t="s">
        <v>13390</v>
      </c>
      <c r="C94" s="31" t="s">
        <v>13391</v>
      </c>
      <c r="D94" s="31" t="s">
        <v>10730</v>
      </c>
      <c r="E94" s="31" t="s">
        <v>10878</v>
      </c>
      <c r="F94" s="31" t="s">
        <v>13425</v>
      </c>
      <c r="G94" s="31" t="s">
        <v>13426</v>
      </c>
      <c r="H94" s="30">
        <v>6</v>
      </c>
    </row>
    <row r="95" spans="1:8" x14ac:dyDescent="0.25">
      <c r="A95" s="30">
        <v>94</v>
      </c>
      <c r="B95" s="31" t="s">
        <v>13390</v>
      </c>
      <c r="C95" s="31" t="s">
        <v>13391</v>
      </c>
      <c r="D95" s="31" t="s">
        <v>10730</v>
      </c>
      <c r="E95" s="31" t="s">
        <v>10878</v>
      </c>
      <c r="F95" s="31" t="s">
        <v>13427</v>
      </c>
      <c r="G95" s="31" t="s">
        <v>13426</v>
      </c>
      <c r="H95" s="30">
        <v>6</v>
      </c>
    </row>
    <row r="96" spans="1:8" x14ac:dyDescent="0.25">
      <c r="A96" s="30">
        <v>95</v>
      </c>
      <c r="B96" s="31" t="s">
        <v>13390</v>
      </c>
      <c r="C96" s="31" t="s">
        <v>13391</v>
      </c>
      <c r="D96" s="31" t="s">
        <v>10730</v>
      </c>
      <c r="E96" s="31" t="s">
        <v>10878</v>
      </c>
      <c r="F96" s="31" t="s">
        <v>13428</v>
      </c>
      <c r="G96" s="31" t="s">
        <v>13426</v>
      </c>
      <c r="H96" s="30">
        <v>6</v>
      </c>
    </row>
    <row r="97" spans="1:8" x14ac:dyDescent="0.25">
      <c r="A97" s="30">
        <v>96</v>
      </c>
      <c r="B97" s="31" t="s">
        <v>13390</v>
      </c>
      <c r="C97" s="31" t="s">
        <v>13391</v>
      </c>
      <c r="D97" s="31" t="s">
        <v>10730</v>
      </c>
      <c r="E97" s="31" t="s">
        <v>10878</v>
      </c>
      <c r="F97" s="31" t="s">
        <v>13429</v>
      </c>
      <c r="G97" s="31" t="s">
        <v>13426</v>
      </c>
      <c r="H97" s="30">
        <v>6</v>
      </c>
    </row>
    <row r="98" spans="1:8" x14ac:dyDescent="0.25">
      <c r="A98" s="30">
        <v>97</v>
      </c>
      <c r="B98" s="31" t="s">
        <v>13390</v>
      </c>
      <c r="C98" s="31" t="s">
        <v>13391</v>
      </c>
      <c r="D98" s="31" t="s">
        <v>10730</v>
      </c>
      <c r="E98" s="31" t="s">
        <v>10878</v>
      </c>
      <c r="F98" s="31" t="s">
        <v>13430</v>
      </c>
      <c r="G98" s="31" t="s">
        <v>12611</v>
      </c>
      <c r="H98" s="30">
        <v>6</v>
      </c>
    </row>
    <row r="99" spans="1:8" x14ac:dyDescent="0.25">
      <c r="A99" s="30">
        <v>98</v>
      </c>
      <c r="B99" s="31" t="s">
        <v>13390</v>
      </c>
      <c r="C99" s="31" t="s">
        <v>13391</v>
      </c>
      <c r="D99" s="31" t="s">
        <v>10730</v>
      </c>
      <c r="E99" s="31" t="s">
        <v>10878</v>
      </c>
      <c r="F99" s="31" t="s">
        <v>13431</v>
      </c>
      <c r="G99" s="31" t="s">
        <v>13432</v>
      </c>
      <c r="H99" s="30">
        <v>6</v>
      </c>
    </row>
    <row r="100" spans="1:8" x14ac:dyDescent="0.25">
      <c r="A100" s="30">
        <v>99</v>
      </c>
      <c r="B100" s="31" t="s">
        <v>13390</v>
      </c>
      <c r="C100" s="31" t="s">
        <v>13391</v>
      </c>
      <c r="D100" s="31" t="s">
        <v>10730</v>
      </c>
      <c r="E100" s="31" t="s">
        <v>10878</v>
      </c>
      <c r="F100" s="31" t="s">
        <v>13433</v>
      </c>
      <c r="G100" s="31" t="s">
        <v>13434</v>
      </c>
      <c r="H100" s="30">
        <v>6</v>
      </c>
    </row>
    <row r="101" spans="1:8" x14ac:dyDescent="0.25">
      <c r="A101" s="30">
        <v>100</v>
      </c>
      <c r="B101" s="31" t="s">
        <v>13435</v>
      </c>
      <c r="C101" s="31" t="s">
        <v>13436</v>
      </c>
      <c r="D101" s="31" t="s">
        <v>10730</v>
      </c>
      <c r="E101" s="31" t="s">
        <v>10878</v>
      </c>
      <c r="F101" s="31" t="s">
        <v>13437</v>
      </c>
      <c r="G101" s="31" t="s">
        <v>13438</v>
      </c>
      <c r="H101" s="30">
        <v>6</v>
      </c>
    </row>
    <row r="102" spans="1:8" x14ac:dyDescent="0.25">
      <c r="A102" s="30">
        <v>101</v>
      </c>
      <c r="B102" s="31" t="s">
        <v>13435</v>
      </c>
      <c r="C102" s="31" t="s">
        <v>13436</v>
      </c>
      <c r="D102" s="31" t="s">
        <v>10730</v>
      </c>
      <c r="E102" s="31" t="s">
        <v>10878</v>
      </c>
      <c r="F102" s="31" t="s">
        <v>13439</v>
      </c>
      <c r="G102" s="31" t="s">
        <v>13438</v>
      </c>
      <c r="H102" s="30">
        <v>6</v>
      </c>
    </row>
    <row r="103" spans="1:8" x14ac:dyDescent="0.25">
      <c r="A103" s="30">
        <v>102</v>
      </c>
      <c r="B103" s="31" t="s">
        <v>13435</v>
      </c>
      <c r="C103" s="31" t="s">
        <v>13436</v>
      </c>
      <c r="D103" s="31" t="s">
        <v>10730</v>
      </c>
      <c r="E103" s="31" t="s">
        <v>10878</v>
      </c>
      <c r="F103" s="31" t="s">
        <v>13440</v>
      </c>
      <c r="G103" s="31" t="s">
        <v>13441</v>
      </c>
      <c r="H103" s="30">
        <v>6</v>
      </c>
    </row>
    <row r="104" spans="1:8" x14ac:dyDescent="0.25">
      <c r="A104" s="30">
        <v>103</v>
      </c>
      <c r="B104" s="31" t="s">
        <v>13435</v>
      </c>
      <c r="C104" s="31" t="s">
        <v>13436</v>
      </c>
      <c r="D104" s="31" t="s">
        <v>10730</v>
      </c>
      <c r="E104" s="31" t="s">
        <v>10878</v>
      </c>
      <c r="F104" s="31" t="s">
        <v>13442</v>
      </c>
      <c r="G104" s="31" t="s">
        <v>13443</v>
      </c>
      <c r="H104" s="30">
        <v>6</v>
      </c>
    </row>
    <row r="105" spans="1:8" x14ac:dyDescent="0.25">
      <c r="A105" s="30">
        <v>104</v>
      </c>
      <c r="B105" s="31" t="s">
        <v>13435</v>
      </c>
      <c r="C105" s="31" t="s">
        <v>13436</v>
      </c>
      <c r="D105" s="31" t="s">
        <v>10730</v>
      </c>
      <c r="E105" s="31" t="s">
        <v>10878</v>
      </c>
      <c r="F105" s="31" t="s">
        <v>13444</v>
      </c>
      <c r="G105" s="31" t="s">
        <v>13445</v>
      </c>
      <c r="H105" s="30">
        <v>6</v>
      </c>
    </row>
    <row r="106" spans="1:8" x14ac:dyDescent="0.25">
      <c r="A106" s="30">
        <v>105</v>
      </c>
      <c r="B106" s="31" t="s">
        <v>13435</v>
      </c>
      <c r="C106" s="31" t="s">
        <v>13436</v>
      </c>
      <c r="D106" s="31" t="s">
        <v>10730</v>
      </c>
      <c r="E106" s="31" t="s">
        <v>10878</v>
      </c>
      <c r="F106" s="31" t="s">
        <v>13446</v>
      </c>
      <c r="G106" s="31" t="s">
        <v>13445</v>
      </c>
      <c r="H106" s="30">
        <v>6</v>
      </c>
    </row>
    <row r="107" spans="1:8" x14ac:dyDescent="0.25">
      <c r="A107" s="30">
        <v>106</v>
      </c>
      <c r="B107" s="31" t="s">
        <v>13435</v>
      </c>
      <c r="C107" s="31" t="s">
        <v>13436</v>
      </c>
      <c r="D107" s="31" t="s">
        <v>10730</v>
      </c>
      <c r="E107" s="31" t="s">
        <v>10878</v>
      </c>
      <c r="F107" s="31" t="s">
        <v>13447</v>
      </c>
      <c r="G107" s="31" t="s">
        <v>13445</v>
      </c>
      <c r="H107" s="30">
        <v>6</v>
      </c>
    </row>
    <row r="108" spans="1:8" x14ac:dyDescent="0.25">
      <c r="A108" s="30">
        <v>107</v>
      </c>
      <c r="B108" s="31" t="s">
        <v>13435</v>
      </c>
      <c r="C108" s="31" t="s">
        <v>13436</v>
      </c>
      <c r="D108" s="31" t="s">
        <v>10730</v>
      </c>
      <c r="E108" s="31" t="s">
        <v>10878</v>
      </c>
      <c r="F108" s="31" t="s">
        <v>13448</v>
      </c>
      <c r="G108" s="31" t="s">
        <v>13445</v>
      </c>
      <c r="H108" s="30">
        <v>6</v>
      </c>
    </row>
    <row r="109" spans="1:8" x14ac:dyDescent="0.25">
      <c r="A109" s="30">
        <v>108</v>
      </c>
      <c r="B109" s="31" t="s">
        <v>13435</v>
      </c>
      <c r="C109" s="31" t="s">
        <v>13436</v>
      </c>
      <c r="D109" s="31" t="s">
        <v>10730</v>
      </c>
      <c r="E109" s="31" t="s">
        <v>10878</v>
      </c>
      <c r="F109" s="31" t="s">
        <v>13449</v>
      </c>
      <c r="G109" s="31" t="s">
        <v>13450</v>
      </c>
      <c r="H109" s="30">
        <v>6</v>
      </c>
    </row>
    <row r="110" spans="1:8" x14ac:dyDescent="0.25">
      <c r="A110" s="30">
        <v>109</v>
      </c>
      <c r="B110" s="31" t="s">
        <v>13435</v>
      </c>
      <c r="C110" s="31" t="s">
        <v>13436</v>
      </c>
      <c r="D110" s="31" t="s">
        <v>10730</v>
      </c>
      <c r="E110" s="31" t="s">
        <v>10878</v>
      </c>
      <c r="F110" s="31" t="s">
        <v>13451</v>
      </c>
      <c r="G110" s="31" t="s">
        <v>13452</v>
      </c>
      <c r="H110" s="30">
        <v>6</v>
      </c>
    </row>
    <row r="111" spans="1:8" x14ac:dyDescent="0.25">
      <c r="A111" s="30">
        <v>110</v>
      </c>
      <c r="B111" s="31" t="s">
        <v>13435</v>
      </c>
      <c r="C111" s="31" t="s">
        <v>13436</v>
      </c>
      <c r="D111" s="31" t="s">
        <v>10730</v>
      </c>
      <c r="E111" s="31" t="s">
        <v>10878</v>
      </c>
      <c r="F111" s="31" t="s">
        <v>13453</v>
      </c>
      <c r="G111" s="31" t="s">
        <v>13436</v>
      </c>
      <c r="H111" s="30">
        <v>6</v>
      </c>
    </row>
    <row r="112" spans="1:8" x14ac:dyDescent="0.25">
      <c r="A112" s="30">
        <v>111</v>
      </c>
      <c r="B112" s="31" t="s">
        <v>13435</v>
      </c>
      <c r="C112" s="31" t="s">
        <v>13436</v>
      </c>
      <c r="D112" s="31" t="s">
        <v>10730</v>
      </c>
      <c r="E112" s="31" t="s">
        <v>10878</v>
      </c>
      <c r="F112" s="31" t="s">
        <v>13454</v>
      </c>
      <c r="G112" s="31" t="s">
        <v>13455</v>
      </c>
      <c r="H112" s="30">
        <v>6</v>
      </c>
    </row>
    <row r="113" spans="1:8" x14ac:dyDescent="0.25">
      <c r="A113" s="30">
        <v>112</v>
      </c>
      <c r="B113" s="31" t="s">
        <v>13435</v>
      </c>
      <c r="C113" s="31" t="s">
        <v>13436</v>
      </c>
      <c r="D113" s="31" t="s">
        <v>10730</v>
      </c>
      <c r="E113" s="31" t="s">
        <v>10878</v>
      </c>
      <c r="F113" s="31" t="s">
        <v>13456</v>
      </c>
      <c r="G113" s="31" t="s">
        <v>13457</v>
      </c>
      <c r="H113" s="30">
        <v>6</v>
      </c>
    </row>
    <row r="114" spans="1:8" x14ac:dyDescent="0.25">
      <c r="A114" s="30">
        <v>113</v>
      </c>
      <c r="B114" s="31" t="s">
        <v>13435</v>
      </c>
      <c r="C114" s="31" t="s">
        <v>13436</v>
      </c>
      <c r="D114" s="31" t="s">
        <v>10730</v>
      </c>
      <c r="E114" s="31" t="s">
        <v>10878</v>
      </c>
      <c r="F114" s="31" t="s">
        <v>13458</v>
      </c>
      <c r="G114" s="31" t="s">
        <v>13459</v>
      </c>
      <c r="H114" s="30">
        <v>6</v>
      </c>
    </row>
    <row r="115" spans="1:8" x14ac:dyDescent="0.25">
      <c r="A115" s="30">
        <v>114</v>
      </c>
      <c r="B115" s="31" t="s">
        <v>12282</v>
      </c>
      <c r="C115" s="31" t="s">
        <v>13460</v>
      </c>
      <c r="D115" s="31" t="s">
        <v>13461</v>
      </c>
      <c r="E115" s="31" t="s">
        <v>11662</v>
      </c>
      <c r="F115" s="31" t="s">
        <v>13462</v>
      </c>
      <c r="G115" s="31" t="s">
        <v>11927</v>
      </c>
      <c r="H115" s="30">
        <v>8</v>
      </c>
    </row>
    <row r="116" spans="1:8" x14ac:dyDescent="0.25">
      <c r="A116" s="30">
        <v>115</v>
      </c>
      <c r="B116" s="31" t="s">
        <v>12282</v>
      </c>
      <c r="C116" s="31" t="s">
        <v>13460</v>
      </c>
      <c r="D116" s="31" t="s">
        <v>13461</v>
      </c>
      <c r="E116" s="31" t="s">
        <v>11662</v>
      </c>
      <c r="F116" s="31" t="s">
        <v>13463</v>
      </c>
      <c r="G116" s="31" t="s">
        <v>12281</v>
      </c>
      <c r="H116" s="30">
        <v>8</v>
      </c>
    </row>
    <row r="117" spans="1:8" x14ac:dyDescent="0.25">
      <c r="A117" s="30">
        <v>116</v>
      </c>
      <c r="B117" s="31" t="s">
        <v>11936</v>
      </c>
      <c r="C117" s="31" t="s">
        <v>13464</v>
      </c>
      <c r="D117" s="31" t="s">
        <v>13461</v>
      </c>
      <c r="E117" s="31" t="s">
        <v>11662</v>
      </c>
      <c r="F117" s="31" t="s">
        <v>13465</v>
      </c>
      <c r="G117" s="31" t="s">
        <v>13466</v>
      </c>
      <c r="H117" s="30">
        <v>8</v>
      </c>
    </row>
    <row r="118" spans="1:8" x14ac:dyDescent="0.25">
      <c r="A118" s="30">
        <v>117</v>
      </c>
      <c r="B118" s="31" t="s">
        <v>11936</v>
      </c>
      <c r="C118" s="31" t="s">
        <v>13464</v>
      </c>
      <c r="D118" s="31" t="s">
        <v>13461</v>
      </c>
      <c r="E118" s="31" t="s">
        <v>11662</v>
      </c>
      <c r="F118" s="31" t="s">
        <v>13467</v>
      </c>
      <c r="G118" s="31" t="s">
        <v>12269</v>
      </c>
      <c r="H118" s="30">
        <v>8</v>
      </c>
    </row>
    <row r="119" spans="1:8" x14ac:dyDescent="0.25">
      <c r="A119" s="30">
        <v>118</v>
      </c>
      <c r="B119" s="31" t="s">
        <v>11936</v>
      </c>
      <c r="C119" s="31" t="s">
        <v>13464</v>
      </c>
      <c r="D119" s="31" t="s">
        <v>13461</v>
      </c>
      <c r="E119" s="31" t="s">
        <v>11662</v>
      </c>
      <c r="F119" s="31" t="s">
        <v>13468</v>
      </c>
      <c r="G119" s="31" t="s">
        <v>12091</v>
      </c>
      <c r="H119" s="30">
        <v>8</v>
      </c>
    </row>
    <row r="120" spans="1:8" x14ac:dyDescent="0.25">
      <c r="A120" s="30">
        <v>119</v>
      </c>
      <c r="B120" s="31" t="s">
        <v>11936</v>
      </c>
      <c r="C120" s="31" t="s">
        <v>13464</v>
      </c>
      <c r="D120" s="31" t="s">
        <v>13461</v>
      </c>
      <c r="E120" s="31" t="s">
        <v>11662</v>
      </c>
      <c r="F120" s="31" t="s">
        <v>13469</v>
      </c>
      <c r="G120" s="31" t="s">
        <v>11992</v>
      </c>
      <c r="H120" s="30">
        <v>8</v>
      </c>
    </row>
    <row r="121" spans="1:8" x14ac:dyDescent="0.25">
      <c r="A121" s="30">
        <v>120</v>
      </c>
      <c r="B121" s="31" t="s">
        <v>11936</v>
      </c>
      <c r="C121" s="31" t="s">
        <v>13464</v>
      </c>
      <c r="D121" s="31" t="s">
        <v>13461</v>
      </c>
      <c r="E121" s="31" t="s">
        <v>11662</v>
      </c>
      <c r="F121" s="31" t="s">
        <v>13470</v>
      </c>
      <c r="G121" s="31" t="s">
        <v>11935</v>
      </c>
      <c r="H121" s="30">
        <v>8</v>
      </c>
    </row>
    <row r="122" spans="1:8" x14ac:dyDescent="0.25">
      <c r="A122" s="30">
        <v>121</v>
      </c>
      <c r="B122" s="31" t="s">
        <v>11936</v>
      </c>
      <c r="C122" s="31" t="s">
        <v>13464</v>
      </c>
      <c r="D122" s="31" t="s">
        <v>13461</v>
      </c>
      <c r="E122" s="31" t="s">
        <v>11662</v>
      </c>
      <c r="F122" s="31" t="s">
        <v>13471</v>
      </c>
      <c r="G122" s="31" t="s">
        <v>12135</v>
      </c>
      <c r="H122" s="30">
        <v>8</v>
      </c>
    </row>
    <row r="123" spans="1:8" x14ac:dyDescent="0.25">
      <c r="A123" s="30">
        <v>122</v>
      </c>
      <c r="B123" s="31" t="s">
        <v>11694</v>
      </c>
      <c r="C123" s="31" t="s">
        <v>13472</v>
      </c>
      <c r="D123" s="31" t="s">
        <v>13461</v>
      </c>
      <c r="E123" s="31" t="s">
        <v>11662</v>
      </c>
      <c r="F123" s="31" t="s">
        <v>13473</v>
      </c>
      <c r="G123" s="31" t="s">
        <v>13474</v>
      </c>
      <c r="H123" s="30">
        <v>8</v>
      </c>
    </row>
    <row r="124" spans="1:8" x14ac:dyDescent="0.25">
      <c r="A124" s="30">
        <v>123</v>
      </c>
      <c r="B124" s="31" t="s">
        <v>11694</v>
      </c>
      <c r="C124" s="31" t="s">
        <v>13472</v>
      </c>
      <c r="D124" s="31" t="s">
        <v>13461</v>
      </c>
      <c r="E124" s="31" t="s">
        <v>11662</v>
      </c>
      <c r="F124" s="31" t="s">
        <v>13475</v>
      </c>
      <c r="G124" s="31" t="s">
        <v>11927</v>
      </c>
      <c r="H124" s="30">
        <v>8</v>
      </c>
    </row>
    <row r="125" spans="1:8" x14ac:dyDescent="0.25">
      <c r="A125" s="30">
        <v>124</v>
      </c>
      <c r="B125" s="31" t="s">
        <v>11694</v>
      </c>
      <c r="C125" s="31" t="s">
        <v>13472</v>
      </c>
      <c r="D125" s="31" t="s">
        <v>13461</v>
      </c>
      <c r="E125" s="31" t="s">
        <v>11662</v>
      </c>
      <c r="F125" s="31" t="s">
        <v>13476</v>
      </c>
      <c r="G125" s="31" t="s">
        <v>11927</v>
      </c>
      <c r="H125" s="30">
        <v>8</v>
      </c>
    </row>
    <row r="126" spans="1:8" x14ac:dyDescent="0.25">
      <c r="A126" s="30">
        <v>125</v>
      </c>
      <c r="B126" s="31" t="s">
        <v>11694</v>
      </c>
      <c r="C126" s="31" t="s">
        <v>13472</v>
      </c>
      <c r="D126" s="31" t="s">
        <v>13461</v>
      </c>
      <c r="E126" s="31" t="s">
        <v>11662</v>
      </c>
      <c r="F126" s="31" t="s">
        <v>13477</v>
      </c>
      <c r="G126" s="31" t="s">
        <v>11927</v>
      </c>
      <c r="H126" s="30">
        <v>8</v>
      </c>
    </row>
    <row r="127" spans="1:8" x14ac:dyDescent="0.25">
      <c r="A127" s="30">
        <v>126</v>
      </c>
      <c r="B127" s="31" t="s">
        <v>11694</v>
      </c>
      <c r="C127" s="31" t="s">
        <v>13472</v>
      </c>
      <c r="D127" s="31" t="s">
        <v>13461</v>
      </c>
      <c r="E127" s="31" t="s">
        <v>11662</v>
      </c>
      <c r="F127" s="31" t="s">
        <v>13478</v>
      </c>
      <c r="G127" s="31" t="s">
        <v>11927</v>
      </c>
      <c r="H127" s="30">
        <v>8</v>
      </c>
    </row>
    <row r="128" spans="1:8" x14ac:dyDescent="0.25">
      <c r="A128" s="30">
        <v>127</v>
      </c>
      <c r="B128" s="31" t="s">
        <v>11694</v>
      </c>
      <c r="C128" s="31" t="s">
        <v>13472</v>
      </c>
      <c r="D128" s="31" t="s">
        <v>13461</v>
      </c>
      <c r="E128" s="31" t="s">
        <v>11662</v>
      </c>
      <c r="F128" s="31" t="s">
        <v>13479</v>
      </c>
      <c r="G128" s="31" t="s">
        <v>12077</v>
      </c>
      <c r="H128" s="30">
        <v>8</v>
      </c>
    </row>
    <row r="129" spans="1:8" x14ac:dyDescent="0.25">
      <c r="A129" s="30">
        <v>128</v>
      </c>
      <c r="B129" s="31" t="s">
        <v>11694</v>
      </c>
      <c r="C129" s="31" t="s">
        <v>13472</v>
      </c>
      <c r="D129" s="31" t="s">
        <v>13461</v>
      </c>
      <c r="E129" s="31" t="s">
        <v>11662</v>
      </c>
      <c r="F129" s="31" t="s">
        <v>13480</v>
      </c>
      <c r="G129" s="31" t="s">
        <v>13481</v>
      </c>
      <c r="H129" s="30">
        <v>8</v>
      </c>
    </row>
    <row r="130" spans="1:8" x14ac:dyDescent="0.25">
      <c r="A130" s="30">
        <v>129</v>
      </c>
      <c r="B130" s="31" t="s">
        <v>11694</v>
      </c>
      <c r="C130" s="31" t="s">
        <v>13472</v>
      </c>
      <c r="D130" s="31" t="s">
        <v>13461</v>
      </c>
      <c r="E130" s="31" t="s">
        <v>11662</v>
      </c>
      <c r="F130" s="31" t="s">
        <v>13482</v>
      </c>
      <c r="G130" s="31" t="s">
        <v>12083</v>
      </c>
      <c r="H130" s="30">
        <v>8</v>
      </c>
    </row>
    <row r="131" spans="1:8" x14ac:dyDescent="0.25">
      <c r="A131" s="30">
        <v>130</v>
      </c>
      <c r="B131" s="31" t="s">
        <v>11694</v>
      </c>
      <c r="C131" s="31" t="s">
        <v>13472</v>
      </c>
      <c r="D131" s="31" t="s">
        <v>13461</v>
      </c>
      <c r="E131" s="31" t="s">
        <v>11662</v>
      </c>
      <c r="F131" s="31" t="s">
        <v>13483</v>
      </c>
      <c r="G131" s="31" t="s">
        <v>12083</v>
      </c>
      <c r="H131" s="30">
        <v>8</v>
      </c>
    </row>
    <row r="132" spans="1:8" x14ac:dyDescent="0.25">
      <c r="A132" s="30">
        <v>131</v>
      </c>
      <c r="B132" s="31" t="s">
        <v>11694</v>
      </c>
      <c r="C132" s="31" t="s">
        <v>13472</v>
      </c>
      <c r="D132" s="31" t="s">
        <v>13461</v>
      </c>
      <c r="E132" s="31" t="s">
        <v>11662</v>
      </c>
      <c r="F132" s="31" t="s">
        <v>13484</v>
      </c>
      <c r="G132" s="31" t="s">
        <v>12091</v>
      </c>
      <c r="H132" s="30">
        <v>8</v>
      </c>
    </row>
    <row r="133" spans="1:8" x14ac:dyDescent="0.25">
      <c r="A133" s="30">
        <v>132</v>
      </c>
      <c r="B133" s="31" t="s">
        <v>11694</v>
      </c>
      <c r="C133" s="31" t="s">
        <v>13472</v>
      </c>
      <c r="D133" s="31" t="s">
        <v>13461</v>
      </c>
      <c r="E133" s="31" t="s">
        <v>11662</v>
      </c>
      <c r="F133" s="31" t="s">
        <v>13485</v>
      </c>
      <c r="G133" s="31" t="s">
        <v>11693</v>
      </c>
      <c r="H133" s="30">
        <v>8</v>
      </c>
    </row>
    <row r="134" spans="1:8" x14ac:dyDescent="0.25">
      <c r="A134" s="30">
        <v>133</v>
      </c>
      <c r="B134" s="31" t="s">
        <v>11694</v>
      </c>
      <c r="C134" s="31" t="s">
        <v>13472</v>
      </c>
      <c r="D134" s="31" t="s">
        <v>13461</v>
      </c>
      <c r="E134" s="31" t="s">
        <v>11662</v>
      </c>
      <c r="F134" s="31" t="s">
        <v>13486</v>
      </c>
      <c r="G134" s="31" t="s">
        <v>12121</v>
      </c>
      <c r="H134" s="30">
        <v>8</v>
      </c>
    </row>
    <row r="135" spans="1:8" x14ac:dyDescent="0.25">
      <c r="A135" s="30">
        <v>134</v>
      </c>
      <c r="B135" s="31" t="s">
        <v>11694</v>
      </c>
      <c r="C135" s="31" t="s">
        <v>13472</v>
      </c>
      <c r="D135" s="31" t="s">
        <v>13461</v>
      </c>
      <c r="E135" s="31" t="s">
        <v>11662</v>
      </c>
      <c r="F135" s="31" t="s">
        <v>13487</v>
      </c>
      <c r="G135" s="31" t="s">
        <v>11975</v>
      </c>
      <c r="H135" s="30">
        <v>8</v>
      </c>
    </row>
    <row r="136" spans="1:8" x14ac:dyDescent="0.25">
      <c r="A136" s="30">
        <v>135</v>
      </c>
      <c r="B136" s="31" t="s">
        <v>11694</v>
      </c>
      <c r="C136" s="31" t="s">
        <v>13472</v>
      </c>
      <c r="D136" s="31" t="s">
        <v>13461</v>
      </c>
      <c r="E136" s="31" t="s">
        <v>11662</v>
      </c>
      <c r="F136" s="31" t="s">
        <v>13488</v>
      </c>
      <c r="G136" s="31" t="s">
        <v>12038</v>
      </c>
      <c r="H136" s="30">
        <v>8</v>
      </c>
    </row>
    <row r="137" spans="1:8" x14ac:dyDescent="0.25">
      <c r="A137" s="30">
        <v>136</v>
      </c>
      <c r="B137" s="31" t="s">
        <v>11698</v>
      </c>
      <c r="C137" s="31" t="s">
        <v>11693</v>
      </c>
      <c r="D137" s="31" t="s">
        <v>13461</v>
      </c>
      <c r="E137" s="31" t="s">
        <v>11662</v>
      </c>
      <c r="F137" s="31" t="s">
        <v>13489</v>
      </c>
      <c r="G137" s="31" t="s">
        <v>13490</v>
      </c>
      <c r="H137" s="30">
        <v>8</v>
      </c>
    </row>
    <row r="138" spans="1:8" x14ac:dyDescent="0.25">
      <c r="A138" s="30">
        <v>137</v>
      </c>
      <c r="B138" s="31" t="s">
        <v>11698</v>
      </c>
      <c r="C138" s="31" t="s">
        <v>11693</v>
      </c>
      <c r="D138" s="31" t="s">
        <v>13461</v>
      </c>
      <c r="E138" s="31" t="s">
        <v>11662</v>
      </c>
      <c r="F138" s="31" t="s">
        <v>13489</v>
      </c>
      <c r="G138" s="31" t="s">
        <v>13466</v>
      </c>
      <c r="H138" s="30">
        <v>8</v>
      </c>
    </row>
    <row r="139" spans="1:8" x14ac:dyDescent="0.25">
      <c r="A139" s="30">
        <v>138</v>
      </c>
      <c r="B139" s="31" t="s">
        <v>11698</v>
      </c>
      <c r="C139" s="31" t="s">
        <v>11693</v>
      </c>
      <c r="D139" s="31" t="s">
        <v>13461</v>
      </c>
      <c r="E139" s="31" t="s">
        <v>11662</v>
      </c>
      <c r="F139" s="31" t="s">
        <v>13491</v>
      </c>
      <c r="G139" s="31" t="s">
        <v>11927</v>
      </c>
      <c r="H139" s="30">
        <v>8</v>
      </c>
    </row>
    <row r="140" spans="1:8" x14ac:dyDescent="0.25">
      <c r="A140" s="30">
        <v>139</v>
      </c>
      <c r="B140" s="31" t="s">
        <v>11698</v>
      </c>
      <c r="C140" s="31" t="s">
        <v>11693</v>
      </c>
      <c r="D140" s="31" t="s">
        <v>13461</v>
      </c>
      <c r="E140" s="31" t="s">
        <v>11662</v>
      </c>
      <c r="F140" s="31" t="s">
        <v>13492</v>
      </c>
      <c r="G140" s="31" t="s">
        <v>11927</v>
      </c>
      <c r="H140" s="30">
        <v>8</v>
      </c>
    </row>
    <row r="141" spans="1:8" x14ac:dyDescent="0.25">
      <c r="A141" s="30">
        <v>140</v>
      </c>
      <c r="B141" s="31" t="s">
        <v>11698</v>
      </c>
      <c r="C141" s="31" t="s">
        <v>11693</v>
      </c>
      <c r="D141" s="31" t="s">
        <v>13461</v>
      </c>
      <c r="E141" s="31" t="s">
        <v>11662</v>
      </c>
      <c r="F141" s="31" t="s">
        <v>13493</v>
      </c>
      <c r="G141" s="31" t="s">
        <v>11927</v>
      </c>
      <c r="H141" s="30">
        <v>8</v>
      </c>
    </row>
    <row r="142" spans="1:8" x14ac:dyDescent="0.25">
      <c r="A142" s="30">
        <v>141</v>
      </c>
      <c r="B142" s="31" t="s">
        <v>11698</v>
      </c>
      <c r="C142" s="31" t="s">
        <v>11693</v>
      </c>
      <c r="D142" s="31" t="s">
        <v>13461</v>
      </c>
      <c r="E142" s="31" t="s">
        <v>11662</v>
      </c>
      <c r="F142" s="31" t="s">
        <v>13477</v>
      </c>
      <c r="G142" s="31" t="s">
        <v>11927</v>
      </c>
      <c r="H142" s="30">
        <v>8</v>
      </c>
    </row>
    <row r="143" spans="1:8" x14ac:dyDescent="0.25">
      <c r="A143" s="30">
        <v>142</v>
      </c>
      <c r="B143" s="31" t="s">
        <v>11698</v>
      </c>
      <c r="C143" s="31" t="s">
        <v>11693</v>
      </c>
      <c r="D143" s="31" t="s">
        <v>13461</v>
      </c>
      <c r="E143" s="31" t="s">
        <v>11662</v>
      </c>
      <c r="F143" s="31" t="s">
        <v>13494</v>
      </c>
      <c r="G143" s="31" t="s">
        <v>11945</v>
      </c>
      <c r="H143" s="30">
        <v>8</v>
      </c>
    </row>
    <row r="144" spans="1:8" x14ac:dyDescent="0.25">
      <c r="A144" s="30">
        <v>143</v>
      </c>
      <c r="B144" s="31" t="s">
        <v>11698</v>
      </c>
      <c r="C144" s="31" t="s">
        <v>11693</v>
      </c>
      <c r="D144" s="31" t="s">
        <v>13461</v>
      </c>
      <c r="E144" s="31" t="s">
        <v>11662</v>
      </c>
      <c r="F144" s="31" t="s">
        <v>13495</v>
      </c>
      <c r="G144" s="31" t="s">
        <v>11945</v>
      </c>
      <c r="H144" s="30">
        <v>8</v>
      </c>
    </row>
    <row r="145" spans="1:8" x14ac:dyDescent="0.25">
      <c r="A145" s="30">
        <v>144</v>
      </c>
      <c r="B145" s="31" t="s">
        <v>11698</v>
      </c>
      <c r="C145" s="31" t="s">
        <v>11693</v>
      </c>
      <c r="D145" s="31" t="s">
        <v>13461</v>
      </c>
      <c r="E145" s="31" t="s">
        <v>11662</v>
      </c>
      <c r="F145" s="31" t="s">
        <v>13496</v>
      </c>
      <c r="G145" s="31" t="s">
        <v>13497</v>
      </c>
      <c r="H145" s="30">
        <v>8</v>
      </c>
    </row>
    <row r="146" spans="1:8" x14ac:dyDescent="0.25">
      <c r="A146" s="30">
        <v>145</v>
      </c>
      <c r="B146" s="31" t="s">
        <v>11698</v>
      </c>
      <c r="C146" s="31" t="s">
        <v>11693</v>
      </c>
      <c r="D146" s="31" t="s">
        <v>13461</v>
      </c>
      <c r="E146" s="31" t="s">
        <v>11662</v>
      </c>
      <c r="F146" s="31" t="s">
        <v>13498</v>
      </c>
      <c r="G146" s="31" t="s">
        <v>12440</v>
      </c>
      <c r="H146" s="30">
        <v>8</v>
      </c>
    </row>
    <row r="147" spans="1:8" x14ac:dyDescent="0.25">
      <c r="A147" s="30">
        <v>146</v>
      </c>
      <c r="B147" s="31" t="s">
        <v>11698</v>
      </c>
      <c r="C147" s="31" t="s">
        <v>11693</v>
      </c>
      <c r="D147" s="31" t="s">
        <v>13461</v>
      </c>
      <c r="E147" s="31" t="s">
        <v>11662</v>
      </c>
      <c r="F147" s="31" t="s">
        <v>13499</v>
      </c>
      <c r="G147" s="31" t="s">
        <v>12440</v>
      </c>
      <c r="H147" s="30">
        <v>8</v>
      </c>
    </row>
    <row r="148" spans="1:8" x14ac:dyDescent="0.25">
      <c r="A148" s="30">
        <v>147</v>
      </c>
      <c r="B148" s="31" t="s">
        <v>11698</v>
      </c>
      <c r="C148" s="31" t="s">
        <v>11693</v>
      </c>
      <c r="D148" s="31" t="s">
        <v>13461</v>
      </c>
      <c r="E148" s="31" t="s">
        <v>11662</v>
      </c>
      <c r="F148" s="31" t="s">
        <v>13500</v>
      </c>
      <c r="G148" s="31" t="s">
        <v>11693</v>
      </c>
      <c r="H148" s="30">
        <v>8</v>
      </c>
    </row>
    <row r="149" spans="1:8" x14ac:dyDescent="0.25">
      <c r="A149" s="30">
        <v>148</v>
      </c>
      <c r="B149" s="31" t="s">
        <v>11698</v>
      </c>
      <c r="C149" s="31" t="s">
        <v>11693</v>
      </c>
      <c r="D149" s="31" t="s">
        <v>13461</v>
      </c>
      <c r="E149" s="31" t="s">
        <v>11662</v>
      </c>
      <c r="F149" s="31" t="s">
        <v>13501</v>
      </c>
      <c r="G149" s="31" t="s">
        <v>13502</v>
      </c>
      <c r="H149" s="30">
        <v>8</v>
      </c>
    </row>
    <row r="150" spans="1:8" x14ac:dyDescent="0.25">
      <c r="A150" s="30">
        <v>149</v>
      </c>
      <c r="B150" s="31" t="s">
        <v>11698</v>
      </c>
      <c r="C150" s="31" t="s">
        <v>11693</v>
      </c>
      <c r="D150" s="31" t="s">
        <v>13461</v>
      </c>
      <c r="E150" s="31" t="s">
        <v>11662</v>
      </c>
      <c r="F150" s="31" t="s">
        <v>13501</v>
      </c>
      <c r="G150" s="31" t="s">
        <v>13503</v>
      </c>
      <c r="H150" s="30">
        <v>8</v>
      </c>
    </row>
    <row r="151" spans="1:8" x14ac:dyDescent="0.25">
      <c r="A151" s="30">
        <v>150</v>
      </c>
      <c r="B151" s="31" t="s">
        <v>11698</v>
      </c>
      <c r="C151" s="31" t="s">
        <v>11693</v>
      </c>
      <c r="D151" s="31" t="s">
        <v>13461</v>
      </c>
      <c r="E151" s="31" t="s">
        <v>11662</v>
      </c>
      <c r="F151" s="31" t="s">
        <v>13487</v>
      </c>
      <c r="G151" s="31" t="s">
        <v>11975</v>
      </c>
      <c r="H151" s="30">
        <v>8</v>
      </c>
    </row>
    <row r="152" spans="1:8" x14ac:dyDescent="0.25">
      <c r="A152" s="30">
        <v>151</v>
      </c>
      <c r="B152" s="31" t="s">
        <v>11698</v>
      </c>
      <c r="C152" s="31" t="s">
        <v>11693</v>
      </c>
      <c r="D152" s="31" t="s">
        <v>13461</v>
      </c>
      <c r="E152" s="31" t="s">
        <v>11662</v>
      </c>
      <c r="F152" s="31" t="s">
        <v>13504</v>
      </c>
      <c r="G152" s="31" t="s">
        <v>11972</v>
      </c>
      <c r="H152" s="30">
        <v>8</v>
      </c>
    </row>
    <row r="153" spans="1:8" x14ac:dyDescent="0.25">
      <c r="A153" s="30">
        <v>152</v>
      </c>
      <c r="B153" s="31" t="s">
        <v>11661</v>
      </c>
      <c r="C153" s="31" t="s">
        <v>13505</v>
      </c>
      <c r="D153" s="31" t="s">
        <v>13461</v>
      </c>
      <c r="E153" s="31" t="s">
        <v>11662</v>
      </c>
      <c r="F153" s="31" t="s">
        <v>13506</v>
      </c>
      <c r="G153" s="31" t="s">
        <v>11927</v>
      </c>
      <c r="H153" s="30">
        <v>8</v>
      </c>
    </row>
    <row r="154" spans="1:8" x14ac:dyDescent="0.25">
      <c r="A154" s="30">
        <v>153</v>
      </c>
      <c r="B154" s="31" t="s">
        <v>11661</v>
      </c>
      <c r="C154" s="31" t="s">
        <v>13505</v>
      </c>
      <c r="D154" s="31" t="s">
        <v>13461</v>
      </c>
      <c r="E154" s="31" t="s">
        <v>11662</v>
      </c>
      <c r="F154" s="31" t="s">
        <v>13462</v>
      </c>
      <c r="G154" s="31" t="s">
        <v>11927</v>
      </c>
      <c r="H154" s="30">
        <v>8</v>
      </c>
    </row>
    <row r="155" spans="1:8" x14ac:dyDescent="0.25">
      <c r="A155" s="30">
        <v>154</v>
      </c>
      <c r="B155" s="31" t="s">
        <v>11661</v>
      </c>
      <c r="C155" s="31" t="s">
        <v>13505</v>
      </c>
      <c r="D155" s="31" t="s">
        <v>13461</v>
      </c>
      <c r="E155" s="31" t="s">
        <v>11662</v>
      </c>
      <c r="F155" s="31" t="s">
        <v>13495</v>
      </c>
      <c r="G155" s="31" t="s">
        <v>11945</v>
      </c>
      <c r="H155" s="30">
        <v>8</v>
      </c>
    </row>
    <row r="156" spans="1:8" x14ac:dyDescent="0.25">
      <c r="A156" s="30">
        <v>155</v>
      </c>
      <c r="B156" s="31" t="s">
        <v>11661</v>
      </c>
      <c r="C156" s="31" t="s">
        <v>13505</v>
      </c>
      <c r="D156" s="31" t="s">
        <v>13461</v>
      </c>
      <c r="E156" s="31" t="s">
        <v>11662</v>
      </c>
      <c r="F156" s="31" t="s">
        <v>13507</v>
      </c>
      <c r="G156" s="31" t="s">
        <v>12172</v>
      </c>
      <c r="H156" s="30">
        <v>8</v>
      </c>
    </row>
    <row r="157" spans="1:8" x14ac:dyDescent="0.25">
      <c r="A157" s="30">
        <v>156</v>
      </c>
      <c r="B157" s="31" t="s">
        <v>11661</v>
      </c>
      <c r="C157" s="31" t="s">
        <v>13505</v>
      </c>
      <c r="D157" s="31" t="s">
        <v>13461</v>
      </c>
      <c r="E157" s="31" t="s">
        <v>11662</v>
      </c>
      <c r="F157" s="31" t="s">
        <v>13508</v>
      </c>
      <c r="G157" s="31" t="s">
        <v>11969</v>
      </c>
      <c r="H157" s="30">
        <v>8</v>
      </c>
    </row>
    <row r="158" spans="1:8" x14ac:dyDescent="0.25">
      <c r="A158" s="30">
        <v>157</v>
      </c>
      <c r="B158" s="31" t="s">
        <v>11661</v>
      </c>
      <c r="C158" s="31" t="s">
        <v>13505</v>
      </c>
      <c r="D158" s="31" t="s">
        <v>13461</v>
      </c>
      <c r="E158" s="31" t="s">
        <v>11662</v>
      </c>
      <c r="F158" s="31" t="s">
        <v>13509</v>
      </c>
      <c r="G158" s="31" t="s">
        <v>13510</v>
      </c>
      <c r="H158" s="30">
        <v>8</v>
      </c>
    </row>
    <row r="159" spans="1:8" x14ac:dyDescent="0.25">
      <c r="A159" s="30">
        <v>158</v>
      </c>
      <c r="B159" s="31" t="s">
        <v>11661</v>
      </c>
      <c r="C159" s="31" t="s">
        <v>13505</v>
      </c>
      <c r="D159" s="31" t="s">
        <v>13461</v>
      </c>
      <c r="E159" s="31" t="s">
        <v>11662</v>
      </c>
      <c r="F159" s="31" t="s">
        <v>13511</v>
      </c>
      <c r="G159" s="31" t="s">
        <v>12437</v>
      </c>
      <c r="H159" s="30">
        <v>8</v>
      </c>
    </row>
    <row r="160" spans="1:8" x14ac:dyDescent="0.25">
      <c r="A160" s="30">
        <v>159</v>
      </c>
      <c r="B160" s="31" t="s">
        <v>11661</v>
      </c>
      <c r="C160" s="31" t="s">
        <v>13505</v>
      </c>
      <c r="D160" s="31" t="s">
        <v>13461</v>
      </c>
      <c r="E160" s="31" t="s">
        <v>11662</v>
      </c>
      <c r="F160" s="31" t="s">
        <v>13487</v>
      </c>
      <c r="G160" s="31" t="s">
        <v>11975</v>
      </c>
      <c r="H160" s="30">
        <v>8</v>
      </c>
    </row>
    <row r="161" spans="1:8" x14ac:dyDescent="0.25">
      <c r="A161" s="30">
        <v>160</v>
      </c>
      <c r="B161" s="31" t="s">
        <v>11661</v>
      </c>
      <c r="C161" s="31" t="s">
        <v>13505</v>
      </c>
      <c r="D161" s="31" t="s">
        <v>13461</v>
      </c>
      <c r="E161" s="31" t="s">
        <v>11662</v>
      </c>
      <c r="F161" s="31" t="s">
        <v>13512</v>
      </c>
      <c r="G161" s="31" t="s">
        <v>11972</v>
      </c>
      <c r="H161" s="30">
        <v>8</v>
      </c>
    </row>
    <row r="162" spans="1:8" x14ac:dyDescent="0.25">
      <c r="A162" s="30">
        <v>161</v>
      </c>
      <c r="B162" s="31" t="s">
        <v>11661</v>
      </c>
      <c r="C162" s="31" t="s">
        <v>13505</v>
      </c>
      <c r="D162" s="31" t="s">
        <v>13461</v>
      </c>
      <c r="E162" s="31" t="s">
        <v>11662</v>
      </c>
      <c r="F162" s="31" t="s">
        <v>13513</v>
      </c>
      <c r="G162" s="31" t="s">
        <v>11660</v>
      </c>
      <c r="H162" s="30">
        <v>8</v>
      </c>
    </row>
    <row r="163" spans="1:8" x14ac:dyDescent="0.25">
      <c r="A163" s="30">
        <v>162</v>
      </c>
      <c r="B163" s="31" t="s">
        <v>11661</v>
      </c>
      <c r="C163" s="31" t="s">
        <v>13505</v>
      </c>
      <c r="D163" s="31" t="s">
        <v>13461</v>
      </c>
      <c r="E163" s="31" t="s">
        <v>11662</v>
      </c>
      <c r="F163" s="31" t="s">
        <v>13514</v>
      </c>
      <c r="G163" s="31" t="s">
        <v>12041</v>
      </c>
      <c r="H163" s="30">
        <v>8</v>
      </c>
    </row>
    <row r="164" spans="1:8" x14ac:dyDescent="0.25">
      <c r="A164" s="30">
        <v>163</v>
      </c>
      <c r="B164" s="31" t="s">
        <v>11708</v>
      </c>
      <c r="C164" s="31" t="s">
        <v>13515</v>
      </c>
      <c r="D164" s="31" t="s">
        <v>13461</v>
      </c>
      <c r="E164" s="31" t="s">
        <v>11662</v>
      </c>
      <c r="F164" s="31" t="s">
        <v>13475</v>
      </c>
      <c r="G164" s="31" t="s">
        <v>11927</v>
      </c>
      <c r="H164" s="30">
        <v>8</v>
      </c>
    </row>
    <row r="165" spans="1:8" x14ac:dyDescent="0.25">
      <c r="A165" s="30">
        <v>164</v>
      </c>
      <c r="B165" s="31" t="s">
        <v>11708</v>
      </c>
      <c r="C165" s="31" t="s">
        <v>13515</v>
      </c>
      <c r="D165" s="31" t="s">
        <v>13461</v>
      </c>
      <c r="E165" s="31" t="s">
        <v>11662</v>
      </c>
      <c r="F165" s="31" t="s">
        <v>13493</v>
      </c>
      <c r="G165" s="31" t="s">
        <v>11927</v>
      </c>
      <c r="H165" s="30">
        <v>8</v>
      </c>
    </row>
    <row r="166" spans="1:8" x14ac:dyDescent="0.25">
      <c r="A166" s="30">
        <v>165</v>
      </c>
      <c r="B166" s="31" t="s">
        <v>11708</v>
      </c>
      <c r="C166" s="31" t="s">
        <v>13515</v>
      </c>
      <c r="D166" s="31" t="s">
        <v>13461</v>
      </c>
      <c r="E166" s="31" t="s">
        <v>11662</v>
      </c>
      <c r="F166" s="31" t="s">
        <v>13462</v>
      </c>
      <c r="G166" s="31" t="s">
        <v>11927</v>
      </c>
      <c r="H166" s="30">
        <v>8</v>
      </c>
    </row>
    <row r="167" spans="1:8" x14ac:dyDescent="0.25">
      <c r="A167" s="30">
        <v>166</v>
      </c>
      <c r="B167" s="31" t="s">
        <v>11708</v>
      </c>
      <c r="C167" s="31" t="s">
        <v>13515</v>
      </c>
      <c r="D167" s="31" t="s">
        <v>13461</v>
      </c>
      <c r="E167" s="31" t="s">
        <v>11662</v>
      </c>
      <c r="F167" s="31" t="s">
        <v>13516</v>
      </c>
      <c r="G167" s="31" t="s">
        <v>12440</v>
      </c>
      <c r="H167" s="30">
        <v>8</v>
      </c>
    </row>
    <row r="168" spans="1:8" x14ac:dyDescent="0.25">
      <c r="A168" s="30">
        <v>167</v>
      </c>
      <c r="B168" s="31" t="s">
        <v>11708</v>
      </c>
      <c r="C168" s="31" t="s">
        <v>13515</v>
      </c>
      <c r="D168" s="31" t="s">
        <v>13461</v>
      </c>
      <c r="E168" s="31" t="s">
        <v>11662</v>
      </c>
      <c r="F168" s="31" t="s">
        <v>13517</v>
      </c>
      <c r="G168" s="31" t="s">
        <v>12440</v>
      </c>
      <c r="H168" s="30">
        <v>8</v>
      </c>
    </row>
    <row r="169" spans="1:8" x14ac:dyDescent="0.25">
      <c r="A169" s="30">
        <v>168</v>
      </c>
      <c r="B169" s="31" t="s">
        <v>11708</v>
      </c>
      <c r="C169" s="31" t="s">
        <v>13515</v>
      </c>
      <c r="D169" s="31" t="s">
        <v>13461</v>
      </c>
      <c r="E169" s="31" t="s">
        <v>11662</v>
      </c>
      <c r="F169" s="31" t="s">
        <v>13518</v>
      </c>
      <c r="G169" s="31" t="s">
        <v>12164</v>
      </c>
      <c r="H169" s="30">
        <v>8</v>
      </c>
    </row>
    <row r="170" spans="1:8" x14ac:dyDescent="0.25">
      <c r="A170" s="30">
        <v>169</v>
      </c>
      <c r="B170" s="31" t="s">
        <v>11708</v>
      </c>
      <c r="C170" s="31" t="s">
        <v>13515</v>
      </c>
      <c r="D170" s="31" t="s">
        <v>13461</v>
      </c>
      <c r="E170" s="31" t="s">
        <v>11662</v>
      </c>
      <c r="F170" s="31" t="s">
        <v>13519</v>
      </c>
      <c r="G170" s="31" t="s">
        <v>11975</v>
      </c>
      <c r="H170" s="30">
        <v>8</v>
      </c>
    </row>
    <row r="171" spans="1:8" x14ac:dyDescent="0.25">
      <c r="A171" s="30">
        <v>170</v>
      </c>
      <c r="B171" s="31" t="s">
        <v>11708</v>
      </c>
      <c r="C171" s="31" t="s">
        <v>13515</v>
      </c>
      <c r="D171" s="31" t="s">
        <v>13461</v>
      </c>
      <c r="E171" s="31" t="s">
        <v>11662</v>
      </c>
      <c r="F171" s="31" t="s">
        <v>13519</v>
      </c>
      <c r="G171" s="31" t="s">
        <v>12126</v>
      </c>
      <c r="H171" s="30">
        <v>8</v>
      </c>
    </row>
    <row r="172" spans="1:8" x14ac:dyDescent="0.25">
      <c r="A172" s="30">
        <v>171</v>
      </c>
      <c r="B172" s="31" t="s">
        <v>11708</v>
      </c>
      <c r="C172" s="31" t="s">
        <v>13515</v>
      </c>
      <c r="D172" s="31" t="s">
        <v>13461</v>
      </c>
      <c r="E172" s="31" t="s">
        <v>11662</v>
      </c>
      <c r="F172" s="31" t="s">
        <v>13520</v>
      </c>
      <c r="G172" s="31" t="s">
        <v>12264</v>
      </c>
      <c r="H172" s="30">
        <v>8</v>
      </c>
    </row>
    <row r="173" spans="1:8" x14ac:dyDescent="0.25">
      <c r="A173" s="30">
        <v>172</v>
      </c>
      <c r="B173" s="31" t="s">
        <v>11708</v>
      </c>
      <c r="C173" s="31" t="s">
        <v>13515</v>
      </c>
      <c r="D173" s="31" t="s">
        <v>13461</v>
      </c>
      <c r="E173" s="31" t="s">
        <v>11662</v>
      </c>
      <c r="F173" s="31" t="s">
        <v>13521</v>
      </c>
      <c r="G173" s="31" t="s">
        <v>12152</v>
      </c>
      <c r="H173" s="30">
        <v>8</v>
      </c>
    </row>
    <row r="174" spans="1:8" x14ac:dyDescent="0.25">
      <c r="A174" s="30">
        <v>173</v>
      </c>
      <c r="B174" s="31" t="s">
        <v>11708</v>
      </c>
      <c r="C174" s="31" t="s">
        <v>13515</v>
      </c>
      <c r="D174" s="31" t="s">
        <v>13461</v>
      </c>
      <c r="E174" s="31" t="s">
        <v>11662</v>
      </c>
      <c r="F174" s="31" t="s">
        <v>13522</v>
      </c>
      <c r="G174" s="31" t="s">
        <v>12168</v>
      </c>
      <c r="H174" s="30">
        <v>8</v>
      </c>
    </row>
    <row r="175" spans="1:8" x14ac:dyDescent="0.25">
      <c r="A175" s="30">
        <v>174</v>
      </c>
      <c r="B175" s="31" t="s">
        <v>11708</v>
      </c>
      <c r="C175" s="31" t="s">
        <v>13515</v>
      </c>
      <c r="D175" s="31" t="s">
        <v>13461</v>
      </c>
      <c r="E175" s="31" t="s">
        <v>11662</v>
      </c>
      <c r="F175" s="31" t="s">
        <v>13523</v>
      </c>
      <c r="G175" s="31" t="s">
        <v>12497</v>
      </c>
      <c r="H175" s="30">
        <v>8</v>
      </c>
    </row>
    <row r="176" spans="1:8" x14ac:dyDescent="0.25">
      <c r="A176" s="30">
        <v>175</v>
      </c>
      <c r="B176" s="31" t="s">
        <v>11708</v>
      </c>
      <c r="C176" s="31" t="s">
        <v>13515</v>
      </c>
      <c r="D176" s="31" t="s">
        <v>13461</v>
      </c>
      <c r="E176" s="31" t="s">
        <v>11662</v>
      </c>
      <c r="F176" s="31" t="s">
        <v>13524</v>
      </c>
      <c r="G176" s="31" t="s">
        <v>12061</v>
      </c>
      <c r="H176" s="30">
        <v>8</v>
      </c>
    </row>
    <row r="177" spans="1:8" x14ac:dyDescent="0.25">
      <c r="A177" s="30">
        <v>176</v>
      </c>
      <c r="B177" s="31" t="s">
        <v>11708</v>
      </c>
      <c r="C177" s="31" t="s">
        <v>13515</v>
      </c>
      <c r="D177" s="31" t="s">
        <v>13461</v>
      </c>
      <c r="E177" s="31" t="s">
        <v>11662</v>
      </c>
      <c r="F177" s="31" t="s">
        <v>13525</v>
      </c>
      <c r="G177" s="31" t="s">
        <v>12238</v>
      </c>
      <c r="H177" s="30">
        <v>8</v>
      </c>
    </row>
    <row r="178" spans="1:8" x14ac:dyDescent="0.25">
      <c r="A178" s="30">
        <v>177</v>
      </c>
      <c r="B178" s="31" t="s">
        <v>11708</v>
      </c>
      <c r="C178" s="31" t="s">
        <v>13515</v>
      </c>
      <c r="D178" s="31" t="s">
        <v>13461</v>
      </c>
      <c r="E178" s="31" t="s">
        <v>11662</v>
      </c>
      <c r="F178" s="31" t="s">
        <v>13526</v>
      </c>
      <c r="G178" s="31" t="s">
        <v>12238</v>
      </c>
      <c r="H178" s="30">
        <v>8</v>
      </c>
    </row>
    <row r="179" spans="1:8" x14ac:dyDescent="0.25">
      <c r="A179" s="30">
        <v>178</v>
      </c>
      <c r="B179" s="31" t="s">
        <v>11708</v>
      </c>
      <c r="C179" s="31" t="s">
        <v>13515</v>
      </c>
      <c r="D179" s="31" t="s">
        <v>13461</v>
      </c>
      <c r="E179" s="31" t="s">
        <v>11662</v>
      </c>
      <c r="F179" s="31" t="s">
        <v>13527</v>
      </c>
      <c r="G179" s="31" t="s">
        <v>11707</v>
      </c>
      <c r="H179" s="30">
        <v>8</v>
      </c>
    </row>
    <row r="180" spans="1:8" x14ac:dyDescent="0.25">
      <c r="A180" s="30">
        <v>179</v>
      </c>
      <c r="B180" s="31" t="s">
        <v>12118</v>
      </c>
      <c r="C180" s="31" t="s">
        <v>13528</v>
      </c>
      <c r="D180" s="31" t="s">
        <v>13529</v>
      </c>
      <c r="E180" s="31" t="s">
        <v>11680</v>
      </c>
      <c r="F180" s="31" t="s">
        <v>13530</v>
      </c>
      <c r="G180" s="31" t="s">
        <v>12094</v>
      </c>
      <c r="H180" s="30">
        <v>7</v>
      </c>
    </row>
    <row r="181" spans="1:8" x14ac:dyDescent="0.25">
      <c r="A181" s="30">
        <v>180</v>
      </c>
      <c r="B181" s="31" t="s">
        <v>13531</v>
      </c>
      <c r="C181" s="31" t="s">
        <v>13532</v>
      </c>
      <c r="D181" s="31" t="s">
        <v>13529</v>
      </c>
      <c r="E181" s="31" t="s">
        <v>11680</v>
      </c>
      <c r="F181" s="31" t="s">
        <v>13533</v>
      </c>
      <c r="G181" s="31" t="s">
        <v>13534</v>
      </c>
      <c r="H181" s="30">
        <v>7</v>
      </c>
    </row>
    <row r="182" spans="1:8" x14ac:dyDescent="0.25">
      <c r="A182" s="30">
        <v>181</v>
      </c>
      <c r="B182" s="31" t="s">
        <v>13535</v>
      </c>
      <c r="C182" s="31" t="s">
        <v>13536</v>
      </c>
      <c r="D182" s="31" t="s">
        <v>13529</v>
      </c>
      <c r="E182" s="31" t="s">
        <v>11680</v>
      </c>
      <c r="F182" s="31" t="s">
        <v>13537</v>
      </c>
      <c r="G182" s="31" t="s">
        <v>13538</v>
      </c>
      <c r="H182" s="30">
        <v>7</v>
      </c>
    </row>
    <row r="183" spans="1:8" x14ac:dyDescent="0.25">
      <c r="A183" s="30">
        <v>182</v>
      </c>
      <c r="B183" s="31" t="s">
        <v>12095</v>
      </c>
      <c r="C183" s="31" t="s">
        <v>13539</v>
      </c>
      <c r="D183" s="31" t="s">
        <v>13529</v>
      </c>
      <c r="E183" s="31" t="s">
        <v>11680</v>
      </c>
      <c r="F183" s="31" t="s">
        <v>13540</v>
      </c>
      <c r="G183" s="31" t="s">
        <v>12094</v>
      </c>
      <c r="H183" s="30">
        <v>7</v>
      </c>
    </row>
    <row r="184" spans="1:8" x14ac:dyDescent="0.25">
      <c r="A184" s="30">
        <v>183</v>
      </c>
      <c r="B184" s="31" t="s">
        <v>12115</v>
      </c>
      <c r="C184" s="31" t="s">
        <v>13541</v>
      </c>
      <c r="D184" s="31" t="s">
        <v>13529</v>
      </c>
      <c r="E184" s="31" t="s">
        <v>11680</v>
      </c>
      <c r="F184" s="31" t="s">
        <v>13542</v>
      </c>
      <c r="G184" s="31" t="s">
        <v>12114</v>
      </c>
      <c r="H184" s="30">
        <v>7</v>
      </c>
    </row>
    <row r="185" spans="1:8" x14ac:dyDescent="0.25">
      <c r="A185" s="30">
        <v>184</v>
      </c>
      <c r="B185" s="31" t="s">
        <v>12054</v>
      </c>
      <c r="C185" s="31" t="s">
        <v>13543</v>
      </c>
      <c r="D185" s="31" t="s">
        <v>13529</v>
      </c>
      <c r="E185" s="31" t="s">
        <v>11680</v>
      </c>
      <c r="F185" s="31" t="s">
        <v>13544</v>
      </c>
      <c r="G185" s="31" t="s">
        <v>12053</v>
      </c>
      <c r="H185" s="30">
        <v>7</v>
      </c>
    </row>
    <row r="186" spans="1:8" x14ac:dyDescent="0.25">
      <c r="A186" s="30">
        <v>185</v>
      </c>
      <c r="B186" s="31" t="s">
        <v>12066</v>
      </c>
      <c r="C186" s="31" t="s">
        <v>13545</v>
      </c>
      <c r="D186" s="31" t="s">
        <v>13529</v>
      </c>
      <c r="E186" s="31" t="s">
        <v>11680</v>
      </c>
      <c r="F186" s="31" t="s">
        <v>13546</v>
      </c>
      <c r="G186" s="31" t="s">
        <v>12142</v>
      </c>
      <c r="H186" s="30">
        <v>7</v>
      </c>
    </row>
    <row r="187" spans="1:8" x14ac:dyDescent="0.25">
      <c r="A187" s="30">
        <v>186</v>
      </c>
      <c r="B187" s="31" t="s">
        <v>12066</v>
      </c>
      <c r="C187" s="31" t="s">
        <v>13545</v>
      </c>
      <c r="D187" s="31" t="s">
        <v>13529</v>
      </c>
      <c r="E187" s="31" t="s">
        <v>11680</v>
      </c>
      <c r="F187" s="31" t="s">
        <v>13547</v>
      </c>
      <c r="G187" s="31" t="s">
        <v>12272</v>
      </c>
      <c r="H187" s="30">
        <v>7</v>
      </c>
    </row>
    <row r="188" spans="1:8" x14ac:dyDescent="0.25">
      <c r="A188" s="30">
        <v>187</v>
      </c>
      <c r="B188" s="31" t="s">
        <v>12066</v>
      </c>
      <c r="C188" s="31" t="s">
        <v>13545</v>
      </c>
      <c r="D188" s="31" t="s">
        <v>13529</v>
      </c>
      <c r="E188" s="31" t="s">
        <v>11680</v>
      </c>
      <c r="F188" s="31" t="s">
        <v>13548</v>
      </c>
      <c r="G188" s="31" t="s">
        <v>12188</v>
      </c>
      <c r="H188" s="30">
        <v>7</v>
      </c>
    </row>
    <row r="189" spans="1:8" x14ac:dyDescent="0.25">
      <c r="A189" s="30">
        <v>188</v>
      </c>
      <c r="B189" s="31" t="s">
        <v>12066</v>
      </c>
      <c r="C189" s="31" t="s">
        <v>13545</v>
      </c>
      <c r="D189" s="31" t="s">
        <v>13529</v>
      </c>
      <c r="E189" s="31" t="s">
        <v>11680</v>
      </c>
      <c r="F189" s="31" t="s">
        <v>13549</v>
      </c>
      <c r="G189" s="31" t="s">
        <v>13550</v>
      </c>
      <c r="H189" s="30">
        <v>7</v>
      </c>
    </row>
    <row r="190" spans="1:8" x14ac:dyDescent="0.25">
      <c r="A190" s="30">
        <v>189</v>
      </c>
      <c r="B190" s="31" t="s">
        <v>12066</v>
      </c>
      <c r="C190" s="31" t="s">
        <v>13545</v>
      </c>
      <c r="D190" s="31" t="s">
        <v>13529</v>
      </c>
      <c r="E190" s="31" t="s">
        <v>11680</v>
      </c>
      <c r="F190" s="31" t="s">
        <v>13551</v>
      </c>
      <c r="G190" s="31" t="s">
        <v>12065</v>
      </c>
      <c r="H190" s="30">
        <v>7</v>
      </c>
    </row>
    <row r="191" spans="1:8" x14ac:dyDescent="0.25">
      <c r="A191" s="30">
        <v>190</v>
      </c>
      <c r="B191" s="31" t="s">
        <v>12066</v>
      </c>
      <c r="C191" s="31" t="s">
        <v>13545</v>
      </c>
      <c r="D191" s="31" t="s">
        <v>13529</v>
      </c>
      <c r="E191" s="31" t="s">
        <v>11680</v>
      </c>
      <c r="F191" s="31" t="s">
        <v>13552</v>
      </c>
      <c r="G191" s="31" t="s">
        <v>12183</v>
      </c>
      <c r="H191" s="30">
        <v>7</v>
      </c>
    </row>
    <row r="192" spans="1:8" x14ac:dyDescent="0.25">
      <c r="A192" s="30">
        <v>191</v>
      </c>
      <c r="B192" s="31" t="s">
        <v>11958</v>
      </c>
      <c r="C192" s="31" t="s">
        <v>13553</v>
      </c>
      <c r="D192" s="31" t="s">
        <v>13529</v>
      </c>
      <c r="E192" s="31" t="s">
        <v>11680</v>
      </c>
      <c r="F192" s="31" t="s">
        <v>13554</v>
      </c>
      <c r="G192" s="31" t="s">
        <v>11957</v>
      </c>
      <c r="H192" s="30">
        <v>7</v>
      </c>
    </row>
    <row r="193" spans="1:8" x14ac:dyDescent="0.25">
      <c r="A193" s="30">
        <v>192</v>
      </c>
      <c r="B193" s="31" t="s">
        <v>11940</v>
      </c>
      <c r="C193" s="31" t="s">
        <v>13555</v>
      </c>
      <c r="D193" s="31" t="s">
        <v>13529</v>
      </c>
      <c r="E193" s="31" t="s">
        <v>11680</v>
      </c>
      <c r="F193" s="31" t="s">
        <v>13556</v>
      </c>
      <c r="G193" s="31" t="s">
        <v>11939</v>
      </c>
      <c r="H193" s="30">
        <v>7</v>
      </c>
    </row>
    <row r="194" spans="1:8" x14ac:dyDescent="0.25">
      <c r="A194" s="30">
        <v>193</v>
      </c>
      <c r="B194" s="31" t="s">
        <v>11940</v>
      </c>
      <c r="C194" s="31" t="s">
        <v>13555</v>
      </c>
      <c r="D194" s="31" t="s">
        <v>13529</v>
      </c>
      <c r="E194" s="31" t="s">
        <v>11680</v>
      </c>
      <c r="F194" s="31" t="s">
        <v>13557</v>
      </c>
      <c r="G194" s="31" t="s">
        <v>11939</v>
      </c>
      <c r="H194" s="30">
        <v>7</v>
      </c>
    </row>
    <row r="195" spans="1:8" x14ac:dyDescent="0.25">
      <c r="A195" s="30">
        <v>194</v>
      </c>
      <c r="B195" s="31" t="s">
        <v>11940</v>
      </c>
      <c r="C195" s="31" t="s">
        <v>13555</v>
      </c>
      <c r="D195" s="31" t="s">
        <v>13529</v>
      </c>
      <c r="E195" s="31" t="s">
        <v>11680</v>
      </c>
      <c r="F195" s="31" t="s">
        <v>13558</v>
      </c>
      <c r="G195" s="31" t="s">
        <v>11939</v>
      </c>
      <c r="H195" s="30">
        <v>7</v>
      </c>
    </row>
    <row r="196" spans="1:8" x14ac:dyDescent="0.25">
      <c r="A196" s="30">
        <v>195</v>
      </c>
      <c r="B196" s="31" t="s">
        <v>11940</v>
      </c>
      <c r="C196" s="31" t="s">
        <v>13555</v>
      </c>
      <c r="D196" s="31" t="s">
        <v>13529</v>
      </c>
      <c r="E196" s="31" t="s">
        <v>11680</v>
      </c>
      <c r="F196" s="31" t="s">
        <v>13559</v>
      </c>
      <c r="G196" s="31" t="s">
        <v>11939</v>
      </c>
      <c r="H196" s="30">
        <v>7</v>
      </c>
    </row>
    <row r="197" spans="1:8" x14ac:dyDescent="0.25">
      <c r="A197" s="30">
        <v>196</v>
      </c>
      <c r="B197" s="31" t="s">
        <v>11940</v>
      </c>
      <c r="C197" s="31" t="s">
        <v>13555</v>
      </c>
      <c r="D197" s="31" t="s">
        <v>13529</v>
      </c>
      <c r="E197" s="31" t="s">
        <v>11680</v>
      </c>
      <c r="F197" s="31" t="s">
        <v>13560</v>
      </c>
      <c r="G197" s="31" t="s">
        <v>11939</v>
      </c>
      <c r="H197" s="30">
        <v>7</v>
      </c>
    </row>
    <row r="198" spans="1:8" x14ac:dyDescent="0.25">
      <c r="A198" s="30">
        <v>197</v>
      </c>
      <c r="B198" s="31" t="s">
        <v>11940</v>
      </c>
      <c r="C198" s="31" t="s">
        <v>13555</v>
      </c>
      <c r="D198" s="31" t="s">
        <v>13529</v>
      </c>
      <c r="E198" s="31" t="s">
        <v>11680</v>
      </c>
      <c r="F198" s="31" t="s">
        <v>13561</v>
      </c>
      <c r="G198" s="31" t="s">
        <v>11939</v>
      </c>
      <c r="H198" s="30">
        <v>7</v>
      </c>
    </row>
    <row r="199" spans="1:8" x14ac:dyDescent="0.25">
      <c r="A199" s="30">
        <v>198</v>
      </c>
      <c r="B199" s="31" t="s">
        <v>11940</v>
      </c>
      <c r="C199" s="31" t="s">
        <v>13555</v>
      </c>
      <c r="D199" s="31" t="s">
        <v>13529</v>
      </c>
      <c r="E199" s="31" t="s">
        <v>11680</v>
      </c>
      <c r="F199" s="31" t="s">
        <v>13562</v>
      </c>
      <c r="G199" s="31" t="s">
        <v>11939</v>
      </c>
      <c r="H199" s="30">
        <v>7</v>
      </c>
    </row>
    <row r="200" spans="1:8" x14ac:dyDescent="0.25">
      <c r="A200" s="30">
        <v>199</v>
      </c>
      <c r="B200" s="31" t="s">
        <v>11940</v>
      </c>
      <c r="C200" s="31" t="s">
        <v>13555</v>
      </c>
      <c r="D200" s="31" t="s">
        <v>13529</v>
      </c>
      <c r="E200" s="31" t="s">
        <v>11680</v>
      </c>
      <c r="F200" s="31" t="s">
        <v>13563</v>
      </c>
      <c r="G200" s="31" t="s">
        <v>11939</v>
      </c>
      <c r="H200" s="30">
        <v>7</v>
      </c>
    </row>
    <row r="201" spans="1:8" x14ac:dyDescent="0.25">
      <c r="A201" s="30">
        <v>200</v>
      </c>
      <c r="B201" s="31" t="s">
        <v>11940</v>
      </c>
      <c r="C201" s="31" t="s">
        <v>13555</v>
      </c>
      <c r="D201" s="31" t="s">
        <v>13529</v>
      </c>
      <c r="E201" s="31" t="s">
        <v>11680</v>
      </c>
      <c r="F201" s="31" t="s">
        <v>13564</v>
      </c>
      <c r="G201" s="31" t="s">
        <v>11939</v>
      </c>
      <c r="H201" s="30">
        <v>7</v>
      </c>
    </row>
    <row r="202" spans="1:8" x14ac:dyDescent="0.25">
      <c r="A202" s="30">
        <v>201</v>
      </c>
      <c r="B202" s="31" t="s">
        <v>11940</v>
      </c>
      <c r="C202" s="31" t="s">
        <v>13555</v>
      </c>
      <c r="D202" s="31" t="s">
        <v>13529</v>
      </c>
      <c r="E202" s="31" t="s">
        <v>11680</v>
      </c>
      <c r="F202" s="31" t="s">
        <v>13565</v>
      </c>
      <c r="G202" s="31" t="s">
        <v>11939</v>
      </c>
      <c r="H202" s="30">
        <v>7</v>
      </c>
    </row>
    <row r="203" spans="1:8" x14ac:dyDescent="0.25">
      <c r="A203" s="30">
        <v>202</v>
      </c>
      <c r="B203" s="31" t="s">
        <v>11940</v>
      </c>
      <c r="C203" s="31" t="s">
        <v>13555</v>
      </c>
      <c r="D203" s="31" t="s">
        <v>13529</v>
      </c>
      <c r="E203" s="31" t="s">
        <v>11680</v>
      </c>
      <c r="F203" s="31" t="s">
        <v>13566</v>
      </c>
      <c r="G203" s="31" t="s">
        <v>11939</v>
      </c>
      <c r="H203" s="30">
        <v>7</v>
      </c>
    </row>
    <row r="204" spans="1:8" x14ac:dyDescent="0.25">
      <c r="A204" s="30">
        <v>203</v>
      </c>
      <c r="B204" s="31" t="s">
        <v>11940</v>
      </c>
      <c r="C204" s="31" t="s">
        <v>13555</v>
      </c>
      <c r="D204" s="31" t="s">
        <v>13529</v>
      </c>
      <c r="E204" s="31" t="s">
        <v>11680</v>
      </c>
      <c r="F204" s="31" t="s">
        <v>13567</v>
      </c>
      <c r="G204" s="31" t="s">
        <v>11939</v>
      </c>
      <c r="H204" s="30">
        <v>7</v>
      </c>
    </row>
    <row r="205" spans="1:8" x14ac:dyDescent="0.25">
      <c r="A205" s="30">
        <v>204</v>
      </c>
      <c r="B205" s="31" t="s">
        <v>11940</v>
      </c>
      <c r="C205" s="31" t="s">
        <v>13555</v>
      </c>
      <c r="D205" s="31" t="s">
        <v>13529</v>
      </c>
      <c r="E205" s="31" t="s">
        <v>11680</v>
      </c>
      <c r="F205" s="31" t="s">
        <v>13568</v>
      </c>
      <c r="G205" s="31" t="s">
        <v>11939</v>
      </c>
      <c r="H205" s="30">
        <v>7</v>
      </c>
    </row>
    <row r="206" spans="1:8" x14ac:dyDescent="0.25">
      <c r="A206" s="30">
        <v>205</v>
      </c>
      <c r="B206" s="31" t="s">
        <v>12069</v>
      </c>
      <c r="C206" s="31" t="s">
        <v>13569</v>
      </c>
      <c r="D206" s="31" t="s">
        <v>13529</v>
      </c>
      <c r="E206" s="31" t="s">
        <v>11680</v>
      </c>
      <c r="F206" s="31" t="s">
        <v>13570</v>
      </c>
      <c r="G206" s="31" t="s">
        <v>13571</v>
      </c>
      <c r="H206" s="30">
        <v>7</v>
      </c>
    </row>
    <row r="207" spans="1:8" x14ac:dyDescent="0.25">
      <c r="A207" s="30">
        <v>206</v>
      </c>
      <c r="B207" s="31" t="s">
        <v>12069</v>
      </c>
      <c r="C207" s="31" t="s">
        <v>13569</v>
      </c>
      <c r="D207" s="31" t="s">
        <v>13529</v>
      </c>
      <c r="E207" s="31" t="s">
        <v>11680</v>
      </c>
      <c r="F207" s="31" t="s">
        <v>13572</v>
      </c>
      <c r="G207" s="31" t="s">
        <v>12068</v>
      </c>
      <c r="H207" s="30">
        <v>7</v>
      </c>
    </row>
    <row r="208" spans="1:8" x14ac:dyDescent="0.25">
      <c r="A208" s="30">
        <v>207</v>
      </c>
      <c r="B208" s="31" t="s">
        <v>11684</v>
      </c>
      <c r="C208" s="31" t="s">
        <v>13573</v>
      </c>
      <c r="D208" s="31" t="s">
        <v>13529</v>
      </c>
      <c r="E208" s="31" t="s">
        <v>11680</v>
      </c>
      <c r="F208" s="31" t="s">
        <v>13574</v>
      </c>
      <c r="G208" s="31" t="s">
        <v>12241</v>
      </c>
      <c r="H208" s="30">
        <v>7</v>
      </c>
    </row>
    <row r="209" spans="1:8" x14ac:dyDescent="0.25">
      <c r="A209" s="30">
        <v>208</v>
      </c>
      <c r="B209" s="31" t="s">
        <v>11684</v>
      </c>
      <c r="C209" s="31" t="s">
        <v>13573</v>
      </c>
      <c r="D209" s="31" t="s">
        <v>13529</v>
      </c>
      <c r="E209" s="31" t="s">
        <v>11680</v>
      </c>
      <c r="F209" s="31" t="s">
        <v>13575</v>
      </c>
      <c r="G209" s="31" t="s">
        <v>12086</v>
      </c>
      <c r="H209" s="30">
        <v>7</v>
      </c>
    </row>
    <row r="210" spans="1:8" x14ac:dyDescent="0.25">
      <c r="A210" s="30">
        <v>209</v>
      </c>
      <c r="B210" s="31" t="s">
        <v>11684</v>
      </c>
      <c r="C210" s="31" t="s">
        <v>13573</v>
      </c>
      <c r="D210" s="31" t="s">
        <v>13529</v>
      </c>
      <c r="E210" s="31" t="s">
        <v>11680</v>
      </c>
      <c r="F210" s="31" t="s">
        <v>13576</v>
      </c>
      <c r="G210" s="31" t="s">
        <v>11683</v>
      </c>
      <c r="H210" s="30">
        <v>7</v>
      </c>
    </row>
    <row r="211" spans="1:8" x14ac:dyDescent="0.25">
      <c r="A211" s="30">
        <v>210</v>
      </c>
      <c r="B211" s="31" t="s">
        <v>13577</v>
      </c>
      <c r="C211" s="31" t="s">
        <v>13578</v>
      </c>
      <c r="D211" s="31" t="s">
        <v>13529</v>
      </c>
      <c r="E211" s="31" t="s">
        <v>11680</v>
      </c>
      <c r="F211" s="31" t="s">
        <v>13579</v>
      </c>
      <c r="G211" s="31" t="s">
        <v>12094</v>
      </c>
      <c r="H211" s="30">
        <v>7</v>
      </c>
    </row>
    <row r="212" spans="1:8" x14ac:dyDescent="0.25">
      <c r="A212" s="30">
        <v>211</v>
      </c>
      <c r="B212" s="31" t="s">
        <v>11679</v>
      </c>
      <c r="C212" s="31" t="s">
        <v>13580</v>
      </c>
      <c r="D212" s="31" t="s">
        <v>13529</v>
      </c>
      <c r="E212" s="31" t="s">
        <v>11680</v>
      </c>
      <c r="F212" s="31" t="s">
        <v>13581</v>
      </c>
      <c r="G212" s="31" t="s">
        <v>11678</v>
      </c>
      <c r="H212" s="30">
        <v>7</v>
      </c>
    </row>
    <row r="213" spans="1:8" x14ac:dyDescent="0.25">
      <c r="A213" s="30">
        <v>212</v>
      </c>
      <c r="B213" s="31" t="s">
        <v>11679</v>
      </c>
      <c r="C213" s="31" t="s">
        <v>13580</v>
      </c>
      <c r="D213" s="31" t="s">
        <v>13529</v>
      </c>
      <c r="E213" s="31" t="s">
        <v>11680</v>
      </c>
      <c r="F213" s="31" t="s">
        <v>13582</v>
      </c>
      <c r="G213" s="31" t="s">
        <v>12506</v>
      </c>
      <c r="H213" s="30">
        <v>7</v>
      </c>
    </row>
    <row r="214" spans="1:8" x14ac:dyDescent="0.25">
      <c r="A214" s="30">
        <v>213</v>
      </c>
      <c r="B214" s="31" t="s">
        <v>11679</v>
      </c>
      <c r="C214" s="31" t="s">
        <v>13580</v>
      </c>
      <c r="D214" s="31" t="s">
        <v>13529</v>
      </c>
      <c r="E214" s="31" t="s">
        <v>11680</v>
      </c>
      <c r="F214" s="31" t="s">
        <v>13583</v>
      </c>
      <c r="G214" s="31" t="s">
        <v>12487</v>
      </c>
      <c r="H214" s="30">
        <v>7</v>
      </c>
    </row>
    <row r="215" spans="1:8" x14ac:dyDescent="0.25">
      <c r="A215" s="30">
        <v>214</v>
      </c>
      <c r="B215" s="31" t="s">
        <v>12058</v>
      </c>
      <c r="C215" s="31" t="s">
        <v>13584</v>
      </c>
      <c r="D215" s="31" t="s">
        <v>13529</v>
      </c>
      <c r="E215" s="31" t="s">
        <v>11680</v>
      </c>
      <c r="F215" s="31" t="s">
        <v>13585</v>
      </c>
      <c r="G215" s="31" t="s">
        <v>12057</v>
      </c>
      <c r="H215" s="30">
        <v>7</v>
      </c>
    </row>
    <row r="216" spans="1:8" x14ac:dyDescent="0.25">
      <c r="A216" s="30">
        <v>215</v>
      </c>
      <c r="B216" s="31" t="s">
        <v>12058</v>
      </c>
      <c r="C216" s="31" t="s">
        <v>13584</v>
      </c>
      <c r="D216" s="31" t="s">
        <v>13529</v>
      </c>
      <c r="E216" s="31" t="s">
        <v>11680</v>
      </c>
      <c r="F216" s="31" t="s">
        <v>13586</v>
      </c>
      <c r="G216" s="31" t="s">
        <v>12416</v>
      </c>
      <c r="H216" s="30">
        <v>7</v>
      </c>
    </row>
    <row r="217" spans="1:8" x14ac:dyDescent="0.25">
      <c r="A217" s="30">
        <v>216</v>
      </c>
      <c r="B217" s="31" t="s">
        <v>12058</v>
      </c>
      <c r="C217" s="31" t="s">
        <v>13584</v>
      </c>
      <c r="D217" s="31" t="s">
        <v>13529</v>
      </c>
      <c r="E217" s="31" t="s">
        <v>11680</v>
      </c>
      <c r="F217" s="31" t="s">
        <v>13587</v>
      </c>
      <c r="G217" s="31" t="s">
        <v>13588</v>
      </c>
      <c r="H217" s="30">
        <v>7</v>
      </c>
    </row>
    <row r="218" spans="1:8" x14ac:dyDescent="0.25">
      <c r="A218" s="30">
        <v>217</v>
      </c>
      <c r="B218" s="31" t="s">
        <v>12058</v>
      </c>
      <c r="C218" s="31" t="s">
        <v>13584</v>
      </c>
      <c r="D218" s="31" t="s">
        <v>13529</v>
      </c>
      <c r="E218" s="31" t="s">
        <v>11680</v>
      </c>
      <c r="F218" s="31" t="s">
        <v>13589</v>
      </c>
      <c r="G218" s="31" t="s">
        <v>12186</v>
      </c>
      <c r="H218" s="30">
        <v>7</v>
      </c>
    </row>
    <row r="219" spans="1:8" x14ac:dyDescent="0.25">
      <c r="A219" s="30">
        <v>218</v>
      </c>
      <c r="B219" s="31" t="s">
        <v>12058</v>
      </c>
      <c r="C219" s="31" t="s">
        <v>13584</v>
      </c>
      <c r="D219" s="31" t="s">
        <v>13529</v>
      </c>
      <c r="E219" s="31" t="s">
        <v>11680</v>
      </c>
      <c r="F219" s="31" t="s">
        <v>13590</v>
      </c>
      <c r="G219" s="31" t="s">
        <v>12170</v>
      </c>
      <c r="H219" s="30">
        <v>7</v>
      </c>
    </row>
    <row r="220" spans="1:8" x14ac:dyDescent="0.25">
      <c r="A220" s="30">
        <v>219</v>
      </c>
      <c r="B220" s="31" t="s">
        <v>12058</v>
      </c>
      <c r="C220" s="31" t="s">
        <v>13584</v>
      </c>
      <c r="D220" s="31" t="s">
        <v>13529</v>
      </c>
      <c r="E220" s="31" t="s">
        <v>11680</v>
      </c>
      <c r="F220" s="31" t="s">
        <v>13591</v>
      </c>
      <c r="G220" s="31" t="s">
        <v>13592</v>
      </c>
      <c r="H220" s="30">
        <v>7</v>
      </c>
    </row>
    <row r="221" spans="1:8" x14ac:dyDescent="0.25">
      <c r="A221" s="30">
        <v>220</v>
      </c>
      <c r="B221" s="31" t="s">
        <v>11704</v>
      </c>
      <c r="C221" s="31" t="s">
        <v>13593</v>
      </c>
      <c r="D221" s="31" t="s">
        <v>13529</v>
      </c>
      <c r="E221" s="31" t="s">
        <v>11680</v>
      </c>
      <c r="F221" s="31" t="s">
        <v>13594</v>
      </c>
      <c r="G221" s="31" t="s">
        <v>13595</v>
      </c>
      <c r="H221" s="30">
        <v>7</v>
      </c>
    </row>
    <row r="222" spans="1:8" x14ac:dyDescent="0.25">
      <c r="A222" s="30">
        <v>221</v>
      </c>
      <c r="B222" s="31" t="s">
        <v>11704</v>
      </c>
      <c r="C222" s="31" t="s">
        <v>13593</v>
      </c>
      <c r="D222" s="31" t="s">
        <v>13529</v>
      </c>
      <c r="E222" s="31" t="s">
        <v>11680</v>
      </c>
      <c r="F222" s="31" t="s">
        <v>13596</v>
      </c>
      <c r="G222" s="31" t="s">
        <v>12245</v>
      </c>
      <c r="H222" s="30">
        <v>7</v>
      </c>
    </row>
    <row r="223" spans="1:8" x14ac:dyDescent="0.25">
      <c r="A223" s="30">
        <v>222</v>
      </c>
      <c r="B223" s="31" t="s">
        <v>11704</v>
      </c>
      <c r="C223" s="31" t="s">
        <v>13593</v>
      </c>
      <c r="D223" s="31" t="s">
        <v>13529</v>
      </c>
      <c r="E223" s="31" t="s">
        <v>11680</v>
      </c>
      <c r="F223" s="31" t="s">
        <v>13597</v>
      </c>
      <c r="G223" s="31" t="s">
        <v>11985</v>
      </c>
      <c r="H223" s="30">
        <v>7</v>
      </c>
    </row>
    <row r="224" spans="1:8" x14ac:dyDescent="0.25">
      <c r="A224" s="30">
        <v>223</v>
      </c>
      <c r="B224" s="31" t="s">
        <v>11704</v>
      </c>
      <c r="C224" s="31" t="s">
        <v>13593</v>
      </c>
      <c r="D224" s="31" t="s">
        <v>13529</v>
      </c>
      <c r="E224" s="31" t="s">
        <v>11680</v>
      </c>
      <c r="F224" s="31" t="s">
        <v>13598</v>
      </c>
      <c r="G224" s="31" t="s">
        <v>11703</v>
      </c>
      <c r="H224" s="30">
        <v>7</v>
      </c>
    </row>
    <row r="225" spans="1:8" x14ac:dyDescent="0.25">
      <c r="A225" s="30">
        <v>224</v>
      </c>
      <c r="B225" s="31" t="s">
        <v>11704</v>
      </c>
      <c r="C225" s="31" t="s">
        <v>13593</v>
      </c>
      <c r="D225" s="31" t="s">
        <v>13529</v>
      </c>
      <c r="E225" s="31" t="s">
        <v>11680</v>
      </c>
      <c r="F225" s="31" t="s">
        <v>13599</v>
      </c>
      <c r="G225" s="31" t="s">
        <v>11965</v>
      </c>
      <c r="H225" s="30">
        <v>7</v>
      </c>
    </row>
    <row r="226" spans="1:8" x14ac:dyDescent="0.25">
      <c r="A226" s="30">
        <v>225</v>
      </c>
      <c r="B226" s="31" t="s">
        <v>12494</v>
      </c>
      <c r="C226" s="31" t="s">
        <v>13600</v>
      </c>
      <c r="D226" s="31" t="s">
        <v>13529</v>
      </c>
      <c r="E226" s="31" t="s">
        <v>11680</v>
      </c>
      <c r="F226" s="31" t="s">
        <v>13601</v>
      </c>
      <c r="G226" s="31" t="s">
        <v>12493</v>
      </c>
      <c r="H226" s="30">
        <v>7</v>
      </c>
    </row>
    <row r="227" spans="1:8" x14ac:dyDescent="0.25">
      <c r="A227" s="30">
        <v>226</v>
      </c>
      <c r="B227" s="31" t="s">
        <v>12447</v>
      </c>
      <c r="C227" s="31" t="s">
        <v>13602</v>
      </c>
      <c r="D227" s="31" t="s">
        <v>13529</v>
      </c>
      <c r="E227" s="31" t="s">
        <v>11680</v>
      </c>
      <c r="F227" s="31" t="s">
        <v>13603</v>
      </c>
      <c r="G227" s="31" t="s">
        <v>12446</v>
      </c>
      <c r="H227" s="30">
        <v>7</v>
      </c>
    </row>
    <row r="228" spans="1:8" x14ac:dyDescent="0.25">
      <c r="A228" s="30">
        <v>227</v>
      </c>
      <c r="B228" s="31" t="s">
        <v>11665</v>
      </c>
      <c r="C228" s="31" t="s">
        <v>13604</v>
      </c>
      <c r="D228" s="31" t="s">
        <v>13605</v>
      </c>
      <c r="E228" s="31" t="s">
        <v>11666</v>
      </c>
      <c r="F228" s="31" t="s">
        <v>13606</v>
      </c>
      <c r="G228" s="31" t="s">
        <v>13607</v>
      </c>
      <c r="H228" s="30">
        <v>10</v>
      </c>
    </row>
    <row r="229" spans="1:8" x14ac:dyDescent="0.25">
      <c r="A229" s="30">
        <v>228</v>
      </c>
      <c r="B229" s="31" t="s">
        <v>11665</v>
      </c>
      <c r="C229" s="31" t="s">
        <v>13604</v>
      </c>
      <c r="D229" s="31" t="s">
        <v>13605</v>
      </c>
      <c r="E229" s="31" t="s">
        <v>11666</v>
      </c>
      <c r="F229" s="31" t="s">
        <v>13608</v>
      </c>
      <c r="G229" s="31" t="s">
        <v>13609</v>
      </c>
      <c r="H229" s="30">
        <v>10</v>
      </c>
    </row>
    <row r="230" spans="1:8" x14ac:dyDescent="0.25">
      <c r="A230" s="30">
        <v>229</v>
      </c>
      <c r="B230" s="31" t="s">
        <v>11665</v>
      </c>
      <c r="C230" s="31" t="s">
        <v>13604</v>
      </c>
      <c r="D230" s="31" t="s">
        <v>13605</v>
      </c>
      <c r="E230" s="31" t="s">
        <v>11666</v>
      </c>
      <c r="F230" s="31" t="s">
        <v>13610</v>
      </c>
      <c r="G230" s="31" t="s">
        <v>12443</v>
      </c>
      <c r="H230" s="30">
        <v>10</v>
      </c>
    </row>
    <row r="231" spans="1:8" x14ac:dyDescent="0.25">
      <c r="A231" s="30">
        <v>230</v>
      </c>
      <c r="B231" s="31" t="s">
        <v>11665</v>
      </c>
      <c r="C231" s="31" t="s">
        <v>13604</v>
      </c>
      <c r="D231" s="31" t="s">
        <v>13605</v>
      </c>
      <c r="E231" s="31" t="s">
        <v>11666</v>
      </c>
      <c r="F231" s="31" t="s">
        <v>13611</v>
      </c>
      <c r="G231" s="31" t="s">
        <v>12412</v>
      </c>
      <c r="H231" s="30">
        <v>10</v>
      </c>
    </row>
    <row r="232" spans="1:8" x14ac:dyDescent="0.25">
      <c r="A232" s="30">
        <v>231</v>
      </c>
      <c r="B232" s="31" t="s">
        <v>11665</v>
      </c>
      <c r="C232" s="31" t="s">
        <v>13604</v>
      </c>
      <c r="D232" s="31" t="s">
        <v>13605</v>
      </c>
      <c r="E232" s="31" t="s">
        <v>11666</v>
      </c>
      <c r="F232" s="31" t="s">
        <v>13612</v>
      </c>
      <c r="G232" s="31" t="s">
        <v>12475</v>
      </c>
      <c r="H232" s="30">
        <v>10</v>
      </c>
    </row>
    <row r="233" spans="1:8" x14ac:dyDescent="0.25">
      <c r="A233" s="30">
        <v>232</v>
      </c>
      <c r="B233" s="31" t="s">
        <v>11665</v>
      </c>
      <c r="C233" s="31" t="s">
        <v>13604</v>
      </c>
      <c r="D233" s="31" t="s">
        <v>13605</v>
      </c>
      <c r="E233" s="31" t="s">
        <v>11666</v>
      </c>
      <c r="F233" s="31" t="s">
        <v>13613</v>
      </c>
      <c r="G233" s="31" t="s">
        <v>11664</v>
      </c>
      <c r="H233" s="30">
        <v>10</v>
      </c>
    </row>
    <row r="234" spans="1:8" x14ac:dyDescent="0.25">
      <c r="A234" s="30">
        <v>233</v>
      </c>
      <c r="B234" s="31" t="s">
        <v>11665</v>
      </c>
      <c r="C234" s="31" t="s">
        <v>13604</v>
      </c>
      <c r="D234" s="31" t="s">
        <v>13605</v>
      </c>
      <c r="E234" s="31" t="s">
        <v>11666</v>
      </c>
      <c r="F234" s="31" t="s">
        <v>13614</v>
      </c>
      <c r="G234" s="31" t="s">
        <v>13615</v>
      </c>
      <c r="H234" s="30">
        <v>10</v>
      </c>
    </row>
    <row r="235" spans="1:8" x14ac:dyDescent="0.25">
      <c r="A235" s="30">
        <v>234</v>
      </c>
      <c r="B235" s="31" t="s">
        <v>11665</v>
      </c>
      <c r="C235" s="31" t="s">
        <v>13604</v>
      </c>
      <c r="D235" s="31" t="s">
        <v>13605</v>
      </c>
      <c r="E235" s="31" t="s">
        <v>11666</v>
      </c>
      <c r="F235" s="31" t="s">
        <v>13616</v>
      </c>
      <c r="G235" s="31" t="s">
        <v>13617</v>
      </c>
      <c r="H235" s="30">
        <v>10</v>
      </c>
    </row>
    <row r="236" spans="1:8" x14ac:dyDescent="0.25">
      <c r="A236" s="30">
        <v>235</v>
      </c>
      <c r="B236" s="31" t="s">
        <v>11665</v>
      </c>
      <c r="C236" s="31" t="s">
        <v>13604</v>
      </c>
      <c r="D236" s="31" t="s">
        <v>13605</v>
      </c>
      <c r="E236" s="31" t="s">
        <v>11666</v>
      </c>
      <c r="F236" s="31" t="s">
        <v>13618</v>
      </c>
      <c r="G236" s="31" t="s">
        <v>13619</v>
      </c>
      <c r="H236" s="30">
        <v>10</v>
      </c>
    </row>
    <row r="237" spans="1:8" x14ac:dyDescent="0.25">
      <c r="A237" s="30">
        <v>236</v>
      </c>
      <c r="B237" s="31" t="s">
        <v>11665</v>
      </c>
      <c r="C237" s="31" t="s">
        <v>13604</v>
      </c>
      <c r="D237" s="31" t="s">
        <v>13605</v>
      </c>
      <c r="E237" s="31" t="s">
        <v>11666</v>
      </c>
      <c r="F237" s="31" t="s">
        <v>13620</v>
      </c>
      <c r="G237" s="31" t="s">
        <v>11953</v>
      </c>
      <c r="H237" s="30">
        <v>10</v>
      </c>
    </row>
    <row r="238" spans="1:8" x14ac:dyDescent="0.25">
      <c r="A238" s="30">
        <v>237</v>
      </c>
      <c r="B238" s="31" t="s">
        <v>11665</v>
      </c>
      <c r="C238" s="31" t="s">
        <v>13604</v>
      </c>
      <c r="D238" s="31" t="s">
        <v>13605</v>
      </c>
      <c r="E238" s="31" t="s">
        <v>11666</v>
      </c>
      <c r="F238" s="31" t="s">
        <v>13621</v>
      </c>
      <c r="G238" s="31" t="s">
        <v>11687</v>
      </c>
      <c r="H238" s="30">
        <v>10</v>
      </c>
    </row>
    <row r="239" spans="1:8" x14ac:dyDescent="0.25">
      <c r="A239" s="30">
        <v>238</v>
      </c>
      <c r="B239" s="31" t="s">
        <v>11665</v>
      </c>
      <c r="C239" s="31" t="s">
        <v>13604</v>
      </c>
      <c r="D239" s="31" t="s">
        <v>13605</v>
      </c>
      <c r="E239" s="31" t="s">
        <v>11666</v>
      </c>
      <c r="F239" s="31" t="s">
        <v>13622</v>
      </c>
      <c r="G239" s="31" t="s">
        <v>12079</v>
      </c>
      <c r="H239" s="30">
        <v>10</v>
      </c>
    </row>
    <row r="240" spans="1:8" x14ac:dyDescent="0.25">
      <c r="A240" s="30">
        <v>239</v>
      </c>
      <c r="B240" s="31" t="s">
        <v>11665</v>
      </c>
      <c r="C240" s="31" t="s">
        <v>13604</v>
      </c>
      <c r="D240" s="31" t="s">
        <v>13605</v>
      </c>
      <c r="E240" s="31" t="s">
        <v>11666</v>
      </c>
      <c r="F240" s="31" t="s">
        <v>13623</v>
      </c>
      <c r="G240" s="31" t="s">
        <v>13624</v>
      </c>
      <c r="H240" s="30">
        <v>10</v>
      </c>
    </row>
    <row r="241" spans="1:8" x14ac:dyDescent="0.25">
      <c r="A241" s="30">
        <v>240</v>
      </c>
      <c r="B241" s="31" t="s">
        <v>11665</v>
      </c>
      <c r="C241" s="31" t="s">
        <v>13604</v>
      </c>
      <c r="D241" s="31" t="s">
        <v>13605</v>
      </c>
      <c r="E241" s="31" t="s">
        <v>11666</v>
      </c>
      <c r="F241" s="31" t="s">
        <v>13625</v>
      </c>
      <c r="G241" s="31" t="s">
        <v>12043</v>
      </c>
      <c r="H241" s="30">
        <v>10</v>
      </c>
    </row>
    <row r="242" spans="1:8" x14ac:dyDescent="0.25">
      <c r="A242" s="30">
        <v>241</v>
      </c>
      <c r="B242" s="31" t="s">
        <v>11665</v>
      </c>
      <c r="C242" s="31" t="s">
        <v>13604</v>
      </c>
      <c r="D242" s="31" t="s">
        <v>13605</v>
      </c>
      <c r="E242" s="31" t="s">
        <v>11666</v>
      </c>
      <c r="F242" s="31" t="s">
        <v>13626</v>
      </c>
      <c r="G242" s="31" t="s">
        <v>12139</v>
      </c>
      <c r="H242" s="30">
        <v>10</v>
      </c>
    </row>
    <row r="243" spans="1:8" x14ac:dyDescent="0.25">
      <c r="A243" s="30">
        <v>242</v>
      </c>
      <c r="B243" s="31" t="s">
        <v>11665</v>
      </c>
      <c r="C243" s="31" t="s">
        <v>13604</v>
      </c>
      <c r="D243" s="31" t="s">
        <v>13605</v>
      </c>
      <c r="E243" s="31" t="s">
        <v>11666</v>
      </c>
      <c r="F243" s="31" t="s">
        <v>13627</v>
      </c>
      <c r="G243" s="31" t="s">
        <v>11700</v>
      </c>
      <c r="H243" s="30">
        <v>10</v>
      </c>
    </row>
    <row r="244" spans="1:8" x14ac:dyDescent="0.25">
      <c r="A244" s="30">
        <v>243</v>
      </c>
      <c r="B244" s="31" t="s">
        <v>11665</v>
      </c>
      <c r="C244" s="31" t="s">
        <v>13604</v>
      </c>
      <c r="D244" s="31" t="s">
        <v>13605</v>
      </c>
      <c r="E244" s="31" t="s">
        <v>11666</v>
      </c>
      <c r="F244" s="31" t="s">
        <v>13628</v>
      </c>
      <c r="G244" s="31" t="s">
        <v>12461</v>
      </c>
      <c r="H244" s="30">
        <v>10</v>
      </c>
    </row>
    <row r="245" spans="1:8" x14ac:dyDescent="0.25">
      <c r="A245" s="30">
        <v>244</v>
      </c>
      <c r="B245" s="31" t="s">
        <v>11665</v>
      </c>
      <c r="C245" s="31" t="s">
        <v>13604</v>
      </c>
      <c r="D245" s="31" t="s">
        <v>13605</v>
      </c>
      <c r="E245" s="31" t="s">
        <v>11666</v>
      </c>
      <c r="F245" s="31" t="s">
        <v>13629</v>
      </c>
      <c r="G245" s="31" t="s">
        <v>11671</v>
      </c>
      <c r="H245" s="30">
        <v>10</v>
      </c>
    </row>
    <row r="246" spans="1:8" x14ac:dyDescent="0.25">
      <c r="A246" s="30">
        <v>245</v>
      </c>
      <c r="B246" s="31" t="s">
        <v>11665</v>
      </c>
      <c r="C246" s="31" t="s">
        <v>13604</v>
      </c>
      <c r="D246" s="31" t="s">
        <v>13605</v>
      </c>
      <c r="E246" s="31" t="s">
        <v>11666</v>
      </c>
      <c r="F246" s="31" t="s">
        <v>13630</v>
      </c>
      <c r="G246" s="31" t="s">
        <v>11671</v>
      </c>
      <c r="H246" s="30">
        <v>10</v>
      </c>
    </row>
    <row r="247" spans="1:8" x14ac:dyDescent="0.25">
      <c r="A247" s="30">
        <v>246</v>
      </c>
      <c r="B247" s="31" t="s">
        <v>11665</v>
      </c>
      <c r="C247" s="31" t="s">
        <v>13604</v>
      </c>
      <c r="D247" s="31" t="s">
        <v>13605</v>
      </c>
      <c r="E247" s="31" t="s">
        <v>11666</v>
      </c>
      <c r="F247" s="31" t="s">
        <v>13631</v>
      </c>
      <c r="G247" s="31" t="s">
        <v>11671</v>
      </c>
      <c r="H247" s="30">
        <v>10</v>
      </c>
    </row>
    <row r="248" spans="1:8" x14ac:dyDescent="0.25">
      <c r="A248" s="30">
        <v>247</v>
      </c>
      <c r="B248" s="31" t="s">
        <v>11665</v>
      </c>
      <c r="C248" s="31" t="s">
        <v>13604</v>
      </c>
      <c r="D248" s="31" t="s">
        <v>13605</v>
      </c>
      <c r="E248" s="31" t="s">
        <v>11666</v>
      </c>
      <c r="F248" s="31" t="s">
        <v>13632</v>
      </c>
      <c r="G248" s="31" t="s">
        <v>11671</v>
      </c>
      <c r="H248" s="30">
        <v>10</v>
      </c>
    </row>
    <row r="249" spans="1:8" x14ac:dyDescent="0.25">
      <c r="A249" s="30">
        <v>248</v>
      </c>
      <c r="B249" s="31" t="s">
        <v>11665</v>
      </c>
      <c r="C249" s="31" t="s">
        <v>13604</v>
      </c>
      <c r="D249" s="31" t="s">
        <v>13605</v>
      </c>
      <c r="E249" s="31" t="s">
        <v>11666</v>
      </c>
      <c r="F249" s="31" t="s">
        <v>13633</v>
      </c>
      <c r="G249" s="31" t="s">
        <v>11671</v>
      </c>
      <c r="H249" s="30">
        <v>10</v>
      </c>
    </row>
    <row r="250" spans="1:8" x14ac:dyDescent="0.25">
      <c r="A250" s="30">
        <v>249</v>
      </c>
      <c r="B250" s="31" t="s">
        <v>11665</v>
      </c>
      <c r="C250" s="31" t="s">
        <v>13604</v>
      </c>
      <c r="D250" s="31" t="s">
        <v>13605</v>
      </c>
      <c r="E250" s="31" t="s">
        <v>11666</v>
      </c>
      <c r="F250" s="31" t="s">
        <v>13634</v>
      </c>
      <c r="G250" s="31" t="s">
        <v>11671</v>
      </c>
      <c r="H250" s="30">
        <v>10</v>
      </c>
    </row>
    <row r="251" spans="1:8" x14ac:dyDescent="0.25">
      <c r="A251" s="30">
        <v>250</v>
      </c>
      <c r="B251" s="31" t="s">
        <v>11665</v>
      </c>
      <c r="C251" s="31" t="s">
        <v>13604</v>
      </c>
      <c r="D251" s="31" t="s">
        <v>13605</v>
      </c>
      <c r="E251" s="31" t="s">
        <v>11666</v>
      </c>
      <c r="F251" s="31" t="s">
        <v>13635</v>
      </c>
      <c r="G251" s="31" t="s">
        <v>11671</v>
      </c>
      <c r="H251" s="30">
        <v>10</v>
      </c>
    </row>
    <row r="252" spans="1:8" x14ac:dyDescent="0.25">
      <c r="A252" s="30">
        <v>251</v>
      </c>
      <c r="B252" s="31" t="s">
        <v>11665</v>
      </c>
      <c r="C252" s="31" t="s">
        <v>13604</v>
      </c>
      <c r="D252" s="31" t="s">
        <v>13605</v>
      </c>
      <c r="E252" s="31" t="s">
        <v>11666</v>
      </c>
      <c r="F252" s="31" t="s">
        <v>13636</v>
      </c>
      <c r="G252" s="31" t="s">
        <v>11671</v>
      </c>
      <c r="H252" s="30">
        <v>10</v>
      </c>
    </row>
    <row r="253" spans="1:8" x14ac:dyDescent="0.25">
      <c r="A253" s="30">
        <v>252</v>
      </c>
      <c r="B253" s="31" t="s">
        <v>11665</v>
      </c>
      <c r="C253" s="31" t="s">
        <v>13604</v>
      </c>
      <c r="D253" s="31" t="s">
        <v>13605</v>
      </c>
      <c r="E253" s="31" t="s">
        <v>11666</v>
      </c>
      <c r="F253" s="31" t="s">
        <v>13637</v>
      </c>
      <c r="G253" s="31" t="s">
        <v>11671</v>
      </c>
      <c r="H253" s="30">
        <v>10</v>
      </c>
    </row>
    <row r="254" spans="1:8" x14ac:dyDescent="0.25">
      <c r="A254" s="30">
        <v>253</v>
      </c>
      <c r="B254" s="31" t="s">
        <v>11665</v>
      </c>
      <c r="C254" s="31" t="s">
        <v>13604</v>
      </c>
      <c r="D254" s="31" t="s">
        <v>13605</v>
      </c>
      <c r="E254" s="31" t="s">
        <v>11666</v>
      </c>
      <c r="F254" s="31" t="s">
        <v>13638</v>
      </c>
      <c r="G254" s="31" t="s">
        <v>11671</v>
      </c>
      <c r="H254" s="30">
        <v>10</v>
      </c>
    </row>
    <row r="255" spans="1:8" x14ac:dyDescent="0.25">
      <c r="A255" s="30">
        <v>254</v>
      </c>
      <c r="B255" s="31" t="s">
        <v>11665</v>
      </c>
      <c r="C255" s="31" t="s">
        <v>13604</v>
      </c>
      <c r="D255" s="31" t="s">
        <v>13605</v>
      </c>
      <c r="E255" s="31" t="s">
        <v>11666</v>
      </c>
      <c r="F255" s="31" t="s">
        <v>13639</v>
      </c>
      <c r="G255" s="31" t="s">
        <v>11671</v>
      </c>
      <c r="H255" s="30">
        <v>10</v>
      </c>
    </row>
    <row r="256" spans="1:8" x14ac:dyDescent="0.25">
      <c r="A256" s="30">
        <v>255</v>
      </c>
      <c r="B256" s="31" t="s">
        <v>11665</v>
      </c>
      <c r="C256" s="31" t="s">
        <v>13604</v>
      </c>
      <c r="D256" s="31" t="s">
        <v>13605</v>
      </c>
      <c r="E256" s="31" t="s">
        <v>11666</v>
      </c>
      <c r="F256" s="31" t="s">
        <v>13640</v>
      </c>
      <c r="G256" s="31" t="s">
        <v>11671</v>
      </c>
      <c r="H256" s="30">
        <v>10</v>
      </c>
    </row>
    <row r="257" spans="1:8" x14ac:dyDescent="0.25">
      <c r="A257" s="30">
        <v>256</v>
      </c>
      <c r="B257" s="31" t="s">
        <v>11665</v>
      </c>
      <c r="C257" s="31" t="s">
        <v>13604</v>
      </c>
      <c r="D257" s="31" t="s">
        <v>13605</v>
      </c>
      <c r="E257" s="31" t="s">
        <v>11666</v>
      </c>
      <c r="F257" s="31" t="s">
        <v>13641</v>
      </c>
      <c r="G257" s="31" t="s">
        <v>11671</v>
      </c>
      <c r="H257" s="30">
        <v>10</v>
      </c>
    </row>
    <row r="258" spans="1:8" x14ac:dyDescent="0.25">
      <c r="A258" s="30">
        <v>257</v>
      </c>
      <c r="B258" s="31" t="s">
        <v>11665</v>
      </c>
      <c r="C258" s="31" t="s">
        <v>13604</v>
      </c>
      <c r="D258" s="31" t="s">
        <v>13605</v>
      </c>
      <c r="E258" s="31" t="s">
        <v>11666</v>
      </c>
      <c r="F258" s="31" t="s">
        <v>13642</v>
      </c>
      <c r="G258" s="31" t="s">
        <v>11671</v>
      </c>
      <c r="H258" s="30">
        <v>10</v>
      </c>
    </row>
    <row r="259" spans="1:8" x14ac:dyDescent="0.25">
      <c r="A259" s="30">
        <v>258</v>
      </c>
      <c r="B259" s="31" t="s">
        <v>11665</v>
      </c>
      <c r="C259" s="31" t="s">
        <v>13604</v>
      </c>
      <c r="D259" s="31" t="s">
        <v>13605</v>
      </c>
      <c r="E259" s="31" t="s">
        <v>11666</v>
      </c>
      <c r="F259" s="31" t="s">
        <v>13643</v>
      </c>
      <c r="G259" s="31" t="s">
        <v>13644</v>
      </c>
      <c r="H259" s="30">
        <v>10</v>
      </c>
    </row>
    <row r="260" spans="1:8" x14ac:dyDescent="0.25">
      <c r="A260" s="30">
        <v>259</v>
      </c>
      <c r="B260" s="31" t="s">
        <v>11665</v>
      </c>
      <c r="C260" s="31" t="s">
        <v>13604</v>
      </c>
      <c r="D260" s="31" t="s">
        <v>13605</v>
      </c>
      <c r="E260" s="31" t="s">
        <v>11666</v>
      </c>
      <c r="F260" s="31" t="s">
        <v>13645</v>
      </c>
      <c r="G260" s="31" t="s">
        <v>12099</v>
      </c>
      <c r="H260" s="30">
        <v>10</v>
      </c>
    </row>
    <row r="261" spans="1:8" x14ac:dyDescent="0.25">
      <c r="A261" s="30">
        <v>260</v>
      </c>
      <c r="B261" s="31" t="s">
        <v>11665</v>
      </c>
      <c r="C261" s="31" t="s">
        <v>13604</v>
      </c>
      <c r="D261" s="31" t="s">
        <v>13605</v>
      </c>
      <c r="E261" s="31" t="s">
        <v>11666</v>
      </c>
      <c r="F261" s="31" t="s">
        <v>13646</v>
      </c>
      <c r="G261" s="31" t="s">
        <v>12099</v>
      </c>
      <c r="H261" s="30">
        <v>10</v>
      </c>
    </row>
    <row r="262" spans="1:8" x14ac:dyDescent="0.25">
      <c r="A262" s="30">
        <v>261</v>
      </c>
      <c r="B262" s="31" t="s">
        <v>11665</v>
      </c>
      <c r="C262" s="31" t="s">
        <v>13604</v>
      </c>
      <c r="D262" s="31" t="s">
        <v>13605</v>
      </c>
      <c r="E262" s="31" t="s">
        <v>11666</v>
      </c>
      <c r="F262" s="31" t="s">
        <v>13647</v>
      </c>
      <c r="G262" s="31" t="s">
        <v>11931</v>
      </c>
      <c r="H262" s="30">
        <v>10</v>
      </c>
    </row>
    <row r="263" spans="1:8" x14ac:dyDescent="0.25">
      <c r="A263" s="30">
        <v>262</v>
      </c>
      <c r="B263" s="31" t="s">
        <v>11665</v>
      </c>
      <c r="C263" s="31" t="s">
        <v>13604</v>
      </c>
      <c r="D263" s="31" t="s">
        <v>13605</v>
      </c>
      <c r="E263" s="31" t="s">
        <v>11666</v>
      </c>
      <c r="F263" s="31" t="s">
        <v>13648</v>
      </c>
      <c r="G263" s="31" t="s">
        <v>11963</v>
      </c>
      <c r="H263" s="30">
        <v>10</v>
      </c>
    </row>
    <row r="264" spans="1:8" x14ac:dyDescent="0.25">
      <c r="A264" s="30">
        <v>263</v>
      </c>
      <c r="B264" s="31" t="s">
        <v>11665</v>
      </c>
      <c r="C264" s="31" t="s">
        <v>13604</v>
      </c>
      <c r="D264" s="31" t="s">
        <v>13605</v>
      </c>
      <c r="E264" s="31" t="s">
        <v>11666</v>
      </c>
      <c r="F264" s="31" t="s">
        <v>13606</v>
      </c>
      <c r="G264" s="31" t="s">
        <v>11963</v>
      </c>
      <c r="H264" s="30">
        <v>10</v>
      </c>
    </row>
    <row r="265" spans="1:8" x14ac:dyDescent="0.25">
      <c r="A265" s="30">
        <v>264</v>
      </c>
      <c r="B265" s="31" t="s">
        <v>11665</v>
      </c>
      <c r="C265" s="31" t="s">
        <v>13604</v>
      </c>
      <c r="D265" s="31" t="s">
        <v>13605</v>
      </c>
      <c r="E265" s="31" t="s">
        <v>11666</v>
      </c>
      <c r="F265" s="31" t="s">
        <v>13649</v>
      </c>
      <c r="G265" s="31" t="s">
        <v>11960</v>
      </c>
      <c r="H265" s="30">
        <v>10</v>
      </c>
    </row>
    <row r="266" spans="1:8" x14ac:dyDescent="0.25">
      <c r="A266" s="30">
        <v>265</v>
      </c>
      <c r="B266" s="31" t="s">
        <v>11665</v>
      </c>
      <c r="C266" s="31" t="s">
        <v>13604</v>
      </c>
      <c r="D266" s="31" t="s">
        <v>13605</v>
      </c>
      <c r="E266" s="31" t="s">
        <v>11666</v>
      </c>
      <c r="F266" s="31" t="s">
        <v>13650</v>
      </c>
      <c r="G266" s="31" t="s">
        <v>11979</v>
      </c>
      <c r="H266" s="30">
        <v>10</v>
      </c>
    </row>
    <row r="267" spans="1:8" x14ac:dyDescent="0.25">
      <c r="A267" s="30">
        <v>266</v>
      </c>
      <c r="B267" s="31" t="s">
        <v>11665</v>
      </c>
      <c r="C267" s="31" t="s">
        <v>13604</v>
      </c>
      <c r="D267" s="31" t="s">
        <v>13605</v>
      </c>
      <c r="E267" s="31" t="s">
        <v>11666</v>
      </c>
      <c r="F267" s="31" t="s">
        <v>13651</v>
      </c>
      <c r="G267" s="31" t="s">
        <v>12420</v>
      </c>
      <c r="H267" s="30">
        <v>10</v>
      </c>
    </row>
    <row r="268" spans="1:8" x14ac:dyDescent="0.25">
      <c r="A268" s="30">
        <v>267</v>
      </c>
      <c r="B268" s="31" t="s">
        <v>11665</v>
      </c>
      <c r="C268" s="31" t="s">
        <v>13604</v>
      </c>
      <c r="D268" s="31" t="s">
        <v>13605</v>
      </c>
      <c r="E268" s="31" t="s">
        <v>11666</v>
      </c>
      <c r="F268" s="31" t="s">
        <v>13652</v>
      </c>
      <c r="G268" s="31" t="s">
        <v>11690</v>
      </c>
      <c r="H268" s="30">
        <v>10</v>
      </c>
    </row>
    <row r="269" spans="1:8" x14ac:dyDescent="0.25">
      <c r="A269" s="30">
        <v>268</v>
      </c>
      <c r="B269" s="31" t="s">
        <v>11665</v>
      </c>
      <c r="C269" s="31" t="s">
        <v>13604</v>
      </c>
      <c r="D269" s="31" t="s">
        <v>13605</v>
      </c>
      <c r="E269" s="31" t="s">
        <v>11666</v>
      </c>
      <c r="F269" s="31" t="s">
        <v>13653</v>
      </c>
      <c r="G269" s="31" t="s">
        <v>12046</v>
      </c>
      <c r="H269" s="30">
        <v>10</v>
      </c>
    </row>
    <row r="270" spans="1:8" x14ac:dyDescent="0.25">
      <c r="A270" s="30">
        <v>269</v>
      </c>
      <c r="B270" s="31" t="s">
        <v>11665</v>
      </c>
      <c r="C270" s="31" t="s">
        <v>13604</v>
      </c>
      <c r="D270" s="31" t="s">
        <v>13605</v>
      </c>
      <c r="E270" s="31" t="s">
        <v>11666</v>
      </c>
      <c r="F270" s="31" t="s">
        <v>13654</v>
      </c>
      <c r="G270" s="31" t="s">
        <v>11933</v>
      </c>
      <c r="H270" s="30">
        <v>10</v>
      </c>
    </row>
    <row r="271" spans="1:8" x14ac:dyDescent="0.25">
      <c r="A271" s="30">
        <v>270</v>
      </c>
      <c r="B271" s="31" t="s">
        <v>11665</v>
      </c>
      <c r="C271" s="31" t="s">
        <v>13604</v>
      </c>
      <c r="D271" s="31" t="s">
        <v>13605</v>
      </c>
      <c r="E271" s="31" t="s">
        <v>11666</v>
      </c>
      <c r="F271" s="31" t="s">
        <v>13655</v>
      </c>
      <c r="G271" s="31" t="s">
        <v>13656</v>
      </c>
      <c r="H271" s="30">
        <v>10</v>
      </c>
    </row>
    <row r="272" spans="1:8" x14ac:dyDescent="0.25">
      <c r="A272" s="30">
        <v>271</v>
      </c>
      <c r="B272" s="31" t="s">
        <v>11665</v>
      </c>
      <c r="C272" s="31" t="s">
        <v>13604</v>
      </c>
      <c r="D272" s="31" t="s">
        <v>13605</v>
      </c>
      <c r="E272" s="31" t="s">
        <v>11666</v>
      </c>
      <c r="F272" s="31" t="s">
        <v>13657</v>
      </c>
      <c r="G272" s="31" t="s">
        <v>11988</v>
      </c>
      <c r="H272" s="30">
        <v>10</v>
      </c>
    </row>
    <row r="273" spans="1:8" x14ac:dyDescent="0.25">
      <c r="A273" s="30">
        <v>272</v>
      </c>
      <c r="B273" s="31" t="s">
        <v>11665</v>
      </c>
      <c r="C273" s="31" t="s">
        <v>13604</v>
      </c>
      <c r="D273" s="31" t="s">
        <v>13605</v>
      </c>
      <c r="E273" s="31" t="s">
        <v>11666</v>
      </c>
      <c r="F273" s="31" t="s">
        <v>13658</v>
      </c>
      <c r="G273" s="31" t="s">
        <v>11988</v>
      </c>
      <c r="H273" s="30">
        <v>10</v>
      </c>
    </row>
    <row r="274" spans="1:8" x14ac:dyDescent="0.25">
      <c r="A274" s="30">
        <v>273</v>
      </c>
      <c r="B274" s="31" t="s">
        <v>11665</v>
      </c>
      <c r="C274" s="31" t="s">
        <v>13604</v>
      </c>
      <c r="D274" s="31" t="s">
        <v>13605</v>
      </c>
      <c r="E274" s="31" t="s">
        <v>11666</v>
      </c>
      <c r="F274" s="31" t="s">
        <v>13659</v>
      </c>
      <c r="G274" s="31" t="s">
        <v>11674</v>
      </c>
      <c r="H274" s="30">
        <v>10</v>
      </c>
    </row>
    <row r="275" spans="1:8" x14ac:dyDescent="0.25">
      <c r="A275" s="30">
        <v>274</v>
      </c>
      <c r="B275" s="31" t="s">
        <v>11665</v>
      </c>
      <c r="C275" s="31" t="s">
        <v>13604</v>
      </c>
      <c r="D275" s="31" t="s">
        <v>13605</v>
      </c>
      <c r="E275" s="31" t="s">
        <v>11666</v>
      </c>
      <c r="F275" s="31" t="s">
        <v>13660</v>
      </c>
      <c r="G275" s="31" t="s">
        <v>12178</v>
      </c>
      <c r="H275" s="30">
        <v>10</v>
      </c>
    </row>
    <row r="276" spans="1:8" x14ac:dyDescent="0.25">
      <c r="A276" s="30">
        <v>275</v>
      </c>
      <c r="B276" s="31" t="s">
        <v>11665</v>
      </c>
      <c r="C276" s="31" t="s">
        <v>13604</v>
      </c>
      <c r="D276" s="31" t="s">
        <v>13605</v>
      </c>
      <c r="E276" s="31" t="s">
        <v>11666</v>
      </c>
      <c r="F276" s="31" t="s">
        <v>13661</v>
      </c>
      <c r="G276" s="31" t="s">
        <v>11994</v>
      </c>
      <c r="H276" s="30">
        <v>10</v>
      </c>
    </row>
    <row r="277" spans="1:8" x14ac:dyDescent="0.25">
      <c r="A277" s="30">
        <v>276</v>
      </c>
      <c r="B277" s="31" t="s">
        <v>11665</v>
      </c>
      <c r="C277" s="31" t="s">
        <v>13604</v>
      </c>
      <c r="D277" s="31" t="s">
        <v>13605</v>
      </c>
      <c r="E277" s="31" t="s">
        <v>11666</v>
      </c>
      <c r="F277" s="31" t="s">
        <v>13662</v>
      </c>
      <c r="G277" s="31" t="s">
        <v>11712</v>
      </c>
      <c r="H277" s="30">
        <v>10</v>
      </c>
    </row>
    <row r="278" spans="1:8" x14ac:dyDescent="0.25">
      <c r="A278" s="30">
        <v>277</v>
      </c>
      <c r="B278" s="31" t="s">
        <v>11665</v>
      </c>
      <c r="C278" s="31" t="s">
        <v>13604</v>
      </c>
      <c r="D278" s="31" t="s">
        <v>13605</v>
      </c>
      <c r="E278" s="31" t="s">
        <v>11666</v>
      </c>
      <c r="F278" s="31" t="s">
        <v>13663</v>
      </c>
      <c r="G278" s="31" t="s">
        <v>12073</v>
      </c>
      <c r="H278" s="30">
        <v>10</v>
      </c>
    </row>
    <row r="279" spans="1:8" x14ac:dyDescent="0.25">
      <c r="A279" s="30">
        <v>278</v>
      </c>
      <c r="B279" s="31" t="s">
        <v>11665</v>
      </c>
      <c r="C279" s="31" t="s">
        <v>13604</v>
      </c>
      <c r="D279" s="31" t="s">
        <v>13605</v>
      </c>
      <c r="E279" s="31" t="s">
        <v>11666</v>
      </c>
      <c r="F279" s="31" t="s">
        <v>13664</v>
      </c>
      <c r="G279" s="31" t="s">
        <v>12073</v>
      </c>
      <c r="H279" s="30">
        <v>10</v>
      </c>
    </row>
    <row r="280" spans="1:8" x14ac:dyDescent="0.25">
      <c r="A280" s="30">
        <v>279</v>
      </c>
      <c r="B280" s="31" t="s">
        <v>11665</v>
      </c>
      <c r="C280" s="31" t="s">
        <v>13604</v>
      </c>
      <c r="D280" s="31" t="s">
        <v>13605</v>
      </c>
      <c r="E280" s="31" t="s">
        <v>11666</v>
      </c>
      <c r="F280" s="31" t="s">
        <v>13665</v>
      </c>
      <c r="G280" s="31" t="s">
        <v>12073</v>
      </c>
      <c r="H280" s="30">
        <v>10</v>
      </c>
    </row>
    <row r="281" spans="1:8" x14ac:dyDescent="0.25">
      <c r="A281" s="30">
        <v>280</v>
      </c>
      <c r="B281" s="31" t="s">
        <v>12379</v>
      </c>
      <c r="C281" s="31" t="s">
        <v>13666</v>
      </c>
      <c r="D281" s="31" t="s">
        <v>13667</v>
      </c>
      <c r="E281" s="31" t="s">
        <v>10836</v>
      </c>
      <c r="F281" s="31" t="s">
        <v>13668</v>
      </c>
      <c r="G281" s="31" t="s">
        <v>11664</v>
      </c>
      <c r="H281" s="30">
        <v>5</v>
      </c>
    </row>
    <row r="282" spans="1:8" x14ac:dyDescent="0.25">
      <c r="A282" s="30">
        <v>281</v>
      </c>
      <c r="B282" s="31" t="s">
        <v>12379</v>
      </c>
      <c r="C282" s="31" t="s">
        <v>13666</v>
      </c>
      <c r="D282" s="31" t="s">
        <v>13667</v>
      </c>
      <c r="E282" s="31" t="s">
        <v>10836</v>
      </c>
      <c r="F282" s="31" t="s">
        <v>13669</v>
      </c>
      <c r="G282" s="31" t="s">
        <v>13670</v>
      </c>
      <c r="H282" s="30">
        <v>5</v>
      </c>
    </row>
    <row r="283" spans="1:8" x14ac:dyDescent="0.25">
      <c r="A283" s="30">
        <v>282</v>
      </c>
      <c r="B283" s="31" t="s">
        <v>12379</v>
      </c>
      <c r="C283" s="31" t="s">
        <v>13666</v>
      </c>
      <c r="D283" s="31" t="s">
        <v>13667</v>
      </c>
      <c r="E283" s="31" t="s">
        <v>10836</v>
      </c>
      <c r="F283" s="31" t="s">
        <v>13671</v>
      </c>
      <c r="G283" s="31" t="s">
        <v>13672</v>
      </c>
      <c r="H283" s="30">
        <v>5</v>
      </c>
    </row>
    <row r="284" spans="1:8" x14ac:dyDescent="0.25">
      <c r="A284" s="30">
        <v>283</v>
      </c>
      <c r="B284" s="31" t="s">
        <v>12379</v>
      </c>
      <c r="C284" s="31" t="s">
        <v>13666</v>
      </c>
      <c r="D284" s="31" t="s">
        <v>13667</v>
      </c>
      <c r="E284" s="31" t="s">
        <v>10836</v>
      </c>
      <c r="F284" s="31" t="s">
        <v>13673</v>
      </c>
      <c r="G284" s="31" t="s">
        <v>13674</v>
      </c>
      <c r="H284" s="30">
        <v>5</v>
      </c>
    </row>
    <row r="285" spans="1:8" x14ac:dyDescent="0.25">
      <c r="A285" s="30">
        <v>284</v>
      </c>
      <c r="B285" s="31" t="s">
        <v>12379</v>
      </c>
      <c r="C285" s="31" t="s">
        <v>13666</v>
      </c>
      <c r="D285" s="31" t="s">
        <v>13667</v>
      </c>
      <c r="E285" s="31" t="s">
        <v>10836</v>
      </c>
      <c r="F285" s="31" t="s">
        <v>13675</v>
      </c>
      <c r="G285" s="31" t="s">
        <v>13676</v>
      </c>
      <c r="H285" s="30">
        <v>5</v>
      </c>
    </row>
    <row r="286" spans="1:8" x14ac:dyDescent="0.25">
      <c r="A286" s="30">
        <v>285</v>
      </c>
      <c r="B286" s="31" t="s">
        <v>13677</v>
      </c>
      <c r="C286" s="31" t="s">
        <v>13678</v>
      </c>
      <c r="D286" s="31" t="s">
        <v>13667</v>
      </c>
      <c r="E286" s="31" t="s">
        <v>10836</v>
      </c>
      <c r="F286" s="31" t="s">
        <v>13679</v>
      </c>
      <c r="G286" s="31" t="s">
        <v>13680</v>
      </c>
      <c r="H286" s="30">
        <v>4</v>
      </c>
    </row>
    <row r="287" spans="1:8" x14ac:dyDescent="0.25">
      <c r="A287" s="30">
        <v>286</v>
      </c>
      <c r="B287" s="31" t="s">
        <v>13677</v>
      </c>
      <c r="C287" s="31" t="s">
        <v>13678</v>
      </c>
      <c r="D287" s="31" t="s">
        <v>13667</v>
      </c>
      <c r="E287" s="31" t="s">
        <v>10836</v>
      </c>
      <c r="F287" s="31" t="s">
        <v>13681</v>
      </c>
      <c r="G287" s="31" t="s">
        <v>11037</v>
      </c>
      <c r="H287" s="30">
        <v>4</v>
      </c>
    </row>
    <row r="288" spans="1:8" x14ac:dyDescent="0.25">
      <c r="A288" s="30">
        <v>287</v>
      </c>
      <c r="B288" s="31" t="s">
        <v>13677</v>
      </c>
      <c r="C288" s="31" t="s">
        <v>13678</v>
      </c>
      <c r="D288" s="31" t="s">
        <v>13667</v>
      </c>
      <c r="E288" s="31" t="s">
        <v>10836</v>
      </c>
      <c r="F288" s="31" t="s">
        <v>13682</v>
      </c>
      <c r="G288" s="31" t="s">
        <v>13683</v>
      </c>
      <c r="H288" s="30">
        <v>4</v>
      </c>
    </row>
    <row r="289" spans="1:8" x14ac:dyDescent="0.25">
      <c r="A289" s="30">
        <v>288</v>
      </c>
      <c r="B289" s="31" t="s">
        <v>13677</v>
      </c>
      <c r="C289" s="31" t="s">
        <v>13678</v>
      </c>
      <c r="D289" s="31" t="s">
        <v>13667</v>
      </c>
      <c r="E289" s="31" t="s">
        <v>10836</v>
      </c>
      <c r="F289" s="31" t="s">
        <v>13684</v>
      </c>
      <c r="G289" s="31" t="s">
        <v>13685</v>
      </c>
      <c r="H289" s="30">
        <v>4</v>
      </c>
    </row>
    <row r="290" spans="1:8" x14ac:dyDescent="0.25">
      <c r="A290" s="30">
        <v>289</v>
      </c>
      <c r="B290" s="31" t="s">
        <v>13677</v>
      </c>
      <c r="C290" s="31" t="s">
        <v>13678</v>
      </c>
      <c r="D290" s="31" t="s">
        <v>13667</v>
      </c>
      <c r="E290" s="31" t="s">
        <v>10836</v>
      </c>
      <c r="F290" s="31" t="s">
        <v>13686</v>
      </c>
      <c r="G290" s="31" t="s">
        <v>13687</v>
      </c>
      <c r="H290" s="30">
        <v>4</v>
      </c>
    </row>
    <row r="291" spans="1:8" x14ac:dyDescent="0.25">
      <c r="A291" s="30">
        <v>290</v>
      </c>
      <c r="B291" s="31" t="s">
        <v>13677</v>
      </c>
      <c r="C291" s="31" t="s">
        <v>13678</v>
      </c>
      <c r="D291" s="31" t="s">
        <v>13667</v>
      </c>
      <c r="E291" s="31" t="s">
        <v>10836</v>
      </c>
      <c r="F291" s="31" t="s">
        <v>13688</v>
      </c>
      <c r="G291" s="31" t="s">
        <v>13689</v>
      </c>
      <c r="H291" s="30">
        <v>4</v>
      </c>
    </row>
    <row r="292" spans="1:8" x14ac:dyDescent="0.25">
      <c r="A292" s="30">
        <v>291</v>
      </c>
      <c r="B292" s="31" t="s">
        <v>13677</v>
      </c>
      <c r="C292" s="31" t="s">
        <v>13678</v>
      </c>
      <c r="D292" s="31" t="s">
        <v>13667</v>
      </c>
      <c r="E292" s="31" t="s">
        <v>10836</v>
      </c>
      <c r="F292" s="31" t="s">
        <v>13690</v>
      </c>
      <c r="G292" s="31" t="s">
        <v>13691</v>
      </c>
      <c r="H292" s="30">
        <v>4</v>
      </c>
    </row>
    <row r="293" spans="1:8" x14ac:dyDescent="0.25">
      <c r="A293" s="30">
        <v>292</v>
      </c>
      <c r="B293" s="31" t="s">
        <v>10730</v>
      </c>
      <c r="C293" s="31" t="s">
        <v>13692</v>
      </c>
      <c r="D293" s="31" t="s">
        <v>13667</v>
      </c>
      <c r="E293" s="31" t="s">
        <v>10836</v>
      </c>
      <c r="F293" s="31" t="s">
        <v>13693</v>
      </c>
      <c r="G293" s="31" t="s">
        <v>13694</v>
      </c>
      <c r="H293" s="30">
        <v>4</v>
      </c>
    </row>
    <row r="294" spans="1:8" x14ac:dyDescent="0.25">
      <c r="A294" s="30">
        <v>293</v>
      </c>
      <c r="B294" s="31" t="s">
        <v>10730</v>
      </c>
      <c r="C294" s="31" t="s">
        <v>13692</v>
      </c>
      <c r="D294" s="31" t="s">
        <v>13667</v>
      </c>
      <c r="E294" s="31" t="s">
        <v>10836</v>
      </c>
      <c r="F294" s="31" t="s">
        <v>13695</v>
      </c>
      <c r="G294" s="31" t="s">
        <v>13696</v>
      </c>
      <c r="H294" s="30">
        <v>4</v>
      </c>
    </row>
    <row r="295" spans="1:8" x14ac:dyDescent="0.25">
      <c r="A295" s="30">
        <v>294</v>
      </c>
      <c r="B295" s="31" t="s">
        <v>10730</v>
      </c>
      <c r="C295" s="31" t="s">
        <v>13692</v>
      </c>
      <c r="D295" s="31" t="s">
        <v>13667</v>
      </c>
      <c r="E295" s="31" t="s">
        <v>10836</v>
      </c>
      <c r="F295" s="31" t="s">
        <v>13697</v>
      </c>
      <c r="G295" s="31" t="s">
        <v>13698</v>
      </c>
      <c r="H295" s="30">
        <v>4</v>
      </c>
    </row>
    <row r="296" spans="1:8" x14ac:dyDescent="0.25">
      <c r="A296" s="30">
        <v>295</v>
      </c>
      <c r="B296" s="31" t="s">
        <v>10730</v>
      </c>
      <c r="C296" s="31" t="s">
        <v>13692</v>
      </c>
      <c r="D296" s="31" t="s">
        <v>13667</v>
      </c>
      <c r="E296" s="31" t="s">
        <v>10836</v>
      </c>
      <c r="F296" s="31" t="s">
        <v>13699</v>
      </c>
      <c r="G296" s="31" t="s">
        <v>13700</v>
      </c>
      <c r="H296" s="30">
        <v>4</v>
      </c>
    </row>
    <row r="297" spans="1:8" x14ac:dyDescent="0.25">
      <c r="A297" s="30">
        <v>296</v>
      </c>
      <c r="B297" s="31" t="s">
        <v>10730</v>
      </c>
      <c r="C297" s="31" t="s">
        <v>13692</v>
      </c>
      <c r="D297" s="31" t="s">
        <v>13667</v>
      </c>
      <c r="E297" s="31" t="s">
        <v>10836</v>
      </c>
      <c r="F297" s="31" t="s">
        <v>13701</v>
      </c>
      <c r="G297" s="31" t="s">
        <v>13702</v>
      </c>
      <c r="H297" s="30">
        <v>4</v>
      </c>
    </row>
    <row r="298" spans="1:8" x14ac:dyDescent="0.25">
      <c r="A298" s="30">
        <v>297</v>
      </c>
      <c r="B298" s="31" t="s">
        <v>10730</v>
      </c>
      <c r="C298" s="31" t="s">
        <v>13692</v>
      </c>
      <c r="D298" s="31" t="s">
        <v>13667</v>
      </c>
      <c r="E298" s="31" t="s">
        <v>10836</v>
      </c>
      <c r="F298" s="31" t="s">
        <v>13703</v>
      </c>
      <c r="G298" s="31" t="s">
        <v>13704</v>
      </c>
      <c r="H298" s="30">
        <v>4</v>
      </c>
    </row>
    <row r="299" spans="1:8" x14ac:dyDescent="0.25">
      <c r="A299" s="30">
        <v>298</v>
      </c>
      <c r="B299" s="31" t="s">
        <v>10730</v>
      </c>
      <c r="C299" s="31" t="s">
        <v>13692</v>
      </c>
      <c r="D299" s="31" t="s">
        <v>13667</v>
      </c>
      <c r="E299" s="31" t="s">
        <v>10836</v>
      </c>
      <c r="F299" s="31" t="s">
        <v>13705</v>
      </c>
      <c r="G299" s="31" t="s">
        <v>10898</v>
      </c>
      <c r="H299" s="30">
        <v>4</v>
      </c>
    </row>
    <row r="300" spans="1:8" x14ac:dyDescent="0.25">
      <c r="A300" s="30">
        <v>299</v>
      </c>
      <c r="B300" s="31" t="s">
        <v>10730</v>
      </c>
      <c r="C300" s="31" t="s">
        <v>13692</v>
      </c>
      <c r="D300" s="31" t="s">
        <v>13667</v>
      </c>
      <c r="E300" s="31" t="s">
        <v>10836</v>
      </c>
      <c r="F300" s="31" t="s">
        <v>13706</v>
      </c>
      <c r="G300" s="31" t="s">
        <v>11650</v>
      </c>
      <c r="H300" s="30">
        <v>4</v>
      </c>
    </row>
    <row r="301" spans="1:8" x14ac:dyDescent="0.25">
      <c r="A301" s="30">
        <v>300</v>
      </c>
      <c r="B301" s="31" t="s">
        <v>10730</v>
      </c>
      <c r="C301" s="31" t="s">
        <v>13692</v>
      </c>
      <c r="D301" s="31" t="s">
        <v>13667</v>
      </c>
      <c r="E301" s="31" t="s">
        <v>10836</v>
      </c>
      <c r="F301" s="31" t="s">
        <v>13707</v>
      </c>
      <c r="G301" s="31" t="s">
        <v>11470</v>
      </c>
      <c r="H301" s="30">
        <v>4</v>
      </c>
    </row>
    <row r="302" spans="1:8" x14ac:dyDescent="0.25">
      <c r="A302" s="30">
        <v>301</v>
      </c>
      <c r="B302" s="31" t="s">
        <v>10730</v>
      </c>
      <c r="C302" s="31" t="s">
        <v>13692</v>
      </c>
      <c r="D302" s="31" t="s">
        <v>13667</v>
      </c>
      <c r="E302" s="31" t="s">
        <v>10836</v>
      </c>
      <c r="F302" s="31" t="s">
        <v>13708</v>
      </c>
      <c r="G302" s="31" t="s">
        <v>10853</v>
      </c>
      <c r="H302" s="30">
        <v>4</v>
      </c>
    </row>
    <row r="303" spans="1:8" x14ac:dyDescent="0.25">
      <c r="A303" s="30">
        <v>302</v>
      </c>
      <c r="B303" s="31" t="s">
        <v>10730</v>
      </c>
      <c r="C303" s="31" t="s">
        <v>13692</v>
      </c>
      <c r="D303" s="31" t="s">
        <v>13667</v>
      </c>
      <c r="E303" s="31" t="s">
        <v>10836</v>
      </c>
      <c r="F303" s="31" t="s">
        <v>13709</v>
      </c>
      <c r="G303" s="31" t="s">
        <v>11326</v>
      </c>
      <c r="H303" s="30">
        <v>4</v>
      </c>
    </row>
    <row r="304" spans="1:8" x14ac:dyDescent="0.25">
      <c r="A304" s="30">
        <v>303</v>
      </c>
      <c r="B304" s="31" t="s">
        <v>10730</v>
      </c>
      <c r="C304" s="31" t="s">
        <v>13692</v>
      </c>
      <c r="D304" s="31" t="s">
        <v>13667</v>
      </c>
      <c r="E304" s="31" t="s">
        <v>10836</v>
      </c>
      <c r="F304" s="31" t="s">
        <v>13710</v>
      </c>
      <c r="G304" s="31" t="s">
        <v>13711</v>
      </c>
      <c r="H304" s="30">
        <v>4</v>
      </c>
    </row>
    <row r="305" spans="1:8" x14ac:dyDescent="0.25">
      <c r="A305" s="30">
        <v>304</v>
      </c>
      <c r="B305" s="31" t="s">
        <v>10730</v>
      </c>
      <c r="C305" s="31" t="s">
        <v>13692</v>
      </c>
      <c r="D305" s="31" t="s">
        <v>13667</v>
      </c>
      <c r="E305" s="31" t="s">
        <v>10836</v>
      </c>
      <c r="F305" s="31" t="s">
        <v>13712</v>
      </c>
      <c r="G305" s="31" t="s">
        <v>13713</v>
      </c>
      <c r="H305" s="30">
        <v>4</v>
      </c>
    </row>
    <row r="306" spans="1:8" x14ac:dyDescent="0.25">
      <c r="A306" s="30">
        <v>305</v>
      </c>
      <c r="B306" s="31" t="s">
        <v>10730</v>
      </c>
      <c r="C306" s="31" t="s">
        <v>13692</v>
      </c>
      <c r="D306" s="31" t="s">
        <v>13667</v>
      </c>
      <c r="E306" s="31" t="s">
        <v>10836</v>
      </c>
      <c r="F306" s="31" t="s">
        <v>13714</v>
      </c>
      <c r="G306" s="31" t="s">
        <v>11293</v>
      </c>
      <c r="H306" s="30">
        <v>4</v>
      </c>
    </row>
    <row r="307" spans="1:8" x14ac:dyDescent="0.25">
      <c r="A307" s="30">
        <v>306</v>
      </c>
      <c r="B307" s="31" t="s">
        <v>10730</v>
      </c>
      <c r="C307" s="31" t="s">
        <v>13692</v>
      </c>
      <c r="D307" s="31" t="s">
        <v>13667</v>
      </c>
      <c r="E307" s="31" t="s">
        <v>10836</v>
      </c>
      <c r="F307" s="31" t="s">
        <v>13715</v>
      </c>
      <c r="G307" s="31" t="s">
        <v>13716</v>
      </c>
      <c r="H307" s="30">
        <v>4</v>
      </c>
    </row>
    <row r="308" spans="1:8" x14ac:dyDescent="0.25">
      <c r="A308" s="30">
        <v>307</v>
      </c>
      <c r="B308" s="31" t="s">
        <v>10730</v>
      </c>
      <c r="C308" s="31" t="s">
        <v>13692</v>
      </c>
      <c r="D308" s="31" t="s">
        <v>13667</v>
      </c>
      <c r="E308" s="31" t="s">
        <v>10836</v>
      </c>
      <c r="F308" s="31" t="s">
        <v>13717</v>
      </c>
      <c r="G308" s="31" t="s">
        <v>11011</v>
      </c>
      <c r="H308" s="30">
        <v>4</v>
      </c>
    </row>
    <row r="309" spans="1:8" x14ac:dyDescent="0.25">
      <c r="A309" s="30">
        <v>308</v>
      </c>
      <c r="B309" s="31" t="s">
        <v>10730</v>
      </c>
      <c r="C309" s="31" t="s">
        <v>13692</v>
      </c>
      <c r="D309" s="31" t="s">
        <v>13667</v>
      </c>
      <c r="E309" s="31" t="s">
        <v>10836</v>
      </c>
      <c r="F309" s="31" t="s">
        <v>13718</v>
      </c>
      <c r="G309" s="31" t="s">
        <v>13719</v>
      </c>
      <c r="H309" s="30">
        <v>4</v>
      </c>
    </row>
    <row r="310" spans="1:8" x14ac:dyDescent="0.25">
      <c r="A310" s="30">
        <v>309</v>
      </c>
      <c r="B310" s="31" t="s">
        <v>10730</v>
      </c>
      <c r="C310" s="31" t="s">
        <v>13692</v>
      </c>
      <c r="D310" s="31" t="s">
        <v>13667</v>
      </c>
      <c r="E310" s="31" t="s">
        <v>10836</v>
      </c>
      <c r="F310" s="31" t="s">
        <v>13720</v>
      </c>
      <c r="G310" s="31" t="s">
        <v>13721</v>
      </c>
      <c r="H310" s="30">
        <v>4</v>
      </c>
    </row>
    <row r="311" spans="1:8" x14ac:dyDescent="0.25">
      <c r="A311" s="30">
        <v>310</v>
      </c>
      <c r="B311" s="31" t="s">
        <v>10730</v>
      </c>
      <c r="C311" s="31" t="s">
        <v>13692</v>
      </c>
      <c r="D311" s="31" t="s">
        <v>13667</v>
      </c>
      <c r="E311" s="31" t="s">
        <v>10836</v>
      </c>
      <c r="F311" s="31" t="s">
        <v>13722</v>
      </c>
      <c r="G311" s="31" t="s">
        <v>11517</v>
      </c>
      <c r="H311" s="30">
        <v>4</v>
      </c>
    </row>
    <row r="312" spans="1:8" x14ac:dyDescent="0.25">
      <c r="A312" s="30">
        <v>311</v>
      </c>
      <c r="B312" s="31" t="s">
        <v>10730</v>
      </c>
      <c r="C312" s="31" t="s">
        <v>13692</v>
      </c>
      <c r="D312" s="31" t="s">
        <v>13667</v>
      </c>
      <c r="E312" s="31" t="s">
        <v>10836</v>
      </c>
      <c r="F312" s="31" t="s">
        <v>13723</v>
      </c>
      <c r="G312" s="31" t="s">
        <v>10903</v>
      </c>
      <c r="H312" s="30">
        <v>4</v>
      </c>
    </row>
    <row r="313" spans="1:8" x14ac:dyDescent="0.25">
      <c r="A313" s="30">
        <v>312</v>
      </c>
      <c r="B313" s="31" t="s">
        <v>10730</v>
      </c>
      <c r="C313" s="31" t="s">
        <v>13692</v>
      </c>
      <c r="D313" s="31" t="s">
        <v>13667</v>
      </c>
      <c r="E313" s="31" t="s">
        <v>10836</v>
      </c>
      <c r="F313" s="31" t="s">
        <v>13724</v>
      </c>
      <c r="G313" s="31" t="s">
        <v>11447</v>
      </c>
      <c r="H313" s="30">
        <v>4</v>
      </c>
    </row>
    <row r="314" spans="1:8" x14ac:dyDescent="0.25">
      <c r="A314" s="30">
        <v>313</v>
      </c>
      <c r="B314" s="31" t="s">
        <v>10730</v>
      </c>
      <c r="C314" s="31" t="s">
        <v>13692</v>
      </c>
      <c r="D314" s="31" t="s">
        <v>13667</v>
      </c>
      <c r="E314" s="31" t="s">
        <v>10836</v>
      </c>
      <c r="F314" s="31" t="s">
        <v>13725</v>
      </c>
      <c r="G314" s="31" t="s">
        <v>13726</v>
      </c>
      <c r="H314" s="30">
        <v>4</v>
      </c>
    </row>
    <row r="315" spans="1:8" x14ac:dyDescent="0.25">
      <c r="A315" s="30">
        <v>314</v>
      </c>
      <c r="B315" s="31" t="s">
        <v>10730</v>
      </c>
      <c r="C315" s="31" t="s">
        <v>13692</v>
      </c>
      <c r="D315" s="31" t="s">
        <v>13667</v>
      </c>
      <c r="E315" s="31" t="s">
        <v>10836</v>
      </c>
      <c r="F315" s="31" t="s">
        <v>13727</v>
      </c>
      <c r="G315" s="31" t="s">
        <v>11347</v>
      </c>
      <c r="H315" s="30">
        <v>4</v>
      </c>
    </row>
    <row r="316" spans="1:8" x14ac:dyDescent="0.25">
      <c r="A316" s="30">
        <v>315</v>
      </c>
      <c r="B316" s="31" t="s">
        <v>10730</v>
      </c>
      <c r="C316" s="31" t="s">
        <v>13692</v>
      </c>
      <c r="D316" s="31" t="s">
        <v>13667</v>
      </c>
      <c r="E316" s="31" t="s">
        <v>10836</v>
      </c>
      <c r="F316" s="31" t="s">
        <v>13728</v>
      </c>
      <c r="G316" s="31" t="s">
        <v>11074</v>
      </c>
      <c r="H316" s="30">
        <v>4</v>
      </c>
    </row>
    <row r="317" spans="1:8" x14ac:dyDescent="0.25">
      <c r="A317" s="30">
        <v>316</v>
      </c>
      <c r="B317" s="31" t="s">
        <v>10730</v>
      </c>
      <c r="C317" s="31" t="s">
        <v>13692</v>
      </c>
      <c r="D317" s="31" t="s">
        <v>13667</v>
      </c>
      <c r="E317" s="31" t="s">
        <v>10836</v>
      </c>
      <c r="F317" s="31" t="s">
        <v>13729</v>
      </c>
      <c r="G317" s="31" t="s">
        <v>11631</v>
      </c>
      <c r="H317" s="30">
        <v>4</v>
      </c>
    </row>
    <row r="318" spans="1:8" x14ac:dyDescent="0.25">
      <c r="A318" s="30">
        <v>317</v>
      </c>
      <c r="B318" s="31" t="s">
        <v>10730</v>
      </c>
      <c r="C318" s="31" t="s">
        <v>13692</v>
      </c>
      <c r="D318" s="31" t="s">
        <v>13667</v>
      </c>
      <c r="E318" s="31" t="s">
        <v>10836</v>
      </c>
      <c r="F318" s="31" t="s">
        <v>13730</v>
      </c>
      <c r="G318" s="31" t="s">
        <v>13731</v>
      </c>
      <c r="H318" s="30">
        <v>4</v>
      </c>
    </row>
    <row r="319" spans="1:8" x14ac:dyDescent="0.25">
      <c r="A319" s="30">
        <v>318</v>
      </c>
      <c r="B319" s="31" t="s">
        <v>10730</v>
      </c>
      <c r="C319" s="31" t="s">
        <v>13692</v>
      </c>
      <c r="D319" s="31" t="s">
        <v>13667</v>
      </c>
      <c r="E319" s="31" t="s">
        <v>10836</v>
      </c>
      <c r="F319" s="31" t="s">
        <v>13732</v>
      </c>
      <c r="G319" s="31" t="s">
        <v>13733</v>
      </c>
      <c r="H319" s="30">
        <v>4</v>
      </c>
    </row>
    <row r="320" spans="1:8" x14ac:dyDescent="0.25">
      <c r="A320" s="30">
        <v>319</v>
      </c>
      <c r="B320" s="31" t="s">
        <v>10730</v>
      </c>
      <c r="C320" s="31" t="s">
        <v>13692</v>
      </c>
      <c r="D320" s="31" t="s">
        <v>13667</v>
      </c>
      <c r="E320" s="31" t="s">
        <v>10836</v>
      </c>
      <c r="F320" s="31" t="s">
        <v>13734</v>
      </c>
      <c r="G320" s="31" t="s">
        <v>13735</v>
      </c>
      <c r="H320" s="30">
        <v>4</v>
      </c>
    </row>
    <row r="321" spans="1:8" x14ac:dyDescent="0.25">
      <c r="A321" s="30">
        <v>320</v>
      </c>
      <c r="B321" s="31" t="s">
        <v>10730</v>
      </c>
      <c r="C321" s="31" t="s">
        <v>13692</v>
      </c>
      <c r="D321" s="31" t="s">
        <v>13667</v>
      </c>
      <c r="E321" s="31" t="s">
        <v>10836</v>
      </c>
      <c r="F321" s="31" t="s">
        <v>13736</v>
      </c>
      <c r="G321" s="31" t="s">
        <v>13737</v>
      </c>
      <c r="H321" s="30">
        <v>4</v>
      </c>
    </row>
    <row r="322" spans="1:8" x14ac:dyDescent="0.25">
      <c r="A322" s="30">
        <v>321</v>
      </c>
      <c r="B322" s="31" t="s">
        <v>10730</v>
      </c>
      <c r="C322" s="31" t="s">
        <v>13692</v>
      </c>
      <c r="D322" s="31" t="s">
        <v>13667</v>
      </c>
      <c r="E322" s="31" t="s">
        <v>10836</v>
      </c>
      <c r="F322" s="31" t="s">
        <v>13738</v>
      </c>
      <c r="G322" s="31" t="s">
        <v>13739</v>
      </c>
      <c r="H322" s="30">
        <v>4</v>
      </c>
    </row>
    <row r="323" spans="1:8" x14ac:dyDescent="0.25">
      <c r="A323" s="30">
        <v>322</v>
      </c>
      <c r="B323" s="31" t="s">
        <v>10730</v>
      </c>
      <c r="C323" s="31" t="s">
        <v>13692</v>
      </c>
      <c r="D323" s="31" t="s">
        <v>13667</v>
      </c>
      <c r="E323" s="31" t="s">
        <v>10836</v>
      </c>
      <c r="F323" s="31" t="s">
        <v>13740</v>
      </c>
      <c r="G323" s="31" t="s">
        <v>11147</v>
      </c>
      <c r="H323" s="30">
        <v>4</v>
      </c>
    </row>
    <row r="324" spans="1:8" x14ac:dyDescent="0.25">
      <c r="A324" s="30">
        <v>323</v>
      </c>
      <c r="B324" s="31" t="s">
        <v>10730</v>
      </c>
      <c r="C324" s="31" t="s">
        <v>13692</v>
      </c>
      <c r="D324" s="31" t="s">
        <v>13667</v>
      </c>
      <c r="E324" s="31" t="s">
        <v>10836</v>
      </c>
      <c r="F324" s="31" t="s">
        <v>13741</v>
      </c>
      <c r="G324" s="31" t="s">
        <v>13742</v>
      </c>
      <c r="H324" s="30">
        <v>4</v>
      </c>
    </row>
    <row r="325" spans="1:8" x14ac:dyDescent="0.25">
      <c r="A325" s="30">
        <v>324</v>
      </c>
      <c r="B325" s="31" t="s">
        <v>10730</v>
      </c>
      <c r="C325" s="31" t="s">
        <v>13692</v>
      </c>
      <c r="D325" s="31" t="s">
        <v>13667</v>
      </c>
      <c r="E325" s="31" t="s">
        <v>10836</v>
      </c>
      <c r="F325" s="31" t="s">
        <v>13743</v>
      </c>
      <c r="G325" s="31" t="s">
        <v>13744</v>
      </c>
      <c r="H325" s="30">
        <v>4</v>
      </c>
    </row>
    <row r="326" spans="1:8" x14ac:dyDescent="0.25">
      <c r="A326" s="30">
        <v>325</v>
      </c>
      <c r="B326" s="31" t="s">
        <v>10730</v>
      </c>
      <c r="C326" s="31" t="s">
        <v>13692</v>
      </c>
      <c r="D326" s="31" t="s">
        <v>13667</v>
      </c>
      <c r="E326" s="31" t="s">
        <v>10836</v>
      </c>
      <c r="F326" s="31" t="s">
        <v>13745</v>
      </c>
      <c r="G326" s="31" t="s">
        <v>10981</v>
      </c>
      <c r="H326" s="30">
        <v>4</v>
      </c>
    </row>
    <row r="327" spans="1:8" x14ac:dyDescent="0.25">
      <c r="A327" s="30">
        <v>326</v>
      </c>
      <c r="B327" s="31" t="s">
        <v>10730</v>
      </c>
      <c r="C327" s="31" t="s">
        <v>13692</v>
      </c>
      <c r="D327" s="31" t="s">
        <v>13667</v>
      </c>
      <c r="E327" s="31" t="s">
        <v>10836</v>
      </c>
      <c r="F327" s="31" t="s">
        <v>13746</v>
      </c>
      <c r="G327" s="31" t="s">
        <v>12525</v>
      </c>
      <c r="H327" s="30">
        <v>4</v>
      </c>
    </row>
    <row r="328" spans="1:8" x14ac:dyDescent="0.25">
      <c r="A328" s="30">
        <v>327</v>
      </c>
      <c r="B328" s="31" t="s">
        <v>10730</v>
      </c>
      <c r="C328" s="31" t="s">
        <v>13692</v>
      </c>
      <c r="D328" s="31" t="s">
        <v>13667</v>
      </c>
      <c r="E328" s="31" t="s">
        <v>10836</v>
      </c>
      <c r="F328" s="31" t="s">
        <v>13747</v>
      </c>
      <c r="G328" s="31" t="s">
        <v>13748</v>
      </c>
      <c r="H328" s="30">
        <v>4</v>
      </c>
    </row>
    <row r="329" spans="1:8" x14ac:dyDescent="0.25">
      <c r="A329" s="30">
        <v>328</v>
      </c>
      <c r="B329" s="31" t="s">
        <v>10730</v>
      </c>
      <c r="C329" s="31" t="s">
        <v>13692</v>
      </c>
      <c r="D329" s="31" t="s">
        <v>13667</v>
      </c>
      <c r="E329" s="31" t="s">
        <v>10836</v>
      </c>
      <c r="F329" s="31" t="s">
        <v>13749</v>
      </c>
      <c r="G329" s="31" t="s">
        <v>13750</v>
      </c>
      <c r="H329" s="30">
        <v>4</v>
      </c>
    </row>
    <row r="330" spans="1:8" x14ac:dyDescent="0.25">
      <c r="A330" s="30">
        <v>329</v>
      </c>
      <c r="B330" s="31" t="s">
        <v>10730</v>
      </c>
      <c r="C330" s="31" t="s">
        <v>13692</v>
      </c>
      <c r="D330" s="31" t="s">
        <v>13667</v>
      </c>
      <c r="E330" s="31" t="s">
        <v>10836</v>
      </c>
      <c r="F330" s="31" t="s">
        <v>13751</v>
      </c>
      <c r="G330" s="31" t="s">
        <v>10860</v>
      </c>
      <c r="H330" s="30">
        <v>4</v>
      </c>
    </row>
    <row r="331" spans="1:8" x14ac:dyDescent="0.25">
      <c r="A331" s="30">
        <v>330</v>
      </c>
      <c r="B331" s="31" t="s">
        <v>10730</v>
      </c>
      <c r="C331" s="31" t="s">
        <v>13692</v>
      </c>
      <c r="D331" s="31" t="s">
        <v>13667</v>
      </c>
      <c r="E331" s="31" t="s">
        <v>10836</v>
      </c>
      <c r="F331" s="31" t="s">
        <v>13752</v>
      </c>
      <c r="G331" s="31" t="s">
        <v>13753</v>
      </c>
      <c r="H331" s="30">
        <v>4</v>
      </c>
    </row>
    <row r="332" spans="1:8" x14ac:dyDescent="0.25">
      <c r="A332" s="30">
        <v>331</v>
      </c>
      <c r="B332" s="31" t="s">
        <v>10730</v>
      </c>
      <c r="C332" s="31" t="s">
        <v>13692</v>
      </c>
      <c r="D332" s="31" t="s">
        <v>13667</v>
      </c>
      <c r="E332" s="31" t="s">
        <v>10836</v>
      </c>
      <c r="F332" s="31" t="s">
        <v>13754</v>
      </c>
      <c r="G332" s="31" t="s">
        <v>11079</v>
      </c>
      <c r="H332" s="30">
        <v>4</v>
      </c>
    </row>
    <row r="333" spans="1:8" x14ac:dyDescent="0.25">
      <c r="A333" s="30">
        <v>332</v>
      </c>
      <c r="B333" s="31" t="s">
        <v>10730</v>
      </c>
      <c r="C333" s="31" t="s">
        <v>13692</v>
      </c>
      <c r="D333" s="31" t="s">
        <v>13667</v>
      </c>
      <c r="E333" s="31" t="s">
        <v>10836</v>
      </c>
      <c r="F333" s="31" t="s">
        <v>13746</v>
      </c>
      <c r="G333" s="31" t="s">
        <v>13755</v>
      </c>
      <c r="H333" s="30">
        <v>4</v>
      </c>
    </row>
    <row r="334" spans="1:8" x14ac:dyDescent="0.25">
      <c r="A334" s="30">
        <v>333</v>
      </c>
      <c r="B334" s="31" t="s">
        <v>10730</v>
      </c>
      <c r="C334" s="31" t="s">
        <v>13692</v>
      </c>
      <c r="D334" s="31" t="s">
        <v>13667</v>
      </c>
      <c r="E334" s="31" t="s">
        <v>10836</v>
      </c>
      <c r="F334" s="31" t="s">
        <v>13756</v>
      </c>
      <c r="G334" s="31" t="s">
        <v>13757</v>
      </c>
      <c r="H334" s="30">
        <v>4</v>
      </c>
    </row>
    <row r="335" spans="1:8" x14ac:dyDescent="0.25">
      <c r="A335" s="30">
        <v>334</v>
      </c>
      <c r="B335" s="31" t="s">
        <v>10730</v>
      </c>
      <c r="C335" s="31" t="s">
        <v>13692</v>
      </c>
      <c r="D335" s="31" t="s">
        <v>13667</v>
      </c>
      <c r="E335" s="31" t="s">
        <v>10836</v>
      </c>
      <c r="F335" s="31" t="s">
        <v>13758</v>
      </c>
      <c r="G335" s="31" t="s">
        <v>11356</v>
      </c>
      <c r="H335" s="30">
        <v>4</v>
      </c>
    </row>
    <row r="336" spans="1:8" x14ac:dyDescent="0.25">
      <c r="A336" s="30">
        <v>335</v>
      </c>
      <c r="B336" s="31" t="s">
        <v>10730</v>
      </c>
      <c r="C336" s="31" t="s">
        <v>13692</v>
      </c>
      <c r="D336" s="31" t="s">
        <v>13667</v>
      </c>
      <c r="E336" s="31" t="s">
        <v>10836</v>
      </c>
      <c r="F336" s="31" t="s">
        <v>13759</v>
      </c>
      <c r="G336" s="31" t="s">
        <v>11717</v>
      </c>
      <c r="H336" s="30">
        <v>4</v>
      </c>
    </row>
    <row r="337" spans="1:8" x14ac:dyDescent="0.25">
      <c r="A337" s="30">
        <v>336</v>
      </c>
      <c r="B337" s="31" t="s">
        <v>10730</v>
      </c>
      <c r="C337" s="31" t="s">
        <v>13692</v>
      </c>
      <c r="D337" s="31" t="s">
        <v>13667</v>
      </c>
      <c r="E337" s="31" t="s">
        <v>10836</v>
      </c>
      <c r="F337" s="31" t="s">
        <v>13760</v>
      </c>
      <c r="G337" s="31" t="s">
        <v>11150</v>
      </c>
      <c r="H337" s="30">
        <v>4</v>
      </c>
    </row>
    <row r="338" spans="1:8" x14ac:dyDescent="0.25">
      <c r="A338" s="30">
        <v>337</v>
      </c>
      <c r="B338" s="31" t="s">
        <v>10730</v>
      </c>
      <c r="C338" s="31" t="s">
        <v>13692</v>
      </c>
      <c r="D338" s="31" t="s">
        <v>13667</v>
      </c>
      <c r="E338" s="31" t="s">
        <v>10836</v>
      </c>
      <c r="F338" s="31" t="s">
        <v>13761</v>
      </c>
      <c r="G338" s="31" t="s">
        <v>11175</v>
      </c>
      <c r="H338" s="30">
        <v>4</v>
      </c>
    </row>
    <row r="339" spans="1:8" x14ac:dyDescent="0.25">
      <c r="A339" s="30">
        <v>338</v>
      </c>
      <c r="B339" s="31" t="s">
        <v>10730</v>
      </c>
      <c r="C339" s="31" t="s">
        <v>13692</v>
      </c>
      <c r="D339" s="31" t="s">
        <v>13667</v>
      </c>
      <c r="E339" s="31" t="s">
        <v>10836</v>
      </c>
      <c r="F339" s="31" t="s">
        <v>13762</v>
      </c>
      <c r="G339" s="31" t="s">
        <v>10986</v>
      </c>
      <c r="H339" s="30">
        <v>4</v>
      </c>
    </row>
    <row r="340" spans="1:8" x14ac:dyDescent="0.25">
      <c r="A340" s="30">
        <v>339</v>
      </c>
      <c r="B340" s="31" t="s">
        <v>10730</v>
      </c>
      <c r="C340" s="31" t="s">
        <v>13692</v>
      </c>
      <c r="D340" s="31" t="s">
        <v>13667</v>
      </c>
      <c r="E340" s="31" t="s">
        <v>10836</v>
      </c>
      <c r="F340" s="31" t="s">
        <v>13763</v>
      </c>
      <c r="G340" s="31" t="s">
        <v>12542</v>
      </c>
      <c r="H340" s="30">
        <v>4</v>
      </c>
    </row>
    <row r="341" spans="1:8" x14ac:dyDescent="0.25">
      <c r="A341" s="30">
        <v>340</v>
      </c>
      <c r="B341" s="31" t="s">
        <v>10730</v>
      </c>
      <c r="C341" s="31" t="s">
        <v>13692</v>
      </c>
      <c r="D341" s="31" t="s">
        <v>13667</v>
      </c>
      <c r="E341" s="31" t="s">
        <v>10836</v>
      </c>
      <c r="F341" s="31" t="s">
        <v>13764</v>
      </c>
      <c r="G341" s="31" t="s">
        <v>13765</v>
      </c>
      <c r="H341" s="30">
        <v>4</v>
      </c>
    </row>
    <row r="342" spans="1:8" x14ac:dyDescent="0.25">
      <c r="A342" s="30">
        <v>341</v>
      </c>
      <c r="B342" s="31" t="s">
        <v>10730</v>
      </c>
      <c r="C342" s="31" t="s">
        <v>13692</v>
      </c>
      <c r="D342" s="31" t="s">
        <v>13667</v>
      </c>
      <c r="E342" s="31" t="s">
        <v>10836</v>
      </c>
      <c r="F342" s="31" t="s">
        <v>13766</v>
      </c>
      <c r="G342" s="31" t="s">
        <v>13767</v>
      </c>
      <c r="H342" s="30">
        <v>4</v>
      </c>
    </row>
    <row r="343" spans="1:8" x14ac:dyDescent="0.25">
      <c r="A343" s="30">
        <v>342</v>
      </c>
      <c r="B343" s="31" t="s">
        <v>10730</v>
      </c>
      <c r="C343" s="31" t="s">
        <v>13692</v>
      </c>
      <c r="D343" s="31" t="s">
        <v>13667</v>
      </c>
      <c r="E343" s="31" t="s">
        <v>10836</v>
      </c>
      <c r="F343" s="31" t="s">
        <v>13768</v>
      </c>
      <c r="G343" s="31" t="s">
        <v>13769</v>
      </c>
      <c r="H343" s="30">
        <v>4</v>
      </c>
    </row>
    <row r="344" spans="1:8" x14ac:dyDescent="0.25">
      <c r="A344" s="30">
        <v>343</v>
      </c>
      <c r="B344" s="31" t="s">
        <v>10730</v>
      </c>
      <c r="C344" s="31" t="s">
        <v>13692</v>
      </c>
      <c r="D344" s="31" t="s">
        <v>13667</v>
      </c>
      <c r="E344" s="31" t="s">
        <v>10836</v>
      </c>
      <c r="F344" s="31" t="s">
        <v>13760</v>
      </c>
      <c r="G344" s="31" t="s">
        <v>10958</v>
      </c>
      <c r="H344" s="30">
        <v>4</v>
      </c>
    </row>
    <row r="345" spans="1:8" x14ac:dyDescent="0.25">
      <c r="A345" s="30">
        <v>344</v>
      </c>
      <c r="B345" s="31" t="s">
        <v>10730</v>
      </c>
      <c r="C345" s="31" t="s">
        <v>13692</v>
      </c>
      <c r="D345" s="31" t="s">
        <v>13667</v>
      </c>
      <c r="E345" s="31" t="s">
        <v>10836</v>
      </c>
      <c r="F345" s="31" t="s">
        <v>13770</v>
      </c>
      <c r="G345" s="31" t="s">
        <v>13771</v>
      </c>
      <c r="H345" s="30">
        <v>4</v>
      </c>
    </row>
    <row r="346" spans="1:8" x14ac:dyDescent="0.25">
      <c r="A346" s="30">
        <v>345</v>
      </c>
      <c r="B346" s="31" t="s">
        <v>10730</v>
      </c>
      <c r="C346" s="31" t="s">
        <v>13692</v>
      </c>
      <c r="D346" s="31" t="s">
        <v>13667</v>
      </c>
      <c r="E346" s="31" t="s">
        <v>10836</v>
      </c>
      <c r="F346" s="31" t="s">
        <v>13772</v>
      </c>
      <c r="G346" s="31" t="s">
        <v>11159</v>
      </c>
      <c r="H346" s="30">
        <v>4</v>
      </c>
    </row>
    <row r="347" spans="1:8" x14ac:dyDescent="0.25">
      <c r="A347" s="30">
        <v>346</v>
      </c>
      <c r="B347" s="31" t="s">
        <v>10730</v>
      </c>
      <c r="C347" s="31" t="s">
        <v>13692</v>
      </c>
      <c r="D347" s="31" t="s">
        <v>13667</v>
      </c>
      <c r="E347" s="31" t="s">
        <v>10836</v>
      </c>
      <c r="F347" s="31" t="s">
        <v>13773</v>
      </c>
      <c r="G347" s="31" t="s">
        <v>13774</v>
      </c>
      <c r="H347" s="30">
        <v>4</v>
      </c>
    </row>
    <row r="348" spans="1:8" x14ac:dyDescent="0.25">
      <c r="A348" s="30">
        <v>347</v>
      </c>
      <c r="B348" s="31" t="s">
        <v>10730</v>
      </c>
      <c r="C348" s="31" t="s">
        <v>13692</v>
      </c>
      <c r="D348" s="31" t="s">
        <v>13667</v>
      </c>
      <c r="E348" s="31" t="s">
        <v>10836</v>
      </c>
      <c r="F348" s="31" t="s">
        <v>13775</v>
      </c>
      <c r="G348" s="31" t="s">
        <v>12319</v>
      </c>
      <c r="H348" s="30">
        <v>4</v>
      </c>
    </row>
    <row r="349" spans="1:8" x14ac:dyDescent="0.25">
      <c r="A349" s="30">
        <v>348</v>
      </c>
      <c r="B349" s="31" t="s">
        <v>10730</v>
      </c>
      <c r="C349" s="31" t="s">
        <v>13692</v>
      </c>
      <c r="D349" s="31" t="s">
        <v>13667</v>
      </c>
      <c r="E349" s="31" t="s">
        <v>10836</v>
      </c>
      <c r="F349" s="31" t="s">
        <v>13776</v>
      </c>
      <c r="G349" s="31" t="s">
        <v>11429</v>
      </c>
      <c r="H349" s="30">
        <v>4</v>
      </c>
    </row>
    <row r="350" spans="1:8" x14ac:dyDescent="0.25">
      <c r="A350" s="30">
        <v>349</v>
      </c>
      <c r="B350" s="31" t="s">
        <v>10730</v>
      </c>
      <c r="C350" s="31" t="s">
        <v>13692</v>
      </c>
      <c r="D350" s="31" t="s">
        <v>13667</v>
      </c>
      <c r="E350" s="31" t="s">
        <v>10836</v>
      </c>
      <c r="F350" s="31" t="s">
        <v>13777</v>
      </c>
      <c r="G350" s="31" t="s">
        <v>13391</v>
      </c>
      <c r="H350" s="30">
        <v>4</v>
      </c>
    </row>
    <row r="351" spans="1:8" x14ac:dyDescent="0.25">
      <c r="A351" s="30">
        <v>350</v>
      </c>
      <c r="B351" s="31" t="s">
        <v>10730</v>
      </c>
      <c r="C351" s="31" t="s">
        <v>13692</v>
      </c>
      <c r="D351" s="31" t="s">
        <v>13667</v>
      </c>
      <c r="E351" s="31" t="s">
        <v>10836</v>
      </c>
      <c r="F351" s="31" t="s">
        <v>13778</v>
      </c>
      <c r="G351" s="31" t="s">
        <v>13779</v>
      </c>
      <c r="H351" s="30">
        <v>4</v>
      </c>
    </row>
    <row r="352" spans="1:8" x14ac:dyDescent="0.25">
      <c r="A352" s="30">
        <v>351</v>
      </c>
      <c r="B352" s="31" t="s">
        <v>10730</v>
      </c>
      <c r="C352" s="31" t="s">
        <v>13692</v>
      </c>
      <c r="D352" s="31" t="s">
        <v>13667</v>
      </c>
      <c r="E352" s="31" t="s">
        <v>10836</v>
      </c>
      <c r="F352" s="31" t="s">
        <v>13780</v>
      </c>
      <c r="G352" s="31" t="s">
        <v>13781</v>
      </c>
      <c r="H352" s="30">
        <v>4</v>
      </c>
    </row>
    <row r="353" spans="1:8" x14ac:dyDescent="0.25">
      <c r="A353" s="30">
        <v>352</v>
      </c>
      <c r="B353" s="31" t="s">
        <v>10730</v>
      </c>
      <c r="C353" s="31" t="s">
        <v>13692</v>
      </c>
      <c r="D353" s="31" t="s">
        <v>13667</v>
      </c>
      <c r="E353" s="31" t="s">
        <v>10836</v>
      </c>
      <c r="F353" s="31" t="s">
        <v>13782</v>
      </c>
      <c r="G353" s="31" t="s">
        <v>11503</v>
      </c>
      <c r="H353" s="30">
        <v>4</v>
      </c>
    </row>
    <row r="354" spans="1:8" x14ac:dyDescent="0.25">
      <c r="A354" s="30">
        <v>353</v>
      </c>
      <c r="B354" s="31" t="s">
        <v>10730</v>
      </c>
      <c r="C354" s="31" t="s">
        <v>13692</v>
      </c>
      <c r="D354" s="31" t="s">
        <v>13667</v>
      </c>
      <c r="E354" s="31" t="s">
        <v>10836</v>
      </c>
      <c r="F354" s="31" t="s">
        <v>13783</v>
      </c>
      <c r="G354" s="31" t="s">
        <v>13784</v>
      </c>
      <c r="H354" s="30">
        <v>4</v>
      </c>
    </row>
    <row r="355" spans="1:8" x14ac:dyDescent="0.25">
      <c r="A355" s="30">
        <v>354</v>
      </c>
      <c r="B355" s="31" t="s">
        <v>10730</v>
      </c>
      <c r="C355" s="31" t="s">
        <v>13692</v>
      </c>
      <c r="D355" s="31" t="s">
        <v>13667</v>
      </c>
      <c r="E355" s="31" t="s">
        <v>10836</v>
      </c>
      <c r="F355" s="31" t="s">
        <v>13785</v>
      </c>
      <c r="G355" s="31" t="s">
        <v>13786</v>
      </c>
      <c r="H355" s="30">
        <v>4</v>
      </c>
    </row>
    <row r="356" spans="1:8" x14ac:dyDescent="0.25">
      <c r="A356" s="30">
        <v>355</v>
      </c>
      <c r="B356" s="31" t="s">
        <v>10730</v>
      </c>
      <c r="C356" s="31" t="s">
        <v>13692</v>
      </c>
      <c r="D356" s="31" t="s">
        <v>13667</v>
      </c>
      <c r="E356" s="31" t="s">
        <v>10836</v>
      </c>
      <c r="F356" s="31" t="s">
        <v>13787</v>
      </c>
      <c r="G356" s="31" t="s">
        <v>11635</v>
      </c>
      <c r="H356" s="30">
        <v>4</v>
      </c>
    </row>
    <row r="357" spans="1:8" x14ac:dyDescent="0.25">
      <c r="A357" s="30">
        <v>356</v>
      </c>
      <c r="B357" s="31" t="s">
        <v>10730</v>
      </c>
      <c r="C357" s="31" t="s">
        <v>13692</v>
      </c>
      <c r="D357" s="31" t="s">
        <v>13667</v>
      </c>
      <c r="E357" s="31" t="s">
        <v>10836</v>
      </c>
      <c r="F357" s="31" t="s">
        <v>13788</v>
      </c>
      <c r="G357" s="31" t="s">
        <v>13789</v>
      </c>
      <c r="H357" s="30">
        <v>4</v>
      </c>
    </row>
    <row r="358" spans="1:8" x14ac:dyDescent="0.25">
      <c r="A358" s="30">
        <v>357</v>
      </c>
      <c r="B358" s="31" t="s">
        <v>10730</v>
      </c>
      <c r="C358" s="31" t="s">
        <v>13692</v>
      </c>
      <c r="D358" s="31" t="s">
        <v>13667</v>
      </c>
      <c r="E358" s="31" t="s">
        <v>10836</v>
      </c>
      <c r="F358" s="31" t="s">
        <v>13790</v>
      </c>
      <c r="G358" s="31" t="s">
        <v>13791</v>
      </c>
      <c r="H358" s="30">
        <v>4</v>
      </c>
    </row>
    <row r="359" spans="1:8" x14ac:dyDescent="0.25">
      <c r="A359" s="30">
        <v>358</v>
      </c>
      <c r="B359" s="31" t="s">
        <v>10730</v>
      </c>
      <c r="C359" s="31" t="s">
        <v>13692</v>
      </c>
      <c r="D359" s="31" t="s">
        <v>13667</v>
      </c>
      <c r="E359" s="31" t="s">
        <v>10836</v>
      </c>
      <c r="F359" s="31" t="s">
        <v>13792</v>
      </c>
      <c r="G359" s="31" t="s">
        <v>12988</v>
      </c>
      <c r="H359" s="30">
        <v>4</v>
      </c>
    </row>
    <row r="360" spans="1:8" x14ac:dyDescent="0.25">
      <c r="A360" s="30">
        <v>359</v>
      </c>
      <c r="B360" s="31" t="s">
        <v>10730</v>
      </c>
      <c r="C360" s="31" t="s">
        <v>13692</v>
      </c>
      <c r="D360" s="31" t="s">
        <v>13667</v>
      </c>
      <c r="E360" s="31" t="s">
        <v>10836</v>
      </c>
      <c r="F360" s="31" t="s">
        <v>13793</v>
      </c>
      <c r="G360" s="31" t="s">
        <v>11027</v>
      </c>
      <c r="H360" s="30">
        <v>4</v>
      </c>
    </row>
    <row r="361" spans="1:8" x14ac:dyDescent="0.25">
      <c r="A361" s="30">
        <v>360</v>
      </c>
      <c r="B361" s="31" t="s">
        <v>10730</v>
      </c>
      <c r="C361" s="31" t="s">
        <v>13692</v>
      </c>
      <c r="D361" s="31" t="s">
        <v>13667</v>
      </c>
      <c r="E361" s="31" t="s">
        <v>10836</v>
      </c>
      <c r="F361" s="31" t="s">
        <v>13794</v>
      </c>
      <c r="G361" s="31" t="s">
        <v>10729</v>
      </c>
      <c r="H361" s="30">
        <v>4</v>
      </c>
    </row>
    <row r="362" spans="1:8" x14ac:dyDescent="0.25">
      <c r="A362" s="30">
        <v>361</v>
      </c>
      <c r="B362" s="31" t="s">
        <v>10730</v>
      </c>
      <c r="C362" s="31" t="s">
        <v>13692</v>
      </c>
      <c r="D362" s="31" t="s">
        <v>13667</v>
      </c>
      <c r="E362" s="31" t="s">
        <v>10836</v>
      </c>
      <c r="F362" s="31" t="s">
        <v>13795</v>
      </c>
      <c r="G362" s="31" t="s">
        <v>11295</v>
      </c>
      <c r="H362" s="30">
        <v>4</v>
      </c>
    </row>
    <row r="363" spans="1:8" x14ac:dyDescent="0.25">
      <c r="A363" s="30">
        <v>362</v>
      </c>
      <c r="B363" s="31" t="s">
        <v>10730</v>
      </c>
      <c r="C363" s="31" t="s">
        <v>13692</v>
      </c>
      <c r="D363" s="31" t="s">
        <v>13667</v>
      </c>
      <c r="E363" s="31" t="s">
        <v>10836</v>
      </c>
      <c r="F363" s="31" t="s">
        <v>13796</v>
      </c>
      <c r="G363" s="31" t="s">
        <v>13797</v>
      </c>
      <c r="H363" s="30">
        <v>4</v>
      </c>
    </row>
    <row r="364" spans="1:8" x14ac:dyDescent="0.25">
      <c r="A364" s="30">
        <v>363</v>
      </c>
      <c r="B364" s="31" t="s">
        <v>10730</v>
      </c>
      <c r="C364" s="31" t="s">
        <v>13692</v>
      </c>
      <c r="D364" s="31" t="s">
        <v>13667</v>
      </c>
      <c r="E364" s="31" t="s">
        <v>10836</v>
      </c>
      <c r="F364" s="31" t="s">
        <v>13798</v>
      </c>
      <c r="G364" s="31" t="s">
        <v>13799</v>
      </c>
      <c r="H364" s="30">
        <v>4</v>
      </c>
    </row>
    <row r="365" spans="1:8" x14ac:dyDescent="0.25">
      <c r="A365" s="30">
        <v>364</v>
      </c>
      <c r="B365" s="31" t="s">
        <v>10730</v>
      </c>
      <c r="C365" s="31" t="s">
        <v>13692</v>
      </c>
      <c r="D365" s="31" t="s">
        <v>13667</v>
      </c>
      <c r="E365" s="31" t="s">
        <v>10836</v>
      </c>
      <c r="F365" s="31" t="s">
        <v>13800</v>
      </c>
      <c r="G365" s="31" t="s">
        <v>13801</v>
      </c>
      <c r="H365" s="30">
        <v>4</v>
      </c>
    </row>
    <row r="366" spans="1:8" x14ac:dyDescent="0.25">
      <c r="A366" s="30">
        <v>365</v>
      </c>
      <c r="B366" s="31" t="s">
        <v>10730</v>
      </c>
      <c r="C366" s="31" t="s">
        <v>13692</v>
      </c>
      <c r="D366" s="31" t="s">
        <v>13667</v>
      </c>
      <c r="E366" s="31" t="s">
        <v>10836</v>
      </c>
      <c r="F366" s="31" t="s">
        <v>13802</v>
      </c>
      <c r="G366" s="31" t="s">
        <v>13803</v>
      </c>
      <c r="H366" s="30">
        <v>4</v>
      </c>
    </row>
    <row r="367" spans="1:8" x14ac:dyDescent="0.25">
      <c r="A367" s="30">
        <v>366</v>
      </c>
      <c r="B367" s="31" t="s">
        <v>10730</v>
      </c>
      <c r="C367" s="31" t="s">
        <v>13692</v>
      </c>
      <c r="D367" s="31" t="s">
        <v>13667</v>
      </c>
      <c r="E367" s="31" t="s">
        <v>10836</v>
      </c>
      <c r="F367" s="31" t="s">
        <v>13804</v>
      </c>
      <c r="G367" s="31" t="s">
        <v>13805</v>
      </c>
      <c r="H367" s="30">
        <v>4</v>
      </c>
    </row>
    <row r="368" spans="1:8" x14ac:dyDescent="0.25">
      <c r="A368" s="30">
        <v>367</v>
      </c>
      <c r="B368" s="31" t="s">
        <v>10730</v>
      </c>
      <c r="C368" s="31" t="s">
        <v>13692</v>
      </c>
      <c r="D368" s="31" t="s">
        <v>13667</v>
      </c>
      <c r="E368" s="31" t="s">
        <v>10836</v>
      </c>
      <c r="F368" s="31" t="s">
        <v>13806</v>
      </c>
      <c r="G368" s="31" t="s">
        <v>13807</v>
      </c>
      <c r="H368" s="30">
        <v>4</v>
      </c>
    </row>
    <row r="369" spans="1:8" x14ac:dyDescent="0.25">
      <c r="A369" s="30">
        <v>368</v>
      </c>
      <c r="B369" s="31" t="s">
        <v>10730</v>
      </c>
      <c r="C369" s="31" t="s">
        <v>13692</v>
      </c>
      <c r="D369" s="31" t="s">
        <v>13667</v>
      </c>
      <c r="E369" s="31" t="s">
        <v>10836</v>
      </c>
      <c r="F369" s="31" t="s">
        <v>13808</v>
      </c>
      <c r="G369" s="31" t="s">
        <v>11494</v>
      </c>
      <c r="H369" s="30">
        <v>4</v>
      </c>
    </row>
    <row r="370" spans="1:8" x14ac:dyDescent="0.25">
      <c r="A370" s="30">
        <v>369</v>
      </c>
      <c r="B370" s="31" t="s">
        <v>10730</v>
      </c>
      <c r="C370" s="31" t="s">
        <v>13692</v>
      </c>
      <c r="D370" s="31" t="s">
        <v>13667</v>
      </c>
      <c r="E370" s="31" t="s">
        <v>10836</v>
      </c>
      <c r="F370" s="31" t="s">
        <v>13809</v>
      </c>
      <c r="G370" s="31" t="s">
        <v>11163</v>
      </c>
      <c r="H370" s="30">
        <v>4</v>
      </c>
    </row>
    <row r="371" spans="1:8" x14ac:dyDescent="0.25">
      <c r="A371" s="30">
        <v>370</v>
      </c>
      <c r="B371" s="31" t="s">
        <v>10730</v>
      </c>
      <c r="C371" s="31" t="s">
        <v>13692</v>
      </c>
      <c r="D371" s="31" t="s">
        <v>13667</v>
      </c>
      <c r="E371" s="31" t="s">
        <v>10836</v>
      </c>
      <c r="F371" s="31" t="s">
        <v>13810</v>
      </c>
      <c r="G371" s="31" t="s">
        <v>13811</v>
      </c>
      <c r="H371" s="30">
        <v>4</v>
      </c>
    </row>
    <row r="372" spans="1:8" x14ac:dyDescent="0.25">
      <c r="A372" s="30">
        <v>371</v>
      </c>
      <c r="B372" s="31" t="s">
        <v>10730</v>
      </c>
      <c r="C372" s="31" t="s">
        <v>13692</v>
      </c>
      <c r="D372" s="31" t="s">
        <v>13667</v>
      </c>
      <c r="E372" s="31" t="s">
        <v>10836</v>
      </c>
      <c r="F372" s="31" t="s">
        <v>13812</v>
      </c>
      <c r="G372" s="31" t="s">
        <v>13813</v>
      </c>
      <c r="H372" s="30">
        <v>4</v>
      </c>
    </row>
    <row r="373" spans="1:8" x14ac:dyDescent="0.25">
      <c r="A373" s="30">
        <v>372</v>
      </c>
      <c r="B373" s="31" t="s">
        <v>10730</v>
      </c>
      <c r="C373" s="31" t="s">
        <v>13692</v>
      </c>
      <c r="D373" s="31" t="s">
        <v>13667</v>
      </c>
      <c r="E373" s="31" t="s">
        <v>10836</v>
      </c>
      <c r="F373" s="31" t="s">
        <v>13814</v>
      </c>
      <c r="G373" s="31" t="s">
        <v>11420</v>
      </c>
      <c r="H373" s="30">
        <v>4</v>
      </c>
    </row>
    <row r="374" spans="1:8" x14ac:dyDescent="0.25">
      <c r="A374" s="30">
        <v>373</v>
      </c>
      <c r="B374" s="31" t="s">
        <v>10730</v>
      </c>
      <c r="C374" s="31" t="s">
        <v>13692</v>
      </c>
      <c r="D374" s="31" t="s">
        <v>13667</v>
      </c>
      <c r="E374" s="31" t="s">
        <v>10836</v>
      </c>
      <c r="F374" s="31" t="s">
        <v>13815</v>
      </c>
      <c r="G374" s="31" t="s">
        <v>13816</v>
      </c>
      <c r="H374" s="30">
        <v>4</v>
      </c>
    </row>
    <row r="375" spans="1:8" x14ac:dyDescent="0.25">
      <c r="A375" s="30">
        <v>374</v>
      </c>
      <c r="B375" s="31" t="s">
        <v>10730</v>
      </c>
      <c r="C375" s="31" t="s">
        <v>13692</v>
      </c>
      <c r="D375" s="31" t="s">
        <v>13667</v>
      </c>
      <c r="E375" s="31" t="s">
        <v>10836</v>
      </c>
      <c r="F375" s="31" t="s">
        <v>13817</v>
      </c>
      <c r="G375" s="31" t="s">
        <v>11424</v>
      </c>
      <c r="H375" s="30">
        <v>4</v>
      </c>
    </row>
    <row r="376" spans="1:8" x14ac:dyDescent="0.25">
      <c r="A376" s="30">
        <v>375</v>
      </c>
      <c r="B376" s="31" t="s">
        <v>10730</v>
      </c>
      <c r="C376" s="31" t="s">
        <v>13692</v>
      </c>
      <c r="D376" s="31" t="s">
        <v>13667</v>
      </c>
      <c r="E376" s="31" t="s">
        <v>10836</v>
      </c>
      <c r="F376" s="31" t="s">
        <v>13818</v>
      </c>
      <c r="G376" s="31" t="s">
        <v>13819</v>
      </c>
      <c r="H376" s="30">
        <v>4</v>
      </c>
    </row>
    <row r="377" spans="1:8" x14ac:dyDescent="0.25">
      <c r="A377" s="30">
        <v>376</v>
      </c>
      <c r="B377" s="31" t="s">
        <v>10730</v>
      </c>
      <c r="C377" s="31" t="s">
        <v>13692</v>
      </c>
      <c r="D377" s="31" t="s">
        <v>13667</v>
      </c>
      <c r="E377" s="31" t="s">
        <v>10836</v>
      </c>
      <c r="F377" s="31" t="s">
        <v>13820</v>
      </c>
      <c r="G377" s="31" t="s">
        <v>13821</v>
      </c>
      <c r="H377" s="30">
        <v>4</v>
      </c>
    </row>
    <row r="378" spans="1:8" x14ac:dyDescent="0.25">
      <c r="A378" s="30">
        <v>377</v>
      </c>
      <c r="B378" s="31" t="s">
        <v>10730</v>
      </c>
      <c r="C378" s="31" t="s">
        <v>13692</v>
      </c>
      <c r="D378" s="31" t="s">
        <v>13667</v>
      </c>
      <c r="E378" s="31" t="s">
        <v>10836</v>
      </c>
      <c r="F378" s="31" t="s">
        <v>13822</v>
      </c>
      <c r="G378" s="31" t="s">
        <v>13823</v>
      </c>
      <c r="H378" s="30">
        <v>4</v>
      </c>
    </row>
    <row r="379" spans="1:8" x14ac:dyDescent="0.25">
      <c r="A379" s="30">
        <v>378</v>
      </c>
      <c r="B379" s="31" t="s">
        <v>10730</v>
      </c>
      <c r="C379" s="31" t="s">
        <v>13692</v>
      </c>
      <c r="D379" s="31" t="s">
        <v>13667</v>
      </c>
      <c r="E379" s="31" t="s">
        <v>10836</v>
      </c>
      <c r="F379" s="31" t="s">
        <v>13824</v>
      </c>
      <c r="G379" s="31" t="s">
        <v>13825</v>
      </c>
      <c r="H379" s="30">
        <v>4</v>
      </c>
    </row>
    <row r="380" spans="1:8" x14ac:dyDescent="0.25">
      <c r="A380" s="30">
        <v>379</v>
      </c>
      <c r="B380" s="31" t="s">
        <v>10730</v>
      </c>
      <c r="C380" s="31" t="s">
        <v>13692</v>
      </c>
      <c r="D380" s="31" t="s">
        <v>13667</v>
      </c>
      <c r="E380" s="31" t="s">
        <v>10836</v>
      </c>
      <c r="F380" s="31" t="s">
        <v>13826</v>
      </c>
      <c r="G380" s="31" t="s">
        <v>13827</v>
      </c>
      <c r="H380" s="30">
        <v>4</v>
      </c>
    </row>
    <row r="381" spans="1:8" x14ac:dyDescent="0.25">
      <c r="A381" s="30">
        <v>380</v>
      </c>
      <c r="B381" s="31" t="s">
        <v>10730</v>
      </c>
      <c r="C381" s="31" t="s">
        <v>13692</v>
      </c>
      <c r="D381" s="31" t="s">
        <v>13667</v>
      </c>
      <c r="E381" s="31" t="s">
        <v>10836</v>
      </c>
      <c r="F381" s="31" t="s">
        <v>13828</v>
      </c>
      <c r="G381" s="31" t="s">
        <v>13829</v>
      </c>
      <c r="H381" s="30">
        <v>4</v>
      </c>
    </row>
    <row r="382" spans="1:8" x14ac:dyDescent="0.25">
      <c r="A382" s="30">
        <v>381</v>
      </c>
      <c r="B382" s="31" t="s">
        <v>10730</v>
      </c>
      <c r="C382" s="31" t="s">
        <v>13692</v>
      </c>
      <c r="D382" s="31" t="s">
        <v>13667</v>
      </c>
      <c r="E382" s="31" t="s">
        <v>10836</v>
      </c>
      <c r="F382" s="31" t="s">
        <v>13830</v>
      </c>
      <c r="G382" s="31" t="s">
        <v>13831</v>
      </c>
      <c r="H382" s="30">
        <v>4</v>
      </c>
    </row>
    <row r="383" spans="1:8" x14ac:dyDescent="0.25">
      <c r="A383" s="30">
        <v>382</v>
      </c>
      <c r="B383" s="31" t="s">
        <v>10730</v>
      </c>
      <c r="C383" s="31" t="s">
        <v>13692</v>
      </c>
      <c r="D383" s="31" t="s">
        <v>13667</v>
      </c>
      <c r="E383" s="31" t="s">
        <v>10836</v>
      </c>
      <c r="F383" s="31" t="s">
        <v>13832</v>
      </c>
      <c r="G383" s="31" t="s">
        <v>13833</v>
      </c>
      <c r="H383" s="30">
        <v>4</v>
      </c>
    </row>
    <row r="384" spans="1:8" x14ac:dyDescent="0.25">
      <c r="A384" s="30">
        <v>383</v>
      </c>
      <c r="B384" s="31" t="s">
        <v>10730</v>
      </c>
      <c r="C384" s="31" t="s">
        <v>13692</v>
      </c>
      <c r="D384" s="31" t="s">
        <v>13667</v>
      </c>
      <c r="E384" s="31" t="s">
        <v>10836</v>
      </c>
      <c r="F384" s="31" t="s">
        <v>13834</v>
      </c>
      <c r="G384" s="31" t="s">
        <v>11572</v>
      </c>
      <c r="H384" s="30">
        <v>4</v>
      </c>
    </row>
    <row r="385" spans="1:8" x14ac:dyDescent="0.25">
      <c r="A385" s="30">
        <v>384</v>
      </c>
      <c r="B385" s="31" t="s">
        <v>10730</v>
      </c>
      <c r="C385" s="31" t="s">
        <v>13692</v>
      </c>
      <c r="D385" s="31" t="s">
        <v>13667</v>
      </c>
      <c r="E385" s="31" t="s">
        <v>10836</v>
      </c>
      <c r="F385" s="31" t="s">
        <v>13835</v>
      </c>
      <c r="G385" s="31" t="s">
        <v>13836</v>
      </c>
      <c r="H385" s="30">
        <v>4</v>
      </c>
    </row>
    <row r="386" spans="1:8" x14ac:dyDescent="0.25">
      <c r="A386" s="30">
        <v>385</v>
      </c>
      <c r="B386" s="31" t="s">
        <v>10730</v>
      </c>
      <c r="C386" s="31" t="s">
        <v>13692</v>
      </c>
      <c r="D386" s="31" t="s">
        <v>13667</v>
      </c>
      <c r="E386" s="31" t="s">
        <v>10836</v>
      </c>
      <c r="F386" s="31" t="s">
        <v>13837</v>
      </c>
      <c r="G386" s="31" t="s">
        <v>11406</v>
      </c>
      <c r="H386" s="30">
        <v>4</v>
      </c>
    </row>
    <row r="387" spans="1:8" x14ac:dyDescent="0.25">
      <c r="A387" s="30">
        <v>386</v>
      </c>
      <c r="B387" s="31" t="s">
        <v>10732</v>
      </c>
      <c r="C387" s="31" t="s">
        <v>13838</v>
      </c>
      <c r="D387" s="31" t="s">
        <v>13667</v>
      </c>
      <c r="E387" s="31" t="s">
        <v>10836</v>
      </c>
      <c r="F387" s="31" t="s">
        <v>13839</v>
      </c>
      <c r="G387" s="31" t="s">
        <v>10731</v>
      </c>
      <c r="H387" s="30">
        <v>3</v>
      </c>
    </row>
    <row r="388" spans="1:8" x14ac:dyDescent="0.25">
      <c r="A388" s="30">
        <v>387</v>
      </c>
      <c r="B388" s="31" t="s">
        <v>10732</v>
      </c>
      <c r="C388" s="31" t="s">
        <v>13838</v>
      </c>
      <c r="D388" s="31" t="s">
        <v>13667</v>
      </c>
      <c r="E388" s="31" t="s">
        <v>10836</v>
      </c>
      <c r="F388" s="31" t="s">
        <v>13840</v>
      </c>
      <c r="G388" s="31" t="s">
        <v>13841</v>
      </c>
      <c r="H388" s="30">
        <v>3</v>
      </c>
    </row>
    <row r="389" spans="1:8" x14ac:dyDescent="0.25">
      <c r="A389" s="30">
        <v>388</v>
      </c>
      <c r="B389" s="31" t="s">
        <v>10732</v>
      </c>
      <c r="C389" s="31" t="s">
        <v>13838</v>
      </c>
      <c r="D389" s="31" t="s">
        <v>13667</v>
      </c>
      <c r="E389" s="31" t="s">
        <v>10836</v>
      </c>
      <c r="F389" s="31" t="s">
        <v>13842</v>
      </c>
      <c r="G389" s="31" t="s">
        <v>13843</v>
      </c>
      <c r="H389" s="30">
        <v>3</v>
      </c>
    </row>
    <row r="390" spans="1:8" x14ac:dyDescent="0.25">
      <c r="A390" s="30">
        <v>389</v>
      </c>
      <c r="B390" s="31" t="s">
        <v>10732</v>
      </c>
      <c r="C390" s="31" t="s">
        <v>13838</v>
      </c>
      <c r="D390" s="31" t="s">
        <v>13667</v>
      </c>
      <c r="E390" s="31" t="s">
        <v>10836</v>
      </c>
      <c r="F390" s="31" t="s">
        <v>13844</v>
      </c>
      <c r="G390" s="31" t="s">
        <v>13845</v>
      </c>
      <c r="H390" s="30">
        <v>3</v>
      </c>
    </row>
    <row r="391" spans="1:8" x14ac:dyDescent="0.25">
      <c r="A391" s="30">
        <v>390</v>
      </c>
      <c r="B391" s="31" t="s">
        <v>10732</v>
      </c>
      <c r="C391" s="31" t="s">
        <v>13838</v>
      </c>
      <c r="D391" s="31" t="s">
        <v>13667</v>
      </c>
      <c r="E391" s="31" t="s">
        <v>10836</v>
      </c>
      <c r="F391" s="31" t="s">
        <v>13846</v>
      </c>
      <c r="G391" s="31" t="s">
        <v>13847</v>
      </c>
      <c r="H391" s="30">
        <v>3</v>
      </c>
    </row>
    <row r="392" spans="1:8" x14ac:dyDescent="0.25">
      <c r="A392" s="30">
        <v>391</v>
      </c>
      <c r="B392" s="31" t="s">
        <v>10732</v>
      </c>
      <c r="C392" s="31" t="s">
        <v>13838</v>
      </c>
      <c r="D392" s="31" t="s">
        <v>13667</v>
      </c>
      <c r="E392" s="31" t="s">
        <v>10836</v>
      </c>
      <c r="F392" s="31" t="s">
        <v>13848</v>
      </c>
      <c r="G392" s="31" t="s">
        <v>12687</v>
      </c>
      <c r="H392" s="30">
        <v>3</v>
      </c>
    </row>
    <row r="393" spans="1:8" x14ac:dyDescent="0.25">
      <c r="A393" s="30">
        <v>392</v>
      </c>
      <c r="B393" s="31" t="s">
        <v>10732</v>
      </c>
      <c r="C393" s="31" t="s">
        <v>13838</v>
      </c>
      <c r="D393" s="31" t="s">
        <v>13667</v>
      </c>
      <c r="E393" s="31" t="s">
        <v>10836</v>
      </c>
      <c r="F393" s="31" t="s">
        <v>13849</v>
      </c>
      <c r="G393" s="31" t="s">
        <v>12360</v>
      </c>
      <c r="H393" s="30">
        <v>3</v>
      </c>
    </row>
    <row r="394" spans="1:8" x14ac:dyDescent="0.25">
      <c r="A394" s="30">
        <v>393</v>
      </c>
      <c r="B394" s="31" t="s">
        <v>13850</v>
      </c>
      <c r="C394" s="31" t="s">
        <v>13851</v>
      </c>
      <c r="D394" s="31" t="s">
        <v>13667</v>
      </c>
      <c r="E394" s="31" t="s">
        <v>10836</v>
      </c>
      <c r="F394" s="31" t="s">
        <v>13852</v>
      </c>
      <c r="G394" s="31" t="s">
        <v>13853</v>
      </c>
      <c r="H394" s="30">
        <v>2</v>
      </c>
    </row>
    <row r="395" spans="1:8" x14ac:dyDescent="0.25">
      <c r="A395" s="30">
        <v>394</v>
      </c>
      <c r="B395" s="31" t="s">
        <v>13850</v>
      </c>
      <c r="C395" s="31" t="s">
        <v>13851</v>
      </c>
      <c r="D395" s="31" t="s">
        <v>13667</v>
      </c>
      <c r="E395" s="31" t="s">
        <v>10836</v>
      </c>
      <c r="F395" s="31" t="s">
        <v>13854</v>
      </c>
      <c r="G395" s="31" t="s">
        <v>13855</v>
      </c>
      <c r="H395" s="30">
        <v>2</v>
      </c>
    </row>
    <row r="396" spans="1:8" x14ac:dyDescent="0.25">
      <c r="A396" s="30">
        <v>395</v>
      </c>
      <c r="B396" s="31" t="s">
        <v>13850</v>
      </c>
      <c r="C396" s="31" t="s">
        <v>13851</v>
      </c>
      <c r="D396" s="31" t="s">
        <v>13667</v>
      </c>
      <c r="E396" s="31" t="s">
        <v>10836</v>
      </c>
      <c r="F396" s="31" t="s">
        <v>13856</v>
      </c>
      <c r="G396" s="31" t="s">
        <v>13857</v>
      </c>
      <c r="H396" s="30">
        <v>2</v>
      </c>
    </row>
    <row r="397" spans="1:8" x14ac:dyDescent="0.25">
      <c r="A397" s="30">
        <v>396</v>
      </c>
      <c r="B397" s="31" t="s">
        <v>13850</v>
      </c>
      <c r="C397" s="31" t="s">
        <v>13851</v>
      </c>
      <c r="D397" s="31" t="s">
        <v>13667</v>
      </c>
      <c r="E397" s="31" t="s">
        <v>10836</v>
      </c>
      <c r="F397" s="31" t="s">
        <v>13858</v>
      </c>
      <c r="G397" s="31" t="s">
        <v>13859</v>
      </c>
      <c r="H397" s="30">
        <v>2</v>
      </c>
    </row>
    <row r="398" spans="1:8" x14ac:dyDescent="0.25">
      <c r="A398" s="30">
        <v>397</v>
      </c>
      <c r="B398" s="31" t="s">
        <v>13850</v>
      </c>
      <c r="C398" s="31" t="s">
        <v>13851</v>
      </c>
      <c r="D398" s="31" t="s">
        <v>13667</v>
      </c>
      <c r="E398" s="31" t="s">
        <v>10836</v>
      </c>
      <c r="F398" s="31" t="s">
        <v>13860</v>
      </c>
      <c r="G398" s="31" t="s">
        <v>13861</v>
      </c>
      <c r="H398" s="30">
        <v>2</v>
      </c>
    </row>
    <row r="399" spans="1:8" x14ac:dyDescent="0.25">
      <c r="A399" s="30">
        <v>398</v>
      </c>
      <c r="B399" s="31" t="s">
        <v>13850</v>
      </c>
      <c r="C399" s="31" t="s">
        <v>13851</v>
      </c>
      <c r="D399" s="31" t="s">
        <v>13667</v>
      </c>
      <c r="E399" s="31" t="s">
        <v>10836</v>
      </c>
      <c r="F399" s="31" t="s">
        <v>13862</v>
      </c>
      <c r="G399" s="31" t="s">
        <v>13863</v>
      </c>
      <c r="H399" s="30">
        <v>2</v>
      </c>
    </row>
    <row r="400" spans="1:8" x14ac:dyDescent="0.25">
      <c r="A400" s="30">
        <v>399</v>
      </c>
      <c r="B400" s="31" t="s">
        <v>13850</v>
      </c>
      <c r="C400" s="31" t="s">
        <v>13851</v>
      </c>
      <c r="D400" s="31" t="s">
        <v>13667</v>
      </c>
      <c r="E400" s="31" t="s">
        <v>10836</v>
      </c>
      <c r="F400" s="31" t="s">
        <v>13864</v>
      </c>
      <c r="G400" s="31" t="s">
        <v>13865</v>
      </c>
      <c r="H400" s="30">
        <v>2</v>
      </c>
    </row>
    <row r="401" spans="1:8" x14ac:dyDescent="0.25">
      <c r="A401" s="30">
        <v>400</v>
      </c>
      <c r="B401" s="31" t="s">
        <v>13850</v>
      </c>
      <c r="C401" s="31" t="s">
        <v>13851</v>
      </c>
      <c r="D401" s="31" t="s">
        <v>13667</v>
      </c>
      <c r="E401" s="31" t="s">
        <v>10836</v>
      </c>
      <c r="F401" s="31" t="s">
        <v>13866</v>
      </c>
      <c r="G401" s="31" t="s">
        <v>13867</v>
      </c>
      <c r="H401" s="30">
        <v>2</v>
      </c>
    </row>
    <row r="402" spans="1:8" x14ac:dyDescent="0.25">
      <c r="A402" s="30">
        <v>401</v>
      </c>
      <c r="B402" s="31" t="s">
        <v>13868</v>
      </c>
      <c r="C402" s="31" t="s">
        <v>13869</v>
      </c>
      <c r="D402" s="31" t="s">
        <v>13667</v>
      </c>
      <c r="E402" s="31" t="s">
        <v>10836</v>
      </c>
      <c r="F402" s="31" t="s">
        <v>13870</v>
      </c>
      <c r="G402" s="31" t="s">
        <v>13871</v>
      </c>
      <c r="H402" s="30">
        <v>5</v>
      </c>
    </row>
    <row r="403" spans="1:8" x14ac:dyDescent="0.25">
      <c r="A403" s="30">
        <v>402</v>
      </c>
      <c r="B403" s="31" t="s">
        <v>13868</v>
      </c>
      <c r="C403" s="31" t="s">
        <v>13869</v>
      </c>
      <c r="D403" s="31" t="s">
        <v>13667</v>
      </c>
      <c r="E403" s="31" t="s">
        <v>10836</v>
      </c>
      <c r="F403" s="31" t="s">
        <v>13872</v>
      </c>
      <c r="G403" s="31" t="s">
        <v>13873</v>
      </c>
      <c r="H403" s="30">
        <v>5</v>
      </c>
    </row>
    <row r="404" spans="1:8" x14ac:dyDescent="0.25">
      <c r="A404" s="30">
        <v>403</v>
      </c>
      <c r="B404" s="31" t="s">
        <v>13868</v>
      </c>
      <c r="C404" s="31" t="s">
        <v>13869</v>
      </c>
      <c r="D404" s="31" t="s">
        <v>13667</v>
      </c>
      <c r="E404" s="31" t="s">
        <v>10836</v>
      </c>
      <c r="F404" s="31" t="s">
        <v>13874</v>
      </c>
      <c r="G404" s="31" t="s">
        <v>13875</v>
      </c>
      <c r="H404" s="30">
        <v>5</v>
      </c>
    </row>
    <row r="405" spans="1:8" x14ac:dyDescent="0.25">
      <c r="A405" s="30">
        <v>404</v>
      </c>
      <c r="B405" s="31" t="s">
        <v>13868</v>
      </c>
      <c r="C405" s="31" t="s">
        <v>13869</v>
      </c>
      <c r="D405" s="31" t="s">
        <v>13667</v>
      </c>
      <c r="E405" s="31" t="s">
        <v>10836</v>
      </c>
      <c r="F405" s="31" t="s">
        <v>13876</v>
      </c>
      <c r="G405" s="31" t="s">
        <v>13877</v>
      </c>
      <c r="H405" s="30">
        <v>5</v>
      </c>
    </row>
    <row r="406" spans="1:8" x14ac:dyDescent="0.25">
      <c r="A406" s="30">
        <v>405</v>
      </c>
      <c r="B406" s="31" t="s">
        <v>13868</v>
      </c>
      <c r="C406" s="31" t="s">
        <v>13869</v>
      </c>
      <c r="D406" s="31" t="s">
        <v>13667</v>
      </c>
      <c r="E406" s="31" t="s">
        <v>10836</v>
      </c>
      <c r="F406" s="31" t="s">
        <v>13878</v>
      </c>
      <c r="G406" s="31" t="s">
        <v>13879</v>
      </c>
      <c r="H406" s="30">
        <v>5</v>
      </c>
    </row>
    <row r="407" spans="1:8" x14ac:dyDescent="0.25">
      <c r="A407" s="30">
        <v>406</v>
      </c>
      <c r="B407" s="31" t="s">
        <v>13868</v>
      </c>
      <c r="C407" s="31" t="s">
        <v>13869</v>
      </c>
      <c r="D407" s="31" t="s">
        <v>13667</v>
      </c>
      <c r="E407" s="31" t="s">
        <v>10836</v>
      </c>
      <c r="F407" s="31" t="s">
        <v>13880</v>
      </c>
      <c r="G407" s="31" t="s">
        <v>13881</v>
      </c>
      <c r="H407" s="30">
        <v>5</v>
      </c>
    </row>
    <row r="408" spans="1:8" x14ac:dyDescent="0.25">
      <c r="A408" s="30">
        <v>407</v>
      </c>
      <c r="B408" s="31" t="s">
        <v>13868</v>
      </c>
      <c r="C408" s="31" t="s">
        <v>13869</v>
      </c>
      <c r="D408" s="31" t="s">
        <v>13667</v>
      </c>
      <c r="E408" s="31" t="s">
        <v>10836</v>
      </c>
      <c r="F408" s="31" t="s">
        <v>13882</v>
      </c>
      <c r="G408" s="31" t="s">
        <v>13883</v>
      </c>
      <c r="H408" s="30">
        <v>5</v>
      </c>
    </row>
    <row r="409" spans="1:8" x14ac:dyDescent="0.25">
      <c r="A409" s="30">
        <v>408</v>
      </c>
      <c r="B409" s="31" t="s">
        <v>13868</v>
      </c>
      <c r="C409" s="31" t="s">
        <v>13869</v>
      </c>
      <c r="D409" s="31" t="s">
        <v>13667</v>
      </c>
      <c r="E409" s="31" t="s">
        <v>10836</v>
      </c>
      <c r="F409" s="31" t="s">
        <v>13884</v>
      </c>
      <c r="G409" s="31" t="s">
        <v>13885</v>
      </c>
      <c r="H409" s="30">
        <v>5</v>
      </c>
    </row>
    <row r="410" spans="1:8" x14ac:dyDescent="0.25">
      <c r="A410" s="30">
        <v>409</v>
      </c>
      <c r="B410" s="31" t="s">
        <v>13868</v>
      </c>
      <c r="C410" s="31" t="s">
        <v>13869</v>
      </c>
      <c r="D410" s="31" t="s">
        <v>13667</v>
      </c>
      <c r="E410" s="31" t="s">
        <v>10836</v>
      </c>
      <c r="F410" s="31" t="s">
        <v>13886</v>
      </c>
      <c r="G410" s="31" t="s">
        <v>13887</v>
      </c>
      <c r="H410" s="30">
        <v>5</v>
      </c>
    </row>
    <row r="411" spans="1:8" x14ac:dyDescent="0.25">
      <c r="A411" s="30">
        <v>410</v>
      </c>
      <c r="B411" s="31" t="s">
        <v>13868</v>
      </c>
      <c r="C411" s="31" t="s">
        <v>13869</v>
      </c>
      <c r="D411" s="31" t="s">
        <v>13667</v>
      </c>
      <c r="E411" s="31" t="s">
        <v>10836</v>
      </c>
      <c r="F411" s="31" t="s">
        <v>13888</v>
      </c>
      <c r="G411" s="31" t="s">
        <v>13889</v>
      </c>
      <c r="H411" s="30">
        <v>5</v>
      </c>
    </row>
    <row r="412" spans="1:8" x14ac:dyDescent="0.25">
      <c r="A412" s="30">
        <v>411</v>
      </c>
      <c r="B412" s="31" t="s">
        <v>13868</v>
      </c>
      <c r="C412" s="31" t="s">
        <v>13869</v>
      </c>
      <c r="D412" s="31" t="s">
        <v>13667</v>
      </c>
      <c r="E412" s="31" t="s">
        <v>10836</v>
      </c>
      <c r="F412" s="31" t="s">
        <v>13890</v>
      </c>
      <c r="G412" s="31" t="s">
        <v>11280</v>
      </c>
      <c r="H412" s="30">
        <v>5</v>
      </c>
    </row>
    <row r="413" spans="1:8" x14ac:dyDescent="0.25">
      <c r="A413" s="30">
        <v>412</v>
      </c>
      <c r="B413" s="31" t="s">
        <v>13868</v>
      </c>
      <c r="C413" s="31" t="s">
        <v>13869</v>
      </c>
      <c r="D413" s="31" t="s">
        <v>13667</v>
      </c>
      <c r="E413" s="31" t="s">
        <v>10836</v>
      </c>
      <c r="F413" s="31" t="s">
        <v>13891</v>
      </c>
      <c r="G413" s="31" t="s">
        <v>13892</v>
      </c>
      <c r="H413" s="30">
        <v>5</v>
      </c>
    </row>
    <row r="414" spans="1:8" x14ac:dyDescent="0.25">
      <c r="A414" s="30">
        <v>413</v>
      </c>
      <c r="B414" s="31" t="s">
        <v>13868</v>
      </c>
      <c r="C414" s="31" t="s">
        <v>13869</v>
      </c>
      <c r="D414" s="31" t="s">
        <v>13667</v>
      </c>
      <c r="E414" s="31" t="s">
        <v>10836</v>
      </c>
      <c r="F414" s="31" t="s">
        <v>13893</v>
      </c>
      <c r="G414" s="31" t="s">
        <v>13894</v>
      </c>
      <c r="H414" s="30">
        <v>5</v>
      </c>
    </row>
    <row r="415" spans="1:8" x14ac:dyDescent="0.25">
      <c r="A415" s="30">
        <v>414</v>
      </c>
      <c r="B415" s="31" t="s">
        <v>13868</v>
      </c>
      <c r="C415" s="31" t="s">
        <v>13869</v>
      </c>
      <c r="D415" s="31" t="s">
        <v>13667</v>
      </c>
      <c r="E415" s="31" t="s">
        <v>10836</v>
      </c>
      <c r="F415" s="31" t="s">
        <v>13895</v>
      </c>
      <c r="G415" s="31" t="s">
        <v>13896</v>
      </c>
      <c r="H415" s="30">
        <v>5</v>
      </c>
    </row>
    <row r="416" spans="1:8" x14ac:dyDescent="0.25">
      <c r="A416" s="30">
        <v>415</v>
      </c>
      <c r="B416" s="31" t="s">
        <v>13868</v>
      </c>
      <c r="C416" s="31" t="s">
        <v>13869</v>
      </c>
      <c r="D416" s="31" t="s">
        <v>13667</v>
      </c>
      <c r="E416" s="31" t="s">
        <v>10836</v>
      </c>
      <c r="F416" s="31" t="s">
        <v>13897</v>
      </c>
      <c r="G416" s="31" t="s">
        <v>13898</v>
      </c>
      <c r="H416" s="30">
        <v>5</v>
      </c>
    </row>
    <row r="417" spans="1:8" x14ac:dyDescent="0.25">
      <c r="A417" s="30">
        <v>416</v>
      </c>
      <c r="B417" s="31" t="s">
        <v>13899</v>
      </c>
      <c r="C417" s="31" t="s">
        <v>13900</v>
      </c>
      <c r="D417" s="31" t="s">
        <v>13667</v>
      </c>
      <c r="E417" s="31" t="s">
        <v>10836</v>
      </c>
      <c r="F417" s="31" t="s">
        <v>13901</v>
      </c>
      <c r="G417" s="31" t="s">
        <v>13902</v>
      </c>
      <c r="H417" s="30">
        <v>5</v>
      </c>
    </row>
    <row r="418" spans="1:8" x14ac:dyDescent="0.25">
      <c r="A418" s="30">
        <v>417</v>
      </c>
      <c r="B418" s="31" t="s">
        <v>13899</v>
      </c>
      <c r="C418" s="31" t="s">
        <v>13900</v>
      </c>
      <c r="D418" s="31" t="s">
        <v>13667</v>
      </c>
      <c r="E418" s="31" t="s">
        <v>10836</v>
      </c>
      <c r="F418" s="31" t="s">
        <v>13903</v>
      </c>
      <c r="G418" s="31" t="s">
        <v>13904</v>
      </c>
      <c r="H418" s="30">
        <v>5</v>
      </c>
    </row>
    <row r="419" spans="1:8" x14ac:dyDescent="0.25">
      <c r="A419" s="30">
        <v>418</v>
      </c>
      <c r="B419" s="31" t="s">
        <v>13899</v>
      </c>
      <c r="C419" s="31" t="s">
        <v>13900</v>
      </c>
      <c r="D419" s="31" t="s">
        <v>13667</v>
      </c>
      <c r="E419" s="31" t="s">
        <v>10836</v>
      </c>
      <c r="F419" s="31" t="s">
        <v>13905</v>
      </c>
      <c r="G419" s="31" t="s">
        <v>13906</v>
      </c>
      <c r="H419" s="30">
        <v>5</v>
      </c>
    </row>
    <row r="420" spans="1:8" x14ac:dyDescent="0.25">
      <c r="A420" s="30">
        <v>419</v>
      </c>
      <c r="B420" s="31" t="s">
        <v>13899</v>
      </c>
      <c r="C420" s="31" t="s">
        <v>13900</v>
      </c>
      <c r="D420" s="31" t="s">
        <v>13667</v>
      </c>
      <c r="E420" s="31" t="s">
        <v>10836</v>
      </c>
      <c r="F420" s="31" t="s">
        <v>13907</v>
      </c>
      <c r="G420" s="31" t="s">
        <v>11283</v>
      </c>
      <c r="H420" s="30">
        <v>5</v>
      </c>
    </row>
    <row r="421" spans="1:8" x14ac:dyDescent="0.25">
      <c r="A421" s="30">
        <v>420</v>
      </c>
      <c r="B421" s="31" t="s">
        <v>13899</v>
      </c>
      <c r="C421" s="31" t="s">
        <v>13900</v>
      </c>
      <c r="D421" s="31" t="s">
        <v>13667</v>
      </c>
      <c r="E421" s="31" t="s">
        <v>10836</v>
      </c>
      <c r="F421" s="31" t="s">
        <v>13908</v>
      </c>
      <c r="G421" s="31" t="s">
        <v>13909</v>
      </c>
      <c r="H421" s="30">
        <v>5</v>
      </c>
    </row>
    <row r="422" spans="1:8" x14ac:dyDescent="0.25">
      <c r="A422" s="30">
        <v>421</v>
      </c>
      <c r="B422" s="31" t="s">
        <v>13899</v>
      </c>
      <c r="C422" s="31" t="s">
        <v>13900</v>
      </c>
      <c r="D422" s="31" t="s">
        <v>13667</v>
      </c>
      <c r="E422" s="31" t="s">
        <v>10836</v>
      </c>
      <c r="F422" s="31" t="s">
        <v>13910</v>
      </c>
      <c r="G422" s="31" t="s">
        <v>13911</v>
      </c>
      <c r="H422" s="30">
        <v>5</v>
      </c>
    </row>
    <row r="423" spans="1:8" x14ac:dyDescent="0.25">
      <c r="A423" s="30">
        <v>422</v>
      </c>
      <c r="B423" s="31" t="s">
        <v>13899</v>
      </c>
      <c r="C423" s="31" t="s">
        <v>13900</v>
      </c>
      <c r="D423" s="31" t="s">
        <v>13667</v>
      </c>
      <c r="E423" s="31" t="s">
        <v>10836</v>
      </c>
      <c r="F423" s="31" t="s">
        <v>13912</v>
      </c>
      <c r="G423" s="31" t="s">
        <v>13913</v>
      </c>
      <c r="H423" s="30">
        <v>5</v>
      </c>
    </row>
    <row r="424" spans="1:8" x14ac:dyDescent="0.25">
      <c r="A424" s="30">
        <v>423</v>
      </c>
      <c r="B424" s="31" t="s">
        <v>13899</v>
      </c>
      <c r="C424" s="31" t="s">
        <v>13900</v>
      </c>
      <c r="D424" s="31" t="s">
        <v>13667</v>
      </c>
      <c r="E424" s="31" t="s">
        <v>10836</v>
      </c>
      <c r="F424" s="31" t="s">
        <v>13914</v>
      </c>
      <c r="G424" s="31" t="s">
        <v>13915</v>
      </c>
      <c r="H424" s="30">
        <v>5</v>
      </c>
    </row>
    <row r="425" spans="1:8" x14ac:dyDescent="0.25">
      <c r="A425" s="30">
        <v>424</v>
      </c>
      <c r="B425" s="31" t="s">
        <v>13899</v>
      </c>
      <c r="C425" s="31" t="s">
        <v>13900</v>
      </c>
      <c r="D425" s="31" t="s">
        <v>13667</v>
      </c>
      <c r="E425" s="31" t="s">
        <v>10836</v>
      </c>
      <c r="F425" s="31" t="s">
        <v>13916</v>
      </c>
      <c r="G425" s="31" t="s">
        <v>13917</v>
      </c>
      <c r="H425" s="30">
        <v>5</v>
      </c>
    </row>
    <row r="426" spans="1:8" x14ac:dyDescent="0.25">
      <c r="A426" s="30">
        <v>425</v>
      </c>
      <c r="B426" s="31" t="s">
        <v>13899</v>
      </c>
      <c r="C426" s="31" t="s">
        <v>13900</v>
      </c>
      <c r="D426" s="31" t="s">
        <v>13667</v>
      </c>
      <c r="E426" s="31" t="s">
        <v>10836</v>
      </c>
      <c r="F426" s="31" t="s">
        <v>13918</v>
      </c>
      <c r="G426" s="31" t="s">
        <v>13919</v>
      </c>
      <c r="H426" s="30">
        <v>5</v>
      </c>
    </row>
    <row r="427" spans="1:8" x14ac:dyDescent="0.25">
      <c r="A427" s="30">
        <v>426</v>
      </c>
      <c r="B427" s="31" t="s">
        <v>13899</v>
      </c>
      <c r="C427" s="31" t="s">
        <v>13900</v>
      </c>
      <c r="D427" s="31" t="s">
        <v>13667</v>
      </c>
      <c r="E427" s="31" t="s">
        <v>10836</v>
      </c>
      <c r="F427" s="31" t="s">
        <v>13920</v>
      </c>
      <c r="G427" s="31" t="s">
        <v>11143</v>
      </c>
      <c r="H427" s="30">
        <v>5</v>
      </c>
    </row>
    <row r="428" spans="1:8" x14ac:dyDescent="0.25">
      <c r="A428" s="30">
        <v>427</v>
      </c>
      <c r="B428" s="31" t="s">
        <v>13899</v>
      </c>
      <c r="C428" s="31" t="s">
        <v>13900</v>
      </c>
      <c r="D428" s="31" t="s">
        <v>13667</v>
      </c>
      <c r="E428" s="31" t="s">
        <v>10836</v>
      </c>
      <c r="F428" s="31" t="s">
        <v>13921</v>
      </c>
      <c r="G428" s="31" t="s">
        <v>13922</v>
      </c>
      <c r="H428" s="30">
        <v>5</v>
      </c>
    </row>
    <row r="429" spans="1:8" x14ac:dyDescent="0.25">
      <c r="A429" s="30">
        <v>428</v>
      </c>
      <c r="B429" s="31" t="s">
        <v>10723</v>
      </c>
      <c r="C429" s="31" t="s">
        <v>13923</v>
      </c>
      <c r="D429" s="31" t="s">
        <v>13667</v>
      </c>
      <c r="E429" s="31" t="s">
        <v>10836</v>
      </c>
      <c r="F429" s="31" t="s">
        <v>13924</v>
      </c>
      <c r="G429" s="31" t="s">
        <v>13925</v>
      </c>
      <c r="H429" s="30">
        <v>1</v>
      </c>
    </row>
    <row r="430" spans="1:8" x14ac:dyDescent="0.25">
      <c r="A430" s="30">
        <v>429</v>
      </c>
      <c r="B430" s="31" t="s">
        <v>10723</v>
      </c>
      <c r="C430" s="31" t="s">
        <v>13923</v>
      </c>
      <c r="D430" s="31" t="s">
        <v>13667</v>
      </c>
      <c r="E430" s="31" t="s">
        <v>10836</v>
      </c>
      <c r="F430" s="31" t="s">
        <v>13926</v>
      </c>
      <c r="G430" s="31" t="s">
        <v>13927</v>
      </c>
      <c r="H430" s="30">
        <v>1</v>
      </c>
    </row>
    <row r="431" spans="1:8" x14ac:dyDescent="0.25">
      <c r="A431" s="30">
        <v>430</v>
      </c>
      <c r="B431" s="31" t="s">
        <v>10723</v>
      </c>
      <c r="C431" s="31" t="s">
        <v>13923</v>
      </c>
      <c r="D431" s="31" t="s">
        <v>13667</v>
      </c>
      <c r="E431" s="31" t="s">
        <v>10836</v>
      </c>
      <c r="F431" s="31" t="s">
        <v>13928</v>
      </c>
      <c r="G431" s="31" t="s">
        <v>13929</v>
      </c>
      <c r="H431" s="30">
        <v>1</v>
      </c>
    </row>
    <row r="432" spans="1:8" x14ac:dyDescent="0.25">
      <c r="A432" s="30">
        <v>431</v>
      </c>
      <c r="B432" s="31" t="s">
        <v>10728</v>
      </c>
      <c r="C432" s="31" t="s">
        <v>13930</v>
      </c>
      <c r="D432" s="31" t="s">
        <v>13667</v>
      </c>
      <c r="E432" s="31" t="s">
        <v>10836</v>
      </c>
      <c r="F432" s="31" t="s">
        <v>13931</v>
      </c>
      <c r="G432" s="31" t="s">
        <v>13932</v>
      </c>
      <c r="H432" s="30">
        <v>3</v>
      </c>
    </row>
    <row r="433" spans="1:8" x14ac:dyDescent="0.25">
      <c r="A433" s="30">
        <v>432</v>
      </c>
      <c r="B433" s="31" t="s">
        <v>10728</v>
      </c>
      <c r="C433" s="31" t="s">
        <v>13930</v>
      </c>
      <c r="D433" s="31" t="s">
        <v>13667</v>
      </c>
      <c r="E433" s="31" t="s">
        <v>10836</v>
      </c>
      <c r="F433" s="31" t="s">
        <v>13933</v>
      </c>
      <c r="G433" s="31" t="s">
        <v>10727</v>
      </c>
      <c r="H433" s="30">
        <v>3</v>
      </c>
    </row>
    <row r="434" spans="1:8" x14ac:dyDescent="0.25">
      <c r="A434" s="30">
        <v>433</v>
      </c>
      <c r="B434" s="31" t="s">
        <v>10728</v>
      </c>
      <c r="C434" s="31" t="s">
        <v>13930</v>
      </c>
      <c r="D434" s="31" t="s">
        <v>13667</v>
      </c>
      <c r="E434" s="31" t="s">
        <v>10836</v>
      </c>
      <c r="F434" s="31" t="s">
        <v>13934</v>
      </c>
      <c r="G434" s="31" t="s">
        <v>13935</v>
      </c>
      <c r="H434" s="30">
        <v>3</v>
      </c>
    </row>
    <row r="435" spans="1:8" x14ac:dyDescent="0.25">
      <c r="A435" s="30">
        <v>434</v>
      </c>
      <c r="B435" s="31" t="s">
        <v>10728</v>
      </c>
      <c r="C435" s="31" t="s">
        <v>13930</v>
      </c>
      <c r="D435" s="31" t="s">
        <v>13667</v>
      </c>
      <c r="E435" s="31" t="s">
        <v>10836</v>
      </c>
      <c r="F435" s="31" t="s">
        <v>13936</v>
      </c>
      <c r="G435" s="31" t="s">
        <v>13937</v>
      </c>
      <c r="H435" s="30">
        <v>3</v>
      </c>
    </row>
    <row r="436" spans="1:8" x14ac:dyDescent="0.25">
      <c r="A436" s="30">
        <v>435</v>
      </c>
      <c r="B436" s="31" t="s">
        <v>10728</v>
      </c>
      <c r="C436" s="31" t="s">
        <v>13930</v>
      </c>
      <c r="D436" s="31" t="s">
        <v>13667</v>
      </c>
      <c r="E436" s="31" t="s">
        <v>10836</v>
      </c>
      <c r="F436" s="31" t="s">
        <v>13938</v>
      </c>
      <c r="G436" s="31" t="s">
        <v>13939</v>
      </c>
      <c r="H436" s="30">
        <v>3</v>
      </c>
    </row>
    <row r="437" spans="1:8" x14ac:dyDescent="0.25">
      <c r="A437" s="30">
        <v>436</v>
      </c>
      <c r="B437" s="31" t="s">
        <v>10728</v>
      </c>
      <c r="C437" s="31" t="s">
        <v>13930</v>
      </c>
      <c r="D437" s="31" t="s">
        <v>13667</v>
      </c>
      <c r="E437" s="31" t="s">
        <v>10836</v>
      </c>
      <c r="F437" s="31" t="s">
        <v>13940</v>
      </c>
      <c r="G437" s="31" t="s">
        <v>13941</v>
      </c>
      <c r="H437" s="30">
        <v>3</v>
      </c>
    </row>
    <row r="438" spans="1:8" x14ac:dyDescent="0.25">
      <c r="A438" s="30">
        <v>437</v>
      </c>
      <c r="B438" s="31" t="s">
        <v>10728</v>
      </c>
      <c r="C438" s="31" t="s">
        <v>13930</v>
      </c>
      <c r="D438" s="31" t="s">
        <v>13667</v>
      </c>
      <c r="E438" s="31" t="s">
        <v>10836</v>
      </c>
      <c r="F438" s="31" t="s">
        <v>13942</v>
      </c>
      <c r="G438" s="31" t="s">
        <v>13943</v>
      </c>
      <c r="H438" s="30">
        <v>3</v>
      </c>
    </row>
    <row r="439" spans="1:8" x14ac:dyDescent="0.25">
      <c r="A439" s="30">
        <v>438</v>
      </c>
      <c r="B439" s="31" t="s">
        <v>10728</v>
      </c>
      <c r="C439" s="31" t="s">
        <v>13930</v>
      </c>
      <c r="D439" s="31" t="s">
        <v>13667</v>
      </c>
      <c r="E439" s="31" t="s">
        <v>10836</v>
      </c>
      <c r="F439" s="31" t="s">
        <v>13944</v>
      </c>
      <c r="G439" s="31" t="s">
        <v>13945</v>
      </c>
      <c r="H439" s="30">
        <v>3</v>
      </c>
    </row>
    <row r="440" spans="1:8" x14ac:dyDescent="0.25">
      <c r="A440" s="30">
        <v>439</v>
      </c>
      <c r="B440" s="31" t="s">
        <v>10728</v>
      </c>
      <c r="C440" s="31" t="s">
        <v>13930</v>
      </c>
      <c r="D440" s="31" t="s">
        <v>13667</v>
      </c>
      <c r="E440" s="31" t="s">
        <v>10836</v>
      </c>
      <c r="F440" s="31" t="s">
        <v>13946</v>
      </c>
      <c r="G440" s="31" t="s">
        <v>13947</v>
      </c>
      <c r="H440" s="30">
        <v>3</v>
      </c>
    </row>
    <row r="441" spans="1:8" x14ac:dyDescent="0.25">
      <c r="A441" s="30">
        <v>440</v>
      </c>
      <c r="B441" s="31" t="s">
        <v>10728</v>
      </c>
      <c r="C441" s="31" t="s">
        <v>13930</v>
      </c>
      <c r="D441" s="31" t="s">
        <v>13667</v>
      </c>
      <c r="E441" s="31" t="s">
        <v>10836</v>
      </c>
      <c r="F441" s="31" t="s">
        <v>13948</v>
      </c>
      <c r="G441" s="31" t="s">
        <v>13949</v>
      </c>
      <c r="H441" s="30">
        <v>3</v>
      </c>
    </row>
    <row r="442" spans="1:8" x14ac:dyDescent="0.25">
      <c r="A442" s="30">
        <v>441</v>
      </c>
      <c r="B442" s="31" t="s">
        <v>13950</v>
      </c>
      <c r="C442" s="31" t="s">
        <v>13951</v>
      </c>
      <c r="D442" s="31" t="s">
        <v>13667</v>
      </c>
      <c r="E442" s="31" t="s">
        <v>10836</v>
      </c>
      <c r="F442" s="31" t="s">
        <v>13952</v>
      </c>
      <c r="G442" s="31" t="s">
        <v>13953</v>
      </c>
      <c r="H442" s="30">
        <v>2</v>
      </c>
    </row>
    <row r="443" spans="1:8" x14ac:dyDescent="0.25">
      <c r="A443" s="30">
        <v>442</v>
      </c>
      <c r="B443" s="31" t="s">
        <v>13950</v>
      </c>
      <c r="C443" s="31" t="s">
        <v>13951</v>
      </c>
      <c r="D443" s="31" t="s">
        <v>13667</v>
      </c>
      <c r="E443" s="31" t="s">
        <v>10836</v>
      </c>
      <c r="F443" s="31" t="s">
        <v>13954</v>
      </c>
      <c r="G443" s="31" t="s">
        <v>13955</v>
      </c>
      <c r="H443" s="30">
        <v>2</v>
      </c>
    </row>
    <row r="444" spans="1:8" x14ac:dyDescent="0.25">
      <c r="A444" s="30">
        <v>443</v>
      </c>
      <c r="B444" s="31" t="s">
        <v>13950</v>
      </c>
      <c r="C444" s="31" t="s">
        <v>13951</v>
      </c>
      <c r="D444" s="31" t="s">
        <v>13667</v>
      </c>
      <c r="E444" s="31" t="s">
        <v>10836</v>
      </c>
      <c r="F444" s="31" t="s">
        <v>13956</v>
      </c>
      <c r="G444" s="31" t="s">
        <v>13957</v>
      </c>
      <c r="H444" s="30">
        <v>2</v>
      </c>
    </row>
    <row r="445" spans="1:8" x14ac:dyDescent="0.25">
      <c r="A445" s="30">
        <v>444</v>
      </c>
      <c r="B445" s="31" t="s">
        <v>13950</v>
      </c>
      <c r="C445" s="31" t="s">
        <v>13951</v>
      </c>
      <c r="D445" s="31" t="s">
        <v>13667</v>
      </c>
      <c r="E445" s="31" t="s">
        <v>10836</v>
      </c>
      <c r="F445" s="31" t="s">
        <v>13958</v>
      </c>
      <c r="G445" s="31" t="s">
        <v>13959</v>
      </c>
      <c r="H445" s="30">
        <v>2</v>
      </c>
    </row>
    <row r="446" spans="1:8" x14ac:dyDescent="0.25">
      <c r="A446" s="30">
        <v>445</v>
      </c>
      <c r="B446" s="31" t="s">
        <v>13950</v>
      </c>
      <c r="C446" s="31" t="s">
        <v>13951</v>
      </c>
      <c r="D446" s="31" t="s">
        <v>13667</v>
      </c>
      <c r="E446" s="31" t="s">
        <v>10836</v>
      </c>
      <c r="F446" s="31" t="s">
        <v>13960</v>
      </c>
      <c r="G446" s="31" t="s">
        <v>13961</v>
      </c>
      <c r="H446" s="30">
        <v>2</v>
      </c>
    </row>
    <row r="447" spans="1:8" x14ac:dyDescent="0.25">
      <c r="A447" s="30">
        <v>446</v>
      </c>
      <c r="B447" s="31" t="s">
        <v>13950</v>
      </c>
      <c r="C447" s="31" t="s">
        <v>13951</v>
      </c>
      <c r="D447" s="31" t="s">
        <v>13667</v>
      </c>
      <c r="E447" s="31" t="s">
        <v>10836</v>
      </c>
      <c r="F447" s="31" t="s">
        <v>13962</v>
      </c>
      <c r="G447" s="31" t="s">
        <v>13963</v>
      </c>
      <c r="H447" s="30">
        <v>2</v>
      </c>
    </row>
    <row r="448" spans="1:8" x14ac:dyDescent="0.25">
      <c r="A448" s="30">
        <v>447</v>
      </c>
      <c r="B448" s="31" t="s">
        <v>13950</v>
      </c>
      <c r="C448" s="31" t="s">
        <v>13951</v>
      </c>
      <c r="D448" s="31" t="s">
        <v>13667</v>
      </c>
      <c r="E448" s="31" t="s">
        <v>10836</v>
      </c>
      <c r="F448" s="31" t="s">
        <v>13964</v>
      </c>
      <c r="G448" s="31" t="s">
        <v>13965</v>
      </c>
      <c r="H448" s="30">
        <v>2</v>
      </c>
    </row>
    <row r="449" spans="1:8" x14ac:dyDescent="0.25">
      <c r="A449" s="30">
        <v>448</v>
      </c>
      <c r="B449" s="31" t="s">
        <v>13966</v>
      </c>
      <c r="C449" s="31" t="s">
        <v>13967</v>
      </c>
      <c r="D449" s="31" t="s">
        <v>13667</v>
      </c>
      <c r="E449" s="31" t="s">
        <v>10836</v>
      </c>
      <c r="F449" s="31" t="s">
        <v>13968</v>
      </c>
      <c r="G449" s="31" t="s">
        <v>13969</v>
      </c>
      <c r="H449" s="30">
        <v>5</v>
      </c>
    </row>
    <row r="450" spans="1:8" x14ac:dyDescent="0.25">
      <c r="A450" s="30">
        <v>449</v>
      </c>
      <c r="B450" s="31" t="s">
        <v>13966</v>
      </c>
      <c r="C450" s="31" t="s">
        <v>13967</v>
      </c>
      <c r="D450" s="31" t="s">
        <v>13667</v>
      </c>
      <c r="E450" s="31" t="s">
        <v>10836</v>
      </c>
      <c r="F450" s="31" t="s">
        <v>13970</v>
      </c>
      <c r="G450" s="31" t="s">
        <v>13670</v>
      </c>
      <c r="H450" s="30">
        <v>5</v>
      </c>
    </row>
    <row r="451" spans="1:8" x14ac:dyDescent="0.25">
      <c r="A451" s="30">
        <v>450</v>
      </c>
      <c r="B451" s="31" t="s">
        <v>13966</v>
      </c>
      <c r="C451" s="31" t="s">
        <v>13967</v>
      </c>
      <c r="D451" s="31" t="s">
        <v>13667</v>
      </c>
      <c r="E451" s="31" t="s">
        <v>10836</v>
      </c>
      <c r="F451" s="31" t="s">
        <v>13971</v>
      </c>
      <c r="G451" s="31" t="s">
        <v>13972</v>
      </c>
      <c r="H451" s="30">
        <v>5</v>
      </c>
    </row>
    <row r="452" spans="1:8" x14ac:dyDescent="0.25">
      <c r="A452" s="30">
        <v>451</v>
      </c>
      <c r="B452" s="31" t="s">
        <v>13966</v>
      </c>
      <c r="C452" s="31" t="s">
        <v>13967</v>
      </c>
      <c r="D452" s="31" t="s">
        <v>13667</v>
      </c>
      <c r="E452" s="31" t="s">
        <v>10836</v>
      </c>
      <c r="F452" s="31" t="s">
        <v>13973</v>
      </c>
      <c r="G452" s="31" t="s">
        <v>13974</v>
      </c>
      <c r="H452" s="30">
        <v>5</v>
      </c>
    </row>
    <row r="453" spans="1:8" x14ac:dyDescent="0.25">
      <c r="A453" s="30">
        <v>452</v>
      </c>
      <c r="B453" s="31" t="s">
        <v>13966</v>
      </c>
      <c r="C453" s="31" t="s">
        <v>13967</v>
      </c>
      <c r="D453" s="31" t="s">
        <v>13667</v>
      </c>
      <c r="E453" s="31" t="s">
        <v>10836</v>
      </c>
      <c r="F453" s="31" t="s">
        <v>13975</v>
      </c>
      <c r="G453" s="31" t="s">
        <v>13976</v>
      </c>
      <c r="H453" s="30">
        <v>5</v>
      </c>
    </row>
    <row r="454" spans="1:8" x14ac:dyDescent="0.25">
      <c r="A454" s="30">
        <v>453</v>
      </c>
      <c r="B454" s="31" t="s">
        <v>10724</v>
      </c>
      <c r="C454" s="31" t="s">
        <v>13977</v>
      </c>
      <c r="D454" s="31" t="s">
        <v>13667</v>
      </c>
      <c r="E454" s="31" t="s">
        <v>10836</v>
      </c>
      <c r="F454" s="31" t="s">
        <v>13978</v>
      </c>
      <c r="G454" s="31" t="s">
        <v>13979</v>
      </c>
      <c r="H454" s="30">
        <v>2</v>
      </c>
    </row>
    <row r="455" spans="1:8" x14ac:dyDescent="0.25">
      <c r="A455" s="30">
        <v>454</v>
      </c>
      <c r="B455" s="31" t="s">
        <v>10724</v>
      </c>
      <c r="C455" s="31" t="s">
        <v>13977</v>
      </c>
      <c r="D455" s="31" t="s">
        <v>13667</v>
      </c>
      <c r="E455" s="31" t="s">
        <v>10836</v>
      </c>
      <c r="F455" s="31" t="s">
        <v>13980</v>
      </c>
      <c r="G455" s="31" t="s">
        <v>13981</v>
      </c>
      <c r="H455" s="30">
        <v>2</v>
      </c>
    </row>
    <row r="456" spans="1:8" x14ac:dyDescent="0.25">
      <c r="A456" s="30">
        <v>455</v>
      </c>
      <c r="B456" s="31" t="s">
        <v>10724</v>
      </c>
      <c r="C456" s="31" t="s">
        <v>13977</v>
      </c>
      <c r="D456" s="31" t="s">
        <v>13667</v>
      </c>
      <c r="E456" s="31" t="s">
        <v>10836</v>
      </c>
      <c r="F456" s="31" t="s">
        <v>13982</v>
      </c>
      <c r="G456" s="31" t="s">
        <v>13983</v>
      </c>
      <c r="H456" s="30">
        <v>2</v>
      </c>
    </row>
    <row r="457" spans="1:8" x14ac:dyDescent="0.25">
      <c r="A457" s="30">
        <v>456</v>
      </c>
      <c r="B457" s="31" t="s">
        <v>10724</v>
      </c>
      <c r="C457" s="31" t="s">
        <v>13977</v>
      </c>
      <c r="D457" s="31" t="s">
        <v>13667</v>
      </c>
      <c r="E457" s="31" t="s">
        <v>10836</v>
      </c>
      <c r="F457" s="31" t="s">
        <v>13984</v>
      </c>
      <c r="G457" s="31" t="s">
        <v>13985</v>
      </c>
      <c r="H457" s="30">
        <v>2</v>
      </c>
    </row>
    <row r="458" spans="1:8" x14ac:dyDescent="0.25">
      <c r="A458" s="30">
        <v>457</v>
      </c>
      <c r="B458" s="31" t="s">
        <v>10724</v>
      </c>
      <c r="C458" s="31" t="s">
        <v>13977</v>
      </c>
      <c r="D458" s="31" t="s">
        <v>13667</v>
      </c>
      <c r="E458" s="31" t="s">
        <v>10836</v>
      </c>
      <c r="F458" s="31" t="s">
        <v>13986</v>
      </c>
      <c r="G458" s="31" t="s">
        <v>13987</v>
      </c>
      <c r="H458" s="30">
        <v>2</v>
      </c>
    </row>
    <row r="459" spans="1:8" x14ac:dyDescent="0.25">
      <c r="A459" s="30">
        <v>458</v>
      </c>
      <c r="B459" s="31" t="s">
        <v>13988</v>
      </c>
      <c r="C459" s="31" t="s">
        <v>13989</v>
      </c>
      <c r="D459" s="31" t="s">
        <v>13667</v>
      </c>
      <c r="E459" s="31" t="s">
        <v>10836</v>
      </c>
      <c r="F459" s="31" t="s">
        <v>13990</v>
      </c>
      <c r="G459" s="31" t="s">
        <v>13991</v>
      </c>
      <c r="H459" s="30">
        <v>2</v>
      </c>
    </row>
    <row r="460" spans="1:8" x14ac:dyDescent="0.25">
      <c r="A460" s="30">
        <v>459</v>
      </c>
      <c r="B460" s="31" t="s">
        <v>13992</v>
      </c>
      <c r="C460" s="31" t="s">
        <v>13993</v>
      </c>
      <c r="D460" s="31" t="s">
        <v>13667</v>
      </c>
      <c r="E460" s="31" t="s">
        <v>10836</v>
      </c>
      <c r="F460" s="31" t="s">
        <v>13994</v>
      </c>
      <c r="G460" s="31" t="s">
        <v>13995</v>
      </c>
      <c r="H460" s="30">
        <v>2</v>
      </c>
    </row>
    <row r="461" spans="1:8" x14ac:dyDescent="0.25">
      <c r="A461" s="30">
        <v>460</v>
      </c>
      <c r="B461" s="31" t="s">
        <v>13996</v>
      </c>
      <c r="C461" s="31" t="s">
        <v>13997</v>
      </c>
      <c r="D461" s="31" t="s">
        <v>13667</v>
      </c>
      <c r="E461" s="31" t="s">
        <v>10836</v>
      </c>
      <c r="F461" s="31" t="s">
        <v>13998</v>
      </c>
      <c r="G461" s="31" t="s">
        <v>13999</v>
      </c>
      <c r="H461" s="30">
        <v>3</v>
      </c>
    </row>
    <row r="462" spans="1:8" x14ac:dyDescent="0.25">
      <c r="A462" s="30">
        <v>461</v>
      </c>
      <c r="B462" s="31" t="s">
        <v>13996</v>
      </c>
      <c r="C462" s="31" t="s">
        <v>13997</v>
      </c>
      <c r="D462" s="31" t="s">
        <v>13667</v>
      </c>
      <c r="E462" s="31" t="s">
        <v>10836</v>
      </c>
      <c r="F462" s="31" t="s">
        <v>14000</v>
      </c>
      <c r="G462" s="31" t="s">
        <v>14001</v>
      </c>
      <c r="H462" s="30">
        <v>3</v>
      </c>
    </row>
    <row r="463" spans="1:8" x14ac:dyDescent="0.25">
      <c r="A463" s="30">
        <v>462</v>
      </c>
      <c r="B463" s="31" t="s">
        <v>13996</v>
      </c>
      <c r="C463" s="31" t="s">
        <v>13997</v>
      </c>
      <c r="D463" s="31" t="s">
        <v>13667</v>
      </c>
      <c r="E463" s="31" t="s">
        <v>10836</v>
      </c>
      <c r="F463" s="31" t="s">
        <v>14002</v>
      </c>
      <c r="G463" s="31" t="s">
        <v>14003</v>
      </c>
      <c r="H463" s="30">
        <v>3</v>
      </c>
    </row>
    <row r="464" spans="1:8" x14ac:dyDescent="0.25">
      <c r="A464" s="30">
        <v>463</v>
      </c>
      <c r="B464" s="31" t="s">
        <v>13996</v>
      </c>
      <c r="C464" s="31" t="s">
        <v>13997</v>
      </c>
      <c r="D464" s="31" t="s">
        <v>13667</v>
      </c>
      <c r="E464" s="31" t="s">
        <v>10836</v>
      </c>
      <c r="F464" s="31" t="s">
        <v>14004</v>
      </c>
      <c r="G464" s="31" t="s">
        <v>14005</v>
      </c>
      <c r="H464" s="30">
        <v>3</v>
      </c>
    </row>
    <row r="465" spans="1:8" x14ac:dyDescent="0.25">
      <c r="A465" s="30">
        <v>464</v>
      </c>
      <c r="B465" s="31" t="s">
        <v>13996</v>
      </c>
      <c r="C465" s="31" t="s">
        <v>13997</v>
      </c>
      <c r="D465" s="31" t="s">
        <v>13667</v>
      </c>
      <c r="E465" s="31" t="s">
        <v>10836</v>
      </c>
      <c r="F465" s="31" t="s">
        <v>14006</v>
      </c>
      <c r="G465" s="31" t="s">
        <v>14007</v>
      </c>
      <c r="H465" s="30">
        <v>3</v>
      </c>
    </row>
    <row r="466" spans="1:8" x14ac:dyDescent="0.25">
      <c r="A466" s="30">
        <v>465</v>
      </c>
      <c r="B466" s="31" t="s">
        <v>13996</v>
      </c>
      <c r="C466" s="31" t="s">
        <v>13997</v>
      </c>
      <c r="D466" s="31" t="s">
        <v>13667</v>
      </c>
      <c r="E466" s="31" t="s">
        <v>10836</v>
      </c>
      <c r="F466" s="31" t="s">
        <v>14008</v>
      </c>
      <c r="G466" s="31" t="s">
        <v>14009</v>
      </c>
      <c r="H466" s="30">
        <v>3</v>
      </c>
    </row>
    <row r="467" spans="1:8" x14ac:dyDescent="0.25">
      <c r="A467" s="30">
        <v>466</v>
      </c>
      <c r="B467" s="31" t="s">
        <v>13996</v>
      </c>
      <c r="C467" s="31" t="s">
        <v>13997</v>
      </c>
      <c r="D467" s="31" t="s">
        <v>13667</v>
      </c>
      <c r="E467" s="31" t="s">
        <v>10836</v>
      </c>
      <c r="F467" s="31" t="s">
        <v>14010</v>
      </c>
      <c r="G467" s="31" t="s">
        <v>14011</v>
      </c>
      <c r="H467" s="30">
        <v>3</v>
      </c>
    </row>
    <row r="468" spans="1:8" x14ac:dyDescent="0.25">
      <c r="A468" s="30">
        <v>467</v>
      </c>
      <c r="B468" s="31" t="s">
        <v>13996</v>
      </c>
      <c r="C468" s="31" t="s">
        <v>13997</v>
      </c>
      <c r="D468" s="31" t="s">
        <v>13667</v>
      </c>
      <c r="E468" s="31" t="s">
        <v>10836</v>
      </c>
      <c r="F468" s="31" t="s">
        <v>14012</v>
      </c>
      <c r="G468" s="31" t="s">
        <v>14013</v>
      </c>
      <c r="H468" s="30">
        <v>3</v>
      </c>
    </row>
    <row r="469" spans="1:8" x14ac:dyDescent="0.25">
      <c r="A469" s="30">
        <v>468</v>
      </c>
      <c r="B469" s="31" t="s">
        <v>13996</v>
      </c>
      <c r="C469" s="31" t="s">
        <v>13997</v>
      </c>
      <c r="D469" s="31" t="s">
        <v>13667</v>
      </c>
      <c r="E469" s="31" t="s">
        <v>10836</v>
      </c>
      <c r="F469" s="31" t="s">
        <v>14014</v>
      </c>
      <c r="G469" s="31" t="s">
        <v>14015</v>
      </c>
      <c r="H469" s="30">
        <v>3</v>
      </c>
    </row>
    <row r="470" spans="1:8" x14ac:dyDescent="0.25">
      <c r="A470" s="30">
        <v>469</v>
      </c>
      <c r="B470" s="31" t="s">
        <v>13996</v>
      </c>
      <c r="C470" s="31" t="s">
        <v>13997</v>
      </c>
      <c r="D470" s="31" t="s">
        <v>13667</v>
      </c>
      <c r="E470" s="31" t="s">
        <v>10836</v>
      </c>
      <c r="F470" s="31" t="s">
        <v>14016</v>
      </c>
      <c r="G470" s="31" t="s">
        <v>14017</v>
      </c>
      <c r="H470" s="30">
        <v>3</v>
      </c>
    </row>
    <row r="471" spans="1:8" x14ac:dyDescent="0.25">
      <c r="A471" s="30">
        <v>470</v>
      </c>
      <c r="B471" s="31" t="s">
        <v>13996</v>
      </c>
      <c r="C471" s="31" t="s">
        <v>13997</v>
      </c>
      <c r="D471" s="31" t="s">
        <v>13667</v>
      </c>
      <c r="E471" s="31" t="s">
        <v>10836</v>
      </c>
      <c r="F471" s="31" t="s">
        <v>14018</v>
      </c>
      <c r="G471" s="31" t="s">
        <v>14019</v>
      </c>
      <c r="H471" s="30">
        <v>3</v>
      </c>
    </row>
    <row r="472" spans="1:8" x14ac:dyDescent="0.25">
      <c r="A472" s="30">
        <v>471</v>
      </c>
      <c r="B472" s="31" t="s">
        <v>13996</v>
      </c>
      <c r="C472" s="31" t="s">
        <v>13997</v>
      </c>
      <c r="D472" s="31" t="s">
        <v>13667</v>
      </c>
      <c r="E472" s="31" t="s">
        <v>10836</v>
      </c>
      <c r="F472" s="31" t="s">
        <v>14020</v>
      </c>
      <c r="G472" s="31" t="s">
        <v>14021</v>
      </c>
      <c r="H472" s="30">
        <v>3</v>
      </c>
    </row>
    <row r="473" spans="1:8" x14ac:dyDescent="0.25">
      <c r="A473" s="30">
        <v>472</v>
      </c>
      <c r="B473" s="31" t="s">
        <v>13996</v>
      </c>
      <c r="C473" s="31" t="s">
        <v>13997</v>
      </c>
      <c r="D473" s="31" t="s">
        <v>13667</v>
      </c>
      <c r="E473" s="31" t="s">
        <v>10836</v>
      </c>
      <c r="F473" s="31" t="s">
        <v>14022</v>
      </c>
      <c r="G473" s="31" t="s">
        <v>14023</v>
      </c>
      <c r="H473" s="30">
        <v>3</v>
      </c>
    </row>
    <row r="474" spans="1:8" x14ac:dyDescent="0.25">
      <c r="A474" s="30">
        <v>473</v>
      </c>
      <c r="B474" s="31" t="s">
        <v>13996</v>
      </c>
      <c r="C474" s="31" t="s">
        <v>13997</v>
      </c>
      <c r="D474" s="31" t="s">
        <v>13667</v>
      </c>
      <c r="E474" s="31" t="s">
        <v>10836</v>
      </c>
      <c r="F474" s="31" t="s">
        <v>14024</v>
      </c>
      <c r="G474" s="31" t="s">
        <v>14025</v>
      </c>
      <c r="H474" s="30">
        <v>3</v>
      </c>
    </row>
    <row r="475" spans="1:8" x14ac:dyDescent="0.25">
      <c r="A475" s="30">
        <v>474</v>
      </c>
      <c r="B475" s="31" t="s">
        <v>13996</v>
      </c>
      <c r="C475" s="31" t="s">
        <v>13997</v>
      </c>
      <c r="D475" s="31" t="s">
        <v>13667</v>
      </c>
      <c r="E475" s="31" t="s">
        <v>10836</v>
      </c>
      <c r="F475" s="31" t="s">
        <v>14026</v>
      </c>
      <c r="G475" s="31" t="s">
        <v>14027</v>
      </c>
      <c r="H475" s="30">
        <v>3</v>
      </c>
    </row>
    <row r="476" spans="1:8" x14ac:dyDescent="0.25">
      <c r="A476" s="30">
        <v>475</v>
      </c>
      <c r="B476" s="31" t="s">
        <v>12665</v>
      </c>
      <c r="C476" s="31" t="s">
        <v>14028</v>
      </c>
      <c r="D476" s="31" t="s">
        <v>13667</v>
      </c>
      <c r="E476" s="31" t="s">
        <v>10836</v>
      </c>
      <c r="F476" s="31" t="s">
        <v>14029</v>
      </c>
      <c r="G476" s="31" t="s">
        <v>12664</v>
      </c>
      <c r="H476" s="30">
        <v>3</v>
      </c>
    </row>
    <row r="477" spans="1:8" x14ac:dyDescent="0.25">
      <c r="A477" s="30">
        <v>476</v>
      </c>
      <c r="B477" s="31" t="s">
        <v>12665</v>
      </c>
      <c r="C477" s="31" t="s">
        <v>14028</v>
      </c>
      <c r="D477" s="31" t="s">
        <v>13667</v>
      </c>
      <c r="E477" s="31" t="s">
        <v>10836</v>
      </c>
      <c r="F477" s="31" t="s">
        <v>14030</v>
      </c>
      <c r="G477" s="31" t="s">
        <v>14031</v>
      </c>
      <c r="H477" s="30">
        <v>3</v>
      </c>
    </row>
    <row r="478" spans="1:8" x14ac:dyDescent="0.25">
      <c r="A478" s="30">
        <v>477</v>
      </c>
      <c r="B478" s="31" t="s">
        <v>12665</v>
      </c>
      <c r="C478" s="31" t="s">
        <v>14028</v>
      </c>
      <c r="D478" s="31" t="s">
        <v>13667</v>
      </c>
      <c r="E478" s="31" t="s">
        <v>10836</v>
      </c>
      <c r="F478" s="31" t="s">
        <v>14032</v>
      </c>
      <c r="G478" s="31" t="s">
        <v>14033</v>
      </c>
      <c r="H478" s="30">
        <v>3</v>
      </c>
    </row>
    <row r="479" spans="1:8" x14ac:dyDescent="0.25">
      <c r="A479" s="30">
        <v>478</v>
      </c>
      <c r="B479" s="31" t="s">
        <v>12665</v>
      </c>
      <c r="C479" s="31" t="s">
        <v>14028</v>
      </c>
      <c r="D479" s="31" t="s">
        <v>13667</v>
      </c>
      <c r="E479" s="31" t="s">
        <v>10836</v>
      </c>
      <c r="F479" s="31" t="s">
        <v>14034</v>
      </c>
      <c r="G479" s="31" t="s">
        <v>14035</v>
      </c>
      <c r="H479" s="30">
        <v>3</v>
      </c>
    </row>
    <row r="480" spans="1:8" x14ac:dyDescent="0.25">
      <c r="A480" s="30">
        <v>479</v>
      </c>
      <c r="B480" s="31" t="s">
        <v>12665</v>
      </c>
      <c r="C480" s="31" t="s">
        <v>14028</v>
      </c>
      <c r="D480" s="31" t="s">
        <v>13667</v>
      </c>
      <c r="E480" s="31" t="s">
        <v>10836</v>
      </c>
      <c r="F480" s="31" t="s">
        <v>14036</v>
      </c>
      <c r="G480" s="31" t="s">
        <v>14037</v>
      </c>
      <c r="H480" s="30">
        <v>3</v>
      </c>
    </row>
    <row r="481" spans="1:8" x14ac:dyDescent="0.25">
      <c r="A481" s="30">
        <v>480</v>
      </c>
      <c r="B481" s="31" t="s">
        <v>12665</v>
      </c>
      <c r="C481" s="31" t="s">
        <v>14028</v>
      </c>
      <c r="D481" s="31" t="s">
        <v>13667</v>
      </c>
      <c r="E481" s="31" t="s">
        <v>10836</v>
      </c>
      <c r="F481" s="31" t="s">
        <v>14038</v>
      </c>
      <c r="G481" s="31" t="s">
        <v>14039</v>
      </c>
      <c r="H481" s="30">
        <v>3</v>
      </c>
    </row>
    <row r="482" spans="1:8" x14ac:dyDescent="0.25">
      <c r="A482" s="30">
        <v>481</v>
      </c>
      <c r="B482" s="31" t="s">
        <v>14040</v>
      </c>
      <c r="C482" s="31" t="s">
        <v>14041</v>
      </c>
      <c r="D482" s="31" t="s">
        <v>13667</v>
      </c>
      <c r="E482" s="31" t="s">
        <v>10836</v>
      </c>
      <c r="F482" s="31" t="s">
        <v>14042</v>
      </c>
      <c r="G482" s="31" t="s">
        <v>14043</v>
      </c>
      <c r="H482" s="30">
        <v>3</v>
      </c>
    </row>
    <row r="483" spans="1:8" x14ac:dyDescent="0.25">
      <c r="A483" s="30">
        <v>482</v>
      </c>
      <c r="B483" s="31" t="s">
        <v>14040</v>
      </c>
      <c r="C483" s="31" t="s">
        <v>14041</v>
      </c>
      <c r="D483" s="31" t="s">
        <v>13667</v>
      </c>
      <c r="E483" s="31" t="s">
        <v>10836</v>
      </c>
      <c r="F483" s="31" t="s">
        <v>14044</v>
      </c>
      <c r="G483" s="31" t="s">
        <v>14045</v>
      </c>
      <c r="H483" s="30">
        <v>3</v>
      </c>
    </row>
    <row r="484" spans="1:8" x14ac:dyDescent="0.25">
      <c r="A484" s="30">
        <v>483</v>
      </c>
      <c r="B484" s="31" t="s">
        <v>14040</v>
      </c>
      <c r="C484" s="31" t="s">
        <v>14041</v>
      </c>
      <c r="D484" s="31" t="s">
        <v>13667</v>
      </c>
      <c r="E484" s="31" t="s">
        <v>10836</v>
      </c>
      <c r="F484" s="31" t="s">
        <v>14046</v>
      </c>
      <c r="G484" s="31" t="s">
        <v>14047</v>
      </c>
      <c r="H484" s="30">
        <v>3</v>
      </c>
    </row>
    <row r="485" spans="1:8" x14ac:dyDescent="0.25">
      <c r="A485" s="30">
        <v>484</v>
      </c>
      <c r="B485" s="31" t="s">
        <v>14040</v>
      </c>
      <c r="C485" s="31" t="s">
        <v>14041</v>
      </c>
      <c r="D485" s="31" t="s">
        <v>13667</v>
      </c>
      <c r="E485" s="31" t="s">
        <v>10836</v>
      </c>
      <c r="F485" s="31" t="s">
        <v>14048</v>
      </c>
      <c r="G485" s="31" t="s">
        <v>14049</v>
      </c>
      <c r="H485" s="30">
        <v>3</v>
      </c>
    </row>
    <row r="486" spans="1:8" x14ac:dyDescent="0.25">
      <c r="A486" s="30">
        <v>485</v>
      </c>
      <c r="B486" s="31" t="s">
        <v>14040</v>
      </c>
      <c r="C486" s="31" t="s">
        <v>14041</v>
      </c>
      <c r="D486" s="31" t="s">
        <v>13667</v>
      </c>
      <c r="E486" s="31" t="s">
        <v>10836</v>
      </c>
      <c r="F486" s="31" t="s">
        <v>14050</v>
      </c>
      <c r="G486" s="31" t="s">
        <v>14051</v>
      </c>
      <c r="H486" s="30">
        <v>3</v>
      </c>
    </row>
    <row r="487" spans="1:8" x14ac:dyDescent="0.25">
      <c r="A487" s="30">
        <v>486</v>
      </c>
      <c r="B487" s="31" t="s">
        <v>14040</v>
      </c>
      <c r="C487" s="31" t="s">
        <v>14041</v>
      </c>
      <c r="D487" s="31" t="s">
        <v>13667</v>
      </c>
      <c r="E487" s="31" t="s">
        <v>10836</v>
      </c>
      <c r="F487" s="31" t="s">
        <v>14052</v>
      </c>
      <c r="G487" s="31" t="s">
        <v>14053</v>
      </c>
      <c r="H487" s="30">
        <v>3</v>
      </c>
    </row>
    <row r="488" spans="1:8" x14ac:dyDescent="0.25">
      <c r="A488" s="30">
        <v>487</v>
      </c>
      <c r="B488" s="31" t="s">
        <v>14040</v>
      </c>
      <c r="C488" s="31" t="s">
        <v>14041</v>
      </c>
      <c r="D488" s="31" t="s">
        <v>13667</v>
      </c>
      <c r="E488" s="31" t="s">
        <v>10836</v>
      </c>
      <c r="F488" s="31" t="s">
        <v>14054</v>
      </c>
      <c r="G488" s="31" t="s">
        <v>14055</v>
      </c>
      <c r="H488" s="30">
        <v>3</v>
      </c>
    </row>
    <row r="489" spans="1:8" x14ac:dyDescent="0.25">
      <c r="A489" s="30">
        <v>488</v>
      </c>
      <c r="B489" s="31" t="s">
        <v>14056</v>
      </c>
      <c r="C489" s="31" t="s">
        <v>14057</v>
      </c>
      <c r="D489" s="31" t="s">
        <v>13667</v>
      </c>
      <c r="E489" s="31" t="s">
        <v>10836</v>
      </c>
      <c r="F489" s="31" t="s">
        <v>14058</v>
      </c>
      <c r="G489" s="31" t="s">
        <v>14059</v>
      </c>
      <c r="H489" s="30">
        <v>5</v>
      </c>
    </row>
    <row r="490" spans="1:8" x14ac:dyDescent="0.25">
      <c r="A490" s="30">
        <v>489</v>
      </c>
      <c r="B490" s="31" t="s">
        <v>14056</v>
      </c>
      <c r="C490" s="31" t="s">
        <v>14057</v>
      </c>
      <c r="D490" s="31" t="s">
        <v>13667</v>
      </c>
      <c r="E490" s="31" t="s">
        <v>10836</v>
      </c>
      <c r="F490" s="31" t="s">
        <v>14060</v>
      </c>
      <c r="G490" s="31" t="s">
        <v>14061</v>
      </c>
      <c r="H490" s="30">
        <v>5</v>
      </c>
    </row>
    <row r="491" spans="1:8" x14ac:dyDescent="0.25">
      <c r="A491" s="30">
        <v>490</v>
      </c>
      <c r="B491" s="31" t="s">
        <v>14056</v>
      </c>
      <c r="C491" s="31" t="s">
        <v>14057</v>
      </c>
      <c r="D491" s="31" t="s">
        <v>13667</v>
      </c>
      <c r="E491" s="31" t="s">
        <v>10836</v>
      </c>
      <c r="F491" s="31" t="s">
        <v>14062</v>
      </c>
      <c r="G491" s="31" t="s">
        <v>14063</v>
      </c>
      <c r="H491" s="30">
        <v>5</v>
      </c>
    </row>
    <row r="492" spans="1:8" x14ac:dyDescent="0.25">
      <c r="A492" s="30">
        <v>491</v>
      </c>
      <c r="B492" s="31" t="s">
        <v>14064</v>
      </c>
      <c r="C492" s="31" t="s">
        <v>14065</v>
      </c>
      <c r="D492" s="31" t="s">
        <v>13667</v>
      </c>
      <c r="E492" s="31" t="s">
        <v>10836</v>
      </c>
      <c r="F492" s="31" t="s">
        <v>14066</v>
      </c>
      <c r="G492" s="31" t="s">
        <v>14067</v>
      </c>
      <c r="H492" s="30">
        <v>1</v>
      </c>
    </row>
    <row r="493" spans="1:8" x14ac:dyDescent="0.25">
      <c r="A493" s="30">
        <v>492</v>
      </c>
      <c r="B493" s="31" t="s">
        <v>14064</v>
      </c>
      <c r="C493" s="31" t="s">
        <v>14065</v>
      </c>
      <c r="D493" s="31" t="s">
        <v>13667</v>
      </c>
      <c r="E493" s="31" t="s">
        <v>10836</v>
      </c>
      <c r="F493" s="31" t="s">
        <v>14068</v>
      </c>
      <c r="G493" s="31" t="s">
        <v>14069</v>
      </c>
      <c r="H493" s="30">
        <v>1</v>
      </c>
    </row>
    <row r="494" spans="1:8" x14ac:dyDescent="0.25">
      <c r="A494" s="30">
        <v>493</v>
      </c>
      <c r="B494" s="31" t="s">
        <v>14064</v>
      </c>
      <c r="C494" s="31" t="s">
        <v>14065</v>
      </c>
      <c r="D494" s="31" t="s">
        <v>13667</v>
      </c>
      <c r="E494" s="31" t="s">
        <v>10836</v>
      </c>
      <c r="F494" s="31" t="s">
        <v>14070</v>
      </c>
      <c r="G494" s="31" t="s">
        <v>14071</v>
      </c>
      <c r="H494" s="30">
        <v>1</v>
      </c>
    </row>
    <row r="495" spans="1:8" x14ac:dyDescent="0.25">
      <c r="A495" s="30">
        <v>494</v>
      </c>
      <c r="B495" s="31" t="s">
        <v>14072</v>
      </c>
      <c r="C495" s="31" t="s">
        <v>14073</v>
      </c>
      <c r="D495" s="31" t="s">
        <v>13667</v>
      </c>
      <c r="E495" s="31" t="s">
        <v>10836</v>
      </c>
      <c r="F495" s="31" t="s">
        <v>14074</v>
      </c>
      <c r="G495" s="31" t="s">
        <v>14075</v>
      </c>
      <c r="H495" s="30">
        <v>5</v>
      </c>
    </row>
    <row r="496" spans="1:8" x14ac:dyDescent="0.25">
      <c r="A496" s="30">
        <v>495</v>
      </c>
      <c r="B496" s="31" t="s">
        <v>14072</v>
      </c>
      <c r="C496" s="31" t="s">
        <v>14073</v>
      </c>
      <c r="D496" s="31" t="s">
        <v>13667</v>
      </c>
      <c r="E496" s="31" t="s">
        <v>10836</v>
      </c>
      <c r="F496" s="31" t="s">
        <v>14076</v>
      </c>
      <c r="G496" s="31" t="s">
        <v>14077</v>
      </c>
      <c r="H496" s="30">
        <v>5</v>
      </c>
    </row>
    <row r="497" spans="1:8" x14ac:dyDescent="0.25">
      <c r="A497" s="30">
        <v>496</v>
      </c>
      <c r="B497" s="31" t="s">
        <v>14072</v>
      </c>
      <c r="C497" s="31" t="s">
        <v>14073</v>
      </c>
      <c r="D497" s="31" t="s">
        <v>13667</v>
      </c>
      <c r="E497" s="31" t="s">
        <v>10836</v>
      </c>
      <c r="F497" s="31" t="s">
        <v>14078</v>
      </c>
      <c r="G497" s="31" t="s">
        <v>14079</v>
      </c>
      <c r="H497" s="30">
        <v>5</v>
      </c>
    </row>
    <row r="498" spans="1:8" x14ac:dyDescent="0.25">
      <c r="A498" s="30">
        <v>497</v>
      </c>
      <c r="B498" s="31" t="s">
        <v>14072</v>
      </c>
      <c r="C498" s="31" t="s">
        <v>14073</v>
      </c>
      <c r="D498" s="31" t="s">
        <v>13667</v>
      </c>
      <c r="E498" s="31" t="s">
        <v>10836</v>
      </c>
      <c r="F498" s="31" t="s">
        <v>14080</v>
      </c>
      <c r="G498" s="31" t="s">
        <v>14081</v>
      </c>
      <c r="H498" s="30">
        <v>5</v>
      </c>
    </row>
    <row r="499" spans="1:8" x14ac:dyDescent="0.25">
      <c r="A499" s="30">
        <v>498</v>
      </c>
      <c r="B499" s="31" t="s">
        <v>14072</v>
      </c>
      <c r="C499" s="31" t="s">
        <v>14073</v>
      </c>
      <c r="D499" s="31" t="s">
        <v>13667</v>
      </c>
      <c r="E499" s="31" t="s">
        <v>10836</v>
      </c>
      <c r="F499" s="31" t="s">
        <v>14082</v>
      </c>
      <c r="G499" s="31" t="s">
        <v>14083</v>
      </c>
      <c r="H499" s="30">
        <v>5</v>
      </c>
    </row>
    <row r="500" spans="1:8" x14ac:dyDescent="0.25">
      <c r="A500" s="30">
        <v>499</v>
      </c>
      <c r="B500" s="31" t="s">
        <v>14072</v>
      </c>
      <c r="C500" s="31" t="s">
        <v>14073</v>
      </c>
      <c r="D500" s="31" t="s">
        <v>13667</v>
      </c>
      <c r="E500" s="31" t="s">
        <v>10836</v>
      </c>
      <c r="F500" s="31" t="s">
        <v>14084</v>
      </c>
      <c r="G500" s="31" t="s">
        <v>14085</v>
      </c>
      <c r="H500" s="30">
        <v>5</v>
      </c>
    </row>
    <row r="501" spans="1:8" x14ac:dyDescent="0.25">
      <c r="A501" s="30">
        <v>500</v>
      </c>
      <c r="B501" s="31" t="s">
        <v>14072</v>
      </c>
      <c r="C501" s="31" t="s">
        <v>14073</v>
      </c>
      <c r="D501" s="31" t="s">
        <v>13667</v>
      </c>
      <c r="E501" s="31" t="s">
        <v>10836</v>
      </c>
      <c r="F501" s="31" t="s">
        <v>14086</v>
      </c>
      <c r="G501" s="31" t="s">
        <v>14087</v>
      </c>
      <c r="H501" s="30">
        <v>5</v>
      </c>
    </row>
    <row r="502" spans="1:8" x14ac:dyDescent="0.25">
      <c r="A502" s="30">
        <v>501</v>
      </c>
      <c r="B502" s="31" t="s">
        <v>14088</v>
      </c>
      <c r="C502" s="31" t="s">
        <v>14089</v>
      </c>
      <c r="D502" s="31" t="s">
        <v>13667</v>
      </c>
      <c r="E502" s="31" t="s">
        <v>10836</v>
      </c>
      <c r="F502" s="31" t="s">
        <v>14090</v>
      </c>
      <c r="G502" s="31" t="s">
        <v>14091</v>
      </c>
      <c r="H502" s="30">
        <v>2</v>
      </c>
    </row>
    <row r="503" spans="1:8" x14ac:dyDescent="0.25">
      <c r="A503" s="30">
        <v>502</v>
      </c>
      <c r="B503" s="31" t="s">
        <v>14088</v>
      </c>
      <c r="C503" s="31" t="s">
        <v>14089</v>
      </c>
      <c r="D503" s="31" t="s">
        <v>13667</v>
      </c>
      <c r="E503" s="31" t="s">
        <v>10836</v>
      </c>
      <c r="F503" s="31" t="s">
        <v>14092</v>
      </c>
      <c r="G503" s="31" t="s">
        <v>14093</v>
      </c>
      <c r="H503" s="30">
        <v>2</v>
      </c>
    </row>
    <row r="504" spans="1:8" x14ac:dyDescent="0.25">
      <c r="A504" s="30">
        <v>503</v>
      </c>
      <c r="B504" s="31" t="s">
        <v>14088</v>
      </c>
      <c r="C504" s="31" t="s">
        <v>14089</v>
      </c>
      <c r="D504" s="31" t="s">
        <v>13667</v>
      </c>
      <c r="E504" s="31" t="s">
        <v>10836</v>
      </c>
      <c r="F504" s="31" t="s">
        <v>14094</v>
      </c>
      <c r="G504" s="31" t="s">
        <v>14095</v>
      </c>
      <c r="H504" s="30">
        <v>2</v>
      </c>
    </row>
    <row r="505" spans="1:8" x14ac:dyDescent="0.25">
      <c r="A505" s="30">
        <v>504</v>
      </c>
      <c r="B505" s="31" t="s">
        <v>14088</v>
      </c>
      <c r="C505" s="31" t="s">
        <v>14089</v>
      </c>
      <c r="D505" s="31" t="s">
        <v>13667</v>
      </c>
      <c r="E505" s="31" t="s">
        <v>10836</v>
      </c>
      <c r="F505" s="31" t="s">
        <v>14096</v>
      </c>
      <c r="G505" s="31" t="s">
        <v>14097</v>
      </c>
      <c r="H505" s="30">
        <v>2</v>
      </c>
    </row>
    <row r="506" spans="1:8" x14ac:dyDescent="0.25">
      <c r="A506" s="30">
        <v>505</v>
      </c>
      <c r="B506" s="31" t="s">
        <v>14098</v>
      </c>
      <c r="C506" s="31" t="s">
        <v>14099</v>
      </c>
      <c r="D506" s="31" t="s">
        <v>13667</v>
      </c>
      <c r="E506" s="31" t="s">
        <v>10836</v>
      </c>
      <c r="F506" s="31" t="s">
        <v>14100</v>
      </c>
      <c r="G506" s="31" t="s">
        <v>14101</v>
      </c>
      <c r="H506" s="30">
        <v>4</v>
      </c>
    </row>
    <row r="507" spans="1:8" x14ac:dyDescent="0.25">
      <c r="A507" s="30">
        <v>506</v>
      </c>
      <c r="B507" s="31" t="s">
        <v>14098</v>
      </c>
      <c r="C507" s="31" t="s">
        <v>14099</v>
      </c>
      <c r="D507" s="31" t="s">
        <v>13667</v>
      </c>
      <c r="E507" s="31" t="s">
        <v>10836</v>
      </c>
      <c r="F507" s="31" t="s">
        <v>14102</v>
      </c>
      <c r="G507" s="31" t="s">
        <v>14103</v>
      </c>
      <c r="H507" s="30">
        <v>4</v>
      </c>
    </row>
    <row r="508" spans="1:8" x14ac:dyDescent="0.25">
      <c r="A508" s="30">
        <v>507</v>
      </c>
      <c r="B508" s="31" t="s">
        <v>14098</v>
      </c>
      <c r="C508" s="31" t="s">
        <v>14099</v>
      </c>
      <c r="D508" s="31" t="s">
        <v>13667</v>
      </c>
      <c r="E508" s="31" t="s">
        <v>10836</v>
      </c>
      <c r="F508" s="31" t="s">
        <v>14104</v>
      </c>
      <c r="G508" s="31" t="s">
        <v>14105</v>
      </c>
      <c r="H508" s="30">
        <v>4</v>
      </c>
    </row>
    <row r="509" spans="1:8" x14ac:dyDescent="0.25">
      <c r="A509" s="30">
        <v>508</v>
      </c>
      <c r="B509" s="31" t="s">
        <v>14106</v>
      </c>
      <c r="C509" s="31" t="s">
        <v>14107</v>
      </c>
      <c r="D509" s="31" t="s">
        <v>13667</v>
      </c>
      <c r="E509" s="31" t="s">
        <v>10836</v>
      </c>
      <c r="F509" s="31" t="s">
        <v>14108</v>
      </c>
      <c r="G509" s="31" t="s">
        <v>14109</v>
      </c>
      <c r="H509" s="30">
        <v>1</v>
      </c>
    </row>
    <row r="510" spans="1:8" x14ac:dyDescent="0.25">
      <c r="A510" s="30">
        <v>509</v>
      </c>
      <c r="B510" s="31" t="s">
        <v>14106</v>
      </c>
      <c r="C510" s="31" t="s">
        <v>14107</v>
      </c>
      <c r="D510" s="31" t="s">
        <v>13667</v>
      </c>
      <c r="E510" s="31" t="s">
        <v>10836</v>
      </c>
      <c r="F510" s="31" t="s">
        <v>14110</v>
      </c>
      <c r="G510" s="31" t="s">
        <v>14111</v>
      </c>
      <c r="H510" s="30">
        <v>1</v>
      </c>
    </row>
    <row r="511" spans="1:8" x14ac:dyDescent="0.25">
      <c r="A511" s="30">
        <v>510</v>
      </c>
      <c r="B511" s="31" t="s">
        <v>14106</v>
      </c>
      <c r="C511" s="31" t="s">
        <v>14107</v>
      </c>
      <c r="D511" s="31" t="s">
        <v>13667</v>
      </c>
      <c r="E511" s="31" t="s">
        <v>10836</v>
      </c>
      <c r="F511" s="31" t="s">
        <v>14112</v>
      </c>
      <c r="G511" s="31" t="s">
        <v>14113</v>
      </c>
      <c r="H511" s="30">
        <v>1</v>
      </c>
    </row>
    <row r="512" spans="1:8" x14ac:dyDescent="0.25">
      <c r="A512" s="30">
        <v>511</v>
      </c>
      <c r="B512" s="31" t="s">
        <v>14106</v>
      </c>
      <c r="C512" s="31" t="s">
        <v>14107</v>
      </c>
      <c r="D512" s="31" t="s">
        <v>13667</v>
      </c>
      <c r="E512" s="31" t="s">
        <v>10836</v>
      </c>
      <c r="F512" s="31" t="s">
        <v>14114</v>
      </c>
      <c r="G512" s="31" t="s">
        <v>14115</v>
      </c>
      <c r="H512" s="30">
        <v>1</v>
      </c>
    </row>
    <row r="513" spans="1:8" x14ac:dyDescent="0.25">
      <c r="A513" s="30">
        <v>512</v>
      </c>
      <c r="B513" s="31" t="s">
        <v>14106</v>
      </c>
      <c r="C513" s="31" t="s">
        <v>14107</v>
      </c>
      <c r="D513" s="31" t="s">
        <v>13667</v>
      </c>
      <c r="E513" s="31" t="s">
        <v>10836</v>
      </c>
      <c r="F513" s="31" t="s">
        <v>14116</v>
      </c>
      <c r="G513" s="31" t="s">
        <v>14117</v>
      </c>
      <c r="H513" s="30">
        <v>1</v>
      </c>
    </row>
    <row r="514" spans="1:8" x14ac:dyDescent="0.25">
      <c r="A514" s="30">
        <v>513</v>
      </c>
      <c r="B514" s="31" t="s">
        <v>14118</v>
      </c>
      <c r="C514" s="31" t="s">
        <v>14119</v>
      </c>
      <c r="D514" s="31" t="s">
        <v>13667</v>
      </c>
      <c r="E514" s="31" t="s">
        <v>10836</v>
      </c>
      <c r="F514" s="31" t="s">
        <v>14120</v>
      </c>
      <c r="G514" s="31" t="s">
        <v>14121</v>
      </c>
      <c r="H514" s="30">
        <v>2</v>
      </c>
    </row>
    <row r="515" spans="1:8" x14ac:dyDescent="0.25">
      <c r="A515" s="30">
        <v>514</v>
      </c>
      <c r="B515" s="31" t="s">
        <v>14118</v>
      </c>
      <c r="C515" s="31" t="s">
        <v>14119</v>
      </c>
      <c r="D515" s="31" t="s">
        <v>13667</v>
      </c>
      <c r="E515" s="31" t="s">
        <v>10836</v>
      </c>
      <c r="F515" s="31" t="s">
        <v>14122</v>
      </c>
      <c r="G515" s="31" t="s">
        <v>14123</v>
      </c>
      <c r="H515" s="30">
        <v>2</v>
      </c>
    </row>
    <row r="516" spans="1:8" x14ac:dyDescent="0.25">
      <c r="A516" s="30">
        <v>515</v>
      </c>
      <c r="B516" s="31" t="s">
        <v>14118</v>
      </c>
      <c r="C516" s="31" t="s">
        <v>14119</v>
      </c>
      <c r="D516" s="31" t="s">
        <v>13667</v>
      </c>
      <c r="E516" s="31" t="s">
        <v>10836</v>
      </c>
      <c r="F516" s="31" t="s">
        <v>14124</v>
      </c>
      <c r="G516" s="31" t="s">
        <v>14125</v>
      </c>
      <c r="H516" s="30">
        <v>2</v>
      </c>
    </row>
    <row r="517" spans="1:8" x14ac:dyDescent="0.25">
      <c r="A517" s="30">
        <v>516</v>
      </c>
      <c r="B517" s="31" t="s">
        <v>14118</v>
      </c>
      <c r="C517" s="31" t="s">
        <v>14119</v>
      </c>
      <c r="D517" s="31" t="s">
        <v>13667</v>
      </c>
      <c r="E517" s="31" t="s">
        <v>10836</v>
      </c>
      <c r="F517" s="31" t="s">
        <v>14126</v>
      </c>
      <c r="G517" s="31" t="s">
        <v>14127</v>
      </c>
      <c r="H517" s="30">
        <v>2</v>
      </c>
    </row>
    <row r="518" spans="1:8" x14ac:dyDescent="0.25">
      <c r="A518" s="30">
        <v>517</v>
      </c>
      <c r="B518" s="31" t="s">
        <v>14118</v>
      </c>
      <c r="C518" s="31" t="s">
        <v>14119</v>
      </c>
      <c r="D518" s="31" t="s">
        <v>13667</v>
      </c>
      <c r="E518" s="31" t="s">
        <v>10836</v>
      </c>
      <c r="F518" s="31" t="s">
        <v>14128</v>
      </c>
      <c r="G518" s="31" t="s">
        <v>14129</v>
      </c>
      <c r="H518" s="30">
        <v>2</v>
      </c>
    </row>
    <row r="519" spans="1:8" x14ac:dyDescent="0.25">
      <c r="A519" s="30">
        <v>518</v>
      </c>
      <c r="B519" s="31" t="s">
        <v>14118</v>
      </c>
      <c r="C519" s="31" t="s">
        <v>14119</v>
      </c>
      <c r="D519" s="31" t="s">
        <v>13667</v>
      </c>
      <c r="E519" s="31" t="s">
        <v>10836</v>
      </c>
      <c r="F519" s="31" t="s">
        <v>14130</v>
      </c>
      <c r="G519" s="31" t="s">
        <v>14131</v>
      </c>
      <c r="H519" s="30">
        <v>2</v>
      </c>
    </row>
    <row r="520" spans="1:8" x14ac:dyDescent="0.25">
      <c r="A520" s="30">
        <v>519</v>
      </c>
      <c r="B520" s="31" t="s">
        <v>14118</v>
      </c>
      <c r="C520" s="31" t="s">
        <v>14119</v>
      </c>
      <c r="D520" s="31" t="s">
        <v>13667</v>
      </c>
      <c r="E520" s="31" t="s">
        <v>10836</v>
      </c>
      <c r="F520" s="31" t="s">
        <v>14132</v>
      </c>
      <c r="G520" s="31" t="s">
        <v>14133</v>
      </c>
      <c r="H520" s="30">
        <v>2</v>
      </c>
    </row>
    <row r="521" spans="1:8" x14ac:dyDescent="0.25">
      <c r="A521" s="30">
        <v>520</v>
      </c>
      <c r="B521" s="31" t="s">
        <v>14118</v>
      </c>
      <c r="C521" s="31" t="s">
        <v>14119</v>
      </c>
      <c r="D521" s="31" t="s">
        <v>13667</v>
      </c>
      <c r="E521" s="31" t="s">
        <v>10836</v>
      </c>
      <c r="F521" s="31" t="s">
        <v>14134</v>
      </c>
      <c r="G521" s="31" t="s">
        <v>14135</v>
      </c>
      <c r="H521" s="30">
        <v>2</v>
      </c>
    </row>
    <row r="522" spans="1:8" x14ac:dyDescent="0.25">
      <c r="A522" s="30">
        <v>521</v>
      </c>
      <c r="B522" s="31" t="s">
        <v>14118</v>
      </c>
      <c r="C522" s="31" t="s">
        <v>14119</v>
      </c>
      <c r="D522" s="31" t="s">
        <v>13667</v>
      </c>
      <c r="E522" s="31" t="s">
        <v>10836</v>
      </c>
      <c r="F522" s="31" t="s">
        <v>14136</v>
      </c>
      <c r="G522" s="31" t="s">
        <v>14137</v>
      </c>
      <c r="H522" s="30">
        <v>2</v>
      </c>
    </row>
    <row r="523" spans="1:8" x14ac:dyDescent="0.25">
      <c r="A523" s="30">
        <v>522</v>
      </c>
      <c r="B523" s="31" t="s">
        <v>14118</v>
      </c>
      <c r="C523" s="31" t="s">
        <v>14119</v>
      </c>
      <c r="D523" s="31" t="s">
        <v>13667</v>
      </c>
      <c r="E523" s="31" t="s">
        <v>10836</v>
      </c>
      <c r="F523" s="31" t="s">
        <v>14138</v>
      </c>
      <c r="G523" s="31" t="s">
        <v>14119</v>
      </c>
      <c r="H523" s="30">
        <v>2</v>
      </c>
    </row>
    <row r="524" spans="1:8" x14ac:dyDescent="0.25">
      <c r="A524" s="30">
        <v>523</v>
      </c>
      <c r="B524" s="31" t="s">
        <v>14118</v>
      </c>
      <c r="C524" s="31" t="s">
        <v>14119</v>
      </c>
      <c r="D524" s="31" t="s">
        <v>13667</v>
      </c>
      <c r="E524" s="31" t="s">
        <v>10836</v>
      </c>
      <c r="F524" s="31" t="s">
        <v>14139</v>
      </c>
      <c r="G524" s="31" t="s">
        <v>14140</v>
      </c>
      <c r="H524" s="30">
        <v>2</v>
      </c>
    </row>
    <row r="525" spans="1:8" x14ac:dyDescent="0.25">
      <c r="A525" s="30">
        <v>524</v>
      </c>
      <c r="B525" s="31" t="s">
        <v>12791</v>
      </c>
      <c r="C525" s="31" t="s">
        <v>14141</v>
      </c>
      <c r="D525" s="31" t="s">
        <v>13667</v>
      </c>
      <c r="E525" s="31" t="s">
        <v>10836</v>
      </c>
      <c r="F525" s="31" t="s">
        <v>14142</v>
      </c>
      <c r="G525" s="31" t="s">
        <v>10853</v>
      </c>
      <c r="H525" s="30">
        <v>2</v>
      </c>
    </row>
    <row r="526" spans="1:8" x14ac:dyDescent="0.25">
      <c r="A526" s="30">
        <v>525</v>
      </c>
      <c r="B526" s="31" t="s">
        <v>12791</v>
      </c>
      <c r="C526" s="31" t="s">
        <v>14141</v>
      </c>
      <c r="D526" s="31" t="s">
        <v>13667</v>
      </c>
      <c r="E526" s="31" t="s">
        <v>10836</v>
      </c>
      <c r="F526" s="31" t="s">
        <v>14143</v>
      </c>
      <c r="G526" s="31" t="s">
        <v>12790</v>
      </c>
      <c r="H526" s="30">
        <v>2</v>
      </c>
    </row>
    <row r="527" spans="1:8" x14ac:dyDescent="0.25">
      <c r="A527" s="30">
        <v>526</v>
      </c>
      <c r="B527" s="31" t="s">
        <v>12791</v>
      </c>
      <c r="C527" s="31" t="s">
        <v>14141</v>
      </c>
      <c r="D527" s="31" t="s">
        <v>13667</v>
      </c>
      <c r="E527" s="31" t="s">
        <v>10836</v>
      </c>
      <c r="F527" s="31" t="s">
        <v>14144</v>
      </c>
      <c r="G527" s="31" t="s">
        <v>13911</v>
      </c>
      <c r="H527" s="30">
        <v>2</v>
      </c>
    </row>
    <row r="528" spans="1:8" x14ac:dyDescent="0.25">
      <c r="A528" s="30">
        <v>527</v>
      </c>
      <c r="B528" s="31" t="s">
        <v>12791</v>
      </c>
      <c r="C528" s="31" t="s">
        <v>14141</v>
      </c>
      <c r="D528" s="31" t="s">
        <v>13667</v>
      </c>
      <c r="E528" s="31" t="s">
        <v>10836</v>
      </c>
      <c r="F528" s="31" t="s">
        <v>14145</v>
      </c>
      <c r="G528" s="31" t="s">
        <v>14146</v>
      </c>
      <c r="H528" s="30">
        <v>2</v>
      </c>
    </row>
    <row r="529" spans="1:8" x14ac:dyDescent="0.25">
      <c r="A529" s="30">
        <v>528</v>
      </c>
      <c r="B529" s="31" t="s">
        <v>12791</v>
      </c>
      <c r="C529" s="31" t="s">
        <v>14141</v>
      </c>
      <c r="D529" s="31" t="s">
        <v>13667</v>
      </c>
      <c r="E529" s="31" t="s">
        <v>10836</v>
      </c>
      <c r="F529" s="31" t="s">
        <v>14147</v>
      </c>
      <c r="G529" s="31" t="s">
        <v>14148</v>
      </c>
      <c r="H529" s="30">
        <v>2</v>
      </c>
    </row>
    <row r="530" spans="1:8" x14ac:dyDescent="0.25">
      <c r="A530" s="30">
        <v>529</v>
      </c>
      <c r="B530" s="31" t="s">
        <v>12791</v>
      </c>
      <c r="C530" s="31" t="s">
        <v>14141</v>
      </c>
      <c r="D530" s="31" t="s">
        <v>13667</v>
      </c>
      <c r="E530" s="31" t="s">
        <v>10836</v>
      </c>
      <c r="F530" s="31" t="s">
        <v>14149</v>
      </c>
      <c r="G530" s="31" t="s">
        <v>14001</v>
      </c>
      <c r="H530" s="30">
        <v>2</v>
      </c>
    </row>
    <row r="531" spans="1:8" x14ac:dyDescent="0.25">
      <c r="A531" s="30">
        <v>530</v>
      </c>
      <c r="B531" s="31" t="s">
        <v>12791</v>
      </c>
      <c r="C531" s="31" t="s">
        <v>14141</v>
      </c>
      <c r="D531" s="31" t="s">
        <v>13667</v>
      </c>
      <c r="E531" s="31" t="s">
        <v>10836</v>
      </c>
      <c r="F531" s="31" t="s">
        <v>14150</v>
      </c>
      <c r="G531" s="31" t="s">
        <v>14151</v>
      </c>
      <c r="H531" s="30">
        <v>2</v>
      </c>
    </row>
    <row r="532" spans="1:8" x14ac:dyDescent="0.25">
      <c r="A532" s="30">
        <v>531</v>
      </c>
      <c r="B532" s="31" t="s">
        <v>12791</v>
      </c>
      <c r="C532" s="31" t="s">
        <v>14141</v>
      </c>
      <c r="D532" s="31" t="s">
        <v>13667</v>
      </c>
      <c r="E532" s="31" t="s">
        <v>10836</v>
      </c>
      <c r="F532" s="31" t="s">
        <v>14152</v>
      </c>
      <c r="G532" s="31" t="s">
        <v>14153</v>
      </c>
      <c r="H532" s="30">
        <v>2</v>
      </c>
    </row>
    <row r="533" spans="1:8" x14ac:dyDescent="0.25">
      <c r="A533" s="30">
        <v>532</v>
      </c>
      <c r="B533" s="31" t="s">
        <v>12791</v>
      </c>
      <c r="C533" s="31" t="s">
        <v>14141</v>
      </c>
      <c r="D533" s="31" t="s">
        <v>13667</v>
      </c>
      <c r="E533" s="31" t="s">
        <v>10836</v>
      </c>
      <c r="F533" s="31" t="s">
        <v>14154</v>
      </c>
      <c r="G533" s="31" t="s">
        <v>14155</v>
      </c>
      <c r="H533" s="30">
        <v>2</v>
      </c>
    </row>
    <row r="534" spans="1:8" x14ac:dyDescent="0.25">
      <c r="A534" s="30">
        <v>533</v>
      </c>
      <c r="B534" s="31" t="s">
        <v>12791</v>
      </c>
      <c r="C534" s="31" t="s">
        <v>14141</v>
      </c>
      <c r="D534" s="31" t="s">
        <v>13667</v>
      </c>
      <c r="E534" s="31" t="s">
        <v>10836</v>
      </c>
      <c r="F534" s="31" t="s">
        <v>14156</v>
      </c>
      <c r="G534" s="31" t="s">
        <v>14157</v>
      </c>
      <c r="H534" s="30">
        <v>2</v>
      </c>
    </row>
    <row r="535" spans="1:8" x14ac:dyDescent="0.25">
      <c r="A535" s="30">
        <v>534</v>
      </c>
      <c r="B535" s="31" t="s">
        <v>12791</v>
      </c>
      <c r="C535" s="31" t="s">
        <v>14141</v>
      </c>
      <c r="D535" s="31" t="s">
        <v>13667</v>
      </c>
      <c r="E535" s="31" t="s">
        <v>10836</v>
      </c>
      <c r="F535" s="31" t="s">
        <v>14158</v>
      </c>
      <c r="G535" s="31" t="s">
        <v>14159</v>
      </c>
      <c r="H535" s="30">
        <v>2</v>
      </c>
    </row>
    <row r="536" spans="1:8" x14ac:dyDescent="0.25">
      <c r="A536" s="30">
        <v>535</v>
      </c>
      <c r="B536" s="31" t="s">
        <v>10843</v>
      </c>
      <c r="C536" s="31" t="s">
        <v>14160</v>
      </c>
      <c r="D536" s="31" t="s">
        <v>13667</v>
      </c>
      <c r="E536" s="31" t="s">
        <v>10836</v>
      </c>
      <c r="F536" s="31" t="s">
        <v>14161</v>
      </c>
      <c r="G536" s="31" t="s">
        <v>14162</v>
      </c>
      <c r="H536" s="30">
        <v>1</v>
      </c>
    </row>
    <row r="537" spans="1:8" x14ac:dyDescent="0.25">
      <c r="A537" s="30">
        <v>536</v>
      </c>
      <c r="B537" s="31" t="s">
        <v>10843</v>
      </c>
      <c r="C537" s="31" t="s">
        <v>14160</v>
      </c>
      <c r="D537" s="31" t="s">
        <v>13667</v>
      </c>
      <c r="E537" s="31" t="s">
        <v>10836</v>
      </c>
      <c r="F537" s="31" t="s">
        <v>14163</v>
      </c>
      <c r="G537" s="31" t="s">
        <v>10888</v>
      </c>
      <c r="H537" s="30">
        <v>1</v>
      </c>
    </row>
    <row r="538" spans="1:8" x14ac:dyDescent="0.25">
      <c r="A538" s="30">
        <v>537</v>
      </c>
      <c r="B538" s="31" t="s">
        <v>10843</v>
      </c>
      <c r="C538" s="31" t="s">
        <v>14160</v>
      </c>
      <c r="D538" s="31" t="s">
        <v>13667</v>
      </c>
      <c r="E538" s="31" t="s">
        <v>10836</v>
      </c>
      <c r="F538" s="31" t="s">
        <v>14164</v>
      </c>
      <c r="G538" s="31" t="s">
        <v>14165</v>
      </c>
      <c r="H538" s="30">
        <v>1</v>
      </c>
    </row>
    <row r="539" spans="1:8" x14ac:dyDescent="0.25">
      <c r="A539" s="30">
        <v>538</v>
      </c>
      <c r="B539" s="31" t="s">
        <v>10843</v>
      </c>
      <c r="C539" s="31" t="s">
        <v>14160</v>
      </c>
      <c r="D539" s="31" t="s">
        <v>13667</v>
      </c>
      <c r="E539" s="31" t="s">
        <v>10836</v>
      </c>
      <c r="F539" s="31" t="s">
        <v>14166</v>
      </c>
      <c r="G539" s="31" t="s">
        <v>14165</v>
      </c>
      <c r="H539" s="30">
        <v>1</v>
      </c>
    </row>
    <row r="540" spans="1:8" x14ac:dyDescent="0.25">
      <c r="A540" s="30">
        <v>539</v>
      </c>
      <c r="B540" s="31" t="s">
        <v>10843</v>
      </c>
      <c r="C540" s="31" t="s">
        <v>14160</v>
      </c>
      <c r="D540" s="31" t="s">
        <v>13667</v>
      </c>
      <c r="E540" s="31" t="s">
        <v>10836</v>
      </c>
      <c r="F540" s="31" t="s">
        <v>14167</v>
      </c>
      <c r="G540" s="31" t="s">
        <v>11843</v>
      </c>
      <c r="H540" s="30">
        <v>1</v>
      </c>
    </row>
    <row r="541" spans="1:8" x14ac:dyDescent="0.25">
      <c r="A541" s="30">
        <v>540</v>
      </c>
      <c r="B541" s="31" t="s">
        <v>10843</v>
      </c>
      <c r="C541" s="31" t="s">
        <v>14160</v>
      </c>
      <c r="D541" s="31" t="s">
        <v>13667</v>
      </c>
      <c r="E541" s="31" t="s">
        <v>10836</v>
      </c>
      <c r="F541" s="31" t="s">
        <v>14168</v>
      </c>
      <c r="G541" s="31" t="s">
        <v>14169</v>
      </c>
      <c r="H541" s="30">
        <v>1</v>
      </c>
    </row>
    <row r="542" spans="1:8" x14ac:dyDescent="0.25">
      <c r="A542" s="30">
        <v>541</v>
      </c>
      <c r="B542" s="31" t="s">
        <v>10843</v>
      </c>
      <c r="C542" s="31" t="s">
        <v>14160</v>
      </c>
      <c r="D542" s="31" t="s">
        <v>13667</v>
      </c>
      <c r="E542" s="31" t="s">
        <v>10836</v>
      </c>
      <c r="F542" s="31" t="s">
        <v>14170</v>
      </c>
      <c r="G542" s="31" t="s">
        <v>14171</v>
      </c>
      <c r="H542" s="30">
        <v>1</v>
      </c>
    </row>
    <row r="543" spans="1:8" x14ac:dyDescent="0.25">
      <c r="A543" s="30">
        <v>542</v>
      </c>
      <c r="B543" s="31" t="s">
        <v>10843</v>
      </c>
      <c r="C543" s="31" t="s">
        <v>14160</v>
      </c>
      <c r="D543" s="31" t="s">
        <v>13667</v>
      </c>
      <c r="E543" s="31" t="s">
        <v>10836</v>
      </c>
      <c r="F543" s="31" t="s">
        <v>14172</v>
      </c>
      <c r="G543" s="31" t="s">
        <v>11319</v>
      </c>
      <c r="H543" s="30">
        <v>1</v>
      </c>
    </row>
    <row r="544" spans="1:8" x14ac:dyDescent="0.25">
      <c r="A544" s="30">
        <v>543</v>
      </c>
      <c r="B544" s="31" t="s">
        <v>10843</v>
      </c>
      <c r="C544" s="31" t="s">
        <v>14160</v>
      </c>
      <c r="D544" s="31" t="s">
        <v>13667</v>
      </c>
      <c r="E544" s="31" t="s">
        <v>10836</v>
      </c>
      <c r="F544" s="31" t="s">
        <v>14173</v>
      </c>
      <c r="G544" s="31" t="s">
        <v>10842</v>
      </c>
      <c r="H544" s="30">
        <v>1</v>
      </c>
    </row>
    <row r="545" spans="1:8" x14ac:dyDescent="0.25">
      <c r="A545" s="30">
        <v>544</v>
      </c>
      <c r="B545" s="31" t="s">
        <v>10843</v>
      </c>
      <c r="C545" s="31" t="s">
        <v>14160</v>
      </c>
      <c r="D545" s="31" t="s">
        <v>13667</v>
      </c>
      <c r="E545" s="31" t="s">
        <v>10836</v>
      </c>
      <c r="F545" s="31" t="s">
        <v>14174</v>
      </c>
      <c r="G545" s="31" t="s">
        <v>14035</v>
      </c>
      <c r="H545" s="30">
        <v>1</v>
      </c>
    </row>
    <row r="546" spans="1:8" x14ac:dyDescent="0.25">
      <c r="A546" s="30">
        <v>545</v>
      </c>
      <c r="B546" s="31" t="s">
        <v>10843</v>
      </c>
      <c r="C546" s="31" t="s">
        <v>14160</v>
      </c>
      <c r="D546" s="31" t="s">
        <v>13667</v>
      </c>
      <c r="E546" s="31" t="s">
        <v>10836</v>
      </c>
      <c r="F546" s="31" t="s">
        <v>14175</v>
      </c>
      <c r="G546" s="31" t="s">
        <v>11585</v>
      </c>
      <c r="H546" s="30">
        <v>1</v>
      </c>
    </row>
    <row r="547" spans="1:8" x14ac:dyDescent="0.25">
      <c r="A547" s="30">
        <v>546</v>
      </c>
      <c r="B547" s="31" t="s">
        <v>10843</v>
      </c>
      <c r="C547" s="31" t="s">
        <v>14160</v>
      </c>
      <c r="D547" s="31" t="s">
        <v>13667</v>
      </c>
      <c r="E547" s="31" t="s">
        <v>10836</v>
      </c>
      <c r="F547" s="31" t="s">
        <v>14176</v>
      </c>
      <c r="G547" s="31" t="s">
        <v>11859</v>
      </c>
      <c r="H547" s="30">
        <v>1</v>
      </c>
    </row>
    <row r="548" spans="1:8" x14ac:dyDescent="0.25">
      <c r="A548" s="30">
        <v>547</v>
      </c>
      <c r="B548" s="31" t="s">
        <v>10843</v>
      </c>
      <c r="C548" s="31" t="s">
        <v>14160</v>
      </c>
      <c r="D548" s="31" t="s">
        <v>13667</v>
      </c>
      <c r="E548" s="31" t="s">
        <v>10836</v>
      </c>
      <c r="F548" s="31" t="s">
        <v>14177</v>
      </c>
      <c r="G548" s="31" t="s">
        <v>11066</v>
      </c>
      <c r="H548" s="30">
        <v>1</v>
      </c>
    </row>
    <row r="549" spans="1:8" x14ac:dyDescent="0.25">
      <c r="A549" s="30">
        <v>548</v>
      </c>
      <c r="B549" s="31" t="s">
        <v>10843</v>
      </c>
      <c r="C549" s="31" t="s">
        <v>14160</v>
      </c>
      <c r="D549" s="31" t="s">
        <v>13667</v>
      </c>
      <c r="E549" s="31" t="s">
        <v>10836</v>
      </c>
      <c r="F549" s="31" t="s">
        <v>14178</v>
      </c>
      <c r="G549" s="31" t="s">
        <v>11737</v>
      </c>
      <c r="H549" s="30">
        <v>1</v>
      </c>
    </row>
    <row r="550" spans="1:8" x14ac:dyDescent="0.25">
      <c r="A550" s="30">
        <v>549</v>
      </c>
      <c r="B550" s="31" t="s">
        <v>10843</v>
      </c>
      <c r="C550" s="31" t="s">
        <v>14160</v>
      </c>
      <c r="D550" s="31" t="s">
        <v>13667</v>
      </c>
      <c r="E550" s="31" t="s">
        <v>10836</v>
      </c>
      <c r="F550" s="31" t="s">
        <v>14179</v>
      </c>
      <c r="G550" s="31" t="s">
        <v>14180</v>
      </c>
      <c r="H550" s="30">
        <v>1</v>
      </c>
    </row>
    <row r="551" spans="1:8" x14ac:dyDescent="0.25">
      <c r="A551" s="30">
        <v>550</v>
      </c>
      <c r="B551" s="31" t="s">
        <v>10843</v>
      </c>
      <c r="C551" s="31" t="s">
        <v>14160</v>
      </c>
      <c r="D551" s="31" t="s">
        <v>13667</v>
      </c>
      <c r="E551" s="31" t="s">
        <v>10836</v>
      </c>
      <c r="F551" s="31" t="s">
        <v>14181</v>
      </c>
      <c r="G551" s="31" t="s">
        <v>14182</v>
      </c>
      <c r="H551" s="30">
        <v>1</v>
      </c>
    </row>
    <row r="552" spans="1:8" x14ac:dyDescent="0.25">
      <c r="A552" s="30">
        <v>551</v>
      </c>
      <c r="B552" s="31" t="s">
        <v>10843</v>
      </c>
      <c r="C552" s="31" t="s">
        <v>14160</v>
      </c>
      <c r="D552" s="31" t="s">
        <v>13667</v>
      </c>
      <c r="E552" s="31" t="s">
        <v>10836</v>
      </c>
      <c r="F552" s="31" t="s">
        <v>14183</v>
      </c>
      <c r="G552" s="31" t="s">
        <v>14184</v>
      </c>
      <c r="H552" s="30">
        <v>1</v>
      </c>
    </row>
    <row r="553" spans="1:8" x14ac:dyDescent="0.25">
      <c r="A553" s="30">
        <v>552</v>
      </c>
      <c r="B553" s="31" t="s">
        <v>10843</v>
      </c>
      <c r="C553" s="31" t="s">
        <v>14160</v>
      </c>
      <c r="D553" s="31" t="s">
        <v>13667</v>
      </c>
      <c r="E553" s="31" t="s">
        <v>10836</v>
      </c>
      <c r="F553" s="31" t="s">
        <v>14185</v>
      </c>
      <c r="G553" s="31" t="s">
        <v>11462</v>
      </c>
      <c r="H553" s="30">
        <v>1</v>
      </c>
    </row>
    <row r="554" spans="1:8" x14ac:dyDescent="0.25">
      <c r="A554" s="30">
        <v>553</v>
      </c>
      <c r="B554" s="31" t="s">
        <v>10843</v>
      </c>
      <c r="C554" s="31" t="s">
        <v>14160</v>
      </c>
      <c r="D554" s="31" t="s">
        <v>13667</v>
      </c>
      <c r="E554" s="31" t="s">
        <v>10836</v>
      </c>
      <c r="F554" s="31" t="s">
        <v>14186</v>
      </c>
      <c r="G554" s="31" t="s">
        <v>11389</v>
      </c>
      <c r="H554" s="30">
        <v>1</v>
      </c>
    </row>
    <row r="555" spans="1:8" x14ac:dyDescent="0.25">
      <c r="A555" s="30">
        <v>554</v>
      </c>
      <c r="B555" s="31" t="s">
        <v>14187</v>
      </c>
      <c r="C555" s="31" t="s">
        <v>14188</v>
      </c>
      <c r="D555" s="31" t="s">
        <v>13667</v>
      </c>
      <c r="E555" s="31" t="s">
        <v>10836</v>
      </c>
      <c r="F555" s="31" t="s">
        <v>14189</v>
      </c>
      <c r="G555" s="31" t="s">
        <v>14190</v>
      </c>
      <c r="H555" s="30">
        <v>2</v>
      </c>
    </row>
    <row r="556" spans="1:8" x14ac:dyDescent="0.25">
      <c r="A556" s="30">
        <v>555</v>
      </c>
      <c r="B556" s="31" t="s">
        <v>14187</v>
      </c>
      <c r="C556" s="31" t="s">
        <v>14188</v>
      </c>
      <c r="D556" s="31" t="s">
        <v>13667</v>
      </c>
      <c r="E556" s="31" t="s">
        <v>10836</v>
      </c>
      <c r="F556" s="31" t="s">
        <v>14191</v>
      </c>
      <c r="G556" s="31" t="s">
        <v>14192</v>
      </c>
      <c r="H556" s="30">
        <v>2</v>
      </c>
    </row>
    <row r="557" spans="1:8" x14ac:dyDescent="0.25">
      <c r="A557" s="30">
        <v>556</v>
      </c>
      <c r="B557" s="31" t="s">
        <v>14187</v>
      </c>
      <c r="C557" s="31" t="s">
        <v>14188</v>
      </c>
      <c r="D557" s="31" t="s">
        <v>13667</v>
      </c>
      <c r="E557" s="31" t="s">
        <v>10836</v>
      </c>
      <c r="F557" s="31" t="s">
        <v>14193</v>
      </c>
      <c r="G557" s="31" t="s">
        <v>14194</v>
      </c>
      <c r="H557" s="30">
        <v>2</v>
      </c>
    </row>
    <row r="558" spans="1:8" x14ac:dyDescent="0.25">
      <c r="A558" s="30">
        <v>557</v>
      </c>
      <c r="B558" s="31" t="s">
        <v>14195</v>
      </c>
      <c r="C558" s="31" t="s">
        <v>14196</v>
      </c>
      <c r="D558" s="31" t="s">
        <v>13667</v>
      </c>
      <c r="E558" s="31" t="s">
        <v>10836</v>
      </c>
      <c r="F558" s="31" t="s">
        <v>14197</v>
      </c>
      <c r="G558" s="31" t="s">
        <v>14198</v>
      </c>
      <c r="H558" s="30">
        <v>5</v>
      </c>
    </row>
    <row r="559" spans="1:8" x14ac:dyDescent="0.25">
      <c r="A559" s="30">
        <v>558</v>
      </c>
      <c r="B559" s="31" t="s">
        <v>14195</v>
      </c>
      <c r="C559" s="31" t="s">
        <v>14196</v>
      </c>
      <c r="D559" s="31" t="s">
        <v>13667</v>
      </c>
      <c r="E559" s="31" t="s">
        <v>10836</v>
      </c>
      <c r="F559" s="31" t="s">
        <v>14199</v>
      </c>
      <c r="G559" s="31" t="s">
        <v>14200</v>
      </c>
      <c r="H559" s="30">
        <v>5</v>
      </c>
    </row>
    <row r="560" spans="1:8" x14ac:dyDescent="0.25">
      <c r="A560" s="30">
        <v>559</v>
      </c>
      <c r="B560" s="31" t="s">
        <v>14195</v>
      </c>
      <c r="C560" s="31" t="s">
        <v>14196</v>
      </c>
      <c r="D560" s="31" t="s">
        <v>13667</v>
      </c>
      <c r="E560" s="31" t="s">
        <v>10836</v>
      </c>
      <c r="F560" s="31" t="s">
        <v>14201</v>
      </c>
      <c r="G560" s="31" t="s">
        <v>14202</v>
      </c>
      <c r="H560" s="30">
        <v>5</v>
      </c>
    </row>
    <row r="561" spans="1:8" x14ac:dyDescent="0.25">
      <c r="A561" s="30">
        <v>560</v>
      </c>
      <c r="B561" s="31" t="s">
        <v>14203</v>
      </c>
      <c r="C561" s="31" t="s">
        <v>14204</v>
      </c>
      <c r="D561" s="31" t="s">
        <v>13667</v>
      </c>
      <c r="E561" s="31" t="s">
        <v>10836</v>
      </c>
      <c r="F561" s="31" t="s">
        <v>14205</v>
      </c>
      <c r="G561" s="31" t="s">
        <v>14206</v>
      </c>
      <c r="H561" s="30">
        <v>3</v>
      </c>
    </row>
    <row r="562" spans="1:8" x14ac:dyDescent="0.25">
      <c r="A562" s="30">
        <v>561</v>
      </c>
      <c r="B562" s="31" t="s">
        <v>14203</v>
      </c>
      <c r="C562" s="31" t="s">
        <v>14204</v>
      </c>
      <c r="D562" s="31" t="s">
        <v>13667</v>
      </c>
      <c r="E562" s="31" t="s">
        <v>10836</v>
      </c>
      <c r="F562" s="31" t="s">
        <v>14207</v>
      </c>
      <c r="G562" s="31" t="s">
        <v>14208</v>
      </c>
      <c r="H562" s="30">
        <v>3</v>
      </c>
    </row>
    <row r="563" spans="1:8" x14ac:dyDescent="0.25">
      <c r="A563" s="30">
        <v>562</v>
      </c>
      <c r="B563" s="31" t="s">
        <v>14209</v>
      </c>
      <c r="C563" s="31" t="s">
        <v>14210</v>
      </c>
      <c r="D563" s="31" t="s">
        <v>13667</v>
      </c>
      <c r="E563" s="31" t="s">
        <v>10836</v>
      </c>
      <c r="F563" s="31" t="s">
        <v>14211</v>
      </c>
      <c r="G563" s="31" t="s">
        <v>14212</v>
      </c>
      <c r="H563" s="30">
        <v>5</v>
      </c>
    </row>
    <row r="564" spans="1:8" x14ac:dyDescent="0.25">
      <c r="A564" s="30">
        <v>563</v>
      </c>
      <c r="B564" s="31" t="s">
        <v>14209</v>
      </c>
      <c r="C564" s="31" t="s">
        <v>14210</v>
      </c>
      <c r="D564" s="31" t="s">
        <v>13667</v>
      </c>
      <c r="E564" s="31" t="s">
        <v>10836</v>
      </c>
      <c r="F564" s="31" t="s">
        <v>14213</v>
      </c>
      <c r="G564" s="31" t="s">
        <v>14214</v>
      </c>
      <c r="H564" s="30">
        <v>5</v>
      </c>
    </row>
    <row r="565" spans="1:8" x14ac:dyDescent="0.25">
      <c r="A565" s="30">
        <v>564</v>
      </c>
      <c r="B565" s="31" t="s">
        <v>14209</v>
      </c>
      <c r="C565" s="31" t="s">
        <v>14210</v>
      </c>
      <c r="D565" s="31" t="s">
        <v>13667</v>
      </c>
      <c r="E565" s="31" t="s">
        <v>10836</v>
      </c>
      <c r="F565" s="31" t="s">
        <v>14215</v>
      </c>
      <c r="G565" s="31" t="s">
        <v>14216</v>
      </c>
      <c r="H565" s="30">
        <v>5</v>
      </c>
    </row>
    <row r="566" spans="1:8" x14ac:dyDescent="0.25">
      <c r="A566" s="30">
        <v>565</v>
      </c>
      <c r="B566" s="31" t="s">
        <v>14209</v>
      </c>
      <c r="C566" s="31" t="s">
        <v>14210</v>
      </c>
      <c r="D566" s="31" t="s">
        <v>13667</v>
      </c>
      <c r="E566" s="31" t="s">
        <v>10836</v>
      </c>
      <c r="F566" s="31" t="s">
        <v>14217</v>
      </c>
      <c r="G566" s="31" t="s">
        <v>14218</v>
      </c>
      <c r="H566" s="30">
        <v>5</v>
      </c>
    </row>
    <row r="567" spans="1:8" x14ac:dyDescent="0.25">
      <c r="A567" s="30">
        <v>566</v>
      </c>
      <c r="B567" s="31" t="s">
        <v>14209</v>
      </c>
      <c r="C567" s="31" t="s">
        <v>14210</v>
      </c>
      <c r="D567" s="31" t="s">
        <v>13667</v>
      </c>
      <c r="E567" s="31" t="s">
        <v>10836</v>
      </c>
      <c r="F567" s="31" t="s">
        <v>14219</v>
      </c>
      <c r="G567" s="31" t="s">
        <v>14220</v>
      </c>
      <c r="H567" s="30">
        <v>5</v>
      </c>
    </row>
    <row r="568" spans="1:8" x14ac:dyDescent="0.25">
      <c r="A568" s="30">
        <v>567</v>
      </c>
      <c r="B568" s="31" t="s">
        <v>14209</v>
      </c>
      <c r="C568" s="31" t="s">
        <v>14210</v>
      </c>
      <c r="D568" s="31" t="s">
        <v>13667</v>
      </c>
      <c r="E568" s="31" t="s">
        <v>10836</v>
      </c>
      <c r="F568" s="31" t="s">
        <v>14221</v>
      </c>
      <c r="G568" s="31" t="s">
        <v>14222</v>
      </c>
      <c r="H568" s="30">
        <v>5</v>
      </c>
    </row>
    <row r="569" spans="1:8" x14ac:dyDescent="0.25">
      <c r="A569" s="30">
        <v>568</v>
      </c>
      <c r="B569" s="31" t="s">
        <v>14209</v>
      </c>
      <c r="C569" s="31" t="s">
        <v>14210</v>
      </c>
      <c r="D569" s="31" t="s">
        <v>13667</v>
      </c>
      <c r="E569" s="31" t="s">
        <v>10836</v>
      </c>
      <c r="F569" s="31" t="s">
        <v>14223</v>
      </c>
      <c r="G569" s="31" t="s">
        <v>14224</v>
      </c>
      <c r="H569" s="30">
        <v>5</v>
      </c>
    </row>
    <row r="570" spans="1:8" x14ac:dyDescent="0.25">
      <c r="A570" s="30">
        <v>569</v>
      </c>
      <c r="B570" s="31" t="s">
        <v>14209</v>
      </c>
      <c r="C570" s="31" t="s">
        <v>14210</v>
      </c>
      <c r="D570" s="31" t="s">
        <v>13667</v>
      </c>
      <c r="E570" s="31" t="s">
        <v>10836</v>
      </c>
      <c r="F570" s="31" t="s">
        <v>14225</v>
      </c>
      <c r="G570" s="31" t="s">
        <v>14226</v>
      </c>
      <c r="H570" s="30">
        <v>5</v>
      </c>
    </row>
    <row r="571" spans="1:8" x14ac:dyDescent="0.25">
      <c r="A571" s="30">
        <v>570</v>
      </c>
      <c r="B571" s="31" t="s">
        <v>14209</v>
      </c>
      <c r="C571" s="31" t="s">
        <v>14210</v>
      </c>
      <c r="D571" s="31" t="s">
        <v>13667</v>
      </c>
      <c r="E571" s="31" t="s">
        <v>10836</v>
      </c>
      <c r="F571" s="31" t="s">
        <v>14227</v>
      </c>
      <c r="G571" s="31" t="s">
        <v>14228</v>
      </c>
      <c r="H571" s="30">
        <v>5</v>
      </c>
    </row>
    <row r="572" spans="1:8" x14ac:dyDescent="0.25">
      <c r="A572" s="30">
        <v>571</v>
      </c>
      <c r="B572" s="31" t="s">
        <v>10726</v>
      </c>
      <c r="C572" s="31" t="s">
        <v>14229</v>
      </c>
      <c r="D572" s="31" t="s">
        <v>13667</v>
      </c>
      <c r="E572" s="31" t="s">
        <v>10836</v>
      </c>
      <c r="F572" s="31" t="s">
        <v>14230</v>
      </c>
      <c r="G572" s="31" t="s">
        <v>14231</v>
      </c>
      <c r="H572" s="30">
        <v>4</v>
      </c>
    </row>
    <row r="573" spans="1:8" x14ac:dyDescent="0.25">
      <c r="A573" s="30">
        <v>572</v>
      </c>
      <c r="B573" s="31" t="s">
        <v>10726</v>
      </c>
      <c r="C573" s="31" t="s">
        <v>14229</v>
      </c>
      <c r="D573" s="31" t="s">
        <v>13667</v>
      </c>
      <c r="E573" s="31" t="s">
        <v>10836</v>
      </c>
      <c r="F573" s="31" t="s">
        <v>14232</v>
      </c>
      <c r="G573" s="31" t="s">
        <v>12369</v>
      </c>
      <c r="H573" s="30">
        <v>4</v>
      </c>
    </row>
    <row r="574" spans="1:8" x14ac:dyDescent="0.25">
      <c r="A574" s="30">
        <v>573</v>
      </c>
      <c r="B574" s="31" t="s">
        <v>10726</v>
      </c>
      <c r="C574" s="31" t="s">
        <v>14229</v>
      </c>
      <c r="D574" s="31" t="s">
        <v>13667</v>
      </c>
      <c r="E574" s="31" t="s">
        <v>10836</v>
      </c>
      <c r="F574" s="31" t="s">
        <v>14233</v>
      </c>
      <c r="G574" s="31" t="s">
        <v>14234</v>
      </c>
      <c r="H574" s="30">
        <v>4</v>
      </c>
    </row>
    <row r="575" spans="1:8" x14ac:dyDescent="0.25">
      <c r="A575" s="30">
        <v>574</v>
      </c>
      <c r="B575" s="31" t="s">
        <v>10726</v>
      </c>
      <c r="C575" s="31" t="s">
        <v>14229</v>
      </c>
      <c r="D575" s="31" t="s">
        <v>13667</v>
      </c>
      <c r="E575" s="31" t="s">
        <v>10836</v>
      </c>
      <c r="F575" s="31" t="s">
        <v>13559</v>
      </c>
      <c r="G575" s="31" t="s">
        <v>14235</v>
      </c>
      <c r="H575" s="30">
        <v>4</v>
      </c>
    </row>
    <row r="576" spans="1:8" x14ac:dyDescent="0.25">
      <c r="A576" s="30">
        <v>575</v>
      </c>
      <c r="B576" s="31" t="s">
        <v>10726</v>
      </c>
      <c r="C576" s="31" t="s">
        <v>14229</v>
      </c>
      <c r="D576" s="31" t="s">
        <v>13667</v>
      </c>
      <c r="E576" s="31" t="s">
        <v>10836</v>
      </c>
      <c r="F576" s="31" t="s">
        <v>14236</v>
      </c>
      <c r="G576" s="31" t="s">
        <v>14237</v>
      </c>
      <c r="H576" s="30">
        <v>4</v>
      </c>
    </row>
    <row r="577" spans="1:8" x14ac:dyDescent="0.25">
      <c r="A577" s="30">
        <v>576</v>
      </c>
      <c r="B577" s="31" t="s">
        <v>10726</v>
      </c>
      <c r="C577" s="31" t="s">
        <v>14229</v>
      </c>
      <c r="D577" s="31" t="s">
        <v>13667</v>
      </c>
      <c r="E577" s="31" t="s">
        <v>10836</v>
      </c>
      <c r="F577" s="31" t="s">
        <v>14238</v>
      </c>
      <c r="G577" s="31" t="s">
        <v>14239</v>
      </c>
      <c r="H577" s="30">
        <v>4</v>
      </c>
    </row>
    <row r="578" spans="1:8" x14ac:dyDescent="0.25">
      <c r="A578" s="30">
        <v>577</v>
      </c>
      <c r="B578" s="31" t="s">
        <v>10726</v>
      </c>
      <c r="C578" s="31" t="s">
        <v>14229</v>
      </c>
      <c r="D578" s="31" t="s">
        <v>13667</v>
      </c>
      <c r="E578" s="31" t="s">
        <v>10836</v>
      </c>
      <c r="F578" s="31" t="s">
        <v>14240</v>
      </c>
      <c r="G578" s="31" t="s">
        <v>14241</v>
      </c>
      <c r="H578" s="30">
        <v>4</v>
      </c>
    </row>
    <row r="579" spans="1:8" x14ac:dyDescent="0.25">
      <c r="A579" s="30">
        <v>578</v>
      </c>
      <c r="B579" s="31" t="s">
        <v>10726</v>
      </c>
      <c r="C579" s="31" t="s">
        <v>14229</v>
      </c>
      <c r="D579" s="31" t="s">
        <v>13667</v>
      </c>
      <c r="E579" s="31" t="s">
        <v>10836</v>
      </c>
      <c r="F579" s="31" t="s">
        <v>14242</v>
      </c>
      <c r="G579" s="31" t="s">
        <v>10725</v>
      </c>
      <c r="H579" s="30">
        <v>4</v>
      </c>
    </row>
    <row r="580" spans="1:8" x14ac:dyDescent="0.25">
      <c r="A580" s="30">
        <v>579</v>
      </c>
      <c r="B580" s="31" t="s">
        <v>10726</v>
      </c>
      <c r="C580" s="31" t="s">
        <v>14229</v>
      </c>
      <c r="D580" s="31" t="s">
        <v>13667</v>
      </c>
      <c r="E580" s="31" t="s">
        <v>10836</v>
      </c>
      <c r="F580" s="31" t="s">
        <v>14243</v>
      </c>
      <c r="G580" s="31" t="s">
        <v>14244</v>
      </c>
      <c r="H580" s="30">
        <v>4</v>
      </c>
    </row>
    <row r="581" spans="1:8" x14ac:dyDescent="0.25">
      <c r="A581" s="30">
        <v>580</v>
      </c>
      <c r="B581" s="31" t="s">
        <v>10726</v>
      </c>
      <c r="C581" s="31" t="s">
        <v>14229</v>
      </c>
      <c r="D581" s="31" t="s">
        <v>13667</v>
      </c>
      <c r="E581" s="31" t="s">
        <v>10836</v>
      </c>
      <c r="F581" s="31" t="s">
        <v>14245</v>
      </c>
      <c r="G581" s="31" t="s">
        <v>14246</v>
      </c>
      <c r="H581" s="30">
        <v>4</v>
      </c>
    </row>
    <row r="582" spans="1:8" x14ac:dyDescent="0.25">
      <c r="A582" s="30">
        <v>581</v>
      </c>
      <c r="B582" s="31" t="s">
        <v>10726</v>
      </c>
      <c r="C582" s="31" t="s">
        <v>14229</v>
      </c>
      <c r="D582" s="31" t="s">
        <v>13667</v>
      </c>
      <c r="E582" s="31" t="s">
        <v>10836</v>
      </c>
      <c r="F582" s="31" t="s">
        <v>14247</v>
      </c>
      <c r="G582" s="31" t="s">
        <v>14169</v>
      </c>
      <c r="H582" s="30">
        <v>4</v>
      </c>
    </row>
    <row r="583" spans="1:8" x14ac:dyDescent="0.25">
      <c r="A583" s="30">
        <v>582</v>
      </c>
      <c r="B583" s="31" t="s">
        <v>10726</v>
      </c>
      <c r="C583" s="31" t="s">
        <v>14229</v>
      </c>
      <c r="D583" s="31" t="s">
        <v>13667</v>
      </c>
      <c r="E583" s="31" t="s">
        <v>10836</v>
      </c>
      <c r="F583" s="31" t="s">
        <v>14248</v>
      </c>
      <c r="G583" s="31" t="s">
        <v>14249</v>
      </c>
      <c r="H583" s="30">
        <v>4</v>
      </c>
    </row>
    <row r="584" spans="1:8" x14ac:dyDescent="0.25">
      <c r="A584" s="30">
        <v>583</v>
      </c>
      <c r="B584" s="31" t="s">
        <v>10726</v>
      </c>
      <c r="C584" s="31" t="s">
        <v>14229</v>
      </c>
      <c r="D584" s="31" t="s">
        <v>13667</v>
      </c>
      <c r="E584" s="31" t="s">
        <v>10836</v>
      </c>
      <c r="F584" s="31" t="s">
        <v>14250</v>
      </c>
      <c r="G584" s="31" t="s">
        <v>14251</v>
      </c>
      <c r="H584" s="30">
        <v>4</v>
      </c>
    </row>
    <row r="585" spans="1:8" x14ac:dyDescent="0.25">
      <c r="A585" s="30">
        <v>584</v>
      </c>
      <c r="B585" s="31" t="s">
        <v>10726</v>
      </c>
      <c r="C585" s="31" t="s">
        <v>14229</v>
      </c>
      <c r="D585" s="31" t="s">
        <v>13667</v>
      </c>
      <c r="E585" s="31" t="s">
        <v>10836</v>
      </c>
      <c r="F585" s="31" t="s">
        <v>14252</v>
      </c>
      <c r="G585" s="31" t="s">
        <v>14253</v>
      </c>
      <c r="H585" s="30">
        <v>4</v>
      </c>
    </row>
    <row r="586" spans="1:8" x14ac:dyDescent="0.25">
      <c r="A586" s="30">
        <v>585</v>
      </c>
      <c r="B586" s="31" t="s">
        <v>10726</v>
      </c>
      <c r="C586" s="31" t="s">
        <v>14229</v>
      </c>
      <c r="D586" s="31" t="s">
        <v>13667</v>
      </c>
      <c r="E586" s="31" t="s">
        <v>10836</v>
      </c>
      <c r="F586" s="31" t="s">
        <v>14254</v>
      </c>
      <c r="G586" s="31" t="s">
        <v>14255</v>
      </c>
      <c r="H586" s="30">
        <v>4</v>
      </c>
    </row>
    <row r="587" spans="1:8" x14ac:dyDescent="0.25">
      <c r="A587" s="30">
        <v>586</v>
      </c>
      <c r="B587" s="31" t="s">
        <v>10726</v>
      </c>
      <c r="C587" s="31" t="s">
        <v>14229</v>
      </c>
      <c r="D587" s="31" t="s">
        <v>13667</v>
      </c>
      <c r="E587" s="31" t="s">
        <v>10836</v>
      </c>
      <c r="F587" s="31" t="s">
        <v>14256</v>
      </c>
      <c r="G587" s="31" t="s">
        <v>14257</v>
      </c>
      <c r="H587" s="30">
        <v>4</v>
      </c>
    </row>
    <row r="588" spans="1:8" x14ac:dyDescent="0.25">
      <c r="A588" s="30">
        <v>587</v>
      </c>
      <c r="B588" s="31" t="s">
        <v>10726</v>
      </c>
      <c r="C588" s="31" t="s">
        <v>14229</v>
      </c>
      <c r="D588" s="31" t="s">
        <v>13667</v>
      </c>
      <c r="E588" s="31" t="s">
        <v>10836</v>
      </c>
      <c r="F588" s="31" t="s">
        <v>14258</v>
      </c>
      <c r="G588" s="31" t="s">
        <v>14259</v>
      </c>
      <c r="H588" s="30">
        <v>4</v>
      </c>
    </row>
    <row r="589" spans="1:8" x14ac:dyDescent="0.25">
      <c r="A589" s="30">
        <v>588</v>
      </c>
      <c r="B589" s="31" t="s">
        <v>10726</v>
      </c>
      <c r="C589" s="31" t="s">
        <v>14229</v>
      </c>
      <c r="D589" s="31" t="s">
        <v>13667</v>
      </c>
      <c r="E589" s="31" t="s">
        <v>10836</v>
      </c>
      <c r="F589" s="31" t="s">
        <v>14260</v>
      </c>
      <c r="G589" s="31" t="s">
        <v>14261</v>
      </c>
      <c r="H589" s="30">
        <v>4</v>
      </c>
    </row>
    <row r="590" spans="1:8" x14ac:dyDescent="0.25">
      <c r="A590" s="30">
        <v>589</v>
      </c>
      <c r="B590" s="31" t="s">
        <v>10726</v>
      </c>
      <c r="C590" s="31" t="s">
        <v>14229</v>
      </c>
      <c r="D590" s="31" t="s">
        <v>13667</v>
      </c>
      <c r="E590" s="31" t="s">
        <v>10836</v>
      </c>
      <c r="F590" s="31" t="s">
        <v>14262</v>
      </c>
      <c r="G590" s="31" t="s">
        <v>14263</v>
      </c>
      <c r="H590" s="30">
        <v>4</v>
      </c>
    </row>
    <row r="591" spans="1:8" x14ac:dyDescent="0.25">
      <c r="A591" s="30">
        <v>590</v>
      </c>
      <c r="B591" s="31" t="s">
        <v>10726</v>
      </c>
      <c r="C591" s="31" t="s">
        <v>14229</v>
      </c>
      <c r="D591" s="31" t="s">
        <v>13667</v>
      </c>
      <c r="E591" s="31" t="s">
        <v>10836</v>
      </c>
      <c r="F591" s="31" t="s">
        <v>14264</v>
      </c>
      <c r="G591" s="31" t="s">
        <v>14265</v>
      </c>
      <c r="H591" s="30">
        <v>4</v>
      </c>
    </row>
    <row r="592" spans="1:8" x14ac:dyDescent="0.25">
      <c r="A592" s="30">
        <v>591</v>
      </c>
      <c r="B592" s="31" t="s">
        <v>10726</v>
      </c>
      <c r="C592" s="31" t="s">
        <v>14229</v>
      </c>
      <c r="D592" s="31" t="s">
        <v>13667</v>
      </c>
      <c r="E592" s="31" t="s">
        <v>10836</v>
      </c>
      <c r="F592" s="31" t="s">
        <v>14266</v>
      </c>
      <c r="G592" s="31" t="s">
        <v>14267</v>
      </c>
      <c r="H592" s="30">
        <v>4</v>
      </c>
    </row>
    <row r="593" spans="1:8" x14ac:dyDescent="0.25">
      <c r="A593" s="30">
        <v>592</v>
      </c>
      <c r="B593" s="31" t="s">
        <v>10726</v>
      </c>
      <c r="C593" s="31" t="s">
        <v>14229</v>
      </c>
      <c r="D593" s="31" t="s">
        <v>13667</v>
      </c>
      <c r="E593" s="31" t="s">
        <v>10836</v>
      </c>
      <c r="F593" s="31" t="s">
        <v>14268</v>
      </c>
      <c r="G593" s="31" t="s">
        <v>14269</v>
      </c>
      <c r="H593" s="30">
        <v>4</v>
      </c>
    </row>
    <row r="594" spans="1:8" x14ac:dyDescent="0.25">
      <c r="A594" s="30">
        <v>593</v>
      </c>
      <c r="B594" s="31" t="s">
        <v>10726</v>
      </c>
      <c r="C594" s="31" t="s">
        <v>14229</v>
      </c>
      <c r="D594" s="31" t="s">
        <v>13667</v>
      </c>
      <c r="E594" s="31" t="s">
        <v>10836</v>
      </c>
      <c r="F594" s="31" t="s">
        <v>14270</v>
      </c>
      <c r="G594" s="31" t="s">
        <v>14271</v>
      </c>
      <c r="H594" s="30">
        <v>4</v>
      </c>
    </row>
    <row r="595" spans="1:8" x14ac:dyDescent="0.25">
      <c r="A595" s="30">
        <v>594</v>
      </c>
      <c r="B595" s="31" t="s">
        <v>14272</v>
      </c>
      <c r="C595" s="31" t="s">
        <v>14273</v>
      </c>
      <c r="D595" s="31" t="s">
        <v>13667</v>
      </c>
      <c r="E595" s="31" t="s">
        <v>10836</v>
      </c>
      <c r="F595" s="31" t="s">
        <v>14274</v>
      </c>
      <c r="G595" s="31" t="s">
        <v>14275</v>
      </c>
      <c r="H595" s="30">
        <v>1</v>
      </c>
    </row>
    <row r="596" spans="1:8" x14ac:dyDescent="0.25">
      <c r="A596" s="30">
        <v>595</v>
      </c>
      <c r="B596" s="31" t="s">
        <v>14272</v>
      </c>
      <c r="C596" s="31" t="s">
        <v>14273</v>
      </c>
      <c r="D596" s="31" t="s">
        <v>13667</v>
      </c>
      <c r="E596" s="31" t="s">
        <v>10836</v>
      </c>
      <c r="F596" s="31" t="s">
        <v>14276</v>
      </c>
      <c r="G596" s="31" t="s">
        <v>14277</v>
      </c>
      <c r="H596" s="30">
        <v>1</v>
      </c>
    </row>
    <row r="597" spans="1:8" x14ac:dyDescent="0.25">
      <c r="A597" s="30">
        <v>596</v>
      </c>
      <c r="B597" s="31" t="s">
        <v>14272</v>
      </c>
      <c r="C597" s="31" t="s">
        <v>14273</v>
      </c>
      <c r="D597" s="31" t="s">
        <v>13667</v>
      </c>
      <c r="E597" s="31" t="s">
        <v>10836</v>
      </c>
      <c r="F597" s="31" t="s">
        <v>14278</v>
      </c>
      <c r="G597" s="31" t="s">
        <v>14279</v>
      </c>
      <c r="H597" s="30">
        <v>1</v>
      </c>
    </row>
    <row r="598" spans="1:8" x14ac:dyDescent="0.25">
      <c r="A598" s="30">
        <v>597</v>
      </c>
      <c r="B598" s="31" t="s">
        <v>14272</v>
      </c>
      <c r="C598" s="31" t="s">
        <v>14273</v>
      </c>
      <c r="D598" s="31" t="s">
        <v>13667</v>
      </c>
      <c r="E598" s="31" t="s">
        <v>10836</v>
      </c>
      <c r="F598" s="31" t="s">
        <v>14280</v>
      </c>
      <c r="G598" s="31" t="s">
        <v>14281</v>
      </c>
      <c r="H598" s="30">
        <v>1</v>
      </c>
    </row>
    <row r="599" spans="1:8" x14ac:dyDescent="0.25">
      <c r="A599" s="30">
        <v>598</v>
      </c>
      <c r="B599" s="31" t="s">
        <v>14272</v>
      </c>
      <c r="C599" s="31" t="s">
        <v>14273</v>
      </c>
      <c r="D599" s="31" t="s">
        <v>13667</v>
      </c>
      <c r="E599" s="31" t="s">
        <v>10836</v>
      </c>
      <c r="F599" s="31" t="s">
        <v>14282</v>
      </c>
      <c r="G599" s="31" t="s">
        <v>14283</v>
      </c>
      <c r="H599" s="30">
        <v>1</v>
      </c>
    </row>
    <row r="600" spans="1:8" x14ac:dyDescent="0.25">
      <c r="A600" s="30">
        <v>599</v>
      </c>
      <c r="B600" s="31" t="s">
        <v>14272</v>
      </c>
      <c r="C600" s="31" t="s">
        <v>14273</v>
      </c>
      <c r="D600" s="31" t="s">
        <v>13667</v>
      </c>
      <c r="E600" s="31" t="s">
        <v>10836</v>
      </c>
      <c r="F600" s="31" t="s">
        <v>14284</v>
      </c>
      <c r="G600" s="31" t="s">
        <v>14285</v>
      </c>
      <c r="H600" s="30">
        <v>1</v>
      </c>
    </row>
    <row r="601" spans="1:8" x14ac:dyDescent="0.25">
      <c r="A601" s="30">
        <v>600</v>
      </c>
      <c r="B601" s="31" t="s">
        <v>14272</v>
      </c>
      <c r="C601" s="31" t="s">
        <v>14273</v>
      </c>
      <c r="D601" s="31" t="s">
        <v>13667</v>
      </c>
      <c r="E601" s="31" t="s">
        <v>10836</v>
      </c>
      <c r="F601" s="31" t="s">
        <v>14286</v>
      </c>
      <c r="G601" s="31" t="s">
        <v>14287</v>
      </c>
      <c r="H601" s="30">
        <v>1</v>
      </c>
    </row>
    <row r="602" spans="1:8" x14ac:dyDescent="0.25">
      <c r="A602" s="30">
        <v>601</v>
      </c>
      <c r="B602" s="31" t="s">
        <v>14272</v>
      </c>
      <c r="C602" s="31" t="s">
        <v>14273</v>
      </c>
      <c r="D602" s="31" t="s">
        <v>13667</v>
      </c>
      <c r="E602" s="31" t="s">
        <v>10836</v>
      </c>
      <c r="F602" s="31" t="s">
        <v>14288</v>
      </c>
      <c r="G602" s="31" t="s">
        <v>14289</v>
      </c>
      <c r="H602" s="30">
        <v>1</v>
      </c>
    </row>
    <row r="603" spans="1:8" x14ac:dyDescent="0.25">
      <c r="A603" s="30">
        <v>602</v>
      </c>
      <c r="B603" s="31" t="s">
        <v>14290</v>
      </c>
      <c r="C603" s="31" t="s">
        <v>12024</v>
      </c>
      <c r="D603" s="31" t="s">
        <v>13667</v>
      </c>
      <c r="E603" s="31" t="s">
        <v>10836</v>
      </c>
      <c r="F603" s="31" t="s">
        <v>14291</v>
      </c>
      <c r="G603" s="31" t="s">
        <v>14292</v>
      </c>
      <c r="H603" s="30">
        <v>5</v>
      </c>
    </row>
    <row r="604" spans="1:8" x14ac:dyDescent="0.25">
      <c r="A604" s="30">
        <v>603</v>
      </c>
      <c r="B604" s="31" t="s">
        <v>14290</v>
      </c>
      <c r="C604" s="31" t="s">
        <v>12024</v>
      </c>
      <c r="D604" s="31" t="s">
        <v>13667</v>
      </c>
      <c r="E604" s="31" t="s">
        <v>10836</v>
      </c>
      <c r="F604" s="31" t="s">
        <v>14293</v>
      </c>
      <c r="G604" s="31" t="s">
        <v>14294</v>
      </c>
      <c r="H604" s="30">
        <v>5</v>
      </c>
    </row>
    <row r="605" spans="1:8" x14ac:dyDescent="0.25">
      <c r="A605" s="30">
        <v>604</v>
      </c>
      <c r="B605" s="31" t="s">
        <v>14290</v>
      </c>
      <c r="C605" s="31" t="s">
        <v>12024</v>
      </c>
      <c r="D605" s="31" t="s">
        <v>13667</v>
      </c>
      <c r="E605" s="31" t="s">
        <v>10836</v>
      </c>
      <c r="F605" s="31" t="s">
        <v>14295</v>
      </c>
      <c r="G605" s="31" t="s">
        <v>14296</v>
      </c>
      <c r="H605" s="30">
        <v>5</v>
      </c>
    </row>
    <row r="606" spans="1:8" x14ac:dyDescent="0.25">
      <c r="A606" s="30">
        <v>605</v>
      </c>
      <c r="B606" s="31" t="s">
        <v>14290</v>
      </c>
      <c r="C606" s="31" t="s">
        <v>12024</v>
      </c>
      <c r="D606" s="31" t="s">
        <v>13667</v>
      </c>
      <c r="E606" s="31" t="s">
        <v>10836</v>
      </c>
      <c r="F606" s="31" t="s">
        <v>14297</v>
      </c>
      <c r="G606" s="31" t="s">
        <v>14298</v>
      </c>
      <c r="H606" s="30">
        <v>5</v>
      </c>
    </row>
    <row r="607" spans="1:8" x14ac:dyDescent="0.25">
      <c r="A607" s="30">
        <v>606</v>
      </c>
      <c r="B607" s="31" t="s">
        <v>14290</v>
      </c>
      <c r="C607" s="31" t="s">
        <v>12024</v>
      </c>
      <c r="D607" s="31" t="s">
        <v>13667</v>
      </c>
      <c r="E607" s="31" t="s">
        <v>10836</v>
      </c>
      <c r="F607" s="31" t="s">
        <v>14299</v>
      </c>
      <c r="G607" s="31" t="s">
        <v>14300</v>
      </c>
      <c r="H607" s="30">
        <v>5</v>
      </c>
    </row>
    <row r="608" spans="1:8" x14ac:dyDescent="0.25">
      <c r="A608" s="30">
        <v>607</v>
      </c>
      <c r="B608" s="31" t="s">
        <v>10835</v>
      </c>
      <c r="C608" s="31" t="s">
        <v>12341</v>
      </c>
      <c r="D608" s="31" t="s">
        <v>13667</v>
      </c>
      <c r="E608" s="31" t="s">
        <v>10836</v>
      </c>
      <c r="F608" s="31" t="s">
        <v>14301</v>
      </c>
      <c r="G608" s="31" t="s">
        <v>11360</v>
      </c>
      <c r="H608" s="30">
        <v>1</v>
      </c>
    </row>
    <row r="609" spans="1:8" x14ac:dyDescent="0.25">
      <c r="A609" s="30">
        <v>608</v>
      </c>
      <c r="B609" s="31" t="s">
        <v>10835</v>
      </c>
      <c r="C609" s="31" t="s">
        <v>12341</v>
      </c>
      <c r="D609" s="31" t="s">
        <v>13667</v>
      </c>
      <c r="E609" s="31" t="s">
        <v>10836</v>
      </c>
      <c r="F609" s="31" t="s">
        <v>14302</v>
      </c>
      <c r="G609" s="31" t="s">
        <v>14303</v>
      </c>
      <c r="H609" s="30">
        <v>1</v>
      </c>
    </row>
    <row r="610" spans="1:8" x14ac:dyDescent="0.25">
      <c r="A610" s="30">
        <v>609</v>
      </c>
      <c r="B610" s="31" t="s">
        <v>10835</v>
      </c>
      <c r="C610" s="31" t="s">
        <v>12341</v>
      </c>
      <c r="D610" s="31" t="s">
        <v>13667</v>
      </c>
      <c r="E610" s="31" t="s">
        <v>10836</v>
      </c>
      <c r="F610" s="31" t="s">
        <v>14304</v>
      </c>
      <c r="G610" s="31" t="s">
        <v>10893</v>
      </c>
      <c r="H610" s="30">
        <v>1</v>
      </c>
    </row>
    <row r="611" spans="1:8" x14ac:dyDescent="0.25">
      <c r="A611" s="30">
        <v>610</v>
      </c>
      <c r="B611" s="31" t="s">
        <v>10835</v>
      </c>
      <c r="C611" s="31" t="s">
        <v>12341</v>
      </c>
      <c r="D611" s="31" t="s">
        <v>13667</v>
      </c>
      <c r="E611" s="31" t="s">
        <v>10836</v>
      </c>
      <c r="F611" s="31" t="s">
        <v>14305</v>
      </c>
      <c r="G611" s="31" t="s">
        <v>14306</v>
      </c>
      <c r="H611" s="30">
        <v>1</v>
      </c>
    </row>
    <row r="612" spans="1:8" x14ac:dyDescent="0.25">
      <c r="A612" s="30">
        <v>611</v>
      </c>
      <c r="B612" s="31" t="s">
        <v>10835</v>
      </c>
      <c r="C612" s="31" t="s">
        <v>12341</v>
      </c>
      <c r="D612" s="31" t="s">
        <v>13667</v>
      </c>
      <c r="E612" s="31" t="s">
        <v>10836</v>
      </c>
      <c r="F612" s="31" t="s">
        <v>14307</v>
      </c>
      <c r="G612" s="31" t="s">
        <v>10834</v>
      </c>
      <c r="H612" s="30">
        <v>1</v>
      </c>
    </row>
    <row r="613" spans="1:8" x14ac:dyDescent="0.25">
      <c r="A613" s="30">
        <v>612</v>
      </c>
      <c r="B613" s="31" t="s">
        <v>10835</v>
      </c>
      <c r="C613" s="31" t="s">
        <v>12341</v>
      </c>
      <c r="D613" s="31" t="s">
        <v>13667</v>
      </c>
      <c r="E613" s="31" t="s">
        <v>10836</v>
      </c>
      <c r="F613" s="31" t="s">
        <v>14308</v>
      </c>
      <c r="G613" s="31" t="s">
        <v>11451</v>
      </c>
      <c r="H613" s="30">
        <v>1</v>
      </c>
    </row>
    <row r="614" spans="1:8" x14ac:dyDescent="0.25">
      <c r="A614" s="30">
        <v>613</v>
      </c>
      <c r="B614" s="31" t="s">
        <v>10835</v>
      </c>
      <c r="C614" s="31" t="s">
        <v>12341</v>
      </c>
      <c r="D614" s="31" t="s">
        <v>13667</v>
      </c>
      <c r="E614" s="31" t="s">
        <v>10836</v>
      </c>
      <c r="F614" s="31" t="s">
        <v>14309</v>
      </c>
      <c r="G614" s="31" t="s">
        <v>14310</v>
      </c>
      <c r="H614" s="30">
        <v>1</v>
      </c>
    </row>
    <row r="615" spans="1:8" x14ac:dyDescent="0.25">
      <c r="A615" s="30">
        <v>614</v>
      </c>
      <c r="B615" s="31" t="s">
        <v>10835</v>
      </c>
      <c r="C615" s="31" t="s">
        <v>12341</v>
      </c>
      <c r="D615" s="31" t="s">
        <v>13667</v>
      </c>
      <c r="E615" s="31" t="s">
        <v>10836</v>
      </c>
      <c r="F615" s="31" t="s">
        <v>14311</v>
      </c>
      <c r="G615" s="31" t="s">
        <v>11581</v>
      </c>
      <c r="H615" s="30">
        <v>1</v>
      </c>
    </row>
    <row r="616" spans="1:8" x14ac:dyDescent="0.25">
      <c r="A616" s="30">
        <v>615</v>
      </c>
      <c r="B616" s="31" t="s">
        <v>10835</v>
      </c>
      <c r="C616" s="31" t="s">
        <v>12341</v>
      </c>
      <c r="D616" s="31" t="s">
        <v>13667</v>
      </c>
      <c r="E616" s="31" t="s">
        <v>10836</v>
      </c>
      <c r="F616" s="31" t="s">
        <v>14312</v>
      </c>
      <c r="G616" s="31" t="s">
        <v>14313</v>
      </c>
      <c r="H616" s="30">
        <v>1</v>
      </c>
    </row>
    <row r="617" spans="1:8" x14ac:dyDescent="0.25">
      <c r="A617" s="30">
        <v>616</v>
      </c>
      <c r="B617" s="31" t="s">
        <v>10835</v>
      </c>
      <c r="C617" s="31" t="s">
        <v>12341</v>
      </c>
      <c r="D617" s="31" t="s">
        <v>13667</v>
      </c>
      <c r="E617" s="31" t="s">
        <v>10836</v>
      </c>
      <c r="F617" s="31" t="s">
        <v>14314</v>
      </c>
      <c r="G617" s="31" t="s">
        <v>11647</v>
      </c>
      <c r="H617" s="30">
        <v>1</v>
      </c>
    </row>
    <row r="618" spans="1:8" x14ac:dyDescent="0.25">
      <c r="A618" s="30">
        <v>617</v>
      </c>
      <c r="B618" s="31" t="s">
        <v>10835</v>
      </c>
      <c r="C618" s="31" t="s">
        <v>12341</v>
      </c>
      <c r="D618" s="31" t="s">
        <v>13667</v>
      </c>
      <c r="E618" s="31" t="s">
        <v>10836</v>
      </c>
      <c r="F618" s="31" t="s">
        <v>14315</v>
      </c>
      <c r="G618" s="31" t="s">
        <v>14316</v>
      </c>
      <c r="H618" s="30">
        <v>1</v>
      </c>
    </row>
    <row r="619" spans="1:8" x14ac:dyDescent="0.25">
      <c r="A619" s="30">
        <v>618</v>
      </c>
      <c r="B619" s="31" t="s">
        <v>10835</v>
      </c>
      <c r="C619" s="31" t="s">
        <v>12341</v>
      </c>
      <c r="D619" s="31" t="s">
        <v>13667</v>
      </c>
      <c r="E619" s="31" t="s">
        <v>10836</v>
      </c>
      <c r="F619" s="31" t="s">
        <v>14317</v>
      </c>
      <c r="G619" s="31" t="s">
        <v>11439</v>
      </c>
      <c r="H619" s="30">
        <v>1</v>
      </c>
    </row>
    <row r="620" spans="1:8" x14ac:dyDescent="0.25">
      <c r="A620" s="30">
        <v>619</v>
      </c>
      <c r="B620" s="31" t="s">
        <v>10835</v>
      </c>
      <c r="C620" s="31" t="s">
        <v>12341</v>
      </c>
      <c r="D620" s="31" t="s">
        <v>13667</v>
      </c>
      <c r="E620" s="31" t="s">
        <v>10836</v>
      </c>
      <c r="F620" s="31" t="s">
        <v>14318</v>
      </c>
      <c r="G620" s="31" t="s">
        <v>14319</v>
      </c>
      <c r="H620" s="30">
        <v>1</v>
      </c>
    </row>
    <row r="621" spans="1:8" x14ac:dyDescent="0.25">
      <c r="A621" s="30">
        <v>620</v>
      </c>
      <c r="B621" s="31" t="s">
        <v>10835</v>
      </c>
      <c r="C621" s="31" t="s">
        <v>12341</v>
      </c>
      <c r="D621" s="31" t="s">
        <v>13667</v>
      </c>
      <c r="E621" s="31" t="s">
        <v>10836</v>
      </c>
      <c r="F621" s="31" t="s">
        <v>14320</v>
      </c>
      <c r="G621" s="31" t="s">
        <v>14321</v>
      </c>
      <c r="H621" s="30">
        <v>1</v>
      </c>
    </row>
    <row r="622" spans="1:8" x14ac:dyDescent="0.25">
      <c r="A622" s="30">
        <v>621</v>
      </c>
      <c r="B622" s="31" t="s">
        <v>10835</v>
      </c>
      <c r="C622" s="31" t="s">
        <v>12341</v>
      </c>
      <c r="D622" s="31" t="s">
        <v>13667</v>
      </c>
      <c r="E622" s="31" t="s">
        <v>10836</v>
      </c>
      <c r="F622" s="31" t="s">
        <v>14322</v>
      </c>
      <c r="G622" s="31" t="s">
        <v>14323</v>
      </c>
      <c r="H622" s="30">
        <v>1</v>
      </c>
    </row>
    <row r="623" spans="1:8" x14ac:dyDescent="0.25">
      <c r="A623" s="30">
        <v>622</v>
      </c>
      <c r="B623" s="31" t="s">
        <v>10835</v>
      </c>
      <c r="C623" s="31" t="s">
        <v>12341</v>
      </c>
      <c r="D623" s="31" t="s">
        <v>13667</v>
      </c>
      <c r="E623" s="31" t="s">
        <v>10836</v>
      </c>
      <c r="F623" s="31" t="s">
        <v>14324</v>
      </c>
      <c r="G623" s="31" t="s">
        <v>14325</v>
      </c>
      <c r="H623" s="30">
        <v>1</v>
      </c>
    </row>
    <row r="624" spans="1:8" x14ac:dyDescent="0.25">
      <c r="A624" s="30">
        <v>623</v>
      </c>
      <c r="B624" s="31" t="s">
        <v>10835</v>
      </c>
      <c r="C624" s="31" t="s">
        <v>12341</v>
      </c>
      <c r="D624" s="31" t="s">
        <v>13667</v>
      </c>
      <c r="E624" s="31" t="s">
        <v>10836</v>
      </c>
      <c r="F624" s="31" t="s">
        <v>14326</v>
      </c>
      <c r="G624" s="31" t="s">
        <v>11752</v>
      </c>
      <c r="H624" s="30">
        <v>1</v>
      </c>
    </row>
    <row r="625" spans="1:8" x14ac:dyDescent="0.25">
      <c r="A625" s="30">
        <v>624</v>
      </c>
      <c r="B625" s="31" t="s">
        <v>10835</v>
      </c>
      <c r="C625" s="31" t="s">
        <v>12341</v>
      </c>
      <c r="D625" s="31" t="s">
        <v>13667</v>
      </c>
      <c r="E625" s="31" t="s">
        <v>10836</v>
      </c>
      <c r="F625" s="31" t="s">
        <v>14327</v>
      </c>
      <c r="G625" s="31" t="s">
        <v>12033</v>
      </c>
      <c r="H625" s="30">
        <v>1</v>
      </c>
    </row>
    <row r="626" spans="1:8" x14ac:dyDescent="0.25">
      <c r="A626" s="30">
        <v>625</v>
      </c>
      <c r="B626" s="31" t="s">
        <v>10835</v>
      </c>
      <c r="C626" s="31" t="s">
        <v>12341</v>
      </c>
      <c r="D626" s="31" t="s">
        <v>13667</v>
      </c>
      <c r="E626" s="31" t="s">
        <v>10836</v>
      </c>
      <c r="F626" s="31" t="s">
        <v>14328</v>
      </c>
      <c r="G626" s="31" t="s">
        <v>14329</v>
      </c>
      <c r="H626" s="30">
        <v>1</v>
      </c>
    </row>
    <row r="627" spans="1:8" x14ac:dyDescent="0.25">
      <c r="A627" s="30">
        <v>626</v>
      </c>
      <c r="B627" s="31" t="s">
        <v>10835</v>
      </c>
      <c r="C627" s="31" t="s">
        <v>12341</v>
      </c>
      <c r="D627" s="31" t="s">
        <v>13667</v>
      </c>
      <c r="E627" s="31" t="s">
        <v>10836</v>
      </c>
      <c r="F627" s="31" t="s">
        <v>14330</v>
      </c>
      <c r="G627" s="31" t="s">
        <v>11457</v>
      </c>
      <c r="H627" s="30">
        <v>1</v>
      </c>
    </row>
    <row r="628" spans="1:8" x14ac:dyDescent="0.25">
      <c r="A628" s="30">
        <v>627</v>
      </c>
      <c r="B628" s="31" t="s">
        <v>10835</v>
      </c>
      <c r="C628" s="31" t="s">
        <v>12341</v>
      </c>
      <c r="D628" s="31" t="s">
        <v>13667</v>
      </c>
      <c r="E628" s="31" t="s">
        <v>10836</v>
      </c>
      <c r="F628" s="31" t="s">
        <v>14331</v>
      </c>
      <c r="G628" s="31" t="s">
        <v>12853</v>
      </c>
      <c r="H628" s="30">
        <v>1</v>
      </c>
    </row>
    <row r="629" spans="1:8" x14ac:dyDescent="0.25">
      <c r="A629" s="30">
        <v>628</v>
      </c>
      <c r="B629" s="31" t="s">
        <v>10835</v>
      </c>
      <c r="C629" s="31" t="s">
        <v>12341</v>
      </c>
      <c r="D629" s="31" t="s">
        <v>13667</v>
      </c>
      <c r="E629" s="31" t="s">
        <v>10836</v>
      </c>
      <c r="F629" s="31" t="s">
        <v>14008</v>
      </c>
      <c r="G629" s="31" t="s">
        <v>14009</v>
      </c>
      <c r="H629" s="30">
        <v>1</v>
      </c>
    </row>
    <row r="630" spans="1:8" x14ac:dyDescent="0.25">
      <c r="A630" s="30">
        <v>629</v>
      </c>
      <c r="B630" s="31" t="s">
        <v>10835</v>
      </c>
      <c r="C630" s="31" t="s">
        <v>12341</v>
      </c>
      <c r="D630" s="31" t="s">
        <v>13667</v>
      </c>
      <c r="E630" s="31" t="s">
        <v>10836</v>
      </c>
      <c r="F630" s="31" t="s">
        <v>14332</v>
      </c>
      <c r="G630" s="31" t="s">
        <v>14333</v>
      </c>
      <c r="H630" s="30">
        <v>1</v>
      </c>
    </row>
    <row r="631" spans="1:8" x14ac:dyDescent="0.25">
      <c r="A631" s="30">
        <v>630</v>
      </c>
      <c r="B631" s="31" t="s">
        <v>10835</v>
      </c>
      <c r="C631" s="31" t="s">
        <v>12341</v>
      </c>
      <c r="D631" s="31" t="s">
        <v>13667</v>
      </c>
      <c r="E631" s="31" t="s">
        <v>10836</v>
      </c>
      <c r="F631" s="31" t="s">
        <v>14334</v>
      </c>
      <c r="G631" s="31" t="s">
        <v>14335</v>
      </c>
      <c r="H631" s="30">
        <v>1</v>
      </c>
    </row>
    <row r="632" spans="1:8" x14ac:dyDescent="0.25">
      <c r="A632" s="30">
        <v>631</v>
      </c>
      <c r="B632" s="31" t="s">
        <v>10835</v>
      </c>
      <c r="C632" s="31" t="s">
        <v>12341</v>
      </c>
      <c r="D632" s="31" t="s">
        <v>13667</v>
      </c>
      <c r="E632" s="31" t="s">
        <v>10836</v>
      </c>
      <c r="F632" s="31" t="s">
        <v>14336</v>
      </c>
      <c r="G632" s="31" t="s">
        <v>11434</v>
      </c>
      <c r="H632" s="30">
        <v>1</v>
      </c>
    </row>
    <row r="633" spans="1:8" x14ac:dyDescent="0.25">
      <c r="A633" s="30">
        <v>632</v>
      </c>
      <c r="B633" s="31" t="s">
        <v>10835</v>
      </c>
      <c r="C633" s="31" t="s">
        <v>12341</v>
      </c>
      <c r="D633" s="31" t="s">
        <v>13667</v>
      </c>
      <c r="E633" s="31" t="s">
        <v>10836</v>
      </c>
      <c r="F633" s="31" t="s">
        <v>14337</v>
      </c>
      <c r="G633" s="31" t="s">
        <v>11089</v>
      </c>
      <c r="H633" s="30">
        <v>1</v>
      </c>
    </row>
    <row r="634" spans="1:8" x14ac:dyDescent="0.25">
      <c r="A634" s="30">
        <v>633</v>
      </c>
      <c r="B634" s="31" t="s">
        <v>10835</v>
      </c>
      <c r="C634" s="31" t="s">
        <v>12341</v>
      </c>
      <c r="D634" s="31" t="s">
        <v>13667</v>
      </c>
      <c r="E634" s="31" t="s">
        <v>10836</v>
      </c>
      <c r="F634" s="31" t="s">
        <v>14338</v>
      </c>
      <c r="G634" s="31" t="s">
        <v>11383</v>
      </c>
      <c r="H634" s="30">
        <v>1</v>
      </c>
    </row>
    <row r="635" spans="1:8" x14ac:dyDescent="0.25">
      <c r="A635" s="30">
        <v>634</v>
      </c>
      <c r="B635" s="31" t="s">
        <v>10835</v>
      </c>
      <c r="C635" s="31" t="s">
        <v>12341</v>
      </c>
      <c r="D635" s="31" t="s">
        <v>13667</v>
      </c>
      <c r="E635" s="31" t="s">
        <v>10836</v>
      </c>
      <c r="F635" s="31" t="s">
        <v>14339</v>
      </c>
      <c r="G635" s="31" t="s">
        <v>10848</v>
      </c>
      <c r="H635" s="30">
        <v>1</v>
      </c>
    </row>
    <row r="636" spans="1:8" x14ac:dyDescent="0.25">
      <c r="A636" s="30">
        <v>635</v>
      </c>
      <c r="B636" s="31" t="s">
        <v>10835</v>
      </c>
      <c r="C636" s="31" t="s">
        <v>12341</v>
      </c>
      <c r="D636" s="31" t="s">
        <v>13667</v>
      </c>
      <c r="E636" s="31" t="s">
        <v>10836</v>
      </c>
      <c r="F636" s="31" t="s">
        <v>14340</v>
      </c>
      <c r="G636" s="31" t="s">
        <v>11299</v>
      </c>
      <c r="H636" s="30">
        <v>1</v>
      </c>
    </row>
    <row r="637" spans="1:8" x14ac:dyDescent="0.25">
      <c r="A637" s="30">
        <v>636</v>
      </c>
      <c r="B637" s="31" t="s">
        <v>10835</v>
      </c>
      <c r="C637" s="31" t="s">
        <v>12341</v>
      </c>
      <c r="D637" s="31" t="s">
        <v>13667</v>
      </c>
      <c r="E637" s="31" t="s">
        <v>10836</v>
      </c>
      <c r="F637" s="31" t="s">
        <v>14341</v>
      </c>
      <c r="G637" s="31" t="s">
        <v>14342</v>
      </c>
      <c r="H637" s="30">
        <v>1</v>
      </c>
    </row>
    <row r="638" spans="1:8" x14ac:dyDescent="0.25">
      <c r="A638" s="30">
        <v>637</v>
      </c>
      <c r="B638" s="31" t="s">
        <v>10835</v>
      </c>
      <c r="C638" s="31" t="s">
        <v>12341</v>
      </c>
      <c r="D638" s="31" t="s">
        <v>13667</v>
      </c>
      <c r="E638" s="31" t="s">
        <v>10836</v>
      </c>
      <c r="F638" s="31" t="s">
        <v>14343</v>
      </c>
      <c r="G638" s="31" t="s">
        <v>11521</v>
      </c>
      <c r="H638" s="30">
        <v>1</v>
      </c>
    </row>
    <row r="639" spans="1:8" x14ac:dyDescent="0.25">
      <c r="A639" s="30">
        <v>638</v>
      </c>
      <c r="B639" s="31" t="s">
        <v>10835</v>
      </c>
      <c r="C639" s="31" t="s">
        <v>12341</v>
      </c>
      <c r="D639" s="31" t="s">
        <v>13667</v>
      </c>
      <c r="E639" s="31" t="s">
        <v>10836</v>
      </c>
      <c r="F639" s="31" t="s">
        <v>14344</v>
      </c>
      <c r="G639" s="31" t="s">
        <v>11304</v>
      </c>
      <c r="H639" s="30">
        <v>1</v>
      </c>
    </row>
    <row r="640" spans="1:8" x14ac:dyDescent="0.25">
      <c r="A640" s="30">
        <v>639</v>
      </c>
      <c r="B640" s="31" t="s">
        <v>10835</v>
      </c>
      <c r="C640" s="31" t="s">
        <v>12341</v>
      </c>
      <c r="D640" s="31" t="s">
        <v>13667</v>
      </c>
      <c r="E640" s="31" t="s">
        <v>10836</v>
      </c>
      <c r="F640" s="31" t="s">
        <v>14345</v>
      </c>
      <c r="G640" s="31" t="s">
        <v>14346</v>
      </c>
      <c r="H640" s="30">
        <v>1</v>
      </c>
    </row>
    <row r="641" spans="1:8" x14ac:dyDescent="0.25">
      <c r="A641" s="30">
        <v>640</v>
      </c>
      <c r="B641" s="31" t="s">
        <v>10835</v>
      </c>
      <c r="C641" s="31" t="s">
        <v>12341</v>
      </c>
      <c r="D641" s="31" t="s">
        <v>13667</v>
      </c>
      <c r="E641" s="31" t="s">
        <v>10836</v>
      </c>
      <c r="F641" s="31" t="s">
        <v>14347</v>
      </c>
      <c r="G641" s="31" t="s">
        <v>14348</v>
      </c>
      <c r="H641" s="30">
        <v>1</v>
      </c>
    </row>
    <row r="642" spans="1:8" x14ac:dyDescent="0.25">
      <c r="A642" s="30">
        <v>641</v>
      </c>
      <c r="B642" s="31" t="s">
        <v>10835</v>
      </c>
      <c r="C642" s="31" t="s">
        <v>12341</v>
      </c>
      <c r="D642" s="31" t="s">
        <v>13667</v>
      </c>
      <c r="E642" s="31" t="s">
        <v>10836</v>
      </c>
      <c r="F642" s="31" t="s">
        <v>14349</v>
      </c>
      <c r="G642" s="31" t="s">
        <v>11335</v>
      </c>
      <c r="H642" s="30">
        <v>1</v>
      </c>
    </row>
    <row r="643" spans="1:8" x14ac:dyDescent="0.25">
      <c r="A643" s="30">
        <v>642</v>
      </c>
      <c r="B643" s="31" t="s">
        <v>10835</v>
      </c>
      <c r="C643" s="31" t="s">
        <v>12341</v>
      </c>
      <c r="D643" s="31" t="s">
        <v>13667</v>
      </c>
      <c r="E643" s="31" t="s">
        <v>10836</v>
      </c>
      <c r="F643" s="31" t="s">
        <v>14350</v>
      </c>
      <c r="G643" s="31" t="s">
        <v>10976</v>
      </c>
      <c r="H643" s="30">
        <v>1</v>
      </c>
    </row>
    <row r="644" spans="1:8" x14ac:dyDescent="0.25">
      <c r="A644" s="30">
        <v>643</v>
      </c>
      <c r="B644" s="31" t="s">
        <v>10835</v>
      </c>
      <c r="C644" s="31" t="s">
        <v>12341</v>
      </c>
      <c r="D644" s="31" t="s">
        <v>13667</v>
      </c>
      <c r="E644" s="31" t="s">
        <v>10836</v>
      </c>
      <c r="F644" s="31" t="s">
        <v>14351</v>
      </c>
      <c r="G644" s="31" t="s">
        <v>14352</v>
      </c>
      <c r="H644" s="30">
        <v>1</v>
      </c>
    </row>
    <row r="645" spans="1:8" x14ac:dyDescent="0.25">
      <c r="A645" s="30">
        <v>644</v>
      </c>
      <c r="B645" s="31" t="s">
        <v>10835</v>
      </c>
      <c r="C645" s="31" t="s">
        <v>12341</v>
      </c>
      <c r="D645" s="31" t="s">
        <v>13667</v>
      </c>
      <c r="E645" s="31" t="s">
        <v>10836</v>
      </c>
      <c r="F645" s="31" t="s">
        <v>14353</v>
      </c>
      <c r="G645" s="31" t="s">
        <v>12349</v>
      </c>
      <c r="H645" s="30">
        <v>1</v>
      </c>
    </row>
    <row r="646" spans="1:8" x14ac:dyDescent="0.25">
      <c r="A646" s="30">
        <v>645</v>
      </c>
      <c r="B646" s="31" t="s">
        <v>10835</v>
      </c>
      <c r="C646" s="31" t="s">
        <v>12341</v>
      </c>
      <c r="D646" s="31" t="s">
        <v>13667</v>
      </c>
      <c r="E646" s="31" t="s">
        <v>10836</v>
      </c>
      <c r="F646" s="31" t="s">
        <v>14354</v>
      </c>
      <c r="G646" s="31" t="s">
        <v>14355</v>
      </c>
      <c r="H646" s="30">
        <v>1</v>
      </c>
    </row>
    <row r="647" spans="1:8" x14ac:dyDescent="0.25">
      <c r="A647" s="30">
        <v>646</v>
      </c>
      <c r="B647" s="31" t="s">
        <v>10835</v>
      </c>
      <c r="C647" s="31" t="s">
        <v>12341</v>
      </c>
      <c r="D647" s="31" t="s">
        <v>13667</v>
      </c>
      <c r="E647" s="31" t="s">
        <v>10836</v>
      </c>
      <c r="F647" s="31" t="s">
        <v>14356</v>
      </c>
      <c r="G647" s="31" t="s">
        <v>14357</v>
      </c>
      <c r="H647" s="30">
        <v>1</v>
      </c>
    </row>
    <row r="648" spans="1:8" x14ac:dyDescent="0.25">
      <c r="A648" s="30">
        <v>647</v>
      </c>
      <c r="B648" s="31" t="s">
        <v>10835</v>
      </c>
      <c r="C648" s="31" t="s">
        <v>12341</v>
      </c>
      <c r="D648" s="31" t="s">
        <v>13667</v>
      </c>
      <c r="E648" s="31" t="s">
        <v>10836</v>
      </c>
      <c r="F648" s="31" t="s">
        <v>14358</v>
      </c>
      <c r="G648" s="31" t="s">
        <v>14359</v>
      </c>
      <c r="H648" s="30">
        <v>1</v>
      </c>
    </row>
    <row r="649" spans="1:8" x14ac:dyDescent="0.25">
      <c r="A649" s="30">
        <v>648</v>
      </c>
      <c r="B649" s="31" t="s">
        <v>10835</v>
      </c>
      <c r="C649" s="31" t="s">
        <v>12341</v>
      </c>
      <c r="D649" s="31" t="s">
        <v>13667</v>
      </c>
      <c r="E649" s="31" t="s">
        <v>10836</v>
      </c>
      <c r="F649" s="31" t="s">
        <v>14360</v>
      </c>
      <c r="G649" s="31" t="s">
        <v>13028</v>
      </c>
      <c r="H649" s="30">
        <v>1</v>
      </c>
    </row>
    <row r="650" spans="1:8" x14ac:dyDescent="0.25">
      <c r="A650" s="30">
        <v>649</v>
      </c>
      <c r="B650" s="31" t="s">
        <v>14361</v>
      </c>
      <c r="C650" s="31" t="s">
        <v>14362</v>
      </c>
      <c r="D650" s="31" t="s">
        <v>13667</v>
      </c>
      <c r="E650" s="31" t="s">
        <v>10836</v>
      </c>
      <c r="F650" s="31" t="s">
        <v>14363</v>
      </c>
      <c r="G650" s="31" t="s">
        <v>14364</v>
      </c>
      <c r="H650" s="30">
        <v>3</v>
      </c>
    </row>
    <row r="651" spans="1:8" x14ac:dyDescent="0.25">
      <c r="A651" s="30">
        <v>650</v>
      </c>
      <c r="B651" s="31" t="s">
        <v>14361</v>
      </c>
      <c r="C651" s="31" t="s">
        <v>14362</v>
      </c>
      <c r="D651" s="31" t="s">
        <v>13667</v>
      </c>
      <c r="E651" s="31" t="s">
        <v>10836</v>
      </c>
      <c r="F651" s="31" t="s">
        <v>14365</v>
      </c>
      <c r="G651" s="31" t="s">
        <v>14366</v>
      </c>
      <c r="H651" s="30">
        <v>3</v>
      </c>
    </row>
    <row r="652" spans="1:8" x14ac:dyDescent="0.25">
      <c r="A652" s="30">
        <v>651</v>
      </c>
      <c r="B652" s="31" t="s">
        <v>14361</v>
      </c>
      <c r="C652" s="31" t="s">
        <v>14362</v>
      </c>
      <c r="D652" s="31" t="s">
        <v>13667</v>
      </c>
      <c r="E652" s="31" t="s">
        <v>10836</v>
      </c>
      <c r="F652" s="31" t="s">
        <v>14367</v>
      </c>
      <c r="G652" s="31" t="s">
        <v>14368</v>
      </c>
      <c r="H652" s="30">
        <v>3</v>
      </c>
    </row>
    <row r="653" spans="1:8" x14ac:dyDescent="0.25">
      <c r="A653" s="30">
        <v>652</v>
      </c>
      <c r="B653" s="31" t="s">
        <v>14361</v>
      </c>
      <c r="C653" s="31" t="s">
        <v>14362</v>
      </c>
      <c r="D653" s="31" t="s">
        <v>13667</v>
      </c>
      <c r="E653" s="31" t="s">
        <v>10836</v>
      </c>
      <c r="F653" s="31" t="s">
        <v>14369</v>
      </c>
      <c r="G653" s="31" t="s">
        <v>14370</v>
      </c>
      <c r="H653" s="30">
        <v>3</v>
      </c>
    </row>
    <row r="654" spans="1:8" x14ac:dyDescent="0.25">
      <c r="A654" s="30">
        <v>653</v>
      </c>
      <c r="B654" s="31" t="s">
        <v>12671</v>
      </c>
      <c r="C654" s="31" t="s">
        <v>14371</v>
      </c>
      <c r="D654" s="31" t="s">
        <v>13667</v>
      </c>
      <c r="E654" s="31" t="s">
        <v>10836</v>
      </c>
      <c r="F654" s="31" t="s">
        <v>14372</v>
      </c>
      <c r="G654" s="31" t="s">
        <v>14373</v>
      </c>
      <c r="H654" s="30">
        <v>1</v>
      </c>
    </row>
    <row r="655" spans="1:8" x14ac:dyDescent="0.25">
      <c r="A655" s="30">
        <v>654</v>
      </c>
      <c r="B655" s="31" t="s">
        <v>12671</v>
      </c>
      <c r="C655" s="31" t="s">
        <v>14371</v>
      </c>
      <c r="D655" s="31" t="s">
        <v>13667</v>
      </c>
      <c r="E655" s="31" t="s">
        <v>10836</v>
      </c>
      <c r="F655" s="31" t="s">
        <v>14374</v>
      </c>
      <c r="G655" s="31" t="s">
        <v>12670</v>
      </c>
      <c r="H655" s="30">
        <v>1</v>
      </c>
    </row>
    <row r="656" spans="1:8" x14ac:dyDescent="0.25">
      <c r="A656" s="30">
        <v>655</v>
      </c>
      <c r="B656" s="31" t="s">
        <v>12671</v>
      </c>
      <c r="C656" s="31" t="s">
        <v>14371</v>
      </c>
      <c r="D656" s="31" t="s">
        <v>13667</v>
      </c>
      <c r="E656" s="31" t="s">
        <v>10836</v>
      </c>
      <c r="F656" s="31" t="s">
        <v>14375</v>
      </c>
      <c r="G656" s="31" t="s">
        <v>14376</v>
      </c>
      <c r="H656" s="30">
        <v>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31A31-4C49-42EA-8330-0FA46D6DEF25}">
  <dimension ref="A1:M29"/>
  <sheetViews>
    <sheetView topLeftCell="A16" workbookViewId="0">
      <selection activeCell="J23" sqref="J23"/>
    </sheetView>
  </sheetViews>
  <sheetFormatPr defaultRowHeight="15" x14ac:dyDescent="0.25"/>
  <sheetData>
    <row r="1" spans="1:13" ht="25.5" x14ac:dyDescent="0.35">
      <c r="A1" s="77"/>
      <c r="B1" s="119" t="s">
        <v>15174</v>
      </c>
      <c r="C1" s="119"/>
      <c r="D1" s="119"/>
      <c r="E1" s="119"/>
      <c r="F1" s="119"/>
      <c r="G1" s="119"/>
      <c r="H1" s="119"/>
      <c r="I1" s="119"/>
      <c r="J1" s="119"/>
      <c r="K1" s="119"/>
      <c r="L1" s="77"/>
      <c r="M1" s="18"/>
    </row>
    <row r="2" spans="1:13" ht="16.5" x14ac:dyDescent="0.25">
      <c r="A2" s="9" t="s">
        <v>15175</v>
      </c>
      <c r="B2" s="78"/>
      <c r="C2" s="78"/>
      <c r="D2" s="78"/>
      <c r="E2" s="78"/>
      <c r="F2" s="78"/>
      <c r="G2" s="78"/>
      <c r="H2" s="78"/>
      <c r="I2" s="78"/>
      <c r="J2" s="78"/>
      <c r="K2" s="78"/>
      <c r="L2" s="18"/>
      <c r="M2" s="18"/>
    </row>
    <row r="3" spans="1:13" ht="16.5" x14ac:dyDescent="0.25">
      <c r="A3" s="10"/>
      <c r="B3" s="78"/>
      <c r="C3" s="78"/>
      <c r="D3" s="78"/>
      <c r="E3" s="78"/>
      <c r="F3" s="78"/>
      <c r="G3" s="78"/>
      <c r="H3" s="78"/>
      <c r="I3" s="78"/>
      <c r="J3" s="78"/>
      <c r="K3" s="78"/>
      <c r="L3" s="18"/>
      <c r="M3" s="18"/>
    </row>
    <row r="4" spans="1:13" ht="16.5" x14ac:dyDescent="0.25">
      <c r="A4" s="79" t="s">
        <v>15176</v>
      </c>
      <c r="B4" s="79"/>
      <c r="C4" s="79"/>
      <c r="D4" s="79"/>
      <c r="E4" s="79"/>
      <c r="F4" s="79"/>
      <c r="G4" s="79"/>
      <c r="H4" s="79"/>
      <c r="I4" s="79"/>
      <c r="J4" s="80"/>
      <c r="K4" s="18"/>
      <c r="L4" s="18"/>
      <c r="M4" s="18"/>
    </row>
    <row r="5" spans="1:13" ht="16.5" x14ac:dyDescent="0.25">
      <c r="A5" s="81" t="s">
        <v>15177</v>
      </c>
      <c r="B5" s="81"/>
      <c r="C5" s="81"/>
      <c r="D5" s="81"/>
      <c r="E5" s="81"/>
      <c r="F5" s="81"/>
      <c r="G5" s="81"/>
      <c r="H5" s="81"/>
      <c r="I5" s="81"/>
      <c r="J5" s="81"/>
      <c r="K5" s="32"/>
      <c r="L5" s="18"/>
      <c r="M5" s="18"/>
    </row>
    <row r="6" spans="1:13" ht="16.5" x14ac:dyDescent="0.25">
      <c r="A6" s="81" t="s">
        <v>15178</v>
      </c>
      <c r="B6" s="81"/>
      <c r="C6" s="81"/>
      <c r="D6" s="81"/>
      <c r="E6" s="81"/>
      <c r="F6" s="81"/>
      <c r="G6" s="81"/>
      <c r="H6" s="81"/>
      <c r="I6" s="81"/>
      <c r="J6" s="81"/>
      <c r="K6" s="32"/>
      <c r="L6" s="18"/>
      <c r="M6" s="18"/>
    </row>
    <row r="7" spans="1:13" ht="16.5" x14ac:dyDescent="0.25">
      <c r="A7" s="81" t="s">
        <v>15179</v>
      </c>
      <c r="B7" s="81"/>
      <c r="C7" s="81"/>
      <c r="D7" s="81"/>
      <c r="E7" s="81"/>
      <c r="F7" s="81"/>
      <c r="G7" s="81"/>
      <c r="H7" s="81"/>
      <c r="I7" s="81"/>
      <c r="J7" s="81"/>
      <c r="K7" s="32"/>
      <c r="L7" s="18"/>
      <c r="M7" s="82"/>
    </row>
    <row r="8" spans="1:13" ht="16.5" x14ac:dyDescent="0.25">
      <c r="A8" s="120" t="s">
        <v>15180</v>
      </c>
      <c r="B8" s="120"/>
      <c r="C8" s="120"/>
      <c r="D8" s="120"/>
      <c r="E8" s="120"/>
      <c r="F8" s="120"/>
      <c r="G8" s="120"/>
      <c r="H8" s="120"/>
      <c r="I8" s="120"/>
      <c r="J8" s="120"/>
      <c r="K8" s="120"/>
      <c r="L8" s="80"/>
      <c r="M8" s="18"/>
    </row>
    <row r="9" spans="1:13" ht="16.5" x14ac:dyDescent="0.25">
      <c r="A9" s="80" t="s">
        <v>15181</v>
      </c>
      <c r="B9" s="80"/>
      <c r="C9" s="80"/>
      <c r="D9" s="80"/>
      <c r="E9" s="80"/>
      <c r="F9" s="80"/>
      <c r="G9" s="80"/>
      <c r="H9" s="80"/>
      <c r="I9" s="80"/>
      <c r="J9" s="80"/>
      <c r="K9" s="80"/>
      <c r="L9" s="80"/>
      <c r="M9" s="18"/>
    </row>
    <row r="10" spans="1:13" ht="16.5" x14ac:dyDescent="0.25">
      <c r="A10" s="80"/>
      <c r="B10" s="80"/>
      <c r="C10" s="80"/>
      <c r="D10" s="80"/>
      <c r="E10" s="80"/>
      <c r="F10" s="80"/>
      <c r="G10" s="80"/>
      <c r="H10" s="80"/>
      <c r="I10" s="80"/>
      <c r="J10" s="80"/>
      <c r="K10" s="18"/>
      <c r="L10" s="18"/>
      <c r="M10" s="18"/>
    </row>
    <row r="11" spans="1:13" ht="16.5" x14ac:dyDescent="0.25">
      <c r="A11" s="83" t="s">
        <v>10701</v>
      </c>
      <c r="B11" s="80"/>
      <c r="C11" s="80"/>
      <c r="D11" s="80"/>
      <c r="E11" s="80"/>
      <c r="F11" s="80"/>
      <c r="G11" s="80"/>
      <c r="H11" s="80"/>
      <c r="I11" s="80"/>
      <c r="J11" s="80"/>
      <c r="K11" s="18"/>
      <c r="L11" s="18"/>
      <c r="M11" s="18"/>
    </row>
    <row r="12" spans="1:13" ht="16.5" x14ac:dyDescent="0.25">
      <c r="A12" s="84" t="s">
        <v>15182</v>
      </c>
      <c r="B12" s="80"/>
      <c r="C12" s="80"/>
      <c r="D12" s="80"/>
      <c r="E12" s="80"/>
      <c r="F12" s="80"/>
      <c r="G12" s="80"/>
      <c r="H12" s="80"/>
      <c r="I12" s="80"/>
      <c r="J12" s="80"/>
      <c r="K12" s="18"/>
      <c r="L12" s="18"/>
      <c r="M12" s="18"/>
    </row>
    <row r="13" spans="1:13" ht="16.5" x14ac:dyDescent="0.25">
      <c r="A13" s="84"/>
      <c r="B13" s="80"/>
      <c r="C13" s="80"/>
      <c r="D13" s="80"/>
      <c r="E13" s="80"/>
      <c r="F13" s="80"/>
      <c r="G13" s="80"/>
      <c r="H13" s="80"/>
      <c r="I13" s="80"/>
      <c r="J13" s="18"/>
      <c r="K13" s="18"/>
      <c r="L13" s="18"/>
      <c r="M13" s="18"/>
    </row>
    <row r="14" spans="1:13" ht="16.5" x14ac:dyDescent="0.25">
      <c r="A14" s="84" t="s">
        <v>15183</v>
      </c>
      <c r="B14" s="80"/>
      <c r="C14" s="80"/>
      <c r="D14" s="80"/>
      <c r="E14" s="80"/>
      <c r="F14" s="80"/>
      <c r="G14" s="80"/>
      <c r="H14" s="80"/>
      <c r="I14" s="80"/>
      <c r="J14" s="80"/>
      <c r="K14" s="18"/>
      <c r="L14" s="18"/>
      <c r="M14" s="18"/>
    </row>
    <row r="15" spans="1:13" ht="16.5" x14ac:dyDescent="0.25">
      <c r="A15" s="84"/>
      <c r="B15" s="80"/>
      <c r="C15" s="80"/>
      <c r="D15" s="80"/>
      <c r="E15" s="80"/>
      <c r="F15" s="80"/>
      <c r="G15" s="18"/>
      <c r="H15" s="80"/>
      <c r="I15" s="80"/>
      <c r="J15" s="18"/>
      <c r="K15" s="18"/>
      <c r="L15" s="80" t="s">
        <v>15184</v>
      </c>
      <c r="M15" s="18"/>
    </row>
    <row r="16" spans="1:13" ht="16.5" x14ac:dyDescent="0.25">
      <c r="A16" s="80"/>
      <c r="B16" s="80"/>
      <c r="C16" s="80"/>
      <c r="D16" s="80"/>
      <c r="E16" s="80"/>
      <c r="F16" s="80"/>
      <c r="G16" s="80"/>
      <c r="H16" s="80"/>
      <c r="I16" s="80"/>
      <c r="J16" s="80"/>
      <c r="K16" s="18"/>
      <c r="L16" s="18"/>
      <c r="M16" s="18"/>
    </row>
    <row r="17" spans="1:13" ht="16.5" x14ac:dyDescent="0.25">
      <c r="A17" s="80" t="s">
        <v>15185</v>
      </c>
      <c r="B17" s="80"/>
      <c r="C17" s="80"/>
      <c r="D17" s="80"/>
      <c r="E17" s="80"/>
      <c r="F17" s="80"/>
      <c r="G17" s="80"/>
      <c r="H17" s="80"/>
      <c r="I17" s="80"/>
      <c r="J17" s="80"/>
      <c r="K17" s="18"/>
      <c r="L17" s="18"/>
      <c r="M17" s="18"/>
    </row>
    <row r="18" spans="1:13" ht="16.5" x14ac:dyDescent="0.25">
      <c r="A18" s="80" t="s">
        <v>15186</v>
      </c>
      <c r="B18" s="80"/>
      <c r="C18" s="80"/>
      <c r="D18" s="80"/>
      <c r="E18" s="80"/>
      <c r="F18" s="80"/>
      <c r="G18" s="80"/>
      <c r="H18" s="80"/>
      <c r="I18" s="80"/>
      <c r="J18" s="80"/>
      <c r="K18" s="18"/>
      <c r="L18" s="18"/>
      <c r="M18" s="18"/>
    </row>
    <row r="19" spans="1:13" ht="16.5" x14ac:dyDescent="0.25">
      <c r="A19" s="84"/>
      <c r="B19" s="80"/>
      <c r="C19" s="80"/>
      <c r="D19" s="80"/>
      <c r="E19" s="80"/>
      <c r="F19" s="80"/>
      <c r="G19" s="80"/>
      <c r="H19" s="80"/>
      <c r="I19" s="80"/>
      <c r="J19" s="18"/>
      <c r="K19" s="18"/>
      <c r="L19" s="80" t="s">
        <v>15187</v>
      </c>
      <c r="M19" s="18"/>
    </row>
    <row r="20" spans="1:13" ht="16.5" x14ac:dyDescent="0.25">
      <c r="A20" s="84" t="s">
        <v>15188</v>
      </c>
      <c r="B20" s="80"/>
      <c r="C20" s="80"/>
      <c r="D20" s="80"/>
      <c r="E20" s="80"/>
      <c r="F20" s="80"/>
      <c r="G20" s="80"/>
      <c r="H20" s="80"/>
      <c r="I20" s="80"/>
      <c r="J20" s="80"/>
      <c r="K20" s="18"/>
      <c r="L20" s="18"/>
      <c r="M20" s="18"/>
    </row>
    <row r="21" spans="1:13" ht="16.5" x14ac:dyDescent="0.25">
      <c r="A21" s="84" t="s">
        <v>15189</v>
      </c>
      <c r="B21" s="80"/>
      <c r="C21" s="80"/>
      <c r="D21" s="80"/>
      <c r="E21" s="80"/>
      <c r="F21" s="80"/>
      <c r="G21" s="80"/>
      <c r="H21" s="80"/>
      <c r="I21" s="80"/>
      <c r="J21" s="80"/>
      <c r="K21" s="18"/>
      <c r="L21" s="18"/>
      <c r="M21" s="18"/>
    </row>
    <row r="22" spans="1:13" ht="16.5" x14ac:dyDescent="0.25">
      <c r="A22" s="85"/>
      <c r="B22" s="80"/>
      <c r="C22" s="80"/>
      <c r="D22" s="80"/>
      <c r="E22" s="80"/>
      <c r="F22" s="18"/>
      <c r="G22" s="80"/>
      <c r="H22" s="80"/>
      <c r="I22" s="80"/>
      <c r="J22" s="18"/>
      <c r="K22" s="18"/>
      <c r="L22" s="80" t="s">
        <v>15187</v>
      </c>
      <c r="M22" s="18"/>
    </row>
    <row r="23" spans="1:13" ht="16.5" x14ac:dyDescent="0.25">
      <c r="A23" s="85"/>
      <c r="B23" s="80"/>
      <c r="C23" s="80"/>
      <c r="D23" s="80"/>
      <c r="E23" s="80"/>
      <c r="F23" s="80"/>
      <c r="G23" s="80"/>
      <c r="H23" s="80"/>
      <c r="I23" s="80"/>
      <c r="J23" s="80"/>
      <c r="K23" s="18"/>
      <c r="L23" s="18"/>
      <c r="M23" s="18"/>
    </row>
    <row r="24" spans="1:13" ht="16.5" x14ac:dyDescent="0.25">
      <c r="A24" s="85"/>
      <c r="B24" s="80"/>
      <c r="C24" s="80"/>
      <c r="D24" s="80"/>
      <c r="E24" s="80"/>
      <c r="F24" s="80"/>
      <c r="G24" s="80"/>
      <c r="H24" s="80"/>
      <c r="I24" s="80"/>
      <c r="J24" s="80"/>
      <c r="K24" s="18"/>
      <c r="L24" s="18"/>
      <c r="M24" s="18"/>
    </row>
    <row r="25" spans="1:13" ht="16.5" x14ac:dyDescent="0.25">
      <c r="A25" s="80" t="s">
        <v>15190</v>
      </c>
      <c r="B25" s="80"/>
      <c r="C25" s="80"/>
      <c r="D25" s="80"/>
      <c r="E25" s="80"/>
      <c r="F25" s="80"/>
      <c r="G25" s="80"/>
      <c r="H25" s="80"/>
      <c r="I25" s="80"/>
      <c r="J25" s="80"/>
      <c r="K25" s="18"/>
      <c r="L25" s="18"/>
      <c r="M25" s="18"/>
    </row>
    <row r="26" spans="1:13" ht="16.5" x14ac:dyDescent="0.25">
      <c r="A26" s="80"/>
      <c r="B26" s="80"/>
      <c r="C26" s="80"/>
      <c r="D26" s="80"/>
      <c r="E26" s="18"/>
      <c r="F26" s="83"/>
      <c r="G26" s="83"/>
      <c r="H26" s="80"/>
      <c r="I26" s="18"/>
      <c r="J26" s="18"/>
      <c r="K26" s="18"/>
      <c r="L26" s="77" t="s">
        <v>14428</v>
      </c>
      <c r="M26" s="18"/>
    </row>
    <row r="27" spans="1:13" ht="16.5" x14ac:dyDescent="0.25">
      <c r="A27" s="80"/>
      <c r="B27" s="80"/>
      <c r="C27" s="80"/>
      <c r="D27" s="80"/>
      <c r="E27" s="80"/>
      <c r="F27" s="80"/>
      <c r="G27" s="80"/>
      <c r="H27" s="80"/>
      <c r="I27" s="80"/>
      <c r="J27" s="80"/>
      <c r="K27" s="18"/>
      <c r="L27" s="18"/>
      <c r="M27" s="18"/>
    </row>
    <row r="28" spans="1:13" ht="16.5" x14ac:dyDescent="0.25">
      <c r="A28" s="79"/>
      <c r="B28" s="80"/>
      <c r="C28" s="80"/>
      <c r="D28" s="80"/>
      <c r="E28" s="80"/>
      <c r="F28" s="80"/>
      <c r="G28" s="80"/>
      <c r="H28" s="80"/>
      <c r="I28" s="80"/>
      <c r="J28" s="80"/>
      <c r="K28" s="18"/>
      <c r="L28" s="18"/>
      <c r="M28" s="18"/>
    </row>
    <row r="29" spans="1:13" x14ac:dyDescent="0.25">
      <c r="A29" s="18"/>
      <c r="B29" s="18"/>
      <c r="C29" s="18"/>
      <c r="D29" s="18"/>
      <c r="E29" s="18"/>
      <c r="F29" s="18"/>
      <c r="G29" s="18"/>
      <c r="H29" s="18"/>
      <c r="I29" s="18"/>
      <c r="J29" s="18"/>
      <c r="K29" s="18"/>
      <c r="L29" s="18"/>
      <c r="M29" s="18"/>
    </row>
  </sheetData>
  <mergeCells count="2">
    <mergeCell ref="B1:K1"/>
    <mergeCell ref="A8:K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28963F-9408-4F6E-92FB-D4D6A11916E5}">
  <dimension ref="A1:AH101"/>
  <sheetViews>
    <sheetView tabSelected="1" topLeftCell="I28" zoomScaleNormal="100" workbookViewId="0">
      <selection activeCell="J35" sqref="J35"/>
    </sheetView>
  </sheetViews>
  <sheetFormatPr defaultRowHeight="17.25" x14ac:dyDescent="0.3"/>
  <cols>
    <col min="1" max="1" width="9.140625" style="101"/>
    <col min="2" max="2" width="13.140625" style="101" customWidth="1"/>
    <col min="3" max="7" width="18.140625" style="108" customWidth="1"/>
    <col min="8" max="9" width="18.140625" style="109" customWidth="1"/>
    <col min="10" max="11" width="38.140625" style="109" customWidth="1"/>
    <col min="12" max="12" width="21.140625" style="99" bestFit="1" customWidth="1"/>
    <col min="13" max="13" width="25.28515625" style="99" bestFit="1" customWidth="1"/>
    <col min="14" max="14" width="8.28515625" style="99" customWidth="1"/>
    <col min="15" max="18" width="21.140625" style="99" customWidth="1"/>
    <col min="19" max="19" width="24.140625" style="99" customWidth="1"/>
    <col min="20" max="20" width="19" style="99" bestFit="1" customWidth="1"/>
    <col min="21" max="21" width="26" style="99" bestFit="1" customWidth="1"/>
    <col min="22" max="22" width="17.42578125" style="99" customWidth="1"/>
    <col min="23" max="23" width="17.85546875" style="99" customWidth="1"/>
    <col min="24" max="24" width="14.85546875" style="99" customWidth="1"/>
    <col min="25" max="25" width="20.85546875" style="99" customWidth="1"/>
    <col min="26" max="26" width="21.42578125" style="99" customWidth="1"/>
    <col min="27" max="27" width="14.140625" style="99" bestFit="1" customWidth="1"/>
    <col min="28" max="28" width="16.85546875" style="99" bestFit="1" customWidth="1"/>
    <col min="29" max="29" width="18.140625" style="99" bestFit="1" customWidth="1"/>
    <col min="30" max="30" width="15.7109375" style="99" bestFit="1" customWidth="1"/>
    <col min="31" max="31" width="19.140625" style="99" bestFit="1" customWidth="1"/>
    <col min="32" max="34" width="16.42578125" style="99" bestFit="1" customWidth="1"/>
    <col min="35" max="16384" width="9.140625" style="99"/>
  </cols>
  <sheetData>
    <row r="1" spans="1:24" ht="34.5" x14ac:dyDescent="0.3">
      <c r="A1" s="96"/>
      <c r="B1" s="97" t="s">
        <v>4186</v>
      </c>
      <c r="C1" s="97" t="s">
        <v>15100</v>
      </c>
      <c r="D1" s="97" t="s">
        <v>15101</v>
      </c>
      <c r="E1" s="97" t="s">
        <v>15102</v>
      </c>
      <c r="F1" s="97" t="s">
        <v>15103</v>
      </c>
      <c r="G1" s="97" t="s">
        <v>15104</v>
      </c>
      <c r="H1" s="98" t="s">
        <v>15105</v>
      </c>
      <c r="I1" s="98" t="s">
        <v>15322</v>
      </c>
      <c r="J1" s="98" t="s">
        <v>15106</v>
      </c>
      <c r="K1" s="98" t="s">
        <v>15107</v>
      </c>
      <c r="T1" s="100" t="s">
        <v>15132</v>
      </c>
      <c r="U1" s="100" t="s">
        <v>15133</v>
      </c>
    </row>
    <row r="2" spans="1:24" x14ac:dyDescent="0.3">
      <c r="B2" s="102">
        <v>43831</v>
      </c>
      <c r="C2" s="103" t="s">
        <v>15108</v>
      </c>
      <c r="D2" s="103" t="s">
        <v>15109</v>
      </c>
      <c r="E2" s="103" t="s">
        <v>15110</v>
      </c>
      <c r="F2" s="103" t="s">
        <v>15111</v>
      </c>
      <c r="G2" s="103">
        <v>2</v>
      </c>
      <c r="H2" s="104">
        <v>500</v>
      </c>
      <c r="I2" s="104">
        <f>(100%+$N$3)*H2</f>
        <v>500</v>
      </c>
      <c r="J2" s="104">
        <v>0</v>
      </c>
      <c r="K2" s="104">
        <f>G2*I2-J2</f>
        <v>1000</v>
      </c>
      <c r="P2" s="99" t="s">
        <v>15108</v>
      </c>
      <c r="Q2" s="99" t="s">
        <v>15115</v>
      </c>
      <c r="R2" s="99" t="s">
        <v>15120</v>
      </c>
      <c r="T2" s="100" t="s">
        <v>14377</v>
      </c>
      <c r="U2" s="99" t="s">
        <v>15120</v>
      </c>
      <c r="V2" s="99" t="s">
        <v>15115</v>
      </c>
      <c r="W2" s="99" t="s">
        <v>15108</v>
      </c>
      <c r="X2" s="99" t="s">
        <v>14378</v>
      </c>
    </row>
    <row r="3" spans="1:24" x14ac:dyDescent="0.3">
      <c r="B3" s="102">
        <v>43831</v>
      </c>
      <c r="C3" s="103" t="s">
        <v>15108</v>
      </c>
      <c r="D3" s="103" t="s">
        <v>15112</v>
      </c>
      <c r="E3" s="103" t="s">
        <v>15113</v>
      </c>
      <c r="F3" s="103" t="s">
        <v>15114</v>
      </c>
      <c r="G3" s="103">
        <v>10</v>
      </c>
      <c r="H3" s="104">
        <v>20</v>
      </c>
      <c r="I3" s="104">
        <f t="shared" ref="I3:I66" si="0">(100%+$N$3)*H3</f>
        <v>20</v>
      </c>
      <c r="J3" s="104">
        <v>5</v>
      </c>
      <c r="K3" s="104">
        <f t="shared" ref="K3:K66" si="1">G3*I3-J3</f>
        <v>195</v>
      </c>
      <c r="M3" s="99" t="s">
        <v>15323</v>
      </c>
      <c r="N3" s="118">
        <v>0</v>
      </c>
      <c r="P3" s="99">
        <f>SUMIFS($K:$K,$C:$C,P2)</f>
        <v>5975</v>
      </c>
      <c r="Q3" s="99">
        <f t="shared" ref="Q3:R3" si="2">SUMIFS($K:$K,$C:$C,Q2)</f>
        <v>13965</v>
      </c>
      <c r="R3" s="99">
        <f t="shared" si="2"/>
        <v>10920</v>
      </c>
      <c r="T3" s="105" t="s">
        <v>15116</v>
      </c>
      <c r="U3" s="106">
        <v>4035</v>
      </c>
      <c r="V3" s="106">
        <v>9960</v>
      </c>
      <c r="W3" s="106"/>
      <c r="X3" s="106">
        <v>13995</v>
      </c>
    </row>
    <row r="4" spans="1:24" x14ac:dyDescent="0.3">
      <c r="B4" s="102">
        <v>43832</v>
      </c>
      <c r="C4" s="103" t="s">
        <v>15115</v>
      </c>
      <c r="D4" s="103" t="s">
        <v>15116</v>
      </c>
      <c r="E4" s="103" t="s">
        <v>15117</v>
      </c>
      <c r="F4" s="103" t="s">
        <v>15118</v>
      </c>
      <c r="G4" s="103">
        <v>1</v>
      </c>
      <c r="H4" s="104">
        <v>1000</v>
      </c>
      <c r="I4" s="104">
        <f t="shared" si="0"/>
        <v>1000</v>
      </c>
      <c r="J4" s="104">
        <v>100</v>
      </c>
      <c r="K4" s="104">
        <f t="shared" si="1"/>
        <v>900</v>
      </c>
      <c r="O4" s="110">
        <v>-0.05</v>
      </c>
      <c r="P4" s="99">
        <f t="dataTable" ref="P4:R11" dt2D="0" dtr="0" r1="N3"/>
        <v>5667.75</v>
      </c>
      <c r="Q4" s="99">
        <v>13245</v>
      </c>
      <c r="R4" s="99">
        <v>10355</v>
      </c>
      <c r="T4" s="105" t="s">
        <v>15109</v>
      </c>
      <c r="U4" s="106">
        <v>5985</v>
      </c>
      <c r="V4" s="106">
        <v>1200</v>
      </c>
      <c r="W4" s="106">
        <v>2805</v>
      </c>
      <c r="X4" s="106">
        <v>9990</v>
      </c>
    </row>
    <row r="5" spans="1:24" x14ac:dyDescent="0.3">
      <c r="B5" s="102">
        <v>43832</v>
      </c>
      <c r="C5" s="103" t="s">
        <v>15115</v>
      </c>
      <c r="D5" s="103" t="s">
        <v>15109</v>
      </c>
      <c r="E5" s="103" t="s">
        <v>15110</v>
      </c>
      <c r="F5" s="103" t="s">
        <v>15119</v>
      </c>
      <c r="G5" s="103">
        <v>1</v>
      </c>
      <c r="H5" s="104">
        <v>1200</v>
      </c>
      <c r="I5" s="104">
        <f t="shared" si="0"/>
        <v>1200</v>
      </c>
      <c r="J5" s="104">
        <v>0</v>
      </c>
      <c r="K5" s="104">
        <f t="shared" si="1"/>
        <v>1200</v>
      </c>
      <c r="O5" s="110">
        <v>-0.1</v>
      </c>
      <c r="P5" s="99">
        <v>5360.5</v>
      </c>
      <c r="Q5" s="99">
        <v>12525</v>
      </c>
      <c r="R5" s="99">
        <v>9790</v>
      </c>
      <c r="T5" s="105" t="s">
        <v>15112</v>
      </c>
      <c r="U5" s="106">
        <v>900</v>
      </c>
      <c r="V5" s="106">
        <v>2805</v>
      </c>
      <c r="W5" s="106">
        <v>3170</v>
      </c>
      <c r="X5" s="106">
        <v>6875</v>
      </c>
    </row>
    <row r="6" spans="1:24" x14ac:dyDescent="0.3">
      <c r="B6" s="102">
        <v>43833</v>
      </c>
      <c r="C6" s="103" t="s">
        <v>15120</v>
      </c>
      <c r="D6" s="103" t="s">
        <v>15112</v>
      </c>
      <c r="E6" s="103" t="s">
        <v>15117</v>
      </c>
      <c r="F6" s="103" t="s">
        <v>15121</v>
      </c>
      <c r="G6" s="103">
        <v>3</v>
      </c>
      <c r="H6" s="104">
        <v>300</v>
      </c>
      <c r="I6" s="104">
        <f t="shared" si="0"/>
        <v>300</v>
      </c>
      <c r="J6" s="104">
        <v>0</v>
      </c>
      <c r="K6" s="104">
        <f t="shared" si="1"/>
        <v>900</v>
      </c>
      <c r="O6" s="110">
        <v>-0.15</v>
      </c>
      <c r="P6" s="99">
        <v>5053.25</v>
      </c>
      <c r="Q6" s="99">
        <v>11805</v>
      </c>
      <c r="R6" s="99">
        <v>9225</v>
      </c>
      <c r="T6" s="105" t="s">
        <v>14378</v>
      </c>
      <c r="U6" s="106">
        <v>10920</v>
      </c>
      <c r="V6" s="106">
        <v>13965</v>
      </c>
      <c r="W6" s="106">
        <v>5975</v>
      </c>
      <c r="X6" s="106">
        <v>30860</v>
      </c>
    </row>
    <row r="7" spans="1:24" x14ac:dyDescent="0.3">
      <c r="B7" s="102">
        <v>43833</v>
      </c>
      <c r="C7" s="103" t="s">
        <v>15120</v>
      </c>
      <c r="D7" s="103" t="s">
        <v>15116</v>
      </c>
      <c r="E7" s="103" t="s">
        <v>15113</v>
      </c>
      <c r="F7" s="103" t="s">
        <v>15122</v>
      </c>
      <c r="G7" s="103">
        <v>5</v>
      </c>
      <c r="H7" s="104">
        <v>150</v>
      </c>
      <c r="I7" s="104">
        <f t="shared" si="0"/>
        <v>150</v>
      </c>
      <c r="J7" s="104">
        <v>25</v>
      </c>
      <c r="K7" s="104">
        <f t="shared" si="1"/>
        <v>725</v>
      </c>
      <c r="O7" s="110">
        <v>-0.25</v>
      </c>
      <c r="P7" s="99">
        <v>4438.75</v>
      </c>
      <c r="Q7" s="99">
        <v>10365</v>
      </c>
      <c r="R7" s="99">
        <v>8095</v>
      </c>
    </row>
    <row r="8" spans="1:24" x14ac:dyDescent="0.3">
      <c r="B8" s="102">
        <v>43834</v>
      </c>
      <c r="C8" s="103" t="s">
        <v>15108</v>
      </c>
      <c r="D8" s="103" t="s">
        <v>15109</v>
      </c>
      <c r="E8" s="103" t="s">
        <v>15117</v>
      </c>
      <c r="F8" s="103" t="s">
        <v>15123</v>
      </c>
      <c r="G8" s="103">
        <v>4</v>
      </c>
      <c r="H8" s="104">
        <v>50</v>
      </c>
      <c r="I8" s="104">
        <f t="shared" si="0"/>
        <v>50</v>
      </c>
      <c r="J8" s="104">
        <v>5</v>
      </c>
      <c r="K8" s="104">
        <f t="shared" si="1"/>
        <v>195</v>
      </c>
      <c r="M8" s="99" t="s">
        <v>15324</v>
      </c>
      <c r="O8" s="110">
        <v>0.05</v>
      </c>
      <c r="P8" s="99">
        <v>6282.25</v>
      </c>
      <c r="Q8" s="99">
        <v>14685</v>
      </c>
      <c r="R8" s="99">
        <v>11485</v>
      </c>
    </row>
    <row r="9" spans="1:24" x14ac:dyDescent="0.3">
      <c r="B9" s="102">
        <v>43834</v>
      </c>
      <c r="C9" s="103" t="s">
        <v>15115</v>
      </c>
      <c r="D9" s="103" t="s">
        <v>15112</v>
      </c>
      <c r="E9" s="103" t="s">
        <v>15110</v>
      </c>
      <c r="F9" s="103" t="s">
        <v>15124</v>
      </c>
      <c r="G9" s="103">
        <v>2</v>
      </c>
      <c r="H9" s="104">
        <v>600</v>
      </c>
      <c r="I9" s="104">
        <f t="shared" si="0"/>
        <v>600</v>
      </c>
      <c r="J9" s="104">
        <v>60</v>
      </c>
      <c r="K9" s="104">
        <f t="shared" si="1"/>
        <v>1140</v>
      </c>
      <c r="O9" s="110">
        <v>0.1</v>
      </c>
      <c r="P9" s="99">
        <v>6589.5</v>
      </c>
      <c r="Q9" s="99">
        <v>15405</v>
      </c>
      <c r="R9" s="99">
        <v>12050</v>
      </c>
    </row>
    <row r="10" spans="1:24" x14ac:dyDescent="0.3">
      <c r="B10" s="102">
        <v>43835</v>
      </c>
      <c r="C10" s="103" t="s">
        <v>15120</v>
      </c>
      <c r="D10" s="103" t="s">
        <v>15116</v>
      </c>
      <c r="E10" s="103" t="s">
        <v>15113</v>
      </c>
      <c r="F10" s="103" t="s">
        <v>15125</v>
      </c>
      <c r="G10" s="103">
        <v>3</v>
      </c>
      <c r="H10" s="104">
        <v>200</v>
      </c>
      <c r="I10" s="104">
        <f t="shared" si="0"/>
        <v>200</v>
      </c>
      <c r="J10" s="104">
        <v>0</v>
      </c>
      <c r="K10" s="104">
        <f t="shared" si="1"/>
        <v>600</v>
      </c>
      <c r="O10" s="110">
        <v>0.15</v>
      </c>
      <c r="P10" s="99">
        <v>6896.75</v>
      </c>
      <c r="Q10" s="99">
        <v>16125</v>
      </c>
      <c r="R10" s="99">
        <v>12615</v>
      </c>
      <c r="T10" s="100" t="s">
        <v>14377</v>
      </c>
      <c r="U10" s="99" t="s">
        <v>15132</v>
      </c>
    </row>
    <row r="11" spans="1:24" x14ac:dyDescent="0.3">
      <c r="B11" s="102">
        <v>43835</v>
      </c>
      <c r="C11" s="103" t="s">
        <v>15108</v>
      </c>
      <c r="D11" s="103" t="s">
        <v>15109</v>
      </c>
      <c r="E11" s="103" t="s">
        <v>15110</v>
      </c>
      <c r="F11" s="103" t="s">
        <v>15126</v>
      </c>
      <c r="G11" s="103">
        <v>1</v>
      </c>
      <c r="H11" s="104">
        <v>800</v>
      </c>
      <c r="I11" s="104">
        <f t="shared" si="0"/>
        <v>800</v>
      </c>
      <c r="J11" s="104">
        <v>0</v>
      </c>
      <c r="K11" s="104">
        <f t="shared" si="1"/>
        <v>800</v>
      </c>
      <c r="O11" s="110">
        <v>0.25</v>
      </c>
      <c r="P11" s="99">
        <v>7511.25</v>
      </c>
      <c r="Q11" s="99">
        <v>17565</v>
      </c>
      <c r="R11" s="99">
        <v>13745</v>
      </c>
      <c r="T11" s="105" t="s">
        <v>15120</v>
      </c>
      <c r="U11" s="106">
        <v>10920</v>
      </c>
    </row>
    <row r="12" spans="1:24" x14ac:dyDescent="0.3">
      <c r="B12" s="102">
        <v>43836</v>
      </c>
      <c r="C12" s="103" t="s">
        <v>15115</v>
      </c>
      <c r="D12" s="103" t="s">
        <v>15112</v>
      </c>
      <c r="E12" s="103" t="s">
        <v>15117</v>
      </c>
      <c r="F12" s="103" t="s">
        <v>15127</v>
      </c>
      <c r="G12" s="103">
        <v>2</v>
      </c>
      <c r="H12" s="104">
        <v>100</v>
      </c>
      <c r="I12" s="104">
        <f t="shared" si="0"/>
        <v>100</v>
      </c>
      <c r="J12" s="104">
        <v>10</v>
      </c>
      <c r="K12" s="104">
        <f t="shared" si="1"/>
        <v>190</v>
      </c>
      <c r="T12" s="107" t="s">
        <v>15116</v>
      </c>
      <c r="U12" s="106">
        <v>4035</v>
      </c>
    </row>
    <row r="13" spans="1:24" x14ac:dyDescent="0.3">
      <c r="B13" s="102">
        <v>43836</v>
      </c>
      <c r="C13" s="103" t="s">
        <v>15120</v>
      </c>
      <c r="D13" s="103" t="s">
        <v>15116</v>
      </c>
      <c r="E13" s="103" t="s">
        <v>15110</v>
      </c>
      <c r="F13" s="103" t="s">
        <v>15128</v>
      </c>
      <c r="G13" s="103">
        <v>3</v>
      </c>
      <c r="H13" s="104">
        <v>150</v>
      </c>
      <c r="I13" s="104">
        <f t="shared" si="0"/>
        <v>150</v>
      </c>
      <c r="J13" s="104">
        <v>15</v>
      </c>
      <c r="K13" s="104">
        <f t="shared" si="1"/>
        <v>435</v>
      </c>
      <c r="T13" s="107" t="s">
        <v>15109</v>
      </c>
      <c r="U13" s="106">
        <v>5985</v>
      </c>
    </row>
    <row r="14" spans="1:24" x14ac:dyDescent="0.3">
      <c r="B14" s="102">
        <v>43837</v>
      </c>
      <c r="C14" s="103" t="s">
        <v>15108</v>
      </c>
      <c r="D14" s="103" t="s">
        <v>15109</v>
      </c>
      <c r="E14" s="103" t="s">
        <v>15113</v>
      </c>
      <c r="F14" s="103" t="s">
        <v>15129</v>
      </c>
      <c r="G14" s="103">
        <v>1</v>
      </c>
      <c r="H14" s="104">
        <v>80</v>
      </c>
      <c r="I14" s="104">
        <f t="shared" si="0"/>
        <v>80</v>
      </c>
      <c r="J14" s="104">
        <v>0</v>
      </c>
      <c r="K14" s="104">
        <f t="shared" si="1"/>
        <v>80</v>
      </c>
      <c r="T14" s="107" t="s">
        <v>15112</v>
      </c>
      <c r="U14" s="106">
        <v>900</v>
      </c>
    </row>
    <row r="15" spans="1:24" x14ac:dyDescent="0.3">
      <c r="B15" s="102">
        <v>43837</v>
      </c>
      <c r="C15" s="103" t="s">
        <v>15115</v>
      </c>
      <c r="D15" s="103" t="s">
        <v>15112</v>
      </c>
      <c r="E15" s="103" t="s">
        <v>15117</v>
      </c>
      <c r="F15" s="103" t="s">
        <v>15130</v>
      </c>
      <c r="G15" s="103">
        <v>1</v>
      </c>
      <c r="H15" s="104">
        <v>400</v>
      </c>
      <c r="I15" s="104">
        <f t="shared" si="0"/>
        <v>400</v>
      </c>
      <c r="J15" s="104">
        <v>0</v>
      </c>
      <c r="K15" s="104">
        <f t="shared" si="1"/>
        <v>400</v>
      </c>
      <c r="T15" s="105" t="s">
        <v>15115</v>
      </c>
      <c r="U15" s="106">
        <v>13965</v>
      </c>
    </row>
    <row r="16" spans="1:24" x14ac:dyDescent="0.3">
      <c r="B16" s="102">
        <v>43838</v>
      </c>
      <c r="C16" s="103" t="s">
        <v>15120</v>
      </c>
      <c r="D16" s="103" t="s">
        <v>15116</v>
      </c>
      <c r="E16" s="103" t="s">
        <v>15110</v>
      </c>
      <c r="F16" s="103" t="s">
        <v>15131</v>
      </c>
      <c r="G16" s="103">
        <v>1</v>
      </c>
      <c r="H16" s="104">
        <v>1000</v>
      </c>
      <c r="I16" s="104">
        <f t="shared" si="0"/>
        <v>1000</v>
      </c>
      <c r="J16" s="104">
        <v>100</v>
      </c>
      <c r="K16" s="104">
        <f t="shared" si="1"/>
        <v>900</v>
      </c>
      <c r="T16" s="107" t="s">
        <v>15116</v>
      </c>
      <c r="U16" s="106">
        <v>9960</v>
      </c>
    </row>
    <row r="17" spans="2:29" x14ac:dyDescent="0.3">
      <c r="B17" s="102">
        <v>43838</v>
      </c>
      <c r="C17" s="103" t="s">
        <v>15108</v>
      </c>
      <c r="D17" s="103" t="s">
        <v>15109</v>
      </c>
      <c r="E17" s="103" t="s">
        <v>15113</v>
      </c>
      <c r="F17" s="103" t="s">
        <v>15134</v>
      </c>
      <c r="G17" s="103">
        <v>2</v>
      </c>
      <c r="H17" s="104">
        <v>30</v>
      </c>
      <c r="I17" s="104">
        <f t="shared" si="0"/>
        <v>30</v>
      </c>
      <c r="J17" s="104">
        <v>0</v>
      </c>
      <c r="K17" s="104">
        <f t="shared" si="1"/>
        <v>60</v>
      </c>
      <c r="T17" s="107" t="s">
        <v>15109</v>
      </c>
      <c r="U17" s="106">
        <v>1200</v>
      </c>
    </row>
    <row r="18" spans="2:29" x14ac:dyDescent="0.3">
      <c r="B18" s="102">
        <v>43839</v>
      </c>
      <c r="C18" s="103" t="s">
        <v>15115</v>
      </c>
      <c r="D18" s="103" t="s">
        <v>15112</v>
      </c>
      <c r="E18" s="103" t="s">
        <v>15117</v>
      </c>
      <c r="F18" s="103" t="s">
        <v>15135</v>
      </c>
      <c r="G18" s="103">
        <v>6</v>
      </c>
      <c r="H18" s="104">
        <v>10</v>
      </c>
      <c r="I18" s="104">
        <f t="shared" si="0"/>
        <v>10</v>
      </c>
      <c r="J18" s="104">
        <v>0</v>
      </c>
      <c r="K18" s="104">
        <f t="shared" si="1"/>
        <v>60</v>
      </c>
      <c r="T18" s="107" t="s">
        <v>15112</v>
      </c>
      <c r="U18" s="106">
        <v>2805</v>
      </c>
    </row>
    <row r="19" spans="2:29" x14ac:dyDescent="0.3">
      <c r="B19" s="102">
        <v>43839</v>
      </c>
      <c r="C19" s="103" t="s">
        <v>15120</v>
      </c>
      <c r="D19" s="103" t="s">
        <v>15116</v>
      </c>
      <c r="E19" s="103" t="s">
        <v>15110</v>
      </c>
      <c r="F19" s="103" t="s">
        <v>15136</v>
      </c>
      <c r="G19" s="103">
        <v>2</v>
      </c>
      <c r="H19" s="104">
        <v>80</v>
      </c>
      <c r="I19" s="104">
        <f t="shared" si="0"/>
        <v>80</v>
      </c>
      <c r="J19" s="104">
        <v>0</v>
      </c>
      <c r="K19" s="104">
        <f t="shared" si="1"/>
        <v>160</v>
      </c>
      <c r="T19" s="105" t="s">
        <v>15108</v>
      </c>
      <c r="U19" s="106">
        <v>5975</v>
      </c>
    </row>
    <row r="20" spans="2:29" x14ac:dyDescent="0.3">
      <c r="B20" s="102">
        <v>43840</v>
      </c>
      <c r="C20" s="103" t="s">
        <v>15108</v>
      </c>
      <c r="D20" s="103" t="s">
        <v>15109</v>
      </c>
      <c r="E20" s="103" t="s">
        <v>15110</v>
      </c>
      <c r="F20" s="103" t="s">
        <v>15137</v>
      </c>
      <c r="G20" s="103">
        <v>4</v>
      </c>
      <c r="H20" s="104">
        <v>100</v>
      </c>
      <c r="I20" s="104">
        <f t="shared" si="0"/>
        <v>100</v>
      </c>
      <c r="J20" s="104">
        <v>10</v>
      </c>
      <c r="K20" s="104">
        <f t="shared" si="1"/>
        <v>390</v>
      </c>
      <c r="T20" s="107" t="s">
        <v>15109</v>
      </c>
      <c r="U20" s="106">
        <v>2805</v>
      </c>
    </row>
    <row r="21" spans="2:29" x14ac:dyDescent="0.3">
      <c r="B21" s="102">
        <v>43840</v>
      </c>
      <c r="C21" s="103" t="s">
        <v>15115</v>
      </c>
      <c r="D21" s="103" t="s">
        <v>15112</v>
      </c>
      <c r="E21" s="103" t="s">
        <v>15113</v>
      </c>
      <c r="F21" s="103" t="s">
        <v>15138</v>
      </c>
      <c r="G21" s="103">
        <v>3</v>
      </c>
      <c r="H21" s="104">
        <v>50</v>
      </c>
      <c r="I21" s="104">
        <f t="shared" si="0"/>
        <v>50</v>
      </c>
      <c r="J21" s="104">
        <v>0</v>
      </c>
      <c r="K21" s="104">
        <f t="shared" si="1"/>
        <v>150</v>
      </c>
      <c r="T21" s="107" t="s">
        <v>15112</v>
      </c>
      <c r="U21" s="106">
        <v>3170</v>
      </c>
    </row>
    <row r="22" spans="2:29" x14ac:dyDescent="0.3">
      <c r="B22" s="102">
        <v>43841</v>
      </c>
      <c r="C22" s="103" t="s">
        <v>15120</v>
      </c>
      <c r="D22" s="103" t="s">
        <v>15116</v>
      </c>
      <c r="E22" s="103" t="s">
        <v>15117</v>
      </c>
      <c r="F22" s="103" t="s">
        <v>15139</v>
      </c>
      <c r="G22" s="103">
        <v>1</v>
      </c>
      <c r="H22" s="104">
        <v>250</v>
      </c>
      <c r="I22" s="104">
        <f t="shared" si="0"/>
        <v>250</v>
      </c>
      <c r="J22" s="104">
        <v>0</v>
      </c>
      <c r="K22" s="104">
        <f t="shared" si="1"/>
        <v>250</v>
      </c>
      <c r="T22" s="105" t="s">
        <v>14378</v>
      </c>
      <c r="U22" s="106">
        <v>30860</v>
      </c>
    </row>
    <row r="23" spans="2:29" x14ac:dyDescent="0.3">
      <c r="B23" s="102">
        <v>43841</v>
      </c>
      <c r="C23" s="103" t="s">
        <v>15108</v>
      </c>
      <c r="D23" s="103" t="s">
        <v>15109</v>
      </c>
      <c r="E23" s="103" t="s">
        <v>15113</v>
      </c>
      <c r="F23" s="103" t="s">
        <v>15140</v>
      </c>
      <c r="G23" s="103">
        <v>1</v>
      </c>
      <c r="H23" s="104">
        <v>150</v>
      </c>
      <c r="I23" s="104">
        <f t="shared" si="0"/>
        <v>150</v>
      </c>
      <c r="J23" s="104">
        <v>0</v>
      </c>
      <c r="K23" s="104">
        <f t="shared" si="1"/>
        <v>150</v>
      </c>
    </row>
    <row r="24" spans="2:29" x14ac:dyDescent="0.3">
      <c r="B24" s="102">
        <v>43842</v>
      </c>
      <c r="C24" s="103" t="s">
        <v>15115</v>
      </c>
      <c r="D24" s="103" t="s">
        <v>15112</v>
      </c>
      <c r="E24" s="103" t="s">
        <v>15110</v>
      </c>
      <c r="F24" s="103" t="s">
        <v>15141</v>
      </c>
      <c r="G24" s="103">
        <v>2</v>
      </c>
      <c r="H24" s="104">
        <v>300</v>
      </c>
      <c r="I24" s="104">
        <f t="shared" si="0"/>
        <v>300</v>
      </c>
      <c r="J24" s="104">
        <v>30</v>
      </c>
      <c r="K24" s="104">
        <f t="shared" si="1"/>
        <v>570</v>
      </c>
    </row>
    <row r="25" spans="2:29" x14ac:dyDescent="0.3">
      <c r="B25" s="102">
        <v>43842</v>
      </c>
      <c r="C25" s="103" t="s">
        <v>15120</v>
      </c>
      <c r="D25" s="103" t="s">
        <v>15116</v>
      </c>
      <c r="E25" s="103" t="s">
        <v>15117</v>
      </c>
      <c r="F25" s="103" t="s">
        <v>15142</v>
      </c>
      <c r="G25" s="103">
        <v>3</v>
      </c>
      <c r="H25" s="104">
        <v>80</v>
      </c>
      <c r="I25" s="104">
        <f t="shared" si="0"/>
        <v>80</v>
      </c>
      <c r="J25" s="104">
        <v>5</v>
      </c>
      <c r="K25" s="104">
        <f t="shared" si="1"/>
        <v>235</v>
      </c>
    </row>
    <row r="26" spans="2:29" x14ac:dyDescent="0.3">
      <c r="B26" s="102">
        <v>43843</v>
      </c>
      <c r="C26" s="103" t="s">
        <v>15108</v>
      </c>
      <c r="D26" s="103" t="s">
        <v>15109</v>
      </c>
      <c r="E26" s="103" t="s">
        <v>15113</v>
      </c>
      <c r="F26" s="103" t="s">
        <v>15143</v>
      </c>
      <c r="G26" s="103">
        <v>2</v>
      </c>
      <c r="H26" s="104">
        <v>40</v>
      </c>
      <c r="I26" s="104">
        <f t="shared" si="0"/>
        <v>40</v>
      </c>
      <c r="J26" s="104">
        <v>0</v>
      </c>
      <c r="K26" s="104">
        <f t="shared" si="1"/>
        <v>80</v>
      </c>
    </row>
    <row r="27" spans="2:29" x14ac:dyDescent="0.3">
      <c r="B27" s="102">
        <v>43843</v>
      </c>
      <c r="C27" s="103" t="s">
        <v>15115</v>
      </c>
      <c r="D27" s="103" t="s">
        <v>15112</v>
      </c>
      <c r="E27" s="103" t="s">
        <v>15110</v>
      </c>
      <c r="F27" s="103" t="s">
        <v>15144</v>
      </c>
      <c r="G27" s="103">
        <v>1</v>
      </c>
      <c r="H27" s="104">
        <v>200</v>
      </c>
      <c r="I27" s="104">
        <f t="shared" si="0"/>
        <v>200</v>
      </c>
      <c r="J27" s="104">
        <v>0</v>
      </c>
      <c r="K27" s="104">
        <f t="shared" si="1"/>
        <v>200</v>
      </c>
    </row>
    <row r="28" spans="2:29" x14ac:dyDescent="0.3">
      <c r="B28" s="102">
        <v>43844</v>
      </c>
      <c r="C28" s="103" t="s">
        <v>15120</v>
      </c>
      <c r="D28" s="103" t="s">
        <v>15116</v>
      </c>
      <c r="E28" s="103" t="s">
        <v>15113</v>
      </c>
      <c r="F28" s="103" t="s">
        <v>15140</v>
      </c>
      <c r="G28" s="103">
        <v>1</v>
      </c>
      <c r="H28" s="104">
        <v>300</v>
      </c>
      <c r="I28" s="104">
        <f t="shared" si="0"/>
        <v>300</v>
      </c>
      <c r="J28" s="104">
        <v>20</v>
      </c>
      <c r="K28" s="104">
        <f t="shared" si="1"/>
        <v>280</v>
      </c>
    </row>
    <row r="29" spans="2:29" x14ac:dyDescent="0.3">
      <c r="B29" s="102">
        <v>43844</v>
      </c>
      <c r="C29" s="103" t="s">
        <v>15108</v>
      </c>
      <c r="D29" s="103" t="s">
        <v>15109</v>
      </c>
      <c r="E29" s="103" t="s">
        <v>15117</v>
      </c>
      <c r="F29" s="103" t="s">
        <v>15145</v>
      </c>
      <c r="G29" s="103">
        <v>5</v>
      </c>
      <c r="H29" s="104">
        <v>10</v>
      </c>
      <c r="I29" s="104">
        <f t="shared" si="0"/>
        <v>10</v>
      </c>
      <c r="J29" s="104">
        <v>0</v>
      </c>
      <c r="K29" s="104">
        <f t="shared" si="1"/>
        <v>50</v>
      </c>
    </row>
    <row r="30" spans="2:29" x14ac:dyDescent="0.3">
      <c r="B30" s="102">
        <v>43845</v>
      </c>
      <c r="C30" s="103" t="s">
        <v>15115</v>
      </c>
      <c r="D30" s="103" t="s">
        <v>15112</v>
      </c>
      <c r="E30" s="103" t="s">
        <v>15110</v>
      </c>
      <c r="F30" s="103" t="s">
        <v>15146</v>
      </c>
      <c r="G30" s="103">
        <v>2</v>
      </c>
      <c r="H30" s="104">
        <v>50</v>
      </c>
      <c r="I30" s="104">
        <f t="shared" si="0"/>
        <v>50</v>
      </c>
      <c r="J30" s="104">
        <v>5</v>
      </c>
      <c r="K30" s="104">
        <f t="shared" si="1"/>
        <v>95</v>
      </c>
    </row>
    <row r="31" spans="2:29" x14ac:dyDescent="0.3">
      <c r="B31" s="102">
        <v>43845</v>
      </c>
      <c r="C31" s="103" t="s">
        <v>15120</v>
      </c>
      <c r="D31" s="103" t="s">
        <v>15116</v>
      </c>
      <c r="E31" s="103" t="s">
        <v>15117</v>
      </c>
      <c r="F31" s="103" t="s">
        <v>15147</v>
      </c>
      <c r="G31" s="103">
        <v>1</v>
      </c>
      <c r="H31" s="104">
        <v>500</v>
      </c>
      <c r="I31" s="104">
        <f t="shared" si="0"/>
        <v>500</v>
      </c>
      <c r="J31" s="104">
        <v>50</v>
      </c>
      <c r="K31" s="104">
        <f t="shared" si="1"/>
        <v>450</v>
      </c>
      <c r="Z31" s="99" t="s">
        <v>15306</v>
      </c>
      <c r="AC31" s="99" t="s">
        <v>15320</v>
      </c>
    </row>
    <row r="32" spans="2:29" x14ac:dyDescent="0.3">
      <c r="B32" s="102">
        <v>43846</v>
      </c>
      <c r="C32" s="103" t="s">
        <v>15108</v>
      </c>
      <c r="D32" s="103" t="s">
        <v>15112</v>
      </c>
      <c r="E32" s="103" t="s">
        <v>15110</v>
      </c>
      <c r="F32" s="103" t="s">
        <v>15119</v>
      </c>
      <c r="G32" s="103">
        <v>1</v>
      </c>
      <c r="H32" s="104">
        <v>800</v>
      </c>
      <c r="I32" s="104">
        <f t="shared" si="0"/>
        <v>800</v>
      </c>
      <c r="J32" s="104">
        <v>50</v>
      </c>
      <c r="K32" s="104">
        <f t="shared" si="1"/>
        <v>750</v>
      </c>
      <c r="U32" s="121" t="s">
        <v>15316</v>
      </c>
      <c r="V32" s="121"/>
      <c r="Y32" s="99" t="s">
        <v>15307</v>
      </c>
      <c r="Z32" s="111">
        <f>V33*V34</f>
        <v>325000000</v>
      </c>
      <c r="AC32" s="99" t="s">
        <v>15321</v>
      </c>
    </row>
    <row r="33" spans="2:34" x14ac:dyDescent="0.3">
      <c r="B33" s="102">
        <v>43846</v>
      </c>
      <c r="C33" s="103" t="s">
        <v>15115</v>
      </c>
      <c r="D33" s="103" t="s">
        <v>15116</v>
      </c>
      <c r="E33" s="103" t="s">
        <v>15117</v>
      </c>
      <c r="F33" s="103" t="s">
        <v>15118</v>
      </c>
      <c r="G33" s="103">
        <v>2</v>
      </c>
      <c r="H33" s="104">
        <v>400</v>
      </c>
      <c r="I33" s="104">
        <f t="shared" si="0"/>
        <v>400</v>
      </c>
      <c r="J33" s="104">
        <v>0</v>
      </c>
      <c r="K33" s="104">
        <f t="shared" si="1"/>
        <v>800</v>
      </c>
      <c r="U33" s="99" t="s">
        <v>15298</v>
      </c>
      <c r="V33" s="111">
        <v>65000</v>
      </c>
      <c r="Y33" s="99" t="s">
        <v>15308</v>
      </c>
      <c r="Z33" s="111">
        <f>V33*V35</f>
        <v>227500000</v>
      </c>
      <c r="AC33" s="99" t="s">
        <v>15319</v>
      </c>
    </row>
    <row r="34" spans="2:34" x14ac:dyDescent="0.3">
      <c r="B34" s="102">
        <v>43847</v>
      </c>
      <c r="C34" s="103" t="s">
        <v>15120</v>
      </c>
      <c r="D34" s="103" t="s">
        <v>15109</v>
      </c>
      <c r="E34" s="103" t="s">
        <v>15113</v>
      </c>
      <c r="F34" s="103" t="s">
        <v>15114</v>
      </c>
      <c r="G34" s="103">
        <v>3</v>
      </c>
      <c r="H34" s="104">
        <v>25</v>
      </c>
      <c r="I34" s="104">
        <f t="shared" si="0"/>
        <v>25</v>
      </c>
      <c r="J34" s="104">
        <v>5</v>
      </c>
      <c r="K34" s="104">
        <f t="shared" si="1"/>
        <v>70</v>
      </c>
      <c r="U34" s="99" t="s">
        <v>15299</v>
      </c>
      <c r="V34" s="111">
        <v>5000</v>
      </c>
      <c r="Y34" s="112" t="s">
        <v>15309</v>
      </c>
      <c r="Z34" s="113">
        <f>Z32-Z33</f>
        <v>97500000</v>
      </c>
    </row>
    <row r="35" spans="2:34" x14ac:dyDescent="0.3">
      <c r="B35" s="102">
        <v>43847</v>
      </c>
      <c r="C35" s="103" t="s">
        <v>15108</v>
      </c>
      <c r="D35" s="103" t="s">
        <v>15112</v>
      </c>
      <c r="E35" s="103" t="s">
        <v>15117</v>
      </c>
      <c r="F35" s="103" t="s">
        <v>15148</v>
      </c>
      <c r="G35" s="103">
        <v>4</v>
      </c>
      <c r="H35" s="104">
        <v>15</v>
      </c>
      <c r="I35" s="104">
        <f t="shared" si="0"/>
        <v>15</v>
      </c>
      <c r="J35" s="104">
        <v>0</v>
      </c>
      <c r="K35" s="104">
        <f t="shared" si="1"/>
        <v>60</v>
      </c>
      <c r="U35" s="99" t="s">
        <v>15300</v>
      </c>
      <c r="V35" s="111">
        <v>3500</v>
      </c>
      <c r="Y35" s="99" t="s">
        <v>15310</v>
      </c>
      <c r="Z35" s="111">
        <f>V36</f>
        <v>38000000</v>
      </c>
    </row>
    <row r="36" spans="2:34" x14ac:dyDescent="0.3">
      <c r="B36" s="102">
        <v>43848</v>
      </c>
      <c r="C36" s="103" t="s">
        <v>15115</v>
      </c>
      <c r="D36" s="103" t="s">
        <v>15116</v>
      </c>
      <c r="E36" s="103" t="s">
        <v>15110</v>
      </c>
      <c r="F36" s="103" t="s">
        <v>15126</v>
      </c>
      <c r="G36" s="103">
        <v>2</v>
      </c>
      <c r="H36" s="104">
        <v>500</v>
      </c>
      <c r="I36" s="104">
        <f t="shared" si="0"/>
        <v>500</v>
      </c>
      <c r="J36" s="104">
        <v>10</v>
      </c>
      <c r="K36" s="104">
        <f t="shared" si="1"/>
        <v>990</v>
      </c>
      <c r="U36" s="99" t="s">
        <v>15301</v>
      </c>
      <c r="V36" s="111">
        <v>38000000</v>
      </c>
      <c r="Y36" s="112" t="s">
        <v>15311</v>
      </c>
      <c r="Z36" s="113">
        <f>Z34-Z35</f>
        <v>59500000</v>
      </c>
    </row>
    <row r="37" spans="2:34" x14ac:dyDescent="0.3">
      <c r="B37" s="102">
        <v>43848</v>
      </c>
      <c r="C37" s="103" t="s">
        <v>15120</v>
      </c>
      <c r="D37" s="103" t="s">
        <v>15109</v>
      </c>
      <c r="E37" s="103" t="s">
        <v>15117</v>
      </c>
      <c r="F37" s="103" t="s">
        <v>15149</v>
      </c>
      <c r="G37" s="103">
        <v>1</v>
      </c>
      <c r="H37" s="104">
        <v>200</v>
      </c>
      <c r="I37" s="104">
        <f t="shared" si="0"/>
        <v>200</v>
      </c>
      <c r="J37" s="104">
        <v>0</v>
      </c>
      <c r="K37" s="104">
        <f t="shared" si="1"/>
        <v>200</v>
      </c>
      <c r="U37" s="99" t="s">
        <v>15302</v>
      </c>
      <c r="V37" s="110">
        <v>0.3</v>
      </c>
      <c r="Y37" s="99" t="s">
        <v>15312</v>
      </c>
      <c r="Z37" s="111">
        <f>V39*Z32</f>
        <v>22750000.000000004</v>
      </c>
    </row>
    <row r="38" spans="2:34" x14ac:dyDescent="0.3">
      <c r="B38" s="102">
        <v>43849</v>
      </c>
      <c r="C38" s="103" t="s">
        <v>15108</v>
      </c>
      <c r="D38" s="103" t="s">
        <v>15112</v>
      </c>
      <c r="E38" s="103" t="s">
        <v>15113</v>
      </c>
      <c r="F38" s="103" t="s">
        <v>15129</v>
      </c>
      <c r="G38" s="103">
        <v>2</v>
      </c>
      <c r="H38" s="104">
        <v>80</v>
      </c>
      <c r="I38" s="104">
        <f t="shared" si="0"/>
        <v>80</v>
      </c>
      <c r="J38" s="104">
        <v>0</v>
      </c>
      <c r="K38" s="104">
        <f t="shared" si="1"/>
        <v>160</v>
      </c>
      <c r="U38" s="99" t="s">
        <v>15305</v>
      </c>
      <c r="V38" s="110">
        <v>0.05</v>
      </c>
      <c r="Y38" s="112" t="s">
        <v>15313</v>
      </c>
      <c r="Z38" s="113">
        <f>Z36-Z37</f>
        <v>36750000</v>
      </c>
    </row>
    <row r="39" spans="2:34" x14ac:dyDescent="0.3">
      <c r="B39" s="102">
        <v>43849</v>
      </c>
      <c r="C39" s="103" t="s">
        <v>15115</v>
      </c>
      <c r="D39" s="103" t="s">
        <v>15116</v>
      </c>
      <c r="E39" s="103" t="s">
        <v>15117</v>
      </c>
      <c r="F39" s="103" t="s">
        <v>15150</v>
      </c>
      <c r="G39" s="103">
        <v>1</v>
      </c>
      <c r="H39" s="104">
        <v>600</v>
      </c>
      <c r="I39" s="104">
        <f t="shared" si="0"/>
        <v>600</v>
      </c>
      <c r="J39" s="104">
        <v>30</v>
      </c>
      <c r="K39" s="104">
        <f t="shared" si="1"/>
        <v>570</v>
      </c>
      <c r="U39" s="99" t="s">
        <v>15304</v>
      </c>
      <c r="V39" s="110">
        <v>7.0000000000000007E-2</v>
      </c>
      <c r="Y39" s="99" t="s">
        <v>15303</v>
      </c>
      <c r="Z39" s="111">
        <f>V38*Z32</f>
        <v>16250000</v>
      </c>
    </row>
    <row r="40" spans="2:34" x14ac:dyDescent="0.3">
      <c r="B40" s="102">
        <v>43850</v>
      </c>
      <c r="C40" s="103" t="s">
        <v>15120</v>
      </c>
      <c r="D40" s="103" t="s">
        <v>15109</v>
      </c>
      <c r="E40" s="103" t="s">
        <v>15110</v>
      </c>
      <c r="F40" s="103" t="s">
        <v>15128</v>
      </c>
      <c r="G40" s="103">
        <v>1</v>
      </c>
      <c r="H40" s="104">
        <v>150</v>
      </c>
      <c r="I40" s="104">
        <f t="shared" si="0"/>
        <v>150</v>
      </c>
      <c r="J40" s="104">
        <v>0</v>
      </c>
      <c r="K40" s="104">
        <f t="shared" si="1"/>
        <v>150</v>
      </c>
      <c r="Y40" s="112" t="s">
        <v>15314</v>
      </c>
      <c r="Z40" s="113">
        <f>Z38-Z39</f>
        <v>20500000</v>
      </c>
    </row>
    <row r="41" spans="2:34" x14ac:dyDescent="0.3">
      <c r="B41" s="102">
        <v>43850</v>
      </c>
      <c r="C41" s="103" t="s">
        <v>15108</v>
      </c>
      <c r="D41" s="103" t="s">
        <v>15112</v>
      </c>
      <c r="E41" s="103" t="s">
        <v>15113</v>
      </c>
      <c r="F41" s="103" t="s">
        <v>15134</v>
      </c>
      <c r="G41" s="103">
        <v>2</v>
      </c>
      <c r="H41" s="104">
        <v>60</v>
      </c>
      <c r="I41" s="104">
        <f t="shared" si="0"/>
        <v>60</v>
      </c>
      <c r="J41" s="104">
        <v>5</v>
      </c>
      <c r="K41" s="104">
        <f t="shared" si="1"/>
        <v>115</v>
      </c>
      <c r="Y41" s="99" t="s">
        <v>15315</v>
      </c>
      <c r="Z41" s="111">
        <f>V37*Z40</f>
        <v>6150000</v>
      </c>
    </row>
    <row r="42" spans="2:34" x14ac:dyDescent="0.3">
      <c r="B42" s="102">
        <v>43851</v>
      </c>
      <c r="C42" s="103" t="s">
        <v>15115</v>
      </c>
      <c r="D42" s="103" t="s">
        <v>15116</v>
      </c>
      <c r="E42" s="103" t="s">
        <v>15117</v>
      </c>
      <c r="F42" s="103" t="s">
        <v>15121</v>
      </c>
      <c r="G42" s="103">
        <v>1</v>
      </c>
      <c r="H42" s="104">
        <v>350</v>
      </c>
      <c r="I42" s="104">
        <f t="shared" si="0"/>
        <v>350</v>
      </c>
      <c r="J42" s="104">
        <v>0</v>
      </c>
      <c r="K42" s="104">
        <f t="shared" si="1"/>
        <v>350</v>
      </c>
      <c r="U42" s="99" t="s">
        <v>15318</v>
      </c>
      <c r="V42" s="111">
        <v>45000000</v>
      </c>
      <c r="Y42" s="112" t="s">
        <v>15317</v>
      </c>
      <c r="Z42" s="113">
        <f>Z40-Z41</f>
        <v>14350000</v>
      </c>
    </row>
    <row r="43" spans="2:34" x14ac:dyDescent="0.3">
      <c r="B43" s="102">
        <v>43851</v>
      </c>
      <c r="C43" s="103" t="s">
        <v>15120</v>
      </c>
      <c r="D43" s="103" t="s">
        <v>15109</v>
      </c>
      <c r="E43" s="103" t="s">
        <v>15110</v>
      </c>
      <c r="F43" s="103" t="s">
        <v>15151</v>
      </c>
      <c r="G43" s="103">
        <v>1</v>
      </c>
      <c r="H43" s="104">
        <v>300</v>
      </c>
      <c r="I43" s="104">
        <f t="shared" si="0"/>
        <v>300</v>
      </c>
      <c r="J43" s="104">
        <v>20</v>
      </c>
      <c r="K43" s="104">
        <f t="shared" si="1"/>
        <v>280</v>
      </c>
    </row>
    <row r="44" spans="2:34" x14ac:dyDescent="0.3">
      <c r="B44" s="102">
        <v>43852</v>
      </c>
      <c r="C44" s="103" t="s">
        <v>15108</v>
      </c>
      <c r="D44" s="103" t="s">
        <v>15112</v>
      </c>
      <c r="E44" s="103" t="s">
        <v>15113</v>
      </c>
      <c r="F44" s="103" t="s">
        <v>15125</v>
      </c>
      <c r="G44" s="103">
        <v>1</v>
      </c>
      <c r="H44" s="104">
        <v>120</v>
      </c>
      <c r="I44" s="104">
        <f t="shared" si="0"/>
        <v>120</v>
      </c>
      <c r="J44" s="104">
        <v>0</v>
      </c>
      <c r="K44" s="104">
        <f t="shared" si="1"/>
        <v>120</v>
      </c>
      <c r="X44" s="112" t="s">
        <v>15317</v>
      </c>
      <c r="Y44" s="112"/>
      <c r="Z44" s="112"/>
      <c r="AA44" s="112"/>
    </row>
    <row r="45" spans="2:34" x14ac:dyDescent="0.3">
      <c r="B45" s="102">
        <v>43852</v>
      </c>
      <c r="C45" s="103" t="s">
        <v>15115</v>
      </c>
      <c r="D45" s="103" t="s">
        <v>15116</v>
      </c>
      <c r="E45" s="103" t="s">
        <v>15117</v>
      </c>
      <c r="F45" s="103" t="s">
        <v>15123</v>
      </c>
      <c r="G45" s="103">
        <v>2</v>
      </c>
      <c r="H45" s="104">
        <v>50</v>
      </c>
      <c r="I45" s="104">
        <f t="shared" si="0"/>
        <v>50</v>
      </c>
      <c r="J45" s="104">
        <v>0</v>
      </c>
      <c r="K45" s="104">
        <f t="shared" si="1"/>
        <v>100</v>
      </c>
      <c r="X45" s="114">
        <f>Z42</f>
        <v>14350000</v>
      </c>
      <c r="Y45" s="114"/>
      <c r="Z45" s="114"/>
      <c r="AA45" s="114"/>
      <c r="AB45" s="99" t="s">
        <v>15321</v>
      </c>
    </row>
    <row r="46" spans="2:34" x14ac:dyDescent="0.3">
      <c r="B46" s="102">
        <v>43853</v>
      </c>
      <c r="C46" s="103" t="s">
        <v>15120</v>
      </c>
      <c r="D46" s="103" t="s">
        <v>15109</v>
      </c>
      <c r="E46" s="103" t="s">
        <v>15110</v>
      </c>
      <c r="F46" s="103" t="s">
        <v>15124</v>
      </c>
      <c r="G46" s="103">
        <v>1</v>
      </c>
      <c r="H46" s="104">
        <v>600</v>
      </c>
      <c r="I46" s="104">
        <f t="shared" si="0"/>
        <v>600</v>
      </c>
      <c r="J46" s="104">
        <v>0</v>
      </c>
      <c r="K46" s="104">
        <f t="shared" si="1"/>
        <v>600</v>
      </c>
      <c r="W46" s="111">
        <v>35000</v>
      </c>
      <c r="X46" s="114">
        <f t="dataTable" ref="X46:X54" dt2D="0" dtr="0" r1="V33"/>
        <v>-4550000.0000000019</v>
      </c>
      <c r="Y46" s="114"/>
      <c r="Z46" s="114" t="s">
        <v>15317</v>
      </c>
      <c r="AA46" s="114"/>
    </row>
    <row r="47" spans="2:34" x14ac:dyDescent="0.3">
      <c r="B47" s="102">
        <v>43853</v>
      </c>
      <c r="C47" s="103" t="s">
        <v>15108</v>
      </c>
      <c r="D47" s="103" t="s">
        <v>15112</v>
      </c>
      <c r="E47" s="103" t="s">
        <v>15117</v>
      </c>
      <c r="F47" s="103" t="s">
        <v>15152</v>
      </c>
      <c r="G47" s="103">
        <v>1</v>
      </c>
      <c r="H47" s="104">
        <v>30</v>
      </c>
      <c r="I47" s="104">
        <f t="shared" si="0"/>
        <v>30</v>
      </c>
      <c r="J47" s="104">
        <v>0</v>
      </c>
      <c r="K47" s="104">
        <f t="shared" si="1"/>
        <v>30</v>
      </c>
      <c r="W47" s="111">
        <v>40000</v>
      </c>
      <c r="X47" s="114">
        <v>-1400000.0000000014</v>
      </c>
      <c r="Y47" s="114"/>
      <c r="Z47" s="114"/>
      <c r="AA47" s="116">
        <f>Z42</f>
        <v>14350000</v>
      </c>
      <c r="AB47" s="116">
        <v>2000</v>
      </c>
      <c r="AC47" s="112">
        <v>2500</v>
      </c>
      <c r="AD47" s="116">
        <v>3000</v>
      </c>
      <c r="AE47" s="112">
        <v>3500</v>
      </c>
      <c r="AF47" s="116">
        <v>4000</v>
      </c>
      <c r="AG47" s="112">
        <v>4500</v>
      </c>
      <c r="AH47" s="116">
        <v>5000</v>
      </c>
    </row>
    <row r="48" spans="2:34" x14ac:dyDescent="0.3">
      <c r="B48" s="102">
        <v>43854</v>
      </c>
      <c r="C48" s="103" t="s">
        <v>15115</v>
      </c>
      <c r="D48" s="103" t="s">
        <v>15116</v>
      </c>
      <c r="E48" s="103" t="s">
        <v>15113</v>
      </c>
      <c r="F48" s="103" t="s">
        <v>15153</v>
      </c>
      <c r="G48" s="103">
        <v>3</v>
      </c>
      <c r="H48" s="104">
        <v>70</v>
      </c>
      <c r="I48" s="104">
        <f t="shared" si="0"/>
        <v>70</v>
      </c>
      <c r="J48" s="104">
        <v>10</v>
      </c>
      <c r="K48" s="104">
        <f t="shared" si="1"/>
        <v>200</v>
      </c>
      <c r="W48" s="111">
        <v>45000</v>
      </c>
      <c r="X48" s="114">
        <v>1749999.9999999986</v>
      </c>
      <c r="Y48" s="114"/>
      <c r="Z48" s="114"/>
      <c r="AA48" s="117">
        <v>0.15</v>
      </c>
      <c r="AB48" s="111">
        <f t="dataTable" ref="AB48:AH56" dt2D="1" dtr="1" r1="V35" r2="V37" ca="1"/>
        <v>100300000</v>
      </c>
      <c r="AC48" s="111">
        <v>72675000</v>
      </c>
      <c r="AD48" s="111">
        <v>45050000</v>
      </c>
      <c r="AE48" s="111">
        <v>17425000</v>
      </c>
      <c r="AF48" s="111">
        <v>-10200000.000000004</v>
      </c>
      <c r="AG48" s="111">
        <v>-37825000</v>
      </c>
      <c r="AH48" s="111">
        <v>-65450000</v>
      </c>
    </row>
    <row r="49" spans="2:34" x14ac:dyDescent="0.3">
      <c r="B49" s="102">
        <v>43854</v>
      </c>
      <c r="C49" s="103" t="s">
        <v>15120</v>
      </c>
      <c r="D49" s="103" t="s">
        <v>15109</v>
      </c>
      <c r="E49" s="103" t="s">
        <v>15117</v>
      </c>
      <c r="F49" s="103" t="s">
        <v>15154</v>
      </c>
      <c r="G49" s="103">
        <v>1</v>
      </c>
      <c r="H49" s="104">
        <v>250</v>
      </c>
      <c r="I49" s="104">
        <f t="shared" si="0"/>
        <v>250</v>
      </c>
      <c r="J49" s="104">
        <v>30</v>
      </c>
      <c r="K49" s="104">
        <f t="shared" si="1"/>
        <v>220</v>
      </c>
      <c r="V49" s="99" t="s">
        <v>15319</v>
      </c>
      <c r="W49" s="111">
        <v>50000</v>
      </c>
      <c r="X49" s="114">
        <v>4900000</v>
      </c>
      <c r="Y49" s="114"/>
      <c r="Z49" s="114" t="s">
        <v>15320</v>
      </c>
      <c r="AA49" s="117">
        <v>0.2</v>
      </c>
      <c r="AB49" s="111">
        <v>94400000</v>
      </c>
      <c r="AC49" s="111">
        <v>68400000</v>
      </c>
      <c r="AD49" s="111">
        <v>42400000</v>
      </c>
      <c r="AE49" s="111">
        <v>16400000</v>
      </c>
      <c r="AF49" s="111">
        <v>-9600000.0000000037</v>
      </c>
      <c r="AG49" s="111">
        <v>-35600000</v>
      </c>
      <c r="AH49" s="111">
        <v>-61600000</v>
      </c>
    </row>
    <row r="50" spans="2:34" x14ac:dyDescent="0.3">
      <c r="B50" s="102">
        <v>43855</v>
      </c>
      <c r="C50" s="103" t="s">
        <v>15115</v>
      </c>
      <c r="D50" s="103" t="s">
        <v>15116</v>
      </c>
      <c r="E50" s="103" t="s">
        <v>15110</v>
      </c>
      <c r="F50" s="103" t="s">
        <v>15144</v>
      </c>
      <c r="G50" s="103">
        <v>1</v>
      </c>
      <c r="H50" s="104">
        <v>200</v>
      </c>
      <c r="I50" s="104">
        <f t="shared" si="0"/>
        <v>200</v>
      </c>
      <c r="J50" s="104">
        <v>5</v>
      </c>
      <c r="K50" s="104">
        <f t="shared" si="1"/>
        <v>195</v>
      </c>
      <c r="W50" s="111">
        <v>55000</v>
      </c>
      <c r="X50" s="114">
        <v>8050000</v>
      </c>
      <c r="Y50" s="114"/>
      <c r="Z50" s="114"/>
      <c r="AA50" s="117">
        <v>0.25</v>
      </c>
      <c r="AB50" s="111">
        <v>88500000</v>
      </c>
      <c r="AC50" s="111">
        <v>64125000</v>
      </c>
      <c r="AD50" s="111">
        <v>39750000</v>
      </c>
      <c r="AE50" s="111">
        <v>15375000</v>
      </c>
      <c r="AF50" s="111">
        <v>-9000000.0000000037</v>
      </c>
      <c r="AG50" s="111">
        <v>-33375000</v>
      </c>
      <c r="AH50" s="111">
        <v>-57750000</v>
      </c>
    </row>
    <row r="51" spans="2:34" x14ac:dyDescent="0.3">
      <c r="B51" s="102">
        <v>43856</v>
      </c>
      <c r="C51" s="103" t="s">
        <v>15120</v>
      </c>
      <c r="D51" s="103" t="s">
        <v>15109</v>
      </c>
      <c r="E51" s="103" t="s">
        <v>15117</v>
      </c>
      <c r="F51" s="103" t="s">
        <v>15135</v>
      </c>
      <c r="G51" s="103">
        <v>2</v>
      </c>
      <c r="H51" s="104">
        <v>20</v>
      </c>
      <c r="I51" s="104">
        <f t="shared" si="0"/>
        <v>20</v>
      </c>
      <c r="J51" s="104">
        <v>0</v>
      </c>
      <c r="K51" s="104">
        <f t="shared" si="1"/>
        <v>40</v>
      </c>
      <c r="W51" s="111">
        <v>60000</v>
      </c>
      <c r="X51" s="114">
        <v>11199999.999999996</v>
      </c>
      <c r="Y51" s="114"/>
      <c r="Z51" s="114"/>
      <c r="AA51" s="117">
        <v>0.3</v>
      </c>
      <c r="AB51" s="111">
        <v>82600000</v>
      </c>
      <c r="AC51" s="111">
        <v>59850000</v>
      </c>
      <c r="AD51" s="111">
        <v>37100000</v>
      </c>
      <c r="AE51" s="111">
        <v>14350000</v>
      </c>
      <c r="AF51" s="111">
        <v>-8400000.0000000037</v>
      </c>
      <c r="AG51" s="111">
        <v>-31150000</v>
      </c>
      <c r="AH51" s="111">
        <v>-53900000</v>
      </c>
    </row>
    <row r="52" spans="2:34" x14ac:dyDescent="0.3">
      <c r="B52" s="102">
        <v>43856</v>
      </c>
      <c r="C52" s="103" t="s">
        <v>15108</v>
      </c>
      <c r="D52" s="103" t="s">
        <v>15112</v>
      </c>
      <c r="E52" s="103" t="s">
        <v>15113</v>
      </c>
      <c r="F52" s="103" t="s">
        <v>15140</v>
      </c>
      <c r="G52" s="103">
        <v>1</v>
      </c>
      <c r="H52" s="104">
        <v>150</v>
      </c>
      <c r="I52" s="104">
        <f t="shared" si="0"/>
        <v>150</v>
      </c>
      <c r="J52" s="104">
        <v>0</v>
      </c>
      <c r="K52" s="104">
        <f t="shared" si="1"/>
        <v>150</v>
      </c>
      <c r="W52" s="111">
        <v>65000</v>
      </c>
      <c r="X52" s="114">
        <v>14350000</v>
      </c>
      <c r="Y52" s="114"/>
      <c r="Z52" s="114"/>
      <c r="AA52" s="117">
        <v>0.35</v>
      </c>
      <c r="AB52" s="111">
        <v>76700000</v>
      </c>
      <c r="AC52" s="111">
        <v>55575000</v>
      </c>
      <c r="AD52" s="111">
        <v>34450000</v>
      </c>
      <c r="AE52" s="111">
        <v>13325000</v>
      </c>
      <c r="AF52" s="111">
        <v>-7800000.0000000028</v>
      </c>
      <c r="AG52" s="111">
        <v>-28925000</v>
      </c>
      <c r="AH52" s="111">
        <v>-50050000</v>
      </c>
    </row>
    <row r="53" spans="2:34" x14ac:dyDescent="0.3">
      <c r="B53" s="102">
        <v>43857</v>
      </c>
      <c r="C53" s="103" t="s">
        <v>15115</v>
      </c>
      <c r="D53" s="103" t="s">
        <v>15116</v>
      </c>
      <c r="E53" s="103" t="s">
        <v>15110</v>
      </c>
      <c r="F53" s="103" t="s">
        <v>15155</v>
      </c>
      <c r="G53" s="103">
        <v>1</v>
      </c>
      <c r="H53" s="104">
        <v>100</v>
      </c>
      <c r="I53" s="104">
        <f t="shared" si="0"/>
        <v>100</v>
      </c>
      <c r="J53" s="104">
        <v>0</v>
      </c>
      <c r="K53" s="104">
        <f t="shared" si="1"/>
        <v>100</v>
      </c>
      <c r="W53" s="111">
        <v>70000</v>
      </c>
      <c r="X53" s="114">
        <v>17500000</v>
      </c>
      <c r="Y53" s="114"/>
      <c r="Z53" s="114"/>
      <c r="AA53" s="117">
        <v>0.4</v>
      </c>
      <c r="AB53" s="111">
        <v>70800000</v>
      </c>
      <c r="AC53" s="111">
        <v>51300000</v>
      </c>
      <c r="AD53" s="111">
        <v>31800000</v>
      </c>
      <c r="AE53" s="111">
        <v>12300000</v>
      </c>
      <c r="AF53" s="111">
        <v>-7200000.0000000019</v>
      </c>
      <c r="AG53" s="111">
        <v>-26700000</v>
      </c>
      <c r="AH53" s="111">
        <v>-46200000</v>
      </c>
    </row>
    <row r="54" spans="2:34" x14ac:dyDescent="0.3">
      <c r="B54" s="102">
        <v>43857</v>
      </c>
      <c r="C54" s="103" t="s">
        <v>15120</v>
      </c>
      <c r="D54" s="103" t="s">
        <v>15109</v>
      </c>
      <c r="E54" s="103" t="s">
        <v>15117</v>
      </c>
      <c r="F54" s="103" t="s">
        <v>15156</v>
      </c>
      <c r="G54" s="103">
        <v>1</v>
      </c>
      <c r="H54" s="104">
        <v>80</v>
      </c>
      <c r="I54" s="104">
        <f t="shared" si="0"/>
        <v>80</v>
      </c>
      <c r="J54" s="104">
        <v>10</v>
      </c>
      <c r="K54" s="104">
        <f t="shared" si="1"/>
        <v>70</v>
      </c>
      <c r="W54" s="111">
        <v>75000</v>
      </c>
      <c r="X54" s="114">
        <v>20650000</v>
      </c>
      <c r="Y54" s="114"/>
      <c r="Z54" s="114"/>
      <c r="AA54" s="117">
        <v>0.45</v>
      </c>
      <c r="AB54" s="111">
        <v>64900000</v>
      </c>
      <c r="AC54" s="111">
        <v>47025000</v>
      </c>
      <c r="AD54" s="111">
        <v>29150000</v>
      </c>
      <c r="AE54" s="111">
        <v>11275000</v>
      </c>
      <c r="AF54" s="111">
        <v>-6600000.0000000019</v>
      </c>
      <c r="AG54" s="111">
        <v>-24475000</v>
      </c>
      <c r="AH54" s="111">
        <v>-42350000</v>
      </c>
    </row>
    <row r="55" spans="2:34" x14ac:dyDescent="0.3">
      <c r="B55" s="102">
        <v>43858</v>
      </c>
      <c r="C55" s="103" t="s">
        <v>15108</v>
      </c>
      <c r="D55" s="103" t="s">
        <v>15112</v>
      </c>
      <c r="E55" s="103" t="s">
        <v>15113</v>
      </c>
      <c r="F55" s="103" t="s">
        <v>15157</v>
      </c>
      <c r="G55" s="103">
        <v>3</v>
      </c>
      <c r="H55" s="104">
        <v>20</v>
      </c>
      <c r="I55" s="104">
        <f t="shared" si="0"/>
        <v>20</v>
      </c>
      <c r="J55" s="104">
        <v>5</v>
      </c>
      <c r="K55" s="104">
        <f t="shared" si="1"/>
        <v>55</v>
      </c>
      <c r="AA55" s="117">
        <v>0.5</v>
      </c>
      <c r="AB55" s="111">
        <v>59000000</v>
      </c>
      <c r="AC55" s="111">
        <v>42750000</v>
      </c>
      <c r="AD55" s="111">
        <v>26500000</v>
      </c>
      <c r="AE55" s="111">
        <v>10250000</v>
      </c>
      <c r="AF55" s="111">
        <v>-6000000.0000000019</v>
      </c>
      <c r="AG55" s="111">
        <v>-22250000</v>
      </c>
      <c r="AH55" s="111">
        <v>-38500000</v>
      </c>
    </row>
    <row r="56" spans="2:34" x14ac:dyDescent="0.3">
      <c r="B56" s="102">
        <v>43858</v>
      </c>
      <c r="C56" s="103" t="s">
        <v>15115</v>
      </c>
      <c r="D56" s="103" t="s">
        <v>15116</v>
      </c>
      <c r="E56" s="103" t="s">
        <v>15117</v>
      </c>
      <c r="F56" s="103" t="s">
        <v>15154</v>
      </c>
      <c r="G56" s="103">
        <v>1</v>
      </c>
      <c r="H56" s="104">
        <v>300</v>
      </c>
      <c r="I56" s="104">
        <f t="shared" si="0"/>
        <v>300</v>
      </c>
      <c r="J56" s="104">
        <v>20</v>
      </c>
      <c r="K56" s="104">
        <f t="shared" si="1"/>
        <v>280</v>
      </c>
      <c r="AA56" s="117">
        <v>0.55000000000000004</v>
      </c>
      <c r="AB56" s="111">
        <v>53099999.999999993</v>
      </c>
      <c r="AC56" s="111">
        <v>38474999.999999993</v>
      </c>
      <c r="AD56" s="111">
        <v>23849999.999999996</v>
      </c>
      <c r="AE56" s="111">
        <v>9225000</v>
      </c>
      <c r="AF56" s="111">
        <v>-5400000.0000000009</v>
      </c>
      <c r="AG56" s="111">
        <v>-20024999.999999996</v>
      </c>
      <c r="AH56" s="111">
        <v>-34650000</v>
      </c>
    </row>
    <row r="57" spans="2:34" x14ac:dyDescent="0.3">
      <c r="B57" s="102">
        <v>43859</v>
      </c>
      <c r="C57" s="103" t="s">
        <v>15120</v>
      </c>
      <c r="D57" s="103" t="s">
        <v>15109</v>
      </c>
      <c r="E57" s="103" t="s">
        <v>15110</v>
      </c>
      <c r="F57" s="103" t="s">
        <v>15119</v>
      </c>
      <c r="G57" s="103">
        <v>1</v>
      </c>
      <c r="H57" s="104">
        <v>800</v>
      </c>
      <c r="I57" s="104">
        <f t="shared" si="0"/>
        <v>800</v>
      </c>
      <c r="J57" s="104">
        <v>50</v>
      </c>
      <c r="K57" s="104">
        <f t="shared" si="1"/>
        <v>750</v>
      </c>
      <c r="AA57" s="115"/>
    </row>
    <row r="58" spans="2:34" x14ac:dyDescent="0.3">
      <c r="B58" s="102">
        <v>43859</v>
      </c>
      <c r="C58" s="103" t="s">
        <v>15108</v>
      </c>
      <c r="D58" s="103" t="s">
        <v>15112</v>
      </c>
      <c r="E58" s="103" t="s">
        <v>15117</v>
      </c>
      <c r="F58" s="103" t="s">
        <v>15152</v>
      </c>
      <c r="G58" s="103">
        <v>2</v>
      </c>
      <c r="H58" s="104">
        <v>40</v>
      </c>
      <c r="I58" s="104">
        <f t="shared" si="0"/>
        <v>40</v>
      </c>
      <c r="J58" s="104">
        <v>5</v>
      </c>
      <c r="K58" s="104">
        <f t="shared" si="1"/>
        <v>75</v>
      </c>
      <c r="AA58" s="115"/>
    </row>
    <row r="59" spans="2:34" x14ac:dyDescent="0.3">
      <c r="B59" s="102">
        <v>43860</v>
      </c>
      <c r="C59" s="103" t="s">
        <v>15115</v>
      </c>
      <c r="D59" s="103" t="s">
        <v>15116</v>
      </c>
      <c r="E59" s="103" t="s">
        <v>15113</v>
      </c>
      <c r="F59" s="103" t="s">
        <v>15143</v>
      </c>
      <c r="G59" s="103">
        <v>2</v>
      </c>
      <c r="H59" s="104">
        <v>50</v>
      </c>
      <c r="I59" s="104">
        <f t="shared" si="0"/>
        <v>50</v>
      </c>
      <c r="J59" s="104">
        <v>0</v>
      </c>
      <c r="K59" s="104">
        <f t="shared" si="1"/>
        <v>100</v>
      </c>
      <c r="AA59" s="115"/>
    </row>
    <row r="60" spans="2:34" x14ac:dyDescent="0.3">
      <c r="B60" s="102">
        <v>43860</v>
      </c>
      <c r="C60" s="103" t="s">
        <v>15120</v>
      </c>
      <c r="D60" s="103" t="s">
        <v>15109</v>
      </c>
      <c r="E60" s="103" t="s">
        <v>15117</v>
      </c>
      <c r="F60" s="103" t="s">
        <v>15147</v>
      </c>
      <c r="G60" s="103">
        <v>1</v>
      </c>
      <c r="H60" s="104">
        <v>900</v>
      </c>
      <c r="I60" s="104">
        <f t="shared" si="0"/>
        <v>900</v>
      </c>
      <c r="J60" s="104">
        <v>0</v>
      </c>
      <c r="K60" s="104">
        <f t="shared" si="1"/>
        <v>900</v>
      </c>
    </row>
    <row r="61" spans="2:34" x14ac:dyDescent="0.3">
      <c r="B61" s="102">
        <v>43861</v>
      </c>
      <c r="C61" s="103" t="s">
        <v>15108</v>
      </c>
      <c r="D61" s="103" t="s">
        <v>15112</v>
      </c>
      <c r="E61" s="103" t="s">
        <v>15110</v>
      </c>
      <c r="F61" s="103" t="s">
        <v>15151</v>
      </c>
      <c r="G61" s="103">
        <v>1</v>
      </c>
      <c r="H61" s="104">
        <v>300</v>
      </c>
      <c r="I61" s="104">
        <f t="shared" si="0"/>
        <v>300</v>
      </c>
      <c r="J61" s="104">
        <v>0</v>
      </c>
      <c r="K61" s="104">
        <f t="shared" si="1"/>
        <v>300</v>
      </c>
    </row>
    <row r="62" spans="2:34" x14ac:dyDescent="0.3">
      <c r="B62" s="102">
        <v>43861</v>
      </c>
      <c r="C62" s="103" t="s">
        <v>15115</v>
      </c>
      <c r="D62" s="103" t="s">
        <v>15116</v>
      </c>
      <c r="E62" s="103" t="s">
        <v>15117</v>
      </c>
      <c r="F62" s="103" t="s">
        <v>15130</v>
      </c>
      <c r="G62" s="103">
        <v>1</v>
      </c>
      <c r="H62" s="104">
        <v>400</v>
      </c>
      <c r="I62" s="104">
        <f t="shared" si="0"/>
        <v>400</v>
      </c>
      <c r="J62" s="104">
        <v>10</v>
      </c>
      <c r="K62" s="104">
        <f t="shared" si="1"/>
        <v>390</v>
      </c>
    </row>
    <row r="63" spans="2:34" x14ac:dyDescent="0.3">
      <c r="B63" s="102">
        <v>43862</v>
      </c>
      <c r="C63" s="103" t="s">
        <v>15120</v>
      </c>
      <c r="D63" s="103" t="s">
        <v>15109</v>
      </c>
      <c r="E63" s="103" t="s">
        <v>15113</v>
      </c>
      <c r="F63" s="103" t="s">
        <v>15125</v>
      </c>
      <c r="G63" s="103">
        <v>1</v>
      </c>
      <c r="H63" s="104">
        <v>120</v>
      </c>
      <c r="I63" s="104">
        <f t="shared" si="0"/>
        <v>120</v>
      </c>
      <c r="J63" s="104">
        <v>0</v>
      </c>
      <c r="K63" s="104">
        <f t="shared" si="1"/>
        <v>120</v>
      </c>
    </row>
    <row r="64" spans="2:34" x14ac:dyDescent="0.3">
      <c r="B64" s="102">
        <v>43862</v>
      </c>
      <c r="C64" s="103" t="s">
        <v>15108</v>
      </c>
      <c r="D64" s="103" t="s">
        <v>15112</v>
      </c>
      <c r="E64" s="103" t="s">
        <v>15117</v>
      </c>
      <c r="F64" s="103" t="s">
        <v>15123</v>
      </c>
      <c r="G64" s="103">
        <v>3</v>
      </c>
      <c r="H64" s="104">
        <v>60</v>
      </c>
      <c r="I64" s="104">
        <f t="shared" si="0"/>
        <v>60</v>
      </c>
      <c r="J64" s="104">
        <v>5</v>
      </c>
      <c r="K64" s="104">
        <f t="shared" si="1"/>
        <v>175</v>
      </c>
    </row>
    <row r="65" spans="2:11" x14ac:dyDescent="0.3">
      <c r="B65" s="102">
        <v>43863</v>
      </c>
      <c r="C65" s="103" t="s">
        <v>15115</v>
      </c>
      <c r="D65" s="103" t="s">
        <v>15116</v>
      </c>
      <c r="E65" s="103" t="s">
        <v>15110</v>
      </c>
      <c r="F65" s="103" t="s">
        <v>15126</v>
      </c>
      <c r="G65" s="103">
        <v>2</v>
      </c>
      <c r="H65" s="104">
        <v>500</v>
      </c>
      <c r="I65" s="104">
        <f t="shared" si="0"/>
        <v>500</v>
      </c>
      <c r="J65" s="104">
        <v>0</v>
      </c>
      <c r="K65" s="104">
        <f t="shared" si="1"/>
        <v>1000</v>
      </c>
    </row>
    <row r="66" spans="2:11" x14ac:dyDescent="0.3">
      <c r="B66" s="102">
        <v>43863</v>
      </c>
      <c r="C66" s="103" t="s">
        <v>15120</v>
      </c>
      <c r="D66" s="103" t="s">
        <v>15109</v>
      </c>
      <c r="E66" s="103" t="s">
        <v>15117</v>
      </c>
      <c r="F66" s="103" t="s">
        <v>15127</v>
      </c>
      <c r="G66" s="103">
        <v>1</v>
      </c>
      <c r="H66" s="104">
        <v>200</v>
      </c>
      <c r="I66" s="104">
        <f t="shared" si="0"/>
        <v>200</v>
      </c>
      <c r="J66" s="104">
        <v>0</v>
      </c>
      <c r="K66" s="104">
        <f t="shared" si="1"/>
        <v>200</v>
      </c>
    </row>
    <row r="67" spans="2:11" x14ac:dyDescent="0.3">
      <c r="B67" s="102">
        <v>43864</v>
      </c>
      <c r="C67" s="103" t="s">
        <v>15108</v>
      </c>
      <c r="D67" s="103" t="s">
        <v>15112</v>
      </c>
      <c r="E67" s="103" t="s">
        <v>15113</v>
      </c>
      <c r="F67" s="103" t="s">
        <v>15134</v>
      </c>
      <c r="G67" s="103">
        <v>2</v>
      </c>
      <c r="H67" s="104">
        <v>60</v>
      </c>
      <c r="I67" s="104">
        <f t="shared" ref="I67:I101" si="3">(100%+$N$3)*H67</f>
        <v>60</v>
      </c>
      <c r="J67" s="104">
        <v>0</v>
      </c>
      <c r="K67" s="104">
        <f t="shared" ref="K67:K101" si="4">G67*I67-J67</f>
        <v>120</v>
      </c>
    </row>
    <row r="68" spans="2:11" x14ac:dyDescent="0.3">
      <c r="B68" s="102">
        <v>43865</v>
      </c>
      <c r="C68" s="103" t="s">
        <v>15120</v>
      </c>
      <c r="D68" s="103" t="s">
        <v>15109</v>
      </c>
      <c r="E68" s="103" t="s">
        <v>15110</v>
      </c>
      <c r="F68" s="103" t="s">
        <v>15128</v>
      </c>
      <c r="G68" s="103">
        <v>1</v>
      </c>
      <c r="H68" s="104">
        <v>100</v>
      </c>
      <c r="I68" s="104">
        <f t="shared" si="3"/>
        <v>100</v>
      </c>
      <c r="J68" s="104">
        <v>0</v>
      </c>
      <c r="K68" s="104">
        <f t="shared" si="4"/>
        <v>100</v>
      </c>
    </row>
    <row r="69" spans="2:11" x14ac:dyDescent="0.3">
      <c r="B69" s="102">
        <v>43865</v>
      </c>
      <c r="C69" s="103" t="s">
        <v>15108</v>
      </c>
      <c r="D69" s="103" t="s">
        <v>15112</v>
      </c>
      <c r="E69" s="103" t="s">
        <v>15117</v>
      </c>
      <c r="F69" s="103" t="s">
        <v>15145</v>
      </c>
      <c r="G69" s="103">
        <v>2</v>
      </c>
      <c r="H69" s="104">
        <v>25</v>
      </c>
      <c r="I69" s="104">
        <f t="shared" si="3"/>
        <v>25</v>
      </c>
      <c r="J69" s="104">
        <v>10</v>
      </c>
      <c r="K69" s="104">
        <f t="shared" si="4"/>
        <v>40</v>
      </c>
    </row>
    <row r="70" spans="2:11" x14ac:dyDescent="0.3">
      <c r="B70" s="102">
        <v>43866</v>
      </c>
      <c r="C70" s="103" t="s">
        <v>15115</v>
      </c>
      <c r="D70" s="103" t="s">
        <v>15116</v>
      </c>
      <c r="E70" s="103" t="s">
        <v>15113</v>
      </c>
      <c r="F70" s="103" t="s">
        <v>15129</v>
      </c>
      <c r="G70" s="103">
        <v>1</v>
      </c>
      <c r="H70" s="104">
        <v>80</v>
      </c>
      <c r="I70" s="104">
        <f t="shared" si="3"/>
        <v>80</v>
      </c>
      <c r="J70" s="104">
        <v>5</v>
      </c>
      <c r="K70" s="104">
        <f t="shared" si="4"/>
        <v>75</v>
      </c>
    </row>
    <row r="71" spans="2:11" x14ac:dyDescent="0.3">
      <c r="B71" s="102">
        <v>43866</v>
      </c>
      <c r="C71" s="103" t="s">
        <v>15120</v>
      </c>
      <c r="D71" s="103" t="s">
        <v>15109</v>
      </c>
      <c r="E71" s="103" t="s">
        <v>15117</v>
      </c>
      <c r="F71" s="103" t="s">
        <v>15158</v>
      </c>
      <c r="G71" s="103">
        <v>1</v>
      </c>
      <c r="H71" s="104">
        <v>600</v>
      </c>
      <c r="I71" s="104">
        <f t="shared" si="3"/>
        <v>600</v>
      </c>
      <c r="J71" s="104">
        <v>20</v>
      </c>
      <c r="K71" s="104">
        <f t="shared" si="4"/>
        <v>580</v>
      </c>
    </row>
    <row r="72" spans="2:11" x14ac:dyDescent="0.3">
      <c r="B72" s="102">
        <v>43867</v>
      </c>
      <c r="C72" s="103" t="s">
        <v>15108</v>
      </c>
      <c r="D72" s="103" t="s">
        <v>15112</v>
      </c>
      <c r="E72" s="103" t="s">
        <v>15110</v>
      </c>
      <c r="F72" s="103" t="s">
        <v>15159</v>
      </c>
      <c r="G72" s="103">
        <v>1</v>
      </c>
      <c r="H72" s="104">
        <v>40</v>
      </c>
      <c r="I72" s="104">
        <f t="shared" si="3"/>
        <v>40</v>
      </c>
      <c r="J72" s="104">
        <v>0</v>
      </c>
      <c r="K72" s="104">
        <f t="shared" si="4"/>
        <v>40</v>
      </c>
    </row>
    <row r="73" spans="2:11" x14ac:dyDescent="0.3">
      <c r="B73" s="102">
        <v>43867</v>
      </c>
      <c r="C73" s="103" t="s">
        <v>15115</v>
      </c>
      <c r="D73" s="103" t="s">
        <v>15116</v>
      </c>
      <c r="E73" s="103" t="s">
        <v>15117</v>
      </c>
      <c r="F73" s="103" t="s">
        <v>15121</v>
      </c>
      <c r="G73" s="103">
        <v>1</v>
      </c>
      <c r="H73" s="104">
        <v>250</v>
      </c>
      <c r="I73" s="104">
        <f t="shared" si="3"/>
        <v>250</v>
      </c>
      <c r="J73" s="104">
        <v>0</v>
      </c>
      <c r="K73" s="104">
        <f t="shared" si="4"/>
        <v>250</v>
      </c>
    </row>
    <row r="74" spans="2:11" x14ac:dyDescent="0.3">
      <c r="B74" s="102">
        <v>43868</v>
      </c>
      <c r="C74" s="103" t="s">
        <v>15120</v>
      </c>
      <c r="D74" s="103" t="s">
        <v>15109</v>
      </c>
      <c r="E74" s="103" t="s">
        <v>15113</v>
      </c>
      <c r="F74" s="103" t="s">
        <v>15114</v>
      </c>
      <c r="G74" s="103">
        <v>3</v>
      </c>
      <c r="H74" s="104">
        <v>15</v>
      </c>
      <c r="I74" s="104">
        <f t="shared" si="3"/>
        <v>15</v>
      </c>
      <c r="J74" s="104">
        <v>0</v>
      </c>
      <c r="K74" s="104">
        <f t="shared" si="4"/>
        <v>45</v>
      </c>
    </row>
    <row r="75" spans="2:11" x14ac:dyDescent="0.3">
      <c r="B75" s="102">
        <v>43868</v>
      </c>
      <c r="C75" s="103" t="s">
        <v>15108</v>
      </c>
      <c r="D75" s="103" t="s">
        <v>15112</v>
      </c>
      <c r="E75" s="103" t="s">
        <v>15117</v>
      </c>
      <c r="F75" s="103" t="s">
        <v>15160</v>
      </c>
      <c r="G75" s="103">
        <v>1</v>
      </c>
      <c r="H75" s="104">
        <v>30</v>
      </c>
      <c r="I75" s="104">
        <f t="shared" si="3"/>
        <v>30</v>
      </c>
      <c r="J75" s="104">
        <v>5</v>
      </c>
      <c r="K75" s="104">
        <f t="shared" si="4"/>
        <v>25</v>
      </c>
    </row>
    <row r="76" spans="2:11" x14ac:dyDescent="0.3">
      <c r="B76" s="102">
        <v>43869</v>
      </c>
      <c r="C76" s="103" t="s">
        <v>15115</v>
      </c>
      <c r="D76" s="103" t="s">
        <v>15116</v>
      </c>
      <c r="E76" s="103" t="s">
        <v>15110</v>
      </c>
      <c r="F76" s="103" t="s">
        <v>15124</v>
      </c>
      <c r="G76" s="103">
        <v>1</v>
      </c>
      <c r="H76" s="104">
        <v>400</v>
      </c>
      <c r="I76" s="104">
        <f t="shared" si="3"/>
        <v>400</v>
      </c>
      <c r="J76" s="104">
        <v>10</v>
      </c>
      <c r="K76" s="104">
        <f t="shared" si="4"/>
        <v>390</v>
      </c>
    </row>
    <row r="77" spans="2:11" x14ac:dyDescent="0.3">
      <c r="B77" s="102">
        <v>43869</v>
      </c>
      <c r="C77" s="103" t="s">
        <v>15120</v>
      </c>
      <c r="D77" s="103" t="s">
        <v>15109</v>
      </c>
      <c r="E77" s="103" t="s">
        <v>15117</v>
      </c>
      <c r="F77" s="103" t="s">
        <v>15149</v>
      </c>
      <c r="G77" s="103">
        <v>1</v>
      </c>
      <c r="H77" s="104">
        <v>150</v>
      </c>
      <c r="I77" s="104">
        <f t="shared" si="3"/>
        <v>150</v>
      </c>
      <c r="J77" s="104">
        <v>0</v>
      </c>
      <c r="K77" s="104">
        <f t="shared" si="4"/>
        <v>150</v>
      </c>
    </row>
    <row r="78" spans="2:11" x14ac:dyDescent="0.3">
      <c r="B78" s="102">
        <v>43870</v>
      </c>
      <c r="C78" s="103" t="s">
        <v>15108</v>
      </c>
      <c r="D78" s="103" t="s">
        <v>15112</v>
      </c>
      <c r="E78" s="103" t="s">
        <v>15113</v>
      </c>
      <c r="F78" s="103" t="s">
        <v>15138</v>
      </c>
      <c r="G78" s="103">
        <v>2</v>
      </c>
      <c r="H78" s="104">
        <v>70</v>
      </c>
      <c r="I78" s="104">
        <f t="shared" si="3"/>
        <v>70</v>
      </c>
      <c r="J78" s="104">
        <v>5</v>
      </c>
      <c r="K78" s="104">
        <f t="shared" si="4"/>
        <v>135</v>
      </c>
    </row>
    <row r="79" spans="2:11" x14ac:dyDescent="0.3">
      <c r="B79" s="102">
        <v>43870</v>
      </c>
      <c r="C79" s="103" t="s">
        <v>15115</v>
      </c>
      <c r="D79" s="103" t="s">
        <v>15116</v>
      </c>
      <c r="E79" s="103" t="s">
        <v>15117</v>
      </c>
      <c r="F79" s="103" t="s">
        <v>15118</v>
      </c>
      <c r="G79" s="103">
        <v>1</v>
      </c>
      <c r="H79" s="104">
        <v>1000</v>
      </c>
      <c r="I79" s="104">
        <f t="shared" si="3"/>
        <v>1000</v>
      </c>
      <c r="J79" s="104">
        <v>50</v>
      </c>
      <c r="K79" s="104">
        <f t="shared" si="4"/>
        <v>950</v>
      </c>
    </row>
    <row r="80" spans="2:11" ht="34.5" x14ac:dyDescent="0.3">
      <c r="B80" s="102">
        <v>43871</v>
      </c>
      <c r="C80" s="103" t="s">
        <v>15120</v>
      </c>
      <c r="D80" s="103" t="s">
        <v>15109</v>
      </c>
      <c r="E80" s="103" t="s">
        <v>15110</v>
      </c>
      <c r="F80" s="103" t="s">
        <v>15161</v>
      </c>
      <c r="G80" s="103">
        <v>2</v>
      </c>
      <c r="H80" s="104">
        <v>20</v>
      </c>
      <c r="I80" s="104">
        <f t="shared" si="3"/>
        <v>20</v>
      </c>
      <c r="J80" s="104">
        <v>0</v>
      </c>
      <c r="K80" s="104">
        <f t="shared" si="4"/>
        <v>40</v>
      </c>
    </row>
    <row r="81" spans="2:11" x14ac:dyDescent="0.3">
      <c r="B81" s="102">
        <v>43871</v>
      </c>
      <c r="C81" s="103" t="s">
        <v>15108</v>
      </c>
      <c r="D81" s="103" t="s">
        <v>15112</v>
      </c>
      <c r="E81" s="103" t="s">
        <v>15117</v>
      </c>
      <c r="F81" s="103" t="s">
        <v>15154</v>
      </c>
      <c r="G81" s="103">
        <v>1</v>
      </c>
      <c r="H81" s="104">
        <v>200</v>
      </c>
      <c r="I81" s="104">
        <f t="shared" si="3"/>
        <v>200</v>
      </c>
      <c r="J81" s="104">
        <v>20</v>
      </c>
      <c r="K81" s="104">
        <f t="shared" si="4"/>
        <v>180</v>
      </c>
    </row>
    <row r="82" spans="2:11" x14ac:dyDescent="0.3">
      <c r="B82" s="102">
        <v>43872</v>
      </c>
      <c r="C82" s="103" t="s">
        <v>15115</v>
      </c>
      <c r="D82" s="103" t="s">
        <v>15116</v>
      </c>
      <c r="E82" s="103" t="s">
        <v>15113</v>
      </c>
      <c r="F82" s="103" t="s">
        <v>15162</v>
      </c>
      <c r="G82" s="103">
        <v>1</v>
      </c>
      <c r="H82" s="104">
        <v>200</v>
      </c>
      <c r="I82" s="104">
        <f t="shared" si="3"/>
        <v>200</v>
      </c>
      <c r="J82" s="104">
        <v>0</v>
      </c>
      <c r="K82" s="104">
        <f t="shared" si="4"/>
        <v>200</v>
      </c>
    </row>
    <row r="83" spans="2:11" x14ac:dyDescent="0.3">
      <c r="B83" s="102">
        <v>43872</v>
      </c>
      <c r="C83" s="103" t="s">
        <v>15120</v>
      </c>
      <c r="D83" s="103" t="s">
        <v>15109</v>
      </c>
      <c r="E83" s="103" t="s">
        <v>15117</v>
      </c>
      <c r="F83" s="103" t="s">
        <v>15163</v>
      </c>
      <c r="G83" s="103">
        <v>1</v>
      </c>
      <c r="H83" s="104">
        <v>400</v>
      </c>
      <c r="I83" s="104">
        <f t="shared" si="3"/>
        <v>400</v>
      </c>
      <c r="J83" s="104">
        <v>10</v>
      </c>
      <c r="K83" s="104">
        <f t="shared" si="4"/>
        <v>390</v>
      </c>
    </row>
    <row r="84" spans="2:11" x14ac:dyDescent="0.3">
      <c r="B84" s="102">
        <v>43873</v>
      </c>
      <c r="C84" s="103" t="s">
        <v>15108</v>
      </c>
      <c r="D84" s="103" t="s">
        <v>15112</v>
      </c>
      <c r="E84" s="103" t="s">
        <v>15110</v>
      </c>
      <c r="F84" s="103" t="s">
        <v>15164</v>
      </c>
      <c r="G84" s="103">
        <v>1</v>
      </c>
      <c r="H84" s="104">
        <v>60</v>
      </c>
      <c r="I84" s="104">
        <f t="shared" si="3"/>
        <v>60</v>
      </c>
      <c r="J84" s="104">
        <v>5</v>
      </c>
      <c r="K84" s="104">
        <f t="shared" si="4"/>
        <v>55</v>
      </c>
    </row>
    <row r="85" spans="2:11" x14ac:dyDescent="0.3">
      <c r="B85" s="102">
        <v>43873</v>
      </c>
      <c r="C85" s="103" t="s">
        <v>15115</v>
      </c>
      <c r="D85" s="103" t="s">
        <v>15116</v>
      </c>
      <c r="E85" s="103" t="s">
        <v>15117</v>
      </c>
      <c r="F85" s="103" t="s">
        <v>15165</v>
      </c>
      <c r="G85" s="103">
        <v>2</v>
      </c>
      <c r="H85" s="104">
        <v>80</v>
      </c>
      <c r="I85" s="104">
        <f t="shared" si="3"/>
        <v>80</v>
      </c>
      <c r="J85" s="104">
        <v>0</v>
      </c>
      <c r="K85" s="104">
        <f t="shared" si="4"/>
        <v>160</v>
      </c>
    </row>
    <row r="86" spans="2:11" x14ac:dyDescent="0.3">
      <c r="B86" s="102">
        <v>43874</v>
      </c>
      <c r="C86" s="103" t="s">
        <v>15120</v>
      </c>
      <c r="D86" s="103" t="s">
        <v>15109</v>
      </c>
      <c r="E86" s="103" t="s">
        <v>15113</v>
      </c>
      <c r="F86" s="103" t="s">
        <v>15134</v>
      </c>
      <c r="G86" s="103">
        <v>1</v>
      </c>
      <c r="H86" s="104">
        <v>50</v>
      </c>
      <c r="I86" s="104">
        <f t="shared" si="3"/>
        <v>50</v>
      </c>
      <c r="J86" s="104">
        <v>0</v>
      </c>
      <c r="K86" s="104">
        <f t="shared" si="4"/>
        <v>50</v>
      </c>
    </row>
    <row r="87" spans="2:11" x14ac:dyDescent="0.3">
      <c r="B87" s="102">
        <v>43874</v>
      </c>
      <c r="C87" s="103" t="s">
        <v>15108</v>
      </c>
      <c r="D87" s="103" t="s">
        <v>15112</v>
      </c>
      <c r="E87" s="103" t="s">
        <v>15117</v>
      </c>
      <c r="F87" s="103" t="s">
        <v>15166</v>
      </c>
      <c r="G87" s="103">
        <v>2</v>
      </c>
      <c r="H87" s="104">
        <v>35</v>
      </c>
      <c r="I87" s="104">
        <f t="shared" si="3"/>
        <v>35</v>
      </c>
      <c r="J87" s="104">
        <v>5</v>
      </c>
      <c r="K87" s="104">
        <f t="shared" si="4"/>
        <v>65</v>
      </c>
    </row>
    <row r="88" spans="2:11" ht="34.5" x14ac:dyDescent="0.3">
      <c r="B88" s="102">
        <v>43875</v>
      </c>
      <c r="C88" s="103" t="s">
        <v>15115</v>
      </c>
      <c r="D88" s="103" t="s">
        <v>15116</v>
      </c>
      <c r="E88" s="103" t="s">
        <v>15110</v>
      </c>
      <c r="F88" s="103" t="s">
        <v>15167</v>
      </c>
      <c r="G88" s="103">
        <v>1</v>
      </c>
      <c r="H88" s="104">
        <v>120</v>
      </c>
      <c r="I88" s="104">
        <f t="shared" si="3"/>
        <v>120</v>
      </c>
      <c r="J88" s="104">
        <v>0</v>
      </c>
      <c r="K88" s="104">
        <f t="shared" si="4"/>
        <v>120</v>
      </c>
    </row>
    <row r="89" spans="2:11" x14ac:dyDescent="0.3">
      <c r="B89" s="102">
        <v>43875</v>
      </c>
      <c r="C89" s="103" t="s">
        <v>15120</v>
      </c>
      <c r="D89" s="103" t="s">
        <v>15109</v>
      </c>
      <c r="E89" s="103" t="s">
        <v>15117</v>
      </c>
      <c r="F89" s="103" t="s">
        <v>15135</v>
      </c>
      <c r="G89" s="103">
        <v>2</v>
      </c>
      <c r="H89" s="104">
        <v>20</v>
      </c>
      <c r="I89" s="104">
        <f t="shared" si="3"/>
        <v>20</v>
      </c>
      <c r="J89" s="104">
        <v>0</v>
      </c>
      <c r="K89" s="104">
        <f t="shared" si="4"/>
        <v>40</v>
      </c>
    </row>
    <row r="90" spans="2:11" x14ac:dyDescent="0.3">
      <c r="B90" s="102">
        <v>43876</v>
      </c>
      <c r="C90" s="103" t="s">
        <v>15108</v>
      </c>
      <c r="D90" s="103" t="s">
        <v>15112</v>
      </c>
      <c r="E90" s="103" t="s">
        <v>15113</v>
      </c>
      <c r="F90" s="103" t="s">
        <v>15125</v>
      </c>
      <c r="G90" s="103">
        <v>1</v>
      </c>
      <c r="H90" s="104">
        <v>150</v>
      </c>
      <c r="I90" s="104">
        <f t="shared" si="3"/>
        <v>150</v>
      </c>
      <c r="J90" s="104">
        <v>20</v>
      </c>
      <c r="K90" s="104">
        <f t="shared" si="4"/>
        <v>130</v>
      </c>
    </row>
    <row r="91" spans="2:11" x14ac:dyDescent="0.3">
      <c r="B91" s="102">
        <v>43876</v>
      </c>
      <c r="C91" s="103" t="s">
        <v>15115</v>
      </c>
      <c r="D91" s="103" t="s">
        <v>15116</v>
      </c>
      <c r="E91" s="103" t="s">
        <v>15117</v>
      </c>
      <c r="F91" s="103" t="s">
        <v>15168</v>
      </c>
      <c r="G91" s="103">
        <v>4</v>
      </c>
      <c r="H91" s="104">
        <v>40</v>
      </c>
      <c r="I91" s="104">
        <f t="shared" si="3"/>
        <v>40</v>
      </c>
      <c r="J91" s="104">
        <v>10</v>
      </c>
      <c r="K91" s="104">
        <f t="shared" si="4"/>
        <v>150</v>
      </c>
    </row>
    <row r="92" spans="2:11" x14ac:dyDescent="0.3">
      <c r="B92" s="102">
        <v>43877</v>
      </c>
      <c r="C92" s="103" t="s">
        <v>15120</v>
      </c>
      <c r="D92" s="103" t="s">
        <v>15109</v>
      </c>
      <c r="E92" s="103" t="s">
        <v>15110</v>
      </c>
      <c r="F92" s="103" t="s">
        <v>15169</v>
      </c>
      <c r="G92" s="103">
        <v>1</v>
      </c>
      <c r="H92" s="104">
        <v>300</v>
      </c>
      <c r="I92" s="104">
        <f t="shared" si="3"/>
        <v>300</v>
      </c>
      <c r="J92" s="104">
        <v>0</v>
      </c>
      <c r="K92" s="104">
        <f t="shared" si="4"/>
        <v>300</v>
      </c>
    </row>
    <row r="93" spans="2:11" x14ac:dyDescent="0.3">
      <c r="B93" s="102">
        <v>43877</v>
      </c>
      <c r="C93" s="103" t="s">
        <v>15108</v>
      </c>
      <c r="D93" s="103" t="s">
        <v>15112</v>
      </c>
      <c r="E93" s="103" t="s">
        <v>15117</v>
      </c>
      <c r="F93" s="103" t="s">
        <v>15170</v>
      </c>
      <c r="G93" s="103">
        <v>1</v>
      </c>
      <c r="H93" s="104">
        <v>50</v>
      </c>
      <c r="I93" s="104">
        <f t="shared" si="3"/>
        <v>50</v>
      </c>
      <c r="J93" s="104">
        <v>5</v>
      </c>
      <c r="K93" s="104">
        <f t="shared" si="4"/>
        <v>45</v>
      </c>
    </row>
    <row r="94" spans="2:11" x14ac:dyDescent="0.3">
      <c r="B94" s="102">
        <v>43878</v>
      </c>
      <c r="C94" s="103" t="s">
        <v>15115</v>
      </c>
      <c r="D94" s="103" t="s">
        <v>15116</v>
      </c>
      <c r="E94" s="103" t="s">
        <v>15113</v>
      </c>
      <c r="F94" s="103" t="s">
        <v>15171</v>
      </c>
      <c r="G94" s="103">
        <v>2</v>
      </c>
      <c r="H94" s="104">
        <v>80</v>
      </c>
      <c r="I94" s="104">
        <f t="shared" si="3"/>
        <v>80</v>
      </c>
      <c r="J94" s="104">
        <v>10</v>
      </c>
      <c r="K94" s="104">
        <f t="shared" si="4"/>
        <v>150</v>
      </c>
    </row>
    <row r="95" spans="2:11" x14ac:dyDescent="0.3">
      <c r="B95" s="102">
        <v>43878</v>
      </c>
      <c r="C95" s="103" t="s">
        <v>15120</v>
      </c>
      <c r="D95" s="103" t="s">
        <v>15109</v>
      </c>
      <c r="E95" s="103" t="s">
        <v>15117</v>
      </c>
      <c r="F95" s="103" t="s">
        <v>15130</v>
      </c>
      <c r="G95" s="103">
        <v>1</v>
      </c>
      <c r="H95" s="104">
        <v>400</v>
      </c>
      <c r="I95" s="104">
        <f t="shared" si="3"/>
        <v>400</v>
      </c>
      <c r="J95" s="104">
        <v>20</v>
      </c>
      <c r="K95" s="104">
        <f t="shared" si="4"/>
        <v>380</v>
      </c>
    </row>
    <row r="96" spans="2:11" x14ac:dyDescent="0.3">
      <c r="B96" s="102">
        <v>43879</v>
      </c>
      <c r="C96" s="103" t="s">
        <v>15108</v>
      </c>
      <c r="D96" s="103" t="s">
        <v>15112</v>
      </c>
      <c r="E96" s="103" t="s">
        <v>15110</v>
      </c>
      <c r="F96" s="103" t="s">
        <v>15172</v>
      </c>
      <c r="G96" s="103">
        <v>1</v>
      </c>
      <c r="H96" s="104">
        <v>80</v>
      </c>
      <c r="I96" s="104">
        <f t="shared" si="3"/>
        <v>80</v>
      </c>
      <c r="J96" s="104">
        <v>0</v>
      </c>
      <c r="K96" s="104">
        <f t="shared" si="4"/>
        <v>80</v>
      </c>
    </row>
    <row r="97" spans="2:11" x14ac:dyDescent="0.3">
      <c r="B97" s="102">
        <v>43879</v>
      </c>
      <c r="C97" s="103" t="s">
        <v>15115</v>
      </c>
      <c r="D97" s="103" t="s">
        <v>15116</v>
      </c>
      <c r="E97" s="103" t="s">
        <v>15117</v>
      </c>
      <c r="F97" s="103" t="s">
        <v>15127</v>
      </c>
      <c r="G97" s="103">
        <v>2</v>
      </c>
      <c r="H97" s="104">
        <v>200</v>
      </c>
      <c r="I97" s="104">
        <f t="shared" si="3"/>
        <v>200</v>
      </c>
      <c r="J97" s="104">
        <v>10</v>
      </c>
      <c r="K97" s="104">
        <f t="shared" si="4"/>
        <v>390</v>
      </c>
    </row>
    <row r="98" spans="2:11" x14ac:dyDescent="0.3">
      <c r="B98" s="102">
        <v>43880</v>
      </c>
      <c r="C98" s="103" t="s">
        <v>15120</v>
      </c>
      <c r="D98" s="103" t="s">
        <v>15109</v>
      </c>
      <c r="E98" s="103" t="s">
        <v>15113</v>
      </c>
      <c r="F98" s="103" t="s">
        <v>15140</v>
      </c>
      <c r="G98" s="103">
        <v>1</v>
      </c>
      <c r="H98" s="104">
        <v>150</v>
      </c>
      <c r="I98" s="104">
        <f t="shared" si="3"/>
        <v>150</v>
      </c>
      <c r="J98" s="104">
        <v>0</v>
      </c>
      <c r="K98" s="104">
        <f t="shared" si="4"/>
        <v>150</v>
      </c>
    </row>
    <row r="99" spans="2:11" x14ac:dyDescent="0.3">
      <c r="B99" s="102">
        <v>43880</v>
      </c>
      <c r="C99" s="103" t="s">
        <v>15108</v>
      </c>
      <c r="D99" s="103" t="s">
        <v>15112</v>
      </c>
      <c r="E99" s="103" t="s">
        <v>15117</v>
      </c>
      <c r="F99" s="103" t="s">
        <v>15173</v>
      </c>
      <c r="G99" s="103">
        <v>3</v>
      </c>
      <c r="H99" s="104">
        <v>25</v>
      </c>
      <c r="I99" s="104">
        <f t="shared" si="3"/>
        <v>25</v>
      </c>
      <c r="J99" s="104">
        <v>5</v>
      </c>
      <c r="K99" s="104">
        <f t="shared" si="4"/>
        <v>70</v>
      </c>
    </row>
    <row r="100" spans="2:11" x14ac:dyDescent="0.3">
      <c r="B100" s="102">
        <v>43881</v>
      </c>
      <c r="C100" s="103" t="s">
        <v>15115</v>
      </c>
      <c r="D100" s="103" t="s">
        <v>15116</v>
      </c>
      <c r="E100" s="103" t="s">
        <v>15110</v>
      </c>
      <c r="F100" s="103" t="s">
        <v>15119</v>
      </c>
      <c r="G100" s="103">
        <v>1</v>
      </c>
      <c r="H100" s="104">
        <v>1200</v>
      </c>
      <c r="I100" s="104">
        <f t="shared" si="3"/>
        <v>1200</v>
      </c>
      <c r="J100" s="104">
        <v>50</v>
      </c>
      <c r="K100" s="104">
        <f t="shared" si="4"/>
        <v>1150</v>
      </c>
    </row>
    <row r="101" spans="2:11" x14ac:dyDescent="0.3">
      <c r="B101" s="102">
        <v>43881</v>
      </c>
      <c r="C101" s="103" t="s">
        <v>15120</v>
      </c>
      <c r="D101" s="103" t="s">
        <v>15109</v>
      </c>
      <c r="E101" s="103" t="s">
        <v>15117</v>
      </c>
      <c r="F101" s="103" t="s">
        <v>15123</v>
      </c>
      <c r="G101" s="103">
        <v>2</v>
      </c>
      <c r="H101" s="104">
        <v>80</v>
      </c>
      <c r="I101" s="104">
        <f t="shared" si="3"/>
        <v>80</v>
      </c>
      <c r="J101" s="104">
        <v>0</v>
      </c>
      <c r="K101" s="104">
        <f t="shared" si="4"/>
        <v>160</v>
      </c>
    </row>
  </sheetData>
  <mergeCells count="1">
    <mergeCell ref="U32:V32"/>
  </mergeCells>
  <pageMargins left="0.7" right="0.7" top="0.75" bottom="0.75" header="0.3" footer="0.3"/>
  <pageSetup paperSize="9" orientation="portrait" horizontalDpi="4294967295" verticalDpi="4294967295" r:id="rId3"/>
  <drawing r:id="rId4"/>
  <extLst>
    <ext xmlns:x14="http://schemas.microsoft.com/office/spreadsheetml/2009/9/main" uri="{A8765BA9-456A-4dab-B4F3-ACF838C121DE}">
      <x14:slicerList>
        <x14:slicer r:id="rId5"/>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4E0698-0696-4EBB-9126-A675C2C56799}">
  <dimension ref="A1:P119"/>
  <sheetViews>
    <sheetView topLeftCell="A4" zoomScaleNormal="100" zoomScaleSheetLayoutView="100" workbookViewId="0">
      <selection activeCell="C17" sqref="C17"/>
    </sheetView>
  </sheetViews>
  <sheetFormatPr defaultColWidth="9.140625" defaultRowHeight="15.75" x14ac:dyDescent="0.25"/>
  <cols>
    <col min="1" max="3" width="9.140625" style="8"/>
    <col min="4" max="4" width="16.42578125" style="8" customWidth="1"/>
    <col min="5" max="5" width="13.140625" style="8" bestFit="1" customWidth="1"/>
    <col min="6" max="6" width="9.140625" style="8"/>
    <col min="7" max="7" width="28.7109375" style="8" customWidth="1"/>
    <col min="8" max="10" width="9.140625" style="8"/>
    <col min="11" max="11" width="8.85546875" style="8" customWidth="1"/>
    <col min="12" max="13" width="9.140625" style="8"/>
    <col min="14" max="14" width="3.140625" style="8" customWidth="1"/>
    <col min="15" max="15" width="11.140625" style="8" customWidth="1"/>
    <col min="16" max="16" width="9.140625" style="8"/>
    <col min="17" max="17" width="13.28515625" style="8" customWidth="1"/>
    <col min="18" max="16384" width="9.140625" style="8"/>
  </cols>
  <sheetData>
    <row r="1" spans="1:14" x14ac:dyDescent="0.25">
      <c r="A1" s="9" t="s">
        <v>10694</v>
      </c>
    </row>
    <row r="2" spans="1:14" s="10" customFormat="1" x14ac:dyDescent="0.25">
      <c r="A2" s="8" t="s">
        <v>10695</v>
      </c>
      <c r="B2" s="8"/>
      <c r="C2" s="8"/>
      <c r="D2" s="8"/>
      <c r="E2" s="8"/>
      <c r="F2" s="8"/>
      <c r="G2" s="8"/>
      <c r="H2" s="8"/>
      <c r="I2" s="8"/>
      <c r="J2" s="8"/>
      <c r="K2" s="8"/>
      <c r="L2" s="8"/>
      <c r="M2" s="8"/>
      <c r="N2" s="8"/>
    </row>
    <row r="3" spans="1:14" s="10" customFormat="1" x14ac:dyDescent="0.25">
      <c r="A3" s="8" t="s">
        <v>10696</v>
      </c>
      <c r="B3" s="8"/>
      <c r="C3" s="8"/>
      <c r="D3" s="8"/>
      <c r="E3" s="8"/>
      <c r="F3" s="8"/>
      <c r="G3" s="8"/>
      <c r="H3" s="8"/>
      <c r="I3" s="8"/>
      <c r="J3" s="8"/>
      <c r="K3" s="8"/>
      <c r="L3" s="8"/>
      <c r="M3" s="8"/>
      <c r="N3" s="8"/>
    </row>
    <row r="4" spans="1:14" s="10" customFormat="1" x14ac:dyDescent="0.25">
      <c r="A4" s="8" t="s">
        <v>10697</v>
      </c>
      <c r="B4" s="8"/>
      <c r="C4" s="8"/>
      <c r="D4" s="8"/>
      <c r="E4" s="8"/>
      <c r="F4" s="8"/>
      <c r="G4" s="8"/>
      <c r="H4" s="8"/>
      <c r="I4" s="8"/>
      <c r="J4" s="8"/>
      <c r="K4" s="8"/>
      <c r="L4" s="8"/>
      <c r="M4" s="8"/>
      <c r="N4" s="8"/>
    </row>
    <row r="5" spans="1:14" s="10" customFormat="1" x14ac:dyDescent="0.25">
      <c r="A5" s="8" t="s">
        <v>10698</v>
      </c>
      <c r="B5" s="8"/>
      <c r="C5" s="8"/>
      <c r="D5" s="8"/>
      <c r="E5" s="8"/>
      <c r="F5" s="8"/>
      <c r="G5" s="8"/>
      <c r="H5" s="8"/>
      <c r="I5" s="8"/>
      <c r="J5" s="8"/>
      <c r="K5" s="8"/>
      <c r="L5" s="8"/>
      <c r="M5" s="8"/>
      <c r="N5" s="8"/>
    </row>
    <row r="6" spans="1:14" s="10" customFormat="1" ht="14.25" customHeight="1" x14ac:dyDescent="0.25">
      <c r="A6" s="8"/>
      <c r="B6" s="8"/>
      <c r="C6" s="8"/>
      <c r="D6" s="8"/>
      <c r="E6" s="8"/>
      <c r="F6" s="8"/>
      <c r="G6" s="8"/>
      <c r="H6" s="8"/>
      <c r="I6" s="8"/>
      <c r="J6" s="8"/>
      <c r="K6" s="8"/>
      <c r="L6" s="8"/>
      <c r="M6" s="8"/>
      <c r="N6" s="8"/>
    </row>
    <row r="7" spans="1:14" s="10" customFormat="1" x14ac:dyDescent="0.25">
      <c r="A7" s="9" t="s">
        <v>10699</v>
      </c>
      <c r="B7" s="8"/>
      <c r="C7" s="8"/>
      <c r="D7" s="8"/>
      <c r="E7" s="8"/>
      <c r="F7" s="8"/>
      <c r="G7" s="8"/>
      <c r="H7" s="8"/>
      <c r="I7" s="8"/>
      <c r="J7" s="8"/>
      <c r="K7" s="8"/>
      <c r="L7" s="8"/>
      <c r="M7" s="8"/>
      <c r="N7" s="8"/>
    </row>
    <row r="8" spans="1:14" s="10" customFormat="1" x14ac:dyDescent="0.25">
      <c r="A8" s="8" t="s">
        <v>10700</v>
      </c>
      <c r="B8" s="8"/>
      <c r="C8" s="8"/>
      <c r="D8" s="8"/>
      <c r="E8" s="8"/>
      <c r="F8" s="8"/>
      <c r="G8" s="8"/>
      <c r="H8" s="8"/>
      <c r="I8" s="8"/>
      <c r="J8" s="8"/>
      <c r="K8" s="8"/>
      <c r="L8" s="8"/>
      <c r="M8" s="8"/>
      <c r="N8" s="8"/>
    </row>
    <row r="9" spans="1:14" s="10" customFormat="1" x14ac:dyDescent="0.25">
      <c r="A9" s="8"/>
      <c r="B9" s="8"/>
      <c r="C9" s="8"/>
      <c r="D9" s="8"/>
      <c r="E9" s="8"/>
      <c r="F9" s="8"/>
      <c r="G9" s="8"/>
      <c r="H9" s="8"/>
      <c r="I9" s="8"/>
      <c r="J9" s="8"/>
      <c r="K9" s="8"/>
      <c r="L9" s="8"/>
      <c r="M9" s="8"/>
      <c r="N9" s="8"/>
    </row>
    <row r="10" spans="1:14" s="10" customFormat="1" ht="18.75" customHeight="1" x14ac:dyDescent="0.25">
      <c r="A10" s="9" t="s">
        <v>10701</v>
      </c>
      <c r="B10" s="8"/>
      <c r="C10" s="8"/>
      <c r="D10" s="8"/>
      <c r="E10" s="8"/>
      <c r="F10" s="8"/>
      <c r="G10" s="8"/>
      <c r="H10" s="8"/>
      <c r="I10" s="8"/>
      <c r="J10" s="8"/>
      <c r="K10" s="8"/>
      <c r="L10" s="8"/>
      <c r="M10" s="8"/>
      <c r="N10" s="8"/>
    </row>
    <row r="11" spans="1:14" s="10" customFormat="1" x14ac:dyDescent="0.25">
      <c r="A11" s="8" t="s">
        <v>10702</v>
      </c>
      <c r="B11" s="8"/>
      <c r="C11" s="8"/>
      <c r="D11" s="8"/>
      <c r="E11" s="8"/>
      <c r="F11" s="8"/>
      <c r="G11" s="8"/>
      <c r="H11" s="8"/>
      <c r="I11" s="8"/>
      <c r="J11" s="8"/>
      <c r="K11" s="8"/>
      <c r="L11" s="8"/>
      <c r="M11" s="8"/>
      <c r="N11" s="8"/>
    </row>
    <row r="12" spans="1:14" s="10" customFormat="1" ht="12" customHeight="1" x14ac:dyDescent="0.25">
      <c r="A12" s="8"/>
      <c r="B12" s="8"/>
      <c r="C12" s="8"/>
      <c r="D12" s="8"/>
      <c r="E12" s="8"/>
      <c r="F12" s="8"/>
      <c r="G12" s="8"/>
      <c r="H12" s="8"/>
      <c r="I12" s="8"/>
      <c r="J12" s="8"/>
      <c r="K12" s="8"/>
      <c r="L12" s="8"/>
      <c r="M12" s="8"/>
      <c r="N12" s="8"/>
    </row>
    <row r="13" spans="1:14" s="10" customFormat="1" ht="19.5" customHeight="1" x14ac:dyDescent="0.25">
      <c r="A13" s="8" t="s">
        <v>10703</v>
      </c>
      <c r="B13" s="8"/>
      <c r="C13" s="8"/>
      <c r="D13" s="8"/>
      <c r="E13" s="8"/>
      <c r="F13" s="8"/>
      <c r="G13" s="8"/>
      <c r="H13" s="8"/>
      <c r="I13" s="8"/>
      <c r="J13" s="8"/>
      <c r="K13" s="8"/>
      <c r="L13" s="8"/>
      <c r="M13" s="122" t="s">
        <v>10704</v>
      </c>
      <c r="N13" s="122"/>
    </row>
    <row r="14" spans="1:14" s="10" customFormat="1" ht="19.5" customHeight="1" x14ac:dyDescent="0.25">
      <c r="A14" s="8"/>
      <c r="B14" s="8"/>
      <c r="C14" s="8"/>
      <c r="D14" s="8"/>
      <c r="E14" s="8"/>
      <c r="F14" s="8"/>
      <c r="G14" s="8"/>
      <c r="H14" s="8"/>
      <c r="I14" s="8"/>
      <c r="J14" s="8"/>
      <c r="K14" s="8"/>
      <c r="L14" s="8"/>
      <c r="M14" s="8"/>
      <c r="N14" s="8"/>
    </row>
    <row r="15" spans="1:14" s="10" customFormat="1" x14ac:dyDescent="0.25">
      <c r="A15" s="8" t="s">
        <v>10705</v>
      </c>
      <c r="B15" s="8"/>
      <c r="C15" s="8"/>
      <c r="D15" s="8"/>
      <c r="E15" s="8"/>
      <c r="F15" s="8"/>
      <c r="G15" s="8"/>
      <c r="H15" s="8"/>
      <c r="I15" s="8"/>
      <c r="J15" s="8"/>
      <c r="K15" s="8"/>
      <c r="L15" s="8"/>
      <c r="M15" s="8"/>
      <c r="N15" s="8"/>
    </row>
    <row r="16" spans="1:14" s="10" customFormat="1" x14ac:dyDescent="0.25">
      <c r="A16" s="8"/>
      <c r="B16" s="8"/>
      <c r="C16" s="8"/>
      <c r="D16" s="8"/>
      <c r="E16" s="8"/>
      <c r="F16" s="8"/>
      <c r="G16" s="8"/>
      <c r="H16" s="8"/>
      <c r="I16" s="8"/>
      <c r="J16" s="8"/>
      <c r="K16" s="8"/>
      <c r="L16" s="8"/>
      <c r="M16" s="8"/>
      <c r="N16" s="8"/>
    </row>
    <row r="17" spans="1:14" s="10" customFormat="1" x14ac:dyDescent="0.25">
      <c r="A17" s="8"/>
      <c r="B17" s="8" t="s">
        <v>10706</v>
      </c>
      <c r="C17" s="8"/>
      <c r="D17" s="8"/>
      <c r="E17" s="8"/>
      <c r="F17" s="8"/>
      <c r="G17" s="8"/>
      <c r="H17" s="8"/>
      <c r="I17" s="8"/>
      <c r="J17" s="8"/>
      <c r="K17" s="8"/>
      <c r="L17" s="8"/>
      <c r="M17" s="122" t="s">
        <v>10707</v>
      </c>
      <c r="N17" s="122"/>
    </row>
    <row r="18" spans="1:14" s="10" customFormat="1" x14ac:dyDescent="0.25">
      <c r="A18" s="8"/>
      <c r="B18" s="8"/>
      <c r="C18" s="8"/>
      <c r="D18" s="8"/>
      <c r="E18" s="8"/>
      <c r="F18" s="8"/>
      <c r="G18" s="8"/>
      <c r="H18" s="8"/>
      <c r="I18" s="8"/>
      <c r="J18" s="8"/>
      <c r="K18" s="8"/>
      <c r="L18" s="8"/>
      <c r="M18" s="8"/>
      <c r="N18" s="8"/>
    </row>
    <row r="19" spans="1:14" s="10" customFormat="1" x14ac:dyDescent="0.25">
      <c r="A19" s="8"/>
      <c r="B19" s="8" t="s">
        <v>10708</v>
      </c>
      <c r="C19" s="8"/>
      <c r="D19" s="8"/>
      <c r="E19" s="8"/>
      <c r="F19" s="8"/>
      <c r="G19" s="8"/>
      <c r="H19" s="8"/>
      <c r="I19" s="8"/>
      <c r="J19" s="8"/>
      <c r="K19" s="8"/>
      <c r="L19" s="8"/>
      <c r="M19" s="122" t="s">
        <v>10707</v>
      </c>
      <c r="N19" s="122"/>
    </row>
    <row r="20" spans="1:14" s="10" customFormat="1" x14ac:dyDescent="0.25">
      <c r="A20" s="8"/>
      <c r="B20" s="8"/>
      <c r="C20" s="8"/>
      <c r="D20" s="8"/>
      <c r="E20" s="8"/>
      <c r="F20" s="8"/>
      <c r="G20" s="8"/>
      <c r="H20" s="8"/>
      <c r="I20" s="8"/>
      <c r="J20" s="8"/>
      <c r="K20" s="8"/>
      <c r="L20" s="8"/>
      <c r="M20" s="8"/>
      <c r="N20" s="8"/>
    </row>
    <row r="21" spans="1:14" s="10" customFormat="1" x14ac:dyDescent="0.25">
      <c r="A21" s="8"/>
      <c r="B21" s="8" t="s">
        <v>10709</v>
      </c>
      <c r="C21" s="8"/>
      <c r="D21" s="8"/>
      <c r="E21" s="8"/>
      <c r="F21" s="8"/>
      <c r="G21" s="8"/>
      <c r="H21" s="8"/>
      <c r="I21" s="8"/>
      <c r="J21" s="8"/>
      <c r="K21" s="8"/>
      <c r="L21" s="8"/>
      <c r="M21" s="122" t="s">
        <v>10707</v>
      </c>
      <c r="N21" s="122"/>
    </row>
    <row r="22" spans="1:14" s="10" customFormat="1" x14ac:dyDescent="0.25">
      <c r="A22" s="8"/>
      <c r="B22" s="8"/>
      <c r="C22" s="8"/>
      <c r="D22" s="8"/>
      <c r="E22" s="8"/>
      <c r="F22" s="8"/>
      <c r="G22" s="8"/>
      <c r="H22" s="8"/>
      <c r="I22" s="8"/>
      <c r="J22" s="8"/>
      <c r="K22" s="8"/>
      <c r="L22" s="8"/>
      <c r="M22" s="8"/>
      <c r="N22" s="8"/>
    </row>
    <row r="23" spans="1:14" s="10" customFormat="1" x14ac:dyDescent="0.25">
      <c r="A23" s="8" t="s">
        <v>10710</v>
      </c>
      <c r="B23" s="8"/>
      <c r="C23" s="8"/>
      <c r="D23" s="8"/>
      <c r="E23" s="8"/>
      <c r="F23" s="8"/>
      <c r="G23" s="8"/>
      <c r="H23" s="8"/>
      <c r="I23" s="8"/>
      <c r="J23" s="8"/>
      <c r="K23" s="8"/>
      <c r="L23" s="8"/>
      <c r="M23" s="8"/>
      <c r="N23" s="8"/>
    </row>
    <row r="24" spans="1:14" s="10" customFormat="1" x14ac:dyDescent="0.25">
      <c r="A24" s="8"/>
      <c r="B24" s="8"/>
      <c r="C24" s="8"/>
      <c r="D24" s="8"/>
      <c r="E24" s="8"/>
      <c r="F24" s="8"/>
      <c r="G24" s="8"/>
      <c r="H24" s="8"/>
      <c r="I24" s="8"/>
      <c r="J24" s="8"/>
      <c r="K24" s="8"/>
      <c r="L24" s="8"/>
      <c r="M24" s="8"/>
      <c r="N24" s="8"/>
    </row>
    <row r="25" spans="1:14" s="10" customFormat="1" x14ac:dyDescent="0.25">
      <c r="A25" s="8" t="s">
        <v>10711</v>
      </c>
      <c r="B25" s="8"/>
      <c r="C25" s="8"/>
      <c r="D25" s="8"/>
      <c r="E25" s="8"/>
      <c r="F25" s="8"/>
      <c r="G25" s="8"/>
      <c r="H25" s="8"/>
      <c r="I25" s="8"/>
      <c r="J25" s="8"/>
      <c r="K25" s="8"/>
      <c r="L25" s="8"/>
      <c r="M25" s="122" t="s">
        <v>10712</v>
      </c>
      <c r="N25" s="122"/>
    </row>
    <row r="26" spans="1:14" s="10" customFormat="1" x14ac:dyDescent="0.25">
      <c r="A26" s="8"/>
      <c r="B26" s="8"/>
      <c r="C26" s="8"/>
      <c r="D26" s="8"/>
      <c r="E26" s="8"/>
      <c r="F26" s="8"/>
      <c r="G26" s="8"/>
      <c r="H26" s="8"/>
      <c r="I26" s="8"/>
      <c r="J26" s="8"/>
      <c r="K26" s="8"/>
      <c r="L26" s="8"/>
      <c r="M26" s="8"/>
      <c r="N26" s="8"/>
    </row>
    <row r="27" spans="1:14" s="10" customFormat="1" x14ac:dyDescent="0.25">
      <c r="A27" s="8" t="s">
        <v>10713</v>
      </c>
      <c r="B27" s="8"/>
      <c r="C27" s="8"/>
      <c r="D27" s="8"/>
      <c r="E27" s="8"/>
      <c r="F27" s="8"/>
      <c r="G27" s="8"/>
      <c r="H27" s="8"/>
      <c r="I27" s="8"/>
      <c r="J27" s="8"/>
      <c r="K27" s="8"/>
      <c r="L27" s="8"/>
      <c r="M27" s="122" t="s">
        <v>10712</v>
      </c>
      <c r="N27" s="122"/>
    </row>
    <row r="28" spans="1:14" s="10" customFormat="1" x14ac:dyDescent="0.25">
      <c r="A28" s="8"/>
      <c r="B28" s="8"/>
      <c r="C28" s="8"/>
      <c r="D28" s="8"/>
      <c r="E28" s="8"/>
      <c r="F28" s="8"/>
      <c r="G28" s="8"/>
      <c r="H28" s="8"/>
      <c r="I28" s="8"/>
      <c r="J28" s="8"/>
      <c r="K28" s="8"/>
      <c r="L28" s="8"/>
      <c r="M28" s="8"/>
      <c r="N28" s="8"/>
    </row>
    <row r="29" spans="1:14" s="10" customFormat="1" x14ac:dyDescent="0.25">
      <c r="A29" s="8" t="s">
        <v>10714</v>
      </c>
      <c r="B29" s="8"/>
      <c r="C29" s="8"/>
      <c r="D29" s="8"/>
      <c r="E29" s="8"/>
      <c r="F29" s="8"/>
      <c r="G29" s="8"/>
      <c r="H29" s="8"/>
      <c r="I29" s="8"/>
      <c r="J29" s="8"/>
      <c r="K29" s="8"/>
      <c r="L29" s="8"/>
      <c r="M29" s="122" t="s">
        <v>10712</v>
      </c>
      <c r="N29" s="122"/>
    </row>
    <row r="30" spans="1:14" s="10" customFormat="1" x14ac:dyDescent="0.25">
      <c r="A30" s="8"/>
      <c r="B30" s="8"/>
      <c r="C30" s="8"/>
      <c r="D30" s="8"/>
      <c r="E30" s="8"/>
      <c r="F30" s="8"/>
      <c r="G30" s="8"/>
      <c r="H30" s="8"/>
      <c r="I30" s="8"/>
      <c r="J30" s="8"/>
      <c r="K30" s="8"/>
      <c r="L30" s="8"/>
      <c r="M30" s="8"/>
      <c r="N30" s="8"/>
    </row>
    <row r="31" spans="1:14" s="10" customFormat="1" x14ac:dyDescent="0.25">
      <c r="A31" s="8" t="s">
        <v>10715</v>
      </c>
      <c r="B31" s="8"/>
      <c r="C31" s="8"/>
      <c r="D31" s="8"/>
      <c r="E31" s="8"/>
      <c r="F31" s="8"/>
      <c r="G31" s="8"/>
      <c r="H31" s="8"/>
      <c r="I31" s="8"/>
      <c r="J31" s="8"/>
      <c r="K31" s="8"/>
      <c r="L31" s="8"/>
      <c r="M31" s="8"/>
      <c r="N31" s="8"/>
    </row>
    <row r="32" spans="1:14" s="10" customFormat="1" x14ac:dyDescent="0.25">
      <c r="A32" s="8"/>
      <c r="B32" s="8"/>
      <c r="C32" s="8"/>
      <c r="D32" s="8"/>
      <c r="E32" s="8"/>
      <c r="F32" s="8"/>
      <c r="G32" s="8"/>
      <c r="H32" s="8"/>
      <c r="I32" s="8"/>
      <c r="J32" s="8"/>
      <c r="K32" s="8"/>
      <c r="L32" s="8"/>
      <c r="M32" s="8"/>
      <c r="N32" s="8"/>
    </row>
    <row r="33" spans="1:14" s="10" customFormat="1" ht="20.25" customHeight="1" x14ac:dyDescent="0.25">
      <c r="A33" s="8" t="s">
        <v>10716</v>
      </c>
      <c r="B33" s="8"/>
      <c r="C33" s="8"/>
      <c r="D33" s="8"/>
      <c r="E33" s="8"/>
      <c r="F33" s="8"/>
      <c r="G33" s="8"/>
      <c r="H33" s="8"/>
      <c r="I33" s="8"/>
      <c r="J33" s="8"/>
      <c r="K33" s="8"/>
      <c r="L33" s="8"/>
      <c r="M33" s="122" t="s">
        <v>10712</v>
      </c>
      <c r="N33" s="122"/>
    </row>
    <row r="34" spans="1:14" s="10" customFormat="1" ht="20.25" customHeight="1" x14ac:dyDescent="0.25">
      <c r="A34" s="8"/>
      <c r="B34" s="8"/>
      <c r="C34" s="8"/>
      <c r="D34" s="8"/>
      <c r="E34" s="8"/>
      <c r="F34" s="8"/>
      <c r="G34" s="8"/>
      <c r="H34" s="8"/>
      <c r="I34" s="8"/>
      <c r="J34" s="8"/>
      <c r="K34" s="8"/>
      <c r="L34" s="8"/>
      <c r="M34" s="8"/>
      <c r="N34" s="8"/>
    </row>
    <row r="35" spans="1:14" s="10" customFormat="1" x14ac:dyDescent="0.25">
      <c r="A35" s="8" t="s">
        <v>10717</v>
      </c>
      <c r="B35" s="8"/>
      <c r="C35" s="8"/>
      <c r="D35" s="8"/>
      <c r="E35" s="8"/>
      <c r="F35" s="8"/>
      <c r="G35" s="8"/>
      <c r="H35" s="8"/>
      <c r="I35" s="8"/>
      <c r="J35" s="8"/>
      <c r="K35" s="8"/>
      <c r="L35" s="8"/>
      <c r="M35" s="122" t="s">
        <v>10712</v>
      </c>
      <c r="N35" s="122"/>
    </row>
    <row r="36" spans="1:14" s="10" customFormat="1" x14ac:dyDescent="0.25">
      <c r="A36" s="8"/>
      <c r="B36" s="8"/>
      <c r="C36" s="8"/>
      <c r="D36" s="8"/>
      <c r="E36" s="8"/>
      <c r="F36" s="8"/>
      <c r="G36" s="8"/>
      <c r="H36" s="8"/>
      <c r="I36" s="8"/>
      <c r="J36" s="8"/>
      <c r="K36" s="8"/>
      <c r="L36" s="8"/>
      <c r="M36" s="8"/>
      <c r="N36" s="8"/>
    </row>
    <row r="37" spans="1:14" s="10" customFormat="1" x14ac:dyDescent="0.25">
      <c r="A37" s="8" t="s">
        <v>10718</v>
      </c>
      <c r="B37" s="8"/>
      <c r="C37" s="8"/>
      <c r="D37" s="8"/>
      <c r="E37" s="8"/>
      <c r="F37" s="8"/>
      <c r="G37" s="8"/>
      <c r="H37" s="8"/>
      <c r="I37" s="8"/>
      <c r="J37" s="8"/>
      <c r="K37" s="8"/>
      <c r="L37" s="8"/>
      <c r="M37" s="122" t="s">
        <v>10712</v>
      </c>
      <c r="N37" s="122"/>
    </row>
    <row r="38" spans="1:14" s="10" customFormat="1" x14ac:dyDescent="0.25">
      <c r="A38" s="8"/>
      <c r="B38" s="8"/>
      <c r="C38" s="8"/>
      <c r="D38" s="8"/>
      <c r="E38" s="8"/>
      <c r="F38" s="8"/>
      <c r="G38" s="8"/>
      <c r="H38" s="8"/>
      <c r="I38" s="8"/>
      <c r="J38" s="8"/>
      <c r="K38" s="8"/>
      <c r="L38" s="9" t="s">
        <v>10719</v>
      </c>
      <c r="M38" s="8"/>
      <c r="N38" s="8"/>
    </row>
    <row r="39" spans="1:14" s="10" customFormat="1" x14ac:dyDescent="0.25">
      <c r="A39" s="8"/>
      <c r="B39" s="8"/>
      <c r="C39" s="8"/>
      <c r="D39" s="8"/>
      <c r="E39" s="8"/>
      <c r="F39" s="8"/>
      <c r="G39" s="8"/>
      <c r="H39" s="8"/>
      <c r="I39" s="8"/>
      <c r="J39" s="8"/>
      <c r="K39" s="8"/>
      <c r="L39" s="8"/>
      <c r="M39" s="8"/>
      <c r="N39" s="9" t="s">
        <v>10720</v>
      </c>
    </row>
    <row r="40" spans="1:14" s="10" customFormat="1" x14ac:dyDescent="0.25">
      <c r="A40" s="8"/>
      <c r="B40" s="8"/>
      <c r="C40" s="8"/>
      <c r="D40" s="8"/>
      <c r="E40" s="8"/>
      <c r="F40" s="8"/>
      <c r="G40" s="8"/>
      <c r="H40" s="8"/>
      <c r="I40" s="8"/>
      <c r="J40" s="8"/>
      <c r="K40" s="8"/>
      <c r="L40" s="8"/>
      <c r="M40" s="8"/>
      <c r="N40" s="8"/>
    </row>
    <row r="41" spans="1:14" s="10" customFormat="1" ht="19.5" customHeight="1" x14ac:dyDescent="0.25">
      <c r="A41" s="8"/>
      <c r="B41" s="8"/>
      <c r="C41" s="8"/>
      <c r="D41" s="8"/>
      <c r="E41" s="8"/>
      <c r="F41" s="8"/>
      <c r="G41" s="8"/>
      <c r="H41" s="8"/>
      <c r="I41" s="8"/>
      <c r="J41" s="8"/>
      <c r="K41" s="8"/>
      <c r="L41" s="8"/>
      <c r="M41" s="8"/>
      <c r="N41" s="8"/>
    </row>
    <row r="42" spans="1:14" s="10" customFormat="1" x14ac:dyDescent="0.25">
      <c r="A42" s="8"/>
      <c r="B42" s="8"/>
      <c r="C42" s="8"/>
      <c r="D42" s="8"/>
      <c r="E42" s="8"/>
      <c r="F42" s="8"/>
      <c r="G42" s="8"/>
      <c r="H42" s="8"/>
      <c r="I42" s="8"/>
      <c r="J42" s="8"/>
      <c r="K42" s="8"/>
      <c r="L42" s="8"/>
      <c r="M42" s="8"/>
      <c r="N42" s="8"/>
    </row>
    <row r="43" spans="1:14" s="10" customFormat="1" x14ac:dyDescent="0.25">
      <c r="A43" s="8"/>
      <c r="B43" s="8"/>
      <c r="C43" s="8"/>
      <c r="D43" s="8"/>
      <c r="E43" s="8"/>
      <c r="F43" s="8"/>
      <c r="G43" s="8"/>
      <c r="H43" s="8"/>
      <c r="I43" s="8"/>
      <c r="J43" s="8"/>
      <c r="K43" s="8"/>
      <c r="L43" s="8"/>
      <c r="M43" s="8"/>
      <c r="N43" s="8"/>
    </row>
    <row r="44" spans="1:14" s="10" customFormat="1" ht="21.75" customHeight="1" x14ac:dyDescent="0.25">
      <c r="A44" s="8"/>
      <c r="B44" s="8"/>
      <c r="C44" s="8"/>
      <c r="D44" s="8"/>
      <c r="E44" s="8"/>
      <c r="F44" s="8"/>
      <c r="G44" s="8"/>
      <c r="H44" s="8"/>
      <c r="I44" s="8"/>
      <c r="J44" s="8"/>
      <c r="K44" s="8"/>
      <c r="L44" s="8"/>
      <c r="M44" s="8"/>
      <c r="N44" s="8"/>
    </row>
    <row r="45" spans="1:14" s="10" customFormat="1" x14ac:dyDescent="0.25">
      <c r="A45" s="8"/>
      <c r="B45" s="8"/>
      <c r="C45" s="8"/>
      <c r="D45" s="8"/>
      <c r="E45" s="8"/>
      <c r="F45" s="8"/>
      <c r="G45" s="8"/>
      <c r="H45" s="8"/>
      <c r="I45" s="8"/>
      <c r="J45" s="8"/>
      <c r="K45" s="8"/>
      <c r="L45" s="8"/>
      <c r="M45" s="8"/>
      <c r="N45" s="8"/>
    </row>
    <row r="46" spans="1:14" s="10" customFormat="1" x14ac:dyDescent="0.25">
      <c r="A46" s="8"/>
      <c r="B46" s="8"/>
      <c r="C46" s="8"/>
      <c r="D46" s="8"/>
      <c r="E46" s="11"/>
      <c r="F46" s="8"/>
      <c r="G46" s="8"/>
      <c r="H46" s="8"/>
      <c r="I46" s="8"/>
      <c r="J46" s="8"/>
      <c r="K46" s="8"/>
      <c r="L46" s="8"/>
      <c r="M46" s="8"/>
      <c r="N46" s="8"/>
    </row>
    <row r="47" spans="1:14" s="10" customFormat="1" x14ac:dyDescent="0.25">
      <c r="A47" s="8"/>
      <c r="B47" s="8"/>
      <c r="C47" s="8"/>
      <c r="D47" s="8"/>
      <c r="E47" s="12"/>
      <c r="F47" s="8"/>
      <c r="G47" s="8"/>
      <c r="H47" s="8"/>
      <c r="I47" s="8"/>
      <c r="J47" s="8"/>
      <c r="K47" s="8"/>
      <c r="L47" s="8"/>
      <c r="M47" s="8"/>
      <c r="N47" s="8"/>
    </row>
    <row r="48" spans="1:14" s="10" customFormat="1" x14ac:dyDescent="0.25">
      <c r="A48" s="8"/>
      <c r="B48" s="8"/>
      <c r="C48" s="8"/>
      <c r="D48" s="8"/>
      <c r="E48" s="12"/>
      <c r="F48" s="8"/>
      <c r="G48" s="8"/>
      <c r="H48" s="8"/>
      <c r="I48" s="8"/>
      <c r="J48" s="8"/>
      <c r="K48" s="8"/>
      <c r="L48" s="8"/>
      <c r="M48" s="8"/>
      <c r="N48" s="8"/>
    </row>
    <row r="49" spans="1:16" s="10" customFormat="1" x14ac:dyDescent="0.25">
      <c r="A49" s="8"/>
      <c r="B49" s="8"/>
      <c r="C49" s="8"/>
      <c r="D49" s="8"/>
      <c r="E49" s="12"/>
      <c r="F49" s="8"/>
      <c r="G49" s="8"/>
      <c r="H49" s="8"/>
      <c r="I49" s="8"/>
      <c r="J49" s="8"/>
      <c r="K49" s="8"/>
      <c r="L49" s="8"/>
      <c r="M49" s="8"/>
      <c r="N49" s="8"/>
    </row>
    <row r="50" spans="1:16" s="10" customFormat="1" x14ac:dyDescent="0.25">
      <c r="A50" s="8"/>
      <c r="B50" s="8"/>
      <c r="C50" s="8"/>
      <c r="D50" s="8"/>
      <c r="E50" s="8"/>
      <c r="F50" s="8"/>
      <c r="G50" s="8"/>
      <c r="H50" s="8"/>
      <c r="I50" s="8"/>
      <c r="J50" s="8"/>
      <c r="K50" s="8"/>
      <c r="L50" s="8"/>
      <c r="M50" s="8"/>
      <c r="N50" s="8"/>
    </row>
    <row r="51" spans="1:16" s="10" customFormat="1" x14ac:dyDescent="0.25">
      <c r="A51" s="8"/>
      <c r="B51" s="8"/>
      <c r="C51" s="8"/>
      <c r="D51" s="8"/>
      <c r="E51" s="8"/>
      <c r="F51" s="8"/>
      <c r="G51" s="8"/>
      <c r="H51" s="8"/>
      <c r="I51" s="8"/>
      <c r="J51" s="8"/>
      <c r="K51" s="8"/>
      <c r="L51" s="8"/>
      <c r="M51" s="8"/>
      <c r="N51" s="8"/>
    </row>
    <row r="52" spans="1:16" s="10" customFormat="1" ht="15.75" customHeight="1" x14ac:dyDescent="0.25">
      <c r="A52" s="8"/>
      <c r="B52" s="8"/>
      <c r="C52" s="8"/>
      <c r="D52" s="8"/>
      <c r="E52" s="8"/>
      <c r="F52" s="8"/>
      <c r="G52" s="8"/>
      <c r="H52" s="8"/>
      <c r="I52" s="8"/>
      <c r="J52" s="8"/>
      <c r="K52" s="8"/>
      <c r="L52" s="8"/>
      <c r="M52" s="8"/>
      <c r="N52" s="8"/>
    </row>
    <row r="53" spans="1:16" s="10" customFormat="1" x14ac:dyDescent="0.25">
      <c r="A53" s="8"/>
      <c r="B53" s="8"/>
      <c r="C53" s="8"/>
      <c r="D53" s="8"/>
      <c r="E53" s="8"/>
      <c r="F53" s="8"/>
      <c r="G53" s="8"/>
      <c r="H53" s="8"/>
      <c r="I53" s="8"/>
      <c r="J53" s="8"/>
      <c r="K53" s="8"/>
      <c r="L53" s="8"/>
      <c r="M53" s="8"/>
      <c r="N53" s="8"/>
    </row>
    <row r="54" spans="1:16" s="10" customFormat="1" x14ac:dyDescent="0.25">
      <c r="A54" s="8"/>
      <c r="B54" s="8"/>
      <c r="C54" s="8"/>
      <c r="D54" s="8"/>
      <c r="E54" s="8"/>
      <c r="F54" s="8"/>
      <c r="G54" s="8"/>
      <c r="H54" s="8"/>
      <c r="I54" s="8"/>
      <c r="J54" s="8"/>
      <c r="K54" s="8"/>
      <c r="L54" s="8"/>
      <c r="M54" s="8"/>
      <c r="N54" s="8"/>
    </row>
    <row r="55" spans="1:16" s="10" customFormat="1" x14ac:dyDescent="0.25">
      <c r="A55" s="8"/>
      <c r="B55" s="8"/>
      <c r="C55" s="8"/>
      <c r="D55" s="8"/>
      <c r="E55" s="8"/>
      <c r="F55" s="8"/>
      <c r="G55" s="8"/>
      <c r="H55" s="8"/>
      <c r="I55" s="8"/>
      <c r="J55" s="8"/>
      <c r="K55" s="8"/>
      <c r="L55" s="8"/>
      <c r="M55" s="8"/>
      <c r="N55" s="8"/>
    </row>
    <row r="56" spans="1:16" s="10" customFormat="1" x14ac:dyDescent="0.25">
      <c r="A56" s="8"/>
      <c r="B56" s="8"/>
      <c r="C56" s="8"/>
      <c r="D56" s="8"/>
      <c r="E56" s="8"/>
      <c r="F56" s="8"/>
      <c r="G56" s="8"/>
      <c r="H56" s="8"/>
      <c r="I56" s="8"/>
      <c r="J56" s="8"/>
      <c r="K56" s="8"/>
      <c r="L56" s="8"/>
      <c r="M56" s="8"/>
      <c r="N56" s="8"/>
    </row>
    <row r="57" spans="1:16" s="10" customFormat="1" x14ac:dyDescent="0.25">
      <c r="A57" s="9"/>
      <c r="B57" s="8"/>
      <c r="C57" s="8"/>
      <c r="D57" s="8"/>
      <c r="E57" s="8"/>
      <c r="F57" s="8"/>
      <c r="G57" s="8"/>
      <c r="H57" s="8"/>
      <c r="I57" s="8"/>
      <c r="J57" s="8"/>
      <c r="K57" s="8"/>
      <c r="L57" s="8"/>
      <c r="M57" s="8"/>
      <c r="N57" s="8"/>
    </row>
    <row r="58" spans="1:16" s="10" customFormat="1" ht="20.25" x14ac:dyDescent="0.3">
      <c r="A58" s="8"/>
      <c r="B58" s="8"/>
      <c r="C58" s="8"/>
      <c r="D58" s="8"/>
      <c r="E58" s="8"/>
      <c r="F58" s="8"/>
      <c r="G58" s="8"/>
      <c r="H58" s="8"/>
      <c r="I58" s="8"/>
      <c r="J58" s="8"/>
      <c r="K58" s="8"/>
      <c r="L58" s="8"/>
      <c r="M58" s="8"/>
      <c r="N58" s="8"/>
      <c r="P58" s="13"/>
    </row>
    <row r="59" spans="1:16" s="10" customFormat="1" x14ac:dyDescent="0.25">
      <c r="A59" s="8"/>
      <c r="B59" s="8"/>
      <c r="C59" s="8"/>
      <c r="D59" s="8"/>
      <c r="E59" s="8"/>
      <c r="F59" s="8"/>
      <c r="G59" s="8"/>
      <c r="H59" s="8"/>
      <c r="I59" s="8"/>
      <c r="J59" s="8"/>
      <c r="K59" s="8"/>
      <c r="L59" s="8"/>
      <c r="M59" s="8"/>
      <c r="N59" s="8"/>
      <c r="P59" s="14"/>
    </row>
    <row r="60" spans="1:16" s="10" customFormat="1" x14ac:dyDescent="0.25">
      <c r="A60" s="8"/>
      <c r="B60" s="8"/>
      <c r="C60" s="8"/>
      <c r="D60" s="8"/>
      <c r="E60" s="8"/>
      <c r="F60" s="8"/>
      <c r="G60" s="8"/>
      <c r="H60" s="8"/>
      <c r="I60" s="8"/>
      <c r="J60" s="8"/>
      <c r="K60" s="8"/>
      <c r="L60" s="8"/>
      <c r="M60" s="8"/>
      <c r="N60" s="8"/>
    </row>
    <row r="61" spans="1:16" s="10" customFormat="1" x14ac:dyDescent="0.25">
      <c r="A61" s="8"/>
      <c r="B61" s="8"/>
      <c r="C61" s="8"/>
      <c r="D61" s="8"/>
      <c r="E61" s="8"/>
      <c r="F61" s="8"/>
      <c r="G61" s="8"/>
      <c r="H61" s="8"/>
      <c r="I61" s="8"/>
      <c r="J61" s="8"/>
      <c r="K61" s="8"/>
      <c r="L61" s="8"/>
      <c r="M61" s="8"/>
      <c r="N61" s="8"/>
    </row>
    <row r="62" spans="1:16" s="10" customFormat="1" x14ac:dyDescent="0.25">
      <c r="A62" s="8"/>
      <c r="B62" s="8"/>
      <c r="C62" s="8"/>
      <c r="D62" s="8"/>
      <c r="E62" s="8"/>
      <c r="F62" s="8"/>
      <c r="G62" s="8"/>
      <c r="H62" s="8"/>
      <c r="I62" s="8"/>
      <c r="J62" s="8"/>
      <c r="K62" s="8"/>
      <c r="L62" s="8"/>
      <c r="M62" s="8"/>
      <c r="N62" s="8"/>
    </row>
    <row r="63" spans="1:16" s="10" customFormat="1" x14ac:dyDescent="0.25">
      <c r="A63" s="8"/>
      <c r="B63" s="8"/>
      <c r="C63" s="8"/>
      <c r="D63" s="8"/>
      <c r="E63" s="8"/>
      <c r="F63" s="8"/>
      <c r="G63" s="8"/>
      <c r="H63" s="8"/>
      <c r="I63" s="8"/>
      <c r="J63" s="8"/>
      <c r="K63" s="8"/>
      <c r="L63" s="8"/>
      <c r="M63" s="8"/>
      <c r="N63" s="8"/>
    </row>
    <row r="64" spans="1:16" s="10" customFormat="1" ht="23.25" customHeight="1" x14ac:dyDescent="0.25">
      <c r="A64" s="8"/>
      <c r="B64" s="8"/>
      <c r="C64" s="8"/>
      <c r="D64" s="8"/>
      <c r="E64" s="8"/>
      <c r="F64" s="8"/>
      <c r="G64" s="8"/>
      <c r="H64" s="8"/>
      <c r="I64" s="8"/>
      <c r="J64" s="8"/>
      <c r="K64" s="8"/>
      <c r="L64" s="8"/>
      <c r="M64" s="8"/>
      <c r="N64" s="8"/>
    </row>
    <row r="65" spans="1:14" s="10" customFormat="1" x14ac:dyDescent="0.25">
      <c r="A65" s="8"/>
      <c r="B65" s="8"/>
      <c r="C65" s="8"/>
      <c r="D65" s="8"/>
      <c r="E65" s="8"/>
      <c r="F65" s="8"/>
      <c r="G65" s="8"/>
      <c r="H65" s="8"/>
      <c r="I65" s="8"/>
      <c r="J65" s="8"/>
      <c r="K65" s="8"/>
      <c r="L65" s="8"/>
      <c r="M65" s="8"/>
      <c r="N65" s="8"/>
    </row>
    <row r="66" spans="1:14" s="10" customFormat="1" x14ac:dyDescent="0.25">
      <c r="A66" s="8"/>
      <c r="B66" s="8"/>
      <c r="C66" s="8"/>
      <c r="D66" s="8"/>
      <c r="E66" s="8"/>
      <c r="F66" s="8"/>
      <c r="G66" s="8"/>
      <c r="H66" s="8"/>
      <c r="I66" s="8"/>
      <c r="J66" s="8"/>
      <c r="K66" s="8"/>
      <c r="L66" s="8"/>
      <c r="M66" s="8"/>
      <c r="N66" s="8"/>
    </row>
    <row r="67" spans="1:14" s="10" customFormat="1" x14ac:dyDescent="0.25">
      <c r="A67" s="8"/>
      <c r="B67" s="8"/>
      <c r="C67" s="8"/>
      <c r="D67" s="8"/>
      <c r="E67" s="8"/>
      <c r="F67" s="8"/>
      <c r="G67" s="8"/>
      <c r="H67" s="8"/>
      <c r="I67" s="8"/>
      <c r="J67" s="8"/>
      <c r="K67" s="8"/>
      <c r="L67" s="8"/>
      <c r="M67" s="8"/>
      <c r="N67" s="8"/>
    </row>
    <row r="68" spans="1:14" s="10" customFormat="1" ht="25.5" customHeight="1" x14ac:dyDescent="0.25">
      <c r="A68" s="8"/>
      <c r="B68" s="8"/>
      <c r="C68" s="8"/>
      <c r="D68" s="8"/>
      <c r="E68" s="8"/>
      <c r="F68" s="8"/>
      <c r="G68" s="8"/>
      <c r="H68" s="8"/>
      <c r="I68" s="8"/>
      <c r="J68" s="8"/>
      <c r="K68" s="8"/>
      <c r="L68" s="9" t="s">
        <v>10721</v>
      </c>
      <c r="M68" s="9"/>
      <c r="N68" s="8"/>
    </row>
    <row r="69" spans="1:14" s="10" customFormat="1" x14ac:dyDescent="0.25">
      <c r="A69" s="8"/>
      <c r="B69" s="8"/>
      <c r="C69" s="8"/>
      <c r="D69" s="8"/>
      <c r="E69" s="8"/>
      <c r="F69" s="8"/>
      <c r="G69" s="8"/>
      <c r="H69" s="8"/>
      <c r="I69" s="8"/>
      <c r="J69" s="8"/>
      <c r="K69" s="8"/>
      <c r="L69" s="15" t="s">
        <v>10722</v>
      </c>
      <c r="M69" s="8"/>
      <c r="N69" s="8"/>
    </row>
    <row r="70" spans="1:14" s="10" customFormat="1" x14ac:dyDescent="0.25">
      <c r="A70" s="8"/>
      <c r="B70" s="8"/>
      <c r="C70" s="8"/>
      <c r="D70" s="8"/>
      <c r="E70" s="8"/>
      <c r="F70" s="8"/>
      <c r="G70" s="8"/>
      <c r="H70" s="8"/>
      <c r="I70" s="8"/>
      <c r="J70" s="8"/>
      <c r="K70" s="8"/>
      <c r="L70" s="8"/>
      <c r="M70" s="8"/>
      <c r="N70" s="8"/>
    </row>
    <row r="71" spans="1:14" s="10" customFormat="1" x14ac:dyDescent="0.25">
      <c r="A71" s="8"/>
      <c r="B71" s="8"/>
      <c r="C71" s="8"/>
      <c r="D71" s="8"/>
      <c r="E71" s="8"/>
      <c r="F71" s="8"/>
      <c r="G71" s="8"/>
      <c r="H71" s="8"/>
      <c r="I71" s="8"/>
      <c r="J71" s="8"/>
      <c r="K71" s="8"/>
      <c r="L71" s="8"/>
      <c r="M71" s="8"/>
      <c r="N71" s="8"/>
    </row>
    <row r="72" spans="1:14" s="10" customFormat="1" x14ac:dyDescent="0.25">
      <c r="A72" s="8"/>
      <c r="B72" s="8"/>
      <c r="C72" s="8"/>
      <c r="D72" s="8"/>
      <c r="E72" s="8"/>
      <c r="F72" s="8"/>
      <c r="G72" s="8"/>
      <c r="H72" s="8"/>
      <c r="I72" s="8"/>
      <c r="J72" s="8"/>
      <c r="K72" s="8"/>
      <c r="L72" s="8"/>
      <c r="M72" s="8"/>
      <c r="N72" s="8"/>
    </row>
    <row r="73" spans="1:14" s="10" customFormat="1" x14ac:dyDescent="0.25">
      <c r="A73" s="16"/>
      <c r="B73" s="16"/>
      <c r="C73" s="16"/>
      <c r="D73" s="16"/>
      <c r="E73" s="16"/>
      <c r="F73" s="16"/>
      <c r="G73" s="8"/>
      <c r="H73" s="8"/>
      <c r="I73" s="8"/>
      <c r="J73" s="8"/>
      <c r="K73" s="8"/>
      <c r="L73" s="8"/>
      <c r="M73" s="8"/>
      <c r="N73" s="8"/>
    </row>
    <row r="74" spans="1:14" s="10" customFormat="1" ht="15" x14ac:dyDescent="0.25"/>
    <row r="75" spans="1:14" s="10" customFormat="1" ht="15" x14ac:dyDescent="0.25"/>
    <row r="76" spans="1:14" s="10" customFormat="1" ht="15" x14ac:dyDescent="0.25">
      <c r="A76" s="17"/>
      <c r="B76" s="17"/>
      <c r="C76" s="17"/>
      <c r="D76" s="17"/>
      <c r="E76" s="17"/>
      <c r="F76" s="17"/>
    </row>
    <row r="77" spans="1:14" s="10" customFormat="1" ht="15" x14ac:dyDescent="0.25"/>
    <row r="78" spans="1:14" s="10" customFormat="1" ht="15" x14ac:dyDescent="0.25"/>
    <row r="79" spans="1:14" s="10" customFormat="1" ht="15" x14ac:dyDescent="0.25"/>
    <row r="80" spans="1:14" s="10" customFormat="1" ht="23.25" customHeight="1" x14ac:dyDescent="0.25"/>
    <row r="81" s="10" customFormat="1" ht="15" x14ac:dyDescent="0.25"/>
    <row r="82" s="10" customFormat="1" ht="15" x14ac:dyDescent="0.25"/>
    <row r="83" s="10" customFormat="1" ht="15" x14ac:dyDescent="0.25"/>
    <row r="84" s="10" customFormat="1" ht="15" x14ac:dyDescent="0.25"/>
    <row r="85" s="10" customFormat="1" ht="15" x14ac:dyDescent="0.25"/>
    <row r="86" s="10" customFormat="1" ht="15" x14ac:dyDescent="0.25"/>
    <row r="87" s="10" customFormat="1" ht="15" x14ac:dyDescent="0.25"/>
    <row r="88" s="10" customFormat="1" ht="15" x14ac:dyDescent="0.25"/>
    <row r="89" s="10" customFormat="1" ht="15" x14ac:dyDescent="0.25"/>
    <row r="90" s="10" customFormat="1" ht="15" x14ac:dyDescent="0.25"/>
    <row r="91" s="10" customFormat="1" ht="15" x14ac:dyDescent="0.25"/>
    <row r="92" s="10" customFormat="1" ht="15" x14ac:dyDescent="0.25"/>
    <row r="93" s="10" customFormat="1" ht="15" x14ac:dyDescent="0.25"/>
    <row r="94" s="10" customFormat="1" ht="15" x14ac:dyDescent="0.25"/>
    <row r="95" s="10" customFormat="1" ht="15" x14ac:dyDescent="0.25"/>
    <row r="96" s="10" customFormat="1" ht="15" x14ac:dyDescent="0.25"/>
    <row r="97" spans="1:6" s="10" customFormat="1" ht="15" x14ac:dyDescent="0.25"/>
    <row r="98" spans="1:6" s="10" customFormat="1" ht="15" x14ac:dyDescent="0.25"/>
    <row r="99" spans="1:6" s="10" customFormat="1" ht="15" x14ac:dyDescent="0.25"/>
    <row r="100" spans="1:6" s="10" customFormat="1" ht="15" x14ac:dyDescent="0.25"/>
    <row r="101" spans="1:6" s="10" customFormat="1" ht="15" x14ac:dyDescent="0.25"/>
    <row r="102" spans="1:6" s="10" customFormat="1" ht="15" x14ac:dyDescent="0.25"/>
    <row r="103" spans="1:6" s="10" customFormat="1" ht="15" x14ac:dyDescent="0.25"/>
    <row r="104" spans="1:6" s="10" customFormat="1" ht="17.25" customHeight="1" x14ac:dyDescent="0.25"/>
    <row r="105" spans="1:6" s="10" customFormat="1" ht="15" x14ac:dyDescent="0.25">
      <c r="A105" s="17"/>
      <c r="B105" s="17"/>
      <c r="C105" s="17"/>
      <c r="D105" s="17"/>
      <c r="E105" s="17"/>
      <c r="F105" s="17"/>
    </row>
    <row r="106" spans="1:6" s="10" customFormat="1" ht="15" x14ac:dyDescent="0.25"/>
    <row r="107" spans="1:6" s="10" customFormat="1" ht="15" x14ac:dyDescent="0.25"/>
    <row r="108" spans="1:6" s="10" customFormat="1" ht="15" x14ac:dyDescent="0.25"/>
    <row r="109" spans="1:6" s="10" customFormat="1" ht="15" x14ac:dyDescent="0.25"/>
    <row r="110" spans="1:6" s="10" customFormat="1" ht="15" x14ac:dyDescent="0.25"/>
    <row r="111" spans="1:6" s="10" customFormat="1" ht="15" x14ac:dyDescent="0.25"/>
    <row r="112" spans="1:6" s="10" customFormat="1" ht="15" x14ac:dyDescent="0.25"/>
    <row r="113" s="10" customFormat="1" ht="15" x14ac:dyDescent="0.25"/>
    <row r="114" s="10" customFormat="1" ht="15" x14ac:dyDescent="0.25"/>
    <row r="115" s="10" customFormat="1" ht="15" x14ac:dyDescent="0.25"/>
    <row r="116" s="10" customFormat="1" ht="15" x14ac:dyDescent="0.25"/>
    <row r="117" s="10" customFormat="1" ht="15" x14ac:dyDescent="0.25"/>
    <row r="118" s="10" customFormat="1" ht="15" x14ac:dyDescent="0.25"/>
    <row r="119" s="10" customFormat="1" ht="15" x14ac:dyDescent="0.25"/>
  </sheetData>
  <mergeCells count="10">
    <mergeCell ref="M29:N29"/>
    <mergeCell ref="M33:N33"/>
    <mergeCell ref="M35:N35"/>
    <mergeCell ref="M37:N37"/>
    <mergeCell ref="M13:N13"/>
    <mergeCell ref="M17:N17"/>
    <mergeCell ref="M19:N19"/>
    <mergeCell ref="M21:N21"/>
    <mergeCell ref="M25:N25"/>
    <mergeCell ref="M27:N27"/>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5D769-FA91-4CDE-BB50-35E019701239}">
  <dimension ref="A1:AR6367"/>
  <sheetViews>
    <sheetView topLeftCell="F1" zoomScaleNormal="100" workbookViewId="0">
      <selection activeCell="M2" sqref="M2"/>
    </sheetView>
  </sheetViews>
  <sheetFormatPr defaultRowHeight="15.75" x14ac:dyDescent="0.25"/>
  <cols>
    <col min="1" max="1" width="29" style="8" customWidth="1"/>
    <col min="2" max="2" width="21.7109375" style="8" customWidth="1"/>
    <col min="3" max="3" width="10.7109375" style="8" customWidth="1"/>
    <col min="5" max="5" width="19.28515625" style="8" customWidth="1"/>
    <col min="6" max="6" width="25" customWidth="1"/>
    <col min="7" max="7" width="22.85546875" style="8" customWidth="1"/>
    <col min="10" max="10" width="13" style="8" customWidth="1"/>
    <col min="11" max="11" width="11" style="34" customWidth="1"/>
    <col min="12" max="12" width="27.85546875" style="8" customWidth="1"/>
    <col min="13" max="13" width="20" style="8" bestFit="1" customWidth="1"/>
    <col min="14" max="14" width="16.140625" style="8" customWidth="1"/>
    <col min="15" max="15" width="18.140625" style="8" customWidth="1"/>
    <col min="16" max="16" width="22.7109375" style="8" customWidth="1"/>
    <col min="17" max="17" width="14.7109375" style="8" customWidth="1"/>
    <col min="18" max="18" width="21.85546875" style="8" customWidth="1"/>
    <col min="19" max="19" width="15.7109375" style="8" customWidth="1"/>
    <col min="20" max="20" width="15.28515625" style="8" customWidth="1"/>
    <col min="21" max="21" width="23.5703125" style="8" customWidth="1"/>
    <col min="22" max="22" width="18.5703125" style="8" customWidth="1"/>
    <col min="23" max="23" width="14.42578125" style="8" customWidth="1"/>
    <col min="27" max="27" width="19.42578125" customWidth="1"/>
    <col min="28" max="28" width="14.28515625" bestFit="1" customWidth="1"/>
    <col min="29" max="29" width="17.7109375" customWidth="1"/>
    <col min="30" max="30" width="10.42578125" customWidth="1"/>
    <col min="31" max="31" width="17.5703125" bestFit="1" customWidth="1"/>
    <col min="32" max="32" width="13.140625" bestFit="1" customWidth="1"/>
    <col min="33" max="33" width="18.85546875" bestFit="1" customWidth="1"/>
    <col min="34" max="34" width="18.42578125" bestFit="1" customWidth="1"/>
    <col min="35" max="35" width="14" bestFit="1" customWidth="1"/>
    <col min="36" max="36" width="11.28515625" bestFit="1" customWidth="1"/>
    <col min="37" max="65" width="10.5703125" bestFit="1" customWidth="1"/>
    <col min="66" max="66" width="11" bestFit="1" customWidth="1"/>
    <col min="67" max="69" width="10.5703125" bestFit="1" customWidth="1"/>
    <col min="70" max="70" width="12.5703125" bestFit="1" customWidth="1"/>
    <col min="71" max="71" width="10.5703125" bestFit="1" customWidth="1"/>
    <col min="72" max="72" width="13.5703125" bestFit="1" customWidth="1"/>
    <col min="73" max="73" width="11.85546875" bestFit="1" customWidth="1"/>
    <col min="74" max="74" width="10.5703125" bestFit="1" customWidth="1"/>
    <col min="75" max="75" width="12" bestFit="1" customWidth="1"/>
    <col min="76" max="77" width="10.5703125" bestFit="1" customWidth="1"/>
    <col min="78" max="78" width="11.7109375" bestFit="1" customWidth="1"/>
    <col min="79" max="79" width="11.28515625" bestFit="1" customWidth="1"/>
  </cols>
  <sheetData>
    <row r="1" spans="1:44" x14ac:dyDescent="0.25">
      <c r="A1" s="1" t="s">
        <v>4189</v>
      </c>
      <c r="B1" s="1" t="s">
        <v>4184</v>
      </c>
      <c r="C1" s="1"/>
      <c r="D1" s="1"/>
      <c r="E1" s="1" t="s">
        <v>4185</v>
      </c>
      <c r="F1" s="2" t="s">
        <v>4186</v>
      </c>
      <c r="G1" s="3" t="s">
        <v>4187</v>
      </c>
      <c r="H1" s="1"/>
      <c r="I1" s="1"/>
      <c r="J1" s="1" t="s">
        <v>4188</v>
      </c>
      <c r="K1" s="2" t="s">
        <v>4186</v>
      </c>
      <c r="L1" s="1" t="s">
        <v>4189</v>
      </c>
      <c r="M1" s="35" t="s">
        <v>4184</v>
      </c>
      <c r="N1" s="1" t="s">
        <v>4190</v>
      </c>
      <c r="O1" s="1" t="s">
        <v>4191</v>
      </c>
      <c r="P1" s="1" t="s">
        <v>4192</v>
      </c>
      <c r="Q1" s="1" t="s">
        <v>4193</v>
      </c>
      <c r="R1" s="35" t="s">
        <v>4194</v>
      </c>
      <c r="S1" s="1" t="s">
        <v>4195</v>
      </c>
      <c r="T1" s="1" t="s">
        <v>4196</v>
      </c>
      <c r="U1" s="35" t="s">
        <v>4197</v>
      </c>
      <c r="V1" s="35" t="s">
        <v>4198</v>
      </c>
      <c r="W1" s="35" t="s">
        <v>4199</v>
      </c>
      <c r="AA1" s="18"/>
      <c r="AB1" s="18"/>
      <c r="AC1" s="18"/>
      <c r="AD1" s="18"/>
    </row>
    <row r="2" spans="1:44" x14ac:dyDescent="0.25">
      <c r="A2" s="1" t="s">
        <v>4200</v>
      </c>
      <c r="B2" s="1" t="s">
        <v>4201</v>
      </c>
      <c r="C2" s="1"/>
      <c r="D2" s="1"/>
      <c r="E2" s="1" t="s">
        <v>4202</v>
      </c>
      <c r="F2" s="2">
        <v>45037</v>
      </c>
      <c r="G2" s="3">
        <v>92546</v>
      </c>
      <c r="H2" s="1"/>
      <c r="I2" s="1"/>
      <c r="J2" s="1" t="s">
        <v>4203</v>
      </c>
      <c r="K2" s="2">
        <v>45281</v>
      </c>
      <c r="L2" s="1" t="s">
        <v>4204</v>
      </c>
      <c r="M2" s="1" t="str">
        <f>INDEX($A:$B,MATCH($L2,$A:$A,0),2)</f>
        <v>Education</v>
      </c>
      <c r="N2" s="1" t="s">
        <v>4205</v>
      </c>
      <c r="O2" s="1" t="s">
        <v>4206</v>
      </c>
      <c r="P2" s="1">
        <v>9117</v>
      </c>
      <c r="Q2" s="1">
        <v>1505592</v>
      </c>
      <c r="R2" s="1">
        <f>_xlfn.XLOOKUP($J2,$E:$E,$G:$G,0,0,1)</f>
        <v>24125</v>
      </c>
      <c r="S2" s="4">
        <v>149169.73244768556</v>
      </c>
      <c r="T2" s="4">
        <v>17599.009158822231</v>
      </c>
      <c r="U2" s="1">
        <f>Q2-R2</f>
        <v>1481467</v>
      </c>
      <c r="V2" s="4">
        <f>Q2-(S2+T2)</f>
        <v>1338823.2583934921</v>
      </c>
      <c r="W2" s="1" t="str">
        <f>IF(V2&gt;=0,"Favourable","Adverse")</f>
        <v>Favourable</v>
      </c>
      <c r="AA2" s="18"/>
      <c r="AB2" s="18"/>
      <c r="AC2" s="18"/>
      <c r="AD2" s="18"/>
    </row>
    <row r="3" spans="1:44" x14ac:dyDescent="0.25">
      <c r="A3" s="5" t="s">
        <v>4207</v>
      </c>
      <c r="B3" s="1" t="s">
        <v>4201</v>
      </c>
      <c r="C3" s="1"/>
      <c r="D3" s="1"/>
      <c r="E3" s="1" t="s">
        <v>4208</v>
      </c>
      <c r="F3" s="2">
        <v>44203</v>
      </c>
      <c r="G3" s="3">
        <v>46621</v>
      </c>
      <c r="H3" s="1"/>
      <c r="I3" s="1"/>
      <c r="J3" s="1" t="s">
        <v>4209</v>
      </c>
      <c r="K3" s="2">
        <v>44530</v>
      </c>
      <c r="L3" s="1" t="s">
        <v>4204</v>
      </c>
      <c r="M3" s="1" t="str">
        <f t="shared" ref="M3:M66" si="0">INDEX($A:$B,MATCH($L3,$A:$A,0),2)</f>
        <v>Education</v>
      </c>
      <c r="N3" s="1" t="s">
        <v>4210</v>
      </c>
      <c r="O3" s="1" t="s">
        <v>4211</v>
      </c>
      <c r="P3" s="1">
        <v>6409</v>
      </c>
      <c r="Q3" s="1">
        <v>1588660</v>
      </c>
      <c r="R3" s="1">
        <f t="shared" ref="R3:R66" si="1">_xlfn.XLOOKUP($J3,$E:$E,$G:$G,0,0,1)</f>
        <v>0</v>
      </c>
      <c r="S3" s="4">
        <v>794905.21543684579</v>
      </c>
      <c r="T3" s="4">
        <v>261486.68856545666</v>
      </c>
      <c r="U3" s="1">
        <f t="shared" ref="U3:U66" si="2">Q3-R3</f>
        <v>1588660</v>
      </c>
      <c r="V3" s="4">
        <f t="shared" ref="V3:V66" si="3">Q3-(S3+T3)</f>
        <v>532268.09599769767</v>
      </c>
      <c r="W3" s="1" t="str">
        <f t="shared" ref="W3:W66" si="4">IF(V3&gt;=0,"Favourable","Adverse")</f>
        <v>Favourable</v>
      </c>
      <c r="Z3" t="s">
        <v>10705</v>
      </c>
      <c r="AA3" s="18"/>
      <c r="AB3" s="18"/>
      <c r="AC3" s="18"/>
      <c r="AD3" s="18"/>
    </row>
    <row r="4" spans="1:44" x14ac:dyDescent="0.25">
      <c r="A4" s="6" t="s">
        <v>4212</v>
      </c>
      <c r="B4" s="1" t="s">
        <v>4213</v>
      </c>
      <c r="C4" s="1"/>
      <c r="D4" s="1"/>
      <c r="E4" s="1" t="s">
        <v>4214</v>
      </c>
      <c r="F4" s="2">
        <v>44654</v>
      </c>
      <c r="G4" s="3">
        <v>46108</v>
      </c>
      <c r="H4" s="1"/>
      <c r="I4" s="1"/>
      <c r="J4" s="1" t="s">
        <v>4215</v>
      </c>
      <c r="K4" s="2">
        <v>44425</v>
      </c>
      <c r="L4" s="1" t="s">
        <v>4216</v>
      </c>
      <c r="M4" s="1" t="str">
        <f t="shared" si="0"/>
        <v>Agricultural Extension</v>
      </c>
      <c r="N4" s="1" t="s">
        <v>4210</v>
      </c>
      <c r="O4" s="1" t="s">
        <v>4217</v>
      </c>
      <c r="P4" s="1">
        <v>6794</v>
      </c>
      <c r="Q4" s="1">
        <v>2414667</v>
      </c>
      <c r="R4" s="1">
        <f t="shared" si="1"/>
        <v>56865</v>
      </c>
      <c r="S4" s="4">
        <v>1593812.3760301864</v>
      </c>
      <c r="T4" s="4">
        <v>71276.6765677925</v>
      </c>
      <c r="U4" s="1">
        <f t="shared" si="2"/>
        <v>2357802</v>
      </c>
      <c r="V4" s="4">
        <f t="shared" si="3"/>
        <v>749577.94740202115</v>
      </c>
      <c r="W4" s="1" t="str">
        <f t="shared" si="4"/>
        <v>Favourable</v>
      </c>
      <c r="AA4" s="18"/>
      <c r="AB4" s="18"/>
      <c r="AC4" s="18"/>
      <c r="AD4" s="18"/>
      <c r="AQ4" s="8"/>
      <c r="AR4" s="8"/>
    </row>
    <row r="5" spans="1:44" x14ac:dyDescent="0.25">
      <c r="A5" s="6" t="s">
        <v>4218</v>
      </c>
      <c r="B5" s="7" t="s">
        <v>4219</v>
      </c>
      <c r="C5" s="1"/>
      <c r="D5" s="1"/>
      <c r="E5" s="1" t="s">
        <v>4220</v>
      </c>
      <c r="F5" s="2">
        <v>44824</v>
      </c>
      <c r="G5" s="3">
        <v>54262</v>
      </c>
      <c r="H5" s="1"/>
      <c r="I5" s="1"/>
      <c r="J5" s="1" t="s">
        <v>4221</v>
      </c>
      <c r="K5" s="2">
        <v>44132</v>
      </c>
      <c r="L5" s="1" t="s">
        <v>4204</v>
      </c>
      <c r="M5" s="1" t="str">
        <f t="shared" si="0"/>
        <v>Education</v>
      </c>
      <c r="N5" s="1" t="s">
        <v>4222</v>
      </c>
      <c r="O5" s="1" t="s">
        <v>4223</v>
      </c>
      <c r="P5" s="1">
        <v>8216</v>
      </c>
      <c r="Q5" s="1">
        <v>2253523</v>
      </c>
      <c r="R5" s="1">
        <f t="shared" si="1"/>
        <v>0</v>
      </c>
      <c r="S5" s="4">
        <v>149221.51984874412</v>
      </c>
      <c r="T5" s="4">
        <v>665174.04708226712</v>
      </c>
      <c r="U5" s="1">
        <f t="shared" si="2"/>
        <v>2253523</v>
      </c>
      <c r="V5" s="4">
        <f t="shared" si="3"/>
        <v>1439127.4330689888</v>
      </c>
      <c r="W5" s="1" t="str">
        <f t="shared" si="4"/>
        <v>Favourable</v>
      </c>
      <c r="AA5" s="18" t="s">
        <v>10706</v>
      </c>
      <c r="AB5" s="18"/>
      <c r="AC5" s="18"/>
      <c r="AD5" s="18"/>
      <c r="AQ5" s="8"/>
      <c r="AR5" s="8"/>
    </row>
    <row r="6" spans="1:44" x14ac:dyDescent="0.25">
      <c r="A6" s="1" t="s">
        <v>4216</v>
      </c>
      <c r="B6" s="1" t="s">
        <v>4213</v>
      </c>
      <c r="C6" s="1"/>
      <c r="D6" s="1"/>
      <c r="E6" s="1" t="s">
        <v>4224</v>
      </c>
      <c r="F6" s="2">
        <v>44101</v>
      </c>
      <c r="G6" s="3">
        <v>20537</v>
      </c>
      <c r="H6" s="1"/>
      <c r="I6" s="1"/>
      <c r="J6" s="1" t="s">
        <v>4225</v>
      </c>
      <c r="K6" s="2">
        <v>43842</v>
      </c>
      <c r="L6" s="1" t="s">
        <v>4200</v>
      </c>
      <c r="M6" s="1" t="str">
        <f t="shared" si="0"/>
        <v>Social Services</v>
      </c>
      <c r="N6" s="1" t="s">
        <v>4205</v>
      </c>
      <c r="O6" s="1" t="s">
        <v>4226</v>
      </c>
      <c r="P6" s="1">
        <v>5745</v>
      </c>
      <c r="Q6" s="1">
        <v>601949</v>
      </c>
      <c r="R6" s="1">
        <f t="shared" si="1"/>
        <v>50077</v>
      </c>
      <c r="S6" s="4">
        <v>157251.9806271292</v>
      </c>
      <c r="T6" s="4">
        <v>92071.029042527196</v>
      </c>
      <c r="U6" s="1">
        <f t="shared" si="2"/>
        <v>551872</v>
      </c>
      <c r="V6" s="4">
        <f t="shared" si="3"/>
        <v>352625.9903303436</v>
      </c>
      <c r="W6" s="1" t="str">
        <f t="shared" si="4"/>
        <v>Favourable</v>
      </c>
      <c r="AA6" s="18" t="s">
        <v>15199</v>
      </c>
      <c r="AB6" s="18"/>
      <c r="AC6" s="18"/>
      <c r="AD6" s="18"/>
      <c r="AQ6" s="8"/>
      <c r="AR6" s="8"/>
    </row>
    <row r="7" spans="1:44" x14ac:dyDescent="0.25">
      <c r="A7" s="5" t="s">
        <v>4227</v>
      </c>
      <c r="B7" s="1" t="s">
        <v>4219</v>
      </c>
      <c r="C7" s="1"/>
      <c r="D7" s="1"/>
      <c r="E7" s="1" t="s">
        <v>4228</v>
      </c>
      <c r="F7" s="2">
        <v>44024</v>
      </c>
      <c r="G7" s="3">
        <v>39812</v>
      </c>
      <c r="H7" s="1"/>
      <c r="I7" s="1"/>
      <c r="J7" s="1" t="s">
        <v>4229</v>
      </c>
      <c r="K7" s="2">
        <v>43943</v>
      </c>
      <c r="L7" s="1" t="s">
        <v>4212</v>
      </c>
      <c r="M7" s="1" t="str">
        <f t="shared" si="0"/>
        <v>Agricultural Extension</v>
      </c>
      <c r="N7" s="1" t="s">
        <v>4210</v>
      </c>
      <c r="O7" s="1" t="s">
        <v>4217</v>
      </c>
      <c r="P7" s="1">
        <v>5773</v>
      </c>
      <c r="Q7" s="1">
        <v>2387666</v>
      </c>
      <c r="R7" s="1">
        <f t="shared" si="1"/>
        <v>50479</v>
      </c>
      <c r="S7" s="4">
        <v>47544.616915468192</v>
      </c>
      <c r="T7" s="4">
        <v>134804.58602224026</v>
      </c>
      <c r="U7" s="1">
        <f t="shared" si="2"/>
        <v>2337187</v>
      </c>
      <c r="V7" s="4">
        <f t="shared" si="3"/>
        <v>2205316.7970622918</v>
      </c>
      <c r="W7" s="1" t="str">
        <f t="shared" si="4"/>
        <v>Favourable</v>
      </c>
      <c r="AQ7" s="8"/>
      <c r="AR7" s="8"/>
    </row>
    <row r="8" spans="1:44" x14ac:dyDescent="0.25">
      <c r="A8" s="6" t="s">
        <v>4230</v>
      </c>
      <c r="B8" s="1" t="s">
        <v>4219</v>
      </c>
      <c r="C8" s="1"/>
      <c r="D8" s="1"/>
      <c r="E8" s="1" t="s">
        <v>4231</v>
      </c>
      <c r="F8" s="2">
        <v>44383</v>
      </c>
      <c r="G8" s="3">
        <v>10703</v>
      </c>
      <c r="H8" s="1"/>
      <c r="I8" s="1"/>
      <c r="J8" s="1" t="s">
        <v>4232</v>
      </c>
      <c r="K8" s="2">
        <v>44577</v>
      </c>
      <c r="L8" s="1" t="s">
        <v>4200</v>
      </c>
      <c r="M8" s="1" t="str">
        <f t="shared" si="0"/>
        <v>Social Services</v>
      </c>
      <c r="N8" s="1" t="s">
        <v>4222</v>
      </c>
      <c r="O8" s="1" t="s">
        <v>4233</v>
      </c>
      <c r="P8" s="1">
        <v>5607</v>
      </c>
      <c r="Q8" s="1">
        <v>1530830</v>
      </c>
      <c r="R8" s="1">
        <f t="shared" si="1"/>
        <v>0</v>
      </c>
      <c r="S8" s="4">
        <v>949017.93804091413</v>
      </c>
      <c r="T8" s="4">
        <v>54293.057014092024</v>
      </c>
      <c r="U8" s="1">
        <f t="shared" si="2"/>
        <v>1530830</v>
      </c>
      <c r="V8" s="4">
        <f t="shared" si="3"/>
        <v>527519.00494499388</v>
      </c>
      <c r="W8" s="1" t="str">
        <f t="shared" si="4"/>
        <v>Favourable</v>
      </c>
      <c r="AA8" s="1" t="s">
        <v>4218</v>
      </c>
      <c r="AB8">
        <f>COUNTIFS($L:$L,AA8)</f>
        <v>630</v>
      </c>
      <c r="AQ8" s="8"/>
      <c r="AR8" s="8"/>
    </row>
    <row r="9" spans="1:44" x14ac:dyDescent="0.25">
      <c r="A9" s="5" t="s">
        <v>4204</v>
      </c>
      <c r="B9" s="1" t="s">
        <v>4234</v>
      </c>
      <c r="C9" s="1"/>
      <c r="D9" s="1"/>
      <c r="E9" s="1" t="s">
        <v>4235</v>
      </c>
      <c r="F9" s="2">
        <v>45003</v>
      </c>
      <c r="G9" s="3">
        <v>99160</v>
      </c>
      <c r="H9" s="1"/>
      <c r="I9" s="1"/>
      <c r="J9" s="1" t="s">
        <v>4236</v>
      </c>
      <c r="K9" s="2">
        <v>44999</v>
      </c>
      <c r="L9" s="1" t="s">
        <v>4212</v>
      </c>
      <c r="M9" s="1" t="str">
        <f t="shared" si="0"/>
        <v>Agricultural Extension</v>
      </c>
      <c r="N9" s="1" t="s">
        <v>4205</v>
      </c>
      <c r="O9" s="1" t="s">
        <v>4237</v>
      </c>
      <c r="P9" s="1">
        <v>6381</v>
      </c>
      <c r="Q9" s="1">
        <v>411773</v>
      </c>
      <c r="R9" s="1">
        <f t="shared" si="1"/>
        <v>22589</v>
      </c>
      <c r="S9" s="4">
        <v>200479.18480523821</v>
      </c>
      <c r="T9" s="4">
        <v>128265.34195265731</v>
      </c>
      <c r="U9" s="1">
        <f t="shared" si="2"/>
        <v>389184</v>
      </c>
      <c r="V9" s="4">
        <f t="shared" si="3"/>
        <v>83028.473242104461</v>
      </c>
      <c r="W9" s="1" t="str">
        <f t="shared" si="4"/>
        <v>Favourable</v>
      </c>
      <c r="Z9" s="18" t="s">
        <v>10708</v>
      </c>
      <c r="AA9" s="18"/>
      <c r="AB9" s="18"/>
      <c r="AC9" s="18"/>
      <c r="AD9" s="18"/>
      <c r="AQ9" s="8"/>
      <c r="AR9" s="8"/>
    </row>
    <row r="10" spans="1:44" x14ac:dyDescent="0.25">
      <c r="A10" s="6" t="s">
        <v>4238</v>
      </c>
      <c r="B10" s="1" t="s">
        <v>4234</v>
      </c>
      <c r="C10" s="1"/>
      <c r="D10" s="1"/>
      <c r="E10" s="1" t="s">
        <v>4239</v>
      </c>
      <c r="F10" s="2">
        <v>44415</v>
      </c>
      <c r="G10" s="3">
        <v>28697</v>
      </c>
      <c r="H10" s="1"/>
      <c r="I10" s="1"/>
      <c r="J10" s="1" t="s">
        <v>4240</v>
      </c>
      <c r="K10" s="2">
        <v>45052</v>
      </c>
      <c r="L10" s="1" t="s">
        <v>4212</v>
      </c>
      <c r="M10" s="1" t="str">
        <f t="shared" si="0"/>
        <v>Agricultural Extension</v>
      </c>
      <c r="N10" s="1" t="s">
        <v>4210</v>
      </c>
      <c r="O10" s="1" t="s">
        <v>4241</v>
      </c>
      <c r="P10" s="1">
        <v>9436</v>
      </c>
      <c r="Q10" s="1">
        <v>1788227</v>
      </c>
      <c r="R10" s="1">
        <f t="shared" si="1"/>
        <v>20598</v>
      </c>
      <c r="S10" s="4">
        <v>430642.38209777029</v>
      </c>
      <c r="T10" s="4">
        <v>440286.30167133844</v>
      </c>
      <c r="U10" s="1">
        <f t="shared" si="2"/>
        <v>1767629</v>
      </c>
      <c r="V10" s="4">
        <f t="shared" si="3"/>
        <v>917298.31623089127</v>
      </c>
      <c r="W10" s="1" t="str">
        <f t="shared" si="4"/>
        <v>Favourable</v>
      </c>
      <c r="Z10" s="18"/>
      <c r="AA10" s="18" t="s">
        <v>15193</v>
      </c>
      <c r="AB10" s="18"/>
      <c r="AC10" s="18"/>
      <c r="AD10" s="18"/>
      <c r="AQ10" s="8"/>
      <c r="AR10" s="8"/>
    </row>
    <row r="11" spans="1:44" x14ac:dyDescent="0.25">
      <c r="A11" s="1"/>
      <c r="B11" s="1"/>
      <c r="C11" s="1"/>
      <c r="D11" s="1"/>
      <c r="E11" s="1" t="s">
        <v>4242</v>
      </c>
      <c r="F11" s="2">
        <v>44527</v>
      </c>
      <c r="G11" s="3">
        <v>69870</v>
      </c>
      <c r="H11" s="1"/>
      <c r="I11" s="1"/>
      <c r="J11" s="1" t="s">
        <v>4243</v>
      </c>
      <c r="K11" s="2">
        <v>44431</v>
      </c>
      <c r="L11" s="1" t="s">
        <v>4212</v>
      </c>
      <c r="M11" s="1" t="str">
        <f t="shared" si="0"/>
        <v>Agricultural Extension</v>
      </c>
      <c r="N11" s="1" t="s">
        <v>4222</v>
      </c>
      <c r="O11" s="1" t="s">
        <v>4244</v>
      </c>
      <c r="P11" s="1">
        <v>6670</v>
      </c>
      <c r="Q11" s="1">
        <v>781859</v>
      </c>
      <c r="R11" s="1">
        <f t="shared" si="1"/>
        <v>0</v>
      </c>
      <c r="S11" s="4">
        <v>35232.479429394923</v>
      </c>
      <c r="T11" s="4">
        <v>217170.76421048152</v>
      </c>
      <c r="U11" s="1">
        <f t="shared" si="2"/>
        <v>781859</v>
      </c>
      <c r="V11" s="4">
        <f t="shared" si="3"/>
        <v>529455.75636012363</v>
      </c>
      <c r="W11" s="1" t="str">
        <f t="shared" si="4"/>
        <v>Favourable</v>
      </c>
      <c r="AA11" s="1" t="s">
        <v>4222</v>
      </c>
      <c r="AB11" s="89">
        <f>SUMIFS($R:$R,$N:$N,AA11)</f>
        <v>53557422</v>
      </c>
      <c r="AQ11" s="8"/>
      <c r="AR11" s="8"/>
    </row>
    <row r="12" spans="1:44" x14ac:dyDescent="0.25">
      <c r="A12" s="1"/>
      <c r="B12" s="1"/>
      <c r="C12" s="1"/>
      <c r="D12" s="1"/>
      <c r="E12" s="1" t="s">
        <v>4245</v>
      </c>
      <c r="F12" s="2">
        <v>45378</v>
      </c>
      <c r="G12" s="3">
        <v>12410</v>
      </c>
      <c r="H12" s="1"/>
      <c r="I12" s="1"/>
      <c r="J12" s="1" t="s">
        <v>4246</v>
      </c>
      <c r="K12" s="2">
        <v>44272</v>
      </c>
      <c r="L12" s="1" t="s">
        <v>4216</v>
      </c>
      <c r="M12" s="1" t="str">
        <f t="shared" si="0"/>
        <v>Agricultural Extension</v>
      </c>
      <c r="N12" s="1" t="s">
        <v>4222</v>
      </c>
      <c r="O12" s="1" t="s">
        <v>4247</v>
      </c>
      <c r="P12" s="1">
        <v>6970</v>
      </c>
      <c r="Q12" s="1">
        <v>2114356</v>
      </c>
      <c r="R12" s="1">
        <f t="shared" si="1"/>
        <v>51007</v>
      </c>
      <c r="S12" s="4">
        <v>152862.59471287447</v>
      </c>
      <c r="T12" s="4">
        <v>571139.078895816</v>
      </c>
      <c r="U12" s="1">
        <f t="shared" si="2"/>
        <v>2063349</v>
      </c>
      <c r="V12" s="4">
        <f t="shared" si="3"/>
        <v>1390354.3263913095</v>
      </c>
      <c r="W12" s="1" t="str">
        <f t="shared" si="4"/>
        <v>Favourable</v>
      </c>
      <c r="Z12" s="18"/>
      <c r="AA12" s="18"/>
      <c r="AB12" s="18"/>
      <c r="AC12" s="18"/>
      <c r="AD12" s="18"/>
      <c r="AQ12" s="8"/>
      <c r="AR12" s="8"/>
    </row>
    <row r="13" spans="1:44" x14ac:dyDescent="0.25">
      <c r="A13" s="1"/>
      <c r="B13" s="1"/>
      <c r="C13" s="1"/>
      <c r="D13" s="1"/>
      <c r="E13" s="1" t="s">
        <v>4248</v>
      </c>
      <c r="F13" s="2">
        <v>45171</v>
      </c>
      <c r="G13" s="3">
        <v>24544</v>
      </c>
      <c r="H13" s="1"/>
      <c r="I13" s="1"/>
      <c r="J13" s="1" t="s">
        <v>4249</v>
      </c>
      <c r="K13" s="2">
        <v>44302</v>
      </c>
      <c r="L13" s="1" t="s">
        <v>4216</v>
      </c>
      <c r="M13" s="1" t="str">
        <f t="shared" si="0"/>
        <v>Agricultural Extension</v>
      </c>
      <c r="N13" s="1" t="s">
        <v>4205</v>
      </c>
      <c r="O13" s="1" t="s">
        <v>4250</v>
      </c>
      <c r="P13" s="1">
        <v>7098</v>
      </c>
      <c r="Q13" s="1">
        <v>280864</v>
      </c>
      <c r="R13" s="1">
        <f t="shared" si="1"/>
        <v>40695</v>
      </c>
      <c r="S13" s="4">
        <v>201800.68473545177</v>
      </c>
      <c r="T13" s="4">
        <v>84085.930322141983</v>
      </c>
      <c r="U13" s="1">
        <f t="shared" si="2"/>
        <v>240169</v>
      </c>
      <c r="V13" s="4">
        <f t="shared" si="3"/>
        <v>-5022.6150575937354</v>
      </c>
      <c r="W13" s="1" t="str">
        <f t="shared" si="4"/>
        <v>Adverse</v>
      </c>
      <c r="AQ13" s="8"/>
      <c r="AR13" s="8"/>
    </row>
    <row r="14" spans="1:44" x14ac:dyDescent="0.25">
      <c r="A14" s="1"/>
      <c r="B14" s="1"/>
      <c r="C14" s="1"/>
      <c r="D14" s="1"/>
      <c r="E14" s="1" t="s">
        <v>4251</v>
      </c>
      <c r="F14" s="2">
        <v>44144</v>
      </c>
      <c r="G14" s="3">
        <v>69980</v>
      </c>
      <c r="H14" s="1"/>
      <c r="I14" s="1"/>
      <c r="J14" s="1" t="s">
        <v>4252</v>
      </c>
      <c r="K14" s="2">
        <v>45191</v>
      </c>
      <c r="L14" s="1" t="s">
        <v>4218</v>
      </c>
      <c r="M14" s="1" t="str">
        <f t="shared" si="0"/>
        <v>Infrastructure</v>
      </c>
      <c r="N14" s="1" t="s">
        <v>4222</v>
      </c>
      <c r="O14" s="1" t="s">
        <v>4253</v>
      </c>
      <c r="P14" s="1">
        <v>7347</v>
      </c>
      <c r="Q14" s="1">
        <v>2195187</v>
      </c>
      <c r="R14" s="1">
        <f t="shared" si="1"/>
        <v>0</v>
      </c>
      <c r="S14" s="4">
        <v>1901853.2221547451</v>
      </c>
      <c r="T14" s="4">
        <v>702437.53404739592</v>
      </c>
      <c r="U14" s="1">
        <f t="shared" si="2"/>
        <v>2195187</v>
      </c>
      <c r="V14" s="4">
        <f t="shared" si="3"/>
        <v>-409103.75620214082</v>
      </c>
      <c r="W14" s="1" t="str">
        <f t="shared" si="4"/>
        <v>Adverse</v>
      </c>
      <c r="Z14" s="18" t="s">
        <v>10709</v>
      </c>
      <c r="AA14" s="18"/>
      <c r="AB14" s="18"/>
      <c r="AC14" s="18"/>
      <c r="AD14" s="18"/>
      <c r="AQ14" s="8"/>
      <c r="AR14" s="8"/>
    </row>
    <row r="15" spans="1:44" x14ac:dyDescent="0.25">
      <c r="A15" s="1"/>
      <c r="B15" s="1"/>
      <c r="C15" s="1"/>
      <c r="D15" s="1"/>
      <c r="E15" s="1" t="s">
        <v>4254</v>
      </c>
      <c r="F15" s="2">
        <v>45006</v>
      </c>
      <c r="G15" s="3">
        <v>90239</v>
      </c>
      <c r="H15" s="1"/>
      <c r="I15" s="1"/>
      <c r="J15" s="1" t="s">
        <v>4255</v>
      </c>
      <c r="K15" s="2">
        <v>44073</v>
      </c>
      <c r="L15" s="1" t="s">
        <v>4204</v>
      </c>
      <c r="M15" s="1" t="str">
        <f t="shared" si="0"/>
        <v>Education</v>
      </c>
      <c r="N15" s="1" t="s">
        <v>4205</v>
      </c>
      <c r="O15" s="1" t="s">
        <v>4256</v>
      </c>
      <c r="P15" s="1">
        <v>8880</v>
      </c>
      <c r="Q15" s="1">
        <v>887329</v>
      </c>
      <c r="R15" s="1">
        <f t="shared" si="1"/>
        <v>0</v>
      </c>
      <c r="S15" s="4">
        <v>312691.57199384907</v>
      </c>
      <c r="T15" s="4">
        <v>204965.69719121748</v>
      </c>
      <c r="U15" s="1">
        <f t="shared" si="2"/>
        <v>887329</v>
      </c>
      <c r="V15" s="4">
        <f t="shared" si="3"/>
        <v>369671.73081493343</v>
      </c>
      <c r="W15" s="1" t="str">
        <f t="shared" si="4"/>
        <v>Favourable</v>
      </c>
      <c r="AA15" t="s">
        <v>15200</v>
      </c>
      <c r="AF15" t="s">
        <v>15203</v>
      </c>
      <c r="AQ15" s="8"/>
      <c r="AR15" s="8"/>
    </row>
    <row r="16" spans="1:44" x14ac:dyDescent="0.25">
      <c r="A16" s="1"/>
      <c r="B16" s="1"/>
      <c r="C16" s="1"/>
      <c r="D16" s="1"/>
      <c r="E16" s="1" t="s">
        <v>4257</v>
      </c>
      <c r="F16" s="2">
        <v>45319</v>
      </c>
      <c r="G16" s="3">
        <v>47194</v>
      </c>
      <c r="H16" s="1"/>
      <c r="I16" s="1"/>
      <c r="J16" s="1" t="s">
        <v>4258</v>
      </c>
      <c r="K16" s="2">
        <v>45147</v>
      </c>
      <c r="L16" s="1" t="s">
        <v>4216</v>
      </c>
      <c r="M16" s="1" t="str">
        <f t="shared" si="0"/>
        <v>Agricultural Extension</v>
      </c>
      <c r="N16" s="1" t="s">
        <v>4205</v>
      </c>
      <c r="O16" s="1" t="s">
        <v>4259</v>
      </c>
      <c r="P16" s="1">
        <v>6970</v>
      </c>
      <c r="Q16" s="1">
        <v>1545025</v>
      </c>
      <c r="R16" s="1">
        <f t="shared" si="1"/>
        <v>80225</v>
      </c>
      <c r="S16" s="4">
        <v>1221067.73022571</v>
      </c>
      <c r="T16" s="4">
        <v>217159.18124886454</v>
      </c>
      <c r="U16" s="1">
        <f t="shared" si="2"/>
        <v>1464800</v>
      </c>
      <c r="V16" s="4">
        <f t="shared" si="3"/>
        <v>106798.08852542541</v>
      </c>
      <c r="W16" s="1" t="str">
        <f t="shared" si="4"/>
        <v>Favourable</v>
      </c>
      <c r="AA16" s="87" t="s">
        <v>4201</v>
      </c>
      <c r="AB16" s="1" t="s">
        <v>4259</v>
      </c>
      <c r="AC16" s="88">
        <f>AVERAGEIFS($Q:$Q,$M:$M,AA16,$O:$O,AB16)</f>
        <v>1499940.5098039217</v>
      </c>
      <c r="AQ16" s="8"/>
      <c r="AR16" s="8"/>
    </row>
    <row r="17" spans="1:44" x14ac:dyDescent="0.25">
      <c r="A17" s="1"/>
      <c r="B17" s="1"/>
      <c r="C17" s="1"/>
      <c r="D17" s="1"/>
      <c r="E17" s="1" t="s">
        <v>4260</v>
      </c>
      <c r="F17" s="2">
        <v>45295</v>
      </c>
      <c r="G17" s="3">
        <v>96097</v>
      </c>
      <c r="H17" s="1"/>
      <c r="I17" s="1"/>
      <c r="J17" s="1" t="s">
        <v>4261</v>
      </c>
      <c r="K17" s="2">
        <v>43857</v>
      </c>
      <c r="L17" s="1" t="s">
        <v>4204</v>
      </c>
      <c r="M17" s="1" t="str">
        <f t="shared" si="0"/>
        <v>Education</v>
      </c>
      <c r="N17" s="1" t="s">
        <v>4205</v>
      </c>
      <c r="O17" s="1" t="s">
        <v>4259</v>
      </c>
      <c r="P17" s="1">
        <v>6338</v>
      </c>
      <c r="Q17" s="1">
        <v>1611393</v>
      </c>
      <c r="R17" s="1">
        <f t="shared" si="1"/>
        <v>0</v>
      </c>
      <c r="S17" s="4">
        <v>224063.1915217693</v>
      </c>
      <c r="T17" s="4">
        <v>294222.46801447647</v>
      </c>
      <c r="U17" s="1">
        <f t="shared" si="2"/>
        <v>1611393</v>
      </c>
      <c r="V17" s="4">
        <f t="shared" si="3"/>
        <v>1093107.3404637543</v>
      </c>
      <c r="W17" s="1" t="str">
        <f t="shared" si="4"/>
        <v>Favourable</v>
      </c>
      <c r="AF17" s="33" t="s">
        <v>14377</v>
      </c>
      <c r="AG17" t="s">
        <v>15202</v>
      </c>
      <c r="AQ17" s="8"/>
      <c r="AR17" s="8"/>
    </row>
    <row r="18" spans="1:44" x14ac:dyDescent="0.25">
      <c r="A18" s="1"/>
      <c r="B18" s="1"/>
      <c r="C18" s="1"/>
      <c r="D18" s="1"/>
      <c r="E18" s="1" t="s">
        <v>4262</v>
      </c>
      <c r="F18" s="2">
        <v>44124</v>
      </c>
      <c r="G18" s="3">
        <v>51165</v>
      </c>
      <c r="H18" s="1"/>
      <c r="I18" s="1"/>
      <c r="J18" s="1" t="s">
        <v>4263</v>
      </c>
      <c r="K18" s="2">
        <v>44337</v>
      </c>
      <c r="L18" s="1" t="s">
        <v>4216</v>
      </c>
      <c r="M18" s="1" t="str">
        <f t="shared" si="0"/>
        <v>Agricultural Extension</v>
      </c>
      <c r="N18" s="1" t="s">
        <v>4210</v>
      </c>
      <c r="O18" s="1" t="s">
        <v>4264</v>
      </c>
      <c r="P18" s="1">
        <v>8782</v>
      </c>
      <c r="Q18" s="1">
        <v>2089492</v>
      </c>
      <c r="R18" s="1">
        <f t="shared" si="1"/>
        <v>0</v>
      </c>
      <c r="S18" s="4">
        <v>1725754.3980619088</v>
      </c>
      <c r="T18" s="4">
        <v>235739.24366996266</v>
      </c>
      <c r="U18" s="1">
        <f t="shared" si="2"/>
        <v>2089492</v>
      </c>
      <c r="V18" s="4">
        <f t="shared" si="3"/>
        <v>127998.35826812848</v>
      </c>
      <c r="W18" s="1" t="str">
        <f t="shared" si="4"/>
        <v>Favourable</v>
      </c>
      <c r="AF18" s="32" t="s">
        <v>4212</v>
      </c>
      <c r="AG18" s="90">
        <v>1022052680</v>
      </c>
      <c r="AQ18" s="8"/>
      <c r="AR18" s="8"/>
    </row>
    <row r="19" spans="1:44" x14ac:dyDescent="0.25">
      <c r="A19" s="1"/>
      <c r="B19" s="1"/>
      <c r="C19" s="1"/>
      <c r="D19" s="1"/>
      <c r="E19" s="1" t="s">
        <v>4265</v>
      </c>
      <c r="F19" s="2">
        <v>45024</v>
      </c>
      <c r="G19" s="3">
        <v>19623</v>
      </c>
      <c r="H19" s="1"/>
      <c r="I19" s="1"/>
      <c r="J19" s="1" t="s">
        <v>4266</v>
      </c>
      <c r="K19" s="2">
        <v>45282</v>
      </c>
      <c r="L19" s="1" t="s">
        <v>4218</v>
      </c>
      <c r="M19" s="1" t="str">
        <f t="shared" si="0"/>
        <v>Infrastructure</v>
      </c>
      <c r="N19" s="1" t="s">
        <v>4210</v>
      </c>
      <c r="O19" s="1" t="s">
        <v>4267</v>
      </c>
      <c r="P19" s="1">
        <v>6775</v>
      </c>
      <c r="Q19" s="1">
        <v>1623839</v>
      </c>
      <c r="R19" s="1">
        <f t="shared" si="1"/>
        <v>0</v>
      </c>
      <c r="S19" s="4">
        <v>805219.52277994365</v>
      </c>
      <c r="T19" s="4">
        <v>202486.24409919349</v>
      </c>
      <c r="U19" s="1">
        <f t="shared" si="2"/>
        <v>1623839</v>
      </c>
      <c r="V19" s="4">
        <f t="shared" si="3"/>
        <v>616133.23312086286</v>
      </c>
      <c r="W19" s="1" t="str">
        <f t="shared" si="4"/>
        <v>Favourable</v>
      </c>
      <c r="AF19" s="32" t="s">
        <v>4204</v>
      </c>
      <c r="AG19" s="90">
        <v>1503043169</v>
      </c>
      <c r="AQ19" s="8"/>
      <c r="AR19" s="8"/>
    </row>
    <row r="20" spans="1:44" x14ac:dyDescent="0.25">
      <c r="A20" s="1"/>
      <c r="B20" s="1"/>
      <c r="C20" s="1"/>
      <c r="D20" s="1"/>
      <c r="E20" s="1" t="s">
        <v>4268</v>
      </c>
      <c r="F20" s="2">
        <v>45011</v>
      </c>
      <c r="G20" s="3">
        <v>27245</v>
      </c>
      <c r="H20" s="1"/>
      <c r="I20" s="1"/>
      <c r="J20" s="1" t="s">
        <v>4269</v>
      </c>
      <c r="K20" s="2">
        <v>44225</v>
      </c>
      <c r="L20" s="1" t="s">
        <v>4218</v>
      </c>
      <c r="M20" s="1" t="str">
        <f t="shared" si="0"/>
        <v>Infrastructure</v>
      </c>
      <c r="N20" s="1" t="s">
        <v>4210</v>
      </c>
      <c r="O20" s="1" t="s">
        <v>4270</v>
      </c>
      <c r="P20" s="1">
        <v>7481</v>
      </c>
      <c r="Q20" s="1">
        <v>1089627</v>
      </c>
      <c r="R20" s="1">
        <f t="shared" si="1"/>
        <v>26729</v>
      </c>
      <c r="S20" s="4">
        <v>360919.09820513881</v>
      </c>
      <c r="T20" s="4">
        <v>148593.24527061198</v>
      </c>
      <c r="U20" s="1">
        <f t="shared" si="2"/>
        <v>1062898</v>
      </c>
      <c r="V20" s="4">
        <f t="shared" si="3"/>
        <v>580114.65652424924</v>
      </c>
      <c r="W20" s="1" t="str">
        <f t="shared" si="4"/>
        <v>Favourable</v>
      </c>
      <c r="Z20" s="8" t="s">
        <v>10710</v>
      </c>
      <c r="AA20" s="8"/>
      <c r="AB20" s="8"/>
      <c r="AC20" s="8"/>
      <c r="AD20" s="8"/>
      <c r="AF20" s="32" t="s">
        <v>4207</v>
      </c>
      <c r="AG20" s="90">
        <v>1717597300</v>
      </c>
    </row>
    <row r="21" spans="1:44" x14ac:dyDescent="0.25">
      <c r="A21" s="1"/>
      <c r="B21" s="1"/>
      <c r="C21" s="1"/>
      <c r="D21" s="1"/>
      <c r="E21" s="1" t="s">
        <v>4271</v>
      </c>
      <c r="F21" s="2">
        <v>44811</v>
      </c>
      <c r="G21" s="3">
        <v>71209</v>
      </c>
      <c r="H21" s="1"/>
      <c r="I21" s="1"/>
      <c r="J21" s="1" t="s">
        <v>4272</v>
      </c>
      <c r="K21" s="2">
        <v>44625</v>
      </c>
      <c r="L21" s="1" t="s">
        <v>4218</v>
      </c>
      <c r="M21" s="1" t="str">
        <f t="shared" si="0"/>
        <v>Infrastructure</v>
      </c>
      <c r="N21" s="1" t="s">
        <v>4205</v>
      </c>
      <c r="O21" s="1" t="s">
        <v>4273</v>
      </c>
      <c r="P21" s="1">
        <v>5957</v>
      </c>
      <c r="Q21" s="1">
        <v>1346440</v>
      </c>
      <c r="R21" s="1">
        <f t="shared" si="1"/>
        <v>12473</v>
      </c>
      <c r="S21" s="4">
        <v>269191.58608582988</v>
      </c>
      <c r="T21" s="4">
        <v>52266.037092746184</v>
      </c>
      <c r="U21" s="1">
        <f t="shared" si="2"/>
        <v>1333967</v>
      </c>
      <c r="V21" s="4">
        <f t="shared" si="3"/>
        <v>1024982.3768214239</v>
      </c>
      <c r="W21" s="1" t="str">
        <f t="shared" si="4"/>
        <v>Favourable</v>
      </c>
      <c r="Z21" s="8"/>
      <c r="AA21" s="8"/>
      <c r="AB21" s="8"/>
      <c r="AC21" s="8"/>
      <c r="AD21" s="8"/>
      <c r="AF21" s="32" t="s">
        <v>4218</v>
      </c>
      <c r="AG21" s="90">
        <v>888196157</v>
      </c>
    </row>
    <row r="22" spans="1:44" x14ac:dyDescent="0.25">
      <c r="A22" s="1"/>
      <c r="B22" s="1"/>
      <c r="C22" s="1"/>
      <c r="D22" s="1"/>
      <c r="E22" s="1" t="s">
        <v>4274</v>
      </c>
      <c r="F22" s="2">
        <v>44435</v>
      </c>
      <c r="G22" s="3">
        <v>68906</v>
      </c>
      <c r="H22" s="1"/>
      <c r="I22" s="1"/>
      <c r="J22" s="1" t="s">
        <v>4275</v>
      </c>
      <c r="K22" s="2">
        <v>43891</v>
      </c>
      <c r="L22" s="1" t="s">
        <v>4204</v>
      </c>
      <c r="M22" s="1" t="str">
        <f t="shared" si="0"/>
        <v>Education</v>
      </c>
      <c r="N22" s="1" t="s">
        <v>4210</v>
      </c>
      <c r="O22" s="1" t="s">
        <v>4276</v>
      </c>
      <c r="P22" s="1">
        <v>8712</v>
      </c>
      <c r="Q22" s="1">
        <v>990667</v>
      </c>
      <c r="R22" s="1">
        <f t="shared" si="1"/>
        <v>0</v>
      </c>
      <c r="S22" s="4">
        <v>340068.78187062731</v>
      </c>
      <c r="T22" s="4">
        <v>279713.08517099533</v>
      </c>
      <c r="U22" s="1">
        <f t="shared" si="2"/>
        <v>990667</v>
      </c>
      <c r="V22" s="4">
        <f t="shared" si="3"/>
        <v>370885.13295837736</v>
      </c>
      <c r="W22" s="1" t="str">
        <f t="shared" si="4"/>
        <v>Favourable</v>
      </c>
      <c r="Z22" s="8" t="s">
        <v>10711</v>
      </c>
      <c r="AA22" s="8"/>
      <c r="AB22" s="8"/>
      <c r="AC22" s="8"/>
      <c r="AD22" s="8"/>
      <c r="AF22" s="32" t="s">
        <v>4200</v>
      </c>
      <c r="AG22" s="90">
        <v>1188896145</v>
      </c>
    </row>
    <row r="23" spans="1:44" x14ac:dyDescent="0.25">
      <c r="A23" s="1"/>
      <c r="B23" s="1"/>
      <c r="C23" s="1"/>
      <c r="D23" s="1"/>
      <c r="E23" s="1" t="s">
        <v>4277</v>
      </c>
      <c r="F23" s="2">
        <v>44589</v>
      </c>
      <c r="G23" s="3">
        <v>37200</v>
      </c>
      <c r="H23" s="1"/>
      <c r="I23" s="1"/>
      <c r="J23" s="1" t="s">
        <v>4278</v>
      </c>
      <c r="K23" s="2">
        <v>45054</v>
      </c>
      <c r="L23" s="1" t="s">
        <v>4218</v>
      </c>
      <c r="M23" s="1" t="str">
        <f t="shared" si="0"/>
        <v>Infrastructure</v>
      </c>
      <c r="N23" s="1" t="s">
        <v>4222</v>
      </c>
      <c r="O23" s="1" t="s">
        <v>4279</v>
      </c>
      <c r="P23" s="1">
        <v>5930</v>
      </c>
      <c r="Q23" s="1">
        <v>281848</v>
      </c>
      <c r="R23" s="1">
        <f t="shared" si="1"/>
        <v>0</v>
      </c>
      <c r="S23" s="4">
        <v>39241.683933500441</v>
      </c>
      <c r="T23" s="4">
        <v>1776.2790914794198</v>
      </c>
      <c r="U23" s="1">
        <f t="shared" si="2"/>
        <v>281848</v>
      </c>
      <c r="V23" s="4">
        <f t="shared" si="3"/>
        <v>240830.03697502014</v>
      </c>
      <c r="W23" s="1" t="str">
        <f t="shared" si="4"/>
        <v>Favourable</v>
      </c>
      <c r="Z23" s="8"/>
      <c r="AA23" s="8"/>
      <c r="AB23" s="8"/>
      <c r="AC23" s="8"/>
      <c r="AD23" s="8"/>
      <c r="AF23" s="32" t="s">
        <v>4238</v>
      </c>
      <c r="AG23" s="90">
        <v>984215334</v>
      </c>
    </row>
    <row r="24" spans="1:44" x14ac:dyDescent="0.25">
      <c r="A24" s="1"/>
      <c r="B24" s="1"/>
      <c r="C24" s="1"/>
      <c r="D24" s="1"/>
      <c r="E24" s="1" t="s">
        <v>4280</v>
      </c>
      <c r="F24" s="2">
        <v>44375</v>
      </c>
      <c r="G24" s="3">
        <v>82790</v>
      </c>
      <c r="H24" s="1"/>
      <c r="I24" s="1"/>
      <c r="J24" s="1" t="s">
        <v>4281</v>
      </c>
      <c r="K24" s="2">
        <v>45198</v>
      </c>
      <c r="L24" s="1" t="s">
        <v>4212</v>
      </c>
      <c r="M24" s="1" t="str">
        <f t="shared" si="0"/>
        <v>Agricultural Extension</v>
      </c>
      <c r="N24" s="1" t="s">
        <v>4205</v>
      </c>
      <c r="O24" s="1" t="s">
        <v>4279</v>
      </c>
      <c r="P24" s="1">
        <v>8742</v>
      </c>
      <c r="Q24" s="1">
        <v>1467904</v>
      </c>
      <c r="R24" s="1">
        <f t="shared" si="1"/>
        <v>42386</v>
      </c>
      <c r="S24" s="4">
        <v>1450213.5675007193</v>
      </c>
      <c r="T24" s="4">
        <v>342826.49802599684</v>
      </c>
      <c r="U24" s="1">
        <f t="shared" si="2"/>
        <v>1425518</v>
      </c>
      <c r="V24" s="4">
        <f t="shared" si="3"/>
        <v>-325136.06552671618</v>
      </c>
      <c r="W24" s="1" t="str">
        <f t="shared" si="4"/>
        <v>Adverse</v>
      </c>
      <c r="Z24" s="8" t="s">
        <v>10713</v>
      </c>
      <c r="AA24" s="8"/>
      <c r="AB24" s="8"/>
      <c r="AC24" s="8"/>
      <c r="AD24" s="8"/>
      <c r="AF24" s="32" t="s">
        <v>4227</v>
      </c>
      <c r="AG24" s="90">
        <v>756902192</v>
      </c>
    </row>
    <row r="25" spans="1:44" x14ac:dyDescent="0.25">
      <c r="A25" s="1"/>
      <c r="B25" s="1"/>
      <c r="C25" s="1"/>
      <c r="D25" s="1"/>
      <c r="E25" s="1" t="s">
        <v>4282</v>
      </c>
      <c r="F25" s="2">
        <v>44564</v>
      </c>
      <c r="G25" s="3">
        <v>76670</v>
      </c>
      <c r="H25" s="1"/>
      <c r="I25" s="1"/>
      <c r="J25" s="1" t="s">
        <v>4283</v>
      </c>
      <c r="K25" s="2">
        <v>44542</v>
      </c>
      <c r="L25" s="1" t="s">
        <v>4200</v>
      </c>
      <c r="M25" s="1" t="str">
        <f t="shared" si="0"/>
        <v>Social Services</v>
      </c>
      <c r="N25" s="1" t="s">
        <v>4205</v>
      </c>
      <c r="O25" s="1" t="s">
        <v>4276</v>
      </c>
      <c r="P25" s="1">
        <v>7223</v>
      </c>
      <c r="Q25" s="1">
        <v>1819389</v>
      </c>
      <c r="R25" s="1">
        <f t="shared" si="1"/>
        <v>80930</v>
      </c>
      <c r="S25" s="4">
        <v>297671.91344041773</v>
      </c>
      <c r="T25" s="4">
        <v>138134.75738719435</v>
      </c>
      <c r="U25" s="1">
        <f t="shared" si="2"/>
        <v>1738459</v>
      </c>
      <c r="V25" s="4">
        <f t="shared" si="3"/>
        <v>1383582.329172388</v>
      </c>
      <c r="W25" s="1" t="str">
        <f t="shared" si="4"/>
        <v>Favourable</v>
      </c>
      <c r="Z25" s="8"/>
      <c r="AA25" s="8"/>
      <c r="AB25" s="8"/>
      <c r="AC25" s="8"/>
      <c r="AD25" s="8"/>
      <c r="AF25" s="32" t="s">
        <v>4216</v>
      </c>
      <c r="AG25" s="90">
        <v>725282559</v>
      </c>
    </row>
    <row r="26" spans="1:44" x14ac:dyDescent="0.25">
      <c r="A26" s="1"/>
      <c r="B26" s="1"/>
      <c r="C26" s="1"/>
      <c r="D26" s="1"/>
      <c r="E26" s="1" t="s">
        <v>4284</v>
      </c>
      <c r="F26" s="2">
        <v>45274</v>
      </c>
      <c r="G26" s="3">
        <v>21909</v>
      </c>
      <c r="H26" s="1"/>
      <c r="I26" s="1"/>
      <c r="J26" s="1" t="s">
        <v>4285</v>
      </c>
      <c r="K26" s="2">
        <v>44796</v>
      </c>
      <c r="L26" s="1" t="s">
        <v>4218</v>
      </c>
      <c r="M26" s="1" t="str">
        <f t="shared" si="0"/>
        <v>Infrastructure</v>
      </c>
      <c r="N26" s="1" t="s">
        <v>4222</v>
      </c>
      <c r="O26" s="1" t="s">
        <v>4286</v>
      </c>
      <c r="P26" s="1">
        <v>8887</v>
      </c>
      <c r="Q26" s="1">
        <v>732359</v>
      </c>
      <c r="R26" s="1">
        <f t="shared" si="1"/>
        <v>20871</v>
      </c>
      <c r="S26" s="4">
        <v>220675.78247173282</v>
      </c>
      <c r="T26" s="4">
        <v>197120.87395179295</v>
      </c>
      <c r="U26" s="1">
        <f t="shared" si="2"/>
        <v>711488</v>
      </c>
      <c r="V26" s="4">
        <f t="shared" si="3"/>
        <v>314562.34357647423</v>
      </c>
      <c r="W26" s="1" t="str">
        <f t="shared" si="4"/>
        <v>Favourable</v>
      </c>
      <c r="Z26" s="8" t="s">
        <v>10714</v>
      </c>
      <c r="AA26" s="8"/>
      <c r="AB26" s="8"/>
      <c r="AC26" s="8"/>
      <c r="AD26" s="8"/>
      <c r="AF26" s="32" t="s">
        <v>14378</v>
      </c>
      <c r="AG26" s="90">
        <v>8786185536</v>
      </c>
    </row>
    <row r="27" spans="1:44" x14ac:dyDescent="0.25">
      <c r="A27" s="1"/>
      <c r="B27" s="1"/>
      <c r="C27" s="1"/>
      <c r="D27" s="1"/>
      <c r="E27" s="1" t="s">
        <v>4287</v>
      </c>
      <c r="F27" s="2">
        <v>44034</v>
      </c>
      <c r="G27" s="3">
        <v>51459</v>
      </c>
      <c r="H27" s="1"/>
      <c r="I27" s="1"/>
      <c r="J27" s="1" t="s">
        <v>4288</v>
      </c>
      <c r="K27" s="2">
        <v>44901</v>
      </c>
      <c r="L27" s="1" t="s">
        <v>4216</v>
      </c>
      <c r="M27" s="1" t="str">
        <f t="shared" si="0"/>
        <v>Agricultural Extension</v>
      </c>
      <c r="N27" s="1" t="s">
        <v>4205</v>
      </c>
      <c r="O27" s="1" t="s">
        <v>4289</v>
      </c>
      <c r="P27" s="1">
        <v>8928</v>
      </c>
      <c r="Q27" s="1">
        <v>642662</v>
      </c>
      <c r="R27" s="1">
        <f t="shared" si="1"/>
        <v>0</v>
      </c>
      <c r="S27" s="4">
        <v>177996.22149064223</v>
      </c>
      <c r="T27" s="4">
        <v>60663.291241075283</v>
      </c>
      <c r="U27" s="1">
        <f t="shared" si="2"/>
        <v>642662</v>
      </c>
      <c r="V27" s="4">
        <f t="shared" si="3"/>
        <v>404002.48726828245</v>
      </c>
      <c r="W27" s="1" t="str">
        <f t="shared" si="4"/>
        <v>Favourable</v>
      </c>
      <c r="Z27" s="8"/>
      <c r="AA27" s="8"/>
      <c r="AB27" s="8"/>
      <c r="AC27" s="8"/>
      <c r="AD27" s="8"/>
    </row>
    <row r="28" spans="1:44" x14ac:dyDescent="0.25">
      <c r="A28" s="1"/>
      <c r="B28" s="1"/>
      <c r="C28" s="1"/>
      <c r="D28" s="1"/>
      <c r="E28" s="1" t="s">
        <v>4290</v>
      </c>
      <c r="F28" s="2">
        <v>44991</v>
      </c>
      <c r="G28" s="3">
        <v>92517</v>
      </c>
      <c r="H28" s="1"/>
      <c r="I28" s="1"/>
      <c r="J28" s="1" t="s">
        <v>4291</v>
      </c>
      <c r="K28" s="2">
        <v>44250</v>
      </c>
      <c r="L28" s="1" t="s">
        <v>4218</v>
      </c>
      <c r="M28" s="1" t="str">
        <f t="shared" si="0"/>
        <v>Infrastructure</v>
      </c>
      <c r="N28" s="1" t="s">
        <v>4205</v>
      </c>
      <c r="O28" s="1" t="s">
        <v>4292</v>
      </c>
      <c r="P28" s="1">
        <v>5605</v>
      </c>
      <c r="Q28" s="1">
        <v>367556</v>
      </c>
      <c r="R28" s="1">
        <f t="shared" si="1"/>
        <v>37804</v>
      </c>
      <c r="S28" s="4">
        <v>220999.18936879901</v>
      </c>
      <c r="T28" s="4">
        <v>95614.854679148513</v>
      </c>
      <c r="U28" s="1">
        <f t="shared" si="2"/>
        <v>329752</v>
      </c>
      <c r="V28" s="4">
        <f t="shared" si="3"/>
        <v>50941.955952052493</v>
      </c>
      <c r="W28" s="1" t="str">
        <f t="shared" si="4"/>
        <v>Favourable</v>
      </c>
      <c r="Z28" s="8" t="s">
        <v>10715</v>
      </c>
      <c r="AA28" s="8"/>
      <c r="AB28" s="8"/>
      <c r="AC28" s="8"/>
      <c r="AD28" s="8"/>
      <c r="AF28" t="s">
        <v>15204</v>
      </c>
    </row>
    <row r="29" spans="1:44" x14ac:dyDescent="0.25">
      <c r="A29" s="1"/>
      <c r="B29" s="1"/>
      <c r="C29" s="1"/>
      <c r="D29" s="1"/>
      <c r="E29" s="1" t="s">
        <v>4293</v>
      </c>
      <c r="F29" s="2">
        <v>45307</v>
      </c>
      <c r="G29" s="3">
        <v>33827</v>
      </c>
      <c r="H29" s="1"/>
      <c r="I29" s="1"/>
      <c r="J29" s="1" t="s">
        <v>4294</v>
      </c>
      <c r="K29" s="2">
        <v>44862</v>
      </c>
      <c r="L29" s="1" t="s">
        <v>4216</v>
      </c>
      <c r="M29" s="1" t="str">
        <f t="shared" si="0"/>
        <v>Agricultural Extension</v>
      </c>
      <c r="N29" s="1" t="s">
        <v>4222</v>
      </c>
      <c r="O29" s="1" t="s">
        <v>4295</v>
      </c>
      <c r="P29" s="1">
        <v>5747</v>
      </c>
      <c r="Q29" s="1">
        <v>486635</v>
      </c>
      <c r="R29" s="1">
        <f t="shared" si="1"/>
        <v>15336</v>
      </c>
      <c r="S29" s="4">
        <v>381520.6262317748</v>
      </c>
      <c r="T29" s="4">
        <v>83862.568118418581</v>
      </c>
      <c r="U29" s="1">
        <f t="shared" si="2"/>
        <v>471299</v>
      </c>
      <c r="V29" s="4">
        <f t="shared" si="3"/>
        <v>21251.805649806629</v>
      </c>
      <c r="W29" s="1" t="str">
        <f t="shared" si="4"/>
        <v>Favourable</v>
      </c>
      <c r="Z29" s="8"/>
      <c r="AA29" s="8"/>
      <c r="AB29" s="8"/>
      <c r="AC29" s="8"/>
      <c r="AD29" s="8"/>
      <c r="AF29" s="33" t="s">
        <v>14377</v>
      </c>
      <c r="AG29" t="s">
        <v>15201</v>
      </c>
    </row>
    <row r="30" spans="1:44" x14ac:dyDescent="0.25">
      <c r="A30" s="1"/>
      <c r="B30" s="1"/>
      <c r="C30" s="1"/>
      <c r="D30" s="1"/>
      <c r="E30" s="1" t="s">
        <v>4296</v>
      </c>
      <c r="F30" s="2">
        <v>44399</v>
      </c>
      <c r="G30" s="3">
        <v>29404</v>
      </c>
      <c r="H30" s="1"/>
      <c r="I30" s="1"/>
      <c r="J30" s="1" t="s">
        <v>4297</v>
      </c>
      <c r="K30" s="2">
        <v>45132</v>
      </c>
      <c r="L30" s="1" t="s">
        <v>4200</v>
      </c>
      <c r="M30" s="1" t="str">
        <f t="shared" si="0"/>
        <v>Social Services</v>
      </c>
      <c r="N30" s="1" t="s">
        <v>4205</v>
      </c>
      <c r="O30" s="1" t="s">
        <v>4298</v>
      </c>
      <c r="P30" s="1">
        <v>5558</v>
      </c>
      <c r="Q30" s="1">
        <v>1942589</v>
      </c>
      <c r="R30" s="1">
        <f t="shared" si="1"/>
        <v>0</v>
      </c>
      <c r="S30" s="4">
        <v>82455.027196818846</v>
      </c>
      <c r="T30" s="4">
        <v>267685.89831996319</v>
      </c>
      <c r="U30" s="1">
        <f t="shared" si="2"/>
        <v>1942589</v>
      </c>
      <c r="V30" s="4">
        <f t="shared" si="3"/>
        <v>1592448.0744832179</v>
      </c>
      <c r="W30" s="1" t="str">
        <f t="shared" si="4"/>
        <v>Favourable</v>
      </c>
      <c r="Z30" s="8" t="s">
        <v>10716</v>
      </c>
      <c r="AA30" s="8"/>
      <c r="AB30" s="8"/>
      <c r="AC30" s="8"/>
      <c r="AD30" s="8"/>
      <c r="AF30" s="32" t="s">
        <v>4213</v>
      </c>
      <c r="AG30" s="86">
        <v>35726331</v>
      </c>
    </row>
    <row r="31" spans="1:44" x14ac:dyDescent="0.25">
      <c r="A31" s="1"/>
      <c r="B31" s="1"/>
      <c r="C31" s="1"/>
      <c r="D31" s="1"/>
      <c r="E31" s="1" t="s">
        <v>4299</v>
      </c>
      <c r="F31" s="2">
        <v>45353</v>
      </c>
      <c r="G31" s="3">
        <v>49421</v>
      </c>
      <c r="H31" s="1"/>
      <c r="I31" s="1"/>
      <c r="J31" s="1" t="s">
        <v>4300</v>
      </c>
      <c r="K31" s="2">
        <v>44330</v>
      </c>
      <c r="L31" s="1" t="s">
        <v>4212</v>
      </c>
      <c r="M31" s="1" t="str">
        <f t="shared" si="0"/>
        <v>Agricultural Extension</v>
      </c>
      <c r="N31" s="1" t="s">
        <v>4222</v>
      </c>
      <c r="O31" s="1" t="s">
        <v>4301</v>
      </c>
      <c r="P31" s="1">
        <v>8923</v>
      </c>
      <c r="Q31" s="1">
        <v>2332292</v>
      </c>
      <c r="R31" s="1">
        <f t="shared" si="1"/>
        <v>48801</v>
      </c>
      <c r="S31" s="4">
        <v>1939344.4811690156</v>
      </c>
      <c r="T31" s="4">
        <v>493023.34023386874</v>
      </c>
      <c r="U31" s="1">
        <f t="shared" si="2"/>
        <v>2283491</v>
      </c>
      <c r="V31" s="4">
        <f t="shared" si="3"/>
        <v>-100075.82140288455</v>
      </c>
      <c r="W31" s="1" t="str">
        <f t="shared" si="4"/>
        <v>Adverse</v>
      </c>
      <c r="Z31" s="8"/>
      <c r="AA31" s="8"/>
      <c r="AB31" s="8"/>
      <c r="AC31" s="8"/>
      <c r="AD31" s="8"/>
      <c r="AF31" s="32" t="s">
        <v>4234</v>
      </c>
      <c r="AG31" s="86">
        <v>49897173</v>
      </c>
    </row>
    <row r="32" spans="1:44" x14ac:dyDescent="0.25">
      <c r="A32" s="1"/>
      <c r="B32" s="1"/>
      <c r="C32" s="1"/>
      <c r="D32" s="1"/>
      <c r="E32" s="1" t="s">
        <v>4302</v>
      </c>
      <c r="F32" s="2">
        <v>45144</v>
      </c>
      <c r="G32" s="3">
        <v>53596</v>
      </c>
      <c r="H32" s="1"/>
      <c r="I32" s="1"/>
      <c r="J32" s="1" t="s">
        <v>4303</v>
      </c>
      <c r="K32" s="2">
        <v>44277</v>
      </c>
      <c r="L32" s="1" t="s">
        <v>4216</v>
      </c>
      <c r="M32" s="1" t="str">
        <f t="shared" si="0"/>
        <v>Agricultural Extension</v>
      </c>
      <c r="N32" s="1" t="s">
        <v>4210</v>
      </c>
      <c r="O32" s="1" t="s">
        <v>4304</v>
      </c>
      <c r="P32" s="1">
        <v>7740</v>
      </c>
      <c r="Q32" s="1">
        <v>1668695</v>
      </c>
      <c r="R32" s="1">
        <f t="shared" si="1"/>
        <v>26014</v>
      </c>
      <c r="S32" s="4">
        <v>390136.09180694143</v>
      </c>
      <c r="T32" s="4">
        <v>370649.39944176958</v>
      </c>
      <c r="U32" s="1">
        <f t="shared" si="2"/>
        <v>1642681</v>
      </c>
      <c r="V32" s="4">
        <f t="shared" si="3"/>
        <v>907909.50875128899</v>
      </c>
      <c r="W32" s="1" t="str">
        <f t="shared" si="4"/>
        <v>Favourable</v>
      </c>
      <c r="Z32" s="8" t="s">
        <v>10717</v>
      </c>
      <c r="AA32" s="8"/>
      <c r="AB32" s="8"/>
      <c r="AC32" s="8"/>
      <c r="AD32" s="8"/>
      <c r="AF32" s="32" t="s">
        <v>4219</v>
      </c>
      <c r="AG32" s="86">
        <v>32336160</v>
      </c>
    </row>
    <row r="33" spans="1:34" x14ac:dyDescent="0.25">
      <c r="A33" s="1"/>
      <c r="B33" s="1"/>
      <c r="C33" s="1"/>
      <c r="D33" s="1"/>
      <c r="E33" s="1" t="s">
        <v>4305</v>
      </c>
      <c r="F33" s="2">
        <v>45284</v>
      </c>
      <c r="G33" s="3">
        <v>58083</v>
      </c>
      <c r="H33" s="1"/>
      <c r="I33" s="1"/>
      <c r="J33" s="1" t="s">
        <v>4306</v>
      </c>
      <c r="K33" s="2">
        <v>45403</v>
      </c>
      <c r="L33" s="1" t="s">
        <v>4204</v>
      </c>
      <c r="M33" s="1" t="str">
        <f t="shared" si="0"/>
        <v>Education</v>
      </c>
      <c r="N33" s="1" t="s">
        <v>4205</v>
      </c>
      <c r="O33" s="1" t="s">
        <v>4217</v>
      </c>
      <c r="P33" s="1">
        <v>6066</v>
      </c>
      <c r="Q33" s="1">
        <v>1500402</v>
      </c>
      <c r="R33" s="1">
        <f t="shared" si="1"/>
        <v>55652</v>
      </c>
      <c r="S33" s="4">
        <v>189176.75281216842</v>
      </c>
      <c r="T33" s="4">
        <v>287728.45945121004</v>
      </c>
      <c r="U33" s="1">
        <f t="shared" si="2"/>
        <v>1444750</v>
      </c>
      <c r="V33" s="4">
        <f t="shared" si="3"/>
        <v>1023496.7877366216</v>
      </c>
      <c r="W33" s="1" t="str">
        <f t="shared" si="4"/>
        <v>Favourable</v>
      </c>
      <c r="Z33" s="8"/>
      <c r="AA33" s="8"/>
      <c r="AB33" s="8"/>
      <c r="AC33" s="8"/>
      <c r="AD33" s="8"/>
      <c r="AF33" s="32" t="s">
        <v>4201</v>
      </c>
      <c r="AG33" s="86">
        <v>58001479</v>
      </c>
    </row>
    <row r="34" spans="1:34" x14ac:dyDescent="0.25">
      <c r="A34" s="1"/>
      <c r="B34" s="1"/>
      <c r="C34" s="1"/>
      <c r="D34" s="1"/>
      <c r="E34" s="1" t="s">
        <v>4307</v>
      </c>
      <c r="F34" s="2">
        <v>45156</v>
      </c>
      <c r="G34" s="3">
        <v>61905</v>
      </c>
      <c r="H34" s="1"/>
      <c r="I34" s="1"/>
      <c r="J34" s="1" t="s">
        <v>4308</v>
      </c>
      <c r="K34" s="2">
        <v>45049</v>
      </c>
      <c r="L34" s="1" t="s">
        <v>4204</v>
      </c>
      <c r="M34" s="1" t="str">
        <f t="shared" si="0"/>
        <v>Education</v>
      </c>
      <c r="N34" s="1" t="s">
        <v>4205</v>
      </c>
      <c r="O34" s="1" t="s">
        <v>4276</v>
      </c>
      <c r="P34" s="1">
        <v>8333</v>
      </c>
      <c r="Q34" s="1">
        <v>939336</v>
      </c>
      <c r="R34" s="1">
        <f t="shared" si="1"/>
        <v>0</v>
      </c>
      <c r="S34" s="4">
        <v>215919.56954972379</v>
      </c>
      <c r="T34" s="4">
        <v>252286.21903165951</v>
      </c>
      <c r="U34" s="1">
        <f t="shared" si="2"/>
        <v>939336</v>
      </c>
      <c r="V34" s="4">
        <f t="shared" si="3"/>
        <v>471130.2114186167</v>
      </c>
      <c r="W34" s="1" t="str">
        <f t="shared" si="4"/>
        <v>Favourable</v>
      </c>
      <c r="Z34" s="8" t="s">
        <v>10718</v>
      </c>
      <c r="AA34" s="8"/>
      <c r="AB34" s="8"/>
      <c r="AC34" s="8"/>
      <c r="AD34" s="8"/>
      <c r="AF34" s="32" t="s">
        <v>14378</v>
      </c>
      <c r="AG34" s="86">
        <v>175961143</v>
      </c>
    </row>
    <row r="35" spans="1:34" x14ac:dyDescent="0.25">
      <c r="A35" s="1"/>
      <c r="B35" s="1"/>
      <c r="C35" s="1"/>
      <c r="D35" s="1"/>
      <c r="E35" s="1" t="s">
        <v>4309</v>
      </c>
      <c r="F35" s="2">
        <v>44041</v>
      </c>
      <c r="G35" s="3">
        <v>52247</v>
      </c>
      <c r="H35" s="1"/>
      <c r="I35" s="1"/>
      <c r="J35" s="1" t="s">
        <v>4310</v>
      </c>
      <c r="K35" s="2">
        <v>45201</v>
      </c>
      <c r="L35" s="1" t="s">
        <v>4218</v>
      </c>
      <c r="M35" s="1" t="str">
        <f t="shared" si="0"/>
        <v>Infrastructure</v>
      </c>
      <c r="N35" s="1" t="s">
        <v>4222</v>
      </c>
      <c r="O35" s="1" t="s">
        <v>4311</v>
      </c>
      <c r="P35" s="1">
        <v>7919</v>
      </c>
      <c r="Q35" s="1">
        <v>2169325</v>
      </c>
      <c r="R35" s="1">
        <f t="shared" si="1"/>
        <v>19004</v>
      </c>
      <c r="S35" s="4">
        <v>549952.88991057349</v>
      </c>
      <c r="T35" s="4">
        <v>575715.75116824685</v>
      </c>
      <c r="U35" s="1">
        <f t="shared" si="2"/>
        <v>2150321</v>
      </c>
      <c r="V35" s="4">
        <f t="shared" si="3"/>
        <v>1043656.3589211795</v>
      </c>
      <c r="W35" s="1" t="str">
        <f t="shared" si="4"/>
        <v>Favourable</v>
      </c>
      <c r="Z35" s="8"/>
      <c r="AA35" s="8"/>
      <c r="AB35" s="8"/>
      <c r="AC35" s="8"/>
      <c r="AD35" s="8"/>
    </row>
    <row r="36" spans="1:34" x14ac:dyDescent="0.25">
      <c r="A36" s="1"/>
      <c r="B36" s="1"/>
      <c r="C36" s="1"/>
      <c r="D36" s="1"/>
      <c r="E36" s="1" t="s">
        <v>4312</v>
      </c>
      <c r="F36" s="2">
        <v>44656</v>
      </c>
      <c r="G36" s="3">
        <v>18695</v>
      </c>
      <c r="H36" s="1"/>
      <c r="I36" s="1"/>
      <c r="J36" s="1" t="s">
        <v>4313</v>
      </c>
      <c r="K36" s="2">
        <v>45053</v>
      </c>
      <c r="L36" s="1" t="s">
        <v>4200</v>
      </c>
      <c r="M36" s="1" t="str">
        <f t="shared" si="0"/>
        <v>Social Services</v>
      </c>
      <c r="N36" s="1" t="s">
        <v>4222</v>
      </c>
      <c r="O36" s="1" t="s">
        <v>4314</v>
      </c>
      <c r="P36" s="1">
        <v>9477</v>
      </c>
      <c r="Q36" s="1">
        <v>624326</v>
      </c>
      <c r="R36" s="1">
        <f t="shared" si="1"/>
        <v>43943</v>
      </c>
      <c r="S36" s="4">
        <v>167795.50201118275</v>
      </c>
      <c r="T36" s="4">
        <v>71567.325633364948</v>
      </c>
      <c r="U36" s="1">
        <f t="shared" si="2"/>
        <v>580383</v>
      </c>
      <c r="V36" s="4">
        <f t="shared" si="3"/>
        <v>384963.17235545232</v>
      </c>
      <c r="W36" s="1" t="str">
        <f t="shared" si="4"/>
        <v>Favourable</v>
      </c>
    </row>
    <row r="37" spans="1:34" x14ac:dyDescent="0.25">
      <c r="A37" s="1"/>
      <c r="B37" s="1"/>
      <c r="C37" s="1"/>
      <c r="D37" s="1"/>
      <c r="E37" s="1" t="s">
        <v>4315</v>
      </c>
      <c r="F37" s="2">
        <v>44945</v>
      </c>
      <c r="G37" s="3">
        <v>21518</v>
      </c>
      <c r="H37" s="1"/>
      <c r="I37" s="1"/>
      <c r="J37" s="1" t="s">
        <v>4316</v>
      </c>
      <c r="K37" s="2">
        <v>44742</v>
      </c>
      <c r="L37" s="1" t="s">
        <v>4200</v>
      </c>
      <c r="M37" s="1" t="str">
        <f t="shared" si="0"/>
        <v>Social Services</v>
      </c>
      <c r="N37" s="1" t="s">
        <v>4210</v>
      </c>
      <c r="O37" s="1" t="s">
        <v>4223</v>
      </c>
      <c r="P37" s="1">
        <v>8596</v>
      </c>
      <c r="Q37" s="1">
        <v>2044153</v>
      </c>
      <c r="R37" s="1">
        <f t="shared" si="1"/>
        <v>37908</v>
      </c>
      <c r="S37" s="4">
        <v>1076220.5620646509</v>
      </c>
      <c r="T37" s="4">
        <v>577595.00747164933</v>
      </c>
      <c r="U37" s="1">
        <f t="shared" si="2"/>
        <v>2006245</v>
      </c>
      <c r="V37" s="4">
        <f t="shared" si="3"/>
        <v>390337.43046369962</v>
      </c>
      <c r="W37" s="1" t="str">
        <f t="shared" si="4"/>
        <v>Favourable</v>
      </c>
    </row>
    <row r="38" spans="1:34" x14ac:dyDescent="0.25">
      <c r="A38" s="1"/>
      <c r="B38" s="1"/>
      <c r="C38" s="1"/>
      <c r="D38" s="1"/>
      <c r="E38" s="1" t="s">
        <v>4317</v>
      </c>
      <c r="F38" s="2">
        <v>44593</v>
      </c>
      <c r="G38" s="3">
        <v>70193</v>
      </c>
      <c r="H38" s="1"/>
      <c r="I38" s="1"/>
      <c r="J38" s="1" t="s">
        <v>4318</v>
      </c>
      <c r="K38" s="2">
        <v>44180</v>
      </c>
      <c r="L38" s="1" t="s">
        <v>4204</v>
      </c>
      <c r="M38" s="1" t="str">
        <f t="shared" si="0"/>
        <v>Education</v>
      </c>
      <c r="N38" s="1" t="s">
        <v>4205</v>
      </c>
      <c r="O38" s="1" t="s">
        <v>4244</v>
      </c>
      <c r="P38" s="1">
        <v>6979</v>
      </c>
      <c r="Q38" s="1">
        <v>1436730</v>
      </c>
      <c r="R38" s="1">
        <f t="shared" si="1"/>
        <v>0</v>
      </c>
      <c r="S38" s="4">
        <v>256311.90684267165</v>
      </c>
      <c r="T38" s="4">
        <v>187221.62786435764</v>
      </c>
      <c r="U38" s="1">
        <f t="shared" si="2"/>
        <v>1436730</v>
      </c>
      <c r="V38" s="4">
        <f t="shared" si="3"/>
        <v>993196.46529297065</v>
      </c>
      <c r="W38" s="1" t="str">
        <f t="shared" si="4"/>
        <v>Favourable</v>
      </c>
      <c r="AF38" s="33" t="s">
        <v>14377</v>
      </c>
      <c r="AG38" s="18" t="s">
        <v>15206</v>
      </c>
      <c r="AH38" s="18" t="s">
        <v>15205</v>
      </c>
    </row>
    <row r="39" spans="1:34" x14ac:dyDescent="0.25">
      <c r="A39" s="1"/>
      <c r="B39" s="1"/>
      <c r="C39" s="1"/>
      <c r="D39" s="1"/>
      <c r="E39" s="1" t="s">
        <v>4319</v>
      </c>
      <c r="F39" s="2">
        <v>45066</v>
      </c>
      <c r="G39" s="3">
        <v>66503</v>
      </c>
      <c r="H39" s="1"/>
      <c r="I39" s="1"/>
      <c r="J39" s="1" t="s">
        <v>4320</v>
      </c>
      <c r="K39" s="2">
        <v>44930</v>
      </c>
      <c r="L39" s="1" t="s">
        <v>4218</v>
      </c>
      <c r="M39" s="1" t="str">
        <f t="shared" si="0"/>
        <v>Infrastructure</v>
      </c>
      <c r="N39" s="1" t="s">
        <v>4205</v>
      </c>
      <c r="O39" s="1" t="s">
        <v>4253</v>
      </c>
      <c r="P39" s="1">
        <v>7933</v>
      </c>
      <c r="Q39" s="1">
        <v>406287</v>
      </c>
      <c r="R39" s="1">
        <f t="shared" si="1"/>
        <v>55768</v>
      </c>
      <c r="S39" s="4">
        <v>94175.289653143976</v>
      </c>
      <c r="T39" s="4">
        <v>114603.95253709056</v>
      </c>
      <c r="U39" s="1">
        <f t="shared" si="2"/>
        <v>350519</v>
      </c>
      <c r="V39" s="4">
        <f t="shared" si="3"/>
        <v>197507.75780976546</v>
      </c>
      <c r="W39" s="1" t="str">
        <f t="shared" si="4"/>
        <v>Favourable</v>
      </c>
      <c r="AF39" s="32" t="s">
        <v>15207</v>
      </c>
      <c r="AG39" s="86">
        <v>343943252.37320215</v>
      </c>
      <c r="AH39" s="86">
        <v>1027305440.7543199</v>
      </c>
    </row>
    <row r="40" spans="1:34" x14ac:dyDescent="0.25">
      <c r="A40" s="1"/>
      <c r="B40" s="1"/>
      <c r="C40" s="1"/>
      <c r="D40" s="1"/>
      <c r="E40" s="1" t="s">
        <v>4321</v>
      </c>
      <c r="F40" s="2">
        <v>45309</v>
      </c>
      <c r="G40" s="3">
        <v>94461</v>
      </c>
      <c r="H40" s="1"/>
      <c r="I40" s="1"/>
      <c r="J40" s="1" t="s">
        <v>4322</v>
      </c>
      <c r="K40" s="2">
        <v>44925</v>
      </c>
      <c r="L40" s="1" t="s">
        <v>4200</v>
      </c>
      <c r="M40" s="1" t="str">
        <f t="shared" si="0"/>
        <v>Social Services</v>
      </c>
      <c r="N40" s="1" t="s">
        <v>4205</v>
      </c>
      <c r="O40" s="1" t="s">
        <v>4295</v>
      </c>
      <c r="P40" s="1">
        <v>7597</v>
      </c>
      <c r="Q40" s="1">
        <v>791761</v>
      </c>
      <c r="R40" s="1">
        <f t="shared" si="1"/>
        <v>11998</v>
      </c>
      <c r="S40" s="4">
        <v>17047.548135536796</v>
      </c>
      <c r="T40" s="4">
        <v>214411.18818019718</v>
      </c>
      <c r="U40" s="1">
        <f t="shared" si="2"/>
        <v>779763</v>
      </c>
      <c r="V40" s="4">
        <f t="shared" si="3"/>
        <v>560302.26368426601</v>
      </c>
      <c r="W40" s="1" t="str">
        <f t="shared" si="4"/>
        <v>Favourable</v>
      </c>
      <c r="AF40" s="91" t="s">
        <v>11296</v>
      </c>
      <c r="AG40" s="86">
        <v>27339716.336934928</v>
      </c>
      <c r="AH40" s="86">
        <v>79578969.009168237</v>
      </c>
    </row>
    <row r="41" spans="1:34" x14ac:dyDescent="0.25">
      <c r="A41" s="1"/>
      <c r="B41" s="1"/>
      <c r="C41" s="1"/>
      <c r="D41" s="1"/>
      <c r="E41" s="1" t="s">
        <v>4323</v>
      </c>
      <c r="F41" s="2">
        <v>44151</v>
      </c>
      <c r="G41" s="3">
        <v>82100</v>
      </c>
      <c r="H41" s="1"/>
      <c r="I41" s="1"/>
      <c r="J41" s="1" t="s">
        <v>4324</v>
      </c>
      <c r="K41" s="2">
        <v>44746</v>
      </c>
      <c r="L41" s="1" t="s">
        <v>4200</v>
      </c>
      <c r="M41" s="1" t="str">
        <f t="shared" si="0"/>
        <v>Social Services</v>
      </c>
      <c r="N41" s="1" t="s">
        <v>4210</v>
      </c>
      <c r="O41" s="1" t="s">
        <v>4325</v>
      </c>
      <c r="P41" s="1">
        <v>5963</v>
      </c>
      <c r="Q41" s="1">
        <v>2326865</v>
      </c>
      <c r="R41" s="1">
        <f t="shared" si="1"/>
        <v>34401</v>
      </c>
      <c r="S41" s="4">
        <v>992094.36170848634</v>
      </c>
      <c r="T41" s="4">
        <v>754648.72021402989</v>
      </c>
      <c r="U41" s="1">
        <f t="shared" si="2"/>
        <v>2292464</v>
      </c>
      <c r="V41" s="4">
        <f t="shared" si="3"/>
        <v>580121.91807748377</v>
      </c>
      <c r="W41" s="1" t="str">
        <f t="shared" si="4"/>
        <v>Favourable</v>
      </c>
      <c r="AF41" s="91" t="s">
        <v>15208</v>
      </c>
      <c r="AG41" s="86">
        <v>29312385.715596959</v>
      </c>
      <c r="AH41" s="86">
        <v>78756249.400458887</v>
      </c>
    </row>
    <row r="42" spans="1:34" x14ac:dyDescent="0.25">
      <c r="A42" s="1"/>
      <c r="B42" s="1"/>
      <c r="C42" s="1"/>
      <c r="D42" s="1"/>
      <c r="E42" s="1" t="s">
        <v>4326</v>
      </c>
      <c r="F42" s="2">
        <v>44374</v>
      </c>
      <c r="G42" s="3">
        <v>37819</v>
      </c>
      <c r="H42" s="1"/>
      <c r="I42" s="1"/>
      <c r="J42" s="1" t="s">
        <v>4327</v>
      </c>
      <c r="K42" s="2">
        <v>43844</v>
      </c>
      <c r="L42" s="1" t="s">
        <v>4218</v>
      </c>
      <c r="M42" s="1" t="str">
        <f t="shared" si="0"/>
        <v>Infrastructure</v>
      </c>
      <c r="N42" s="1" t="s">
        <v>4205</v>
      </c>
      <c r="O42" s="1" t="s">
        <v>4247</v>
      </c>
      <c r="P42" s="1">
        <v>6316</v>
      </c>
      <c r="Q42" s="1">
        <v>1672588</v>
      </c>
      <c r="R42" s="1">
        <f t="shared" si="1"/>
        <v>58128</v>
      </c>
      <c r="S42" s="4">
        <v>347577.42932601442</v>
      </c>
      <c r="T42" s="4">
        <v>319159.66448979278</v>
      </c>
      <c r="U42" s="1">
        <f t="shared" si="2"/>
        <v>1614460</v>
      </c>
      <c r="V42" s="4">
        <f t="shared" si="3"/>
        <v>1005850.9061841927</v>
      </c>
      <c r="W42" s="1" t="str">
        <f t="shared" si="4"/>
        <v>Favourable</v>
      </c>
      <c r="AF42" s="91" t="s">
        <v>15209</v>
      </c>
      <c r="AG42" s="86">
        <v>31851420.616395473</v>
      </c>
      <c r="AH42" s="86">
        <v>94041239.306350514</v>
      </c>
    </row>
    <row r="43" spans="1:34" x14ac:dyDescent="0.25">
      <c r="A43" s="1"/>
      <c r="B43" s="1"/>
      <c r="C43" s="1"/>
      <c r="D43" s="1"/>
      <c r="E43" s="1" t="s">
        <v>4328</v>
      </c>
      <c r="F43" s="2">
        <v>44078</v>
      </c>
      <c r="G43" s="3">
        <v>57247</v>
      </c>
      <c r="H43" s="1"/>
      <c r="I43" s="1"/>
      <c r="J43" s="1" t="s">
        <v>4329</v>
      </c>
      <c r="K43" s="2">
        <v>45040</v>
      </c>
      <c r="L43" s="1" t="s">
        <v>4218</v>
      </c>
      <c r="M43" s="1" t="str">
        <f t="shared" si="0"/>
        <v>Infrastructure</v>
      </c>
      <c r="N43" s="1" t="s">
        <v>4210</v>
      </c>
      <c r="O43" s="1" t="s">
        <v>4330</v>
      </c>
      <c r="P43" s="1">
        <v>5577</v>
      </c>
      <c r="Q43" s="1">
        <v>369897</v>
      </c>
      <c r="R43" s="1">
        <f t="shared" si="1"/>
        <v>0</v>
      </c>
      <c r="S43" s="4">
        <v>349524.90594315372</v>
      </c>
      <c r="T43" s="4">
        <v>52218.450855936717</v>
      </c>
      <c r="U43" s="1">
        <f t="shared" si="2"/>
        <v>369897</v>
      </c>
      <c r="V43" s="4">
        <f t="shared" si="3"/>
        <v>-31846.356799090456</v>
      </c>
      <c r="W43" s="1" t="str">
        <f t="shared" si="4"/>
        <v>Adverse</v>
      </c>
      <c r="AF43" s="91" t="s">
        <v>15210</v>
      </c>
      <c r="AG43" s="86">
        <v>26090511.288369354</v>
      </c>
      <c r="AH43" s="86">
        <v>78608131.769325599</v>
      </c>
    </row>
    <row r="44" spans="1:34" x14ac:dyDescent="0.25">
      <c r="A44" s="1"/>
      <c r="B44" s="1"/>
      <c r="C44" s="1"/>
      <c r="D44" s="1"/>
      <c r="E44" s="1" t="s">
        <v>4331</v>
      </c>
      <c r="F44" s="2">
        <v>45053</v>
      </c>
      <c r="G44" s="3">
        <v>37569</v>
      </c>
      <c r="H44" s="1"/>
      <c r="I44" s="1"/>
      <c r="J44" s="1" t="s">
        <v>4332</v>
      </c>
      <c r="K44" s="2">
        <v>44468</v>
      </c>
      <c r="L44" s="1" t="s">
        <v>4200</v>
      </c>
      <c r="M44" s="1" t="str">
        <f t="shared" si="0"/>
        <v>Social Services</v>
      </c>
      <c r="N44" s="1" t="s">
        <v>4205</v>
      </c>
      <c r="O44" s="1" t="s">
        <v>4267</v>
      </c>
      <c r="P44" s="1">
        <v>6721</v>
      </c>
      <c r="Q44" s="1">
        <v>1343324</v>
      </c>
      <c r="R44" s="1">
        <f t="shared" si="1"/>
        <v>42355</v>
      </c>
      <c r="S44" s="4">
        <v>1000885.3950212712</v>
      </c>
      <c r="T44" s="4">
        <v>217635.12989288502</v>
      </c>
      <c r="U44" s="1">
        <f t="shared" si="2"/>
        <v>1300969</v>
      </c>
      <c r="V44" s="4">
        <f t="shared" si="3"/>
        <v>124803.47508584382</v>
      </c>
      <c r="W44" s="1" t="str">
        <f t="shared" si="4"/>
        <v>Favourable</v>
      </c>
      <c r="AF44" s="91" t="s">
        <v>15211</v>
      </c>
      <c r="AG44" s="86">
        <v>28333714.841246199</v>
      </c>
      <c r="AH44" s="86">
        <v>83000265.32079944</v>
      </c>
    </row>
    <row r="45" spans="1:34" x14ac:dyDescent="0.25">
      <c r="A45" s="1"/>
      <c r="B45" s="1"/>
      <c r="C45" s="1"/>
      <c r="D45" s="1"/>
      <c r="E45" s="1" t="s">
        <v>4333</v>
      </c>
      <c r="F45" s="2">
        <v>44488</v>
      </c>
      <c r="G45" s="3">
        <v>74247</v>
      </c>
      <c r="H45" s="1"/>
      <c r="I45" s="1"/>
      <c r="J45" s="1" t="s">
        <v>4334</v>
      </c>
      <c r="K45" s="2">
        <v>45329</v>
      </c>
      <c r="L45" s="1" t="s">
        <v>4218</v>
      </c>
      <c r="M45" s="1" t="str">
        <f t="shared" si="0"/>
        <v>Infrastructure</v>
      </c>
      <c r="N45" s="1" t="s">
        <v>4222</v>
      </c>
      <c r="O45" s="1" t="s">
        <v>4335</v>
      </c>
      <c r="P45" s="1">
        <v>9277</v>
      </c>
      <c r="Q45" s="1">
        <v>624244</v>
      </c>
      <c r="R45" s="1">
        <f t="shared" si="1"/>
        <v>54787</v>
      </c>
      <c r="S45" s="4">
        <v>582423.50650804897</v>
      </c>
      <c r="T45" s="4">
        <v>186664.58649189162</v>
      </c>
      <c r="U45" s="1">
        <f t="shared" si="2"/>
        <v>569457</v>
      </c>
      <c r="V45" s="4">
        <f t="shared" si="3"/>
        <v>-144844.09299994062</v>
      </c>
      <c r="W45" s="1" t="str">
        <f t="shared" si="4"/>
        <v>Adverse</v>
      </c>
      <c r="AF45" s="91" t="s">
        <v>15212</v>
      </c>
      <c r="AG45" s="86">
        <v>20979412.696910214</v>
      </c>
      <c r="AH45" s="86">
        <v>79928989.664315477</v>
      </c>
    </row>
    <row r="46" spans="1:34" x14ac:dyDescent="0.25">
      <c r="A46" s="1"/>
      <c r="B46" s="1"/>
      <c r="C46" s="1"/>
      <c r="D46" s="1"/>
      <c r="E46" s="1" t="s">
        <v>4336</v>
      </c>
      <c r="F46" s="2">
        <v>44221</v>
      </c>
      <c r="G46" s="3">
        <v>35306</v>
      </c>
      <c r="H46" s="1"/>
      <c r="I46" s="1"/>
      <c r="J46" s="1" t="s">
        <v>4337</v>
      </c>
      <c r="K46" s="2">
        <v>44871</v>
      </c>
      <c r="L46" s="1" t="s">
        <v>4200</v>
      </c>
      <c r="M46" s="1" t="str">
        <f t="shared" si="0"/>
        <v>Social Services</v>
      </c>
      <c r="N46" s="1" t="s">
        <v>4205</v>
      </c>
      <c r="O46" s="1" t="s">
        <v>4338</v>
      </c>
      <c r="P46" s="1">
        <v>6540</v>
      </c>
      <c r="Q46" s="1">
        <v>1034554</v>
      </c>
      <c r="R46" s="1">
        <f t="shared" si="1"/>
        <v>0</v>
      </c>
      <c r="S46" s="4">
        <v>442994.27014640969</v>
      </c>
      <c r="T46" s="4">
        <v>85228.393182929067</v>
      </c>
      <c r="U46" s="1">
        <f t="shared" si="2"/>
        <v>1034554</v>
      </c>
      <c r="V46" s="4">
        <f t="shared" si="3"/>
        <v>506331.33667066123</v>
      </c>
      <c r="W46" s="1" t="str">
        <f t="shared" si="4"/>
        <v>Favourable</v>
      </c>
      <c r="AF46" s="91" t="s">
        <v>15213</v>
      </c>
      <c r="AG46" s="86">
        <v>32470175.110361759</v>
      </c>
      <c r="AH46" s="86">
        <v>91556071.067694172</v>
      </c>
    </row>
    <row r="47" spans="1:34" x14ac:dyDescent="0.25">
      <c r="A47" s="1"/>
      <c r="B47" s="1"/>
      <c r="C47" s="1"/>
      <c r="D47" s="1"/>
      <c r="E47" s="1" t="s">
        <v>4339</v>
      </c>
      <c r="F47" s="2">
        <v>44014</v>
      </c>
      <c r="G47" s="3">
        <v>33199</v>
      </c>
      <c r="H47" s="1"/>
      <c r="I47" s="1"/>
      <c r="J47" s="1" t="s">
        <v>4340</v>
      </c>
      <c r="K47" s="2">
        <v>45412</v>
      </c>
      <c r="L47" s="1" t="s">
        <v>4218</v>
      </c>
      <c r="M47" s="1" t="str">
        <f t="shared" si="0"/>
        <v>Infrastructure</v>
      </c>
      <c r="N47" s="1" t="s">
        <v>4210</v>
      </c>
      <c r="O47" s="1" t="s">
        <v>4286</v>
      </c>
      <c r="P47" s="1">
        <v>7293</v>
      </c>
      <c r="Q47" s="1">
        <v>1529821</v>
      </c>
      <c r="R47" s="1">
        <f t="shared" si="1"/>
        <v>59905</v>
      </c>
      <c r="S47" s="4">
        <v>1488598.7972652228</v>
      </c>
      <c r="T47" s="4">
        <v>126018.59139436908</v>
      </c>
      <c r="U47" s="1">
        <f t="shared" si="2"/>
        <v>1469916</v>
      </c>
      <c r="V47" s="4">
        <f t="shared" si="3"/>
        <v>-84796.388659591787</v>
      </c>
      <c r="W47" s="1" t="str">
        <f t="shared" si="4"/>
        <v>Adverse</v>
      </c>
      <c r="AF47" s="91" t="s">
        <v>15214</v>
      </c>
      <c r="AG47" s="86">
        <v>34544900.875261717</v>
      </c>
      <c r="AH47" s="86">
        <v>98190409.060756803</v>
      </c>
    </row>
    <row r="48" spans="1:34" x14ac:dyDescent="0.25">
      <c r="A48" s="1"/>
      <c r="B48" s="1"/>
      <c r="C48" s="1"/>
      <c r="D48" s="1"/>
      <c r="E48" s="1" t="s">
        <v>4341</v>
      </c>
      <c r="F48" s="2">
        <v>44772</v>
      </c>
      <c r="G48" s="3">
        <v>47026</v>
      </c>
      <c r="H48" s="1"/>
      <c r="I48" s="1"/>
      <c r="J48" s="1" t="s">
        <v>4342</v>
      </c>
      <c r="K48" s="2">
        <v>44248</v>
      </c>
      <c r="L48" s="1" t="s">
        <v>4212</v>
      </c>
      <c r="M48" s="1" t="str">
        <f t="shared" si="0"/>
        <v>Agricultural Extension</v>
      </c>
      <c r="N48" s="1" t="s">
        <v>4205</v>
      </c>
      <c r="O48" s="1" t="s">
        <v>4338</v>
      </c>
      <c r="P48" s="1">
        <v>8807</v>
      </c>
      <c r="Q48" s="1">
        <v>498638</v>
      </c>
      <c r="R48" s="1">
        <f t="shared" si="1"/>
        <v>26912</v>
      </c>
      <c r="S48" s="4">
        <v>150625.21923980201</v>
      </c>
      <c r="T48" s="4">
        <v>74455.804141517627</v>
      </c>
      <c r="U48" s="1">
        <f t="shared" si="2"/>
        <v>471726</v>
      </c>
      <c r="V48" s="4">
        <f t="shared" si="3"/>
        <v>273556.97661868035</v>
      </c>
      <c r="W48" s="1" t="str">
        <f t="shared" si="4"/>
        <v>Favourable</v>
      </c>
      <c r="AF48" s="91" t="s">
        <v>15215</v>
      </c>
      <c r="AG48" s="86">
        <v>27539044.414941158</v>
      </c>
      <c r="AH48" s="86">
        <v>72592097.592180833</v>
      </c>
    </row>
    <row r="49" spans="1:34" x14ac:dyDescent="0.25">
      <c r="A49" s="1"/>
      <c r="B49" s="1"/>
      <c r="C49" s="1"/>
      <c r="D49" s="1"/>
      <c r="E49" s="1" t="s">
        <v>4343</v>
      </c>
      <c r="F49" s="2">
        <v>44007</v>
      </c>
      <c r="G49" s="3">
        <v>14021</v>
      </c>
      <c r="H49" s="1"/>
      <c r="I49" s="1"/>
      <c r="J49" s="1" t="s">
        <v>4344</v>
      </c>
      <c r="K49" s="2">
        <v>44187</v>
      </c>
      <c r="L49" s="1" t="s">
        <v>4204</v>
      </c>
      <c r="M49" s="1" t="str">
        <f t="shared" si="0"/>
        <v>Education</v>
      </c>
      <c r="N49" s="1" t="s">
        <v>4222</v>
      </c>
      <c r="O49" s="1" t="s">
        <v>4345</v>
      </c>
      <c r="P49" s="1">
        <v>8890</v>
      </c>
      <c r="Q49" s="1">
        <v>2298462</v>
      </c>
      <c r="R49" s="1">
        <f t="shared" si="1"/>
        <v>15417</v>
      </c>
      <c r="S49" s="4">
        <v>1212214.9337235615</v>
      </c>
      <c r="T49" s="4">
        <v>228051.76100516305</v>
      </c>
      <c r="U49" s="1">
        <f t="shared" si="2"/>
        <v>2283045</v>
      </c>
      <c r="V49" s="4">
        <f t="shared" si="3"/>
        <v>858195.30527127557</v>
      </c>
      <c r="W49" s="1" t="str">
        <f t="shared" si="4"/>
        <v>Favourable</v>
      </c>
      <c r="AF49" s="91" t="s">
        <v>15216</v>
      </c>
      <c r="AG49" s="86">
        <v>31687017.14029371</v>
      </c>
      <c r="AH49" s="86">
        <v>97126079.351955563</v>
      </c>
    </row>
    <row r="50" spans="1:34" x14ac:dyDescent="0.25">
      <c r="A50" s="1"/>
      <c r="B50" s="1"/>
      <c r="C50" s="1"/>
      <c r="D50" s="1"/>
      <c r="E50" s="1" t="s">
        <v>4346</v>
      </c>
      <c r="F50" s="2">
        <v>44872</v>
      </c>
      <c r="G50" s="3">
        <v>14720</v>
      </c>
      <c r="H50" s="1"/>
      <c r="I50" s="1"/>
      <c r="J50" s="1" t="s">
        <v>4347</v>
      </c>
      <c r="K50" s="2">
        <v>44812</v>
      </c>
      <c r="L50" s="1" t="s">
        <v>4218</v>
      </c>
      <c r="M50" s="1" t="str">
        <f t="shared" si="0"/>
        <v>Infrastructure</v>
      </c>
      <c r="N50" s="1" t="s">
        <v>4205</v>
      </c>
      <c r="O50" s="1" t="s">
        <v>4211</v>
      </c>
      <c r="P50" s="1">
        <v>8208</v>
      </c>
      <c r="Q50" s="1">
        <v>1164095</v>
      </c>
      <c r="R50" s="1">
        <f t="shared" si="1"/>
        <v>14500</v>
      </c>
      <c r="S50" s="4">
        <v>114748.07472440768</v>
      </c>
      <c r="T50" s="4">
        <v>253945.4586457625</v>
      </c>
      <c r="U50" s="1">
        <f t="shared" si="2"/>
        <v>1149595</v>
      </c>
      <c r="V50" s="4">
        <f t="shared" si="3"/>
        <v>795401.46662982984</v>
      </c>
      <c r="W50" s="1" t="str">
        <f t="shared" si="4"/>
        <v>Favourable</v>
      </c>
      <c r="AF50" s="91" t="s">
        <v>15217</v>
      </c>
      <c r="AG50" s="86">
        <v>25256288.439978767</v>
      </c>
      <c r="AH50" s="86">
        <v>86631793.207265317</v>
      </c>
    </row>
    <row r="51" spans="1:34" x14ac:dyDescent="0.25">
      <c r="A51" s="1"/>
      <c r="B51" s="1"/>
      <c r="C51" s="1"/>
      <c r="D51" s="1"/>
      <c r="E51" s="1" t="s">
        <v>4348</v>
      </c>
      <c r="F51" s="2">
        <v>44870</v>
      </c>
      <c r="G51" s="3">
        <v>76957</v>
      </c>
      <c r="H51" s="1"/>
      <c r="I51" s="1"/>
      <c r="J51" s="1" t="s">
        <v>4349</v>
      </c>
      <c r="K51" s="2">
        <v>44995</v>
      </c>
      <c r="L51" s="1" t="s">
        <v>4216</v>
      </c>
      <c r="M51" s="1" t="str">
        <f t="shared" si="0"/>
        <v>Agricultural Extension</v>
      </c>
      <c r="N51" s="1" t="s">
        <v>4205</v>
      </c>
      <c r="O51" s="1" t="s">
        <v>4217</v>
      </c>
      <c r="P51" s="1">
        <v>7319</v>
      </c>
      <c r="Q51" s="1">
        <v>1746393</v>
      </c>
      <c r="R51" s="1">
        <f t="shared" si="1"/>
        <v>45989</v>
      </c>
      <c r="S51" s="4">
        <v>1352184.5140264975</v>
      </c>
      <c r="T51" s="4">
        <v>97383.548399572916</v>
      </c>
      <c r="U51" s="1">
        <f t="shared" si="2"/>
        <v>1700404</v>
      </c>
      <c r="V51" s="4">
        <f t="shared" si="3"/>
        <v>296824.93757392955</v>
      </c>
      <c r="W51" s="1" t="str">
        <f t="shared" si="4"/>
        <v>Favourable</v>
      </c>
      <c r="AF51" s="91" t="s">
        <v>15218</v>
      </c>
      <c r="AG51" s="86">
        <v>28538664.896911938</v>
      </c>
      <c r="AH51" s="86">
        <v>87295146.004049033</v>
      </c>
    </row>
    <row r="52" spans="1:34" x14ac:dyDescent="0.25">
      <c r="A52" s="1"/>
      <c r="B52" s="1"/>
      <c r="C52" s="1"/>
      <c r="D52" s="1"/>
      <c r="E52" s="1" t="s">
        <v>4350</v>
      </c>
      <c r="F52" s="2">
        <v>44962</v>
      </c>
      <c r="G52" s="3">
        <v>53118</v>
      </c>
      <c r="H52" s="1"/>
      <c r="I52" s="1"/>
      <c r="J52" s="1" t="s">
        <v>4351</v>
      </c>
      <c r="K52" s="2">
        <v>43948</v>
      </c>
      <c r="L52" s="1" t="s">
        <v>4200</v>
      </c>
      <c r="M52" s="1" t="str">
        <f t="shared" si="0"/>
        <v>Social Services</v>
      </c>
      <c r="N52" s="1" t="s">
        <v>4210</v>
      </c>
      <c r="O52" s="1" t="s">
        <v>4233</v>
      </c>
      <c r="P52" s="1">
        <v>8534</v>
      </c>
      <c r="Q52" s="1">
        <v>2093359</v>
      </c>
      <c r="R52" s="1">
        <f t="shared" si="1"/>
        <v>12338</v>
      </c>
      <c r="S52" s="4">
        <v>1842257.655116512</v>
      </c>
      <c r="T52" s="4">
        <v>684616.91385444219</v>
      </c>
      <c r="U52" s="1">
        <f t="shared" si="2"/>
        <v>2081021</v>
      </c>
      <c r="V52" s="4">
        <f t="shared" si="3"/>
        <v>-433515.56897095405</v>
      </c>
      <c r="W52" s="1" t="str">
        <f t="shared" si="4"/>
        <v>Adverse</v>
      </c>
      <c r="AF52" s="32" t="s">
        <v>15219</v>
      </c>
      <c r="AG52" s="86">
        <v>320256648.87424004</v>
      </c>
      <c r="AH52" s="86">
        <v>962416386.29332316</v>
      </c>
    </row>
    <row r="53" spans="1:34" x14ac:dyDescent="0.25">
      <c r="A53" s="1"/>
      <c r="B53" s="1"/>
      <c r="C53" s="1"/>
      <c r="D53" s="1"/>
      <c r="E53" s="1" t="s">
        <v>4352</v>
      </c>
      <c r="F53" s="2">
        <v>45141</v>
      </c>
      <c r="G53" s="3">
        <v>28597</v>
      </c>
      <c r="H53" s="1"/>
      <c r="I53" s="1"/>
      <c r="J53" s="1" t="s">
        <v>4353</v>
      </c>
      <c r="K53" s="2">
        <v>44275</v>
      </c>
      <c r="L53" s="1" t="s">
        <v>4216</v>
      </c>
      <c r="M53" s="1" t="str">
        <f t="shared" si="0"/>
        <v>Agricultural Extension</v>
      </c>
      <c r="N53" s="1" t="s">
        <v>4210</v>
      </c>
      <c r="O53" s="1" t="s">
        <v>4256</v>
      </c>
      <c r="P53" s="1">
        <v>5692</v>
      </c>
      <c r="Q53" s="1">
        <v>915439</v>
      </c>
      <c r="R53" s="1">
        <f t="shared" si="1"/>
        <v>56220</v>
      </c>
      <c r="S53" s="4">
        <v>336092.72599894134</v>
      </c>
      <c r="T53" s="4">
        <v>73285.038811113613</v>
      </c>
      <c r="U53" s="1">
        <f t="shared" si="2"/>
        <v>859219</v>
      </c>
      <c r="V53" s="4">
        <f t="shared" si="3"/>
        <v>506061.23518994503</v>
      </c>
      <c r="W53" s="1" t="str">
        <f t="shared" si="4"/>
        <v>Favourable</v>
      </c>
      <c r="AF53" s="91" t="s">
        <v>11296</v>
      </c>
      <c r="AG53" s="86">
        <v>30611224.79323959</v>
      </c>
      <c r="AH53" s="86">
        <v>97217919.860204458</v>
      </c>
    </row>
    <row r="54" spans="1:34" x14ac:dyDescent="0.25">
      <c r="A54" s="1"/>
      <c r="B54" s="1"/>
      <c r="C54" s="1"/>
      <c r="D54" s="1"/>
      <c r="E54" s="1" t="s">
        <v>4354</v>
      </c>
      <c r="F54" s="2">
        <v>44550</v>
      </c>
      <c r="G54" s="3">
        <v>32048</v>
      </c>
      <c r="H54" s="1"/>
      <c r="I54" s="1"/>
      <c r="J54" s="1" t="s">
        <v>4355</v>
      </c>
      <c r="K54" s="2">
        <v>43939</v>
      </c>
      <c r="L54" s="1" t="s">
        <v>4204</v>
      </c>
      <c r="M54" s="1" t="str">
        <f t="shared" si="0"/>
        <v>Education</v>
      </c>
      <c r="N54" s="1" t="s">
        <v>4222</v>
      </c>
      <c r="O54" s="1" t="s">
        <v>4286</v>
      </c>
      <c r="P54" s="1">
        <v>8539</v>
      </c>
      <c r="Q54" s="1">
        <v>1426268</v>
      </c>
      <c r="R54" s="1">
        <f t="shared" si="1"/>
        <v>0</v>
      </c>
      <c r="S54" s="4">
        <v>883553.54668232496</v>
      </c>
      <c r="T54" s="4">
        <v>433917.11043143418</v>
      </c>
      <c r="U54" s="1">
        <f t="shared" si="2"/>
        <v>1426268</v>
      </c>
      <c r="V54" s="4">
        <f t="shared" si="3"/>
        <v>108797.34288624092</v>
      </c>
      <c r="W54" s="1" t="str">
        <f t="shared" si="4"/>
        <v>Favourable</v>
      </c>
      <c r="AF54" s="91" t="s">
        <v>15208</v>
      </c>
      <c r="AG54" s="86">
        <v>22761669.037641473</v>
      </c>
      <c r="AH54" s="86">
        <v>74227687.60851495</v>
      </c>
    </row>
    <row r="55" spans="1:34" x14ac:dyDescent="0.25">
      <c r="A55" s="1"/>
      <c r="B55" s="1"/>
      <c r="C55" s="1"/>
      <c r="D55" s="1"/>
      <c r="E55" s="1" t="s">
        <v>4356</v>
      </c>
      <c r="F55" s="2">
        <v>44338</v>
      </c>
      <c r="G55" s="3">
        <v>17251</v>
      </c>
      <c r="H55" s="1"/>
      <c r="I55" s="1"/>
      <c r="J55" s="1" t="s">
        <v>4357</v>
      </c>
      <c r="K55" s="2">
        <v>44918</v>
      </c>
      <c r="L55" s="1" t="s">
        <v>4200</v>
      </c>
      <c r="M55" s="1" t="str">
        <f t="shared" si="0"/>
        <v>Social Services</v>
      </c>
      <c r="N55" s="1" t="s">
        <v>4222</v>
      </c>
      <c r="O55" s="1" t="s">
        <v>4358</v>
      </c>
      <c r="P55" s="1">
        <v>7756</v>
      </c>
      <c r="Q55" s="1">
        <v>434487</v>
      </c>
      <c r="R55" s="1">
        <f t="shared" si="1"/>
        <v>27963</v>
      </c>
      <c r="S55" s="4">
        <v>17072.835117503575</v>
      </c>
      <c r="T55" s="4">
        <v>135923.82615637258</v>
      </c>
      <c r="U55" s="1">
        <f t="shared" si="2"/>
        <v>406524</v>
      </c>
      <c r="V55" s="4">
        <f t="shared" si="3"/>
        <v>281490.33872612385</v>
      </c>
      <c r="W55" s="1" t="str">
        <f t="shared" si="4"/>
        <v>Favourable</v>
      </c>
      <c r="AF55" s="91" t="s">
        <v>15209</v>
      </c>
      <c r="AG55" s="86">
        <v>26943366.520208165</v>
      </c>
      <c r="AH55" s="86">
        <v>79247612.109914765</v>
      </c>
    </row>
    <row r="56" spans="1:34" x14ac:dyDescent="0.25">
      <c r="A56" s="1"/>
      <c r="B56" s="1"/>
      <c r="C56" s="1"/>
      <c r="D56" s="1"/>
      <c r="E56" s="1" t="s">
        <v>4359</v>
      </c>
      <c r="F56" s="2">
        <v>45025</v>
      </c>
      <c r="G56" s="3">
        <v>56929</v>
      </c>
      <c r="H56" s="1"/>
      <c r="I56" s="1"/>
      <c r="J56" s="1" t="s">
        <v>4360</v>
      </c>
      <c r="K56" s="2">
        <v>44543</v>
      </c>
      <c r="L56" s="1" t="s">
        <v>4204</v>
      </c>
      <c r="M56" s="1" t="str">
        <f t="shared" si="0"/>
        <v>Education</v>
      </c>
      <c r="N56" s="1" t="s">
        <v>4210</v>
      </c>
      <c r="O56" s="1" t="s">
        <v>4361</v>
      </c>
      <c r="P56" s="1">
        <v>9494</v>
      </c>
      <c r="Q56" s="1">
        <v>1789939</v>
      </c>
      <c r="R56" s="1">
        <f t="shared" si="1"/>
        <v>0</v>
      </c>
      <c r="S56" s="4">
        <v>825772.90308519185</v>
      </c>
      <c r="T56" s="4">
        <v>66652.018018220537</v>
      </c>
      <c r="U56" s="1">
        <f t="shared" si="2"/>
        <v>1789939</v>
      </c>
      <c r="V56" s="4">
        <f t="shared" si="3"/>
        <v>897514.0788965876</v>
      </c>
      <c r="W56" s="1" t="str">
        <f t="shared" si="4"/>
        <v>Favourable</v>
      </c>
      <c r="AF56" s="91" t="s">
        <v>15210</v>
      </c>
      <c r="AG56" s="86">
        <v>23561069.616660625</v>
      </c>
      <c r="AH56" s="86">
        <v>68395494.811476752</v>
      </c>
    </row>
    <row r="57" spans="1:34" x14ac:dyDescent="0.25">
      <c r="A57" s="1"/>
      <c r="B57" s="1"/>
      <c r="C57" s="1"/>
      <c r="D57" s="1"/>
      <c r="E57" s="1" t="s">
        <v>4362</v>
      </c>
      <c r="F57" s="2">
        <v>45375</v>
      </c>
      <c r="G57" s="3">
        <v>93785</v>
      </c>
      <c r="H57" s="1"/>
      <c r="I57" s="1"/>
      <c r="J57" s="1" t="s">
        <v>4363</v>
      </c>
      <c r="K57" s="2">
        <v>45214</v>
      </c>
      <c r="L57" s="1" t="s">
        <v>4216</v>
      </c>
      <c r="M57" s="1" t="str">
        <f t="shared" si="0"/>
        <v>Agricultural Extension</v>
      </c>
      <c r="N57" s="1" t="s">
        <v>4205</v>
      </c>
      <c r="O57" s="1" t="s">
        <v>4304</v>
      </c>
      <c r="P57" s="1">
        <v>7394</v>
      </c>
      <c r="Q57" s="1">
        <v>313981</v>
      </c>
      <c r="R57" s="1">
        <f t="shared" si="1"/>
        <v>0</v>
      </c>
      <c r="S57" s="4">
        <v>227998.6611680075</v>
      </c>
      <c r="T57" s="4">
        <v>12840.599935774711</v>
      </c>
      <c r="U57" s="1">
        <f t="shared" si="2"/>
        <v>313981</v>
      </c>
      <c r="V57" s="4">
        <f t="shared" si="3"/>
        <v>73141.738896217779</v>
      </c>
      <c r="W57" s="1" t="str">
        <f t="shared" si="4"/>
        <v>Favourable</v>
      </c>
      <c r="AF57" s="91" t="s">
        <v>15211</v>
      </c>
      <c r="AG57" s="86">
        <v>31822550.841606203</v>
      </c>
      <c r="AH57" s="86">
        <v>85626045.436975867</v>
      </c>
    </row>
    <row r="58" spans="1:34" x14ac:dyDescent="0.25">
      <c r="A58" s="1"/>
      <c r="B58" s="1"/>
      <c r="C58" s="1"/>
      <c r="D58" s="1"/>
      <c r="E58" s="1" t="s">
        <v>4364</v>
      </c>
      <c r="F58" s="2">
        <v>44327</v>
      </c>
      <c r="G58" s="3">
        <v>99572</v>
      </c>
      <c r="H58" s="1"/>
      <c r="I58" s="1"/>
      <c r="J58" s="1" t="s">
        <v>4365</v>
      </c>
      <c r="K58" s="2">
        <v>44143</v>
      </c>
      <c r="L58" s="1" t="s">
        <v>4218</v>
      </c>
      <c r="M58" s="1" t="str">
        <f t="shared" si="0"/>
        <v>Infrastructure</v>
      </c>
      <c r="N58" s="1" t="s">
        <v>4205</v>
      </c>
      <c r="O58" s="1" t="s">
        <v>4270</v>
      </c>
      <c r="P58" s="1">
        <v>8328</v>
      </c>
      <c r="Q58" s="1">
        <v>725280</v>
      </c>
      <c r="R58" s="1">
        <f t="shared" si="1"/>
        <v>18941</v>
      </c>
      <c r="S58" s="4">
        <v>459015.52112815552</v>
      </c>
      <c r="T58" s="4">
        <v>117438.1694976391</v>
      </c>
      <c r="U58" s="1">
        <f t="shared" si="2"/>
        <v>706339</v>
      </c>
      <c r="V58" s="4">
        <f t="shared" si="3"/>
        <v>148826.30937420542</v>
      </c>
      <c r="W58" s="1" t="str">
        <f t="shared" si="4"/>
        <v>Favourable</v>
      </c>
      <c r="AF58" s="91" t="s">
        <v>15212</v>
      </c>
      <c r="AG58" s="86">
        <v>27252183.282993171</v>
      </c>
      <c r="AH58" s="86">
        <v>85183250.630623505</v>
      </c>
    </row>
    <row r="59" spans="1:34" x14ac:dyDescent="0.25">
      <c r="A59" s="1"/>
      <c r="B59" s="1"/>
      <c r="C59" s="1"/>
      <c r="D59" s="1"/>
      <c r="E59" s="1" t="s">
        <v>4366</v>
      </c>
      <c r="F59" s="2">
        <v>44219</v>
      </c>
      <c r="G59" s="3">
        <v>26699</v>
      </c>
      <c r="H59" s="1"/>
      <c r="I59" s="1"/>
      <c r="J59" s="1" t="s">
        <v>4367</v>
      </c>
      <c r="K59" s="2">
        <v>45398</v>
      </c>
      <c r="L59" s="1" t="s">
        <v>4216</v>
      </c>
      <c r="M59" s="1" t="str">
        <f t="shared" si="0"/>
        <v>Agricultural Extension</v>
      </c>
      <c r="N59" s="1" t="s">
        <v>4210</v>
      </c>
      <c r="O59" s="1" t="s">
        <v>4223</v>
      </c>
      <c r="P59" s="1">
        <v>8749</v>
      </c>
      <c r="Q59" s="1">
        <v>936873</v>
      </c>
      <c r="R59" s="1">
        <f t="shared" si="1"/>
        <v>12569</v>
      </c>
      <c r="S59" s="4">
        <v>99867.324408158165</v>
      </c>
      <c r="T59" s="4">
        <v>71437.450836897289</v>
      </c>
      <c r="U59" s="1">
        <f t="shared" si="2"/>
        <v>924304</v>
      </c>
      <c r="V59" s="4">
        <f t="shared" si="3"/>
        <v>765568.22475494456</v>
      </c>
      <c r="W59" s="1" t="str">
        <f t="shared" si="4"/>
        <v>Favourable</v>
      </c>
      <c r="AF59" s="91" t="s">
        <v>15213</v>
      </c>
      <c r="AG59" s="86">
        <v>28076549.452294081</v>
      </c>
      <c r="AH59" s="86">
        <v>82727162.343736038</v>
      </c>
    </row>
    <row r="60" spans="1:34" x14ac:dyDescent="0.25">
      <c r="A60" s="1"/>
      <c r="B60" s="1"/>
      <c r="C60" s="1"/>
      <c r="D60" s="1"/>
      <c r="E60" s="1" t="s">
        <v>4368</v>
      </c>
      <c r="F60" s="2">
        <v>45355</v>
      </c>
      <c r="G60" s="3">
        <v>57501</v>
      </c>
      <c r="H60" s="1"/>
      <c r="I60" s="1"/>
      <c r="J60" s="1" t="s">
        <v>4369</v>
      </c>
      <c r="K60" s="2">
        <v>44756</v>
      </c>
      <c r="L60" s="1" t="s">
        <v>4218</v>
      </c>
      <c r="M60" s="1" t="str">
        <f t="shared" si="0"/>
        <v>Infrastructure</v>
      </c>
      <c r="N60" s="1" t="s">
        <v>4210</v>
      </c>
      <c r="O60" s="1" t="s">
        <v>4361</v>
      </c>
      <c r="P60" s="1">
        <v>7793</v>
      </c>
      <c r="Q60" s="1">
        <v>791933</v>
      </c>
      <c r="R60" s="1">
        <f t="shared" si="1"/>
        <v>24044</v>
      </c>
      <c r="S60" s="4">
        <v>271591.61919322156</v>
      </c>
      <c r="T60" s="4">
        <v>44844.894049979332</v>
      </c>
      <c r="U60" s="1">
        <f t="shared" si="2"/>
        <v>767889</v>
      </c>
      <c r="V60" s="4">
        <f t="shared" si="3"/>
        <v>475496.4867567991</v>
      </c>
      <c r="W60" s="1" t="str">
        <f t="shared" si="4"/>
        <v>Favourable</v>
      </c>
      <c r="AF60" s="91" t="s">
        <v>15214</v>
      </c>
      <c r="AG60" s="86">
        <v>25889742.303694408</v>
      </c>
      <c r="AH60" s="86">
        <v>75562139.371455446</v>
      </c>
    </row>
    <row r="61" spans="1:34" x14ac:dyDescent="0.25">
      <c r="A61" s="1"/>
      <c r="B61" s="1"/>
      <c r="C61" s="1"/>
      <c r="D61" s="1"/>
      <c r="E61" s="1" t="s">
        <v>4370</v>
      </c>
      <c r="F61" s="2">
        <v>44226</v>
      </c>
      <c r="G61" s="3">
        <v>56376</v>
      </c>
      <c r="H61" s="1"/>
      <c r="I61" s="1"/>
      <c r="J61" s="1" t="s">
        <v>4371</v>
      </c>
      <c r="K61" s="2">
        <v>45184</v>
      </c>
      <c r="L61" s="1" t="s">
        <v>4204</v>
      </c>
      <c r="M61" s="1" t="str">
        <f t="shared" si="0"/>
        <v>Education</v>
      </c>
      <c r="N61" s="1" t="s">
        <v>4222</v>
      </c>
      <c r="O61" s="1" t="s">
        <v>4256</v>
      </c>
      <c r="P61" s="1">
        <v>8604</v>
      </c>
      <c r="Q61" s="1">
        <v>985652</v>
      </c>
      <c r="R61" s="1">
        <f t="shared" si="1"/>
        <v>23534</v>
      </c>
      <c r="S61" s="4">
        <v>594053.6497900259</v>
      </c>
      <c r="T61" s="4">
        <v>273029.86953453667</v>
      </c>
      <c r="U61" s="1">
        <f t="shared" si="2"/>
        <v>962118</v>
      </c>
      <c r="V61" s="4">
        <f t="shared" si="3"/>
        <v>118568.48067543749</v>
      </c>
      <c r="W61" s="1" t="str">
        <f t="shared" si="4"/>
        <v>Favourable</v>
      </c>
      <c r="AF61" s="91" t="s">
        <v>15215</v>
      </c>
      <c r="AG61" s="86">
        <v>24805363.784117166</v>
      </c>
      <c r="AH61" s="86">
        <v>87346559.735346183</v>
      </c>
    </row>
    <row r="62" spans="1:34" x14ac:dyDescent="0.25">
      <c r="A62" s="1"/>
      <c r="B62" s="1"/>
      <c r="C62" s="1"/>
      <c r="D62" s="1"/>
      <c r="E62" s="1" t="s">
        <v>4372</v>
      </c>
      <c r="F62" s="2">
        <v>44939</v>
      </c>
      <c r="G62" s="3">
        <v>95596</v>
      </c>
      <c r="H62" s="1"/>
      <c r="I62" s="1"/>
      <c r="J62" s="1" t="s">
        <v>4373</v>
      </c>
      <c r="K62" s="2">
        <v>44825</v>
      </c>
      <c r="L62" s="1" t="s">
        <v>4212</v>
      </c>
      <c r="M62" s="1" t="str">
        <f t="shared" si="0"/>
        <v>Agricultural Extension</v>
      </c>
      <c r="N62" s="1" t="s">
        <v>4210</v>
      </c>
      <c r="O62" s="1" t="s">
        <v>4374</v>
      </c>
      <c r="P62" s="1">
        <v>7708</v>
      </c>
      <c r="Q62" s="1">
        <v>1627129</v>
      </c>
      <c r="R62" s="1">
        <f t="shared" si="1"/>
        <v>58689</v>
      </c>
      <c r="S62" s="4">
        <v>626031.68368953431</v>
      </c>
      <c r="T62" s="4">
        <v>507679.21720127086</v>
      </c>
      <c r="U62" s="1">
        <f t="shared" si="2"/>
        <v>1568440</v>
      </c>
      <c r="V62" s="4">
        <f t="shared" si="3"/>
        <v>493418.09910919471</v>
      </c>
      <c r="W62" s="1" t="str">
        <f t="shared" si="4"/>
        <v>Favourable</v>
      </c>
      <c r="AF62" s="91" t="s">
        <v>15216</v>
      </c>
      <c r="AG62" s="86">
        <v>26554155.735180572</v>
      </c>
      <c r="AH62" s="86">
        <v>71540722.530702576</v>
      </c>
    </row>
    <row r="63" spans="1:34" x14ac:dyDescent="0.25">
      <c r="A63" s="1"/>
      <c r="B63" s="1"/>
      <c r="C63" s="1"/>
      <c r="D63" s="1"/>
      <c r="E63" s="1" t="s">
        <v>4375</v>
      </c>
      <c r="F63" s="2">
        <v>44420</v>
      </c>
      <c r="G63" s="3">
        <v>21144</v>
      </c>
      <c r="H63" s="1"/>
      <c r="I63" s="1"/>
      <c r="J63" s="1" t="s">
        <v>4376</v>
      </c>
      <c r="K63" s="2">
        <v>44996</v>
      </c>
      <c r="L63" s="1" t="s">
        <v>4212</v>
      </c>
      <c r="M63" s="1" t="str">
        <f t="shared" si="0"/>
        <v>Agricultural Extension</v>
      </c>
      <c r="N63" s="1" t="s">
        <v>4210</v>
      </c>
      <c r="O63" s="1" t="s">
        <v>4304</v>
      </c>
      <c r="P63" s="1">
        <v>7161</v>
      </c>
      <c r="Q63" s="1">
        <v>595007</v>
      </c>
      <c r="R63" s="1">
        <f t="shared" si="1"/>
        <v>44685</v>
      </c>
      <c r="S63" s="4">
        <v>113697.22574251344</v>
      </c>
      <c r="T63" s="4">
        <v>75390.295425139804</v>
      </c>
      <c r="U63" s="1">
        <f t="shared" si="2"/>
        <v>550322</v>
      </c>
      <c r="V63" s="4">
        <f t="shared" si="3"/>
        <v>405919.47883234674</v>
      </c>
      <c r="W63" s="1" t="str">
        <f t="shared" si="4"/>
        <v>Favourable</v>
      </c>
      <c r="AF63" s="91" t="s">
        <v>15217</v>
      </c>
      <c r="AG63" s="86">
        <v>26043492.362556975</v>
      </c>
      <c r="AH63" s="86">
        <v>76444628.69978337</v>
      </c>
    </row>
    <row r="64" spans="1:34" x14ac:dyDescent="0.25">
      <c r="A64" s="1"/>
      <c r="B64" s="1"/>
      <c r="C64" s="1"/>
      <c r="D64" s="1"/>
      <c r="E64" s="1" t="s">
        <v>4377</v>
      </c>
      <c r="F64" s="2">
        <v>44748</v>
      </c>
      <c r="G64" s="3">
        <v>13893</v>
      </c>
      <c r="H64" s="1"/>
      <c r="I64" s="1"/>
      <c r="J64" s="1" t="s">
        <v>4378</v>
      </c>
      <c r="K64" s="2">
        <v>44687</v>
      </c>
      <c r="L64" s="1" t="s">
        <v>4204</v>
      </c>
      <c r="M64" s="1" t="str">
        <f t="shared" si="0"/>
        <v>Education</v>
      </c>
      <c r="N64" s="1" t="s">
        <v>4222</v>
      </c>
      <c r="O64" s="1" t="s">
        <v>4379</v>
      </c>
      <c r="P64" s="1">
        <v>8506</v>
      </c>
      <c r="Q64" s="1">
        <v>1456455</v>
      </c>
      <c r="R64" s="1">
        <f t="shared" si="1"/>
        <v>20316</v>
      </c>
      <c r="S64" s="4">
        <v>1157011.5040904144</v>
      </c>
      <c r="T64" s="4">
        <v>214902.95534251872</v>
      </c>
      <c r="U64" s="1">
        <f t="shared" si="2"/>
        <v>1436139</v>
      </c>
      <c r="V64" s="4">
        <f t="shared" si="3"/>
        <v>84540.540567066986</v>
      </c>
      <c r="W64" s="1" t="str">
        <f t="shared" si="4"/>
        <v>Favourable</v>
      </c>
      <c r="AF64" s="91" t="s">
        <v>15218</v>
      </c>
      <c r="AG64" s="86">
        <v>25935281.144047637</v>
      </c>
      <c r="AH64" s="86">
        <v>78897163.154589295</v>
      </c>
    </row>
    <row r="65" spans="1:34" x14ac:dyDescent="0.25">
      <c r="A65" s="1"/>
      <c r="B65" s="1"/>
      <c r="C65" s="1"/>
      <c r="D65" s="1"/>
      <c r="E65" s="1" t="s">
        <v>4380</v>
      </c>
      <c r="F65" s="2">
        <v>44344</v>
      </c>
      <c r="G65" s="3">
        <v>80904</v>
      </c>
      <c r="H65" s="1"/>
      <c r="I65" s="1"/>
      <c r="J65" s="1" t="s">
        <v>4381</v>
      </c>
      <c r="K65" s="2">
        <v>44868</v>
      </c>
      <c r="L65" s="1" t="s">
        <v>4204</v>
      </c>
      <c r="M65" s="1" t="str">
        <f t="shared" si="0"/>
        <v>Education</v>
      </c>
      <c r="N65" s="1" t="s">
        <v>4210</v>
      </c>
      <c r="O65" s="1" t="s">
        <v>4292</v>
      </c>
      <c r="P65" s="1">
        <v>8226</v>
      </c>
      <c r="Q65" s="1">
        <v>883395</v>
      </c>
      <c r="R65" s="1">
        <f t="shared" si="1"/>
        <v>55322</v>
      </c>
      <c r="S65" s="4">
        <v>58041.883892590413</v>
      </c>
      <c r="T65" s="4">
        <v>44341.524835555429</v>
      </c>
      <c r="U65" s="1">
        <f t="shared" si="2"/>
        <v>828073</v>
      </c>
      <c r="V65" s="4">
        <f t="shared" si="3"/>
        <v>781011.59127185412</v>
      </c>
      <c r="W65" s="1" t="str">
        <f t="shared" si="4"/>
        <v>Favourable</v>
      </c>
      <c r="AF65" s="32" t="s">
        <v>15220</v>
      </c>
      <c r="AG65" s="86">
        <v>333108705.17948133</v>
      </c>
      <c r="AH65" s="86">
        <v>1003032152.6257386</v>
      </c>
    </row>
    <row r="66" spans="1:34" x14ac:dyDescent="0.25">
      <c r="A66" s="1"/>
      <c r="B66" s="1"/>
      <c r="C66" s="1"/>
      <c r="D66" s="1"/>
      <c r="E66" s="1" t="s">
        <v>4382</v>
      </c>
      <c r="F66" s="2">
        <v>45156</v>
      </c>
      <c r="G66" s="3">
        <v>95098</v>
      </c>
      <c r="H66" s="1"/>
      <c r="I66" s="1"/>
      <c r="J66" s="1" t="s">
        <v>4383</v>
      </c>
      <c r="K66" s="2">
        <v>44598</v>
      </c>
      <c r="L66" s="1" t="s">
        <v>4204</v>
      </c>
      <c r="M66" s="1" t="str">
        <f t="shared" si="0"/>
        <v>Education</v>
      </c>
      <c r="N66" s="1" t="s">
        <v>4205</v>
      </c>
      <c r="O66" s="1" t="s">
        <v>4358</v>
      </c>
      <c r="P66" s="1">
        <v>7533</v>
      </c>
      <c r="Q66" s="1">
        <v>1542657</v>
      </c>
      <c r="R66" s="1">
        <f t="shared" si="1"/>
        <v>0</v>
      </c>
      <c r="S66" s="4">
        <v>70158.123762468909</v>
      </c>
      <c r="T66" s="4">
        <v>494146.56940034265</v>
      </c>
      <c r="U66" s="1">
        <f t="shared" si="2"/>
        <v>1542657</v>
      </c>
      <c r="V66" s="4">
        <f t="shared" si="3"/>
        <v>978352.30683718843</v>
      </c>
      <c r="W66" s="1" t="str">
        <f t="shared" si="4"/>
        <v>Favourable</v>
      </c>
      <c r="AF66" s="91" t="s">
        <v>11296</v>
      </c>
      <c r="AG66" s="86">
        <v>27785974.248535927</v>
      </c>
      <c r="AH66" s="86">
        <v>78418247.426402777</v>
      </c>
    </row>
    <row r="67" spans="1:34" x14ac:dyDescent="0.25">
      <c r="A67" s="1"/>
      <c r="B67" s="1"/>
      <c r="C67" s="1"/>
      <c r="D67" s="1"/>
      <c r="E67" s="1" t="s">
        <v>4384</v>
      </c>
      <c r="F67" s="2">
        <v>45419</v>
      </c>
      <c r="G67" s="3">
        <v>32162</v>
      </c>
      <c r="H67" s="1"/>
      <c r="I67" s="1"/>
      <c r="J67" s="1" t="s">
        <v>4385</v>
      </c>
      <c r="K67" s="2">
        <v>45114</v>
      </c>
      <c r="L67" s="1" t="s">
        <v>4216</v>
      </c>
      <c r="M67" s="1" t="str">
        <f t="shared" ref="M67:M130" si="5">INDEX($A:$B,MATCH($L67,$A:$A,0),2)</f>
        <v>Agricultural Extension</v>
      </c>
      <c r="N67" s="1" t="s">
        <v>4222</v>
      </c>
      <c r="O67" s="1" t="s">
        <v>4256</v>
      </c>
      <c r="P67" s="1">
        <v>7361</v>
      </c>
      <c r="Q67" s="1">
        <v>1888420</v>
      </c>
      <c r="R67" s="1">
        <f t="shared" ref="R67:R130" si="6">_xlfn.XLOOKUP($J67,$E:$E,$G:$G,0,0,1)</f>
        <v>53758</v>
      </c>
      <c r="S67" s="4">
        <v>1254648.6596416025</v>
      </c>
      <c r="T67" s="4">
        <v>602978.64655579464</v>
      </c>
      <c r="U67" s="1">
        <f t="shared" ref="U67:U130" si="7">Q67-R67</f>
        <v>1834662</v>
      </c>
      <c r="V67" s="4">
        <f t="shared" ref="V67:V130" si="8">Q67-(S67+T67)</f>
        <v>30792.693802602822</v>
      </c>
      <c r="W67" s="1" t="str">
        <f t="shared" ref="W67:W130" si="9">IF(V67&gt;=0,"Favourable","Adverse")</f>
        <v>Favourable</v>
      </c>
      <c r="AF67" s="91" t="s">
        <v>15208</v>
      </c>
      <c r="AG67" s="86">
        <v>28745015.483214565</v>
      </c>
      <c r="AH67" s="86">
        <v>87648338.750550315</v>
      </c>
    </row>
    <row r="68" spans="1:34" x14ac:dyDescent="0.25">
      <c r="A68" s="1"/>
      <c r="B68" s="1"/>
      <c r="C68" s="1"/>
      <c r="D68" s="1"/>
      <c r="E68" s="1" t="s">
        <v>4386</v>
      </c>
      <c r="F68" s="2">
        <v>44872</v>
      </c>
      <c r="G68" s="3">
        <v>98724</v>
      </c>
      <c r="H68" s="1"/>
      <c r="I68" s="1"/>
      <c r="J68" s="1" t="s">
        <v>4387</v>
      </c>
      <c r="K68" s="2">
        <v>44460</v>
      </c>
      <c r="L68" s="1" t="s">
        <v>4204</v>
      </c>
      <c r="M68" s="1" t="str">
        <f t="shared" si="5"/>
        <v>Education</v>
      </c>
      <c r="N68" s="1" t="s">
        <v>4222</v>
      </c>
      <c r="O68" s="1" t="s">
        <v>4388</v>
      </c>
      <c r="P68" s="1">
        <v>6862</v>
      </c>
      <c r="Q68" s="1">
        <v>1386153</v>
      </c>
      <c r="R68" s="1">
        <f t="shared" si="6"/>
        <v>59628</v>
      </c>
      <c r="S68" s="4">
        <v>1119812.0049308301</v>
      </c>
      <c r="T68" s="4">
        <v>10501.094541917462</v>
      </c>
      <c r="U68" s="1">
        <f t="shared" si="7"/>
        <v>1326525</v>
      </c>
      <c r="V68" s="4">
        <f t="shared" si="8"/>
        <v>255839.90052725235</v>
      </c>
      <c r="W68" s="1" t="str">
        <f t="shared" si="9"/>
        <v>Favourable</v>
      </c>
      <c r="AF68" s="91" t="s">
        <v>15209</v>
      </c>
      <c r="AG68" s="86">
        <v>27473480.118581329</v>
      </c>
      <c r="AH68" s="86">
        <v>84341009.799926862</v>
      </c>
    </row>
    <row r="69" spans="1:34" x14ac:dyDescent="0.25">
      <c r="A69" s="1"/>
      <c r="B69" s="1"/>
      <c r="C69" s="1"/>
      <c r="D69" s="1"/>
      <c r="E69" s="1" t="s">
        <v>4389</v>
      </c>
      <c r="F69" s="2">
        <v>44552</v>
      </c>
      <c r="G69" s="3">
        <v>48951</v>
      </c>
      <c r="H69" s="1"/>
      <c r="I69" s="1"/>
      <c r="J69" s="1" t="s">
        <v>4323</v>
      </c>
      <c r="K69" s="2">
        <v>44670</v>
      </c>
      <c r="L69" s="1" t="s">
        <v>4218</v>
      </c>
      <c r="M69" s="1" t="str">
        <f t="shared" si="5"/>
        <v>Infrastructure</v>
      </c>
      <c r="N69" s="1" t="s">
        <v>4205</v>
      </c>
      <c r="O69" s="1" t="s">
        <v>4361</v>
      </c>
      <c r="P69" s="1">
        <v>5701</v>
      </c>
      <c r="Q69" s="1">
        <v>572288</v>
      </c>
      <c r="R69" s="1">
        <f t="shared" si="6"/>
        <v>82100</v>
      </c>
      <c r="S69" s="4">
        <v>25943.181426430147</v>
      </c>
      <c r="T69" s="4">
        <v>32542.092801487815</v>
      </c>
      <c r="U69" s="1">
        <f t="shared" si="7"/>
        <v>490188</v>
      </c>
      <c r="V69" s="4">
        <f t="shared" si="8"/>
        <v>513802.72577208205</v>
      </c>
      <c r="W69" s="1" t="str">
        <f t="shared" si="9"/>
        <v>Favourable</v>
      </c>
      <c r="AF69" s="91" t="s">
        <v>15210</v>
      </c>
      <c r="AG69" s="86">
        <v>24632379.858746786</v>
      </c>
      <c r="AH69" s="86">
        <v>70252470.524419427</v>
      </c>
    </row>
    <row r="70" spans="1:34" x14ac:dyDescent="0.25">
      <c r="A70" s="1"/>
      <c r="B70" s="1"/>
      <c r="C70" s="1"/>
      <c r="D70" s="1"/>
      <c r="E70" s="1" t="s">
        <v>4390</v>
      </c>
      <c r="F70" s="2">
        <v>44823</v>
      </c>
      <c r="G70" s="3">
        <v>93273</v>
      </c>
      <c r="H70" s="1"/>
      <c r="I70" s="1"/>
      <c r="J70" s="1" t="s">
        <v>4391</v>
      </c>
      <c r="K70" s="2">
        <v>45017</v>
      </c>
      <c r="L70" s="1" t="s">
        <v>4216</v>
      </c>
      <c r="M70" s="1" t="str">
        <f t="shared" si="5"/>
        <v>Agricultural Extension</v>
      </c>
      <c r="N70" s="1" t="s">
        <v>4222</v>
      </c>
      <c r="O70" s="1" t="s">
        <v>4253</v>
      </c>
      <c r="P70" s="1">
        <v>8969</v>
      </c>
      <c r="Q70" s="1">
        <v>919782</v>
      </c>
      <c r="R70" s="1">
        <f t="shared" si="6"/>
        <v>82208</v>
      </c>
      <c r="S70" s="4">
        <v>764243.16908300191</v>
      </c>
      <c r="T70" s="4">
        <v>22635.160785634042</v>
      </c>
      <c r="U70" s="1">
        <f t="shared" si="7"/>
        <v>837574</v>
      </c>
      <c r="V70" s="4">
        <f t="shared" si="8"/>
        <v>132903.67013136402</v>
      </c>
      <c r="W70" s="1" t="str">
        <f t="shared" si="9"/>
        <v>Favourable</v>
      </c>
      <c r="AF70" s="91" t="s">
        <v>15211</v>
      </c>
      <c r="AG70" s="86">
        <v>23172390.471068233</v>
      </c>
      <c r="AH70" s="86">
        <v>75131592.021676421</v>
      </c>
    </row>
    <row r="71" spans="1:34" x14ac:dyDescent="0.25">
      <c r="A71" s="1"/>
      <c r="B71" s="1"/>
      <c r="C71" s="1"/>
      <c r="D71" s="1"/>
      <c r="E71" s="1" t="s">
        <v>4392</v>
      </c>
      <c r="F71" s="2">
        <v>45216</v>
      </c>
      <c r="G71" s="3">
        <v>77498</v>
      </c>
      <c r="H71" s="1"/>
      <c r="I71" s="1"/>
      <c r="J71" s="1" t="s">
        <v>4393</v>
      </c>
      <c r="K71" s="2">
        <v>45202</v>
      </c>
      <c r="L71" s="1" t="s">
        <v>4212</v>
      </c>
      <c r="M71" s="1" t="str">
        <f t="shared" si="5"/>
        <v>Agricultural Extension</v>
      </c>
      <c r="N71" s="1" t="s">
        <v>4205</v>
      </c>
      <c r="O71" s="1" t="s">
        <v>4379</v>
      </c>
      <c r="P71" s="1">
        <v>8225</v>
      </c>
      <c r="Q71" s="1">
        <v>381744</v>
      </c>
      <c r="R71" s="1">
        <f t="shared" si="6"/>
        <v>57168</v>
      </c>
      <c r="S71" s="4">
        <v>255392.18759106786</v>
      </c>
      <c r="T71" s="4">
        <v>49014.776922795245</v>
      </c>
      <c r="U71" s="1">
        <f t="shared" si="7"/>
        <v>324576</v>
      </c>
      <c r="V71" s="4">
        <f t="shared" si="8"/>
        <v>77337.035486136912</v>
      </c>
      <c r="W71" s="1" t="str">
        <f t="shared" si="9"/>
        <v>Favourable</v>
      </c>
      <c r="AF71" s="91" t="s">
        <v>15212</v>
      </c>
      <c r="AG71" s="86">
        <v>22575412.555958133</v>
      </c>
      <c r="AH71" s="86">
        <v>65213149.249067806</v>
      </c>
    </row>
    <row r="72" spans="1:34" x14ac:dyDescent="0.25">
      <c r="A72" s="1"/>
      <c r="B72" s="1"/>
      <c r="C72" s="1"/>
      <c r="D72" s="1"/>
      <c r="E72" s="1" t="s">
        <v>4394</v>
      </c>
      <c r="F72" s="2">
        <v>45370</v>
      </c>
      <c r="G72" s="3">
        <v>64204</v>
      </c>
      <c r="H72" s="1"/>
      <c r="I72" s="1"/>
      <c r="J72" s="1" t="s">
        <v>4395</v>
      </c>
      <c r="K72" s="2">
        <v>45176</v>
      </c>
      <c r="L72" s="1" t="s">
        <v>4204</v>
      </c>
      <c r="M72" s="1" t="str">
        <f t="shared" si="5"/>
        <v>Education</v>
      </c>
      <c r="N72" s="1" t="s">
        <v>4222</v>
      </c>
      <c r="O72" s="1" t="s">
        <v>4314</v>
      </c>
      <c r="P72" s="1">
        <v>6710</v>
      </c>
      <c r="Q72" s="1">
        <v>1879803</v>
      </c>
      <c r="R72" s="1">
        <f t="shared" si="6"/>
        <v>42670</v>
      </c>
      <c r="S72" s="4">
        <v>62072.707078477026</v>
      </c>
      <c r="T72" s="4">
        <v>319499.32402927539</v>
      </c>
      <c r="U72" s="1">
        <f t="shared" si="7"/>
        <v>1837133</v>
      </c>
      <c r="V72" s="4">
        <f t="shared" si="8"/>
        <v>1498230.9688922476</v>
      </c>
      <c r="W72" s="1" t="str">
        <f t="shared" si="9"/>
        <v>Favourable</v>
      </c>
      <c r="AF72" s="91" t="s">
        <v>15213</v>
      </c>
      <c r="AG72" s="86">
        <v>25416433.588748697</v>
      </c>
      <c r="AH72" s="86">
        <v>91331422.449551001</v>
      </c>
    </row>
    <row r="73" spans="1:34" x14ac:dyDescent="0.25">
      <c r="A73" s="1"/>
      <c r="B73" s="1"/>
      <c r="C73" s="1"/>
      <c r="D73" s="1"/>
      <c r="E73" s="1" t="s">
        <v>4396</v>
      </c>
      <c r="F73" s="2">
        <v>44125</v>
      </c>
      <c r="G73" s="3">
        <v>57711</v>
      </c>
      <c r="H73" s="1"/>
      <c r="I73" s="1"/>
      <c r="J73" s="1" t="s">
        <v>4397</v>
      </c>
      <c r="K73" s="2">
        <v>43844</v>
      </c>
      <c r="L73" s="1" t="s">
        <v>4212</v>
      </c>
      <c r="M73" s="1" t="str">
        <f t="shared" si="5"/>
        <v>Agricultural Extension</v>
      </c>
      <c r="N73" s="1" t="s">
        <v>4210</v>
      </c>
      <c r="O73" s="1" t="s">
        <v>4253</v>
      </c>
      <c r="P73" s="1">
        <v>7804</v>
      </c>
      <c r="Q73" s="1">
        <v>2147336</v>
      </c>
      <c r="R73" s="1">
        <f t="shared" si="6"/>
        <v>0</v>
      </c>
      <c r="S73" s="4">
        <v>1484063.8789968407</v>
      </c>
      <c r="T73" s="4">
        <v>352393.37710111053</v>
      </c>
      <c r="U73" s="1">
        <f t="shared" si="7"/>
        <v>2147336</v>
      </c>
      <c r="V73" s="4">
        <f t="shared" si="8"/>
        <v>310878.74390204879</v>
      </c>
      <c r="W73" s="1" t="str">
        <f t="shared" si="9"/>
        <v>Favourable</v>
      </c>
      <c r="AF73" s="91" t="s">
        <v>15214</v>
      </c>
      <c r="AG73" s="86">
        <v>30158637.099952165</v>
      </c>
      <c r="AH73" s="86">
        <v>96150415.403478041</v>
      </c>
    </row>
    <row r="74" spans="1:34" x14ac:dyDescent="0.25">
      <c r="A74" s="1"/>
      <c r="B74" s="1"/>
      <c r="C74" s="1"/>
      <c r="D74" s="1"/>
      <c r="E74" s="1" t="s">
        <v>4398</v>
      </c>
      <c r="F74" s="2">
        <v>45269</v>
      </c>
      <c r="G74" s="3">
        <v>81101</v>
      </c>
      <c r="H74" s="1"/>
      <c r="I74" s="1"/>
      <c r="J74" s="1" t="s">
        <v>4399</v>
      </c>
      <c r="K74" s="2">
        <v>45248</v>
      </c>
      <c r="L74" s="1" t="s">
        <v>4200</v>
      </c>
      <c r="M74" s="1" t="str">
        <f t="shared" si="5"/>
        <v>Social Services</v>
      </c>
      <c r="N74" s="1" t="s">
        <v>4210</v>
      </c>
      <c r="O74" s="1" t="s">
        <v>4311</v>
      </c>
      <c r="P74" s="1">
        <v>7501</v>
      </c>
      <c r="Q74" s="1">
        <v>515474</v>
      </c>
      <c r="R74" s="1">
        <f t="shared" si="6"/>
        <v>0</v>
      </c>
      <c r="S74" s="4">
        <v>273537.11229433212</v>
      </c>
      <c r="T74" s="4">
        <v>102411.14206282755</v>
      </c>
      <c r="U74" s="1">
        <f t="shared" si="7"/>
        <v>515474</v>
      </c>
      <c r="V74" s="4">
        <f t="shared" si="8"/>
        <v>139525.74564284034</v>
      </c>
      <c r="W74" s="1" t="str">
        <f t="shared" si="9"/>
        <v>Favourable</v>
      </c>
      <c r="AF74" s="91" t="s">
        <v>15215</v>
      </c>
      <c r="AG74" s="86">
        <v>29606656.172535948</v>
      </c>
      <c r="AH74" s="86">
        <v>84187525.472622082</v>
      </c>
    </row>
    <row r="75" spans="1:34" x14ac:dyDescent="0.25">
      <c r="A75" s="1"/>
      <c r="B75" s="1"/>
      <c r="C75" s="1"/>
      <c r="D75" s="1"/>
      <c r="E75" s="1" t="s">
        <v>4400</v>
      </c>
      <c r="F75" s="2">
        <v>45405</v>
      </c>
      <c r="G75" s="3">
        <v>82938</v>
      </c>
      <c r="H75" s="1"/>
      <c r="I75" s="1"/>
      <c r="J75" s="1" t="s">
        <v>4401</v>
      </c>
      <c r="K75" s="2">
        <v>44447</v>
      </c>
      <c r="L75" s="1" t="s">
        <v>4218</v>
      </c>
      <c r="M75" s="1" t="str">
        <f t="shared" si="5"/>
        <v>Infrastructure</v>
      </c>
      <c r="N75" s="1" t="s">
        <v>4205</v>
      </c>
      <c r="O75" s="1" t="s">
        <v>4402</v>
      </c>
      <c r="P75" s="1">
        <v>8771</v>
      </c>
      <c r="Q75" s="1">
        <v>1364192</v>
      </c>
      <c r="R75" s="1">
        <f t="shared" si="6"/>
        <v>0</v>
      </c>
      <c r="S75" s="4">
        <v>16134.673802931036</v>
      </c>
      <c r="T75" s="4">
        <v>131276.19535107192</v>
      </c>
      <c r="U75" s="1">
        <f t="shared" si="7"/>
        <v>1364192</v>
      </c>
      <c r="V75" s="4">
        <f t="shared" si="8"/>
        <v>1216781.130845997</v>
      </c>
      <c r="W75" s="1" t="str">
        <f t="shared" si="9"/>
        <v>Favourable</v>
      </c>
      <c r="AF75" s="91" t="s">
        <v>15216</v>
      </c>
      <c r="AG75" s="86">
        <v>34711210.202876292</v>
      </c>
      <c r="AH75" s="86">
        <v>98874846.475706771</v>
      </c>
    </row>
    <row r="76" spans="1:34" x14ac:dyDescent="0.25">
      <c r="A76" s="1"/>
      <c r="B76" s="1"/>
      <c r="C76" s="1"/>
      <c r="D76" s="1"/>
      <c r="E76" s="1" t="s">
        <v>4403</v>
      </c>
      <c r="F76" s="2">
        <v>45306</v>
      </c>
      <c r="G76" s="3">
        <v>58169</v>
      </c>
      <c r="H76" s="1"/>
      <c r="I76" s="1"/>
      <c r="J76" s="1" t="s">
        <v>4404</v>
      </c>
      <c r="K76" s="2">
        <v>44749</v>
      </c>
      <c r="L76" s="1" t="s">
        <v>4200</v>
      </c>
      <c r="M76" s="1" t="str">
        <f t="shared" si="5"/>
        <v>Social Services</v>
      </c>
      <c r="N76" s="1" t="s">
        <v>4222</v>
      </c>
      <c r="O76" s="1" t="s">
        <v>4388</v>
      </c>
      <c r="P76" s="1">
        <v>5921</v>
      </c>
      <c r="Q76" s="1">
        <v>1742012</v>
      </c>
      <c r="R76" s="1">
        <f t="shared" si="6"/>
        <v>24499</v>
      </c>
      <c r="S76" s="4">
        <v>780075.77356131375</v>
      </c>
      <c r="T76" s="4">
        <v>388524.53239791718</v>
      </c>
      <c r="U76" s="1">
        <f t="shared" si="7"/>
        <v>1717513</v>
      </c>
      <c r="V76" s="4">
        <f t="shared" si="8"/>
        <v>573411.69404076901</v>
      </c>
      <c r="W76" s="1" t="str">
        <f t="shared" si="9"/>
        <v>Favourable</v>
      </c>
      <c r="AF76" s="91" t="s">
        <v>15217</v>
      </c>
      <c r="AG76" s="86">
        <v>25864865.989029612</v>
      </c>
      <c r="AH76" s="86">
        <v>77224714.283889428</v>
      </c>
    </row>
    <row r="77" spans="1:34" x14ac:dyDescent="0.25">
      <c r="A77" s="1"/>
      <c r="B77" s="1"/>
      <c r="C77" s="1"/>
      <c r="D77" s="1"/>
      <c r="E77" s="1" t="s">
        <v>4405</v>
      </c>
      <c r="F77" s="2">
        <v>45151</v>
      </c>
      <c r="G77" s="3">
        <v>43478</v>
      </c>
      <c r="H77" s="1"/>
      <c r="I77" s="1"/>
      <c r="J77" s="1" t="s">
        <v>4406</v>
      </c>
      <c r="K77" s="2">
        <v>45364</v>
      </c>
      <c r="L77" s="1" t="s">
        <v>4204</v>
      </c>
      <c r="M77" s="1" t="str">
        <f t="shared" si="5"/>
        <v>Education</v>
      </c>
      <c r="N77" s="1" t="s">
        <v>4205</v>
      </c>
      <c r="O77" s="1" t="s">
        <v>4402</v>
      </c>
      <c r="P77" s="1">
        <v>6805</v>
      </c>
      <c r="Q77" s="1">
        <v>1729946</v>
      </c>
      <c r="R77" s="1">
        <f t="shared" si="6"/>
        <v>0</v>
      </c>
      <c r="S77" s="4">
        <v>552479.9263057668</v>
      </c>
      <c r="T77" s="4">
        <v>340957.69863910117</v>
      </c>
      <c r="U77" s="1">
        <f t="shared" si="7"/>
        <v>1729946</v>
      </c>
      <c r="V77" s="4">
        <f t="shared" si="8"/>
        <v>836508.37505513197</v>
      </c>
      <c r="W77" s="1" t="str">
        <f t="shared" si="9"/>
        <v>Favourable</v>
      </c>
      <c r="AF77" s="91" t="s">
        <v>15218</v>
      </c>
      <c r="AG77" s="86">
        <v>32966249.390233703</v>
      </c>
      <c r="AH77" s="86">
        <v>94258420.768447712</v>
      </c>
    </row>
    <row r="78" spans="1:34" x14ac:dyDescent="0.25">
      <c r="A78" s="1"/>
      <c r="B78" s="1"/>
      <c r="C78" s="1"/>
      <c r="D78" s="1"/>
      <c r="E78" s="1" t="s">
        <v>4407</v>
      </c>
      <c r="F78" s="2">
        <v>44963</v>
      </c>
      <c r="G78" s="3">
        <v>31543</v>
      </c>
      <c r="H78" s="1"/>
      <c r="I78" s="1"/>
      <c r="J78" s="1" t="s">
        <v>4408</v>
      </c>
      <c r="K78" s="2">
        <v>45047</v>
      </c>
      <c r="L78" s="1" t="s">
        <v>4204</v>
      </c>
      <c r="M78" s="1" t="str">
        <f t="shared" si="5"/>
        <v>Education</v>
      </c>
      <c r="N78" s="1" t="s">
        <v>4205</v>
      </c>
      <c r="O78" s="1" t="s">
        <v>4292</v>
      </c>
      <c r="P78" s="1">
        <v>7625</v>
      </c>
      <c r="Q78" s="1">
        <v>825078</v>
      </c>
      <c r="R78" s="1">
        <f t="shared" si="6"/>
        <v>45395</v>
      </c>
      <c r="S78" s="4">
        <v>704684.97779355198</v>
      </c>
      <c r="T78" s="4">
        <v>69700.645384948599</v>
      </c>
      <c r="U78" s="1">
        <f t="shared" si="7"/>
        <v>779683</v>
      </c>
      <c r="V78" s="4">
        <f t="shared" si="8"/>
        <v>50692.376821499434</v>
      </c>
      <c r="W78" s="1" t="str">
        <f t="shared" si="9"/>
        <v>Favourable</v>
      </c>
      <c r="AF78" s="32" t="s">
        <v>15221</v>
      </c>
      <c r="AG78" s="86">
        <v>331632608.38481629</v>
      </c>
      <c r="AH78" s="86">
        <v>993641848.41180086</v>
      </c>
    </row>
    <row r="79" spans="1:34" x14ac:dyDescent="0.25">
      <c r="A79" s="1"/>
      <c r="B79" s="1"/>
      <c r="C79" s="1"/>
      <c r="D79" s="1"/>
      <c r="E79" s="1" t="s">
        <v>4409</v>
      </c>
      <c r="F79" s="2">
        <v>44502</v>
      </c>
      <c r="G79" s="3">
        <v>85615</v>
      </c>
      <c r="H79" s="1"/>
      <c r="I79" s="1"/>
      <c r="J79" s="1" t="s">
        <v>4410</v>
      </c>
      <c r="K79" s="2">
        <v>43962</v>
      </c>
      <c r="L79" s="1" t="s">
        <v>4216</v>
      </c>
      <c r="M79" s="1" t="str">
        <f t="shared" si="5"/>
        <v>Agricultural Extension</v>
      </c>
      <c r="N79" s="1" t="s">
        <v>4210</v>
      </c>
      <c r="O79" s="1" t="s">
        <v>4289</v>
      </c>
      <c r="P79" s="1">
        <v>6877</v>
      </c>
      <c r="Q79" s="1">
        <v>725464</v>
      </c>
      <c r="R79" s="1">
        <f t="shared" si="6"/>
        <v>61727</v>
      </c>
      <c r="S79" s="4">
        <v>402725.47690079163</v>
      </c>
      <c r="T79" s="4">
        <v>39945.829508565359</v>
      </c>
      <c r="U79" s="1">
        <f t="shared" si="7"/>
        <v>663737</v>
      </c>
      <c r="V79" s="4">
        <f t="shared" si="8"/>
        <v>282792.693590643</v>
      </c>
      <c r="W79" s="1" t="str">
        <f t="shared" si="9"/>
        <v>Favourable</v>
      </c>
      <c r="AF79" s="91" t="s">
        <v>11296</v>
      </c>
      <c r="AG79" s="86">
        <v>27267286.885977745</v>
      </c>
      <c r="AH79" s="86">
        <v>83727480.488170207</v>
      </c>
    </row>
    <row r="80" spans="1:34" x14ac:dyDescent="0.25">
      <c r="A80" s="1"/>
      <c r="B80" s="1"/>
      <c r="C80" s="1"/>
      <c r="D80" s="1"/>
      <c r="E80" s="1" t="s">
        <v>4411</v>
      </c>
      <c r="F80" s="2">
        <v>44139</v>
      </c>
      <c r="G80" s="3">
        <v>40795</v>
      </c>
      <c r="H80" s="1"/>
      <c r="I80" s="1"/>
      <c r="J80" s="1" t="s">
        <v>4412</v>
      </c>
      <c r="K80" s="2">
        <v>44823</v>
      </c>
      <c r="L80" s="1" t="s">
        <v>4204</v>
      </c>
      <c r="M80" s="1" t="str">
        <f t="shared" si="5"/>
        <v>Education</v>
      </c>
      <c r="N80" s="1" t="s">
        <v>4222</v>
      </c>
      <c r="O80" s="1" t="s">
        <v>4279</v>
      </c>
      <c r="P80" s="1">
        <v>7931</v>
      </c>
      <c r="Q80" s="1">
        <v>342985</v>
      </c>
      <c r="R80" s="1">
        <f t="shared" si="6"/>
        <v>0</v>
      </c>
      <c r="S80" s="4">
        <v>101006.48733666759</v>
      </c>
      <c r="T80" s="4">
        <v>42556.914681321301</v>
      </c>
      <c r="U80" s="1">
        <f t="shared" si="7"/>
        <v>342985</v>
      </c>
      <c r="V80" s="4">
        <f t="shared" si="8"/>
        <v>199421.5979820111</v>
      </c>
      <c r="W80" s="1" t="str">
        <f t="shared" si="9"/>
        <v>Favourable</v>
      </c>
      <c r="AF80" s="91" t="s">
        <v>15208</v>
      </c>
      <c r="AG80" s="86">
        <v>24455019.823459771</v>
      </c>
      <c r="AH80" s="86">
        <v>70123408.450625107</v>
      </c>
    </row>
    <row r="81" spans="1:34" x14ac:dyDescent="0.25">
      <c r="A81" s="1"/>
      <c r="B81" s="1"/>
      <c r="C81" s="1"/>
      <c r="D81" s="1"/>
      <c r="E81" s="1" t="s">
        <v>4413</v>
      </c>
      <c r="F81" s="2">
        <v>44524</v>
      </c>
      <c r="G81" s="3">
        <v>61567</v>
      </c>
      <c r="H81" s="1"/>
      <c r="I81" s="1"/>
      <c r="J81" s="1" t="s">
        <v>4414</v>
      </c>
      <c r="K81" s="2">
        <v>44996</v>
      </c>
      <c r="L81" s="1" t="s">
        <v>4200</v>
      </c>
      <c r="M81" s="1" t="str">
        <f t="shared" si="5"/>
        <v>Social Services</v>
      </c>
      <c r="N81" s="1" t="s">
        <v>4210</v>
      </c>
      <c r="O81" s="1" t="s">
        <v>4286</v>
      </c>
      <c r="P81" s="1">
        <v>7487</v>
      </c>
      <c r="Q81" s="1">
        <v>393832</v>
      </c>
      <c r="R81" s="1">
        <f t="shared" si="6"/>
        <v>53422</v>
      </c>
      <c r="S81" s="4">
        <v>150089.04135377542</v>
      </c>
      <c r="T81" s="4">
        <v>53304.049326342276</v>
      </c>
      <c r="U81" s="1">
        <f t="shared" si="7"/>
        <v>340410</v>
      </c>
      <c r="V81" s="4">
        <f t="shared" si="8"/>
        <v>190438.90931988231</v>
      </c>
      <c r="W81" s="1" t="str">
        <f t="shared" si="9"/>
        <v>Favourable</v>
      </c>
      <c r="AF81" s="91" t="s">
        <v>15209</v>
      </c>
      <c r="AG81" s="86">
        <v>27236714.682035509</v>
      </c>
      <c r="AH81" s="86">
        <v>83077062.048698604</v>
      </c>
    </row>
    <row r="82" spans="1:34" x14ac:dyDescent="0.25">
      <c r="A82" s="1"/>
      <c r="B82" s="1"/>
      <c r="C82" s="1"/>
      <c r="D82" s="1"/>
      <c r="E82" s="1" t="s">
        <v>4415</v>
      </c>
      <c r="F82" s="2">
        <v>44492</v>
      </c>
      <c r="G82" s="3">
        <v>77414</v>
      </c>
      <c r="H82" s="1"/>
      <c r="I82" s="1"/>
      <c r="J82" s="1" t="s">
        <v>4416</v>
      </c>
      <c r="K82" s="2">
        <v>44308</v>
      </c>
      <c r="L82" s="1" t="s">
        <v>4204</v>
      </c>
      <c r="M82" s="1" t="str">
        <f t="shared" si="5"/>
        <v>Education</v>
      </c>
      <c r="N82" s="1" t="s">
        <v>4205</v>
      </c>
      <c r="O82" s="1" t="s">
        <v>4206</v>
      </c>
      <c r="P82" s="1">
        <v>6241</v>
      </c>
      <c r="Q82" s="1">
        <v>356961</v>
      </c>
      <c r="R82" s="1">
        <f t="shared" si="6"/>
        <v>19091</v>
      </c>
      <c r="S82" s="4">
        <v>80569.490903622282</v>
      </c>
      <c r="T82" s="4">
        <v>39422.028942338125</v>
      </c>
      <c r="U82" s="1">
        <f t="shared" si="7"/>
        <v>337870</v>
      </c>
      <c r="V82" s="4">
        <f t="shared" si="8"/>
        <v>236969.4801540396</v>
      </c>
      <c r="W82" s="1" t="str">
        <f t="shared" si="9"/>
        <v>Favourable</v>
      </c>
      <c r="AF82" s="91" t="s">
        <v>15210</v>
      </c>
      <c r="AG82" s="86">
        <v>27967090.717293944</v>
      </c>
      <c r="AH82" s="86">
        <v>83554348.599360749</v>
      </c>
    </row>
    <row r="83" spans="1:34" x14ac:dyDescent="0.25">
      <c r="A83" s="1"/>
      <c r="B83" s="1"/>
      <c r="C83" s="1"/>
      <c r="D83" s="1"/>
      <c r="E83" s="1" t="s">
        <v>4417</v>
      </c>
      <c r="F83" s="2">
        <v>45392</v>
      </c>
      <c r="G83" s="3">
        <v>51116</v>
      </c>
      <c r="H83" s="1"/>
      <c r="I83" s="1"/>
      <c r="J83" s="1" t="s">
        <v>4418</v>
      </c>
      <c r="K83" s="2">
        <v>43969</v>
      </c>
      <c r="L83" s="1" t="s">
        <v>4204</v>
      </c>
      <c r="M83" s="1" t="str">
        <f t="shared" si="5"/>
        <v>Education</v>
      </c>
      <c r="N83" s="1" t="s">
        <v>4222</v>
      </c>
      <c r="O83" s="1" t="s">
        <v>4247</v>
      </c>
      <c r="P83" s="1">
        <v>6031</v>
      </c>
      <c r="Q83" s="1">
        <v>635206</v>
      </c>
      <c r="R83" s="1">
        <f t="shared" si="6"/>
        <v>29658</v>
      </c>
      <c r="S83" s="4">
        <v>461694.48360610032</v>
      </c>
      <c r="T83" s="4">
        <v>73277.789947365323</v>
      </c>
      <c r="U83" s="1">
        <f t="shared" si="7"/>
        <v>605548</v>
      </c>
      <c r="V83" s="4">
        <f t="shared" si="8"/>
        <v>100233.72644653439</v>
      </c>
      <c r="W83" s="1" t="str">
        <f t="shared" si="9"/>
        <v>Favourable</v>
      </c>
      <c r="AF83" s="91" t="s">
        <v>15211</v>
      </c>
      <c r="AG83" s="86">
        <v>29585884.672887228</v>
      </c>
      <c r="AH83" s="86">
        <v>87057535.221367508</v>
      </c>
    </row>
    <row r="84" spans="1:34" x14ac:dyDescent="0.25">
      <c r="A84" s="1"/>
      <c r="B84" s="1"/>
      <c r="C84" s="1"/>
      <c r="D84" s="1"/>
      <c r="E84" s="1" t="s">
        <v>4419</v>
      </c>
      <c r="F84" s="2">
        <v>44016</v>
      </c>
      <c r="G84" s="3">
        <v>85774</v>
      </c>
      <c r="H84" s="1"/>
      <c r="I84" s="1"/>
      <c r="J84" s="1" t="s">
        <v>4420</v>
      </c>
      <c r="K84" s="2">
        <v>43862</v>
      </c>
      <c r="L84" s="1" t="s">
        <v>4212</v>
      </c>
      <c r="M84" s="1" t="str">
        <f t="shared" si="5"/>
        <v>Agricultural Extension</v>
      </c>
      <c r="N84" s="1" t="s">
        <v>4205</v>
      </c>
      <c r="O84" s="1" t="s">
        <v>4421</v>
      </c>
      <c r="P84" s="1">
        <v>7415</v>
      </c>
      <c r="Q84" s="1">
        <v>1232649</v>
      </c>
      <c r="R84" s="1">
        <f t="shared" si="6"/>
        <v>0</v>
      </c>
      <c r="S84" s="4">
        <v>24007.061587556367</v>
      </c>
      <c r="T84" s="4">
        <v>266094.38000696152</v>
      </c>
      <c r="U84" s="1">
        <f t="shared" si="7"/>
        <v>1232649</v>
      </c>
      <c r="V84" s="4">
        <f t="shared" si="8"/>
        <v>942547.55840548209</v>
      </c>
      <c r="W84" s="1" t="str">
        <f t="shared" si="9"/>
        <v>Favourable</v>
      </c>
      <c r="AF84" s="91" t="s">
        <v>15212</v>
      </c>
      <c r="AG84" s="86">
        <v>24398498.30854838</v>
      </c>
      <c r="AH84" s="86">
        <v>76001270.004672095</v>
      </c>
    </row>
    <row r="85" spans="1:34" x14ac:dyDescent="0.25">
      <c r="A85" s="1"/>
      <c r="B85" s="1"/>
      <c r="C85" s="1"/>
      <c r="D85" s="1"/>
      <c r="E85" s="1" t="s">
        <v>4422</v>
      </c>
      <c r="F85" s="2">
        <v>44265</v>
      </c>
      <c r="G85" s="3">
        <v>34327</v>
      </c>
      <c r="H85" s="1"/>
      <c r="I85" s="1"/>
      <c r="J85" s="1" t="s">
        <v>4423</v>
      </c>
      <c r="K85" s="2">
        <v>44329</v>
      </c>
      <c r="L85" s="1" t="s">
        <v>4216</v>
      </c>
      <c r="M85" s="1" t="str">
        <f t="shared" si="5"/>
        <v>Agricultural Extension</v>
      </c>
      <c r="N85" s="1" t="s">
        <v>4210</v>
      </c>
      <c r="O85" s="1" t="s">
        <v>4358</v>
      </c>
      <c r="P85" s="1">
        <v>9276</v>
      </c>
      <c r="Q85" s="1">
        <v>1762600</v>
      </c>
      <c r="R85" s="1">
        <f t="shared" si="6"/>
        <v>0</v>
      </c>
      <c r="S85" s="4">
        <v>1575316.6540201055</v>
      </c>
      <c r="T85" s="4">
        <v>159474.86071196457</v>
      </c>
      <c r="U85" s="1">
        <f t="shared" si="7"/>
        <v>1762600</v>
      </c>
      <c r="V85" s="4">
        <f t="shared" si="8"/>
        <v>27808.485267929966</v>
      </c>
      <c r="W85" s="1" t="str">
        <f t="shared" si="9"/>
        <v>Favourable</v>
      </c>
      <c r="AF85" s="91" t="s">
        <v>15213</v>
      </c>
      <c r="AG85" s="86">
        <v>21630497.277778801</v>
      </c>
      <c r="AH85" s="86">
        <v>69813643.102104783</v>
      </c>
    </row>
    <row r="86" spans="1:34" x14ac:dyDescent="0.25">
      <c r="A86" s="1"/>
      <c r="B86" s="1"/>
      <c r="C86" s="1"/>
      <c r="D86" s="1"/>
      <c r="E86" s="1" t="s">
        <v>4424</v>
      </c>
      <c r="F86" s="2">
        <v>43993</v>
      </c>
      <c r="G86" s="3">
        <v>15905</v>
      </c>
      <c r="H86" s="1"/>
      <c r="I86" s="1"/>
      <c r="J86" s="1" t="s">
        <v>4425</v>
      </c>
      <c r="K86" s="2">
        <v>44861</v>
      </c>
      <c r="L86" s="1" t="s">
        <v>4218</v>
      </c>
      <c r="M86" s="1" t="str">
        <f t="shared" si="5"/>
        <v>Infrastructure</v>
      </c>
      <c r="N86" s="1" t="s">
        <v>4205</v>
      </c>
      <c r="O86" s="1" t="s">
        <v>4292</v>
      </c>
      <c r="P86" s="1">
        <v>9285</v>
      </c>
      <c r="Q86" s="1">
        <v>1059035</v>
      </c>
      <c r="R86" s="1">
        <f t="shared" si="6"/>
        <v>27896</v>
      </c>
      <c r="S86" s="4">
        <v>631511.7116901495</v>
      </c>
      <c r="T86" s="4">
        <v>93563.812850454749</v>
      </c>
      <c r="U86" s="1">
        <f t="shared" si="7"/>
        <v>1031139</v>
      </c>
      <c r="V86" s="4">
        <f t="shared" si="8"/>
        <v>333959.47545939579</v>
      </c>
      <c r="W86" s="1" t="str">
        <f t="shared" si="9"/>
        <v>Favourable</v>
      </c>
      <c r="AF86" s="91" t="s">
        <v>15214</v>
      </c>
      <c r="AG86" s="86">
        <v>30161369.355004173</v>
      </c>
      <c r="AH86" s="86">
        <v>91746690.431969568</v>
      </c>
    </row>
    <row r="87" spans="1:34" x14ac:dyDescent="0.25">
      <c r="A87" s="1"/>
      <c r="B87" s="1"/>
      <c r="C87" s="1"/>
      <c r="D87" s="1"/>
      <c r="E87" s="1" t="s">
        <v>4426</v>
      </c>
      <c r="F87" s="2">
        <v>44661</v>
      </c>
      <c r="G87" s="3">
        <v>85068</v>
      </c>
      <c r="H87" s="1"/>
      <c r="I87" s="1"/>
      <c r="J87" s="1" t="s">
        <v>4427</v>
      </c>
      <c r="K87" s="2">
        <v>44908</v>
      </c>
      <c r="L87" s="1" t="s">
        <v>4216</v>
      </c>
      <c r="M87" s="1" t="str">
        <f t="shared" si="5"/>
        <v>Agricultural Extension</v>
      </c>
      <c r="N87" s="1" t="s">
        <v>4222</v>
      </c>
      <c r="O87" s="1" t="s">
        <v>4298</v>
      </c>
      <c r="P87" s="1">
        <v>9051</v>
      </c>
      <c r="Q87" s="1">
        <v>467507</v>
      </c>
      <c r="R87" s="1">
        <f t="shared" si="6"/>
        <v>82303</v>
      </c>
      <c r="S87" s="4">
        <v>177710.68388298567</v>
      </c>
      <c r="T87" s="4">
        <v>27134.539257658751</v>
      </c>
      <c r="U87" s="1">
        <f t="shared" si="7"/>
        <v>385204</v>
      </c>
      <c r="V87" s="4">
        <f t="shared" si="8"/>
        <v>262661.77685935557</v>
      </c>
      <c r="W87" s="1" t="str">
        <f t="shared" si="9"/>
        <v>Favourable</v>
      </c>
      <c r="AF87" s="91" t="s">
        <v>15215</v>
      </c>
      <c r="AG87" s="86">
        <v>30656402.044803713</v>
      </c>
      <c r="AH87" s="86">
        <v>91845504.739199087</v>
      </c>
    </row>
    <row r="88" spans="1:34" x14ac:dyDescent="0.25">
      <c r="A88" s="1"/>
      <c r="B88" s="1"/>
      <c r="C88" s="1"/>
      <c r="D88" s="1"/>
      <c r="E88" s="1" t="s">
        <v>4428</v>
      </c>
      <c r="F88" s="2">
        <v>44424</v>
      </c>
      <c r="G88" s="3">
        <v>64004</v>
      </c>
      <c r="H88" s="1"/>
      <c r="I88" s="1"/>
      <c r="J88" s="1" t="s">
        <v>4429</v>
      </c>
      <c r="K88" s="2">
        <v>44266</v>
      </c>
      <c r="L88" s="1" t="s">
        <v>4212</v>
      </c>
      <c r="M88" s="1" t="str">
        <f t="shared" si="5"/>
        <v>Agricultural Extension</v>
      </c>
      <c r="N88" s="1" t="s">
        <v>4222</v>
      </c>
      <c r="O88" s="1" t="s">
        <v>4206</v>
      </c>
      <c r="P88" s="1">
        <v>8381</v>
      </c>
      <c r="Q88" s="1">
        <v>1721663</v>
      </c>
      <c r="R88" s="1">
        <f t="shared" si="6"/>
        <v>0</v>
      </c>
      <c r="S88" s="4">
        <v>430475.00903211813</v>
      </c>
      <c r="T88" s="4">
        <v>204456.020053694</v>
      </c>
      <c r="U88" s="1">
        <f t="shared" si="7"/>
        <v>1721663</v>
      </c>
      <c r="V88" s="4">
        <f t="shared" si="8"/>
        <v>1086731.9709141878</v>
      </c>
      <c r="W88" s="1" t="str">
        <f t="shared" si="9"/>
        <v>Favourable</v>
      </c>
      <c r="AF88" s="91" t="s">
        <v>15216</v>
      </c>
      <c r="AG88" s="86">
        <v>30750977.964644253</v>
      </c>
      <c r="AH88" s="86">
        <v>92319221.510939717</v>
      </c>
    </row>
    <row r="89" spans="1:34" x14ac:dyDescent="0.25">
      <c r="A89" s="1"/>
      <c r="B89" s="1"/>
      <c r="C89" s="1"/>
      <c r="D89" s="1"/>
      <c r="E89" s="1" t="s">
        <v>4430</v>
      </c>
      <c r="F89" s="2">
        <v>44619</v>
      </c>
      <c r="G89" s="3">
        <v>67700</v>
      </c>
      <c r="H89" s="1"/>
      <c r="I89" s="1"/>
      <c r="J89" s="1" t="s">
        <v>4431</v>
      </c>
      <c r="K89" s="2">
        <v>45162</v>
      </c>
      <c r="L89" s="1" t="s">
        <v>4204</v>
      </c>
      <c r="M89" s="1" t="str">
        <f t="shared" si="5"/>
        <v>Education</v>
      </c>
      <c r="N89" s="1" t="s">
        <v>4205</v>
      </c>
      <c r="O89" s="1" t="s">
        <v>4295</v>
      </c>
      <c r="P89" s="1">
        <v>8017</v>
      </c>
      <c r="Q89" s="1">
        <v>665052</v>
      </c>
      <c r="R89" s="1">
        <f t="shared" si="6"/>
        <v>26378</v>
      </c>
      <c r="S89" s="4">
        <v>175200.46157906149</v>
      </c>
      <c r="T89" s="4">
        <v>124674.50646683463</v>
      </c>
      <c r="U89" s="1">
        <f t="shared" si="7"/>
        <v>638674</v>
      </c>
      <c r="V89" s="4">
        <f t="shared" si="8"/>
        <v>365177.03195410385</v>
      </c>
      <c r="W89" s="1" t="str">
        <f t="shared" si="9"/>
        <v>Favourable</v>
      </c>
      <c r="AF89" s="91" t="s">
        <v>15217</v>
      </c>
      <c r="AG89" s="86">
        <v>31239363.523162507</v>
      </c>
      <c r="AH89" s="86">
        <v>96099082.6102283</v>
      </c>
    </row>
    <row r="90" spans="1:34" x14ac:dyDescent="0.25">
      <c r="A90" s="1"/>
      <c r="B90" s="1"/>
      <c r="C90" s="1"/>
      <c r="D90" s="1"/>
      <c r="E90" s="1" t="s">
        <v>4432</v>
      </c>
      <c r="F90" s="2">
        <v>44517</v>
      </c>
      <c r="G90" s="3">
        <v>92882</v>
      </c>
      <c r="H90" s="1"/>
      <c r="I90" s="1"/>
      <c r="J90" s="1" t="s">
        <v>4433</v>
      </c>
      <c r="K90" s="2">
        <v>44558</v>
      </c>
      <c r="L90" s="1" t="s">
        <v>4204</v>
      </c>
      <c r="M90" s="1" t="str">
        <f t="shared" si="5"/>
        <v>Education</v>
      </c>
      <c r="N90" s="1" t="s">
        <v>4222</v>
      </c>
      <c r="O90" s="1" t="s">
        <v>4374</v>
      </c>
      <c r="P90" s="1">
        <v>9469</v>
      </c>
      <c r="Q90" s="1">
        <v>293130</v>
      </c>
      <c r="R90" s="1">
        <f t="shared" si="6"/>
        <v>22903</v>
      </c>
      <c r="S90" s="4">
        <v>90029.206187945747</v>
      </c>
      <c r="T90" s="4">
        <v>87476.90510299521</v>
      </c>
      <c r="U90" s="1">
        <f t="shared" si="7"/>
        <v>270227</v>
      </c>
      <c r="V90" s="4">
        <f t="shared" si="8"/>
        <v>115623.88870905904</v>
      </c>
      <c r="W90" s="1" t="str">
        <f t="shared" si="9"/>
        <v>Favourable</v>
      </c>
      <c r="AF90" s="91" t="s">
        <v>15218</v>
      </c>
      <c r="AG90" s="86">
        <v>26283503.129220262</v>
      </c>
      <c r="AH90" s="86">
        <v>68276601.20446533</v>
      </c>
    </row>
    <row r="91" spans="1:34" x14ac:dyDescent="0.25">
      <c r="A91" s="1"/>
      <c r="B91" s="1"/>
      <c r="C91" s="1"/>
      <c r="D91" s="1"/>
      <c r="E91" s="1" t="s">
        <v>4434</v>
      </c>
      <c r="F91" s="2">
        <v>44263</v>
      </c>
      <c r="G91" s="3">
        <v>34467</v>
      </c>
      <c r="H91" s="1"/>
      <c r="I91" s="1"/>
      <c r="J91" s="1" t="s">
        <v>4435</v>
      </c>
      <c r="K91" s="2">
        <v>44226</v>
      </c>
      <c r="L91" s="1" t="s">
        <v>4218</v>
      </c>
      <c r="M91" s="1" t="str">
        <f t="shared" si="5"/>
        <v>Infrastructure</v>
      </c>
      <c r="N91" s="1" t="s">
        <v>4222</v>
      </c>
      <c r="O91" s="1" t="s">
        <v>4335</v>
      </c>
      <c r="P91" s="1">
        <v>6723</v>
      </c>
      <c r="Q91" s="1">
        <v>350733</v>
      </c>
      <c r="R91" s="1">
        <f t="shared" si="6"/>
        <v>0</v>
      </c>
      <c r="S91" s="4">
        <v>262829.46265591559</v>
      </c>
      <c r="T91" s="4">
        <v>7943.413101793275</v>
      </c>
      <c r="U91" s="1">
        <f t="shared" si="7"/>
        <v>350733</v>
      </c>
      <c r="V91" s="4">
        <f t="shared" si="8"/>
        <v>79960.124242291145</v>
      </c>
      <c r="W91" s="1" t="str">
        <f t="shared" si="9"/>
        <v>Favourable</v>
      </c>
      <c r="AF91" s="32" t="s">
        <v>15222</v>
      </c>
      <c r="AG91" s="86">
        <v>123568331.32140879</v>
      </c>
      <c r="AH91" s="86">
        <v>371272733.35243201</v>
      </c>
    </row>
    <row r="92" spans="1:34" x14ac:dyDescent="0.25">
      <c r="A92" s="1"/>
      <c r="B92" s="1"/>
      <c r="C92" s="1"/>
      <c r="D92" s="1"/>
      <c r="E92" s="1" t="s">
        <v>4436</v>
      </c>
      <c r="F92" s="2">
        <v>44409</v>
      </c>
      <c r="G92" s="3">
        <v>87723</v>
      </c>
      <c r="H92" s="1"/>
      <c r="I92" s="1"/>
      <c r="J92" s="1" t="s">
        <v>4437</v>
      </c>
      <c r="K92" s="2">
        <v>44541</v>
      </c>
      <c r="L92" s="1" t="s">
        <v>4200</v>
      </c>
      <c r="M92" s="1" t="str">
        <f t="shared" si="5"/>
        <v>Social Services</v>
      </c>
      <c r="N92" s="1" t="s">
        <v>4205</v>
      </c>
      <c r="O92" s="1" t="s">
        <v>4438</v>
      </c>
      <c r="P92" s="1">
        <v>8710</v>
      </c>
      <c r="Q92" s="1">
        <v>2161157</v>
      </c>
      <c r="R92" s="1">
        <f t="shared" si="6"/>
        <v>51104</v>
      </c>
      <c r="S92" s="4">
        <v>891119.40913129295</v>
      </c>
      <c r="T92" s="4">
        <v>126175.16679574024</v>
      </c>
      <c r="U92" s="1">
        <f t="shared" si="7"/>
        <v>2110053</v>
      </c>
      <c r="V92" s="4">
        <f t="shared" si="8"/>
        <v>1143862.4240729669</v>
      </c>
      <c r="W92" s="1" t="str">
        <f t="shared" si="9"/>
        <v>Favourable</v>
      </c>
      <c r="AF92" s="91" t="s">
        <v>11296</v>
      </c>
      <c r="AG92" s="86">
        <v>31817806.29092158</v>
      </c>
      <c r="AH92" s="86">
        <v>92976376.208940342</v>
      </c>
    </row>
    <row r="93" spans="1:34" x14ac:dyDescent="0.25">
      <c r="A93" s="1"/>
      <c r="B93" s="1"/>
      <c r="C93" s="1"/>
      <c r="D93" s="1"/>
      <c r="E93" s="1" t="s">
        <v>4439</v>
      </c>
      <c r="F93" s="2">
        <v>44970</v>
      </c>
      <c r="G93" s="3">
        <v>82869</v>
      </c>
      <c r="H93" s="1"/>
      <c r="I93" s="1"/>
      <c r="J93" s="1" t="s">
        <v>4440</v>
      </c>
      <c r="K93" s="2">
        <v>45386</v>
      </c>
      <c r="L93" s="1" t="s">
        <v>4216</v>
      </c>
      <c r="M93" s="1" t="str">
        <f t="shared" si="5"/>
        <v>Agricultural Extension</v>
      </c>
      <c r="N93" s="1" t="s">
        <v>4210</v>
      </c>
      <c r="O93" s="1" t="s">
        <v>4441</v>
      </c>
      <c r="P93" s="1">
        <v>7335</v>
      </c>
      <c r="Q93" s="1">
        <v>866575</v>
      </c>
      <c r="R93" s="1">
        <f t="shared" si="6"/>
        <v>23998</v>
      </c>
      <c r="S93" s="4">
        <v>279343.99241686938</v>
      </c>
      <c r="T93" s="4">
        <v>91810.291763701956</v>
      </c>
      <c r="U93" s="1">
        <f t="shared" si="7"/>
        <v>842577</v>
      </c>
      <c r="V93" s="4">
        <f t="shared" si="8"/>
        <v>495420.71581942867</v>
      </c>
      <c r="W93" s="1" t="str">
        <f t="shared" si="9"/>
        <v>Favourable</v>
      </c>
      <c r="AF93" s="91" t="s">
        <v>15208</v>
      </c>
      <c r="AG93" s="86">
        <v>29517721.24286155</v>
      </c>
      <c r="AH93" s="86">
        <v>89233321.372851446</v>
      </c>
    </row>
    <row r="94" spans="1:34" x14ac:dyDescent="0.25">
      <c r="A94" s="1"/>
      <c r="B94" s="1"/>
      <c r="C94" s="1"/>
      <c r="D94" s="1"/>
      <c r="E94" s="1" t="s">
        <v>4442</v>
      </c>
      <c r="F94" s="2">
        <v>45200</v>
      </c>
      <c r="G94" s="3">
        <v>89463</v>
      </c>
      <c r="H94" s="1"/>
      <c r="I94" s="1"/>
      <c r="J94" s="1" t="s">
        <v>4443</v>
      </c>
      <c r="K94" s="2">
        <v>44365</v>
      </c>
      <c r="L94" s="1" t="s">
        <v>4218</v>
      </c>
      <c r="M94" s="1" t="str">
        <f t="shared" si="5"/>
        <v>Infrastructure</v>
      </c>
      <c r="N94" s="1" t="s">
        <v>4222</v>
      </c>
      <c r="O94" s="1" t="s">
        <v>4226</v>
      </c>
      <c r="P94" s="1">
        <v>8999</v>
      </c>
      <c r="Q94" s="1">
        <v>447961</v>
      </c>
      <c r="R94" s="1">
        <f t="shared" si="6"/>
        <v>0</v>
      </c>
      <c r="S94" s="4">
        <v>374864.0270316953</v>
      </c>
      <c r="T94" s="4">
        <v>66893.512638947795</v>
      </c>
      <c r="U94" s="1">
        <f t="shared" si="7"/>
        <v>447961</v>
      </c>
      <c r="V94" s="4">
        <f t="shared" si="8"/>
        <v>6203.4603293568944</v>
      </c>
      <c r="W94" s="1" t="str">
        <f t="shared" si="9"/>
        <v>Favourable</v>
      </c>
      <c r="AF94" s="91" t="s">
        <v>15209</v>
      </c>
      <c r="AG94" s="86">
        <v>27220886.643262994</v>
      </c>
      <c r="AH94" s="86">
        <v>81784024.326074958</v>
      </c>
    </row>
    <row r="95" spans="1:34" x14ac:dyDescent="0.25">
      <c r="A95" s="1"/>
      <c r="B95" s="1"/>
      <c r="C95" s="1"/>
      <c r="D95" s="1"/>
      <c r="E95" s="1" t="s">
        <v>4444</v>
      </c>
      <c r="F95" s="2">
        <v>44150</v>
      </c>
      <c r="G95" s="3">
        <v>18292</v>
      </c>
      <c r="H95" s="1"/>
      <c r="I95" s="1"/>
      <c r="J95" s="1" t="s">
        <v>4445</v>
      </c>
      <c r="K95" s="2">
        <v>44825</v>
      </c>
      <c r="L95" s="1" t="s">
        <v>4212</v>
      </c>
      <c r="M95" s="1" t="str">
        <f t="shared" si="5"/>
        <v>Agricultural Extension</v>
      </c>
      <c r="N95" s="1" t="s">
        <v>4210</v>
      </c>
      <c r="O95" s="1" t="s">
        <v>4304</v>
      </c>
      <c r="P95" s="1">
        <v>8547</v>
      </c>
      <c r="Q95" s="1">
        <v>2414696</v>
      </c>
      <c r="R95" s="1">
        <f t="shared" si="6"/>
        <v>86639</v>
      </c>
      <c r="S95" s="4">
        <v>1063165.6612693497</v>
      </c>
      <c r="T95" s="4">
        <v>530884.75029207719</v>
      </c>
      <c r="U95" s="1">
        <f t="shared" si="7"/>
        <v>2328057</v>
      </c>
      <c r="V95" s="4">
        <f t="shared" si="8"/>
        <v>820645.58843857306</v>
      </c>
      <c r="W95" s="1" t="str">
        <f t="shared" si="9"/>
        <v>Favourable</v>
      </c>
      <c r="AF95" s="91" t="s">
        <v>15210</v>
      </c>
      <c r="AG95" s="86">
        <v>29678833.924147915</v>
      </c>
      <c r="AH95" s="86">
        <v>89702240.876258403</v>
      </c>
    </row>
    <row r="96" spans="1:34" x14ac:dyDescent="0.25">
      <c r="A96" s="1"/>
      <c r="B96" s="1"/>
      <c r="C96" s="1"/>
      <c r="D96" s="1"/>
      <c r="E96" s="1" t="s">
        <v>4446</v>
      </c>
      <c r="F96" s="2">
        <v>44150</v>
      </c>
      <c r="G96" s="3">
        <v>84820</v>
      </c>
      <c r="H96" s="1"/>
      <c r="I96" s="1"/>
      <c r="J96" s="1" t="s">
        <v>4447</v>
      </c>
      <c r="K96" s="2">
        <v>44330</v>
      </c>
      <c r="L96" s="1" t="s">
        <v>4212</v>
      </c>
      <c r="M96" s="1" t="str">
        <f t="shared" si="5"/>
        <v>Agricultural Extension</v>
      </c>
      <c r="N96" s="1" t="s">
        <v>4210</v>
      </c>
      <c r="O96" s="1" t="s">
        <v>4301</v>
      </c>
      <c r="P96" s="1">
        <v>6442</v>
      </c>
      <c r="Q96" s="1">
        <v>329377</v>
      </c>
      <c r="R96" s="1">
        <f t="shared" si="6"/>
        <v>31003</v>
      </c>
      <c r="S96" s="4">
        <v>136636.91108076079</v>
      </c>
      <c r="T96" s="4">
        <v>26905.410275991337</v>
      </c>
      <c r="U96" s="1">
        <f t="shared" si="7"/>
        <v>298374</v>
      </c>
      <c r="V96" s="4">
        <f t="shared" si="8"/>
        <v>165834.67864324787</v>
      </c>
      <c r="W96" s="1" t="str">
        <f t="shared" si="9"/>
        <v>Favourable</v>
      </c>
      <c r="AF96" s="91" t="s">
        <v>15211</v>
      </c>
      <c r="AG96" s="86">
        <v>5333083.2202147478</v>
      </c>
      <c r="AH96" s="86">
        <v>17576770.568306856</v>
      </c>
    </row>
    <row r="97" spans="1:34" x14ac:dyDescent="0.25">
      <c r="A97" s="1"/>
      <c r="B97" s="1"/>
      <c r="C97" s="1"/>
      <c r="D97" s="1"/>
      <c r="E97" s="1" t="s">
        <v>4448</v>
      </c>
      <c r="F97" s="2">
        <v>45162</v>
      </c>
      <c r="G97" s="3">
        <v>25091</v>
      </c>
      <c r="H97" s="1"/>
      <c r="I97" s="1"/>
      <c r="J97" s="1" t="s">
        <v>4449</v>
      </c>
      <c r="K97" s="2">
        <v>44498</v>
      </c>
      <c r="L97" s="1" t="s">
        <v>4200</v>
      </c>
      <c r="M97" s="1" t="str">
        <f t="shared" si="5"/>
        <v>Social Services</v>
      </c>
      <c r="N97" s="1" t="s">
        <v>4210</v>
      </c>
      <c r="O97" s="1" t="s">
        <v>4226</v>
      </c>
      <c r="P97" s="1">
        <v>7915</v>
      </c>
      <c r="Q97" s="1">
        <v>1923895</v>
      </c>
      <c r="R97" s="1">
        <f t="shared" si="6"/>
        <v>59739</v>
      </c>
      <c r="S97" s="4">
        <v>717706.84445939516</v>
      </c>
      <c r="T97" s="4">
        <v>289567.33927472192</v>
      </c>
      <c r="U97" s="1">
        <f t="shared" si="7"/>
        <v>1864156</v>
      </c>
      <c r="V97" s="4">
        <f t="shared" si="8"/>
        <v>916620.81626588292</v>
      </c>
      <c r="W97" s="1" t="str">
        <f t="shared" si="9"/>
        <v>Favourable</v>
      </c>
      <c r="AF97" s="32" t="s">
        <v>14378</v>
      </c>
      <c r="AG97" s="86">
        <v>1452509546.1331491</v>
      </c>
      <c r="AH97" s="86">
        <v>4357668561.4376154</v>
      </c>
    </row>
    <row r="98" spans="1:34" x14ac:dyDescent="0.25">
      <c r="A98" s="1"/>
      <c r="B98" s="1"/>
      <c r="C98" s="1"/>
      <c r="D98" s="1"/>
      <c r="E98" s="1" t="s">
        <v>4450</v>
      </c>
      <c r="F98" s="2">
        <v>44656</v>
      </c>
      <c r="G98" s="3">
        <v>17581</v>
      </c>
      <c r="H98" s="1"/>
      <c r="I98" s="1"/>
      <c r="J98" s="1" t="s">
        <v>4451</v>
      </c>
      <c r="K98" s="2">
        <v>45343</v>
      </c>
      <c r="L98" s="1" t="s">
        <v>4204</v>
      </c>
      <c r="M98" s="1" t="str">
        <f t="shared" si="5"/>
        <v>Education</v>
      </c>
      <c r="N98" s="1" t="s">
        <v>4205</v>
      </c>
      <c r="O98" s="1" t="s">
        <v>4441</v>
      </c>
      <c r="P98" s="1">
        <v>5739</v>
      </c>
      <c r="Q98" s="1">
        <v>1236192</v>
      </c>
      <c r="R98" s="1">
        <f t="shared" si="6"/>
        <v>35650</v>
      </c>
      <c r="S98" s="4">
        <v>872790.25740973279</v>
      </c>
      <c r="T98" s="4">
        <v>194568.87839559998</v>
      </c>
      <c r="U98" s="1">
        <f t="shared" si="7"/>
        <v>1200542</v>
      </c>
      <c r="V98" s="4">
        <f t="shared" si="8"/>
        <v>168832.8641946672</v>
      </c>
      <c r="W98" s="1" t="str">
        <f t="shared" si="9"/>
        <v>Favourable</v>
      </c>
    </row>
    <row r="99" spans="1:34" x14ac:dyDescent="0.25">
      <c r="A99" s="1"/>
      <c r="B99" s="1"/>
      <c r="C99" s="1"/>
      <c r="D99" s="1"/>
      <c r="E99" s="1" t="s">
        <v>4452</v>
      </c>
      <c r="F99" s="2">
        <v>45009</v>
      </c>
      <c r="G99" s="3">
        <v>54640</v>
      </c>
      <c r="H99" s="1"/>
      <c r="I99" s="1"/>
      <c r="J99" s="1" t="s">
        <v>4453</v>
      </c>
      <c r="K99" s="2">
        <v>44652</v>
      </c>
      <c r="L99" s="1" t="s">
        <v>4216</v>
      </c>
      <c r="M99" s="1" t="str">
        <f t="shared" si="5"/>
        <v>Agricultural Extension</v>
      </c>
      <c r="N99" s="1" t="s">
        <v>4210</v>
      </c>
      <c r="O99" s="1" t="s">
        <v>4335</v>
      </c>
      <c r="P99" s="1">
        <v>6871</v>
      </c>
      <c r="Q99" s="1">
        <v>1030575</v>
      </c>
      <c r="R99" s="1">
        <f t="shared" si="6"/>
        <v>29986</v>
      </c>
      <c r="S99" s="4">
        <v>816309.90418224549</v>
      </c>
      <c r="T99" s="4">
        <v>68206.519578672523</v>
      </c>
      <c r="U99" s="1">
        <f t="shared" si="7"/>
        <v>1000589</v>
      </c>
      <c r="V99" s="4">
        <f t="shared" si="8"/>
        <v>146058.57623908203</v>
      </c>
      <c r="W99" s="1" t="str">
        <f t="shared" si="9"/>
        <v>Favourable</v>
      </c>
    </row>
    <row r="100" spans="1:34" x14ac:dyDescent="0.25">
      <c r="A100" s="1"/>
      <c r="B100" s="1"/>
      <c r="C100" s="1"/>
      <c r="D100" s="1"/>
      <c r="E100" s="1" t="s">
        <v>4454</v>
      </c>
      <c r="F100" s="2">
        <v>44980</v>
      </c>
      <c r="G100" s="3">
        <v>29069</v>
      </c>
      <c r="H100" s="1"/>
      <c r="I100" s="1"/>
      <c r="J100" s="1" t="s">
        <v>4455</v>
      </c>
      <c r="K100" s="2">
        <v>45062</v>
      </c>
      <c r="L100" s="1" t="s">
        <v>4200</v>
      </c>
      <c r="M100" s="1" t="str">
        <f t="shared" si="5"/>
        <v>Social Services</v>
      </c>
      <c r="N100" s="1" t="s">
        <v>4210</v>
      </c>
      <c r="O100" s="1" t="s">
        <v>4217</v>
      </c>
      <c r="P100" s="1">
        <v>6448</v>
      </c>
      <c r="Q100" s="1">
        <v>763164</v>
      </c>
      <c r="R100" s="1">
        <f t="shared" si="6"/>
        <v>0</v>
      </c>
      <c r="S100" s="4">
        <v>622255.6428789075</v>
      </c>
      <c r="T100" s="4">
        <v>65284.365670360159</v>
      </c>
      <c r="U100" s="1">
        <f t="shared" si="7"/>
        <v>763164</v>
      </c>
      <c r="V100" s="4">
        <f t="shared" si="8"/>
        <v>75623.991450732341</v>
      </c>
      <c r="W100" s="1" t="str">
        <f t="shared" si="9"/>
        <v>Favourable</v>
      </c>
    </row>
    <row r="101" spans="1:34" x14ac:dyDescent="0.25">
      <c r="A101" s="1"/>
      <c r="B101" s="1"/>
      <c r="C101" s="1"/>
      <c r="D101" s="1"/>
      <c r="E101" s="1" t="s">
        <v>4456</v>
      </c>
      <c r="F101" s="2">
        <v>44746</v>
      </c>
      <c r="G101" s="3">
        <v>68781</v>
      </c>
      <c r="H101" s="1"/>
      <c r="I101" s="1"/>
      <c r="J101" s="1" t="s">
        <v>4457</v>
      </c>
      <c r="K101" s="2">
        <v>44388</v>
      </c>
      <c r="L101" s="1" t="s">
        <v>4212</v>
      </c>
      <c r="M101" s="1" t="str">
        <f t="shared" si="5"/>
        <v>Agricultural Extension</v>
      </c>
      <c r="N101" s="1" t="s">
        <v>4222</v>
      </c>
      <c r="O101" s="1" t="s">
        <v>4458</v>
      </c>
      <c r="P101" s="1">
        <v>9041</v>
      </c>
      <c r="Q101" s="1">
        <v>348840</v>
      </c>
      <c r="R101" s="1">
        <f t="shared" si="6"/>
        <v>0</v>
      </c>
      <c r="S101" s="4">
        <v>101856.4582654416</v>
      </c>
      <c r="T101" s="4">
        <v>84008.166701818249</v>
      </c>
      <c r="U101" s="1">
        <f t="shared" si="7"/>
        <v>348840</v>
      </c>
      <c r="V101" s="4">
        <f t="shared" si="8"/>
        <v>162975.37503274015</v>
      </c>
      <c r="W101" s="1" t="str">
        <f t="shared" si="9"/>
        <v>Favourable</v>
      </c>
    </row>
    <row r="102" spans="1:34" x14ac:dyDescent="0.25">
      <c r="A102" s="1"/>
      <c r="B102" s="1"/>
      <c r="C102" s="1"/>
      <c r="D102" s="1"/>
      <c r="E102" s="1" t="s">
        <v>4283</v>
      </c>
      <c r="F102" s="2">
        <v>44880</v>
      </c>
      <c r="G102" s="3">
        <v>80930</v>
      </c>
      <c r="H102" s="1"/>
      <c r="I102" s="1"/>
      <c r="J102" s="1" t="s">
        <v>4459</v>
      </c>
      <c r="K102" s="2">
        <v>44272</v>
      </c>
      <c r="L102" s="1" t="s">
        <v>4204</v>
      </c>
      <c r="M102" s="1" t="str">
        <f t="shared" si="5"/>
        <v>Education</v>
      </c>
      <c r="N102" s="1" t="s">
        <v>4222</v>
      </c>
      <c r="O102" s="1" t="s">
        <v>4325</v>
      </c>
      <c r="P102" s="1">
        <v>6378</v>
      </c>
      <c r="Q102" s="1">
        <v>2238907</v>
      </c>
      <c r="R102" s="1">
        <f t="shared" si="6"/>
        <v>19499</v>
      </c>
      <c r="S102" s="4">
        <v>504375.88030893018</v>
      </c>
      <c r="T102" s="4">
        <v>91269.733391391623</v>
      </c>
      <c r="U102" s="1">
        <f t="shared" si="7"/>
        <v>2219408</v>
      </c>
      <c r="V102" s="4">
        <f t="shared" si="8"/>
        <v>1643261.3862996781</v>
      </c>
      <c r="W102" s="1" t="str">
        <f t="shared" si="9"/>
        <v>Favourable</v>
      </c>
    </row>
    <row r="103" spans="1:34" x14ac:dyDescent="0.25">
      <c r="A103" s="1"/>
      <c r="B103" s="1"/>
      <c r="C103" s="1"/>
      <c r="D103" s="1"/>
      <c r="E103" s="1" t="s">
        <v>4460</v>
      </c>
      <c r="F103" s="2">
        <v>44505</v>
      </c>
      <c r="G103" s="3">
        <v>59552</v>
      </c>
      <c r="H103" s="1"/>
      <c r="I103" s="1"/>
      <c r="J103" s="1" t="s">
        <v>4461</v>
      </c>
      <c r="K103" s="2">
        <v>43995</v>
      </c>
      <c r="L103" s="1" t="s">
        <v>4200</v>
      </c>
      <c r="M103" s="1" t="str">
        <f t="shared" si="5"/>
        <v>Social Services</v>
      </c>
      <c r="N103" s="1" t="s">
        <v>4210</v>
      </c>
      <c r="O103" s="1" t="s">
        <v>4374</v>
      </c>
      <c r="P103" s="1">
        <v>8237</v>
      </c>
      <c r="Q103" s="1">
        <v>1096837</v>
      </c>
      <c r="R103" s="1">
        <f t="shared" si="6"/>
        <v>47861</v>
      </c>
      <c r="S103" s="4">
        <v>694056.19262314122</v>
      </c>
      <c r="T103" s="4">
        <v>98120.049961105062</v>
      </c>
      <c r="U103" s="1">
        <f t="shared" si="7"/>
        <v>1048976</v>
      </c>
      <c r="V103" s="4">
        <f t="shared" si="8"/>
        <v>304660.75741575367</v>
      </c>
      <c r="W103" s="1" t="str">
        <f t="shared" si="9"/>
        <v>Favourable</v>
      </c>
    </row>
    <row r="104" spans="1:34" x14ac:dyDescent="0.25">
      <c r="A104" s="1"/>
      <c r="B104" s="1"/>
      <c r="C104" s="1"/>
      <c r="D104" s="1"/>
      <c r="E104" s="1" t="s">
        <v>4462</v>
      </c>
      <c r="F104" s="2">
        <v>44003</v>
      </c>
      <c r="G104" s="3">
        <v>89883</v>
      </c>
      <c r="H104" s="1"/>
      <c r="I104" s="1"/>
      <c r="J104" s="1" t="s">
        <v>4463</v>
      </c>
      <c r="K104" s="2">
        <v>43886</v>
      </c>
      <c r="L104" s="1" t="s">
        <v>4200</v>
      </c>
      <c r="M104" s="1" t="str">
        <f t="shared" si="5"/>
        <v>Social Services</v>
      </c>
      <c r="N104" s="1" t="s">
        <v>4210</v>
      </c>
      <c r="O104" s="1" t="s">
        <v>4289</v>
      </c>
      <c r="P104" s="1">
        <v>8665</v>
      </c>
      <c r="Q104" s="1">
        <v>2399995</v>
      </c>
      <c r="R104" s="1">
        <f t="shared" si="6"/>
        <v>21208</v>
      </c>
      <c r="S104" s="4">
        <v>2168738.5042740679</v>
      </c>
      <c r="T104" s="4">
        <v>382797.69467114325</v>
      </c>
      <c r="U104" s="1">
        <f t="shared" si="7"/>
        <v>2378787</v>
      </c>
      <c r="V104" s="4">
        <f t="shared" si="8"/>
        <v>-151541.19894521125</v>
      </c>
      <c r="W104" s="1" t="str">
        <f t="shared" si="9"/>
        <v>Adverse</v>
      </c>
    </row>
    <row r="105" spans="1:34" x14ac:dyDescent="0.25">
      <c r="A105" s="1"/>
      <c r="B105" s="1"/>
      <c r="C105" s="1"/>
      <c r="D105" s="1"/>
      <c r="E105" s="1" t="s">
        <v>4464</v>
      </c>
      <c r="F105" s="2">
        <v>44119</v>
      </c>
      <c r="G105" s="3">
        <v>12300</v>
      </c>
      <c r="H105" s="1"/>
      <c r="I105" s="1"/>
      <c r="J105" s="1" t="s">
        <v>4465</v>
      </c>
      <c r="K105" s="2">
        <v>44797</v>
      </c>
      <c r="L105" s="1" t="s">
        <v>4200</v>
      </c>
      <c r="M105" s="1" t="str">
        <f t="shared" si="5"/>
        <v>Social Services</v>
      </c>
      <c r="N105" s="1" t="s">
        <v>4205</v>
      </c>
      <c r="O105" s="1" t="s">
        <v>4276</v>
      </c>
      <c r="P105" s="1">
        <v>6467</v>
      </c>
      <c r="Q105" s="1">
        <v>1270657</v>
      </c>
      <c r="R105" s="1">
        <f t="shared" si="6"/>
        <v>0</v>
      </c>
      <c r="S105" s="4">
        <v>525837.67362700903</v>
      </c>
      <c r="T105" s="4">
        <v>226510.47079354219</v>
      </c>
      <c r="U105" s="1">
        <f t="shared" si="7"/>
        <v>1270657</v>
      </c>
      <c r="V105" s="4">
        <f t="shared" si="8"/>
        <v>518308.85557944875</v>
      </c>
      <c r="W105" s="1" t="str">
        <f t="shared" si="9"/>
        <v>Favourable</v>
      </c>
    </row>
    <row r="106" spans="1:34" x14ac:dyDescent="0.25">
      <c r="A106" s="1"/>
      <c r="B106" s="1"/>
      <c r="C106" s="1"/>
      <c r="D106" s="1"/>
      <c r="E106" s="1" t="s">
        <v>4466</v>
      </c>
      <c r="F106" s="2">
        <v>44176</v>
      </c>
      <c r="G106" s="3">
        <v>30019</v>
      </c>
      <c r="H106" s="1"/>
      <c r="I106" s="1"/>
      <c r="J106" s="1" t="s">
        <v>4467</v>
      </c>
      <c r="K106" s="2">
        <v>44100</v>
      </c>
      <c r="L106" s="1" t="s">
        <v>4204</v>
      </c>
      <c r="M106" s="1" t="str">
        <f t="shared" si="5"/>
        <v>Education</v>
      </c>
      <c r="N106" s="1" t="s">
        <v>4205</v>
      </c>
      <c r="O106" s="1" t="s">
        <v>4295</v>
      </c>
      <c r="P106" s="1">
        <v>8165</v>
      </c>
      <c r="Q106" s="1">
        <v>654548</v>
      </c>
      <c r="R106" s="1">
        <f t="shared" si="6"/>
        <v>0</v>
      </c>
      <c r="S106" s="4">
        <v>201969.54427905873</v>
      </c>
      <c r="T106" s="4">
        <v>92281.342598258925</v>
      </c>
      <c r="U106" s="1">
        <f t="shared" si="7"/>
        <v>654548</v>
      </c>
      <c r="V106" s="4">
        <f t="shared" si="8"/>
        <v>360297.11312268232</v>
      </c>
      <c r="W106" s="1" t="str">
        <f t="shared" si="9"/>
        <v>Favourable</v>
      </c>
    </row>
    <row r="107" spans="1:34" x14ac:dyDescent="0.25">
      <c r="A107" s="1"/>
      <c r="B107" s="1"/>
      <c r="C107" s="1"/>
      <c r="D107" s="1"/>
      <c r="E107" s="1" t="s">
        <v>4468</v>
      </c>
      <c r="F107" s="2">
        <v>45113</v>
      </c>
      <c r="G107" s="3">
        <v>12749</v>
      </c>
      <c r="H107" s="1"/>
      <c r="I107" s="1"/>
      <c r="J107" s="1" t="s">
        <v>4469</v>
      </c>
      <c r="K107" s="2">
        <v>44194</v>
      </c>
      <c r="L107" s="1" t="s">
        <v>4204</v>
      </c>
      <c r="M107" s="1" t="str">
        <f t="shared" si="5"/>
        <v>Education</v>
      </c>
      <c r="N107" s="1" t="s">
        <v>4205</v>
      </c>
      <c r="O107" s="1" t="s">
        <v>4267</v>
      </c>
      <c r="P107" s="1">
        <v>6666</v>
      </c>
      <c r="Q107" s="1">
        <v>1633897</v>
      </c>
      <c r="R107" s="1">
        <f t="shared" si="6"/>
        <v>34527</v>
      </c>
      <c r="S107" s="4">
        <v>1196236.4330329443</v>
      </c>
      <c r="T107" s="4">
        <v>525537.96219372319</v>
      </c>
      <c r="U107" s="1">
        <f t="shared" si="7"/>
        <v>1599370</v>
      </c>
      <c r="V107" s="4">
        <f t="shared" si="8"/>
        <v>-87877.395226667635</v>
      </c>
      <c r="W107" s="1" t="str">
        <f t="shared" si="9"/>
        <v>Adverse</v>
      </c>
    </row>
    <row r="108" spans="1:34" x14ac:dyDescent="0.25">
      <c r="A108" s="1"/>
      <c r="B108" s="1"/>
      <c r="C108" s="1"/>
      <c r="D108" s="1"/>
      <c r="E108" s="1" t="s">
        <v>4470</v>
      </c>
      <c r="F108" s="2">
        <v>45224</v>
      </c>
      <c r="G108" s="3">
        <v>14976</v>
      </c>
      <c r="H108" s="1"/>
      <c r="I108" s="1"/>
      <c r="J108" s="1" t="s">
        <v>4471</v>
      </c>
      <c r="K108" s="2">
        <v>44984</v>
      </c>
      <c r="L108" s="1" t="s">
        <v>4200</v>
      </c>
      <c r="M108" s="1" t="str">
        <f t="shared" si="5"/>
        <v>Social Services</v>
      </c>
      <c r="N108" s="1" t="s">
        <v>4210</v>
      </c>
      <c r="O108" s="1" t="s">
        <v>4273</v>
      </c>
      <c r="P108" s="1">
        <v>9361</v>
      </c>
      <c r="Q108" s="1">
        <v>1060723</v>
      </c>
      <c r="R108" s="1">
        <f t="shared" si="6"/>
        <v>20037</v>
      </c>
      <c r="S108" s="4">
        <v>604837.5407393073</v>
      </c>
      <c r="T108" s="4">
        <v>177968.26758895349</v>
      </c>
      <c r="U108" s="1">
        <f t="shared" si="7"/>
        <v>1040686</v>
      </c>
      <c r="V108" s="4">
        <f t="shared" si="8"/>
        <v>277917.19167173922</v>
      </c>
      <c r="W108" s="1" t="str">
        <f t="shared" si="9"/>
        <v>Favourable</v>
      </c>
    </row>
    <row r="109" spans="1:34" x14ac:dyDescent="0.25">
      <c r="A109" s="1"/>
      <c r="B109" s="1"/>
      <c r="C109" s="1"/>
      <c r="D109" s="1"/>
      <c r="E109" s="1" t="s">
        <v>4472</v>
      </c>
      <c r="F109" s="2">
        <v>44896</v>
      </c>
      <c r="G109" s="3">
        <v>71405</v>
      </c>
      <c r="H109" s="1"/>
      <c r="I109" s="1"/>
      <c r="J109" s="1" t="s">
        <v>4473</v>
      </c>
      <c r="K109" s="2">
        <v>43915</v>
      </c>
      <c r="L109" s="1" t="s">
        <v>4200</v>
      </c>
      <c r="M109" s="1" t="str">
        <f t="shared" si="5"/>
        <v>Social Services</v>
      </c>
      <c r="N109" s="1" t="s">
        <v>4222</v>
      </c>
      <c r="O109" s="1" t="s">
        <v>4241</v>
      </c>
      <c r="P109" s="1">
        <v>6711</v>
      </c>
      <c r="Q109" s="1">
        <v>2143876</v>
      </c>
      <c r="R109" s="1">
        <f t="shared" si="6"/>
        <v>28568</v>
      </c>
      <c r="S109" s="4">
        <v>877120.5500515087</v>
      </c>
      <c r="T109" s="4">
        <v>488545.49038796336</v>
      </c>
      <c r="U109" s="1">
        <f t="shared" si="7"/>
        <v>2115308</v>
      </c>
      <c r="V109" s="4">
        <f t="shared" si="8"/>
        <v>778209.95956052793</v>
      </c>
      <c r="W109" s="1" t="str">
        <f t="shared" si="9"/>
        <v>Favourable</v>
      </c>
    </row>
    <row r="110" spans="1:34" x14ac:dyDescent="0.25">
      <c r="A110" s="1"/>
      <c r="B110" s="1"/>
      <c r="C110" s="1"/>
      <c r="D110" s="1"/>
      <c r="E110" s="1" t="s">
        <v>4474</v>
      </c>
      <c r="F110" s="2">
        <v>45328</v>
      </c>
      <c r="G110" s="3">
        <v>51291</v>
      </c>
      <c r="H110" s="1"/>
      <c r="I110" s="1"/>
      <c r="J110" s="1" t="s">
        <v>4475</v>
      </c>
      <c r="K110" s="2">
        <v>43988</v>
      </c>
      <c r="L110" s="1" t="s">
        <v>4212</v>
      </c>
      <c r="M110" s="1" t="str">
        <f t="shared" si="5"/>
        <v>Agricultural Extension</v>
      </c>
      <c r="N110" s="1" t="s">
        <v>4222</v>
      </c>
      <c r="O110" s="1" t="s">
        <v>4476</v>
      </c>
      <c r="P110" s="1">
        <v>6097</v>
      </c>
      <c r="Q110" s="1">
        <v>253419</v>
      </c>
      <c r="R110" s="1">
        <f t="shared" si="6"/>
        <v>0</v>
      </c>
      <c r="S110" s="4">
        <v>119252.63347662536</v>
      </c>
      <c r="T110" s="4">
        <v>24061.588429339154</v>
      </c>
      <c r="U110" s="1">
        <f t="shared" si="7"/>
        <v>253419</v>
      </c>
      <c r="V110" s="4">
        <f t="shared" si="8"/>
        <v>110104.77809403549</v>
      </c>
      <c r="W110" s="1" t="str">
        <f t="shared" si="9"/>
        <v>Favourable</v>
      </c>
    </row>
    <row r="111" spans="1:34" x14ac:dyDescent="0.25">
      <c r="A111" s="1"/>
      <c r="B111" s="1"/>
      <c r="C111" s="1"/>
      <c r="D111" s="1"/>
      <c r="E111" s="1" t="s">
        <v>4477</v>
      </c>
      <c r="F111" s="2">
        <v>44417</v>
      </c>
      <c r="G111" s="3">
        <v>80277</v>
      </c>
      <c r="H111" s="1"/>
      <c r="I111" s="1"/>
      <c r="J111" s="1" t="s">
        <v>4478</v>
      </c>
      <c r="K111" s="2">
        <v>45070</v>
      </c>
      <c r="L111" s="1" t="s">
        <v>4218</v>
      </c>
      <c r="M111" s="1" t="str">
        <f t="shared" si="5"/>
        <v>Infrastructure</v>
      </c>
      <c r="N111" s="1" t="s">
        <v>4210</v>
      </c>
      <c r="O111" s="1" t="s">
        <v>4479</v>
      </c>
      <c r="P111" s="1">
        <v>7316</v>
      </c>
      <c r="Q111" s="1">
        <v>1369141</v>
      </c>
      <c r="R111" s="1">
        <f t="shared" si="6"/>
        <v>63909</v>
      </c>
      <c r="S111" s="4">
        <v>1303196.8392487953</v>
      </c>
      <c r="T111" s="4">
        <v>90298.267410254877</v>
      </c>
      <c r="U111" s="1">
        <f t="shared" si="7"/>
        <v>1305232</v>
      </c>
      <c r="V111" s="4">
        <f t="shared" si="8"/>
        <v>-24354.1066590501</v>
      </c>
      <c r="W111" s="1" t="str">
        <f t="shared" si="9"/>
        <v>Adverse</v>
      </c>
    </row>
    <row r="112" spans="1:34" x14ac:dyDescent="0.25">
      <c r="A112" s="1"/>
      <c r="B112" s="1"/>
      <c r="C112" s="1"/>
      <c r="D112" s="1"/>
      <c r="E112" s="1" t="s">
        <v>4480</v>
      </c>
      <c r="F112" s="2">
        <v>44028</v>
      </c>
      <c r="G112" s="3">
        <v>82823</v>
      </c>
      <c r="H112" s="1"/>
      <c r="I112" s="1"/>
      <c r="J112" s="1" t="s">
        <v>4481</v>
      </c>
      <c r="K112" s="2">
        <v>44864</v>
      </c>
      <c r="L112" s="1" t="s">
        <v>4200</v>
      </c>
      <c r="M112" s="1" t="str">
        <f t="shared" si="5"/>
        <v>Social Services</v>
      </c>
      <c r="N112" s="1" t="s">
        <v>4205</v>
      </c>
      <c r="O112" s="1" t="s">
        <v>4289</v>
      </c>
      <c r="P112" s="1">
        <v>6048</v>
      </c>
      <c r="Q112" s="1">
        <v>1602458</v>
      </c>
      <c r="R112" s="1">
        <f t="shared" si="6"/>
        <v>18385</v>
      </c>
      <c r="S112" s="4">
        <v>7190.9322791938303</v>
      </c>
      <c r="T112" s="4">
        <v>348036.24190903699</v>
      </c>
      <c r="U112" s="1">
        <f t="shared" si="7"/>
        <v>1584073</v>
      </c>
      <c r="V112" s="4">
        <f t="shared" si="8"/>
        <v>1247230.8258117691</v>
      </c>
      <c r="W112" s="1" t="str">
        <f t="shared" si="9"/>
        <v>Favourable</v>
      </c>
    </row>
    <row r="113" spans="1:23" x14ac:dyDescent="0.25">
      <c r="A113" s="1"/>
      <c r="B113" s="1"/>
      <c r="C113" s="1"/>
      <c r="D113" s="1"/>
      <c r="E113" s="1" t="s">
        <v>4482</v>
      </c>
      <c r="F113" s="2">
        <v>44673</v>
      </c>
      <c r="G113" s="3">
        <v>88356</v>
      </c>
      <c r="H113" s="1"/>
      <c r="I113" s="1"/>
      <c r="J113" s="1" t="s">
        <v>4483</v>
      </c>
      <c r="K113" s="2">
        <v>44651</v>
      </c>
      <c r="L113" s="1" t="s">
        <v>4200</v>
      </c>
      <c r="M113" s="1" t="str">
        <f t="shared" si="5"/>
        <v>Social Services</v>
      </c>
      <c r="N113" s="1" t="s">
        <v>4205</v>
      </c>
      <c r="O113" s="1" t="s">
        <v>4241</v>
      </c>
      <c r="P113" s="1">
        <v>8010</v>
      </c>
      <c r="Q113" s="1">
        <v>1216057</v>
      </c>
      <c r="R113" s="1">
        <f t="shared" si="6"/>
        <v>13150</v>
      </c>
      <c r="S113" s="4">
        <v>540850.06781713618</v>
      </c>
      <c r="T113" s="4">
        <v>242568.67131460889</v>
      </c>
      <c r="U113" s="1">
        <f t="shared" si="7"/>
        <v>1202907</v>
      </c>
      <c r="V113" s="4">
        <f t="shared" si="8"/>
        <v>432638.26086825493</v>
      </c>
      <c r="W113" s="1" t="str">
        <f t="shared" si="9"/>
        <v>Favourable</v>
      </c>
    </row>
    <row r="114" spans="1:23" x14ac:dyDescent="0.25">
      <c r="A114" s="1"/>
      <c r="B114" s="1"/>
      <c r="C114" s="1"/>
      <c r="D114" s="1"/>
      <c r="E114" s="1" t="s">
        <v>4484</v>
      </c>
      <c r="F114" s="2">
        <v>44016</v>
      </c>
      <c r="G114" s="3">
        <v>96526</v>
      </c>
      <c r="H114" s="1"/>
      <c r="I114" s="1"/>
      <c r="J114" s="1" t="s">
        <v>4485</v>
      </c>
      <c r="K114" s="2">
        <v>44045</v>
      </c>
      <c r="L114" s="1" t="s">
        <v>4200</v>
      </c>
      <c r="M114" s="1" t="str">
        <f t="shared" si="5"/>
        <v>Social Services</v>
      </c>
      <c r="N114" s="1" t="s">
        <v>4210</v>
      </c>
      <c r="O114" s="1" t="s">
        <v>4301</v>
      </c>
      <c r="P114" s="1">
        <v>9394</v>
      </c>
      <c r="Q114" s="1">
        <v>901425</v>
      </c>
      <c r="R114" s="1">
        <f t="shared" si="6"/>
        <v>0</v>
      </c>
      <c r="S114" s="4">
        <v>222324.8183392458</v>
      </c>
      <c r="T114" s="4">
        <v>263842.01492640952</v>
      </c>
      <c r="U114" s="1">
        <f t="shared" si="7"/>
        <v>901425</v>
      </c>
      <c r="V114" s="4">
        <f t="shared" si="8"/>
        <v>415258.16673434468</v>
      </c>
      <c r="W114" s="1" t="str">
        <f t="shared" si="9"/>
        <v>Favourable</v>
      </c>
    </row>
    <row r="115" spans="1:23" x14ac:dyDescent="0.25">
      <c r="A115" s="1"/>
      <c r="B115" s="1"/>
      <c r="C115" s="1"/>
      <c r="D115" s="1"/>
      <c r="E115" s="1" t="s">
        <v>4486</v>
      </c>
      <c r="F115" s="2">
        <v>44140</v>
      </c>
      <c r="G115" s="3">
        <v>93905</v>
      </c>
      <c r="H115" s="1"/>
      <c r="I115" s="1"/>
      <c r="J115" s="1" t="s">
        <v>4487</v>
      </c>
      <c r="K115" s="2">
        <v>44934</v>
      </c>
      <c r="L115" s="1" t="s">
        <v>4216</v>
      </c>
      <c r="M115" s="1" t="str">
        <f t="shared" si="5"/>
        <v>Agricultural Extension</v>
      </c>
      <c r="N115" s="1" t="s">
        <v>4210</v>
      </c>
      <c r="O115" s="1" t="s">
        <v>4244</v>
      </c>
      <c r="P115" s="1">
        <v>6740</v>
      </c>
      <c r="Q115" s="1">
        <v>351329</v>
      </c>
      <c r="R115" s="1">
        <f t="shared" si="6"/>
        <v>11479</v>
      </c>
      <c r="S115" s="4">
        <v>319032.48764847143</v>
      </c>
      <c r="T115" s="4">
        <v>57147.505762268956</v>
      </c>
      <c r="U115" s="1">
        <f t="shared" si="7"/>
        <v>339850</v>
      </c>
      <c r="V115" s="4">
        <f t="shared" si="8"/>
        <v>-24850.993410740397</v>
      </c>
      <c r="W115" s="1" t="str">
        <f t="shared" si="9"/>
        <v>Adverse</v>
      </c>
    </row>
    <row r="116" spans="1:23" x14ac:dyDescent="0.25">
      <c r="A116" s="1"/>
      <c r="B116" s="1"/>
      <c r="C116" s="1"/>
      <c r="D116" s="1"/>
      <c r="E116" s="1" t="s">
        <v>4488</v>
      </c>
      <c r="F116" s="2">
        <v>44071</v>
      </c>
      <c r="G116" s="3">
        <v>12951</v>
      </c>
      <c r="H116" s="1"/>
      <c r="I116" s="1"/>
      <c r="J116" s="1" t="s">
        <v>4489</v>
      </c>
      <c r="K116" s="2">
        <v>44674</v>
      </c>
      <c r="L116" s="1" t="s">
        <v>4218</v>
      </c>
      <c r="M116" s="1" t="str">
        <f t="shared" si="5"/>
        <v>Infrastructure</v>
      </c>
      <c r="N116" s="1" t="s">
        <v>4210</v>
      </c>
      <c r="O116" s="1" t="s">
        <v>4298</v>
      </c>
      <c r="P116" s="1">
        <v>7621</v>
      </c>
      <c r="Q116" s="1">
        <v>398412</v>
      </c>
      <c r="R116" s="1">
        <f t="shared" si="6"/>
        <v>11880</v>
      </c>
      <c r="S116" s="4">
        <v>77608.806343505057</v>
      </c>
      <c r="T116" s="4">
        <v>25852.700646530651</v>
      </c>
      <c r="U116" s="1">
        <f t="shared" si="7"/>
        <v>386532</v>
      </c>
      <c r="V116" s="4">
        <f t="shared" si="8"/>
        <v>294950.4930099643</v>
      </c>
      <c r="W116" s="1" t="str">
        <f t="shared" si="9"/>
        <v>Favourable</v>
      </c>
    </row>
    <row r="117" spans="1:23" x14ac:dyDescent="0.25">
      <c r="A117" s="1"/>
      <c r="B117" s="1"/>
      <c r="C117" s="1"/>
      <c r="D117" s="1"/>
      <c r="E117" s="1" t="s">
        <v>4490</v>
      </c>
      <c r="F117" s="2">
        <v>44790</v>
      </c>
      <c r="G117" s="3">
        <v>11369</v>
      </c>
      <c r="H117" s="1"/>
      <c r="I117" s="1"/>
      <c r="J117" s="1" t="s">
        <v>4491</v>
      </c>
      <c r="K117" s="2">
        <v>44627</v>
      </c>
      <c r="L117" s="1" t="s">
        <v>4204</v>
      </c>
      <c r="M117" s="1" t="str">
        <f t="shared" si="5"/>
        <v>Education</v>
      </c>
      <c r="N117" s="1" t="s">
        <v>4205</v>
      </c>
      <c r="O117" s="1" t="s">
        <v>4345</v>
      </c>
      <c r="P117" s="1">
        <v>8345</v>
      </c>
      <c r="Q117" s="1">
        <v>1864459</v>
      </c>
      <c r="R117" s="1">
        <f t="shared" si="6"/>
        <v>49206</v>
      </c>
      <c r="S117" s="4">
        <v>1626614.9024620431</v>
      </c>
      <c r="T117" s="4">
        <v>517346.06981880375</v>
      </c>
      <c r="U117" s="1">
        <f t="shared" si="7"/>
        <v>1815253</v>
      </c>
      <c r="V117" s="4">
        <f t="shared" si="8"/>
        <v>-279501.97228084691</v>
      </c>
      <c r="W117" s="1" t="str">
        <f t="shared" si="9"/>
        <v>Adverse</v>
      </c>
    </row>
    <row r="118" spans="1:23" x14ac:dyDescent="0.25">
      <c r="A118" s="1"/>
      <c r="B118" s="1"/>
      <c r="C118" s="1"/>
      <c r="D118" s="1"/>
      <c r="E118" s="1" t="s">
        <v>4492</v>
      </c>
      <c r="F118" s="2">
        <v>45304</v>
      </c>
      <c r="G118" s="3">
        <v>37108</v>
      </c>
      <c r="H118" s="1"/>
      <c r="I118" s="1"/>
      <c r="J118" s="1" t="s">
        <v>4493</v>
      </c>
      <c r="K118" s="2">
        <v>44074</v>
      </c>
      <c r="L118" s="1" t="s">
        <v>4204</v>
      </c>
      <c r="M118" s="1" t="str">
        <f t="shared" si="5"/>
        <v>Education</v>
      </c>
      <c r="N118" s="1" t="s">
        <v>4210</v>
      </c>
      <c r="O118" s="1" t="s">
        <v>4304</v>
      </c>
      <c r="P118" s="1">
        <v>8157</v>
      </c>
      <c r="Q118" s="1">
        <v>1533026</v>
      </c>
      <c r="R118" s="1">
        <f t="shared" si="6"/>
        <v>44317</v>
      </c>
      <c r="S118" s="4">
        <v>1300186.7928660864</v>
      </c>
      <c r="T118" s="4">
        <v>482008.81340111833</v>
      </c>
      <c r="U118" s="1">
        <f t="shared" si="7"/>
        <v>1488709</v>
      </c>
      <c r="V118" s="4">
        <f t="shared" si="8"/>
        <v>-249169.60626720474</v>
      </c>
      <c r="W118" s="1" t="str">
        <f t="shared" si="9"/>
        <v>Adverse</v>
      </c>
    </row>
    <row r="119" spans="1:23" x14ac:dyDescent="0.25">
      <c r="A119" s="1"/>
      <c r="B119" s="1"/>
      <c r="C119" s="1"/>
      <c r="D119" s="1"/>
      <c r="E119" s="1" t="s">
        <v>4494</v>
      </c>
      <c r="F119" s="2">
        <v>44752</v>
      </c>
      <c r="G119" s="3">
        <v>20000</v>
      </c>
      <c r="H119" s="1"/>
      <c r="I119" s="1"/>
      <c r="J119" s="1" t="s">
        <v>4495</v>
      </c>
      <c r="K119" s="2">
        <v>44901</v>
      </c>
      <c r="L119" s="1" t="s">
        <v>4218</v>
      </c>
      <c r="M119" s="1" t="str">
        <f t="shared" si="5"/>
        <v>Infrastructure</v>
      </c>
      <c r="N119" s="1" t="s">
        <v>4205</v>
      </c>
      <c r="O119" s="1" t="s">
        <v>4496</v>
      </c>
      <c r="P119" s="1">
        <v>5500</v>
      </c>
      <c r="Q119" s="1">
        <v>1975502</v>
      </c>
      <c r="R119" s="1">
        <f t="shared" si="6"/>
        <v>25555</v>
      </c>
      <c r="S119" s="4">
        <v>1075026.0639651329</v>
      </c>
      <c r="T119" s="4">
        <v>504657.34706887434</v>
      </c>
      <c r="U119" s="1">
        <f t="shared" si="7"/>
        <v>1949947</v>
      </c>
      <c r="V119" s="4">
        <f t="shared" si="8"/>
        <v>395818.58896599268</v>
      </c>
      <c r="W119" s="1" t="str">
        <f t="shared" si="9"/>
        <v>Favourable</v>
      </c>
    </row>
    <row r="120" spans="1:23" x14ac:dyDescent="0.25">
      <c r="A120" s="1"/>
      <c r="B120" s="1"/>
      <c r="C120" s="1"/>
      <c r="D120" s="1"/>
      <c r="E120" s="1" t="s">
        <v>4497</v>
      </c>
      <c r="F120" s="2">
        <v>45194</v>
      </c>
      <c r="G120" s="3">
        <v>73108</v>
      </c>
      <c r="H120" s="1"/>
      <c r="I120" s="1"/>
      <c r="J120" s="1" t="s">
        <v>4498</v>
      </c>
      <c r="K120" s="2">
        <v>45102</v>
      </c>
      <c r="L120" s="1" t="s">
        <v>4216</v>
      </c>
      <c r="M120" s="1" t="str">
        <f t="shared" si="5"/>
        <v>Agricultural Extension</v>
      </c>
      <c r="N120" s="1" t="s">
        <v>4222</v>
      </c>
      <c r="O120" s="1" t="s">
        <v>4421</v>
      </c>
      <c r="P120" s="1">
        <v>7478</v>
      </c>
      <c r="Q120" s="1">
        <v>2047072</v>
      </c>
      <c r="R120" s="1">
        <f t="shared" si="6"/>
        <v>55623</v>
      </c>
      <c r="S120" s="4">
        <v>303254.40669522603</v>
      </c>
      <c r="T120" s="4">
        <v>438747.81600785296</v>
      </c>
      <c r="U120" s="1">
        <f t="shared" si="7"/>
        <v>1991449</v>
      </c>
      <c r="V120" s="4">
        <f t="shared" si="8"/>
        <v>1305069.777296921</v>
      </c>
      <c r="W120" s="1" t="str">
        <f t="shared" si="9"/>
        <v>Favourable</v>
      </c>
    </row>
    <row r="121" spans="1:23" x14ac:dyDescent="0.25">
      <c r="A121" s="1"/>
      <c r="B121" s="1"/>
      <c r="C121" s="1"/>
      <c r="D121" s="1"/>
      <c r="E121" s="1" t="s">
        <v>4499</v>
      </c>
      <c r="F121" s="2">
        <v>44978</v>
      </c>
      <c r="G121" s="3">
        <v>63775</v>
      </c>
      <c r="H121" s="1"/>
      <c r="I121" s="1"/>
      <c r="J121" s="1" t="s">
        <v>4500</v>
      </c>
      <c r="K121" s="2">
        <v>44701</v>
      </c>
      <c r="L121" s="1" t="s">
        <v>4212</v>
      </c>
      <c r="M121" s="1" t="str">
        <f t="shared" si="5"/>
        <v>Agricultural Extension</v>
      </c>
      <c r="N121" s="1" t="s">
        <v>4210</v>
      </c>
      <c r="O121" s="1" t="s">
        <v>4206</v>
      </c>
      <c r="P121" s="1">
        <v>6336</v>
      </c>
      <c r="Q121" s="1">
        <v>255466</v>
      </c>
      <c r="R121" s="1">
        <f t="shared" si="6"/>
        <v>0</v>
      </c>
      <c r="S121" s="4">
        <v>18427.663408058441</v>
      </c>
      <c r="T121" s="4">
        <v>10943.302403718773</v>
      </c>
      <c r="U121" s="1">
        <f t="shared" si="7"/>
        <v>255466</v>
      </c>
      <c r="V121" s="4">
        <f t="shared" si="8"/>
        <v>226095.03418822278</v>
      </c>
      <c r="W121" s="1" t="str">
        <f t="shared" si="9"/>
        <v>Favourable</v>
      </c>
    </row>
    <row r="122" spans="1:23" x14ac:dyDescent="0.25">
      <c r="A122" s="1"/>
      <c r="B122" s="1"/>
      <c r="C122" s="1"/>
      <c r="D122" s="1"/>
      <c r="E122" s="1" t="s">
        <v>4501</v>
      </c>
      <c r="F122" s="2">
        <v>44978</v>
      </c>
      <c r="G122" s="3">
        <v>36659</v>
      </c>
      <c r="H122" s="1"/>
      <c r="I122" s="1"/>
      <c r="J122" s="1" t="s">
        <v>4502</v>
      </c>
      <c r="K122" s="2">
        <v>44605</v>
      </c>
      <c r="L122" s="1" t="s">
        <v>4204</v>
      </c>
      <c r="M122" s="1" t="str">
        <f t="shared" si="5"/>
        <v>Education</v>
      </c>
      <c r="N122" s="1" t="s">
        <v>4210</v>
      </c>
      <c r="O122" s="1" t="s">
        <v>4289</v>
      </c>
      <c r="P122" s="1">
        <v>5630</v>
      </c>
      <c r="Q122" s="1">
        <v>995797</v>
      </c>
      <c r="R122" s="1">
        <f t="shared" si="6"/>
        <v>0</v>
      </c>
      <c r="S122" s="4">
        <v>773070.20746862318</v>
      </c>
      <c r="T122" s="4">
        <v>77230.289321316886</v>
      </c>
      <c r="U122" s="1">
        <f t="shared" si="7"/>
        <v>995797</v>
      </c>
      <c r="V122" s="4">
        <f t="shared" si="8"/>
        <v>145496.50321005995</v>
      </c>
      <c r="W122" s="1" t="str">
        <f t="shared" si="9"/>
        <v>Favourable</v>
      </c>
    </row>
    <row r="123" spans="1:23" x14ac:dyDescent="0.25">
      <c r="A123" s="1"/>
      <c r="B123" s="1"/>
      <c r="C123" s="1"/>
      <c r="D123" s="1"/>
      <c r="E123" s="1" t="s">
        <v>4503</v>
      </c>
      <c r="F123" s="2">
        <v>44995</v>
      </c>
      <c r="G123" s="3">
        <v>22923</v>
      </c>
      <c r="H123" s="1"/>
      <c r="I123" s="1"/>
      <c r="J123" s="1" t="s">
        <v>4504</v>
      </c>
      <c r="K123" s="2">
        <v>44882</v>
      </c>
      <c r="L123" s="1" t="s">
        <v>4200</v>
      </c>
      <c r="M123" s="1" t="str">
        <f t="shared" si="5"/>
        <v>Social Services</v>
      </c>
      <c r="N123" s="1" t="s">
        <v>4210</v>
      </c>
      <c r="O123" s="1" t="s">
        <v>4223</v>
      </c>
      <c r="P123" s="1">
        <v>5834</v>
      </c>
      <c r="Q123" s="1">
        <v>866574</v>
      </c>
      <c r="R123" s="1">
        <f t="shared" si="6"/>
        <v>21001</v>
      </c>
      <c r="S123" s="4">
        <v>345836.91252768558</v>
      </c>
      <c r="T123" s="4">
        <v>136538.02739180665</v>
      </c>
      <c r="U123" s="1">
        <f t="shared" si="7"/>
        <v>845573</v>
      </c>
      <c r="V123" s="4">
        <f t="shared" si="8"/>
        <v>384199.06008050777</v>
      </c>
      <c r="W123" s="1" t="str">
        <f t="shared" si="9"/>
        <v>Favourable</v>
      </c>
    </row>
    <row r="124" spans="1:23" x14ac:dyDescent="0.25">
      <c r="A124" s="1"/>
      <c r="B124" s="1"/>
      <c r="C124" s="1"/>
      <c r="D124" s="1"/>
      <c r="E124" s="1" t="s">
        <v>4505</v>
      </c>
      <c r="F124" s="2">
        <v>44642</v>
      </c>
      <c r="G124" s="3">
        <v>44372</v>
      </c>
      <c r="H124" s="1"/>
      <c r="I124" s="1"/>
      <c r="J124" s="1" t="s">
        <v>4506</v>
      </c>
      <c r="K124" s="2">
        <v>45401</v>
      </c>
      <c r="L124" s="1" t="s">
        <v>4200</v>
      </c>
      <c r="M124" s="1" t="str">
        <f t="shared" si="5"/>
        <v>Social Services</v>
      </c>
      <c r="N124" s="1" t="s">
        <v>4205</v>
      </c>
      <c r="O124" s="1" t="s">
        <v>4388</v>
      </c>
      <c r="P124" s="1">
        <v>8151</v>
      </c>
      <c r="Q124" s="1">
        <v>506395</v>
      </c>
      <c r="R124" s="1">
        <f t="shared" si="6"/>
        <v>81008</v>
      </c>
      <c r="S124" s="4">
        <v>87708.659487429497</v>
      </c>
      <c r="T124" s="4">
        <v>52930.605039410606</v>
      </c>
      <c r="U124" s="1">
        <f t="shared" si="7"/>
        <v>425387</v>
      </c>
      <c r="V124" s="4">
        <f t="shared" si="8"/>
        <v>365755.73547315993</v>
      </c>
      <c r="W124" s="1" t="str">
        <f t="shared" si="9"/>
        <v>Favourable</v>
      </c>
    </row>
    <row r="125" spans="1:23" x14ac:dyDescent="0.25">
      <c r="A125" s="1"/>
      <c r="B125" s="1"/>
      <c r="C125" s="1"/>
      <c r="D125" s="1"/>
      <c r="E125" s="1" t="s">
        <v>4507</v>
      </c>
      <c r="F125" s="2">
        <v>44810</v>
      </c>
      <c r="G125" s="3">
        <v>88601</v>
      </c>
      <c r="H125" s="1"/>
      <c r="I125" s="1"/>
      <c r="J125" s="1" t="s">
        <v>4508</v>
      </c>
      <c r="K125" s="2">
        <v>43959</v>
      </c>
      <c r="L125" s="1" t="s">
        <v>4204</v>
      </c>
      <c r="M125" s="1" t="str">
        <f t="shared" si="5"/>
        <v>Education</v>
      </c>
      <c r="N125" s="1" t="s">
        <v>4205</v>
      </c>
      <c r="O125" s="1" t="s">
        <v>4206</v>
      </c>
      <c r="P125" s="1">
        <v>7404</v>
      </c>
      <c r="Q125" s="1">
        <v>825924</v>
      </c>
      <c r="R125" s="1">
        <f t="shared" si="6"/>
        <v>53311</v>
      </c>
      <c r="S125" s="4">
        <v>353778.85771540273</v>
      </c>
      <c r="T125" s="4">
        <v>56184.182897489191</v>
      </c>
      <c r="U125" s="1">
        <f t="shared" si="7"/>
        <v>772613</v>
      </c>
      <c r="V125" s="4">
        <f t="shared" si="8"/>
        <v>415960.9593871081</v>
      </c>
      <c r="W125" s="1" t="str">
        <f t="shared" si="9"/>
        <v>Favourable</v>
      </c>
    </row>
    <row r="126" spans="1:23" x14ac:dyDescent="0.25">
      <c r="A126" s="1"/>
      <c r="B126" s="1"/>
      <c r="C126" s="1"/>
      <c r="D126" s="1"/>
      <c r="E126" s="1" t="s">
        <v>4509</v>
      </c>
      <c r="F126" s="2">
        <v>45009</v>
      </c>
      <c r="G126" s="3">
        <v>33833</v>
      </c>
      <c r="H126" s="1"/>
      <c r="I126" s="1"/>
      <c r="J126" s="1" t="s">
        <v>4510</v>
      </c>
      <c r="K126" s="2">
        <v>44107</v>
      </c>
      <c r="L126" s="1" t="s">
        <v>4218</v>
      </c>
      <c r="M126" s="1" t="str">
        <f t="shared" si="5"/>
        <v>Infrastructure</v>
      </c>
      <c r="N126" s="1" t="s">
        <v>4205</v>
      </c>
      <c r="O126" s="1" t="s">
        <v>4496</v>
      </c>
      <c r="P126" s="1">
        <v>9082</v>
      </c>
      <c r="Q126" s="1">
        <v>2414090</v>
      </c>
      <c r="R126" s="1">
        <f t="shared" si="6"/>
        <v>0</v>
      </c>
      <c r="S126" s="4">
        <v>846548.82124863367</v>
      </c>
      <c r="T126" s="4">
        <v>439971.18511825294</v>
      </c>
      <c r="U126" s="1">
        <f t="shared" si="7"/>
        <v>2414090</v>
      </c>
      <c r="V126" s="4">
        <f t="shared" si="8"/>
        <v>1127569.9936331133</v>
      </c>
      <c r="W126" s="1" t="str">
        <f t="shared" si="9"/>
        <v>Favourable</v>
      </c>
    </row>
    <row r="127" spans="1:23" x14ac:dyDescent="0.25">
      <c r="A127" s="1"/>
      <c r="B127" s="1"/>
      <c r="C127" s="1"/>
      <c r="D127" s="1"/>
      <c r="E127" s="1" t="s">
        <v>4511</v>
      </c>
      <c r="F127" s="2">
        <v>44542</v>
      </c>
      <c r="G127" s="3">
        <v>94793</v>
      </c>
      <c r="H127" s="1"/>
      <c r="I127" s="1"/>
      <c r="J127" s="1" t="s">
        <v>4512</v>
      </c>
      <c r="K127" s="2">
        <v>44351</v>
      </c>
      <c r="L127" s="1" t="s">
        <v>4216</v>
      </c>
      <c r="M127" s="1" t="str">
        <f t="shared" si="5"/>
        <v>Agricultural Extension</v>
      </c>
      <c r="N127" s="1" t="s">
        <v>4205</v>
      </c>
      <c r="O127" s="1" t="s">
        <v>4338</v>
      </c>
      <c r="P127" s="1">
        <v>9437</v>
      </c>
      <c r="Q127" s="1">
        <v>433014</v>
      </c>
      <c r="R127" s="1">
        <f t="shared" si="6"/>
        <v>59596</v>
      </c>
      <c r="S127" s="4">
        <v>74556.156085176975</v>
      </c>
      <c r="T127" s="4">
        <v>40877.567840986136</v>
      </c>
      <c r="U127" s="1">
        <f t="shared" si="7"/>
        <v>373418</v>
      </c>
      <c r="V127" s="4">
        <f t="shared" si="8"/>
        <v>317580.2760738369</v>
      </c>
      <c r="W127" s="1" t="str">
        <f t="shared" si="9"/>
        <v>Favourable</v>
      </c>
    </row>
    <row r="128" spans="1:23" x14ac:dyDescent="0.25">
      <c r="A128" s="1"/>
      <c r="B128" s="1"/>
      <c r="C128" s="1"/>
      <c r="D128" s="1"/>
      <c r="E128" s="1" t="s">
        <v>4513</v>
      </c>
      <c r="F128" s="2">
        <v>44538</v>
      </c>
      <c r="G128" s="3">
        <v>45336</v>
      </c>
      <c r="H128" s="1"/>
      <c r="I128" s="1"/>
      <c r="J128" s="1" t="s">
        <v>4514</v>
      </c>
      <c r="K128" s="2">
        <v>44214</v>
      </c>
      <c r="L128" s="1" t="s">
        <v>4218</v>
      </c>
      <c r="M128" s="1" t="str">
        <f t="shared" si="5"/>
        <v>Infrastructure</v>
      </c>
      <c r="N128" s="1" t="s">
        <v>4222</v>
      </c>
      <c r="O128" s="1" t="s">
        <v>4476</v>
      </c>
      <c r="P128" s="1">
        <v>6756</v>
      </c>
      <c r="Q128" s="1">
        <v>645672</v>
      </c>
      <c r="R128" s="1">
        <f t="shared" si="6"/>
        <v>0</v>
      </c>
      <c r="S128" s="4">
        <v>42350.250970842237</v>
      </c>
      <c r="T128" s="4">
        <v>7385.26193445638</v>
      </c>
      <c r="U128" s="1">
        <f t="shared" si="7"/>
        <v>645672</v>
      </c>
      <c r="V128" s="4">
        <f t="shared" si="8"/>
        <v>595936.48709470138</v>
      </c>
      <c r="W128" s="1" t="str">
        <f t="shared" si="9"/>
        <v>Favourable</v>
      </c>
    </row>
    <row r="129" spans="1:23" x14ac:dyDescent="0.25">
      <c r="A129" s="1"/>
      <c r="B129" s="1"/>
      <c r="C129" s="1"/>
      <c r="D129" s="1"/>
      <c r="E129" s="1" t="s">
        <v>4515</v>
      </c>
      <c r="F129" s="2">
        <v>44742</v>
      </c>
      <c r="G129" s="3">
        <v>52388</v>
      </c>
      <c r="H129" s="1"/>
      <c r="I129" s="1"/>
      <c r="J129" s="1" t="s">
        <v>4516</v>
      </c>
      <c r="K129" s="2">
        <v>44639</v>
      </c>
      <c r="L129" s="1" t="s">
        <v>4204</v>
      </c>
      <c r="M129" s="1" t="str">
        <f t="shared" si="5"/>
        <v>Education</v>
      </c>
      <c r="N129" s="1" t="s">
        <v>4210</v>
      </c>
      <c r="O129" s="1" t="s">
        <v>4295</v>
      </c>
      <c r="P129" s="1">
        <v>7199</v>
      </c>
      <c r="Q129" s="1">
        <v>1105002</v>
      </c>
      <c r="R129" s="1">
        <f t="shared" si="6"/>
        <v>0</v>
      </c>
      <c r="S129" s="4">
        <v>1012550.7543498491</v>
      </c>
      <c r="T129" s="4">
        <v>269304.77437528671</v>
      </c>
      <c r="U129" s="1">
        <f t="shared" si="7"/>
        <v>1105002</v>
      </c>
      <c r="V129" s="4">
        <f t="shared" si="8"/>
        <v>-176853.52872513584</v>
      </c>
      <c r="W129" s="1" t="str">
        <f t="shared" si="9"/>
        <v>Adverse</v>
      </c>
    </row>
    <row r="130" spans="1:23" x14ac:dyDescent="0.25">
      <c r="A130" s="1"/>
      <c r="B130" s="1"/>
      <c r="C130" s="1"/>
      <c r="D130" s="1"/>
      <c r="E130" s="1" t="s">
        <v>4517</v>
      </c>
      <c r="F130" s="2">
        <v>45229</v>
      </c>
      <c r="G130" s="3">
        <v>67850</v>
      </c>
      <c r="H130" s="1"/>
      <c r="I130" s="1"/>
      <c r="J130" s="1" t="s">
        <v>4282</v>
      </c>
      <c r="K130" s="2">
        <v>44577</v>
      </c>
      <c r="L130" s="1" t="s">
        <v>4218</v>
      </c>
      <c r="M130" s="1" t="str">
        <f t="shared" si="5"/>
        <v>Infrastructure</v>
      </c>
      <c r="N130" s="1" t="s">
        <v>4222</v>
      </c>
      <c r="O130" s="1" t="s">
        <v>4270</v>
      </c>
      <c r="P130" s="1">
        <v>7032</v>
      </c>
      <c r="Q130" s="1">
        <v>1094689</v>
      </c>
      <c r="R130" s="1">
        <f t="shared" si="6"/>
        <v>76670</v>
      </c>
      <c r="S130" s="4">
        <v>530348.56231138064</v>
      </c>
      <c r="T130" s="4">
        <v>186555.70938489211</v>
      </c>
      <c r="U130" s="1">
        <f t="shared" si="7"/>
        <v>1018019</v>
      </c>
      <c r="V130" s="4">
        <f t="shared" si="8"/>
        <v>377784.72830372723</v>
      </c>
      <c r="W130" s="1" t="str">
        <f t="shared" si="9"/>
        <v>Favourable</v>
      </c>
    </row>
    <row r="131" spans="1:23" x14ac:dyDescent="0.25">
      <c r="A131" s="1"/>
      <c r="B131" s="1"/>
      <c r="C131" s="1"/>
      <c r="D131" s="1"/>
      <c r="E131" s="1" t="s">
        <v>4518</v>
      </c>
      <c r="F131" s="2">
        <v>44797</v>
      </c>
      <c r="G131" s="3">
        <v>56425</v>
      </c>
      <c r="H131" s="1"/>
      <c r="I131" s="1"/>
      <c r="J131" s="1" t="s">
        <v>4519</v>
      </c>
      <c r="K131" s="2">
        <v>44936</v>
      </c>
      <c r="L131" s="1" t="s">
        <v>4216</v>
      </c>
      <c r="M131" s="1" t="str">
        <f t="shared" ref="M131:M194" si="10">INDEX($A:$B,MATCH($L131,$A:$A,0),2)</f>
        <v>Agricultural Extension</v>
      </c>
      <c r="N131" s="1" t="s">
        <v>4210</v>
      </c>
      <c r="O131" s="1" t="s">
        <v>4379</v>
      </c>
      <c r="P131" s="1">
        <v>8202</v>
      </c>
      <c r="Q131" s="1">
        <v>2047861</v>
      </c>
      <c r="R131" s="1">
        <f t="shared" ref="R131:R194" si="11">_xlfn.XLOOKUP($J131,$E:$E,$G:$G,0,0,1)</f>
        <v>15171</v>
      </c>
      <c r="S131" s="4">
        <v>1439127.9784300779</v>
      </c>
      <c r="T131" s="4">
        <v>674959.47267948452</v>
      </c>
      <c r="U131" s="1">
        <f t="shared" ref="U131:U194" si="12">Q131-R131</f>
        <v>2032690</v>
      </c>
      <c r="V131" s="4">
        <f t="shared" ref="V131:V194" si="13">Q131-(S131+T131)</f>
        <v>-66226.451109562535</v>
      </c>
      <c r="W131" s="1" t="str">
        <f t="shared" ref="W131:W194" si="14">IF(V131&gt;=0,"Favourable","Adverse")</f>
        <v>Adverse</v>
      </c>
    </row>
    <row r="132" spans="1:23" x14ac:dyDescent="0.25">
      <c r="A132" s="1"/>
      <c r="B132" s="1"/>
      <c r="C132" s="1"/>
      <c r="D132" s="1"/>
      <c r="E132" s="1" t="s">
        <v>4520</v>
      </c>
      <c r="F132" s="2">
        <v>44768</v>
      </c>
      <c r="G132" s="3">
        <v>74815</v>
      </c>
      <c r="H132" s="1"/>
      <c r="I132" s="1"/>
      <c r="J132" s="1" t="s">
        <v>4521</v>
      </c>
      <c r="K132" s="2">
        <v>44195</v>
      </c>
      <c r="L132" s="1" t="s">
        <v>4200</v>
      </c>
      <c r="M132" s="1" t="str">
        <f t="shared" si="10"/>
        <v>Social Services</v>
      </c>
      <c r="N132" s="1" t="s">
        <v>4205</v>
      </c>
      <c r="O132" s="1" t="s">
        <v>4286</v>
      </c>
      <c r="P132" s="1">
        <v>7281</v>
      </c>
      <c r="Q132" s="1">
        <v>1822117</v>
      </c>
      <c r="R132" s="1">
        <f t="shared" si="11"/>
        <v>35042</v>
      </c>
      <c r="S132" s="4">
        <v>653380.12014837889</v>
      </c>
      <c r="T132" s="4">
        <v>364002.79819839355</v>
      </c>
      <c r="U132" s="1">
        <f t="shared" si="12"/>
        <v>1787075</v>
      </c>
      <c r="V132" s="4">
        <f t="shared" si="13"/>
        <v>804734.08165322756</v>
      </c>
      <c r="W132" s="1" t="str">
        <f t="shared" si="14"/>
        <v>Favourable</v>
      </c>
    </row>
    <row r="133" spans="1:23" x14ac:dyDescent="0.25">
      <c r="A133" s="1"/>
      <c r="B133" s="1"/>
      <c r="C133" s="1"/>
      <c r="D133" s="1"/>
      <c r="E133" s="1" t="s">
        <v>4522</v>
      </c>
      <c r="F133" s="2">
        <v>44638</v>
      </c>
      <c r="G133" s="3">
        <v>81199</v>
      </c>
      <c r="H133" s="1"/>
      <c r="I133" s="1"/>
      <c r="J133" s="1" t="s">
        <v>4523</v>
      </c>
      <c r="K133" s="2">
        <v>44930</v>
      </c>
      <c r="L133" s="1" t="s">
        <v>4200</v>
      </c>
      <c r="M133" s="1" t="str">
        <f t="shared" si="10"/>
        <v>Social Services</v>
      </c>
      <c r="N133" s="1" t="s">
        <v>4222</v>
      </c>
      <c r="O133" s="1" t="s">
        <v>4298</v>
      </c>
      <c r="P133" s="1">
        <v>8626</v>
      </c>
      <c r="Q133" s="1">
        <v>887011</v>
      </c>
      <c r="R133" s="1">
        <f t="shared" si="11"/>
        <v>0</v>
      </c>
      <c r="S133" s="4">
        <v>627912.54640187242</v>
      </c>
      <c r="T133" s="4">
        <v>69299.22905817852</v>
      </c>
      <c r="U133" s="1">
        <f t="shared" si="12"/>
        <v>887011</v>
      </c>
      <c r="V133" s="4">
        <f t="shared" si="13"/>
        <v>189799.22453994909</v>
      </c>
      <c r="W133" s="1" t="str">
        <f t="shared" si="14"/>
        <v>Favourable</v>
      </c>
    </row>
    <row r="134" spans="1:23" x14ac:dyDescent="0.25">
      <c r="A134" s="1"/>
      <c r="B134" s="1"/>
      <c r="C134" s="1"/>
      <c r="D134" s="1"/>
      <c r="E134" s="1" t="s">
        <v>4524</v>
      </c>
      <c r="F134" s="2">
        <v>45323</v>
      </c>
      <c r="G134" s="3">
        <v>44986</v>
      </c>
      <c r="H134" s="1"/>
      <c r="I134" s="1"/>
      <c r="J134" s="1" t="s">
        <v>4525</v>
      </c>
      <c r="K134" s="2">
        <v>44855</v>
      </c>
      <c r="L134" s="1" t="s">
        <v>4216</v>
      </c>
      <c r="M134" s="1" t="str">
        <f t="shared" si="10"/>
        <v>Agricultural Extension</v>
      </c>
      <c r="N134" s="1" t="s">
        <v>4205</v>
      </c>
      <c r="O134" s="1" t="s">
        <v>4247</v>
      </c>
      <c r="P134" s="1">
        <v>8525</v>
      </c>
      <c r="Q134" s="1">
        <v>367191</v>
      </c>
      <c r="R134" s="1">
        <f t="shared" si="11"/>
        <v>37832</v>
      </c>
      <c r="S134" s="4">
        <v>89796.179402308378</v>
      </c>
      <c r="T134" s="4">
        <v>14710.720842492039</v>
      </c>
      <c r="U134" s="1">
        <f t="shared" si="12"/>
        <v>329359</v>
      </c>
      <c r="V134" s="4">
        <f t="shared" si="13"/>
        <v>262684.09975519957</v>
      </c>
      <c r="W134" s="1" t="str">
        <f t="shared" si="14"/>
        <v>Favourable</v>
      </c>
    </row>
    <row r="135" spans="1:23" x14ac:dyDescent="0.25">
      <c r="A135" s="1"/>
      <c r="B135" s="1"/>
      <c r="C135" s="1"/>
      <c r="D135" s="1"/>
      <c r="E135" s="1" t="s">
        <v>4526</v>
      </c>
      <c r="F135" s="2">
        <v>45416</v>
      </c>
      <c r="G135" s="3">
        <v>87307</v>
      </c>
      <c r="H135" s="1"/>
      <c r="I135" s="1"/>
      <c r="J135" s="1" t="s">
        <v>4527</v>
      </c>
      <c r="K135" s="2">
        <v>44944</v>
      </c>
      <c r="L135" s="1" t="s">
        <v>4204</v>
      </c>
      <c r="M135" s="1" t="str">
        <f t="shared" si="10"/>
        <v>Education</v>
      </c>
      <c r="N135" s="1" t="s">
        <v>4205</v>
      </c>
      <c r="O135" s="1" t="s">
        <v>4259</v>
      </c>
      <c r="P135" s="1">
        <v>7083</v>
      </c>
      <c r="Q135" s="1">
        <v>631961</v>
      </c>
      <c r="R135" s="1">
        <f t="shared" si="11"/>
        <v>29601</v>
      </c>
      <c r="S135" s="4">
        <v>333780.93860025919</v>
      </c>
      <c r="T135" s="4">
        <v>8303.086128207904</v>
      </c>
      <c r="U135" s="1">
        <f t="shared" si="12"/>
        <v>602360</v>
      </c>
      <c r="V135" s="4">
        <f t="shared" si="13"/>
        <v>289876.97527153289</v>
      </c>
      <c r="W135" s="1" t="str">
        <f t="shared" si="14"/>
        <v>Favourable</v>
      </c>
    </row>
    <row r="136" spans="1:23" x14ac:dyDescent="0.25">
      <c r="A136" s="1"/>
      <c r="B136" s="1"/>
      <c r="C136" s="1"/>
      <c r="D136" s="1"/>
      <c r="E136" s="1" t="s">
        <v>4528</v>
      </c>
      <c r="F136" s="2">
        <v>44635</v>
      </c>
      <c r="G136" s="3">
        <v>52440</v>
      </c>
      <c r="H136" s="1"/>
      <c r="I136" s="1"/>
      <c r="J136" s="1" t="s">
        <v>4529</v>
      </c>
      <c r="K136" s="2">
        <v>44260</v>
      </c>
      <c r="L136" s="1" t="s">
        <v>4216</v>
      </c>
      <c r="M136" s="1" t="str">
        <f t="shared" si="10"/>
        <v>Agricultural Extension</v>
      </c>
      <c r="N136" s="1" t="s">
        <v>4205</v>
      </c>
      <c r="O136" s="1" t="s">
        <v>4479</v>
      </c>
      <c r="P136" s="1">
        <v>9009</v>
      </c>
      <c r="Q136" s="1">
        <v>2332251</v>
      </c>
      <c r="R136" s="1">
        <f t="shared" si="11"/>
        <v>55154</v>
      </c>
      <c r="S136" s="4">
        <v>2324058.5246205898</v>
      </c>
      <c r="T136" s="4">
        <v>78400.550895011387</v>
      </c>
      <c r="U136" s="1">
        <f t="shared" si="12"/>
        <v>2277097</v>
      </c>
      <c r="V136" s="4">
        <f t="shared" si="13"/>
        <v>-70208.075515601318</v>
      </c>
      <c r="W136" s="1" t="str">
        <f t="shared" si="14"/>
        <v>Adverse</v>
      </c>
    </row>
    <row r="137" spans="1:23" x14ac:dyDescent="0.25">
      <c r="A137" s="1"/>
      <c r="B137" s="1"/>
      <c r="C137" s="1"/>
      <c r="D137" s="1"/>
      <c r="E137" s="1" t="s">
        <v>4530</v>
      </c>
      <c r="F137" s="2">
        <v>44676</v>
      </c>
      <c r="G137" s="3">
        <v>39351</v>
      </c>
      <c r="H137" s="1"/>
      <c r="I137" s="1"/>
      <c r="J137" s="1" t="s">
        <v>4531</v>
      </c>
      <c r="K137" s="2">
        <v>44514</v>
      </c>
      <c r="L137" s="1" t="s">
        <v>4218</v>
      </c>
      <c r="M137" s="1" t="str">
        <f t="shared" si="10"/>
        <v>Infrastructure</v>
      </c>
      <c r="N137" s="1" t="s">
        <v>4210</v>
      </c>
      <c r="O137" s="1" t="s">
        <v>4253</v>
      </c>
      <c r="P137" s="1">
        <v>6879</v>
      </c>
      <c r="Q137" s="1">
        <v>2199661</v>
      </c>
      <c r="R137" s="1">
        <f t="shared" si="11"/>
        <v>35546</v>
      </c>
      <c r="S137" s="4">
        <v>557895.12054478074</v>
      </c>
      <c r="T137" s="4">
        <v>420585.04314264917</v>
      </c>
      <c r="U137" s="1">
        <f t="shared" si="12"/>
        <v>2164115</v>
      </c>
      <c r="V137" s="4">
        <f t="shared" si="13"/>
        <v>1221180.8363125701</v>
      </c>
      <c r="W137" s="1" t="str">
        <f t="shared" si="14"/>
        <v>Favourable</v>
      </c>
    </row>
    <row r="138" spans="1:23" x14ac:dyDescent="0.25">
      <c r="A138" s="1"/>
      <c r="B138" s="1"/>
      <c r="C138" s="1"/>
      <c r="D138" s="1"/>
      <c r="E138" s="1" t="s">
        <v>4532</v>
      </c>
      <c r="F138" s="2">
        <v>44550</v>
      </c>
      <c r="G138" s="3">
        <v>98168</v>
      </c>
      <c r="H138" s="1"/>
      <c r="I138" s="1"/>
      <c r="J138" s="1" t="s">
        <v>4533</v>
      </c>
      <c r="K138" s="2">
        <v>44184</v>
      </c>
      <c r="L138" s="1" t="s">
        <v>4212</v>
      </c>
      <c r="M138" s="1" t="str">
        <f t="shared" si="10"/>
        <v>Agricultural Extension</v>
      </c>
      <c r="N138" s="1" t="s">
        <v>4210</v>
      </c>
      <c r="O138" s="1" t="s">
        <v>4241</v>
      </c>
      <c r="P138" s="1">
        <v>8663</v>
      </c>
      <c r="Q138" s="1">
        <v>542011</v>
      </c>
      <c r="R138" s="1">
        <f t="shared" si="11"/>
        <v>29148</v>
      </c>
      <c r="S138" s="4">
        <v>492902.110409885</v>
      </c>
      <c r="T138" s="4">
        <v>175917.17443227008</v>
      </c>
      <c r="U138" s="1">
        <f t="shared" si="12"/>
        <v>512863</v>
      </c>
      <c r="V138" s="4">
        <f t="shared" si="13"/>
        <v>-126808.28484215506</v>
      </c>
      <c r="W138" s="1" t="str">
        <f t="shared" si="14"/>
        <v>Adverse</v>
      </c>
    </row>
    <row r="139" spans="1:23" x14ac:dyDescent="0.25">
      <c r="A139" s="1"/>
      <c r="B139" s="1"/>
      <c r="C139" s="1"/>
      <c r="D139" s="1"/>
      <c r="E139" s="1" t="s">
        <v>4534</v>
      </c>
      <c r="F139" s="2">
        <v>44076</v>
      </c>
      <c r="G139" s="3">
        <v>94337</v>
      </c>
      <c r="H139" s="1"/>
      <c r="I139" s="1"/>
      <c r="J139" s="1" t="s">
        <v>4535</v>
      </c>
      <c r="K139" s="2">
        <v>43943</v>
      </c>
      <c r="L139" s="1" t="s">
        <v>4218</v>
      </c>
      <c r="M139" s="1" t="str">
        <f t="shared" si="10"/>
        <v>Infrastructure</v>
      </c>
      <c r="N139" s="1" t="s">
        <v>4210</v>
      </c>
      <c r="O139" s="1" t="s">
        <v>4270</v>
      </c>
      <c r="P139" s="1">
        <v>7025</v>
      </c>
      <c r="Q139" s="1">
        <v>2043110</v>
      </c>
      <c r="R139" s="1">
        <f t="shared" si="11"/>
        <v>52535</v>
      </c>
      <c r="S139" s="4">
        <v>65207.214137985313</v>
      </c>
      <c r="T139" s="4">
        <v>241943.54811989921</v>
      </c>
      <c r="U139" s="1">
        <f t="shared" si="12"/>
        <v>1990575</v>
      </c>
      <c r="V139" s="4">
        <f t="shared" si="13"/>
        <v>1735959.2377421155</v>
      </c>
      <c r="W139" s="1" t="str">
        <f t="shared" si="14"/>
        <v>Favourable</v>
      </c>
    </row>
    <row r="140" spans="1:23" x14ac:dyDescent="0.25">
      <c r="A140" s="1"/>
      <c r="B140" s="1"/>
      <c r="C140" s="1"/>
      <c r="D140" s="1"/>
      <c r="E140" s="1" t="s">
        <v>4536</v>
      </c>
      <c r="F140" s="2">
        <v>44462</v>
      </c>
      <c r="G140" s="3">
        <v>10207</v>
      </c>
      <c r="H140" s="1"/>
      <c r="I140" s="1"/>
      <c r="J140" s="1" t="s">
        <v>4537</v>
      </c>
      <c r="K140" s="2">
        <v>44371</v>
      </c>
      <c r="L140" s="1" t="s">
        <v>4200</v>
      </c>
      <c r="M140" s="1" t="str">
        <f t="shared" si="10"/>
        <v>Social Services</v>
      </c>
      <c r="N140" s="1" t="s">
        <v>4222</v>
      </c>
      <c r="O140" s="1" t="s">
        <v>4244</v>
      </c>
      <c r="P140" s="1">
        <v>6755</v>
      </c>
      <c r="Q140" s="1">
        <v>1456264</v>
      </c>
      <c r="R140" s="1">
        <f t="shared" si="11"/>
        <v>56730</v>
      </c>
      <c r="S140" s="4">
        <v>997278.10275021545</v>
      </c>
      <c r="T140" s="4">
        <v>244310.53720715243</v>
      </c>
      <c r="U140" s="1">
        <f t="shared" si="12"/>
        <v>1399534</v>
      </c>
      <c r="V140" s="4">
        <f t="shared" si="13"/>
        <v>214675.36004263209</v>
      </c>
      <c r="W140" s="1" t="str">
        <f t="shared" si="14"/>
        <v>Favourable</v>
      </c>
    </row>
    <row r="141" spans="1:23" x14ac:dyDescent="0.25">
      <c r="A141" s="1"/>
      <c r="B141" s="1"/>
      <c r="C141" s="1"/>
      <c r="D141" s="1"/>
      <c r="E141" s="1" t="s">
        <v>4538</v>
      </c>
      <c r="F141" s="2">
        <v>44948</v>
      </c>
      <c r="G141" s="3">
        <v>12679</v>
      </c>
      <c r="H141" s="1"/>
      <c r="I141" s="1"/>
      <c r="J141" s="1" t="s">
        <v>4539</v>
      </c>
      <c r="K141" s="2">
        <v>45190</v>
      </c>
      <c r="L141" s="1" t="s">
        <v>4212</v>
      </c>
      <c r="M141" s="1" t="str">
        <f t="shared" si="10"/>
        <v>Agricultural Extension</v>
      </c>
      <c r="N141" s="1" t="s">
        <v>4205</v>
      </c>
      <c r="O141" s="1" t="s">
        <v>4311</v>
      </c>
      <c r="P141" s="1">
        <v>7456</v>
      </c>
      <c r="Q141" s="1">
        <v>591380</v>
      </c>
      <c r="R141" s="1">
        <f t="shared" si="11"/>
        <v>25744</v>
      </c>
      <c r="S141" s="4">
        <v>315793.61810529319</v>
      </c>
      <c r="T141" s="4">
        <v>172299.07516164784</v>
      </c>
      <c r="U141" s="1">
        <f t="shared" si="12"/>
        <v>565636</v>
      </c>
      <c r="V141" s="4">
        <f t="shared" si="13"/>
        <v>103287.306733059</v>
      </c>
      <c r="W141" s="1" t="str">
        <f t="shared" si="14"/>
        <v>Favourable</v>
      </c>
    </row>
    <row r="142" spans="1:23" x14ac:dyDescent="0.25">
      <c r="A142" s="1"/>
      <c r="B142" s="1"/>
      <c r="C142" s="1"/>
      <c r="D142" s="1"/>
      <c r="E142" s="1" t="s">
        <v>4540</v>
      </c>
      <c r="F142" s="2">
        <v>44302</v>
      </c>
      <c r="G142" s="3">
        <v>70509</v>
      </c>
      <c r="H142" s="1"/>
      <c r="I142" s="1"/>
      <c r="J142" s="1" t="s">
        <v>4541</v>
      </c>
      <c r="K142" s="2">
        <v>44998</v>
      </c>
      <c r="L142" s="1" t="s">
        <v>4200</v>
      </c>
      <c r="M142" s="1" t="str">
        <f t="shared" si="10"/>
        <v>Social Services</v>
      </c>
      <c r="N142" s="1" t="s">
        <v>4210</v>
      </c>
      <c r="O142" s="1" t="s">
        <v>4379</v>
      </c>
      <c r="P142" s="1">
        <v>6500</v>
      </c>
      <c r="Q142" s="1">
        <v>342496</v>
      </c>
      <c r="R142" s="1">
        <f t="shared" si="11"/>
        <v>15133</v>
      </c>
      <c r="S142" s="4">
        <v>8503.4121676841969</v>
      </c>
      <c r="T142" s="4">
        <v>5761.8143287929261</v>
      </c>
      <c r="U142" s="1">
        <f t="shared" si="12"/>
        <v>327363</v>
      </c>
      <c r="V142" s="4">
        <f t="shared" si="13"/>
        <v>328230.77350352285</v>
      </c>
      <c r="W142" s="1" t="str">
        <f t="shared" si="14"/>
        <v>Favourable</v>
      </c>
    </row>
    <row r="143" spans="1:23" x14ac:dyDescent="0.25">
      <c r="A143" s="1"/>
      <c r="B143" s="1"/>
      <c r="C143" s="1"/>
      <c r="D143" s="1"/>
      <c r="E143" s="1" t="s">
        <v>4410</v>
      </c>
      <c r="F143" s="2">
        <v>44147</v>
      </c>
      <c r="G143" s="3">
        <v>61727</v>
      </c>
      <c r="H143" s="1"/>
      <c r="I143" s="1"/>
      <c r="J143" s="1" t="s">
        <v>4542</v>
      </c>
      <c r="K143" s="2">
        <v>44666</v>
      </c>
      <c r="L143" s="1" t="s">
        <v>4204</v>
      </c>
      <c r="M143" s="1" t="str">
        <f t="shared" si="10"/>
        <v>Education</v>
      </c>
      <c r="N143" s="1" t="s">
        <v>4222</v>
      </c>
      <c r="O143" s="1" t="s">
        <v>4223</v>
      </c>
      <c r="P143" s="1">
        <v>9285</v>
      </c>
      <c r="Q143" s="1">
        <v>1792615</v>
      </c>
      <c r="R143" s="1">
        <f t="shared" si="11"/>
        <v>0</v>
      </c>
      <c r="S143" s="4">
        <v>1306104.9417313412</v>
      </c>
      <c r="T143" s="4">
        <v>276376.17017941555</v>
      </c>
      <c r="U143" s="1">
        <f t="shared" si="12"/>
        <v>1792615</v>
      </c>
      <c r="V143" s="4">
        <f t="shared" si="13"/>
        <v>210133.88808924332</v>
      </c>
      <c r="W143" s="1" t="str">
        <f t="shared" si="14"/>
        <v>Favourable</v>
      </c>
    </row>
    <row r="144" spans="1:23" x14ac:dyDescent="0.25">
      <c r="A144" s="1"/>
      <c r="B144" s="1"/>
      <c r="C144" s="1"/>
      <c r="D144" s="1"/>
      <c r="E144" s="1" t="s">
        <v>4543</v>
      </c>
      <c r="F144" s="2">
        <v>44887</v>
      </c>
      <c r="G144" s="3">
        <v>51752</v>
      </c>
      <c r="H144" s="1"/>
      <c r="I144" s="1"/>
      <c r="J144" s="1" t="s">
        <v>4544</v>
      </c>
      <c r="K144" s="2">
        <v>44999</v>
      </c>
      <c r="L144" s="1" t="s">
        <v>4218</v>
      </c>
      <c r="M144" s="1" t="str">
        <f t="shared" si="10"/>
        <v>Infrastructure</v>
      </c>
      <c r="N144" s="1" t="s">
        <v>4222</v>
      </c>
      <c r="O144" s="1" t="s">
        <v>4267</v>
      </c>
      <c r="P144" s="1">
        <v>7949</v>
      </c>
      <c r="Q144" s="1">
        <v>1213507</v>
      </c>
      <c r="R144" s="1">
        <f t="shared" si="11"/>
        <v>0</v>
      </c>
      <c r="S144" s="4">
        <v>567430.4400619223</v>
      </c>
      <c r="T144" s="4">
        <v>100610.71557258988</v>
      </c>
      <c r="U144" s="1">
        <f t="shared" si="12"/>
        <v>1213507</v>
      </c>
      <c r="V144" s="4">
        <f t="shared" si="13"/>
        <v>545465.84436548781</v>
      </c>
      <c r="W144" s="1" t="str">
        <f t="shared" si="14"/>
        <v>Favourable</v>
      </c>
    </row>
    <row r="145" spans="1:23" x14ac:dyDescent="0.25">
      <c r="A145" s="1"/>
      <c r="B145" s="1"/>
      <c r="C145" s="1"/>
      <c r="D145" s="1"/>
      <c r="E145" s="1" t="s">
        <v>4545</v>
      </c>
      <c r="F145" s="2">
        <v>45127</v>
      </c>
      <c r="G145" s="3">
        <v>76180</v>
      </c>
      <c r="H145" s="1"/>
      <c r="I145" s="1"/>
      <c r="J145" s="1" t="s">
        <v>4546</v>
      </c>
      <c r="K145" s="2">
        <v>45055</v>
      </c>
      <c r="L145" s="1" t="s">
        <v>4212</v>
      </c>
      <c r="M145" s="1" t="str">
        <f t="shared" si="10"/>
        <v>Agricultural Extension</v>
      </c>
      <c r="N145" s="1" t="s">
        <v>4222</v>
      </c>
      <c r="O145" s="1" t="s">
        <v>4244</v>
      </c>
      <c r="P145" s="1">
        <v>7787</v>
      </c>
      <c r="Q145" s="1">
        <v>1669102</v>
      </c>
      <c r="R145" s="1">
        <f t="shared" si="11"/>
        <v>40698</v>
      </c>
      <c r="S145" s="4">
        <v>96159.226599769972</v>
      </c>
      <c r="T145" s="4">
        <v>183999.15161605971</v>
      </c>
      <c r="U145" s="1">
        <f t="shared" si="12"/>
        <v>1628404</v>
      </c>
      <c r="V145" s="4">
        <f t="shared" si="13"/>
        <v>1388943.6217841704</v>
      </c>
      <c r="W145" s="1" t="str">
        <f t="shared" si="14"/>
        <v>Favourable</v>
      </c>
    </row>
    <row r="146" spans="1:23" x14ac:dyDescent="0.25">
      <c r="A146" s="1"/>
      <c r="B146" s="1"/>
      <c r="C146" s="1"/>
      <c r="D146" s="1"/>
      <c r="E146" s="1" t="s">
        <v>4547</v>
      </c>
      <c r="F146" s="2">
        <v>44213</v>
      </c>
      <c r="G146" s="3">
        <v>55595</v>
      </c>
      <c r="H146" s="1"/>
      <c r="I146" s="1"/>
      <c r="J146" s="1" t="s">
        <v>4548</v>
      </c>
      <c r="K146" s="2">
        <v>45175</v>
      </c>
      <c r="L146" s="1" t="s">
        <v>4216</v>
      </c>
      <c r="M146" s="1" t="str">
        <f t="shared" si="10"/>
        <v>Agricultural Extension</v>
      </c>
      <c r="N146" s="1" t="s">
        <v>4210</v>
      </c>
      <c r="O146" s="1" t="s">
        <v>4276</v>
      </c>
      <c r="P146" s="1">
        <v>8595</v>
      </c>
      <c r="Q146" s="1">
        <v>554572</v>
      </c>
      <c r="R146" s="1">
        <f t="shared" si="11"/>
        <v>14962</v>
      </c>
      <c r="S146" s="4">
        <v>85822.774136650725</v>
      </c>
      <c r="T146" s="4">
        <v>28870.399839301055</v>
      </c>
      <c r="U146" s="1">
        <f t="shared" si="12"/>
        <v>539610</v>
      </c>
      <c r="V146" s="4">
        <f t="shared" si="13"/>
        <v>439878.8260240482</v>
      </c>
      <c r="W146" s="1" t="str">
        <f t="shared" si="14"/>
        <v>Favourable</v>
      </c>
    </row>
    <row r="147" spans="1:23" x14ac:dyDescent="0.25">
      <c r="A147" s="1"/>
      <c r="B147" s="1"/>
      <c r="C147" s="1"/>
      <c r="D147" s="1"/>
      <c r="E147" s="1" t="s">
        <v>4549</v>
      </c>
      <c r="F147" s="2">
        <v>44816</v>
      </c>
      <c r="G147" s="3">
        <v>18610</v>
      </c>
      <c r="H147" s="1"/>
      <c r="I147" s="1"/>
      <c r="J147" s="1" t="s">
        <v>4550</v>
      </c>
      <c r="K147" s="2">
        <v>45073</v>
      </c>
      <c r="L147" s="1" t="s">
        <v>4218</v>
      </c>
      <c r="M147" s="1" t="str">
        <f t="shared" si="10"/>
        <v>Infrastructure</v>
      </c>
      <c r="N147" s="1" t="s">
        <v>4210</v>
      </c>
      <c r="O147" s="1" t="s">
        <v>4476</v>
      </c>
      <c r="P147" s="1">
        <v>9467</v>
      </c>
      <c r="Q147" s="1">
        <v>630988</v>
      </c>
      <c r="R147" s="1">
        <f t="shared" si="11"/>
        <v>25700</v>
      </c>
      <c r="S147" s="4">
        <v>30908.753504588589</v>
      </c>
      <c r="T147" s="4">
        <v>151996.29123340573</v>
      </c>
      <c r="U147" s="1">
        <f t="shared" si="12"/>
        <v>605288</v>
      </c>
      <c r="V147" s="4">
        <f t="shared" si="13"/>
        <v>448082.95526200568</v>
      </c>
      <c r="W147" s="1" t="str">
        <f t="shared" si="14"/>
        <v>Favourable</v>
      </c>
    </row>
    <row r="148" spans="1:23" x14ac:dyDescent="0.25">
      <c r="A148" s="1"/>
      <c r="B148" s="1"/>
      <c r="C148" s="1"/>
      <c r="D148" s="1"/>
      <c r="E148" s="1" t="s">
        <v>4551</v>
      </c>
      <c r="F148" s="2">
        <v>44784</v>
      </c>
      <c r="G148" s="3">
        <v>96845</v>
      </c>
      <c r="H148" s="1"/>
      <c r="I148" s="1"/>
      <c r="J148" s="1" t="s">
        <v>4552</v>
      </c>
      <c r="K148" s="2">
        <v>45306</v>
      </c>
      <c r="L148" s="1" t="s">
        <v>4216</v>
      </c>
      <c r="M148" s="1" t="str">
        <f t="shared" si="10"/>
        <v>Agricultural Extension</v>
      </c>
      <c r="N148" s="1" t="s">
        <v>4205</v>
      </c>
      <c r="O148" s="1" t="s">
        <v>4233</v>
      </c>
      <c r="P148" s="1">
        <v>7552</v>
      </c>
      <c r="Q148" s="1">
        <v>2363009</v>
      </c>
      <c r="R148" s="1">
        <f t="shared" si="11"/>
        <v>49221</v>
      </c>
      <c r="S148" s="4">
        <v>2243775.5117527046</v>
      </c>
      <c r="T148" s="4">
        <v>350847.87011325569</v>
      </c>
      <c r="U148" s="1">
        <f t="shared" si="12"/>
        <v>2313788</v>
      </c>
      <c r="V148" s="4">
        <f t="shared" si="13"/>
        <v>-231614.38186596055</v>
      </c>
      <c r="W148" s="1" t="str">
        <f t="shared" si="14"/>
        <v>Adverse</v>
      </c>
    </row>
    <row r="149" spans="1:23" x14ac:dyDescent="0.25">
      <c r="A149" s="1"/>
      <c r="B149" s="1"/>
      <c r="C149" s="1"/>
      <c r="D149" s="1"/>
      <c r="E149" s="1" t="s">
        <v>4553</v>
      </c>
      <c r="F149" s="2">
        <v>44441</v>
      </c>
      <c r="G149" s="3">
        <v>75927</v>
      </c>
      <c r="H149" s="1"/>
      <c r="I149" s="1"/>
      <c r="J149" s="1" t="s">
        <v>4554</v>
      </c>
      <c r="K149" s="2">
        <v>45346</v>
      </c>
      <c r="L149" s="1" t="s">
        <v>4216</v>
      </c>
      <c r="M149" s="1" t="str">
        <f t="shared" si="10"/>
        <v>Agricultural Extension</v>
      </c>
      <c r="N149" s="1" t="s">
        <v>4222</v>
      </c>
      <c r="O149" s="1" t="s">
        <v>4241</v>
      </c>
      <c r="P149" s="1">
        <v>6216</v>
      </c>
      <c r="Q149" s="1">
        <v>445700</v>
      </c>
      <c r="R149" s="1">
        <f t="shared" si="11"/>
        <v>56135</v>
      </c>
      <c r="S149" s="4">
        <v>54306.69785441686</v>
      </c>
      <c r="T149" s="4">
        <v>38383.101459892445</v>
      </c>
      <c r="U149" s="1">
        <f t="shared" si="12"/>
        <v>389565</v>
      </c>
      <c r="V149" s="4">
        <f t="shared" si="13"/>
        <v>353010.20068569068</v>
      </c>
      <c r="W149" s="1" t="str">
        <f t="shared" si="14"/>
        <v>Favourable</v>
      </c>
    </row>
    <row r="150" spans="1:23" x14ac:dyDescent="0.25">
      <c r="A150" s="1"/>
      <c r="B150" s="1"/>
      <c r="C150" s="1"/>
      <c r="D150" s="1"/>
      <c r="E150" s="1" t="s">
        <v>4555</v>
      </c>
      <c r="F150" s="2">
        <v>45330</v>
      </c>
      <c r="G150" s="3">
        <v>69762</v>
      </c>
      <c r="H150" s="1"/>
      <c r="I150" s="1"/>
      <c r="J150" s="1" t="s">
        <v>4513</v>
      </c>
      <c r="K150" s="2">
        <v>44566</v>
      </c>
      <c r="L150" s="1" t="s">
        <v>4200</v>
      </c>
      <c r="M150" s="1" t="str">
        <f t="shared" si="10"/>
        <v>Social Services</v>
      </c>
      <c r="N150" s="1" t="s">
        <v>4210</v>
      </c>
      <c r="O150" s="1" t="s">
        <v>4374</v>
      </c>
      <c r="P150" s="1">
        <v>5839</v>
      </c>
      <c r="Q150" s="1">
        <v>285878</v>
      </c>
      <c r="R150" s="1">
        <f t="shared" si="11"/>
        <v>45336</v>
      </c>
      <c r="S150" s="4">
        <v>200144.27630985476</v>
      </c>
      <c r="T150" s="4">
        <v>82900.963515876327</v>
      </c>
      <c r="U150" s="1">
        <f t="shared" si="12"/>
        <v>240542</v>
      </c>
      <c r="V150" s="4">
        <f t="shared" si="13"/>
        <v>2832.7601742689149</v>
      </c>
      <c r="W150" s="1" t="str">
        <f t="shared" si="14"/>
        <v>Favourable</v>
      </c>
    </row>
    <row r="151" spans="1:23" x14ac:dyDescent="0.25">
      <c r="A151" s="1"/>
      <c r="B151" s="1"/>
      <c r="C151" s="1"/>
      <c r="D151" s="1"/>
      <c r="E151" s="1" t="s">
        <v>4556</v>
      </c>
      <c r="F151" s="2">
        <v>45281</v>
      </c>
      <c r="G151" s="3">
        <v>24922</v>
      </c>
      <c r="H151" s="1"/>
      <c r="I151" s="1"/>
      <c r="J151" s="1" t="s">
        <v>4557</v>
      </c>
      <c r="K151" s="2">
        <v>43934</v>
      </c>
      <c r="L151" s="1" t="s">
        <v>4200</v>
      </c>
      <c r="M151" s="1" t="str">
        <f t="shared" si="10"/>
        <v>Social Services</v>
      </c>
      <c r="N151" s="1" t="s">
        <v>4222</v>
      </c>
      <c r="O151" s="1" t="s">
        <v>4233</v>
      </c>
      <c r="P151" s="1">
        <v>7834</v>
      </c>
      <c r="Q151" s="1">
        <v>892330</v>
      </c>
      <c r="R151" s="1">
        <f t="shared" si="11"/>
        <v>57083</v>
      </c>
      <c r="S151" s="4">
        <v>352325.12598602974</v>
      </c>
      <c r="T151" s="4">
        <v>199172.64621257447</v>
      </c>
      <c r="U151" s="1">
        <f t="shared" si="12"/>
        <v>835247</v>
      </c>
      <c r="V151" s="4">
        <f t="shared" si="13"/>
        <v>340832.22780139581</v>
      </c>
      <c r="W151" s="1" t="str">
        <f t="shared" si="14"/>
        <v>Favourable</v>
      </c>
    </row>
    <row r="152" spans="1:23" x14ac:dyDescent="0.25">
      <c r="A152" s="1"/>
      <c r="B152" s="1"/>
      <c r="C152" s="1"/>
      <c r="D152" s="1"/>
      <c r="E152" s="1" t="s">
        <v>4558</v>
      </c>
      <c r="F152" s="2">
        <v>45375</v>
      </c>
      <c r="G152" s="3">
        <v>83089</v>
      </c>
      <c r="H152" s="1"/>
      <c r="I152" s="1"/>
      <c r="J152" s="1" t="s">
        <v>4559</v>
      </c>
      <c r="K152" s="2">
        <v>44824</v>
      </c>
      <c r="L152" s="1" t="s">
        <v>4200</v>
      </c>
      <c r="M152" s="1" t="str">
        <f t="shared" si="10"/>
        <v>Social Services</v>
      </c>
      <c r="N152" s="1" t="s">
        <v>4222</v>
      </c>
      <c r="O152" s="1" t="s">
        <v>4301</v>
      </c>
      <c r="P152" s="1">
        <v>6288</v>
      </c>
      <c r="Q152" s="1">
        <v>933764</v>
      </c>
      <c r="R152" s="1">
        <f t="shared" si="11"/>
        <v>0</v>
      </c>
      <c r="S152" s="4">
        <v>268485.90696195781</v>
      </c>
      <c r="T152" s="4">
        <v>183690.55882187714</v>
      </c>
      <c r="U152" s="1">
        <f t="shared" si="12"/>
        <v>933764</v>
      </c>
      <c r="V152" s="4">
        <f t="shared" si="13"/>
        <v>481587.53421616508</v>
      </c>
      <c r="W152" s="1" t="str">
        <f t="shared" si="14"/>
        <v>Favourable</v>
      </c>
    </row>
    <row r="153" spans="1:23" x14ac:dyDescent="0.25">
      <c r="A153" s="1"/>
      <c r="B153" s="1"/>
      <c r="C153" s="1"/>
      <c r="D153" s="1"/>
      <c r="E153" s="1" t="s">
        <v>4560</v>
      </c>
      <c r="F153" s="2">
        <v>44516</v>
      </c>
      <c r="G153" s="3">
        <v>47443</v>
      </c>
      <c r="H153" s="1"/>
      <c r="I153" s="1"/>
      <c r="J153" s="1" t="s">
        <v>4561</v>
      </c>
      <c r="K153" s="2">
        <v>44193</v>
      </c>
      <c r="L153" s="1" t="s">
        <v>4212</v>
      </c>
      <c r="M153" s="1" t="str">
        <f t="shared" si="10"/>
        <v>Agricultural Extension</v>
      </c>
      <c r="N153" s="1" t="s">
        <v>4205</v>
      </c>
      <c r="O153" s="1" t="s">
        <v>4223</v>
      </c>
      <c r="P153" s="1">
        <v>7463</v>
      </c>
      <c r="Q153" s="1">
        <v>2469404</v>
      </c>
      <c r="R153" s="1">
        <f t="shared" si="11"/>
        <v>39167</v>
      </c>
      <c r="S153" s="4">
        <v>1413841.2360552426</v>
      </c>
      <c r="T153" s="4">
        <v>104242.43806801979</v>
      </c>
      <c r="U153" s="1">
        <f t="shared" si="12"/>
        <v>2430237</v>
      </c>
      <c r="V153" s="4">
        <f t="shared" si="13"/>
        <v>951320.32587673771</v>
      </c>
      <c r="W153" s="1" t="str">
        <f t="shared" si="14"/>
        <v>Favourable</v>
      </c>
    </row>
    <row r="154" spans="1:23" x14ac:dyDescent="0.25">
      <c r="A154" s="1"/>
      <c r="B154" s="1"/>
      <c r="C154" s="1"/>
      <c r="D154" s="1"/>
      <c r="E154" s="1" t="s">
        <v>4562</v>
      </c>
      <c r="F154" s="2">
        <v>45004</v>
      </c>
      <c r="G154" s="3">
        <v>36570</v>
      </c>
      <c r="H154" s="1"/>
      <c r="I154" s="1"/>
      <c r="J154" s="1" t="s">
        <v>4563</v>
      </c>
      <c r="K154" s="2">
        <v>44489</v>
      </c>
      <c r="L154" s="1" t="s">
        <v>4200</v>
      </c>
      <c r="M154" s="1" t="str">
        <f t="shared" si="10"/>
        <v>Social Services</v>
      </c>
      <c r="N154" s="1" t="s">
        <v>4210</v>
      </c>
      <c r="O154" s="1" t="s">
        <v>4206</v>
      </c>
      <c r="P154" s="1">
        <v>8508</v>
      </c>
      <c r="Q154" s="1">
        <v>1547780</v>
      </c>
      <c r="R154" s="1">
        <f t="shared" si="11"/>
        <v>0</v>
      </c>
      <c r="S154" s="4">
        <v>1543576.5469543932</v>
      </c>
      <c r="T154" s="4">
        <v>476973.44921182841</v>
      </c>
      <c r="U154" s="1">
        <f t="shared" si="12"/>
        <v>1547780</v>
      </c>
      <c r="V154" s="4">
        <f t="shared" si="13"/>
        <v>-472769.99616622156</v>
      </c>
      <c r="W154" s="1" t="str">
        <f t="shared" si="14"/>
        <v>Adverse</v>
      </c>
    </row>
    <row r="155" spans="1:23" x14ac:dyDescent="0.25">
      <c r="A155" s="1"/>
      <c r="B155" s="1"/>
      <c r="C155" s="1"/>
      <c r="D155" s="1"/>
      <c r="E155" s="1" t="s">
        <v>4564</v>
      </c>
      <c r="F155" s="2">
        <v>44221</v>
      </c>
      <c r="G155" s="3">
        <v>84974</v>
      </c>
      <c r="H155" s="1"/>
      <c r="I155" s="1"/>
      <c r="J155" s="1" t="s">
        <v>4565</v>
      </c>
      <c r="K155" s="2">
        <v>44670</v>
      </c>
      <c r="L155" s="1" t="s">
        <v>4216</v>
      </c>
      <c r="M155" s="1" t="str">
        <f t="shared" si="10"/>
        <v>Agricultural Extension</v>
      </c>
      <c r="N155" s="1" t="s">
        <v>4210</v>
      </c>
      <c r="O155" s="1" t="s">
        <v>4301</v>
      </c>
      <c r="P155" s="1">
        <v>6895</v>
      </c>
      <c r="Q155" s="1">
        <v>424079</v>
      </c>
      <c r="R155" s="1">
        <f t="shared" si="11"/>
        <v>28053</v>
      </c>
      <c r="S155" s="4">
        <v>117454.83541364635</v>
      </c>
      <c r="T155" s="4">
        <v>121022.27162483364</v>
      </c>
      <c r="U155" s="1">
        <f t="shared" si="12"/>
        <v>396026</v>
      </c>
      <c r="V155" s="4">
        <f t="shared" si="13"/>
        <v>185601.89296152</v>
      </c>
      <c r="W155" s="1" t="str">
        <f t="shared" si="14"/>
        <v>Favourable</v>
      </c>
    </row>
    <row r="156" spans="1:23" x14ac:dyDescent="0.25">
      <c r="A156" s="1"/>
      <c r="B156" s="1"/>
      <c r="C156" s="1"/>
      <c r="D156" s="1"/>
      <c r="E156" s="1" t="s">
        <v>4566</v>
      </c>
      <c r="F156" s="2">
        <v>45302</v>
      </c>
      <c r="G156" s="3">
        <v>56582</v>
      </c>
      <c r="H156" s="1"/>
      <c r="I156" s="1"/>
      <c r="J156" s="1" t="s">
        <v>4567</v>
      </c>
      <c r="K156" s="2">
        <v>45417</v>
      </c>
      <c r="L156" s="1" t="s">
        <v>4212</v>
      </c>
      <c r="M156" s="1" t="str">
        <f t="shared" si="10"/>
        <v>Agricultural Extension</v>
      </c>
      <c r="N156" s="1" t="s">
        <v>4205</v>
      </c>
      <c r="O156" s="1" t="s">
        <v>4335</v>
      </c>
      <c r="P156" s="1">
        <v>8807</v>
      </c>
      <c r="Q156" s="1">
        <v>1985364</v>
      </c>
      <c r="R156" s="1">
        <f t="shared" si="11"/>
        <v>57640</v>
      </c>
      <c r="S156" s="4">
        <v>1854514.0032835635</v>
      </c>
      <c r="T156" s="4">
        <v>394207.31486383732</v>
      </c>
      <c r="U156" s="1">
        <f t="shared" si="12"/>
        <v>1927724</v>
      </c>
      <c r="V156" s="4">
        <f t="shared" si="13"/>
        <v>-263357.31814740086</v>
      </c>
      <c r="W156" s="1" t="str">
        <f t="shared" si="14"/>
        <v>Adverse</v>
      </c>
    </row>
    <row r="157" spans="1:23" x14ac:dyDescent="0.25">
      <c r="A157" s="1"/>
      <c r="B157" s="1"/>
      <c r="C157" s="1"/>
      <c r="D157" s="1"/>
      <c r="E157" s="1" t="s">
        <v>4568</v>
      </c>
      <c r="F157" s="2">
        <v>44378</v>
      </c>
      <c r="G157" s="3">
        <v>62211</v>
      </c>
      <c r="H157" s="1"/>
      <c r="I157" s="1"/>
      <c r="J157" s="1" t="s">
        <v>4569</v>
      </c>
      <c r="K157" s="2">
        <v>44788</v>
      </c>
      <c r="L157" s="1" t="s">
        <v>4200</v>
      </c>
      <c r="M157" s="1" t="str">
        <f t="shared" si="10"/>
        <v>Social Services</v>
      </c>
      <c r="N157" s="1" t="s">
        <v>4210</v>
      </c>
      <c r="O157" s="1" t="s">
        <v>4361</v>
      </c>
      <c r="P157" s="1">
        <v>6832</v>
      </c>
      <c r="Q157" s="1">
        <v>557703</v>
      </c>
      <c r="R157" s="1">
        <f t="shared" si="11"/>
        <v>43760</v>
      </c>
      <c r="S157" s="4">
        <v>318425.72796468699</v>
      </c>
      <c r="T157" s="4">
        <v>156564.20611709604</v>
      </c>
      <c r="U157" s="1">
        <f t="shared" si="12"/>
        <v>513943</v>
      </c>
      <c r="V157" s="4">
        <f t="shared" si="13"/>
        <v>82713.065918216947</v>
      </c>
      <c r="W157" s="1" t="str">
        <f t="shared" si="14"/>
        <v>Favourable</v>
      </c>
    </row>
    <row r="158" spans="1:23" x14ac:dyDescent="0.25">
      <c r="A158" s="1"/>
      <c r="B158" s="1"/>
      <c r="C158" s="1"/>
      <c r="D158" s="1"/>
      <c r="E158" s="1" t="s">
        <v>4570</v>
      </c>
      <c r="F158" s="2">
        <v>44436</v>
      </c>
      <c r="G158" s="3">
        <v>62298</v>
      </c>
      <c r="H158" s="1"/>
      <c r="I158" s="1"/>
      <c r="J158" s="1" t="s">
        <v>4571</v>
      </c>
      <c r="K158" s="2">
        <v>44672</v>
      </c>
      <c r="L158" s="1" t="s">
        <v>4218</v>
      </c>
      <c r="M158" s="1" t="str">
        <f t="shared" si="10"/>
        <v>Infrastructure</v>
      </c>
      <c r="N158" s="1" t="s">
        <v>4210</v>
      </c>
      <c r="O158" s="1" t="s">
        <v>4292</v>
      </c>
      <c r="P158" s="1">
        <v>9211</v>
      </c>
      <c r="Q158" s="1">
        <v>915329</v>
      </c>
      <c r="R158" s="1">
        <f t="shared" si="11"/>
        <v>43796</v>
      </c>
      <c r="S158" s="4">
        <v>418977.6112562574</v>
      </c>
      <c r="T158" s="4">
        <v>102277.21726166039</v>
      </c>
      <c r="U158" s="1">
        <f t="shared" si="12"/>
        <v>871533</v>
      </c>
      <c r="V158" s="4">
        <f t="shared" si="13"/>
        <v>394074.17148208222</v>
      </c>
      <c r="W158" s="1" t="str">
        <f t="shared" si="14"/>
        <v>Favourable</v>
      </c>
    </row>
    <row r="159" spans="1:23" x14ac:dyDescent="0.25">
      <c r="A159" s="1"/>
      <c r="B159" s="1"/>
      <c r="C159" s="1"/>
      <c r="D159" s="1"/>
      <c r="E159" s="1" t="s">
        <v>4572</v>
      </c>
      <c r="F159" s="2">
        <v>44661</v>
      </c>
      <c r="G159" s="3">
        <v>96575</v>
      </c>
      <c r="H159" s="1"/>
      <c r="I159" s="1"/>
      <c r="J159" s="1" t="s">
        <v>4547</v>
      </c>
      <c r="K159" s="2">
        <v>44580</v>
      </c>
      <c r="L159" s="1" t="s">
        <v>4200</v>
      </c>
      <c r="M159" s="1" t="str">
        <f t="shared" si="10"/>
        <v>Social Services</v>
      </c>
      <c r="N159" s="1" t="s">
        <v>4205</v>
      </c>
      <c r="O159" s="1" t="s">
        <v>4267</v>
      </c>
      <c r="P159" s="1">
        <v>7582</v>
      </c>
      <c r="Q159" s="1">
        <v>1837757</v>
      </c>
      <c r="R159" s="1">
        <f t="shared" si="11"/>
        <v>55595</v>
      </c>
      <c r="S159" s="4">
        <v>794732.96770915331</v>
      </c>
      <c r="T159" s="4">
        <v>575698.2014192316</v>
      </c>
      <c r="U159" s="1">
        <f t="shared" si="12"/>
        <v>1782162</v>
      </c>
      <c r="V159" s="4">
        <f t="shared" si="13"/>
        <v>467325.83087161509</v>
      </c>
      <c r="W159" s="1" t="str">
        <f t="shared" si="14"/>
        <v>Favourable</v>
      </c>
    </row>
    <row r="160" spans="1:23" x14ac:dyDescent="0.25">
      <c r="A160" s="1"/>
      <c r="B160" s="1"/>
      <c r="C160" s="1"/>
      <c r="D160" s="1"/>
      <c r="E160" s="1" t="s">
        <v>4573</v>
      </c>
      <c r="F160" s="2">
        <v>44290</v>
      </c>
      <c r="G160" s="3">
        <v>65361</v>
      </c>
      <c r="H160" s="1"/>
      <c r="I160" s="1"/>
      <c r="J160" s="1" t="s">
        <v>4574</v>
      </c>
      <c r="K160" s="2">
        <v>44892</v>
      </c>
      <c r="L160" s="1" t="s">
        <v>4218</v>
      </c>
      <c r="M160" s="1" t="str">
        <f t="shared" si="10"/>
        <v>Infrastructure</v>
      </c>
      <c r="N160" s="1" t="s">
        <v>4210</v>
      </c>
      <c r="O160" s="1" t="s">
        <v>4270</v>
      </c>
      <c r="P160" s="1">
        <v>6546</v>
      </c>
      <c r="Q160" s="1">
        <v>2259626</v>
      </c>
      <c r="R160" s="1">
        <f t="shared" si="11"/>
        <v>0</v>
      </c>
      <c r="S160" s="4">
        <v>1286590.1799885407</v>
      </c>
      <c r="T160" s="4">
        <v>238649.76622222303</v>
      </c>
      <c r="U160" s="1">
        <f t="shared" si="12"/>
        <v>2259626</v>
      </c>
      <c r="V160" s="4">
        <f t="shared" si="13"/>
        <v>734386.05378923635</v>
      </c>
      <c r="W160" s="1" t="str">
        <f t="shared" si="14"/>
        <v>Favourable</v>
      </c>
    </row>
    <row r="161" spans="1:23" x14ac:dyDescent="0.25">
      <c r="A161" s="1"/>
      <c r="B161" s="1"/>
      <c r="C161" s="1"/>
      <c r="D161" s="1"/>
      <c r="E161" s="1" t="s">
        <v>4575</v>
      </c>
      <c r="F161" s="2">
        <v>44591</v>
      </c>
      <c r="G161" s="3">
        <v>94301</v>
      </c>
      <c r="H161" s="1"/>
      <c r="I161" s="1"/>
      <c r="J161" s="1" t="s">
        <v>4576</v>
      </c>
      <c r="K161" s="2">
        <v>43954</v>
      </c>
      <c r="L161" s="1" t="s">
        <v>4204</v>
      </c>
      <c r="M161" s="1" t="str">
        <f t="shared" si="10"/>
        <v>Education</v>
      </c>
      <c r="N161" s="1" t="s">
        <v>4210</v>
      </c>
      <c r="O161" s="1" t="s">
        <v>4233</v>
      </c>
      <c r="P161" s="1">
        <v>5529</v>
      </c>
      <c r="Q161" s="1">
        <v>811498</v>
      </c>
      <c r="R161" s="1">
        <f t="shared" si="11"/>
        <v>47588</v>
      </c>
      <c r="S161" s="4">
        <v>144364.55251866565</v>
      </c>
      <c r="T161" s="4">
        <v>202431.44600507195</v>
      </c>
      <c r="U161" s="1">
        <f t="shared" si="12"/>
        <v>763910</v>
      </c>
      <c r="V161" s="4">
        <f t="shared" si="13"/>
        <v>464702.00147626241</v>
      </c>
      <c r="W161" s="1" t="str">
        <f t="shared" si="14"/>
        <v>Favourable</v>
      </c>
    </row>
    <row r="162" spans="1:23" x14ac:dyDescent="0.25">
      <c r="A162" s="1"/>
      <c r="B162" s="1"/>
      <c r="C162" s="1"/>
      <c r="D162" s="1"/>
      <c r="E162" s="1" t="s">
        <v>4577</v>
      </c>
      <c r="F162" s="2">
        <v>44458</v>
      </c>
      <c r="G162" s="3">
        <v>21330</v>
      </c>
      <c r="H162" s="1"/>
      <c r="I162" s="1"/>
      <c r="J162" s="1" t="s">
        <v>4578</v>
      </c>
      <c r="K162" s="2">
        <v>44558</v>
      </c>
      <c r="L162" s="1" t="s">
        <v>4218</v>
      </c>
      <c r="M162" s="1" t="str">
        <f t="shared" si="10"/>
        <v>Infrastructure</v>
      </c>
      <c r="N162" s="1" t="s">
        <v>4222</v>
      </c>
      <c r="O162" s="1" t="s">
        <v>4244</v>
      </c>
      <c r="P162" s="1">
        <v>5969</v>
      </c>
      <c r="Q162" s="1">
        <v>935258</v>
      </c>
      <c r="R162" s="1">
        <f t="shared" si="11"/>
        <v>36886</v>
      </c>
      <c r="S162" s="4">
        <v>46693.048534623413</v>
      </c>
      <c r="T162" s="4">
        <v>72100.947917628422</v>
      </c>
      <c r="U162" s="1">
        <f t="shared" si="12"/>
        <v>898372</v>
      </c>
      <c r="V162" s="4">
        <f t="shared" si="13"/>
        <v>816464.0035477482</v>
      </c>
      <c r="W162" s="1" t="str">
        <f t="shared" si="14"/>
        <v>Favourable</v>
      </c>
    </row>
    <row r="163" spans="1:23" x14ac:dyDescent="0.25">
      <c r="A163" s="1"/>
      <c r="B163" s="1"/>
      <c r="C163" s="1"/>
      <c r="D163" s="1"/>
      <c r="E163" s="1" t="s">
        <v>4579</v>
      </c>
      <c r="F163" s="2">
        <v>44934</v>
      </c>
      <c r="G163" s="3">
        <v>34449</v>
      </c>
      <c r="H163" s="1"/>
      <c r="I163" s="1"/>
      <c r="J163" s="1" t="s">
        <v>4580</v>
      </c>
      <c r="K163" s="2">
        <v>43925</v>
      </c>
      <c r="L163" s="1" t="s">
        <v>4212</v>
      </c>
      <c r="M163" s="1" t="str">
        <f t="shared" si="10"/>
        <v>Agricultural Extension</v>
      </c>
      <c r="N163" s="1" t="s">
        <v>4210</v>
      </c>
      <c r="O163" s="1" t="s">
        <v>4402</v>
      </c>
      <c r="P163" s="1">
        <v>7014</v>
      </c>
      <c r="Q163" s="1">
        <v>1105988</v>
      </c>
      <c r="R163" s="1">
        <f t="shared" si="11"/>
        <v>37758</v>
      </c>
      <c r="S163" s="4">
        <v>1087204.6506719722</v>
      </c>
      <c r="T163" s="4">
        <v>71723.484274160975</v>
      </c>
      <c r="U163" s="1">
        <f t="shared" si="12"/>
        <v>1068230</v>
      </c>
      <c r="V163" s="4">
        <f t="shared" si="13"/>
        <v>-52940.134946133243</v>
      </c>
      <c r="W163" s="1" t="str">
        <f t="shared" si="14"/>
        <v>Adverse</v>
      </c>
    </row>
    <row r="164" spans="1:23" x14ac:dyDescent="0.25">
      <c r="A164" s="1"/>
      <c r="B164" s="1"/>
      <c r="C164" s="1"/>
      <c r="D164" s="1"/>
      <c r="E164" s="1" t="s">
        <v>4581</v>
      </c>
      <c r="F164" s="2">
        <v>45399</v>
      </c>
      <c r="G164" s="3">
        <v>77558</v>
      </c>
      <c r="H164" s="1"/>
      <c r="I164" s="1"/>
      <c r="J164" s="1" t="s">
        <v>4582</v>
      </c>
      <c r="K164" s="2">
        <v>44759</v>
      </c>
      <c r="L164" s="1" t="s">
        <v>4218</v>
      </c>
      <c r="M164" s="1" t="str">
        <f t="shared" si="10"/>
        <v>Infrastructure</v>
      </c>
      <c r="N164" s="1" t="s">
        <v>4210</v>
      </c>
      <c r="O164" s="1" t="s">
        <v>4270</v>
      </c>
      <c r="P164" s="1">
        <v>6192</v>
      </c>
      <c r="Q164" s="1">
        <v>885356</v>
      </c>
      <c r="R164" s="1">
        <f t="shared" si="11"/>
        <v>28304</v>
      </c>
      <c r="S164" s="4">
        <v>523692.61129135062</v>
      </c>
      <c r="T164" s="4">
        <v>252837.29916655715</v>
      </c>
      <c r="U164" s="1">
        <f t="shared" si="12"/>
        <v>857052</v>
      </c>
      <c r="V164" s="4">
        <f t="shared" si="13"/>
        <v>108826.08954209229</v>
      </c>
      <c r="W164" s="1" t="str">
        <f t="shared" si="14"/>
        <v>Favourable</v>
      </c>
    </row>
    <row r="165" spans="1:23" x14ac:dyDescent="0.25">
      <c r="A165" s="1"/>
      <c r="B165" s="1"/>
      <c r="C165" s="1"/>
      <c r="D165" s="1"/>
      <c r="E165" s="1" t="s">
        <v>4583</v>
      </c>
      <c r="F165" s="2">
        <v>44427</v>
      </c>
      <c r="G165" s="3">
        <v>24368</v>
      </c>
      <c r="H165" s="1"/>
      <c r="I165" s="1"/>
      <c r="J165" s="1" t="s">
        <v>4584</v>
      </c>
      <c r="K165" s="2">
        <v>44912</v>
      </c>
      <c r="L165" s="1" t="s">
        <v>4216</v>
      </c>
      <c r="M165" s="1" t="str">
        <f t="shared" si="10"/>
        <v>Agricultural Extension</v>
      </c>
      <c r="N165" s="1" t="s">
        <v>4222</v>
      </c>
      <c r="O165" s="1" t="s">
        <v>4233</v>
      </c>
      <c r="P165" s="1">
        <v>9428</v>
      </c>
      <c r="Q165" s="1">
        <v>2271194</v>
      </c>
      <c r="R165" s="1">
        <f t="shared" si="11"/>
        <v>30159</v>
      </c>
      <c r="S165" s="4">
        <v>1864127.7548130441</v>
      </c>
      <c r="T165" s="4">
        <v>745186.75813183363</v>
      </c>
      <c r="U165" s="1">
        <f t="shared" si="12"/>
        <v>2241035</v>
      </c>
      <c r="V165" s="4">
        <f t="shared" si="13"/>
        <v>-338120.51294487761</v>
      </c>
      <c r="W165" s="1" t="str">
        <f t="shared" si="14"/>
        <v>Adverse</v>
      </c>
    </row>
    <row r="166" spans="1:23" x14ac:dyDescent="0.25">
      <c r="A166" s="1"/>
      <c r="B166" s="1"/>
      <c r="C166" s="1"/>
      <c r="D166" s="1"/>
      <c r="E166" s="1" t="s">
        <v>4585</v>
      </c>
      <c r="F166" s="2">
        <v>44079</v>
      </c>
      <c r="G166" s="3">
        <v>23331</v>
      </c>
      <c r="H166" s="1"/>
      <c r="I166" s="1"/>
      <c r="J166" s="1" t="s">
        <v>4586</v>
      </c>
      <c r="K166" s="2">
        <v>43969</v>
      </c>
      <c r="L166" s="1" t="s">
        <v>4204</v>
      </c>
      <c r="M166" s="1" t="str">
        <f t="shared" si="10"/>
        <v>Education</v>
      </c>
      <c r="N166" s="1" t="s">
        <v>4222</v>
      </c>
      <c r="O166" s="1" t="s">
        <v>4345</v>
      </c>
      <c r="P166" s="1">
        <v>7207</v>
      </c>
      <c r="Q166" s="1">
        <v>1669705</v>
      </c>
      <c r="R166" s="1">
        <f t="shared" si="11"/>
        <v>0</v>
      </c>
      <c r="S166" s="4">
        <v>1551952.4522125947</v>
      </c>
      <c r="T166" s="4">
        <v>539326.22996870417</v>
      </c>
      <c r="U166" s="1">
        <f t="shared" si="12"/>
        <v>1669705</v>
      </c>
      <c r="V166" s="4">
        <f t="shared" si="13"/>
        <v>-421573.68218129873</v>
      </c>
      <c r="W166" s="1" t="str">
        <f t="shared" si="14"/>
        <v>Adverse</v>
      </c>
    </row>
    <row r="167" spans="1:23" x14ac:dyDescent="0.25">
      <c r="A167" s="1"/>
      <c r="B167" s="1"/>
      <c r="C167" s="1"/>
      <c r="D167" s="1"/>
      <c r="E167" s="1" t="s">
        <v>4587</v>
      </c>
      <c r="F167" s="2">
        <v>44492</v>
      </c>
      <c r="G167" s="3">
        <v>34832</v>
      </c>
      <c r="H167" s="1"/>
      <c r="I167" s="1"/>
      <c r="J167" s="1" t="s">
        <v>4588</v>
      </c>
      <c r="K167" s="2">
        <v>44329</v>
      </c>
      <c r="L167" s="1" t="s">
        <v>4204</v>
      </c>
      <c r="M167" s="1" t="str">
        <f t="shared" si="10"/>
        <v>Education</v>
      </c>
      <c r="N167" s="1" t="s">
        <v>4222</v>
      </c>
      <c r="O167" s="1" t="s">
        <v>4335</v>
      </c>
      <c r="P167" s="1">
        <v>7099</v>
      </c>
      <c r="Q167" s="1">
        <v>2305530</v>
      </c>
      <c r="R167" s="1">
        <f t="shared" si="11"/>
        <v>25338</v>
      </c>
      <c r="S167" s="4">
        <v>927273.5789138145</v>
      </c>
      <c r="T167" s="4">
        <v>530348.79170641024</v>
      </c>
      <c r="U167" s="1">
        <f t="shared" si="12"/>
        <v>2280192</v>
      </c>
      <c r="V167" s="4">
        <f t="shared" si="13"/>
        <v>847907.62937977538</v>
      </c>
      <c r="W167" s="1" t="str">
        <f t="shared" si="14"/>
        <v>Favourable</v>
      </c>
    </row>
    <row r="168" spans="1:23" x14ac:dyDescent="0.25">
      <c r="A168" s="1"/>
      <c r="B168" s="1"/>
      <c r="C168" s="1"/>
      <c r="D168" s="1"/>
      <c r="E168" s="1" t="s">
        <v>4589</v>
      </c>
      <c r="F168" s="2">
        <v>44656</v>
      </c>
      <c r="G168" s="3">
        <v>80636</v>
      </c>
      <c r="H168" s="1"/>
      <c r="I168" s="1"/>
      <c r="J168" s="1" t="s">
        <v>4590</v>
      </c>
      <c r="K168" s="2">
        <v>44278</v>
      </c>
      <c r="L168" s="1" t="s">
        <v>4200</v>
      </c>
      <c r="M168" s="1" t="str">
        <f t="shared" si="10"/>
        <v>Social Services</v>
      </c>
      <c r="N168" s="1" t="s">
        <v>4205</v>
      </c>
      <c r="O168" s="1" t="s">
        <v>4244</v>
      </c>
      <c r="P168" s="1">
        <v>9324</v>
      </c>
      <c r="Q168" s="1">
        <v>2265601</v>
      </c>
      <c r="R168" s="1">
        <f t="shared" si="11"/>
        <v>54888</v>
      </c>
      <c r="S168" s="4">
        <v>651790.22459194227</v>
      </c>
      <c r="T168" s="4">
        <v>441194.31726983172</v>
      </c>
      <c r="U168" s="1">
        <f t="shared" si="12"/>
        <v>2210713</v>
      </c>
      <c r="V168" s="4">
        <f t="shared" si="13"/>
        <v>1172616.4581382261</v>
      </c>
      <c r="W168" s="1" t="str">
        <f t="shared" si="14"/>
        <v>Favourable</v>
      </c>
    </row>
    <row r="169" spans="1:23" x14ac:dyDescent="0.25">
      <c r="A169" s="1"/>
      <c r="B169" s="1"/>
      <c r="C169" s="1"/>
      <c r="D169" s="1"/>
      <c r="E169" s="1" t="s">
        <v>4591</v>
      </c>
      <c r="F169" s="2">
        <v>44866</v>
      </c>
      <c r="G169" s="3">
        <v>99035</v>
      </c>
      <c r="H169" s="1"/>
      <c r="I169" s="1"/>
      <c r="J169" s="1" t="s">
        <v>4592</v>
      </c>
      <c r="K169" s="2">
        <v>43846</v>
      </c>
      <c r="L169" s="1" t="s">
        <v>4204</v>
      </c>
      <c r="M169" s="1" t="str">
        <f t="shared" si="10"/>
        <v>Education</v>
      </c>
      <c r="N169" s="1" t="s">
        <v>4222</v>
      </c>
      <c r="O169" s="1" t="s">
        <v>4223</v>
      </c>
      <c r="P169" s="1">
        <v>8881</v>
      </c>
      <c r="Q169" s="1">
        <v>1272949</v>
      </c>
      <c r="R169" s="1">
        <f t="shared" si="11"/>
        <v>0</v>
      </c>
      <c r="S169" s="4">
        <v>914170.43767060852</v>
      </c>
      <c r="T169" s="4">
        <v>303404.39706205716</v>
      </c>
      <c r="U169" s="1">
        <f t="shared" si="12"/>
        <v>1272949</v>
      </c>
      <c r="V169" s="4">
        <f t="shared" si="13"/>
        <v>55374.16526733432</v>
      </c>
      <c r="W169" s="1" t="str">
        <f t="shared" si="14"/>
        <v>Favourable</v>
      </c>
    </row>
    <row r="170" spans="1:23" x14ac:dyDescent="0.25">
      <c r="A170" s="1"/>
      <c r="B170" s="1"/>
      <c r="C170" s="1"/>
      <c r="D170" s="1"/>
      <c r="E170" s="1" t="s">
        <v>4593</v>
      </c>
      <c r="F170" s="2">
        <v>44580</v>
      </c>
      <c r="G170" s="3">
        <v>98751</v>
      </c>
      <c r="H170" s="1"/>
      <c r="I170" s="1"/>
      <c r="J170" s="1" t="s">
        <v>4594</v>
      </c>
      <c r="K170" s="2">
        <v>44931</v>
      </c>
      <c r="L170" s="1" t="s">
        <v>4216</v>
      </c>
      <c r="M170" s="1" t="str">
        <f t="shared" si="10"/>
        <v>Agricultural Extension</v>
      </c>
      <c r="N170" s="1" t="s">
        <v>4210</v>
      </c>
      <c r="O170" s="1" t="s">
        <v>4226</v>
      </c>
      <c r="P170" s="1">
        <v>6596</v>
      </c>
      <c r="Q170" s="1">
        <v>2050719</v>
      </c>
      <c r="R170" s="1">
        <f t="shared" si="11"/>
        <v>39706</v>
      </c>
      <c r="S170" s="4">
        <v>360228.5100236896</v>
      </c>
      <c r="T170" s="4">
        <v>652134.96055959677</v>
      </c>
      <c r="U170" s="1">
        <f t="shared" si="12"/>
        <v>2011013</v>
      </c>
      <c r="V170" s="4">
        <f t="shared" si="13"/>
        <v>1038355.5294167136</v>
      </c>
      <c r="W170" s="1" t="str">
        <f t="shared" si="14"/>
        <v>Favourable</v>
      </c>
    </row>
    <row r="171" spans="1:23" x14ac:dyDescent="0.25">
      <c r="A171" s="1"/>
      <c r="B171" s="1"/>
      <c r="C171" s="1"/>
      <c r="D171" s="1"/>
      <c r="E171" s="1" t="s">
        <v>4595</v>
      </c>
      <c r="F171" s="2">
        <v>44617</v>
      </c>
      <c r="G171" s="3">
        <v>80645</v>
      </c>
      <c r="H171" s="1"/>
      <c r="I171" s="1"/>
      <c r="J171" s="1" t="s">
        <v>4596</v>
      </c>
      <c r="K171" s="2">
        <v>43854</v>
      </c>
      <c r="L171" s="1" t="s">
        <v>4212</v>
      </c>
      <c r="M171" s="1" t="str">
        <f t="shared" si="10"/>
        <v>Agricultural Extension</v>
      </c>
      <c r="N171" s="1" t="s">
        <v>4222</v>
      </c>
      <c r="O171" s="1" t="s">
        <v>4270</v>
      </c>
      <c r="P171" s="1">
        <v>7129</v>
      </c>
      <c r="Q171" s="1">
        <v>305169</v>
      </c>
      <c r="R171" s="1">
        <f t="shared" si="11"/>
        <v>48524</v>
      </c>
      <c r="S171" s="4">
        <v>189391.75296790272</v>
      </c>
      <c r="T171" s="4">
        <v>52155.188470918823</v>
      </c>
      <c r="U171" s="1">
        <f t="shared" si="12"/>
        <v>256645</v>
      </c>
      <c r="V171" s="4">
        <f t="shared" si="13"/>
        <v>63622.058561178448</v>
      </c>
      <c r="W171" s="1" t="str">
        <f t="shared" si="14"/>
        <v>Favourable</v>
      </c>
    </row>
    <row r="172" spans="1:23" x14ac:dyDescent="0.25">
      <c r="A172" s="1"/>
      <c r="B172" s="1"/>
      <c r="C172" s="1"/>
      <c r="D172" s="1"/>
      <c r="E172" s="1" t="s">
        <v>4597</v>
      </c>
      <c r="F172" s="2">
        <v>44769</v>
      </c>
      <c r="G172" s="3">
        <v>93753</v>
      </c>
      <c r="H172" s="1"/>
      <c r="I172" s="1"/>
      <c r="J172" s="1" t="s">
        <v>4598</v>
      </c>
      <c r="K172" s="2">
        <v>43889</v>
      </c>
      <c r="L172" s="1" t="s">
        <v>4200</v>
      </c>
      <c r="M172" s="1" t="str">
        <f t="shared" si="10"/>
        <v>Social Services</v>
      </c>
      <c r="N172" s="1" t="s">
        <v>4205</v>
      </c>
      <c r="O172" s="1" t="s">
        <v>4345</v>
      </c>
      <c r="P172" s="1">
        <v>5751</v>
      </c>
      <c r="Q172" s="1">
        <v>2476302</v>
      </c>
      <c r="R172" s="1">
        <f t="shared" si="11"/>
        <v>21608</v>
      </c>
      <c r="S172" s="4">
        <v>938627.73713436211</v>
      </c>
      <c r="T172" s="4">
        <v>458038.94222432352</v>
      </c>
      <c r="U172" s="1">
        <f t="shared" si="12"/>
        <v>2454694</v>
      </c>
      <c r="V172" s="4">
        <f t="shared" si="13"/>
        <v>1079635.3206413144</v>
      </c>
      <c r="W172" s="1" t="str">
        <f t="shared" si="14"/>
        <v>Favourable</v>
      </c>
    </row>
    <row r="173" spans="1:23" x14ac:dyDescent="0.25">
      <c r="A173" s="1"/>
      <c r="B173" s="1"/>
      <c r="C173" s="1"/>
      <c r="D173" s="1"/>
      <c r="E173" s="1" t="s">
        <v>4599</v>
      </c>
      <c r="F173" s="2">
        <v>44403</v>
      </c>
      <c r="G173" s="3">
        <v>87014</v>
      </c>
      <c r="H173" s="1"/>
      <c r="I173" s="1"/>
      <c r="J173" s="1" t="s">
        <v>4600</v>
      </c>
      <c r="K173" s="2">
        <v>45152</v>
      </c>
      <c r="L173" s="1" t="s">
        <v>4216</v>
      </c>
      <c r="M173" s="1" t="str">
        <f t="shared" si="10"/>
        <v>Agricultural Extension</v>
      </c>
      <c r="N173" s="1" t="s">
        <v>4210</v>
      </c>
      <c r="O173" s="1" t="s">
        <v>4270</v>
      </c>
      <c r="P173" s="1">
        <v>8439</v>
      </c>
      <c r="Q173" s="1">
        <v>1473119</v>
      </c>
      <c r="R173" s="1">
        <f t="shared" si="11"/>
        <v>0</v>
      </c>
      <c r="S173" s="4">
        <v>1147545.8193986162</v>
      </c>
      <c r="T173" s="4">
        <v>394401.17319841316</v>
      </c>
      <c r="U173" s="1">
        <f t="shared" si="12"/>
        <v>1473119</v>
      </c>
      <c r="V173" s="4">
        <f t="shared" si="13"/>
        <v>-68827.992597029312</v>
      </c>
      <c r="W173" s="1" t="str">
        <f t="shared" si="14"/>
        <v>Adverse</v>
      </c>
    </row>
    <row r="174" spans="1:23" x14ac:dyDescent="0.25">
      <c r="A174" s="1"/>
      <c r="B174" s="1"/>
      <c r="C174" s="1"/>
      <c r="D174" s="1"/>
      <c r="E174" s="1" t="s">
        <v>4601</v>
      </c>
      <c r="F174" s="2">
        <v>44990</v>
      </c>
      <c r="G174" s="3">
        <v>84525</v>
      </c>
      <c r="H174" s="1"/>
      <c r="I174" s="1"/>
      <c r="J174" s="1" t="s">
        <v>4602</v>
      </c>
      <c r="K174" s="2">
        <v>44304</v>
      </c>
      <c r="L174" s="1" t="s">
        <v>4204</v>
      </c>
      <c r="M174" s="1" t="str">
        <f t="shared" si="10"/>
        <v>Education</v>
      </c>
      <c r="N174" s="1" t="s">
        <v>4222</v>
      </c>
      <c r="O174" s="1" t="s">
        <v>4276</v>
      </c>
      <c r="P174" s="1">
        <v>6704</v>
      </c>
      <c r="Q174" s="1">
        <v>753258</v>
      </c>
      <c r="R174" s="1">
        <f t="shared" si="11"/>
        <v>50000</v>
      </c>
      <c r="S174" s="4">
        <v>270101.88277453231</v>
      </c>
      <c r="T174" s="4">
        <v>101347.71398725126</v>
      </c>
      <c r="U174" s="1">
        <f t="shared" si="12"/>
        <v>703258</v>
      </c>
      <c r="V174" s="4">
        <f t="shared" si="13"/>
        <v>381808.40323821642</v>
      </c>
      <c r="W174" s="1" t="str">
        <f t="shared" si="14"/>
        <v>Favourable</v>
      </c>
    </row>
    <row r="175" spans="1:23" x14ac:dyDescent="0.25">
      <c r="A175" s="1"/>
      <c r="B175" s="1"/>
      <c r="C175" s="1"/>
      <c r="D175" s="1"/>
      <c r="E175" s="1" t="s">
        <v>4603</v>
      </c>
      <c r="F175" s="2">
        <v>44560</v>
      </c>
      <c r="G175" s="3">
        <v>35034</v>
      </c>
      <c r="H175" s="1"/>
      <c r="I175" s="1"/>
      <c r="J175" s="1" t="s">
        <v>4604</v>
      </c>
      <c r="K175" s="2">
        <v>44091</v>
      </c>
      <c r="L175" s="1" t="s">
        <v>4212</v>
      </c>
      <c r="M175" s="1" t="str">
        <f t="shared" si="10"/>
        <v>Agricultural Extension</v>
      </c>
      <c r="N175" s="1" t="s">
        <v>4205</v>
      </c>
      <c r="O175" s="1" t="s">
        <v>4270</v>
      </c>
      <c r="P175" s="1">
        <v>7533</v>
      </c>
      <c r="Q175" s="1">
        <v>1813531</v>
      </c>
      <c r="R175" s="1">
        <f t="shared" si="11"/>
        <v>45610</v>
      </c>
      <c r="S175" s="4">
        <v>989487.96660192974</v>
      </c>
      <c r="T175" s="4">
        <v>253775.64304356711</v>
      </c>
      <c r="U175" s="1">
        <f t="shared" si="12"/>
        <v>1767921</v>
      </c>
      <c r="V175" s="4">
        <f t="shared" si="13"/>
        <v>570267.39035450318</v>
      </c>
      <c r="W175" s="1" t="str">
        <f t="shared" si="14"/>
        <v>Favourable</v>
      </c>
    </row>
    <row r="176" spans="1:23" x14ac:dyDescent="0.25">
      <c r="A176" s="1"/>
      <c r="B176" s="1"/>
      <c r="C176" s="1"/>
      <c r="D176" s="1"/>
      <c r="E176" s="1" t="s">
        <v>4605</v>
      </c>
      <c r="F176" s="2">
        <v>44229</v>
      </c>
      <c r="G176" s="3">
        <v>12931</v>
      </c>
      <c r="H176" s="1"/>
      <c r="I176" s="1"/>
      <c r="J176" s="1" t="s">
        <v>4606</v>
      </c>
      <c r="K176" s="2">
        <v>44743</v>
      </c>
      <c r="L176" s="1" t="s">
        <v>4218</v>
      </c>
      <c r="M176" s="1" t="str">
        <f t="shared" si="10"/>
        <v>Infrastructure</v>
      </c>
      <c r="N176" s="1" t="s">
        <v>4205</v>
      </c>
      <c r="O176" s="1" t="s">
        <v>4325</v>
      </c>
      <c r="P176" s="1">
        <v>9483</v>
      </c>
      <c r="Q176" s="1">
        <v>1617138</v>
      </c>
      <c r="R176" s="1">
        <f t="shared" si="11"/>
        <v>33503</v>
      </c>
      <c r="S176" s="4">
        <v>692915.12591474445</v>
      </c>
      <c r="T176" s="4">
        <v>475977.15074535663</v>
      </c>
      <c r="U176" s="1">
        <f t="shared" si="12"/>
        <v>1583635</v>
      </c>
      <c r="V176" s="4">
        <f t="shared" si="13"/>
        <v>448245.72333989898</v>
      </c>
      <c r="W176" s="1" t="str">
        <f t="shared" si="14"/>
        <v>Favourable</v>
      </c>
    </row>
    <row r="177" spans="1:23" x14ac:dyDescent="0.25">
      <c r="A177" s="1"/>
      <c r="B177" s="1"/>
      <c r="C177" s="1"/>
      <c r="D177" s="1"/>
      <c r="E177" s="1" t="s">
        <v>4607</v>
      </c>
      <c r="F177" s="2">
        <v>45037</v>
      </c>
      <c r="G177" s="3">
        <v>11953</v>
      </c>
      <c r="H177" s="1"/>
      <c r="I177" s="1"/>
      <c r="J177" s="1" t="s">
        <v>4608</v>
      </c>
      <c r="K177" s="2">
        <v>44279</v>
      </c>
      <c r="L177" s="1" t="s">
        <v>4212</v>
      </c>
      <c r="M177" s="1" t="str">
        <f t="shared" si="10"/>
        <v>Agricultural Extension</v>
      </c>
      <c r="N177" s="1" t="s">
        <v>4222</v>
      </c>
      <c r="O177" s="1" t="s">
        <v>4267</v>
      </c>
      <c r="P177" s="1">
        <v>6382</v>
      </c>
      <c r="Q177" s="1">
        <v>1861474</v>
      </c>
      <c r="R177" s="1">
        <f t="shared" si="11"/>
        <v>46425</v>
      </c>
      <c r="S177" s="4">
        <v>552829.03301085008</v>
      </c>
      <c r="T177" s="4">
        <v>146879.61478845854</v>
      </c>
      <c r="U177" s="1">
        <f t="shared" si="12"/>
        <v>1815049</v>
      </c>
      <c r="V177" s="4">
        <f t="shared" si="13"/>
        <v>1161765.3522006914</v>
      </c>
      <c r="W177" s="1" t="str">
        <f t="shared" si="14"/>
        <v>Favourable</v>
      </c>
    </row>
    <row r="178" spans="1:23" x14ac:dyDescent="0.25">
      <c r="A178" s="1"/>
      <c r="B178" s="1"/>
      <c r="C178" s="1"/>
      <c r="D178" s="1"/>
      <c r="E178" s="1" t="s">
        <v>4609</v>
      </c>
      <c r="F178" s="2">
        <v>44521</v>
      </c>
      <c r="G178" s="3">
        <v>40302</v>
      </c>
      <c r="H178" s="1"/>
      <c r="I178" s="1"/>
      <c r="J178" s="1" t="s">
        <v>4610</v>
      </c>
      <c r="K178" s="2">
        <v>44148</v>
      </c>
      <c r="L178" s="1" t="s">
        <v>4212</v>
      </c>
      <c r="M178" s="1" t="str">
        <f t="shared" si="10"/>
        <v>Agricultural Extension</v>
      </c>
      <c r="N178" s="1" t="s">
        <v>4210</v>
      </c>
      <c r="O178" s="1" t="s">
        <v>4304</v>
      </c>
      <c r="P178" s="1">
        <v>7387</v>
      </c>
      <c r="Q178" s="1">
        <v>2066645</v>
      </c>
      <c r="R178" s="1">
        <f t="shared" si="11"/>
        <v>54766</v>
      </c>
      <c r="S178" s="4">
        <v>1118153.5975108552</v>
      </c>
      <c r="T178" s="4">
        <v>553758.88961183256</v>
      </c>
      <c r="U178" s="1">
        <f t="shared" si="12"/>
        <v>2011879</v>
      </c>
      <c r="V178" s="4">
        <f t="shared" si="13"/>
        <v>394732.51287731226</v>
      </c>
      <c r="W178" s="1" t="str">
        <f t="shared" si="14"/>
        <v>Favourable</v>
      </c>
    </row>
    <row r="179" spans="1:23" x14ac:dyDescent="0.25">
      <c r="A179" s="1"/>
      <c r="B179" s="1"/>
      <c r="C179" s="1"/>
      <c r="D179" s="1"/>
      <c r="E179" s="1" t="s">
        <v>4611</v>
      </c>
      <c r="F179" s="2">
        <v>43990</v>
      </c>
      <c r="G179" s="3">
        <v>59435</v>
      </c>
      <c r="H179" s="1"/>
      <c r="I179" s="1"/>
      <c r="J179" s="1" t="s">
        <v>4612</v>
      </c>
      <c r="K179" s="2">
        <v>45353</v>
      </c>
      <c r="L179" s="1" t="s">
        <v>4216</v>
      </c>
      <c r="M179" s="1" t="str">
        <f t="shared" si="10"/>
        <v>Agricultural Extension</v>
      </c>
      <c r="N179" s="1" t="s">
        <v>4210</v>
      </c>
      <c r="O179" s="1" t="s">
        <v>4298</v>
      </c>
      <c r="P179" s="1">
        <v>9260</v>
      </c>
      <c r="Q179" s="1">
        <v>2459223</v>
      </c>
      <c r="R179" s="1">
        <f t="shared" si="11"/>
        <v>0</v>
      </c>
      <c r="S179" s="4">
        <v>1673422.4594129724</v>
      </c>
      <c r="T179" s="4">
        <v>573138.60617431079</v>
      </c>
      <c r="U179" s="1">
        <f t="shared" si="12"/>
        <v>2459223</v>
      </c>
      <c r="V179" s="4">
        <f t="shared" si="13"/>
        <v>212661.93441271689</v>
      </c>
      <c r="W179" s="1" t="str">
        <f t="shared" si="14"/>
        <v>Favourable</v>
      </c>
    </row>
    <row r="180" spans="1:23" x14ac:dyDescent="0.25">
      <c r="A180" s="1"/>
      <c r="B180" s="1"/>
      <c r="C180" s="1"/>
      <c r="D180" s="1"/>
      <c r="E180" s="1" t="s">
        <v>4613</v>
      </c>
      <c r="F180" s="2">
        <v>45363</v>
      </c>
      <c r="G180" s="3">
        <v>90752</v>
      </c>
      <c r="H180" s="1"/>
      <c r="I180" s="1"/>
      <c r="J180" s="1" t="s">
        <v>4614</v>
      </c>
      <c r="K180" s="2">
        <v>45042</v>
      </c>
      <c r="L180" s="1" t="s">
        <v>4204</v>
      </c>
      <c r="M180" s="1" t="str">
        <f t="shared" si="10"/>
        <v>Education</v>
      </c>
      <c r="N180" s="1" t="s">
        <v>4222</v>
      </c>
      <c r="O180" s="1" t="s">
        <v>4211</v>
      </c>
      <c r="P180" s="1">
        <v>7976</v>
      </c>
      <c r="Q180" s="1">
        <v>906932</v>
      </c>
      <c r="R180" s="1">
        <f t="shared" si="11"/>
        <v>46317</v>
      </c>
      <c r="S180" s="4">
        <v>117432.95675195356</v>
      </c>
      <c r="T180" s="4">
        <v>284183.34279089136</v>
      </c>
      <c r="U180" s="1">
        <f t="shared" si="12"/>
        <v>860615</v>
      </c>
      <c r="V180" s="4">
        <f t="shared" si="13"/>
        <v>505315.70045715506</v>
      </c>
      <c r="W180" s="1" t="str">
        <f t="shared" si="14"/>
        <v>Favourable</v>
      </c>
    </row>
    <row r="181" spans="1:23" x14ac:dyDescent="0.25">
      <c r="A181" s="1"/>
      <c r="B181" s="1"/>
      <c r="C181" s="1"/>
      <c r="D181" s="1"/>
      <c r="E181" s="1" t="s">
        <v>4615</v>
      </c>
      <c r="F181" s="2">
        <v>45308</v>
      </c>
      <c r="G181" s="3">
        <v>44636</v>
      </c>
      <c r="H181" s="1"/>
      <c r="I181" s="1"/>
      <c r="J181" s="1" t="s">
        <v>4616</v>
      </c>
      <c r="K181" s="2">
        <v>45088</v>
      </c>
      <c r="L181" s="1" t="s">
        <v>4204</v>
      </c>
      <c r="M181" s="1" t="str">
        <f t="shared" si="10"/>
        <v>Education</v>
      </c>
      <c r="N181" s="1" t="s">
        <v>4210</v>
      </c>
      <c r="O181" s="1" t="s">
        <v>4259</v>
      </c>
      <c r="P181" s="1">
        <v>8826</v>
      </c>
      <c r="Q181" s="1">
        <v>2300370</v>
      </c>
      <c r="R181" s="1">
        <f t="shared" si="11"/>
        <v>0</v>
      </c>
      <c r="S181" s="4">
        <v>115470.62273605957</v>
      </c>
      <c r="T181" s="4">
        <v>203107.32835893994</v>
      </c>
      <c r="U181" s="1">
        <f t="shared" si="12"/>
        <v>2300370</v>
      </c>
      <c r="V181" s="4">
        <f t="shared" si="13"/>
        <v>1981792.0489050006</v>
      </c>
      <c r="W181" s="1" t="str">
        <f t="shared" si="14"/>
        <v>Favourable</v>
      </c>
    </row>
    <row r="182" spans="1:23" x14ac:dyDescent="0.25">
      <c r="A182" s="1"/>
      <c r="B182" s="1"/>
      <c r="C182" s="1"/>
      <c r="D182" s="1"/>
      <c r="E182" s="1" t="s">
        <v>4617</v>
      </c>
      <c r="F182" s="2">
        <v>44059</v>
      </c>
      <c r="G182" s="3">
        <v>13380</v>
      </c>
      <c r="H182" s="1"/>
      <c r="I182" s="1"/>
      <c r="J182" s="1" t="s">
        <v>4618</v>
      </c>
      <c r="K182" s="2">
        <v>44535</v>
      </c>
      <c r="L182" s="1" t="s">
        <v>4200</v>
      </c>
      <c r="M182" s="1" t="str">
        <f t="shared" si="10"/>
        <v>Social Services</v>
      </c>
      <c r="N182" s="1" t="s">
        <v>4205</v>
      </c>
      <c r="O182" s="1" t="s">
        <v>4314</v>
      </c>
      <c r="P182" s="1">
        <v>7792</v>
      </c>
      <c r="Q182" s="1">
        <v>1324025</v>
      </c>
      <c r="R182" s="1">
        <f t="shared" si="11"/>
        <v>31514</v>
      </c>
      <c r="S182" s="4">
        <v>113089.48053103052</v>
      </c>
      <c r="T182" s="4">
        <v>29862.392072361054</v>
      </c>
      <c r="U182" s="1">
        <f t="shared" si="12"/>
        <v>1292511</v>
      </c>
      <c r="V182" s="4">
        <f t="shared" si="13"/>
        <v>1181073.1273966085</v>
      </c>
      <c r="W182" s="1" t="str">
        <f t="shared" si="14"/>
        <v>Favourable</v>
      </c>
    </row>
    <row r="183" spans="1:23" x14ac:dyDescent="0.25">
      <c r="A183" s="1"/>
      <c r="B183" s="1"/>
      <c r="C183" s="1"/>
      <c r="D183" s="1"/>
      <c r="E183" s="1" t="s">
        <v>4619</v>
      </c>
      <c r="F183" s="2">
        <v>45088</v>
      </c>
      <c r="G183" s="3">
        <v>16289</v>
      </c>
      <c r="H183" s="1"/>
      <c r="I183" s="1"/>
      <c r="J183" s="1" t="s">
        <v>4620</v>
      </c>
      <c r="K183" s="2">
        <v>43920</v>
      </c>
      <c r="L183" s="1" t="s">
        <v>4200</v>
      </c>
      <c r="M183" s="1" t="str">
        <f t="shared" si="10"/>
        <v>Social Services</v>
      </c>
      <c r="N183" s="1" t="s">
        <v>4205</v>
      </c>
      <c r="O183" s="1" t="s">
        <v>4206</v>
      </c>
      <c r="P183" s="1">
        <v>9219</v>
      </c>
      <c r="Q183" s="1">
        <v>943336</v>
      </c>
      <c r="R183" s="1">
        <f t="shared" si="11"/>
        <v>44449</v>
      </c>
      <c r="S183" s="4">
        <v>71089.249701839246</v>
      </c>
      <c r="T183" s="4">
        <v>115930.22935371473</v>
      </c>
      <c r="U183" s="1">
        <f t="shared" si="12"/>
        <v>898887</v>
      </c>
      <c r="V183" s="4">
        <f t="shared" si="13"/>
        <v>756316.52094444609</v>
      </c>
      <c r="W183" s="1" t="str">
        <f t="shared" si="14"/>
        <v>Favourable</v>
      </c>
    </row>
    <row r="184" spans="1:23" x14ac:dyDescent="0.25">
      <c r="A184" s="1"/>
      <c r="B184" s="1"/>
      <c r="C184" s="1"/>
      <c r="D184" s="1"/>
      <c r="E184" s="1" t="s">
        <v>4621</v>
      </c>
      <c r="F184" s="2">
        <v>45373</v>
      </c>
      <c r="G184" s="3">
        <v>39007</v>
      </c>
      <c r="H184" s="1"/>
      <c r="I184" s="1"/>
      <c r="J184" s="1" t="s">
        <v>4622</v>
      </c>
      <c r="K184" s="2">
        <v>44473</v>
      </c>
      <c r="L184" s="1" t="s">
        <v>4212</v>
      </c>
      <c r="M184" s="1" t="str">
        <f t="shared" si="10"/>
        <v>Agricultural Extension</v>
      </c>
      <c r="N184" s="1" t="s">
        <v>4210</v>
      </c>
      <c r="O184" s="1" t="s">
        <v>4223</v>
      </c>
      <c r="P184" s="1">
        <v>6410</v>
      </c>
      <c r="Q184" s="1">
        <v>281581</v>
      </c>
      <c r="R184" s="1">
        <f t="shared" si="11"/>
        <v>21818</v>
      </c>
      <c r="S184" s="4">
        <v>35169.449001756962</v>
      </c>
      <c r="T184" s="4">
        <v>45178.768786390581</v>
      </c>
      <c r="U184" s="1">
        <f t="shared" si="12"/>
        <v>259763</v>
      </c>
      <c r="V184" s="4">
        <f t="shared" si="13"/>
        <v>201232.78221185246</v>
      </c>
      <c r="W184" s="1" t="str">
        <f t="shared" si="14"/>
        <v>Favourable</v>
      </c>
    </row>
    <row r="185" spans="1:23" x14ac:dyDescent="0.25">
      <c r="A185" s="1"/>
      <c r="B185" s="1"/>
      <c r="C185" s="1"/>
      <c r="D185" s="1"/>
      <c r="E185" s="1" t="s">
        <v>4623</v>
      </c>
      <c r="F185" s="2">
        <v>44328</v>
      </c>
      <c r="G185" s="3">
        <v>70416</v>
      </c>
      <c r="H185" s="1"/>
      <c r="I185" s="1"/>
      <c r="J185" s="1" t="s">
        <v>4624</v>
      </c>
      <c r="K185" s="2">
        <v>44019</v>
      </c>
      <c r="L185" s="1" t="s">
        <v>4204</v>
      </c>
      <c r="M185" s="1" t="str">
        <f t="shared" si="10"/>
        <v>Education</v>
      </c>
      <c r="N185" s="1" t="s">
        <v>4205</v>
      </c>
      <c r="O185" s="1" t="s">
        <v>4325</v>
      </c>
      <c r="P185" s="1">
        <v>9250</v>
      </c>
      <c r="Q185" s="1">
        <v>1729633</v>
      </c>
      <c r="R185" s="1">
        <f t="shared" si="11"/>
        <v>0</v>
      </c>
      <c r="S185" s="4">
        <v>1591402.1947002609</v>
      </c>
      <c r="T185" s="4">
        <v>255654.96306271269</v>
      </c>
      <c r="U185" s="1">
        <f t="shared" si="12"/>
        <v>1729633</v>
      </c>
      <c r="V185" s="4">
        <f t="shared" si="13"/>
        <v>-117424.15776297357</v>
      </c>
      <c r="W185" s="1" t="str">
        <f t="shared" si="14"/>
        <v>Adverse</v>
      </c>
    </row>
    <row r="186" spans="1:23" x14ac:dyDescent="0.25">
      <c r="A186" s="1"/>
      <c r="B186" s="1"/>
      <c r="C186" s="1"/>
      <c r="D186" s="1"/>
      <c r="E186" s="1" t="s">
        <v>4625</v>
      </c>
      <c r="F186" s="2">
        <v>44420</v>
      </c>
      <c r="G186" s="3">
        <v>14218</v>
      </c>
      <c r="H186" s="1"/>
      <c r="I186" s="1"/>
      <c r="J186" s="1" t="s">
        <v>4626</v>
      </c>
      <c r="K186" s="2">
        <v>44166</v>
      </c>
      <c r="L186" s="1" t="s">
        <v>4212</v>
      </c>
      <c r="M186" s="1" t="str">
        <f t="shared" si="10"/>
        <v>Agricultural Extension</v>
      </c>
      <c r="N186" s="1" t="s">
        <v>4222</v>
      </c>
      <c r="O186" s="1" t="s">
        <v>4259</v>
      </c>
      <c r="P186" s="1">
        <v>8032</v>
      </c>
      <c r="Q186" s="1">
        <v>1254981</v>
      </c>
      <c r="R186" s="1">
        <f t="shared" si="11"/>
        <v>0</v>
      </c>
      <c r="S186" s="4">
        <v>38184.305135319642</v>
      </c>
      <c r="T186" s="4">
        <v>176867.10207903574</v>
      </c>
      <c r="U186" s="1">
        <f t="shared" si="12"/>
        <v>1254981</v>
      </c>
      <c r="V186" s="4">
        <f t="shared" si="13"/>
        <v>1039929.5927856446</v>
      </c>
      <c r="W186" s="1" t="str">
        <f t="shared" si="14"/>
        <v>Favourable</v>
      </c>
    </row>
    <row r="187" spans="1:23" x14ac:dyDescent="0.25">
      <c r="A187" s="1"/>
      <c r="B187" s="1"/>
      <c r="C187" s="1"/>
      <c r="D187" s="1"/>
      <c r="E187" s="1" t="s">
        <v>4627</v>
      </c>
      <c r="F187" s="2">
        <v>44009</v>
      </c>
      <c r="G187" s="3">
        <v>59252</v>
      </c>
      <c r="H187" s="1"/>
      <c r="I187" s="1"/>
      <c r="J187" s="1" t="s">
        <v>4628</v>
      </c>
      <c r="K187" s="2">
        <v>44193</v>
      </c>
      <c r="L187" s="1" t="s">
        <v>4218</v>
      </c>
      <c r="M187" s="1" t="str">
        <f t="shared" si="10"/>
        <v>Infrastructure</v>
      </c>
      <c r="N187" s="1" t="s">
        <v>4205</v>
      </c>
      <c r="O187" s="1" t="s">
        <v>4358</v>
      </c>
      <c r="P187" s="1">
        <v>6279</v>
      </c>
      <c r="Q187" s="1">
        <v>1353447</v>
      </c>
      <c r="R187" s="1">
        <f t="shared" si="11"/>
        <v>42404</v>
      </c>
      <c r="S187" s="4">
        <v>347364.02935544791</v>
      </c>
      <c r="T187" s="4">
        <v>141239.10646811262</v>
      </c>
      <c r="U187" s="1">
        <f t="shared" si="12"/>
        <v>1311043</v>
      </c>
      <c r="V187" s="4">
        <f t="shared" si="13"/>
        <v>864843.86417643947</v>
      </c>
      <c r="W187" s="1" t="str">
        <f t="shared" si="14"/>
        <v>Favourable</v>
      </c>
    </row>
    <row r="188" spans="1:23" x14ac:dyDescent="0.25">
      <c r="A188" s="1"/>
      <c r="B188" s="1"/>
      <c r="C188" s="1"/>
      <c r="D188" s="1"/>
      <c r="E188" s="1" t="s">
        <v>4629</v>
      </c>
      <c r="F188" s="2">
        <v>44315</v>
      </c>
      <c r="G188" s="3">
        <v>63179</v>
      </c>
      <c r="H188" s="1"/>
      <c r="I188" s="1"/>
      <c r="J188" s="1" t="s">
        <v>4630</v>
      </c>
      <c r="K188" s="2">
        <v>44234</v>
      </c>
      <c r="L188" s="1" t="s">
        <v>4200</v>
      </c>
      <c r="M188" s="1" t="str">
        <f t="shared" si="10"/>
        <v>Social Services</v>
      </c>
      <c r="N188" s="1" t="s">
        <v>4210</v>
      </c>
      <c r="O188" s="1" t="s">
        <v>4325</v>
      </c>
      <c r="P188" s="1">
        <v>6292</v>
      </c>
      <c r="Q188" s="1">
        <v>2248530</v>
      </c>
      <c r="R188" s="1">
        <f t="shared" si="11"/>
        <v>40734</v>
      </c>
      <c r="S188" s="4">
        <v>863475.4228657583</v>
      </c>
      <c r="T188" s="4">
        <v>346422.84588135342</v>
      </c>
      <c r="U188" s="1">
        <f t="shared" si="12"/>
        <v>2207796</v>
      </c>
      <c r="V188" s="4">
        <f t="shared" si="13"/>
        <v>1038631.7312528882</v>
      </c>
      <c r="W188" s="1" t="str">
        <f t="shared" si="14"/>
        <v>Favourable</v>
      </c>
    </row>
    <row r="189" spans="1:23" x14ac:dyDescent="0.25">
      <c r="A189" s="1"/>
      <c r="B189" s="1"/>
      <c r="C189" s="1"/>
      <c r="D189" s="1"/>
      <c r="E189" s="1" t="s">
        <v>4631</v>
      </c>
      <c r="F189" s="2">
        <v>45274</v>
      </c>
      <c r="G189" s="3">
        <v>24343</v>
      </c>
      <c r="H189" s="1"/>
      <c r="I189" s="1"/>
      <c r="J189" s="1" t="s">
        <v>4632</v>
      </c>
      <c r="K189" s="2">
        <v>44988</v>
      </c>
      <c r="L189" s="1" t="s">
        <v>4200</v>
      </c>
      <c r="M189" s="1" t="str">
        <f t="shared" si="10"/>
        <v>Social Services</v>
      </c>
      <c r="N189" s="1" t="s">
        <v>4222</v>
      </c>
      <c r="O189" s="1" t="s">
        <v>4237</v>
      </c>
      <c r="P189" s="1">
        <v>9061</v>
      </c>
      <c r="Q189" s="1">
        <v>670278</v>
      </c>
      <c r="R189" s="1">
        <f t="shared" si="11"/>
        <v>0</v>
      </c>
      <c r="S189" s="4">
        <v>354780.79273393803</v>
      </c>
      <c r="T189" s="4">
        <v>27435.116679524024</v>
      </c>
      <c r="U189" s="1">
        <f t="shared" si="12"/>
        <v>670278</v>
      </c>
      <c r="V189" s="4">
        <f t="shared" si="13"/>
        <v>288062.09058653796</v>
      </c>
      <c r="W189" s="1" t="str">
        <f t="shared" si="14"/>
        <v>Favourable</v>
      </c>
    </row>
    <row r="190" spans="1:23" x14ac:dyDescent="0.25">
      <c r="A190" s="1"/>
      <c r="B190" s="1"/>
      <c r="C190" s="1"/>
      <c r="D190" s="1"/>
      <c r="E190" s="1" t="s">
        <v>4633</v>
      </c>
      <c r="F190" s="2">
        <v>44186</v>
      </c>
      <c r="G190" s="3">
        <v>75122</v>
      </c>
      <c r="H190" s="1"/>
      <c r="I190" s="1"/>
      <c r="J190" s="1" t="s">
        <v>4634</v>
      </c>
      <c r="K190" s="2">
        <v>44176</v>
      </c>
      <c r="L190" s="1" t="s">
        <v>4212</v>
      </c>
      <c r="M190" s="1" t="str">
        <f t="shared" si="10"/>
        <v>Agricultural Extension</v>
      </c>
      <c r="N190" s="1" t="s">
        <v>4222</v>
      </c>
      <c r="O190" s="1" t="s">
        <v>4211</v>
      </c>
      <c r="P190" s="1">
        <v>6383</v>
      </c>
      <c r="Q190" s="1">
        <v>1890607</v>
      </c>
      <c r="R190" s="1">
        <f t="shared" si="11"/>
        <v>52028</v>
      </c>
      <c r="S190" s="4">
        <v>733479.76325120637</v>
      </c>
      <c r="T190" s="4">
        <v>552532.76816482458</v>
      </c>
      <c r="U190" s="1">
        <f t="shared" si="12"/>
        <v>1838579</v>
      </c>
      <c r="V190" s="4">
        <f t="shared" si="13"/>
        <v>604594.46858396893</v>
      </c>
      <c r="W190" s="1" t="str">
        <f t="shared" si="14"/>
        <v>Favourable</v>
      </c>
    </row>
    <row r="191" spans="1:23" x14ac:dyDescent="0.25">
      <c r="A191" s="1"/>
      <c r="B191" s="1"/>
      <c r="C191" s="1"/>
      <c r="D191" s="1"/>
      <c r="E191" s="1" t="s">
        <v>4635</v>
      </c>
      <c r="F191" s="2">
        <v>45110</v>
      </c>
      <c r="G191" s="3">
        <v>97904</v>
      </c>
      <c r="H191" s="1"/>
      <c r="I191" s="1"/>
      <c r="J191" s="1" t="s">
        <v>4636</v>
      </c>
      <c r="K191" s="2">
        <v>43883</v>
      </c>
      <c r="L191" s="1" t="s">
        <v>4216</v>
      </c>
      <c r="M191" s="1" t="str">
        <f t="shared" si="10"/>
        <v>Agricultural Extension</v>
      </c>
      <c r="N191" s="1" t="s">
        <v>4205</v>
      </c>
      <c r="O191" s="1" t="s">
        <v>4217</v>
      </c>
      <c r="P191" s="1">
        <v>8649</v>
      </c>
      <c r="Q191" s="1">
        <v>2302466</v>
      </c>
      <c r="R191" s="1">
        <f t="shared" si="11"/>
        <v>25776</v>
      </c>
      <c r="S191" s="4">
        <v>417902.6366378846</v>
      </c>
      <c r="T191" s="4">
        <v>660278.16489970952</v>
      </c>
      <c r="U191" s="1">
        <f t="shared" si="12"/>
        <v>2276690</v>
      </c>
      <c r="V191" s="4">
        <f t="shared" si="13"/>
        <v>1224285.1984624059</v>
      </c>
      <c r="W191" s="1" t="str">
        <f t="shared" si="14"/>
        <v>Favourable</v>
      </c>
    </row>
    <row r="192" spans="1:23" x14ac:dyDescent="0.25">
      <c r="A192" s="1"/>
      <c r="B192" s="1"/>
      <c r="C192" s="1"/>
      <c r="D192" s="1"/>
      <c r="E192" s="1" t="s">
        <v>4427</v>
      </c>
      <c r="F192" s="2">
        <v>45354</v>
      </c>
      <c r="G192" s="3">
        <v>82303</v>
      </c>
      <c r="H192" s="1"/>
      <c r="I192" s="1"/>
      <c r="J192" s="1" t="s">
        <v>4637</v>
      </c>
      <c r="K192" s="2">
        <v>44371</v>
      </c>
      <c r="L192" s="1" t="s">
        <v>4218</v>
      </c>
      <c r="M192" s="1" t="str">
        <f t="shared" si="10"/>
        <v>Infrastructure</v>
      </c>
      <c r="N192" s="1" t="s">
        <v>4210</v>
      </c>
      <c r="O192" s="1" t="s">
        <v>4237</v>
      </c>
      <c r="P192" s="1">
        <v>8434</v>
      </c>
      <c r="Q192" s="1">
        <v>1218932</v>
      </c>
      <c r="R192" s="1">
        <f t="shared" si="11"/>
        <v>0</v>
      </c>
      <c r="S192" s="4">
        <v>1022168.7258853054</v>
      </c>
      <c r="T192" s="4">
        <v>166426.75171878436</v>
      </c>
      <c r="U192" s="1">
        <f t="shared" si="12"/>
        <v>1218932</v>
      </c>
      <c r="V192" s="4">
        <f t="shared" si="13"/>
        <v>30336.52239591023</v>
      </c>
      <c r="W192" s="1" t="str">
        <f t="shared" si="14"/>
        <v>Favourable</v>
      </c>
    </row>
    <row r="193" spans="1:23" x14ac:dyDescent="0.25">
      <c r="A193" s="1"/>
      <c r="B193" s="1"/>
      <c r="C193" s="1"/>
      <c r="D193" s="1"/>
      <c r="E193" s="1" t="s">
        <v>4638</v>
      </c>
      <c r="F193" s="2">
        <v>44442</v>
      </c>
      <c r="G193" s="3">
        <v>46242</v>
      </c>
      <c r="H193" s="1"/>
      <c r="I193" s="1"/>
      <c r="J193" s="1" t="s">
        <v>4639</v>
      </c>
      <c r="K193" s="2">
        <v>44523</v>
      </c>
      <c r="L193" s="1" t="s">
        <v>4204</v>
      </c>
      <c r="M193" s="1" t="str">
        <f t="shared" si="10"/>
        <v>Education</v>
      </c>
      <c r="N193" s="1" t="s">
        <v>4222</v>
      </c>
      <c r="O193" s="1" t="s">
        <v>4253</v>
      </c>
      <c r="P193" s="1">
        <v>8615</v>
      </c>
      <c r="Q193" s="1">
        <v>1983779</v>
      </c>
      <c r="R193" s="1">
        <f t="shared" si="11"/>
        <v>0</v>
      </c>
      <c r="S193" s="4">
        <v>1933551.7722543252</v>
      </c>
      <c r="T193" s="4">
        <v>135404.12658350149</v>
      </c>
      <c r="U193" s="1">
        <f t="shared" si="12"/>
        <v>1983779</v>
      </c>
      <c r="V193" s="4">
        <f t="shared" si="13"/>
        <v>-85176.89883782668</v>
      </c>
      <c r="W193" s="1" t="str">
        <f t="shared" si="14"/>
        <v>Adverse</v>
      </c>
    </row>
    <row r="194" spans="1:23" x14ac:dyDescent="0.25">
      <c r="A194" s="1"/>
      <c r="B194" s="1"/>
      <c r="C194" s="1"/>
      <c r="D194" s="1"/>
      <c r="E194" s="1" t="s">
        <v>4640</v>
      </c>
      <c r="F194" s="2">
        <v>44828</v>
      </c>
      <c r="G194" s="3">
        <v>53072</v>
      </c>
      <c r="H194" s="1"/>
      <c r="I194" s="1"/>
      <c r="J194" s="1" t="s">
        <v>4641</v>
      </c>
      <c r="K194" s="2">
        <v>44831</v>
      </c>
      <c r="L194" s="1" t="s">
        <v>4212</v>
      </c>
      <c r="M194" s="1" t="str">
        <f t="shared" si="10"/>
        <v>Agricultural Extension</v>
      </c>
      <c r="N194" s="1" t="s">
        <v>4205</v>
      </c>
      <c r="O194" s="1" t="s">
        <v>4361</v>
      </c>
      <c r="P194" s="1">
        <v>6314</v>
      </c>
      <c r="Q194" s="1">
        <v>1658487</v>
      </c>
      <c r="R194" s="1">
        <f t="shared" si="11"/>
        <v>0</v>
      </c>
      <c r="S194" s="4">
        <v>745017.47129763127</v>
      </c>
      <c r="T194" s="4">
        <v>180653.94357333516</v>
      </c>
      <c r="U194" s="1">
        <f t="shared" si="12"/>
        <v>1658487</v>
      </c>
      <c r="V194" s="4">
        <f t="shared" si="13"/>
        <v>732815.58512903354</v>
      </c>
      <c r="W194" s="1" t="str">
        <f t="shared" si="14"/>
        <v>Favourable</v>
      </c>
    </row>
    <row r="195" spans="1:23" x14ac:dyDescent="0.25">
      <c r="A195" s="1"/>
      <c r="B195" s="1"/>
      <c r="C195" s="1"/>
      <c r="D195" s="1"/>
      <c r="E195" s="1" t="s">
        <v>4642</v>
      </c>
      <c r="F195" s="2">
        <v>44550</v>
      </c>
      <c r="G195" s="3">
        <v>41439</v>
      </c>
      <c r="H195" s="1"/>
      <c r="I195" s="1"/>
      <c r="J195" s="1" t="s">
        <v>4643</v>
      </c>
      <c r="K195" s="2">
        <v>44274</v>
      </c>
      <c r="L195" s="1" t="s">
        <v>4212</v>
      </c>
      <c r="M195" s="1" t="str">
        <f t="shared" ref="M195:M258" si="15">INDEX($A:$B,MATCH($L195,$A:$A,0),2)</f>
        <v>Agricultural Extension</v>
      </c>
      <c r="N195" s="1" t="s">
        <v>4205</v>
      </c>
      <c r="O195" s="1" t="s">
        <v>4476</v>
      </c>
      <c r="P195" s="1">
        <v>8346</v>
      </c>
      <c r="Q195" s="1">
        <v>1328213</v>
      </c>
      <c r="R195" s="1">
        <f t="shared" ref="R195:R258" si="16">_xlfn.XLOOKUP($J195,$E:$E,$G:$G,0,0,1)</f>
        <v>32096</v>
      </c>
      <c r="S195" s="4">
        <v>680110.51351898408</v>
      </c>
      <c r="T195" s="4">
        <v>189291.35545857411</v>
      </c>
      <c r="U195" s="1">
        <f t="shared" ref="U195:U258" si="17">Q195-R195</f>
        <v>1296117</v>
      </c>
      <c r="V195" s="4">
        <f t="shared" ref="V195:V258" si="18">Q195-(S195+T195)</f>
        <v>458811.13102244178</v>
      </c>
      <c r="W195" s="1" t="str">
        <f t="shared" ref="W195:W258" si="19">IF(V195&gt;=0,"Favourable","Adverse")</f>
        <v>Favourable</v>
      </c>
    </row>
    <row r="196" spans="1:23" x14ac:dyDescent="0.25">
      <c r="A196" s="1"/>
      <c r="B196" s="1"/>
      <c r="C196" s="1"/>
      <c r="D196" s="1"/>
      <c r="E196" s="1" t="s">
        <v>4644</v>
      </c>
      <c r="F196" s="2">
        <v>45384</v>
      </c>
      <c r="G196" s="3">
        <v>22729</v>
      </c>
      <c r="H196" s="1"/>
      <c r="I196" s="1"/>
      <c r="J196" s="1" t="s">
        <v>4645</v>
      </c>
      <c r="K196" s="2">
        <v>45244</v>
      </c>
      <c r="L196" s="1" t="s">
        <v>4200</v>
      </c>
      <c r="M196" s="1" t="str">
        <f t="shared" si="15"/>
        <v>Social Services</v>
      </c>
      <c r="N196" s="1" t="s">
        <v>4210</v>
      </c>
      <c r="O196" s="1" t="s">
        <v>4259</v>
      </c>
      <c r="P196" s="1">
        <v>6103</v>
      </c>
      <c r="Q196" s="1">
        <v>1334715</v>
      </c>
      <c r="R196" s="1">
        <f t="shared" si="16"/>
        <v>0</v>
      </c>
      <c r="S196" s="4">
        <v>1205737.0869221434</v>
      </c>
      <c r="T196" s="4">
        <v>329029.72676906362</v>
      </c>
      <c r="U196" s="1">
        <f t="shared" si="17"/>
        <v>1334715</v>
      </c>
      <c r="V196" s="4">
        <f t="shared" si="18"/>
        <v>-200051.81369120697</v>
      </c>
      <c r="W196" s="1" t="str">
        <f t="shared" si="19"/>
        <v>Adverse</v>
      </c>
    </row>
    <row r="197" spans="1:23" x14ac:dyDescent="0.25">
      <c r="A197" s="1"/>
      <c r="B197" s="1"/>
      <c r="C197" s="1"/>
      <c r="D197" s="1"/>
      <c r="E197" s="1" t="s">
        <v>4646</v>
      </c>
      <c r="F197" s="2">
        <v>44677</v>
      </c>
      <c r="G197" s="3">
        <v>39102</v>
      </c>
      <c r="H197" s="1"/>
      <c r="I197" s="1"/>
      <c r="J197" s="1" t="s">
        <v>4647</v>
      </c>
      <c r="K197" s="2">
        <v>44226</v>
      </c>
      <c r="L197" s="1" t="s">
        <v>4218</v>
      </c>
      <c r="M197" s="1" t="str">
        <f t="shared" si="15"/>
        <v>Infrastructure</v>
      </c>
      <c r="N197" s="1" t="s">
        <v>4210</v>
      </c>
      <c r="O197" s="1" t="s">
        <v>4295</v>
      </c>
      <c r="P197" s="1">
        <v>6462</v>
      </c>
      <c r="Q197" s="1">
        <v>2401528</v>
      </c>
      <c r="R197" s="1">
        <f t="shared" si="16"/>
        <v>44559</v>
      </c>
      <c r="S197" s="4">
        <v>2087485.2466437279</v>
      </c>
      <c r="T197" s="4">
        <v>371066.91813770757</v>
      </c>
      <c r="U197" s="1">
        <f t="shared" si="17"/>
        <v>2356969</v>
      </c>
      <c r="V197" s="4">
        <f t="shared" si="18"/>
        <v>-57024.164781435393</v>
      </c>
      <c r="W197" s="1" t="str">
        <f t="shared" si="19"/>
        <v>Adverse</v>
      </c>
    </row>
    <row r="198" spans="1:23" x14ac:dyDescent="0.25">
      <c r="A198" s="1"/>
      <c r="B198" s="1"/>
      <c r="C198" s="1"/>
      <c r="D198" s="1"/>
      <c r="E198" s="1" t="s">
        <v>4648</v>
      </c>
      <c r="F198" s="2">
        <v>44718</v>
      </c>
      <c r="G198" s="3">
        <v>27449</v>
      </c>
      <c r="H198" s="1"/>
      <c r="I198" s="1"/>
      <c r="J198" s="1" t="s">
        <v>4649</v>
      </c>
      <c r="K198" s="2">
        <v>44164</v>
      </c>
      <c r="L198" s="1" t="s">
        <v>4200</v>
      </c>
      <c r="M198" s="1" t="str">
        <f t="shared" si="15"/>
        <v>Social Services</v>
      </c>
      <c r="N198" s="1" t="s">
        <v>4222</v>
      </c>
      <c r="O198" s="1" t="s">
        <v>4338</v>
      </c>
      <c r="P198" s="1">
        <v>5712</v>
      </c>
      <c r="Q198" s="1">
        <v>394495</v>
      </c>
      <c r="R198" s="1">
        <f t="shared" si="16"/>
        <v>0</v>
      </c>
      <c r="S198" s="4">
        <v>80302.199872970508</v>
      </c>
      <c r="T198" s="4">
        <v>82054.607137195082</v>
      </c>
      <c r="U198" s="1">
        <f t="shared" si="17"/>
        <v>394495</v>
      </c>
      <c r="V198" s="4">
        <f t="shared" si="18"/>
        <v>232138.19298983441</v>
      </c>
      <c r="W198" s="1" t="str">
        <f t="shared" si="19"/>
        <v>Favourable</v>
      </c>
    </row>
    <row r="199" spans="1:23" x14ac:dyDescent="0.25">
      <c r="A199" s="1"/>
      <c r="B199" s="1"/>
      <c r="C199" s="1"/>
      <c r="D199" s="1"/>
      <c r="E199" s="1" t="s">
        <v>4650</v>
      </c>
      <c r="F199" s="2">
        <v>44882</v>
      </c>
      <c r="G199" s="3">
        <v>95326</v>
      </c>
      <c r="H199" s="1"/>
      <c r="I199" s="1"/>
      <c r="J199" s="1" t="s">
        <v>4651</v>
      </c>
      <c r="K199" s="2">
        <v>45383</v>
      </c>
      <c r="L199" s="1" t="s">
        <v>4204</v>
      </c>
      <c r="M199" s="1" t="str">
        <f t="shared" si="15"/>
        <v>Education</v>
      </c>
      <c r="N199" s="1" t="s">
        <v>4210</v>
      </c>
      <c r="O199" s="1" t="s">
        <v>4267</v>
      </c>
      <c r="P199" s="1">
        <v>5889</v>
      </c>
      <c r="Q199" s="1">
        <v>1564021</v>
      </c>
      <c r="R199" s="1">
        <f t="shared" si="16"/>
        <v>0</v>
      </c>
      <c r="S199" s="4">
        <v>934185.08342766971</v>
      </c>
      <c r="T199" s="4">
        <v>160592.70054096429</v>
      </c>
      <c r="U199" s="1">
        <f t="shared" si="17"/>
        <v>1564021</v>
      </c>
      <c r="V199" s="4">
        <f t="shared" si="18"/>
        <v>469243.21603136603</v>
      </c>
      <c r="W199" s="1" t="str">
        <f t="shared" si="19"/>
        <v>Favourable</v>
      </c>
    </row>
    <row r="200" spans="1:23" x14ac:dyDescent="0.25">
      <c r="A200" s="1"/>
      <c r="B200" s="1"/>
      <c r="C200" s="1"/>
      <c r="D200" s="1"/>
      <c r="E200" s="1" t="s">
        <v>4652</v>
      </c>
      <c r="F200" s="2">
        <v>44599</v>
      </c>
      <c r="G200" s="3">
        <v>86412</v>
      </c>
      <c r="H200" s="1"/>
      <c r="I200" s="1"/>
      <c r="J200" s="1" t="s">
        <v>4589</v>
      </c>
      <c r="K200" s="2">
        <v>43860</v>
      </c>
      <c r="L200" s="1" t="s">
        <v>4200</v>
      </c>
      <c r="M200" s="1" t="str">
        <f t="shared" si="15"/>
        <v>Social Services</v>
      </c>
      <c r="N200" s="1" t="s">
        <v>4222</v>
      </c>
      <c r="O200" s="1" t="s">
        <v>4253</v>
      </c>
      <c r="P200" s="1">
        <v>6454</v>
      </c>
      <c r="Q200" s="1">
        <v>821869</v>
      </c>
      <c r="R200" s="1">
        <f t="shared" si="16"/>
        <v>80636</v>
      </c>
      <c r="S200" s="4">
        <v>687779.14737537445</v>
      </c>
      <c r="T200" s="4">
        <v>210920.54444820597</v>
      </c>
      <c r="U200" s="1">
        <f t="shared" si="17"/>
        <v>741233</v>
      </c>
      <c r="V200" s="4">
        <f t="shared" si="18"/>
        <v>-76830.691823580419</v>
      </c>
      <c r="W200" s="1" t="str">
        <f t="shared" si="19"/>
        <v>Adverse</v>
      </c>
    </row>
    <row r="201" spans="1:23" x14ac:dyDescent="0.25">
      <c r="A201" s="1"/>
      <c r="B201" s="1"/>
      <c r="C201" s="1"/>
      <c r="D201" s="1"/>
      <c r="E201" s="1" t="s">
        <v>4653</v>
      </c>
      <c r="F201" s="2">
        <v>45405</v>
      </c>
      <c r="G201" s="3">
        <v>56746</v>
      </c>
      <c r="H201" s="1"/>
      <c r="I201" s="1"/>
      <c r="J201" s="1" t="s">
        <v>4654</v>
      </c>
      <c r="K201" s="2">
        <v>45220</v>
      </c>
      <c r="L201" s="1" t="s">
        <v>4218</v>
      </c>
      <c r="M201" s="1" t="str">
        <f t="shared" si="15"/>
        <v>Infrastructure</v>
      </c>
      <c r="N201" s="1" t="s">
        <v>4222</v>
      </c>
      <c r="O201" s="1" t="s">
        <v>4338</v>
      </c>
      <c r="P201" s="1">
        <v>7495</v>
      </c>
      <c r="Q201" s="1">
        <v>1245367</v>
      </c>
      <c r="R201" s="1">
        <f t="shared" si="16"/>
        <v>29398</v>
      </c>
      <c r="S201" s="4">
        <v>670594.87883926579</v>
      </c>
      <c r="T201" s="4">
        <v>189399.11801009544</v>
      </c>
      <c r="U201" s="1">
        <f t="shared" si="17"/>
        <v>1215969</v>
      </c>
      <c r="V201" s="4">
        <f t="shared" si="18"/>
        <v>385373.00315063877</v>
      </c>
      <c r="W201" s="1" t="str">
        <f t="shared" si="19"/>
        <v>Favourable</v>
      </c>
    </row>
    <row r="202" spans="1:23" x14ac:dyDescent="0.25">
      <c r="A202" s="1"/>
      <c r="B202" s="1"/>
      <c r="C202" s="1"/>
      <c r="D202" s="1"/>
      <c r="E202" s="1" t="s">
        <v>4655</v>
      </c>
      <c r="F202" s="2">
        <v>44544</v>
      </c>
      <c r="G202" s="3">
        <v>92167</v>
      </c>
      <c r="H202" s="1"/>
      <c r="I202" s="1"/>
      <c r="J202" s="1" t="s">
        <v>4656</v>
      </c>
      <c r="K202" s="2">
        <v>44695</v>
      </c>
      <c r="L202" s="1" t="s">
        <v>4200</v>
      </c>
      <c r="M202" s="1" t="str">
        <f t="shared" si="15"/>
        <v>Social Services</v>
      </c>
      <c r="N202" s="1" t="s">
        <v>4205</v>
      </c>
      <c r="O202" s="1" t="s">
        <v>4217</v>
      </c>
      <c r="P202" s="1">
        <v>9482</v>
      </c>
      <c r="Q202" s="1">
        <v>2068235</v>
      </c>
      <c r="R202" s="1">
        <f t="shared" si="16"/>
        <v>48250</v>
      </c>
      <c r="S202" s="4">
        <v>92218.765078372744</v>
      </c>
      <c r="T202" s="4">
        <v>6351.0543722555203</v>
      </c>
      <c r="U202" s="1">
        <f t="shared" si="17"/>
        <v>2019985</v>
      </c>
      <c r="V202" s="4">
        <f t="shared" si="18"/>
        <v>1969665.1805493718</v>
      </c>
      <c r="W202" s="1" t="str">
        <f t="shared" si="19"/>
        <v>Favourable</v>
      </c>
    </row>
    <row r="203" spans="1:23" x14ac:dyDescent="0.25">
      <c r="A203" s="1"/>
      <c r="B203" s="1"/>
      <c r="C203" s="1"/>
      <c r="D203" s="1"/>
      <c r="E203" s="1" t="s">
        <v>4657</v>
      </c>
      <c r="F203" s="2">
        <v>44156</v>
      </c>
      <c r="G203" s="3">
        <v>55731</v>
      </c>
      <c r="H203" s="1"/>
      <c r="I203" s="1"/>
      <c r="J203" s="1" t="s">
        <v>4658</v>
      </c>
      <c r="K203" s="2">
        <v>45125</v>
      </c>
      <c r="L203" s="1" t="s">
        <v>4218</v>
      </c>
      <c r="M203" s="1" t="str">
        <f t="shared" si="15"/>
        <v>Infrastructure</v>
      </c>
      <c r="N203" s="1" t="s">
        <v>4205</v>
      </c>
      <c r="O203" s="1" t="s">
        <v>4241</v>
      </c>
      <c r="P203" s="1">
        <v>7345</v>
      </c>
      <c r="Q203" s="1">
        <v>2048023</v>
      </c>
      <c r="R203" s="1">
        <f t="shared" si="16"/>
        <v>49729</v>
      </c>
      <c r="S203" s="4">
        <v>1844253.7062330532</v>
      </c>
      <c r="T203" s="4">
        <v>90671.122745547051</v>
      </c>
      <c r="U203" s="1">
        <f t="shared" si="17"/>
        <v>1998294</v>
      </c>
      <c r="V203" s="4">
        <f t="shared" si="18"/>
        <v>113098.17102139979</v>
      </c>
      <c r="W203" s="1" t="str">
        <f t="shared" si="19"/>
        <v>Favourable</v>
      </c>
    </row>
    <row r="204" spans="1:23" x14ac:dyDescent="0.25">
      <c r="A204" s="1"/>
      <c r="B204" s="1"/>
      <c r="C204" s="1"/>
      <c r="D204" s="1"/>
      <c r="E204" s="1" t="s">
        <v>4659</v>
      </c>
      <c r="F204" s="2">
        <v>44951</v>
      </c>
      <c r="G204" s="3">
        <v>61524</v>
      </c>
      <c r="H204" s="1"/>
      <c r="I204" s="1"/>
      <c r="J204" s="1" t="s">
        <v>4660</v>
      </c>
      <c r="K204" s="2">
        <v>44407</v>
      </c>
      <c r="L204" s="1" t="s">
        <v>4218</v>
      </c>
      <c r="M204" s="1" t="str">
        <f t="shared" si="15"/>
        <v>Infrastructure</v>
      </c>
      <c r="N204" s="1" t="s">
        <v>4222</v>
      </c>
      <c r="O204" s="1" t="s">
        <v>4295</v>
      </c>
      <c r="P204" s="1">
        <v>5519</v>
      </c>
      <c r="Q204" s="1">
        <v>1899603</v>
      </c>
      <c r="R204" s="1">
        <f t="shared" si="16"/>
        <v>75906</v>
      </c>
      <c r="S204" s="4">
        <v>1078417.712546949</v>
      </c>
      <c r="T204" s="4">
        <v>416065.20414696768</v>
      </c>
      <c r="U204" s="1">
        <f t="shared" si="17"/>
        <v>1823697</v>
      </c>
      <c r="V204" s="4">
        <f t="shared" si="18"/>
        <v>405120.08330608322</v>
      </c>
      <c r="W204" s="1" t="str">
        <f t="shared" si="19"/>
        <v>Favourable</v>
      </c>
    </row>
    <row r="205" spans="1:23" x14ac:dyDescent="0.25">
      <c r="A205" s="1"/>
      <c r="B205" s="1"/>
      <c r="C205" s="1"/>
      <c r="D205" s="1"/>
      <c r="E205" s="1" t="s">
        <v>4661</v>
      </c>
      <c r="F205" s="2">
        <v>44681</v>
      </c>
      <c r="G205" s="3">
        <v>34053</v>
      </c>
      <c r="H205" s="1"/>
      <c r="I205" s="1"/>
      <c r="J205" s="1" t="s">
        <v>4662</v>
      </c>
      <c r="K205" s="2">
        <v>45251</v>
      </c>
      <c r="L205" s="1" t="s">
        <v>4218</v>
      </c>
      <c r="M205" s="1" t="str">
        <f t="shared" si="15"/>
        <v>Infrastructure</v>
      </c>
      <c r="N205" s="1" t="s">
        <v>4205</v>
      </c>
      <c r="O205" s="1" t="s">
        <v>4361</v>
      </c>
      <c r="P205" s="1">
        <v>8566</v>
      </c>
      <c r="Q205" s="1">
        <v>1366992</v>
      </c>
      <c r="R205" s="1">
        <f t="shared" si="16"/>
        <v>0</v>
      </c>
      <c r="S205" s="4">
        <v>957340.8401213024</v>
      </c>
      <c r="T205" s="4">
        <v>76195.804377448701</v>
      </c>
      <c r="U205" s="1">
        <f t="shared" si="17"/>
        <v>1366992</v>
      </c>
      <c r="V205" s="4">
        <f t="shared" si="18"/>
        <v>333455.35550124885</v>
      </c>
      <c r="W205" s="1" t="str">
        <f t="shared" si="19"/>
        <v>Favourable</v>
      </c>
    </row>
    <row r="206" spans="1:23" x14ac:dyDescent="0.25">
      <c r="A206" s="1"/>
      <c r="B206" s="1"/>
      <c r="C206" s="1"/>
      <c r="D206" s="1"/>
      <c r="E206" s="1" t="s">
        <v>4663</v>
      </c>
      <c r="F206" s="2">
        <v>44743</v>
      </c>
      <c r="G206" s="3">
        <v>76499</v>
      </c>
      <c r="H206" s="1"/>
      <c r="I206" s="1"/>
      <c r="J206" s="1" t="s">
        <v>4664</v>
      </c>
      <c r="K206" s="2">
        <v>45282</v>
      </c>
      <c r="L206" s="1" t="s">
        <v>4204</v>
      </c>
      <c r="M206" s="1" t="str">
        <f t="shared" si="15"/>
        <v>Education</v>
      </c>
      <c r="N206" s="1" t="s">
        <v>4205</v>
      </c>
      <c r="O206" s="1" t="s">
        <v>4374</v>
      </c>
      <c r="P206" s="1">
        <v>6085</v>
      </c>
      <c r="Q206" s="1">
        <v>1326044</v>
      </c>
      <c r="R206" s="1">
        <f t="shared" si="16"/>
        <v>0</v>
      </c>
      <c r="S206" s="4">
        <v>1097694.410011851</v>
      </c>
      <c r="T206" s="4">
        <v>20408.957401057534</v>
      </c>
      <c r="U206" s="1">
        <f t="shared" si="17"/>
        <v>1326044</v>
      </c>
      <c r="V206" s="4">
        <f t="shared" si="18"/>
        <v>207940.63258709153</v>
      </c>
      <c r="W206" s="1" t="str">
        <f t="shared" si="19"/>
        <v>Favourable</v>
      </c>
    </row>
    <row r="207" spans="1:23" x14ac:dyDescent="0.25">
      <c r="A207" s="1"/>
      <c r="B207" s="1"/>
      <c r="C207" s="1"/>
      <c r="D207" s="1"/>
      <c r="E207" s="1" t="s">
        <v>4665</v>
      </c>
      <c r="F207" s="2">
        <v>45305</v>
      </c>
      <c r="G207" s="3">
        <v>96465</v>
      </c>
      <c r="H207" s="1"/>
      <c r="I207" s="1"/>
      <c r="J207" s="1" t="s">
        <v>4666</v>
      </c>
      <c r="K207" s="2">
        <v>44893</v>
      </c>
      <c r="L207" s="1" t="s">
        <v>4200</v>
      </c>
      <c r="M207" s="1" t="str">
        <f t="shared" si="15"/>
        <v>Social Services</v>
      </c>
      <c r="N207" s="1" t="s">
        <v>4222</v>
      </c>
      <c r="O207" s="1" t="s">
        <v>4479</v>
      </c>
      <c r="P207" s="1">
        <v>8821</v>
      </c>
      <c r="Q207" s="1">
        <v>1670187</v>
      </c>
      <c r="R207" s="1">
        <f t="shared" si="16"/>
        <v>53606</v>
      </c>
      <c r="S207" s="4">
        <v>1329705.3450788518</v>
      </c>
      <c r="T207" s="4">
        <v>427699.29387963674</v>
      </c>
      <c r="U207" s="1">
        <f t="shared" si="17"/>
        <v>1616581</v>
      </c>
      <c r="V207" s="4">
        <f t="shared" si="18"/>
        <v>-87217.638958488591</v>
      </c>
      <c r="W207" s="1" t="str">
        <f t="shared" si="19"/>
        <v>Adverse</v>
      </c>
    </row>
    <row r="208" spans="1:23" x14ac:dyDescent="0.25">
      <c r="A208" s="1"/>
      <c r="B208" s="1"/>
      <c r="C208" s="1"/>
      <c r="D208" s="1"/>
      <c r="E208" s="1" t="s">
        <v>4667</v>
      </c>
      <c r="F208" s="2">
        <v>44005</v>
      </c>
      <c r="G208" s="3">
        <v>49813</v>
      </c>
      <c r="H208" s="1"/>
      <c r="I208" s="1"/>
      <c r="J208" s="1" t="s">
        <v>4668</v>
      </c>
      <c r="K208" s="2">
        <v>44609</v>
      </c>
      <c r="L208" s="1" t="s">
        <v>4216</v>
      </c>
      <c r="M208" s="1" t="str">
        <f t="shared" si="15"/>
        <v>Agricultural Extension</v>
      </c>
      <c r="N208" s="1" t="s">
        <v>4222</v>
      </c>
      <c r="O208" s="1" t="s">
        <v>4264</v>
      </c>
      <c r="P208" s="1">
        <v>8241</v>
      </c>
      <c r="Q208" s="1">
        <v>658029</v>
      </c>
      <c r="R208" s="1">
        <f t="shared" si="16"/>
        <v>0</v>
      </c>
      <c r="S208" s="4">
        <v>167261.03863292816</v>
      </c>
      <c r="T208" s="4">
        <v>212765.88468397481</v>
      </c>
      <c r="U208" s="1">
        <f t="shared" si="17"/>
        <v>658029</v>
      </c>
      <c r="V208" s="4">
        <f t="shared" si="18"/>
        <v>278002.07668309705</v>
      </c>
      <c r="W208" s="1" t="str">
        <f t="shared" si="19"/>
        <v>Favourable</v>
      </c>
    </row>
    <row r="209" spans="1:23" x14ac:dyDescent="0.25">
      <c r="A209" s="1"/>
      <c r="B209" s="1"/>
      <c r="C209" s="1"/>
      <c r="D209" s="1"/>
      <c r="E209" s="1" t="s">
        <v>4669</v>
      </c>
      <c r="F209" s="2">
        <v>44319</v>
      </c>
      <c r="G209" s="3">
        <v>54237</v>
      </c>
      <c r="H209" s="1"/>
      <c r="I209" s="1"/>
      <c r="J209" s="1" t="s">
        <v>4670</v>
      </c>
      <c r="K209" s="2">
        <v>45188</v>
      </c>
      <c r="L209" s="1" t="s">
        <v>4212</v>
      </c>
      <c r="M209" s="1" t="str">
        <f t="shared" si="15"/>
        <v>Agricultural Extension</v>
      </c>
      <c r="N209" s="1" t="s">
        <v>4210</v>
      </c>
      <c r="O209" s="1" t="s">
        <v>4217</v>
      </c>
      <c r="P209" s="1">
        <v>8711</v>
      </c>
      <c r="Q209" s="1">
        <v>857969</v>
      </c>
      <c r="R209" s="1">
        <f t="shared" si="16"/>
        <v>91003</v>
      </c>
      <c r="S209" s="4">
        <v>295931.83973970643</v>
      </c>
      <c r="T209" s="4">
        <v>33776.59287768331</v>
      </c>
      <c r="U209" s="1">
        <f t="shared" si="17"/>
        <v>766966</v>
      </c>
      <c r="V209" s="4">
        <f t="shared" si="18"/>
        <v>528260.56738261029</v>
      </c>
      <c r="W209" s="1" t="str">
        <f t="shared" si="19"/>
        <v>Favourable</v>
      </c>
    </row>
    <row r="210" spans="1:23" x14ac:dyDescent="0.25">
      <c r="A210" s="1"/>
      <c r="B210" s="1"/>
      <c r="C210" s="1"/>
      <c r="D210" s="1"/>
      <c r="E210" s="1" t="s">
        <v>4671</v>
      </c>
      <c r="F210" s="2">
        <v>44874</v>
      </c>
      <c r="G210" s="3">
        <v>62317</v>
      </c>
      <c r="H210" s="1"/>
      <c r="I210" s="1"/>
      <c r="J210" s="1" t="s">
        <v>4672</v>
      </c>
      <c r="K210" s="2">
        <v>44820</v>
      </c>
      <c r="L210" s="1" t="s">
        <v>4204</v>
      </c>
      <c r="M210" s="1" t="str">
        <f t="shared" si="15"/>
        <v>Education</v>
      </c>
      <c r="N210" s="1" t="s">
        <v>4210</v>
      </c>
      <c r="O210" s="1" t="s">
        <v>4298</v>
      </c>
      <c r="P210" s="1">
        <v>9145</v>
      </c>
      <c r="Q210" s="1">
        <v>1634452</v>
      </c>
      <c r="R210" s="1">
        <f t="shared" si="16"/>
        <v>35150</v>
      </c>
      <c r="S210" s="4">
        <v>121185.94366007537</v>
      </c>
      <c r="T210" s="4">
        <v>220621.56491550899</v>
      </c>
      <c r="U210" s="1">
        <f t="shared" si="17"/>
        <v>1599302</v>
      </c>
      <c r="V210" s="4">
        <f t="shared" si="18"/>
        <v>1292644.4914244157</v>
      </c>
      <c r="W210" s="1" t="str">
        <f t="shared" si="19"/>
        <v>Favourable</v>
      </c>
    </row>
    <row r="211" spans="1:23" x14ac:dyDescent="0.25">
      <c r="A211" s="1"/>
      <c r="B211" s="1"/>
      <c r="C211" s="1"/>
      <c r="D211" s="1"/>
      <c r="E211" s="1" t="s">
        <v>4673</v>
      </c>
      <c r="F211" s="2">
        <v>45144</v>
      </c>
      <c r="G211" s="3">
        <v>71929</v>
      </c>
      <c r="H211" s="1"/>
      <c r="I211" s="1"/>
      <c r="J211" s="1" t="s">
        <v>4674</v>
      </c>
      <c r="K211" s="2">
        <v>45310</v>
      </c>
      <c r="L211" s="1" t="s">
        <v>4212</v>
      </c>
      <c r="M211" s="1" t="str">
        <f t="shared" si="15"/>
        <v>Agricultural Extension</v>
      </c>
      <c r="N211" s="1" t="s">
        <v>4205</v>
      </c>
      <c r="O211" s="1" t="s">
        <v>4264</v>
      </c>
      <c r="P211" s="1">
        <v>7413</v>
      </c>
      <c r="Q211" s="1">
        <v>1529781</v>
      </c>
      <c r="R211" s="1">
        <f t="shared" si="16"/>
        <v>54935</v>
      </c>
      <c r="S211" s="4">
        <v>164705.03877415066</v>
      </c>
      <c r="T211" s="4">
        <v>159648.06730929867</v>
      </c>
      <c r="U211" s="1">
        <f t="shared" si="17"/>
        <v>1474846</v>
      </c>
      <c r="V211" s="4">
        <f t="shared" si="18"/>
        <v>1205427.8939165506</v>
      </c>
      <c r="W211" s="1" t="str">
        <f t="shared" si="19"/>
        <v>Favourable</v>
      </c>
    </row>
    <row r="212" spans="1:23" x14ac:dyDescent="0.25">
      <c r="A212" s="1"/>
      <c r="B212" s="1"/>
      <c r="C212" s="1"/>
      <c r="D212" s="1"/>
      <c r="E212" s="1" t="s">
        <v>4675</v>
      </c>
      <c r="F212" s="2">
        <v>44943</v>
      </c>
      <c r="G212" s="3">
        <v>55144</v>
      </c>
      <c r="H212" s="1"/>
      <c r="I212" s="1"/>
      <c r="J212" s="1" t="s">
        <v>4676</v>
      </c>
      <c r="K212" s="2">
        <v>45007</v>
      </c>
      <c r="L212" s="1" t="s">
        <v>4218</v>
      </c>
      <c r="M212" s="1" t="str">
        <f t="shared" si="15"/>
        <v>Infrastructure</v>
      </c>
      <c r="N212" s="1" t="s">
        <v>4210</v>
      </c>
      <c r="O212" s="1" t="s">
        <v>4476</v>
      </c>
      <c r="P212" s="1">
        <v>6394</v>
      </c>
      <c r="Q212" s="1">
        <v>878608</v>
      </c>
      <c r="R212" s="1">
        <f t="shared" si="16"/>
        <v>72532</v>
      </c>
      <c r="S212" s="4">
        <v>350941.6999764865</v>
      </c>
      <c r="T212" s="4">
        <v>75366.392620915649</v>
      </c>
      <c r="U212" s="1">
        <f t="shared" si="17"/>
        <v>806076</v>
      </c>
      <c r="V212" s="4">
        <f t="shared" si="18"/>
        <v>452299.90740259783</v>
      </c>
      <c r="W212" s="1" t="str">
        <f t="shared" si="19"/>
        <v>Favourable</v>
      </c>
    </row>
    <row r="213" spans="1:23" x14ac:dyDescent="0.25">
      <c r="A213" s="1"/>
      <c r="B213" s="1"/>
      <c r="C213" s="1"/>
      <c r="D213" s="1"/>
      <c r="E213" s="1" t="s">
        <v>4677</v>
      </c>
      <c r="F213" s="2">
        <v>45242</v>
      </c>
      <c r="G213" s="3">
        <v>85423</v>
      </c>
      <c r="H213" s="1"/>
      <c r="I213" s="1"/>
      <c r="J213" s="1" t="s">
        <v>4678</v>
      </c>
      <c r="K213" s="2">
        <v>45402</v>
      </c>
      <c r="L213" s="1" t="s">
        <v>4216</v>
      </c>
      <c r="M213" s="1" t="str">
        <f t="shared" si="15"/>
        <v>Agricultural Extension</v>
      </c>
      <c r="N213" s="1" t="s">
        <v>4205</v>
      </c>
      <c r="O213" s="1" t="s">
        <v>4267</v>
      </c>
      <c r="P213" s="1">
        <v>7510</v>
      </c>
      <c r="Q213" s="1">
        <v>2073837</v>
      </c>
      <c r="R213" s="1">
        <f t="shared" si="16"/>
        <v>0</v>
      </c>
      <c r="S213" s="4">
        <v>37694.677427992145</v>
      </c>
      <c r="T213" s="4">
        <v>537312.16185341554</v>
      </c>
      <c r="U213" s="1">
        <f t="shared" si="17"/>
        <v>2073837</v>
      </c>
      <c r="V213" s="4">
        <f t="shared" si="18"/>
        <v>1498830.1607185923</v>
      </c>
      <c r="W213" s="1" t="str">
        <f t="shared" si="19"/>
        <v>Favourable</v>
      </c>
    </row>
    <row r="214" spans="1:23" x14ac:dyDescent="0.25">
      <c r="A214" s="1"/>
      <c r="B214" s="1"/>
      <c r="C214" s="1"/>
      <c r="D214" s="1"/>
      <c r="E214" s="1" t="s">
        <v>4679</v>
      </c>
      <c r="F214" s="2">
        <v>44042</v>
      </c>
      <c r="G214" s="3">
        <v>10296</v>
      </c>
      <c r="H214" s="1"/>
      <c r="I214" s="1"/>
      <c r="J214" s="1" t="s">
        <v>4680</v>
      </c>
      <c r="K214" s="2">
        <v>45285</v>
      </c>
      <c r="L214" s="1" t="s">
        <v>4218</v>
      </c>
      <c r="M214" s="1" t="str">
        <f t="shared" si="15"/>
        <v>Infrastructure</v>
      </c>
      <c r="N214" s="1" t="s">
        <v>4205</v>
      </c>
      <c r="O214" s="1" t="s">
        <v>4267</v>
      </c>
      <c r="P214" s="1">
        <v>6584</v>
      </c>
      <c r="Q214" s="1">
        <v>1439966</v>
      </c>
      <c r="R214" s="1">
        <f t="shared" si="16"/>
        <v>50476</v>
      </c>
      <c r="S214" s="4">
        <v>858947.49027612037</v>
      </c>
      <c r="T214" s="4">
        <v>306562.59915705828</v>
      </c>
      <c r="U214" s="1">
        <f t="shared" si="17"/>
        <v>1389490</v>
      </c>
      <c r="V214" s="4">
        <f t="shared" si="18"/>
        <v>274455.91056682123</v>
      </c>
      <c r="W214" s="1" t="str">
        <f t="shared" si="19"/>
        <v>Favourable</v>
      </c>
    </row>
    <row r="215" spans="1:23" x14ac:dyDescent="0.25">
      <c r="A215" s="1"/>
      <c r="B215" s="1"/>
      <c r="C215" s="1"/>
      <c r="D215" s="1"/>
      <c r="E215" s="1" t="s">
        <v>4681</v>
      </c>
      <c r="F215" s="2">
        <v>44192</v>
      </c>
      <c r="G215" s="3">
        <v>51472</v>
      </c>
      <c r="H215" s="1"/>
      <c r="I215" s="1"/>
      <c r="J215" s="1" t="s">
        <v>4682</v>
      </c>
      <c r="K215" s="2">
        <v>45130</v>
      </c>
      <c r="L215" s="1" t="s">
        <v>4218</v>
      </c>
      <c r="M215" s="1" t="str">
        <f t="shared" si="15"/>
        <v>Infrastructure</v>
      </c>
      <c r="N215" s="1" t="s">
        <v>4205</v>
      </c>
      <c r="O215" s="1" t="s">
        <v>4479</v>
      </c>
      <c r="P215" s="1">
        <v>5988</v>
      </c>
      <c r="Q215" s="1">
        <v>822137</v>
      </c>
      <c r="R215" s="1">
        <f t="shared" si="16"/>
        <v>25874</v>
      </c>
      <c r="S215" s="4">
        <v>385521.31043788657</v>
      </c>
      <c r="T215" s="4">
        <v>252568.31313800425</v>
      </c>
      <c r="U215" s="1">
        <f t="shared" si="17"/>
        <v>796263</v>
      </c>
      <c r="V215" s="4">
        <f t="shared" si="18"/>
        <v>184047.37642410921</v>
      </c>
      <c r="W215" s="1" t="str">
        <f t="shared" si="19"/>
        <v>Favourable</v>
      </c>
    </row>
    <row r="216" spans="1:23" x14ac:dyDescent="0.25">
      <c r="A216" s="1"/>
      <c r="B216" s="1"/>
      <c r="C216" s="1"/>
      <c r="D216" s="1"/>
      <c r="E216" s="1" t="s">
        <v>4683</v>
      </c>
      <c r="F216" s="2">
        <v>44548</v>
      </c>
      <c r="G216" s="3">
        <v>81597</v>
      </c>
      <c r="H216" s="1"/>
      <c r="I216" s="1"/>
      <c r="J216" s="1" t="s">
        <v>4684</v>
      </c>
      <c r="K216" s="2">
        <v>43962</v>
      </c>
      <c r="L216" s="1" t="s">
        <v>4204</v>
      </c>
      <c r="M216" s="1" t="str">
        <f t="shared" si="15"/>
        <v>Education</v>
      </c>
      <c r="N216" s="1" t="s">
        <v>4210</v>
      </c>
      <c r="O216" s="1" t="s">
        <v>4279</v>
      </c>
      <c r="P216" s="1">
        <v>5674</v>
      </c>
      <c r="Q216" s="1">
        <v>862906</v>
      </c>
      <c r="R216" s="1">
        <f t="shared" si="16"/>
        <v>0</v>
      </c>
      <c r="S216" s="4">
        <v>658324.43357840134</v>
      </c>
      <c r="T216" s="4">
        <v>247658.22897375937</v>
      </c>
      <c r="U216" s="1">
        <f t="shared" si="17"/>
        <v>862906</v>
      </c>
      <c r="V216" s="4">
        <f t="shared" si="18"/>
        <v>-43076.662552160677</v>
      </c>
      <c r="W216" s="1" t="str">
        <f t="shared" si="19"/>
        <v>Adverse</v>
      </c>
    </row>
    <row r="217" spans="1:23" x14ac:dyDescent="0.25">
      <c r="A217" s="1"/>
      <c r="B217" s="1"/>
      <c r="C217" s="1"/>
      <c r="D217" s="1"/>
      <c r="E217" s="1" t="s">
        <v>4685</v>
      </c>
      <c r="F217" s="2">
        <v>44345</v>
      </c>
      <c r="G217" s="3">
        <v>10452</v>
      </c>
      <c r="H217" s="1"/>
      <c r="I217" s="1"/>
      <c r="J217" s="1" t="s">
        <v>4686</v>
      </c>
      <c r="K217" s="2">
        <v>44968</v>
      </c>
      <c r="L217" s="1" t="s">
        <v>4204</v>
      </c>
      <c r="M217" s="1" t="str">
        <f t="shared" si="15"/>
        <v>Education</v>
      </c>
      <c r="N217" s="1" t="s">
        <v>4222</v>
      </c>
      <c r="O217" s="1" t="s">
        <v>4267</v>
      </c>
      <c r="P217" s="1">
        <v>5796</v>
      </c>
      <c r="Q217" s="1">
        <v>1679657</v>
      </c>
      <c r="R217" s="1">
        <f t="shared" si="16"/>
        <v>32739</v>
      </c>
      <c r="S217" s="4">
        <v>110667.5171787327</v>
      </c>
      <c r="T217" s="4">
        <v>516246.05119716859</v>
      </c>
      <c r="U217" s="1">
        <f t="shared" si="17"/>
        <v>1646918</v>
      </c>
      <c r="V217" s="4">
        <f t="shared" si="18"/>
        <v>1052743.4316240987</v>
      </c>
      <c r="W217" s="1" t="str">
        <f t="shared" si="19"/>
        <v>Favourable</v>
      </c>
    </row>
    <row r="218" spans="1:23" x14ac:dyDescent="0.25">
      <c r="A218" s="1"/>
      <c r="B218" s="1"/>
      <c r="C218" s="1"/>
      <c r="D218" s="1"/>
      <c r="E218" s="1" t="s">
        <v>4687</v>
      </c>
      <c r="F218" s="2">
        <v>44638</v>
      </c>
      <c r="G218" s="3">
        <v>61706</v>
      </c>
      <c r="H218" s="1"/>
      <c r="I218" s="1"/>
      <c r="J218" s="1" t="s">
        <v>4688</v>
      </c>
      <c r="K218" s="2">
        <v>44392</v>
      </c>
      <c r="L218" s="1" t="s">
        <v>4204</v>
      </c>
      <c r="M218" s="1" t="str">
        <f t="shared" si="15"/>
        <v>Education</v>
      </c>
      <c r="N218" s="1" t="s">
        <v>4205</v>
      </c>
      <c r="O218" s="1" t="s">
        <v>4441</v>
      </c>
      <c r="P218" s="1">
        <v>6350</v>
      </c>
      <c r="Q218" s="1">
        <v>2276976</v>
      </c>
      <c r="R218" s="1">
        <f t="shared" si="16"/>
        <v>25048</v>
      </c>
      <c r="S218" s="4">
        <v>633948.06019690225</v>
      </c>
      <c r="T218" s="4">
        <v>68366.353613644766</v>
      </c>
      <c r="U218" s="1">
        <f t="shared" si="17"/>
        <v>2251928</v>
      </c>
      <c r="V218" s="4">
        <f t="shared" si="18"/>
        <v>1574661.586189453</v>
      </c>
      <c r="W218" s="1" t="str">
        <f t="shared" si="19"/>
        <v>Favourable</v>
      </c>
    </row>
    <row r="219" spans="1:23" x14ac:dyDescent="0.25">
      <c r="A219" s="1"/>
      <c r="B219" s="1"/>
      <c r="C219" s="1"/>
      <c r="D219" s="1"/>
      <c r="E219" s="1" t="s">
        <v>4689</v>
      </c>
      <c r="F219" s="2">
        <v>44548</v>
      </c>
      <c r="G219" s="3">
        <v>98824</v>
      </c>
      <c r="H219" s="1"/>
      <c r="I219" s="1"/>
      <c r="J219" s="1" t="s">
        <v>4690</v>
      </c>
      <c r="K219" s="2">
        <v>45191</v>
      </c>
      <c r="L219" s="1" t="s">
        <v>4204</v>
      </c>
      <c r="M219" s="1" t="str">
        <f t="shared" si="15"/>
        <v>Education</v>
      </c>
      <c r="N219" s="1" t="s">
        <v>4210</v>
      </c>
      <c r="O219" s="1" t="s">
        <v>4314</v>
      </c>
      <c r="P219" s="1">
        <v>6481</v>
      </c>
      <c r="Q219" s="1">
        <v>1374011</v>
      </c>
      <c r="R219" s="1">
        <f t="shared" si="16"/>
        <v>46598</v>
      </c>
      <c r="S219" s="4">
        <v>708872.42564889172</v>
      </c>
      <c r="T219" s="4">
        <v>329197.10860217694</v>
      </c>
      <c r="U219" s="1">
        <f t="shared" si="17"/>
        <v>1327413</v>
      </c>
      <c r="V219" s="4">
        <f t="shared" si="18"/>
        <v>335941.46574893128</v>
      </c>
      <c r="W219" s="1" t="str">
        <f t="shared" si="19"/>
        <v>Favourable</v>
      </c>
    </row>
    <row r="220" spans="1:23" x14ac:dyDescent="0.25">
      <c r="A220" s="1"/>
      <c r="B220" s="1"/>
      <c r="C220" s="1"/>
      <c r="D220" s="1"/>
      <c r="E220" s="1" t="s">
        <v>4691</v>
      </c>
      <c r="F220" s="2">
        <v>43992</v>
      </c>
      <c r="G220" s="3">
        <v>80229</v>
      </c>
      <c r="H220" s="1"/>
      <c r="I220" s="1"/>
      <c r="J220" s="1" t="s">
        <v>4692</v>
      </c>
      <c r="K220" s="2">
        <v>44794</v>
      </c>
      <c r="L220" s="1" t="s">
        <v>4218</v>
      </c>
      <c r="M220" s="1" t="str">
        <f t="shared" si="15"/>
        <v>Infrastructure</v>
      </c>
      <c r="N220" s="1" t="s">
        <v>4222</v>
      </c>
      <c r="O220" s="1" t="s">
        <v>4206</v>
      </c>
      <c r="P220" s="1">
        <v>6488</v>
      </c>
      <c r="Q220" s="1">
        <v>1273535</v>
      </c>
      <c r="R220" s="1">
        <f t="shared" si="16"/>
        <v>0</v>
      </c>
      <c r="S220" s="4">
        <v>743451.24321956933</v>
      </c>
      <c r="T220" s="4">
        <v>268921.28445245739</v>
      </c>
      <c r="U220" s="1">
        <f t="shared" si="17"/>
        <v>1273535</v>
      </c>
      <c r="V220" s="4">
        <f t="shared" si="18"/>
        <v>261162.47232797323</v>
      </c>
      <c r="W220" s="1" t="str">
        <f t="shared" si="19"/>
        <v>Favourable</v>
      </c>
    </row>
    <row r="221" spans="1:23" x14ac:dyDescent="0.25">
      <c r="A221" s="1"/>
      <c r="B221" s="1"/>
      <c r="C221" s="1"/>
      <c r="D221" s="1"/>
      <c r="E221" s="1" t="s">
        <v>4693</v>
      </c>
      <c r="F221" s="2">
        <v>44542</v>
      </c>
      <c r="G221" s="3">
        <v>46095</v>
      </c>
      <c r="H221" s="1"/>
      <c r="I221" s="1"/>
      <c r="J221" s="1" t="s">
        <v>4694</v>
      </c>
      <c r="K221" s="2">
        <v>44109</v>
      </c>
      <c r="L221" s="1" t="s">
        <v>4200</v>
      </c>
      <c r="M221" s="1" t="str">
        <f t="shared" si="15"/>
        <v>Social Services</v>
      </c>
      <c r="N221" s="1" t="s">
        <v>4205</v>
      </c>
      <c r="O221" s="1" t="s">
        <v>4311</v>
      </c>
      <c r="P221" s="1">
        <v>7537</v>
      </c>
      <c r="Q221" s="1">
        <v>1529758</v>
      </c>
      <c r="R221" s="1">
        <f t="shared" si="16"/>
        <v>50450</v>
      </c>
      <c r="S221" s="4">
        <v>669490.45135127835</v>
      </c>
      <c r="T221" s="4">
        <v>223538.3470573283</v>
      </c>
      <c r="U221" s="1">
        <f t="shared" si="17"/>
        <v>1479308</v>
      </c>
      <c r="V221" s="4">
        <f t="shared" si="18"/>
        <v>636729.20159139333</v>
      </c>
      <c r="W221" s="1" t="str">
        <f t="shared" si="19"/>
        <v>Favourable</v>
      </c>
    </row>
    <row r="222" spans="1:23" x14ac:dyDescent="0.25">
      <c r="A222" s="1"/>
      <c r="B222" s="1"/>
      <c r="C222" s="1"/>
      <c r="D222" s="1"/>
      <c r="E222" s="1" t="s">
        <v>4695</v>
      </c>
      <c r="F222" s="2">
        <v>45286</v>
      </c>
      <c r="G222" s="3">
        <v>11733</v>
      </c>
      <c r="H222" s="1"/>
      <c r="I222" s="1"/>
      <c r="J222" s="1" t="s">
        <v>4696</v>
      </c>
      <c r="K222" s="2">
        <v>45362</v>
      </c>
      <c r="L222" s="1" t="s">
        <v>4200</v>
      </c>
      <c r="M222" s="1" t="str">
        <f t="shared" si="15"/>
        <v>Social Services</v>
      </c>
      <c r="N222" s="1" t="s">
        <v>4222</v>
      </c>
      <c r="O222" s="1" t="s">
        <v>4244</v>
      </c>
      <c r="P222" s="1">
        <v>9454</v>
      </c>
      <c r="Q222" s="1">
        <v>1579082</v>
      </c>
      <c r="R222" s="1">
        <f t="shared" si="16"/>
        <v>28714</v>
      </c>
      <c r="S222" s="4">
        <v>844117.40079888632</v>
      </c>
      <c r="T222" s="4">
        <v>28760.480361164606</v>
      </c>
      <c r="U222" s="1">
        <f t="shared" si="17"/>
        <v>1550368</v>
      </c>
      <c r="V222" s="4">
        <f t="shared" si="18"/>
        <v>706204.11883994914</v>
      </c>
      <c r="W222" s="1" t="str">
        <f t="shared" si="19"/>
        <v>Favourable</v>
      </c>
    </row>
    <row r="223" spans="1:23" x14ac:dyDescent="0.25">
      <c r="A223" s="1"/>
      <c r="B223" s="1"/>
      <c r="C223" s="1"/>
      <c r="D223" s="1"/>
      <c r="E223" s="1" t="s">
        <v>4697</v>
      </c>
      <c r="F223" s="2">
        <v>44637</v>
      </c>
      <c r="G223" s="3">
        <v>64037</v>
      </c>
      <c r="H223" s="1"/>
      <c r="I223" s="1"/>
      <c r="J223" s="1" t="s">
        <v>4698</v>
      </c>
      <c r="K223" s="2">
        <v>44600</v>
      </c>
      <c r="L223" s="1" t="s">
        <v>4218</v>
      </c>
      <c r="M223" s="1" t="str">
        <f t="shared" si="15"/>
        <v>Infrastructure</v>
      </c>
      <c r="N223" s="1" t="s">
        <v>4205</v>
      </c>
      <c r="O223" s="1" t="s">
        <v>4438</v>
      </c>
      <c r="P223" s="1">
        <v>7567</v>
      </c>
      <c r="Q223" s="1">
        <v>880630</v>
      </c>
      <c r="R223" s="1">
        <f t="shared" si="16"/>
        <v>0</v>
      </c>
      <c r="S223" s="4">
        <v>181375.32422453925</v>
      </c>
      <c r="T223" s="4">
        <v>177733.48922889135</v>
      </c>
      <c r="U223" s="1">
        <f t="shared" si="17"/>
        <v>880630</v>
      </c>
      <c r="V223" s="4">
        <f t="shared" si="18"/>
        <v>521521.1865465694</v>
      </c>
      <c r="W223" s="1" t="str">
        <f t="shared" si="19"/>
        <v>Favourable</v>
      </c>
    </row>
    <row r="224" spans="1:23" x14ac:dyDescent="0.25">
      <c r="A224" s="1"/>
      <c r="B224" s="1"/>
      <c r="C224" s="1"/>
      <c r="D224" s="1"/>
      <c r="E224" s="1" t="s">
        <v>4699</v>
      </c>
      <c r="F224" s="2">
        <v>44981</v>
      </c>
      <c r="G224" s="3">
        <v>72689</v>
      </c>
      <c r="H224" s="1"/>
      <c r="I224" s="1"/>
      <c r="J224" s="1" t="s">
        <v>4700</v>
      </c>
      <c r="K224" s="2">
        <v>45041</v>
      </c>
      <c r="L224" s="1" t="s">
        <v>4200</v>
      </c>
      <c r="M224" s="1" t="str">
        <f t="shared" si="15"/>
        <v>Social Services</v>
      </c>
      <c r="N224" s="1" t="s">
        <v>4210</v>
      </c>
      <c r="O224" s="1" t="s">
        <v>4330</v>
      </c>
      <c r="P224" s="1">
        <v>8175</v>
      </c>
      <c r="Q224" s="1">
        <v>2258897</v>
      </c>
      <c r="R224" s="1">
        <f t="shared" si="16"/>
        <v>0</v>
      </c>
      <c r="S224" s="4">
        <v>1804202.359209059</v>
      </c>
      <c r="T224" s="4">
        <v>556595.39306417073</v>
      </c>
      <c r="U224" s="1">
        <f t="shared" si="17"/>
        <v>2258897</v>
      </c>
      <c r="V224" s="4">
        <f t="shared" si="18"/>
        <v>-101900.75227322988</v>
      </c>
      <c r="W224" s="1" t="str">
        <f t="shared" si="19"/>
        <v>Adverse</v>
      </c>
    </row>
    <row r="225" spans="1:23" x14ac:dyDescent="0.25">
      <c r="A225" s="1"/>
      <c r="B225" s="1"/>
      <c r="C225" s="1"/>
      <c r="D225" s="1"/>
      <c r="E225" s="1" t="s">
        <v>4701</v>
      </c>
      <c r="F225" s="2">
        <v>44129</v>
      </c>
      <c r="G225" s="3">
        <v>31129</v>
      </c>
      <c r="H225" s="1"/>
      <c r="I225" s="1"/>
      <c r="J225" s="1" t="s">
        <v>4702</v>
      </c>
      <c r="K225" s="2">
        <v>44964</v>
      </c>
      <c r="L225" s="1" t="s">
        <v>4212</v>
      </c>
      <c r="M225" s="1" t="str">
        <f t="shared" si="15"/>
        <v>Agricultural Extension</v>
      </c>
      <c r="N225" s="1" t="s">
        <v>4210</v>
      </c>
      <c r="O225" s="1" t="s">
        <v>4226</v>
      </c>
      <c r="P225" s="1">
        <v>5558</v>
      </c>
      <c r="Q225" s="1">
        <v>1282626</v>
      </c>
      <c r="R225" s="1">
        <f t="shared" si="16"/>
        <v>35036</v>
      </c>
      <c r="S225" s="4">
        <v>48168.513569426759</v>
      </c>
      <c r="T225" s="4">
        <v>328018.48302743089</v>
      </c>
      <c r="U225" s="1">
        <f t="shared" si="17"/>
        <v>1247590</v>
      </c>
      <c r="V225" s="4">
        <f t="shared" si="18"/>
        <v>906439.00340314233</v>
      </c>
      <c r="W225" s="1" t="str">
        <f t="shared" si="19"/>
        <v>Favourable</v>
      </c>
    </row>
    <row r="226" spans="1:23" x14ac:dyDescent="0.25">
      <c r="A226" s="1"/>
      <c r="B226" s="1"/>
      <c r="C226" s="1"/>
      <c r="D226" s="1"/>
      <c r="E226" s="1" t="s">
        <v>4703</v>
      </c>
      <c r="F226" s="2">
        <v>44688</v>
      </c>
      <c r="G226" s="3">
        <v>67212</v>
      </c>
      <c r="H226" s="1"/>
      <c r="I226" s="1"/>
      <c r="J226" s="1" t="s">
        <v>4704</v>
      </c>
      <c r="K226" s="2">
        <v>44609</v>
      </c>
      <c r="L226" s="1" t="s">
        <v>4204</v>
      </c>
      <c r="M226" s="1" t="str">
        <f t="shared" si="15"/>
        <v>Education</v>
      </c>
      <c r="N226" s="1" t="s">
        <v>4210</v>
      </c>
      <c r="O226" s="1" t="s">
        <v>4421</v>
      </c>
      <c r="P226" s="1">
        <v>6428</v>
      </c>
      <c r="Q226" s="1">
        <v>1633849</v>
      </c>
      <c r="R226" s="1">
        <f t="shared" si="16"/>
        <v>26639</v>
      </c>
      <c r="S226" s="4">
        <v>403049.74352891295</v>
      </c>
      <c r="T226" s="4">
        <v>407278.50203430216</v>
      </c>
      <c r="U226" s="1">
        <f t="shared" si="17"/>
        <v>1607210</v>
      </c>
      <c r="V226" s="4">
        <f t="shared" si="18"/>
        <v>823520.75443678489</v>
      </c>
      <c r="W226" s="1" t="str">
        <f t="shared" si="19"/>
        <v>Favourable</v>
      </c>
    </row>
    <row r="227" spans="1:23" x14ac:dyDescent="0.25">
      <c r="A227" s="1"/>
      <c r="B227" s="1"/>
      <c r="C227" s="1"/>
      <c r="D227" s="1"/>
      <c r="E227" s="1" t="s">
        <v>4705</v>
      </c>
      <c r="F227" s="2">
        <v>45167</v>
      </c>
      <c r="G227" s="3">
        <v>62253</v>
      </c>
      <c r="H227" s="1"/>
      <c r="I227" s="1"/>
      <c r="J227" s="1" t="s">
        <v>4706</v>
      </c>
      <c r="K227" s="2">
        <v>45060</v>
      </c>
      <c r="L227" s="1" t="s">
        <v>4200</v>
      </c>
      <c r="M227" s="1" t="str">
        <f t="shared" si="15"/>
        <v>Social Services</v>
      </c>
      <c r="N227" s="1" t="s">
        <v>4222</v>
      </c>
      <c r="O227" s="1" t="s">
        <v>4237</v>
      </c>
      <c r="P227" s="1">
        <v>7981</v>
      </c>
      <c r="Q227" s="1">
        <v>1675648</v>
      </c>
      <c r="R227" s="1">
        <f t="shared" si="16"/>
        <v>11319</v>
      </c>
      <c r="S227" s="4">
        <v>1077615.7216253297</v>
      </c>
      <c r="T227" s="4">
        <v>504422.87090839102</v>
      </c>
      <c r="U227" s="1">
        <f t="shared" si="17"/>
        <v>1664329</v>
      </c>
      <c r="V227" s="4">
        <f t="shared" si="18"/>
        <v>93609.407466279343</v>
      </c>
      <c r="W227" s="1" t="str">
        <f t="shared" si="19"/>
        <v>Favourable</v>
      </c>
    </row>
    <row r="228" spans="1:23" x14ac:dyDescent="0.25">
      <c r="A228" s="1"/>
      <c r="B228" s="1"/>
      <c r="C228" s="1"/>
      <c r="D228" s="1"/>
      <c r="E228" s="1" t="s">
        <v>4707</v>
      </c>
      <c r="F228" s="2">
        <v>44291</v>
      </c>
      <c r="G228" s="3">
        <v>82456</v>
      </c>
      <c r="H228" s="1"/>
      <c r="I228" s="1"/>
      <c r="J228" s="1" t="s">
        <v>4708</v>
      </c>
      <c r="K228" s="2">
        <v>44985</v>
      </c>
      <c r="L228" s="1" t="s">
        <v>4212</v>
      </c>
      <c r="M228" s="1" t="str">
        <f t="shared" si="15"/>
        <v>Agricultural Extension</v>
      </c>
      <c r="N228" s="1" t="s">
        <v>4205</v>
      </c>
      <c r="O228" s="1" t="s">
        <v>4335</v>
      </c>
      <c r="P228" s="1">
        <v>5666</v>
      </c>
      <c r="Q228" s="1">
        <v>2083374</v>
      </c>
      <c r="R228" s="1">
        <f t="shared" si="16"/>
        <v>0</v>
      </c>
      <c r="S228" s="4">
        <v>496898.42971592327</v>
      </c>
      <c r="T228" s="4">
        <v>221008.97615127009</v>
      </c>
      <c r="U228" s="1">
        <f t="shared" si="17"/>
        <v>2083374</v>
      </c>
      <c r="V228" s="4">
        <f t="shared" si="18"/>
        <v>1365466.5941328066</v>
      </c>
      <c r="W228" s="1" t="str">
        <f t="shared" si="19"/>
        <v>Favourable</v>
      </c>
    </row>
    <row r="229" spans="1:23" x14ac:dyDescent="0.25">
      <c r="A229" s="1"/>
      <c r="B229" s="1"/>
      <c r="C229" s="1"/>
      <c r="D229" s="1"/>
      <c r="E229" s="1" t="s">
        <v>4709</v>
      </c>
      <c r="F229" s="2">
        <v>44911</v>
      </c>
      <c r="G229" s="3">
        <v>83342</v>
      </c>
      <c r="H229" s="1"/>
      <c r="I229" s="1"/>
      <c r="J229" s="1" t="s">
        <v>4710</v>
      </c>
      <c r="K229" s="2">
        <v>43903</v>
      </c>
      <c r="L229" s="1" t="s">
        <v>4204</v>
      </c>
      <c r="M229" s="1" t="str">
        <f t="shared" si="15"/>
        <v>Education</v>
      </c>
      <c r="N229" s="1" t="s">
        <v>4205</v>
      </c>
      <c r="O229" s="1" t="s">
        <v>4345</v>
      </c>
      <c r="P229" s="1">
        <v>8224</v>
      </c>
      <c r="Q229" s="1">
        <v>2283229</v>
      </c>
      <c r="R229" s="1">
        <f t="shared" si="16"/>
        <v>47731</v>
      </c>
      <c r="S229" s="4">
        <v>2013563.6062959933</v>
      </c>
      <c r="T229" s="4">
        <v>513490.39841704816</v>
      </c>
      <c r="U229" s="1">
        <f t="shared" si="17"/>
        <v>2235498</v>
      </c>
      <c r="V229" s="4">
        <f t="shared" si="18"/>
        <v>-243825.00471304171</v>
      </c>
      <c r="W229" s="1" t="str">
        <f t="shared" si="19"/>
        <v>Adverse</v>
      </c>
    </row>
    <row r="230" spans="1:23" x14ac:dyDescent="0.25">
      <c r="A230" s="1"/>
      <c r="B230" s="1"/>
      <c r="C230" s="1"/>
      <c r="D230" s="1"/>
      <c r="E230" s="1" t="s">
        <v>4711</v>
      </c>
      <c r="F230" s="2">
        <v>44405</v>
      </c>
      <c r="G230" s="3">
        <v>82953</v>
      </c>
      <c r="H230" s="1"/>
      <c r="I230" s="1"/>
      <c r="J230" s="1" t="s">
        <v>4712</v>
      </c>
      <c r="K230" s="2">
        <v>44596</v>
      </c>
      <c r="L230" s="1" t="s">
        <v>4218</v>
      </c>
      <c r="M230" s="1" t="str">
        <f t="shared" si="15"/>
        <v>Infrastructure</v>
      </c>
      <c r="N230" s="1" t="s">
        <v>4210</v>
      </c>
      <c r="O230" s="1" t="s">
        <v>4335</v>
      </c>
      <c r="P230" s="1">
        <v>9005</v>
      </c>
      <c r="Q230" s="1">
        <v>1124555</v>
      </c>
      <c r="R230" s="1">
        <f t="shared" si="16"/>
        <v>51309</v>
      </c>
      <c r="S230" s="4">
        <v>205722.87857694781</v>
      </c>
      <c r="T230" s="4">
        <v>26691.549873556392</v>
      </c>
      <c r="U230" s="1">
        <f t="shared" si="17"/>
        <v>1073246</v>
      </c>
      <c r="V230" s="4">
        <f t="shared" si="18"/>
        <v>892140.5715494958</v>
      </c>
      <c r="W230" s="1" t="str">
        <f t="shared" si="19"/>
        <v>Favourable</v>
      </c>
    </row>
    <row r="231" spans="1:23" x14ac:dyDescent="0.25">
      <c r="A231" s="1"/>
      <c r="B231" s="1"/>
      <c r="C231" s="1"/>
      <c r="D231" s="1"/>
      <c r="E231" s="1" t="s">
        <v>4713</v>
      </c>
      <c r="F231" s="2">
        <v>45226</v>
      </c>
      <c r="G231" s="3">
        <v>48082</v>
      </c>
      <c r="H231" s="1"/>
      <c r="I231" s="1"/>
      <c r="J231" s="1" t="s">
        <v>4714</v>
      </c>
      <c r="K231" s="2">
        <v>44580</v>
      </c>
      <c r="L231" s="1" t="s">
        <v>4200</v>
      </c>
      <c r="M231" s="1" t="str">
        <f t="shared" si="15"/>
        <v>Social Services</v>
      </c>
      <c r="N231" s="1" t="s">
        <v>4205</v>
      </c>
      <c r="O231" s="1" t="s">
        <v>4270</v>
      </c>
      <c r="P231" s="1">
        <v>8386</v>
      </c>
      <c r="Q231" s="1">
        <v>1918974</v>
      </c>
      <c r="R231" s="1">
        <f t="shared" si="16"/>
        <v>41262</v>
      </c>
      <c r="S231" s="4">
        <v>1866327.296001731</v>
      </c>
      <c r="T231" s="4">
        <v>187417.26475848057</v>
      </c>
      <c r="U231" s="1">
        <f t="shared" si="17"/>
        <v>1877712</v>
      </c>
      <c r="V231" s="4">
        <f t="shared" si="18"/>
        <v>-134770.56076021143</v>
      </c>
      <c r="W231" s="1" t="str">
        <f t="shared" si="19"/>
        <v>Adverse</v>
      </c>
    </row>
    <row r="232" spans="1:23" x14ac:dyDescent="0.25">
      <c r="A232" s="1"/>
      <c r="B232" s="1"/>
      <c r="C232" s="1"/>
      <c r="D232" s="1"/>
      <c r="E232" s="1" t="s">
        <v>4715</v>
      </c>
      <c r="F232" s="2">
        <v>44860</v>
      </c>
      <c r="G232" s="3">
        <v>55505</v>
      </c>
      <c r="H232" s="1"/>
      <c r="I232" s="1"/>
      <c r="J232" s="1" t="s">
        <v>4716</v>
      </c>
      <c r="K232" s="2">
        <v>43950</v>
      </c>
      <c r="L232" s="1" t="s">
        <v>4218</v>
      </c>
      <c r="M232" s="1" t="str">
        <f t="shared" si="15"/>
        <v>Infrastructure</v>
      </c>
      <c r="N232" s="1" t="s">
        <v>4222</v>
      </c>
      <c r="O232" s="1" t="s">
        <v>4314</v>
      </c>
      <c r="P232" s="1">
        <v>6304</v>
      </c>
      <c r="Q232" s="1">
        <v>2262863</v>
      </c>
      <c r="R232" s="1">
        <f t="shared" si="16"/>
        <v>36392</v>
      </c>
      <c r="S232" s="4">
        <v>313859.81754966034</v>
      </c>
      <c r="T232" s="4">
        <v>290646.8364539452</v>
      </c>
      <c r="U232" s="1">
        <f t="shared" si="17"/>
        <v>2226471</v>
      </c>
      <c r="V232" s="4">
        <f t="shared" si="18"/>
        <v>1658356.3459963945</v>
      </c>
      <c r="W232" s="1" t="str">
        <f t="shared" si="19"/>
        <v>Favourable</v>
      </c>
    </row>
    <row r="233" spans="1:23" x14ac:dyDescent="0.25">
      <c r="A233" s="1"/>
      <c r="B233" s="1"/>
      <c r="C233" s="1"/>
      <c r="D233" s="1"/>
      <c r="E233" s="1" t="s">
        <v>4717</v>
      </c>
      <c r="F233" s="2">
        <v>44227</v>
      </c>
      <c r="G233" s="3">
        <v>20530</v>
      </c>
      <c r="H233" s="1"/>
      <c r="I233" s="1"/>
      <c r="J233" s="1" t="s">
        <v>4718</v>
      </c>
      <c r="K233" s="2">
        <v>44773</v>
      </c>
      <c r="L233" s="1" t="s">
        <v>4204</v>
      </c>
      <c r="M233" s="1" t="str">
        <f t="shared" si="15"/>
        <v>Education</v>
      </c>
      <c r="N233" s="1" t="s">
        <v>4210</v>
      </c>
      <c r="O233" s="1" t="s">
        <v>4270</v>
      </c>
      <c r="P233" s="1">
        <v>6159</v>
      </c>
      <c r="Q233" s="1">
        <v>397784</v>
      </c>
      <c r="R233" s="1">
        <f t="shared" si="16"/>
        <v>46466</v>
      </c>
      <c r="S233" s="4">
        <v>378424.56031435524</v>
      </c>
      <c r="T233" s="4">
        <v>38036.030178017762</v>
      </c>
      <c r="U233" s="1">
        <f t="shared" si="17"/>
        <v>351318</v>
      </c>
      <c r="V233" s="4">
        <f t="shared" si="18"/>
        <v>-18676.590492372983</v>
      </c>
      <c r="W233" s="1" t="str">
        <f t="shared" si="19"/>
        <v>Adverse</v>
      </c>
    </row>
    <row r="234" spans="1:23" x14ac:dyDescent="0.25">
      <c r="A234" s="1"/>
      <c r="B234" s="1"/>
      <c r="C234" s="1"/>
      <c r="D234" s="1"/>
      <c r="E234" s="1" t="s">
        <v>4719</v>
      </c>
      <c r="F234" s="2">
        <v>44369</v>
      </c>
      <c r="G234" s="3">
        <v>62065</v>
      </c>
      <c r="H234" s="1"/>
      <c r="I234" s="1"/>
      <c r="J234" s="1" t="s">
        <v>4720</v>
      </c>
      <c r="K234" s="2">
        <v>45005</v>
      </c>
      <c r="L234" s="1" t="s">
        <v>4218</v>
      </c>
      <c r="M234" s="1" t="str">
        <f t="shared" si="15"/>
        <v>Infrastructure</v>
      </c>
      <c r="N234" s="1" t="s">
        <v>4210</v>
      </c>
      <c r="O234" s="1" t="s">
        <v>4438</v>
      </c>
      <c r="P234" s="1">
        <v>6590</v>
      </c>
      <c r="Q234" s="1">
        <v>1792288</v>
      </c>
      <c r="R234" s="1">
        <f t="shared" si="16"/>
        <v>0</v>
      </c>
      <c r="S234" s="4">
        <v>752601.97106331435</v>
      </c>
      <c r="T234" s="4">
        <v>266277.78437690373</v>
      </c>
      <c r="U234" s="1">
        <f t="shared" si="17"/>
        <v>1792288</v>
      </c>
      <c r="V234" s="4">
        <f t="shared" si="18"/>
        <v>773408.24455978186</v>
      </c>
      <c r="W234" s="1" t="str">
        <f t="shared" si="19"/>
        <v>Favourable</v>
      </c>
    </row>
    <row r="235" spans="1:23" x14ac:dyDescent="0.25">
      <c r="A235" s="1"/>
      <c r="B235" s="1"/>
      <c r="C235" s="1"/>
      <c r="D235" s="1"/>
      <c r="E235" s="1" t="s">
        <v>4721</v>
      </c>
      <c r="F235" s="2">
        <v>44692</v>
      </c>
      <c r="G235" s="3">
        <v>61225</v>
      </c>
      <c r="H235" s="1"/>
      <c r="I235" s="1"/>
      <c r="J235" s="1" t="s">
        <v>4302</v>
      </c>
      <c r="K235" s="2">
        <v>44302</v>
      </c>
      <c r="L235" s="1" t="s">
        <v>4218</v>
      </c>
      <c r="M235" s="1" t="str">
        <f t="shared" si="15"/>
        <v>Infrastructure</v>
      </c>
      <c r="N235" s="1" t="s">
        <v>4205</v>
      </c>
      <c r="O235" s="1" t="s">
        <v>4250</v>
      </c>
      <c r="P235" s="1">
        <v>8931</v>
      </c>
      <c r="Q235" s="1">
        <v>995100</v>
      </c>
      <c r="R235" s="1">
        <f t="shared" si="16"/>
        <v>53596</v>
      </c>
      <c r="S235" s="4">
        <v>987940.83795485075</v>
      </c>
      <c r="T235" s="4">
        <v>138582.17741441567</v>
      </c>
      <c r="U235" s="1">
        <f t="shared" si="17"/>
        <v>941504</v>
      </c>
      <c r="V235" s="4">
        <f t="shared" si="18"/>
        <v>-131423.0153692665</v>
      </c>
      <c r="W235" s="1" t="str">
        <f t="shared" si="19"/>
        <v>Adverse</v>
      </c>
    </row>
    <row r="236" spans="1:23" x14ac:dyDescent="0.25">
      <c r="A236" s="1"/>
      <c r="B236" s="1"/>
      <c r="C236" s="1"/>
      <c r="D236" s="1"/>
      <c r="E236" s="1" t="s">
        <v>4722</v>
      </c>
      <c r="F236" s="2">
        <v>44834</v>
      </c>
      <c r="G236" s="3">
        <v>55843</v>
      </c>
      <c r="H236" s="1"/>
      <c r="I236" s="1"/>
      <c r="J236" s="1" t="s">
        <v>4723</v>
      </c>
      <c r="K236" s="2">
        <v>45078</v>
      </c>
      <c r="L236" s="1" t="s">
        <v>4204</v>
      </c>
      <c r="M236" s="1" t="str">
        <f t="shared" si="15"/>
        <v>Education</v>
      </c>
      <c r="N236" s="1" t="s">
        <v>4205</v>
      </c>
      <c r="O236" s="1" t="s">
        <v>4279</v>
      </c>
      <c r="P236" s="1">
        <v>8506</v>
      </c>
      <c r="Q236" s="1">
        <v>2046198</v>
      </c>
      <c r="R236" s="1">
        <f t="shared" si="16"/>
        <v>17856</v>
      </c>
      <c r="S236" s="4">
        <v>1574925.7371119559</v>
      </c>
      <c r="T236" s="4">
        <v>624411.65682264895</v>
      </c>
      <c r="U236" s="1">
        <f t="shared" si="17"/>
        <v>2028342</v>
      </c>
      <c r="V236" s="4">
        <f t="shared" si="18"/>
        <v>-153139.39393460471</v>
      </c>
      <c r="W236" s="1" t="str">
        <f t="shared" si="19"/>
        <v>Adverse</v>
      </c>
    </row>
    <row r="237" spans="1:23" x14ac:dyDescent="0.25">
      <c r="A237" s="1"/>
      <c r="B237" s="1"/>
      <c r="C237" s="1"/>
      <c r="D237" s="1"/>
      <c r="E237" s="1" t="s">
        <v>4724</v>
      </c>
      <c r="F237" s="2">
        <v>45072</v>
      </c>
      <c r="G237" s="3">
        <v>32559</v>
      </c>
      <c r="H237" s="1"/>
      <c r="I237" s="1"/>
      <c r="J237" s="1" t="s">
        <v>4725</v>
      </c>
      <c r="K237" s="2">
        <v>44710</v>
      </c>
      <c r="L237" s="1" t="s">
        <v>4212</v>
      </c>
      <c r="M237" s="1" t="str">
        <f t="shared" si="15"/>
        <v>Agricultural Extension</v>
      </c>
      <c r="N237" s="1" t="s">
        <v>4205</v>
      </c>
      <c r="O237" s="1" t="s">
        <v>4438</v>
      </c>
      <c r="P237" s="1">
        <v>9018</v>
      </c>
      <c r="Q237" s="1">
        <v>2155360</v>
      </c>
      <c r="R237" s="1">
        <f t="shared" si="16"/>
        <v>46129</v>
      </c>
      <c r="S237" s="4">
        <v>1885914.6651786249</v>
      </c>
      <c r="T237" s="4">
        <v>598180.32504958916</v>
      </c>
      <c r="U237" s="1">
        <f t="shared" si="17"/>
        <v>2109231</v>
      </c>
      <c r="V237" s="4">
        <f t="shared" si="18"/>
        <v>-328734.9902282143</v>
      </c>
      <c r="W237" s="1" t="str">
        <f t="shared" si="19"/>
        <v>Adverse</v>
      </c>
    </row>
    <row r="238" spans="1:23" x14ac:dyDescent="0.25">
      <c r="A238" s="1"/>
      <c r="B238" s="1"/>
      <c r="C238" s="1"/>
      <c r="D238" s="1"/>
      <c r="E238" s="1" t="s">
        <v>4726</v>
      </c>
      <c r="F238" s="2">
        <v>45298</v>
      </c>
      <c r="G238" s="3">
        <v>65868</v>
      </c>
      <c r="H238" s="1"/>
      <c r="I238" s="1"/>
      <c r="J238" s="1" t="s">
        <v>4727</v>
      </c>
      <c r="K238" s="2">
        <v>45409</v>
      </c>
      <c r="L238" s="1" t="s">
        <v>4204</v>
      </c>
      <c r="M238" s="1" t="str">
        <f t="shared" si="15"/>
        <v>Education</v>
      </c>
      <c r="N238" s="1" t="s">
        <v>4205</v>
      </c>
      <c r="O238" s="1" t="s">
        <v>4211</v>
      </c>
      <c r="P238" s="1">
        <v>8673</v>
      </c>
      <c r="Q238" s="1">
        <v>601169</v>
      </c>
      <c r="R238" s="1">
        <f t="shared" si="16"/>
        <v>63580</v>
      </c>
      <c r="S238" s="4">
        <v>99279.773037352032</v>
      </c>
      <c r="T238" s="4">
        <v>5081.7506699204578</v>
      </c>
      <c r="U238" s="1">
        <f t="shared" si="17"/>
        <v>537589</v>
      </c>
      <c r="V238" s="4">
        <f t="shared" si="18"/>
        <v>496807.47629272752</v>
      </c>
      <c r="W238" s="1" t="str">
        <f t="shared" si="19"/>
        <v>Favourable</v>
      </c>
    </row>
    <row r="239" spans="1:23" x14ac:dyDescent="0.25">
      <c r="A239" s="1"/>
      <c r="B239" s="1"/>
      <c r="C239" s="1"/>
      <c r="D239" s="1"/>
      <c r="E239" s="1" t="s">
        <v>4728</v>
      </c>
      <c r="F239" s="2">
        <v>45277</v>
      </c>
      <c r="G239" s="3">
        <v>21696</v>
      </c>
      <c r="H239" s="1"/>
      <c r="I239" s="1"/>
      <c r="J239" s="1" t="s">
        <v>4729</v>
      </c>
      <c r="K239" s="2">
        <v>43862</v>
      </c>
      <c r="L239" s="1" t="s">
        <v>4204</v>
      </c>
      <c r="M239" s="1" t="str">
        <f t="shared" si="15"/>
        <v>Education</v>
      </c>
      <c r="N239" s="1" t="s">
        <v>4210</v>
      </c>
      <c r="O239" s="1" t="s">
        <v>4304</v>
      </c>
      <c r="P239" s="1">
        <v>9325</v>
      </c>
      <c r="Q239" s="1">
        <v>828755</v>
      </c>
      <c r="R239" s="1">
        <f t="shared" si="16"/>
        <v>21992</v>
      </c>
      <c r="S239" s="4">
        <v>479393.87739321392</v>
      </c>
      <c r="T239" s="4">
        <v>174778.95772210567</v>
      </c>
      <c r="U239" s="1">
        <f t="shared" si="17"/>
        <v>806763</v>
      </c>
      <c r="V239" s="4">
        <f t="shared" si="18"/>
        <v>174582.16488468042</v>
      </c>
      <c r="W239" s="1" t="str">
        <f t="shared" si="19"/>
        <v>Favourable</v>
      </c>
    </row>
    <row r="240" spans="1:23" x14ac:dyDescent="0.25">
      <c r="A240" s="1"/>
      <c r="B240" s="1"/>
      <c r="C240" s="1"/>
      <c r="D240" s="1"/>
      <c r="E240" s="1" t="s">
        <v>4730</v>
      </c>
      <c r="F240" s="2">
        <v>44272</v>
      </c>
      <c r="G240" s="3">
        <v>30290</v>
      </c>
      <c r="H240" s="1"/>
      <c r="I240" s="1"/>
      <c r="J240" s="1" t="s">
        <v>4731</v>
      </c>
      <c r="K240" s="2">
        <v>43972</v>
      </c>
      <c r="L240" s="1" t="s">
        <v>4216</v>
      </c>
      <c r="M240" s="1" t="str">
        <f t="shared" si="15"/>
        <v>Agricultural Extension</v>
      </c>
      <c r="N240" s="1" t="s">
        <v>4210</v>
      </c>
      <c r="O240" s="1" t="s">
        <v>4270</v>
      </c>
      <c r="P240" s="1">
        <v>9074</v>
      </c>
      <c r="Q240" s="1">
        <v>1870995</v>
      </c>
      <c r="R240" s="1">
        <f t="shared" si="16"/>
        <v>12929</v>
      </c>
      <c r="S240" s="4">
        <v>1279342.1263796373</v>
      </c>
      <c r="T240" s="4">
        <v>272221.55766889249</v>
      </c>
      <c r="U240" s="1">
        <f t="shared" si="17"/>
        <v>1858066</v>
      </c>
      <c r="V240" s="4">
        <f t="shared" si="18"/>
        <v>319431.31595147029</v>
      </c>
      <c r="W240" s="1" t="str">
        <f t="shared" si="19"/>
        <v>Favourable</v>
      </c>
    </row>
    <row r="241" spans="1:23" x14ac:dyDescent="0.25">
      <c r="A241" s="1"/>
      <c r="B241" s="1"/>
      <c r="C241" s="1"/>
      <c r="D241" s="1"/>
      <c r="E241" s="1" t="s">
        <v>4732</v>
      </c>
      <c r="F241" s="2">
        <v>44659</v>
      </c>
      <c r="G241" s="3">
        <v>65461</v>
      </c>
      <c r="H241" s="1"/>
      <c r="I241" s="1"/>
      <c r="J241" s="1" t="s">
        <v>4733</v>
      </c>
      <c r="K241" s="2">
        <v>43882</v>
      </c>
      <c r="L241" s="1" t="s">
        <v>4200</v>
      </c>
      <c r="M241" s="1" t="str">
        <f t="shared" si="15"/>
        <v>Social Services</v>
      </c>
      <c r="N241" s="1" t="s">
        <v>4205</v>
      </c>
      <c r="O241" s="1" t="s">
        <v>4206</v>
      </c>
      <c r="P241" s="1">
        <v>8313</v>
      </c>
      <c r="Q241" s="1">
        <v>2246261</v>
      </c>
      <c r="R241" s="1">
        <f t="shared" si="16"/>
        <v>15397</v>
      </c>
      <c r="S241" s="4">
        <v>1757835.4929889643</v>
      </c>
      <c r="T241" s="4">
        <v>671290.81584392441</v>
      </c>
      <c r="U241" s="1">
        <f t="shared" si="17"/>
        <v>2230864</v>
      </c>
      <c r="V241" s="4">
        <f t="shared" si="18"/>
        <v>-182865.30883288849</v>
      </c>
      <c r="W241" s="1" t="str">
        <f t="shared" si="19"/>
        <v>Adverse</v>
      </c>
    </row>
    <row r="242" spans="1:23" x14ac:dyDescent="0.25">
      <c r="A242" s="1"/>
      <c r="B242" s="1"/>
      <c r="C242" s="1"/>
      <c r="D242" s="1"/>
      <c r="E242" s="1" t="s">
        <v>4734</v>
      </c>
      <c r="F242" s="2">
        <v>44707</v>
      </c>
      <c r="G242" s="3">
        <v>76777</v>
      </c>
      <c r="H242" s="1"/>
      <c r="I242" s="1"/>
      <c r="J242" s="1" t="s">
        <v>4536</v>
      </c>
      <c r="K242" s="2">
        <v>44030</v>
      </c>
      <c r="L242" s="1" t="s">
        <v>4200</v>
      </c>
      <c r="M242" s="1" t="str">
        <f t="shared" si="15"/>
        <v>Social Services</v>
      </c>
      <c r="N242" s="1" t="s">
        <v>4205</v>
      </c>
      <c r="O242" s="1" t="s">
        <v>4286</v>
      </c>
      <c r="P242" s="1">
        <v>7943</v>
      </c>
      <c r="Q242" s="1">
        <v>2326426</v>
      </c>
      <c r="R242" s="1">
        <f t="shared" si="16"/>
        <v>10207</v>
      </c>
      <c r="S242" s="4">
        <v>719680.25303430052</v>
      </c>
      <c r="T242" s="4">
        <v>353663.44617158151</v>
      </c>
      <c r="U242" s="1">
        <f t="shared" si="17"/>
        <v>2316219</v>
      </c>
      <c r="V242" s="4">
        <f t="shared" si="18"/>
        <v>1253082.3007941181</v>
      </c>
      <c r="W242" s="1" t="str">
        <f t="shared" si="19"/>
        <v>Favourable</v>
      </c>
    </row>
    <row r="243" spans="1:23" x14ac:dyDescent="0.25">
      <c r="A243" s="1"/>
      <c r="B243" s="1"/>
      <c r="C243" s="1"/>
      <c r="D243" s="1"/>
      <c r="E243" s="1" t="s">
        <v>4735</v>
      </c>
      <c r="F243" s="2">
        <v>44207</v>
      </c>
      <c r="G243" s="3">
        <v>61460</v>
      </c>
      <c r="H243" s="1"/>
      <c r="I243" s="1"/>
      <c r="J243" s="1" t="s">
        <v>4736</v>
      </c>
      <c r="K243" s="2">
        <v>44841</v>
      </c>
      <c r="L243" s="1" t="s">
        <v>4216</v>
      </c>
      <c r="M243" s="1" t="str">
        <f t="shared" si="15"/>
        <v>Agricultural Extension</v>
      </c>
      <c r="N243" s="1" t="s">
        <v>4222</v>
      </c>
      <c r="O243" s="1" t="s">
        <v>4223</v>
      </c>
      <c r="P243" s="1">
        <v>5962</v>
      </c>
      <c r="Q243" s="1">
        <v>1496930</v>
      </c>
      <c r="R243" s="1">
        <f t="shared" si="16"/>
        <v>0</v>
      </c>
      <c r="S243" s="4">
        <v>454340.57883148937</v>
      </c>
      <c r="T243" s="4">
        <v>362995.68584475806</v>
      </c>
      <c r="U243" s="1">
        <f t="shared" si="17"/>
        <v>1496930</v>
      </c>
      <c r="V243" s="4">
        <f t="shared" si="18"/>
        <v>679593.73532375251</v>
      </c>
      <c r="W243" s="1" t="str">
        <f t="shared" si="19"/>
        <v>Favourable</v>
      </c>
    </row>
    <row r="244" spans="1:23" x14ac:dyDescent="0.25">
      <c r="A244" s="1"/>
      <c r="B244" s="1"/>
      <c r="C244" s="1"/>
      <c r="D244" s="1"/>
      <c r="E244" s="1" t="s">
        <v>4737</v>
      </c>
      <c r="F244" s="2">
        <v>44729</v>
      </c>
      <c r="G244" s="3">
        <v>53853</v>
      </c>
      <c r="H244" s="1"/>
      <c r="I244" s="1"/>
      <c r="J244" s="1" t="s">
        <v>4738</v>
      </c>
      <c r="K244" s="2">
        <v>44944</v>
      </c>
      <c r="L244" s="1" t="s">
        <v>4212</v>
      </c>
      <c r="M244" s="1" t="str">
        <f t="shared" si="15"/>
        <v>Agricultural Extension</v>
      </c>
      <c r="N244" s="1" t="s">
        <v>4210</v>
      </c>
      <c r="O244" s="1" t="s">
        <v>4244</v>
      </c>
      <c r="P244" s="1">
        <v>5938</v>
      </c>
      <c r="Q244" s="1">
        <v>1357618</v>
      </c>
      <c r="R244" s="1">
        <f t="shared" si="16"/>
        <v>41388</v>
      </c>
      <c r="S244" s="4">
        <v>245417.78029251777</v>
      </c>
      <c r="T244" s="4">
        <v>73666.933787119851</v>
      </c>
      <c r="U244" s="1">
        <f t="shared" si="17"/>
        <v>1316230</v>
      </c>
      <c r="V244" s="4">
        <f t="shared" si="18"/>
        <v>1038533.2859203625</v>
      </c>
      <c r="W244" s="1" t="str">
        <f t="shared" si="19"/>
        <v>Favourable</v>
      </c>
    </row>
    <row r="245" spans="1:23" x14ac:dyDescent="0.25">
      <c r="A245" s="1"/>
      <c r="B245" s="1"/>
      <c r="C245" s="1"/>
      <c r="D245" s="1"/>
      <c r="E245" s="1" t="s">
        <v>4739</v>
      </c>
      <c r="F245" s="2">
        <v>45090</v>
      </c>
      <c r="G245" s="3">
        <v>82103</v>
      </c>
      <c r="H245" s="1"/>
      <c r="I245" s="1"/>
      <c r="J245" s="1" t="s">
        <v>4740</v>
      </c>
      <c r="K245" s="2">
        <v>44831</v>
      </c>
      <c r="L245" s="1" t="s">
        <v>4200</v>
      </c>
      <c r="M245" s="1" t="str">
        <f t="shared" si="15"/>
        <v>Social Services</v>
      </c>
      <c r="N245" s="1" t="s">
        <v>4205</v>
      </c>
      <c r="O245" s="1" t="s">
        <v>4338</v>
      </c>
      <c r="P245" s="1">
        <v>9158</v>
      </c>
      <c r="Q245" s="1">
        <v>1881845</v>
      </c>
      <c r="R245" s="1">
        <f t="shared" si="16"/>
        <v>43489</v>
      </c>
      <c r="S245" s="4">
        <v>686128.72061944846</v>
      </c>
      <c r="T245" s="4">
        <v>73778.808342921504</v>
      </c>
      <c r="U245" s="1">
        <f t="shared" si="17"/>
        <v>1838356</v>
      </c>
      <c r="V245" s="4">
        <f t="shared" si="18"/>
        <v>1121937.47103763</v>
      </c>
      <c r="W245" s="1" t="str">
        <f t="shared" si="19"/>
        <v>Favourable</v>
      </c>
    </row>
    <row r="246" spans="1:23" x14ac:dyDescent="0.25">
      <c r="A246" s="1"/>
      <c r="B246" s="1"/>
      <c r="C246" s="1"/>
      <c r="D246" s="1"/>
      <c r="E246" s="1" t="s">
        <v>4334</v>
      </c>
      <c r="F246" s="2">
        <v>44353</v>
      </c>
      <c r="G246" s="3">
        <v>54787</v>
      </c>
      <c r="H246" s="1"/>
      <c r="I246" s="1"/>
      <c r="J246" s="1" t="s">
        <v>4741</v>
      </c>
      <c r="K246" s="2">
        <v>44349</v>
      </c>
      <c r="L246" s="1" t="s">
        <v>4212</v>
      </c>
      <c r="M246" s="1" t="str">
        <f t="shared" si="15"/>
        <v>Agricultural Extension</v>
      </c>
      <c r="N246" s="1" t="s">
        <v>4222</v>
      </c>
      <c r="O246" s="1" t="s">
        <v>4338</v>
      </c>
      <c r="P246" s="1">
        <v>5805</v>
      </c>
      <c r="Q246" s="1">
        <v>1835030</v>
      </c>
      <c r="R246" s="1">
        <f t="shared" si="16"/>
        <v>43926</v>
      </c>
      <c r="S246" s="4">
        <v>638556.61763238348</v>
      </c>
      <c r="T246" s="4">
        <v>570684.01653582079</v>
      </c>
      <c r="U246" s="1">
        <f t="shared" si="17"/>
        <v>1791104</v>
      </c>
      <c r="V246" s="4">
        <f t="shared" si="18"/>
        <v>625789.36583179561</v>
      </c>
      <c r="W246" s="1" t="str">
        <f t="shared" si="19"/>
        <v>Favourable</v>
      </c>
    </row>
    <row r="247" spans="1:23" x14ac:dyDescent="0.25">
      <c r="A247" s="1"/>
      <c r="B247" s="1"/>
      <c r="C247" s="1"/>
      <c r="D247" s="1"/>
      <c r="E247" s="1" t="s">
        <v>4742</v>
      </c>
      <c r="F247" s="2">
        <v>44274</v>
      </c>
      <c r="G247" s="3">
        <v>58034</v>
      </c>
      <c r="H247" s="1"/>
      <c r="I247" s="1"/>
      <c r="J247" s="1" t="s">
        <v>4743</v>
      </c>
      <c r="K247" s="2">
        <v>44014</v>
      </c>
      <c r="L247" s="1" t="s">
        <v>4212</v>
      </c>
      <c r="M247" s="1" t="str">
        <f t="shared" si="15"/>
        <v>Agricultural Extension</v>
      </c>
      <c r="N247" s="1" t="s">
        <v>4210</v>
      </c>
      <c r="O247" s="1" t="s">
        <v>4438</v>
      </c>
      <c r="P247" s="1">
        <v>6490</v>
      </c>
      <c r="Q247" s="1">
        <v>1496455</v>
      </c>
      <c r="R247" s="1">
        <f t="shared" si="16"/>
        <v>0</v>
      </c>
      <c r="S247" s="4">
        <v>1126300.7754215873</v>
      </c>
      <c r="T247" s="4">
        <v>244039.6921764705</v>
      </c>
      <c r="U247" s="1">
        <f t="shared" si="17"/>
        <v>1496455</v>
      </c>
      <c r="V247" s="4">
        <f t="shared" si="18"/>
        <v>126114.53240194218</v>
      </c>
      <c r="W247" s="1" t="str">
        <f t="shared" si="19"/>
        <v>Favourable</v>
      </c>
    </row>
    <row r="248" spans="1:23" x14ac:dyDescent="0.25">
      <c r="A248" s="1"/>
      <c r="B248" s="1"/>
      <c r="C248" s="1"/>
      <c r="D248" s="1"/>
      <c r="E248" s="1" t="s">
        <v>4744</v>
      </c>
      <c r="F248" s="2">
        <v>43989</v>
      </c>
      <c r="G248" s="3">
        <v>25039</v>
      </c>
      <c r="H248" s="1"/>
      <c r="I248" s="1"/>
      <c r="J248" s="1" t="s">
        <v>4745</v>
      </c>
      <c r="K248" s="2">
        <v>45072</v>
      </c>
      <c r="L248" s="1" t="s">
        <v>4204</v>
      </c>
      <c r="M248" s="1" t="str">
        <f t="shared" si="15"/>
        <v>Education</v>
      </c>
      <c r="N248" s="1" t="s">
        <v>4222</v>
      </c>
      <c r="O248" s="1" t="s">
        <v>4279</v>
      </c>
      <c r="P248" s="1">
        <v>6055</v>
      </c>
      <c r="Q248" s="1">
        <v>258139</v>
      </c>
      <c r="R248" s="1">
        <f t="shared" si="16"/>
        <v>14066</v>
      </c>
      <c r="S248" s="4">
        <v>224400.86220041034</v>
      </c>
      <c r="T248" s="4">
        <v>23052.203260365874</v>
      </c>
      <c r="U248" s="1">
        <f t="shared" si="17"/>
        <v>244073</v>
      </c>
      <c r="V248" s="4">
        <f t="shared" si="18"/>
        <v>10685.934539223788</v>
      </c>
      <c r="W248" s="1" t="str">
        <f t="shared" si="19"/>
        <v>Favourable</v>
      </c>
    </row>
    <row r="249" spans="1:23" x14ac:dyDescent="0.25">
      <c r="A249" s="1"/>
      <c r="B249" s="1"/>
      <c r="C249" s="1"/>
      <c r="D249" s="1"/>
      <c r="E249" s="1" t="s">
        <v>4746</v>
      </c>
      <c r="F249" s="2">
        <v>44714</v>
      </c>
      <c r="G249" s="3">
        <v>85127</v>
      </c>
      <c r="H249" s="1"/>
      <c r="I249" s="1"/>
      <c r="J249" s="1" t="s">
        <v>4747</v>
      </c>
      <c r="K249" s="2">
        <v>43865</v>
      </c>
      <c r="L249" s="1" t="s">
        <v>4216</v>
      </c>
      <c r="M249" s="1" t="str">
        <f t="shared" si="15"/>
        <v>Agricultural Extension</v>
      </c>
      <c r="N249" s="1" t="s">
        <v>4222</v>
      </c>
      <c r="O249" s="1" t="s">
        <v>4241</v>
      </c>
      <c r="P249" s="1">
        <v>6358</v>
      </c>
      <c r="Q249" s="1">
        <v>446629</v>
      </c>
      <c r="R249" s="1">
        <f t="shared" si="16"/>
        <v>47171</v>
      </c>
      <c r="S249" s="4">
        <v>273849.48725279269</v>
      </c>
      <c r="T249" s="4">
        <v>65706.307058397259</v>
      </c>
      <c r="U249" s="1">
        <f t="shared" si="17"/>
        <v>399458</v>
      </c>
      <c r="V249" s="4">
        <f t="shared" si="18"/>
        <v>107073.20568881003</v>
      </c>
      <c r="W249" s="1" t="str">
        <f t="shared" si="19"/>
        <v>Favourable</v>
      </c>
    </row>
    <row r="250" spans="1:23" x14ac:dyDescent="0.25">
      <c r="A250" s="1"/>
      <c r="B250" s="1"/>
      <c r="C250" s="1"/>
      <c r="D250" s="1"/>
      <c r="E250" s="1" t="s">
        <v>4748</v>
      </c>
      <c r="F250" s="2">
        <v>44351</v>
      </c>
      <c r="G250" s="3">
        <v>18356</v>
      </c>
      <c r="H250" s="1"/>
      <c r="I250" s="1"/>
      <c r="J250" s="1" t="s">
        <v>4464</v>
      </c>
      <c r="K250" s="2">
        <v>43974</v>
      </c>
      <c r="L250" s="1" t="s">
        <v>4218</v>
      </c>
      <c r="M250" s="1" t="str">
        <f t="shared" si="15"/>
        <v>Infrastructure</v>
      </c>
      <c r="N250" s="1" t="s">
        <v>4205</v>
      </c>
      <c r="O250" s="1" t="s">
        <v>4314</v>
      </c>
      <c r="P250" s="1">
        <v>8597</v>
      </c>
      <c r="Q250" s="1">
        <v>2167164</v>
      </c>
      <c r="R250" s="1">
        <f t="shared" si="16"/>
        <v>12300</v>
      </c>
      <c r="S250" s="4">
        <v>546441.19992833654</v>
      </c>
      <c r="T250" s="4">
        <v>500032.53952564165</v>
      </c>
      <c r="U250" s="1">
        <f t="shared" si="17"/>
        <v>2154864</v>
      </c>
      <c r="V250" s="4">
        <f t="shared" si="18"/>
        <v>1120690.2605460219</v>
      </c>
      <c r="W250" s="1" t="str">
        <f t="shared" si="19"/>
        <v>Favourable</v>
      </c>
    </row>
    <row r="251" spans="1:23" x14ac:dyDescent="0.25">
      <c r="A251" s="1"/>
      <c r="B251" s="1"/>
      <c r="C251" s="1"/>
      <c r="D251" s="1"/>
      <c r="E251" s="1" t="s">
        <v>4749</v>
      </c>
      <c r="F251" s="2">
        <v>44176</v>
      </c>
      <c r="G251" s="3">
        <v>28903</v>
      </c>
      <c r="H251" s="1"/>
      <c r="I251" s="1"/>
      <c r="J251" s="1" t="s">
        <v>4750</v>
      </c>
      <c r="K251" s="2">
        <v>43891</v>
      </c>
      <c r="L251" s="1" t="s">
        <v>4204</v>
      </c>
      <c r="M251" s="1" t="str">
        <f t="shared" si="15"/>
        <v>Education</v>
      </c>
      <c r="N251" s="1" t="s">
        <v>4222</v>
      </c>
      <c r="O251" s="1" t="s">
        <v>4256</v>
      </c>
      <c r="P251" s="1">
        <v>6765</v>
      </c>
      <c r="Q251" s="1">
        <v>309917</v>
      </c>
      <c r="R251" s="1">
        <f t="shared" si="16"/>
        <v>19252</v>
      </c>
      <c r="S251" s="4">
        <v>30610.897579213528</v>
      </c>
      <c r="T251" s="4">
        <v>21020.205494787548</v>
      </c>
      <c r="U251" s="1">
        <f t="shared" si="17"/>
        <v>290665</v>
      </c>
      <c r="V251" s="4">
        <f t="shared" si="18"/>
        <v>258285.89692599891</v>
      </c>
      <c r="W251" s="1" t="str">
        <f t="shared" si="19"/>
        <v>Favourable</v>
      </c>
    </row>
    <row r="252" spans="1:23" x14ac:dyDescent="0.25">
      <c r="A252" s="1"/>
      <c r="B252" s="1"/>
      <c r="C252" s="1"/>
      <c r="D252" s="1"/>
      <c r="E252" s="1" t="s">
        <v>4751</v>
      </c>
      <c r="F252" s="2">
        <v>44168</v>
      </c>
      <c r="G252" s="3">
        <v>89293</v>
      </c>
      <c r="H252" s="1"/>
      <c r="I252" s="1"/>
      <c r="J252" s="1" t="s">
        <v>4752</v>
      </c>
      <c r="K252" s="2">
        <v>44542</v>
      </c>
      <c r="L252" s="1" t="s">
        <v>4218</v>
      </c>
      <c r="M252" s="1" t="str">
        <f t="shared" si="15"/>
        <v>Infrastructure</v>
      </c>
      <c r="N252" s="1" t="s">
        <v>4205</v>
      </c>
      <c r="O252" s="1" t="s">
        <v>4298</v>
      </c>
      <c r="P252" s="1">
        <v>6505</v>
      </c>
      <c r="Q252" s="1">
        <v>1930281</v>
      </c>
      <c r="R252" s="1">
        <f t="shared" si="16"/>
        <v>0</v>
      </c>
      <c r="S252" s="4">
        <v>428271.96517668932</v>
      </c>
      <c r="T252" s="4">
        <v>78265.40529947677</v>
      </c>
      <c r="U252" s="1">
        <f t="shared" si="17"/>
        <v>1930281</v>
      </c>
      <c r="V252" s="4">
        <f t="shared" si="18"/>
        <v>1423743.629523834</v>
      </c>
      <c r="W252" s="1" t="str">
        <f t="shared" si="19"/>
        <v>Favourable</v>
      </c>
    </row>
    <row r="253" spans="1:23" x14ac:dyDescent="0.25">
      <c r="A253" s="1"/>
      <c r="B253" s="1"/>
      <c r="C253" s="1"/>
      <c r="D253" s="1"/>
      <c r="E253" s="1" t="s">
        <v>4753</v>
      </c>
      <c r="F253" s="2">
        <v>45421</v>
      </c>
      <c r="G253" s="3">
        <v>68990</v>
      </c>
      <c r="H253" s="1"/>
      <c r="I253" s="1"/>
      <c r="J253" s="1" t="s">
        <v>4754</v>
      </c>
      <c r="K253" s="2">
        <v>45177</v>
      </c>
      <c r="L253" s="1" t="s">
        <v>4218</v>
      </c>
      <c r="M253" s="1" t="str">
        <f t="shared" si="15"/>
        <v>Infrastructure</v>
      </c>
      <c r="N253" s="1" t="s">
        <v>4210</v>
      </c>
      <c r="O253" s="1" t="s">
        <v>4289</v>
      </c>
      <c r="P253" s="1">
        <v>6171</v>
      </c>
      <c r="Q253" s="1">
        <v>2176853</v>
      </c>
      <c r="R253" s="1">
        <f t="shared" si="16"/>
        <v>0</v>
      </c>
      <c r="S253" s="4">
        <v>2169267.485393154</v>
      </c>
      <c r="T253" s="4">
        <v>211615.01684720919</v>
      </c>
      <c r="U253" s="1">
        <f t="shared" si="17"/>
        <v>2176853</v>
      </c>
      <c r="V253" s="4">
        <f t="shared" si="18"/>
        <v>-204029.50224036304</v>
      </c>
      <c r="W253" s="1" t="str">
        <f t="shared" si="19"/>
        <v>Adverse</v>
      </c>
    </row>
    <row r="254" spans="1:23" x14ac:dyDescent="0.25">
      <c r="A254" s="1"/>
      <c r="B254" s="1"/>
      <c r="C254" s="1"/>
      <c r="D254" s="1"/>
      <c r="E254" s="1" t="s">
        <v>4755</v>
      </c>
      <c r="F254" s="2">
        <v>45032</v>
      </c>
      <c r="G254" s="3">
        <v>25589</v>
      </c>
      <c r="H254" s="1"/>
      <c r="I254" s="1"/>
      <c r="J254" s="1" t="s">
        <v>4756</v>
      </c>
      <c r="K254" s="2">
        <v>45411</v>
      </c>
      <c r="L254" s="1" t="s">
        <v>4212</v>
      </c>
      <c r="M254" s="1" t="str">
        <f t="shared" si="15"/>
        <v>Agricultural Extension</v>
      </c>
      <c r="N254" s="1" t="s">
        <v>4222</v>
      </c>
      <c r="O254" s="1" t="s">
        <v>4267</v>
      </c>
      <c r="P254" s="1">
        <v>8071</v>
      </c>
      <c r="Q254" s="1">
        <v>2120234</v>
      </c>
      <c r="R254" s="1">
        <f t="shared" si="16"/>
        <v>52424</v>
      </c>
      <c r="S254" s="4">
        <v>1090789.1499107932</v>
      </c>
      <c r="T254" s="4">
        <v>336349.78456828423</v>
      </c>
      <c r="U254" s="1">
        <f t="shared" si="17"/>
        <v>2067810</v>
      </c>
      <c r="V254" s="4">
        <f t="shared" si="18"/>
        <v>693095.06552092265</v>
      </c>
      <c r="W254" s="1" t="str">
        <f t="shared" si="19"/>
        <v>Favourable</v>
      </c>
    </row>
    <row r="255" spans="1:23" x14ac:dyDescent="0.25">
      <c r="A255" s="1"/>
      <c r="B255" s="1"/>
      <c r="C255" s="1"/>
      <c r="D255" s="1"/>
      <c r="E255" s="1" t="s">
        <v>4757</v>
      </c>
      <c r="F255" s="2">
        <v>44264</v>
      </c>
      <c r="G255" s="3">
        <v>35651</v>
      </c>
      <c r="H255" s="1"/>
      <c r="I255" s="1"/>
      <c r="J255" s="1" t="s">
        <v>4758</v>
      </c>
      <c r="K255" s="2">
        <v>45329</v>
      </c>
      <c r="L255" s="1" t="s">
        <v>4204</v>
      </c>
      <c r="M255" s="1" t="str">
        <f t="shared" si="15"/>
        <v>Education</v>
      </c>
      <c r="N255" s="1" t="s">
        <v>4222</v>
      </c>
      <c r="O255" s="1" t="s">
        <v>4438</v>
      </c>
      <c r="P255" s="1">
        <v>8216</v>
      </c>
      <c r="Q255" s="1">
        <v>1219574</v>
      </c>
      <c r="R255" s="1">
        <f t="shared" si="16"/>
        <v>22724</v>
      </c>
      <c r="S255" s="4">
        <v>800038.03672570665</v>
      </c>
      <c r="T255" s="4">
        <v>124815.2853414594</v>
      </c>
      <c r="U255" s="1">
        <f t="shared" si="17"/>
        <v>1196850</v>
      </c>
      <c r="V255" s="4">
        <f t="shared" si="18"/>
        <v>294720.6779328339</v>
      </c>
      <c r="W255" s="1" t="str">
        <f t="shared" si="19"/>
        <v>Favourable</v>
      </c>
    </row>
    <row r="256" spans="1:23" x14ac:dyDescent="0.25">
      <c r="A256" s="1"/>
      <c r="B256" s="1"/>
      <c r="C256" s="1"/>
      <c r="D256" s="1"/>
      <c r="E256" s="1" t="s">
        <v>4759</v>
      </c>
      <c r="F256" s="2">
        <v>44779</v>
      </c>
      <c r="G256" s="3">
        <v>71119</v>
      </c>
      <c r="H256" s="1"/>
      <c r="I256" s="1"/>
      <c r="J256" s="1" t="s">
        <v>4760</v>
      </c>
      <c r="K256" s="2">
        <v>44199</v>
      </c>
      <c r="L256" s="1" t="s">
        <v>4200</v>
      </c>
      <c r="M256" s="1" t="str">
        <f t="shared" si="15"/>
        <v>Social Services</v>
      </c>
      <c r="N256" s="1" t="s">
        <v>4205</v>
      </c>
      <c r="O256" s="1" t="s">
        <v>4286</v>
      </c>
      <c r="P256" s="1">
        <v>8029</v>
      </c>
      <c r="Q256" s="1">
        <v>2394814</v>
      </c>
      <c r="R256" s="1">
        <f t="shared" si="16"/>
        <v>58745</v>
      </c>
      <c r="S256" s="4">
        <v>643881.33813490567</v>
      </c>
      <c r="T256" s="4">
        <v>664615.94092531689</v>
      </c>
      <c r="U256" s="1">
        <f t="shared" si="17"/>
        <v>2336069</v>
      </c>
      <c r="V256" s="4">
        <f t="shared" si="18"/>
        <v>1086316.7209397773</v>
      </c>
      <c r="W256" s="1" t="str">
        <f t="shared" si="19"/>
        <v>Favourable</v>
      </c>
    </row>
    <row r="257" spans="1:23" x14ac:dyDescent="0.25">
      <c r="A257" s="1"/>
      <c r="B257" s="1"/>
      <c r="C257" s="1"/>
      <c r="D257" s="1"/>
      <c r="E257" s="1" t="s">
        <v>4761</v>
      </c>
      <c r="F257" s="2">
        <v>44628</v>
      </c>
      <c r="G257" s="3">
        <v>43464</v>
      </c>
      <c r="H257" s="1"/>
      <c r="I257" s="1"/>
      <c r="J257" s="1" t="s">
        <v>4762</v>
      </c>
      <c r="K257" s="2">
        <v>44733</v>
      </c>
      <c r="L257" s="1" t="s">
        <v>4218</v>
      </c>
      <c r="M257" s="1" t="str">
        <f t="shared" si="15"/>
        <v>Infrastructure</v>
      </c>
      <c r="N257" s="1" t="s">
        <v>4205</v>
      </c>
      <c r="O257" s="1" t="s">
        <v>4379</v>
      </c>
      <c r="P257" s="1">
        <v>7938</v>
      </c>
      <c r="Q257" s="1">
        <v>1085305</v>
      </c>
      <c r="R257" s="1">
        <f t="shared" si="16"/>
        <v>41246</v>
      </c>
      <c r="S257" s="4">
        <v>390837.29166807851</v>
      </c>
      <c r="T257" s="4">
        <v>96546.683367728954</v>
      </c>
      <c r="U257" s="1">
        <f t="shared" si="17"/>
        <v>1044059</v>
      </c>
      <c r="V257" s="4">
        <f t="shared" si="18"/>
        <v>597921.02496419253</v>
      </c>
      <c r="W257" s="1" t="str">
        <f t="shared" si="19"/>
        <v>Favourable</v>
      </c>
    </row>
    <row r="258" spans="1:23" x14ac:dyDescent="0.25">
      <c r="A258" s="1"/>
      <c r="B258" s="1"/>
      <c r="C258" s="1"/>
      <c r="D258" s="1"/>
      <c r="E258" s="1" t="s">
        <v>4763</v>
      </c>
      <c r="F258" s="2">
        <v>44896</v>
      </c>
      <c r="G258" s="3">
        <v>35267</v>
      </c>
      <c r="H258" s="1"/>
      <c r="I258" s="1"/>
      <c r="J258" s="1" t="s">
        <v>4764</v>
      </c>
      <c r="K258" s="2">
        <v>44580</v>
      </c>
      <c r="L258" s="1" t="s">
        <v>4216</v>
      </c>
      <c r="M258" s="1" t="str">
        <f t="shared" si="15"/>
        <v>Agricultural Extension</v>
      </c>
      <c r="N258" s="1" t="s">
        <v>4205</v>
      </c>
      <c r="O258" s="1" t="s">
        <v>4237</v>
      </c>
      <c r="P258" s="1">
        <v>7889</v>
      </c>
      <c r="Q258" s="1">
        <v>1027630</v>
      </c>
      <c r="R258" s="1">
        <f t="shared" si="16"/>
        <v>41707</v>
      </c>
      <c r="S258" s="4">
        <v>749967.22992192779</v>
      </c>
      <c r="T258" s="4">
        <v>161611.58289961386</v>
      </c>
      <c r="U258" s="1">
        <f t="shared" si="17"/>
        <v>985923</v>
      </c>
      <c r="V258" s="4">
        <f t="shared" si="18"/>
        <v>116051.18717845832</v>
      </c>
      <c r="W258" s="1" t="str">
        <f t="shared" si="19"/>
        <v>Favourable</v>
      </c>
    </row>
    <row r="259" spans="1:23" x14ac:dyDescent="0.25">
      <c r="A259" s="1"/>
      <c r="B259" s="1"/>
      <c r="C259" s="1"/>
      <c r="D259" s="1"/>
      <c r="E259" s="1" t="s">
        <v>4765</v>
      </c>
      <c r="F259" s="2">
        <v>44239</v>
      </c>
      <c r="G259" s="3">
        <v>34970</v>
      </c>
      <c r="H259" s="1"/>
      <c r="I259" s="1"/>
      <c r="J259" s="1" t="s">
        <v>4766</v>
      </c>
      <c r="K259" s="2">
        <v>44240</v>
      </c>
      <c r="L259" s="1" t="s">
        <v>4216</v>
      </c>
      <c r="M259" s="1" t="str">
        <f t="shared" ref="M259:M322" si="20">INDEX($A:$B,MATCH($L259,$A:$A,0),2)</f>
        <v>Agricultural Extension</v>
      </c>
      <c r="N259" s="1" t="s">
        <v>4210</v>
      </c>
      <c r="O259" s="1" t="s">
        <v>4237</v>
      </c>
      <c r="P259" s="1">
        <v>9100</v>
      </c>
      <c r="Q259" s="1">
        <v>1078066</v>
      </c>
      <c r="R259" s="1">
        <f t="shared" ref="R259:R322" si="21">_xlfn.XLOOKUP($J259,$E:$E,$G:$G,0,0,1)</f>
        <v>0</v>
      </c>
      <c r="S259" s="4">
        <v>697665.9005690848</v>
      </c>
      <c r="T259" s="4">
        <v>39728.576021282854</v>
      </c>
      <c r="U259" s="1">
        <f t="shared" ref="U259:U322" si="22">Q259-R259</f>
        <v>1078066</v>
      </c>
      <c r="V259" s="4">
        <f t="shared" ref="V259:V322" si="23">Q259-(S259+T259)</f>
        <v>340671.52340963238</v>
      </c>
      <c r="W259" s="1" t="str">
        <f t="shared" ref="W259:W322" si="24">IF(V259&gt;=0,"Favourable","Adverse")</f>
        <v>Favourable</v>
      </c>
    </row>
    <row r="260" spans="1:23" x14ac:dyDescent="0.25">
      <c r="A260" s="1"/>
      <c r="B260" s="1"/>
      <c r="C260" s="1"/>
      <c r="D260" s="1"/>
      <c r="E260" s="1" t="s">
        <v>4767</v>
      </c>
      <c r="F260" s="2">
        <v>45190</v>
      </c>
      <c r="G260" s="3">
        <v>58789</v>
      </c>
      <c r="H260" s="1"/>
      <c r="I260" s="1"/>
      <c r="J260" s="1" t="s">
        <v>4768</v>
      </c>
      <c r="K260" s="2">
        <v>44597</v>
      </c>
      <c r="L260" s="1" t="s">
        <v>4216</v>
      </c>
      <c r="M260" s="1" t="str">
        <f t="shared" si="20"/>
        <v>Agricultural Extension</v>
      </c>
      <c r="N260" s="1" t="s">
        <v>4222</v>
      </c>
      <c r="O260" s="1" t="s">
        <v>4402</v>
      </c>
      <c r="P260" s="1">
        <v>6676</v>
      </c>
      <c r="Q260" s="1">
        <v>1735597</v>
      </c>
      <c r="R260" s="1">
        <f t="shared" si="21"/>
        <v>18428</v>
      </c>
      <c r="S260" s="4">
        <v>1597845.550300573</v>
      </c>
      <c r="T260" s="4">
        <v>318025.44266638538</v>
      </c>
      <c r="U260" s="1">
        <f t="shared" si="22"/>
        <v>1717169</v>
      </c>
      <c r="V260" s="4">
        <f t="shared" si="23"/>
        <v>-180273.99296695832</v>
      </c>
      <c r="W260" s="1" t="str">
        <f t="shared" si="24"/>
        <v>Adverse</v>
      </c>
    </row>
    <row r="261" spans="1:23" x14ac:dyDescent="0.25">
      <c r="A261" s="1"/>
      <c r="B261" s="1"/>
      <c r="C261" s="1"/>
      <c r="D261" s="1"/>
      <c r="E261" s="1" t="s">
        <v>4769</v>
      </c>
      <c r="F261" s="2">
        <v>45210</v>
      </c>
      <c r="G261" s="3">
        <v>67985</v>
      </c>
      <c r="H261" s="1"/>
      <c r="I261" s="1"/>
      <c r="J261" s="1" t="s">
        <v>4770</v>
      </c>
      <c r="K261" s="2">
        <v>44949</v>
      </c>
      <c r="L261" s="1" t="s">
        <v>4204</v>
      </c>
      <c r="M261" s="1" t="str">
        <f t="shared" si="20"/>
        <v>Education</v>
      </c>
      <c r="N261" s="1" t="s">
        <v>4205</v>
      </c>
      <c r="O261" s="1" t="s">
        <v>4421</v>
      </c>
      <c r="P261" s="1">
        <v>5933</v>
      </c>
      <c r="Q261" s="1">
        <v>1892570</v>
      </c>
      <c r="R261" s="1">
        <f t="shared" si="21"/>
        <v>13504</v>
      </c>
      <c r="S261" s="4">
        <v>1819121.118553204</v>
      </c>
      <c r="T261" s="4">
        <v>98295.1072191485</v>
      </c>
      <c r="U261" s="1">
        <f t="shared" si="22"/>
        <v>1879066</v>
      </c>
      <c r="V261" s="4">
        <f t="shared" si="23"/>
        <v>-24846.225772352424</v>
      </c>
      <c r="W261" s="1" t="str">
        <f t="shared" si="24"/>
        <v>Adverse</v>
      </c>
    </row>
    <row r="262" spans="1:23" x14ac:dyDescent="0.25">
      <c r="A262" s="1"/>
      <c r="B262" s="1"/>
      <c r="C262" s="1"/>
      <c r="D262" s="1"/>
      <c r="E262" s="1" t="s">
        <v>4771</v>
      </c>
      <c r="F262" s="2">
        <v>44643</v>
      </c>
      <c r="G262" s="3">
        <v>41232</v>
      </c>
      <c r="H262" s="1"/>
      <c r="I262" s="1"/>
      <c r="J262" s="1" t="s">
        <v>4772</v>
      </c>
      <c r="K262" s="2">
        <v>43995</v>
      </c>
      <c r="L262" s="1" t="s">
        <v>4216</v>
      </c>
      <c r="M262" s="1" t="str">
        <f t="shared" si="20"/>
        <v>Agricultural Extension</v>
      </c>
      <c r="N262" s="1" t="s">
        <v>4205</v>
      </c>
      <c r="O262" s="1" t="s">
        <v>4421</v>
      </c>
      <c r="P262" s="1">
        <v>6940</v>
      </c>
      <c r="Q262" s="1">
        <v>1531209</v>
      </c>
      <c r="R262" s="1">
        <f t="shared" si="21"/>
        <v>32656</v>
      </c>
      <c r="S262" s="4">
        <v>699955.89298602764</v>
      </c>
      <c r="T262" s="4">
        <v>490375.0436203517</v>
      </c>
      <c r="U262" s="1">
        <f t="shared" si="22"/>
        <v>1498553</v>
      </c>
      <c r="V262" s="4">
        <f t="shared" si="23"/>
        <v>340878.06339362077</v>
      </c>
      <c r="W262" s="1" t="str">
        <f t="shared" si="24"/>
        <v>Favourable</v>
      </c>
    </row>
    <row r="263" spans="1:23" x14ac:dyDescent="0.25">
      <c r="A263" s="1"/>
      <c r="B263" s="1"/>
      <c r="C263" s="1"/>
      <c r="D263" s="1"/>
      <c r="E263" s="1" t="s">
        <v>4773</v>
      </c>
      <c r="F263" s="2">
        <v>44853</v>
      </c>
      <c r="G263" s="3">
        <v>85251</v>
      </c>
      <c r="H263" s="1"/>
      <c r="I263" s="1"/>
      <c r="J263" s="1" t="s">
        <v>4774</v>
      </c>
      <c r="K263" s="2">
        <v>45245</v>
      </c>
      <c r="L263" s="1" t="s">
        <v>4200</v>
      </c>
      <c r="M263" s="1" t="str">
        <f t="shared" si="20"/>
        <v>Social Services</v>
      </c>
      <c r="N263" s="1" t="s">
        <v>4222</v>
      </c>
      <c r="O263" s="1" t="s">
        <v>4374</v>
      </c>
      <c r="P263" s="1">
        <v>6833</v>
      </c>
      <c r="Q263" s="1">
        <v>559192</v>
      </c>
      <c r="R263" s="1">
        <f t="shared" si="21"/>
        <v>32857</v>
      </c>
      <c r="S263" s="4">
        <v>536371.4179523699</v>
      </c>
      <c r="T263" s="4">
        <v>53174.782368616135</v>
      </c>
      <c r="U263" s="1">
        <f t="shared" si="22"/>
        <v>526335</v>
      </c>
      <c r="V263" s="4">
        <f t="shared" si="23"/>
        <v>-30354.200320985983</v>
      </c>
      <c r="W263" s="1" t="str">
        <f t="shared" si="24"/>
        <v>Adverse</v>
      </c>
    </row>
    <row r="264" spans="1:23" x14ac:dyDescent="0.25">
      <c r="A264" s="1"/>
      <c r="B264" s="1"/>
      <c r="C264" s="1"/>
      <c r="D264" s="1"/>
      <c r="E264" s="1" t="s">
        <v>4775</v>
      </c>
      <c r="F264" s="2">
        <v>45226</v>
      </c>
      <c r="G264" s="3">
        <v>43664</v>
      </c>
      <c r="H264" s="1"/>
      <c r="I264" s="1"/>
      <c r="J264" s="1" t="s">
        <v>4776</v>
      </c>
      <c r="K264" s="2">
        <v>43839</v>
      </c>
      <c r="L264" s="1" t="s">
        <v>4200</v>
      </c>
      <c r="M264" s="1" t="str">
        <f t="shared" si="20"/>
        <v>Social Services</v>
      </c>
      <c r="N264" s="1" t="s">
        <v>4222</v>
      </c>
      <c r="O264" s="1" t="s">
        <v>4279</v>
      </c>
      <c r="P264" s="1">
        <v>9087</v>
      </c>
      <c r="Q264" s="1">
        <v>2162122</v>
      </c>
      <c r="R264" s="1">
        <f t="shared" si="21"/>
        <v>87319</v>
      </c>
      <c r="S264" s="4">
        <v>1534339.3014685714</v>
      </c>
      <c r="T264" s="4">
        <v>507047.11791924125</v>
      </c>
      <c r="U264" s="1">
        <f t="shared" si="22"/>
        <v>2074803</v>
      </c>
      <c r="V264" s="4">
        <f t="shared" si="23"/>
        <v>120735.58061218727</v>
      </c>
      <c r="W264" s="1" t="str">
        <f t="shared" si="24"/>
        <v>Favourable</v>
      </c>
    </row>
    <row r="265" spans="1:23" x14ac:dyDescent="0.25">
      <c r="A265" s="1"/>
      <c r="B265" s="1"/>
      <c r="C265" s="1"/>
      <c r="D265" s="1"/>
      <c r="E265" s="1" t="s">
        <v>4777</v>
      </c>
      <c r="F265" s="2">
        <v>44757</v>
      </c>
      <c r="G265" s="3">
        <v>31390</v>
      </c>
      <c r="H265" s="1"/>
      <c r="I265" s="1"/>
      <c r="J265" s="1" t="s">
        <v>4778</v>
      </c>
      <c r="K265" s="2">
        <v>44822</v>
      </c>
      <c r="L265" s="1" t="s">
        <v>4204</v>
      </c>
      <c r="M265" s="1" t="str">
        <f t="shared" si="20"/>
        <v>Education</v>
      </c>
      <c r="N265" s="1" t="s">
        <v>4205</v>
      </c>
      <c r="O265" s="1" t="s">
        <v>4402</v>
      </c>
      <c r="P265" s="1">
        <v>9203</v>
      </c>
      <c r="Q265" s="1">
        <v>1249433</v>
      </c>
      <c r="R265" s="1">
        <f t="shared" si="21"/>
        <v>0</v>
      </c>
      <c r="S265" s="4">
        <v>859910.45035101695</v>
      </c>
      <c r="T265" s="4">
        <v>109612.21636788484</v>
      </c>
      <c r="U265" s="1">
        <f t="shared" si="22"/>
        <v>1249433</v>
      </c>
      <c r="V265" s="4">
        <f t="shared" si="23"/>
        <v>279910.33328109817</v>
      </c>
      <c r="W265" s="1" t="str">
        <f t="shared" si="24"/>
        <v>Favourable</v>
      </c>
    </row>
    <row r="266" spans="1:23" x14ac:dyDescent="0.25">
      <c r="A266" s="1"/>
      <c r="B266" s="1"/>
      <c r="C266" s="1"/>
      <c r="D266" s="1"/>
      <c r="E266" s="1" t="s">
        <v>4779</v>
      </c>
      <c r="F266" s="2">
        <v>44979</v>
      </c>
      <c r="G266" s="3">
        <v>57937</v>
      </c>
      <c r="H266" s="1"/>
      <c r="I266" s="1"/>
      <c r="J266" s="1" t="s">
        <v>4780</v>
      </c>
      <c r="K266" s="2">
        <v>43975</v>
      </c>
      <c r="L266" s="1" t="s">
        <v>4200</v>
      </c>
      <c r="M266" s="1" t="str">
        <f t="shared" si="20"/>
        <v>Social Services</v>
      </c>
      <c r="N266" s="1" t="s">
        <v>4210</v>
      </c>
      <c r="O266" s="1" t="s">
        <v>4289</v>
      </c>
      <c r="P266" s="1">
        <v>8754</v>
      </c>
      <c r="Q266" s="1">
        <v>1249008</v>
      </c>
      <c r="R266" s="1">
        <f t="shared" si="21"/>
        <v>24884</v>
      </c>
      <c r="S266" s="4">
        <v>1242180.8993200918</v>
      </c>
      <c r="T266" s="4">
        <v>68587.981242634196</v>
      </c>
      <c r="U266" s="1">
        <f t="shared" si="22"/>
        <v>1224124</v>
      </c>
      <c r="V266" s="4">
        <f t="shared" si="23"/>
        <v>-61760.880562725943</v>
      </c>
      <c r="W266" s="1" t="str">
        <f t="shared" si="24"/>
        <v>Adverse</v>
      </c>
    </row>
    <row r="267" spans="1:23" x14ac:dyDescent="0.25">
      <c r="A267" s="1"/>
      <c r="B267" s="1"/>
      <c r="C267" s="1"/>
      <c r="D267" s="1"/>
      <c r="E267" s="1" t="s">
        <v>4781</v>
      </c>
      <c r="F267" s="2">
        <v>44659</v>
      </c>
      <c r="G267" s="3">
        <v>90388</v>
      </c>
      <c r="H267" s="1"/>
      <c r="I267" s="1"/>
      <c r="J267" s="1" t="s">
        <v>4782</v>
      </c>
      <c r="K267" s="2">
        <v>44707</v>
      </c>
      <c r="L267" s="1" t="s">
        <v>4212</v>
      </c>
      <c r="M267" s="1" t="str">
        <f t="shared" si="20"/>
        <v>Agricultural Extension</v>
      </c>
      <c r="N267" s="1" t="s">
        <v>4210</v>
      </c>
      <c r="O267" s="1" t="s">
        <v>4244</v>
      </c>
      <c r="P267" s="1">
        <v>7941</v>
      </c>
      <c r="Q267" s="1">
        <v>939441</v>
      </c>
      <c r="R267" s="1">
        <f t="shared" si="21"/>
        <v>17185</v>
      </c>
      <c r="S267" s="4">
        <v>702976.64848750329</v>
      </c>
      <c r="T267" s="4">
        <v>71951.360556242609</v>
      </c>
      <c r="U267" s="1">
        <f t="shared" si="22"/>
        <v>922256</v>
      </c>
      <c r="V267" s="4">
        <f t="shared" si="23"/>
        <v>164512.99095625407</v>
      </c>
      <c r="W267" s="1" t="str">
        <f t="shared" si="24"/>
        <v>Favourable</v>
      </c>
    </row>
    <row r="268" spans="1:23" x14ac:dyDescent="0.25">
      <c r="A268" s="1"/>
      <c r="B268" s="1"/>
      <c r="C268" s="1"/>
      <c r="D268" s="1"/>
      <c r="E268" s="1" t="s">
        <v>4783</v>
      </c>
      <c r="F268" s="2">
        <v>44096</v>
      </c>
      <c r="G268" s="3">
        <v>69967</v>
      </c>
      <c r="H268" s="1"/>
      <c r="I268" s="1"/>
      <c r="J268" s="1" t="s">
        <v>4719</v>
      </c>
      <c r="K268" s="2">
        <v>45293</v>
      </c>
      <c r="L268" s="1" t="s">
        <v>4216</v>
      </c>
      <c r="M268" s="1" t="str">
        <f t="shared" si="20"/>
        <v>Agricultural Extension</v>
      </c>
      <c r="N268" s="1" t="s">
        <v>4205</v>
      </c>
      <c r="O268" s="1" t="s">
        <v>4206</v>
      </c>
      <c r="P268" s="1">
        <v>8652</v>
      </c>
      <c r="Q268" s="1">
        <v>1167849</v>
      </c>
      <c r="R268" s="1">
        <f t="shared" si="21"/>
        <v>62065</v>
      </c>
      <c r="S268" s="4">
        <v>623563.23297565419</v>
      </c>
      <c r="T268" s="4">
        <v>84303.02288368954</v>
      </c>
      <c r="U268" s="1">
        <f t="shared" si="22"/>
        <v>1105784</v>
      </c>
      <c r="V268" s="4">
        <f t="shared" si="23"/>
        <v>459982.74414065632</v>
      </c>
      <c r="W268" s="1" t="str">
        <f t="shared" si="24"/>
        <v>Favourable</v>
      </c>
    </row>
    <row r="269" spans="1:23" x14ac:dyDescent="0.25">
      <c r="A269" s="1"/>
      <c r="B269" s="1"/>
      <c r="C269" s="1"/>
      <c r="D269" s="1"/>
      <c r="E269" s="1" t="s">
        <v>4506</v>
      </c>
      <c r="F269" s="2">
        <v>45189</v>
      </c>
      <c r="G269" s="3">
        <v>81008</v>
      </c>
      <c r="H269" s="1"/>
      <c r="I269" s="1"/>
      <c r="J269" s="1" t="s">
        <v>4784</v>
      </c>
      <c r="K269" s="2">
        <v>44421</v>
      </c>
      <c r="L269" s="1" t="s">
        <v>4218</v>
      </c>
      <c r="M269" s="1" t="str">
        <f t="shared" si="20"/>
        <v>Infrastructure</v>
      </c>
      <c r="N269" s="1" t="s">
        <v>4205</v>
      </c>
      <c r="O269" s="1" t="s">
        <v>4476</v>
      </c>
      <c r="P269" s="1">
        <v>8158</v>
      </c>
      <c r="Q269" s="1">
        <v>1108811</v>
      </c>
      <c r="R269" s="1">
        <f t="shared" si="21"/>
        <v>44176</v>
      </c>
      <c r="S269" s="4">
        <v>124994.66712665987</v>
      </c>
      <c r="T269" s="4">
        <v>366230.80653458141</v>
      </c>
      <c r="U269" s="1">
        <f t="shared" si="22"/>
        <v>1064635</v>
      </c>
      <c r="V269" s="4">
        <f t="shared" si="23"/>
        <v>617585.52633875865</v>
      </c>
      <c r="W269" s="1" t="str">
        <f t="shared" si="24"/>
        <v>Favourable</v>
      </c>
    </row>
    <row r="270" spans="1:23" x14ac:dyDescent="0.25">
      <c r="A270" s="1"/>
      <c r="B270" s="1"/>
      <c r="C270" s="1"/>
      <c r="D270" s="1"/>
      <c r="E270" s="1" t="s">
        <v>4785</v>
      </c>
      <c r="F270" s="2">
        <v>44750</v>
      </c>
      <c r="G270" s="3">
        <v>14160</v>
      </c>
      <c r="H270" s="1"/>
      <c r="I270" s="1"/>
      <c r="J270" s="1" t="s">
        <v>4786</v>
      </c>
      <c r="K270" s="2">
        <v>45231</v>
      </c>
      <c r="L270" s="1" t="s">
        <v>4204</v>
      </c>
      <c r="M270" s="1" t="str">
        <f t="shared" si="20"/>
        <v>Education</v>
      </c>
      <c r="N270" s="1" t="s">
        <v>4205</v>
      </c>
      <c r="O270" s="1" t="s">
        <v>4270</v>
      </c>
      <c r="P270" s="1">
        <v>6309</v>
      </c>
      <c r="Q270" s="1">
        <v>614247</v>
      </c>
      <c r="R270" s="1">
        <f t="shared" si="21"/>
        <v>24749</v>
      </c>
      <c r="S270" s="4">
        <v>458253.68680102495</v>
      </c>
      <c r="T270" s="4">
        <v>134398.81381041688</v>
      </c>
      <c r="U270" s="1">
        <f t="shared" si="22"/>
        <v>589498</v>
      </c>
      <c r="V270" s="4">
        <f t="shared" si="23"/>
        <v>21594.499388558208</v>
      </c>
      <c r="W270" s="1" t="str">
        <f t="shared" si="24"/>
        <v>Favourable</v>
      </c>
    </row>
    <row r="271" spans="1:23" x14ac:dyDescent="0.25">
      <c r="A271" s="1"/>
      <c r="B271" s="1"/>
      <c r="C271" s="1"/>
      <c r="D271" s="1"/>
      <c r="E271" s="1" t="s">
        <v>4787</v>
      </c>
      <c r="F271" s="2">
        <v>44028</v>
      </c>
      <c r="G271" s="3">
        <v>84748</v>
      </c>
      <c r="H271" s="1"/>
      <c r="I271" s="1"/>
      <c r="J271" s="1" t="s">
        <v>4788</v>
      </c>
      <c r="K271" s="2">
        <v>44623</v>
      </c>
      <c r="L271" s="1" t="s">
        <v>4204</v>
      </c>
      <c r="M271" s="1" t="str">
        <f t="shared" si="20"/>
        <v>Education</v>
      </c>
      <c r="N271" s="1" t="s">
        <v>4222</v>
      </c>
      <c r="O271" s="1" t="s">
        <v>4358</v>
      </c>
      <c r="P271" s="1">
        <v>6678</v>
      </c>
      <c r="Q271" s="1">
        <v>1266594</v>
      </c>
      <c r="R271" s="1">
        <f t="shared" si="21"/>
        <v>30168</v>
      </c>
      <c r="S271" s="4">
        <v>1007732.3941536412</v>
      </c>
      <c r="T271" s="4">
        <v>315614.55529625935</v>
      </c>
      <c r="U271" s="1">
        <f t="shared" si="22"/>
        <v>1236426</v>
      </c>
      <c r="V271" s="4">
        <f t="shared" si="23"/>
        <v>-56752.949449900538</v>
      </c>
      <c r="W271" s="1" t="str">
        <f t="shared" si="24"/>
        <v>Adverse</v>
      </c>
    </row>
    <row r="272" spans="1:23" x14ac:dyDescent="0.25">
      <c r="A272" s="1"/>
      <c r="B272" s="1"/>
      <c r="C272" s="1"/>
      <c r="D272" s="1"/>
      <c r="E272" s="1" t="s">
        <v>4789</v>
      </c>
      <c r="F272" s="2">
        <v>45311</v>
      </c>
      <c r="G272" s="3">
        <v>85592</v>
      </c>
      <c r="H272" s="1"/>
      <c r="I272" s="1"/>
      <c r="J272" s="1" t="s">
        <v>4790</v>
      </c>
      <c r="K272" s="2">
        <v>44970</v>
      </c>
      <c r="L272" s="1" t="s">
        <v>4204</v>
      </c>
      <c r="M272" s="1" t="str">
        <f t="shared" si="20"/>
        <v>Education</v>
      </c>
      <c r="N272" s="1" t="s">
        <v>4222</v>
      </c>
      <c r="O272" s="1" t="s">
        <v>4388</v>
      </c>
      <c r="P272" s="1">
        <v>8193</v>
      </c>
      <c r="Q272" s="1">
        <v>516898</v>
      </c>
      <c r="R272" s="1">
        <f t="shared" si="21"/>
        <v>0</v>
      </c>
      <c r="S272" s="4">
        <v>464305.04538569896</v>
      </c>
      <c r="T272" s="4">
        <v>81898.243156162192</v>
      </c>
      <c r="U272" s="1">
        <f t="shared" si="22"/>
        <v>516898</v>
      </c>
      <c r="V272" s="4">
        <f t="shared" si="23"/>
        <v>-29305.288541861111</v>
      </c>
      <c r="W272" s="1" t="str">
        <f t="shared" si="24"/>
        <v>Adverse</v>
      </c>
    </row>
    <row r="273" spans="1:23" x14ac:dyDescent="0.25">
      <c r="A273" s="1"/>
      <c r="B273" s="1"/>
      <c r="C273" s="1"/>
      <c r="D273" s="1"/>
      <c r="E273" s="1" t="s">
        <v>4791</v>
      </c>
      <c r="F273" s="2">
        <v>44633</v>
      </c>
      <c r="G273" s="3">
        <v>23310</v>
      </c>
      <c r="H273" s="1"/>
      <c r="I273" s="1"/>
      <c r="J273" s="1" t="s">
        <v>4792</v>
      </c>
      <c r="K273" s="2">
        <v>44015</v>
      </c>
      <c r="L273" s="1" t="s">
        <v>4212</v>
      </c>
      <c r="M273" s="1" t="str">
        <f t="shared" si="20"/>
        <v>Agricultural Extension</v>
      </c>
      <c r="N273" s="1" t="s">
        <v>4205</v>
      </c>
      <c r="O273" s="1" t="s">
        <v>4374</v>
      </c>
      <c r="P273" s="1">
        <v>9317</v>
      </c>
      <c r="Q273" s="1">
        <v>686729</v>
      </c>
      <c r="R273" s="1">
        <f t="shared" si="21"/>
        <v>20603</v>
      </c>
      <c r="S273" s="4">
        <v>135777.39682698451</v>
      </c>
      <c r="T273" s="4">
        <v>147160.33795578402</v>
      </c>
      <c r="U273" s="1">
        <f t="shared" si="22"/>
        <v>666126</v>
      </c>
      <c r="V273" s="4">
        <f t="shared" si="23"/>
        <v>403791.26521723147</v>
      </c>
      <c r="W273" s="1" t="str">
        <f t="shared" si="24"/>
        <v>Favourable</v>
      </c>
    </row>
    <row r="274" spans="1:23" x14ac:dyDescent="0.25">
      <c r="A274" s="1"/>
      <c r="B274" s="1"/>
      <c r="C274" s="1"/>
      <c r="D274" s="1"/>
      <c r="E274" s="1" t="s">
        <v>4471</v>
      </c>
      <c r="F274" s="2">
        <v>44541</v>
      </c>
      <c r="G274" s="3">
        <v>20037</v>
      </c>
      <c r="H274" s="1"/>
      <c r="I274" s="1"/>
      <c r="J274" s="1" t="s">
        <v>4793</v>
      </c>
      <c r="K274" s="2">
        <v>45117</v>
      </c>
      <c r="L274" s="1" t="s">
        <v>4200</v>
      </c>
      <c r="M274" s="1" t="str">
        <f t="shared" si="20"/>
        <v>Social Services</v>
      </c>
      <c r="N274" s="1" t="s">
        <v>4210</v>
      </c>
      <c r="O274" s="1" t="s">
        <v>4441</v>
      </c>
      <c r="P274" s="1">
        <v>7163</v>
      </c>
      <c r="Q274" s="1">
        <v>1973427</v>
      </c>
      <c r="R274" s="1">
        <f t="shared" si="21"/>
        <v>48951</v>
      </c>
      <c r="S274" s="4">
        <v>1707516.7573230481</v>
      </c>
      <c r="T274" s="4">
        <v>646678.35194190475</v>
      </c>
      <c r="U274" s="1">
        <f t="shared" si="22"/>
        <v>1924476</v>
      </c>
      <c r="V274" s="4">
        <f t="shared" si="23"/>
        <v>-380768.10926495306</v>
      </c>
      <c r="W274" s="1" t="str">
        <f t="shared" si="24"/>
        <v>Adverse</v>
      </c>
    </row>
    <row r="275" spans="1:23" x14ac:dyDescent="0.25">
      <c r="A275" s="1"/>
      <c r="B275" s="1"/>
      <c r="C275" s="1"/>
      <c r="D275" s="1"/>
      <c r="E275" s="1" t="s">
        <v>4794</v>
      </c>
      <c r="F275" s="2">
        <v>44755</v>
      </c>
      <c r="G275" s="3">
        <v>95823</v>
      </c>
      <c r="H275" s="1"/>
      <c r="I275" s="1"/>
      <c r="J275" s="1" t="s">
        <v>4795</v>
      </c>
      <c r="K275" s="2">
        <v>44764</v>
      </c>
      <c r="L275" s="1" t="s">
        <v>4212</v>
      </c>
      <c r="M275" s="1" t="str">
        <f t="shared" si="20"/>
        <v>Agricultural Extension</v>
      </c>
      <c r="N275" s="1" t="s">
        <v>4205</v>
      </c>
      <c r="O275" s="1" t="s">
        <v>4304</v>
      </c>
      <c r="P275" s="1">
        <v>6739</v>
      </c>
      <c r="Q275" s="1">
        <v>2216278</v>
      </c>
      <c r="R275" s="1">
        <f t="shared" si="21"/>
        <v>37418</v>
      </c>
      <c r="S275" s="4">
        <v>946150.30784035032</v>
      </c>
      <c r="T275" s="4">
        <v>87484.854948799955</v>
      </c>
      <c r="U275" s="1">
        <f t="shared" si="22"/>
        <v>2178860</v>
      </c>
      <c r="V275" s="4">
        <f t="shared" si="23"/>
        <v>1182642.8372108499</v>
      </c>
      <c r="W275" s="1" t="str">
        <f t="shared" si="24"/>
        <v>Favourable</v>
      </c>
    </row>
    <row r="276" spans="1:23" x14ac:dyDescent="0.25">
      <c r="A276" s="1"/>
      <c r="B276" s="1"/>
      <c r="C276" s="1"/>
      <c r="D276" s="1"/>
      <c r="E276" s="1" t="s">
        <v>4796</v>
      </c>
      <c r="F276" s="2">
        <v>44567</v>
      </c>
      <c r="G276" s="3">
        <v>18962</v>
      </c>
      <c r="H276" s="1"/>
      <c r="I276" s="1"/>
      <c r="J276" s="1" t="s">
        <v>4797</v>
      </c>
      <c r="K276" s="2">
        <v>44212</v>
      </c>
      <c r="L276" s="1" t="s">
        <v>4216</v>
      </c>
      <c r="M276" s="1" t="str">
        <f t="shared" si="20"/>
        <v>Agricultural Extension</v>
      </c>
      <c r="N276" s="1" t="s">
        <v>4205</v>
      </c>
      <c r="O276" s="1" t="s">
        <v>4298</v>
      </c>
      <c r="P276" s="1">
        <v>7178</v>
      </c>
      <c r="Q276" s="1">
        <v>673391</v>
      </c>
      <c r="R276" s="1">
        <f t="shared" si="21"/>
        <v>47738</v>
      </c>
      <c r="S276" s="4">
        <v>154652.87238490887</v>
      </c>
      <c r="T276" s="4">
        <v>93615.724162175713</v>
      </c>
      <c r="U276" s="1">
        <f t="shared" si="22"/>
        <v>625653</v>
      </c>
      <c r="V276" s="4">
        <f t="shared" si="23"/>
        <v>425122.40345291543</v>
      </c>
      <c r="W276" s="1" t="str">
        <f t="shared" si="24"/>
        <v>Favourable</v>
      </c>
    </row>
    <row r="277" spans="1:23" x14ac:dyDescent="0.25">
      <c r="A277" s="1"/>
      <c r="B277" s="1"/>
      <c r="C277" s="1"/>
      <c r="D277" s="1"/>
      <c r="E277" s="1" t="s">
        <v>4798</v>
      </c>
      <c r="F277" s="2">
        <v>44687</v>
      </c>
      <c r="G277" s="3">
        <v>19944</v>
      </c>
      <c r="H277" s="1"/>
      <c r="I277" s="1"/>
      <c r="J277" s="1" t="s">
        <v>4799</v>
      </c>
      <c r="K277" s="2">
        <v>45348</v>
      </c>
      <c r="L277" s="1" t="s">
        <v>4216</v>
      </c>
      <c r="M277" s="1" t="str">
        <f t="shared" si="20"/>
        <v>Agricultural Extension</v>
      </c>
      <c r="N277" s="1" t="s">
        <v>4222</v>
      </c>
      <c r="O277" s="1" t="s">
        <v>4259</v>
      </c>
      <c r="P277" s="1">
        <v>8403</v>
      </c>
      <c r="Q277" s="1">
        <v>1820907</v>
      </c>
      <c r="R277" s="1">
        <f t="shared" si="21"/>
        <v>0</v>
      </c>
      <c r="S277" s="4">
        <v>576845.95653196215</v>
      </c>
      <c r="T277" s="4">
        <v>518765.58788022067</v>
      </c>
      <c r="U277" s="1">
        <f t="shared" si="22"/>
        <v>1820907</v>
      </c>
      <c r="V277" s="4">
        <f t="shared" si="23"/>
        <v>725295.45558781712</v>
      </c>
      <c r="W277" s="1" t="str">
        <f t="shared" si="24"/>
        <v>Favourable</v>
      </c>
    </row>
    <row r="278" spans="1:23" x14ac:dyDescent="0.25">
      <c r="A278" s="1"/>
      <c r="B278" s="1"/>
      <c r="C278" s="1"/>
      <c r="D278" s="1"/>
      <c r="E278" s="1" t="s">
        <v>4800</v>
      </c>
      <c r="F278" s="2">
        <v>44927</v>
      </c>
      <c r="G278" s="3">
        <v>15930</v>
      </c>
      <c r="H278" s="1"/>
      <c r="I278" s="1"/>
      <c r="J278" s="1" t="s">
        <v>4801</v>
      </c>
      <c r="K278" s="2">
        <v>45156</v>
      </c>
      <c r="L278" s="1" t="s">
        <v>4200</v>
      </c>
      <c r="M278" s="1" t="str">
        <f t="shared" si="20"/>
        <v>Social Services</v>
      </c>
      <c r="N278" s="1" t="s">
        <v>4222</v>
      </c>
      <c r="O278" s="1" t="s">
        <v>4247</v>
      </c>
      <c r="P278" s="1">
        <v>7623</v>
      </c>
      <c r="Q278" s="1">
        <v>1329247</v>
      </c>
      <c r="R278" s="1">
        <f t="shared" si="21"/>
        <v>0</v>
      </c>
      <c r="S278" s="4">
        <v>903281.71679757338</v>
      </c>
      <c r="T278" s="4">
        <v>255074.23525619818</v>
      </c>
      <c r="U278" s="1">
        <f t="shared" si="22"/>
        <v>1329247</v>
      </c>
      <c r="V278" s="4">
        <f t="shared" si="23"/>
        <v>170891.04794622841</v>
      </c>
      <c r="W278" s="1" t="str">
        <f t="shared" si="24"/>
        <v>Favourable</v>
      </c>
    </row>
    <row r="279" spans="1:23" x14ac:dyDescent="0.25">
      <c r="A279" s="1"/>
      <c r="B279" s="1"/>
      <c r="C279" s="1"/>
      <c r="D279" s="1"/>
      <c r="E279" s="1" t="s">
        <v>4802</v>
      </c>
      <c r="F279" s="2">
        <v>44753</v>
      </c>
      <c r="G279" s="3">
        <v>27947</v>
      </c>
      <c r="H279" s="1"/>
      <c r="I279" s="1"/>
      <c r="J279" s="1" t="s">
        <v>4803</v>
      </c>
      <c r="K279" s="2">
        <v>44993</v>
      </c>
      <c r="L279" s="1" t="s">
        <v>4216</v>
      </c>
      <c r="M279" s="1" t="str">
        <f t="shared" si="20"/>
        <v>Agricultural Extension</v>
      </c>
      <c r="N279" s="1" t="s">
        <v>4205</v>
      </c>
      <c r="O279" s="1" t="s">
        <v>4233</v>
      </c>
      <c r="P279" s="1">
        <v>5894</v>
      </c>
      <c r="Q279" s="1">
        <v>1288791</v>
      </c>
      <c r="R279" s="1">
        <f t="shared" si="21"/>
        <v>21335</v>
      </c>
      <c r="S279" s="4">
        <v>1071688.2695033806</v>
      </c>
      <c r="T279" s="4">
        <v>26512.758152700411</v>
      </c>
      <c r="U279" s="1">
        <f t="shared" si="22"/>
        <v>1267456</v>
      </c>
      <c r="V279" s="4">
        <f t="shared" si="23"/>
        <v>190589.97234391887</v>
      </c>
      <c r="W279" s="1" t="str">
        <f t="shared" si="24"/>
        <v>Favourable</v>
      </c>
    </row>
    <row r="280" spans="1:23" x14ac:dyDescent="0.25">
      <c r="A280" s="1"/>
      <c r="B280" s="1"/>
      <c r="C280" s="1"/>
      <c r="D280" s="1"/>
      <c r="E280" s="1" t="s">
        <v>4804</v>
      </c>
      <c r="F280" s="2">
        <v>44976</v>
      </c>
      <c r="G280" s="3">
        <v>71642</v>
      </c>
      <c r="H280" s="1"/>
      <c r="I280" s="1"/>
      <c r="J280" s="1" t="s">
        <v>4805</v>
      </c>
      <c r="K280" s="2">
        <v>45328</v>
      </c>
      <c r="L280" s="1" t="s">
        <v>4204</v>
      </c>
      <c r="M280" s="1" t="str">
        <f t="shared" si="20"/>
        <v>Education</v>
      </c>
      <c r="N280" s="1" t="s">
        <v>4205</v>
      </c>
      <c r="O280" s="1" t="s">
        <v>4233</v>
      </c>
      <c r="P280" s="1">
        <v>7686</v>
      </c>
      <c r="Q280" s="1">
        <v>2316466</v>
      </c>
      <c r="R280" s="1">
        <f t="shared" si="21"/>
        <v>32124</v>
      </c>
      <c r="S280" s="4">
        <v>1155582.268276419</v>
      </c>
      <c r="T280" s="4">
        <v>225299.42057567692</v>
      </c>
      <c r="U280" s="1">
        <f t="shared" si="22"/>
        <v>2284342</v>
      </c>
      <c r="V280" s="4">
        <f t="shared" si="23"/>
        <v>935584.31114790402</v>
      </c>
      <c r="W280" s="1" t="str">
        <f t="shared" si="24"/>
        <v>Favourable</v>
      </c>
    </row>
    <row r="281" spans="1:23" x14ac:dyDescent="0.25">
      <c r="A281" s="1"/>
      <c r="B281" s="1"/>
      <c r="C281" s="1"/>
      <c r="D281" s="1"/>
      <c r="E281" s="1" t="s">
        <v>4806</v>
      </c>
      <c r="F281" s="2">
        <v>45351</v>
      </c>
      <c r="G281" s="3">
        <v>36306</v>
      </c>
      <c r="H281" s="1"/>
      <c r="I281" s="1"/>
      <c r="J281" s="1" t="s">
        <v>4807</v>
      </c>
      <c r="K281" s="2">
        <v>45394</v>
      </c>
      <c r="L281" s="1" t="s">
        <v>4200</v>
      </c>
      <c r="M281" s="1" t="str">
        <f t="shared" si="20"/>
        <v>Social Services</v>
      </c>
      <c r="N281" s="1" t="s">
        <v>4210</v>
      </c>
      <c r="O281" s="1" t="s">
        <v>4276</v>
      </c>
      <c r="P281" s="1">
        <v>8226</v>
      </c>
      <c r="Q281" s="1">
        <v>330305</v>
      </c>
      <c r="R281" s="1">
        <f t="shared" si="21"/>
        <v>51211</v>
      </c>
      <c r="S281" s="4">
        <v>36010.618004404329</v>
      </c>
      <c r="T281" s="4">
        <v>52668.881426911517</v>
      </c>
      <c r="U281" s="1">
        <f t="shared" si="22"/>
        <v>279094</v>
      </c>
      <c r="V281" s="4">
        <f t="shared" si="23"/>
        <v>241625.50056868416</v>
      </c>
      <c r="W281" s="1" t="str">
        <f t="shared" si="24"/>
        <v>Favourable</v>
      </c>
    </row>
    <row r="282" spans="1:23" x14ac:dyDescent="0.25">
      <c r="A282" s="1"/>
      <c r="B282" s="1"/>
      <c r="C282" s="1"/>
      <c r="D282" s="1"/>
      <c r="E282" s="1" t="s">
        <v>4808</v>
      </c>
      <c r="F282" s="2">
        <v>44873</v>
      </c>
      <c r="G282" s="3">
        <v>71388</v>
      </c>
      <c r="H282" s="1"/>
      <c r="I282" s="1"/>
      <c r="J282" s="1" t="s">
        <v>4809</v>
      </c>
      <c r="K282" s="2">
        <v>44882</v>
      </c>
      <c r="L282" s="1" t="s">
        <v>4200</v>
      </c>
      <c r="M282" s="1" t="str">
        <f t="shared" si="20"/>
        <v>Social Services</v>
      </c>
      <c r="N282" s="1" t="s">
        <v>4222</v>
      </c>
      <c r="O282" s="1" t="s">
        <v>4311</v>
      </c>
      <c r="P282" s="1">
        <v>7154</v>
      </c>
      <c r="Q282" s="1">
        <v>903109</v>
      </c>
      <c r="R282" s="1">
        <f t="shared" si="21"/>
        <v>0</v>
      </c>
      <c r="S282" s="4">
        <v>865793.36859433854</v>
      </c>
      <c r="T282" s="4">
        <v>65971.591881185086</v>
      </c>
      <c r="U282" s="1">
        <f t="shared" si="22"/>
        <v>903109</v>
      </c>
      <c r="V282" s="4">
        <f t="shared" si="23"/>
        <v>-28655.960475523607</v>
      </c>
      <c r="W282" s="1" t="str">
        <f t="shared" si="24"/>
        <v>Adverse</v>
      </c>
    </row>
    <row r="283" spans="1:23" x14ac:dyDescent="0.25">
      <c r="A283" s="1"/>
      <c r="B283" s="1"/>
      <c r="C283" s="1"/>
      <c r="D283" s="1"/>
      <c r="E283" s="1" t="s">
        <v>4810</v>
      </c>
      <c r="F283" s="2">
        <v>44688</v>
      </c>
      <c r="G283" s="3">
        <v>94878</v>
      </c>
      <c r="H283" s="1"/>
      <c r="I283" s="1"/>
      <c r="J283" s="1" t="s">
        <v>4811</v>
      </c>
      <c r="K283" s="2">
        <v>44314</v>
      </c>
      <c r="L283" s="1" t="s">
        <v>4204</v>
      </c>
      <c r="M283" s="1" t="str">
        <f t="shared" si="20"/>
        <v>Education</v>
      </c>
      <c r="N283" s="1" t="s">
        <v>4222</v>
      </c>
      <c r="O283" s="1" t="s">
        <v>4233</v>
      </c>
      <c r="P283" s="1">
        <v>6435</v>
      </c>
      <c r="Q283" s="1">
        <v>2070057</v>
      </c>
      <c r="R283" s="1">
        <f t="shared" si="21"/>
        <v>38344</v>
      </c>
      <c r="S283" s="4">
        <v>1521639.0052771091</v>
      </c>
      <c r="T283" s="4">
        <v>594522.30282337975</v>
      </c>
      <c r="U283" s="1">
        <f t="shared" si="22"/>
        <v>2031713</v>
      </c>
      <c r="V283" s="4">
        <f t="shared" si="23"/>
        <v>-46104.308100488968</v>
      </c>
      <c r="W283" s="1" t="str">
        <f t="shared" si="24"/>
        <v>Adverse</v>
      </c>
    </row>
    <row r="284" spans="1:23" x14ac:dyDescent="0.25">
      <c r="A284" s="1"/>
      <c r="B284" s="1"/>
      <c r="C284" s="1"/>
      <c r="D284" s="1"/>
      <c r="E284" s="1" t="s">
        <v>4812</v>
      </c>
      <c r="F284" s="2">
        <v>44771</v>
      </c>
      <c r="G284" s="3">
        <v>95361</v>
      </c>
      <c r="H284" s="1"/>
      <c r="I284" s="1"/>
      <c r="J284" s="1" t="s">
        <v>4813</v>
      </c>
      <c r="K284" s="2">
        <v>44473</v>
      </c>
      <c r="L284" s="1" t="s">
        <v>4218</v>
      </c>
      <c r="M284" s="1" t="str">
        <f t="shared" si="20"/>
        <v>Infrastructure</v>
      </c>
      <c r="N284" s="1" t="s">
        <v>4222</v>
      </c>
      <c r="O284" s="1" t="s">
        <v>4237</v>
      </c>
      <c r="P284" s="1">
        <v>6394</v>
      </c>
      <c r="Q284" s="1">
        <v>2147407</v>
      </c>
      <c r="R284" s="1">
        <f t="shared" si="21"/>
        <v>23088</v>
      </c>
      <c r="S284" s="4">
        <v>339230.61290184391</v>
      </c>
      <c r="T284" s="4">
        <v>572628.38351874065</v>
      </c>
      <c r="U284" s="1">
        <f t="shared" si="22"/>
        <v>2124319</v>
      </c>
      <c r="V284" s="4">
        <f t="shared" si="23"/>
        <v>1235548.0035794154</v>
      </c>
      <c r="W284" s="1" t="str">
        <f t="shared" si="24"/>
        <v>Favourable</v>
      </c>
    </row>
    <row r="285" spans="1:23" x14ac:dyDescent="0.25">
      <c r="A285" s="1"/>
      <c r="B285" s="1"/>
      <c r="C285" s="1"/>
      <c r="D285" s="1"/>
      <c r="E285" s="1" t="s">
        <v>4814</v>
      </c>
      <c r="F285" s="2">
        <v>44323</v>
      </c>
      <c r="G285" s="3">
        <v>30571</v>
      </c>
      <c r="H285" s="1"/>
      <c r="I285" s="1"/>
      <c r="J285" s="1" t="s">
        <v>4815</v>
      </c>
      <c r="K285" s="2">
        <v>44511</v>
      </c>
      <c r="L285" s="1" t="s">
        <v>4200</v>
      </c>
      <c r="M285" s="1" t="str">
        <f t="shared" si="20"/>
        <v>Social Services</v>
      </c>
      <c r="N285" s="1" t="s">
        <v>4222</v>
      </c>
      <c r="O285" s="1" t="s">
        <v>4325</v>
      </c>
      <c r="P285" s="1">
        <v>6780</v>
      </c>
      <c r="Q285" s="1">
        <v>2426466</v>
      </c>
      <c r="R285" s="1">
        <f t="shared" si="21"/>
        <v>26702</v>
      </c>
      <c r="S285" s="4">
        <v>1623864.0002650453</v>
      </c>
      <c r="T285" s="4">
        <v>62215.450114995758</v>
      </c>
      <c r="U285" s="1">
        <f t="shared" si="22"/>
        <v>2399764</v>
      </c>
      <c r="V285" s="4">
        <f t="shared" si="23"/>
        <v>740386.54961995897</v>
      </c>
      <c r="W285" s="1" t="str">
        <f t="shared" si="24"/>
        <v>Favourable</v>
      </c>
    </row>
    <row r="286" spans="1:23" x14ac:dyDescent="0.25">
      <c r="A286" s="1"/>
      <c r="B286" s="1"/>
      <c r="C286" s="1"/>
      <c r="D286" s="1"/>
      <c r="E286" s="1" t="s">
        <v>4816</v>
      </c>
      <c r="F286" s="2">
        <v>44182</v>
      </c>
      <c r="G286" s="3">
        <v>78103</v>
      </c>
      <c r="H286" s="1"/>
      <c r="I286" s="1"/>
      <c r="J286" s="1" t="s">
        <v>4817</v>
      </c>
      <c r="K286" s="2">
        <v>43855</v>
      </c>
      <c r="L286" s="1" t="s">
        <v>4212</v>
      </c>
      <c r="M286" s="1" t="str">
        <f t="shared" si="20"/>
        <v>Agricultural Extension</v>
      </c>
      <c r="N286" s="1" t="s">
        <v>4210</v>
      </c>
      <c r="O286" s="1" t="s">
        <v>4276</v>
      </c>
      <c r="P286" s="1">
        <v>8002</v>
      </c>
      <c r="Q286" s="1">
        <v>1977884</v>
      </c>
      <c r="R286" s="1">
        <f t="shared" si="21"/>
        <v>28685</v>
      </c>
      <c r="S286" s="4">
        <v>1597882.3955004986</v>
      </c>
      <c r="T286" s="4">
        <v>239525.01355971137</v>
      </c>
      <c r="U286" s="1">
        <f t="shared" si="22"/>
        <v>1949199</v>
      </c>
      <c r="V286" s="4">
        <f t="shared" si="23"/>
        <v>140476.59093979001</v>
      </c>
      <c r="W286" s="1" t="str">
        <f t="shared" si="24"/>
        <v>Favourable</v>
      </c>
    </row>
    <row r="287" spans="1:23" x14ac:dyDescent="0.25">
      <c r="A287" s="1"/>
      <c r="B287" s="1"/>
      <c r="C287" s="1"/>
      <c r="D287" s="1"/>
      <c r="E287" s="1" t="s">
        <v>4818</v>
      </c>
      <c r="F287" s="2">
        <v>44651</v>
      </c>
      <c r="G287" s="3">
        <v>46959</v>
      </c>
      <c r="H287" s="1"/>
      <c r="I287" s="1"/>
      <c r="J287" s="1" t="s">
        <v>4819</v>
      </c>
      <c r="K287" s="2">
        <v>45264</v>
      </c>
      <c r="L287" s="1" t="s">
        <v>4216</v>
      </c>
      <c r="M287" s="1" t="str">
        <f t="shared" si="20"/>
        <v>Agricultural Extension</v>
      </c>
      <c r="N287" s="1" t="s">
        <v>4205</v>
      </c>
      <c r="O287" s="1" t="s">
        <v>4402</v>
      </c>
      <c r="P287" s="1">
        <v>9193</v>
      </c>
      <c r="Q287" s="1">
        <v>1352766</v>
      </c>
      <c r="R287" s="1">
        <f t="shared" si="21"/>
        <v>36092</v>
      </c>
      <c r="S287" s="4">
        <v>767032.02400228102</v>
      </c>
      <c r="T287" s="4">
        <v>29897.289299147986</v>
      </c>
      <c r="U287" s="1">
        <f t="shared" si="22"/>
        <v>1316674</v>
      </c>
      <c r="V287" s="4">
        <f t="shared" si="23"/>
        <v>555836.68669857096</v>
      </c>
      <c r="W287" s="1" t="str">
        <f t="shared" si="24"/>
        <v>Favourable</v>
      </c>
    </row>
    <row r="288" spans="1:23" x14ac:dyDescent="0.25">
      <c r="A288" s="1"/>
      <c r="B288" s="1"/>
      <c r="C288" s="1"/>
      <c r="D288" s="1"/>
      <c r="E288" s="1" t="s">
        <v>4820</v>
      </c>
      <c r="F288" s="2">
        <v>45142</v>
      </c>
      <c r="G288" s="3">
        <v>34111</v>
      </c>
      <c r="H288" s="1"/>
      <c r="I288" s="1"/>
      <c r="J288" s="1" t="s">
        <v>4821</v>
      </c>
      <c r="K288" s="2">
        <v>44424</v>
      </c>
      <c r="L288" s="1" t="s">
        <v>4200</v>
      </c>
      <c r="M288" s="1" t="str">
        <f t="shared" si="20"/>
        <v>Social Services</v>
      </c>
      <c r="N288" s="1" t="s">
        <v>4222</v>
      </c>
      <c r="O288" s="1" t="s">
        <v>4335</v>
      </c>
      <c r="P288" s="1">
        <v>6180</v>
      </c>
      <c r="Q288" s="1">
        <v>2370013</v>
      </c>
      <c r="R288" s="1">
        <f t="shared" si="21"/>
        <v>0</v>
      </c>
      <c r="S288" s="4">
        <v>412728.15422113508</v>
      </c>
      <c r="T288" s="4">
        <v>630291.9836490103</v>
      </c>
      <c r="U288" s="1">
        <f t="shared" si="22"/>
        <v>2370013</v>
      </c>
      <c r="V288" s="4">
        <f t="shared" si="23"/>
        <v>1326992.8621298545</v>
      </c>
      <c r="W288" s="1" t="str">
        <f t="shared" si="24"/>
        <v>Favourable</v>
      </c>
    </row>
    <row r="289" spans="1:23" x14ac:dyDescent="0.25">
      <c r="A289" s="1"/>
      <c r="B289" s="1"/>
      <c r="C289" s="1"/>
      <c r="D289" s="1"/>
      <c r="E289" s="1" t="s">
        <v>4822</v>
      </c>
      <c r="F289" s="2">
        <v>44724</v>
      </c>
      <c r="G289" s="3">
        <v>31965</v>
      </c>
      <c r="H289" s="1"/>
      <c r="I289" s="1"/>
      <c r="J289" s="1" t="s">
        <v>4823</v>
      </c>
      <c r="K289" s="2">
        <v>44736</v>
      </c>
      <c r="L289" s="1" t="s">
        <v>4200</v>
      </c>
      <c r="M289" s="1" t="str">
        <f t="shared" si="20"/>
        <v>Social Services</v>
      </c>
      <c r="N289" s="1" t="s">
        <v>4222</v>
      </c>
      <c r="O289" s="1" t="s">
        <v>4295</v>
      </c>
      <c r="P289" s="1">
        <v>9059</v>
      </c>
      <c r="Q289" s="1">
        <v>1931198</v>
      </c>
      <c r="R289" s="1">
        <f t="shared" si="21"/>
        <v>40888</v>
      </c>
      <c r="S289" s="4">
        <v>151360.62002892655</v>
      </c>
      <c r="T289" s="4">
        <v>300569.22203507699</v>
      </c>
      <c r="U289" s="1">
        <f t="shared" si="22"/>
        <v>1890310</v>
      </c>
      <c r="V289" s="4">
        <f t="shared" si="23"/>
        <v>1479268.1579359965</v>
      </c>
      <c r="W289" s="1" t="str">
        <f t="shared" si="24"/>
        <v>Favourable</v>
      </c>
    </row>
    <row r="290" spans="1:23" x14ac:dyDescent="0.25">
      <c r="A290" s="1"/>
      <c r="B290" s="1"/>
      <c r="C290" s="1"/>
      <c r="D290" s="1"/>
      <c r="E290" s="1" t="s">
        <v>4824</v>
      </c>
      <c r="F290" s="2">
        <v>44552</v>
      </c>
      <c r="G290" s="3">
        <v>44194</v>
      </c>
      <c r="H290" s="1"/>
      <c r="I290" s="1"/>
      <c r="J290" s="1" t="s">
        <v>4825</v>
      </c>
      <c r="K290" s="2">
        <v>44897</v>
      </c>
      <c r="L290" s="1" t="s">
        <v>4200</v>
      </c>
      <c r="M290" s="1" t="str">
        <f t="shared" si="20"/>
        <v>Social Services</v>
      </c>
      <c r="N290" s="1" t="s">
        <v>4205</v>
      </c>
      <c r="O290" s="1" t="s">
        <v>4325</v>
      </c>
      <c r="P290" s="1">
        <v>7001</v>
      </c>
      <c r="Q290" s="1">
        <v>1195948</v>
      </c>
      <c r="R290" s="1">
        <f t="shared" si="21"/>
        <v>47725</v>
      </c>
      <c r="S290" s="4">
        <v>367143.3863544222</v>
      </c>
      <c r="T290" s="4">
        <v>164424.57911266037</v>
      </c>
      <c r="U290" s="1">
        <f t="shared" si="22"/>
        <v>1148223</v>
      </c>
      <c r="V290" s="4">
        <f t="shared" si="23"/>
        <v>664380.03453291743</v>
      </c>
      <c r="W290" s="1" t="str">
        <f t="shared" si="24"/>
        <v>Favourable</v>
      </c>
    </row>
    <row r="291" spans="1:23" x14ac:dyDescent="0.25">
      <c r="A291" s="1"/>
      <c r="B291" s="1"/>
      <c r="C291" s="1"/>
      <c r="D291" s="1"/>
      <c r="E291" s="1" t="s">
        <v>4826</v>
      </c>
      <c r="F291" s="2">
        <v>44811</v>
      </c>
      <c r="G291" s="3">
        <v>85094</v>
      </c>
      <c r="H291" s="1"/>
      <c r="I291" s="1"/>
      <c r="J291" s="1" t="s">
        <v>4827</v>
      </c>
      <c r="K291" s="2">
        <v>44031</v>
      </c>
      <c r="L291" s="1" t="s">
        <v>4218</v>
      </c>
      <c r="M291" s="1" t="str">
        <f t="shared" si="20"/>
        <v>Infrastructure</v>
      </c>
      <c r="N291" s="1" t="s">
        <v>4210</v>
      </c>
      <c r="O291" s="1" t="s">
        <v>4244</v>
      </c>
      <c r="P291" s="1">
        <v>6425</v>
      </c>
      <c r="Q291" s="1">
        <v>1920727</v>
      </c>
      <c r="R291" s="1">
        <f t="shared" si="21"/>
        <v>0</v>
      </c>
      <c r="S291" s="4">
        <v>1607888.3185907979</v>
      </c>
      <c r="T291" s="4">
        <v>184502.76694995482</v>
      </c>
      <c r="U291" s="1">
        <f t="shared" si="22"/>
        <v>1920727</v>
      </c>
      <c r="V291" s="4">
        <f t="shared" si="23"/>
        <v>128335.91445924714</v>
      </c>
      <c r="W291" s="1" t="str">
        <f t="shared" si="24"/>
        <v>Favourable</v>
      </c>
    </row>
    <row r="292" spans="1:23" x14ac:dyDescent="0.25">
      <c r="A292" s="1"/>
      <c r="B292" s="1"/>
      <c r="C292" s="1"/>
      <c r="D292" s="1"/>
      <c r="E292" s="1" t="s">
        <v>4828</v>
      </c>
      <c r="F292" s="2">
        <v>44034</v>
      </c>
      <c r="G292" s="3">
        <v>60353</v>
      </c>
      <c r="H292" s="1"/>
      <c r="I292" s="1"/>
      <c r="J292" s="1" t="s">
        <v>4829</v>
      </c>
      <c r="K292" s="2">
        <v>44313</v>
      </c>
      <c r="L292" s="1" t="s">
        <v>4204</v>
      </c>
      <c r="M292" s="1" t="str">
        <f t="shared" si="20"/>
        <v>Education</v>
      </c>
      <c r="N292" s="1" t="s">
        <v>4205</v>
      </c>
      <c r="O292" s="1" t="s">
        <v>4279</v>
      </c>
      <c r="P292" s="1">
        <v>7387</v>
      </c>
      <c r="Q292" s="1">
        <v>586306</v>
      </c>
      <c r="R292" s="1">
        <f t="shared" si="21"/>
        <v>55312</v>
      </c>
      <c r="S292" s="4">
        <v>114662.65204058203</v>
      </c>
      <c r="T292" s="4">
        <v>106772.00309776666</v>
      </c>
      <c r="U292" s="1">
        <f t="shared" si="22"/>
        <v>530994</v>
      </c>
      <c r="V292" s="4">
        <f t="shared" si="23"/>
        <v>364871.34486165131</v>
      </c>
      <c r="W292" s="1" t="str">
        <f t="shared" si="24"/>
        <v>Favourable</v>
      </c>
    </row>
    <row r="293" spans="1:23" x14ac:dyDescent="0.25">
      <c r="A293" s="1"/>
      <c r="B293" s="1"/>
      <c r="C293" s="1"/>
      <c r="D293" s="1"/>
      <c r="E293" s="1" t="s">
        <v>4830</v>
      </c>
      <c r="F293" s="2">
        <v>44923</v>
      </c>
      <c r="G293" s="3">
        <v>43606</v>
      </c>
      <c r="H293" s="1"/>
      <c r="I293" s="1"/>
      <c r="J293" s="1" t="s">
        <v>4831</v>
      </c>
      <c r="K293" s="2">
        <v>45055</v>
      </c>
      <c r="L293" s="1" t="s">
        <v>4212</v>
      </c>
      <c r="M293" s="1" t="str">
        <f t="shared" si="20"/>
        <v>Agricultural Extension</v>
      </c>
      <c r="N293" s="1" t="s">
        <v>4205</v>
      </c>
      <c r="O293" s="1" t="s">
        <v>4388</v>
      </c>
      <c r="P293" s="1">
        <v>7114</v>
      </c>
      <c r="Q293" s="1">
        <v>1408567</v>
      </c>
      <c r="R293" s="1">
        <f t="shared" si="21"/>
        <v>25707</v>
      </c>
      <c r="S293" s="4">
        <v>205642.96953265363</v>
      </c>
      <c r="T293" s="4">
        <v>98404.479359008736</v>
      </c>
      <c r="U293" s="1">
        <f t="shared" si="22"/>
        <v>1382860</v>
      </c>
      <c r="V293" s="4">
        <f t="shared" si="23"/>
        <v>1104519.5511083377</v>
      </c>
      <c r="W293" s="1" t="str">
        <f t="shared" si="24"/>
        <v>Favourable</v>
      </c>
    </row>
    <row r="294" spans="1:23" x14ac:dyDescent="0.25">
      <c r="A294" s="1"/>
      <c r="B294" s="1"/>
      <c r="C294" s="1"/>
      <c r="D294" s="1"/>
      <c r="E294" s="1" t="s">
        <v>4832</v>
      </c>
      <c r="F294" s="2">
        <v>44118</v>
      </c>
      <c r="G294" s="3">
        <v>99536</v>
      </c>
      <c r="H294" s="1"/>
      <c r="I294" s="1"/>
      <c r="J294" s="1" t="s">
        <v>4833</v>
      </c>
      <c r="K294" s="2">
        <v>44769</v>
      </c>
      <c r="L294" s="1" t="s">
        <v>4212</v>
      </c>
      <c r="M294" s="1" t="str">
        <f t="shared" si="20"/>
        <v>Agricultural Extension</v>
      </c>
      <c r="N294" s="1" t="s">
        <v>4222</v>
      </c>
      <c r="O294" s="1" t="s">
        <v>4237</v>
      </c>
      <c r="P294" s="1">
        <v>7193</v>
      </c>
      <c r="Q294" s="1">
        <v>2440545</v>
      </c>
      <c r="R294" s="1">
        <f t="shared" si="21"/>
        <v>0</v>
      </c>
      <c r="S294" s="4">
        <v>2417565.2634359724</v>
      </c>
      <c r="T294" s="4">
        <v>420232.63901774463</v>
      </c>
      <c r="U294" s="1">
        <f t="shared" si="22"/>
        <v>2440545</v>
      </c>
      <c r="V294" s="4">
        <f t="shared" si="23"/>
        <v>-397252.90245371684</v>
      </c>
      <c r="W294" s="1" t="str">
        <f t="shared" si="24"/>
        <v>Adverse</v>
      </c>
    </row>
    <row r="295" spans="1:23" x14ac:dyDescent="0.25">
      <c r="A295" s="1"/>
      <c r="B295" s="1"/>
      <c r="C295" s="1"/>
      <c r="D295" s="1"/>
      <c r="E295" s="1" t="s">
        <v>4834</v>
      </c>
      <c r="F295" s="2">
        <v>45204</v>
      </c>
      <c r="G295" s="3">
        <v>65754</v>
      </c>
      <c r="H295" s="1"/>
      <c r="I295" s="1"/>
      <c r="J295" s="1" t="s">
        <v>4835</v>
      </c>
      <c r="K295" s="2">
        <v>45192</v>
      </c>
      <c r="L295" s="1" t="s">
        <v>4212</v>
      </c>
      <c r="M295" s="1" t="str">
        <f t="shared" si="20"/>
        <v>Agricultural Extension</v>
      </c>
      <c r="N295" s="1" t="s">
        <v>4205</v>
      </c>
      <c r="O295" s="1" t="s">
        <v>4479</v>
      </c>
      <c r="P295" s="1">
        <v>5663</v>
      </c>
      <c r="Q295" s="1">
        <v>528441</v>
      </c>
      <c r="R295" s="1">
        <f t="shared" si="21"/>
        <v>26264</v>
      </c>
      <c r="S295" s="4">
        <v>264875.89355422184</v>
      </c>
      <c r="T295" s="4">
        <v>155039.76831553603</v>
      </c>
      <c r="U295" s="1">
        <f t="shared" si="22"/>
        <v>502177</v>
      </c>
      <c r="V295" s="4">
        <f t="shared" si="23"/>
        <v>108525.33813024213</v>
      </c>
      <c r="W295" s="1" t="str">
        <f t="shared" si="24"/>
        <v>Favourable</v>
      </c>
    </row>
    <row r="296" spans="1:23" x14ac:dyDescent="0.25">
      <c r="A296" s="1"/>
      <c r="B296" s="1"/>
      <c r="C296" s="1"/>
      <c r="D296" s="1"/>
      <c r="E296" s="1" t="s">
        <v>4836</v>
      </c>
      <c r="F296" s="2">
        <v>44719</v>
      </c>
      <c r="G296" s="3">
        <v>22445</v>
      </c>
      <c r="H296" s="1"/>
      <c r="I296" s="1"/>
      <c r="J296" s="1" t="s">
        <v>4837</v>
      </c>
      <c r="K296" s="2">
        <v>45362</v>
      </c>
      <c r="L296" s="1" t="s">
        <v>4200</v>
      </c>
      <c r="M296" s="1" t="str">
        <f t="shared" si="20"/>
        <v>Social Services</v>
      </c>
      <c r="N296" s="1" t="s">
        <v>4205</v>
      </c>
      <c r="O296" s="1" t="s">
        <v>4223</v>
      </c>
      <c r="P296" s="1">
        <v>7067</v>
      </c>
      <c r="Q296" s="1">
        <v>1829094</v>
      </c>
      <c r="R296" s="1">
        <f t="shared" si="21"/>
        <v>24879</v>
      </c>
      <c r="S296" s="4">
        <v>1362061.8791450465</v>
      </c>
      <c r="T296" s="4">
        <v>528573.5702396658</v>
      </c>
      <c r="U296" s="1">
        <f t="shared" si="22"/>
        <v>1804215</v>
      </c>
      <c r="V296" s="4">
        <f t="shared" si="23"/>
        <v>-61541.449384712148</v>
      </c>
      <c r="W296" s="1" t="str">
        <f t="shared" si="24"/>
        <v>Adverse</v>
      </c>
    </row>
    <row r="297" spans="1:23" x14ac:dyDescent="0.25">
      <c r="A297" s="1"/>
      <c r="B297" s="1"/>
      <c r="C297" s="1"/>
      <c r="D297" s="1"/>
      <c r="E297" s="1" t="s">
        <v>4838</v>
      </c>
      <c r="F297" s="2">
        <v>44709</v>
      </c>
      <c r="G297" s="3">
        <v>28341</v>
      </c>
      <c r="H297" s="1"/>
      <c r="I297" s="1"/>
      <c r="J297" s="1" t="s">
        <v>4839</v>
      </c>
      <c r="K297" s="2">
        <v>44344</v>
      </c>
      <c r="L297" s="1" t="s">
        <v>4204</v>
      </c>
      <c r="M297" s="1" t="str">
        <f t="shared" si="20"/>
        <v>Education</v>
      </c>
      <c r="N297" s="1" t="s">
        <v>4210</v>
      </c>
      <c r="O297" s="1" t="s">
        <v>4374</v>
      </c>
      <c r="P297" s="1">
        <v>6478</v>
      </c>
      <c r="Q297" s="1">
        <v>1780267</v>
      </c>
      <c r="R297" s="1">
        <f t="shared" si="21"/>
        <v>25874</v>
      </c>
      <c r="S297" s="4">
        <v>1194022.5820367567</v>
      </c>
      <c r="T297" s="4">
        <v>266399.00666345638</v>
      </c>
      <c r="U297" s="1">
        <f t="shared" si="22"/>
        <v>1754393</v>
      </c>
      <c r="V297" s="4">
        <f t="shared" si="23"/>
        <v>319845.411299787</v>
      </c>
      <c r="W297" s="1" t="str">
        <f t="shared" si="24"/>
        <v>Favourable</v>
      </c>
    </row>
    <row r="298" spans="1:23" x14ac:dyDescent="0.25">
      <c r="A298" s="1"/>
      <c r="B298" s="1"/>
      <c r="C298" s="1"/>
      <c r="D298" s="1"/>
      <c r="E298" s="1" t="s">
        <v>4840</v>
      </c>
      <c r="F298" s="2">
        <v>44134</v>
      </c>
      <c r="G298" s="3">
        <v>42863</v>
      </c>
      <c r="H298" s="1"/>
      <c r="I298" s="1"/>
      <c r="J298" s="1" t="s">
        <v>4841</v>
      </c>
      <c r="K298" s="2">
        <v>45173</v>
      </c>
      <c r="L298" s="1" t="s">
        <v>4216</v>
      </c>
      <c r="M298" s="1" t="str">
        <f t="shared" si="20"/>
        <v>Agricultural Extension</v>
      </c>
      <c r="N298" s="1" t="s">
        <v>4205</v>
      </c>
      <c r="O298" s="1" t="s">
        <v>4250</v>
      </c>
      <c r="P298" s="1">
        <v>6816</v>
      </c>
      <c r="Q298" s="1">
        <v>542157</v>
      </c>
      <c r="R298" s="1">
        <f t="shared" si="21"/>
        <v>31182</v>
      </c>
      <c r="S298" s="4">
        <v>238197.38931208185</v>
      </c>
      <c r="T298" s="4">
        <v>116318.15922516883</v>
      </c>
      <c r="U298" s="1">
        <f t="shared" si="22"/>
        <v>510975</v>
      </c>
      <c r="V298" s="4">
        <f t="shared" si="23"/>
        <v>187641.45146274933</v>
      </c>
      <c r="W298" s="1" t="str">
        <f t="shared" si="24"/>
        <v>Favourable</v>
      </c>
    </row>
    <row r="299" spans="1:23" x14ac:dyDescent="0.25">
      <c r="A299" s="1"/>
      <c r="B299" s="1"/>
      <c r="C299" s="1"/>
      <c r="D299" s="1"/>
      <c r="E299" s="1" t="s">
        <v>4842</v>
      </c>
      <c r="F299" s="2">
        <v>44856</v>
      </c>
      <c r="G299" s="3">
        <v>81735</v>
      </c>
      <c r="H299" s="1"/>
      <c r="I299" s="1"/>
      <c r="J299" s="1" t="s">
        <v>4843</v>
      </c>
      <c r="K299" s="2">
        <v>44409</v>
      </c>
      <c r="L299" s="1" t="s">
        <v>4218</v>
      </c>
      <c r="M299" s="1" t="str">
        <f t="shared" si="20"/>
        <v>Infrastructure</v>
      </c>
      <c r="N299" s="1" t="s">
        <v>4210</v>
      </c>
      <c r="O299" s="1" t="s">
        <v>4259</v>
      </c>
      <c r="P299" s="1">
        <v>6270</v>
      </c>
      <c r="Q299" s="1">
        <v>843307</v>
      </c>
      <c r="R299" s="1">
        <f t="shared" si="21"/>
        <v>22953</v>
      </c>
      <c r="S299" s="4">
        <v>441859.8661824296</v>
      </c>
      <c r="T299" s="4">
        <v>169771.74320682971</v>
      </c>
      <c r="U299" s="1">
        <f t="shared" si="22"/>
        <v>820354</v>
      </c>
      <c r="V299" s="4">
        <f t="shared" si="23"/>
        <v>231675.39061074075</v>
      </c>
      <c r="W299" s="1" t="str">
        <f t="shared" si="24"/>
        <v>Favourable</v>
      </c>
    </row>
    <row r="300" spans="1:23" x14ac:dyDescent="0.25">
      <c r="A300" s="1"/>
      <c r="B300" s="1"/>
      <c r="C300" s="1"/>
      <c r="D300" s="1"/>
      <c r="E300" s="1" t="s">
        <v>4844</v>
      </c>
      <c r="F300" s="2">
        <v>45067</v>
      </c>
      <c r="G300" s="3">
        <v>77746</v>
      </c>
      <c r="H300" s="1"/>
      <c r="I300" s="1"/>
      <c r="J300" s="1" t="s">
        <v>4845</v>
      </c>
      <c r="K300" s="2">
        <v>44104</v>
      </c>
      <c r="L300" s="1" t="s">
        <v>4200</v>
      </c>
      <c r="M300" s="1" t="str">
        <f t="shared" si="20"/>
        <v>Social Services</v>
      </c>
      <c r="N300" s="1" t="s">
        <v>4222</v>
      </c>
      <c r="O300" s="1" t="s">
        <v>4458</v>
      </c>
      <c r="P300" s="1">
        <v>7680</v>
      </c>
      <c r="Q300" s="1">
        <v>782096</v>
      </c>
      <c r="R300" s="1">
        <f t="shared" si="21"/>
        <v>49747</v>
      </c>
      <c r="S300" s="4">
        <v>143472.84565846052</v>
      </c>
      <c r="T300" s="4">
        <v>253641.87133824642</v>
      </c>
      <c r="U300" s="1">
        <f t="shared" si="22"/>
        <v>732349</v>
      </c>
      <c r="V300" s="4">
        <f t="shared" si="23"/>
        <v>384981.28300329309</v>
      </c>
      <c r="W300" s="1" t="str">
        <f t="shared" si="24"/>
        <v>Favourable</v>
      </c>
    </row>
    <row r="301" spans="1:23" x14ac:dyDescent="0.25">
      <c r="A301" s="1"/>
      <c r="B301" s="1"/>
      <c r="C301" s="1"/>
      <c r="D301" s="1"/>
      <c r="E301" s="1" t="s">
        <v>4846</v>
      </c>
      <c r="F301" s="2">
        <v>44669</v>
      </c>
      <c r="G301" s="3">
        <v>35809</v>
      </c>
      <c r="H301" s="1"/>
      <c r="I301" s="1"/>
      <c r="J301" s="1" t="s">
        <v>4847</v>
      </c>
      <c r="K301" s="2">
        <v>44388</v>
      </c>
      <c r="L301" s="1" t="s">
        <v>4216</v>
      </c>
      <c r="M301" s="1" t="str">
        <f t="shared" si="20"/>
        <v>Agricultural Extension</v>
      </c>
      <c r="N301" s="1" t="s">
        <v>4210</v>
      </c>
      <c r="O301" s="1" t="s">
        <v>4311</v>
      </c>
      <c r="P301" s="1">
        <v>7171</v>
      </c>
      <c r="Q301" s="1">
        <v>1153771</v>
      </c>
      <c r="R301" s="1">
        <f t="shared" si="21"/>
        <v>59150</v>
      </c>
      <c r="S301" s="4">
        <v>239775.83844213124</v>
      </c>
      <c r="T301" s="4">
        <v>239527.08350002117</v>
      </c>
      <c r="U301" s="1">
        <f t="shared" si="22"/>
        <v>1094621</v>
      </c>
      <c r="V301" s="4">
        <f t="shared" si="23"/>
        <v>674468.07805784757</v>
      </c>
      <c r="W301" s="1" t="str">
        <f t="shared" si="24"/>
        <v>Favourable</v>
      </c>
    </row>
    <row r="302" spans="1:23" x14ac:dyDescent="0.25">
      <c r="A302" s="1"/>
      <c r="B302" s="1"/>
      <c r="C302" s="1"/>
      <c r="D302" s="1"/>
      <c r="E302" s="1" t="s">
        <v>4848</v>
      </c>
      <c r="F302" s="2">
        <v>44237</v>
      </c>
      <c r="G302" s="3">
        <v>96008</v>
      </c>
      <c r="H302" s="1"/>
      <c r="I302" s="1"/>
      <c r="J302" s="1" t="s">
        <v>4849</v>
      </c>
      <c r="K302" s="2">
        <v>44833</v>
      </c>
      <c r="L302" s="1" t="s">
        <v>4218</v>
      </c>
      <c r="M302" s="1" t="str">
        <f t="shared" si="20"/>
        <v>Infrastructure</v>
      </c>
      <c r="N302" s="1" t="s">
        <v>4210</v>
      </c>
      <c r="O302" s="1" t="s">
        <v>4247</v>
      </c>
      <c r="P302" s="1">
        <v>9053</v>
      </c>
      <c r="Q302" s="1">
        <v>1976759</v>
      </c>
      <c r="R302" s="1">
        <f t="shared" si="21"/>
        <v>12076</v>
      </c>
      <c r="S302" s="4">
        <v>1744191.8253007641</v>
      </c>
      <c r="T302" s="4">
        <v>318452.27346351417</v>
      </c>
      <c r="U302" s="1">
        <f t="shared" si="22"/>
        <v>1964683</v>
      </c>
      <c r="V302" s="4">
        <f t="shared" si="23"/>
        <v>-85885.098764278227</v>
      </c>
      <c r="W302" s="1" t="str">
        <f t="shared" si="24"/>
        <v>Adverse</v>
      </c>
    </row>
    <row r="303" spans="1:23" x14ac:dyDescent="0.25">
      <c r="A303" s="1"/>
      <c r="B303" s="1"/>
      <c r="C303" s="1"/>
      <c r="D303" s="1"/>
      <c r="E303" s="1" t="s">
        <v>4850</v>
      </c>
      <c r="F303" s="2">
        <v>45038</v>
      </c>
      <c r="G303" s="3">
        <v>41607</v>
      </c>
      <c r="H303" s="1"/>
      <c r="I303" s="1"/>
      <c r="J303" s="1" t="s">
        <v>4333</v>
      </c>
      <c r="K303" s="2">
        <v>44589</v>
      </c>
      <c r="L303" s="1" t="s">
        <v>4218</v>
      </c>
      <c r="M303" s="1" t="str">
        <f t="shared" si="20"/>
        <v>Infrastructure</v>
      </c>
      <c r="N303" s="1" t="s">
        <v>4205</v>
      </c>
      <c r="O303" s="1" t="s">
        <v>4270</v>
      </c>
      <c r="P303" s="1">
        <v>6113</v>
      </c>
      <c r="Q303" s="1">
        <v>1202627</v>
      </c>
      <c r="R303" s="1">
        <f t="shared" si="21"/>
        <v>74247</v>
      </c>
      <c r="S303" s="4">
        <v>1091838.2442148374</v>
      </c>
      <c r="T303" s="4">
        <v>345212.619887796</v>
      </c>
      <c r="U303" s="1">
        <f t="shared" si="22"/>
        <v>1128380</v>
      </c>
      <c r="V303" s="4">
        <f t="shared" si="23"/>
        <v>-234423.86410263344</v>
      </c>
      <c r="W303" s="1" t="str">
        <f t="shared" si="24"/>
        <v>Adverse</v>
      </c>
    </row>
    <row r="304" spans="1:23" x14ac:dyDescent="0.25">
      <c r="A304" s="1"/>
      <c r="B304" s="1"/>
      <c r="C304" s="1"/>
      <c r="D304" s="1"/>
      <c r="E304" s="1" t="s">
        <v>4851</v>
      </c>
      <c r="F304" s="2">
        <v>45051</v>
      </c>
      <c r="G304" s="3">
        <v>42235</v>
      </c>
      <c r="H304" s="1"/>
      <c r="I304" s="1"/>
      <c r="J304" s="1" t="s">
        <v>4852</v>
      </c>
      <c r="K304" s="2">
        <v>44081</v>
      </c>
      <c r="L304" s="1" t="s">
        <v>4204</v>
      </c>
      <c r="M304" s="1" t="str">
        <f t="shared" si="20"/>
        <v>Education</v>
      </c>
      <c r="N304" s="1" t="s">
        <v>4210</v>
      </c>
      <c r="O304" s="1" t="s">
        <v>4311</v>
      </c>
      <c r="P304" s="1">
        <v>7014</v>
      </c>
      <c r="Q304" s="1">
        <v>1581339</v>
      </c>
      <c r="R304" s="1">
        <f t="shared" si="21"/>
        <v>15060</v>
      </c>
      <c r="S304" s="4">
        <v>1499033.0808873901</v>
      </c>
      <c r="T304" s="4">
        <v>407727.93535568163</v>
      </c>
      <c r="U304" s="1">
        <f t="shared" si="22"/>
        <v>1566279</v>
      </c>
      <c r="V304" s="4">
        <f t="shared" si="23"/>
        <v>-325422.01624307176</v>
      </c>
      <c r="W304" s="1" t="str">
        <f t="shared" si="24"/>
        <v>Adverse</v>
      </c>
    </row>
    <row r="305" spans="1:23" x14ac:dyDescent="0.25">
      <c r="A305" s="1"/>
      <c r="B305" s="1"/>
      <c r="C305" s="1"/>
      <c r="D305" s="1"/>
      <c r="E305" s="1" t="s">
        <v>4548</v>
      </c>
      <c r="F305" s="2">
        <v>45274</v>
      </c>
      <c r="G305" s="3">
        <v>14962</v>
      </c>
      <c r="H305" s="1"/>
      <c r="I305" s="1"/>
      <c r="J305" s="1" t="s">
        <v>4853</v>
      </c>
      <c r="K305" s="2">
        <v>45356</v>
      </c>
      <c r="L305" s="1" t="s">
        <v>4212</v>
      </c>
      <c r="M305" s="1" t="str">
        <f t="shared" si="20"/>
        <v>Agricultural Extension</v>
      </c>
      <c r="N305" s="1" t="s">
        <v>4205</v>
      </c>
      <c r="O305" s="1" t="s">
        <v>4379</v>
      </c>
      <c r="P305" s="1">
        <v>7450</v>
      </c>
      <c r="Q305" s="1">
        <v>435552</v>
      </c>
      <c r="R305" s="1">
        <f t="shared" si="21"/>
        <v>49874</v>
      </c>
      <c r="S305" s="4">
        <v>195198.85678889751</v>
      </c>
      <c r="T305" s="4">
        <v>92959.228334781234</v>
      </c>
      <c r="U305" s="1">
        <f t="shared" si="22"/>
        <v>385678</v>
      </c>
      <c r="V305" s="4">
        <f t="shared" si="23"/>
        <v>147393.91487632127</v>
      </c>
      <c r="W305" s="1" t="str">
        <f t="shared" si="24"/>
        <v>Favourable</v>
      </c>
    </row>
    <row r="306" spans="1:23" x14ac:dyDescent="0.25">
      <c r="A306" s="1"/>
      <c r="B306" s="1"/>
      <c r="C306" s="1"/>
      <c r="D306" s="1"/>
      <c r="E306" s="1" t="s">
        <v>4854</v>
      </c>
      <c r="F306" s="2">
        <v>44318</v>
      </c>
      <c r="G306" s="3">
        <v>53457</v>
      </c>
      <c r="H306" s="1"/>
      <c r="I306" s="1"/>
      <c r="J306" s="1" t="s">
        <v>4855</v>
      </c>
      <c r="K306" s="2">
        <v>44866</v>
      </c>
      <c r="L306" s="1" t="s">
        <v>4200</v>
      </c>
      <c r="M306" s="1" t="str">
        <f t="shared" si="20"/>
        <v>Social Services</v>
      </c>
      <c r="N306" s="1" t="s">
        <v>4205</v>
      </c>
      <c r="O306" s="1" t="s">
        <v>4289</v>
      </c>
      <c r="P306" s="1">
        <v>8948</v>
      </c>
      <c r="Q306" s="1">
        <v>1126224</v>
      </c>
      <c r="R306" s="1">
        <f t="shared" si="21"/>
        <v>0</v>
      </c>
      <c r="S306" s="4">
        <v>669969.29803900025</v>
      </c>
      <c r="T306" s="4">
        <v>271593.82117436692</v>
      </c>
      <c r="U306" s="1">
        <f t="shared" si="22"/>
        <v>1126224</v>
      </c>
      <c r="V306" s="4">
        <f t="shared" si="23"/>
        <v>184660.88078663289</v>
      </c>
      <c r="W306" s="1" t="str">
        <f t="shared" si="24"/>
        <v>Favourable</v>
      </c>
    </row>
    <row r="307" spans="1:23" x14ac:dyDescent="0.25">
      <c r="A307" s="1"/>
      <c r="B307" s="1"/>
      <c r="C307" s="1"/>
      <c r="D307" s="1"/>
      <c r="E307" s="1" t="s">
        <v>4856</v>
      </c>
      <c r="F307" s="2">
        <v>44906</v>
      </c>
      <c r="G307" s="3">
        <v>76322</v>
      </c>
      <c r="H307" s="1"/>
      <c r="I307" s="1"/>
      <c r="J307" s="1" t="s">
        <v>4857</v>
      </c>
      <c r="K307" s="2">
        <v>45358</v>
      </c>
      <c r="L307" s="1" t="s">
        <v>4212</v>
      </c>
      <c r="M307" s="1" t="str">
        <f t="shared" si="20"/>
        <v>Agricultural Extension</v>
      </c>
      <c r="N307" s="1" t="s">
        <v>4222</v>
      </c>
      <c r="O307" s="1" t="s">
        <v>4330</v>
      </c>
      <c r="P307" s="1">
        <v>6609</v>
      </c>
      <c r="Q307" s="1">
        <v>695919</v>
      </c>
      <c r="R307" s="1">
        <f t="shared" si="21"/>
        <v>0</v>
      </c>
      <c r="S307" s="4">
        <v>665818.86583671696</v>
      </c>
      <c r="T307" s="4">
        <v>70743.520407606033</v>
      </c>
      <c r="U307" s="1">
        <f t="shared" si="22"/>
        <v>695919</v>
      </c>
      <c r="V307" s="4">
        <f t="shared" si="23"/>
        <v>-40643.386244322988</v>
      </c>
      <c r="W307" s="1" t="str">
        <f t="shared" si="24"/>
        <v>Adverse</v>
      </c>
    </row>
    <row r="308" spans="1:23" x14ac:dyDescent="0.25">
      <c r="A308" s="1"/>
      <c r="B308" s="1"/>
      <c r="C308" s="1"/>
      <c r="D308" s="1"/>
      <c r="E308" s="1" t="s">
        <v>4858</v>
      </c>
      <c r="F308" s="2">
        <v>44646</v>
      </c>
      <c r="G308" s="3">
        <v>12035</v>
      </c>
      <c r="H308" s="1"/>
      <c r="I308" s="1"/>
      <c r="J308" s="1" t="s">
        <v>4859</v>
      </c>
      <c r="K308" s="2">
        <v>44787</v>
      </c>
      <c r="L308" s="1" t="s">
        <v>4218</v>
      </c>
      <c r="M308" s="1" t="str">
        <f t="shared" si="20"/>
        <v>Infrastructure</v>
      </c>
      <c r="N308" s="1" t="s">
        <v>4205</v>
      </c>
      <c r="O308" s="1" t="s">
        <v>4330</v>
      </c>
      <c r="P308" s="1">
        <v>6217</v>
      </c>
      <c r="Q308" s="1">
        <v>2170379</v>
      </c>
      <c r="R308" s="1">
        <f t="shared" si="21"/>
        <v>56010</v>
      </c>
      <c r="S308" s="4">
        <v>322947.7934629611</v>
      </c>
      <c r="T308" s="4">
        <v>400797.81317208131</v>
      </c>
      <c r="U308" s="1">
        <f t="shared" si="22"/>
        <v>2114369</v>
      </c>
      <c r="V308" s="4">
        <f t="shared" si="23"/>
        <v>1446633.3933649575</v>
      </c>
      <c r="W308" s="1" t="str">
        <f t="shared" si="24"/>
        <v>Favourable</v>
      </c>
    </row>
    <row r="309" spans="1:23" x14ac:dyDescent="0.25">
      <c r="A309" s="1"/>
      <c r="B309" s="1"/>
      <c r="C309" s="1"/>
      <c r="D309" s="1"/>
      <c r="E309" s="1" t="s">
        <v>4860</v>
      </c>
      <c r="F309" s="2">
        <v>44707</v>
      </c>
      <c r="G309" s="3">
        <v>80076</v>
      </c>
      <c r="H309" s="1"/>
      <c r="I309" s="1"/>
      <c r="J309" s="1" t="s">
        <v>4861</v>
      </c>
      <c r="K309" s="2">
        <v>45231</v>
      </c>
      <c r="L309" s="1" t="s">
        <v>4218</v>
      </c>
      <c r="M309" s="1" t="str">
        <f t="shared" si="20"/>
        <v>Infrastructure</v>
      </c>
      <c r="N309" s="1" t="s">
        <v>4205</v>
      </c>
      <c r="O309" s="1" t="s">
        <v>4250</v>
      </c>
      <c r="P309" s="1">
        <v>5910</v>
      </c>
      <c r="Q309" s="1">
        <v>1906979</v>
      </c>
      <c r="R309" s="1">
        <f t="shared" si="21"/>
        <v>26471</v>
      </c>
      <c r="S309" s="4">
        <v>1070428.8613209566</v>
      </c>
      <c r="T309" s="4">
        <v>29839.683964646512</v>
      </c>
      <c r="U309" s="1">
        <f t="shared" si="22"/>
        <v>1880508</v>
      </c>
      <c r="V309" s="4">
        <f t="shared" si="23"/>
        <v>806710.45471439697</v>
      </c>
      <c r="W309" s="1" t="str">
        <f t="shared" si="24"/>
        <v>Favourable</v>
      </c>
    </row>
    <row r="310" spans="1:23" x14ac:dyDescent="0.25">
      <c r="A310" s="1"/>
      <c r="B310" s="1"/>
      <c r="C310" s="1"/>
      <c r="D310" s="1"/>
      <c r="E310" s="1" t="s">
        <v>4862</v>
      </c>
      <c r="F310" s="2">
        <v>45321</v>
      </c>
      <c r="G310" s="3">
        <v>97412</v>
      </c>
      <c r="H310" s="1"/>
      <c r="I310" s="1"/>
      <c r="J310" s="1" t="s">
        <v>4863</v>
      </c>
      <c r="K310" s="2">
        <v>43897</v>
      </c>
      <c r="L310" s="1" t="s">
        <v>4204</v>
      </c>
      <c r="M310" s="1" t="str">
        <f t="shared" si="20"/>
        <v>Education</v>
      </c>
      <c r="N310" s="1" t="s">
        <v>4205</v>
      </c>
      <c r="O310" s="1" t="s">
        <v>4247</v>
      </c>
      <c r="P310" s="1">
        <v>6194</v>
      </c>
      <c r="Q310" s="1">
        <v>1286181</v>
      </c>
      <c r="R310" s="1">
        <f t="shared" si="21"/>
        <v>39662</v>
      </c>
      <c r="S310" s="4">
        <v>253689.86409359993</v>
      </c>
      <c r="T310" s="4">
        <v>966.58539934867611</v>
      </c>
      <c r="U310" s="1">
        <f t="shared" si="22"/>
        <v>1246519</v>
      </c>
      <c r="V310" s="4">
        <f t="shared" si="23"/>
        <v>1031524.5505070514</v>
      </c>
      <c r="W310" s="1" t="str">
        <f t="shared" si="24"/>
        <v>Favourable</v>
      </c>
    </row>
    <row r="311" spans="1:23" x14ac:dyDescent="0.25">
      <c r="A311" s="1"/>
      <c r="B311" s="1"/>
      <c r="C311" s="1"/>
      <c r="D311" s="1"/>
      <c r="E311" s="1" t="s">
        <v>4864</v>
      </c>
      <c r="F311" s="2">
        <v>44201</v>
      </c>
      <c r="G311" s="3">
        <v>11971</v>
      </c>
      <c r="H311" s="1"/>
      <c r="I311" s="1"/>
      <c r="J311" s="1" t="s">
        <v>4865</v>
      </c>
      <c r="K311" s="2">
        <v>45367</v>
      </c>
      <c r="L311" s="1" t="s">
        <v>4218</v>
      </c>
      <c r="M311" s="1" t="str">
        <f t="shared" si="20"/>
        <v>Infrastructure</v>
      </c>
      <c r="N311" s="1" t="s">
        <v>4222</v>
      </c>
      <c r="O311" s="1" t="s">
        <v>4345</v>
      </c>
      <c r="P311" s="1">
        <v>8616</v>
      </c>
      <c r="Q311" s="1">
        <v>745961</v>
      </c>
      <c r="R311" s="1">
        <f t="shared" si="21"/>
        <v>44708</v>
      </c>
      <c r="S311" s="4">
        <v>623582.87888671237</v>
      </c>
      <c r="T311" s="4">
        <v>164785.10039303679</v>
      </c>
      <c r="U311" s="1">
        <f t="shared" si="22"/>
        <v>701253</v>
      </c>
      <c r="V311" s="4">
        <f t="shared" si="23"/>
        <v>-42406.979279749095</v>
      </c>
      <c r="W311" s="1" t="str">
        <f t="shared" si="24"/>
        <v>Adverse</v>
      </c>
    </row>
    <row r="312" spans="1:23" x14ac:dyDescent="0.25">
      <c r="A312" s="1"/>
      <c r="B312" s="1"/>
      <c r="C312" s="1"/>
      <c r="D312" s="1"/>
      <c r="E312" s="1" t="s">
        <v>4866</v>
      </c>
      <c r="F312" s="2">
        <v>45302</v>
      </c>
      <c r="G312" s="3">
        <v>94209</v>
      </c>
      <c r="H312" s="1"/>
      <c r="I312" s="1"/>
      <c r="J312" s="1" t="s">
        <v>4867</v>
      </c>
      <c r="K312" s="2">
        <v>44242</v>
      </c>
      <c r="L312" s="1" t="s">
        <v>4212</v>
      </c>
      <c r="M312" s="1" t="str">
        <f t="shared" si="20"/>
        <v>Agricultural Extension</v>
      </c>
      <c r="N312" s="1" t="s">
        <v>4205</v>
      </c>
      <c r="O312" s="1" t="s">
        <v>4441</v>
      </c>
      <c r="P312" s="1">
        <v>6829</v>
      </c>
      <c r="Q312" s="1">
        <v>358319</v>
      </c>
      <c r="R312" s="1">
        <f t="shared" si="21"/>
        <v>0</v>
      </c>
      <c r="S312" s="4">
        <v>189931.98355173948</v>
      </c>
      <c r="T312" s="4">
        <v>89476.812799532359</v>
      </c>
      <c r="U312" s="1">
        <f t="shared" si="22"/>
        <v>358319</v>
      </c>
      <c r="V312" s="4">
        <f t="shared" si="23"/>
        <v>78910.203648728144</v>
      </c>
      <c r="W312" s="1" t="str">
        <f t="shared" si="24"/>
        <v>Favourable</v>
      </c>
    </row>
    <row r="313" spans="1:23" x14ac:dyDescent="0.25">
      <c r="A313" s="1"/>
      <c r="B313" s="1"/>
      <c r="C313" s="1"/>
      <c r="D313" s="1"/>
      <c r="E313" s="1" t="s">
        <v>4868</v>
      </c>
      <c r="F313" s="2">
        <v>45113</v>
      </c>
      <c r="G313" s="3">
        <v>21708</v>
      </c>
      <c r="H313" s="1"/>
      <c r="I313" s="1"/>
      <c r="J313" s="1" t="s">
        <v>4869</v>
      </c>
      <c r="K313" s="2">
        <v>44135</v>
      </c>
      <c r="L313" s="1" t="s">
        <v>4204</v>
      </c>
      <c r="M313" s="1" t="str">
        <f t="shared" si="20"/>
        <v>Education</v>
      </c>
      <c r="N313" s="1" t="s">
        <v>4222</v>
      </c>
      <c r="O313" s="1" t="s">
        <v>4223</v>
      </c>
      <c r="P313" s="1">
        <v>9167</v>
      </c>
      <c r="Q313" s="1">
        <v>1410338</v>
      </c>
      <c r="R313" s="1">
        <f t="shared" si="21"/>
        <v>50981</v>
      </c>
      <c r="S313" s="4">
        <v>1393941.7595358528</v>
      </c>
      <c r="T313" s="4">
        <v>234601.84455894094</v>
      </c>
      <c r="U313" s="1">
        <f t="shared" si="22"/>
        <v>1359357</v>
      </c>
      <c r="V313" s="4">
        <f t="shared" si="23"/>
        <v>-218205.60409479379</v>
      </c>
      <c r="W313" s="1" t="str">
        <f t="shared" si="24"/>
        <v>Adverse</v>
      </c>
    </row>
    <row r="314" spans="1:23" x14ac:dyDescent="0.25">
      <c r="A314" s="1"/>
      <c r="B314" s="1"/>
      <c r="C314" s="1"/>
      <c r="D314" s="1"/>
      <c r="E314" s="1" t="s">
        <v>4819</v>
      </c>
      <c r="F314" s="2">
        <v>44669</v>
      </c>
      <c r="G314" s="3">
        <v>36092</v>
      </c>
      <c r="H314" s="1"/>
      <c r="I314" s="1"/>
      <c r="J314" s="1" t="s">
        <v>4870</v>
      </c>
      <c r="K314" s="2">
        <v>45003</v>
      </c>
      <c r="L314" s="1" t="s">
        <v>4216</v>
      </c>
      <c r="M314" s="1" t="str">
        <f t="shared" si="20"/>
        <v>Agricultural Extension</v>
      </c>
      <c r="N314" s="1" t="s">
        <v>4210</v>
      </c>
      <c r="O314" s="1" t="s">
        <v>4223</v>
      </c>
      <c r="P314" s="1">
        <v>8590</v>
      </c>
      <c r="Q314" s="1">
        <v>1722476</v>
      </c>
      <c r="R314" s="1">
        <f t="shared" si="21"/>
        <v>42344</v>
      </c>
      <c r="S314" s="4">
        <v>55723.451370302093</v>
      </c>
      <c r="T314" s="4">
        <v>317368.0795001387</v>
      </c>
      <c r="U314" s="1">
        <f t="shared" si="22"/>
        <v>1680132</v>
      </c>
      <c r="V314" s="4">
        <f t="shared" si="23"/>
        <v>1349384.4691295591</v>
      </c>
      <c r="W314" s="1" t="str">
        <f t="shared" si="24"/>
        <v>Favourable</v>
      </c>
    </row>
    <row r="315" spans="1:23" x14ac:dyDescent="0.25">
      <c r="A315" s="1"/>
      <c r="B315" s="1"/>
      <c r="C315" s="1"/>
      <c r="D315" s="1"/>
      <c r="E315" s="1" t="s">
        <v>4871</v>
      </c>
      <c r="F315" s="2">
        <v>44984</v>
      </c>
      <c r="G315" s="3">
        <v>36711</v>
      </c>
      <c r="H315" s="1"/>
      <c r="I315" s="1"/>
      <c r="J315" s="1" t="s">
        <v>4872</v>
      </c>
      <c r="K315" s="2">
        <v>43938</v>
      </c>
      <c r="L315" s="1" t="s">
        <v>4204</v>
      </c>
      <c r="M315" s="1" t="str">
        <f t="shared" si="20"/>
        <v>Education</v>
      </c>
      <c r="N315" s="1" t="s">
        <v>4222</v>
      </c>
      <c r="O315" s="1" t="s">
        <v>4233</v>
      </c>
      <c r="P315" s="1">
        <v>9191</v>
      </c>
      <c r="Q315" s="1">
        <v>1938763</v>
      </c>
      <c r="R315" s="1">
        <f t="shared" si="21"/>
        <v>42642</v>
      </c>
      <c r="S315" s="4">
        <v>677361.72497737873</v>
      </c>
      <c r="T315" s="4">
        <v>88412.267712999601</v>
      </c>
      <c r="U315" s="1">
        <f t="shared" si="22"/>
        <v>1896121</v>
      </c>
      <c r="V315" s="4">
        <f t="shared" si="23"/>
        <v>1172989.0073096217</v>
      </c>
      <c r="W315" s="1" t="str">
        <f t="shared" si="24"/>
        <v>Favourable</v>
      </c>
    </row>
    <row r="316" spans="1:23" x14ac:dyDescent="0.25">
      <c r="A316" s="1"/>
      <c r="B316" s="1"/>
      <c r="C316" s="1"/>
      <c r="D316" s="1"/>
      <c r="E316" s="1" t="s">
        <v>4873</v>
      </c>
      <c r="F316" s="2">
        <v>45219</v>
      </c>
      <c r="G316" s="3">
        <v>81432</v>
      </c>
      <c r="H316" s="1"/>
      <c r="I316" s="1"/>
      <c r="J316" s="1" t="s">
        <v>4874</v>
      </c>
      <c r="K316" s="2">
        <v>45094</v>
      </c>
      <c r="L316" s="1" t="s">
        <v>4216</v>
      </c>
      <c r="M316" s="1" t="str">
        <f t="shared" si="20"/>
        <v>Agricultural Extension</v>
      </c>
      <c r="N316" s="1" t="s">
        <v>4210</v>
      </c>
      <c r="O316" s="1" t="s">
        <v>4250</v>
      </c>
      <c r="P316" s="1">
        <v>6327</v>
      </c>
      <c r="Q316" s="1">
        <v>2088847</v>
      </c>
      <c r="R316" s="1">
        <f t="shared" si="21"/>
        <v>15519</v>
      </c>
      <c r="S316" s="4">
        <v>807707.48942132818</v>
      </c>
      <c r="T316" s="4">
        <v>527511.33142412489</v>
      </c>
      <c r="U316" s="1">
        <f t="shared" si="22"/>
        <v>2073328</v>
      </c>
      <c r="V316" s="4">
        <f t="shared" si="23"/>
        <v>753628.17915454693</v>
      </c>
      <c r="W316" s="1" t="str">
        <f t="shared" si="24"/>
        <v>Favourable</v>
      </c>
    </row>
    <row r="317" spans="1:23" x14ac:dyDescent="0.25">
      <c r="A317" s="1"/>
      <c r="B317" s="1"/>
      <c r="C317" s="1"/>
      <c r="D317" s="1"/>
      <c r="E317" s="1" t="s">
        <v>4875</v>
      </c>
      <c r="F317" s="2">
        <v>45237</v>
      </c>
      <c r="G317" s="3">
        <v>14393</v>
      </c>
      <c r="H317" s="1"/>
      <c r="I317" s="1"/>
      <c r="J317" s="1" t="s">
        <v>4713</v>
      </c>
      <c r="K317" s="2">
        <v>45101</v>
      </c>
      <c r="L317" s="1" t="s">
        <v>4204</v>
      </c>
      <c r="M317" s="1" t="str">
        <f t="shared" si="20"/>
        <v>Education</v>
      </c>
      <c r="N317" s="1" t="s">
        <v>4222</v>
      </c>
      <c r="O317" s="1" t="s">
        <v>4379</v>
      </c>
      <c r="P317" s="1">
        <v>6024</v>
      </c>
      <c r="Q317" s="1">
        <v>896838</v>
      </c>
      <c r="R317" s="1">
        <f t="shared" si="21"/>
        <v>48082</v>
      </c>
      <c r="S317" s="4">
        <v>471082.3879740804</v>
      </c>
      <c r="T317" s="4">
        <v>288801.53249879036</v>
      </c>
      <c r="U317" s="1">
        <f t="shared" si="22"/>
        <v>848756</v>
      </c>
      <c r="V317" s="4">
        <f t="shared" si="23"/>
        <v>136954.07952712919</v>
      </c>
      <c r="W317" s="1" t="str">
        <f t="shared" si="24"/>
        <v>Favourable</v>
      </c>
    </row>
    <row r="318" spans="1:23" x14ac:dyDescent="0.25">
      <c r="A318" s="1"/>
      <c r="B318" s="1"/>
      <c r="C318" s="1"/>
      <c r="D318" s="1"/>
      <c r="E318" s="1" t="s">
        <v>4876</v>
      </c>
      <c r="F318" s="2">
        <v>44876</v>
      </c>
      <c r="G318" s="3">
        <v>14479</v>
      </c>
      <c r="H318" s="1"/>
      <c r="I318" s="1"/>
      <c r="J318" s="1" t="s">
        <v>4877</v>
      </c>
      <c r="K318" s="2">
        <v>44947</v>
      </c>
      <c r="L318" s="1" t="s">
        <v>4200</v>
      </c>
      <c r="M318" s="1" t="str">
        <f t="shared" si="20"/>
        <v>Social Services</v>
      </c>
      <c r="N318" s="1" t="s">
        <v>4205</v>
      </c>
      <c r="O318" s="1" t="s">
        <v>4330</v>
      </c>
      <c r="P318" s="1">
        <v>7007</v>
      </c>
      <c r="Q318" s="1">
        <v>2226784</v>
      </c>
      <c r="R318" s="1">
        <f t="shared" si="21"/>
        <v>32143</v>
      </c>
      <c r="S318" s="4">
        <v>1682688.1273187031</v>
      </c>
      <c r="T318" s="4">
        <v>305714.9039939621</v>
      </c>
      <c r="U318" s="1">
        <f t="shared" si="22"/>
        <v>2194641</v>
      </c>
      <c r="V318" s="4">
        <f t="shared" si="23"/>
        <v>238380.9686873348</v>
      </c>
      <c r="W318" s="1" t="str">
        <f t="shared" si="24"/>
        <v>Favourable</v>
      </c>
    </row>
    <row r="319" spans="1:23" x14ac:dyDescent="0.25">
      <c r="A319" s="1"/>
      <c r="B319" s="1"/>
      <c r="C319" s="1"/>
      <c r="D319" s="1"/>
      <c r="E319" s="1" t="s">
        <v>4878</v>
      </c>
      <c r="F319" s="2">
        <v>45384</v>
      </c>
      <c r="G319" s="3">
        <v>69328</v>
      </c>
      <c r="H319" s="1"/>
      <c r="I319" s="1"/>
      <c r="J319" s="1" t="s">
        <v>4879</v>
      </c>
      <c r="K319" s="2">
        <v>44965</v>
      </c>
      <c r="L319" s="1" t="s">
        <v>4218</v>
      </c>
      <c r="M319" s="1" t="str">
        <f t="shared" si="20"/>
        <v>Infrastructure</v>
      </c>
      <c r="N319" s="1" t="s">
        <v>4205</v>
      </c>
      <c r="O319" s="1" t="s">
        <v>4259</v>
      </c>
      <c r="P319" s="1">
        <v>9010</v>
      </c>
      <c r="Q319" s="1">
        <v>2010428</v>
      </c>
      <c r="R319" s="1">
        <f t="shared" si="21"/>
        <v>58371</v>
      </c>
      <c r="S319" s="4">
        <v>1637888.482516895</v>
      </c>
      <c r="T319" s="4">
        <v>159965.16106078913</v>
      </c>
      <c r="U319" s="1">
        <f t="shared" si="22"/>
        <v>1952057</v>
      </c>
      <c r="V319" s="4">
        <f t="shared" si="23"/>
        <v>212574.35642231582</v>
      </c>
      <c r="W319" s="1" t="str">
        <f t="shared" si="24"/>
        <v>Favourable</v>
      </c>
    </row>
    <row r="320" spans="1:23" x14ac:dyDescent="0.25">
      <c r="A320" s="1"/>
      <c r="B320" s="1"/>
      <c r="C320" s="1"/>
      <c r="D320" s="1"/>
      <c r="E320" s="1" t="s">
        <v>4880</v>
      </c>
      <c r="F320" s="2">
        <v>44554</v>
      </c>
      <c r="G320" s="3">
        <v>10940</v>
      </c>
      <c r="H320" s="1"/>
      <c r="I320" s="1"/>
      <c r="J320" s="1" t="s">
        <v>4881</v>
      </c>
      <c r="K320" s="2">
        <v>44230</v>
      </c>
      <c r="L320" s="1" t="s">
        <v>4200</v>
      </c>
      <c r="M320" s="1" t="str">
        <f t="shared" si="20"/>
        <v>Social Services</v>
      </c>
      <c r="N320" s="1" t="s">
        <v>4222</v>
      </c>
      <c r="O320" s="1" t="s">
        <v>4276</v>
      </c>
      <c r="P320" s="1">
        <v>8912</v>
      </c>
      <c r="Q320" s="1">
        <v>922845</v>
      </c>
      <c r="R320" s="1">
        <f t="shared" si="21"/>
        <v>40137</v>
      </c>
      <c r="S320" s="4">
        <v>625667.04784074135</v>
      </c>
      <c r="T320" s="4">
        <v>300883.0855658917</v>
      </c>
      <c r="U320" s="1">
        <f t="shared" si="22"/>
        <v>882708</v>
      </c>
      <c r="V320" s="4">
        <f t="shared" si="23"/>
        <v>-3705.1334066330455</v>
      </c>
      <c r="W320" s="1" t="str">
        <f t="shared" si="24"/>
        <v>Adverse</v>
      </c>
    </row>
    <row r="321" spans="1:23" x14ac:dyDescent="0.25">
      <c r="A321" s="1"/>
      <c r="B321" s="1"/>
      <c r="C321" s="1"/>
      <c r="D321" s="1"/>
      <c r="E321" s="1" t="s">
        <v>4882</v>
      </c>
      <c r="F321" s="2">
        <v>45311</v>
      </c>
      <c r="G321" s="3">
        <v>89730</v>
      </c>
      <c r="H321" s="1"/>
      <c r="I321" s="1"/>
      <c r="J321" s="1" t="s">
        <v>4883</v>
      </c>
      <c r="K321" s="2">
        <v>45247</v>
      </c>
      <c r="L321" s="1" t="s">
        <v>4204</v>
      </c>
      <c r="M321" s="1" t="str">
        <f t="shared" si="20"/>
        <v>Education</v>
      </c>
      <c r="N321" s="1" t="s">
        <v>4205</v>
      </c>
      <c r="O321" s="1" t="s">
        <v>4226</v>
      </c>
      <c r="P321" s="1">
        <v>8377</v>
      </c>
      <c r="Q321" s="1">
        <v>2164174</v>
      </c>
      <c r="R321" s="1">
        <f t="shared" si="21"/>
        <v>28915</v>
      </c>
      <c r="S321" s="4">
        <v>1891719.2825739868</v>
      </c>
      <c r="T321" s="4">
        <v>138005.14469614581</v>
      </c>
      <c r="U321" s="1">
        <f t="shared" si="22"/>
        <v>2135259</v>
      </c>
      <c r="V321" s="4">
        <f t="shared" si="23"/>
        <v>134449.57272986742</v>
      </c>
      <c r="W321" s="1" t="str">
        <f t="shared" si="24"/>
        <v>Favourable</v>
      </c>
    </row>
    <row r="322" spans="1:23" x14ac:dyDescent="0.25">
      <c r="A322" s="1"/>
      <c r="B322" s="1"/>
      <c r="C322" s="1"/>
      <c r="D322" s="1"/>
      <c r="E322" s="1" t="s">
        <v>4884</v>
      </c>
      <c r="F322" s="2">
        <v>44712</v>
      </c>
      <c r="G322" s="3">
        <v>86689</v>
      </c>
      <c r="H322" s="1"/>
      <c r="I322" s="1"/>
      <c r="J322" s="1" t="s">
        <v>4885</v>
      </c>
      <c r="K322" s="2">
        <v>44525</v>
      </c>
      <c r="L322" s="1" t="s">
        <v>4216</v>
      </c>
      <c r="M322" s="1" t="str">
        <f t="shared" si="20"/>
        <v>Agricultural Extension</v>
      </c>
      <c r="N322" s="1" t="s">
        <v>4205</v>
      </c>
      <c r="O322" s="1" t="s">
        <v>4244</v>
      </c>
      <c r="P322" s="1">
        <v>7320</v>
      </c>
      <c r="Q322" s="1">
        <v>618092</v>
      </c>
      <c r="R322" s="1">
        <f t="shared" si="21"/>
        <v>44610</v>
      </c>
      <c r="S322" s="4">
        <v>34341.116130281509</v>
      </c>
      <c r="T322" s="4">
        <v>8803.2312919954111</v>
      </c>
      <c r="U322" s="1">
        <f t="shared" si="22"/>
        <v>573482</v>
      </c>
      <c r="V322" s="4">
        <f t="shared" si="23"/>
        <v>574947.65257772303</v>
      </c>
      <c r="W322" s="1" t="str">
        <f t="shared" si="24"/>
        <v>Favourable</v>
      </c>
    </row>
    <row r="323" spans="1:23" x14ac:dyDescent="0.25">
      <c r="A323" s="1"/>
      <c r="B323" s="1"/>
      <c r="C323" s="1"/>
      <c r="D323" s="1"/>
      <c r="E323" s="1" t="s">
        <v>4793</v>
      </c>
      <c r="F323" s="2">
        <v>45067</v>
      </c>
      <c r="G323" s="3">
        <v>48951</v>
      </c>
      <c r="H323" s="1"/>
      <c r="I323" s="1"/>
      <c r="J323" s="1" t="s">
        <v>4886</v>
      </c>
      <c r="K323" s="2">
        <v>44342</v>
      </c>
      <c r="L323" s="1" t="s">
        <v>4218</v>
      </c>
      <c r="M323" s="1" t="str">
        <f t="shared" ref="M323:M386" si="25">INDEX($A:$B,MATCH($L323,$A:$A,0),2)</f>
        <v>Infrastructure</v>
      </c>
      <c r="N323" s="1" t="s">
        <v>4210</v>
      </c>
      <c r="O323" s="1" t="s">
        <v>4311</v>
      </c>
      <c r="P323" s="1">
        <v>7417</v>
      </c>
      <c r="Q323" s="1">
        <v>910456</v>
      </c>
      <c r="R323" s="1">
        <f t="shared" ref="R323:R386" si="26">_xlfn.XLOOKUP($J323,$E:$E,$G:$G,0,0,1)</f>
        <v>0</v>
      </c>
      <c r="S323" s="4">
        <v>778139.50917358568</v>
      </c>
      <c r="T323" s="4">
        <v>201307.9842038377</v>
      </c>
      <c r="U323" s="1">
        <f t="shared" ref="U323:U386" si="27">Q323-R323</f>
        <v>910456</v>
      </c>
      <c r="V323" s="4">
        <f t="shared" ref="V323:V386" si="28">Q323-(S323+T323)</f>
        <v>-68991.49337742338</v>
      </c>
      <c r="W323" s="1" t="str">
        <f t="shared" ref="W323:W386" si="29">IF(V323&gt;=0,"Favourable","Adverse")</f>
        <v>Adverse</v>
      </c>
    </row>
    <row r="324" spans="1:23" x14ac:dyDescent="0.25">
      <c r="A324" s="1"/>
      <c r="B324" s="1"/>
      <c r="C324" s="1"/>
      <c r="D324" s="1"/>
      <c r="E324" s="1" t="s">
        <v>4887</v>
      </c>
      <c r="F324" s="2">
        <v>44243</v>
      </c>
      <c r="G324" s="3">
        <v>71598</v>
      </c>
      <c r="H324" s="1"/>
      <c r="I324" s="1"/>
      <c r="J324" s="1" t="s">
        <v>4888</v>
      </c>
      <c r="K324" s="2">
        <v>44749</v>
      </c>
      <c r="L324" s="1" t="s">
        <v>4200</v>
      </c>
      <c r="M324" s="1" t="str">
        <f t="shared" si="25"/>
        <v>Social Services</v>
      </c>
      <c r="N324" s="1" t="s">
        <v>4222</v>
      </c>
      <c r="O324" s="1" t="s">
        <v>4421</v>
      </c>
      <c r="P324" s="1">
        <v>8129</v>
      </c>
      <c r="Q324" s="1">
        <v>752572</v>
      </c>
      <c r="R324" s="1">
        <f t="shared" si="26"/>
        <v>27617</v>
      </c>
      <c r="S324" s="4">
        <v>608055.16128846083</v>
      </c>
      <c r="T324" s="4">
        <v>118882.27608209522</v>
      </c>
      <c r="U324" s="1">
        <f t="shared" si="27"/>
        <v>724955</v>
      </c>
      <c r="V324" s="4">
        <f t="shared" si="28"/>
        <v>25634.562629443943</v>
      </c>
      <c r="W324" s="1" t="str">
        <f t="shared" si="29"/>
        <v>Favourable</v>
      </c>
    </row>
    <row r="325" spans="1:23" x14ac:dyDescent="0.25">
      <c r="A325" s="1"/>
      <c r="B325" s="1"/>
      <c r="C325" s="1"/>
      <c r="D325" s="1"/>
      <c r="E325" s="1" t="s">
        <v>4889</v>
      </c>
      <c r="F325" s="2">
        <v>44229</v>
      </c>
      <c r="G325" s="3">
        <v>40910</v>
      </c>
      <c r="H325" s="1"/>
      <c r="I325" s="1"/>
      <c r="J325" s="1" t="s">
        <v>4890</v>
      </c>
      <c r="K325" s="2">
        <v>44283</v>
      </c>
      <c r="L325" s="1" t="s">
        <v>4200</v>
      </c>
      <c r="M325" s="1" t="str">
        <f t="shared" si="25"/>
        <v>Social Services</v>
      </c>
      <c r="N325" s="1" t="s">
        <v>4205</v>
      </c>
      <c r="O325" s="1" t="s">
        <v>4298</v>
      </c>
      <c r="P325" s="1">
        <v>6594</v>
      </c>
      <c r="Q325" s="1">
        <v>1916865</v>
      </c>
      <c r="R325" s="1">
        <f t="shared" si="26"/>
        <v>69246</v>
      </c>
      <c r="S325" s="4">
        <v>373752.66961921187</v>
      </c>
      <c r="T325" s="4">
        <v>131483.60871075556</v>
      </c>
      <c r="U325" s="1">
        <f t="shared" si="27"/>
        <v>1847619</v>
      </c>
      <c r="V325" s="4">
        <f t="shared" si="28"/>
        <v>1411628.7216700325</v>
      </c>
      <c r="W325" s="1" t="str">
        <f t="shared" si="29"/>
        <v>Favourable</v>
      </c>
    </row>
    <row r="326" spans="1:23" x14ac:dyDescent="0.25">
      <c r="A326" s="1"/>
      <c r="B326" s="1"/>
      <c r="C326" s="1"/>
      <c r="D326" s="1"/>
      <c r="E326" s="1" t="s">
        <v>4891</v>
      </c>
      <c r="F326" s="2">
        <v>44303</v>
      </c>
      <c r="G326" s="3">
        <v>74634</v>
      </c>
      <c r="H326" s="1"/>
      <c r="I326" s="1"/>
      <c r="J326" s="1" t="s">
        <v>4892</v>
      </c>
      <c r="K326" s="2">
        <v>43939</v>
      </c>
      <c r="L326" s="1" t="s">
        <v>4200</v>
      </c>
      <c r="M326" s="1" t="str">
        <f t="shared" si="25"/>
        <v>Social Services</v>
      </c>
      <c r="N326" s="1" t="s">
        <v>4205</v>
      </c>
      <c r="O326" s="1" t="s">
        <v>4496</v>
      </c>
      <c r="P326" s="1">
        <v>8832</v>
      </c>
      <c r="Q326" s="1">
        <v>618953</v>
      </c>
      <c r="R326" s="1">
        <f t="shared" si="26"/>
        <v>0</v>
      </c>
      <c r="S326" s="4">
        <v>14453.224612704504</v>
      </c>
      <c r="T326" s="4">
        <v>68847.745995803081</v>
      </c>
      <c r="U326" s="1">
        <f t="shared" si="27"/>
        <v>618953</v>
      </c>
      <c r="V326" s="4">
        <f t="shared" si="28"/>
        <v>535652.02939149237</v>
      </c>
      <c r="W326" s="1" t="str">
        <f t="shared" si="29"/>
        <v>Favourable</v>
      </c>
    </row>
    <row r="327" spans="1:23" x14ac:dyDescent="0.25">
      <c r="A327" s="1"/>
      <c r="B327" s="1"/>
      <c r="C327" s="1"/>
      <c r="D327" s="1"/>
      <c r="E327" s="1" t="s">
        <v>4893</v>
      </c>
      <c r="F327" s="2">
        <v>45372</v>
      </c>
      <c r="G327" s="3">
        <v>73912</v>
      </c>
      <c r="H327" s="1"/>
      <c r="I327" s="1"/>
      <c r="J327" s="1" t="s">
        <v>4894</v>
      </c>
      <c r="K327" s="2">
        <v>44500</v>
      </c>
      <c r="L327" s="1" t="s">
        <v>4218</v>
      </c>
      <c r="M327" s="1" t="str">
        <f t="shared" si="25"/>
        <v>Infrastructure</v>
      </c>
      <c r="N327" s="1" t="s">
        <v>4205</v>
      </c>
      <c r="O327" s="1" t="s">
        <v>4256</v>
      </c>
      <c r="P327" s="1">
        <v>7837</v>
      </c>
      <c r="Q327" s="1">
        <v>1556938</v>
      </c>
      <c r="R327" s="1">
        <f t="shared" si="26"/>
        <v>39112</v>
      </c>
      <c r="S327" s="4">
        <v>985762.42401145713</v>
      </c>
      <c r="T327" s="4">
        <v>43182.972945854177</v>
      </c>
      <c r="U327" s="1">
        <f t="shared" si="27"/>
        <v>1517826</v>
      </c>
      <c r="V327" s="4">
        <f t="shared" si="28"/>
        <v>527992.60304268869</v>
      </c>
      <c r="W327" s="1" t="str">
        <f t="shared" si="29"/>
        <v>Favourable</v>
      </c>
    </row>
    <row r="328" spans="1:23" x14ac:dyDescent="0.25">
      <c r="A328" s="1"/>
      <c r="B328" s="1"/>
      <c r="C328" s="1"/>
      <c r="D328" s="1"/>
      <c r="E328" s="1" t="s">
        <v>4895</v>
      </c>
      <c r="F328" s="2">
        <v>44281</v>
      </c>
      <c r="G328" s="3">
        <v>82028</v>
      </c>
      <c r="H328" s="1"/>
      <c r="I328" s="1"/>
      <c r="J328" s="1" t="s">
        <v>4617</v>
      </c>
      <c r="K328" s="2">
        <v>45264</v>
      </c>
      <c r="L328" s="1" t="s">
        <v>4218</v>
      </c>
      <c r="M328" s="1" t="str">
        <f t="shared" si="25"/>
        <v>Infrastructure</v>
      </c>
      <c r="N328" s="1" t="s">
        <v>4205</v>
      </c>
      <c r="O328" s="1" t="s">
        <v>4311</v>
      </c>
      <c r="P328" s="1">
        <v>8213</v>
      </c>
      <c r="Q328" s="1">
        <v>695829</v>
      </c>
      <c r="R328" s="1">
        <f t="shared" si="26"/>
        <v>13380</v>
      </c>
      <c r="S328" s="4">
        <v>121233.98532006962</v>
      </c>
      <c r="T328" s="4">
        <v>108600.06685741228</v>
      </c>
      <c r="U328" s="1">
        <f t="shared" si="27"/>
        <v>682449</v>
      </c>
      <c r="V328" s="4">
        <f t="shared" si="28"/>
        <v>465994.94782251806</v>
      </c>
      <c r="W328" s="1" t="str">
        <f t="shared" si="29"/>
        <v>Favourable</v>
      </c>
    </row>
    <row r="329" spans="1:23" x14ac:dyDescent="0.25">
      <c r="A329" s="1"/>
      <c r="B329" s="1"/>
      <c r="C329" s="1"/>
      <c r="D329" s="1"/>
      <c r="E329" s="1" t="s">
        <v>4896</v>
      </c>
      <c r="F329" s="2">
        <v>44760</v>
      </c>
      <c r="G329" s="3">
        <v>84311</v>
      </c>
      <c r="H329" s="1"/>
      <c r="I329" s="1"/>
      <c r="J329" s="1" t="s">
        <v>4897</v>
      </c>
      <c r="K329" s="2">
        <v>44629</v>
      </c>
      <c r="L329" s="1" t="s">
        <v>4200</v>
      </c>
      <c r="M329" s="1" t="str">
        <f t="shared" si="25"/>
        <v>Social Services</v>
      </c>
      <c r="N329" s="1" t="s">
        <v>4210</v>
      </c>
      <c r="O329" s="1" t="s">
        <v>4295</v>
      </c>
      <c r="P329" s="1">
        <v>8726</v>
      </c>
      <c r="Q329" s="1">
        <v>1886363</v>
      </c>
      <c r="R329" s="1">
        <f t="shared" si="26"/>
        <v>41039</v>
      </c>
      <c r="S329" s="4">
        <v>264448.97308767424</v>
      </c>
      <c r="T329" s="4">
        <v>71158.026259199716</v>
      </c>
      <c r="U329" s="1">
        <f t="shared" si="27"/>
        <v>1845324</v>
      </c>
      <c r="V329" s="4">
        <f t="shared" si="28"/>
        <v>1550756.000653126</v>
      </c>
      <c r="W329" s="1" t="str">
        <f t="shared" si="29"/>
        <v>Favourable</v>
      </c>
    </row>
    <row r="330" spans="1:23" x14ac:dyDescent="0.25">
      <c r="A330" s="1"/>
      <c r="B330" s="1"/>
      <c r="C330" s="1"/>
      <c r="D330" s="1"/>
      <c r="E330" s="1" t="s">
        <v>4898</v>
      </c>
      <c r="F330" s="2">
        <v>44067</v>
      </c>
      <c r="G330" s="3">
        <v>38655</v>
      </c>
      <c r="H330" s="1"/>
      <c r="I330" s="1"/>
      <c r="J330" s="1" t="s">
        <v>4899</v>
      </c>
      <c r="K330" s="2">
        <v>44926</v>
      </c>
      <c r="L330" s="1" t="s">
        <v>4218</v>
      </c>
      <c r="M330" s="1" t="str">
        <f t="shared" si="25"/>
        <v>Infrastructure</v>
      </c>
      <c r="N330" s="1" t="s">
        <v>4205</v>
      </c>
      <c r="O330" s="1" t="s">
        <v>4292</v>
      </c>
      <c r="P330" s="1">
        <v>7806</v>
      </c>
      <c r="Q330" s="1">
        <v>831796</v>
      </c>
      <c r="R330" s="1">
        <f t="shared" si="26"/>
        <v>19543</v>
      </c>
      <c r="S330" s="4">
        <v>603560.55666465522</v>
      </c>
      <c r="T330" s="4">
        <v>69446.074278046246</v>
      </c>
      <c r="U330" s="1">
        <f t="shared" si="27"/>
        <v>812253</v>
      </c>
      <c r="V330" s="4">
        <f t="shared" si="28"/>
        <v>158789.36905729852</v>
      </c>
      <c r="W330" s="1" t="str">
        <f t="shared" si="29"/>
        <v>Favourable</v>
      </c>
    </row>
    <row r="331" spans="1:23" x14ac:dyDescent="0.25">
      <c r="A331" s="1"/>
      <c r="B331" s="1"/>
      <c r="C331" s="1"/>
      <c r="D331" s="1"/>
      <c r="E331" s="1" t="s">
        <v>4900</v>
      </c>
      <c r="F331" s="2">
        <v>44452</v>
      </c>
      <c r="G331" s="3">
        <v>41161</v>
      </c>
      <c r="H331" s="1"/>
      <c r="I331" s="1"/>
      <c r="J331" s="1" t="s">
        <v>4901</v>
      </c>
      <c r="K331" s="2">
        <v>45301</v>
      </c>
      <c r="L331" s="1" t="s">
        <v>4218</v>
      </c>
      <c r="M331" s="1" t="str">
        <f t="shared" si="25"/>
        <v>Infrastructure</v>
      </c>
      <c r="N331" s="1" t="s">
        <v>4210</v>
      </c>
      <c r="O331" s="1" t="s">
        <v>4267</v>
      </c>
      <c r="P331" s="1">
        <v>7643</v>
      </c>
      <c r="Q331" s="1">
        <v>337494</v>
      </c>
      <c r="R331" s="1">
        <f t="shared" si="26"/>
        <v>58269</v>
      </c>
      <c r="S331" s="4">
        <v>20945.168155576401</v>
      </c>
      <c r="T331" s="4">
        <v>49509.482166888709</v>
      </c>
      <c r="U331" s="1">
        <f t="shared" si="27"/>
        <v>279225</v>
      </c>
      <c r="V331" s="4">
        <f t="shared" si="28"/>
        <v>267039.34967753489</v>
      </c>
      <c r="W331" s="1" t="str">
        <f t="shared" si="29"/>
        <v>Favourable</v>
      </c>
    </row>
    <row r="332" spans="1:23" x14ac:dyDescent="0.25">
      <c r="A332" s="1"/>
      <c r="B332" s="1"/>
      <c r="C332" s="1"/>
      <c r="D332" s="1"/>
      <c r="E332" s="1" t="s">
        <v>4902</v>
      </c>
      <c r="F332" s="2">
        <v>44819</v>
      </c>
      <c r="G332" s="3">
        <v>41524</v>
      </c>
      <c r="H332" s="1"/>
      <c r="I332" s="1"/>
      <c r="J332" s="1" t="s">
        <v>4903</v>
      </c>
      <c r="K332" s="2">
        <v>44790</v>
      </c>
      <c r="L332" s="1" t="s">
        <v>4200</v>
      </c>
      <c r="M332" s="1" t="str">
        <f t="shared" si="25"/>
        <v>Social Services</v>
      </c>
      <c r="N332" s="1" t="s">
        <v>4205</v>
      </c>
      <c r="O332" s="1" t="s">
        <v>4335</v>
      </c>
      <c r="P332" s="1">
        <v>6197</v>
      </c>
      <c r="Q332" s="1">
        <v>2015545</v>
      </c>
      <c r="R332" s="1">
        <f t="shared" si="26"/>
        <v>14733</v>
      </c>
      <c r="S332" s="4">
        <v>783467.52403335751</v>
      </c>
      <c r="T332" s="4">
        <v>123807.60764778864</v>
      </c>
      <c r="U332" s="1">
        <f t="shared" si="27"/>
        <v>2000812</v>
      </c>
      <c r="V332" s="4">
        <f t="shared" si="28"/>
        <v>1108269.8683188539</v>
      </c>
      <c r="W332" s="1" t="str">
        <f t="shared" si="29"/>
        <v>Favourable</v>
      </c>
    </row>
    <row r="333" spans="1:23" x14ac:dyDescent="0.25">
      <c r="A333" s="1"/>
      <c r="B333" s="1"/>
      <c r="C333" s="1"/>
      <c r="D333" s="1"/>
      <c r="E333" s="1" t="s">
        <v>4904</v>
      </c>
      <c r="F333" s="2">
        <v>43993</v>
      </c>
      <c r="G333" s="3">
        <v>84783</v>
      </c>
      <c r="H333" s="1"/>
      <c r="I333" s="1"/>
      <c r="J333" s="1" t="s">
        <v>4905</v>
      </c>
      <c r="K333" s="2">
        <v>44664</v>
      </c>
      <c r="L333" s="1" t="s">
        <v>4218</v>
      </c>
      <c r="M333" s="1" t="str">
        <f t="shared" si="25"/>
        <v>Infrastructure</v>
      </c>
      <c r="N333" s="1" t="s">
        <v>4222</v>
      </c>
      <c r="O333" s="1" t="s">
        <v>4421</v>
      </c>
      <c r="P333" s="1">
        <v>8968</v>
      </c>
      <c r="Q333" s="1">
        <v>2333270</v>
      </c>
      <c r="R333" s="1">
        <f t="shared" si="26"/>
        <v>33794</v>
      </c>
      <c r="S333" s="4">
        <v>1299798.567738754</v>
      </c>
      <c r="T333" s="4">
        <v>455209.2508885329</v>
      </c>
      <c r="U333" s="1">
        <f t="shared" si="27"/>
        <v>2299476</v>
      </c>
      <c r="V333" s="4">
        <f t="shared" si="28"/>
        <v>578262.18137271306</v>
      </c>
      <c r="W333" s="1" t="str">
        <f t="shared" si="29"/>
        <v>Favourable</v>
      </c>
    </row>
    <row r="334" spans="1:23" x14ac:dyDescent="0.25">
      <c r="A334" s="1"/>
      <c r="B334" s="1"/>
      <c r="C334" s="1"/>
      <c r="D334" s="1"/>
      <c r="E334" s="1" t="s">
        <v>4906</v>
      </c>
      <c r="F334" s="2">
        <v>45083</v>
      </c>
      <c r="G334" s="3">
        <v>58455</v>
      </c>
      <c r="H334" s="1"/>
      <c r="I334" s="1"/>
      <c r="J334" s="1" t="s">
        <v>4907</v>
      </c>
      <c r="K334" s="2">
        <v>44839</v>
      </c>
      <c r="L334" s="1" t="s">
        <v>4200</v>
      </c>
      <c r="M334" s="1" t="str">
        <f t="shared" si="25"/>
        <v>Social Services</v>
      </c>
      <c r="N334" s="1" t="s">
        <v>4222</v>
      </c>
      <c r="O334" s="1" t="s">
        <v>4206</v>
      </c>
      <c r="P334" s="1">
        <v>6873</v>
      </c>
      <c r="Q334" s="1">
        <v>2030548</v>
      </c>
      <c r="R334" s="1">
        <f t="shared" si="26"/>
        <v>0</v>
      </c>
      <c r="S334" s="4">
        <v>798468.16531663586</v>
      </c>
      <c r="T334" s="4">
        <v>435566.24963252782</v>
      </c>
      <c r="U334" s="1">
        <f t="shared" si="27"/>
        <v>2030548</v>
      </c>
      <c r="V334" s="4">
        <f t="shared" si="28"/>
        <v>796513.58505083621</v>
      </c>
      <c r="W334" s="1" t="str">
        <f t="shared" si="29"/>
        <v>Favourable</v>
      </c>
    </row>
    <row r="335" spans="1:23" x14ac:dyDescent="0.25">
      <c r="A335" s="1"/>
      <c r="B335" s="1"/>
      <c r="C335" s="1"/>
      <c r="D335" s="1"/>
      <c r="E335" s="1" t="s">
        <v>4281</v>
      </c>
      <c r="F335" s="2">
        <v>45190</v>
      </c>
      <c r="G335" s="3">
        <v>42386</v>
      </c>
      <c r="H335" s="1"/>
      <c r="I335" s="1"/>
      <c r="J335" s="1" t="s">
        <v>4908</v>
      </c>
      <c r="K335" s="2">
        <v>45401</v>
      </c>
      <c r="L335" s="1" t="s">
        <v>4200</v>
      </c>
      <c r="M335" s="1" t="str">
        <f t="shared" si="25"/>
        <v>Social Services</v>
      </c>
      <c r="N335" s="1" t="s">
        <v>4205</v>
      </c>
      <c r="O335" s="1" t="s">
        <v>4211</v>
      </c>
      <c r="P335" s="1">
        <v>7733</v>
      </c>
      <c r="Q335" s="1">
        <v>1324305</v>
      </c>
      <c r="R335" s="1">
        <f t="shared" si="26"/>
        <v>39237</v>
      </c>
      <c r="S335" s="4">
        <v>1323839.4640249684</v>
      </c>
      <c r="T335" s="4">
        <v>295819.35254523304</v>
      </c>
      <c r="U335" s="1">
        <f t="shared" si="27"/>
        <v>1285068</v>
      </c>
      <c r="V335" s="4">
        <f t="shared" si="28"/>
        <v>-295353.81657020142</v>
      </c>
      <c r="W335" s="1" t="str">
        <f t="shared" si="29"/>
        <v>Adverse</v>
      </c>
    </row>
    <row r="336" spans="1:23" x14ac:dyDescent="0.25">
      <c r="A336" s="1"/>
      <c r="B336" s="1"/>
      <c r="C336" s="1"/>
      <c r="D336" s="1"/>
      <c r="E336" s="1" t="s">
        <v>4909</v>
      </c>
      <c r="F336" s="2">
        <v>44599</v>
      </c>
      <c r="G336" s="3">
        <v>16285</v>
      </c>
      <c r="H336" s="1"/>
      <c r="I336" s="1"/>
      <c r="J336" s="1" t="s">
        <v>4910</v>
      </c>
      <c r="K336" s="2">
        <v>44048</v>
      </c>
      <c r="L336" s="1" t="s">
        <v>4200</v>
      </c>
      <c r="M336" s="1" t="str">
        <f t="shared" si="25"/>
        <v>Social Services</v>
      </c>
      <c r="N336" s="1" t="s">
        <v>4205</v>
      </c>
      <c r="O336" s="1" t="s">
        <v>4226</v>
      </c>
      <c r="P336" s="1">
        <v>6615</v>
      </c>
      <c r="Q336" s="1">
        <v>2215069</v>
      </c>
      <c r="R336" s="1">
        <f t="shared" si="26"/>
        <v>43929</v>
      </c>
      <c r="S336" s="4">
        <v>592328.31184999913</v>
      </c>
      <c r="T336" s="4">
        <v>663280.2672922014</v>
      </c>
      <c r="U336" s="1">
        <f t="shared" si="27"/>
        <v>2171140</v>
      </c>
      <c r="V336" s="4">
        <f t="shared" si="28"/>
        <v>959460.42085779947</v>
      </c>
      <c r="W336" s="1" t="str">
        <f t="shared" si="29"/>
        <v>Favourable</v>
      </c>
    </row>
    <row r="337" spans="1:23" x14ac:dyDescent="0.25">
      <c r="A337" s="1"/>
      <c r="B337" s="1"/>
      <c r="C337" s="1"/>
      <c r="D337" s="1"/>
      <c r="E337" s="1" t="s">
        <v>4911</v>
      </c>
      <c r="F337" s="2">
        <v>44727</v>
      </c>
      <c r="G337" s="3">
        <v>29716</v>
      </c>
      <c r="H337" s="1"/>
      <c r="I337" s="1"/>
      <c r="J337" s="1" t="s">
        <v>4912</v>
      </c>
      <c r="K337" s="2">
        <v>44207</v>
      </c>
      <c r="L337" s="1" t="s">
        <v>4216</v>
      </c>
      <c r="M337" s="1" t="str">
        <f t="shared" si="25"/>
        <v>Agricultural Extension</v>
      </c>
      <c r="N337" s="1" t="s">
        <v>4205</v>
      </c>
      <c r="O337" s="1" t="s">
        <v>4361</v>
      </c>
      <c r="P337" s="1">
        <v>5694</v>
      </c>
      <c r="Q337" s="1">
        <v>678779</v>
      </c>
      <c r="R337" s="1">
        <f t="shared" si="26"/>
        <v>0</v>
      </c>
      <c r="S337" s="4">
        <v>393542.25438717374</v>
      </c>
      <c r="T337" s="4">
        <v>137012.63886938061</v>
      </c>
      <c r="U337" s="1">
        <f t="shared" si="27"/>
        <v>678779</v>
      </c>
      <c r="V337" s="4">
        <f t="shared" si="28"/>
        <v>148224.10674344562</v>
      </c>
      <c r="W337" s="1" t="str">
        <f t="shared" si="29"/>
        <v>Favourable</v>
      </c>
    </row>
    <row r="338" spans="1:23" x14ac:dyDescent="0.25">
      <c r="A338" s="1"/>
      <c r="B338" s="1"/>
      <c r="C338" s="1"/>
      <c r="D338" s="1"/>
      <c r="E338" s="1" t="s">
        <v>4913</v>
      </c>
      <c r="F338" s="2">
        <v>44411</v>
      </c>
      <c r="G338" s="3">
        <v>70823</v>
      </c>
      <c r="H338" s="1"/>
      <c r="I338" s="1"/>
      <c r="J338" s="1" t="s">
        <v>4914</v>
      </c>
      <c r="K338" s="2">
        <v>44197</v>
      </c>
      <c r="L338" s="1" t="s">
        <v>4218</v>
      </c>
      <c r="M338" s="1" t="str">
        <f t="shared" si="25"/>
        <v>Infrastructure</v>
      </c>
      <c r="N338" s="1" t="s">
        <v>4210</v>
      </c>
      <c r="O338" s="1" t="s">
        <v>4476</v>
      </c>
      <c r="P338" s="1">
        <v>6096</v>
      </c>
      <c r="Q338" s="1">
        <v>1355012</v>
      </c>
      <c r="R338" s="1">
        <f t="shared" si="26"/>
        <v>15816</v>
      </c>
      <c r="S338" s="4">
        <v>339621.42659353086</v>
      </c>
      <c r="T338" s="4">
        <v>339603.89394133055</v>
      </c>
      <c r="U338" s="1">
        <f t="shared" si="27"/>
        <v>1339196</v>
      </c>
      <c r="V338" s="4">
        <f t="shared" si="28"/>
        <v>675786.67946513859</v>
      </c>
      <c r="W338" s="1" t="str">
        <f t="shared" si="29"/>
        <v>Favourable</v>
      </c>
    </row>
    <row r="339" spans="1:23" x14ac:dyDescent="0.25">
      <c r="A339" s="1"/>
      <c r="B339" s="1"/>
      <c r="C339" s="1"/>
      <c r="D339" s="1"/>
      <c r="E339" s="1" t="s">
        <v>4915</v>
      </c>
      <c r="F339" s="2">
        <v>44749</v>
      </c>
      <c r="G339" s="3">
        <v>92650</v>
      </c>
      <c r="H339" s="1"/>
      <c r="I339" s="1"/>
      <c r="J339" s="1" t="s">
        <v>4916</v>
      </c>
      <c r="K339" s="2">
        <v>45415</v>
      </c>
      <c r="L339" s="1" t="s">
        <v>4212</v>
      </c>
      <c r="M339" s="1" t="str">
        <f t="shared" si="25"/>
        <v>Agricultural Extension</v>
      </c>
      <c r="N339" s="1" t="s">
        <v>4222</v>
      </c>
      <c r="O339" s="1" t="s">
        <v>4314</v>
      </c>
      <c r="P339" s="1">
        <v>5794</v>
      </c>
      <c r="Q339" s="1">
        <v>584219</v>
      </c>
      <c r="R339" s="1">
        <f t="shared" si="26"/>
        <v>0</v>
      </c>
      <c r="S339" s="4">
        <v>333284.12450077257</v>
      </c>
      <c r="T339" s="4">
        <v>109192.6777201041</v>
      </c>
      <c r="U339" s="1">
        <f t="shared" si="27"/>
        <v>584219</v>
      </c>
      <c r="V339" s="4">
        <f t="shared" si="28"/>
        <v>141742.19777912332</v>
      </c>
      <c r="W339" s="1" t="str">
        <f t="shared" si="29"/>
        <v>Favourable</v>
      </c>
    </row>
    <row r="340" spans="1:23" x14ac:dyDescent="0.25">
      <c r="A340" s="1"/>
      <c r="B340" s="1"/>
      <c r="C340" s="1"/>
      <c r="D340" s="1"/>
      <c r="E340" s="1" t="s">
        <v>4917</v>
      </c>
      <c r="F340" s="2">
        <v>44453</v>
      </c>
      <c r="G340" s="3">
        <v>27196</v>
      </c>
      <c r="H340" s="1"/>
      <c r="I340" s="1"/>
      <c r="J340" s="1" t="s">
        <v>4918</v>
      </c>
      <c r="K340" s="2">
        <v>44361</v>
      </c>
      <c r="L340" s="1" t="s">
        <v>4204</v>
      </c>
      <c r="M340" s="1" t="str">
        <f t="shared" si="25"/>
        <v>Education</v>
      </c>
      <c r="N340" s="1" t="s">
        <v>4222</v>
      </c>
      <c r="O340" s="1" t="s">
        <v>4256</v>
      </c>
      <c r="P340" s="1">
        <v>8585</v>
      </c>
      <c r="Q340" s="1">
        <v>580193</v>
      </c>
      <c r="R340" s="1">
        <f t="shared" si="26"/>
        <v>44276</v>
      </c>
      <c r="S340" s="4">
        <v>245769.88105157198</v>
      </c>
      <c r="T340" s="4">
        <v>9126.2288806993256</v>
      </c>
      <c r="U340" s="1">
        <f t="shared" si="27"/>
        <v>535917</v>
      </c>
      <c r="V340" s="4">
        <f t="shared" si="28"/>
        <v>325296.8900677287</v>
      </c>
      <c r="W340" s="1" t="str">
        <f t="shared" si="29"/>
        <v>Favourable</v>
      </c>
    </row>
    <row r="341" spans="1:23" x14ac:dyDescent="0.25">
      <c r="A341" s="1"/>
      <c r="B341" s="1"/>
      <c r="C341" s="1"/>
      <c r="D341" s="1"/>
      <c r="E341" s="1" t="s">
        <v>4919</v>
      </c>
      <c r="F341" s="2">
        <v>44172</v>
      </c>
      <c r="G341" s="3">
        <v>53713</v>
      </c>
      <c r="H341" s="1"/>
      <c r="I341" s="1"/>
      <c r="J341" s="1" t="s">
        <v>4920</v>
      </c>
      <c r="K341" s="2">
        <v>45330</v>
      </c>
      <c r="L341" s="1" t="s">
        <v>4218</v>
      </c>
      <c r="M341" s="1" t="str">
        <f t="shared" si="25"/>
        <v>Infrastructure</v>
      </c>
      <c r="N341" s="1" t="s">
        <v>4210</v>
      </c>
      <c r="O341" s="1" t="s">
        <v>4379</v>
      </c>
      <c r="P341" s="1">
        <v>7002</v>
      </c>
      <c r="Q341" s="1">
        <v>741268</v>
      </c>
      <c r="R341" s="1">
        <f t="shared" si="26"/>
        <v>44374</v>
      </c>
      <c r="S341" s="4">
        <v>434421.80342175491</v>
      </c>
      <c r="T341" s="4">
        <v>88103.052752900563</v>
      </c>
      <c r="U341" s="1">
        <f t="shared" si="27"/>
        <v>696894</v>
      </c>
      <c r="V341" s="4">
        <f t="shared" si="28"/>
        <v>218743.14382534451</v>
      </c>
      <c r="W341" s="1" t="str">
        <f t="shared" si="29"/>
        <v>Favourable</v>
      </c>
    </row>
    <row r="342" spans="1:23" x14ac:dyDescent="0.25">
      <c r="A342" s="1"/>
      <c r="B342" s="1"/>
      <c r="C342" s="1"/>
      <c r="D342" s="1"/>
      <c r="E342" s="1" t="s">
        <v>4921</v>
      </c>
      <c r="F342" s="2">
        <v>44932</v>
      </c>
      <c r="G342" s="3">
        <v>59861</v>
      </c>
      <c r="H342" s="1"/>
      <c r="I342" s="1"/>
      <c r="J342" s="1" t="s">
        <v>4265</v>
      </c>
      <c r="K342" s="2">
        <v>44157</v>
      </c>
      <c r="L342" s="1" t="s">
        <v>4204</v>
      </c>
      <c r="M342" s="1" t="str">
        <f t="shared" si="25"/>
        <v>Education</v>
      </c>
      <c r="N342" s="1" t="s">
        <v>4222</v>
      </c>
      <c r="O342" s="1" t="s">
        <v>4421</v>
      </c>
      <c r="P342" s="1">
        <v>7813</v>
      </c>
      <c r="Q342" s="1">
        <v>625046</v>
      </c>
      <c r="R342" s="1">
        <f t="shared" si="26"/>
        <v>19623</v>
      </c>
      <c r="S342" s="4">
        <v>326113.54942629556</v>
      </c>
      <c r="T342" s="4">
        <v>46106.128184320252</v>
      </c>
      <c r="U342" s="1">
        <f t="shared" si="27"/>
        <v>605423</v>
      </c>
      <c r="V342" s="4">
        <f t="shared" si="28"/>
        <v>252826.32238938421</v>
      </c>
      <c r="W342" s="1" t="str">
        <f t="shared" si="29"/>
        <v>Favourable</v>
      </c>
    </row>
    <row r="343" spans="1:23" x14ac:dyDescent="0.25">
      <c r="A343" s="1"/>
      <c r="B343" s="1"/>
      <c r="C343" s="1"/>
      <c r="D343" s="1"/>
      <c r="E343" s="1" t="s">
        <v>4922</v>
      </c>
      <c r="F343" s="2">
        <v>44211</v>
      </c>
      <c r="G343" s="3">
        <v>85157</v>
      </c>
      <c r="H343" s="1"/>
      <c r="I343" s="1"/>
      <c r="J343" s="1" t="s">
        <v>4923</v>
      </c>
      <c r="K343" s="2">
        <v>45181</v>
      </c>
      <c r="L343" s="1" t="s">
        <v>4200</v>
      </c>
      <c r="M343" s="1" t="str">
        <f t="shared" si="25"/>
        <v>Social Services</v>
      </c>
      <c r="N343" s="1" t="s">
        <v>4205</v>
      </c>
      <c r="O343" s="1" t="s">
        <v>4304</v>
      </c>
      <c r="P343" s="1">
        <v>6031</v>
      </c>
      <c r="Q343" s="1">
        <v>2026213</v>
      </c>
      <c r="R343" s="1">
        <f t="shared" si="26"/>
        <v>0</v>
      </c>
      <c r="S343" s="4">
        <v>945494.26197830809</v>
      </c>
      <c r="T343" s="4">
        <v>319171.93175012054</v>
      </c>
      <c r="U343" s="1">
        <f t="shared" si="27"/>
        <v>2026213</v>
      </c>
      <c r="V343" s="4">
        <f t="shared" si="28"/>
        <v>761546.80627157143</v>
      </c>
      <c r="W343" s="1" t="str">
        <f t="shared" si="29"/>
        <v>Favourable</v>
      </c>
    </row>
    <row r="344" spans="1:23" x14ac:dyDescent="0.25">
      <c r="A344" s="1"/>
      <c r="B344" s="1"/>
      <c r="C344" s="1"/>
      <c r="D344" s="1"/>
      <c r="E344" s="1" t="s">
        <v>4924</v>
      </c>
      <c r="F344" s="2">
        <v>44939</v>
      </c>
      <c r="G344" s="3">
        <v>59760</v>
      </c>
      <c r="H344" s="1"/>
      <c r="I344" s="1"/>
      <c r="J344" s="1" t="s">
        <v>4925</v>
      </c>
      <c r="K344" s="2">
        <v>44169</v>
      </c>
      <c r="L344" s="1" t="s">
        <v>4204</v>
      </c>
      <c r="M344" s="1" t="str">
        <f t="shared" si="25"/>
        <v>Education</v>
      </c>
      <c r="N344" s="1" t="s">
        <v>4210</v>
      </c>
      <c r="O344" s="1" t="s">
        <v>4304</v>
      </c>
      <c r="P344" s="1">
        <v>6376</v>
      </c>
      <c r="Q344" s="1">
        <v>1846780</v>
      </c>
      <c r="R344" s="1">
        <f t="shared" si="26"/>
        <v>0</v>
      </c>
      <c r="S344" s="4">
        <v>1128794.2745271281</v>
      </c>
      <c r="T344" s="4">
        <v>289769.1033821798</v>
      </c>
      <c r="U344" s="1">
        <f t="shared" si="27"/>
        <v>1846780</v>
      </c>
      <c r="V344" s="4">
        <f t="shared" si="28"/>
        <v>428216.62209069217</v>
      </c>
      <c r="W344" s="1" t="str">
        <f t="shared" si="29"/>
        <v>Favourable</v>
      </c>
    </row>
    <row r="345" spans="1:23" x14ac:dyDescent="0.25">
      <c r="A345" s="1"/>
      <c r="B345" s="1"/>
      <c r="C345" s="1"/>
      <c r="D345" s="1"/>
      <c r="E345" s="1" t="s">
        <v>4660</v>
      </c>
      <c r="F345" s="2">
        <v>44704</v>
      </c>
      <c r="G345" s="3">
        <v>75906</v>
      </c>
      <c r="H345" s="1"/>
      <c r="I345" s="1"/>
      <c r="J345" s="1" t="s">
        <v>4695</v>
      </c>
      <c r="K345" s="2">
        <v>45047</v>
      </c>
      <c r="L345" s="1" t="s">
        <v>4204</v>
      </c>
      <c r="M345" s="1" t="str">
        <f t="shared" si="25"/>
        <v>Education</v>
      </c>
      <c r="N345" s="1" t="s">
        <v>4205</v>
      </c>
      <c r="O345" s="1" t="s">
        <v>4259</v>
      </c>
      <c r="P345" s="1">
        <v>9397</v>
      </c>
      <c r="Q345" s="1">
        <v>831218</v>
      </c>
      <c r="R345" s="1">
        <f t="shared" si="26"/>
        <v>11733</v>
      </c>
      <c r="S345" s="4">
        <v>354432.85502564849</v>
      </c>
      <c r="T345" s="4">
        <v>172299.7189599968</v>
      </c>
      <c r="U345" s="1">
        <f t="shared" si="27"/>
        <v>819485</v>
      </c>
      <c r="V345" s="4">
        <f t="shared" si="28"/>
        <v>304485.42601435469</v>
      </c>
      <c r="W345" s="1" t="str">
        <f t="shared" si="29"/>
        <v>Favourable</v>
      </c>
    </row>
    <row r="346" spans="1:23" x14ac:dyDescent="0.25">
      <c r="A346" s="1"/>
      <c r="B346" s="1"/>
      <c r="C346" s="1"/>
      <c r="D346" s="1"/>
      <c r="E346" s="1" t="s">
        <v>4926</v>
      </c>
      <c r="F346" s="2">
        <v>44821</v>
      </c>
      <c r="G346" s="3">
        <v>82135</v>
      </c>
      <c r="H346" s="1"/>
      <c r="I346" s="1"/>
      <c r="J346" s="1" t="s">
        <v>4927</v>
      </c>
      <c r="K346" s="2">
        <v>44700</v>
      </c>
      <c r="L346" s="1" t="s">
        <v>4216</v>
      </c>
      <c r="M346" s="1" t="str">
        <f t="shared" si="25"/>
        <v>Agricultural Extension</v>
      </c>
      <c r="N346" s="1" t="s">
        <v>4205</v>
      </c>
      <c r="O346" s="1" t="s">
        <v>4279</v>
      </c>
      <c r="P346" s="1">
        <v>8251</v>
      </c>
      <c r="Q346" s="1">
        <v>436982</v>
      </c>
      <c r="R346" s="1">
        <f t="shared" si="26"/>
        <v>0</v>
      </c>
      <c r="S346" s="4">
        <v>194309.91024662595</v>
      </c>
      <c r="T346" s="4">
        <v>12443.625806845806</v>
      </c>
      <c r="U346" s="1">
        <f t="shared" si="27"/>
        <v>436982</v>
      </c>
      <c r="V346" s="4">
        <f t="shared" si="28"/>
        <v>230228.46394652824</v>
      </c>
      <c r="W346" s="1" t="str">
        <f t="shared" si="29"/>
        <v>Favourable</v>
      </c>
    </row>
    <row r="347" spans="1:23" x14ac:dyDescent="0.25">
      <c r="A347" s="1"/>
      <c r="B347" s="1"/>
      <c r="C347" s="1"/>
      <c r="D347" s="1"/>
      <c r="E347" s="1" t="s">
        <v>4928</v>
      </c>
      <c r="F347" s="2">
        <v>44215</v>
      </c>
      <c r="G347" s="3">
        <v>79139</v>
      </c>
      <c r="H347" s="1"/>
      <c r="I347" s="1"/>
      <c r="J347" s="1" t="s">
        <v>4929</v>
      </c>
      <c r="K347" s="2">
        <v>44037</v>
      </c>
      <c r="L347" s="1" t="s">
        <v>4204</v>
      </c>
      <c r="M347" s="1" t="str">
        <f t="shared" si="25"/>
        <v>Education</v>
      </c>
      <c r="N347" s="1" t="s">
        <v>4210</v>
      </c>
      <c r="O347" s="1" t="s">
        <v>4217</v>
      </c>
      <c r="P347" s="1">
        <v>7895</v>
      </c>
      <c r="Q347" s="1">
        <v>1548981</v>
      </c>
      <c r="R347" s="1">
        <f t="shared" si="26"/>
        <v>17006</v>
      </c>
      <c r="S347" s="4">
        <v>420150.19015439774</v>
      </c>
      <c r="T347" s="4">
        <v>222156.61114793329</v>
      </c>
      <c r="U347" s="1">
        <f t="shared" si="27"/>
        <v>1531975</v>
      </c>
      <c r="V347" s="4">
        <f t="shared" si="28"/>
        <v>906674.19869766897</v>
      </c>
      <c r="W347" s="1" t="str">
        <f t="shared" si="29"/>
        <v>Favourable</v>
      </c>
    </row>
    <row r="348" spans="1:23" x14ac:dyDescent="0.25">
      <c r="A348" s="1"/>
      <c r="B348" s="1"/>
      <c r="C348" s="1"/>
      <c r="D348" s="1"/>
      <c r="E348" s="1" t="s">
        <v>4930</v>
      </c>
      <c r="F348" s="2">
        <v>44657</v>
      </c>
      <c r="G348" s="3">
        <v>18622</v>
      </c>
      <c r="H348" s="1"/>
      <c r="I348" s="1"/>
      <c r="J348" s="1" t="s">
        <v>4931</v>
      </c>
      <c r="K348" s="2">
        <v>44148</v>
      </c>
      <c r="L348" s="1" t="s">
        <v>4218</v>
      </c>
      <c r="M348" s="1" t="str">
        <f t="shared" si="25"/>
        <v>Infrastructure</v>
      </c>
      <c r="N348" s="1" t="s">
        <v>4210</v>
      </c>
      <c r="O348" s="1" t="s">
        <v>4374</v>
      </c>
      <c r="P348" s="1">
        <v>7453</v>
      </c>
      <c r="Q348" s="1">
        <v>2362972</v>
      </c>
      <c r="R348" s="1">
        <f t="shared" si="26"/>
        <v>46551</v>
      </c>
      <c r="S348" s="4">
        <v>369186.10202197189</v>
      </c>
      <c r="T348" s="4">
        <v>295433.11669496284</v>
      </c>
      <c r="U348" s="1">
        <f t="shared" si="27"/>
        <v>2316421</v>
      </c>
      <c r="V348" s="4">
        <f t="shared" si="28"/>
        <v>1698352.7812830652</v>
      </c>
      <c r="W348" s="1" t="str">
        <f t="shared" si="29"/>
        <v>Favourable</v>
      </c>
    </row>
    <row r="349" spans="1:23" x14ac:dyDescent="0.25">
      <c r="A349" s="1"/>
      <c r="B349" s="1"/>
      <c r="C349" s="1"/>
      <c r="D349" s="1"/>
      <c r="E349" s="1" t="s">
        <v>4932</v>
      </c>
      <c r="F349" s="2">
        <v>45059</v>
      </c>
      <c r="G349" s="3">
        <v>31319</v>
      </c>
      <c r="H349" s="1"/>
      <c r="I349" s="1"/>
      <c r="J349" s="1" t="s">
        <v>4933</v>
      </c>
      <c r="K349" s="2">
        <v>45404</v>
      </c>
      <c r="L349" s="1" t="s">
        <v>4212</v>
      </c>
      <c r="M349" s="1" t="str">
        <f t="shared" si="25"/>
        <v>Agricultural Extension</v>
      </c>
      <c r="N349" s="1" t="s">
        <v>4205</v>
      </c>
      <c r="O349" s="1" t="s">
        <v>4335</v>
      </c>
      <c r="P349" s="1">
        <v>7042</v>
      </c>
      <c r="Q349" s="1">
        <v>569004</v>
      </c>
      <c r="R349" s="1">
        <f t="shared" si="26"/>
        <v>49773</v>
      </c>
      <c r="S349" s="4">
        <v>147578.47905526822</v>
      </c>
      <c r="T349" s="4">
        <v>182003.03456305843</v>
      </c>
      <c r="U349" s="1">
        <f t="shared" si="27"/>
        <v>519231</v>
      </c>
      <c r="V349" s="4">
        <f t="shared" si="28"/>
        <v>239422.48638167337</v>
      </c>
      <c r="W349" s="1" t="str">
        <f t="shared" si="29"/>
        <v>Favourable</v>
      </c>
    </row>
    <row r="350" spans="1:23" x14ac:dyDescent="0.25">
      <c r="A350" s="1"/>
      <c r="B350" s="1"/>
      <c r="C350" s="1"/>
      <c r="D350" s="1"/>
      <c r="E350" s="1" t="s">
        <v>4934</v>
      </c>
      <c r="F350" s="2">
        <v>45054</v>
      </c>
      <c r="G350" s="3">
        <v>11517</v>
      </c>
      <c r="H350" s="1"/>
      <c r="I350" s="1"/>
      <c r="J350" s="1" t="s">
        <v>4566</v>
      </c>
      <c r="K350" s="2">
        <v>44381</v>
      </c>
      <c r="L350" s="1" t="s">
        <v>4212</v>
      </c>
      <c r="M350" s="1" t="str">
        <f t="shared" si="25"/>
        <v>Agricultural Extension</v>
      </c>
      <c r="N350" s="1" t="s">
        <v>4205</v>
      </c>
      <c r="O350" s="1" t="s">
        <v>4295</v>
      </c>
      <c r="P350" s="1">
        <v>8295</v>
      </c>
      <c r="Q350" s="1">
        <v>1724617</v>
      </c>
      <c r="R350" s="1">
        <f t="shared" si="26"/>
        <v>56582</v>
      </c>
      <c r="S350" s="4">
        <v>445195.52343481261</v>
      </c>
      <c r="T350" s="4">
        <v>269610.82415798324</v>
      </c>
      <c r="U350" s="1">
        <f t="shared" si="27"/>
        <v>1668035</v>
      </c>
      <c r="V350" s="4">
        <f t="shared" si="28"/>
        <v>1009810.6524072042</v>
      </c>
      <c r="W350" s="1" t="str">
        <f t="shared" si="29"/>
        <v>Favourable</v>
      </c>
    </row>
    <row r="351" spans="1:23" x14ac:dyDescent="0.25">
      <c r="A351" s="1"/>
      <c r="B351" s="1"/>
      <c r="C351" s="1"/>
      <c r="D351" s="1"/>
      <c r="E351" s="1" t="s">
        <v>4935</v>
      </c>
      <c r="F351" s="2">
        <v>45129</v>
      </c>
      <c r="G351" s="3">
        <v>79442</v>
      </c>
      <c r="H351" s="1"/>
      <c r="I351" s="1"/>
      <c r="J351" s="1" t="s">
        <v>4936</v>
      </c>
      <c r="K351" s="2">
        <v>44044</v>
      </c>
      <c r="L351" s="1" t="s">
        <v>4200</v>
      </c>
      <c r="M351" s="1" t="str">
        <f t="shared" si="25"/>
        <v>Social Services</v>
      </c>
      <c r="N351" s="1" t="s">
        <v>4205</v>
      </c>
      <c r="O351" s="1" t="s">
        <v>4295</v>
      </c>
      <c r="P351" s="1">
        <v>6661</v>
      </c>
      <c r="Q351" s="1">
        <v>886342</v>
      </c>
      <c r="R351" s="1">
        <f t="shared" si="26"/>
        <v>50620</v>
      </c>
      <c r="S351" s="4">
        <v>317304.17464648525</v>
      </c>
      <c r="T351" s="4">
        <v>292749.05280753446</v>
      </c>
      <c r="U351" s="1">
        <f t="shared" si="27"/>
        <v>835722</v>
      </c>
      <c r="V351" s="4">
        <f t="shared" si="28"/>
        <v>276288.77254598029</v>
      </c>
      <c r="W351" s="1" t="str">
        <f t="shared" si="29"/>
        <v>Favourable</v>
      </c>
    </row>
    <row r="352" spans="1:23" x14ac:dyDescent="0.25">
      <c r="A352" s="1"/>
      <c r="B352" s="1"/>
      <c r="C352" s="1"/>
      <c r="D352" s="1"/>
      <c r="E352" s="1" t="s">
        <v>4937</v>
      </c>
      <c r="F352" s="2">
        <v>44087</v>
      </c>
      <c r="G352" s="3">
        <v>88266</v>
      </c>
      <c r="H352" s="1"/>
      <c r="I352" s="1"/>
      <c r="J352" s="1" t="s">
        <v>4938</v>
      </c>
      <c r="K352" s="2">
        <v>44915</v>
      </c>
      <c r="L352" s="1" t="s">
        <v>4216</v>
      </c>
      <c r="M352" s="1" t="str">
        <f t="shared" si="25"/>
        <v>Agricultural Extension</v>
      </c>
      <c r="N352" s="1" t="s">
        <v>4210</v>
      </c>
      <c r="O352" s="1" t="s">
        <v>4379</v>
      </c>
      <c r="P352" s="1">
        <v>7520</v>
      </c>
      <c r="Q352" s="1">
        <v>936647</v>
      </c>
      <c r="R352" s="1">
        <f t="shared" si="26"/>
        <v>41028</v>
      </c>
      <c r="S352" s="4">
        <v>344836.02432128222</v>
      </c>
      <c r="T352" s="4">
        <v>311054.31464251614</v>
      </c>
      <c r="U352" s="1">
        <f t="shared" si="27"/>
        <v>895619</v>
      </c>
      <c r="V352" s="4">
        <f t="shared" si="28"/>
        <v>280756.66103620164</v>
      </c>
      <c r="W352" s="1" t="str">
        <f t="shared" si="29"/>
        <v>Favourable</v>
      </c>
    </row>
    <row r="353" spans="1:23" x14ac:dyDescent="0.25">
      <c r="A353" s="1"/>
      <c r="B353" s="1"/>
      <c r="C353" s="1"/>
      <c r="D353" s="1"/>
      <c r="E353" s="1" t="s">
        <v>4939</v>
      </c>
      <c r="F353" s="2">
        <v>44238</v>
      </c>
      <c r="G353" s="3">
        <v>92985</v>
      </c>
      <c r="H353" s="1"/>
      <c r="I353" s="1"/>
      <c r="J353" s="1" t="s">
        <v>4940</v>
      </c>
      <c r="K353" s="2">
        <v>44867</v>
      </c>
      <c r="L353" s="1" t="s">
        <v>4200</v>
      </c>
      <c r="M353" s="1" t="str">
        <f t="shared" si="25"/>
        <v>Social Services</v>
      </c>
      <c r="N353" s="1" t="s">
        <v>4222</v>
      </c>
      <c r="O353" s="1" t="s">
        <v>4211</v>
      </c>
      <c r="P353" s="1">
        <v>7181</v>
      </c>
      <c r="Q353" s="1">
        <v>1847293</v>
      </c>
      <c r="R353" s="1">
        <f t="shared" si="26"/>
        <v>29781</v>
      </c>
      <c r="S353" s="4">
        <v>1034960.8012242403</v>
      </c>
      <c r="T353" s="4">
        <v>300305.09197567828</v>
      </c>
      <c r="U353" s="1">
        <f t="shared" si="27"/>
        <v>1817512</v>
      </c>
      <c r="V353" s="4">
        <f t="shared" si="28"/>
        <v>512027.10680008144</v>
      </c>
      <c r="W353" s="1" t="str">
        <f t="shared" si="29"/>
        <v>Favourable</v>
      </c>
    </row>
    <row r="354" spans="1:23" x14ac:dyDescent="0.25">
      <c r="A354" s="1"/>
      <c r="B354" s="1"/>
      <c r="C354" s="1"/>
      <c r="D354" s="1"/>
      <c r="E354" s="1" t="s">
        <v>4941</v>
      </c>
      <c r="F354" s="2">
        <v>44038</v>
      </c>
      <c r="G354" s="3">
        <v>51693</v>
      </c>
      <c r="H354" s="1"/>
      <c r="I354" s="1"/>
      <c r="J354" s="1" t="s">
        <v>4942</v>
      </c>
      <c r="K354" s="2">
        <v>44825</v>
      </c>
      <c r="L354" s="1" t="s">
        <v>4204</v>
      </c>
      <c r="M354" s="1" t="str">
        <f t="shared" si="25"/>
        <v>Education</v>
      </c>
      <c r="N354" s="1" t="s">
        <v>4222</v>
      </c>
      <c r="O354" s="1" t="s">
        <v>4438</v>
      </c>
      <c r="P354" s="1">
        <v>5525</v>
      </c>
      <c r="Q354" s="1">
        <v>276640</v>
      </c>
      <c r="R354" s="1">
        <f t="shared" si="26"/>
        <v>45770</v>
      </c>
      <c r="S354" s="4">
        <v>208623.66991544579</v>
      </c>
      <c r="T354" s="4">
        <v>17300.924042429273</v>
      </c>
      <c r="U354" s="1">
        <f t="shared" si="27"/>
        <v>230870</v>
      </c>
      <c r="V354" s="4">
        <f t="shared" si="28"/>
        <v>50715.406042124931</v>
      </c>
      <c r="W354" s="1" t="str">
        <f t="shared" si="29"/>
        <v>Favourable</v>
      </c>
    </row>
    <row r="355" spans="1:23" x14ac:dyDescent="0.25">
      <c r="A355" s="1"/>
      <c r="B355" s="1"/>
      <c r="C355" s="1"/>
      <c r="D355" s="1"/>
      <c r="E355" s="1" t="s">
        <v>4943</v>
      </c>
      <c r="F355" s="2">
        <v>45067</v>
      </c>
      <c r="G355" s="3">
        <v>57157</v>
      </c>
      <c r="H355" s="1"/>
      <c r="I355" s="1"/>
      <c r="J355" s="1" t="s">
        <v>4687</v>
      </c>
      <c r="K355" s="2">
        <v>44042</v>
      </c>
      <c r="L355" s="1" t="s">
        <v>4218</v>
      </c>
      <c r="M355" s="1" t="str">
        <f t="shared" si="25"/>
        <v>Infrastructure</v>
      </c>
      <c r="N355" s="1" t="s">
        <v>4210</v>
      </c>
      <c r="O355" s="1" t="s">
        <v>4273</v>
      </c>
      <c r="P355" s="1">
        <v>6268</v>
      </c>
      <c r="Q355" s="1">
        <v>1251695</v>
      </c>
      <c r="R355" s="1">
        <f t="shared" si="26"/>
        <v>61706</v>
      </c>
      <c r="S355" s="4">
        <v>739856.15600300254</v>
      </c>
      <c r="T355" s="4">
        <v>136157.32700968432</v>
      </c>
      <c r="U355" s="1">
        <f t="shared" si="27"/>
        <v>1189989</v>
      </c>
      <c r="V355" s="4">
        <f t="shared" si="28"/>
        <v>375681.51698731317</v>
      </c>
      <c r="W355" s="1" t="str">
        <f t="shared" si="29"/>
        <v>Favourable</v>
      </c>
    </row>
    <row r="356" spans="1:23" x14ac:dyDescent="0.25">
      <c r="A356" s="1"/>
      <c r="B356" s="1"/>
      <c r="C356" s="1"/>
      <c r="D356" s="1"/>
      <c r="E356" s="1" t="s">
        <v>4944</v>
      </c>
      <c r="F356" s="2">
        <v>44994</v>
      </c>
      <c r="G356" s="3">
        <v>52122</v>
      </c>
      <c r="H356" s="1"/>
      <c r="I356" s="1"/>
      <c r="J356" s="1" t="s">
        <v>4945</v>
      </c>
      <c r="K356" s="2">
        <v>45024</v>
      </c>
      <c r="L356" s="1" t="s">
        <v>4212</v>
      </c>
      <c r="M356" s="1" t="str">
        <f t="shared" si="25"/>
        <v>Agricultural Extension</v>
      </c>
      <c r="N356" s="1" t="s">
        <v>4222</v>
      </c>
      <c r="O356" s="1" t="s">
        <v>4292</v>
      </c>
      <c r="P356" s="1">
        <v>9004</v>
      </c>
      <c r="Q356" s="1">
        <v>1419158</v>
      </c>
      <c r="R356" s="1">
        <f t="shared" si="26"/>
        <v>32500</v>
      </c>
      <c r="S356" s="4">
        <v>430084.05699142086</v>
      </c>
      <c r="T356" s="4">
        <v>275744.16007374425</v>
      </c>
      <c r="U356" s="1">
        <f t="shared" si="27"/>
        <v>1386658</v>
      </c>
      <c r="V356" s="4">
        <f t="shared" si="28"/>
        <v>713329.78293483495</v>
      </c>
      <c r="W356" s="1" t="str">
        <f t="shared" si="29"/>
        <v>Favourable</v>
      </c>
    </row>
    <row r="357" spans="1:23" x14ac:dyDescent="0.25">
      <c r="A357" s="1"/>
      <c r="B357" s="1"/>
      <c r="C357" s="1"/>
      <c r="D357" s="1"/>
      <c r="E357" s="1" t="s">
        <v>4946</v>
      </c>
      <c r="F357" s="2">
        <v>44710</v>
      </c>
      <c r="G357" s="3">
        <v>53202</v>
      </c>
      <c r="H357" s="1"/>
      <c r="I357" s="1"/>
      <c r="J357" s="1" t="s">
        <v>4947</v>
      </c>
      <c r="K357" s="2">
        <v>43873</v>
      </c>
      <c r="L357" s="1" t="s">
        <v>4200</v>
      </c>
      <c r="M357" s="1" t="str">
        <f t="shared" si="25"/>
        <v>Social Services</v>
      </c>
      <c r="N357" s="1" t="s">
        <v>4205</v>
      </c>
      <c r="O357" s="1" t="s">
        <v>4270</v>
      </c>
      <c r="P357" s="1">
        <v>6106</v>
      </c>
      <c r="Q357" s="1">
        <v>392444</v>
      </c>
      <c r="R357" s="1">
        <f t="shared" si="26"/>
        <v>16884</v>
      </c>
      <c r="S357" s="4">
        <v>366324.88636876165</v>
      </c>
      <c r="T357" s="4">
        <v>30216.201863486538</v>
      </c>
      <c r="U357" s="1">
        <f t="shared" si="27"/>
        <v>375560</v>
      </c>
      <c r="V357" s="4">
        <f t="shared" si="28"/>
        <v>-4097.0882322482066</v>
      </c>
      <c r="W357" s="1" t="str">
        <f t="shared" si="29"/>
        <v>Adverse</v>
      </c>
    </row>
    <row r="358" spans="1:23" x14ac:dyDescent="0.25">
      <c r="A358" s="1"/>
      <c r="B358" s="1"/>
      <c r="C358" s="1"/>
      <c r="D358" s="1"/>
      <c r="E358" s="1" t="s">
        <v>4948</v>
      </c>
      <c r="F358" s="2">
        <v>45020</v>
      </c>
      <c r="G358" s="3">
        <v>68885</v>
      </c>
      <c r="H358" s="1"/>
      <c r="I358" s="1"/>
      <c r="J358" s="1" t="s">
        <v>4949</v>
      </c>
      <c r="K358" s="2">
        <v>45177</v>
      </c>
      <c r="L358" s="1" t="s">
        <v>4218</v>
      </c>
      <c r="M358" s="1" t="str">
        <f t="shared" si="25"/>
        <v>Infrastructure</v>
      </c>
      <c r="N358" s="1" t="s">
        <v>4222</v>
      </c>
      <c r="O358" s="1" t="s">
        <v>4279</v>
      </c>
      <c r="P358" s="1">
        <v>5777</v>
      </c>
      <c r="Q358" s="1">
        <v>2126881</v>
      </c>
      <c r="R358" s="1">
        <f t="shared" si="26"/>
        <v>97858</v>
      </c>
      <c r="S358" s="4">
        <v>1934501.0307162418</v>
      </c>
      <c r="T358" s="4">
        <v>12450.391549074293</v>
      </c>
      <c r="U358" s="1">
        <f t="shared" si="27"/>
        <v>2029023</v>
      </c>
      <c r="V358" s="4">
        <f t="shared" si="28"/>
        <v>179929.57773468387</v>
      </c>
      <c r="W358" s="1" t="str">
        <f t="shared" si="29"/>
        <v>Favourable</v>
      </c>
    </row>
    <row r="359" spans="1:23" x14ac:dyDescent="0.25">
      <c r="A359" s="1"/>
      <c r="B359" s="1"/>
      <c r="C359" s="1"/>
      <c r="D359" s="1"/>
      <c r="E359" s="1" t="s">
        <v>4950</v>
      </c>
      <c r="F359" s="2">
        <v>45328</v>
      </c>
      <c r="G359" s="3">
        <v>33413</v>
      </c>
      <c r="H359" s="1"/>
      <c r="I359" s="1"/>
      <c r="J359" s="1" t="s">
        <v>4951</v>
      </c>
      <c r="K359" s="2">
        <v>44256</v>
      </c>
      <c r="L359" s="1" t="s">
        <v>4216</v>
      </c>
      <c r="M359" s="1" t="str">
        <f t="shared" si="25"/>
        <v>Agricultural Extension</v>
      </c>
      <c r="N359" s="1" t="s">
        <v>4222</v>
      </c>
      <c r="O359" s="1" t="s">
        <v>4206</v>
      </c>
      <c r="P359" s="1">
        <v>6177</v>
      </c>
      <c r="Q359" s="1">
        <v>516026</v>
      </c>
      <c r="R359" s="1">
        <f t="shared" si="26"/>
        <v>39747</v>
      </c>
      <c r="S359" s="4">
        <v>145003.62262729346</v>
      </c>
      <c r="T359" s="4">
        <v>33444.377066011926</v>
      </c>
      <c r="U359" s="1">
        <f t="shared" si="27"/>
        <v>476279</v>
      </c>
      <c r="V359" s="4">
        <f t="shared" si="28"/>
        <v>337578.00030669465</v>
      </c>
      <c r="W359" s="1" t="str">
        <f t="shared" si="29"/>
        <v>Favourable</v>
      </c>
    </row>
    <row r="360" spans="1:23" x14ac:dyDescent="0.25">
      <c r="A360" s="1"/>
      <c r="B360" s="1"/>
      <c r="C360" s="1"/>
      <c r="D360" s="1"/>
      <c r="E360" s="1" t="s">
        <v>4952</v>
      </c>
      <c r="F360" s="2">
        <v>44576</v>
      </c>
      <c r="G360" s="3">
        <v>90041</v>
      </c>
      <c r="H360" s="1"/>
      <c r="I360" s="1"/>
      <c r="J360" s="1" t="s">
        <v>4953</v>
      </c>
      <c r="K360" s="2">
        <v>44409</v>
      </c>
      <c r="L360" s="1" t="s">
        <v>4212</v>
      </c>
      <c r="M360" s="1" t="str">
        <f t="shared" si="25"/>
        <v>Agricultural Extension</v>
      </c>
      <c r="N360" s="1" t="s">
        <v>4222</v>
      </c>
      <c r="O360" s="1" t="s">
        <v>4374</v>
      </c>
      <c r="P360" s="1">
        <v>8471</v>
      </c>
      <c r="Q360" s="1">
        <v>1862240</v>
      </c>
      <c r="R360" s="1">
        <f t="shared" si="26"/>
        <v>45303</v>
      </c>
      <c r="S360" s="4">
        <v>1675167.1626292265</v>
      </c>
      <c r="T360" s="4">
        <v>307918.9402916152</v>
      </c>
      <c r="U360" s="1">
        <f t="shared" si="27"/>
        <v>1816937</v>
      </c>
      <c r="V360" s="4">
        <f t="shared" si="28"/>
        <v>-120846.10292084166</v>
      </c>
      <c r="W360" s="1" t="str">
        <f t="shared" si="29"/>
        <v>Adverse</v>
      </c>
    </row>
    <row r="361" spans="1:23" x14ac:dyDescent="0.25">
      <c r="A361" s="1"/>
      <c r="B361" s="1"/>
      <c r="C361" s="1"/>
      <c r="D361" s="1"/>
      <c r="E361" s="1" t="s">
        <v>4954</v>
      </c>
      <c r="F361" s="2">
        <v>45251</v>
      </c>
      <c r="G361" s="3">
        <v>55515</v>
      </c>
      <c r="H361" s="1"/>
      <c r="I361" s="1"/>
      <c r="J361" s="1" t="s">
        <v>4955</v>
      </c>
      <c r="K361" s="2">
        <v>44006</v>
      </c>
      <c r="L361" s="1" t="s">
        <v>4218</v>
      </c>
      <c r="M361" s="1" t="str">
        <f t="shared" si="25"/>
        <v>Infrastructure</v>
      </c>
      <c r="N361" s="1" t="s">
        <v>4205</v>
      </c>
      <c r="O361" s="1" t="s">
        <v>4402</v>
      </c>
      <c r="P361" s="1">
        <v>6555</v>
      </c>
      <c r="Q361" s="1">
        <v>1023452</v>
      </c>
      <c r="R361" s="1">
        <f t="shared" si="26"/>
        <v>58431</v>
      </c>
      <c r="S361" s="4">
        <v>569910.02417323727</v>
      </c>
      <c r="T361" s="4">
        <v>274382.4464402381</v>
      </c>
      <c r="U361" s="1">
        <f t="shared" si="27"/>
        <v>965021</v>
      </c>
      <c r="V361" s="4">
        <f t="shared" si="28"/>
        <v>179159.52938652458</v>
      </c>
      <c r="W361" s="1" t="str">
        <f t="shared" si="29"/>
        <v>Favourable</v>
      </c>
    </row>
    <row r="362" spans="1:23" x14ac:dyDescent="0.25">
      <c r="A362" s="1"/>
      <c r="B362" s="1"/>
      <c r="C362" s="1"/>
      <c r="D362" s="1"/>
      <c r="E362" s="1" t="s">
        <v>4956</v>
      </c>
      <c r="F362" s="2">
        <v>44263</v>
      </c>
      <c r="G362" s="3">
        <v>27879</v>
      </c>
      <c r="H362" s="1"/>
      <c r="I362" s="1"/>
      <c r="J362" s="1" t="s">
        <v>4957</v>
      </c>
      <c r="K362" s="2">
        <v>43917</v>
      </c>
      <c r="L362" s="1" t="s">
        <v>4216</v>
      </c>
      <c r="M362" s="1" t="str">
        <f t="shared" si="25"/>
        <v>Agricultural Extension</v>
      </c>
      <c r="N362" s="1" t="s">
        <v>4222</v>
      </c>
      <c r="O362" s="1" t="s">
        <v>4304</v>
      </c>
      <c r="P362" s="1">
        <v>7960</v>
      </c>
      <c r="Q362" s="1">
        <v>1153204</v>
      </c>
      <c r="R362" s="1">
        <f t="shared" si="26"/>
        <v>53018</v>
      </c>
      <c r="S362" s="4">
        <v>613313.45679281838</v>
      </c>
      <c r="T362" s="4">
        <v>139949.52133037042</v>
      </c>
      <c r="U362" s="1">
        <f t="shared" si="27"/>
        <v>1100186</v>
      </c>
      <c r="V362" s="4">
        <f t="shared" si="28"/>
        <v>399941.02187681117</v>
      </c>
      <c r="W362" s="1" t="str">
        <f t="shared" si="29"/>
        <v>Favourable</v>
      </c>
    </row>
    <row r="363" spans="1:23" x14ac:dyDescent="0.25">
      <c r="A363" s="1"/>
      <c r="B363" s="1"/>
      <c r="C363" s="1"/>
      <c r="D363" s="1"/>
      <c r="E363" s="1" t="s">
        <v>4958</v>
      </c>
      <c r="F363" s="2">
        <v>44198</v>
      </c>
      <c r="G363" s="3">
        <v>31588</v>
      </c>
      <c r="H363" s="1"/>
      <c r="I363" s="1"/>
      <c r="J363" s="1" t="s">
        <v>4751</v>
      </c>
      <c r="K363" s="2">
        <v>43863</v>
      </c>
      <c r="L363" s="1" t="s">
        <v>4204</v>
      </c>
      <c r="M363" s="1" t="str">
        <f t="shared" si="25"/>
        <v>Education</v>
      </c>
      <c r="N363" s="1" t="s">
        <v>4205</v>
      </c>
      <c r="O363" s="1" t="s">
        <v>4298</v>
      </c>
      <c r="P363" s="1">
        <v>6854</v>
      </c>
      <c r="Q363" s="1">
        <v>586667</v>
      </c>
      <c r="R363" s="1">
        <f t="shared" si="26"/>
        <v>89293</v>
      </c>
      <c r="S363" s="4">
        <v>321393.78421363432</v>
      </c>
      <c r="T363" s="4">
        <v>152402.42870530518</v>
      </c>
      <c r="U363" s="1">
        <f t="shared" si="27"/>
        <v>497374</v>
      </c>
      <c r="V363" s="4">
        <f t="shared" si="28"/>
        <v>112870.78708106047</v>
      </c>
      <c r="W363" s="1" t="str">
        <f t="shared" si="29"/>
        <v>Favourable</v>
      </c>
    </row>
    <row r="364" spans="1:23" x14ac:dyDescent="0.25">
      <c r="A364" s="1"/>
      <c r="B364" s="1"/>
      <c r="C364" s="1"/>
      <c r="D364" s="1"/>
      <c r="E364" s="1" t="s">
        <v>4959</v>
      </c>
      <c r="F364" s="2">
        <v>44303</v>
      </c>
      <c r="G364" s="3">
        <v>46646</v>
      </c>
      <c r="H364" s="1"/>
      <c r="I364" s="1"/>
      <c r="J364" s="1" t="s">
        <v>4623</v>
      </c>
      <c r="K364" s="2">
        <v>45078</v>
      </c>
      <c r="L364" s="1" t="s">
        <v>4216</v>
      </c>
      <c r="M364" s="1" t="str">
        <f t="shared" si="25"/>
        <v>Agricultural Extension</v>
      </c>
      <c r="N364" s="1" t="s">
        <v>4222</v>
      </c>
      <c r="O364" s="1" t="s">
        <v>4325</v>
      </c>
      <c r="P364" s="1">
        <v>6039</v>
      </c>
      <c r="Q364" s="1">
        <v>298779</v>
      </c>
      <c r="R364" s="1">
        <f t="shared" si="26"/>
        <v>70416</v>
      </c>
      <c r="S364" s="4">
        <v>168955.52100632622</v>
      </c>
      <c r="T364" s="4">
        <v>8206.2725430725786</v>
      </c>
      <c r="U364" s="1">
        <f t="shared" si="27"/>
        <v>228363</v>
      </c>
      <c r="V364" s="4">
        <f t="shared" si="28"/>
        <v>121617.2064506012</v>
      </c>
      <c r="W364" s="1" t="str">
        <f t="shared" si="29"/>
        <v>Favourable</v>
      </c>
    </row>
    <row r="365" spans="1:23" x14ac:dyDescent="0.25">
      <c r="A365" s="1"/>
      <c r="B365" s="1"/>
      <c r="C365" s="1"/>
      <c r="D365" s="1"/>
      <c r="E365" s="1" t="s">
        <v>4960</v>
      </c>
      <c r="F365" s="2">
        <v>44259</v>
      </c>
      <c r="G365" s="3">
        <v>70590</v>
      </c>
      <c r="H365" s="1"/>
      <c r="I365" s="1"/>
      <c r="J365" s="1" t="s">
        <v>4961</v>
      </c>
      <c r="K365" s="2">
        <v>45132</v>
      </c>
      <c r="L365" s="1" t="s">
        <v>4218</v>
      </c>
      <c r="M365" s="1" t="str">
        <f t="shared" si="25"/>
        <v>Infrastructure</v>
      </c>
      <c r="N365" s="1" t="s">
        <v>4205</v>
      </c>
      <c r="O365" s="1" t="s">
        <v>4314</v>
      </c>
      <c r="P365" s="1">
        <v>7410</v>
      </c>
      <c r="Q365" s="1">
        <v>1390560</v>
      </c>
      <c r="R365" s="1">
        <f t="shared" si="26"/>
        <v>46225</v>
      </c>
      <c r="S365" s="4">
        <v>649528.42826319893</v>
      </c>
      <c r="T365" s="4">
        <v>203081.58934635852</v>
      </c>
      <c r="U365" s="1">
        <f t="shared" si="27"/>
        <v>1344335</v>
      </c>
      <c r="V365" s="4">
        <f t="shared" si="28"/>
        <v>537949.98239044251</v>
      </c>
      <c r="W365" s="1" t="str">
        <f t="shared" si="29"/>
        <v>Favourable</v>
      </c>
    </row>
    <row r="366" spans="1:23" x14ac:dyDescent="0.25">
      <c r="A366" s="1"/>
      <c r="B366" s="1"/>
      <c r="C366" s="1"/>
      <c r="D366" s="1"/>
      <c r="E366" s="1" t="s">
        <v>4962</v>
      </c>
      <c r="F366" s="2">
        <v>45226</v>
      </c>
      <c r="G366" s="3">
        <v>82658</v>
      </c>
      <c r="H366" s="1"/>
      <c r="I366" s="1"/>
      <c r="J366" s="1" t="s">
        <v>4963</v>
      </c>
      <c r="K366" s="2">
        <v>44503</v>
      </c>
      <c r="L366" s="1" t="s">
        <v>4204</v>
      </c>
      <c r="M366" s="1" t="str">
        <f t="shared" si="25"/>
        <v>Education</v>
      </c>
      <c r="N366" s="1" t="s">
        <v>4222</v>
      </c>
      <c r="O366" s="1" t="s">
        <v>4361</v>
      </c>
      <c r="P366" s="1">
        <v>6857</v>
      </c>
      <c r="Q366" s="1">
        <v>1353090</v>
      </c>
      <c r="R366" s="1">
        <f t="shared" si="26"/>
        <v>0</v>
      </c>
      <c r="S366" s="4">
        <v>736657.28483194276</v>
      </c>
      <c r="T366" s="4">
        <v>96478.335228670447</v>
      </c>
      <c r="U366" s="1">
        <f t="shared" si="27"/>
        <v>1353090</v>
      </c>
      <c r="V366" s="4">
        <f t="shared" si="28"/>
        <v>519954.37993938685</v>
      </c>
      <c r="W366" s="1" t="str">
        <f t="shared" si="29"/>
        <v>Favourable</v>
      </c>
    </row>
    <row r="367" spans="1:23" x14ac:dyDescent="0.25">
      <c r="A367" s="1"/>
      <c r="B367" s="1"/>
      <c r="C367" s="1"/>
      <c r="D367" s="1"/>
      <c r="E367" s="1" t="s">
        <v>4964</v>
      </c>
      <c r="F367" s="2">
        <v>44615</v>
      </c>
      <c r="G367" s="3">
        <v>85488</v>
      </c>
      <c r="H367" s="1"/>
      <c r="I367" s="1"/>
      <c r="J367" s="1" t="s">
        <v>4965</v>
      </c>
      <c r="K367" s="2">
        <v>43912</v>
      </c>
      <c r="L367" s="1" t="s">
        <v>4216</v>
      </c>
      <c r="M367" s="1" t="str">
        <f t="shared" si="25"/>
        <v>Agricultural Extension</v>
      </c>
      <c r="N367" s="1" t="s">
        <v>4222</v>
      </c>
      <c r="O367" s="1" t="s">
        <v>4295</v>
      </c>
      <c r="P367" s="1">
        <v>7333</v>
      </c>
      <c r="Q367" s="1">
        <v>449199</v>
      </c>
      <c r="R367" s="1">
        <f t="shared" si="26"/>
        <v>13286</v>
      </c>
      <c r="S367" s="4">
        <v>97886.055120676916</v>
      </c>
      <c r="T367" s="4">
        <v>16712.701271490445</v>
      </c>
      <c r="U367" s="1">
        <f t="shared" si="27"/>
        <v>435913</v>
      </c>
      <c r="V367" s="4">
        <f t="shared" si="28"/>
        <v>334600.24360783264</v>
      </c>
      <c r="W367" s="1" t="str">
        <f t="shared" si="29"/>
        <v>Favourable</v>
      </c>
    </row>
    <row r="368" spans="1:23" x14ac:dyDescent="0.25">
      <c r="A368" s="1"/>
      <c r="B368" s="1"/>
      <c r="C368" s="1"/>
      <c r="D368" s="1"/>
      <c r="E368" s="1" t="s">
        <v>4966</v>
      </c>
      <c r="F368" s="2">
        <v>44595</v>
      </c>
      <c r="G368" s="3">
        <v>38629</v>
      </c>
      <c r="H368" s="1"/>
      <c r="I368" s="1"/>
      <c r="J368" s="1" t="s">
        <v>4909</v>
      </c>
      <c r="K368" s="2">
        <v>44603</v>
      </c>
      <c r="L368" s="1" t="s">
        <v>4204</v>
      </c>
      <c r="M368" s="1" t="str">
        <f t="shared" si="25"/>
        <v>Education</v>
      </c>
      <c r="N368" s="1" t="s">
        <v>4205</v>
      </c>
      <c r="O368" s="1" t="s">
        <v>4441</v>
      </c>
      <c r="P368" s="1">
        <v>7405</v>
      </c>
      <c r="Q368" s="1">
        <v>2487357</v>
      </c>
      <c r="R368" s="1">
        <f t="shared" si="26"/>
        <v>16285</v>
      </c>
      <c r="S368" s="4">
        <v>895670.28760742198</v>
      </c>
      <c r="T368" s="4">
        <v>78416.565196472278</v>
      </c>
      <c r="U368" s="1">
        <f t="shared" si="27"/>
        <v>2471072</v>
      </c>
      <c r="V368" s="4">
        <f t="shared" si="28"/>
        <v>1513270.1471961057</v>
      </c>
      <c r="W368" s="1" t="str">
        <f t="shared" si="29"/>
        <v>Favourable</v>
      </c>
    </row>
    <row r="369" spans="1:23" x14ac:dyDescent="0.25">
      <c r="A369" s="1"/>
      <c r="B369" s="1"/>
      <c r="C369" s="1"/>
      <c r="D369" s="1"/>
      <c r="E369" s="1" t="s">
        <v>4967</v>
      </c>
      <c r="F369" s="2">
        <v>45084</v>
      </c>
      <c r="G369" s="3">
        <v>32190</v>
      </c>
      <c r="H369" s="1"/>
      <c r="I369" s="1"/>
      <c r="J369" s="1" t="s">
        <v>4968</v>
      </c>
      <c r="K369" s="2">
        <v>45168</v>
      </c>
      <c r="L369" s="1" t="s">
        <v>4204</v>
      </c>
      <c r="M369" s="1" t="str">
        <f t="shared" si="25"/>
        <v>Education</v>
      </c>
      <c r="N369" s="1" t="s">
        <v>4205</v>
      </c>
      <c r="O369" s="1" t="s">
        <v>4325</v>
      </c>
      <c r="P369" s="1">
        <v>6195</v>
      </c>
      <c r="Q369" s="1">
        <v>1974365</v>
      </c>
      <c r="R369" s="1">
        <f t="shared" si="26"/>
        <v>25244</v>
      </c>
      <c r="S369" s="4">
        <v>491072.17202863464</v>
      </c>
      <c r="T369" s="4">
        <v>319902.14993453264</v>
      </c>
      <c r="U369" s="1">
        <f t="shared" si="27"/>
        <v>1949121</v>
      </c>
      <c r="V369" s="4">
        <f t="shared" si="28"/>
        <v>1163390.6780368327</v>
      </c>
      <c r="W369" s="1" t="str">
        <f t="shared" si="29"/>
        <v>Favourable</v>
      </c>
    </row>
    <row r="370" spans="1:23" x14ac:dyDescent="0.25">
      <c r="A370" s="1"/>
      <c r="B370" s="1"/>
      <c r="C370" s="1"/>
      <c r="D370" s="1"/>
      <c r="E370" s="1" t="s">
        <v>4969</v>
      </c>
      <c r="F370" s="2">
        <v>45370</v>
      </c>
      <c r="G370" s="3">
        <v>77894</v>
      </c>
      <c r="H370" s="1"/>
      <c r="I370" s="1"/>
      <c r="J370" s="1" t="s">
        <v>4970</v>
      </c>
      <c r="K370" s="2">
        <v>44281</v>
      </c>
      <c r="L370" s="1" t="s">
        <v>4200</v>
      </c>
      <c r="M370" s="1" t="str">
        <f t="shared" si="25"/>
        <v>Social Services</v>
      </c>
      <c r="N370" s="1" t="s">
        <v>4222</v>
      </c>
      <c r="O370" s="1" t="s">
        <v>4358</v>
      </c>
      <c r="P370" s="1">
        <v>7380</v>
      </c>
      <c r="Q370" s="1">
        <v>1781701</v>
      </c>
      <c r="R370" s="1">
        <f t="shared" si="26"/>
        <v>0</v>
      </c>
      <c r="S370" s="4">
        <v>144560.2993947776</v>
      </c>
      <c r="T370" s="4">
        <v>523573.29703310784</v>
      </c>
      <c r="U370" s="1">
        <f t="shared" si="27"/>
        <v>1781701</v>
      </c>
      <c r="V370" s="4">
        <f t="shared" si="28"/>
        <v>1113567.4035721147</v>
      </c>
      <c r="W370" s="1" t="str">
        <f t="shared" si="29"/>
        <v>Favourable</v>
      </c>
    </row>
    <row r="371" spans="1:23" x14ac:dyDescent="0.25">
      <c r="A371" s="1"/>
      <c r="B371" s="1"/>
      <c r="C371" s="1"/>
      <c r="D371" s="1"/>
      <c r="E371" s="1" t="s">
        <v>4971</v>
      </c>
      <c r="F371" s="2">
        <v>44375</v>
      </c>
      <c r="G371" s="3">
        <v>57365</v>
      </c>
      <c r="H371" s="1"/>
      <c r="I371" s="1"/>
      <c r="J371" s="1" t="s">
        <v>4972</v>
      </c>
      <c r="K371" s="2">
        <v>44194</v>
      </c>
      <c r="L371" s="1" t="s">
        <v>4218</v>
      </c>
      <c r="M371" s="1" t="str">
        <f t="shared" si="25"/>
        <v>Infrastructure</v>
      </c>
      <c r="N371" s="1" t="s">
        <v>4205</v>
      </c>
      <c r="O371" s="1" t="s">
        <v>4267</v>
      </c>
      <c r="P371" s="1">
        <v>7966</v>
      </c>
      <c r="Q371" s="1">
        <v>1530513</v>
      </c>
      <c r="R371" s="1">
        <f t="shared" si="26"/>
        <v>0</v>
      </c>
      <c r="S371" s="4">
        <v>764476.06661336252</v>
      </c>
      <c r="T371" s="4">
        <v>400051.55462196493</v>
      </c>
      <c r="U371" s="1">
        <f t="shared" si="27"/>
        <v>1530513</v>
      </c>
      <c r="V371" s="4">
        <f t="shared" si="28"/>
        <v>365985.37876467267</v>
      </c>
      <c r="W371" s="1" t="str">
        <f t="shared" si="29"/>
        <v>Favourable</v>
      </c>
    </row>
    <row r="372" spans="1:23" x14ac:dyDescent="0.25">
      <c r="A372" s="1"/>
      <c r="B372" s="1"/>
      <c r="C372" s="1"/>
      <c r="D372" s="1"/>
      <c r="E372" s="1" t="s">
        <v>4973</v>
      </c>
      <c r="F372" s="2">
        <v>44306</v>
      </c>
      <c r="G372" s="3">
        <v>24826</v>
      </c>
      <c r="H372" s="1"/>
      <c r="I372" s="1"/>
      <c r="J372" s="1" t="s">
        <v>4974</v>
      </c>
      <c r="K372" s="2">
        <v>44236</v>
      </c>
      <c r="L372" s="1" t="s">
        <v>4216</v>
      </c>
      <c r="M372" s="1" t="str">
        <f t="shared" si="25"/>
        <v>Agricultural Extension</v>
      </c>
      <c r="N372" s="1" t="s">
        <v>4205</v>
      </c>
      <c r="O372" s="1" t="s">
        <v>4438</v>
      </c>
      <c r="P372" s="1">
        <v>9402</v>
      </c>
      <c r="Q372" s="1">
        <v>1266179</v>
      </c>
      <c r="R372" s="1">
        <f t="shared" si="26"/>
        <v>0</v>
      </c>
      <c r="S372" s="4">
        <v>1187619.7776685853</v>
      </c>
      <c r="T372" s="4">
        <v>33948.641306532496</v>
      </c>
      <c r="U372" s="1">
        <f t="shared" si="27"/>
        <v>1266179</v>
      </c>
      <c r="V372" s="4">
        <f t="shared" si="28"/>
        <v>44610.581024882151</v>
      </c>
      <c r="W372" s="1" t="str">
        <f t="shared" si="29"/>
        <v>Favourable</v>
      </c>
    </row>
    <row r="373" spans="1:23" x14ac:dyDescent="0.25">
      <c r="A373" s="1"/>
      <c r="B373" s="1"/>
      <c r="C373" s="1"/>
      <c r="D373" s="1"/>
      <c r="E373" s="1" t="s">
        <v>4975</v>
      </c>
      <c r="F373" s="2">
        <v>44765</v>
      </c>
      <c r="G373" s="3">
        <v>46949</v>
      </c>
      <c r="H373" s="1"/>
      <c r="I373" s="1"/>
      <c r="J373" s="1" t="s">
        <v>4976</v>
      </c>
      <c r="K373" s="2">
        <v>44797</v>
      </c>
      <c r="L373" s="1" t="s">
        <v>4212</v>
      </c>
      <c r="M373" s="1" t="str">
        <f t="shared" si="25"/>
        <v>Agricultural Extension</v>
      </c>
      <c r="N373" s="1" t="s">
        <v>4210</v>
      </c>
      <c r="O373" s="1" t="s">
        <v>4256</v>
      </c>
      <c r="P373" s="1">
        <v>7936</v>
      </c>
      <c r="Q373" s="1">
        <v>554544</v>
      </c>
      <c r="R373" s="1">
        <f t="shared" si="26"/>
        <v>10482</v>
      </c>
      <c r="S373" s="4">
        <v>204221.75289181</v>
      </c>
      <c r="T373" s="4">
        <v>80836.508277518922</v>
      </c>
      <c r="U373" s="1">
        <f t="shared" si="27"/>
        <v>544062</v>
      </c>
      <c r="V373" s="4">
        <f t="shared" si="28"/>
        <v>269485.73883067106</v>
      </c>
      <c r="W373" s="1" t="str">
        <f t="shared" si="29"/>
        <v>Favourable</v>
      </c>
    </row>
    <row r="374" spans="1:23" x14ac:dyDescent="0.25">
      <c r="A374" s="1"/>
      <c r="B374" s="1"/>
      <c r="C374" s="1"/>
      <c r="D374" s="1"/>
      <c r="E374" s="1" t="s">
        <v>4977</v>
      </c>
      <c r="F374" s="2">
        <v>44322</v>
      </c>
      <c r="G374" s="3">
        <v>26024</v>
      </c>
      <c r="H374" s="1"/>
      <c r="I374" s="1"/>
      <c r="J374" s="1" t="s">
        <v>4978</v>
      </c>
      <c r="K374" s="2">
        <v>44769</v>
      </c>
      <c r="L374" s="1" t="s">
        <v>4204</v>
      </c>
      <c r="M374" s="1" t="str">
        <f t="shared" si="25"/>
        <v>Education</v>
      </c>
      <c r="N374" s="1" t="s">
        <v>4210</v>
      </c>
      <c r="O374" s="1" t="s">
        <v>4441</v>
      </c>
      <c r="P374" s="1">
        <v>7787</v>
      </c>
      <c r="Q374" s="1">
        <v>1651485</v>
      </c>
      <c r="R374" s="1">
        <f t="shared" si="26"/>
        <v>57704</v>
      </c>
      <c r="S374" s="4">
        <v>1356149.6975276216</v>
      </c>
      <c r="T374" s="4">
        <v>408680.62247547944</v>
      </c>
      <c r="U374" s="1">
        <f t="shared" si="27"/>
        <v>1593781</v>
      </c>
      <c r="V374" s="4">
        <f t="shared" si="28"/>
        <v>-113345.32000310114</v>
      </c>
      <c r="W374" s="1" t="str">
        <f t="shared" si="29"/>
        <v>Adverse</v>
      </c>
    </row>
    <row r="375" spans="1:23" x14ac:dyDescent="0.25">
      <c r="A375" s="1"/>
      <c r="B375" s="1"/>
      <c r="C375" s="1"/>
      <c r="D375" s="1"/>
      <c r="E375" s="1" t="s">
        <v>4979</v>
      </c>
      <c r="F375" s="2">
        <v>44018</v>
      </c>
      <c r="G375" s="3">
        <v>47606</v>
      </c>
      <c r="H375" s="1"/>
      <c r="I375" s="1"/>
      <c r="J375" s="1" t="s">
        <v>4980</v>
      </c>
      <c r="K375" s="2">
        <v>44374</v>
      </c>
      <c r="L375" s="1" t="s">
        <v>4212</v>
      </c>
      <c r="M375" s="1" t="str">
        <f t="shared" si="25"/>
        <v>Agricultural Extension</v>
      </c>
      <c r="N375" s="1" t="s">
        <v>4205</v>
      </c>
      <c r="O375" s="1" t="s">
        <v>4311</v>
      </c>
      <c r="P375" s="1">
        <v>5676</v>
      </c>
      <c r="Q375" s="1">
        <v>1245003</v>
      </c>
      <c r="R375" s="1">
        <f t="shared" si="26"/>
        <v>46436</v>
      </c>
      <c r="S375" s="4">
        <v>59893.06513824399</v>
      </c>
      <c r="T375" s="4">
        <v>392744.18977892911</v>
      </c>
      <c r="U375" s="1">
        <f t="shared" si="27"/>
        <v>1198567</v>
      </c>
      <c r="V375" s="4">
        <f t="shared" si="28"/>
        <v>792365.74508282682</v>
      </c>
      <c r="W375" s="1" t="str">
        <f t="shared" si="29"/>
        <v>Favourable</v>
      </c>
    </row>
    <row r="376" spans="1:23" x14ac:dyDescent="0.25">
      <c r="A376" s="1"/>
      <c r="B376" s="1"/>
      <c r="C376" s="1"/>
      <c r="D376" s="1"/>
      <c r="E376" s="1" t="s">
        <v>4981</v>
      </c>
      <c r="F376" s="2">
        <v>44637</v>
      </c>
      <c r="G376" s="3">
        <v>58721</v>
      </c>
      <c r="H376" s="1"/>
      <c r="I376" s="1"/>
      <c r="J376" s="1" t="s">
        <v>4982</v>
      </c>
      <c r="K376" s="2">
        <v>44240</v>
      </c>
      <c r="L376" s="1" t="s">
        <v>4212</v>
      </c>
      <c r="M376" s="1" t="str">
        <f t="shared" si="25"/>
        <v>Agricultural Extension</v>
      </c>
      <c r="N376" s="1" t="s">
        <v>4205</v>
      </c>
      <c r="O376" s="1" t="s">
        <v>4279</v>
      </c>
      <c r="P376" s="1">
        <v>8033</v>
      </c>
      <c r="Q376" s="1">
        <v>1083301</v>
      </c>
      <c r="R376" s="1">
        <f t="shared" si="26"/>
        <v>0</v>
      </c>
      <c r="S376" s="4">
        <v>224577.34753353448</v>
      </c>
      <c r="T376" s="4">
        <v>198785.23718356437</v>
      </c>
      <c r="U376" s="1">
        <f t="shared" si="27"/>
        <v>1083301</v>
      </c>
      <c r="V376" s="4">
        <f t="shared" si="28"/>
        <v>659938.41528290114</v>
      </c>
      <c r="W376" s="1" t="str">
        <f t="shared" si="29"/>
        <v>Favourable</v>
      </c>
    </row>
    <row r="377" spans="1:23" x14ac:dyDescent="0.25">
      <c r="A377" s="1"/>
      <c r="B377" s="1"/>
      <c r="C377" s="1"/>
      <c r="D377" s="1"/>
      <c r="E377" s="1" t="s">
        <v>4983</v>
      </c>
      <c r="F377" s="2">
        <v>44141</v>
      </c>
      <c r="G377" s="3">
        <v>55930</v>
      </c>
      <c r="H377" s="1"/>
      <c r="I377" s="1"/>
      <c r="J377" s="1" t="s">
        <v>4984</v>
      </c>
      <c r="K377" s="2">
        <v>44740</v>
      </c>
      <c r="L377" s="1" t="s">
        <v>4218</v>
      </c>
      <c r="M377" s="1" t="str">
        <f t="shared" si="25"/>
        <v>Infrastructure</v>
      </c>
      <c r="N377" s="1" t="s">
        <v>4222</v>
      </c>
      <c r="O377" s="1" t="s">
        <v>4496</v>
      </c>
      <c r="P377" s="1">
        <v>6427</v>
      </c>
      <c r="Q377" s="1">
        <v>1704471</v>
      </c>
      <c r="R377" s="1">
        <f t="shared" si="26"/>
        <v>0</v>
      </c>
      <c r="S377" s="4">
        <v>1024703.6516753435</v>
      </c>
      <c r="T377" s="4">
        <v>524170.85797441978</v>
      </c>
      <c r="U377" s="1">
        <f t="shared" si="27"/>
        <v>1704471</v>
      </c>
      <c r="V377" s="4">
        <f t="shared" si="28"/>
        <v>155596.49035023665</v>
      </c>
      <c r="W377" s="1" t="str">
        <f t="shared" si="29"/>
        <v>Favourable</v>
      </c>
    </row>
    <row r="378" spans="1:23" x14ac:dyDescent="0.25">
      <c r="A378" s="1"/>
      <c r="B378" s="1"/>
      <c r="C378" s="1"/>
      <c r="D378" s="1"/>
      <c r="E378" s="1" t="s">
        <v>4985</v>
      </c>
      <c r="F378" s="2">
        <v>45174</v>
      </c>
      <c r="G378" s="3">
        <v>10697</v>
      </c>
      <c r="H378" s="1"/>
      <c r="I378" s="1"/>
      <c r="J378" s="1" t="s">
        <v>4986</v>
      </c>
      <c r="K378" s="2">
        <v>44782</v>
      </c>
      <c r="L378" s="1" t="s">
        <v>4212</v>
      </c>
      <c r="M378" s="1" t="str">
        <f t="shared" si="25"/>
        <v>Agricultural Extension</v>
      </c>
      <c r="N378" s="1" t="s">
        <v>4222</v>
      </c>
      <c r="O378" s="1" t="s">
        <v>4441</v>
      </c>
      <c r="P378" s="1">
        <v>9012</v>
      </c>
      <c r="Q378" s="1">
        <v>1428459</v>
      </c>
      <c r="R378" s="1">
        <f t="shared" si="26"/>
        <v>16348</v>
      </c>
      <c r="S378" s="4">
        <v>1292336.3994325094</v>
      </c>
      <c r="T378" s="4">
        <v>70630.316904414096</v>
      </c>
      <c r="U378" s="1">
        <f t="shared" si="27"/>
        <v>1412111</v>
      </c>
      <c r="V378" s="4">
        <f t="shared" si="28"/>
        <v>65492.283663076349</v>
      </c>
      <c r="W378" s="1" t="str">
        <f t="shared" si="29"/>
        <v>Favourable</v>
      </c>
    </row>
    <row r="379" spans="1:23" x14ac:dyDescent="0.25">
      <c r="A379" s="1"/>
      <c r="B379" s="1"/>
      <c r="C379" s="1"/>
      <c r="D379" s="1"/>
      <c r="E379" s="1" t="s">
        <v>4987</v>
      </c>
      <c r="F379" s="2">
        <v>45004</v>
      </c>
      <c r="G379" s="3">
        <v>99657</v>
      </c>
      <c r="H379" s="1"/>
      <c r="I379" s="1"/>
      <c r="J379" s="1" t="s">
        <v>4988</v>
      </c>
      <c r="K379" s="2">
        <v>45384</v>
      </c>
      <c r="L379" s="1" t="s">
        <v>4218</v>
      </c>
      <c r="M379" s="1" t="str">
        <f t="shared" si="25"/>
        <v>Infrastructure</v>
      </c>
      <c r="N379" s="1" t="s">
        <v>4205</v>
      </c>
      <c r="O379" s="1" t="s">
        <v>4479</v>
      </c>
      <c r="P379" s="1">
        <v>6366</v>
      </c>
      <c r="Q379" s="1">
        <v>765334</v>
      </c>
      <c r="R379" s="1">
        <f t="shared" si="26"/>
        <v>0</v>
      </c>
      <c r="S379" s="4">
        <v>247647.50959744141</v>
      </c>
      <c r="T379" s="4">
        <v>87639.550395357699</v>
      </c>
      <c r="U379" s="1">
        <f t="shared" si="27"/>
        <v>765334</v>
      </c>
      <c r="V379" s="4">
        <f t="shared" si="28"/>
        <v>430046.94000720087</v>
      </c>
      <c r="W379" s="1" t="str">
        <f t="shared" si="29"/>
        <v>Favourable</v>
      </c>
    </row>
    <row r="380" spans="1:23" x14ac:dyDescent="0.25">
      <c r="A380" s="1"/>
      <c r="B380" s="1"/>
      <c r="C380" s="1"/>
      <c r="D380" s="1"/>
      <c r="E380" s="1" t="s">
        <v>4989</v>
      </c>
      <c r="F380" s="2">
        <v>44641</v>
      </c>
      <c r="G380" s="3">
        <v>57651</v>
      </c>
      <c r="H380" s="1"/>
      <c r="I380" s="1"/>
      <c r="J380" s="1" t="s">
        <v>4593</v>
      </c>
      <c r="K380" s="2">
        <v>44440</v>
      </c>
      <c r="L380" s="1" t="s">
        <v>4218</v>
      </c>
      <c r="M380" s="1" t="str">
        <f t="shared" si="25"/>
        <v>Infrastructure</v>
      </c>
      <c r="N380" s="1" t="s">
        <v>4205</v>
      </c>
      <c r="O380" s="1" t="s">
        <v>4379</v>
      </c>
      <c r="P380" s="1">
        <v>6496</v>
      </c>
      <c r="Q380" s="1">
        <v>2034508</v>
      </c>
      <c r="R380" s="1">
        <f t="shared" si="26"/>
        <v>98751</v>
      </c>
      <c r="S380" s="4">
        <v>1205699.1956233857</v>
      </c>
      <c r="T380" s="4">
        <v>73536.441184263545</v>
      </c>
      <c r="U380" s="1">
        <f t="shared" si="27"/>
        <v>1935757</v>
      </c>
      <c r="V380" s="4">
        <f t="shared" si="28"/>
        <v>755272.36319235084</v>
      </c>
      <c r="W380" s="1" t="str">
        <f t="shared" si="29"/>
        <v>Favourable</v>
      </c>
    </row>
    <row r="381" spans="1:23" x14ac:dyDescent="0.25">
      <c r="A381" s="1"/>
      <c r="B381" s="1"/>
      <c r="C381" s="1"/>
      <c r="D381" s="1"/>
      <c r="E381" s="1" t="s">
        <v>4990</v>
      </c>
      <c r="F381" s="2">
        <v>44394</v>
      </c>
      <c r="G381" s="3">
        <v>10816</v>
      </c>
      <c r="H381" s="1"/>
      <c r="I381" s="1"/>
      <c r="J381" s="1" t="s">
        <v>4991</v>
      </c>
      <c r="K381" s="2">
        <v>45390</v>
      </c>
      <c r="L381" s="1" t="s">
        <v>4218</v>
      </c>
      <c r="M381" s="1" t="str">
        <f t="shared" si="25"/>
        <v>Infrastructure</v>
      </c>
      <c r="N381" s="1" t="s">
        <v>4205</v>
      </c>
      <c r="O381" s="1" t="s">
        <v>4289</v>
      </c>
      <c r="P381" s="1">
        <v>6649</v>
      </c>
      <c r="Q381" s="1">
        <v>351597</v>
      </c>
      <c r="R381" s="1">
        <f t="shared" si="26"/>
        <v>0</v>
      </c>
      <c r="S381" s="4">
        <v>19122.604271020286</v>
      </c>
      <c r="T381" s="4">
        <v>90908.0544561633</v>
      </c>
      <c r="U381" s="1">
        <f t="shared" si="27"/>
        <v>351597</v>
      </c>
      <c r="V381" s="4">
        <f t="shared" si="28"/>
        <v>241566.34127281641</v>
      </c>
      <c r="W381" s="1" t="str">
        <f t="shared" si="29"/>
        <v>Favourable</v>
      </c>
    </row>
    <row r="382" spans="1:23" x14ac:dyDescent="0.25">
      <c r="A382" s="1"/>
      <c r="B382" s="1"/>
      <c r="C382" s="1"/>
      <c r="D382" s="1"/>
      <c r="E382" s="1" t="s">
        <v>4992</v>
      </c>
      <c r="F382" s="2">
        <v>44556</v>
      </c>
      <c r="G382" s="3">
        <v>88661</v>
      </c>
      <c r="H382" s="1"/>
      <c r="I382" s="1"/>
      <c r="J382" s="1" t="s">
        <v>4993</v>
      </c>
      <c r="K382" s="2">
        <v>45219</v>
      </c>
      <c r="L382" s="1" t="s">
        <v>4216</v>
      </c>
      <c r="M382" s="1" t="str">
        <f t="shared" si="25"/>
        <v>Agricultural Extension</v>
      </c>
      <c r="N382" s="1" t="s">
        <v>4205</v>
      </c>
      <c r="O382" s="1" t="s">
        <v>4338</v>
      </c>
      <c r="P382" s="1">
        <v>7462</v>
      </c>
      <c r="Q382" s="1">
        <v>2401389</v>
      </c>
      <c r="R382" s="1">
        <f t="shared" si="26"/>
        <v>13628</v>
      </c>
      <c r="S382" s="4">
        <v>856268.71432938089</v>
      </c>
      <c r="T382" s="4">
        <v>92735.518533489216</v>
      </c>
      <c r="U382" s="1">
        <f t="shared" si="27"/>
        <v>2387761</v>
      </c>
      <c r="V382" s="4">
        <f t="shared" si="28"/>
        <v>1452384.7671371298</v>
      </c>
      <c r="W382" s="1" t="str">
        <f t="shared" si="29"/>
        <v>Favourable</v>
      </c>
    </row>
    <row r="383" spans="1:23" x14ac:dyDescent="0.25">
      <c r="A383" s="1"/>
      <c r="B383" s="1"/>
      <c r="C383" s="1"/>
      <c r="D383" s="1"/>
      <c r="E383" s="1" t="s">
        <v>4994</v>
      </c>
      <c r="F383" s="2">
        <v>45014</v>
      </c>
      <c r="G383" s="3">
        <v>37539</v>
      </c>
      <c r="H383" s="1"/>
      <c r="I383" s="1"/>
      <c r="J383" s="1" t="s">
        <v>4995</v>
      </c>
      <c r="K383" s="2">
        <v>44689</v>
      </c>
      <c r="L383" s="1" t="s">
        <v>4204</v>
      </c>
      <c r="M383" s="1" t="str">
        <f t="shared" si="25"/>
        <v>Education</v>
      </c>
      <c r="N383" s="1" t="s">
        <v>4205</v>
      </c>
      <c r="O383" s="1" t="s">
        <v>4479</v>
      </c>
      <c r="P383" s="1">
        <v>8208</v>
      </c>
      <c r="Q383" s="1">
        <v>727730</v>
      </c>
      <c r="R383" s="1">
        <f t="shared" si="26"/>
        <v>15984</v>
      </c>
      <c r="S383" s="4">
        <v>114415.94760125357</v>
      </c>
      <c r="T383" s="4">
        <v>182729.81833932715</v>
      </c>
      <c r="U383" s="1">
        <f t="shared" si="27"/>
        <v>711746</v>
      </c>
      <c r="V383" s="4">
        <f t="shared" si="28"/>
        <v>430584.23405941925</v>
      </c>
      <c r="W383" s="1" t="str">
        <f t="shared" si="29"/>
        <v>Favourable</v>
      </c>
    </row>
    <row r="384" spans="1:23" x14ac:dyDescent="0.25">
      <c r="A384" s="1"/>
      <c r="B384" s="1"/>
      <c r="C384" s="1"/>
      <c r="D384" s="1"/>
      <c r="E384" s="1" t="s">
        <v>4996</v>
      </c>
      <c r="F384" s="2">
        <v>44638</v>
      </c>
      <c r="G384" s="3">
        <v>15277</v>
      </c>
      <c r="H384" s="1"/>
      <c r="I384" s="1"/>
      <c r="J384" s="1" t="s">
        <v>4997</v>
      </c>
      <c r="K384" s="2">
        <v>44063</v>
      </c>
      <c r="L384" s="1" t="s">
        <v>4200</v>
      </c>
      <c r="M384" s="1" t="str">
        <f t="shared" si="25"/>
        <v>Social Services</v>
      </c>
      <c r="N384" s="1" t="s">
        <v>4222</v>
      </c>
      <c r="O384" s="1" t="s">
        <v>4301</v>
      </c>
      <c r="P384" s="1">
        <v>7225</v>
      </c>
      <c r="Q384" s="1">
        <v>1227948</v>
      </c>
      <c r="R384" s="1">
        <f t="shared" si="26"/>
        <v>40959</v>
      </c>
      <c r="S384" s="4">
        <v>1007735.2014435978</v>
      </c>
      <c r="T384" s="4">
        <v>59415.703717690085</v>
      </c>
      <c r="U384" s="1">
        <f t="shared" si="27"/>
        <v>1186989</v>
      </c>
      <c r="V384" s="4">
        <f t="shared" si="28"/>
        <v>160797.09483871213</v>
      </c>
      <c r="W384" s="1" t="str">
        <f t="shared" si="29"/>
        <v>Favourable</v>
      </c>
    </row>
    <row r="385" spans="1:23" x14ac:dyDescent="0.25">
      <c r="A385" s="1"/>
      <c r="B385" s="1"/>
      <c r="C385" s="1"/>
      <c r="D385" s="1"/>
      <c r="E385" s="1" t="s">
        <v>4998</v>
      </c>
      <c r="F385" s="2">
        <v>45133</v>
      </c>
      <c r="G385" s="3">
        <v>52632</v>
      </c>
      <c r="H385" s="1"/>
      <c r="I385" s="1"/>
      <c r="J385" s="1" t="s">
        <v>4999</v>
      </c>
      <c r="K385" s="2">
        <v>45281</v>
      </c>
      <c r="L385" s="1" t="s">
        <v>4216</v>
      </c>
      <c r="M385" s="1" t="str">
        <f t="shared" si="25"/>
        <v>Agricultural Extension</v>
      </c>
      <c r="N385" s="1" t="s">
        <v>4205</v>
      </c>
      <c r="O385" s="1" t="s">
        <v>4374</v>
      </c>
      <c r="P385" s="1">
        <v>6979</v>
      </c>
      <c r="Q385" s="1">
        <v>2446150</v>
      </c>
      <c r="R385" s="1">
        <f t="shared" si="26"/>
        <v>19238</v>
      </c>
      <c r="S385" s="4">
        <v>1144760.1261502753</v>
      </c>
      <c r="T385" s="4">
        <v>75148.149946148158</v>
      </c>
      <c r="U385" s="1">
        <f t="shared" si="27"/>
        <v>2426912</v>
      </c>
      <c r="V385" s="4">
        <f t="shared" si="28"/>
        <v>1226241.7239035764</v>
      </c>
      <c r="W385" s="1" t="str">
        <f t="shared" si="29"/>
        <v>Favourable</v>
      </c>
    </row>
    <row r="386" spans="1:23" x14ac:dyDescent="0.25">
      <c r="A386" s="1"/>
      <c r="B386" s="1"/>
      <c r="C386" s="1"/>
      <c r="D386" s="1"/>
      <c r="E386" s="1" t="s">
        <v>5000</v>
      </c>
      <c r="F386" s="2">
        <v>45120</v>
      </c>
      <c r="G386" s="3">
        <v>87201</v>
      </c>
      <c r="H386" s="1"/>
      <c r="I386" s="1"/>
      <c r="J386" s="1" t="s">
        <v>5001</v>
      </c>
      <c r="K386" s="2">
        <v>45012</v>
      </c>
      <c r="L386" s="1" t="s">
        <v>4204</v>
      </c>
      <c r="M386" s="1" t="str">
        <f t="shared" si="25"/>
        <v>Education</v>
      </c>
      <c r="N386" s="1" t="s">
        <v>4205</v>
      </c>
      <c r="O386" s="1" t="s">
        <v>4223</v>
      </c>
      <c r="P386" s="1">
        <v>6746</v>
      </c>
      <c r="Q386" s="1">
        <v>1298645</v>
      </c>
      <c r="R386" s="1">
        <f t="shared" si="26"/>
        <v>64137</v>
      </c>
      <c r="S386" s="4">
        <v>389584.25764679629</v>
      </c>
      <c r="T386" s="4">
        <v>219589.94868798822</v>
      </c>
      <c r="U386" s="1">
        <f t="shared" si="27"/>
        <v>1234508</v>
      </c>
      <c r="V386" s="4">
        <f t="shared" si="28"/>
        <v>689470.79366521549</v>
      </c>
      <c r="W386" s="1" t="str">
        <f t="shared" si="29"/>
        <v>Favourable</v>
      </c>
    </row>
    <row r="387" spans="1:23" x14ac:dyDescent="0.25">
      <c r="A387" s="1"/>
      <c r="B387" s="1"/>
      <c r="C387" s="1"/>
      <c r="D387" s="1"/>
      <c r="E387" s="1" t="s">
        <v>5002</v>
      </c>
      <c r="F387" s="2">
        <v>44607</v>
      </c>
      <c r="G387" s="3">
        <v>91568</v>
      </c>
      <c r="H387" s="1"/>
      <c r="I387" s="1"/>
      <c r="J387" s="1" t="s">
        <v>5003</v>
      </c>
      <c r="K387" s="2">
        <v>44690</v>
      </c>
      <c r="L387" s="1" t="s">
        <v>4204</v>
      </c>
      <c r="M387" s="1" t="str">
        <f t="shared" ref="M387:M450" si="30">INDEX($A:$B,MATCH($L387,$A:$A,0),2)</f>
        <v>Education</v>
      </c>
      <c r="N387" s="1" t="s">
        <v>4205</v>
      </c>
      <c r="O387" s="1" t="s">
        <v>4237</v>
      </c>
      <c r="P387" s="1">
        <v>8262</v>
      </c>
      <c r="Q387" s="1">
        <v>338384</v>
      </c>
      <c r="R387" s="1">
        <f t="shared" ref="R387:R450" si="31">_xlfn.XLOOKUP($J387,$E:$E,$G:$G,0,0,1)</f>
        <v>0</v>
      </c>
      <c r="S387" s="4">
        <v>157634.34642193807</v>
      </c>
      <c r="T387" s="4">
        <v>62271.107141044959</v>
      </c>
      <c r="U387" s="1">
        <f t="shared" ref="U387:U450" si="32">Q387-R387</f>
        <v>338384</v>
      </c>
      <c r="V387" s="4">
        <f t="shared" ref="V387:V450" si="33">Q387-(S387+T387)</f>
        <v>118478.54643701698</v>
      </c>
      <c r="W387" s="1" t="str">
        <f t="shared" ref="W387:W450" si="34">IF(V387&gt;=0,"Favourable","Adverse")</f>
        <v>Favourable</v>
      </c>
    </row>
    <row r="388" spans="1:23" x14ac:dyDescent="0.25">
      <c r="A388" s="1"/>
      <c r="B388" s="1"/>
      <c r="C388" s="1"/>
      <c r="D388" s="1"/>
      <c r="E388" s="1" t="s">
        <v>5004</v>
      </c>
      <c r="F388" s="2">
        <v>44451</v>
      </c>
      <c r="G388" s="3">
        <v>41952</v>
      </c>
      <c r="H388" s="1"/>
      <c r="I388" s="1"/>
      <c r="J388" s="1" t="s">
        <v>5005</v>
      </c>
      <c r="K388" s="2">
        <v>44976</v>
      </c>
      <c r="L388" s="1" t="s">
        <v>4212</v>
      </c>
      <c r="M388" s="1" t="str">
        <f t="shared" si="30"/>
        <v>Agricultural Extension</v>
      </c>
      <c r="N388" s="1" t="s">
        <v>4205</v>
      </c>
      <c r="O388" s="1" t="s">
        <v>4253</v>
      </c>
      <c r="P388" s="1">
        <v>7587</v>
      </c>
      <c r="Q388" s="1">
        <v>303019</v>
      </c>
      <c r="R388" s="1">
        <f t="shared" si="31"/>
        <v>27353</v>
      </c>
      <c r="S388" s="4">
        <v>39222.568230723482</v>
      </c>
      <c r="T388" s="4">
        <v>45176.23375796905</v>
      </c>
      <c r="U388" s="1">
        <f t="shared" si="32"/>
        <v>275666</v>
      </c>
      <c r="V388" s="4">
        <f t="shared" si="33"/>
        <v>218620.19801130745</v>
      </c>
      <c r="W388" s="1" t="str">
        <f t="shared" si="34"/>
        <v>Favourable</v>
      </c>
    </row>
    <row r="389" spans="1:23" x14ac:dyDescent="0.25">
      <c r="A389" s="1"/>
      <c r="B389" s="1"/>
      <c r="C389" s="1"/>
      <c r="D389" s="1"/>
      <c r="E389" s="1" t="s">
        <v>5006</v>
      </c>
      <c r="F389" s="2">
        <v>45207</v>
      </c>
      <c r="G389" s="3">
        <v>85319</v>
      </c>
      <c r="H389" s="1"/>
      <c r="I389" s="1"/>
      <c r="J389" s="1" t="s">
        <v>5007</v>
      </c>
      <c r="K389" s="2">
        <v>44052</v>
      </c>
      <c r="L389" s="1" t="s">
        <v>4204</v>
      </c>
      <c r="M389" s="1" t="str">
        <f t="shared" si="30"/>
        <v>Education</v>
      </c>
      <c r="N389" s="1" t="s">
        <v>4210</v>
      </c>
      <c r="O389" s="1" t="s">
        <v>4289</v>
      </c>
      <c r="P389" s="1">
        <v>5975</v>
      </c>
      <c r="Q389" s="1">
        <v>712349</v>
      </c>
      <c r="R389" s="1">
        <f t="shared" si="31"/>
        <v>100000</v>
      </c>
      <c r="S389" s="4">
        <v>295931.49739033764</v>
      </c>
      <c r="T389" s="4">
        <v>78698.637888384415</v>
      </c>
      <c r="U389" s="1">
        <f t="shared" si="32"/>
        <v>612349</v>
      </c>
      <c r="V389" s="4">
        <f t="shared" si="33"/>
        <v>337718.86472127796</v>
      </c>
      <c r="W389" s="1" t="str">
        <f t="shared" si="34"/>
        <v>Favourable</v>
      </c>
    </row>
    <row r="390" spans="1:23" x14ac:dyDescent="0.25">
      <c r="A390" s="1"/>
      <c r="B390" s="1"/>
      <c r="C390" s="1"/>
      <c r="D390" s="1"/>
      <c r="E390" s="1" t="s">
        <v>5008</v>
      </c>
      <c r="F390" s="2">
        <v>44868</v>
      </c>
      <c r="G390" s="3">
        <v>34734</v>
      </c>
      <c r="H390" s="1"/>
      <c r="I390" s="1"/>
      <c r="J390" s="1" t="s">
        <v>5009</v>
      </c>
      <c r="K390" s="2">
        <v>44917</v>
      </c>
      <c r="L390" s="1" t="s">
        <v>4200</v>
      </c>
      <c r="M390" s="1" t="str">
        <f t="shared" si="30"/>
        <v>Social Services</v>
      </c>
      <c r="N390" s="1" t="s">
        <v>4210</v>
      </c>
      <c r="O390" s="1" t="s">
        <v>4345</v>
      </c>
      <c r="P390" s="1">
        <v>6530</v>
      </c>
      <c r="Q390" s="1">
        <v>563453</v>
      </c>
      <c r="R390" s="1">
        <f t="shared" si="31"/>
        <v>19233</v>
      </c>
      <c r="S390" s="4">
        <v>107714.30061856825</v>
      </c>
      <c r="T390" s="4">
        <v>187793.17107439029</v>
      </c>
      <c r="U390" s="1">
        <f t="shared" si="32"/>
        <v>544220</v>
      </c>
      <c r="V390" s="4">
        <f t="shared" si="33"/>
        <v>267945.52830704144</v>
      </c>
      <c r="W390" s="1" t="str">
        <f t="shared" si="34"/>
        <v>Favourable</v>
      </c>
    </row>
    <row r="391" spans="1:23" x14ac:dyDescent="0.25">
      <c r="A391" s="1"/>
      <c r="B391" s="1"/>
      <c r="C391" s="1"/>
      <c r="D391" s="1"/>
      <c r="E391" s="1" t="s">
        <v>5010</v>
      </c>
      <c r="F391" s="2">
        <v>44176</v>
      </c>
      <c r="G391" s="3">
        <v>33821</v>
      </c>
      <c r="H391" s="1"/>
      <c r="I391" s="1"/>
      <c r="J391" s="1" t="s">
        <v>5011</v>
      </c>
      <c r="K391" s="2">
        <v>44059</v>
      </c>
      <c r="L391" s="1" t="s">
        <v>4216</v>
      </c>
      <c r="M391" s="1" t="str">
        <f t="shared" si="30"/>
        <v>Agricultural Extension</v>
      </c>
      <c r="N391" s="1" t="s">
        <v>4210</v>
      </c>
      <c r="O391" s="1" t="s">
        <v>4264</v>
      </c>
      <c r="P391" s="1">
        <v>9152</v>
      </c>
      <c r="Q391" s="1">
        <v>2150178</v>
      </c>
      <c r="R391" s="1">
        <f t="shared" si="31"/>
        <v>13976</v>
      </c>
      <c r="S391" s="4">
        <v>1981865.6888552795</v>
      </c>
      <c r="T391" s="4">
        <v>600488.55994082149</v>
      </c>
      <c r="U391" s="1">
        <f t="shared" si="32"/>
        <v>2136202</v>
      </c>
      <c r="V391" s="4">
        <f t="shared" si="33"/>
        <v>-432176.24879610073</v>
      </c>
      <c r="W391" s="1" t="str">
        <f t="shared" si="34"/>
        <v>Adverse</v>
      </c>
    </row>
    <row r="392" spans="1:23" x14ac:dyDescent="0.25">
      <c r="A392" s="1"/>
      <c r="B392" s="1"/>
      <c r="C392" s="1"/>
      <c r="D392" s="1"/>
      <c r="E392" s="1" t="s">
        <v>5012</v>
      </c>
      <c r="F392" s="2">
        <v>44543</v>
      </c>
      <c r="G392" s="3">
        <v>62980</v>
      </c>
      <c r="H392" s="1"/>
      <c r="I392" s="1"/>
      <c r="J392" s="1" t="s">
        <v>5013</v>
      </c>
      <c r="K392" s="2">
        <v>44924</v>
      </c>
      <c r="L392" s="1" t="s">
        <v>4218</v>
      </c>
      <c r="M392" s="1" t="str">
        <f t="shared" si="30"/>
        <v>Infrastructure</v>
      </c>
      <c r="N392" s="1" t="s">
        <v>4222</v>
      </c>
      <c r="O392" s="1" t="s">
        <v>4458</v>
      </c>
      <c r="P392" s="1">
        <v>8387</v>
      </c>
      <c r="Q392" s="1">
        <v>1995251</v>
      </c>
      <c r="R392" s="1">
        <f t="shared" si="31"/>
        <v>26422</v>
      </c>
      <c r="S392" s="4">
        <v>287184.9007894508</v>
      </c>
      <c r="T392" s="4">
        <v>315418.36693061556</v>
      </c>
      <c r="U392" s="1">
        <f t="shared" si="32"/>
        <v>1968829</v>
      </c>
      <c r="V392" s="4">
        <f t="shared" si="33"/>
        <v>1392647.7322799335</v>
      </c>
      <c r="W392" s="1" t="str">
        <f t="shared" si="34"/>
        <v>Favourable</v>
      </c>
    </row>
    <row r="393" spans="1:23" x14ac:dyDescent="0.25">
      <c r="A393" s="1"/>
      <c r="B393" s="1"/>
      <c r="C393" s="1"/>
      <c r="D393" s="1"/>
      <c r="E393" s="1" t="s">
        <v>5014</v>
      </c>
      <c r="F393" s="2">
        <v>44345</v>
      </c>
      <c r="G393" s="3">
        <v>92069</v>
      </c>
      <c r="H393" s="1"/>
      <c r="I393" s="1"/>
      <c r="J393" s="1" t="s">
        <v>5015</v>
      </c>
      <c r="K393" s="2">
        <v>45027</v>
      </c>
      <c r="L393" s="1" t="s">
        <v>4200</v>
      </c>
      <c r="M393" s="1" t="str">
        <f t="shared" si="30"/>
        <v>Social Services</v>
      </c>
      <c r="N393" s="1" t="s">
        <v>4222</v>
      </c>
      <c r="O393" s="1" t="s">
        <v>4279</v>
      </c>
      <c r="P393" s="1">
        <v>5984</v>
      </c>
      <c r="Q393" s="1">
        <v>2311908</v>
      </c>
      <c r="R393" s="1">
        <f t="shared" si="31"/>
        <v>0</v>
      </c>
      <c r="S393" s="4">
        <v>1228983.4374684058</v>
      </c>
      <c r="T393" s="4">
        <v>760795.12138421554</v>
      </c>
      <c r="U393" s="1">
        <f t="shared" si="32"/>
        <v>2311908</v>
      </c>
      <c r="V393" s="4">
        <f t="shared" si="33"/>
        <v>322129.44114737865</v>
      </c>
      <c r="W393" s="1" t="str">
        <f t="shared" si="34"/>
        <v>Favourable</v>
      </c>
    </row>
    <row r="394" spans="1:23" x14ac:dyDescent="0.25">
      <c r="A394" s="1"/>
      <c r="B394" s="1"/>
      <c r="C394" s="1"/>
      <c r="D394" s="1"/>
      <c r="E394" s="1" t="s">
        <v>5016</v>
      </c>
      <c r="F394" s="2">
        <v>45168</v>
      </c>
      <c r="G394" s="3">
        <v>66255</v>
      </c>
      <c r="H394" s="1"/>
      <c r="I394" s="1"/>
      <c r="J394" s="1" t="s">
        <v>5017</v>
      </c>
      <c r="K394" s="2">
        <v>44400</v>
      </c>
      <c r="L394" s="1" t="s">
        <v>4218</v>
      </c>
      <c r="M394" s="1" t="str">
        <f t="shared" si="30"/>
        <v>Infrastructure</v>
      </c>
      <c r="N394" s="1" t="s">
        <v>4205</v>
      </c>
      <c r="O394" s="1" t="s">
        <v>4304</v>
      </c>
      <c r="P394" s="1">
        <v>8206</v>
      </c>
      <c r="Q394" s="1">
        <v>1738125</v>
      </c>
      <c r="R394" s="1">
        <f t="shared" si="31"/>
        <v>10674</v>
      </c>
      <c r="S394" s="4">
        <v>749854.0700830745</v>
      </c>
      <c r="T394" s="4">
        <v>552509.90805891354</v>
      </c>
      <c r="U394" s="1">
        <f t="shared" si="32"/>
        <v>1727451</v>
      </c>
      <c r="V394" s="4">
        <f t="shared" si="33"/>
        <v>435761.02185801184</v>
      </c>
      <c r="W394" s="1" t="str">
        <f t="shared" si="34"/>
        <v>Favourable</v>
      </c>
    </row>
    <row r="395" spans="1:23" x14ac:dyDescent="0.25">
      <c r="A395" s="1"/>
      <c r="B395" s="1"/>
      <c r="C395" s="1"/>
      <c r="D395" s="1"/>
      <c r="E395" s="1" t="s">
        <v>5018</v>
      </c>
      <c r="F395" s="2">
        <v>44389</v>
      </c>
      <c r="G395" s="3">
        <v>84698</v>
      </c>
      <c r="H395" s="1"/>
      <c r="I395" s="1"/>
      <c r="J395" s="1" t="s">
        <v>5019</v>
      </c>
      <c r="K395" s="2">
        <v>44830</v>
      </c>
      <c r="L395" s="1" t="s">
        <v>4212</v>
      </c>
      <c r="M395" s="1" t="str">
        <f t="shared" si="30"/>
        <v>Agricultural Extension</v>
      </c>
      <c r="N395" s="1" t="s">
        <v>4205</v>
      </c>
      <c r="O395" s="1" t="s">
        <v>4330</v>
      </c>
      <c r="P395" s="1">
        <v>7050</v>
      </c>
      <c r="Q395" s="1">
        <v>2117473</v>
      </c>
      <c r="R395" s="1">
        <f t="shared" si="31"/>
        <v>0</v>
      </c>
      <c r="S395" s="4">
        <v>745128.34311841533</v>
      </c>
      <c r="T395" s="4">
        <v>58452.381135817872</v>
      </c>
      <c r="U395" s="1">
        <f t="shared" si="32"/>
        <v>2117473</v>
      </c>
      <c r="V395" s="4">
        <f t="shared" si="33"/>
        <v>1313892.2757457667</v>
      </c>
      <c r="W395" s="1" t="str">
        <f t="shared" si="34"/>
        <v>Favourable</v>
      </c>
    </row>
    <row r="396" spans="1:23" x14ac:dyDescent="0.25">
      <c r="A396" s="1"/>
      <c r="B396" s="1"/>
      <c r="C396" s="1"/>
      <c r="D396" s="1"/>
      <c r="E396" s="1" t="s">
        <v>5020</v>
      </c>
      <c r="F396" s="2">
        <v>44187</v>
      </c>
      <c r="G396" s="3">
        <v>96174</v>
      </c>
      <c r="H396" s="1"/>
      <c r="I396" s="1"/>
      <c r="J396" s="1" t="s">
        <v>5021</v>
      </c>
      <c r="K396" s="2">
        <v>45046</v>
      </c>
      <c r="L396" s="1" t="s">
        <v>4204</v>
      </c>
      <c r="M396" s="1" t="str">
        <f t="shared" si="30"/>
        <v>Education</v>
      </c>
      <c r="N396" s="1" t="s">
        <v>4210</v>
      </c>
      <c r="O396" s="1" t="s">
        <v>4361</v>
      </c>
      <c r="P396" s="1">
        <v>9400</v>
      </c>
      <c r="Q396" s="1">
        <v>946092</v>
      </c>
      <c r="R396" s="1">
        <f t="shared" si="31"/>
        <v>0</v>
      </c>
      <c r="S396" s="4">
        <v>99462.862054993253</v>
      </c>
      <c r="T396" s="4">
        <v>120275.97062170207</v>
      </c>
      <c r="U396" s="1">
        <f t="shared" si="32"/>
        <v>946092</v>
      </c>
      <c r="V396" s="4">
        <f t="shared" si="33"/>
        <v>726353.16732330469</v>
      </c>
      <c r="W396" s="1" t="str">
        <f t="shared" si="34"/>
        <v>Favourable</v>
      </c>
    </row>
    <row r="397" spans="1:23" x14ac:dyDescent="0.25">
      <c r="A397" s="1"/>
      <c r="B397" s="1"/>
      <c r="C397" s="1"/>
      <c r="D397" s="1"/>
      <c r="E397" s="1" t="s">
        <v>5022</v>
      </c>
      <c r="F397" s="2">
        <v>44072</v>
      </c>
      <c r="G397" s="3">
        <v>65529</v>
      </c>
      <c r="H397" s="1"/>
      <c r="I397" s="1"/>
      <c r="J397" s="1" t="s">
        <v>5023</v>
      </c>
      <c r="K397" s="2">
        <v>44557</v>
      </c>
      <c r="L397" s="1" t="s">
        <v>4212</v>
      </c>
      <c r="M397" s="1" t="str">
        <f t="shared" si="30"/>
        <v>Agricultural Extension</v>
      </c>
      <c r="N397" s="1" t="s">
        <v>4210</v>
      </c>
      <c r="O397" s="1" t="s">
        <v>4361</v>
      </c>
      <c r="P397" s="1">
        <v>8871</v>
      </c>
      <c r="Q397" s="1">
        <v>1156223</v>
      </c>
      <c r="R397" s="1">
        <f t="shared" si="31"/>
        <v>0</v>
      </c>
      <c r="S397" s="4">
        <v>711157.06047825387</v>
      </c>
      <c r="T397" s="4">
        <v>300321.59501910728</v>
      </c>
      <c r="U397" s="1">
        <f t="shared" si="32"/>
        <v>1156223</v>
      </c>
      <c r="V397" s="4">
        <f t="shared" si="33"/>
        <v>144744.34450263879</v>
      </c>
      <c r="W397" s="1" t="str">
        <f t="shared" si="34"/>
        <v>Favourable</v>
      </c>
    </row>
    <row r="398" spans="1:23" x14ac:dyDescent="0.25">
      <c r="A398" s="1"/>
      <c r="B398" s="1"/>
      <c r="C398" s="1"/>
      <c r="D398" s="1"/>
      <c r="E398" s="1" t="s">
        <v>5024</v>
      </c>
      <c r="F398" s="2">
        <v>44141</v>
      </c>
      <c r="G398" s="3">
        <v>36120</v>
      </c>
      <c r="H398" s="1"/>
      <c r="I398" s="1"/>
      <c r="J398" s="1" t="s">
        <v>5025</v>
      </c>
      <c r="K398" s="2">
        <v>44044</v>
      </c>
      <c r="L398" s="1" t="s">
        <v>4218</v>
      </c>
      <c r="M398" s="1" t="str">
        <f t="shared" si="30"/>
        <v>Infrastructure</v>
      </c>
      <c r="N398" s="1" t="s">
        <v>4205</v>
      </c>
      <c r="O398" s="1" t="s">
        <v>4217</v>
      </c>
      <c r="P398" s="1">
        <v>7191</v>
      </c>
      <c r="Q398" s="1">
        <v>2253368</v>
      </c>
      <c r="R398" s="1">
        <f t="shared" si="31"/>
        <v>0</v>
      </c>
      <c r="S398" s="4">
        <v>1500196.4065340951</v>
      </c>
      <c r="T398" s="4">
        <v>503704.00148701825</v>
      </c>
      <c r="U398" s="1">
        <f t="shared" si="32"/>
        <v>2253368</v>
      </c>
      <c r="V398" s="4">
        <f t="shared" si="33"/>
        <v>249467.59197888663</v>
      </c>
      <c r="W398" s="1" t="str">
        <f t="shared" si="34"/>
        <v>Favourable</v>
      </c>
    </row>
    <row r="399" spans="1:23" x14ac:dyDescent="0.25">
      <c r="A399" s="1"/>
      <c r="B399" s="1"/>
      <c r="C399" s="1"/>
      <c r="D399" s="1"/>
      <c r="E399" s="1" t="s">
        <v>5026</v>
      </c>
      <c r="F399" s="2">
        <v>44112</v>
      </c>
      <c r="G399" s="3">
        <v>20129</v>
      </c>
      <c r="H399" s="1"/>
      <c r="I399" s="1"/>
      <c r="J399" s="1" t="s">
        <v>5027</v>
      </c>
      <c r="K399" s="2">
        <v>44525</v>
      </c>
      <c r="L399" s="1" t="s">
        <v>4218</v>
      </c>
      <c r="M399" s="1" t="str">
        <f t="shared" si="30"/>
        <v>Infrastructure</v>
      </c>
      <c r="N399" s="1" t="s">
        <v>4210</v>
      </c>
      <c r="O399" s="1" t="s">
        <v>4458</v>
      </c>
      <c r="P399" s="1">
        <v>5914</v>
      </c>
      <c r="Q399" s="1">
        <v>1817638</v>
      </c>
      <c r="R399" s="1">
        <f t="shared" si="31"/>
        <v>0</v>
      </c>
      <c r="S399" s="4">
        <v>139874.33895274674</v>
      </c>
      <c r="T399" s="4">
        <v>207616.65758325849</v>
      </c>
      <c r="U399" s="1">
        <f t="shared" si="32"/>
        <v>1817638</v>
      </c>
      <c r="V399" s="4">
        <f t="shared" si="33"/>
        <v>1470147.0034639947</v>
      </c>
      <c r="W399" s="1" t="str">
        <f t="shared" si="34"/>
        <v>Favourable</v>
      </c>
    </row>
    <row r="400" spans="1:23" x14ac:dyDescent="0.25">
      <c r="A400" s="1"/>
      <c r="B400" s="1"/>
      <c r="C400" s="1"/>
      <c r="D400" s="1"/>
      <c r="E400" s="1" t="s">
        <v>5028</v>
      </c>
      <c r="F400" s="2">
        <v>44987</v>
      </c>
      <c r="G400" s="3">
        <v>70771</v>
      </c>
      <c r="H400" s="1"/>
      <c r="I400" s="1"/>
      <c r="J400" s="1" t="s">
        <v>5029</v>
      </c>
      <c r="K400" s="2">
        <v>44916</v>
      </c>
      <c r="L400" s="1" t="s">
        <v>4200</v>
      </c>
      <c r="M400" s="1" t="str">
        <f t="shared" si="30"/>
        <v>Social Services</v>
      </c>
      <c r="N400" s="1" t="s">
        <v>4205</v>
      </c>
      <c r="O400" s="1" t="s">
        <v>4314</v>
      </c>
      <c r="P400" s="1">
        <v>8706</v>
      </c>
      <c r="Q400" s="1">
        <v>908813</v>
      </c>
      <c r="R400" s="1">
        <f t="shared" si="31"/>
        <v>0</v>
      </c>
      <c r="S400" s="4">
        <v>710194.88095816935</v>
      </c>
      <c r="T400" s="4">
        <v>70653.712624060179</v>
      </c>
      <c r="U400" s="1">
        <f t="shared" si="32"/>
        <v>908813</v>
      </c>
      <c r="V400" s="4">
        <f t="shared" si="33"/>
        <v>127964.40641777043</v>
      </c>
      <c r="W400" s="1" t="str">
        <f t="shared" si="34"/>
        <v>Favourable</v>
      </c>
    </row>
    <row r="401" spans="1:23" x14ac:dyDescent="0.25">
      <c r="A401" s="1"/>
      <c r="B401" s="1"/>
      <c r="C401" s="1"/>
      <c r="D401" s="1"/>
      <c r="E401" s="1" t="s">
        <v>5030</v>
      </c>
      <c r="F401" s="2">
        <v>44655</v>
      </c>
      <c r="G401" s="3">
        <v>92063</v>
      </c>
      <c r="H401" s="1"/>
      <c r="I401" s="1"/>
      <c r="J401" s="1" t="s">
        <v>5031</v>
      </c>
      <c r="K401" s="2">
        <v>45281</v>
      </c>
      <c r="L401" s="1" t="s">
        <v>4212</v>
      </c>
      <c r="M401" s="1" t="str">
        <f t="shared" si="30"/>
        <v>Agricultural Extension</v>
      </c>
      <c r="N401" s="1" t="s">
        <v>4210</v>
      </c>
      <c r="O401" s="1" t="s">
        <v>4330</v>
      </c>
      <c r="P401" s="1">
        <v>7876</v>
      </c>
      <c r="Q401" s="1">
        <v>304689</v>
      </c>
      <c r="R401" s="1">
        <f t="shared" si="31"/>
        <v>22285</v>
      </c>
      <c r="S401" s="4">
        <v>264496.88478056353</v>
      </c>
      <c r="T401" s="4">
        <v>68239.210195192136</v>
      </c>
      <c r="U401" s="1">
        <f t="shared" si="32"/>
        <v>282404</v>
      </c>
      <c r="V401" s="4">
        <f t="shared" si="33"/>
        <v>-28047.094975755666</v>
      </c>
      <c r="W401" s="1" t="str">
        <f t="shared" si="34"/>
        <v>Adverse</v>
      </c>
    </row>
    <row r="402" spans="1:23" x14ac:dyDescent="0.25">
      <c r="A402" s="1"/>
      <c r="B402" s="1"/>
      <c r="C402" s="1"/>
      <c r="D402" s="1"/>
      <c r="E402" s="1" t="s">
        <v>5032</v>
      </c>
      <c r="F402" s="2">
        <v>44169</v>
      </c>
      <c r="G402" s="3">
        <v>78735</v>
      </c>
      <c r="H402" s="1"/>
      <c r="I402" s="1"/>
      <c r="J402" s="1" t="s">
        <v>5033</v>
      </c>
      <c r="K402" s="2">
        <v>45247</v>
      </c>
      <c r="L402" s="1" t="s">
        <v>4218</v>
      </c>
      <c r="M402" s="1" t="str">
        <f t="shared" si="30"/>
        <v>Infrastructure</v>
      </c>
      <c r="N402" s="1" t="s">
        <v>4210</v>
      </c>
      <c r="O402" s="1" t="s">
        <v>4314</v>
      </c>
      <c r="P402" s="1">
        <v>6284</v>
      </c>
      <c r="Q402" s="1">
        <v>1921131</v>
      </c>
      <c r="R402" s="1">
        <f t="shared" si="31"/>
        <v>0</v>
      </c>
      <c r="S402" s="4">
        <v>39816.84394612426</v>
      </c>
      <c r="T402" s="4">
        <v>181529.08723587668</v>
      </c>
      <c r="U402" s="1">
        <f t="shared" si="32"/>
        <v>1921131</v>
      </c>
      <c r="V402" s="4">
        <f t="shared" si="33"/>
        <v>1699785.068817999</v>
      </c>
      <c r="W402" s="1" t="str">
        <f t="shared" si="34"/>
        <v>Favourable</v>
      </c>
    </row>
    <row r="403" spans="1:23" x14ac:dyDescent="0.25">
      <c r="A403" s="1"/>
      <c r="B403" s="1"/>
      <c r="C403" s="1"/>
      <c r="D403" s="1"/>
      <c r="E403" s="1" t="s">
        <v>4481</v>
      </c>
      <c r="F403" s="2">
        <v>45156</v>
      </c>
      <c r="G403" s="3">
        <v>18385</v>
      </c>
      <c r="H403" s="1"/>
      <c r="I403" s="1"/>
      <c r="J403" s="1" t="s">
        <v>5034</v>
      </c>
      <c r="K403" s="2">
        <v>43984</v>
      </c>
      <c r="L403" s="1" t="s">
        <v>4212</v>
      </c>
      <c r="M403" s="1" t="str">
        <f t="shared" si="30"/>
        <v>Agricultural Extension</v>
      </c>
      <c r="N403" s="1" t="s">
        <v>4205</v>
      </c>
      <c r="O403" s="1" t="s">
        <v>4304</v>
      </c>
      <c r="P403" s="1">
        <v>5928</v>
      </c>
      <c r="Q403" s="1">
        <v>1569897</v>
      </c>
      <c r="R403" s="1">
        <f t="shared" si="31"/>
        <v>0</v>
      </c>
      <c r="S403" s="4">
        <v>1348842.0447961001</v>
      </c>
      <c r="T403" s="4">
        <v>4801.0454289257332</v>
      </c>
      <c r="U403" s="1">
        <f t="shared" si="32"/>
        <v>1569897</v>
      </c>
      <c r="V403" s="4">
        <f t="shared" si="33"/>
        <v>216253.90977497422</v>
      </c>
      <c r="W403" s="1" t="str">
        <f t="shared" si="34"/>
        <v>Favourable</v>
      </c>
    </row>
    <row r="404" spans="1:23" x14ac:dyDescent="0.25">
      <c r="A404" s="1"/>
      <c r="B404" s="1"/>
      <c r="C404" s="1"/>
      <c r="D404" s="1"/>
      <c r="E404" s="1" t="s">
        <v>5035</v>
      </c>
      <c r="F404" s="2">
        <v>45087</v>
      </c>
      <c r="G404" s="3">
        <v>57805</v>
      </c>
      <c r="H404" s="1"/>
      <c r="I404" s="1"/>
      <c r="J404" s="1" t="s">
        <v>5036</v>
      </c>
      <c r="K404" s="2">
        <v>44767</v>
      </c>
      <c r="L404" s="1" t="s">
        <v>4212</v>
      </c>
      <c r="M404" s="1" t="str">
        <f t="shared" si="30"/>
        <v>Agricultural Extension</v>
      </c>
      <c r="N404" s="1" t="s">
        <v>4205</v>
      </c>
      <c r="O404" s="1" t="s">
        <v>4330</v>
      </c>
      <c r="P404" s="1">
        <v>9096</v>
      </c>
      <c r="Q404" s="1">
        <v>1417459</v>
      </c>
      <c r="R404" s="1">
        <f t="shared" si="31"/>
        <v>95557</v>
      </c>
      <c r="S404" s="4">
        <v>1184474.0251710541</v>
      </c>
      <c r="T404" s="4">
        <v>304731.67137629067</v>
      </c>
      <c r="U404" s="1">
        <f t="shared" si="32"/>
        <v>1321902</v>
      </c>
      <c r="V404" s="4">
        <f t="shared" si="33"/>
        <v>-71746.696547344793</v>
      </c>
      <c r="W404" s="1" t="str">
        <f t="shared" si="34"/>
        <v>Adverse</v>
      </c>
    </row>
    <row r="405" spans="1:23" x14ac:dyDescent="0.25">
      <c r="A405" s="1"/>
      <c r="B405" s="1"/>
      <c r="C405" s="1"/>
      <c r="D405" s="1"/>
      <c r="E405" s="1" t="s">
        <v>5037</v>
      </c>
      <c r="F405" s="2">
        <v>44762</v>
      </c>
      <c r="G405" s="3">
        <v>41893</v>
      </c>
      <c r="H405" s="1"/>
      <c r="I405" s="1"/>
      <c r="J405" s="1" t="s">
        <v>5038</v>
      </c>
      <c r="K405" s="2">
        <v>44799</v>
      </c>
      <c r="L405" s="1" t="s">
        <v>4204</v>
      </c>
      <c r="M405" s="1" t="str">
        <f t="shared" si="30"/>
        <v>Education</v>
      </c>
      <c r="N405" s="1" t="s">
        <v>4222</v>
      </c>
      <c r="O405" s="1" t="s">
        <v>4259</v>
      </c>
      <c r="P405" s="1">
        <v>7905</v>
      </c>
      <c r="Q405" s="1">
        <v>2204700</v>
      </c>
      <c r="R405" s="1">
        <f t="shared" si="31"/>
        <v>0</v>
      </c>
      <c r="S405" s="4">
        <v>1350080.3923718075</v>
      </c>
      <c r="T405" s="4">
        <v>363061.69110867521</v>
      </c>
      <c r="U405" s="1">
        <f t="shared" si="32"/>
        <v>2204700</v>
      </c>
      <c r="V405" s="4">
        <f t="shared" si="33"/>
        <v>491557.91651951731</v>
      </c>
      <c r="W405" s="1" t="str">
        <f t="shared" si="34"/>
        <v>Favourable</v>
      </c>
    </row>
    <row r="406" spans="1:23" x14ac:dyDescent="0.25">
      <c r="A406" s="1"/>
      <c r="B406" s="1"/>
      <c r="C406" s="1"/>
      <c r="D406" s="1"/>
      <c r="E406" s="1" t="s">
        <v>5039</v>
      </c>
      <c r="F406" s="2">
        <v>44236</v>
      </c>
      <c r="G406" s="3">
        <v>54689</v>
      </c>
      <c r="H406" s="1"/>
      <c r="I406" s="1"/>
      <c r="J406" s="1" t="s">
        <v>5040</v>
      </c>
      <c r="K406" s="2">
        <v>44694</v>
      </c>
      <c r="L406" s="1" t="s">
        <v>4204</v>
      </c>
      <c r="M406" s="1" t="str">
        <f t="shared" si="30"/>
        <v>Education</v>
      </c>
      <c r="N406" s="1" t="s">
        <v>4205</v>
      </c>
      <c r="O406" s="1" t="s">
        <v>4311</v>
      </c>
      <c r="P406" s="1">
        <v>6533</v>
      </c>
      <c r="Q406" s="1">
        <v>1858877</v>
      </c>
      <c r="R406" s="1">
        <f t="shared" si="31"/>
        <v>0</v>
      </c>
      <c r="S406" s="4">
        <v>1248414.4472381286</v>
      </c>
      <c r="T406" s="4">
        <v>258671.64731690171</v>
      </c>
      <c r="U406" s="1">
        <f t="shared" si="32"/>
        <v>1858877</v>
      </c>
      <c r="V406" s="4">
        <f t="shared" si="33"/>
        <v>351790.90544496966</v>
      </c>
      <c r="W406" s="1" t="str">
        <f t="shared" si="34"/>
        <v>Favourable</v>
      </c>
    </row>
    <row r="407" spans="1:23" x14ac:dyDescent="0.25">
      <c r="A407" s="1"/>
      <c r="B407" s="1"/>
      <c r="C407" s="1"/>
      <c r="D407" s="1"/>
      <c r="E407" s="1" t="s">
        <v>5041</v>
      </c>
      <c r="F407" s="2">
        <v>44492</v>
      </c>
      <c r="G407" s="3">
        <v>17894</v>
      </c>
      <c r="H407" s="1"/>
      <c r="I407" s="1"/>
      <c r="J407" s="1" t="s">
        <v>5042</v>
      </c>
      <c r="K407" s="2">
        <v>45387</v>
      </c>
      <c r="L407" s="1" t="s">
        <v>4200</v>
      </c>
      <c r="M407" s="1" t="str">
        <f t="shared" si="30"/>
        <v>Social Services</v>
      </c>
      <c r="N407" s="1" t="s">
        <v>4205</v>
      </c>
      <c r="O407" s="1" t="s">
        <v>4311</v>
      </c>
      <c r="P407" s="1">
        <v>6404</v>
      </c>
      <c r="Q407" s="1">
        <v>370731</v>
      </c>
      <c r="R407" s="1">
        <f t="shared" si="31"/>
        <v>45442</v>
      </c>
      <c r="S407" s="4">
        <v>7992.3061934471598</v>
      </c>
      <c r="T407" s="4">
        <v>58307.649886255131</v>
      </c>
      <c r="U407" s="1">
        <f t="shared" si="32"/>
        <v>325289</v>
      </c>
      <c r="V407" s="4">
        <f t="shared" si="33"/>
        <v>304431.0439202977</v>
      </c>
      <c r="W407" s="1" t="str">
        <f t="shared" si="34"/>
        <v>Favourable</v>
      </c>
    </row>
    <row r="408" spans="1:23" x14ac:dyDescent="0.25">
      <c r="A408" s="1"/>
      <c r="B408" s="1"/>
      <c r="C408" s="1"/>
      <c r="D408" s="1"/>
      <c r="E408" s="1" t="s">
        <v>5043</v>
      </c>
      <c r="F408" s="2">
        <v>45204</v>
      </c>
      <c r="G408" s="3">
        <v>85843</v>
      </c>
      <c r="H408" s="1"/>
      <c r="I408" s="1"/>
      <c r="J408" s="1" t="s">
        <v>4540</v>
      </c>
      <c r="K408" s="2">
        <v>44916</v>
      </c>
      <c r="L408" s="1" t="s">
        <v>4212</v>
      </c>
      <c r="M408" s="1" t="str">
        <f t="shared" si="30"/>
        <v>Agricultural Extension</v>
      </c>
      <c r="N408" s="1" t="s">
        <v>4205</v>
      </c>
      <c r="O408" s="1" t="s">
        <v>4338</v>
      </c>
      <c r="P408" s="1">
        <v>8157</v>
      </c>
      <c r="Q408" s="1">
        <v>1607463</v>
      </c>
      <c r="R408" s="1">
        <f t="shared" si="31"/>
        <v>70509</v>
      </c>
      <c r="S408" s="4">
        <v>529392.54849636252</v>
      </c>
      <c r="T408" s="4">
        <v>328374.24654866679</v>
      </c>
      <c r="U408" s="1">
        <f t="shared" si="32"/>
        <v>1536954</v>
      </c>
      <c r="V408" s="4">
        <f t="shared" si="33"/>
        <v>749696.20495497063</v>
      </c>
      <c r="W408" s="1" t="str">
        <f t="shared" si="34"/>
        <v>Favourable</v>
      </c>
    </row>
    <row r="409" spans="1:23" x14ac:dyDescent="0.25">
      <c r="A409" s="1"/>
      <c r="B409" s="1"/>
      <c r="C409" s="1"/>
      <c r="D409" s="1"/>
      <c r="E409" s="1" t="s">
        <v>5044</v>
      </c>
      <c r="F409" s="2">
        <v>44572</v>
      </c>
      <c r="G409" s="3">
        <v>52225</v>
      </c>
      <c r="H409" s="1"/>
      <c r="I409" s="1"/>
      <c r="J409" s="1" t="s">
        <v>5045</v>
      </c>
      <c r="K409" s="2">
        <v>45146</v>
      </c>
      <c r="L409" s="1" t="s">
        <v>4204</v>
      </c>
      <c r="M409" s="1" t="str">
        <f t="shared" si="30"/>
        <v>Education</v>
      </c>
      <c r="N409" s="1" t="s">
        <v>4222</v>
      </c>
      <c r="O409" s="1" t="s">
        <v>4388</v>
      </c>
      <c r="P409" s="1">
        <v>7344</v>
      </c>
      <c r="Q409" s="1">
        <v>1180677</v>
      </c>
      <c r="R409" s="1">
        <f t="shared" si="31"/>
        <v>0</v>
      </c>
      <c r="S409" s="4">
        <v>1176269.6493135763</v>
      </c>
      <c r="T409" s="4">
        <v>283021.92340631055</v>
      </c>
      <c r="U409" s="1">
        <f t="shared" si="32"/>
        <v>1180677</v>
      </c>
      <c r="V409" s="4">
        <f t="shared" si="33"/>
        <v>-278614.5727198869</v>
      </c>
      <c r="W409" s="1" t="str">
        <f t="shared" si="34"/>
        <v>Adverse</v>
      </c>
    </row>
    <row r="410" spans="1:23" x14ac:dyDescent="0.25">
      <c r="A410" s="1"/>
      <c r="B410" s="1"/>
      <c r="C410" s="1"/>
      <c r="D410" s="1"/>
      <c r="E410" s="1" t="s">
        <v>4445</v>
      </c>
      <c r="F410" s="2">
        <v>45009</v>
      </c>
      <c r="G410" s="3">
        <v>86639</v>
      </c>
      <c r="H410" s="1"/>
      <c r="I410" s="1"/>
      <c r="J410" s="1" t="s">
        <v>5046</v>
      </c>
      <c r="K410" s="2">
        <v>44950</v>
      </c>
      <c r="L410" s="1" t="s">
        <v>4216</v>
      </c>
      <c r="M410" s="1" t="str">
        <f t="shared" si="30"/>
        <v>Agricultural Extension</v>
      </c>
      <c r="N410" s="1" t="s">
        <v>4205</v>
      </c>
      <c r="O410" s="1" t="s">
        <v>4256</v>
      </c>
      <c r="P410" s="1">
        <v>8836</v>
      </c>
      <c r="Q410" s="1">
        <v>2322952</v>
      </c>
      <c r="R410" s="1">
        <f t="shared" si="31"/>
        <v>0</v>
      </c>
      <c r="S410" s="4">
        <v>160314.49572991353</v>
      </c>
      <c r="T410" s="4">
        <v>207563.5176424135</v>
      </c>
      <c r="U410" s="1">
        <f t="shared" si="32"/>
        <v>2322952</v>
      </c>
      <c r="V410" s="4">
        <f t="shared" si="33"/>
        <v>1955073.986627673</v>
      </c>
      <c r="W410" s="1" t="str">
        <f t="shared" si="34"/>
        <v>Favourable</v>
      </c>
    </row>
    <row r="411" spans="1:23" x14ac:dyDescent="0.25">
      <c r="A411" s="1"/>
      <c r="B411" s="1"/>
      <c r="C411" s="1"/>
      <c r="D411" s="1"/>
      <c r="E411" s="1" t="s">
        <v>5047</v>
      </c>
      <c r="F411" s="2">
        <v>44714</v>
      </c>
      <c r="G411" s="3">
        <v>76779</v>
      </c>
      <c r="H411" s="1"/>
      <c r="I411" s="1"/>
      <c r="J411" s="1" t="s">
        <v>5048</v>
      </c>
      <c r="K411" s="2">
        <v>43899</v>
      </c>
      <c r="L411" s="1" t="s">
        <v>4218</v>
      </c>
      <c r="M411" s="1" t="str">
        <f t="shared" si="30"/>
        <v>Infrastructure</v>
      </c>
      <c r="N411" s="1" t="s">
        <v>4210</v>
      </c>
      <c r="O411" s="1" t="s">
        <v>4421</v>
      </c>
      <c r="P411" s="1">
        <v>6143</v>
      </c>
      <c r="Q411" s="1">
        <v>516870</v>
      </c>
      <c r="R411" s="1">
        <f t="shared" si="31"/>
        <v>75034</v>
      </c>
      <c r="S411" s="4">
        <v>64893.130881964986</v>
      </c>
      <c r="T411" s="4">
        <v>114656.01354260252</v>
      </c>
      <c r="U411" s="1">
        <f t="shared" si="32"/>
        <v>441836</v>
      </c>
      <c r="V411" s="4">
        <f t="shared" si="33"/>
        <v>337320.85557543248</v>
      </c>
      <c r="W411" s="1" t="str">
        <f t="shared" si="34"/>
        <v>Favourable</v>
      </c>
    </row>
    <row r="412" spans="1:23" x14ac:dyDescent="0.25">
      <c r="A412" s="1"/>
      <c r="B412" s="1"/>
      <c r="C412" s="1"/>
      <c r="D412" s="1"/>
      <c r="E412" s="1" t="s">
        <v>5049</v>
      </c>
      <c r="F412" s="2">
        <v>44191</v>
      </c>
      <c r="G412" s="3">
        <v>43428</v>
      </c>
      <c r="H412" s="1"/>
      <c r="I412" s="1"/>
      <c r="J412" s="1" t="s">
        <v>5050</v>
      </c>
      <c r="K412" s="2">
        <v>44558</v>
      </c>
      <c r="L412" s="1" t="s">
        <v>4200</v>
      </c>
      <c r="M412" s="1" t="str">
        <f t="shared" si="30"/>
        <v>Social Services</v>
      </c>
      <c r="N412" s="1" t="s">
        <v>4205</v>
      </c>
      <c r="O412" s="1" t="s">
        <v>4325</v>
      </c>
      <c r="P412" s="1">
        <v>6202</v>
      </c>
      <c r="Q412" s="1">
        <v>612183</v>
      </c>
      <c r="R412" s="1">
        <f t="shared" si="31"/>
        <v>10814</v>
      </c>
      <c r="S412" s="4">
        <v>257386.05754472813</v>
      </c>
      <c r="T412" s="4">
        <v>195337.19218660987</v>
      </c>
      <c r="U412" s="1">
        <f t="shared" si="32"/>
        <v>601369</v>
      </c>
      <c r="V412" s="4">
        <f t="shared" si="33"/>
        <v>159459.750268662</v>
      </c>
      <c r="W412" s="1" t="str">
        <f t="shared" si="34"/>
        <v>Favourable</v>
      </c>
    </row>
    <row r="413" spans="1:23" x14ac:dyDescent="0.25">
      <c r="A413" s="1"/>
      <c r="B413" s="1"/>
      <c r="C413" s="1"/>
      <c r="D413" s="1"/>
      <c r="E413" s="1" t="s">
        <v>5051</v>
      </c>
      <c r="F413" s="2">
        <v>44947</v>
      </c>
      <c r="G413" s="3">
        <v>53766</v>
      </c>
      <c r="H413" s="1"/>
      <c r="I413" s="1"/>
      <c r="J413" s="1" t="s">
        <v>5052</v>
      </c>
      <c r="K413" s="2">
        <v>44576</v>
      </c>
      <c r="L413" s="1" t="s">
        <v>4200</v>
      </c>
      <c r="M413" s="1" t="str">
        <f t="shared" si="30"/>
        <v>Social Services</v>
      </c>
      <c r="N413" s="1" t="s">
        <v>4205</v>
      </c>
      <c r="O413" s="1" t="s">
        <v>4374</v>
      </c>
      <c r="P413" s="1">
        <v>6439</v>
      </c>
      <c r="Q413" s="1">
        <v>469003</v>
      </c>
      <c r="R413" s="1">
        <f t="shared" si="31"/>
        <v>0</v>
      </c>
      <c r="S413" s="4">
        <v>325930.21326732315</v>
      </c>
      <c r="T413" s="4">
        <v>133267.91030079228</v>
      </c>
      <c r="U413" s="1">
        <f t="shared" si="32"/>
        <v>469003</v>
      </c>
      <c r="V413" s="4">
        <f t="shared" si="33"/>
        <v>9804.8764318845933</v>
      </c>
      <c r="W413" s="1" t="str">
        <f t="shared" si="34"/>
        <v>Favourable</v>
      </c>
    </row>
    <row r="414" spans="1:23" x14ac:dyDescent="0.25">
      <c r="A414" s="1"/>
      <c r="B414" s="1"/>
      <c r="C414" s="1"/>
      <c r="D414" s="1"/>
      <c r="E414" s="1" t="s">
        <v>5053</v>
      </c>
      <c r="F414" s="2">
        <v>45024</v>
      </c>
      <c r="G414" s="3">
        <v>25843</v>
      </c>
      <c r="H414" s="1"/>
      <c r="I414" s="1"/>
      <c r="J414" s="1" t="s">
        <v>5054</v>
      </c>
      <c r="K414" s="2">
        <v>45107</v>
      </c>
      <c r="L414" s="1" t="s">
        <v>4204</v>
      </c>
      <c r="M414" s="1" t="str">
        <f t="shared" si="30"/>
        <v>Education</v>
      </c>
      <c r="N414" s="1" t="s">
        <v>4210</v>
      </c>
      <c r="O414" s="1" t="s">
        <v>4241</v>
      </c>
      <c r="P414" s="1">
        <v>9441</v>
      </c>
      <c r="Q414" s="1">
        <v>1020720</v>
      </c>
      <c r="R414" s="1">
        <f t="shared" si="31"/>
        <v>12862</v>
      </c>
      <c r="S414" s="4">
        <v>677584.61606625572</v>
      </c>
      <c r="T414" s="4">
        <v>192714.26086901897</v>
      </c>
      <c r="U414" s="1">
        <f t="shared" si="32"/>
        <v>1007858</v>
      </c>
      <c r="V414" s="4">
        <f t="shared" si="33"/>
        <v>150421.12306472531</v>
      </c>
      <c r="W414" s="1" t="str">
        <f t="shared" si="34"/>
        <v>Favourable</v>
      </c>
    </row>
    <row r="415" spans="1:23" x14ac:dyDescent="0.25">
      <c r="A415" s="1"/>
      <c r="B415" s="1"/>
      <c r="C415" s="1"/>
      <c r="D415" s="1"/>
      <c r="E415" s="1" t="s">
        <v>5055</v>
      </c>
      <c r="F415" s="2">
        <v>45390</v>
      </c>
      <c r="G415" s="3">
        <v>79897</v>
      </c>
      <c r="H415" s="1"/>
      <c r="I415" s="1"/>
      <c r="J415" s="1" t="s">
        <v>5056</v>
      </c>
      <c r="K415" s="2">
        <v>44584</v>
      </c>
      <c r="L415" s="1" t="s">
        <v>4216</v>
      </c>
      <c r="M415" s="1" t="str">
        <f t="shared" si="30"/>
        <v>Agricultural Extension</v>
      </c>
      <c r="N415" s="1" t="s">
        <v>4222</v>
      </c>
      <c r="O415" s="1" t="s">
        <v>4267</v>
      </c>
      <c r="P415" s="1">
        <v>6883</v>
      </c>
      <c r="Q415" s="1">
        <v>1788567</v>
      </c>
      <c r="R415" s="1">
        <f t="shared" si="31"/>
        <v>0</v>
      </c>
      <c r="S415" s="4">
        <v>613022.30632110464</v>
      </c>
      <c r="T415" s="4">
        <v>539694.07230163936</v>
      </c>
      <c r="U415" s="1">
        <f t="shared" si="32"/>
        <v>1788567</v>
      </c>
      <c r="V415" s="4">
        <f t="shared" si="33"/>
        <v>635850.621377256</v>
      </c>
      <c r="W415" s="1" t="str">
        <f t="shared" si="34"/>
        <v>Favourable</v>
      </c>
    </row>
    <row r="416" spans="1:23" x14ac:dyDescent="0.25">
      <c r="A416" s="1"/>
      <c r="B416" s="1"/>
      <c r="C416" s="1"/>
      <c r="D416" s="1"/>
      <c r="E416" s="1" t="s">
        <v>5057</v>
      </c>
      <c r="F416" s="2">
        <v>44771</v>
      </c>
      <c r="G416" s="3">
        <v>65331</v>
      </c>
      <c r="H416" s="1"/>
      <c r="I416" s="1"/>
      <c r="J416" s="1" t="s">
        <v>5058</v>
      </c>
      <c r="K416" s="2">
        <v>44798</v>
      </c>
      <c r="L416" s="1" t="s">
        <v>4212</v>
      </c>
      <c r="M416" s="1" t="str">
        <f t="shared" si="30"/>
        <v>Agricultural Extension</v>
      </c>
      <c r="N416" s="1" t="s">
        <v>4210</v>
      </c>
      <c r="O416" s="1" t="s">
        <v>4438</v>
      </c>
      <c r="P416" s="1">
        <v>7586</v>
      </c>
      <c r="Q416" s="1">
        <v>1809104</v>
      </c>
      <c r="R416" s="1">
        <f t="shared" si="31"/>
        <v>0</v>
      </c>
      <c r="S416" s="4">
        <v>37874.995725049346</v>
      </c>
      <c r="T416" s="4">
        <v>322574.27332515764</v>
      </c>
      <c r="U416" s="1">
        <f t="shared" si="32"/>
        <v>1809104</v>
      </c>
      <c r="V416" s="4">
        <f t="shared" si="33"/>
        <v>1448654.730949793</v>
      </c>
      <c r="W416" s="1" t="str">
        <f t="shared" si="34"/>
        <v>Favourable</v>
      </c>
    </row>
    <row r="417" spans="1:23" x14ac:dyDescent="0.25">
      <c r="A417" s="1"/>
      <c r="B417" s="1"/>
      <c r="C417" s="1"/>
      <c r="D417" s="1"/>
      <c r="E417" s="1" t="s">
        <v>5059</v>
      </c>
      <c r="F417" s="2">
        <v>44908</v>
      </c>
      <c r="G417" s="3">
        <v>68005</v>
      </c>
      <c r="H417" s="1"/>
      <c r="I417" s="1"/>
      <c r="J417" s="1" t="s">
        <v>5060</v>
      </c>
      <c r="K417" s="2">
        <v>44082</v>
      </c>
      <c r="L417" s="1" t="s">
        <v>4216</v>
      </c>
      <c r="M417" s="1" t="str">
        <f t="shared" si="30"/>
        <v>Agricultural Extension</v>
      </c>
      <c r="N417" s="1" t="s">
        <v>4205</v>
      </c>
      <c r="O417" s="1" t="s">
        <v>4223</v>
      </c>
      <c r="P417" s="1">
        <v>6114</v>
      </c>
      <c r="Q417" s="1">
        <v>1834586</v>
      </c>
      <c r="R417" s="1">
        <f t="shared" si="31"/>
        <v>0</v>
      </c>
      <c r="S417" s="4">
        <v>180785.42224207448</v>
      </c>
      <c r="T417" s="4">
        <v>593246.21532368497</v>
      </c>
      <c r="U417" s="1">
        <f t="shared" si="32"/>
        <v>1834586</v>
      </c>
      <c r="V417" s="4">
        <f t="shared" si="33"/>
        <v>1060554.3624342405</v>
      </c>
      <c r="W417" s="1" t="str">
        <f t="shared" si="34"/>
        <v>Favourable</v>
      </c>
    </row>
    <row r="418" spans="1:23" x14ac:dyDescent="0.25">
      <c r="A418" s="1"/>
      <c r="B418" s="1"/>
      <c r="C418" s="1"/>
      <c r="D418" s="1"/>
      <c r="E418" s="1" t="s">
        <v>5061</v>
      </c>
      <c r="F418" s="2">
        <v>44730</v>
      </c>
      <c r="G418" s="3">
        <v>98075</v>
      </c>
      <c r="H418" s="1"/>
      <c r="I418" s="1"/>
      <c r="J418" s="1" t="s">
        <v>5062</v>
      </c>
      <c r="K418" s="2">
        <v>44122</v>
      </c>
      <c r="L418" s="1" t="s">
        <v>4204</v>
      </c>
      <c r="M418" s="1" t="str">
        <f t="shared" si="30"/>
        <v>Education</v>
      </c>
      <c r="N418" s="1" t="s">
        <v>4205</v>
      </c>
      <c r="O418" s="1" t="s">
        <v>4292</v>
      </c>
      <c r="P418" s="1">
        <v>8604</v>
      </c>
      <c r="Q418" s="1">
        <v>1087701</v>
      </c>
      <c r="R418" s="1">
        <f t="shared" si="31"/>
        <v>56395</v>
      </c>
      <c r="S418" s="4">
        <v>1074698.83831833</v>
      </c>
      <c r="T418" s="4">
        <v>351989.18738167867</v>
      </c>
      <c r="U418" s="1">
        <f t="shared" si="32"/>
        <v>1031306</v>
      </c>
      <c r="V418" s="4">
        <f t="shared" si="33"/>
        <v>-338987.02570000873</v>
      </c>
      <c r="W418" s="1" t="str">
        <f t="shared" si="34"/>
        <v>Adverse</v>
      </c>
    </row>
    <row r="419" spans="1:23" x14ac:dyDescent="0.25">
      <c r="A419" s="1"/>
      <c r="B419" s="1"/>
      <c r="C419" s="1"/>
      <c r="D419" s="1"/>
      <c r="E419" s="1" t="s">
        <v>5063</v>
      </c>
      <c r="F419" s="2">
        <v>45107</v>
      </c>
      <c r="G419" s="3">
        <v>11017</v>
      </c>
      <c r="H419" s="1"/>
      <c r="I419" s="1"/>
      <c r="J419" s="1" t="s">
        <v>5064</v>
      </c>
      <c r="K419" s="2">
        <v>44885</v>
      </c>
      <c r="L419" s="1" t="s">
        <v>4200</v>
      </c>
      <c r="M419" s="1" t="str">
        <f t="shared" si="30"/>
        <v>Social Services</v>
      </c>
      <c r="N419" s="1" t="s">
        <v>4210</v>
      </c>
      <c r="O419" s="1" t="s">
        <v>4304</v>
      </c>
      <c r="P419" s="1">
        <v>6441</v>
      </c>
      <c r="Q419" s="1">
        <v>1235598</v>
      </c>
      <c r="R419" s="1">
        <f t="shared" si="31"/>
        <v>57148</v>
      </c>
      <c r="S419" s="4">
        <v>1082915.8497625738</v>
      </c>
      <c r="T419" s="4">
        <v>144668.48866604196</v>
      </c>
      <c r="U419" s="1">
        <f t="shared" si="32"/>
        <v>1178450</v>
      </c>
      <c r="V419" s="4">
        <f t="shared" si="33"/>
        <v>8013.6615713841747</v>
      </c>
      <c r="W419" s="1" t="str">
        <f t="shared" si="34"/>
        <v>Favourable</v>
      </c>
    </row>
    <row r="420" spans="1:23" x14ac:dyDescent="0.25">
      <c r="A420" s="1"/>
      <c r="B420" s="1"/>
      <c r="C420" s="1"/>
      <c r="D420" s="1"/>
      <c r="E420" s="1" t="s">
        <v>5065</v>
      </c>
      <c r="F420" s="2">
        <v>45056</v>
      </c>
      <c r="G420" s="3">
        <v>32693</v>
      </c>
      <c r="H420" s="1"/>
      <c r="I420" s="1"/>
      <c r="J420" s="1" t="s">
        <v>5066</v>
      </c>
      <c r="K420" s="2">
        <v>44381</v>
      </c>
      <c r="L420" s="1" t="s">
        <v>4204</v>
      </c>
      <c r="M420" s="1" t="str">
        <f t="shared" si="30"/>
        <v>Education</v>
      </c>
      <c r="N420" s="1" t="s">
        <v>4205</v>
      </c>
      <c r="O420" s="1" t="s">
        <v>4292</v>
      </c>
      <c r="P420" s="1">
        <v>9436</v>
      </c>
      <c r="Q420" s="1">
        <v>343909</v>
      </c>
      <c r="R420" s="1">
        <f t="shared" si="31"/>
        <v>37543</v>
      </c>
      <c r="S420" s="4">
        <v>133349.94128769613</v>
      </c>
      <c r="T420" s="4">
        <v>1393.5261632964693</v>
      </c>
      <c r="U420" s="1">
        <f t="shared" si="32"/>
        <v>306366</v>
      </c>
      <c r="V420" s="4">
        <f t="shared" si="33"/>
        <v>209165.53254900739</v>
      </c>
      <c r="W420" s="1" t="str">
        <f t="shared" si="34"/>
        <v>Favourable</v>
      </c>
    </row>
    <row r="421" spans="1:23" x14ac:dyDescent="0.25">
      <c r="A421" s="1"/>
      <c r="B421" s="1"/>
      <c r="C421" s="1"/>
      <c r="D421" s="1"/>
      <c r="E421" s="1" t="s">
        <v>5067</v>
      </c>
      <c r="F421" s="2">
        <v>44683</v>
      </c>
      <c r="G421" s="3">
        <v>46538</v>
      </c>
      <c r="H421" s="1"/>
      <c r="I421" s="1"/>
      <c r="J421" s="1" t="s">
        <v>5068</v>
      </c>
      <c r="K421" s="2">
        <v>44033</v>
      </c>
      <c r="L421" s="1" t="s">
        <v>4200</v>
      </c>
      <c r="M421" s="1" t="str">
        <f t="shared" si="30"/>
        <v>Social Services</v>
      </c>
      <c r="N421" s="1" t="s">
        <v>4205</v>
      </c>
      <c r="O421" s="1" t="s">
        <v>4289</v>
      </c>
      <c r="P421" s="1">
        <v>8930</v>
      </c>
      <c r="Q421" s="1">
        <v>2258726</v>
      </c>
      <c r="R421" s="1">
        <f t="shared" si="31"/>
        <v>0</v>
      </c>
      <c r="S421" s="4">
        <v>2019541.7076997175</v>
      </c>
      <c r="T421" s="4">
        <v>752163.36286219256</v>
      </c>
      <c r="U421" s="1">
        <f t="shared" si="32"/>
        <v>2258726</v>
      </c>
      <c r="V421" s="4">
        <f t="shared" si="33"/>
        <v>-512979.07056191005</v>
      </c>
      <c r="W421" s="1" t="str">
        <f t="shared" si="34"/>
        <v>Adverse</v>
      </c>
    </row>
    <row r="422" spans="1:23" x14ac:dyDescent="0.25">
      <c r="A422" s="1"/>
      <c r="B422" s="1"/>
      <c r="C422" s="1"/>
      <c r="D422" s="1"/>
      <c r="E422" s="1" t="s">
        <v>4869</v>
      </c>
      <c r="F422" s="2">
        <v>45037</v>
      </c>
      <c r="G422" s="3">
        <v>50981</v>
      </c>
      <c r="H422" s="1"/>
      <c r="I422" s="1"/>
      <c r="J422" s="1" t="s">
        <v>5069</v>
      </c>
      <c r="K422" s="2">
        <v>43873</v>
      </c>
      <c r="L422" s="1" t="s">
        <v>4216</v>
      </c>
      <c r="M422" s="1" t="str">
        <f t="shared" si="30"/>
        <v>Agricultural Extension</v>
      </c>
      <c r="N422" s="1" t="s">
        <v>4222</v>
      </c>
      <c r="O422" s="1" t="s">
        <v>4211</v>
      </c>
      <c r="P422" s="1">
        <v>9455</v>
      </c>
      <c r="Q422" s="1">
        <v>1115056</v>
      </c>
      <c r="R422" s="1">
        <f t="shared" si="31"/>
        <v>42660</v>
      </c>
      <c r="S422" s="4">
        <v>270125.48382439028</v>
      </c>
      <c r="T422" s="4">
        <v>321041.74645253835</v>
      </c>
      <c r="U422" s="1">
        <f t="shared" si="32"/>
        <v>1072396</v>
      </c>
      <c r="V422" s="4">
        <f t="shared" si="33"/>
        <v>523888.76972307137</v>
      </c>
      <c r="W422" s="1" t="str">
        <f t="shared" si="34"/>
        <v>Favourable</v>
      </c>
    </row>
    <row r="423" spans="1:23" x14ac:dyDescent="0.25">
      <c r="A423" s="1"/>
      <c r="B423" s="1"/>
      <c r="C423" s="1"/>
      <c r="D423" s="1"/>
      <c r="E423" s="1" t="s">
        <v>5070</v>
      </c>
      <c r="F423" s="2">
        <v>44498</v>
      </c>
      <c r="G423" s="3">
        <v>75766</v>
      </c>
      <c r="H423" s="1"/>
      <c r="I423" s="1"/>
      <c r="J423" s="1" t="s">
        <v>5071</v>
      </c>
      <c r="K423" s="2">
        <v>44002</v>
      </c>
      <c r="L423" s="1" t="s">
        <v>4216</v>
      </c>
      <c r="M423" s="1" t="str">
        <f t="shared" si="30"/>
        <v>Agricultural Extension</v>
      </c>
      <c r="N423" s="1" t="s">
        <v>4205</v>
      </c>
      <c r="O423" s="1" t="s">
        <v>4374</v>
      </c>
      <c r="P423" s="1">
        <v>6778</v>
      </c>
      <c r="Q423" s="1">
        <v>1225354</v>
      </c>
      <c r="R423" s="1">
        <f t="shared" si="31"/>
        <v>43470</v>
      </c>
      <c r="S423" s="4">
        <v>279286.53907508543</v>
      </c>
      <c r="T423" s="4">
        <v>243590.06147616275</v>
      </c>
      <c r="U423" s="1">
        <f t="shared" si="32"/>
        <v>1181884</v>
      </c>
      <c r="V423" s="4">
        <f t="shared" si="33"/>
        <v>702477.39944875182</v>
      </c>
      <c r="W423" s="1" t="str">
        <f t="shared" si="34"/>
        <v>Favourable</v>
      </c>
    </row>
    <row r="424" spans="1:23" x14ac:dyDescent="0.25">
      <c r="A424" s="1"/>
      <c r="B424" s="1"/>
      <c r="C424" s="1"/>
      <c r="D424" s="1"/>
      <c r="E424" s="1" t="s">
        <v>5072</v>
      </c>
      <c r="F424" s="2">
        <v>44268</v>
      </c>
      <c r="G424" s="3">
        <v>47180</v>
      </c>
      <c r="H424" s="1"/>
      <c r="I424" s="1"/>
      <c r="J424" s="1" t="s">
        <v>5073</v>
      </c>
      <c r="K424" s="2">
        <v>44639</v>
      </c>
      <c r="L424" s="1" t="s">
        <v>4204</v>
      </c>
      <c r="M424" s="1" t="str">
        <f t="shared" si="30"/>
        <v>Education</v>
      </c>
      <c r="N424" s="1" t="s">
        <v>4210</v>
      </c>
      <c r="O424" s="1" t="s">
        <v>4361</v>
      </c>
      <c r="P424" s="1">
        <v>8587</v>
      </c>
      <c r="Q424" s="1">
        <v>1708107</v>
      </c>
      <c r="R424" s="1">
        <f t="shared" si="31"/>
        <v>37682</v>
      </c>
      <c r="S424" s="4">
        <v>709534.98443747975</v>
      </c>
      <c r="T424" s="4">
        <v>89417.790299444285</v>
      </c>
      <c r="U424" s="1">
        <f t="shared" si="32"/>
        <v>1670425</v>
      </c>
      <c r="V424" s="4">
        <f t="shared" si="33"/>
        <v>909154.2252630759</v>
      </c>
      <c r="W424" s="1" t="str">
        <f t="shared" si="34"/>
        <v>Favourable</v>
      </c>
    </row>
    <row r="425" spans="1:23" x14ac:dyDescent="0.25">
      <c r="A425" s="1"/>
      <c r="B425" s="1"/>
      <c r="C425" s="1"/>
      <c r="D425" s="1"/>
      <c r="E425" s="1" t="s">
        <v>5074</v>
      </c>
      <c r="F425" s="2">
        <v>44708</v>
      </c>
      <c r="G425" s="3">
        <v>49210</v>
      </c>
      <c r="H425" s="1"/>
      <c r="I425" s="1"/>
      <c r="J425" s="1" t="s">
        <v>5075</v>
      </c>
      <c r="K425" s="2">
        <v>45359</v>
      </c>
      <c r="L425" s="1" t="s">
        <v>4204</v>
      </c>
      <c r="M425" s="1" t="str">
        <f t="shared" si="30"/>
        <v>Education</v>
      </c>
      <c r="N425" s="1" t="s">
        <v>4205</v>
      </c>
      <c r="O425" s="1" t="s">
        <v>4292</v>
      </c>
      <c r="P425" s="1">
        <v>6251</v>
      </c>
      <c r="Q425" s="1">
        <v>2383492</v>
      </c>
      <c r="R425" s="1">
        <f t="shared" si="31"/>
        <v>0</v>
      </c>
      <c r="S425" s="4">
        <v>1999460.5685653081</v>
      </c>
      <c r="T425" s="4">
        <v>236782.45289645836</v>
      </c>
      <c r="U425" s="1">
        <f t="shared" si="32"/>
        <v>2383492</v>
      </c>
      <c r="V425" s="4">
        <f t="shared" si="33"/>
        <v>147248.97853823332</v>
      </c>
      <c r="W425" s="1" t="str">
        <f t="shared" si="34"/>
        <v>Favourable</v>
      </c>
    </row>
    <row r="426" spans="1:23" x14ac:dyDescent="0.25">
      <c r="A426" s="1"/>
      <c r="B426" s="1"/>
      <c r="C426" s="1"/>
      <c r="D426" s="1"/>
      <c r="E426" s="1" t="s">
        <v>5076</v>
      </c>
      <c r="F426" s="2">
        <v>44498</v>
      </c>
      <c r="G426" s="3">
        <v>45246</v>
      </c>
      <c r="H426" s="1"/>
      <c r="I426" s="1"/>
      <c r="J426" s="1" t="s">
        <v>5077</v>
      </c>
      <c r="K426" s="2">
        <v>45033</v>
      </c>
      <c r="L426" s="1" t="s">
        <v>4204</v>
      </c>
      <c r="M426" s="1" t="str">
        <f t="shared" si="30"/>
        <v>Education</v>
      </c>
      <c r="N426" s="1" t="s">
        <v>4205</v>
      </c>
      <c r="O426" s="1" t="s">
        <v>4311</v>
      </c>
      <c r="P426" s="1">
        <v>7395</v>
      </c>
      <c r="Q426" s="1">
        <v>907362</v>
      </c>
      <c r="R426" s="1">
        <f t="shared" si="31"/>
        <v>50152</v>
      </c>
      <c r="S426" s="4">
        <v>160767.54812116257</v>
      </c>
      <c r="T426" s="4">
        <v>136776.51856087297</v>
      </c>
      <c r="U426" s="1">
        <f t="shared" si="32"/>
        <v>857210</v>
      </c>
      <c r="V426" s="4">
        <f t="shared" si="33"/>
        <v>609817.93331796443</v>
      </c>
      <c r="W426" s="1" t="str">
        <f t="shared" si="34"/>
        <v>Favourable</v>
      </c>
    </row>
    <row r="427" spans="1:23" x14ac:dyDescent="0.25">
      <c r="A427" s="1"/>
      <c r="B427" s="1"/>
      <c r="C427" s="1"/>
      <c r="D427" s="1"/>
      <c r="E427" s="1" t="s">
        <v>5078</v>
      </c>
      <c r="F427" s="2">
        <v>45310</v>
      </c>
      <c r="G427" s="3">
        <v>88786</v>
      </c>
      <c r="H427" s="1"/>
      <c r="I427" s="1"/>
      <c r="J427" s="1" t="s">
        <v>5079</v>
      </c>
      <c r="K427" s="2">
        <v>45123</v>
      </c>
      <c r="L427" s="1" t="s">
        <v>4212</v>
      </c>
      <c r="M427" s="1" t="str">
        <f t="shared" si="30"/>
        <v>Agricultural Extension</v>
      </c>
      <c r="N427" s="1" t="s">
        <v>4210</v>
      </c>
      <c r="O427" s="1" t="s">
        <v>4273</v>
      </c>
      <c r="P427" s="1">
        <v>8004</v>
      </c>
      <c r="Q427" s="1">
        <v>1189595</v>
      </c>
      <c r="R427" s="1">
        <f t="shared" si="31"/>
        <v>0</v>
      </c>
      <c r="S427" s="4">
        <v>949426.43985428102</v>
      </c>
      <c r="T427" s="4">
        <v>201575.65038699805</v>
      </c>
      <c r="U427" s="1">
        <f t="shared" si="32"/>
        <v>1189595</v>
      </c>
      <c r="V427" s="4">
        <f t="shared" si="33"/>
        <v>38592.909758721013</v>
      </c>
      <c r="W427" s="1" t="str">
        <f t="shared" si="34"/>
        <v>Favourable</v>
      </c>
    </row>
    <row r="428" spans="1:23" x14ac:dyDescent="0.25">
      <c r="A428" s="1"/>
      <c r="B428" s="1"/>
      <c r="C428" s="1"/>
      <c r="D428" s="1"/>
      <c r="E428" s="1" t="s">
        <v>5080</v>
      </c>
      <c r="F428" s="2">
        <v>44383</v>
      </c>
      <c r="G428" s="3">
        <v>30645</v>
      </c>
      <c r="H428" s="1"/>
      <c r="I428" s="1"/>
      <c r="J428" s="1" t="s">
        <v>5081</v>
      </c>
      <c r="K428" s="2">
        <v>44793</v>
      </c>
      <c r="L428" s="1" t="s">
        <v>4216</v>
      </c>
      <c r="M428" s="1" t="str">
        <f t="shared" si="30"/>
        <v>Agricultural Extension</v>
      </c>
      <c r="N428" s="1" t="s">
        <v>4210</v>
      </c>
      <c r="O428" s="1" t="s">
        <v>4421</v>
      </c>
      <c r="P428" s="1">
        <v>7144</v>
      </c>
      <c r="Q428" s="1">
        <v>1173050</v>
      </c>
      <c r="R428" s="1">
        <f t="shared" si="31"/>
        <v>91439</v>
      </c>
      <c r="S428" s="4">
        <v>1085603.6438216732</v>
      </c>
      <c r="T428" s="4">
        <v>251106.6508177518</v>
      </c>
      <c r="U428" s="1">
        <f t="shared" si="32"/>
        <v>1081611</v>
      </c>
      <c r="V428" s="4">
        <f t="shared" si="33"/>
        <v>-163660.29463942512</v>
      </c>
      <c r="W428" s="1" t="str">
        <f t="shared" si="34"/>
        <v>Adverse</v>
      </c>
    </row>
    <row r="429" spans="1:23" x14ac:dyDescent="0.25">
      <c r="A429" s="1"/>
      <c r="B429" s="1"/>
      <c r="C429" s="1"/>
      <c r="D429" s="1"/>
      <c r="E429" s="1" t="s">
        <v>5082</v>
      </c>
      <c r="F429" s="2">
        <v>45236</v>
      </c>
      <c r="G429" s="3">
        <v>63267</v>
      </c>
      <c r="H429" s="1"/>
      <c r="I429" s="1"/>
      <c r="J429" s="1" t="s">
        <v>5083</v>
      </c>
      <c r="K429" s="2">
        <v>45280</v>
      </c>
      <c r="L429" s="1" t="s">
        <v>4212</v>
      </c>
      <c r="M429" s="1" t="str">
        <f t="shared" si="30"/>
        <v>Agricultural Extension</v>
      </c>
      <c r="N429" s="1" t="s">
        <v>4210</v>
      </c>
      <c r="O429" s="1" t="s">
        <v>4335</v>
      </c>
      <c r="P429" s="1">
        <v>6786</v>
      </c>
      <c r="Q429" s="1">
        <v>826955</v>
      </c>
      <c r="R429" s="1">
        <f t="shared" si="31"/>
        <v>36213</v>
      </c>
      <c r="S429" s="4">
        <v>348752.24160471227</v>
      </c>
      <c r="T429" s="4">
        <v>48590.00564239786</v>
      </c>
      <c r="U429" s="1">
        <f t="shared" si="32"/>
        <v>790742</v>
      </c>
      <c r="V429" s="4">
        <f t="shared" si="33"/>
        <v>429612.75275288988</v>
      </c>
      <c r="W429" s="1" t="str">
        <f t="shared" si="34"/>
        <v>Favourable</v>
      </c>
    </row>
    <row r="430" spans="1:23" x14ac:dyDescent="0.25">
      <c r="A430" s="1"/>
      <c r="B430" s="1"/>
      <c r="C430" s="1"/>
      <c r="D430" s="1"/>
      <c r="E430" s="1" t="s">
        <v>5084</v>
      </c>
      <c r="F430" s="2">
        <v>44799</v>
      </c>
      <c r="G430" s="3">
        <v>43690</v>
      </c>
      <c r="H430" s="1"/>
      <c r="I430" s="1"/>
      <c r="J430" s="1" t="s">
        <v>5085</v>
      </c>
      <c r="K430" s="2">
        <v>44484</v>
      </c>
      <c r="L430" s="1" t="s">
        <v>4204</v>
      </c>
      <c r="M430" s="1" t="str">
        <f t="shared" si="30"/>
        <v>Education</v>
      </c>
      <c r="N430" s="1" t="s">
        <v>4222</v>
      </c>
      <c r="O430" s="1" t="s">
        <v>4304</v>
      </c>
      <c r="P430" s="1">
        <v>8094</v>
      </c>
      <c r="Q430" s="1">
        <v>453362</v>
      </c>
      <c r="R430" s="1">
        <f t="shared" si="31"/>
        <v>14744</v>
      </c>
      <c r="S430" s="4">
        <v>198183.35612621688</v>
      </c>
      <c r="T430" s="4">
        <v>90024.532824863913</v>
      </c>
      <c r="U430" s="1">
        <f t="shared" si="32"/>
        <v>438618</v>
      </c>
      <c r="V430" s="4">
        <f t="shared" si="33"/>
        <v>165154.11104891921</v>
      </c>
      <c r="W430" s="1" t="str">
        <f t="shared" si="34"/>
        <v>Favourable</v>
      </c>
    </row>
    <row r="431" spans="1:23" x14ac:dyDescent="0.25">
      <c r="A431" s="1"/>
      <c r="B431" s="1"/>
      <c r="C431" s="1"/>
      <c r="D431" s="1"/>
      <c r="E431" s="1" t="s">
        <v>5086</v>
      </c>
      <c r="F431" s="2">
        <v>45086</v>
      </c>
      <c r="G431" s="3">
        <v>22581</v>
      </c>
      <c r="H431" s="1"/>
      <c r="I431" s="1"/>
      <c r="J431" s="1" t="s">
        <v>4742</v>
      </c>
      <c r="K431" s="2">
        <v>44561</v>
      </c>
      <c r="L431" s="1" t="s">
        <v>4200</v>
      </c>
      <c r="M431" s="1" t="str">
        <f t="shared" si="30"/>
        <v>Social Services</v>
      </c>
      <c r="N431" s="1" t="s">
        <v>4210</v>
      </c>
      <c r="O431" s="1" t="s">
        <v>4259</v>
      </c>
      <c r="P431" s="1">
        <v>9339</v>
      </c>
      <c r="Q431" s="1">
        <v>2172018</v>
      </c>
      <c r="R431" s="1">
        <f t="shared" si="31"/>
        <v>58034</v>
      </c>
      <c r="S431" s="4">
        <v>1765217.3090763085</v>
      </c>
      <c r="T431" s="4">
        <v>418483.67398401414</v>
      </c>
      <c r="U431" s="1">
        <f t="shared" si="32"/>
        <v>2113984</v>
      </c>
      <c r="V431" s="4">
        <f t="shared" si="33"/>
        <v>-11682.983060322702</v>
      </c>
      <c r="W431" s="1" t="str">
        <f t="shared" si="34"/>
        <v>Adverse</v>
      </c>
    </row>
    <row r="432" spans="1:23" x14ac:dyDescent="0.25">
      <c r="A432" s="1"/>
      <c r="B432" s="1"/>
      <c r="C432" s="1"/>
      <c r="D432" s="1"/>
      <c r="E432" s="1" t="s">
        <v>4300</v>
      </c>
      <c r="F432" s="2">
        <v>44435</v>
      </c>
      <c r="G432" s="3">
        <v>48801</v>
      </c>
      <c r="H432" s="1"/>
      <c r="I432" s="1"/>
      <c r="J432" s="1" t="s">
        <v>5087</v>
      </c>
      <c r="K432" s="2">
        <v>43937</v>
      </c>
      <c r="L432" s="1" t="s">
        <v>4218</v>
      </c>
      <c r="M432" s="1" t="str">
        <f t="shared" si="30"/>
        <v>Infrastructure</v>
      </c>
      <c r="N432" s="1" t="s">
        <v>4222</v>
      </c>
      <c r="O432" s="1" t="s">
        <v>4286</v>
      </c>
      <c r="P432" s="1">
        <v>9063</v>
      </c>
      <c r="Q432" s="1">
        <v>2366508</v>
      </c>
      <c r="R432" s="1">
        <f t="shared" si="31"/>
        <v>17970</v>
      </c>
      <c r="S432" s="4">
        <v>2045391.0093796917</v>
      </c>
      <c r="T432" s="4">
        <v>345033.49882811576</v>
      </c>
      <c r="U432" s="1">
        <f t="shared" si="32"/>
        <v>2348538</v>
      </c>
      <c r="V432" s="4">
        <f t="shared" si="33"/>
        <v>-23916.508207807317</v>
      </c>
      <c r="W432" s="1" t="str">
        <f t="shared" si="34"/>
        <v>Adverse</v>
      </c>
    </row>
    <row r="433" spans="1:23" x14ac:dyDescent="0.25">
      <c r="A433" s="1"/>
      <c r="B433" s="1"/>
      <c r="C433" s="1"/>
      <c r="D433" s="1"/>
      <c r="E433" s="1" t="s">
        <v>5088</v>
      </c>
      <c r="F433" s="2">
        <v>44210</v>
      </c>
      <c r="G433" s="3">
        <v>76782</v>
      </c>
      <c r="H433" s="1"/>
      <c r="I433" s="1"/>
      <c r="J433" s="1" t="s">
        <v>4573</v>
      </c>
      <c r="K433" s="2">
        <v>44282</v>
      </c>
      <c r="L433" s="1" t="s">
        <v>4216</v>
      </c>
      <c r="M433" s="1" t="str">
        <f t="shared" si="30"/>
        <v>Agricultural Extension</v>
      </c>
      <c r="N433" s="1" t="s">
        <v>4205</v>
      </c>
      <c r="O433" s="1" t="s">
        <v>4289</v>
      </c>
      <c r="P433" s="1">
        <v>6137</v>
      </c>
      <c r="Q433" s="1">
        <v>2060025</v>
      </c>
      <c r="R433" s="1">
        <f t="shared" si="31"/>
        <v>65361</v>
      </c>
      <c r="S433" s="4">
        <v>276966.94334448344</v>
      </c>
      <c r="T433" s="4">
        <v>652616.4089777061</v>
      </c>
      <c r="U433" s="1">
        <f t="shared" si="32"/>
        <v>1994664</v>
      </c>
      <c r="V433" s="4">
        <f t="shared" si="33"/>
        <v>1130441.6476778104</v>
      </c>
      <c r="W433" s="1" t="str">
        <f t="shared" si="34"/>
        <v>Favourable</v>
      </c>
    </row>
    <row r="434" spans="1:23" x14ac:dyDescent="0.25">
      <c r="A434" s="1"/>
      <c r="B434" s="1"/>
      <c r="C434" s="1"/>
      <c r="D434" s="1"/>
      <c r="E434" s="1" t="s">
        <v>5089</v>
      </c>
      <c r="F434" s="2">
        <v>44777</v>
      </c>
      <c r="G434" s="3">
        <v>13692</v>
      </c>
      <c r="H434" s="1"/>
      <c r="I434" s="1"/>
      <c r="J434" s="1" t="s">
        <v>5090</v>
      </c>
      <c r="K434" s="2">
        <v>44048</v>
      </c>
      <c r="L434" s="1" t="s">
        <v>4212</v>
      </c>
      <c r="M434" s="1" t="str">
        <f t="shared" si="30"/>
        <v>Agricultural Extension</v>
      </c>
      <c r="N434" s="1" t="s">
        <v>4210</v>
      </c>
      <c r="O434" s="1" t="s">
        <v>4441</v>
      </c>
      <c r="P434" s="1">
        <v>5739</v>
      </c>
      <c r="Q434" s="1">
        <v>1552572</v>
      </c>
      <c r="R434" s="1">
        <f t="shared" si="31"/>
        <v>35394</v>
      </c>
      <c r="S434" s="4">
        <v>1310038.9583914264</v>
      </c>
      <c r="T434" s="4">
        <v>78810.008661429878</v>
      </c>
      <c r="U434" s="1">
        <f t="shared" si="32"/>
        <v>1517178</v>
      </c>
      <c r="V434" s="4">
        <f t="shared" si="33"/>
        <v>163723.03294714377</v>
      </c>
      <c r="W434" s="1" t="str">
        <f t="shared" si="34"/>
        <v>Favourable</v>
      </c>
    </row>
    <row r="435" spans="1:23" x14ac:dyDescent="0.25">
      <c r="A435" s="1"/>
      <c r="B435" s="1"/>
      <c r="C435" s="1"/>
      <c r="D435" s="1"/>
      <c r="E435" s="1" t="s">
        <v>5091</v>
      </c>
      <c r="F435" s="2">
        <v>44305</v>
      </c>
      <c r="G435" s="3">
        <v>53485</v>
      </c>
      <c r="H435" s="1"/>
      <c r="I435" s="1"/>
      <c r="J435" s="1" t="s">
        <v>5092</v>
      </c>
      <c r="K435" s="2">
        <v>44494</v>
      </c>
      <c r="L435" s="1" t="s">
        <v>4218</v>
      </c>
      <c r="M435" s="1" t="str">
        <f t="shared" si="30"/>
        <v>Infrastructure</v>
      </c>
      <c r="N435" s="1" t="s">
        <v>4205</v>
      </c>
      <c r="O435" s="1" t="s">
        <v>4441</v>
      </c>
      <c r="P435" s="1">
        <v>5592</v>
      </c>
      <c r="Q435" s="1">
        <v>275437</v>
      </c>
      <c r="R435" s="1">
        <f t="shared" si="31"/>
        <v>0</v>
      </c>
      <c r="S435" s="4">
        <v>261173.82172325562</v>
      </c>
      <c r="T435" s="4">
        <v>10321.41983759942</v>
      </c>
      <c r="U435" s="1">
        <f t="shared" si="32"/>
        <v>275437</v>
      </c>
      <c r="V435" s="4">
        <f t="shared" si="33"/>
        <v>3941.7584391449345</v>
      </c>
      <c r="W435" s="1" t="str">
        <f t="shared" si="34"/>
        <v>Favourable</v>
      </c>
    </row>
    <row r="436" spans="1:23" x14ac:dyDescent="0.25">
      <c r="A436" s="1"/>
      <c r="B436" s="1"/>
      <c r="C436" s="1"/>
      <c r="D436" s="1"/>
      <c r="E436" s="1" t="s">
        <v>5093</v>
      </c>
      <c r="F436" s="2">
        <v>44343</v>
      </c>
      <c r="G436" s="3">
        <v>50866</v>
      </c>
      <c r="H436" s="1"/>
      <c r="I436" s="1"/>
      <c r="J436" s="1" t="s">
        <v>5094</v>
      </c>
      <c r="K436" s="2">
        <v>45359</v>
      </c>
      <c r="L436" s="1" t="s">
        <v>4200</v>
      </c>
      <c r="M436" s="1" t="str">
        <f t="shared" si="30"/>
        <v>Social Services</v>
      </c>
      <c r="N436" s="1" t="s">
        <v>4205</v>
      </c>
      <c r="O436" s="1" t="s">
        <v>4270</v>
      </c>
      <c r="P436" s="1">
        <v>7177</v>
      </c>
      <c r="Q436" s="1">
        <v>981410</v>
      </c>
      <c r="R436" s="1">
        <f t="shared" si="31"/>
        <v>34368</v>
      </c>
      <c r="S436" s="4">
        <v>417483.31672847952</v>
      </c>
      <c r="T436" s="4">
        <v>152752.65322024748</v>
      </c>
      <c r="U436" s="1">
        <f t="shared" si="32"/>
        <v>947042</v>
      </c>
      <c r="V436" s="4">
        <f t="shared" si="33"/>
        <v>411174.03005127306</v>
      </c>
      <c r="W436" s="1" t="str">
        <f t="shared" si="34"/>
        <v>Favourable</v>
      </c>
    </row>
    <row r="437" spans="1:23" x14ac:dyDescent="0.25">
      <c r="A437" s="1"/>
      <c r="B437" s="1"/>
      <c r="C437" s="1"/>
      <c r="D437" s="1"/>
      <c r="E437" s="1" t="s">
        <v>4784</v>
      </c>
      <c r="F437" s="2">
        <v>45178</v>
      </c>
      <c r="G437" s="3">
        <v>44176</v>
      </c>
      <c r="H437" s="1"/>
      <c r="I437" s="1"/>
      <c r="J437" s="1" t="s">
        <v>5095</v>
      </c>
      <c r="K437" s="2">
        <v>44163</v>
      </c>
      <c r="L437" s="1" t="s">
        <v>4200</v>
      </c>
      <c r="M437" s="1" t="str">
        <f t="shared" si="30"/>
        <v>Social Services</v>
      </c>
      <c r="N437" s="1" t="s">
        <v>4205</v>
      </c>
      <c r="O437" s="1" t="s">
        <v>4298</v>
      </c>
      <c r="P437" s="1">
        <v>8076</v>
      </c>
      <c r="Q437" s="1">
        <v>1717804</v>
      </c>
      <c r="R437" s="1">
        <f t="shared" si="31"/>
        <v>0</v>
      </c>
      <c r="S437" s="4">
        <v>655175.93048907968</v>
      </c>
      <c r="T437" s="4">
        <v>124012.45687853271</v>
      </c>
      <c r="U437" s="1">
        <f t="shared" si="32"/>
        <v>1717804</v>
      </c>
      <c r="V437" s="4">
        <f t="shared" si="33"/>
        <v>938615.61263238755</v>
      </c>
      <c r="W437" s="1" t="str">
        <f t="shared" si="34"/>
        <v>Favourable</v>
      </c>
    </row>
    <row r="438" spans="1:23" x14ac:dyDescent="0.25">
      <c r="A438" s="1"/>
      <c r="B438" s="1"/>
      <c r="C438" s="1"/>
      <c r="D438" s="1"/>
      <c r="E438" s="1" t="s">
        <v>5096</v>
      </c>
      <c r="F438" s="2">
        <v>44131</v>
      </c>
      <c r="G438" s="3">
        <v>85191</v>
      </c>
      <c r="H438" s="1"/>
      <c r="I438" s="1"/>
      <c r="J438" s="1" t="s">
        <v>4876</v>
      </c>
      <c r="K438" s="2">
        <v>44007</v>
      </c>
      <c r="L438" s="1" t="s">
        <v>4218</v>
      </c>
      <c r="M438" s="1" t="str">
        <f t="shared" si="30"/>
        <v>Infrastructure</v>
      </c>
      <c r="N438" s="1" t="s">
        <v>4222</v>
      </c>
      <c r="O438" s="1" t="s">
        <v>4295</v>
      </c>
      <c r="P438" s="1">
        <v>6353</v>
      </c>
      <c r="Q438" s="1">
        <v>2319243</v>
      </c>
      <c r="R438" s="1">
        <f t="shared" si="31"/>
        <v>14479</v>
      </c>
      <c r="S438" s="4">
        <v>1303024.4666539642</v>
      </c>
      <c r="T438" s="4">
        <v>481625.27983096318</v>
      </c>
      <c r="U438" s="1">
        <f t="shared" si="32"/>
        <v>2304764</v>
      </c>
      <c r="V438" s="4">
        <f t="shared" si="33"/>
        <v>534593.25351507263</v>
      </c>
      <c r="W438" s="1" t="str">
        <f t="shared" si="34"/>
        <v>Favourable</v>
      </c>
    </row>
    <row r="439" spans="1:23" x14ac:dyDescent="0.25">
      <c r="A439" s="1"/>
      <c r="B439" s="1"/>
      <c r="C439" s="1"/>
      <c r="D439" s="1"/>
      <c r="E439" s="1" t="s">
        <v>5097</v>
      </c>
      <c r="F439" s="2">
        <v>45144</v>
      </c>
      <c r="G439" s="3">
        <v>67034</v>
      </c>
      <c r="H439" s="1"/>
      <c r="I439" s="1"/>
      <c r="J439" s="1" t="s">
        <v>5098</v>
      </c>
      <c r="K439" s="2">
        <v>45202</v>
      </c>
      <c r="L439" s="1" t="s">
        <v>4200</v>
      </c>
      <c r="M439" s="1" t="str">
        <f t="shared" si="30"/>
        <v>Social Services</v>
      </c>
      <c r="N439" s="1" t="s">
        <v>4210</v>
      </c>
      <c r="O439" s="1" t="s">
        <v>4330</v>
      </c>
      <c r="P439" s="1">
        <v>7712</v>
      </c>
      <c r="Q439" s="1">
        <v>406513</v>
      </c>
      <c r="R439" s="1">
        <f t="shared" si="31"/>
        <v>42480</v>
      </c>
      <c r="S439" s="4">
        <v>325497.76501690119</v>
      </c>
      <c r="T439" s="4">
        <v>82033.831133493091</v>
      </c>
      <c r="U439" s="1">
        <f t="shared" si="32"/>
        <v>364033</v>
      </c>
      <c r="V439" s="4">
        <f t="shared" si="33"/>
        <v>-1018.5961503942963</v>
      </c>
      <c r="W439" s="1" t="str">
        <f t="shared" si="34"/>
        <v>Adverse</v>
      </c>
    </row>
    <row r="440" spans="1:23" x14ac:dyDescent="0.25">
      <c r="A440" s="1"/>
      <c r="B440" s="1"/>
      <c r="C440" s="1"/>
      <c r="D440" s="1"/>
      <c r="E440" s="1" t="s">
        <v>5099</v>
      </c>
      <c r="F440" s="2">
        <v>45417</v>
      </c>
      <c r="G440" s="3">
        <v>52824</v>
      </c>
      <c r="H440" s="1"/>
      <c r="I440" s="1"/>
      <c r="J440" s="1" t="s">
        <v>5100</v>
      </c>
      <c r="K440" s="2">
        <v>43885</v>
      </c>
      <c r="L440" s="1" t="s">
        <v>4218</v>
      </c>
      <c r="M440" s="1" t="str">
        <f t="shared" si="30"/>
        <v>Infrastructure</v>
      </c>
      <c r="N440" s="1" t="s">
        <v>4205</v>
      </c>
      <c r="O440" s="1" t="s">
        <v>4438</v>
      </c>
      <c r="P440" s="1">
        <v>8205</v>
      </c>
      <c r="Q440" s="1">
        <v>935617</v>
      </c>
      <c r="R440" s="1">
        <f t="shared" si="31"/>
        <v>29532</v>
      </c>
      <c r="S440" s="4">
        <v>379238.45273052331</v>
      </c>
      <c r="T440" s="4">
        <v>183314.77651429561</v>
      </c>
      <c r="U440" s="1">
        <f t="shared" si="32"/>
        <v>906085</v>
      </c>
      <c r="V440" s="4">
        <f t="shared" si="33"/>
        <v>373063.77075518109</v>
      </c>
      <c r="W440" s="1" t="str">
        <f t="shared" si="34"/>
        <v>Favourable</v>
      </c>
    </row>
    <row r="441" spans="1:23" x14ac:dyDescent="0.25">
      <c r="A441" s="1"/>
      <c r="B441" s="1"/>
      <c r="C441" s="1"/>
      <c r="D441" s="1"/>
      <c r="E441" s="1" t="s">
        <v>5101</v>
      </c>
      <c r="F441" s="2">
        <v>44723</v>
      </c>
      <c r="G441" s="3">
        <v>67137</v>
      </c>
      <c r="H441" s="1"/>
      <c r="I441" s="1"/>
      <c r="J441" s="1" t="s">
        <v>5102</v>
      </c>
      <c r="K441" s="2">
        <v>44138</v>
      </c>
      <c r="L441" s="1" t="s">
        <v>4216</v>
      </c>
      <c r="M441" s="1" t="str">
        <f t="shared" si="30"/>
        <v>Agricultural Extension</v>
      </c>
      <c r="N441" s="1" t="s">
        <v>4222</v>
      </c>
      <c r="O441" s="1" t="s">
        <v>4217</v>
      </c>
      <c r="P441" s="1">
        <v>6692</v>
      </c>
      <c r="Q441" s="1">
        <v>1611954</v>
      </c>
      <c r="R441" s="1">
        <f t="shared" si="31"/>
        <v>43184</v>
      </c>
      <c r="S441" s="4">
        <v>203485.92505952317</v>
      </c>
      <c r="T441" s="4">
        <v>431826.57815886178</v>
      </c>
      <c r="U441" s="1">
        <f t="shared" si="32"/>
        <v>1568770</v>
      </c>
      <c r="V441" s="4">
        <f t="shared" si="33"/>
        <v>976641.49678161507</v>
      </c>
      <c r="W441" s="1" t="str">
        <f t="shared" si="34"/>
        <v>Favourable</v>
      </c>
    </row>
    <row r="442" spans="1:23" x14ac:dyDescent="0.25">
      <c r="A442" s="1"/>
      <c r="B442" s="1"/>
      <c r="C442" s="1"/>
      <c r="D442" s="1"/>
      <c r="E442" s="1" t="s">
        <v>5103</v>
      </c>
      <c r="F442" s="2">
        <v>44101</v>
      </c>
      <c r="G442" s="3">
        <v>34026</v>
      </c>
      <c r="H442" s="1"/>
      <c r="I442" s="1"/>
      <c r="J442" s="1" t="s">
        <v>5104</v>
      </c>
      <c r="K442" s="2">
        <v>44720</v>
      </c>
      <c r="L442" s="1" t="s">
        <v>4200</v>
      </c>
      <c r="M442" s="1" t="str">
        <f t="shared" si="30"/>
        <v>Social Services</v>
      </c>
      <c r="N442" s="1" t="s">
        <v>4222</v>
      </c>
      <c r="O442" s="1" t="s">
        <v>4259</v>
      </c>
      <c r="P442" s="1">
        <v>8461</v>
      </c>
      <c r="Q442" s="1">
        <v>550044</v>
      </c>
      <c r="R442" s="1">
        <f t="shared" si="31"/>
        <v>0</v>
      </c>
      <c r="S442" s="4">
        <v>213292.42802122934</v>
      </c>
      <c r="T442" s="4">
        <v>10304.301126680361</v>
      </c>
      <c r="U442" s="1">
        <f t="shared" si="32"/>
        <v>550044</v>
      </c>
      <c r="V442" s="4">
        <f t="shared" si="33"/>
        <v>326447.27085209033</v>
      </c>
      <c r="W442" s="1" t="str">
        <f t="shared" si="34"/>
        <v>Favourable</v>
      </c>
    </row>
    <row r="443" spans="1:23" x14ac:dyDescent="0.25">
      <c r="A443" s="1"/>
      <c r="B443" s="1"/>
      <c r="C443" s="1"/>
      <c r="D443" s="1"/>
      <c r="E443" s="1" t="s">
        <v>5105</v>
      </c>
      <c r="F443" s="2">
        <v>44134</v>
      </c>
      <c r="G443" s="3">
        <v>85202</v>
      </c>
      <c r="H443" s="1"/>
      <c r="I443" s="1"/>
      <c r="J443" s="1" t="s">
        <v>5106</v>
      </c>
      <c r="K443" s="2">
        <v>44510</v>
      </c>
      <c r="L443" s="1" t="s">
        <v>4216</v>
      </c>
      <c r="M443" s="1" t="str">
        <f t="shared" si="30"/>
        <v>Agricultural Extension</v>
      </c>
      <c r="N443" s="1" t="s">
        <v>4222</v>
      </c>
      <c r="O443" s="1" t="s">
        <v>4301</v>
      </c>
      <c r="P443" s="1">
        <v>8255</v>
      </c>
      <c r="Q443" s="1">
        <v>1317770</v>
      </c>
      <c r="R443" s="1">
        <f t="shared" si="31"/>
        <v>43778</v>
      </c>
      <c r="S443" s="4">
        <v>799446.77736659732</v>
      </c>
      <c r="T443" s="4">
        <v>88099.463612998909</v>
      </c>
      <c r="U443" s="1">
        <f t="shared" si="32"/>
        <v>1273992</v>
      </c>
      <c r="V443" s="4">
        <f t="shared" si="33"/>
        <v>430223.75902040373</v>
      </c>
      <c r="W443" s="1" t="str">
        <f t="shared" si="34"/>
        <v>Favourable</v>
      </c>
    </row>
    <row r="444" spans="1:23" x14ac:dyDescent="0.25">
      <c r="A444" s="1"/>
      <c r="B444" s="1"/>
      <c r="C444" s="1"/>
      <c r="D444" s="1"/>
      <c r="E444" s="1" t="s">
        <v>5107</v>
      </c>
      <c r="F444" s="2">
        <v>45293</v>
      </c>
      <c r="G444" s="3">
        <v>55369</v>
      </c>
      <c r="H444" s="1"/>
      <c r="I444" s="1"/>
      <c r="J444" s="1" t="s">
        <v>5108</v>
      </c>
      <c r="K444" s="2">
        <v>44186</v>
      </c>
      <c r="L444" s="1" t="s">
        <v>4212</v>
      </c>
      <c r="M444" s="1" t="str">
        <f t="shared" si="30"/>
        <v>Agricultural Extension</v>
      </c>
      <c r="N444" s="1" t="s">
        <v>4205</v>
      </c>
      <c r="O444" s="1" t="s">
        <v>4223</v>
      </c>
      <c r="P444" s="1">
        <v>7118</v>
      </c>
      <c r="Q444" s="1">
        <v>484319</v>
      </c>
      <c r="R444" s="1">
        <f t="shared" si="31"/>
        <v>0</v>
      </c>
      <c r="S444" s="4">
        <v>183476.30424514564</v>
      </c>
      <c r="T444" s="4">
        <v>103239.02008459919</v>
      </c>
      <c r="U444" s="1">
        <f t="shared" si="32"/>
        <v>484319</v>
      </c>
      <c r="V444" s="4">
        <f t="shared" si="33"/>
        <v>197603.67567025515</v>
      </c>
      <c r="W444" s="1" t="str">
        <f t="shared" si="34"/>
        <v>Favourable</v>
      </c>
    </row>
    <row r="445" spans="1:23" x14ac:dyDescent="0.25">
      <c r="A445" s="1"/>
      <c r="B445" s="1"/>
      <c r="C445" s="1"/>
      <c r="D445" s="1"/>
      <c r="E445" s="1" t="s">
        <v>5109</v>
      </c>
      <c r="F445" s="2">
        <v>44354</v>
      </c>
      <c r="G445" s="3">
        <v>37006</v>
      </c>
      <c r="H445" s="1"/>
      <c r="I445" s="1"/>
      <c r="J445" s="1" t="s">
        <v>5110</v>
      </c>
      <c r="K445" s="2">
        <v>44962</v>
      </c>
      <c r="L445" s="1" t="s">
        <v>4212</v>
      </c>
      <c r="M445" s="1" t="str">
        <f t="shared" si="30"/>
        <v>Agricultural Extension</v>
      </c>
      <c r="N445" s="1" t="s">
        <v>4222</v>
      </c>
      <c r="O445" s="1" t="s">
        <v>4330</v>
      </c>
      <c r="P445" s="1">
        <v>7471</v>
      </c>
      <c r="Q445" s="1">
        <v>978059</v>
      </c>
      <c r="R445" s="1">
        <f t="shared" si="31"/>
        <v>89517</v>
      </c>
      <c r="S445" s="4">
        <v>370587.75850091316</v>
      </c>
      <c r="T445" s="4">
        <v>212044.75752343677</v>
      </c>
      <c r="U445" s="1">
        <f t="shared" si="32"/>
        <v>888542</v>
      </c>
      <c r="V445" s="4">
        <f t="shared" si="33"/>
        <v>395426.48397565004</v>
      </c>
      <c r="W445" s="1" t="str">
        <f t="shared" si="34"/>
        <v>Favourable</v>
      </c>
    </row>
    <row r="446" spans="1:23" x14ac:dyDescent="0.25">
      <c r="A446" s="1"/>
      <c r="B446" s="1"/>
      <c r="C446" s="1"/>
      <c r="D446" s="1"/>
      <c r="E446" s="1" t="s">
        <v>5111</v>
      </c>
      <c r="F446" s="2">
        <v>44719</v>
      </c>
      <c r="G446" s="3">
        <v>64534</v>
      </c>
      <c r="H446" s="1"/>
      <c r="I446" s="1"/>
      <c r="J446" s="1" t="s">
        <v>5112</v>
      </c>
      <c r="K446" s="2">
        <v>44649</v>
      </c>
      <c r="L446" s="1" t="s">
        <v>4218</v>
      </c>
      <c r="M446" s="1" t="str">
        <f t="shared" si="30"/>
        <v>Infrastructure</v>
      </c>
      <c r="N446" s="1" t="s">
        <v>4205</v>
      </c>
      <c r="O446" s="1" t="s">
        <v>4241</v>
      </c>
      <c r="P446" s="1">
        <v>6542</v>
      </c>
      <c r="Q446" s="1">
        <v>1778015</v>
      </c>
      <c r="R446" s="1">
        <f t="shared" si="31"/>
        <v>24626</v>
      </c>
      <c r="S446" s="4">
        <v>732185.78238199081</v>
      </c>
      <c r="T446" s="4">
        <v>543945.0019678463</v>
      </c>
      <c r="U446" s="1">
        <f t="shared" si="32"/>
        <v>1753389</v>
      </c>
      <c r="V446" s="4">
        <f t="shared" si="33"/>
        <v>501884.21565016289</v>
      </c>
      <c r="W446" s="1" t="str">
        <f t="shared" si="34"/>
        <v>Favourable</v>
      </c>
    </row>
    <row r="447" spans="1:23" x14ac:dyDescent="0.25">
      <c r="A447" s="1"/>
      <c r="B447" s="1"/>
      <c r="C447" s="1"/>
      <c r="D447" s="1"/>
      <c r="E447" s="1" t="s">
        <v>5113</v>
      </c>
      <c r="F447" s="2">
        <v>44908</v>
      </c>
      <c r="G447" s="3">
        <v>50788</v>
      </c>
      <c r="H447" s="1"/>
      <c r="I447" s="1"/>
      <c r="J447" s="1" t="s">
        <v>5114</v>
      </c>
      <c r="K447" s="2">
        <v>44710</v>
      </c>
      <c r="L447" s="1" t="s">
        <v>4212</v>
      </c>
      <c r="M447" s="1" t="str">
        <f t="shared" si="30"/>
        <v>Agricultural Extension</v>
      </c>
      <c r="N447" s="1" t="s">
        <v>4222</v>
      </c>
      <c r="O447" s="1" t="s">
        <v>4259</v>
      </c>
      <c r="P447" s="1">
        <v>8784</v>
      </c>
      <c r="Q447" s="1">
        <v>1010952</v>
      </c>
      <c r="R447" s="1">
        <f t="shared" si="31"/>
        <v>37959</v>
      </c>
      <c r="S447" s="4">
        <v>322127.51431276143</v>
      </c>
      <c r="T447" s="4">
        <v>24597.089312234748</v>
      </c>
      <c r="U447" s="1">
        <f t="shared" si="32"/>
        <v>972993</v>
      </c>
      <c r="V447" s="4">
        <f t="shared" si="33"/>
        <v>664227.39637500385</v>
      </c>
      <c r="W447" s="1" t="str">
        <f t="shared" si="34"/>
        <v>Favourable</v>
      </c>
    </row>
    <row r="448" spans="1:23" x14ac:dyDescent="0.25">
      <c r="A448" s="1"/>
      <c r="B448" s="1"/>
      <c r="C448" s="1"/>
      <c r="D448" s="1"/>
      <c r="E448" s="1" t="s">
        <v>5115</v>
      </c>
      <c r="F448" s="2">
        <v>44746</v>
      </c>
      <c r="G448" s="3">
        <v>72212</v>
      </c>
      <c r="H448" s="1"/>
      <c r="I448" s="1"/>
      <c r="J448" s="1" t="s">
        <v>5116</v>
      </c>
      <c r="K448" s="2">
        <v>44952</v>
      </c>
      <c r="L448" s="1" t="s">
        <v>4212</v>
      </c>
      <c r="M448" s="1" t="str">
        <f t="shared" si="30"/>
        <v>Agricultural Extension</v>
      </c>
      <c r="N448" s="1" t="s">
        <v>4210</v>
      </c>
      <c r="O448" s="1" t="s">
        <v>4338</v>
      </c>
      <c r="P448" s="1">
        <v>6864</v>
      </c>
      <c r="Q448" s="1">
        <v>2477586</v>
      </c>
      <c r="R448" s="1">
        <f t="shared" si="31"/>
        <v>54308</v>
      </c>
      <c r="S448" s="4">
        <v>113211.77901436134</v>
      </c>
      <c r="T448" s="4">
        <v>225775.75320519181</v>
      </c>
      <c r="U448" s="1">
        <f t="shared" si="32"/>
        <v>2423278</v>
      </c>
      <c r="V448" s="4">
        <f t="shared" si="33"/>
        <v>2138598.4677804466</v>
      </c>
      <c r="W448" s="1" t="str">
        <f t="shared" si="34"/>
        <v>Favourable</v>
      </c>
    </row>
    <row r="449" spans="1:23" x14ac:dyDescent="0.25">
      <c r="A449" s="1"/>
      <c r="B449" s="1"/>
      <c r="C449" s="1"/>
      <c r="D449" s="1"/>
      <c r="E449" s="1" t="s">
        <v>5117</v>
      </c>
      <c r="F449" s="2">
        <v>45282</v>
      </c>
      <c r="G449" s="3">
        <v>84891</v>
      </c>
      <c r="H449" s="1"/>
      <c r="I449" s="1"/>
      <c r="J449" s="1" t="s">
        <v>4343</v>
      </c>
      <c r="K449" s="2">
        <v>45361</v>
      </c>
      <c r="L449" s="1" t="s">
        <v>4200</v>
      </c>
      <c r="M449" s="1" t="str">
        <f t="shared" si="30"/>
        <v>Social Services</v>
      </c>
      <c r="N449" s="1" t="s">
        <v>4210</v>
      </c>
      <c r="O449" s="1" t="s">
        <v>4217</v>
      </c>
      <c r="P449" s="1">
        <v>7572</v>
      </c>
      <c r="Q449" s="1">
        <v>1685304</v>
      </c>
      <c r="R449" s="1">
        <f t="shared" si="31"/>
        <v>14021</v>
      </c>
      <c r="S449" s="4">
        <v>741227.86864397768</v>
      </c>
      <c r="T449" s="4">
        <v>119630.32772542549</v>
      </c>
      <c r="U449" s="1">
        <f t="shared" si="32"/>
        <v>1671283</v>
      </c>
      <c r="V449" s="4">
        <f t="shared" si="33"/>
        <v>824445.80363059684</v>
      </c>
      <c r="W449" s="1" t="str">
        <f t="shared" si="34"/>
        <v>Favourable</v>
      </c>
    </row>
    <row r="450" spans="1:23" x14ac:dyDescent="0.25">
      <c r="A450" s="1"/>
      <c r="B450" s="1"/>
      <c r="C450" s="1"/>
      <c r="D450" s="1"/>
      <c r="E450" s="1" t="s">
        <v>5118</v>
      </c>
      <c r="F450" s="2">
        <v>44357</v>
      </c>
      <c r="G450" s="3">
        <v>57487</v>
      </c>
      <c r="H450" s="1"/>
      <c r="I450" s="1"/>
      <c r="J450" s="1" t="s">
        <v>5119</v>
      </c>
      <c r="K450" s="2">
        <v>44633</v>
      </c>
      <c r="L450" s="1" t="s">
        <v>4204</v>
      </c>
      <c r="M450" s="1" t="str">
        <f t="shared" si="30"/>
        <v>Education</v>
      </c>
      <c r="N450" s="1" t="s">
        <v>4222</v>
      </c>
      <c r="O450" s="1" t="s">
        <v>4292</v>
      </c>
      <c r="P450" s="1">
        <v>9230</v>
      </c>
      <c r="Q450" s="1">
        <v>1166506</v>
      </c>
      <c r="R450" s="1">
        <f t="shared" si="31"/>
        <v>0</v>
      </c>
      <c r="S450" s="4">
        <v>1155067.4442849713</v>
      </c>
      <c r="T450" s="4">
        <v>207385.71077255823</v>
      </c>
      <c r="U450" s="1">
        <f t="shared" si="32"/>
        <v>1166506</v>
      </c>
      <c r="V450" s="4">
        <f t="shared" si="33"/>
        <v>-195947.15505752945</v>
      </c>
      <c r="W450" s="1" t="str">
        <f t="shared" si="34"/>
        <v>Adverse</v>
      </c>
    </row>
    <row r="451" spans="1:23" x14ac:dyDescent="0.25">
      <c r="A451" s="1"/>
      <c r="B451" s="1"/>
      <c r="C451" s="1"/>
      <c r="D451" s="1"/>
      <c r="E451" s="1" t="s">
        <v>5120</v>
      </c>
      <c r="F451" s="2">
        <v>44999</v>
      </c>
      <c r="G451" s="3">
        <v>81803</v>
      </c>
      <c r="H451" s="1"/>
      <c r="I451" s="1"/>
      <c r="J451" s="1" t="s">
        <v>5121</v>
      </c>
      <c r="K451" s="2">
        <v>44386</v>
      </c>
      <c r="L451" s="1" t="s">
        <v>4200</v>
      </c>
      <c r="M451" s="1" t="str">
        <f t="shared" ref="M451:M514" si="35">INDEX($A:$B,MATCH($L451,$A:$A,0),2)</f>
        <v>Social Services</v>
      </c>
      <c r="N451" s="1" t="s">
        <v>4222</v>
      </c>
      <c r="O451" s="1" t="s">
        <v>4338</v>
      </c>
      <c r="P451" s="1">
        <v>7139</v>
      </c>
      <c r="Q451" s="1">
        <v>745847</v>
      </c>
      <c r="R451" s="1">
        <f t="shared" ref="R451:R514" si="36">_xlfn.XLOOKUP($J451,$E:$E,$G:$G,0,0,1)</f>
        <v>55165</v>
      </c>
      <c r="S451" s="4">
        <v>426407.19941751764</v>
      </c>
      <c r="T451" s="4">
        <v>103493.88455439486</v>
      </c>
      <c r="U451" s="1">
        <f t="shared" ref="U451:U514" si="37">Q451-R451</f>
        <v>690682</v>
      </c>
      <c r="V451" s="4">
        <f t="shared" ref="V451:V514" si="38">Q451-(S451+T451)</f>
        <v>215945.91602808749</v>
      </c>
      <c r="W451" s="1" t="str">
        <f t="shared" ref="W451:W514" si="39">IF(V451&gt;=0,"Favourable","Adverse")</f>
        <v>Favourable</v>
      </c>
    </row>
    <row r="452" spans="1:23" x14ac:dyDescent="0.25">
      <c r="A452" s="1"/>
      <c r="B452" s="1"/>
      <c r="C452" s="1"/>
      <c r="D452" s="1"/>
      <c r="E452" s="1" t="s">
        <v>5122</v>
      </c>
      <c r="F452" s="2">
        <v>45270</v>
      </c>
      <c r="G452" s="3">
        <v>35708</v>
      </c>
      <c r="H452" s="1"/>
      <c r="I452" s="1"/>
      <c r="J452" s="1" t="s">
        <v>5123</v>
      </c>
      <c r="K452" s="2">
        <v>44021</v>
      </c>
      <c r="L452" s="1" t="s">
        <v>4216</v>
      </c>
      <c r="M452" s="1" t="str">
        <f t="shared" si="35"/>
        <v>Agricultural Extension</v>
      </c>
      <c r="N452" s="1" t="s">
        <v>4210</v>
      </c>
      <c r="O452" s="1" t="s">
        <v>4259</v>
      </c>
      <c r="P452" s="1">
        <v>9230</v>
      </c>
      <c r="Q452" s="1">
        <v>870721</v>
      </c>
      <c r="R452" s="1">
        <f t="shared" si="36"/>
        <v>0</v>
      </c>
      <c r="S452" s="4">
        <v>762468.53680678364</v>
      </c>
      <c r="T452" s="4">
        <v>75270.831126970268</v>
      </c>
      <c r="U452" s="1">
        <f t="shared" si="37"/>
        <v>870721</v>
      </c>
      <c r="V452" s="4">
        <f t="shared" si="38"/>
        <v>32981.632066246122</v>
      </c>
      <c r="W452" s="1" t="str">
        <f t="shared" si="39"/>
        <v>Favourable</v>
      </c>
    </row>
    <row r="453" spans="1:23" x14ac:dyDescent="0.25">
      <c r="A453" s="1"/>
      <c r="B453" s="1"/>
      <c r="C453" s="1"/>
      <c r="D453" s="1"/>
      <c r="E453" s="1" t="s">
        <v>5124</v>
      </c>
      <c r="F453" s="2">
        <v>44171</v>
      </c>
      <c r="G453" s="3">
        <v>89295</v>
      </c>
      <c r="H453" s="1"/>
      <c r="I453" s="1"/>
      <c r="J453" s="1" t="s">
        <v>5125</v>
      </c>
      <c r="K453" s="2">
        <v>44671</v>
      </c>
      <c r="L453" s="1" t="s">
        <v>4212</v>
      </c>
      <c r="M453" s="1" t="str">
        <f t="shared" si="35"/>
        <v>Agricultural Extension</v>
      </c>
      <c r="N453" s="1" t="s">
        <v>4205</v>
      </c>
      <c r="O453" s="1" t="s">
        <v>4276</v>
      </c>
      <c r="P453" s="1">
        <v>6282</v>
      </c>
      <c r="Q453" s="1">
        <v>1034465</v>
      </c>
      <c r="R453" s="1">
        <f t="shared" si="36"/>
        <v>48027</v>
      </c>
      <c r="S453" s="4">
        <v>620050.61010082066</v>
      </c>
      <c r="T453" s="4">
        <v>200999.4441885417</v>
      </c>
      <c r="U453" s="1">
        <f t="shared" si="37"/>
        <v>986438</v>
      </c>
      <c r="V453" s="4">
        <f t="shared" si="38"/>
        <v>213414.94571063761</v>
      </c>
      <c r="W453" s="1" t="str">
        <f t="shared" si="39"/>
        <v>Favourable</v>
      </c>
    </row>
    <row r="454" spans="1:23" x14ac:dyDescent="0.25">
      <c r="A454" s="1"/>
      <c r="B454" s="1"/>
      <c r="C454" s="1"/>
      <c r="D454" s="1"/>
      <c r="E454" s="1" t="s">
        <v>5126</v>
      </c>
      <c r="F454" s="2">
        <v>44482</v>
      </c>
      <c r="G454" s="3">
        <v>98151</v>
      </c>
      <c r="H454" s="1"/>
      <c r="I454" s="1"/>
      <c r="J454" s="1" t="s">
        <v>5127</v>
      </c>
      <c r="K454" s="2">
        <v>44844</v>
      </c>
      <c r="L454" s="1" t="s">
        <v>4212</v>
      </c>
      <c r="M454" s="1" t="str">
        <f t="shared" si="35"/>
        <v>Agricultural Extension</v>
      </c>
      <c r="N454" s="1" t="s">
        <v>4205</v>
      </c>
      <c r="O454" s="1" t="s">
        <v>4253</v>
      </c>
      <c r="P454" s="1">
        <v>8205</v>
      </c>
      <c r="Q454" s="1">
        <v>582385</v>
      </c>
      <c r="R454" s="1">
        <f t="shared" si="36"/>
        <v>47454</v>
      </c>
      <c r="S454" s="4">
        <v>125232.1788076941</v>
      </c>
      <c r="T454" s="4">
        <v>4110.5502323819355</v>
      </c>
      <c r="U454" s="1">
        <f t="shared" si="37"/>
        <v>534931</v>
      </c>
      <c r="V454" s="4">
        <f t="shared" si="38"/>
        <v>453042.27095992398</v>
      </c>
      <c r="W454" s="1" t="str">
        <f t="shared" si="39"/>
        <v>Favourable</v>
      </c>
    </row>
    <row r="455" spans="1:23" x14ac:dyDescent="0.25">
      <c r="A455" s="1"/>
      <c r="B455" s="1"/>
      <c r="C455" s="1"/>
      <c r="D455" s="1"/>
      <c r="E455" s="1" t="s">
        <v>5128</v>
      </c>
      <c r="F455" s="2">
        <v>44568</v>
      </c>
      <c r="G455" s="3">
        <v>11925</v>
      </c>
      <c r="H455" s="1"/>
      <c r="I455" s="1"/>
      <c r="J455" s="1" t="s">
        <v>5129</v>
      </c>
      <c r="K455" s="2">
        <v>44932</v>
      </c>
      <c r="L455" s="1" t="s">
        <v>4212</v>
      </c>
      <c r="M455" s="1" t="str">
        <f t="shared" si="35"/>
        <v>Agricultural Extension</v>
      </c>
      <c r="N455" s="1" t="s">
        <v>4210</v>
      </c>
      <c r="O455" s="1" t="s">
        <v>4241</v>
      </c>
      <c r="P455" s="1">
        <v>6361</v>
      </c>
      <c r="Q455" s="1">
        <v>2174963</v>
      </c>
      <c r="R455" s="1">
        <f t="shared" si="36"/>
        <v>59030</v>
      </c>
      <c r="S455" s="4">
        <v>940210.37437219371</v>
      </c>
      <c r="T455" s="4">
        <v>219271.06994652635</v>
      </c>
      <c r="U455" s="1">
        <f t="shared" si="37"/>
        <v>2115933</v>
      </c>
      <c r="V455" s="4">
        <f t="shared" si="38"/>
        <v>1015481.5556812799</v>
      </c>
      <c r="W455" s="1" t="str">
        <f t="shared" si="39"/>
        <v>Favourable</v>
      </c>
    </row>
    <row r="456" spans="1:23" x14ac:dyDescent="0.25">
      <c r="A456" s="1"/>
      <c r="B456" s="1"/>
      <c r="C456" s="1"/>
      <c r="D456" s="1"/>
      <c r="E456" s="1" t="s">
        <v>5130</v>
      </c>
      <c r="F456" s="2">
        <v>44500</v>
      </c>
      <c r="G456" s="3">
        <v>74993</v>
      </c>
      <c r="H456" s="1"/>
      <c r="I456" s="1"/>
      <c r="J456" s="1" t="s">
        <v>5131</v>
      </c>
      <c r="K456" s="2">
        <v>45117</v>
      </c>
      <c r="L456" s="1" t="s">
        <v>4212</v>
      </c>
      <c r="M456" s="1" t="str">
        <f t="shared" si="35"/>
        <v>Agricultural Extension</v>
      </c>
      <c r="N456" s="1" t="s">
        <v>4205</v>
      </c>
      <c r="O456" s="1" t="s">
        <v>4253</v>
      </c>
      <c r="P456" s="1">
        <v>8402</v>
      </c>
      <c r="Q456" s="1">
        <v>1047305</v>
      </c>
      <c r="R456" s="1">
        <f t="shared" si="36"/>
        <v>54161</v>
      </c>
      <c r="S456" s="4">
        <v>1001348.0418443743</v>
      </c>
      <c r="T456" s="4">
        <v>116895.1401619197</v>
      </c>
      <c r="U456" s="1">
        <f t="shared" si="37"/>
        <v>993144</v>
      </c>
      <c r="V456" s="4">
        <f t="shared" si="38"/>
        <v>-70938.182006293908</v>
      </c>
      <c r="W456" s="1" t="str">
        <f t="shared" si="39"/>
        <v>Adverse</v>
      </c>
    </row>
    <row r="457" spans="1:23" x14ac:dyDescent="0.25">
      <c r="A457" s="1"/>
      <c r="B457" s="1"/>
      <c r="C457" s="1"/>
      <c r="D457" s="1"/>
      <c r="E457" s="1" t="s">
        <v>5132</v>
      </c>
      <c r="F457" s="2">
        <v>44178</v>
      </c>
      <c r="G457" s="3">
        <v>99116</v>
      </c>
      <c r="H457" s="1"/>
      <c r="I457" s="1"/>
      <c r="J457" s="1" t="s">
        <v>5133</v>
      </c>
      <c r="K457" s="2">
        <v>44731</v>
      </c>
      <c r="L457" s="1" t="s">
        <v>4216</v>
      </c>
      <c r="M457" s="1" t="str">
        <f t="shared" si="35"/>
        <v>Agricultural Extension</v>
      </c>
      <c r="N457" s="1" t="s">
        <v>4222</v>
      </c>
      <c r="O457" s="1" t="s">
        <v>4345</v>
      </c>
      <c r="P457" s="1">
        <v>7452</v>
      </c>
      <c r="Q457" s="1">
        <v>1996720</v>
      </c>
      <c r="R457" s="1">
        <f t="shared" si="36"/>
        <v>22295</v>
      </c>
      <c r="S457" s="4">
        <v>565234.81950325321</v>
      </c>
      <c r="T457" s="4">
        <v>222902.98131425501</v>
      </c>
      <c r="U457" s="1">
        <f t="shared" si="37"/>
        <v>1974425</v>
      </c>
      <c r="V457" s="4">
        <f t="shared" si="38"/>
        <v>1208582.1991824917</v>
      </c>
      <c r="W457" s="1" t="str">
        <f t="shared" si="39"/>
        <v>Favourable</v>
      </c>
    </row>
    <row r="458" spans="1:23" x14ac:dyDescent="0.25">
      <c r="A458" s="1"/>
      <c r="B458" s="1"/>
      <c r="C458" s="1"/>
      <c r="D458" s="1"/>
      <c r="E458" s="1" t="s">
        <v>5134</v>
      </c>
      <c r="F458" s="2">
        <v>44444</v>
      </c>
      <c r="G458" s="3">
        <v>59455</v>
      </c>
      <c r="H458" s="1"/>
      <c r="I458" s="1"/>
      <c r="J458" s="1" t="s">
        <v>5135</v>
      </c>
      <c r="K458" s="2">
        <v>44094</v>
      </c>
      <c r="L458" s="1" t="s">
        <v>4216</v>
      </c>
      <c r="M458" s="1" t="str">
        <f t="shared" si="35"/>
        <v>Agricultural Extension</v>
      </c>
      <c r="N458" s="1" t="s">
        <v>4205</v>
      </c>
      <c r="O458" s="1" t="s">
        <v>4345</v>
      </c>
      <c r="P458" s="1">
        <v>5720</v>
      </c>
      <c r="Q458" s="1">
        <v>865325</v>
      </c>
      <c r="R458" s="1">
        <f t="shared" si="36"/>
        <v>74296</v>
      </c>
      <c r="S458" s="4">
        <v>568291.03027918935</v>
      </c>
      <c r="T458" s="4">
        <v>187481.62621957576</v>
      </c>
      <c r="U458" s="1">
        <f t="shared" si="37"/>
        <v>791029</v>
      </c>
      <c r="V458" s="4">
        <f t="shared" si="38"/>
        <v>109552.34350123489</v>
      </c>
      <c r="W458" s="1" t="str">
        <f t="shared" si="39"/>
        <v>Favourable</v>
      </c>
    </row>
    <row r="459" spans="1:23" x14ac:dyDescent="0.25">
      <c r="A459" s="1"/>
      <c r="B459" s="1"/>
      <c r="C459" s="1"/>
      <c r="D459" s="1"/>
      <c r="E459" s="1" t="s">
        <v>5136</v>
      </c>
      <c r="F459" s="2">
        <v>44423</v>
      </c>
      <c r="G459" s="3">
        <v>62292</v>
      </c>
      <c r="H459" s="1"/>
      <c r="I459" s="1"/>
      <c r="J459" s="1" t="s">
        <v>5137</v>
      </c>
      <c r="K459" s="2">
        <v>44106</v>
      </c>
      <c r="L459" s="1" t="s">
        <v>4200</v>
      </c>
      <c r="M459" s="1" t="str">
        <f t="shared" si="35"/>
        <v>Social Services</v>
      </c>
      <c r="N459" s="1" t="s">
        <v>4222</v>
      </c>
      <c r="O459" s="1" t="s">
        <v>4259</v>
      </c>
      <c r="P459" s="1">
        <v>9044</v>
      </c>
      <c r="Q459" s="1">
        <v>394312</v>
      </c>
      <c r="R459" s="1">
        <f t="shared" si="36"/>
        <v>58098</v>
      </c>
      <c r="S459" s="4">
        <v>114027.71807463106</v>
      </c>
      <c r="T459" s="4">
        <v>107972.50746639376</v>
      </c>
      <c r="U459" s="1">
        <f t="shared" si="37"/>
        <v>336214</v>
      </c>
      <c r="V459" s="4">
        <f t="shared" si="38"/>
        <v>172311.77445897518</v>
      </c>
      <c r="W459" s="1" t="str">
        <f t="shared" si="39"/>
        <v>Favourable</v>
      </c>
    </row>
    <row r="460" spans="1:23" x14ac:dyDescent="0.25">
      <c r="A460" s="1"/>
      <c r="B460" s="1"/>
      <c r="C460" s="1"/>
      <c r="D460" s="1"/>
      <c r="E460" s="1" t="s">
        <v>5138</v>
      </c>
      <c r="F460" s="2">
        <v>44235</v>
      </c>
      <c r="G460" s="3">
        <v>27446</v>
      </c>
      <c r="H460" s="1"/>
      <c r="I460" s="1"/>
      <c r="J460" s="1" t="s">
        <v>5139</v>
      </c>
      <c r="K460" s="2">
        <v>45397</v>
      </c>
      <c r="L460" s="1" t="s">
        <v>4218</v>
      </c>
      <c r="M460" s="1" t="str">
        <f t="shared" si="35"/>
        <v>Infrastructure</v>
      </c>
      <c r="N460" s="1" t="s">
        <v>4210</v>
      </c>
      <c r="O460" s="1" t="s">
        <v>4361</v>
      </c>
      <c r="P460" s="1">
        <v>8777</v>
      </c>
      <c r="Q460" s="1">
        <v>675856</v>
      </c>
      <c r="R460" s="1">
        <f t="shared" si="36"/>
        <v>20733</v>
      </c>
      <c r="S460" s="4">
        <v>505656.11718188273</v>
      </c>
      <c r="T460" s="4">
        <v>1775.4569676227254</v>
      </c>
      <c r="U460" s="1">
        <f t="shared" si="37"/>
        <v>655123</v>
      </c>
      <c r="V460" s="4">
        <f t="shared" si="38"/>
        <v>168424.42585049453</v>
      </c>
      <c r="W460" s="1" t="str">
        <f t="shared" si="39"/>
        <v>Favourable</v>
      </c>
    </row>
    <row r="461" spans="1:23" x14ac:dyDescent="0.25">
      <c r="A461" s="1"/>
      <c r="B461" s="1"/>
      <c r="C461" s="1"/>
      <c r="D461" s="1"/>
      <c r="E461" s="1" t="s">
        <v>5140</v>
      </c>
      <c r="F461" s="2">
        <v>44780</v>
      </c>
      <c r="G461" s="3">
        <v>69829</v>
      </c>
      <c r="H461" s="1"/>
      <c r="I461" s="1"/>
      <c r="J461" s="1" t="s">
        <v>5141</v>
      </c>
      <c r="K461" s="2">
        <v>44556</v>
      </c>
      <c r="L461" s="1" t="s">
        <v>4204</v>
      </c>
      <c r="M461" s="1" t="str">
        <f t="shared" si="35"/>
        <v>Education</v>
      </c>
      <c r="N461" s="1" t="s">
        <v>4222</v>
      </c>
      <c r="O461" s="1" t="s">
        <v>4325</v>
      </c>
      <c r="P461" s="1">
        <v>7467</v>
      </c>
      <c r="Q461" s="1">
        <v>2173461</v>
      </c>
      <c r="R461" s="1">
        <f t="shared" si="36"/>
        <v>38766</v>
      </c>
      <c r="S461" s="4">
        <v>535796.57944316696</v>
      </c>
      <c r="T461" s="4">
        <v>495582.09437609144</v>
      </c>
      <c r="U461" s="1">
        <f t="shared" si="37"/>
        <v>2134695</v>
      </c>
      <c r="V461" s="4">
        <f t="shared" si="38"/>
        <v>1142082.3261807417</v>
      </c>
      <c r="W461" s="1" t="str">
        <f t="shared" si="39"/>
        <v>Favourable</v>
      </c>
    </row>
    <row r="462" spans="1:23" x14ac:dyDescent="0.25">
      <c r="A462" s="1"/>
      <c r="B462" s="1"/>
      <c r="C462" s="1"/>
      <c r="D462" s="1"/>
      <c r="E462" s="1" t="s">
        <v>5142</v>
      </c>
      <c r="F462" s="2">
        <v>44395</v>
      </c>
      <c r="G462" s="3">
        <v>37706</v>
      </c>
      <c r="H462" s="1"/>
      <c r="I462" s="1"/>
      <c r="J462" s="1" t="s">
        <v>5143</v>
      </c>
      <c r="K462" s="2">
        <v>45393</v>
      </c>
      <c r="L462" s="1" t="s">
        <v>4216</v>
      </c>
      <c r="M462" s="1" t="str">
        <f t="shared" si="35"/>
        <v>Agricultural Extension</v>
      </c>
      <c r="N462" s="1" t="s">
        <v>4222</v>
      </c>
      <c r="O462" s="1" t="s">
        <v>4273</v>
      </c>
      <c r="P462" s="1">
        <v>6812</v>
      </c>
      <c r="Q462" s="1">
        <v>1051661</v>
      </c>
      <c r="R462" s="1">
        <f t="shared" si="36"/>
        <v>12146</v>
      </c>
      <c r="S462" s="4">
        <v>540956.57316570415</v>
      </c>
      <c r="T462" s="4">
        <v>309620.46484575915</v>
      </c>
      <c r="U462" s="1">
        <f t="shared" si="37"/>
        <v>1039515</v>
      </c>
      <c r="V462" s="4">
        <f t="shared" si="38"/>
        <v>201083.96198853664</v>
      </c>
      <c r="W462" s="1" t="str">
        <f t="shared" si="39"/>
        <v>Favourable</v>
      </c>
    </row>
    <row r="463" spans="1:23" x14ac:dyDescent="0.25">
      <c r="A463" s="1"/>
      <c r="B463" s="1"/>
      <c r="C463" s="1"/>
      <c r="D463" s="1"/>
      <c r="E463" s="1" t="s">
        <v>5144</v>
      </c>
      <c r="F463" s="2">
        <v>44378</v>
      </c>
      <c r="G463" s="3">
        <v>43151</v>
      </c>
      <c r="H463" s="1"/>
      <c r="I463" s="1"/>
      <c r="J463" s="1" t="s">
        <v>5145</v>
      </c>
      <c r="K463" s="2">
        <v>45085</v>
      </c>
      <c r="L463" s="1" t="s">
        <v>4216</v>
      </c>
      <c r="M463" s="1" t="str">
        <f t="shared" si="35"/>
        <v>Agricultural Extension</v>
      </c>
      <c r="N463" s="1" t="s">
        <v>4210</v>
      </c>
      <c r="O463" s="1" t="s">
        <v>4289</v>
      </c>
      <c r="P463" s="1">
        <v>8768</v>
      </c>
      <c r="Q463" s="1">
        <v>1606077</v>
      </c>
      <c r="R463" s="1">
        <f t="shared" si="36"/>
        <v>37601</v>
      </c>
      <c r="S463" s="4">
        <v>8432.5790019013602</v>
      </c>
      <c r="T463" s="4">
        <v>455972.29020510335</v>
      </c>
      <c r="U463" s="1">
        <f t="shared" si="37"/>
        <v>1568476</v>
      </c>
      <c r="V463" s="4">
        <f t="shared" si="38"/>
        <v>1141672.1307929952</v>
      </c>
      <c r="W463" s="1" t="str">
        <f t="shared" si="39"/>
        <v>Favourable</v>
      </c>
    </row>
    <row r="464" spans="1:23" x14ac:dyDescent="0.25">
      <c r="A464" s="1"/>
      <c r="B464" s="1"/>
      <c r="C464" s="1"/>
      <c r="D464" s="1"/>
      <c r="E464" s="1" t="s">
        <v>5146</v>
      </c>
      <c r="F464" s="2">
        <v>44053</v>
      </c>
      <c r="G464" s="3">
        <v>37460</v>
      </c>
      <c r="H464" s="1"/>
      <c r="I464" s="1"/>
      <c r="J464" s="1" t="s">
        <v>5147</v>
      </c>
      <c r="K464" s="2">
        <v>44006</v>
      </c>
      <c r="L464" s="1" t="s">
        <v>4212</v>
      </c>
      <c r="M464" s="1" t="str">
        <f t="shared" si="35"/>
        <v>Agricultural Extension</v>
      </c>
      <c r="N464" s="1" t="s">
        <v>4222</v>
      </c>
      <c r="O464" s="1" t="s">
        <v>4374</v>
      </c>
      <c r="P464" s="1">
        <v>8254</v>
      </c>
      <c r="Q464" s="1">
        <v>1321070</v>
      </c>
      <c r="R464" s="1">
        <f t="shared" si="36"/>
        <v>39073</v>
      </c>
      <c r="S464" s="4">
        <v>1135686.6312301192</v>
      </c>
      <c r="T464" s="4">
        <v>83262.889308150145</v>
      </c>
      <c r="U464" s="1">
        <f t="shared" si="37"/>
        <v>1281997</v>
      </c>
      <c r="V464" s="4">
        <f t="shared" si="38"/>
        <v>102120.47946173069</v>
      </c>
      <c r="W464" s="1" t="str">
        <f t="shared" si="39"/>
        <v>Favourable</v>
      </c>
    </row>
    <row r="465" spans="1:23" x14ac:dyDescent="0.25">
      <c r="A465" s="1"/>
      <c r="B465" s="1"/>
      <c r="C465" s="1"/>
      <c r="D465" s="1"/>
      <c r="E465" s="1" t="s">
        <v>5148</v>
      </c>
      <c r="F465" s="2">
        <v>44540</v>
      </c>
      <c r="G465" s="3">
        <v>15611</v>
      </c>
      <c r="H465" s="1"/>
      <c r="I465" s="1"/>
      <c r="J465" s="1" t="s">
        <v>5149</v>
      </c>
      <c r="K465" s="2">
        <v>45202</v>
      </c>
      <c r="L465" s="1" t="s">
        <v>4212</v>
      </c>
      <c r="M465" s="1" t="str">
        <f t="shared" si="35"/>
        <v>Agricultural Extension</v>
      </c>
      <c r="N465" s="1" t="s">
        <v>4205</v>
      </c>
      <c r="O465" s="1" t="s">
        <v>4438</v>
      </c>
      <c r="P465" s="1">
        <v>8157</v>
      </c>
      <c r="Q465" s="1">
        <v>967677</v>
      </c>
      <c r="R465" s="1">
        <f t="shared" si="36"/>
        <v>0</v>
      </c>
      <c r="S465" s="4">
        <v>373609.9405997069</v>
      </c>
      <c r="T465" s="4">
        <v>258285.80229988476</v>
      </c>
      <c r="U465" s="1">
        <f t="shared" si="37"/>
        <v>967677</v>
      </c>
      <c r="V465" s="4">
        <f t="shared" si="38"/>
        <v>335781.25710040831</v>
      </c>
      <c r="W465" s="1" t="str">
        <f t="shared" si="39"/>
        <v>Favourable</v>
      </c>
    </row>
    <row r="466" spans="1:23" x14ac:dyDescent="0.25">
      <c r="A466" s="1"/>
      <c r="B466" s="1"/>
      <c r="C466" s="1"/>
      <c r="D466" s="1"/>
      <c r="E466" s="1" t="s">
        <v>5150</v>
      </c>
      <c r="F466" s="2">
        <v>45410</v>
      </c>
      <c r="G466" s="3">
        <v>46497</v>
      </c>
      <c r="H466" s="1"/>
      <c r="I466" s="1"/>
      <c r="J466" s="1" t="s">
        <v>5151</v>
      </c>
      <c r="K466" s="2">
        <v>44375</v>
      </c>
      <c r="L466" s="1" t="s">
        <v>4216</v>
      </c>
      <c r="M466" s="1" t="str">
        <f t="shared" si="35"/>
        <v>Agricultural Extension</v>
      </c>
      <c r="N466" s="1" t="s">
        <v>4205</v>
      </c>
      <c r="O466" s="1" t="s">
        <v>4276</v>
      </c>
      <c r="P466" s="1">
        <v>7597</v>
      </c>
      <c r="Q466" s="1">
        <v>1614198</v>
      </c>
      <c r="R466" s="1">
        <f t="shared" si="36"/>
        <v>36681</v>
      </c>
      <c r="S466" s="4">
        <v>724149.90407485794</v>
      </c>
      <c r="T466" s="4">
        <v>112317.35154131522</v>
      </c>
      <c r="U466" s="1">
        <f t="shared" si="37"/>
        <v>1577517</v>
      </c>
      <c r="V466" s="4">
        <f t="shared" si="38"/>
        <v>777730.74438382685</v>
      </c>
      <c r="W466" s="1" t="str">
        <f t="shared" si="39"/>
        <v>Favourable</v>
      </c>
    </row>
    <row r="467" spans="1:23" x14ac:dyDescent="0.25">
      <c r="A467" s="1"/>
      <c r="B467" s="1"/>
      <c r="C467" s="1"/>
      <c r="D467" s="1"/>
      <c r="E467" s="1" t="s">
        <v>5152</v>
      </c>
      <c r="F467" s="2">
        <v>45187</v>
      </c>
      <c r="G467" s="3">
        <v>62663</v>
      </c>
      <c r="H467" s="1"/>
      <c r="I467" s="1"/>
      <c r="J467" s="1" t="s">
        <v>5153</v>
      </c>
      <c r="K467" s="2">
        <v>45030</v>
      </c>
      <c r="L467" s="1" t="s">
        <v>4200</v>
      </c>
      <c r="M467" s="1" t="str">
        <f t="shared" si="35"/>
        <v>Social Services</v>
      </c>
      <c r="N467" s="1" t="s">
        <v>4205</v>
      </c>
      <c r="O467" s="1" t="s">
        <v>4244</v>
      </c>
      <c r="P467" s="1">
        <v>9200</v>
      </c>
      <c r="Q467" s="1">
        <v>1987203</v>
      </c>
      <c r="R467" s="1">
        <f t="shared" si="36"/>
        <v>0</v>
      </c>
      <c r="S467" s="4">
        <v>1243204.9346960641</v>
      </c>
      <c r="T467" s="4">
        <v>371175.36648953037</v>
      </c>
      <c r="U467" s="1">
        <f t="shared" si="37"/>
        <v>1987203</v>
      </c>
      <c r="V467" s="4">
        <f t="shared" si="38"/>
        <v>372822.69881440559</v>
      </c>
      <c r="W467" s="1" t="str">
        <f t="shared" si="39"/>
        <v>Favourable</v>
      </c>
    </row>
    <row r="468" spans="1:23" x14ac:dyDescent="0.25">
      <c r="A468" s="1"/>
      <c r="B468" s="1"/>
      <c r="C468" s="1"/>
      <c r="D468" s="1"/>
      <c r="E468" s="1" t="s">
        <v>4776</v>
      </c>
      <c r="F468" s="2">
        <v>44316</v>
      </c>
      <c r="G468" s="3">
        <v>87319</v>
      </c>
      <c r="H468" s="1"/>
      <c r="I468" s="1"/>
      <c r="J468" s="1" t="s">
        <v>5154</v>
      </c>
      <c r="K468" s="2">
        <v>44057</v>
      </c>
      <c r="L468" s="1" t="s">
        <v>4204</v>
      </c>
      <c r="M468" s="1" t="str">
        <f t="shared" si="35"/>
        <v>Education</v>
      </c>
      <c r="N468" s="1" t="s">
        <v>4222</v>
      </c>
      <c r="O468" s="1" t="s">
        <v>4361</v>
      </c>
      <c r="P468" s="1">
        <v>5672</v>
      </c>
      <c r="Q468" s="1">
        <v>2354420</v>
      </c>
      <c r="R468" s="1">
        <f t="shared" si="36"/>
        <v>41482</v>
      </c>
      <c r="S468" s="4">
        <v>1470199.0329790548</v>
      </c>
      <c r="T468" s="4">
        <v>770777.89048823854</v>
      </c>
      <c r="U468" s="1">
        <f t="shared" si="37"/>
        <v>2312938</v>
      </c>
      <c r="V468" s="4">
        <f t="shared" si="38"/>
        <v>113443.07653270662</v>
      </c>
      <c r="W468" s="1" t="str">
        <f t="shared" si="39"/>
        <v>Favourable</v>
      </c>
    </row>
    <row r="469" spans="1:23" x14ac:dyDescent="0.25">
      <c r="A469" s="1"/>
      <c r="B469" s="1"/>
      <c r="C469" s="1"/>
      <c r="D469" s="1"/>
      <c r="E469" s="1" t="s">
        <v>5155</v>
      </c>
      <c r="F469" s="2">
        <v>44455</v>
      </c>
      <c r="G469" s="3">
        <v>88037</v>
      </c>
      <c r="H469" s="1"/>
      <c r="I469" s="1"/>
      <c r="J469" s="1" t="s">
        <v>5156</v>
      </c>
      <c r="K469" s="2">
        <v>44603</v>
      </c>
      <c r="L469" s="1" t="s">
        <v>4204</v>
      </c>
      <c r="M469" s="1" t="str">
        <f t="shared" si="35"/>
        <v>Education</v>
      </c>
      <c r="N469" s="1" t="s">
        <v>4205</v>
      </c>
      <c r="O469" s="1" t="s">
        <v>4311</v>
      </c>
      <c r="P469" s="1">
        <v>8178</v>
      </c>
      <c r="Q469" s="1">
        <v>776134</v>
      </c>
      <c r="R469" s="1">
        <f t="shared" si="36"/>
        <v>18281</v>
      </c>
      <c r="S469" s="4">
        <v>679325.30815095361</v>
      </c>
      <c r="T469" s="4">
        <v>112219.91848180546</v>
      </c>
      <c r="U469" s="1">
        <f t="shared" si="37"/>
        <v>757853</v>
      </c>
      <c r="V469" s="4">
        <f t="shared" si="38"/>
        <v>-15411.226632759091</v>
      </c>
      <c r="W469" s="1" t="str">
        <f t="shared" si="39"/>
        <v>Adverse</v>
      </c>
    </row>
    <row r="470" spans="1:23" x14ac:dyDescent="0.25">
      <c r="A470" s="1"/>
      <c r="B470" s="1"/>
      <c r="C470" s="1"/>
      <c r="D470" s="1"/>
      <c r="E470" s="1" t="s">
        <v>5157</v>
      </c>
      <c r="F470" s="2">
        <v>44573</v>
      </c>
      <c r="G470" s="3">
        <v>42354</v>
      </c>
      <c r="H470" s="1"/>
      <c r="I470" s="1"/>
      <c r="J470" s="1" t="s">
        <v>5158</v>
      </c>
      <c r="K470" s="2">
        <v>45396</v>
      </c>
      <c r="L470" s="1" t="s">
        <v>4218</v>
      </c>
      <c r="M470" s="1" t="str">
        <f t="shared" si="35"/>
        <v>Infrastructure</v>
      </c>
      <c r="N470" s="1" t="s">
        <v>4205</v>
      </c>
      <c r="O470" s="1" t="s">
        <v>4358</v>
      </c>
      <c r="P470" s="1">
        <v>6817</v>
      </c>
      <c r="Q470" s="1">
        <v>1029776</v>
      </c>
      <c r="R470" s="1">
        <f t="shared" si="36"/>
        <v>76850</v>
      </c>
      <c r="S470" s="4">
        <v>590670.18987230794</v>
      </c>
      <c r="T470" s="4">
        <v>205490.78050175359</v>
      </c>
      <c r="U470" s="1">
        <f t="shared" si="37"/>
        <v>952926</v>
      </c>
      <c r="V470" s="4">
        <f t="shared" si="38"/>
        <v>233615.02962593851</v>
      </c>
      <c r="W470" s="1" t="str">
        <f t="shared" si="39"/>
        <v>Favourable</v>
      </c>
    </row>
    <row r="471" spans="1:23" x14ac:dyDescent="0.25">
      <c r="A471" s="1"/>
      <c r="B471" s="1"/>
      <c r="C471" s="1"/>
      <c r="D471" s="1"/>
      <c r="E471" s="1" t="s">
        <v>5159</v>
      </c>
      <c r="F471" s="2">
        <v>45182</v>
      </c>
      <c r="G471" s="3">
        <v>71657</v>
      </c>
      <c r="H471" s="1"/>
      <c r="I471" s="1"/>
      <c r="J471" s="1" t="s">
        <v>5160</v>
      </c>
      <c r="K471" s="2">
        <v>45239</v>
      </c>
      <c r="L471" s="1" t="s">
        <v>4216</v>
      </c>
      <c r="M471" s="1" t="str">
        <f t="shared" si="35"/>
        <v>Agricultural Extension</v>
      </c>
      <c r="N471" s="1" t="s">
        <v>4205</v>
      </c>
      <c r="O471" s="1" t="s">
        <v>4402</v>
      </c>
      <c r="P471" s="1">
        <v>7592</v>
      </c>
      <c r="Q471" s="1">
        <v>600457</v>
      </c>
      <c r="R471" s="1">
        <f t="shared" si="36"/>
        <v>27985</v>
      </c>
      <c r="S471" s="4">
        <v>332603.10954874422</v>
      </c>
      <c r="T471" s="4">
        <v>79077.615157087261</v>
      </c>
      <c r="U471" s="1">
        <f t="shared" si="37"/>
        <v>572472</v>
      </c>
      <c r="V471" s="4">
        <f t="shared" si="38"/>
        <v>188776.2752941685</v>
      </c>
      <c r="W471" s="1" t="str">
        <f t="shared" si="39"/>
        <v>Favourable</v>
      </c>
    </row>
    <row r="472" spans="1:23" x14ac:dyDescent="0.25">
      <c r="A472" s="1"/>
      <c r="B472" s="1"/>
      <c r="C472" s="1"/>
      <c r="D472" s="1"/>
      <c r="E472" s="1" t="s">
        <v>5161</v>
      </c>
      <c r="F472" s="2">
        <v>45378</v>
      </c>
      <c r="G472" s="3">
        <v>93869</v>
      </c>
      <c r="H472" s="1"/>
      <c r="I472" s="1"/>
      <c r="J472" s="1" t="s">
        <v>5162</v>
      </c>
      <c r="K472" s="2">
        <v>44558</v>
      </c>
      <c r="L472" s="1" t="s">
        <v>4218</v>
      </c>
      <c r="M472" s="1" t="str">
        <f t="shared" si="35"/>
        <v>Infrastructure</v>
      </c>
      <c r="N472" s="1" t="s">
        <v>4205</v>
      </c>
      <c r="O472" s="1" t="s">
        <v>4476</v>
      </c>
      <c r="P472" s="1">
        <v>6677</v>
      </c>
      <c r="Q472" s="1">
        <v>1264148</v>
      </c>
      <c r="R472" s="1">
        <f t="shared" si="36"/>
        <v>49307</v>
      </c>
      <c r="S472" s="4">
        <v>857521.67131193262</v>
      </c>
      <c r="T472" s="4">
        <v>171129.88583571115</v>
      </c>
      <c r="U472" s="1">
        <f t="shared" si="37"/>
        <v>1214841</v>
      </c>
      <c r="V472" s="4">
        <f t="shared" si="38"/>
        <v>235496.44285235624</v>
      </c>
      <c r="W472" s="1" t="str">
        <f t="shared" si="39"/>
        <v>Favourable</v>
      </c>
    </row>
    <row r="473" spans="1:23" x14ac:dyDescent="0.25">
      <c r="A473" s="1"/>
      <c r="B473" s="1"/>
      <c r="C473" s="1"/>
      <c r="D473" s="1"/>
      <c r="E473" s="1" t="s">
        <v>5163</v>
      </c>
      <c r="F473" s="2">
        <v>44623</v>
      </c>
      <c r="G473" s="3">
        <v>24789</v>
      </c>
      <c r="H473" s="1"/>
      <c r="I473" s="1"/>
      <c r="J473" s="1" t="s">
        <v>5164</v>
      </c>
      <c r="K473" s="2">
        <v>44070</v>
      </c>
      <c r="L473" s="1" t="s">
        <v>4218</v>
      </c>
      <c r="M473" s="1" t="str">
        <f t="shared" si="35"/>
        <v>Infrastructure</v>
      </c>
      <c r="N473" s="1" t="s">
        <v>4210</v>
      </c>
      <c r="O473" s="1" t="s">
        <v>4247</v>
      </c>
      <c r="P473" s="1">
        <v>8564</v>
      </c>
      <c r="Q473" s="1">
        <v>1373484</v>
      </c>
      <c r="R473" s="1">
        <f t="shared" si="36"/>
        <v>41015</v>
      </c>
      <c r="S473" s="4">
        <v>241058.45864608476</v>
      </c>
      <c r="T473" s="4">
        <v>8669.2473759002551</v>
      </c>
      <c r="U473" s="1">
        <f t="shared" si="37"/>
        <v>1332469</v>
      </c>
      <c r="V473" s="4">
        <f t="shared" si="38"/>
        <v>1123756.293978015</v>
      </c>
      <c r="W473" s="1" t="str">
        <f t="shared" si="39"/>
        <v>Favourable</v>
      </c>
    </row>
    <row r="474" spans="1:23" x14ac:dyDescent="0.25">
      <c r="A474" s="1"/>
      <c r="B474" s="1"/>
      <c r="C474" s="1"/>
      <c r="D474" s="1"/>
      <c r="E474" s="1" t="s">
        <v>5165</v>
      </c>
      <c r="F474" s="2">
        <v>43988</v>
      </c>
      <c r="G474" s="3">
        <v>32961</v>
      </c>
      <c r="H474" s="1"/>
      <c r="I474" s="1"/>
      <c r="J474" s="1" t="s">
        <v>5166</v>
      </c>
      <c r="K474" s="2">
        <v>44955</v>
      </c>
      <c r="L474" s="1" t="s">
        <v>4200</v>
      </c>
      <c r="M474" s="1" t="str">
        <f t="shared" si="35"/>
        <v>Social Services</v>
      </c>
      <c r="N474" s="1" t="s">
        <v>4205</v>
      </c>
      <c r="O474" s="1" t="s">
        <v>4273</v>
      </c>
      <c r="P474" s="1">
        <v>8346</v>
      </c>
      <c r="Q474" s="1">
        <v>2191014</v>
      </c>
      <c r="R474" s="1">
        <f t="shared" si="36"/>
        <v>0</v>
      </c>
      <c r="S474" s="4">
        <v>1794643.7947775107</v>
      </c>
      <c r="T474" s="4">
        <v>30489.427436562488</v>
      </c>
      <c r="U474" s="1">
        <f t="shared" si="37"/>
        <v>2191014</v>
      </c>
      <c r="V474" s="4">
        <f t="shared" si="38"/>
        <v>365880.77778592682</v>
      </c>
      <c r="W474" s="1" t="str">
        <f t="shared" si="39"/>
        <v>Favourable</v>
      </c>
    </row>
    <row r="475" spans="1:23" x14ac:dyDescent="0.25">
      <c r="A475" s="1"/>
      <c r="B475" s="1"/>
      <c r="C475" s="1"/>
      <c r="D475" s="1"/>
      <c r="E475" s="1" t="s">
        <v>5167</v>
      </c>
      <c r="F475" s="2">
        <v>44163</v>
      </c>
      <c r="G475" s="3">
        <v>80596</v>
      </c>
      <c r="H475" s="1"/>
      <c r="I475" s="1"/>
      <c r="J475" s="1" t="s">
        <v>5168</v>
      </c>
      <c r="K475" s="2">
        <v>44355</v>
      </c>
      <c r="L475" s="1" t="s">
        <v>4218</v>
      </c>
      <c r="M475" s="1" t="str">
        <f t="shared" si="35"/>
        <v>Infrastructure</v>
      </c>
      <c r="N475" s="1" t="s">
        <v>4210</v>
      </c>
      <c r="O475" s="1" t="s">
        <v>4311</v>
      </c>
      <c r="P475" s="1">
        <v>8377</v>
      </c>
      <c r="Q475" s="1">
        <v>1083405</v>
      </c>
      <c r="R475" s="1">
        <f t="shared" si="36"/>
        <v>0</v>
      </c>
      <c r="S475" s="4">
        <v>493432.26926805259</v>
      </c>
      <c r="T475" s="4">
        <v>261549.79706635952</v>
      </c>
      <c r="U475" s="1">
        <f t="shared" si="37"/>
        <v>1083405</v>
      </c>
      <c r="V475" s="4">
        <f t="shared" si="38"/>
        <v>328422.93366558792</v>
      </c>
      <c r="W475" s="1" t="str">
        <f t="shared" si="39"/>
        <v>Favourable</v>
      </c>
    </row>
    <row r="476" spans="1:23" x14ac:dyDescent="0.25">
      <c r="A476" s="1"/>
      <c r="B476" s="1"/>
      <c r="C476" s="1"/>
      <c r="D476" s="1"/>
      <c r="E476" s="1" t="s">
        <v>5169</v>
      </c>
      <c r="F476" s="2">
        <v>44286</v>
      </c>
      <c r="G476" s="3">
        <v>70498</v>
      </c>
      <c r="H476" s="1"/>
      <c r="I476" s="1"/>
      <c r="J476" s="1" t="s">
        <v>5170</v>
      </c>
      <c r="K476" s="2">
        <v>44258</v>
      </c>
      <c r="L476" s="1" t="s">
        <v>4212</v>
      </c>
      <c r="M476" s="1" t="str">
        <f t="shared" si="35"/>
        <v>Agricultural Extension</v>
      </c>
      <c r="N476" s="1" t="s">
        <v>4205</v>
      </c>
      <c r="O476" s="1" t="s">
        <v>4338</v>
      </c>
      <c r="P476" s="1">
        <v>5625</v>
      </c>
      <c r="Q476" s="1">
        <v>1613065</v>
      </c>
      <c r="R476" s="1">
        <f t="shared" si="36"/>
        <v>0</v>
      </c>
      <c r="S476" s="4">
        <v>837009.57974745356</v>
      </c>
      <c r="T476" s="4">
        <v>153675.28597405847</v>
      </c>
      <c r="U476" s="1">
        <f t="shared" si="37"/>
        <v>1613065</v>
      </c>
      <c r="V476" s="4">
        <f t="shared" si="38"/>
        <v>622380.134278488</v>
      </c>
      <c r="W476" s="1" t="str">
        <f t="shared" si="39"/>
        <v>Favourable</v>
      </c>
    </row>
    <row r="477" spans="1:23" x14ac:dyDescent="0.25">
      <c r="A477" s="1"/>
      <c r="B477" s="1"/>
      <c r="C477" s="1"/>
      <c r="D477" s="1"/>
      <c r="E477" s="1" t="s">
        <v>4404</v>
      </c>
      <c r="F477" s="2">
        <v>44994</v>
      </c>
      <c r="G477" s="3">
        <v>24499</v>
      </c>
      <c r="H477" s="1"/>
      <c r="I477" s="1"/>
      <c r="J477" s="1" t="s">
        <v>5171</v>
      </c>
      <c r="K477" s="2">
        <v>44436</v>
      </c>
      <c r="L477" s="1" t="s">
        <v>4218</v>
      </c>
      <c r="M477" s="1" t="str">
        <f t="shared" si="35"/>
        <v>Infrastructure</v>
      </c>
      <c r="N477" s="1" t="s">
        <v>4205</v>
      </c>
      <c r="O477" s="1" t="s">
        <v>4496</v>
      </c>
      <c r="P477" s="1">
        <v>9234</v>
      </c>
      <c r="Q477" s="1">
        <v>1253018</v>
      </c>
      <c r="R477" s="1">
        <f t="shared" si="36"/>
        <v>29672</v>
      </c>
      <c r="S477" s="4">
        <v>540991.53013638046</v>
      </c>
      <c r="T477" s="4">
        <v>340537.90524796804</v>
      </c>
      <c r="U477" s="1">
        <f t="shared" si="37"/>
        <v>1223346</v>
      </c>
      <c r="V477" s="4">
        <f t="shared" si="38"/>
        <v>371488.5646156515</v>
      </c>
      <c r="W477" s="1" t="str">
        <f t="shared" si="39"/>
        <v>Favourable</v>
      </c>
    </row>
    <row r="478" spans="1:23" x14ac:dyDescent="0.25">
      <c r="A478" s="1"/>
      <c r="B478" s="1"/>
      <c r="C478" s="1"/>
      <c r="D478" s="1"/>
      <c r="E478" s="1" t="s">
        <v>5172</v>
      </c>
      <c r="F478" s="2">
        <v>44800</v>
      </c>
      <c r="G478" s="3">
        <v>36950</v>
      </c>
      <c r="H478" s="1"/>
      <c r="I478" s="1"/>
      <c r="J478" s="1" t="s">
        <v>5173</v>
      </c>
      <c r="K478" s="2">
        <v>44088</v>
      </c>
      <c r="L478" s="1" t="s">
        <v>4204</v>
      </c>
      <c r="M478" s="1" t="str">
        <f t="shared" si="35"/>
        <v>Education</v>
      </c>
      <c r="N478" s="1" t="s">
        <v>4205</v>
      </c>
      <c r="O478" s="1" t="s">
        <v>4438</v>
      </c>
      <c r="P478" s="1">
        <v>8977</v>
      </c>
      <c r="Q478" s="1">
        <v>321560</v>
      </c>
      <c r="R478" s="1">
        <f t="shared" si="36"/>
        <v>0</v>
      </c>
      <c r="S478" s="4">
        <v>61200.620108339543</v>
      </c>
      <c r="T478" s="4">
        <v>21428.329625644641</v>
      </c>
      <c r="U478" s="1">
        <f t="shared" si="37"/>
        <v>321560</v>
      </c>
      <c r="V478" s="4">
        <f t="shared" si="38"/>
        <v>238931.05026601581</v>
      </c>
      <c r="W478" s="1" t="str">
        <f t="shared" si="39"/>
        <v>Favourable</v>
      </c>
    </row>
    <row r="479" spans="1:23" x14ac:dyDescent="0.25">
      <c r="A479" s="1"/>
      <c r="B479" s="1"/>
      <c r="C479" s="1"/>
      <c r="D479" s="1"/>
      <c r="E479" s="1" t="s">
        <v>5174</v>
      </c>
      <c r="F479" s="2">
        <v>44702</v>
      </c>
      <c r="G479" s="3">
        <v>87448</v>
      </c>
      <c r="H479" s="1"/>
      <c r="I479" s="1"/>
      <c r="J479" s="1" t="s">
        <v>5175</v>
      </c>
      <c r="K479" s="2">
        <v>44395</v>
      </c>
      <c r="L479" s="1" t="s">
        <v>4204</v>
      </c>
      <c r="M479" s="1" t="str">
        <f t="shared" si="35"/>
        <v>Education</v>
      </c>
      <c r="N479" s="1" t="s">
        <v>4205</v>
      </c>
      <c r="O479" s="1" t="s">
        <v>4237</v>
      </c>
      <c r="P479" s="1">
        <v>5693</v>
      </c>
      <c r="Q479" s="1">
        <v>618677</v>
      </c>
      <c r="R479" s="1">
        <f t="shared" si="36"/>
        <v>20975</v>
      </c>
      <c r="S479" s="4">
        <v>89386.814599007514</v>
      </c>
      <c r="T479" s="4">
        <v>135255.78126538455</v>
      </c>
      <c r="U479" s="1">
        <f t="shared" si="37"/>
        <v>597702</v>
      </c>
      <c r="V479" s="4">
        <f t="shared" si="38"/>
        <v>394034.40413560794</v>
      </c>
      <c r="W479" s="1" t="str">
        <f t="shared" si="39"/>
        <v>Favourable</v>
      </c>
    </row>
    <row r="480" spans="1:23" x14ac:dyDescent="0.25">
      <c r="A480" s="1"/>
      <c r="B480" s="1"/>
      <c r="C480" s="1"/>
      <c r="D480" s="1"/>
      <c r="E480" s="1" t="s">
        <v>5176</v>
      </c>
      <c r="F480" s="2">
        <v>44902</v>
      </c>
      <c r="G480" s="3">
        <v>51409</v>
      </c>
      <c r="H480" s="1"/>
      <c r="I480" s="1"/>
      <c r="J480" s="1" t="s">
        <v>5177</v>
      </c>
      <c r="K480" s="2">
        <v>45393</v>
      </c>
      <c r="L480" s="1" t="s">
        <v>4204</v>
      </c>
      <c r="M480" s="1" t="str">
        <f t="shared" si="35"/>
        <v>Education</v>
      </c>
      <c r="N480" s="1" t="s">
        <v>4210</v>
      </c>
      <c r="O480" s="1" t="s">
        <v>4304</v>
      </c>
      <c r="P480" s="1">
        <v>8922</v>
      </c>
      <c r="Q480" s="1">
        <v>540937</v>
      </c>
      <c r="R480" s="1">
        <f t="shared" si="36"/>
        <v>45980</v>
      </c>
      <c r="S480" s="4">
        <v>147996.11424971995</v>
      </c>
      <c r="T480" s="4">
        <v>49965.581735494488</v>
      </c>
      <c r="U480" s="1">
        <f t="shared" si="37"/>
        <v>494957</v>
      </c>
      <c r="V480" s="4">
        <f t="shared" si="38"/>
        <v>342975.30401478556</v>
      </c>
      <c r="W480" s="1" t="str">
        <f t="shared" si="39"/>
        <v>Favourable</v>
      </c>
    </row>
    <row r="481" spans="1:23" x14ac:dyDescent="0.25">
      <c r="A481" s="1"/>
      <c r="B481" s="1"/>
      <c r="C481" s="1"/>
      <c r="D481" s="1"/>
      <c r="E481" s="1" t="s">
        <v>5178</v>
      </c>
      <c r="F481" s="2">
        <v>44271</v>
      </c>
      <c r="G481" s="3">
        <v>44554</v>
      </c>
      <c r="H481" s="1"/>
      <c r="I481" s="1"/>
      <c r="J481" s="1" t="s">
        <v>5179</v>
      </c>
      <c r="K481" s="2">
        <v>45191</v>
      </c>
      <c r="L481" s="1" t="s">
        <v>4212</v>
      </c>
      <c r="M481" s="1" t="str">
        <f t="shared" si="35"/>
        <v>Agricultural Extension</v>
      </c>
      <c r="N481" s="1" t="s">
        <v>4222</v>
      </c>
      <c r="O481" s="1" t="s">
        <v>4226</v>
      </c>
      <c r="P481" s="1">
        <v>8856</v>
      </c>
      <c r="Q481" s="1">
        <v>1217001</v>
      </c>
      <c r="R481" s="1">
        <f t="shared" si="36"/>
        <v>12924</v>
      </c>
      <c r="S481" s="4">
        <v>1018026.6325538884</v>
      </c>
      <c r="T481" s="4">
        <v>313907.93342849443</v>
      </c>
      <c r="U481" s="1">
        <f t="shared" si="37"/>
        <v>1204077</v>
      </c>
      <c r="V481" s="4">
        <f t="shared" si="38"/>
        <v>-114933.56598238274</v>
      </c>
      <c r="W481" s="1" t="str">
        <f t="shared" si="39"/>
        <v>Adverse</v>
      </c>
    </row>
    <row r="482" spans="1:23" x14ac:dyDescent="0.25">
      <c r="A482" s="1"/>
      <c r="B482" s="1"/>
      <c r="C482" s="1"/>
      <c r="D482" s="1"/>
      <c r="E482" s="1" t="s">
        <v>5180</v>
      </c>
      <c r="F482" s="2">
        <v>44387</v>
      </c>
      <c r="G482" s="3">
        <v>49013</v>
      </c>
      <c r="H482" s="1"/>
      <c r="I482" s="1"/>
      <c r="J482" s="1" t="s">
        <v>5181</v>
      </c>
      <c r="K482" s="2">
        <v>44683</v>
      </c>
      <c r="L482" s="1" t="s">
        <v>4218</v>
      </c>
      <c r="M482" s="1" t="str">
        <f t="shared" si="35"/>
        <v>Infrastructure</v>
      </c>
      <c r="N482" s="1" t="s">
        <v>4205</v>
      </c>
      <c r="O482" s="1" t="s">
        <v>4270</v>
      </c>
      <c r="P482" s="1">
        <v>5687</v>
      </c>
      <c r="Q482" s="1">
        <v>1082545</v>
      </c>
      <c r="R482" s="1">
        <f t="shared" si="36"/>
        <v>0</v>
      </c>
      <c r="S482" s="4">
        <v>182590.69177794611</v>
      </c>
      <c r="T482" s="4">
        <v>22263.450061646163</v>
      </c>
      <c r="U482" s="1">
        <f t="shared" si="37"/>
        <v>1082545</v>
      </c>
      <c r="V482" s="4">
        <f t="shared" si="38"/>
        <v>877690.85816040775</v>
      </c>
      <c r="W482" s="1" t="str">
        <f t="shared" si="39"/>
        <v>Favourable</v>
      </c>
    </row>
    <row r="483" spans="1:23" x14ac:dyDescent="0.25">
      <c r="A483" s="1"/>
      <c r="B483" s="1"/>
      <c r="C483" s="1"/>
      <c r="D483" s="1"/>
      <c r="E483" s="1" t="s">
        <v>5182</v>
      </c>
      <c r="F483" s="2">
        <v>44542</v>
      </c>
      <c r="G483" s="3">
        <v>86011</v>
      </c>
      <c r="H483" s="1"/>
      <c r="I483" s="1"/>
      <c r="J483" s="1" t="s">
        <v>5183</v>
      </c>
      <c r="K483" s="2">
        <v>44612</v>
      </c>
      <c r="L483" s="1" t="s">
        <v>4212</v>
      </c>
      <c r="M483" s="1" t="str">
        <f t="shared" si="35"/>
        <v>Agricultural Extension</v>
      </c>
      <c r="N483" s="1" t="s">
        <v>4210</v>
      </c>
      <c r="O483" s="1" t="s">
        <v>4476</v>
      </c>
      <c r="P483" s="1">
        <v>9081</v>
      </c>
      <c r="Q483" s="1">
        <v>2058092</v>
      </c>
      <c r="R483" s="1">
        <f t="shared" si="36"/>
        <v>97917</v>
      </c>
      <c r="S483" s="4">
        <v>112752.01896524442</v>
      </c>
      <c r="T483" s="4">
        <v>638827.2393085541</v>
      </c>
      <c r="U483" s="1">
        <f t="shared" si="37"/>
        <v>1960175</v>
      </c>
      <c r="V483" s="4">
        <f t="shared" si="38"/>
        <v>1306512.7417262015</v>
      </c>
      <c r="W483" s="1" t="str">
        <f t="shared" si="39"/>
        <v>Favourable</v>
      </c>
    </row>
    <row r="484" spans="1:23" x14ac:dyDescent="0.25">
      <c r="A484" s="1"/>
      <c r="B484" s="1"/>
      <c r="C484" s="1"/>
      <c r="D484" s="1"/>
      <c r="E484" s="1" t="s">
        <v>5184</v>
      </c>
      <c r="F484" s="2">
        <v>44303</v>
      </c>
      <c r="G484" s="3">
        <v>23592</v>
      </c>
      <c r="H484" s="1"/>
      <c r="I484" s="1"/>
      <c r="J484" s="1" t="s">
        <v>5185</v>
      </c>
      <c r="K484" s="2">
        <v>44923</v>
      </c>
      <c r="L484" s="1" t="s">
        <v>4216</v>
      </c>
      <c r="M484" s="1" t="str">
        <f t="shared" si="35"/>
        <v>Agricultural Extension</v>
      </c>
      <c r="N484" s="1" t="s">
        <v>4222</v>
      </c>
      <c r="O484" s="1" t="s">
        <v>4276</v>
      </c>
      <c r="P484" s="1">
        <v>5799</v>
      </c>
      <c r="Q484" s="1">
        <v>1654678</v>
      </c>
      <c r="R484" s="1">
        <f t="shared" si="36"/>
        <v>0</v>
      </c>
      <c r="S484" s="4">
        <v>522059.95585080347</v>
      </c>
      <c r="T484" s="4">
        <v>532140.72503423225</v>
      </c>
      <c r="U484" s="1">
        <f t="shared" si="37"/>
        <v>1654678</v>
      </c>
      <c r="V484" s="4">
        <f t="shared" si="38"/>
        <v>600477.31911496422</v>
      </c>
      <c r="W484" s="1" t="str">
        <f t="shared" si="39"/>
        <v>Favourable</v>
      </c>
    </row>
    <row r="485" spans="1:23" x14ac:dyDescent="0.25">
      <c r="A485" s="1"/>
      <c r="B485" s="1"/>
      <c r="C485" s="1"/>
      <c r="D485" s="1"/>
      <c r="E485" s="1" t="s">
        <v>5186</v>
      </c>
      <c r="F485" s="2">
        <v>45392</v>
      </c>
      <c r="G485" s="3">
        <v>19956</v>
      </c>
      <c r="H485" s="1"/>
      <c r="I485" s="1"/>
      <c r="J485" s="1" t="s">
        <v>5187</v>
      </c>
      <c r="K485" s="2">
        <v>45082</v>
      </c>
      <c r="L485" s="1" t="s">
        <v>4200</v>
      </c>
      <c r="M485" s="1" t="str">
        <f t="shared" si="35"/>
        <v>Social Services</v>
      </c>
      <c r="N485" s="1" t="s">
        <v>4222</v>
      </c>
      <c r="O485" s="1" t="s">
        <v>4388</v>
      </c>
      <c r="P485" s="1">
        <v>9149</v>
      </c>
      <c r="Q485" s="1">
        <v>325296</v>
      </c>
      <c r="R485" s="1">
        <f t="shared" si="36"/>
        <v>13691</v>
      </c>
      <c r="S485" s="4">
        <v>53992.49990064813</v>
      </c>
      <c r="T485" s="4">
        <v>29757.867256467038</v>
      </c>
      <c r="U485" s="1">
        <f t="shared" si="37"/>
        <v>311605</v>
      </c>
      <c r="V485" s="4">
        <f t="shared" si="38"/>
        <v>241545.63284288484</v>
      </c>
      <c r="W485" s="1" t="str">
        <f t="shared" si="39"/>
        <v>Favourable</v>
      </c>
    </row>
    <row r="486" spans="1:23" x14ac:dyDescent="0.25">
      <c r="A486" s="1"/>
      <c r="B486" s="1"/>
      <c r="C486" s="1"/>
      <c r="D486" s="1"/>
      <c r="E486" s="1" t="s">
        <v>5188</v>
      </c>
      <c r="F486" s="2">
        <v>44763</v>
      </c>
      <c r="G486" s="3">
        <v>80279</v>
      </c>
      <c r="H486" s="1"/>
      <c r="I486" s="1"/>
      <c r="J486" s="1" t="s">
        <v>5189</v>
      </c>
      <c r="K486" s="2">
        <v>44316</v>
      </c>
      <c r="L486" s="1" t="s">
        <v>4216</v>
      </c>
      <c r="M486" s="1" t="str">
        <f t="shared" si="35"/>
        <v>Agricultural Extension</v>
      </c>
      <c r="N486" s="1" t="s">
        <v>4210</v>
      </c>
      <c r="O486" s="1" t="s">
        <v>4458</v>
      </c>
      <c r="P486" s="1">
        <v>6882</v>
      </c>
      <c r="Q486" s="1">
        <v>1837202</v>
      </c>
      <c r="R486" s="1">
        <f t="shared" si="36"/>
        <v>53718</v>
      </c>
      <c r="S486" s="4">
        <v>1729696.9824533714</v>
      </c>
      <c r="T486" s="4">
        <v>387195.29267113021</v>
      </c>
      <c r="U486" s="1">
        <f t="shared" si="37"/>
        <v>1783484</v>
      </c>
      <c r="V486" s="4">
        <f t="shared" si="38"/>
        <v>-279690.27512450144</v>
      </c>
      <c r="W486" s="1" t="str">
        <f t="shared" si="39"/>
        <v>Adverse</v>
      </c>
    </row>
    <row r="487" spans="1:23" x14ac:dyDescent="0.25">
      <c r="A487" s="1"/>
      <c r="B487" s="1"/>
      <c r="C487" s="1"/>
      <c r="D487" s="1"/>
      <c r="E487" s="1" t="s">
        <v>5190</v>
      </c>
      <c r="F487" s="2">
        <v>44035</v>
      </c>
      <c r="G487" s="3">
        <v>88431</v>
      </c>
      <c r="H487" s="1"/>
      <c r="I487" s="1"/>
      <c r="J487" s="1" t="s">
        <v>5191</v>
      </c>
      <c r="K487" s="2">
        <v>44038</v>
      </c>
      <c r="L487" s="1" t="s">
        <v>4204</v>
      </c>
      <c r="M487" s="1" t="str">
        <f t="shared" si="35"/>
        <v>Education</v>
      </c>
      <c r="N487" s="1" t="s">
        <v>4210</v>
      </c>
      <c r="O487" s="1" t="s">
        <v>4479</v>
      </c>
      <c r="P487" s="1">
        <v>7345</v>
      </c>
      <c r="Q487" s="1">
        <v>792447</v>
      </c>
      <c r="R487" s="1">
        <f t="shared" si="36"/>
        <v>49350</v>
      </c>
      <c r="S487" s="4">
        <v>790692.35481063777</v>
      </c>
      <c r="T487" s="4">
        <v>148411.92397093101</v>
      </c>
      <c r="U487" s="1">
        <f t="shared" si="37"/>
        <v>743097</v>
      </c>
      <c r="V487" s="4">
        <f t="shared" si="38"/>
        <v>-146657.27878156875</v>
      </c>
      <c r="W487" s="1" t="str">
        <f t="shared" si="39"/>
        <v>Adverse</v>
      </c>
    </row>
    <row r="488" spans="1:23" x14ac:dyDescent="0.25">
      <c r="A488" s="1"/>
      <c r="B488" s="1"/>
      <c r="C488" s="1"/>
      <c r="D488" s="1"/>
      <c r="E488" s="1" t="s">
        <v>5192</v>
      </c>
      <c r="F488" s="2">
        <v>45411</v>
      </c>
      <c r="G488" s="3">
        <v>34595</v>
      </c>
      <c r="H488" s="1"/>
      <c r="I488" s="1"/>
      <c r="J488" s="1" t="s">
        <v>5193</v>
      </c>
      <c r="K488" s="2">
        <v>44524</v>
      </c>
      <c r="L488" s="1" t="s">
        <v>4204</v>
      </c>
      <c r="M488" s="1" t="str">
        <f t="shared" si="35"/>
        <v>Education</v>
      </c>
      <c r="N488" s="1" t="s">
        <v>4205</v>
      </c>
      <c r="O488" s="1" t="s">
        <v>4267</v>
      </c>
      <c r="P488" s="1">
        <v>8655</v>
      </c>
      <c r="Q488" s="1">
        <v>627734</v>
      </c>
      <c r="R488" s="1">
        <f t="shared" si="36"/>
        <v>0</v>
      </c>
      <c r="S488" s="4">
        <v>326032.34328273847</v>
      </c>
      <c r="T488" s="4">
        <v>86517.323669837424</v>
      </c>
      <c r="U488" s="1">
        <f t="shared" si="37"/>
        <v>627734</v>
      </c>
      <c r="V488" s="4">
        <f t="shared" si="38"/>
        <v>215184.33304742409</v>
      </c>
      <c r="W488" s="1" t="str">
        <f t="shared" si="39"/>
        <v>Favourable</v>
      </c>
    </row>
    <row r="489" spans="1:23" x14ac:dyDescent="0.25">
      <c r="A489" s="1"/>
      <c r="B489" s="1"/>
      <c r="C489" s="1"/>
      <c r="D489" s="1"/>
      <c r="E489" s="1" t="s">
        <v>5194</v>
      </c>
      <c r="F489" s="2">
        <v>44079</v>
      </c>
      <c r="G489" s="3">
        <v>71321</v>
      </c>
      <c r="H489" s="1"/>
      <c r="I489" s="1"/>
      <c r="J489" s="1" t="s">
        <v>5195</v>
      </c>
      <c r="K489" s="2">
        <v>44193</v>
      </c>
      <c r="L489" s="1" t="s">
        <v>4204</v>
      </c>
      <c r="M489" s="1" t="str">
        <f t="shared" si="35"/>
        <v>Education</v>
      </c>
      <c r="N489" s="1" t="s">
        <v>4222</v>
      </c>
      <c r="O489" s="1" t="s">
        <v>4211</v>
      </c>
      <c r="P489" s="1">
        <v>5992</v>
      </c>
      <c r="Q489" s="1">
        <v>691870</v>
      </c>
      <c r="R489" s="1">
        <f t="shared" si="36"/>
        <v>24233</v>
      </c>
      <c r="S489" s="4">
        <v>431706.56578880025</v>
      </c>
      <c r="T489" s="4">
        <v>222307.49565560758</v>
      </c>
      <c r="U489" s="1">
        <f t="shared" si="37"/>
        <v>667637</v>
      </c>
      <c r="V489" s="4">
        <f t="shared" si="38"/>
        <v>37855.938555592205</v>
      </c>
      <c r="W489" s="1" t="str">
        <f t="shared" si="39"/>
        <v>Favourable</v>
      </c>
    </row>
    <row r="490" spans="1:23" x14ac:dyDescent="0.25">
      <c r="A490" s="1"/>
      <c r="B490" s="1"/>
      <c r="C490" s="1"/>
      <c r="D490" s="1"/>
      <c r="E490" s="1" t="s">
        <v>5196</v>
      </c>
      <c r="F490" s="2">
        <v>44967</v>
      </c>
      <c r="G490" s="3">
        <v>19190</v>
      </c>
      <c r="H490" s="1"/>
      <c r="I490" s="1"/>
      <c r="J490" s="1" t="s">
        <v>5197</v>
      </c>
      <c r="K490" s="2">
        <v>45005</v>
      </c>
      <c r="L490" s="1" t="s">
        <v>4204</v>
      </c>
      <c r="M490" s="1" t="str">
        <f t="shared" si="35"/>
        <v>Education</v>
      </c>
      <c r="N490" s="1" t="s">
        <v>4222</v>
      </c>
      <c r="O490" s="1" t="s">
        <v>4211</v>
      </c>
      <c r="P490" s="1">
        <v>7201</v>
      </c>
      <c r="Q490" s="1">
        <v>368181</v>
      </c>
      <c r="R490" s="1">
        <f t="shared" si="36"/>
        <v>55849</v>
      </c>
      <c r="S490" s="4">
        <v>86299.223313584618</v>
      </c>
      <c r="T490" s="4">
        <v>83249.991401227657</v>
      </c>
      <c r="U490" s="1">
        <f t="shared" si="37"/>
        <v>312332</v>
      </c>
      <c r="V490" s="4">
        <f t="shared" si="38"/>
        <v>198631.78528518771</v>
      </c>
      <c r="W490" s="1" t="str">
        <f t="shared" si="39"/>
        <v>Favourable</v>
      </c>
    </row>
    <row r="491" spans="1:23" x14ac:dyDescent="0.25">
      <c r="A491" s="1"/>
      <c r="B491" s="1"/>
      <c r="C491" s="1"/>
      <c r="D491" s="1"/>
      <c r="E491" s="1" t="s">
        <v>5198</v>
      </c>
      <c r="F491" s="2">
        <v>44500</v>
      </c>
      <c r="G491" s="3">
        <v>69995</v>
      </c>
      <c r="H491" s="1"/>
      <c r="I491" s="1"/>
      <c r="J491" s="1" t="s">
        <v>4228</v>
      </c>
      <c r="K491" s="2">
        <v>44784</v>
      </c>
      <c r="L491" s="1" t="s">
        <v>4200</v>
      </c>
      <c r="M491" s="1" t="str">
        <f t="shared" si="35"/>
        <v>Social Services</v>
      </c>
      <c r="N491" s="1" t="s">
        <v>4205</v>
      </c>
      <c r="O491" s="1" t="s">
        <v>4374</v>
      </c>
      <c r="P491" s="1">
        <v>8827</v>
      </c>
      <c r="Q491" s="1">
        <v>1095991</v>
      </c>
      <c r="R491" s="1">
        <f t="shared" si="36"/>
        <v>39812</v>
      </c>
      <c r="S491" s="4">
        <v>664136.2654858001</v>
      </c>
      <c r="T491" s="4">
        <v>132845.59419944728</v>
      </c>
      <c r="U491" s="1">
        <f t="shared" si="37"/>
        <v>1056179</v>
      </c>
      <c r="V491" s="4">
        <f t="shared" si="38"/>
        <v>299009.14031475259</v>
      </c>
      <c r="W491" s="1" t="str">
        <f t="shared" si="39"/>
        <v>Favourable</v>
      </c>
    </row>
    <row r="492" spans="1:23" x14ac:dyDescent="0.25">
      <c r="A492" s="1"/>
      <c r="B492" s="1"/>
      <c r="C492" s="1"/>
      <c r="D492" s="1"/>
      <c r="E492" s="1" t="s">
        <v>5199</v>
      </c>
      <c r="F492" s="2">
        <v>44794</v>
      </c>
      <c r="G492" s="3">
        <v>56662</v>
      </c>
      <c r="H492" s="1"/>
      <c r="I492" s="1"/>
      <c r="J492" s="1" t="s">
        <v>5200</v>
      </c>
      <c r="K492" s="2">
        <v>45013</v>
      </c>
      <c r="L492" s="1" t="s">
        <v>4204</v>
      </c>
      <c r="M492" s="1" t="str">
        <f t="shared" si="35"/>
        <v>Education</v>
      </c>
      <c r="N492" s="1" t="s">
        <v>4222</v>
      </c>
      <c r="O492" s="1" t="s">
        <v>4298</v>
      </c>
      <c r="P492" s="1">
        <v>7197</v>
      </c>
      <c r="Q492" s="1">
        <v>1972117</v>
      </c>
      <c r="R492" s="1">
        <f t="shared" si="36"/>
        <v>37791</v>
      </c>
      <c r="S492" s="4">
        <v>1915402.5734600138</v>
      </c>
      <c r="T492" s="4">
        <v>234737.12841879649</v>
      </c>
      <c r="U492" s="1">
        <f t="shared" si="37"/>
        <v>1934326</v>
      </c>
      <c r="V492" s="4">
        <f t="shared" si="38"/>
        <v>-178022.7018788103</v>
      </c>
      <c r="W492" s="1" t="str">
        <f t="shared" si="39"/>
        <v>Adverse</v>
      </c>
    </row>
    <row r="493" spans="1:23" x14ac:dyDescent="0.25">
      <c r="A493" s="1"/>
      <c r="B493" s="1"/>
      <c r="C493" s="1"/>
      <c r="D493" s="1"/>
      <c r="E493" s="1" t="s">
        <v>5201</v>
      </c>
      <c r="F493" s="2">
        <v>45189</v>
      </c>
      <c r="G493" s="3">
        <v>66714</v>
      </c>
      <c r="H493" s="1"/>
      <c r="I493" s="1"/>
      <c r="J493" s="1" t="s">
        <v>5202</v>
      </c>
      <c r="K493" s="2">
        <v>44670</v>
      </c>
      <c r="L493" s="1" t="s">
        <v>4204</v>
      </c>
      <c r="M493" s="1" t="str">
        <f t="shared" si="35"/>
        <v>Education</v>
      </c>
      <c r="N493" s="1" t="s">
        <v>4222</v>
      </c>
      <c r="O493" s="1" t="s">
        <v>4286</v>
      </c>
      <c r="P493" s="1">
        <v>6924</v>
      </c>
      <c r="Q493" s="1">
        <v>1409410</v>
      </c>
      <c r="R493" s="1">
        <f t="shared" si="36"/>
        <v>57987</v>
      </c>
      <c r="S493" s="4">
        <v>887154.94500577776</v>
      </c>
      <c r="T493" s="4">
        <v>304453.04929460783</v>
      </c>
      <c r="U493" s="1">
        <f t="shared" si="37"/>
        <v>1351423</v>
      </c>
      <c r="V493" s="4">
        <f t="shared" si="38"/>
        <v>217802.00569961453</v>
      </c>
      <c r="W493" s="1" t="str">
        <f t="shared" si="39"/>
        <v>Favourable</v>
      </c>
    </row>
    <row r="494" spans="1:23" x14ac:dyDescent="0.25">
      <c r="A494" s="1"/>
      <c r="B494" s="1"/>
      <c r="C494" s="1"/>
      <c r="D494" s="1"/>
      <c r="E494" s="1" t="s">
        <v>5203</v>
      </c>
      <c r="F494" s="2">
        <v>44811</v>
      </c>
      <c r="G494" s="3">
        <v>31640</v>
      </c>
      <c r="H494" s="1"/>
      <c r="I494" s="1"/>
      <c r="J494" s="1" t="s">
        <v>5204</v>
      </c>
      <c r="K494" s="2">
        <v>43981</v>
      </c>
      <c r="L494" s="1" t="s">
        <v>4212</v>
      </c>
      <c r="M494" s="1" t="str">
        <f t="shared" si="35"/>
        <v>Agricultural Extension</v>
      </c>
      <c r="N494" s="1" t="s">
        <v>4222</v>
      </c>
      <c r="O494" s="1" t="s">
        <v>4233</v>
      </c>
      <c r="P494" s="1">
        <v>7144</v>
      </c>
      <c r="Q494" s="1">
        <v>1713029</v>
      </c>
      <c r="R494" s="1">
        <f t="shared" si="36"/>
        <v>0</v>
      </c>
      <c r="S494" s="4">
        <v>1110686.9520818084</v>
      </c>
      <c r="T494" s="4">
        <v>359934.40259129344</v>
      </c>
      <c r="U494" s="1">
        <f t="shared" si="37"/>
        <v>1713029</v>
      </c>
      <c r="V494" s="4">
        <f t="shared" si="38"/>
        <v>242407.6453268982</v>
      </c>
      <c r="W494" s="1" t="str">
        <f t="shared" si="39"/>
        <v>Favourable</v>
      </c>
    </row>
    <row r="495" spans="1:23" x14ac:dyDescent="0.25">
      <c r="A495" s="1"/>
      <c r="B495" s="1"/>
      <c r="C495" s="1"/>
      <c r="D495" s="1"/>
      <c r="E495" s="1" t="s">
        <v>5205</v>
      </c>
      <c r="F495" s="2">
        <v>45358</v>
      </c>
      <c r="G495" s="3">
        <v>80458</v>
      </c>
      <c r="H495" s="1"/>
      <c r="I495" s="1"/>
      <c r="J495" s="1" t="s">
        <v>5206</v>
      </c>
      <c r="K495" s="2">
        <v>43954</v>
      </c>
      <c r="L495" s="1" t="s">
        <v>4218</v>
      </c>
      <c r="M495" s="1" t="str">
        <f t="shared" si="35"/>
        <v>Infrastructure</v>
      </c>
      <c r="N495" s="1" t="s">
        <v>4210</v>
      </c>
      <c r="O495" s="1" t="s">
        <v>4279</v>
      </c>
      <c r="P495" s="1">
        <v>6336</v>
      </c>
      <c r="Q495" s="1">
        <v>1992392</v>
      </c>
      <c r="R495" s="1">
        <f t="shared" si="36"/>
        <v>38948</v>
      </c>
      <c r="S495" s="4">
        <v>966287.5659268318</v>
      </c>
      <c r="T495" s="4">
        <v>274441.10904096445</v>
      </c>
      <c r="U495" s="1">
        <f t="shared" si="37"/>
        <v>1953444</v>
      </c>
      <c r="V495" s="4">
        <f t="shared" si="38"/>
        <v>751663.32503220369</v>
      </c>
      <c r="W495" s="1" t="str">
        <f t="shared" si="39"/>
        <v>Favourable</v>
      </c>
    </row>
    <row r="496" spans="1:23" x14ac:dyDescent="0.25">
      <c r="A496" s="1"/>
      <c r="B496" s="1"/>
      <c r="C496" s="1"/>
      <c r="D496" s="1"/>
      <c r="E496" s="1" t="s">
        <v>4843</v>
      </c>
      <c r="F496" s="2">
        <v>45156</v>
      </c>
      <c r="G496" s="3">
        <v>22953</v>
      </c>
      <c r="H496" s="1"/>
      <c r="I496" s="1"/>
      <c r="J496" s="1" t="s">
        <v>5207</v>
      </c>
      <c r="K496" s="2">
        <v>44521</v>
      </c>
      <c r="L496" s="1" t="s">
        <v>4204</v>
      </c>
      <c r="M496" s="1" t="str">
        <f t="shared" si="35"/>
        <v>Education</v>
      </c>
      <c r="N496" s="1" t="s">
        <v>4222</v>
      </c>
      <c r="O496" s="1" t="s">
        <v>4226</v>
      </c>
      <c r="P496" s="1">
        <v>9335</v>
      </c>
      <c r="Q496" s="1">
        <v>1306412</v>
      </c>
      <c r="R496" s="1">
        <f t="shared" si="36"/>
        <v>49443</v>
      </c>
      <c r="S496" s="4">
        <v>754906.93329959444</v>
      </c>
      <c r="T496" s="4">
        <v>2189.2541637648796</v>
      </c>
      <c r="U496" s="1">
        <f t="shared" si="37"/>
        <v>1256969</v>
      </c>
      <c r="V496" s="4">
        <f t="shared" si="38"/>
        <v>549315.81253664067</v>
      </c>
      <c r="W496" s="1" t="str">
        <f t="shared" si="39"/>
        <v>Favourable</v>
      </c>
    </row>
    <row r="497" spans="1:23" x14ac:dyDescent="0.25">
      <c r="A497" s="1"/>
      <c r="B497" s="1"/>
      <c r="C497" s="1"/>
      <c r="D497" s="1"/>
      <c r="E497" s="1" t="s">
        <v>5208</v>
      </c>
      <c r="F497" s="2">
        <v>45047</v>
      </c>
      <c r="G497" s="3">
        <v>94035</v>
      </c>
      <c r="H497" s="1"/>
      <c r="I497" s="1"/>
      <c r="J497" s="1" t="s">
        <v>5209</v>
      </c>
      <c r="K497" s="2">
        <v>44743</v>
      </c>
      <c r="L497" s="1" t="s">
        <v>4212</v>
      </c>
      <c r="M497" s="1" t="str">
        <f t="shared" si="35"/>
        <v>Agricultural Extension</v>
      </c>
      <c r="N497" s="1" t="s">
        <v>4222</v>
      </c>
      <c r="O497" s="1" t="s">
        <v>4241</v>
      </c>
      <c r="P497" s="1">
        <v>7625</v>
      </c>
      <c r="Q497" s="1">
        <v>2325435</v>
      </c>
      <c r="R497" s="1">
        <f t="shared" si="36"/>
        <v>0</v>
      </c>
      <c r="S497" s="4">
        <v>183948.10731164942</v>
      </c>
      <c r="T497" s="4">
        <v>462558.14207869512</v>
      </c>
      <c r="U497" s="1">
        <f t="shared" si="37"/>
        <v>2325435</v>
      </c>
      <c r="V497" s="4">
        <f t="shared" si="38"/>
        <v>1678928.7506096554</v>
      </c>
      <c r="W497" s="1" t="str">
        <f t="shared" si="39"/>
        <v>Favourable</v>
      </c>
    </row>
    <row r="498" spans="1:23" x14ac:dyDescent="0.25">
      <c r="A498" s="1"/>
      <c r="B498" s="1"/>
      <c r="C498" s="1"/>
      <c r="D498" s="1"/>
      <c r="E498" s="1" t="s">
        <v>5210</v>
      </c>
      <c r="F498" s="2">
        <v>45123</v>
      </c>
      <c r="G498" s="3">
        <v>68539</v>
      </c>
      <c r="H498" s="1"/>
      <c r="I498" s="1"/>
      <c r="J498" s="1" t="s">
        <v>5211</v>
      </c>
      <c r="K498" s="2">
        <v>45195</v>
      </c>
      <c r="L498" s="1" t="s">
        <v>4218</v>
      </c>
      <c r="M498" s="1" t="str">
        <f t="shared" si="35"/>
        <v>Infrastructure</v>
      </c>
      <c r="N498" s="1" t="s">
        <v>4210</v>
      </c>
      <c r="O498" s="1" t="s">
        <v>4256</v>
      </c>
      <c r="P498" s="1">
        <v>8423</v>
      </c>
      <c r="Q498" s="1">
        <v>904531</v>
      </c>
      <c r="R498" s="1">
        <f t="shared" si="36"/>
        <v>0</v>
      </c>
      <c r="S498" s="4">
        <v>295525.57811800565</v>
      </c>
      <c r="T498" s="4">
        <v>128528.11852403225</v>
      </c>
      <c r="U498" s="1">
        <f t="shared" si="37"/>
        <v>904531</v>
      </c>
      <c r="V498" s="4">
        <f t="shared" si="38"/>
        <v>480477.30335796211</v>
      </c>
      <c r="W498" s="1" t="str">
        <f t="shared" si="39"/>
        <v>Favourable</v>
      </c>
    </row>
    <row r="499" spans="1:23" x14ac:dyDescent="0.25">
      <c r="A499" s="1"/>
      <c r="B499" s="1"/>
      <c r="C499" s="1"/>
      <c r="D499" s="1"/>
      <c r="E499" s="1" t="s">
        <v>5212</v>
      </c>
      <c r="F499" s="2">
        <v>44108</v>
      </c>
      <c r="G499" s="3">
        <v>12569</v>
      </c>
      <c r="H499" s="1"/>
      <c r="I499" s="1"/>
      <c r="J499" s="1" t="s">
        <v>5213</v>
      </c>
      <c r="K499" s="2">
        <v>44099</v>
      </c>
      <c r="L499" s="1" t="s">
        <v>4216</v>
      </c>
      <c r="M499" s="1" t="str">
        <f t="shared" si="35"/>
        <v>Agricultural Extension</v>
      </c>
      <c r="N499" s="1" t="s">
        <v>4222</v>
      </c>
      <c r="O499" s="1" t="s">
        <v>4338</v>
      </c>
      <c r="P499" s="1">
        <v>9218</v>
      </c>
      <c r="Q499" s="1">
        <v>601881</v>
      </c>
      <c r="R499" s="1">
        <f t="shared" si="36"/>
        <v>0</v>
      </c>
      <c r="S499" s="4">
        <v>13954.518381251104</v>
      </c>
      <c r="T499" s="4">
        <v>76093.993677401202</v>
      </c>
      <c r="U499" s="1">
        <f t="shared" si="37"/>
        <v>601881</v>
      </c>
      <c r="V499" s="4">
        <f t="shared" si="38"/>
        <v>511832.4879413477</v>
      </c>
      <c r="W499" s="1" t="str">
        <f t="shared" si="39"/>
        <v>Favourable</v>
      </c>
    </row>
    <row r="500" spans="1:23" x14ac:dyDescent="0.25">
      <c r="A500" s="1"/>
      <c r="B500" s="1"/>
      <c r="C500" s="1"/>
      <c r="D500" s="1"/>
      <c r="E500" s="1" t="s">
        <v>5214</v>
      </c>
      <c r="F500" s="2">
        <v>44967</v>
      </c>
      <c r="G500" s="3">
        <v>41116</v>
      </c>
      <c r="H500" s="1"/>
      <c r="I500" s="1"/>
      <c r="J500" s="1" t="s">
        <v>5215</v>
      </c>
      <c r="K500" s="2">
        <v>44019</v>
      </c>
      <c r="L500" s="1" t="s">
        <v>4212</v>
      </c>
      <c r="M500" s="1" t="str">
        <f t="shared" si="35"/>
        <v>Agricultural Extension</v>
      </c>
      <c r="N500" s="1" t="s">
        <v>4205</v>
      </c>
      <c r="O500" s="1" t="s">
        <v>4217</v>
      </c>
      <c r="P500" s="1">
        <v>6420</v>
      </c>
      <c r="Q500" s="1">
        <v>2355389</v>
      </c>
      <c r="R500" s="1">
        <f t="shared" si="36"/>
        <v>0</v>
      </c>
      <c r="S500" s="4">
        <v>1114332.4483238729</v>
      </c>
      <c r="T500" s="4">
        <v>654875.74283540645</v>
      </c>
      <c r="U500" s="1">
        <f t="shared" si="37"/>
        <v>2355389</v>
      </c>
      <c r="V500" s="4">
        <f t="shared" si="38"/>
        <v>586180.80884072068</v>
      </c>
      <c r="W500" s="1" t="str">
        <f t="shared" si="39"/>
        <v>Favourable</v>
      </c>
    </row>
    <row r="501" spans="1:23" x14ac:dyDescent="0.25">
      <c r="A501" s="1"/>
      <c r="B501" s="1"/>
      <c r="C501" s="1"/>
      <c r="D501" s="1"/>
      <c r="E501" s="1" t="s">
        <v>5216</v>
      </c>
      <c r="F501" s="2">
        <v>44951</v>
      </c>
      <c r="G501" s="3">
        <v>66646</v>
      </c>
      <c r="H501" s="1"/>
      <c r="I501" s="1"/>
      <c r="J501" s="1" t="s">
        <v>5217</v>
      </c>
      <c r="K501" s="2">
        <v>44917</v>
      </c>
      <c r="L501" s="1" t="s">
        <v>4218</v>
      </c>
      <c r="M501" s="1" t="str">
        <f t="shared" si="35"/>
        <v>Infrastructure</v>
      </c>
      <c r="N501" s="1" t="s">
        <v>4222</v>
      </c>
      <c r="O501" s="1" t="s">
        <v>4358</v>
      </c>
      <c r="P501" s="1">
        <v>6932</v>
      </c>
      <c r="Q501" s="1">
        <v>728376</v>
      </c>
      <c r="R501" s="1">
        <f t="shared" si="36"/>
        <v>16553</v>
      </c>
      <c r="S501" s="4">
        <v>83855.530135738416</v>
      </c>
      <c r="T501" s="4">
        <v>98406.425187396337</v>
      </c>
      <c r="U501" s="1">
        <f t="shared" si="37"/>
        <v>711823</v>
      </c>
      <c r="V501" s="4">
        <f t="shared" si="38"/>
        <v>546114.04467686522</v>
      </c>
      <c r="W501" s="1" t="str">
        <f t="shared" si="39"/>
        <v>Favourable</v>
      </c>
    </row>
    <row r="502" spans="1:23" x14ac:dyDescent="0.25">
      <c r="A502" s="1"/>
      <c r="B502" s="1"/>
      <c r="C502" s="1"/>
      <c r="D502" s="1"/>
      <c r="E502" s="1" t="s">
        <v>5218</v>
      </c>
      <c r="F502" s="2">
        <v>44310</v>
      </c>
      <c r="G502" s="3">
        <v>67860</v>
      </c>
      <c r="H502" s="1"/>
      <c r="I502" s="1"/>
      <c r="J502" s="1" t="s">
        <v>5219</v>
      </c>
      <c r="K502" s="2">
        <v>44997</v>
      </c>
      <c r="L502" s="1" t="s">
        <v>4200</v>
      </c>
      <c r="M502" s="1" t="str">
        <f t="shared" si="35"/>
        <v>Social Services</v>
      </c>
      <c r="N502" s="1" t="s">
        <v>4222</v>
      </c>
      <c r="O502" s="1" t="s">
        <v>4345</v>
      </c>
      <c r="P502" s="1">
        <v>6812</v>
      </c>
      <c r="Q502" s="1">
        <v>1651929</v>
      </c>
      <c r="R502" s="1">
        <f t="shared" si="36"/>
        <v>42566</v>
      </c>
      <c r="S502" s="4">
        <v>1264130.034039872</v>
      </c>
      <c r="T502" s="4">
        <v>387405.28398096655</v>
      </c>
      <c r="U502" s="1">
        <f t="shared" si="37"/>
        <v>1609363</v>
      </c>
      <c r="V502" s="4">
        <f t="shared" si="38"/>
        <v>393.68197916145436</v>
      </c>
      <c r="W502" s="1" t="str">
        <f t="shared" si="39"/>
        <v>Favourable</v>
      </c>
    </row>
    <row r="503" spans="1:23" x14ac:dyDescent="0.25">
      <c r="A503" s="1"/>
      <c r="B503" s="1"/>
      <c r="C503" s="1"/>
      <c r="D503" s="1"/>
      <c r="E503" s="1" t="s">
        <v>5220</v>
      </c>
      <c r="F503" s="2">
        <v>45271</v>
      </c>
      <c r="G503" s="3">
        <v>62549</v>
      </c>
      <c r="H503" s="1"/>
      <c r="I503" s="1"/>
      <c r="J503" s="1" t="s">
        <v>5221</v>
      </c>
      <c r="K503" s="2">
        <v>44502</v>
      </c>
      <c r="L503" s="1" t="s">
        <v>4216</v>
      </c>
      <c r="M503" s="1" t="str">
        <f t="shared" si="35"/>
        <v>Agricultural Extension</v>
      </c>
      <c r="N503" s="1" t="s">
        <v>4210</v>
      </c>
      <c r="O503" s="1" t="s">
        <v>4217</v>
      </c>
      <c r="P503" s="1">
        <v>6975</v>
      </c>
      <c r="Q503" s="1">
        <v>839303</v>
      </c>
      <c r="R503" s="1">
        <f t="shared" si="36"/>
        <v>19431</v>
      </c>
      <c r="S503" s="4">
        <v>501739.21500431909</v>
      </c>
      <c r="T503" s="4">
        <v>126186.58612691228</v>
      </c>
      <c r="U503" s="1">
        <f t="shared" si="37"/>
        <v>819872</v>
      </c>
      <c r="V503" s="4">
        <f t="shared" si="38"/>
        <v>211377.19886876864</v>
      </c>
      <c r="W503" s="1" t="str">
        <f t="shared" si="39"/>
        <v>Favourable</v>
      </c>
    </row>
    <row r="504" spans="1:23" x14ac:dyDescent="0.25">
      <c r="A504" s="1"/>
      <c r="B504" s="1"/>
      <c r="C504" s="1"/>
      <c r="D504" s="1"/>
      <c r="E504" s="1" t="s">
        <v>5222</v>
      </c>
      <c r="F504" s="2">
        <v>44942</v>
      </c>
      <c r="G504" s="3">
        <v>18817</v>
      </c>
      <c r="H504" s="1"/>
      <c r="I504" s="1"/>
      <c r="J504" s="1" t="s">
        <v>5223</v>
      </c>
      <c r="K504" s="2">
        <v>44674</v>
      </c>
      <c r="L504" s="1" t="s">
        <v>4218</v>
      </c>
      <c r="M504" s="1" t="str">
        <f t="shared" si="35"/>
        <v>Infrastructure</v>
      </c>
      <c r="N504" s="1" t="s">
        <v>4222</v>
      </c>
      <c r="O504" s="1" t="s">
        <v>4286</v>
      </c>
      <c r="P504" s="1">
        <v>8742</v>
      </c>
      <c r="Q504" s="1">
        <v>830924</v>
      </c>
      <c r="R504" s="1">
        <f t="shared" si="36"/>
        <v>15654</v>
      </c>
      <c r="S504" s="4">
        <v>523427.86828309094</v>
      </c>
      <c r="T504" s="4">
        <v>183702.39002474005</v>
      </c>
      <c r="U504" s="1">
        <f t="shared" si="37"/>
        <v>815270</v>
      </c>
      <c r="V504" s="4">
        <f t="shared" si="38"/>
        <v>123793.74169216899</v>
      </c>
      <c r="W504" s="1" t="str">
        <f t="shared" si="39"/>
        <v>Favourable</v>
      </c>
    </row>
    <row r="505" spans="1:23" x14ac:dyDescent="0.25">
      <c r="A505" s="1"/>
      <c r="B505" s="1"/>
      <c r="C505" s="1"/>
      <c r="D505" s="1"/>
      <c r="E505" s="1" t="s">
        <v>5224</v>
      </c>
      <c r="F505" s="2">
        <v>44371</v>
      </c>
      <c r="G505" s="3">
        <v>50984</v>
      </c>
      <c r="H505" s="1"/>
      <c r="I505" s="1"/>
      <c r="J505" s="1" t="s">
        <v>5225</v>
      </c>
      <c r="K505" s="2">
        <v>44142</v>
      </c>
      <c r="L505" s="1" t="s">
        <v>4204</v>
      </c>
      <c r="M505" s="1" t="str">
        <f t="shared" si="35"/>
        <v>Education</v>
      </c>
      <c r="N505" s="1" t="s">
        <v>4205</v>
      </c>
      <c r="O505" s="1" t="s">
        <v>4479</v>
      </c>
      <c r="P505" s="1">
        <v>7856</v>
      </c>
      <c r="Q505" s="1">
        <v>1634203</v>
      </c>
      <c r="R505" s="1">
        <f t="shared" si="36"/>
        <v>0</v>
      </c>
      <c r="S505" s="4">
        <v>1224611.0660398421</v>
      </c>
      <c r="T505" s="4">
        <v>335203.01144770585</v>
      </c>
      <c r="U505" s="1">
        <f t="shared" si="37"/>
        <v>1634203</v>
      </c>
      <c r="V505" s="4">
        <f t="shared" si="38"/>
        <v>74388.922512452118</v>
      </c>
      <c r="W505" s="1" t="str">
        <f t="shared" si="39"/>
        <v>Favourable</v>
      </c>
    </row>
    <row r="506" spans="1:23" x14ac:dyDescent="0.25">
      <c r="A506" s="1"/>
      <c r="B506" s="1"/>
      <c r="C506" s="1"/>
      <c r="D506" s="1"/>
      <c r="E506" s="1" t="s">
        <v>5226</v>
      </c>
      <c r="F506" s="2">
        <v>44312</v>
      </c>
      <c r="G506" s="3">
        <v>36883</v>
      </c>
      <c r="H506" s="1"/>
      <c r="I506" s="1"/>
      <c r="J506" s="1" t="s">
        <v>5227</v>
      </c>
      <c r="K506" s="2">
        <v>44806</v>
      </c>
      <c r="L506" s="1" t="s">
        <v>4200</v>
      </c>
      <c r="M506" s="1" t="str">
        <f t="shared" si="35"/>
        <v>Social Services</v>
      </c>
      <c r="N506" s="1" t="s">
        <v>4205</v>
      </c>
      <c r="O506" s="1" t="s">
        <v>4250</v>
      </c>
      <c r="P506" s="1">
        <v>7070</v>
      </c>
      <c r="Q506" s="1">
        <v>1109282</v>
      </c>
      <c r="R506" s="1">
        <f t="shared" si="36"/>
        <v>82080</v>
      </c>
      <c r="S506" s="4">
        <v>743852.58055747615</v>
      </c>
      <c r="T506" s="4">
        <v>52534.771142340876</v>
      </c>
      <c r="U506" s="1">
        <f t="shared" si="37"/>
        <v>1027202</v>
      </c>
      <c r="V506" s="4">
        <f t="shared" si="38"/>
        <v>312894.64830018301</v>
      </c>
      <c r="W506" s="1" t="str">
        <f t="shared" si="39"/>
        <v>Favourable</v>
      </c>
    </row>
    <row r="507" spans="1:23" x14ac:dyDescent="0.25">
      <c r="A507" s="1"/>
      <c r="B507" s="1"/>
      <c r="C507" s="1"/>
      <c r="D507" s="1"/>
      <c r="E507" s="1" t="s">
        <v>5228</v>
      </c>
      <c r="F507" s="2">
        <v>44856</v>
      </c>
      <c r="G507" s="3">
        <v>80781</v>
      </c>
      <c r="H507" s="1"/>
      <c r="I507" s="1"/>
      <c r="J507" s="1" t="s">
        <v>5229</v>
      </c>
      <c r="K507" s="2">
        <v>44230</v>
      </c>
      <c r="L507" s="1" t="s">
        <v>4212</v>
      </c>
      <c r="M507" s="1" t="str">
        <f t="shared" si="35"/>
        <v>Agricultural Extension</v>
      </c>
      <c r="N507" s="1" t="s">
        <v>4210</v>
      </c>
      <c r="O507" s="1" t="s">
        <v>4289</v>
      </c>
      <c r="P507" s="1">
        <v>9335</v>
      </c>
      <c r="Q507" s="1">
        <v>2181773</v>
      </c>
      <c r="R507" s="1">
        <f t="shared" si="36"/>
        <v>16235</v>
      </c>
      <c r="S507" s="4">
        <v>157668.02616787402</v>
      </c>
      <c r="T507" s="4">
        <v>147882.64723631847</v>
      </c>
      <c r="U507" s="1">
        <f t="shared" si="37"/>
        <v>2165538</v>
      </c>
      <c r="V507" s="4">
        <f t="shared" si="38"/>
        <v>1876222.3265958074</v>
      </c>
      <c r="W507" s="1" t="str">
        <f t="shared" si="39"/>
        <v>Favourable</v>
      </c>
    </row>
    <row r="508" spans="1:23" x14ac:dyDescent="0.25">
      <c r="A508" s="1"/>
      <c r="B508" s="1"/>
      <c r="C508" s="1"/>
      <c r="D508" s="1"/>
      <c r="E508" s="1" t="s">
        <v>5230</v>
      </c>
      <c r="F508" s="2">
        <v>44653</v>
      </c>
      <c r="G508" s="3">
        <v>90681</v>
      </c>
      <c r="H508" s="1"/>
      <c r="I508" s="1"/>
      <c r="J508" s="1" t="s">
        <v>5231</v>
      </c>
      <c r="K508" s="2">
        <v>45161</v>
      </c>
      <c r="L508" s="1" t="s">
        <v>4204</v>
      </c>
      <c r="M508" s="1" t="str">
        <f t="shared" si="35"/>
        <v>Education</v>
      </c>
      <c r="N508" s="1" t="s">
        <v>4205</v>
      </c>
      <c r="O508" s="1" t="s">
        <v>4358</v>
      </c>
      <c r="P508" s="1">
        <v>7058</v>
      </c>
      <c r="Q508" s="1">
        <v>401681</v>
      </c>
      <c r="R508" s="1">
        <f t="shared" si="36"/>
        <v>0</v>
      </c>
      <c r="S508" s="4">
        <v>53917.908662502385</v>
      </c>
      <c r="T508" s="4">
        <v>66562.385581549679</v>
      </c>
      <c r="U508" s="1">
        <f t="shared" si="37"/>
        <v>401681</v>
      </c>
      <c r="V508" s="4">
        <f t="shared" si="38"/>
        <v>281200.70575594797</v>
      </c>
      <c r="W508" s="1" t="str">
        <f t="shared" si="39"/>
        <v>Favourable</v>
      </c>
    </row>
    <row r="509" spans="1:23" x14ac:dyDescent="0.25">
      <c r="A509" s="1"/>
      <c r="B509" s="1"/>
      <c r="C509" s="1"/>
      <c r="D509" s="1"/>
      <c r="E509" s="1" t="s">
        <v>5232</v>
      </c>
      <c r="F509" s="2">
        <v>45219</v>
      </c>
      <c r="G509" s="3">
        <v>18965</v>
      </c>
      <c r="H509" s="1"/>
      <c r="I509" s="1"/>
      <c r="J509" s="1" t="s">
        <v>5233</v>
      </c>
      <c r="K509" s="2">
        <v>44757</v>
      </c>
      <c r="L509" s="1" t="s">
        <v>4204</v>
      </c>
      <c r="M509" s="1" t="str">
        <f t="shared" si="35"/>
        <v>Education</v>
      </c>
      <c r="N509" s="1" t="s">
        <v>4205</v>
      </c>
      <c r="O509" s="1" t="s">
        <v>4330</v>
      </c>
      <c r="P509" s="1">
        <v>9323</v>
      </c>
      <c r="Q509" s="1">
        <v>385284</v>
      </c>
      <c r="R509" s="1">
        <f t="shared" si="36"/>
        <v>11785</v>
      </c>
      <c r="S509" s="4">
        <v>277412.84236448741</v>
      </c>
      <c r="T509" s="4">
        <v>115323.6211577177</v>
      </c>
      <c r="U509" s="1">
        <f t="shared" si="37"/>
        <v>373499</v>
      </c>
      <c r="V509" s="4">
        <f t="shared" si="38"/>
        <v>-7452.4635222051293</v>
      </c>
      <c r="W509" s="1" t="str">
        <f t="shared" si="39"/>
        <v>Adverse</v>
      </c>
    </row>
    <row r="510" spans="1:23" x14ac:dyDescent="0.25">
      <c r="A510" s="1"/>
      <c r="B510" s="1"/>
      <c r="C510" s="1"/>
      <c r="D510" s="1"/>
      <c r="E510" s="1" t="s">
        <v>5234</v>
      </c>
      <c r="F510" s="2">
        <v>44299</v>
      </c>
      <c r="G510" s="3">
        <v>98227</v>
      </c>
      <c r="H510" s="1"/>
      <c r="I510" s="1"/>
      <c r="J510" s="1" t="s">
        <v>5235</v>
      </c>
      <c r="K510" s="2">
        <v>43949</v>
      </c>
      <c r="L510" s="1" t="s">
        <v>4200</v>
      </c>
      <c r="M510" s="1" t="str">
        <f t="shared" si="35"/>
        <v>Social Services</v>
      </c>
      <c r="N510" s="1" t="s">
        <v>4222</v>
      </c>
      <c r="O510" s="1" t="s">
        <v>4345</v>
      </c>
      <c r="P510" s="1">
        <v>6525</v>
      </c>
      <c r="Q510" s="1">
        <v>1821784</v>
      </c>
      <c r="R510" s="1">
        <f t="shared" si="36"/>
        <v>0</v>
      </c>
      <c r="S510" s="4">
        <v>1438051.722750186</v>
      </c>
      <c r="T510" s="4">
        <v>276434.47106213385</v>
      </c>
      <c r="U510" s="1">
        <f t="shared" si="37"/>
        <v>1821784</v>
      </c>
      <c r="V510" s="4">
        <f t="shared" si="38"/>
        <v>107297.80618768022</v>
      </c>
      <c r="W510" s="1" t="str">
        <f t="shared" si="39"/>
        <v>Favourable</v>
      </c>
    </row>
    <row r="511" spans="1:23" x14ac:dyDescent="0.25">
      <c r="A511" s="1"/>
      <c r="B511" s="1"/>
      <c r="C511" s="1"/>
      <c r="D511" s="1"/>
      <c r="E511" s="1" t="s">
        <v>5236</v>
      </c>
      <c r="F511" s="2">
        <v>45244</v>
      </c>
      <c r="G511" s="3">
        <v>12635</v>
      </c>
      <c r="H511" s="1"/>
      <c r="I511" s="1"/>
      <c r="J511" s="1" t="s">
        <v>4468</v>
      </c>
      <c r="K511" s="2">
        <v>44173</v>
      </c>
      <c r="L511" s="1" t="s">
        <v>4204</v>
      </c>
      <c r="M511" s="1" t="str">
        <f t="shared" si="35"/>
        <v>Education</v>
      </c>
      <c r="N511" s="1" t="s">
        <v>4205</v>
      </c>
      <c r="O511" s="1" t="s">
        <v>4250</v>
      </c>
      <c r="P511" s="1">
        <v>9278</v>
      </c>
      <c r="Q511" s="1">
        <v>1691909</v>
      </c>
      <c r="R511" s="1">
        <f t="shared" si="36"/>
        <v>12749</v>
      </c>
      <c r="S511" s="4">
        <v>205419.00782441229</v>
      </c>
      <c r="T511" s="4">
        <v>239909.76446538357</v>
      </c>
      <c r="U511" s="1">
        <f t="shared" si="37"/>
        <v>1679160</v>
      </c>
      <c r="V511" s="4">
        <f t="shared" si="38"/>
        <v>1246580.2277102042</v>
      </c>
      <c r="W511" s="1" t="str">
        <f t="shared" si="39"/>
        <v>Favourable</v>
      </c>
    </row>
    <row r="512" spans="1:23" x14ac:dyDescent="0.25">
      <c r="A512" s="1"/>
      <c r="B512" s="1"/>
      <c r="C512" s="1"/>
      <c r="D512" s="1"/>
      <c r="E512" s="1" t="s">
        <v>5237</v>
      </c>
      <c r="F512" s="2">
        <v>44808</v>
      </c>
      <c r="G512" s="3">
        <v>84695</v>
      </c>
      <c r="H512" s="1"/>
      <c r="I512" s="1"/>
      <c r="J512" s="1" t="s">
        <v>5238</v>
      </c>
      <c r="K512" s="2">
        <v>44006</v>
      </c>
      <c r="L512" s="1" t="s">
        <v>4212</v>
      </c>
      <c r="M512" s="1" t="str">
        <f t="shared" si="35"/>
        <v>Agricultural Extension</v>
      </c>
      <c r="N512" s="1" t="s">
        <v>4210</v>
      </c>
      <c r="O512" s="1" t="s">
        <v>4335</v>
      </c>
      <c r="P512" s="1">
        <v>6755</v>
      </c>
      <c r="Q512" s="1">
        <v>2465761</v>
      </c>
      <c r="R512" s="1">
        <f t="shared" si="36"/>
        <v>30688</v>
      </c>
      <c r="S512" s="4">
        <v>1739994.5916147185</v>
      </c>
      <c r="T512" s="4">
        <v>218782.76477228108</v>
      </c>
      <c r="U512" s="1">
        <f t="shared" si="37"/>
        <v>2435073</v>
      </c>
      <c r="V512" s="4">
        <f t="shared" si="38"/>
        <v>506983.6436130004</v>
      </c>
      <c r="W512" s="1" t="str">
        <f t="shared" si="39"/>
        <v>Favourable</v>
      </c>
    </row>
    <row r="513" spans="1:23" x14ac:dyDescent="0.25">
      <c r="A513" s="1"/>
      <c r="B513" s="1"/>
      <c r="C513" s="1"/>
      <c r="D513" s="1"/>
      <c r="E513" s="1" t="s">
        <v>5239</v>
      </c>
      <c r="F513" s="2">
        <v>45338</v>
      </c>
      <c r="G513" s="3">
        <v>90718</v>
      </c>
      <c r="H513" s="1"/>
      <c r="I513" s="1"/>
      <c r="J513" s="1" t="s">
        <v>5240</v>
      </c>
      <c r="K513" s="2">
        <v>45371</v>
      </c>
      <c r="L513" s="1" t="s">
        <v>4216</v>
      </c>
      <c r="M513" s="1" t="str">
        <f t="shared" si="35"/>
        <v>Agricultural Extension</v>
      </c>
      <c r="N513" s="1" t="s">
        <v>4205</v>
      </c>
      <c r="O513" s="1" t="s">
        <v>4301</v>
      </c>
      <c r="P513" s="1">
        <v>6712</v>
      </c>
      <c r="Q513" s="1">
        <v>1002366</v>
      </c>
      <c r="R513" s="1">
        <f t="shared" si="36"/>
        <v>32923</v>
      </c>
      <c r="S513" s="4">
        <v>42938.405870552509</v>
      </c>
      <c r="T513" s="4">
        <v>144995.75353036195</v>
      </c>
      <c r="U513" s="1">
        <f t="shared" si="37"/>
        <v>969443</v>
      </c>
      <c r="V513" s="4">
        <f t="shared" si="38"/>
        <v>814431.84059908555</v>
      </c>
      <c r="W513" s="1" t="str">
        <f t="shared" si="39"/>
        <v>Favourable</v>
      </c>
    </row>
    <row r="514" spans="1:23" x14ac:dyDescent="0.25">
      <c r="A514" s="1"/>
      <c r="B514" s="1"/>
      <c r="C514" s="1"/>
      <c r="D514" s="1"/>
      <c r="E514" s="1" t="s">
        <v>5241</v>
      </c>
      <c r="F514" s="2">
        <v>44676</v>
      </c>
      <c r="G514" s="3">
        <v>20364</v>
      </c>
      <c r="H514" s="1"/>
      <c r="I514" s="1"/>
      <c r="J514" s="1" t="s">
        <v>5199</v>
      </c>
      <c r="K514" s="2">
        <v>43891</v>
      </c>
      <c r="L514" s="1" t="s">
        <v>4200</v>
      </c>
      <c r="M514" s="1" t="str">
        <f t="shared" si="35"/>
        <v>Social Services</v>
      </c>
      <c r="N514" s="1" t="s">
        <v>4210</v>
      </c>
      <c r="O514" s="1" t="s">
        <v>4217</v>
      </c>
      <c r="P514" s="1">
        <v>5898</v>
      </c>
      <c r="Q514" s="1">
        <v>1779257</v>
      </c>
      <c r="R514" s="1">
        <f t="shared" si="36"/>
        <v>56662</v>
      </c>
      <c r="S514" s="4">
        <v>800685.82648183464</v>
      </c>
      <c r="T514" s="4">
        <v>355160.04769807094</v>
      </c>
      <c r="U514" s="1">
        <f t="shared" si="37"/>
        <v>1722595</v>
      </c>
      <c r="V514" s="4">
        <f t="shared" si="38"/>
        <v>623411.12582009449</v>
      </c>
      <c r="W514" s="1" t="str">
        <f t="shared" si="39"/>
        <v>Favourable</v>
      </c>
    </row>
    <row r="515" spans="1:23" x14ac:dyDescent="0.25">
      <c r="A515" s="1"/>
      <c r="B515" s="1"/>
      <c r="C515" s="1"/>
      <c r="D515" s="1"/>
      <c r="E515" s="1" t="s">
        <v>5242</v>
      </c>
      <c r="F515" s="2">
        <v>43993</v>
      </c>
      <c r="G515" s="3">
        <v>87575</v>
      </c>
      <c r="H515" s="1"/>
      <c r="I515" s="1"/>
      <c r="J515" s="1" t="s">
        <v>5243</v>
      </c>
      <c r="K515" s="2">
        <v>44118</v>
      </c>
      <c r="L515" s="1" t="s">
        <v>4204</v>
      </c>
      <c r="M515" s="1" t="str">
        <f t="shared" ref="M515:M578" si="40">INDEX($A:$B,MATCH($L515,$A:$A,0),2)</f>
        <v>Education</v>
      </c>
      <c r="N515" s="1" t="s">
        <v>4210</v>
      </c>
      <c r="O515" s="1" t="s">
        <v>4273</v>
      </c>
      <c r="P515" s="1">
        <v>8176</v>
      </c>
      <c r="Q515" s="1">
        <v>1509212</v>
      </c>
      <c r="R515" s="1">
        <f t="shared" ref="R515:R578" si="41">_xlfn.XLOOKUP($J515,$E:$E,$G:$G,0,0,1)</f>
        <v>0</v>
      </c>
      <c r="S515" s="4">
        <v>722208.96644853638</v>
      </c>
      <c r="T515" s="4">
        <v>95833.283514452123</v>
      </c>
      <c r="U515" s="1">
        <f t="shared" ref="U515:U578" si="42">Q515-R515</f>
        <v>1509212</v>
      </c>
      <c r="V515" s="4">
        <f t="shared" ref="V515:V578" si="43">Q515-(S515+T515)</f>
        <v>691169.75003701146</v>
      </c>
      <c r="W515" s="1" t="str">
        <f t="shared" ref="W515:W578" si="44">IF(V515&gt;=0,"Favourable","Adverse")</f>
        <v>Favourable</v>
      </c>
    </row>
    <row r="516" spans="1:23" x14ac:dyDescent="0.25">
      <c r="A516" s="1"/>
      <c r="B516" s="1"/>
      <c r="C516" s="1"/>
      <c r="D516" s="1"/>
      <c r="E516" s="1" t="s">
        <v>5244</v>
      </c>
      <c r="F516" s="2">
        <v>44176</v>
      </c>
      <c r="G516" s="3">
        <v>63561</v>
      </c>
      <c r="H516" s="1"/>
      <c r="I516" s="1"/>
      <c r="J516" s="1" t="s">
        <v>5245</v>
      </c>
      <c r="K516" s="2">
        <v>44088</v>
      </c>
      <c r="L516" s="1" t="s">
        <v>4216</v>
      </c>
      <c r="M516" s="1" t="str">
        <f t="shared" si="40"/>
        <v>Agricultural Extension</v>
      </c>
      <c r="N516" s="1" t="s">
        <v>4205</v>
      </c>
      <c r="O516" s="1" t="s">
        <v>4253</v>
      </c>
      <c r="P516" s="1">
        <v>7269</v>
      </c>
      <c r="Q516" s="1">
        <v>2304424</v>
      </c>
      <c r="R516" s="1">
        <f t="shared" si="41"/>
        <v>28742</v>
      </c>
      <c r="S516" s="4">
        <v>1055994.1122430123</v>
      </c>
      <c r="T516" s="4">
        <v>715985.46508166811</v>
      </c>
      <c r="U516" s="1">
        <f t="shared" si="42"/>
        <v>2275682</v>
      </c>
      <c r="V516" s="4">
        <f t="shared" si="43"/>
        <v>532444.42267531948</v>
      </c>
      <c r="W516" s="1" t="str">
        <f t="shared" si="44"/>
        <v>Favourable</v>
      </c>
    </row>
    <row r="517" spans="1:23" x14ac:dyDescent="0.25">
      <c r="A517" s="1"/>
      <c r="B517" s="1"/>
      <c r="C517" s="1"/>
      <c r="D517" s="1"/>
      <c r="E517" s="1" t="s">
        <v>5246</v>
      </c>
      <c r="F517" s="2">
        <v>44249</v>
      </c>
      <c r="G517" s="3">
        <v>89910</v>
      </c>
      <c r="H517" s="1"/>
      <c r="I517" s="1"/>
      <c r="J517" s="1" t="s">
        <v>5247</v>
      </c>
      <c r="K517" s="2">
        <v>43927</v>
      </c>
      <c r="L517" s="1" t="s">
        <v>4200</v>
      </c>
      <c r="M517" s="1" t="str">
        <f t="shared" si="40"/>
        <v>Social Services</v>
      </c>
      <c r="N517" s="1" t="s">
        <v>4222</v>
      </c>
      <c r="O517" s="1" t="s">
        <v>4292</v>
      </c>
      <c r="P517" s="1">
        <v>5814</v>
      </c>
      <c r="Q517" s="1">
        <v>469161</v>
      </c>
      <c r="R517" s="1">
        <f t="shared" si="41"/>
        <v>0</v>
      </c>
      <c r="S517" s="4">
        <v>74462.392854213685</v>
      </c>
      <c r="T517" s="4">
        <v>87988.542807878926</v>
      </c>
      <c r="U517" s="1">
        <f t="shared" si="42"/>
        <v>469161</v>
      </c>
      <c r="V517" s="4">
        <f t="shared" si="43"/>
        <v>306710.06433790736</v>
      </c>
      <c r="W517" s="1" t="str">
        <f t="shared" si="44"/>
        <v>Favourable</v>
      </c>
    </row>
    <row r="518" spans="1:23" x14ac:dyDescent="0.25">
      <c r="A518" s="1"/>
      <c r="B518" s="1"/>
      <c r="C518" s="1"/>
      <c r="D518" s="1"/>
      <c r="E518" s="1" t="s">
        <v>5248</v>
      </c>
      <c r="F518" s="2">
        <v>45395</v>
      </c>
      <c r="G518" s="3">
        <v>99812</v>
      </c>
      <c r="H518" s="1"/>
      <c r="I518" s="1"/>
      <c r="J518" s="1" t="s">
        <v>5249</v>
      </c>
      <c r="K518" s="2">
        <v>44482</v>
      </c>
      <c r="L518" s="1" t="s">
        <v>4218</v>
      </c>
      <c r="M518" s="1" t="str">
        <f t="shared" si="40"/>
        <v>Infrastructure</v>
      </c>
      <c r="N518" s="1" t="s">
        <v>4210</v>
      </c>
      <c r="O518" s="1" t="s">
        <v>4330</v>
      </c>
      <c r="P518" s="1">
        <v>7502</v>
      </c>
      <c r="Q518" s="1">
        <v>721309</v>
      </c>
      <c r="R518" s="1">
        <f t="shared" si="41"/>
        <v>84541</v>
      </c>
      <c r="S518" s="4">
        <v>327484.18014369207</v>
      </c>
      <c r="T518" s="4">
        <v>206746.55431552534</v>
      </c>
      <c r="U518" s="1">
        <f t="shared" si="42"/>
        <v>636768</v>
      </c>
      <c r="V518" s="4">
        <f t="shared" si="43"/>
        <v>187078.2655407826</v>
      </c>
      <c r="W518" s="1" t="str">
        <f t="shared" si="44"/>
        <v>Favourable</v>
      </c>
    </row>
    <row r="519" spans="1:23" x14ac:dyDescent="0.25">
      <c r="A519" s="1"/>
      <c r="B519" s="1"/>
      <c r="C519" s="1"/>
      <c r="D519" s="1"/>
      <c r="E519" s="1" t="s">
        <v>5250</v>
      </c>
      <c r="F519" s="2">
        <v>44391</v>
      </c>
      <c r="G519" s="3">
        <v>83059</v>
      </c>
      <c r="H519" s="1"/>
      <c r="I519" s="1"/>
      <c r="J519" s="1" t="s">
        <v>5251</v>
      </c>
      <c r="K519" s="2">
        <v>44938</v>
      </c>
      <c r="L519" s="1" t="s">
        <v>4212</v>
      </c>
      <c r="M519" s="1" t="str">
        <f t="shared" si="40"/>
        <v>Agricultural Extension</v>
      </c>
      <c r="N519" s="1" t="s">
        <v>4205</v>
      </c>
      <c r="O519" s="1" t="s">
        <v>4361</v>
      </c>
      <c r="P519" s="1">
        <v>6362</v>
      </c>
      <c r="Q519" s="1">
        <v>1222162</v>
      </c>
      <c r="R519" s="1">
        <f t="shared" si="41"/>
        <v>0</v>
      </c>
      <c r="S519" s="4">
        <v>1166770.6151218237</v>
      </c>
      <c r="T519" s="4">
        <v>284377.89400418417</v>
      </c>
      <c r="U519" s="1">
        <f t="shared" si="42"/>
        <v>1222162</v>
      </c>
      <c r="V519" s="4">
        <f t="shared" si="43"/>
        <v>-228986.50912600802</v>
      </c>
      <c r="W519" s="1" t="str">
        <f t="shared" si="44"/>
        <v>Adverse</v>
      </c>
    </row>
    <row r="520" spans="1:23" x14ac:dyDescent="0.25">
      <c r="A520" s="1"/>
      <c r="B520" s="1"/>
      <c r="C520" s="1"/>
      <c r="D520" s="1"/>
      <c r="E520" s="1" t="s">
        <v>5252</v>
      </c>
      <c r="F520" s="2">
        <v>45014</v>
      </c>
      <c r="G520" s="3">
        <v>44965</v>
      </c>
      <c r="H520" s="1"/>
      <c r="I520" s="1"/>
      <c r="J520" s="1" t="s">
        <v>4898</v>
      </c>
      <c r="K520" s="2">
        <v>44301</v>
      </c>
      <c r="L520" s="1" t="s">
        <v>4204</v>
      </c>
      <c r="M520" s="1" t="str">
        <f t="shared" si="40"/>
        <v>Education</v>
      </c>
      <c r="N520" s="1" t="s">
        <v>4205</v>
      </c>
      <c r="O520" s="1" t="s">
        <v>4402</v>
      </c>
      <c r="P520" s="1">
        <v>5795</v>
      </c>
      <c r="Q520" s="1">
        <v>934687</v>
      </c>
      <c r="R520" s="1">
        <f t="shared" si="41"/>
        <v>38655</v>
      </c>
      <c r="S520" s="4">
        <v>354335.09327338886</v>
      </c>
      <c r="T520" s="4">
        <v>267413.98889717949</v>
      </c>
      <c r="U520" s="1">
        <f t="shared" si="42"/>
        <v>896032</v>
      </c>
      <c r="V520" s="4">
        <f t="shared" si="43"/>
        <v>312937.91782943159</v>
      </c>
      <c r="W520" s="1" t="str">
        <f t="shared" si="44"/>
        <v>Favourable</v>
      </c>
    </row>
    <row r="521" spans="1:23" x14ac:dyDescent="0.25">
      <c r="A521" s="1"/>
      <c r="B521" s="1"/>
      <c r="C521" s="1"/>
      <c r="D521" s="1"/>
      <c r="E521" s="1" t="s">
        <v>5036</v>
      </c>
      <c r="F521" s="2">
        <v>45125</v>
      </c>
      <c r="G521" s="3">
        <v>95557</v>
      </c>
      <c r="H521" s="1"/>
      <c r="I521" s="1"/>
      <c r="J521" s="1" t="s">
        <v>5253</v>
      </c>
      <c r="K521" s="2">
        <v>44599</v>
      </c>
      <c r="L521" s="1" t="s">
        <v>4212</v>
      </c>
      <c r="M521" s="1" t="str">
        <f t="shared" si="40"/>
        <v>Agricultural Extension</v>
      </c>
      <c r="N521" s="1" t="s">
        <v>4222</v>
      </c>
      <c r="O521" s="1" t="s">
        <v>4233</v>
      </c>
      <c r="P521" s="1">
        <v>7836</v>
      </c>
      <c r="Q521" s="1">
        <v>1838998</v>
      </c>
      <c r="R521" s="1">
        <f t="shared" si="41"/>
        <v>16826</v>
      </c>
      <c r="S521" s="4">
        <v>1700266.5320637864</v>
      </c>
      <c r="T521" s="4">
        <v>422707.79257464776</v>
      </c>
      <c r="U521" s="1">
        <f t="shared" si="42"/>
        <v>1822172</v>
      </c>
      <c r="V521" s="4">
        <f t="shared" si="43"/>
        <v>-283976.32463843422</v>
      </c>
      <c r="W521" s="1" t="str">
        <f t="shared" si="44"/>
        <v>Adverse</v>
      </c>
    </row>
    <row r="522" spans="1:23" x14ac:dyDescent="0.25">
      <c r="A522" s="1"/>
      <c r="B522" s="1"/>
      <c r="C522" s="1"/>
      <c r="D522" s="1"/>
      <c r="E522" s="1" t="s">
        <v>5254</v>
      </c>
      <c r="F522" s="2">
        <v>44744</v>
      </c>
      <c r="G522" s="3">
        <v>24305</v>
      </c>
      <c r="H522" s="1"/>
      <c r="I522" s="1"/>
      <c r="J522" s="1" t="s">
        <v>5255</v>
      </c>
      <c r="K522" s="2">
        <v>45247</v>
      </c>
      <c r="L522" s="1" t="s">
        <v>4216</v>
      </c>
      <c r="M522" s="1" t="str">
        <f t="shared" si="40"/>
        <v>Agricultural Extension</v>
      </c>
      <c r="N522" s="1" t="s">
        <v>4222</v>
      </c>
      <c r="O522" s="1" t="s">
        <v>4253</v>
      </c>
      <c r="P522" s="1">
        <v>7926</v>
      </c>
      <c r="Q522" s="1">
        <v>746363</v>
      </c>
      <c r="R522" s="1">
        <f t="shared" si="41"/>
        <v>45987</v>
      </c>
      <c r="S522" s="4">
        <v>250987.214304608</v>
      </c>
      <c r="T522" s="4">
        <v>181295.90852471444</v>
      </c>
      <c r="U522" s="1">
        <f t="shared" si="42"/>
        <v>700376</v>
      </c>
      <c r="V522" s="4">
        <f t="shared" si="43"/>
        <v>314079.87717067753</v>
      </c>
      <c r="W522" s="1" t="str">
        <f t="shared" si="44"/>
        <v>Favourable</v>
      </c>
    </row>
    <row r="523" spans="1:23" x14ac:dyDescent="0.25">
      <c r="A523" s="1"/>
      <c r="B523" s="1"/>
      <c r="C523" s="1"/>
      <c r="D523" s="1"/>
      <c r="E523" s="1" t="s">
        <v>5256</v>
      </c>
      <c r="F523" s="2">
        <v>44447</v>
      </c>
      <c r="G523" s="3">
        <v>87038</v>
      </c>
      <c r="H523" s="1"/>
      <c r="I523" s="1"/>
      <c r="J523" s="1" t="s">
        <v>5257</v>
      </c>
      <c r="K523" s="2">
        <v>45180</v>
      </c>
      <c r="L523" s="1" t="s">
        <v>4200</v>
      </c>
      <c r="M523" s="1" t="str">
        <f t="shared" si="40"/>
        <v>Social Services</v>
      </c>
      <c r="N523" s="1" t="s">
        <v>4205</v>
      </c>
      <c r="O523" s="1" t="s">
        <v>4292</v>
      </c>
      <c r="P523" s="1">
        <v>7543</v>
      </c>
      <c r="Q523" s="1">
        <v>1900232</v>
      </c>
      <c r="R523" s="1">
        <f t="shared" si="41"/>
        <v>46895</v>
      </c>
      <c r="S523" s="4">
        <v>1800826.8500366353</v>
      </c>
      <c r="T523" s="4">
        <v>97822.09744738166</v>
      </c>
      <c r="U523" s="1">
        <f t="shared" si="42"/>
        <v>1853337</v>
      </c>
      <c r="V523" s="4">
        <f t="shared" si="43"/>
        <v>1583.0525159831159</v>
      </c>
      <c r="W523" s="1" t="str">
        <f t="shared" si="44"/>
        <v>Favourable</v>
      </c>
    </row>
    <row r="524" spans="1:23" x14ac:dyDescent="0.25">
      <c r="A524" s="1"/>
      <c r="B524" s="1"/>
      <c r="C524" s="1"/>
      <c r="D524" s="1"/>
      <c r="E524" s="1" t="s">
        <v>5258</v>
      </c>
      <c r="F524" s="2">
        <v>45094</v>
      </c>
      <c r="G524" s="3">
        <v>12723</v>
      </c>
      <c r="H524" s="1"/>
      <c r="I524" s="1"/>
      <c r="J524" s="1" t="s">
        <v>5259</v>
      </c>
      <c r="K524" s="2">
        <v>44717</v>
      </c>
      <c r="L524" s="1" t="s">
        <v>4200</v>
      </c>
      <c r="M524" s="1" t="str">
        <f t="shared" si="40"/>
        <v>Social Services</v>
      </c>
      <c r="N524" s="1" t="s">
        <v>4210</v>
      </c>
      <c r="O524" s="1" t="s">
        <v>4264</v>
      </c>
      <c r="P524" s="1">
        <v>6346</v>
      </c>
      <c r="Q524" s="1">
        <v>1993986</v>
      </c>
      <c r="R524" s="1">
        <f t="shared" si="41"/>
        <v>0</v>
      </c>
      <c r="S524" s="4">
        <v>1745808.6418576406</v>
      </c>
      <c r="T524" s="4">
        <v>73244.014946791183</v>
      </c>
      <c r="U524" s="1">
        <f t="shared" si="42"/>
        <v>1993986</v>
      </c>
      <c r="V524" s="4">
        <f t="shared" si="43"/>
        <v>174933.3431955683</v>
      </c>
      <c r="W524" s="1" t="str">
        <f t="shared" si="44"/>
        <v>Favourable</v>
      </c>
    </row>
    <row r="525" spans="1:23" x14ac:dyDescent="0.25">
      <c r="A525" s="1"/>
      <c r="B525" s="1"/>
      <c r="C525" s="1"/>
      <c r="D525" s="1"/>
      <c r="E525" s="1" t="s">
        <v>4888</v>
      </c>
      <c r="F525" s="2">
        <v>44864</v>
      </c>
      <c r="G525" s="3">
        <v>27617</v>
      </c>
      <c r="H525" s="1"/>
      <c r="I525" s="1"/>
      <c r="J525" s="1" t="s">
        <v>5260</v>
      </c>
      <c r="K525" s="2">
        <v>44694</v>
      </c>
      <c r="L525" s="1" t="s">
        <v>4212</v>
      </c>
      <c r="M525" s="1" t="str">
        <f t="shared" si="40"/>
        <v>Agricultural Extension</v>
      </c>
      <c r="N525" s="1" t="s">
        <v>4205</v>
      </c>
      <c r="O525" s="1" t="s">
        <v>4270</v>
      </c>
      <c r="P525" s="1">
        <v>9381</v>
      </c>
      <c r="Q525" s="1">
        <v>1530810</v>
      </c>
      <c r="R525" s="1">
        <f t="shared" si="41"/>
        <v>0</v>
      </c>
      <c r="S525" s="4">
        <v>1094402.1550759405</v>
      </c>
      <c r="T525" s="4">
        <v>270355.1146642926</v>
      </c>
      <c r="U525" s="1">
        <f t="shared" si="42"/>
        <v>1530810</v>
      </c>
      <c r="V525" s="4">
        <f t="shared" si="43"/>
        <v>166052.7302597668</v>
      </c>
      <c r="W525" s="1" t="str">
        <f t="shared" si="44"/>
        <v>Favourable</v>
      </c>
    </row>
    <row r="526" spans="1:23" x14ac:dyDescent="0.25">
      <c r="A526" s="1"/>
      <c r="B526" s="1"/>
      <c r="C526" s="1"/>
      <c r="D526" s="1"/>
      <c r="E526" s="1" t="s">
        <v>5261</v>
      </c>
      <c r="F526" s="2">
        <v>44781</v>
      </c>
      <c r="G526" s="3">
        <v>81839</v>
      </c>
      <c r="H526" s="1"/>
      <c r="I526" s="1"/>
      <c r="J526" s="1" t="s">
        <v>5262</v>
      </c>
      <c r="K526" s="2">
        <v>44695</v>
      </c>
      <c r="L526" s="1" t="s">
        <v>4204</v>
      </c>
      <c r="M526" s="1" t="str">
        <f t="shared" si="40"/>
        <v>Education</v>
      </c>
      <c r="N526" s="1" t="s">
        <v>4222</v>
      </c>
      <c r="O526" s="1" t="s">
        <v>4256</v>
      </c>
      <c r="P526" s="1">
        <v>8876</v>
      </c>
      <c r="Q526" s="1">
        <v>1351624</v>
      </c>
      <c r="R526" s="1">
        <f t="shared" si="41"/>
        <v>27830</v>
      </c>
      <c r="S526" s="4">
        <v>845017.02468370495</v>
      </c>
      <c r="T526" s="4">
        <v>417644.07627086324</v>
      </c>
      <c r="U526" s="1">
        <f t="shared" si="42"/>
        <v>1323794</v>
      </c>
      <c r="V526" s="4">
        <f t="shared" si="43"/>
        <v>88962.899045431754</v>
      </c>
      <c r="W526" s="1" t="str">
        <f t="shared" si="44"/>
        <v>Favourable</v>
      </c>
    </row>
    <row r="527" spans="1:23" x14ac:dyDescent="0.25">
      <c r="A527" s="1"/>
      <c r="B527" s="1"/>
      <c r="C527" s="1"/>
      <c r="D527" s="1"/>
      <c r="E527" s="1" t="s">
        <v>5263</v>
      </c>
      <c r="F527" s="2">
        <v>44761</v>
      </c>
      <c r="G527" s="3">
        <v>86447</v>
      </c>
      <c r="H527" s="1"/>
      <c r="I527" s="1"/>
      <c r="J527" s="1" t="s">
        <v>5264</v>
      </c>
      <c r="K527" s="2">
        <v>45005</v>
      </c>
      <c r="L527" s="1" t="s">
        <v>4204</v>
      </c>
      <c r="M527" s="1" t="str">
        <f t="shared" si="40"/>
        <v>Education</v>
      </c>
      <c r="N527" s="1" t="s">
        <v>4222</v>
      </c>
      <c r="O527" s="1" t="s">
        <v>4314</v>
      </c>
      <c r="P527" s="1">
        <v>6345</v>
      </c>
      <c r="Q527" s="1">
        <v>2478754</v>
      </c>
      <c r="R527" s="1">
        <f t="shared" si="41"/>
        <v>0</v>
      </c>
      <c r="S527" s="4">
        <v>1779821.1989851906</v>
      </c>
      <c r="T527" s="4">
        <v>660215.39907872048</v>
      </c>
      <c r="U527" s="1">
        <f t="shared" si="42"/>
        <v>2478754</v>
      </c>
      <c r="V527" s="4">
        <f t="shared" si="43"/>
        <v>38717.401936088689</v>
      </c>
      <c r="W527" s="1" t="str">
        <f t="shared" si="44"/>
        <v>Favourable</v>
      </c>
    </row>
    <row r="528" spans="1:23" x14ac:dyDescent="0.25">
      <c r="A528" s="1"/>
      <c r="B528" s="1"/>
      <c r="C528" s="1"/>
      <c r="D528" s="1"/>
      <c r="E528" s="1" t="s">
        <v>5265</v>
      </c>
      <c r="F528" s="2">
        <v>44040</v>
      </c>
      <c r="G528" s="3">
        <v>43807</v>
      </c>
      <c r="H528" s="1"/>
      <c r="I528" s="1"/>
      <c r="J528" s="1" t="s">
        <v>5266</v>
      </c>
      <c r="K528" s="2">
        <v>44255</v>
      </c>
      <c r="L528" s="1" t="s">
        <v>4204</v>
      </c>
      <c r="M528" s="1" t="str">
        <f t="shared" si="40"/>
        <v>Education</v>
      </c>
      <c r="N528" s="1" t="s">
        <v>4222</v>
      </c>
      <c r="O528" s="1" t="s">
        <v>4358</v>
      </c>
      <c r="P528" s="1">
        <v>8868</v>
      </c>
      <c r="Q528" s="1">
        <v>580987</v>
      </c>
      <c r="R528" s="1">
        <f t="shared" si="41"/>
        <v>47076</v>
      </c>
      <c r="S528" s="4">
        <v>207561.79346940701</v>
      </c>
      <c r="T528" s="4">
        <v>31343.058731225869</v>
      </c>
      <c r="U528" s="1">
        <f t="shared" si="42"/>
        <v>533911</v>
      </c>
      <c r="V528" s="4">
        <f t="shared" si="43"/>
        <v>342082.14779936709</v>
      </c>
      <c r="W528" s="1" t="str">
        <f t="shared" si="44"/>
        <v>Favourable</v>
      </c>
    </row>
    <row r="529" spans="1:23" x14ac:dyDescent="0.25">
      <c r="A529" s="1"/>
      <c r="B529" s="1"/>
      <c r="C529" s="1"/>
      <c r="D529" s="1"/>
      <c r="E529" s="1" t="s">
        <v>5267</v>
      </c>
      <c r="F529" s="2">
        <v>44947</v>
      </c>
      <c r="G529" s="3">
        <v>67119</v>
      </c>
      <c r="H529" s="1"/>
      <c r="I529" s="1"/>
      <c r="J529" s="1" t="s">
        <v>5268</v>
      </c>
      <c r="K529" s="2">
        <v>44791</v>
      </c>
      <c r="L529" s="1" t="s">
        <v>4204</v>
      </c>
      <c r="M529" s="1" t="str">
        <f t="shared" si="40"/>
        <v>Education</v>
      </c>
      <c r="N529" s="1" t="s">
        <v>4205</v>
      </c>
      <c r="O529" s="1" t="s">
        <v>4279</v>
      </c>
      <c r="P529" s="1">
        <v>6595</v>
      </c>
      <c r="Q529" s="1">
        <v>2037791</v>
      </c>
      <c r="R529" s="1">
        <f t="shared" si="41"/>
        <v>0</v>
      </c>
      <c r="S529" s="4">
        <v>439136.88738425437</v>
      </c>
      <c r="T529" s="4">
        <v>405905.12628451508</v>
      </c>
      <c r="U529" s="1">
        <f t="shared" si="42"/>
        <v>2037791</v>
      </c>
      <c r="V529" s="4">
        <f t="shared" si="43"/>
        <v>1192748.9863312305</v>
      </c>
      <c r="W529" s="1" t="str">
        <f t="shared" si="44"/>
        <v>Favourable</v>
      </c>
    </row>
    <row r="530" spans="1:23" x14ac:dyDescent="0.25">
      <c r="A530" s="1"/>
      <c r="B530" s="1"/>
      <c r="C530" s="1"/>
      <c r="D530" s="1"/>
      <c r="E530" s="1" t="s">
        <v>5269</v>
      </c>
      <c r="F530" s="2">
        <v>45011</v>
      </c>
      <c r="G530" s="3">
        <v>88858</v>
      </c>
      <c r="H530" s="1"/>
      <c r="I530" s="1"/>
      <c r="J530" s="1" t="s">
        <v>5270</v>
      </c>
      <c r="K530" s="2">
        <v>45302</v>
      </c>
      <c r="L530" s="1" t="s">
        <v>4216</v>
      </c>
      <c r="M530" s="1" t="str">
        <f t="shared" si="40"/>
        <v>Agricultural Extension</v>
      </c>
      <c r="N530" s="1" t="s">
        <v>4210</v>
      </c>
      <c r="O530" s="1" t="s">
        <v>4292</v>
      </c>
      <c r="P530" s="1">
        <v>7176</v>
      </c>
      <c r="Q530" s="1">
        <v>1470835</v>
      </c>
      <c r="R530" s="1">
        <f t="shared" si="41"/>
        <v>23150</v>
      </c>
      <c r="S530" s="4">
        <v>1337356.5250927629</v>
      </c>
      <c r="T530" s="4">
        <v>105497.91536760808</v>
      </c>
      <c r="U530" s="1">
        <f t="shared" si="42"/>
        <v>1447685</v>
      </c>
      <c r="V530" s="4">
        <f t="shared" si="43"/>
        <v>27980.559539629146</v>
      </c>
      <c r="W530" s="1" t="str">
        <f t="shared" si="44"/>
        <v>Favourable</v>
      </c>
    </row>
    <row r="531" spans="1:23" x14ac:dyDescent="0.25">
      <c r="A531" s="1"/>
      <c r="B531" s="1"/>
      <c r="C531" s="1"/>
      <c r="D531" s="1"/>
      <c r="E531" s="1" t="s">
        <v>5271</v>
      </c>
      <c r="F531" s="2">
        <v>44334</v>
      </c>
      <c r="G531" s="3">
        <v>56013</v>
      </c>
      <c r="H531" s="1"/>
      <c r="I531" s="1"/>
      <c r="J531" s="1" t="s">
        <v>5272</v>
      </c>
      <c r="K531" s="2">
        <v>44914</v>
      </c>
      <c r="L531" s="1" t="s">
        <v>4212</v>
      </c>
      <c r="M531" s="1" t="str">
        <f t="shared" si="40"/>
        <v>Agricultural Extension</v>
      </c>
      <c r="N531" s="1" t="s">
        <v>4205</v>
      </c>
      <c r="O531" s="1" t="s">
        <v>4267</v>
      </c>
      <c r="P531" s="1">
        <v>8265</v>
      </c>
      <c r="Q531" s="1">
        <v>971106</v>
      </c>
      <c r="R531" s="1">
        <f t="shared" si="41"/>
        <v>50381</v>
      </c>
      <c r="S531" s="4">
        <v>732445.22140309599</v>
      </c>
      <c r="T531" s="4">
        <v>287354.37171660521</v>
      </c>
      <c r="U531" s="1">
        <f t="shared" si="42"/>
        <v>920725</v>
      </c>
      <c r="V531" s="4">
        <f t="shared" si="43"/>
        <v>-48693.593119701138</v>
      </c>
      <c r="W531" s="1" t="str">
        <f t="shared" si="44"/>
        <v>Adverse</v>
      </c>
    </row>
    <row r="532" spans="1:23" x14ac:dyDescent="0.25">
      <c r="A532" s="1"/>
      <c r="B532" s="1"/>
      <c r="C532" s="1"/>
      <c r="D532" s="1"/>
      <c r="E532" s="1" t="s">
        <v>5273</v>
      </c>
      <c r="F532" s="2">
        <v>44101</v>
      </c>
      <c r="G532" s="3">
        <v>86317</v>
      </c>
      <c r="H532" s="1"/>
      <c r="I532" s="1"/>
      <c r="J532" s="1" t="s">
        <v>5274</v>
      </c>
      <c r="K532" s="2">
        <v>44817</v>
      </c>
      <c r="L532" s="1" t="s">
        <v>4216</v>
      </c>
      <c r="M532" s="1" t="str">
        <f t="shared" si="40"/>
        <v>Agricultural Extension</v>
      </c>
      <c r="N532" s="1" t="s">
        <v>4210</v>
      </c>
      <c r="O532" s="1" t="s">
        <v>4256</v>
      </c>
      <c r="P532" s="1">
        <v>6612</v>
      </c>
      <c r="Q532" s="1">
        <v>757450</v>
      </c>
      <c r="R532" s="1">
        <f t="shared" si="41"/>
        <v>0</v>
      </c>
      <c r="S532" s="4">
        <v>357207.29829847394</v>
      </c>
      <c r="T532" s="4">
        <v>31934.018562030626</v>
      </c>
      <c r="U532" s="1">
        <f t="shared" si="42"/>
        <v>757450</v>
      </c>
      <c r="V532" s="4">
        <f t="shared" si="43"/>
        <v>368308.68313949544</v>
      </c>
      <c r="W532" s="1" t="str">
        <f t="shared" si="44"/>
        <v>Favourable</v>
      </c>
    </row>
    <row r="533" spans="1:23" x14ac:dyDescent="0.25">
      <c r="A533" s="1"/>
      <c r="B533" s="1"/>
      <c r="C533" s="1"/>
      <c r="D533" s="1"/>
      <c r="E533" s="1" t="s">
        <v>5275</v>
      </c>
      <c r="F533" s="2">
        <v>44614</v>
      </c>
      <c r="G533" s="3">
        <v>99746</v>
      </c>
      <c r="H533" s="1"/>
      <c r="I533" s="1"/>
      <c r="J533" s="1" t="s">
        <v>5276</v>
      </c>
      <c r="K533" s="2">
        <v>44586</v>
      </c>
      <c r="L533" s="1" t="s">
        <v>4212</v>
      </c>
      <c r="M533" s="1" t="str">
        <f t="shared" si="40"/>
        <v>Agricultural Extension</v>
      </c>
      <c r="N533" s="1" t="s">
        <v>4210</v>
      </c>
      <c r="O533" s="1" t="s">
        <v>4304</v>
      </c>
      <c r="P533" s="1">
        <v>8654</v>
      </c>
      <c r="Q533" s="1">
        <v>1891764</v>
      </c>
      <c r="R533" s="1">
        <f t="shared" si="41"/>
        <v>13453</v>
      </c>
      <c r="S533" s="4">
        <v>386263.32481546805</v>
      </c>
      <c r="T533" s="4">
        <v>228532.28460008907</v>
      </c>
      <c r="U533" s="1">
        <f t="shared" si="42"/>
        <v>1878311</v>
      </c>
      <c r="V533" s="4">
        <f t="shared" si="43"/>
        <v>1276968.3905844428</v>
      </c>
      <c r="W533" s="1" t="str">
        <f t="shared" si="44"/>
        <v>Favourable</v>
      </c>
    </row>
    <row r="534" spans="1:23" x14ac:dyDescent="0.25">
      <c r="A534" s="1"/>
      <c r="B534" s="1"/>
      <c r="C534" s="1"/>
      <c r="D534" s="1"/>
      <c r="E534" s="1" t="s">
        <v>5277</v>
      </c>
      <c r="F534" s="2">
        <v>44096</v>
      </c>
      <c r="G534" s="3">
        <v>47293</v>
      </c>
      <c r="H534" s="1"/>
      <c r="I534" s="1"/>
      <c r="J534" s="1" t="s">
        <v>5278</v>
      </c>
      <c r="K534" s="2">
        <v>44573</v>
      </c>
      <c r="L534" s="1" t="s">
        <v>4212</v>
      </c>
      <c r="M534" s="1" t="str">
        <f t="shared" si="40"/>
        <v>Agricultural Extension</v>
      </c>
      <c r="N534" s="1" t="s">
        <v>4210</v>
      </c>
      <c r="O534" s="1" t="s">
        <v>4361</v>
      </c>
      <c r="P534" s="1">
        <v>7976</v>
      </c>
      <c r="Q534" s="1">
        <v>1669740</v>
      </c>
      <c r="R534" s="1">
        <f t="shared" si="41"/>
        <v>0</v>
      </c>
      <c r="S534" s="4">
        <v>254801.69253314161</v>
      </c>
      <c r="T534" s="4">
        <v>536928.45216246601</v>
      </c>
      <c r="U534" s="1">
        <f t="shared" si="42"/>
        <v>1669740</v>
      </c>
      <c r="V534" s="4">
        <f t="shared" si="43"/>
        <v>878009.8553043924</v>
      </c>
      <c r="W534" s="1" t="str">
        <f t="shared" si="44"/>
        <v>Favourable</v>
      </c>
    </row>
    <row r="535" spans="1:23" x14ac:dyDescent="0.25">
      <c r="A535" s="1"/>
      <c r="B535" s="1"/>
      <c r="C535" s="1"/>
      <c r="D535" s="1"/>
      <c r="E535" s="1" t="s">
        <v>5279</v>
      </c>
      <c r="F535" s="2">
        <v>44834</v>
      </c>
      <c r="G535" s="3">
        <v>82322</v>
      </c>
      <c r="H535" s="1"/>
      <c r="I535" s="1"/>
      <c r="J535" s="1" t="s">
        <v>5280</v>
      </c>
      <c r="K535" s="2">
        <v>44379</v>
      </c>
      <c r="L535" s="1" t="s">
        <v>4216</v>
      </c>
      <c r="M535" s="1" t="str">
        <f t="shared" si="40"/>
        <v>Agricultural Extension</v>
      </c>
      <c r="N535" s="1" t="s">
        <v>4205</v>
      </c>
      <c r="O535" s="1" t="s">
        <v>4496</v>
      </c>
      <c r="P535" s="1">
        <v>7713</v>
      </c>
      <c r="Q535" s="1">
        <v>2110863</v>
      </c>
      <c r="R535" s="1">
        <f t="shared" si="41"/>
        <v>0</v>
      </c>
      <c r="S535" s="4">
        <v>912107.28526991291</v>
      </c>
      <c r="T535" s="4">
        <v>626533.5932926581</v>
      </c>
      <c r="U535" s="1">
        <f t="shared" si="42"/>
        <v>2110863</v>
      </c>
      <c r="V535" s="4">
        <f t="shared" si="43"/>
        <v>572222.12143742898</v>
      </c>
      <c r="W535" s="1" t="str">
        <f t="shared" si="44"/>
        <v>Favourable</v>
      </c>
    </row>
    <row r="536" spans="1:23" x14ac:dyDescent="0.25">
      <c r="A536" s="1"/>
      <c r="B536" s="1"/>
      <c r="C536" s="1"/>
      <c r="D536" s="1"/>
      <c r="E536" s="1" t="s">
        <v>5281</v>
      </c>
      <c r="F536" s="2">
        <v>44538</v>
      </c>
      <c r="G536" s="3">
        <v>19098</v>
      </c>
      <c r="H536" s="1"/>
      <c r="I536" s="1"/>
      <c r="J536" s="1" t="s">
        <v>5282</v>
      </c>
      <c r="K536" s="2">
        <v>44951</v>
      </c>
      <c r="L536" s="1" t="s">
        <v>4200</v>
      </c>
      <c r="M536" s="1" t="str">
        <f t="shared" si="40"/>
        <v>Social Services</v>
      </c>
      <c r="N536" s="1" t="s">
        <v>4205</v>
      </c>
      <c r="O536" s="1" t="s">
        <v>4311</v>
      </c>
      <c r="P536" s="1">
        <v>8499</v>
      </c>
      <c r="Q536" s="1">
        <v>1073944</v>
      </c>
      <c r="R536" s="1">
        <f t="shared" si="41"/>
        <v>0</v>
      </c>
      <c r="S536" s="4">
        <v>51153.161177757858</v>
      </c>
      <c r="T536" s="4">
        <v>176222.22957075588</v>
      </c>
      <c r="U536" s="1">
        <f t="shared" si="42"/>
        <v>1073944</v>
      </c>
      <c r="V536" s="4">
        <f t="shared" si="43"/>
        <v>846568.60925148625</v>
      </c>
      <c r="W536" s="1" t="str">
        <f t="shared" si="44"/>
        <v>Favourable</v>
      </c>
    </row>
    <row r="537" spans="1:23" x14ac:dyDescent="0.25">
      <c r="A537" s="1"/>
      <c r="B537" s="1"/>
      <c r="C537" s="1"/>
      <c r="D537" s="1"/>
      <c r="E537" s="1" t="s">
        <v>5283</v>
      </c>
      <c r="F537" s="2">
        <v>44719</v>
      </c>
      <c r="G537" s="3">
        <v>96151</v>
      </c>
      <c r="H537" s="1"/>
      <c r="I537" s="1"/>
      <c r="J537" s="1" t="s">
        <v>5111</v>
      </c>
      <c r="K537" s="2">
        <v>43882</v>
      </c>
      <c r="L537" s="1" t="s">
        <v>4200</v>
      </c>
      <c r="M537" s="1" t="str">
        <f t="shared" si="40"/>
        <v>Social Services</v>
      </c>
      <c r="N537" s="1" t="s">
        <v>4205</v>
      </c>
      <c r="O537" s="1" t="s">
        <v>4438</v>
      </c>
      <c r="P537" s="1">
        <v>7802</v>
      </c>
      <c r="Q537" s="1">
        <v>2136038</v>
      </c>
      <c r="R537" s="1">
        <f t="shared" si="41"/>
        <v>64534</v>
      </c>
      <c r="S537" s="4">
        <v>687178.73775601515</v>
      </c>
      <c r="T537" s="4">
        <v>681507.54730477894</v>
      </c>
      <c r="U537" s="1">
        <f t="shared" si="42"/>
        <v>2071504</v>
      </c>
      <c r="V537" s="4">
        <f t="shared" si="43"/>
        <v>767351.71493920591</v>
      </c>
      <c r="W537" s="1" t="str">
        <f t="shared" si="44"/>
        <v>Favourable</v>
      </c>
    </row>
    <row r="538" spans="1:23" x14ac:dyDescent="0.25">
      <c r="A538" s="1"/>
      <c r="B538" s="1"/>
      <c r="C538" s="1"/>
      <c r="D538" s="1"/>
      <c r="E538" s="1" t="s">
        <v>5284</v>
      </c>
      <c r="F538" s="2">
        <v>45007</v>
      </c>
      <c r="G538" s="3">
        <v>44217</v>
      </c>
      <c r="H538" s="1"/>
      <c r="I538" s="1"/>
      <c r="J538" s="1" t="s">
        <v>5285</v>
      </c>
      <c r="K538" s="2">
        <v>45063</v>
      </c>
      <c r="L538" s="1" t="s">
        <v>4204</v>
      </c>
      <c r="M538" s="1" t="str">
        <f t="shared" si="40"/>
        <v>Education</v>
      </c>
      <c r="N538" s="1" t="s">
        <v>4210</v>
      </c>
      <c r="O538" s="1" t="s">
        <v>4388</v>
      </c>
      <c r="P538" s="1">
        <v>7162</v>
      </c>
      <c r="Q538" s="1">
        <v>1696023</v>
      </c>
      <c r="R538" s="1">
        <f t="shared" si="41"/>
        <v>0</v>
      </c>
      <c r="S538" s="4">
        <v>1569407.702853485</v>
      </c>
      <c r="T538" s="4">
        <v>406412.32354111708</v>
      </c>
      <c r="U538" s="1">
        <f t="shared" si="42"/>
        <v>1696023</v>
      </c>
      <c r="V538" s="4">
        <f t="shared" si="43"/>
        <v>-279797.02639460214</v>
      </c>
      <c r="W538" s="1" t="str">
        <f t="shared" si="44"/>
        <v>Adverse</v>
      </c>
    </row>
    <row r="539" spans="1:23" x14ac:dyDescent="0.25">
      <c r="A539" s="1"/>
      <c r="B539" s="1"/>
      <c r="C539" s="1"/>
      <c r="D539" s="1"/>
      <c r="E539" s="1" t="s">
        <v>5286</v>
      </c>
      <c r="F539" s="2">
        <v>44270</v>
      </c>
      <c r="G539" s="3">
        <v>95193</v>
      </c>
      <c r="H539" s="1"/>
      <c r="I539" s="1"/>
      <c r="J539" s="1" t="s">
        <v>5287</v>
      </c>
      <c r="K539" s="2">
        <v>44025</v>
      </c>
      <c r="L539" s="1" t="s">
        <v>4212</v>
      </c>
      <c r="M539" s="1" t="str">
        <f t="shared" si="40"/>
        <v>Agricultural Extension</v>
      </c>
      <c r="N539" s="1" t="s">
        <v>4205</v>
      </c>
      <c r="O539" s="1" t="s">
        <v>4345</v>
      </c>
      <c r="P539" s="1">
        <v>8878</v>
      </c>
      <c r="Q539" s="1">
        <v>272728</v>
      </c>
      <c r="R539" s="1">
        <f t="shared" si="41"/>
        <v>40722</v>
      </c>
      <c r="S539" s="4">
        <v>121893.64226936805</v>
      </c>
      <c r="T539" s="4">
        <v>3669.0425720295461</v>
      </c>
      <c r="U539" s="1">
        <f t="shared" si="42"/>
        <v>232006</v>
      </c>
      <c r="V539" s="4">
        <f t="shared" si="43"/>
        <v>147165.3151586024</v>
      </c>
      <c r="W539" s="1" t="str">
        <f t="shared" si="44"/>
        <v>Favourable</v>
      </c>
    </row>
    <row r="540" spans="1:23" x14ac:dyDescent="0.25">
      <c r="A540" s="1"/>
      <c r="B540" s="1"/>
      <c r="C540" s="1"/>
      <c r="D540" s="1"/>
      <c r="E540" s="1" t="s">
        <v>5288</v>
      </c>
      <c r="F540" s="2">
        <v>44966</v>
      </c>
      <c r="G540" s="3">
        <v>41471</v>
      </c>
      <c r="H540" s="1"/>
      <c r="I540" s="1"/>
      <c r="J540" s="1" t="s">
        <v>5289</v>
      </c>
      <c r="K540" s="2">
        <v>44900</v>
      </c>
      <c r="L540" s="1" t="s">
        <v>4216</v>
      </c>
      <c r="M540" s="1" t="str">
        <f t="shared" si="40"/>
        <v>Agricultural Extension</v>
      </c>
      <c r="N540" s="1" t="s">
        <v>4205</v>
      </c>
      <c r="O540" s="1" t="s">
        <v>4253</v>
      </c>
      <c r="P540" s="1">
        <v>6826</v>
      </c>
      <c r="Q540" s="1">
        <v>1425978</v>
      </c>
      <c r="R540" s="1">
        <f t="shared" si="41"/>
        <v>0</v>
      </c>
      <c r="S540" s="4">
        <v>735862.19510719157</v>
      </c>
      <c r="T540" s="4">
        <v>151787.91565973367</v>
      </c>
      <c r="U540" s="1">
        <f t="shared" si="42"/>
        <v>1425978</v>
      </c>
      <c r="V540" s="4">
        <f t="shared" si="43"/>
        <v>538327.88923307473</v>
      </c>
      <c r="W540" s="1" t="str">
        <f t="shared" si="44"/>
        <v>Favourable</v>
      </c>
    </row>
    <row r="541" spans="1:23" x14ac:dyDescent="0.25">
      <c r="A541" s="1"/>
      <c r="B541" s="1"/>
      <c r="C541" s="1"/>
      <c r="D541" s="1"/>
      <c r="E541" s="1" t="s">
        <v>5290</v>
      </c>
      <c r="F541" s="2">
        <v>44473</v>
      </c>
      <c r="G541" s="3">
        <v>69171</v>
      </c>
      <c r="H541" s="1"/>
      <c r="I541" s="1"/>
      <c r="J541" s="1" t="s">
        <v>5291</v>
      </c>
      <c r="K541" s="2">
        <v>44600</v>
      </c>
      <c r="L541" s="1" t="s">
        <v>4200</v>
      </c>
      <c r="M541" s="1" t="str">
        <f t="shared" si="40"/>
        <v>Social Services</v>
      </c>
      <c r="N541" s="1" t="s">
        <v>4210</v>
      </c>
      <c r="O541" s="1" t="s">
        <v>4311</v>
      </c>
      <c r="P541" s="1">
        <v>8282</v>
      </c>
      <c r="Q541" s="1">
        <v>462779</v>
      </c>
      <c r="R541" s="1">
        <f t="shared" si="41"/>
        <v>37597</v>
      </c>
      <c r="S541" s="4">
        <v>317716.86137220112</v>
      </c>
      <c r="T541" s="4">
        <v>127242.75327309442</v>
      </c>
      <c r="U541" s="1">
        <f t="shared" si="42"/>
        <v>425182</v>
      </c>
      <c r="V541" s="4">
        <f t="shared" si="43"/>
        <v>17819.385354704456</v>
      </c>
      <c r="W541" s="1" t="str">
        <f t="shared" si="44"/>
        <v>Favourable</v>
      </c>
    </row>
    <row r="542" spans="1:23" x14ac:dyDescent="0.25">
      <c r="A542" s="1"/>
      <c r="B542" s="1"/>
      <c r="C542" s="1"/>
      <c r="D542" s="1"/>
      <c r="E542" s="1" t="s">
        <v>5292</v>
      </c>
      <c r="F542" s="2">
        <v>44696</v>
      </c>
      <c r="G542" s="3">
        <v>73591</v>
      </c>
      <c r="H542" s="1"/>
      <c r="I542" s="1"/>
      <c r="J542" s="1" t="s">
        <v>5293</v>
      </c>
      <c r="K542" s="2">
        <v>45333</v>
      </c>
      <c r="L542" s="1" t="s">
        <v>4212</v>
      </c>
      <c r="M542" s="1" t="str">
        <f t="shared" si="40"/>
        <v>Agricultural Extension</v>
      </c>
      <c r="N542" s="1" t="s">
        <v>4205</v>
      </c>
      <c r="O542" s="1" t="s">
        <v>4250</v>
      </c>
      <c r="P542" s="1">
        <v>8898</v>
      </c>
      <c r="Q542" s="1">
        <v>315697</v>
      </c>
      <c r="R542" s="1">
        <f t="shared" si="41"/>
        <v>83001</v>
      </c>
      <c r="S542" s="4">
        <v>178715.09062372139</v>
      </c>
      <c r="T542" s="4">
        <v>27727.052080898589</v>
      </c>
      <c r="U542" s="1">
        <f t="shared" si="42"/>
        <v>232696</v>
      </c>
      <c r="V542" s="4">
        <f t="shared" si="43"/>
        <v>109254.85729538003</v>
      </c>
      <c r="W542" s="1" t="str">
        <f t="shared" si="44"/>
        <v>Favourable</v>
      </c>
    </row>
    <row r="543" spans="1:23" x14ac:dyDescent="0.25">
      <c r="A543" s="1"/>
      <c r="B543" s="1"/>
      <c r="C543" s="1"/>
      <c r="D543" s="1"/>
      <c r="E543" s="1" t="s">
        <v>5294</v>
      </c>
      <c r="F543" s="2">
        <v>44685</v>
      </c>
      <c r="G543" s="3">
        <v>60070</v>
      </c>
      <c r="H543" s="1"/>
      <c r="I543" s="1"/>
      <c r="J543" s="1" t="s">
        <v>5295</v>
      </c>
      <c r="K543" s="2">
        <v>45020</v>
      </c>
      <c r="L543" s="1" t="s">
        <v>4204</v>
      </c>
      <c r="M543" s="1" t="str">
        <f t="shared" si="40"/>
        <v>Education</v>
      </c>
      <c r="N543" s="1" t="s">
        <v>4222</v>
      </c>
      <c r="O543" s="1" t="s">
        <v>4298</v>
      </c>
      <c r="P543" s="1">
        <v>8385</v>
      </c>
      <c r="Q543" s="1">
        <v>454902</v>
      </c>
      <c r="R543" s="1">
        <f t="shared" si="41"/>
        <v>23544</v>
      </c>
      <c r="S543" s="4">
        <v>244891.65513440169</v>
      </c>
      <c r="T543" s="4">
        <v>23211.492248493243</v>
      </c>
      <c r="U543" s="1">
        <f t="shared" si="42"/>
        <v>431358</v>
      </c>
      <c r="V543" s="4">
        <f t="shared" si="43"/>
        <v>186798.85261710506</v>
      </c>
      <c r="W543" s="1" t="str">
        <f t="shared" si="44"/>
        <v>Favourable</v>
      </c>
    </row>
    <row r="544" spans="1:23" x14ac:dyDescent="0.25">
      <c r="A544" s="1"/>
      <c r="B544" s="1"/>
      <c r="C544" s="1"/>
      <c r="D544" s="1"/>
      <c r="E544" s="1" t="s">
        <v>4489</v>
      </c>
      <c r="F544" s="2">
        <v>44129</v>
      </c>
      <c r="G544" s="3">
        <v>11880</v>
      </c>
      <c r="H544" s="1"/>
      <c r="I544" s="1"/>
      <c r="J544" s="1" t="s">
        <v>5296</v>
      </c>
      <c r="K544" s="2">
        <v>45027</v>
      </c>
      <c r="L544" s="1" t="s">
        <v>4204</v>
      </c>
      <c r="M544" s="1" t="str">
        <f t="shared" si="40"/>
        <v>Education</v>
      </c>
      <c r="N544" s="1" t="s">
        <v>4222</v>
      </c>
      <c r="O544" s="1" t="s">
        <v>4441</v>
      </c>
      <c r="P544" s="1">
        <v>7830</v>
      </c>
      <c r="Q544" s="1">
        <v>913365</v>
      </c>
      <c r="R544" s="1">
        <f t="shared" si="41"/>
        <v>23877</v>
      </c>
      <c r="S544" s="4">
        <v>130723.49722632121</v>
      </c>
      <c r="T544" s="4">
        <v>202396.7092262638</v>
      </c>
      <c r="U544" s="1">
        <f t="shared" si="42"/>
        <v>889488</v>
      </c>
      <c r="V544" s="4">
        <f t="shared" si="43"/>
        <v>580244.79354741494</v>
      </c>
      <c r="W544" s="1" t="str">
        <f t="shared" si="44"/>
        <v>Favourable</v>
      </c>
    </row>
    <row r="545" spans="1:23" x14ac:dyDescent="0.25">
      <c r="A545" s="1"/>
      <c r="B545" s="1"/>
      <c r="C545" s="1"/>
      <c r="D545" s="1"/>
      <c r="E545" s="1" t="s">
        <v>5297</v>
      </c>
      <c r="F545" s="2">
        <v>45108</v>
      </c>
      <c r="G545" s="3">
        <v>11988</v>
      </c>
      <c r="H545" s="1"/>
      <c r="I545" s="1"/>
      <c r="J545" s="1" t="s">
        <v>5298</v>
      </c>
      <c r="K545" s="2">
        <v>44366</v>
      </c>
      <c r="L545" s="1" t="s">
        <v>4200</v>
      </c>
      <c r="M545" s="1" t="str">
        <f t="shared" si="40"/>
        <v>Social Services</v>
      </c>
      <c r="N545" s="1" t="s">
        <v>4222</v>
      </c>
      <c r="O545" s="1" t="s">
        <v>4402</v>
      </c>
      <c r="P545" s="1">
        <v>7864</v>
      </c>
      <c r="Q545" s="1">
        <v>1124763</v>
      </c>
      <c r="R545" s="1">
        <f t="shared" si="41"/>
        <v>14934</v>
      </c>
      <c r="S545" s="4">
        <v>772017.81514898071</v>
      </c>
      <c r="T545" s="4">
        <v>348766.84565996897</v>
      </c>
      <c r="U545" s="1">
        <f t="shared" si="42"/>
        <v>1109829</v>
      </c>
      <c r="V545" s="4">
        <f t="shared" si="43"/>
        <v>3978.3391910502687</v>
      </c>
      <c r="W545" s="1" t="str">
        <f t="shared" si="44"/>
        <v>Favourable</v>
      </c>
    </row>
    <row r="546" spans="1:23" x14ac:dyDescent="0.25">
      <c r="A546" s="1"/>
      <c r="B546" s="1"/>
      <c r="C546" s="1"/>
      <c r="D546" s="1"/>
      <c r="E546" s="1" t="s">
        <v>5299</v>
      </c>
      <c r="F546" s="2">
        <v>44054</v>
      </c>
      <c r="G546" s="3">
        <v>34735</v>
      </c>
      <c r="H546" s="1"/>
      <c r="I546" s="1"/>
      <c r="J546" s="1" t="s">
        <v>5300</v>
      </c>
      <c r="K546" s="2">
        <v>43886</v>
      </c>
      <c r="L546" s="1" t="s">
        <v>4204</v>
      </c>
      <c r="M546" s="1" t="str">
        <f t="shared" si="40"/>
        <v>Education</v>
      </c>
      <c r="N546" s="1" t="s">
        <v>4222</v>
      </c>
      <c r="O546" s="1" t="s">
        <v>4379</v>
      </c>
      <c r="P546" s="1">
        <v>9365</v>
      </c>
      <c r="Q546" s="1">
        <v>2233944</v>
      </c>
      <c r="R546" s="1">
        <f t="shared" si="41"/>
        <v>63771</v>
      </c>
      <c r="S546" s="4">
        <v>905127.09894482582</v>
      </c>
      <c r="T546" s="4">
        <v>214376.13377992657</v>
      </c>
      <c r="U546" s="1">
        <f t="shared" si="42"/>
        <v>2170173</v>
      </c>
      <c r="V546" s="4">
        <f t="shared" si="43"/>
        <v>1114440.7672752477</v>
      </c>
      <c r="W546" s="1" t="str">
        <f t="shared" si="44"/>
        <v>Favourable</v>
      </c>
    </row>
    <row r="547" spans="1:23" x14ac:dyDescent="0.25">
      <c r="A547" s="1"/>
      <c r="B547" s="1"/>
      <c r="C547" s="1"/>
      <c r="D547" s="1"/>
      <c r="E547" s="1" t="s">
        <v>5301</v>
      </c>
      <c r="F547" s="2">
        <v>44339</v>
      </c>
      <c r="G547" s="3">
        <v>21784</v>
      </c>
      <c r="H547" s="1"/>
      <c r="I547" s="1"/>
      <c r="J547" s="1" t="s">
        <v>5302</v>
      </c>
      <c r="K547" s="2">
        <v>45000</v>
      </c>
      <c r="L547" s="1" t="s">
        <v>4212</v>
      </c>
      <c r="M547" s="1" t="str">
        <f t="shared" si="40"/>
        <v>Agricultural Extension</v>
      </c>
      <c r="N547" s="1" t="s">
        <v>4210</v>
      </c>
      <c r="O547" s="1" t="s">
        <v>4458</v>
      </c>
      <c r="P547" s="1">
        <v>8670</v>
      </c>
      <c r="Q547" s="1">
        <v>819417</v>
      </c>
      <c r="R547" s="1">
        <f t="shared" si="41"/>
        <v>31305</v>
      </c>
      <c r="S547" s="4">
        <v>348083.56097181811</v>
      </c>
      <c r="T547" s="4">
        <v>86385.500279688262</v>
      </c>
      <c r="U547" s="1">
        <f t="shared" si="42"/>
        <v>788112</v>
      </c>
      <c r="V547" s="4">
        <f t="shared" si="43"/>
        <v>384947.93874849362</v>
      </c>
      <c r="W547" s="1" t="str">
        <f t="shared" si="44"/>
        <v>Favourable</v>
      </c>
    </row>
    <row r="548" spans="1:23" x14ac:dyDescent="0.25">
      <c r="A548" s="1"/>
      <c r="B548" s="1"/>
      <c r="C548" s="1"/>
      <c r="D548" s="1"/>
      <c r="E548" s="1" t="s">
        <v>5303</v>
      </c>
      <c r="F548" s="2">
        <v>44937</v>
      </c>
      <c r="G548" s="3">
        <v>72755</v>
      </c>
      <c r="H548" s="1"/>
      <c r="I548" s="1"/>
      <c r="J548" s="1" t="s">
        <v>5304</v>
      </c>
      <c r="K548" s="2">
        <v>45043</v>
      </c>
      <c r="L548" s="1" t="s">
        <v>4216</v>
      </c>
      <c r="M548" s="1" t="str">
        <f t="shared" si="40"/>
        <v>Agricultural Extension</v>
      </c>
      <c r="N548" s="1" t="s">
        <v>4210</v>
      </c>
      <c r="O548" s="1" t="s">
        <v>4335</v>
      </c>
      <c r="P548" s="1">
        <v>6137</v>
      </c>
      <c r="Q548" s="1">
        <v>2186698</v>
      </c>
      <c r="R548" s="1">
        <f t="shared" si="41"/>
        <v>35525</v>
      </c>
      <c r="S548" s="4">
        <v>1786797.046594955</v>
      </c>
      <c r="T548" s="4">
        <v>488001.34378750931</v>
      </c>
      <c r="U548" s="1">
        <f t="shared" si="42"/>
        <v>2151173</v>
      </c>
      <c r="V548" s="4">
        <f t="shared" si="43"/>
        <v>-88100.390382464509</v>
      </c>
      <c r="W548" s="1" t="str">
        <f t="shared" si="44"/>
        <v>Adverse</v>
      </c>
    </row>
    <row r="549" spans="1:23" x14ac:dyDescent="0.25">
      <c r="A549" s="1"/>
      <c r="B549" s="1"/>
      <c r="C549" s="1"/>
      <c r="D549" s="1"/>
      <c r="E549" s="1" t="s">
        <v>5305</v>
      </c>
      <c r="F549" s="2">
        <v>44415</v>
      </c>
      <c r="G549" s="3">
        <v>68027</v>
      </c>
      <c r="H549" s="1"/>
      <c r="I549" s="1"/>
      <c r="J549" s="1" t="s">
        <v>5306</v>
      </c>
      <c r="K549" s="2">
        <v>44128</v>
      </c>
      <c r="L549" s="1" t="s">
        <v>4200</v>
      </c>
      <c r="M549" s="1" t="str">
        <f t="shared" si="40"/>
        <v>Social Services</v>
      </c>
      <c r="N549" s="1" t="s">
        <v>4222</v>
      </c>
      <c r="O549" s="1" t="s">
        <v>4476</v>
      </c>
      <c r="P549" s="1">
        <v>8935</v>
      </c>
      <c r="Q549" s="1">
        <v>1811793</v>
      </c>
      <c r="R549" s="1">
        <f t="shared" si="41"/>
        <v>28280</v>
      </c>
      <c r="S549" s="4">
        <v>831375.06266067654</v>
      </c>
      <c r="T549" s="4">
        <v>247396.470339666</v>
      </c>
      <c r="U549" s="1">
        <f t="shared" si="42"/>
        <v>1783513</v>
      </c>
      <c r="V549" s="4">
        <f t="shared" si="43"/>
        <v>733021.46699965745</v>
      </c>
      <c r="W549" s="1" t="str">
        <f t="shared" si="44"/>
        <v>Favourable</v>
      </c>
    </row>
    <row r="550" spans="1:23" x14ac:dyDescent="0.25">
      <c r="A550" s="1"/>
      <c r="B550" s="1"/>
      <c r="C550" s="1"/>
      <c r="D550" s="1"/>
      <c r="E550" s="1" t="s">
        <v>5307</v>
      </c>
      <c r="F550" s="2">
        <v>44773</v>
      </c>
      <c r="G550" s="3">
        <v>77604</v>
      </c>
      <c r="H550" s="1"/>
      <c r="I550" s="1"/>
      <c r="J550" s="1" t="s">
        <v>5308</v>
      </c>
      <c r="K550" s="2">
        <v>45421</v>
      </c>
      <c r="L550" s="1" t="s">
        <v>4212</v>
      </c>
      <c r="M550" s="1" t="str">
        <f t="shared" si="40"/>
        <v>Agricultural Extension</v>
      </c>
      <c r="N550" s="1" t="s">
        <v>4210</v>
      </c>
      <c r="O550" s="1" t="s">
        <v>4421</v>
      </c>
      <c r="P550" s="1">
        <v>7258</v>
      </c>
      <c r="Q550" s="1">
        <v>742427</v>
      </c>
      <c r="R550" s="1">
        <f t="shared" si="41"/>
        <v>19294</v>
      </c>
      <c r="S550" s="4">
        <v>201208.38774181981</v>
      </c>
      <c r="T550" s="4">
        <v>173618.1378255304</v>
      </c>
      <c r="U550" s="1">
        <f t="shared" si="42"/>
        <v>723133</v>
      </c>
      <c r="V550" s="4">
        <f t="shared" si="43"/>
        <v>367600.47443264979</v>
      </c>
      <c r="W550" s="1" t="str">
        <f t="shared" si="44"/>
        <v>Favourable</v>
      </c>
    </row>
    <row r="551" spans="1:23" x14ac:dyDescent="0.25">
      <c r="A551" s="1"/>
      <c r="B551" s="1"/>
      <c r="C551" s="1"/>
      <c r="D551" s="1"/>
      <c r="E551" s="1" t="s">
        <v>5309</v>
      </c>
      <c r="F551" s="2">
        <v>44225</v>
      </c>
      <c r="G551" s="3">
        <v>80423</v>
      </c>
      <c r="H551" s="1"/>
      <c r="I551" s="1"/>
      <c r="J551" s="1" t="s">
        <v>5310</v>
      </c>
      <c r="K551" s="2">
        <v>44228</v>
      </c>
      <c r="L551" s="1" t="s">
        <v>4212</v>
      </c>
      <c r="M551" s="1" t="str">
        <f t="shared" si="40"/>
        <v>Agricultural Extension</v>
      </c>
      <c r="N551" s="1" t="s">
        <v>4205</v>
      </c>
      <c r="O551" s="1" t="s">
        <v>4259</v>
      </c>
      <c r="P551" s="1">
        <v>8756</v>
      </c>
      <c r="Q551" s="1">
        <v>1665106</v>
      </c>
      <c r="R551" s="1">
        <f t="shared" si="41"/>
        <v>12582</v>
      </c>
      <c r="S551" s="4">
        <v>1501879.1510071105</v>
      </c>
      <c r="T551" s="4">
        <v>237828.32094969743</v>
      </c>
      <c r="U551" s="1">
        <f t="shared" si="42"/>
        <v>1652524</v>
      </c>
      <c r="V551" s="4">
        <f t="shared" si="43"/>
        <v>-74601.471956807887</v>
      </c>
      <c r="W551" s="1" t="str">
        <f t="shared" si="44"/>
        <v>Adverse</v>
      </c>
    </row>
    <row r="552" spans="1:23" x14ac:dyDescent="0.25">
      <c r="A552" s="1"/>
      <c r="B552" s="1"/>
      <c r="C552" s="1"/>
      <c r="D552" s="1"/>
      <c r="E552" s="1" t="s">
        <v>5311</v>
      </c>
      <c r="F552" s="2">
        <v>45147</v>
      </c>
      <c r="G552" s="3">
        <v>55039</v>
      </c>
      <c r="H552" s="1"/>
      <c r="I552" s="1"/>
      <c r="J552" s="1" t="s">
        <v>5312</v>
      </c>
      <c r="K552" s="2">
        <v>44721</v>
      </c>
      <c r="L552" s="1" t="s">
        <v>4212</v>
      </c>
      <c r="M552" s="1" t="str">
        <f t="shared" si="40"/>
        <v>Agricultural Extension</v>
      </c>
      <c r="N552" s="1" t="s">
        <v>4222</v>
      </c>
      <c r="O552" s="1" t="s">
        <v>4402</v>
      </c>
      <c r="P552" s="1">
        <v>8916</v>
      </c>
      <c r="Q552" s="1">
        <v>2077145</v>
      </c>
      <c r="R552" s="1">
        <f t="shared" si="41"/>
        <v>44973</v>
      </c>
      <c r="S552" s="4">
        <v>1586757.2535568485</v>
      </c>
      <c r="T552" s="4">
        <v>186242.31452186618</v>
      </c>
      <c r="U552" s="1">
        <f t="shared" si="42"/>
        <v>2032172</v>
      </c>
      <c r="V552" s="4">
        <f t="shared" si="43"/>
        <v>304145.43192128534</v>
      </c>
      <c r="W552" s="1" t="str">
        <f t="shared" si="44"/>
        <v>Favourable</v>
      </c>
    </row>
    <row r="553" spans="1:23" x14ac:dyDescent="0.25">
      <c r="A553" s="1"/>
      <c r="B553" s="1"/>
      <c r="C553" s="1"/>
      <c r="D553" s="1"/>
      <c r="E553" s="1" t="s">
        <v>5313</v>
      </c>
      <c r="F553" s="2">
        <v>45226</v>
      </c>
      <c r="G553" s="3">
        <v>50617</v>
      </c>
      <c r="H553" s="1"/>
      <c r="I553" s="1"/>
      <c r="J553" s="1" t="s">
        <v>5314</v>
      </c>
      <c r="K553" s="2">
        <v>44438</v>
      </c>
      <c r="L553" s="1" t="s">
        <v>4216</v>
      </c>
      <c r="M553" s="1" t="str">
        <f t="shared" si="40"/>
        <v>Agricultural Extension</v>
      </c>
      <c r="N553" s="1" t="s">
        <v>4210</v>
      </c>
      <c r="O553" s="1" t="s">
        <v>4276</v>
      </c>
      <c r="P553" s="1">
        <v>7832</v>
      </c>
      <c r="Q553" s="1">
        <v>2282898</v>
      </c>
      <c r="R553" s="1">
        <f t="shared" si="41"/>
        <v>55569</v>
      </c>
      <c r="S553" s="4">
        <v>1268203.0597015887</v>
      </c>
      <c r="T553" s="4">
        <v>725428.7554167225</v>
      </c>
      <c r="U553" s="1">
        <f t="shared" si="42"/>
        <v>2227329</v>
      </c>
      <c r="V553" s="4">
        <f t="shared" si="43"/>
        <v>289266.18488168879</v>
      </c>
      <c r="W553" s="1" t="str">
        <f t="shared" si="44"/>
        <v>Favourable</v>
      </c>
    </row>
    <row r="554" spans="1:23" x14ac:dyDescent="0.25">
      <c r="A554" s="1"/>
      <c r="B554" s="1"/>
      <c r="C554" s="1"/>
      <c r="D554" s="1"/>
      <c r="E554" s="1" t="s">
        <v>4676</v>
      </c>
      <c r="F554" s="2">
        <v>44523</v>
      </c>
      <c r="G554" s="3">
        <v>72532</v>
      </c>
      <c r="H554" s="1"/>
      <c r="I554" s="1"/>
      <c r="J554" s="1" t="s">
        <v>5315</v>
      </c>
      <c r="K554" s="2">
        <v>45117</v>
      </c>
      <c r="L554" s="1" t="s">
        <v>4204</v>
      </c>
      <c r="M554" s="1" t="str">
        <f t="shared" si="40"/>
        <v>Education</v>
      </c>
      <c r="N554" s="1" t="s">
        <v>4222</v>
      </c>
      <c r="O554" s="1" t="s">
        <v>4311</v>
      </c>
      <c r="P554" s="1">
        <v>7730</v>
      </c>
      <c r="Q554" s="1">
        <v>287313</v>
      </c>
      <c r="R554" s="1">
        <f t="shared" si="41"/>
        <v>0</v>
      </c>
      <c r="S554" s="4">
        <v>133385.52043110822</v>
      </c>
      <c r="T554" s="4">
        <v>73042.977202012946</v>
      </c>
      <c r="U554" s="1">
        <f t="shared" si="42"/>
        <v>287313</v>
      </c>
      <c r="V554" s="4">
        <f t="shared" si="43"/>
        <v>80884.502366878849</v>
      </c>
      <c r="W554" s="1" t="str">
        <f t="shared" si="44"/>
        <v>Favourable</v>
      </c>
    </row>
    <row r="555" spans="1:23" x14ac:dyDescent="0.25">
      <c r="A555" s="1"/>
      <c r="B555" s="1"/>
      <c r="C555" s="1"/>
      <c r="D555" s="1"/>
      <c r="E555" s="1" t="s">
        <v>5316</v>
      </c>
      <c r="F555" s="2">
        <v>44260</v>
      </c>
      <c r="G555" s="3">
        <v>42351</v>
      </c>
      <c r="H555" s="1"/>
      <c r="I555" s="1"/>
      <c r="J555" s="1" t="s">
        <v>5317</v>
      </c>
      <c r="K555" s="2">
        <v>45331</v>
      </c>
      <c r="L555" s="1" t="s">
        <v>4216</v>
      </c>
      <c r="M555" s="1" t="str">
        <f t="shared" si="40"/>
        <v>Agricultural Extension</v>
      </c>
      <c r="N555" s="1" t="s">
        <v>4210</v>
      </c>
      <c r="O555" s="1" t="s">
        <v>4233</v>
      </c>
      <c r="P555" s="1">
        <v>9012</v>
      </c>
      <c r="Q555" s="1">
        <v>2134822</v>
      </c>
      <c r="R555" s="1">
        <f t="shared" si="41"/>
        <v>44692</v>
      </c>
      <c r="S555" s="4">
        <v>1396840.3258161412</v>
      </c>
      <c r="T555" s="4">
        <v>36739.238265789369</v>
      </c>
      <c r="U555" s="1">
        <f t="shared" si="42"/>
        <v>2090130</v>
      </c>
      <c r="V555" s="4">
        <f t="shared" si="43"/>
        <v>701242.43591806944</v>
      </c>
      <c r="W555" s="1" t="str">
        <f t="shared" si="44"/>
        <v>Favourable</v>
      </c>
    </row>
    <row r="556" spans="1:23" x14ac:dyDescent="0.25">
      <c r="A556" s="1"/>
      <c r="B556" s="1"/>
      <c r="C556" s="1"/>
      <c r="D556" s="1"/>
      <c r="E556" s="1" t="s">
        <v>5318</v>
      </c>
      <c r="F556" s="2">
        <v>44261</v>
      </c>
      <c r="G556" s="3">
        <v>71732</v>
      </c>
      <c r="H556" s="1"/>
      <c r="I556" s="1"/>
      <c r="J556" s="1" t="s">
        <v>5319</v>
      </c>
      <c r="K556" s="2">
        <v>45049</v>
      </c>
      <c r="L556" s="1" t="s">
        <v>4204</v>
      </c>
      <c r="M556" s="1" t="str">
        <f t="shared" si="40"/>
        <v>Education</v>
      </c>
      <c r="N556" s="1" t="s">
        <v>4205</v>
      </c>
      <c r="O556" s="1" t="s">
        <v>4233</v>
      </c>
      <c r="P556" s="1">
        <v>7124</v>
      </c>
      <c r="Q556" s="1">
        <v>805675</v>
      </c>
      <c r="R556" s="1">
        <f t="shared" si="41"/>
        <v>59144</v>
      </c>
      <c r="S556" s="4">
        <v>680302.54912727815</v>
      </c>
      <c r="T556" s="4">
        <v>38203.10208689799</v>
      </c>
      <c r="U556" s="1">
        <f t="shared" si="42"/>
        <v>746531</v>
      </c>
      <c r="V556" s="4">
        <f t="shared" si="43"/>
        <v>87169.34878582391</v>
      </c>
      <c r="W556" s="1" t="str">
        <f t="shared" si="44"/>
        <v>Favourable</v>
      </c>
    </row>
    <row r="557" spans="1:23" x14ac:dyDescent="0.25">
      <c r="A557" s="1"/>
      <c r="B557" s="1"/>
      <c r="C557" s="1"/>
      <c r="D557" s="1"/>
      <c r="E557" s="1" t="s">
        <v>5320</v>
      </c>
      <c r="F557" s="2">
        <v>44781</v>
      </c>
      <c r="G557" s="3">
        <v>99523</v>
      </c>
      <c r="H557" s="1"/>
      <c r="I557" s="1"/>
      <c r="J557" s="1" t="s">
        <v>5321</v>
      </c>
      <c r="K557" s="2">
        <v>44894</v>
      </c>
      <c r="L557" s="1" t="s">
        <v>4216</v>
      </c>
      <c r="M557" s="1" t="str">
        <f t="shared" si="40"/>
        <v>Agricultural Extension</v>
      </c>
      <c r="N557" s="1" t="s">
        <v>4222</v>
      </c>
      <c r="O557" s="1" t="s">
        <v>4441</v>
      </c>
      <c r="P557" s="1">
        <v>6653</v>
      </c>
      <c r="Q557" s="1">
        <v>2436591</v>
      </c>
      <c r="R557" s="1">
        <f t="shared" si="41"/>
        <v>0</v>
      </c>
      <c r="S557" s="4">
        <v>1450363.1005053199</v>
      </c>
      <c r="T557" s="4">
        <v>126787.39649937661</v>
      </c>
      <c r="U557" s="1">
        <f t="shared" si="42"/>
        <v>2436591</v>
      </c>
      <c r="V557" s="4">
        <f t="shared" si="43"/>
        <v>859440.5029953036</v>
      </c>
      <c r="W557" s="1" t="str">
        <f t="shared" si="44"/>
        <v>Favourable</v>
      </c>
    </row>
    <row r="558" spans="1:23" x14ac:dyDescent="0.25">
      <c r="A558" s="1"/>
      <c r="B558" s="1"/>
      <c r="C558" s="1"/>
      <c r="D558" s="1"/>
      <c r="E558" s="1" t="s">
        <v>5322</v>
      </c>
      <c r="F558" s="2">
        <v>44280</v>
      </c>
      <c r="G558" s="3">
        <v>76102</v>
      </c>
      <c r="H558" s="1"/>
      <c r="I558" s="1"/>
      <c r="J558" s="1" t="s">
        <v>5323</v>
      </c>
      <c r="K558" s="2">
        <v>45150</v>
      </c>
      <c r="L558" s="1" t="s">
        <v>4200</v>
      </c>
      <c r="M558" s="1" t="str">
        <f t="shared" si="40"/>
        <v>Social Services</v>
      </c>
      <c r="N558" s="1" t="s">
        <v>4205</v>
      </c>
      <c r="O558" s="1" t="s">
        <v>4374</v>
      </c>
      <c r="P558" s="1">
        <v>6731</v>
      </c>
      <c r="Q558" s="1">
        <v>1221009</v>
      </c>
      <c r="R558" s="1">
        <f t="shared" si="41"/>
        <v>27639</v>
      </c>
      <c r="S558" s="4">
        <v>455914.12686574605</v>
      </c>
      <c r="T558" s="4">
        <v>153062.71743031498</v>
      </c>
      <c r="U558" s="1">
        <f t="shared" si="42"/>
        <v>1193370</v>
      </c>
      <c r="V558" s="4">
        <f t="shared" si="43"/>
        <v>612032.15570393903</v>
      </c>
      <c r="W558" s="1" t="str">
        <f t="shared" si="44"/>
        <v>Favourable</v>
      </c>
    </row>
    <row r="559" spans="1:23" x14ac:dyDescent="0.25">
      <c r="A559" s="1"/>
      <c r="B559" s="1"/>
      <c r="C559" s="1"/>
      <c r="D559" s="1"/>
      <c r="E559" s="1" t="s">
        <v>5324</v>
      </c>
      <c r="F559" s="2">
        <v>45414</v>
      </c>
      <c r="G559" s="3">
        <v>37664</v>
      </c>
      <c r="H559" s="1"/>
      <c r="I559" s="1"/>
      <c r="J559" s="1" t="s">
        <v>5325</v>
      </c>
      <c r="K559" s="2">
        <v>45407</v>
      </c>
      <c r="L559" s="1" t="s">
        <v>4204</v>
      </c>
      <c r="M559" s="1" t="str">
        <f t="shared" si="40"/>
        <v>Education</v>
      </c>
      <c r="N559" s="1" t="s">
        <v>4210</v>
      </c>
      <c r="O559" s="1" t="s">
        <v>4330</v>
      </c>
      <c r="P559" s="1">
        <v>7073</v>
      </c>
      <c r="Q559" s="1">
        <v>955172</v>
      </c>
      <c r="R559" s="1">
        <f t="shared" si="41"/>
        <v>17464</v>
      </c>
      <c r="S559" s="4">
        <v>371553.11264580296</v>
      </c>
      <c r="T559" s="4">
        <v>283360.26313974097</v>
      </c>
      <c r="U559" s="1">
        <f t="shared" si="42"/>
        <v>937708</v>
      </c>
      <c r="V559" s="4">
        <f t="shared" si="43"/>
        <v>300258.62421445607</v>
      </c>
      <c r="W559" s="1" t="str">
        <f t="shared" si="44"/>
        <v>Favourable</v>
      </c>
    </row>
    <row r="560" spans="1:23" x14ac:dyDescent="0.25">
      <c r="A560" s="1"/>
      <c r="B560" s="1"/>
      <c r="C560" s="1"/>
      <c r="D560" s="1"/>
      <c r="E560" s="1" t="s">
        <v>5326</v>
      </c>
      <c r="F560" s="2">
        <v>44392</v>
      </c>
      <c r="G560" s="3">
        <v>82535</v>
      </c>
      <c r="H560" s="1"/>
      <c r="I560" s="1"/>
      <c r="J560" s="1" t="s">
        <v>5327</v>
      </c>
      <c r="K560" s="2">
        <v>44425</v>
      </c>
      <c r="L560" s="1" t="s">
        <v>4204</v>
      </c>
      <c r="M560" s="1" t="str">
        <f t="shared" si="40"/>
        <v>Education</v>
      </c>
      <c r="N560" s="1" t="s">
        <v>4222</v>
      </c>
      <c r="O560" s="1" t="s">
        <v>4335</v>
      </c>
      <c r="P560" s="1">
        <v>5690</v>
      </c>
      <c r="Q560" s="1">
        <v>743476</v>
      </c>
      <c r="R560" s="1">
        <f t="shared" si="41"/>
        <v>0</v>
      </c>
      <c r="S560" s="4">
        <v>372239.04939916125</v>
      </c>
      <c r="T560" s="4">
        <v>112769.34691734851</v>
      </c>
      <c r="U560" s="1">
        <f t="shared" si="42"/>
        <v>743476</v>
      </c>
      <c r="V560" s="4">
        <f t="shared" si="43"/>
        <v>258467.60368349025</v>
      </c>
      <c r="W560" s="1" t="str">
        <f t="shared" si="44"/>
        <v>Favourable</v>
      </c>
    </row>
    <row r="561" spans="1:23" x14ac:dyDescent="0.25">
      <c r="A561" s="1"/>
      <c r="B561" s="1"/>
      <c r="C561" s="1"/>
      <c r="D561" s="1"/>
      <c r="E561" s="1" t="s">
        <v>5328</v>
      </c>
      <c r="F561" s="2">
        <v>44799</v>
      </c>
      <c r="G561" s="3">
        <v>10489</v>
      </c>
      <c r="H561" s="1"/>
      <c r="I561" s="1"/>
      <c r="J561" s="1" t="s">
        <v>4709</v>
      </c>
      <c r="K561" s="2">
        <v>44856</v>
      </c>
      <c r="L561" s="1" t="s">
        <v>4212</v>
      </c>
      <c r="M561" s="1" t="str">
        <f t="shared" si="40"/>
        <v>Agricultural Extension</v>
      </c>
      <c r="N561" s="1" t="s">
        <v>4205</v>
      </c>
      <c r="O561" s="1" t="s">
        <v>4458</v>
      </c>
      <c r="P561" s="1">
        <v>6737</v>
      </c>
      <c r="Q561" s="1">
        <v>1973305</v>
      </c>
      <c r="R561" s="1">
        <f t="shared" si="41"/>
        <v>83342</v>
      </c>
      <c r="S561" s="4">
        <v>405449.67968507158</v>
      </c>
      <c r="T561" s="4">
        <v>333011.80775035621</v>
      </c>
      <c r="U561" s="1">
        <f t="shared" si="42"/>
        <v>1889963</v>
      </c>
      <c r="V561" s="4">
        <f t="shared" si="43"/>
        <v>1234843.5125645723</v>
      </c>
      <c r="W561" s="1" t="str">
        <f t="shared" si="44"/>
        <v>Favourable</v>
      </c>
    </row>
    <row r="562" spans="1:23" x14ac:dyDescent="0.25">
      <c r="A562" s="1"/>
      <c r="B562" s="1"/>
      <c r="C562" s="1"/>
      <c r="D562" s="1"/>
      <c r="E562" s="1" t="s">
        <v>5329</v>
      </c>
      <c r="F562" s="2">
        <v>44801</v>
      </c>
      <c r="G562" s="3">
        <v>69746</v>
      </c>
      <c r="H562" s="1"/>
      <c r="I562" s="1"/>
      <c r="J562" s="1" t="s">
        <v>5330</v>
      </c>
      <c r="K562" s="2">
        <v>44541</v>
      </c>
      <c r="L562" s="1" t="s">
        <v>4216</v>
      </c>
      <c r="M562" s="1" t="str">
        <f t="shared" si="40"/>
        <v>Agricultural Extension</v>
      </c>
      <c r="N562" s="1" t="s">
        <v>4210</v>
      </c>
      <c r="O562" s="1" t="s">
        <v>4335</v>
      </c>
      <c r="P562" s="1">
        <v>6557</v>
      </c>
      <c r="Q562" s="1">
        <v>410312</v>
      </c>
      <c r="R562" s="1">
        <f t="shared" si="41"/>
        <v>15625</v>
      </c>
      <c r="S562" s="4">
        <v>148233.26234532852</v>
      </c>
      <c r="T562" s="4">
        <v>30750.412215164859</v>
      </c>
      <c r="U562" s="1">
        <f t="shared" si="42"/>
        <v>394687</v>
      </c>
      <c r="V562" s="4">
        <f t="shared" si="43"/>
        <v>231328.32543950662</v>
      </c>
      <c r="W562" s="1" t="str">
        <f t="shared" si="44"/>
        <v>Favourable</v>
      </c>
    </row>
    <row r="563" spans="1:23" x14ac:dyDescent="0.25">
      <c r="A563" s="1"/>
      <c r="B563" s="1"/>
      <c r="C563" s="1"/>
      <c r="D563" s="1"/>
      <c r="E563" s="1" t="s">
        <v>5331</v>
      </c>
      <c r="F563" s="2">
        <v>44335</v>
      </c>
      <c r="G563" s="3">
        <v>77666</v>
      </c>
      <c r="H563" s="1"/>
      <c r="I563" s="1"/>
      <c r="J563" s="1" t="s">
        <v>5332</v>
      </c>
      <c r="K563" s="2">
        <v>44768</v>
      </c>
      <c r="L563" s="1" t="s">
        <v>4216</v>
      </c>
      <c r="M563" s="1" t="str">
        <f t="shared" si="40"/>
        <v>Agricultural Extension</v>
      </c>
      <c r="N563" s="1" t="s">
        <v>4210</v>
      </c>
      <c r="O563" s="1" t="s">
        <v>4402</v>
      </c>
      <c r="P563" s="1">
        <v>9236</v>
      </c>
      <c r="Q563" s="1">
        <v>844268</v>
      </c>
      <c r="R563" s="1">
        <f t="shared" si="41"/>
        <v>86752</v>
      </c>
      <c r="S563" s="4">
        <v>677708.42109089624</v>
      </c>
      <c r="T563" s="4">
        <v>260403.77007270895</v>
      </c>
      <c r="U563" s="1">
        <f t="shared" si="42"/>
        <v>757516</v>
      </c>
      <c r="V563" s="4">
        <f t="shared" si="43"/>
        <v>-93844.191163605195</v>
      </c>
      <c r="W563" s="1" t="str">
        <f t="shared" si="44"/>
        <v>Adverse</v>
      </c>
    </row>
    <row r="564" spans="1:23" x14ac:dyDescent="0.25">
      <c r="A564" s="1"/>
      <c r="B564" s="1"/>
      <c r="C564" s="1"/>
      <c r="D564" s="1"/>
      <c r="E564" s="1" t="s">
        <v>5333</v>
      </c>
      <c r="F564" s="2">
        <v>45322</v>
      </c>
      <c r="G564" s="3">
        <v>54965</v>
      </c>
      <c r="H564" s="1"/>
      <c r="I564" s="1"/>
      <c r="J564" s="1" t="s">
        <v>5334</v>
      </c>
      <c r="K564" s="2">
        <v>45197</v>
      </c>
      <c r="L564" s="1" t="s">
        <v>4212</v>
      </c>
      <c r="M564" s="1" t="str">
        <f t="shared" si="40"/>
        <v>Agricultural Extension</v>
      </c>
      <c r="N564" s="1" t="s">
        <v>4222</v>
      </c>
      <c r="O564" s="1" t="s">
        <v>4247</v>
      </c>
      <c r="P564" s="1">
        <v>9455</v>
      </c>
      <c r="Q564" s="1">
        <v>2070219</v>
      </c>
      <c r="R564" s="1">
        <f t="shared" si="41"/>
        <v>0</v>
      </c>
      <c r="S564" s="4">
        <v>151397.00321275293</v>
      </c>
      <c r="T564" s="4">
        <v>77569.523368412585</v>
      </c>
      <c r="U564" s="1">
        <f t="shared" si="42"/>
        <v>2070219</v>
      </c>
      <c r="V564" s="4">
        <f t="shared" si="43"/>
        <v>1841252.4734188346</v>
      </c>
      <c r="W564" s="1" t="str">
        <f t="shared" si="44"/>
        <v>Favourable</v>
      </c>
    </row>
    <row r="565" spans="1:23" x14ac:dyDescent="0.25">
      <c r="A565" s="1"/>
      <c r="B565" s="1"/>
      <c r="C565" s="1"/>
      <c r="D565" s="1"/>
      <c r="E565" s="1" t="s">
        <v>4215</v>
      </c>
      <c r="F565" s="2">
        <v>44608</v>
      </c>
      <c r="G565" s="3">
        <v>56865</v>
      </c>
      <c r="H565" s="1"/>
      <c r="I565" s="1"/>
      <c r="J565" s="1" t="s">
        <v>5026</v>
      </c>
      <c r="K565" s="2">
        <v>44362</v>
      </c>
      <c r="L565" s="1" t="s">
        <v>4218</v>
      </c>
      <c r="M565" s="1" t="str">
        <f t="shared" si="40"/>
        <v>Infrastructure</v>
      </c>
      <c r="N565" s="1" t="s">
        <v>4210</v>
      </c>
      <c r="O565" s="1" t="s">
        <v>4441</v>
      </c>
      <c r="P565" s="1">
        <v>6029</v>
      </c>
      <c r="Q565" s="1">
        <v>1227355</v>
      </c>
      <c r="R565" s="1">
        <f t="shared" si="41"/>
        <v>20129</v>
      </c>
      <c r="S565" s="4">
        <v>1162856.9985838868</v>
      </c>
      <c r="T565" s="4">
        <v>320345.34804487397</v>
      </c>
      <c r="U565" s="1">
        <f t="shared" si="42"/>
        <v>1207226</v>
      </c>
      <c r="V565" s="4">
        <f t="shared" si="43"/>
        <v>-255847.34662876069</v>
      </c>
      <c r="W565" s="1" t="str">
        <f t="shared" si="44"/>
        <v>Adverse</v>
      </c>
    </row>
    <row r="566" spans="1:23" x14ac:dyDescent="0.25">
      <c r="A566" s="1"/>
      <c r="B566" s="1"/>
      <c r="C566" s="1"/>
      <c r="D566" s="1"/>
      <c r="E566" s="1" t="s">
        <v>5335</v>
      </c>
      <c r="F566" s="2">
        <v>44192</v>
      </c>
      <c r="G566" s="3">
        <v>11223</v>
      </c>
      <c r="H566" s="1"/>
      <c r="I566" s="1"/>
      <c r="J566" s="1" t="s">
        <v>5336</v>
      </c>
      <c r="K566" s="2">
        <v>44045</v>
      </c>
      <c r="L566" s="1" t="s">
        <v>4218</v>
      </c>
      <c r="M566" s="1" t="str">
        <f t="shared" si="40"/>
        <v>Infrastructure</v>
      </c>
      <c r="N566" s="1" t="s">
        <v>4222</v>
      </c>
      <c r="O566" s="1" t="s">
        <v>4496</v>
      </c>
      <c r="P566" s="1">
        <v>7706</v>
      </c>
      <c r="Q566" s="1">
        <v>785718</v>
      </c>
      <c r="R566" s="1">
        <f t="shared" si="41"/>
        <v>18691</v>
      </c>
      <c r="S566" s="4">
        <v>732119.70932304964</v>
      </c>
      <c r="T566" s="4">
        <v>144692.70602977695</v>
      </c>
      <c r="U566" s="1">
        <f t="shared" si="42"/>
        <v>767027</v>
      </c>
      <c r="V566" s="4">
        <f t="shared" si="43"/>
        <v>-91094.415352826589</v>
      </c>
      <c r="W566" s="1" t="str">
        <f t="shared" si="44"/>
        <v>Adverse</v>
      </c>
    </row>
    <row r="567" spans="1:23" x14ac:dyDescent="0.25">
      <c r="A567" s="1"/>
      <c r="B567" s="1"/>
      <c r="C567" s="1"/>
      <c r="D567" s="1"/>
      <c r="E567" s="1" t="s">
        <v>5337</v>
      </c>
      <c r="F567" s="2">
        <v>44181</v>
      </c>
      <c r="G567" s="3">
        <v>25607</v>
      </c>
      <c r="H567" s="1"/>
      <c r="I567" s="1"/>
      <c r="J567" s="1" t="s">
        <v>5338</v>
      </c>
      <c r="K567" s="2">
        <v>44793</v>
      </c>
      <c r="L567" s="1" t="s">
        <v>4218</v>
      </c>
      <c r="M567" s="1" t="str">
        <f t="shared" si="40"/>
        <v>Infrastructure</v>
      </c>
      <c r="N567" s="1" t="s">
        <v>4222</v>
      </c>
      <c r="O567" s="1" t="s">
        <v>4301</v>
      </c>
      <c r="P567" s="1">
        <v>9053</v>
      </c>
      <c r="Q567" s="1">
        <v>447320</v>
      </c>
      <c r="R567" s="1">
        <f t="shared" si="41"/>
        <v>0</v>
      </c>
      <c r="S567" s="4">
        <v>61078.982544665938</v>
      </c>
      <c r="T567" s="4">
        <v>35489.759564215346</v>
      </c>
      <c r="U567" s="1">
        <f t="shared" si="42"/>
        <v>447320</v>
      </c>
      <c r="V567" s="4">
        <f t="shared" si="43"/>
        <v>350751.2578911187</v>
      </c>
      <c r="W567" s="1" t="str">
        <f t="shared" si="44"/>
        <v>Favourable</v>
      </c>
    </row>
    <row r="568" spans="1:23" x14ac:dyDescent="0.25">
      <c r="A568" s="1"/>
      <c r="B568" s="1"/>
      <c r="C568" s="1"/>
      <c r="D568" s="1"/>
      <c r="E568" s="1" t="s">
        <v>5339</v>
      </c>
      <c r="F568" s="2">
        <v>45151</v>
      </c>
      <c r="G568" s="3">
        <v>81805</v>
      </c>
      <c r="H568" s="1"/>
      <c r="I568" s="1"/>
      <c r="J568" s="1" t="s">
        <v>5340</v>
      </c>
      <c r="K568" s="2">
        <v>44641</v>
      </c>
      <c r="L568" s="1" t="s">
        <v>4212</v>
      </c>
      <c r="M568" s="1" t="str">
        <f t="shared" si="40"/>
        <v>Agricultural Extension</v>
      </c>
      <c r="N568" s="1" t="s">
        <v>4205</v>
      </c>
      <c r="O568" s="1" t="s">
        <v>4211</v>
      </c>
      <c r="P568" s="1">
        <v>8381</v>
      </c>
      <c r="Q568" s="1">
        <v>2369685</v>
      </c>
      <c r="R568" s="1">
        <f t="shared" si="41"/>
        <v>49731</v>
      </c>
      <c r="S568" s="4">
        <v>1014583.0141482671</v>
      </c>
      <c r="T568" s="4">
        <v>341192.28010947211</v>
      </c>
      <c r="U568" s="1">
        <f t="shared" si="42"/>
        <v>2319954</v>
      </c>
      <c r="V568" s="4">
        <f t="shared" si="43"/>
        <v>1013909.7057422609</v>
      </c>
      <c r="W568" s="1" t="str">
        <f t="shared" si="44"/>
        <v>Favourable</v>
      </c>
    </row>
    <row r="569" spans="1:23" x14ac:dyDescent="0.25">
      <c r="A569" s="1"/>
      <c r="B569" s="1"/>
      <c r="C569" s="1"/>
      <c r="D569" s="1"/>
      <c r="E569" s="1" t="s">
        <v>5341</v>
      </c>
      <c r="F569" s="2">
        <v>45248</v>
      </c>
      <c r="G569" s="3">
        <v>32904</v>
      </c>
      <c r="H569" s="1"/>
      <c r="I569" s="1"/>
      <c r="J569" s="1" t="s">
        <v>5342</v>
      </c>
      <c r="K569" s="2">
        <v>45397</v>
      </c>
      <c r="L569" s="1" t="s">
        <v>4200</v>
      </c>
      <c r="M569" s="1" t="str">
        <f t="shared" si="40"/>
        <v>Social Services</v>
      </c>
      <c r="N569" s="1" t="s">
        <v>4210</v>
      </c>
      <c r="O569" s="1" t="s">
        <v>4330</v>
      </c>
      <c r="P569" s="1">
        <v>9045</v>
      </c>
      <c r="Q569" s="1">
        <v>278559</v>
      </c>
      <c r="R569" s="1">
        <f t="shared" si="41"/>
        <v>35992</v>
      </c>
      <c r="S569" s="4">
        <v>39199.941233629259</v>
      </c>
      <c r="T569" s="4">
        <v>60099.92591345439</v>
      </c>
      <c r="U569" s="1">
        <f t="shared" si="42"/>
        <v>242567</v>
      </c>
      <c r="V569" s="4">
        <f t="shared" si="43"/>
        <v>179259.13285291634</v>
      </c>
      <c r="W569" s="1" t="str">
        <f t="shared" si="44"/>
        <v>Favourable</v>
      </c>
    </row>
    <row r="570" spans="1:23" x14ac:dyDescent="0.25">
      <c r="A570" s="1"/>
      <c r="B570" s="1"/>
      <c r="C570" s="1"/>
      <c r="D570" s="1"/>
      <c r="E570" s="1" t="s">
        <v>5343</v>
      </c>
      <c r="F570" s="2">
        <v>44124</v>
      </c>
      <c r="G570" s="3">
        <v>66668</v>
      </c>
      <c r="H570" s="1"/>
      <c r="I570" s="1"/>
      <c r="J570" s="1" t="s">
        <v>5344</v>
      </c>
      <c r="K570" s="2">
        <v>44324</v>
      </c>
      <c r="L570" s="1" t="s">
        <v>4204</v>
      </c>
      <c r="M570" s="1" t="str">
        <f t="shared" si="40"/>
        <v>Education</v>
      </c>
      <c r="N570" s="1" t="s">
        <v>4222</v>
      </c>
      <c r="O570" s="1" t="s">
        <v>4286</v>
      </c>
      <c r="P570" s="1">
        <v>6278</v>
      </c>
      <c r="Q570" s="1">
        <v>389608</v>
      </c>
      <c r="R570" s="1">
        <f t="shared" si="41"/>
        <v>54095</v>
      </c>
      <c r="S570" s="4">
        <v>96009.999156694073</v>
      </c>
      <c r="T570" s="4">
        <v>108561.58317051273</v>
      </c>
      <c r="U570" s="1">
        <f t="shared" si="42"/>
        <v>335513</v>
      </c>
      <c r="V570" s="4">
        <f t="shared" si="43"/>
        <v>185036.41767279321</v>
      </c>
      <c r="W570" s="1" t="str">
        <f t="shared" si="44"/>
        <v>Favourable</v>
      </c>
    </row>
    <row r="571" spans="1:23" x14ac:dyDescent="0.25">
      <c r="A571" s="1"/>
      <c r="B571" s="1"/>
      <c r="C571" s="1"/>
      <c r="D571" s="1"/>
      <c r="E571" s="1" t="s">
        <v>5345</v>
      </c>
      <c r="F571" s="2">
        <v>44093</v>
      </c>
      <c r="G571" s="3">
        <v>26679</v>
      </c>
      <c r="H571" s="1"/>
      <c r="I571" s="1"/>
      <c r="J571" s="1" t="s">
        <v>5346</v>
      </c>
      <c r="K571" s="2">
        <v>44364</v>
      </c>
      <c r="L571" s="1" t="s">
        <v>4200</v>
      </c>
      <c r="M571" s="1" t="str">
        <f t="shared" si="40"/>
        <v>Social Services</v>
      </c>
      <c r="N571" s="1" t="s">
        <v>4205</v>
      </c>
      <c r="O571" s="1" t="s">
        <v>4458</v>
      </c>
      <c r="P571" s="1">
        <v>9017</v>
      </c>
      <c r="Q571" s="1">
        <v>1109457</v>
      </c>
      <c r="R571" s="1">
        <f t="shared" si="41"/>
        <v>23467</v>
      </c>
      <c r="S571" s="4">
        <v>1028355.8177649641</v>
      </c>
      <c r="T571" s="4">
        <v>215855.11720949554</v>
      </c>
      <c r="U571" s="1">
        <f t="shared" si="42"/>
        <v>1085990</v>
      </c>
      <c r="V571" s="4">
        <f t="shared" si="43"/>
        <v>-134753.9349744597</v>
      </c>
      <c r="W571" s="1" t="str">
        <f t="shared" si="44"/>
        <v>Adverse</v>
      </c>
    </row>
    <row r="572" spans="1:23" x14ac:dyDescent="0.25">
      <c r="A572" s="1"/>
      <c r="B572" s="1"/>
      <c r="C572" s="1"/>
      <c r="D572" s="1"/>
      <c r="E572" s="1" t="s">
        <v>5347</v>
      </c>
      <c r="F572" s="2">
        <v>44236</v>
      </c>
      <c r="G572" s="3">
        <v>95280</v>
      </c>
      <c r="H572" s="1"/>
      <c r="I572" s="1"/>
      <c r="J572" s="1" t="s">
        <v>5348</v>
      </c>
      <c r="K572" s="2">
        <v>45095</v>
      </c>
      <c r="L572" s="1" t="s">
        <v>4212</v>
      </c>
      <c r="M572" s="1" t="str">
        <f t="shared" si="40"/>
        <v>Agricultural Extension</v>
      </c>
      <c r="N572" s="1" t="s">
        <v>4205</v>
      </c>
      <c r="O572" s="1" t="s">
        <v>4223</v>
      </c>
      <c r="P572" s="1">
        <v>8546</v>
      </c>
      <c r="Q572" s="1">
        <v>1569878</v>
      </c>
      <c r="R572" s="1">
        <f t="shared" si="41"/>
        <v>46006</v>
      </c>
      <c r="S572" s="4">
        <v>723031.48171877908</v>
      </c>
      <c r="T572" s="4">
        <v>79289.399567751199</v>
      </c>
      <c r="U572" s="1">
        <f t="shared" si="42"/>
        <v>1523872</v>
      </c>
      <c r="V572" s="4">
        <f t="shared" si="43"/>
        <v>767557.11871346971</v>
      </c>
      <c r="W572" s="1" t="str">
        <f t="shared" si="44"/>
        <v>Favourable</v>
      </c>
    </row>
    <row r="573" spans="1:23" x14ac:dyDescent="0.25">
      <c r="A573" s="1"/>
      <c r="B573" s="1"/>
      <c r="C573" s="1"/>
      <c r="D573" s="1"/>
      <c r="E573" s="1" t="s">
        <v>5349</v>
      </c>
      <c r="F573" s="2">
        <v>45359</v>
      </c>
      <c r="G573" s="3">
        <v>62106</v>
      </c>
      <c r="H573" s="1"/>
      <c r="I573" s="1"/>
      <c r="J573" s="1" t="s">
        <v>5350</v>
      </c>
      <c r="K573" s="2">
        <v>44675</v>
      </c>
      <c r="L573" s="1" t="s">
        <v>4216</v>
      </c>
      <c r="M573" s="1" t="str">
        <f t="shared" si="40"/>
        <v>Agricultural Extension</v>
      </c>
      <c r="N573" s="1" t="s">
        <v>4210</v>
      </c>
      <c r="O573" s="1" t="s">
        <v>4289</v>
      </c>
      <c r="P573" s="1">
        <v>7058</v>
      </c>
      <c r="Q573" s="1">
        <v>2408974</v>
      </c>
      <c r="R573" s="1">
        <f t="shared" si="41"/>
        <v>0</v>
      </c>
      <c r="S573" s="4">
        <v>417444.6047283801</v>
      </c>
      <c r="T573" s="4">
        <v>586322.09912966948</v>
      </c>
      <c r="U573" s="1">
        <f t="shared" si="42"/>
        <v>2408974</v>
      </c>
      <c r="V573" s="4">
        <f t="shared" si="43"/>
        <v>1405207.2961419504</v>
      </c>
      <c r="W573" s="1" t="str">
        <f t="shared" si="44"/>
        <v>Favourable</v>
      </c>
    </row>
    <row r="574" spans="1:23" x14ac:dyDescent="0.25">
      <c r="A574" s="1"/>
      <c r="B574" s="1"/>
      <c r="C574" s="1"/>
      <c r="D574" s="1"/>
      <c r="E574" s="1" t="s">
        <v>5351</v>
      </c>
      <c r="F574" s="2">
        <v>44486</v>
      </c>
      <c r="G574" s="3">
        <v>78088</v>
      </c>
      <c r="H574" s="1"/>
      <c r="I574" s="1"/>
      <c r="J574" s="1" t="s">
        <v>5352</v>
      </c>
      <c r="K574" s="2">
        <v>44841</v>
      </c>
      <c r="L574" s="1" t="s">
        <v>4218</v>
      </c>
      <c r="M574" s="1" t="str">
        <f t="shared" si="40"/>
        <v>Infrastructure</v>
      </c>
      <c r="N574" s="1" t="s">
        <v>4222</v>
      </c>
      <c r="O574" s="1" t="s">
        <v>4298</v>
      </c>
      <c r="P574" s="1">
        <v>7748</v>
      </c>
      <c r="Q574" s="1">
        <v>1200326</v>
      </c>
      <c r="R574" s="1">
        <f t="shared" si="41"/>
        <v>0</v>
      </c>
      <c r="S574" s="4">
        <v>1156804.8946956797</v>
      </c>
      <c r="T574" s="4">
        <v>182656.92242768934</v>
      </c>
      <c r="U574" s="1">
        <f t="shared" si="42"/>
        <v>1200326</v>
      </c>
      <c r="V574" s="4">
        <f t="shared" si="43"/>
        <v>-139135.81712336908</v>
      </c>
      <c r="W574" s="1" t="str">
        <f t="shared" si="44"/>
        <v>Adverse</v>
      </c>
    </row>
    <row r="575" spans="1:23" x14ac:dyDescent="0.25">
      <c r="A575" s="1"/>
      <c r="B575" s="1"/>
      <c r="C575" s="1"/>
      <c r="D575" s="1"/>
      <c r="E575" s="1" t="s">
        <v>5353</v>
      </c>
      <c r="F575" s="2">
        <v>44171</v>
      </c>
      <c r="G575" s="3">
        <v>18636</v>
      </c>
      <c r="H575" s="1"/>
      <c r="I575" s="1"/>
      <c r="J575" s="1" t="s">
        <v>5354</v>
      </c>
      <c r="K575" s="2">
        <v>45074</v>
      </c>
      <c r="L575" s="1" t="s">
        <v>4218</v>
      </c>
      <c r="M575" s="1" t="str">
        <f t="shared" si="40"/>
        <v>Infrastructure</v>
      </c>
      <c r="N575" s="1" t="s">
        <v>4222</v>
      </c>
      <c r="O575" s="1" t="s">
        <v>4374</v>
      </c>
      <c r="P575" s="1">
        <v>7545</v>
      </c>
      <c r="Q575" s="1">
        <v>1551908</v>
      </c>
      <c r="R575" s="1">
        <f t="shared" si="41"/>
        <v>26596</v>
      </c>
      <c r="S575" s="4">
        <v>1229382.5728583289</v>
      </c>
      <c r="T575" s="4">
        <v>473176.11051038071</v>
      </c>
      <c r="U575" s="1">
        <f t="shared" si="42"/>
        <v>1525312</v>
      </c>
      <c r="V575" s="4">
        <f t="shared" si="43"/>
        <v>-150650.68336870964</v>
      </c>
      <c r="W575" s="1" t="str">
        <f t="shared" si="44"/>
        <v>Adverse</v>
      </c>
    </row>
    <row r="576" spans="1:23" x14ac:dyDescent="0.25">
      <c r="A576" s="1"/>
      <c r="B576" s="1"/>
      <c r="C576" s="1"/>
      <c r="D576" s="1"/>
      <c r="E576" s="1" t="s">
        <v>5355</v>
      </c>
      <c r="F576" s="2">
        <v>44981</v>
      </c>
      <c r="G576" s="3">
        <v>79877</v>
      </c>
      <c r="H576" s="1"/>
      <c r="I576" s="1"/>
      <c r="J576" s="1" t="s">
        <v>5356</v>
      </c>
      <c r="K576" s="2">
        <v>44168</v>
      </c>
      <c r="L576" s="1" t="s">
        <v>4218</v>
      </c>
      <c r="M576" s="1" t="str">
        <f t="shared" si="40"/>
        <v>Infrastructure</v>
      </c>
      <c r="N576" s="1" t="s">
        <v>4205</v>
      </c>
      <c r="O576" s="1" t="s">
        <v>4295</v>
      </c>
      <c r="P576" s="1">
        <v>6103</v>
      </c>
      <c r="Q576" s="1">
        <v>573737</v>
      </c>
      <c r="R576" s="1">
        <f t="shared" si="41"/>
        <v>50605</v>
      </c>
      <c r="S576" s="4">
        <v>454458.88931286713</v>
      </c>
      <c r="T576" s="4">
        <v>17688.114578234101</v>
      </c>
      <c r="U576" s="1">
        <f t="shared" si="42"/>
        <v>523132</v>
      </c>
      <c r="V576" s="4">
        <f t="shared" si="43"/>
        <v>101589.99610889878</v>
      </c>
      <c r="W576" s="1" t="str">
        <f t="shared" si="44"/>
        <v>Favourable</v>
      </c>
    </row>
    <row r="577" spans="1:23" x14ac:dyDescent="0.25">
      <c r="A577" s="1"/>
      <c r="B577" s="1"/>
      <c r="C577" s="1"/>
      <c r="D577" s="1"/>
      <c r="E577" s="1" t="s">
        <v>5357</v>
      </c>
      <c r="F577" s="2">
        <v>44534</v>
      </c>
      <c r="G577" s="3">
        <v>36599</v>
      </c>
      <c r="H577" s="1"/>
      <c r="I577" s="1"/>
      <c r="J577" s="1" t="s">
        <v>5358</v>
      </c>
      <c r="K577" s="2">
        <v>44697</v>
      </c>
      <c r="L577" s="1" t="s">
        <v>4216</v>
      </c>
      <c r="M577" s="1" t="str">
        <f t="shared" si="40"/>
        <v>Agricultural Extension</v>
      </c>
      <c r="N577" s="1" t="s">
        <v>4222</v>
      </c>
      <c r="O577" s="1" t="s">
        <v>4276</v>
      </c>
      <c r="P577" s="1">
        <v>5572</v>
      </c>
      <c r="Q577" s="1">
        <v>1730129</v>
      </c>
      <c r="R577" s="1">
        <f t="shared" si="41"/>
        <v>0</v>
      </c>
      <c r="S577" s="4">
        <v>1427240.6162585285</v>
      </c>
      <c r="T577" s="4">
        <v>79799.774852577932</v>
      </c>
      <c r="U577" s="1">
        <f t="shared" si="42"/>
        <v>1730129</v>
      </c>
      <c r="V577" s="4">
        <f t="shared" si="43"/>
        <v>223088.60888889362</v>
      </c>
      <c r="W577" s="1" t="str">
        <f t="shared" si="44"/>
        <v>Favourable</v>
      </c>
    </row>
    <row r="578" spans="1:23" x14ac:dyDescent="0.25">
      <c r="A578" s="1"/>
      <c r="B578" s="1"/>
      <c r="C578" s="1"/>
      <c r="D578" s="1"/>
      <c r="E578" s="1" t="s">
        <v>5112</v>
      </c>
      <c r="F578" s="2">
        <v>44069</v>
      </c>
      <c r="G578" s="3">
        <v>24626</v>
      </c>
      <c r="H578" s="1"/>
      <c r="I578" s="1"/>
      <c r="J578" s="1" t="s">
        <v>5359</v>
      </c>
      <c r="K578" s="2">
        <v>44654</v>
      </c>
      <c r="L578" s="1" t="s">
        <v>4200</v>
      </c>
      <c r="M578" s="1" t="str">
        <f t="shared" si="40"/>
        <v>Social Services</v>
      </c>
      <c r="N578" s="1" t="s">
        <v>4222</v>
      </c>
      <c r="O578" s="1" t="s">
        <v>4206</v>
      </c>
      <c r="P578" s="1">
        <v>5582</v>
      </c>
      <c r="Q578" s="1">
        <v>1793175</v>
      </c>
      <c r="R578" s="1">
        <f t="shared" si="41"/>
        <v>37731</v>
      </c>
      <c r="S578" s="4">
        <v>400761.27554732293</v>
      </c>
      <c r="T578" s="4">
        <v>268335.21441186982</v>
      </c>
      <c r="U578" s="1">
        <f t="shared" si="42"/>
        <v>1755444</v>
      </c>
      <c r="V578" s="4">
        <f t="shared" si="43"/>
        <v>1124078.5100408073</v>
      </c>
      <c r="W578" s="1" t="str">
        <f t="shared" si="44"/>
        <v>Favourable</v>
      </c>
    </row>
    <row r="579" spans="1:23" x14ac:dyDescent="0.25">
      <c r="A579" s="1"/>
      <c r="B579" s="1"/>
      <c r="C579" s="1"/>
      <c r="D579" s="1"/>
      <c r="E579" s="1" t="s">
        <v>4762</v>
      </c>
      <c r="F579" s="2">
        <v>44453</v>
      </c>
      <c r="G579" s="3">
        <v>41246</v>
      </c>
      <c r="H579" s="1"/>
      <c r="I579" s="1"/>
      <c r="J579" s="1" t="s">
        <v>5360</v>
      </c>
      <c r="K579" s="2">
        <v>44482</v>
      </c>
      <c r="L579" s="1" t="s">
        <v>4212</v>
      </c>
      <c r="M579" s="1" t="str">
        <f t="shared" ref="M579:M642" si="45">INDEX($A:$B,MATCH($L579,$A:$A,0),2)</f>
        <v>Agricultural Extension</v>
      </c>
      <c r="N579" s="1" t="s">
        <v>4222</v>
      </c>
      <c r="O579" s="1" t="s">
        <v>4233</v>
      </c>
      <c r="P579" s="1">
        <v>7041</v>
      </c>
      <c r="Q579" s="1">
        <v>1864347</v>
      </c>
      <c r="R579" s="1">
        <f t="shared" ref="R579:R642" si="46">_xlfn.XLOOKUP($J579,$E:$E,$G:$G,0,0,1)</f>
        <v>0</v>
      </c>
      <c r="S579" s="4">
        <v>174122.49391779225</v>
      </c>
      <c r="T579" s="4">
        <v>598415.48489472503</v>
      </c>
      <c r="U579" s="1">
        <f t="shared" ref="U579:U642" si="47">Q579-R579</f>
        <v>1864347</v>
      </c>
      <c r="V579" s="4">
        <f t="shared" ref="V579:V642" si="48">Q579-(S579+T579)</f>
        <v>1091809.0211874829</v>
      </c>
      <c r="W579" s="1" t="str">
        <f t="shared" ref="W579:W642" si="49">IF(V579&gt;=0,"Favourable","Adverse")</f>
        <v>Favourable</v>
      </c>
    </row>
    <row r="580" spans="1:23" x14ac:dyDescent="0.25">
      <c r="A580" s="1"/>
      <c r="B580" s="1"/>
      <c r="C580" s="1"/>
      <c r="D580" s="1"/>
      <c r="E580" s="1" t="s">
        <v>5361</v>
      </c>
      <c r="F580" s="2">
        <v>45055</v>
      </c>
      <c r="G580" s="3">
        <v>45165</v>
      </c>
      <c r="H580" s="1"/>
      <c r="I580" s="1"/>
      <c r="J580" s="1" t="s">
        <v>5362</v>
      </c>
      <c r="K580" s="2">
        <v>44363</v>
      </c>
      <c r="L580" s="1" t="s">
        <v>4218</v>
      </c>
      <c r="M580" s="1" t="str">
        <f t="shared" si="45"/>
        <v>Infrastructure</v>
      </c>
      <c r="N580" s="1" t="s">
        <v>4210</v>
      </c>
      <c r="O580" s="1" t="s">
        <v>4244</v>
      </c>
      <c r="P580" s="1">
        <v>6551</v>
      </c>
      <c r="Q580" s="1">
        <v>2162221</v>
      </c>
      <c r="R580" s="1">
        <f t="shared" si="46"/>
        <v>46941</v>
      </c>
      <c r="S580" s="4">
        <v>1374214.9447868646</v>
      </c>
      <c r="T580" s="4">
        <v>112215.88943403785</v>
      </c>
      <c r="U580" s="1">
        <f t="shared" si="47"/>
        <v>2115280</v>
      </c>
      <c r="V580" s="4">
        <f t="shared" si="48"/>
        <v>675790.16577909747</v>
      </c>
      <c r="W580" s="1" t="str">
        <f t="shared" si="49"/>
        <v>Favourable</v>
      </c>
    </row>
    <row r="581" spans="1:23" x14ac:dyDescent="0.25">
      <c r="A581" s="1"/>
      <c r="B581" s="1"/>
      <c r="C581" s="1"/>
      <c r="D581" s="1"/>
      <c r="E581" s="1" t="s">
        <v>5363</v>
      </c>
      <c r="F581" s="2">
        <v>44835</v>
      </c>
      <c r="G581" s="3">
        <v>10620</v>
      </c>
      <c r="H581" s="1"/>
      <c r="I581" s="1"/>
      <c r="J581" s="1" t="s">
        <v>5364</v>
      </c>
      <c r="K581" s="2">
        <v>44647</v>
      </c>
      <c r="L581" s="1" t="s">
        <v>4212</v>
      </c>
      <c r="M581" s="1" t="str">
        <f t="shared" si="45"/>
        <v>Agricultural Extension</v>
      </c>
      <c r="N581" s="1" t="s">
        <v>4205</v>
      </c>
      <c r="O581" s="1" t="s">
        <v>4292</v>
      </c>
      <c r="P581" s="1">
        <v>6835</v>
      </c>
      <c r="Q581" s="1">
        <v>343075</v>
      </c>
      <c r="R581" s="1">
        <f t="shared" si="46"/>
        <v>46482</v>
      </c>
      <c r="S581" s="4">
        <v>335902.99484267569</v>
      </c>
      <c r="T581" s="4">
        <v>74515.540696574404</v>
      </c>
      <c r="U581" s="1">
        <f t="shared" si="47"/>
        <v>296593</v>
      </c>
      <c r="V581" s="4">
        <f t="shared" si="48"/>
        <v>-67343.535539250122</v>
      </c>
      <c r="W581" s="1" t="str">
        <f t="shared" si="49"/>
        <v>Adverse</v>
      </c>
    </row>
    <row r="582" spans="1:23" x14ac:dyDescent="0.25">
      <c r="A582" s="1"/>
      <c r="B582" s="1"/>
      <c r="C582" s="1"/>
      <c r="D582" s="1"/>
      <c r="E582" s="1" t="s">
        <v>5365</v>
      </c>
      <c r="F582" s="2">
        <v>45006</v>
      </c>
      <c r="G582" s="3">
        <v>39707</v>
      </c>
      <c r="H582" s="1"/>
      <c r="I582" s="1"/>
      <c r="J582" s="1" t="s">
        <v>5366</v>
      </c>
      <c r="K582" s="2">
        <v>44597</v>
      </c>
      <c r="L582" s="1" t="s">
        <v>4204</v>
      </c>
      <c r="M582" s="1" t="str">
        <f t="shared" si="45"/>
        <v>Education</v>
      </c>
      <c r="N582" s="1" t="s">
        <v>4205</v>
      </c>
      <c r="O582" s="1" t="s">
        <v>4264</v>
      </c>
      <c r="P582" s="1">
        <v>6885</v>
      </c>
      <c r="Q582" s="1">
        <v>1141130</v>
      </c>
      <c r="R582" s="1">
        <f t="shared" si="46"/>
        <v>0</v>
      </c>
      <c r="S582" s="4">
        <v>44510.393952494189</v>
      </c>
      <c r="T582" s="4">
        <v>195082.91637754266</v>
      </c>
      <c r="U582" s="1">
        <f t="shared" si="47"/>
        <v>1141130</v>
      </c>
      <c r="V582" s="4">
        <f t="shared" si="48"/>
        <v>901536.68966996321</v>
      </c>
      <c r="W582" s="1" t="str">
        <f t="shared" si="49"/>
        <v>Favourable</v>
      </c>
    </row>
    <row r="583" spans="1:23" x14ac:dyDescent="0.25">
      <c r="A583" s="1"/>
      <c r="B583" s="1"/>
      <c r="C583" s="1"/>
      <c r="D583" s="1"/>
      <c r="E583" s="1" t="s">
        <v>5367</v>
      </c>
      <c r="F583" s="2">
        <v>44369</v>
      </c>
      <c r="G583" s="3">
        <v>47356</v>
      </c>
      <c r="H583" s="1"/>
      <c r="I583" s="1"/>
      <c r="J583" s="1" t="s">
        <v>5368</v>
      </c>
      <c r="K583" s="2">
        <v>43878</v>
      </c>
      <c r="L583" s="1" t="s">
        <v>4218</v>
      </c>
      <c r="M583" s="1" t="str">
        <f t="shared" si="45"/>
        <v>Infrastructure</v>
      </c>
      <c r="N583" s="1" t="s">
        <v>4222</v>
      </c>
      <c r="O583" s="1" t="s">
        <v>4247</v>
      </c>
      <c r="P583" s="1">
        <v>8085</v>
      </c>
      <c r="Q583" s="1">
        <v>1250101</v>
      </c>
      <c r="R583" s="1">
        <f t="shared" si="46"/>
        <v>0</v>
      </c>
      <c r="S583" s="4">
        <v>365776.82193393342</v>
      </c>
      <c r="T583" s="4">
        <v>63500.823615830821</v>
      </c>
      <c r="U583" s="1">
        <f t="shared" si="47"/>
        <v>1250101</v>
      </c>
      <c r="V583" s="4">
        <f t="shared" si="48"/>
        <v>820823.35445023584</v>
      </c>
      <c r="W583" s="1" t="str">
        <f t="shared" si="49"/>
        <v>Favourable</v>
      </c>
    </row>
    <row r="584" spans="1:23" x14ac:dyDescent="0.25">
      <c r="A584" s="1"/>
      <c r="B584" s="1"/>
      <c r="C584" s="1"/>
      <c r="D584" s="1"/>
      <c r="E584" s="1" t="s">
        <v>5369</v>
      </c>
      <c r="F584" s="2">
        <v>45350</v>
      </c>
      <c r="G584" s="3">
        <v>74988</v>
      </c>
      <c r="H584" s="1"/>
      <c r="I584" s="1"/>
      <c r="J584" s="1" t="s">
        <v>5370</v>
      </c>
      <c r="K584" s="2">
        <v>45266</v>
      </c>
      <c r="L584" s="1" t="s">
        <v>4212</v>
      </c>
      <c r="M584" s="1" t="str">
        <f t="shared" si="45"/>
        <v>Agricultural Extension</v>
      </c>
      <c r="N584" s="1" t="s">
        <v>4210</v>
      </c>
      <c r="O584" s="1" t="s">
        <v>4286</v>
      </c>
      <c r="P584" s="1">
        <v>7648</v>
      </c>
      <c r="Q584" s="1">
        <v>291490</v>
      </c>
      <c r="R584" s="1">
        <f t="shared" si="46"/>
        <v>0</v>
      </c>
      <c r="S584" s="4">
        <v>27538.433373619453</v>
      </c>
      <c r="T584" s="4">
        <v>58329.455840254734</v>
      </c>
      <c r="U584" s="1">
        <f t="shared" si="47"/>
        <v>291490</v>
      </c>
      <c r="V584" s="4">
        <f t="shared" si="48"/>
        <v>205622.11078612582</v>
      </c>
      <c r="W584" s="1" t="str">
        <f t="shared" si="49"/>
        <v>Favourable</v>
      </c>
    </row>
    <row r="585" spans="1:23" x14ac:dyDescent="0.25">
      <c r="A585" s="1"/>
      <c r="B585" s="1"/>
      <c r="C585" s="1"/>
      <c r="D585" s="1"/>
      <c r="E585" s="1" t="s">
        <v>5371</v>
      </c>
      <c r="F585" s="2">
        <v>44306</v>
      </c>
      <c r="G585" s="3">
        <v>88499</v>
      </c>
      <c r="H585" s="1"/>
      <c r="I585" s="1"/>
      <c r="J585" s="1" t="s">
        <v>5372</v>
      </c>
      <c r="K585" s="2">
        <v>43915</v>
      </c>
      <c r="L585" s="1" t="s">
        <v>4212</v>
      </c>
      <c r="M585" s="1" t="str">
        <f t="shared" si="45"/>
        <v>Agricultural Extension</v>
      </c>
      <c r="N585" s="1" t="s">
        <v>4210</v>
      </c>
      <c r="O585" s="1" t="s">
        <v>4233</v>
      </c>
      <c r="P585" s="1">
        <v>8329</v>
      </c>
      <c r="Q585" s="1">
        <v>1629138</v>
      </c>
      <c r="R585" s="1">
        <f t="shared" si="46"/>
        <v>0</v>
      </c>
      <c r="S585" s="4">
        <v>1192584.3533680241</v>
      </c>
      <c r="T585" s="4">
        <v>212506.63976327365</v>
      </c>
      <c r="U585" s="1">
        <f t="shared" si="47"/>
        <v>1629138</v>
      </c>
      <c r="V585" s="4">
        <f t="shared" si="48"/>
        <v>224047.00686870236</v>
      </c>
      <c r="W585" s="1" t="str">
        <f t="shared" si="49"/>
        <v>Favourable</v>
      </c>
    </row>
    <row r="586" spans="1:23" x14ac:dyDescent="0.25">
      <c r="A586" s="1"/>
      <c r="B586" s="1"/>
      <c r="C586" s="1"/>
      <c r="D586" s="1"/>
      <c r="E586" s="1" t="s">
        <v>5373</v>
      </c>
      <c r="F586" s="2">
        <v>44828</v>
      </c>
      <c r="G586" s="3">
        <v>82293</v>
      </c>
      <c r="H586" s="1"/>
      <c r="I586" s="1"/>
      <c r="J586" s="1" t="s">
        <v>5374</v>
      </c>
      <c r="K586" s="2">
        <v>44721</v>
      </c>
      <c r="L586" s="1" t="s">
        <v>4204</v>
      </c>
      <c r="M586" s="1" t="str">
        <f t="shared" si="45"/>
        <v>Education</v>
      </c>
      <c r="N586" s="1" t="s">
        <v>4205</v>
      </c>
      <c r="O586" s="1" t="s">
        <v>4279</v>
      </c>
      <c r="P586" s="1">
        <v>7619</v>
      </c>
      <c r="Q586" s="1">
        <v>2197471</v>
      </c>
      <c r="R586" s="1">
        <f t="shared" si="46"/>
        <v>14208</v>
      </c>
      <c r="S586" s="4">
        <v>384989.26797564514</v>
      </c>
      <c r="T586" s="4">
        <v>233722.61348940773</v>
      </c>
      <c r="U586" s="1">
        <f t="shared" si="47"/>
        <v>2183263</v>
      </c>
      <c r="V586" s="4">
        <f t="shared" si="48"/>
        <v>1578759.1185349473</v>
      </c>
      <c r="W586" s="1" t="str">
        <f t="shared" si="49"/>
        <v>Favourable</v>
      </c>
    </row>
    <row r="587" spans="1:23" x14ac:dyDescent="0.25">
      <c r="A587" s="1"/>
      <c r="B587" s="1"/>
      <c r="C587" s="1"/>
      <c r="D587" s="1"/>
      <c r="E587" s="1" t="s">
        <v>5375</v>
      </c>
      <c r="F587" s="2">
        <v>44859</v>
      </c>
      <c r="G587" s="3">
        <v>10830</v>
      </c>
      <c r="H587" s="1"/>
      <c r="I587" s="1"/>
      <c r="J587" s="1" t="s">
        <v>5376</v>
      </c>
      <c r="K587" s="2">
        <v>44486</v>
      </c>
      <c r="L587" s="1" t="s">
        <v>4218</v>
      </c>
      <c r="M587" s="1" t="str">
        <f t="shared" si="45"/>
        <v>Infrastructure</v>
      </c>
      <c r="N587" s="1" t="s">
        <v>4210</v>
      </c>
      <c r="O587" s="1" t="s">
        <v>4279</v>
      </c>
      <c r="P587" s="1">
        <v>5845</v>
      </c>
      <c r="Q587" s="1">
        <v>1870750</v>
      </c>
      <c r="R587" s="1">
        <f t="shared" si="46"/>
        <v>53240</v>
      </c>
      <c r="S587" s="4">
        <v>603576.53782458254</v>
      </c>
      <c r="T587" s="4">
        <v>236710.94644815067</v>
      </c>
      <c r="U587" s="1">
        <f t="shared" si="47"/>
        <v>1817510</v>
      </c>
      <c r="V587" s="4">
        <f t="shared" si="48"/>
        <v>1030462.5157272668</v>
      </c>
      <c r="W587" s="1" t="str">
        <f t="shared" si="49"/>
        <v>Favourable</v>
      </c>
    </row>
    <row r="588" spans="1:23" x14ac:dyDescent="0.25">
      <c r="A588" s="1"/>
      <c r="B588" s="1"/>
      <c r="C588" s="1"/>
      <c r="D588" s="1"/>
      <c r="E588" s="1" t="s">
        <v>5377</v>
      </c>
      <c r="F588" s="2">
        <v>45032</v>
      </c>
      <c r="G588" s="3">
        <v>65686</v>
      </c>
      <c r="H588" s="1"/>
      <c r="I588" s="1"/>
      <c r="J588" s="1" t="s">
        <v>5378</v>
      </c>
      <c r="K588" s="2">
        <v>44597</v>
      </c>
      <c r="L588" s="1" t="s">
        <v>4216</v>
      </c>
      <c r="M588" s="1" t="str">
        <f t="shared" si="45"/>
        <v>Agricultural Extension</v>
      </c>
      <c r="N588" s="1" t="s">
        <v>4222</v>
      </c>
      <c r="O588" s="1" t="s">
        <v>4276</v>
      </c>
      <c r="P588" s="1">
        <v>8514</v>
      </c>
      <c r="Q588" s="1">
        <v>905577</v>
      </c>
      <c r="R588" s="1">
        <f t="shared" si="46"/>
        <v>54759</v>
      </c>
      <c r="S588" s="4">
        <v>391599.1814989784</v>
      </c>
      <c r="T588" s="4">
        <v>157771.95376974493</v>
      </c>
      <c r="U588" s="1">
        <f t="shared" si="47"/>
        <v>850818</v>
      </c>
      <c r="V588" s="4">
        <f t="shared" si="48"/>
        <v>356205.86473127664</v>
      </c>
      <c r="W588" s="1" t="str">
        <f t="shared" si="49"/>
        <v>Favourable</v>
      </c>
    </row>
    <row r="589" spans="1:23" x14ac:dyDescent="0.25">
      <c r="A589" s="1"/>
      <c r="B589" s="1"/>
      <c r="C589" s="1"/>
      <c r="D589" s="1"/>
      <c r="E589" s="1" t="s">
        <v>5379</v>
      </c>
      <c r="F589" s="2">
        <v>44059</v>
      </c>
      <c r="G589" s="3">
        <v>45549</v>
      </c>
      <c r="H589" s="1"/>
      <c r="I589" s="1"/>
      <c r="J589" s="1" t="s">
        <v>4685</v>
      </c>
      <c r="K589" s="2">
        <v>45085</v>
      </c>
      <c r="L589" s="1" t="s">
        <v>4216</v>
      </c>
      <c r="M589" s="1" t="str">
        <f t="shared" si="45"/>
        <v>Agricultural Extension</v>
      </c>
      <c r="N589" s="1" t="s">
        <v>4222</v>
      </c>
      <c r="O589" s="1" t="s">
        <v>4259</v>
      </c>
      <c r="P589" s="1">
        <v>6105</v>
      </c>
      <c r="Q589" s="1">
        <v>1679672</v>
      </c>
      <c r="R589" s="1">
        <f t="shared" si="46"/>
        <v>10452</v>
      </c>
      <c r="S589" s="4">
        <v>1299056.0204566948</v>
      </c>
      <c r="T589" s="4">
        <v>32403.194250794655</v>
      </c>
      <c r="U589" s="1">
        <f t="shared" si="47"/>
        <v>1669220</v>
      </c>
      <c r="V589" s="4">
        <f t="shared" si="48"/>
        <v>348212.78529251064</v>
      </c>
      <c r="W589" s="1" t="str">
        <f t="shared" si="49"/>
        <v>Favourable</v>
      </c>
    </row>
    <row r="590" spans="1:23" x14ac:dyDescent="0.25">
      <c r="A590" s="1"/>
      <c r="B590" s="1"/>
      <c r="C590" s="1"/>
      <c r="D590" s="1"/>
      <c r="E590" s="1" t="s">
        <v>5380</v>
      </c>
      <c r="F590" s="2">
        <v>45351</v>
      </c>
      <c r="G590" s="3">
        <v>75931</v>
      </c>
      <c r="H590" s="1"/>
      <c r="I590" s="1"/>
      <c r="J590" s="1" t="s">
        <v>5381</v>
      </c>
      <c r="K590" s="2">
        <v>45277</v>
      </c>
      <c r="L590" s="1" t="s">
        <v>4218</v>
      </c>
      <c r="M590" s="1" t="str">
        <f t="shared" si="45"/>
        <v>Infrastructure</v>
      </c>
      <c r="N590" s="1" t="s">
        <v>4205</v>
      </c>
      <c r="O590" s="1" t="s">
        <v>4259</v>
      </c>
      <c r="P590" s="1">
        <v>6327</v>
      </c>
      <c r="Q590" s="1">
        <v>480260</v>
      </c>
      <c r="R590" s="1">
        <f t="shared" si="46"/>
        <v>15640</v>
      </c>
      <c r="S590" s="4">
        <v>251197.69922713653</v>
      </c>
      <c r="T590" s="4">
        <v>40297.267375852702</v>
      </c>
      <c r="U590" s="1">
        <f t="shared" si="47"/>
        <v>464620</v>
      </c>
      <c r="V590" s="4">
        <f t="shared" si="48"/>
        <v>188765.03339701076</v>
      </c>
      <c r="W590" s="1" t="str">
        <f t="shared" si="49"/>
        <v>Favourable</v>
      </c>
    </row>
    <row r="591" spans="1:23" x14ac:dyDescent="0.25">
      <c r="A591" s="1"/>
      <c r="B591" s="1"/>
      <c r="C591" s="1"/>
      <c r="D591" s="1"/>
      <c r="E591" s="1" t="s">
        <v>5382</v>
      </c>
      <c r="F591" s="2">
        <v>45045</v>
      </c>
      <c r="G591" s="3">
        <v>85999</v>
      </c>
      <c r="H591" s="1"/>
      <c r="I591" s="1"/>
      <c r="J591" s="1" t="s">
        <v>5383</v>
      </c>
      <c r="K591" s="2">
        <v>43943</v>
      </c>
      <c r="L591" s="1" t="s">
        <v>4204</v>
      </c>
      <c r="M591" s="1" t="str">
        <f t="shared" si="45"/>
        <v>Education</v>
      </c>
      <c r="N591" s="1" t="s">
        <v>4222</v>
      </c>
      <c r="O591" s="1" t="s">
        <v>4276</v>
      </c>
      <c r="P591" s="1">
        <v>8278</v>
      </c>
      <c r="Q591" s="1">
        <v>2397120</v>
      </c>
      <c r="R591" s="1">
        <f t="shared" si="46"/>
        <v>0</v>
      </c>
      <c r="S591" s="4">
        <v>1100428.3727950803</v>
      </c>
      <c r="T591" s="4">
        <v>45900.779507384839</v>
      </c>
      <c r="U591" s="1">
        <f t="shared" si="47"/>
        <v>2397120</v>
      </c>
      <c r="V591" s="4">
        <f t="shared" si="48"/>
        <v>1250790.8476975348</v>
      </c>
      <c r="W591" s="1" t="str">
        <f t="shared" si="49"/>
        <v>Favourable</v>
      </c>
    </row>
    <row r="592" spans="1:23" x14ac:dyDescent="0.25">
      <c r="A592" s="1"/>
      <c r="B592" s="1"/>
      <c r="C592" s="1"/>
      <c r="D592" s="1"/>
      <c r="E592" s="1" t="s">
        <v>5384</v>
      </c>
      <c r="F592" s="2">
        <v>44798</v>
      </c>
      <c r="G592" s="3">
        <v>52171</v>
      </c>
      <c r="H592" s="1"/>
      <c r="I592" s="1"/>
      <c r="J592" s="1" t="s">
        <v>5385</v>
      </c>
      <c r="K592" s="2">
        <v>44923</v>
      </c>
      <c r="L592" s="1" t="s">
        <v>4216</v>
      </c>
      <c r="M592" s="1" t="str">
        <f t="shared" si="45"/>
        <v>Agricultural Extension</v>
      </c>
      <c r="N592" s="1" t="s">
        <v>4210</v>
      </c>
      <c r="O592" s="1" t="s">
        <v>4441</v>
      </c>
      <c r="P592" s="1">
        <v>8495</v>
      </c>
      <c r="Q592" s="1">
        <v>1741662</v>
      </c>
      <c r="R592" s="1">
        <f t="shared" si="46"/>
        <v>0</v>
      </c>
      <c r="S592" s="4">
        <v>1152399.0861112305</v>
      </c>
      <c r="T592" s="4">
        <v>554132.76443525776</v>
      </c>
      <c r="U592" s="1">
        <f t="shared" si="47"/>
        <v>1741662</v>
      </c>
      <c r="V592" s="4">
        <f t="shared" si="48"/>
        <v>35130.149453511694</v>
      </c>
      <c r="W592" s="1" t="str">
        <f t="shared" si="49"/>
        <v>Favourable</v>
      </c>
    </row>
    <row r="593" spans="1:23" x14ac:dyDescent="0.25">
      <c r="A593" s="1"/>
      <c r="B593" s="1"/>
      <c r="C593" s="1"/>
      <c r="D593" s="1"/>
      <c r="E593" s="1" t="s">
        <v>5386</v>
      </c>
      <c r="F593" s="2">
        <v>45323</v>
      </c>
      <c r="G593" s="3">
        <v>45808</v>
      </c>
      <c r="H593" s="1"/>
      <c r="I593" s="1"/>
      <c r="J593" s="1" t="s">
        <v>5387</v>
      </c>
      <c r="K593" s="2">
        <v>44636</v>
      </c>
      <c r="L593" s="1" t="s">
        <v>4200</v>
      </c>
      <c r="M593" s="1" t="str">
        <f t="shared" si="45"/>
        <v>Social Services</v>
      </c>
      <c r="N593" s="1" t="s">
        <v>4205</v>
      </c>
      <c r="O593" s="1" t="s">
        <v>4314</v>
      </c>
      <c r="P593" s="1">
        <v>8869</v>
      </c>
      <c r="Q593" s="1">
        <v>769977</v>
      </c>
      <c r="R593" s="1">
        <f t="shared" si="46"/>
        <v>0</v>
      </c>
      <c r="S593" s="4">
        <v>22099.744596266934</v>
      </c>
      <c r="T593" s="4">
        <v>189596.9509252829</v>
      </c>
      <c r="U593" s="1">
        <f t="shared" si="47"/>
        <v>769977</v>
      </c>
      <c r="V593" s="4">
        <f t="shared" si="48"/>
        <v>558280.30447845021</v>
      </c>
      <c r="W593" s="1" t="str">
        <f t="shared" si="49"/>
        <v>Favourable</v>
      </c>
    </row>
    <row r="594" spans="1:23" x14ac:dyDescent="0.25">
      <c r="A594" s="1"/>
      <c r="B594" s="1"/>
      <c r="C594" s="1"/>
      <c r="D594" s="1"/>
      <c r="E594" s="1" t="s">
        <v>5388</v>
      </c>
      <c r="F594" s="2">
        <v>45412</v>
      </c>
      <c r="G594" s="3">
        <v>43085</v>
      </c>
      <c r="H594" s="1"/>
      <c r="I594" s="1"/>
      <c r="J594" s="1" t="s">
        <v>5389</v>
      </c>
      <c r="K594" s="2">
        <v>44609</v>
      </c>
      <c r="L594" s="1" t="s">
        <v>4216</v>
      </c>
      <c r="M594" s="1" t="str">
        <f t="shared" si="45"/>
        <v>Agricultural Extension</v>
      </c>
      <c r="N594" s="1" t="s">
        <v>4210</v>
      </c>
      <c r="O594" s="1" t="s">
        <v>4211</v>
      </c>
      <c r="P594" s="1">
        <v>7980</v>
      </c>
      <c r="Q594" s="1">
        <v>499873</v>
      </c>
      <c r="R594" s="1">
        <f t="shared" si="46"/>
        <v>43248</v>
      </c>
      <c r="S594" s="4">
        <v>100291.64151677377</v>
      </c>
      <c r="T594" s="4">
        <v>98044.494911325499</v>
      </c>
      <c r="U594" s="1">
        <f t="shared" si="47"/>
        <v>456625</v>
      </c>
      <c r="V594" s="4">
        <f t="shared" si="48"/>
        <v>301536.86357190076</v>
      </c>
      <c r="W594" s="1" t="str">
        <f t="shared" si="49"/>
        <v>Favourable</v>
      </c>
    </row>
    <row r="595" spans="1:23" x14ac:dyDescent="0.25">
      <c r="A595" s="1"/>
      <c r="B595" s="1"/>
      <c r="C595" s="1"/>
      <c r="D595" s="1"/>
      <c r="E595" s="1" t="s">
        <v>5390</v>
      </c>
      <c r="F595" s="2">
        <v>44442</v>
      </c>
      <c r="G595" s="3">
        <v>57802</v>
      </c>
      <c r="H595" s="1"/>
      <c r="I595" s="1"/>
      <c r="J595" s="1" t="s">
        <v>5391</v>
      </c>
      <c r="K595" s="2">
        <v>44696</v>
      </c>
      <c r="L595" s="1" t="s">
        <v>4212</v>
      </c>
      <c r="M595" s="1" t="str">
        <f t="shared" si="45"/>
        <v>Agricultural Extension</v>
      </c>
      <c r="N595" s="1" t="s">
        <v>4205</v>
      </c>
      <c r="O595" s="1" t="s">
        <v>4289</v>
      </c>
      <c r="P595" s="1">
        <v>6845</v>
      </c>
      <c r="Q595" s="1">
        <v>2467856</v>
      </c>
      <c r="R595" s="1">
        <f t="shared" si="46"/>
        <v>58231</v>
      </c>
      <c r="S595" s="4">
        <v>1313100.423781595</v>
      </c>
      <c r="T595" s="4">
        <v>246118.095951778</v>
      </c>
      <c r="U595" s="1">
        <f t="shared" si="47"/>
        <v>2409625</v>
      </c>
      <c r="V595" s="4">
        <f t="shared" si="48"/>
        <v>908637.48026662692</v>
      </c>
      <c r="W595" s="1" t="str">
        <f t="shared" si="49"/>
        <v>Favourable</v>
      </c>
    </row>
    <row r="596" spans="1:23" x14ac:dyDescent="0.25">
      <c r="A596" s="1"/>
      <c r="B596" s="1"/>
      <c r="C596" s="1"/>
      <c r="D596" s="1"/>
      <c r="E596" s="1" t="s">
        <v>5392</v>
      </c>
      <c r="F596" s="2">
        <v>44879</v>
      </c>
      <c r="G596" s="3">
        <v>87223</v>
      </c>
      <c r="H596" s="1"/>
      <c r="I596" s="1"/>
      <c r="J596" s="1" t="s">
        <v>5393</v>
      </c>
      <c r="K596" s="2">
        <v>45216</v>
      </c>
      <c r="L596" s="1" t="s">
        <v>4204</v>
      </c>
      <c r="M596" s="1" t="str">
        <f t="shared" si="45"/>
        <v>Education</v>
      </c>
      <c r="N596" s="1" t="s">
        <v>4210</v>
      </c>
      <c r="O596" s="1" t="s">
        <v>4421</v>
      </c>
      <c r="P596" s="1">
        <v>7056</v>
      </c>
      <c r="Q596" s="1">
        <v>1829583</v>
      </c>
      <c r="R596" s="1">
        <f t="shared" si="46"/>
        <v>48524</v>
      </c>
      <c r="S596" s="4">
        <v>394258.86237227026</v>
      </c>
      <c r="T596" s="4">
        <v>45642.957382173401</v>
      </c>
      <c r="U596" s="1">
        <f t="shared" si="47"/>
        <v>1781059</v>
      </c>
      <c r="V596" s="4">
        <f t="shared" si="48"/>
        <v>1389681.1802455564</v>
      </c>
      <c r="W596" s="1" t="str">
        <f t="shared" si="49"/>
        <v>Favourable</v>
      </c>
    </row>
    <row r="597" spans="1:23" x14ac:dyDescent="0.25">
      <c r="A597" s="1"/>
      <c r="B597" s="1"/>
      <c r="C597" s="1"/>
      <c r="D597" s="1"/>
      <c r="E597" s="1" t="s">
        <v>5394</v>
      </c>
      <c r="F597" s="2">
        <v>44316</v>
      </c>
      <c r="G597" s="3">
        <v>63776</v>
      </c>
      <c r="H597" s="1"/>
      <c r="I597" s="1"/>
      <c r="J597" s="1" t="s">
        <v>5395</v>
      </c>
      <c r="K597" s="2">
        <v>44373</v>
      </c>
      <c r="L597" s="1" t="s">
        <v>4204</v>
      </c>
      <c r="M597" s="1" t="str">
        <f t="shared" si="45"/>
        <v>Education</v>
      </c>
      <c r="N597" s="1" t="s">
        <v>4222</v>
      </c>
      <c r="O597" s="1" t="s">
        <v>4217</v>
      </c>
      <c r="P597" s="1">
        <v>7826</v>
      </c>
      <c r="Q597" s="1">
        <v>714658</v>
      </c>
      <c r="R597" s="1">
        <f t="shared" si="46"/>
        <v>26053</v>
      </c>
      <c r="S597" s="4">
        <v>378327.06907845393</v>
      </c>
      <c r="T597" s="4">
        <v>203040.6298061806</v>
      </c>
      <c r="U597" s="1">
        <f t="shared" si="47"/>
        <v>688605</v>
      </c>
      <c r="V597" s="4">
        <f t="shared" si="48"/>
        <v>133290.30111536547</v>
      </c>
      <c r="W597" s="1" t="str">
        <f t="shared" si="49"/>
        <v>Favourable</v>
      </c>
    </row>
    <row r="598" spans="1:23" x14ac:dyDescent="0.25">
      <c r="A598" s="1"/>
      <c r="B598" s="1"/>
      <c r="C598" s="1"/>
      <c r="D598" s="1"/>
      <c r="E598" s="1" t="s">
        <v>5249</v>
      </c>
      <c r="F598" s="2">
        <v>45033</v>
      </c>
      <c r="G598" s="3">
        <v>84541</v>
      </c>
      <c r="H598" s="1"/>
      <c r="I598" s="1"/>
      <c r="J598" s="1" t="s">
        <v>5396</v>
      </c>
      <c r="K598" s="2">
        <v>45345</v>
      </c>
      <c r="L598" s="1" t="s">
        <v>4216</v>
      </c>
      <c r="M598" s="1" t="str">
        <f t="shared" si="45"/>
        <v>Agricultural Extension</v>
      </c>
      <c r="N598" s="1" t="s">
        <v>4222</v>
      </c>
      <c r="O598" s="1" t="s">
        <v>4476</v>
      </c>
      <c r="P598" s="1">
        <v>5778</v>
      </c>
      <c r="Q598" s="1">
        <v>395683</v>
      </c>
      <c r="R598" s="1">
        <f t="shared" si="46"/>
        <v>16438</v>
      </c>
      <c r="S598" s="4">
        <v>49182.519706927211</v>
      </c>
      <c r="T598" s="4">
        <v>113412.45458724543</v>
      </c>
      <c r="U598" s="1">
        <f t="shared" si="47"/>
        <v>379245</v>
      </c>
      <c r="V598" s="4">
        <f t="shared" si="48"/>
        <v>233088.02570582734</v>
      </c>
      <c r="W598" s="1" t="str">
        <f t="shared" si="49"/>
        <v>Favourable</v>
      </c>
    </row>
    <row r="599" spans="1:23" x14ac:dyDescent="0.25">
      <c r="A599" s="1"/>
      <c r="B599" s="1"/>
      <c r="C599" s="1"/>
      <c r="D599" s="1"/>
      <c r="E599" s="1" t="s">
        <v>5397</v>
      </c>
      <c r="F599" s="2">
        <v>44441</v>
      </c>
      <c r="G599" s="3">
        <v>43341</v>
      </c>
      <c r="H599" s="1"/>
      <c r="I599" s="1"/>
      <c r="J599" s="1" t="s">
        <v>5398</v>
      </c>
      <c r="K599" s="2">
        <v>44242</v>
      </c>
      <c r="L599" s="1" t="s">
        <v>4212</v>
      </c>
      <c r="M599" s="1" t="str">
        <f t="shared" si="45"/>
        <v>Agricultural Extension</v>
      </c>
      <c r="N599" s="1" t="s">
        <v>4205</v>
      </c>
      <c r="O599" s="1" t="s">
        <v>4421</v>
      </c>
      <c r="P599" s="1">
        <v>8180</v>
      </c>
      <c r="Q599" s="1">
        <v>2389491</v>
      </c>
      <c r="R599" s="1">
        <f t="shared" si="46"/>
        <v>39058</v>
      </c>
      <c r="S599" s="4">
        <v>1766463.7403500313</v>
      </c>
      <c r="T599" s="4">
        <v>47851.989302776514</v>
      </c>
      <c r="U599" s="1">
        <f t="shared" si="47"/>
        <v>2350433</v>
      </c>
      <c r="V599" s="4">
        <f t="shared" si="48"/>
        <v>575175.27034719218</v>
      </c>
      <c r="W599" s="1" t="str">
        <f t="shared" si="49"/>
        <v>Favourable</v>
      </c>
    </row>
    <row r="600" spans="1:23" x14ac:dyDescent="0.25">
      <c r="A600" s="1"/>
      <c r="B600" s="1"/>
      <c r="C600" s="1"/>
      <c r="D600" s="1"/>
      <c r="E600" s="1" t="s">
        <v>5399</v>
      </c>
      <c r="F600" s="2">
        <v>44117</v>
      </c>
      <c r="G600" s="3">
        <v>83839</v>
      </c>
      <c r="H600" s="1"/>
      <c r="I600" s="1"/>
      <c r="J600" s="1" t="s">
        <v>5400</v>
      </c>
      <c r="K600" s="2">
        <v>44382</v>
      </c>
      <c r="L600" s="1" t="s">
        <v>4216</v>
      </c>
      <c r="M600" s="1" t="str">
        <f t="shared" si="45"/>
        <v>Agricultural Extension</v>
      </c>
      <c r="N600" s="1" t="s">
        <v>4222</v>
      </c>
      <c r="O600" s="1" t="s">
        <v>4273</v>
      </c>
      <c r="P600" s="1">
        <v>8411</v>
      </c>
      <c r="Q600" s="1">
        <v>1763507</v>
      </c>
      <c r="R600" s="1">
        <f t="shared" si="46"/>
        <v>33863</v>
      </c>
      <c r="S600" s="4">
        <v>589530.18735261261</v>
      </c>
      <c r="T600" s="4">
        <v>17004.79439597893</v>
      </c>
      <c r="U600" s="1">
        <f t="shared" si="47"/>
        <v>1729644</v>
      </c>
      <c r="V600" s="4">
        <f t="shared" si="48"/>
        <v>1156972.0182514084</v>
      </c>
      <c r="W600" s="1" t="str">
        <f t="shared" si="49"/>
        <v>Favourable</v>
      </c>
    </row>
    <row r="601" spans="1:23" x14ac:dyDescent="0.25">
      <c r="A601" s="1"/>
      <c r="B601" s="1"/>
      <c r="C601" s="1"/>
      <c r="D601" s="1"/>
      <c r="E601" s="1" t="s">
        <v>5401</v>
      </c>
      <c r="F601" s="2">
        <v>44161</v>
      </c>
      <c r="G601" s="3">
        <v>24775</v>
      </c>
      <c r="H601" s="1"/>
      <c r="I601" s="1"/>
      <c r="J601" s="1" t="s">
        <v>5402</v>
      </c>
      <c r="K601" s="2">
        <v>43959</v>
      </c>
      <c r="L601" s="1" t="s">
        <v>4204</v>
      </c>
      <c r="M601" s="1" t="str">
        <f t="shared" si="45"/>
        <v>Education</v>
      </c>
      <c r="N601" s="1" t="s">
        <v>4210</v>
      </c>
      <c r="O601" s="1" t="s">
        <v>4338</v>
      </c>
      <c r="P601" s="1">
        <v>7810</v>
      </c>
      <c r="Q601" s="1">
        <v>641956</v>
      </c>
      <c r="R601" s="1">
        <f t="shared" si="46"/>
        <v>12367</v>
      </c>
      <c r="S601" s="4">
        <v>86771.251841280988</v>
      </c>
      <c r="T601" s="4">
        <v>120287.62535247537</v>
      </c>
      <c r="U601" s="1">
        <f t="shared" si="47"/>
        <v>629589</v>
      </c>
      <c r="V601" s="4">
        <f t="shared" si="48"/>
        <v>434897.12280624366</v>
      </c>
      <c r="W601" s="1" t="str">
        <f t="shared" si="49"/>
        <v>Favourable</v>
      </c>
    </row>
    <row r="602" spans="1:23" x14ac:dyDescent="0.25">
      <c r="A602" s="1"/>
      <c r="B602" s="1"/>
      <c r="C602" s="1"/>
      <c r="D602" s="1"/>
      <c r="E602" s="1" t="s">
        <v>5403</v>
      </c>
      <c r="F602" s="2">
        <v>44445</v>
      </c>
      <c r="G602" s="3">
        <v>33654</v>
      </c>
      <c r="H602" s="1"/>
      <c r="I602" s="1"/>
      <c r="J602" s="1" t="s">
        <v>5404</v>
      </c>
      <c r="K602" s="2">
        <v>44487</v>
      </c>
      <c r="L602" s="1" t="s">
        <v>4216</v>
      </c>
      <c r="M602" s="1" t="str">
        <f t="shared" si="45"/>
        <v>Agricultural Extension</v>
      </c>
      <c r="N602" s="1" t="s">
        <v>4222</v>
      </c>
      <c r="O602" s="1" t="s">
        <v>4304</v>
      </c>
      <c r="P602" s="1">
        <v>6555</v>
      </c>
      <c r="Q602" s="1">
        <v>1165781</v>
      </c>
      <c r="R602" s="1">
        <f t="shared" si="46"/>
        <v>0</v>
      </c>
      <c r="S602" s="4">
        <v>794602.70197020669</v>
      </c>
      <c r="T602" s="4">
        <v>183047.70857555678</v>
      </c>
      <c r="U602" s="1">
        <f t="shared" si="47"/>
        <v>1165781</v>
      </c>
      <c r="V602" s="4">
        <f t="shared" si="48"/>
        <v>188130.58945423656</v>
      </c>
      <c r="W602" s="1" t="str">
        <f t="shared" si="49"/>
        <v>Favourable</v>
      </c>
    </row>
    <row r="603" spans="1:23" x14ac:dyDescent="0.25">
      <c r="A603" s="1"/>
      <c r="B603" s="1"/>
      <c r="C603" s="1"/>
      <c r="D603" s="1"/>
      <c r="E603" s="1" t="s">
        <v>5405</v>
      </c>
      <c r="F603" s="2">
        <v>44146</v>
      </c>
      <c r="G603" s="3">
        <v>85908</v>
      </c>
      <c r="H603" s="1"/>
      <c r="I603" s="1"/>
      <c r="J603" s="1" t="s">
        <v>5406</v>
      </c>
      <c r="K603" s="2">
        <v>45363</v>
      </c>
      <c r="L603" s="1" t="s">
        <v>4216</v>
      </c>
      <c r="M603" s="1" t="str">
        <f t="shared" si="45"/>
        <v>Agricultural Extension</v>
      </c>
      <c r="N603" s="1" t="s">
        <v>4205</v>
      </c>
      <c r="O603" s="1" t="s">
        <v>4289</v>
      </c>
      <c r="P603" s="1">
        <v>7476</v>
      </c>
      <c r="Q603" s="1">
        <v>1083428</v>
      </c>
      <c r="R603" s="1">
        <f t="shared" si="46"/>
        <v>0</v>
      </c>
      <c r="S603" s="4">
        <v>216336.29164875363</v>
      </c>
      <c r="T603" s="4">
        <v>265120.57636255573</v>
      </c>
      <c r="U603" s="1">
        <f t="shared" si="47"/>
        <v>1083428</v>
      </c>
      <c r="V603" s="4">
        <f t="shared" si="48"/>
        <v>601971.1319886907</v>
      </c>
      <c r="W603" s="1" t="str">
        <f t="shared" si="49"/>
        <v>Favourable</v>
      </c>
    </row>
    <row r="604" spans="1:23" x14ac:dyDescent="0.25">
      <c r="A604" s="1"/>
      <c r="B604" s="1"/>
      <c r="C604" s="1"/>
      <c r="D604" s="1"/>
      <c r="E604" s="1" t="s">
        <v>5407</v>
      </c>
      <c r="F604" s="2">
        <v>45196</v>
      </c>
      <c r="G604" s="3">
        <v>51121</v>
      </c>
      <c r="H604" s="1"/>
      <c r="I604" s="1"/>
      <c r="J604" s="1" t="s">
        <v>5408</v>
      </c>
      <c r="K604" s="2">
        <v>44767</v>
      </c>
      <c r="L604" s="1" t="s">
        <v>4200</v>
      </c>
      <c r="M604" s="1" t="str">
        <f t="shared" si="45"/>
        <v>Social Services</v>
      </c>
      <c r="N604" s="1" t="s">
        <v>4210</v>
      </c>
      <c r="O604" s="1" t="s">
        <v>4244</v>
      </c>
      <c r="P604" s="1">
        <v>5933</v>
      </c>
      <c r="Q604" s="1">
        <v>1098511</v>
      </c>
      <c r="R604" s="1">
        <f t="shared" si="46"/>
        <v>0</v>
      </c>
      <c r="S604" s="4">
        <v>194159.39085223651</v>
      </c>
      <c r="T604" s="4">
        <v>7023.8129599328568</v>
      </c>
      <c r="U604" s="1">
        <f t="shared" si="47"/>
        <v>1098511</v>
      </c>
      <c r="V604" s="4">
        <f t="shared" si="48"/>
        <v>897327.79618783062</v>
      </c>
      <c r="W604" s="1" t="str">
        <f t="shared" si="49"/>
        <v>Favourable</v>
      </c>
    </row>
    <row r="605" spans="1:23" x14ac:dyDescent="0.25">
      <c r="A605" s="1"/>
      <c r="B605" s="1"/>
      <c r="C605" s="1"/>
      <c r="D605" s="1"/>
      <c r="E605" s="1" t="s">
        <v>5409</v>
      </c>
      <c r="F605" s="2">
        <v>45417</v>
      </c>
      <c r="G605" s="3">
        <v>81162</v>
      </c>
      <c r="H605" s="1"/>
      <c r="I605" s="1"/>
      <c r="J605" s="1" t="s">
        <v>5410</v>
      </c>
      <c r="K605" s="2">
        <v>44032</v>
      </c>
      <c r="L605" s="1" t="s">
        <v>4204</v>
      </c>
      <c r="M605" s="1" t="str">
        <f t="shared" si="45"/>
        <v>Education</v>
      </c>
      <c r="N605" s="1" t="s">
        <v>4205</v>
      </c>
      <c r="O605" s="1" t="s">
        <v>4286</v>
      </c>
      <c r="P605" s="1">
        <v>7954</v>
      </c>
      <c r="Q605" s="1">
        <v>1898372</v>
      </c>
      <c r="R605" s="1">
        <f t="shared" si="46"/>
        <v>36847</v>
      </c>
      <c r="S605" s="4">
        <v>873392.71855605778</v>
      </c>
      <c r="T605" s="4">
        <v>194394.74296631361</v>
      </c>
      <c r="U605" s="1">
        <f t="shared" si="47"/>
        <v>1861525</v>
      </c>
      <c r="V605" s="4">
        <f t="shared" si="48"/>
        <v>830584.53847762849</v>
      </c>
      <c r="W605" s="1" t="str">
        <f t="shared" si="49"/>
        <v>Favourable</v>
      </c>
    </row>
    <row r="606" spans="1:23" x14ac:dyDescent="0.25">
      <c r="A606" s="1"/>
      <c r="B606" s="1"/>
      <c r="C606" s="1"/>
      <c r="D606" s="1"/>
      <c r="E606" s="1" t="s">
        <v>5411</v>
      </c>
      <c r="F606" s="2">
        <v>44924</v>
      </c>
      <c r="G606" s="3">
        <v>45157</v>
      </c>
      <c r="H606" s="1"/>
      <c r="I606" s="1"/>
      <c r="J606" s="1" t="s">
        <v>5412</v>
      </c>
      <c r="K606" s="2">
        <v>43970</v>
      </c>
      <c r="L606" s="1" t="s">
        <v>4204</v>
      </c>
      <c r="M606" s="1" t="str">
        <f t="shared" si="45"/>
        <v>Education</v>
      </c>
      <c r="N606" s="1" t="s">
        <v>4222</v>
      </c>
      <c r="O606" s="1" t="s">
        <v>4276</v>
      </c>
      <c r="P606" s="1">
        <v>6442</v>
      </c>
      <c r="Q606" s="1">
        <v>579713</v>
      </c>
      <c r="R606" s="1">
        <f t="shared" si="46"/>
        <v>0</v>
      </c>
      <c r="S606" s="4">
        <v>168109.15790138033</v>
      </c>
      <c r="T606" s="4">
        <v>106912.9797046812</v>
      </c>
      <c r="U606" s="1">
        <f t="shared" si="47"/>
        <v>579713</v>
      </c>
      <c r="V606" s="4">
        <f t="shared" si="48"/>
        <v>304690.86239393847</v>
      </c>
      <c r="W606" s="1" t="str">
        <f t="shared" si="49"/>
        <v>Favourable</v>
      </c>
    </row>
    <row r="607" spans="1:23" x14ac:dyDescent="0.25">
      <c r="A607" s="1"/>
      <c r="B607" s="1"/>
      <c r="C607" s="1"/>
      <c r="D607" s="1"/>
      <c r="E607" s="1" t="s">
        <v>5413</v>
      </c>
      <c r="F607" s="2">
        <v>44266</v>
      </c>
      <c r="G607" s="3">
        <v>93117</v>
      </c>
      <c r="H607" s="1"/>
      <c r="I607" s="1"/>
      <c r="J607" s="1" t="s">
        <v>5414</v>
      </c>
      <c r="K607" s="2">
        <v>44838</v>
      </c>
      <c r="L607" s="1" t="s">
        <v>4218</v>
      </c>
      <c r="M607" s="1" t="str">
        <f t="shared" si="45"/>
        <v>Infrastructure</v>
      </c>
      <c r="N607" s="1" t="s">
        <v>4205</v>
      </c>
      <c r="O607" s="1" t="s">
        <v>4211</v>
      </c>
      <c r="P607" s="1">
        <v>6465</v>
      </c>
      <c r="Q607" s="1">
        <v>652433</v>
      </c>
      <c r="R607" s="1">
        <f t="shared" si="46"/>
        <v>0</v>
      </c>
      <c r="S607" s="4">
        <v>418677.90546941862</v>
      </c>
      <c r="T607" s="4">
        <v>141999.26371261672</v>
      </c>
      <c r="U607" s="1">
        <f t="shared" si="47"/>
        <v>652433</v>
      </c>
      <c r="V607" s="4">
        <f t="shared" si="48"/>
        <v>91755.830817964626</v>
      </c>
      <c r="W607" s="1" t="str">
        <f t="shared" si="49"/>
        <v>Favourable</v>
      </c>
    </row>
    <row r="608" spans="1:23" x14ac:dyDescent="0.25">
      <c r="A608" s="1"/>
      <c r="B608" s="1"/>
      <c r="C608" s="1"/>
      <c r="D608" s="1"/>
      <c r="E608" s="1" t="s">
        <v>5415</v>
      </c>
      <c r="F608" s="2">
        <v>44633</v>
      </c>
      <c r="G608" s="3">
        <v>20102</v>
      </c>
      <c r="H608" s="1"/>
      <c r="I608" s="1"/>
      <c r="J608" s="1" t="s">
        <v>5416</v>
      </c>
      <c r="K608" s="2">
        <v>45244</v>
      </c>
      <c r="L608" s="1" t="s">
        <v>4212</v>
      </c>
      <c r="M608" s="1" t="str">
        <f t="shared" si="45"/>
        <v>Agricultural Extension</v>
      </c>
      <c r="N608" s="1" t="s">
        <v>4205</v>
      </c>
      <c r="O608" s="1" t="s">
        <v>4244</v>
      </c>
      <c r="P608" s="1">
        <v>8840</v>
      </c>
      <c r="Q608" s="1">
        <v>1723139</v>
      </c>
      <c r="R608" s="1">
        <f t="shared" si="46"/>
        <v>21156</v>
      </c>
      <c r="S608" s="4">
        <v>906439.50060700683</v>
      </c>
      <c r="T608" s="4">
        <v>393216.11380558234</v>
      </c>
      <c r="U608" s="1">
        <f t="shared" si="47"/>
        <v>1701983</v>
      </c>
      <c r="V608" s="4">
        <f t="shared" si="48"/>
        <v>423483.38558741077</v>
      </c>
      <c r="W608" s="1" t="str">
        <f t="shared" si="49"/>
        <v>Favourable</v>
      </c>
    </row>
    <row r="609" spans="1:23" x14ac:dyDescent="0.25">
      <c r="A609" s="1"/>
      <c r="B609" s="1"/>
      <c r="C609" s="1"/>
      <c r="D609" s="1"/>
      <c r="E609" s="1" t="s">
        <v>5417</v>
      </c>
      <c r="F609" s="2">
        <v>44657</v>
      </c>
      <c r="G609" s="3">
        <v>56986</v>
      </c>
      <c r="H609" s="1"/>
      <c r="I609" s="1"/>
      <c r="J609" s="1" t="s">
        <v>5418</v>
      </c>
      <c r="K609" s="2">
        <v>44799</v>
      </c>
      <c r="L609" s="1" t="s">
        <v>4218</v>
      </c>
      <c r="M609" s="1" t="str">
        <f t="shared" si="45"/>
        <v>Infrastructure</v>
      </c>
      <c r="N609" s="1" t="s">
        <v>4205</v>
      </c>
      <c r="O609" s="1" t="s">
        <v>4233</v>
      </c>
      <c r="P609" s="1">
        <v>6728</v>
      </c>
      <c r="Q609" s="1">
        <v>1837941</v>
      </c>
      <c r="R609" s="1">
        <f t="shared" si="46"/>
        <v>0</v>
      </c>
      <c r="S609" s="4">
        <v>438385.60900057422</v>
      </c>
      <c r="T609" s="4">
        <v>593255.13701083884</v>
      </c>
      <c r="U609" s="1">
        <f t="shared" si="47"/>
        <v>1837941</v>
      </c>
      <c r="V609" s="4">
        <f t="shared" si="48"/>
        <v>806300.25398858695</v>
      </c>
      <c r="W609" s="1" t="str">
        <f t="shared" si="49"/>
        <v>Favourable</v>
      </c>
    </row>
    <row r="610" spans="1:23" x14ac:dyDescent="0.25">
      <c r="A610" s="1"/>
      <c r="B610" s="1"/>
      <c r="C610" s="1"/>
      <c r="D610" s="1"/>
      <c r="E610" s="1" t="s">
        <v>5419</v>
      </c>
      <c r="F610" s="2">
        <v>44048</v>
      </c>
      <c r="G610" s="3">
        <v>95638</v>
      </c>
      <c r="H610" s="1"/>
      <c r="I610" s="1"/>
      <c r="J610" s="1" t="s">
        <v>5420</v>
      </c>
      <c r="K610" s="2">
        <v>44438</v>
      </c>
      <c r="L610" s="1" t="s">
        <v>4200</v>
      </c>
      <c r="M610" s="1" t="str">
        <f t="shared" si="45"/>
        <v>Social Services</v>
      </c>
      <c r="N610" s="1" t="s">
        <v>4210</v>
      </c>
      <c r="O610" s="1" t="s">
        <v>4223</v>
      </c>
      <c r="P610" s="1">
        <v>6478</v>
      </c>
      <c r="Q610" s="1">
        <v>1199813</v>
      </c>
      <c r="R610" s="1">
        <f t="shared" si="46"/>
        <v>0</v>
      </c>
      <c r="S610" s="4">
        <v>349998.80809352314</v>
      </c>
      <c r="T610" s="4">
        <v>89789.329479775115</v>
      </c>
      <c r="U610" s="1">
        <f t="shared" si="47"/>
        <v>1199813</v>
      </c>
      <c r="V610" s="4">
        <f t="shared" si="48"/>
        <v>760024.8624267017</v>
      </c>
      <c r="W610" s="1" t="str">
        <f t="shared" si="49"/>
        <v>Favourable</v>
      </c>
    </row>
    <row r="611" spans="1:23" x14ac:dyDescent="0.25">
      <c r="A611" s="1"/>
      <c r="B611" s="1"/>
      <c r="C611" s="1"/>
      <c r="D611" s="1"/>
      <c r="E611" s="1" t="s">
        <v>4949</v>
      </c>
      <c r="F611" s="2">
        <v>44127</v>
      </c>
      <c r="G611" s="3">
        <v>97858</v>
      </c>
      <c r="H611" s="1"/>
      <c r="I611" s="1"/>
      <c r="J611" s="1" t="s">
        <v>5421</v>
      </c>
      <c r="K611" s="2">
        <v>44780</v>
      </c>
      <c r="L611" s="1" t="s">
        <v>4216</v>
      </c>
      <c r="M611" s="1" t="str">
        <f t="shared" si="45"/>
        <v>Agricultural Extension</v>
      </c>
      <c r="N611" s="1" t="s">
        <v>4210</v>
      </c>
      <c r="O611" s="1" t="s">
        <v>4441</v>
      </c>
      <c r="P611" s="1">
        <v>7541</v>
      </c>
      <c r="Q611" s="1">
        <v>312999</v>
      </c>
      <c r="R611" s="1">
        <f t="shared" si="46"/>
        <v>59995</v>
      </c>
      <c r="S611" s="4">
        <v>115204.28038291181</v>
      </c>
      <c r="T611" s="4">
        <v>66764.229561448985</v>
      </c>
      <c r="U611" s="1">
        <f t="shared" si="47"/>
        <v>253004</v>
      </c>
      <c r="V611" s="4">
        <f t="shared" si="48"/>
        <v>131030.49005563921</v>
      </c>
      <c r="W611" s="1" t="str">
        <f t="shared" si="49"/>
        <v>Favourable</v>
      </c>
    </row>
    <row r="612" spans="1:23" x14ac:dyDescent="0.25">
      <c r="A612" s="1"/>
      <c r="B612" s="1"/>
      <c r="C612" s="1"/>
      <c r="D612" s="1"/>
      <c r="E612" s="1" t="s">
        <v>5422</v>
      </c>
      <c r="F612" s="2">
        <v>45307</v>
      </c>
      <c r="G612" s="3">
        <v>74087</v>
      </c>
      <c r="H612" s="1"/>
      <c r="I612" s="1"/>
      <c r="J612" s="1" t="s">
        <v>5423</v>
      </c>
      <c r="K612" s="2">
        <v>44990</v>
      </c>
      <c r="L612" s="1" t="s">
        <v>4218</v>
      </c>
      <c r="M612" s="1" t="str">
        <f t="shared" si="45"/>
        <v>Infrastructure</v>
      </c>
      <c r="N612" s="1" t="s">
        <v>4205</v>
      </c>
      <c r="O612" s="1" t="s">
        <v>4247</v>
      </c>
      <c r="P612" s="1">
        <v>6275</v>
      </c>
      <c r="Q612" s="1">
        <v>1598985</v>
      </c>
      <c r="R612" s="1">
        <f t="shared" si="46"/>
        <v>0</v>
      </c>
      <c r="S612" s="4">
        <v>1282026.3211337321</v>
      </c>
      <c r="T612" s="4">
        <v>341918.51638038934</v>
      </c>
      <c r="U612" s="1">
        <f t="shared" si="47"/>
        <v>1598985</v>
      </c>
      <c r="V612" s="4">
        <f t="shared" si="48"/>
        <v>-24959.837514121551</v>
      </c>
      <c r="W612" s="1" t="str">
        <f t="shared" si="49"/>
        <v>Adverse</v>
      </c>
    </row>
    <row r="613" spans="1:23" x14ac:dyDescent="0.25">
      <c r="A613" s="1"/>
      <c r="B613" s="1"/>
      <c r="C613" s="1"/>
      <c r="D613" s="1"/>
      <c r="E613" s="1" t="s">
        <v>5158</v>
      </c>
      <c r="F613" s="2">
        <v>44113</v>
      </c>
      <c r="G613" s="3">
        <v>76850</v>
      </c>
      <c r="H613" s="1"/>
      <c r="I613" s="1"/>
      <c r="J613" s="1" t="s">
        <v>5424</v>
      </c>
      <c r="K613" s="2">
        <v>44985</v>
      </c>
      <c r="L613" s="1" t="s">
        <v>4212</v>
      </c>
      <c r="M613" s="1" t="str">
        <f t="shared" si="45"/>
        <v>Agricultural Extension</v>
      </c>
      <c r="N613" s="1" t="s">
        <v>4205</v>
      </c>
      <c r="O613" s="1" t="s">
        <v>4237</v>
      </c>
      <c r="P613" s="1">
        <v>6176</v>
      </c>
      <c r="Q613" s="1">
        <v>521286</v>
      </c>
      <c r="R613" s="1">
        <f t="shared" si="46"/>
        <v>0</v>
      </c>
      <c r="S613" s="4">
        <v>390294.84791494376</v>
      </c>
      <c r="T613" s="4">
        <v>103197.63552667515</v>
      </c>
      <c r="U613" s="1">
        <f t="shared" si="47"/>
        <v>521286</v>
      </c>
      <c r="V613" s="4">
        <f t="shared" si="48"/>
        <v>27793.516558381089</v>
      </c>
      <c r="W613" s="1" t="str">
        <f t="shared" si="49"/>
        <v>Favourable</v>
      </c>
    </row>
    <row r="614" spans="1:23" x14ac:dyDescent="0.25">
      <c r="A614" s="1"/>
      <c r="B614" s="1"/>
      <c r="C614" s="1"/>
      <c r="D614" s="1"/>
      <c r="E614" s="1" t="s">
        <v>5425</v>
      </c>
      <c r="F614" s="2">
        <v>44711</v>
      </c>
      <c r="G614" s="3">
        <v>59910</v>
      </c>
      <c r="H614" s="1"/>
      <c r="I614" s="1"/>
      <c r="J614" s="1" t="s">
        <v>5426</v>
      </c>
      <c r="K614" s="2">
        <v>44426</v>
      </c>
      <c r="L614" s="1" t="s">
        <v>4218</v>
      </c>
      <c r="M614" s="1" t="str">
        <f t="shared" si="45"/>
        <v>Infrastructure</v>
      </c>
      <c r="N614" s="1" t="s">
        <v>4205</v>
      </c>
      <c r="O614" s="1" t="s">
        <v>4361</v>
      </c>
      <c r="P614" s="1">
        <v>7251</v>
      </c>
      <c r="Q614" s="1">
        <v>1176208</v>
      </c>
      <c r="R614" s="1">
        <f t="shared" si="46"/>
        <v>24359</v>
      </c>
      <c r="S614" s="4">
        <v>497347.56346124934</v>
      </c>
      <c r="T614" s="4">
        <v>343779.41904742789</v>
      </c>
      <c r="U614" s="1">
        <f t="shared" si="47"/>
        <v>1151849</v>
      </c>
      <c r="V614" s="4">
        <f t="shared" si="48"/>
        <v>335081.01749132271</v>
      </c>
      <c r="W614" s="1" t="str">
        <f t="shared" si="49"/>
        <v>Favourable</v>
      </c>
    </row>
    <row r="615" spans="1:23" x14ac:dyDescent="0.25">
      <c r="A615" s="1"/>
      <c r="B615" s="1"/>
      <c r="C615" s="1"/>
      <c r="D615" s="1"/>
      <c r="E615" s="1" t="s">
        <v>5427</v>
      </c>
      <c r="F615" s="2">
        <v>44831</v>
      </c>
      <c r="G615" s="3">
        <v>16407</v>
      </c>
      <c r="H615" s="1"/>
      <c r="I615" s="1"/>
      <c r="J615" s="1" t="s">
        <v>5122</v>
      </c>
      <c r="K615" s="2">
        <v>45349</v>
      </c>
      <c r="L615" s="1" t="s">
        <v>4204</v>
      </c>
      <c r="M615" s="1" t="str">
        <f t="shared" si="45"/>
        <v>Education</v>
      </c>
      <c r="N615" s="1" t="s">
        <v>4210</v>
      </c>
      <c r="O615" s="1" t="s">
        <v>4206</v>
      </c>
      <c r="P615" s="1">
        <v>7426</v>
      </c>
      <c r="Q615" s="1">
        <v>2256351</v>
      </c>
      <c r="R615" s="1">
        <f t="shared" si="46"/>
        <v>35708</v>
      </c>
      <c r="S615" s="4">
        <v>356354.14062400267</v>
      </c>
      <c r="T615" s="4">
        <v>39297.936020691493</v>
      </c>
      <c r="U615" s="1">
        <f t="shared" si="47"/>
        <v>2220643</v>
      </c>
      <c r="V615" s="4">
        <f t="shared" si="48"/>
        <v>1860698.9233553058</v>
      </c>
      <c r="W615" s="1" t="str">
        <f t="shared" si="49"/>
        <v>Favourable</v>
      </c>
    </row>
    <row r="616" spans="1:23" x14ac:dyDescent="0.25">
      <c r="A616" s="1"/>
      <c r="B616" s="1"/>
      <c r="C616" s="1"/>
      <c r="D616" s="1"/>
      <c r="E616" s="1" t="s">
        <v>5428</v>
      </c>
      <c r="F616" s="2">
        <v>45062</v>
      </c>
      <c r="G616" s="3">
        <v>79837</v>
      </c>
      <c r="H616" s="1"/>
      <c r="I616" s="1"/>
      <c r="J616" s="1" t="s">
        <v>5429</v>
      </c>
      <c r="K616" s="2">
        <v>44461</v>
      </c>
      <c r="L616" s="1" t="s">
        <v>4204</v>
      </c>
      <c r="M616" s="1" t="str">
        <f t="shared" si="45"/>
        <v>Education</v>
      </c>
      <c r="N616" s="1" t="s">
        <v>4222</v>
      </c>
      <c r="O616" s="1" t="s">
        <v>4267</v>
      </c>
      <c r="P616" s="1">
        <v>6140</v>
      </c>
      <c r="Q616" s="1">
        <v>976396</v>
      </c>
      <c r="R616" s="1">
        <f t="shared" si="46"/>
        <v>56510</v>
      </c>
      <c r="S616" s="4">
        <v>442396.40990103333</v>
      </c>
      <c r="T616" s="4">
        <v>182149.57362895712</v>
      </c>
      <c r="U616" s="1">
        <f t="shared" si="47"/>
        <v>919886</v>
      </c>
      <c r="V616" s="4">
        <f t="shared" si="48"/>
        <v>351850.01647000958</v>
      </c>
      <c r="W616" s="1" t="str">
        <f t="shared" si="49"/>
        <v>Favourable</v>
      </c>
    </row>
    <row r="617" spans="1:23" x14ac:dyDescent="0.25">
      <c r="A617" s="1"/>
      <c r="B617" s="1"/>
      <c r="C617" s="1"/>
      <c r="D617" s="1"/>
      <c r="E617" s="1" t="s">
        <v>5430</v>
      </c>
      <c r="F617" s="2">
        <v>45374</v>
      </c>
      <c r="G617" s="3">
        <v>17909</v>
      </c>
      <c r="H617" s="1"/>
      <c r="I617" s="1"/>
      <c r="J617" s="1" t="s">
        <v>4384</v>
      </c>
      <c r="K617" s="2">
        <v>44873</v>
      </c>
      <c r="L617" s="1" t="s">
        <v>4204</v>
      </c>
      <c r="M617" s="1" t="str">
        <f t="shared" si="45"/>
        <v>Education</v>
      </c>
      <c r="N617" s="1" t="s">
        <v>4222</v>
      </c>
      <c r="O617" s="1" t="s">
        <v>4402</v>
      </c>
      <c r="P617" s="1">
        <v>9424</v>
      </c>
      <c r="Q617" s="1">
        <v>2414204</v>
      </c>
      <c r="R617" s="1">
        <f t="shared" si="46"/>
        <v>32162</v>
      </c>
      <c r="S617" s="4">
        <v>1217204.0715243078</v>
      </c>
      <c r="T617" s="4">
        <v>754835.78202253266</v>
      </c>
      <c r="U617" s="1">
        <f t="shared" si="47"/>
        <v>2382042</v>
      </c>
      <c r="V617" s="4">
        <f t="shared" si="48"/>
        <v>442164.1464531594</v>
      </c>
      <c r="W617" s="1" t="str">
        <f t="shared" si="49"/>
        <v>Favourable</v>
      </c>
    </row>
    <row r="618" spans="1:23" x14ac:dyDescent="0.25">
      <c r="A618" s="1"/>
      <c r="B618" s="1"/>
      <c r="C618" s="1"/>
      <c r="D618" s="1"/>
      <c r="E618" s="1" t="s">
        <v>5431</v>
      </c>
      <c r="F618" s="2">
        <v>45294</v>
      </c>
      <c r="G618" s="3">
        <v>15615</v>
      </c>
      <c r="H618" s="1"/>
      <c r="I618" s="1"/>
      <c r="J618" s="1" t="s">
        <v>5432</v>
      </c>
      <c r="K618" s="2">
        <v>44317</v>
      </c>
      <c r="L618" s="1" t="s">
        <v>4218</v>
      </c>
      <c r="M618" s="1" t="str">
        <f t="shared" si="45"/>
        <v>Infrastructure</v>
      </c>
      <c r="N618" s="1" t="s">
        <v>4210</v>
      </c>
      <c r="O618" s="1" t="s">
        <v>4256</v>
      </c>
      <c r="P618" s="1">
        <v>5618</v>
      </c>
      <c r="Q618" s="1">
        <v>707078</v>
      </c>
      <c r="R618" s="1">
        <f t="shared" si="46"/>
        <v>52843</v>
      </c>
      <c r="S618" s="4">
        <v>598940.05799399805</v>
      </c>
      <c r="T618" s="4">
        <v>53398.063577245652</v>
      </c>
      <c r="U618" s="1">
        <f t="shared" si="47"/>
        <v>654235</v>
      </c>
      <c r="V618" s="4">
        <f t="shared" si="48"/>
        <v>54739.878428756259</v>
      </c>
      <c r="W618" s="1" t="str">
        <f t="shared" si="49"/>
        <v>Favourable</v>
      </c>
    </row>
    <row r="619" spans="1:23" x14ac:dyDescent="0.25">
      <c r="A619" s="1"/>
      <c r="B619" s="1"/>
      <c r="C619" s="1"/>
      <c r="D619" s="1"/>
      <c r="E619" s="1" t="s">
        <v>5433</v>
      </c>
      <c r="F619" s="2">
        <v>44835</v>
      </c>
      <c r="G619" s="3">
        <v>39149</v>
      </c>
      <c r="H619" s="1"/>
      <c r="I619" s="1"/>
      <c r="J619" s="1" t="s">
        <v>5434</v>
      </c>
      <c r="K619" s="2">
        <v>44670</v>
      </c>
      <c r="L619" s="1" t="s">
        <v>4218</v>
      </c>
      <c r="M619" s="1" t="str">
        <f t="shared" si="45"/>
        <v>Infrastructure</v>
      </c>
      <c r="N619" s="1" t="s">
        <v>4222</v>
      </c>
      <c r="O619" s="1" t="s">
        <v>4330</v>
      </c>
      <c r="P619" s="1">
        <v>7386</v>
      </c>
      <c r="Q619" s="1">
        <v>1261475</v>
      </c>
      <c r="R619" s="1">
        <f t="shared" si="46"/>
        <v>46845</v>
      </c>
      <c r="S619" s="4">
        <v>499945.96425750613</v>
      </c>
      <c r="T619" s="4">
        <v>328539.51322834607</v>
      </c>
      <c r="U619" s="1">
        <f t="shared" si="47"/>
        <v>1214630</v>
      </c>
      <c r="V619" s="4">
        <f t="shared" si="48"/>
        <v>432989.5225141478</v>
      </c>
      <c r="W619" s="1" t="str">
        <f t="shared" si="49"/>
        <v>Favourable</v>
      </c>
    </row>
    <row r="620" spans="1:23" x14ac:dyDescent="0.25">
      <c r="A620" s="1"/>
      <c r="B620" s="1"/>
      <c r="C620" s="1"/>
      <c r="D620" s="1"/>
      <c r="E620" s="1" t="s">
        <v>5435</v>
      </c>
      <c r="F620" s="2">
        <v>44179</v>
      </c>
      <c r="G620" s="3">
        <v>53287</v>
      </c>
      <c r="H620" s="1"/>
      <c r="I620" s="1"/>
      <c r="J620" s="1" t="s">
        <v>5436</v>
      </c>
      <c r="K620" s="2">
        <v>45245</v>
      </c>
      <c r="L620" s="1" t="s">
        <v>4200</v>
      </c>
      <c r="M620" s="1" t="str">
        <f t="shared" si="45"/>
        <v>Social Services</v>
      </c>
      <c r="N620" s="1" t="s">
        <v>4210</v>
      </c>
      <c r="O620" s="1" t="s">
        <v>4335</v>
      </c>
      <c r="P620" s="1">
        <v>6565</v>
      </c>
      <c r="Q620" s="1">
        <v>659575</v>
      </c>
      <c r="R620" s="1">
        <f t="shared" si="46"/>
        <v>58349</v>
      </c>
      <c r="S620" s="4">
        <v>198430.61975038555</v>
      </c>
      <c r="T620" s="4">
        <v>115166.12208630559</v>
      </c>
      <c r="U620" s="1">
        <f t="shared" si="47"/>
        <v>601226</v>
      </c>
      <c r="V620" s="4">
        <f t="shared" si="48"/>
        <v>345978.25816330884</v>
      </c>
      <c r="W620" s="1" t="str">
        <f t="shared" si="49"/>
        <v>Favourable</v>
      </c>
    </row>
    <row r="621" spans="1:23" x14ac:dyDescent="0.25">
      <c r="A621" s="1"/>
      <c r="B621" s="1"/>
      <c r="C621" s="1"/>
      <c r="D621" s="1"/>
      <c r="E621" s="1" t="s">
        <v>5437</v>
      </c>
      <c r="F621" s="2">
        <v>44031</v>
      </c>
      <c r="G621" s="3">
        <v>69672</v>
      </c>
      <c r="H621" s="1"/>
      <c r="I621" s="1"/>
      <c r="J621" s="1" t="s">
        <v>5438</v>
      </c>
      <c r="K621" s="2">
        <v>45166</v>
      </c>
      <c r="L621" s="1" t="s">
        <v>4216</v>
      </c>
      <c r="M621" s="1" t="str">
        <f t="shared" si="45"/>
        <v>Agricultural Extension</v>
      </c>
      <c r="N621" s="1" t="s">
        <v>4222</v>
      </c>
      <c r="O621" s="1" t="s">
        <v>4458</v>
      </c>
      <c r="P621" s="1">
        <v>7626</v>
      </c>
      <c r="Q621" s="1">
        <v>1649363</v>
      </c>
      <c r="R621" s="1">
        <f t="shared" si="46"/>
        <v>15432</v>
      </c>
      <c r="S621" s="4">
        <v>732484.68578887731</v>
      </c>
      <c r="T621" s="4">
        <v>320531.45596038306</v>
      </c>
      <c r="U621" s="1">
        <f t="shared" si="47"/>
        <v>1633931</v>
      </c>
      <c r="V621" s="4">
        <f t="shared" si="48"/>
        <v>596346.85825073952</v>
      </c>
      <c r="W621" s="1" t="str">
        <f t="shared" si="49"/>
        <v>Favourable</v>
      </c>
    </row>
    <row r="622" spans="1:23" x14ac:dyDescent="0.25">
      <c r="A622" s="1"/>
      <c r="B622" s="1"/>
      <c r="C622" s="1"/>
      <c r="D622" s="1"/>
      <c r="E622" s="1" t="s">
        <v>5439</v>
      </c>
      <c r="F622" s="2">
        <v>44947</v>
      </c>
      <c r="G622" s="3">
        <v>76758</v>
      </c>
      <c r="H622" s="1"/>
      <c r="I622" s="1"/>
      <c r="J622" s="1" t="s">
        <v>5440</v>
      </c>
      <c r="K622" s="2">
        <v>45277</v>
      </c>
      <c r="L622" s="1" t="s">
        <v>4200</v>
      </c>
      <c r="M622" s="1" t="str">
        <f t="shared" si="45"/>
        <v>Social Services</v>
      </c>
      <c r="N622" s="1" t="s">
        <v>4222</v>
      </c>
      <c r="O622" s="1" t="s">
        <v>4250</v>
      </c>
      <c r="P622" s="1">
        <v>6538</v>
      </c>
      <c r="Q622" s="1">
        <v>419550</v>
      </c>
      <c r="R622" s="1">
        <f t="shared" si="46"/>
        <v>59985</v>
      </c>
      <c r="S622" s="4">
        <v>66046.60822817967</v>
      </c>
      <c r="T622" s="4">
        <v>48873.671889489044</v>
      </c>
      <c r="U622" s="1">
        <f t="shared" si="47"/>
        <v>359565</v>
      </c>
      <c r="V622" s="4">
        <f t="shared" si="48"/>
        <v>304629.71988233132</v>
      </c>
      <c r="W622" s="1" t="str">
        <f t="shared" si="49"/>
        <v>Favourable</v>
      </c>
    </row>
    <row r="623" spans="1:23" x14ac:dyDescent="0.25">
      <c r="A623" s="1"/>
      <c r="B623" s="1"/>
      <c r="C623" s="1"/>
      <c r="D623" s="1"/>
      <c r="E623" s="1" t="s">
        <v>5183</v>
      </c>
      <c r="F623" s="2">
        <v>44289</v>
      </c>
      <c r="G623" s="3">
        <v>97917</v>
      </c>
      <c r="H623" s="1"/>
      <c r="I623" s="1"/>
      <c r="J623" s="1" t="s">
        <v>5441</v>
      </c>
      <c r="K623" s="2">
        <v>43851</v>
      </c>
      <c r="L623" s="1" t="s">
        <v>4204</v>
      </c>
      <c r="M623" s="1" t="str">
        <f t="shared" si="45"/>
        <v>Education</v>
      </c>
      <c r="N623" s="1" t="s">
        <v>4210</v>
      </c>
      <c r="O623" s="1" t="s">
        <v>4361</v>
      </c>
      <c r="P623" s="1">
        <v>7080</v>
      </c>
      <c r="Q623" s="1">
        <v>699174</v>
      </c>
      <c r="R623" s="1">
        <f t="shared" si="46"/>
        <v>34634</v>
      </c>
      <c r="S623" s="4">
        <v>166876.61519194813</v>
      </c>
      <c r="T623" s="4">
        <v>121639.51836677275</v>
      </c>
      <c r="U623" s="1">
        <f t="shared" si="47"/>
        <v>664540</v>
      </c>
      <c r="V623" s="4">
        <f t="shared" si="48"/>
        <v>410657.86644127913</v>
      </c>
      <c r="W623" s="1" t="str">
        <f t="shared" si="49"/>
        <v>Favourable</v>
      </c>
    </row>
    <row r="624" spans="1:23" x14ac:dyDescent="0.25">
      <c r="A624" s="1"/>
      <c r="B624" s="1"/>
      <c r="C624" s="1"/>
      <c r="D624" s="1"/>
      <c r="E624" s="1" t="s">
        <v>5442</v>
      </c>
      <c r="F624" s="2">
        <v>45303</v>
      </c>
      <c r="G624" s="3">
        <v>33754</v>
      </c>
      <c r="H624" s="1"/>
      <c r="I624" s="1"/>
      <c r="J624" s="1" t="s">
        <v>5443</v>
      </c>
      <c r="K624" s="2">
        <v>45263</v>
      </c>
      <c r="L624" s="1" t="s">
        <v>4212</v>
      </c>
      <c r="M624" s="1" t="str">
        <f t="shared" si="45"/>
        <v>Agricultural Extension</v>
      </c>
      <c r="N624" s="1" t="s">
        <v>4210</v>
      </c>
      <c r="O624" s="1" t="s">
        <v>4295</v>
      </c>
      <c r="P624" s="1">
        <v>7223</v>
      </c>
      <c r="Q624" s="1">
        <v>917605</v>
      </c>
      <c r="R624" s="1">
        <f t="shared" si="46"/>
        <v>36086</v>
      </c>
      <c r="S624" s="4">
        <v>881445.61901744397</v>
      </c>
      <c r="T624" s="4">
        <v>304492.81382001028</v>
      </c>
      <c r="U624" s="1">
        <f t="shared" si="47"/>
        <v>881519</v>
      </c>
      <c r="V624" s="4">
        <f t="shared" si="48"/>
        <v>-268333.43283745414</v>
      </c>
      <c r="W624" s="1" t="str">
        <f t="shared" si="49"/>
        <v>Adverse</v>
      </c>
    </row>
    <row r="625" spans="1:23" x14ac:dyDescent="0.25">
      <c r="A625" s="1"/>
      <c r="B625" s="1"/>
      <c r="C625" s="1"/>
      <c r="D625" s="1"/>
      <c r="E625" s="1" t="s">
        <v>5444</v>
      </c>
      <c r="F625" s="2">
        <v>44272</v>
      </c>
      <c r="G625" s="3">
        <v>89026</v>
      </c>
      <c r="H625" s="1"/>
      <c r="I625" s="1"/>
      <c r="J625" s="1" t="s">
        <v>5445</v>
      </c>
      <c r="K625" s="2">
        <v>45298</v>
      </c>
      <c r="L625" s="1" t="s">
        <v>4204</v>
      </c>
      <c r="M625" s="1" t="str">
        <f t="shared" si="45"/>
        <v>Education</v>
      </c>
      <c r="N625" s="1" t="s">
        <v>4210</v>
      </c>
      <c r="O625" s="1" t="s">
        <v>4388</v>
      </c>
      <c r="P625" s="1">
        <v>7936</v>
      </c>
      <c r="Q625" s="1">
        <v>1239125</v>
      </c>
      <c r="R625" s="1">
        <f t="shared" si="46"/>
        <v>52565</v>
      </c>
      <c r="S625" s="4">
        <v>1209176.0928070878</v>
      </c>
      <c r="T625" s="4">
        <v>215154.84061286831</v>
      </c>
      <c r="U625" s="1">
        <f t="shared" si="47"/>
        <v>1186560</v>
      </c>
      <c r="V625" s="4">
        <f t="shared" si="48"/>
        <v>-185205.93341995613</v>
      </c>
      <c r="W625" s="1" t="str">
        <f t="shared" si="49"/>
        <v>Adverse</v>
      </c>
    </row>
    <row r="626" spans="1:23" x14ac:dyDescent="0.25">
      <c r="A626" s="1"/>
      <c r="B626" s="1"/>
      <c r="C626" s="1"/>
      <c r="D626" s="1"/>
      <c r="E626" s="1" t="s">
        <v>5446</v>
      </c>
      <c r="F626" s="2">
        <v>44056</v>
      </c>
      <c r="G626" s="3">
        <v>92237</v>
      </c>
      <c r="H626" s="1"/>
      <c r="I626" s="1"/>
      <c r="J626" s="1" t="s">
        <v>5447</v>
      </c>
      <c r="K626" s="2">
        <v>44866</v>
      </c>
      <c r="L626" s="1" t="s">
        <v>4218</v>
      </c>
      <c r="M626" s="1" t="str">
        <f t="shared" si="45"/>
        <v>Infrastructure</v>
      </c>
      <c r="N626" s="1" t="s">
        <v>4222</v>
      </c>
      <c r="O626" s="1" t="s">
        <v>4314</v>
      </c>
      <c r="P626" s="1">
        <v>7637</v>
      </c>
      <c r="Q626" s="1">
        <v>1772946</v>
      </c>
      <c r="R626" s="1">
        <f t="shared" si="46"/>
        <v>46956</v>
      </c>
      <c r="S626" s="4">
        <v>158410.66392848553</v>
      </c>
      <c r="T626" s="4">
        <v>55581.72202269332</v>
      </c>
      <c r="U626" s="1">
        <f t="shared" si="47"/>
        <v>1725990</v>
      </c>
      <c r="V626" s="4">
        <f t="shared" si="48"/>
        <v>1558953.6140488212</v>
      </c>
      <c r="W626" s="1" t="str">
        <f t="shared" si="49"/>
        <v>Favourable</v>
      </c>
    </row>
    <row r="627" spans="1:23" x14ac:dyDescent="0.25">
      <c r="A627" s="1"/>
      <c r="B627" s="1"/>
      <c r="C627" s="1"/>
      <c r="D627" s="1"/>
      <c r="E627" s="1" t="s">
        <v>5448</v>
      </c>
      <c r="F627" s="2">
        <v>44852</v>
      </c>
      <c r="G627" s="3">
        <v>87882</v>
      </c>
      <c r="H627" s="1"/>
      <c r="I627" s="1"/>
      <c r="J627" s="1" t="s">
        <v>5449</v>
      </c>
      <c r="K627" s="2">
        <v>45322</v>
      </c>
      <c r="L627" s="1" t="s">
        <v>4212</v>
      </c>
      <c r="M627" s="1" t="str">
        <f t="shared" si="45"/>
        <v>Agricultural Extension</v>
      </c>
      <c r="N627" s="1" t="s">
        <v>4205</v>
      </c>
      <c r="O627" s="1" t="s">
        <v>4479</v>
      </c>
      <c r="P627" s="1">
        <v>7345</v>
      </c>
      <c r="Q627" s="1">
        <v>1566793</v>
      </c>
      <c r="R627" s="1">
        <f t="shared" si="46"/>
        <v>37410</v>
      </c>
      <c r="S627" s="4">
        <v>1155439.4725318637</v>
      </c>
      <c r="T627" s="4">
        <v>375600.15117983922</v>
      </c>
      <c r="U627" s="1">
        <f t="shared" si="47"/>
        <v>1529383</v>
      </c>
      <c r="V627" s="4">
        <f t="shared" si="48"/>
        <v>35753.37628829712</v>
      </c>
      <c r="W627" s="1" t="str">
        <f t="shared" si="49"/>
        <v>Favourable</v>
      </c>
    </row>
    <row r="628" spans="1:23" x14ac:dyDescent="0.25">
      <c r="A628" s="1"/>
      <c r="B628" s="1"/>
      <c r="C628" s="1"/>
      <c r="D628" s="1"/>
      <c r="E628" s="1" t="s">
        <v>5450</v>
      </c>
      <c r="F628" s="2">
        <v>44611</v>
      </c>
      <c r="G628" s="3">
        <v>24889</v>
      </c>
      <c r="H628" s="1"/>
      <c r="I628" s="1"/>
      <c r="J628" s="1" t="s">
        <v>5451</v>
      </c>
      <c r="K628" s="2">
        <v>44851</v>
      </c>
      <c r="L628" s="1" t="s">
        <v>4216</v>
      </c>
      <c r="M628" s="1" t="str">
        <f t="shared" si="45"/>
        <v>Agricultural Extension</v>
      </c>
      <c r="N628" s="1" t="s">
        <v>4205</v>
      </c>
      <c r="O628" s="1" t="s">
        <v>4304</v>
      </c>
      <c r="P628" s="1">
        <v>8562</v>
      </c>
      <c r="Q628" s="1">
        <v>1069512</v>
      </c>
      <c r="R628" s="1">
        <f t="shared" si="46"/>
        <v>0</v>
      </c>
      <c r="S628" s="4">
        <v>680039.24131430616</v>
      </c>
      <c r="T628" s="4">
        <v>200006.71998047034</v>
      </c>
      <c r="U628" s="1">
        <f t="shared" si="47"/>
        <v>1069512</v>
      </c>
      <c r="V628" s="4">
        <f t="shared" si="48"/>
        <v>189466.03870522347</v>
      </c>
      <c r="W628" s="1" t="str">
        <f t="shared" si="49"/>
        <v>Favourable</v>
      </c>
    </row>
    <row r="629" spans="1:23" x14ac:dyDescent="0.25">
      <c r="A629" s="1"/>
      <c r="B629" s="1"/>
      <c r="C629" s="1"/>
      <c r="D629" s="1"/>
      <c r="E629" s="1" t="s">
        <v>5452</v>
      </c>
      <c r="F629" s="2">
        <v>45420</v>
      </c>
      <c r="G629" s="3">
        <v>68683</v>
      </c>
      <c r="H629" s="1"/>
      <c r="I629" s="1"/>
      <c r="J629" s="1" t="s">
        <v>5453</v>
      </c>
      <c r="K629" s="2">
        <v>44183</v>
      </c>
      <c r="L629" s="1" t="s">
        <v>4218</v>
      </c>
      <c r="M629" s="1" t="str">
        <f t="shared" si="45"/>
        <v>Infrastructure</v>
      </c>
      <c r="N629" s="1" t="s">
        <v>4205</v>
      </c>
      <c r="O629" s="1" t="s">
        <v>4496</v>
      </c>
      <c r="P629" s="1">
        <v>8922</v>
      </c>
      <c r="Q629" s="1">
        <v>810444</v>
      </c>
      <c r="R629" s="1">
        <f t="shared" si="46"/>
        <v>0</v>
      </c>
      <c r="S629" s="4">
        <v>735319.05322352517</v>
      </c>
      <c r="T629" s="4">
        <v>234428.50020632942</v>
      </c>
      <c r="U629" s="1">
        <f t="shared" si="47"/>
        <v>810444</v>
      </c>
      <c r="V629" s="4">
        <f t="shared" si="48"/>
        <v>-159303.55342985457</v>
      </c>
      <c r="W629" s="1" t="str">
        <f t="shared" si="49"/>
        <v>Adverse</v>
      </c>
    </row>
    <row r="630" spans="1:23" x14ac:dyDescent="0.25">
      <c r="A630" s="1"/>
      <c r="B630" s="1"/>
      <c r="C630" s="1"/>
      <c r="D630" s="1"/>
      <c r="E630" s="1" t="s">
        <v>5454</v>
      </c>
      <c r="F630" s="2">
        <v>45346</v>
      </c>
      <c r="G630" s="3">
        <v>77653</v>
      </c>
      <c r="H630" s="1"/>
      <c r="I630" s="1"/>
      <c r="J630" s="1" t="s">
        <v>5455</v>
      </c>
      <c r="K630" s="2">
        <v>44512</v>
      </c>
      <c r="L630" s="1" t="s">
        <v>4204</v>
      </c>
      <c r="M630" s="1" t="str">
        <f t="shared" si="45"/>
        <v>Education</v>
      </c>
      <c r="N630" s="1" t="s">
        <v>4205</v>
      </c>
      <c r="O630" s="1" t="s">
        <v>4273</v>
      </c>
      <c r="P630" s="1">
        <v>5703</v>
      </c>
      <c r="Q630" s="1">
        <v>1802659</v>
      </c>
      <c r="R630" s="1">
        <f t="shared" si="46"/>
        <v>77872</v>
      </c>
      <c r="S630" s="4">
        <v>343473.95885538065</v>
      </c>
      <c r="T630" s="4">
        <v>481667.9259607282</v>
      </c>
      <c r="U630" s="1">
        <f t="shared" si="47"/>
        <v>1724787</v>
      </c>
      <c r="V630" s="4">
        <f t="shared" si="48"/>
        <v>977517.11518389115</v>
      </c>
      <c r="W630" s="1" t="str">
        <f t="shared" si="49"/>
        <v>Favourable</v>
      </c>
    </row>
    <row r="631" spans="1:23" x14ac:dyDescent="0.25">
      <c r="A631" s="1"/>
      <c r="B631" s="1"/>
      <c r="C631" s="1"/>
      <c r="D631" s="1"/>
      <c r="E631" s="1" t="s">
        <v>5456</v>
      </c>
      <c r="F631" s="2">
        <v>44419</v>
      </c>
      <c r="G631" s="3">
        <v>51785</v>
      </c>
      <c r="H631" s="1"/>
      <c r="I631" s="1"/>
      <c r="J631" s="1" t="s">
        <v>4474</v>
      </c>
      <c r="K631" s="2">
        <v>45341</v>
      </c>
      <c r="L631" s="1" t="s">
        <v>4200</v>
      </c>
      <c r="M631" s="1" t="str">
        <f t="shared" si="45"/>
        <v>Social Services</v>
      </c>
      <c r="N631" s="1" t="s">
        <v>4222</v>
      </c>
      <c r="O631" s="1" t="s">
        <v>4292</v>
      </c>
      <c r="P631" s="1">
        <v>8752</v>
      </c>
      <c r="Q631" s="1">
        <v>2483647</v>
      </c>
      <c r="R631" s="1">
        <f t="shared" si="46"/>
        <v>51291</v>
      </c>
      <c r="S631" s="4">
        <v>340506.12863381469</v>
      </c>
      <c r="T631" s="4">
        <v>279252.1997188243</v>
      </c>
      <c r="U631" s="1">
        <f t="shared" si="47"/>
        <v>2432356</v>
      </c>
      <c r="V631" s="4">
        <f t="shared" si="48"/>
        <v>1863888.671647361</v>
      </c>
      <c r="W631" s="1" t="str">
        <f t="shared" si="49"/>
        <v>Favourable</v>
      </c>
    </row>
    <row r="632" spans="1:23" x14ac:dyDescent="0.25">
      <c r="A632" s="1"/>
      <c r="B632" s="1"/>
      <c r="C632" s="1"/>
      <c r="D632" s="1"/>
      <c r="E632" s="1" t="s">
        <v>5457</v>
      </c>
      <c r="F632" s="2">
        <v>44856</v>
      </c>
      <c r="G632" s="3">
        <v>61454</v>
      </c>
      <c r="H632" s="1"/>
      <c r="I632" s="1"/>
      <c r="J632" s="1" t="s">
        <v>5458</v>
      </c>
      <c r="K632" s="2">
        <v>45021</v>
      </c>
      <c r="L632" s="1" t="s">
        <v>4212</v>
      </c>
      <c r="M632" s="1" t="str">
        <f t="shared" si="45"/>
        <v>Agricultural Extension</v>
      </c>
      <c r="N632" s="1" t="s">
        <v>4222</v>
      </c>
      <c r="O632" s="1" t="s">
        <v>4330</v>
      </c>
      <c r="P632" s="1">
        <v>7389</v>
      </c>
      <c r="Q632" s="1">
        <v>1241527</v>
      </c>
      <c r="R632" s="1">
        <f t="shared" si="46"/>
        <v>21111</v>
      </c>
      <c r="S632" s="4">
        <v>675187.27981879585</v>
      </c>
      <c r="T632" s="4">
        <v>200847.68105785994</v>
      </c>
      <c r="U632" s="1">
        <f t="shared" si="47"/>
        <v>1220416</v>
      </c>
      <c r="V632" s="4">
        <f t="shared" si="48"/>
        <v>365492.03912334424</v>
      </c>
      <c r="W632" s="1" t="str">
        <f t="shared" si="49"/>
        <v>Favourable</v>
      </c>
    </row>
    <row r="633" spans="1:23" x14ac:dyDescent="0.25">
      <c r="A633" s="1"/>
      <c r="B633" s="1"/>
      <c r="C633" s="1"/>
      <c r="D633" s="1"/>
      <c r="E633" s="1" t="s">
        <v>5459</v>
      </c>
      <c r="F633" s="2">
        <v>45386</v>
      </c>
      <c r="G633" s="3">
        <v>66292</v>
      </c>
      <c r="H633" s="1"/>
      <c r="I633" s="1"/>
      <c r="J633" s="1" t="s">
        <v>5460</v>
      </c>
      <c r="K633" s="2">
        <v>45029</v>
      </c>
      <c r="L633" s="1" t="s">
        <v>4200</v>
      </c>
      <c r="M633" s="1" t="str">
        <f t="shared" si="45"/>
        <v>Social Services</v>
      </c>
      <c r="N633" s="1" t="s">
        <v>4222</v>
      </c>
      <c r="O633" s="1" t="s">
        <v>4279</v>
      </c>
      <c r="P633" s="1">
        <v>6531</v>
      </c>
      <c r="Q633" s="1">
        <v>2266032</v>
      </c>
      <c r="R633" s="1">
        <f t="shared" si="46"/>
        <v>36630</v>
      </c>
      <c r="S633" s="4">
        <v>1928781.060092611</v>
      </c>
      <c r="T633" s="4">
        <v>429782.35395824368</v>
      </c>
      <c r="U633" s="1">
        <f t="shared" si="47"/>
        <v>2229402</v>
      </c>
      <c r="V633" s="4">
        <f t="shared" si="48"/>
        <v>-92531.414050854743</v>
      </c>
      <c r="W633" s="1" t="str">
        <f t="shared" si="49"/>
        <v>Adverse</v>
      </c>
    </row>
    <row r="634" spans="1:23" x14ac:dyDescent="0.25">
      <c r="A634" s="1"/>
      <c r="B634" s="1"/>
      <c r="C634" s="1"/>
      <c r="D634" s="1"/>
      <c r="E634" s="1" t="s">
        <v>5461</v>
      </c>
      <c r="F634" s="2">
        <v>45216</v>
      </c>
      <c r="G634" s="3">
        <v>88448</v>
      </c>
      <c r="H634" s="1"/>
      <c r="I634" s="1"/>
      <c r="J634" s="1" t="s">
        <v>5462</v>
      </c>
      <c r="K634" s="2">
        <v>45342</v>
      </c>
      <c r="L634" s="1" t="s">
        <v>4200</v>
      </c>
      <c r="M634" s="1" t="str">
        <f t="shared" si="45"/>
        <v>Social Services</v>
      </c>
      <c r="N634" s="1" t="s">
        <v>4222</v>
      </c>
      <c r="O634" s="1" t="s">
        <v>4379</v>
      </c>
      <c r="P634" s="1">
        <v>7356</v>
      </c>
      <c r="Q634" s="1">
        <v>1817110</v>
      </c>
      <c r="R634" s="1">
        <f t="shared" si="46"/>
        <v>10558</v>
      </c>
      <c r="S634" s="4">
        <v>1264132.1747371776</v>
      </c>
      <c r="T634" s="4">
        <v>51122.82029376737</v>
      </c>
      <c r="U634" s="1">
        <f t="shared" si="47"/>
        <v>1806552</v>
      </c>
      <c r="V634" s="4">
        <f t="shared" si="48"/>
        <v>501855.00496905507</v>
      </c>
      <c r="W634" s="1" t="str">
        <f t="shared" si="49"/>
        <v>Favourable</v>
      </c>
    </row>
    <row r="635" spans="1:23" x14ac:dyDescent="0.25">
      <c r="A635" s="1"/>
      <c r="B635" s="1"/>
      <c r="C635" s="1"/>
      <c r="D635" s="1"/>
      <c r="E635" s="1" t="s">
        <v>4598</v>
      </c>
      <c r="F635" s="2">
        <v>45420</v>
      </c>
      <c r="G635" s="3">
        <v>21608</v>
      </c>
      <c r="H635" s="1"/>
      <c r="I635" s="1"/>
      <c r="J635" s="1" t="s">
        <v>5463</v>
      </c>
      <c r="K635" s="2">
        <v>44121</v>
      </c>
      <c r="L635" s="1" t="s">
        <v>4200</v>
      </c>
      <c r="M635" s="1" t="str">
        <f t="shared" si="45"/>
        <v>Social Services</v>
      </c>
      <c r="N635" s="1" t="s">
        <v>4205</v>
      </c>
      <c r="O635" s="1" t="s">
        <v>4241</v>
      </c>
      <c r="P635" s="1">
        <v>8615</v>
      </c>
      <c r="Q635" s="1">
        <v>1236390</v>
      </c>
      <c r="R635" s="1">
        <f t="shared" si="46"/>
        <v>56184</v>
      </c>
      <c r="S635" s="4">
        <v>254173.65426830604</v>
      </c>
      <c r="T635" s="4">
        <v>382511.46423261712</v>
      </c>
      <c r="U635" s="1">
        <f t="shared" si="47"/>
        <v>1180206</v>
      </c>
      <c r="V635" s="4">
        <f t="shared" si="48"/>
        <v>599704.88149907684</v>
      </c>
      <c r="W635" s="1" t="str">
        <f t="shared" si="49"/>
        <v>Favourable</v>
      </c>
    </row>
    <row r="636" spans="1:23" x14ac:dyDescent="0.25">
      <c r="A636" s="1"/>
      <c r="B636" s="1"/>
      <c r="C636" s="1"/>
      <c r="D636" s="1"/>
      <c r="E636" s="1" t="s">
        <v>5464</v>
      </c>
      <c r="F636" s="2">
        <v>44536</v>
      </c>
      <c r="G636" s="3">
        <v>77429</v>
      </c>
      <c r="H636" s="1"/>
      <c r="I636" s="1"/>
      <c r="J636" s="1" t="s">
        <v>5465</v>
      </c>
      <c r="K636" s="2">
        <v>44073</v>
      </c>
      <c r="L636" s="1" t="s">
        <v>4204</v>
      </c>
      <c r="M636" s="1" t="str">
        <f t="shared" si="45"/>
        <v>Education</v>
      </c>
      <c r="N636" s="1" t="s">
        <v>4205</v>
      </c>
      <c r="O636" s="1" t="s">
        <v>4292</v>
      </c>
      <c r="P636" s="1">
        <v>8322</v>
      </c>
      <c r="Q636" s="1">
        <v>2323023</v>
      </c>
      <c r="R636" s="1">
        <f t="shared" si="46"/>
        <v>39915</v>
      </c>
      <c r="S636" s="4">
        <v>2052119.3983566961</v>
      </c>
      <c r="T636" s="4">
        <v>490677.4523203366</v>
      </c>
      <c r="U636" s="1">
        <f t="shared" si="47"/>
        <v>2283108</v>
      </c>
      <c r="V636" s="4">
        <f t="shared" si="48"/>
        <v>-219773.85067703295</v>
      </c>
      <c r="W636" s="1" t="str">
        <f t="shared" si="49"/>
        <v>Adverse</v>
      </c>
    </row>
    <row r="637" spans="1:23" x14ac:dyDescent="0.25">
      <c r="A637" s="1"/>
      <c r="B637" s="1"/>
      <c r="C637" s="1"/>
      <c r="D637" s="1"/>
      <c r="E637" s="1" t="s">
        <v>5466</v>
      </c>
      <c r="F637" s="2">
        <v>44691</v>
      </c>
      <c r="G637" s="3">
        <v>74131</v>
      </c>
      <c r="H637" s="1"/>
      <c r="I637" s="1"/>
      <c r="J637" s="1" t="s">
        <v>5467</v>
      </c>
      <c r="K637" s="2">
        <v>45096</v>
      </c>
      <c r="L637" s="1" t="s">
        <v>4216</v>
      </c>
      <c r="M637" s="1" t="str">
        <f t="shared" si="45"/>
        <v>Agricultural Extension</v>
      </c>
      <c r="N637" s="1" t="s">
        <v>4205</v>
      </c>
      <c r="O637" s="1" t="s">
        <v>4237</v>
      </c>
      <c r="P637" s="1">
        <v>6475</v>
      </c>
      <c r="Q637" s="1">
        <v>1085751</v>
      </c>
      <c r="R637" s="1">
        <f t="shared" si="46"/>
        <v>15821</v>
      </c>
      <c r="S637" s="4">
        <v>582964.98988347373</v>
      </c>
      <c r="T637" s="4">
        <v>360353.81829782482</v>
      </c>
      <c r="U637" s="1">
        <f t="shared" si="47"/>
        <v>1069930</v>
      </c>
      <c r="V637" s="4">
        <f t="shared" si="48"/>
        <v>142432.19181870145</v>
      </c>
      <c r="W637" s="1" t="str">
        <f t="shared" si="49"/>
        <v>Favourable</v>
      </c>
    </row>
    <row r="638" spans="1:23" x14ac:dyDescent="0.25">
      <c r="A638" s="1"/>
      <c r="B638" s="1"/>
      <c r="C638" s="1"/>
      <c r="D638" s="1"/>
      <c r="E638" s="1" t="s">
        <v>5468</v>
      </c>
      <c r="F638" s="2">
        <v>45271</v>
      </c>
      <c r="G638" s="3">
        <v>12774</v>
      </c>
      <c r="H638" s="1"/>
      <c r="I638" s="1"/>
      <c r="J638" s="1" t="s">
        <v>5469</v>
      </c>
      <c r="K638" s="2">
        <v>44254</v>
      </c>
      <c r="L638" s="1" t="s">
        <v>4212</v>
      </c>
      <c r="M638" s="1" t="str">
        <f t="shared" si="45"/>
        <v>Agricultural Extension</v>
      </c>
      <c r="N638" s="1" t="s">
        <v>4210</v>
      </c>
      <c r="O638" s="1" t="s">
        <v>4241</v>
      </c>
      <c r="P638" s="1">
        <v>8955</v>
      </c>
      <c r="Q638" s="1">
        <v>311152</v>
      </c>
      <c r="R638" s="1">
        <f t="shared" si="46"/>
        <v>29646</v>
      </c>
      <c r="S638" s="4">
        <v>152765.86999670384</v>
      </c>
      <c r="T638" s="4">
        <v>4871.5960221182631</v>
      </c>
      <c r="U638" s="1">
        <f t="shared" si="47"/>
        <v>281506</v>
      </c>
      <c r="V638" s="4">
        <f t="shared" si="48"/>
        <v>153514.5339811779</v>
      </c>
      <c r="W638" s="1" t="str">
        <f t="shared" si="49"/>
        <v>Favourable</v>
      </c>
    </row>
    <row r="639" spans="1:23" x14ac:dyDescent="0.25">
      <c r="A639" s="1"/>
      <c r="B639" s="1"/>
      <c r="C639" s="1"/>
      <c r="D639" s="1"/>
      <c r="E639" s="1" t="s">
        <v>5470</v>
      </c>
      <c r="F639" s="2">
        <v>44957</v>
      </c>
      <c r="G639" s="3">
        <v>55352</v>
      </c>
      <c r="H639" s="1"/>
      <c r="I639" s="1"/>
      <c r="J639" s="1" t="s">
        <v>5471</v>
      </c>
      <c r="K639" s="2">
        <v>44813</v>
      </c>
      <c r="L639" s="1" t="s">
        <v>4216</v>
      </c>
      <c r="M639" s="1" t="str">
        <f t="shared" si="45"/>
        <v>Agricultural Extension</v>
      </c>
      <c r="N639" s="1" t="s">
        <v>4222</v>
      </c>
      <c r="O639" s="1" t="s">
        <v>4402</v>
      </c>
      <c r="P639" s="1">
        <v>7761</v>
      </c>
      <c r="Q639" s="1">
        <v>490293</v>
      </c>
      <c r="R639" s="1">
        <f t="shared" si="46"/>
        <v>36023</v>
      </c>
      <c r="S639" s="4">
        <v>183542.95365150299</v>
      </c>
      <c r="T639" s="4">
        <v>81864.132556149532</v>
      </c>
      <c r="U639" s="1">
        <f t="shared" si="47"/>
        <v>454270</v>
      </c>
      <c r="V639" s="4">
        <f t="shared" si="48"/>
        <v>224885.91379234748</v>
      </c>
      <c r="W639" s="1" t="str">
        <f t="shared" si="49"/>
        <v>Favourable</v>
      </c>
    </row>
    <row r="640" spans="1:23" x14ac:dyDescent="0.25">
      <c r="A640" s="1"/>
      <c r="B640" s="1"/>
      <c r="C640" s="1"/>
      <c r="D640" s="1"/>
      <c r="E640" s="1" t="s">
        <v>5472</v>
      </c>
      <c r="F640" s="2">
        <v>44219</v>
      </c>
      <c r="G640" s="3">
        <v>37321</v>
      </c>
      <c r="H640" s="1"/>
      <c r="I640" s="1"/>
      <c r="J640" s="1" t="s">
        <v>5473</v>
      </c>
      <c r="K640" s="2">
        <v>44050</v>
      </c>
      <c r="L640" s="1" t="s">
        <v>4204</v>
      </c>
      <c r="M640" s="1" t="str">
        <f t="shared" si="45"/>
        <v>Education</v>
      </c>
      <c r="N640" s="1" t="s">
        <v>4210</v>
      </c>
      <c r="O640" s="1" t="s">
        <v>4233</v>
      </c>
      <c r="P640" s="1">
        <v>7928</v>
      </c>
      <c r="Q640" s="1">
        <v>429576</v>
      </c>
      <c r="R640" s="1">
        <f t="shared" si="46"/>
        <v>10409</v>
      </c>
      <c r="S640" s="4">
        <v>351815.23577754287</v>
      </c>
      <c r="T640" s="4">
        <v>65499.841649822403</v>
      </c>
      <c r="U640" s="1">
        <f t="shared" si="47"/>
        <v>419167</v>
      </c>
      <c r="V640" s="4">
        <f t="shared" si="48"/>
        <v>12260.922572634707</v>
      </c>
      <c r="W640" s="1" t="str">
        <f t="shared" si="49"/>
        <v>Favourable</v>
      </c>
    </row>
    <row r="641" spans="1:23" x14ac:dyDescent="0.25">
      <c r="A641" s="1"/>
      <c r="B641" s="1"/>
      <c r="C641" s="1"/>
      <c r="D641" s="1"/>
      <c r="E641" s="1" t="s">
        <v>5474</v>
      </c>
      <c r="F641" s="2">
        <v>44654</v>
      </c>
      <c r="G641" s="3">
        <v>88467</v>
      </c>
      <c r="H641" s="1"/>
      <c r="I641" s="1"/>
      <c r="J641" s="1" t="s">
        <v>5475</v>
      </c>
      <c r="K641" s="2">
        <v>43946</v>
      </c>
      <c r="L641" s="1" t="s">
        <v>4218</v>
      </c>
      <c r="M641" s="1" t="str">
        <f t="shared" si="45"/>
        <v>Infrastructure</v>
      </c>
      <c r="N641" s="1" t="s">
        <v>4205</v>
      </c>
      <c r="O641" s="1" t="s">
        <v>4223</v>
      </c>
      <c r="P641" s="1">
        <v>7022</v>
      </c>
      <c r="Q641" s="1">
        <v>1054658</v>
      </c>
      <c r="R641" s="1">
        <f t="shared" si="46"/>
        <v>0</v>
      </c>
      <c r="S641" s="4">
        <v>614364.65356072143</v>
      </c>
      <c r="T641" s="4">
        <v>101487.28411087302</v>
      </c>
      <c r="U641" s="1">
        <f t="shared" si="47"/>
        <v>1054658</v>
      </c>
      <c r="V641" s="4">
        <f t="shared" si="48"/>
        <v>338806.06232840556</v>
      </c>
      <c r="W641" s="1" t="str">
        <f t="shared" si="49"/>
        <v>Favourable</v>
      </c>
    </row>
    <row r="642" spans="1:23" x14ac:dyDescent="0.25">
      <c r="A642" s="1"/>
      <c r="B642" s="1"/>
      <c r="C642" s="1"/>
      <c r="D642" s="1"/>
      <c r="E642" s="1" t="s">
        <v>5476</v>
      </c>
      <c r="F642" s="2">
        <v>44770</v>
      </c>
      <c r="G642" s="3">
        <v>55472</v>
      </c>
      <c r="H642" s="1"/>
      <c r="I642" s="1"/>
      <c r="J642" s="1" t="s">
        <v>5477</v>
      </c>
      <c r="K642" s="2">
        <v>45157</v>
      </c>
      <c r="L642" s="1" t="s">
        <v>4212</v>
      </c>
      <c r="M642" s="1" t="str">
        <f t="shared" si="45"/>
        <v>Agricultural Extension</v>
      </c>
      <c r="N642" s="1" t="s">
        <v>4210</v>
      </c>
      <c r="O642" s="1" t="s">
        <v>4338</v>
      </c>
      <c r="P642" s="1">
        <v>7770</v>
      </c>
      <c r="Q642" s="1">
        <v>1272233</v>
      </c>
      <c r="R642" s="1">
        <f t="shared" si="46"/>
        <v>53759</v>
      </c>
      <c r="S642" s="4">
        <v>112633.06136867024</v>
      </c>
      <c r="T642" s="4">
        <v>128938.32587440398</v>
      </c>
      <c r="U642" s="1">
        <f t="shared" si="47"/>
        <v>1218474</v>
      </c>
      <c r="V642" s="4">
        <f t="shared" si="48"/>
        <v>1030661.6127569258</v>
      </c>
      <c r="W642" s="1" t="str">
        <f t="shared" si="49"/>
        <v>Favourable</v>
      </c>
    </row>
    <row r="643" spans="1:23" x14ac:dyDescent="0.25">
      <c r="A643" s="1"/>
      <c r="B643" s="1"/>
      <c r="C643" s="1"/>
      <c r="D643" s="1"/>
      <c r="E643" s="1" t="s">
        <v>5478</v>
      </c>
      <c r="F643" s="2">
        <v>45289</v>
      </c>
      <c r="G643" s="3">
        <v>65047</v>
      </c>
      <c r="H643" s="1"/>
      <c r="I643" s="1"/>
      <c r="J643" s="1" t="s">
        <v>5479</v>
      </c>
      <c r="K643" s="2">
        <v>45030</v>
      </c>
      <c r="L643" s="1" t="s">
        <v>4204</v>
      </c>
      <c r="M643" s="1" t="str">
        <f t="shared" ref="M643:M706" si="50">INDEX($A:$B,MATCH($L643,$A:$A,0),2)</f>
        <v>Education</v>
      </c>
      <c r="N643" s="1" t="s">
        <v>4205</v>
      </c>
      <c r="O643" s="1" t="s">
        <v>4361</v>
      </c>
      <c r="P643" s="1">
        <v>9412</v>
      </c>
      <c r="Q643" s="1">
        <v>447857</v>
      </c>
      <c r="R643" s="1">
        <f t="shared" ref="R643:R706" si="51">_xlfn.XLOOKUP($J643,$E:$E,$G:$G,0,0,1)</f>
        <v>0</v>
      </c>
      <c r="S643" s="4">
        <v>73067.852622395978</v>
      </c>
      <c r="T643" s="4">
        <v>99407.138624925981</v>
      </c>
      <c r="U643" s="1">
        <f t="shared" ref="U643:U706" si="52">Q643-R643</f>
        <v>447857</v>
      </c>
      <c r="V643" s="4">
        <f t="shared" ref="V643:V706" si="53">Q643-(S643+T643)</f>
        <v>275382.00875267806</v>
      </c>
      <c r="W643" s="1" t="str">
        <f t="shared" ref="W643:W706" si="54">IF(V643&gt;=0,"Favourable","Adverse")</f>
        <v>Favourable</v>
      </c>
    </row>
    <row r="644" spans="1:23" x14ac:dyDescent="0.25">
      <c r="A644" s="1"/>
      <c r="B644" s="1"/>
      <c r="C644" s="1"/>
      <c r="D644" s="1"/>
      <c r="E644" s="1" t="s">
        <v>5480</v>
      </c>
      <c r="F644" s="2">
        <v>44633</v>
      </c>
      <c r="G644" s="3">
        <v>49290</v>
      </c>
      <c r="H644" s="1"/>
      <c r="I644" s="1"/>
      <c r="J644" s="1" t="s">
        <v>5481</v>
      </c>
      <c r="K644" s="2">
        <v>44811</v>
      </c>
      <c r="L644" s="1" t="s">
        <v>4212</v>
      </c>
      <c r="M644" s="1" t="str">
        <f t="shared" si="50"/>
        <v>Agricultural Extension</v>
      </c>
      <c r="N644" s="1" t="s">
        <v>4210</v>
      </c>
      <c r="O644" s="1" t="s">
        <v>4233</v>
      </c>
      <c r="P644" s="1">
        <v>8873</v>
      </c>
      <c r="Q644" s="1">
        <v>2164711</v>
      </c>
      <c r="R644" s="1">
        <f t="shared" si="51"/>
        <v>0</v>
      </c>
      <c r="S644" s="4">
        <v>2043039.503041313</v>
      </c>
      <c r="T644" s="4">
        <v>540971.02056959155</v>
      </c>
      <c r="U644" s="1">
        <f t="shared" si="52"/>
        <v>2164711</v>
      </c>
      <c r="V644" s="4">
        <f t="shared" si="53"/>
        <v>-419299.52361090481</v>
      </c>
      <c r="W644" s="1" t="str">
        <f t="shared" si="54"/>
        <v>Adverse</v>
      </c>
    </row>
    <row r="645" spans="1:23" x14ac:dyDescent="0.25">
      <c r="A645" s="1"/>
      <c r="B645" s="1"/>
      <c r="C645" s="1"/>
      <c r="D645" s="1"/>
      <c r="E645" s="1" t="s">
        <v>5081</v>
      </c>
      <c r="F645" s="2">
        <v>44196</v>
      </c>
      <c r="G645" s="3">
        <v>91439</v>
      </c>
      <c r="H645" s="1"/>
      <c r="I645" s="1"/>
      <c r="J645" s="1" t="s">
        <v>5482</v>
      </c>
      <c r="K645" s="2">
        <v>43945</v>
      </c>
      <c r="L645" s="1" t="s">
        <v>4204</v>
      </c>
      <c r="M645" s="1" t="str">
        <f t="shared" si="50"/>
        <v>Education</v>
      </c>
      <c r="N645" s="1" t="s">
        <v>4222</v>
      </c>
      <c r="O645" s="1" t="s">
        <v>4241</v>
      </c>
      <c r="P645" s="1">
        <v>8525</v>
      </c>
      <c r="Q645" s="1">
        <v>2328038</v>
      </c>
      <c r="R645" s="1">
        <f t="shared" si="51"/>
        <v>0</v>
      </c>
      <c r="S645" s="4">
        <v>1266922.5069622723</v>
      </c>
      <c r="T645" s="4">
        <v>531825.890491231</v>
      </c>
      <c r="U645" s="1">
        <f t="shared" si="52"/>
        <v>2328038</v>
      </c>
      <c r="V645" s="4">
        <f t="shared" si="53"/>
        <v>529289.60254649678</v>
      </c>
      <c r="W645" s="1" t="str">
        <f t="shared" si="54"/>
        <v>Favourable</v>
      </c>
    </row>
    <row r="646" spans="1:23" x14ac:dyDescent="0.25">
      <c r="A646" s="1"/>
      <c r="B646" s="1"/>
      <c r="C646" s="1"/>
      <c r="D646" s="1"/>
      <c r="E646" s="1" t="s">
        <v>5483</v>
      </c>
      <c r="F646" s="2">
        <v>44896</v>
      </c>
      <c r="G646" s="3">
        <v>60599</v>
      </c>
      <c r="H646" s="1"/>
      <c r="I646" s="1"/>
      <c r="J646" s="1" t="s">
        <v>5484</v>
      </c>
      <c r="K646" s="2">
        <v>45046</v>
      </c>
      <c r="L646" s="1" t="s">
        <v>4204</v>
      </c>
      <c r="M646" s="1" t="str">
        <f t="shared" si="50"/>
        <v>Education</v>
      </c>
      <c r="N646" s="1" t="s">
        <v>4205</v>
      </c>
      <c r="O646" s="1" t="s">
        <v>4374</v>
      </c>
      <c r="P646" s="1">
        <v>8133</v>
      </c>
      <c r="Q646" s="1">
        <v>2497486</v>
      </c>
      <c r="R646" s="1">
        <f t="shared" si="51"/>
        <v>57847</v>
      </c>
      <c r="S646" s="4">
        <v>1494913.8824694727</v>
      </c>
      <c r="T646" s="4">
        <v>550616.61552681332</v>
      </c>
      <c r="U646" s="1">
        <f t="shared" si="52"/>
        <v>2439639</v>
      </c>
      <c r="V646" s="4">
        <f t="shared" si="53"/>
        <v>451955.50200371398</v>
      </c>
      <c r="W646" s="1" t="str">
        <f t="shared" si="54"/>
        <v>Favourable</v>
      </c>
    </row>
    <row r="647" spans="1:23" x14ac:dyDescent="0.25">
      <c r="A647" s="1"/>
      <c r="B647" s="1"/>
      <c r="C647" s="1"/>
      <c r="D647" s="1"/>
      <c r="E647" s="1" t="s">
        <v>5485</v>
      </c>
      <c r="F647" s="2">
        <v>45277</v>
      </c>
      <c r="G647" s="3">
        <v>32718</v>
      </c>
      <c r="H647" s="1"/>
      <c r="I647" s="1"/>
      <c r="J647" s="1" t="s">
        <v>5486</v>
      </c>
      <c r="K647" s="2">
        <v>44744</v>
      </c>
      <c r="L647" s="1" t="s">
        <v>4200</v>
      </c>
      <c r="M647" s="1" t="str">
        <f t="shared" si="50"/>
        <v>Social Services</v>
      </c>
      <c r="N647" s="1" t="s">
        <v>4222</v>
      </c>
      <c r="O647" s="1" t="s">
        <v>4253</v>
      </c>
      <c r="P647" s="1">
        <v>6394</v>
      </c>
      <c r="Q647" s="1">
        <v>558929</v>
      </c>
      <c r="R647" s="1">
        <f t="shared" si="51"/>
        <v>26149</v>
      </c>
      <c r="S647" s="4">
        <v>397379.31578602304</v>
      </c>
      <c r="T647" s="4">
        <v>35877.479547347066</v>
      </c>
      <c r="U647" s="1">
        <f t="shared" si="52"/>
        <v>532780</v>
      </c>
      <c r="V647" s="4">
        <f t="shared" si="53"/>
        <v>125672.2046666299</v>
      </c>
      <c r="W647" s="1" t="str">
        <f t="shared" si="54"/>
        <v>Favourable</v>
      </c>
    </row>
    <row r="648" spans="1:23" x14ac:dyDescent="0.25">
      <c r="A648" s="1"/>
      <c r="B648" s="1"/>
      <c r="C648" s="1"/>
      <c r="D648" s="1"/>
      <c r="E648" s="1" t="s">
        <v>5487</v>
      </c>
      <c r="F648" s="2">
        <v>44260</v>
      </c>
      <c r="G648" s="3">
        <v>31547</v>
      </c>
      <c r="H648" s="1"/>
      <c r="I648" s="1"/>
      <c r="J648" s="1" t="s">
        <v>5228</v>
      </c>
      <c r="K648" s="2">
        <v>43994</v>
      </c>
      <c r="L648" s="1" t="s">
        <v>4216</v>
      </c>
      <c r="M648" s="1" t="str">
        <f t="shared" si="50"/>
        <v>Agricultural Extension</v>
      </c>
      <c r="N648" s="1" t="s">
        <v>4205</v>
      </c>
      <c r="O648" s="1" t="s">
        <v>4421</v>
      </c>
      <c r="P648" s="1">
        <v>7692</v>
      </c>
      <c r="Q648" s="1">
        <v>1202023</v>
      </c>
      <c r="R648" s="1">
        <f t="shared" si="51"/>
        <v>80781</v>
      </c>
      <c r="S648" s="4">
        <v>963707.86648865289</v>
      </c>
      <c r="T648" s="4">
        <v>121969.1165983122</v>
      </c>
      <c r="U648" s="1">
        <f t="shared" si="52"/>
        <v>1121242</v>
      </c>
      <c r="V648" s="4">
        <f t="shared" si="53"/>
        <v>116346.01691303495</v>
      </c>
      <c r="W648" s="1" t="str">
        <f t="shared" si="54"/>
        <v>Favourable</v>
      </c>
    </row>
    <row r="649" spans="1:23" x14ac:dyDescent="0.25">
      <c r="A649" s="1"/>
      <c r="B649" s="1"/>
      <c r="C649" s="1"/>
      <c r="D649" s="1"/>
      <c r="E649" s="1" t="s">
        <v>5488</v>
      </c>
      <c r="F649" s="2">
        <v>44706</v>
      </c>
      <c r="G649" s="3">
        <v>66850</v>
      </c>
      <c r="H649" s="1"/>
      <c r="I649" s="1"/>
      <c r="J649" s="1" t="s">
        <v>5489</v>
      </c>
      <c r="K649" s="2">
        <v>44727</v>
      </c>
      <c r="L649" s="1" t="s">
        <v>4218</v>
      </c>
      <c r="M649" s="1" t="str">
        <f t="shared" si="50"/>
        <v>Infrastructure</v>
      </c>
      <c r="N649" s="1" t="s">
        <v>4210</v>
      </c>
      <c r="O649" s="1" t="s">
        <v>4233</v>
      </c>
      <c r="P649" s="1">
        <v>7650</v>
      </c>
      <c r="Q649" s="1">
        <v>881131</v>
      </c>
      <c r="R649" s="1">
        <f t="shared" si="51"/>
        <v>31083</v>
      </c>
      <c r="S649" s="4">
        <v>680528.16679547622</v>
      </c>
      <c r="T649" s="4">
        <v>61753.058896375733</v>
      </c>
      <c r="U649" s="1">
        <f t="shared" si="52"/>
        <v>850048</v>
      </c>
      <c r="V649" s="4">
        <f t="shared" si="53"/>
        <v>138849.77430814807</v>
      </c>
      <c r="W649" s="1" t="str">
        <f t="shared" si="54"/>
        <v>Favourable</v>
      </c>
    </row>
    <row r="650" spans="1:23" x14ac:dyDescent="0.25">
      <c r="A650" s="1"/>
      <c r="B650" s="1"/>
      <c r="C650" s="1"/>
      <c r="D650" s="1"/>
      <c r="E650" s="1" t="s">
        <v>5490</v>
      </c>
      <c r="F650" s="2">
        <v>44907</v>
      </c>
      <c r="G650" s="3">
        <v>95945</v>
      </c>
      <c r="H650" s="1"/>
      <c r="I650" s="1"/>
      <c r="J650" s="1" t="s">
        <v>5491</v>
      </c>
      <c r="K650" s="2">
        <v>44878</v>
      </c>
      <c r="L650" s="1" t="s">
        <v>4212</v>
      </c>
      <c r="M650" s="1" t="str">
        <f t="shared" si="50"/>
        <v>Agricultural Extension</v>
      </c>
      <c r="N650" s="1" t="s">
        <v>4222</v>
      </c>
      <c r="O650" s="1" t="s">
        <v>4206</v>
      </c>
      <c r="P650" s="1">
        <v>7069</v>
      </c>
      <c r="Q650" s="1">
        <v>1078369</v>
      </c>
      <c r="R650" s="1">
        <f t="shared" si="51"/>
        <v>0</v>
      </c>
      <c r="S650" s="4">
        <v>748875.3463941575</v>
      </c>
      <c r="T650" s="4">
        <v>146816.15024420133</v>
      </c>
      <c r="U650" s="1">
        <f t="shared" si="52"/>
        <v>1078369</v>
      </c>
      <c r="V650" s="4">
        <f t="shared" si="53"/>
        <v>182677.5033616412</v>
      </c>
      <c r="W650" s="1" t="str">
        <f t="shared" si="54"/>
        <v>Favourable</v>
      </c>
    </row>
    <row r="651" spans="1:23" x14ac:dyDescent="0.25">
      <c r="A651" s="1"/>
      <c r="B651" s="1"/>
      <c r="C651" s="1"/>
      <c r="D651" s="1"/>
      <c r="E651" s="1" t="s">
        <v>5492</v>
      </c>
      <c r="F651" s="2">
        <v>44078</v>
      </c>
      <c r="G651" s="3">
        <v>84791</v>
      </c>
      <c r="H651" s="1"/>
      <c r="I651" s="1"/>
      <c r="J651" s="1" t="s">
        <v>5493</v>
      </c>
      <c r="K651" s="2">
        <v>44057</v>
      </c>
      <c r="L651" s="1" t="s">
        <v>4212</v>
      </c>
      <c r="M651" s="1" t="str">
        <f t="shared" si="50"/>
        <v>Agricultural Extension</v>
      </c>
      <c r="N651" s="1" t="s">
        <v>4222</v>
      </c>
      <c r="O651" s="1" t="s">
        <v>4223</v>
      </c>
      <c r="P651" s="1">
        <v>8621</v>
      </c>
      <c r="Q651" s="1">
        <v>1344523</v>
      </c>
      <c r="R651" s="1">
        <f t="shared" si="51"/>
        <v>38452</v>
      </c>
      <c r="S651" s="4">
        <v>1036006.6879966371</v>
      </c>
      <c r="T651" s="4">
        <v>116164.20320346988</v>
      </c>
      <c r="U651" s="1">
        <f t="shared" si="52"/>
        <v>1306071</v>
      </c>
      <c r="V651" s="4">
        <f t="shared" si="53"/>
        <v>192352.10879989294</v>
      </c>
      <c r="W651" s="1" t="str">
        <f t="shared" si="54"/>
        <v>Favourable</v>
      </c>
    </row>
    <row r="652" spans="1:23" x14ac:dyDescent="0.25">
      <c r="A652" s="1"/>
      <c r="B652" s="1"/>
      <c r="C652" s="1"/>
      <c r="D652" s="1"/>
      <c r="E652" s="1" t="s">
        <v>5494</v>
      </c>
      <c r="F652" s="2">
        <v>44620</v>
      </c>
      <c r="G652" s="3">
        <v>89052</v>
      </c>
      <c r="H652" s="1"/>
      <c r="I652" s="1"/>
      <c r="J652" s="1" t="s">
        <v>5495</v>
      </c>
      <c r="K652" s="2">
        <v>44326</v>
      </c>
      <c r="L652" s="1" t="s">
        <v>4216</v>
      </c>
      <c r="M652" s="1" t="str">
        <f t="shared" si="50"/>
        <v>Agricultural Extension</v>
      </c>
      <c r="N652" s="1" t="s">
        <v>4205</v>
      </c>
      <c r="O652" s="1" t="s">
        <v>4244</v>
      </c>
      <c r="P652" s="1">
        <v>8479</v>
      </c>
      <c r="Q652" s="1">
        <v>887020</v>
      </c>
      <c r="R652" s="1">
        <f t="shared" si="51"/>
        <v>0</v>
      </c>
      <c r="S652" s="4">
        <v>4596.7888387451721</v>
      </c>
      <c r="T652" s="4">
        <v>191803.92633157005</v>
      </c>
      <c r="U652" s="1">
        <f t="shared" si="52"/>
        <v>887020</v>
      </c>
      <c r="V652" s="4">
        <f t="shared" si="53"/>
        <v>690619.28482968477</v>
      </c>
      <c r="W652" s="1" t="str">
        <f t="shared" si="54"/>
        <v>Favourable</v>
      </c>
    </row>
    <row r="653" spans="1:23" x14ac:dyDescent="0.25">
      <c r="A653" s="1"/>
      <c r="B653" s="1"/>
      <c r="C653" s="1"/>
      <c r="D653" s="1"/>
      <c r="E653" s="1" t="s">
        <v>5496</v>
      </c>
      <c r="F653" s="2">
        <v>45348</v>
      </c>
      <c r="G653" s="3">
        <v>36398</v>
      </c>
      <c r="H653" s="1"/>
      <c r="I653" s="1"/>
      <c r="J653" s="1" t="s">
        <v>5497</v>
      </c>
      <c r="K653" s="2">
        <v>45325</v>
      </c>
      <c r="L653" s="1" t="s">
        <v>4204</v>
      </c>
      <c r="M653" s="1" t="str">
        <f t="shared" si="50"/>
        <v>Education</v>
      </c>
      <c r="N653" s="1" t="s">
        <v>4205</v>
      </c>
      <c r="O653" s="1" t="s">
        <v>4241</v>
      </c>
      <c r="P653" s="1">
        <v>6273</v>
      </c>
      <c r="Q653" s="1">
        <v>2344062</v>
      </c>
      <c r="R653" s="1">
        <f t="shared" si="51"/>
        <v>38055</v>
      </c>
      <c r="S653" s="4">
        <v>971082.1078337644</v>
      </c>
      <c r="T653" s="4">
        <v>318388.6825777964</v>
      </c>
      <c r="U653" s="1">
        <f t="shared" si="52"/>
        <v>2306007</v>
      </c>
      <c r="V653" s="4">
        <f t="shared" si="53"/>
        <v>1054591.2095884392</v>
      </c>
      <c r="W653" s="1" t="str">
        <f t="shared" si="54"/>
        <v>Favourable</v>
      </c>
    </row>
    <row r="654" spans="1:23" x14ac:dyDescent="0.25">
      <c r="A654" s="1"/>
      <c r="B654" s="1"/>
      <c r="C654" s="1"/>
      <c r="D654" s="1"/>
      <c r="E654" s="1" t="s">
        <v>5498</v>
      </c>
      <c r="F654" s="2">
        <v>44012</v>
      </c>
      <c r="G654" s="3">
        <v>97200</v>
      </c>
      <c r="H654" s="1"/>
      <c r="I654" s="1"/>
      <c r="J654" s="1" t="s">
        <v>5499</v>
      </c>
      <c r="K654" s="2">
        <v>44166</v>
      </c>
      <c r="L654" s="1" t="s">
        <v>4200</v>
      </c>
      <c r="M654" s="1" t="str">
        <f t="shared" si="50"/>
        <v>Social Services</v>
      </c>
      <c r="N654" s="1" t="s">
        <v>4222</v>
      </c>
      <c r="O654" s="1" t="s">
        <v>4496</v>
      </c>
      <c r="P654" s="1">
        <v>9153</v>
      </c>
      <c r="Q654" s="1">
        <v>1405758</v>
      </c>
      <c r="R654" s="1">
        <f t="shared" si="51"/>
        <v>27580</v>
      </c>
      <c r="S654" s="4">
        <v>609003.25869057176</v>
      </c>
      <c r="T654" s="4">
        <v>243702.47088869053</v>
      </c>
      <c r="U654" s="1">
        <f t="shared" si="52"/>
        <v>1378178</v>
      </c>
      <c r="V654" s="4">
        <f t="shared" si="53"/>
        <v>553052.27042073768</v>
      </c>
      <c r="W654" s="1" t="str">
        <f t="shared" si="54"/>
        <v>Favourable</v>
      </c>
    </row>
    <row r="655" spans="1:23" x14ac:dyDescent="0.25">
      <c r="A655" s="1"/>
      <c r="B655" s="1"/>
      <c r="C655" s="1"/>
      <c r="D655" s="1"/>
      <c r="E655" s="1" t="s">
        <v>5500</v>
      </c>
      <c r="F655" s="2">
        <v>44331</v>
      </c>
      <c r="G655" s="3">
        <v>94406</v>
      </c>
      <c r="H655" s="1"/>
      <c r="I655" s="1"/>
      <c r="J655" s="1" t="s">
        <v>5501</v>
      </c>
      <c r="K655" s="2">
        <v>43847</v>
      </c>
      <c r="L655" s="1" t="s">
        <v>4212</v>
      </c>
      <c r="M655" s="1" t="str">
        <f t="shared" si="50"/>
        <v>Agricultural Extension</v>
      </c>
      <c r="N655" s="1" t="s">
        <v>4205</v>
      </c>
      <c r="O655" s="1" t="s">
        <v>4253</v>
      </c>
      <c r="P655" s="1">
        <v>5915</v>
      </c>
      <c r="Q655" s="1">
        <v>2357836</v>
      </c>
      <c r="R655" s="1">
        <f t="shared" si="51"/>
        <v>0</v>
      </c>
      <c r="S655" s="4">
        <v>1177700.1386962263</v>
      </c>
      <c r="T655" s="4">
        <v>66051.456862227686</v>
      </c>
      <c r="U655" s="1">
        <f t="shared" si="52"/>
        <v>2357836</v>
      </c>
      <c r="V655" s="4">
        <f t="shared" si="53"/>
        <v>1114084.404441546</v>
      </c>
      <c r="W655" s="1" t="str">
        <f t="shared" si="54"/>
        <v>Favourable</v>
      </c>
    </row>
    <row r="656" spans="1:23" x14ac:dyDescent="0.25">
      <c r="A656" s="1"/>
      <c r="B656" s="1"/>
      <c r="C656" s="1"/>
      <c r="D656" s="1"/>
      <c r="E656" s="1" t="s">
        <v>5502</v>
      </c>
      <c r="F656" s="2">
        <v>44616</v>
      </c>
      <c r="G656" s="3">
        <v>20034</v>
      </c>
      <c r="H656" s="1"/>
      <c r="I656" s="1"/>
      <c r="J656" s="1" t="s">
        <v>5503</v>
      </c>
      <c r="K656" s="2">
        <v>45372</v>
      </c>
      <c r="L656" s="1" t="s">
        <v>4200</v>
      </c>
      <c r="M656" s="1" t="str">
        <f t="shared" si="50"/>
        <v>Social Services</v>
      </c>
      <c r="N656" s="1" t="s">
        <v>4205</v>
      </c>
      <c r="O656" s="1" t="s">
        <v>4267</v>
      </c>
      <c r="P656" s="1">
        <v>7841</v>
      </c>
      <c r="Q656" s="1">
        <v>1600646</v>
      </c>
      <c r="R656" s="1">
        <f t="shared" si="51"/>
        <v>0</v>
      </c>
      <c r="S656" s="4">
        <v>1163690.2961118747</v>
      </c>
      <c r="T656" s="4">
        <v>247156.06776847821</v>
      </c>
      <c r="U656" s="1">
        <f t="shared" si="52"/>
        <v>1600646</v>
      </c>
      <c r="V656" s="4">
        <f t="shared" si="53"/>
        <v>189799.63611964695</v>
      </c>
      <c r="W656" s="1" t="str">
        <f t="shared" si="54"/>
        <v>Favourable</v>
      </c>
    </row>
    <row r="657" spans="1:23" x14ac:dyDescent="0.25">
      <c r="A657" s="1"/>
      <c r="B657" s="1"/>
      <c r="C657" s="1"/>
      <c r="D657" s="1"/>
      <c r="E657" s="1" t="s">
        <v>5504</v>
      </c>
      <c r="F657" s="2">
        <v>44737</v>
      </c>
      <c r="G657" s="3">
        <v>52172</v>
      </c>
      <c r="H657" s="1"/>
      <c r="I657" s="1"/>
      <c r="J657" s="1" t="s">
        <v>5505</v>
      </c>
      <c r="K657" s="2">
        <v>44714</v>
      </c>
      <c r="L657" s="1" t="s">
        <v>4216</v>
      </c>
      <c r="M657" s="1" t="str">
        <f t="shared" si="50"/>
        <v>Agricultural Extension</v>
      </c>
      <c r="N657" s="1" t="s">
        <v>4210</v>
      </c>
      <c r="O657" s="1" t="s">
        <v>4325</v>
      </c>
      <c r="P657" s="1">
        <v>8339</v>
      </c>
      <c r="Q657" s="1">
        <v>641941</v>
      </c>
      <c r="R657" s="1">
        <f t="shared" si="51"/>
        <v>28460</v>
      </c>
      <c r="S657" s="4">
        <v>601304.46917990863</v>
      </c>
      <c r="T657" s="4">
        <v>84442.436076303537</v>
      </c>
      <c r="U657" s="1">
        <f t="shared" si="52"/>
        <v>613481</v>
      </c>
      <c r="V657" s="4">
        <f t="shared" si="53"/>
        <v>-43805.905256212223</v>
      </c>
      <c r="W657" s="1" t="str">
        <f t="shared" si="54"/>
        <v>Adverse</v>
      </c>
    </row>
    <row r="658" spans="1:23" x14ac:dyDescent="0.25">
      <c r="A658" s="1"/>
      <c r="B658" s="1"/>
      <c r="C658" s="1"/>
      <c r="D658" s="1"/>
      <c r="E658" s="1" t="s">
        <v>5506</v>
      </c>
      <c r="F658" s="2">
        <v>44402</v>
      </c>
      <c r="G658" s="3">
        <v>45741</v>
      </c>
      <c r="H658" s="1"/>
      <c r="I658" s="1"/>
      <c r="J658" s="1" t="s">
        <v>5507</v>
      </c>
      <c r="K658" s="2">
        <v>44015</v>
      </c>
      <c r="L658" s="1" t="s">
        <v>4212</v>
      </c>
      <c r="M658" s="1" t="str">
        <f t="shared" si="50"/>
        <v>Agricultural Extension</v>
      </c>
      <c r="N658" s="1" t="s">
        <v>4205</v>
      </c>
      <c r="O658" s="1" t="s">
        <v>4476</v>
      </c>
      <c r="P658" s="1">
        <v>6034</v>
      </c>
      <c r="Q658" s="1">
        <v>1808750</v>
      </c>
      <c r="R658" s="1">
        <f t="shared" si="51"/>
        <v>16120</v>
      </c>
      <c r="S658" s="4">
        <v>1614448.8818912178</v>
      </c>
      <c r="T658" s="4">
        <v>73479.311233874367</v>
      </c>
      <c r="U658" s="1">
        <f t="shared" si="52"/>
        <v>1792630</v>
      </c>
      <c r="V658" s="4">
        <f t="shared" si="53"/>
        <v>120821.80687490781</v>
      </c>
      <c r="W658" s="1" t="str">
        <f t="shared" si="54"/>
        <v>Favourable</v>
      </c>
    </row>
    <row r="659" spans="1:23" x14ac:dyDescent="0.25">
      <c r="A659" s="1"/>
      <c r="B659" s="1"/>
      <c r="C659" s="1"/>
      <c r="D659" s="1"/>
      <c r="E659" s="1" t="s">
        <v>5508</v>
      </c>
      <c r="F659" s="2">
        <v>44374</v>
      </c>
      <c r="G659" s="3">
        <v>29429</v>
      </c>
      <c r="H659" s="1"/>
      <c r="I659" s="1"/>
      <c r="J659" s="1" t="s">
        <v>5509</v>
      </c>
      <c r="K659" s="2">
        <v>44626</v>
      </c>
      <c r="L659" s="1" t="s">
        <v>4200</v>
      </c>
      <c r="M659" s="1" t="str">
        <f t="shared" si="50"/>
        <v>Social Services</v>
      </c>
      <c r="N659" s="1" t="s">
        <v>4222</v>
      </c>
      <c r="O659" s="1" t="s">
        <v>4374</v>
      </c>
      <c r="P659" s="1">
        <v>9488</v>
      </c>
      <c r="Q659" s="1">
        <v>632002</v>
      </c>
      <c r="R659" s="1">
        <f t="shared" si="51"/>
        <v>13775</v>
      </c>
      <c r="S659" s="4">
        <v>227962.5099826708</v>
      </c>
      <c r="T659" s="4">
        <v>77133.737616077342</v>
      </c>
      <c r="U659" s="1">
        <f t="shared" si="52"/>
        <v>618227</v>
      </c>
      <c r="V659" s="4">
        <f t="shared" si="53"/>
        <v>326905.75240125187</v>
      </c>
      <c r="W659" s="1" t="str">
        <f t="shared" si="54"/>
        <v>Favourable</v>
      </c>
    </row>
    <row r="660" spans="1:23" x14ac:dyDescent="0.25">
      <c r="A660" s="1"/>
      <c r="B660" s="1"/>
      <c r="C660" s="1"/>
      <c r="D660" s="1"/>
      <c r="E660" s="1" t="s">
        <v>5510</v>
      </c>
      <c r="F660" s="2">
        <v>44905</v>
      </c>
      <c r="G660" s="3">
        <v>58151</v>
      </c>
      <c r="H660" s="1"/>
      <c r="I660" s="1"/>
      <c r="J660" s="1" t="s">
        <v>5511</v>
      </c>
      <c r="K660" s="2">
        <v>44221</v>
      </c>
      <c r="L660" s="1" t="s">
        <v>4204</v>
      </c>
      <c r="M660" s="1" t="str">
        <f t="shared" si="50"/>
        <v>Education</v>
      </c>
      <c r="N660" s="1" t="s">
        <v>4222</v>
      </c>
      <c r="O660" s="1" t="s">
        <v>4270</v>
      </c>
      <c r="P660" s="1">
        <v>8322</v>
      </c>
      <c r="Q660" s="1">
        <v>845753</v>
      </c>
      <c r="R660" s="1">
        <f t="shared" si="51"/>
        <v>0</v>
      </c>
      <c r="S660" s="4">
        <v>153477.45078185925</v>
      </c>
      <c r="T660" s="4">
        <v>267809.12678207894</v>
      </c>
      <c r="U660" s="1">
        <f t="shared" si="52"/>
        <v>845753</v>
      </c>
      <c r="V660" s="4">
        <f t="shared" si="53"/>
        <v>424466.42243606178</v>
      </c>
      <c r="W660" s="1" t="str">
        <f t="shared" si="54"/>
        <v>Favourable</v>
      </c>
    </row>
    <row r="661" spans="1:23" x14ac:dyDescent="0.25">
      <c r="A661" s="1"/>
      <c r="B661" s="1"/>
      <c r="C661" s="1"/>
      <c r="D661" s="1"/>
      <c r="E661" s="1" t="s">
        <v>5512</v>
      </c>
      <c r="F661" s="2">
        <v>44736</v>
      </c>
      <c r="G661" s="3">
        <v>61104</v>
      </c>
      <c r="H661" s="1"/>
      <c r="I661" s="1"/>
      <c r="J661" s="1" t="s">
        <v>5513</v>
      </c>
      <c r="K661" s="2">
        <v>44836</v>
      </c>
      <c r="L661" s="1" t="s">
        <v>4212</v>
      </c>
      <c r="M661" s="1" t="str">
        <f t="shared" si="50"/>
        <v>Agricultural Extension</v>
      </c>
      <c r="N661" s="1" t="s">
        <v>4222</v>
      </c>
      <c r="O661" s="1" t="s">
        <v>4479</v>
      </c>
      <c r="P661" s="1">
        <v>7490</v>
      </c>
      <c r="Q661" s="1">
        <v>354533</v>
      </c>
      <c r="R661" s="1">
        <f t="shared" si="51"/>
        <v>26932</v>
      </c>
      <c r="S661" s="4">
        <v>331960.52156198764</v>
      </c>
      <c r="T661" s="4">
        <v>51268.620326049982</v>
      </c>
      <c r="U661" s="1">
        <f t="shared" si="52"/>
        <v>327601</v>
      </c>
      <c r="V661" s="4">
        <f t="shared" si="53"/>
        <v>-28696.141888037615</v>
      </c>
      <c r="W661" s="1" t="str">
        <f t="shared" si="54"/>
        <v>Adverse</v>
      </c>
    </row>
    <row r="662" spans="1:23" x14ac:dyDescent="0.25">
      <c r="A662" s="1"/>
      <c r="B662" s="1"/>
      <c r="C662" s="1"/>
      <c r="D662" s="1"/>
      <c r="E662" s="1" t="s">
        <v>5514</v>
      </c>
      <c r="F662" s="2">
        <v>44309</v>
      </c>
      <c r="G662" s="3">
        <v>86623</v>
      </c>
      <c r="H662" s="1"/>
      <c r="I662" s="1"/>
      <c r="J662" s="1" t="s">
        <v>5515</v>
      </c>
      <c r="K662" s="2">
        <v>44849</v>
      </c>
      <c r="L662" s="1" t="s">
        <v>4200</v>
      </c>
      <c r="M662" s="1" t="str">
        <f t="shared" si="50"/>
        <v>Social Services</v>
      </c>
      <c r="N662" s="1" t="s">
        <v>4205</v>
      </c>
      <c r="O662" s="1" t="s">
        <v>4276</v>
      </c>
      <c r="P662" s="1">
        <v>5687</v>
      </c>
      <c r="Q662" s="1">
        <v>322586</v>
      </c>
      <c r="R662" s="1">
        <f t="shared" si="51"/>
        <v>0</v>
      </c>
      <c r="S662" s="4">
        <v>267298.29580691684</v>
      </c>
      <c r="T662" s="4">
        <v>103852.32259195384</v>
      </c>
      <c r="U662" s="1">
        <f t="shared" si="52"/>
        <v>322586</v>
      </c>
      <c r="V662" s="4">
        <f t="shared" si="53"/>
        <v>-48564.618398870691</v>
      </c>
      <c r="W662" s="1" t="str">
        <f t="shared" si="54"/>
        <v>Adverse</v>
      </c>
    </row>
    <row r="663" spans="1:23" x14ac:dyDescent="0.25">
      <c r="A663" s="1"/>
      <c r="B663" s="1"/>
      <c r="C663" s="1"/>
      <c r="D663" s="1"/>
      <c r="E663" s="1" t="s">
        <v>5516</v>
      </c>
      <c r="F663" s="2">
        <v>45209</v>
      </c>
      <c r="G663" s="3">
        <v>42309</v>
      </c>
      <c r="H663" s="1"/>
      <c r="I663" s="1"/>
      <c r="J663" s="1" t="s">
        <v>5517</v>
      </c>
      <c r="K663" s="2">
        <v>44646</v>
      </c>
      <c r="L663" s="1" t="s">
        <v>4218</v>
      </c>
      <c r="M663" s="1" t="str">
        <f t="shared" si="50"/>
        <v>Infrastructure</v>
      </c>
      <c r="N663" s="1" t="s">
        <v>4222</v>
      </c>
      <c r="O663" s="1" t="s">
        <v>4361</v>
      </c>
      <c r="P663" s="1">
        <v>6718</v>
      </c>
      <c r="Q663" s="1">
        <v>894985</v>
      </c>
      <c r="R663" s="1">
        <f t="shared" si="51"/>
        <v>16520</v>
      </c>
      <c r="S663" s="4">
        <v>205549.02296143284</v>
      </c>
      <c r="T663" s="4">
        <v>119231.02763636802</v>
      </c>
      <c r="U663" s="1">
        <f t="shared" si="52"/>
        <v>878465</v>
      </c>
      <c r="V663" s="4">
        <f t="shared" si="53"/>
        <v>570204.94940219913</v>
      </c>
      <c r="W663" s="1" t="str">
        <f t="shared" si="54"/>
        <v>Favourable</v>
      </c>
    </row>
    <row r="664" spans="1:23" x14ac:dyDescent="0.25">
      <c r="A664" s="1"/>
      <c r="B664" s="1"/>
      <c r="C664" s="1"/>
      <c r="D664" s="1"/>
      <c r="E664" s="1" t="s">
        <v>5518</v>
      </c>
      <c r="F664" s="2">
        <v>44036</v>
      </c>
      <c r="G664" s="3">
        <v>23451</v>
      </c>
      <c r="H664" s="1"/>
      <c r="I664" s="1"/>
      <c r="J664" s="1" t="s">
        <v>4749</v>
      </c>
      <c r="K664" s="2">
        <v>44928</v>
      </c>
      <c r="L664" s="1" t="s">
        <v>4204</v>
      </c>
      <c r="M664" s="1" t="str">
        <f t="shared" si="50"/>
        <v>Education</v>
      </c>
      <c r="N664" s="1" t="s">
        <v>4205</v>
      </c>
      <c r="O664" s="1" t="s">
        <v>4237</v>
      </c>
      <c r="P664" s="1">
        <v>7411</v>
      </c>
      <c r="Q664" s="1">
        <v>371002</v>
      </c>
      <c r="R664" s="1">
        <f t="shared" si="51"/>
        <v>28903</v>
      </c>
      <c r="S664" s="4">
        <v>356318.35527705704</v>
      </c>
      <c r="T664" s="4">
        <v>38235.782321290528</v>
      </c>
      <c r="U664" s="1">
        <f t="shared" si="52"/>
        <v>342099</v>
      </c>
      <c r="V664" s="4">
        <f t="shared" si="53"/>
        <v>-23552.137598347559</v>
      </c>
      <c r="W664" s="1" t="str">
        <f t="shared" si="54"/>
        <v>Adverse</v>
      </c>
    </row>
    <row r="665" spans="1:23" x14ac:dyDescent="0.25">
      <c r="A665" s="1"/>
      <c r="B665" s="1"/>
      <c r="C665" s="1"/>
      <c r="D665" s="1"/>
      <c r="E665" s="1" t="s">
        <v>5519</v>
      </c>
      <c r="F665" s="2">
        <v>44565</v>
      </c>
      <c r="G665" s="3">
        <v>50942</v>
      </c>
      <c r="H665" s="1"/>
      <c r="I665" s="1"/>
      <c r="J665" s="1" t="s">
        <v>5520</v>
      </c>
      <c r="K665" s="2">
        <v>43854</v>
      </c>
      <c r="L665" s="1" t="s">
        <v>4200</v>
      </c>
      <c r="M665" s="1" t="str">
        <f t="shared" si="50"/>
        <v>Social Services</v>
      </c>
      <c r="N665" s="1" t="s">
        <v>4205</v>
      </c>
      <c r="O665" s="1" t="s">
        <v>4223</v>
      </c>
      <c r="P665" s="1">
        <v>9273</v>
      </c>
      <c r="Q665" s="1">
        <v>2031876</v>
      </c>
      <c r="R665" s="1">
        <f t="shared" si="51"/>
        <v>0</v>
      </c>
      <c r="S665" s="4">
        <v>801055.52900024992</v>
      </c>
      <c r="T665" s="4">
        <v>472340.4493636557</v>
      </c>
      <c r="U665" s="1">
        <f t="shared" si="52"/>
        <v>2031876</v>
      </c>
      <c r="V665" s="4">
        <f t="shared" si="53"/>
        <v>758480.02163609443</v>
      </c>
      <c r="W665" s="1" t="str">
        <f t="shared" si="54"/>
        <v>Favourable</v>
      </c>
    </row>
    <row r="666" spans="1:23" x14ac:dyDescent="0.25">
      <c r="A666" s="1"/>
      <c r="B666" s="1"/>
      <c r="C666" s="1"/>
      <c r="D666" s="1"/>
      <c r="E666" s="1" t="s">
        <v>5521</v>
      </c>
      <c r="F666" s="2">
        <v>44398</v>
      </c>
      <c r="G666" s="3">
        <v>45985</v>
      </c>
      <c r="H666" s="1"/>
      <c r="I666" s="1"/>
      <c r="J666" s="1" t="s">
        <v>5522</v>
      </c>
      <c r="K666" s="2">
        <v>44700</v>
      </c>
      <c r="L666" s="1" t="s">
        <v>4218</v>
      </c>
      <c r="M666" s="1" t="str">
        <f t="shared" si="50"/>
        <v>Infrastructure</v>
      </c>
      <c r="N666" s="1" t="s">
        <v>4205</v>
      </c>
      <c r="O666" s="1" t="s">
        <v>4330</v>
      </c>
      <c r="P666" s="1">
        <v>7605</v>
      </c>
      <c r="Q666" s="1">
        <v>789897</v>
      </c>
      <c r="R666" s="1">
        <f t="shared" si="51"/>
        <v>24633</v>
      </c>
      <c r="S666" s="4">
        <v>555679.25686132431</v>
      </c>
      <c r="T666" s="4">
        <v>25788.440007251233</v>
      </c>
      <c r="U666" s="1">
        <f t="shared" si="52"/>
        <v>765264</v>
      </c>
      <c r="V666" s="4">
        <f t="shared" si="53"/>
        <v>208429.30313142447</v>
      </c>
      <c r="W666" s="1" t="str">
        <f t="shared" si="54"/>
        <v>Favourable</v>
      </c>
    </row>
    <row r="667" spans="1:23" x14ac:dyDescent="0.25">
      <c r="A667" s="1"/>
      <c r="B667" s="1"/>
      <c r="C667" s="1"/>
      <c r="D667" s="1"/>
      <c r="E667" s="1" t="s">
        <v>5110</v>
      </c>
      <c r="F667" s="2">
        <v>44719</v>
      </c>
      <c r="G667" s="3">
        <v>89517</v>
      </c>
      <c r="H667" s="1"/>
      <c r="I667" s="1"/>
      <c r="J667" s="1" t="s">
        <v>5523</v>
      </c>
      <c r="K667" s="2">
        <v>45081</v>
      </c>
      <c r="L667" s="1" t="s">
        <v>4204</v>
      </c>
      <c r="M667" s="1" t="str">
        <f t="shared" si="50"/>
        <v>Education</v>
      </c>
      <c r="N667" s="1" t="s">
        <v>4205</v>
      </c>
      <c r="O667" s="1" t="s">
        <v>4276</v>
      </c>
      <c r="P667" s="1">
        <v>8810</v>
      </c>
      <c r="Q667" s="1">
        <v>1167232</v>
      </c>
      <c r="R667" s="1">
        <f t="shared" si="51"/>
        <v>0</v>
      </c>
      <c r="S667" s="4">
        <v>203523.17727898105</v>
      </c>
      <c r="T667" s="4">
        <v>345610.10806865612</v>
      </c>
      <c r="U667" s="1">
        <f t="shared" si="52"/>
        <v>1167232</v>
      </c>
      <c r="V667" s="4">
        <f t="shared" si="53"/>
        <v>618098.71465236286</v>
      </c>
      <c r="W667" s="1" t="str">
        <f t="shared" si="54"/>
        <v>Favourable</v>
      </c>
    </row>
    <row r="668" spans="1:23" x14ac:dyDescent="0.25">
      <c r="A668" s="1"/>
      <c r="B668" s="1"/>
      <c r="C668" s="1"/>
      <c r="D668" s="1"/>
      <c r="E668" s="1" t="s">
        <v>5524</v>
      </c>
      <c r="F668" s="2">
        <v>44955</v>
      </c>
      <c r="G668" s="3">
        <v>43580</v>
      </c>
      <c r="H668" s="1"/>
      <c r="I668" s="1"/>
      <c r="J668" s="1" t="s">
        <v>5525</v>
      </c>
      <c r="K668" s="2">
        <v>43996</v>
      </c>
      <c r="L668" s="1" t="s">
        <v>4204</v>
      </c>
      <c r="M668" s="1" t="str">
        <f t="shared" si="50"/>
        <v>Education</v>
      </c>
      <c r="N668" s="1" t="s">
        <v>4205</v>
      </c>
      <c r="O668" s="1" t="s">
        <v>4273</v>
      </c>
      <c r="P668" s="1">
        <v>7730</v>
      </c>
      <c r="Q668" s="1">
        <v>440539</v>
      </c>
      <c r="R668" s="1">
        <f t="shared" si="51"/>
        <v>47301</v>
      </c>
      <c r="S668" s="4">
        <v>175477.0503485736</v>
      </c>
      <c r="T668" s="4">
        <v>24884.339088567503</v>
      </c>
      <c r="U668" s="1">
        <f t="shared" si="52"/>
        <v>393238</v>
      </c>
      <c r="V668" s="4">
        <f t="shared" si="53"/>
        <v>240177.6105628589</v>
      </c>
      <c r="W668" s="1" t="str">
        <f t="shared" si="54"/>
        <v>Favourable</v>
      </c>
    </row>
    <row r="669" spans="1:23" x14ac:dyDescent="0.25">
      <c r="A669" s="1"/>
      <c r="B669" s="1"/>
      <c r="C669" s="1"/>
      <c r="D669" s="1"/>
      <c r="E669" s="1" t="s">
        <v>5526</v>
      </c>
      <c r="F669" s="2">
        <v>44331</v>
      </c>
      <c r="G669" s="3">
        <v>23572</v>
      </c>
      <c r="H669" s="1"/>
      <c r="I669" s="1"/>
      <c r="J669" s="1" t="s">
        <v>5527</v>
      </c>
      <c r="K669" s="2">
        <v>43871</v>
      </c>
      <c r="L669" s="1" t="s">
        <v>4218</v>
      </c>
      <c r="M669" s="1" t="str">
        <f t="shared" si="50"/>
        <v>Infrastructure</v>
      </c>
      <c r="N669" s="1" t="s">
        <v>4205</v>
      </c>
      <c r="O669" s="1" t="s">
        <v>4226</v>
      </c>
      <c r="P669" s="1">
        <v>5657</v>
      </c>
      <c r="Q669" s="1">
        <v>2357520</v>
      </c>
      <c r="R669" s="1">
        <f t="shared" si="51"/>
        <v>0</v>
      </c>
      <c r="S669" s="4">
        <v>1446308.3231531642</v>
      </c>
      <c r="T669" s="4">
        <v>111782.0602917346</v>
      </c>
      <c r="U669" s="1">
        <f t="shared" si="52"/>
        <v>2357520</v>
      </c>
      <c r="V669" s="4">
        <f t="shared" si="53"/>
        <v>799429.61655510124</v>
      </c>
      <c r="W669" s="1" t="str">
        <f t="shared" si="54"/>
        <v>Favourable</v>
      </c>
    </row>
    <row r="670" spans="1:23" x14ac:dyDescent="0.25">
      <c r="A670" s="1"/>
      <c r="B670" s="1"/>
      <c r="C670" s="1"/>
      <c r="D670" s="1"/>
      <c r="E670" s="1" t="s">
        <v>5528</v>
      </c>
      <c r="F670" s="2">
        <v>45391</v>
      </c>
      <c r="G670" s="3">
        <v>41776</v>
      </c>
      <c r="H670" s="1"/>
      <c r="I670" s="1"/>
      <c r="J670" s="1" t="s">
        <v>5529</v>
      </c>
      <c r="K670" s="2">
        <v>44808</v>
      </c>
      <c r="L670" s="1" t="s">
        <v>4212</v>
      </c>
      <c r="M670" s="1" t="str">
        <f t="shared" si="50"/>
        <v>Agricultural Extension</v>
      </c>
      <c r="N670" s="1" t="s">
        <v>4210</v>
      </c>
      <c r="O670" s="1" t="s">
        <v>4253</v>
      </c>
      <c r="P670" s="1">
        <v>7638</v>
      </c>
      <c r="Q670" s="1">
        <v>2359628</v>
      </c>
      <c r="R670" s="1">
        <f t="shared" si="51"/>
        <v>19105</v>
      </c>
      <c r="S670" s="4">
        <v>1189848.3304329936</v>
      </c>
      <c r="T670" s="4">
        <v>478315.32011302427</v>
      </c>
      <c r="U670" s="1">
        <f t="shared" si="52"/>
        <v>2340523</v>
      </c>
      <c r="V670" s="4">
        <f t="shared" si="53"/>
        <v>691464.3494539822</v>
      </c>
      <c r="W670" s="1" t="str">
        <f t="shared" si="54"/>
        <v>Favourable</v>
      </c>
    </row>
    <row r="671" spans="1:23" x14ac:dyDescent="0.25">
      <c r="A671" s="1"/>
      <c r="B671" s="1"/>
      <c r="C671" s="1"/>
      <c r="D671" s="1"/>
      <c r="E671" s="1" t="s">
        <v>5530</v>
      </c>
      <c r="F671" s="2">
        <v>44857</v>
      </c>
      <c r="G671" s="3">
        <v>33168</v>
      </c>
      <c r="H671" s="1"/>
      <c r="I671" s="1"/>
      <c r="J671" s="1" t="s">
        <v>5531</v>
      </c>
      <c r="K671" s="2">
        <v>45099</v>
      </c>
      <c r="L671" s="1" t="s">
        <v>4204</v>
      </c>
      <c r="M671" s="1" t="str">
        <f t="shared" si="50"/>
        <v>Education</v>
      </c>
      <c r="N671" s="1" t="s">
        <v>4205</v>
      </c>
      <c r="O671" s="1" t="s">
        <v>4211</v>
      </c>
      <c r="P671" s="1">
        <v>7295</v>
      </c>
      <c r="Q671" s="1">
        <v>1766172</v>
      </c>
      <c r="R671" s="1">
        <f t="shared" si="51"/>
        <v>0</v>
      </c>
      <c r="S671" s="4">
        <v>721238.52865732403</v>
      </c>
      <c r="T671" s="4">
        <v>30187.48645182476</v>
      </c>
      <c r="U671" s="1">
        <f t="shared" si="52"/>
        <v>1766172</v>
      </c>
      <c r="V671" s="4">
        <f t="shared" si="53"/>
        <v>1014745.9848908512</v>
      </c>
      <c r="W671" s="1" t="str">
        <f t="shared" si="54"/>
        <v>Favourable</v>
      </c>
    </row>
    <row r="672" spans="1:23" x14ac:dyDescent="0.25">
      <c r="A672" s="1"/>
      <c r="B672" s="1"/>
      <c r="C672" s="1"/>
      <c r="D672" s="1"/>
      <c r="E672" s="1" t="s">
        <v>5532</v>
      </c>
      <c r="F672" s="2">
        <v>44376</v>
      </c>
      <c r="G672" s="3">
        <v>80635</v>
      </c>
      <c r="H672" s="1"/>
      <c r="I672" s="1"/>
      <c r="J672" s="1" t="s">
        <v>5533</v>
      </c>
      <c r="K672" s="2">
        <v>44045</v>
      </c>
      <c r="L672" s="1" t="s">
        <v>4212</v>
      </c>
      <c r="M672" s="1" t="str">
        <f t="shared" si="50"/>
        <v>Agricultural Extension</v>
      </c>
      <c r="N672" s="1" t="s">
        <v>4205</v>
      </c>
      <c r="O672" s="1" t="s">
        <v>4438</v>
      </c>
      <c r="P672" s="1">
        <v>6674</v>
      </c>
      <c r="Q672" s="1">
        <v>301385</v>
      </c>
      <c r="R672" s="1">
        <f t="shared" si="51"/>
        <v>39315</v>
      </c>
      <c r="S672" s="4">
        <v>19501.822932846531</v>
      </c>
      <c r="T672" s="4">
        <v>10567.6768791581</v>
      </c>
      <c r="U672" s="1">
        <f t="shared" si="52"/>
        <v>262070</v>
      </c>
      <c r="V672" s="4">
        <f t="shared" si="53"/>
        <v>271315.50018799538</v>
      </c>
      <c r="W672" s="1" t="str">
        <f t="shared" si="54"/>
        <v>Favourable</v>
      </c>
    </row>
    <row r="673" spans="1:23" x14ac:dyDescent="0.25">
      <c r="A673" s="1"/>
      <c r="B673" s="1"/>
      <c r="C673" s="1"/>
      <c r="D673" s="1"/>
      <c r="E673" s="1" t="s">
        <v>5534</v>
      </c>
      <c r="F673" s="2">
        <v>44723</v>
      </c>
      <c r="G673" s="3">
        <v>63904</v>
      </c>
      <c r="H673" s="1"/>
      <c r="I673" s="1"/>
      <c r="J673" s="1" t="s">
        <v>5535</v>
      </c>
      <c r="K673" s="2">
        <v>44394</v>
      </c>
      <c r="L673" s="1" t="s">
        <v>4218</v>
      </c>
      <c r="M673" s="1" t="str">
        <f t="shared" si="50"/>
        <v>Infrastructure</v>
      </c>
      <c r="N673" s="1" t="s">
        <v>4205</v>
      </c>
      <c r="O673" s="1" t="s">
        <v>4273</v>
      </c>
      <c r="P673" s="1">
        <v>5757</v>
      </c>
      <c r="Q673" s="1">
        <v>1653488</v>
      </c>
      <c r="R673" s="1">
        <f t="shared" si="51"/>
        <v>18054</v>
      </c>
      <c r="S673" s="4">
        <v>1072261.930600052</v>
      </c>
      <c r="T673" s="4">
        <v>548566.39020466828</v>
      </c>
      <c r="U673" s="1">
        <f t="shared" si="52"/>
        <v>1635434</v>
      </c>
      <c r="V673" s="4">
        <f t="shared" si="53"/>
        <v>32659.679195279721</v>
      </c>
      <c r="W673" s="1" t="str">
        <f t="shared" si="54"/>
        <v>Favourable</v>
      </c>
    </row>
    <row r="674" spans="1:23" x14ac:dyDescent="0.25">
      <c r="A674" s="1"/>
      <c r="B674" s="1"/>
      <c r="C674" s="1"/>
      <c r="D674" s="1"/>
      <c r="E674" s="1" t="s">
        <v>5536</v>
      </c>
      <c r="F674" s="2">
        <v>45145</v>
      </c>
      <c r="G674" s="3">
        <v>92773</v>
      </c>
      <c r="H674" s="1"/>
      <c r="I674" s="1"/>
      <c r="J674" s="1" t="s">
        <v>5537</v>
      </c>
      <c r="K674" s="2">
        <v>45060</v>
      </c>
      <c r="L674" s="1" t="s">
        <v>4204</v>
      </c>
      <c r="M674" s="1" t="str">
        <f t="shared" si="50"/>
        <v>Education</v>
      </c>
      <c r="N674" s="1" t="s">
        <v>4205</v>
      </c>
      <c r="O674" s="1" t="s">
        <v>4259</v>
      </c>
      <c r="P674" s="1">
        <v>5691</v>
      </c>
      <c r="Q674" s="1">
        <v>812191</v>
      </c>
      <c r="R674" s="1">
        <f t="shared" si="51"/>
        <v>22641</v>
      </c>
      <c r="S674" s="4">
        <v>609048.58711064549</v>
      </c>
      <c r="T674" s="4">
        <v>162519.81012480301</v>
      </c>
      <c r="U674" s="1">
        <f t="shared" si="52"/>
        <v>789550</v>
      </c>
      <c r="V674" s="4">
        <f t="shared" si="53"/>
        <v>40622.602764551528</v>
      </c>
      <c r="W674" s="1" t="str">
        <f t="shared" si="54"/>
        <v>Favourable</v>
      </c>
    </row>
    <row r="675" spans="1:23" x14ac:dyDescent="0.25">
      <c r="A675" s="1"/>
      <c r="B675" s="1"/>
      <c r="C675" s="1"/>
      <c r="D675" s="1"/>
      <c r="E675" s="1" t="s">
        <v>5538</v>
      </c>
      <c r="F675" s="2">
        <v>44268</v>
      </c>
      <c r="G675" s="3">
        <v>10223</v>
      </c>
      <c r="H675" s="1"/>
      <c r="I675" s="1"/>
      <c r="J675" s="1" t="s">
        <v>5539</v>
      </c>
      <c r="K675" s="2">
        <v>44410</v>
      </c>
      <c r="L675" s="1" t="s">
        <v>4216</v>
      </c>
      <c r="M675" s="1" t="str">
        <f t="shared" si="50"/>
        <v>Agricultural Extension</v>
      </c>
      <c r="N675" s="1" t="s">
        <v>4222</v>
      </c>
      <c r="O675" s="1" t="s">
        <v>4304</v>
      </c>
      <c r="P675" s="1">
        <v>6307</v>
      </c>
      <c r="Q675" s="1">
        <v>956201</v>
      </c>
      <c r="R675" s="1">
        <f t="shared" si="51"/>
        <v>33069</v>
      </c>
      <c r="S675" s="4">
        <v>684160.78169398231</v>
      </c>
      <c r="T675" s="4">
        <v>155130.94249845206</v>
      </c>
      <c r="U675" s="1">
        <f t="shared" si="52"/>
        <v>923132</v>
      </c>
      <c r="V675" s="4">
        <f t="shared" si="53"/>
        <v>116909.27580756566</v>
      </c>
      <c r="W675" s="1" t="str">
        <f t="shared" si="54"/>
        <v>Favourable</v>
      </c>
    </row>
    <row r="676" spans="1:23" x14ac:dyDescent="0.25">
      <c r="A676" s="1"/>
      <c r="B676" s="1"/>
      <c r="C676" s="1"/>
      <c r="D676" s="1"/>
      <c r="E676" s="1" t="s">
        <v>5540</v>
      </c>
      <c r="F676" s="2">
        <v>44325</v>
      </c>
      <c r="G676" s="3">
        <v>90713</v>
      </c>
      <c r="H676" s="1"/>
      <c r="I676" s="1"/>
      <c r="J676" s="1" t="s">
        <v>5541</v>
      </c>
      <c r="K676" s="2">
        <v>43965</v>
      </c>
      <c r="L676" s="1" t="s">
        <v>4212</v>
      </c>
      <c r="M676" s="1" t="str">
        <f t="shared" si="50"/>
        <v>Agricultural Extension</v>
      </c>
      <c r="N676" s="1" t="s">
        <v>4222</v>
      </c>
      <c r="O676" s="1" t="s">
        <v>4253</v>
      </c>
      <c r="P676" s="1">
        <v>5540</v>
      </c>
      <c r="Q676" s="1">
        <v>1826332</v>
      </c>
      <c r="R676" s="1">
        <f t="shared" si="51"/>
        <v>0</v>
      </c>
      <c r="S676" s="4">
        <v>1112296.6814969562</v>
      </c>
      <c r="T676" s="4">
        <v>336311.67848570104</v>
      </c>
      <c r="U676" s="1">
        <f t="shared" si="52"/>
        <v>1826332</v>
      </c>
      <c r="V676" s="4">
        <f t="shared" si="53"/>
        <v>377723.64001734275</v>
      </c>
      <c r="W676" s="1" t="str">
        <f t="shared" si="54"/>
        <v>Favourable</v>
      </c>
    </row>
    <row r="677" spans="1:23" x14ac:dyDescent="0.25">
      <c r="A677" s="1"/>
      <c r="B677" s="1"/>
      <c r="C677" s="1"/>
      <c r="D677" s="1"/>
      <c r="E677" s="1" t="s">
        <v>5513</v>
      </c>
      <c r="F677" s="2">
        <v>45115</v>
      </c>
      <c r="G677" s="3">
        <v>26932</v>
      </c>
      <c r="H677" s="1"/>
      <c r="I677" s="1"/>
      <c r="J677" s="1" t="s">
        <v>5542</v>
      </c>
      <c r="K677" s="2">
        <v>43991</v>
      </c>
      <c r="L677" s="1" t="s">
        <v>4218</v>
      </c>
      <c r="M677" s="1" t="str">
        <f t="shared" si="50"/>
        <v>Infrastructure</v>
      </c>
      <c r="N677" s="1" t="s">
        <v>4205</v>
      </c>
      <c r="O677" s="1" t="s">
        <v>4458</v>
      </c>
      <c r="P677" s="1">
        <v>8942</v>
      </c>
      <c r="Q677" s="1">
        <v>1688999</v>
      </c>
      <c r="R677" s="1">
        <f t="shared" si="51"/>
        <v>58982</v>
      </c>
      <c r="S677" s="4">
        <v>185419.13826753257</v>
      </c>
      <c r="T677" s="4">
        <v>455580.42590737477</v>
      </c>
      <c r="U677" s="1">
        <f t="shared" si="52"/>
        <v>1630017</v>
      </c>
      <c r="V677" s="4">
        <f t="shared" si="53"/>
        <v>1047999.4358250927</v>
      </c>
      <c r="W677" s="1" t="str">
        <f t="shared" si="54"/>
        <v>Favourable</v>
      </c>
    </row>
    <row r="678" spans="1:23" x14ac:dyDescent="0.25">
      <c r="A678" s="1"/>
      <c r="B678" s="1"/>
      <c r="C678" s="1"/>
      <c r="D678" s="1"/>
      <c r="E678" s="1" t="s">
        <v>5543</v>
      </c>
      <c r="F678" s="2">
        <v>44416</v>
      </c>
      <c r="G678" s="3">
        <v>73329</v>
      </c>
      <c r="H678" s="1"/>
      <c r="I678" s="1"/>
      <c r="J678" s="1" t="s">
        <v>5544</v>
      </c>
      <c r="K678" s="2">
        <v>44804</v>
      </c>
      <c r="L678" s="1" t="s">
        <v>4218</v>
      </c>
      <c r="M678" s="1" t="str">
        <f t="shared" si="50"/>
        <v>Infrastructure</v>
      </c>
      <c r="N678" s="1" t="s">
        <v>4222</v>
      </c>
      <c r="O678" s="1" t="s">
        <v>4314</v>
      </c>
      <c r="P678" s="1">
        <v>8675</v>
      </c>
      <c r="Q678" s="1">
        <v>2437156</v>
      </c>
      <c r="R678" s="1">
        <f t="shared" si="51"/>
        <v>40026</v>
      </c>
      <c r="S678" s="4">
        <v>2426566.785516236</v>
      </c>
      <c r="T678" s="4">
        <v>364052.15431746346</v>
      </c>
      <c r="U678" s="1">
        <f t="shared" si="52"/>
        <v>2397130</v>
      </c>
      <c r="V678" s="4">
        <f t="shared" si="53"/>
        <v>-353462.93983369926</v>
      </c>
      <c r="W678" s="1" t="str">
        <f t="shared" si="54"/>
        <v>Adverse</v>
      </c>
    </row>
    <row r="679" spans="1:23" x14ac:dyDescent="0.25">
      <c r="A679" s="1"/>
      <c r="B679" s="1"/>
      <c r="C679" s="1"/>
      <c r="D679" s="1"/>
      <c r="E679" s="1" t="s">
        <v>5545</v>
      </c>
      <c r="F679" s="2">
        <v>44665</v>
      </c>
      <c r="G679" s="3">
        <v>96992</v>
      </c>
      <c r="H679" s="1"/>
      <c r="I679" s="1"/>
      <c r="J679" s="1" t="s">
        <v>5002</v>
      </c>
      <c r="K679" s="2">
        <v>43961</v>
      </c>
      <c r="L679" s="1" t="s">
        <v>4216</v>
      </c>
      <c r="M679" s="1" t="str">
        <f t="shared" si="50"/>
        <v>Agricultural Extension</v>
      </c>
      <c r="N679" s="1" t="s">
        <v>4210</v>
      </c>
      <c r="O679" s="1" t="s">
        <v>4253</v>
      </c>
      <c r="P679" s="1">
        <v>8613</v>
      </c>
      <c r="Q679" s="1">
        <v>1156285</v>
      </c>
      <c r="R679" s="1">
        <f t="shared" si="51"/>
        <v>91568</v>
      </c>
      <c r="S679" s="4">
        <v>1012496.3425385574</v>
      </c>
      <c r="T679" s="4">
        <v>84061.244120039206</v>
      </c>
      <c r="U679" s="1">
        <f t="shared" si="52"/>
        <v>1064717</v>
      </c>
      <c r="V679" s="4">
        <f t="shared" si="53"/>
        <v>59727.413341403473</v>
      </c>
      <c r="W679" s="1" t="str">
        <f t="shared" si="54"/>
        <v>Favourable</v>
      </c>
    </row>
    <row r="680" spans="1:23" x14ac:dyDescent="0.25">
      <c r="A680" s="1"/>
      <c r="B680" s="1"/>
      <c r="C680" s="1"/>
      <c r="D680" s="1"/>
      <c r="E680" s="1" t="s">
        <v>5546</v>
      </c>
      <c r="F680" s="2">
        <v>43995</v>
      </c>
      <c r="G680" s="3">
        <v>93818</v>
      </c>
      <c r="H680" s="1"/>
      <c r="I680" s="1"/>
      <c r="J680" s="1" t="s">
        <v>5547</v>
      </c>
      <c r="K680" s="2">
        <v>43866</v>
      </c>
      <c r="L680" s="1" t="s">
        <v>4204</v>
      </c>
      <c r="M680" s="1" t="str">
        <f t="shared" si="50"/>
        <v>Education</v>
      </c>
      <c r="N680" s="1" t="s">
        <v>4205</v>
      </c>
      <c r="O680" s="1" t="s">
        <v>4273</v>
      </c>
      <c r="P680" s="1">
        <v>5910</v>
      </c>
      <c r="Q680" s="1">
        <v>1928085</v>
      </c>
      <c r="R680" s="1">
        <f t="shared" si="51"/>
        <v>49439</v>
      </c>
      <c r="S680" s="4">
        <v>981818.95509786857</v>
      </c>
      <c r="T680" s="4">
        <v>296861.95426936069</v>
      </c>
      <c r="U680" s="1">
        <f t="shared" si="52"/>
        <v>1878646</v>
      </c>
      <c r="V680" s="4">
        <f t="shared" si="53"/>
        <v>649404.09063277068</v>
      </c>
      <c r="W680" s="1" t="str">
        <f t="shared" si="54"/>
        <v>Favourable</v>
      </c>
    </row>
    <row r="681" spans="1:23" x14ac:dyDescent="0.25">
      <c r="A681" s="1"/>
      <c r="B681" s="1"/>
      <c r="C681" s="1"/>
      <c r="D681" s="1"/>
      <c r="E681" s="1" t="s">
        <v>5548</v>
      </c>
      <c r="F681" s="2">
        <v>45411</v>
      </c>
      <c r="G681" s="3">
        <v>68009</v>
      </c>
      <c r="H681" s="1"/>
      <c r="I681" s="1"/>
      <c r="J681" s="1" t="s">
        <v>5549</v>
      </c>
      <c r="K681" s="2">
        <v>44613</v>
      </c>
      <c r="L681" s="1" t="s">
        <v>4200</v>
      </c>
      <c r="M681" s="1" t="str">
        <f t="shared" si="50"/>
        <v>Social Services</v>
      </c>
      <c r="N681" s="1" t="s">
        <v>4205</v>
      </c>
      <c r="O681" s="1" t="s">
        <v>4379</v>
      </c>
      <c r="P681" s="1">
        <v>8476</v>
      </c>
      <c r="Q681" s="1">
        <v>397003</v>
      </c>
      <c r="R681" s="1">
        <f t="shared" si="51"/>
        <v>15505</v>
      </c>
      <c r="S681" s="4">
        <v>208732.1521528298</v>
      </c>
      <c r="T681" s="4">
        <v>67133.591622949636</v>
      </c>
      <c r="U681" s="1">
        <f t="shared" si="52"/>
        <v>381498</v>
      </c>
      <c r="V681" s="4">
        <f t="shared" si="53"/>
        <v>121137.25622422056</v>
      </c>
      <c r="W681" s="1" t="str">
        <f t="shared" si="54"/>
        <v>Favourable</v>
      </c>
    </row>
    <row r="682" spans="1:23" x14ac:dyDescent="0.25">
      <c r="A682" s="1"/>
      <c r="B682" s="1"/>
      <c r="C682" s="1"/>
      <c r="D682" s="1"/>
      <c r="E682" s="1" t="s">
        <v>5550</v>
      </c>
      <c r="F682" s="2">
        <v>44318</v>
      </c>
      <c r="G682" s="3">
        <v>78922</v>
      </c>
      <c r="H682" s="1"/>
      <c r="I682" s="1"/>
      <c r="J682" s="1" t="s">
        <v>5551</v>
      </c>
      <c r="K682" s="2">
        <v>44256</v>
      </c>
      <c r="L682" s="1" t="s">
        <v>4212</v>
      </c>
      <c r="M682" s="1" t="str">
        <f t="shared" si="50"/>
        <v>Agricultural Extension</v>
      </c>
      <c r="N682" s="1" t="s">
        <v>4222</v>
      </c>
      <c r="O682" s="1" t="s">
        <v>4211</v>
      </c>
      <c r="P682" s="1">
        <v>8647</v>
      </c>
      <c r="Q682" s="1">
        <v>2305883</v>
      </c>
      <c r="R682" s="1">
        <f t="shared" si="51"/>
        <v>17044</v>
      </c>
      <c r="S682" s="4">
        <v>1909650.4323497179</v>
      </c>
      <c r="T682" s="4">
        <v>643571.9795223315</v>
      </c>
      <c r="U682" s="1">
        <f t="shared" si="52"/>
        <v>2288839</v>
      </c>
      <c r="V682" s="4">
        <f t="shared" si="53"/>
        <v>-247339.41187204933</v>
      </c>
      <c r="W682" s="1" t="str">
        <f t="shared" si="54"/>
        <v>Adverse</v>
      </c>
    </row>
    <row r="683" spans="1:23" x14ac:dyDescent="0.25">
      <c r="A683" s="1"/>
      <c r="B683" s="1"/>
      <c r="C683" s="1"/>
      <c r="D683" s="1"/>
      <c r="E683" s="1" t="s">
        <v>5552</v>
      </c>
      <c r="F683" s="2">
        <v>44035</v>
      </c>
      <c r="G683" s="3">
        <v>39735</v>
      </c>
      <c r="H683" s="1"/>
      <c r="I683" s="1"/>
      <c r="J683" s="1" t="s">
        <v>5553</v>
      </c>
      <c r="K683" s="2">
        <v>43915</v>
      </c>
      <c r="L683" s="1" t="s">
        <v>4204</v>
      </c>
      <c r="M683" s="1" t="str">
        <f t="shared" si="50"/>
        <v>Education</v>
      </c>
      <c r="N683" s="1" t="s">
        <v>4222</v>
      </c>
      <c r="O683" s="1" t="s">
        <v>4206</v>
      </c>
      <c r="P683" s="1">
        <v>8070</v>
      </c>
      <c r="Q683" s="1">
        <v>1907767</v>
      </c>
      <c r="R683" s="1">
        <f t="shared" si="51"/>
        <v>35278</v>
      </c>
      <c r="S683" s="4">
        <v>434335.28363352868</v>
      </c>
      <c r="T683" s="4">
        <v>283357.5007546136</v>
      </c>
      <c r="U683" s="1">
        <f t="shared" si="52"/>
        <v>1872489</v>
      </c>
      <c r="V683" s="4">
        <f t="shared" si="53"/>
        <v>1190074.2156118578</v>
      </c>
      <c r="W683" s="1" t="str">
        <f t="shared" si="54"/>
        <v>Favourable</v>
      </c>
    </row>
    <row r="684" spans="1:23" x14ac:dyDescent="0.25">
      <c r="A684" s="1"/>
      <c r="B684" s="1"/>
      <c r="C684" s="1"/>
      <c r="D684" s="1"/>
      <c r="E684" s="1" t="s">
        <v>5554</v>
      </c>
      <c r="F684" s="2">
        <v>44487</v>
      </c>
      <c r="G684" s="3">
        <v>92939</v>
      </c>
      <c r="H684" s="1"/>
      <c r="I684" s="1"/>
      <c r="J684" s="1" t="s">
        <v>5555</v>
      </c>
      <c r="K684" s="2">
        <v>44600</v>
      </c>
      <c r="L684" s="1" t="s">
        <v>4216</v>
      </c>
      <c r="M684" s="1" t="str">
        <f t="shared" si="50"/>
        <v>Agricultural Extension</v>
      </c>
      <c r="N684" s="1" t="s">
        <v>4222</v>
      </c>
      <c r="O684" s="1" t="s">
        <v>4211</v>
      </c>
      <c r="P684" s="1">
        <v>9406</v>
      </c>
      <c r="Q684" s="1">
        <v>1978361</v>
      </c>
      <c r="R684" s="1">
        <f t="shared" si="51"/>
        <v>10839</v>
      </c>
      <c r="S684" s="4">
        <v>1793239.9188404246</v>
      </c>
      <c r="T684" s="4">
        <v>406046.95001932076</v>
      </c>
      <c r="U684" s="1">
        <f t="shared" si="52"/>
        <v>1967522</v>
      </c>
      <c r="V684" s="4">
        <f t="shared" si="53"/>
        <v>-220925.86885974556</v>
      </c>
      <c r="W684" s="1" t="str">
        <f t="shared" si="54"/>
        <v>Adverse</v>
      </c>
    </row>
    <row r="685" spans="1:23" x14ac:dyDescent="0.25">
      <c r="A685" s="1"/>
      <c r="B685" s="1"/>
      <c r="C685" s="1"/>
      <c r="D685" s="1"/>
      <c r="E685" s="1" t="s">
        <v>5556</v>
      </c>
      <c r="F685" s="2">
        <v>45395</v>
      </c>
      <c r="G685" s="3">
        <v>86346</v>
      </c>
      <c r="H685" s="1"/>
      <c r="I685" s="1"/>
      <c r="J685" s="1" t="s">
        <v>5557</v>
      </c>
      <c r="K685" s="2">
        <v>44023</v>
      </c>
      <c r="L685" s="1" t="s">
        <v>4218</v>
      </c>
      <c r="M685" s="1" t="str">
        <f t="shared" si="50"/>
        <v>Infrastructure</v>
      </c>
      <c r="N685" s="1" t="s">
        <v>4205</v>
      </c>
      <c r="O685" s="1" t="s">
        <v>4276</v>
      </c>
      <c r="P685" s="1">
        <v>6282</v>
      </c>
      <c r="Q685" s="1">
        <v>2114647</v>
      </c>
      <c r="R685" s="1">
        <f t="shared" si="51"/>
        <v>45295</v>
      </c>
      <c r="S685" s="4">
        <v>708865.82280355867</v>
      </c>
      <c r="T685" s="4">
        <v>666884.35949752619</v>
      </c>
      <c r="U685" s="1">
        <f t="shared" si="52"/>
        <v>2069352</v>
      </c>
      <c r="V685" s="4">
        <f t="shared" si="53"/>
        <v>738896.81769891502</v>
      </c>
      <c r="W685" s="1" t="str">
        <f t="shared" si="54"/>
        <v>Favourable</v>
      </c>
    </row>
    <row r="686" spans="1:23" x14ac:dyDescent="0.25">
      <c r="A686" s="1"/>
      <c r="B686" s="1"/>
      <c r="C686" s="1"/>
      <c r="D686" s="1"/>
      <c r="E686" s="1" t="s">
        <v>5558</v>
      </c>
      <c r="F686" s="2">
        <v>44005</v>
      </c>
      <c r="G686" s="3">
        <v>71575</v>
      </c>
      <c r="H686" s="1"/>
      <c r="I686" s="1"/>
      <c r="J686" s="1" t="s">
        <v>5559</v>
      </c>
      <c r="K686" s="2">
        <v>44448</v>
      </c>
      <c r="L686" s="1" t="s">
        <v>4212</v>
      </c>
      <c r="M686" s="1" t="str">
        <f t="shared" si="50"/>
        <v>Agricultural Extension</v>
      </c>
      <c r="N686" s="1" t="s">
        <v>4205</v>
      </c>
      <c r="O686" s="1" t="s">
        <v>4476</v>
      </c>
      <c r="P686" s="1">
        <v>8169</v>
      </c>
      <c r="Q686" s="1">
        <v>2058726</v>
      </c>
      <c r="R686" s="1">
        <f t="shared" si="51"/>
        <v>33512</v>
      </c>
      <c r="S686" s="4">
        <v>210502.38784150698</v>
      </c>
      <c r="T686" s="4">
        <v>235102.77071514449</v>
      </c>
      <c r="U686" s="1">
        <f t="shared" si="52"/>
        <v>2025214</v>
      </c>
      <c r="V686" s="4">
        <f t="shared" si="53"/>
        <v>1613120.8414433487</v>
      </c>
      <c r="W686" s="1" t="str">
        <f t="shared" si="54"/>
        <v>Favourable</v>
      </c>
    </row>
    <row r="687" spans="1:23" x14ac:dyDescent="0.25">
      <c r="A687" s="1"/>
      <c r="B687" s="1"/>
      <c r="C687" s="1"/>
      <c r="D687" s="1"/>
      <c r="E687" s="1" t="s">
        <v>5560</v>
      </c>
      <c r="F687" s="2">
        <v>44304</v>
      </c>
      <c r="G687" s="3">
        <v>65277</v>
      </c>
      <c r="H687" s="1"/>
      <c r="I687" s="1"/>
      <c r="J687" s="1" t="s">
        <v>4426</v>
      </c>
      <c r="K687" s="2">
        <v>45047</v>
      </c>
      <c r="L687" s="1" t="s">
        <v>4212</v>
      </c>
      <c r="M687" s="1" t="str">
        <f t="shared" si="50"/>
        <v>Agricultural Extension</v>
      </c>
      <c r="N687" s="1" t="s">
        <v>4222</v>
      </c>
      <c r="O687" s="1" t="s">
        <v>4304</v>
      </c>
      <c r="P687" s="1">
        <v>6414</v>
      </c>
      <c r="Q687" s="1">
        <v>431116</v>
      </c>
      <c r="R687" s="1">
        <f t="shared" si="51"/>
        <v>85068</v>
      </c>
      <c r="S687" s="4">
        <v>41333.097886758522</v>
      </c>
      <c r="T687" s="4">
        <v>103098.86190906922</v>
      </c>
      <c r="U687" s="1">
        <f t="shared" si="52"/>
        <v>346048</v>
      </c>
      <c r="V687" s="4">
        <f t="shared" si="53"/>
        <v>286684.04020417226</v>
      </c>
      <c r="W687" s="1" t="str">
        <f t="shared" si="54"/>
        <v>Favourable</v>
      </c>
    </row>
    <row r="688" spans="1:23" x14ac:dyDescent="0.25">
      <c r="A688" s="1"/>
      <c r="B688" s="1"/>
      <c r="C688" s="1"/>
      <c r="D688" s="1"/>
      <c r="E688" s="1" t="s">
        <v>5561</v>
      </c>
      <c r="F688" s="2">
        <v>44308</v>
      </c>
      <c r="G688" s="3">
        <v>70342</v>
      </c>
      <c r="H688" s="1"/>
      <c r="I688" s="1"/>
      <c r="J688" s="1" t="s">
        <v>5562</v>
      </c>
      <c r="K688" s="2">
        <v>45233</v>
      </c>
      <c r="L688" s="1" t="s">
        <v>4216</v>
      </c>
      <c r="M688" s="1" t="str">
        <f t="shared" si="50"/>
        <v>Agricultural Extension</v>
      </c>
      <c r="N688" s="1" t="s">
        <v>4222</v>
      </c>
      <c r="O688" s="1" t="s">
        <v>4479</v>
      </c>
      <c r="P688" s="1">
        <v>5958</v>
      </c>
      <c r="Q688" s="1">
        <v>1055763</v>
      </c>
      <c r="R688" s="1">
        <f t="shared" si="51"/>
        <v>59512</v>
      </c>
      <c r="S688" s="4">
        <v>510387.67099525075</v>
      </c>
      <c r="T688" s="4">
        <v>17615.656790920799</v>
      </c>
      <c r="U688" s="1">
        <f t="shared" si="52"/>
        <v>996251</v>
      </c>
      <c r="V688" s="4">
        <f t="shared" si="53"/>
        <v>527759.67221382842</v>
      </c>
      <c r="W688" s="1" t="str">
        <f t="shared" si="54"/>
        <v>Favourable</v>
      </c>
    </row>
    <row r="689" spans="1:23" x14ac:dyDescent="0.25">
      <c r="A689" s="1"/>
      <c r="B689" s="1"/>
      <c r="C689" s="1"/>
      <c r="D689" s="1"/>
      <c r="E689" s="1" t="s">
        <v>5563</v>
      </c>
      <c r="F689" s="2">
        <v>44762</v>
      </c>
      <c r="G689" s="3">
        <v>81877</v>
      </c>
      <c r="H689" s="1"/>
      <c r="I689" s="1"/>
      <c r="J689" s="1" t="s">
        <v>5564</v>
      </c>
      <c r="K689" s="2">
        <v>44524</v>
      </c>
      <c r="L689" s="1" t="s">
        <v>4204</v>
      </c>
      <c r="M689" s="1" t="str">
        <f t="shared" si="50"/>
        <v>Education</v>
      </c>
      <c r="N689" s="1" t="s">
        <v>4210</v>
      </c>
      <c r="O689" s="1" t="s">
        <v>4311</v>
      </c>
      <c r="P689" s="1">
        <v>5515</v>
      </c>
      <c r="Q689" s="1">
        <v>815019</v>
      </c>
      <c r="R689" s="1">
        <f t="shared" si="51"/>
        <v>0</v>
      </c>
      <c r="S689" s="4">
        <v>170657.84939929907</v>
      </c>
      <c r="T689" s="4">
        <v>139873.49951333905</v>
      </c>
      <c r="U689" s="1">
        <f t="shared" si="52"/>
        <v>815019</v>
      </c>
      <c r="V689" s="4">
        <f t="shared" si="53"/>
        <v>504487.65108736185</v>
      </c>
      <c r="W689" s="1" t="str">
        <f t="shared" si="54"/>
        <v>Favourable</v>
      </c>
    </row>
    <row r="690" spans="1:23" x14ac:dyDescent="0.25">
      <c r="A690" s="1"/>
      <c r="B690" s="1"/>
      <c r="C690" s="1"/>
      <c r="D690" s="1"/>
      <c r="E690" s="1" t="s">
        <v>5565</v>
      </c>
      <c r="F690" s="2">
        <v>44774</v>
      </c>
      <c r="G690" s="3">
        <v>93795</v>
      </c>
      <c r="H690" s="1"/>
      <c r="I690" s="1"/>
      <c r="J690" s="1" t="s">
        <v>5566</v>
      </c>
      <c r="K690" s="2">
        <v>43881</v>
      </c>
      <c r="L690" s="1" t="s">
        <v>4204</v>
      </c>
      <c r="M690" s="1" t="str">
        <f t="shared" si="50"/>
        <v>Education</v>
      </c>
      <c r="N690" s="1" t="s">
        <v>4210</v>
      </c>
      <c r="O690" s="1" t="s">
        <v>4264</v>
      </c>
      <c r="P690" s="1">
        <v>7055</v>
      </c>
      <c r="Q690" s="1">
        <v>2114391</v>
      </c>
      <c r="R690" s="1">
        <f t="shared" si="51"/>
        <v>0</v>
      </c>
      <c r="S690" s="4">
        <v>167506.87313672746</v>
      </c>
      <c r="T690" s="4">
        <v>640475.1928420685</v>
      </c>
      <c r="U690" s="1">
        <f t="shared" si="52"/>
        <v>2114391</v>
      </c>
      <c r="V690" s="4">
        <f t="shared" si="53"/>
        <v>1306408.934021204</v>
      </c>
      <c r="W690" s="1" t="str">
        <f t="shared" si="54"/>
        <v>Favourable</v>
      </c>
    </row>
    <row r="691" spans="1:23" x14ac:dyDescent="0.25">
      <c r="A691" s="1"/>
      <c r="B691" s="1"/>
      <c r="C691" s="1"/>
      <c r="D691" s="1"/>
      <c r="E691" s="1" t="s">
        <v>5567</v>
      </c>
      <c r="F691" s="2">
        <v>45367</v>
      </c>
      <c r="G691" s="3">
        <v>70902</v>
      </c>
      <c r="H691" s="1"/>
      <c r="I691" s="1"/>
      <c r="J691" s="1" t="s">
        <v>5568</v>
      </c>
      <c r="K691" s="2">
        <v>44417</v>
      </c>
      <c r="L691" s="1" t="s">
        <v>4200</v>
      </c>
      <c r="M691" s="1" t="str">
        <f t="shared" si="50"/>
        <v>Social Services</v>
      </c>
      <c r="N691" s="1" t="s">
        <v>4210</v>
      </c>
      <c r="O691" s="1" t="s">
        <v>4311</v>
      </c>
      <c r="P691" s="1">
        <v>6718</v>
      </c>
      <c r="Q691" s="1">
        <v>1076716</v>
      </c>
      <c r="R691" s="1">
        <f t="shared" si="51"/>
        <v>21489</v>
      </c>
      <c r="S691" s="4">
        <v>102099.70975200752</v>
      </c>
      <c r="T691" s="4">
        <v>19027.92112572023</v>
      </c>
      <c r="U691" s="1">
        <f t="shared" si="52"/>
        <v>1055227</v>
      </c>
      <c r="V691" s="4">
        <f t="shared" si="53"/>
        <v>955588.36912227224</v>
      </c>
      <c r="W691" s="1" t="str">
        <f t="shared" si="54"/>
        <v>Favourable</v>
      </c>
    </row>
    <row r="692" spans="1:23" x14ac:dyDescent="0.25">
      <c r="A692" s="1"/>
      <c r="B692" s="1"/>
      <c r="C692" s="1"/>
      <c r="D692" s="1"/>
      <c r="E692" s="1" t="s">
        <v>5569</v>
      </c>
      <c r="F692" s="2">
        <v>44846</v>
      </c>
      <c r="G692" s="3">
        <v>35830</v>
      </c>
      <c r="H692" s="1"/>
      <c r="I692" s="1"/>
      <c r="J692" s="1" t="s">
        <v>5570</v>
      </c>
      <c r="K692" s="2">
        <v>44149</v>
      </c>
      <c r="L692" s="1" t="s">
        <v>4216</v>
      </c>
      <c r="M692" s="1" t="str">
        <f t="shared" si="50"/>
        <v>Agricultural Extension</v>
      </c>
      <c r="N692" s="1" t="s">
        <v>4205</v>
      </c>
      <c r="O692" s="1" t="s">
        <v>4233</v>
      </c>
      <c r="P692" s="1">
        <v>7025</v>
      </c>
      <c r="Q692" s="1">
        <v>1798890</v>
      </c>
      <c r="R692" s="1">
        <f t="shared" si="51"/>
        <v>20598</v>
      </c>
      <c r="S692" s="4">
        <v>466058.26507814962</v>
      </c>
      <c r="T692" s="4">
        <v>171878.22285538964</v>
      </c>
      <c r="U692" s="1">
        <f t="shared" si="52"/>
        <v>1778292</v>
      </c>
      <c r="V692" s="4">
        <f t="shared" si="53"/>
        <v>1160953.5120664607</v>
      </c>
      <c r="W692" s="1" t="str">
        <f t="shared" si="54"/>
        <v>Favourable</v>
      </c>
    </row>
    <row r="693" spans="1:23" x14ac:dyDescent="0.25">
      <c r="A693" s="1"/>
      <c r="B693" s="1"/>
      <c r="C693" s="1"/>
      <c r="D693" s="1"/>
      <c r="E693" s="1" t="s">
        <v>5571</v>
      </c>
      <c r="F693" s="2">
        <v>45218</v>
      </c>
      <c r="G693" s="3">
        <v>64252</v>
      </c>
      <c r="H693" s="1"/>
      <c r="I693" s="1"/>
      <c r="J693" s="1" t="s">
        <v>5572</v>
      </c>
      <c r="K693" s="2">
        <v>44711</v>
      </c>
      <c r="L693" s="1" t="s">
        <v>4200</v>
      </c>
      <c r="M693" s="1" t="str">
        <f t="shared" si="50"/>
        <v>Social Services</v>
      </c>
      <c r="N693" s="1" t="s">
        <v>4210</v>
      </c>
      <c r="O693" s="1" t="s">
        <v>4345</v>
      </c>
      <c r="P693" s="1">
        <v>8579</v>
      </c>
      <c r="Q693" s="1">
        <v>1452985</v>
      </c>
      <c r="R693" s="1">
        <f t="shared" si="51"/>
        <v>39468</v>
      </c>
      <c r="S693" s="4">
        <v>1155956.4912577099</v>
      </c>
      <c r="T693" s="4">
        <v>84294.733491233041</v>
      </c>
      <c r="U693" s="1">
        <f t="shared" si="52"/>
        <v>1413517</v>
      </c>
      <c r="V693" s="4">
        <f t="shared" si="53"/>
        <v>212733.775251057</v>
      </c>
      <c r="W693" s="1" t="str">
        <f t="shared" si="54"/>
        <v>Favourable</v>
      </c>
    </row>
    <row r="694" spans="1:23" x14ac:dyDescent="0.25">
      <c r="A694" s="1"/>
      <c r="B694" s="1"/>
      <c r="C694" s="1"/>
      <c r="D694" s="1"/>
      <c r="E694" s="1" t="s">
        <v>5573</v>
      </c>
      <c r="F694" s="2">
        <v>44278</v>
      </c>
      <c r="G694" s="3">
        <v>42001</v>
      </c>
      <c r="H694" s="1"/>
      <c r="I694" s="1"/>
      <c r="J694" s="1" t="s">
        <v>5574</v>
      </c>
      <c r="K694" s="2">
        <v>44950</v>
      </c>
      <c r="L694" s="1" t="s">
        <v>4204</v>
      </c>
      <c r="M694" s="1" t="str">
        <f t="shared" si="50"/>
        <v>Education</v>
      </c>
      <c r="N694" s="1" t="s">
        <v>4205</v>
      </c>
      <c r="O694" s="1" t="s">
        <v>4314</v>
      </c>
      <c r="P694" s="1">
        <v>5748</v>
      </c>
      <c r="Q694" s="1">
        <v>711201</v>
      </c>
      <c r="R694" s="1">
        <f t="shared" si="51"/>
        <v>0</v>
      </c>
      <c r="S694" s="4">
        <v>530645.31918064773</v>
      </c>
      <c r="T694" s="4">
        <v>118299.20564260207</v>
      </c>
      <c r="U694" s="1">
        <f t="shared" si="52"/>
        <v>711201</v>
      </c>
      <c r="V694" s="4">
        <f t="shared" si="53"/>
        <v>62256.475176750217</v>
      </c>
      <c r="W694" s="1" t="str">
        <f t="shared" si="54"/>
        <v>Favourable</v>
      </c>
    </row>
    <row r="695" spans="1:23" x14ac:dyDescent="0.25">
      <c r="A695" s="1"/>
      <c r="B695" s="1"/>
      <c r="C695" s="1"/>
      <c r="D695" s="1"/>
      <c r="E695" s="1" t="s">
        <v>5575</v>
      </c>
      <c r="F695" s="2">
        <v>44002</v>
      </c>
      <c r="G695" s="3">
        <v>15403</v>
      </c>
      <c r="H695" s="1"/>
      <c r="I695" s="1"/>
      <c r="J695" s="1" t="s">
        <v>5576</v>
      </c>
      <c r="K695" s="2">
        <v>44687</v>
      </c>
      <c r="L695" s="1" t="s">
        <v>4204</v>
      </c>
      <c r="M695" s="1" t="str">
        <f t="shared" si="50"/>
        <v>Education</v>
      </c>
      <c r="N695" s="1" t="s">
        <v>4205</v>
      </c>
      <c r="O695" s="1" t="s">
        <v>4374</v>
      </c>
      <c r="P695" s="1">
        <v>7308</v>
      </c>
      <c r="Q695" s="1">
        <v>1365914</v>
      </c>
      <c r="R695" s="1">
        <f t="shared" si="51"/>
        <v>0</v>
      </c>
      <c r="S695" s="4">
        <v>594092.24377845053</v>
      </c>
      <c r="T695" s="4">
        <v>141066.758137472</v>
      </c>
      <c r="U695" s="1">
        <f t="shared" si="52"/>
        <v>1365914</v>
      </c>
      <c r="V695" s="4">
        <f t="shared" si="53"/>
        <v>630754.9980840775</v>
      </c>
      <c r="W695" s="1" t="str">
        <f t="shared" si="54"/>
        <v>Favourable</v>
      </c>
    </row>
    <row r="696" spans="1:23" x14ac:dyDescent="0.25">
      <c r="A696" s="1"/>
      <c r="B696" s="1"/>
      <c r="C696" s="1"/>
      <c r="D696" s="1"/>
      <c r="E696" s="1" t="s">
        <v>5577</v>
      </c>
      <c r="F696" s="2">
        <v>45011</v>
      </c>
      <c r="G696" s="3">
        <v>46599</v>
      </c>
      <c r="H696" s="1"/>
      <c r="I696" s="1"/>
      <c r="J696" s="1" t="s">
        <v>5578</v>
      </c>
      <c r="K696" s="2">
        <v>44077</v>
      </c>
      <c r="L696" s="1" t="s">
        <v>4218</v>
      </c>
      <c r="M696" s="1" t="str">
        <f t="shared" si="50"/>
        <v>Infrastructure</v>
      </c>
      <c r="N696" s="1" t="s">
        <v>4205</v>
      </c>
      <c r="O696" s="1" t="s">
        <v>4270</v>
      </c>
      <c r="P696" s="1">
        <v>8854</v>
      </c>
      <c r="Q696" s="1">
        <v>334781</v>
      </c>
      <c r="R696" s="1">
        <f t="shared" si="51"/>
        <v>0</v>
      </c>
      <c r="S696" s="4">
        <v>4880.4244516401723</v>
      </c>
      <c r="T696" s="4">
        <v>11098.642287360641</v>
      </c>
      <c r="U696" s="1">
        <f t="shared" si="52"/>
        <v>334781</v>
      </c>
      <c r="V696" s="4">
        <f t="shared" si="53"/>
        <v>318801.93326099921</v>
      </c>
      <c r="W696" s="1" t="str">
        <f t="shared" si="54"/>
        <v>Favourable</v>
      </c>
    </row>
    <row r="697" spans="1:23" x14ac:dyDescent="0.25">
      <c r="A697" s="1"/>
      <c r="B697" s="1"/>
      <c r="C697" s="1"/>
      <c r="D697" s="1"/>
      <c r="E697" s="1" t="s">
        <v>5293</v>
      </c>
      <c r="F697" s="2">
        <v>45275</v>
      </c>
      <c r="G697" s="3">
        <v>83001</v>
      </c>
      <c r="H697" s="1"/>
      <c r="I697" s="1"/>
      <c r="J697" s="1" t="s">
        <v>5579</v>
      </c>
      <c r="K697" s="2">
        <v>45108</v>
      </c>
      <c r="L697" s="1" t="s">
        <v>4218</v>
      </c>
      <c r="M697" s="1" t="str">
        <f t="shared" si="50"/>
        <v>Infrastructure</v>
      </c>
      <c r="N697" s="1" t="s">
        <v>4205</v>
      </c>
      <c r="O697" s="1" t="s">
        <v>4361</v>
      </c>
      <c r="P697" s="1">
        <v>5541</v>
      </c>
      <c r="Q697" s="1">
        <v>1656696</v>
      </c>
      <c r="R697" s="1">
        <f t="shared" si="51"/>
        <v>52063</v>
      </c>
      <c r="S697" s="4">
        <v>811420.73920772877</v>
      </c>
      <c r="T697" s="4">
        <v>352449.36166291049</v>
      </c>
      <c r="U697" s="1">
        <f t="shared" si="52"/>
        <v>1604633</v>
      </c>
      <c r="V697" s="4">
        <f t="shared" si="53"/>
        <v>492825.89912936068</v>
      </c>
      <c r="W697" s="1" t="str">
        <f t="shared" si="54"/>
        <v>Favourable</v>
      </c>
    </row>
    <row r="698" spans="1:23" x14ac:dyDescent="0.25">
      <c r="A698" s="1"/>
      <c r="B698" s="1"/>
      <c r="C698" s="1"/>
      <c r="D698" s="1"/>
      <c r="E698" s="1" t="s">
        <v>5580</v>
      </c>
      <c r="F698" s="2">
        <v>44344</v>
      </c>
      <c r="G698" s="3">
        <v>11685</v>
      </c>
      <c r="H698" s="1"/>
      <c r="I698" s="1"/>
      <c r="J698" s="1" t="s">
        <v>5581</v>
      </c>
      <c r="K698" s="2">
        <v>44364</v>
      </c>
      <c r="L698" s="1" t="s">
        <v>4200</v>
      </c>
      <c r="M698" s="1" t="str">
        <f t="shared" si="50"/>
        <v>Social Services</v>
      </c>
      <c r="N698" s="1" t="s">
        <v>4222</v>
      </c>
      <c r="O698" s="1" t="s">
        <v>4250</v>
      </c>
      <c r="P698" s="1">
        <v>8308</v>
      </c>
      <c r="Q698" s="1">
        <v>970032</v>
      </c>
      <c r="R698" s="1">
        <f t="shared" si="51"/>
        <v>23171</v>
      </c>
      <c r="S698" s="4">
        <v>682198.41567232274</v>
      </c>
      <c r="T698" s="4">
        <v>52697.838119472937</v>
      </c>
      <c r="U698" s="1">
        <f t="shared" si="52"/>
        <v>946861</v>
      </c>
      <c r="V698" s="4">
        <f t="shared" si="53"/>
        <v>235135.74620820431</v>
      </c>
      <c r="W698" s="1" t="str">
        <f t="shared" si="54"/>
        <v>Favourable</v>
      </c>
    </row>
    <row r="699" spans="1:23" x14ac:dyDescent="0.25">
      <c r="A699" s="1"/>
      <c r="B699" s="1"/>
      <c r="C699" s="1"/>
      <c r="D699" s="1"/>
      <c r="E699" s="1" t="s">
        <v>5083</v>
      </c>
      <c r="F699" s="2">
        <v>45028</v>
      </c>
      <c r="G699" s="3">
        <v>36213</v>
      </c>
      <c r="H699" s="1"/>
      <c r="I699" s="1"/>
      <c r="J699" s="1" t="s">
        <v>5582</v>
      </c>
      <c r="K699" s="2">
        <v>45359</v>
      </c>
      <c r="L699" s="1" t="s">
        <v>4200</v>
      </c>
      <c r="M699" s="1" t="str">
        <f t="shared" si="50"/>
        <v>Social Services</v>
      </c>
      <c r="N699" s="1" t="s">
        <v>4222</v>
      </c>
      <c r="O699" s="1" t="s">
        <v>4358</v>
      </c>
      <c r="P699" s="1">
        <v>8756</v>
      </c>
      <c r="Q699" s="1">
        <v>1313306</v>
      </c>
      <c r="R699" s="1">
        <f t="shared" si="51"/>
        <v>32517</v>
      </c>
      <c r="S699" s="4">
        <v>710232.98517333006</v>
      </c>
      <c r="T699" s="4">
        <v>158667.67694760914</v>
      </c>
      <c r="U699" s="1">
        <f t="shared" si="52"/>
        <v>1280789</v>
      </c>
      <c r="V699" s="4">
        <f t="shared" si="53"/>
        <v>444405.33787906077</v>
      </c>
      <c r="W699" s="1" t="str">
        <f t="shared" si="54"/>
        <v>Favourable</v>
      </c>
    </row>
    <row r="700" spans="1:23" x14ac:dyDescent="0.25">
      <c r="A700" s="1"/>
      <c r="B700" s="1"/>
      <c r="C700" s="1"/>
      <c r="D700" s="1"/>
      <c r="E700" s="1" t="s">
        <v>5583</v>
      </c>
      <c r="F700" s="2">
        <v>45310</v>
      </c>
      <c r="G700" s="3">
        <v>28973</v>
      </c>
      <c r="H700" s="1"/>
      <c r="I700" s="1"/>
      <c r="J700" s="1" t="s">
        <v>5584</v>
      </c>
      <c r="K700" s="2">
        <v>44112</v>
      </c>
      <c r="L700" s="1" t="s">
        <v>4204</v>
      </c>
      <c r="M700" s="1" t="str">
        <f t="shared" si="50"/>
        <v>Education</v>
      </c>
      <c r="N700" s="1" t="s">
        <v>4205</v>
      </c>
      <c r="O700" s="1" t="s">
        <v>4335</v>
      </c>
      <c r="P700" s="1">
        <v>8647</v>
      </c>
      <c r="Q700" s="1">
        <v>1004832</v>
      </c>
      <c r="R700" s="1">
        <f t="shared" si="51"/>
        <v>0</v>
      </c>
      <c r="S700" s="4">
        <v>936205.51829424908</v>
      </c>
      <c r="T700" s="4">
        <v>76358.670946391998</v>
      </c>
      <c r="U700" s="1">
        <f t="shared" si="52"/>
        <v>1004832</v>
      </c>
      <c r="V700" s="4">
        <f t="shared" si="53"/>
        <v>-7732.189240641077</v>
      </c>
      <c r="W700" s="1" t="str">
        <f t="shared" si="54"/>
        <v>Adverse</v>
      </c>
    </row>
    <row r="701" spans="1:23" x14ac:dyDescent="0.25">
      <c r="A701" s="1"/>
      <c r="B701" s="1"/>
      <c r="C701" s="1"/>
      <c r="D701" s="1"/>
      <c r="E701" s="1" t="s">
        <v>5585</v>
      </c>
      <c r="F701" s="2">
        <v>44246</v>
      </c>
      <c r="G701" s="3">
        <v>49206</v>
      </c>
      <c r="H701" s="1"/>
      <c r="I701" s="1"/>
      <c r="J701" s="1" t="s">
        <v>5586</v>
      </c>
      <c r="K701" s="2">
        <v>45148</v>
      </c>
      <c r="L701" s="1" t="s">
        <v>4200</v>
      </c>
      <c r="M701" s="1" t="str">
        <f t="shared" si="50"/>
        <v>Social Services</v>
      </c>
      <c r="N701" s="1" t="s">
        <v>4205</v>
      </c>
      <c r="O701" s="1" t="s">
        <v>4301</v>
      </c>
      <c r="P701" s="1">
        <v>7962</v>
      </c>
      <c r="Q701" s="1">
        <v>361704</v>
      </c>
      <c r="R701" s="1">
        <f t="shared" si="51"/>
        <v>0</v>
      </c>
      <c r="S701" s="4">
        <v>218352.28792617872</v>
      </c>
      <c r="T701" s="4">
        <v>74661.85429462287</v>
      </c>
      <c r="U701" s="1">
        <f t="shared" si="52"/>
        <v>361704</v>
      </c>
      <c r="V701" s="4">
        <f t="shared" si="53"/>
        <v>68689.857779198443</v>
      </c>
      <c r="W701" s="1" t="str">
        <f t="shared" si="54"/>
        <v>Favourable</v>
      </c>
    </row>
    <row r="702" spans="1:23" x14ac:dyDescent="0.25">
      <c r="A702" s="1"/>
      <c r="B702" s="1"/>
      <c r="C702" s="1"/>
      <c r="D702" s="1"/>
      <c r="E702" s="1" t="s">
        <v>5587</v>
      </c>
      <c r="F702" s="2">
        <v>44101</v>
      </c>
      <c r="G702" s="3">
        <v>96578</v>
      </c>
      <c r="H702" s="1"/>
      <c r="I702" s="1"/>
      <c r="J702" s="1" t="s">
        <v>5588</v>
      </c>
      <c r="K702" s="2">
        <v>45362</v>
      </c>
      <c r="L702" s="1" t="s">
        <v>4200</v>
      </c>
      <c r="M702" s="1" t="str">
        <f t="shared" si="50"/>
        <v>Social Services</v>
      </c>
      <c r="N702" s="1" t="s">
        <v>4222</v>
      </c>
      <c r="O702" s="1" t="s">
        <v>4304</v>
      </c>
      <c r="P702" s="1">
        <v>6057</v>
      </c>
      <c r="Q702" s="1">
        <v>1959946</v>
      </c>
      <c r="R702" s="1">
        <f t="shared" si="51"/>
        <v>0</v>
      </c>
      <c r="S702" s="4">
        <v>680030.10048667784</v>
      </c>
      <c r="T702" s="4">
        <v>504249.61122593936</v>
      </c>
      <c r="U702" s="1">
        <f t="shared" si="52"/>
        <v>1959946</v>
      </c>
      <c r="V702" s="4">
        <f t="shared" si="53"/>
        <v>775666.28828738281</v>
      </c>
      <c r="W702" s="1" t="str">
        <f t="shared" si="54"/>
        <v>Favourable</v>
      </c>
    </row>
    <row r="703" spans="1:23" x14ac:dyDescent="0.25">
      <c r="A703" s="1"/>
      <c r="B703" s="1"/>
      <c r="C703" s="1"/>
      <c r="D703" s="1"/>
      <c r="E703" s="1" t="s">
        <v>5589</v>
      </c>
      <c r="F703" s="2">
        <v>44711</v>
      </c>
      <c r="G703" s="3">
        <v>42614</v>
      </c>
      <c r="H703" s="1"/>
      <c r="I703" s="1"/>
      <c r="J703" s="1" t="s">
        <v>5504</v>
      </c>
      <c r="K703" s="2">
        <v>44632</v>
      </c>
      <c r="L703" s="1" t="s">
        <v>4204</v>
      </c>
      <c r="M703" s="1" t="str">
        <f t="shared" si="50"/>
        <v>Education</v>
      </c>
      <c r="N703" s="1" t="s">
        <v>4205</v>
      </c>
      <c r="O703" s="1" t="s">
        <v>4379</v>
      </c>
      <c r="P703" s="1">
        <v>8093</v>
      </c>
      <c r="Q703" s="1">
        <v>1817220</v>
      </c>
      <c r="R703" s="1">
        <f t="shared" si="51"/>
        <v>52172</v>
      </c>
      <c r="S703" s="4">
        <v>1608838.2604990299</v>
      </c>
      <c r="T703" s="4">
        <v>151570.73836053378</v>
      </c>
      <c r="U703" s="1">
        <f t="shared" si="52"/>
        <v>1765048</v>
      </c>
      <c r="V703" s="4">
        <f t="shared" si="53"/>
        <v>56811.00114043639</v>
      </c>
      <c r="W703" s="1" t="str">
        <f t="shared" si="54"/>
        <v>Favourable</v>
      </c>
    </row>
    <row r="704" spans="1:23" x14ac:dyDescent="0.25">
      <c r="A704" s="1"/>
      <c r="B704" s="1"/>
      <c r="C704" s="1"/>
      <c r="D704" s="1"/>
      <c r="E704" s="1" t="s">
        <v>5590</v>
      </c>
      <c r="F704" s="2">
        <v>44507</v>
      </c>
      <c r="G704" s="3">
        <v>50267</v>
      </c>
      <c r="H704" s="1"/>
      <c r="I704" s="1"/>
      <c r="J704" s="1" t="s">
        <v>5591</v>
      </c>
      <c r="K704" s="2">
        <v>44576</v>
      </c>
      <c r="L704" s="1" t="s">
        <v>4204</v>
      </c>
      <c r="M704" s="1" t="str">
        <f t="shared" si="50"/>
        <v>Education</v>
      </c>
      <c r="N704" s="1" t="s">
        <v>4222</v>
      </c>
      <c r="O704" s="1" t="s">
        <v>4295</v>
      </c>
      <c r="P704" s="1">
        <v>7517</v>
      </c>
      <c r="Q704" s="1">
        <v>366352</v>
      </c>
      <c r="R704" s="1">
        <f t="shared" si="51"/>
        <v>12156</v>
      </c>
      <c r="S704" s="4">
        <v>236488.35761539315</v>
      </c>
      <c r="T704" s="4">
        <v>60775.737545270626</v>
      </c>
      <c r="U704" s="1">
        <f t="shared" si="52"/>
        <v>354196</v>
      </c>
      <c r="V704" s="4">
        <f t="shared" si="53"/>
        <v>69087.904839336232</v>
      </c>
      <c r="W704" s="1" t="str">
        <f t="shared" si="54"/>
        <v>Favourable</v>
      </c>
    </row>
    <row r="705" spans="1:23" x14ac:dyDescent="0.25">
      <c r="A705" s="1"/>
      <c r="B705" s="1"/>
      <c r="C705" s="1"/>
      <c r="D705" s="1"/>
      <c r="E705" s="1" t="s">
        <v>5592</v>
      </c>
      <c r="F705" s="2">
        <v>44173</v>
      </c>
      <c r="G705" s="3">
        <v>62072</v>
      </c>
      <c r="H705" s="1"/>
      <c r="I705" s="1"/>
      <c r="J705" s="1" t="s">
        <v>5593</v>
      </c>
      <c r="K705" s="2">
        <v>45263</v>
      </c>
      <c r="L705" s="1" t="s">
        <v>4218</v>
      </c>
      <c r="M705" s="1" t="str">
        <f t="shared" si="50"/>
        <v>Infrastructure</v>
      </c>
      <c r="N705" s="1" t="s">
        <v>4205</v>
      </c>
      <c r="O705" s="1" t="s">
        <v>4264</v>
      </c>
      <c r="P705" s="1">
        <v>5893</v>
      </c>
      <c r="Q705" s="1">
        <v>2395670</v>
      </c>
      <c r="R705" s="1">
        <f t="shared" si="51"/>
        <v>0</v>
      </c>
      <c r="S705" s="4">
        <v>1328298.2438460488</v>
      </c>
      <c r="T705" s="4">
        <v>439505.24659085361</v>
      </c>
      <c r="U705" s="1">
        <f t="shared" si="52"/>
        <v>2395670</v>
      </c>
      <c r="V705" s="4">
        <f t="shared" si="53"/>
        <v>627866.5095630975</v>
      </c>
      <c r="W705" s="1" t="str">
        <f t="shared" si="54"/>
        <v>Favourable</v>
      </c>
    </row>
    <row r="706" spans="1:23" x14ac:dyDescent="0.25">
      <c r="A706" s="1"/>
      <c r="B706" s="1"/>
      <c r="C706" s="1"/>
      <c r="D706" s="1"/>
      <c r="E706" s="1" t="s">
        <v>5594</v>
      </c>
      <c r="F706" s="2">
        <v>44161</v>
      </c>
      <c r="G706" s="3">
        <v>34700</v>
      </c>
      <c r="H706" s="1"/>
      <c r="I706" s="1"/>
      <c r="J706" s="1" t="s">
        <v>5595</v>
      </c>
      <c r="K706" s="2">
        <v>44449</v>
      </c>
      <c r="L706" s="1" t="s">
        <v>4212</v>
      </c>
      <c r="M706" s="1" t="str">
        <f t="shared" si="50"/>
        <v>Agricultural Extension</v>
      </c>
      <c r="N706" s="1" t="s">
        <v>4222</v>
      </c>
      <c r="O706" s="1" t="s">
        <v>4298</v>
      </c>
      <c r="P706" s="1">
        <v>8256</v>
      </c>
      <c r="Q706" s="1">
        <v>1184699</v>
      </c>
      <c r="R706" s="1">
        <f t="shared" si="51"/>
        <v>10356</v>
      </c>
      <c r="S706" s="4">
        <v>87992.459630525991</v>
      </c>
      <c r="T706" s="4">
        <v>85987.03926153091</v>
      </c>
      <c r="U706" s="1">
        <f t="shared" si="52"/>
        <v>1174343</v>
      </c>
      <c r="V706" s="4">
        <f t="shared" si="53"/>
        <v>1010719.5011079431</v>
      </c>
      <c r="W706" s="1" t="str">
        <f t="shared" si="54"/>
        <v>Favourable</v>
      </c>
    </row>
    <row r="707" spans="1:23" x14ac:dyDescent="0.25">
      <c r="A707" s="1"/>
      <c r="B707" s="1"/>
      <c r="C707" s="1"/>
      <c r="D707" s="1"/>
      <c r="E707" s="1" t="s">
        <v>5596</v>
      </c>
      <c r="F707" s="2">
        <v>45005</v>
      </c>
      <c r="G707" s="3">
        <v>67705</v>
      </c>
      <c r="H707" s="1"/>
      <c r="I707" s="1"/>
      <c r="J707" s="1" t="s">
        <v>5597</v>
      </c>
      <c r="K707" s="2">
        <v>44393</v>
      </c>
      <c r="L707" s="1" t="s">
        <v>4216</v>
      </c>
      <c r="M707" s="1" t="str">
        <f t="shared" ref="M707:M770" si="55">INDEX($A:$B,MATCH($L707,$A:$A,0),2)</f>
        <v>Agricultural Extension</v>
      </c>
      <c r="N707" s="1" t="s">
        <v>4205</v>
      </c>
      <c r="O707" s="1" t="s">
        <v>4361</v>
      </c>
      <c r="P707" s="1">
        <v>6208</v>
      </c>
      <c r="Q707" s="1">
        <v>1670763</v>
      </c>
      <c r="R707" s="1">
        <f t="shared" ref="R707:R770" si="56">_xlfn.XLOOKUP($J707,$E:$E,$G:$G,0,0,1)</f>
        <v>40947</v>
      </c>
      <c r="S707" s="4">
        <v>1593380.9466504154</v>
      </c>
      <c r="T707" s="4">
        <v>535523.88980241353</v>
      </c>
      <c r="U707" s="1">
        <f t="shared" ref="U707:U770" si="57">Q707-R707</f>
        <v>1629816</v>
      </c>
      <c r="V707" s="4">
        <f t="shared" ref="V707:V770" si="58">Q707-(S707+T707)</f>
        <v>-458141.83645282872</v>
      </c>
      <c r="W707" s="1" t="str">
        <f t="shared" ref="W707:W770" si="59">IF(V707&gt;=0,"Favourable","Adverse")</f>
        <v>Adverse</v>
      </c>
    </row>
    <row r="708" spans="1:23" x14ac:dyDescent="0.25">
      <c r="A708" s="1"/>
      <c r="B708" s="1"/>
      <c r="C708" s="1"/>
      <c r="D708" s="1"/>
      <c r="E708" s="1" t="s">
        <v>5598</v>
      </c>
      <c r="F708" s="2">
        <v>45148</v>
      </c>
      <c r="G708" s="3">
        <v>40679</v>
      </c>
      <c r="H708" s="1"/>
      <c r="I708" s="1"/>
      <c r="J708" s="1" t="s">
        <v>5599</v>
      </c>
      <c r="K708" s="2">
        <v>44837</v>
      </c>
      <c r="L708" s="1" t="s">
        <v>4212</v>
      </c>
      <c r="M708" s="1" t="str">
        <f t="shared" si="55"/>
        <v>Agricultural Extension</v>
      </c>
      <c r="N708" s="1" t="s">
        <v>4205</v>
      </c>
      <c r="O708" s="1" t="s">
        <v>4476</v>
      </c>
      <c r="P708" s="1">
        <v>9073</v>
      </c>
      <c r="Q708" s="1">
        <v>1807662</v>
      </c>
      <c r="R708" s="1">
        <f t="shared" si="56"/>
        <v>0</v>
      </c>
      <c r="S708" s="4">
        <v>470262.77421635453</v>
      </c>
      <c r="T708" s="4">
        <v>220975.62275533189</v>
      </c>
      <c r="U708" s="1">
        <f t="shared" si="57"/>
        <v>1807662</v>
      </c>
      <c r="V708" s="4">
        <f t="shared" si="58"/>
        <v>1116423.6030283137</v>
      </c>
      <c r="W708" s="1" t="str">
        <f t="shared" si="59"/>
        <v>Favourable</v>
      </c>
    </row>
    <row r="709" spans="1:23" x14ac:dyDescent="0.25">
      <c r="A709" s="1"/>
      <c r="B709" s="1"/>
      <c r="C709" s="1"/>
      <c r="D709" s="1"/>
      <c r="E709" s="1" t="s">
        <v>5600</v>
      </c>
      <c r="F709" s="2">
        <v>44738</v>
      </c>
      <c r="G709" s="3">
        <v>18542</v>
      </c>
      <c r="H709" s="1"/>
      <c r="I709" s="1"/>
      <c r="J709" s="1" t="s">
        <v>5601</v>
      </c>
      <c r="K709" s="2">
        <v>44983</v>
      </c>
      <c r="L709" s="1" t="s">
        <v>4218</v>
      </c>
      <c r="M709" s="1" t="str">
        <f t="shared" si="55"/>
        <v>Infrastructure</v>
      </c>
      <c r="N709" s="1" t="s">
        <v>4205</v>
      </c>
      <c r="O709" s="1" t="s">
        <v>4361</v>
      </c>
      <c r="P709" s="1">
        <v>9202</v>
      </c>
      <c r="Q709" s="1">
        <v>651788</v>
      </c>
      <c r="R709" s="1">
        <f t="shared" si="56"/>
        <v>0</v>
      </c>
      <c r="S709" s="4">
        <v>246892.5692922695</v>
      </c>
      <c r="T709" s="4">
        <v>131582.75638889574</v>
      </c>
      <c r="U709" s="1">
        <f t="shared" si="57"/>
        <v>651788</v>
      </c>
      <c r="V709" s="4">
        <f t="shared" si="58"/>
        <v>273312.67431883479</v>
      </c>
      <c r="W709" s="1" t="str">
        <f t="shared" si="59"/>
        <v>Favourable</v>
      </c>
    </row>
    <row r="710" spans="1:23" x14ac:dyDescent="0.25">
      <c r="A710" s="1"/>
      <c r="B710" s="1"/>
      <c r="C710" s="1"/>
      <c r="D710" s="1"/>
      <c r="E710" s="1" t="s">
        <v>5602</v>
      </c>
      <c r="F710" s="2">
        <v>44319</v>
      </c>
      <c r="G710" s="3">
        <v>16180</v>
      </c>
      <c r="H710" s="1"/>
      <c r="I710" s="1"/>
      <c r="J710" s="1" t="s">
        <v>5603</v>
      </c>
      <c r="K710" s="2">
        <v>44582</v>
      </c>
      <c r="L710" s="1" t="s">
        <v>4200</v>
      </c>
      <c r="M710" s="1" t="str">
        <f t="shared" si="55"/>
        <v>Social Services</v>
      </c>
      <c r="N710" s="1" t="s">
        <v>4205</v>
      </c>
      <c r="O710" s="1" t="s">
        <v>4264</v>
      </c>
      <c r="P710" s="1">
        <v>7269</v>
      </c>
      <c r="Q710" s="1">
        <v>1692605</v>
      </c>
      <c r="R710" s="1">
        <f t="shared" si="56"/>
        <v>0</v>
      </c>
      <c r="S710" s="4">
        <v>1050386.8121417547</v>
      </c>
      <c r="T710" s="4">
        <v>390334.05654740898</v>
      </c>
      <c r="U710" s="1">
        <f t="shared" si="57"/>
        <v>1692605</v>
      </c>
      <c r="V710" s="4">
        <f t="shared" si="58"/>
        <v>251884.13131083641</v>
      </c>
      <c r="W710" s="1" t="str">
        <f t="shared" si="59"/>
        <v>Favourable</v>
      </c>
    </row>
    <row r="711" spans="1:23" x14ac:dyDescent="0.25">
      <c r="A711" s="1"/>
      <c r="B711" s="1"/>
      <c r="C711" s="1"/>
      <c r="D711" s="1"/>
      <c r="E711" s="1" t="s">
        <v>5604</v>
      </c>
      <c r="F711" s="2">
        <v>45237</v>
      </c>
      <c r="G711" s="3">
        <v>80534</v>
      </c>
      <c r="H711" s="1"/>
      <c r="I711" s="1"/>
      <c r="J711" s="1" t="s">
        <v>5605</v>
      </c>
      <c r="K711" s="2">
        <v>45282</v>
      </c>
      <c r="L711" s="1" t="s">
        <v>4204</v>
      </c>
      <c r="M711" s="1" t="str">
        <f t="shared" si="55"/>
        <v>Education</v>
      </c>
      <c r="N711" s="1" t="s">
        <v>4205</v>
      </c>
      <c r="O711" s="1" t="s">
        <v>4237</v>
      </c>
      <c r="P711" s="1">
        <v>8522</v>
      </c>
      <c r="Q711" s="1">
        <v>1049276</v>
      </c>
      <c r="R711" s="1">
        <f t="shared" si="56"/>
        <v>52000</v>
      </c>
      <c r="S711" s="4">
        <v>34966.350715874039</v>
      </c>
      <c r="T711" s="4">
        <v>347294.77787006361</v>
      </c>
      <c r="U711" s="1">
        <f t="shared" si="57"/>
        <v>997276</v>
      </c>
      <c r="V711" s="4">
        <f t="shared" si="58"/>
        <v>667014.87141406233</v>
      </c>
      <c r="W711" s="1" t="str">
        <f t="shared" si="59"/>
        <v>Favourable</v>
      </c>
    </row>
    <row r="712" spans="1:23" x14ac:dyDescent="0.25">
      <c r="A712" s="1"/>
      <c r="B712" s="1"/>
      <c r="C712" s="1"/>
      <c r="D712" s="1"/>
      <c r="E712" s="1" t="s">
        <v>4478</v>
      </c>
      <c r="F712" s="2">
        <v>44453</v>
      </c>
      <c r="G712" s="3">
        <v>63909</v>
      </c>
      <c r="H712" s="1"/>
      <c r="I712" s="1"/>
      <c r="J712" s="1" t="s">
        <v>5606</v>
      </c>
      <c r="K712" s="2">
        <v>45254</v>
      </c>
      <c r="L712" s="1" t="s">
        <v>4212</v>
      </c>
      <c r="M712" s="1" t="str">
        <f t="shared" si="55"/>
        <v>Agricultural Extension</v>
      </c>
      <c r="N712" s="1" t="s">
        <v>4210</v>
      </c>
      <c r="O712" s="1" t="s">
        <v>4237</v>
      </c>
      <c r="P712" s="1">
        <v>8673</v>
      </c>
      <c r="Q712" s="1">
        <v>602427</v>
      </c>
      <c r="R712" s="1">
        <f t="shared" si="56"/>
        <v>18017</v>
      </c>
      <c r="S712" s="4">
        <v>375687.79045494349</v>
      </c>
      <c r="T712" s="4">
        <v>46895.359268705506</v>
      </c>
      <c r="U712" s="1">
        <f t="shared" si="57"/>
        <v>584410</v>
      </c>
      <c r="V712" s="4">
        <f t="shared" si="58"/>
        <v>179843.85027635098</v>
      </c>
      <c r="W712" s="1" t="str">
        <f t="shared" si="59"/>
        <v>Favourable</v>
      </c>
    </row>
    <row r="713" spans="1:23" x14ac:dyDescent="0.25">
      <c r="A713" s="1"/>
      <c r="B713" s="1"/>
      <c r="C713" s="1"/>
      <c r="D713" s="1"/>
      <c r="E713" s="1" t="s">
        <v>5607</v>
      </c>
      <c r="F713" s="2">
        <v>44968</v>
      </c>
      <c r="G713" s="3">
        <v>15013</v>
      </c>
      <c r="H713" s="1"/>
      <c r="I713" s="1"/>
      <c r="J713" s="1" t="s">
        <v>5608</v>
      </c>
      <c r="K713" s="2">
        <v>45388</v>
      </c>
      <c r="L713" s="1" t="s">
        <v>4218</v>
      </c>
      <c r="M713" s="1" t="str">
        <f t="shared" si="55"/>
        <v>Infrastructure</v>
      </c>
      <c r="N713" s="1" t="s">
        <v>4205</v>
      </c>
      <c r="O713" s="1" t="s">
        <v>4233</v>
      </c>
      <c r="P713" s="1">
        <v>7185</v>
      </c>
      <c r="Q713" s="1">
        <v>2499883</v>
      </c>
      <c r="R713" s="1">
        <f t="shared" si="56"/>
        <v>26387</v>
      </c>
      <c r="S713" s="4">
        <v>250179.32518188684</v>
      </c>
      <c r="T713" s="4">
        <v>815200.76799256413</v>
      </c>
      <c r="U713" s="1">
        <f t="shared" si="57"/>
        <v>2473496</v>
      </c>
      <c r="V713" s="4">
        <f t="shared" si="58"/>
        <v>1434502.906825549</v>
      </c>
      <c r="W713" s="1" t="str">
        <f t="shared" si="59"/>
        <v>Favourable</v>
      </c>
    </row>
    <row r="714" spans="1:23" x14ac:dyDescent="0.25">
      <c r="A714" s="1"/>
      <c r="B714" s="1"/>
      <c r="C714" s="1"/>
      <c r="D714" s="1"/>
      <c r="E714" s="1" t="s">
        <v>5609</v>
      </c>
      <c r="F714" s="2">
        <v>45291</v>
      </c>
      <c r="G714" s="3">
        <v>95032</v>
      </c>
      <c r="H714" s="1"/>
      <c r="I714" s="1"/>
      <c r="J714" s="1" t="s">
        <v>5610</v>
      </c>
      <c r="K714" s="2">
        <v>44574</v>
      </c>
      <c r="L714" s="1" t="s">
        <v>4212</v>
      </c>
      <c r="M714" s="1" t="str">
        <f t="shared" si="55"/>
        <v>Agricultural Extension</v>
      </c>
      <c r="N714" s="1" t="s">
        <v>4210</v>
      </c>
      <c r="O714" s="1" t="s">
        <v>4206</v>
      </c>
      <c r="P714" s="1">
        <v>6778</v>
      </c>
      <c r="Q714" s="1">
        <v>1396702</v>
      </c>
      <c r="R714" s="1">
        <f t="shared" si="56"/>
        <v>0</v>
      </c>
      <c r="S714" s="4">
        <v>298619.56838341552</v>
      </c>
      <c r="T714" s="4">
        <v>292150.98261366837</v>
      </c>
      <c r="U714" s="1">
        <f t="shared" si="57"/>
        <v>1396702</v>
      </c>
      <c r="V714" s="4">
        <f t="shared" si="58"/>
        <v>805931.44900291611</v>
      </c>
      <c r="W714" s="1" t="str">
        <f t="shared" si="59"/>
        <v>Favourable</v>
      </c>
    </row>
    <row r="715" spans="1:23" x14ac:dyDescent="0.25">
      <c r="A715" s="1"/>
      <c r="B715" s="1"/>
      <c r="C715" s="1"/>
      <c r="D715" s="1"/>
      <c r="E715" s="1" t="s">
        <v>5611</v>
      </c>
      <c r="F715" s="2">
        <v>44110</v>
      </c>
      <c r="G715" s="3">
        <v>52734</v>
      </c>
      <c r="H715" s="1"/>
      <c r="I715" s="1"/>
      <c r="J715" s="1" t="s">
        <v>5612</v>
      </c>
      <c r="K715" s="2">
        <v>44324</v>
      </c>
      <c r="L715" s="1" t="s">
        <v>4218</v>
      </c>
      <c r="M715" s="1" t="str">
        <f t="shared" si="55"/>
        <v>Infrastructure</v>
      </c>
      <c r="N715" s="1" t="s">
        <v>4205</v>
      </c>
      <c r="O715" s="1" t="s">
        <v>4361</v>
      </c>
      <c r="P715" s="1">
        <v>8318</v>
      </c>
      <c r="Q715" s="1">
        <v>2366435</v>
      </c>
      <c r="R715" s="1">
        <f t="shared" si="56"/>
        <v>0</v>
      </c>
      <c r="S715" s="4">
        <v>1136567.1297305319</v>
      </c>
      <c r="T715" s="4">
        <v>87455.678720561424</v>
      </c>
      <c r="U715" s="1">
        <f t="shared" si="57"/>
        <v>2366435</v>
      </c>
      <c r="V715" s="4">
        <f t="shared" si="58"/>
        <v>1142412.1915489067</v>
      </c>
      <c r="W715" s="1" t="str">
        <f t="shared" si="59"/>
        <v>Favourable</v>
      </c>
    </row>
    <row r="716" spans="1:23" x14ac:dyDescent="0.25">
      <c r="A716" s="1"/>
      <c r="B716" s="1"/>
      <c r="C716" s="1"/>
      <c r="D716" s="1"/>
      <c r="E716" s="1" t="s">
        <v>5613</v>
      </c>
      <c r="F716" s="2">
        <v>44110</v>
      </c>
      <c r="G716" s="3">
        <v>37659</v>
      </c>
      <c r="H716" s="1"/>
      <c r="I716" s="1"/>
      <c r="J716" s="1" t="s">
        <v>5614</v>
      </c>
      <c r="K716" s="2">
        <v>44428</v>
      </c>
      <c r="L716" s="1" t="s">
        <v>4204</v>
      </c>
      <c r="M716" s="1" t="str">
        <f t="shared" si="55"/>
        <v>Education</v>
      </c>
      <c r="N716" s="1" t="s">
        <v>4205</v>
      </c>
      <c r="O716" s="1" t="s">
        <v>4335</v>
      </c>
      <c r="P716" s="1">
        <v>9205</v>
      </c>
      <c r="Q716" s="1">
        <v>2152514</v>
      </c>
      <c r="R716" s="1">
        <f t="shared" si="56"/>
        <v>0</v>
      </c>
      <c r="S716" s="4">
        <v>466051.21141118417</v>
      </c>
      <c r="T716" s="4">
        <v>424810.13452613441</v>
      </c>
      <c r="U716" s="1">
        <f t="shared" si="57"/>
        <v>2152514</v>
      </c>
      <c r="V716" s="4">
        <f t="shared" si="58"/>
        <v>1261652.6540626814</v>
      </c>
      <c r="W716" s="1" t="str">
        <f t="shared" si="59"/>
        <v>Favourable</v>
      </c>
    </row>
    <row r="717" spans="1:23" x14ac:dyDescent="0.25">
      <c r="A717" s="1"/>
      <c r="B717" s="1"/>
      <c r="C717" s="1"/>
      <c r="D717" s="1"/>
      <c r="E717" s="1" t="s">
        <v>5615</v>
      </c>
      <c r="F717" s="2">
        <v>44003</v>
      </c>
      <c r="G717" s="3">
        <v>15134</v>
      </c>
      <c r="H717" s="1"/>
      <c r="I717" s="1"/>
      <c r="J717" s="1" t="s">
        <v>5616</v>
      </c>
      <c r="K717" s="2">
        <v>45225</v>
      </c>
      <c r="L717" s="1" t="s">
        <v>4204</v>
      </c>
      <c r="M717" s="1" t="str">
        <f t="shared" si="55"/>
        <v>Education</v>
      </c>
      <c r="N717" s="1" t="s">
        <v>4222</v>
      </c>
      <c r="O717" s="1" t="s">
        <v>4304</v>
      </c>
      <c r="P717" s="1">
        <v>7946</v>
      </c>
      <c r="Q717" s="1">
        <v>1329609</v>
      </c>
      <c r="R717" s="1">
        <f t="shared" si="56"/>
        <v>0</v>
      </c>
      <c r="S717" s="4">
        <v>267159.78003233665</v>
      </c>
      <c r="T717" s="4">
        <v>330829.44423265621</v>
      </c>
      <c r="U717" s="1">
        <f t="shared" si="57"/>
        <v>1329609</v>
      </c>
      <c r="V717" s="4">
        <f t="shared" si="58"/>
        <v>731619.77573500713</v>
      </c>
      <c r="W717" s="1" t="str">
        <f t="shared" si="59"/>
        <v>Favourable</v>
      </c>
    </row>
    <row r="718" spans="1:23" x14ac:dyDescent="0.25">
      <c r="A718" s="1"/>
      <c r="B718" s="1"/>
      <c r="C718" s="1"/>
      <c r="D718" s="1"/>
      <c r="E718" s="1" t="s">
        <v>5617</v>
      </c>
      <c r="F718" s="2">
        <v>44155</v>
      </c>
      <c r="G718" s="3">
        <v>77388</v>
      </c>
      <c r="H718" s="1"/>
      <c r="I718" s="1"/>
      <c r="J718" s="1" t="s">
        <v>5618</v>
      </c>
      <c r="K718" s="2">
        <v>43943</v>
      </c>
      <c r="L718" s="1" t="s">
        <v>4204</v>
      </c>
      <c r="M718" s="1" t="str">
        <f t="shared" si="55"/>
        <v>Education</v>
      </c>
      <c r="N718" s="1" t="s">
        <v>4210</v>
      </c>
      <c r="O718" s="1" t="s">
        <v>4301</v>
      </c>
      <c r="P718" s="1">
        <v>9440</v>
      </c>
      <c r="Q718" s="1">
        <v>1826194</v>
      </c>
      <c r="R718" s="1">
        <f t="shared" si="56"/>
        <v>48652</v>
      </c>
      <c r="S718" s="4">
        <v>753210.03572661488</v>
      </c>
      <c r="T718" s="4">
        <v>432214.72966307268</v>
      </c>
      <c r="U718" s="1">
        <f t="shared" si="57"/>
        <v>1777542</v>
      </c>
      <c r="V718" s="4">
        <f t="shared" si="58"/>
        <v>640769.23461031239</v>
      </c>
      <c r="W718" s="1" t="str">
        <f t="shared" si="59"/>
        <v>Favourable</v>
      </c>
    </row>
    <row r="719" spans="1:23" x14ac:dyDescent="0.25">
      <c r="A719" s="1"/>
      <c r="B719" s="1"/>
      <c r="C719" s="1"/>
      <c r="D719" s="1"/>
      <c r="E719" s="1" t="s">
        <v>5619</v>
      </c>
      <c r="F719" s="2">
        <v>44795</v>
      </c>
      <c r="G719" s="3">
        <v>96084</v>
      </c>
      <c r="H719" s="1"/>
      <c r="I719" s="1"/>
      <c r="J719" s="1" t="s">
        <v>5620</v>
      </c>
      <c r="K719" s="2">
        <v>43895</v>
      </c>
      <c r="L719" s="1" t="s">
        <v>4218</v>
      </c>
      <c r="M719" s="1" t="str">
        <f t="shared" si="55"/>
        <v>Infrastructure</v>
      </c>
      <c r="N719" s="1" t="s">
        <v>4205</v>
      </c>
      <c r="O719" s="1" t="s">
        <v>4286</v>
      </c>
      <c r="P719" s="1">
        <v>8708</v>
      </c>
      <c r="Q719" s="1">
        <v>412985</v>
      </c>
      <c r="R719" s="1">
        <f t="shared" si="56"/>
        <v>58340</v>
      </c>
      <c r="S719" s="4">
        <v>209018.80603117959</v>
      </c>
      <c r="T719" s="4">
        <v>120102.7103620741</v>
      </c>
      <c r="U719" s="1">
        <f t="shared" si="57"/>
        <v>354645</v>
      </c>
      <c r="V719" s="4">
        <f t="shared" si="58"/>
        <v>83863.483606746304</v>
      </c>
      <c r="W719" s="1" t="str">
        <f t="shared" si="59"/>
        <v>Favourable</v>
      </c>
    </row>
    <row r="720" spans="1:23" x14ac:dyDescent="0.25">
      <c r="A720" s="1"/>
      <c r="B720" s="1"/>
      <c r="C720" s="1"/>
      <c r="D720" s="1"/>
      <c r="E720" s="1" t="s">
        <v>5621</v>
      </c>
      <c r="F720" s="2">
        <v>44330</v>
      </c>
      <c r="G720" s="3">
        <v>35931</v>
      </c>
      <c r="H720" s="1"/>
      <c r="I720" s="1"/>
      <c r="J720" s="1" t="s">
        <v>5622</v>
      </c>
      <c r="K720" s="2">
        <v>44471</v>
      </c>
      <c r="L720" s="1" t="s">
        <v>4212</v>
      </c>
      <c r="M720" s="1" t="str">
        <f t="shared" si="55"/>
        <v>Agricultural Extension</v>
      </c>
      <c r="N720" s="1" t="s">
        <v>4210</v>
      </c>
      <c r="O720" s="1" t="s">
        <v>4358</v>
      </c>
      <c r="P720" s="1">
        <v>7990</v>
      </c>
      <c r="Q720" s="1">
        <v>2295672</v>
      </c>
      <c r="R720" s="1">
        <f t="shared" si="56"/>
        <v>36788</v>
      </c>
      <c r="S720" s="4">
        <v>1170024.211159019</v>
      </c>
      <c r="T720" s="4">
        <v>56697.821006261358</v>
      </c>
      <c r="U720" s="1">
        <f t="shared" si="57"/>
        <v>2258884</v>
      </c>
      <c r="V720" s="4">
        <f t="shared" si="58"/>
        <v>1068949.9678347197</v>
      </c>
      <c r="W720" s="1" t="str">
        <f t="shared" si="59"/>
        <v>Favourable</v>
      </c>
    </row>
    <row r="721" spans="1:23" x14ac:dyDescent="0.25">
      <c r="A721" s="1"/>
      <c r="B721" s="1"/>
      <c r="C721" s="1"/>
      <c r="D721" s="1"/>
      <c r="E721" s="1" t="s">
        <v>5001</v>
      </c>
      <c r="F721" s="2">
        <v>45311</v>
      </c>
      <c r="G721" s="3">
        <v>64137</v>
      </c>
      <c r="H721" s="1"/>
      <c r="I721" s="1"/>
      <c r="J721" s="1" t="s">
        <v>5623</v>
      </c>
      <c r="K721" s="2">
        <v>44523</v>
      </c>
      <c r="L721" s="1" t="s">
        <v>4216</v>
      </c>
      <c r="M721" s="1" t="str">
        <f t="shared" si="55"/>
        <v>Agricultural Extension</v>
      </c>
      <c r="N721" s="1" t="s">
        <v>4205</v>
      </c>
      <c r="O721" s="1" t="s">
        <v>4241</v>
      </c>
      <c r="P721" s="1">
        <v>9435</v>
      </c>
      <c r="Q721" s="1">
        <v>570384</v>
      </c>
      <c r="R721" s="1">
        <f t="shared" si="56"/>
        <v>11089</v>
      </c>
      <c r="S721" s="4">
        <v>471720.52056775254</v>
      </c>
      <c r="T721" s="4">
        <v>55028.872167357935</v>
      </c>
      <c r="U721" s="1">
        <f t="shared" si="57"/>
        <v>559295</v>
      </c>
      <c r="V721" s="4">
        <f t="shared" si="58"/>
        <v>43634.607264889521</v>
      </c>
      <c r="W721" s="1" t="str">
        <f t="shared" si="59"/>
        <v>Favourable</v>
      </c>
    </row>
    <row r="722" spans="1:23" x14ac:dyDescent="0.25">
      <c r="A722" s="1"/>
      <c r="B722" s="1"/>
      <c r="C722" s="1"/>
      <c r="D722" s="1"/>
      <c r="E722" s="1" t="s">
        <v>5624</v>
      </c>
      <c r="F722" s="2">
        <v>44662</v>
      </c>
      <c r="G722" s="3">
        <v>48874</v>
      </c>
      <c r="H722" s="1"/>
      <c r="I722" s="1"/>
      <c r="J722" s="1" t="s">
        <v>5625</v>
      </c>
      <c r="K722" s="2">
        <v>44926</v>
      </c>
      <c r="L722" s="1" t="s">
        <v>4200</v>
      </c>
      <c r="M722" s="1" t="str">
        <f t="shared" si="55"/>
        <v>Social Services</v>
      </c>
      <c r="N722" s="1" t="s">
        <v>4205</v>
      </c>
      <c r="O722" s="1" t="s">
        <v>4270</v>
      </c>
      <c r="P722" s="1">
        <v>7799</v>
      </c>
      <c r="Q722" s="1">
        <v>2061268</v>
      </c>
      <c r="R722" s="1">
        <f t="shared" si="56"/>
        <v>13942</v>
      </c>
      <c r="S722" s="4">
        <v>1739039.7013018152</v>
      </c>
      <c r="T722" s="4">
        <v>667841.96824163233</v>
      </c>
      <c r="U722" s="1">
        <f t="shared" si="57"/>
        <v>2047326</v>
      </c>
      <c r="V722" s="4">
        <f t="shared" si="58"/>
        <v>-345613.66954344744</v>
      </c>
      <c r="W722" s="1" t="str">
        <f t="shared" si="59"/>
        <v>Adverse</v>
      </c>
    </row>
    <row r="723" spans="1:23" x14ac:dyDescent="0.25">
      <c r="A723" s="1"/>
      <c r="B723" s="1"/>
      <c r="C723" s="1"/>
      <c r="D723" s="1"/>
      <c r="E723" s="1" t="s">
        <v>5626</v>
      </c>
      <c r="F723" s="2">
        <v>45320</v>
      </c>
      <c r="G723" s="3">
        <v>67526</v>
      </c>
      <c r="H723" s="1"/>
      <c r="I723" s="1"/>
      <c r="J723" s="1" t="s">
        <v>5126</v>
      </c>
      <c r="K723" s="2">
        <v>44633</v>
      </c>
      <c r="L723" s="1" t="s">
        <v>4218</v>
      </c>
      <c r="M723" s="1" t="str">
        <f t="shared" si="55"/>
        <v>Infrastructure</v>
      </c>
      <c r="N723" s="1" t="s">
        <v>4210</v>
      </c>
      <c r="O723" s="1" t="s">
        <v>4241</v>
      </c>
      <c r="P723" s="1">
        <v>8229</v>
      </c>
      <c r="Q723" s="1">
        <v>1353927</v>
      </c>
      <c r="R723" s="1">
        <f t="shared" si="56"/>
        <v>98151</v>
      </c>
      <c r="S723" s="4">
        <v>1112800.59637917</v>
      </c>
      <c r="T723" s="4">
        <v>152245.53521049226</v>
      </c>
      <c r="U723" s="1">
        <f t="shared" si="57"/>
        <v>1255776</v>
      </c>
      <c r="V723" s="4">
        <f t="shared" si="58"/>
        <v>88880.868410337716</v>
      </c>
      <c r="W723" s="1" t="str">
        <f t="shared" si="59"/>
        <v>Favourable</v>
      </c>
    </row>
    <row r="724" spans="1:23" x14ac:dyDescent="0.25">
      <c r="A724" s="1"/>
      <c r="B724" s="1"/>
      <c r="C724" s="1"/>
      <c r="D724" s="1"/>
      <c r="E724" s="1" t="s">
        <v>5627</v>
      </c>
      <c r="F724" s="2">
        <v>44535</v>
      </c>
      <c r="G724" s="3">
        <v>52814</v>
      </c>
      <c r="H724" s="1"/>
      <c r="I724" s="1"/>
      <c r="J724" s="1" t="s">
        <v>5628</v>
      </c>
      <c r="K724" s="2">
        <v>44508</v>
      </c>
      <c r="L724" s="1" t="s">
        <v>4212</v>
      </c>
      <c r="M724" s="1" t="str">
        <f t="shared" si="55"/>
        <v>Agricultural Extension</v>
      </c>
      <c r="N724" s="1" t="s">
        <v>4210</v>
      </c>
      <c r="O724" s="1" t="s">
        <v>4421</v>
      </c>
      <c r="P724" s="1">
        <v>8230</v>
      </c>
      <c r="Q724" s="1">
        <v>1446895</v>
      </c>
      <c r="R724" s="1">
        <f t="shared" si="56"/>
        <v>29097</v>
      </c>
      <c r="S724" s="4">
        <v>1191021.8572585771</v>
      </c>
      <c r="T724" s="4">
        <v>466029.60117980168</v>
      </c>
      <c r="U724" s="1">
        <f t="shared" si="57"/>
        <v>1417798</v>
      </c>
      <c r="V724" s="4">
        <f t="shared" si="58"/>
        <v>-210156.45843837876</v>
      </c>
      <c r="W724" s="1" t="str">
        <f t="shared" si="59"/>
        <v>Adverse</v>
      </c>
    </row>
    <row r="725" spans="1:23" x14ac:dyDescent="0.25">
      <c r="A725" s="1"/>
      <c r="B725" s="1"/>
      <c r="C725" s="1"/>
      <c r="D725" s="1"/>
      <c r="E725" s="1" t="s">
        <v>5629</v>
      </c>
      <c r="F725" s="2">
        <v>44827</v>
      </c>
      <c r="G725" s="3">
        <v>43235</v>
      </c>
      <c r="H725" s="1"/>
      <c r="I725" s="1"/>
      <c r="J725" s="1" t="s">
        <v>5630</v>
      </c>
      <c r="K725" s="2">
        <v>43922</v>
      </c>
      <c r="L725" s="1" t="s">
        <v>4218</v>
      </c>
      <c r="M725" s="1" t="str">
        <f t="shared" si="55"/>
        <v>Infrastructure</v>
      </c>
      <c r="N725" s="1" t="s">
        <v>4210</v>
      </c>
      <c r="O725" s="1" t="s">
        <v>4233</v>
      </c>
      <c r="P725" s="1">
        <v>8502</v>
      </c>
      <c r="Q725" s="1">
        <v>1320233</v>
      </c>
      <c r="R725" s="1">
        <f t="shared" si="56"/>
        <v>50496</v>
      </c>
      <c r="S725" s="4">
        <v>578013.36137143383</v>
      </c>
      <c r="T725" s="4">
        <v>294376.21526522195</v>
      </c>
      <c r="U725" s="1">
        <f t="shared" si="57"/>
        <v>1269737</v>
      </c>
      <c r="V725" s="4">
        <f t="shared" si="58"/>
        <v>447843.42336334428</v>
      </c>
      <c r="W725" s="1" t="str">
        <f t="shared" si="59"/>
        <v>Favourable</v>
      </c>
    </row>
    <row r="726" spans="1:23" x14ac:dyDescent="0.25">
      <c r="A726" s="1"/>
      <c r="B726" s="1"/>
      <c r="C726" s="1"/>
      <c r="D726" s="1"/>
      <c r="E726" s="1" t="s">
        <v>5631</v>
      </c>
      <c r="F726" s="2">
        <v>45043</v>
      </c>
      <c r="G726" s="3">
        <v>67289</v>
      </c>
      <c r="H726" s="1"/>
      <c r="I726" s="1"/>
      <c r="J726" s="1" t="s">
        <v>5632</v>
      </c>
      <c r="K726" s="2">
        <v>45237</v>
      </c>
      <c r="L726" s="1" t="s">
        <v>4216</v>
      </c>
      <c r="M726" s="1" t="str">
        <f t="shared" si="55"/>
        <v>Agricultural Extension</v>
      </c>
      <c r="N726" s="1" t="s">
        <v>4222</v>
      </c>
      <c r="O726" s="1" t="s">
        <v>4273</v>
      </c>
      <c r="P726" s="1">
        <v>5789</v>
      </c>
      <c r="Q726" s="1">
        <v>577883</v>
      </c>
      <c r="R726" s="1">
        <f t="shared" si="56"/>
        <v>0</v>
      </c>
      <c r="S726" s="4">
        <v>428660.17372790596</v>
      </c>
      <c r="T726" s="4">
        <v>112118.03361718169</v>
      </c>
      <c r="U726" s="1">
        <f t="shared" si="57"/>
        <v>577883</v>
      </c>
      <c r="V726" s="4">
        <f t="shared" si="58"/>
        <v>37104.792654912337</v>
      </c>
      <c r="W726" s="1" t="str">
        <f t="shared" si="59"/>
        <v>Favourable</v>
      </c>
    </row>
    <row r="727" spans="1:23" x14ac:dyDescent="0.25">
      <c r="A727" s="1"/>
      <c r="B727" s="1"/>
      <c r="C727" s="1"/>
      <c r="D727" s="1"/>
      <c r="E727" s="1" t="s">
        <v>5633</v>
      </c>
      <c r="F727" s="2">
        <v>45385</v>
      </c>
      <c r="G727" s="3">
        <v>33816</v>
      </c>
      <c r="H727" s="1"/>
      <c r="I727" s="1"/>
      <c r="J727" s="1" t="s">
        <v>5634</v>
      </c>
      <c r="K727" s="2">
        <v>45154</v>
      </c>
      <c r="L727" s="1" t="s">
        <v>4218</v>
      </c>
      <c r="M727" s="1" t="str">
        <f t="shared" si="55"/>
        <v>Infrastructure</v>
      </c>
      <c r="N727" s="1" t="s">
        <v>4210</v>
      </c>
      <c r="O727" s="1" t="s">
        <v>4304</v>
      </c>
      <c r="P727" s="1">
        <v>8603</v>
      </c>
      <c r="Q727" s="1">
        <v>2190034</v>
      </c>
      <c r="R727" s="1">
        <f t="shared" si="56"/>
        <v>22356</v>
      </c>
      <c r="S727" s="4">
        <v>1571540.0691715332</v>
      </c>
      <c r="T727" s="4">
        <v>522196.38306615158</v>
      </c>
      <c r="U727" s="1">
        <f t="shared" si="57"/>
        <v>2167678</v>
      </c>
      <c r="V727" s="4">
        <f t="shared" si="58"/>
        <v>96297.547762315255</v>
      </c>
      <c r="W727" s="1" t="str">
        <f t="shared" si="59"/>
        <v>Favourable</v>
      </c>
    </row>
    <row r="728" spans="1:23" x14ac:dyDescent="0.25">
      <c r="A728" s="1"/>
      <c r="B728" s="1"/>
      <c r="C728" s="1"/>
      <c r="D728" s="1"/>
      <c r="E728" s="1" t="s">
        <v>4666</v>
      </c>
      <c r="F728" s="2">
        <v>44277</v>
      </c>
      <c r="G728" s="3">
        <v>53606</v>
      </c>
      <c r="H728" s="1"/>
      <c r="I728" s="1"/>
      <c r="J728" s="1" t="s">
        <v>5635</v>
      </c>
      <c r="K728" s="2">
        <v>45396</v>
      </c>
      <c r="L728" s="1" t="s">
        <v>4218</v>
      </c>
      <c r="M728" s="1" t="str">
        <f t="shared" si="55"/>
        <v>Infrastructure</v>
      </c>
      <c r="N728" s="1" t="s">
        <v>4205</v>
      </c>
      <c r="O728" s="1" t="s">
        <v>4298</v>
      </c>
      <c r="P728" s="1">
        <v>8535</v>
      </c>
      <c r="Q728" s="1">
        <v>252319</v>
      </c>
      <c r="R728" s="1">
        <f t="shared" si="56"/>
        <v>0</v>
      </c>
      <c r="S728" s="4">
        <v>185771.469379127</v>
      </c>
      <c r="T728" s="4">
        <v>48053.193864236404</v>
      </c>
      <c r="U728" s="1">
        <f t="shared" si="57"/>
        <v>252319</v>
      </c>
      <c r="V728" s="4">
        <f t="shared" si="58"/>
        <v>18494.336756636592</v>
      </c>
      <c r="W728" s="1" t="str">
        <f t="shared" si="59"/>
        <v>Favourable</v>
      </c>
    </row>
    <row r="729" spans="1:23" x14ac:dyDescent="0.25">
      <c r="A729" s="1"/>
      <c r="B729" s="1"/>
      <c r="C729" s="1"/>
      <c r="D729" s="1"/>
      <c r="E729" s="1" t="s">
        <v>5636</v>
      </c>
      <c r="F729" s="2">
        <v>44931</v>
      </c>
      <c r="G729" s="3">
        <v>99551</v>
      </c>
      <c r="H729" s="1"/>
      <c r="I729" s="1"/>
      <c r="J729" s="1" t="s">
        <v>5637</v>
      </c>
      <c r="K729" s="2">
        <v>45324</v>
      </c>
      <c r="L729" s="1" t="s">
        <v>4200</v>
      </c>
      <c r="M729" s="1" t="str">
        <f t="shared" si="55"/>
        <v>Social Services</v>
      </c>
      <c r="N729" s="1" t="s">
        <v>4222</v>
      </c>
      <c r="O729" s="1" t="s">
        <v>4244</v>
      </c>
      <c r="P729" s="1">
        <v>6049</v>
      </c>
      <c r="Q729" s="1">
        <v>1921911</v>
      </c>
      <c r="R729" s="1">
        <f t="shared" si="56"/>
        <v>54070</v>
      </c>
      <c r="S729" s="4">
        <v>1522243.1507757672</v>
      </c>
      <c r="T729" s="4">
        <v>277075.16357404354</v>
      </c>
      <c r="U729" s="1">
        <f t="shared" si="57"/>
        <v>1867841</v>
      </c>
      <c r="V729" s="4">
        <f t="shared" si="58"/>
        <v>122592.68565018941</v>
      </c>
      <c r="W729" s="1" t="str">
        <f t="shared" si="59"/>
        <v>Favourable</v>
      </c>
    </row>
    <row r="730" spans="1:23" x14ac:dyDescent="0.25">
      <c r="A730" s="1"/>
      <c r="B730" s="1"/>
      <c r="C730" s="1"/>
      <c r="D730" s="1"/>
      <c r="E730" s="1" t="s">
        <v>5638</v>
      </c>
      <c r="F730" s="2">
        <v>45005</v>
      </c>
      <c r="G730" s="3">
        <v>99666</v>
      </c>
      <c r="H730" s="1"/>
      <c r="I730" s="1"/>
      <c r="J730" s="1" t="s">
        <v>5639</v>
      </c>
      <c r="K730" s="2">
        <v>44331</v>
      </c>
      <c r="L730" s="1" t="s">
        <v>4204</v>
      </c>
      <c r="M730" s="1" t="str">
        <f t="shared" si="55"/>
        <v>Education</v>
      </c>
      <c r="N730" s="1" t="s">
        <v>4210</v>
      </c>
      <c r="O730" s="1" t="s">
        <v>4273</v>
      </c>
      <c r="P730" s="1">
        <v>8515</v>
      </c>
      <c r="Q730" s="1">
        <v>343754</v>
      </c>
      <c r="R730" s="1">
        <f t="shared" si="56"/>
        <v>49667</v>
      </c>
      <c r="S730" s="4">
        <v>193151.76008292771</v>
      </c>
      <c r="T730" s="4">
        <v>61621.017667378561</v>
      </c>
      <c r="U730" s="1">
        <f t="shared" si="57"/>
        <v>294087</v>
      </c>
      <c r="V730" s="4">
        <f t="shared" si="58"/>
        <v>88981.222249693732</v>
      </c>
      <c r="W730" s="1" t="str">
        <f t="shared" si="59"/>
        <v>Favourable</v>
      </c>
    </row>
    <row r="731" spans="1:23" x14ac:dyDescent="0.25">
      <c r="A731" s="1"/>
      <c r="B731" s="1"/>
      <c r="C731" s="1"/>
      <c r="D731" s="1"/>
      <c r="E731" s="1" t="s">
        <v>5098</v>
      </c>
      <c r="F731" s="2">
        <v>45357</v>
      </c>
      <c r="G731" s="3">
        <v>42480</v>
      </c>
      <c r="H731" s="1"/>
      <c r="I731" s="1"/>
      <c r="J731" s="1" t="s">
        <v>5640</v>
      </c>
      <c r="K731" s="2">
        <v>45205</v>
      </c>
      <c r="L731" s="1" t="s">
        <v>4200</v>
      </c>
      <c r="M731" s="1" t="str">
        <f t="shared" si="55"/>
        <v>Social Services</v>
      </c>
      <c r="N731" s="1" t="s">
        <v>4205</v>
      </c>
      <c r="O731" s="1" t="s">
        <v>4358</v>
      </c>
      <c r="P731" s="1">
        <v>6844</v>
      </c>
      <c r="Q731" s="1">
        <v>1778524</v>
      </c>
      <c r="R731" s="1">
        <f t="shared" si="56"/>
        <v>22980</v>
      </c>
      <c r="S731" s="4">
        <v>1176277.4238985439</v>
      </c>
      <c r="T731" s="4">
        <v>428676.23340988002</v>
      </c>
      <c r="U731" s="1">
        <f t="shared" si="57"/>
        <v>1755544</v>
      </c>
      <c r="V731" s="4">
        <f t="shared" si="58"/>
        <v>173570.34269157611</v>
      </c>
      <c r="W731" s="1" t="str">
        <f t="shared" si="59"/>
        <v>Favourable</v>
      </c>
    </row>
    <row r="732" spans="1:23" x14ac:dyDescent="0.25">
      <c r="A732" s="1"/>
      <c r="B732" s="1"/>
      <c r="C732" s="1"/>
      <c r="D732" s="1"/>
      <c r="E732" s="1" t="s">
        <v>5641</v>
      </c>
      <c r="F732" s="2">
        <v>44723</v>
      </c>
      <c r="G732" s="3">
        <v>63498</v>
      </c>
      <c r="H732" s="1"/>
      <c r="I732" s="1"/>
      <c r="J732" s="1" t="s">
        <v>5642</v>
      </c>
      <c r="K732" s="2">
        <v>45373</v>
      </c>
      <c r="L732" s="1" t="s">
        <v>4204</v>
      </c>
      <c r="M732" s="1" t="str">
        <f t="shared" si="55"/>
        <v>Education</v>
      </c>
      <c r="N732" s="1" t="s">
        <v>4205</v>
      </c>
      <c r="O732" s="1" t="s">
        <v>4279</v>
      </c>
      <c r="P732" s="1">
        <v>6125</v>
      </c>
      <c r="Q732" s="1">
        <v>1195085</v>
      </c>
      <c r="R732" s="1">
        <f t="shared" si="56"/>
        <v>18787</v>
      </c>
      <c r="S732" s="4">
        <v>604404.90940592589</v>
      </c>
      <c r="T732" s="4">
        <v>319367.37018579507</v>
      </c>
      <c r="U732" s="1">
        <f t="shared" si="57"/>
        <v>1176298</v>
      </c>
      <c r="V732" s="4">
        <f t="shared" si="58"/>
        <v>271312.72040827898</v>
      </c>
      <c r="W732" s="1" t="str">
        <f t="shared" si="59"/>
        <v>Favourable</v>
      </c>
    </row>
    <row r="733" spans="1:23" x14ac:dyDescent="0.25">
      <c r="A733" s="1"/>
      <c r="B733" s="1"/>
      <c r="C733" s="1"/>
      <c r="D733" s="1"/>
      <c r="E733" s="1" t="s">
        <v>5643</v>
      </c>
      <c r="F733" s="2">
        <v>44824</v>
      </c>
      <c r="G733" s="3">
        <v>67512</v>
      </c>
      <c r="H733" s="1"/>
      <c r="I733" s="1"/>
      <c r="J733" s="1" t="s">
        <v>5644</v>
      </c>
      <c r="K733" s="2">
        <v>44470</v>
      </c>
      <c r="L733" s="1" t="s">
        <v>4204</v>
      </c>
      <c r="M733" s="1" t="str">
        <f t="shared" si="55"/>
        <v>Education</v>
      </c>
      <c r="N733" s="1" t="s">
        <v>4205</v>
      </c>
      <c r="O733" s="1" t="s">
        <v>4217</v>
      </c>
      <c r="P733" s="1">
        <v>7779</v>
      </c>
      <c r="Q733" s="1">
        <v>1377329</v>
      </c>
      <c r="R733" s="1">
        <f t="shared" si="56"/>
        <v>59580</v>
      </c>
      <c r="S733" s="4">
        <v>401640.35722332745</v>
      </c>
      <c r="T733" s="4">
        <v>34989.631076576763</v>
      </c>
      <c r="U733" s="1">
        <f t="shared" si="57"/>
        <v>1317749</v>
      </c>
      <c r="V733" s="4">
        <f t="shared" si="58"/>
        <v>940699.01170009584</v>
      </c>
      <c r="W733" s="1" t="str">
        <f t="shared" si="59"/>
        <v>Favourable</v>
      </c>
    </row>
    <row r="734" spans="1:23" x14ac:dyDescent="0.25">
      <c r="A734" s="1"/>
      <c r="B734" s="1"/>
      <c r="C734" s="1"/>
      <c r="D734" s="1"/>
      <c r="E734" s="1" t="s">
        <v>5645</v>
      </c>
      <c r="F734" s="2">
        <v>45300</v>
      </c>
      <c r="G734" s="3">
        <v>51333</v>
      </c>
      <c r="H734" s="1"/>
      <c r="I734" s="1"/>
      <c r="J734" s="1" t="s">
        <v>5646</v>
      </c>
      <c r="K734" s="2">
        <v>44460</v>
      </c>
      <c r="L734" s="1" t="s">
        <v>4200</v>
      </c>
      <c r="M734" s="1" t="str">
        <f t="shared" si="55"/>
        <v>Social Services</v>
      </c>
      <c r="N734" s="1" t="s">
        <v>4210</v>
      </c>
      <c r="O734" s="1" t="s">
        <v>4295</v>
      </c>
      <c r="P734" s="1">
        <v>6835</v>
      </c>
      <c r="Q734" s="1">
        <v>1684605</v>
      </c>
      <c r="R734" s="1">
        <f t="shared" si="56"/>
        <v>0</v>
      </c>
      <c r="S734" s="4">
        <v>1631157.0384915713</v>
      </c>
      <c r="T734" s="4">
        <v>130152.19020461266</v>
      </c>
      <c r="U734" s="1">
        <f t="shared" si="57"/>
        <v>1684605</v>
      </c>
      <c r="V734" s="4">
        <f t="shared" si="58"/>
        <v>-76704.228696184</v>
      </c>
      <c r="W734" s="1" t="str">
        <f t="shared" si="59"/>
        <v>Adverse</v>
      </c>
    </row>
    <row r="735" spans="1:23" x14ac:dyDescent="0.25">
      <c r="A735" s="1"/>
      <c r="B735" s="1"/>
      <c r="C735" s="1"/>
      <c r="D735" s="1"/>
      <c r="E735" s="1" t="s">
        <v>5647</v>
      </c>
      <c r="F735" s="2">
        <v>44832</v>
      </c>
      <c r="G735" s="3">
        <v>94304</v>
      </c>
      <c r="H735" s="1"/>
      <c r="I735" s="1"/>
      <c r="J735" s="1" t="s">
        <v>5648</v>
      </c>
      <c r="K735" s="2">
        <v>44590</v>
      </c>
      <c r="L735" s="1" t="s">
        <v>4218</v>
      </c>
      <c r="M735" s="1" t="str">
        <f t="shared" si="55"/>
        <v>Infrastructure</v>
      </c>
      <c r="N735" s="1" t="s">
        <v>4222</v>
      </c>
      <c r="O735" s="1" t="s">
        <v>4301</v>
      </c>
      <c r="P735" s="1">
        <v>8697</v>
      </c>
      <c r="Q735" s="1">
        <v>254057</v>
      </c>
      <c r="R735" s="1">
        <f t="shared" si="56"/>
        <v>0</v>
      </c>
      <c r="S735" s="4">
        <v>49332.617636274575</v>
      </c>
      <c r="T735" s="4">
        <v>80671.784511330916</v>
      </c>
      <c r="U735" s="1">
        <f t="shared" si="57"/>
        <v>254057</v>
      </c>
      <c r="V735" s="4">
        <f t="shared" si="58"/>
        <v>124052.59785239451</v>
      </c>
      <c r="W735" s="1" t="str">
        <f t="shared" si="59"/>
        <v>Favourable</v>
      </c>
    </row>
    <row r="736" spans="1:23" x14ac:dyDescent="0.25">
      <c r="A736" s="1"/>
      <c r="B736" s="1"/>
      <c r="C736" s="1"/>
      <c r="D736" s="1"/>
      <c r="E736" s="1" t="s">
        <v>5649</v>
      </c>
      <c r="F736" s="2">
        <v>44613</v>
      </c>
      <c r="G736" s="3">
        <v>68476</v>
      </c>
      <c r="H736" s="1"/>
      <c r="I736" s="1"/>
      <c r="J736" s="1" t="s">
        <v>5650</v>
      </c>
      <c r="K736" s="2">
        <v>45105</v>
      </c>
      <c r="L736" s="1" t="s">
        <v>4212</v>
      </c>
      <c r="M736" s="1" t="str">
        <f t="shared" si="55"/>
        <v>Agricultural Extension</v>
      </c>
      <c r="N736" s="1" t="s">
        <v>4210</v>
      </c>
      <c r="O736" s="1" t="s">
        <v>4267</v>
      </c>
      <c r="P736" s="1">
        <v>6417</v>
      </c>
      <c r="Q736" s="1">
        <v>1452744</v>
      </c>
      <c r="R736" s="1">
        <f t="shared" si="56"/>
        <v>92185</v>
      </c>
      <c r="S736" s="4">
        <v>796990.59193586977</v>
      </c>
      <c r="T736" s="4">
        <v>407125.13950735814</v>
      </c>
      <c r="U736" s="1">
        <f t="shared" si="57"/>
        <v>1360559</v>
      </c>
      <c r="V736" s="4">
        <f t="shared" si="58"/>
        <v>248628.26855677203</v>
      </c>
      <c r="W736" s="1" t="str">
        <f t="shared" si="59"/>
        <v>Favourable</v>
      </c>
    </row>
    <row r="737" spans="1:23" x14ac:dyDescent="0.25">
      <c r="A737" s="1"/>
      <c r="B737" s="1"/>
      <c r="C737" s="1"/>
      <c r="D737" s="1"/>
      <c r="E737" s="1" t="s">
        <v>5651</v>
      </c>
      <c r="F737" s="2">
        <v>45312</v>
      </c>
      <c r="G737" s="3">
        <v>96923</v>
      </c>
      <c r="H737" s="1"/>
      <c r="I737" s="1"/>
      <c r="J737" s="1" t="s">
        <v>5652</v>
      </c>
      <c r="K737" s="2">
        <v>44207</v>
      </c>
      <c r="L737" s="1" t="s">
        <v>4218</v>
      </c>
      <c r="M737" s="1" t="str">
        <f t="shared" si="55"/>
        <v>Infrastructure</v>
      </c>
      <c r="N737" s="1" t="s">
        <v>4210</v>
      </c>
      <c r="O737" s="1" t="s">
        <v>4244</v>
      </c>
      <c r="P737" s="1">
        <v>6280</v>
      </c>
      <c r="Q737" s="1">
        <v>1762418</v>
      </c>
      <c r="R737" s="1">
        <f t="shared" si="56"/>
        <v>34276</v>
      </c>
      <c r="S737" s="4">
        <v>1481750.5939087376</v>
      </c>
      <c r="T737" s="4">
        <v>499858.58137513441</v>
      </c>
      <c r="U737" s="1">
        <f t="shared" si="57"/>
        <v>1728142</v>
      </c>
      <c r="V737" s="4">
        <f t="shared" si="58"/>
        <v>-219191.17528387206</v>
      </c>
      <c r="W737" s="1" t="str">
        <f t="shared" si="59"/>
        <v>Adverse</v>
      </c>
    </row>
    <row r="738" spans="1:23" x14ac:dyDescent="0.25">
      <c r="A738" s="1"/>
      <c r="B738" s="1"/>
      <c r="C738" s="1"/>
      <c r="D738" s="1"/>
      <c r="E738" s="1" t="s">
        <v>5653</v>
      </c>
      <c r="F738" s="2">
        <v>45094</v>
      </c>
      <c r="G738" s="3">
        <v>74761</v>
      </c>
      <c r="H738" s="1"/>
      <c r="I738" s="1"/>
      <c r="J738" s="1" t="s">
        <v>5654</v>
      </c>
      <c r="K738" s="2">
        <v>44390</v>
      </c>
      <c r="L738" s="1" t="s">
        <v>4216</v>
      </c>
      <c r="M738" s="1" t="str">
        <f t="shared" si="55"/>
        <v>Agricultural Extension</v>
      </c>
      <c r="N738" s="1" t="s">
        <v>4205</v>
      </c>
      <c r="O738" s="1" t="s">
        <v>4241</v>
      </c>
      <c r="P738" s="1">
        <v>8957</v>
      </c>
      <c r="Q738" s="1">
        <v>1278813</v>
      </c>
      <c r="R738" s="1">
        <f t="shared" si="56"/>
        <v>48650</v>
      </c>
      <c r="S738" s="4">
        <v>161277.74404756411</v>
      </c>
      <c r="T738" s="4">
        <v>379142.12597070663</v>
      </c>
      <c r="U738" s="1">
        <f t="shared" si="57"/>
        <v>1230163</v>
      </c>
      <c r="V738" s="4">
        <f t="shared" si="58"/>
        <v>738393.1299817292</v>
      </c>
      <c r="W738" s="1" t="str">
        <f t="shared" si="59"/>
        <v>Favourable</v>
      </c>
    </row>
    <row r="739" spans="1:23" x14ac:dyDescent="0.25">
      <c r="A739" s="1"/>
      <c r="B739" s="1"/>
      <c r="C739" s="1"/>
      <c r="D739" s="1"/>
      <c r="E739" s="1" t="s">
        <v>5655</v>
      </c>
      <c r="F739" s="2">
        <v>45269</v>
      </c>
      <c r="G739" s="3">
        <v>78730</v>
      </c>
      <c r="H739" s="1"/>
      <c r="I739" s="1"/>
      <c r="J739" s="1" t="s">
        <v>4990</v>
      </c>
      <c r="K739" s="2">
        <v>44469</v>
      </c>
      <c r="L739" s="1" t="s">
        <v>4218</v>
      </c>
      <c r="M739" s="1" t="str">
        <f t="shared" si="55"/>
        <v>Infrastructure</v>
      </c>
      <c r="N739" s="1" t="s">
        <v>4222</v>
      </c>
      <c r="O739" s="1" t="s">
        <v>4250</v>
      </c>
      <c r="P739" s="1">
        <v>7630</v>
      </c>
      <c r="Q739" s="1">
        <v>1338486</v>
      </c>
      <c r="R739" s="1">
        <f t="shared" si="56"/>
        <v>10816</v>
      </c>
      <c r="S739" s="4">
        <v>802861.27236619079</v>
      </c>
      <c r="T739" s="4">
        <v>115044.43336347466</v>
      </c>
      <c r="U739" s="1">
        <f t="shared" si="57"/>
        <v>1327670</v>
      </c>
      <c r="V739" s="4">
        <f t="shared" si="58"/>
        <v>420580.29427033453</v>
      </c>
      <c r="W739" s="1" t="str">
        <f t="shared" si="59"/>
        <v>Favourable</v>
      </c>
    </row>
    <row r="740" spans="1:23" x14ac:dyDescent="0.25">
      <c r="A740" s="1"/>
      <c r="B740" s="1"/>
      <c r="C740" s="1"/>
      <c r="D740" s="1"/>
      <c r="E740" s="1" t="s">
        <v>5656</v>
      </c>
      <c r="F740" s="2">
        <v>44802</v>
      </c>
      <c r="G740" s="3">
        <v>73890</v>
      </c>
      <c r="H740" s="1"/>
      <c r="I740" s="1"/>
      <c r="J740" s="1" t="s">
        <v>5657</v>
      </c>
      <c r="K740" s="2">
        <v>44632</v>
      </c>
      <c r="L740" s="1" t="s">
        <v>4212</v>
      </c>
      <c r="M740" s="1" t="str">
        <f t="shared" si="55"/>
        <v>Agricultural Extension</v>
      </c>
      <c r="N740" s="1" t="s">
        <v>4205</v>
      </c>
      <c r="O740" s="1" t="s">
        <v>4458</v>
      </c>
      <c r="P740" s="1">
        <v>8741</v>
      </c>
      <c r="Q740" s="1">
        <v>2256623</v>
      </c>
      <c r="R740" s="1">
        <f t="shared" si="56"/>
        <v>0</v>
      </c>
      <c r="S740" s="4">
        <v>1670678.8489310858</v>
      </c>
      <c r="T740" s="4">
        <v>315803.05674900423</v>
      </c>
      <c r="U740" s="1">
        <f t="shared" si="57"/>
        <v>2256623</v>
      </c>
      <c r="V740" s="4">
        <f t="shared" si="58"/>
        <v>270141.09431991004</v>
      </c>
      <c r="W740" s="1" t="str">
        <f t="shared" si="59"/>
        <v>Favourable</v>
      </c>
    </row>
    <row r="741" spans="1:23" x14ac:dyDescent="0.25">
      <c r="A741" s="1"/>
      <c r="B741" s="1"/>
      <c r="C741" s="1"/>
      <c r="D741" s="1"/>
      <c r="E741" s="1" t="s">
        <v>5658</v>
      </c>
      <c r="F741" s="2">
        <v>44646</v>
      </c>
      <c r="G741" s="3">
        <v>35469</v>
      </c>
      <c r="H741" s="1"/>
      <c r="I741" s="1"/>
      <c r="J741" s="1" t="s">
        <v>5442</v>
      </c>
      <c r="K741" s="2">
        <v>43978</v>
      </c>
      <c r="L741" s="1" t="s">
        <v>4212</v>
      </c>
      <c r="M741" s="1" t="str">
        <f t="shared" si="55"/>
        <v>Agricultural Extension</v>
      </c>
      <c r="N741" s="1" t="s">
        <v>4222</v>
      </c>
      <c r="O741" s="1" t="s">
        <v>4374</v>
      </c>
      <c r="P741" s="1">
        <v>7135</v>
      </c>
      <c r="Q741" s="1">
        <v>490814</v>
      </c>
      <c r="R741" s="1">
        <f t="shared" si="56"/>
        <v>33754</v>
      </c>
      <c r="S741" s="4">
        <v>54972.637725193541</v>
      </c>
      <c r="T741" s="4">
        <v>66760.5687161557</v>
      </c>
      <c r="U741" s="1">
        <f t="shared" si="57"/>
        <v>457060</v>
      </c>
      <c r="V741" s="4">
        <f t="shared" si="58"/>
        <v>369080.79355865077</v>
      </c>
      <c r="W741" s="1" t="str">
        <f t="shared" si="59"/>
        <v>Favourable</v>
      </c>
    </row>
    <row r="742" spans="1:23" x14ac:dyDescent="0.25">
      <c r="A742" s="1"/>
      <c r="B742" s="1"/>
      <c r="C742" s="1"/>
      <c r="D742" s="1"/>
      <c r="E742" s="1" t="s">
        <v>5659</v>
      </c>
      <c r="F742" s="2">
        <v>44348</v>
      </c>
      <c r="G742" s="3">
        <v>89971</v>
      </c>
      <c r="H742" s="1"/>
      <c r="I742" s="1"/>
      <c r="J742" s="1" t="s">
        <v>5660</v>
      </c>
      <c r="K742" s="2">
        <v>44270</v>
      </c>
      <c r="L742" s="1" t="s">
        <v>4216</v>
      </c>
      <c r="M742" s="1" t="str">
        <f t="shared" si="55"/>
        <v>Agricultural Extension</v>
      </c>
      <c r="N742" s="1" t="s">
        <v>4210</v>
      </c>
      <c r="O742" s="1" t="s">
        <v>4217</v>
      </c>
      <c r="P742" s="1">
        <v>7654</v>
      </c>
      <c r="Q742" s="1">
        <v>1667362</v>
      </c>
      <c r="R742" s="1">
        <f t="shared" si="56"/>
        <v>41315</v>
      </c>
      <c r="S742" s="4">
        <v>92590.607938679153</v>
      </c>
      <c r="T742" s="4">
        <v>254204.87468379669</v>
      </c>
      <c r="U742" s="1">
        <f t="shared" si="57"/>
        <v>1626047</v>
      </c>
      <c r="V742" s="4">
        <f t="shared" si="58"/>
        <v>1320566.5173775242</v>
      </c>
      <c r="W742" s="1" t="str">
        <f t="shared" si="59"/>
        <v>Favourable</v>
      </c>
    </row>
    <row r="743" spans="1:23" x14ac:dyDescent="0.25">
      <c r="A743" s="1"/>
      <c r="B743" s="1"/>
      <c r="C743" s="1"/>
      <c r="D743" s="1"/>
      <c r="E743" s="1" t="s">
        <v>5661</v>
      </c>
      <c r="F743" s="2">
        <v>45172</v>
      </c>
      <c r="G743" s="3">
        <v>71956</v>
      </c>
      <c r="H743" s="1"/>
      <c r="I743" s="1"/>
      <c r="J743" s="1" t="s">
        <v>5662</v>
      </c>
      <c r="K743" s="2">
        <v>44166</v>
      </c>
      <c r="L743" s="1" t="s">
        <v>4216</v>
      </c>
      <c r="M743" s="1" t="str">
        <f t="shared" si="55"/>
        <v>Agricultural Extension</v>
      </c>
      <c r="N743" s="1" t="s">
        <v>4210</v>
      </c>
      <c r="O743" s="1" t="s">
        <v>4217</v>
      </c>
      <c r="P743" s="1">
        <v>5522</v>
      </c>
      <c r="Q743" s="1">
        <v>733264</v>
      </c>
      <c r="R743" s="1">
        <f t="shared" si="56"/>
        <v>0</v>
      </c>
      <c r="S743" s="4">
        <v>323285.54954130901</v>
      </c>
      <c r="T743" s="4">
        <v>418.44527674198338</v>
      </c>
      <c r="U743" s="1">
        <f t="shared" si="57"/>
        <v>733264</v>
      </c>
      <c r="V743" s="4">
        <f t="shared" si="58"/>
        <v>409560.005181949</v>
      </c>
      <c r="W743" s="1" t="str">
        <f t="shared" si="59"/>
        <v>Favourable</v>
      </c>
    </row>
    <row r="744" spans="1:23" x14ac:dyDescent="0.25">
      <c r="A744" s="1"/>
      <c r="B744" s="1"/>
      <c r="C744" s="1"/>
      <c r="D744" s="1"/>
      <c r="E744" s="1" t="s">
        <v>5663</v>
      </c>
      <c r="F744" s="2">
        <v>44092</v>
      </c>
      <c r="G744" s="3">
        <v>26331</v>
      </c>
      <c r="H744" s="1"/>
      <c r="I744" s="1"/>
      <c r="J744" s="1" t="s">
        <v>5664</v>
      </c>
      <c r="K744" s="2">
        <v>45080</v>
      </c>
      <c r="L744" s="1" t="s">
        <v>4200</v>
      </c>
      <c r="M744" s="1" t="str">
        <f t="shared" si="55"/>
        <v>Social Services</v>
      </c>
      <c r="N744" s="1" t="s">
        <v>4222</v>
      </c>
      <c r="O744" s="1" t="s">
        <v>4345</v>
      </c>
      <c r="P744" s="1">
        <v>6038</v>
      </c>
      <c r="Q744" s="1">
        <v>899135</v>
      </c>
      <c r="R744" s="1">
        <f t="shared" si="56"/>
        <v>49400</v>
      </c>
      <c r="S744" s="4">
        <v>709060.11084188067</v>
      </c>
      <c r="T744" s="4">
        <v>269722.7536979806</v>
      </c>
      <c r="U744" s="1">
        <f t="shared" si="57"/>
        <v>849735</v>
      </c>
      <c r="V744" s="4">
        <f t="shared" si="58"/>
        <v>-79647.864539861213</v>
      </c>
      <c r="W744" s="1" t="str">
        <f t="shared" si="59"/>
        <v>Adverse</v>
      </c>
    </row>
    <row r="745" spans="1:23" x14ac:dyDescent="0.25">
      <c r="A745" s="1"/>
      <c r="B745" s="1"/>
      <c r="C745" s="1"/>
      <c r="D745" s="1"/>
      <c r="E745" s="1" t="s">
        <v>5665</v>
      </c>
      <c r="F745" s="2">
        <v>44295</v>
      </c>
      <c r="G745" s="3">
        <v>52837</v>
      </c>
      <c r="H745" s="1"/>
      <c r="I745" s="1"/>
      <c r="J745" s="1" t="s">
        <v>5666</v>
      </c>
      <c r="K745" s="2">
        <v>44332</v>
      </c>
      <c r="L745" s="1" t="s">
        <v>4218</v>
      </c>
      <c r="M745" s="1" t="str">
        <f t="shared" si="55"/>
        <v>Infrastructure</v>
      </c>
      <c r="N745" s="1" t="s">
        <v>4205</v>
      </c>
      <c r="O745" s="1" t="s">
        <v>4226</v>
      </c>
      <c r="P745" s="1">
        <v>8471</v>
      </c>
      <c r="Q745" s="1">
        <v>1800641</v>
      </c>
      <c r="R745" s="1">
        <f t="shared" si="56"/>
        <v>56393</v>
      </c>
      <c r="S745" s="4">
        <v>1235305.7184301526</v>
      </c>
      <c r="T745" s="4">
        <v>379450.14813392883</v>
      </c>
      <c r="U745" s="1">
        <f t="shared" si="57"/>
        <v>1744248</v>
      </c>
      <c r="V745" s="4">
        <f t="shared" si="58"/>
        <v>185885.13343591848</v>
      </c>
      <c r="W745" s="1" t="str">
        <f t="shared" si="59"/>
        <v>Favourable</v>
      </c>
    </row>
    <row r="746" spans="1:23" x14ac:dyDescent="0.25">
      <c r="A746" s="1"/>
      <c r="B746" s="1"/>
      <c r="C746" s="1"/>
      <c r="D746" s="1"/>
      <c r="E746" s="1" t="s">
        <v>5667</v>
      </c>
      <c r="F746" s="2">
        <v>45322</v>
      </c>
      <c r="G746" s="3">
        <v>62385</v>
      </c>
      <c r="H746" s="1"/>
      <c r="I746" s="1"/>
      <c r="J746" s="1" t="s">
        <v>5668</v>
      </c>
      <c r="K746" s="2">
        <v>44080</v>
      </c>
      <c r="L746" s="1" t="s">
        <v>4212</v>
      </c>
      <c r="M746" s="1" t="str">
        <f t="shared" si="55"/>
        <v>Agricultural Extension</v>
      </c>
      <c r="N746" s="1" t="s">
        <v>4205</v>
      </c>
      <c r="O746" s="1" t="s">
        <v>4253</v>
      </c>
      <c r="P746" s="1">
        <v>8359</v>
      </c>
      <c r="Q746" s="1">
        <v>712266</v>
      </c>
      <c r="R746" s="1">
        <f t="shared" si="56"/>
        <v>31355</v>
      </c>
      <c r="S746" s="4">
        <v>136945.84444967093</v>
      </c>
      <c r="T746" s="4">
        <v>88899.136454609848</v>
      </c>
      <c r="U746" s="1">
        <f t="shared" si="57"/>
        <v>680911</v>
      </c>
      <c r="V746" s="4">
        <f t="shared" si="58"/>
        <v>486421.01909571921</v>
      </c>
      <c r="W746" s="1" t="str">
        <f t="shared" si="59"/>
        <v>Favourable</v>
      </c>
    </row>
    <row r="747" spans="1:23" x14ac:dyDescent="0.25">
      <c r="A747" s="1"/>
      <c r="B747" s="1"/>
      <c r="C747" s="1"/>
      <c r="D747" s="1"/>
      <c r="E747" s="1" t="s">
        <v>5669</v>
      </c>
      <c r="F747" s="2">
        <v>44026</v>
      </c>
      <c r="G747" s="3">
        <v>93433</v>
      </c>
      <c r="H747" s="1"/>
      <c r="I747" s="1"/>
      <c r="J747" s="1" t="s">
        <v>5670</v>
      </c>
      <c r="K747" s="2">
        <v>44544</v>
      </c>
      <c r="L747" s="1" t="s">
        <v>4204</v>
      </c>
      <c r="M747" s="1" t="str">
        <f t="shared" si="55"/>
        <v>Education</v>
      </c>
      <c r="N747" s="1" t="s">
        <v>4205</v>
      </c>
      <c r="O747" s="1" t="s">
        <v>4286</v>
      </c>
      <c r="P747" s="1">
        <v>5700</v>
      </c>
      <c r="Q747" s="1">
        <v>2222408</v>
      </c>
      <c r="R747" s="1">
        <f t="shared" si="56"/>
        <v>32500</v>
      </c>
      <c r="S747" s="4">
        <v>847752.55939399917</v>
      </c>
      <c r="T747" s="4">
        <v>510946.50863831077</v>
      </c>
      <c r="U747" s="1">
        <f t="shared" si="57"/>
        <v>2189908</v>
      </c>
      <c r="V747" s="4">
        <f t="shared" si="58"/>
        <v>863708.93196769012</v>
      </c>
      <c r="W747" s="1" t="str">
        <f t="shared" si="59"/>
        <v>Favourable</v>
      </c>
    </row>
    <row r="748" spans="1:23" x14ac:dyDescent="0.25">
      <c r="A748" s="1"/>
      <c r="B748" s="1"/>
      <c r="C748" s="1"/>
      <c r="D748" s="1"/>
      <c r="E748" s="1" t="s">
        <v>5671</v>
      </c>
      <c r="F748" s="2">
        <v>44894</v>
      </c>
      <c r="G748" s="3">
        <v>85562</v>
      </c>
      <c r="H748" s="1"/>
      <c r="I748" s="1"/>
      <c r="J748" s="1" t="s">
        <v>5672</v>
      </c>
      <c r="K748" s="2">
        <v>44327</v>
      </c>
      <c r="L748" s="1" t="s">
        <v>4216</v>
      </c>
      <c r="M748" s="1" t="str">
        <f t="shared" si="55"/>
        <v>Agricultural Extension</v>
      </c>
      <c r="N748" s="1" t="s">
        <v>4210</v>
      </c>
      <c r="O748" s="1" t="s">
        <v>4301</v>
      </c>
      <c r="P748" s="1">
        <v>8830</v>
      </c>
      <c r="Q748" s="1">
        <v>677217</v>
      </c>
      <c r="R748" s="1">
        <f t="shared" si="56"/>
        <v>0</v>
      </c>
      <c r="S748" s="4">
        <v>298754.35344788397</v>
      </c>
      <c r="T748" s="4">
        <v>72131.735619090221</v>
      </c>
      <c r="U748" s="1">
        <f t="shared" si="57"/>
        <v>677217</v>
      </c>
      <c r="V748" s="4">
        <f t="shared" si="58"/>
        <v>306330.91093302582</v>
      </c>
      <c r="W748" s="1" t="str">
        <f t="shared" si="59"/>
        <v>Favourable</v>
      </c>
    </row>
    <row r="749" spans="1:23" x14ac:dyDescent="0.25">
      <c r="A749" s="1"/>
      <c r="B749" s="1"/>
      <c r="C749" s="1"/>
      <c r="D749" s="1"/>
      <c r="E749" s="1" t="s">
        <v>5673</v>
      </c>
      <c r="F749" s="2">
        <v>45152</v>
      </c>
      <c r="G749" s="3">
        <v>22533</v>
      </c>
      <c r="H749" s="1"/>
      <c r="I749" s="1"/>
      <c r="J749" s="1" t="s">
        <v>5674</v>
      </c>
      <c r="K749" s="2">
        <v>44236</v>
      </c>
      <c r="L749" s="1" t="s">
        <v>4212</v>
      </c>
      <c r="M749" s="1" t="str">
        <f t="shared" si="55"/>
        <v>Agricultural Extension</v>
      </c>
      <c r="N749" s="1" t="s">
        <v>4205</v>
      </c>
      <c r="O749" s="1" t="s">
        <v>4314</v>
      </c>
      <c r="P749" s="1">
        <v>6015</v>
      </c>
      <c r="Q749" s="1">
        <v>1865126</v>
      </c>
      <c r="R749" s="1">
        <f t="shared" si="56"/>
        <v>0</v>
      </c>
      <c r="S749" s="4">
        <v>795814.51108488138</v>
      </c>
      <c r="T749" s="4">
        <v>526336.7305474513</v>
      </c>
      <c r="U749" s="1">
        <f t="shared" si="57"/>
        <v>1865126</v>
      </c>
      <c r="V749" s="4">
        <f t="shared" si="58"/>
        <v>542974.75836766744</v>
      </c>
      <c r="W749" s="1" t="str">
        <f t="shared" si="59"/>
        <v>Favourable</v>
      </c>
    </row>
    <row r="750" spans="1:23" x14ac:dyDescent="0.25">
      <c r="A750" s="1"/>
      <c r="B750" s="1"/>
      <c r="C750" s="1"/>
      <c r="D750" s="1"/>
      <c r="E750" s="1" t="s">
        <v>5675</v>
      </c>
      <c r="F750" s="2">
        <v>44039</v>
      </c>
      <c r="G750" s="3">
        <v>99608</v>
      </c>
      <c r="H750" s="1"/>
      <c r="I750" s="1"/>
      <c r="J750" s="1" t="s">
        <v>5676</v>
      </c>
      <c r="K750" s="2">
        <v>45331</v>
      </c>
      <c r="L750" s="1" t="s">
        <v>4212</v>
      </c>
      <c r="M750" s="1" t="str">
        <f t="shared" si="55"/>
        <v>Agricultural Extension</v>
      </c>
      <c r="N750" s="1" t="s">
        <v>4210</v>
      </c>
      <c r="O750" s="1" t="s">
        <v>4441</v>
      </c>
      <c r="P750" s="1">
        <v>7467</v>
      </c>
      <c r="Q750" s="1">
        <v>1995714</v>
      </c>
      <c r="R750" s="1">
        <f t="shared" si="56"/>
        <v>0</v>
      </c>
      <c r="S750" s="4">
        <v>926076.65748530906</v>
      </c>
      <c r="T750" s="4">
        <v>118062.94530535147</v>
      </c>
      <c r="U750" s="1">
        <f t="shared" si="57"/>
        <v>1995714</v>
      </c>
      <c r="V750" s="4">
        <f t="shared" si="58"/>
        <v>951574.39720933943</v>
      </c>
      <c r="W750" s="1" t="str">
        <f t="shared" si="59"/>
        <v>Favourable</v>
      </c>
    </row>
    <row r="751" spans="1:23" x14ac:dyDescent="0.25">
      <c r="A751" s="1"/>
      <c r="B751" s="1"/>
      <c r="C751" s="1"/>
      <c r="D751" s="1"/>
      <c r="E751" s="1" t="s">
        <v>4491</v>
      </c>
      <c r="F751" s="2">
        <v>45218</v>
      </c>
      <c r="G751" s="3">
        <v>49206</v>
      </c>
      <c r="H751" s="1"/>
      <c r="I751" s="1"/>
      <c r="J751" s="1" t="s">
        <v>5677</v>
      </c>
      <c r="K751" s="2">
        <v>44066</v>
      </c>
      <c r="L751" s="1" t="s">
        <v>4218</v>
      </c>
      <c r="M751" s="1" t="str">
        <f t="shared" si="55"/>
        <v>Infrastructure</v>
      </c>
      <c r="N751" s="1" t="s">
        <v>4205</v>
      </c>
      <c r="O751" s="1" t="s">
        <v>4241</v>
      </c>
      <c r="P751" s="1">
        <v>8168</v>
      </c>
      <c r="Q751" s="1">
        <v>1126323</v>
      </c>
      <c r="R751" s="1">
        <f t="shared" si="56"/>
        <v>0</v>
      </c>
      <c r="S751" s="4">
        <v>49623.195212230792</v>
      </c>
      <c r="T751" s="4">
        <v>84956.469077528382</v>
      </c>
      <c r="U751" s="1">
        <f t="shared" si="57"/>
        <v>1126323</v>
      </c>
      <c r="V751" s="4">
        <f t="shared" si="58"/>
        <v>991743.33571024076</v>
      </c>
      <c r="W751" s="1" t="str">
        <f t="shared" si="59"/>
        <v>Favourable</v>
      </c>
    </row>
    <row r="752" spans="1:23" x14ac:dyDescent="0.25">
      <c r="A752" s="1"/>
      <c r="B752" s="1"/>
      <c r="C752" s="1"/>
      <c r="D752" s="1"/>
      <c r="E752" s="1" t="s">
        <v>5678</v>
      </c>
      <c r="F752" s="2">
        <v>45126</v>
      </c>
      <c r="G752" s="3">
        <v>52911</v>
      </c>
      <c r="H752" s="1"/>
      <c r="I752" s="1"/>
      <c r="J752" s="1" t="s">
        <v>4555</v>
      </c>
      <c r="K752" s="2">
        <v>44961</v>
      </c>
      <c r="L752" s="1" t="s">
        <v>4218</v>
      </c>
      <c r="M752" s="1" t="str">
        <f t="shared" si="55"/>
        <v>Infrastructure</v>
      </c>
      <c r="N752" s="1" t="s">
        <v>4222</v>
      </c>
      <c r="O752" s="1" t="s">
        <v>4276</v>
      </c>
      <c r="P752" s="1">
        <v>8834</v>
      </c>
      <c r="Q752" s="1">
        <v>991890</v>
      </c>
      <c r="R752" s="1">
        <f t="shared" si="56"/>
        <v>69762</v>
      </c>
      <c r="S752" s="4">
        <v>755952.66752417875</v>
      </c>
      <c r="T752" s="4">
        <v>178842.8585414096</v>
      </c>
      <c r="U752" s="1">
        <f t="shared" si="57"/>
        <v>922128</v>
      </c>
      <c r="V752" s="4">
        <f t="shared" si="58"/>
        <v>57094.473934411653</v>
      </c>
      <c r="W752" s="1" t="str">
        <f t="shared" si="59"/>
        <v>Favourable</v>
      </c>
    </row>
    <row r="753" spans="1:23" x14ac:dyDescent="0.25">
      <c r="A753" s="1"/>
      <c r="B753" s="1"/>
      <c r="C753" s="1"/>
      <c r="D753" s="1"/>
      <c r="E753" s="1" t="s">
        <v>5679</v>
      </c>
      <c r="F753" s="2">
        <v>45011</v>
      </c>
      <c r="G753" s="3">
        <v>95518</v>
      </c>
      <c r="H753" s="1"/>
      <c r="I753" s="1"/>
      <c r="J753" s="1" t="s">
        <v>5680</v>
      </c>
      <c r="K753" s="2">
        <v>45352</v>
      </c>
      <c r="L753" s="1" t="s">
        <v>4218</v>
      </c>
      <c r="M753" s="1" t="str">
        <f t="shared" si="55"/>
        <v>Infrastructure</v>
      </c>
      <c r="N753" s="1" t="s">
        <v>4210</v>
      </c>
      <c r="O753" s="1" t="s">
        <v>4379</v>
      </c>
      <c r="P753" s="1">
        <v>7381</v>
      </c>
      <c r="Q753" s="1">
        <v>1250611</v>
      </c>
      <c r="R753" s="1">
        <f t="shared" si="56"/>
        <v>58686</v>
      </c>
      <c r="S753" s="4">
        <v>524515.94110194314</v>
      </c>
      <c r="T753" s="4">
        <v>315913.36965774541</v>
      </c>
      <c r="U753" s="1">
        <f t="shared" si="57"/>
        <v>1191925</v>
      </c>
      <c r="V753" s="4">
        <f t="shared" si="58"/>
        <v>410181.68924031151</v>
      </c>
      <c r="W753" s="1" t="str">
        <f t="shared" si="59"/>
        <v>Favourable</v>
      </c>
    </row>
    <row r="754" spans="1:23" x14ac:dyDescent="0.25">
      <c r="A754" s="1"/>
      <c r="B754" s="1"/>
      <c r="C754" s="1"/>
      <c r="D754" s="1"/>
      <c r="E754" s="1" t="s">
        <v>5681</v>
      </c>
      <c r="F754" s="2">
        <v>45120</v>
      </c>
      <c r="G754" s="3">
        <v>24226</v>
      </c>
      <c r="H754" s="1"/>
      <c r="I754" s="1"/>
      <c r="J754" s="1" t="s">
        <v>5682</v>
      </c>
      <c r="K754" s="2">
        <v>45001</v>
      </c>
      <c r="L754" s="1" t="s">
        <v>4200</v>
      </c>
      <c r="M754" s="1" t="str">
        <f t="shared" si="55"/>
        <v>Social Services</v>
      </c>
      <c r="N754" s="1" t="s">
        <v>4210</v>
      </c>
      <c r="O754" s="1" t="s">
        <v>4267</v>
      </c>
      <c r="P754" s="1">
        <v>7253</v>
      </c>
      <c r="Q754" s="1">
        <v>567204</v>
      </c>
      <c r="R754" s="1">
        <f t="shared" si="56"/>
        <v>34311</v>
      </c>
      <c r="S754" s="4">
        <v>67535.254057233047</v>
      </c>
      <c r="T754" s="4">
        <v>154551.73107086794</v>
      </c>
      <c r="U754" s="1">
        <f t="shared" si="57"/>
        <v>532893</v>
      </c>
      <c r="V754" s="4">
        <f t="shared" si="58"/>
        <v>345117.01487189904</v>
      </c>
      <c r="W754" s="1" t="str">
        <f t="shared" si="59"/>
        <v>Favourable</v>
      </c>
    </row>
    <row r="755" spans="1:23" x14ac:dyDescent="0.25">
      <c r="A755" s="1"/>
      <c r="B755" s="1"/>
      <c r="C755" s="1"/>
      <c r="D755" s="1"/>
      <c r="E755" s="1" t="s">
        <v>5683</v>
      </c>
      <c r="F755" s="2">
        <v>44025</v>
      </c>
      <c r="G755" s="3">
        <v>86079</v>
      </c>
      <c r="H755" s="1"/>
      <c r="I755" s="1"/>
      <c r="J755" s="1" t="s">
        <v>5684</v>
      </c>
      <c r="K755" s="2">
        <v>44457</v>
      </c>
      <c r="L755" s="1" t="s">
        <v>4204</v>
      </c>
      <c r="M755" s="1" t="str">
        <f t="shared" si="55"/>
        <v>Education</v>
      </c>
      <c r="N755" s="1" t="s">
        <v>4205</v>
      </c>
      <c r="O755" s="1" t="s">
        <v>4388</v>
      </c>
      <c r="P755" s="1">
        <v>8857</v>
      </c>
      <c r="Q755" s="1">
        <v>1402317</v>
      </c>
      <c r="R755" s="1">
        <f t="shared" si="56"/>
        <v>0</v>
      </c>
      <c r="S755" s="4">
        <v>815119.16606871912</v>
      </c>
      <c r="T755" s="4">
        <v>79565.001944103438</v>
      </c>
      <c r="U755" s="1">
        <f t="shared" si="57"/>
        <v>1402317</v>
      </c>
      <c r="V755" s="4">
        <f t="shared" si="58"/>
        <v>507632.83198717749</v>
      </c>
      <c r="W755" s="1" t="str">
        <f t="shared" si="59"/>
        <v>Favourable</v>
      </c>
    </row>
    <row r="756" spans="1:23" x14ac:dyDescent="0.25">
      <c r="A756" s="1"/>
      <c r="B756" s="1"/>
      <c r="C756" s="1"/>
      <c r="D756" s="1"/>
      <c r="E756" s="1" t="s">
        <v>5685</v>
      </c>
      <c r="F756" s="2">
        <v>44573</v>
      </c>
      <c r="G756" s="3">
        <v>16151</v>
      </c>
      <c r="H756" s="1"/>
      <c r="I756" s="1"/>
      <c r="J756" s="1" t="s">
        <v>4430</v>
      </c>
      <c r="K756" s="2">
        <v>45363</v>
      </c>
      <c r="L756" s="1" t="s">
        <v>4216</v>
      </c>
      <c r="M756" s="1" t="str">
        <f t="shared" si="55"/>
        <v>Agricultural Extension</v>
      </c>
      <c r="N756" s="1" t="s">
        <v>4205</v>
      </c>
      <c r="O756" s="1" t="s">
        <v>4273</v>
      </c>
      <c r="P756" s="1">
        <v>7952</v>
      </c>
      <c r="Q756" s="1">
        <v>1258028</v>
      </c>
      <c r="R756" s="1">
        <f t="shared" si="56"/>
        <v>67700</v>
      </c>
      <c r="S756" s="4">
        <v>1199482.6308741828</v>
      </c>
      <c r="T756" s="4">
        <v>200434.42262092957</v>
      </c>
      <c r="U756" s="1">
        <f t="shared" si="57"/>
        <v>1190328</v>
      </c>
      <c r="V756" s="4">
        <f t="shared" si="58"/>
        <v>-141889.05349511234</v>
      </c>
      <c r="W756" s="1" t="str">
        <f t="shared" si="59"/>
        <v>Adverse</v>
      </c>
    </row>
    <row r="757" spans="1:23" x14ac:dyDescent="0.25">
      <c r="A757" s="1"/>
      <c r="B757" s="1"/>
      <c r="C757" s="1"/>
      <c r="D757" s="1"/>
      <c r="E757" s="1" t="s">
        <v>5332</v>
      </c>
      <c r="F757" s="2">
        <v>45040</v>
      </c>
      <c r="G757" s="3">
        <v>86752</v>
      </c>
      <c r="H757" s="1"/>
      <c r="I757" s="1"/>
      <c r="J757" s="1" t="s">
        <v>5686</v>
      </c>
      <c r="K757" s="2">
        <v>44185</v>
      </c>
      <c r="L757" s="1" t="s">
        <v>4204</v>
      </c>
      <c r="M757" s="1" t="str">
        <f t="shared" si="55"/>
        <v>Education</v>
      </c>
      <c r="N757" s="1" t="s">
        <v>4210</v>
      </c>
      <c r="O757" s="1" t="s">
        <v>4388</v>
      </c>
      <c r="P757" s="1">
        <v>5863</v>
      </c>
      <c r="Q757" s="1">
        <v>2192947</v>
      </c>
      <c r="R757" s="1">
        <f t="shared" si="56"/>
        <v>50030</v>
      </c>
      <c r="S757" s="4">
        <v>164696.89716048902</v>
      </c>
      <c r="T757" s="4">
        <v>511995.57830159855</v>
      </c>
      <c r="U757" s="1">
        <f t="shared" si="57"/>
        <v>2142917</v>
      </c>
      <c r="V757" s="4">
        <f t="shared" si="58"/>
        <v>1516254.5245379126</v>
      </c>
      <c r="W757" s="1" t="str">
        <f t="shared" si="59"/>
        <v>Favourable</v>
      </c>
    </row>
    <row r="758" spans="1:23" x14ac:dyDescent="0.25">
      <c r="A758" s="1"/>
      <c r="B758" s="1"/>
      <c r="C758" s="1"/>
      <c r="D758" s="1"/>
      <c r="E758" s="1" t="s">
        <v>5687</v>
      </c>
      <c r="F758" s="2">
        <v>44389</v>
      </c>
      <c r="G758" s="3">
        <v>48861</v>
      </c>
      <c r="H758" s="1"/>
      <c r="I758" s="1"/>
      <c r="J758" s="1" t="s">
        <v>4794</v>
      </c>
      <c r="K758" s="2">
        <v>44225</v>
      </c>
      <c r="L758" s="1" t="s">
        <v>4216</v>
      </c>
      <c r="M758" s="1" t="str">
        <f t="shared" si="55"/>
        <v>Agricultural Extension</v>
      </c>
      <c r="N758" s="1" t="s">
        <v>4205</v>
      </c>
      <c r="O758" s="1" t="s">
        <v>4358</v>
      </c>
      <c r="P758" s="1">
        <v>7733</v>
      </c>
      <c r="Q758" s="1">
        <v>2422434</v>
      </c>
      <c r="R758" s="1">
        <f t="shared" si="56"/>
        <v>95823</v>
      </c>
      <c r="S758" s="4">
        <v>1668187.6696666291</v>
      </c>
      <c r="T758" s="4">
        <v>457760.41175072844</v>
      </c>
      <c r="U758" s="1">
        <f t="shared" si="57"/>
        <v>2326611</v>
      </c>
      <c r="V758" s="4">
        <f t="shared" si="58"/>
        <v>296485.91858264245</v>
      </c>
      <c r="W758" s="1" t="str">
        <f t="shared" si="59"/>
        <v>Favourable</v>
      </c>
    </row>
    <row r="759" spans="1:23" x14ac:dyDescent="0.25">
      <c r="A759" s="1"/>
      <c r="B759" s="1"/>
      <c r="C759" s="1"/>
      <c r="D759" s="1"/>
      <c r="E759" s="1" t="s">
        <v>5688</v>
      </c>
      <c r="F759" s="2">
        <v>44166</v>
      </c>
      <c r="G759" s="3">
        <v>17954</v>
      </c>
      <c r="H759" s="1"/>
      <c r="I759" s="1"/>
      <c r="J759" s="1" t="s">
        <v>5689</v>
      </c>
      <c r="K759" s="2">
        <v>45182</v>
      </c>
      <c r="L759" s="1" t="s">
        <v>4218</v>
      </c>
      <c r="M759" s="1" t="str">
        <f t="shared" si="55"/>
        <v>Infrastructure</v>
      </c>
      <c r="N759" s="1" t="s">
        <v>4205</v>
      </c>
      <c r="O759" s="1" t="s">
        <v>4379</v>
      </c>
      <c r="P759" s="1">
        <v>9172</v>
      </c>
      <c r="Q759" s="1">
        <v>2430507</v>
      </c>
      <c r="R759" s="1">
        <f t="shared" si="56"/>
        <v>20380</v>
      </c>
      <c r="S759" s="4">
        <v>2255888.5303556053</v>
      </c>
      <c r="T759" s="4">
        <v>430585.39513031201</v>
      </c>
      <c r="U759" s="1">
        <f t="shared" si="57"/>
        <v>2410127</v>
      </c>
      <c r="V759" s="4">
        <f t="shared" si="58"/>
        <v>-255966.92548591737</v>
      </c>
      <c r="W759" s="1" t="str">
        <f t="shared" si="59"/>
        <v>Adverse</v>
      </c>
    </row>
    <row r="760" spans="1:23" x14ac:dyDescent="0.25">
      <c r="A760" s="1"/>
      <c r="B760" s="1"/>
      <c r="C760" s="1"/>
      <c r="D760" s="1"/>
      <c r="E760" s="1" t="s">
        <v>5690</v>
      </c>
      <c r="F760" s="2">
        <v>45017</v>
      </c>
      <c r="G760" s="3">
        <v>45166</v>
      </c>
      <c r="H760" s="1"/>
      <c r="I760" s="1"/>
      <c r="J760" s="1" t="s">
        <v>5691</v>
      </c>
      <c r="K760" s="2">
        <v>44836</v>
      </c>
      <c r="L760" s="1" t="s">
        <v>4212</v>
      </c>
      <c r="M760" s="1" t="str">
        <f t="shared" si="55"/>
        <v>Agricultural Extension</v>
      </c>
      <c r="N760" s="1" t="s">
        <v>4222</v>
      </c>
      <c r="O760" s="1" t="s">
        <v>4233</v>
      </c>
      <c r="P760" s="1">
        <v>6382</v>
      </c>
      <c r="Q760" s="1">
        <v>952329</v>
      </c>
      <c r="R760" s="1">
        <f t="shared" si="56"/>
        <v>51227</v>
      </c>
      <c r="S760" s="4">
        <v>326583.31228043552</v>
      </c>
      <c r="T760" s="4">
        <v>187654.45889847624</v>
      </c>
      <c r="U760" s="1">
        <f t="shared" si="57"/>
        <v>901102</v>
      </c>
      <c r="V760" s="4">
        <f t="shared" si="58"/>
        <v>438091.22882108821</v>
      </c>
      <c r="W760" s="1" t="str">
        <f t="shared" si="59"/>
        <v>Favourable</v>
      </c>
    </row>
    <row r="761" spans="1:23" x14ac:dyDescent="0.25">
      <c r="A761" s="1"/>
      <c r="B761" s="1"/>
      <c r="C761" s="1"/>
      <c r="D761" s="1"/>
      <c r="E761" s="1" t="s">
        <v>5692</v>
      </c>
      <c r="F761" s="2">
        <v>44226</v>
      </c>
      <c r="G761" s="3">
        <v>23941</v>
      </c>
      <c r="H761" s="1"/>
      <c r="I761" s="1"/>
      <c r="J761" s="1" t="s">
        <v>5693</v>
      </c>
      <c r="K761" s="2">
        <v>44098</v>
      </c>
      <c r="L761" s="1" t="s">
        <v>4216</v>
      </c>
      <c r="M761" s="1" t="str">
        <f t="shared" si="55"/>
        <v>Agricultural Extension</v>
      </c>
      <c r="N761" s="1" t="s">
        <v>4205</v>
      </c>
      <c r="O761" s="1" t="s">
        <v>4330</v>
      </c>
      <c r="P761" s="1">
        <v>7250</v>
      </c>
      <c r="Q761" s="1">
        <v>567148</v>
      </c>
      <c r="R761" s="1">
        <f t="shared" si="56"/>
        <v>39511</v>
      </c>
      <c r="S761" s="4">
        <v>499834.23406236304</v>
      </c>
      <c r="T761" s="4">
        <v>102047.27243272442</v>
      </c>
      <c r="U761" s="1">
        <f t="shared" si="57"/>
        <v>527637</v>
      </c>
      <c r="V761" s="4">
        <f t="shared" si="58"/>
        <v>-34733.506495087408</v>
      </c>
      <c r="W761" s="1" t="str">
        <f t="shared" si="59"/>
        <v>Adverse</v>
      </c>
    </row>
    <row r="762" spans="1:23" x14ac:dyDescent="0.25">
      <c r="A762" s="1"/>
      <c r="B762" s="1"/>
      <c r="C762" s="1"/>
      <c r="D762" s="1"/>
      <c r="E762" s="1" t="s">
        <v>5694</v>
      </c>
      <c r="F762" s="2">
        <v>44266</v>
      </c>
      <c r="G762" s="3">
        <v>52809</v>
      </c>
      <c r="H762" s="1"/>
      <c r="I762" s="1"/>
      <c r="J762" s="1" t="s">
        <v>5695</v>
      </c>
      <c r="K762" s="2">
        <v>45127</v>
      </c>
      <c r="L762" s="1" t="s">
        <v>4218</v>
      </c>
      <c r="M762" s="1" t="str">
        <f t="shared" si="55"/>
        <v>Infrastructure</v>
      </c>
      <c r="N762" s="1" t="s">
        <v>4205</v>
      </c>
      <c r="O762" s="1" t="s">
        <v>4301</v>
      </c>
      <c r="P762" s="1">
        <v>9242</v>
      </c>
      <c r="Q762" s="1">
        <v>520725</v>
      </c>
      <c r="R762" s="1">
        <f t="shared" si="56"/>
        <v>13108</v>
      </c>
      <c r="S762" s="4">
        <v>109205.05569546747</v>
      </c>
      <c r="T762" s="4">
        <v>58751.842836993288</v>
      </c>
      <c r="U762" s="1">
        <f t="shared" si="57"/>
        <v>507617</v>
      </c>
      <c r="V762" s="4">
        <f t="shared" si="58"/>
        <v>352768.10146753921</v>
      </c>
      <c r="W762" s="1" t="str">
        <f t="shared" si="59"/>
        <v>Favourable</v>
      </c>
    </row>
    <row r="763" spans="1:23" x14ac:dyDescent="0.25">
      <c r="A763" s="1"/>
      <c r="B763" s="1"/>
      <c r="C763" s="1"/>
      <c r="D763" s="1"/>
      <c r="E763" s="1" t="s">
        <v>5696</v>
      </c>
      <c r="F763" s="2">
        <v>44564</v>
      </c>
      <c r="G763" s="3">
        <v>33487</v>
      </c>
      <c r="H763" s="1"/>
      <c r="I763" s="1"/>
      <c r="J763" s="1" t="s">
        <v>5697</v>
      </c>
      <c r="K763" s="2">
        <v>44291</v>
      </c>
      <c r="L763" s="1" t="s">
        <v>4218</v>
      </c>
      <c r="M763" s="1" t="str">
        <f t="shared" si="55"/>
        <v>Infrastructure</v>
      </c>
      <c r="N763" s="1" t="s">
        <v>4210</v>
      </c>
      <c r="O763" s="1" t="s">
        <v>4388</v>
      </c>
      <c r="P763" s="1">
        <v>5845</v>
      </c>
      <c r="Q763" s="1">
        <v>2168742</v>
      </c>
      <c r="R763" s="1">
        <f t="shared" si="56"/>
        <v>0</v>
      </c>
      <c r="S763" s="4">
        <v>795243.42165452044</v>
      </c>
      <c r="T763" s="4">
        <v>53388.158399767337</v>
      </c>
      <c r="U763" s="1">
        <f t="shared" si="57"/>
        <v>2168742</v>
      </c>
      <c r="V763" s="4">
        <f t="shared" si="58"/>
        <v>1320110.4199457122</v>
      </c>
      <c r="W763" s="1" t="str">
        <f t="shared" si="59"/>
        <v>Favourable</v>
      </c>
    </row>
    <row r="764" spans="1:23" x14ac:dyDescent="0.25">
      <c r="A764" s="1"/>
      <c r="B764" s="1"/>
      <c r="C764" s="1"/>
      <c r="D764" s="1"/>
      <c r="E764" s="1" t="s">
        <v>5698</v>
      </c>
      <c r="F764" s="2">
        <v>45311</v>
      </c>
      <c r="G764" s="3">
        <v>52619</v>
      </c>
      <c r="H764" s="1"/>
      <c r="I764" s="1"/>
      <c r="J764" s="1" t="s">
        <v>5699</v>
      </c>
      <c r="K764" s="2">
        <v>44731</v>
      </c>
      <c r="L764" s="1" t="s">
        <v>4218</v>
      </c>
      <c r="M764" s="1" t="str">
        <f t="shared" si="55"/>
        <v>Infrastructure</v>
      </c>
      <c r="N764" s="1" t="s">
        <v>4222</v>
      </c>
      <c r="O764" s="1" t="s">
        <v>4217</v>
      </c>
      <c r="P764" s="1">
        <v>8048</v>
      </c>
      <c r="Q764" s="1">
        <v>662047</v>
      </c>
      <c r="R764" s="1">
        <f t="shared" si="56"/>
        <v>27584</v>
      </c>
      <c r="S764" s="4">
        <v>455260.7816275371</v>
      </c>
      <c r="T764" s="4">
        <v>104050.67162329923</v>
      </c>
      <c r="U764" s="1">
        <f t="shared" si="57"/>
        <v>634463</v>
      </c>
      <c r="V764" s="4">
        <f t="shared" si="58"/>
        <v>102735.54674916365</v>
      </c>
      <c r="W764" s="1" t="str">
        <f t="shared" si="59"/>
        <v>Favourable</v>
      </c>
    </row>
    <row r="765" spans="1:23" x14ac:dyDescent="0.25">
      <c r="A765" s="1"/>
      <c r="B765" s="1"/>
      <c r="C765" s="1"/>
      <c r="D765" s="1"/>
      <c r="E765" s="1" t="s">
        <v>5700</v>
      </c>
      <c r="F765" s="2">
        <v>43999</v>
      </c>
      <c r="G765" s="3">
        <v>99682</v>
      </c>
      <c r="H765" s="1"/>
      <c r="I765" s="1"/>
      <c r="J765" s="1" t="s">
        <v>5701</v>
      </c>
      <c r="K765" s="2">
        <v>45153</v>
      </c>
      <c r="L765" s="1" t="s">
        <v>4204</v>
      </c>
      <c r="M765" s="1" t="str">
        <f t="shared" si="55"/>
        <v>Education</v>
      </c>
      <c r="N765" s="1" t="s">
        <v>4222</v>
      </c>
      <c r="O765" s="1" t="s">
        <v>4241</v>
      </c>
      <c r="P765" s="1">
        <v>9150</v>
      </c>
      <c r="Q765" s="1">
        <v>1565033</v>
      </c>
      <c r="R765" s="1">
        <f t="shared" si="56"/>
        <v>13656</v>
      </c>
      <c r="S765" s="4">
        <v>1080071.5813567915</v>
      </c>
      <c r="T765" s="4">
        <v>173662.3515602577</v>
      </c>
      <c r="U765" s="1">
        <f t="shared" si="57"/>
        <v>1551377</v>
      </c>
      <c r="V765" s="4">
        <f t="shared" si="58"/>
        <v>311299.06708295085</v>
      </c>
      <c r="W765" s="1" t="str">
        <f t="shared" si="59"/>
        <v>Favourable</v>
      </c>
    </row>
    <row r="766" spans="1:23" x14ac:dyDescent="0.25">
      <c r="A766" s="1"/>
      <c r="B766" s="1"/>
      <c r="C766" s="1"/>
      <c r="D766" s="1"/>
      <c r="E766" s="1" t="s">
        <v>5702</v>
      </c>
      <c r="F766" s="2">
        <v>45241</v>
      </c>
      <c r="G766" s="3">
        <v>64697</v>
      </c>
      <c r="H766" s="1"/>
      <c r="I766" s="1"/>
      <c r="J766" s="1" t="s">
        <v>5703</v>
      </c>
      <c r="K766" s="2">
        <v>45287</v>
      </c>
      <c r="L766" s="1" t="s">
        <v>4216</v>
      </c>
      <c r="M766" s="1" t="str">
        <f t="shared" si="55"/>
        <v>Agricultural Extension</v>
      </c>
      <c r="N766" s="1" t="s">
        <v>4205</v>
      </c>
      <c r="O766" s="1" t="s">
        <v>4267</v>
      </c>
      <c r="P766" s="1">
        <v>7248</v>
      </c>
      <c r="Q766" s="1">
        <v>1171961</v>
      </c>
      <c r="R766" s="1">
        <f t="shared" si="56"/>
        <v>0</v>
      </c>
      <c r="S766" s="4">
        <v>711264.95988280314</v>
      </c>
      <c r="T766" s="4">
        <v>330569.1106636959</v>
      </c>
      <c r="U766" s="1">
        <f t="shared" si="57"/>
        <v>1171961</v>
      </c>
      <c r="V766" s="4">
        <f t="shared" si="58"/>
        <v>130126.92945350101</v>
      </c>
      <c r="W766" s="1" t="str">
        <f t="shared" si="59"/>
        <v>Favourable</v>
      </c>
    </row>
    <row r="767" spans="1:23" x14ac:dyDescent="0.25">
      <c r="A767" s="1"/>
      <c r="B767" s="1"/>
      <c r="C767" s="1"/>
      <c r="D767" s="1"/>
      <c r="E767" s="1" t="s">
        <v>5704</v>
      </c>
      <c r="F767" s="2">
        <v>44140</v>
      </c>
      <c r="G767" s="3">
        <v>30802</v>
      </c>
      <c r="H767" s="1"/>
      <c r="I767" s="1"/>
      <c r="J767" s="1" t="s">
        <v>5705</v>
      </c>
      <c r="K767" s="2">
        <v>44477</v>
      </c>
      <c r="L767" s="1" t="s">
        <v>4200</v>
      </c>
      <c r="M767" s="1" t="str">
        <f t="shared" si="55"/>
        <v>Social Services</v>
      </c>
      <c r="N767" s="1" t="s">
        <v>4222</v>
      </c>
      <c r="O767" s="1" t="s">
        <v>4314</v>
      </c>
      <c r="P767" s="1">
        <v>5987</v>
      </c>
      <c r="Q767" s="1">
        <v>409433</v>
      </c>
      <c r="R767" s="1">
        <f t="shared" si="56"/>
        <v>20144</v>
      </c>
      <c r="S767" s="4">
        <v>391139.32189525937</v>
      </c>
      <c r="T767" s="4">
        <v>134494.51186219088</v>
      </c>
      <c r="U767" s="1">
        <f t="shared" si="57"/>
        <v>389289</v>
      </c>
      <c r="V767" s="4">
        <f t="shared" si="58"/>
        <v>-116200.83375745022</v>
      </c>
      <c r="W767" s="1" t="str">
        <f t="shared" si="59"/>
        <v>Adverse</v>
      </c>
    </row>
    <row r="768" spans="1:23" x14ac:dyDescent="0.25">
      <c r="A768" s="1"/>
      <c r="B768" s="1"/>
      <c r="C768" s="1"/>
      <c r="D768" s="1"/>
      <c r="E768" s="1" t="s">
        <v>5706</v>
      </c>
      <c r="F768" s="2">
        <v>44930</v>
      </c>
      <c r="G768" s="3">
        <v>87057</v>
      </c>
      <c r="H768" s="1"/>
      <c r="I768" s="1"/>
      <c r="J768" s="1" t="s">
        <v>5707</v>
      </c>
      <c r="K768" s="2">
        <v>44106</v>
      </c>
      <c r="L768" s="1" t="s">
        <v>4200</v>
      </c>
      <c r="M768" s="1" t="str">
        <f t="shared" si="55"/>
        <v>Social Services</v>
      </c>
      <c r="N768" s="1" t="s">
        <v>4222</v>
      </c>
      <c r="O768" s="1" t="s">
        <v>4345</v>
      </c>
      <c r="P768" s="1">
        <v>9099</v>
      </c>
      <c r="Q768" s="1">
        <v>855890</v>
      </c>
      <c r="R768" s="1">
        <f t="shared" si="56"/>
        <v>24186</v>
      </c>
      <c r="S768" s="4">
        <v>788535.84326970624</v>
      </c>
      <c r="T768" s="4">
        <v>282314.38454892591</v>
      </c>
      <c r="U768" s="1">
        <f t="shared" si="57"/>
        <v>831704</v>
      </c>
      <c r="V768" s="4">
        <f t="shared" si="58"/>
        <v>-214960.22781863203</v>
      </c>
      <c r="W768" s="1" t="str">
        <f t="shared" si="59"/>
        <v>Adverse</v>
      </c>
    </row>
    <row r="769" spans="1:23" x14ac:dyDescent="0.25">
      <c r="A769" s="1"/>
      <c r="B769" s="1"/>
      <c r="C769" s="1"/>
      <c r="D769" s="1"/>
      <c r="E769" s="1" t="s">
        <v>5708</v>
      </c>
      <c r="F769" s="2">
        <v>44486</v>
      </c>
      <c r="G769" s="3">
        <v>85164</v>
      </c>
      <c r="H769" s="1"/>
      <c r="I769" s="1"/>
      <c r="J769" s="1" t="s">
        <v>5709</v>
      </c>
      <c r="K769" s="2">
        <v>44372</v>
      </c>
      <c r="L769" s="1" t="s">
        <v>4200</v>
      </c>
      <c r="M769" s="1" t="str">
        <f t="shared" si="55"/>
        <v>Social Services</v>
      </c>
      <c r="N769" s="1" t="s">
        <v>4222</v>
      </c>
      <c r="O769" s="1" t="s">
        <v>4358</v>
      </c>
      <c r="P769" s="1">
        <v>7313</v>
      </c>
      <c r="Q769" s="1">
        <v>1671028</v>
      </c>
      <c r="R769" s="1">
        <f t="shared" si="56"/>
        <v>44601</v>
      </c>
      <c r="S769" s="4">
        <v>1305402.6101361595</v>
      </c>
      <c r="T769" s="4">
        <v>152096.29444809639</v>
      </c>
      <c r="U769" s="1">
        <f t="shared" si="57"/>
        <v>1626427</v>
      </c>
      <c r="V769" s="4">
        <f t="shared" si="58"/>
        <v>213529.09541574423</v>
      </c>
      <c r="W769" s="1" t="str">
        <f t="shared" si="59"/>
        <v>Favourable</v>
      </c>
    </row>
    <row r="770" spans="1:23" x14ac:dyDescent="0.25">
      <c r="A770" s="1"/>
      <c r="B770" s="1"/>
      <c r="C770" s="1"/>
      <c r="D770" s="1"/>
      <c r="E770" s="1" t="s">
        <v>5650</v>
      </c>
      <c r="F770" s="2">
        <v>44427</v>
      </c>
      <c r="G770" s="3">
        <v>92185</v>
      </c>
      <c r="H770" s="1"/>
      <c r="I770" s="1"/>
      <c r="J770" s="1" t="s">
        <v>5710</v>
      </c>
      <c r="K770" s="2">
        <v>45316</v>
      </c>
      <c r="L770" s="1" t="s">
        <v>4204</v>
      </c>
      <c r="M770" s="1" t="str">
        <f t="shared" si="55"/>
        <v>Education</v>
      </c>
      <c r="N770" s="1" t="s">
        <v>4205</v>
      </c>
      <c r="O770" s="1" t="s">
        <v>4358</v>
      </c>
      <c r="P770" s="1">
        <v>6853</v>
      </c>
      <c r="Q770" s="1">
        <v>536510</v>
      </c>
      <c r="R770" s="1">
        <f t="shared" si="56"/>
        <v>38637</v>
      </c>
      <c r="S770" s="4">
        <v>24002.078126187491</v>
      </c>
      <c r="T770" s="4">
        <v>46847.851857544279</v>
      </c>
      <c r="U770" s="1">
        <f t="shared" si="57"/>
        <v>497873</v>
      </c>
      <c r="V770" s="4">
        <f t="shared" si="58"/>
        <v>465660.07001626823</v>
      </c>
      <c r="W770" s="1" t="str">
        <f t="shared" si="59"/>
        <v>Favourable</v>
      </c>
    </row>
    <row r="771" spans="1:23" x14ac:dyDescent="0.25">
      <c r="A771" s="1"/>
      <c r="B771" s="1"/>
      <c r="C771" s="1"/>
      <c r="D771" s="1"/>
      <c r="E771" s="1" t="s">
        <v>5711</v>
      </c>
      <c r="F771" s="2">
        <v>45231</v>
      </c>
      <c r="G771" s="3">
        <v>72476</v>
      </c>
      <c r="H771" s="1"/>
      <c r="I771" s="1"/>
      <c r="J771" s="1" t="s">
        <v>5712</v>
      </c>
      <c r="K771" s="2">
        <v>44778</v>
      </c>
      <c r="L771" s="1" t="s">
        <v>4216</v>
      </c>
      <c r="M771" s="1" t="str">
        <f t="shared" ref="M771:M834" si="60">INDEX($A:$B,MATCH($L771,$A:$A,0),2)</f>
        <v>Agricultural Extension</v>
      </c>
      <c r="N771" s="1" t="s">
        <v>4222</v>
      </c>
      <c r="O771" s="1" t="s">
        <v>4458</v>
      </c>
      <c r="P771" s="1">
        <v>6798</v>
      </c>
      <c r="Q771" s="1">
        <v>1291496</v>
      </c>
      <c r="R771" s="1">
        <f t="shared" ref="R771:R834" si="61">_xlfn.XLOOKUP($J771,$E:$E,$G:$G,0,0,1)</f>
        <v>11061</v>
      </c>
      <c r="S771" s="4">
        <v>1008002.2988276365</v>
      </c>
      <c r="T771" s="4">
        <v>29664.617878738049</v>
      </c>
      <c r="U771" s="1">
        <f t="shared" ref="U771:U834" si="62">Q771-R771</f>
        <v>1280435</v>
      </c>
      <c r="V771" s="4">
        <f t="shared" ref="V771:V834" si="63">Q771-(S771+T771)</f>
        <v>253829.08329362539</v>
      </c>
      <c r="W771" s="1" t="str">
        <f t="shared" ref="W771:W834" si="64">IF(V771&gt;=0,"Favourable","Adverse")</f>
        <v>Favourable</v>
      </c>
    </row>
    <row r="772" spans="1:23" x14ac:dyDescent="0.25">
      <c r="A772" s="1"/>
      <c r="B772" s="1"/>
      <c r="C772" s="1"/>
      <c r="D772" s="1"/>
      <c r="E772" s="1" t="s">
        <v>5455</v>
      </c>
      <c r="F772" s="2">
        <v>44655</v>
      </c>
      <c r="G772" s="3">
        <v>77872</v>
      </c>
      <c r="H772" s="1"/>
      <c r="I772" s="1"/>
      <c r="J772" s="1" t="s">
        <v>4242</v>
      </c>
      <c r="K772" s="2">
        <v>44393</v>
      </c>
      <c r="L772" s="1" t="s">
        <v>4200</v>
      </c>
      <c r="M772" s="1" t="str">
        <f t="shared" si="60"/>
        <v>Social Services</v>
      </c>
      <c r="N772" s="1" t="s">
        <v>4210</v>
      </c>
      <c r="O772" s="1" t="s">
        <v>4441</v>
      </c>
      <c r="P772" s="1">
        <v>6494</v>
      </c>
      <c r="Q772" s="1">
        <v>414315</v>
      </c>
      <c r="R772" s="1">
        <f t="shared" si="61"/>
        <v>69870</v>
      </c>
      <c r="S772" s="4">
        <v>265532.02985551051</v>
      </c>
      <c r="T772" s="4">
        <v>120586.33818615942</v>
      </c>
      <c r="U772" s="1">
        <f t="shared" si="62"/>
        <v>344445</v>
      </c>
      <c r="V772" s="4">
        <f t="shared" si="63"/>
        <v>28196.63195833005</v>
      </c>
      <c r="W772" s="1" t="str">
        <f t="shared" si="64"/>
        <v>Favourable</v>
      </c>
    </row>
    <row r="773" spans="1:23" x14ac:dyDescent="0.25">
      <c r="A773" s="1"/>
      <c r="B773" s="1"/>
      <c r="C773" s="1"/>
      <c r="D773" s="1"/>
      <c r="E773" s="1" t="s">
        <v>5713</v>
      </c>
      <c r="F773" s="2">
        <v>45119</v>
      </c>
      <c r="G773" s="3">
        <v>13431</v>
      </c>
      <c r="H773" s="1"/>
      <c r="I773" s="1"/>
      <c r="J773" s="1" t="s">
        <v>5714</v>
      </c>
      <c r="K773" s="2">
        <v>43960</v>
      </c>
      <c r="L773" s="1" t="s">
        <v>4218</v>
      </c>
      <c r="M773" s="1" t="str">
        <f t="shared" si="60"/>
        <v>Infrastructure</v>
      </c>
      <c r="N773" s="1" t="s">
        <v>4205</v>
      </c>
      <c r="O773" s="1" t="s">
        <v>4476</v>
      </c>
      <c r="P773" s="1">
        <v>9397</v>
      </c>
      <c r="Q773" s="1">
        <v>1545940</v>
      </c>
      <c r="R773" s="1">
        <f t="shared" si="61"/>
        <v>0</v>
      </c>
      <c r="S773" s="4">
        <v>883503.88163427403</v>
      </c>
      <c r="T773" s="4">
        <v>498134.24592328648</v>
      </c>
      <c r="U773" s="1">
        <f t="shared" si="62"/>
        <v>1545940</v>
      </c>
      <c r="V773" s="4">
        <f t="shared" si="63"/>
        <v>164301.87244243943</v>
      </c>
      <c r="W773" s="1" t="str">
        <f t="shared" si="64"/>
        <v>Favourable</v>
      </c>
    </row>
    <row r="774" spans="1:23" x14ac:dyDescent="0.25">
      <c r="A774" s="1"/>
      <c r="B774" s="1"/>
      <c r="C774" s="1"/>
      <c r="D774" s="1"/>
      <c r="E774" s="1" t="s">
        <v>5715</v>
      </c>
      <c r="F774" s="2">
        <v>44393</v>
      </c>
      <c r="G774" s="3">
        <v>28842</v>
      </c>
      <c r="H774" s="1"/>
      <c r="I774" s="1"/>
      <c r="J774" s="1" t="s">
        <v>5716</v>
      </c>
      <c r="K774" s="2">
        <v>45393</v>
      </c>
      <c r="L774" s="1" t="s">
        <v>4212</v>
      </c>
      <c r="M774" s="1" t="str">
        <f t="shared" si="60"/>
        <v>Agricultural Extension</v>
      </c>
      <c r="N774" s="1" t="s">
        <v>4210</v>
      </c>
      <c r="O774" s="1" t="s">
        <v>4233</v>
      </c>
      <c r="P774" s="1">
        <v>6796</v>
      </c>
      <c r="Q774" s="1">
        <v>579890</v>
      </c>
      <c r="R774" s="1">
        <f t="shared" si="61"/>
        <v>0</v>
      </c>
      <c r="S774" s="4">
        <v>149494.06413805814</v>
      </c>
      <c r="T774" s="4">
        <v>131386.3655103801</v>
      </c>
      <c r="U774" s="1">
        <f t="shared" si="62"/>
        <v>579890</v>
      </c>
      <c r="V774" s="4">
        <f t="shared" si="63"/>
        <v>299009.57035156176</v>
      </c>
      <c r="W774" s="1" t="str">
        <f t="shared" si="64"/>
        <v>Favourable</v>
      </c>
    </row>
    <row r="775" spans="1:23" x14ac:dyDescent="0.25">
      <c r="A775" s="1"/>
      <c r="B775" s="1"/>
      <c r="C775" s="1"/>
      <c r="D775" s="1"/>
      <c r="E775" s="1" t="s">
        <v>5717</v>
      </c>
      <c r="F775" s="2">
        <v>45032</v>
      </c>
      <c r="G775" s="3">
        <v>72403</v>
      </c>
      <c r="H775" s="1"/>
      <c r="I775" s="1"/>
      <c r="J775" s="1" t="s">
        <v>5718</v>
      </c>
      <c r="K775" s="2">
        <v>43888</v>
      </c>
      <c r="L775" s="1" t="s">
        <v>4204</v>
      </c>
      <c r="M775" s="1" t="str">
        <f t="shared" si="60"/>
        <v>Education</v>
      </c>
      <c r="N775" s="1" t="s">
        <v>4222</v>
      </c>
      <c r="O775" s="1" t="s">
        <v>4217</v>
      </c>
      <c r="P775" s="1">
        <v>8350</v>
      </c>
      <c r="Q775" s="1">
        <v>900355</v>
      </c>
      <c r="R775" s="1">
        <f t="shared" si="61"/>
        <v>0</v>
      </c>
      <c r="S775" s="4">
        <v>118081.35232530042</v>
      </c>
      <c r="T775" s="4">
        <v>162781.44083609743</v>
      </c>
      <c r="U775" s="1">
        <f t="shared" si="62"/>
        <v>900355</v>
      </c>
      <c r="V775" s="4">
        <f t="shared" si="63"/>
        <v>619492.2068386022</v>
      </c>
      <c r="W775" s="1" t="str">
        <f t="shared" si="64"/>
        <v>Favourable</v>
      </c>
    </row>
    <row r="776" spans="1:23" x14ac:dyDescent="0.25">
      <c r="A776" s="1"/>
      <c r="B776" s="1"/>
      <c r="C776" s="1"/>
      <c r="D776" s="1"/>
      <c r="E776" s="1" t="s">
        <v>5719</v>
      </c>
      <c r="F776" s="2">
        <v>44689</v>
      </c>
      <c r="G776" s="3">
        <v>98438</v>
      </c>
      <c r="H776" s="1"/>
      <c r="I776" s="1"/>
      <c r="J776" s="1" t="s">
        <v>5720</v>
      </c>
      <c r="K776" s="2">
        <v>44782</v>
      </c>
      <c r="L776" s="1" t="s">
        <v>4212</v>
      </c>
      <c r="M776" s="1" t="str">
        <f t="shared" si="60"/>
        <v>Agricultural Extension</v>
      </c>
      <c r="N776" s="1" t="s">
        <v>4210</v>
      </c>
      <c r="O776" s="1" t="s">
        <v>4298</v>
      </c>
      <c r="P776" s="1">
        <v>8834</v>
      </c>
      <c r="Q776" s="1">
        <v>425444</v>
      </c>
      <c r="R776" s="1">
        <f t="shared" si="61"/>
        <v>52175</v>
      </c>
      <c r="S776" s="4">
        <v>200182.35010107828</v>
      </c>
      <c r="T776" s="4">
        <v>64631.477508782933</v>
      </c>
      <c r="U776" s="1">
        <f t="shared" si="62"/>
        <v>373269</v>
      </c>
      <c r="V776" s="4">
        <f t="shared" si="63"/>
        <v>160630.17239013879</v>
      </c>
      <c r="W776" s="1" t="str">
        <f t="shared" si="64"/>
        <v>Favourable</v>
      </c>
    </row>
    <row r="777" spans="1:23" x14ac:dyDescent="0.25">
      <c r="A777" s="1"/>
      <c r="B777" s="1"/>
      <c r="C777" s="1"/>
      <c r="D777" s="1"/>
      <c r="E777" s="1" t="s">
        <v>5721</v>
      </c>
      <c r="F777" s="2">
        <v>45318</v>
      </c>
      <c r="G777" s="3">
        <v>84057</v>
      </c>
      <c r="H777" s="1"/>
      <c r="I777" s="1"/>
      <c r="J777" s="1" t="s">
        <v>5722</v>
      </c>
      <c r="K777" s="2">
        <v>43964</v>
      </c>
      <c r="L777" s="1" t="s">
        <v>4204</v>
      </c>
      <c r="M777" s="1" t="str">
        <f t="shared" si="60"/>
        <v>Education</v>
      </c>
      <c r="N777" s="1" t="s">
        <v>4210</v>
      </c>
      <c r="O777" s="1" t="s">
        <v>4479</v>
      </c>
      <c r="P777" s="1">
        <v>7145</v>
      </c>
      <c r="Q777" s="1">
        <v>1046177</v>
      </c>
      <c r="R777" s="1">
        <f t="shared" si="61"/>
        <v>57973</v>
      </c>
      <c r="S777" s="4">
        <v>828008.96768486791</v>
      </c>
      <c r="T777" s="4">
        <v>117865.1043964909</v>
      </c>
      <c r="U777" s="1">
        <f t="shared" si="62"/>
        <v>988204</v>
      </c>
      <c r="V777" s="4">
        <f t="shared" si="63"/>
        <v>100302.92791864113</v>
      </c>
      <c r="W777" s="1" t="str">
        <f t="shared" si="64"/>
        <v>Favourable</v>
      </c>
    </row>
    <row r="778" spans="1:23" x14ac:dyDescent="0.25">
      <c r="A778" s="1"/>
      <c r="B778" s="1"/>
      <c r="C778" s="1"/>
      <c r="D778" s="1"/>
      <c r="E778" s="1" t="s">
        <v>5723</v>
      </c>
      <c r="F778" s="2">
        <v>44915</v>
      </c>
      <c r="G778" s="3">
        <v>51883</v>
      </c>
      <c r="H778" s="1"/>
      <c r="I778" s="1"/>
      <c r="J778" s="1" t="s">
        <v>5357</v>
      </c>
      <c r="K778" s="2">
        <v>44210</v>
      </c>
      <c r="L778" s="1" t="s">
        <v>4216</v>
      </c>
      <c r="M778" s="1" t="str">
        <f t="shared" si="60"/>
        <v>Agricultural Extension</v>
      </c>
      <c r="N778" s="1" t="s">
        <v>4222</v>
      </c>
      <c r="O778" s="1" t="s">
        <v>4259</v>
      </c>
      <c r="P778" s="1">
        <v>7837</v>
      </c>
      <c r="Q778" s="1">
        <v>875507</v>
      </c>
      <c r="R778" s="1">
        <f t="shared" si="61"/>
        <v>36599</v>
      </c>
      <c r="S778" s="4">
        <v>713694.41917196428</v>
      </c>
      <c r="T778" s="4">
        <v>277464.60126910446</v>
      </c>
      <c r="U778" s="1">
        <f t="shared" si="62"/>
        <v>838908</v>
      </c>
      <c r="V778" s="4">
        <f t="shared" si="63"/>
        <v>-115652.0204410688</v>
      </c>
      <c r="W778" s="1" t="str">
        <f t="shared" si="64"/>
        <v>Adverse</v>
      </c>
    </row>
    <row r="779" spans="1:23" x14ac:dyDescent="0.25">
      <c r="A779" s="1"/>
      <c r="B779" s="1"/>
      <c r="C779" s="1"/>
      <c r="D779" s="1"/>
      <c r="E779" s="1" t="s">
        <v>5724</v>
      </c>
      <c r="F779" s="2">
        <v>45130</v>
      </c>
      <c r="G779" s="3">
        <v>22109</v>
      </c>
      <c r="H779" s="1"/>
      <c r="I779" s="1"/>
      <c r="J779" s="1" t="s">
        <v>5725</v>
      </c>
      <c r="K779" s="2">
        <v>44338</v>
      </c>
      <c r="L779" s="1" t="s">
        <v>4216</v>
      </c>
      <c r="M779" s="1" t="str">
        <f t="shared" si="60"/>
        <v>Agricultural Extension</v>
      </c>
      <c r="N779" s="1" t="s">
        <v>4205</v>
      </c>
      <c r="O779" s="1" t="s">
        <v>4301</v>
      </c>
      <c r="P779" s="1">
        <v>6370</v>
      </c>
      <c r="Q779" s="1">
        <v>2227703</v>
      </c>
      <c r="R779" s="1">
        <f t="shared" si="61"/>
        <v>11861</v>
      </c>
      <c r="S779" s="4">
        <v>209501.26246826851</v>
      </c>
      <c r="T779" s="4">
        <v>629391.72150980169</v>
      </c>
      <c r="U779" s="1">
        <f t="shared" si="62"/>
        <v>2215842</v>
      </c>
      <c r="V779" s="4">
        <f t="shared" si="63"/>
        <v>1388810.0160219297</v>
      </c>
      <c r="W779" s="1" t="str">
        <f t="shared" si="64"/>
        <v>Favourable</v>
      </c>
    </row>
    <row r="780" spans="1:23" x14ac:dyDescent="0.25">
      <c r="A780" s="1"/>
      <c r="B780" s="1"/>
      <c r="C780" s="1"/>
      <c r="D780" s="1"/>
      <c r="E780" s="1" t="s">
        <v>5726</v>
      </c>
      <c r="F780" s="2">
        <v>45163</v>
      </c>
      <c r="G780" s="3">
        <v>20929</v>
      </c>
      <c r="H780" s="1"/>
      <c r="I780" s="1"/>
      <c r="J780" s="1" t="s">
        <v>5727</v>
      </c>
      <c r="K780" s="2">
        <v>44521</v>
      </c>
      <c r="L780" s="1" t="s">
        <v>4204</v>
      </c>
      <c r="M780" s="1" t="str">
        <f t="shared" si="60"/>
        <v>Education</v>
      </c>
      <c r="N780" s="1" t="s">
        <v>4205</v>
      </c>
      <c r="O780" s="1" t="s">
        <v>4330</v>
      </c>
      <c r="P780" s="1">
        <v>6314</v>
      </c>
      <c r="Q780" s="1">
        <v>1994366</v>
      </c>
      <c r="R780" s="1">
        <f t="shared" si="61"/>
        <v>0</v>
      </c>
      <c r="S780" s="4">
        <v>1487263.1483070874</v>
      </c>
      <c r="T780" s="4">
        <v>57138.908273767527</v>
      </c>
      <c r="U780" s="1">
        <f t="shared" si="62"/>
        <v>1994366</v>
      </c>
      <c r="V780" s="4">
        <f t="shared" si="63"/>
        <v>449963.94341914519</v>
      </c>
      <c r="W780" s="1" t="str">
        <f t="shared" si="64"/>
        <v>Favourable</v>
      </c>
    </row>
    <row r="781" spans="1:23" x14ac:dyDescent="0.25">
      <c r="A781" s="1"/>
      <c r="B781" s="1"/>
      <c r="C781" s="1"/>
      <c r="D781" s="1"/>
      <c r="E781" s="1" t="s">
        <v>5728</v>
      </c>
      <c r="F781" s="2">
        <v>45015</v>
      </c>
      <c r="G781" s="3">
        <v>49857</v>
      </c>
      <c r="H781" s="1"/>
      <c r="I781" s="1"/>
      <c r="J781" s="1" t="s">
        <v>5729</v>
      </c>
      <c r="K781" s="2">
        <v>44570</v>
      </c>
      <c r="L781" s="1" t="s">
        <v>4212</v>
      </c>
      <c r="M781" s="1" t="str">
        <f t="shared" si="60"/>
        <v>Agricultural Extension</v>
      </c>
      <c r="N781" s="1" t="s">
        <v>4210</v>
      </c>
      <c r="O781" s="1" t="s">
        <v>4244</v>
      </c>
      <c r="P781" s="1">
        <v>6914</v>
      </c>
      <c r="Q781" s="1">
        <v>1304350</v>
      </c>
      <c r="R781" s="1">
        <f t="shared" si="61"/>
        <v>35925</v>
      </c>
      <c r="S781" s="4">
        <v>421857.34729695332</v>
      </c>
      <c r="T781" s="4">
        <v>135329.10259867285</v>
      </c>
      <c r="U781" s="1">
        <f t="shared" si="62"/>
        <v>1268425</v>
      </c>
      <c r="V781" s="4">
        <f t="shared" si="63"/>
        <v>747163.55010437383</v>
      </c>
      <c r="W781" s="1" t="str">
        <f t="shared" si="64"/>
        <v>Favourable</v>
      </c>
    </row>
    <row r="782" spans="1:23" x14ac:dyDescent="0.25">
      <c r="A782" s="1"/>
      <c r="B782" s="1"/>
      <c r="C782" s="1"/>
      <c r="D782" s="1"/>
      <c r="E782" s="1" t="s">
        <v>5730</v>
      </c>
      <c r="F782" s="2">
        <v>44144</v>
      </c>
      <c r="G782" s="3">
        <v>78892</v>
      </c>
      <c r="H782" s="1"/>
      <c r="I782" s="1"/>
      <c r="J782" s="1" t="s">
        <v>5731</v>
      </c>
      <c r="K782" s="2">
        <v>44261</v>
      </c>
      <c r="L782" s="1" t="s">
        <v>4212</v>
      </c>
      <c r="M782" s="1" t="str">
        <f t="shared" si="60"/>
        <v>Agricultural Extension</v>
      </c>
      <c r="N782" s="1" t="s">
        <v>4210</v>
      </c>
      <c r="O782" s="1" t="s">
        <v>4276</v>
      </c>
      <c r="P782" s="1">
        <v>7688</v>
      </c>
      <c r="Q782" s="1">
        <v>1033528</v>
      </c>
      <c r="R782" s="1">
        <f t="shared" si="61"/>
        <v>0</v>
      </c>
      <c r="S782" s="4">
        <v>659897.2767801896</v>
      </c>
      <c r="T782" s="4">
        <v>64021.170006058011</v>
      </c>
      <c r="U782" s="1">
        <f t="shared" si="62"/>
        <v>1033528</v>
      </c>
      <c r="V782" s="4">
        <f t="shared" si="63"/>
        <v>309609.55321375234</v>
      </c>
      <c r="W782" s="1" t="str">
        <f t="shared" si="64"/>
        <v>Favourable</v>
      </c>
    </row>
    <row r="783" spans="1:23" x14ac:dyDescent="0.25">
      <c r="A783" s="1"/>
      <c r="B783" s="1"/>
      <c r="C783" s="1"/>
      <c r="D783" s="1"/>
      <c r="E783" s="1" t="s">
        <v>5732</v>
      </c>
      <c r="F783" s="2">
        <v>45111</v>
      </c>
      <c r="G783" s="3">
        <v>51327</v>
      </c>
      <c r="H783" s="1"/>
      <c r="I783" s="1"/>
      <c r="J783" s="1" t="s">
        <v>5733</v>
      </c>
      <c r="K783" s="2">
        <v>44557</v>
      </c>
      <c r="L783" s="1" t="s">
        <v>4216</v>
      </c>
      <c r="M783" s="1" t="str">
        <f t="shared" si="60"/>
        <v>Agricultural Extension</v>
      </c>
      <c r="N783" s="1" t="s">
        <v>4222</v>
      </c>
      <c r="O783" s="1" t="s">
        <v>4358</v>
      </c>
      <c r="P783" s="1">
        <v>5508</v>
      </c>
      <c r="Q783" s="1">
        <v>2004126</v>
      </c>
      <c r="R783" s="1">
        <f t="shared" si="61"/>
        <v>0</v>
      </c>
      <c r="S783" s="4">
        <v>1784235.0795180127</v>
      </c>
      <c r="T783" s="4">
        <v>490547.32729483937</v>
      </c>
      <c r="U783" s="1">
        <f t="shared" si="62"/>
        <v>2004126</v>
      </c>
      <c r="V783" s="4">
        <f t="shared" si="63"/>
        <v>-270656.40681285225</v>
      </c>
      <c r="W783" s="1" t="str">
        <f t="shared" si="64"/>
        <v>Adverse</v>
      </c>
    </row>
    <row r="784" spans="1:23" x14ac:dyDescent="0.25">
      <c r="A784" s="1"/>
      <c r="B784" s="1"/>
      <c r="C784" s="1"/>
      <c r="D784" s="1"/>
      <c r="E784" s="1" t="s">
        <v>5734</v>
      </c>
      <c r="F784" s="2">
        <v>44453</v>
      </c>
      <c r="G784" s="3">
        <v>26730</v>
      </c>
      <c r="H784" s="1"/>
      <c r="I784" s="1"/>
      <c r="J784" s="1" t="s">
        <v>4895</v>
      </c>
      <c r="K784" s="2">
        <v>44896</v>
      </c>
      <c r="L784" s="1" t="s">
        <v>4212</v>
      </c>
      <c r="M784" s="1" t="str">
        <f t="shared" si="60"/>
        <v>Agricultural Extension</v>
      </c>
      <c r="N784" s="1" t="s">
        <v>4205</v>
      </c>
      <c r="O784" s="1" t="s">
        <v>4217</v>
      </c>
      <c r="P784" s="1">
        <v>6242</v>
      </c>
      <c r="Q784" s="1">
        <v>1436846</v>
      </c>
      <c r="R784" s="1">
        <f t="shared" si="61"/>
        <v>82028</v>
      </c>
      <c r="S784" s="4">
        <v>944282.54322679387</v>
      </c>
      <c r="T784" s="4">
        <v>134288.73376720946</v>
      </c>
      <c r="U784" s="1">
        <f t="shared" si="62"/>
        <v>1354818</v>
      </c>
      <c r="V784" s="4">
        <f t="shared" si="63"/>
        <v>358274.72300599655</v>
      </c>
      <c r="W784" s="1" t="str">
        <f t="shared" si="64"/>
        <v>Favourable</v>
      </c>
    </row>
    <row r="785" spans="1:23" x14ac:dyDescent="0.25">
      <c r="A785" s="1"/>
      <c r="B785" s="1"/>
      <c r="C785" s="1"/>
      <c r="D785" s="1"/>
      <c r="E785" s="1" t="s">
        <v>5735</v>
      </c>
      <c r="F785" s="2">
        <v>45125</v>
      </c>
      <c r="G785" s="3">
        <v>46934</v>
      </c>
      <c r="H785" s="1"/>
      <c r="I785" s="1"/>
      <c r="J785" s="1" t="s">
        <v>5736</v>
      </c>
      <c r="K785" s="2">
        <v>44359</v>
      </c>
      <c r="L785" s="1" t="s">
        <v>4216</v>
      </c>
      <c r="M785" s="1" t="str">
        <f t="shared" si="60"/>
        <v>Agricultural Extension</v>
      </c>
      <c r="N785" s="1" t="s">
        <v>4210</v>
      </c>
      <c r="O785" s="1" t="s">
        <v>4270</v>
      </c>
      <c r="P785" s="1">
        <v>9081</v>
      </c>
      <c r="Q785" s="1">
        <v>765924</v>
      </c>
      <c r="R785" s="1">
        <f t="shared" si="61"/>
        <v>44580</v>
      </c>
      <c r="S785" s="4">
        <v>667115.86285078817</v>
      </c>
      <c r="T785" s="4">
        <v>70059.989197164934</v>
      </c>
      <c r="U785" s="1">
        <f t="shared" si="62"/>
        <v>721344</v>
      </c>
      <c r="V785" s="4">
        <f t="shared" si="63"/>
        <v>28748.147952046944</v>
      </c>
      <c r="W785" s="1" t="str">
        <f t="shared" si="64"/>
        <v>Favourable</v>
      </c>
    </row>
    <row r="786" spans="1:23" x14ac:dyDescent="0.25">
      <c r="A786" s="1"/>
      <c r="B786" s="1"/>
      <c r="C786" s="1"/>
      <c r="D786" s="1"/>
      <c r="E786" s="1" t="s">
        <v>5737</v>
      </c>
      <c r="F786" s="2">
        <v>44154</v>
      </c>
      <c r="G786" s="3">
        <v>94844</v>
      </c>
      <c r="H786" s="1"/>
      <c r="I786" s="1"/>
      <c r="J786" s="1" t="s">
        <v>5738</v>
      </c>
      <c r="K786" s="2">
        <v>44629</v>
      </c>
      <c r="L786" s="1" t="s">
        <v>4200</v>
      </c>
      <c r="M786" s="1" t="str">
        <f t="shared" si="60"/>
        <v>Social Services</v>
      </c>
      <c r="N786" s="1" t="s">
        <v>4210</v>
      </c>
      <c r="O786" s="1" t="s">
        <v>4476</v>
      </c>
      <c r="P786" s="1">
        <v>8604</v>
      </c>
      <c r="Q786" s="1">
        <v>1212383</v>
      </c>
      <c r="R786" s="1">
        <f t="shared" si="61"/>
        <v>41009</v>
      </c>
      <c r="S786" s="4">
        <v>415030.94017543271</v>
      </c>
      <c r="T786" s="4">
        <v>83845.198870022767</v>
      </c>
      <c r="U786" s="1">
        <f t="shared" si="62"/>
        <v>1171374</v>
      </c>
      <c r="V786" s="4">
        <f t="shared" si="63"/>
        <v>713506.86095454451</v>
      </c>
      <c r="W786" s="1" t="str">
        <f t="shared" si="64"/>
        <v>Favourable</v>
      </c>
    </row>
    <row r="787" spans="1:23" x14ac:dyDescent="0.25">
      <c r="A787" s="1"/>
      <c r="B787" s="1"/>
      <c r="C787" s="1"/>
      <c r="D787" s="1"/>
      <c r="E787" s="1" t="s">
        <v>5739</v>
      </c>
      <c r="F787" s="2">
        <v>45382</v>
      </c>
      <c r="G787" s="3">
        <v>97225</v>
      </c>
      <c r="H787" s="1"/>
      <c r="I787" s="1"/>
      <c r="J787" s="1" t="s">
        <v>5740</v>
      </c>
      <c r="K787" s="2">
        <v>44820</v>
      </c>
      <c r="L787" s="1" t="s">
        <v>4218</v>
      </c>
      <c r="M787" s="1" t="str">
        <f t="shared" si="60"/>
        <v>Infrastructure</v>
      </c>
      <c r="N787" s="1" t="s">
        <v>4210</v>
      </c>
      <c r="O787" s="1" t="s">
        <v>4314</v>
      </c>
      <c r="P787" s="1">
        <v>7368</v>
      </c>
      <c r="Q787" s="1">
        <v>1302070</v>
      </c>
      <c r="R787" s="1">
        <f t="shared" si="61"/>
        <v>18816</v>
      </c>
      <c r="S787" s="4">
        <v>838561.29556539573</v>
      </c>
      <c r="T787" s="4">
        <v>9756.2088479445138</v>
      </c>
      <c r="U787" s="1">
        <f t="shared" si="62"/>
        <v>1283254</v>
      </c>
      <c r="V787" s="4">
        <f t="shared" si="63"/>
        <v>453752.49558665976</v>
      </c>
      <c r="W787" s="1" t="str">
        <f t="shared" si="64"/>
        <v>Favourable</v>
      </c>
    </row>
    <row r="788" spans="1:23" x14ac:dyDescent="0.25">
      <c r="A788" s="1"/>
      <c r="B788" s="1"/>
      <c r="C788" s="1"/>
      <c r="D788" s="1"/>
      <c r="E788" s="1" t="s">
        <v>5741</v>
      </c>
      <c r="F788" s="2">
        <v>44344</v>
      </c>
      <c r="G788" s="3">
        <v>65135</v>
      </c>
      <c r="H788" s="1"/>
      <c r="I788" s="1"/>
      <c r="J788" s="1" t="s">
        <v>5742</v>
      </c>
      <c r="K788" s="2">
        <v>45213</v>
      </c>
      <c r="L788" s="1" t="s">
        <v>4212</v>
      </c>
      <c r="M788" s="1" t="str">
        <f t="shared" si="60"/>
        <v>Agricultural Extension</v>
      </c>
      <c r="N788" s="1" t="s">
        <v>4210</v>
      </c>
      <c r="O788" s="1" t="s">
        <v>4479</v>
      </c>
      <c r="P788" s="1">
        <v>6726</v>
      </c>
      <c r="Q788" s="1">
        <v>1021145</v>
      </c>
      <c r="R788" s="1">
        <f t="shared" si="61"/>
        <v>0</v>
      </c>
      <c r="S788" s="4">
        <v>87506.926076690899</v>
      </c>
      <c r="T788" s="4">
        <v>206761.09212452368</v>
      </c>
      <c r="U788" s="1">
        <f t="shared" si="62"/>
        <v>1021145</v>
      </c>
      <c r="V788" s="4">
        <f t="shared" si="63"/>
        <v>726876.98179878539</v>
      </c>
      <c r="W788" s="1" t="str">
        <f t="shared" si="64"/>
        <v>Favourable</v>
      </c>
    </row>
    <row r="789" spans="1:23" x14ac:dyDescent="0.25">
      <c r="A789" s="1"/>
      <c r="B789" s="1"/>
      <c r="C789" s="1"/>
      <c r="D789" s="1"/>
      <c r="E789" s="1" t="s">
        <v>5743</v>
      </c>
      <c r="F789" s="2">
        <v>44605</v>
      </c>
      <c r="G789" s="3">
        <v>94972</v>
      </c>
      <c r="H789" s="1"/>
      <c r="I789" s="1"/>
      <c r="J789" s="1" t="s">
        <v>5744</v>
      </c>
      <c r="K789" s="2">
        <v>44368</v>
      </c>
      <c r="L789" s="1" t="s">
        <v>4218</v>
      </c>
      <c r="M789" s="1" t="str">
        <f t="shared" si="60"/>
        <v>Infrastructure</v>
      </c>
      <c r="N789" s="1" t="s">
        <v>4210</v>
      </c>
      <c r="O789" s="1" t="s">
        <v>4256</v>
      </c>
      <c r="P789" s="1">
        <v>8617</v>
      </c>
      <c r="Q789" s="1">
        <v>757236</v>
      </c>
      <c r="R789" s="1">
        <f t="shared" si="61"/>
        <v>39566</v>
      </c>
      <c r="S789" s="4">
        <v>532972.40729138092</v>
      </c>
      <c r="T789" s="4">
        <v>73542.255287603315</v>
      </c>
      <c r="U789" s="1">
        <f t="shared" si="62"/>
        <v>717670</v>
      </c>
      <c r="V789" s="4">
        <f t="shared" si="63"/>
        <v>150721.33742101572</v>
      </c>
      <c r="W789" s="1" t="str">
        <f t="shared" si="64"/>
        <v>Favourable</v>
      </c>
    </row>
    <row r="790" spans="1:23" x14ac:dyDescent="0.25">
      <c r="A790" s="1"/>
      <c r="B790" s="1"/>
      <c r="C790" s="1"/>
      <c r="D790" s="1"/>
      <c r="E790" s="1" t="s">
        <v>5745</v>
      </c>
      <c r="F790" s="2">
        <v>45066</v>
      </c>
      <c r="G790" s="3">
        <v>90814</v>
      </c>
      <c r="H790" s="1"/>
      <c r="I790" s="1"/>
      <c r="J790" s="1" t="s">
        <v>5746</v>
      </c>
      <c r="K790" s="2">
        <v>45002</v>
      </c>
      <c r="L790" s="1" t="s">
        <v>4218</v>
      </c>
      <c r="M790" s="1" t="str">
        <f t="shared" si="60"/>
        <v>Infrastructure</v>
      </c>
      <c r="N790" s="1" t="s">
        <v>4205</v>
      </c>
      <c r="O790" s="1" t="s">
        <v>4421</v>
      </c>
      <c r="P790" s="1">
        <v>7073</v>
      </c>
      <c r="Q790" s="1">
        <v>1016699</v>
      </c>
      <c r="R790" s="1">
        <f t="shared" si="61"/>
        <v>12920</v>
      </c>
      <c r="S790" s="4">
        <v>780036.32105924108</v>
      </c>
      <c r="T790" s="4">
        <v>239543.91838014268</v>
      </c>
      <c r="U790" s="1">
        <f t="shared" si="62"/>
        <v>1003779</v>
      </c>
      <c r="V790" s="4">
        <f t="shared" si="63"/>
        <v>-2881.2394393837312</v>
      </c>
      <c r="W790" s="1" t="str">
        <f t="shared" si="64"/>
        <v>Adverse</v>
      </c>
    </row>
    <row r="791" spans="1:23" x14ac:dyDescent="0.25">
      <c r="A791" s="1"/>
      <c r="B791" s="1"/>
      <c r="C791" s="1"/>
      <c r="D791" s="1"/>
      <c r="E791" s="1" t="s">
        <v>5747</v>
      </c>
      <c r="F791" s="2">
        <v>45047</v>
      </c>
      <c r="G791" s="3">
        <v>50490</v>
      </c>
      <c r="H791" s="1"/>
      <c r="I791" s="1"/>
      <c r="J791" s="1" t="s">
        <v>5748</v>
      </c>
      <c r="K791" s="2">
        <v>44675</v>
      </c>
      <c r="L791" s="1" t="s">
        <v>4200</v>
      </c>
      <c r="M791" s="1" t="str">
        <f t="shared" si="60"/>
        <v>Social Services</v>
      </c>
      <c r="N791" s="1" t="s">
        <v>4205</v>
      </c>
      <c r="O791" s="1" t="s">
        <v>4301</v>
      </c>
      <c r="P791" s="1">
        <v>8049</v>
      </c>
      <c r="Q791" s="1">
        <v>1642902</v>
      </c>
      <c r="R791" s="1">
        <f t="shared" si="61"/>
        <v>0</v>
      </c>
      <c r="S791" s="4">
        <v>1327644.340437345</v>
      </c>
      <c r="T791" s="4">
        <v>297122.33895842725</v>
      </c>
      <c r="U791" s="1">
        <f t="shared" si="62"/>
        <v>1642902</v>
      </c>
      <c r="V791" s="4">
        <f t="shared" si="63"/>
        <v>18135.320604227716</v>
      </c>
      <c r="W791" s="1" t="str">
        <f t="shared" si="64"/>
        <v>Favourable</v>
      </c>
    </row>
    <row r="792" spans="1:23" x14ac:dyDescent="0.25">
      <c r="A792" s="1"/>
      <c r="B792" s="1"/>
      <c r="C792" s="1"/>
      <c r="D792" s="1"/>
      <c r="E792" s="1" t="s">
        <v>5749</v>
      </c>
      <c r="F792" s="2">
        <v>45004</v>
      </c>
      <c r="G792" s="3">
        <v>85078</v>
      </c>
      <c r="H792" s="1"/>
      <c r="I792" s="1"/>
      <c r="J792" s="1" t="s">
        <v>5702</v>
      </c>
      <c r="K792" s="2">
        <v>45376</v>
      </c>
      <c r="L792" s="1" t="s">
        <v>4200</v>
      </c>
      <c r="M792" s="1" t="str">
        <f t="shared" si="60"/>
        <v>Social Services</v>
      </c>
      <c r="N792" s="1" t="s">
        <v>4222</v>
      </c>
      <c r="O792" s="1" t="s">
        <v>4256</v>
      </c>
      <c r="P792" s="1">
        <v>6156</v>
      </c>
      <c r="Q792" s="1">
        <v>463470</v>
      </c>
      <c r="R792" s="1">
        <f t="shared" si="61"/>
        <v>64697</v>
      </c>
      <c r="S792" s="4">
        <v>338192.13335784711</v>
      </c>
      <c r="T792" s="4">
        <v>126491.39768530214</v>
      </c>
      <c r="U792" s="1">
        <f t="shared" si="62"/>
        <v>398773</v>
      </c>
      <c r="V792" s="4">
        <f t="shared" si="63"/>
        <v>-1213.5310431492398</v>
      </c>
      <c r="W792" s="1" t="str">
        <f t="shared" si="64"/>
        <v>Adverse</v>
      </c>
    </row>
    <row r="793" spans="1:23" x14ac:dyDescent="0.25">
      <c r="A793" s="1"/>
      <c r="B793" s="1"/>
      <c r="C793" s="1"/>
      <c r="D793" s="1"/>
      <c r="E793" s="1" t="s">
        <v>5245</v>
      </c>
      <c r="F793" s="2">
        <v>44429</v>
      </c>
      <c r="G793" s="3">
        <v>28742</v>
      </c>
      <c r="H793" s="1"/>
      <c r="I793" s="1"/>
      <c r="J793" s="1" t="s">
        <v>5750</v>
      </c>
      <c r="K793" s="2">
        <v>45340</v>
      </c>
      <c r="L793" s="1" t="s">
        <v>4216</v>
      </c>
      <c r="M793" s="1" t="str">
        <f t="shared" si="60"/>
        <v>Agricultural Extension</v>
      </c>
      <c r="N793" s="1" t="s">
        <v>4222</v>
      </c>
      <c r="O793" s="1" t="s">
        <v>4273</v>
      </c>
      <c r="P793" s="1">
        <v>6252</v>
      </c>
      <c r="Q793" s="1">
        <v>1829079</v>
      </c>
      <c r="R793" s="1">
        <f t="shared" si="61"/>
        <v>43418</v>
      </c>
      <c r="S793" s="4">
        <v>711017.78416233649</v>
      </c>
      <c r="T793" s="4">
        <v>350033.53584441007</v>
      </c>
      <c r="U793" s="1">
        <f t="shared" si="62"/>
        <v>1785661</v>
      </c>
      <c r="V793" s="4">
        <f t="shared" si="63"/>
        <v>768027.67999325343</v>
      </c>
      <c r="W793" s="1" t="str">
        <f t="shared" si="64"/>
        <v>Favourable</v>
      </c>
    </row>
    <row r="794" spans="1:23" x14ac:dyDescent="0.25">
      <c r="A794" s="1"/>
      <c r="B794" s="1"/>
      <c r="C794" s="1"/>
      <c r="D794" s="1"/>
      <c r="E794" s="1" t="s">
        <v>5751</v>
      </c>
      <c r="F794" s="2">
        <v>44891</v>
      </c>
      <c r="G794" s="3">
        <v>52753</v>
      </c>
      <c r="H794" s="1"/>
      <c r="I794" s="1"/>
      <c r="J794" s="1" t="s">
        <v>5752</v>
      </c>
      <c r="K794" s="2">
        <v>45050</v>
      </c>
      <c r="L794" s="1" t="s">
        <v>4212</v>
      </c>
      <c r="M794" s="1" t="str">
        <f t="shared" si="60"/>
        <v>Agricultural Extension</v>
      </c>
      <c r="N794" s="1" t="s">
        <v>4210</v>
      </c>
      <c r="O794" s="1" t="s">
        <v>4311</v>
      </c>
      <c r="P794" s="1">
        <v>6390</v>
      </c>
      <c r="Q794" s="1">
        <v>1256066</v>
      </c>
      <c r="R794" s="1">
        <f t="shared" si="61"/>
        <v>46086</v>
      </c>
      <c r="S794" s="4">
        <v>260106.9139538426</v>
      </c>
      <c r="T794" s="4">
        <v>7381.1979207548284</v>
      </c>
      <c r="U794" s="1">
        <f t="shared" si="62"/>
        <v>1209980</v>
      </c>
      <c r="V794" s="4">
        <f t="shared" si="63"/>
        <v>988577.88812540262</v>
      </c>
      <c r="W794" s="1" t="str">
        <f t="shared" si="64"/>
        <v>Favourable</v>
      </c>
    </row>
    <row r="795" spans="1:23" x14ac:dyDescent="0.25">
      <c r="A795" s="1"/>
      <c r="B795" s="1"/>
      <c r="C795" s="1"/>
      <c r="D795" s="1"/>
      <c r="E795" s="1" t="s">
        <v>5753</v>
      </c>
      <c r="F795" s="2">
        <v>44289</v>
      </c>
      <c r="G795" s="3">
        <v>49490</v>
      </c>
      <c r="H795" s="1"/>
      <c r="I795" s="1"/>
      <c r="J795" s="1" t="s">
        <v>5754</v>
      </c>
      <c r="K795" s="2">
        <v>45364</v>
      </c>
      <c r="L795" s="1" t="s">
        <v>4218</v>
      </c>
      <c r="M795" s="1" t="str">
        <f t="shared" si="60"/>
        <v>Infrastructure</v>
      </c>
      <c r="N795" s="1" t="s">
        <v>4222</v>
      </c>
      <c r="O795" s="1" t="s">
        <v>4438</v>
      </c>
      <c r="P795" s="1">
        <v>6749</v>
      </c>
      <c r="Q795" s="1">
        <v>430048</v>
      </c>
      <c r="R795" s="1">
        <f t="shared" si="61"/>
        <v>29362</v>
      </c>
      <c r="S795" s="4">
        <v>198814.08525176471</v>
      </c>
      <c r="T795" s="4">
        <v>65817.969094706335</v>
      </c>
      <c r="U795" s="1">
        <f t="shared" si="62"/>
        <v>400686</v>
      </c>
      <c r="V795" s="4">
        <f t="shared" si="63"/>
        <v>165415.94565352896</v>
      </c>
      <c r="W795" s="1" t="str">
        <f t="shared" si="64"/>
        <v>Favourable</v>
      </c>
    </row>
    <row r="796" spans="1:23" x14ac:dyDescent="0.25">
      <c r="A796" s="1"/>
      <c r="B796" s="1"/>
      <c r="C796" s="1"/>
      <c r="D796" s="1"/>
      <c r="E796" s="1" t="s">
        <v>4258</v>
      </c>
      <c r="F796" s="2">
        <v>45235</v>
      </c>
      <c r="G796" s="3">
        <v>80225</v>
      </c>
      <c r="H796" s="1"/>
      <c r="I796" s="1"/>
      <c r="J796" s="1" t="s">
        <v>5755</v>
      </c>
      <c r="K796" s="2">
        <v>44770</v>
      </c>
      <c r="L796" s="1" t="s">
        <v>4216</v>
      </c>
      <c r="M796" s="1" t="str">
        <f t="shared" si="60"/>
        <v>Agricultural Extension</v>
      </c>
      <c r="N796" s="1" t="s">
        <v>4222</v>
      </c>
      <c r="O796" s="1" t="s">
        <v>4421</v>
      </c>
      <c r="P796" s="1">
        <v>6623</v>
      </c>
      <c r="Q796" s="1">
        <v>1427331</v>
      </c>
      <c r="R796" s="1">
        <f t="shared" si="61"/>
        <v>54354</v>
      </c>
      <c r="S796" s="4">
        <v>451780.36351420224</v>
      </c>
      <c r="T796" s="4">
        <v>134706.14356561541</v>
      </c>
      <c r="U796" s="1">
        <f t="shared" si="62"/>
        <v>1372977</v>
      </c>
      <c r="V796" s="4">
        <f t="shared" si="63"/>
        <v>840844.49292018241</v>
      </c>
      <c r="W796" s="1" t="str">
        <f t="shared" si="64"/>
        <v>Favourable</v>
      </c>
    </row>
    <row r="797" spans="1:23" x14ac:dyDescent="0.25">
      <c r="A797" s="1"/>
      <c r="B797" s="1"/>
      <c r="C797" s="1"/>
      <c r="D797" s="1"/>
      <c r="E797" s="1" t="s">
        <v>4391</v>
      </c>
      <c r="F797" s="2">
        <v>45219</v>
      </c>
      <c r="G797" s="3">
        <v>82208</v>
      </c>
      <c r="H797" s="1"/>
      <c r="I797" s="1"/>
      <c r="J797" s="1" t="s">
        <v>5756</v>
      </c>
      <c r="K797" s="2">
        <v>44451</v>
      </c>
      <c r="L797" s="1" t="s">
        <v>4216</v>
      </c>
      <c r="M797" s="1" t="str">
        <f t="shared" si="60"/>
        <v>Agricultural Extension</v>
      </c>
      <c r="N797" s="1" t="s">
        <v>4205</v>
      </c>
      <c r="O797" s="1" t="s">
        <v>4279</v>
      </c>
      <c r="P797" s="1">
        <v>8942</v>
      </c>
      <c r="Q797" s="1">
        <v>1602569</v>
      </c>
      <c r="R797" s="1">
        <f t="shared" si="61"/>
        <v>0</v>
      </c>
      <c r="S797" s="4">
        <v>1271934.259265169</v>
      </c>
      <c r="T797" s="4">
        <v>351045.1356789631</v>
      </c>
      <c r="U797" s="1">
        <f t="shared" si="62"/>
        <v>1602569</v>
      </c>
      <c r="V797" s="4">
        <f t="shared" si="63"/>
        <v>-20410.394944132073</v>
      </c>
      <c r="W797" s="1" t="str">
        <f t="shared" si="64"/>
        <v>Adverse</v>
      </c>
    </row>
    <row r="798" spans="1:23" x14ac:dyDescent="0.25">
      <c r="A798" s="1"/>
      <c r="B798" s="1"/>
      <c r="C798" s="1"/>
      <c r="D798" s="1"/>
      <c r="E798" s="1" t="s">
        <v>5757</v>
      </c>
      <c r="F798" s="2">
        <v>44854</v>
      </c>
      <c r="G798" s="3">
        <v>64854</v>
      </c>
      <c r="H798" s="1"/>
      <c r="I798" s="1"/>
      <c r="J798" s="1" t="s">
        <v>5758</v>
      </c>
      <c r="K798" s="2">
        <v>44063</v>
      </c>
      <c r="L798" s="1" t="s">
        <v>4218</v>
      </c>
      <c r="M798" s="1" t="str">
        <f t="shared" si="60"/>
        <v>Infrastructure</v>
      </c>
      <c r="N798" s="1" t="s">
        <v>4205</v>
      </c>
      <c r="O798" s="1" t="s">
        <v>4298</v>
      </c>
      <c r="P798" s="1">
        <v>7151</v>
      </c>
      <c r="Q798" s="1">
        <v>1541058</v>
      </c>
      <c r="R798" s="1">
        <f t="shared" si="61"/>
        <v>0</v>
      </c>
      <c r="S798" s="4">
        <v>913706.57510377117</v>
      </c>
      <c r="T798" s="4">
        <v>474038.17389313155</v>
      </c>
      <c r="U798" s="1">
        <f t="shared" si="62"/>
        <v>1541058</v>
      </c>
      <c r="V798" s="4">
        <f t="shared" si="63"/>
        <v>153313.25100309728</v>
      </c>
      <c r="W798" s="1" t="str">
        <f t="shared" si="64"/>
        <v>Favourable</v>
      </c>
    </row>
    <row r="799" spans="1:23" x14ac:dyDescent="0.25">
      <c r="A799" s="1"/>
      <c r="B799" s="1"/>
      <c r="C799" s="1"/>
      <c r="D799" s="1"/>
      <c r="E799" s="1" t="s">
        <v>5759</v>
      </c>
      <c r="F799" s="2">
        <v>44504</v>
      </c>
      <c r="G799" s="3">
        <v>40046</v>
      </c>
      <c r="H799" s="1"/>
      <c r="I799" s="1"/>
      <c r="J799" s="1" t="s">
        <v>5760</v>
      </c>
      <c r="K799" s="2">
        <v>45315</v>
      </c>
      <c r="L799" s="1" t="s">
        <v>4212</v>
      </c>
      <c r="M799" s="1" t="str">
        <f t="shared" si="60"/>
        <v>Agricultural Extension</v>
      </c>
      <c r="N799" s="1" t="s">
        <v>4205</v>
      </c>
      <c r="O799" s="1" t="s">
        <v>4253</v>
      </c>
      <c r="P799" s="1">
        <v>6443</v>
      </c>
      <c r="Q799" s="1">
        <v>1259034</v>
      </c>
      <c r="R799" s="1">
        <f t="shared" si="61"/>
        <v>26246</v>
      </c>
      <c r="S799" s="4">
        <v>471705.49762026127</v>
      </c>
      <c r="T799" s="4">
        <v>32731.238439045152</v>
      </c>
      <c r="U799" s="1">
        <f t="shared" si="62"/>
        <v>1232788</v>
      </c>
      <c r="V799" s="4">
        <f t="shared" si="63"/>
        <v>754597.26394069358</v>
      </c>
      <c r="W799" s="1" t="str">
        <f t="shared" si="64"/>
        <v>Favourable</v>
      </c>
    </row>
    <row r="800" spans="1:23" x14ac:dyDescent="0.25">
      <c r="A800" s="1"/>
      <c r="B800" s="1"/>
      <c r="C800" s="1"/>
      <c r="D800" s="1"/>
      <c r="E800" s="1" t="s">
        <v>5761</v>
      </c>
      <c r="F800" s="2">
        <v>45134</v>
      </c>
      <c r="G800" s="3">
        <v>47078</v>
      </c>
      <c r="H800" s="1"/>
      <c r="I800" s="1"/>
      <c r="J800" s="1" t="s">
        <v>5762</v>
      </c>
      <c r="K800" s="2">
        <v>44514</v>
      </c>
      <c r="L800" s="1" t="s">
        <v>4218</v>
      </c>
      <c r="M800" s="1" t="str">
        <f t="shared" si="60"/>
        <v>Infrastructure</v>
      </c>
      <c r="N800" s="1" t="s">
        <v>4205</v>
      </c>
      <c r="O800" s="1" t="s">
        <v>4314</v>
      </c>
      <c r="P800" s="1">
        <v>5771</v>
      </c>
      <c r="Q800" s="1">
        <v>2138036</v>
      </c>
      <c r="R800" s="1">
        <f t="shared" si="61"/>
        <v>59606</v>
      </c>
      <c r="S800" s="4">
        <v>1043743.8442492987</v>
      </c>
      <c r="T800" s="4">
        <v>611331.92686710635</v>
      </c>
      <c r="U800" s="1">
        <f t="shared" si="62"/>
        <v>2078430</v>
      </c>
      <c r="V800" s="4">
        <f t="shared" si="63"/>
        <v>482960.22888359497</v>
      </c>
      <c r="W800" s="1" t="str">
        <f t="shared" si="64"/>
        <v>Favourable</v>
      </c>
    </row>
    <row r="801" spans="1:23" x14ac:dyDescent="0.25">
      <c r="A801" s="1"/>
      <c r="B801" s="1"/>
      <c r="C801" s="1"/>
      <c r="D801" s="1"/>
      <c r="E801" s="1" t="s">
        <v>5763</v>
      </c>
      <c r="F801" s="2">
        <v>45381</v>
      </c>
      <c r="G801" s="3">
        <v>93335</v>
      </c>
      <c r="H801" s="1"/>
      <c r="I801" s="1"/>
      <c r="J801" s="1" t="s">
        <v>5764</v>
      </c>
      <c r="K801" s="2">
        <v>44766</v>
      </c>
      <c r="L801" s="1" t="s">
        <v>4200</v>
      </c>
      <c r="M801" s="1" t="str">
        <f t="shared" si="60"/>
        <v>Social Services</v>
      </c>
      <c r="N801" s="1" t="s">
        <v>4205</v>
      </c>
      <c r="O801" s="1" t="s">
        <v>4259</v>
      </c>
      <c r="P801" s="1">
        <v>8281</v>
      </c>
      <c r="Q801" s="1">
        <v>1051054</v>
      </c>
      <c r="R801" s="1">
        <f t="shared" si="61"/>
        <v>0</v>
      </c>
      <c r="S801" s="4">
        <v>1036907.3352197671</v>
      </c>
      <c r="T801" s="4">
        <v>11240.749560528218</v>
      </c>
      <c r="U801" s="1">
        <f t="shared" si="62"/>
        <v>1051054</v>
      </c>
      <c r="V801" s="4">
        <f t="shared" si="63"/>
        <v>2905.915219704737</v>
      </c>
      <c r="W801" s="1" t="str">
        <f t="shared" si="64"/>
        <v>Favourable</v>
      </c>
    </row>
    <row r="802" spans="1:23" x14ac:dyDescent="0.25">
      <c r="A802" s="1"/>
      <c r="B802" s="1"/>
      <c r="C802" s="1"/>
      <c r="D802" s="1"/>
      <c r="E802" s="1" t="s">
        <v>5765</v>
      </c>
      <c r="F802" s="2">
        <v>45015</v>
      </c>
      <c r="G802" s="3">
        <v>95112</v>
      </c>
      <c r="H802" s="1"/>
      <c r="I802" s="1"/>
      <c r="J802" s="1" t="s">
        <v>5766</v>
      </c>
      <c r="K802" s="2">
        <v>44203</v>
      </c>
      <c r="L802" s="1" t="s">
        <v>4218</v>
      </c>
      <c r="M802" s="1" t="str">
        <f t="shared" si="60"/>
        <v>Infrastructure</v>
      </c>
      <c r="N802" s="1" t="s">
        <v>4222</v>
      </c>
      <c r="O802" s="1" t="s">
        <v>4273</v>
      </c>
      <c r="P802" s="1">
        <v>8886</v>
      </c>
      <c r="Q802" s="1">
        <v>2257911</v>
      </c>
      <c r="R802" s="1">
        <f t="shared" si="61"/>
        <v>18700</v>
      </c>
      <c r="S802" s="4">
        <v>977328.96561919968</v>
      </c>
      <c r="T802" s="4">
        <v>376548.46336741262</v>
      </c>
      <c r="U802" s="1">
        <f t="shared" si="62"/>
        <v>2239211</v>
      </c>
      <c r="V802" s="4">
        <f t="shared" si="63"/>
        <v>904033.57101338776</v>
      </c>
      <c r="W802" s="1" t="str">
        <f t="shared" si="64"/>
        <v>Favourable</v>
      </c>
    </row>
    <row r="803" spans="1:23" x14ac:dyDescent="0.25">
      <c r="A803" s="1"/>
      <c r="B803" s="1"/>
      <c r="C803" s="1"/>
      <c r="D803" s="1"/>
      <c r="E803" s="1" t="s">
        <v>5767</v>
      </c>
      <c r="F803" s="2">
        <v>45059</v>
      </c>
      <c r="G803" s="3">
        <v>70492</v>
      </c>
      <c r="H803" s="1"/>
      <c r="I803" s="1"/>
      <c r="J803" s="1" t="s">
        <v>5768</v>
      </c>
      <c r="K803" s="2">
        <v>43998</v>
      </c>
      <c r="L803" s="1" t="s">
        <v>4204</v>
      </c>
      <c r="M803" s="1" t="str">
        <f t="shared" si="60"/>
        <v>Education</v>
      </c>
      <c r="N803" s="1" t="s">
        <v>4205</v>
      </c>
      <c r="O803" s="1" t="s">
        <v>4295</v>
      </c>
      <c r="P803" s="1">
        <v>8256</v>
      </c>
      <c r="Q803" s="1">
        <v>1192893</v>
      </c>
      <c r="R803" s="1">
        <f t="shared" si="61"/>
        <v>45597</v>
      </c>
      <c r="S803" s="4">
        <v>239421.80473443857</v>
      </c>
      <c r="T803" s="4">
        <v>116871.77008791103</v>
      </c>
      <c r="U803" s="1">
        <f t="shared" si="62"/>
        <v>1147296</v>
      </c>
      <c r="V803" s="4">
        <f t="shared" si="63"/>
        <v>836599.42517765041</v>
      </c>
      <c r="W803" s="1" t="str">
        <f t="shared" si="64"/>
        <v>Favourable</v>
      </c>
    </row>
    <row r="804" spans="1:23" x14ac:dyDescent="0.25">
      <c r="A804" s="1"/>
      <c r="B804" s="1"/>
      <c r="C804" s="1"/>
      <c r="D804" s="1"/>
      <c r="E804" s="1" t="s">
        <v>5769</v>
      </c>
      <c r="F804" s="2">
        <v>45382</v>
      </c>
      <c r="G804" s="3">
        <v>54181</v>
      </c>
      <c r="H804" s="1"/>
      <c r="I804" s="1"/>
      <c r="J804" s="1" t="s">
        <v>5770</v>
      </c>
      <c r="K804" s="2">
        <v>44652</v>
      </c>
      <c r="L804" s="1" t="s">
        <v>4218</v>
      </c>
      <c r="M804" s="1" t="str">
        <f t="shared" si="60"/>
        <v>Infrastructure</v>
      </c>
      <c r="N804" s="1" t="s">
        <v>4205</v>
      </c>
      <c r="O804" s="1" t="s">
        <v>4273</v>
      </c>
      <c r="P804" s="1">
        <v>6766</v>
      </c>
      <c r="Q804" s="1">
        <v>1127886</v>
      </c>
      <c r="R804" s="1">
        <f t="shared" si="61"/>
        <v>22509</v>
      </c>
      <c r="S804" s="4">
        <v>414017.31452131219</v>
      </c>
      <c r="T804" s="4">
        <v>192412.36722072214</v>
      </c>
      <c r="U804" s="1">
        <f t="shared" si="62"/>
        <v>1105377</v>
      </c>
      <c r="V804" s="4">
        <f t="shared" si="63"/>
        <v>521456.31825796561</v>
      </c>
      <c r="W804" s="1" t="str">
        <f t="shared" si="64"/>
        <v>Favourable</v>
      </c>
    </row>
    <row r="805" spans="1:23" x14ac:dyDescent="0.25">
      <c r="A805" s="1"/>
      <c r="B805" s="1"/>
      <c r="C805" s="1"/>
      <c r="D805" s="1"/>
      <c r="E805" s="1" t="s">
        <v>5135</v>
      </c>
      <c r="F805" s="2">
        <v>45141</v>
      </c>
      <c r="G805" s="3">
        <v>74296</v>
      </c>
      <c r="H805" s="1"/>
      <c r="I805" s="1"/>
      <c r="J805" s="1" t="s">
        <v>5771</v>
      </c>
      <c r="K805" s="2">
        <v>45117</v>
      </c>
      <c r="L805" s="1" t="s">
        <v>4204</v>
      </c>
      <c r="M805" s="1" t="str">
        <f t="shared" si="60"/>
        <v>Education</v>
      </c>
      <c r="N805" s="1" t="s">
        <v>4210</v>
      </c>
      <c r="O805" s="1" t="s">
        <v>4438</v>
      </c>
      <c r="P805" s="1">
        <v>8747</v>
      </c>
      <c r="Q805" s="1">
        <v>2043133</v>
      </c>
      <c r="R805" s="1">
        <f t="shared" si="61"/>
        <v>0</v>
      </c>
      <c r="S805" s="4">
        <v>999296.28257309808</v>
      </c>
      <c r="T805" s="4">
        <v>346368.80025398586</v>
      </c>
      <c r="U805" s="1">
        <f t="shared" si="62"/>
        <v>2043133</v>
      </c>
      <c r="V805" s="4">
        <f t="shared" si="63"/>
        <v>697467.917172916</v>
      </c>
      <c r="W805" s="1" t="str">
        <f t="shared" si="64"/>
        <v>Favourable</v>
      </c>
    </row>
    <row r="806" spans="1:23" x14ac:dyDescent="0.25">
      <c r="A806" s="1"/>
      <c r="B806" s="1"/>
      <c r="C806" s="1"/>
      <c r="D806" s="1"/>
      <c r="E806" s="1" t="s">
        <v>5772</v>
      </c>
      <c r="F806" s="2">
        <v>44105</v>
      </c>
      <c r="G806" s="3">
        <v>96791</v>
      </c>
      <c r="H806" s="1"/>
      <c r="I806" s="1"/>
      <c r="J806" s="1" t="s">
        <v>5773</v>
      </c>
      <c r="K806" s="2">
        <v>44930</v>
      </c>
      <c r="L806" s="1" t="s">
        <v>4204</v>
      </c>
      <c r="M806" s="1" t="str">
        <f t="shared" si="60"/>
        <v>Education</v>
      </c>
      <c r="N806" s="1" t="s">
        <v>4222</v>
      </c>
      <c r="O806" s="1" t="s">
        <v>4256</v>
      </c>
      <c r="P806" s="1">
        <v>6388</v>
      </c>
      <c r="Q806" s="1">
        <v>1040295</v>
      </c>
      <c r="R806" s="1">
        <f t="shared" si="61"/>
        <v>0</v>
      </c>
      <c r="S806" s="4">
        <v>439564.49421466747</v>
      </c>
      <c r="T806" s="4">
        <v>166433.73582206553</v>
      </c>
      <c r="U806" s="1">
        <f t="shared" si="62"/>
        <v>1040295</v>
      </c>
      <c r="V806" s="4">
        <f t="shared" si="63"/>
        <v>434296.76996326703</v>
      </c>
      <c r="W806" s="1" t="str">
        <f t="shared" si="64"/>
        <v>Favourable</v>
      </c>
    </row>
    <row r="807" spans="1:23" x14ac:dyDescent="0.25">
      <c r="A807" s="1"/>
      <c r="B807" s="1"/>
      <c r="C807" s="1"/>
      <c r="D807" s="1"/>
      <c r="E807" s="1" t="s">
        <v>5774</v>
      </c>
      <c r="F807" s="2">
        <v>45152</v>
      </c>
      <c r="G807" s="3">
        <v>27811</v>
      </c>
      <c r="H807" s="1"/>
      <c r="I807" s="1"/>
      <c r="J807" s="1" t="s">
        <v>5775</v>
      </c>
      <c r="K807" s="2">
        <v>44897</v>
      </c>
      <c r="L807" s="1" t="s">
        <v>4204</v>
      </c>
      <c r="M807" s="1" t="str">
        <f t="shared" si="60"/>
        <v>Education</v>
      </c>
      <c r="N807" s="1" t="s">
        <v>4205</v>
      </c>
      <c r="O807" s="1" t="s">
        <v>4421</v>
      </c>
      <c r="P807" s="1">
        <v>7324</v>
      </c>
      <c r="Q807" s="1">
        <v>2213001</v>
      </c>
      <c r="R807" s="1">
        <f t="shared" si="61"/>
        <v>19985</v>
      </c>
      <c r="S807" s="4">
        <v>478891.3357442398</v>
      </c>
      <c r="T807" s="4">
        <v>313876.98771660449</v>
      </c>
      <c r="U807" s="1">
        <f t="shared" si="62"/>
        <v>2193016</v>
      </c>
      <c r="V807" s="4">
        <f t="shared" si="63"/>
        <v>1420232.6765391557</v>
      </c>
      <c r="W807" s="1" t="str">
        <f t="shared" si="64"/>
        <v>Favourable</v>
      </c>
    </row>
    <row r="808" spans="1:23" x14ac:dyDescent="0.25">
      <c r="A808" s="1"/>
      <c r="B808" s="1"/>
      <c r="C808" s="1"/>
      <c r="D808" s="1"/>
      <c r="E808" s="1" t="s">
        <v>5776</v>
      </c>
      <c r="F808" s="2">
        <v>44470</v>
      </c>
      <c r="G808" s="3">
        <v>40289</v>
      </c>
      <c r="H808" s="1"/>
      <c r="I808" s="1"/>
      <c r="J808" s="1" t="s">
        <v>5777</v>
      </c>
      <c r="K808" s="2">
        <v>45193</v>
      </c>
      <c r="L808" s="1" t="s">
        <v>4212</v>
      </c>
      <c r="M808" s="1" t="str">
        <f t="shared" si="60"/>
        <v>Agricultural Extension</v>
      </c>
      <c r="N808" s="1" t="s">
        <v>4210</v>
      </c>
      <c r="O808" s="1" t="s">
        <v>4206</v>
      </c>
      <c r="P808" s="1">
        <v>6120</v>
      </c>
      <c r="Q808" s="1">
        <v>1597697</v>
      </c>
      <c r="R808" s="1">
        <f t="shared" si="61"/>
        <v>55562</v>
      </c>
      <c r="S808" s="4">
        <v>585392.65662666841</v>
      </c>
      <c r="T808" s="4">
        <v>183902.16581272535</v>
      </c>
      <c r="U808" s="1">
        <f t="shared" si="62"/>
        <v>1542135</v>
      </c>
      <c r="V808" s="4">
        <f t="shared" si="63"/>
        <v>828402.17756060627</v>
      </c>
      <c r="W808" s="1" t="str">
        <f t="shared" si="64"/>
        <v>Favourable</v>
      </c>
    </row>
    <row r="809" spans="1:23" x14ac:dyDescent="0.25">
      <c r="A809" s="1"/>
      <c r="B809" s="1"/>
      <c r="C809" s="1"/>
      <c r="D809" s="1"/>
      <c r="E809" s="1" t="s">
        <v>5778</v>
      </c>
      <c r="F809" s="2">
        <v>45002</v>
      </c>
      <c r="G809" s="3">
        <v>50399</v>
      </c>
      <c r="H809" s="1"/>
      <c r="I809" s="1"/>
      <c r="J809" s="1" t="s">
        <v>5779</v>
      </c>
      <c r="K809" s="2">
        <v>45014</v>
      </c>
      <c r="L809" s="1" t="s">
        <v>4204</v>
      </c>
      <c r="M809" s="1" t="str">
        <f t="shared" si="60"/>
        <v>Education</v>
      </c>
      <c r="N809" s="1" t="s">
        <v>4205</v>
      </c>
      <c r="O809" s="1" t="s">
        <v>4217</v>
      </c>
      <c r="P809" s="1">
        <v>9068</v>
      </c>
      <c r="Q809" s="1">
        <v>1316171</v>
      </c>
      <c r="R809" s="1">
        <f t="shared" si="61"/>
        <v>45539</v>
      </c>
      <c r="S809" s="4">
        <v>373861.8704192763</v>
      </c>
      <c r="T809" s="4">
        <v>1304.2680344182775</v>
      </c>
      <c r="U809" s="1">
        <f t="shared" si="62"/>
        <v>1270632</v>
      </c>
      <c r="V809" s="4">
        <f t="shared" si="63"/>
        <v>941004.86154630547</v>
      </c>
      <c r="W809" s="1" t="str">
        <f t="shared" si="64"/>
        <v>Favourable</v>
      </c>
    </row>
    <row r="810" spans="1:23" x14ac:dyDescent="0.25">
      <c r="A810" s="1"/>
      <c r="B810" s="1"/>
      <c r="C810" s="1"/>
      <c r="D810" s="1"/>
      <c r="E810" s="1" t="s">
        <v>5780</v>
      </c>
      <c r="F810" s="2">
        <v>45128</v>
      </c>
      <c r="G810" s="3">
        <v>85905</v>
      </c>
      <c r="H810" s="1"/>
      <c r="I810" s="1"/>
      <c r="J810" s="1" t="s">
        <v>5732</v>
      </c>
      <c r="K810" s="2">
        <v>44840</v>
      </c>
      <c r="L810" s="1" t="s">
        <v>4204</v>
      </c>
      <c r="M810" s="1" t="str">
        <f t="shared" si="60"/>
        <v>Education</v>
      </c>
      <c r="N810" s="1" t="s">
        <v>4205</v>
      </c>
      <c r="O810" s="1" t="s">
        <v>4253</v>
      </c>
      <c r="P810" s="1">
        <v>8121</v>
      </c>
      <c r="Q810" s="1">
        <v>1646856</v>
      </c>
      <c r="R810" s="1">
        <f t="shared" si="61"/>
        <v>51327</v>
      </c>
      <c r="S810" s="4">
        <v>879774.84133327729</v>
      </c>
      <c r="T810" s="4">
        <v>136461.97987298405</v>
      </c>
      <c r="U810" s="1">
        <f t="shared" si="62"/>
        <v>1595529</v>
      </c>
      <c r="V810" s="4">
        <f t="shared" si="63"/>
        <v>630619.1787937386</v>
      </c>
      <c r="W810" s="1" t="str">
        <f t="shared" si="64"/>
        <v>Favourable</v>
      </c>
    </row>
    <row r="811" spans="1:23" x14ac:dyDescent="0.25">
      <c r="A811" s="1"/>
      <c r="B811" s="1"/>
      <c r="C811" s="1"/>
      <c r="D811" s="1"/>
      <c r="E811" s="1" t="s">
        <v>5781</v>
      </c>
      <c r="F811" s="2">
        <v>44813</v>
      </c>
      <c r="G811" s="3">
        <v>42507</v>
      </c>
      <c r="H811" s="1"/>
      <c r="I811" s="1"/>
      <c r="J811" s="1" t="s">
        <v>5782</v>
      </c>
      <c r="K811" s="2">
        <v>45017</v>
      </c>
      <c r="L811" s="1" t="s">
        <v>4218</v>
      </c>
      <c r="M811" s="1" t="str">
        <f t="shared" si="60"/>
        <v>Infrastructure</v>
      </c>
      <c r="N811" s="1" t="s">
        <v>4222</v>
      </c>
      <c r="O811" s="1" t="s">
        <v>4289</v>
      </c>
      <c r="P811" s="1">
        <v>6298</v>
      </c>
      <c r="Q811" s="1">
        <v>2052579</v>
      </c>
      <c r="R811" s="1">
        <f t="shared" si="61"/>
        <v>33955</v>
      </c>
      <c r="S811" s="4">
        <v>469057.60175440239</v>
      </c>
      <c r="T811" s="4">
        <v>677896.33752558311</v>
      </c>
      <c r="U811" s="1">
        <f t="shared" si="62"/>
        <v>2018624</v>
      </c>
      <c r="V811" s="4">
        <f t="shared" si="63"/>
        <v>905625.06072001439</v>
      </c>
      <c r="W811" s="1" t="str">
        <f t="shared" si="64"/>
        <v>Favourable</v>
      </c>
    </row>
    <row r="812" spans="1:23" x14ac:dyDescent="0.25">
      <c r="A812" s="1"/>
      <c r="B812" s="1"/>
      <c r="C812" s="1"/>
      <c r="D812" s="1"/>
      <c r="E812" s="1" t="s">
        <v>5783</v>
      </c>
      <c r="F812" s="2">
        <v>44217</v>
      </c>
      <c r="G812" s="3">
        <v>13019</v>
      </c>
      <c r="H812" s="1"/>
      <c r="I812" s="1"/>
      <c r="J812" s="1" t="s">
        <v>5784</v>
      </c>
      <c r="K812" s="2">
        <v>43976</v>
      </c>
      <c r="L812" s="1" t="s">
        <v>4218</v>
      </c>
      <c r="M812" s="1" t="str">
        <f t="shared" si="60"/>
        <v>Infrastructure</v>
      </c>
      <c r="N812" s="1" t="s">
        <v>4222</v>
      </c>
      <c r="O812" s="1" t="s">
        <v>4441</v>
      </c>
      <c r="P812" s="1">
        <v>6160</v>
      </c>
      <c r="Q812" s="1">
        <v>1905126</v>
      </c>
      <c r="R812" s="1">
        <f t="shared" si="61"/>
        <v>39634</v>
      </c>
      <c r="S812" s="4">
        <v>1349660.7317233984</v>
      </c>
      <c r="T812" s="4">
        <v>250355.57045329243</v>
      </c>
      <c r="U812" s="1">
        <f t="shared" si="62"/>
        <v>1865492</v>
      </c>
      <c r="V812" s="4">
        <f t="shared" si="63"/>
        <v>305109.69782330911</v>
      </c>
      <c r="W812" s="1" t="str">
        <f t="shared" si="64"/>
        <v>Favourable</v>
      </c>
    </row>
    <row r="813" spans="1:23" x14ac:dyDescent="0.25">
      <c r="A813" s="1"/>
      <c r="B813" s="1"/>
      <c r="C813" s="1"/>
      <c r="D813" s="1"/>
      <c r="E813" s="1" t="s">
        <v>5785</v>
      </c>
      <c r="F813" s="2">
        <v>44635</v>
      </c>
      <c r="G813" s="3">
        <v>95889</v>
      </c>
      <c r="H813" s="1"/>
      <c r="I813" s="1"/>
      <c r="J813" s="1" t="s">
        <v>5786</v>
      </c>
      <c r="K813" s="2">
        <v>44128</v>
      </c>
      <c r="L813" s="1" t="s">
        <v>4212</v>
      </c>
      <c r="M813" s="1" t="str">
        <f t="shared" si="60"/>
        <v>Agricultural Extension</v>
      </c>
      <c r="N813" s="1" t="s">
        <v>4210</v>
      </c>
      <c r="O813" s="1" t="s">
        <v>4311</v>
      </c>
      <c r="P813" s="1">
        <v>8793</v>
      </c>
      <c r="Q813" s="1">
        <v>1447128</v>
      </c>
      <c r="R813" s="1">
        <f t="shared" si="61"/>
        <v>0</v>
      </c>
      <c r="S813" s="4">
        <v>1226634.431792656</v>
      </c>
      <c r="T813" s="4">
        <v>288045.42618230038</v>
      </c>
      <c r="U813" s="1">
        <f t="shared" si="62"/>
        <v>1447128</v>
      </c>
      <c r="V813" s="4">
        <f t="shared" si="63"/>
        <v>-67551.857974956278</v>
      </c>
      <c r="W813" s="1" t="str">
        <f t="shared" si="64"/>
        <v>Adverse</v>
      </c>
    </row>
    <row r="814" spans="1:23" x14ac:dyDescent="0.25">
      <c r="A814" s="1"/>
      <c r="B814" s="1"/>
      <c r="C814" s="1"/>
      <c r="D814" s="1"/>
      <c r="E814" s="1" t="s">
        <v>5787</v>
      </c>
      <c r="F814" s="2">
        <v>45354</v>
      </c>
      <c r="G814" s="3">
        <v>35872</v>
      </c>
      <c r="H814" s="1"/>
      <c r="I814" s="1"/>
      <c r="J814" s="1" t="s">
        <v>4787</v>
      </c>
      <c r="K814" s="2">
        <v>44106</v>
      </c>
      <c r="L814" s="1" t="s">
        <v>4216</v>
      </c>
      <c r="M814" s="1" t="str">
        <f t="shared" si="60"/>
        <v>Agricultural Extension</v>
      </c>
      <c r="N814" s="1" t="s">
        <v>4210</v>
      </c>
      <c r="O814" s="1" t="s">
        <v>4476</v>
      </c>
      <c r="P814" s="1">
        <v>7984</v>
      </c>
      <c r="Q814" s="1">
        <v>2161902</v>
      </c>
      <c r="R814" s="1">
        <f t="shared" si="61"/>
        <v>84748</v>
      </c>
      <c r="S814" s="4">
        <v>1141445.112236856</v>
      </c>
      <c r="T814" s="4">
        <v>273657.79849275347</v>
      </c>
      <c r="U814" s="1">
        <f t="shared" si="62"/>
        <v>2077154</v>
      </c>
      <c r="V814" s="4">
        <f t="shared" si="63"/>
        <v>746799.08927039057</v>
      </c>
      <c r="W814" s="1" t="str">
        <f t="shared" si="64"/>
        <v>Favourable</v>
      </c>
    </row>
    <row r="815" spans="1:23" x14ac:dyDescent="0.25">
      <c r="A815" s="1"/>
      <c r="B815" s="1"/>
      <c r="C815" s="1"/>
      <c r="D815" s="1"/>
      <c r="E815" s="1" t="s">
        <v>5300</v>
      </c>
      <c r="F815" s="2">
        <v>45274</v>
      </c>
      <c r="G815" s="3">
        <v>63771</v>
      </c>
      <c r="H815" s="1"/>
      <c r="I815" s="1"/>
      <c r="J815" s="1" t="s">
        <v>5788</v>
      </c>
      <c r="K815" s="2">
        <v>44737</v>
      </c>
      <c r="L815" s="1" t="s">
        <v>4216</v>
      </c>
      <c r="M815" s="1" t="str">
        <f t="shared" si="60"/>
        <v>Agricultural Extension</v>
      </c>
      <c r="N815" s="1" t="s">
        <v>4205</v>
      </c>
      <c r="O815" s="1" t="s">
        <v>4241</v>
      </c>
      <c r="P815" s="1">
        <v>6503</v>
      </c>
      <c r="Q815" s="1">
        <v>2238443</v>
      </c>
      <c r="R815" s="1">
        <f t="shared" si="61"/>
        <v>34943</v>
      </c>
      <c r="S815" s="4">
        <v>1338284.5121372314</v>
      </c>
      <c r="T815" s="4">
        <v>647860.90672749083</v>
      </c>
      <c r="U815" s="1">
        <f t="shared" si="62"/>
        <v>2203500</v>
      </c>
      <c r="V815" s="4">
        <f t="shared" si="63"/>
        <v>252297.58113527764</v>
      </c>
      <c r="W815" s="1" t="str">
        <f t="shared" si="64"/>
        <v>Favourable</v>
      </c>
    </row>
    <row r="816" spans="1:23" x14ac:dyDescent="0.25">
      <c r="A816" s="1"/>
      <c r="B816" s="1"/>
      <c r="C816" s="1"/>
      <c r="D816" s="1"/>
      <c r="E816" s="1" t="s">
        <v>5789</v>
      </c>
      <c r="F816" s="2">
        <v>45090</v>
      </c>
      <c r="G816" s="3">
        <v>28215</v>
      </c>
      <c r="H816" s="1"/>
      <c r="I816" s="1"/>
      <c r="J816" s="1" t="s">
        <v>5790</v>
      </c>
      <c r="K816" s="2">
        <v>45013</v>
      </c>
      <c r="L816" s="1" t="s">
        <v>4218</v>
      </c>
      <c r="M816" s="1" t="str">
        <f t="shared" si="60"/>
        <v>Infrastructure</v>
      </c>
      <c r="N816" s="1" t="s">
        <v>4222</v>
      </c>
      <c r="O816" s="1" t="s">
        <v>4250</v>
      </c>
      <c r="P816" s="1">
        <v>8230</v>
      </c>
      <c r="Q816" s="1">
        <v>1312735</v>
      </c>
      <c r="R816" s="1">
        <f t="shared" si="61"/>
        <v>57682</v>
      </c>
      <c r="S816" s="4">
        <v>1212127.1595712921</v>
      </c>
      <c r="T816" s="4">
        <v>236746.53982828159</v>
      </c>
      <c r="U816" s="1">
        <f t="shared" si="62"/>
        <v>1255053</v>
      </c>
      <c r="V816" s="4">
        <f t="shared" si="63"/>
        <v>-136138.69939957373</v>
      </c>
      <c r="W816" s="1" t="str">
        <f t="shared" si="64"/>
        <v>Adverse</v>
      </c>
    </row>
    <row r="817" spans="1:23" x14ac:dyDescent="0.25">
      <c r="A817" s="1"/>
      <c r="B817" s="1"/>
      <c r="C817" s="1"/>
      <c r="D817" s="1"/>
      <c r="E817" s="1" t="s">
        <v>5791</v>
      </c>
      <c r="F817" s="2">
        <v>44680</v>
      </c>
      <c r="G817" s="3">
        <v>32240</v>
      </c>
      <c r="H817" s="1"/>
      <c r="I817" s="1"/>
      <c r="J817" s="1" t="s">
        <v>5792</v>
      </c>
      <c r="K817" s="2">
        <v>44115</v>
      </c>
      <c r="L817" s="1" t="s">
        <v>4212</v>
      </c>
      <c r="M817" s="1" t="str">
        <f t="shared" si="60"/>
        <v>Agricultural Extension</v>
      </c>
      <c r="N817" s="1" t="s">
        <v>4210</v>
      </c>
      <c r="O817" s="1" t="s">
        <v>4476</v>
      </c>
      <c r="P817" s="1">
        <v>6675</v>
      </c>
      <c r="Q817" s="1">
        <v>1190048</v>
      </c>
      <c r="R817" s="1">
        <f t="shared" si="61"/>
        <v>0</v>
      </c>
      <c r="S817" s="4">
        <v>214349.71154000176</v>
      </c>
      <c r="T817" s="4">
        <v>70950.251056947935</v>
      </c>
      <c r="U817" s="1">
        <f t="shared" si="62"/>
        <v>1190048</v>
      </c>
      <c r="V817" s="4">
        <f t="shared" si="63"/>
        <v>904748.03740305034</v>
      </c>
      <c r="W817" s="1" t="str">
        <f t="shared" si="64"/>
        <v>Favourable</v>
      </c>
    </row>
    <row r="818" spans="1:23" x14ac:dyDescent="0.25">
      <c r="A818" s="1"/>
      <c r="B818" s="1"/>
      <c r="C818" s="1"/>
      <c r="D818" s="1"/>
      <c r="E818" s="1" t="s">
        <v>5793</v>
      </c>
      <c r="F818" s="2">
        <v>44251</v>
      </c>
      <c r="G818" s="3">
        <v>37799</v>
      </c>
      <c r="H818" s="1"/>
      <c r="I818" s="1"/>
      <c r="J818" s="1" t="s">
        <v>5794</v>
      </c>
      <c r="K818" s="2">
        <v>44663</v>
      </c>
      <c r="L818" s="1" t="s">
        <v>4218</v>
      </c>
      <c r="M818" s="1" t="str">
        <f t="shared" si="60"/>
        <v>Infrastructure</v>
      </c>
      <c r="N818" s="1" t="s">
        <v>4205</v>
      </c>
      <c r="O818" s="1" t="s">
        <v>4421</v>
      </c>
      <c r="P818" s="1">
        <v>7323</v>
      </c>
      <c r="Q818" s="1">
        <v>907558</v>
      </c>
      <c r="R818" s="1">
        <f t="shared" si="61"/>
        <v>0</v>
      </c>
      <c r="S818" s="4">
        <v>249852.97987316191</v>
      </c>
      <c r="T818" s="4">
        <v>29899.223975460434</v>
      </c>
      <c r="U818" s="1">
        <f t="shared" si="62"/>
        <v>907558</v>
      </c>
      <c r="V818" s="4">
        <f t="shared" si="63"/>
        <v>627805.79615137773</v>
      </c>
      <c r="W818" s="1" t="str">
        <f t="shared" si="64"/>
        <v>Favourable</v>
      </c>
    </row>
    <row r="819" spans="1:23" x14ac:dyDescent="0.25">
      <c r="A819" s="1"/>
      <c r="B819" s="1"/>
      <c r="C819" s="1"/>
      <c r="D819" s="1"/>
      <c r="E819" s="1" t="s">
        <v>4997</v>
      </c>
      <c r="F819" s="2">
        <v>44678</v>
      </c>
      <c r="G819" s="3">
        <v>40959</v>
      </c>
      <c r="H819" s="1"/>
      <c r="I819" s="1"/>
      <c r="J819" s="1" t="s">
        <v>5795</v>
      </c>
      <c r="K819" s="2">
        <v>45249</v>
      </c>
      <c r="L819" s="1" t="s">
        <v>4204</v>
      </c>
      <c r="M819" s="1" t="str">
        <f t="shared" si="60"/>
        <v>Education</v>
      </c>
      <c r="N819" s="1" t="s">
        <v>4222</v>
      </c>
      <c r="O819" s="1" t="s">
        <v>4206</v>
      </c>
      <c r="P819" s="1">
        <v>7559</v>
      </c>
      <c r="Q819" s="1">
        <v>2419304</v>
      </c>
      <c r="R819" s="1">
        <f t="shared" si="61"/>
        <v>32520</v>
      </c>
      <c r="S819" s="4">
        <v>956514.028303948</v>
      </c>
      <c r="T819" s="4">
        <v>753707.27369936137</v>
      </c>
      <c r="U819" s="1">
        <f t="shared" si="62"/>
        <v>2386784</v>
      </c>
      <c r="V819" s="4">
        <f t="shared" si="63"/>
        <v>709082.69799669064</v>
      </c>
      <c r="W819" s="1" t="str">
        <f t="shared" si="64"/>
        <v>Favourable</v>
      </c>
    </row>
    <row r="820" spans="1:23" x14ac:dyDescent="0.25">
      <c r="A820" s="1"/>
      <c r="B820" s="1"/>
      <c r="C820" s="1"/>
      <c r="D820" s="1"/>
      <c r="E820" s="1" t="s">
        <v>5796</v>
      </c>
      <c r="F820" s="2">
        <v>44152</v>
      </c>
      <c r="G820" s="3">
        <v>20124</v>
      </c>
      <c r="H820" s="1"/>
      <c r="I820" s="1"/>
      <c r="J820" s="1" t="s">
        <v>5797</v>
      </c>
      <c r="K820" s="2">
        <v>45317</v>
      </c>
      <c r="L820" s="1" t="s">
        <v>4216</v>
      </c>
      <c r="M820" s="1" t="str">
        <f t="shared" si="60"/>
        <v>Agricultural Extension</v>
      </c>
      <c r="N820" s="1" t="s">
        <v>4222</v>
      </c>
      <c r="O820" s="1" t="s">
        <v>4458</v>
      </c>
      <c r="P820" s="1">
        <v>9151</v>
      </c>
      <c r="Q820" s="1">
        <v>1719938</v>
      </c>
      <c r="R820" s="1">
        <f t="shared" si="61"/>
        <v>25875</v>
      </c>
      <c r="S820" s="4">
        <v>880576.33898526605</v>
      </c>
      <c r="T820" s="4">
        <v>148110.93317459003</v>
      </c>
      <c r="U820" s="1">
        <f t="shared" si="62"/>
        <v>1694063</v>
      </c>
      <c r="V820" s="4">
        <f t="shared" si="63"/>
        <v>691250.72784014395</v>
      </c>
      <c r="W820" s="1" t="str">
        <f t="shared" si="64"/>
        <v>Favourable</v>
      </c>
    </row>
    <row r="821" spans="1:23" x14ac:dyDescent="0.25">
      <c r="A821" s="1"/>
      <c r="B821" s="1"/>
      <c r="C821" s="1"/>
      <c r="D821" s="1"/>
      <c r="E821" s="1" t="s">
        <v>5712</v>
      </c>
      <c r="F821" s="2">
        <v>45236</v>
      </c>
      <c r="G821" s="3">
        <v>11061</v>
      </c>
      <c r="H821" s="1"/>
      <c r="I821" s="1"/>
      <c r="J821" s="1" t="s">
        <v>5798</v>
      </c>
      <c r="K821" s="2">
        <v>44627</v>
      </c>
      <c r="L821" s="1" t="s">
        <v>4212</v>
      </c>
      <c r="M821" s="1" t="str">
        <f t="shared" si="60"/>
        <v>Agricultural Extension</v>
      </c>
      <c r="N821" s="1" t="s">
        <v>4222</v>
      </c>
      <c r="O821" s="1" t="s">
        <v>4241</v>
      </c>
      <c r="P821" s="1">
        <v>7160</v>
      </c>
      <c r="Q821" s="1">
        <v>1404563</v>
      </c>
      <c r="R821" s="1">
        <f t="shared" si="61"/>
        <v>27117</v>
      </c>
      <c r="S821" s="4">
        <v>720405.80307705386</v>
      </c>
      <c r="T821" s="4">
        <v>423418.96836845932</v>
      </c>
      <c r="U821" s="1">
        <f t="shared" si="62"/>
        <v>1377446</v>
      </c>
      <c r="V821" s="4">
        <f t="shared" si="63"/>
        <v>260738.22855448676</v>
      </c>
      <c r="W821" s="1" t="str">
        <f t="shared" si="64"/>
        <v>Favourable</v>
      </c>
    </row>
    <row r="822" spans="1:23" x14ac:dyDescent="0.25">
      <c r="A822" s="1"/>
      <c r="B822" s="1"/>
      <c r="C822" s="1"/>
      <c r="D822" s="1"/>
      <c r="E822" s="1" t="s">
        <v>4634</v>
      </c>
      <c r="F822" s="2">
        <v>44898</v>
      </c>
      <c r="G822" s="3">
        <v>52028</v>
      </c>
      <c r="H822" s="1"/>
      <c r="I822" s="1"/>
      <c r="J822" s="1" t="s">
        <v>5799</v>
      </c>
      <c r="K822" s="2">
        <v>44449</v>
      </c>
      <c r="L822" s="1" t="s">
        <v>4218</v>
      </c>
      <c r="M822" s="1" t="str">
        <f t="shared" si="60"/>
        <v>Infrastructure</v>
      </c>
      <c r="N822" s="1" t="s">
        <v>4205</v>
      </c>
      <c r="O822" s="1" t="s">
        <v>4289</v>
      </c>
      <c r="P822" s="1">
        <v>8704</v>
      </c>
      <c r="Q822" s="1">
        <v>1246978</v>
      </c>
      <c r="R822" s="1">
        <f t="shared" si="61"/>
        <v>35026</v>
      </c>
      <c r="S822" s="4">
        <v>893243.70957075013</v>
      </c>
      <c r="T822" s="4">
        <v>334507.89076607343</v>
      </c>
      <c r="U822" s="1">
        <f t="shared" si="62"/>
        <v>1211952</v>
      </c>
      <c r="V822" s="4">
        <f t="shared" si="63"/>
        <v>19226.399663176388</v>
      </c>
      <c r="W822" s="1" t="str">
        <f t="shared" si="64"/>
        <v>Favourable</v>
      </c>
    </row>
    <row r="823" spans="1:23" x14ac:dyDescent="0.25">
      <c r="A823" s="1"/>
      <c r="B823" s="1"/>
      <c r="C823" s="1"/>
      <c r="D823" s="1"/>
      <c r="E823" s="1" t="s">
        <v>4890</v>
      </c>
      <c r="F823" s="2">
        <v>44117</v>
      </c>
      <c r="G823" s="3">
        <v>69246</v>
      </c>
      <c r="H823" s="1"/>
      <c r="I823" s="1"/>
      <c r="J823" s="1" t="s">
        <v>4208</v>
      </c>
      <c r="K823" s="2">
        <v>44702</v>
      </c>
      <c r="L823" s="1" t="s">
        <v>4212</v>
      </c>
      <c r="M823" s="1" t="str">
        <f t="shared" si="60"/>
        <v>Agricultural Extension</v>
      </c>
      <c r="N823" s="1" t="s">
        <v>4210</v>
      </c>
      <c r="O823" s="1" t="s">
        <v>4233</v>
      </c>
      <c r="P823" s="1">
        <v>8016</v>
      </c>
      <c r="Q823" s="1">
        <v>1581489</v>
      </c>
      <c r="R823" s="1">
        <f t="shared" si="61"/>
        <v>46621</v>
      </c>
      <c r="S823" s="4">
        <v>1485197.1373259593</v>
      </c>
      <c r="T823" s="4">
        <v>206383.23642733798</v>
      </c>
      <c r="U823" s="1">
        <f t="shared" si="62"/>
        <v>1534868</v>
      </c>
      <c r="V823" s="4">
        <f t="shared" si="63"/>
        <v>-110091.37375329714</v>
      </c>
      <c r="W823" s="1" t="str">
        <f t="shared" si="64"/>
        <v>Adverse</v>
      </c>
    </row>
    <row r="824" spans="1:23" x14ac:dyDescent="0.25">
      <c r="A824" s="1"/>
      <c r="B824" s="1"/>
      <c r="C824" s="1"/>
      <c r="D824" s="1"/>
      <c r="E824" s="1" t="s">
        <v>5432</v>
      </c>
      <c r="F824" s="2">
        <v>45335</v>
      </c>
      <c r="G824" s="3">
        <v>52843</v>
      </c>
      <c r="H824" s="1"/>
      <c r="I824" s="1"/>
      <c r="J824" s="1" t="s">
        <v>5800</v>
      </c>
      <c r="K824" s="2">
        <v>44871</v>
      </c>
      <c r="L824" s="1" t="s">
        <v>4216</v>
      </c>
      <c r="M824" s="1" t="str">
        <f t="shared" si="60"/>
        <v>Agricultural Extension</v>
      </c>
      <c r="N824" s="1" t="s">
        <v>4205</v>
      </c>
      <c r="O824" s="1" t="s">
        <v>4244</v>
      </c>
      <c r="P824" s="1">
        <v>9241</v>
      </c>
      <c r="Q824" s="1">
        <v>275470</v>
      </c>
      <c r="R824" s="1">
        <f t="shared" si="61"/>
        <v>0</v>
      </c>
      <c r="S824" s="4">
        <v>84119.787328633087</v>
      </c>
      <c r="T824" s="4">
        <v>77471.985002271991</v>
      </c>
      <c r="U824" s="1">
        <f t="shared" si="62"/>
        <v>275470</v>
      </c>
      <c r="V824" s="4">
        <f t="shared" si="63"/>
        <v>113878.22766909492</v>
      </c>
      <c r="W824" s="1" t="str">
        <f t="shared" si="64"/>
        <v>Favourable</v>
      </c>
    </row>
    <row r="825" spans="1:23" x14ac:dyDescent="0.25">
      <c r="A825" s="1"/>
      <c r="B825" s="1"/>
      <c r="C825" s="1"/>
      <c r="D825" s="1"/>
      <c r="E825" s="1" t="s">
        <v>5801</v>
      </c>
      <c r="F825" s="2">
        <v>44843</v>
      </c>
      <c r="G825" s="3">
        <v>99690</v>
      </c>
      <c r="H825" s="1"/>
      <c r="I825" s="1"/>
      <c r="J825" s="1" t="s">
        <v>5802</v>
      </c>
      <c r="K825" s="2">
        <v>44905</v>
      </c>
      <c r="L825" s="1" t="s">
        <v>4216</v>
      </c>
      <c r="M825" s="1" t="str">
        <f t="shared" si="60"/>
        <v>Agricultural Extension</v>
      </c>
      <c r="N825" s="1" t="s">
        <v>4210</v>
      </c>
      <c r="O825" s="1" t="s">
        <v>4421</v>
      </c>
      <c r="P825" s="1">
        <v>8013</v>
      </c>
      <c r="Q825" s="1">
        <v>1411493</v>
      </c>
      <c r="R825" s="1">
        <f t="shared" si="61"/>
        <v>44642</v>
      </c>
      <c r="S825" s="4">
        <v>1348063.5434843977</v>
      </c>
      <c r="T825" s="4">
        <v>345327.23109141033</v>
      </c>
      <c r="U825" s="1">
        <f t="shared" si="62"/>
        <v>1366851</v>
      </c>
      <c r="V825" s="4">
        <f t="shared" si="63"/>
        <v>-281897.77457580809</v>
      </c>
      <c r="W825" s="1" t="str">
        <f t="shared" si="64"/>
        <v>Adverse</v>
      </c>
    </row>
    <row r="826" spans="1:23" x14ac:dyDescent="0.25">
      <c r="A826" s="1"/>
      <c r="B826" s="1"/>
      <c r="C826" s="1"/>
      <c r="D826" s="1"/>
      <c r="E826" s="1" t="s">
        <v>5227</v>
      </c>
      <c r="F826" s="2">
        <v>44549</v>
      </c>
      <c r="G826" s="3">
        <v>82080</v>
      </c>
      <c r="H826" s="1"/>
      <c r="I826" s="1"/>
      <c r="J826" s="1" t="s">
        <v>5675</v>
      </c>
      <c r="K826" s="2">
        <v>44615</v>
      </c>
      <c r="L826" s="1" t="s">
        <v>4216</v>
      </c>
      <c r="M826" s="1" t="str">
        <f t="shared" si="60"/>
        <v>Agricultural Extension</v>
      </c>
      <c r="N826" s="1" t="s">
        <v>4210</v>
      </c>
      <c r="O826" s="1" t="s">
        <v>4233</v>
      </c>
      <c r="P826" s="1">
        <v>8390</v>
      </c>
      <c r="Q826" s="1">
        <v>1569184</v>
      </c>
      <c r="R826" s="1">
        <f t="shared" si="61"/>
        <v>99608</v>
      </c>
      <c r="S826" s="4">
        <v>553195.62865738024</v>
      </c>
      <c r="T826" s="4">
        <v>399266.43064770271</v>
      </c>
      <c r="U826" s="1">
        <f t="shared" si="62"/>
        <v>1469576</v>
      </c>
      <c r="V826" s="4">
        <f t="shared" si="63"/>
        <v>616721.94069491699</v>
      </c>
      <c r="W826" s="1" t="str">
        <f t="shared" si="64"/>
        <v>Favourable</v>
      </c>
    </row>
    <row r="827" spans="1:23" x14ac:dyDescent="0.25">
      <c r="A827" s="1"/>
      <c r="B827" s="1"/>
      <c r="C827" s="1"/>
      <c r="D827" s="1"/>
      <c r="E827" s="1" t="s">
        <v>5803</v>
      </c>
      <c r="F827" s="2">
        <v>43989</v>
      </c>
      <c r="G827" s="3">
        <v>73019</v>
      </c>
      <c r="H827" s="1"/>
      <c r="I827" s="1"/>
      <c r="J827" s="1" t="s">
        <v>5804</v>
      </c>
      <c r="K827" s="2">
        <v>44184</v>
      </c>
      <c r="L827" s="1" t="s">
        <v>4218</v>
      </c>
      <c r="M827" s="1" t="str">
        <f t="shared" si="60"/>
        <v>Infrastructure</v>
      </c>
      <c r="N827" s="1" t="s">
        <v>4222</v>
      </c>
      <c r="O827" s="1" t="s">
        <v>4476</v>
      </c>
      <c r="P827" s="1">
        <v>7278</v>
      </c>
      <c r="Q827" s="1">
        <v>1388718</v>
      </c>
      <c r="R827" s="1">
        <f t="shared" si="61"/>
        <v>0</v>
      </c>
      <c r="S827" s="4">
        <v>8019.4079447201357</v>
      </c>
      <c r="T827" s="4">
        <v>391776.23975748167</v>
      </c>
      <c r="U827" s="1">
        <f t="shared" si="62"/>
        <v>1388718</v>
      </c>
      <c r="V827" s="4">
        <f t="shared" si="63"/>
        <v>988922.35229779826</v>
      </c>
      <c r="W827" s="1" t="str">
        <f t="shared" si="64"/>
        <v>Favourable</v>
      </c>
    </row>
    <row r="828" spans="1:23" x14ac:dyDescent="0.25">
      <c r="A828" s="1"/>
      <c r="B828" s="1"/>
      <c r="C828" s="1"/>
      <c r="D828" s="1"/>
      <c r="E828" s="1" t="s">
        <v>5805</v>
      </c>
      <c r="F828" s="2">
        <v>44258</v>
      </c>
      <c r="G828" s="3">
        <v>53123</v>
      </c>
      <c r="H828" s="1"/>
      <c r="I828" s="1"/>
      <c r="J828" s="1" t="s">
        <v>5806</v>
      </c>
      <c r="K828" s="2">
        <v>45238</v>
      </c>
      <c r="L828" s="1" t="s">
        <v>4212</v>
      </c>
      <c r="M828" s="1" t="str">
        <f t="shared" si="60"/>
        <v>Agricultural Extension</v>
      </c>
      <c r="N828" s="1" t="s">
        <v>4205</v>
      </c>
      <c r="O828" s="1" t="s">
        <v>4402</v>
      </c>
      <c r="P828" s="1">
        <v>8657</v>
      </c>
      <c r="Q828" s="1">
        <v>1029966</v>
      </c>
      <c r="R828" s="1">
        <f t="shared" si="61"/>
        <v>0</v>
      </c>
      <c r="S828" s="4">
        <v>617824.11869463022</v>
      </c>
      <c r="T828" s="4">
        <v>314957.89097922895</v>
      </c>
      <c r="U828" s="1">
        <f t="shared" si="62"/>
        <v>1029966</v>
      </c>
      <c r="V828" s="4">
        <f t="shared" si="63"/>
        <v>97183.990326140774</v>
      </c>
      <c r="W828" s="1" t="str">
        <f t="shared" si="64"/>
        <v>Favourable</v>
      </c>
    </row>
    <row r="829" spans="1:23" x14ac:dyDescent="0.25">
      <c r="A829" s="1"/>
      <c r="B829" s="1"/>
      <c r="C829" s="1"/>
      <c r="D829" s="1"/>
      <c r="E829" s="1" t="s">
        <v>5807</v>
      </c>
      <c r="F829" s="2">
        <v>44403</v>
      </c>
      <c r="G829" s="3">
        <v>58458</v>
      </c>
      <c r="H829" s="1"/>
      <c r="I829" s="1"/>
      <c r="J829" s="1" t="s">
        <v>5808</v>
      </c>
      <c r="K829" s="2">
        <v>44144</v>
      </c>
      <c r="L829" s="1" t="s">
        <v>4218</v>
      </c>
      <c r="M829" s="1" t="str">
        <f t="shared" si="60"/>
        <v>Infrastructure</v>
      </c>
      <c r="N829" s="1" t="s">
        <v>4210</v>
      </c>
      <c r="O829" s="1" t="s">
        <v>4292</v>
      </c>
      <c r="P829" s="1">
        <v>9054</v>
      </c>
      <c r="Q829" s="1">
        <v>2200810</v>
      </c>
      <c r="R829" s="1">
        <f t="shared" si="61"/>
        <v>30180</v>
      </c>
      <c r="S829" s="4">
        <v>539219.45163653127</v>
      </c>
      <c r="T829" s="4">
        <v>271640.5254900002</v>
      </c>
      <c r="U829" s="1">
        <f t="shared" si="62"/>
        <v>2170630</v>
      </c>
      <c r="V829" s="4">
        <f t="shared" si="63"/>
        <v>1389950.0228734685</v>
      </c>
      <c r="W829" s="1" t="str">
        <f t="shared" si="64"/>
        <v>Favourable</v>
      </c>
    </row>
    <row r="830" spans="1:23" x14ac:dyDescent="0.25">
      <c r="A830" s="1"/>
      <c r="B830" s="1"/>
      <c r="C830" s="1"/>
      <c r="D830" s="1"/>
      <c r="E830" s="1" t="s">
        <v>4576</v>
      </c>
      <c r="F830" s="2">
        <v>45354</v>
      </c>
      <c r="G830" s="3">
        <v>47588</v>
      </c>
      <c r="H830" s="1"/>
      <c r="I830" s="1"/>
      <c r="J830" s="1" t="s">
        <v>5809</v>
      </c>
      <c r="K830" s="2">
        <v>45360</v>
      </c>
      <c r="L830" s="1" t="s">
        <v>4212</v>
      </c>
      <c r="M830" s="1" t="str">
        <f t="shared" si="60"/>
        <v>Agricultural Extension</v>
      </c>
      <c r="N830" s="1" t="s">
        <v>4222</v>
      </c>
      <c r="O830" s="1" t="s">
        <v>4264</v>
      </c>
      <c r="P830" s="1">
        <v>8809</v>
      </c>
      <c r="Q830" s="1">
        <v>1742425</v>
      </c>
      <c r="R830" s="1">
        <f t="shared" si="61"/>
        <v>16423</v>
      </c>
      <c r="S830" s="4">
        <v>795370.84325660556</v>
      </c>
      <c r="T830" s="4">
        <v>65903.6846797701</v>
      </c>
      <c r="U830" s="1">
        <f t="shared" si="62"/>
        <v>1726002</v>
      </c>
      <c r="V830" s="4">
        <f t="shared" si="63"/>
        <v>881150.4720636243</v>
      </c>
      <c r="W830" s="1" t="str">
        <f t="shared" si="64"/>
        <v>Favourable</v>
      </c>
    </row>
    <row r="831" spans="1:23" x14ac:dyDescent="0.25">
      <c r="A831" s="1"/>
      <c r="B831" s="1"/>
      <c r="C831" s="1"/>
      <c r="D831" s="1"/>
      <c r="E831" s="1" t="s">
        <v>5810</v>
      </c>
      <c r="F831" s="2">
        <v>44978</v>
      </c>
      <c r="G831" s="3">
        <v>51087</v>
      </c>
      <c r="H831" s="1"/>
      <c r="I831" s="1"/>
      <c r="J831" s="1" t="s">
        <v>5811</v>
      </c>
      <c r="K831" s="2">
        <v>44045</v>
      </c>
      <c r="L831" s="1" t="s">
        <v>4216</v>
      </c>
      <c r="M831" s="1" t="str">
        <f t="shared" si="60"/>
        <v>Agricultural Extension</v>
      </c>
      <c r="N831" s="1" t="s">
        <v>4222</v>
      </c>
      <c r="O831" s="1" t="s">
        <v>4276</v>
      </c>
      <c r="P831" s="1">
        <v>9341</v>
      </c>
      <c r="Q831" s="1">
        <v>1578208</v>
      </c>
      <c r="R831" s="1">
        <f t="shared" si="61"/>
        <v>39880</v>
      </c>
      <c r="S831" s="4">
        <v>1395196.7096863303</v>
      </c>
      <c r="T831" s="4">
        <v>347892.92871414701</v>
      </c>
      <c r="U831" s="1">
        <f t="shared" si="62"/>
        <v>1538328</v>
      </c>
      <c r="V831" s="4">
        <f t="shared" si="63"/>
        <v>-164881.63840047736</v>
      </c>
      <c r="W831" s="1" t="str">
        <f t="shared" si="64"/>
        <v>Adverse</v>
      </c>
    </row>
    <row r="832" spans="1:23" x14ac:dyDescent="0.25">
      <c r="A832" s="1"/>
      <c r="B832" s="1"/>
      <c r="C832" s="1"/>
      <c r="D832" s="1"/>
      <c r="E832" s="1" t="s">
        <v>5812</v>
      </c>
      <c r="F832" s="2">
        <v>44553</v>
      </c>
      <c r="G832" s="3">
        <v>35875</v>
      </c>
      <c r="H832" s="1"/>
      <c r="I832" s="1"/>
      <c r="J832" s="1" t="s">
        <v>4806</v>
      </c>
      <c r="K832" s="2">
        <v>43956</v>
      </c>
      <c r="L832" s="1" t="s">
        <v>4204</v>
      </c>
      <c r="M832" s="1" t="str">
        <f t="shared" si="60"/>
        <v>Education</v>
      </c>
      <c r="N832" s="1" t="s">
        <v>4205</v>
      </c>
      <c r="O832" s="1" t="s">
        <v>4256</v>
      </c>
      <c r="P832" s="1">
        <v>9466</v>
      </c>
      <c r="Q832" s="1">
        <v>263944</v>
      </c>
      <c r="R832" s="1">
        <f t="shared" si="61"/>
        <v>36306</v>
      </c>
      <c r="S832" s="4">
        <v>194017.50787216681</v>
      </c>
      <c r="T832" s="4">
        <v>15957.633859436974</v>
      </c>
      <c r="U832" s="1">
        <f t="shared" si="62"/>
        <v>227638</v>
      </c>
      <c r="V832" s="4">
        <f t="shared" si="63"/>
        <v>53968.85826839623</v>
      </c>
      <c r="W832" s="1" t="str">
        <f t="shared" si="64"/>
        <v>Favourable</v>
      </c>
    </row>
    <row r="833" spans="1:23" x14ac:dyDescent="0.25">
      <c r="A833" s="1"/>
      <c r="B833" s="1"/>
      <c r="C833" s="1"/>
      <c r="D833" s="1"/>
      <c r="E833" s="1" t="s">
        <v>5217</v>
      </c>
      <c r="F833" s="2">
        <v>44540</v>
      </c>
      <c r="G833" s="3">
        <v>16553</v>
      </c>
      <c r="H833" s="1"/>
      <c r="I833" s="1"/>
      <c r="J833" s="1" t="s">
        <v>5813</v>
      </c>
      <c r="K833" s="2">
        <v>44808</v>
      </c>
      <c r="L833" s="1" t="s">
        <v>4204</v>
      </c>
      <c r="M833" s="1" t="str">
        <f t="shared" si="60"/>
        <v>Education</v>
      </c>
      <c r="N833" s="1" t="s">
        <v>4205</v>
      </c>
      <c r="O833" s="1" t="s">
        <v>4253</v>
      </c>
      <c r="P833" s="1">
        <v>5927</v>
      </c>
      <c r="Q833" s="1">
        <v>2385504</v>
      </c>
      <c r="R833" s="1">
        <f t="shared" si="61"/>
        <v>0</v>
      </c>
      <c r="S833" s="4">
        <v>1579665.886490453</v>
      </c>
      <c r="T833" s="4">
        <v>305567.07420917734</v>
      </c>
      <c r="U833" s="1">
        <f t="shared" si="62"/>
        <v>2385504</v>
      </c>
      <c r="V833" s="4">
        <f t="shared" si="63"/>
        <v>500271.03930036956</v>
      </c>
      <c r="W833" s="1" t="str">
        <f t="shared" si="64"/>
        <v>Favourable</v>
      </c>
    </row>
    <row r="834" spans="1:23" x14ac:dyDescent="0.25">
      <c r="A834" s="1"/>
      <c r="B834" s="1"/>
      <c r="C834" s="1"/>
      <c r="D834" s="1"/>
      <c r="E834" s="1" t="s">
        <v>5814</v>
      </c>
      <c r="F834" s="2">
        <v>44313</v>
      </c>
      <c r="G834" s="3">
        <v>12507</v>
      </c>
      <c r="H834" s="1"/>
      <c r="I834" s="1"/>
      <c r="J834" s="1" t="s">
        <v>5815</v>
      </c>
      <c r="K834" s="2">
        <v>44412</v>
      </c>
      <c r="L834" s="1" t="s">
        <v>4200</v>
      </c>
      <c r="M834" s="1" t="str">
        <f t="shared" si="60"/>
        <v>Social Services</v>
      </c>
      <c r="N834" s="1" t="s">
        <v>4210</v>
      </c>
      <c r="O834" s="1" t="s">
        <v>4479</v>
      </c>
      <c r="P834" s="1">
        <v>8236</v>
      </c>
      <c r="Q834" s="1">
        <v>369967</v>
      </c>
      <c r="R834" s="1">
        <f t="shared" si="61"/>
        <v>56384</v>
      </c>
      <c r="S834" s="4">
        <v>326079.77850331337</v>
      </c>
      <c r="T834" s="4">
        <v>55146.582197020274</v>
      </c>
      <c r="U834" s="1">
        <f t="shared" si="62"/>
        <v>313583</v>
      </c>
      <c r="V834" s="4">
        <f t="shared" si="63"/>
        <v>-11259.360700333666</v>
      </c>
      <c r="W834" s="1" t="str">
        <f t="shared" si="64"/>
        <v>Adverse</v>
      </c>
    </row>
    <row r="835" spans="1:23" x14ac:dyDescent="0.25">
      <c r="A835" s="1"/>
      <c r="B835" s="1"/>
      <c r="C835" s="1"/>
      <c r="D835" s="1"/>
      <c r="E835" s="1" t="s">
        <v>5816</v>
      </c>
      <c r="F835" s="2">
        <v>45169</v>
      </c>
      <c r="G835" s="3">
        <v>36369</v>
      </c>
      <c r="H835" s="1"/>
      <c r="I835" s="1"/>
      <c r="J835" s="1" t="s">
        <v>4679</v>
      </c>
      <c r="K835" s="2">
        <v>45380</v>
      </c>
      <c r="L835" s="1" t="s">
        <v>4212</v>
      </c>
      <c r="M835" s="1" t="str">
        <f t="shared" ref="M835:M898" si="65">INDEX($A:$B,MATCH($L835,$A:$A,0),2)</f>
        <v>Agricultural Extension</v>
      </c>
      <c r="N835" s="1" t="s">
        <v>4210</v>
      </c>
      <c r="O835" s="1" t="s">
        <v>4237</v>
      </c>
      <c r="P835" s="1">
        <v>8461</v>
      </c>
      <c r="Q835" s="1">
        <v>1658039</v>
      </c>
      <c r="R835" s="1">
        <f t="shared" ref="R835:R898" si="66">_xlfn.XLOOKUP($J835,$E:$E,$G:$G,0,0,1)</f>
        <v>10296</v>
      </c>
      <c r="S835" s="4">
        <v>1127428.2176130866</v>
      </c>
      <c r="T835" s="4">
        <v>458630.42667652265</v>
      </c>
      <c r="U835" s="1">
        <f t="shared" ref="U835:U898" si="67">Q835-R835</f>
        <v>1647743</v>
      </c>
      <c r="V835" s="4">
        <f t="shared" ref="V835:V898" si="68">Q835-(S835+T835)</f>
        <v>71980.355710390722</v>
      </c>
      <c r="W835" s="1" t="str">
        <f t="shared" ref="W835:W898" si="69">IF(V835&gt;=0,"Favourable","Adverse")</f>
        <v>Favourable</v>
      </c>
    </row>
    <row r="836" spans="1:23" x14ac:dyDescent="0.25">
      <c r="A836" s="1"/>
      <c r="B836" s="1"/>
      <c r="C836" s="1"/>
      <c r="D836" s="1"/>
      <c r="E836" s="1" t="s">
        <v>5817</v>
      </c>
      <c r="F836" s="2">
        <v>44634</v>
      </c>
      <c r="G836" s="3">
        <v>85577</v>
      </c>
      <c r="H836" s="1"/>
      <c r="I836" s="1"/>
      <c r="J836" s="1" t="s">
        <v>5818</v>
      </c>
      <c r="K836" s="2">
        <v>44120</v>
      </c>
      <c r="L836" s="1" t="s">
        <v>4218</v>
      </c>
      <c r="M836" s="1" t="str">
        <f t="shared" si="65"/>
        <v>Infrastructure</v>
      </c>
      <c r="N836" s="1" t="s">
        <v>4222</v>
      </c>
      <c r="O836" s="1" t="s">
        <v>4298</v>
      </c>
      <c r="P836" s="1">
        <v>7166</v>
      </c>
      <c r="Q836" s="1">
        <v>1627632</v>
      </c>
      <c r="R836" s="1">
        <f t="shared" si="66"/>
        <v>10772</v>
      </c>
      <c r="S836" s="4">
        <v>587792.35454060731</v>
      </c>
      <c r="T836" s="4">
        <v>445665.49796870357</v>
      </c>
      <c r="U836" s="1">
        <f t="shared" si="67"/>
        <v>1616860</v>
      </c>
      <c r="V836" s="4">
        <f t="shared" si="68"/>
        <v>594174.14749068907</v>
      </c>
      <c r="W836" s="1" t="str">
        <f t="shared" si="69"/>
        <v>Favourable</v>
      </c>
    </row>
    <row r="837" spans="1:23" x14ac:dyDescent="0.25">
      <c r="A837" s="1"/>
      <c r="B837" s="1"/>
      <c r="C837" s="1"/>
      <c r="D837" s="1"/>
      <c r="E837" s="1" t="s">
        <v>5819</v>
      </c>
      <c r="F837" s="2">
        <v>44467</v>
      </c>
      <c r="G837" s="3">
        <v>58167</v>
      </c>
      <c r="H837" s="1"/>
      <c r="I837" s="1"/>
      <c r="J837" s="1" t="s">
        <v>5820</v>
      </c>
      <c r="K837" s="2">
        <v>45305</v>
      </c>
      <c r="L837" s="1" t="s">
        <v>4204</v>
      </c>
      <c r="M837" s="1" t="str">
        <f t="shared" si="65"/>
        <v>Education</v>
      </c>
      <c r="N837" s="1" t="s">
        <v>4205</v>
      </c>
      <c r="O837" s="1" t="s">
        <v>4206</v>
      </c>
      <c r="P837" s="1">
        <v>8869</v>
      </c>
      <c r="Q837" s="1">
        <v>769625</v>
      </c>
      <c r="R837" s="1">
        <f t="shared" si="66"/>
        <v>18297</v>
      </c>
      <c r="S837" s="4">
        <v>87536.29697204649</v>
      </c>
      <c r="T837" s="4">
        <v>16956.205803038876</v>
      </c>
      <c r="U837" s="1">
        <f t="shared" si="67"/>
        <v>751328</v>
      </c>
      <c r="V837" s="4">
        <f t="shared" si="68"/>
        <v>665132.49722491461</v>
      </c>
      <c r="W837" s="1" t="str">
        <f t="shared" si="69"/>
        <v>Favourable</v>
      </c>
    </row>
    <row r="838" spans="1:23" x14ac:dyDescent="0.25">
      <c r="A838" s="1"/>
      <c r="B838" s="1"/>
      <c r="C838" s="1"/>
      <c r="D838" s="1"/>
      <c r="E838" s="1" t="s">
        <v>5821</v>
      </c>
      <c r="F838" s="2">
        <v>45273</v>
      </c>
      <c r="G838" s="3">
        <v>70979</v>
      </c>
      <c r="H838" s="1"/>
      <c r="I838" s="1"/>
      <c r="J838" s="1" t="s">
        <v>5822</v>
      </c>
      <c r="K838" s="2">
        <v>45336</v>
      </c>
      <c r="L838" s="1" t="s">
        <v>4218</v>
      </c>
      <c r="M838" s="1" t="str">
        <f t="shared" si="65"/>
        <v>Infrastructure</v>
      </c>
      <c r="N838" s="1" t="s">
        <v>4205</v>
      </c>
      <c r="O838" s="1" t="s">
        <v>4358</v>
      </c>
      <c r="P838" s="1">
        <v>7583</v>
      </c>
      <c r="Q838" s="1">
        <v>1149658</v>
      </c>
      <c r="R838" s="1">
        <f t="shared" si="66"/>
        <v>29138</v>
      </c>
      <c r="S838" s="4">
        <v>688971.05041375838</v>
      </c>
      <c r="T838" s="4">
        <v>122568.97478164267</v>
      </c>
      <c r="U838" s="1">
        <f t="shared" si="67"/>
        <v>1120520</v>
      </c>
      <c r="V838" s="4">
        <f t="shared" si="68"/>
        <v>338117.97480459895</v>
      </c>
      <c r="W838" s="1" t="str">
        <f t="shared" si="69"/>
        <v>Favourable</v>
      </c>
    </row>
    <row r="839" spans="1:23" x14ac:dyDescent="0.25">
      <c r="A839" s="1"/>
      <c r="B839" s="1"/>
      <c r="C839" s="1"/>
      <c r="D839" s="1"/>
      <c r="E839" s="1" t="s">
        <v>5823</v>
      </c>
      <c r="F839" s="2">
        <v>44594</v>
      </c>
      <c r="G839" s="3">
        <v>58011</v>
      </c>
      <c r="H839" s="1"/>
      <c r="I839" s="1"/>
      <c r="J839" s="1" t="s">
        <v>5113</v>
      </c>
      <c r="K839" s="2">
        <v>44901</v>
      </c>
      <c r="L839" s="1" t="s">
        <v>4218</v>
      </c>
      <c r="M839" s="1" t="str">
        <f t="shared" si="65"/>
        <v>Infrastructure</v>
      </c>
      <c r="N839" s="1" t="s">
        <v>4205</v>
      </c>
      <c r="O839" s="1" t="s">
        <v>4374</v>
      </c>
      <c r="P839" s="1">
        <v>8590</v>
      </c>
      <c r="Q839" s="1">
        <v>444457</v>
      </c>
      <c r="R839" s="1">
        <f t="shared" si="66"/>
        <v>50788</v>
      </c>
      <c r="S839" s="4">
        <v>208441.72728381131</v>
      </c>
      <c r="T839" s="4">
        <v>59029.171458939069</v>
      </c>
      <c r="U839" s="1">
        <f t="shared" si="67"/>
        <v>393669</v>
      </c>
      <c r="V839" s="4">
        <f t="shared" si="68"/>
        <v>176986.1012572496</v>
      </c>
      <c r="W839" s="1" t="str">
        <f t="shared" si="69"/>
        <v>Favourable</v>
      </c>
    </row>
    <row r="840" spans="1:23" x14ac:dyDescent="0.25">
      <c r="A840" s="1"/>
      <c r="B840" s="1"/>
      <c r="C840" s="1"/>
      <c r="D840" s="1"/>
      <c r="E840" s="1" t="s">
        <v>5824</v>
      </c>
      <c r="F840" s="2">
        <v>44793</v>
      </c>
      <c r="G840" s="3">
        <v>90277</v>
      </c>
      <c r="H840" s="1"/>
      <c r="I840" s="1"/>
      <c r="J840" s="1" t="s">
        <v>5825</v>
      </c>
      <c r="K840" s="2">
        <v>44565</v>
      </c>
      <c r="L840" s="1" t="s">
        <v>4216</v>
      </c>
      <c r="M840" s="1" t="str">
        <f t="shared" si="65"/>
        <v>Agricultural Extension</v>
      </c>
      <c r="N840" s="1" t="s">
        <v>4205</v>
      </c>
      <c r="O840" s="1" t="s">
        <v>4301</v>
      </c>
      <c r="P840" s="1">
        <v>8970</v>
      </c>
      <c r="Q840" s="1">
        <v>1048367</v>
      </c>
      <c r="R840" s="1">
        <f t="shared" si="66"/>
        <v>22512</v>
      </c>
      <c r="S840" s="4">
        <v>626933.22293718997</v>
      </c>
      <c r="T840" s="4">
        <v>68075.154686093199</v>
      </c>
      <c r="U840" s="1">
        <f t="shared" si="67"/>
        <v>1025855</v>
      </c>
      <c r="V840" s="4">
        <f t="shared" si="68"/>
        <v>353358.62237671681</v>
      </c>
      <c r="W840" s="1" t="str">
        <f t="shared" si="69"/>
        <v>Favourable</v>
      </c>
    </row>
    <row r="841" spans="1:23" x14ac:dyDescent="0.25">
      <c r="A841" s="1"/>
      <c r="B841" s="1"/>
      <c r="C841" s="1"/>
      <c r="D841" s="1"/>
      <c r="E841" s="1" t="s">
        <v>5826</v>
      </c>
      <c r="F841" s="2">
        <v>44634</v>
      </c>
      <c r="G841" s="3">
        <v>70747</v>
      </c>
      <c r="H841" s="1"/>
      <c r="I841" s="1"/>
      <c r="J841" s="1" t="s">
        <v>4697</v>
      </c>
      <c r="K841" s="2">
        <v>45164</v>
      </c>
      <c r="L841" s="1" t="s">
        <v>4212</v>
      </c>
      <c r="M841" s="1" t="str">
        <f t="shared" si="65"/>
        <v>Agricultural Extension</v>
      </c>
      <c r="N841" s="1" t="s">
        <v>4205</v>
      </c>
      <c r="O841" s="1" t="s">
        <v>4479</v>
      </c>
      <c r="P841" s="1">
        <v>6458</v>
      </c>
      <c r="Q841" s="1">
        <v>1829637</v>
      </c>
      <c r="R841" s="1">
        <f t="shared" si="66"/>
        <v>64037</v>
      </c>
      <c r="S841" s="4">
        <v>1427379.2011377704</v>
      </c>
      <c r="T841" s="4">
        <v>573426.81312082754</v>
      </c>
      <c r="U841" s="1">
        <f t="shared" si="67"/>
        <v>1765600</v>
      </c>
      <c r="V841" s="4">
        <f t="shared" si="68"/>
        <v>-171169.01425859798</v>
      </c>
      <c r="W841" s="1" t="str">
        <f t="shared" si="69"/>
        <v>Adverse</v>
      </c>
    </row>
    <row r="842" spans="1:23" x14ac:dyDescent="0.25">
      <c r="A842" s="1"/>
      <c r="B842" s="1"/>
      <c r="C842" s="1"/>
      <c r="D842" s="1"/>
      <c r="E842" s="1" t="s">
        <v>5525</v>
      </c>
      <c r="F842" s="2">
        <v>44016</v>
      </c>
      <c r="G842" s="3">
        <v>47301</v>
      </c>
      <c r="H842" s="1"/>
      <c r="I842" s="1"/>
      <c r="J842" s="1" t="s">
        <v>5827</v>
      </c>
      <c r="K842" s="2">
        <v>44967</v>
      </c>
      <c r="L842" s="1" t="s">
        <v>4218</v>
      </c>
      <c r="M842" s="1" t="str">
        <f t="shared" si="65"/>
        <v>Infrastructure</v>
      </c>
      <c r="N842" s="1" t="s">
        <v>4205</v>
      </c>
      <c r="O842" s="1" t="s">
        <v>4223</v>
      </c>
      <c r="P842" s="1">
        <v>8821</v>
      </c>
      <c r="Q842" s="1">
        <v>1738531</v>
      </c>
      <c r="R842" s="1">
        <f t="shared" si="66"/>
        <v>0</v>
      </c>
      <c r="S842" s="4">
        <v>1255695.8446138019</v>
      </c>
      <c r="T842" s="4">
        <v>4168.5208784246661</v>
      </c>
      <c r="U842" s="1">
        <f t="shared" si="67"/>
        <v>1738531</v>
      </c>
      <c r="V842" s="4">
        <f t="shared" si="68"/>
        <v>478666.63450777344</v>
      </c>
      <c r="W842" s="1" t="str">
        <f t="shared" si="69"/>
        <v>Favourable</v>
      </c>
    </row>
    <row r="843" spans="1:23" x14ac:dyDescent="0.25">
      <c r="A843" s="1"/>
      <c r="B843" s="1"/>
      <c r="C843" s="1"/>
      <c r="D843" s="1"/>
      <c r="E843" s="1" t="s">
        <v>5828</v>
      </c>
      <c r="F843" s="2">
        <v>44039</v>
      </c>
      <c r="G843" s="3">
        <v>84946</v>
      </c>
      <c r="H843" s="1"/>
      <c r="I843" s="1"/>
      <c r="J843" s="1" t="s">
        <v>5829</v>
      </c>
      <c r="K843" s="2">
        <v>45188</v>
      </c>
      <c r="L843" s="1" t="s">
        <v>4216</v>
      </c>
      <c r="M843" s="1" t="str">
        <f t="shared" si="65"/>
        <v>Agricultural Extension</v>
      </c>
      <c r="N843" s="1" t="s">
        <v>4205</v>
      </c>
      <c r="O843" s="1" t="s">
        <v>4421</v>
      </c>
      <c r="P843" s="1">
        <v>6875</v>
      </c>
      <c r="Q843" s="1">
        <v>2427863</v>
      </c>
      <c r="R843" s="1">
        <f t="shared" si="66"/>
        <v>0</v>
      </c>
      <c r="S843" s="4">
        <v>483105.29174039472</v>
      </c>
      <c r="T843" s="4">
        <v>459717.79947898182</v>
      </c>
      <c r="U843" s="1">
        <f t="shared" si="67"/>
        <v>2427863</v>
      </c>
      <c r="V843" s="4">
        <f t="shared" si="68"/>
        <v>1485039.9087806235</v>
      </c>
      <c r="W843" s="1" t="str">
        <f t="shared" si="69"/>
        <v>Favourable</v>
      </c>
    </row>
    <row r="844" spans="1:23" x14ac:dyDescent="0.25">
      <c r="A844" s="1"/>
      <c r="B844" s="1"/>
      <c r="C844" s="1"/>
      <c r="D844" s="1"/>
      <c r="E844" s="1" t="s">
        <v>5830</v>
      </c>
      <c r="F844" s="2">
        <v>44101</v>
      </c>
      <c r="G844" s="3">
        <v>93956</v>
      </c>
      <c r="H844" s="1"/>
      <c r="I844" s="1"/>
      <c r="J844" s="1" t="s">
        <v>5831</v>
      </c>
      <c r="K844" s="2">
        <v>44489</v>
      </c>
      <c r="L844" s="1" t="s">
        <v>4218</v>
      </c>
      <c r="M844" s="1" t="str">
        <f t="shared" si="65"/>
        <v>Infrastructure</v>
      </c>
      <c r="N844" s="1" t="s">
        <v>4205</v>
      </c>
      <c r="O844" s="1" t="s">
        <v>4374</v>
      </c>
      <c r="P844" s="1">
        <v>6307</v>
      </c>
      <c r="Q844" s="1">
        <v>821834</v>
      </c>
      <c r="R844" s="1">
        <f t="shared" si="66"/>
        <v>47379</v>
      </c>
      <c r="S844" s="4">
        <v>148602.22910889768</v>
      </c>
      <c r="T844" s="4">
        <v>230965.02413398621</v>
      </c>
      <c r="U844" s="1">
        <f t="shared" si="67"/>
        <v>774455</v>
      </c>
      <c r="V844" s="4">
        <f t="shared" si="68"/>
        <v>442266.74675711611</v>
      </c>
      <c r="W844" s="1" t="str">
        <f t="shared" si="69"/>
        <v>Favourable</v>
      </c>
    </row>
    <row r="845" spans="1:23" x14ac:dyDescent="0.25">
      <c r="A845" s="1"/>
      <c r="B845" s="1"/>
      <c r="C845" s="1"/>
      <c r="D845" s="1"/>
      <c r="E845" s="1" t="s">
        <v>5832</v>
      </c>
      <c r="F845" s="2">
        <v>45176</v>
      </c>
      <c r="G845" s="3">
        <v>97969</v>
      </c>
      <c r="H845" s="1"/>
      <c r="I845" s="1"/>
      <c r="J845" s="1" t="s">
        <v>4239</v>
      </c>
      <c r="K845" s="2">
        <v>44191</v>
      </c>
      <c r="L845" s="1" t="s">
        <v>4216</v>
      </c>
      <c r="M845" s="1" t="str">
        <f t="shared" si="65"/>
        <v>Agricultural Extension</v>
      </c>
      <c r="N845" s="1" t="s">
        <v>4205</v>
      </c>
      <c r="O845" s="1" t="s">
        <v>4241</v>
      </c>
      <c r="P845" s="1">
        <v>6101</v>
      </c>
      <c r="Q845" s="1">
        <v>313324</v>
      </c>
      <c r="R845" s="1">
        <f t="shared" si="66"/>
        <v>28697</v>
      </c>
      <c r="S845" s="4">
        <v>90561.000793857864</v>
      </c>
      <c r="T845" s="4">
        <v>30548.249821606569</v>
      </c>
      <c r="U845" s="1">
        <f t="shared" si="67"/>
        <v>284627</v>
      </c>
      <c r="V845" s="4">
        <f t="shared" si="68"/>
        <v>192214.74938453556</v>
      </c>
      <c r="W845" s="1" t="str">
        <f t="shared" si="69"/>
        <v>Favourable</v>
      </c>
    </row>
    <row r="846" spans="1:23" x14ac:dyDescent="0.25">
      <c r="A846" s="1"/>
      <c r="B846" s="1"/>
      <c r="C846" s="1"/>
      <c r="D846" s="1"/>
      <c r="E846" s="1" t="s">
        <v>4874</v>
      </c>
      <c r="F846" s="2">
        <v>44836</v>
      </c>
      <c r="G846" s="3">
        <v>15519</v>
      </c>
      <c r="H846" s="1"/>
      <c r="I846" s="1"/>
      <c r="J846" s="1" t="s">
        <v>5833</v>
      </c>
      <c r="K846" s="2">
        <v>44092</v>
      </c>
      <c r="L846" s="1" t="s">
        <v>4212</v>
      </c>
      <c r="M846" s="1" t="str">
        <f t="shared" si="65"/>
        <v>Agricultural Extension</v>
      </c>
      <c r="N846" s="1" t="s">
        <v>4222</v>
      </c>
      <c r="O846" s="1" t="s">
        <v>4273</v>
      </c>
      <c r="P846" s="1">
        <v>7979</v>
      </c>
      <c r="Q846" s="1">
        <v>1648798</v>
      </c>
      <c r="R846" s="1">
        <f t="shared" si="66"/>
        <v>31030</v>
      </c>
      <c r="S846" s="4">
        <v>416601.99058993364</v>
      </c>
      <c r="T846" s="4">
        <v>447418.67758521647</v>
      </c>
      <c r="U846" s="1">
        <f t="shared" si="67"/>
        <v>1617768</v>
      </c>
      <c r="V846" s="4">
        <f t="shared" si="68"/>
        <v>784777.33182484983</v>
      </c>
      <c r="W846" s="1" t="str">
        <f t="shared" si="69"/>
        <v>Favourable</v>
      </c>
    </row>
    <row r="847" spans="1:23" x14ac:dyDescent="0.25">
      <c r="A847" s="1"/>
      <c r="B847" s="1"/>
      <c r="C847" s="1"/>
      <c r="D847" s="1"/>
      <c r="E847" s="1" t="s">
        <v>5834</v>
      </c>
      <c r="F847" s="2">
        <v>45114</v>
      </c>
      <c r="G847" s="3">
        <v>51841</v>
      </c>
      <c r="H847" s="1"/>
      <c r="I847" s="1"/>
      <c r="J847" s="1" t="s">
        <v>5835</v>
      </c>
      <c r="K847" s="2">
        <v>43997</v>
      </c>
      <c r="L847" s="1" t="s">
        <v>4200</v>
      </c>
      <c r="M847" s="1" t="str">
        <f t="shared" si="65"/>
        <v>Social Services</v>
      </c>
      <c r="N847" s="1" t="s">
        <v>4222</v>
      </c>
      <c r="O847" s="1" t="s">
        <v>4292</v>
      </c>
      <c r="P847" s="1">
        <v>7813</v>
      </c>
      <c r="Q847" s="1">
        <v>306322</v>
      </c>
      <c r="R847" s="1">
        <f t="shared" si="66"/>
        <v>0</v>
      </c>
      <c r="S847" s="4">
        <v>301952.64305745473</v>
      </c>
      <c r="T847" s="4">
        <v>12380.978369201106</v>
      </c>
      <c r="U847" s="1">
        <f t="shared" si="67"/>
        <v>306322</v>
      </c>
      <c r="V847" s="4">
        <f t="shared" si="68"/>
        <v>-8011.6214266558527</v>
      </c>
      <c r="W847" s="1" t="str">
        <f t="shared" si="69"/>
        <v>Adverse</v>
      </c>
    </row>
    <row r="848" spans="1:23" x14ac:dyDescent="0.25">
      <c r="A848" s="1"/>
      <c r="B848" s="1"/>
      <c r="C848" s="1"/>
      <c r="D848" s="1"/>
      <c r="E848" s="1" t="s">
        <v>5836</v>
      </c>
      <c r="F848" s="2">
        <v>44591</v>
      </c>
      <c r="G848" s="3">
        <v>54453</v>
      </c>
      <c r="H848" s="1"/>
      <c r="I848" s="1"/>
      <c r="J848" s="1" t="s">
        <v>5837</v>
      </c>
      <c r="K848" s="2">
        <v>43861</v>
      </c>
      <c r="L848" s="1" t="s">
        <v>4204</v>
      </c>
      <c r="M848" s="1" t="str">
        <f t="shared" si="65"/>
        <v>Education</v>
      </c>
      <c r="N848" s="1" t="s">
        <v>4222</v>
      </c>
      <c r="O848" s="1" t="s">
        <v>4441</v>
      </c>
      <c r="P848" s="1">
        <v>6910</v>
      </c>
      <c r="Q848" s="1">
        <v>927340</v>
      </c>
      <c r="R848" s="1">
        <f t="shared" si="66"/>
        <v>17872</v>
      </c>
      <c r="S848" s="4">
        <v>328877.84293937188</v>
      </c>
      <c r="T848" s="4">
        <v>183054.76980741962</v>
      </c>
      <c r="U848" s="1">
        <f t="shared" si="67"/>
        <v>909468</v>
      </c>
      <c r="V848" s="4">
        <f t="shared" si="68"/>
        <v>415407.38725320849</v>
      </c>
      <c r="W848" s="1" t="str">
        <f t="shared" si="69"/>
        <v>Favourable</v>
      </c>
    </row>
    <row r="849" spans="1:23" x14ac:dyDescent="0.25">
      <c r="A849" s="1"/>
      <c r="B849" s="1"/>
      <c r="C849" s="1"/>
      <c r="D849" s="1"/>
      <c r="E849" s="1" t="s">
        <v>5838</v>
      </c>
      <c r="F849" s="2">
        <v>45272</v>
      </c>
      <c r="G849" s="3">
        <v>18381</v>
      </c>
      <c r="H849" s="1"/>
      <c r="I849" s="1"/>
      <c r="J849" s="1" t="s">
        <v>5839</v>
      </c>
      <c r="K849" s="2">
        <v>45011</v>
      </c>
      <c r="L849" s="1" t="s">
        <v>4212</v>
      </c>
      <c r="M849" s="1" t="str">
        <f t="shared" si="65"/>
        <v>Agricultural Extension</v>
      </c>
      <c r="N849" s="1" t="s">
        <v>4210</v>
      </c>
      <c r="O849" s="1" t="s">
        <v>4270</v>
      </c>
      <c r="P849" s="1">
        <v>6328</v>
      </c>
      <c r="Q849" s="1">
        <v>1408003</v>
      </c>
      <c r="R849" s="1">
        <f t="shared" si="66"/>
        <v>0</v>
      </c>
      <c r="S849" s="4">
        <v>930823.96133981424</v>
      </c>
      <c r="T849" s="4">
        <v>48607.476057341846</v>
      </c>
      <c r="U849" s="1">
        <f t="shared" si="67"/>
        <v>1408003</v>
      </c>
      <c r="V849" s="4">
        <f t="shared" si="68"/>
        <v>428571.56260284386</v>
      </c>
      <c r="W849" s="1" t="str">
        <f t="shared" si="69"/>
        <v>Favourable</v>
      </c>
    </row>
    <row r="850" spans="1:23" x14ac:dyDescent="0.25">
      <c r="A850" s="1"/>
      <c r="B850" s="1"/>
      <c r="C850" s="1"/>
      <c r="D850" s="1"/>
      <c r="E850" s="1" t="s">
        <v>5840</v>
      </c>
      <c r="F850" s="2">
        <v>44662</v>
      </c>
      <c r="G850" s="3">
        <v>85434</v>
      </c>
      <c r="H850" s="1"/>
      <c r="I850" s="1"/>
      <c r="J850" s="1" t="s">
        <v>5841</v>
      </c>
      <c r="K850" s="2">
        <v>44697</v>
      </c>
      <c r="L850" s="1" t="s">
        <v>4204</v>
      </c>
      <c r="M850" s="1" t="str">
        <f t="shared" si="65"/>
        <v>Education</v>
      </c>
      <c r="N850" s="1" t="s">
        <v>4222</v>
      </c>
      <c r="O850" s="1" t="s">
        <v>4345</v>
      </c>
      <c r="P850" s="1">
        <v>6159</v>
      </c>
      <c r="Q850" s="1">
        <v>885417</v>
      </c>
      <c r="R850" s="1">
        <f t="shared" si="66"/>
        <v>0</v>
      </c>
      <c r="S850" s="4">
        <v>6015.3149898169222</v>
      </c>
      <c r="T850" s="4">
        <v>116412.00030489959</v>
      </c>
      <c r="U850" s="1">
        <f t="shared" si="67"/>
        <v>885417</v>
      </c>
      <c r="V850" s="4">
        <f t="shared" si="68"/>
        <v>762989.68470528349</v>
      </c>
      <c r="W850" s="1" t="str">
        <f t="shared" si="69"/>
        <v>Favourable</v>
      </c>
    </row>
    <row r="851" spans="1:23" x14ac:dyDescent="0.25">
      <c r="A851" s="1"/>
      <c r="B851" s="1"/>
      <c r="C851" s="1"/>
      <c r="D851" s="1"/>
      <c r="E851" s="1" t="s">
        <v>5842</v>
      </c>
      <c r="F851" s="2">
        <v>45037</v>
      </c>
      <c r="G851" s="3">
        <v>80622</v>
      </c>
      <c r="H851" s="1"/>
      <c r="I851" s="1"/>
      <c r="J851" s="1" t="s">
        <v>5843</v>
      </c>
      <c r="K851" s="2">
        <v>43915</v>
      </c>
      <c r="L851" s="1" t="s">
        <v>4218</v>
      </c>
      <c r="M851" s="1" t="str">
        <f t="shared" si="65"/>
        <v>Infrastructure</v>
      </c>
      <c r="N851" s="1" t="s">
        <v>4222</v>
      </c>
      <c r="O851" s="1" t="s">
        <v>4358</v>
      </c>
      <c r="P851" s="1">
        <v>9256</v>
      </c>
      <c r="Q851" s="1">
        <v>328057</v>
      </c>
      <c r="R851" s="1">
        <f t="shared" si="66"/>
        <v>22264</v>
      </c>
      <c r="S851" s="4">
        <v>32087.413043963479</v>
      </c>
      <c r="T851" s="4">
        <v>42871.972239668576</v>
      </c>
      <c r="U851" s="1">
        <f t="shared" si="67"/>
        <v>305793</v>
      </c>
      <c r="V851" s="4">
        <f t="shared" si="68"/>
        <v>253097.61471636794</v>
      </c>
      <c r="W851" s="1" t="str">
        <f t="shared" si="69"/>
        <v>Favourable</v>
      </c>
    </row>
    <row r="852" spans="1:23" x14ac:dyDescent="0.25">
      <c r="A852" s="1"/>
      <c r="B852" s="1"/>
      <c r="C852" s="1"/>
      <c r="D852" s="1"/>
      <c r="E852" s="1" t="s">
        <v>5844</v>
      </c>
      <c r="F852" s="2">
        <v>44810</v>
      </c>
      <c r="G852" s="3">
        <v>45242</v>
      </c>
      <c r="H852" s="1"/>
      <c r="I852" s="1"/>
      <c r="J852" s="1" t="s">
        <v>5845</v>
      </c>
      <c r="K852" s="2">
        <v>44971</v>
      </c>
      <c r="L852" s="1" t="s">
        <v>4218</v>
      </c>
      <c r="M852" s="1" t="str">
        <f t="shared" si="65"/>
        <v>Infrastructure</v>
      </c>
      <c r="N852" s="1" t="s">
        <v>4205</v>
      </c>
      <c r="O852" s="1" t="s">
        <v>4250</v>
      </c>
      <c r="P852" s="1">
        <v>8262</v>
      </c>
      <c r="Q852" s="1">
        <v>1695426</v>
      </c>
      <c r="R852" s="1">
        <f t="shared" si="66"/>
        <v>43748</v>
      </c>
      <c r="S852" s="4">
        <v>881444.28212436137</v>
      </c>
      <c r="T852" s="4">
        <v>366214.9355705381</v>
      </c>
      <c r="U852" s="1">
        <f t="shared" si="67"/>
        <v>1651678</v>
      </c>
      <c r="V852" s="4">
        <f t="shared" si="68"/>
        <v>447766.78230510047</v>
      </c>
      <c r="W852" s="1" t="str">
        <f t="shared" si="69"/>
        <v>Favourable</v>
      </c>
    </row>
    <row r="853" spans="1:23" x14ac:dyDescent="0.25">
      <c r="A853" s="1"/>
      <c r="B853" s="1"/>
      <c r="C853" s="1"/>
      <c r="D853" s="1"/>
      <c r="E853" s="1" t="s">
        <v>5846</v>
      </c>
      <c r="F853" s="2">
        <v>44860</v>
      </c>
      <c r="G853" s="3">
        <v>67128</v>
      </c>
      <c r="H853" s="1"/>
      <c r="I853" s="1"/>
      <c r="J853" s="1" t="s">
        <v>5847</v>
      </c>
      <c r="K853" s="2">
        <v>43853</v>
      </c>
      <c r="L853" s="1" t="s">
        <v>4212</v>
      </c>
      <c r="M853" s="1" t="str">
        <f t="shared" si="65"/>
        <v>Agricultural Extension</v>
      </c>
      <c r="N853" s="1" t="s">
        <v>4205</v>
      </c>
      <c r="O853" s="1" t="s">
        <v>4241</v>
      </c>
      <c r="P853" s="1">
        <v>8585</v>
      </c>
      <c r="Q853" s="1">
        <v>2033929</v>
      </c>
      <c r="R853" s="1">
        <f t="shared" si="66"/>
        <v>0</v>
      </c>
      <c r="S853" s="4">
        <v>1217631.9650613877</v>
      </c>
      <c r="T853" s="4">
        <v>403926.55115820927</v>
      </c>
      <c r="U853" s="1">
        <f t="shared" si="67"/>
        <v>2033929</v>
      </c>
      <c r="V853" s="4">
        <f t="shared" si="68"/>
        <v>412370.48378040292</v>
      </c>
      <c r="W853" s="1" t="str">
        <f t="shared" si="69"/>
        <v>Favourable</v>
      </c>
    </row>
    <row r="854" spans="1:23" x14ac:dyDescent="0.25">
      <c r="A854" s="1"/>
      <c r="B854" s="1"/>
      <c r="C854" s="1"/>
      <c r="D854" s="1"/>
      <c r="E854" s="1" t="s">
        <v>5848</v>
      </c>
      <c r="F854" s="2">
        <v>44972</v>
      </c>
      <c r="G854" s="3">
        <v>34046</v>
      </c>
      <c r="H854" s="1"/>
      <c r="I854" s="1"/>
      <c r="J854" s="1" t="s">
        <v>5849</v>
      </c>
      <c r="K854" s="2">
        <v>44347</v>
      </c>
      <c r="L854" s="1" t="s">
        <v>4200</v>
      </c>
      <c r="M854" s="1" t="str">
        <f t="shared" si="65"/>
        <v>Social Services</v>
      </c>
      <c r="N854" s="1" t="s">
        <v>4205</v>
      </c>
      <c r="O854" s="1" t="s">
        <v>4244</v>
      </c>
      <c r="P854" s="1">
        <v>8638</v>
      </c>
      <c r="Q854" s="1">
        <v>1672059</v>
      </c>
      <c r="R854" s="1">
        <f t="shared" si="66"/>
        <v>15828</v>
      </c>
      <c r="S854" s="4">
        <v>1521948.8123343887</v>
      </c>
      <c r="T854" s="4">
        <v>72362.383183366604</v>
      </c>
      <c r="U854" s="1">
        <f t="shared" si="67"/>
        <v>1656231</v>
      </c>
      <c r="V854" s="4">
        <f t="shared" si="68"/>
        <v>77747.804482244654</v>
      </c>
      <c r="W854" s="1" t="str">
        <f t="shared" si="69"/>
        <v>Favourable</v>
      </c>
    </row>
    <row r="855" spans="1:23" x14ac:dyDescent="0.25">
      <c r="A855" s="1"/>
      <c r="B855" s="1"/>
      <c r="C855" s="1"/>
      <c r="D855" s="1"/>
      <c r="E855" s="1" t="s">
        <v>5850</v>
      </c>
      <c r="F855" s="2">
        <v>44324</v>
      </c>
      <c r="G855" s="3">
        <v>97622</v>
      </c>
      <c r="H855" s="1"/>
      <c r="I855" s="1"/>
      <c r="J855" s="1" t="s">
        <v>5851</v>
      </c>
      <c r="K855" s="2">
        <v>44341</v>
      </c>
      <c r="L855" s="1" t="s">
        <v>4216</v>
      </c>
      <c r="M855" s="1" t="str">
        <f t="shared" si="65"/>
        <v>Agricultural Extension</v>
      </c>
      <c r="N855" s="1" t="s">
        <v>4210</v>
      </c>
      <c r="O855" s="1" t="s">
        <v>4335</v>
      </c>
      <c r="P855" s="1">
        <v>5822</v>
      </c>
      <c r="Q855" s="1">
        <v>1529623</v>
      </c>
      <c r="R855" s="1">
        <f t="shared" si="66"/>
        <v>57062</v>
      </c>
      <c r="S855" s="4">
        <v>144510.6407645357</v>
      </c>
      <c r="T855" s="4">
        <v>338198.11947586219</v>
      </c>
      <c r="U855" s="1">
        <f t="shared" si="67"/>
        <v>1472561</v>
      </c>
      <c r="V855" s="4">
        <f t="shared" si="68"/>
        <v>1046914.2397596021</v>
      </c>
      <c r="W855" s="1" t="str">
        <f t="shared" si="69"/>
        <v>Favourable</v>
      </c>
    </row>
    <row r="856" spans="1:23" x14ac:dyDescent="0.25">
      <c r="A856" s="1"/>
      <c r="B856" s="1"/>
      <c r="C856" s="1"/>
      <c r="D856" s="1"/>
      <c r="E856" s="1" t="s">
        <v>5852</v>
      </c>
      <c r="F856" s="2">
        <v>45288</v>
      </c>
      <c r="G856" s="3">
        <v>52425</v>
      </c>
      <c r="H856" s="1"/>
      <c r="I856" s="1"/>
      <c r="J856" s="1" t="s">
        <v>5853</v>
      </c>
      <c r="K856" s="2">
        <v>44562</v>
      </c>
      <c r="L856" s="1" t="s">
        <v>4218</v>
      </c>
      <c r="M856" s="1" t="str">
        <f t="shared" si="65"/>
        <v>Infrastructure</v>
      </c>
      <c r="N856" s="1" t="s">
        <v>4222</v>
      </c>
      <c r="O856" s="1" t="s">
        <v>4311</v>
      </c>
      <c r="P856" s="1">
        <v>7662</v>
      </c>
      <c r="Q856" s="1">
        <v>2269613</v>
      </c>
      <c r="R856" s="1">
        <f t="shared" si="66"/>
        <v>0</v>
      </c>
      <c r="S856" s="4">
        <v>199067.80509474588</v>
      </c>
      <c r="T856" s="4">
        <v>221676.0725082657</v>
      </c>
      <c r="U856" s="1">
        <f t="shared" si="67"/>
        <v>2269613</v>
      </c>
      <c r="V856" s="4">
        <f t="shared" si="68"/>
        <v>1848869.1223969883</v>
      </c>
      <c r="W856" s="1" t="str">
        <f t="shared" si="69"/>
        <v>Favourable</v>
      </c>
    </row>
    <row r="857" spans="1:23" x14ac:dyDescent="0.25">
      <c r="A857" s="1"/>
      <c r="B857" s="1"/>
      <c r="C857" s="1"/>
      <c r="D857" s="1"/>
      <c r="E857" s="1" t="s">
        <v>5854</v>
      </c>
      <c r="F857" s="2">
        <v>45219</v>
      </c>
      <c r="G857" s="3">
        <v>73275</v>
      </c>
      <c r="H857" s="1"/>
      <c r="I857" s="1"/>
      <c r="J857" s="1" t="s">
        <v>5855</v>
      </c>
      <c r="K857" s="2">
        <v>44827</v>
      </c>
      <c r="L857" s="1" t="s">
        <v>4216</v>
      </c>
      <c r="M857" s="1" t="str">
        <f t="shared" si="65"/>
        <v>Agricultural Extension</v>
      </c>
      <c r="N857" s="1" t="s">
        <v>4205</v>
      </c>
      <c r="O857" s="1" t="s">
        <v>4295</v>
      </c>
      <c r="P857" s="1">
        <v>8035</v>
      </c>
      <c r="Q857" s="1">
        <v>1566798</v>
      </c>
      <c r="R857" s="1">
        <f t="shared" si="66"/>
        <v>40884</v>
      </c>
      <c r="S857" s="4">
        <v>208559.84795235159</v>
      </c>
      <c r="T857" s="4">
        <v>414983.61076239357</v>
      </c>
      <c r="U857" s="1">
        <f t="shared" si="67"/>
        <v>1525914</v>
      </c>
      <c r="V857" s="4">
        <f t="shared" si="68"/>
        <v>943254.54128525488</v>
      </c>
      <c r="W857" s="1" t="str">
        <f t="shared" si="69"/>
        <v>Favourable</v>
      </c>
    </row>
    <row r="858" spans="1:23" x14ac:dyDescent="0.25">
      <c r="A858" s="1"/>
      <c r="B858" s="1"/>
      <c r="C858" s="1"/>
      <c r="D858" s="1"/>
      <c r="E858" s="1" t="s">
        <v>5856</v>
      </c>
      <c r="F858" s="2">
        <v>44136</v>
      </c>
      <c r="G858" s="3">
        <v>82300</v>
      </c>
      <c r="H858" s="1"/>
      <c r="I858" s="1"/>
      <c r="J858" s="1" t="s">
        <v>5857</v>
      </c>
      <c r="K858" s="2">
        <v>44783</v>
      </c>
      <c r="L858" s="1" t="s">
        <v>4204</v>
      </c>
      <c r="M858" s="1" t="str">
        <f t="shared" si="65"/>
        <v>Education</v>
      </c>
      <c r="N858" s="1" t="s">
        <v>4210</v>
      </c>
      <c r="O858" s="1" t="s">
        <v>4311</v>
      </c>
      <c r="P858" s="1">
        <v>6864</v>
      </c>
      <c r="Q858" s="1">
        <v>2382508</v>
      </c>
      <c r="R858" s="1">
        <f t="shared" si="66"/>
        <v>0</v>
      </c>
      <c r="S858" s="4">
        <v>9580.8852466367862</v>
      </c>
      <c r="T858" s="4">
        <v>381497.15646416298</v>
      </c>
      <c r="U858" s="1">
        <f t="shared" si="67"/>
        <v>2382508</v>
      </c>
      <c r="V858" s="4">
        <f t="shared" si="68"/>
        <v>1991429.9582892002</v>
      </c>
      <c r="W858" s="1" t="str">
        <f t="shared" si="69"/>
        <v>Favourable</v>
      </c>
    </row>
    <row r="859" spans="1:23" x14ac:dyDescent="0.25">
      <c r="A859" s="1"/>
      <c r="B859" s="1"/>
      <c r="C859" s="1"/>
      <c r="D859" s="1"/>
      <c r="E859" s="1" t="s">
        <v>5858</v>
      </c>
      <c r="F859" s="2">
        <v>45200</v>
      </c>
      <c r="G859" s="3">
        <v>77909</v>
      </c>
      <c r="H859" s="1"/>
      <c r="I859" s="1"/>
      <c r="J859" s="1" t="s">
        <v>5859</v>
      </c>
      <c r="K859" s="2">
        <v>43861</v>
      </c>
      <c r="L859" s="1" t="s">
        <v>4204</v>
      </c>
      <c r="M859" s="1" t="str">
        <f t="shared" si="65"/>
        <v>Education</v>
      </c>
      <c r="N859" s="1" t="s">
        <v>4222</v>
      </c>
      <c r="O859" s="1" t="s">
        <v>4361</v>
      </c>
      <c r="P859" s="1">
        <v>7517</v>
      </c>
      <c r="Q859" s="1">
        <v>970277</v>
      </c>
      <c r="R859" s="1">
        <f t="shared" si="66"/>
        <v>19449</v>
      </c>
      <c r="S859" s="4">
        <v>905696.61345356668</v>
      </c>
      <c r="T859" s="4">
        <v>9405.7638112770546</v>
      </c>
      <c r="U859" s="1">
        <f t="shared" si="67"/>
        <v>950828</v>
      </c>
      <c r="V859" s="4">
        <f t="shared" si="68"/>
        <v>55174.622735156212</v>
      </c>
      <c r="W859" s="1" t="str">
        <f t="shared" si="69"/>
        <v>Favourable</v>
      </c>
    </row>
    <row r="860" spans="1:23" x14ac:dyDescent="0.25">
      <c r="A860" s="1"/>
      <c r="B860" s="1"/>
      <c r="C860" s="1"/>
      <c r="D860" s="1"/>
      <c r="E860" s="1" t="s">
        <v>5860</v>
      </c>
      <c r="F860" s="2">
        <v>43996</v>
      </c>
      <c r="G860" s="3">
        <v>25654</v>
      </c>
      <c r="H860" s="1"/>
      <c r="I860" s="1"/>
      <c r="J860" s="1" t="s">
        <v>5861</v>
      </c>
      <c r="K860" s="2">
        <v>44952</v>
      </c>
      <c r="L860" s="1" t="s">
        <v>4200</v>
      </c>
      <c r="M860" s="1" t="str">
        <f t="shared" si="65"/>
        <v>Social Services</v>
      </c>
      <c r="N860" s="1" t="s">
        <v>4222</v>
      </c>
      <c r="O860" s="1" t="s">
        <v>4226</v>
      </c>
      <c r="P860" s="1">
        <v>5991</v>
      </c>
      <c r="Q860" s="1">
        <v>305683</v>
      </c>
      <c r="R860" s="1">
        <f t="shared" si="66"/>
        <v>32469</v>
      </c>
      <c r="S860" s="4">
        <v>129506.92934368151</v>
      </c>
      <c r="T860" s="4">
        <v>17273.124501828468</v>
      </c>
      <c r="U860" s="1">
        <f t="shared" si="67"/>
        <v>273214</v>
      </c>
      <c r="V860" s="4">
        <f t="shared" si="68"/>
        <v>158902.94615449003</v>
      </c>
      <c r="W860" s="1" t="str">
        <f t="shared" si="69"/>
        <v>Favourable</v>
      </c>
    </row>
    <row r="861" spans="1:23" x14ac:dyDescent="0.25">
      <c r="A861" s="1"/>
      <c r="B861" s="1"/>
      <c r="C861" s="1"/>
      <c r="D861" s="1"/>
      <c r="E861" s="1" t="s">
        <v>5862</v>
      </c>
      <c r="F861" s="2">
        <v>45066</v>
      </c>
      <c r="G861" s="3">
        <v>48452</v>
      </c>
      <c r="H861" s="1"/>
      <c r="I861" s="1"/>
      <c r="J861" s="1" t="s">
        <v>5863</v>
      </c>
      <c r="K861" s="2">
        <v>44563</v>
      </c>
      <c r="L861" s="1" t="s">
        <v>4216</v>
      </c>
      <c r="M861" s="1" t="str">
        <f t="shared" si="65"/>
        <v>Agricultural Extension</v>
      </c>
      <c r="N861" s="1" t="s">
        <v>4210</v>
      </c>
      <c r="O861" s="1" t="s">
        <v>4311</v>
      </c>
      <c r="P861" s="1">
        <v>8238</v>
      </c>
      <c r="Q861" s="1">
        <v>1655762</v>
      </c>
      <c r="R861" s="1">
        <f t="shared" si="66"/>
        <v>20575</v>
      </c>
      <c r="S861" s="4">
        <v>1556310.7072317735</v>
      </c>
      <c r="T861" s="4">
        <v>188931.52673310274</v>
      </c>
      <c r="U861" s="1">
        <f t="shared" si="67"/>
        <v>1635187</v>
      </c>
      <c r="V861" s="4">
        <f t="shared" si="68"/>
        <v>-89480.233964876272</v>
      </c>
      <c r="W861" s="1" t="str">
        <f t="shared" si="69"/>
        <v>Adverse</v>
      </c>
    </row>
    <row r="862" spans="1:23" x14ac:dyDescent="0.25">
      <c r="A862" s="1"/>
      <c r="B862" s="1"/>
      <c r="C862" s="1"/>
      <c r="D862" s="1"/>
      <c r="E862" s="1" t="s">
        <v>5864</v>
      </c>
      <c r="F862" s="2">
        <v>44954</v>
      </c>
      <c r="G862" s="3">
        <v>47485</v>
      </c>
      <c r="H862" s="1"/>
      <c r="I862" s="1"/>
      <c r="J862" s="1" t="s">
        <v>5865</v>
      </c>
      <c r="K862" s="2">
        <v>44955</v>
      </c>
      <c r="L862" s="1" t="s">
        <v>4200</v>
      </c>
      <c r="M862" s="1" t="str">
        <f t="shared" si="65"/>
        <v>Social Services</v>
      </c>
      <c r="N862" s="1" t="s">
        <v>4222</v>
      </c>
      <c r="O862" s="1" t="s">
        <v>4325</v>
      </c>
      <c r="P862" s="1">
        <v>6053</v>
      </c>
      <c r="Q862" s="1">
        <v>983514</v>
      </c>
      <c r="R862" s="1">
        <f t="shared" si="66"/>
        <v>0</v>
      </c>
      <c r="S862" s="4">
        <v>707021.06516426825</v>
      </c>
      <c r="T862" s="4">
        <v>107475.67374482866</v>
      </c>
      <c r="U862" s="1">
        <f t="shared" si="67"/>
        <v>983514</v>
      </c>
      <c r="V862" s="4">
        <f t="shared" si="68"/>
        <v>169017.26109090308</v>
      </c>
      <c r="W862" s="1" t="str">
        <f t="shared" si="69"/>
        <v>Favourable</v>
      </c>
    </row>
    <row r="863" spans="1:23" x14ac:dyDescent="0.25">
      <c r="A863" s="1"/>
      <c r="B863" s="1"/>
      <c r="C863" s="1"/>
      <c r="D863" s="1"/>
      <c r="E863" s="1" t="s">
        <v>5866</v>
      </c>
      <c r="F863" s="2">
        <v>44881</v>
      </c>
      <c r="G863" s="3">
        <v>36991</v>
      </c>
      <c r="H863" s="1"/>
      <c r="I863" s="1"/>
      <c r="J863" s="1" t="s">
        <v>5055</v>
      </c>
      <c r="K863" s="2">
        <v>44864</v>
      </c>
      <c r="L863" s="1" t="s">
        <v>4218</v>
      </c>
      <c r="M863" s="1" t="str">
        <f t="shared" si="65"/>
        <v>Infrastructure</v>
      </c>
      <c r="N863" s="1" t="s">
        <v>4222</v>
      </c>
      <c r="O863" s="1" t="s">
        <v>4421</v>
      </c>
      <c r="P863" s="1">
        <v>8859</v>
      </c>
      <c r="Q863" s="1">
        <v>1118162</v>
      </c>
      <c r="R863" s="1">
        <f t="shared" si="66"/>
        <v>79897</v>
      </c>
      <c r="S863" s="4">
        <v>505745.45701927325</v>
      </c>
      <c r="T863" s="4">
        <v>128262.16830088396</v>
      </c>
      <c r="U863" s="1">
        <f t="shared" si="67"/>
        <v>1038265</v>
      </c>
      <c r="V863" s="4">
        <f t="shared" si="68"/>
        <v>484154.37467984273</v>
      </c>
      <c r="W863" s="1" t="str">
        <f t="shared" si="69"/>
        <v>Favourable</v>
      </c>
    </row>
    <row r="864" spans="1:23" x14ac:dyDescent="0.25">
      <c r="A864" s="1"/>
      <c r="B864" s="1"/>
      <c r="C864" s="1"/>
      <c r="D864" s="1"/>
      <c r="E864" s="1" t="s">
        <v>5867</v>
      </c>
      <c r="F864" s="2">
        <v>44636</v>
      </c>
      <c r="G864" s="3">
        <v>33620</v>
      </c>
      <c r="H864" s="1"/>
      <c r="I864" s="1"/>
      <c r="J864" s="1" t="s">
        <v>5868</v>
      </c>
      <c r="K864" s="2">
        <v>45338</v>
      </c>
      <c r="L864" s="1" t="s">
        <v>4216</v>
      </c>
      <c r="M864" s="1" t="str">
        <f t="shared" si="65"/>
        <v>Agricultural Extension</v>
      </c>
      <c r="N864" s="1" t="s">
        <v>4205</v>
      </c>
      <c r="O864" s="1" t="s">
        <v>4374</v>
      </c>
      <c r="P864" s="1">
        <v>8462</v>
      </c>
      <c r="Q864" s="1">
        <v>1268947</v>
      </c>
      <c r="R864" s="1">
        <f t="shared" si="66"/>
        <v>0</v>
      </c>
      <c r="S864" s="4">
        <v>860147.68112422712</v>
      </c>
      <c r="T864" s="4">
        <v>136936.75847814317</v>
      </c>
      <c r="U864" s="1">
        <f t="shared" si="67"/>
        <v>1268947</v>
      </c>
      <c r="V864" s="4">
        <f t="shared" si="68"/>
        <v>271862.56039762974</v>
      </c>
      <c r="W864" s="1" t="str">
        <f t="shared" si="69"/>
        <v>Favourable</v>
      </c>
    </row>
    <row r="865" spans="1:23" x14ac:dyDescent="0.25">
      <c r="A865" s="1"/>
      <c r="B865" s="1"/>
      <c r="C865" s="1"/>
      <c r="D865" s="1"/>
      <c r="E865" s="1" t="s">
        <v>5869</v>
      </c>
      <c r="F865" s="2">
        <v>45094</v>
      </c>
      <c r="G865" s="3">
        <v>91601</v>
      </c>
      <c r="H865" s="1"/>
      <c r="I865" s="1"/>
      <c r="J865" s="1" t="s">
        <v>5870</v>
      </c>
      <c r="K865" s="2">
        <v>45267</v>
      </c>
      <c r="L865" s="1" t="s">
        <v>4216</v>
      </c>
      <c r="M865" s="1" t="str">
        <f t="shared" si="65"/>
        <v>Agricultural Extension</v>
      </c>
      <c r="N865" s="1" t="s">
        <v>4205</v>
      </c>
      <c r="O865" s="1" t="s">
        <v>4325</v>
      </c>
      <c r="P865" s="1">
        <v>7797</v>
      </c>
      <c r="Q865" s="1">
        <v>1390440</v>
      </c>
      <c r="R865" s="1">
        <f t="shared" si="66"/>
        <v>0</v>
      </c>
      <c r="S865" s="4">
        <v>1115582.7953993652</v>
      </c>
      <c r="T865" s="4">
        <v>89448.765880382503</v>
      </c>
      <c r="U865" s="1">
        <f t="shared" si="67"/>
        <v>1390440</v>
      </c>
      <c r="V865" s="4">
        <f t="shared" si="68"/>
        <v>185408.43872025236</v>
      </c>
      <c r="W865" s="1" t="str">
        <f t="shared" si="69"/>
        <v>Favourable</v>
      </c>
    </row>
    <row r="866" spans="1:23" x14ac:dyDescent="0.25">
      <c r="A866" s="1"/>
      <c r="B866" s="1"/>
      <c r="C866" s="1"/>
      <c r="D866" s="1"/>
      <c r="E866" s="1" t="s">
        <v>4567</v>
      </c>
      <c r="F866" s="2">
        <v>44486</v>
      </c>
      <c r="G866" s="3">
        <v>57640</v>
      </c>
      <c r="H866" s="1"/>
      <c r="I866" s="1"/>
      <c r="J866" s="1" t="s">
        <v>5871</v>
      </c>
      <c r="K866" s="2">
        <v>45157</v>
      </c>
      <c r="L866" s="1" t="s">
        <v>4200</v>
      </c>
      <c r="M866" s="1" t="str">
        <f t="shared" si="65"/>
        <v>Social Services</v>
      </c>
      <c r="N866" s="1" t="s">
        <v>4222</v>
      </c>
      <c r="O866" s="1" t="s">
        <v>4438</v>
      </c>
      <c r="P866" s="1">
        <v>8923</v>
      </c>
      <c r="Q866" s="1">
        <v>2355449</v>
      </c>
      <c r="R866" s="1">
        <f t="shared" si="66"/>
        <v>59074</v>
      </c>
      <c r="S866" s="4">
        <v>1502119.2349006075</v>
      </c>
      <c r="T866" s="4">
        <v>464753.98917667492</v>
      </c>
      <c r="U866" s="1">
        <f t="shared" si="67"/>
        <v>2296375</v>
      </c>
      <c r="V866" s="4">
        <f t="shared" si="68"/>
        <v>388575.77592271753</v>
      </c>
      <c r="W866" s="1" t="str">
        <f t="shared" si="69"/>
        <v>Favourable</v>
      </c>
    </row>
    <row r="867" spans="1:23" x14ac:dyDescent="0.25">
      <c r="A867" s="1"/>
      <c r="B867" s="1"/>
      <c r="C867" s="1"/>
      <c r="D867" s="1"/>
      <c r="E867" s="1" t="s">
        <v>5872</v>
      </c>
      <c r="F867" s="2">
        <v>44522</v>
      </c>
      <c r="G867" s="3">
        <v>62152</v>
      </c>
      <c r="H867" s="1"/>
      <c r="I867" s="1"/>
      <c r="J867" s="1" t="s">
        <v>5873</v>
      </c>
      <c r="K867" s="2">
        <v>44011</v>
      </c>
      <c r="L867" s="1" t="s">
        <v>4212</v>
      </c>
      <c r="M867" s="1" t="str">
        <f t="shared" si="65"/>
        <v>Agricultural Extension</v>
      </c>
      <c r="N867" s="1" t="s">
        <v>4210</v>
      </c>
      <c r="O867" s="1" t="s">
        <v>4241</v>
      </c>
      <c r="P867" s="1">
        <v>9163</v>
      </c>
      <c r="Q867" s="1">
        <v>359973</v>
      </c>
      <c r="R867" s="1">
        <f t="shared" si="66"/>
        <v>25860</v>
      </c>
      <c r="S867" s="4">
        <v>219222.65619655122</v>
      </c>
      <c r="T867" s="4">
        <v>51654.050458216436</v>
      </c>
      <c r="U867" s="1">
        <f t="shared" si="67"/>
        <v>334113</v>
      </c>
      <c r="V867" s="4">
        <f t="shared" si="68"/>
        <v>89096.29334523232</v>
      </c>
      <c r="W867" s="1" t="str">
        <f t="shared" si="69"/>
        <v>Favourable</v>
      </c>
    </row>
    <row r="868" spans="1:23" x14ac:dyDescent="0.25">
      <c r="A868" s="1"/>
      <c r="B868" s="1"/>
      <c r="C868" s="1"/>
      <c r="D868" s="1"/>
      <c r="E868" s="1" t="s">
        <v>5874</v>
      </c>
      <c r="F868" s="2">
        <v>44672</v>
      </c>
      <c r="G868" s="3">
        <v>22260</v>
      </c>
      <c r="H868" s="1"/>
      <c r="I868" s="1"/>
      <c r="J868" s="1" t="s">
        <v>5875</v>
      </c>
      <c r="K868" s="2">
        <v>45028</v>
      </c>
      <c r="L868" s="1" t="s">
        <v>4200</v>
      </c>
      <c r="M868" s="1" t="str">
        <f t="shared" si="65"/>
        <v>Social Services</v>
      </c>
      <c r="N868" s="1" t="s">
        <v>4222</v>
      </c>
      <c r="O868" s="1" t="s">
        <v>4479</v>
      </c>
      <c r="P868" s="1">
        <v>8712</v>
      </c>
      <c r="Q868" s="1">
        <v>2059272</v>
      </c>
      <c r="R868" s="1">
        <f t="shared" si="66"/>
        <v>34548</v>
      </c>
      <c r="S868" s="4">
        <v>2037860.3627421153</v>
      </c>
      <c r="T868" s="4">
        <v>480053.02508013701</v>
      </c>
      <c r="U868" s="1">
        <f t="shared" si="67"/>
        <v>2024724</v>
      </c>
      <c r="V868" s="4">
        <f t="shared" si="68"/>
        <v>-458641.38782225223</v>
      </c>
      <c r="W868" s="1" t="str">
        <f t="shared" si="69"/>
        <v>Adverse</v>
      </c>
    </row>
    <row r="869" spans="1:23" x14ac:dyDescent="0.25">
      <c r="A869" s="1"/>
      <c r="B869" s="1"/>
      <c r="C869" s="1"/>
      <c r="D869" s="1"/>
      <c r="E869" s="1" t="s">
        <v>5876</v>
      </c>
      <c r="F869" s="2">
        <v>44470</v>
      </c>
      <c r="G869" s="3">
        <v>95388</v>
      </c>
      <c r="H869" s="1"/>
      <c r="I869" s="1"/>
      <c r="J869" s="1" t="s">
        <v>5877</v>
      </c>
      <c r="K869" s="2">
        <v>44833</v>
      </c>
      <c r="L869" s="1" t="s">
        <v>4204</v>
      </c>
      <c r="M869" s="1" t="str">
        <f t="shared" si="65"/>
        <v>Education</v>
      </c>
      <c r="N869" s="1" t="s">
        <v>4210</v>
      </c>
      <c r="O869" s="1" t="s">
        <v>4256</v>
      </c>
      <c r="P869" s="1">
        <v>8721</v>
      </c>
      <c r="Q869" s="1">
        <v>2141038</v>
      </c>
      <c r="R869" s="1">
        <f t="shared" si="66"/>
        <v>16461</v>
      </c>
      <c r="S869" s="4">
        <v>1588711.4429683695</v>
      </c>
      <c r="T869" s="4">
        <v>475424.15184499201</v>
      </c>
      <c r="U869" s="1">
        <f t="shared" si="67"/>
        <v>2124577</v>
      </c>
      <c r="V869" s="4">
        <f t="shared" si="68"/>
        <v>76902.405186638469</v>
      </c>
      <c r="W869" s="1" t="str">
        <f t="shared" si="69"/>
        <v>Favourable</v>
      </c>
    </row>
    <row r="870" spans="1:23" x14ac:dyDescent="0.25">
      <c r="A870" s="1"/>
      <c r="B870" s="1"/>
      <c r="C870" s="1"/>
      <c r="D870" s="1"/>
      <c r="E870" s="1" t="s">
        <v>4741</v>
      </c>
      <c r="F870" s="2">
        <v>44639</v>
      </c>
      <c r="G870" s="3">
        <v>43926</v>
      </c>
      <c r="H870" s="1"/>
      <c r="I870" s="1"/>
      <c r="J870" s="1" t="s">
        <v>5878</v>
      </c>
      <c r="K870" s="2">
        <v>44205</v>
      </c>
      <c r="L870" s="1" t="s">
        <v>4204</v>
      </c>
      <c r="M870" s="1" t="str">
        <f t="shared" si="65"/>
        <v>Education</v>
      </c>
      <c r="N870" s="1" t="s">
        <v>4222</v>
      </c>
      <c r="O870" s="1" t="s">
        <v>4438</v>
      </c>
      <c r="P870" s="1">
        <v>7554</v>
      </c>
      <c r="Q870" s="1">
        <v>659648</v>
      </c>
      <c r="R870" s="1">
        <f t="shared" si="66"/>
        <v>21599</v>
      </c>
      <c r="S870" s="4">
        <v>212147.24366827958</v>
      </c>
      <c r="T870" s="4">
        <v>74860.45414980645</v>
      </c>
      <c r="U870" s="1">
        <f t="shared" si="67"/>
        <v>638049</v>
      </c>
      <c r="V870" s="4">
        <f t="shared" si="68"/>
        <v>372640.30218191398</v>
      </c>
      <c r="W870" s="1" t="str">
        <f t="shared" si="69"/>
        <v>Favourable</v>
      </c>
    </row>
    <row r="871" spans="1:23" x14ac:dyDescent="0.25">
      <c r="A871" s="1"/>
      <c r="B871" s="1"/>
      <c r="C871" s="1"/>
      <c r="D871" s="1"/>
      <c r="E871" s="1" t="s">
        <v>5879</v>
      </c>
      <c r="F871" s="2">
        <v>43994</v>
      </c>
      <c r="G871" s="3">
        <v>75877</v>
      </c>
      <c r="H871" s="1"/>
      <c r="I871" s="1"/>
      <c r="J871" s="1" t="s">
        <v>5880</v>
      </c>
      <c r="K871" s="2">
        <v>44792</v>
      </c>
      <c r="L871" s="1" t="s">
        <v>4218</v>
      </c>
      <c r="M871" s="1" t="str">
        <f t="shared" si="65"/>
        <v>Infrastructure</v>
      </c>
      <c r="N871" s="1" t="s">
        <v>4205</v>
      </c>
      <c r="O871" s="1" t="s">
        <v>4279</v>
      </c>
      <c r="P871" s="1">
        <v>8332</v>
      </c>
      <c r="Q871" s="1">
        <v>1489822</v>
      </c>
      <c r="R871" s="1">
        <f t="shared" si="66"/>
        <v>0</v>
      </c>
      <c r="S871" s="4">
        <v>1435932.1691706532</v>
      </c>
      <c r="T871" s="4">
        <v>311998.95890184358</v>
      </c>
      <c r="U871" s="1">
        <f t="shared" si="67"/>
        <v>1489822</v>
      </c>
      <c r="V871" s="4">
        <f t="shared" si="68"/>
        <v>-258109.12807249674</v>
      </c>
      <c r="W871" s="1" t="str">
        <f t="shared" si="69"/>
        <v>Adverse</v>
      </c>
    </row>
    <row r="872" spans="1:23" x14ac:dyDescent="0.25">
      <c r="A872" s="1"/>
      <c r="B872" s="1"/>
      <c r="C872" s="1"/>
      <c r="D872" s="1"/>
      <c r="E872" s="1" t="s">
        <v>4670</v>
      </c>
      <c r="F872" s="2">
        <v>44270</v>
      </c>
      <c r="G872" s="3">
        <v>91003</v>
      </c>
      <c r="H872" s="1"/>
      <c r="I872" s="1"/>
      <c r="J872" s="1" t="s">
        <v>5881</v>
      </c>
      <c r="K872" s="2">
        <v>44342</v>
      </c>
      <c r="L872" s="1" t="s">
        <v>4200</v>
      </c>
      <c r="M872" s="1" t="str">
        <f t="shared" si="65"/>
        <v>Social Services</v>
      </c>
      <c r="N872" s="1" t="s">
        <v>4205</v>
      </c>
      <c r="O872" s="1" t="s">
        <v>4330</v>
      </c>
      <c r="P872" s="1">
        <v>7985</v>
      </c>
      <c r="Q872" s="1">
        <v>2478994</v>
      </c>
      <c r="R872" s="1">
        <f t="shared" si="66"/>
        <v>0</v>
      </c>
      <c r="S872" s="4">
        <v>125004.1547943147</v>
      </c>
      <c r="T872" s="4">
        <v>372022.4917480626</v>
      </c>
      <c r="U872" s="1">
        <f t="shared" si="67"/>
        <v>2478994</v>
      </c>
      <c r="V872" s="4">
        <f t="shared" si="68"/>
        <v>1981967.3534576227</v>
      </c>
      <c r="W872" s="1" t="str">
        <f t="shared" si="69"/>
        <v>Favourable</v>
      </c>
    </row>
    <row r="873" spans="1:23" x14ac:dyDescent="0.25">
      <c r="A873" s="1"/>
      <c r="B873" s="1"/>
      <c r="C873" s="1"/>
      <c r="D873" s="1"/>
      <c r="E873" s="1" t="s">
        <v>5882</v>
      </c>
      <c r="F873" s="2">
        <v>44682</v>
      </c>
      <c r="G873" s="3">
        <v>42823</v>
      </c>
      <c r="H873" s="1"/>
      <c r="I873" s="1"/>
      <c r="J873" s="1" t="s">
        <v>5883</v>
      </c>
      <c r="K873" s="2">
        <v>44256</v>
      </c>
      <c r="L873" s="1" t="s">
        <v>4216</v>
      </c>
      <c r="M873" s="1" t="str">
        <f t="shared" si="65"/>
        <v>Agricultural Extension</v>
      </c>
      <c r="N873" s="1" t="s">
        <v>4222</v>
      </c>
      <c r="O873" s="1" t="s">
        <v>4253</v>
      </c>
      <c r="P873" s="1">
        <v>7239</v>
      </c>
      <c r="Q873" s="1">
        <v>287879</v>
      </c>
      <c r="R873" s="1">
        <f t="shared" si="66"/>
        <v>0</v>
      </c>
      <c r="S873" s="4">
        <v>60235.021688455039</v>
      </c>
      <c r="T873" s="4">
        <v>3417.4983799386573</v>
      </c>
      <c r="U873" s="1">
        <f t="shared" si="67"/>
        <v>287879</v>
      </c>
      <c r="V873" s="4">
        <f t="shared" si="68"/>
        <v>224226.4799316063</v>
      </c>
      <c r="W873" s="1" t="str">
        <f t="shared" si="69"/>
        <v>Favourable</v>
      </c>
    </row>
    <row r="874" spans="1:23" x14ac:dyDescent="0.25">
      <c r="A874" s="1"/>
      <c r="B874" s="1"/>
      <c r="C874" s="1"/>
      <c r="D874" s="1"/>
      <c r="E874" s="1" t="s">
        <v>5884</v>
      </c>
      <c r="F874" s="2">
        <v>44788</v>
      </c>
      <c r="G874" s="3">
        <v>51468</v>
      </c>
      <c r="H874" s="1"/>
      <c r="I874" s="1"/>
      <c r="J874" s="1" t="s">
        <v>5885</v>
      </c>
      <c r="K874" s="2">
        <v>45192</v>
      </c>
      <c r="L874" s="1" t="s">
        <v>4200</v>
      </c>
      <c r="M874" s="1" t="str">
        <f t="shared" si="65"/>
        <v>Social Services</v>
      </c>
      <c r="N874" s="1" t="s">
        <v>4205</v>
      </c>
      <c r="O874" s="1" t="s">
        <v>4223</v>
      </c>
      <c r="P874" s="1">
        <v>6006</v>
      </c>
      <c r="Q874" s="1">
        <v>276196</v>
      </c>
      <c r="R874" s="1">
        <f t="shared" si="66"/>
        <v>50246</v>
      </c>
      <c r="S874" s="4">
        <v>155854.53000895469</v>
      </c>
      <c r="T874" s="4">
        <v>8065.9791799961977</v>
      </c>
      <c r="U874" s="1">
        <f t="shared" si="67"/>
        <v>225950</v>
      </c>
      <c r="V874" s="4">
        <f t="shared" si="68"/>
        <v>112275.49081104909</v>
      </c>
      <c r="W874" s="1" t="str">
        <f t="shared" si="69"/>
        <v>Favourable</v>
      </c>
    </row>
    <row r="875" spans="1:23" x14ac:dyDescent="0.25">
      <c r="A875" s="1"/>
      <c r="B875" s="1"/>
      <c r="C875" s="1"/>
      <c r="D875" s="1"/>
      <c r="E875" s="1" t="s">
        <v>5886</v>
      </c>
      <c r="F875" s="2">
        <v>45262</v>
      </c>
      <c r="G875" s="3">
        <v>40734</v>
      </c>
      <c r="H875" s="1"/>
      <c r="I875" s="1"/>
      <c r="J875" s="1" t="s">
        <v>5887</v>
      </c>
      <c r="K875" s="2">
        <v>45298</v>
      </c>
      <c r="L875" s="1" t="s">
        <v>4200</v>
      </c>
      <c r="M875" s="1" t="str">
        <f t="shared" si="65"/>
        <v>Social Services</v>
      </c>
      <c r="N875" s="1" t="s">
        <v>4210</v>
      </c>
      <c r="O875" s="1" t="s">
        <v>4304</v>
      </c>
      <c r="P875" s="1">
        <v>7512</v>
      </c>
      <c r="Q875" s="1">
        <v>838092</v>
      </c>
      <c r="R875" s="1">
        <f t="shared" si="66"/>
        <v>0</v>
      </c>
      <c r="S875" s="4">
        <v>74281.823558418837</v>
      </c>
      <c r="T875" s="4">
        <v>264639.83478847676</v>
      </c>
      <c r="U875" s="1">
        <f t="shared" si="67"/>
        <v>838092</v>
      </c>
      <c r="V875" s="4">
        <f t="shared" si="68"/>
        <v>499170.34165310441</v>
      </c>
      <c r="W875" s="1" t="str">
        <f t="shared" si="69"/>
        <v>Favourable</v>
      </c>
    </row>
    <row r="876" spans="1:23" x14ac:dyDescent="0.25">
      <c r="A876" s="1"/>
      <c r="B876" s="1"/>
      <c r="C876" s="1"/>
      <c r="D876" s="1"/>
      <c r="E876" s="1" t="s">
        <v>5888</v>
      </c>
      <c r="F876" s="2">
        <v>44996</v>
      </c>
      <c r="G876" s="3">
        <v>54425</v>
      </c>
      <c r="H876" s="1"/>
      <c r="I876" s="1"/>
      <c r="J876" s="1" t="s">
        <v>5889</v>
      </c>
      <c r="K876" s="2">
        <v>44439</v>
      </c>
      <c r="L876" s="1" t="s">
        <v>4204</v>
      </c>
      <c r="M876" s="1" t="str">
        <f t="shared" si="65"/>
        <v>Education</v>
      </c>
      <c r="N876" s="1" t="s">
        <v>4205</v>
      </c>
      <c r="O876" s="1" t="s">
        <v>4421</v>
      </c>
      <c r="P876" s="1">
        <v>7268</v>
      </c>
      <c r="Q876" s="1">
        <v>2426159</v>
      </c>
      <c r="R876" s="1">
        <f t="shared" si="66"/>
        <v>0</v>
      </c>
      <c r="S876" s="4">
        <v>1081352.0857013946</v>
      </c>
      <c r="T876" s="4">
        <v>173541.35571874652</v>
      </c>
      <c r="U876" s="1">
        <f t="shared" si="67"/>
        <v>2426159</v>
      </c>
      <c r="V876" s="4">
        <f t="shared" si="68"/>
        <v>1171265.5585798589</v>
      </c>
      <c r="W876" s="1" t="str">
        <f t="shared" si="69"/>
        <v>Favourable</v>
      </c>
    </row>
    <row r="877" spans="1:23" x14ac:dyDescent="0.25">
      <c r="A877" s="1"/>
      <c r="B877" s="1"/>
      <c r="C877" s="1"/>
      <c r="D877" s="1"/>
      <c r="E877" s="1" t="s">
        <v>4727</v>
      </c>
      <c r="F877" s="2">
        <v>44710</v>
      </c>
      <c r="G877" s="3">
        <v>63580</v>
      </c>
      <c r="H877" s="1"/>
      <c r="I877" s="1"/>
      <c r="J877" s="1" t="s">
        <v>5890</v>
      </c>
      <c r="K877" s="2">
        <v>44634</v>
      </c>
      <c r="L877" s="1" t="s">
        <v>4218</v>
      </c>
      <c r="M877" s="1" t="str">
        <f t="shared" si="65"/>
        <v>Infrastructure</v>
      </c>
      <c r="N877" s="1" t="s">
        <v>4205</v>
      </c>
      <c r="O877" s="1" t="s">
        <v>4335</v>
      </c>
      <c r="P877" s="1">
        <v>8310</v>
      </c>
      <c r="Q877" s="1">
        <v>334353</v>
      </c>
      <c r="R877" s="1">
        <f t="shared" si="66"/>
        <v>28235</v>
      </c>
      <c r="S877" s="4">
        <v>285588.32902914356</v>
      </c>
      <c r="T877" s="4">
        <v>27641.330284200365</v>
      </c>
      <c r="U877" s="1">
        <f t="shared" si="67"/>
        <v>306118</v>
      </c>
      <c r="V877" s="4">
        <f t="shared" si="68"/>
        <v>21123.340686656069</v>
      </c>
      <c r="W877" s="1" t="str">
        <f t="shared" si="69"/>
        <v>Favourable</v>
      </c>
    </row>
    <row r="878" spans="1:23" x14ac:dyDescent="0.25">
      <c r="A878" s="1"/>
      <c r="B878" s="1"/>
      <c r="C878" s="1"/>
      <c r="D878" s="1"/>
      <c r="E878" s="1" t="s">
        <v>5891</v>
      </c>
      <c r="F878" s="2">
        <v>44726</v>
      </c>
      <c r="G878" s="3">
        <v>93322</v>
      </c>
      <c r="H878" s="1"/>
      <c r="I878" s="1"/>
      <c r="J878" s="1" t="s">
        <v>5892</v>
      </c>
      <c r="K878" s="2">
        <v>44914</v>
      </c>
      <c r="L878" s="1" t="s">
        <v>4216</v>
      </c>
      <c r="M878" s="1" t="str">
        <f t="shared" si="65"/>
        <v>Agricultural Extension</v>
      </c>
      <c r="N878" s="1" t="s">
        <v>4222</v>
      </c>
      <c r="O878" s="1" t="s">
        <v>4458</v>
      </c>
      <c r="P878" s="1">
        <v>8476</v>
      </c>
      <c r="Q878" s="1">
        <v>1919359</v>
      </c>
      <c r="R878" s="1">
        <f t="shared" si="66"/>
        <v>32155</v>
      </c>
      <c r="S878" s="4">
        <v>323775.64099695004</v>
      </c>
      <c r="T878" s="4">
        <v>211849.42425245163</v>
      </c>
      <c r="U878" s="1">
        <f t="shared" si="67"/>
        <v>1887204</v>
      </c>
      <c r="V878" s="4">
        <f t="shared" si="68"/>
        <v>1383733.9347505984</v>
      </c>
      <c r="W878" s="1" t="str">
        <f t="shared" si="69"/>
        <v>Favourable</v>
      </c>
    </row>
    <row r="879" spans="1:23" x14ac:dyDescent="0.25">
      <c r="A879" s="1"/>
      <c r="B879" s="1"/>
      <c r="C879" s="1"/>
      <c r="D879" s="1"/>
      <c r="E879" s="1" t="s">
        <v>5893</v>
      </c>
      <c r="F879" s="2">
        <v>45349</v>
      </c>
      <c r="G879" s="3">
        <v>97376</v>
      </c>
      <c r="H879" s="1"/>
      <c r="I879" s="1"/>
      <c r="J879" s="1" t="s">
        <v>5894</v>
      </c>
      <c r="K879" s="2">
        <v>44318</v>
      </c>
      <c r="L879" s="1" t="s">
        <v>4204</v>
      </c>
      <c r="M879" s="1" t="str">
        <f t="shared" si="65"/>
        <v>Education</v>
      </c>
      <c r="N879" s="1" t="s">
        <v>4222</v>
      </c>
      <c r="O879" s="1" t="s">
        <v>4402</v>
      </c>
      <c r="P879" s="1">
        <v>9281</v>
      </c>
      <c r="Q879" s="1">
        <v>1932025</v>
      </c>
      <c r="R879" s="1">
        <f t="shared" si="66"/>
        <v>34740</v>
      </c>
      <c r="S879" s="4">
        <v>1430496.9095903954</v>
      </c>
      <c r="T879" s="4">
        <v>412463.09189953661</v>
      </c>
      <c r="U879" s="1">
        <f t="shared" si="67"/>
        <v>1897285</v>
      </c>
      <c r="V879" s="4">
        <f t="shared" si="68"/>
        <v>89064.99851006805</v>
      </c>
      <c r="W879" s="1" t="str">
        <f t="shared" si="69"/>
        <v>Favourable</v>
      </c>
    </row>
    <row r="880" spans="1:23" x14ac:dyDescent="0.25">
      <c r="A880" s="1"/>
      <c r="B880" s="1"/>
      <c r="C880" s="1"/>
      <c r="D880" s="1"/>
      <c r="E880" s="1" t="s">
        <v>5895</v>
      </c>
      <c r="F880" s="2">
        <v>44282</v>
      </c>
      <c r="G880" s="3">
        <v>72940</v>
      </c>
      <c r="H880" s="1"/>
      <c r="I880" s="1"/>
      <c r="J880" s="1" t="s">
        <v>5896</v>
      </c>
      <c r="K880" s="2">
        <v>44240</v>
      </c>
      <c r="L880" s="1" t="s">
        <v>4218</v>
      </c>
      <c r="M880" s="1" t="str">
        <f t="shared" si="65"/>
        <v>Infrastructure</v>
      </c>
      <c r="N880" s="1" t="s">
        <v>4205</v>
      </c>
      <c r="O880" s="1" t="s">
        <v>4256</v>
      </c>
      <c r="P880" s="1">
        <v>9345</v>
      </c>
      <c r="Q880" s="1">
        <v>2332610</v>
      </c>
      <c r="R880" s="1">
        <f t="shared" si="66"/>
        <v>0</v>
      </c>
      <c r="S880" s="4">
        <v>33388.746150657993</v>
      </c>
      <c r="T880" s="4">
        <v>33650.631353081022</v>
      </c>
      <c r="U880" s="1">
        <f t="shared" si="67"/>
        <v>2332610</v>
      </c>
      <c r="V880" s="4">
        <f t="shared" si="68"/>
        <v>2265570.6224962608</v>
      </c>
      <c r="W880" s="1" t="str">
        <f t="shared" si="69"/>
        <v>Favourable</v>
      </c>
    </row>
    <row r="881" spans="1:23" x14ac:dyDescent="0.25">
      <c r="A881" s="1"/>
      <c r="B881" s="1"/>
      <c r="C881" s="1"/>
      <c r="D881" s="1"/>
      <c r="E881" s="1" t="s">
        <v>5048</v>
      </c>
      <c r="F881" s="2">
        <v>44301</v>
      </c>
      <c r="G881" s="3">
        <v>75034</v>
      </c>
      <c r="H881" s="1"/>
      <c r="I881" s="1"/>
      <c r="J881" s="1" t="s">
        <v>5897</v>
      </c>
      <c r="K881" s="2">
        <v>44480</v>
      </c>
      <c r="L881" s="1" t="s">
        <v>4200</v>
      </c>
      <c r="M881" s="1" t="str">
        <f t="shared" si="65"/>
        <v>Social Services</v>
      </c>
      <c r="N881" s="1" t="s">
        <v>4222</v>
      </c>
      <c r="O881" s="1" t="s">
        <v>4335</v>
      </c>
      <c r="P881" s="1">
        <v>6191</v>
      </c>
      <c r="Q881" s="1">
        <v>893856</v>
      </c>
      <c r="R881" s="1">
        <f t="shared" si="66"/>
        <v>0</v>
      </c>
      <c r="S881" s="4">
        <v>654505.99868501618</v>
      </c>
      <c r="T881" s="4">
        <v>225939.89192471156</v>
      </c>
      <c r="U881" s="1">
        <f t="shared" si="67"/>
        <v>893856</v>
      </c>
      <c r="V881" s="4">
        <f t="shared" si="68"/>
        <v>13410.109390272293</v>
      </c>
      <c r="W881" s="1" t="str">
        <f t="shared" si="69"/>
        <v>Favourable</v>
      </c>
    </row>
    <row r="882" spans="1:23" x14ac:dyDescent="0.25">
      <c r="A882" s="1"/>
      <c r="B882" s="1"/>
      <c r="C882" s="1"/>
      <c r="D882" s="1"/>
      <c r="E882" s="1" t="s">
        <v>5898</v>
      </c>
      <c r="F882" s="2">
        <v>44642</v>
      </c>
      <c r="G882" s="3">
        <v>47823</v>
      </c>
      <c r="H882" s="1"/>
      <c r="I882" s="1"/>
      <c r="J882" s="1" t="s">
        <v>5899</v>
      </c>
      <c r="K882" s="2">
        <v>44105</v>
      </c>
      <c r="L882" s="1" t="s">
        <v>4204</v>
      </c>
      <c r="M882" s="1" t="str">
        <f t="shared" si="65"/>
        <v>Education</v>
      </c>
      <c r="N882" s="1" t="s">
        <v>4210</v>
      </c>
      <c r="O882" s="1" t="s">
        <v>4256</v>
      </c>
      <c r="P882" s="1">
        <v>5634</v>
      </c>
      <c r="Q882" s="1">
        <v>643122</v>
      </c>
      <c r="R882" s="1">
        <f t="shared" si="66"/>
        <v>0</v>
      </c>
      <c r="S882" s="4">
        <v>559480.27217569959</v>
      </c>
      <c r="T882" s="4">
        <v>186418.1425550401</v>
      </c>
      <c r="U882" s="1">
        <f t="shared" si="67"/>
        <v>643122</v>
      </c>
      <c r="V882" s="4">
        <f t="shared" si="68"/>
        <v>-102776.41473073966</v>
      </c>
      <c r="W882" s="1" t="str">
        <f t="shared" si="69"/>
        <v>Adverse</v>
      </c>
    </row>
    <row r="883" spans="1:23" x14ac:dyDescent="0.25">
      <c r="A883" s="1"/>
      <c r="B883" s="1"/>
      <c r="C883" s="1"/>
      <c r="D883" s="1"/>
      <c r="E883" s="1" t="s">
        <v>5900</v>
      </c>
      <c r="F883" s="2">
        <v>45153</v>
      </c>
      <c r="G883" s="3">
        <v>23684</v>
      </c>
      <c r="H883" s="1"/>
      <c r="I883" s="1"/>
      <c r="J883" s="1" t="s">
        <v>5901</v>
      </c>
      <c r="K883" s="2">
        <v>44560</v>
      </c>
      <c r="L883" s="1" t="s">
        <v>4200</v>
      </c>
      <c r="M883" s="1" t="str">
        <f t="shared" si="65"/>
        <v>Social Services</v>
      </c>
      <c r="N883" s="1" t="s">
        <v>4222</v>
      </c>
      <c r="O883" s="1" t="s">
        <v>4289</v>
      </c>
      <c r="P883" s="1">
        <v>8728</v>
      </c>
      <c r="Q883" s="1">
        <v>1026718</v>
      </c>
      <c r="R883" s="1">
        <f t="shared" si="66"/>
        <v>57552</v>
      </c>
      <c r="S883" s="4">
        <v>576924.63558536326</v>
      </c>
      <c r="T883" s="4">
        <v>73306.849780970078</v>
      </c>
      <c r="U883" s="1">
        <f t="shared" si="67"/>
        <v>969166</v>
      </c>
      <c r="V883" s="4">
        <f t="shared" si="68"/>
        <v>376486.51463366672</v>
      </c>
      <c r="W883" s="1" t="str">
        <f t="shared" si="69"/>
        <v>Favourable</v>
      </c>
    </row>
    <row r="884" spans="1:23" x14ac:dyDescent="0.25">
      <c r="A884" s="1"/>
      <c r="B884" s="1"/>
      <c r="C884" s="1"/>
      <c r="D884" s="1"/>
      <c r="E884" s="1" t="s">
        <v>5902</v>
      </c>
      <c r="F884" s="2">
        <v>44402</v>
      </c>
      <c r="G884" s="3">
        <v>43786</v>
      </c>
      <c r="H884" s="1"/>
      <c r="I884" s="1"/>
      <c r="J884" s="1" t="s">
        <v>5903</v>
      </c>
      <c r="K884" s="2">
        <v>43995</v>
      </c>
      <c r="L884" s="1" t="s">
        <v>4204</v>
      </c>
      <c r="M884" s="1" t="str">
        <f t="shared" si="65"/>
        <v>Education</v>
      </c>
      <c r="N884" s="1" t="s">
        <v>4210</v>
      </c>
      <c r="O884" s="1" t="s">
        <v>4250</v>
      </c>
      <c r="P884" s="1">
        <v>8286</v>
      </c>
      <c r="Q884" s="1">
        <v>938990</v>
      </c>
      <c r="R884" s="1">
        <f t="shared" si="66"/>
        <v>22559</v>
      </c>
      <c r="S884" s="4">
        <v>495721.37219962169</v>
      </c>
      <c r="T884" s="4">
        <v>103640.05448461977</v>
      </c>
      <c r="U884" s="1">
        <f t="shared" si="67"/>
        <v>916431</v>
      </c>
      <c r="V884" s="4">
        <f t="shared" si="68"/>
        <v>339628.57331575849</v>
      </c>
      <c r="W884" s="1" t="str">
        <f t="shared" si="69"/>
        <v>Favourable</v>
      </c>
    </row>
    <row r="885" spans="1:23" x14ac:dyDescent="0.25">
      <c r="A885" s="1"/>
      <c r="B885" s="1"/>
      <c r="C885" s="1"/>
      <c r="D885" s="1"/>
      <c r="E885" s="1" t="s">
        <v>5904</v>
      </c>
      <c r="F885" s="2">
        <v>44185</v>
      </c>
      <c r="G885" s="3">
        <v>44403</v>
      </c>
      <c r="H885" s="1"/>
      <c r="I885" s="1"/>
      <c r="J885" s="1" t="s">
        <v>5905</v>
      </c>
      <c r="K885" s="2">
        <v>44395</v>
      </c>
      <c r="L885" s="1" t="s">
        <v>4212</v>
      </c>
      <c r="M885" s="1" t="str">
        <f t="shared" si="65"/>
        <v>Agricultural Extension</v>
      </c>
      <c r="N885" s="1" t="s">
        <v>4222</v>
      </c>
      <c r="O885" s="1" t="s">
        <v>4421</v>
      </c>
      <c r="P885" s="1">
        <v>6136</v>
      </c>
      <c r="Q885" s="1">
        <v>1200059</v>
      </c>
      <c r="R885" s="1">
        <f t="shared" si="66"/>
        <v>58477</v>
      </c>
      <c r="S885" s="4">
        <v>1156393.2604635179</v>
      </c>
      <c r="T885" s="4">
        <v>51776.968979746329</v>
      </c>
      <c r="U885" s="1">
        <f t="shared" si="67"/>
        <v>1141582</v>
      </c>
      <c r="V885" s="4">
        <f t="shared" si="68"/>
        <v>-8111.2294432641938</v>
      </c>
      <c r="W885" s="1" t="str">
        <f t="shared" si="69"/>
        <v>Adverse</v>
      </c>
    </row>
    <row r="886" spans="1:23" x14ac:dyDescent="0.25">
      <c r="A886" s="1"/>
      <c r="B886" s="1"/>
      <c r="C886" s="1"/>
      <c r="D886" s="1"/>
      <c r="E886" s="1" t="s">
        <v>5906</v>
      </c>
      <c r="F886" s="2">
        <v>45376</v>
      </c>
      <c r="G886" s="3">
        <v>31347</v>
      </c>
      <c r="H886" s="1"/>
      <c r="I886" s="1"/>
      <c r="J886" s="1" t="s">
        <v>5907</v>
      </c>
      <c r="K886" s="2">
        <v>44484</v>
      </c>
      <c r="L886" s="1" t="s">
        <v>4204</v>
      </c>
      <c r="M886" s="1" t="str">
        <f t="shared" si="65"/>
        <v>Education</v>
      </c>
      <c r="N886" s="1" t="s">
        <v>4222</v>
      </c>
      <c r="O886" s="1" t="s">
        <v>4345</v>
      </c>
      <c r="P886" s="1">
        <v>5538</v>
      </c>
      <c r="Q886" s="1">
        <v>269768</v>
      </c>
      <c r="R886" s="1">
        <f t="shared" si="66"/>
        <v>38157</v>
      </c>
      <c r="S886" s="4">
        <v>192908.81531181233</v>
      </c>
      <c r="T886" s="4">
        <v>18115.41753736114</v>
      </c>
      <c r="U886" s="1">
        <f t="shared" si="67"/>
        <v>231611</v>
      </c>
      <c r="V886" s="4">
        <f t="shared" si="68"/>
        <v>58743.767150826519</v>
      </c>
      <c r="W886" s="1" t="str">
        <f t="shared" si="69"/>
        <v>Favourable</v>
      </c>
    </row>
    <row r="887" spans="1:23" x14ac:dyDescent="0.25">
      <c r="A887" s="1"/>
      <c r="B887" s="1"/>
      <c r="C887" s="1"/>
      <c r="D887" s="1"/>
      <c r="E887" s="1" t="s">
        <v>5908</v>
      </c>
      <c r="F887" s="2">
        <v>44695</v>
      </c>
      <c r="G887" s="3">
        <v>61302</v>
      </c>
      <c r="H887" s="1"/>
      <c r="I887" s="1"/>
      <c r="J887" s="1" t="s">
        <v>5909</v>
      </c>
      <c r="K887" s="2">
        <v>45292</v>
      </c>
      <c r="L887" s="1" t="s">
        <v>4204</v>
      </c>
      <c r="M887" s="1" t="str">
        <f t="shared" si="65"/>
        <v>Education</v>
      </c>
      <c r="N887" s="1" t="s">
        <v>4210</v>
      </c>
      <c r="O887" s="1" t="s">
        <v>4311</v>
      </c>
      <c r="P887" s="1">
        <v>7602</v>
      </c>
      <c r="Q887" s="1">
        <v>667642</v>
      </c>
      <c r="R887" s="1">
        <f t="shared" si="66"/>
        <v>41444</v>
      </c>
      <c r="S887" s="4">
        <v>103212.03105531579</v>
      </c>
      <c r="T887" s="4">
        <v>101733.48819432985</v>
      </c>
      <c r="U887" s="1">
        <f t="shared" si="67"/>
        <v>626198</v>
      </c>
      <c r="V887" s="4">
        <f t="shared" si="68"/>
        <v>462696.48075035436</v>
      </c>
      <c r="W887" s="1" t="str">
        <f t="shared" si="69"/>
        <v>Favourable</v>
      </c>
    </row>
    <row r="888" spans="1:23" x14ac:dyDescent="0.25">
      <c r="A888" s="1"/>
      <c r="B888" s="1"/>
      <c r="C888" s="1"/>
      <c r="D888" s="1"/>
      <c r="E888" s="1" t="s">
        <v>5910</v>
      </c>
      <c r="F888" s="2">
        <v>44492</v>
      </c>
      <c r="G888" s="3">
        <v>75736</v>
      </c>
      <c r="H888" s="1"/>
      <c r="I888" s="1"/>
      <c r="J888" s="1" t="s">
        <v>5911</v>
      </c>
      <c r="K888" s="2">
        <v>44578</v>
      </c>
      <c r="L888" s="1" t="s">
        <v>4218</v>
      </c>
      <c r="M888" s="1" t="str">
        <f t="shared" si="65"/>
        <v>Infrastructure</v>
      </c>
      <c r="N888" s="1" t="s">
        <v>4210</v>
      </c>
      <c r="O888" s="1" t="s">
        <v>4338</v>
      </c>
      <c r="P888" s="1">
        <v>8726</v>
      </c>
      <c r="Q888" s="1">
        <v>1799680</v>
      </c>
      <c r="R888" s="1">
        <f t="shared" si="66"/>
        <v>47823</v>
      </c>
      <c r="S888" s="4">
        <v>1186458.7178460001</v>
      </c>
      <c r="T888" s="4">
        <v>271391.08167351986</v>
      </c>
      <c r="U888" s="1">
        <f t="shared" si="67"/>
        <v>1751857</v>
      </c>
      <c r="V888" s="4">
        <f t="shared" si="68"/>
        <v>341830.20048047998</v>
      </c>
      <c r="W888" s="1" t="str">
        <f t="shared" si="69"/>
        <v>Favourable</v>
      </c>
    </row>
    <row r="889" spans="1:23" x14ac:dyDescent="0.25">
      <c r="A889" s="1"/>
      <c r="B889" s="1"/>
      <c r="C889" s="1"/>
      <c r="D889" s="1"/>
      <c r="E889" s="1" t="s">
        <v>5912</v>
      </c>
      <c r="F889" s="2">
        <v>44843</v>
      </c>
      <c r="G889" s="3">
        <v>81936</v>
      </c>
      <c r="H889" s="1"/>
      <c r="I889" s="1"/>
      <c r="J889" s="1" t="s">
        <v>5913</v>
      </c>
      <c r="K889" s="2">
        <v>44007</v>
      </c>
      <c r="L889" s="1" t="s">
        <v>4200</v>
      </c>
      <c r="M889" s="1" t="str">
        <f t="shared" si="65"/>
        <v>Social Services</v>
      </c>
      <c r="N889" s="1" t="s">
        <v>4210</v>
      </c>
      <c r="O889" s="1" t="s">
        <v>4438</v>
      </c>
      <c r="P889" s="1">
        <v>7017</v>
      </c>
      <c r="Q889" s="1">
        <v>598557</v>
      </c>
      <c r="R889" s="1">
        <f t="shared" si="66"/>
        <v>0</v>
      </c>
      <c r="S889" s="4">
        <v>62258.147025015729</v>
      </c>
      <c r="T889" s="4">
        <v>117107.09599840123</v>
      </c>
      <c r="U889" s="1">
        <f t="shared" si="67"/>
        <v>598557</v>
      </c>
      <c r="V889" s="4">
        <f t="shared" si="68"/>
        <v>419191.75697658304</v>
      </c>
      <c r="W889" s="1" t="str">
        <f t="shared" si="69"/>
        <v>Favourable</v>
      </c>
    </row>
    <row r="890" spans="1:23" x14ac:dyDescent="0.25">
      <c r="A890" s="1"/>
      <c r="B890" s="1"/>
      <c r="C890" s="1"/>
      <c r="D890" s="1"/>
      <c r="E890" s="1" t="s">
        <v>5914</v>
      </c>
      <c r="F890" s="2">
        <v>45215</v>
      </c>
      <c r="G890" s="3">
        <v>90197</v>
      </c>
      <c r="H890" s="1"/>
      <c r="I890" s="1"/>
      <c r="J890" s="1" t="s">
        <v>5915</v>
      </c>
      <c r="K890" s="2">
        <v>43954</v>
      </c>
      <c r="L890" s="1" t="s">
        <v>4212</v>
      </c>
      <c r="M890" s="1" t="str">
        <f t="shared" si="65"/>
        <v>Agricultural Extension</v>
      </c>
      <c r="N890" s="1" t="s">
        <v>4222</v>
      </c>
      <c r="O890" s="1" t="s">
        <v>4211</v>
      </c>
      <c r="P890" s="1">
        <v>7933</v>
      </c>
      <c r="Q890" s="1">
        <v>2427528</v>
      </c>
      <c r="R890" s="1">
        <f t="shared" si="66"/>
        <v>0</v>
      </c>
      <c r="S890" s="4">
        <v>528756.64970305725</v>
      </c>
      <c r="T890" s="4">
        <v>766986.65673018096</v>
      </c>
      <c r="U890" s="1">
        <f t="shared" si="67"/>
        <v>2427528</v>
      </c>
      <c r="V890" s="4">
        <f t="shared" si="68"/>
        <v>1131784.6935667619</v>
      </c>
      <c r="W890" s="1" t="str">
        <f t="shared" si="69"/>
        <v>Favourable</v>
      </c>
    </row>
    <row r="891" spans="1:23" x14ac:dyDescent="0.25">
      <c r="A891" s="1"/>
      <c r="B891" s="1"/>
      <c r="C891" s="1"/>
      <c r="D891" s="1"/>
      <c r="E891" s="1" t="s">
        <v>5916</v>
      </c>
      <c r="F891" s="2">
        <v>44074</v>
      </c>
      <c r="G891" s="3">
        <v>97696</v>
      </c>
      <c r="H891" s="1"/>
      <c r="I891" s="1"/>
      <c r="J891" s="1" t="s">
        <v>5294</v>
      </c>
      <c r="K891" s="2">
        <v>44257</v>
      </c>
      <c r="L891" s="1" t="s">
        <v>4218</v>
      </c>
      <c r="M891" s="1" t="str">
        <f t="shared" si="65"/>
        <v>Infrastructure</v>
      </c>
      <c r="N891" s="1" t="s">
        <v>4222</v>
      </c>
      <c r="O891" s="1" t="s">
        <v>4338</v>
      </c>
      <c r="P891" s="1">
        <v>5619</v>
      </c>
      <c r="Q891" s="1">
        <v>387103</v>
      </c>
      <c r="R891" s="1">
        <f t="shared" si="66"/>
        <v>60070</v>
      </c>
      <c r="S891" s="4">
        <v>131684.35904154467</v>
      </c>
      <c r="T891" s="4">
        <v>48509.14320475651</v>
      </c>
      <c r="U891" s="1">
        <f t="shared" si="67"/>
        <v>327033</v>
      </c>
      <c r="V891" s="4">
        <f t="shared" si="68"/>
        <v>206909.49775369882</v>
      </c>
      <c r="W891" s="1" t="str">
        <f t="shared" si="69"/>
        <v>Favourable</v>
      </c>
    </row>
    <row r="892" spans="1:23" x14ac:dyDescent="0.25">
      <c r="A892" s="1"/>
      <c r="B892" s="1"/>
      <c r="C892" s="1"/>
      <c r="D892" s="1"/>
      <c r="E892" s="1" t="s">
        <v>5917</v>
      </c>
      <c r="F892" s="2">
        <v>44193</v>
      </c>
      <c r="G892" s="3">
        <v>42804</v>
      </c>
      <c r="H892" s="1"/>
      <c r="I892" s="1"/>
      <c r="J892" s="1" t="s">
        <v>5918</v>
      </c>
      <c r="K892" s="2">
        <v>45124</v>
      </c>
      <c r="L892" s="1" t="s">
        <v>4200</v>
      </c>
      <c r="M892" s="1" t="str">
        <f t="shared" si="65"/>
        <v>Social Services</v>
      </c>
      <c r="N892" s="1" t="s">
        <v>4210</v>
      </c>
      <c r="O892" s="1" t="s">
        <v>4295</v>
      </c>
      <c r="P892" s="1">
        <v>7289</v>
      </c>
      <c r="Q892" s="1">
        <v>2181292</v>
      </c>
      <c r="R892" s="1">
        <f t="shared" si="66"/>
        <v>10559</v>
      </c>
      <c r="S892" s="4">
        <v>1383654.6755197183</v>
      </c>
      <c r="T892" s="4">
        <v>616766.73907804477</v>
      </c>
      <c r="U892" s="1">
        <f t="shared" si="67"/>
        <v>2170733</v>
      </c>
      <c r="V892" s="4">
        <f t="shared" si="68"/>
        <v>180870.58540223679</v>
      </c>
      <c r="W892" s="1" t="str">
        <f t="shared" si="69"/>
        <v>Favourable</v>
      </c>
    </row>
    <row r="893" spans="1:23" x14ac:dyDescent="0.25">
      <c r="A893" s="1"/>
      <c r="B893" s="1"/>
      <c r="C893" s="1"/>
      <c r="D893" s="1"/>
      <c r="E893" s="1" t="s">
        <v>5919</v>
      </c>
      <c r="F893" s="2">
        <v>45129</v>
      </c>
      <c r="G893" s="3">
        <v>55094</v>
      </c>
      <c r="H893" s="1"/>
      <c r="I893" s="1"/>
      <c r="J893" s="1" t="s">
        <v>5920</v>
      </c>
      <c r="K893" s="2">
        <v>44074</v>
      </c>
      <c r="L893" s="1" t="s">
        <v>4200</v>
      </c>
      <c r="M893" s="1" t="str">
        <f t="shared" si="65"/>
        <v>Social Services</v>
      </c>
      <c r="N893" s="1" t="s">
        <v>4210</v>
      </c>
      <c r="O893" s="1" t="s">
        <v>4206</v>
      </c>
      <c r="P893" s="1">
        <v>7624</v>
      </c>
      <c r="Q893" s="1">
        <v>333520</v>
      </c>
      <c r="R893" s="1">
        <f t="shared" si="66"/>
        <v>0</v>
      </c>
      <c r="S893" s="4">
        <v>238063.42795659401</v>
      </c>
      <c r="T893" s="4">
        <v>85307.571691459205</v>
      </c>
      <c r="U893" s="1">
        <f t="shared" si="67"/>
        <v>333520</v>
      </c>
      <c r="V893" s="4">
        <f t="shared" si="68"/>
        <v>10149.000351946801</v>
      </c>
      <c r="W893" s="1" t="str">
        <f t="shared" si="69"/>
        <v>Favourable</v>
      </c>
    </row>
    <row r="894" spans="1:23" x14ac:dyDescent="0.25">
      <c r="A894" s="1"/>
      <c r="B894" s="1"/>
      <c r="C894" s="1"/>
      <c r="D894" s="1"/>
      <c r="E894" s="1" t="s">
        <v>5921</v>
      </c>
      <c r="F894" s="2">
        <v>45277</v>
      </c>
      <c r="G894" s="3">
        <v>84421</v>
      </c>
      <c r="H894" s="1"/>
      <c r="I894" s="1"/>
      <c r="J894" s="1" t="s">
        <v>5922</v>
      </c>
      <c r="K894" s="2">
        <v>45364</v>
      </c>
      <c r="L894" s="1" t="s">
        <v>4218</v>
      </c>
      <c r="M894" s="1" t="str">
        <f t="shared" si="65"/>
        <v>Infrastructure</v>
      </c>
      <c r="N894" s="1" t="s">
        <v>4205</v>
      </c>
      <c r="O894" s="1" t="s">
        <v>4256</v>
      </c>
      <c r="P894" s="1">
        <v>8799</v>
      </c>
      <c r="Q894" s="1">
        <v>427142</v>
      </c>
      <c r="R894" s="1">
        <f t="shared" si="66"/>
        <v>0</v>
      </c>
      <c r="S894" s="4">
        <v>336350.1233154877</v>
      </c>
      <c r="T894" s="4">
        <v>35455.186977298996</v>
      </c>
      <c r="U894" s="1">
        <f t="shared" si="67"/>
        <v>427142</v>
      </c>
      <c r="V894" s="4">
        <f t="shared" si="68"/>
        <v>55336.689707213314</v>
      </c>
      <c r="W894" s="1" t="str">
        <f t="shared" si="69"/>
        <v>Favourable</v>
      </c>
    </row>
    <row r="895" spans="1:23" x14ac:dyDescent="0.25">
      <c r="A895" s="1"/>
      <c r="B895" s="1"/>
      <c r="C895" s="1"/>
      <c r="D895" s="1"/>
      <c r="E895" s="1" t="s">
        <v>5923</v>
      </c>
      <c r="F895" s="2">
        <v>45001</v>
      </c>
      <c r="G895" s="3">
        <v>32170</v>
      </c>
      <c r="H895" s="1"/>
      <c r="I895" s="1"/>
      <c r="J895" s="1" t="s">
        <v>5924</v>
      </c>
      <c r="K895" s="2">
        <v>44719</v>
      </c>
      <c r="L895" s="1" t="s">
        <v>4216</v>
      </c>
      <c r="M895" s="1" t="str">
        <f t="shared" si="65"/>
        <v>Agricultural Extension</v>
      </c>
      <c r="N895" s="1" t="s">
        <v>4205</v>
      </c>
      <c r="O895" s="1" t="s">
        <v>4330</v>
      </c>
      <c r="P895" s="1">
        <v>6208</v>
      </c>
      <c r="Q895" s="1">
        <v>2218729</v>
      </c>
      <c r="R895" s="1">
        <f t="shared" si="66"/>
        <v>24772</v>
      </c>
      <c r="S895" s="4">
        <v>296470.75407788588</v>
      </c>
      <c r="T895" s="4">
        <v>14802.856126737033</v>
      </c>
      <c r="U895" s="1">
        <f t="shared" si="67"/>
        <v>2193957</v>
      </c>
      <c r="V895" s="4">
        <f t="shared" si="68"/>
        <v>1907455.3897953772</v>
      </c>
      <c r="W895" s="1" t="str">
        <f t="shared" si="69"/>
        <v>Favourable</v>
      </c>
    </row>
    <row r="896" spans="1:23" x14ac:dyDescent="0.25">
      <c r="A896" s="1"/>
      <c r="B896" s="1"/>
      <c r="C896" s="1"/>
      <c r="D896" s="1"/>
      <c r="E896" s="1" t="s">
        <v>5925</v>
      </c>
      <c r="F896" s="2">
        <v>44801</v>
      </c>
      <c r="G896" s="3">
        <v>45959</v>
      </c>
      <c r="H896" s="1"/>
      <c r="I896" s="1"/>
      <c r="J896" s="1" t="s">
        <v>5926</v>
      </c>
      <c r="K896" s="2">
        <v>44141</v>
      </c>
      <c r="L896" s="1" t="s">
        <v>4200</v>
      </c>
      <c r="M896" s="1" t="str">
        <f t="shared" si="65"/>
        <v>Social Services</v>
      </c>
      <c r="N896" s="1" t="s">
        <v>4222</v>
      </c>
      <c r="O896" s="1" t="s">
        <v>4259</v>
      </c>
      <c r="P896" s="1">
        <v>7740</v>
      </c>
      <c r="Q896" s="1">
        <v>1989821</v>
      </c>
      <c r="R896" s="1">
        <f t="shared" si="66"/>
        <v>0</v>
      </c>
      <c r="S896" s="4">
        <v>598875.92497371917</v>
      </c>
      <c r="T896" s="4">
        <v>90890.318961940342</v>
      </c>
      <c r="U896" s="1">
        <f t="shared" si="67"/>
        <v>1989821</v>
      </c>
      <c r="V896" s="4">
        <f t="shared" si="68"/>
        <v>1300054.7560643405</v>
      </c>
      <c r="W896" s="1" t="str">
        <f t="shared" si="69"/>
        <v>Favourable</v>
      </c>
    </row>
    <row r="897" spans="1:23" x14ac:dyDescent="0.25">
      <c r="A897" s="1"/>
      <c r="B897" s="1"/>
      <c r="C897" s="1"/>
      <c r="D897" s="1"/>
      <c r="E897" s="1" t="s">
        <v>5877</v>
      </c>
      <c r="F897" s="2">
        <v>44544</v>
      </c>
      <c r="G897" s="3">
        <v>16461</v>
      </c>
      <c r="H897" s="1"/>
      <c r="I897" s="1"/>
      <c r="J897" s="1" t="s">
        <v>5927</v>
      </c>
      <c r="K897" s="2">
        <v>44335</v>
      </c>
      <c r="L897" s="1" t="s">
        <v>4216</v>
      </c>
      <c r="M897" s="1" t="str">
        <f t="shared" si="65"/>
        <v>Agricultural Extension</v>
      </c>
      <c r="N897" s="1" t="s">
        <v>4205</v>
      </c>
      <c r="O897" s="1" t="s">
        <v>4325</v>
      </c>
      <c r="P897" s="1">
        <v>6389</v>
      </c>
      <c r="Q897" s="1">
        <v>1008893</v>
      </c>
      <c r="R897" s="1">
        <f t="shared" si="66"/>
        <v>0</v>
      </c>
      <c r="S897" s="4">
        <v>456434.67301894602</v>
      </c>
      <c r="T897" s="4">
        <v>181457.80565035829</v>
      </c>
      <c r="U897" s="1">
        <f t="shared" si="67"/>
        <v>1008893</v>
      </c>
      <c r="V897" s="4">
        <f t="shared" si="68"/>
        <v>371000.52133069572</v>
      </c>
      <c r="W897" s="1" t="str">
        <f t="shared" si="69"/>
        <v>Favourable</v>
      </c>
    </row>
    <row r="898" spans="1:23" x14ac:dyDescent="0.25">
      <c r="A898" s="1"/>
      <c r="B898" s="1"/>
      <c r="C898" s="1"/>
      <c r="D898" s="1"/>
      <c r="E898" s="1" t="s">
        <v>5928</v>
      </c>
      <c r="F898" s="2">
        <v>43987</v>
      </c>
      <c r="G898" s="3">
        <v>31891</v>
      </c>
      <c r="H898" s="1"/>
      <c r="I898" s="1"/>
      <c r="J898" s="1" t="s">
        <v>5929</v>
      </c>
      <c r="K898" s="2">
        <v>44023</v>
      </c>
      <c r="L898" s="1" t="s">
        <v>4212</v>
      </c>
      <c r="M898" s="1" t="str">
        <f t="shared" si="65"/>
        <v>Agricultural Extension</v>
      </c>
      <c r="N898" s="1" t="s">
        <v>4205</v>
      </c>
      <c r="O898" s="1" t="s">
        <v>4374</v>
      </c>
      <c r="P898" s="1">
        <v>7346</v>
      </c>
      <c r="Q898" s="1">
        <v>635131</v>
      </c>
      <c r="R898" s="1">
        <f t="shared" si="66"/>
        <v>17313</v>
      </c>
      <c r="S898" s="4">
        <v>486766.08204921283</v>
      </c>
      <c r="T898" s="4">
        <v>194651.37643882653</v>
      </c>
      <c r="U898" s="1">
        <f t="shared" si="67"/>
        <v>617818</v>
      </c>
      <c r="V898" s="4">
        <f t="shared" si="68"/>
        <v>-46286.458488039323</v>
      </c>
      <c r="W898" s="1" t="str">
        <f t="shared" si="69"/>
        <v>Adverse</v>
      </c>
    </row>
    <row r="899" spans="1:23" x14ac:dyDescent="0.25">
      <c r="A899" s="1"/>
      <c r="B899" s="1"/>
      <c r="C899" s="1"/>
      <c r="D899" s="1"/>
      <c r="E899" s="1" t="s">
        <v>5930</v>
      </c>
      <c r="F899" s="2">
        <v>44090</v>
      </c>
      <c r="G899" s="3">
        <v>93463</v>
      </c>
      <c r="H899" s="1"/>
      <c r="I899" s="1"/>
      <c r="J899" s="1" t="s">
        <v>5931</v>
      </c>
      <c r="K899" s="2">
        <v>43928</v>
      </c>
      <c r="L899" s="1" t="s">
        <v>4212</v>
      </c>
      <c r="M899" s="1" t="str">
        <f t="shared" ref="M899:M962" si="70">INDEX($A:$B,MATCH($L899,$A:$A,0),2)</f>
        <v>Agricultural Extension</v>
      </c>
      <c r="N899" s="1" t="s">
        <v>4210</v>
      </c>
      <c r="O899" s="1" t="s">
        <v>4226</v>
      </c>
      <c r="P899" s="1">
        <v>7350</v>
      </c>
      <c r="Q899" s="1">
        <v>1062362</v>
      </c>
      <c r="R899" s="1">
        <f t="shared" ref="R899:R962" si="71">_xlfn.XLOOKUP($J899,$E:$E,$G:$G,0,0,1)</f>
        <v>55492</v>
      </c>
      <c r="S899" s="4">
        <v>447425.42334215064</v>
      </c>
      <c r="T899" s="4">
        <v>96397.967618581781</v>
      </c>
      <c r="U899" s="1">
        <f t="shared" ref="U899:U962" si="72">Q899-R899</f>
        <v>1006870</v>
      </c>
      <c r="V899" s="4">
        <f t="shared" ref="V899:V962" si="73">Q899-(S899+T899)</f>
        <v>518538.60903926753</v>
      </c>
      <c r="W899" s="1" t="str">
        <f t="shared" ref="W899:W962" si="74">IF(V899&gt;=0,"Favourable","Adverse")</f>
        <v>Favourable</v>
      </c>
    </row>
    <row r="900" spans="1:23" x14ac:dyDescent="0.25">
      <c r="A900" s="1"/>
      <c r="B900" s="1"/>
      <c r="C900" s="1"/>
      <c r="D900" s="1"/>
      <c r="E900" s="1" t="s">
        <v>5932</v>
      </c>
      <c r="F900" s="2">
        <v>44218</v>
      </c>
      <c r="G900" s="3">
        <v>77128</v>
      </c>
      <c r="H900" s="1"/>
      <c r="I900" s="1"/>
      <c r="J900" s="1" t="s">
        <v>5933</v>
      </c>
      <c r="K900" s="2">
        <v>44187</v>
      </c>
      <c r="L900" s="1" t="s">
        <v>4212</v>
      </c>
      <c r="M900" s="1" t="str">
        <f t="shared" si="70"/>
        <v>Agricultural Extension</v>
      </c>
      <c r="N900" s="1" t="s">
        <v>4205</v>
      </c>
      <c r="O900" s="1" t="s">
        <v>4289</v>
      </c>
      <c r="P900" s="1">
        <v>5758</v>
      </c>
      <c r="Q900" s="1">
        <v>601844</v>
      </c>
      <c r="R900" s="1">
        <f t="shared" si="71"/>
        <v>38531</v>
      </c>
      <c r="S900" s="4">
        <v>81324.889113257464</v>
      </c>
      <c r="T900" s="4">
        <v>172672.44694569174</v>
      </c>
      <c r="U900" s="1">
        <f t="shared" si="72"/>
        <v>563313</v>
      </c>
      <c r="V900" s="4">
        <f t="shared" si="73"/>
        <v>347846.66394105076</v>
      </c>
      <c r="W900" s="1" t="str">
        <f t="shared" si="74"/>
        <v>Favourable</v>
      </c>
    </row>
    <row r="901" spans="1:23" x14ac:dyDescent="0.25">
      <c r="A901" s="1"/>
      <c r="B901" s="1"/>
      <c r="C901" s="1"/>
      <c r="D901" s="1"/>
      <c r="E901" s="1" t="s">
        <v>5934</v>
      </c>
      <c r="F901" s="2">
        <v>45212</v>
      </c>
      <c r="G901" s="3">
        <v>82566</v>
      </c>
      <c r="H901" s="1"/>
      <c r="I901" s="1"/>
      <c r="J901" s="1" t="s">
        <v>5935</v>
      </c>
      <c r="K901" s="2">
        <v>45417</v>
      </c>
      <c r="L901" s="1" t="s">
        <v>4218</v>
      </c>
      <c r="M901" s="1" t="str">
        <f t="shared" si="70"/>
        <v>Infrastructure</v>
      </c>
      <c r="N901" s="1" t="s">
        <v>4222</v>
      </c>
      <c r="O901" s="1" t="s">
        <v>4338</v>
      </c>
      <c r="P901" s="1">
        <v>8207</v>
      </c>
      <c r="Q901" s="1">
        <v>1302079</v>
      </c>
      <c r="R901" s="1">
        <f t="shared" si="71"/>
        <v>10223</v>
      </c>
      <c r="S901" s="4">
        <v>1121044.3403100686</v>
      </c>
      <c r="T901" s="4">
        <v>3403.2283515853146</v>
      </c>
      <c r="U901" s="1">
        <f t="shared" si="72"/>
        <v>1291856</v>
      </c>
      <c r="V901" s="4">
        <f t="shared" si="73"/>
        <v>177631.4313383461</v>
      </c>
      <c r="W901" s="1" t="str">
        <f t="shared" si="74"/>
        <v>Favourable</v>
      </c>
    </row>
    <row r="902" spans="1:23" x14ac:dyDescent="0.25">
      <c r="A902" s="1"/>
      <c r="B902" s="1"/>
      <c r="C902" s="1"/>
      <c r="D902" s="1"/>
      <c r="E902" s="1" t="s">
        <v>5936</v>
      </c>
      <c r="F902" s="2">
        <v>45100</v>
      </c>
      <c r="G902" s="3">
        <v>15734</v>
      </c>
      <c r="H902" s="1"/>
      <c r="I902" s="1"/>
      <c r="J902" s="1" t="s">
        <v>5937</v>
      </c>
      <c r="K902" s="2">
        <v>44772</v>
      </c>
      <c r="L902" s="1" t="s">
        <v>4200</v>
      </c>
      <c r="M902" s="1" t="str">
        <f t="shared" si="70"/>
        <v>Social Services</v>
      </c>
      <c r="N902" s="1" t="s">
        <v>4205</v>
      </c>
      <c r="O902" s="1" t="s">
        <v>4267</v>
      </c>
      <c r="P902" s="1">
        <v>5872</v>
      </c>
      <c r="Q902" s="1">
        <v>2218861</v>
      </c>
      <c r="R902" s="1">
        <f t="shared" si="71"/>
        <v>0</v>
      </c>
      <c r="S902" s="4">
        <v>2127424.8995863679</v>
      </c>
      <c r="T902" s="4">
        <v>128667.67915726993</v>
      </c>
      <c r="U902" s="1">
        <f t="shared" si="72"/>
        <v>2218861</v>
      </c>
      <c r="V902" s="4">
        <f t="shared" si="73"/>
        <v>-37231.578743638005</v>
      </c>
      <c r="W902" s="1" t="str">
        <f t="shared" si="74"/>
        <v>Adverse</v>
      </c>
    </row>
    <row r="903" spans="1:23" x14ac:dyDescent="0.25">
      <c r="A903" s="1"/>
      <c r="B903" s="1"/>
      <c r="C903" s="1"/>
      <c r="D903" s="1"/>
      <c r="E903" s="1" t="s">
        <v>5938</v>
      </c>
      <c r="F903" s="2">
        <v>44839</v>
      </c>
      <c r="G903" s="3">
        <v>70891</v>
      </c>
      <c r="H903" s="1"/>
      <c r="I903" s="1"/>
      <c r="J903" s="1" t="s">
        <v>5361</v>
      </c>
      <c r="K903" s="2">
        <v>44363</v>
      </c>
      <c r="L903" s="1" t="s">
        <v>4212</v>
      </c>
      <c r="M903" s="1" t="str">
        <f t="shared" si="70"/>
        <v>Agricultural Extension</v>
      </c>
      <c r="N903" s="1" t="s">
        <v>4210</v>
      </c>
      <c r="O903" s="1" t="s">
        <v>4458</v>
      </c>
      <c r="P903" s="1">
        <v>6492</v>
      </c>
      <c r="Q903" s="1">
        <v>2031645</v>
      </c>
      <c r="R903" s="1">
        <f t="shared" si="71"/>
        <v>45165</v>
      </c>
      <c r="S903" s="4">
        <v>226855.49284302825</v>
      </c>
      <c r="T903" s="4">
        <v>644793.58019485709</v>
      </c>
      <c r="U903" s="1">
        <f t="shared" si="72"/>
        <v>1986480</v>
      </c>
      <c r="V903" s="4">
        <f t="shared" si="73"/>
        <v>1159995.9269621146</v>
      </c>
      <c r="W903" s="1" t="str">
        <f t="shared" si="74"/>
        <v>Favourable</v>
      </c>
    </row>
    <row r="904" spans="1:23" x14ac:dyDescent="0.25">
      <c r="A904" s="1"/>
      <c r="B904" s="1"/>
      <c r="C904" s="1"/>
      <c r="D904" s="1"/>
      <c r="E904" s="1" t="s">
        <v>5939</v>
      </c>
      <c r="F904" s="2">
        <v>44993</v>
      </c>
      <c r="G904" s="3">
        <v>63469</v>
      </c>
      <c r="H904" s="1"/>
      <c r="I904" s="1"/>
      <c r="J904" s="1" t="s">
        <v>5940</v>
      </c>
      <c r="K904" s="2">
        <v>44988</v>
      </c>
      <c r="L904" s="1" t="s">
        <v>4204</v>
      </c>
      <c r="M904" s="1" t="str">
        <f t="shared" si="70"/>
        <v>Education</v>
      </c>
      <c r="N904" s="1" t="s">
        <v>4222</v>
      </c>
      <c r="O904" s="1" t="s">
        <v>4438</v>
      </c>
      <c r="P904" s="1">
        <v>6556</v>
      </c>
      <c r="Q904" s="1">
        <v>1439056</v>
      </c>
      <c r="R904" s="1">
        <f t="shared" si="71"/>
        <v>0</v>
      </c>
      <c r="S904" s="4">
        <v>1112385.2983072926</v>
      </c>
      <c r="T904" s="4">
        <v>191558.70139139504</v>
      </c>
      <c r="U904" s="1">
        <f t="shared" si="72"/>
        <v>1439056</v>
      </c>
      <c r="V904" s="4">
        <f t="shared" si="73"/>
        <v>135112.00030131242</v>
      </c>
      <c r="W904" s="1" t="str">
        <f t="shared" si="74"/>
        <v>Favourable</v>
      </c>
    </row>
    <row r="905" spans="1:23" x14ac:dyDescent="0.25">
      <c r="A905" s="1"/>
      <c r="B905" s="1"/>
      <c r="C905" s="1"/>
      <c r="D905" s="1"/>
      <c r="E905" s="1" t="s">
        <v>5941</v>
      </c>
      <c r="F905" s="2">
        <v>45231</v>
      </c>
      <c r="G905" s="3">
        <v>89467</v>
      </c>
      <c r="H905" s="1"/>
      <c r="I905" s="1"/>
      <c r="J905" s="1" t="s">
        <v>5942</v>
      </c>
      <c r="K905" s="2">
        <v>44456</v>
      </c>
      <c r="L905" s="1" t="s">
        <v>4216</v>
      </c>
      <c r="M905" s="1" t="str">
        <f t="shared" si="70"/>
        <v>Agricultural Extension</v>
      </c>
      <c r="N905" s="1" t="s">
        <v>4210</v>
      </c>
      <c r="O905" s="1" t="s">
        <v>4476</v>
      </c>
      <c r="P905" s="1">
        <v>6067</v>
      </c>
      <c r="Q905" s="1">
        <v>2189033</v>
      </c>
      <c r="R905" s="1">
        <f t="shared" si="71"/>
        <v>14536</v>
      </c>
      <c r="S905" s="4">
        <v>1446109.9872710728</v>
      </c>
      <c r="T905" s="4">
        <v>249560.3497508954</v>
      </c>
      <c r="U905" s="1">
        <f t="shared" si="72"/>
        <v>2174497</v>
      </c>
      <c r="V905" s="4">
        <f t="shared" si="73"/>
        <v>493362.66297803167</v>
      </c>
      <c r="W905" s="1" t="str">
        <f t="shared" si="74"/>
        <v>Favourable</v>
      </c>
    </row>
    <row r="906" spans="1:23" x14ac:dyDescent="0.25">
      <c r="A906" s="1"/>
      <c r="B906" s="1"/>
      <c r="C906" s="1"/>
      <c r="D906" s="1"/>
      <c r="E906" s="1" t="s">
        <v>5943</v>
      </c>
      <c r="F906" s="2">
        <v>44612</v>
      </c>
      <c r="G906" s="3">
        <v>45955</v>
      </c>
      <c r="H906" s="1"/>
      <c r="I906" s="1"/>
      <c r="J906" s="1" t="s">
        <v>5944</v>
      </c>
      <c r="K906" s="2">
        <v>43878</v>
      </c>
      <c r="L906" s="1" t="s">
        <v>4200</v>
      </c>
      <c r="M906" s="1" t="str">
        <f t="shared" si="70"/>
        <v>Social Services</v>
      </c>
      <c r="N906" s="1" t="s">
        <v>4210</v>
      </c>
      <c r="O906" s="1" t="s">
        <v>4247</v>
      </c>
      <c r="P906" s="1">
        <v>9317</v>
      </c>
      <c r="Q906" s="1">
        <v>1924292</v>
      </c>
      <c r="R906" s="1">
        <f t="shared" si="71"/>
        <v>33498</v>
      </c>
      <c r="S906" s="4">
        <v>694644.5001554382</v>
      </c>
      <c r="T906" s="4">
        <v>590852.78819546581</v>
      </c>
      <c r="U906" s="1">
        <f t="shared" si="72"/>
        <v>1890794</v>
      </c>
      <c r="V906" s="4">
        <f t="shared" si="73"/>
        <v>638794.71164909611</v>
      </c>
      <c r="W906" s="1" t="str">
        <f t="shared" si="74"/>
        <v>Favourable</v>
      </c>
    </row>
    <row r="907" spans="1:23" x14ac:dyDescent="0.25">
      <c r="A907" s="1"/>
      <c r="B907" s="1"/>
      <c r="C907" s="1"/>
      <c r="D907" s="1"/>
      <c r="E907" s="1" t="s">
        <v>5945</v>
      </c>
      <c r="F907" s="2">
        <v>45382</v>
      </c>
      <c r="G907" s="3">
        <v>95875</v>
      </c>
      <c r="H907" s="1"/>
      <c r="I907" s="1"/>
      <c r="J907" s="1" t="s">
        <v>5946</v>
      </c>
      <c r="K907" s="2">
        <v>44955</v>
      </c>
      <c r="L907" s="1" t="s">
        <v>4200</v>
      </c>
      <c r="M907" s="1" t="str">
        <f t="shared" si="70"/>
        <v>Social Services</v>
      </c>
      <c r="N907" s="1" t="s">
        <v>4210</v>
      </c>
      <c r="O907" s="1" t="s">
        <v>4264</v>
      </c>
      <c r="P907" s="1">
        <v>7202</v>
      </c>
      <c r="Q907" s="1">
        <v>849817</v>
      </c>
      <c r="R907" s="1">
        <f t="shared" si="71"/>
        <v>0</v>
      </c>
      <c r="S907" s="4">
        <v>312207.53754843835</v>
      </c>
      <c r="T907" s="4">
        <v>193275.06894120015</v>
      </c>
      <c r="U907" s="1">
        <f t="shared" si="72"/>
        <v>849817</v>
      </c>
      <c r="V907" s="4">
        <f t="shared" si="73"/>
        <v>344334.39351036149</v>
      </c>
      <c r="W907" s="1" t="str">
        <f t="shared" si="74"/>
        <v>Favourable</v>
      </c>
    </row>
    <row r="908" spans="1:23" x14ac:dyDescent="0.25">
      <c r="A908" s="1"/>
      <c r="B908" s="1"/>
      <c r="C908" s="1"/>
      <c r="D908" s="1"/>
      <c r="E908" s="1" t="s">
        <v>5947</v>
      </c>
      <c r="F908" s="2">
        <v>45265</v>
      </c>
      <c r="G908" s="3">
        <v>24757</v>
      </c>
      <c r="H908" s="1"/>
      <c r="I908" s="1"/>
      <c r="J908" s="1" t="s">
        <v>5948</v>
      </c>
      <c r="K908" s="2">
        <v>44390</v>
      </c>
      <c r="L908" s="1" t="s">
        <v>4204</v>
      </c>
      <c r="M908" s="1" t="str">
        <f t="shared" si="70"/>
        <v>Education</v>
      </c>
      <c r="N908" s="1" t="s">
        <v>4210</v>
      </c>
      <c r="O908" s="1" t="s">
        <v>4441</v>
      </c>
      <c r="P908" s="1">
        <v>6401</v>
      </c>
      <c r="Q908" s="1">
        <v>1776546</v>
      </c>
      <c r="R908" s="1">
        <f t="shared" si="71"/>
        <v>34502</v>
      </c>
      <c r="S908" s="4">
        <v>1210289.091233385</v>
      </c>
      <c r="T908" s="4">
        <v>548669.5720218987</v>
      </c>
      <c r="U908" s="1">
        <f t="shared" si="72"/>
        <v>1742044</v>
      </c>
      <c r="V908" s="4">
        <f t="shared" si="73"/>
        <v>17587.336744716391</v>
      </c>
      <c r="W908" s="1" t="str">
        <f t="shared" si="74"/>
        <v>Favourable</v>
      </c>
    </row>
    <row r="909" spans="1:23" x14ac:dyDescent="0.25">
      <c r="A909" s="1"/>
      <c r="B909" s="1"/>
      <c r="C909" s="1"/>
      <c r="D909" s="1"/>
      <c r="E909" s="1" t="s">
        <v>5949</v>
      </c>
      <c r="F909" s="2">
        <v>45113</v>
      </c>
      <c r="G909" s="3">
        <v>38958</v>
      </c>
      <c r="H909" s="1"/>
      <c r="I909" s="1"/>
      <c r="J909" s="1" t="s">
        <v>4934</v>
      </c>
      <c r="K909" s="2">
        <v>44422</v>
      </c>
      <c r="L909" s="1" t="s">
        <v>4218</v>
      </c>
      <c r="M909" s="1" t="str">
        <f t="shared" si="70"/>
        <v>Infrastructure</v>
      </c>
      <c r="N909" s="1" t="s">
        <v>4210</v>
      </c>
      <c r="O909" s="1" t="s">
        <v>4241</v>
      </c>
      <c r="P909" s="1">
        <v>7872</v>
      </c>
      <c r="Q909" s="1">
        <v>1869823</v>
      </c>
      <c r="R909" s="1">
        <f t="shared" si="71"/>
        <v>11517</v>
      </c>
      <c r="S909" s="4">
        <v>931097.35456731624</v>
      </c>
      <c r="T909" s="4">
        <v>194921.6231276131</v>
      </c>
      <c r="U909" s="1">
        <f t="shared" si="72"/>
        <v>1858306</v>
      </c>
      <c r="V909" s="4">
        <f t="shared" si="73"/>
        <v>743804.02230507066</v>
      </c>
      <c r="W909" s="1" t="str">
        <f t="shared" si="74"/>
        <v>Favourable</v>
      </c>
    </row>
    <row r="910" spans="1:23" x14ac:dyDescent="0.25">
      <c r="A910" s="1"/>
      <c r="B910" s="1"/>
      <c r="C910" s="1"/>
      <c r="D910" s="1"/>
      <c r="E910" s="1" t="s">
        <v>5950</v>
      </c>
      <c r="F910" s="2">
        <v>44953</v>
      </c>
      <c r="G910" s="3">
        <v>79395</v>
      </c>
      <c r="H910" s="1"/>
      <c r="I910" s="1"/>
      <c r="J910" s="1" t="s">
        <v>5951</v>
      </c>
      <c r="K910" s="2">
        <v>44132</v>
      </c>
      <c r="L910" s="1" t="s">
        <v>4200</v>
      </c>
      <c r="M910" s="1" t="str">
        <f t="shared" si="70"/>
        <v>Social Services</v>
      </c>
      <c r="N910" s="1" t="s">
        <v>4210</v>
      </c>
      <c r="O910" s="1" t="s">
        <v>4479</v>
      </c>
      <c r="P910" s="1">
        <v>7886</v>
      </c>
      <c r="Q910" s="1">
        <v>2353578</v>
      </c>
      <c r="R910" s="1">
        <f t="shared" si="71"/>
        <v>43715</v>
      </c>
      <c r="S910" s="4">
        <v>1466088.2514587834</v>
      </c>
      <c r="T910" s="4">
        <v>485193.29396913899</v>
      </c>
      <c r="U910" s="1">
        <f t="shared" si="72"/>
        <v>2309863</v>
      </c>
      <c r="V910" s="4">
        <f t="shared" si="73"/>
        <v>402296.45457207761</v>
      </c>
      <c r="W910" s="1" t="str">
        <f t="shared" si="74"/>
        <v>Favourable</v>
      </c>
    </row>
    <row r="911" spans="1:23" x14ac:dyDescent="0.25">
      <c r="A911" s="1"/>
      <c r="B911" s="1"/>
      <c r="C911" s="1"/>
      <c r="D911" s="1"/>
      <c r="E911" s="1" t="s">
        <v>5952</v>
      </c>
      <c r="F911" s="2">
        <v>44328</v>
      </c>
      <c r="G911" s="3">
        <v>78989</v>
      </c>
      <c r="H911" s="1"/>
      <c r="I911" s="1"/>
      <c r="J911" s="1" t="s">
        <v>5953</v>
      </c>
      <c r="K911" s="2">
        <v>44329</v>
      </c>
      <c r="L911" s="1" t="s">
        <v>4200</v>
      </c>
      <c r="M911" s="1" t="str">
        <f t="shared" si="70"/>
        <v>Social Services</v>
      </c>
      <c r="N911" s="1" t="s">
        <v>4205</v>
      </c>
      <c r="O911" s="1" t="s">
        <v>4292</v>
      </c>
      <c r="P911" s="1">
        <v>8627</v>
      </c>
      <c r="Q911" s="1">
        <v>1939723</v>
      </c>
      <c r="R911" s="1">
        <f t="shared" si="71"/>
        <v>0</v>
      </c>
      <c r="S911" s="4">
        <v>1688859.6065948098</v>
      </c>
      <c r="T911" s="4">
        <v>156920.7970667445</v>
      </c>
      <c r="U911" s="1">
        <f t="shared" si="72"/>
        <v>1939723</v>
      </c>
      <c r="V911" s="4">
        <f t="shared" si="73"/>
        <v>93942.596338445786</v>
      </c>
      <c r="W911" s="1" t="str">
        <f t="shared" si="74"/>
        <v>Favourable</v>
      </c>
    </row>
    <row r="912" spans="1:23" x14ac:dyDescent="0.25">
      <c r="A912" s="1"/>
      <c r="B912" s="1"/>
      <c r="C912" s="1"/>
      <c r="D912" s="1"/>
      <c r="E912" s="1" t="s">
        <v>5954</v>
      </c>
      <c r="F912" s="2">
        <v>44525</v>
      </c>
      <c r="G912" s="3">
        <v>79421</v>
      </c>
      <c r="H912" s="1"/>
      <c r="I912" s="1"/>
      <c r="J912" s="1" t="s">
        <v>5955</v>
      </c>
      <c r="K912" s="2">
        <v>45260</v>
      </c>
      <c r="L912" s="1" t="s">
        <v>4218</v>
      </c>
      <c r="M912" s="1" t="str">
        <f t="shared" si="70"/>
        <v>Infrastructure</v>
      </c>
      <c r="N912" s="1" t="s">
        <v>4205</v>
      </c>
      <c r="O912" s="1" t="s">
        <v>4421</v>
      </c>
      <c r="P912" s="1">
        <v>8465</v>
      </c>
      <c r="Q912" s="1">
        <v>1817393</v>
      </c>
      <c r="R912" s="1">
        <f t="shared" si="71"/>
        <v>26316</v>
      </c>
      <c r="S912" s="4">
        <v>34908.866691342788</v>
      </c>
      <c r="T912" s="4">
        <v>70993.465169087984</v>
      </c>
      <c r="U912" s="1">
        <f t="shared" si="72"/>
        <v>1791077</v>
      </c>
      <c r="V912" s="4">
        <f t="shared" si="73"/>
        <v>1711490.6681395692</v>
      </c>
      <c r="W912" s="1" t="str">
        <f t="shared" si="74"/>
        <v>Favourable</v>
      </c>
    </row>
    <row r="913" spans="1:23" x14ac:dyDescent="0.25">
      <c r="A913" s="1"/>
      <c r="B913" s="1"/>
      <c r="C913" s="1"/>
      <c r="D913" s="1"/>
      <c r="E913" s="1" t="s">
        <v>5956</v>
      </c>
      <c r="F913" s="2">
        <v>45022</v>
      </c>
      <c r="G913" s="3">
        <v>48389</v>
      </c>
      <c r="H913" s="1"/>
      <c r="I913" s="1"/>
      <c r="J913" s="1" t="s">
        <v>5957</v>
      </c>
      <c r="K913" s="2">
        <v>44837</v>
      </c>
      <c r="L913" s="1" t="s">
        <v>4218</v>
      </c>
      <c r="M913" s="1" t="str">
        <f t="shared" si="70"/>
        <v>Infrastructure</v>
      </c>
      <c r="N913" s="1" t="s">
        <v>4205</v>
      </c>
      <c r="O913" s="1" t="s">
        <v>4292</v>
      </c>
      <c r="P913" s="1">
        <v>7279</v>
      </c>
      <c r="Q913" s="1">
        <v>2075545</v>
      </c>
      <c r="R913" s="1">
        <f t="shared" si="71"/>
        <v>28631</v>
      </c>
      <c r="S913" s="4">
        <v>60364.162830830814</v>
      </c>
      <c r="T913" s="4">
        <v>502037.67309332965</v>
      </c>
      <c r="U913" s="1">
        <f t="shared" si="72"/>
        <v>2046914</v>
      </c>
      <c r="V913" s="4">
        <f t="shared" si="73"/>
        <v>1513143.1640758396</v>
      </c>
      <c r="W913" s="1" t="str">
        <f t="shared" si="74"/>
        <v>Favourable</v>
      </c>
    </row>
    <row r="914" spans="1:23" x14ac:dyDescent="0.25">
      <c r="A914" s="1"/>
      <c r="B914" s="1"/>
      <c r="C914" s="1"/>
      <c r="D914" s="1"/>
      <c r="E914" s="1" t="s">
        <v>5958</v>
      </c>
      <c r="F914" s="2">
        <v>44560</v>
      </c>
      <c r="G914" s="3">
        <v>16956</v>
      </c>
      <c r="H914" s="1"/>
      <c r="I914" s="1"/>
      <c r="J914" s="1" t="s">
        <v>5959</v>
      </c>
      <c r="K914" s="2">
        <v>44462</v>
      </c>
      <c r="L914" s="1" t="s">
        <v>4216</v>
      </c>
      <c r="M914" s="1" t="str">
        <f t="shared" si="70"/>
        <v>Agricultural Extension</v>
      </c>
      <c r="N914" s="1" t="s">
        <v>4210</v>
      </c>
      <c r="O914" s="1" t="s">
        <v>4402</v>
      </c>
      <c r="P914" s="1">
        <v>6317</v>
      </c>
      <c r="Q914" s="1">
        <v>2169385</v>
      </c>
      <c r="R914" s="1">
        <f t="shared" si="71"/>
        <v>0</v>
      </c>
      <c r="S914" s="4">
        <v>1786713.4158915367</v>
      </c>
      <c r="T914" s="4">
        <v>20344.313360878794</v>
      </c>
      <c r="U914" s="1">
        <f t="shared" si="72"/>
        <v>2169385</v>
      </c>
      <c r="V914" s="4">
        <f t="shared" si="73"/>
        <v>362327.27074758452</v>
      </c>
      <c r="W914" s="1" t="str">
        <f t="shared" si="74"/>
        <v>Favourable</v>
      </c>
    </row>
    <row r="915" spans="1:23" x14ac:dyDescent="0.25">
      <c r="A915" s="1"/>
      <c r="B915" s="1"/>
      <c r="C915" s="1"/>
      <c r="D915" s="1"/>
      <c r="E915" s="1" t="s">
        <v>5960</v>
      </c>
      <c r="F915" s="2">
        <v>44156</v>
      </c>
      <c r="G915" s="3">
        <v>18078</v>
      </c>
      <c r="H915" s="1"/>
      <c r="I915" s="1"/>
      <c r="J915" s="1" t="s">
        <v>5961</v>
      </c>
      <c r="K915" s="2">
        <v>44966</v>
      </c>
      <c r="L915" s="1" t="s">
        <v>4218</v>
      </c>
      <c r="M915" s="1" t="str">
        <f t="shared" si="70"/>
        <v>Infrastructure</v>
      </c>
      <c r="N915" s="1" t="s">
        <v>4210</v>
      </c>
      <c r="O915" s="1" t="s">
        <v>4476</v>
      </c>
      <c r="P915" s="1">
        <v>8766</v>
      </c>
      <c r="Q915" s="1">
        <v>1831319</v>
      </c>
      <c r="R915" s="1">
        <f t="shared" si="71"/>
        <v>31244</v>
      </c>
      <c r="S915" s="4">
        <v>1405809.6424702229</v>
      </c>
      <c r="T915" s="4">
        <v>436865.06480215234</v>
      </c>
      <c r="U915" s="1">
        <f t="shared" si="72"/>
        <v>1800075</v>
      </c>
      <c r="V915" s="4">
        <f t="shared" si="73"/>
        <v>-11355.707272375235</v>
      </c>
      <c r="W915" s="1" t="str">
        <f t="shared" si="74"/>
        <v>Adverse</v>
      </c>
    </row>
    <row r="916" spans="1:23" x14ac:dyDescent="0.25">
      <c r="A916" s="1"/>
      <c r="B916" s="1"/>
      <c r="C916" s="1"/>
      <c r="D916" s="1"/>
      <c r="E916" s="1" t="s">
        <v>5962</v>
      </c>
      <c r="F916" s="2">
        <v>44854</v>
      </c>
      <c r="G916" s="3">
        <v>85125</v>
      </c>
      <c r="H916" s="1"/>
      <c r="I916" s="1"/>
      <c r="J916" s="1" t="s">
        <v>5963</v>
      </c>
      <c r="K916" s="2">
        <v>45089</v>
      </c>
      <c r="L916" s="1" t="s">
        <v>4218</v>
      </c>
      <c r="M916" s="1" t="str">
        <f t="shared" si="70"/>
        <v>Infrastructure</v>
      </c>
      <c r="N916" s="1" t="s">
        <v>4222</v>
      </c>
      <c r="O916" s="1" t="s">
        <v>4496</v>
      </c>
      <c r="P916" s="1">
        <v>5693</v>
      </c>
      <c r="Q916" s="1">
        <v>1963548</v>
      </c>
      <c r="R916" s="1">
        <f t="shared" si="71"/>
        <v>11402</v>
      </c>
      <c r="S916" s="4">
        <v>579552.84795650165</v>
      </c>
      <c r="T916" s="4">
        <v>24511.751592039422</v>
      </c>
      <c r="U916" s="1">
        <f t="shared" si="72"/>
        <v>1952146</v>
      </c>
      <c r="V916" s="4">
        <f t="shared" si="73"/>
        <v>1359483.400451459</v>
      </c>
      <c r="W916" s="1" t="str">
        <f t="shared" si="74"/>
        <v>Favourable</v>
      </c>
    </row>
    <row r="917" spans="1:23" x14ac:dyDescent="0.25">
      <c r="A917" s="1"/>
      <c r="B917" s="1"/>
      <c r="C917" s="1"/>
      <c r="D917" s="1"/>
      <c r="E917" s="1" t="s">
        <v>5964</v>
      </c>
      <c r="F917" s="2">
        <v>44934</v>
      </c>
      <c r="G917" s="3">
        <v>57172</v>
      </c>
      <c r="H917" s="1"/>
      <c r="I917" s="1"/>
      <c r="J917" s="1" t="s">
        <v>5965</v>
      </c>
      <c r="K917" s="2">
        <v>44548</v>
      </c>
      <c r="L917" s="1" t="s">
        <v>4200</v>
      </c>
      <c r="M917" s="1" t="str">
        <f t="shared" si="70"/>
        <v>Social Services</v>
      </c>
      <c r="N917" s="1" t="s">
        <v>4222</v>
      </c>
      <c r="O917" s="1" t="s">
        <v>4289</v>
      </c>
      <c r="P917" s="1">
        <v>6425</v>
      </c>
      <c r="Q917" s="1">
        <v>508381</v>
      </c>
      <c r="R917" s="1">
        <f t="shared" si="71"/>
        <v>0</v>
      </c>
      <c r="S917" s="4">
        <v>475284.2316736636</v>
      </c>
      <c r="T917" s="4">
        <v>166546.23109713147</v>
      </c>
      <c r="U917" s="1">
        <f t="shared" si="72"/>
        <v>508381</v>
      </c>
      <c r="V917" s="4">
        <f t="shared" si="73"/>
        <v>-133449.4627707951</v>
      </c>
      <c r="W917" s="1" t="str">
        <f t="shared" si="74"/>
        <v>Adverse</v>
      </c>
    </row>
    <row r="918" spans="1:23" x14ac:dyDescent="0.25">
      <c r="A918" s="1"/>
      <c r="B918" s="1"/>
      <c r="C918" s="1"/>
      <c r="D918" s="1"/>
      <c r="E918" s="1" t="s">
        <v>5966</v>
      </c>
      <c r="F918" s="2">
        <v>44324</v>
      </c>
      <c r="G918" s="3">
        <v>95386</v>
      </c>
      <c r="H918" s="1"/>
      <c r="I918" s="1"/>
      <c r="J918" s="1" t="s">
        <v>5524</v>
      </c>
      <c r="K918" s="2">
        <v>44565</v>
      </c>
      <c r="L918" s="1" t="s">
        <v>4204</v>
      </c>
      <c r="M918" s="1" t="str">
        <f t="shared" si="70"/>
        <v>Education</v>
      </c>
      <c r="N918" s="1" t="s">
        <v>4210</v>
      </c>
      <c r="O918" s="1" t="s">
        <v>4253</v>
      </c>
      <c r="P918" s="1">
        <v>7391</v>
      </c>
      <c r="Q918" s="1">
        <v>761108</v>
      </c>
      <c r="R918" s="1">
        <f t="shared" si="71"/>
        <v>43580</v>
      </c>
      <c r="S918" s="4">
        <v>476827.02861462691</v>
      </c>
      <c r="T918" s="4">
        <v>197852.17045073266</v>
      </c>
      <c r="U918" s="1">
        <f t="shared" si="72"/>
        <v>717528</v>
      </c>
      <c r="V918" s="4">
        <f t="shared" si="73"/>
        <v>86428.800934640458</v>
      </c>
      <c r="W918" s="1" t="str">
        <f t="shared" si="74"/>
        <v>Favourable</v>
      </c>
    </row>
    <row r="919" spans="1:23" x14ac:dyDescent="0.25">
      <c r="A919" s="1"/>
      <c r="B919" s="1"/>
      <c r="C919" s="1"/>
      <c r="D919" s="1"/>
      <c r="E919" s="1" t="s">
        <v>5967</v>
      </c>
      <c r="F919" s="2">
        <v>44183</v>
      </c>
      <c r="G919" s="3">
        <v>47953</v>
      </c>
      <c r="H919" s="1"/>
      <c r="I919" s="1"/>
      <c r="J919" s="1" t="s">
        <v>5474</v>
      </c>
      <c r="K919" s="2">
        <v>44545</v>
      </c>
      <c r="L919" s="1" t="s">
        <v>4200</v>
      </c>
      <c r="M919" s="1" t="str">
        <f t="shared" si="70"/>
        <v>Social Services</v>
      </c>
      <c r="N919" s="1" t="s">
        <v>4205</v>
      </c>
      <c r="O919" s="1" t="s">
        <v>4479</v>
      </c>
      <c r="P919" s="1">
        <v>5765</v>
      </c>
      <c r="Q919" s="1">
        <v>272959</v>
      </c>
      <c r="R919" s="1">
        <f t="shared" si="71"/>
        <v>88467</v>
      </c>
      <c r="S919" s="4">
        <v>63720.942833841102</v>
      </c>
      <c r="T919" s="4">
        <v>48777.153464918265</v>
      </c>
      <c r="U919" s="1">
        <f t="shared" si="72"/>
        <v>184492</v>
      </c>
      <c r="V919" s="4">
        <f t="shared" si="73"/>
        <v>160460.90370124063</v>
      </c>
      <c r="W919" s="1" t="str">
        <f t="shared" si="74"/>
        <v>Favourable</v>
      </c>
    </row>
    <row r="920" spans="1:23" x14ac:dyDescent="0.25">
      <c r="A920" s="1"/>
      <c r="B920" s="1"/>
      <c r="C920" s="1"/>
      <c r="D920" s="1"/>
      <c r="E920" s="1" t="s">
        <v>5968</v>
      </c>
      <c r="F920" s="2">
        <v>44699</v>
      </c>
      <c r="G920" s="3">
        <v>57859</v>
      </c>
      <c r="H920" s="1"/>
      <c r="I920" s="1"/>
      <c r="J920" s="1" t="s">
        <v>5969</v>
      </c>
      <c r="K920" s="2">
        <v>45418</v>
      </c>
      <c r="L920" s="1" t="s">
        <v>4218</v>
      </c>
      <c r="M920" s="1" t="str">
        <f t="shared" si="70"/>
        <v>Infrastructure</v>
      </c>
      <c r="N920" s="1" t="s">
        <v>4205</v>
      </c>
      <c r="O920" s="1" t="s">
        <v>4388</v>
      </c>
      <c r="P920" s="1">
        <v>8120</v>
      </c>
      <c r="Q920" s="1">
        <v>1136115</v>
      </c>
      <c r="R920" s="1">
        <f t="shared" si="71"/>
        <v>0</v>
      </c>
      <c r="S920" s="4">
        <v>54724.978467806388</v>
      </c>
      <c r="T920" s="4">
        <v>296097.36729275703</v>
      </c>
      <c r="U920" s="1">
        <f t="shared" si="72"/>
        <v>1136115</v>
      </c>
      <c r="V920" s="4">
        <f t="shared" si="73"/>
        <v>785292.65423943661</v>
      </c>
      <c r="W920" s="1" t="str">
        <f t="shared" si="74"/>
        <v>Favourable</v>
      </c>
    </row>
    <row r="921" spans="1:23" x14ac:dyDescent="0.25">
      <c r="A921" s="1"/>
      <c r="B921" s="1"/>
      <c r="C921" s="1"/>
      <c r="D921" s="1"/>
      <c r="E921" s="1" t="s">
        <v>4931</v>
      </c>
      <c r="F921" s="2">
        <v>43997</v>
      </c>
      <c r="G921" s="3">
        <v>46551</v>
      </c>
      <c r="H921" s="1"/>
      <c r="I921" s="1"/>
      <c r="J921" s="1" t="s">
        <v>5970</v>
      </c>
      <c r="K921" s="2">
        <v>43966</v>
      </c>
      <c r="L921" s="1" t="s">
        <v>4204</v>
      </c>
      <c r="M921" s="1" t="str">
        <f t="shared" si="70"/>
        <v>Education</v>
      </c>
      <c r="N921" s="1" t="s">
        <v>4210</v>
      </c>
      <c r="O921" s="1" t="s">
        <v>4379</v>
      </c>
      <c r="P921" s="1">
        <v>8726</v>
      </c>
      <c r="Q921" s="1">
        <v>447083</v>
      </c>
      <c r="R921" s="1">
        <f t="shared" si="71"/>
        <v>24184</v>
      </c>
      <c r="S921" s="4">
        <v>281347.02650646842</v>
      </c>
      <c r="T921" s="4">
        <v>100862.61644715484</v>
      </c>
      <c r="U921" s="1">
        <f t="shared" si="72"/>
        <v>422899</v>
      </c>
      <c r="V921" s="4">
        <f t="shared" si="73"/>
        <v>64873.357046376739</v>
      </c>
      <c r="W921" s="1" t="str">
        <f t="shared" si="74"/>
        <v>Favourable</v>
      </c>
    </row>
    <row r="922" spans="1:23" x14ac:dyDescent="0.25">
      <c r="A922" s="1"/>
      <c r="B922" s="1"/>
      <c r="C922" s="1"/>
      <c r="D922" s="1"/>
      <c r="E922" s="1" t="s">
        <v>5971</v>
      </c>
      <c r="F922" s="2">
        <v>45026</v>
      </c>
      <c r="G922" s="3">
        <v>34173</v>
      </c>
      <c r="H922" s="1"/>
      <c r="I922" s="1"/>
      <c r="J922" s="1" t="s">
        <v>5972</v>
      </c>
      <c r="K922" s="2">
        <v>45410</v>
      </c>
      <c r="L922" s="1" t="s">
        <v>4204</v>
      </c>
      <c r="M922" s="1" t="str">
        <f t="shared" si="70"/>
        <v>Education</v>
      </c>
      <c r="N922" s="1" t="s">
        <v>4222</v>
      </c>
      <c r="O922" s="1" t="s">
        <v>4292</v>
      </c>
      <c r="P922" s="1">
        <v>6829</v>
      </c>
      <c r="Q922" s="1">
        <v>1030301</v>
      </c>
      <c r="R922" s="1">
        <f t="shared" si="71"/>
        <v>15782</v>
      </c>
      <c r="S922" s="4">
        <v>702722.23921395314</v>
      </c>
      <c r="T922" s="4">
        <v>6429.0545057185273</v>
      </c>
      <c r="U922" s="1">
        <f t="shared" si="72"/>
        <v>1014519</v>
      </c>
      <c r="V922" s="4">
        <f t="shared" si="73"/>
        <v>321149.70628032833</v>
      </c>
      <c r="W922" s="1" t="str">
        <f t="shared" si="74"/>
        <v>Favourable</v>
      </c>
    </row>
    <row r="923" spans="1:23" x14ac:dyDescent="0.25">
      <c r="A923" s="1"/>
      <c r="B923" s="1"/>
      <c r="C923" s="1"/>
      <c r="D923" s="1"/>
      <c r="E923" s="1" t="s">
        <v>5973</v>
      </c>
      <c r="F923" s="2">
        <v>44676</v>
      </c>
      <c r="G923" s="3">
        <v>74793</v>
      </c>
      <c r="H923" s="1"/>
      <c r="I923" s="1"/>
      <c r="J923" s="1" t="s">
        <v>5765</v>
      </c>
      <c r="K923" s="2">
        <v>44969</v>
      </c>
      <c r="L923" s="1" t="s">
        <v>4216</v>
      </c>
      <c r="M923" s="1" t="str">
        <f t="shared" si="70"/>
        <v>Agricultural Extension</v>
      </c>
      <c r="N923" s="1" t="s">
        <v>4210</v>
      </c>
      <c r="O923" s="1" t="s">
        <v>4270</v>
      </c>
      <c r="P923" s="1">
        <v>7420</v>
      </c>
      <c r="Q923" s="1">
        <v>1829634</v>
      </c>
      <c r="R923" s="1">
        <f t="shared" si="71"/>
        <v>95112</v>
      </c>
      <c r="S923" s="4">
        <v>17808.543018958786</v>
      </c>
      <c r="T923" s="4">
        <v>603967.59782905015</v>
      </c>
      <c r="U923" s="1">
        <f t="shared" si="72"/>
        <v>1734522</v>
      </c>
      <c r="V923" s="4">
        <f t="shared" si="73"/>
        <v>1207857.8591519911</v>
      </c>
      <c r="W923" s="1" t="str">
        <f t="shared" si="74"/>
        <v>Favourable</v>
      </c>
    </row>
    <row r="924" spans="1:23" x14ac:dyDescent="0.25">
      <c r="A924" s="1"/>
      <c r="B924" s="1"/>
      <c r="C924" s="1"/>
      <c r="D924" s="1"/>
      <c r="E924" s="1" t="s">
        <v>5974</v>
      </c>
      <c r="F924" s="2">
        <v>44196</v>
      </c>
      <c r="G924" s="3">
        <v>31143</v>
      </c>
      <c r="H924" s="1"/>
      <c r="I924" s="1"/>
      <c r="J924" s="1" t="s">
        <v>5975</v>
      </c>
      <c r="K924" s="2">
        <v>45201</v>
      </c>
      <c r="L924" s="1" t="s">
        <v>4212</v>
      </c>
      <c r="M924" s="1" t="str">
        <f t="shared" si="70"/>
        <v>Agricultural Extension</v>
      </c>
      <c r="N924" s="1" t="s">
        <v>4210</v>
      </c>
      <c r="O924" s="1" t="s">
        <v>4379</v>
      </c>
      <c r="P924" s="1">
        <v>8581</v>
      </c>
      <c r="Q924" s="1">
        <v>900669</v>
      </c>
      <c r="R924" s="1">
        <f t="shared" si="71"/>
        <v>0</v>
      </c>
      <c r="S924" s="4">
        <v>243785.44614072438</v>
      </c>
      <c r="T924" s="4">
        <v>277216.75589480053</v>
      </c>
      <c r="U924" s="1">
        <f t="shared" si="72"/>
        <v>900669</v>
      </c>
      <c r="V924" s="4">
        <f t="shared" si="73"/>
        <v>379666.79796447512</v>
      </c>
      <c r="W924" s="1" t="str">
        <f t="shared" si="74"/>
        <v>Favourable</v>
      </c>
    </row>
    <row r="925" spans="1:23" x14ac:dyDescent="0.25">
      <c r="A925" s="1"/>
      <c r="B925" s="1"/>
      <c r="C925" s="1"/>
      <c r="D925" s="1"/>
      <c r="E925" s="1" t="s">
        <v>5976</v>
      </c>
      <c r="F925" s="2">
        <v>44694</v>
      </c>
      <c r="G925" s="3">
        <v>66857</v>
      </c>
      <c r="H925" s="1"/>
      <c r="I925" s="1"/>
      <c r="J925" s="1" t="s">
        <v>5977</v>
      </c>
      <c r="K925" s="2">
        <v>44079</v>
      </c>
      <c r="L925" s="1" t="s">
        <v>4204</v>
      </c>
      <c r="M925" s="1" t="str">
        <f t="shared" si="70"/>
        <v>Education</v>
      </c>
      <c r="N925" s="1" t="s">
        <v>4205</v>
      </c>
      <c r="O925" s="1" t="s">
        <v>4325</v>
      </c>
      <c r="P925" s="1">
        <v>7936</v>
      </c>
      <c r="Q925" s="1">
        <v>1882735</v>
      </c>
      <c r="R925" s="1">
        <f t="shared" si="71"/>
        <v>58904</v>
      </c>
      <c r="S925" s="4">
        <v>1706090.2929803412</v>
      </c>
      <c r="T925" s="4">
        <v>15692.481197908739</v>
      </c>
      <c r="U925" s="1">
        <f t="shared" si="72"/>
        <v>1823831</v>
      </c>
      <c r="V925" s="4">
        <f t="shared" si="73"/>
        <v>160952.22582175001</v>
      </c>
      <c r="W925" s="1" t="str">
        <f t="shared" si="74"/>
        <v>Favourable</v>
      </c>
    </row>
    <row r="926" spans="1:23" x14ac:dyDescent="0.25">
      <c r="A926" s="1"/>
      <c r="B926" s="1"/>
      <c r="C926" s="1"/>
      <c r="D926" s="1"/>
      <c r="E926" s="1" t="s">
        <v>5978</v>
      </c>
      <c r="F926" s="2">
        <v>45376</v>
      </c>
      <c r="G926" s="3">
        <v>33211</v>
      </c>
      <c r="H926" s="1"/>
      <c r="I926" s="1"/>
      <c r="J926" s="1" t="s">
        <v>5979</v>
      </c>
      <c r="K926" s="2">
        <v>43883</v>
      </c>
      <c r="L926" s="1" t="s">
        <v>4216</v>
      </c>
      <c r="M926" s="1" t="str">
        <f t="shared" si="70"/>
        <v>Agricultural Extension</v>
      </c>
      <c r="N926" s="1" t="s">
        <v>4205</v>
      </c>
      <c r="O926" s="1" t="s">
        <v>4335</v>
      </c>
      <c r="P926" s="1">
        <v>6381</v>
      </c>
      <c r="Q926" s="1">
        <v>1204263</v>
      </c>
      <c r="R926" s="1">
        <f t="shared" si="71"/>
        <v>0</v>
      </c>
      <c r="S926" s="4">
        <v>1082397.1748605962</v>
      </c>
      <c r="T926" s="4">
        <v>151510.45952915336</v>
      </c>
      <c r="U926" s="1">
        <f t="shared" si="72"/>
        <v>1204263</v>
      </c>
      <c r="V926" s="4">
        <f t="shared" si="73"/>
        <v>-29644.634389749495</v>
      </c>
      <c r="W926" s="1" t="str">
        <f t="shared" si="74"/>
        <v>Adverse</v>
      </c>
    </row>
    <row r="927" spans="1:23" x14ac:dyDescent="0.25">
      <c r="A927" s="1"/>
      <c r="B927" s="1"/>
      <c r="C927" s="1"/>
      <c r="D927" s="1"/>
      <c r="E927" s="1" t="s">
        <v>5980</v>
      </c>
      <c r="F927" s="2">
        <v>44474</v>
      </c>
      <c r="G927" s="3">
        <v>46374</v>
      </c>
      <c r="H927" s="1"/>
      <c r="I927" s="1"/>
      <c r="J927" s="1" t="s">
        <v>5981</v>
      </c>
      <c r="K927" s="2">
        <v>44038</v>
      </c>
      <c r="L927" s="1" t="s">
        <v>4200</v>
      </c>
      <c r="M927" s="1" t="str">
        <f t="shared" si="70"/>
        <v>Social Services</v>
      </c>
      <c r="N927" s="1" t="s">
        <v>4210</v>
      </c>
      <c r="O927" s="1" t="s">
        <v>4496</v>
      </c>
      <c r="P927" s="1">
        <v>7008</v>
      </c>
      <c r="Q927" s="1">
        <v>1225483</v>
      </c>
      <c r="R927" s="1">
        <f t="shared" si="71"/>
        <v>37302</v>
      </c>
      <c r="S927" s="4">
        <v>459362.71947272797</v>
      </c>
      <c r="T927" s="4">
        <v>315535.22976335121</v>
      </c>
      <c r="U927" s="1">
        <f t="shared" si="72"/>
        <v>1188181</v>
      </c>
      <c r="V927" s="4">
        <f t="shared" si="73"/>
        <v>450585.05076392088</v>
      </c>
      <c r="W927" s="1" t="str">
        <f t="shared" si="74"/>
        <v>Favourable</v>
      </c>
    </row>
    <row r="928" spans="1:23" x14ac:dyDescent="0.25">
      <c r="A928" s="1"/>
      <c r="B928" s="1"/>
      <c r="C928" s="1"/>
      <c r="D928" s="1"/>
      <c r="E928" s="1" t="s">
        <v>5982</v>
      </c>
      <c r="F928" s="2">
        <v>45073</v>
      </c>
      <c r="G928" s="3">
        <v>43411</v>
      </c>
      <c r="H928" s="1"/>
      <c r="I928" s="1"/>
      <c r="J928" s="1" t="s">
        <v>4763</v>
      </c>
      <c r="K928" s="2">
        <v>44052</v>
      </c>
      <c r="L928" s="1" t="s">
        <v>4212</v>
      </c>
      <c r="M928" s="1" t="str">
        <f t="shared" si="70"/>
        <v>Agricultural Extension</v>
      </c>
      <c r="N928" s="1" t="s">
        <v>4210</v>
      </c>
      <c r="O928" s="1" t="s">
        <v>4304</v>
      </c>
      <c r="P928" s="1">
        <v>6840</v>
      </c>
      <c r="Q928" s="1">
        <v>2013756</v>
      </c>
      <c r="R928" s="1">
        <f t="shared" si="71"/>
        <v>35267</v>
      </c>
      <c r="S928" s="4">
        <v>218274.43303675784</v>
      </c>
      <c r="T928" s="4">
        <v>167655.75368397302</v>
      </c>
      <c r="U928" s="1">
        <f t="shared" si="72"/>
        <v>1978489</v>
      </c>
      <c r="V928" s="4">
        <f t="shared" si="73"/>
        <v>1627825.8132792693</v>
      </c>
      <c r="W928" s="1" t="str">
        <f t="shared" si="74"/>
        <v>Favourable</v>
      </c>
    </row>
    <row r="929" spans="1:23" x14ac:dyDescent="0.25">
      <c r="A929" s="1"/>
      <c r="B929" s="1"/>
      <c r="C929" s="1"/>
      <c r="D929" s="1"/>
      <c r="E929" s="1" t="s">
        <v>5983</v>
      </c>
      <c r="F929" s="2">
        <v>44414</v>
      </c>
      <c r="G929" s="3">
        <v>99125</v>
      </c>
      <c r="H929" s="1"/>
      <c r="I929" s="1"/>
      <c r="J929" s="1" t="s">
        <v>5984</v>
      </c>
      <c r="K929" s="2">
        <v>43876</v>
      </c>
      <c r="L929" s="1" t="s">
        <v>4212</v>
      </c>
      <c r="M929" s="1" t="str">
        <f t="shared" si="70"/>
        <v>Agricultural Extension</v>
      </c>
      <c r="N929" s="1" t="s">
        <v>4205</v>
      </c>
      <c r="O929" s="1" t="s">
        <v>4270</v>
      </c>
      <c r="P929" s="1">
        <v>8865</v>
      </c>
      <c r="Q929" s="1">
        <v>841528</v>
      </c>
      <c r="R929" s="1">
        <f t="shared" si="71"/>
        <v>30772</v>
      </c>
      <c r="S929" s="4">
        <v>775526.76868323178</v>
      </c>
      <c r="T929" s="4">
        <v>16491.792611688521</v>
      </c>
      <c r="U929" s="1">
        <f t="shared" si="72"/>
        <v>810756</v>
      </c>
      <c r="V929" s="4">
        <f t="shared" si="73"/>
        <v>49509.438705079723</v>
      </c>
      <c r="W929" s="1" t="str">
        <f t="shared" si="74"/>
        <v>Favourable</v>
      </c>
    </row>
    <row r="930" spans="1:23" x14ac:dyDescent="0.25">
      <c r="A930" s="1"/>
      <c r="B930" s="1"/>
      <c r="C930" s="1"/>
      <c r="D930" s="1"/>
      <c r="E930" s="1" t="s">
        <v>5985</v>
      </c>
      <c r="F930" s="2">
        <v>44570</v>
      </c>
      <c r="G930" s="3">
        <v>92481</v>
      </c>
      <c r="H930" s="1"/>
      <c r="I930" s="1"/>
      <c r="J930" s="1" t="s">
        <v>5986</v>
      </c>
      <c r="K930" s="2">
        <v>44292</v>
      </c>
      <c r="L930" s="1" t="s">
        <v>4212</v>
      </c>
      <c r="M930" s="1" t="str">
        <f t="shared" si="70"/>
        <v>Agricultural Extension</v>
      </c>
      <c r="N930" s="1" t="s">
        <v>4222</v>
      </c>
      <c r="O930" s="1" t="s">
        <v>4226</v>
      </c>
      <c r="P930" s="1">
        <v>7442</v>
      </c>
      <c r="Q930" s="1">
        <v>986302</v>
      </c>
      <c r="R930" s="1">
        <f t="shared" si="71"/>
        <v>53561</v>
      </c>
      <c r="S930" s="4">
        <v>799727.21092483995</v>
      </c>
      <c r="T930" s="4">
        <v>67805.050349727782</v>
      </c>
      <c r="U930" s="1">
        <f t="shared" si="72"/>
        <v>932741</v>
      </c>
      <c r="V930" s="4">
        <f t="shared" si="73"/>
        <v>118769.73872543231</v>
      </c>
      <c r="W930" s="1" t="str">
        <f t="shared" si="74"/>
        <v>Favourable</v>
      </c>
    </row>
    <row r="931" spans="1:23" x14ac:dyDescent="0.25">
      <c r="A931" s="1"/>
      <c r="B931" s="1"/>
      <c r="C931" s="1"/>
      <c r="D931" s="1"/>
      <c r="E931" s="1" t="s">
        <v>5987</v>
      </c>
      <c r="F931" s="2">
        <v>44900</v>
      </c>
      <c r="G931" s="3">
        <v>84665</v>
      </c>
      <c r="H931" s="1"/>
      <c r="I931" s="1"/>
      <c r="J931" s="1" t="s">
        <v>5988</v>
      </c>
      <c r="K931" s="2">
        <v>45057</v>
      </c>
      <c r="L931" s="1" t="s">
        <v>4216</v>
      </c>
      <c r="M931" s="1" t="str">
        <f t="shared" si="70"/>
        <v>Agricultural Extension</v>
      </c>
      <c r="N931" s="1" t="s">
        <v>4210</v>
      </c>
      <c r="O931" s="1" t="s">
        <v>4458</v>
      </c>
      <c r="P931" s="1">
        <v>7027</v>
      </c>
      <c r="Q931" s="1">
        <v>394419</v>
      </c>
      <c r="R931" s="1">
        <f t="shared" si="71"/>
        <v>0</v>
      </c>
      <c r="S931" s="4">
        <v>211781.02310420378</v>
      </c>
      <c r="T931" s="4">
        <v>15719.891267321751</v>
      </c>
      <c r="U931" s="1">
        <f t="shared" si="72"/>
        <v>394419</v>
      </c>
      <c r="V931" s="4">
        <f t="shared" si="73"/>
        <v>166918.08562847448</v>
      </c>
      <c r="W931" s="1" t="str">
        <f t="shared" si="74"/>
        <v>Favourable</v>
      </c>
    </row>
    <row r="932" spans="1:23" x14ac:dyDescent="0.25">
      <c r="A932" s="1"/>
      <c r="B932" s="1"/>
      <c r="C932" s="1"/>
      <c r="D932" s="1"/>
      <c r="E932" s="1" t="s">
        <v>5989</v>
      </c>
      <c r="F932" s="2">
        <v>44897</v>
      </c>
      <c r="G932" s="3">
        <v>31562</v>
      </c>
      <c r="H932" s="1"/>
      <c r="I932" s="1"/>
      <c r="J932" s="1" t="s">
        <v>5990</v>
      </c>
      <c r="K932" s="2">
        <v>45213</v>
      </c>
      <c r="L932" s="1" t="s">
        <v>4216</v>
      </c>
      <c r="M932" s="1" t="str">
        <f t="shared" si="70"/>
        <v>Agricultural Extension</v>
      </c>
      <c r="N932" s="1" t="s">
        <v>4205</v>
      </c>
      <c r="O932" s="1" t="s">
        <v>4250</v>
      </c>
      <c r="P932" s="1">
        <v>7116</v>
      </c>
      <c r="Q932" s="1">
        <v>1437881</v>
      </c>
      <c r="R932" s="1">
        <f t="shared" si="71"/>
        <v>18151</v>
      </c>
      <c r="S932" s="4">
        <v>947364.57920535898</v>
      </c>
      <c r="T932" s="4">
        <v>2454.911773301355</v>
      </c>
      <c r="U932" s="1">
        <f t="shared" si="72"/>
        <v>1419730</v>
      </c>
      <c r="V932" s="4">
        <f t="shared" si="73"/>
        <v>488061.50902133971</v>
      </c>
      <c r="W932" s="1" t="str">
        <f t="shared" si="74"/>
        <v>Favourable</v>
      </c>
    </row>
    <row r="933" spans="1:23" x14ac:dyDescent="0.25">
      <c r="A933" s="1"/>
      <c r="B933" s="1"/>
      <c r="C933" s="1"/>
      <c r="D933" s="1"/>
      <c r="E933" s="1" t="s">
        <v>5991</v>
      </c>
      <c r="F933" s="2">
        <v>45201</v>
      </c>
      <c r="G933" s="3">
        <v>19939</v>
      </c>
      <c r="H933" s="1"/>
      <c r="I933" s="1"/>
      <c r="J933" s="1" t="s">
        <v>5992</v>
      </c>
      <c r="K933" s="2">
        <v>44281</v>
      </c>
      <c r="L933" s="1" t="s">
        <v>4212</v>
      </c>
      <c r="M933" s="1" t="str">
        <f t="shared" si="70"/>
        <v>Agricultural Extension</v>
      </c>
      <c r="N933" s="1" t="s">
        <v>4222</v>
      </c>
      <c r="O933" s="1" t="s">
        <v>4325</v>
      </c>
      <c r="P933" s="1">
        <v>6143</v>
      </c>
      <c r="Q933" s="1">
        <v>388225</v>
      </c>
      <c r="R933" s="1">
        <f t="shared" si="71"/>
        <v>26656</v>
      </c>
      <c r="S933" s="4">
        <v>117746.5697473169</v>
      </c>
      <c r="T933" s="4">
        <v>127168.92762337638</v>
      </c>
      <c r="U933" s="1">
        <f t="shared" si="72"/>
        <v>361569</v>
      </c>
      <c r="V933" s="4">
        <f t="shared" si="73"/>
        <v>143309.50262930672</v>
      </c>
      <c r="W933" s="1" t="str">
        <f t="shared" si="74"/>
        <v>Favourable</v>
      </c>
    </row>
    <row r="934" spans="1:23" x14ac:dyDescent="0.25">
      <c r="A934" s="1"/>
      <c r="B934" s="1"/>
      <c r="C934" s="1"/>
      <c r="D934" s="1"/>
      <c r="E934" s="1" t="s">
        <v>5993</v>
      </c>
      <c r="F934" s="2">
        <v>44030</v>
      </c>
      <c r="G934" s="3">
        <v>97789</v>
      </c>
      <c r="H934" s="1"/>
      <c r="I934" s="1"/>
      <c r="J934" s="1" t="s">
        <v>5994</v>
      </c>
      <c r="K934" s="2">
        <v>44074</v>
      </c>
      <c r="L934" s="1" t="s">
        <v>4212</v>
      </c>
      <c r="M934" s="1" t="str">
        <f t="shared" si="70"/>
        <v>Agricultural Extension</v>
      </c>
      <c r="N934" s="1" t="s">
        <v>4222</v>
      </c>
      <c r="O934" s="1" t="s">
        <v>4256</v>
      </c>
      <c r="P934" s="1">
        <v>7237</v>
      </c>
      <c r="Q934" s="1">
        <v>1954602</v>
      </c>
      <c r="R934" s="1">
        <f t="shared" si="71"/>
        <v>56461</v>
      </c>
      <c r="S934" s="4">
        <v>509948.02828496858</v>
      </c>
      <c r="T934" s="4">
        <v>398610.06111802981</v>
      </c>
      <c r="U934" s="1">
        <f t="shared" si="72"/>
        <v>1898141</v>
      </c>
      <c r="V934" s="4">
        <f t="shared" si="73"/>
        <v>1046043.9105970017</v>
      </c>
      <c r="W934" s="1" t="str">
        <f t="shared" si="74"/>
        <v>Favourable</v>
      </c>
    </row>
    <row r="935" spans="1:23" x14ac:dyDescent="0.25">
      <c r="A935" s="1"/>
      <c r="B935" s="1"/>
      <c r="C935" s="1"/>
      <c r="D935" s="1"/>
      <c r="E935" s="1" t="s">
        <v>5995</v>
      </c>
      <c r="F935" s="2">
        <v>44378</v>
      </c>
      <c r="G935" s="3">
        <v>14597</v>
      </c>
      <c r="H935" s="1"/>
      <c r="I935" s="1"/>
      <c r="J935" s="1" t="s">
        <v>5996</v>
      </c>
      <c r="K935" s="2">
        <v>44928</v>
      </c>
      <c r="L935" s="1" t="s">
        <v>4212</v>
      </c>
      <c r="M935" s="1" t="str">
        <f t="shared" si="70"/>
        <v>Agricultural Extension</v>
      </c>
      <c r="N935" s="1" t="s">
        <v>4210</v>
      </c>
      <c r="O935" s="1" t="s">
        <v>4217</v>
      </c>
      <c r="P935" s="1">
        <v>7355</v>
      </c>
      <c r="Q935" s="1">
        <v>1927800</v>
      </c>
      <c r="R935" s="1">
        <f t="shared" si="71"/>
        <v>38026</v>
      </c>
      <c r="S935" s="4">
        <v>1599081.6042021816</v>
      </c>
      <c r="T935" s="4">
        <v>596520.49732947268</v>
      </c>
      <c r="U935" s="1">
        <f t="shared" si="72"/>
        <v>1889774</v>
      </c>
      <c r="V935" s="4">
        <f t="shared" si="73"/>
        <v>-267802.10153165413</v>
      </c>
      <c r="W935" s="1" t="str">
        <f t="shared" si="74"/>
        <v>Adverse</v>
      </c>
    </row>
    <row r="936" spans="1:23" x14ac:dyDescent="0.25">
      <c r="A936" s="1"/>
      <c r="B936" s="1"/>
      <c r="C936" s="1"/>
      <c r="D936" s="1"/>
      <c r="E936" s="1" t="s">
        <v>5997</v>
      </c>
      <c r="F936" s="2">
        <v>44152</v>
      </c>
      <c r="G936" s="3">
        <v>22988</v>
      </c>
      <c r="H936" s="1"/>
      <c r="I936" s="1"/>
      <c r="J936" s="1" t="s">
        <v>5998</v>
      </c>
      <c r="K936" s="2">
        <v>44434</v>
      </c>
      <c r="L936" s="1" t="s">
        <v>4204</v>
      </c>
      <c r="M936" s="1" t="str">
        <f t="shared" si="70"/>
        <v>Education</v>
      </c>
      <c r="N936" s="1" t="s">
        <v>4210</v>
      </c>
      <c r="O936" s="1" t="s">
        <v>4438</v>
      </c>
      <c r="P936" s="1">
        <v>8302</v>
      </c>
      <c r="Q936" s="1">
        <v>1845920</v>
      </c>
      <c r="R936" s="1">
        <f t="shared" si="71"/>
        <v>14646</v>
      </c>
      <c r="S936" s="4">
        <v>459507.7906485686</v>
      </c>
      <c r="T936" s="4">
        <v>132960.17490798776</v>
      </c>
      <c r="U936" s="1">
        <f t="shared" si="72"/>
        <v>1831274</v>
      </c>
      <c r="V936" s="4">
        <f t="shared" si="73"/>
        <v>1253452.0344434436</v>
      </c>
      <c r="W936" s="1" t="str">
        <f t="shared" si="74"/>
        <v>Favourable</v>
      </c>
    </row>
    <row r="937" spans="1:23" x14ac:dyDescent="0.25">
      <c r="A937" s="1"/>
      <c r="B937" s="1"/>
      <c r="C937" s="1"/>
      <c r="D937" s="1"/>
      <c r="E937" s="1" t="s">
        <v>5999</v>
      </c>
      <c r="F937" s="2">
        <v>44629</v>
      </c>
      <c r="G937" s="3">
        <v>45925</v>
      </c>
      <c r="H937" s="1"/>
      <c r="I937" s="1"/>
      <c r="J937" s="1" t="s">
        <v>6000</v>
      </c>
      <c r="K937" s="2">
        <v>44988</v>
      </c>
      <c r="L937" s="1" t="s">
        <v>4218</v>
      </c>
      <c r="M937" s="1" t="str">
        <f t="shared" si="70"/>
        <v>Infrastructure</v>
      </c>
      <c r="N937" s="1" t="s">
        <v>4210</v>
      </c>
      <c r="O937" s="1" t="s">
        <v>4233</v>
      </c>
      <c r="P937" s="1">
        <v>8082</v>
      </c>
      <c r="Q937" s="1">
        <v>1849006</v>
      </c>
      <c r="R937" s="1">
        <f t="shared" si="71"/>
        <v>0</v>
      </c>
      <c r="S937" s="4">
        <v>649616.4958658457</v>
      </c>
      <c r="T937" s="4">
        <v>436361.2920983606</v>
      </c>
      <c r="U937" s="1">
        <f t="shared" si="72"/>
        <v>1849006</v>
      </c>
      <c r="V937" s="4">
        <f t="shared" si="73"/>
        <v>763028.21203579381</v>
      </c>
      <c r="W937" s="1" t="str">
        <f t="shared" si="74"/>
        <v>Favourable</v>
      </c>
    </row>
    <row r="938" spans="1:23" x14ac:dyDescent="0.25">
      <c r="A938" s="1"/>
      <c r="B938" s="1"/>
      <c r="C938" s="1"/>
      <c r="D938" s="1"/>
      <c r="E938" s="1" t="s">
        <v>5007</v>
      </c>
      <c r="F938" s="2">
        <v>44367</v>
      </c>
      <c r="G938" s="3">
        <v>100000</v>
      </c>
      <c r="H938" s="1"/>
      <c r="I938" s="1"/>
      <c r="J938" s="1" t="s">
        <v>6001</v>
      </c>
      <c r="K938" s="2">
        <v>44122</v>
      </c>
      <c r="L938" s="1" t="s">
        <v>4204</v>
      </c>
      <c r="M938" s="1" t="str">
        <f t="shared" si="70"/>
        <v>Education</v>
      </c>
      <c r="N938" s="1" t="s">
        <v>4210</v>
      </c>
      <c r="O938" s="1" t="s">
        <v>4304</v>
      </c>
      <c r="P938" s="1">
        <v>6043</v>
      </c>
      <c r="Q938" s="1">
        <v>2055854</v>
      </c>
      <c r="R938" s="1">
        <f t="shared" si="71"/>
        <v>56960</v>
      </c>
      <c r="S938" s="4">
        <v>587953.20789103047</v>
      </c>
      <c r="T938" s="4">
        <v>337809.36584594235</v>
      </c>
      <c r="U938" s="1">
        <f t="shared" si="72"/>
        <v>1998894</v>
      </c>
      <c r="V938" s="4">
        <f t="shared" si="73"/>
        <v>1130091.4262630271</v>
      </c>
      <c r="W938" s="1" t="str">
        <f t="shared" si="74"/>
        <v>Favourable</v>
      </c>
    </row>
    <row r="939" spans="1:23" x14ac:dyDescent="0.25">
      <c r="A939" s="1"/>
      <c r="B939" s="1"/>
      <c r="C939" s="1"/>
      <c r="D939" s="1"/>
      <c r="E939" s="1" t="s">
        <v>6002</v>
      </c>
      <c r="F939" s="2">
        <v>44757</v>
      </c>
      <c r="G939" s="3">
        <v>25000</v>
      </c>
      <c r="H939" s="1"/>
      <c r="I939" s="1"/>
      <c r="J939" s="1" t="s">
        <v>6003</v>
      </c>
      <c r="K939" s="2">
        <v>45157</v>
      </c>
      <c r="L939" s="1" t="s">
        <v>4204</v>
      </c>
      <c r="M939" s="1" t="str">
        <f t="shared" si="70"/>
        <v>Education</v>
      </c>
      <c r="N939" s="1" t="s">
        <v>4205</v>
      </c>
      <c r="O939" s="1" t="s">
        <v>4279</v>
      </c>
      <c r="P939" s="1">
        <v>6779</v>
      </c>
      <c r="Q939" s="1">
        <v>421544</v>
      </c>
      <c r="R939" s="1">
        <f t="shared" si="71"/>
        <v>0</v>
      </c>
      <c r="S939" s="4">
        <v>59568.204475658393</v>
      </c>
      <c r="T939" s="4">
        <v>78292.621265287351</v>
      </c>
      <c r="U939" s="1">
        <f t="shared" si="72"/>
        <v>421544</v>
      </c>
      <c r="V939" s="4">
        <f t="shared" si="73"/>
        <v>283683.17425905424</v>
      </c>
      <c r="W939" s="1" t="str">
        <f t="shared" si="74"/>
        <v>Favourable</v>
      </c>
    </row>
    <row r="940" spans="1:23" x14ac:dyDescent="0.25">
      <c r="A940" s="1"/>
      <c r="B940" s="1"/>
      <c r="C940" s="1"/>
      <c r="D940" s="1"/>
      <c r="E940" s="1" t="s">
        <v>6004</v>
      </c>
      <c r="F940" s="2">
        <v>44019</v>
      </c>
      <c r="G940" s="3">
        <v>34907</v>
      </c>
      <c r="H940" s="1"/>
      <c r="I940" s="1"/>
      <c r="J940" s="1" t="s">
        <v>6005</v>
      </c>
      <c r="K940" s="2">
        <v>43912</v>
      </c>
      <c r="L940" s="1" t="s">
        <v>4216</v>
      </c>
      <c r="M940" s="1" t="str">
        <f t="shared" si="70"/>
        <v>Agricultural Extension</v>
      </c>
      <c r="N940" s="1" t="s">
        <v>4205</v>
      </c>
      <c r="O940" s="1" t="s">
        <v>4311</v>
      </c>
      <c r="P940" s="1">
        <v>9193</v>
      </c>
      <c r="Q940" s="1">
        <v>2193884</v>
      </c>
      <c r="R940" s="1">
        <f t="shared" si="71"/>
        <v>54597</v>
      </c>
      <c r="S940" s="4">
        <v>1775012.0922007558</v>
      </c>
      <c r="T940" s="4">
        <v>249482.08659716221</v>
      </c>
      <c r="U940" s="1">
        <f t="shared" si="72"/>
        <v>2139287</v>
      </c>
      <c r="V940" s="4">
        <f t="shared" si="73"/>
        <v>169389.82120208186</v>
      </c>
      <c r="W940" s="1" t="str">
        <f t="shared" si="74"/>
        <v>Favourable</v>
      </c>
    </row>
    <row r="941" spans="1:23" x14ac:dyDescent="0.25">
      <c r="A941" s="1"/>
      <c r="B941" s="1"/>
      <c r="C941" s="1"/>
      <c r="D941" s="1"/>
      <c r="E941" s="1" t="s">
        <v>6006</v>
      </c>
      <c r="F941" s="2">
        <v>44627</v>
      </c>
      <c r="G941" s="3">
        <v>53883</v>
      </c>
      <c r="H941" s="1"/>
      <c r="I941" s="1"/>
      <c r="J941" s="1" t="s">
        <v>4744</v>
      </c>
      <c r="K941" s="2">
        <v>45401</v>
      </c>
      <c r="L941" s="1" t="s">
        <v>4216</v>
      </c>
      <c r="M941" s="1" t="str">
        <f t="shared" si="70"/>
        <v>Agricultural Extension</v>
      </c>
      <c r="N941" s="1" t="s">
        <v>4222</v>
      </c>
      <c r="O941" s="1" t="s">
        <v>4304</v>
      </c>
      <c r="P941" s="1">
        <v>9173</v>
      </c>
      <c r="Q941" s="1">
        <v>2044676</v>
      </c>
      <c r="R941" s="1">
        <f t="shared" si="71"/>
        <v>25039</v>
      </c>
      <c r="S941" s="4">
        <v>421859.88679430203</v>
      </c>
      <c r="T941" s="4">
        <v>167992.07861163357</v>
      </c>
      <c r="U941" s="1">
        <f t="shared" si="72"/>
        <v>2019637</v>
      </c>
      <c r="V941" s="4">
        <f t="shared" si="73"/>
        <v>1454824.0345940643</v>
      </c>
      <c r="W941" s="1" t="str">
        <f t="shared" si="74"/>
        <v>Favourable</v>
      </c>
    </row>
    <row r="942" spans="1:23" x14ac:dyDescent="0.25">
      <c r="A942" s="1"/>
      <c r="B942" s="1"/>
      <c r="C942" s="1"/>
      <c r="D942" s="1"/>
      <c r="E942" s="1" t="s">
        <v>6007</v>
      </c>
      <c r="F942" s="2">
        <v>44073</v>
      </c>
      <c r="G942" s="3">
        <v>15717</v>
      </c>
      <c r="H942" s="1"/>
      <c r="I942" s="1"/>
      <c r="J942" s="1" t="s">
        <v>6008</v>
      </c>
      <c r="K942" s="2">
        <v>44347</v>
      </c>
      <c r="L942" s="1" t="s">
        <v>4200</v>
      </c>
      <c r="M942" s="1" t="str">
        <f t="shared" si="70"/>
        <v>Social Services</v>
      </c>
      <c r="N942" s="1" t="s">
        <v>4205</v>
      </c>
      <c r="O942" s="1" t="s">
        <v>4496</v>
      </c>
      <c r="P942" s="1">
        <v>7477</v>
      </c>
      <c r="Q942" s="1">
        <v>1882026</v>
      </c>
      <c r="R942" s="1">
        <f t="shared" si="71"/>
        <v>59922</v>
      </c>
      <c r="S942" s="4">
        <v>1294566.1135415309</v>
      </c>
      <c r="T942" s="4">
        <v>239033.60318680748</v>
      </c>
      <c r="U942" s="1">
        <f t="shared" si="72"/>
        <v>1822104</v>
      </c>
      <c r="V942" s="4">
        <f t="shared" si="73"/>
        <v>348426.28327166149</v>
      </c>
      <c r="W942" s="1" t="str">
        <f t="shared" si="74"/>
        <v>Favourable</v>
      </c>
    </row>
    <row r="943" spans="1:23" x14ac:dyDescent="0.25">
      <c r="A943" s="1"/>
      <c r="B943" s="1"/>
      <c r="C943" s="1"/>
      <c r="D943" s="1"/>
      <c r="E943" s="1" t="s">
        <v>6009</v>
      </c>
      <c r="F943" s="2">
        <v>44741</v>
      </c>
      <c r="G943" s="3">
        <v>55292</v>
      </c>
      <c r="H943" s="1"/>
      <c r="I943" s="1"/>
      <c r="J943" s="1" t="s">
        <v>6010</v>
      </c>
      <c r="K943" s="2">
        <v>43990</v>
      </c>
      <c r="L943" s="1" t="s">
        <v>4216</v>
      </c>
      <c r="M943" s="1" t="str">
        <f t="shared" si="70"/>
        <v>Agricultural Extension</v>
      </c>
      <c r="N943" s="1" t="s">
        <v>4205</v>
      </c>
      <c r="O943" s="1" t="s">
        <v>4292</v>
      </c>
      <c r="P943" s="1">
        <v>9487</v>
      </c>
      <c r="Q943" s="1">
        <v>789444</v>
      </c>
      <c r="R943" s="1">
        <f t="shared" si="71"/>
        <v>0</v>
      </c>
      <c r="S943" s="4">
        <v>310898.8137689603</v>
      </c>
      <c r="T943" s="4">
        <v>203398.6812159087</v>
      </c>
      <c r="U943" s="1">
        <f t="shared" si="72"/>
        <v>789444</v>
      </c>
      <c r="V943" s="4">
        <f t="shared" si="73"/>
        <v>275146.50501513097</v>
      </c>
      <c r="W943" s="1" t="str">
        <f t="shared" si="74"/>
        <v>Favourable</v>
      </c>
    </row>
    <row r="944" spans="1:23" x14ac:dyDescent="0.25">
      <c r="A944" s="1"/>
      <c r="B944" s="1"/>
      <c r="C944" s="1"/>
      <c r="D944" s="1"/>
      <c r="E944" s="1" t="s">
        <v>5855</v>
      </c>
      <c r="F944" s="2">
        <v>44964</v>
      </c>
      <c r="G944" s="3">
        <v>40884</v>
      </c>
      <c r="H944" s="1"/>
      <c r="I944" s="1"/>
      <c r="J944" s="1" t="s">
        <v>6011</v>
      </c>
      <c r="K944" s="2">
        <v>43984</v>
      </c>
      <c r="L944" s="1" t="s">
        <v>4216</v>
      </c>
      <c r="M944" s="1" t="str">
        <f t="shared" si="70"/>
        <v>Agricultural Extension</v>
      </c>
      <c r="N944" s="1" t="s">
        <v>4210</v>
      </c>
      <c r="O944" s="1" t="s">
        <v>4237</v>
      </c>
      <c r="P944" s="1">
        <v>5969</v>
      </c>
      <c r="Q944" s="1">
        <v>645921</v>
      </c>
      <c r="R944" s="1">
        <f t="shared" si="71"/>
        <v>20398</v>
      </c>
      <c r="S944" s="4">
        <v>509302.79109311843</v>
      </c>
      <c r="T944" s="4">
        <v>154058.32918436339</v>
      </c>
      <c r="U944" s="1">
        <f t="shared" si="72"/>
        <v>625523</v>
      </c>
      <c r="V944" s="4">
        <f t="shared" si="73"/>
        <v>-17440.120277481852</v>
      </c>
      <c r="W944" s="1" t="str">
        <f t="shared" si="74"/>
        <v>Adverse</v>
      </c>
    </row>
    <row r="945" spans="1:23" x14ac:dyDescent="0.25">
      <c r="A945" s="1"/>
      <c r="B945" s="1"/>
      <c r="C945" s="1"/>
      <c r="D945" s="1"/>
      <c r="E945" s="1" t="s">
        <v>6012</v>
      </c>
      <c r="F945" s="2">
        <v>44094</v>
      </c>
      <c r="G945" s="3">
        <v>31682</v>
      </c>
      <c r="H945" s="1"/>
      <c r="I945" s="1"/>
      <c r="J945" s="1" t="s">
        <v>6013</v>
      </c>
      <c r="K945" s="2">
        <v>44301</v>
      </c>
      <c r="L945" s="1" t="s">
        <v>4200</v>
      </c>
      <c r="M945" s="1" t="str">
        <f t="shared" si="70"/>
        <v>Social Services</v>
      </c>
      <c r="N945" s="1" t="s">
        <v>4210</v>
      </c>
      <c r="O945" s="1" t="s">
        <v>4267</v>
      </c>
      <c r="P945" s="1">
        <v>7931</v>
      </c>
      <c r="Q945" s="1">
        <v>2468902</v>
      </c>
      <c r="R945" s="1">
        <f t="shared" si="71"/>
        <v>0</v>
      </c>
      <c r="S945" s="4">
        <v>2395875.5053808023</v>
      </c>
      <c r="T945" s="4">
        <v>750157.53314654145</v>
      </c>
      <c r="U945" s="1">
        <f t="shared" si="72"/>
        <v>2468902</v>
      </c>
      <c r="V945" s="4">
        <f t="shared" si="73"/>
        <v>-677131.03852734389</v>
      </c>
      <c r="W945" s="1" t="str">
        <f t="shared" si="74"/>
        <v>Adverse</v>
      </c>
    </row>
    <row r="946" spans="1:23" x14ac:dyDescent="0.25">
      <c r="A946" s="1"/>
      <c r="B946" s="1"/>
      <c r="C946" s="1"/>
      <c r="D946" s="1"/>
      <c r="E946" s="1" t="s">
        <v>6014</v>
      </c>
      <c r="F946" s="2">
        <v>44551</v>
      </c>
      <c r="G946" s="3">
        <v>23912</v>
      </c>
      <c r="H946" s="1"/>
      <c r="I946" s="1"/>
      <c r="J946" s="1" t="s">
        <v>6015</v>
      </c>
      <c r="K946" s="2">
        <v>45208</v>
      </c>
      <c r="L946" s="1" t="s">
        <v>4204</v>
      </c>
      <c r="M946" s="1" t="str">
        <f t="shared" si="70"/>
        <v>Education</v>
      </c>
      <c r="N946" s="1" t="s">
        <v>4205</v>
      </c>
      <c r="O946" s="1" t="s">
        <v>4476</v>
      </c>
      <c r="P946" s="1">
        <v>7698</v>
      </c>
      <c r="Q946" s="1">
        <v>426196</v>
      </c>
      <c r="R946" s="1">
        <f t="shared" si="71"/>
        <v>38514</v>
      </c>
      <c r="S946" s="4">
        <v>353429.11806841724</v>
      </c>
      <c r="T946" s="4">
        <v>129259.94357600501</v>
      </c>
      <c r="U946" s="1">
        <f t="shared" si="72"/>
        <v>387682</v>
      </c>
      <c r="V946" s="4">
        <f t="shared" si="73"/>
        <v>-56493.06164442224</v>
      </c>
      <c r="W946" s="1" t="str">
        <f t="shared" si="74"/>
        <v>Adverse</v>
      </c>
    </row>
    <row r="947" spans="1:23" x14ac:dyDescent="0.25">
      <c r="A947" s="1"/>
      <c r="B947" s="1"/>
      <c r="C947" s="1"/>
      <c r="D947" s="1"/>
      <c r="E947" s="1" t="s">
        <v>6016</v>
      </c>
      <c r="F947" s="2">
        <v>43986</v>
      </c>
      <c r="G947" s="3">
        <v>47929</v>
      </c>
      <c r="H947" s="1"/>
      <c r="I947" s="1"/>
      <c r="J947" s="1" t="s">
        <v>6017</v>
      </c>
      <c r="K947" s="2">
        <v>45130</v>
      </c>
      <c r="L947" s="1" t="s">
        <v>4216</v>
      </c>
      <c r="M947" s="1" t="str">
        <f t="shared" si="70"/>
        <v>Agricultural Extension</v>
      </c>
      <c r="N947" s="1" t="s">
        <v>4205</v>
      </c>
      <c r="O947" s="1" t="s">
        <v>4256</v>
      </c>
      <c r="P947" s="1">
        <v>5577</v>
      </c>
      <c r="Q947" s="1">
        <v>1703729</v>
      </c>
      <c r="R947" s="1">
        <f t="shared" si="71"/>
        <v>33258</v>
      </c>
      <c r="S947" s="4">
        <v>513134.16288827005</v>
      </c>
      <c r="T947" s="4">
        <v>85929.302494795134</v>
      </c>
      <c r="U947" s="1">
        <f t="shared" si="72"/>
        <v>1670471</v>
      </c>
      <c r="V947" s="4">
        <f t="shared" si="73"/>
        <v>1104665.5346169348</v>
      </c>
      <c r="W947" s="1" t="str">
        <f t="shared" si="74"/>
        <v>Favourable</v>
      </c>
    </row>
    <row r="948" spans="1:23" x14ac:dyDescent="0.25">
      <c r="A948" s="1"/>
      <c r="B948" s="1"/>
      <c r="C948" s="1"/>
      <c r="D948" s="1"/>
      <c r="E948" s="1" t="s">
        <v>4303</v>
      </c>
      <c r="F948" s="2">
        <v>44817</v>
      </c>
      <c r="G948" s="3">
        <v>26014</v>
      </c>
      <c r="H948" s="1"/>
      <c r="I948" s="1"/>
      <c r="J948" s="1" t="s">
        <v>6018</v>
      </c>
      <c r="K948" s="2">
        <v>44474</v>
      </c>
      <c r="L948" s="1" t="s">
        <v>4204</v>
      </c>
      <c r="M948" s="1" t="str">
        <f t="shared" si="70"/>
        <v>Education</v>
      </c>
      <c r="N948" s="1" t="s">
        <v>4205</v>
      </c>
      <c r="O948" s="1" t="s">
        <v>4256</v>
      </c>
      <c r="P948" s="1">
        <v>6756</v>
      </c>
      <c r="Q948" s="1">
        <v>643452</v>
      </c>
      <c r="R948" s="1">
        <f t="shared" si="71"/>
        <v>0</v>
      </c>
      <c r="S948" s="4">
        <v>540141.7044990398</v>
      </c>
      <c r="T948" s="4">
        <v>8457.9205180148238</v>
      </c>
      <c r="U948" s="1">
        <f t="shared" si="72"/>
        <v>643452</v>
      </c>
      <c r="V948" s="4">
        <f t="shared" si="73"/>
        <v>94852.374982945388</v>
      </c>
      <c r="W948" s="1" t="str">
        <f t="shared" si="74"/>
        <v>Favourable</v>
      </c>
    </row>
    <row r="949" spans="1:23" x14ac:dyDescent="0.25">
      <c r="A949" s="1"/>
      <c r="B949" s="1"/>
      <c r="C949" s="1"/>
      <c r="D949" s="1"/>
      <c r="E949" s="1" t="s">
        <v>5605</v>
      </c>
      <c r="F949" s="2">
        <v>45293</v>
      </c>
      <c r="G949" s="3">
        <v>52000</v>
      </c>
      <c r="H949" s="1"/>
      <c r="I949" s="1"/>
      <c r="J949" s="1" t="s">
        <v>4915</v>
      </c>
      <c r="K949" s="2">
        <v>44836</v>
      </c>
      <c r="L949" s="1" t="s">
        <v>4204</v>
      </c>
      <c r="M949" s="1" t="str">
        <f t="shared" si="70"/>
        <v>Education</v>
      </c>
      <c r="N949" s="1" t="s">
        <v>4205</v>
      </c>
      <c r="O949" s="1" t="s">
        <v>4304</v>
      </c>
      <c r="P949" s="1">
        <v>7345</v>
      </c>
      <c r="Q949" s="1">
        <v>685375</v>
      </c>
      <c r="R949" s="1">
        <f t="shared" si="71"/>
        <v>92650</v>
      </c>
      <c r="S949" s="4">
        <v>60127.542701128448</v>
      </c>
      <c r="T949" s="4">
        <v>146596.17679430448</v>
      </c>
      <c r="U949" s="1">
        <f t="shared" si="72"/>
        <v>592725</v>
      </c>
      <c r="V949" s="4">
        <f t="shared" si="73"/>
        <v>478651.28050456708</v>
      </c>
      <c r="W949" s="1" t="str">
        <f t="shared" si="74"/>
        <v>Favourable</v>
      </c>
    </row>
    <row r="950" spans="1:23" x14ac:dyDescent="0.25">
      <c r="A950" s="1"/>
      <c r="B950" s="1"/>
      <c r="C950" s="1"/>
      <c r="D950" s="1"/>
      <c r="E950" s="1" t="s">
        <v>6019</v>
      </c>
      <c r="F950" s="2">
        <v>44632</v>
      </c>
      <c r="G950" s="3">
        <v>51286</v>
      </c>
      <c r="H950" s="1"/>
      <c r="I950" s="1"/>
      <c r="J950" s="1" t="s">
        <v>6020</v>
      </c>
      <c r="K950" s="2">
        <v>44788</v>
      </c>
      <c r="L950" s="1" t="s">
        <v>4200</v>
      </c>
      <c r="M950" s="1" t="str">
        <f t="shared" si="70"/>
        <v>Social Services</v>
      </c>
      <c r="N950" s="1" t="s">
        <v>4205</v>
      </c>
      <c r="O950" s="1" t="s">
        <v>4438</v>
      </c>
      <c r="P950" s="1">
        <v>7654</v>
      </c>
      <c r="Q950" s="1">
        <v>1414633</v>
      </c>
      <c r="R950" s="1">
        <f t="shared" si="71"/>
        <v>30639</v>
      </c>
      <c r="S950" s="4">
        <v>286166.20994913549</v>
      </c>
      <c r="T950" s="4">
        <v>319301.45050845487</v>
      </c>
      <c r="U950" s="1">
        <f t="shared" si="72"/>
        <v>1383994</v>
      </c>
      <c r="V950" s="4">
        <f t="shared" si="73"/>
        <v>809165.33954240964</v>
      </c>
      <c r="W950" s="1" t="str">
        <f t="shared" si="74"/>
        <v>Favourable</v>
      </c>
    </row>
    <row r="951" spans="1:23" x14ac:dyDescent="0.25">
      <c r="A951" s="1"/>
      <c r="B951" s="1"/>
      <c r="C951" s="1"/>
      <c r="D951" s="1"/>
      <c r="E951" s="1" t="s">
        <v>4942</v>
      </c>
      <c r="F951" s="2">
        <v>44812</v>
      </c>
      <c r="G951" s="3">
        <v>45770</v>
      </c>
      <c r="H951" s="1"/>
      <c r="I951" s="1"/>
      <c r="J951" s="1" t="s">
        <v>5904</v>
      </c>
      <c r="K951" s="2">
        <v>45025</v>
      </c>
      <c r="L951" s="1" t="s">
        <v>4204</v>
      </c>
      <c r="M951" s="1" t="str">
        <f t="shared" si="70"/>
        <v>Education</v>
      </c>
      <c r="N951" s="1" t="s">
        <v>4210</v>
      </c>
      <c r="O951" s="1" t="s">
        <v>4244</v>
      </c>
      <c r="P951" s="1">
        <v>5999</v>
      </c>
      <c r="Q951" s="1">
        <v>730724</v>
      </c>
      <c r="R951" s="1">
        <f t="shared" si="71"/>
        <v>44403</v>
      </c>
      <c r="S951" s="4">
        <v>88363.889068147619</v>
      </c>
      <c r="T951" s="4">
        <v>58930.688532475549</v>
      </c>
      <c r="U951" s="1">
        <f t="shared" si="72"/>
        <v>686321</v>
      </c>
      <c r="V951" s="4">
        <f t="shared" si="73"/>
        <v>583429.42239937687</v>
      </c>
      <c r="W951" s="1" t="str">
        <f t="shared" si="74"/>
        <v>Favourable</v>
      </c>
    </row>
    <row r="952" spans="1:23" x14ac:dyDescent="0.25">
      <c r="A952" s="1"/>
      <c r="B952" s="1"/>
      <c r="C952" s="1"/>
      <c r="D952" s="1"/>
      <c r="E952" s="1" t="s">
        <v>6021</v>
      </c>
      <c r="F952" s="2">
        <v>44179</v>
      </c>
      <c r="G952" s="3">
        <v>54356</v>
      </c>
      <c r="H952" s="1"/>
      <c r="I952" s="1"/>
      <c r="J952" s="1" t="s">
        <v>6022</v>
      </c>
      <c r="K952" s="2">
        <v>45304</v>
      </c>
      <c r="L952" s="1" t="s">
        <v>4200</v>
      </c>
      <c r="M952" s="1" t="str">
        <f t="shared" si="70"/>
        <v>Social Services</v>
      </c>
      <c r="N952" s="1" t="s">
        <v>4210</v>
      </c>
      <c r="O952" s="1" t="s">
        <v>4388</v>
      </c>
      <c r="P952" s="1">
        <v>7054</v>
      </c>
      <c r="Q952" s="1">
        <v>998292</v>
      </c>
      <c r="R952" s="1">
        <f t="shared" si="71"/>
        <v>12902</v>
      </c>
      <c r="S952" s="4">
        <v>51860.317352359569</v>
      </c>
      <c r="T952" s="4">
        <v>31771.900841361028</v>
      </c>
      <c r="U952" s="1">
        <f t="shared" si="72"/>
        <v>985390</v>
      </c>
      <c r="V952" s="4">
        <f t="shared" si="73"/>
        <v>914659.78180627944</v>
      </c>
      <c r="W952" s="1" t="str">
        <f t="shared" si="74"/>
        <v>Favourable</v>
      </c>
    </row>
    <row r="953" spans="1:23" x14ac:dyDescent="0.25">
      <c r="A953" s="1"/>
      <c r="B953" s="1"/>
      <c r="C953" s="1"/>
      <c r="D953" s="1"/>
      <c r="E953" s="1" t="s">
        <v>6023</v>
      </c>
      <c r="F953" s="2">
        <v>45378</v>
      </c>
      <c r="G953" s="3">
        <v>45666</v>
      </c>
      <c r="H953" s="1"/>
      <c r="I953" s="1"/>
      <c r="J953" s="1" t="s">
        <v>6024</v>
      </c>
      <c r="K953" s="2">
        <v>44751</v>
      </c>
      <c r="L953" s="1" t="s">
        <v>4216</v>
      </c>
      <c r="M953" s="1" t="str">
        <f t="shared" si="70"/>
        <v>Agricultural Extension</v>
      </c>
      <c r="N953" s="1" t="s">
        <v>4222</v>
      </c>
      <c r="O953" s="1" t="s">
        <v>4292</v>
      </c>
      <c r="P953" s="1">
        <v>8804</v>
      </c>
      <c r="Q953" s="1">
        <v>1598391</v>
      </c>
      <c r="R953" s="1">
        <f t="shared" si="71"/>
        <v>13760</v>
      </c>
      <c r="S953" s="4">
        <v>1185290.2306593684</v>
      </c>
      <c r="T953" s="4">
        <v>390326.4545906955</v>
      </c>
      <c r="U953" s="1">
        <f t="shared" si="72"/>
        <v>1584631</v>
      </c>
      <c r="V953" s="4">
        <f t="shared" si="73"/>
        <v>22774.314749936108</v>
      </c>
      <c r="W953" s="1" t="str">
        <f t="shared" si="74"/>
        <v>Favourable</v>
      </c>
    </row>
    <row r="954" spans="1:23" x14ac:dyDescent="0.25">
      <c r="A954" s="1"/>
      <c r="B954" s="1"/>
      <c r="C954" s="1"/>
      <c r="D954" s="1"/>
      <c r="E954" s="1" t="s">
        <v>6025</v>
      </c>
      <c r="F954" s="2">
        <v>45163</v>
      </c>
      <c r="G954" s="3">
        <v>10925</v>
      </c>
      <c r="H954" s="1"/>
      <c r="I954" s="1"/>
      <c r="J954" s="1" t="s">
        <v>6026</v>
      </c>
      <c r="K954" s="2">
        <v>45054</v>
      </c>
      <c r="L954" s="1" t="s">
        <v>4212</v>
      </c>
      <c r="M954" s="1" t="str">
        <f t="shared" si="70"/>
        <v>Agricultural Extension</v>
      </c>
      <c r="N954" s="1" t="s">
        <v>4210</v>
      </c>
      <c r="O954" s="1" t="s">
        <v>4379</v>
      </c>
      <c r="P954" s="1">
        <v>7829</v>
      </c>
      <c r="Q954" s="1">
        <v>1034800</v>
      </c>
      <c r="R954" s="1">
        <f t="shared" si="71"/>
        <v>0</v>
      </c>
      <c r="S954" s="4">
        <v>807433.058949659</v>
      </c>
      <c r="T954" s="4">
        <v>50411.199164997059</v>
      </c>
      <c r="U954" s="1">
        <f t="shared" si="72"/>
        <v>1034800</v>
      </c>
      <c r="V954" s="4">
        <f t="shared" si="73"/>
        <v>176955.74188534392</v>
      </c>
      <c r="W954" s="1" t="str">
        <f t="shared" si="74"/>
        <v>Favourable</v>
      </c>
    </row>
    <row r="955" spans="1:23" x14ac:dyDescent="0.25">
      <c r="A955" s="1"/>
      <c r="B955" s="1"/>
      <c r="C955" s="1"/>
      <c r="D955" s="1"/>
      <c r="E955" s="1" t="s">
        <v>6027</v>
      </c>
      <c r="F955" s="2">
        <v>44181</v>
      </c>
      <c r="G955" s="3">
        <v>11940</v>
      </c>
      <c r="H955" s="1"/>
      <c r="I955" s="1"/>
      <c r="J955" s="1" t="s">
        <v>6028</v>
      </c>
      <c r="K955" s="2">
        <v>43951</v>
      </c>
      <c r="L955" s="1" t="s">
        <v>4212</v>
      </c>
      <c r="M955" s="1" t="str">
        <f t="shared" si="70"/>
        <v>Agricultural Extension</v>
      </c>
      <c r="N955" s="1" t="s">
        <v>4205</v>
      </c>
      <c r="O955" s="1" t="s">
        <v>4279</v>
      </c>
      <c r="P955" s="1">
        <v>7141</v>
      </c>
      <c r="Q955" s="1">
        <v>2173493</v>
      </c>
      <c r="R955" s="1">
        <f t="shared" si="71"/>
        <v>0</v>
      </c>
      <c r="S955" s="4">
        <v>696637.79086076538</v>
      </c>
      <c r="T955" s="4">
        <v>268585.41510140378</v>
      </c>
      <c r="U955" s="1">
        <f t="shared" si="72"/>
        <v>2173493</v>
      </c>
      <c r="V955" s="4">
        <f t="shared" si="73"/>
        <v>1208269.7940378308</v>
      </c>
      <c r="W955" s="1" t="str">
        <f t="shared" si="74"/>
        <v>Favourable</v>
      </c>
    </row>
    <row r="956" spans="1:23" x14ac:dyDescent="0.25">
      <c r="A956" s="1"/>
      <c r="B956" s="1"/>
      <c r="C956" s="1"/>
      <c r="D956" s="1"/>
      <c r="E956" s="1" t="s">
        <v>6029</v>
      </c>
      <c r="F956" s="2">
        <v>44067</v>
      </c>
      <c r="G956" s="3">
        <v>18847</v>
      </c>
      <c r="H956" s="1"/>
      <c r="I956" s="1"/>
      <c r="J956" s="1" t="s">
        <v>6030</v>
      </c>
      <c r="K956" s="2">
        <v>44544</v>
      </c>
      <c r="L956" s="1" t="s">
        <v>4200</v>
      </c>
      <c r="M956" s="1" t="str">
        <f t="shared" si="70"/>
        <v>Social Services</v>
      </c>
      <c r="N956" s="1" t="s">
        <v>4205</v>
      </c>
      <c r="O956" s="1" t="s">
        <v>4330</v>
      </c>
      <c r="P956" s="1">
        <v>9226</v>
      </c>
      <c r="Q956" s="1">
        <v>1447164</v>
      </c>
      <c r="R956" s="1">
        <f t="shared" si="71"/>
        <v>30689</v>
      </c>
      <c r="S956" s="4">
        <v>924261.12314938474</v>
      </c>
      <c r="T956" s="4">
        <v>449253.33181659994</v>
      </c>
      <c r="U956" s="1">
        <f t="shared" si="72"/>
        <v>1416475</v>
      </c>
      <c r="V956" s="4">
        <f t="shared" si="73"/>
        <v>73649.545034015318</v>
      </c>
      <c r="W956" s="1" t="str">
        <f t="shared" si="74"/>
        <v>Favourable</v>
      </c>
    </row>
    <row r="957" spans="1:23" x14ac:dyDescent="0.25">
      <c r="A957" s="1"/>
      <c r="B957" s="1"/>
      <c r="C957" s="1"/>
      <c r="D957" s="1"/>
      <c r="E957" s="1" t="s">
        <v>6031</v>
      </c>
      <c r="F957" s="2">
        <v>44229</v>
      </c>
      <c r="G957" s="3">
        <v>56007</v>
      </c>
      <c r="H957" s="1"/>
      <c r="I957" s="1"/>
      <c r="J957" s="1" t="s">
        <v>6032</v>
      </c>
      <c r="K957" s="2">
        <v>45260</v>
      </c>
      <c r="L957" s="1" t="s">
        <v>4212</v>
      </c>
      <c r="M957" s="1" t="str">
        <f t="shared" si="70"/>
        <v>Agricultural Extension</v>
      </c>
      <c r="N957" s="1" t="s">
        <v>4205</v>
      </c>
      <c r="O957" s="1" t="s">
        <v>4211</v>
      </c>
      <c r="P957" s="1">
        <v>7189</v>
      </c>
      <c r="Q957" s="1">
        <v>571495</v>
      </c>
      <c r="R957" s="1">
        <f t="shared" si="71"/>
        <v>32730</v>
      </c>
      <c r="S957" s="4">
        <v>262232.25792634679</v>
      </c>
      <c r="T957" s="4">
        <v>19923.928532581391</v>
      </c>
      <c r="U957" s="1">
        <f t="shared" si="72"/>
        <v>538765</v>
      </c>
      <c r="V957" s="4">
        <f t="shared" si="73"/>
        <v>289338.81354107184</v>
      </c>
      <c r="W957" s="1" t="str">
        <f t="shared" si="74"/>
        <v>Favourable</v>
      </c>
    </row>
    <row r="958" spans="1:23" x14ac:dyDescent="0.25">
      <c r="A958" s="1"/>
      <c r="B958" s="1"/>
      <c r="C958" s="1"/>
      <c r="D958" s="1"/>
      <c r="E958" s="1" t="s">
        <v>4332</v>
      </c>
      <c r="F958" s="2">
        <v>45255</v>
      </c>
      <c r="G958" s="3">
        <v>42355</v>
      </c>
      <c r="H958" s="1"/>
      <c r="I958" s="1"/>
      <c r="J958" s="1" t="s">
        <v>4280</v>
      </c>
      <c r="K958" s="2">
        <v>44606</v>
      </c>
      <c r="L958" s="1" t="s">
        <v>4200</v>
      </c>
      <c r="M958" s="1" t="str">
        <f t="shared" si="70"/>
        <v>Social Services</v>
      </c>
      <c r="N958" s="1" t="s">
        <v>4222</v>
      </c>
      <c r="O958" s="1" t="s">
        <v>4270</v>
      </c>
      <c r="P958" s="1">
        <v>8159</v>
      </c>
      <c r="Q958" s="1">
        <v>1034714</v>
      </c>
      <c r="R958" s="1">
        <f t="shared" si="71"/>
        <v>82790</v>
      </c>
      <c r="S958" s="4">
        <v>737456.2960034362</v>
      </c>
      <c r="T958" s="4">
        <v>333954.90060258767</v>
      </c>
      <c r="U958" s="1">
        <f t="shared" si="72"/>
        <v>951924</v>
      </c>
      <c r="V958" s="4">
        <f t="shared" si="73"/>
        <v>-36697.196606023936</v>
      </c>
      <c r="W958" s="1" t="str">
        <f t="shared" si="74"/>
        <v>Adverse</v>
      </c>
    </row>
    <row r="959" spans="1:23" x14ac:dyDescent="0.25">
      <c r="A959" s="1"/>
      <c r="B959" s="1"/>
      <c r="C959" s="1"/>
      <c r="D959" s="1"/>
      <c r="E959" s="1" t="s">
        <v>6033</v>
      </c>
      <c r="F959" s="2">
        <v>45250</v>
      </c>
      <c r="G959" s="3">
        <v>15498</v>
      </c>
      <c r="H959" s="1"/>
      <c r="I959" s="1"/>
      <c r="J959" s="1" t="s">
        <v>6034</v>
      </c>
      <c r="K959" s="2">
        <v>44012</v>
      </c>
      <c r="L959" s="1" t="s">
        <v>4216</v>
      </c>
      <c r="M959" s="1" t="str">
        <f t="shared" si="70"/>
        <v>Agricultural Extension</v>
      </c>
      <c r="N959" s="1" t="s">
        <v>4205</v>
      </c>
      <c r="O959" s="1" t="s">
        <v>4476</v>
      </c>
      <c r="P959" s="1">
        <v>7797</v>
      </c>
      <c r="Q959" s="1">
        <v>2378109</v>
      </c>
      <c r="R959" s="1">
        <f t="shared" si="71"/>
        <v>38836</v>
      </c>
      <c r="S959" s="4">
        <v>768084.3496690176</v>
      </c>
      <c r="T959" s="4">
        <v>283178.65009121125</v>
      </c>
      <c r="U959" s="1">
        <f t="shared" si="72"/>
        <v>2339273</v>
      </c>
      <c r="V959" s="4">
        <f t="shared" si="73"/>
        <v>1326846.0002397711</v>
      </c>
      <c r="W959" s="1" t="str">
        <f t="shared" si="74"/>
        <v>Favourable</v>
      </c>
    </row>
    <row r="960" spans="1:23" x14ac:dyDescent="0.25">
      <c r="A960" s="1"/>
      <c r="B960" s="1"/>
      <c r="C960" s="1"/>
      <c r="D960" s="1"/>
      <c r="E960" s="1" t="s">
        <v>6035</v>
      </c>
      <c r="F960" s="2">
        <v>44331</v>
      </c>
      <c r="G960" s="3">
        <v>51239</v>
      </c>
      <c r="H960" s="1"/>
      <c r="I960" s="1"/>
      <c r="J960" s="1" t="s">
        <v>6036</v>
      </c>
      <c r="K960" s="2">
        <v>45105</v>
      </c>
      <c r="L960" s="1" t="s">
        <v>4200</v>
      </c>
      <c r="M960" s="1" t="str">
        <f t="shared" si="70"/>
        <v>Social Services</v>
      </c>
      <c r="N960" s="1" t="s">
        <v>4210</v>
      </c>
      <c r="O960" s="1" t="s">
        <v>4206</v>
      </c>
      <c r="P960" s="1">
        <v>6824</v>
      </c>
      <c r="Q960" s="1">
        <v>1523091</v>
      </c>
      <c r="R960" s="1">
        <f t="shared" si="71"/>
        <v>0</v>
      </c>
      <c r="S960" s="4">
        <v>545810.54003392824</v>
      </c>
      <c r="T960" s="4">
        <v>123696.16762705547</v>
      </c>
      <c r="U960" s="1">
        <f t="shared" si="72"/>
        <v>1523091</v>
      </c>
      <c r="V960" s="4">
        <f t="shared" si="73"/>
        <v>853584.29233901633</v>
      </c>
      <c r="W960" s="1" t="str">
        <f t="shared" si="74"/>
        <v>Favourable</v>
      </c>
    </row>
    <row r="961" spans="1:23" x14ac:dyDescent="0.25">
      <c r="A961" s="1"/>
      <c r="B961" s="1"/>
      <c r="C961" s="1"/>
      <c r="D961" s="1"/>
      <c r="E961" s="1" t="s">
        <v>6037</v>
      </c>
      <c r="F961" s="2">
        <v>45136</v>
      </c>
      <c r="G961" s="3">
        <v>37099</v>
      </c>
      <c r="H961" s="1"/>
      <c r="I961" s="1"/>
      <c r="J961" s="1" t="s">
        <v>5353</v>
      </c>
      <c r="K961" s="2">
        <v>45416</v>
      </c>
      <c r="L961" s="1" t="s">
        <v>4212</v>
      </c>
      <c r="M961" s="1" t="str">
        <f t="shared" si="70"/>
        <v>Agricultural Extension</v>
      </c>
      <c r="N961" s="1" t="s">
        <v>4205</v>
      </c>
      <c r="O961" s="1" t="s">
        <v>4304</v>
      </c>
      <c r="P961" s="1">
        <v>7250</v>
      </c>
      <c r="Q961" s="1">
        <v>1526416</v>
      </c>
      <c r="R961" s="1">
        <f t="shared" si="71"/>
        <v>18636</v>
      </c>
      <c r="S961" s="4">
        <v>1324062.3338279256</v>
      </c>
      <c r="T961" s="4">
        <v>245023.75882007155</v>
      </c>
      <c r="U961" s="1">
        <f t="shared" si="72"/>
        <v>1507780</v>
      </c>
      <c r="V961" s="4">
        <f t="shared" si="73"/>
        <v>-42670.092647997197</v>
      </c>
      <c r="W961" s="1" t="str">
        <f t="shared" si="74"/>
        <v>Adverse</v>
      </c>
    </row>
    <row r="962" spans="1:23" x14ac:dyDescent="0.25">
      <c r="A962" s="1"/>
      <c r="B962" s="1"/>
      <c r="C962" s="1"/>
      <c r="D962" s="1"/>
      <c r="E962" s="1" t="s">
        <v>6038</v>
      </c>
      <c r="F962" s="2">
        <v>45393</v>
      </c>
      <c r="G962" s="3">
        <v>43061</v>
      </c>
      <c r="H962" s="1"/>
      <c r="I962" s="1"/>
      <c r="J962" s="1" t="s">
        <v>5163</v>
      </c>
      <c r="K962" s="2">
        <v>44869</v>
      </c>
      <c r="L962" s="1" t="s">
        <v>4204</v>
      </c>
      <c r="M962" s="1" t="str">
        <f t="shared" si="70"/>
        <v>Education</v>
      </c>
      <c r="N962" s="1" t="s">
        <v>4210</v>
      </c>
      <c r="O962" s="1" t="s">
        <v>4264</v>
      </c>
      <c r="P962" s="1">
        <v>5643</v>
      </c>
      <c r="Q962" s="1">
        <v>2212095</v>
      </c>
      <c r="R962" s="1">
        <f t="shared" si="71"/>
        <v>24789</v>
      </c>
      <c r="S962" s="4">
        <v>496105.59625379578</v>
      </c>
      <c r="T962" s="4">
        <v>156570.76633975937</v>
      </c>
      <c r="U962" s="1">
        <f t="shared" si="72"/>
        <v>2187306</v>
      </c>
      <c r="V962" s="4">
        <f t="shared" si="73"/>
        <v>1559418.6374064449</v>
      </c>
      <c r="W962" s="1" t="str">
        <f t="shared" si="74"/>
        <v>Favourable</v>
      </c>
    </row>
    <row r="963" spans="1:23" x14ac:dyDescent="0.25">
      <c r="A963" s="1"/>
      <c r="B963" s="1"/>
      <c r="C963" s="1"/>
      <c r="D963" s="1"/>
      <c r="E963" s="1" t="s">
        <v>4870</v>
      </c>
      <c r="F963" s="2">
        <v>44112</v>
      </c>
      <c r="G963" s="3">
        <v>42344</v>
      </c>
      <c r="H963" s="1"/>
      <c r="I963" s="1"/>
      <c r="J963" s="1" t="s">
        <v>6039</v>
      </c>
      <c r="K963" s="2">
        <v>43891</v>
      </c>
      <c r="L963" s="1" t="s">
        <v>4216</v>
      </c>
      <c r="M963" s="1" t="str">
        <f t="shared" ref="M963:M1026" si="75">INDEX($A:$B,MATCH($L963,$A:$A,0),2)</f>
        <v>Agricultural Extension</v>
      </c>
      <c r="N963" s="1" t="s">
        <v>4205</v>
      </c>
      <c r="O963" s="1" t="s">
        <v>4301</v>
      </c>
      <c r="P963" s="1">
        <v>9054</v>
      </c>
      <c r="Q963" s="1">
        <v>2386737</v>
      </c>
      <c r="R963" s="1">
        <f t="shared" ref="R963:R1026" si="76">_xlfn.XLOOKUP($J963,$E:$E,$G:$G,0,0,1)</f>
        <v>0</v>
      </c>
      <c r="S963" s="4">
        <v>2251035.2378842128</v>
      </c>
      <c r="T963" s="4">
        <v>162443.89559218986</v>
      </c>
      <c r="U963" s="1">
        <f t="shared" ref="U963:U1026" si="77">Q963-R963</f>
        <v>2386737</v>
      </c>
      <c r="V963" s="4">
        <f t="shared" ref="V963:V1026" si="78">Q963-(S963+T963)</f>
        <v>-26742.133476402611</v>
      </c>
      <c r="W963" s="1" t="str">
        <f t="shared" ref="W963:W1026" si="79">IF(V963&gt;=0,"Favourable","Adverse")</f>
        <v>Adverse</v>
      </c>
    </row>
    <row r="964" spans="1:23" x14ac:dyDescent="0.25">
      <c r="A964" s="1"/>
      <c r="B964" s="1"/>
      <c r="C964" s="1"/>
      <c r="D964" s="1"/>
      <c r="E964" s="1" t="s">
        <v>6040</v>
      </c>
      <c r="F964" s="2">
        <v>45142</v>
      </c>
      <c r="G964" s="3">
        <v>50826</v>
      </c>
      <c r="H964" s="1"/>
      <c r="I964" s="1"/>
      <c r="J964" s="1" t="s">
        <v>6041</v>
      </c>
      <c r="K964" s="2">
        <v>44501</v>
      </c>
      <c r="L964" s="1" t="s">
        <v>4200</v>
      </c>
      <c r="M964" s="1" t="str">
        <f t="shared" si="75"/>
        <v>Social Services</v>
      </c>
      <c r="N964" s="1" t="s">
        <v>4222</v>
      </c>
      <c r="O964" s="1" t="s">
        <v>4379</v>
      </c>
      <c r="P964" s="1">
        <v>9073</v>
      </c>
      <c r="Q964" s="1">
        <v>2024394</v>
      </c>
      <c r="R964" s="1">
        <f t="shared" si="76"/>
        <v>18141</v>
      </c>
      <c r="S964" s="4">
        <v>1415348.9781776355</v>
      </c>
      <c r="T964" s="4">
        <v>321299.5989731772</v>
      </c>
      <c r="U964" s="1">
        <f t="shared" si="77"/>
        <v>2006253</v>
      </c>
      <c r="V964" s="4">
        <f t="shared" si="78"/>
        <v>287745.42284918739</v>
      </c>
      <c r="W964" s="1" t="str">
        <f t="shared" si="79"/>
        <v>Favourable</v>
      </c>
    </row>
    <row r="965" spans="1:23" x14ac:dyDescent="0.25">
      <c r="A965" s="1"/>
      <c r="B965" s="1"/>
      <c r="C965" s="1"/>
      <c r="D965" s="1"/>
      <c r="E965" s="1" t="s">
        <v>6042</v>
      </c>
      <c r="F965" s="2">
        <v>44983</v>
      </c>
      <c r="G965" s="3">
        <v>29827</v>
      </c>
      <c r="H965" s="1"/>
      <c r="I965" s="1"/>
      <c r="J965" s="1" t="s">
        <v>6043</v>
      </c>
      <c r="K965" s="2">
        <v>44322</v>
      </c>
      <c r="L965" s="1" t="s">
        <v>4212</v>
      </c>
      <c r="M965" s="1" t="str">
        <f t="shared" si="75"/>
        <v>Agricultural Extension</v>
      </c>
      <c r="N965" s="1" t="s">
        <v>4210</v>
      </c>
      <c r="O965" s="1" t="s">
        <v>4233</v>
      </c>
      <c r="P965" s="1">
        <v>6057</v>
      </c>
      <c r="Q965" s="1">
        <v>398322</v>
      </c>
      <c r="R965" s="1">
        <f t="shared" si="76"/>
        <v>0</v>
      </c>
      <c r="S965" s="4">
        <v>284135.08744200965</v>
      </c>
      <c r="T965" s="4">
        <v>60692.991804407058</v>
      </c>
      <c r="U965" s="1">
        <f t="shared" si="77"/>
        <v>398322</v>
      </c>
      <c r="V965" s="4">
        <f t="shared" si="78"/>
        <v>53493.920753583312</v>
      </c>
      <c r="W965" s="1" t="str">
        <f t="shared" si="79"/>
        <v>Favourable</v>
      </c>
    </row>
    <row r="966" spans="1:23" x14ac:dyDescent="0.25">
      <c r="A966" s="1"/>
      <c r="B966" s="1"/>
      <c r="C966" s="1"/>
      <c r="D966" s="1"/>
      <c r="E966" s="1" t="s">
        <v>6044</v>
      </c>
      <c r="F966" s="2">
        <v>44164</v>
      </c>
      <c r="G966" s="3">
        <v>49988</v>
      </c>
      <c r="H966" s="1"/>
      <c r="I966" s="1"/>
      <c r="J966" s="1" t="s">
        <v>6045</v>
      </c>
      <c r="K966" s="2">
        <v>45276</v>
      </c>
      <c r="L966" s="1" t="s">
        <v>4216</v>
      </c>
      <c r="M966" s="1" t="str">
        <f t="shared" si="75"/>
        <v>Agricultural Extension</v>
      </c>
      <c r="N966" s="1" t="s">
        <v>4205</v>
      </c>
      <c r="O966" s="1" t="s">
        <v>4211</v>
      </c>
      <c r="P966" s="1">
        <v>7573</v>
      </c>
      <c r="Q966" s="1">
        <v>488943</v>
      </c>
      <c r="R966" s="1">
        <f t="shared" si="76"/>
        <v>0</v>
      </c>
      <c r="S966" s="4">
        <v>26927.277438999721</v>
      </c>
      <c r="T966" s="4">
        <v>83166.842202696454</v>
      </c>
      <c r="U966" s="1">
        <f t="shared" si="77"/>
        <v>488943</v>
      </c>
      <c r="V966" s="4">
        <f t="shared" si="78"/>
        <v>378848.88035830384</v>
      </c>
      <c r="W966" s="1" t="str">
        <f t="shared" si="79"/>
        <v>Favourable</v>
      </c>
    </row>
    <row r="967" spans="1:23" x14ac:dyDescent="0.25">
      <c r="A967" s="1"/>
      <c r="B967" s="1"/>
      <c r="C967" s="1"/>
      <c r="D967" s="1"/>
      <c r="E967" s="1" t="s">
        <v>4371</v>
      </c>
      <c r="F967" s="2">
        <v>44365</v>
      </c>
      <c r="G967" s="3">
        <v>23534</v>
      </c>
      <c r="H967" s="1"/>
      <c r="I967" s="1"/>
      <c r="J967" s="1" t="s">
        <v>6046</v>
      </c>
      <c r="K967" s="2">
        <v>44314</v>
      </c>
      <c r="L967" s="1" t="s">
        <v>4200</v>
      </c>
      <c r="M967" s="1" t="str">
        <f t="shared" si="75"/>
        <v>Social Services</v>
      </c>
      <c r="N967" s="1" t="s">
        <v>4210</v>
      </c>
      <c r="O967" s="1" t="s">
        <v>4259</v>
      </c>
      <c r="P967" s="1">
        <v>8386</v>
      </c>
      <c r="Q967" s="1">
        <v>354315</v>
      </c>
      <c r="R967" s="1">
        <f t="shared" si="76"/>
        <v>54753</v>
      </c>
      <c r="S967" s="4">
        <v>10382.684464727132</v>
      </c>
      <c r="T967" s="4">
        <v>113587.1035746479</v>
      </c>
      <c r="U967" s="1">
        <f t="shared" si="77"/>
        <v>299562</v>
      </c>
      <c r="V967" s="4">
        <f t="shared" si="78"/>
        <v>230345.21196062496</v>
      </c>
      <c r="W967" s="1" t="str">
        <f t="shared" si="79"/>
        <v>Favourable</v>
      </c>
    </row>
    <row r="968" spans="1:23" x14ac:dyDescent="0.25">
      <c r="A968" s="1"/>
      <c r="B968" s="1"/>
      <c r="C968" s="1"/>
      <c r="D968" s="1"/>
      <c r="E968" s="1" t="s">
        <v>6047</v>
      </c>
      <c r="F968" s="2">
        <v>44688</v>
      </c>
      <c r="G968" s="3">
        <v>20003</v>
      </c>
      <c r="H968" s="1"/>
      <c r="I968" s="1"/>
      <c r="J968" s="1" t="s">
        <v>6048</v>
      </c>
      <c r="K968" s="2">
        <v>44072</v>
      </c>
      <c r="L968" s="1" t="s">
        <v>4212</v>
      </c>
      <c r="M968" s="1" t="str">
        <f t="shared" si="75"/>
        <v>Agricultural Extension</v>
      </c>
      <c r="N968" s="1" t="s">
        <v>4222</v>
      </c>
      <c r="O968" s="1" t="s">
        <v>4345</v>
      </c>
      <c r="P968" s="1">
        <v>8110</v>
      </c>
      <c r="Q968" s="1">
        <v>2438416</v>
      </c>
      <c r="R968" s="1">
        <f t="shared" si="76"/>
        <v>35232</v>
      </c>
      <c r="S968" s="4">
        <v>895149.79631254508</v>
      </c>
      <c r="T968" s="4">
        <v>233336.76996469707</v>
      </c>
      <c r="U968" s="1">
        <f t="shared" si="77"/>
        <v>2403184</v>
      </c>
      <c r="V968" s="4">
        <f t="shared" si="78"/>
        <v>1309929.4337227577</v>
      </c>
      <c r="W968" s="1" t="str">
        <f t="shared" si="79"/>
        <v>Favourable</v>
      </c>
    </row>
    <row r="969" spans="1:23" x14ac:dyDescent="0.25">
      <c r="A969" s="1"/>
      <c r="B969" s="1"/>
      <c r="C969" s="1"/>
      <c r="D969" s="1"/>
      <c r="E969" s="1" t="s">
        <v>6049</v>
      </c>
      <c r="F969" s="2">
        <v>44215</v>
      </c>
      <c r="G969" s="3">
        <v>39068</v>
      </c>
      <c r="H969" s="1"/>
      <c r="I969" s="1"/>
      <c r="J969" s="1" t="s">
        <v>6050</v>
      </c>
      <c r="K969" s="2">
        <v>44864</v>
      </c>
      <c r="L969" s="1" t="s">
        <v>4216</v>
      </c>
      <c r="M969" s="1" t="str">
        <f t="shared" si="75"/>
        <v>Agricultural Extension</v>
      </c>
      <c r="N969" s="1" t="s">
        <v>4210</v>
      </c>
      <c r="O969" s="1" t="s">
        <v>4311</v>
      </c>
      <c r="P969" s="1">
        <v>9194</v>
      </c>
      <c r="Q969" s="1">
        <v>2482161</v>
      </c>
      <c r="R969" s="1">
        <f t="shared" si="76"/>
        <v>47638</v>
      </c>
      <c r="S969" s="4">
        <v>1183583.1647840694</v>
      </c>
      <c r="T969" s="4">
        <v>721431.2884944994</v>
      </c>
      <c r="U969" s="1">
        <f t="shared" si="77"/>
        <v>2434523</v>
      </c>
      <c r="V969" s="4">
        <f t="shared" si="78"/>
        <v>577146.54672143119</v>
      </c>
      <c r="W969" s="1" t="str">
        <f t="shared" si="79"/>
        <v>Favourable</v>
      </c>
    </row>
    <row r="970" spans="1:23" x14ac:dyDescent="0.25">
      <c r="A970" s="1"/>
      <c r="B970" s="1"/>
      <c r="C970" s="1"/>
      <c r="D970" s="1"/>
      <c r="E970" s="1" t="s">
        <v>4344</v>
      </c>
      <c r="F970" s="2">
        <v>45325</v>
      </c>
      <c r="G970" s="3">
        <v>15417</v>
      </c>
      <c r="H970" s="1"/>
      <c r="I970" s="1"/>
      <c r="J970" s="1" t="s">
        <v>5074</v>
      </c>
      <c r="K970" s="2">
        <v>44097</v>
      </c>
      <c r="L970" s="1" t="s">
        <v>4204</v>
      </c>
      <c r="M970" s="1" t="str">
        <f t="shared" si="75"/>
        <v>Education</v>
      </c>
      <c r="N970" s="1" t="s">
        <v>4210</v>
      </c>
      <c r="O970" s="1" t="s">
        <v>4379</v>
      </c>
      <c r="P970" s="1">
        <v>6368</v>
      </c>
      <c r="Q970" s="1">
        <v>454923</v>
      </c>
      <c r="R970" s="1">
        <f t="shared" si="76"/>
        <v>49210</v>
      </c>
      <c r="S970" s="4">
        <v>266177.3060120825</v>
      </c>
      <c r="T970" s="4">
        <v>82407.674122265133</v>
      </c>
      <c r="U970" s="1">
        <f t="shared" si="77"/>
        <v>405713</v>
      </c>
      <c r="V970" s="4">
        <f t="shared" si="78"/>
        <v>106338.01986565237</v>
      </c>
      <c r="W970" s="1" t="str">
        <f t="shared" si="79"/>
        <v>Favourable</v>
      </c>
    </row>
    <row r="971" spans="1:23" x14ac:dyDescent="0.25">
      <c r="A971" s="1"/>
      <c r="B971" s="1"/>
      <c r="C971" s="1"/>
      <c r="D971" s="1"/>
      <c r="E971" s="1" t="s">
        <v>6051</v>
      </c>
      <c r="F971" s="2">
        <v>44466</v>
      </c>
      <c r="G971" s="3">
        <v>18963</v>
      </c>
      <c r="H971" s="1"/>
      <c r="I971" s="1"/>
      <c r="J971" s="1" t="s">
        <v>6052</v>
      </c>
      <c r="K971" s="2">
        <v>45046</v>
      </c>
      <c r="L971" s="1" t="s">
        <v>4218</v>
      </c>
      <c r="M971" s="1" t="str">
        <f t="shared" si="75"/>
        <v>Infrastructure</v>
      </c>
      <c r="N971" s="1" t="s">
        <v>4205</v>
      </c>
      <c r="O971" s="1" t="s">
        <v>4226</v>
      </c>
      <c r="P971" s="1">
        <v>7155</v>
      </c>
      <c r="Q971" s="1">
        <v>1026609</v>
      </c>
      <c r="R971" s="1">
        <f t="shared" si="76"/>
        <v>26660</v>
      </c>
      <c r="S971" s="4">
        <v>635754.75457318977</v>
      </c>
      <c r="T971" s="4">
        <v>127766.30248105584</v>
      </c>
      <c r="U971" s="1">
        <f t="shared" si="77"/>
        <v>999949</v>
      </c>
      <c r="V971" s="4">
        <f t="shared" si="78"/>
        <v>263087.94294575439</v>
      </c>
      <c r="W971" s="1" t="str">
        <f t="shared" si="79"/>
        <v>Favourable</v>
      </c>
    </row>
    <row r="972" spans="1:23" x14ac:dyDescent="0.25">
      <c r="A972" s="1"/>
      <c r="B972" s="1"/>
      <c r="C972" s="1"/>
      <c r="D972" s="1"/>
      <c r="E972" s="1" t="s">
        <v>6053</v>
      </c>
      <c r="F972" s="2">
        <v>45223</v>
      </c>
      <c r="G972" s="3">
        <v>30207</v>
      </c>
      <c r="H972" s="1"/>
      <c r="I972" s="1"/>
      <c r="J972" s="1" t="s">
        <v>6054</v>
      </c>
      <c r="K972" s="2">
        <v>44958</v>
      </c>
      <c r="L972" s="1" t="s">
        <v>4218</v>
      </c>
      <c r="M972" s="1" t="str">
        <f t="shared" si="75"/>
        <v>Infrastructure</v>
      </c>
      <c r="N972" s="1" t="s">
        <v>4222</v>
      </c>
      <c r="O972" s="1" t="s">
        <v>4345</v>
      </c>
      <c r="P972" s="1">
        <v>7708</v>
      </c>
      <c r="Q972" s="1">
        <v>1501193</v>
      </c>
      <c r="R972" s="1">
        <f t="shared" si="76"/>
        <v>16655</v>
      </c>
      <c r="S972" s="4">
        <v>1284243.6087975411</v>
      </c>
      <c r="T972" s="4">
        <v>44091.759861255443</v>
      </c>
      <c r="U972" s="1">
        <f t="shared" si="77"/>
        <v>1484538</v>
      </c>
      <c r="V972" s="4">
        <f t="shared" si="78"/>
        <v>172857.63134120335</v>
      </c>
      <c r="W972" s="1" t="str">
        <f t="shared" si="79"/>
        <v>Favourable</v>
      </c>
    </row>
    <row r="973" spans="1:23" x14ac:dyDescent="0.25">
      <c r="A973" s="1"/>
      <c r="B973" s="1"/>
      <c r="C973" s="1"/>
      <c r="D973" s="1"/>
      <c r="E973" s="1" t="s">
        <v>4636</v>
      </c>
      <c r="F973" s="2">
        <v>44874</v>
      </c>
      <c r="G973" s="3">
        <v>25776</v>
      </c>
      <c r="H973" s="1"/>
      <c r="I973" s="1"/>
      <c r="J973" s="1" t="s">
        <v>6055</v>
      </c>
      <c r="K973" s="2">
        <v>44172</v>
      </c>
      <c r="L973" s="1" t="s">
        <v>4204</v>
      </c>
      <c r="M973" s="1" t="str">
        <f t="shared" si="75"/>
        <v>Education</v>
      </c>
      <c r="N973" s="1" t="s">
        <v>4210</v>
      </c>
      <c r="O973" s="1" t="s">
        <v>4298</v>
      </c>
      <c r="P973" s="1">
        <v>7303</v>
      </c>
      <c r="Q973" s="1">
        <v>310246</v>
      </c>
      <c r="R973" s="1">
        <f t="shared" si="76"/>
        <v>21136</v>
      </c>
      <c r="S973" s="4">
        <v>269810.05712892831</v>
      </c>
      <c r="T973" s="4">
        <v>51839.5582652839</v>
      </c>
      <c r="U973" s="1">
        <f t="shared" si="77"/>
        <v>289110</v>
      </c>
      <c r="V973" s="4">
        <f t="shared" si="78"/>
        <v>-11403.615394212189</v>
      </c>
      <c r="W973" s="1" t="str">
        <f t="shared" si="79"/>
        <v>Adverse</v>
      </c>
    </row>
    <row r="974" spans="1:23" x14ac:dyDescent="0.25">
      <c r="A974" s="1"/>
      <c r="B974" s="1"/>
      <c r="C974" s="1"/>
      <c r="D974" s="1"/>
      <c r="E974" s="1" t="s">
        <v>6056</v>
      </c>
      <c r="F974" s="2">
        <v>44255</v>
      </c>
      <c r="G974" s="3">
        <v>53618</v>
      </c>
      <c r="H974" s="1"/>
      <c r="I974" s="1"/>
      <c r="J974" s="1" t="s">
        <v>6057</v>
      </c>
      <c r="K974" s="2">
        <v>44361</v>
      </c>
      <c r="L974" s="1" t="s">
        <v>4204</v>
      </c>
      <c r="M974" s="1" t="str">
        <f t="shared" si="75"/>
        <v>Education</v>
      </c>
      <c r="N974" s="1" t="s">
        <v>4222</v>
      </c>
      <c r="O974" s="1" t="s">
        <v>4289</v>
      </c>
      <c r="P974" s="1">
        <v>7398</v>
      </c>
      <c r="Q974" s="1">
        <v>899750</v>
      </c>
      <c r="R974" s="1">
        <f t="shared" si="76"/>
        <v>20315</v>
      </c>
      <c r="S974" s="4">
        <v>550777.83777153806</v>
      </c>
      <c r="T974" s="4">
        <v>222434.70468059866</v>
      </c>
      <c r="U974" s="1">
        <f t="shared" si="77"/>
        <v>879435</v>
      </c>
      <c r="V974" s="4">
        <f t="shared" si="78"/>
        <v>126537.45754786325</v>
      </c>
      <c r="W974" s="1" t="str">
        <f t="shared" si="79"/>
        <v>Favourable</v>
      </c>
    </row>
    <row r="975" spans="1:23" x14ac:dyDescent="0.25">
      <c r="A975" s="1"/>
      <c r="B975" s="1"/>
      <c r="C975" s="1"/>
      <c r="D975" s="1"/>
      <c r="E975" s="1" t="s">
        <v>6058</v>
      </c>
      <c r="F975" s="2">
        <v>44002</v>
      </c>
      <c r="G975" s="3">
        <v>34502</v>
      </c>
      <c r="H975" s="1"/>
      <c r="I975" s="1"/>
      <c r="J975" s="1" t="s">
        <v>6059</v>
      </c>
      <c r="K975" s="2">
        <v>44107</v>
      </c>
      <c r="L975" s="1" t="s">
        <v>4218</v>
      </c>
      <c r="M975" s="1" t="str">
        <f t="shared" si="75"/>
        <v>Infrastructure</v>
      </c>
      <c r="N975" s="1" t="s">
        <v>4222</v>
      </c>
      <c r="O975" s="1" t="s">
        <v>4345</v>
      </c>
      <c r="P975" s="1">
        <v>5888</v>
      </c>
      <c r="Q975" s="1">
        <v>1094081</v>
      </c>
      <c r="R975" s="1">
        <f t="shared" si="76"/>
        <v>15714</v>
      </c>
      <c r="S975" s="4">
        <v>1008566.360403118</v>
      </c>
      <c r="T975" s="4">
        <v>77829.031412301556</v>
      </c>
      <c r="U975" s="1">
        <f t="shared" si="77"/>
        <v>1078367</v>
      </c>
      <c r="V975" s="4">
        <f t="shared" si="78"/>
        <v>7685.6081845804583</v>
      </c>
      <c r="W975" s="1" t="str">
        <f t="shared" si="79"/>
        <v>Favourable</v>
      </c>
    </row>
    <row r="976" spans="1:23" x14ac:dyDescent="0.25">
      <c r="A976" s="1"/>
      <c r="B976" s="1"/>
      <c r="C976" s="1"/>
      <c r="D976" s="1"/>
      <c r="E976" s="1" t="s">
        <v>6060</v>
      </c>
      <c r="F976" s="2">
        <v>44053</v>
      </c>
      <c r="G976" s="3">
        <v>10847</v>
      </c>
      <c r="H976" s="1"/>
      <c r="I976" s="1"/>
      <c r="J976" s="1" t="s">
        <v>6061</v>
      </c>
      <c r="K976" s="2">
        <v>44863</v>
      </c>
      <c r="L976" s="1" t="s">
        <v>4216</v>
      </c>
      <c r="M976" s="1" t="str">
        <f t="shared" si="75"/>
        <v>Agricultural Extension</v>
      </c>
      <c r="N976" s="1" t="s">
        <v>4205</v>
      </c>
      <c r="O976" s="1" t="s">
        <v>4476</v>
      </c>
      <c r="P976" s="1">
        <v>7940</v>
      </c>
      <c r="Q976" s="1">
        <v>549547</v>
      </c>
      <c r="R976" s="1">
        <f t="shared" si="76"/>
        <v>44134</v>
      </c>
      <c r="S976" s="4">
        <v>338891.52720405278</v>
      </c>
      <c r="T976" s="4">
        <v>152369.01479273842</v>
      </c>
      <c r="U976" s="1">
        <f t="shared" si="77"/>
        <v>505413</v>
      </c>
      <c r="V976" s="4">
        <f t="shared" si="78"/>
        <v>58286.458003208798</v>
      </c>
      <c r="W976" s="1" t="str">
        <f t="shared" si="79"/>
        <v>Favourable</v>
      </c>
    </row>
    <row r="977" spans="1:23" x14ac:dyDescent="0.25">
      <c r="A977" s="1"/>
      <c r="B977" s="1"/>
      <c r="C977" s="1"/>
      <c r="D977" s="1"/>
      <c r="E977" s="1" t="s">
        <v>6062</v>
      </c>
      <c r="F977" s="2">
        <v>45295</v>
      </c>
      <c r="G977" s="3">
        <v>30861</v>
      </c>
      <c r="H977" s="1"/>
      <c r="I977" s="1"/>
      <c r="J977" s="1" t="s">
        <v>6063</v>
      </c>
      <c r="K977" s="2">
        <v>44216</v>
      </c>
      <c r="L977" s="1" t="s">
        <v>4216</v>
      </c>
      <c r="M977" s="1" t="str">
        <f t="shared" si="75"/>
        <v>Agricultural Extension</v>
      </c>
      <c r="N977" s="1" t="s">
        <v>4210</v>
      </c>
      <c r="O977" s="1" t="s">
        <v>4237</v>
      </c>
      <c r="P977" s="1">
        <v>6369</v>
      </c>
      <c r="Q977" s="1">
        <v>1741546</v>
      </c>
      <c r="R977" s="1">
        <f t="shared" si="76"/>
        <v>54078</v>
      </c>
      <c r="S977" s="4">
        <v>1438660.3898944776</v>
      </c>
      <c r="T977" s="4">
        <v>337442.38375707786</v>
      </c>
      <c r="U977" s="1">
        <f t="shared" si="77"/>
        <v>1687468</v>
      </c>
      <c r="V977" s="4">
        <f t="shared" si="78"/>
        <v>-34556.773651555413</v>
      </c>
      <c r="W977" s="1" t="str">
        <f t="shared" si="79"/>
        <v>Adverse</v>
      </c>
    </row>
    <row r="978" spans="1:23" x14ac:dyDescent="0.25">
      <c r="A978" s="1"/>
      <c r="B978" s="1"/>
      <c r="C978" s="1"/>
      <c r="D978" s="1"/>
      <c r="E978" s="1" t="s">
        <v>5325</v>
      </c>
      <c r="F978" s="2">
        <v>45357</v>
      </c>
      <c r="G978" s="3">
        <v>17464</v>
      </c>
      <c r="H978" s="1"/>
      <c r="I978" s="1"/>
      <c r="J978" s="1" t="s">
        <v>6064</v>
      </c>
      <c r="K978" s="2">
        <v>44884</v>
      </c>
      <c r="L978" s="1" t="s">
        <v>4216</v>
      </c>
      <c r="M978" s="1" t="str">
        <f t="shared" si="75"/>
        <v>Agricultural Extension</v>
      </c>
      <c r="N978" s="1" t="s">
        <v>4210</v>
      </c>
      <c r="O978" s="1" t="s">
        <v>4311</v>
      </c>
      <c r="P978" s="1">
        <v>7774</v>
      </c>
      <c r="Q978" s="1">
        <v>471092</v>
      </c>
      <c r="R978" s="1">
        <f t="shared" si="76"/>
        <v>0</v>
      </c>
      <c r="S978" s="4">
        <v>260496.18757954694</v>
      </c>
      <c r="T978" s="4">
        <v>134823.94114869888</v>
      </c>
      <c r="U978" s="1">
        <f t="shared" si="77"/>
        <v>471092</v>
      </c>
      <c r="V978" s="4">
        <f t="shared" si="78"/>
        <v>75771.871271754149</v>
      </c>
      <c r="W978" s="1" t="str">
        <f t="shared" si="79"/>
        <v>Favourable</v>
      </c>
    </row>
    <row r="979" spans="1:23" x14ac:dyDescent="0.25">
      <c r="A979" s="1"/>
      <c r="B979" s="1"/>
      <c r="C979" s="1"/>
      <c r="D979" s="1"/>
      <c r="E979" s="1" t="s">
        <v>6065</v>
      </c>
      <c r="F979" s="2">
        <v>44643</v>
      </c>
      <c r="G979" s="3">
        <v>11648</v>
      </c>
      <c r="H979" s="1"/>
      <c r="I979" s="1"/>
      <c r="J979" s="1" t="s">
        <v>6066</v>
      </c>
      <c r="K979" s="2">
        <v>44251</v>
      </c>
      <c r="L979" s="1" t="s">
        <v>4204</v>
      </c>
      <c r="M979" s="1" t="str">
        <f t="shared" si="75"/>
        <v>Education</v>
      </c>
      <c r="N979" s="1" t="s">
        <v>4222</v>
      </c>
      <c r="O979" s="1" t="s">
        <v>4237</v>
      </c>
      <c r="P979" s="1">
        <v>8776</v>
      </c>
      <c r="Q979" s="1">
        <v>385259</v>
      </c>
      <c r="R979" s="1">
        <f t="shared" si="76"/>
        <v>0</v>
      </c>
      <c r="S979" s="4">
        <v>76170.019542282767</v>
      </c>
      <c r="T979" s="4">
        <v>45606.02790006312</v>
      </c>
      <c r="U979" s="1">
        <f t="shared" si="77"/>
        <v>385259</v>
      </c>
      <c r="V979" s="4">
        <f t="shared" si="78"/>
        <v>263482.95255765412</v>
      </c>
      <c r="W979" s="1" t="str">
        <f t="shared" si="79"/>
        <v>Favourable</v>
      </c>
    </row>
    <row r="980" spans="1:23" x14ac:dyDescent="0.25">
      <c r="A980" s="1"/>
      <c r="B980" s="1"/>
      <c r="C980" s="1"/>
      <c r="D980" s="1"/>
      <c r="E980" s="1" t="s">
        <v>6067</v>
      </c>
      <c r="F980" s="2">
        <v>45126</v>
      </c>
      <c r="G980" s="3">
        <v>13260</v>
      </c>
      <c r="H980" s="1"/>
      <c r="I980" s="1"/>
      <c r="J980" s="1" t="s">
        <v>6068</v>
      </c>
      <c r="K980" s="2">
        <v>44593</v>
      </c>
      <c r="L980" s="1" t="s">
        <v>4200</v>
      </c>
      <c r="M980" s="1" t="str">
        <f t="shared" si="75"/>
        <v>Social Services</v>
      </c>
      <c r="N980" s="1" t="s">
        <v>4205</v>
      </c>
      <c r="O980" s="1" t="s">
        <v>4304</v>
      </c>
      <c r="P980" s="1">
        <v>7597</v>
      </c>
      <c r="Q980" s="1">
        <v>1686697</v>
      </c>
      <c r="R980" s="1">
        <f t="shared" si="76"/>
        <v>19329</v>
      </c>
      <c r="S980" s="4">
        <v>427077.33369380829</v>
      </c>
      <c r="T980" s="4">
        <v>33750.273972926159</v>
      </c>
      <c r="U980" s="1">
        <f t="shared" si="77"/>
        <v>1667368</v>
      </c>
      <c r="V980" s="4">
        <f t="shared" si="78"/>
        <v>1225869.3923332656</v>
      </c>
      <c r="W980" s="1" t="str">
        <f t="shared" si="79"/>
        <v>Favourable</v>
      </c>
    </row>
    <row r="981" spans="1:23" x14ac:dyDescent="0.25">
      <c r="A981" s="1"/>
      <c r="B981" s="1"/>
      <c r="C981" s="1"/>
      <c r="D981" s="1"/>
      <c r="E981" s="1" t="s">
        <v>6069</v>
      </c>
      <c r="F981" s="2">
        <v>45066</v>
      </c>
      <c r="G981" s="3">
        <v>27914</v>
      </c>
      <c r="H981" s="1"/>
      <c r="I981" s="1"/>
      <c r="J981" s="1" t="s">
        <v>6070</v>
      </c>
      <c r="K981" s="2">
        <v>44706</v>
      </c>
      <c r="L981" s="1" t="s">
        <v>4216</v>
      </c>
      <c r="M981" s="1" t="str">
        <f t="shared" si="75"/>
        <v>Agricultural Extension</v>
      </c>
      <c r="N981" s="1" t="s">
        <v>4210</v>
      </c>
      <c r="O981" s="1" t="s">
        <v>4421</v>
      </c>
      <c r="P981" s="1">
        <v>6622</v>
      </c>
      <c r="Q981" s="1">
        <v>2352574</v>
      </c>
      <c r="R981" s="1">
        <f t="shared" si="76"/>
        <v>58435</v>
      </c>
      <c r="S981" s="4">
        <v>991686.93710908317</v>
      </c>
      <c r="T981" s="4">
        <v>247837.41778528245</v>
      </c>
      <c r="U981" s="1">
        <f t="shared" si="77"/>
        <v>2294139</v>
      </c>
      <c r="V981" s="4">
        <f t="shared" si="78"/>
        <v>1113049.6451056344</v>
      </c>
      <c r="W981" s="1" t="str">
        <f t="shared" si="79"/>
        <v>Favourable</v>
      </c>
    </row>
    <row r="982" spans="1:23" x14ac:dyDescent="0.25">
      <c r="A982" s="1"/>
      <c r="B982" s="1"/>
      <c r="C982" s="1"/>
      <c r="D982" s="1"/>
      <c r="E982" s="1" t="s">
        <v>6071</v>
      </c>
      <c r="F982" s="2">
        <v>44024</v>
      </c>
      <c r="G982" s="3">
        <v>35592</v>
      </c>
      <c r="H982" s="1"/>
      <c r="I982" s="1"/>
      <c r="J982" s="1" t="s">
        <v>6072</v>
      </c>
      <c r="K982" s="2">
        <v>44542</v>
      </c>
      <c r="L982" s="1" t="s">
        <v>4212</v>
      </c>
      <c r="M982" s="1" t="str">
        <f t="shared" si="75"/>
        <v>Agricultural Extension</v>
      </c>
      <c r="N982" s="1" t="s">
        <v>4222</v>
      </c>
      <c r="O982" s="1" t="s">
        <v>4279</v>
      </c>
      <c r="P982" s="1">
        <v>8856</v>
      </c>
      <c r="Q982" s="1">
        <v>2470803</v>
      </c>
      <c r="R982" s="1">
        <f t="shared" si="76"/>
        <v>0</v>
      </c>
      <c r="S982" s="4">
        <v>911023.5035597448</v>
      </c>
      <c r="T982" s="4">
        <v>383429.90185639169</v>
      </c>
      <c r="U982" s="1">
        <f t="shared" si="77"/>
        <v>2470803</v>
      </c>
      <c r="V982" s="4">
        <f t="shared" si="78"/>
        <v>1176349.5945838634</v>
      </c>
      <c r="W982" s="1" t="str">
        <f t="shared" si="79"/>
        <v>Favourable</v>
      </c>
    </row>
    <row r="983" spans="1:23" x14ac:dyDescent="0.25">
      <c r="A983" s="1"/>
      <c r="B983" s="1"/>
      <c r="C983" s="1"/>
      <c r="D983" s="1"/>
      <c r="E983" s="1" t="s">
        <v>6073</v>
      </c>
      <c r="F983" s="2">
        <v>44580</v>
      </c>
      <c r="G983" s="3">
        <v>44451</v>
      </c>
      <c r="H983" s="1"/>
      <c r="I983" s="1"/>
      <c r="J983" s="1" t="s">
        <v>6074</v>
      </c>
      <c r="K983" s="2">
        <v>44189</v>
      </c>
      <c r="L983" s="1" t="s">
        <v>4212</v>
      </c>
      <c r="M983" s="1" t="str">
        <f t="shared" si="75"/>
        <v>Agricultural Extension</v>
      </c>
      <c r="N983" s="1" t="s">
        <v>4222</v>
      </c>
      <c r="O983" s="1" t="s">
        <v>4479</v>
      </c>
      <c r="P983" s="1">
        <v>8585</v>
      </c>
      <c r="Q983" s="1">
        <v>2138173</v>
      </c>
      <c r="R983" s="1">
        <f t="shared" si="76"/>
        <v>0</v>
      </c>
      <c r="S983" s="4">
        <v>1223564.6198780555</v>
      </c>
      <c r="T983" s="4">
        <v>664970.50850387977</v>
      </c>
      <c r="U983" s="1">
        <f t="shared" si="77"/>
        <v>2138173</v>
      </c>
      <c r="V983" s="4">
        <f t="shared" si="78"/>
        <v>249637.87161806459</v>
      </c>
      <c r="W983" s="1" t="str">
        <f t="shared" si="79"/>
        <v>Favourable</v>
      </c>
    </row>
    <row r="984" spans="1:23" x14ac:dyDescent="0.25">
      <c r="A984" s="1"/>
      <c r="B984" s="1"/>
      <c r="C984" s="1"/>
      <c r="D984" s="1"/>
      <c r="E984" s="1" t="s">
        <v>6075</v>
      </c>
      <c r="F984" s="2">
        <v>45015</v>
      </c>
      <c r="G984" s="3">
        <v>25218</v>
      </c>
      <c r="H984" s="1"/>
      <c r="I984" s="1"/>
      <c r="J984" s="1" t="s">
        <v>5212</v>
      </c>
      <c r="K984" s="2">
        <v>45276</v>
      </c>
      <c r="L984" s="1" t="s">
        <v>4216</v>
      </c>
      <c r="M984" s="1" t="str">
        <f t="shared" si="75"/>
        <v>Agricultural Extension</v>
      </c>
      <c r="N984" s="1" t="s">
        <v>4210</v>
      </c>
      <c r="O984" s="1" t="s">
        <v>4226</v>
      </c>
      <c r="P984" s="1">
        <v>8973</v>
      </c>
      <c r="Q984" s="1">
        <v>460673</v>
      </c>
      <c r="R984" s="1">
        <f t="shared" si="76"/>
        <v>12569</v>
      </c>
      <c r="S984" s="4">
        <v>150824.86056082477</v>
      </c>
      <c r="T984" s="4">
        <v>95246.595918515653</v>
      </c>
      <c r="U984" s="1">
        <f t="shared" si="77"/>
        <v>448104</v>
      </c>
      <c r="V984" s="4">
        <f t="shared" si="78"/>
        <v>214601.54352065956</v>
      </c>
      <c r="W984" s="1" t="str">
        <f t="shared" si="79"/>
        <v>Favourable</v>
      </c>
    </row>
    <row r="985" spans="1:23" x14ac:dyDescent="0.25">
      <c r="A985" s="1"/>
      <c r="B985" s="1"/>
      <c r="C985" s="1"/>
      <c r="D985" s="1"/>
      <c r="E985" s="1" t="s">
        <v>6076</v>
      </c>
      <c r="F985" s="2">
        <v>43974</v>
      </c>
      <c r="G985" s="3">
        <v>12033</v>
      </c>
      <c r="H985" s="1"/>
      <c r="I985" s="1"/>
      <c r="J985" s="1" t="s">
        <v>5952</v>
      </c>
      <c r="K985" s="2">
        <v>44215</v>
      </c>
      <c r="L985" s="1" t="s">
        <v>4200</v>
      </c>
      <c r="M985" s="1" t="str">
        <f t="shared" si="75"/>
        <v>Social Services</v>
      </c>
      <c r="N985" s="1" t="s">
        <v>4205</v>
      </c>
      <c r="O985" s="1" t="s">
        <v>4264</v>
      </c>
      <c r="P985" s="1">
        <v>8628</v>
      </c>
      <c r="Q985" s="1">
        <v>748481</v>
      </c>
      <c r="R985" s="1">
        <f t="shared" si="76"/>
        <v>78989</v>
      </c>
      <c r="S985" s="4">
        <v>92110.303997799594</v>
      </c>
      <c r="T985" s="4">
        <v>160103.44221376107</v>
      </c>
      <c r="U985" s="1">
        <f t="shared" si="77"/>
        <v>669492</v>
      </c>
      <c r="V985" s="4">
        <f t="shared" si="78"/>
        <v>496267.25378843932</v>
      </c>
      <c r="W985" s="1" t="str">
        <f t="shared" si="79"/>
        <v>Favourable</v>
      </c>
    </row>
    <row r="986" spans="1:23" x14ac:dyDescent="0.25">
      <c r="A986" s="1"/>
      <c r="B986" s="1"/>
      <c r="C986" s="1"/>
      <c r="D986" s="1"/>
      <c r="E986" s="1" t="s">
        <v>6077</v>
      </c>
      <c r="F986" s="2">
        <v>45381</v>
      </c>
      <c r="G986" s="3">
        <v>41791</v>
      </c>
      <c r="H986" s="1"/>
      <c r="I986" s="1"/>
      <c r="J986" s="1" t="s">
        <v>6078</v>
      </c>
      <c r="K986" s="2">
        <v>44126</v>
      </c>
      <c r="L986" s="1" t="s">
        <v>4216</v>
      </c>
      <c r="M986" s="1" t="str">
        <f t="shared" si="75"/>
        <v>Agricultural Extension</v>
      </c>
      <c r="N986" s="1" t="s">
        <v>4222</v>
      </c>
      <c r="O986" s="1" t="s">
        <v>4304</v>
      </c>
      <c r="P986" s="1">
        <v>6085</v>
      </c>
      <c r="Q986" s="1">
        <v>1619240</v>
      </c>
      <c r="R986" s="1">
        <f t="shared" si="76"/>
        <v>46236</v>
      </c>
      <c r="S986" s="4">
        <v>1555202.3134464598</v>
      </c>
      <c r="T986" s="4">
        <v>127910.73623264155</v>
      </c>
      <c r="U986" s="1">
        <f t="shared" si="77"/>
        <v>1573004</v>
      </c>
      <c r="V986" s="4">
        <f t="shared" si="78"/>
        <v>-63873.049679101445</v>
      </c>
      <c r="W986" s="1" t="str">
        <f t="shared" si="79"/>
        <v>Adverse</v>
      </c>
    </row>
    <row r="987" spans="1:23" x14ac:dyDescent="0.25">
      <c r="A987" s="1"/>
      <c r="B987" s="1"/>
      <c r="C987" s="1"/>
      <c r="D987" s="1"/>
      <c r="E987" s="1" t="s">
        <v>6079</v>
      </c>
      <c r="F987" s="2">
        <v>44708</v>
      </c>
      <c r="G987" s="3">
        <v>21508</v>
      </c>
      <c r="H987" s="1"/>
      <c r="I987" s="1"/>
      <c r="J987" s="1" t="s">
        <v>6080</v>
      </c>
      <c r="K987" s="2">
        <v>45373</v>
      </c>
      <c r="L987" s="1" t="s">
        <v>4216</v>
      </c>
      <c r="M987" s="1" t="str">
        <f t="shared" si="75"/>
        <v>Agricultural Extension</v>
      </c>
      <c r="N987" s="1" t="s">
        <v>4210</v>
      </c>
      <c r="O987" s="1" t="s">
        <v>4270</v>
      </c>
      <c r="P987" s="1">
        <v>6070</v>
      </c>
      <c r="Q987" s="1">
        <v>925090</v>
      </c>
      <c r="R987" s="1">
        <f t="shared" si="76"/>
        <v>28532</v>
      </c>
      <c r="S987" s="4">
        <v>53400.32943092459</v>
      </c>
      <c r="T987" s="4">
        <v>190313.90521247193</v>
      </c>
      <c r="U987" s="1">
        <f t="shared" si="77"/>
        <v>896558</v>
      </c>
      <c r="V987" s="4">
        <f t="shared" si="78"/>
        <v>681375.76535660354</v>
      </c>
      <c r="W987" s="1" t="str">
        <f t="shared" si="79"/>
        <v>Favourable</v>
      </c>
    </row>
    <row r="988" spans="1:23" x14ac:dyDescent="0.25">
      <c r="A988" s="1"/>
      <c r="B988" s="1"/>
      <c r="C988" s="1"/>
      <c r="D988" s="1"/>
      <c r="E988" s="1" t="s">
        <v>6081</v>
      </c>
      <c r="F988" s="2">
        <v>44737</v>
      </c>
      <c r="G988" s="3">
        <v>49484</v>
      </c>
      <c r="H988" s="1"/>
      <c r="I988" s="1"/>
      <c r="J988" s="1" t="s">
        <v>6082</v>
      </c>
      <c r="K988" s="2">
        <v>44261</v>
      </c>
      <c r="L988" s="1" t="s">
        <v>4204</v>
      </c>
      <c r="M988" s="1" t="str">
        <f t="shared" si="75"/>
        <v>Education</v>
      </c>
      <c r="N988" s="1" t="s">
        <v>4205</v>
      </c>
      <c r="O988" s="1" t="s">
        <v>4211</v>
      </c>
      <c r="P988" s="1">
        <v>6106</v>
      </c>
      <c r="Q988" s="1">
        <v>926152</v>
      </c>
      <c r="R988" s="1">
        <f t="shared" si="76"/>
        <v>19907</v>
      </c>
      <c r="S988" s="4">
        <v>413963.5778194014</v>
      </c>
      <c r="T988" s="4">
        <v>82869.289459138425</v>
      </c>
      <c r="U988" s="1">
        <f t="shared" si="77"/>
        <v>906245</v>
      </c>
      <c r="V988" s="4">
        <f t="shared" si="78"/>
        <v>429319.13272146019</v>
      </c>
      <c r="W988" s="1" t="str">
        <f t="shared" si="79"/>
        <v>Favourable</v>
      </c>
    </row>
    <row r="989" spans="1:23" x14ac:dyDescent="0.25">
      <c r="A989" s="1"/>
      <c r="B989" s="1"/>
      <c r="C989" s="1"/>
      <c r="D989" s="1"/>
      <c r="E989" s="1" t="s">
        <v>4999</v>
      </c>
      <c r="F989" s="2">
        <v>44077</v>
      </c>
      <c r="G989" s="3">
        <v>19238</v>
      </c>
      <c r="H989" s="1"/>
      <c r="I989" s="1"/>
      <c r="J989" s="1" t="s">
        <v>6083</v>
      </c>
      <c r="K989" s="2">
        <v>44163</v>
      </c>
      <c r="L989" s="1" t="s">
        <v>4216</v>
      </c>
      <c r="M989" s="1" t="str">
        <f t="shared" si="75"/>
        <v>Agricultural Extension</v>
      </c>
      <c r="N989" s="1" t="s">
        <v>4210</v>
      </c>
      <c r="O989" s="1" t="s">
        <v>4325</v>
      </c>
      <c r="P989" s="1">
        <v>6003</v>
      </c>
      <c r="Q989" s="1">
        <v>2235251</v>
      </c>
      <c r="R989" s="1">
        <f t="shared" si="76"/>
        <v>27866</v>
      </c>
      <c r="S989" s="4">
        <v>1464279.4016395118</v>
      </c>
      <c r="T989" s="4">
        <v>358263.56666832062</v>
      </c>
      <c r="U989" s="1">
        <f t="shared" si="77"/>
        <v>2207385</v>
      </c>
      <c r="V989" s="4">
        <f t="shared" si="78"/>
        <v>412708.03169216751</v>
      </c>
      <c r="W989" s="1" t="str">
        <f t="shared" si="79"/>
        <v>Favourable</v>
      </c>
    </row>
    <row r="990" spans="1:23" x14ac:dyDescent="0.25">
      <c r="A990" s="1"/>
      <c r="B990" s="1"/>
      <c r="C990" s="1"/>
      <c r="D990" s="1"/>
      <c r="E990" s="1" t="s">
        <v>6084</v>
      </c>
      <c r="F990" s="2">
        <v>44895</v>
      </c>
      <c r="G990" s="3">
        <v>41961</v>
      </c>
      <c r="H990" s="1"/>
      <c r="I990" s="1"/>
      <c r="J990" s="1" t="s">
        <v>6085</v>
      </c>
      <c r="K990" s="2">
        <v>44958</v>
      </c>
      <c r="L990" s="1" t="s">
        <v>4218</v>
      </c>
      <c r="M990" s="1" t="str">
        <f t="shared" si="75"/>
        <v>Infrastructure</v>
      </c>
      <c r="N990" s="1" t="s">
        <v>4205</v>
      </c>
      <c r="O990" s="1" t="s">
        <v>4402</v>
      </c>
      <c r="P990" s="1">
        <v>7437</v>
      </c>
      <c r="Q990" s="1">
        <v>2111234</v>
      </c>
      <c r="R990" s="1">
        <f t="shared" si="76"/>
        <v>19035</v>
      </c>
      <c r="S990" s="4">
        <v>810789.45719057135</v>
      </c>
      <c r="T990" s="4">
        <v>598974.45310586493</v>
      </c>
      <c r="U990" s="1">
        <f t="shared" si="77"/>
        <v>2092199</v>
      </c>
      <c r="V990" s="4">
        <f t="shared" si="78"/>
        <v>701470.0897035636</v>
      </c>
      <c r="W990" s="1" t="str">
        <f t="shared" si="79"/>
        <v>Favourable</v>
      </c>
    </row>
    <row r="991" spans="1:23" x14ac:dyDescent="0.25">
      <c r="A991" s="1"/>
      <c r="B991" s="1"/>
      <c r="C991" s="1"/>
      <c r="D991" s="1"/>
      <c r="E991" s="1" t="s">
        <v>6086</v>
      </c>
      <c r="F991" s="2">
        <v>44780</v>
      </c>
      <c r="G991" s="3">
        <v>45291</v>
      </c>
      <c r="H991" s="1"/>
      <c r="I991" s="1"/>
      <c r="J991" s="1" t="s">
        <v>6087</v>
      </c>
      <c r="K991" s="2">
        <v>44174</v>
      </c>
      <c r="L991" s="1" t="s">
        <v>4204</v>
      </c>
      <c r="M991" s="1" t="str">
        <f t="shared" si="75"/>
        <v>Education</v>
      </c>
      <c r="N991" s="1" t="s">
        <v>4205</v>
      </c>
      <c r="O991" s="1" t="s">
        <v>4388</v>
      </c>
      <c r="P991" s="1">
        <v>5649</v>
      </c>
      <c r="Q991" s="1">
        <v>1811392</v>
      </c>
      <c r="R991" s="1">
        <f t="shared" si="76"/>
        <v>37060</v>
      </c>
      <c r="S991" s="4">
        <v>1648523.7931756969</v>
      </c>
      <c r="T991" s="4">
        <v>95381.08368580039</v>
      </c>
      <c r="U991" s="1">
        <f t="shared" si="77"/>
        <v>1774332</v>
      </c>
      <c r="V991" s="4">
        <f t="shared" si="78"/>
        <v>67487.123138502706</v>
      </c>
      <c r="W991" s="1" t="str">
        <f t="shared" si="79"/>
        <v>Favourable</v>
      </c>
    </row>
    <row r="992" spans="1:23" x14ac:dyDescent="0.25">
      <c r="A992" s="1"/>
      <c r="B992" s="1"/>
      <c r="C992" s="1"/>
      <c r="D992" s="1"/>
      <c r="E992" s="1" t="s">
        <v>6088</v>
      </c>
      <c r="F992" s="2">
        <v>45199</v>
      </c>
      <c r="G992" s="3">
        <v>16197</v>
      </c>
      <c r="H992" s="1"/>
      <c r="I992" s="1"/>
      <c r="J992" s="1" t="s">
        <v>6089</v>
      </c>
      <c r="K992" s="2">
        <v>45345</v>
      </c>
      <c r="L992" s="1" t="s">
        <v>4218</v>
      </c>
      <c r="M992" s="1" t="str">
        <f t="shared" si="75"/>
        <v>Infrastructure</v>
      </c>
      <c r="N992" s="1" t="s">
        <v>4222</v>
      </c>
      <c r="O992" s="1" t="s">
        <v>4292</v>
      </c>
      <c r="P992" s="1">
        <v>7783</v>
      </c>
      <c r="Q992" s="1">
        <v>994519</v>
      </c>
      <c r="R992" s="1">
        <f t="shared" si="76"/>
        <v>43477</v>
      </c>
      <c r="S992" s="4">
        <v>520771.72005496273</v>
      </c>
      <c r="T992" s="4">
        <v>249453.72713587864</v>
      </c>
      <c r="U992" s="1">
        <f t="shared" si="77"/>
        <v>951042</v>
      </c>
      <c r="V992" s="4">
        <f t="shared" si="78"/>
        <v>224293.55280915857</v>
      </c>
      <c r="W992" s="1" t="str">
        <f t="shared" si="79"/>
        <v>Favourable</v>
      </c>
    </row>
    <row r="993" spans="1:23" x14ac:dyDescent="0.25">
      <c r="A993" s="1"/>
      <c r="B993" s="1"/>
      <c r="C993" s="1"/>
      <c r="D993" s="1"/>
      <c r="E993" s="1" t="s">
        <v>6090</v>
      </c>
      <c r="F993" s="2">
        <v>44905</v>
      </c>
      <c r="G993" s="3">
        <v>14767</v>
      </c>
      <c r="H993" s="1"/>
      <c r="I993" s="1"/>
      <c r="J993" s="1" t="s">
        <v>6091</v>
      </c>
      <c r="K993" s="2">
        <v>44532</v>
      </c>
      <c r="L993" s="1" t="s">
        <v>4216</v>
      </c>
      <c r="M993" s="1" t="str">
        <f t="shared" si="75"/>
        <v>Agricultural Extension</v>
      </c>
      <c r="N993" s="1" t="s">
        <v>4222</v>
      </c>
      <c r="O993" s="1" t="s">
        <v>4441</v>
      </c>
      <c r="P993" s="1">
        <v>7945</v>
      </c>
      <c r="Q993" s="1">
        <v>445800</v>
      </c>
      <c r="R993" s="1">
        <f t="shared" si="76"/>
        <v>0</v>
      </c>
      <c r="S993" s="4">
        <v>287003.73876057647</v>
      </c>
      <c r="T993" s="4">
        <v>15403.907246528202</v>
      </c>
      <c r="U993" s="1">
        <f t="shared" si="77"/>
        <v>445800</v>
      </c>
      <c r="V993" s="4">
        <f t="shared" si="78"/>
        <v>143392.35399289534</v>
      </c>
      <c r="W993" s="1" t="str">
        <f t="shared" si="79"/>
        <v>Favourable</v>
      </c>
    </row>
    <row r="994" spans="1:23" x14ac:dyDescent="0.25">
      <c r="A994" s="1"/>
      <c r="B994" s="1"/>
      <c r="C994" s="1"/>
      <c r="D994" s="1"/>
      <c r="E994" s="1" t="s">
        <v>6092</v>
      </c>
      <c r="F994" s="2">
        <v>44350</v>
      </c>
      <c r="G994" s="3">
        <v>28061</v>
      </c>
      <c r="H994" s="1"/>
      <c r="I994" s="1"/>
      <c r="J994" s="1" t="s">
        <v>6093</v>
      </c>
      <c r="K994" s="2">
        <v>44589</v>
      </c>
      <c r="L994" s="1" t="s">
        <v>4204</v>
      </c>
      <c r="M994" s="1" t="str">
        <f t="shared" si="75"/>
        <v>Education</v>
      </c>
      <c r="N994" s="1" t="s">
        <v>4210</v>
      </c>
      <c r="O994" s="1" t="s">
        <v>4237</v>
      </c>
      <c r="P994" s="1">
        <v>5867</v>
      </c>
      <c r="Q994" s="1">
        <v>662617</v>
      </c>
      <c r="R994" s="1">
        <f t="shared" si="76"/>
        <v>0</v>
      </c>
      <c r="S994" s="4">
        <v>279548.06747840653</v>
      </c>
      <c r="T994" s="4">
        <v>109715.98325828185</v>
      </c>
      <c r="U994" s="1">
        <f t="shared" si="77"/>
        <v>662617</v>
      </c>
      <c r="V994" s="4">
        <f t="shared" si="78"/>
        <v>273352.94926331163</v>
      </c>
      <c r="W994" s="1" t="str">
        <f t="shared" si="79"/>
        <v>Favourable</v>
      </c>
    </row>
    <row r="995" spans="1:23" x14ac:dyDescent="0.25">
      <c r="A995" s="1"/>
      <c r="B995" s="1"/>
      <c r="C995" s="1"/>
      <c r="D995" s="1"/>
      <c r="E995" s="1" t="s">
        <v>6094</v>
      </c>
      <c r="F995" s="2">
        <v>45042</v>
      </c>
      <c r="G995" s="3">
        <v>53427</v>
      </c>
      <c r="H995" s="1"/>
      <c r="I995" s="1"/>
      <c r="J995" s="1" t="s">
        <v>6095</v>
      </c>
      <c r="K995" s="2">
        <v>44182</v>
      </c>
      <c r="L995" s="1" t="s">
        <v>4218</v>
      </c>
      <c r="M995" s="1" t="str">
        <f t="shared" si="75"/>
        <v>Infrastructure</v>
      </c>
      <c r="N995" s="1" t="s">
        <v>4205</v>
      </c>
      <c r="O995" s="1" t="s">
        <v>4402</v>
      </c>
      <c r="P995" s="1">
        <v>6268</v>
      </c>
      <c r="Q995" s="1">
        <v>559024</v>
      </c>
      <c r="R995" s="1">
        <f t="shared" si="76"/>
        <v>32162</v>
      </c>
      <c r="S995" s="4">
        <v>104608.34276303752</v>
      </c>
      <c r="T995" s="4">
        <v>170524.85885727973</v>
      </c>
      <c r="U995" s="1">
        <f t="shared" si="77"/>
        <v>526862</v>
      </c>
      <c r="V995" s="4">
        <f t="shared" si="78"/>
        <v>283890.79837968276</v>
      </c>
      <c r="W995" s="1" t="str">
        <f t="shared" si="79"/>
        <v>Favourable</v>
      </c>
    </row>
    <row r="996" spans="1:23" x14ac:dyDescent="0.25">
      <c r="A996" s="1"/>
      <c r="B996" s="1"/>
      <c r="C996" s="1"/>
      <c r="D996" s="1"/>
      <c r="E996" s="1" t="s">
        <v>6096</v>
      </c>
      <c r="F996" s="2">
        <v>43930</v>
      </c>
      <c r="G996" s="3">
        <v>57786</v>
      </c>
      <c r="H996" s="1"/>
      <c r="I996" s="1"/>
      <c r="J996" s="1" t="s">
        <v>6097</v>
      </c>
      <c r="K996" s="2">
        <v>44622</v>
      </c>
      <c r="L996" s="1" t="s">
        <v>4204</v>
      </c>
      <c r="M996" s="1" t="str">
        <f t="shared" si="75"/>
        <v>Education</v>
      </c>
      <c r="N996" s="1" t="s">
        <v>4205</v>
      </c>
      <c r="O996" s="1" t="s">
        <v>4217</v>
      </c>
      <c r="P996" s="1">
        <v>9068</v>
      </c>
      <c r="Q996" s="1">
        <v>363124</v>
      </c>
      <c r="R996" s="1">
        <f t="shared" si="76"/>
        <v>14714</v>
      </c>
      <c r="S996" s="4">
        <v>329931.61830783135</v>
      </c>
      <c r="T996" s="4">
        <v>30309.984335959231</v>
      </c>
      <c r="U996" s="1">
        <f t="shared" si="77"/>
        <v>348410</v>
      </c>
      <c r="V996" s="4">
        <f t="shared" si="78"/>
        <v>2882.3973562094034</v>
      </c>
      <c r="W996" s="1" t="str">
        <f t="shared" si="79"/>
        <v>Favourable</v>
      </c>
    </row>
    <row r="997" spans="1:23" x14ac:dyDescent="0.25">
      <c r="A997" s="1"/>
      <c r="B997" s="1"/>
      <c r="C997" s="1"/>
      <c r="D997" s="1"/>
      <c r="E997" s="1" t="s">
        <v>6098</v>
      </c>
      <c r="F997" s="2">
        <v>45112</v>
      </c>
      <c r="G997" s="3">
        <v>18159</v>
      </c>
      <c r="H997" s="1"/>
      <c r="I997" s="1"/>
      <c r="J997" s="1" t="s">
        <v>6099</v>
      </c>
      <c r="K997" s="2">
        <v>45193</v>
      </c>
      <c r="L997" s="1" t="s">
        <v>4204</v>
      </c>
      <c r="M997" s="1" t="str">
        <f t="shared" si="75"/>
        <v>Education</v>
      </c>
      <c r="N997" s="1" t="s">
        <v>4205</v>
      </c>
      <c r="O997" s="1" t="s">
        <v>4211</v>
      </c>
      <c r="P997" s="1">
        <v>6796</v>
      </c>
      <c r="Q997" s="1">
        <v>1999759</v>
      </c>
      <c r="R997" s="1">
        <f t="shared" si="76"/>
        <v>0</v>
      </c>
      <c r="S997" s="4">
        <v>491815.31957042392</v>
      </c>
      <c r="T997" s="4">
        <v>258303.45325472869</v>
      </c>
      <c r="U997" s="1">
        <f t="shared" si="77"/>
        <v>1999759</v>
      </c>
      <c r="V997" s="4">
        <f t="shared" si="78"/>
        <v>1249640.2271748474</v>
      </c>
      <c r="W997" s="1" t="str">
        <f t="shared" si="79"/>
        <v>Favourable</v>
      </c>
    </row>
    <row r="998" spans="1:23" x14ac:dyDescent="0.25">
      <c r="A998" s="1"/>
      <c r="B998" s="1"/>
      <c r="C998" s="1"/>
      <c r="D998" s="1"/>
      <c r="E998" s="1" t="s">
        <v>6100</v>
      </c>
      <c r="F998" s="2">
        <v>44297</v>
      </c>
      <c r="G998" s="3">
        <v>35378</v>
      </c>
      <c r="H998" s="1"/>
      <c r="I998" s="1"/>
      <c r="J998" s="1" t="s">
        <v>6101</v>
      </c>
      <c r="K998" s="2">
        <v>44564</v>
      </c>
      <c r="L998" s="1" t="s">
        <v>4204</v>
      </c>
      <c r="M998" s="1" t="str">
        <f t="shared" si="75"/>
        <v>Education</v>
      </c>
      <c r="N998" s="1" t="s">
        <v>4205</v>
      </c>
      <c r="O998" s="1" t="s">
        <v>4276</v>
      </c>
      <c r="P998" s="1">
        <v>6653</v>
      </c>
      <c r="Q998" s="1">
        <v>1354091</v>
      </c>
      <c r="R998" s="1">
        <f t="shared" si="76"/>
        <v>0</v>
      </c>
      <c r="S998" s="4">
        <v>160546.76069570237</v>
      </c>
      <c r="T998" s="4">
        <v>108026.52119648641</v>
      </c>
      <c r="U998" s="1">
        <f t="shared" si="77"/>
        <v>1354091</v>
      </c>
      <c r="V998" s="4">
        <f t="shared" si="78"/>
        <v>1085517.7181078112</v>
      </c>
      <c r="W998" s="1" t="str">
        <f t="shared" si="79"/>
        <v>Favourable</v>
      </c>
    </row>
    <row r="999" spans="1:23" x14ac:dyDescent="0.25">
      <c r="A999" s="1"/>
      <c r="B999" s="1"/>
      <c r="C999" s="1"/>
      <c r="D999" s="1"/>
      <c r="E999" s="1" t="s">
        <v>6102</v>
      </c>
      <c r="F999" s="2">
        <v>44109</v>
      </c>
      <c r="G999" s="3">
        <v>42680</v>
      </c>
      <c r="H999" s="1"/>
      <c r="I999" s="1"/>
      <c r="J999" s="1" t="s">
        <v>6103</v>
      </c>
      <c r="K999" s="2">
        <v>45268</v>
      </c>
      <c r="L999" s="1" t="s">
        <v>4216</v>
      </c>
      <c r="M999" s="1" t="str">
        <f t="shared" si="75"/>
        <v>Agricultural Extension</v>
      </c>
      <c r="N999" s="1" t="s">
        <v>4210</v>
      </c>
      <c r="O999" s="1" t="s">
        <v>4259</v>
      </c>
      <c r="P999" s="1">
        <v>6129</v>
      </c>
      <c r="Q999" s="1">
        <v>826721</v>
      </c>
      <c r="R999" s="1">
        <f t="shared" si="76"/>
        <v>48478</v>
      </c>
      <c r="S999" s="4">
        <v>310355.10043177014</v>
      </c>
      <c r="T999" s="4">
        <v>196445.51082832922</v>
      </c>
      <c r="U999" s="1">
        <f t="shared" si="77"/>
        <v>778243</v>
      </c>
      <c r="V999" s="4">
        <f t="shared" si="78"/>
        <v>319920.38873990066</v>
      </c>
      <c r="W999" s="1" t="str">
        <f t="shared" si="79"/>
        <v>Favourable</v>
      </c>
    </row>
    <row r="1000" spans="1:23" x14ac:dyDescent="0.25">
      <c r="A1000" s="1"/>
      <c r="B1000" s="1"/>
      <c r="C1000" s="1"/>
      <c r="D1000" s="1"/>
      <c r="E1000" s="1" t="s">
        <v>6104</v>
      </c>
      <c r="F1000" s="2">
        <v>44217</v>
      </c>
      <c r="G1000" s="3">
        <v>59766</v>
      </c>
      <c r="H1000" s="1"/>
      <c r="I1000" s="1"/>
      <c r="J1000" s="1" t="s">
        <v>6105</v>
      </c>
      <c r="K1000" s="2">
        <v>44880</v>
      </c>
      <c r="L1000" s="1" t="s">
        <v>4218</v>
      </c>
      <c r="M1000" s="1" t="str">
        <f t="shared" si="75"/>
        <v>Infrastructure</v>
      </c>
      <c r="N1000" s="1" t="s">
        <v>4210</v>
      </c>
      <c r="O1000" s="1" t="s">
        <v>4301</v>
      </c>
      <c r="P1000" s="1">
        <v>7070</v>
      </c>
      <c r="Q1000" s="1">
        <v>1662829</v>
      </c>
      <c r="R1000" s="1">
        <f t="shared" si="76"/>
        <v>56719</v>
      </c>
      <c r="S1000" s="4">
        <v>120789.25571513911</v>
      </c>
      <c r="T1000" s="4">
        <v>112085.23790467346</v>
      </c>
      <c r="U1000" s="1">
        <f t="shared" si="77"/>
        <v>1606110</v>
      </c>
      <c r="V1000" s="4">
        <f t="shared" si="78"/>
        <v>1429954.5063801873</v>
      </c>
      <c r="W1000" s="1" t="str">
        <f t="shared" si="79"/>
        <v>Favourable</v>
      </c>
    </row>
    <row r="1001" spans="1:23" x14ac:dyDescent="0.25">
      <c r="A1001" s="1"/>
      <c r="B1001" s="1"/>
      <c r="C1001" s="1"/>
      <c r="D1001" s="1"/>
      <c r="E1001" s="1" t="s">
        <v>6106</v>
      </c>
      <c r="F1001" s="2">
        <v>45308</v>
      </c>
      <c r="G1001" s="3">
        <v>34355</v>
      </c>
      <c r="H1001" s="1"/>
      <c r="I1001" s="1"/>
      <c r="J1001" s="1" t="s">
        <v>6107</v>
      </c>
      <c r="K1001" s="2">
        <v>44270</v>
      </c>
      <c r="L1001" s="1" t="s">
        <v>4212</v>
      </c>
      <c r="M1001" s="1" t="str">
        <f t="shared" si="75"/>
        <v>Agricultural Extension</v>
      </c>
      <c r="N1001" s="1" t="s">
        <v>4222</v>
      </c>
      <c r="O1001" s="1" t="s">
        <v>4289</v>
      </c>
      <c r="P1001" s="1">
        <v>7601</v>
      </c>
      <c r="Q1001" s="1">
        <v>2136420</v>
      </c>
      <c r="R1001" s="1">
        <f t="shared" si="76"/>
        <v>38136</v>
      </c>
      <c r="S1001" s="4">
        <v>1736182.0958404967</v>
      </c>
      <c r="T1001" s="4">
        <v>538845.71226346889</v>
      </c>
      <c r="U1001" s="1">
        <f t="shared" si="77"/>
        <v>2098284</v>
      </c>
      <c r="V1001" s="4">
        <f t="shared" si="78"/>
        <v>-138607.8081039656</v>
      </c>
      <c r="W1001" s="1" t="str">
        <f t="shared" si="79"/>
        <v>Adverse</v>
      </c>
    </row>
    <row r="1002" spans="1:23" x14ac:dyDescent="0.25">
      <c r="A1002" s="1"/>
      <c r="B1002" s="1"/>
      <c r="C1002" s="1"/>
      <c r="D1002" s="1"/>
      <c r="E1002" s="1" t="s">
        <v>6108</v>
      </c>
      <c r="F1002" s="2">
        <v>44686</v>
      </c>
      <c r="G1002" s="3">
        <v>50327</v>
      </c>
      <c r="H1002" s="1"/>
      <c r="I1002" s="1"/>
      <c r="J1002" s="1" t="s">
        <v>6109</v>
      </c>
      <c r="K1002" s="2">
        <v>44256</v>
      </c>
      <c r="L1002" s="1" t="s">
        <v>4204</v>
      </c>
      <c r="M1002" s="1" t="str">
        <f t="shared" si="75"/>
        <v>Education</v>
      </c>
      <c r="N1002" s="1" t="s">
        <v>4222</v>
      </c>
      <c r="O1002" s="1" t="s">
        <v>4276</v>
      </c>
      <c r="P1002" s="1">
        <v>7112</v>
      </c>
      <c r="Q1002" s="1">
        <v>957704</v>
      </c>
      <c r="R1002" s="1">
        <f t="shared" si="76"/>
        <v>0</v>
      </c>
      <c r="S1002" s="4">
        <v>520486.64652879606</v>
      </c>
      <c r="T1002" s="4">
        <v>128226.58391933014</v>
      </c>
      <c r="U1002" s="1">
        <f t="shared" si="77"/>
        <v>957704</v>
      </c>
      <c r="V1002" s="4">
        <f t="shared" si="78"/>
        <v>308990.76955187379</v>
      </c>
      <c r="W1002" s="1" t="str">
        <f t="shared" si="79"/>
        <v>Favourable</v>
      </c>
    </row>
    <row r="1003" spans="1:23" x14ac:dyDescent="0.25">
      <c r="A1003" s="1"/>
      <c r="B1003" s="1"/>
      <c r="C1003" s="1"/>
      <c r="D1003" s="1"/>
      <c r="E1003" s="1" t="s">
        <v>6110</v>
      </c>
      <c r="F1003" s="2">
        <v>45131</v>
      </c>
      <c r="G1003" s="3">
        <v>29598</v>
      </c>
      <c r="H1003" s="1"/>
      <c r="I1003" s="1"/>
      <c r="J1003" s="1" t="s">
        <v>6111</v>
      </c>
      <c r="K1003" s="2">
        <v>45196</v>
      </c>
      <c r="L1003" s="1" t="s">
        <v>4200</v>
      </c>
      <c r="M1003" s="1" t="str">
        <f t="shared" si="75"/>
        <v>Social Services</v>
      </c>
      <c r="N1003" s="1" t="s">
        <v>4210</v>
      </c>
      <c r="O1003" s="1" t="s">
        <v>4402</v>
      </c>
      <c r="P1003" s="1">
        <v>6972</v>
      </c>
      <c r="Q1003" s="1">
        <v>2108059</v>
      </c>
      <c r="R1003" s="1">
        <f t="shared" si="76"/>
        <v>34795</v>
      </c>
      <c r="S1003" s="4">
        <v>1981797.0967509998</v>
      </c>
      <c r="T1003" s="4">
        <v>301237.36375570582</v>
      </c>
      <c r="U1003" s="1">
        <f t="shared" si="77"/>
        <v>2073264</v>
      </c>
      <c r="V1003" s="4">
        <f t="shared" si="78"/>
        <v>-174975.46050670557</v>
      </c>
      <c r="W1003" s="1" t="str">
        <f t="shared" si="79"/>
        <v>Adverse</v>
      </c>
    </row>
    <row r="1004" spans="1:23" x14ac:dyDescent="0.25">
      <c r="A1004" s="1"/>
      <c r="B1004" s="1"/>
      <c r="C1004" s="1"/>
      <c r="D1004" s="1"/>
      <c r="E1004" s="1" t="s">
        <v>6112</v>
      </c>
      <c r="F1004" s="2">
        <v>44057</v>
      </c>
      <c r="G1004" s="3">
        <v>14031</v>
      </c>
      <c r="H1004" s="1"/>
      <c r="I1004" s="1"/>
      <c r="J1004" s="1" t="s">
        <v>6113</v>
      </c>
      <c r="K1004" s="2">
        <v>45059</v>
      </c>
      <c r="L1004" s="1" t="s">
        <v>4218</v>
      </c>
      <c r="M1004" s="1" t="str">
        <f t="shared" si="75"/>
        <v>Infrastructure</v>
      </c>
      <c r="N1004" s="1" t="s">
        <v>4210</v>
      </c>
      <c r="O1004" s="1" t="s">
        <v>4276</v>
      </c>
      <c r="P1004" s="1">
        <v>5857</v>
      </c>
      <c r="Q1004" s="1">
        <v>1822327</v>
      </c>
      <c r="R1004" s="1">
        <f t="shared" si="76"/>
        <v>0</v>
      </c>
      <c r="S1004" s="4">
        <v>539192.65709590435</v>
      </c>
      <c r="T1004" s="4">
        <v>190965.81611480421</v>
      </c>
      <c r="U1004" s="1">
        <f t="shared" si="77"/>
        <v>1822327</v>
      </c>
      <c r="V1004" s="4">
        <f t="shared" si="78"/>
        <v>1092168.5267892913</v>
      </c>
      <c r="W1004" s="1" t="str">
        <f t="shared" si="79"/>
        <v>Favourable</v>
      </c>
    </row>
    <row r="1005" spans="1:23" x14ac:dyDescent="0.25">
      <c r="A1005" s="1"/>
      <c r="B1005" s="1"/>
      <c r="C1005" s="1"/>
      <c r="D1005" s="1"/>
      <c r="E1005" s="1" t="s">
        <v>6114</v>
      </c>
      <c r="F1005" s="2">
        <v>44114</v>
      </c>
      <c r="G1005" s="3">
        <v>36656</v>
      </c>
      <c r="H1005" s="1"/>
      <c r="I1005" s="1"/>
      <c r="J1005" s="1" t="s">
        <v>6115</v>
      </c>
      <c r="K1005" s="2">
        <v>44409</v>
      </c>
      <c r="L1005" s="1" t="s">
        <v>4204</v>
      </c>
      <c r="M1005" s="1" t="str">
        <f t="shared" si="75"/>
        <v>Education</v>
      </c>
      <c r="N1005" s="1" t="s">
        <v>4205</v>
      </c>
      <c r="O1005" s="1" t="s">
        <v>4292</v>
      </c>
      <c r="P1005" s="1">
        <v>7920</v>
      </c>
      <c r="Q1005" s="1">
        <v>358158</v>
      </c>
      <c r="R1005" s="1">
        <f t="shared" si="76"/>
        <v>58523</v>
      </c>
      <c r="S1005" s="4">
        <v>245324.87497170817</v>
      </c>
      <c r="T1005" s="4">
        <v>32203.55866206939</v>
      </c>
      <c r="U1005" s="1">
        <f t="shared" si="77"/>
        <v>299635</v>
      </c>
      <c r="V1005" s="4">
        <f t="shared" si="78"/>
        <v>80629.566366222454</v>
      </c>
      <c r="W1005" s="1" t="str">
        <f t="shared" si="79"/>
        <v>Favourable</v>
      </c>
    </row>
    <row r="1006" spans="1:23" x14ac:dyDescent="0.25">
      <c r="A1006" s="1"/>
      <c r="B1006" s="1"/>
      <c r="C1006" s="1"/>
      <c r="D1006" s="1"/>
      <c r="E1006" s="1" t="s">
        <v>4535</v>
      </c>
      <c r="F1006" s="2">
        <v>44429</v>
      </c>
      <c r="G1006" s="3">
        <v>52535</v>
      </c>
      <c r="H1006" s="1"/>
      <c r="I1006" s="1"/>
      <c r="J1006" s="1" t="s">
        <v>6116</v>
      </c>
      <c r="K1006" s="2">
        <v>45260</v>
      </c>
      <c r="L1006" s="1" t="s">
        <v>4212</v>
      </c>
      <c r="M1006" s="1" t="str">
        <f t="shared" si="75"/>
        <v>Agricultural Extension</v>
      </c>
      <c r="N1006" s="1" t="s">
        <v>4205</v>
      </c>
      <c r="O1006" s="1" t="s">
        <v>4247</v>
      </c>
      <c r="P1006" s="1">
        <v>8613</v>
      </c>
      <c r="Q1006" s="1">
        <v>1238411</v>
      </c>
      <c r="R1006" s="1">
        <f t="shared" si="76"/>
        <v>26639</v>
      </c>
      <c r="S1006" s="4">
        <v>112401.70116251583</v>
      </c>
      <c r="T1006" s="4">
        <v>209146.31936612388</v>
      </c>
      <c r="U1006" s="1">
        <f t="shared" si="77"/>
        <v>1211772</v>
      </c>
      <c r="V1006" s="4">
        <f t="shared" si="78"/>
        <v>916862.97947136033</v>
      </c>
      <c r="W1006" s="1" t="str">
        <f t="shared" si="79"/>
        <v>Favourable</v>
      </c>
    </row>
    <row r="1007" spans="1:23" x14ac:dyDescent="0.25">
      <c r="A1007" s="1"/>
      <c r="B1007" s="1"/>
      <c r="C1007" s="1"/>
      <c r="D1007" s="1"/>
      <c r="E1007" s="1" t="s">
        <v>6117</v>
      </c>
      <c r="F1007" s="2">
        <v>44486</v>
      </c>
      <c r="G1007" s="3">
        <v>16860</v>
      </c>
      <c r="H1007" s="1"/>
      <c r="I1007" s="1"/>
      <c r="J1007" s="1" t="s">
        <v>6118</v>
      </c>
      <c r="K1007" s="2">
        <v>45237</v>
      </c>
      <c r="L1007" s="1" t="s">
        <v>4204</v>
      </c>
      <c r="M1007" s="1" t="str">
        <f t="shared" si="75"/>
        <v>Education</v>
      </c>
      <c r="N1007" s="1" t="s">
        <v>4210</v>
      </c>
      <c r="O1007" s="1" t="s">
        <v>4273</v>
      </c>
      <c r="P1007" s="1">
        <v>7183</v>
      </c>
      <c r="Q1007" s="1">
        <v>2001420</v>
      </c>
      <c r="R1007" s="1">
        <f t="shared" si="76"/>
        <v>32733</v>
      </c>
      <c r="S1007" s="4">
        <v>1546561.7747541093</v>
      </c>
      <c r="T1007" s="4">
        <v>560276.41286023404</v>
      </c>
      <c r="U1007" s="1">
        <f t="shared" si="77"/>
        <v>1968687</v>
      </c>
      <c r="V1007" s="4">
        <f t="shared" si="78"/>
        <v>-105418.18761434313</v>
      </c>
      <c r="W1007" s="1" t="str">
        <f t="shared" si="79"/>
        <v>Adverse</v>
      </c>
    </row>
    <row r="1008" spans="1:23" x14ac:dyDescent="0.25">
      <c r="A1008" s="1"/>
      <c r="B1008" s="1"/>
      <c r="C1008" s="1"/>
      <c r="D1008" s="1"/>
      <c r="E1008" s="1" t="s">
        <v>4986</v>
      </c>
      <c r="F1008" s="2">
        <v>44285</v>
      </c>
      <c r="G1008" s="3">
        <v>16348</v>
      </c>
      <c r="H1008" s="1"/>
      <c r="I1008" s="1"/>
      <c r="J1008" s="1" t="s">
        <v>6119</v>
      </c>
      <c r="K1008" s="2">
        <v>44002</v>
      </c>
      <c r="L1008" s="1" t="s">
        <v>4204</v>
      </c>
      <c r="M1008" s="1" t="str">
        <f t="shared" si="75"/>
        <v>Education</v>
      </c>
      <c r="N1008" s="1" t="s">
        <v>4210</v>
      </c>
      <c r="O1008" s="1" t="s">
        <v>4233</v>
      </c>
      <c r="P1008" s="1">
        <v>7492</v>
      </c>
      <c r="Q1008" s="1">
        <v>1782436</v>
      </c>
      <c r="R1008" s="1">
        <f t="shared" si="76"/>
        <v>11104</v>
      </c>
      <c r="S1008" s="4">
        <v>1043181.2887110641</v>
      </c>
      <c r="T1008" s="4">
        <v>96735.646995115167</v>
      </c>
      <c r="U1008" s="1">
        <f t="shared" si="77"/>
        <v>1771332</v>
      </c>
      <c r="V1008" s="4">
        <f t="shared" si="78"/>
        <v>642519.06429382064</v>
      </c>
      <c r="W1008" s="1" t="str">
        <f t="shared" si="79"/>
        <v>Favourable</v>
      </c>
    </row>
    <row r="1009" spans="1:23" x14ac:dyDescent="0.25">
      <c r="A1009" s="1"/>
      <c r="B1009" s="1"/>
      <c r="C1009" s="1"/>
      <c r="D1009" s="1"/>
      <c r="E1009" s="1" t="s">
        <v>5364</v>
      </c>
      <c r="F1009" s="2">
        <v>44478</v>
      </c>
      <c r="G1009" s="3">
        <v>46482</v>
      </c>
      <c r="H1009" s="1"/>
      <c r="I1009" s="1"/>
      <c r="J1009" s="1" t="s">
        <v>6120</v>
      </c>
      <c r="K1009" s="2">
        <v>44238</v>
      </c>
      <c r="L1009" s="1" t="s">
        <v>4212</v>
      </c>
      <c r="M1009" s="1" t="str">
        <f t="shared" si="75"/>
        <v>Agricultural Extension</v>
      </c>
      <c r="N1009" s="1" t="s">
        <v>4205</v>
      </c>
      <c r="O1009" s="1" t="s">
        <v>4458</v>
      </c>
      <c r="P1009" s="1">
        <v>8370</v>
      </c>
      <c r="Q1009" s="1">
        <v>2219678</v>
      </c>
      <c r="R1009" s="1">
        <f t="shared" si="76"/>
        <v>0</v>
      </c>
      <c r="S1009" s="4">
        <v>1387462.2075899185</v>
      </c>
      <c r="T1009" s="4">
        <v>390635.99853420979</v>
      </c>
      <c r="U1009" s="1">
        <f t="shared" si="77"/>
        <v>2219678</v>
      </c>
      <c r="V1009" s="4">
        <f t="shared" si="78"/>
        <v>441579.79387587169</v>
      </c>
      <c r="W1009" s="1" t="str">
        <f t="shared" si="79"/>
        <v>Favourable</v>
      </c>
    </row>
    <row r="1010" spans="1:23" x14ac:dyDescent="0.25">
      <c r="A1010" s="1"/>
      <c r="B1010" s="1"/>
      <c r="C1010" s="1"/>
      <c r="D1010" s="1"/>
      <c r="E1010" s="1" t="s">
        <v>6121</v>
      </c>
      <c r="F1010" s="2">
        <v>44650</v>
      </c>
      <c r="G1010" s="3">
        <v>14393</v>
      </c>
      <c r="H1010" s="1"/>
      <c r="I1010" s="1"/>
      <c r="J1010" s="1" t="s">
        <v>6122</v>
      </c>
      <c r="K1010" s="2">
        <v>44362</v>
      </c>
      <c r="L1010" s="1" t="s">
        <v>4200</v>
      </c>
      <c r="M1010" s="1" t="str">
        <f t="shared" si="75"/>
        <v>Social Services</v>
      </c>
      <c r="N1010" s="1" t="s">
        <v>4205</v>
      </c>
      <c r="O1010" s="1" t="s">
        <v>4211</v>
      </c>
      <c r="P1010" s="1">
        <v>6429</v>
      </c>
      <c r="Q1010" s="1">
        <v>2299222</v>
      </c>
      <c r="R1010" s="1">
        <f t="shared" si="76"/>
        <v>26854</v>
      </c>
      <c r="S1010" s="4">
        <v>1194587.535824575</v>
      </c>
      <c r="T1010" s="4">
        <v>454151.38430845895</v>
      </c>
      <c r="U1010" s="1">
        <f t="shared" si="77"/>
        <v>2272368</v>
      </c>
      <c r="V1010" s="4">
        <f t="shared" si="78"/>
        <v>650483.079866966</v>
      </c>
      <c r="W1010" s="1" t="str">
        <f t="shared" si="79"/>
        <v>Favourable</v>
      </c>
    </row>
    <row r="1011" spans="1:23" x14ac:dyDescent="0.25">
      <c r="A1011" s="1"/>
      <c r="B1011" s="1"/>
      <c r="C1011" s="1"/>
      <c r="D1011" s="1"/>
      <c r="E1011" s="1" t="s">
        <v>6123</v>
      </c>
      <c r="F1011" s="2">
        <v>44385</v>
      </c>
      <c r="G1011" s="3">
        <v>12870</v>
      </c>
      <c r="H1011" s="1"/>
      <c r="I1011" s="1"/>
      <c r="J1011" s="1" t="s">
        <v>6124</v>
      </c>
      <c r="K1011" s="2">
        <v>44382</v>
      </c>
      <c r="L1011" s="1" t="s">
        <v>4200</v>
      </c>
      <c r="M1011" s="1" t="str">
        <f t="shared" si="75"/>
        <v>Social Services</v>
      </c>
      <c r="N1011" s="1" t="s">
        <v>4222</v>
      </c>
      <c r="O1011" s="1" t="s">
        <v>4358</v>
      </c>
      <c r="P1011" s="1">
        <v>9302</v>
      </c>
      <c r="Q1011" s="1">
        <v>1753572</v>
      </c>
      <c r="R1011" s="1">
        <f t="shared" si="76"/>
        <v>0</v>
      </c>
      <c r="S1011" s="4">
        <v>561595.3520504582</v>
      </c>
      <c r="T1011" s="4">
        <v>122797.25298657305</v>
      </c>
      <c r="U1011" s="1">
        <f t="shared" si="77"/>
        <v>1753572</v>
      </c>
      <c r="V1011" s="4">
        <f t="shared" si="78"/>
        <v>1069179.3949629688</v>
      </c>
      <c r="W1011" s="1" t="str">
        <f t="shared" si="79"/>
        <v>Favourable</v>
      </c>
    </row>
    <row r="1012" spans="1:23" x14ac:dyDescent="0.25">
      <c r="A1012" s="1"/>
      <c r="B1012" s="1"/>
      <c r="C1012" s="1"/>
      <c r="D1012" s="1"/>
      <c r="E1012" s="1" t="s">
        <v>4531</v>
      </c>
      <c r="F1012" s="2">
        <v>44280</v>
      </c>
      <c r="G1012" s="3">
        <v>35546</v>
      </c>
      <c r="H1012" s="1"/>
      <c r="I1012" s="1"/>
      <c r="J1012" s="1" t="s">
        <v>6125</v>
      </c>
      <c r="K1012" s="2">
        <v>44401</v>
      </c>
      <c r="L1012" s="1" t="s">
        <v>4200</v>
      </c>
      <c r="M1012" s="1" t="str">
        <f t="shared" si="75"/>
        <v>Social Services</v>
      </c>
      <c r="N1012" s="1" t="s">
        <v>4222</v>
      </c>
      <c r="O1012" s="1" t="s">
        <v>4301</v>
      </c>
      <c r="P1012" s="1">
        <v>8744</v>
      </c>
      <c r="Q1012" s="1">
        <v>507828</v>
      </c>
      <c r="R1012" s="1">
        <f t="shared" si="76"/>
        <v>0</v>
      </c>
      <c r="S1012" s="4">
        <v>40785.725408841477</v>
      </c>
      <c r="T1012" s="4">
        <v>8407.114940909998</v>
      </c>
      <c r="U1012" s="1">
        <f t="shared" si="77"/>
        <v>507828</v>
      </c>
      <c r="V1012" s="4">
        <f t="shared" si="78"/>
        <v>458635.15965024853</v>
      </c>
      <c r="W1012" s="1" t="str">
        <f t="shared" si="79"/>
        <v>Favourable</v>
      </c>
    </row>
    <row r="1013" spans="1:23" x14ac:dyDescent="0.25">
      <c r="A1013" s="1"/>
      <c r="B1013" s="1"/>
      <c r="C1013" s="1"/>
      <c r="D1013" s="1"/>
      <c r="E1013" s="1" t="s">
        <v>6126</v>
      </c>
      <c r="F1013" s="2">
        <v>44364</v>
      </c>
      <c r="G1013" s="3">
        <v>37591</v>
      </c>
      <c r="H1013" s="1"/>
      <c r="I1013" s="1"/>
      <c r="J1013" s="1" t="s">
        <v>6127</v>
      </c>
      <c r="K1013" s="2">
        <v>44993</v>
      </c>
      <c r="L1013" s="1" t="s">
        <v>4218</v>
      </c>
      <c r="M1013" s="1" t="str">
        <f t="shared" si="75"/>
        <v>Infrastructure</v>
      </c>
      <c r="N1013" s="1" t="s">
        <v>4210</v>
      </c>
      <c r="O1013" s="1" t="s">
        <v>4241</v>
      </c>
      <c r="P1013" s="1">
        <v>5802</v>
      </c>
      <c r="Q1013" s="1">
        <v>1848264</v>
      </c>
      <c r="R1013" s="1">
        <f t="shared" si="76"/>
        <v>0</v>
      </c>
      <c r="S1013" s="4">
        <v>1396660.9548740454</v>
      </c>
      <c r="T1013" s="4">
        <v>15916.253420502524</v>
      </c>
      <c r="U1013" s="1">
        <f t="shared" si="77"/>
        <v>1848264</v>
      </c>
      <c r="V1013" s="4">
        <f t="shared" si="78"/>
        <v>435686.79170545214</v>
      </c>
      <c r="W1013" s="1" t="str">
        <f t="shared" si="79"/>
        <v>Favourable</v>
      </c>
    </row>
    <row r="1014" spans="1:23" x14ac:dyDescent="0.25">
      <c r="A1014" s="1"/>
      <c r="B1014" s="1"/>
      <c r="C1014" s="1"/>
      <c r="D1014" s="1"/>
      <c r="E1014" s="1" t="s">
        <v>6128</v>
      </c>
      <c r="F1014" s="2">
        <v>44770</v>
      </c>
      <c r="G1014" s="3">
        <v>50123</v>
      </c>
      <c r="H1014" s="1"/>
      <c r="I1014" s="1"/>
      <c r="J1014" s="1" t="s">
        <v>6129</v>
      </c>
      <c r="K1014" s="2">
        <v>44175</v>
      </c>
      <c r="L1014" s="1" t="s">
        <v>4200</v>
      </c>
      <c r="M1014" s="1" t="str">
        <f t="shared" si="75"/>
        <v>Social Services</v>
      </c>
      <c r="N1014" s="1" t="s">
        <v>4210</v>
      </c>
      <c r="O1014" s="1" t="s">
        <v>4226</v>
      </c>
      <c r="P1014" s="1">
        <v>8013</v>
      </c>
      <c r="Q1014" s="1">
        <v>2366830</v>
      </c>
      <c r="R1014" s="1">
        <f t="shared" si="76"/>
        <v>0</v>
      </c>
      <c r="S1014" s="4">
        <v>1944962.1514138242</v>
      </c>
      <c r="T1014" s="4">
        <v>27086.168337009356</v>
      </c>
      <c r="U1014" s="1">
        <f t="shared" si="77"/>
        <v>2366830</v>
      </c>
      <c r="V1014" s="4">
        <f t="shared" si="78"/>
        <v>394781.68024916644</v>
      </c>
      <c r="W1014" s="1" t="str">
        <f t="shared" si="79"/>
        <v>Favourable</v>
      </c>
    </row>
    <row r="1015" spans="1:23" x14ac:dyDescent="0.25">
      <c r="A1015" s="1"/>
      <c r="B1015" s="1"/>
      <c r="C1015" s="1"/>
      <c r="D1015" s="1"/>
      <c r="E1015" s="1" t="s">
        <v>6130</v>
      </c>
      <c r="F1015" s="2">
        <v>44295</v>
      </c>
      <c r="G1015" s="3">
        <v>23266</v>
      </c>
      <c r="H1015" s="1"/>
      <c r="I1015" s="1"/>
      <c r="J1015" s="1" t="s">
        <v>5803</v>
      </c>
      <c r="K1015" s="2">
        <v>44405</v>
      </c>
      <c r="L1015" s="1" t="s">
        <v>4200</v>
      </c>
      <c r="M1015" s="1" t="str">
        <f t="shared" si="75"/>
        <v>Social Services</v>
      </c>
      <c r="N1015" s="1" t="s">
        <v>4210</v>
      </c>
      <c r="O1015" s="1" t="s">
        <v>4496</v>
      </c>
      <c r="P1015" s="1">
        <v>6718</v>
      </c>
      <c r="Q1015" s="1">
        <v>1799652</v>
      </c>
      <c r="R1015" s="1">
        <f t="shared" si="76"/>
        <v>73019</v>
      </c>
      <c r="S1015" s="4">
        <v>391499.05525792303</v>
      </c>
      <c r="T1015" s="4">
        <v>114474.75925741241</v>
      </c>
      <c r="U1015" s="1">
        <f t="shared" si="77"/>
        <v>1726633</v>
      </c>
      <c r="V1015" s="4">
        <f t="shared" si="78"/>
        <v>1293678.1854846645</v>
      </c>
      <c r="W1015" s="1" t="str">
        <f t="shared" si="79"/>
        <v>Favourable</v>
      </c>
    </row>
    <row r="1016" spans="1:23" x14ac:dyDescent="0.25">
      <c r="A1016" s="1"/>
      <c r="B1016" s="1"/>
      <c r="C1016" s="1"/>
      <c r="D1016" s="1"/>
      <c r="E1016" s="1" t="s">
        <v>6131</v>
      </c>
      <c r="F1016" s="2">
        <v>44213</v>
      </c>
      <c r="G1016" s="3">
        <v>59679</v>
      </c>
      <c r="H1016" s="1"/>
      <c r="I1016" s="1"/>
      <c r="J1016" s="1" t="s">
        <v>6132</v>
      </c>
      <c r="K1016" s="2">
        <v>44260</v>
      </c>
      <c r="L1016" s="1" t="s">
        <v>4216</v>
      </c>
      <c r="M1016" s="1" t="str">
        <f t="shared" si="75"/>
        <v>Agricultural Extension</v>
      </c>
      <c r="N1016" s="1" t="s">
        <v>4222</v>
      </c>
      <c r="O1016" s="1" t="s">
        <v>4476</v>
      </c>
      <c r="P1016" s="1">
        <v>7304</v>
      </c>
      <c r="Q1016" s="1">
        <v>524588</v>
      </c>
      <c r="R1016" s="1">
        <f t="shared" si="76"/>
        <v>0</v>
      </c>
      <c r="S1016" s="4">
        <v>488691.64806070674</v>
      </c>
      <c r="T1016" s="4">
        <v>137552.86487745799</v>
      </c>
      <c r="U1016" s="1">
        <f t="shared" si="77"/>
        <v>524588</v>
      </c>
      <c r="V1016" s="4">
        <f t="shared" si="78"/>
        <v>-101656.51293816476</v>
      </c>
      <c r="W1016" s="1" t="str">
        <f t="shared" si="79"/>
        <v>Adverse</v>
      </c>
    </row>
    <row r="1017" spans="1:23" x14ac:dyDescent="0.25">
      <c r="A1017" s="1"/>
      <c r="B1017" s="1"/>
      <c r="C1017" s="1"/>
      <c r="D1017" s="1"/>
      <c r="E1017" s="1" t="s">
        <v>6133</v>
      </c>
      <c r="F1017" s="2">
        <v>45327</v>
      </c>
      <c r="G1017" s="3">
        <v>53737</v>
      </c>
      <c r="H1017" s="1"/>
      <c r="I1017" s="1"/>
      <c r="J1017" s="1" t="s">
        <v>6134</v>
      </c>
      <c r="K1017" s="2">
        <v>44675</v>
      </c>
      <c r="L1017" s="1" t="s">
        <v>4200</v>
      </c>
      <c r="M1017" s="1" t="str">
        <f t="shared" si="75"/>
        <v>Social Services</v>
      </c>
      <c r="N1017" s="1" t="s">
        <v>4222</v>
      </c>
      <c r="O1017" s="1" t="s">
        <v>4421</v>
      </c>
      <c r="P1017" s="1">
        <v>6746</v>
      </c>
      <c r="Q1017" s="1">
        <v>590793</v>
      </c>
      <c r="R1017" s="1">
        <f t="shared" si="76"/>
        <v>13991</v>
      </c>
      <c r="S1017" s="4">
        <v>307871.7777718876</v>
      </c>
      <c r="T1017" s="4">
        <v>155371.35639792925</v>
      </c>
      <c r="U1017" s="1">
        <f t="shared" si="77"/>
        <v>576802</v>
      </c>
      <c r="V1017" s="4">
        <f t="shared" si="78"/>
        <v>127549.86583018315</v>
      </c>
      <c r="W1017" s="1" t="str">
        <f t="shared" si="79"/>
        <v>Favourable</v>
      </c>
    </row>
    <row r="1018" spans="1:23" x14ac:dyDescent="0.25">
      <c r="A1018" s="1"/>
      <c r="B1018" s="1"/>
      <c r="C1018" s="1"/>
      <c r="D1018" s="1"/>
      <c r="E1018" s="1" t="s">
        <v>6135</v>
      </c>
      <c r="F1018" s="2">
        <v>45031</v>
      </c>
      <c r="G1018" s="3">
        <v>12207</v>
      </c>
      <c r="H1018" s="1"/>
      <c r="I1018" s="1"/>
      <c r="J1018" s="1" t="s">
        <v>5967</v>
      </c>
      <c r="K1018" s="2">
        <v>44594</v>
      </c>
      <c r="L1018" s="1" t="s">
        <v>4212</v>
      </c>
      <c r="M1018" s="1" t="str">
        <f t="shared" si="75"/>
        <v>Agricultural Extension</v>
      </c>
      <c r="N1018" s="1" t="s">
        <v>4210</v>
      </c>
      <c r="O1018" s="1" t="s">
        <v>4496</v>
      </c>
      <c r="P1018" s="1">
        <v>7197</v>
      </c>
      <c r="Q1018" s="1">
        <v>740985</v>
      </c>
      <c r="R1018" s="1">
        <f t="shared" si="76"/>
        <v>47953</v>
      </c>
      <c r="S1018" s="4">
        <v>548708.81723150972</v>
      </c>
      <c r="T1018" s="4">
        <v>219422.91426237868</v>
      </c>
      <c r="U1018" s="1">
        <f t="shared" si="77"/>
        <v>693032</v>
      </c>
      <c r="V1018" s="4">
        <f t="shared" si="78"/>
        <v>-27146.731493888423</v>
      </c>
      <c r="W1018" s="1" t="str">
        <f t="shared" si="79"/>
        <v>Adverse</v>
      </c>
    </row>
    <row r="1019" spans="1:23" x14ac:dyDescent="0.25">
      <c r="A1019" s="1"/>
      <c r="B1019" s="1"/>
      <c r="C1019" s="1"/>
      <c r="D1019" s="1"/>
      <c r="E1019" s="1" t="s">
        <v>6136</v>
      </c>
      <c r="F1019" s="2">
        <v>43924</v>
      </c>
      <c r="G1019" s="3">
        <v>19742</v>
      </c>
      <c r="H1019" s="1"/>
      <c r="I1019" s="1"/>
      <c r="J1019" s="1" t="s">
        <v>6137</v>
      </c>
      <c r="K1019" s="2">
        <v>44233</v>
      </c>
      <c r="L1019" s="1" t="s">
        <v>4200</v>
      </c>
      <c r="M1019" s="1" t="str">
        <f t="shared" si="75"/>
        <v>Social Services</v>
      </c>
      <c r="N1019" s="1" t="s">
        <v>4205</v>
      </c>
      <c r="O1019" s="1" t="s">
        <v>4276</v>
      </c>
      <c r="P1019" s="1">
        <v>8618</v>
      </c>
      <c r="Q1019" s="1">
        <v>846752</v>
      </c>
      <c r="R1019" s="1">
        <f t="shared" si="76"/>
        <v>44023</v>
      </c>
      <c r="S1019" s="4">
        <v>79675.076073201606</v>
      </c>
      <c r="T1019" s="4">
        <v>32039.022073748874</v>
      </c>
      <c r="U1019" s="1">
        <f t="shared" si="77"/>
        <v>802729</v>
      </c>
      <c r="V1019" s="4">
        <f t="shared" si="78"/>
        <v>735037.90185304952</v>
      </c>
      <c r="W1019" s="1" t="str">
        <f t="shared" si="79"/>
        <v>Favourable</v>
      </c>
    </row>
    <row r="1020" spans="1:23" x14ac:dyDescent="0.25">
      <c r="A1020" s="1"/>
      <c r="B1020" s="1"/>
      <c r="C1020" s="1"/>
      <c r="D1020" s="1"/>
      <c r="E1020" s="1" t="s">
        <v>6138</v>
      </c>
      <c r="F1020" s="2">
        <v>44018</v>
      </c>
      <c r="G1020" s="3">
        <v>48839</v>
      </c>
      <c r="H1020" s="1"/>
      <c r="I1020" s="1"/>
      <c r="J1020" s="1" t="s">
        <v>4319</v>
      </c>
      <c r="K1020" s="2">
        <v>45012</v>
      </c>
      <c r="L1020" s="1" t="s">
        <v>4218</v>
      </c>
      <c r="M1020" s="1" t="str">
        <f t="shared" si="75"/>
        <v>Infrastructure</v>
      </c>
      <c r="N1020" s="1" t="s">
        <v>4205</v>
      </c>
      <c r="O1020" s="1" t="s">
        <v>4273</v>
      </c>
      <c r="P1020" s="1">
        <v>6553</v>
      </c>
      <c r="Q1020" s="1">
        <v>2420111</v>
      </c>
      <c r="R1020" s="1">
        <f t="shared" si="76"/>
        <v>66503</v>
      </c>
      <c r="S1020" s="4">
        <v>63488.694111116223</v>
      </c>
      <c r="T1020" s="4">
        <v>556561.79682980163</v>
      </c>
      <c r="U1020" s="1">
        <f t="shared" si="77"/>
        <v>2353608</v>
      </c>
      <c r="V1020" s="4">
        <f t="shared" si="78"/>
        <v>1800060.5090590823</v>
      </c>
      <c r="W1020" s="1" t="str">
        <f t="shared" si="79"/>
        <v>Favourable</v>
      </c>
    </row>
    <row r="1021" spans="1:23" x14ac:dyDescent="0.25">
      <c r="A1021" s="1"/>
      <c r="B1021" s="1"/>
      <c r="C1021" s="1"/>
      <c r="D1021" s="1"/>
      <c r="E1021" s="1" t="s">
        <v>6139</v>
      </c>
      <c r="F1021" s="2">
        <v>44896</v>
      </c>
      <c r="G1021" s="3">
        <v>14046</v>
      </c>
      <c r="H1021" s="1"/>
      <c r="I1021" s="1"/>
      <c r="J1021" s="1" t="s">
        <v>5430</v>
      </c>
      <c r="K1021" s="2">
        <v>44201</v>
      </c>
      <c r="L1021" s="1" t="s">
        <v>4216</v>
      </c>
      <c r="M1021" s="1" t="str">
        <f t="shared" si="75"/>
        <v>Agricultural Extension</v>
      </c>
      <c r="N1021" s="1" t="s">
        <v>4222</v>
      </c>
      <c r="O1021" s="1" t="s">
        <v>4325</v>
      </c>
      <c r="P1021" s="1">
        <v>6138</v>
      </c>
      <c r="Q1021" s="1">
        <v>848725</v>
      </c>
      <c r="R1021" s="1">
        <f t="shared" si="76"/>
        <v>17909</v>
      </c>
      <c r="S1021" s="4">
        <v>766312.50034602673</v>
      </c>
      <c r="T1021" s="4">
        <v>228610.01181238206</v>
      </c>
      <c r="U1021" s="1">
        <f t="shared" si="77"/>
        <v>830816</v>
      </c>
      <c r="V1021" s="4">
        <f t="shared" si="78"/>
        <v>-146197.51215840876</v>
      </c>
      <c r="W1021" s="1" t="str">
        <f t="shared" si="79"/>
        <v>Adverse</v>
      </c>
    </row>
    <row r="1022" spans="1:23" x14ac:dyDescent="0.25">
      <c r="A1022" s="1"/>
      <c r="B1022" s="1"/>
      <c r="C1022" s="1"/>
      <c r="D1022" s="1"/>
      <c r="E1022" s="1" t="s">
        <v>5151</v>
      </c>
      <c r="F1022" s="2">
        <v>44300</v>
      </c>
      <c r="G1022" s="3">
        <v>36681</v>
      </c>
      <c r="H1022" s="1"/>
      <c r="I1022" s="1"/>
      <c r="J1022" s="1" t="s">
        <v>5224</v>
      </c>
      <c r="K1022" s="2">
        <v>44021</v>
      </c>
      <c r="L1022" s="1" t="s">
        <v>4216</v>
      </c>
      <c r="M1022" s="1" t="str">
        <f t="shared" si="75"/>
        <v>Agricultural Extension</v>
      </c>
      <c r="N1022" s="1" t="s">
        <v>4210</v>
      </c>
      <c r="O1022" s="1" t="s">
        <v>4438</v>
      </c>
      <c r="P1022" s="1">
        <v>5916</v>
      </c>
      <c r="Q1022" s="1">
        <v>2266179</v>
      </c>
      <c r="R1022" s="1">
        <f t="shared" si="76"/>
        <v>50984</v>
      </c>
      <c r="S1022" s="4">
        <v>653209.40775843267</v>
      </c>
      <c r="T1022" s="4">
        <v>515143.83285199635</v>
      </c>
      <c r="U1022" s="1">
        <f t="shared" si="77"/>
        <v>2215195</v>
      </c>
      <c r="V1022" s="4">
        <f t="shared" si="78"/>
        <v>1097825.7593895709</v>
      </c>
      <c r="W1022" s="1" t="str">
        <f t="shared" si="79"/>
        <v>Favourable</v>
      </c>
    </row>
    <row r="1023" spans="1:23" x14ac:dyDescent="0.25">
      <c r="A1023" s="1"/>
      <c r="B1023" s="1"/>
      <c r="C1023" s="1"/>
      <c r="D1023" s="1"/>
      <c r="E1023" s="1" t="s">
        <v>6140</v>
      </c>
      <c r="F1023" s="2">
        <v>44404</v>
      </c>
      <c r="G1023" s="3">
        <v>55108</v>
      </c>
      <c r="H1023" s="1"/>
      <c r="I1023" s="1"/>
      <c r="J1023" s="1" t="s">
        <v>6141</v>
      </c>
      <c r="K1023" s="2">
        <v>45338</v>
      </c>
      <c r="L1023" s="1" t="s">
        <v>4216</v>
      </c>
      <c r="M1023" s="1" t="str">
        <f t="shared" si="75"/>
        <v>Agricultural Extension</v>
      </c>
      <c r="N1023" s="1" t="s">
        <v>4210</v>
      </c>
      <c r="O1023" s="1" t="s">
        <v>4438</v>
      </c>
      <c r="P1023" s="1">
        <v>5959</v>
      </c>
      <c r="Q1023" s="1">
        <v>1372369</v>
      </c>
      <c r="R1023" s="1">
        <f t="shared" si="76"/>
        <v>0</v>
      </c>
      <c r="S1023" s="4">
        <v>720318.12590720179</v>
      </c>
      <c r="T1023" s="4">
        <v>93541.188078451509</v>
      </c>
      <c r="U1023" s="1">
        <f t="shared" si="77"/>
        <v>1372369</v>
      </c>
      <c r="V1023" s="4">
        <f t="shared" si="78"/>
        <v>558509.68601434666</v>
      </c>
      <c r="W1023" s="1" t="str">
        <f t="shared" si="79"/>
        <v>Favourable</v>
      </c>
    </row>
    <row r="1024" spans="1:23" x14ac:dyDescent="0.25">
      <c r="A1024" s="1"/>
      <c r="B1024" s="1"/>
      <c r="C1024" s="1"/>
      <c r="D1024" s="1"/>
      <c r="E1024" s="1" t="s">
        <v>6142</v>
      </c>
      <c r="F1024" s="2">
        <v>44472</v>
      </c>
      <c r="G1024" s="3">
        <v>43946</v>
      </c>
      <c r="H1024" s="1"/>
      <c r="I1024" s="1"/>
      <c r="J1024" s="1" t="s">
        <v>6143</v>
      </c>
      <c r="K1024" s="2">
        <v>44625</v>
      </c>
      <c r="L1024" s="1" t="s">
        <v>4204</v>
      </c>
      <c r="M1024" s="1" t="str">
        <f t="shared" si="75"/>
        <v>Education</v>
      </c>
      <c r="N1024" s="1" t="s">
        <v>4210</v>
      </c>
      <c r="O1024" s="1" t="s">
        <v>4479</v>
      </c>
      <c r="P1024" s="1">
        <v>8409</v>
      </c>
      <c r="Q1024" s="1">
        <v>2123058</v>
      </c>
      <c r="R1024" s="1">
        <f t="shared" si="76"/>
        <v>32686</v>
      </c>
      <c r="S1024" s="4">
        <v>1708618.6019927578</v>
      </c>
      <c r="T1024" s="4">
        <v>598555.50572758622</v>
      </c>
      <c r="U1024" s="1">
        <f t="shared" si="77"/>
        <v>2090372</v>
      </c>
      <c r="V1024" s="4">
        <f t="shared" si="78"/>
        <v>-184116.10772034386</v>
      </c>
      <c r="W1024" s="1" t="str">
        <f t="shared" si="79"/>
        <v>Adverse</v>
      </c>
    </row>
    <row r="1025" spans="1:23" x14ac:dyDescent="0.25">
      <c r="A1025" s="1"/>
      <c r="B1025" s="1"/>
      <c r="C1025" s="1"/>
      <c r="D1025" s="1"/>
      <c r="E1025" s="1" t="s">
        <v>6144</v>
      </c>
      <c r="F1025" s="2">
        <v>44457</v>
      </c>
      <c r="G1025" s="3">
        <v>19871</v>
      </c>
      <c r="H1025" s="1"/>
      <c r="I1025" s="1"/>
      <c r="J1025" s="1" t="s">
        <v>6145</v>
      </c>
      <c r="K1025" s="2">
        <v>44142</v>
      </c>
      <c r="L1025" s="1" t="s">
        <v>4204</v>
      </c>
      <c r="M1025" s="1" t="str">
        <f t="shared" si="75"/>
        <v>Education</v>
      </c>
      <c r="N1025" s="1" t="s">
        <v>4222</v>
      </c>
      <c r="O1025" s="1" t="s">
        <v>4267</v>
      </c>
      <c r="P1025" s="1">
        <v>9428</v>
      </c>
      <c r="Q1025" s="1">
        <v>687525</v>
      </c>
      <c r="R1025" s="1">
        <f t="shared" si="76"/>
        <v>0</v>
      </c>
      <c r="S1025" s="4">
        <v>86980.47211779526</v>
      </c>
      <c r="T1025" s="4">
        <v>58329.099747646622</v>
      </c>
      <c r="U1025" s="1">
        <f t="shared" si="77"/>
        <v>687525</v>
      </c>
      <c r="V1025" s="4">
        <f t="shared" si="78"/>
        <v>542215.42813455814</v>
      </c>
      <c r="W1025" s="1" t="str">
        <f t="shared" si="79"/>
        <v>Favourable</v>
      </c>
    </row>
    <row r="1026" spans="1:23" x14ac:dyDescent="0.25">
      <c r="A1026" s="1"/>
      <c r="B1026" s="1"/>
      <c r="C1026" s="1"/>
      <c r="D1026" s="1"/>
      <c r="E1026" s="1" t="s">
        <v>6146</v>
      </c>
      <c r="F1026" s="2">
        <v>44131</v>
      </c>
      <c r="G1026" s="3">
        <v>18699</v>
      </c>
      <c r="H1026" s="1"/>
      <c r="I1026" s="1"/>
      <c r="J1026" s="1" t="s">
        <v>6147</v>
      </c>
      <c r="K1026" s="2">
        <v>43911</v>
      </c>
      <c r="L1026" s="1" t="s">
        <v>4212</v>
      </c>
      <c r="M1026" s="1" t="str">
        <f t="shared" si="75"/>
        <v>Agricultural Extension</v>
      </c>
      <c r="N1026" s="1" t="s">
        <v>4205</v>
      </c>
      <c r="O1026" s="1" t="s">
        <v>4311</v>
      </c>
      <c r="P1026" s="1">
        <v>6167</v>
      </c>
      <c r="Q1026" s="1">
        <v>1977475</v>
      </c>
      <c r="R1026" s="1">
        <f t="shared" si="76"/>
        <v>0</v>
      </c>
      <c r="S1026" s="4">
        <v>1154058.965556243</v>
      </c>
      <c r="T1026" s="4">
        <v>516478.73440159834</v>
      </c>
      <c r="U1026" s="1">
        <f t="shared" si="77"/>
        <v>1977475</v>
      </c>
      <c r="V1026" s="4">
        <f t="shared" si="78"/>
        <v>306937.30004215869</v>
      </c>
      <c r="W1026" s="1" t="str">
        <f t="shared" si="79"/>
        <v>Favourable</v>
      </c>
    </row>
    <row r="1027" spans="1:23" x14ac:dyDescent="0.25">
      <c r="A1027" s="1"/>
      <c r="B1027" s="1"/>
      <c r="C1027" s="1"/>
      <c r="D1027" s="1"/>
      <c r="E1027" s="1" t="s">
        <v>6148</v>
      </c>
      <c r="F1027" s="2">
        <v>44364</v>
      </c>
      <c r="G1027" s="3">
        <v>13753</v>
      </c>
      <c r="H1027" s="1"/>
      <c r="I1027" s="1"/>
      <c r="J1027" s="1" t="s">
        <v>6149</v>
      </c>
      <c r="K1027" s="2">
        <v>44254</v>
      </c>
      <c r="L1027" s="1" t="s">
        <v>4200</v>
      </c>
      <c r="M1027" s="1" t="str">
        <f t="shared" ref="M1027:M1090" si="80">INDEX($A:$B,MATCH($L1027,$A:$A,0),2)</f>
        <v>Social Services</v>
      </c>
      <c r="N1027" s="1" t="s">
        <v>4205</v>
      </c>
      <c r="O1027" s="1" t="s">
        <v>4264</v>
      </c>
      <c r="P1027" s="1">
        <v>8596</v>
      </c>
      <c r="Q1027" s="1">
        <v>1081579</v>
      </c>
      <c r="R1027" s="1">
        <f t="shared" ref="R1027:R1090" si="81">_xlfn.XLOOKUP($J1027,$E:$E,$G:$G,0,0,1)</f>
        <v>0</v>
      </c>
      <c r="S1027" s="4">
        <v>19483.423285982524</v>
      </c>
      <c r="T1027" s="4">
        <v>128354.2789328576</v>
      </c>
      <c r="U1027" s="1">
        <f t="shared" ref="U1027:U1090" si="82">Q1027-R1027</f>
        <v>1081579</v>
      </c>
      <c r="V1027" s="4">
        <f t="shared" ref="V1027:V1090" si="83">Q1027-(S1027+T1027)</f>
        <v>933741.29778115987</v>
      </c>
      <c r="W1027" s="1" t="str">
        <f t="shared" ref="W1027:W1090" si="84">IF(V1027&gt;=0,"Favourable","Adverse")</f>
        <v>Favourable</v>
      </c>
    </row>
    <row r="1028" spans="1:23" x14ac:dyDescent="0.25">
      <c r="A1028" s="1"/>
      <c r="B1028" s="1"/>
      <c r="C1028" s="1"/>
      <c r="D1028" s="1"/>
      <c r="E1028" s="1" t="s">
        <v>6150</v>
      </c>
      <c r="F1028" s="2">
        <v>45186</v>
      </c>
      <c r="G1028" s="3">
        <v>45714</v>
      </c>
      <c r="H1028" s="1"/>
      <c r="I1028" s="1"/>
      <c r="J1028" s="1" t="s">
        <v>4492</v>
      </c>
      <c r="K1028" s="2">
        <v>45417</v>
      </c>
      <c r="L1028" s="1" t="s">
        <v>4216</v>
      </c>
      <c r="M1028" s="1" t="str">
        <f t="shared" si="80"/>
        <v>Agricultural Extension</v>
      </c>
      <c r="N1028" s="1" t="s">
        <v>4205</v>
      </c>
      <c r="O1028" s="1" t="s">
        <v>4325</v>
      </c>
      <c r="P1028" s="1">
        <v>7627</v>
      </c>
      <c r="Q1028" s="1">
        <v>1694696</v>
      </c>
      <c r="R1028" s="1">
        <f t="shared" si="81"/>
        <v>37108</v>
      </c>
      <c r="S1028" s="4">
        <v>327879.53767693741</v>
      </c>
      <c r="T1028" s="4">
        <v>90625.781637771797</v>
      </c>
      <c r="U1028" s="1">
        <f t="shared" si="82"/>
        <v>1657588</v>
      </c>
      <c r="V1028" s="4">
        <f t="shared" si="83"/>
        <v>1276190.6806852908</v>
      </c>
      <c r="W1028" s="1" t="str">
        <f t="shared" si="84"/>
        <v>Favourable</v>
      </c>
    </row>
    <row r="1029" spans="1:23" x14ac:dyDescent="0.25">
      <c r="A1029" s="1"/>
      <c r="B1029" s="1"/>
      <c r="C1029" s="1"/>
      <c r="D1029" s="1"/>
      <c r="E1029" s="1" t="s">
        <v>6151</v>
      </c>
      <c r="F1029" s="2">
        <v>43987</v>
      </c>
      <c r="G1029" s="3">
        <v>15626</v>
      </c>
      <c r="H1029" s="1"/>
      <c r="I1029" s="1"/>
      <c r="J1029" s="1" t="s">
        <v>6152</v>
      </c>
      <c r="K1029" s="2">
        <v>45351</v>
      </c>
      <c r="L1029" s="1" t="s">
        <v>4218</v>
      </c>
      <c r="M1029" s="1" t="str">
        <f t="shared" si="80"/>
        <v>Infrastructure</v>
      </c>
      <c r="N1029" s="1" t="s">
        <v>4205</v>
      </c>
      <c r="O1029" s="1" t="s">
        <v>4264</v>
      </c>
      <c r="P1029" s="1">
        <v>8086</v>
      </c>
      <c r="Q1029" s="1">
        <v>1571453</v>
      </c>
      <c r="R1029" s="1">
        <f t="shared" si="81"/>
        <v>14868</v>
      </c>
      <c r="S1029" s="4">
        <v>1148796.7477583229</v>
      </c>
      <c r="T1029" s="4">
        <v>308134.85129953729</v>
      </c>
      <c r="U1029" s="1">
        <f t="shared" si="82"/>
        <v>1556585</v>
      </c>
      <c r="V1029" s="4">
        <f t="shared" si="83"/>
        <v>114521.40094213979</v>
      </c>
      <c r="W1029" s="1" t="str">
        <f t="shared" si="84"/>
        <v>Favourable</v>
      </c>
    </row>
    <row r="1030" spans="1:23" x14ac:dyDescent="0.25">
      <c r="A1030" s="1"/>
      <c r="B1030" s="1"/>
      <c r="C1030" s="1"/>
      <c r="D1030" s="1"/>
      <c r="E1030" s="1" t="s">
        <v>4839</v>
      </c>
      <c r="F1030" s="2">
        <v>44679</v>
      </c>
      <c r="G1030" s="3">
        <v>25874</v>
      </c>
      <c r="H1030" s="1"/>
      <c r="I1030" s="1"/>
      <c r="J1030" s="1" t="s">
        <v>6153</v>
      </c>
      <c r="K1030" s="2">
        <v>45117</v>
      </c>
      <c r="L1030" s="1" t="s">
        <v>4200</v>
      </c>
      <c r="M1030" s="1" t="str">
        <f t="shared" si="80"/>
        <v>Social Services</v>
      </c>
      <c r="N1030" s="1" t="s">
        <v>4205</v>
      </c>
      <c r="O1030" s="1" t="s">
        <v>4479</v>
      </c>
      <c r="P1030" s="1">
        <v>6365</v>
      </c>
      <c r="Q1030" s="1">
        <v>2138225</v>
      </c>
      <c r="R1030" s="1">
        <f t="shared" si="81"/>
        <v>55180</v>
      </c>
      <c r="S1030" s="4">
        <v>1425575.8196777389</v>
      </c>
      <c r="T1030" s="4">
        <v>689788.51455723483</v>
      </c>
      <c r="U1030" s="1">
        <f t="shared" si="82"/>
        <v>2083045</v>
      </c>
      <c r="V1030" s="4">
        <f t="shared" si="83"/>
        <v>22860.665765026119</v>
      </c>
      <c r="W1030" s="1" t="str">
        <f t="shared" si="84"/>
        <v>Favourable</v>
      </c>
    </row>
    <row r="1031" spans="1:23" x14ac:dyDescent="0.25">
      <c r="A1031" s="1"/>
      <c r="B1031" s="1"/>
      <c r="C1031" s="1"/>
      <c r="D1031" s="1"/>
      <c r="E1031" s="1" t="s">
        <v>6154</v>
      </c>
      <c r="F1031" s="2">
        <v>45229</v>
      </c>
      <c r="G1031" s="3">
        <v>40475</v>
      </c>
      <c r="H1031" s="1"/>
      <c r="I1031" s="1"/>
      <c r="J1031" s="1" t="s">
        <v>6155</v>
      </c>
      <c r="K1031" s="2">
        <v>44964</v>
      </c>
      <c r="L1031" s="1" t="s">
        <v>4212</v>
      </c>
      <c r="M1031" s="1" t="str">
        <f t="shared" si="80"/>
        <v>Agricultural Extension</v>
      </c>
      <c r="N1031" s="1" t="s">
        <v>4210</v>
      </c>
      <c r="O1031" s="1" t="s">
        <v>4402</v>
      </c>
      <c r="P1031" s="1">
        <v>6975</v>
      </c>
      <c r="Q1031" s="1">
        <v>1443048</v>
      </c>
      <c r="R1031" s="1">
        <f t="shared" si="81"/>
        <v>36702</v>
      </c>
      <c r="S1031" s="4">
        <v>111115.50778557303</v>
      </c>
      <c r="T1031" s="4">
        <v>230561.15077385065</v>
      </c>
      <c r="U1031" s="1">
        <f t="shared" si="82"/>
        <v>1406346</v>
      </c>
      <c r="V1031" s="4">
        <f t="shared" si="83"/>
        <v>1101371.3414405764</v>
      </c>
      <c r="W1031" s="1" t="str">
        <f t="shared" si="84"/>
        <v>Favourable</v>
      </c>
    </row>
    <row r="1032" spans="1:23" x14ac:dyDescent="0.25">
      <c r="A1032" s="1"/>
      <c r="B1032" s="1"/>
      <c r="C1032" s="1"/>
      <c r="D1032" s="1"/>
      <c r="E1032" s="1" t="s">
        <v>6156</v>
      </c>
      <c r="F1032" s="2">
        <v>44294</v>
      </c>
      <c r="G1032" s="3">
        <v>48020</v>
      </c>
      <c r="H1032" s="1"/>
      <c r="I1032" s="1"/>
      <c r="J1032" s="1" t="s">
        <v>6157</v>
      </c>
      <c r="K1032" s="2">
        <v>45322</v>
      </c>
      <c r="L1032" s="1" t="s">
        <v>4216</v>
      </c>
      <c r="M1032" s="1" t="str">
        <f t="shared" si="80"/>
        <v>Agricultural Extension</v>
      </c>
      <c r="N1032" s="1" t="s">
        <v>4210</v>
      </c>
      <c r="O1032" s="1" t="s">
        <v>4256</v>
      </c>
      <c r="P1032" s="1">
        <v>5772</v>
      </c>
      <c r="Q1032" s="1">
        <v>405259</v>
      </c>
      <c r="R1032" s="1">
        <f t="shared" si="81"/>
        <v>33735</v>
      </c>
      <c r="S1032" s="4">
        <v>48188.586808666885</v>
      </c>
      <c r="T1032" s="4">
        <v>106294.09550675104</v>
      </c>
      <c r="U1032" s="1">
        <f t="shared" si="82"/>
        <v>371524</v>
      </c>
      <c r="V1032" s="4">
        <f t="shared" si="83"/>
        <v>250776.31768458209</v>
      </c>
      <c r="W1032" s="1" t="str">
        <f t="shared" si="84"/>
        <v>Favourable</v>
      </c>
    </row>
    <row r="1033" spans="1:23" x14ac:dyDescent="0.25">
      <c r="A1033" s="1"/>
      <c r="B1033" s="1"/>
      <c r="C1033" s="1"/>
      <c r="D1033" s="1"/>
      <c r="E1033" s="1" t="s">
        <v>6158</v>
      </c>
      <c r="F1033" s="2">
        <v>44926</v>
      </c>
      <c r="G1033" s="3">
        <v>16385</v>
      </c>
      <c r="H1033" s="1"/>
      <c r="I1033" s="1"/>
      <c r="J1033" s="1" t="s">
        <v>6159</v>
      </c>
      <c r="K1033" s="2">
        <v>44049</v>
      </c>
      <c r="L1033" s="1" t="s">
        <v>4200</v>
      </c>
      <c r="M1033" s="1" t="str">
        <f t="shared" si="80"/>
        <v>Social Services</v>
      </c>
      <c r="N1033" s="1" t="s">
        <v>4205</v>
      </c>
      <c r="O1033" s="1" t="s">
        <v>4276</v>
      </c>
      <c r="P1033" s="1">
        <v>8250</v>
      </c>
      <c r="Q1033" s="1">
        <v>377853</v>
      </c>
      <c r="R1033" s="1">
        <f t="shared" si="81"/>
        <v>0</v>
      </c>
      <c r="S1033" s="4">
        <v>320237.58578067686</v>
      </c>
      <c r="T1033" s="4">
        <v>232.79037129913999</v>
      </c>
      <c r="U1033" s="1">
        <f t="shared" si="82"/>
        <v>377853</v>
      </c>
      <c r="V1033" s="4">
        <f t="shared" si="83"/>
        <v>57382.623848023999</v>
      </c>
      <c r="W1033" s="1" t="str">
        <f t="shared" si="84"/>
        <v>Favourable</v>
      </c>
    </row>
    <row r="1034" spans="1:23" x14ac:dyDescent="0.25">
      <c r="A1034" s="1"/>
      <c r="B1034" s="1"/>
      <c r="C1034" s="1"/>
      <c r="D1034" s="1"/>
      <c r="E1034" s="1" t="s">
        <v>6160</v>
      </c>
      <c r="F1034" s="2">
        <v>44665</v>
      </c>
      <c r="G1034" s="3">
        <v>57529</v>
      </c>
      <c r="H1034" s="1"/>
      <c r="I1034" s="1"/>
      <c r="J1034" s="1" t="s">
        <v>5371</v>
      </c>
      <c r="K1034" s="2">
        <v>43868</v>
      </c>
      <c r="L1034" s="1" t="s">
        <v>4200</v>
      </c>
      <c r="M1034" s="1" t="str">
        <f t="shared" si="80"/>
        <v>Social Services</v>
      </c>
      <c r="N1034" s="1" t="s">
        <v>4205</v>
      </c>
      <c r="O1034" s="1" t="s">
        <v>4267</v>
      </c>
      <c r="P1034" s="1">
        <v>6914</v>
      </c>
      <c r="Q1034" s="1">
        <v>1981198</v>
      </c>
      <c r="R1034" s="1">
        <f t="shared" si="81"/>
        <v>88499</v>
      </c>
      <c r="S1034" s="4">
        <v>989069.26407932001</v>
      </c>
      <c r="T1034" s="4">
        <v>606390.79443585128</v>
      </c>
      <c r="U1034" s="1">
        <f t="shared" si="82"/>
        <v>1892699</v>
      </c>
      <c r="V1034" s="4">
        <f t="shared" si="83"/>
        <v>385737.94148482871</v>
      </c>
      <c r="W1034" s="1" t="str">
        <f t="shared" si="84"/>
        <v>Favourable</v>
      </c>
    </row>
    <row r="1035" spans="1:23" x14ac:dyDescent="0.25">
      <c r="A1035" s="1"/>
      <c r="B1035" s="1"/>
      <c r="C1035" s="1"/>
      <c r="D1035" s="1"/>
      <c r="E1035" s="1" t="s">
        <v>6161</v>
      </c>
      <c r="F1035" s="2">
        <v>44390</v>
      </c>
      <c r="G1035" s="3">
        <v>14339</v>
      </c>
      <c r="H1035" s="1"/>
      <c r="I1035" s="1"/>
      <c r="J1035" s="1" t="s">
        <v>5751</v>
      </c>
      <c r="K1035" s="2">
        <v>44910</v>
      </c>
      <c r="L1035" s="1" t="s">
        <v>4218</v>
      </c>
      <c r="M1035" s="1" t="str">
        <f t="shared" si="80"/>
        <v>Infrastructure</v>
      </c>
      <c r="N1035" s="1" t="s">
        <v>4205</v>
      </c>
      <c r="O1035" s="1" t="s">
        <v>4438</v>
      </c>
      <c r="P1035" s="1">
        <v>9323</v>
      </c>
      <c r="Q1035" s="1">
        <v>2212317</v>
      </c>
      <c r="R1035" s="1">
        <f t="shared" si="81"/>
        <v>52753</v>
      </c>
      <c r="S1035" s="4">
        <v>1305166.5563129052</v>
      </c>
      <c r="T1035" s="4">
        <v>373164.62452670257</v>
      </c>
      <c r="U1035" s="1">
        <f t="shared" si="82"/>
        <v>2159564</v>
      </c>
      <c r="V1035" s="4">
        <f t="shared" si="83"/>
        <v>533985.81916039228</v>
      </c>
      <c r="W1035" s="1" t="str">
        <f t="shared" si="84"/>
        <v>Favourable</v>
      </c>
    </row>
    <row r="1036" spans="1:23" x14ac:dyDescent="0.25">
      <c r="A1036" s="1"/>
      <c r="B1036" s="1"/>
      <c r="C1036" s="1"/>
      <c r="D1036" s="1"/>
      <c r="E1036" s="1" t="s">
        <v>6162</v>
      </c>
      <c r="F1036" s="2">
        <v>44590</v>
      </c>
      <c r="G1036" s="3">
        <v>14899</v>
      </c>
      <c r="H1036" s="1"/>
      <c r="I1036" s="1"/>
      <c r="J1036" s="1" t="s">
        <v>6163</v>
      </c>
      <c r="K1036" s="2">
        <v>44783</v>
      </c>
      <c r="L1036" s="1" t="s">
        <v>4204</v>
      </c>
      <c r="M1036" s="1" t="str">
        <f t="shared" si="80"/>
        <v>Education</v>
      </c>
      <c r="N1036" s="1" t="s">
        <v>4222</v>
      </c>
      <c r="O1036" s="1" t="s">
        <v>4233</v>
      </c>
      <c r="P1036" s="1">
        <v>6507</v>
      </c>
      <c r="Q1036" s="1">
        <v>1872450</v>
      </c>
      <c r="R1036" s="1">
        <f t="shared" si="81"/>
        <v>27076</v>
      </c>
      <c r="S1036" s="4">
        <v>1490536.7345685463</v>
      </c>
      <c r="T1036" s="4">
        <v>532324.79420972138</v>
      </c>
      <c r="U1036" s="1">
        <f t="shared" si="82"/>
        <v>1845374</v>
      </c>
      <c r="V1036" s="4">
        <f t="shared" si="83"/>
        <v>-150411.52877826756</v>
      </c>
      <c r="W1036" s="1" t="str">
        <f t="shared" si="84"/>
        <v>Adverse</v>
      </c>
    </row>
    <row r="1037" spans="1:23" x14ac:dyDescent="0.25">
      <c r="A1037" s="1"/>
      <c r="B1037" s="1"/>
      <c r="C1037" s="1"/>
      <c r="D1037" s="1"/>
      <c r="E1037" s="1" t="s">
        <v>6164</v>
      </c>
      <c r="F1037" s="2">
        <v>44373</v>
      </c>
      <c r="G1037" s="3">
        <v>12254</v>
      </c>
      <c r="H1037" s="1"/>
      <c r="I1037" s="1"/>
      <c r="J1037" s="1" t="s">
        <v>6165</v>
      </c>
      <c r="K1037" s="2">
        <v>45402</v>
      </c>
      <c r="L1037" s="1" t="s">
        <v>4218</v>
      </c>
      <c r="M1037" s="1" t="str">
        <f t="shared" si="80"/>
        <v>Infrastructure</v>
      </c>
      <c r="N1037" s="1" t="s">
        <v>4205</v>
      </c>
      <c r="O1037" s="1" t="s">
        <v>4314</v>
      </c>
      <c r="P1037" s="1">
        <v>8532</v>
      </c>
      <c r="Q1037" s="1">
        <v>2008627</v>
      </c>
      <c r="R1037" s="1">
        <f t="shared" si="81"/>
        <v>0</v>
      </c>
      <c r="S1037" s="4">
        <v>1383258.0245413911</v>
      </c>
      <c r="T1037" s="4">
        <v>534971.13958552864</v>
      </c>
      <c r="U1037" s="1">
        <f t="shared" si="82"/>
        <v>2008627</v>
      </c>
      <c r="V1037" s="4">
        <f t="shared" si="83"/>
        <v>90397.835873080418</v>
      </c>
      <c r="W1037" s="1" t="str">
        <f t="shared" si="84"/>
        <v>Favourable</v>
      </c>
    </row>
    <row r="1038" spans="1:23" x14ac:dyDescent="0.25">
      <c r="A1038" s="1"/>
      <c r="B1038" s="1"/>
      <c r="C1038" s="1"/>
      <c r="D1038" s="1"/>
      <c r="E1038" s="1" t="s">
        <v>6166</v>
      </c>
      <c r="F1038" s="2">
        <v>44771</v>
      </c>
      <c r="G1038" s="3">
        <v>47861</v>
      </c>
      <c r="H1038" s="1"/>
      <c r="I1038" s="1"/>
      <c r="J1038" s="1" t="s">
        <v>6167</v>
      </c>
      <c r="K1038" s="2">
        <v>45197</v>
      </c>
      <c r="L1038" s="1" t="s">
        <v>4216</v>
      </c>
      <c r="M1038" s="1" t="str">
        <f t="shared" si="80"/>
        <v>Agricultural Extension</v>
      </c>
      <c r="N1038" s="1" t="s">
        <v>4205</v>
      </c>
      <c r="O1038" s="1" t="s">
        <v>4286</v>
      </c>
      <c r="P1038" s="1">
        <v>6675</v>
      </c>
      <c r="Q1038" s="1">
        <v>2480692</v>
      </c>
      <c r="R1038" s="1">
        <f t="shared" si="81"/>
        <v>0</v>
      </c>
      <c r="S1038" s="4">
        <v>2307561.729823031</v>
      </c>
      <c r="T1038" s="4">
        <v>678685.9085944033</v>
      </c>
      <c r="U1038" s="1">
        <f t="shared" si="82"/>
        <v>2480692</v>
      </c>
      <c r="V1038" s="4">
        <f t="shared" si="83"/>
        <v>-505555.63841743441</v>
      </c>
      <c r="W1038" s="1" t="str">
        <f t="shared" si="84"/>
        <v>Adverse</v>
      </c>
    </row>
    <row r="1039" spans="1:23" x14ac:dyDescent="0.25">
      <c r="A1039" s="1"/>
      <c r="B1039" s="1"/>
      <c r="C1039" s="1"/>
      <c r="D1039" s="1"/>
      <c r="E1039" s="1" t="s">
        <v>6168</v>
      </c>
      <c r="F1039" s="2">
        <v>45097</v>
      </c>
      <c r="G1039" s="3">
        <v>24858</v>
      </c>
      <c r="H1039" s="1"/>
      <c r="I1039" s="1"/>
      <c r="J1039" s="1" t="s">
        <v>6169</v>
      </c>
      <c r="K1039" s="2">
        <v>45245</v>
      </c>
      <c r="L1039" s="1" t="s">
        <v>4216</v>
      </c>
      <c r="M1039" s="1" t="str">
        <f t="shared" si="80"/>
        <v>Agricultural Extension</v>
      </c>
      <c r="N1039" s="1" t="s">
        <v>4210</v>
      </c>
      <c r="O1039" s="1" t="s">
        <v>4237</v>
      </c>
      <c r="P1039" s="1">
        <v>7136</v>
      </c>
      <c r="Q1039" s="1">
        <v>616151</v>
      </c>
      <c r="R1039" s="1">
        <f t="shared" si="81"/>
        <v>36000</v>
      </c>
      <c r="S1039" s="4">
        <v>551782.6449213241</v>
      </c>
      <c r="T1039" s="4">
        <v>108479.74653828049</v>
      </c>
      <c r="U1039" s="1">
        <f t="shared" si="82"/>
        <v>580151</v>
      </c>
      <c r="V1039" s="4">
        <f t="shared" si="83"/>
        <v>-44111.391459604609</v>
      </c>
      <c r="W1039" s="1" t="str">
        <f t="shared" si="84"/>
        <v>Adverse</v>
      </c>
    </row>
    <row r="1040" spans="1:23" x14ac:dyDescent="0.25">
      <c r="A1040" s="1"/>
      <c r="B1040" s="1"/>
      <c r="C1040" s="1"/>
      <c r="D1040" s="1"/>
      <c r="E1040" s="1" t="s">
        <v>6170</v>
      </c>
      <c r="F1040" s="2">
        <v>43968</v>
      </c>
      <c r="G1040" s="3">
        <v>56817</v>
      </c>
      <c r="H1040" s="1"/>
      <c r="I1040" s="1"/>
      <c r="J1040" s="1" t="s">
        <v>6171</v>
      </c>
      <c r="K1040" s="2">
        <v>44353</v>
      </c>
      <c r="L1040" s="1" t="s">
        <v>4204</v>
      </c>
      <c r="M1040" s="1" t="str">
        <f t="shared" si="80"/>
        <v>Education</v>
      </c>
      <c r="N1040" s="1" t="s">
        <v>4210</v>
      </c>
      <c r="O1040" s="1" t="s">
        <v>4496</v>
      </c>
      <c r="P1040" s="1">
        <v>5530</v>
      </c>
      <c r="Q1040" s="1">
        <v>2179736</v>
      </c>
      <c r="R1040" s="1">
        <f t="shared" si="81"/>
        <v>0</v>
      </c>
      <c r="S1040" s="4">
        <v>1654682.8655163774</v>
      </c>
      <c r="T1040" s="4">
        <v>175113.38314474301</v>
      </c>
      <c r="U1040" s="1">
        <f t="shared" si="82"/>
        <v>2179736</v>
      </c>
      <c r="V1040" s="4">
        <f t="shared" si="83"/>
        <v>349939.75133887958</v>
      </c>
      <c r="W1040" s="1" t="str">
        <f t="shared" si="84"/>
        <v>Favourable</v>
      </c>
    </row>
    <row r="1041" spans="1:23" x14ac:dyDescent="0.25">
      <c r="A1041" s="1"/>
      <c r="B1041" s="1"/>
      <c r="C1041" s="1"/>
      <c r="D1041" s="1"/>
      <c r="E1041" s="1" t="s">
        <v>5762</v>
      </c>
      <c r="F1041" s="2">
        <v>44710</v>
      </c>
      <c r="G1041" s="3">
        <v>59606</v>
      </c>
      <c r="H1041" s="1"/>
      <c r="I1041" s="1"/>
      <c r="J1041" s="1" t="s">
        <v>6172</v>
      </c>
      <c r="K1041" s="2">
        <v>44601</v>
      </c>
      <c r="L1041" s="1" t="s">
        <v>4204</v>
      </c>
      <c r="M1041" s="1" t="str">
        <f t="shared" si="80"/>
        <v>Education</v>
      </c>
      <c r="N1041" s="1" t="s">
        <v>4210</v>
      </c>
      <c r="O1041" s="1" t="s">
        <v>4253</v>
      </c>
      <c r="P1041" s="1">
        <v>9033</v>
      </c>
      <c r="Q1041" s="1">
        <v>2446877</v>
      </c>
      <c r="R1041" s="1">
        <f t="shared" si="81"/>
        <v>49333</v>
      </c>
      <c r="S1041" s="4">
        <v>541158.05740754202</v>
      </c>
      <c r="T1041" s="4">
        <v>196505.80428207188</v>
      </c>
      <c r="U1041" s="1">
        <f t="shared" si="82"/>
        <v>2397544</v>
      </c>
      <c r="V1041" s="4">
        <f t="shared" si="83"/>
        <v>1709213.1383103861</v>
      </c>
      <c r="W1041" s="1" t="str">
        <f t="shared" si="84"/>
        <v>Favourable</v>
      </c>
    </row>
    <row r="1042" spans="1:23" x14ac:dyDescent="0.25">
      <c r="A1042" s="1"/>
      <c r="B1042" s="1"/>
      <c r="C1042" s="1"/>
      <c r="D1042" s="1"/>
      <c r="E1042" s="1" t="s">
        <v>6173</v>
      </c>
      <c r="F1042" s="2">
        <v>45103</v>
      </c>
      <c r="G1042" s="3">
        <v>10644</v>
      </c>
      <c r="H1042" s="1"/>
      <c r="I1042" s="1"/>
      <c r="J1042" s="1" t="s">
        <v>6174</v>
      </c>
      <c r="K1042" s="2">
        <v>45100</v>
      </c>
      <c r="L1042" s="1" t="s">
        <v>4204</v>
      </c>
      <c r="M1042" s="1" t="str">
        <f t="shared" si="80"/>
        <v>Education</v>
      </c>
      <c r="N1042" s="1" t="s">
        <v>4222</v>
      </c>
      <c r="O1042" s="1" t="s">
        <v>4244</v>
      </c>
      <c r="P1042" s="1">
        <v>8222</v>
      </c>
      <c r="Q1042" s="1">
        <v>1654609</v>
      </c>
      <c r="R1042" s="1">
        <f t="shared" si="81"/>
        <v>39648</v>
      </c>
      <c r="S1042" s="4">
        <v>604245.71743798011</v>
      </c>
      <c r="T1042" s="4">
        <v>1613.0603696527808</v>
      </c>
      <c r="U1042" s="1">
        <f t="shared" si="82"/>
        <v>1614961</v>
      </c>
      <c r="V1042" s="4">
        <f t="shared" si="83"/>
        <v>1048750.2221923671</v>
      </c>
      <c r="W1042" s="1" t="str">
        <f t="shared" si="84"/>
        <v>Favourable</v>
      </c>
    </row>
    <row r="1043" spans="1:23" x14ac:dyDescent="0.25">
      <c r="A1043" s="1"/>
      <c r="B1043" s="1"/>
      <c r="C1043" s="1"/>
      <c r="D1043" s="1"/>
      <c r="E1043" s="1" t="s">
        <v>6175</v>
      </c>
      <c r="F1043" s="2">
        <v>43952</v>
      </c>
      <c r="G1043" s="3">
        <v>19965</v>
      </c>
      <c r="H1043" s="1"/>
      <c r="I1043" s="1"/>
      <c r="J1043" s="1" t="s">
        <v>6176</v>
      </c>
      <c r="K1043" s="2">
        <v>44631</v>
      </c>
      <c r="L1043" s="1" t="s">
        <v>4200</v>
      </c>
      <c r="M1043" s="1" t="str">
        <f t="shared" si="80"/>
        <v>Social Services</v>
      </c>
      <c r="N1043" s="1" t="s">
        <v>4205</v>
      </c>
      <c r="O1043" s="1" t="s">
        <v>4256</v>
      </c>
      <c r="P1043" s="1">
        <v>7525</v>
      </c>
      <c r="Q1043" s="1">
        <v>971698</v>
      </c>
      <c r="R1043" s="1">
        <f t="shared" si="81"/>
        <v>0</v>
      </c>
      <c r="S1043" s="4">
        <v>959576.58009613934</v>
      </c>
      <c r="T1043" s="4">
        <v>260684.98006828805</v>
      </c>
      <c r="U1043" s="1">
        <f t="shared" si="82"/>
        <v>971698</v>
      </c>
      <c r="V1043" s="4">
        <f t="shared" si="83"/>
        <v>-248563.56016442738</v>
      </c>
      <c r="W1043" s="1" t="str">
        <f t="shared" si="84"/>
        <v>Adverse</v>
      </c>
    </row>
    <row r="1044" spans="1:23" x14ac:dyDescent="0.25">
      <c r="A1044" s="1"/>
      <c r="B1044" s="1"/>
      <c r="C1044" s="1"/>
      <c r="D1044" s="1"/>
      <c r="E1044" s="1" t="s">
        <v>6177</v>
      </c>
      <c r="F1044" s="2">
        <v>45180</v>
      </c>
      <c r="G1044" s="3">
        <v>40876</v>
      </c>
      <c r="H1044" s="1"/>
      <c r="I1044" s="1"/>
      <c r="J1044" s="1" t="s">
        <v>6178</v>
      </c>
      <c r="K1044" s="2">
        <v>43914</v>
      </c>
      <c r="L1044" s="1" t="s">
        <v>4200</v>
      </c>
      <c r="M1044" s="1" t="str">
        <f t="shared" si="80"/>
        <v>Social Services</v>
      </c>
      <c r="N1044" s="1" t="s">
        <v>4222</v>
      </c>
      <c r="O1044" s="1" t="s">
        <v>4301</v>
      </c>
      <c r="P1044" s="1">
        <v>6418</v>
      </c>
      <c r="Q1044" s="1">
        <v>262398</v>
      </c>
      <c r="R1044" s="1">
        <f t="shared" si="81"/>
        <v>51028</v>
      </c>
      <c r="S1044" s="4">
        <v>53225.589712087647</v>
      </c>
      <c r="T1044" s="4">
        <v>83218.359566753366</v>
      </c>
      <c r="U1044" s="1">
        <f t="shared" si="82"/>
        <v>211370</v>
      </c>
      <c r="V1044" s="4">
        <f t="shared" si="83"/>
        <v>125954.05072115897</v>
      </c>
      <c r="W1044" s="1" t="str">
        <f t="shared" si="84"/>
        <v>Favourable</v>
      </c>
    </row>
    <row r="1045" spans="1:23" x14ac:dyDescent="0.25">
      <c r="A1045" s="1"/>
      <c r="B1045" s="1"/>
      <c r="C1045" s="1"/>
      <c r="D1045" s="1"/>
      <c r="E1045" s="1" t="s">
        <v>5295</v>
      </c>
      <c r="F1045" s="2">
        <v>44388</v>
      </c>
      <c r="G1045" s="3">
        <v>23544</v>
      </c>
      <c r="H1045" s="1"/>
      <c r="I1045" s="1"/>
      <c r="J1045" s="1" t="s">
        <v>5237</v>
      </c>
      <c r="K1045" s="2">
        <v>44174</v>
      </c>
      <c r="L1045" s="1" t="s">
        <v>4200</v>
      </c>
      <c r="M1045" s="1" t="str">
        <f t="shared" si="80"/>
        <v>Social Services</v>
      </c>
      <c r="N1045" s="1" t="s">
        <v>4222</v>
      </c>
      <c r="O1045" s="1" t="s">
        <v>4217</v>
      </c>
      <c r="P1045" s="1">
        <v>8682</v>
      </c>
      <c r="Q1045" s="1">
        <v>1711451</v>
      </c>
      <c r="R1045" s="1">
        <f t="shared" si="81"/>
        <v>84695</v>
      </c>
      <c r="S1045" s="4">
        <v>709357.86170270725</v>
      </c>
      <c r="T1045" s="4">
        <v>267928.12179209013</v>
      </c>
      <c r="U1045" s="1">
        <f t="shared" si="82"/>
        <v>1626756</v>
      </c>
      <c r="V1045" s="4">
        <f t="shared" si="83"/>
        <v>734165.01650520263</v>
      </c>
      <c r="W1045" s="1" t="str">
        <f t="shared" si="84"/>
        <v>Favourable</v>
      </c>
    </row>
    <row r="1046" spans="1:23" x14ac:dyDescent="0.25">
      <c r="A1046" s="1"/>
      <c r="B1046" s="1"/>
      <c r="C1046" s="1"/>
      <c r="D1046" s="1"/>
      <c r="E1046" s="1" t="s">
        <v>4565</v>
      </c>
      <c r="F1046" s="2">
        <v>44007</v>
      </c>
      <c r="G1046" s="3">
        <v>28053</v>
      </c>
      <c r="H1046" s="1"/>
      <c r="I1046" s="1"/>
      <c r="J1046" s="1" t="s">
        <v>6179</v>
      </c>
      <c r="K1046" s="2">
        <v>44315</v>
      </c>
      <c r="L1046" s="1" t="s">
        <v>4204</v>
      </c>
      <c r="M1046" s="1" t="str">
        <f t="shared" si="80"/>
        <v>Education</v>
      </c>
      <c r="N1046" s="1" t="s">
        <v>4222</v>
      </c>
      <c r="O1046" s="1" t="s">
        <v>4458</v>
      </c>
      <c r="P1046" s="1">
        <v>5512</v>
      </c>
      <c r="Q1046" s="1">
        <v>2476289</v>
      </c>
      <c r="R1046" s="1">
        <f t="shared" si="81"/>
        <v>0</v>
      </c>
      <c r="S1046" s="4">
        <v>828679.35622003989</v>
      </c>
      <c r="T1046" s="4">
        <v>698751.03609336156</v>
      </c>
      <c r="U1046" s="1">
        <f t="shared" si="82"/>
        <v>2476289</v>
      </c>
      <c r="V1046" s="4">
        <f t="shared" si="83"/>
        <v>948858.60768659855</v>
      </c>
      <c r="W1046" s="1" t="str">
        <f t="shared" si="84"/>
        <v>Favourable</v>
      </c>
    </row>
    <row r="1047" spans="1:23" x14ac:dyDescent="0.25">
      <c r="A1047" s="1"/>
      <c r="B1047" s="1"/>
      <c r="C1047" s="1"/>
      <c r="D1047" s="1"/>
      <c r="E1047" s="1" t="s">
        <v>6180</v>
      </c>
      <c r="F1047" s="2">
        <v>45332</v>
      </c>
      <c r="G1047" s="3">
        <v>25396</v>
      </c>
      <c r="H1047" s="1"/>
      <c r="I1047" s="1"/>
      <c r="J1047" s="1" t="s">
        <v>6181</v>
      </c>
      <c r="K1047" s="2">
        <v>44463</v>
      </c>
      <c r="L1047" s="1" t="s">
        <v>4204</v>
      </c>
      <c r="M1047" s="1" t="str">
        <f t="shared" si="80"/>
        <v>Education</v>
      </c>
      <c r="N1047" s="1" t="s">
        <v>4210</v>
      </c>
      <c r="O1047" s="1" t="s">
        <v>4441</v>
      </c>
      <c r="P1047" s="1">
        <v>6805</v>
      </c>
      <c r="Q1047" s="1">
        <v>2379955</v>
      </c>
      <c r="R1047" s="1">
        <f t="shared" si="81"/>
        <v>23197</v>
      </c>
      <c r="S1047" s="4">
        <v>404162.82838573976</v>
      </c>
      <c r="T1047" s="4">
        <v>759197.56062090304</v>
      </c>
      <c r="U1047" s="1">
        <f t="shared" si="82"/>
        <v>2356758</v>
      </c>
      <c r="V1047" s="4">
        <f t="shared" si="83"/>
        <v>1216594.6109933571</v>
      </c>
      <c r="W1047" s="1" t="str">
        <f t="shared" si="84"/>
        <v>Favourable</v>
      </c>
    </row>
    <row r="1048" spans="1:23" x14ac:dyDescent="0.25">
      <c r="A1048" s="1"/>
      <c r="B1048" s="1"/>
      <c r="C1048" s="1"/>
      <c r="D1048" s="1"/>
      <c r="E1048" s="1" t="s">
        <v>6182</v>
      </c>
      <c r="F1048" s="2">
        <v>44917</v>
      </c>
      <c r="G1048" s="3">
        <v>30430</v>
      </c>
      <c r="H1048" s="1"/>
      <c r="I1048" s="1"/>
      <c r="J1048" s="1" t="s">
        <v>6183</v>
      </c>
      <c r="K1048" s="2">
        <v>45316</v>
      </c>
      <c r="L1048" s="1" t="s">
        <v>4212</v>
      </c>
      <c r="M1048" s="1" t="str">
        <f t="shared" si="80"/>
        <v>Agricultural Extension</v>
      </c>
      <c r="N1048" s="1" t="s">
        <v>4210</v>
      </c>
      <c r="O1048" s="1" t="s">
        <v>4476</v>
      </c>
      <c r="P1048" s="1">
        <v>8043</v>
      </c>
      <c r="Q1048" s="1">
        <v>1923362</v>
      </c>
      <c r="R1048" s="1">
        <f t="shared" si="81"/>
        <v>44970</v>
      </c>
      <c r="S1048" s="4">
        <v>978628.26050528919</v>
      </c>
      <c r="T1048" s="4">
        <v>148630.65460776308</v>
      </c>
      <c r="U1048" s="1">
        <f t="shared" si="82"/>
        <v>1878392</v>
      </c>
      <c r="V1048" s="4">
        <f t="shared" si="83"/>
        <v>796103.08488694765</v>
      </c>
      <c r="W1048" s="1" t="str">
        <f t="shared" si="84"/>
        <v>Favourable</v>
      </c>
    </row>
    <row r="1049" spans="1:23" x14ac:dyDescent="0.25">
      <c r="A1049" s="1"/>
      <c r="B1049" s="1"/>
      <c r="C1049" s="1"/>
      <c r="D1049" s="1"/>
      <c r="E1049" s="1" t="s">
        <v>4929</v>
      </c>
      <c r="F1049" s="2">
        <v>45096</v>
      </c>
      <c r="G1049" s="3">
        <v>17006</v>
      </c>
      <c r="H1049" s="1"/>
      <c r="I1049" s="1"/>
      <c r="J1049" s="1" t="s">
        <v>6184</v>
      </c>
      <c r="K1049" s="2">
        <v>44751</v>
      </c>
      <c r="L1049" s="1" t="s">
        <v>4216</v>
      </c>
      <c r="M1049" s="1" t="str">
        <f t="shared" si="80"/>
        <v>Agricultural Extension</v>
      </c>
      <c r="N1049" s="1" t="s">
        <v>4205</v>
      </c>
      <c r="O1049" s="1" t="s">
        <v>4379</v>
      </c>
      <c r="P1049" s="1">
        <v>8498</v>
      </c>
      <c r="Q1049" s="1">
        <v>1200399</v>
      </c>
      <c r="R1049" s="1">
        <f t="shared" si="81"/>
        <v>0</v>
      </c>
      <c r="S1049" s="4">
        <v>608476.3637538238</v>
      </c>
      <c r="T1049" s="4">
        <v>36130.019921318119</v>
      </c>
      <c r="U1049" s="1">
        <f t="shared" si="82"/>
        <v>1200399</v>
      </c>
      <c r="V1049" s="4">
        <f t="shared" si="83"/>
        <v>555792.61632485804</v>
      </c>
      <c r="W1049" s="1" t="str">
        <f t="shared" si="84"/>
        <v>Favourable</v>
      </c>
    </row>
    <row r="1050" spans="1:23" x14ac:dyDescent="0.25">
      <c r="A1050" s="1"/>
      <c r="B1050" s="1"/>
      <c r="C1050" s="1"/>
      <c r="D1050" s="1"/>
      <c r="E1050" s="1" t="s">
        <v>6185</v>
      </c>
      <c r="F1050" s="2">
        <v>44331</v>
      </c>
      <c r="G1050" s="3">
        <v>10247</v>
      </c>
      <c r="H1050" s="1"/>
      <c r="I1050" s="1"/>
      <c r="J1050" s="1" t="s">
        <v>5928</v>
      </c>
      <c r="K1050" s="2">
        <v>45327</v>
      </c>
      <c r="L1050" s="1" t="s">
        <v>4218</v>
      </c>
      <c r="M1050" s="1" t="str">
        <f t="shared" si="80"/>
        <v>Infrastructure</v>
      </c>
      <c r="N1050" s="1" t="s">
        <v>4210</v>
      </c>
      <c r="O1050" s="1" t="s">
        <v>4253</v>
      </c>
      <c r="P1050" s="1">
        <v>7946</v>
      </c>
      <c r="Q1050" s="1">
        <v>2163693</v>
      </c>
      <c r="R1050" s="1">
        <f t="shared" si="81"/>
        <v>31891</v>
      </c>
      <c r="S1050" s="4">
        <v>891173.58237502095</v>
      </c>
      <c r="T1050" s="4">
        <v>643512.53619405359</v>
      </c>
      <c r="U1050" s="1">
        <f t="shared" si="82"/>
        <v>2131802</v>
      </c>
      <c r="V1050" s="4">
        <f t="shared" si="83"/>
        <v>629006.88143092534</v>
      </c>
      <c r="W1050" s="1" t="str">
        <f t="shared" si="84"/>
        <v>Favourable</v>
      </c>
    </row>
    <row r="1051" spans="1:23" x14ac:dyDescent="0.25">
      <c r="A1051" s="1"/>
      <c r="B1051" s="1"/>
      <c r="C1051" s="1"/>
      <c r="D1051" s="1"/>
      <c r="E1051" s="1" t="s">
        <v>6186</v>
      </c>
      <c r="F1051" s="2">
        <v>45406</v>
      </c>
      <c r="G1051" s="3">
        <v>18042</v>
      </c>
      <c r="H1051" s="1"/>
      <c r="I1051" s="1"/>
      <c r="J1051" s="1" t="s">
        <v>4621</v>
      </c>
      <c r="K1051" s="2">
        <v>44796</v>
      </c>
      <c r="L1051" s="1" t="s">
        <v>4200</v>
      </c>
      <c r="M1051" s="1" t="str">
        <f t="shared" si="80"/>
        <v>Social Services</v>
      </c>
      <c r="N1051" s="1" t="s">
        <v>4222</v>
      </c>
      <c r="O1051" s="1" t="s">
        <v>4496</v>
      </c>
      <c r="P1051" s="1">
        <v>7609</v>
      </c>
      <c r="Q1051" s="1">
        <v>463517</v>
      </c>
      <c r="R1051" s="1">
        <f t="shared" si="81"/>
        <v>39007</v>
      </c>
      <c r="S1051" s="4">
        <v>421320.40171491064</v>
      </c>
      <c r="T1051" s="4">
        <v>47755.603275150825</v>
      </c>
      <c r="U1051" s="1">
        <f t="shared" si="82"/>
        <v>424510</v>
      </c>
      <c r="V1051" s="4">
        <f t="shared" si="83"/>
        <v>-5559.004990061454</v>
      </c>
      <c r="W1051" s="1" t="str">
        <f t="shared" si="84"/>
        <v>Adverse</v>
      </c>
    </row>
    <row r="1052" spans="1:23" x14ac:dyDescent="0.25">
      <c r="A1052" s="1"/>
      <c r="B1052" s="1"/>
      <c r="C1052" s="1"/>
      <c r="D1052" s="1"/>
      <c r="E1052" s="1" t="s">
        <v>6187</v>
      </c>
      <c r="F1052" s="2">
        <v>44965</v>
      </c>
      <c r="G1052" s="3">
        <v>15301</v>
      </c>
      <c r="H1052" s="1"/>
      <c r="I1052" s="1"/>
      <c r="J1052" s="1" t="s">
        <v>5409</v>
      </c>
      <c r="K1052" s="2">
        <v>44353</v>
      </c>
      <c r="L1052" s="1" t="s">
        <v>4200</v>
      </c>
      <c r="M1052" s="1" t="str">
        <f t="shared" si="80"/>
        <v>Social Services</v>
      </c>
      <c r="N1052" s="1" t="s">
        <v>4205</v>
      </c>
      <c r="O1052" s="1" t="s">
        <v>4311</v>
      </c>
      <c r="P1052" s="1">
        <v>8722</v>
      </c>
      <c r="Q1052" s="1">
        <v>2285757</v>
      </c>
      <c r="R1052" s="1">
        <f t="shared" si="81"/>
        <v>81162</v>
      </c>
      <c r="S1052" s="4">
        <v>2177652.3854528433</v>
      </c>
      <c r="T1052" s="4">
        <v>402079.07070415787</v>
      </c>
      <c r="U1052" s="1">
        <f t="shared" si="82"/>
        <v>2204595</v>
      </c>
      <c r="V1052" s="4">
        <f t="shared" si="83"/>
        <v>-293974.4561570012</v>
      </c>
      <c r="W1052" s="1" t="str">
        <f t="shared" si="84"/>
        <v>Adverse</v>
      </c>
    </row>
    <row r="1053" spans="1:23" x14ac:dyDescent="0.25">
      <c r="A1053" s="1"/>
      <c r="B1053" s="1"/>
      <c r="C1053" s="1"/>
      <c r="D1053" s="1"/>
      <c r="E1053" s="1" t="s">
        <v>5555</v>
      </c>
      <c r="F1053" s="2">
        <v>45059</v>
      </c>
      <c r="G1053" s="3">
        <v>10839</v>
      </c>
      <c r="H1053" s="1"/>
      <c r="I1053" s="1"/>
      <c r="J1053" s="1" t="s">
        <v>6188</v>
      </c>
      <c r="K1053" s="2">
        <v>45271</v>
      </c>
      <c r="L1053" s="1" t="s">
        <v>4204</v>
      </c>
      <c r="M1053" s="1" t="str">
        <f t="shared" si="80"/>
        <v>Education</v>
      </c>
      <c r="N1053" s="1" t="s">
        <v>4205</v>
      </c>
      <c r="O1053" s="1" t="s">
        <v>4273</v>
      </c>
      <c r="P1053" s="1">
        <v>8797</v>
      </c>
      <c r="Q1053" s="1">
        <v>338336</v>
      </c>
      <c r="R1053" s="1">
        <f t="shared" si="81"/>
        <v>0</v>
      </c>
      <c r="S1053" s="4">
        <v>47998.53117557479</v>
      </c>
      <c r="T1053" s="4">
        <v>94810.346086436242</v>
      </c>
      <c r="U1053" s="1">
        <f t="shared" si="82"/>
        <v>338336</v>
      </c>
      <c r="V1053" s="4">
        <f t="shared" si="83"/>
        <v>195527.12273798898</v>
      </c>
      <c r="W1053" s="1" t="str">
        <f t="shared" si="84"/>
        <v>Favourable</v>
      </c>
    </row>
    <row r="1054" spans="1:23" x14ac:dyDescent="0.25">
      <c r="A1054" s="1"/>
      <c r="B1054" s="1"/>
      <c r="C1054" s="1"/>
      <c r="D1054" s="1"/>
      <c r="E1054" s="1" t="s">
        <v>6189</v>
      </c>
      <c r="F1054" s="2">
        <v>44698</v>
      </c>
      <c r="G1054" s="3">
        <v>58391</v>
      </c>
      <c r="H1054" s="1"/>
      <c r="I1054" s="1"/>
      <c r="J1054" s="1" t="s">
        <v>6190</v>
      </c>
      <c r="K1054" s="2">
        <v>44855</v>
      </c>
      <c r="L1054" s="1" t="s">
        <v>4204</v>
      </c>
      <c r="M1054" s="1" t="str">
        <f t="shared" si="80"/>
        <v>Education</v>
      </c>
      <c r="N1054" s="1" t="s">
        <v>4205</v>
      </c>
      <c r="O1054" s="1" t="s">
        <v>4247</v>
      </c>
      <c r="P1054" s="1">
        <v>8408</v>
      </c>
      <c r="Q1054" s="1">
        <v>2129679</v>
      </c>
      <c r="R1054" s="1">
        <f t="shared" si="81"/>
        <v>0</v>
      </c>
      <c r="S1054" s="4">
        <v>1783493.1930353274</v>
      </c>
      <c r="T1054" s="4">
        <v>499995.88257799094</v>
      </c>
      <c r="U1054" s="1">
        <f t="shared" si="82"/>
        <v>2129679</v>
      </c>
      <c r="V1054" s="4">
        <f t="shared" si="83"/>
        <v>-153810.07561331848</v>
      </c>
      <c r="W1054" s="1" t="str">
        <f t="shared" si="84"/>
        <v>Adverse</v>
      </c>
    </row>
    <row r="1055" spans="1:23" x14ac:dyDescent="0.25">
      <c r="A1055" s="1"/>
      <c r="B1055" s="1"/>
      <c r="C1055" s="1"/>
      <c r="D1055" s="1"/>
      <c r="E1055" s="1" t="s">
        <v>4347</v>
      </c>
      <c r="F1055" s="2">
        <v>44639</v>
      </c>
      <c r="G1055" s="3">
        <v>14500</v>
      </c>
      <c r="H1055" s="1"/>
      <c r="I1055" s="1"/>
      <c r="J1055" s="1" t="s">
        <v>6191</v>
      </c>
      <c r="K1055" s="2">
        <v>45343</v>
      </c>
      <c r="L1055" s="1" t="s">
        <v>4216</v>
      </c>
      <c r="M1055" s="1" t="str">
        <f t="shared" si="80"/>
        <v>Agricultural Extension</v>
      </c>
      <c r="N1055" s="1" t="s">
        <v>4210</v>
      </c>
      <c r="O1055" s="1" t="s">
        <v>4358</v>
      </c>
      <c r="P1055" s="1">
        <v>7996</v>
      </c>
      <c r="Q1055" s="1">
        <v>2230216</v>
      </c>
      <c r="R1055" s="1">
        <f t="shared" si="81"/>
        <v>51955</v>
      </c>
      <c r="S1055" s="4">
        <v>867492.71072536043</v>
      </c>
      <c r="T1055" s="4">
        <v>124654.01837263454</v>
      </c>
      <c r="U1055" s="1">
        <f t="shared" si="82"/>
        <v>2178261</v>
      </c>
      <c r="V1055" s="4">
        <f t="shared" si="83"/>
        <v>1238069.270902005</v>
      </c>
      <c r="W1055" s="1" t="str">
        <f t="shared" si="84"/>
        <v>Favourable</v>
      </c>
    </row>
    <row r="1056" spans="1:23" x14ac:dyDescent="0.25">
      <c r="A1056" s="1"/>
      <c r="B1056" s="1"/>
      <c r="C1056" s="1"/>
      <c r="D1056" s="1"/>
      <c r="E1056" s="1" t="s">
        <v>4879</v>
      </c>
      <c r="F1056" s="2">
        <v>45271</v>
      </c>
      <c r="G1056" s="3">
        <v>58371</v>
      </c>
      <c r="H1056" s="1"/>
      <c r="I1056" s="1"/>
      <c r="J1056" s="1" t="s">
        <v>6192</v>
      </c>
      <c r="K1056" s="2">
        <v>44124</v>
      </c>
      <c r="L1056" s="1" t="s">
        <v>4216</v>
      </c>
      <c r="M1056" s="1" t="str">
        <f t="shared" si="80"/>
        <v>Agricultural Extension</v>
      </c>
      <c r="N1056" s="1" t="s">
        <v>4210</v>
      </c>
      <c r="O1056" s="1" t="s">
        <v>4295</v>
      </c>
      <c r="P1056" s="1">
        <v>5847</v>
      </c>
      <c r="Q1056" s="1">
        <v>809451</v>
      </c>
      <c r="R1056" s="1">
        <f t="shared" si="81"/>
        <v>24446</v>
      </c>
      <c r="S1056" s="4">
        <v>702187.33019809995</v>
      </c>
      <c r="T1056" s="4">
        <v>39665.847086663161</v>
      </c>
      <c r="U1056" s="1">
        <f t="shared" si="82"/>
        <v>785005</v>
      </c>
      <c r="V1056" s="4">
        <f t="shared" si="83"/>
        <v>67597.822715236922</v>
      </c>
      <c r="W1056" s="1" t="str">
        <f t="shared" si="84"/>
        <v>Favourable</v>
      </c>
    </row>
    <row r="1057" spans="1:23" x14ac:dyDescent="0.25">
      <c r="A1057" s="1"/>
      <c r="B1057" s="1"/>
      <c r="C1057" s="1"/>
      <c r="D1057" s="1"/>
      <c r="E1057" s="1" t="s">
        <v>6193</v>
      </c>
      <c r="F1057" s="2">
        <v>44781</v>
      </c>
      <c r="G1057" s="3">
        <v>10656</v>
      </c>
      <c r="H1057" s="1"/>
      <c r="I1057" s="1"/>
      <c r="J1057" s="1" t="s">
        <v>6194</v>
      </c>
      <c r="K1057" s="2">
        <v>45015</v>
      </c>
      <c r="L1057" s="1" t="s">
        <v>4218</v>
      </c>
      <c r="M1057" s="1" t="str">
        <f t="shared" si="80"/>
        <v>Infrastructure</v>
      </c>
      <c r="N1057" s="1" t="s">
        <v>4210</v>
      </c>
      <c r="O1057" s="1" t="s">
        <v>4358</v>
      </c>
      <c r="P1057" s="1">
        <v>7262</v>
      </c>
      <c r="Q1057" s="1">
        <v>1514660</v>
      </c>
      <c r="R1057" s="1">
        <f t="shared" si="81"/>
        <v>29550</v>
      </c>
      <c r="S1057" s="4">
        <v>8064.3445016177138</v>
      </c>
      <c r="T1057" s="4">
        <v>396422.84325846977</v>
      </c>
      <c r="U1057" s="1">
        <f t="shared" si="82"/>
        <v>1485110</v>
      </c>
      <c r="V1057" s="4">
        <f t="shared" si="83"/>
        <v>1110172.8122399126</v>
      </c>
      <c r="W1057" s="1" t="str">
        <f t="shared" si="84"/>
        <v>Favourable</v>
      </c>
    </row>
    <row r="1058" spans="1:23" x14ac:dyDescent="0.25">
      <c r="A1058" s="1"/>
      <c r="B1058" s="1"/>
      <c r="C1058" s="1"/>
      <c r="D1058" s="1"/>
      <c r="E1058" s="1" t="s">
        <v>6195</v>
      </c>
      <c r="F1058" s="2">
        <v>44282</v>
      </c>
      <c r="G1058" s="3">
        <v>51814</v>
      </c>
      <c r="H1058" s="1"/>
      <c r="I1058" s="1"/>
      <c r="J1058" s="1" t="s">
        <v>6196</v>
      </c>
      <c r="K1058" s="2">
        <v>44406</v>
      </c>
      <c r="L1058" s="1" t="s">
        <v>4216</v>
      </c>
      <c r="M1058" s="1" t="str">
        <f t="shared" si="80"/>
        <v>Agricultural Extension</v>
      </c>
      <c r="N1058" s="1" t="s">
        <v>4222</v>
      </c>
      <c r="O1058" s="1" t="s">
        <v>4233</v>
      </c>
      <c r="P1058" s="1">
        <v>6440</v>
      </c>
      <c r="Q1058" s="1">
        <v>1047897</v>
      </c>
      <c r="R1058" s="1">
        <f t="shared" si="81"/>
        <v>39731</v>
      </c>
      <c r="S1058" s="4">
        <v>689464.00469117519</v>
      </c>
      <c r="T1058" s="4">
        <v>96152.708864937944</v>
      </c>
      <c r="U1058" s="1">
        <f t="shared" si="82"/>
        <v>1008166</v>
      </c>
      <c r="V1058" s="4">
        <f t="shared" si="83"/>
        <v>262280.28644388681</v>
      </c>
      <c r="W1058" s="1" t="str">
        <f t="shared" si="84"/>
        <v>Favourable</v>
      </c>
    </row>
    <row r="1059" spans="1:23" x14ac:dyDescent="0.25">
      <c r="A1059" s="1"/>
      <c r="B1059" s="1"/>
      <c r="C1059" s="1"/>
      <c r="D1059" s="1"/>
      <c r="E1059" s="1" t="s">
        <v>6197</v>
      </c>
      <c r="F1059" s="2">
        <v>44891</v>
      </c>
      <c r="G1059" s="3">
        <v>36384</v>
      </c>
      <c r="H1059" s="1"/>
      <c r="I1059" s="1"/>
      <c r="J1059" s="1" t="s">
        <v>6198</v>
      </c>
      <c r="K1059" s="2">
        <v>45161</v>
      </c>
      <c r="L1059" s="1" t="s">
        <v>4212</v>
      </c>
      <c r="M1059" s="1" t="str">
        <f t="shared" si="80"/>
        <v>Agricultural Extension</v>
      </c>
      <c r="N1059" s="1" t="s">
        <v>4205</v>
      </c>
      <c r="O1059" s="1" t="s">
        <v>4295</v>
      </c>
      <c r="P1059" s="1">
        <v>7868</v>
      </c>
      <c r="Q1059" s="1">
        <v>1309568</v>
      </c>
      <c r="R1059" s="1">
        <f t="shared" si="81"/>
        <v>35054</v>
      </c>
      <c r="S1059" s="4">
        <v>236396.54667945826</v>
      </c>
      <c r="T1059" s="4">
        <v>301596.73334060767</v>
      </c>
      <c r="U1059" s="1">
        <f t="shared" si="82"/>
        <v>1274514</v>
      </c>
      <c r="V1059" s="4">
        <f t="shared" si="83"/>
        <v>771574.71997993405</v>
      </c>
      <c r="W1059" s="1" t="str">
        <f t="shared" si="84"/>
        <v>Favourable</v>
      </c>
    </row>
    <row r="1060" spans="1:23" x14ac:dyDescent="0.25">
      <c r="A1060" s="1"/>
      <c r="B1060" s="1"/>
      <c r="C1060" s="1"/>
      <c r="D1060" s="1"/>
      <c r="E1060" s="1" t="s">
        <v>6199</v>
      </c>
      <c r="F1060" s="2">
        <v>43931</v>
      </c>
      <c r="G1060" s="3">
        <v>34741</v>
      </c>
      <c r="H1060" s="1"/>
      <c r="I1060" s="1"/>
      <c r="J1060" s="1" t="s">
        <v>6200</v>
      </c>
      <c r="K1060" s="2">
        <v>44013</v>
      </c>
      <c r="L1060" s="1" t="s">
        <v>4200</v>
      </c>
      <c r="M1060" s="1" t="str">
        <f t="shared" si="80"/>
        <v>Social Services</v>
      </c>
      <c r="N1060" s="1" t="s">
        <v>4205</v>
      </c>
      <c r="O1060" s="1" t="s">
        <v>4345</v>
      </c>
      <c r="P1060" s="1">
        <v>7406</v>
      </c>
      <c r="Q1060" s="1">
        <v>1699031</v>
      </c>
      <c r="R1060" s="1">
        <f t="shared" si="81"/>
        <v>0</v>
      </c>
      <c r="S1060" s="4">
        <v>1061292.5326319423</v>
      </c>
      <c r="T1060" s="4">
        <v>374264.00013093377</v>
      </c>
      <c r="U1060" s="1">
        <f t="shared" si="82"/>
        <v>1699031</v>
      </c>
      <c r="V1060" s="4">
        <f t="shared" si="83"/>
        <v>263474.46723712399</v>
      </c>
      <c r="W1060" s="1" t="str">
        <f t="shared" si="84"/>
        <v>Favourable</v>
      </c>
    </row>
    <row r="1061" spans="1:23" x14ac:dyDescent="0.25">
      <c r="A1061" s="1"/>
      <c r="B1061" s="1"/>
      <c r="C1061" s="1"/>
      <c r="D1061" s="1"/>
      <c r="E1061" s="1" t="s">
        <v>6201</v>
      </c>
      <c r="F1061" s="2">
        <v>44215</v>
      </c>
      <c r="G1061" s="3">
        <v>22850</v>
      </c>
      <c r="H1061" s="1"/>
      <c r="I1061" s="1"/>
      <c r="J1061" s="1" t="s">
        <v>4889</v>
      </c>
      <c r="K1061" s="2">
        <v>45148</v>
      </c>
      <c r="L1061" s="1" t="s">
        <v>4212</v>
      </c>
      <c r="M1061" s="1" t="str">
        <f t="shared" si="80"/>
        <v>Agricultural Extension</v>
      </c>
      <c r="N1061" s="1" t="s">
        <v>4222</v>
      </c>
      <c r="O1061" s="1" t="s">
        <v>4458</v>
      </c>
      <c r="P1061" s="1">
        <v>6846</v>
      </c>
      <c r="Q1061" s="1">
        <v>732679</v>
      </c>
      <c r="R1061" s="1">
        <f t="shared" si="81"/>
        <v>40910</v>
      </c>
      <c r="S1061" s="4">
        <v>684103.88132088701</v>
      </c>
      <c r="T1061" s="4">
        <v>231038.116806748</v>
      </c>
      <c r="U1061" s="1">
        <f t="shared" si="82"/>
        <v>691769</v>
      </c>
      <c r="V1061" s="4">
        <f t="shared" si="83"/>
        <v>-182462.99812763499</v>
      </c>
      <c r="W1061" s="1" t="str">
        <f t="shared" si="84"/>
        <v>Adverse</v>
      </c>
    </row>
    <row r="1062" spans="1:23" x14ac:dyDescent="0.25">
      <c r="A1062" s="1"/>
      <c r="B1062" s="1"/>
      <c r="C1062" s="1"/>
      <c r="D1062" s="1"/>
      <c r="E1062" s="1" t="s">
        <v>6202</v>
      </c>
      <c r="F1062" s="2">
        <v>45188</v>
      </c>
      <c r="G1062" s="3">
        <v>28146</v>
      </c>
      <c r="H1062" s="1"/>
      <c r="I1062" s="1"/>
      <c r="J1062" s="1" t="s">
        <v>6203</v>
      </c>
      <c r="K1062" s="2">
        <v>44996</v>
      </c>
      <c r="L1062" s="1" t="s">
        <v>4204</v>
      </c>
      <c r="M1062" s="1" t="str">
        <f t="shared" si="80"/>
        <v>Education</v>
      </c>
      <c r="N1062" s="1" t="s">
        <v>4205</v>
      </c>
      <c r="O1062" s="1" t="s">
        <v>4361</v>
      </c>
      <c r="P1062" s="1">
        <v>8859</v>
      </c>
      <c r="Q1062" s="1">
        <v>1297799</v>
      </c>
      <c r="R1062" s="1">
        <f t="shared" si="81"/>
        <v>57015</v>
      </c>
      <c r="S1062" s="4">
        <v>968320.44343671482</v>
      </c>
      <c r="T1062" s="4">
        <v>214897.67256929117</v>
      </c>
      <c r="U1062" s="1">
        <f t="shared" si="82"/>
        <v>1240784</v>
      </c>
      <c r="V1062" s="4">
        <f t="shared" si="83"/>
        <v>114580.88399399398</v>
      </c>
      <c r="W1062" s="1" t="str">
        <f t="shared" si="84"/>
        <v>Favourable</v>
      </c>
    </row>
    <row r="1063" spans="1:23" x14ac:dyDescent="0.25">
      <c r="A1063" s="1"/>
      <c r="B1063" s="1"/>
      <c r="C1063" s="1"/>
      <c r="D1063" s="1"/>
      <c r="E1063" s="1" t="s">
        <v>6204</v>
      </c>
      <c r="F1063" s="2">
        <v>44253</v>
      </c>
      <c r="G1063" s="3">
        <v>46786</v>
      </c>
      <c r="H1063" s="1"/>
      <c r="I1063" s="1"/>
      <c r="J1063" s="1" t="s">
        <v>6205</v>
      </c>
      <c r="K1063" s="2">
        <v>44200</v>
      </c>
      <c r="L1063" s="1" t="s">
        <v>4204</v>
      </c>
      <c r="M1063" s="1" t="str">
        <f t="shared" si="80"/>
        <v>Education</v>
      </c>
      <c r="N1063" s="1" t="s">
        <v>4210</v>
      </c>
      <c r="O1063" s="1" t="s">
        <v>4441</v>
      </c>
      <c r="P1063" s="1">
        <v>7086</v>
      </c>
      <c r="Q1063" s="1">
        <v>1219446</v>
      </c>
      <c r="R1063" s="1">
        <f t="shared" si="81"/>
        <v>46354</v>
      </c>
      <c r="S1063" s="4">
        <v>157995.30512923645</v>
      </c>
      <c r="T1063" s="4">
        <v>14268.805219324611</v>
      </c>
      <c r="U1063" s="1">
        <f t="shared" si="82"/>
        <v>1173092</v>
      </c>
      <c r="V1063" s="4">
        <f t="shared" si="83"/>
        <v>1047181.8896514389</v>
      </c>
      <c r="W1063" s="1" t="str">
        <f t="shared" si="84"/>
        <v>Favourable</v>
      </c>
    </row>
    <row r="1064" spans="1:23" x14ac:dyDescent="0.25">
      <c r="A1064" s="1"/>
      <c r="B1064" s="1"/>
      <c r="C1064" s="1"/>
      <c r="D1064" s="1"/>
      <c r="E1064" s="1" t="s">
        <v>6206</v>
      </c>
      <c r="F1064" s="2">
        <v>45006</v>
      </c>
      <c r="G1064" s="3">
        <v>28310</v>
      </c>
      <c r="H1064" s="1"/>
      <c r="I1064" s="1"/>
      <c r="J1064" s="1" t="s">
        <v>6207</v>
      </c>
      <c r="K1064" s="2">
        <v>44611</v>
      </c>
      <c r="L1064" s="1" t="s">
        <v>4204</v>
      </c>
      <c r="M1064" s="1" t="str">
        <f t="shared" si="80"/>
        <v>Education</v>
      </c>
      <c r="N1064" s="1" t="s">
        <v>4210</v>
      </c>
      <c r="O1064" s="1" t="s">
        <v>4295</v>
      </c>
      <c r="P1064" s="1">
        <v>5619</v>
      </c>
      <c r="Q1064" s="1">
        <v>415349</v>
      </c>
      <c r="R1064" s="1">
        <f t="shared" si="81"/>
        <v>0</v>
      </c>
      <c r="S1064" s="4">
        <v>287529.8581034888</v>
      </c>
      <c r="T1064" s="4">
        <v>105551.17181817198</v>
      </c>
      <c r="U1064" s="1">
        <f t="shared" si="82"/>
        <v>415349</v>
      </c>
      <c r="V1064" s="4">
        <f t="shared" si="83"/>
        <v>22267.970078339218</v>
      </c>
      <c r="W1064" s="1" t="str">
        <f t="shared" si="84"/>
        <v>Favourable</v>
      </c>
    </row>
    <row r="1065" spans="1:23" x14ac:dyDescent="0.25">
      <c r="A1065" s="1"/>
      <c r="B1065" s="1"/>
      <c r="C1065" s="1"/>
      <c r="D1065" s="1"/>
      <c r="E1065" s="1" t="s">
        <v>6208</v>
      </c>
      <c r="F1065" s="2">
        <v>45400</v>
      </c>
      <c r="G1065" s="3">
        <v>27916</v>
      </c>
      <c r="H1065" s="1"/>
      <c r="I1065" s="1"/>
      <c r="J1065" s="1" t="s">
        <v>6209</v>
      </c>
      <c r="K1065" s="2">
        <v>45367</v>
      </c>
      <c r="L1065" s="1" t="s">
        <v>4204</v>
      </c>
      <c r="M1065" s="1" t="str">
        <f t="shared" si="80"/>
        <v>Education</v>
      </c>
      <c r="N1065" s="1" t="s">
        <v>4222</v>
      </c>
      <c r="O1065" s="1" t="s">
        <v>4256</v>
      </c>
      <c r="P1065" s="1">
        <v>7851</v>
      </c>
      <c r="Q1065" s="1">
        <v>1639047</v>
      </c>
      <c r="R1065" s="1">
        <f t="shared" si="81"/>
        <v>0</v>
      </c>
      <c r="S1065" s="4">
        <v>277582.79428882856</v>
      </c>
      <c r="T1065" s="4">
        <v>482506.92955948855</v>
      </c>
      <c r="U1065" s="1">
        <f t="shared" si="82"/>
        <v>1639047</v>
      </c>
      <c r="V1065" s="4">
        <f t="shared" si="83"/>
        <v>878957.27615168295</v>
      </c>
      <c r="W1065" s="1" t="str">
        <f t="shared" si="84"/>
        <v>Favourable</v>
      </c>
    </row>
    <row r="1066" spans="1:23" x14ac:dyDescent="0.25">
      <c r="A1066" s="1"/>
      <c r="B1066" s="1"/>
      <c r="C1066" s="1"/>
      <c r="D1066" s="1"/>
      <c r="E1066" s="1" t="s">
        <v>6210</v>
      </c>
      <c r="F1066" s="2">
        <v>45006</v>
      </c>
      <c r="G1066" s="3">
        <v>44488</v>
      </c>
      <c r="H1066" s="1"/>
      <c r="I1066" s="1"/>
      <c r="J1066" s="1" t="s">
        <v>4224</v>
      </c>
      <c r="K1066" s="2">
        <v>44621</v>
      </c>
      <c r="L1066" s="1" t="s">
        <v>4212</v>
      </c>
      <c r="M1066" s="1" t="str">
        <f t="shared" si="80"/>
        <v>Agricultural Extension</v>
      </c>
      <c r="N1066" s="1" t="s">
        <v>4222</v>
      </c>
      <c r="O1066" s="1" t="s">
        <v>4279</v>
      </c>
      <c r="P1066" s="1">
        <v>8081</v>
      </c>
      <c r="Q1066" s="1">
        <v>472851</v>
      </c>
      <c r="R1066" s="1">
        <f t="shared" si="81"/>
        <v>20537</v>
      </c>
      <c r="S1066" s="4">
        <v>154833.01780354607</v>
      </c>
      <c r="T1066" s="4">
        <v>86235.315731991737</v>
      </c>
      <c r="U1066" s="1">
        <f t="shared" si="82"/>
        <v>452314</v>
      </c>
      <c r="V1066" s="4">
        <f t="shared" si="83"/>
        <v>231782.66646446218</v>
      </c>
      <c r="W1066" s="1" t="str">
        <f t="shared" si="84"/>
        <v>Favourable</v>
      </c>
    </row>
    <row r="1067" spans="1:23" x14ac:dyDescent="0.25">
      <c r="A1067" s="1"/>
      <c r="B1067" s="1"/>
      <c r="C1067" s="1"/>
      <c r="D1067" s="1"/>
      <c r="E1067" s="1" t="s">
        <v>6211</v>
      </c>
      <c r="F1067" s="2">
        <v>44808</v>
      </c>
      <c r="G1067" s="3">
        <v>23325</v>
      </c>
      <c r="H1067" s="1"/>
      <c r="I1067" s="1"/>
      <c r="J1067" s="1" t="s">
        <v>6212</v>
      </c>
      <c r="K1067" s="2">
        <v>44527</v>
      </c>
      <c r="L1067" s="1" t="s">
        <v>4218</v>
      </c>
      <c r="M1067" s="1" t="str">
        <f t="shared" si="80"/>
        <v>Infrastructure</v>
      </c>
      <c r="N1067" s="1" t="s">
        <v>4210</v>
      </c>
      <c r="O1067" s="1" t="s">
        <v>4241</v>
      </c>
      <c r="P1067" s="1">
        <v>6099</v>
      </c>
      <c r="Q1067" s="1">
        <v>1058366</v>
      </c>
      <c r="R1067" s="1">
        <f t="shared" si="81"/>
        <v>40338</v>
      </c>
      <c r="S1067" s="4">
        <v>1021241.9092394914</v>
      </c>
      <c r="T1067" s="4">
        <v>211442.19552611455</v>
      </c>
      <c r="U1067" s="1">
        <f t="shared" si="82"/>
        <v>1018028</v>
      </c>
      <c r="V1067" s="4">
        <f t="shared" si="83"/>
        <v>-174318.10476560611</v>
      </c>
      <c r="W1067" s="1" t="str">
        <f t="shared" si="84"/>
        <v>Adverse</v>
      </c>
    </row>
    <row r="1068" spans="1:23" x14ac:dyDescent="0.25">
      <c r="A1068" s="1"/>
      <c r="B1068" s="1"/>
      <c r="C1068" s="1"/>
      <c r="D1068" s="1"/>
      <c r="E1068" s="1" t="s">
        <v>6213</v>
      </c>
      <c r="F1068" s="2">
        <v>44877</v>
      </c>
      <c r="G1068" s="3">
        <v>37263</v>
      </c>
      <c r="H1068" s="1"/>
      <c r="I1068" s="1"/>
      <c r="J1068" s="1" t="s">
        <v>6214</v>
      </c>
      <c r="K1068" s="2">
        <v>44266</v>
      </c>
      <c r="L1068" s="1" t="s">
        <v>4218</v>
      </c>
      <c r="M1068" s="1" t="str">
        <f t="shared" si="80"/>
        <v>Infrastructure</v>
      </c>
      <c r="N1068" s="1" t="s">
        <v>4205</v>
      </c>
      <c r="O1068" s="1" t="s">
        <v>4338</v>
      </c>
      <c r="P1068" s="1">
        <v>8802</v>
      </c>
      <c r="Q1068" s="1">
        <v>923070</v>
      </c>
      <c r="R1068" s="1">
        <f t="shared" si="81"/>
        <v>41482</v>
      </c>
      <c r="S1068" s="4">
        <v>454641.83505042561</v>
      </c>
      <c r="T1068" s="4">
        <v>57778.385721171398</v>
      </c>
      <c r="U1068" s="1">
        <f t="shared" si="82"/>
        <v>881588</v>
      </c>
      <c r="V1068" s="4">
        <f t="shared" si="83"/>
        <v>410649.779228403</v>
      </c>
      <c r="W1068" s="1" t="str">
        <f t="shared" si="84"/>
        <v>Favourable</v>
      </c>
    </row>
    <row r="1069" spans="1:23" x14ac:dyDescent="0.25">
      <c r="A1069" s="1"/>
      <c r="B1069" s="1"/>
      <c r="C1069" s="1"/>
      <c r="D1069" s="1"/>
      <c r="E1069" s="1" t="s">
        <v>6215</v>
      </c>
      <c r="F1069" s="2">
        <v>45370</v>
      </c>
      <c r="G1069" s="3">
        <v>16407</v>
      </c>
      <c r="H1069" s="1"/>
      <c r="I1069" s="1"/>
      <c r="J1069" s="1" t="s">
        <v>6216</v>
      </c>
      <c r="K1069" s="2">
        <v>44391</v>
      </c>
      <c r="L1069" s="1" t="s">
        <v>4218</v>
      </c>
      <c r="M1069" s="1" t="str">
        <f t="shared" si="80"/>
        <v>Infrastructure</v>
      </c>
      <c r="N1069" s="1" t="s">
        <v>4222</v>
      </c>
      <c r="O1069" s="1" t="s">
        <v>4458</v>
      </c>
      <c r="P1069" s="1">
        <v>7392</v>
      </c>
      <c r="Q1069" s="1">
        <v>2324270</v>
      </c>
      <c r="R1069" s="1">
        <f t="shared" si="81"/>
        <v>29441</v>
      </c>
      <c r="S1069" s="4">
        <v>1416086.2379725545</v>
      </c>
      <c r="T1069" s="4">
        <v>711374.27009084739</v>
      </c>
      <c r="U1069" s="1">
        <f t="shared" si="82"/>
        <v>2294829</v>
      </c>
      <c r="V1069" s="4">
        <f t="shared" si="83"/>
        <v>196809.49193659797</v>
      </c>
      <c r="W1069" s="1" t="str">
        <f t="shared" si="84"/>
        <v>Favourable</v>
      </c>
    </row>
    <row r="1070" spans="1:23" x14ac:dyDescent="0.25">
      <c r="A1070" s="1"/>
      <c r="B1070" s="1"/>
      <c r="C1070" s="1"/>
      <c r="D1070" s="1"/>
      <c r="E1070" s="1" t="s">
        <v>6217</v>
      </c>
      <c r="F1070" s="2">
        <v>45234</v>
      </c>
      <c r="G1070" s="3">
        <v>49159</v>
      </c>
      <c r="H1070" s="1"/>
      <c r="I1070" s="1"/>
      <c r="J1070" s="1" t="s">
        <v>6218</v>
      </c>
      <c r="K1070" s="2">
        <v>44424</v>
      </c>
      <c r="L1070" s="1" t="s">
        <v>4216</v>
      </c>
      <c r="M1070" s="1" t="str">
        <f t="shared" si="80"/>
        <v>Agricultural Extension</v>
      </c>
      <c r="N1070" s="1" t="s">
        <v>4205</v>
      </c>
      <c r="O1070" s="1" t="s">
        <v>4374</v>
      </c>
      <c r="P1070" s="1">
        <v>5558</v>
      </c>
      <c r="Q1070" s="1">
        <v>1324035</v>
      </c>
      <c r="R1070" s="1">
        <f t="shared" si="81"/>
        <v>0</v>
      </c>
      <c r="S1070" s="4">
        <v>394561.28073807986</v>
      </c>
      <c r="T1070" s="4">
        <v>258158.01460268217</v>
      </c>
      <c r="U1070" s="1">
        <f t="shared" si="82"/>
        <v>1324035</v>
      </c>
      <c r="V1070" s="4">
        <f t="shared" si="83"/>
        <v>671315.70465923799</v>
      </c>
      <c r="W1070" s="1" t="str">
        <f t="shared" si="84"/>
        <v>Favourable</v>
      </c>
    </row>
    <row r="1071" spans="1:23" x14ac:dyDescent="0.25">
      <c r="A1071" s="1"/>
      <c r="B1071" s="1"/>
      <c r="C1071" s="1"/>
      <c r="D1071" s="1"/>
      <c r="E1071" s="1" t="s">
        <v>6219</v>
      </c>
      <c r="F1071" s="2">
        <v>44546</v>
      </c>
      <c r="G1071" s="3">
        <v>31171</v>
      </c>
      <c r="H1071" s="1"/>
      <c r="I1071" s="1"/>
      <c r="J1071" s="1" t="s">
        <v>6220</v>
      </c>
      <c r="K1071" s="2">
        <v>44289</v>
      </c>
      <c r="L1071" s="1" t="s">
        <v>4200</v>
      </c>
      <c r="M1071" s="1" t="str">
        <f t="shared" si="80"/>
        <v>Social Services</v>
      </c>
      <c r="N1071" s="1" t="s">
        <v>4205</v>
      </c>
      <c r="O1071" s="1" t="s">
        <v>4267</v>
      </c>
      <c r="P1071" s="1">
        <v>9410</v>
      </c>
      <c r="Q1071" s="1">
        <v>556503</v>
      </c>
      <c r="R1071" s="1">
        <f t="shared" si="81"/>
        <v>46261</v>
      </c>
      <c r="S1071" s="4">
        <v>311811.85499074904</v>
      </c>
      <c r="T1071" s="4">
        <v>41216.947481508665</v>
      </c>
      <c r="U1071" s="1">
        <f t="shared" si="82"/>
        <v>510242</v>
      </c>
      <c r="V1071" s="4">
        <f t="shared" si="83"/>
        <v>203474.1975277423</v>
      </c>
      <c r="W1071" s="1" t="str">
        <f t="shared" si="84"/>
        <v>Favourable</v>
      </c>
    </row>
    <row r="1072" spans="1:23" x14ac:dyDescent="0.25">
      <c r="A1072" s="1"/>
      <c r="B1072" s="1"/>
      <c r="C1072" s="1"/>
      <c r="D1072" s="1"/>
      <c r="E1072" s="1" t="s">
        <v>6221</v>
      </c>
      <c r="F1072" s="2">
        <v>44627</v>
      </c>
      <c r="G1072" s="3">
        <v>40438</v>
      </c>
      <c r="H1072" s="1"/>
      <c r="I1072" s="1"/>
      <c r="J1072" s="1" t="s">
        <v>6222</v>
      </c>
      <c r="K1072" s="2">
        <v>44493</v>
      </c>
      <c r="L1072" s="1" t="s">
        <v>4216</v>
      </c>
      <c r="M1072" s="1" t="str">
        <f t="shared" si="80"/>
        <v>Agricultural Extension</v>
      </c>
      <c r="N1072" s="1" t="s">
        <v>4205</v>
      </c>
      <c r="O1072" s="1" t="s">
        <v>4267</v>
      </c>
      <c r="P1072" s="1">
        <v>7980</v>
      </c>
      <c r="Q1072" s="1">
        <v>761799</v>
      </c>
      <c r="R1072" s="1">
        <f t="shared" si="81"/>
        <v>44477</v>
      </c>
      <c r="S1072" s="4">
        <v>446402.75554392114</v>
      </c>
      <c r="T1072" s="4">
        <v>71359.558381448849</v>
      </c>
      <c r="U1072" s="1">
        <f t="shared" si="82"/>
        <v>717322</v>
      </c>
      <c r="V1072" s="4">
        <f t="shared" si="83"/>
        <v>244036.68607463001</v>
      </c>
      <c r="W1072" s="1" t="str">
        <f t="shared" si="84"/>
        <v>Favourable</v>
      </c>
    </row>
    <row r="1073" spans="1:23" x14ac:dyDescent="0.25">
      <c r="A1073" s="1"/>
      <c r="B1073" s="1"/>
      <c r="C1073" s="1"/>
      <c r="D1073" s="1"/>
      <c r="E1073" s="1" t="s">
        <v>6223</v>
      </c>
      <c r="F1073" s="2">
        <v>44429</v>
      </c>
      <c r="G1073" s="3">
        <v>42365</v>
      </c>
      <c r="H1073" s="1"/>
      <c r="I1073" s="1"/>
      <c r="J1073" s="1" t="s">
        <v>6224</v>
      </c>
      <c r="K1073" s="2">
        <v>45038</v>
      </c>
      <c r="L1073" s="1" t="s">
        <v>4218</v>
      </c>
      <c r="M1073" s="1" t="str">
        <f t="shared" si="80"/>
        <v>Infrastructure</v>
      </c>
      <c r="N1073" s="1" t="s">
        <v>4210</v>
      </c>
      <c r="O1073" s="1" t="s">
        <v>4335</v>
      </c>
      <c r="P1073" s="1">
        <v>7113</v>
      </c>
      <c r="Q1073" s="1">
        <v>1299561</v>
      </c>
      <c r="R1073" s="1">
        <f t="shared" si="81"/>
        <v>20235</v>
      </c>
      <c r="S1073" s="4">
        <v>409791.49792150076</v>
      </c>
      <c r="T1073" s="4">
        <v>2388.6818244777874</v>
      </c>
      <c r="U1073" s="1">
        <f t="shared" si="82"/>
        <v>1279326</v>
      </c>
      <c r="V1073" s="4">
        <f t="shared" si="83"/>
        <v>887380.82025402144</v>
      </c>
      <c r="W1073" s="1" t="str">
        <f t="shared" si="84"/>
        <v>Favourable</v>
      </c>
    </row>
    <row r="1074" spans="1:23" x14ac:dyDescent="0.25">
      <c r="A1074" s="1"/>
      <c r="B1074" s="1"/>
      <c r="C1074" s="1"/>
      <c r="D1074" s="1"/>
      <c r="E1074" s="1" t="s">
        <v>4694</v>
      </c>
      <c r="F1074" s="2">
        <v>44686</v>
      </c>
      <c r="G1074" s="3">
        <v>50450</v>
      </c>
      <c r="H1074" s="1"/>
      <c r="I1074" s="1"/>
      <c r="J1074" s="1" t="s">
        <v>6225</v>
      </c>
      <c r="K1074" s="2">
        <v>44627</v>
      </c>
      <c r="L1074" s="1" t="s">
        <v>4216</v>
      </c>
      <c r="M1074" s="1" t="str">
        <f t="shared" si="80"/>
        <v>Agricultural Extension</v>
      </c>
      <c r="N1074" s="1" t="s">
        <v>4210</v>
      </c>
      <c r="O1074" s="1" t="s">
        <v>4206</v>
      </c>
      <c r="P1074" s="1">
        <v>8367</v>
      </c>
      <c r="Q1074" s="1">
        <v>737007</v>
      </c>
      <c r="R1074" s="1">
        <f t="shared" si="81"/>
        <v>0</v>
      </c>
      <c r="S1074" s="4">
        <v>156920.61769711564</v>
      </c>
      <c r="T1074" s="4">
        <v>133646.13096535741</v>
      </c>
      <c r="U1074" s="1">
        <f t="shared" si="82"/>
        <v>737007</v>
      </c>
      <c r="V1074" s="4">
        <f t="shared" si="83"/>
        <v>446440.25133752695</v>
      </c>
      <c r="W1074" s="1" t="str">
        <f t="shared" si="84"/>
        <v>Favourable</v>
      </c>
    </row>
    <row r="1075" spans="1:23" x14ac:dyDescent="0.25">
      <c r="A1075" s="1"/>
      <c r="B1075" s="1"/>
      <c r="C1075" s="1"/>
      <c r="D1075" s="1"/>
      <c r="E1075" s="1" t="s">
        <v>6226</v>
      </c>
      <c r="F1075" s="2">
        <v>44320</v>
      </c>
      <c r="G1075" s="3">
        <v>40419</v>
      </c>
      <c r="H1075" s="1"/>
      <c r="I1075" s="1"/>
      <c r="J1075" s="1" t="s">
        <v>6227</v>
      </c>
      <c r="K1075" s="2">
        <v>44781</v>
      </c>
      <c r="L1075" s="1" t="s">
        <v>4200</v>
      </c>
      <c r="M1075" s="1" t="str">
        <f t="shared" si="80"/>
        <v>Social Services</v>
      </c>
      <c r="N1075" s="1" t="s">
        <v>4210</v>
      </c>
      <c r="O1075" s="1" t="s">
        <v>4264</v>
      </c>
      <c r="P1075" s="1">
        <v>9295</v>
      </c>
      <c r="Q1075" s="1">
        <v>541741</v>
      </c>
      <c r="R1075" s="1">
        <f t="shared" si="81"/>
        <v>0</v>
      </c>
      <c r="S1075" s="4">
        <v>35811.998772261322</v>
      </c>
      <c r="T1075" s="4">
        <v>74192.284686926592</v>
      </c>
      <c r="U1075" s="1">
        <f t="shared" si="82"/>
        <v>541741</v>
      </c>
      <c r="V1075" s="4">
        <f t="shared" si="83"/>
        <v>431736.71654081205</v>
      </c>
      <c r="W1075" s="1" t="str">
        <f t="shared" si="84"/>
        <v>Favourable</v>
      </c>
    </row>
    <row r="1076" spans="1:23" x14ac:dyDescent="0.25">
      <c r="A1076" s="1"/>
      <c r="B1076" s="1"/>
      <c r="C1076" s="1"/>
      <c r="D1076" s="1"/>
      <c r="E1076" s="1" t="s">
        <v>6228</v>
      </c>
      <c r="F1076" s="2">
        <v>45027</v>
      </c>
      <c r="G1076" s="3">
        <v>39101</v>
      </c>
      <c r="H1076" s="1"/>
      <c r="I1076" s="1"/>
      <c r="J1076" s="1" t="s">
        <v>6229</v>
      </c>
      <c r="K1076" s="2">
        <v>44765</v>
      </c>
      <c r="L1076" s="1" t="s">
        <v>4204</v>
      </c>
      <c r="M1076" s="1" t="str">
        <f t="shared" si="80"/>
        <v>Education</v>
      </c>
      <c r="N1076" s="1" t="s">
        <v>4205</v>
      </c>
      <c r="O1076" s="1" t="s">
        <v>4253</v>
      </c>
      <c r="P1076" s="1">
        <v>5906</v>
      </c>
      <c r="Q1076" s="1">
        <v>2284152</v>
      </c>
      <c r="R1076" s="1">
        <f t="shared" si="81"/>
        <v>18021</v>
      </c>
      <c r="S1076" s="4">
        <v>1316070.9395769243</v>
      </c>
      <c r="T1076" s="4">
        <v>295805.06487269845</v>
      </c>
      <c r="U1076" s="1">
        <f t="shared" si="82"/>
        <v>2266131</v>
      </c>
      <c r="V1076" s="4">
        <f t="shared" si="83"/>
        <v>672275.99555037729</v>
      </c>
      <c r="W1076" s="1" t="str">
        <f t="shared" si="84"/>
        <v>Favourable</v>
      </c>
    </row>
    <row r="1077" spans="1:23" x14ac:dyDescent="0.25">
      <c r="A1077" s="1"/>
      <c r="B1077" s="1"/>
      <c r="C1077" s="1"/>
      <c r="D1077" s="1"/>
      <c r="E1077" s="1" t="s">
        <v>6230</v>
      </c>
      <c r="F1077" s="2">
        <v>45234</v>
      </c>
      <c r="G1077" s="3">
        <v>39153</v>
      </c>
      <c r="H1077" s="1"/>
      <c r="I1077" s="1"/>
      <c r="J1077" s="1" t="s">
        <v>6231</v>
      </c>
      <c r="K1077" s="2">
        <v>45182</v>
      </c>
      <c r="L1077" s="1" t="s">
        <v>4204</v>
      </c>
      <c r="M1077" s="1" t="str">
        <f t="shared" si="80"/>
        <v>Education</v>
      </c>
      <c r="N1077" s="1" t="s">
        <v>4222</v>
      </c>
      <c r="O1077" s="1" t="s">
        <v>4253</v>
      </c>
      <c r="P1077" s="1">
        <v>6160</v>
      </c>
      <c r="Q1077" s="1">
        <v>563029</v>
      </c>
      <c r="R1077" s="1">
        <f t="shared" si="81"/>
        <v>39610</v>
      </c>
      <c r="S1077" s="4">
        <v>243414.88652180572</v>
      </c>
      <c r="T1077" s="4">
        <v>14538.630034381646</v>
      </c>
      <c r="U1077" s="1">
        <f t="shared" si="82"/>
        <v>523419</v>
      </c>
      <c r="V1077" s="4">
        <f t="shared" si="83"/>
        <v>305075.48344381264</v>
      </c>
      <c r="W1077" s="1" t="str">
        <f t="shared" si="84"/>
        <v>Favourable</v>
      </c>
    </row>
    <row r="1078" spans="1:23" x14ac:dyDescent="0.25">
      <c r="A1078" s="1"/>
      <c r="B1078" s="1"/>
      <c r="C1078" s="1"/>
      <c r="D1078" s="1"/>
      <c r="E1078" s="1" t="s">
        <v>6232</v>
      </c>
      <c r="F1078" s="2">
        <v>44322</v>
      </c>
      <c r="G1078" s="3">
        <v>35227</v>
      </c>
      <c r="H1078" s="1"/>
      <c r="I1078" s="1"/>
      <c r="J1078" s="1" t="s">
        <v>6233</v>
      </c>
      <c r="K1078" s="2">
        <v>44532</v>
      </c>
      <c r="L1078" s="1" t="s">
        <v>4212</v>
      </c>
      <c r="M1078" s="1" t="str">
        <f t="shared" si="80"/>
        <v>Agricultural Extension</v>
      </c>
      <c r="N1078" s="1" t="s">
        <v>4205</v>
      </c>
      <c r="O1078" s="1" t="s">
        <v>4304</v>
      </c>
      <c r="P1078" s="1">
        <v>8450</v>
      </c>
      <c r="Q1078" s="1">
        <v>1689300</v>
      </c>
      <c r="R1078" s="1">
        <f t="shared" si="81"/>
        <v>0</v>
      </c>
      <c r="S1078" s="4">
        <v>1213758.1578108647</v>
      </c>
      <c r="T1078" s="4">
        <v>50232.916310551744</v>
      </c>
      <c r="U1078" s="1">
        <f t="shared" si="82"/>
        <v>1689300</v>
      </c>
      <c r="V1078" s="4">
        <f t="shared" si="83"/>
        <v>425308.92587858345</v>
      </c>
      <c r="W1078" s="1" t="str">
        <f t="shared" si="84"/>
        <v>Favourable</v>
      </c>
    </row>
    <row r="1079" spans="1:23" x14ac:dyDescent="0.25">
      <c r="A1079" s="1"/>
      <c r="B1079" s="1"/>
      <c r="C1079" s="1"/>
      <c r="D1079" s="1"/>
      <c r="E1079" s="1" t="s">
        <v>6234</v>
      </c>
      <c r="F1079" s="2">
        <v>44259</v>
      </c>
      <c r="G1079" s="3">
        <v>13570</v>
      </c>
      <c r="H1079" s="1"/>
      <c r="I1079" s="1"/>
      <c r="J1079" s="1" t="s">
        <v>6235</v>
      </c>
      <c r="K1079" s="2">
        <v>44798</v>
      </c>
      <c r="L1079" s="1" t="s">
        <v>4200</v>
      </c>
      <c r="M1079" s="1" t="str">
        <f t="shared" si="80"/>
        <v>Social Services</v>
      </c>
      <c r="N1079" s="1" t="s">
        <v>4205</v>
      </c>
      <c r="O1079" s="1" t="s">
        <v>4361</v>
      </c>
      <c r="P1079" s="1">
        <v>5507</v>
      </c>
      <c r="Q1079" s="1">
        <v>1548105</v>
      </c>
      <c r="R1079" s="1">
        <f t="shared" si="81"/>
        <v>0</v>
      </c>
      <c r="S1079" s="4">
        <v>359627.09981138026</v>
      </c>
      <c r="T1079" s="4">
        <v>312098.94269752508</v>
      </c>
      <c r="U1079" s="1">
        <f t="shared" si="82"/>
        <v>1548105</v>
      </c>
      <c r="V1079" s="4">
        <f t="shared" si="83"/>
        <v>876378.95749109471</v>
      </c>
      <c r="W1079" s="1" t="str">
        <f t="shared" si="84"/>
        <v>Favourable</v>
      </c>
    </row>
    <row r="1080" spans="1:23" x14ac:dyDescent="0.25">
      <c r="A1080" s="1"/>
      <c r="B1080" s="1"/>
      <c r="C1080" s="1"/>
      <c r="D1080" s="1"/>
      <c r="E1080" s="1" t="s">
        <v>6236</v>
      </c>
      <c r="F1080" s="2">
        <v>44560</v>
      </c>
      <c r="G1080" s="3">
        <v>11803</v>
      </c>
      <c r="H1080" s="1"/>
      <c r="I1080" s="1"/>
      <c r="J1080" s="1" t="s">
        <v>6237</v>
      </c>
      <c r="K1080" s="2">
        <v>44733</v>
      </c>
      <c r="L1080" s="1" t="s">
        <v>4204</v>
      </c>
      <c r="M1080" s="1" t="str">
        <f t="shared" si="80"/>
        <v>Education</v>
      </c>
      <c r="N1080" s="1" t="s">
        <v>4210</v>
      </c>
      <c r="O1080" s="1" t="s">
        <v>4270</v>
      </c>
      <c r="P1080" s="1">
        <v>8313</v>
      </c>
      <c r="Q1080" s="1">
        <v>1606020</v>
      </c>
      <c r="R1080" s="1">
        <f t="shared" si="81"/>
        <v>50058</v>
      </c>
      <c r="S1080" s="4">
        <v>793279.6988219159</v>
      </c>
      <c r="T1080" s="4">
        <v>218313.10765858693</v>
      </c>
      <c r="U1080" s="1">
        <f t="shared" si="82"/>
        <v>1555962</v>
      </c>
      <c r="V1080" s="4">
        <f t="shared" si="83"/>
        <v>594427.19351949717</v>
      </c>
      <c r="W1080" s="1" t="str">
        <f t="shared" si="84"/>
        <v>Favourable</v>
      </c>
    </row>
    <row r="1081" spans="1:23" x14ac:dyDescent="0.25">
      <c r="A1081" s="1"/>
      <c r="B1081" s="1"/>
      <c r="C1081" s="1"/>
      <c r="D1081" s="1"/>
      <c r="E1081" s="1" t="s">
        <v>6238</v>
      </c>
      <c r="F1081" s="2">
        <v>44401</v>
      </c>
      <c r="G1081" s="3">
        <v>48988</v>
      </c>
      <c r="H1081" s="1"/>
      <c r="I1081" s="1"/>
      <c r="J1081" s="1" t="s">
        <v>6239</v>
      </c>
      <c r="K1081" s="2">
        <v>45396</v>
      </c>
      <c r="L1081" s="1" t="s">
        <v>4204</v>
      </c>
      <c r="M1081" s="1" t="str">
        <f t="shared" si="80"/>
        <v>Education</v>
      </c>
      <c r="N1081" s="1" t="s">
        <v>4222</v>
      </c>
      <c r="O1081" s="1" t="s">
        <v>4279</v>
      </c>
      <c r="P1081" s="1">
        <v>7231</v>
      </c>
      <c r="Q1081" s="1">
        <v>1008307</v>
      </c>
      <c r="R1081" s="1">
        <f t="shared" si="81"/>
        <v>44440</v>
      </c>
      <c r="S1081" s="4">
        <v>95602.382768411961</v>
      </c>
      <c r="T1081" s="4">
        <v>168130.74135011368</v>
      </c>
      <c r="U1081" s="1">
        <f t="shared" si="82"/>
        <v>963867</v>
      </c>
      <c r="V1081" s="4">
        <f t="shared" si="83"/>
        <v>744573.87588147435</v>
      </c>
      <c r="W1081" s="1" t="str">
        <f t="shared" si="84"/>
        <v>Favourable</v>
      </c>
    </row>
    <row r="1082" spans="1:23" x14ac:dyDescent="0.25">
      <c r="A1082" s="1"/>
      <c r="B1082" s="1"/>
      <c r="C1082" s="1"/>
      <c r="D1082" s="1"/>
      <c r="E1082" s="1" t="s">
        <v>6240</v>
      </c>
      <c r="F1082" s="2">
        <v>44001</v>
      </c>
      <c r="G1082" s="3">
        <v>18124</v>
      </c>
      <c r="H1082" s="1"/>
      <c r="I1082" s="1"/>
      <c r="J1082" s="1" t="s">
        <v>6241</v>
      </c>
      <c r="K1082" s="2">
        <v>44684</v>
      </c>
      <c r="L1082" s="1" t="s">
        <v>4212</v>
      </c>
      <c r="M1082" s="1" t="str">
        <f t="shared" si="80"/>
        <v>Agricultural Extension</v>
      </c>
      <c r="N1082" s="1" t="s">
        <v>4222</v>
      </c>
      <c r="O1082" s="1" t="s">
        <v>4441</v>
      </c>
      <c r="P1082" s="1">
        <v>8643</v>
      </c>
      <c r="Q1082" s="1">
        <v>485954</v>
      </c>
      <c r="R1082" s="1">
        <f t="shared" si="81"/>
        <v>39967</v>
      </c>
      <c r="S1082" s="4">
        <v>485182.50419310614</v>
      </c>
      <c r="T1082" s="4">
        <v>23642.902635287173</v>
      </c>
      <c r="U1082" s="1">
        <f t="shared" si="82"/>
        <v>445987</v>
      </c>
      <c r="V1082" s="4">
        <f t="shared" si="83"/>
        <v>-22871.406828393345</v>
      </c>
      <c r="W1082" s="1" t="str">
        <f t="shared" si="84"/>
        <v>Adverse</v>
      </c>
    </row>
    <row r="1083" spans="1:23" x14ac:dyDescent="0.25">
      <c r="A1083" s="1"/>
      <c r="B1083" s="1"/>
      <c r="C1083" s="1"/>
      <c r="D1083" s="1"/>
      <c r="E1083" s="1" t="s">
        <v>6242</v>
      </c>
      <c r="F1083" s="2">
        <v>45381</v>
      </c>
      <c r="G1083" s="3">
        <v>53911</v>
      </c>
      <c r="H1083" s="1"/>
      <c r="I1083" s="1"/>
      <c r="J1083" s="1" t="s">
        <v>6243</v>
      </c>
      <c r="K1083" s="2">
        <v>44897</v>
      </c>
      <c r="L1083" s="1" t="s">
        <v>4216</v>
      </c>
      <c r="M1083" s="1" t="str">
        <f t="shared" si="80"/>
        <v>Agricultural Extension</v>
      </c>
      <c r="N1083" s="1" t="s">
        <v>4222</v>
      </c>
      <c r="O1083" s="1" t="s">
        <v>4226</v>
      </c>
      <c r="P1083" s="1">
        <v>6826</v>
      </c>
      <c r="Q1083" s="1">
        <v>1080471</v>
      </c>
      <c r="R1083" s="1">
        <f t="shared" si="81"/>
        <v>0</v>
      </c>
      <c r="S1083" s="4">
        <v>700363.11394751351</v>
      </c>
      <c r="T1083" s="4">
        <v>64041.14602317199</v>
      </c>
      <c r="U1083" s="1">
        <f t="shared" si="82"/>
        <v>1080471</v>
      </c>
      <c r="V1083" s="4">
        <f t="shared" si="83"/>
        <v>316066.74002931453</v>
      </c>
      <c r="W1083" s="1" t="str">
        <f t="shared" si="84"/>
        <v>Favourable</v>
      </c>
    </row>
    <row r="1084" spans="1:23" x14ac:dyDescent="0.25">
      <c r="A1084" s="1"/>
      <c r="B1084" s="1"/>
      <c r="C1084" s="1"/>
      <c r="D1084" s="1"/>
      <c r="E1084" s="1" t="s">
        <v>6244</v>
      </c>
      <c r="F1084" s="2">
        <v>44578</v>
      </c>
      <c r="G1084" s="3">
        <v>44720</v>
      </c>
      <c r="H1084" s="1"/>
      <c r="I1084" s="1"/>
      <c r="J1084" s="1" t="s">
        <v>6245</v>
      </c>
      <c r="K1084" s="2">
        <v>44366</v>
      </c>
      <c r="L1084" s="1" t="s">
        <v>4204</v>
      </c>
      <c r="M1084" s="1" t="str">
        <f t="shared" si="80"/>
        <v>Education</v>
      </c>
      <c r="N1084" s="1" t="s">
        <v>4205</v>
      </c>
      <c r="O1084" s="1" t="s">
        <v>4441</v>
      </c>
      <c r="P1084" s="1">
        <v>8308</v>
      </c>
      <c r="Q1084" s="1">
        <v>2218152</v>
      </c>
      <c r="R1084" s="1">
        <f t="shared" si="81"/>
        <v>0</v>
      </c>
      <c r="S1084" s="4">
        <v>445009.83126496396</v>
      </c>
      <c r="T1084" s="4">
        <v>189703.0511216165</v>
      </c>
      <c r="U1084" s="1">
        <f t="shared" si="82"/>
        <v>2218152</v>
      </c>
      <c r="V1084" s="4">
        <f t="shared" si="83"/>
        <v>1583439.1176134194</v>
      </c>
      <c r="W1084" s="1" t="str">
        <f t="shared" si="84"/>
        <v>Favourable</v>
      </c>
    </row>
    <row r="1085" spans="1:23" x14ac:dyDescent="0.25">
      <c r="A1085" s="1"/>
      <c r="B1085" s="1"/>
      <c r="C1085" s="1"/>
      <c r="D1085" s="1"/>
      <c r="E1085" s="1" t="s">
        <v>6246</v>
      </c>
      <c r="F1085" s="2">
        <v>44932</v>
      </c>
      <c r="G1085" s="3">
        <v>26498</v>
      </c>
      <c r="H1085" s="1"/>
      <c r="I1085" s="1"/>
      <c r="J1085" s="1" t="s">
        <v>6247</v>
      </c>
      <c r="K1085" s="2">
        <v>43960</v>
      </c>
      <c r="L1085" s="1" t="s">
        <v>4216</v>
      </c>
      <c r="M1085" s="1" t="str">
        <f t="shared" si="80"/>
        <v>Agricultural Extension</v>
      </c>
      <c r="N1085" s="1" t="s">
        <v>4205</v>
      </c>
      <c r="O1085" s="1" t="s">
        <v>4233</v>
      </c>
      <c r="P1085" s="1">
        <v>7507</v>
      </c>
      <c r="Q1085" s="1">
        <v>1835061</v>
      </c>
      <c r="R1085" s="1">
        <f t="shared" si="81"/>
        <v>0</v>
      </c>
      <c r="S1085" s="4">
        <v>453904.22460849694</v>
      </c>
      <c r="T1085" s="4">
        <v>11225.105924381132</v>
      </c>
      <c r="U1085" s="1">
        <f t="shared" si="82"/>
        <v>1835061</v>
      </c>
      <c r="V1085" s="4">
        <f t="shared" si="83"/>
        <v>1369931.6694671218</v>
      </c>
      <c r="W1085" s="1" t="str">
        <f t="shared" si="84"/>
        <v>Favourable</v>
      </c>
    </row>
    <row r="1086" spans="1:23" x14ac:dyDescent="0.25">
      <c r="A1086" s="1"/>
      <c r="B1086" s="1"/>
      <c r="C1086" s="1"/>
      <c r="D1086" s="1"/>
      <c r="E1086" s="1" t="s">
        <v>6248</v>
      </c>
      <c r="F1086" s="2">
        <v>44210</v>
      </c>
      <c r="G1086" s="3">
        <v>40862</v>
      </c>
      <c r="H1086" s="1"/>
      <c r="I1086" s="1"/>
      <c r="J1086" s="1" t="s">
        <v>6249</v>
      </c>
      <c r="K1086" s="2">
        <v>44437</v>
      </c>
      <c r="L1086" s="1" t="s">
        <v>4200</v>
      </c>
      <c r="M1086" s="1" t="str">
        <f t="shared" si="80"/>
        <v>Social Services</v>
      </c>
      <c r="N1086" s="1" t="s">
        <v>4222</v>
      </c>
      <c r="O1086" s="1" t="s">
        <v>4295</v>
      </c>
      <c r="P1086" s="1">
        <v>9089</v>
      </c>
      <c r="Q1086" s="1">
        <v>818847</v>
      </c>
      <c r="R1086" s="1">
        <f t="shared" si="81"/>
        <v>17644</v>
      </c>
      <c r="S1086" s="4">
        <v>617220.25375104044</v>
      </c>
      <c r="T1086" s="4">
        <v>114538.65144922666</v>
      </c>
      <c r="U1086" s="1">
        <f t="shared" si="82"/>
        <v>801203</v>
      </c>
      <c r="V1086" s="4">
        <f t="shared" si="83"/>
        <v>87088.094799732906</v>
      </c>
      <c r="W1086" s="1" t="str">
        <f t="shared" si="84"/>
        <v>Favourable</v>
      </c>
    </row>
    <row r="1087" spans="1:23" x14ac:dyDescent="0.25">
      <c r="A1087" s="1"/>
      <c r="B1087" s="1"/>
      <c r="C1087" s="1"/>
      <c r="D1087" s="1"/>
      <c r="E1087" s="1" t="s">
        <v>6250</v>
      </c>
      <c r="F1087" s="2">
        <v>45290</v>
      </c>
      <c r="G1087" s="3">
        <v>38660</v>
      </c>
      <c r="H1087" s="1"/>
      <c r="I1087" s="1"/>
      <c r="J1087" s="1" t="s">
        <v>6251</v>
      </c>
      <c r="K1087" s="2">
        <v>44745</v>
      </c>
      <c r="L1087" s="1" t="s">
        <v>4212</v>
      </c>
      <c r="M1087" s="1" t="str">
        <f t="shared" si="80"/>
        <v>Agricultural Extension</v>
      </c>
      <c r="N1087" s="1" t="s">
        <v>4210</v>
      </c>
      <c r="O1087" s="1" t="s">
        <v>4496</v>
      </c>
      <c r="P1087" s="1">
        <v>6665</v>
      </c>
      <c r="Q1087" s="1">
        <v>1765052</v>
      </c>
      <c r="R1087" s="1">
        <f t="shared" si="81"/>
        <v>0</v>
      </c>
      <c r="S1087" s="4">
        <v>457473.41354452039</v>
      </c>
      <c r="T1087" s="4">
        <v>174435.9657122053</v>
      </c>
      <c r="U1087" s="1">
        <f t="shared" si="82"/>
        <v>1765052</v>
      </c>
      <c r="V1087" s="4">
        <f t="shared" si="83"/>
        <v>1133142.6207432742</v>
      </c>
      <c r="W1087" s="1" t="str">
        <f t="shared" si="84"/>
        <v>Favourable</v>
      </c>
    </row>
    <row r="1088" spans="1:23" x14ac:dyDescent="0.25">
      <c r="A1088" s="1"/>
      <c r="B1088" s="1"/>
      <c r="C1088" s="1"/>
      <c r="D1088" s="1"/>
      <c r="E1088" s="1" t="s">
        <v>4688</v>
      </c>
      <c r="F1088" s="2">
        <v>45347</v>
      </c>
      <c r="G1088" s="3">
        <v>25048</v>
      </c>
      <c r="H1088" s="1"/>
      <c r="I1088" s="1"/>
      <c r="J1088" s="1" t="s">
        <v>6252</v>
      </c>
      <c r="K1088" s="2">
        <v>45366</v>
      </c>
      <c r="L1088" s="1" t="s">
        <v>4218</v>
      </c>
      <c r="M1088" s="1" t="str">
        <f t="shared" si="80"/>
        <v>Infrastructure</v>
      </c>
      <c r="N1088" s="1" t="s">
        <v>4222</v>
      </c>
      <c r="O1088" s="1" t="s">
        <v>4345</v>
      </c>
      <c r="P1088" s="1">
        <v>7902</v>
      </c>
      <c r="Q1088" s="1">
        <v>1574620</v>
      </c>
      <c r="R1088" s="1">
        <f t="shared" si="81"/>
        <v>0</v>
      </c>
      <c r="S1088" s="4">
        <v>1203135.1354198924</v>
      </c>
      <c r="T1088" s="4">
        <v>106790.63212507131</v>
      </c>
      <c r="U1088" s="1">
        <f t="shared" si="82"/>
        <v>1574620</v>
      </c>
      <c r="V1088" s="4">
        <f t="shared" si="83"/>
        <v>264694.23245503637</v>
      </c>
      <c r="W1088" s="1" t="str">
        <f t="shared" si="84"/>
        <v>Favourable</v>
      </c>
    </row>
    <row r="1089" spans="1:23" x14ac:dyDescent="0.25">
      <c r="A1089" s="1"/>
      <c r="B1089" s="1"/>
      <c r="C1089" s="1"/>
      <c r="D1089" s="1"/>
      <c r="E1089" s="1" t="s">
        <v>4622</v>
      </c>
      <c r="F1089" s="2">
        <v>44843</v>
      </c>
      <c r="G1089" s="3">
        <v>21818</v>
      </c>
      <c r="H1089" s="1"/>
      <c r="I1089" s="1"/>
      <c r="J1089" s="1" t="s">
        <v>5930</v>
      </c>
      <c r="K1089" s="2">
        <v>44500</v>
      </c>
      <c r="L1089" s="1" t="s">
        <v>4216</v>
      </c>
      <c r="M1089" s="1" t="str">
        <f t="shared" si="80"/>
        <v>Agricultural Extension</v>
      </c>
      <c r="N1089" s="1" t="s">
        <v>4205</v>
      </c>
      <c r="O1089" s="1" t="s">
        <v>4279</v>
      </c>
      <c r="P1089" s="1">
        <v>5797</v>
      </c>
      <c r="Q1089" s="1">
        <v>389503</v>
      </c>
      <c r="R1089" s="1">
        <f t="shared" si="81"/>
        <v>93463</v>
      </c>
      <c r="S1089" s="4">
        <v>267884.26645915193</v>
      </c>
      <c r="T1089" s="4">
        <v>3375.7912276539446</v>
      </c>
      <c r="U1089" s="1">
        <f t="shared" si="82"/>
        <v>296040</v>
      </c>
      <c r="V1089" s="4">
        <f t="shared" si="83"/>
        <v>118242.9423131941</v>
      </c>
      <c r="W1089" s="1" t="str">
        <f t="shared" si="84"/>
        <v>Favourable</v>
      </c>
    </row>
    <row r="1090" spans="1:23" x14ac:dyDescent="0.25">
      <c r="A1090" s="1"/>
      <c r="B1090" s="1"/>
      <c r="C1090" s="1"/>
      <c r="D1090" s="1"/>
      <c r="E1090" s="1" t="s">
        <v>4910</v>
      </c>
      <c r="F1090" s="2">
        <v>44977</v>
      </c>
      <c r="G1090" s="3">
        <v>43929</v>
      </c>
      <c r="H1090" s="1"/>
      <c r="I1090" s="1"/>
      <c r="J1090" s="1" t="s">
        <v>6253</v>
      </c>
      <c r="K1090" s="2">
        <v>45048</v>
      </c>
      <c r="L1090" s="1" t="s">
        <v>4204</v>
      </c>
      <c r="M1090" s="1" t="str">
        <f t="shared" si="80"/>
        <v>Education</v>
      </c>
      <c r="N1090" s="1" t="s">
        <v>4205</v>
      </c>
      <c r="O1090" s="1" t="s">
        <v>4264</v>
      </c>
      <c r="P1090" s="1">
        <v>9108</v>
      </c>
      <c r="Q1090" s="1">
        <v>1939358</v>
      </c>
      <c r="R1090" s="1">
        <f t="shared" si="81"/>
        <v>29505</v>
      </c>
      <c r="S1090" s="4">
        <v>463840.22490463854</v>
      </c>
      <c r="T1090" s="4">
        <v>84904.067212815964</v>
      </c>
      <c r="U1090" s="1">
        <f t="shared" si="82"/>
        <v>1909853</v>
      </c>
      <c r="V1090" s="4">
        <f t="shared" si="83"/>
        <v>1390613.7078825454</v>
      </c>
      <c r="W1090" s="1" t="str">
        <f t="shared" si="84"/>
        <v>Favourable</v>
      </c>
    </row>
    <row r="1091" spans="1:23" x14ac:dyDescent="0.25">
      <c r="A1091" s="1"/>
      <c r="B1091" s="1"/>
      <c r="C1091" s="1"/>
      <c r="D1091" s="1"/>
      <c r="E1091" s="1" t="s">
        <v>6254</v>
      </c>
      <c r="F1091" s="2">
        <v>44524</v>
      </c>
      <c r="G1091" s="3">
        <v>46845</v>
      </c>
      <c r="H1091" s="1"/>
      <c r="I1091" s="1"/>
      <c r="J1091" s="1" t="s">
        <v>6255</v>
      </c>
      <c r="K1091" s="2">
        <v>44033</v>
      </c>
      <c r="L1091" s="1" t="s">
        <v>4204</v>
      </c>
      <c r="M1091" s="1" t="str">
        <f t="shared" ref="M1091:M1154" si="85">INDEX($A:$B,MATCH($L1091,$A:$A,0),2)</f>
        <v>Education</v>
      </c>
      <c r="N1091" s="1" t="s">
        <v>4222</v>
      </c>
      <c r="O1091" s="1" t="s">
        <v>4233</v>
      </c>
      <c r="P1091" s="1">
        <v>6991</v>
      </c>
      <c r="Q1091" s="1">
        <v>723130</v>
      </c>
      <c r="R1091" s="1">
        <f t="shared" ref="R1091:R1154" si="86">_xlfn.XLOOKUP($J1091,$E:$E,$G:$G,0,0,1)</f>
        <v>42841</v>
      </c>
      <c r="S1091" s="4">
        <v>387018.37663625454</v>
      </c>
      <c r="T1091" s="4">
        <v>192207.03851806873</v>
      </c>
      <c r="U1091" s="1">
        <f t="shared" ref="U1091:U1154" si="87">Q1091-R1091</f>
        <v>680289</v>
      </c>
      <c r="V1091" s="4">
        <f t="shared" ref="V1091:V1154" si="88">Q1091-(S1091+T1091)</f>
        <v>143904.58484567679</v>
      </c>
      <c r="W1091" s="1" t="str">
        <f t="shared" ref="W1091:W1154" si="89">IF(V1091&gt;=0,"Favourable","Adverse")</f>
        <v>Favourable</v>
      </c>
    </row>
    <row r="1092" spans="1:23" x14ac:dyDescent="0.25">
      <c r="A1092" s="1"/>
      <c r="B1092" s="1"/>
      <c r="C1092" s="1"/>
      <c r="D1092" s="1"/>
      <c r="E1092" s="1" t="s">
        <v>5670</v>
      </c>
      <c r="F1092" s="2">
        <v>44288</v>
      </c>
      <c r="G1092" s="3">
        <v>32500</v>
      </c>
      <c r="H1092" s="1"/>
      <c r="I1092" s="1"/>
      <c r="J1092" s="1" t="s">
        <v>6256</v>
      </c>
      <c r="K1092" s="2">
        <v>44579</v>
      </c>
      <c r="L1092" s="1" t="s">
        <v>4216</v>
      </c>
      <c r="M1092" s="1" t="str">
        <f t="shared" si="85"/>
        <v>Agricultural Extension</v>
      </c>
      <c r="N1092" s="1" t="s">
        <v>4205</v>
      </c>
      <c r="O1092" s="1" t="s">
        <v>4247</v>
      </c>
      <c r="P1092" s="1">
        <v>7416</v>
      </c>
      <c r="Q1092" s="1">
        <v>580756</v>
      </c>
      <c r="R1092" s="1">
        <f t="shared" si="86"/>
        <v>47540</v>
      </c>
      <c r="S1092" s="4">
        <v>129272.25407541882</v>
      </c>
      <c r="T1092" s="4">
        <v>158849.31723919036</v>
      </c>
      <c r="U1092" s="1">
        <f t="shared" si="87"/>
        <v>533216</v>
      </c>
      <c r="V1092" s="4">
        <f t="shared" si="88"/>
        <v>292634.4286853908</v>
      </c>
      <c r="W1092" s="1" t="str">
        <f t="shared" si="89"/>
        <v>Favourable</v>
      </c>
    </row>
    <row r="1093" spans="1:23" x14ac:dyDescent="0.25">
      <c r="A1093" s="1"/>
      <c r="B1093" s="1"/>
      <c r="C1093" s="1"/>
      <c r="D1093" s="1"/>
      <c r="E1093" s="1" t="s">
        <v>6257</v>
      </c>
      <c r="F1093" s="2">
        <v>44553</v>
      </c>
      <c r="G1093" s="3">
        <v>23657</v>
      </c>
      <c r="H1093" s="1"/>
      <c r="I1093" s="1"/>
      <c r="J1093" s="1" t="s">
        <v>6258</v>
      </c>
      <c r="K1093" s="2">
        <v>44427</v>
      </c>
      <c r="L1093" s="1" t="s">
        <v>4204</v>
      </c>
      <c r="M1093" s="1" t="str">
        <f t="shared" si="85"/>
        <v>Education</v>
      </c>
      <c r="N1093" s="1" t="s">
        <v>4222</v>
      </c>
      <c r="O1093" s="1" t="s">
        <v>4338</v>
      </c>
      <c r="P1093" s="1">
        <v>6874</v>
      </c>
      <c r="Q1093" s="1">
        <v>1414887</v>
      </c>
      <c r="R1093" s="1">
        <f t="shared" si="86"/>
        <v>12036</v>
      </c>
      <c r="S1093" s="4">
        <v>927619.38575164718</v>
      </c>
      <c r="T1093" s="4">
        <v>452486.73417642544</v>
      </c>
      <c r="U1093" s="1">
        <f t="shared" si="87"/>
        <v>1402851</v>
      </c>
      <c r="V1093" s="4">
        <f t="shared" si="88"/>
        <v>34780.880071927328</v>
      </c>
      <c r="W1093" s="1" t="str">
        <f t="shared" si="89"/>
        <v>Favourable</v>
      </c>
    </row>
    <row r="1094" spans="1:23" x14ac:dyDescent="0.25">
      <c r="A1094" s="1"/>
      <c r="B1094" s="1"/>
      <c r="C1094" s="1"/>
      <c r="D1094" s="1"/>
      <c r="E1094" s="1" t="s">
        <v>6259</v>
      </c>
      <c r="F1094" s="2">
        <v>44490</v>
      </c>
      <c r="G1094" s="3">
        <v>42080</v>
      </c>
      <c r="H1094" s="1"/>
      <c r="I1094" s="1"/>
      <c r="J1094" s="1" t="s">
        <v>6260</v>
      </c>
      <c r="K1094" s="2">
        <v>44285</v>
      </c>
      <c r="L1094" s="1" t="s">
        <v>4204</v>
      </c>
      <c r="M1094" s="1" t="str">
        <f t="shared" si="85"/>
        <v>Education</v>
      </c>
      <c r="N1094" s="1" t="s">
        <v>4222</v>
      </c>
      <c r="O1094" s="1" t="s">
        <v>4253</v>
      </c>
      <c r="P1094" s="1">
        <v>6937</v>
      </c>
      <c r="Q1094" s="1">
        <v>1989962</v>
      </c>
      <c r="R1094" s="1">
        <f t="shared" si="86"/>
        <v>12704</v>
      </c>
      <c r="S1094" s="4">
        <v>166602.83697439244</v>
      </c>
      <c r="T1094" s="4">
        <v>521508.20223771239</v>
      </c>
      <c r="U1094" s="1">
        <f t="shared" si="87"/>
        <v>1977258</v>
      </c>
      <c r="V1094" s="4">
        <f t="shared" si="88"/>
        <v>1301850.9607878951</v>
      </c>
      <c r="W1094" s="1" t="str">
        <f t="shared" si="89"/>
        <v>Favourable</v>
      </c>
    </row>
    <row r="1095" spans="1:23" x14ac:dyDescent="0.25">
      <c r="A1095" s="1"/>
      <c r="B1095" s="1"/>
      <c r="C1095" s="1"/>
      <c r="D1095" s="1"/>
      <c r="E1095" s="1" t="s">
        <v>6261</v>
      </c>
      <c r="F1095" s="2">
        <v>45365</v>
      </c>
      <c r="G1095" s="3">
        <v>38977</v>
      </c>
      <c r="H1095" s="1"/>
      <c r="I1095" s="1"/>
      <c r="J1095" s="1" t="s">
        <v>6262</v>
      </c>
      <c r="K1095" s="2">
        <v>44954</v>
      </c>
      <c r="L1095" s="1" t="s">
        <v>4200</v>
      </c>
      <c r="M1095" s="1" t="str">
        <f t="shared" si="85"/>
        <v>Social Services</v>
      </c>
      <c r="N1095" s="1" t="s">
        <v>4222</v>
      </c>
      <c r="O1095" s="1" t="s">
        <v>4311</v>
      </c>
      <c r="P1095" s="1">
        <v>8330</v>
      </c>
      <c r="Q1095" s="1">
        <v>475182</v>
      </c>
      <c r="R1095" s="1">
        <f t="shared" si="86"/>
        <v>39692</v>
      </c>
      <c r="S1095" s="4">
        <v>365110.97474125598</v>
      </c>
      <c r="T1095" s="4">
        <v>73729.643719636573</v>
      </c>
      <c r="U1095" s="1">
        <f t="shared" si="87"/>
        <v>435490</v>
      </c>
      <c r="V1095" s="4">
        <f t="shared" si="88"/>
        <v>36341.381539107417</v>
      </c>
      <c r="W1095" s="1" t="str">
        <f t="shared" si="89"/>
        <v>Favourable</v>
      </c>
    </row>
    <row r="1096" spans="1:23" x14ac:dyDescent="0.25">
      <c r="A1096" s="1"/>
      <c r="B1096" s="1"/>
      <c r="C1096" s="1"/>
      <c r="D1096" s="1"/>
      <c r="E1096" s="1" t="s">
        <v>6263</v>
      </c>
      <c r="F1096" s="2">
        <v>45054</v>
      </c>
      <c r="G1096" s="3">
        <v>21881</v>
      </c>
      <c r="H1096" s="1"/>
      <c r="I1096" s="1"/>
      <c r="J1096" s="1" t="s">
        <v>6264</v>
      </c>
      <c r="K1096" s="2">
        <v>44246</v>
      </c>
      <c r="L1096" s="1" t="s">
        <v>4216</v>
      </c>
      <c r="M1096" s="1" t="str">
        <f t="shared" si="85"/>
        <v>Agricultural Extension</v>
      </c>
      <c r="N1096" s="1" t="s">
        <v>4222</v>
      </c>
      <c r="O1096" s="1" t="s">
        <v>4279</v>
      </c>
      <c r="P1096" s="1">
        <v>7492</v>
      </c>
      <c r="Q1096" s="1">
        <v>1561952</v>
      </c>
      <c r="R1096" s="1">
        <f t="shared" si="86"/>
        <v>20207</v>
      </c>
      <c r="S1096" s="4">
        <v>804231.96267091564</v>
      </c>
      <c r="T1096" s="4">
        <v>146910.40314515901</v>
      </c>
      <c r="U1096" s="1">
        <f t="shared" si="87"/>
        <v>1541745</v>
      </c>
      <c r="V1096" s="4">
        <f t="shared" si="88"/>
        <v>610809.63418392534</v>
      </c>
      <c r="W1096" s="1" t="str">
        <f t="shared" si="89"/>
        <v>Favourable</v>
      </c>
    </row>
    <row r="1097" spans="1:23" x14ac:dyDescent="0.25">
      <c r="A1097" s="1"/>
      <c r="B1097" s="1"/>
      <c r="C1097" s="1"/>
      <c r="D1097" s="1"/>
      <c r="E1097" s="1" t="s">
        <v>6265</v>
      </c>
      <c r="F1097" s="2">
        <v>43949</v>
      </c>
      <c r="G1097" s="3">
        <v>33259</v>
      </c>
      <c r="H1097" s="1"/>
      <c r="I1097" s="1"/>
      <c r="J1097" s="1" t="s">
        <v>5776</v>
      </c>
      <c r="K1097" s="2">
        <v>44981</v>
      </c>
      <c r="L1097" s="1" t="s">
        <v>4216</v>
      </c>
      <c r="M1097" s="1" t="str">
        <f t="shared" si="85"/>
        <v>Agricultural Extension</v>
      </c>
      <c r="N1097" s="1" t="s">
        <v>4222</v>
      </c>
      <c r="O1097" s="1" t="s">
        <v>4379</v>
      </c>
      <c r="P1097" s="1">
        <v>7622</v>
      </c>
      <c r="Q1097" s="1">
        <v>2289544</v>
      </c>
      <c r="R1097" s="1">
        <f t="shared" si="86"/>
        <v>40289</v>
      </c>
      <c r="S1097" s="4">
        <v>1155122.7224371145</v>
      </c>
      <c r="T1097" s="4">
        <v>740823.17611461692</v>
      </c>
      <c r="U1097" s="1">
        <f t="shared" si="87"/>
        <v>2249255</v>
      </c>
      <c r="V1097" s="4">
        <f t="shared" si="88"/>
        <v>393598.10144826863</v>
      </c>
      <c r="W1097" s="1" t="str">
        <f t="shared" si="89"/>
        <v>Favourable</v>
      </c>
    </row>
    <row r="1098" spans="1:23" x14ac:dyDescent="0.25">
      <c r="A1098" s="1"/>
      <c r="B1098" s="1"/>
      <c r="C1098" s="1"/>
      <c r="D1098" s="1"/>
      <c r="E1098" s="1" t="s">
        <v>6266</v>
      </c>
      <c r="F1098" s="2">
        <v>44062</v>
      </c>
      <c r="G1098" s="3">
        <v>48336</v>
      </c>
      <c r="H1098" s="1"/>
      <c r="I1098" s="1"/>
      <c r="J1098" s="1" t="s">
        <v>6267</v>
      </c>
      <c r="K1098" s="2">
        <v>45337</v>
      </c>
      <c r="L1098" s="1" t="s">
        <v>4212</v>
      </c>
      <c r="M1098" s="1" t="str">
        <f t="shared" si="85"/>
        <v>Agricultural Extension</v>
      </c>
      <c r="N1098" s="1" t="s">
        <v>4205</v>
      </c>
      <c r="O1098" s="1" t="s">
        <v>4276</v>
      </c>
      <c r="P1098" s="1">
        <v>8726</v>
      </c>
      <c r="Q1098" s="1">
        <v>902223</v>
      </c>
      <c r="R1098" s="1">
        <f t="shared" si="86"/>
        <v>0</v>
      </c>
      <c r="S1098" s="4">
        <v>477040.61315862858</v>
      </c>
      <c r="T1098" s="4">
        <v>20733.385163945703</v>
      </c>
      <c r="U1098" s="1">
        <f t="shared" si="87"/>
        <v>902223</v>
      </c>
      <c r="V1098" s="4">
        <f t="shared" si="88"/>
        <v>404449.00167742569</v>
      </c>
      <c r="W1098" s="1" t="str">
        <f t="shared" si="89"/>
        <v>Favourable</v>
      </c>
    </row>
    <row r="1099" spans="1:23" x14ac:dyDescent="0.25">
      <c r="A1099" s="1"/>
      <c r="B1099" s="1"/>
      <c r="C1099" s="1"/>
      <c r="D1099" s="1"/>
      <c r="E1099" s="1" t="s">
        <v>6268</v>
      </c>
      <c r="F1099" s="2">
        <v>44587</v>
      </c>
      <c r="G1099" s="3">
        <v>42629</v>
      </c>
      <c r="H1099" s="1"/>
      <c r="I1099" s="1"/>
      <c r="J1099" s="1" t="s">
        <v>5349</v>
      </c>
      <c r="K1099" s="2">
        <v>45258</v>
      </c>
      <c r="L1099" s="1" t="s">
        <v>4204</v>
      </c>
      <c r="M1099" s="1" t="str">
        <f t="shared" si="85"/>
        <v>Education</v>
      </c>
      <c r="N1099" s="1" t="s">
        <v>4210</v>
      </c>
      <c r="O1099" s="1" t="s">
        <v>4338</v>
      </c>
      <c r="P1099" s="1">
        <v>8183</v>
      </c>
      <c r="Q1099" s="1">
        <v>1614063</v>
      </c>
      <c r="R1099" s="1">
        <f t="shared" si="86"/>
        <v>62106</v>
      </c>
      <c r="S1099" s="4">
        <v>1308039.1857791424</v>
      </c>
      <c r="T1099" s="4">
        <v>368125.92861622578</v>
      </c>
      <c r="U1099" s="1">
        <f t="shared" si="87"/>
        <v>1551957</v>
      </c>
      <c r="V1099" s="4">
        <f t="shared" si="88"/>
        <v>-62102.114395368146</v>
      </c>
      <c r="W1099" s="1" t="str">
        <f t="shared" si="89"/>
        <v>Adverse</v>
      </c>
    </row>
    <row r="1100" spans="1:23" x14ac:dyDescent="0.25">
      <c r="A1100" s="1"/>
      <c r="B1100" s="1"/>
      <c r="C1100" s="1"/>
      <c r="D1100" s="1"/>
      <c r="E1100" s="1" t="s">
        <v>5568</v>
      </c>
      <c r="F1100" s="2">
        <v>44518</v>
      </c>
      <c r="G1100" s="3">
        <v>21489</v>
      </c>
      <c r="H1100" s="1"/>
      <c r="I1100" s="1"/>
      <c r="J1100" s="1" t="s">
        <v>6269</v>
      </c>
      <c r="K1100" s="2">
        <v>44169</v>
      </c>
      <c r="L1100" s="1" t="s">
        <v>4218</v>
      </c>
      <c r="M1100" s="1" t="str">
        <f t="shared" si="85"/>
        <v>Infrastructure</v>
      </c>
      <c r="N1100" s="1" t="s">
        <v>4205</v>
      </c>
      <c r="O1100" s="1" t="s">
        <v>4226</v>
      </c>
      <c r="P1100" s="1">
        <v>6178</v>
      </c>
      <c r="Q1100" s="1">
        <v>1151738</v>
      </c>
      <c r="R1100" s="1">
        <f t="shared" si="86"/>
        <v>10228</v>
      </c>
      <c r="S1100" s="4">
        <v>1117740.7110977892</v>
      </c>
      <c r="T1100" s="4">
        <v>378614.69298713515</v>
      </c>
      <c r="U1100" s="1">
        <f t="shared" si="87"/>
        <v>1141510</v>
      </c>
      <c r="V1100" s="4">
        <f t="shared" si="88"/>
        <v>-344617.40408492438</v>
      </c>
      <c r="W1100" s="1" t="str">
        <f t="shared" si="89"/>
        <v>Adverse</v>
      </c>
    </row>
    <row r="1101" spans="1:23" x14ac:dyDescent="0.25">
      <c r="A1101" s="1"/>
      <c r="B1101" s="1"/>
      <c r="C1101" s="1"/>
      <c r="D1101" s="1"/>
      <c r="E1101" s="1" t="s">
        <v>5750</v>
      </c>
      <c r="F1101" s="2">
        <v>45396</v>
      </c>
      <c r="G1101" s="3">
        <v>43418</v>
      </c>
      <c r="H1101" s="1"/>
      <c r="I1101" s="1"/>
      <c r="J1101" s="1" t="s">
        <v>6270</v>
      </c>
      <c r="K1101" s="2">
        <v>45414</v>
      </c>
      <c r="L1101" s="1" t="s">
        <v>4204</v>
      </c>
      <c r="M1101" s="1" t="str">
        <f t="shared" si="85"/>
        <v>Education</v>
      </c>
      <c r="N1101" s="1" t="s">
        <v>4222</v>
      </c>
      <c r="O1101" s="1" t="s">
        <v>4253</v>
      </c>
      <c r="P1101" s="1">
        <v>8166</v>
      </c>
      <c r="Q1101" s="1">
        <v>491537</v>
      </c>
      <c r="R1101" s="1">
        <f t="shared" si="86"/>
        <v>51912</v>
      </c>
      <c r="S1101" s="4">
        <v>8902.4702390360708</v>
      </c>
      <c r="T1101" s="4">
        <v>82050.741181833175</v>
      </c>
      <c r="U1101" s="1">
        <f t="shared" si="87"/>
        <v>439625</v>
      </c>
      <c r="V1101" s="4">
        <f t="shared" si="88"/>
        <v>400583.78857913078</v>
      </c>
      <c r="W1101" s="1" t="str">
        <f t="shared" si="89"/>
        <v>Favourable</v>
      </c>
    </row>
    <row r="1102" spans="1:23" x14ac:dyDescent="0.25">
      <c r="A1102" s="1"/>
      <c r="B1102" s="1"/>
      <c r="C1102" s="1"/>
      <c r="D1102" s="1"/>
      <c r="E1102" s="1" t="s">
        <v>6222</v>
      </c>
      <c r="F1102" s="2">
        <v>45309</v>
      </c>
      <c r="G1102" s="3">
        <v>44477</v>
      </c>
      <c r="H1102" s="1"/>
      <c r="I1102" s="1"/>
      <c r="J1102" s="1" t="s">
        <v>6271</v>
      </c>
      <c r="K1102" s="2">
        <v>44938</v>
      </c>
      <c r="L1102" s="1" t="s">
        <v>4204</v>
      </c>
      <c r="M1102" s="1" t="str">
        <f t="shared" si="85"/>
        <v>Education</v>
      </c>
      <c r="N1102" s="1" t="s">
        <v>4205</v>
      </c>
      <c r="O1102" s="1" t="s">
        <v>4304</v>
      </c>
      <c r="P1102" s="1">
        <v>9230</v>
      </c>
      <c r="Q1102" s="1">
        <v>1489801</v>
      </c>
      <c r="R1102" s="1">
        <f t="shared" si="86"/>
        <v>48803</v>
      </c>
      <c r="S1102" s="4">
        <v>918582.61917728069</v>
      </c>
      <c r="T1102" s="4">
        <v>158171.72322963344</v>
      </c>
      <c r="U1102" s="1">
        <f t="shared" si="87"/>
        <v>1440998</v>
      </c>
      <c r="V1102" s="4">
        <f t="shared" si="88"/>
        <v>413046.6575930859</v>
      </c>
      <c r="W1102" s="1" t="str">
        <f t="shared" si="89"/>
        <v>Favourable</v>
      </c>
    </row>
    <row r="1103" spans="1:23" x14ac:dyDescent="0.25">
      <c r="A1103" s="1"/>
      <c r="B1103" s="1"/>
      <c r="C1103" s="1"/>
      <c r="D1103" s="1"/>
      <c r="E1103" s="1" t="s">
        <v>6272</v>
      </c>
      <c r="F1103" s="2">
        <v>44635</v>
      </c>
      <c r="G1103" s="3">
        <v>47851</v>
      </c>
      <c r="H1103" s="1"/>
      <c r="I1103" s="1"/>
      <c r="J1103" s="1" t="s">
        <v>6273</v>
      </c>
      <c r="K1103" s="2">
        <v>44597</v>
      </c>
      <c r="L1103" s="1" t="s">
        <v>4204</v>
      </c>
      <c r="M1103" s="1" t="str">
        <f t="shared" si="85"/>
        <v>Education</v>
      </c>
      <c r="N1103" s="1" t="s">
        <v>4222</v>
      </c>
      <c r="O1103" s="1" t="s">
        <v>4358</v>
      </c>
      <c r="P1103" s="1">
        <v>6730</v>
      </c>
      <c r="Q1103" s="1">
        <v>1057205</v>
      </c>
      <c r="R1103" s="1">
        <f t="shared" si="86"/>
        <v>0</v>
      </c>
      <c r="S1103" s="4">
        <v>563166.80159515177</v>
      </c>
      <c r="T1103" s="4">
        <v>269871.34075968439</v>
      </c>
      <c r="U1103" s="1">
        <f t="shared" si="87"/>
        <v>1057205</v>
      </c>
      <c r="V1103" s="4">
        <f t="shared" si="88"/>
        <v>224166.85764516378</v>
      </c>
      <c r="W1103" s="1" t="str">
        <f t="shared" si="89"/>
        <v>Favourable</v>
      </c>
    </row>
    <row r="1104" spans="1:23" x14ac:dyDescent="0.25">
      <c r="A1104" s="1"/>
      <c r="B1104" s="1"/>
      <c r="C1104" s="1"/>
      <c r="D1104" s="1"/>
      <c r="E1104" s="1" t="s">
        <v>6274</v>
      </c>
      <c r="F1104" s="2">
        <v>44517</v>
      </c>
      <c r="G1104" s="3">
        <v>45382</v>
      </c>
      <c r="H1104" s="1"/>
      <c r="I1104" s="1"/>
      <c r="J1104" s="1" t="s">
        <v>6275</v>
      </c>
      <c r="K1104" s="2">
        <v>45285</v>
      </c>
      <c r="L1104" s="1" t="s">
        <v>4212</v>
      </c>
      <c r="M1104" s="1" t="str">
        <f t="shared" si="85"/>
        <v>Agricultural Extension</v>
      </c>
      <c r="N1104" s="1" t="s">
        <v>4210</v>
      </c>
      <c r="O1104" s="1" t="s">
        <v>4253</v>
      </c>
      <c r="P1104" s="1">
        <v>6055</v>
      </c>
      <c r="Q1104" s="1">
        <v>399557</v>
      </c>
      <c r="R1104" s="1">
        <f t="shared" si="86"/>
        <v>43149</v>
      </c>
      <c r="S1104" s="4">
        <v>226086.20906745113</v>
      </c>
      <c r="T1104" s="4">
        <v>115068.43575334256</v>
      </c>
      <c r="U1104" s="1">
        <f t="shared" si="87"/>
        <v>356408</v>
      </c>
      <c r="V1104" s="4">
        <f t="shared" si="88"/>
        <v>58402.355179206294</v>
      </c>
      <c r="W1104" s="1" t="str">
        <f t="shared" si="89"/>
        <v>Favourable</v>
      </c>
    </row>
    <row r="1105" spans="1:23" x14ac:dyDescent="0.25">
      <c r="A1105" s="1"/>
      <c r="B1105" s="1"/>
      <c r="C1105" s="1"/>
      <c r="D1105" s="1"/>
      <c r="E1105" s="1" t="s">
        <v>6276</v>
      </c>
      <c r="F1105" s="2">
        <v>44056</v>
      </c>
      <c r="G1105" s="3">
        <v>21022</v>
      </c>
      <c r="H1105" s="1"/>
      <c r="I1105" s="1"/>
      <c r="J1105" s="1" t="s">
        <v>6277</v>
      </c>
      <c r="K1105" s="2">
        <v>44236</v>
      </c>
      <c r="L1105" s="1" t="s">
        <v>4216</v>
      </c>
      <c r="M1105" s="1" t="str">
        <f t="shared" si="85"/>
        <v>Agricultural Extension</v>
      </c>
      <c r="N1105" s="1" t="s">
        <v>4205</v>
      </c>
      <c r="O1105" s="1" t="s">
        <v>4421</v>
      </c>
      <c r="P1105" s="1">
        <v>6557</v>
      </c>
      <c r="Q1105" s="1">
        <v>1053429</v>
      </c>
      <c r="R1105" s="1">
        <f t="shared" si="86"/>
        <v>0</v>
      </c>
      <c r="S1105" s="4">
        <v>613535.32872573647</v>
      </c>
      <c r="T1105" s="4">
        <v>109996.42746568254</v>
      </c>
      <c r="U1105" s="1">
        <f t="shared" si="87"/>
        <v>1053429</v>
      </c>
      <c r="V1105" s="4">
        <f t="shared" si="88"/>
        <v>329897.24380858103</v>
      </c>
      <c r="W1105" s="1" t="str">
        <f t="shared" si="89"/>
        <v>Favourable</v>
      </c>
    </row>
    <row r="1106" spans="1:23" x14ac:dyDescent="0.25">
      <c r="A1106" s="1"/>
      <c r="B1106" s="1"/>
      <c r="C1106" s="1"/>
      <c r="D1106" s="1"/>
      <c r="E1106" s="1" t="s">
        <v>6278</v>
      </c>
      <c r="F1106" s="2">
        <v>44055</v>
      </c>
      <c r="G1106" s="3">
        <v>17930</v>
      </c>
      <c r="H1106" s="1"/>
      <c r="I1106" s="1"/>
      <c r="J1106" s="1" t="s">
        <v>6279</v>
      </c>
      <c r="K1106" s="2">
        <v>44234</v>
      </c>
      <c r="L1106" s="1" t="s">
        <v>4212</v>
      </c>
      <c r="M1106" s="1" t="str">
        <f t="shared" si="85"/>
        <v>Agricultural Extension</v>
      </c>
      <c r="N1106" s="1" t="s">
        <v>4210</v>
      </c>
      <c r="O1106" s="1" t="s">
        <v>4237</v>
      </c>
      <c r="P1106" s="1">
        <v>6739</v>
      </c>
      <c r="Q1106" s="1">
        <v>534590</v>
      </c>
      <c r="R1106" s="1">
        <f t="shared" si="86"/>
        <v>0</v>
      </c>
      <c r="S1106" s="4">
        <v>450635.16055221733</v>
      </c>
      <c r="T1106" s="4">
        <v>115707.57450961731</v>
      </c>
      <c r="U1106" s="1">
        <f t="shared" si="87"/>
        <v>534590</v>
      </c>
      <c r="V1106" s="4">
        <f t="shared" si="88"/>
        <v>-31752.735061834683</v>
      </c>
      <c r="W1106" s="1" t="str">
        <f t="shared" si="89"/>
        <v>Adverse</v>
      </c>
    </row>
    <row r="1107" spans="1:23" x14ac:dyDescent="0.25">
      <c r="A1107" s="1"/>
      <c r="B1107" s="1"/>
      <c r="C1107" s="1"/>
      <c r="D1107" s="1"/>
      <c r="E1107" s="1" t="s">
        <v>4449</v>
      </c>
      <c r="F1107" s="2">
        <v>45177</v>
      </c>
      <c r="G1107" s="3">
        <v>59739</v>
      </c>
      <c r="H1107" s="1"/>
      <c r="I1107" s="1"/>
      <c r="J1107" s="1" t="s">
        <v>6280</v>
      </c>
      <c r="K1107" s="2">
        <v>45028</v>
      </c>
      <c r="L1107" s="1" t="s">
        <v>4212</v>
      </c>
      <c r="M1107" s="1" t="str">
        <f t="shared" si="85"/>
        <v>Agricultural Extension</v>
      </c>
      <c r="N1107" s="1" t="s">
        <v>4222</v>
      </c>
      <c r="O1107" s="1" t="s">
        <v>4421</v>
      </c>
      <c r="P1107" s="1">
        <v>6531</v>
      </c>
      <c r="Q1107" s="1">
        <v>1528960</v>
      </c>
      <c r="R1107" s="1">
        <f t="shared" si="86"/>
        <v>36264</v>
      </c>
      <c r="S1107" s="4">
        <v>1008530.0806944687</v>
      </c>
      <c r="T1107" s="4">
        <v>130603.04989216948</v>
      </c>
      <c r="U1107" s="1">
        <f t="shared" si="87"/>
        <v>1492696</v>
      </c>
      <c r="V1107" s="4">
        <f t="shared" si="88"/>
        <v>389826.86941336188</v>
      </c>
      <c r="W1107" s="1" t="str">
        <f t="shared" si="89"/>
        <v>Favourable</v>
      </c>
    </row>
    <row r="1108" spans="1:23" x14ac:dyDescent="0.25">
      <c r="A1108" s="1"/>
      <c r="B1108" s="1"/>
      <c r="C1108" s="1"/>
      <c r="D1108" s="1"/>
      <c r="E1108" s="1" t="s">
        <v>6281</v>
      </c>
      <c r="F1108" s="2">
        <v>45123</v>
      </c>
      <c r="G1108" s="3">
        <v>11473</v>
      </c>
      <c r="H1108" s="1"/>
      <c r="I1108" s="1"/>
      <c r="J1108" s="1" t="s">
        <v>6282</v>
      </c>
      <c r="K1108" s="2">
        <v>45273</v>
      </c>
      <c r="L1108" s="1" t="s">
        <v>4212</v>
      </c>
      <c r="M1108" s="1" t="str">
        <f t="shared" si="85"/>
        <v>Agricultural Extension</v>
      </c>
      <c r="N1108" s="1" t="s">
        <v>4205</v>
      </c>
      <c r="O1108" s="1" t="s">
        <v>4379</v>
      </c>
      <c r="P1108" s="1">
        <v>6049</v>
      </c>
      <c r="Q1108" s="1">
        <v>1676990</v>
      </c>
      <c r="R1108" s="1">
        <f t="shared" si="86"/>
        <v>33440</v>
      </c>
      <c r="S1108" s="4">
        <v>629709.13869314035</v>
      </c>
      <c r="T1108" s="4">
        <v>365826.0039626463</v>
      </c>
      <c r="U1108" s="1">
        <f t="shared" si="87"/>
        <v>1643550</v>
      </c>
      <c r="V1108" s="4">
        <f t="shared" si="88"/>
        <v>681454.85734421341</v>
      </c>
      <c r="W1108" s="1" t="str">
        <f t="shared" si="89"/>
        <v>Favourable</v>
      </c>
    </row>
    <row r="1109" spans="1:23" x14ac:dyDescent="0.25">
      <c r="A1109" s="1"/>
      <c r="B1109" s="1"/>
      <c r="C1109" s="1"/>
      <c r="D1109" s="1"/>
      <c r="E1109" s="1" t="s">
        <v>6283</v>
      </c>
      <c r="F1109" s="2">
        <v>43967</v>
      </c>
      <c r="G1109" s="3">
        <v>26357</v>
      </c>
      <c r="H1109" s="1"/>
      <c r="I1109" s="1"/>
      <c r="J1109" s="1" t="s">
        <v>6284</v>
      </c>
      <c r="K1109" s="2">
        <v>44881</v>
      </c>
      <c r="L1109" s="1" t="s">
        <v>4200</v>
      </c>
      <c r="M1109" s="1" t="str">
        <f t="shared" si="85"/>
        <v>Social Services</v>
      </c>
      <c r="N1109" s="1" t="s">
        <v>4205</v>
      </c>
      <c r="O1109" s="1" t="s">
        <v>4250</v>
      </c>
      <c r="P1109" s="1">
        <v>8458</v>
      </c>
      <c r="Q1109" s="1">
        <v>1917213</v>
      </c>
      <c r="R1109" s="1">
        <f t="shared" si="86"/>
        <v>0</v>
      </c>
      <c r="S1109" s="4">
        <v>788987.59318264981</v>
      </c>
      <c r="T1109" s="4">
        <v>451875.96288173733</v>
      </c>
      <c r="U1109" s="1">
        <f t="shared" si="87"/>
        <v>1917213</v>
      </c>
      <c r="V1109" s="4">
        <f t="shared" si="88"/>
        <v>676349.44393561292</v>
      </c>
      <c r="W1109" s="1" t="str">
        <f t="shared" si="89"/>
        <v>Favourable</v>
      </c>
    </row>
    <row r="1110" spans="1:23" x14ac:dyDescent="0.25">
      <c r="A1110" s="1"/>
      <c r="B1110" s="1"/>
      <c r="C1110" s="1"/>
      <c r="D1110" s="1"/>
      <c r="E1110" s="1" t="s">
        <v>6285</v>
      </c>
      <c r="F1110" s="2">
        <v>44828</v>
      </c>
      <c r="G1110" s="3">
        <v>23737</v>
      </c>
      <c r="H1110" s="1"/>
      <c r="I1110" s="1"/>
      <c r="J1110" s="1" t="s">
        <v>6286</v>
      </c>
      <c r="K1110" s="2">
        <v>45172</v>
      </c>
      <c r="L1110" s="1" t="s">
        <v>4218</v>
      </c>
      <c r="M1110" s="1" t="str">
        <f t="shared" si="85"/>
        <v>Infrastructure</v>
      </c>
      <c r="N1110" s="1" t="s">
        <v>4210</v>
      </c>
      <c r="O1110" s="1" t="s">
        <v>4256</v>
      </c>
      <c r="P1110" s="1">
        <v>8945</v>
      </c>
      <c r="Q1110" s="1">
        <v>828442</v>
      </c>
      <c r="R1110" s="1">
        <f t="shared" si="86"/>
        <v>26744</v>
      </c>
      <c r="S1110" s="4">
        <v>678611.99735054595</v>
      </c>
      <c r="T1110" s="4">
        <v>31127.300109435189</v>
      </c>
      <c r="U1110" s="1">
        <f t="shared" si="87"/>
        <v>801698</v>
      </c>
      <c r="V1110" s="4">
        <f t="shared" si="88"/>
        <v>118702.70254001883</v>
      </c>
      <c r="W1110" s="1" t="str">
        <f t="shared" si="89"/>
        <v>Favourable</v>
      </c>
    </row>
    <row r="1111" spans="1:23" x14ac:dyDescent="0.25">
      <c r="A1111" s="1"/>
      <c r="B1111" s="1"/>
      <c r="C1111" s="1"/>
      <c r="D1111" s="1"/>
      <c r="E1111" s="1" t="s">
        <v>5441</v>
      </c>
      <c r="F1111" s="2">
        <v>44724</v>
      </c>
      <c r="G1111" s="3">
        <v>34634</v>
      </c>
      <c r="H1111" s="1"/>
      <c r="I1111" s="1"/>
      <c r="J1111" s="1" t="s">
        <v>6287</v>
      </c>
      <c r="K1111" s="2">
        <v>44531</v>
      </c>
      <c r="L1111" s="1" t="s">
        <v>4216</v>
      </c>
      <c r="M1111" s="1" t="str">
        <f t="shared" si="85"/>
        <v>Agricultural Extension</v>
      </c>
      <c r="N1111" s="1" t="s">
        <v>4210</v>
      </c>
      <c r="O1111" s="1" t="s">
        <v>4250</v>
      </c>
      <c r="P1111" s="1">
        <v>5956</v>
      </c>
      <c r="Q1111" s="1">
        <v>1619085</v>
      </c>
      <c r="R1111" s="1">
        <f t="shared" si="86"/>
        <v>0</v>
      </c>
      <c r="S1111" s="4">
        <v>1289121.6595120013</v>
      </c>
      <c r="T1111" s="4">
        <v>502357.42355598626</v>
      </c>
      <c r="U1111" s="1">
        <f t="shared" si="87"/>
        <v>1619085</v>
      </c>
      <c r="V1111" s="4">
        <f t="shared" si="88"/>
        <v>-172394.08306798758</v>
      </c>
      <c r="W1111" s="1" t="str">
        <f t="shared" si="89"/>
        <v>Adverse</v>
      </c>
    </row>
    <row r="1112" spans="1:23" x14ac:dyDescent="0.25">
      <c r="A1112" s="1"/>
      <c r="B1112" s="1"/>
      <c r="C1112" s="1"/>
      <c r="D1112" s="1"/>
      <c r="E1112" s="1" t="s">
        <v>6288</v>
      </c>
      <c r="F1112" s="2">
        <v>45273</v>
      </c>
      <c r="G1112" s="3">
        <v>23416</v>
      </c>
      <c r="H1112" s="1"/>
      <c r="I1112" s="1"/>
      <c r="J1112" s="1" t="s">
        <v>5431</v>
      </c>
      <c r="K1112" s="2">
        <v>44200</v>
      </c>
      <c r="L1112" s="1" t="s">
        <v>4200</v>
      </c>
      <c r="M1112" s="1" t="str">
        <f t="shared" si="85"/>
        <v>Social Services</v>
      </c>
      <c r="N1112" s="1" t="s">
        <v>4222</v>
      </c>
      <c r="O1112" s="1" t="s">
        <v>4301</v>
      </c>
      <c r="P1112" s="1">
        <v>8625</v>
      </c>
      <c r="Q1112" s="1">
        <v>1521046</v>
      </c>
      <c r="R1112" s="1">
        <f t="shared" si="86"/>
        <v>15615</v>
      </c>
      <c r="S1112" s="4">
        <v>644002.01548752224</v>
      </c>
      <c r="T1112" s="4">
        <v>192251.05168079821</v>
      </c>
      <c r="U1112" s="1">
        <f t="shared" si="87"/>
        <v>1505431</v>
      </c>
      <c r="V1112" s="4">
        <f t="shared" si="88"/>
        <v>684792.93283167959</v>
      </c>
      <c r="W1112" s="1" t="str">
        <f t="shared" si="89"/>
        <v>Favourable</v>
      </c>
    </row>
    <row r="1113" spans="1:23" x14ac:dyDescent="0.25">
      <c r="A1113" s="1"/>
      <c r="B1113" s="1"/>
      <c r="C1113" s="1"/>
      <c r="D1113" s="1"/>
      <c r="E1113" s="1" t="s">
        <v>6289</v>
      </c>
      <c r="F1113" s="2">
        <v>44529</v>
      </c>
      <c r="G1113" s="3">
        <v>26612</v>
      </c>
      <c r="H1113" s="1"/>
      <c r="I1113" s="1"/>
      <c r="J1113" s="1" t="s">
        <v>4728</v>
      </c>
      <c r="K1113" s="2">
        <v>44177</v>
      </c>
      <c r="L1113" s="1" t="s">
        <v>4204</v>
      </c>
      <c r="M1113" s="1" t="str">
        <f t="shared" si="85"/>
        <v>Education</v>
      </c>
      <c r="N1113" s="1" t="s">
        <v>4205</v>
      </c>
      <c r="O1113" s="1" t="s">
        <v>4237</v>
      </c>
      <c r="P1113" s="1">
        <v>5533</v>
      </c>
      <c r="Q1113" s="1">
        <v>889973</v>
      </c>
      <c r="R1113" s="1">
        <f t="shared" si="86"/>
        <v>21696</v>
      </c>
      <c r="S1113" s="4">
        <v>448765.7737865207</v>
      </c>
      <c r="T1113" s="4">
        <v>259734.4414050013</v>
      </c>
      <c r="U1113" s="1">
        <f t="shared" si="87"/>
        <v>868277</v>
      </c>
      <c r="V1113" s="4">
        <f t="shared" si="88"/>
        <v>181472.78480847797</v>
      </c>
      <c r="W1113" s="1" t="str">
        <f t="shared" si="89"/>
        <v>Favourable</v>
      </c>
    </row>
    <row r="1114" spans="1:23" x14ac:dyDescent="0.25">
      <c r="A1114" s="1"/>
      <c r="B1114" s="1"/>
      <c r="C1114" s="1"/>
      <c r="D1114" s="1"/>
      <c r="E1114" s="1" t="s">
        <v>6290</v>
      </c>
      <c r="F1114" s="2">
        <v>44014</v>
      </c>
      <c r="G1114" s="3">
        <v>40668</v>
      </c>
      <c r="H1114" s="1"/>
      <c r="I1114" s="1"/>
      <c r="J1114" s="1" t="s">
        <v>5080</v>
      </c>
      <c r="K1114" s="2">
        <v>44112</v>
      </c>
      <c r="L1114" s="1" t="s">
        <v>4212</v>
      </c>
      <c r="M1114" s="1" t="str">
        <f t="shared" si="85"/>
        <v>Agricultural Extension</v>
      </c>
      <c r="N1114" s="1" t="s">
        <v>4210</v>
      </c>
      <c r="O1114" s="1" t="s">
        <v>4259</v>
      </c>
      <c r="P1114" s="1">
        <v>8664</v>
      </c>
      <c r="Q1114" s="1">
        <v>1048689</v>
      </c>
      <c r="R1114" s="1">
        <f t="shared" si="86"/>
        <v>30645</v>
      </c>
      <c r="S1114" s="4">
        <v>290738.37549366301</v>
      </c>
      <c r="T1114" s="4">
        <v>114401.33994629745</v>
      </c>
      <c r="U1114" s="1">
        <f t="shared" si="87"/>
        <v>1018044</v>
      </c>
      <c r="V1114" s="4">
        <f t="shared" si="88"/>
        <v>643549.28456003952</v>
      </c>
      <c r="W1114" s="1" t="str">
        <f t="shared" si="89"/>
        <v>Favourable</v>
      </c>
    </row>
    <row r="1115" spans="1:23" x14ac:dyDescent="0.25">
      <c r="A1115" s="1"/>
      <c r="B1115" s="1"/>
      <c r="C1115" s="1"/>
      <c r="D1115" s="1"/>
      <c r="E1115" s="1" t="s">
        <v>5754</v>
      </c>
      <c r="F1115" s="2">
        <v>45093</v>
      </c>
      <c r="G1115" s="3">
        <v>29362</v>
      </c>
      <c r="H1115" s="1"/>
      <c r="I1115" s="1"/>
      <c r="J1115" s="1" t="s">
        <v>6291</v>
      </c>
      <c r="K1115" s="2">
        <v>45378</v>
      </c>
      <c r="L1115" s="1" t="s">
        <v>4200</v>
      </c>
      <c r="M1115" s="1" t="str">
        <f t="shared" si="85"/>
        <v>Social Services</v>
      </c>
      <c r="N1115" s="1" t="s">
        <v>4222</v>
      </c>
      <c r="O1115" s="1" t="s">
        <v>4295</v>
      </c>
      <c r="P1115" s="1">
        <v>8985</v>
      </c>
      <c r="Q1115" s="1">
        <v>820795</v>
      </c>
      <c r="R1115" s="1">
        <f t="shared" si="86"/>
        <v>25627</v>
      </c>
      <c r="S1115" s="4">
        <v>12766.142974281873</v>
      </c>
      <c r="T1115" s="4">
        <v>191194.61572677674</v>
      </c>
      <c r="U1115" s="1">
        <f t="shared" si="87"/>
        <v>795168</v>
      </c>
      <c r="V1115" s="4">
        <f t="shared" si="88"/>
        <v>616834.24129894143</v>
      </c>
      <c r="W1115" s="1" t="str">
        <f t="shared" si="89"/>
        <v>Favourable</v>
      </c>
    </row>
    <row r="1116" spans="1:23" x14ac:dyDescent="0.25">
      <c r="A1116" s="1"/>
      <c r="B1116" s="1"/>
      <c r="C1116" s="1"/>
      <c r="D1116" s="1"/>
      <c r="E1116" s="1" t="s">
        <v>6292</v>
      </c>
      <c r="F1116" s="2">
        <v>44290</v>
      </c>
      <c r="G1116" s="3">
        <v>36276</v>
      </c>
      <c r="H1116" s="1"/>
      <c r="I1116" s="1"/>
      <c r="J1116" s="1" t="s">
        <v>6293</v>
      </c>
      <c r="K1116" s="2">
        <v>44118</v>
      </c>
      <c r="L1116" s="1" t="s">
        <v>4212</v>
      </c>
      <c r="M1116" s="1" t="str">
        <f t="shared" si="85"/>
        <v>Agricultural Extension</v>
      </c>
      <c r="N1116" s="1" t="s">
        <v>4222</v>
      </c>
      <c r="O1116" s="1" t="s">
        <v>4256</v>
      </c>
      <c r="P1116" s="1">
        <v>8612</v>
      </c>
      <c r="Q1116" s="1">
        <v>1269396</v>
      </c>
      <c r="R1116" s="1">
        <f t="shared" si="86"/>
        <v>39465</v>
      </c>
      <c r="S1116" s="4">
        <v>937182.5381184069</v>
      </c>
      <c r="T1116" s="4">
        <v>362483.61628393811</v>
      </c>
      <c r="U1116" s="1">
        <f t="shared" si="87"/>
        <v>1229931</v>
      </c>
      <c r="V1116" s="4">
        <f t="shared" si="88"/>
        <v>-30270.154402344953</v>
      </c>
      <c r="W1116" s="1" t="str">
        <f t="shared" si="89"/>
        <v>Adverse</v>
      </c>
    </row>
    <row r="1117" spans="1:23" x14ac:dyDescent="0.25">
      <c r="A1117" s="1"/>
      <c r="B1117" s="1"/>
      <c r="C1117" s="1"/>
      <c r="D1117" s="1"/>
      <c r="E1117" s="1" t="s">
        <v>6294</v>
      </c>
      <c r="F1117" s="2">
        <v>44436</v>
      </c>
      <c r="G1117" s="3">
        <v>15074</v>
      </c>
      <c r="H1117" s="1"/>
      <c r="I1117" s="1"/>
      <c r="J1117" s="1" t="s">
        <v>6148</v>
      </c>
      <c r="K1117" s="2">
        <v>44490</v>
      </c>
      <c r="L1117" s="1" t="s">
        <v>4204</v>
      </c>
      <c r="M1117" s="1" t="str">
        <f t="shared" si="85"/>
        <v>Education</v>
      </c>
      <c r="N1117" s="1" t="s">
        <v>4205</v>
      </c>
      <c r="O1117" s="1" t="s">
        <v>4267</v>
      </c>
      <c r="P1117" s="1">
        <v>6629</v>
      </c>
      <c r="Q1117" s="1">
        <v>1856708</v>
      </c>
      <c r="R1117" s="1">
        <f t="shared" si="86"/>
        <v>13753</v>
      </c>
      <c r="S1117" s="4">
        <v>377130.96556993731</v>
      </c>
      <c r="T1117" s="4">
        <v>117706.85686122417</v>
      </c>
      <c r="U1117" s="1">
        <f t="shared" si="87"/>
        <v>1842955</v>
      </c>
      <c r="V1117" s="4">
        <f t="shared" si="88"/>
        <v>1361870.1775688385</v>
      </c>
      <c r="W1117" s="1" t="str">
        <f t="shared" si="89"/>
        <v>Favourable</v>
      </c>
    </row>
    <row r="1118" spans="1:23" x14ac:dyDescent="0.25">
      <c r="A1118" s="1"/>
      <c r="B1118" s="1"/>
      <c r="C1118" s="1"/>
      <c r="D1118" s="1"/>
      <c r="E1118" s="1" t="s">
        <v>6295</v>
      </c>
      <c r="F1118" s="2">
        <v>44659</v>
      </c>
      <c r="G1118" s="3">
        <v>36751</v>
      </c>
      <c r="H1118" s="1"/>
      <c r="I1118" s="1"/>
      <c r="J1118" s="1" t="s">
        <v>6296</v>
      </c>
      <c r="K1118" s="2">
        <v>45163</v>
      </c>
      <c r="L1118" s="1" t="s">
        <v>4212</v>
      </c>
      <c r="M1118" s="1" t="str">
        <f t="shared" si="85"/>
        <v>Agricultural Extension</v>
      </c>
      <c r="N1118" s="1" t="s">
        <v>4210</v>
      </c>
      <c r="O1118" s="1" t="s">
        <v>4276</v>
      </c>
      <c r="P1118" s="1">
        <v>6891</v>
      </c>
      <c r="Q1118" s="1">
        <v>2219621</v>
      </c>
      <c r="R1118" s="1">
        <f t="shared" si="86"/>
        <v>38024</v>
      </c>
      <c r="S1118" s="4">
        <v>306901.52874090121</v>
      </c>
      <c r="T1118" s="4">
        <v>448827.42279562348</v>
      </c>
      <c r="U1118" s="1">
        <f t="shared" si="87"/>
        <v>2181597</v>
      </c>
      <c r="V1118" s="4">
        <f t="shared" si="88"/>
        <v>1463892.0484634754</v>
      </c>
      <c r="W1118" s="1" t="str">
        <f t="shared" si="89"/>
        <v>Favourable</v>
      </c>
    </row>
    <row r="1119" spans="1:23" x14ac:dyDescent="0.25">
      <c r="A1119" s="1"/>
      <c r="B1119" s="1"/>
      <c r="C1119" s="1"/>
      <c r="D1119" s="1"/>
      <c r="E1119" s="1" t="s">
        <v>6297</v>
      </c>
      <c r="F1119" s="2">
        <v>44579</v>
      </c>
      <c r="G1119" s="3">
        <v>46930</v>
      </c>
      <c r="H1119" s="1"/>
      <c r="I1119" s="1"/>
      <c r="J1119" s="1" t="s">
        <v>6298</v>
      </c>
      <c r="K1119" s="2">
        <v>45083</v>
      </c>
      <c r="L1119" s="1" t="s">
        <v>4218</v>
      </c>
      <c r="M1119" s="1" t="str">
        <f t="shared" si="85"/>
        <v>Infrastructure</v>
      </c>
      <c r="N1119" s="1" t="s">
        <v>4222</v>
      </c>
      <c r="O1119" s="1" t="s">
        <v>4314</v>
      </c>
      <c r="P1119" s="1">
        <v>5579</v>
      </c>
      <c r="Q1119" s="1">
        <v>1657056</v>
      </c>
      <c r="R1119" s="1">
        <f t="shared" si="86"/>
        <v>0</v>
      </c>
      <c r="S1119" s="4">
        <v>1371699.6507757707</v>
      </c>
      <c r="T1119" s="4">
        <v>20919.642341481584</v>
      </c>
      <c r="U1119" s="1">
        <f t="shared" si="87"/>
        <v>1657056</v>
      </c>
      <c r="V1119" s="4">
        <f t="shared" si="88"/>
        <v>264436.70688274782</v>
      </c>
      <c r="W1119" s="1" t="str">
        <f t="shared" si="89"/>
        <v>Favourable</v>
      </c>
    </row>
    <row r="1120" spans="1:23" x14ac:dyDescent="0.25">
      <c r="A1120" s="1"/>
      <c r="B1120" s="1"/>
      <c r="C1120" s="1"/>
      <c r="D1120" s="1"/>
      <c r="E1120" s="1" t="s">
        <v>6299</v>
      </c>
      <c r="F1120" s="2">
        <v>44508</v>
      </c>
      <c r="G1120" s="3">
        <v>26682</v>
      </c>
      <c r="H1120" s="1"/>
      <c r="I1120" s="1"/>
      <c r="J1120" s="1" t="s">
        <v>6300</v>
      </c>
      <c r="K1120" s="2">
        <v>44365</v>
      </c>
      <c r="L1120" s="1" t="s">
        <v>4204</v>
      </c>
      <c r="M1120" s="1" t="str">
        <f t="shared" si="85"/>
        <v>Education</v>
      </c>
      <c r="N1120" s="1" t="s">
        <v>4222</v>
      </c>
      <c r="O1120" s="1" t="s">
        <v>4273</v>
      </c>
      <c r="P1120" s="1">
        <v>9493</v>
      </c>
      <c r="Q1120" s="1">
        <v>260659</v>
      </c>
      <c r="R1120" s="1">
        <f t="shared" si="86"/>
        <v>0</v>
      </c>
      <c r="S1120" s="4">
        <v>224394.44069225487</v>
      </c>
      <c r="T1120" s="4">
        <v>5884.4867557351427</v>
      </c>
      <c r="U1120" s="1">
        <f t="shared" si="87"/>
        <v>260659</v>
      </c>
      <c r="V1120" s="4">
        <f t="shared" si="88"/>
        <v>30380.07255200998</v>
      </c>
      <c r="W1120" s="1" t="str">
        <f t="shared" si="89"/>
        <v>Favourable</v>
      </c>
    </row>
    <row r="1121" spans="1:23" x14ac:dyDescent="0.25">
      <c r="A1121" s="1"/>
      <c r="B1121" s="1"/>
      <c r="C1121" s="1"/>
      <c r="D1121" s="1"/>
      <c r="E1121" s="1" t="s">
        <v>6301</v>
      </c>
      <c r="F1121" s="2">
        <v>44637</v>
      </c>
      <c r="G1121" s="3">
        <v>56409</v>
      </c>
      <c r="H1121" s="1"/>
      <c r="I1121" s="1"/>
      <c r="J1121" s="1" t="s">
        <v>4248</v>
      </c>
      <c r="K1121" s="2">
        <v>44332</v>
      </c>
      <c r="L1121" s="1" t="s">
        <v>4212</v>
      </c>
      <c r="M1121" s="1" t="str">
        <f t="shared" si="85"/>
        <v>Agricultural Extension</v>
      </c>
      <c r="N1121" s="1" t="s">
        <v>4222</v>
      </c>
      <c r="O1121" s="1" t="s">
        <v>4345</v>
      </c>
      <c r="P1121" s="1">
        <v>6813</v>
      </c>
      <c r="Q1121" s="1">
        <v>983706</v>
      </c>
      <c r="R1121" s="1">
        <f t="shared" si="86"/>
        <v>24544</v>
      </c>
      <c r="S1121" s="4">
        <v>607722.28808730037</v>
      </c>
      <c r="T1121" s="4">
        <v>42546.750990371496</v>
      </c>
      <c r="U1121" s="1">
        <f t="shared" si="87"/>
        <v>959162</v>
      </c>
      <c r="V1121" s="4">
        <f t="shared" si="88"/>
        <v>333436.96092232817</v>
      </c>
      <c r="W1121" s="1" t="str">
        <f t="shared" si="89"/>
        <v>Favourable</v>
      </c>
    </row>
    <row r="1122" spans="1:23" x14ac:dyDescent="0.25">
      <c r="A1122" s="1"/>
      <c r="B1122" s="1"/>
      <c r="C1122" s="1"/>
      <c r="D1122" s="1"/>
      <c r="E1122" s="1" t="s">
        <v>6302</v>
      </c>
      <c r="F1122" s="2">
        <v>44742</v>
      </c>
      <c r="G1122" s="3">
        <v>33812</v>
      </c>
      <c r="H1122" s="1"/>
      <c r="I1122" s="1"/>
      <c r="J1122" s="1" t="s">
        <v>6303</v>
      </c>
      <c r="K1122" s="2">
        <v>44366</v>
      </c>
      <c r="L1122" s="1" t="s">
        <v>4204</v>
      </c>
      <c r="M1122" s="1" t="str">
        <f t="shared" si="85"/>
        <v>Education</v>
      </c>
      <c r="N1122" s="1" t="s">
        <v>4205</v>
      </c>
      <c r="O1122" s="1" t="s">
        <v>4244</v>
      </c>
      <c r="P1122" s="1">
        <v>6305</v>
      </c>
      <c r="Q1122" s="1">
        <v>1856543</v>
      </c>
      <c r="R1122" s="1">
        <f t="shared" si="86"/>
        <v>0</v>
      </c>
      <c r="S1122" s="4">
        <v>130525.11364670837</v>
      </c>
      <c r="T1122" s="4">
        <v>261044.44738526244</v>
      </c>
      <c r="U1122" s="1">
        <f t="shared" si="87"/>
        <v>1856543</v>
      </c>
      <c r="V1122" s="4">
        <f t="shared" si="88"/>
        <v>1464973.4389680293</v>
      </c>
      <c r="W1122" s="1" t="str">
        <f t="shared" si="89"/>
        <v>Favourable</v>
      </c>
    </row>
    <row r="1123" spans="1:23" x14ac:dyDescent="0.25">
      <c r="A1123" s="1"/>
      <c r="B1123" s="1"/>
      <c r="C1123" s="1"/>
      <c r="D1123" s="1"/>
      <c r="E1123" s="1" t="s">
        <v>5755</v>
      </c>
      <c r="F1123" s="2">
        <v>45284</v>
      </c>
      <c r="G1123" s="3">
        <v>54354</v>
      </c>
      <c r="H1123" s="1"/>
      <c r="I1123" s="1"/>
      <c r="J1123" s="1" t="s">
        <v>5091</v>
      </c>
      <c r="K1123" s="2">
        <v>44315</v>
      </c>
      <c r="L1123" s="1" t="s">
        <v>4216</v>
      </c>
      <c r="M1123" s="1" t="str">
        <f t="shared" si="85"/>
        <v>Agricultural Extension</v>
      </c>
      <c r="N1123" s="1" t="s">
        <v>4205</v>
      </c>
      <c r="O1123" s="1" t="s">
        <v>4270</v>
      </c>
      <c r="P1123" s="1">
        <v>9137</v>
      </c>
      <c r="Q1123" s="1">
        <v>1488785</v>
      </c>
      <c r="R1123" s="1">
        <f t="shared" si="86"/>
        <v>53485</v>
      </c>
      <c r="S1123" s="4">
        <v>1005526.6809947727</v>
      </c>
      <c r="T1123" s="4">
        <v>339768.12256916234</v>
      </c>
      <c r="U1123" s="1">
        <f t="shared" si="87"/>
        <v>1435300</v>
      </c>
      <c r="V1123" s="4">
        <f t="shared" si="88"/>
        <v>143490.19643606502</v>
      </c>
      <c r="W1123" s="1" t="str">
        <f t="shared" si="89"/>
        <v>Favourable</v>
      </c>
    </row>
    <row r="1124" spans="1:23" x14ac:dyDescent="0.25">
      <c r="A1124" s="1"/>
      <c r="B1124" s="1"/>
      <c r="C1124" s="1"/>
      <c r="D1124" s="1"/>
      <c r="E1124" s="1" t="s">
        <v>6304</v>
      </c>
      <c r="F1124" s="2">
        <v>44246</v>
      </c>
      <c r="G1124" s="3">
        <v>25803</v>
      </c>
      <c r="H1124" s="1"/>
      <c r="I1124" s="1"/>
      <c r="J1124" s="1" t="s">
        <v>6305</v>
      </c>
      <c r="K1124" s="2">
        <v>43831</v>
      </c>
      <c r="L1124" s="1" t="s">
        <v>4200</v>
      </c>
      <c r="M1124" s="1" t="str">
        <f t="shared" si="85"/>
        <v>Social Services</v>
      </c>
      <c r="N1124" s="1" t="s">
        <v>4210</v>
      </c>
      <c r="O1124" s="1" t="s">
        <v>4421</v>
      </c>
      <c r="P1124" s="1">
        <v>7639</v>
      </c>
      <c r="Q1124" s="1">
        <v>850274</v>
      </c>
      <c r="R1124" s="1">
        <f t="shared" si="86"/>
        <v>31781</v>
      </c>
      <c r="S1124" s="4">
        <v>680882.63527763565</v>
      </c>
      <c r="T1124" s="4">
        <v>81215.968660352068</v>
      </c>
      <c r="U1124" s="1">
        <f t="shared" si="87"/>
        <v>818493</v>
      </c>
      <c r="V1124" s="4">
        <f t="shared" si="88"/>
        <v>88175.396062012296</v>
      </c>
      <c r="W1124" s="1" t="str">
        <f t="shared" si="89"/>
        <v>Favourable</v>
      </c>
    </row>
    <row r="1125" spans="1:23" x14ac:dyDescent="0.25">
      <c r="A1125" s="1"/>
      <c r="B1125" s="1"/>
      <c r="C1125" s="1"/>
      <c r="D1125" s="1"/>
      <c r="E1125" s="1" t="s">
        <v>6306</v>
      </c>
      <c r="F1125" s="2">
        <v>44505</v>
      </c>
      <c r="G1125" s="3">
        <v>45096</v>
      </c>
      <c r="H1125" s="1"/>
      <c r="I1125" s="1"/>
      <c r="J1125" s="1" t="s">
        <v>6307</v>
      </c>
      <c r="K1125" s="2">
        <v>44792</v>
      </c>
      <c r="L1125" s="1" t="s">
        <v>4204</v>
      </c>
      <c r="M1125" s="1" t="str">
        <f t="shared" si="85"/>
        <v>Education</v>
      </c>
      <c r="N1125" s="1" t="s">
        <v>4205</v>
      </c>
      <c r="O1125" s="1" t="s">
        <v>4335</v>
      </c>
      <c r="P1125" s="1">
        <v>6041</v>
      </c>
      <c r="Q1125" s="1">
        <v>2408949</v>
      </c>
      <c r="R1125" s="1">
        <f t="shared" si="86"/>
        <v>0</v>
      </c>
      <c r="S1125" s="4">
        <v>645900.78134526615</v>
      </c>
      <c r="T1125" s="4">
        <v>177457.57457296248</v>
      </c>
      <c r="U1125" s="1">
        <f t="shared" si="87"/>
        <v>2408949</v>
      </c>
      <c r="V1125" s="4">
        <f t="shared" si="88"/>
        <v>1585590.6440817714</v>
      </c>
      <c r="W1125" s="1" t="str">
        <f t="shared" si="89"/>
        <v>Favourable</v>
      </c>
    </row>
    <row r="1126" spans="1:23" x14ac:dyDescent="0.25">
      <c r="A1126" s="1"/>
      <c r="B1126" s="1"/>
      <c r="C1126" s="1"/>
      <c r="D1126" s="1"/>
      <c r="E1126" s="1" t="s">
        <v>6017</v>
      </c>
      <c r="F1126" s="2">
        <v>44375</v>
      </c>
      <c r="G1126" s="3">
        <v>33258</v>
      </c>
      <c r="H1126" s="1"/>
      <c r="I1126" s="1"/>
      <c r="J1126" s="1" t="s">
        <v>6308</v>
      </c>
      <c r="K1126" s="2">
        <v>45398</v>
      </c>
      <c r="L1126" s="1" t="s">
        <v>4204</v>
      </c>
      <c r="M1126" s="1" t="str">
        <f t="shared" si="85"/>
        <v>Education</v>
      </c>
      <c r="N1126" s="1" t="s">
        <v>4210</v>
      </c>
      <c r="O1126" s="1" t="s">
        <v>4292</v>
      </c>
      <c r="P1126" s="1">
        <v>8584</v>
      </c>
      <c r="Q1126" s="1">
        <v>1181796</v>
      </c>
      <c r="R1126" s="1">
        <f t="shared" si="86"/>
        <v>44182</v>
      </c>
      <c r="S1126" s="4">
        <v>518206.08947948628</v>
      </c>
      <c r="T1126" s="4">
        <v>260973.20239900646</v>
      </c>
      <c r="U1126" s="1">
        <f t="shared" si="87"/>
        <v>1137614</v>
      </c>
      <c r="V1126" s="4">
        <f t="shared" si="88"/>
        <v>402616.7081215072</v>
      </c>
      <c r="W1126" s="1" t="str">
        <f t="shared" si="89"/>
        <v>Favourable</v>
      </c>
    </row>
    <row r="1127" spans="1:23" x14ac:dyDescent="0.25">
      <c r="A1127" s="1"/>
      <c r="B1127" s="1"/>
      <c r="C1127" s="1"/>
      <c r="D1127" s="1"/>
      <c r="E1127" s="1" t="s">
        <v>6309</v>
      </c>
      <c r="F1127" s="2">
        <v>45104</v>
      </c>
      <c r="G1127" s="3">
        <v>15715</v>
      </c>
      <c r="H1127" s="1"/>
      <c r="I1127" s="1"/>
      <c r="J1127" s="1" t="s">
        <v>6310</v>
      </c>
      <c r="K1127" s="2">
        <v>44433</v>
      </c>
      <c r="L1127" s="1" t="s">
        <v>4204</v>
      </c>
      <c r="M1127" s="1" t="str">
        <f t="shared" si="85"/>
        <v>Education</v>
      </c>
      <c r="N1127" s="1" t="s">
        <v>4222</v>
      </c>
      <c r="O1127" s="1" t="s">
        <v>4241</v>
      </c>
      <c r="P1127" s="1">
        <v>7454</v>
      </c>
      <c r="Q1127" s="1">
        <v>650575</v>
      </c>
      <c r="R1127" s="1">
        <f t="shared" si="86"/>
        <v>52762</v>
      </c>
      <c r="S1127" s="4">
        <v>18921.942673478723</v>
      </c>
      <c r="T1127" s="4">
        <v>192982.90317973041</v>
      </c>
      <c r="U1127" s="1">
        <f t="shared" si="87"/>
        <v>597813</v>
      </c>
      <c r="V1127" s="4">
        <f t="shared" si="88"/>
        <v>438670.15414679085</v>
      </c>
      <c r="W1127" s="1" t="str">
        <f t="shared" si="89"/>
        <v>Favourable</v>
      </c>
    </row>
    <row r="1128" spans="1:23" x14ac:dyDescent="0.25">
      <c r="A1128" s="1"/>
      <c r="B1128" s="1"/>
      <c r="C1128" s="1"/>
      <c r="D1128" s="1"/>
      <c r="E1128" s="1" t="s">
        <v>6311</v>
      </c>
      <c r="F1128" s="2">
        <v>44260</v>
      </c>
      <c r="G1128" s="3">
        <v>37012</v>
      </c>
      <c r="H1128" s="1"/>
      <c r="I1128" s="1"/>
      <c r="J1128" s="1" t="s">
        <v>6312</v>
      </c>
      <c r="K1128" s="2">
        <v>45371</v>
      </c>
      <c r="L1128" s="1" t="s">
        <v>4212</v>
      </c>
      <c r="M1128" s="1" t="str">
        <f t="shared" si="85"/>
        <v>Agricultural Extension</v>
      </c>
      <c r="N1128" s="1" t="s">
        <v>4205</v>
      </c>
      <c r="O1128" s="1" t="s">
        <v>4301</v>
      </c>
      <c r="P1128" s="1">
        <v>7776</v>
      </c>
      <c r="Q1128" s="1">
        <v>437257</v>
      </c>
      <c r="R1128" s="1">
        <f t="shared" si="86"/>
        <v>0</v>
      </c>
      <c r="S1128" s="4">
        <v>309763.79733645672</v>
      </c>
      <c r="T1128" s="4">
        <v>109480.68398580812</v>
      </c>
      <c r="U1128" s="1">
        <f t="shared" si="87"/>
        <v>437257</v>
      </c>
      <c r="V1128" s="4">
        <f t="shared" si="88"/>
        <v>18012.518677735177</v>
      </c>
      <c r="W1128" s="1" t="str">
        <f t="shared" si="89"/>
        <v>Favourable</v>
      </c>
    </row>
    <row r="1129" spans="1:23" x14ac:dyDescent="0.25">
      <c r="A1129" s="1"/>
      <c r="B1129" s="1"/>
      <c r="C1129" s="1"/>
      <c r="D1129" s="1"/>
      <c r="E1129" s="1" t="s">
        <v>6313</v>
      </c>
      <c r="F1129" s="2">
        <v>44933</v>
      </c>
      <c r="G1129" s="3">
        <v>22896</v>
      </c>
      <c r="H1129" s="1"/>
      <c r="I1129" s="1"/>
      <c r="J1129" s="1" t="s">
        <v>6314</v>
      </c>
      <c r="K1129" s="2">
        <v>44200</v>
      </c>
      <c r="L1129" s="1" t="s">
        <v>4216</v>
      </c>
      <c r="M1129" s="1" t="str">
        <f t="shared" si="85"/>
        <v>Agricultural Extension</v>
      </c>
      <c r="N1129" s="1" t="s">
        <v>4222</v>
      </c>
      <c r="O1129" s="1" t="s">
        <v>4479</v>
      </c>
      <c r="P1129" s="1">
        <v>5799</v>
      </c>
      <c r="Q1129" s="1">
        <v>2271198</v>
      </c>
      <c r="R1129" s="1">
        <f t="shared" si="86"/>
        <v>20531</v>
      </c>
      <c r="S1129" s="4">
        <v>532593.85939645208</v>
      </c>
      <c r="T1129" s="4">
        <v>191742.19993501168</v>
      </c>
      <c r="U1129" s="1">
        <f t="shared" si="87"/>
        <v>2250667</v>
      </c>
      <c r="V1129" s="4">
        <f t="shared" si="88"/>
        <v>1546861.9406685364</v>
      </c>
      <c r="W1129" s="1" t="str">
        <f t="shared" si="89"/>
        <v>Favourable</v>
      </c>
    </row>
    <row r="1130" spans="1:23" x14ac:dyDescent="0.25">
      <c r="A1130" s="1"/>
      <c r="B1130" s="1"/>
      <c r="C1130" s="1"/>
      <c r="D1130" s="1"/>
      <c r="E1130" s="1" t="s">
        <v>6315</v>
      </c>
      <c r="F1130" s="2">
        <v>44766</v>
      </c>
      <c r="G1130" s="3">
        <v>53117</v>
      </c>
      <c r="H1130" s="1"/>
      <c r="I1130" s="1"/>
      <c r="J1130" s="1" t="s">
        <v>5665</v>
      </c>
      <c r="K1130" s="2">
        <v>44414</v>
      </c>
      <c r="L1130" s="1" t="s">
        <v>4212</v>
      </c>
      <c r="M1130" s="1" t="str">
        <f t="shared" si="85"/>
        <v>Agricultural Extension</v>
      </c>
      <c r="N1130" s="1" t="s">
        <v>4222</v>
      </c>
      <c r="O1130" s="1" t="s">
        <v>4330</v>
      </c>
      <c r="P1130" s="1">
        <v>5846</v>
      </c>
      <c r="Q1130" s="1">
        <v>486636</v>
      </c>
      <c r="R1130" s="1">
        <f t="shared" si="86"/>
        <v>52837</v>
      </c>
      <c r="S1130" s="4">
        <v>20978.91353199767</v>
      </c>
      <c r="T1130" s="4">
        <v>22235.97008065401</v>
      </c>
      <c r="U1130" s="1">
        <f t="shared" si="87"/>
        <v>433799</v>
      </c>
      <c r="V1130" s="4">
        <f t="shared" si="88"/>
        <v>443421.11638734833</v>
      </c>
      <c r="W1130" s="1" t="str">
        <f t="shared" si="89"/>
        <v>Favourable</v>
      </c>
    </row>
    <row r="1131" spans="1:23" x14ac:dyDescent="0.25">
      <c r="A1131" s="1"/>
      <c r="B1131" s="1"/>
      <c r="C1131" s="1"/>
      <c r="D1131" s="1"/>
      <c r="E1131" s="1" t="s">
        <v>6316</v>
      </c>
      <c r="F1131" s="2">
        <v>44197</v>
      </c>
      <c r="G1131" s="3">
        <v>18973</v>
      </c>
      <c r="H1131" s="1"/>
      <c r="I1131" s="1"/>
      <c r="J1131" s="1" t="s">
        <v>6317</v>
      </c>
      <c r="K1131" s="2">
        <v>44899</v>
      </c>
      <c r="L1131" s="1" t="s">
        <v>4204</v>
      </c>
      <c r="M1131" s="1" t="str">
        <f t="shared" si="85"/>
        <v>Education</v>
      </c>
      <c r="N1131" s="1" t="s">
        <v>4205</v>
      </c>
      <c r="O1131" s="1" t="s">
        <v>4314</v>
      </c>
      <c r="P1131" s="1">
        <v>9303</v>
      </c>
      <c r="Q1131" s="1">
        <v>2163637</v>
      </c>
      <c r="R1131" s="1">
        <f t="shared" si="86"/>
        <v>38775</v>
      </c>
      <c r="S1131" s="4">
        <v>1940738.5226417612</v>
      </c>
      <c r="T1131" s="4">
        <v>664299.32915303658</v>
      </c>
      <c r="U1131" s="1">
        <f t="shared" si="87"/>
        <v>2124862</v>
      </c>
      <c r="V1131" s="4">
        <f t="shared" si="88"/>
        <v>-441400.85179479793</v>
      </c>
      <c r="W1131" s="1" t="str">
        <f t="shared" si="89"/>
        <v>Adverse</v>
      </c>
    </row>
    <row r="1132" spans="1:23" x14ac:dyDescent="0.25">
      <c r="A1132" s="1"/>
      <c r="B1132" s="1"/>
      <c r="C1132" s="1"/>
      <c r="D1132" s="1"/>
      <c r="E1132" s="1" t="s">
        <v>6318</v>
      </c>
      <c r="F1132" s="2">
        <v>44091</v>
      </c>
      <c r="G1132" s="3">
        <v>46672</v>
      </c>
      <c r="H1132" s="1"/>
      <c r="I1132" s="1"/>
      <c r="J1132" s="1" t="s">
        <v>5365</v>
      </c>
      <c r="K1132" s="2">
        <v>44863</v>
      </c>
      <c r="L1132" s="1" t="s">
        <v>4212</v>
      </c>
      <c r="M1132" s="1" t="str">
        <f t="shared" si="85"/>
        <v>Agricultural Extension</v>
      </c>
      <c r="N1132" s="1" t="s">
        <v>4222</v>
      </c>
      <c r="O1132" s="1" t="s">
        <v>4374</v>
      </c>
      <c r="P1132" s="1">
        <v>8394</v>
      </c>
      <c r="Q1132" s="1">
        <v>1504295</v>
      </c>
      <c r="R1132" s="1">
        <f t="shared" si="86"/>
        <v>39707</v>
      </c>
      <c r="S1132" s="4">
        <v>1136546.2832435719</v>
      </c>
      <c r="T1132" s="4">
        <v>174440.63091297259</v>
      </c>
      <c r="U1132" s="1">
        <f t="shared" si="87"/>
        <v>1464588</v>
      </c>
      <c r="V1132" s="4">
        <f t="shared" si="88"/>
        <v>193308.08584345551</v>
      </c>
      <c r="W1132" s="1" t="str">
        <f t="shared" si="89"/>
        <v>Favourable</v>
      </c>
    </row>
    <row r="1133" spans="1:23" x14ac:dyDescent="0.25">
      <c r="A1133" s="1"/>
      <c r="B1133" s="1"/>
      <c r="C1133" s="1"/>
      <c r="D1133" s="1"/>
      <c r="E1133" s="1" t="s">
        <v>6319</v>
      </c>
      <c r="F1133" s="2">
        <v>44197</v>
      </c>
      <c r="G1133" s="3">
        <v>18665</v>
      </c>
      <c r="H1133" s="1"/>
      <c r="I1133" s="1"/>
      <c r="J1133" s="1" t="s">
        <v>6320</v>
      </c>
      <c r="K1133" s="2">
        <v>44615</v>
      </c>
      <c r="L1133" s="1" t="s">
        <v>4218</v>
      </c>
      <c r="M1133" s="1" t="str">
        <f t="shared" si="85"/>
        <v>Infrastructure</v>
      </c>
      <c r="N1133" s="1" t="s">
        <v>4222</v>
      </c>
      <c r="O1133" s="1" t="s">
        <v>4441</v>
      </c>
      <c r="P1133" s="1">
        <v>6096</v>
      </c>
      <c r="Q1133" s="1">
        <v>1383993</v>
      </c>
      <c r="R1133" s="1">
        <f t="shared" si="86"/>
        <v>40085</v>
      </c>
      <c r="S1133" s="4">
        <v>812378.67106374342</v>
      </c>
      <c r="T1133" s="4">
        <v>233272.73740034373</v>
      </c>
      <c r="U1133" s="1">
        <f t="shared" si="87"/>
        <v>1343908</v>
      </c>
      <c r="V1133" s="4">
        <f t="shared" si="88"/>
        <v>338341.59153591283</v>
      </c>
      <c r="W1133" s="1" t="str">
        <f t="shared" si="89"/>
        <v>Favourable</v>
      </c>
    </row>
    <row r="1134" spans="1:23" x14ac:dyDescent="0.25">
      <c r="A1134" s="1"/>
      <c r="B1134" s="1"/>
      <c r="C1134" s="1"/>
      <c r="D1134" s="1"/>
      <c r="E1134" s="1" t="s">
        <v>6321</v>
      </c>
      <c r="F1134" s="2">
        <v>44325</v>
      </c>
      <c r="G1134" s="3">
        <v>32710</v>
      </c>
      <c r="H1134" s="1"/>
      <c r="I1134" s="1"/>
      <c r="J1134" s="1" t="s">
        <v>5140</v>
      </c>
      <c r="K1134" s="2">
        <v>45193</v>
      </c>
      <c r="L1134" s="1" t="s">
        <v>4212</v>
      </c>
      <c r="M1134" s="1" t="str">
        <f t="shared" si="85"/>
        <v>Agricultural Extension</v>
      </c>
      <c r="N1134" s="1" t="s">
        <v>4222</v>
      </c>
      <c r="O1134" s="1" t="s">
        <v>4421</v>
      </c>
      <c r="P1134" s="1">
        <v>7489</v>
      </c>
      <c r="Q1134" s="1">
        <v>628154</v>
      </c>
      <c r="R1134" s="1">
        <f t="shared" si="86"/>
        <v>69829</v>
      </c>
      <c r="S1134" s="4">
        <v>205123.08680103556</v>
      </c>
      <c r="T1134" s="4">
        <v>97838.854012699798</v>
      </c>
      <c r="U1134" s="1">
        <f t="shared" si="87"/>
        <v>558325</v>
      </c>
      <c r="V1134" s="4">
        <f t="shared" si="88"/>
        <v>325192.05918626464</v>
      </c>
      <c r="W1134" s="1" t="str">
        <f t="shared" si="89"/>
        <v>Favourable</v>
      </c>
    </row>
    <row r="1135" spans="1:23" x14ac:dyDescent="0.25">
      <c r="A1135" s="1"/>
      <c r="B1135" s="1"/>
      <c r="C1135" s="1"/>
      <c r="D1135" s="1"/>
      <c r="E1135" s="1" t="s">
        <v>6322</v>
      </c>
      <c r="F1135" s="2">
        <v>44822</v>
      </c>
      <c r="G1135" s="3">
        <v>51457</v>
      </c>
      <c r="H1135" s="1"/>
      <c r="I1135" s="1"/>
      <c r="J1135" s="1" t="s">
        <v>4526</v>
      </c>
      <c r="K1135" s="2">
        <v>45378</v>
      </c>
      <c r="L1135" s="1" t="s">
        <v>4204</v>
      </c>
      <c r="M1135" s="1" t="str">
        <f t="shared" si="85"/>
        <v>Education</v>
      </c>
      <c r="N1135" s="1" t="s">
        <v>4205</v>
      </c>
      <c r="O1135" s="1" t="s">
        <v>4233</v>
      </c>
      <c r="P1135" s="1">
        <v>6370</v>
      </c>
      <c r="Q1135" s="1">
        <v>1748410</v>
      </c>
      <c r="R1135" s="1">
        <f t="shared" si="86"/>
        <v>87307</v>
      </c>
      <c r="S1135" s="4">
        <v>459652.24847245542</v>
      </c>
      <c r="T1135" s="4">
        <v>483916.9509620138</v>
      </c>
      <c r="U1135" s="1">
        <f t="shared" si="87"/>
        <v>1661103</v>
      </c>
      <c r="V1135" s="4">
        <f t="shared" si="88"/>
        <v>804840.80056553078</v>
      </c>
      <c r="W1135" s="1" t="str">
        <f t="shared" si="89"/>
        <v>Favourable</v>
      </c>
    </row>
    <row r="1136" spans="1:23" x14ac:dyDescent="0.25">
      <c r="A1136" s="1"/>
      <c r="B1136" s="1"/>
      <c r="C1136" s="1"/>
      <c r="D1136" s="1"/>
      <c r="E1136" s="1" t="s">
        <v>6323</v>
      </c>
      <c r="F1136" s="2">
        <v>45139</v>
      </c>
      <c r="G1136" s="3">
        <v>27558</v>
      </c>
      <c r="H1136" s="1"/>
      <c r="I1136" s="1"/>
      <c r="J1136" s="1" t="s">
        <v>6324</v>
      </c>
      <c r="K1136" s="2">
        <v>44282</v>
      </c>
      <c r="L1136" s="1" t="s">
        <v>4212</v>
      </c>
      <c r="M1136" s="1" t="str">
        <f t="shared" si="85"/>
        <v>Agricultural Extension</v>
      </c>
      <c r="N1136" s="1" t="s">
        <v>4210</v>
      </c>
      <c r="O1136" s="1" t="s">
        <v>4361</v>
      </c>
      <c r="P1136" s="1">
        <v>8700</v>
      </c>
      <c r="Q1136" s="1">
        <v>300790</v>
      </c>
      <c r="R1136" s="1">
        <f t="shared" si="86"/>
        <v>38324</v>
      </c>
      <c r="S1136" s="4">
        <v>63734.132100573042</v>
      </c>
      <c r="T1136" s="4">
        <v>70521.661652304567</v>
      </c>
      <c r="U1136" s="1">
        <f t="shared" si="87"/>
        <v>262466</v>
      </c>
      <c r="V1136" s="4">
        <f t="shared" si="88"/>
        <v>166534.20624712238</v>
      </c>
      <c r="W1136" s="1" t="str">
        <f t="shared" si="89"/>
        <v>Favourable</v>
      </c>
    </row>
    <row r="1137" spans="1:23" x14ac:dyDescent="0.25">
      <c r="A1137" s="1"/>
      <c r="B1137" s="1"/>
      <c r="C1137" s="1"/>
      <c r="D1137" s="1"/>
      <c r="E1137" s="1" t="s">
        <v>6325</v>
      </c>
      <c r="F1137" s="2">
        <v>44071</v>
      </c>
      <c r="G1137" s="3">
        <v>10610</v>
      </c>
      <c r="H1137" s="1"/>
      <c r="I1137" s="1"/>
      <c r="J1137" s="1" t="s">
        <v>6326</v>
      </c>
      <c r="K1137" s="2">
        <v>44145</v>
      </c>
      <c r="L1137" s="1" t="s">
        <v>4204</v>
      </c>
      <c r="M1137" s="1" t="str">
        <f t="shared" si="85"/>
        <v>Education</v>
      </c>
      <c r="N1137" s="1" t="s">
        <v>4210</v>
      </c>
      <c r="O1137" s="1" t="s">
        <v>4267</v>
      </c>
      <c r="P1137" s="1">
        <v>9142</v>
      </c>
      <c r="Q1137" s="1">
        <v>2360488</v>
      </c>
      <c r="R1137" s="1">
        <f t="shared" si="86"/>
        <v>0</v>
      </c>
      <c r="S1137" s="4">
        <v>670360.94948366075</v>
      </c>
      <c r="T1137" s="4">
        <v>590092.30730660981</v>
      </c>
      <c r="U1137" s="1">
        <f t="shared" si="87"/>
        <v>2360488</v>
      </c>
      <c r="V1137" s="4">
        <f t="shared" si="88"/>
        <v>1100034.7432097294</v>
      </c>
      <c r="W1137" s="1" t="str">
        <f t="shared" si="89"/>
        <v>Favourable</v>
      </c>
    </row>
    <row r="1138" spans="1:23" x14ac:dyDescent="0.25">
      <c r="A1138" s="1"/>
      <c r="B1138" s="1"/>
      <c r="C1138" s="1"/>
      <c r="D1138" s="1"/>
      <c r="E1138" s="1" t="s">
        <v>6327</v>
      </c>
      <c r="F1138" s="2">
        <v>44352</v>
      </c>
      <c r="G1138" s="3">
        <v>20254</v>
      </c>
      <c r="H1138" s="1"/>
      <c r="I1138" s="1"/>
      <c r="J1138" s="1" t="s">
        <v>6201</v>
      </c>
      <c r="K1138" s="2">
        <v>45390</v>
      </c>
      <c r="L1138" s="1" t="s">
        <v>4216</v>
      </c>
      <c r="M1138" s="1" t="str">
        <f t="shared" si="85"/>
        <v>Agricultural Extension</v>
      </c>
      <c r="N1138" s="1" t="s">
        <v>4222</v>
      </c>
      <c r="O1138" s="1" t="s">
        <v>4345</v>
      </c>
      <c r="P1138" s="1">
        <v>8680</v>
      </c>
      <c r="Q1138" s="1">
        <v>1320884</v>
      </c>
      <c r="R1138" s="1">
        <f t="shared" si="86"/>
        <v>22850</v>
      </c>
      <c r="S1138" s="4">
        <v>484332.02003350167</v>
      </c>
      <c r="T1138" s="4">
        <v>432826.7404850013</v>
      </c>
      <c r="U1138" s="1">
        <f t="shared" si="87"/>
        <v>1298034</v>
      </c>
      <c r="V1138" s="4">
        <f t="shared" si="88"/>
        <v>403725.23948149709</v>
      </c>
      <c r="W1138" s="1" t="str">
        <f t="shared" si="89"/>
        <v>Favourable</v>
      </c>
    </row>
    <row r="1139" spans="1:23" x14ac:dyDescent="0.25">
      <c r="A1139" s="1"/>
      <c r="B1139" s="1"/>
      <c r="C1139" s="1"/>
      <c r="D1139" s="1"/>
      <c r="E1139" s="1" t="s">
        <v>6328</v>
      </c>
      <c r="F1139" s="2">
        <v>45346</v>
      </c>
      <c r="G1139" s="3">
        <v>38459</v>
      </c>
      <c r="H1139" s="1"/>
      <c r="I1139" s="1"/>
      <c r="J1139" s="1" t="s">
        <v>6329</v>
      </c>
      <c r="K1139" s="2">
        <v>45385</v>
      </c>
      <c r="L1139" s="1" t="s">
        <v>4212</v>
      </c>
      <c r="M1139" s="1" t="str">
        <f t="shared" si="85"/>
        <v>Agricultural Extension</v>
      </c>
      <c r="N1139" s="1" t="s">
        <v>4210</v>
      </c>
      <c r="O1139" s="1" t="s">
        <v>4292</v>
      </c>
      <c r="P1139" s="1">
        <v>6980</v>
      </c>
      <c r="Q1139" s="1">
        <v>534998</v>
      </c>
      <c r="R1139" s="1">
        <f t="shared" si="86"/>
        <v>0</v>
      </c>
      <c r="S1139" s="4">
        <v>25062.090816040018</v>
      </c>
      <c r="T1139" s="4">
        <v>61042.510122260712</v>
      </c>
      <c r="U1139" s="1">
        <f t="shared" si="87"/>
        <v>534998</v>
      </c>
      <c r="V1139" s="4">
        <f t="shared" si="88"/>
        <v>448893.39906169928</v>
      </c>
      <c r="W1139" s="1" t="str">
        <f t="shared" si="89"/>
        <v>Favourable</v>
      </c>
    </row>
    <row r="1140" spans="1:23" x14ac:dyDescent="0.25">
      <c r="A1140" s="1"/>
      <c r="B1140" s="1"/>
      <c r="C1140" s="1"/>
      <c r="D1140" s="1"/>
      <c r="E1140" s="1" t="s">
        <v>6330</v>
      </c>
      <c r="F1140" s="2">
        <v>44542</v>
      </c>
      <c r="G1140" s="3">
        <v>38482</v>
      </c>
      <c r="H1140" s="1"/>
      <c r="I1140" s="1"/>
      <c r="J1140" s="1" t="s">
        <v>5653</v>
      </c>
      <c r="K1140" s="2">
        <v>44736</v>
      </c>
      <c r="L1140" s="1" t="s">
        <v>4204</v>
      </c>
      <c r="M1140" s="1" t="str">
        <f t="shared" si="85"/>
        <v>Education</v>
      </c>
      <c r="N1140" s="1" t="s">
        <v>4205</v>
      </c>
      <c r="O1140" s="1" t="s">
        <v>4247</v>
      </c>
      <c r="P1140" s="1">
        <v>6302</v>
      </c>
      <c r="Q1140" s="1">
        <v>322636</v>
      </c>
      <c r="R1140" s="1">
        <f t="shared" si="86"/>
        <v>74761</v>
      </c>
      <c r="S1140" s="4">
        <v>125675.21396028687</v>
      </c>
      <c r="T1140" s="4">
        <v>44972.097668053138</v>
      </c>
      <c r="U1140" s="1">
        <f t="shared" si="87"/>
        <v>247875</v>
      </c>
      <c r="V1140" s="4">
        <f t="shared" si="88"/>
        <v>151988.68837165998</v>
      </c>
      <c r="W1140" s="1" t="str">
        <f t="shared" si="89"/>
        <v>Favourable</v>
      </c>
    </row>
    <row r="1141" spans="1:23" x14ac:dyDescent="0.25">
      <c r="A1141" s="1"/>
      <c r="B1141" s="1"/>
      <c r="C1141" s="1"/>
      <c r="D1141" s="1"/>
      <c r="E1141" s="1" t="s">
        <v>5802</v>
      </c>
      <c r="F1141" s="2">
        <v>44595</v>
      </c>
      <c r="G1141" s="3">
        <v>44642</v>
      </c>
      <c r="H1141" s="1"/>
      <c r="I1141" s="1"/>
      <c r="J1141" s="1" t="s">
        <v>4497</v>
      </c>
      <c r="K1141" s="2">
        <v>45155</v>
      </c>
      <c r="L1141" s="1" t="s">
        <v>4212</v>
      </c>
      <c r="M1141" s="1" t="str">
        <f t="shared" si="85"/>
        <v>Agricultural Extension</v>
      </c>
      <c r="N1141" s="1" t="s">
        <v>4205</v>
      </c>
      <c r="O1141" s="1" t="s">
        <v>4223</v>
      </c>
      <c r="P1141" s="1">
        <v>6639</v>
      </c>
      <c r="Q1141" s="1">
        <v>1643098</v>
      </c>
      <c r="R1141" s="1">
        <f t="shared" si="86"/>
        <v>73108</v>
      </c>
      <c r="S1141" s="4">
        <v>1398787.4430436247</v>
      </c>
      <c r="T1141" s="4">
        <v>60299.608246496406</v>
      </c>
      <c r="U1141" s="1">
        <f t="shared" si="87"/>
        <v>1569990</v>
      </c>
      <c r="V1141" s="4">
        <f t="shared" si="88"/>
        <v>184010.94870987884</v>
      </c>
      <c r="W1141" s="1" t="str">
        <f t="shared" si="89"/>
        <v>Favourable</v>
      </c>
    </row>
    <row r="1142" spans="1:23" x14ac:dyDescent="0.25">
      <c r="A1142" s="1"/>
      <c r="B1142" s="1"/>
      <c r="C1142" s="1"/>
      <c r="D1142" s="1"/>
      <c r="E1142" s="1" t="s">
        <v>6331</v>
      </c>
      <c r="F1142" s="2">
        <v>44994</v>
      </c>
      <c r="G1142" s="3">
        <v>24417</v>
      </c>
      <c r="H1142" s="1"/>
      <c r="I1142" s="1"/>
      <c r="J1142" s="1" t="s">
        <v>6332</v>
      </c>
      <c r="K1142" s="2">
        <v>44352</v>
      </c>
      <c r="L1142" s="1" t="s">
        <v>4200</v>
      </c>
      <c r="M1142" s="1" t="str">
        <f t="shared" si="85"/>
        <v>Social Services</v>
      </c>
      <c r="N1142" s="1" t="s">
        <v>4210</v>
      </c>
      <c r="O1142" s="1" t="s">
        <v>4338</v>
      </c>
      <c r="P1142" s="1">
        <v>6198</v>
      </c>
      <c r="Q1142" s="1">
        <v>1091976</v>
      </c>
      <c r="R1142" s="1">
        <f t="shared" si="86"/>
        <v>0</v>
      </c>
      <c r="S1142" s="4">
        <v>46780.144154829119</v>
      </c>
      <c r="T1142" s="4">
        <v>21976.516679558106</v>
      </c>
      <c r="U1142" s="1">
        <f t="shared" si="87"/>
        <v>1091976</v>
      </c>
      <c r="V1142" s="4">
        <f t="shared" si="88"/>
        <v>1023219.3391656128</v>
      </c>
      <c r="W1142" s="1" t="str">
        <f t="shared" si="89"/>
        <v>Favourable</v>
      </c>
    </row>
    <row r="1143" spans="1:23" x14ac:dyDescent="0.25">
      <c r="A1143" s="1"/>
      <c r="B1143" s="1"/>
      <c r="C1143" s="1"/>
      <c r="D1143" s="1"/>
      <c r="E1143" s="1" t="s">
        <v>6333</v>
      </c>
      <c r="F1143" s="2">
        <v>44462</v>
      </c>
      <c r="G1143" s="3">
        <v>21871</v>
      </c>
      <c r="H1143" s="1"/>
      <c r="I1143" s="1"/>
      <c r="J1143" s="1" t="s">
        <v>6334</v>
      </c>
      <c r="K1143" s="2">
        <v>44078</v>
      </c>
      <c r="L1143" s="1" t="s">
        <v>4200</v>
      </c>
      <c r="M1143" s="1" t="str">
        <f t="shared" si="85"/>
        <v>Social Services</v>
      </c>
      <c r="N1143" s="1" t="s">
        <v>4205</v>
      </c>
      <c r="O1143" s="1" t="s">
        <v>4358</v>
      </c>
      <c r="P1143" s="1">
        <v>7002</v>
      </c>
      <c r="Q1143" s="1">
        <v>1325951</v>
      </c>
      <c r="R1143" s="1">
        <f t="shared" si="86"/>
        <v>58886</v>
      </c>
      <c r="S1143" s="4">
        <v>264044.51942203887</v>
      </c>
      <c r="T1143" s="4">
        <v>18606.703268378933</v>
      </c>
      <c r="U1143" s="1">
        <f t="shared" si="87"/>
        <v>1267065</v>
      </c>
      <c r="V1143" s="4">
        <f t="shared" si="88"/>
        <v>1043299.7773095822</v>
      </c>
      <c r="W1143" s="1" t="str">
        <f t="shared" si="89"/>
        <v>Favourable</v>
      </c>
    </row>
    <row r="1144" spans="1:23" x14ac:dyDescent="0.25">
      <c r="A1144" s="1"/>
      <c r="B1144" s="1"/>
      <c r="C1144" s="1"/>
      <c r="D1144" s="1"/>
      <c r="E1144" s="1" t="s">
        <v>6335</v>
      </c>
      <c r="F1144" s="2">
        <v>44821</v>
      </c>
      <c r="G1144" s="3">
        <v>58729</v>
      </c>
      <c r="H1144" s="1"/>
      <c r="I1144" s="1"/>
      <c r="J1144" s="1" t="s">
        <v>6336</v>
      </c>
      <c r="K1144" s="2">
        <v>44476</v>
      </c>
      <c r="L1144" s="1" t="s">
        <v>4200</v>
      </c>
      <c r="M1144" s="1" t="str">
        <f t="shared" si="85"/>
        <v>Social Services</v>
      </c>
      <c r="N1144" s="1" t="s">
        <v>4210</v>
      </c>
      <c r="O1144" s="1" t="s">
        <v>4338</v>
      </c>
      <c r="P1144" s="1">
        <v>8158</v>
      </c>
      <c r="Q1144" s="1">
        <v>948022</v>
      </c>
      <c r="R1144" s="1">
        <f t="shared" si="86"/>
        <v>0</v>
      </c>
      <c r="S1144" s="4">
        <v>348546.3676362813</v>
      </c>
      <c r="T1144" s="4">
        <v>161568.38831499559</v>
      </c>
      <c r="U1144" s="1">
        <f t="shared" si="87"/>
        <v>948022</v>
      </c>
      <c r="V1144" s="4">
        <f t="shared" si="88"/>
        <v>437907.24404872314</v>
      </c>
      <c r="W1144" s="1" t="str">
        <f t="shared" si="89"/>
        <v>Favourable</v>
      </c>
    </row>
    <row r="1145" spans="1:23" x14ac:dyDescent="0.25">
      <c r="A1145" s="1"/>
      <c r="B1145" s="1"/>
      <c r="C1145" s="1"/>
      <c r="D1145" s="1"/>
      <c r="E1145" s="1" t="s">
        <v>6337</v>
      </c>
      <c r="F1145" s="2">
        <v>45004</v>
      </c>
      <c r="G1145" s="3">
        <v>31983</v>
      </c>
      <c r="H1145" s="1"/>
      <c r="I1145" s="1"/>
      <c r="J1145" s="1" t="s">
        <v>6338</v>
      </c>
      <c r="K1145" s="2">
        <v>43991</v>
      </c>
      <c r="L1145" s="1" t="s">
        <v>4218</v>
      </c>
      <c r="M1145" s="1" t="str">
        <f t="shared" si="85"/>
        <v>Infrastructure</v>
      </c>
      <c r="N1145" s="1" t="s">
        <v>4222</v>
      </c>
      <c r="O1145" s="1" t="s">
        <v>4311</v>
      </c>
      <c r="P1145" s="1">
        <v>7109</v>
      </c>
      <c r="Q1145" s="1">
        <v>1079218</v>
      </c>
      <c r="R1145" s="1">
        <f t="shared" si="86"/>
        <v>24820</v>
      </c>
      <c r="S1145" s="4">
        <v>403315.06148001732</v>
      </c>
      <c r="T1145" s="4">
        <v>69141.853097284897</v>
      </c>
      <c r="U1145" s="1">
        <f t="shared" si="87"/>
        <v>1054398</v>
      </c>
      <c r="V1145" s="4">
        <f t="shared" si="88"/>
        <v>606761.08542269771</v>
      </c>
      <c r="W1145" s="1" t="str">
        <f t="shared" si="89"/>
        <v>Favourable</v>
      </c>
    </row>
    <row r="1146" spans="1:23" x14ac:dyDescent="0.25">
      <c r="A1146" s="1"/>
      <c r="B1146" s="1"/>
      <c r="C1146" s="1"/>
      <c r="D1146" s="1"/>
      <c r="E1146" s="1" t="s">
        <v>6339</v>
      </c>
      <c r="F1146" s="2">
        <v>43964</v>
      </c>
      <c r="G1146" s="3">
        <v>17455</v>
      </c>
      <c r="H1146" s="1"/>
      <c r="I1146" s="1"/>
      <c r="J1146" s="1" t="s">
        <v>6340</v>
      </c>
      <c r="K1146" s="2">
        <v>44846</v>
      </c>
      <c r="L1146" s="1" t="s">
        <v>4212</v>
      </c>
      <c r="M1146" s="1" t="str">
        <f t="shared" si="85"/>
        <v>Agricultural Extension</v>
      </c>
      <c r="N1146" s="1" t="s">
        <v>4205</v>
      </c>
      <c r="O1146" s="1" t="s">
        <v>4441</v>
      </c>
      <c r="P1146" s="1">
        <v>6939</v>
      </c>
      <c r="Q1146" s="1">
        <v>2417058</v>
      </c>
      <c r="R1146" s="1">
        <f t="shared" si="86"/>
        <v>18617</v>
      </c>
      <c r="S1146" s="4">
        <v>528490.06559253414</v>
      </c>
      <c r="T1146" s="4">
        <v>802940.38380947907</v>
      </c>
      <c r="U1146" s="1">
        <f t="shared" si="87"/>
        <v>2398441</v>
      </c>
      <c r="V1146" s="4">
        <f t="shared" si="88"/>
        <v>1085627.5505979867</v>
      </c>
      <c r="W1146" s="1" t="str">
        <f t="shared" si="89"/>
        <v>Favourable</v>
      </c>
    </row>
    <row r="1147" spans="1:23" x14ac:dyDescent="0.25">
      <c r="A1147" s="1"/>
      <c r="B1147" s="1"/>
      <c r="C1147" s="1"/>
      <c r="D1147" s="1"/>
      <c r="E1147" s="1" t="s">
        <v>6341</v>
      </c>
      <c r="F1147" s="2">
        <v>44701</v>
      </c>
      <c r="G1147" s="3">
        <v>31773</v>
      </c>
      <c r="H1147" s="1"/>
      <c r="I1147" s="1"/>
      <c r="J1147" s="1" t="s">
        <v>4290</v>
      </c>
      <c r="K1147" s="2">
        <v>44703</v>
      </c>
      <c r="L1147" s="1" t="s">
        <v>4212</v>
      </c>
      <c r="M1147" s="1" t="str">
        <f t="shared" si="85"/>
        <v>Agricultural Extension</v>
      </c>
      <c r="N1147" s="1" t="s">
        <v>4205</v>
      </c>
      <c r="O1147" s="1" t="s">
        <v>4330</v>
      </c>
      <c r="P1147" s="1">
        <v>8795</v>
      </c>
      <c r="Q1147" s="1">
        <v>1481662</v>
      </c>
      <c r="R1147" s="1">
        <f t="shared" si="86"/>
        <v>92517</v>
      </c>
      <c r="S1147" s="4">
        <v>392013.22085712681</v>
      </c>
      <c r="T1147" s="4">
        <v>96728.052828762171</v>
      </c>
      <c r="U1147" s="1">
        <f t="shared" si="87"/>
        <v>1389145</v>
      </c>
      <c r="V1147" s="4">
        <f t="shared" si="88"/>
        <v>992920.72631411103</v>
      </c>
      <c r="W1147" s="1" t="str">
        <f t="shared" si="89"/>
        <v>Favourable</v>
      </c>
    </row>
    <row r="1148" spans="1:23" x14ac:dyDescent="0.25">
      <c r="A1148" s="1"/>
      <c r="B1148" s="1"/>
      <c r="C1148" s="1"/>
      <c r="D1148" s="1"/>
      <c r="E1148" s="1" t="s">
        <v>6342</v>
      </c>
      <c r="F1148" s="2">
        <v>44085</v>
      </c>
      <c r="G1148" s="3">
        <v>41402</v>
      </c>
      <c r="H1148" s="1"/>
      <c r="I1148" s="1"/>
      <c r="J1148" s="1" t="s">
        <v>6343</v>
      </c>
      <c r="K1148" s="2">
        <v>43856</v>
      </c>
      <c r="L1148" s="1" t="s">
        <v>4212</v>
      </c>
      <c r="M1148" s="1" t="str">
        <f t="shared" si="85"/>
        <v>Agricultural Extension</v>
      </c>
      <c r="N1148" s="1" t="s">
        <v>4210</v>
      </c>
      <c r="O1148" s="1" t="s">
        <v>4292</v>
      </c>
      <c r="P1148" s="1">
        <v>8791</v>
      </c>
      <c r="Q1148" s="1">
        <v>2261043</v>
      </c>
      <c r="R1148" s="1">
        <f t="shared" si="86"/>
        <v>11177</v>
      </c>
      <c r="S1148" s="4">
        <v>401709.39497742063</v>
      </c>
      <c r="T1148" s="4">
        <v>585292.24501365353</v>
      </c>
      <c r="U1148" s="1">
        <f t="shared" si="87"/>
        <v>2249866</v>
      </c>
      <c r="V1148" s="4">
        <f t="shared" si="88"/>
        <v>1274041.3600089259</v>
      </c>
      <c r="W1148" s="1" t="str">
        <f t="shared" si="89"/>
        <v>Favourable</v>
      </c>
    </row>
    <row r="1149" spans="1:23" x14ac:dyDescent="0.25">
      <c r="A1149" s="1"/>
      <c r="B1149" s="1"/>
      <c r="C1149" s="1"/>
      <c r="D1149" s="1"/>
      <c r="E1149" s="1" t="s">
        <v>6344</v>
      </c>
      <c r="F1149" s="2">
        <v>44647</v>
      </c>
      <c r="G1149" s="3">
        <v>48957</v>
      </c>
      <c r="H1149" s="1"/>
      <c r="I1149" s="1"/>
      <c r="J1149" s="1" t="s">
        <v>6345</v>
      </c>
      <c r="K1149" s="2">
        <v>43839</v>
      </c>
      <c r="L1149" s="1" t="s">
        <v>4200</v>
      </c>
      <c r="M1149" s="1" t="str">
        <f t="shared" si="85"/>
        <v>Social Services</v>
      </c>
      <c r="N1149" s="1" t="s">
        <v>4205</v>
      </c>
      <c r="O1149" s="1" t="s">
        <v>4247</v>
      </c>
      <c r="P1149" s="1">
        <v>6029</v>
      </c>
      <c r="Q1149" s="1">
        <v>1490071</v>
      </c>
      <c r="R1149" s="1">
        <f t="shared" si="86"/>
        <v>45088</v>
      </c>
      <c r="S1149" s="4">
        <v>509163.38735194504</v>
      </c>
      <c r="T1149" s="4">
        <v>240645.6935028669</v>
      </c>
      <c r="U1149" s="1">
        <f t="shared" si="87"/>
        <v>1444983</v>
      </c>
      <c r="V1149" s="4">
        <f t="shared" si="88"/>
        <v>740261.91914518806</v>
      </c>
      <c r="W1149" s="1" t="str">
        <f t="shared" si="89"/>
        <v>Favourable</v>
      </c>
    </row>
    <row r="1150" spans="1:23" x14ac:dyDescent="0.25">
      <c r="A1150" s="1"/>
      <c r="B1150" s="1"/>
      <c r="C1150" s="1"/>
      <c r="D1150" s="1"/>
      <c r="E1150" s="1" t="s">
        <v>6346</v>
      </c>
      <c r="F1150" s="2">
        <v>44658</v>
      </c>
      <c r="G1150" s="3">
        <v>56041</v>
      </c>
      <c r="H1150" s="1"/>
      <c r="I1150" s="1"/>
      <c r="J1150" s="1" t="s">
        <v>6347</v>
      </c>
      <c r="K1150" s="2">
        <v>44457</v>
      </c>
      <c r="L1150" s="1" t="s">
        <v>4200</v>
      </c>
      <c r="M1150" s="1" t="str">
        <f t="shared" si="85"/>
        <v>Social Services</v>
      </c>
      <c r="N1150" s="1" t="s">
        <v>4205</v>
      </c>
      <c r="O1150" s="1" t="s">
        <v>4217</v>
      </c>
      <c r="P1150" s="1">
        <v>8504</v>
      </c>
      <c r="Q1150" s="1">
        <v>598501</v>
      </c>
      <c r="R1150" s="1">
        <f t="shared" si="86"/>
        <v>0</v>
      </c>
      <c r="S1150" s="4">
        <v>367135.25775568892</v>
      </c>
      <c r="T1150" s="4">
        <v>100284.56067587523</v>
      </c>
      <c r="U1150" s="1">
        <f t="shared" si="87"/>
        <v>598501</v>
      </c>
      <c r="V1150" s="4">
        <f t="shared" si="88"/>
        <v>131081.18156843586</v>
      </c>
      <c r="W1150" s="1" t="str">
        <f t="shared" si="89"/>
        <v>Favourable</v>
      </c>
    </row>
    <row r="1151" spans="1:23" x14ac:dyDescent="0.25">
      <c r="A1151" s="1"/>
      <c r="B1151" s="1"/>
      <c r="C1151" s="1"/>
      <c r="D1151" s="1"/>
      <c r="E1151" s="1" t="s">
        <v>5693</v>
      </c>
      <c r="F1151" s="2">
        <v>44004</v>
      </c>
      <c r="G1151" s="3">
        <v>39511</v>
      </c>
      <c r="H1151" s="1"/>
      <c r="I1151" s="1"/>
      <c r="J1151" s="1" t="s">
        <v>6348</v>
      </c>
      <c r="K1151" s="2">
        <v>44818</v>
      </c>
      <c r="L1151" s="1" t="s">
        <v>4212</v>
      </c>
      <c r="M1151" s="1" t="str">
        <f t="shared" si="85"/>
        <v>Agricultural Extension</v>
      </c>
      <c r="N1151" s="1" t="s">
        <v>4210</v>
      </c>
      <c r="O1151" s="1" t="s">
        <v>4244</v>
      </c>
      <c r="P1151" s="1">
        <v>9324</v>
      </c>
      <c r="Q1151" s="1">
        <v>620067</v>
      </c>
      <c r="R1151" s="1">
        <f t="shared" si="86"/>
        <v>13305</v>
      </c>
      <c r="S1151" s="4">
        <v>307325.70751583128</v>
      </c>
      <c r="T1151" s="4">
        <v>79004.918235864025</v>
      </c>
      <c r="U1151" s="1">
        <f t="shared" si="87"/>
        <v>606762</v>
      </c>
      <c r="V1151" s="4">
        <f t="shared" si="88"/>
        <v>233736.3742483047</v>
      </c>
      <c r="W1151" s="1" t="str">
        <f t="shared" si="89"/>
        <v>Favourable</v>
      </c>
    </row>
    <row r="1152" spans="1:23" x14ac:dyDescent="0.25">
      <c r="A1152" s="1"/>
      <c r="B1152" s="1"/>
      <c r="C1152" s="1"/>
      <c r="D1152" s="1"/>
      <c r="E1152" s="1" t="s">
        <v>6349</v>
      </c>
      <c r="F1152" s="2">
        <v>44871</v>
      </c>
      <c r="G1152" s="3">
        <v>58204</v>
      </c>
      <c r="H1152" s="1"/>
      <c r="I1152" s="1"/>
      <c r="J1152" s="1" t="s">
        <v>6350</v>
      </c>
      <c r="K1152" s="2">
        <v>44369</v>
      </c>
      <c r="L1152" s="1" t="s">
        <v>4200</v>
      </c>
      <c r="M1152" s="1" t="str">
        <f t="shared" si="85"/>
        <v>Social Services</v>
      </c>
      <c r="N1152" s="1" t="s">
        <v>4205</v>
      </c>
      <c r="O1152" s="1" t="s">
        <v>4441</v>
      </c>
      <c r="P1152" s="1">
        <v>9163</v>
      </c>
      <c r="Q1152" s="1">
        <v>2260517</v>
      </c>
      <c r="R1152" s="1">
        <f t="shared" si="86"/>
        <v>17599</v>
      </c>
      <c r="S1152" s="4">
        <v>153134.82661118059</v>
      </c>
      <c r="T1152" s="4">
        <v>136457.81603364009</v>
      </c>
      <c r="U1152" s="1">
        <f t="shared" si="87"/>
        <v>2242918</v>
      </c>
      <c r="V1152" s="4">
        <f t="shared" si="88"/>
        <v>1970924.3573551793</v>
      </c>
      <c r="W1152" s="1" t="str">
        <f t="shared" si="89"/>
        <v>Favourable</v>
      </c>
    </row>
    <row r="1153" spans="1:23" x14ac:dyDescent="0.25">
      <c r="A1153" s="1"/>
      <c r="B1153" s="1"/>
      <c r="C1153" s="1"/>
      <c r="D1153" s="1"/>
      <c r="E1153" s="1" t="s">
        <v>6351</v>
      </c>
      <c r="F1153" s="2">
        <v>45021</v>
      </c>
      <c r="G1153" s="3">
        <v>45567</v>
      </c>
      <c r="H1153" s="1"/>
      <c r="I1153" s="1"/>
      <c r="J1153" s="1" t="s">
        <v>6352</v>
      </c>
      <c r="K1153" s="2">
        <v>44317</v>
      </c>
      <c r="L1153" s="1" t="s">
        <v>4216</v>
      </c>
      <c r="M1153" s="1" t="str">
        <f t="shared" si="85"/>
        <v>Agricultural Extension</v>
      </c>
      <c r="N1153" s="1" t="s">
        <v>4210</v>
      </c>
      <c r="O1153" s="1" t="s">
        <v>4438</v>
      </c>
      <c r="P1153" s="1">
        <v>6047</v>
      </c>
      <c r="Q1153" s="1">
        <v>1933923</v>
      </c>
      <c r="R1153" s="1">
        <f t="shared" si="86"/>
        <v>0</v>
      </c>
      <c r="S1153" s="4">
        <v>932634.19225331442</v>
      </c>
      <c r="T1153" s="4">
        <v>537489.18935645034</v>
      </c>
      <c r="U1153" s="1">
        <f t="shared" si="87"/>
        <v>1933923</v>
      </c>
      <c r="V1153" s="4">
        <f t="shared" si="88"/>
        <v>463799.61839023512</v>
      </c>
      <c r="W1153" s="1" t="str">
        <f t="shared" si="89"/>
        <v>Favourable</v>
      </c>
    </row>
    <row r="1154" spans="1:23" x14ac:dyDescent="0.25">
      <c r="A1154" s="1"/>
      <c r="B1154" s="1"/>
      <c r="C1154" s="1"/>
      <c r="D1154" s="1"/>
      <c r="E1154" s="1" t="s">
        <v>6353</v>
      </c>
      <c r="F1154" s="2">
        <v>44453</v>
      </c>
      <c r="G1154" s="3">
        <v>55585</v>
      </c>
      <c r="H1154" s="1"/>
      <c r="I1154" s="1"/>
      <c r="J1154" s="1" t="s">
        <v>5341</v>
      </c>
      <c r="K1154" s="2">
        <v>44807</v>
      </c>
      <c r="L1154" s="1" t="s">
        <v>4200</v>
      </c>
      <c r="M1154" s="1" t="str">
        <f t="shared" si="85"/>
        <v>Social Services</v>
      </c>
      <c r="N1154" s="1" t="s">
        <v>4205</v>
      </c>
      <c r="O1154" s="1" t="s">
        <v>4335</v>
      </c>
      <c r="P1154" s="1">
        <v>5697</v>
      </c>
      <c r="Q1154" s="1">
        <v>2227993</v>
      </c>
      <c r="R1154" s="1">
        <f t="shared" si="86"/>
        <v>32904</v>
      </c>
      <c r="S1154" s="4">
        <v>40090.273747437168</v>
      </c>
      <c r="T1154" s="4">
        <v>497293.32268242113</v>
      </c>
      <c r="U1154" s="1">
        <f t="shared" si="87"/>
        <v>2195089</v>
      </c>
      <c r="V1154" s="4">
        <f t="shared" si="88"/>
        <v>1690609.4035701416</v>
      </c>
      <c r="W1154" s="1" t="str">
        <f t="shared" si="89"/>
        <v>Favourable</v>
      </c>
    </row>
    <row r="1155" spans="1:23" x14ac:dyDescent="0.25">
      <c r="A1155" s="1"/>
      <c r="B1155" s="1"/>
      <c r="C1155" s="1"/>
      <c r="D1155" s="1"/>
      <c r="E1155" s="1" t="s">
        <v>6354</v>
      </c>
      <c r="F1155" s="2">
        <v>44897</v>
      </c>
      <c r="G1155" s="3">
        <v>50227</v>
      </c>
      <c r="H1155" s="1"/>
      <c r="I1155" s="1"/>
      <c r="J1155" s="1" t="s">
        <v>4703</v>
      </c>
      <c r="K1155" s="2">
        <v>44806</v>
      </c>
      <c r="L1155" s="1" t="s">
        <v>4200</v>
      </c>
      <c r="M1155" s="1" t="str">
        <f t="shared" ref="M1155:M1218" si="90">INDEX($A:$B,MATCH($L1155,$A:$A,0),2)</f>
        <v>Social Services</v>
      </c>
      <c r="N1155" s="1" t="s">
        <v>4205</v>
      </c>
      <c r="O1155" s="1" t="s">
        <v>4233</v>
      </c>
      <c r="P1155" s="1">
        <v>7116</v>
      </c>
      <c r="Q1155" s="1">
        <v>591440</v>
      </c>
      <c r="R1155" s="1">
        <f t="shared" ref="R1155:R1218" si="91">_xlfn.XLOOKUP($J1155,$E:$E,$G:$G,0,0,1)</f>
        <v>67212</v>
      </c>
      <c r="S1155" s="4">
        <v>156298.94017370904</v>
      </c>
      <c r="T1155" s="4">
        <v>50434.889770678412</v>
      </c>
      <c r="U1155" s="1">
        <f t="shared" ref="U1155:U1218" si="92">Q1155-R1155</f>
        <v>524228</v>
      </c>
      <c r="V1155" s="4">
        <f t="shared" ref="V1155:V1218" si="93">Q1155-(S1155+T1155)</f>
        <v>384706.17005561257</v>
      </c>
      <c r="W1155" s="1" t="str">
        <f t="shared" ref="W1155:W1218" si="94">IF(V1155&gt;=0,"Favourable","Adverse")</f>
        <v>Favourable</v>
      </c>
    </row>
    <row r="1156" spans="1:23" x14ac:dyDescent="0.25">
      <c r="A1156" s="1"/>
      <c r="B1156" s="1"/>
      <c r="C1156" s="1"/>
      <c r="D1156" s="1"/>
      <c r="E1156" s="1" t="s">
        <v>6355</v>
      </c>
      <c r="F1156" s="2">
        <v>44240</v>
      </c>
      <c r="G1156" s="3">
        <v>43553</v>
      </c>
      <c r="H1156" s="1"/>
      <c r="I1156" s="1"/>
      <c r="J1156" s="1" t="s">
        <v>5850</v>
      </c>
      <c r="K1156" s="2">
        <v>44211</v>
      </c>
      <c r="L1156" s="1" t="s">
        <v>4200</v>
      </c>
      <c r="M1156" s="1" t="str">
        <f t="shared" si="90"/>
        <v>Social Services</v>
      </c>
      <c r="N1156" s="1" t="s">
        <v>4205</v>
      </c>
      <c r="O1156" s="1" t="s">
        <v>4476</v>
      </c>
      <c r="P1156" s="1">
        <v>6814</v>
      </c>
      <c r="Q1156" s="1">
        <v>1136277</v>
      </c>
      <c r="R1156" s="1">
        <f t="shared" si="91"/>
        <v>97622</v>
      </c>
      <c r="S1156" s="4">
        <v>399975.75193025987</v>
      </c>
      <c r="T1156" s="4">
        <v>192473.8000722781</v>
      </c>
      <c r="U1156" s="1">
        <f t="shared" si="92"/>
        <v>1038655</v>
      </c>
      <c r="V1156" s="4">
        <f t="shared" si="93"/>
        <v>543827.447997462</v>
      </c>
      <c r="W1156" s="1" t="str">
        <f t="shared" si="94"/>
        <v>Favourable</v>
      </c>
    </row>
    <row r="1157" spans="1:23" x14ac:dyDescent="0.25">
      <c r="A1157" s="1"/>
      <c r="B1157" s="1"/>
      <c r="C1157" s="1"/>
      <c r="D1157" s="1"/>
      <c r="E1157" s="1" t="s">
        <v>6356</v>
      </c>
      <c r="F1157" s="2">
        <v>44255</v>
      </c>
      <c r="G1157" s="3">
        <v>10928</v>
      </c>
      <c r="H1157" s="1"/>
      <c r="I1157" s="1"/>
      <c r="J1157" s="1" t="s">
        <v>5230</v>
      </c>
      <c r="K1157" s="2">
        <v>44196</v>
      </c>
      <c r="L1157" s="1" t="s">
        <v>4216</v>
      </c>
      <c r="M1157" s="1" t="str">
        <f t="shared" si="90"/>
        <v>Agricultural Extension</v>
      </c>
      <c r="N1157" s="1" t="s">
        <v>4205</v>
      </c>
      <c r="O1157" s="1" t="s">
        <v>4244</v>
      </c>
      <c r="P1157" s="1">
        <v>7209</v>
      </c>
      <c r="Q1157" s="1">
        <v>2359144</v>
      </c>
      <c r="R1157" s="1">
        <f t="shared" si="91"/>
        <v>90681</v>
      </c>
      <c r="S1157" s="4">
        <v>1961377.3717152951</v>
      </c>
      <c r="T1157" s="4">
        <v>332004.52236701833</v>
      </c>
      <c r="U1157" s="1">
        <f t="shared" si="92"/>
        <v>2268463</v>
      </c>
      <c r="V1157" s="4">
        <f t="shared" si="93"/>
        <v>65762.105917686597</v>
      </c>
      <c r="W1157" s="1" t="str">
        <f t="shared" si="94"/>
        <v>Favourable</v>
      </c>
    </row>
    <row r="1158" spans="1:23" x14ac:dyDescent="0.25">
      <c r="A1158" s="1"/>
      <c r="B1158" s="1"/>
      <c r="C1158" s="1"/>
      <c r="D1158" s="1"/>
      <c r="E1158" s="1" t="s">
        <v>6357</v>
      </c>
      <c r="F1158" s="2">
        <v>44104</v>
      </c>
      <c r="G1158" s="3">
        <v>45237</v>
      </c>
      <c r="H1158" s="1"/>
      <c r="I1158" s="1"/>
      <c r="J1158" s="1" t="s">
        <v>6358</v>
      </c>
      <c r="K1158" s="2">
        <v>44240</v>
      </c>
      <c r="L1158" s="1" t="s">
        <v>4216</v>
      </c>
      <c r="M1158" s="1" t="str">
        <f t="shared" si="90"/>
        <v>Agricultural Extension</v>
      </c>
      <c r="N1158" s="1" t="s">
        <v>4205</v>
      </c>
      <c r="O1158" s="1" t="s">
        <v>4304</v>
      </c>
      <c r="P1158" s="1">
        <v>8715</v>
      </c>
      <c r="Q1158" s="1">
        <v>1309633</v>
      </c>
      <c r="R1158" s="1">
        <f t="shared" si="91"/>
        <v>59421</v>
      </c>
      <c r="S1158" s="4">
        <v>592605.9902442951</v>
      </c>
      <c r="T1158" s="4">
        <v>222881.2640819255</v>
      </c>
      <c r="U1158" s="1">
        <f t="shared" si="92"/>
        <v>1250212</v>
      </c>
      <c r="V1158" s="4">
        <f t="shared" si="93"/>
        <v>494145.7456737794</v>
      </c>
      <c r="W1158" s="1" t="str">
        <f t="shared" si="94"/>
        <v>Favourable</v>
      </c>
    </row>
    <row r="1159" spans="1:23" x14ac:dyDescent="0.25">
      <c r="A1159" s="1"/>
      <c r="B1159" s="1"/>
      <c r="C1159" s="1"/>
      <c r="D1159" s="1"/>
      <c r="E1159" s="1" t="s">
        <v>6359</v>
      </c>
      <c r="F1159" s="2">
        <v>45311</v>
      </c>
      <c r="G1159" s="3">
        <v>59222</v>
      </c>
      <c r="H1159" s="1"/>
      <c r="I1159" s="1"/>
      <c r="J1159" s="1" t="s">
        <v>6360</v>
      </c>
      <c r="K1159" s="2">
        <v>45161</v>
      </c>
      <c r="L1159" s="1" t="s">
        <v>4216</v>
      </c>
      <c r="M1159" s="1" t="str">
        <f t="shared" si="90"/>
        <v>Agricultural Extension</v>
      </c>
      <c r="N1159" s="1" t="s">
        <v>4222</v>
      </c>
      <c r="O1159" s="1" t="s">
        <v>4379</v>
      </c>
      <c r="P1159" s="1">
        <v>5601</v>
      </c>
      <c r="Q1159" s="1">
        <v>1092617</v>
      </c>
      <c r="R1159" s="1">
        <f t="shared" si="91"/>
        <v>0</v>
      </c>
      <c r="S1159" s="4">
        <v>768978.05043546378</v>
      </c>
      <c r="T1159" s="4">
        <v>112767.15558188142</v>
      </c>
      <c r="U1159" s="1">
        <f t="shared" si="92"/>
        <v>1092617</v>
      </c>
      <c r="V1159" s="4">
        <f t="shared" si="93"/>
        <v>210871.79398265481</v>
      </c>
      <c r="W1159" s="1" t="str">
        <f t="shared" si="94"/>
        <v>Favourable</v>
      </c>
    </row>
    <row r="1160" spans="1:23" x14ac:dyDescent="0.25">
      <c r="A1160" s="1"/>
      <c r="B1160" s="1"/>
      <c r="C1160" s="1"/>
      <c r="D1160" s="1"/>
      <c r="E1160" s="1" t="s">
        <v>6361</v>
      </c>
      <c r="F1160" s="2">
        <v>44109</v>
      </c>
      <c r="G1160" s="3">
        <v>52582</v>
      </c>
      <c r="H1160" s="1"/>
      <c r="I1160" s="1"/>
      <c r="J1160" s="1" t="s">
        <v>5655</v>
      </c>
      <c r="K1160" s="2">
        <v>43875</v>
      </c>
      <c r="L1160" s="1" t="s">
        <v>4216</v>
      </c>
      <c r="M1160" s="1" t="str">
        <f t="shared" si="90"/>
        <v>Agricultural Extension</v>
      </c>
      <c r="N1160" s="1" t="s">
        <v>4222</v>
      </c>
      <c r="O1160" s="1" t="s">
        <v>4441</v>
      </c>
      <c r="P1160" s="1">
        <v>8648</v>
      </c>
      <c r="Q1160" s="1">
        <v>1068571</v>
      </c>
      <c r="R1160" s="1">
        <f t="shared" si="91"/>
        <v>78730</v>
      </c>
      <c r="S1160" s="4">
        <v>778332.08994694659</v>
      </c>
      <c r="T1160" s="4">
        <v>160675.70090535245</v>
      </c>
      <c r="U1160" s="1">
        <f t="shared" si="92"/>
        <v>989841</v>
      </c>
      <c r="V1160" s="4">
        <f t="shared" si="93"/>
        <v>129563.20914770092</v>
      </c>
      <c r="W1160" s="1" t="str">
        <f t="shared" si="94"/>
        <v>Favourable</v>
      </c>
    </row>
    <row r="1161" spans="1:23" x14ac:dyDescent="0.25">
      <c r="A1161" s="1"/>
      <c r="B1161" s="1"/>
      <c r="C1161" s="1"/>
      <c r="D1161" s="1"/>
      <c r="E1161" s="1" t="s">
        <v>6362</v>
      </c>
      <c r="F1161" s="2">
        <v>45160</v>
      </c>
      <c r="G1161" s="3">
        <v>12716</v>
      </c>
      <c r="H1161" s="1"/>
      <c r="I1161" s="1"/>
      <c r="J1161" s="1" t="s">
        <v>6363</v>
      </c>
      <c r="K1161" s="2">
        <v>44575</v>
      </c>
      <c r="L1161" s="1" t="s">
        <v>4204</v>
      </c>
      <c r="M1161" s="1" t="str">
        <f t="shared" si="90"/>
        <v>Education</v>
      </c>
      <c r="N1161" s="1" t="s">
        <v>4205</v>
      </c>
      <c r="O1161" s="1" t="s">
        <v>4264</v>
      </c>
      <c r="P1161" s="1">
        <v>8838</v>
      </c>
      <c r="Q1161" s="1">
        <v>2293122</v>
      </c>
      <c r="R1161" s="1">
        <f t="shared" si="91"/>
        <v>14148</v>
      </c>
      <c r="S1161" s="4">
        <v>498041.22940338281</v>
      </c>
      <c r="T1161" s="4">
        <v>456640.94466923946</v>
      </c>
      <c r="U1161" s="1">
        <f t="shared" si="92"/>
        <v>2278974</v>
      </c>
      <c r="V1161" s="4">
        <f t="shared" si="93"/>
        <v>1338439.8259273777</v>
      </c>
      <c r="W1161" s="1" t="str">
        <f t="shared" si="94"/>
        <v>Favourable</v>
      </c>
    </row>
    <row r="1162" spans="1:23" x14ac:dyDescent="0.25">
      <c r="A1162" s="1"/>
      <c r="B1162" s="1"/>
      <c r="C1162" s="1"/>
      <c r="D1162" s="1"/>
      <c r="E1162" s="1" t="s">
        <v>6364</v>
      </c>
      <c r="F1162" s="2">
        <v>45165</v>
      </c>
      <c r="G1162" s="3">
        <v>34139</v>
      </c>
      <c r="H1162" s="1"/>
      <c r="I1162" s="1"/>
      <c r="J1162" s="1" t="s">
        <v>5417</v>
      </c>
      <c r="K1162" s="2">
        <v>44213</v>
      </c>
      <c r="L1162" s="1" t="s">
        <v>4212</v>
      </c>
      <c r="M1162" s="1" t="str">
        <f t="shared" si="90"/>
        <v>Agricultural Extension</v>
      </c>
      <c r="N1162" s="1" t="s">
        <v>4210</v>
      </c>
      <c r="O1162" s="1" t="s">
        <v>4345</v>
      </c>
      <c r="P1162" s="1">
        <v>9049</v>
      </c>
      <c r="Q1162" s="1">
        <v>1589473</v>
      </c>
      <c r="R1162" s="1">
        <f t="shared" si="91"/>
        <v>56986</v>
      </c>
      <c r="S1162" s="4">
        <v>446113.06336014956</v>
      </c>
      <c r="T1162" s="4">
        <v>273492.28143897414</v>
      </c>
      <c r="U1162" s="1">
        <f t="shared" si="92"/>
        <v>1532487</v>
      </c>
      <c r="V1162" s="4">
        <f t="shared" si="93"/>
        <v>869867.6552008763</v>
      </c>
      <c r="W1162" s="1" t="str">
        <f t="shared" si="94"/>
        <v>Favourable</v>
      </c>
    </row>
    <row r="1163" spans="1:23" x14ac:dyDescent="0.25">
      <c r="A1163" s="1"/>
      <c r="B1163" s="1"/>
      <c r="C1163" s="1"/>
      <c r="D1163" s="1"/>
      <c r="E1163" s="1" t="s">
        <v>6365</v>
      </c>
      <c r="F1163" s="2">
        <v>44046</v>
      </c>
      <c r="G1163" s="3">
        <v>15016</v>
      </c>
      <c r="H1163" s="1"/>
      <c r="I1163" s="1"/>
      <c r="J1163" s="1" t="s">
        <v>6366</v>
      </c>
      <c r="K1163" s="2">
        <v>45188</v>
      </c>
      <c r="L1163" s="1" t="s">
        <v>4200</v>
      </c>
      <c r="M1163" s="1" t="str">
        <f t="shared" si="90"/>
        <v>Social Services</v>
      </c>
      <c r="N1163" s="1" t="s">
        <v>4205</v>
      </c>
      <c r="O1163" s="1" t="s">
        <v>4479</v>
      </c>
      <c r="P1163" s="1">
        <v>7566</v>
      </c>
      <c r="Q1163" s="1">
        <v>1389214</v>
      </c>
      <c r="R1163" s="1">
        <f t="shared" si="91"/>
        <v>27790</v>
      </c>
      <c r="S1163" s="4">
        <v>1259813.0243998375</v>
      </c>
      <c r="T1163" s="4">
        <v>63521.025064650421</v>
      </c>
      <c r="U1163" s="1">
        <f t="shared" si="92"/>
        <v>1361424</v>
      </c>
      <c r="V1163" s="4">
        <f t="shared" si="93"/>
        <v>65879.950535512064</v>
      </c>
      <c r="W1163" s="1" t="str">
        <f t="shared" si="94"/>
        <v>Favourable</v>
      </c>
    </row>
    <row r="1164" spans="1:23" x14ac:dyDescent="0.25">
      <c r="A1164" s="1"/>
      <c r="B1164" s="1"/>
      <c r="C1164" s="1"/>
      <c r="D1164" s="1"/>
      <c r="E1164" s="1" t="s">
        <v>4546</v>
      </c>
      <c r="F1164" s="2">
        <v>44988</v>
      </c>
      <c r="G1164" s="3">
        <v>40698</v>
      </c>
      <c r="H1164" s="1"/>
      <c r="I1164" s="1"/>
      <c r="J1164" s="1" t="s">
        <v>6367</v>
      </c>
      <c r="K1164" s="2">
        <v>44448</v>
      </c>
      <c r="L1164" s="1" t="s">
        <v>4218</v>
      </c>
      <c r="M1164" s="1" t="str">
        <f t="shared" si="90"/>
        <v>Infrastructure</v>
      </c>
      <c r="N1164" s="1" t="s">
        <v>4205</v>
      </c>
      <c r="O1164" s="1" t="s">
        <v>4304</v>
      </c>
      <c r="P1164" s="1">
        <v>9382</v>
      </c>
      <c r="Q1164" s="1">
        <v>1020722</v>
      </c>
      <c r="R1164" s="1">
        <f t="shared" si="91"/>
        <v>0</v>
      </c>
      <c r="S1164" s="4">
        <v>606127.97344706068</v>
      </c>
      <c r="T1164" s="4">
        <v>22061.419942197008</v>
      </c>
      <c r="U1164" s="1">
        <f t="shared" si="92"/>
        <v>1020722</v>
      </c>
      <c r="V1164" s="4">
        <f t="shared" si="93"/>
        <v>392532.60661074228</v>
      </c>
      <c r="W1164" s="1" t="str">
        <f t="shared" si="94"/>
        <v>Favourable</v>
      </c>
    </row>
    <row r="1165" spans="1:23" x14ac:dyDescent="0.25">
      <c r="A1165" s="1"/>
      <c r="B1165" s="1"/>
      <c r="C1165" s="1"/>
      <c r="D1165" s="1"/>
      <c r="E1165" s="1" t="s">
        <v>6368</v>
      </c>
      <c r="F1165" s="2">
        <v>45175</v>
      </c>
      <c r="G1165" s="3">
        <v>56148</v>
      </c>
      <c r="H1165" s="1"/>
      <c r="I1165" s="1"/>
      <c r="J1165" s="1" t="s">
        <v>6369</v>
      </c>
      <c r="K1165" s="2">
        <v>45013</v>
      </c>
      <c r="L1165" s="1" t="s">
        <v>4212</v>
      </c>
      <c r="M1165" s="1" t="str">
        <f t="shared" si="90"/>
        <v>Agricultural Extension</v>
      </c>
      <c r="N1165" s="1" t="s">
        <v>4210</v>
      </c>
      <c r="O1165" s="1" t="s">
        <v>4476</v>
      </c>
      <c r="P1165" s="1">
        <v>5676</v>
      </c>
      <c r="Q1165" s="1">
        <v>2125475</v>
      </c>
      <c r="R1165" s="1">
        <f t="shared" si="91"/>
        <v>35864</v>
      </c>
      <c r="S1165" s="4">
        <v>385933.16931017587</v>
      </c>
      <c r="T1165" s="4">
        <v>284181.41633865586</v>
      </c>
      <c r="U1165" s="1">
        <f t="shared" si="92"/>
        <v>2089611</v>
      </c>
      <c r="V1165" s="4">
        <f t="shared" si="93"/>
        <v>1455360.4143511683</v>
      </c>
      <c r="W1165" s="1" t="str">
        <f t="shared" si="94"/>
        <v>Favourable</v>
      </c>
    </row>
    <row r="1166" spans="1:23" x14ac:dyDescent="0.25">
      <c r="A1166" s="1"/>
      <c r="B1166" s="1"/>
      <c r="C1166" s="1"/>
      <c r="D1166" s="1"/>
      <c r="E1166" s="1" t="s">
        <v>6370</v>
      </c>
      <c r="F1166" s="2">
        <v>45316</v>
      </c>
      <c r="G1166" s="3">
        <v>47331</v>
      </c>
      <c r="H1166" s="1"/>
      <c r="I1166" s="1"/>
      <c r="J1166" s="1" t="s">
        <v>6371</v>
      </c>
      <c r="K1166" s="2">
        <v>45253</v>
      </c>
      <c r="L1166" s="1" t="s">
        <v>4218</v>
      </c>
      <c r="M1166" s="1" t="str">
        <f t="shared" si="90"/>
        <v>Infrastructure</v>
      </c>
      <c r="N1166" s="1" t="s">
        <v>4222</v>
      </c>
      <c r="O1166" s="1" t="s">
        <v>4479</v>
      </c>
      <c r="P1166" s="1">
        <v>7055</v>
      </c>
      <c r="Q1166" s="1">
        <v>1478022</v>
      </c>
      <c r="R1166" s="1">
        <f t="shared" si="91"/>
        <v>26020</v>
      </c>
      <c r="S1166" s="4">
        <v>1468956.7871092802</v>
      </c>
      <c r="T1166" s="4">
        <v>94082.904088745941</v>
      </c>
      <c r="U1166" s="1">
        <f t="shared" si="92"/>
        <v>1452002</v>
      </c>
      <c r="V1166" s="4">
        <f t="shared" si="93"/>
        <v>-85017.691198026296</v>
      </c>
      <c r="W1166" s="1" t="str">
        <f t="shared" si="94"/>
        <v>Adverse</v>
      </c>
    </row>
    <row r="1167" spans="1:23" x14ac:dyDescent="0.25">
      <c r="A1167" s="1"/>
      <c r="B1167" s="1"/>
      <c r="C1167" s="1"/>
      <c r="D1167" s="1"/>
      <c r="E1167" s="1" t="s">
        <v>6372</v>
      </c>
      <c r="F1167" s="2">
        <v>44248</v>
      </c>
      <c r="G1167" s="3">
        <v>12168</v>
      </c>
      <c r="H1167" s="1"/>
      <c r="I1167" s="1"/>
      <c r="J1167" s="1" t="s">
        <v>6373</v>
      </c>
      <c r="K1167" s="2">
        <v>43958</v>
      </c>
      <c r="L1167" s="1" t="s">
        <v>4200</v>
      </c>
      <c r="M1167" s="1" t="str">
        <f t="shared" si="90"/>
        <v>Social Services</v>
      </c>
      <c r="N1167" s="1" t="s">
        <v>4205</v>
      </c>
      <c r="O1167" s="1" t="s">
        <v>4345</v>
      </c>
      <c r="P1167" s="1">
        <v>5815</v>
      </c>
      <c r="Q1167" s="1">
        <v>1626934</v>
      </c>
      <c r="R1167" s="1">
        <f t="shared" si="91"/>
        <v>28024</v>
      </c>
      <c r="S1167" s="4">
        <v>1197895.5090949812</v>
      </c>
      <c r="T1167" s="4">
        <v>119288.12889004841</v>
      </c>
      <c r="U1167" s="1">
        <f t="shared" si="92"/>
        <v>1598910</v>
      </c>
      <c r="V1167" s="4">
        <f t="shared" si="93"/>
        <v>309750.36201497028</v>
      </c>
      <c r="W1167" s="1" t="str">
        <f t="shared" si="94"/>
        <v>Favourable</v>
      </c>
    </row>
    <row r="1168" spans="1:23" x14ac:dyDescent="0.25">
      <c r="A1168" s="1"/>
      <c r="B1168" s="1"/>
      <c r="C1168" s="1"/>
      <c r="D1168" s="1"/>
      <c r="E1168" s="1" t="s">
        <v>5486</v>
      </c>
      <c r="F1168" s="2">
        <v>44167</v>
      </c>
      <c r="G1168" s="3">
        <v>26149</v>
      </c>
      <c r="H1168" s="1"/>
      <c r="I1168" s="1"/>
      <c r="J1168" s="1" t="s">
        <v>6374</v>
      </c>
      <c r="K1168" s="2">
        <v>44028</v>
      </c>
      <c r="L1168" s="1" t="s">
        <v>4204</v>
      </c>
      <c r="M1168" s="1" t="str">
        <f t="shared" si="90"/>
        <v>Education</v>
      </c>
      <c r="N1168" s="1" t="s">
        <v>4210</v>
      </c>
      <c r="O1168" s="1" t="s">
        <v>4388</v>
      </c>
      <c r="P1168" s="1">
        <v>7356</v>
      </c>
      <c r="Q1168" s="1">
        <v>1890086</v>
      </c>
      <c r="R1168" s="1">
        <f t="shared" si="91"/>
        <v>0</v>
      </c>
      <c r="S1168" s="4">
        <v>1593141.9431643819</v>
      </c>
      <c r="T1168" s="4">
        <v>93251.109567790278</v>
      </c>
      <c r="U1168" s="1">
        <f t="shared" si="92"/>
        <v>1890086</v>
      </c>
      <c r="V1168" s="4">
        <f t="shared" si="93"/>
        <v>203692.94726782781</v>
      </c>
      <c r="W1168" s="1" t="str">
        <f t="shared" si="94"/>
        <v>Favourable</v>
      </c>
    </row>
    <row r="1169" spans="1:23" x14ac:dyDescent="0.25">
      <c r="A1169" s="1"/>
      <c r="B1169" s="1"/>
      <c r="C1169" s="1"/>
      <c r="D1169" s="1"/>
      <c r="E1169" s="1" t="s">
        <v>6375</v>
      </c>
      <c r="F1169" s="2">
        <v>44780</v>
      </c>
      <c r="G1169" s="3">
        <v>21240</v>
      </c>
      <c r="H1169" s="1"/>
      <c r="I1169" s="1"/>
      <c r="J1169" s="1" t="s">
        <v>6376</v>
      </c>
      <c r="K1169" s="2">
        <v>44344</v>
      </c>
      <c r="L1169" s="1" t="s">
        <v>4200</v>
      </c>
      <c r="M1169" s="1" t="str">
        <f t="shared" si="90"/>
        <v>Social Services</v>
      </c>
      <c r="N1169" s="1" t="s">
        <v>4205</v>
      </c>
      <c r="O1169" s="1" t="s">
        <v>4314</v>
      </c>
      <c r="P1169" s="1">
        <v>7865</v>
      </c>
      <c r="Q1169" s="1">
        <v>477053</v>
      </c>
      <c r="R1169" s="1">
        <f t="shared" si="91"/>
        <v>0</v>
      </c>
      <c r="S1169" s="4">
        <v>70938.596936613481</v>
      </c>
      <c r="T1169" s="4">
        <v>143131.43302251829</v>
      </c>
      <c r="U1169" s="1">
        <f t="shared" si="92"/>
        <v>477053</v>
      </c>
      <c r="V1169" s="4">
        <f t="shared" si="93"/>
        <v>262982.97004086821</v>
      </c>
      <c r="W1169" s="1" t="str">
        <f t="shared" si="94"/>
        <v>Favourable</v>
      </c>
    </row>
    <row r="1170" spans="1:23" x14ac:dyDescent="0.25">
      <c r="A1170" s="1"/>
      <c r="B1170" s="1"/>
      <c r="C1170" s="1"/>
      <c r="D1170" s="1"/>
      <c r="E1170" s="1" t="s">
        <v>6377</v>
      </c>
      <c r="F1170" s="2">
        <v>44493</v>
      </c>
      <c r="G1170" s="3">
        <v>51165</v>
      </c>
      <c r="H1170" s="1"/>
      <c r="I1170" s="1"/>
      <c r="J1170" s="1" t="s">
        <v>6378</v>
      </c>
      <c r="K1170" s="2">
        <v>45306</v>
      </c>
      <c r="L1170" s="1" t="s">
        <v>4212</v>
      </c>
      <c r="M1170" s="1" t="str">
        <f t="shared" si="90"/>
        <v>Agricultural Extension</v>
      </c>
      <c r="N1170" s="1" t="s">
        <v>4205</v>
      </c>
      <c r="O1170" s="1" t="s">
        <v>4250</v>
      </c>
      <c r="P1170" s="1">
        <v>5874</v>
      </c>
      <c r="Q1170" s="1">
        <v>2358031</v>
      </c>
      <c r="R1170" s="1">
        <f t="shared" si="91"/>
        <v>14083</v>
      </c>
      <c r="S1170" s="4">
        <v>1504736.8495260449</v>
      </c>
      <c r="T1170" s="4">
        <v>262706.92076754157</v>
      </c>
      <c r="U1170" s="1">
        <f t="shared" si="92"/>
        <v>2343948</v>
      </c>
      <c r="V1170" s="4">
        <f t="shared" si="93"/>
        <v>590587.22970641358</v>
      </c>
      <c r="W1170" s="1" t="str">
        <f t="shared" si="94"/>
        <v>Favourable</v>
      </c>
    </row>
    <row r="1171" spans="1:23" x14ac:dyDescent="0.25">
      <c r="A1171" s="1"/>
      <c r="B1171" s="1"/>
      <c r="C1171" s="1"/>
      <c r="D1171" s="1"/>
      <c r="E1171" s="1" t="s">
        <v>4813</v>
      </c>
      <c r="F1171" s="2">
        <v>44805</v>
      </c>
      <c r="G1171" s="3">
        <v>23088</v>
      </c>
      <c r="H1171" s="1"/>
      <c r="I1171" s="1"/>
      <c r="J1171" s="1" t="s">
        <v>4868</v>
      </c>
      <c r="K1171" s="2">
        <v>44643</v>
      </c>
      <c r="L1171" s="1" t="s">
        <v>4216</v>
      </c>
      <c r="M1171" s="1" t="str">
        <f t="shared" si="90"/>
        <v>Agricultural Extension</v>
      </c>
      <c r="N1171" s="1" t="s">
        <v>4222</v>
      </c>
      <c r="O1171" s="1" t="s">
        <v>4358</v>
      </c>
      <c r="P1171" s="1">
        <v>6123</v>
      </c>
      <c r="Q1171" s="1">
        <v>2247891</v>
      </c>
      <c r="R1171" s="1">
        <f t="shared" si="91"/>
        <v>21708</v>
      </c>
      <c r="S1171" s="4">
        <v>1769177.0036354153</v>
      </c>
      <c r="T1171" s="4">
        <v>68477.987437177202</v>
      </c>
      <c r="U1171" s="1">
        <f t="shared" si="92"/>
        <v>2226183</v>
      </c>
      <c r="V1171" s="4">
        <f t="shared" si="93"/>
        <v>410236.00892740744</v>
      </c>
      <c r="W1171" s="1" t="str">
        <f t="shared" si="94"/>
        <v>Favourable</v>
      </c>
    </row>
    <row r="1172" spans="1:23" x14ac:dyDescent="0.25">
      <c r="A1172" s="1"/>
      <c r="B1172" s="1"/>
      <c r="C1172" s="1"/>
      <c r="D1172" s="1"/>
      <c r="E1172" s="1" t="s">
        <v>6379</v>
      </c>
      <c r="F1172" s="2">
        <v>44990</v>
      </c>
      <c r="G1172" s="3">
        <v>37357</v>
      </c>
      <c r="H1172" s="1"/>
      <c r="I1172" s="1"/>
      <c r="J1172" s="1" t="s">
        <v>6380</v>
      </c>
      <c r="K1172" s="2">
        <v>44065</v>
      </c>
      <c r="L1172" s="1" t="s">
        <v>4216</v>
      </c>
      <c r="M1172" s="1" t="str">
        <f t="shared" si="90"/>
        <v>Agricultural Extension</v>
      </c>
      <c r="N1172" s="1" t="s">
        <v>4222</v>
      </c>
      <c r="O1172" s="1" t="s">
        <v>4244</v>
      </c>
      <c r="P1172" s="1">
        <v>7870</v>
      </c>
      <c r="Q1172" s="1">
        <v>552980</v>
      </c>
      <c r="R1172" s="1">
        <f t="shared" si="91"/>
        <v>0</v>
      </c>
      <c r="S1172" s="4">
        <v>422497.4016170433</v>
      </c>
      <c r="T1172" s="4">
        <v>110867.14728832779</v>
      </c>
      <c r="U1172" s="1">
        <f t="shared" si="92"/>
        <v>552980</v>
      </c>
      <c r="V1172" s="4">
        <f t="shared" si="93"/>
        <v>19615.451094628894</v>
      </c>
      <c r="W1172" s="1" t="str">
        <f t="shared" si="94"/>
        <v>Favourable</v>
      </c>
    </row>
    <row r="1173" spans="1:23" x14ac:dyDescent="0.25">
      <c r="A1173" s="1"/>
      <c r="B1173" s="1"/>
      <c r="C1173" s="1"/>
      <c r="D1173" s="1"/>
      <c r="E1173" s="1" t="s">
        <v>6381</v>
      </c>
      <c r="F1173" s="2">
        <v>44182</v>
      </c>
      <c r="G1173" s="3">
        <v>34097</v>
      </c>
      <c r="H1173" s="1"/>
      <c r="I1173" s="1"/>
      <c r="J1173" s="1" t="s">
        <v>6382</v>
      </c>
      <c r="K1173" s="2">
        <v>44684</v>
      </c>
      <c r="L1173" s="1" t="s">
        <v>4204</v>
      </c>
      <c r="M1173" s="1" t="str">
        <f t="shared" si="90"/>
        <v>Education</v>
      </c>
      <c r="N1173" s="1" t="s">
        <v>4210</v>
      </c>
      <c r="O1173" s="1" t="s">
        <v>4217</v>
      </c>
      <c r="P1173" s="1">
        <v>5664</v>
      </c>
      <c r="Q1173" s="1">
        <v>278757</v>
      </c>
      <c r="R1173" s="1">
        <f t="shared" si="91"/>
        <v>47419</v>
      </c>
      <c r="S1173" s="4">
        <v>3707.1780197016055</v>
      </c>
      <c r="T1173" s="4">
        <v>18936.591173707777</v>
      </c>
      <c r="U1173" s="1">
        <f t="shared" si="92"/>
        <v>231338</v>
      </c>
      <c r="V1173" s="4">
        <f t="shared" si="93"/>
        <v>256113.23080659061</v>
      </c>
      <c r="W1173" s="1" t="str">
        <f t="shared" si="94"/>
        <v>Favourable</v>
      </c>
    </row>
    <row r="1174" spans="1:23" x14ac:dyDescent="0.25">
      <c r="A1174" s="1"/>
      <c r="B1174" s="1"/>
      <c r="C1174" s="1"/>
      <c r="D1174" s="1"/>
      <c r="E1174" s="1" t="s">
        <v>6383</v>
      </c>
      <c r="F1174" s="2">
        <v>44639</v>
      </c>
      <c r="G1174" s="3">
        <v>39351</v>
      </c>
      <c r="H1174" s="1"/>
      <c r="I1174" s="1"/>
      <c r="J1174" s="1" t="s">
        <v>6384</v>
      </c>
      <c r="K1174" s="2">
        <v>44925</v>
      </c>
      <c r="L1174" s="1" t="s">
        <v>4212</v>
      </c>
      <c r="M1174" s="1" t="str">
        <f t="shared" si="90"/>
        <v>Agricultural Extension</v>
      </c>
      <c r="N1174" s="1" t="s">
        <v>4210</v>
      </c>
      <c r="O1174" s="1" t="s">
        <v>4286</v>
      </c>
      <c r="P1174" s="1">
        <v>8475</v>
      </c>
      <c r="Q1174" s="1">
        <v>1270925</v>
      </c>
      <c r="R1174" s="1">
        <f t="shared" si="91"/>
        <v>0</v>
      </c>
      <c r="S1174" s="4">
        <v>127252.79519641449</v>
      </c>
      <c r="T1174" s="4">
        <v>348226.3797414315</v>
      </c>
      <c r="U1174" s="1">
        <f t="shared" si="92"/>
        <v>1270925</v>
      </c>
      <c r="V1174" s="4">
        <f t="shared" si="93"/>
        <v>795445.82506215398</v>
      </c>
      <c r="W1174" s="1" t="str">
        <f t="shared" si="94"/>
        <v>Favourable</v>
      </c>
    </row>
    <row r="1175" spans="1:23" x14ac:dyDescent="0.25">
      <c r="A1175" s="1"/>
      <c r="B1175" s="1"/>
      <c r="C1175" s="1"/>
      <c r="D1175" s="1"/>
      <c r="E1175" s="1" t="s">
        <v>5833</v>
      </c>
      <c r="F1175" s="2">
        <v>44509</v>
      </c>
      <c r="G1175" s="3">
        <v>31030</v>
      </c>
      <c r="H1175" s="1"/>
      <c r="I1175" s="1"/>
      <c r="J1175" s="1" t="s">
        <v>6385</v>
      </c>
      <c r="K1175" s="2">
        <v>45300</v>
      </c>
      <c r="L1175" s="1" t="s">
        <v>4218</v>
      </c>
      <c r="M1175" s="1" t="str">
        <f t="shared" si="90"/>
        <v>Infrastructure</v>
      </c>
      <c r="N1175" s="1" t="s">
        <v>4205</v>
      </c>
      <c r="O1175" s="1" t="s">
        <v>4295</v>
      </c>
      <c r="P1175" s="1">
        <v>8814</v>
      </c>
      <c r="Q1175" s="1">
        <v>2085202</v>
      </c>
      <c r="R1175" s="1">
        <f t="shared" si="91"/>
        <v>40276</v>
      </c>
      <c r="S1175" s="4">
        <v>2034742.8180133556</v>
      </c>
      <c r="T1175" s="4">
        <v>326231.78716935811</v>
      </c>
      <c r="U1175" s="1">
        <f t="shared" si="92"/>
        <v>2044926</v>
      </c>
      <c r="V1175" s="4">
        <f t="shared" si="93"/>
        <v>-275772.60518271383</v>
      </c>
      <c r="W1175" s="1" t="str">
        <f t="shared" si="94"/>
        <v>Adverse</v>
      </c>
    </row>
    <row r="1176" spans="1:23" x14ac:dyDescent="0.25">
      <c r="A1176" s="1"/>
      <c r="B1176" s="1"/>
      <c r="C1176" s="1"/>
      <c r="D1176" s="1"/>
      <c r="E1176" s="1" t="s">
        <v>6386</v>
      </c>
      <c r="F1176" s="2">
        <v>44019</v>
      </c>
      <c r="G1176" s="3">
        <v>57139</v>
      </c>
      <c r="H1176" s="1"/>
      <c r="I1176" s="1"/>
      <c r="J1176" s="1" t="s">
        <v>6387</v>
      </c>
      <c r="K1176" s="2">
        <v>43839</v>
      </c>
      <c r="L1176" s="1" t="s">
        <v>4218</v>
      </c>
      <c r="M1176" s="1" t="str">
        <f t="shared" si="90"/>
        <v>Infrastructure</v>
      </c>
      <c r="N1176" s="1" t="s">
        <v>4222</v>
      </c>
      <c r="O1176" s="1" t="s">
        <v>4256</v>
      </c>
      <c r="P1176" s="1">
        <v>6030</v>
      </c>
      <c r="Q1176" s="1">
        <v>1719341</v>
      </c>
      <c r="R1176" s="1">
        <f t="shared" si="91"/>
        <v>0</v>
      </c>
      <c r="S1176" s="4">
        <v>1280639.608913423</v>
      </c>
      <c r="T1176" s="4">
        <v>190003.94645922209</v>
      </c>
      <c r="U1176" s="1">
        <f t="shared" si="92"/>
        <v>1719341</v>
      </c>
      <c r="V1176" s="4">
        <f t="shared" si="93"/>
        <v>248697.44462735485</v>
      </c>
      <c r="W1176" s="1" t="str">
        <f t="shared" si="94"/>
        <v>Favourable</v>
      </c>
    </row>
    <row r="1177" spans="1:23" x14ac:dyDescent="0.25">
      <c r="A1177" s="1"/>
      <c r="B1177" s="1"/>
      <c r="C1177" s="1"/>
      <c r="D1177" s="1"/>
      <c r="E1177" s="1" t="s">
        <v>6388</v>
      </c>
      <c r="F1177" s="2">
        <v>44270</v>
      </c>
      <c r="G1177" s="3">
        <v>10109</v>
      </c>
      <c r="H1177" s="1"/>
      <c r="I1177" s="1"/>
      <c r="J1177" s="1" t="s">
        <v>5536</v>
      </c>
      <c r="K1177" s="2">
        <v>44888</v>
      </c>
      <c r="L1177" s="1" t="s">
        <v>4204</v>
      </c>
      <c r="M1177" s="1" t="str">
        <f t="shared" si="90"/>
        <v>Education</v>
      </c>
      <c r="N1177" s="1" t="s">
        <v>4205</v>
      </c>
      <c r="O1177" s="1" t="s">
        <v>4286</v>
      </c>
      <c r="P1177" s="1">
        <v>7762</v>
      </c>
      <c r="Q1177" s="1">
        <v>2237990</v>
      </c>
      <c r="R1177" s="1">
        <f t="shared" si="91"/>
        <v>92773</v>
      </c>
      <c r="S1177" s="4">
        <v>280418.59338035894</v>
      </c>
      <c r="T1177" s="4">
        <v>50418.78800498537</v>
      </c>
      <c r="U1177" s="1">
        <f t="shared" si="92"/>
        <v>2145217</v>
      </c>
      <c r="V1177" s="4">
        <f t="shared" si="93"/>
        <v>1907152.6186146557</v>
      </c>
      <c r="W1177" s="1" t="str">
        <f t="shared" si="94"/>
        <v>Favourable</v>
      </c>
    </row>
    <row r="1178" spans="1:23" x14ac:dyDescent="0.25">
      <c r="A1178" s="1"/>
      <c r="B1178" s="1"/>
      <c r="C1178" s="1"/>
      <c r="D1178" s="1"/>
      <c r="E1178" s="1" t="s">
        <v>6389</v>
      </c>
      <c r="F1178" s="2">
        <v>44539</v>
      </c>
      <c r="G1178" s="3">
        <v>31699</v>
      </c>
      <c r="H1178" s="1"/>
      <c r="I1178" s="1"/>
      <c r="J1178" s="1" t="s">
        <v>6390</v>
      </c>
      <c r="K1178" s="2">
        <v>43971</v>
      </c>
      <c r="L1178" s="1" t="s">
        <v>4212</v>
      </c>
      <c r="M1178" s="1" t="str">
        <f t="shared" si="90"/>
        <v>Agricultural Extension</v>
      </c>
      <c r="N1178" s="1" t="s">
        <v>4205</v>
      </c>
      <c r="O1178" s="1" t="s">
        <v>4358</v>
      </c>
      <c r="P1178" s="1">
        <v>9130</v>
      </c>
      <c r="Q1178" s="1">
        <v>1137747</v>
      </c>
      <c r="R1178" s="1">
        <f t="shared" si="91"/>
        <v>23103</v>
      </c>
      <c r="S1178" s="4">
        <v>385947.34667549387</v>
      </c>
      <c r="T1178" s="4">
        <v>130404.38770002517</v>
      </c>
      <c r="U1178" s="1">
        <f t="shared" si="92"/>
        <v>1114644</v>
      </c>
      <c r="V1178" s="4">
        <f t="shared" si="93"/>
        <v>621395.26562448102</v>
      </c>
      <c r="W1178" s="1" t="str">
        <f t="shared" si="94"/>
        <v>Favourable</v>
      </c>
    </row>
    <row r="1179" spans="1:23" x14ac:dyDescent="0.25">
      <c r="A1179" s="1"/>
      <c r="B1179" s="1"/>
      <c r="C1179" s="1"/>
      <c r="D1179" s="1"/>
      <c r="E1179" s="1" t="s">
        <v>5903</v>
      </c>
      <c r="F1179" s="2">
        <v>44075</v>
      </c>
      <c r="G1179" s="3">
        <v>22559</v>
      </c>
      <c r="H1179" s="1"/>
      <c r="I1179" s="1"/>
      <c r="J1179" s="1" t="s">
        <v>6391</v>
      </c>
      <c r="K1179" s="2">
        <v>44731</v>
      </c>
      <c r="L1179" s="1" t="s">
        <v>4218</v>
      </c>
      <c r="M1179" s="1" t="str">
        <f t="shared" si="90"/>
        <v>Infrastructure</v>
      </c>
      <c r="N1179" s="1" t="s">
        <v>4205</v>
      </c>
      <c r="O1179" s="1" t="s">
        <v>4244</v>
      </c>
      <c r="P1179" s="1">
        <v>6012</v>
      </c>
      <c r="Q1179" s="1">
        <v>690755</v>
      </c>
      <c r="R1179" s="1">
        <f t="shared" si="91"/>
        <v>0</v>
      </c>
      <c r="S1179" s="4">
        <v>318721.35514317435</v>
      </c>
      <c r="T1179" s="4">
        <v>138590.61165916041</v>
      </c>
      <c r="U1179" s="1">
        <f t="shared" si="92"/>
        <v>690755</v>
      </c>
      <c r="V1179" s="4">
        <f t="shared" si="93"/>
        <v>233443.03319766524</v>
      </c>
      <c r="W1179" s="1" t="str">
        <f t="shared" si="94"/>
        <v>Favourable</v>
      </c>
    </row>
    <row r="1180" spans="1:23" x14ac:dyDescent="0.25">
      <c r="A1180" s="1"/>
      <c r="B1180" s="1"/>
      <c r="C1180" s="1"/>
      <c r="D1180" s="1"/>
      <c r="E1180" s="1" t="s">
        <v>6392</v>
      </c>
      <c r="F1180" s="2">
        <v>44231</v>
      </c>
      <c r="G1180" s="3">
        <v>35278</v>
      </c>
      <c r="H1180" s="1"/>
      <c r="I1180" s="1"/>
      <c r="J1180" s="1" t="s">
        <v>5962</v>
      </c>
      <c r="K1180" s="2">
        <v>44480</v>
      </c>
      <c r="L1180" s="1" t="s">
        <v>4212</v>
      </c>
      <c r="M1180" s="1" t="str">
        <f t="shared" si="90"/>
        <v>Agricultural Extension</v>
      </c>
      <c r="N1180" s="1" t="s">
        <v>4222</v>
      </c>
      <c r="O1180" s="1" t="s">
        <v>4330</v>
      </c>
      <c r="P1180" s="1">
        <v>6684</v>
      </c>
      <c r="Q1180" s="1">
        <v>1378119</v>
      </c>
      <c r="R1180" s="1">
        <f t="shared" si="91"/>
        <v>85125</v>
      </c>
      <c r="S1180" s="4">
        <v>979874.58720728406</v>
      </c>
      <c r="T1180" s="4">
        <v>283797.31070594129</v>
      </c>
      <c r="U1180" s="1">
        <f t="shared" si="92"/>
        <v>1292994</v>
      </c>
      <c r="V1180" s="4">
        <f t="shared" si="93"/>
        <v>114447.10208677454</v>
      </c>
      <c r="W1180" s="1" t="str">
        <f t="shared" si="94"/>
        <v>Favourable</v>
      </c>
    </row>
    <row r="1181" spans="1:23" x14ac:dyDescent="0.25">
      <c r="A1181" s="1"/>
      <c r="B1181" s="1"/>
      <c r="C1181" s="1"/>
      <c r="D1181" s="1"/>
      <c r="E1181" s="1" t="s">
        <v>4786</v>
      </c>
      <c r="F1181" s="2">
        <v>45371</v>
      </c>
      <c r="G1181" s="3">
        <v>24749</v>
      </c>
      <c r="H1181" s="1"/>
      <c r="I1181" s="1"/>
      <c r="J1181" s="1" t="s">
        <v>6393</v>
      </c>
      <c r="K1181" s="2">
        <v>44405</v>
      </c>
      <c r="L1181" s="1" t="s">
        <v>4212</v>
      </c>
      <c r="M1181" s="1" t="str">
        <f t="shared" si="90"/>
        <v>Agricultural Extension</v>
      </c>
      <c r="N1181" s="1" t="s">
        <v>4205</v>
      </c>
      <c r="O1181" s="1" t="s">
        <v>4476</v>
      </c>
      <c r="P1181" s="1">
        <v>5601</v>
      </c>
      <c r="Q1181" s="1">
        <v>2037020</v>
      </c>
      <c r="R1181" s="1">
        <f t="shared" si="91"/>
        <v>12043</v>
      </c>
      <c r="S1181" s="4">
        <v>1176776.5206597527</v>
      </c>
      <c r="T1181" s="4">
        <v>437105.49937442323</v>
      </c>
      <c r="U1181" s="1">
        <f t="shared" si="92"/>
        <v>2024977</v>
      </c>
      <c r="V1181" s="4">
        <f t="shared" si="93"/>
        <v>423137.97996582417</v>
      </c>
      <c r="W1181" s="1" t="str">
        <f t="shared" si="94"/>
        <v>Favourable</v>
      </c>
    </row>
    <row r="1182" spans="1:23" x14ac:dyDescent="0.25">
      <c r="A1182" s="1"/>
      <c r="B1182" s="1"/>
      <c r="C1182" s="1"/>
      <c r="D1182" s="1"/>
      <c r="E1182" s="1" t="s">
        <v>6394</v>
      </c>
      <c r="F1182" s="2">
        <v>43948</v>
      </c>
      <c r="G1182" s="3">
        <v>27763</v>
      </c>
      <c r="H1182" s="1"/>
      <c r="I1182" s="1"/>
      <c r="J1182" s="1" t="s">
        <v>6395</v>
      </c>
      <c r="K1182" s="2">
        <v>45059</v>
      </c>
      <c r="L1182" s="1" t="s">
        <v>4212</v>
      </c>
      <c r="M1182" s="1" t="str">
        <f t="shared" si="90"/>
        <v>Agricultural Extension</v>
      </c>
      <c r="N1182" s="1" t="s">
        <v>4205</v>
      </c>
      <c r="O1182" s="1" t="s">
        <v>4311</v>
      </c>
      <c r="P1182" s="1">
        <v>5756</v>
      </c>
      <c r="Q1182" s="1">
        <v>1786899</v>
      </c>
      <c r="R1182" s="1">
        <f t="shared" si="91"/>
        <v>54869</v>
      </c>
      <c r="S1182" s="4">
        <v>212414.19362015242</v>
      </c>
      <c r="T1182" s="4">
        <v>444721.74333854485</v>
      </c>
      <c r="U1182" s="1">
        <f t="shared" si="92"/>
        <v>1732030</v>
      </c>
      <c r="V1182" s="4">
        <f t="shared" si="93"/>
        <v>1129763.0630413028</v>
      </c>
      <c r="W1182" s="1" t="str">
        <f t="shared" si="94"/>
        <v>Favourable</v>
      </c>
    </row>
    <row r="1183" spans="1:23" x14ac:dyDescent="0.25">
      <c r="A1183" s="1"/>
      <c r="B1183" s="1"/>
      <c r="C1183" s="1"/>
      <c r="D1183" s="1"/>
      <c r="E1183" s="1" t="s">
        <v>6396</v>
      </c>
      <c r="F1183" s="2">
        <v>44453</v>
      </c>
      <c r="G1183" s="3">
        <v>27721</v>
      </c>
      <c r="H1183" s="1"/>
      <c r="I1183" s="1"/>
      <c r="J1183" s="1" t="s">
        <v>6397</v>
      </c>
      <c r="K1183" s="2">
        <v>44368</v>
      </c>
      <c r="L1183" s="1" t="s">
        <v>4200</v>
      </c>
      <c r="M1183" s="1" t="str">
        <f t="shared" si="90"/>
        <v>Social Services</v>
      </c>
      <c r="N1183" s="1" t="s">
        <v>4222</v>
      </c>
      <c r="O1183" s="1" t="s">
        <v>4358</v>
      </c>
      <c r="P1183" s="1">
        <v>5642</v>
      </c>
      <c r="Q1183" s="1">
        <v>1467741</v>
      </c>
      <c r="R1183" s="1">
        <f t="shared" si="91"/>
        <v>47263</v>
      </c>
      <c r="S1183" s="4">
        <v>1011935.5465580984</v>
      </c>
      <c r="T1183" s="4">
        <v>371921.46897990111</v>
      </c>
      <c r="U1183" s="1">
        <f t="shared" si="92"/>
        <v>1420478</v>
      </c>
      <c r="V1183" s="4">
        <f t="shared" si="93"/>
        <v>83883.98446200043</v>
      </c>
      <c r="W1183" s="1" t="str">
        <f t="shared" si="94"/>
        <v>Favourable</v>
      </c>
    </row>
    <row r="1184" spans="1:23" x14ac:dyDescent="0.25">
      <c r="A1184" s="1"/>
      <c r="B1184" s="1"/>
      <c r="C1184" s="1"/>
      <c r="D1184" s="1"/>
      <c r="E1184" s="1" t="s">
        <v>6398</v>
      </c>
      <c r="F1184" s="2">
        <v>44465</v>
      </c>
      <c r="G1184" s="3">
        <v>17737</v>
      </c>
      <c r="H1184" s="1"/>
      <c r="I1184" s="1"/>
      <c r="J1184" s="1" t="s">
        <v>6399</v>
      </c>
      <c r="K1184" s="2">
        <v>44864</v>
      </c>
      <c r="L1184" s="1" t="s">
        <v>4216</v>
      </c>
      <c r="M1184" s="1" t="str">
        <f t="shared" si="90"/>
        <v>Agricultural Extension</v>
      </c>
      <c r="N1184" s="1" t="s">
        <v>4205</v>
      </c>
      <c r="O1184" s="1" t="s">
        <v>4295</v>
      </c>
      <c r="P1184" s="1">
        <v>9012</v>
      </c>
      <c r="Q1184" s="1">
        <v>743411</v>
      </c>
      <c r="R1184" s="1">
        <f t="shared" si="91"/>
        <v>12585</v>
      </c>
      <c r="S1184" s="4">
        <v>177041.6161162332</v>
      </c>
      <c r="T1184" s="4">
        <v>13798.679557119678</v>
      </c>
      <c r="U1184" s="1">
        <f t="shared" si="92"/>
        <v>730826</v>
      </c>
      <c r="V1184" s="4">
        <f t="shared" si="93"/>
        <v>552570.7043266471</v>
      </c>
      <c r="W1184" s="1" t="str">
        <f t="shared" si="94"/>
        <v>Favourable</v>
      </c>
    </row>
    <row r="1185" spans="1:23" x14ac:dyDescent="0.25">
      <c r="A1185" s="1"/>
      <c r="B1185" s="1"/>
      <c r="C1185" s="1"/>
      <c r="D1185" s="1"/>
      <c r="E1185" s="1" t="s">
        <v>6400</v>
      </c>
      <c r="F1185" s="2">
        <v>43983</v>
      </c>
      <c r="G1185" s="3">
        <v>59272</v>
      </c>
      <c r="H1185" s="1"/>
      <c r="I1185" s="1"/>
      <c r="J1185" s="1" t="s">
        <v>6401</v>
      </c>
      <c r="K1185" s="2">
        <v>44063</v>
      </c>
      <c r="L1185" s="1" t="s">
        <v>4200</v>
      </c>
      <c r="M1185" s="1" t="str">
        <f t="shared" si="90"/>
        <v>Social Services</v>
      </c>
      <c r="N1185" s="1" t="s">
        <v>4205</v>
      </c>
      <c r="O1185" s="1" t="s">
        <v>4292</v>
      </c>
      <c r="P1185" s="1">
        <v>7416</v>
      </c>
      <c r="Q1185" s="1">
        <v>1333959</v>
      </c>
      <c r="R1185" s="1">
        <f t="shared" si="91"/>
        <v>30539</v>
      </c>
      <c r="S1185" s="4">
        <v>550254.69938589924</v>
      </c>
      <c r="T1185" s="4">
        <v>438689.9823269872</v>
      </c>
      <c r="U1185" s="1">
        <f t="shared" si="92"/>
        <v>1303420</v>
      </c>
      <c r="V1185" s="4">
        <f t="shared" si="93"/>
        <v>345014.31828711357</v>
      </c>
      <c r="W1185" s="1" t="str">
        <f t="shared" si="94"/>
        <v>Favourable</v>
      </c>
    </row>
    <row r="1186" spans="1:23" x14ac:dyDescent="0.25">
      <c r="A1186" s="1"/>
      <c r="B1186" s="1"/>
      <c r="C1186" s="1"/>
      <c r="D1186" s="1"/>
      <c r="E1186" s="1" t="s">
        <v>4647</v>
      </c>
      <c r="F1186" s="2">
        <v>44554</v>
      </c>
      <c r="G1186" s="3">
        <v>44559</v>
      </c>
      <c r="H1186" s="1"/>
      <c r="I1186" s="1"/>
      <c r="J1186" s="1" t="s">
        <v>5704</v>
      </c>
      <c r="K1186" s="2">
        <v>45353</v>
      </c>
      <c r="L1186" s="1" t="s">
        <v>4200</v>
      </c>
      <c r="M1186" s="1" t="str">
        <f t="shared" si="90"/>
        <v>Social Services</v>
      </c>
      <c r="N1186" s="1" t="s">
        <v>4205</v>
      </c>
      <c r="O1186" s="1" t="s">
        <v>4244</v>
      </c>
      <c r="P1186" s="1">
        <v>6276</v>
      </c>
      <c r="Q1186" s="1">
        <v>1995393</v>
      </c>
      <c r="R1186" s="1">
        <f t="shared" si="91"/>
        <v>30802</v>
      </c>
      <c r="S1186" s="4">
        <v>1294882.6093162247</v>
      </c>
      <c r="T1186" s="4">
        <v>662964.09925907699</v>
      </c>
      <c r="U1186" s="1">
        <f t="shared" si="92"/>
        <v>1964591</v>
      </c>
      <c r="V1186" s="4">
        <f t="shared" si="93"/>
        <v>37546.291424698196</v>
      </c>
      <c r="W1186" s="1" t="str">
        <f t="shared" si="94"/>
        <v>Favourable</v>
      </c>
    </row>
    <row r="1187" spans="1:23" x14ac:dyDescent="0.25">
      <c r="A1187" s="1"/>
      <c r="B1187" s="1"/>
      <c r="C1187" s="1"/>
      <c r="D1187" s="1"/>
      <c r="E1187" s="1" t="s">
        <v>6402</v>
      </c>
      <c r="F1187" s="2">
        <v>44942</v>
      </c>
      <c r="G1187" s="3">
        <v>47433</v>
      </c>
      <c r="H1187" s="1"/>
      <c r="I1187" s="1"/>
      <c r="J1187" s="1" t="s">
        <v>6403</v>
      </c>
      <c r="K1187" s="2">
        <v>45398</v>
      </c>
      <c r="L1187" s="1" t="s">
        <v>4200</v>
      </c>
      <c r="M1187" s="1" t="str">
        <f t="shared" si="90"/>
        <v>Social Services</v>
      </c>
      <c r="N1187" s="1" t="s">
        <v>4222</v>
      </c>
      <c r="O1187" s="1" t="s">
        <v>4298</v>
      </c>
      <c r="P1187" s="1">
        <v>9156</v>
      </c>
      <c r="Q1187" s="1">
        <v>536053</v>
      </c>
      <c r="R1187" s="1">
        <f t="shared" si="91"/>
        <v>0</v>
      </c>
      <c r="S1187" s="4">
        <v>297861.9216250212</v>
      </c>
      <c r="T1187" s="4">
        <v>57464.039353480417</v>
      </c>
      <c r="U1187" s="1">
        <f t="shared" si="92"/>
        <v>536053</v>
      </c>
      <c r="V1187" s="4">
        <f t="shared" si="93"/>
        <v>180727.03902149841</v>
      </c>
      <c r="W1187" s="1" t="str">
        <f t="shared" si="94"/>
        <v>Favourable</v>
      </c>
    </row>
    <row r="1188" spans="1:23" x14ac:dyDescent="0.25">
      <c r="A1188" s="1"/>
      <c r="B1188" s="1"/>
      <c r="C1188" s="1"/>
      <c r="D1188" s="1"/>
      <c r="E1188" s="1" t="s">
        <v>6404</v>
      </c>
      <c r="F1188" s="2">
        <v>44137</v>
      </c>
      <c r="G1188" s="3">
        <v>53739</v>
      </c>
      <c r="H1188" s="1"/>
      <c r="I1188" s="1"/>
      <c r="J1188" s="1" t="s">
        <v>6405</v>
      </c>
      <c r="K1188" s="2">
        <v>43853</v>
      </c>
      <c r="L1188" s="1" t="s">
        <v>4200</v>
      </c>
      <c r="M1188" s="1" t="str">
        <f t="shared" si="90"/>
        <v>Social Services</v>
      </c>
      <c r="N1188" s="1" t="s">
        <v>4205</v>
      </c>
      <c r="O1188" s="1" t="s">
        <v>4402</v>
      </c>
      <c r="P1188" s="1">
        <v>8416</v>
      </c>
      <c r="Q1188" s="1">
        <v>939128</v>
      </c>
      <c r="R1188" s="1">
        <f t="shared" si="91"/>
        <v>51597</v>
      </c>
      <c r="S1188" s="4">
        <v>727379.27951141389</v>
      </c>
      <c r="T1188" s="4">
        <v>14865.844876553492</v>
      </c>
      <c r="U1188" s="1">
        <f t="shared" si="92"/>
        <v>887531</v>
      </c>
      <c r="V1188" s="4">
        <f t="shared" si="93"/>
        <v>196882.8756120326</v>
      </c>
      <c r="W1188" s="1" t="str">
        <f t="shared" si="94"/>
        <v>Favourable</v>
      </c>
    </row>
    <row r="1189" spans="1:23" x14ac:dyDescent="0.25">
      <c r="A1189" s="1"/>
      <c r="B1189" s="1"/>
      <c r="C1189" s="1"/>
      <c r="D1189" s="1"/>
      <c r="E1189" s="1" t="s">
        <v>6406</v>
      </c>
      <c r="F1189" s="2">
        <v>45224</v>
      </c>
      <c r="G1189" s="3">
        <v>44118</v>
      </c>
      <c r="H1189" s="1"/>
      <c r="I1189" s="1"/>
      <c r="J1189" s="1" t="s">
        <v>4753</v>
      </c>
      <c r="K1189" s="2">
        <v>44320</v>
      </c>
      <c r="L1189" s="1" t="s">
        <v>4218</v>
      </c>
      <c r="M1189" s="1" t="str">
        <f t="shared" si="90"/>
        <v>Infrastructure</v>
      </c>
      <c r="N1189" s="1" t="s">
        <v>4205</v>
      </c>
      <c r="O1189" s="1" t="s">
        <v>4421</v>
      </c>
      <c r="P1189" s="1">
        <v>8637</v>
      </c>
      <c r="Q1189" s="1">
        <v>1275080</v>
      </c>
      <c r="R1189" s="1">
        <f t="shared" si="91"/>
        <v>68990</v>
      </c>
      <c r="S1189" s="4">
        <v>1234334.0826533693</v>
      </c>
      <c r="T1189" s="4">
        <v>294391.07229882834</v>
      </c>
      <c r="U1189" s="1">
        <f t="shared" si="92"/>
        <v>1206090</v>
      </c>
      <c r="V1189" s="4">
        <f t="shared" si="93"/>
        <v>-253645.15495219757</v>
      </c>
      <c r="W1189" s="1" t="str">
        <f t="shared" si="94"/>
        <v>Adverse</v>
      </c>
    </row>
    <row r="1190" spans="1:23" x14ac:dyDescent="0.25">
      <c r="A1190" s="1"/>
      <c r="B1190" s="1"/>
      <c r="C1190" s="1"/>
      <c r="D1190" s="1"/>
      <c r="E1190" s="1" t="s">
        <v>6407</v>
      </c>
      <c r="F1190" s="2">
        <v>44289</v>
      </c>
      <c r="G1190" s="3">
        <v>26759</v>
      </c>
      <c r="H1190" s="1"/>
      <c r="I1190" s="1"/>
      <c r="J1190" s="1" t="s">
        <v>6408</v>
      </c>
      <c r="K1190" s="2">
        <v>45388</v>
      </c>
      <c r="L1190" s="1" t="s">
        <v>4204</v>
      </c>
      <c r="M1190" s="1" t="str">
        <f t="shared" si="90"/>
        <v>Education</v>
      </c>
      <c r="N1190" s="1" t="s">
        <v>4205</v>
      </c>
      <c r="O1190" s="1" t="s">
        <v>4286</v>
      </c>
      <c r="P1190" s="1">
        <v>9368</v>
      </c>
      <c r="Q1190" s="1">
        <v>795093</v>
      </c>
      <c r="R1190" s="1">
        <f t="shared" si="91"/>
        <v>48161</v>
      </c>
      <c r="S1190" s="4">
        <v>409899.63579791033</v>
      </c>
      <c r="T1190" s="4">
        <v>259194.41618085382</v>
      </c>
      <c r="U1190" s="1">
        <f t="shared" si="92"/>
        <v>746932</v>
      </c>
      <c r="V1190" s="4">
        <f t="shared" si="93"/>
        <v>125998.94802123588</v>
      </c>
      <c r="W1190" s="1" t="str">
        <f t="shared" si="94"/>
        <v>Favourable</v>
      </c>
    </row>
    <row r="1191" spans="1:23" x14ac:dyDescent="0.25">
      <c r="A1191" s="1"/>
      <c r="B1191" s="1"/>
      <c r="C1191" s="1"/>
      <c r="D1191" s="1"/>
      <c r="E1191" s="1" t="s">
        <v>6409</v>
      </c>
      <c r="F1191" s="2">
        <v>45110</v>
      </c>
      <c r="G1191" s="3">
        <v>52580</v>
      </c>
      <c r="H1191" s="1"/>
      <c r="I1191" s="1"/>
      <c r="J1191" s="1" t="s">
        <v>6410</v>
      </c>
      <c r="K1191" s="2">
        <v>44300</v>
      </c>
      <c r="L1191" s="1" t="s">
        <v>4218</v>
      </c>
      <c r="M1191" s="1" t="str">
        <f t="shared" si="90"/>
        <v>Infrastructure</v>
      </c>
      <c r="N1191" s="1" t="s">
        <v>4222</v>
      </c>
      <c r="O1191" s="1" t="s">
        <v>4379</v>
      </c>
      <c r="P1191" s="1">
        <v>9091</v>
      </c>
      <c r="Q1191" s="1">
        <v>1876007</v>
      </c>
      <c r="R1191" s="1">
        <f t="shared" si="91"/>
        <v>0</v>
      </c>
      <c r="S1191" s="4">
        <v>307230.17194802826</v>
      </c>
      <c r="T1191" s="4">
        <v>4300.4200578577647</v>
      </c>
      <c r="U1191" s="1">
        <f t="shared" si="92"/>
        <v>1876007</v>
      </c>
      <c r="V1191" s="4">
        <f t="shared" si="93"/>
        <v>1564476.4079941139</v>
      </c>
      <c r="W1191" s="1" t="str">
        <f t="shared" si="94"/>
        <v>Favourable</v>
      </c>
    </row>
    <row r="1192" spans="1:23" x14ac:dyDescent="0.25">
      <c r="A1192" s="1"/>
      <c r="B1192" s="1"/>
      <c r="C1192" s="1"/>
      <c r="D1192" s="1"/>
      <c r="E1192" s="1" t="s">
        <v>6411</v>
      </c>
      <c r="F1192" s="2">
        <v>45104</v>
      </c>
      <c r="G1192" s="3">
        <v>13457</v>
      </c>
      <c r="H1192" s="1"/>
      <c r="I1192" s="1"/>
      <c r="J1192" s="1" t="s">
        <v>4759</v>
      </c>
      <c r="K1192" s="2">
        <v>44130</v>
      </c>
      <c r="L1192" s="1" t="s">
        <v>4204</v>
      </c>
      <c r="M1192" s="1" t="str">
        <f t="shared" si="90"/>
        <v>Education</v>
      </c>
      <c r="N1192" s="1" t="s">
        <v>4210</v>
      </c>
      <c r="O1192" s="1" t="s">
        <v>4298</v>
      </c>
      <c r="P1192" s="1">
        <v>8550</v>
      </c>
      <c r="Q1192" s="1">
        <v>1306187</v>
      </c>
      <c r="R1192" s="1">
        <f t="shared" si="91"/>
        <v>71119</v>
      </c>
      <c r="S1192" s="4">
        <v>416829.1289659607</v>
      </c>
      <c r="T1192" s="4">
        <v>216681.11247740543</v>
      </c>
      <c r="U1192" s="1">
        <f t="shared" si="92"/>
        <v>1235068</v>
      </c>
      <c r="V1192" s="4">
        <f t="shared" si="93"/>
        <v>672676.75855663384</v>
      </c>
      <c r="W1192" s="1" t="str">
        <f t="shared" si="94"/>
        <v>Favourable</v>
      </c>
    </row>
    <row r="1193" spans="1:23" x14ac:dyDescent="0.25">
      <c r="A1193" s="1"/>
      <c r="B1193" s="1"/>
      <c r="C1193" s="1"/>
      <c r="D1193" s="1"/>
      <c r="E1193" s="1" t="s">
        <v>6412</v>
      </c>
      <c r="F1193" s="2">
        <v>44511</v>
      </c>
      <c r="G1193" s="3">
        <v>13190</v>
      </c>
      <c r="H1193" s="1"/>
      <c r="I1193" s="1"/>
      <c r="J1193" s="1" t="s">
        <v>6210</v>
      </c>
      <c r="K1193" s="2">
        <v>45089</v>
      </c>
      <c r="L1193" s="1" t="s">
        <v>4212</v>
      </c>
      <c r="M1193" s="1" t="str">
        <f t="shared" si="90"/>
        <v>Agricultural Extension</v>
      </c>
      <c r="N1193" s="1" t="s">
        <v>4205</v>
      </c>
      <c r="O1193" s="1" t="s">
        <v>4345</v>
      </c>
      <c r="P1193" s="1">
        <v>7566</v>
      </c>
      <c r="Q1193" s="1">
        <v>666503</v>
      </c>
      <c r="R1193" s="1">
        <f t="shared" si="91"/>
        <v>44488</v>
      </c>
      <c r="S1193" s="4">
        <v>479544.63577290904</v>
      </c>
      <c r="T1193" s="4">
        <v>108315.75294581754</v>
      </c>
      <c r="U1193" s="1">
        <f t="shared" si="92"/>
        <v>622015</v>
      </c>
      <c r="V1193" s="4">
        <f t="shared" si="93"/>
        <v>78642.611281273421</v>
      </c>
      <c r="W1193" s="1" t="str">
        <f t="shared" si="94"/>
        <v>Favourable</v>
      </c>
    </row>
    <row r="1194" spans="1:23" x14ac:dyDescent="0.25">
      <c r="A1194" s="1"/>
      <c r="B1194" s="1"/>
      <c r="C1194" s="1"/>
      <c r="D1194" s="1"/>
      <c r="E1194" s="1" t="s">
        <v>6413</v>
      </c>
      <c r="F1194" s="2">
        <v>44519</v>
      </c>
      <c r="G1194" s="3">
        <v>42916</v>
      </c>
      <c r="H1194" s="1"/>
      <c r="I1194" s="1"/>
      <c r="J1194" s="1" t="s">
        <v>6414</v>
      </c>
      <c r="K1194" s="2">
        <v>45325</v>
      </c>
      <c r="L1194" s="1" t="s">
        <v>4218</v>
      </c>
      <c r="M1194" s="1" t="str">
        <f t="shared" si="90"/>
        <v>Infrastructure</v>
      </c>
      <c r="N1194" s="1" t="s">
        <v>4205</v>
      </c>
      <c r="O1194" s="1" t="s">
        <v>4295</v>
      </c>
      <c r="P1194" s="1">
        <v>8841</v>
      </c>
      <c r="Q1194" s="1">
        <v>2173828</v>
      </c>
      <c r="R1194" s="1">
        <f t="shared" si="91"/>
        <v>27060</v>
      </c>
      <c r="S1194" s="4">
        <v>743412.23843903246</v>
      </c>
      <c r="T1194" s="4">
        <v>252604.8137862609</v>
      </c>
      <c r="U1194" s="1">
        <f t="shared" si="92"/>
        <v>2146768</v>
      </c>
      <c r="V1194" s="4">
        <f t="shared" si="93"/>
        <v>1177810.9477747066</v>
      </c>
      <c r="W1194" s="1" t="str">
        <f t="shared" si="94"/>
        <v>Favourable</v>
      </c>
    </row>
    <row r="1195" spans="1:23" x14ac:dyDescent="0.25">
      <c r="A1195" s="1"/>
      <c r="B1195" s="1"/>
      <c r="C1195" s="1"/>
      <c r="D1195" s="1"/>
      <c r="E1195" s="1" t="s">
        <v>6415</v>
      </c>
      <c r="F1195" s="2">
        <v>44350</v>
      </c>
      <c r="G1195" s="3">
        <v>49726</v>
      </c>
      <c r="H1195" s="1"/>
      <c r="I1195" s="1"/>
      <c r="J1195" s="1" t="s">
        <v>6144</v>
      </c>
      <c r="K1195" s="2">
        <v>43991</v>
      </c>
      <c r="L1195" s="1" t="s">
        <v>4204</v>
      </c>
      <c r="M1195" s="1" t="str">
        <f t="shared" si="90"/>
        <v>Education</v>
      </c>
      <c r="N1195" s="1" t="s">
        <v>4210</v>
      </c>
      <c r="O1195" s="1" t="s">
        <v>4250</v>
      </c>
      <c r="P1195" s="1">
        <v>6205</v>
      </c>
      <c r="Q1195" s="1">
        <v>1812720</v>
      </c>
      <c r="R1195" s="1">
        <f t="shared" si="91"/>
        <v>19871</v>
      </c>
      <c r="S1195" s="4">
        <v>990798.88475308591</v>
      </c>
      <c r="T1195" s="4">
        <v>410304.89473900973</v>
      </c>
      <c r="U1195" s="1">
        <f t="shared" si="92"/>
        <v>1792849</v>
      </c>
      <c r="V1195" s="4">
        <f t="shared" si="93"/>
        <v>411616.22050790442</v>
      </c>
      <c r="W1195" s="1" t="str">
        <f t="shared" si="94"/>
        <v>Favourable</v>
      </c>
    </row>
    <row r="1196" spans="1:23" x14ac:dyDescent="0.25">
      <c r="A1196" s="1"/>
      <c r="B1196" s="1"/>
      <c r="C1196" s="1"/>
      <c r="D1196" s="1"/>
      <c r="E1196" s="1" t="s">
        <v>5069</v>
      </c>
      <c r="F1196" s="2">
        <v>44883</v>
      </c>
      <c r="G1196" s="3">
        <v>42660</v>
      </c>
      <c r="H1196" s="1"/>
      <c r="I1196" s="1"/>
      <c r="J1196" s="1" t="s">
        <v>6416</v>
      </c>
      <c r="K1196" s="2">
        <v>45419</v>
      </c>
      <c r="L1196" s="1" t="s">
        <v>4204</v>
      </c>
      <c r="M1196" s="1" t="str">
        <f t="shared" si="90"/>
        <v>Education</v>
      </c>
      <c r="N1196" s="1" t="s">
        <v>4205</v>
      </c>
      <c r="O1196" s="1" t="s">
        <v>4292</v>
      </c>
      <c r="P1196" s="1">
        <v>8277</v>
      </c>
      <c r="Q1196" s="1">
        <v>539743</v>
      </c>
      <c r="R1196" s="1">
        <f t="shared" si="91"/>
        <v>23206</v>
      </c>
      <c r="S1196" s="4">
        <v>536352.30119377852</v>
      </c>
      <c r="T1196" s="4">
        <v>159495.90948828493</v>
      </c>
      <c r="U1196" s="1">
        <f t="shared" si="92"/>
        <v>516537</v>
      </c>
      <c r="V1196" s="4">
        <f t="shared" si="93"/>
        <v>-156105.21068206348</v>
      </c>
      <c r="W1196" s="1" t="str">
        <f t="shared" si="94"/>
        <v>Adverse</v>
      </c>
    </row>
    <row r="1197" spans="1:23" x14ac:dyDescent="0.25">
      <c r="A1197" s="1"/>
      <c r="B1197" s="1"/>
      <c r="C1197" s="1"/>
      <c r="D1197" s="1"/>
      <c r="E1197" s="1" t="s">
        <v>6417</v>
      </c>
      <c r="F1197" s="2">
        <v>45269</v>
      </c>
      <c r="G1197" s="3">
        <v>48223</v>
      </c>
      <c r="H1197" s="1"/>
      <c r="I1197" s="1"/>
      <c r="J1197" s="1" t="s">
        <v>6418</v>
      </c>
      <c r="K1197" s="2">
        <v>44746</v>
      </c>
      <c r="L1197" s="1" t="s">
        <v>4218</v>
      </c>
      <c r="M1197" s="1" t="str">
        <f t="shared" si="90"/>
        <v>Infrastructure</v>
      </c>
      <c r="N1197" s="1" t="s">
        <v>4205</v>
      </c>
      <c r="O1197" s="1" t="s">
        <v>4259</v>
      </c>
      <c r="P1197" s="1">
        <v>7621</v>
      </c>
      <c r="Q1197" s="1">
        <v>1812823</v>
      </c>
      <c r="R1197" s="1">
        <f t="shared" si="91"/>
        <v>36407</v>
      </c>
      <c r="S1197" s="4">
        <v>1380961.2749954192</v>
      </c>
      <c r="T1197" s="4">
        <v>24153.435599506691</v>
      </c>
      <c r="U1197" s="1">
        <f t="shared" si="92"/>
        <v>1776416</v>
      </c>
      <c r="V1197" s="4">
        <f t="shared" si="93"/>
        <v>407708.2894050742</v>
      </c>
      <c r="W1197" s="1" t="str">
        <f t="shared" si="94"/>
        <v>Favourable</v>
      </c>
    </row>
    <row r="1198" spans="1:23" x14ac:dyDescent="0.25">
      <c r="A1198" s="1"/>
      <c r="B1198" s="1"/>
      <c r="C1198" s="1"/>
      <c r="D1198" s="1"/>
      <c r="E1198" s="1" t="s">
        <v>6419</v>
      </c>
      <c r="F1198" s="2">
        <v>44813</v>
      </c>
      <c r="G1198" s="3">
        <v>30755</v>
      </c>
      <c r="H1198" s="1"/>
      <c r="I1198" s="1"/>
      <c r="J1198" s="1" t="s">
        <v>6420</v>
      </c>
      <c r="K1198" s="2">
        <v>44880</v>
      </c>
      <c r="L1198" s="1" t="s">
        <v>4212</v>
      </c>
      <c r="M1198" s="1" t="str">
        <f t="shared" si="90"/>
        <v>Agricultural Extension</v>
      </c>
      <c r="N1198" s="1" t="s">
        <v>4210</v>
      </c>
      <c r="O1198" s="1" t="s">
        <v>4289</v>
      </c>
      <c r="P1198" s="1">
        <v>5558</v>
      </c>
      <c r="Q1198" s="1">
        <v>2360411</v>
      </c>
      <c r="R1198" s="1">
        <f t="shared" si="91"/>
        <v>58158</v>
      </c>
      <c r="S1198" s="4">
        <v>1740246.5435460873</v>
      </c>
      <c r="T1198" s="4">
        <v>10043.301424984018</v>
      </c>
      <c r="U1198" s="1">
        <f t="shared" si="92"/>
        <v>2302253</v>
      </c>
      <c r="V1198" s="4">
        <f t="shared" si="93"/>
        <v>610121.15502892854</v>
      </c>
      <c r="W1198" s="1" t="str">
        <f t="shared" si="94"/>
        <v>Favourable</v>
      </c>
    </row>
    <row r="1199" spans="1:23" x14ac:dyDescent="0.25">
      <c r="A1199" s="1"/>
      <c r="B1199" s="1"/>
      <c r="C1199" s="1"/>
      <c r="D1199" s="1"/>
      <c r="E1199" s="1" t="s">
        <v>6421</v>
      </c>
      <c r="F1199" s="2">
        <v>45055</v>
      </c>
      <c r="G1199" s="3">
        <v>57049</v>
      </c>
      <c r="H1199" s="1"/>
      <c r="I1199" s="1"/>
      <c r="J1199" s="1" t="s">
        <v>6422</v>
      </c>
      <c r="K1199" s="2">
        <v>44766</v>
      </c>
      <c r="L1199" s="1" t="s">
        <v>4218</v>
      </c>
      <c r="M1199" s="1" t="str">
        <f t="shared" si="90"/>
        <v>Infrastructure</v>
      </c>
      <c r="N1199" s="1" t="s">
        <v>4210</v>
      </c>
      <c r="O1199" s="1" t="s">
        <v>4237</v>
      </c>
      <c r="P1199" s="1">
        <v>8646</v>
      </c>
      <c r="Q1199" s="1">
        <v>2125535</v>
      </c>
      <c r="R1199" s="1">
        <f t="shared" si="91"/>
        <v>28620</v>
      </c>
      <c r="S1199" s="4">
        <v>124214.03925766741</v>
      </c>
      <c r="T1199" s="4">
        <v>84414.54780124464</v>
      </c>
      <c r="U1199" s="1">
        <f t="shared" si="92"/>
        <v>2096915</v>
      </c>
      <c r="V1199" s="4">
        <f t="shared" si="93"/>
        <v>1916906.412941088</v>
      </c>
      <c r="W1199" s="1" t="str">
        <f t="shared" si="94"/>
        <v>Favourable</v>
      </c>
    </row>
    <row r="1200" spans="1:23" x14ac:dyDescent="0.25">
      <c r="A1200" s="1"/>
      <c r="B1200" s="1"/>
      <c r="C1200" s="1"/>
      <c r="D1200" s="1"/>
      <c r="E1200" s="1" t="s">
        <v>6423</v>
      </c>
      <c r="F1200" s="2">
        <v>44453</v>
      </c>
      <c r="G1200" s="3">
        <v>47772</v>
      </c>
      <c r="H1200" s="1"/>
      <c r="I1200" s="1"/>
      <c r="J1200" s="1" t="s">
        <v>6424</v>
      </c>
      <c r="K1200" s="2">
        <v>44952</v>
      </c>
      <c r="L1200" s="1" t="s">
        <v>4200</v>
      </c>
      <c r="M1200" s="1" t="str">
        <f t="shared" si="90"/>
        <v>Social Services</v>
      </c>
      <c r="N1200" s="1" t="s">
        <v>4222</v>
      </c>
      <c r="O1200" s="1" t="s">
        <v>4226</v>
      </c>
      <c r="P1200" s="1">
        <v>6916</v>
      </c>
      <c r="Q1200" s="1">
        <v>1744557</v>
      </c>
      <c r="R1200" s="1">
        <f t="shared" si="91"/>
        <v>0</v>
      </c>
      <c r="S1200" s="4">
        <v>557232.7911520151</v>
      </c>
      <c r="T1200" s="4">
        <v>152068.18307696577</v>
      </c>
      <c r="U1200" s="1">
        <f t="shared" si="92"/>
        <v>1744557</v>
      </c>
      <c r="V1200" s="4">
        <f t="shared" si="93"/>
        <v>1035256.0257710192</v>
      </c>
      <c r="W1200" s="1" t="str">
        <f t="shared" si="94"/>
        <v>Favourable</v>
      </c>
    </row>
    <row r="1201" spans="1:23" x14ac:dyDescent="0.25">
      <c r="A1201" s="1"/>
      <c r="B1201" s="1"/>
      <c r="C1201" s="1"/>
      <c r="D1201" s="1"/>
      <c r="E1201" s="1" t="s">
        <v>6425</v>
      </c>
      <c r="F1201" s="2">
        <v>44088</v>
      </c>
      <c r="G1201" s="3">
        <v>42889</v>
      </c>
      <c r="H1201" s="1"/>
      <c r="I1201" s="1"/>
      <c r="J1201" s="1" t="s">
        <v>6426</v>
      </c>
      <c r="K1201" s="2">
        <v>44855</v>
      </c>
      <c r="L1201" s="1" t="s">
        <v>4200</v>
      </c>
      <c r="M1201" s="1" t="str">
        <f t="shared" si="90"/>
        <v>Social Services</v>
      </c>
      <c r="N1201" s="1" t="s">
        <v>4222</v>
      </c>
      <c r="O1201" s="1" t="s">
        <v>4217</v>
      </c>
      <c r="P1201" s="1">
        <v>6573</v>
      </c>
      <c r="Q1201" s="1">
        <v>1007244</v>
      </c>
      <c r="R1201" s="1">
        <f t="shared" si="91"/>
        <v>0</v>
      </c>
      <c r="S1201" s="4">
        <v>324018.7468329012</v>
      </c>
      <c r="T1201" s="4">
        <v>36672.244231764067</v>
      </c>
      <c r="U1201" s="1">
        <f t="shared" si="92"/>
        <v>1007244</v>
      </c>
      <c r="V1201" s="4">
        <f t="shared" si="93"/>
        <v>646553.00893533474</v>
      </c>
      <c r="W1201" s="1" t="str">
        <f t="shared" si="94"/>
        <v>Favourable</v>
      </c>
    </row>
    <row r="1202" spans="1:23" x14ac:dyDescent="0.25">
      <c r="A1202" s="1"/>
      <c r="B1202" s="1"/>
      <c r="C1202" s="1"/>
      <c r="D1202" s="1"/>
      <c r="E1202" s="1" t="s">
        <v>6427</v>
      </c>
      <c r="F1202" s="2">
        <v>44041</v>
      </c>
      <c r="G1202" s="3">
        <v>25796</v>
      </c>
      <c r="H1202" s="1"/>
      <c r="I1202" s="1"/>
      <c r="J1202" s="1" t="s">
        <v>6428</v>
      </c>
      <c r="K1202" s="2">
        <v>43892</v>
      </c>
      <c r="L1202" s="1" t="s">
        <v>4218</v>
      </c>
      <c r="M1202" s="1" t="str">
        <f t="shared" si="90"/>
        <v>Infrastructure</v>
      </c>
      <c r="N1202" s="1" t="s">
        <v>4205</v>
      </c>
      <c r="O1202" s="1" t="s">
        <v>4441</v>
      </c>
      <c r="P1202" s="1">
        <v>6147</v>
      </c>
      <c r="Q1202" s="1">
        <v>1236104</v>
      </c>
      <c r="R1202" s="1">
        <f t="shared" si="91"/>
        <v>27361</v>
      </c>
      <c r="S1202" s="4">
        <v>754567.86257136811</v>
      </c>
      <c r="T1202" s="4">
        <v>378765.28428588016</v>
      </c>
      <c r="U1202" s="1">
        <f t="shared" si="92"/>
        <v>1208743</v>
      </c>
      <c r="V1202" s="4">
        <f t="shared" si="93"/>
        <v>102770.85314275185</v>
      </c>
      <c r="W1202" s="1" t="str">
        <f t="shared" si="94"/>
        <v>Favourable</v>
      </c>
    </row>
    <row r="1203" spans="1:23" x14ac:dyDescent="0.25">
      <c r="A1203" s="1"/>
      <c r="B1203" s="1"/>
      <c r="C1203" s="1"/>
      <c r="D1203" s="1"/>
      <c r="E1203" s="1" t="s">
        <v>6429</v>
      </c>
      <c r="F1203" s="2">
        <v>44840</v>
      </c>
      <c r="G1203" s="3">
        <v>57286</v>
      </c>
      <c r="H1203" s="1"/>
      <c r="I1203" s="1"/>
      <c r="J1203" s="1" t="s">
        <v>4724</v>
      </c>
      <c r="K1203" s="2">
        <v>44489</v>
      </c>
      <c r="L1203" s="1" t="s">
        <v>4204</v>
      </c>
      <c r="M1203" s="1" t="str">
        <f t="shared" si="90"/>
        <v>Education</v>
      </c>
      <c r="N1203" s="1" t="s">
        <v>4205</v>
      </c>
      <c r="O1203" s="1" t="s">
        <v>4286</v>
      </c>
      <c r="P1203" s="1">
        <v>8807</v>
      </c>
      <c r="Q1203" s="1">
        <v>1467082</v>
      </c>
      <c r="R1203" s="1">
        <f t="shared" si="91"/>
        <v>32559</v>
      </c>
      <c r="S1203" s="4">
        <v>235152.04720306364</v>
      </c>
      <c r="T1203" s="4">
        <v>62296.339767337806</v>
      </c>
      <c r="U1203" s="1">
        <f t="shared" si="92"/>
        <v>1434523</v>
      </c>
      <c r="V1203" s="4">
        <f t="shared" si="93"/>
        <v>1169633.6130295985</v>
      </c>
      <c r="W1203" s="1" t="str">
        <f t="shared" si="94"/>
        <v>Favourable</v>
      </c>
    </row>
    <row r="1204" spans="1:23" x14ac:dyDescent="0.25">
      <c r="A1204" s="1"/>
      <c r="B1204" s="1"/>
      <c r="C1204" s="1"/>
      <c r="D1204" s="1"/>
      <c r="E1204" s="1" t="s">
        <v>6430</v>
      </c>
      <c r="F1204" s="2">
        <v>44179</v>
      </c>
      <c r="G1204" s="3">
        <v>43322</v>
      </c>
      <c r="H1204" s="1"/>
      <c r="I1204" s="1"/>
      <c r="J1204" s="1" t="s">
        <v>6431</v>
      </c>
      <c r="K1204" s="2">
        <v>45396</v>
      </c>
      <c r="L1204" s="1" t="s">
        <v>4216</v>
      </c>
      <c r="M1204" s="1" t="str">
        <f t="shared" si="90"/>
        <v>Agricultural Extension</v>
      </c>
      <c r="N1204" s="1" t="s">
        <v>4222</v>
      </c>
      <c r="O1204" s="1" t="s">
        <v>4458</v>
      </c>
      <c r="P1204" s="1">
        <v>6774</v>
      </c>
      <c r="Q1204" s="1">
        <v>1016343</v>
      </c>
      <c r="R1204" s="1">
        <f t="shared" si="91"/>
        <v>0</v>
      </c>
      <c r="S1204" s="4">
        <v>958244.01360814809</v>
      </c>
      <c r="T1204" s="4">
        <v>281852.78813725477</v>
      </c>
      <c r="U1204" s="1">
        <f t="shared" si="92"/>
        <v>1016343</v>
      </c>
      <c r="V1204" s="4">
        <f t="shared" si="93"/>
        <v>-223753.80174540286</v>
      </c>
      <c r="W1204" s="1" t="str">
        <f t="shared" si="94"/>
        <v>Adverse</v>
      </c>
    </row>
    <row r="1205" spans="1:23" x14ac:dyDescent="0.25">
      <c r="A1205" s="1"/>
      <c r="B1205" s="1"/>
      <c r="C1205" s="1"/>
      <c r="D1205" s="1"/>
      <c r="E1205" s="1" t="s">
        <v>6432</v>
      </c>
      <c r="F1205" s="2">
        <v>43953</v>
      </c>
      <c r="G1205" s="3">
        <v>21276</v>
      </c>
      <c r="H1205" s="1"/>
      <c r="I1205" s="1"/>
      <c r="J1205" s="1" t="s">
        <v>6433</v>
      </c>
      <c r="K1205" s="2">
        <v>44604</v>
      </c>
      <c r="L1205" s="1" t="s">
        <v>4200</v>
      </c>
      <c r="M1205" s="1" t="str">
        <f t="shared" si="90"/>
        <v>Social Services</v>
      </c>
      <c r="N1205" s="1" t="s">
        <v>4222</v>
      </c>
      <c r="O1205" s="1" t="s">
        <v>4298</v>
      </c>
      <c r="P1205" s="1">
        <v>6481</v>
      </c>
      <c r="Q1205" s="1">
        <v>2457548</v>
      </c>
      <c r="R1205" s="1">
        <f t="shared" si="91"/>
        <v>0</v>
      </c>
      <c r="S1205" s="4">
        <v>2411147.3332078657</v>
      </c>
      <c r="T1205" s="4">
        <v>498141.39110220067</v>
      </c>
      <c r="U1205" s="1">
        <f t="shared" si="92"/>
        <v>2457548</v>
      </c>
      <c r="V1205" s="4">
        <f t="shared" si="93"/>
        <v>-451740.72431006655</v>
      </c>
      <c r="W1205" s="1" t="str">
        <f t="shared" si="94"/>
        <v>Adverse</v>
      </c>
    </row>
    <row r="1206" spans="1:23" x14ac:dyDescent="0.25">
      <c r="A1206" s="1"/>
      <c r="B1206" s="1"/>
      <c r="C1206" s="1"/>
      <c r="D1206" s="1"/>
      <c r="E1206" s="1" t="s">
        <v>6434</v>
      </c>
      <c r="F1206" s="2">
        <v>44366</v>
      </c>
      <c r="G1206" s="3">
        <v>54254</v>
      </c>
      <c r="H1206" s="1"/>
      <c r="I1206" s="1"/>
      <c r="J1206" s="1" t="s">
        <v>4748</v>
      </c>
      <c r="K1206" s="2">
        <v>45335</v>
      </c>
      <c r="L1206" s="1" t="s">
        <v>4204</v>
      </c>
      <c r="M1206" s="1" t="str">
        <f t="shared" si="90"/>
        <v>Education</v>
      </c>
      <c r="N1206" s="1" t="s">
        <v>4205</v>
      </c>
      <c r="O1206" s="1" t="s">
        <v>4226</v>
      </c>
      <c r="P1206" s="1">
        <v>8627</v>
      </c>
      <c r="Q1206" s="1">
        <v>1953546</v>
      </c>
      <c r="R1206" s="1">
        <f t="shared" si="91"/>
        <v>18356</v>
      </c>
      <c r="S1206" s="4">
        <v>410721.23985337751</v>
      </c>
      <c r="T1206" s="4">
        <v>458813.90798419522</v>
      </c>
      <c r="U1206" s="1">
        <f t="shared" si="92"/>
        <v>1935190</v>
      </c>
      <c r="V1206" s="4">
        <f t="shared" si="93"/>
        <v>1084010.8521624273</v>
      </c>
      <c r="W1206" s="1" t="str">
        <f t="shared" si="94"/>
        <v>Favourable</v>
      </c>
    </row>
    <row r="1207" spans="1:23" x14ac:dyDescent="0.25">
      <c r="A1207" s="1"/>
      <c r="B1207" s="1"/>
      <c r="C1207" s="1"/>
      <c r="D1207" s="1"/>
      <c r="E1207" s="1" t="s">
        <v>6435</v>
      </c>
      <c r="F1207" s="2">
        <v>44668</v>
      </c>
      <c r="G1207" s="3">
        <v>46083</v>
      </c>
      <c r="H1207" s="1"/>
      <c r="I1207" s="1"/>
      <c r="J1207" s="1" t="s">
        <v>6436</v>
      </c>
      <c r="K1207" s="2">
        <v>44215</v>
      </c>
      <c r="L1207" s="1" t="s">
        <v>4204</v>
      </c>
      <c r="M1207" s="1" t="str">
        <f t="shared" si="90"/>
        <v>Education</v>
      </c>
      <c r="N1207" s="1" t="s">
        <v>4210</v>
      </c>
      <c r="O1207" s="1" t="s">
        <v>4388</v>
      </c>
      <c r="P1207" s="1">
        <v>8807</v>
      </c>
      <c r="Q1207" s="1">
        <v>1317813</v>
      </c>
      <c r="R1207" s="1">
        <f t="shared" si="91"/>
        <v>22053</v>
      </c>
      <c r="S1207" s="4">
        <v>1015774.5233562832</v>
      </c>
      <c r="T1207" s="4">
        <v>413490.48072737054</v>
      </c>
      <c r="U1207" s="1">
        <f t="shared" si="92"/>
        <v>1295760</v>
      </c>
      <c r="V1207" s="4">
        <f t="shared" si="93"/>
        <v>-111452.00408365368</v>
      </c>
      <c r="W1207" s="1" t="str">
        <f t="shared" si="94"/>
        <v>Adverse</v>
      </c>
    </row>
    <row r="1208" spans="1:23" x14ac:dyDescent="0.25">
      <c r="A1208" s="1"/>
      <c r="B1208" s="1"/>
      <c r="C1208" s="1"/>
      <c r="D1208" s="1"/>
      <c r="E1208" s="1" t="s">
        <v>5202</v>
      </c>
      <c r="F1208" s="2">
        <v>44738</v>
      </c>
      <c r="G1208" s="3">
        <v>57987</v>
      </c>
      <c r="H1208" s="1"/>
      <c r="I1208" s="1"/>
      <c r="J1208" s="1" t="s">
        <v>6437</v>
      </c>
      <c r="K1208" s="2">
        <v>44069</v>
      </c>
      <c r="L1208" s="1" t="s">
        <v>4218</v>
      </c>
      <c r="M1208" s="1" t="str">
        <f t="shared" si="90"/>
        <v>Infrastructure</v>
      </c>
      <c r="N1208" s="1" t="s">
        <v>4205</v>
      </c>
      <c r="O1208" s="1" t="s">
        <v>4244</v>
      </c>
      <c r="P1208" s="1">
        <v>6776</v>
      </c>
      <c r="Q1208" s="1">
        <v>2446877</v>
      </c>
      <c r="R1208" s="1">
        <f t="shared" si="91"/>
        <v>0</v>
      </c>
      <c r="S1208" s="4">
        <v>1353838.557838273</v>
      </c>
      <c r="T1208" s="4">
        <v>310100.26207201678</v>
      </c>
      <c r="U1208" s="1">
        <f t="shared" si="92"/>
        <v>2446877</v>
      </c>
      <c r="V1208" s="4">
        <f t="shared" si="93"/>
        <v>782938.18008971028</v>
      </c>
      <c r="W1208" s="1" t="str">
        <f t="shared" si="94"/>
        <v>Favourable</v>
      </c>
    </row>
    <row r="1209" spans="1:23" x14ac:dyDescent="0.25">
      <c r="A1209" s="1"/>
      <c r="B1209" s="1"/>
      <c r="C1209" s="1"/>
      <c r="D1209" s="1"/>
      <c r="E1209" s="1" t="s">
        <v>6438</v>
      </c>
      <c r="F1209" s="2">
        <v>43945</v>
      </c>
      <c r="G1209" s="3">
        <v>12036</v>
      </c>
      <c r="H1209" s="1"/>
      <c r="I1209" s="1"/>
      <c r="J1209" s="1" t="s">
        <v>6439</v>
      </c>
      <c r="K1209" s="2">
        <v>45162</v>
      </c>
      <c r="L1209" s="1" t="s">
        <v>4200</v>
      </c>
      <c r="M1209" s="1" t="str">
        <f t="shared" si="90"/>
        <v>Social Services</v>
      </c>
      <c r="N1209" s="1" t="s">
        <v>4210</v>
      </c>
      <c r="O1209" s="1" t="s">
        <v>4330</v>
      </c>
      <c r="P1209" s="1">
        <v>6441</v>
      </c>
      <c r="Q1209" s="1">
        <v>299638</v>
      </c>
      <c r="R1209" s="1">
        <f t="shared" si="91"/>
        <v>38875</v>
      </c>
      <c r="S1209" s="4">
        <v>252812.15630769625</v>
      </c>
      <c r="T1209" s="4">
        <v>29251.028485463288</v>
      </c>
      <c r="U1209" s="1">
        <f t="shared" si="92"/>
        <v>260763</v>
      </c>
      <c r="V1209" s="4">
        <f t="shared" si="93"/>
        <v>17574.81520684046</v>
      </c>
      <c r="W1209" s="1" t="str">
        <f t="shared" si="94"/>
        <v>Favourable</v>
      </c>
    </row>
    <row r="1210" spans="1:23" x14ac:dyDescent="0.25">
      <c r="A1210" s="1"/>
      <c r="B1210" s="1"/>
      <c r="C1210" s="1"/>
      <c r="D1210" s="1"/>
      <c r="E1210" s="1" t="s">
        <v>6440</v>
      </c>
      <c r="F1210" s="2">
        <v>43955</v>
      </c>
      <c r="G1210" s="3">
        <v>42427</v>
      </c>
      <c r="H1210" s="1"/>
      <c r="I1210" s="1"/>
      <c r="J1210" s="1" t="s">
        <v>6441</v>
      </c>
      <c r="K1210" s="2">
        <v>44228</v>
      </c>
      <c r="L1210" s="1" t="s">
        <v>4204</v>
      </c>
      <c r="M1210" s="1" t="str">
        <f t="shared" si="90"/>
        <v>Education</v>
      </c>
      <c r="N1210" s="1" t="s">
        <v>4205</v>
      </c>
      <c r="O1210" s="1" t="s">
        <v>4273</v>
      </c>
      <c r="P1210" s="1">
        <v>6357</v>
      </c>
      <c r="Q1210" s="1">
        <v>533027</v>
      </c>
      <c r="R1210" s="1">
        <f t="shared" si="91"/>
        <v>44624</v>
      </c>
      <c r="S1210" s="4">
        <v>486196.47216485749</v>
      </c>
      <c r="T1210" s="4">
        <v>94146.397829348803</v>
      </c>
      <c r="U1210" s="1">
        <f t="shared" si="92"/>
        <v>488403</v>
      </c>
      <c r="V1210" s="4">
        <f t="shared" si="93"/>
        <v>-47315.869994206354</v>
      </c>
      <c r="W1210" s="1" t="str">
        <f t="shared" si="94"/>
        <v>Adverse</v>
      </c>
    </row>
    <row r="1211" spans="1:23" x14ac:dyDescent="0.25">
      <c r="A1211" s="1"/>
      <c r="B1211" s="1"/>
      <c r="C1211" s="1"/>
      <c r="D1211" s="1"/>
      <c r="E1211" s="1" t="s">
        <v>6442</v>
      </c>
      <c r="F1211" s="2">
        <v>44661</v>
      </c>
      <c r="G1211" s="3">
        <v>41368</v>
      </c>
      <c r="H1211" s="1"/>
      <c r="I1211" s="1"/>
      <c r="J1211" s="1" t="s">
        <v>6443</v>
      </c>
      <c r="K1211" s="2">
        <v>45061</v>
      </c>
      <c r="L1211" s="1" t="s">
        <v>4204</v>
      </c>
      <c r="M1211" s="1" t="str">
        <f t="shared" si="90"/>
        <v>Education</v>
      </c>
      <c r="N1211" s="1" t="s">
        <v>4210</v>
      </c>
      <c r="O1211" s="1" t="s">
        <v>4301</v>
      </c>
      <c r="P1211" s="1">
        <v>6696</v>
      </c>
      <c r="Q1211" s="1">
        <v>2256073</v>
      </c>
      <c r="R1211" s="1">
        <f t="shared" si="91"/>
        <v>31371</v>
      </c>
      <c r="S1211" s="4">
        <v>436196.09056554135</v>
      </c>
      <c r="T1211" s="4">
        <v>414000.09518905921</v>
      </c>
      <c r="U1211" s="1">
        <f t="shared" si="92"/>
        <v>2224702</v>
      </c>
      <c r="V1211" s="4">
        <f t="shared" si="93"/>
        <v>1405876.8142453996</v>
      </c>
      <c r="W1211" s="1" t="str">
        <f t="shared" si="94"/>
        <v>Favourable</v>
      </c>
    </row>
    <row r="1212" spans="1:23" x14ac:dyDescent="0.25">
      <c r="A1212" s="1"/>
      <c r="B1212" s="1"/>
      <c r="C1212" s="1"/>
      <c r="D1212" s="1"/>
      <c r="E1212" s="1" t="s">
        <v>6444</v>
      </c>
      <c r="F1212" s="2">
        <v>44215</v>
      </c>
      <c r="G1212" s="3">
        <v>48640</v>
      </c>
      <c r="H1212" s="1"/>
      <c r="I1212" s="1"/>
      <c r="J1212" s="1" t="s">
        <v>5492</v>
      </c>
      <c r="K1212" s="2">
        <v>45144</v>
      </c>
      <c r="L1212" s="1" t="s">
        <v>4216</v>
      </c>
      <c r="M1212" s="1" t="str">
        <f t="shared" si="90"/>
        <v>Agricultural Extension</v>
      </c>
      <c r="N1212" s="1" t="s">
        <v>4222</v>
      </c>
      <c r="O1212" s="1" t="s">
        <v>4233</v>
      </c>
      <c r="P1212" s="1">
        <v>5604</v>
      </c>
      <c r="Q1212" s="1">
        <v>611496</v>
      </c>
      <c r="R1212" s="1">
        <f t="shared" si="91"/>
        <v>84791</v>
      </c>
      <c r="S1212" s="4">
        <v>297969.75583292171</v>
      </c>
      <c r="T1212" s="4">
        <v>182318.03603788116</v>
      </c>
      <c r="U1212" s="1">
        <f t="shared" si="92"/>
        <v>526705</v>
      </c>
      <c r="V1212" s="4">
        <f t="shared" si="93"/>
        <v>131208.20812919713</v>
      </c>
      <c r="W1212" s="1" t="str">
        <f t="shared" si="94"/>
        <v>Favourable</v>
      </c>
    </row>
    <row r="1213" spans="1:23" x14ac:dyDescent="0.25">
      <c r="A1213" s="1"/>
      <c r="B1213" s="1"/>
      <c r="C1213" s="1"/>
      <c r="D1213" s="1"/>
      <c r="E1213" s="1" t="s">
        <v>6445</v>
      </c>
      <c r="F1213" s="2">
        <v>43932</v>
      </c>
      <c r="G1213" s="3">
        <v>17176</v>
      </c>
      <c r="H1213" s="1"/>
      <c r="I1213" s="1"/>
      <c r="J1213" s="1" t="s">
        <v>6446</v>
      </c>
      <c r="K1213" s="2">
        <v>44778</v>
      </c>
      <c r="L1213" s="1" t="s">
        <v>4216</v>
      </c>
      <c r="M1213" s="1" t="str">
        <f t="shared" si="90"/>
        <v>Agricultural Extension</v>
      </c>
      <c r="N1213" s="1" t="s">
        <v>4205</v>
      </c>
      <c r="O1213" s="1" t="s">
        <v>4402</v>
      </c>
      <c r="P1213" s="1">
        <v>8947</v>
      </c>
      <c r="Q1213" s="1">
        <v>1755571</v>
      </c>
      <c r="R1213" s="1">
        <f t="shared" si="91"/>
        <v>56165</v>
      </c>
      <c r="S1213" s="4">
        <v>22037.765327461519</v>
      </c>
      <c r="T1213" s="4">
        <v>107608.41049792171</v>
      </c>
      <c r="U1213" s="1">
        <f t="shared" si="92"/>
        <v>1699406</v>
      </c>
      <c r="V1213" s="4">
        <f t="shared" si="93"/>
        <v>1625924.8241746167</v>
      </c>
      <c r="W1213" s="1" t="str">
        <f t="shared" si="94"/>
        <v>Favourable</v>
      </c>
    </row>
    <row r="1214" spans="1:23" x14ac:dyDescent="0.25">
      <c r="A1214" s="1"/>
      <c r="B1214" s="1"/>
      <c r="C1214" s="1"/>
      <c r="D1214" s="1"/>
      <c r="E1214" s="1" t="s">
        <v>6447</v>
      </c>
      <c r="F1214" s="2">
        <v>44589</v>
      </c>
      <c r="G1214" s="3">
        <v>13636</v>
      </c>
      <c r="H1214" s="1"/>
      <c r="I1214" s="1"/>
      <c r="J1214" s="1" t="s">
        <v>6448</v>
      </c>
      <c r="K1214" s="2">
        <v>44033</v>
      </c>
      <c r="L1214" s="1" t="s">
        <v>4212</v>
      </c>
      <c r="M1214" s="1" t="str">
        <f t="shared" si="90"/>
        <v>Agricultural Extension</v>
      </c>
      <c r="N1214" s="1" t="s">
        <v>4210</v>
      </c>
      <c r="O1214" s="1" t="s">
        <v>4345</v>
      </c>
      <c r="P1214" s="1">
        <v>9277</v>
      </c>
      <c r="Q1214" s="1">
        <v>1591990</v>
      </c>
      <c r="R1214" s="1">
        <f t="shared" si="91"/>
        <v>34455</v>
      </c>
      <c r="S1214" s="4">
        <v>1363691.7296407279</v>
      </c>
      <c r="T1214" s="4">
        <v>406821.0368094265</v>
      </c>
      <c r="U1214" s="1">
        <f t="shared" si="92"/>
        <v>1557535</v>
      </c>
      <c r="V1214" s="4">
        <f t="shared" si="93"/>
        <v>-178522.76645015436</v>
      </c>
      <c r="W1214" s="1" t="str">
        <f t="shared" si="94"/>
        <v>Adverse</v>
      </c>
    </row>
    <row r="1215" spans="1:23" x14ac:dyDescent="0.25">
      <c r="A1215" s="1"/>
      <c r="B1215" s="1"/>
      <c r="C1215" s="1"/>
      <c r="D1215" s="1"/>
      <c r="E1215" s="1" t="s">
        <v>5398</v>
      </c>
      <c r="F1215" s="2">
        <v>44321</v>
      </c>
      <c r="G1215" s="3">
        <v>39058</v>
      </c>
      <c r="H1215" s="1"/>
      <c r="I1215" s="1"/>
      <c r="J1215" s="1" t="s">
        <v>6449</v>
      </c>
      <c r="K1215" s="2">
        <v>44303</v>
      </c>
      <c r="L1215" s="1" t="s">
        <v>4212</v>
      </c>
      <c r="M1215" s="1" t="str">
        <f t="shared" si="90"/>
        <v>Agricultural Extension</v>
      </c>
      <c r="N1215" s="1" t="s">
        <v>4205</v>
      </c>
      <c r="O1215" s="1" t="s">
        <v>4479</v>
      </c>
      <c r="P1215" s="1">
        <v>9256</v>
      </c>
      <c r="Q1215" s="1">
        <v>814453</v>
      </c>
      <c r="R1215" s="1">
        <f t="shared" si="91"/>
        <v>0</v>
      </c>
      <c r="S1215" s="4">
        <v>33584.294922449415</v>
      </c>
      <c r="T1215" s="4">
        <v>191936.72413527837</v>
      </c>
      <c r="U1215" s="1">
        <f t="shared" si="92"/>
        <v>814453</v>
      </c>
      <c r="V1215" s="4">
        <f t="shared" si="93"/>
        <v>588931.98094227223</v>
      </c>
      <c r="W1215" s="1" t="str">
        <f t="shared" si="94"/>
        <v>Favourable</v>
      </c>
    </row>
    <row r="1216" spans="1:23" x14ac:dyDescent="0.25">
      <c r="A1216" s="1"/>
      <c r="B1216" s="1"/>
      <c r="C1216" s="1"/>
      <c r="D1216" s="1"/>
      <c r="E1216" s="1" t="s">
        <v>6450</v>
      </c>
      <c r="F1216" s="2">
        <v>44415</v>
      </c>
      <c r="G1216" s="3">
        <v>21860</v>
      </c>
      <c r="H1216" s="1"/>
      <c r="I1216" s="1"/>
      <c r="J1216" s="1" t="s">
        <v>6451</v>
      </c>
      <c r="K1216" s="2">
        <v>44114</v>
      </c>
      <c r="L1216" s="1" t="s">
        <v>4212</v>
      </c>
      <c r="M1216" s="1" t="str">
        <f t="shared" si="90"/>
        <v>Agricultural Extension</v>
      </c>
      <c r="N1216" s="1" t="s">
        <v>4205</v>
      </c>
      <c r="O1216" s="1" t="s">
        <v>4441</v>
      </c>
      <c r="P1216" s="1">
        <v>6889</v>
      </c>
      <c r="Q1216" s="1">
        <v>1597408</v>
      </c>
      <c r="R1216" s="1">
        <f t="shared" si="91"/>
        <v>0</v>
      </c>
      <c r="S1216" s="4">
        <v>936878.69741046021</v>
      </c>
      <c r="T1216" s="4">
        <v>129699.20902472123</v>
      </c>
      <c r="U1216" s="1">
        <f t="shared" si="92"/>
        <v>1597408</v>
      </c>
      <c r="V1216" s="4">
        <f t="shared" si="93"/>
        <v>530830.09356481861</v>
      </c>
      <c r="W1216" s="1" t="str">
        <f t="shared" si="94"/>
        <v>Favourable</v>
      </c>
    </row>
    <row r="1217" spans="1:23" x14ac:dyDescent="0.25">
      <c r="A1217" s="1"/>
      <c r="B1217" s="1"/>
      <c r="C1217" s="1"/>
      <c r="D1217" s="1"/>
      <c r="E1217" s="1" t="s">
        <v>6452</v>
      </c>
      <c r="F1217" s="2">
        <v>44769</v>
      </c>
      <c r="G1217" s="3">
        <v>35873</v>
      </c>
      <c r="H1217" s="1"/>
      <c r="I1217" s="1"/>
      <c r="J1217" s="1" t="s">
        <v>6453</v>
      </c>
      <c r="K1217" s="2">
        <v>44209</v>
      </c>
      <c r="L1217" s="1" t="s">
        <v>4216</v>
      </c>
      <c r="M1217" s="1" t="str">
        <f t="shared" si="90"/>
        <v>Agricultural Extension</v>
      </c>
      <c r="N1217" s="1" t="s">
        <v>4205</v>
      </c>
      <c r="O1217" s="1" t="s">
        <v>4298</v>
      </c>
      <c r="P1217" s="1">
        <v>7691</v>
      </c>
      <c r="Q1217" s="1">
        <v>718163</v>
      </c>
      <c r="R1217" s="1">
        <f t="shared" si="91"/>
        <v>19650</v>
      </c>
      <c r="S1217" s="4">
        <v>44734.92720997172</v>
      </c>
      <c r="T1217" s="4">
        <v>157142.68502649522</v>
      </c>
      <c r="U1217" s="1">
        <f t="shared" si="92"/>
        <v>698513</v>
      </c>
      <c r="V1217" s="4">
        <f t="shared" si="93"/>
        <v>516285.38776353304</v>
      </c>
      <c r="W1217" s="1" t="str">
        <f t="shared" si="94"/>
        <v>Favourable</v>
      </c>
    </row>
    <row r="1218" spans="1:23" x14ac:dyDescent="0.25">
      <c r="A1218" s="1"/>
      <c r="B1218" s="1"/>
      <c r="C1218" s="1"/>
      <c r="D1218" s="1"/>
      <c r="E1218" s="1" t="s">
        <v>4596</v>
      </c>
      <c r="F1218" s="2">
        <v>43998</v>
      </c>
      <c r="G1218" s="3">
        <v>48524</v>
      </c>
      <c r="H1218" s="1"/>
      <c r="I1218" s="1"/>
      <c r="J1218" s="1" t="s">
        <v>5299</v>
      </c>
      <c r="K1218" s="2">
        <v>44465</v>
      </c>
      <c r="L1218" s="1" t="s">
        <v>4200</v>
      </c>
      <c r="M1218" s="1" t="str">
        <f t="shared" si="90"/>
        <v>Social Services</v>
      </c>
      <c r="N1218" s="1" t="s">
        <v>4205</v>
      </c>
      <c r="O1218" s="1" t="s">
        <v>4298</v>
      </c>
      <c r="P1218" s="1">
        <v>6920</v>
      </c>
      <c r="Q1218" s="1">
        <v>430050</v>
      </c>
      <c r="R1218" s="1">
        <f t="shared" si="91"/>
        <v>34735</v>
      </c>
      <c r="S1218" s="4">
        <v>161299.2376167269</v>
      </c>
      <c r="T1218" s="4">
        <v>38387.965860721386</v>
      </c>
      <c r="U1218" s="1">
        <f t="shared" si="92"/>
        <v>395315</v>
      </c>
      <c r="V1218" s="4">
        <f t="shared" si="93"/>
        <v>230362.79652255171</v>
      </c>
      <c r="W1218" s="1" t="str">
        <f t="shared" si="94"/>
        <v>Favourable</v>
      </c>
    </row>
    <row r="1219" spans="1:23" x14ac:dyDescent="0.25">
      <c r="A1219" s="1"/>
      <c r="B1219" s="1"/>
      <c r="C1219" s="1"/>
      <c r="D1219" s="1"/>
      <c r="E1219" s="1" t="s">
        <v>4758</v>
      </c>
      <c r="F1219" s="2">
        <v>44366</v>
      </c>
      <c r="G1219" s="3">
        <v>22724</v>
      </c>
      <c r="H1219" s="1"/>
      <c r="I1219" s="1"/>
      <c r="J1219" s="1" t="s">
        <v>6454</v>
      </c>
      <c r="K1219" s="2">
        <v>44933</v>
      </c>
      <c r="L1219" s="1" t="s">
        <v>4204</v>
      </c>
      <c r="M1219" s="1" t="str">
        <f t="shared" ref="M1219:M1282" si="95">INDEX($A:$B,MATCH($L1219,$A:$A,0),2)</f>
        <v>Education</v>
      </c>
      <c r="N1219" s="1" t="s">
        <v>4210</v>
      </c>
      <c r="O1219" s="1" t="s">
        <v>4226</v>
      </c>
      <c r="P1219" s="1">
        <v>5608</v>
      </c>
      <c r="Q1219" s="1">
        <v>1781415</v>
      </c>
      <c r="R1219" s="1">
        <f t="shared" ref="R1219:R1282" si="96">_xlfn.XLOOKUP($J1219,$E:$E,$G:$G,0,0,1)</f>
        <v>33451</v>
      </c>
      <c r="S1219" s="4">
        <v>352131.50669194089</v>
      </c>
      <c r="T1219" s="4">
        <v>208734.82671758774</v>
      </c>
      <c r="U1219" s="1">
        <f t="shared" ref="U1219:U1282" si="97">Q1219-R1219</f>
        <v>1747964</v>
      </c>
      <c r="V1219" s="4">
        <f t="shared" ref="V1219:V1282" si="98">Q1219-(S1219+T1219)</f>
        <v>1220548.6665904713</v>
      </c>
      <c r="W1219" s="1" t="str">
        <f t="shared" ref="W1219:W1282" si="99">IF(V1219&gt;=0,"Favourable","Adverse")</f>
        <v>Favourable</v>
      </c>
    </row>
    <row r="1220" spans="1:23" x14ac:dyDescent="0.25">
      <c r="A1220" s="1"/>
      <c r="B1220" s="1"/>
      <c r="C1220" s="1"/>
      <c r="D1220" s="1"/>
      <c r="E1220" s="1" t="s">
        <v>4493</v>
      </c>
      <c r="F1220" s="2">
        <v>44667</v>
      </c>
      <c r="G1220" s="3">
        <v>44317</v>
      </c>
      <c r="H1220" s="1"/>
      <c r="I1220" s="1"/>
      <c r="J1220" s="1" t="s">
        <v>6455</v>
      </c>
      <c r="K1220" s="2">
        <v>44792</v>
      </c>
      <c r="L1220" s="1" t="s">
        <v>4200</v>
      </c>
      <c r="M1220" s="1" t="str">
        <f t="shared" si="95"/>
        <v>Social Services</v>
      </c>
      <c r="N1220" s="1" t="s">
        <v>4205</v>
      </c>
      <c r="O1220" s="1" t="s">
        <v>4233</v>
      </c>
      <c r="P1220" s="1">
        <v>6727</v>
      </c>
      <c r="Q1220" s="1">
        <v>2323319</v>
      </c>
      <c r="R1220" s="1">
        <f t="shared" si="96"/>
        <v>59703</v>
      </c>
      <c r="S1220" s="4">
        <v>722903.34275084804</v>
      </c>
      <c r="T1220" s="4">
        <v>722947.26680196729</v>
      </c>
      <c r="U1220" s="1">
        <f t="shared" si="97"/>
        <v>2263616</v>
      </c>
      <c r="V1220" s="4">
        <f t="shared" si="98"/>
        <v>877468.39044718468</v>
      </c>
      <c r="W1220" s="1" t="str">
        <f t="shared" si="99"/>
        <v>Favourable</v>
      </c>
    </row>
    <row r="1221" spans="1:23" x14ac:dyDescent="0.25">
      <c r="A1221" s="1"/>
      <c r="B1221" s="1"/>
      <c r="C1221" s="1"/>
      <c r="D1221" s="1"/>
      <c r="E1221" s="1" t="s">
        <v>6456</v>
      </c>
      <c r="F1221" s="2">
        <v>45203</v>
      </c>
      <c r="G1221" s="3">
        <v>34879</v>
      </c>
      <c r="H1221" s="1"/>
      <c r="I1221" s="1"/>
      <c r="J1221" s="1" t="s">
        <v>6457</v>
      </c>
      <c r="K1221" s="2">
        <v>43920</v>
      </c>
      <c r="L1221" s="1" t="s">
        <v>4200</v>
      </c>
      <c r="M1221" s="1" t="str">
        <f t="shared" si="95"/>
        <v>Social Services</v>
      </c>
      <c r="N1221" s="1" t="s">
        <v>4205</v>
      </c>
      <c r="O1221" s="1" t="s">
        <v>4345</v>
      </c>
      <c r="P1221" s="1">
        <v>6711</v>
      </c>
      <c r="Q1221" s="1">
        <v>2137491</v>
      </c>
      <c r="R1221" s="1">
        <f t="shared" si="96"/>
        <v>0</v>
      </c>
      <c r="S1221" s="4">
        <v>1108101.2082922845</v>
      </c>
      <c r="T1221" s="4">
        <v>16217.178915345676</v>
      </c>
      <c r="U1221" s="1">
        <f t="shared" si="97"/>
        <v>2137491</v>
      </c>
      <c r="V1221" s="4">
        <f t="shared" si="98"/>
        <v>1013172.6127923699</v>
      </c>
      <c r="W1221" s="1" t="str">
        <f t="shared" si="99"/>
        <v>Favourable</v>
      </c>
    </row>
    <row r="1222" spans="1:23" x14ac:dyDescent="0.25">
      <c r="A1222" s="1"/>
      <c r="B1222" s="1"/>
      <c r="C1222" s="1"/>
      <c r="D1222" s="1"/>
      <c r="E1222" s="1" t="s">
        <v>6458</v>
      </c>
      <c r="F1222" s="2">
        <v>44632</v>
      </c>
      <c r="G1222" s="3">
        <v>54617</v>
      </c>
      <c r="H1222" s="1"/>
      <c r="I1222" s="1"/>
      <c r="J1222" s="1" t="s">
        <v>6290</v>
      </c>
      <c r="K1222" s="2">
        <v>44203</v>
      </c>
      <c r="L1222" s="1" t="s">
        <v>4204</v>
      </c>
      <c r="M1222" s="1" t="str">
        <f t="shared" si="95"/>
        <v>Education</v>
      </c>
      <c r="N1222" s="1" t="s">
        <v>4205</v>
      </c>
      <c r="O1222" s="1" t="s">
        <v>4292</v>
      </c>
      <c r="P1222" s="1">
        <v>8499</v>
      </c>
      <c r="Q1222" s="1">
        <v>1232879</v>
      </c>
      <c r="R1222" s="1">
        <f t="shared" si="96"/>
        <v>40668</v>
      </c>
      <c r="S1222" s="4">
        <v>266959.24116148619</v>
      </c>
      <c r="T1222" s="4">
        <v>220175.34679991659</v>
      </c>
      <c r="U1222" s="1">
        <f t="shared" si="97"/>
        <v>1192211</v>
      </c>
      <c r="V1222" s="4">
        <f t="shared" si="98"/>
        <v>745744.41203859728</v>
      </c>
      <c r="W1222" s="1" t="str">
        <f t="shared" si="99"/>
        <v>Favourable</v>
      </c>
    </row>
    <row r="1223" spans="1:23" x14ac:dyDescent="0.25">
      <c r="A1223" s="1"/>
      <c r="B1223" s="1"/>
      <c r="C1223" s="1"/>
      <c r="D1223" s="1"/>
      <c r="E1223" s="1" t="s">
        <v>6459</v>
      </c>
      <c r="F1223" s="2">
        <v>45061</v>
      </c>
      <c r="G1223" s="3">
        <v>33074</v>
      </c>
      <c r="H1223" s="1"/>
      <c r="I1223" s="1"/>
      <c r="J1223" s="1" t="s">
        <v>5561</v>
      </c>
      <c r="K1223" s="2">
        <v>44078</v>
      </c>
      <c r="L1223" s="1" t="s">
        <v>4218</v>
      </c>
      <c r="M1223" s="1" t="str">
        <f t="shared" si="95"/>
        <v>Infrastructure</v>
      </c>
      <c r="N1223" s="1" t="s">
        <v>4210</v>
      </c>
      <c r="O1223" s="1" t="s">
        <v>4314</v>
      </c>
      <c r="P1223" s="1">
        <v>6968</v>
      </c>
      <c r="Q1223" s="1">
        <v>284080</v>
      </c>
      <c r="R1223" s="1">
        <f t="shared" si="96"/>
        <v>70342</v>
      </c>
      <c r="S1223" s="4">
        <v>126126.53014771178</v>
      </c>
      <c r="T1223" s="4">
        <v>50657.690600266731</v>
      </c>
      <c r="U1223" s="1">
        <f t="shared" si="97"/>
        <v>213738</v>
      </c>
      <c r="V1223" s="4">
        <f t="shared" si="98"/>
        <v>107295.77925202149</v>
      </c>
      <c r="W1223" s="1" t="str">
        <f t="shared" si="99"/>
        <v>Favourable</v>
      </c>
    </row>
    <row r="1224" spans="1:23" x14ac:dyDescent="0.25">
      <c r="A1224" s="1"/>
      <c r="B1224" s="1"/>
      <c r="C1224" s="1"/>
      <c r="D1224" s="1"/>
      <c r="E1224" s="1" t="s">
        <v>4780</v>
      </c>
      <c r="F1224" s="2">
        <v>45025</v>
      </c>
      <c r="G1224" s="3">
        <v>24884</v>
      </c>
      <c r="H1224" s="1"/>
      <c r="I1224" s="1"/>
      <c r="J1224" s="1" t="s">
        <v>6460</v>
      </c>
      <c r="K1224" s="2">
        <v>44537</v>
      </c>
      <c r="L1224" s="1" t="s">
        <v>4200</v>
      </c>
      <c r="M1224" s="1" t="str">
        <f t="shared" si="95"/>
        <v>Social Services</v>
      </c>
      <c r="N1224" s="1" t="s">
        <v>4222</v>
      </c>
      <c r="O1224" s="1" t="s">
        <v>4330</v>
      </c>
      <c r="P1224" s="1">
        <v>6082</v>
      </c>
      <c r="Q1224" s="1">
        <v>489286</v>
      </c>
      <c r="R1224" s="1">
        <f t="shared" si="96"/>
        <v>0</v>
      </c>
      <c r="S1224" s="4">
        <v>418779.61436190159</v>
      </c>
      <c r="T1224" s="4">
        <v>142457.90227485905</v>
      </c>
      <c r="U1224" s="1">
        <f t="shared" si="97"/>
        <v>489286</v>
      </c>
      <c r="V1224" s="4">
        <f t="shared" si="98"/>
        <v>-71951.516636760673</v>
      </c>
      <c r="W1224" s="1" t="str">
        <f t="shared" si="99"/>
        <v>Adverse</v>
      </c>
    </row>
    <row r="1225" spans="1:23" x14ac:dyDescent="0.25">
      <c r="A1225" s="1"/>
      <c r="B1225" s="1"/>
      <c r="C1225" s="1"/>
      <c r="D1225" s="1"/>
      <c r="E1225" s="1" t="s">
        <v>6461</v>
      </c>
      <c r="F1225" s="2">
        <v>44906</v>
      </c>
      <c r="G1225" s="3">
        <v>38271</v>
      </c>
      <c r="H1225" s="1"/>
      <c r="I1225" s="1"/>
      <c r="J1225" s="1" t="s">
        <v>6462</v>
      </c>
      <c r="K1225" s="2">
        <v>43838</v>
      </c>
      <c r="L1225" s="1" t="s">
        <v>4218</v>
      </c>
      <c r="M1225" s="1" t="str">
        <f t="shared" si="95"/>
        <v>Infrastructure</v>
      </c>
      <c r="N1225" s="1" t="s">
        <v>4222</v>
      </c>
      <c r="O1225" s="1" t="s">
        <v>4223</v>
      </c>
      <c r="P1225" s="1">
        <v>7387</v>
      </c>
      <c r="Q1225" s="1">
        <v>1924246</v>
      </c>
      <c r="R1225" s="1">
        <f t="shared" si="96"/>
        <v>20638</v>
      </c>
      <c r="S1225" s="4">
        <v>1340523.8635301976</v>
      </c>
      <c r="T1225" s="4">
        <v>470000.93681908195</v>
      </c>
      <c r="U1225" s="1">
        <f t="shared" si="97"/>
        <v>1903608</v>
      </c>
      <c r="V1225" s="4">
        <f t="shared" si="98"/>
        <v>113721.19965072046</v>
      </c>
      <c r="W1225" s="1" t="str">
        <f t="shared" si="99"/>
        <v>Favourable</v>
      </c>
    </row>
    <row r="1226" spans="1:23" x14ac:dyDescent="0.25">
      <c r="A1226" s="1"/>
      <c r="B1226" s="1"/>
      <c r="C1226" s="1"/>
      <c r="D1226" s="1"/>
      <c r="E1226" s="1" t="s">
        <v>6408</v>
      </c>
      <c r="F1226" s="2">
        <v>43962</v>
      </c>
      <c r="G1226" s="3">
        <v>48161</v>
      </c>
      <c r="H1226" s="1"/>
      <c r="I1226" s="1"/>
      <c r="J1226" s="1" t="s">
        <v>6463</v>
      </c>
      <c r="K1226" s="2">
        <v>44918</v>
      </c>
      <c r="L1226" s="1" t="s">
        <v>4204</v>
      </c>
      <c r="M1226" s="1" t="str">
        <f t="shared" si="95"/>
        <v>Education</v>
      </c>
      <c r="N1226" s="1" t="s">
        <v>4222</v>
      </c>
      <c r="O1226" s="1" t="s">
        <v>4267</v>
      </c>
      <c r="P1226" s="1">
        <v>7466</v>
      </c>
      <c r="Q1226" s="1">
        <v>1514597</v>
      </c>
      <c r="R1226" s="1">
        <f t="shared" si="96"/>
        <v>16023</v>
      </c>
      <c r="S1226" s="4">
        <v>500375.80473083007</v>
      </c>
      <c r="T1226" s="4">
        <v>177218.02017810685</v>
      </c>
      <c r="U1226" s="1">
        <f t="shared" si="97"/>
        <v>1498574</v>
      </c>
      <c r="V1226" s="4">
        <f t="shared" si="98"/>
        <v>837003.17509106314</v>
      </c>
      <c r="W1226" s="1" t="str">
        <f t="shared" si="99"/>
        <v>Favourable</v>
      </c>
    </row>
    <row r="1227" spans="1:23" x14ac:dyDescent="0.25">
      <c r="A1227" s="1"/>
      <c r="B1227" s="1"/>
      <c r="C1227" s="1"/>
      <c r="D1227" s="1"/>
      <c r="E1227" s="1" t="s">
        <v>6464</v>
      </c>
      <c r="F1227" s="2">
        <v>43969</v>
      </c>
      <c r="G1227" s="3">
        <v>59291</v>
      </c>
      <c r="H1227" s="1"/>
      <c r="I1227" s="1"/>
      <c r="J1227" s="1" t="s">
        <v>6465</v>
      </c>
      <c r="K1227" s="2">
        <v>43918</v>
      </c>
      <c r="L1227" s="1" t="s">
        <v>4200</v>
      </c>
      <c r="M1227" s="1" t="str">
        <f t="shared" si="95"/>
        <v>Social Services</v>
      </c>
      <c r="N1227" s="1" t="s">
        <v>4205</v>
      </c>
      <c r="O1227" s="1" t="s">
        <v>4298</v>
      </c>
      <c r="P1227" s="1">
        <v>5623</v>
      </c>
      <c r="Q1227" s="1">
        <v>620225</v>
      </c>
      <c r="R1227" s="1">
        <f t="shared" si="96"/>
        <v>32476</v>
      </c>
      <c r="S1227" s="4">
        <v>251323.36113588326</v>
      </c>
      <c r="T1227" s="4">
        <v>179644.95852234555</v>
      </c>
      <c r="U1227" s="1">
        <f t="shared" si="97"/>
        <v>587749</v>
      </c>
      <c r="V1227" s="4">
        <f t="shared" si="98"/>
        <v>189256.68034177122</v>
      </c>
      <c r="W1227" s="1" t="str">
        <f t="shared" si="99"/>
        <v>Favourable</v>
      </c>
    </row>
    <row r="1228" spans="1:23" x14ac:dyDescent="0.25">
      <c r="A1228" s="1"/>
      <c r="B1228" s="1"/>
      <c r="C1228" s="1"/>
      <c r="D1228" s="1"/>
      <c r="E1228" s="1" t="s">
        <v>6466</v>
      </c>
      <c r="F1228" s="2">
        <v>45039</v>
      </c>
      <c r="G1228" s="3">
        <v>56010</v>
      </c>
      <c r="H1228" s="1"/>
      <c r="I1228" s="1"/>
      <c r="J1228" s="1" t="s">
        <v>6467</v>
      </c>
      <c r="K1228" s="2">
        <v>44351</v>
      </c>
      <c r="L1228" s="1" t="s">
        <v>4200</v>
      </c>
      <c r="M1228" s="1" t="str">
        <f t="shared" si="95"/>
        <v>Social Services</v>
      </c>
      <c r="N1228" s="1" t="s">
        <v>4222</v>
      </c>
      <c r="O1228" s="1" t="s">
        <v>4211</v>
      </c>
      <c r="P1228" s="1">
        <v>5905</v>
      </c>
      <c r="Q1228" s="1">
        <v>484028</v>
      </c>
      <c r="R1228" s="1">
        <f t="shared" si="96"/>
        <v>34945</v>
      </c>
      <c r="S1228" s="4">
        <v>220344.49759194191</v>
      </c>
      <c r="T1228" s="4">
        <v>25240.603747582121</v>
      </c>
      <c r="U1228" s="1">
        <f t="shared" si="97"/>
        <v>449083</v>
      </c>
      <c r="V1228" s="4">
        <f t="shared" si="98"/>
        <v>238442.89866047597</v>
      </c>
      <c r="W1228" s="1" t="str">
        <f t="shared" si="99"/>
        <v>Favourable</v>
      </c>
    </row>
    <row r="1229" spans="1:23" x14ac:dyDescent="0.25">
      <c r="A1229" s="1"/>
      <c r="B1229" s="1"/>
      <c r="C1229" s="1"/>
      <c r="D1229" s="1"/>
      <c r="E1229" s="1" t="s">
        <v>6363</v>
      </c>
      <c r="F1229" s="2">
        <v>44066</v>
      </c>
      <c r="G1229" s="3">
        <v>14148</v>
      </c>
      <c r="H1229" s="1"/>
      <c r="I1229" s="1"/>
      <c r="J1229" s="1" t="s">
        <v>6468</v>
      </c>
      <c r="K1229" s="2">
        <v>44009</v>
      </c>
      <c r="L1229" s="1" t="s">
        <v>4218</v>
      </c>
      <c r="M1229" s="1" t="str">
        <f t="shared" si="95"/>
        <v>Infrastructure</v>
      </c>
      <c r="N1229" s="1" t="s">
        <v>4205</v>
      </c>
      <c r="O1229" s="1" t="s">
        <v>4264</v>
      </c>
      <c r="P1229" s="1">
        <v>6024</v>
      </c>
      <c r="Q1229" s="1">
        <v>1393759</v>
      </c>
      <c r="R1229" s="1">
        <f t="shared" si="96"/>
        <v>0</v>
      </c>
      <c r="S1229" s="4">
        <v>898881.01440991915</v>
      </c>
      <c r="T1229" s="4">
        <v>198017.74878230214</v>
      </c>
      <c r="U1229" s="1">
        <f t="shared" si="97"/>
        <v>1393759</v>
      </c>
      <c r="V1229" s="4">
        <f t="shared" si="98"/>
        <v>296860.23680777871</v>
      </c>
      <c r="W1229" s="1" t="str">
        <f t="shared" si="99"/>
        <v>Favourable</v>
      </c>
    </row>
    <row r="1230" spans="1:23" x14ac:dyDescent="0.25">
      <c r="A1230" s="1"/>
      <c r="B1230" s="1"/>
      <c r="C1230" s="1"/>
      <c r="D1230" s="1"/>
      <c r="E1230" s="1" t="s">
        <v>6469</v>
      </c>
      <c r="F1230" s="2">
        <v>44341</v>
      </c>
      <c r="G1230" s="3">
        <v>22928</v>
      </c>
      <c r="H1230" s="1"/>
      <c r="I1230" s="1"/>
      <c r="J1230" s="1" t="s">
        <v>6470</v>
      </c>
      <c r="K1230" s="2">
        <v>43931</v>
      </c>
      <c r="L1230" s="1" t="s">
        <v>4200</v>
      </c>
      <c r="M1230" s="1" t="str">
        <f t="shared" si="95"/>
        <v>Social Services</v>
      </c>
      <c r="N1230" s="1" t="s">
        <v>4222</v>
      </c>
      <c r="O1230" s="1" t="s">
        <v>4211</v>
      </c>
      <c r="P1230" s="1">
        <v>9056</v>
      </c>
      <c r="Q1230" s="1">
        <v>509901</v>
      </c>
      <c r="R1230" s="1">
        <f t="shared" si="96"/>
        <v>44798</v>
      </c>
      <c r="S1230" s="4">
        <v>235789.83267035027</v>
      </c>
      <c r="T1230" s="4">
        <v>99385.975742718976</v>
      </c>
      <c r="U1230" s="1">
        <f t="shared" si="97"/>
        <v>465103</v>
      </c>
      <c r="V1230" s="4">
        <f t="shared" si="98"/>
        <v>174725.19158693077</v>
      </c>
      <c r="W1230" s="1" t="str">
        <f t="shared" si="99"/>
        <v>Favourable</v>
      </c>
    </row>
    <row r="1231" spans="1:23" x14ac:dyDescent="0.25">
      <c r="A1231" s="1"/>
      <c r="B1231" s="1"/>
      <c r="C1231" s="1"/>
      <c r="D1231" s="1"/>
      <c r="E1231" s="1" t="s">
        <v>6471</v>
      </c>
      <c r="F1231" s="2">
        <v>44272</v>
      </c>
      <c r="G1231" s="3">
        <v>10682</v>
      </c>
      <c r="H1231" s="1"/>
      <c r="I1231" s="1"/>
      <c r="J1231" s="1" t="s">
        <v>5600</v>
      </c>
      <c r="K1231" s="2">
        <v>44854</v>
      </c>
      <c r="L1231" s="1" t="s">
        <v>4218</v>
      </c>
      <c r="M1231" s="1" t="str">
        <f t="shared" si="95"/>
        <v>Infrastructure</v>
      </c>
      <c r="N1231" s="1" t="s">
        <v>4205</v>
      </c>
      <c r="O1231" s="1" t="s">
        <v>4226</v>
      </c>
      <c r="P1231" s="1">
        <v>9306</v>
      </c>
      <c r="Q1231" s="1">
        <v>1484823</v>
      </c>
      <c r="R1231" s="1">
        <f t="shared" si="96"/>
        <v>18542</v>
      </c>
      <c r="S1231" s="4">
        <v>159558.66357235919</v>
      </c>
      <c r="T1231" s="4">
        <v>279498.68899880548</v>
      </c>
      <c r="U1231" s="1">
        <f t="shared" si="97"/>
        <v>1466281</v>
      </c>
      <c r="V1231" s="4">
        <f t="shared" si="98"/>
        <v>1045765.6474288353</v>
      </c>
      <c r="W1231" s="1" t="str">
        <f t="shared" si="99"/>
        <v>Favourable</v>
      </c>
    </row>
    <row r="1232" spans="1:23" x14ac:dyDescent="0.25">
      <c r="A1232" s="1"/>
      <c r="B1232" s="1"/>
      <c r="C1232" s="1"/>
      <c r="D1232" s="1"/>
      <c r="E1232" s="1" t="s">
        <v>6472</v>
      </c>
      <c r="F1232" s="2">
        <v>45197</v>
      </c>
      <c r="G1232" s="3">
        <v>53749</v>
      </c>
      <c r="H1232" s="1"/>
      <c r="I1232" s="1"/>
      <c r="J1232" s="1" t="s">
        <v>6473</v>
      </c>
      <c r="K1232" s="2">
        <v>45180</v>
      </c>
      <c r="L1232" s="1" t="s">
        <v>4216</v>
      </c>
      <c r="M1232" s="1" t="str">
        <f t="shared" si="95"/>
        <v>Agricultural Extension</v>
      </c>
      <c r="N1232" s="1" t="s">
        <v>4210</v>
      </c>
      <c r="O1232" s="1" t="s">
        <v>4264</v>
      </c>
      <c r="P1232" s="1">
        <v>6789</v>
      </c>
      <c r="Q1232" s="1">
        <v>1314856</v>
      </c>
      <c r="R1232" s="1">
        <f t="shared" si="96"/>
        <v>0</v>
      </c>
      <c r="S1232" s="4">
        <v>291713.04207982874</v>
      </c>
      <c r="T1232" s="4">
        <v>237743.56449497657</v>
      </c>
      <c r="U1232" s="1">
        <f t="shared" si="97"/>
        <v>1314856</v>
      </c>
      <c r="V1232" s="4">
        <f t="shared" si="98"/>
        <v>785399.39342519466</v>
      </c>
      <c r="W1232" s="1" t="str">
        <f t="shared" si="99"/>
        <v>Favourable</v>
      </c>
    </row>
    <row r="1233" spans="1:23" x14ac:dyDescent="0.25">
      <c r="A1233" s="1"/>
      <c r="B1233" s="1"/>
      <c r="C1233" s="1"/>
      <c r="D1233" s="1"/>
      <c r="E1233" s="1" t="s">
        <v>4831</v>
      </c>
      <c r="F1233" s="2">
        <v>44582</v>
      </c>
      <c r="G1233" s="3">
        <v>25707</v>
      </c>
      <c r="H1233" s="1"/>
      <c r="I1233" s="1"/>
      <c r="J1233" s="1" t="s">
        <v>6474</v>
      </c>
      <c r="K1233" s="2">
        <v>45341</v>
      </c>
      <c r="L1233" s="1" t="s">
        <v>4200</v>
      </c>
      <c r="M1233" s="1" t="str">
        <f t="shared" si="95"/>
        <v>Social Services</v>
      </c>
      <c r="N1233" s="1" t="s">
        <v>4210</v>
      </c>
      <c r="O1233" s="1" t="s">
        <v>4441</v>
      </c>
      <c r="P1233" s="1">
        <v>8523</v>
      </c>
      <c r="Q1233" s="1">
        <v>2373011</v>
      </c>
      <c r="R1233" s="1">
        <f t="shared" si="96"/>
        <v>0</v>
      </c>
      <c r="S1233" s="4">
        <v>68614.929774173594</v>
      </c>
      <c r="T1233" s="4">
        <v>289189.90038450964</v>
      </c>
      <c r="U1233" s="1">
        <f t="shared" si="97"/>
        <v>2373011</v>
      </c>
      <c r="V1233" s="4">
        <f t="shared" si="98"/>
        <v>2015206.1698413168</v>
      </c>
      <c r="W1233" s="1" t="str">
        <f t="shared" si="99"/>
        <v>Favourable</v>
      </c>
    </row>
    <row r="1234" spans="1:23" x14ac:dyDescent="0.25">
      <c r="A1234" s="1"/>
      <c r="B1234" s="1"/>
      <c r="C1234" s="1"/>
      <c r="D1234" s="1"/>
      <c r="E1234" s="1" t="s">
        <v>6475</v>
      </c>
      <c r="F1234" s="2">
        <v>44144</v>
      </c>
      <c r="G1234" s="3">
        <v>31217</v>
      </c>
      <c r="H1234" s="1"/>
      <c r="I1234" s="1"/>
      <c r="J1234" s="1" t="s">
        <v>6476</v>
      </c>
      <c r="K1234" s="2">
        <v>44342</v>
      </c>
      <c r="L1234" s="1" t="s">
        <v>4216</v>
      </c>
      <c r="M1234" s="1" t="str">
        <f t="shared" si="95"/>
        <v>Agricultural Extension</v>
      </c>
      <c r="N1234" s="1" t="s">
        <v>4205</v>
      </c>
      <c r="O1234" s="1" t="s">
        <v>4314</v>
      </c>
      <c r="P1234" s="1">
        <v>7169</v>
      </c>
      <c r="Q1234" s="1">
        <v>764605</v>
      </c>
      <c r="R1234" s="1">
        <f t="shared" si="96"/>
        <v>46418</v>
      </c>
      <c r="S1234" s="4">
        <v>279552.96498166246</v>
      </c>
      <c r="T1234" s="4">
        <v>169442.13847747029</v>
      </c>
      <c r="U1234" s="1">
        <f t="shared" si="97"/>
        <v>718187</v>
      </c>
      <c r="V1234" s="4">
        <f t="shared" si="98"/>
        <v>315609.89654086728</v>
      </c>
      <c r="W1234" s="1" t="str">
        <f t="shared" si="99"/>
        <v>Favourable</v>
      </c>
    </row>
    <row r="1235" spans="1:23" x14ac:dyDescent="0.25">
      <c r="A1235" s="1"/>
      <c r="B1235" s="1"/>
      <c r="C1235" s="1"/>
      <c r="D1235" s="1"/>
      <c r="E1235" s="1" t="s">
        <v>6477</v>
      </c>
      <c r="F1235" s="2">
        <v>44301</v>
      </c>
      <c r="G1235" s="3">
        <v>48043</v>
      </c>
      <c r="H1235" s="1"/>
      <c r="I1235" s="1"/>
      <c r="J1235" s="1" t="s">
        <v>6478</v>
      </c>
      <c r="K1235" s="2">
        <v>44199</v>
      </c>
      <c r="L1235" s="1" t="s">
        <v>4216</v>
      </c>
      <c r="M1235" s="1" t="str">
        <f t="shared" si="95"/>
        <v>Agricultural Extension</v>
      </c>
      <c r="N1235" s="1" t="s">
        <v>4222</v>
      </c>
      <c r="O1235" s="1" t="s">
        <v>4211</v>
      </c>
      <c r="P1235" s="1">
        <v>5617</v>
      </c>
      <c r="Q1235" s="1">
        <v>534360</v>
      </c>
      <c r="R1235" s="1">
        <f t="shared" si="96"/>
        <v>30436</v>
      </c>
      <c r="S1235" s="4">
        <v>460819.72184785228</v>
      </c>
      <c r="T1235" s="4">
        <v>114594.92578059832</v>
      </c>
      <c r="U1235" s="1">
        <f t="shared" si="97"/>
        <v>503924</v>
      </c>
      <c r="V1235" s="4">
        <f t="shared" si="98"/>
        <v>-41054.64762845065</v>
      </c>
      <c r="W1235" s="1" t="str">
        <f t="shared" si="99"/>
        <v>Adverse</v>
      </c>
    </row>
    <row r="1236" spans="1:23" x14ac:dyDescent="0.25">
      <c r="A1236" s="1"/>
      <c r="B1236" s="1"/>
      <c r="C1236" s="1"/>
      <c r="D1236" s="1"/>
      <c r="E1236" s="1" t="s">
        <v>6479</v>
      </c>
      <c r="F1236" s="2">
        <v>44166</v>
      </c>
      <c r="G1236" s="3">
        <v>36046</v>
      </c>
      <c r="H1236" s="1"/>
      <c r="I1236" s="1"/>
      <c r="J1236" s="1" t="s">
        <v>6480</v>
      </c>
      <c r="K1236" s="2">
        <v>44647</v>
      </c>
      <c r="L1236" s="1" t="s">
        <v>4216</v>
      </c>
      <c r="M1236" s="1" t="str">
        <f t="shared" si="95"/>
        <v>Agricultural Extension</v>
      </c>
      <c r="N1236" s="1" t="s">
        <v>4210</v>
      </c>
      <c r="O1236" s="1" t="s">
        <v>4223</v>
      </c>
      <c r="P1236" s="1">
        <v>8432</v>
      </c>
      <c r="Q1236" s="1">
        <v>1686908</v>
      </c>
      <c r="R1236" s="1">
        <f t="shared" si="96"/>
        <v>0</v>
      </c>
      <c r="S1236" s="4">
        <v>211952.66424926106</v>
      </c>
      <c r="T1236" s="4">
        <v>115351.38067170275</v>
      </c>
      <c r="U1236" s="1">
        <f t="shared" si="97"/>
        <v>1686908</v>
      </c>
      <c r="V1236" s="4">
        <f t="shared" si="98"/>
        <v>1359603.9550790363</v>
      </c>
      <c r="W1236" s="1" t="str">
        <f t="shared" si="99"/>
        <v>Favourable</v>
      </c>
    </row>
    <row r="1237" spans="1:23" x14ac:dyDescent="0.25">
      <c r="A1237" s="1"/>
      <c r="B1237" s="1"/>
      <c r="C1237" s="1"/>
      <c r="D1237" s="1"/>
      <c r="E1237" s="1" t="s">
        <v>5948</v>
      </c>
      <c r="F1237" s="2">
        <v>44908</v>
      </c>
      <c r="G1237" s="3">
        <v>34502</v>
      </c>
      <c r="H1237" s="1"/>
      <c r="I1237" s="1"/>
      <c r="J1237" s="1" t="s">
        <v>6481</v>
      </c>
      <c r="K1237" s="2">
        <v>44636</v>
      </c>
      <c r="L1237" s="1" t="s">
        <v>4204</v>
      </c>
      <c r="M1237" s="1" t="str">
        <f t="shared" si="95"/>
        <v>Education</v>
      </c>
      <c r="N1237" s="1" t="s">
        <v>4205</v>
      </c>
      <c r="O1237" s="1" t="s">
        <v>4314</v>
      </c>
      <c r="P1237" s="1">
        <v>8303</v>
      </c>
      <c r="Q1237" s="1">
        <v>964954</v>
      </c>
      <c r="R1237" s="1">
        <f t="shared" si="96"/>
        <v>0</v>
      </c>
      <c r="S1237" s="4">
        <v>116830.71362910686</v>
      </c>
      <c r="T1237" s="4">
        <v>215398.54799209375</v>
      </c>
      <c r="U1237" s="1">
        <f t="shared" si="97"/>
        <v>964954</v>
      </c>
      <c r="V1237" s="4">
        <f t="shared" si="98"/>
        <v>632724.7383787994</v>
      </c>
      <c r="W1237" s="1" t="str">
        <f t="shared" si="99"/>
        <v>Favourable</v>
      </c>
    </row>
    <row r="1238" spans="1:23" x14ac:dyDescent="0.25">
      <c r="A1238" s="1"/>
      <c r="B1238" s="1"/>
      <c r="C1238" s="1"/>
      <c r="D1238" s="1"/>
      <c r="E1238" s="1" t="s">
        <v>6482</v>
      </c>
      <c r="F1238" s="2">
        <v>44747</v>
      </c>
      <c r="G1238" s="3">
        <v>45245</v>
      </c>
      <c r="H1238" s="1"/>
      <c r="I1238" s="1"/>
      <c r="J1238" s="1" t="s">
        <v>6483</v>
      </c>
      <c r="K1238" s="2">
        <v>45236</v>
      </c>
      <c r="L1238" s="1" t="s">
        <v>4218</v>
      </c>
      <c r="M1238" s="1" t="str">
        <f t="shared" si="95"/>
        <v>Infrastructure</v>
      </c>
      <c r="N1238" s="1" t="s">
        <v>4210</v>
      </c>
      <c r="O1238" s="1" t="s">
        <v>4292</v>
      </c>
      <c r="P1238" s="1">
        <v>6529</v>
      </c>
      <c r="Q1238" s="1">
        <v>2132246</v>
      </c>
      <c r="R1238" s="1">
        <f t="shared" si="96"/>
        <v>21869</v>
      </c>
      <c r="S1238" s="4">
        <v>462558.90921326936</v>
      </c>
      <c r="T1238" s="4">
        <v>49402.641546309926</v>
      </c>
      <c r="U1238" s="1">
        <f t="shared" si="97"/>
        <v>2110377</v>
      </c>
      <c r="V1238" s="4">
        <f t="shared" si="98"/>
        <v>1620284.4492404207</v>
      </c>
      <c r="W1238" s="1" t="str">
        <f t="shared" si="99"/>
        <v>Favourable</v>
      </c>
    </row>
    <row r="1239" spans="1:23" x14ac:dyDescent="0.25">
      <c r="A1239" s="1"/>
      <c r="B1239" s="1"/>
      <c r="C1239" s="1"/>
      <c r="D1239" s="1"/>
      <c r="E1239" s="1" t="s">
        <v>6484</v>
      </c>
      <c r="F1239" s="2">
        <v>45237</v>
      </c>
      <c r="G1239" s="3">
        <v>11076</v>
      </c>
      <c r="H1239" s="1"/>
      <c r="I1239" s="1"/>
      <c r="J1239" s="1" t="s">
        <v>6485</v>
      </c>
      <c r="K1239" s="2">
        <v>44008</v>
      </c>
      <c r="L1239" s="1" t="s">
        <v>4212</v>
      </c>
      <c r="M1239" s="1" t="str">
        <f t="shared" si="95"/>
        <v>Agricultural Extension</v>
      </c>
      <c r="N1239" s="1" t="s">
        <v>4205</v>
      </c>
      <c r="O1239" s="1" t="s">
        <v>4338</v>
      </c>
      <c r="P1239" s="1">
        <v>5917</v>
      </c>
      <c r="Q1239" s="1">
        <v>1128615</v>
      </c>
      <c r="R1239" s="1">
        <f t="shared" si="96"/>
        <v>0</v>
      </c>
      <c r="S1239" s="4">
        <v>1113488.5435570325</v>
      </c>
      <c r="T1239" s="4">
        <v>364326.10493986093</v>
      </c>
      <c r="U1239" s="1">
        <f t="shared" si="97"/>
        <v>1128615</v>
      </c>
      <c r="V1239" s="4">
        <f t="shared" si="98"/>
        <v>-349199.64849689347</v>
      </c>
      <c r="W1239" s="1" t="str">
        <f t="shared" si="99"/>
        <v>Adverse</v>
      </c>
    </row>
    <row r="1240" spans="1:23" x14ac:dyDescent="0.25">
      <c r="A1240" s="1"/>
      <c r="B1240" s="1"/>
      <c r="C1240" s="1"/>
      <c r="D1240" s="1"/>
      <c r="E1240" s="1" t="s">
        <v>6486</v>
      </c>
      <c r="F1240" s="2">
        <v>44969</v>
      </c>
      <c r="G1240" s="3">
        <v>35500</v>
      </c>
      <c r="H1240" s="1"/>
      <c r="I1240" s="1"/>
      <c r="J1240" s="1" t="s">
        <v>6487</v>
      </c>
      <c r="K1240" s="2">
        <v>45157</v>
      </c>
      <c r="L1240" s="1" t="s">
        <v>4212</v>
      </c>
      <c r="M1240" s="1" t="str">
        <f t="shared" si="95"/>
        <v>Agricultural Extension</v>
      </c>
      <c r="N1240" s="1" t="s">
        <v>4205</v>
      </c>
      <c r="O1240" s="1" t="s">
        <v>4402</v>
      </c>
      <c r="P1240" s="1">
        <v>5826</v>
      </c>
      <c r="Q1240" s="1">
        <v>2094546</v>
      </c>
      <c r="R1240" s="1">
        <f t="shared" si="96"/>
        <v>25515</v>
      </c>
      <c r="S1240" s="4">
        <v>1504763.1037634464</v>
      </c>
      <c r="T1240" s="4">
        <v>74228.94681121553</v>
      </c>
      <c r="U1240" s="1">
        <f t="shared" si="97"/>
        <v>2069031</v>
      </c>
      <c r="V1240" s="4">
        <f t="shared" si="98"/>
        <v>515553.94942533807</v>
      </c>
      <c r="W1240" s="1" t="str">
        <f t="shared" si="99"/>
        <v>Favourable</v>
      </c>
    </row>
    <row r="1241" spans="1:23" x14ac:dyDescent="0.25">
      <c r="A1241" s="1"/>
      <c r="B1241" s="1"/>
      <c r="C1241" s="1"/>
      <c r="D1241" s="1"/>
      <c r="E1241" s="1" t="s">
        <v>6395</v>
      </c>
      <c r="F1241" s="2">
        <v>44356</v>
      </c>
      <c r="G1241" s="3">
        <v>54869</v>
      </c>
      <c r="H1241" s="1"/>
      <c r="I1241" s="1"/>
      <c r="J1241" s="1" t="s">
        <v>6488</v>
      </c>
      <c r="K1241" s="2">
        <v>44741</v>
      </c>
      <c r="L1241" s="1" t="s">
        <v>4218</v>
      </c>
      <c r="M1241" s="1" t="str">
        <f t="shared" si="95"/>
        <v>Infrastructure</v>
      </c>
      <c r="N1241" s="1" t="s">
        <v>4210</v>
      </c>
      <c r="O1241" s="1" t="s">
        <v>4279</v>
      </c>
      <c r="P1241" s="1">
        <v>8059</v>
      </c>
      <c r="Q1241" s="1">
        <v>520525</v>
      </c>
      <c r="R1241" s="1">
        <f t="shared" si="96"/>
        <v>33068</v>
      </c>
      <c r="S1241" s="4">
        <v>474966.07136311609</v>
      </c>
      <c r="T1241" s="4">
        <v>33245.233366757442</v>
      </c>
      <c r="U1241" s="1">
        <f t="shared" si="97"/>
        <v>487457</v>
      </c>
      <c r="V1241" s="4">
        <f t="shared" si="98"/>
        <v>12313.695270126453</v>
      </c>
      <c r="W1241" s="1" t="str">
        <f t="shared" si="99"/>
        <v>Favourable</v>
      </c>
    </row>
    <row r="1242" spans="1:23" x14ac:dyDescent="0.25">
      <c r="A1242" s="1"/>
      <c r="B1242" s="1"/>
      <c r="C1242" s="1"/>
      <c r="D1242" s="1"/>
      <c r="E1242" s="1" t="s">
        <v>6489</v>
      </c>
      <c r="F1242" s="2">
        <v>45023</v>
      </c>
      <c r="G1242" s="3">
        <v>17640</v>
      </c>
      <c r="H1242" s="1"/>
      <c r="I1242" s="1"/>
      <c r="J1242" s="1" t="s">
        <v>6490</v>
      </c>
      <c r="K1242" s="2">
        <v>44139</v>
      </c>
      <c r="L1242" s="1" t="s">
        <v>4216</v>
      </c>
      <c r="M1242" s="1" t="str">
        <f t="shared" si="95"/>
        <v>Agricultural Extension</v>
      </c>
      <c r="N1242" s="1" t="s">
        <v>4205</v>
      </c>
      <c r="O1242" s="1" t="s">
        <v>4206</v>
      </c>
      <c r="P1242" s="1">
        <v>7774</v>
      </c>
      <c r="Q1242" s="1">
        <v>1327243</v>
      </c>
      <c r="R1242" s="1">
        <f t="shared" si="96"/>
        <v>0</v>
      </c>
      <c r="S1242" s="4">
        <v>970411.73108052928</v>
      </c>
      <c r="T1242" s="4">
        <v>42304.649923951933</v>
      </c>
      <c r="U1242" s="1">
        <f t="shared" si="97"/>
        <v>1327243</v>
      </c>
      <c r="V1242" s="4">
        <f t="shared" si="98"/>
        <v>314526.61899551877</v>
      </c>
      <c r="W1242" s="1" t="str">
        <f t="shared" si="99"/>
        <v>Favourable</v>
      </c>
    </row>
    <row r="1243" spans="1:23" x14ac:dyDescent="0.25">
      <c r="A1243" s="1"/>
      <c r="B1243" s="1"/>
      <c r="C1243" s="1"/>
      <c r="D1243" s="1"/>
      <c r="E1243" s="1" t="s">
        <v>4745</v>
      </c>
      <c r="F1243" s="2">
        <v>44608</v>
      </c>
      <c r="G1243" s="3">
        <v>14066</v>
      </c>
      <c r="H1243" s="1"/>
      <c r="I1243" s="1"/>
      <c r="J1243" s="1" t="s">
        <v>6491</v>
      </c>
      <c r="K1243" s="2">
        <v>44118</v>
      </c>
      <c r="L1243" s="1" t="s">
        <v>4204</v>
      </c>
      <c r="M1243" s="1" t="str">
        <f t="shared" si="95"/>
        <v>Education</v>
      </c>
      <c r="N1243" s="1" t="s">
        <v>4210</v>
      </c>
      <c r="O1243" s="1" t="s">
        <v>4289</v>
      </c>
      <c r="P1243" s="1">
        <v>8898</v>
      </c>
      <c r="Q1243" s="1">
        <v>1572438</v>
      </c>
      <c r="R1243" s="1">
        <f t="shared" si="96"/>
        <v>55040</v>
      </c>
      <c r="S1243" s="4">
        <v>1430758.8017591629</v>
      </c>
      <c r="T1243" s="4">
        <v>408680.98975801648</v>
      </c>
      <c r="U1243" s="1">
        <f t="shared" si="97"/>
        <v>1517398</v>
      </c>
      <c r="V1243" s="4">
        <f t="shared" si="98"/>
        <v>-267001.79151717946</v>
      </c>
      <c r="W1243" s="1" t="str">
        <f t="shared" si="99"/>
        <v>Adverse</v>
      </c>
    </row>
    <row r="1244" spans="1:23" x14ac:dyDescent="0.25">
      <c r="A1244" s="1"/>
      <c r="B1244" s="1"/>
      <c r="C1244" s="1"/>
      <c r="D1244" s="1"/>
      <c r="E1244" s="1" t="s">
        <v>6492</v>
      </c>
      <c r="F1244" s="2">
        <v>43998</v>
      </c>
      <c r="G1244" s="3">
        <v>27553</v>
      </c>
      <c r="H1244" s="1"/>
      <c r="I1244" s="1"/>
      <c r="J1244" s="1" t="s">
        <v>6493</v>
      </c>
      <c r="K1244" s="2">
        <v>44277</v>
      </c>
      <c r="L1244" s="1" t="s">
        <v>4212</v>
      </c>
      <c r="M1244" s="1" t="str">
        <f t="shared" si="95"/>
        <v>Agricultural Extension</v>
      </c>
      <c r="N1244" s="1" t="s">
        <v>4205</v>
      </c>
      <c r="O1244" s="1" t="s">
        <v>4338</v>
      </c>
      <c r="P1244" s="1">
        <v>6400</v>
      </c>
      <c r="Q1244" s="1">
        <v>1062752</v>
      </c>
      <c r="R1244" s="1">
        <f t="shared" si="96"/>
        <v>27800</v>
      </c>
      <c r="S1244" s="4">
        <v>919947.53051661851</v>
      </c>
      <c r="T1244" s="4">
        <v>6312.4846843840796</v>
      </c>
      <c r="U1244" s="1">
        <f t="shared" si="97"/>
        <v>1034952</v>
      </c>
      <c r="V1244" s="4">
        <f t="shared" si="98"/>
        <v>136491.98479899741</v>
      </c>
      <c r="W1244" s="1" t="str">
        <f t="shared" si="99"/>
        <v>Favourable</v>
      </c>
    </row>
    <row r="1245" spans="1:23" x14ac:dyDescent="0.25">
      <c r="A1245" s="1"/>
      <c r="B1245" s="1"/>
      <c r="C1245" s="1"/>
      <c r="D1245" s="1"/>
      <c r="E1245" s="1" t="s">
        <v>6494</v>
      </c>
      <c r="F1245" s="2">
        <v>44881</v>
      </c>
      <c r="G1245" s="3">
        <v>29925</v>
      </c>
      <c r="H1245" s="1"/>
      <c r="I1245" s="1"/>
      <c r="J1245" s="1" t="s">
        <v>6495</v>
      </c>
      <c r="K1245" s="2">
        <v>45328</v>
      </c>
      <c r="L1245" s="1" t="s">
        <v>4216</v>
      </c>
      <c r="M1245" s="1" t="str">
        <f t="shared" si="95"/>
        <v>Agricultural Extension</v>
      </c>
      <c r="N1245" s="1" t="s">
        <v>4205</v>
      </c>
      <c r="O1245" s="1" t="s">
        <v>4421</v>
      </c>
      <c r="P1245" s="1">
        <v>9488</v>
      </c>
      <c r="Q1245" s="1">
        <v>1077766</v>
      </c>
      <c r="R1245" s="1">
        <f t="shared" si="96"/>
        <v>59445</v>
      </c>
      <c r="S1245" s="4">
        <v>818276.79669704707</v>
      </c>
      <c r="T1245" s="4">
        <v>196578.94104794998</v>
      </c>
      <c r="U1245" s="1">
        <f t="shared" si="97"/>
        <v>1018321</v>
      </c>
      <c r="V1245" s="4">
        <f t="shared" si="98"/>
        <v>62910.262255002977</v>
      </c>
      <c r="W1245" s="1" t="str">
        <f t="shared" si="99"/>
        <v>Favourable</v>
      </c>
    </row>
    <row r="1246" spans="1:23" x14ac:dyDescent="0.25">
      <c r="A1246" s="1"/>
      <c r="B1246" s="1"/>
      <c r="C1246" s="1"/>
      <c r="D1246" s="1"/>
      <c r="E1246" s="1" t="s">
        <v>5147</v>
      </c>
      <c r="F1246" s="2">
        <v>44331</v>
      </c>
      <c r="G1246" s="3">
        <v>39073</v>
      </c>
      <c r="H1246" s="1"/>
      <c r="I1246" s="1"/>
      <c r="J1246" s="1" t="s">
        <v>6496</v>
      </c>
      <c r="K1246" s="2">
        <v>44465</v>
      </c>
      <c r="L1246" s="1" t="s">
        <v>4204</v>
      </c>
      <c r="M1246" s="1" t="str">
        <f t="shared" si="95"/>
        <v>Education</v>
      </c>
      <c r="N1246" s="1" t="s">
        <v>4210</v>
      </c>
      <c r="O1246" s="1" t="s">
        <v>4421</v>
      </c>
      <c r="P1246" s="1">
        <v>8986</v>
      </c>
      <c r="Q1246" s="1">
        <v>1429577</v>
      </c>
      <c r="R1246" s="1">
        <f t="shared" si="96"/>
        <v>26307</v>
      </c>
      <c r="S1246" s="4">
        <v>965553.05282757687</v>
      </c>
      <c r="T1246" s="4">
        <v>91952.88245230609</v>
      </c>
      <c r="U1246" s="1">
        <f t="shared" si="97"/>
        <v>1403270</v>
      </c>
      <c r="V1246" s="4">
        <f t="shared" si="98"/>
        <v>372071.06472011702</v>
      </c>
      <c r="W1246" s="1" t="str">
        <f t="shared" si="99"/>
        <v>Favourable</v>
      </c>
    </row>
    <row r="1247" spans="1:23" x14ac:dyDescent="0.25">
      <c r="A1247" s="1"/>
      <c r="B1247" s="1"/>
      <c r="C1247" s="1"/>
      <c r="D1247" s="1"/>
      <c r="E1247" s="1" t="s">
        <v>5931</v>
      </c>
      <c r="F1247" s="2">
        <v>45107</v>
      </c>
      <c r="G1247" s="3">
        <v>55492</v>
      </c>
      <c r="H1247" s="1"/>
      <c r="I1247" s="1"/>
      <c r="J1247" s="1" t="s">
        <v>6497</v>
      </c>
      <c r="K1247" s="2">
        <v>45297</v>
      </c>
      <c r="L1247" s="1" t="s">
        <v>4200</v>
      </c>
      <c r="M1247" s="1" t="str">
        <f t="shared" si="95"/>
        <v>Social Services</v>
      </c>
      <c r="N1247" s="1" t="s">
        <v>4205</v>
      </c>
      <c r="O1247" s="1" t="s">
        <v>4259</v>
      </c>
      <c r="P1247" s="1">
        <v>5686</v>
      </c>
      <c r="Q1247" s="1">
        <v>1902287</v>
      </c>
      <c r="R1247" s="1">
        <f t="shared" si="96"/>
        <v>43344</v>
      </c>
      <c r="S1247" s="4">
        <v>309359.33779646351</v>
      </c>
      <c r="T1247" s="4">
        <v>592933.90346637147</v>
      </c>
      <c r="U1247" s="1">
        <f t="shared" si="97"/>
        <v>1858943</v>
      </c>
      <c r="V1247" s="4">
        <f t="shared" si="98"/>
        <v>999993.75873716502</v>
      </c>
      <c r="W1247" s="1" t="str">
        <f t="shared" si="99"/>
        <v>Favourable</v>
      </c>
    </row>
    <row r="1248" spans="1:23" x14ac:dyDescent="0.25">
      <c r="A1248" s="1"/>
      <c r="B1248" s="1"/>
      <c r="C1248" s="1"/>
      <c r="D1248" s="1"/>
      <c r="E1248" s="1" t="s">
        <v>6498</v>
      </c>
      <c r="F1248" s="2">
        <v>44322</v>
      </c>
      <c r="G1248" s="3">
        <v>40929</v>
      </c>
      <c r="H1248" s="1"/>
      <c r="I1248" s="1"/>
      <c r="J1248" s="1" t="s">
        <v>6499</v>
      </c>
      <c r="K1248" s="2">
        <v>44309</v>
      </c>
      <c r="L1248" s="1" t="s">
        <v>4204</v>
      </c>
      <c r="M1248" s="1" t="str">
        <f t="shared" si="95"/>
        <v>Education</v>
      </c>
      <c r="N1248" s="1" t="s">
        <v>4222</v>
      </c>
      <c r="O1248" s="1" t="s">
        <v>4217</v>
      </c>
      <c r="P1248" s="1">
        <v>8072</v>
      </c>
      <c r="Q1248" s="1">
        <v>1332449</v>
      </c>
      <c r="R1248" s="1">
        <f t="shared" si="96"/>
        <v>44302</v>
      </c>
      <c r="S1248" s="4">
        <v>424005.75237097719</v>
      </c>
      <c r="T1248" s="4">
        <v>240032.98261142414</v>
      </c>
      <c r="U1248" s="1">
        <f t="shared" si="97"/>
        <v>1288147</v>
      </c>
      <c r="V1248" s="4">
        <f t="shared" si="98"/>
        <v>668410.26501759863</v>
      </c>
      <c r="W1248" s="1" t="str">
        <f t="shared" si="99"/>
        <v>Favourable</v>
      </c>
    </row>
    <row r="1249" spans="1:23" x14ac:dyDescent="0.25">
      <c r="A1249" s="1"/>
      <c r="B1249" s="1"/>
      <c r="C1249" s="1"/>
      <c r="D1249" s="1"/>
      <c r="E1249" s="1" t="s">
        <v>6500</v>
      </c>
      <c r="F1249" s="2">
        <v>44599</v>
      </c>
      <c r="G1249" s="3">
        <v>31167</v>
      </c>
      <c r="H1249" s="1"/>
      <c r="I1249" s="1"/>
      <c r="J1249" s="1" t="s">
        <v>6501</v>
      </c>
      <c r="K1249" s="2">
        <v>44267</v>
      </c>
      <c r="L1249" s="1" t="s">
        <v>4204</v>
      </c>
      <c r="M1249" s="1" t="str">
        <f t="shared" si="95"/>
        <v>Education</v>
      </c>
      <c r="N1249" s="1" t="s">
        <v>4222</v>
      </c>
      <c r="O1249" s="1" t="s">
        <v>4458</v>
      </c>
      <c r="P1249" s="1">
        <v>8503</v>
      </c>
      <c r="Q1249" s="1">
        <v>1860766</v>
      </c>
      <c r="R1249" s="1">
        <f t="shared" si="96"/>
        <v>56411</v>
      </c>
      <c r="S1249" s="4">
        <v>591973.10146485397</v>
      </c>
      <c r="T1249" s="4">
        <v>376729.5161299794</v>
      </c>
      <c r="U1249" s="1">
        <f t="shared" si="97"/>
        <v>1804355</v>
      </c>
      <c r="V1249" s="4">
        <f t="shared" si="98"/>
        <v>892063.38240516663</v>
      </c>
      <c r="W1249" s="1" t="str">
        <f t="shared" si="99"/>
        <v>Favourable</v>
      </c>
    </row>
    <row r="1250" spans="1:23" x14ac:dyDescent="0.25">
      <c r="A1250" s="1"/>
      <c r="B1250" s="1"/>
      <c r="C1250" s="1"/>
      <c r="D1250" s="1"/>
      <c r="E1250" s="1" t="s">
        <v>6502</v>
      </c>
      <c r="F1250" s="2">
        <v>44896</v>
      </c>
      <c r="G1250" s="3">
        <v>17900</v>
      </c>
      <c r="H1250" s="1"/>
      <c r="I1250" s="1"/>
      <c r="J1250" s="1" t="s">
        <v>6503</v>
      </c>
      <c r="K1250" s="2">
        <v>44228</v>
      </c>
      <c r="L1250" s="1" t="s">
        <v>4216</v>
      </c>
      <c r="M1250" s="1" t="str">
        <f t="shared" si="95"/>
        <v>Agricultural Extension</v>
      </c>
      <c r="N1250" s="1" t="s">
        <v>4205</v>
      </c>
      <c r="O1250" s="1" t="s">
        <v>4289</v>
      </c>
      <c r="P1250" s="1">
        <v>7944</v>
      </c>
      <c r="Q1250" s="1">
        <v>1292342</v>
      </c>
      <c r="R1250" s="1">
        <f t="shared" si="96"/>
        <v>14702</v>
      </c>
      <c r="S1250" s="4">
        <v>367997.91125318233</v>
      </c>
      <c r="T1250" s="4">
        <v>251402.66052523549</v>
      </c>
      <c r="U1250" s="1">
        <f t="shared" si="97"/>
        <v>1277640</v>
      </c>
      <c r="V1250" s="4">
        <f t="shared" si="98"/>
        <v>672941.4282215822</v>
      </c>
      <c r="W1250" s="1" t="str">
        <f t="shared" si="99"/>
        <v>Favourable</v>
      </c>
    </row>
    <row r="1251" spans="1:23" x14ac:dyDescent="0.25">
      <c r="A1251" s="1"/>
      <c r="B1251" s="1"/>
      <c r="C1251" s="1"/>
      <c r="D1251" s="1"/>
      <c r="E1251" s="1" t="s">
        <v>6504</v>
      </c>
      <c r="F1251" s="2">
        <v>44803</v>
      </c>
      <c r="G1251" s="3">
        <v>47351</v>
      </c>
      <c r="H1251" s="1"/>
      <c r="I1251" s="1"/>
      <c r="J1251" s="1" t="s">
        <v>6505</v>
      </c>
      <c r="K1251" s="2">
        <v>43956</v>
      </c>
      <c r="L1251" s="1" t="s">
        <v>4218</v>
      </c>
      <c r="M1251" s="1" t="str">
        <f t="shared" si="95"/>
        <v>Infrastructure</v>
      </c>
      <c r="N1251" s="1" t="s">
        <v>4205</v>
      </c>
      <c r="O1251" s="1" t="s">
        <v>4253</v>
      </c>
      <c r="P1251" s="1">
        <v>9231</v>
      </c>
      <c r="Q1251" s="1">
        <v>2314290</v>
      </c>
      <c r="R1251" s="1">
        <f t="shared" si="96"/>
        <v>36777</v>
      </c>
      <c r="S1251" s="4">
        <v>1729960.0785298059</v>
      </c>
      <c r="T1251" s="4">
        <v>243450.77840346916</v>
      </c>
      <c r="U1251" s="1">
        <f t="shared" si="97"/>
        <v>2277513</v>
      </c>
      <c r="V1251" s="4">
        <f t="shared" si="98"/>
        <v>340879.143066725</v>
      </c>
      <c r="W1251" s="1" t="str">
        <f t="shared" si="99"/>
        <v>Favourable</v>
      </c>
    </row>
    <row r="1252" spans="1:23" x14ac:dyDescent="0.25">
      <c r="A1252" s="1"/>
      <c r="B1252" s="1"/>
      <c r="C1252" s="1"/>
      <c r="D1252" s="1"/>
      <c r="E1252" s="1" t="s">
        <v>4349</v>
      </c>
      <c r="F1252" s="2">
        <v>44634</v>
      </c>
      <c r="G1252" s="3">
        <v>45989</v>
      </c>
      <c r="H1252" s="1"/>
      <c r="I1252" s="1"/>
      <c r="J1252" s="1" t="s">
        <v>6506</v>
      </c>
      <c r="K1252" s="2">
        <v>44401</v>
      </c>
      <c r="L1252" s="1" t="s">
        <v>4212</v>
      </c>
      <c r="M1252" s="1" t="str">
        <f t="shared" si="95"/>
        <v>Agricultural Extension</v>
      </c>
      <c r="N1252" s="1" t="s">
        <v>4222</v>
      </c>
      <c r="O1252" s="1" t="s">
        <v>4338</v>
      </c>
      <c r="P1252" s="1">
        <v>7222</v>
      </c>
      <c r="Q1252" s="1">
        <v>2262814</v>
      </c>
      <c r="R1252" s="1">
        <f t="shared" si="96"/>
        <v>44974</v>
      </c>
      <c r="S1252" s="4">
        <v>1629156.8038396772</v>
      </c>
      <c r="T1252" s="4">
        <v>243095.34956480519</v>
      </c>
      <c r="U1252" s="1">
        <f t="shared" si="97"/>
        <v>2217840</v>
      </c>
      <c r="V1252" s="4">
        <f t="shared" si="98"/>
        <v>390561.84659551759</v>
      </c>
      <c r="W1252" s="1" t="str">
        <f t="shared" si="99"/>
        <v>Favourable</v>
      </c>
    </row>
    <row r="1253" spans="1:23" x14ac:dyDescent="0.25">
      <c r="A1253" s="1"/>
      <c r="B1253" s="1"/>
      <c r="C1253" s="1"/>
      <c r="D1253" s="1"/>
      <c r="E1253" s="1" t="s">
        <v>6507</v>
      </c>
      <c r="F1253" s="2">
        <v>45294</v>
      </c>
      <c r="G1253" s="3">
        <v>35310</v>
      </c>
      <c r="H1253" s="1"/>
      <c r="I1253" s="1"/>
      <c r="J1253" s="1" t="s">
        <v>6508</v>
      </c>
      <c r="K1253" s="2">
        <v>44467</v>
      </c>
      <c r="L1253" s="1" t="s">
        <v>4216</v>
      </c>
      <c r="M1253" s="1" t="str">
        <f t="shared" si="95"/>
        <v>Agricultural Extension</v>
      </c>
      <c r="N1253" s="1" t="s">
        <v>4222</v>
      </c>
      <c r="O1253" s="1" t="s">
        <v>4314</v>
      </c>
      <c r="P1253" s="1">
        <v>6751</v>
      </c>
      <c r="Q1253" s="1">
        <v>2071748</v>
      </c>
      <c r="R1253" s="1">
        <f t="shared" si="96"/>
        <v>20687</v>
      </c>
      <c r="S1253" s="4">
        <v>1116385.3118668592</v>
      </c>
      <c r="T1253" s="4">
        <v>506571.09398768755</v>
      </c>
      <c r="U1253" s="1">
        <f t="shared" si="97"/>
        <v>2051061</v>
      </c>
      <c r="V1253" s="4">
        <f t="shared" si="98"/>
        <v>448791.5941454533</v>
      </c>
      <c r="W1253" s="1" t="str">
        <f t="shared" si="99"/>
        <v>Favourable</v>
      </c>
    </row>
    <row r="1254" spans="1:23" x14ac:dyDescent="0.25">
      <c r="A1254" s="1"/>
      <c r="B1254" s="1"/>
      <c r="C1254" s="1"/>
      <c r="D1254" s="1"/>
      <c r="E1254" s="1" t="s">
        <v>4342</v>
      </c>
      <c r="F1254" s="2">
        <v>45146</v>
      </c>
      <c r="G1254" s="3">
        <v>26912</v>
      </c>
      <c r="H1254" s="1"/>
      <c r="I1254" s="1"/>
      <c r="J1254" s="1" t="s">
        <v>5753</v>
      </c>
      <c r="K1254" s="2">
        <v>45085</v>
      </c>
      <c r="L1254" s="1" t="s">
        <v>4218</v>
      </c>
      <c r="M1254" s="1" t="str">
        <f t="shared" si="95"/>
        <v>Infrastructure</v>
      </c>
      <c r="N1254" s="1" t="s">
        <v>4205</v>
      </c>
      <c r="O1254" s="1" t="s">
        <v>4289</v>
      </c>
      <c r="P1254" s="1">
        <v>6314</v>
      </c>
      <c r="Q1254" s="1">
        <v>1156962</v>
      </c>
      <c r="R1254" s="1">
        <f t="shared" si="96"/>
        <v>49490</v>
      </c>
      <c r="S1254" s="4">
        <v>463282.16102241416</v>
      </c>
      <c r="T1254" s="4">
        <v>207464.4469120428</v>
      </c>
      <c r="U1254" s="1">
        <f t="shared" si="97"/>
        <v>1107472</v>
      </c>
      <c r="V1254" s="4">
        <f t="shared" si="98"/>
        <v>486215.39206554298</v>
      </c>
      <c r="W1254" s="1" t="str">
        <f t="shared" si="99"/>
        <v>Favourable</v>
      </c>
    </row>
    <row r="1255" spans="1:23" x14ac:dyDescent="0.25">
      <c r="A1255" s="1"/>
      <c r="B1255" s="1"/>
      <c r="C1255" s="1"/>
      <c r="D1255" s="1"/>
      <c r="E1255" s="1" t="s">
        <v>6509</v>
      </c>
      <c r="F1255" s="2">
        <v>44862</v>
      </c>
      <c r="G1255" s="3">
        <v>20383</v>
      </c>
      <c r="H1255" s="1"/>
      <c r="I1255" s="1"/>
      <c r="J1255" s="1" t="s">
        <v>5925</v>
      </c>
      <c r="K1255" s="2">
        <v>45317</v>
      </c>
      <c r="L1255" s="1" t="s">
        <v>4212</v>
      </c>
      <c r="M1255" s="1" t="str">
        <f t="shared" si="95"/>
        <v>Agricultural Extension</v>
      </c>
      <c r="N1255" s="1" t="s">
        <v>4205</v>
      </c>
      <c r="O1255" s="1" t="s">
        <v>4479</v>
      </c>
      <c r="P1255" s="1">
        <v>8266</v>
      </c>
      <c r="Q1255" s="1">
        <v>2149608</v>
      </c>
      <c r="R1255" s="1">
        <f t="shared" si="96"/>
        <v>45959</v>
      </c>
      <c r="S1255" s="4">
        <v>1684153.3934089397</v>
      </c>
      <c r="T1255" s="4">
        <v>475341.38689492916</v>
      </c>
      <c r="U1255" s="1">
        <f t="shared" si="97"/>
        <v>2103649</v>
      </c>
      <c r="V1255" s="4">
        <f t="shared" si="98"/>
        <v>-9886.7803038689308</v>
      </c>
      <c r="W1255" s="1" t="str">
        <f t="shared" si="99"/>
        <v>Adverse</v>
      </c>
    </row>
    <row r="1256" spans="1:23" x14ac:dyDescent="0.25">
      <c r="A1256" s="1"/>
      <c r="B1256" s="1"/>
      <c r="C1256" s="1"/>
      <c r="D1256" s="1"/>
      <c r="E1256" s="1" t="s">
        <v>6510</v>
      </c>
      <c r="F1256" s="2">
        <v>44357</v>
      </c>
      <c r="G1256" s="3">
        <v>11868</v>
      </c>
      <c r="H1256" s="1"/>
      <c r="I1256" s="1"/>
      <c r="J1256" s="1" t="s">
        <v>6511</v>
      </c>
      <c r="K1256" s="2">
        <v>44762</v>
      </c>
      <c r="L1256" s="1" t="s">
        <v>4212</v>
      </c>
      <c r="M1256" s="1" t="str">
        <f t="shared" si="95"/>
        <v>Agricultural Extension</v>
      </c>
      <c r="N1256" s="1" t="s">
        <v>4222</v>
      </c>
      <c r="O1256" s="1" t="s">
        <v>4441</v>
      </c>
      <c r="P1256" s="1">
        <v>8603</v>
      </c>
      <c r="Q1256" s="1">
        <v>2208785</v>
      </c>
      <c r="R1256" s="1">
        <f t="shared" si="96"/>
        <v>0</v>
      </c>
      <c r="S1256" s="4">
        <v>2155428.4638881679</v>
      </c>
      <c r="T1256" s="4">
        <v>645501.81366919249</v>
      </c>
      <c r="U1256" s="1">
        <f t="shared" si="97"/>
        <v>2208785</v>
      </c>
      <c r="V1256" s="4">
        <f t="shared" si="98"/>
        <v>-592145.27755736047</v>
      </c>
      <c r="W1256" s="1" t="str">
        <f t="shared" si="99"/>
        <v>Adverse</v>
      </c>
    </row>
    <row r="1257" spans="1:23" x14ac:dyDescent="0.25">
      <c r="A1257" s="1"/>
      <c r="B1257" s="1"/>
      <c r="C1257" s="1"/>
      <c r="D1257" s="1"/>
      <c r="E1257" s="1" t="s">
        <v>6512</v>
      </c>
      <c r="F1257" s="2">
        <v>44876</v>
      </c>
      <c r="G1257" s="3">
        <v>10682</v>
      </c>
      <c r="H1257" s="1"/>
      <c r="I1257" s="1"/>
      <c r="J1257" s="1" t="s">
        <v>6513</v>
      </c>
      <c r="K1257" s="2">
        <v>44747</v>
      </c>
      <c r="L1257" s="1" t="s">
        <v>4218</v>
      </c>
      <c r="M1257" s="1" t="str">
        <f t="shared" si="95"/>
        <v>Infrastructure</v>
      </c>
      <c r="N1257" s="1" t="s">
        <v>4205</v>
      </c>
      <c r="O1257" s="1" t="s">
        <v>4330</v>
      </c>
      <c r="P1257" s="1">
        <v>7473</v>
      </c>
      <c r="Q1257" s="1">
        <v>1831948</v>
      </c>
      <c r="R1257" s="1">
        <f t="shared" si="96"/>
        <v>0</v>
      </c>
      <c r="S1257" s="4">
        <v>1234700.4241798695</v>
      </c>
      <c r="T1257" s="4">
        <v>63928.985416831907</v>
      </c>
      <c r="U1257" s="1">
        <f t="shared" si="97"/>
        <v>1831948</v>
      </c>
      <c r="V1257" s="4">
        <f t="shared" si="98"/>
        <v>533318.59040329861</v>
      </c>
      <c r="W1257" s="1" t="str">
        <f t="shared" si="99"/>
        <v>Favourable</v>
      </c>
    </row>
    <row r="1258" spans="1:23" x14ac:dyDescent="0.25">
      <c r="A1258" s="1"/>
      <c r="B1258" s="1"/>
      <c r="C1258" s="1"/>
      <c r="D1258" s="1"/>
      <c r="E1258" s="1" t="s">
        <v>6514</v>
      </c>
      <c r="F1258" s="2">
        <v>45104</v>
      </c>
      <c r="G1258" s="3">
        <v>10293</v>
      </c>
      <c r="H1258" s="1"/>
      <c r="I1258" s="1"/>
      <c r="J1258" s="1" t="s">
        <v>6515</v>
      </c>
      <c r="K1258" s="2">
        <v>45180</v>
      </c>
      <c r="L1258" s="1" t="s">
        <v>4204</v>
      </c>
      <c r="M1258" s="1" t="str">
        <f t="shared" si="95"/>
        <v>Education</v>
      </c>
      <c r="N1258" s="1" t="s">
        <v>4205</v>
      </c>
      <c r="O1258" s="1" t="s">
        <v>4250</v>
      </c>
      <c r="P1258" s="1">
        <v>8502</v>
      </c>
      <c r="Q1258" s="1">
        <v>1774419</v>
      </c>
      <c r="R1258" s="1">
        <f t="shared" si="96"/>
        <v>11704</v>
      </c>
      <c r="S1258" s="4">
        <v>335040.55247328198</v>
      </c>
      <c r="T1258" s="4">
        <v>495373.11406835885</v>
      </c>
      <c r="U1258" s="1">
        <f t="shared" si="97"/>
        <v>1762715</v>
      </c>
      <c r="V1258" s="4">
        <f t="shared" si="98"/>
        <v>944005.33345835912</v>
      </c>
      <c r="W1258" s="1" t="str">
        <f t="shared" si="99"/>
        <v>Favourable</v>
      </c>
    </row>
    <row r="1259" spans="1:23" x14ac:dyDescent="0.25">
      <c r="A1259" s="1"/>
      <c r="B1259" s="1"/>
      <c r="C1259" s="1"/>
      <c r="D1259" s="1"/>
      <c r="E1259" s="1" t="s">
        <v>6516</v>
      </c>
      <c r="F1259" s="2">
        <v>43922</v>
      </c>
      <c r="G1259" s="3">
        <v>28149</v>
      </c>
      <c r="H1259" s="1"/>
      <c r="I1259" s="1"/>
      <c r="J1259" s="1" t="s">
        <v>6517</v>
      </c>
      <c r="K1259" s="2">
        <v>44738</v>
      </c>
      <c r="L1259" s="1" t="s">
        <v>4204</v>
      </c>
      <c r="M1259" s="1" t="str">
        <f t="shared" si="95"/>
        <v>Education</v>
      </c>
      <c r="N1259" s="1" t="s">
        <v>4205</v>
      </c>
      <c r="O1259" s="1" t="s">
        <v>4438</v>
      </c>
      <c r="P1259" s="1">
        <v>9382</v>
      </c>
      <c r="Q1259" s="1">
        <v>454098</v>
      </c>
      <c r="R1259" s="1">
        <f t="shared" si="96"/>
        <v>0</v>
      </c>
      <c r="S1259" s="4">
        <v>279273.64731106168</v>
      </c>
      <c r="T1259" s="4">
        <v>102732.92645823257</v>
      </c>
      <c r="U1259" s="1">
        <f t="shared" si="97"/>
        <v>454098</v>
      </c>
      <c r="V1259" s="4">
        <f t="shared" si="98"/>
        <v>72091.426230705751</v>
      </c>
      <c r="W1259" s="1" t="str">
        <f t="shared" si="99"/>
        <v>Favourable</v>
      </c>
    </row>
    <row r="1260" spans="1:23" x14ac:dyDescent="0.25">
      <c r="A1260" s="1"/>
      <c r="B1260" s="1"/>
      <c r="C1260" s="1"/>
      <c r="D1260" s="1"/>
      <c r="E1260" s="1" t="s">
        <v>6518</v>
      </c>
      <c r="F1260" s="2">
        <v>44159</v>
      </c>
      <c r="G1260" s="3">
        <v>10664</v>
      </c>
      <c r="H1260" s="1"/>
      <c r="I1260" s="1"/>
      <c r="J1260" s="1" t="s">
        <v>6519</v>
      </c>
      <c r="K1260" s="2">
        <v>44556</v>
      </c>
      <c r="L1260" s="1" t="s">
        <v>4218</v>
      </c>
      <c r="M1260" s="1" t="str">
        <f t="shared" si="95"/>
        <v>Infrastructure</v>
      </c>
      <c r="N1260" s="1" t="s">
        <v>4222</v>
      </c>
      <c r="O1260" s="1" t="s">
        <v>4237</v>
      </c>
      <c r="P1260" s="1">
        <v>7262</v>
      </c>
      <c r="Q1260" s="1">
        <v>1260417</v>
      </c>
      <c r="R1260" s="1">
        <f t="shared" si="96"/>
        <v>0</v>
      </c>
      <c r="S1260" s="4">
        <v>637552.60979161027</v>
      </c>
      <c r="T1260" s="4">
        <v>169270.07519004573</v>
      </c>
      <c r="U1260" s="1">
        <f t="shared" si="97"/>
        <v>1260417</v>
      </c>
      <c r="V1260" s="4">
        <f t="shared" si="98"/>
        <v>453594.31501834397</v>
      </c>
      <c r="W1260" s="1" t="str">
        <f t="shared" si="99"/>
        <v>Favourable</v>
      </c>
    </row>
    <row r="1261" spans="1:23" x14ac:dyDescent="0.25">
      <c r="A1261" s="1"/>
      <c r="B1261" s="1"/>
      <c r="C1261" s="1"/>
      <c r="D1261" s="1"/>
      <c r="E1261" s="1" t="s">
        <v>6520</v>
      </c>
      <c r="F1261" s="2">
        <v>44742</v>
      </c>
      <c r="G1261" s="3">
        <v>16243</v>
      </c>
      <c r="H1261" s="1"/>
      <c r="I1261" s="1"/>
      <c r="J1261" s="1" t="s">
        <v>6521</v>
      </c>
      <c r="K1261" s="2">
        <v>45375</v>
      </c>
      <c r="L1261" s="1" t="s">
        <v>4204</v>
      </c>
      <c r="M1261" s="1" t="str">
        <f t="shared" si="95"/>
        <v>Education</v>
      </c>
      <c r="N1261" s="1" t="s">
        <v>4205</v>
      </c>
      <c r="O1261" s="1" t="s">
        <v>4311</v>
      </c>
      <c r="P1261" s="1">
        <v>9471</v>
      </c>
      <c r="Q1261" s="1">
        <v>584741</v>
      </c>
      <c r="R1261" s="1">
        <f t="shared" si="96"/>
        <v>0</v>
      </c>
      <c r="S1261" s="4">
        <v>167239.37429902083</v>
      </c>
      <c r="T1261" s="4">
        <v>147959.07047294013</v>
      </c>
      <c r="U1261" s="1">
        <f t="shared" si="97"/>
        <v>584741</v>
      </c>
      <c r="V1261" s="4">
        <f t="shared" si="98"/>
        <v>269542.55522803904</v>
      </c>
      <c r="W1261" s="1" t="str">
        <f t="shared" si="99"/>
        <v>Favourable</v>
      </c>
    </row>
    <row r="1262" spans="1:23" x14ac:dyDescent="0.25">
      <c r="A1262" s="1"/>
      <c r="B1262" s="1"/>
      <c r="C1262" s="1"/>
      <c r="D1262" s="1"/>
      <c r="E1262" s="1" t="s">
        <v>6522</v>
      </c>
      <c r="F1262" s="2">
        <v>44501</v>
      </c>
      <c r="G1262" s="3">
        <v>13859</v>
      </c>
      <c r="H1262" s="1"/>
      <c r="I1262" s="1"/>
      <c r="J1262" s="1" t="s">
        <v>4873</v>
      </c>
      <c r="K1262" s="2">
        <v>45155</v>
      </c>
      <c r="L1262" s="1" t="s">
        <v>4216</v>
      </c>
      <c r="M1262" s="1" t="str">
        <f t="shared" si="95"/>
        <v>Agricultural Extension</v>
      </c>
      <c r="N1262" s="1" t="s">
        <v>4222</v>
      </c>
      <c r="O1262" s="1" t="s">
        <v>4301</v>
      </c>
      <c r="P1262" s="1">
        <v>6101</v>
      </c>
      <c r="Q1262" s="1">
        <v>2066314</v>
      </c>
      <c r="R1262" s="1">
        <f t="shared" si="96"/>
        <v>81432</v>
      </c>
      <c r="S1262" s="4">
        <v>1478694.8929494852</v>
      </c>
      <c r="T1262" s="4">
        <v>384129.96142935567</v>
      </c>
      <c r="U1262" s="1">
        <f t="shared" si="97"/>
        <v>1984882</v>
      </c>
      <c r="V1262" s="4">
        <f t="shared" si="98"/>
        <v>203489.14562115911</v>
      </c>
      <c r="W1262" s="1" t="str">
        <f t="shared" si="99"/>
        <v>Favourable</v>
      </c>
    </row>
    <row r="1263" spans="1:23" x14ac:dyDescent="0.25">
      <c r="A1263" s="1"/>
      <c r="B1263" s="1"/>
      <c r="C1263" s="1"/>
      <c r="D1263" s="1"/>
      <c r="E1263" s="1" t="s">
        <v>4557</v>
      </c>
      <c r="F1263" s="2">
        <v>44260</v>
      </c>
      <c r="G1263" s="3">
        <v>57083</v>
      </c>
      <c r="H1263" s="1"/>
      <c r="I1263" s="1"/>
      <c r="J1263" s="1" t="s">
        <v>6523</v>
      </c>
      <c r="K1263" s="2">
        <v>45256</v>
      </c>
      <c r="L1263" s="1" t="s">
        <v>4212</v>
      </c>
      <c r="M1263" s="1" t="str">
        <f t="shared" si="95"/>
        <v>Agricultural Extension</v>
      </c>
      <c r="N1263" s="1" t="s">
        <v>4205</v>
      </c>
      <c r="O1263" s="1" t="s">
        <v>4314</v>
      </c>
      <c r="P1263" s="1">
        <v>9245</v>
      </c>
      <c r="Q1263" s="1">
        <v>602082</v>
      </c>
      <c r="R1263" s="1">
        <f t="shared" si="96"/>
        <v>20385</v>
      </c>
      <c r="S1263" s="4">
        <v>157294.9331639646</v>
      </c>
      <c r="T1263" s="4">
        <v>113012.79431570818</v>
      </c>
      <c r="U1263" s="1">
        <f t="shared" si="97"/>
        <v>581697</v>
      </c>
      <c r="V1263" s="4">
        <f t="shared" si="98"/>
        <v>331774.27252032724</v>
      </c>
      <c r="W1263" s="1" t="str">
        <f t="shared" si="99"/>
        <v>Favourable</v>
      </c>
    </row>
    <row r="1264" spans="1:23" x14ac:dyDescent="0.25">
      <c r="A1264" s="1"/>
      <c r="B1264" s="1"/>
      <c r="C1264" s="1"/>
      <c r="D1264" s="1"/>
      <c r="E1264" s="1" t="s">
        <v>6258</v>
      </c>
      <c r="F1264" s="2">
        <v>44695</v>
      </c>
      <c r="G1264" s="3">
        <v>12036</v>
      </c>
      <c r="H1264" s="1"/>
      <c r="I1264" s="1"/>
      <c r="J1264" s="1" t="s">
        <v>6524</v>
      </c>
      <c r="K1264" s="2">
        <v>45362</v>
      </c>
      <c r="L1264" s="1" t="s">
        <v>4200</v>
      </c>
      <c r="M1264" s="1" t="str">
        <f t="shared" si="95"/>
        <v>Social Services</v>
      </c>
      <c r="N1264" s="1" t="s">
        <v>4210</v>
      </c>
      <c r="O1264" s="1" t="s">
        <v>4295</v>
      </c>
      <c r="P1264" s="1">
        <v>5513</v>
      </c>
      <c r="Q1264" s="1">
        <v>1975079</v>
      </c>
      <c r="R1264" s="1">
        <f t="shared" si="96"/>
        <v>18238</v>
      </c>
      <c r="S1264" s="4">
        <v>1371486.0270310747</v>
      </c>
      <c r="T1264" s="4">
        <v>167607.03259581127</v>
      </c>
      <c r="U1264" s="1">
        <f t="shared" si="97"/>
        <v>1956841</v>
      </c>
      <c r="V1264" s="4">
        <f t="shared" si="98"/>
        <v>435985.94037311408</v>
      </c>
      <c r="W1264" s="1" t="str">
        <f t="shared" si="99"/>
        <v>Favourable</v>
      </c>
    </row>
    <row r="1265" spans="1:23" x14ac:dyDescent="0.25">
      <c r="A1265" s="1"/>
      <c r="B1265" s="1"/>
      <c r="C1265" s="1"/>
      <c r="D1265" s="1"/>
      <c r="E1265" s="1" t="s">
        <v>6525</v>
      </c>
      <c r="F1265" s="2">
        <v>44933</v>
      </c>
      <c r="G1265" s="3">
        <v>55211</v>
      </c>
      <c r="H1265" s="1"/>
      <c r="I1265" s="1"/>
      <c r="J1265" s="1" t="s">
        <v>6526</v>
      </c>
      <c r="K1265" s="2">
        <v>44208</v>
      </c>
      <c r="L1265" s="1" t="s">
        <v>4218</v>
      </c>
      <c r="M1265" s="1" t="str">
        <f t="shared" si="95"/>
        <v>Infrastructure</v>
      </c>
      <c r="N1265" s="1" t="s">
        <v>4205</v>
      </c>
      <c r="O1265" s="1" t="s">
        <v>4361</v>
      </c>
      <c r="P1265" s="1">
        <v>5788</v>
      </c>
      <c r="Q1265" s="1">
        <v>1339809</v>
      </c>
      <c r="R1265" s="1">
        <f t="shared" si="96"/>
        <v>0</v>
      </c>
      <c r="S1265" s="4">
        <v>481720.73505182331</v>
      </c>
      <c r="T1265" s="4">
        <v>86767.581338602802</v>
      </c>
      <c r="U1265" s="1">
        <f t="shared" si="97"/>
        <v>1339809</v>
      </c>
      <c r="V1265" s="4">
        <f t="shared" si="98"/>
        <v>771320.68360957387</v>
      </c>
      <c r="W1265" s="1" t="str">
        <f t="shared" si="99"/>
        <v>Favourable</v>
      </c>
    </row>
    <row r="1266" spans="1:23" x14ac:dyDescent="0.25">
      <c r="A1266" s="1"/>
      <c r="B1266" s="1"/>
      <c r="C1266" s="1"/>
      <c r="D1266" s="1"/>
      <c r="E1266" s="1" t="s">
        <v>6527</v>
      </c>
      <c r="F1266" s="2">
        <v>44356</v>
      </c>
      <c r="G1266" s="3">
        <v>58762</v>
      </c>
      <c r="H1266" s="1"/>
      <c r="I1266" s="1"/>
      <c r="J1266" s="1" t="s">
        <v>6528</v>
      </c>
      <c r="K1266" s="2">
        <v>45123</v>
      </c>
      <c r="L1266" s="1" t="s">
        <v>4200</v>
      </c>
      <c r="M1266" s="1" t="str">
        <f t="shared" si="95"/>
        <v>Social Services</v>
      </c>
      <c r="N1266" s="1" t="s">
        <v>4205</v>
      </c>
      <c r="O1266" s="1" t="s">
        <v>4421</v>
      </c>
      <c r="P1266" s="1">
        <v>8855</v>
      </c>
      <c r="Q1266" s="1">
        <v>1839970</v>
      </c>
      <c r="R1266" s="1">
        <f t="shared" si="96"/>
        <v>58807</v>
      </c>
      <c r="S1266" s="4">
        <v>372033.57510068297</v>
      </c>
      <c r="T1266" s="4">
        <v>94463.373869265153</v>
      </c>
      <c r="U1266" s="1">
        <f t="shared" si="97"/>
        <v>1781163</v>
      </c>
      <c r="V1266" s="4">
        <f t="shared" si="98"/>
        <v>1373473.0510300519</v>
      </c>
      <c r="W1266" s="1" t="str">
        <f t="shared" si="99"/>
        <v>Favourable</v>
      </c>
    </row>
    <row r="1267" spans="1:23" x14ac:dyDescent="0.25">
      <c r="A1267" s="1"/>
      <c r="B1267" s="1"/>
      <c r="C1267" s="1"/>
      <c r="D1267" s="1"/>
      <c r="E1267" s="1" t="s">
        <v>5426</v>
      </c>
      <c r="F1267" s="2">
        <v>44648</v>
      </c>
      <c r="G1267" s="3">
        <v>24359</v>
      </c>
      <c r="H1267" s="1"/>
      <c r="I1267" s="1"/>
      <c r="J1267" s="1" t="s">
        <v>6529</v>
      </c>
      <c r="K1267" s="2">
        <v>44080</v>
      </c>
      <c r="L1267" s="1" t="s">
        <v>4204</v>
      </c>
      <c r="M1267" s="1" t="str">
        <f t="shared" si="95"/>
        <v>Education</v>
      </c>
      <c r="N1267" s="1" t="s">
        <v>4222</v>
      </c>
      <c r="O1267" s="1" t="s">
        <v>4256</v>
      </c>
      <c r="P1267" s="1">
        <v>8728</v>
      </c>
      <c r="Q1267" s="1">
        <v>2333408</v>
      </c>
      <c r="R1267" s="1">
        <f t="shared" si="96"/>
        <v>38697</v>
      </c>
      <c r="S1267" s="4">
        <v>792412.56593634677</v>
      </c>
      <c r="T1267" s="4">
        <v>262876.54195034882</v>
      </c>
      <c r="U1267" s="1">
        <f t="shared" si="97"/>
        <v>2294711</v>
      </c>
      <c r="V1267" s="4">
        <f t="shared" si="98"/>
        <v>1278118.8921133045</v>
      </c>
      <c r="W1267" s="1" t="str">
        <f t="shared" si="99"/>
        <v>Favourable</v>
      </c>
    </row>
    <row r="1268" spans="1:23" x14ac:dyDescent="0.25">
      <c r="A1268" s="1"/>
      <c r="B1268" s="1"/>
      <c r="C1268" s="1"/>
      <c r="D1268" s="1"/>
      <c r="E1268" s="1" t="s">
        <v>6530</v>
      </c>
      <c r="F1268" s="2">
        <v>44398</v>
      </c>
      <c r="G1268" s="3">
        <v>33451</v>
      </c>
      <c r="H1268" s="1"/>
      <c r="I1268" s="1"/>
      <c r="J1268" s="1" t="s">
        <v>6531</v>
      </c>
      <c r="K1268" s="2">
        <v>45086</v>
      </c>
      <c r="L1268" s="1" t="s">
        <v>4204</v>
      </c>
      <c r="M1268" s="1" t="str">
        <f t="shared" si="95"/>
        <v>Education</v>
      </c>
      <c r="N1268" s="1" t="s">
        <v>4210</v>
      </c>
      <c r="O1268" s="1" t="s">
        <v>4421</v>
      </c>
      <c r="P1268" s="1">
        <v>8904</v>
      </c>
      <c r="Q1268" s="1">
        <v>1999179</v>
      </c>
      <c r="R1268" s="1">
        <f t="shared" si="96"/>
        <v>0</v>
      </c>
      <c r="S1268" s="4">
        <v>376501.00476749608</v>
      </c>
      <c r="T1268" s="4">
        <v>417059.44461415469</v>
      </c>
      <c r="U1268" s="1">
        <f t="shared" si="97"/>
        <v>1999179</v>
      </c>
      <c r="V1268" s="4">
        <f t="shared" si="98"/>
        <v>1205618.5506183491</v>
      </c>
      <c r="W1268" s="1" t="str">
        <f t="shared" si="99"/>
        <v>Favourable</v>
      </c>
    </row>
    <row r="1269" spans="1:23" x14ac:dyDescent="0.25">
      <c r="A1269" s="1"/>
      <c r="B1269" s="1"/>
      <c r="C1269" s="1"/>
      <c r="D1269" s="1"/>
      <c r="E1269" s="1" t="s">
        <v>6453</v>
      </c>
      <c r="F1269" s="2">
        <v>44774</v>
      </c>
      <c r="G1269" s="3">
        <v>19650</v>
      </c>
      <c r="H1269" s="1"/>
      <c r="I1269" s="1"/>
      <c r="J1269" s="1" t="s">
        <v>6532</v>
      </c>
      <c r="K1269" s="2">
        <v>43901</v>
      </c>
      <c r="L1269" s="1" t="s">
        <v>4216</v>
      </c>
      <c r="M1269" s="1" t="str">
        <f t="shared" si="95"/>
        <v>Agricultural Extension</v>
      </c>
      <c r="N1269" s="1" t="s">
        <v>4210</v>
      </c>
      <c r="O1269" s="1" t="s">
        <v>4314</v>
      </c>
      <c r="P1269" s="1">
        <v>9173</v>
      </c>
      <c r="Q1269" s="1">
        <v>661475</v>
      </c>
      <c r="R1269" s="1">
        <f t="shared" si="96"/>
        <v>59302</v>
      </c>
      <c r="S1269" s="4">
        <v>655659.43731095048</v>
      </c>
      <c r="T1269" s="4">
        <v>109800.4300942975</v>
      </c>
      <c r="U1269" s="1">
        <f t="shared" si="97"/>
        <v>602173</v>
      </c>
      <c r="V1269" s="4">
        <f t="shared" si="98"/>
        <v>-103984.86740524799</v>
      </c>
      <c r="W1269" s="1" t="str">
        <f t="shared" si="99"/>
        <v>Adverse</v>
      </c>
    </row>
    <row r="1270" spans="1:23" x14ac:dyDescent="0.25">
      <c r="A1270" s="1"/>
      <c r="B1270" s="1"/>
      <c r="C1270" s="1"/>
      <c r="D1270" s="1"/>
      <c r="E1270" s="1" t="s">
        <v>6533</v>
      </c>
      <c r="F1270" s="2">
        <v>44097</v>
      </c>
      <c r="G1270" s="3">
        <v>46839</v>
      </c>
      <c r="H1270" s="1"/>
      <c r="I1270" s="1"/>
      <c r="J1270" s="1" t="s">
        <v>6534</v>
      </c>
      <c r="K1270" s="2">
        <v>44283</v>
      </c>
      <c r="L1270" s="1" t="s">
        <v>4212</v>
      </c>
      <c r="M1270" s="1" t="str">
        <f t="shared" si="95"/>
        <v>Agricultural Extension</v>
      </c>
      <c r="N1270" s="1" t="s">
        <v>4205</v>
      </c>
      <c r="O1270" s="1" t="s">
        <v>4295</v>
      </c>
      <c r="P1270" s="1">
        <v>8613</v>
      </c>
      <c r="Q1270" s="1">
        <v>2151048</v>
      </c>
      <c r="R1270" s="1">
        <f t="shared" si="96"/>
        <v>0</v>
      </c>
      <c r="S1270" s="4">
        <v>2112199.6237889687</v>
      </c>
      <c r="T1270" s="4">
        <v>307061.3971861623</v>
      </c>
      <c r="U1270" s="1">
        <f t="shared" si="97"/>
        <v>2151048</v>
      </c>
      <c r="V1270" s="4">
        <f t="shared" si="98"/>
        <v>-268213.02097513108</v>
      </c>
      <c r="W1270" s="1" t="str">
        <f t="shared" si="99"/>
        <v>Adverse</v>
      </c>
    </row>
    <row r="1271" spans="1:23" x14ac:dyDescent="0.25">
      <c r="A1271" s="1"/>
      <c r="B1271" s="1"/>
      <c r="C1271" s="1"/>
      <c r="D1271" s="1"/>
      <c r="E1271" s="1" t="s">
        <v>6535</v>
      </c>
      <c r="F1271" s="2">
        <v>45019</v>
      </c>
      <c r="G1271" s="3">
        <v>44559</v>
      </c>
      <c r="H1271" s="1"/>
      <c r="I1271" s="1"/>
      <c r="J1271" s="1" t="s">
        <v>6536</v>
      </c>
      <c r="K1271" s="2">
        <v>44224</v>
      </c>
      <c r="L1271" s="1" t="s">
        <v>4218</v>
      </c>
      <c r="M1271" s="1" t="str">
        <f t="shared" si="95"/>
        <v>Infrastructure</v>
      </c>
      <c r="N1271" s="1" t="s">
        <v>4205</v>
      </c>
      <c r="O1271" s="1" t="s">
        <v>4270</v>
      </c>
      <c r="P1271" s="1">
        <v>6369</v>
      </c>
      <c r="Q1271" s="1">
        <v>2190414</v>
      </c>
      <c r="R1271" s="1">
        <f t="shared" si="96"/>
        <v>22411</v>
      </c>
      <c r="S1271" s="4">
        <v>785027.33104930283</v>
      </c>
      <c r="T1271" s="4">
        <v>353721.59656815842</v>
      </c>
      <c r="U1271" s="1">
        <f t="shared" si="97"/>
        <v>2168003</v>
      </c>
      <c r="V1271" s="4">
        <f t="shared" si="98"/>
        <v>1051665.0723825388</v>
      </c>
      <c r="W1271" s="1" t="str">
        <f t="shared" si="99"/>
        <v>Favourable</v>
      </c>
    </row>
    <row r="1272" spans="1:23" x14ac:dyDescent="0.25">
      <c r="A1272" s="1"/>
      <c r="B1272" s="1"/>
      <c r="C1272" s="1"/>
      <c r="D1272" s="1"/>
      <c r="E1272" s="1" t="s">
        <v>6537</v>
      </c>
      <c r="F1272" s="2">
        <v>44930</v>
      </c>
      <c r="G1272" s="3">
        <v>54746</v>
      </c>
      <c r="H1272" s="1"/>
      <c r="I1272" s="1"/>
      <c r="J1272" s="1" t="s">
        <v>6538</v>
      </c>
      <c r="K1272" s="2">
        <v>45214</v>
      </c>
      <c r="L1272" s="1" t="s">
        <v>4204</v>
      </c>
      <c r="M1272" s="1" t="str">
        <f t="shared" si="95"/>
        <v>Education</v>
      </c>
      <c r="N1272" s="1" t="s">
        <v>4205</v>
      </c>
      <c r="O1272" s="1" t="s">
        <v>4301</v>
      </c>
      <c r="P1272" s="1">
        <v>6804</v>
      </c>
      <c r="Q1272" s="1">
        <v>2288978</v>
      </c>
      <c r="R1272" s="1">
        <f t="shared" si="96"/>
        <v>0</v>
      </c>
      <c r="S1272" s="4">
        <v>114450.15061899318</v>
      </c>
      <c r="T1272" s="4">
        <v>136313.58526054359</v>
      </c>
      <c r="U1272" s="1">
        <f t="shared" si="97"/>
        <v>2288978</v>
      </c>
      <c r="V1272" s="4">
        <f t="shared" si="98"/>
        <v>2038214.2641204633</v>
      </c>
      <c r="W1272" s="1" t="str">
        <f t="shared" si="99"/>
        <v>Favourable</v>
      </c>
    </row>
    <row r="1273" spans="1:23" x14ac:dyDescent="0.25">
      <c r="A1273" s="1"/>
      <c r="B1273" s="1"/>
      <c r="C1273" s="1"/>
      <c r="D1273" s="1"/>
      <c r="E1273" s="1" t="s">
        <v>6539</v>
      </c>
      <c r="F1273" s="2">
        <v>44341</v>
      </c>
      <c r="G1273" s="3">
        <v>35592</v>
      </c>
      <c r="H1273" s="1"/>
      <c r="I1273" s="1"/>
      <c r="J1273" s="1" t="s">
        <v>5132</v>
      </c>
      <c r="K1273" s="2">
        <v>44881</v>
      </c>
      <c r="L1273" s="1" t="s">
        <v>4204</v>
      </c>
      <c r="M1273" s="1" t="str">
        <f t="shared" si="95"/>
        <v>Education</v>
      </c>
      <c r="N1273" s="1" t="s">
        <v>4222</v>
      </c>
      <c r="O1273" s="1" t="s">
        <v>4211</v>
      </c>
      <c r="P1273" s="1">
        <v>6164</v>
      </c>
      <c r="Q1273" s="1">
        <v>666087</v>
      </c>
      <c r="R1273" s="1">
        <f t="shared" si="96"/>
        <v>99116</v>
      </c>
      <c r="S1273" s="4">
        <v>250687.93293625934</v>
      </c>
      <c r="T1273" s="4">
        <v>16533.506748505479</v>
      </c>
      <c r="U1273" s="1">
        <f t="shared" si="97"/>
        <v>566971</v>
      </c>
      <c r="V1273" s="4">
        <f t="shared" si="98"/>
        <v>398865.56031523517</v>
      </c>
      <c r="W1273" s="1" t="str">
        <f t="shared" si="99"/>
        <v>Favourable</v>
      </c>
    </row>
    <row r="1274" spans="1:23" x14ac:dyDescent="0.25">
      <c r="A1274" s="1"/>
      <c r="B1274" s="1"/>
      <c r="C1274" s="1"/>
      <c r="D1274" s="1"/>
      <c r="E1274" s="1" t="s">
        <v>6540</v>
      </c>
      <c r="F1274" s="2">
        <v>44674</v>
      </c>
      <c r="G1274" s="3">
        <v>57039</v>
      </c>
      <c r="H1274" s="1"/>
      <c r="I1274" s="1"/>
      <c r="J1274" s="1" t="s">
        <v>6541</v>
      </c>
      <c r="K1274" s="2">
        <v>43988</v>
      </c>
      <c r="L1274" s="1" t="s">
        <v>4200</v>
      </c>
      <c r="M1274" s="1" t="str">
        <f t="shared" si="95"/>
        <v>Social Services</v>
      </c>
      <c r="N1274" s="1" t="s">
        <v>4210</v>
      </c>
      <c r="O1274" s="1" t="s">
        <v>4441</v>
      </c>
      <c r="P1274" s="1">
        <v>7858</v>
      </c>
      <c r="Q1274" s="1">
        <v>885013</v>
      </c>
      <c r="R1274" s="1">
        <f t="shared" si="96"/>
        <v>0</v>
      </c>
      <c r="S1274" s="4">
        <v>91856.485560015048</v>
      </c>
      <c r="T1274" s="4">
        <v>63173.396147600892</v>
      </c>
      <c r="U1274" s="1">
        <f t="shared" si="97"/>
        <v>885013</v>
      </c>
      <c r="V1274" s="4">
        <f t="shared" si="98"/>
        <v>729983.11829238408</v>
      </c>
      <c r="W1274" s="1" t="str">
        <f t="shared" si="99"/>
        <v>Favourable</v>
      </c>
    </row>
    <row r="1275" spans="1:23" x14ac:dyDescent="0.25">
      <c r="A1275" s="1"/>
      <c r="B1275" s="1"/>
      <c r="C1275" s="1"/>
      <c r="D1275" s="1"/>
      <c r="E1275" s="1" t="s">
        <v>5005</v>
      </c>
      <c r="F1275" s="2">
        <v>44078</v>
      </c>
      <c r="G1275" s="3">
        <v>27353</v>
      </c>
      <c r="H1275" s="1"/>
      <c r="I1275" s="1"/>
      <c r="J1275" s="1" t="s">
        <v>6014</v>
      </c>
      <c r="K1275" s="2">
        <v>44561</v>
      </c>
      <c r="L1275" s="1" t="s">
        <v>4216</v>
      </c>
      <c r="M1275" s="1" t="str">
        <f t="shared" si="95"/>
        <v>Agricultural Extension</v>
      </c>
      <c r="N1275" s="1" t="s">
        <v>4205</v>
      </c>
      <c r="O1275" s="1" t="s">
        <v>4273</v>
      </c>
      <c r="P1275" s="1">
        <v>8367</v>
      </c>
      <c r="Q1275" s="1">
        <v>538848</v>
      </c>
      <c r="R1275" s="1">
        <f t="shared" si="96"/>
        <v>23912</v>
      </c>
      <c r="S1275" s="4">
        <v>14816.086184706699</v>
      </c>
      <c r="T1275" s="4">
        <v>140964.81614380877</v>
      </c>
      <c r="U1275" s="1">
        <f t="shared" si="97"/>
        <v>514936</v>
      </c>
      <c r="V1275" s="4">
        <f t="shared" si="98"/>
        <v>383067.09767148452</v>
      </c>
      <c r="W1275" s="1" t="str">
        <f t="shared" si="99"/>
        <v>Favourable</v>
      </c>
    </row>
    <row r="1276" spans="1:23" x14ac:dyDescent="0.25">
      <c r="A1276" s="1"/>
      <c r="B1276" s="1"/>
      <c r="C1276" s="1"/>
      <c r="D1276" s="1"/>
      <c r="E1276" s="1" t="s">
        <v>6542</v>
      </c>
      <c r="F1276" s="2">
        <v>44014</v>
      </c>
      <c r="G1276" s="3">
        <v>50915</v>
      </c>
      <c r="H1276" s="1"/>
      <c r="I1276" s="1"/>
      <c r="J1276" s="1" t="s">
        <v>4769</v>
      </c>
      <c r="K1276" s="2">
        <v>44170</v>
      </c>
      <c r="L1276" s="1" t="s">
        <v>4218</v>
      </c>
      <c r="M1276" s="1" t="str">
        <f t="shared" si="95"/>
        <v>Infrastructure</v>
      </c>
      <c r="N1276" s="1" t="s">
        <v>4222</v>
      </c>
      <c r="O1276" s="1" t="s">
        <v>4292</v>
      </c>
      <c r="P1276" s="1">
        <v>8406</v>
      </c>
      <c r="Q1276" s="1">
        <v>981587</v>
      </c>
      <c r="R1276" s="1">
        <f t="shared" si="96"/>
        <v>67985</v>
      </c>
      <c r="S1276" s="4">
        <v>633818.28643622564</v>
      </c>
      <c r="T1276" s="4">
        <v>204019.00977856011</v>
      </c>
      <c r="U1276" s="1">
        <f t="shared" si="97"/>
        <v>913602</v>
      </c>
      <c r="V1276" s="4">
        <f t="shared" si="98"/>
        <v>143749.70378521422</v>
      </c>
      <c r="W1276" s="1" t="str">
        <f t="shared" si="99"/>
        <v>Favourable</v>
      </c>
    </row>
    <row r="1277" spans="1:23" x14ac:dyDescent="0.25">
      <c r="A1277" s="1"/>
      <c r="B1277" s="1"/>
      <c r="C1277" s="1"/>
      <c r="D1277" s="1"/>
      <c r="E1277" s="1" t="s">
        <v>6543</v>
      </c>
      <c r="F1277" s="2">
        <v>44237</v>
      </c>
      <c r="G1277" s="3">
        <v>40040</v>
      </c>
      <c r="H1277" s="1"/>
      <c r="I1277" s="1"/>
      <c r="J1277" s="1" t="s">
        <v>6444</v>
      </c>
      <c r="K1277" s="2">
        <v>44022</v>
      </c>
      <c r="L1277" s="1" t="s">
        <v>4204</v>
      </c>
      <c r="M1277" s="1" t="str">
        <f t="shared" si="95"/>
        <v>Education</v>
      </c>
      <c r="N1277" s="1" t="s">
        <v>4222</v>
      </c>
      <c r="O1277" s="1" t="s">
        <v>4206</v>
      </c>
      <c r="P1277" s="1">
        <v>7313</v>
      </c>
      <c r="Q1277" s="1">
        <v>585810</v>
      </c>
      <c r="R1277" s="1">
        <f t="shared" si="96"/>
        <v>48640</v>
      </c>
      <c r="S1277" s="4">
        <v>388744.23318113852</v>
      </c>
      <c r="T1277" s="4">
        <v>13501.844717658727</v>
      </c>
      <c r="U1277" s="1">
        <f t="shared" si="97"/>
        <v>537170</v>
      </c>
      <c r="V1277" s="4">
        <f t="shared" si="98"/>
        <v>183563.92210120277</v>
      </c>
      <c r="W1277" s="1" t="str">
        <f t="shared" si="99"/>
        <v>Favourable</v>
      </c>
    </row>
    <row r="1278" spans="1:23" x14ac:dyDescent="0.25">
      <c r="A1278" s="1"/>
      <c r="B1278" s="1"/>
      <c r="C1278" s="1"/>
      <c r="D1278" s="1"/>
      <c r="E1278" s="1" t="s">
        <v>6544</v>
      </c>
      <c r="F1278" s="2">
        <v>44355</v>
      </c>
      <c r="G1278" s="3">
        <v>52879</v>
      </c>
      <c r="H1278" s="1"/>
      <c r="I1278" s="1"/>
      <c r="J1278" s="1" t="s">
        <v>6545</v>
      </c>
      <c r="K1278" s="2">
        <v>44362</v>
      </c>
      <c r="L1278" s="1" t="s">
        <v>4200</v>
      </c>
      <c r="M1278" s="1" t="str">
        <f t="shared" si="95"/>
        <v>Social Services</v>
      </c>
      <c r="N1278" s="1" t="s">
        <v>4210</v>
      </c>
      <c r="O1278" s="1" t="s">
        <v>4374</v>
      </c>
      <c r="P1278" s="1">
        <v>6546</v>
      </c>
      <c r="Q1278" s="1">
        <v>1964267</v>
      </c>
      <c r="R1278" s="1">
        <f t="shared" si="96"/>
        <v>10039</v>
      </c>
      <c r="S1278" s="4">
        <v>60191.074504899421</v>
      </c>
      <c r="T1278" s="4">
        <v>110384.65131116869</v>
      </c>
      <c r="U1278" s="1">
        <f t="shared" si="97"/>
        <v>1954228</v>
      </c>
      <c r="V1278" s="4">
        <f t="shared" si="98"/>
        <v>1793691.2741839318</v>
      </c>
      <c r="W1278" s="1" t="str">
        <f t="shared" si="99"/>
        <v>Favourable</v>
      </c>
    </row>
    <row r="1279" spans="1:23" x14ac:dyDescent="0.25">
      <c r="A1279" s="1"/>
      <c r="B1279" s="1"/>
      <c r="C1279" s="1"/>
      <c r="D1279" s="1"/>
      <c r="E1279" s="1" t="s">
        <v>6546</v>
      </c>
      <c r="F1279" s="2">
        <v>45036</v>
      </c>
      <c r="G1279" s="3">
        <v>34267</v>
      </c>
      <c r="H1279" s="1"/>
      <c r="I1279" s="1"/>
      <c r="J1279" s="1" t="s">
        <v>6547</v>
      </c>
      <c r="K1279" s="2">
        <v>44704</v>
      </c>
      <c r="L1279" s="1" t="s">
        <v>4200</v>
      </c>
      <c r="M1279" s="1" t="str">
        <f t="shared" si="95"/>
        <v>Social Services</v>
      </c>
      <c r="N1279" s="1" t="s">
        <v>4210</v>
      </c>
      <c r="O1279" s="1" t="s">
        <v>4211</v>
      </c>
      <c r="P1279" s="1">
        <v>6569</v>
      </c>
      <c r="Q1279" s="1">
        <v>510582</v>
      </c>
      <c r="R1279" s="1">
        <f t="shared" si="96"/>
        <v>50023</v>
      </c>
      <c r="S1279" s="4">
        <v>370008.26327598392</v>
      </c>
      <c r="T1279" s="4">
        <v>65390.459580776769</v>
      </c>
      <c r="U1279" s="1">
        <f t="shared" si="97"/>
        <v>460559</v>
      </c>
      <c r="V1279" s="4">
        <f t="shared" si="98"/>
        <v>75183.277143239335</v>
      </c>
      <c r="W1279" s="1" t="str">
        <f t="shared" si="99"/>
        <v>Favourable</v>
      </c>
    </row>
    <row r="1280" spans="1:23" x14ac:dyDescent="0.25">
      <c r="A1280" s="1"/>
      <c r="B1280" s="1"/>
      <c r="C1280" s="1"/>
      <c r="D1280" s="1"/>
      <c r="E1280" s="1" t="s">
        <v>6548</v>
      </c>
      <c r="F1280" s="2">
        <v>44010</v>
      </c>
      <c r="G1280" s="3">
        <v>14488</v>
      </c>
      <c r="H1280" s="1"/>
      <c r="I1280" s="1"/>
      <c r="J1280" s="1" t="s">
        <v>6549</v>
      </c>
      <c r="K1280" s="2">
        <v>44853</v>
      </c>
      <c r="L1280" s="1" t="s">
        <v>4212</v>
      </c>
      <c r="M1280" s="1" t="str">
        <f t="shared" si="95"/>
        <v>Agricultural Extension</v>
      </c>
      <c r="N1280" s="1" t="s">
        <v>4210</v>
      </c>
      <c r="O1280" s="1" t="s">
        <v>4298</v>
      </c>
      <c r="P1280" s="1">
        <v>7994</v>
      </c>
      <c r="Q1280" s="1">
        <v>2322854</v>
      </c>
      <c r="R1280" s="1">
        <f t="shared" si="96"/>
        <v>0</v>
      </c>
      <c r="S1280" s="4">
        <v>1594928.3854132141</v>
      </c>
      <c r="T1280" s="4">
        <v>426861.72158591688</v>
      </c>
      <c r="U1280" s="1">
        <f t="shared" si="97"/>
        <v>2322854</v>
      </c>
      <c r="V1280" s="4">
        <f t="shared" si="98"/>
        <v>301063.89300086908</v>
      </c>
      <c r="W1280" s="1" t="str">
        <f t="shared" si="99"/>
        <v>Favourable</v>
      </c>
    </row>
    <row r="1281" spans="1:23" x14ac:dyDescent="0.25">
      <c r="A1281" s="1"/>
      <c r="B1281" s="1"/>
      <c r="C1281" s="1"/>
      <c r="D1281" s="1"/>
      <c r="E1281" s="1" t="s">
        <v>6550</v>
      </c>
      <c r="F1281" s="2">
        <v>44435</v>
      </c>
      <c r="G1281" s="3">
        <v>31764</v>
      </c>
      <c r="H1281" s="1"/>
      <c r="I1281" s="1"/>
      <c r="J1281" s="1" t="s">
        <v>6551</v>
      </c>
      <c r="K1281" s="2">
        <v>43974</v>
      </c>
      <c r="L1281" s="1" t="s">
        <v>4218</v>
      </c>
      <c r="M1281" s="1" t="str">
        <f t="shared" si="95"/>
        <v>Infrastructure</v>
      </c>
      <c r="N1281" s="1" t="s">
        <v>4205</v>
      </c>
      <c r="O1281" s="1" t="s">
        <v>4304</v>
      </c>
      <c r="P1281" s="1">
        <v>7227</v>
      </c>
      <c r="Q1281" s="1">
        <v>1402665</v>
      </c>
      <c r="R1281" s="1">
        <f t="shared" si="96"/>
        <v>39648</v>
      </c>
      <c r="S1281" s="4">
        <v>1006097.6022007876</v>
      </c>
      <c r="T1281" s="4">
        <v>87450.828559453555</v>
      </c>
      <c r="U1281" s="1">
        <f t="shared" si="97"/>
        <v>1363017</v>
      </c>
      <c r="V1281" s="4">
        <f t="shared" si="98"/>
        <v>309116.56923975889</v>
      </c>
      <c r="W1281" s="1" t="str">
        <f t="shared" si="99"/>
        <v>Favourable</v>
      </c>
    </row>
    <row r="1282" spans="1:23" x14ac:dyDescent="0.25">
      <c r="A1282" s="1"/>
      <c r="B1282" s="1"/>
      <c r="C1282" s="1"/>
      <c r="D1282" s="1"/>
      <c r="E1282" s="1" t="s">
        <v>6552</v>
      </c>
      <c r="F1282" s="2">
        <v>44492</v>
      </c>
      <c r="G1282" s="3">
        <v>40242</v>
      </c>
      <c r="H1282" s="1"/>
      <c r="I1282" s="1"/>
      <c r="J1282" s="1" t="s">
        <v>5120</v>
      </c>
      <c r="K1282" s="2">
        <v>44854</v>
      </c>
      <c r="L1282" s="1" t="s">
        <v>4212</v>
      </c>
      <c r="M1282" s="1" t="str">
        <f t="shared" si="95"/>
        <v>Agricultural Extension</v>
      </c>
      <c r="N1282" s="1" t="s">
        <v>4222</v>
      </c>
      <c r="O1282" s="1" t="s">
        <v>4335</v>
      </c>
      <c r="P1282" s="1">
        <v>6824</v>
      </c>
      <c r="Q1282" s="1">
        <v>2371710</v>
      </c>
      <c r="R1282" s="1">
        <f t="shared" si="96"/>
        <v>81803</v>
      </c>
      <c r="S1282" s="4">
        <v>530866.94538322662</v>
      </c>
      <c r="T1282" s="4">
        <v>726244.64572051435</v>
      </c>
      <c r="U1282" s="1">
        <f t="shared" si="97"/>
        <v>2289907</v>
      </c>
      <c r="V1282" s="4">
        <f t="shared" si="98"/>
        <v>1114598.408896259</v>
      </c>
      <c r="W1282" s="1" t="str">
        <f t="shared" si="99"/>
        <v>Favourable</v>
      </c>
    </row>
    <row r="1283" spans="1:23" x14ac:dyDescent="0.25">
      <c r="A1283" s="1"/>
      <c r="B1283" s="1"/>
      <c r="C1283" s="1"/>
      <c r="D1283" s="1"/>
      <c r="E1283" s="1" t="s">
        <v>4584</v>
      </c>
      <c r="F1283" s="2">
        <v>43986</v>
      </c>
      <c r="G1283" s="3">
        <v>30159</v>
      </c>
      <c r="H1283" s="1"/>
      <c r="I1283" s="1"/>
      <c r="J1283" s="1" t="s">
        <v>5602</v>
      </c>
      <c r="K1283" s="2">
        <v>44576</v>
      </c>
      <c r="L1283" s="1" t="s">
        <v>4200</v>
      </c>
      <c r="M1283" s="1" t="str">
        <f t="shared" ref="M1283:M1346" si="100">INDEX($A:$B,MATCH($L1283,$A:$A,0),2)</f>
        <v>Social Services</v>
      </c>
      <c r="N1283" s="1" t="s">
        <v>4222</v>
      </c>
      <c r="O1283" s="1" t="s">
        <v>4286</v>
      </c>
      <c r="P1283" s="1">
        <v>7210</v>
      </c>
      <c r="Q1283" s="1">
        <v>1876086</v>
      </c>
      <c r="R1283" s="1">
        <f t="shared" ref="R1283:R1346" si="101">_xlfn.XLOOKUP($J1283,$E:$E,$G:$G,0,0,1)</f>
        <v>16180</v>
      </c>
      <c r="S1283" s="4">
        <v>308015.77532895078</v>
      </c>
      <c r="T1283" s="4">
        <v>256750.40981995079</v>
      </c>
      <c r="U1283" s="1">
        <f t="shared" ref="U1283:U1346" si="102">Q1283-R1283</f>
        <v>1859906</v>
      </c>
      <c r="V1283" s="4">
        <f t="shared" ref="V1283:V1346" si="103">Q1283-(S1283+T1283)</f>
        <v>1311319.8148510985</v>
      </c>
      <c r="W1283" s="1" t="str">
        <f t="shared" ref="W1283:W1346" si="104">IF(V1283&gt;=0,"Favourable","Adverse")</f>
        <v>Favourable</v>
      </c>
    </row>
    <row r="1284" spans="1:23" x14ac:dyDescent="0.25">
      <c r="A1284" s="1"/>
      <c r="B1284" s="1"/>
      <c r="C1284" s="1"/>
      <c r="D1284" s="1"/>
      <c r="E1284" s="1" t="s">
        <v>6553</v>
      </c>
      <c r="F1284" s="2">
        <v>44260</v>
      </c>
      <c r="G1284" s="3">
        <v>37629</v>
      </c>
      <c r="H1284" s="1"/>
      <c r="I1284" s="1"/>
      <c r="J1284" s="1" t="s">
        <v>6554</v>
      </c>
      <c r="K1284" s="2">
        <v>45391</v>
      </c>
      <c r="L1284" s="1" t="s">
        <v>4200</v>
      </c>
      <c r="M1284" s="1" t="str">
        <f t="shared" si="100"/>
        <v>Social Services</v>
      </c>
      <c r="N1284" s="1" t="s">
        <v>4222</v>
      </c>
      <c r="O1284" s="1" t="s">
        <v>4267</v>
      </c>
      <c r="P1284" s="1">
        <v>9323</v>
      </c>
      <c r="Q1284" s="1">
        <v>1119463</v>
      </c>
      <c r="R1284" s="1">
        <f t="shared" si="101"/>
        <v>40141</v>
      </c>
      <c r="S1284" s="4">
        <v>388039.22806581168</v>
      </c>
      <c r="T1284" s="4">
        <v>142783.45425661551</v>
      </c>
      <c r="U1284" s="1">
        <f t="shared" si="102"/>
        <v>1079322</v>
      </c>
      <c r="V1284" s="4">
        <f t="shared" si="103"/>
        <v>588640.31767757284</v>
      </c>
      <c r="W1284" s="1" t="str">
        <f t="shared" si="104"/>
        <v>Favourable</v>
      </c>
    </row>
    <row r="1285" spans="1:23" x14ac:dyDescent="0.25">
      <c r="A1285" s="1"/>
      <c r="B1285" s="1"/>
      <c r="C1285" s="1"/>
      <c r="D1285" s="1"/>
      <c r="E1285" s="1" t="s">
        <v>6555</v>
      </c>
      <c r="F1285" s="2">
        <v>44700</v>
      </c>
      <c r="G1285" s="3">
        <v>47817</v>
      </c>
      <c r="H1285" s="1"/>
      <c r="I1285" s="1"/>
      <c r="J1285" s="1" t="s">
        <v>5543</v>
      </c>
      <c r="K1285" s="2">
        <v>45327</v>
      </c>
      <c r="L1285" s="1" t="s">
        <v>4212</v>
      </c>
      <c r="M1285" s="1" t="str">
        <f t="shared" si="100"/>
        <v>Agricultural Extension</v>
      </c>
      <c r="N1285" s="1" t="s">
        <v>4222</v>
      </c>
      <c r="O1285" s="1" t="s">
        <v>4250</v>
      </c>
      <c r="P1285" s="1">
        <v>6882</v>
      </c>
      <c r="Q1285" s="1">
        <v>352973</v>
      </c>
      <c r="R1285" s="1">
        <f t="shared" si="101"/>
        <v>73329</v>
      </c>
      <c r="S1285" s="4">
        <v>316119.20250633894</v>
      </c>
      <c r="T1285" s="4">
        <v>102976.96764792822</v>
      </c>
      <c r="U1285" s="1">
        <f t="shared" si="102"/>
        <v>279644</v>
      </c>
      <c r="V1285" s="4">
        <f t="shared" si="103"/>
        <v>-66123.170154267165</v>
      </c>
      <c r="W1285" s="1" t="str">
        <f t="shared" si="104"/>
        <v>Adverse</v>
      </c>
    </row>
    <row r="1286" spans="1:23" x14ac:dyDescent="0.25">
      <c r="A1286" s="1"/>
      <c r="B1286" s="1"/>
      <c r="C1286" s="1"/>
      <c r="D1286" s="1"/>
      <c r="E1286" s="1" t="s">
        <v>6556</v>
      </c>
      <c r="F1286" s="2">
        <v>44832</v>
      </c>
      <c r="G1286" s="3">
        <v>58764</v>
      </c>
      <c r="H1286" s="1"/>
      <c r="I1286" s="1"/>
      <c r="J1286" s="1" t="s">
        <v>6557</v>
      </c>
      <c r="K1286" s="2">
        <v>44957</v>
      </c>
      <c r="L1286" s="1" t="s">
        <v>4216</v>
      </c>
      <c r="M1286" s="1" t="str">
        <f t="shared" si="100"/>
        <v>Agricultural Extension</v>
      </c>
      <c r="N1286" s="1" t="s">
        <v>4222</v>
      </c>
      <c r="O1286" s="1" t="s">
        <v>4479</v>
      </c>
      <c r="P1286" s="1">
        <v>6446</v>
      </c>
      <c r="Q1286" s="1">
        <v>1084451</v>
      </c>
      <c r="R1286" s="1">
        <f t="shared" si="101"/>
        <v>0</v>
      </c>
      <c r="S1286" s="4">
        <v>1034995.9057695755</v>
      </c>
      <c r="T1286" s="4">
        <v>143544.24843245168</v>
      </c>
      <c r="U1286" s="1">
        <f t="shared" si="102"/>
        <v>1084451</v>
      </c>
      <c r="V1286" s="4">
        <f t="shared" si="103"/>
        <v>-94089.154202027246</v>
      </c>
      <c r="W1286" s="1" t="str">
        <f t="shared" si="104"/>
        <v>Adverse</v>
      </c>
    </row>
    <row r="1287" spans="1:23" x14ac:dyDescent="0.25">
      <c r="A1287" s="1"/>
      <c r="B1287" s="1"/>
      <c r="C1287" s="1"/>
      <c r="D1287" s="1"/>
      <c r="E1287" s="1" t="s">
        <v>6558</v>
      </c>
      <c r="F1287" s="2">
        <v>44817</v>
      </c>
      <c r="G1287" s="3">
        <v>50843</v>
      </c>
      <c r="H1287" s="1"/>
      <c r="I1287" s="1"/>
      <c r="J1287" s="1" t="s">
        <v>6559</v>
      </c>
      <c r="K1287" s="2">
        <v>44951</v>
      </c>
      <c r="L1287" s="1" t="s">
        <v>4216</v>
      </c>
      <c r="M1287" s="1" t="str">
        <f t="shared" si="100"/>
        <v>Agricultural Extension</v>
      </c>
      <c r="N1287" s="1" t="s">
        <v>4222</v>
      </c>
      <c r="O1287" s="1" t="s">
        <v>4247</v>
      </c>
      <c r="P1287" s="1">
        <v>5659</v>
      </c>
      <c r="Q1287" s="1">
        <v>1928255</v>
      </c>
      <c r="R1287" s="1">
        <f t="shared" si="101"/>
        <v>40406</v>
      </c>
      <c r="S1287" s="4">
        <v>557827.73143168143</v>
      </c>
      <c r="T1287" s="4">
        <v>334000.8519573143</v>
      </c>
      <c r="U1287" s="1">
        <f t="shared" si="102"/>
        <v>1887849</v>
      </c>
      <c r="V1287" s="4">
        <f t="shared" si="103"/>
        <v>1036426.4166110043</v>
      </c>
      <c r="W1287" s="1" t="str">
        <f t="shared" si="104"/>
        <v>Favourable</v>
      </c>
    </row>
    <row r="1288" spans="1:23" x14ac:dyDescent="0.25">
      <c r="A1288" s="1"/>
      <c r="B1288" s="1"/>
      <c r="C1288" s="1"/>
      <c r="D1288" s="1"/>
      <c r="E1288" s="1" t="s">
        <v>6560</v>
      </c>
      <c r="F1288" s="2">
        <v>44359</v>
      </c>
      <c r="G1288" s="3">
        <v>46566</v>
      </c>
      <c r="H1288" s="1"/>
      <c r="I1288" s="1"/>
      <c r="J1288" s="1" t="s">
        <v>6561</v>
      </c>
      <c r="K1288" s="2">
        <v>43932</v>
      </c>
      <c r="L1288" s="1" t="s">
        <v>4218</v>
      </c>
      <c r="M1288" s="1" t="str">
        <f t="shared" si="100"/>
        <v>Infrastructure</v>
      </c>
      <c r="N1288" s="1" t="s">
        <v>4205</v>
      </c>
      <c r="O1288" s="1" t="s">
        <v>4304</v>
      </c>
      <c r="P1288" s="1">
        <v>8884</v>
      </c>
      <c r="Q1288" s="1">
        <v>744318</v>
      </c>
      <c r="R1288" s="1">
        <f t="shared" si="101"/>
        <v>12516</v>
      </c>
      <c r="S1288" s="4">
        <v>623891.42785338662</v>
      </c>
      <c r="T1288" s="4">
        <v>230950.58372157707</v>
      </c>
      <c r="U1288" s="1">
        <f t="shared" si="102"/>
        <v>731802</v>
      </c>
      <c r="V1288" s="4">
        <f t="shared" si="103"/>
        <v>-110524.01157496369</v>
      </c>
      <c r="W1288" s="1" t="str">
        <f t="shared" si="104"/>
        <v>Adverse</v>
      </c>
    </row>
    <row r="1289" spans="1:23" x14ac:dyDescent="0.25">
      <c r="A1289" s="1"/>
      <c r="B1289" s="1"/>
      <c r="C1289" s="1"/>
      <c r="D1289" s="1"/>
      <c r="E1289" s="1" t="s">
        <v>6562</v>
      </c>
      <c r="F1289" s="2">
        <v>45368</v>
      </c>
      <c r="G1289" s="3">
        <v>42483</v>
      </c>
      <c r="H1289" s="1"/>
      <c r="I1289" s="1"/>
      <c r="J1289" s="1" t="s">
        <v>6563</v>
      </c>
      <c r="K1289" s="2">
        <v>45388</v>
      </c>
      <c r="L1289" s="1" t="s">
        <v>4200</v>
      </c>
      <c r="M1289" s="1" t="str">
        <f t="shared" si="100"/>
        <v>Social Services</v>
      </c>
      <c r="N1289" s="1" t="s">
        <v>4205</v>
      </c>
      <c r="O1289" s="1" t="s">
        <v>4279</v>
      </c>
      <c r="P1289" s="1">
        <v>6794</v>
      </c>
      <c r="Q1289" s="1">
        <v>1900371</v>
      </c>
      <c r="R1289" s="1">
        <f t="shared" si="101"/>
        <v>17815</v>
      </c>
      <c r="S1289" s="4">
        <v>944697.42220015475</v>
      </c>
      <c r="T1289" s="4">
        <v>609818.72944694909</v>
      </c>
      <c r="U1289" s="1">
        <f t="shared" si="102"/>
        <v>1882556</v>
      </c>
      <c r="V1289" s="4">
        <f t="shared" si="103"/>
        <v>345854.84835289605</v>
      </c>
      <c r="W1289" s="1" t="str">
        <f t="shared" si="104"/>
        <v>Favourable</v>
      </c>
    </row>
    <row r="1290" spans="1:23" x14ac:dyDescent="0.25">
      <c r="A1290" s="1"/>
      <c r="B1290" s="1"/>
      <c r="C1290" s="1"/>
      <c r="D1290" s="1"/>
      <c r="E1290" s="1" t="s">
        <v>6564</v>
      </c>
      <c r="F1290" s="2">
        <v>44441</v>
      </c>
      <c r="G1290" s="3">
        <v>52633</v>
      </c>
      <c r="H1290" s="1"/>
      <c r="I1290" s="1"/>
      <c r="J1290" s="1" t="s">
        <v>6565</v>
      </c>
      <c r="K1290" s="2">
        <v>44354</v>
      </c>
      <c r="L1290" s="1" t="s">
        <v>4200</v>
      </c>
      <c r="M1290" s="1" t="str">
        <f t="shared" si="100"/>
        <v>Social Services</v>
      </c>
      <c r="N1290" s="1" t="s">
        <v>4210</v>
      </c>
      <c r="O1290" s="1" t="s">
        <v>4330</v>
      </c>
      <c r="P1290" s="1">
        <v>7135</v>
      </c>
      <c r="Q1290" s="1">
        <v>1313861</v>
      </c>
      <c r="R1290" s="1">
        <f t="shared" si="101"/>
        <v>0</v>
      </c>
      <c r="S1290" s="4">
        <v>401770.9514705406</v>
      </c>
      <c r="T1290" s="4">
        <v>160815.77542632385</v>
      </c>
      <c r="U1290" s="1">
        <f t="shared" si="102"/>
        <v>1313861</v>
      </c>
      <c r="V1290" s="4">
        <f t="shared" si="103"/>
        <v>751274.27310313552</v>
      </c>
      <c r="W1290" s="1" t="str">
        <f t="shared" si="104"/>
        <v>Favourable</v>
      </c>
    </row>
    <row r="1291" spans="1:23" x14ac:dyDescent="0.25">
      <c r="A1291" s="1"/>
      <c r="B1291" s="1"/>
      <c r="C1291" s="1"/>
      <c r="D1291" s="1"/>
      <c r="E1291" s="1" t="s">
        <v>6566</v>
      </c>
      <c r="F1291" s="2">
        <v>45001</v>
      </c>
      <c r="G1291" s="3">
        <v>45593</v>
      </c>
      <c r="H1291" s="1"/>
      <c r="I1291" s="1"/>
      <c r="J1291" s="1" t="s">
        <v>6567</v>
      </c>
      <c r="K1291" s="2">
        <v>44193</v>
      </c>
      <c r="L1291" s="1" t="s">
        <v>4200</v>
      </c>
      <c r="M1291" s="1" t="str">
        <f t="shared" si="100"/>
        <v>Social Services</v>
      </c>
      <c r="N1291" s="1" t="s">
        <v>4210</v>
      </c>
      <c r="O1291" s="1" t="s">
        <v>4402</v>
      </c>
      <c r="P1291" s="1">
        <v>8815</v>
      </c>
      <c r="Q1291" s="1">
        <v>688750</v>
      </c>
      <c r="R1291" s="1">
        <f t="shared" si="101"/>
        <v>0</v>
      </c>
      <c r="S1291" s="4">
        <v>415261.27780586667</v>
      </c>
      <c r="T1291" s="4">
        <v>98466.214922243613</v>
      </c>
      <c r="U1291" s="1">
        <f t="shared" si="102"/>
        <v>688750</v>
      </c>
      <c r="V1291" s="4">
        <f t="shared" si="103"/>
        <v>175022.50727188971</v>
      </c>
      <c r="W1291" s="1" t="str">
        <f t="shared" si="104"/>
        <v>Favourable</v>
      </c>
    </row>
    <row r="1292" spans="1:23" x14ac:dyDescent="0.25">
      <c r="A1292" s="1"/>
      <c r="B1292" s="1"/>
      <c r="C1292" s="1"/>
      <c r="D1292" s="1"/>
      <c r="E1292" s="1" t="s">
        <v>6568</v>
      </c>
      <c r="F1292" s="2">
        <v>44335</v>
      </c>
      <c r="G1292" s="3">
        <v>54959</v>
      </c>
      <c r="H1292" s="1"/>
      <c r="I1292" s="1"/>
      <c r="J1292" s="1" t="s">
        <v>6569</v>
      </c>
      <c r="K1292" s="2">
        <v>45140</v>
      </c>
      <c r="L1292" s="1" t="s">
        <v>4204</v>
      </c>
      <c r="M1292" s="1" t="str">
        <f t="shared" si="100"/>
        <v>Education</v>
      </c>
      <c r="N1292" s="1" t="s">
        <v>4210</v>
      </c>
      <c r="O1292" s="1" t="s">
        <v>4273</v>
      </c>
      <c r="P1292" s="1">
        <v>7225</v>
      </c>
      <c r="Q1292" s="1">
        <v>2436852</v>
      </c>
      <c r="R1292" s="1">
        <f t="shared" si="101"/>
        <v>0</v>
      </c>
      <c r="S1292" s="4">
        <v>1586072.3972295697</v>
      </c>
      <c r="T1292" s="4">
        <v>650445.99279674341</v>
      </c>
      <c r="U1292" s="1">
        <f t="shared" si="102"/>
        <v>2436852</v>
      </c>
      <c r="V1292" s="4">
        <f t="shared" si="103"/>
        <v>200333.60997368675</v>
      </c>
      <c r="W1292" s="1" t="str">
        <f t="shared" si="104"/>
        <v>Favourable</v>
      </c>
    </row>
    <row r="1293" spans="1:23" x14ac:dyDescent="0.25">
      <c r="A1293" s="1"/>
      <c r="B1293" s="1"/>
      <c r="C1293" s="1"/>
      <c r="D1293" s="1"/>
      <c r="E1293" s="1" t="s">
        <v>6570</v>
      </c>
      <c r="F1293" s="2">
        <v>44313</v>
      </c>
      <c r="G1293" s="3">
        <v>36363</v>
      </c>
      <c r="H1293" s="1"/>
      <c r="I1293" s="1"/>
      <c r="J1293" s="1" t="s">
        <v>6571</v>
      </c>
      <c r="K1293" s="2">
        <v>44012</v>
      </c>
      <c r="L1293" s="1" t="s">
        <v>4216</v>
      </c>
      <c r="M1293" s="1" t="str">
        <f t="shared" si="100"/>
        <v>Agricultural Extension</v>
      </c>
      <c r="N1293" s="1" t="s">
        <v>4222</v>
      </c>
      <c r="O1293" s="1" t="s">
        <v>4345</v>
      </c>
      <c r="P1293" s="1">
        <v>8216</v>
      </c>
      <c r="Q1293" s="1">
        <v>1826856</v>
      </c>
      <c r="R1293" s="1">
        <f t="shared" si="101"/>
        <v>25281</v>
      </c>
      <c r="S1293" s="4">
        <v>1484747.1853668613</v>
      </c>
      <c r="T1293" s="4">
        <v>89015.040568138691</v>
      </c>
      <c r="U1293" s="1">
        <f t="shared" si="102"/>
        <v>1801575</v>
      </c>
      <c r="V1293" s="4">
        <f t="shared" si="103"/>
        <v>253093.77406500001</v>
      </c>
      <c r="W1293" s="1" t="str">
        <f t="shared" si="104"/>
        <v>Favourable</v>
      </c>
    </row>
    <row r="1294" spans="1:23" x14ac:dyDescent="0.25">
      <c r="A1294" s="1"/>
      <c r="B1294" s="1"/>
      <c r="C1294" s="1"/>
      <c r="D1294" s="1"/>
      <c r="E1294" s="1" t="s">
        <v>6572</v>
      </c>
      <c r="F1294" s="2">
        <v>45031</v>
      </c>
      <c r="G1294" s="3">
        <v>56216</v>
      </c>
      <c r="H1294" s="1"/>
      <c r="I1294" s="1"/>
      <c r="J1294" s="1" t="s">
        <v>6573</v>
      </c>
      <c r="K1294" s="2">
        <v>45389</v>
      </c>
      <c r="L1294" s="1" t="s">
        <v>4204</v>
      </c>
      <c r="M1294" s="1" t="str">
        <f t="shared" si="100"/>
        <v>Education</v>
      </c>
      <c r="N1294" s="1" t="s">
        <v>4205</v>
      </c>
      <c r="O1294" s="1" t="s">
        <v>4311</v>
      </c>
      <c r="P1294" s="1">
        <v>7566</v>
      </c>
      <c r="Q1294" s="1">
        <v>938838</v>
      </c>
      <c r="R1294" s="1">
        <f t="shared" si="101"/>
        <v>52578</v>
      </c>
      <c r="S1294" s="4">
        <v>233958.54449012075</v>
      </c>
      <c r="T1294" s="4">
        <v>216179.24552444267</v>
      </c>
      <c r="U1294" s="1">
        <f t="shared" si="102"/>
        <v>886260</v>
      </c>
      <c r="V1294" s="4">
        <f t="shared" si="103"/>
        <v>488700.20998543658</v>
      </c>
      <c r="W1294" s="1" t="str">
        <f t="shared" si="104"/>
        <v>Favourable</v>
      </c>
    </row>
    <row r="1295" spans="1:23" x14ac:dyDescent="0.25">
      <c r="A1295" s="1"/>
      <c r="B1295" s="1"/>
      <c r="C1295" s="1"/>
      <c r="D1295" s="1"/>
      <c r="E1295" s="1" t="s">
        <v>6574</v>
      </c>
      <c r="F1295" s="2">
        <v>45105</v>
      </c>
      <c r="G1295" s="3">
        <v>52226</v>
      </c>
      <c r="H1295" s="1"/>
      <c r="I1295" s="1"/>
      <c r="J1295" s="1" t="s">
        <v>6575</v>
      </c>
      <c r="K1295" s="2">
        <v>45400</v>
      </c>
      <c r="L1295" s="1" t="s">
        <v>4216</v>
      </c>
      <c r="M1295" s="1" t="str">
        <f t="shared" si="100"/>
        <v>Agricultural Extension</v>
      </c>
      <c r="N1295" s="1" t="s">
        <v>4205</v>
      </c>
      <c r="O1295" s="1" t="s">
        <v>4237</v>
      </c>
      <c r="P1295" s="1">
        <v>8594</v>
      </c>
      <c r="Q1295" s="1">
        <v>1900393</v>
      </c>
      <c r="R1295" s="1">
        <f t="shared" si="101"/>
        <v>0</v>
      </c>
      <c r="S1295" s="4">
        <v>278168.64585582278</v>
      </c>
      <c r="T1295" s="4">
        <v>60461.028263229935</v>
      </c>
      <c r="U1295" s="1">
        <f t="shared" si="102"/>
        <v>1900393</v>
      </c>
      <c r="V1295" s="4">
        <f t="shared" si="103"/>
        <v>1561763.3258809473</v>
      </c>
      <c r="W1295" s="1" t="str">
        <f t="shared" si="104"/>
        <v>Favourable</v>
      </c>
    </row>
    <row r="1296" spans="1:23" x14ac:dyDescent="0.25">
      <c r="A1296" s="1"/>
      <c r="B1296" s="1"/>
      <c r="C1296" s="1"/>
      <c r="D1296" s="1"/>
      <c r="E1296" s="1" t="s">
        <v>6576</v>
      </c>
      <c r="F1296" s="2">
        <v>45037</v>
      </c>
      <c r="G1296" s="3">
        <v>37243</v>
      </c>
      <c r="H1296" s="1"/>
      <c r="I1296" s="1"/>
      <c r="J1296" s="1" t="s">
        <v>6577</v>
      </c>
      <c r="K1296" s="2">
        <v>45002</v>
      </c>
      <c r="L1296" s="1" t="s">
        <v>4216</v>
      </c>
      <c r="M1296" s="1" t="str">
        <f t="shared" si="100"/>
        <v>Agricultural Extension</v>
      </c>
      <c r="N1296" s="1" t="s">
        <v>4222</v>
      </c>
      <c r="O1296" s="1" t="s">
        <v>4292</v>
      </c>
      <c r="P1296" s="1">
        <v>5559</v>
      </c>
      <c r="Q1296" s="1">
        <v>2220944</v>
      </c>
      <c r="R1296" s="1">
        <f t="shared" si="101"/>
        <v>0</v>
      </c>
      <c r="S1296" s="4">
        <v>53931.525657124861</v>
      </c>
      <c r="T1296" s="4">
        <v>223366.2674917652</v>
      </c>
      <c r="U1296" s="1">
        <f t="shared" si="102"/>
        <v>2220944</v>
      </c>
      <c r="V1296" s="4">
        <f t="shared" si="103"/>
        <v>1943646.2068511099</v>
      </c>
      <c r="W1296" s="1" t="str">
        <f t="shared" si="104"/>
        <v>Favourable</v>
      </c>
    </row>
    <row r="1297" spans="1:23" x14ac:dyDescent="0.25">
      <c r="A1297" s="1"/>
      <c r="B1297" s="1"/>
      <c r="C1297" s="1"/>
      <c r="D1297" s="1"/>
      <c r="E1297" s="1" t="s">
        <v>6578</v>
      </c>
      <c r="F1297" s="2">
        <v>44290</v>
      </c>
      <c r="G1297" s="3">
        <v>36528</v>
      </c>
      <c r="H1297" s="1"/>
      <c r="I1297" s="1"/>
      <c r="J1297" s="1" t="s">
        <v>6579</v>
      </c>
      <c r="K1297" s="2">
        <v>44292</v>
      </c>
      <c r="L1297" s="1" t="s">
        <v>4218</v>
      </c>
      <c r="M1297" s="1" t="str">
        <f t="shared" si="100"/>
        <v>Infrastructure</v>
      </c>
      <c r="N1297" s="1" t="s">
        <v>4210</v>
      </c>
      <c r="O1297" s="1" t="s">
        <v>4237</v>
      </c>
      <c r="P1297" s="1">
        <v>6301</v>
      </c>
      <c r="Q1297" s="1">
        <v>2138451</v>
      </c>
      <c r="R1297" s="1">
        <f t="shared" si="101"/>
        <v>52879</v>
      </c>
      <c r="S1297" s="4">
        <v>1772376.760526062</v>
      </c>
      <c r="T1297" s="4">
        <v>697893.36250917346</v>
      </c>
      <c r="U1297" s="1">
        <f t="shared" si="102"/>
        <v>2085572</v>
      </c>
      <c r="V1297" s="4">
        <f t="shared" si="103"/>
        <v>-331819.12303523533</v>
      </c>
      <c r="W1297" s="1" t="str">
        <f t="shared" si="104"/>
        <v>Adverse</v>
      </c>
    </row>
    <row r="1298" spans="1:23" x14ac:dyDescent="0.25">
      <c r="A1298" s="1"/>
      <c r="B1298" s="1"/>
      <c r="C1298" s="1"/>
      <c r="D1298" s="1"/>
      <c r="E1298" s="1" t="s">
        <v>6580</v>
      </c>
      <c r="F1298" s="2">
        <v>45023</v>
      </c>
      <c r="G1298" s="3">
        <v>57526</v>
      </c>
      <c r="H1298" s="1"/>
      <c r="I1298" s="1"/>
      <c r="J1298" s="1" t="s">
        <v>6581</v>
      </c>
      <c r="K1298" s="2">
        <v>45084</v>
      </c>
      <c r="L1298" s="1" t="s">
        <v>4218</v>
      </c>
      <c r="M1298" s="1" t="str">
        <f t="shared" si="100"/>
        <v>Infrastructure</v>
      </c>
      <c r="N1298" s="1" t="s">
        <v>4210</v>
      </c>
      <c r="O1298" s="1" t="s">
        <v>4259</v>
      </c>
      <c r="P1298" s="1">
        <v>8378</v>
      </c>
      <c r="Q1298" s="1">
        <v>1771773</v>
      </c>
      <c r="R1298" s="1">
        <f t="shared" si="101"/>
        <v>39327</v>
      </c>
      <c r="S1298" s="4">
        <v>742867.13782376749</v>
      </c>
      <c r="T1298" s="4">
        <v>566018.70846227603</v>
      </c>
      <c r="U1298" s="1">
        <f t="shared" si="102"/>
        <v>1732446</v>
      </c>
      <c r="V1298" s="4">
        <f t="shared" si="103"/>
        <v>462887.15371395648</v>
      </c>
      <c r="W1298" s="1" t="str">
        <f t="shared" si="104"/>
        <v>Favourable</v>
      </c>
    </row>
    <row r="1299" spans="1:23" x14ac:dyDescent="0.25">
      <c r="A1299" s="1"/>
      <c r="B1299" s="1"/>
      <c r="C1299" s="1"/>
      <c r="D1299" s="1"/>
      <c r="E1299" s="1" t="s">
        <v>6582</v>
      </c>
      <c r="F1299" s="2">
        <v>44384</v>
      </c>
      <c r="G1299" s="3">
        <v>21240</v>
      </c>
      <c r="H1299" s="1"/>
      <c r="I1299" s="1"/>
      <c r="J1299" s="1" t="s">
        <v>6583</v>
      </c>
      <c r="K1299" s="2">
        <v>44246</v>
      </c>
      <c r="L1299" s="1" t="s">
        <v>4218</v>
      </c>
      <c r="M1299" s="1" t="str">
        <f t="shared" si="100"/>
        <v>Infrastructure</v>
      </c>
      <c r="N1299" s="1" t="s">
        <v>4210</v>
      </c>
      <c r="O1299" s="1" t="s">
        <v>4402</v>
      </c>
      <c r="P1299" s="1">
        <v>5851</v>
      </c>
      <c r="Q1299" s="1">
        <v>756914</v>
      </c>
      <c r="R1299" s="1">
        <f t="shared" si="101"/>
        <v>0</v>
      </c>
      <c r="S1299" s="4">
        <v>56838.191334099203</v>
      </c>
      <c r="T1299" s="4">
        <v>194093.28587896141</v>
      </c>
      <c r="U1299" s="1">
        <f t="shared" si="102"/>
        <v>756914</v>
      </c>
      <c r="V1299" s="4">
        <f t="shared" si="103"/>
        <v>505982.5227869394</v>
      </c>
      <c r="W1299" s="1" t="str">
        <f t="shared" si="104"/>
        <v>Favourable</v>
      </c>
    </row>
    <row r="1300" spans="1:23" x14ac:dyDescent="0.25">
      <c r="A1300" s="1"/>
      <c r="B1300" s="1"/>
      <c r="C1300" s="1"/>
      <c r="D1300" s="1"/>
      <c r="E1300" s="1" t="s">
        <v>5788</v>
      </c>
      <c r="F1300" s="2">
        <v>44449</v>
      </c>
      <c r="G1300" s="3">
        <v>34943</v>
      </c>
      <c r="H1300" s="1"/>
      <c r="I1300" s="1"/>
      <c r="J1300" s="1" t="s">
        <v>6584</v>
      </c>
      <c r="K1300" s="2">
        <v>44850</v>
      </c>
      <c r="L1300" s="1" t="s">
        <v>4218</v>
      </c>
      <c r="M1300" s="1" t="str">
        <f t="shared" si="100"/>
        <v>Infrastructure</v>
      </c>
      <c r="N1300" s="1" t="s">
        <v>4205</v>
      </c>
      <c r="O1300" s="1" t="s">
        <v>4237</v>
      </c>
      <c r="P1300" s="1">
        <v>6975</v>
      </c>
      <c r="Q1300" s="1">
        <v>1177386</v>
      </c>
      <c r="R1300" s="1">
        <f t="shared" si="101"/>
        <v>45211</v>
      </c>
      <c r="S1300" s="4">
        <v>198187.67752663288</v>
      </c>
      <c r="T1300" s="4">
        <v>115927.13857728847</v>
      </c>
      <c r="U1300" s="1">
        <f t="shared" si="102"/>
        <v>1132175</v>
      </c>
      <c r="V1300" s="4">
        <f t="shared" si="103"/>
        <v>863271.18389607873</v>
      </c>
      <c r="W1300" s="1" t="str">
        <f t="shared" si="104"/>
        <v>Favourable</v>
      </c>
    </row>
    <row r="1301" spans="1:23" x14ac:dyDescent="0.25">
      <c r="A1301" s="1"/>
      <c r="B1301" s="1"/>
      <c r="C1301" s="1"/>
      <c r="D1301" s="1"/>
      <c r="E1301" s="1" t="s">
        <v>6585</v>
      </c>
      <c r="F1301" s="2">
        <v>44854</v>
      </c>
      <c r="G1301" s="3">
        <v>27579</v>
      </c>
      <c r="H1301" s="1"/>
      <c r="I1301" s="1"/>
      <c r="J1301" s="1" t="s">
        <v>6586</v>
      </c>
      <c r="K1301" s="2">
        <v>44367</v>
      </c>
      <c r="L1301" s="1" t="s">
        <v>4200</v>
      </c>
      <c r="M1301" s="1" t="str">
        <f t="shared" si="100"/>
        <v>Social Services</v>
      </c>
      <c r="N1301" s="1" t="s">
        <v>4210</v>
      </c>
      <c r="O1301" s="1" t="s">
        <v>4301</v>
      </c>
      <c r="P1301" s="1">
        <v>6754</v>
      </c>
      <c r="Q1301" s="1">
        <v>624847</v>
      </c>
      <c r="R1301" s="1">
        <f t="shared" si="101"/>
        <v>18077</v>
      </c>
      <c r="S1301" s="4">
        <v>258179.39818757304</v>
      </c>
      <c r="T1301" s="4">
        <v>110229.481209499</v>
      </c>
      <c r="U1301" s="1">
        <f t="shared" si="102"/>
        <v>606770</v>
      </c>
      <c r="V1301" s="4">
        <f t="shared" si="103"/>
        <v>256438.12060292799</v>
      </c>
      <c r="W1301" s="1" t="str">
        <f t="shared" si="104"/>
        <v>Favourable</v>
      </c>
    </row>
    <row r="1302" spans="1:23" x14ac:dyDescent="0.25">
      <c r="A1302" s="1"/>
      <c r="B1302" s="1"/>
      <c r="C1302" s="1"/>
      <c r="D1302" s="1"/>
      <c r="E1302" s="1" t="s">
        <v>6587</v>
      </c>
      <c r="F1302" s="2">
        <v>45283</v>
      </c>
      <c r="G1302" s="3">
        <v>42666</v>
      </c>
      <c r="H1302" s="1"/>
      <c r="I1302" s="1"/>
      <c r="J1302" s="1" t="s">
        <v>6588</v>
      </c>
      <c r="K1302" s="2">
        <v>44932</v>
      </c>
      <c r="L1302" s="1" t="s">
        <v>4218</v>
      </c>
      <c r="M1302" s="1" t="str">
        <f t="shared" si="100"/>
        <v>Infrastructure</v>
      </c>
      <c r="N1302" s="1" t="s">
        <v>4222</v>
      </c>
      <c r="O1302" s="1" t="s">
        <v>4358</v>
      </c>
      <c r="P1302" s="1">
        <v>9057</v>
      </c>
      <c r="Q1302" s="1">
        <v>1228826</v>
      </c>
      <c r="R1302" s="1">
        <f t="shared" si="101"/>
        <v>27073</v>
      </c>
      <c r="S1302" s="4">
        <v>134613.45795355437</v>
      </c>
      <c r="T1302" s="4">
        <v>242174.44822546458</v>
      </c>
      <c r="U1302" s="1">
        <f t="shared" si="102"/>
        <v>1201753</v>
      </c>
      <c r="V1302" s="4">
        <f t="shared" si="103"/>
        <v>852038.09382098098</v>
      </c>
      <c r="W1302" s="1" t="str">
        <f t="shared" si="104"/>
        <v>Favourable</v>
      </c>
    </row>
    <row r="1303" spans="1:23" x14ac:dyDescent="0.25">
      <c r="A1303" s="1"/>
      <c r="B1303" s="1"/>
      <c r="C1303" s="1"/>
      <c r="D1303" s="1"/>
      <c r="E1303" s="1" t="s">
        <v>4690</v>
      </c>
      <c r="F1303" s="2">
        <v>44285</v>
      </c>
      <c r="G1303" s="3">
        <v>46598</v>
      </c>
      <c r="H1303" s="1"/>
      <c r="I1303" s="1"/>
      <c r="J1303" s="1" t="s">
        <v>6589</v>
      </c>
      <c r="K1303" s="2">
        <v>44471</v>
      </c>
      <c r="L1303" s="1" t="s">
        <v>4216</v>
      </c>
      <c r="M1303" s="1" t="str">
        <f t="shared" si="100"/>
        <v>Agricultural Extension</v>
      </c>
      <c r="N1303" s="1" t="s">
        <v>4222</v>
      </c>
      <c r="O1303" s="1" t="s">
        <v>4247</v>
      </c>
      <c r="P1303" s="1">
        <v>7881</v>
      </c>
      <c r="Q1303" s="1">
        <v>959907</v>
      </c>
      <c r="R1303" s="1">
        <f t="shared" si="101"/>
        <v>20603</v>
      </c>
      <c r="S1303" s="4">
        <v>281962.65644141217</v>
      </c>
      <c r="T1303" s="4">
        <v>14139.745088718802</v>
      </c>
      <c r="U1303" s="1">
        <f t="shared" si="102"/>
        <v>939304</v>
      </c>
      <c r="V1303" s="4">
        <f t="shared" si="103"/>
        <v>663804.598469869</v>
      </c>
      <c r="W1303" s="1" t="str">
        <f t="shared" si="104"/>
        <v>Favourable</v>
      </c>
    </row>
    <row r="1304" spans="1:23" x14ac:dyDescent="0.25">
      <c r="A1304" s="1"/>
      <c r="B1304" s="1"/>
      <c r="C1304" s="1"/>
      <c r="D1304" s="1"/>
      <c r="E1304" s="1" t="s">
        <v>6590</v>
      </c>
      <c r="F1304" s="2">
        <v>45404</v>
      </c>
      <c r="G1304" s="3">
        <v>39878</v>
      </c>
      <c r="H1304" s="1"/>
      <c r="I1304" s="1"/>
      <c r="J1304" s="1" t="s">
        <v>6591</v>
      </c>
      <c r="K1304" s="2">
        <v>44007</v>
      </c>
      <c r="L1304" s="1" t="s">
        <v>4218</v>
      </c>
      <c r="M1304" s="1" t="str">
        <f t="shared" si="100"/>
        <v>Infrastructure</v>
      </c>
      <c r="N1304" s="1" t="s">
        <v>4210</v>
      </c>
      <c r="O1304" s="1" t="s">
        <v>4330</v>
      </c>
      <c r="P1304" s="1">
        <v>6352</v>
      </c>
      <c r="Q1304" s="1">
        <v>376777</v>
      </c>
      <c r="R1304" s="1">
        <f t="shared" si="101"/>
        <v>11408</v>
      </c>
      <c r="S1304" s="4">
        <v>333332.51158770855</v>
      </c>
      <c r="T1304" s="4">
        <v>105405.90847715321</v>
      </c>
      <c r="U1304" s="1">
        <f t="shared" si="102"/>
        <v>365369</v>
      </c>
      <c r="V1304" s="4">
        <f t="shared" si="103"/>
        <v>-61961.42006486177</v>
      </c>
      <c r="W1304" s="1" t="str">
        <f t="shared" si="104"/>
        <v>Adverse</v>
      </c>
    </row>
    <row r="1305" spans="1:23" x14ac:dyDescent="0.25">
      <c r="A1305" s="1"/>
      <c r="B1305" s="1"/>
      <c r="C1305" s="1"/>
      <c r="D1305" s="1"/>
      <c r="E1305" s="1" t="s">
        <v>6592</v>
      </c>
      <c r="F1305" s="2">
        <v>44849</v>
      </c>
      <c r="G1305" s="3">
        <v>36737</v>
      </c>
      <c r="H1305" s="1"/>
      <c r="I1305" s="1"/>
      <c r="J1305" s="1" t="s">
        <v>6593</v>
      </c>
      <c r="K1305" s="2">
        <v>45194</v>
      </c>
      <c r="L1305" s="1" t="s">
        <v>4216</v>
      </c>
      <c r="M1305" s="1" t="str">
        <f t="shared" si="100"/>
        <v>Agricultural Extension</v>
      </c>
      <c r="N1305" s="1" t="s">
        <v>4205</v>
      </c>
      <c r="O1305" s="1" t="s">
        <v>4250</v>
      </c>
      <c r="P1305" s="1">
        <v>9308</v>
      </c>
      <c r="Q1305" s="1">
        <v>1513803</v>
      </c>
      <c r="R1305" s="1">
        <f t="shared" si="101"/>
        <v>53919</v>
      </c>
      <c r="S1305" s="4">
        <v>125916.14946812188</v>
      </c>
      <c r="T1305" s="4">
        <v>380185.97915639105</v>
      </c>
      <c r="U1305" s="1">
        <f t="shared" si="102"/>
        <v>1459884</v>
      </c>
      <c r="V1305" s="4">
        <f t="shared" si="103"/>
        <v>1007700.8713754871</v>
      </c>
      <c r="W1305" s="1" t="str">
        <f t="shared" si="104"/>
        <v>Favourable</v>
      </c>
    </row>
    <row r="1306" spans="1:23" x14ac:dyDescent="0.25">
      <c r="A1306" s="1"/>
      <c r="B1306" s="1"/>
      <c r="C1306" s="1"/>
      <c r="D1306" s="1"/>
      <c r="E1306" s="1" t="s">
        <v>6594</v>
      </c>
      <c r="F1306" s="2">
        <v>45054</v>
      </c>
      <c r="G1306" s="3">
        <v>44982</v>
      </c>
      <c r="H1306" s="1"/>
      <c r="I1306" s="1"/>
      <c r="J1306" s="1" t="s">
        <v>6047</v>
      </c>
      <c r="K1306" s="2">
        <v>44070</v>
      </c>
      <c r="L1306" s="1" t="s">
        <v>4218</v>
      </c>
      <c r="M1306" s="1" t="str">
        <f t="shared" si="100"/>
        <v>Infrastructure</v>
      </c>
      <c r="N1306" s="1" t="s">
        <v>4222</v>
      </c>
      <c r="O1306" s="1" t="s">
        <v>4402</v>
      </c>
      <c r="P1306" s="1">
        <v>8594</v>
      </c>
      <c r="Q1306" s="1">
        <v>1028260</v>
      </c>
      <c r="R1306" s="1">
        <f t="shared" si="101"/>
        <v>20003</v>
      </c>
      <c r="S1306" s="4">
        <v>400183.26932642295</v>
      </c>
      <c r="T1306" s="4">
        <v>282847.4861013054</v>
      </c>
      <c r="U1306" s="1">
        <f t="shared" si="102"/>
        <v>1008257</v>
      </c>
      <c r="V1306" s="4">
        <f t="shared" si="103"/>
        <v>345229.24457227159</v>
      </c>
      <c r="W1306" s="1" t="str">
        <f t="shared" si="104"/>
        <v>Favourable</v>
      </c>
    </row>
    <row r="1307" spans="1:23" x14ac:dyDescent="0.25">
      <c r="A1307" s="1"/>
      <c r="B1307" s="1"/>
      <c r="C1307" s="1"/>
      <c r="D1307" s="1"/>
      <c r="E1307" s="1" t="s">
        <v>6595</v>
      </c>
      <c r="F1307" s="2">
        <v>44846</v>
      </c>
      <c r="G1307" s="3">
        <v>24858</v>
      </c>
      <c r="H1307" s="1"/>
      <c r="I1307" s="1"/>
      <c r="J1307" s="1" t="s">
        <v>6596</v>
      </c>
      <c r="K1307" s="2">
        <v>44761</v>
      </c>
      <c r="L1307" s="1" t="s">
        <v>4200</v>
      </c>
      <c r="M1307" s="1" t="str">
        <f t="shared" si="100"/>
        <v>Social Services</v>
      </c>
      <c r="N1307" s="1" t="s">
        <v>4222</v>
      </c>
      <c r="O1307" s="1" t="s">
        <v>4237</v>
      </c>
      <c r="P1307" s="1">
        <v>8787</v>
      </c>
      <c r="Q1307" s="1">
        <v>924809</v>
      </c>
      <c r="R1307" s="1">
        <f t="shared" si="101"/>
        <v>23209</v>
      </c>
      <c r="S1307" s="4">
        <v>521344.5026882636</v>
      </c>
      <c r="T1307" s="4">
        <v>64535.561379161292</v>
      </c>
      <c r="U1307" s="1">
        <f t="shared" si="102"/>
        <v>901600</v>
      </c>
      <c r="V1307" s="4">
        <f t="shared" si="103"/>
        <v>338928.93593257514</v>
      </c>
      <c r="W1307" s="1" t="str">
        <f t="shared" si="104"/>
        <v>Favourable</v>
      </c>
    </row>
    <row r="1308" spans="1:23" x14ac:dyDescent="0.25">
      <c r="A1308" s="1"/>
      <c r="B1308" s="1"/>
      <c r="C1308" s="1"/>
      <c r="D1308" s="1"/>
      <c r="E1308" s="1" t="s">
        <v>6597</v>
      </c>
      <c r="F1308" s="2">
        <v>45354</v>
      </c>
      <c r="G1308" s="3">
        <v>53873</v>
      </c>
      <c r="H1308" s="1"/>
      <c r="I1308" s="1"/>
      <c r="J1308" s="1" t="s">
        <v>4675</v>
      </c>
      <c r="K1308" s="2">
        <v>44427</v>
      </c>
      <c r="L1308" s="1" t="s">
        <v>4218</v>
      </c>
      <c r="M1308" s="1" t="str">
        <f t="shared" si="100"/>
        <v>Infrastructure</v>
      </c>
      <c r="N1308" s="1" t="s">
        <v>4210</v>
      </c>
      <c r="O1308" s="1" t="s">
        <v>4458</v>
      </c>
      <c r="P1308" s="1">
        <v>8682</v>
      </c>
      <c r="Q1308" s="1">
        <v>1121957</v>
      </c>
      <c r="R1308" s="1">
        <f t="shared" si="101"/>
        <v>55144</v>
      </c>
      <c r="S1308" s="4">
        <v>524796.93472252204</v>
      </c>
      <c r="T1308" s="4">
        <v>79227.374394905477</v>
      </c>
      <c r="U1308" s="1">
        <f t="shared" si="102"/>
        <v>1066813</v>
      </c>
      <c r="V1308" s="4">
        <f t="shared" si="103"/>
        <v>517932.69088257244</v>
      </c>
      <c r="W1308" s="1" t="str">
        <f t="shared" si="104"/>
        <v>Favourable</v>
      </c>
    </row>
    <row r="1309" spans="1:23" x14ac:dyDescent="0.25">
      <c r="A1309" s="1"/>
      <c r="B1309" s="1"/>
      <c r="C1309" s="1"/>
      <c r="D1309" s="1"/>
      <c r="E1309" s="1" t="s">
        <v>6598</v>
      </c>
      <c r="F1309" s="2">
        <v>44502</v>
      </c>
      <c r="G1309" s="3">
        <v>50887</v>
      </c>
      <c r="H1309" s="1"/>
      <c r="I1309" s="1"/>
      <c r="J1309" s="1" t="s">
        <v>6599</v>
      </c>
      <c r="K1309" s="2">
        <v>44899</v>
      </c>
      <c r="L1309" s="1" t="s">
        <v>4216</v>
      </c>
      <c r="M1309" s="1" t="str">
        <f t="shared" si="100"/>
        <v>Agricultural Extension</v>
      </c>
      <c r="N1309" s="1" t="s">
        <v>4210</v>
      </c>
      <c r="O1309" s="1" t="s">
        <v>4402</v>
      </c>
      <c r="P1309" s="1">
        <v>7168</v>
      </c>
      <c r="Q1309" s="1">
        <v>772228</v>
      </c>
      <c r="R1309" s="1">
        <f t="shared" si="101"/>
        <v>56945</v>
      </c>
      <c r="S1309" s="4">
        <v>16500.656279856605</v>
      </c>
      <c r="T1309" s="4">
        <v>144035.19706161393</v>
      </c>
      <c r="U1309" s="1">
        <f t="shared" si="102"/>
        <v>715283</v>
      </c>
      <c r="V1309" s="4">
        <f t="shared" si="103"/>
        <v>611692.14665852953</v>
      </c>
      <c r="W1309" s="1" t="str">
        <f t="shared" si="104"/>
        <v>Favourable</v>
      </c>
    </row>
    <row r="1310" spans="1:23" x14ac:dyDescent="0.25">
      <c r="A1310" s="1"/>
      <c r="B1310" s="1"/>
      <c r="C1310" s="1"/>
      <c r="D1310" s="1"/>
      <c r="E1310" s="1" t="s">
        <v>6600</v>
      </c>
      <c r="F1310" s="2">
        <v>45268</v>
      </c>
      <c r="G1310" s="3">
        <v>30186</v>
      </c>
      <c r="H1310" s="1"/>
      <c r="I1310" s="1"/>
      <c r="J1310" s="1" t="s">
        <v>5548</v>
      </c>
      <c r="K1310" s="2">
        <v>45100</v>
      </c>
      <c r="L1310" s="1" t="s">
        <v>4216</v>
      </c>
      <c r="M1310" s="1" t="str">
        <f t="shared" si="100"/>
        <v>Agricultural Extension</v>
      </c>
      <c r="N1310" s="1" t="s">
        <v>4205</v>
      </c>
      <c r="O1310" s="1" t="s">
        <v>4253</v>
      </c>
      <c r="P1310" s="1">
        <v>5611</v>
      </c>
      <c r="Q1310" s="1">
        <v>777789</v>
      </c>
      <c r="R1310" s="1">
        <f t="shared" si="101"/>
        <v>68009</v>
      </c>
      <c r="S1310" s="4">
        <v>69751.433895213297</v>
      </c>
      <c r="T1310" s="4">
        <v>32816.04894809152</v>
      </c>
      <c r="U1310" s="1">
        <f t="shared" si="102"/>
        <v>709780</v>
      </c>
      <c r="V1310" s="4">
        <f t="shared" si="103"/>
        <v>675221.51715669525</v>
      </c>
      <c r="W1310" s="1" t="str">
        <f t="shared" si="104"/>
        <v>Favourable</v>
      </c>
    </row>
    <row r="1311" spans="1:23" x14ac:dyDescent="0.25">
      <c r="A1311" s="1"/>
      <c r="B1311" s="1"/>
      <c r="C1311" s="1"/>
      <c r="D1311" s="1"/>
      <c r="E1311" s="1" t="s">
        <v>6601</v>
      </c>
      <c r="F1311" s="2">
        <v>45032</v>
      </c>
      <c r="G1311" s="3">
        <v>26447</v>
      </c>
      <c r="H1311" s="1"/>
      <c r="I1311" s="1"/>
      <c r="J1311" s="1" t="s">
        <v>6602</v>
      </c>
      <c r="K1311" s="2">
        <v>45044</v>
      </c>
      <c r="L1311" s="1" t="s">
        <v>4218</v>
      </c>
      <c r="M1311" s="1" t="str">
        <f t="shared" si="100"/>
        <v>Infrastructure</v>
      </c>
      <c r="N1311" s="1" t="s">
        <v>4205</v>
      </c>
      <c r="O1311" s="1" t="s">
        <v>4259</v>
      </c>
      <c r="P1311" s="1">
        <v>9357</v>
      </c>
      <c r="Q1311" s="1">
        <v>2223177</v>
      </c>
      <c r="R1311" s="1">
        <f t="shared" si="101"/>
        <v>27862</v>
      </c>
      <c r="S1311" s="4">
        <v>1759596.480952431</v>
      </c>
      <c r="T1311" s="4">
        <v>672325.62137803412</v>
      </c>
      <c r="U1311" s="1">
        <f t="shared" si="102"/>
        <v>2195315</v>
      </c>
      <c r="V1311" s="4">
        <f t="shared" si="103"/>
        <v>-208745.10233046487</v>
      </c>
      <c r="W1311" s="1" t="str">
        <f t="shared" si="104"/>
        <v>Adverse</v>
      </c>
    </row>
    <row r="1312" spans="1:23" x14ac:dyDescent="0.25">
      <c r="A1312" s="1"/>
      <c r="B1312" s="1"/>
      <c r="C1312" s="1"/>
      <c r="D1312" s="1"/>
      <c r="E1312" s="1" t="s">
        <v>6603</v>
      </c>
      <c r="F1312" s="2">
        <v>44169</v>
      </c>
      <c r="G1312" s="3">
        <v>27024</v>
      </c>
      <c r="H1312" s="1"/>
      <c r="I1312" s="1"/>
      <c r="J1312" s="1" t="s">
        <v>6604</v>
      </c>
      <c r="K1312" s="2">
        <v>44650</v>
      </c>
      <c r="L1312" s="1" t="s">
        <v>4212</v>
      </c>
      <c r="M1312" s="1" t="str">
        <f t="shared" si="100"/>
        <v>Agricultural Extension</v>
      </c>
      <c r="N1312" s="1" t="s">
        <v>4210</v>
      </c>
      <c r="O1312" s="1" t="s">
        <v>4496</v>
      </c>
      <c r="P1312" s="1">
        <v>9137</v>
      </c>
      <c r="Q1312" s="1">
        <v>345061</v>
      </c>
      <c r="R1312" s="1">
        <f t="shared" si="101"/>
        <v>10449</v>
      </c>
      <c r="S1312" s="4">
        <v>56282.956029055051</v>
      </c>
      <c r="T1312" s="4">
        <v>3149.6870291846044</v>
      </c>
      <c r="U1312" s="1">
        <f t="shared" si="102"/>
        <v>334612</v>
      </c>
      <c r="V1312" s="4">
        <f t="shared" si="103"/>
        <v>285628.35694176034</v>
      </c>
      <c r="W1312" s="1" t="str">
        <f t="shared" si="104"/>
        <v>Favourable</v>
      </c>
    </row>
    <row r="1313" spans="1:23" x14ac:dyDescent="0.25">
      <c r="A1313" s="1"/>
      <c r="B1313" s="1"/>
      <c r="C1313" s="1"/>
      <c r="D1313" s="1"/>
      <c r="E1313" s="1" t="s">
        <v>6605</v>
      </c>
      <c r="F1313" s="2">
        <v>45035</v>
      </c>
      <c r="G1313" s="3">
        <v>53705</v>
      </c>
      <c r="H1313" s="1"/>
      <c r="I1313" s="1"/>
      <c r="J1313" s="1" t="s">
        <v>6606</v>
      </c>
      <c r="K1313" s="2">
        <v>44566</v>
      </c>
      <c r="L1313" s="1" t="s">
        <v>4204</v>
      </c>
      <c r="M1313" s="1" t="str">
        <f t="shared" si="100"/>
        <v>Education</v>
      </c>
      <c r="N1313" s="1" t="s">
        <v>4205</v>
      </c>
      <c r="O1313" s="1" t="s">
        <v>4338</v>
      </c>
      <c r="P1313" s="1">
        <v>8550</v>
      </c>
      <c r="Q1313" s="1">
        <v>1860189</v>
      </c>
      <c r="R1313" s="1">
        <f t="shared" si="101"/>
        <v>0</v>
      </c>
      <c r="S1313" s="4">
        <v>645728.29833487445</v>
      </c>
      <c r="T1313" s="4">
        <v>346650.61671749351</v>
      </c>
      <c r="U1313" s="1">
        <f t="shared" si="102"/>
        <v>1860189</v>
      </c>
      <c r="V1313" s="4">
        <f t="shared" si="103"/>
        <v>867810.08494763204</v>
      </c>
      <c r="W1313" s="1" t="str">
        <f t="shared" si="104"/>
        <v>Favourable</v>
      </c>
    </row>
    <row r="1314" spans="1:23" x14ac:dyDescent="0.25">
      <c r="A1314" s="1"/>
      <c r="B1314" s="1"/>
      <c r="C1314" s="1"/>
      <c r="D1314" s="1"/>
      <c r="E1314" s="1" t="s">
        <v>6607</v>
      </c>
      <c r="F1314" s="2">
        <v>45110</v>
      </c>
      <c r="G1314" s="3">
        <v>44965</v>
      </c>
      <c r="H1314" s="1"/>
      <c r="I1314" s="1"/>
      <c r="J1314" s="1" t="s">
        <v>6608</v>
      </c>
      <c r="K1314" s="2">
        <v>45202</v>
      </c>
      <c r="L1314" s="1" t="s">
        <v>4212</v>
      </c>
      <c r="M1314" s="1" t="str">
        <f t="shared" si="100"/>
        <v>Agricultural Extension</v>
      </c>
      <c r="N1314" s="1" t="s">
        <v>4210</v>
      </c>
      <c r="O1314" s="1" t="s">
        <v>4289</v>
      </c>
      <c r="P1314" s="1">
        <v>7272</v>
      </c>
      <c r="Q1314" s="1">
        <v>649516</v>
      </c>
      <c r="R1314" s="1">
        <f t="shared" si="101"/>
        <v>33881</v>
      </c>
      <c r="S1314" s="4">
        <v>407162.38323975564</v>
      </c>
      <c r="T1314" s="4">
        <v>12356.282534468744</v>
      </c>
      <c r="U1314" s="1">
        <f t="shared" si="102"/>
        <v>615635</v>
      </c>
      <c r="V1314" s="4">
        <f t="shared" si="103"/>
        <v>229997.33422577562</v>
      </c>
      <c r="W1314" s="1" t="str">
        <f t="shared" si="104"/>
        <v>Favourable</v>
      </c>
    </row>
    <row r="1315" spans="1:23" x14ac:dyDescent="0.25">
      <c r="A1315" s="1"/>
      <c r="B1315" s="1"/>
      <c r="C1315" s="1"/>
      <c r="D1315" s="1"/>
      <c r="E1315" s="1" t="s">
        <v>4294</v>
      </c>
      <c r="F1315" s="2">
        <v>44282</v>
      </c>
      <c r="G1315" s="3">
        <v>15336</v>
      </c>
      <c r="H1315" s="1"/>
      <c r="I1315" s="1"/>
      <c r="J1315" s="1" t="s">
        <v>6609</v>
      </c>
      <c r="K1315" s="2">
        <v>44563</v>
      </c>
      <c r="L1315" s="1" t="s">
        <v>4212</v>
      </c>
      <c r="M1315" s="1" t="str">
        <f t="shared" si="100"/>
        <v>Agricultural Extension</v>
      </c>
      <c r="N1315" s="1" t="s">
        <v>4205</v>
      </c>
      <c r="O1315" s="1" t="s">
        <v>4298</v>
      </c>
      <c r="P1315" s="1">
        <v>9039</v>
      </c>
      <c r="Q1315" s="1">
        <v>2156595</v>
      </c>
      <c r="R1315" s="1">
        <f t="shared" si="101"/>
        <v>0</v>
      </c>
      <c r="S1315" s="4">
        <v>1842545.7626198626</v>
      </c>
      <c r="T1315" s="4">
        <v>68182.502621569292</v>
      </c>
      <c r="U1315" s="1">
        <f t="shared" si="102"/>
        <v>2156595</v>
      </c>
      <c r="V1315" s="4">
        <f t="shared" si="103"/>
        <v>245866.73475856823</v>
      </c>
      <c r="W1315" s="1" t="str">
        <f t="shared" si="104"/>
        <v>Favourable</v>
      </c>
    </row>
    <row r="1316" spans="1:23" x14ac:dyDescent="0.25">
      <c r="A1316" s="1"/>
      <c r="B1316" s="1"/>
      <c r="C1316" s="1"/>
      <c r="D1316" s="1"/>
      <c r="E1316" s="1" t="s">
        <v>5160</v>
      </c>
      <c r="F1316" s="2">
        <v>45291</v>
      </c>
      <c r="G1316" s="3">
        <v>27985</v>
      </c>
      <c r="H1316" s="1"/>
      <c r="I1316" s="1"/>
      <c r="J1316" s="1" t="s">
        <v>6610</v>
      </c>
      <c r="K1316" s="2">
        <v>45135</v>
      </c>
      <c r="L1316" s="1" t="s">
        <v>4218</v>
      </c>
      <c r="M1316" s="1" t="str">
        <f t="shared" si="100"/>
        <v>Infrastructure</v>
      </c>
      <c r="N1316" s="1" t="s">
        <v>4205</v>
      </c>
      <c r="O1316" s="1" t="s">
        <v>4233</v>
      </c>
      <c r="P1316" s="1">
        <v>9026</v>
      </c>
      <c r="Q1316" s="1">
        <v>2282379</v>
      </c>
      <c r="R1316" s="1">
        <f t="shared" si="101"/>
        <v>52306</v>
      </c>
      <c r="S1316" s="4">
        <v>1857866.5212340623</v>
      </c>
      <c r="T1316" s="4">
        <v>23511.084612957038</v>
      </c>
      <c r="U1316" s="1">
        <f t="shared" si="102"/>
        <v>2230073</v>
      </c>
      <c r="V1316" s="4">
        <f t="shared" si="103"/>
        <v>401001.39415298076</v>
      </c>
      <c r="W1316" s="1" t="str">
        <f t="shared" si="104"/>
        <v>Favourable</v>
      </c>
    </row>
    <row r="1317" spans="1:23" x14ac:dyDescent="0.25">
      <c r="A1317" s="1"/>
      <c r="B1317" s="1"/>
      <c r="C1317" s="1"/>
      <c r="D1317" s="1"/>
      <c r="E1317" s="1" t="s">
        <v>6611</v>
      </c>
      <c r="F1317" s="2">
        <v>45375</v>
      </c>
      <c r="G1317" s="3">
        <v>13999</v>
      </c>
      <c r="H1317" s="1"/>
      <c r="I1317" s="1"/>
      <c r="J1317" s="1" t="s">
        <v>6612</v>
      </c>
      <c r="K1317" s="2">
        <v>44194</v>
      </c>
      <c r="L1317" s="1" t="s">
        <v>4200</v>
      </c>
      <c r="M1317" s="1" t="str">
        <f t="shared" si="100"/>
        <v>Social Services</v>
      </c>
      <c r="N1317" s="1" t="s">
        <v>4205</v>
      </c>
      <c r="O1317" s="1" t="s">
        <v>4211</v>
      </c>
      <c r="P1317" s="1">
        <v>9046</v>
      </c>
      <c r="Q1317" s="1">
        <v>2257942</v>
      </c>
      <c r="R1317" s="1">
        <f t="shared" si="101"/>
        <v>16731</v>
      </c>
      <c r="S1317" s="4">
        <v>847635.12971679494</v>
      </c>
      <c r="T1317" s="4">
        <v>39720.695791102269</v>
      </c>
      <c r="U1317" s="1">
        <f t="shared" si="102"/>
        <v>2241211</v>
      </c>
      <c r="V1317" s="4">
        <f t="shared" si="103"/>
        <v>1370586.1744921028</v>
      </c>
      <c r="W1317" s="1" t="str">
        <f t="shared" si="104"/>
        <v>Favourable</v>
      </c>
    </row>
    <row r="1318" spans="1:23" x14ac:dyDescent="0.25">
      <c r="A1318" s="1"/>
      <c r="B1318" s="1"/>
      <c r="C1318" s="1"/>
      <c r="D1318" s="1"/>
      <c r="E1318" s="1" t="s">
        <v>5682</v>
      </c>
      <c r="F1318" s="2">
        <v>44678</v>
      </c>
      <c r="G1318" s="3">
        <v>34311</v>
      </c>
      <c r="H1318" s="1"/>
      <c r="I1318" s="1"/>
      <c r="J1318" s="1" t="s">
        <v>6613</v>
      </c>
      <c r="K1318" s="2">
        <v>44316</v>
      </c>
      <c r="L1318" s="1" t="s">
        <v>4216</v>
      </c>
      <c r="M1318" s="1" t="str">
        <f t="shared" si="100"/>
        <v>Agricultural Extension</v>
      </c>
      <c r="N1318" s="1" t="s">
        <v>4210</v>
      </c>
      <c r="O1318" s="1" t="s">
        <v>4211</v>
      </c>
      <c r="P1318" s="1">
        <v>7879</v>
      </c>
      <c r="Q1318" s="1">
        <v>2180119</v>
      </c>
      <c r="R1318" s="1">
        <f t="shared" si="101"/>
        <v>0</v>
      </c>
      <c r="S1318" s="4">
        <v>1555184.7241901997</v>
      </c>
      <c r="T1318" s="4">
        <v>6292.3253600289145</v>
      </c>
      <c r="U1318" s="1">
        <f t="shared" si="102"/>
        <v>2180119</v>
      </c>
      <c r="V1318" s="4">
        <f t="shared" si="103"/>
        <v>618641.95044977125</v>
      </c>
      <c r="W1318" s="1" t="str">
        <f t="shared" si="104"/>
        <v>Favourable</v>
      </c>
    </row>
    <row r="1319" spans="1:23" x14ac:dyDescent="0.25">
      <c r="A1319" s="1"/>
      <c r="B1319" s="1"/>
      <c r="C1319" s="1"/>
      <c r="D1319" s="1"/>
      <c r="E1319" s="1" t="s">
        <v>6614</v>
      </c>
      <c r="F1319" s="2">
        <v>45255</v>
      </c>
      <c r="G1319" s="3">
        <v>45342</v>
      </c>
      <c r="H1319" s="1"/>
      <c r="I1319" s="1"/>
      <c r="J1319" s="1" t="s">
        <v>6615</v>
      </c>
      <c r="K1319" s="2">
        <v>45307</v>
      </c>
      <c r="L1319" s="1" t="s">
        <v>4216</v>
      </c>
      <c r="M1319" s="1" t="str">
        <f t="shared" si="100"/>
        <v>Agricultural Extension</v>
      </c>
      <c r="N1319" s="1" t="s">
        <v>4210</v>
      </c>
      <c r="O1319" s="1" t="s">
        <v>4304</v>
      </c>
      <c r="P1319" s="1">
        <v>6845</v>
      </c>
      <c r="Q1319" s="1">
        <v>308735</v>
      </c>
      <c r="R1319" s="1">
        <f t="shared" si="101"/>
        <v>27468</v>
      </c>
      <c r="S1319" s="4">
        <v>172147.0315231313</v>
      </c>
      <c r="T1319" s="4">
        <v>3168.2134171366692</v>
      </c>
      <c r="U1319" s="1">
        <f t="shared" si="102"/>
        <v>281267</v>
      </c>
      <c r="V1319" s="4">
        <f t="shared" si="103"/>
        <v>133419.75505973204</v>
      </c>
      <c r="W1319" s="1" t="str">
        <f t="shared" si="104"/>
        <v>Favourable</v>
      </c>
    </row>
    <row r="1320" spans="1:23" x14ac:dyDescent="0.25">
      <c r="A1320" s="1"/>
      <c r="B1320" s="1"/>
      <c r="C1320" s="1"/>
      <c r="D1320" s="1"/>
      <c r="E1320" s="1" t="s">
        <v>6616</v>
      </c>
      <c r="F1320" s="2">
        <v>44318</v>
      </c>
      <c r="G1320" s="3">
        <v>50623</v>
      </c>
      <c r="H1320" s="1"/>
      <c r="I1320" s="1"/>
      <c r="J1320" s="1" t="s">
        <v>5645</v>
      </c>
      <c r="K1320" s="2">
        <v>45203</v>
      </c>
      <c r="L1320" s="1" t="s">
        <v>4200</v>
      </c>
      <c r="M1320" s="1" t="str">
        <f t="shared" si="100"/>
        <v>Social Services</v>
      </c>
      <c r="N1320" s="1" t="s">
        <v>4205</v>
      </c>
      <c r="O1320" s="1" t="s">
        <v>4264</v>
      </c>
      <c r="P1320" s="1">
        <v>7340</v>
      </c>
      <c r="Q1320" s="1">
        <v>1541085</v>
      </c>
      <c r="R1320" s="1">
        <f t="shared" si="101"/>
        <v>51333</v>
      </c>
      <c r="S1320" s="4">
        <v>700595.40977392159</v>
      </c>
      <c r="T1320" s="4">
        <v>22543.098756466879</v>
      </c>
      <c r="U1320" s="1">
        <f t="shared" si="102"/>
        <v>1489752</v>
      </c>
      <c r="V1320" s="4">
        <f t="shared" si="103"/>
        <v>817946.49146961153</v>
      </c>
      <c r="W1320" s="1" t="str">
        <f t="shared" si="104"/>
        <v>Favourable</v>
      </c>
    </row>
    <row r="1321" spans="1:23" x14ac:dyDescent="0.25">
      <c r="A1321" s="1"/>
      <c r="B1321" s="1"/>
      <c r="C1321" s="1"/>
      <c r="D1321" s="1"/>
      <c r="E1321" s="1" t="s">
        <v>6617</v>
      </c>
      <c r="F1321" s="2">
        <v>43999</v>
      </c>
      <c r="G1321" s="3">
        <v>17733</v>
      </c>
      <c r="H1321" s="1"/>
      <c r="I1321" s="1"/>
      <c r="J1321" s="1" t="s">
        <v>6618</v>
      </c>
      <c r="K1321" s="2">
        <v>44135</v>
      </c>
      <c r="L1321" s="1" t="s">
        <v>4218</v>
      </c>
      <c r="M1321" s="1" t="str">
        <f t="shared" si="100"/>
        <v>Infrastructure</v>
      </c>
      <c r="N1321" s="1" t="s">
        <v>4210</v>
      </c>
      <c r="O1321" s="1" t="s">
        <v>4276</v>
      </c>
      <c r="P1321" s="1">
        <v>9009</v>
      </c>
      <c r="Q1321" s="1">
        <v>2460968</v>
      </c>
      <c r="R1321" s="1">
        <f t="shared" si="101"/>
        <v>34526</v>
      </c>
      <c r="S1321" s="4">
        <v>2450918.5066786283</v>
      </c>
      <c r="T1321" s="4">
        <v>784538.39643602713</v>
      </c>
      <c r="U1321" s="1">
        <f t="shared" si="102"/>
        <v>2426442</v>
      </c>
      <c r="V1321" s="4">
        <f t="shared" si="103"/>
        <v>-774488.90311465552</v>
      </c>
      <c r="W1321" s="1" t="str">
        <f t="shared" si="104"/>
        <v>Adverse</v>
      </c>
    </row>
    <row r="1322" spans="1:23" x14ac:dyDescent="0.25">
      <c r="A1322" s="1"/>
      <c r="B1322" s="1"/>
      <c r="C1322" s="1"/>
      <c r="D1322" s="1"/>
      <c r="E1322" s="1" t="s">
        <v>6619</v>
      </c>
      <c r="F1322" s="2">
        <v>44686</v>
      </c>
      <c r="G1322" s="3">
        <v>50502</v>
      </c>
      <c r="H1322" s="1"/>
      <c r="I1322" s="1"/>
      <c r="J1322" s="1" t="s">
        <v>6620</v>
      </c>
      <c r="K1322" s="2">
        <v>44226</v>
      </c>
      <c r="L1322" s="1" t="s">
        <v>4212</v>
      </c>
      <c r="M1322" s="1" t="str">
        <f t="shared" si="100"/>
        <v>Agricultural Extension</v>
      </c>
      <c r="N1322" s="1" t="s">
        <v>4205</v>
      </c>
      <c r="O1322" s="1" t="s">
        <v>4270</v>
      </c>
      <c r="P1322" s="1">
        <v>8581</v>
      </c>
      <c r="Q1322" s="1">
        <v>1125745</v>
      </c>
      <c r="R1322" s="1">
        <f t="shared" si="101"/>
        <v>30748</v>
      </c>
      <c r="S1322" s="4">
        <v>726959.65516617685</v>
      </c>
      <c r="T1322" s="4">
        <v>291258.2572806229</v>
      </c>
      <c r="U1322" s="1">
        <f t="shared" si="102"/>
        <v>1094997</v>
      </c>
      <c r="V1322" s="4">
        <f t="shared" si="103"/>
        <v>107527.08755320031</v>
      </c>
      <c r="W1322" s="1" t="str">
        <f t="shared" si="104"/>
        <v>Favourable</v>
      </c>
    </row>
    <row r="1323" spans="1:23" x14ac:dyDescent="0.25">
      <c r="A1323" s="1"/>
      <c r="B1323" s="1"/>
      <c r="C1323" s="1"/>
      <c r="D1323" s="1"/>
      <c r="E1323" s="1" t="s">
        <v>6621</v>
      </c>
      <c r="F1323" s="2">
        <v>45296</v>
      </c>
      <c r="G1323" s="3">
        <v>21921</v>
      </c>
      <c r="H1323" s="1"/>
      <c r="I1323" s="1"/>
      <c r="J1323" s="1" t="s">
        <v>6622</v>
      </c>
      <c r="K1323" s="2">
        <v>44452</v>
      </c>
      <c r="L1323" s="1" t="s">
        <v>4200</v>
      </c>
      <c r="M1323" s="1" t="str">
        <f t="shared" si="100"/>
        <v>Social Services</v>
      </c>
      <c r="N1323" s="1" t="s">
        <v>4222</v>
      </c>
      <c r="O1323" s="1" t="s">
        <v>4237</v>
      </c>
      <c r="P1323" s="1">
        <v>6786</v>
      </c>
      <c r="Q1323" s="1">
        <v>1934592</v>
      </c>
      <c r="R1323" s="1">
        <f t="shared" si="101"/>
        <v>0</v>
      </c>
      <c r="S1323" s="4">
        <v>1630899.153432217</v>
      </c>
      <c r="T1323" s="4">
        <v>566219.8464599892</v>
      </c>
      <c r="U1323" s="1">
        <f t="shared" si="102"/>
        <v>1934592</v>
      </c>
      <c r="V1323" s="4">
        <f t="shared" si="103"/>
        <v>-262526.99989220593</v>
      </c>
      <c r="W1323" s="1" t="str">
        <f t="shared" si="104"/>
        <v>Adverse</v>
      </c>
    </row>
    <row r="1324" spans="1:23" x14ac:dyDescent="0.25">
      <c r="A1324" s="1"/>
      <c r="B1324" s="1"/>
      <c r="C1324" s="1"/>
      <c r="D1324" s="1"/>
      <c r="E1324" s="1" t="s">
        <v>6623</v>
      </c>
      <c r="F1324" s="2">
        <v>44517</v>
      </c>
      <c r="G1324" s="3">
        <v>27816</v>
      </c>
      <c r="H1324" s="1"/>
      <c r="I1324" s="1"/>
      <c r="J1324" s="1" t="s">
        <v>6624</v>
      </c>
      <c r="K1324" s="2">
        <v>44334</v>
      </c>
      <c r="L1324" s="1" t="s">
        <v>4204</v>
      </c>
      <c r="M1324" s="1" t="str">
        <f t="shared" si="100"/>
        <v>Education</v>
      </c>
      <c r="N1324" s="1" t="s">
        <v>4205</v>
      </c>
      <c r="O1324" s="1" t="s">
        <v>4441</v>
      </c>
      <c r="P1324" s="1">
        <v>6314</v>
      </c>
      <c r="Q1324" s="1">
        <v>853842</v>
      </c>
      <c r="R1324" s="1">
        <f t="shared" si="101"/>
        <v>47553</v>
      </c>
      <c r="S1324" s="4">
        <v>149934.58830714176</v>
      </c>
      <c r="T1324" s="4">
        <v>88994.756867653559</v>
      </c>
      <c r="U1324" s="1">
        <f t="shared" si="102"/>
        <v>806289</v>
      </c>
      <c r="V1324" s="4">
        <f t="shared" si="103"/>
        <v>614912.65482520475</v>
      </c>
      <c r="W1324" s="1" t="str">
        <f t="shared" si="104"/>
        <v>Favourable</v>
      </c>
    </row>
    <row r="1325" spans="1:23" x14ac:dyDescent="0.25">
      <c r="A1325" s="1"/>
      <c r="B1325" s="1"/>
      <c r="C1325" s="1"/>
      <c r="D1325" s="1"/>
      <c r="E1325" s="1" t="s">
        <v>6625</v>
      </c>
      <c r="F1325" s="2">
        <v>44856</v>
      </c>
      <c r="G1325" s="3">
        <v>52098</v>
      </c>
      <c r="H1325" s="1"/>
      <c r="I1325" s="1"/>
      <c r="J1325" s="1" t="s">
        <v>6353</v>
      </c>
      <c r="K1325" s="2">
        <v>44368</v>
      </c>
      <c r="L1325" s="1" t="s">
        <v>4216</v>
      </c>
      <c r="M1325" s="1" t="str">
        <f t="shared" si="100"/>
        <v>Agricultural Extension</v>
      </c>
      <c r="N1325" s="1" t="s">
        <v>4205</v>
      </c>
      <c r="O1325" s="1" t="s">
        <v>4289</v>
      </c>
      <c r="P1325" s="1">
        <v>7650</v>
      </c>
      <c r="Q1325" s="1">
        <v>283834</v>
      </c>
      <c r="R1325" s="1">
        <f t="shared" si="101"/>
        <v>55585</v>
      </c>
      <c r="S1325" s="4">
        <v>171475.29332017637</v>
      </c>
      <c r="T1325" s="4">
        <v>45239.938882718336</v>
      </c>
      <c r="U1325" s="1">
        <f t="shared" si="102"/>
        <v>228249</v>
      </c>
      <c r="V1325" s="4">
        <f t="shared" si="103"/>
        <v>67118.767797105305</v>
      </c>
      <c r="W1325" s="1" t="str">
        <f t="shared" si="104"/>
        <v>Favourable</v>
      </c>
    </row>
    <row r="1326" spans="1:23" x14ac:dyDescent="0.25">
      <c r="A1326" s="1"/>
      <c r="B1326" s="1"/>
      <c r="C1326" s="1"/>
      <c r="D1326" s="1"/>
      <c r="E1326" s="1" t="s">
        <v>6589</v>
      </c>
      <c r="F1326" s="2">
        <v>44106</v>
      </c>
      <c r="G1326" s="3">
        <v>20603</v>
      </c>
      <c r="H1326" s="1"/>
      <c r="I1326" s="1"/>
      <c r="J1326" s="1" t="s">
        <v>6626</v>
      </c>
      <c r="K1326" s="2">
        <v>45148</v>
      </c>
      <c r="L1326" s="1" t="s">
        <v>4204</v>
      </c>
      <c r="M1326" s="1" t="str">
        <f t="shared" si="100"/>
        <v>Education</v>
      </c>
      <c r="N1326" s="1" t="s">
        <v>4210</v>
      </c>
      <c r="O1326" s="1" t="s">
        <v>4223</v>
      </c>
      <c r="P1326" s="1">
        <v>7922</v>
      </c>
      <c r="Q1326" s="1">
        <v>397071</v>
      </c>
      <c r="R1326" s="1">
        <f t="shared" si="101"/>
        <v>40536</v>
      </c>
      <c r="S1326" s="4">
        <v>330946.47706751083</v>
      </c>
      <c r="T1326" s="4">
        <v>96884.229083274025</v>
      </c>
      <c r="U1326" s="1">
        <f t="shared" si="102"/>
        <v>356535</v>
      </c>
      <c r="V1326" s="4">
        <f t="shared" si="103"/>
        <v>-30759.706150784856</v>
      </c>
      <c r="W1326" s="1" t="str">
        <f t="shared" si="104"/>
        <v>Adverse</v>
      </c>
    </row>
    <row r="1327" spans="1:23" x14ac:dyDescent="0.25">
      <c r="A1327" s="1"/>
      <c r="B1327" s="1"/>
      <c r="C1327" s="1"/>
      <c r="D1327" s="1"/>
      <c r="E1327" s="1" t="s">
        <v>4630</v>
      </c>
      <c r="F1327" s="2">
        <v>45265</v>
      </c>
      <c r="G1327" s="3">
        <v>40734</v>
      </c>
      <c r="H1327" s="1"/>
      <c r="I1327" s="1"/>
      <c r="J1327" s="1" t="s">
        <v>6627</v>
      </c>
      <c r="K1327" s="2">
        <v>44507</v>
      </c>
      <c r="L1327" s="1" t="s">
        <v>4200</v>
      </c>
      <c r="M1327" s="1" t="str">
        <f t="shared" si="100"/>
        <v>Social Services</v>
      </c>
      <c r="N1327" s="1" t="s">
        <v>4205</v>
      </c>
      <c r="O1327" s="1" t="s">
        <v>4259</v>
      </c>
      <c r="P1327" s="1">
        <v>7200</v>
      </c>
      <c r="Q1327" s="1">
        <v>1825380</v>
      </c>
      <c r="R1327" s="1">
        <f t="shared" si="101"/>
        <v>0</v>
      </c>
      <c r="S1327" s="4">
        <v>647676.1403789547</v>
      </c>
      <c r="T1327" s="4">
        <v>196897.40261255435</v>
      </c>
      <c r="U1327" s="1">
        <f t="shared" si="102"/>
        <v>1825380</v>
      </c>
      <c r="V1327" s="4">
        <f t="shared" si="103"/>
        <v>980806.45700849092</v>
      </c>
      <c r="W1327" s="1" t="str">
        <f t="shared" si="104"/>
        <v>Favourable</v>
      </c>
    </row>
    <row r="1328" spans="1:23" x14ac:dyDescent="0.25">
      <c r="A1328" s="1"/>
      <c r="B1328" s="1"/>
      <c r="C1328" s="1"/>
      <c r="D1328" s="1"/>
      <c r="E1328" s="1" t="s">
        <v>6628</v>
      </c>
      <c r="F1328" s="2">
        <v>44259</v>
      </c>
      <c r="G1328" s="3">
        <v>21066</v>
      </c>
      <c r="H1328" s="1"/>
      <c r="I1328" s="1"/>
      <c r="J1328" s="1" t="s">
        <v>5502</v>
      </c>
      <c r="K1328" s="2">
        <v>44756</v>
      </c>
      <c r="L1328" s="1" t="s">
        <v>4218</v>
      </c>
      <c r="M1328" s="1" t="str">
        <f t="shared" si="100"/>
        <v>Infrastructure</v>
      </c>
      <c r="N1328" s="1" t="s">
        <v>4222</v>
      </c>
      <c r="O1328" s="1" t="s">
        <v>4298</v>
      </c>
      <c r="P1328" s="1">
        <v>9467</v>
      </c>
      <c r="Q1328" s="1">
        <v>2346997</v>
      </c>
      <c r="R1328" s="1">
        <f t="shared" si="101"/>
        <v>20034</v>
      </c>
      <c r="S1328" s="4">
        <v>2289618.0386495534</v>
      </c>
      <c r="T1328" s="4">
        <v>373245.52588922461</v>
      </c>
      <c r="U1328" s="1">
        <f t="shared" si="102"/>
        <v>2326963</v>
      </c>
      <c r="V1328" s="4">
        <f t="shared" si="103"/>
        <v>-315866.56453877781</v>
      </c>
      <c r="W1328" s="1" t="str">
        <f t="shared" si="104"/>
        <v>Adverse</v>
      </c>
    </row>
    <row r="1329" spans="1:23" x14ac:dyDescent="0.25">
      <c r="A1329" s="1"/>
      <c r="B1329" s="1"/>
      <c r="C1329" s="1"/>
      <c r="D1329" s="1"/>
      <c r="E1329" s="1" t="s">
        <v>6629</v>
      </c>
      <c r="F1329" s="2">
        <v>44704</v>
      </c>
      <c r="G1329" s="3">
        <v>10332</v>
      </c>
      <c r="H1329" s="1"/>
      <c r="I1329" s="1"/>
      <c r="J1329" s="1" t="s">
        <v>6630</v>
      </c>
      <c r="K1329" s="2">
        <v>44389</v>
      </c>
      <c r="L1329" s="1" t="s">
        <v>4216</v>
      </c>
      <c r="M1329" s="1" t="str">
        <f t="shared" si="100"/>
        <v>Agricultural Extension</v>
      </c>
      <c r="N1329" s="1" t="s">
        <v>4210</v>
      </c>
      <c r="O1329" s="1" t="s">
        <v>4298</v>
      </c>
      <c r="P1329" s="1">
        <v>7696</v>
      </c>
      <c r="Q1329" s="1">
        <v>1505502</v>
      </c>
      <c r="R1329" s="1">
        <f t="shared" si="101"/>
        <v>21186</v>
      </c>
      <c r="S1329" s="4">
        <v>114872.13098547801</v>
      </c>
      <c r="T1329" s="4">
        <v>112076.05930464307</v>
      </c>
      <c r="U1329" s="1">
        <f t="shared" si="102"/>
        <v>1484316</v>
      </c>
      <c r="V1329" s="4">
        <f t="shared" si="103"/>
        <v>1278553.8097098789</v>
      </c>
      <c r="W1329" s="1" t="str">
        <f t="shared" si="104"/>
        <v>Favourable</v>
      </c>
    </row>
    <row r="1330" spans="1:23" x14ac:dyDescent="0.25">
      <c r="A1330" s="1"/>
      <c r="B1330" s="1"/>
      <c r="C1330" s="1"/>
      <c r="D1330" s="1"/>
      <c r="E1330" s="1" t="s">
        <v>6631</v>
      </c>
      <c r="F1330" s="2">
        <v>44501</v>
      </c>
      <c r="G1330" s="3">
        <v>44277</v>
      </c>
      <c r="H1330" s="1"/>
      <c r="I1330" s="1"/>
      <c r="J1330" s="1" t="s">
        <v>6632</v>
      </c>
      <c r="K1330" s="2">
        <v>45233</v>
      </c>
      <c r="L1330" s="1" t="s">
        <v>4212</v>
      </c>
      <c r="M1330" s="1" t="str">
        <f t="shared" si="100"/>
        <v>Agricultural Extension</v>
      </c>
      <c r="N1330" s="1" t="s">
        <v>4210</v>
      </c>
      <c r="O1330" s="1" t="s">
        <v>4279</v>
      </c>
      <c r="P1330" s="1">
        <v>9054</v>
      </c>
      <c r="Q1330" s="1">
        <v>2037758</v>
      </c>
      <c r="R1330" s="1">
        <f t="shared" si="101"/>
        <v>0</v>
      </c>
      <c r="S1330" s="4">
        <v>1554374.9684505784</v>
      </c>
      <c r="T1330" s="4">
        <v>388818.9146897457</v>
      </c>
      <c r="U1330" s="1">
        <f t="shared" si="102"/>
        <v>2037758</v>
      </c>
      <c r="V1330" s="4">
        <f t="shared" si="103"/>
        <v>94564.116859675851</v>
      </c>
      <c r="W1330" s="1" t="str">
        <f t="shared" si="104"/>
        <v>Favourable</v>
      </c>
    </row>
    <row r="1331" spans="1:23" x14ac:dyDescent="0.25">
      <c r="A1331" s="1"/>
      <c r="B1331" s="1"/>
      <c r="C1331" s="1"/>
      <c r="D1331" s="1"/>
      <c r="E1331" s="1" t="s">
        <v>5736</v>
      </c>
      <c r="F1331" s="2">
        <v>44250</v>
      </c>
      <c r="G1331" s="3">
        <v>44580</v>
      </c>
      <c r="H1331" s="1"/>
      <c r="I1331" s="1"/>
      <c r="J1331" s="1" t="s">
        <v>6633</v>
      </c>
      <c r="K1331" s="2">
        <v>45405</v>
      </c>
      <c r="L1331" s="1" t="s">
        <v>4212</v>
      </c>
      <c r="M1331" s="1" t="str">
        <f t="shared" si="100"/>
        <v>Agricultural Extension</v>
      </c>
      <c r="N1331" s="1" t="s">
        <v>4222</v>
      </c>
      <c r="O1331" s="1" t="s">
        <v>4279</v>
      </c>
      <c r="P1331" s="1">
        <v>7144</v>
      </c>
      <c r="Q1331" s="1">
        <v>2391426</v>
      </c>
      <c r="R1331" s="1">
        <f t="shared" si="101"/>
        <v>32930</v>
      </c>
      <c r="S1331" s="4">
        <v>2183283.9847178468</v>
      </c>
      <c r="T1331" s="4">
        <v>9659.4520909037947</v>
      </c>
      <c r="U1331" s="1">
        <f t="shared" si="102"/>
        <v>2358496</v>
      </c>
      <c r="V1331" s="4">
        <f t="shared" si="103"/>
        <v>198482.5631912495</v>
      </c>
      <c r="W1331" s="1" t="str">
        <f t="shared" si="104"/>
        <v>Favourable</v>
      </c>
    </row>
    <row r="1332" spans="1:23" x14ac:dyDescent="0.25">
      <c r="A1332" s="1"/>
      <c r="B1332" s="1"/>
      <c r="C1332" s="1"/>
      <c r="D1332" s="1"/>
      <c r="E1332" s="1" t="s">
        <v>6634</v>
      </c>
      <c r="F1332" s="2">
        <v>44144</v>
      </c>
      <c r="G1332" s="3">
        <v>17348</v>
      </c>
      <c r="H1332" s="1"/>
      <c r="I1332" s="1"/>
      <c r="J1332" s="1" t="s">
        <v>6635</v>
      </c>
      <c r="K1332" s="2">
        <v>44616</v>
      </c>
      <c r="L1332" s="1" t="s">
        <v>4200</v>
      </c>
      <c r="M1332" s="1" t="str">
        <f t="shared" si="100"/>
        <v>Social Services</v>
      </c>
      <c r="N1332" s="1" t="s">
        <v>4222</v>
      </c>
      <c r="O1332" s="1" t="s">
        <v>4286</v>
      </c>
      <c r="P1332" s="1">
        <v>9092</v>
      </c>
      <c r="Q1332" s="1">
        <v>835895</v>
      </c>
      <c r="R1332" s="1">
        <f t="shared" si="101"/>
        <v>35255</v>
      </c>
      <c r="S1332" s="4">
        <v>222520.81604062748</v>
      </c>
      <c r="T1332" s="4">
        <v>141162.25777312671</v>
      </c>
      <c r="U1332" s="1">
        <f t="shared" si="102"/>
        <v>800640</v>
      </c>
      <c r="V1332" s="4">
        <f t="shared" si="103"/>
        <v>472211.92618624581</v>
      </c>
      <c r="W1332" s="1" t="str">
        <f t="shared" si="104"/>
        <v>Favourable</v>
      </c>
    </row>
    <row r="1333" spans="1:23" x14ac:dyDescent="0.25">
      <c r="A1333" s="1"/>
      <c r="B1333" s="1"/>
      <c r="C1333" s="1"/>
      <c r="D1333" s="1"/>
      <c r="E1333" s="1" t="s">
        <v>6636</v>
      </c>
      <c r="F1333" s="2">
        <v>45109</v>
      </c>
      <c r="G1333" s="3">
        <v>40373</v>
      </c>
      <c r="H1333" s="1"/>
      <c r="I1333" s="1"/>
      <c r="J1333" s="1" t="s">
        <v>6637</v>
      </c>
      <c r="K1333" s="2">
        <v>44955</v>
      </c>
      <c r="L1333" s="1" t="s">
        <v>4218</v>
      </c>
      <c r="M1333" s="1" t="str">
        <f t="shared" si="100"/>
        <v>Infrastructure</v>
      </c>
      <c r="N1333" s="1" t="s">
        <v>4205</v>
      </c>
      <c r="O1333" s="1" t="s">
        <v>4226</v>
      </c>
      <c r="P1333" s="1">
        <v>8267</v>
      </c>
      <c r="Q1333" s="1">
        <v>2361676</v>
      </c>
      <c r="R1333" s="1">
        <f t="shared" si="101"/>
        <v>47696</v>
      </c>
      <c r="S1333" s="4">
        <v>1673049.6372682671</v>
      </c>
      <c r="T1333" s="4">
        <v>239126.37360782709</v>
      </c>
      <c r="U1333" s="1">
        <f t="shared" si="102"/>
        <v>2313980</v>
      </c>
      <c r="V1333" s="4">
        <f t="shared" si="103"/>
        <v>449499.98912390578</v>
      </c>
      <c r="W1333" s="1" t="str">
        <f t="shared" si="104"/>
        <v>Favourable</v>
      </c>
    </row>
    <row r="1334" spans="1:23" x14ac:dyDescent="0.25">
      <c r="A1334" s="1"/>
      <c r="B1334" s="1"/>
      <c r="C1334" s="1"/>
      <c r="D1334" s="1"/>
      <c r="E1334" s="1" t="s">
        <v>4376</v>
      </c>
      <c r="F1334" s="2">
        <v>45112</v>
      </c>
      <c r="G1334" s="3">
        <v>44685</v>
      </c>
      <c r="H1334" s="1"/>
      <c r="I1334" s="1"/>
      <c r="J1334" s="1" t="s">
        <v>6638</v>
      </c>
      <c r="K1334" s="2">
        <v>44667</v>
      </c>
      <c r="L1334" s="1" t="s">
        <v>4200</v>
      </c>
      <c r="M1334" s="1" t="str">
        <f t="shared" si="100"/>
        <v>Social Services</v>
      </c>
      <c r="N1334" s="1" t="s">
        <v>4205</v>
      </c>
      <c r="O1334" s="1" t="s">
        <v>4244</v>
      </c>
      <c r="P1334" s="1">
        <v>5510</v>
      </c>
      <c r="Q1334" s="1">
        <v>426191</v>
      </c>
      <c r="R1334" s="1">
        <f t="shared" si="101"/>
        <v>11571</v>
      </c>
      <c r="S1334" s="4">
        <v>370311.52273484418</v>
      </c>
      <c r="T1334" s="4">
        <v>117302.29317486583</v>
      </c>
      <c r="U1334" s="1">
        <f t="shared" si="102"/>
        <v>414620</v>
      </c>
      <c r="V1334" s="4">
        <f t="shared" si="103"/>
        <v>-61422.815909710014</v>
      </c>
      <c r="W1334" s="1" t="str">
        <f t="shared" si="104"/>
        <v>Adverse</v>
      </c>
    </row>
    <row r="1335" spans="1:23" x14ac:dyDescent="0.25">
      <c r="A1335" s="1"/>
      <c r="B1335" s="1"/>
      <c r="C1335" s="1"/>
      <c r="D1335" s="1"/>
      <c r="E1335" s="1" t="s">
        <v>6639</v>
      </c>
      <c r="F1335" s="2">
        <v>44406</v>
      </c>
      <c r="G1335" s="3">
        <v>26144</v>
      </c>
      <c r="H1335" s="1"/>
      <c r="I1335" s="1"/>
      <c r="J1335" s="1" t="s">
        <v>6640</v>
      </c>
      <c r="K1335" s="2">
        <v>44859</v>
      </c>
      <c r="L1335" s="1" t="s">
        <v>4204</v>
      </c>
      <c r="M1335" s="1" t="str">
        <f t="shared" si="100"/>
        <v>Education</v>
      </c>
      <c r="N1335" s="1" t="s">
        <v>4205</v>
      </c>
      <c r="O1335" s="1" t="s">
        <v>4259</v>
      </c>
      <c r="P1335" s="1">
        <v>6856</v>
      </c>
      <c r="Q1335" s="1">
        <v>1777385</v>
      </c>
      <c r="R1335" s="1">
        <f t="shared" si="101"/>
        <v>32906</v>
      </c>
      <c r="S1335" s="4">
        <v>1026290.3877432463</v>
      </c>
      <c r="T1335" s="4">
        <v>182811.23051734272</v>
      </c>
      <c r="U1335" s="1">
        <f t="shared" si="102"/>
        <v>1744479</v>
      </c>
      <c r="V1335" s="4">
        <f t="shared" si="103"/>
        <v>568283.38173941104</v>
      </c>
      <c r="W1335" s="1" t="str">
        <f t="shared" si="104"/>
        <v>Favourable</v>
      </c>
    </row>
    <row r="1336" spans="1:23" x14ac:dyDescent="0.25">
      <c r="A1336" s="1"/>
      <c r="B1336" s="1"/>
      <c r="C1336" s="1"/>
      <c r="D1336" s="1"/>
      <c r="E1336" s="1" t="s">
        <v>6641</v>
      </c>
      <c r="F1336" s="2">
        <v>44310</v>
      </c>
      <c r="G1336" s="3">
        <v>57610</v>
      </c>
      <c r="H1336" s="1"/>
      <c r="I1336" s="1"/>
      <c r="J1336" s="1" t="s">
        <v>6021</v>
      </c>
      <c r="K1336" s="2">
        <v>44746</v>
      </c>
      <c r="L1336" s="1" t="s">
        <v>4200</v>
      </c>
      <c r="M1336" s="1" t="str">
        <f t="shared" si="100"/>
        <v>Social Services</v>
      </c>
      <c r="N1336" s="1" t="s">
        <v>4205</v>
      </c>
      <c r="O1336" s="1" t="s">
        <v>4345</v>
      </c>
      <c r="P1336" s="1">
        <v>7288</v>
      </c>
      <c r="Q1336" s="1">
        <v>506938</v>
      </c>
      <c r="R1336" s="1">
        <f t="shared" si="101"/>
        <v>54356</v>
      </c>
      <c r="S1336" s="4">
        <v>272295.63165573205</v>
      </c>
      <c r="T1336" s="4">
        <v>1370.174347266279</v>
      </c>
      <c r="U1336" s="1">
        <f t="shared" si="102"/>
        <v>452582</v>
      </c>
      <c r="V1336" s="4">
        <f t="shared" si="103"/>
        <v>233272.19399700168</v>
      </c>
      <c r="W1336" s="1" t="str">
        <f t="shared" si="104"/>
        <v>Favourable</v>
      </c>
    </row>
    <row r="1337" spans="1:23" x14ac:dyDescent="0.25">
      <c r="A1337" s="1"/>
      <c r="B1337" s="1"/>
      <c r="C1337" s="1"/>
      <c r="D1337" s="1"/>
      <c r="E1337" s="1" t="s">
        <v>6642</v>
      </c>
      <c r="F1337" s="2">
        <v>43939</v>
      </c>
      <c r="G1337" s="3">
        <v>29492</v>
      </c>
      <c r="H1337" s="1"/>
      <c r="I1337" s="1"/>
      <c r="J1337" s="1" t="s">
        <v>6643</v>
      </c>
      <c r="K1337" s="2">
        <v>44537</v>
      </c>
      <c r="L1337" s="1" t="s">
        <v>4212</v>
      </c>
      <c r="M1337" s="1" t="str">
        <f t="shared" si="100"/>
        <v>Agricultural Extension</v>
      </c>
      <c r="N1337" s="1" t="s">
        <v>4205</v>
      </c>
      <c r="O1337" s="1" t="s">
        <v>4421</v>
      </c>
      <c r="P1337" s="1">
        <v>7767</v>
      </c>
      <c r="Q1337" s="1">
        <v>449718</v>
      </c>
      <c r="R1337" s="1">
        <f t="shared" si="101"/>
        <v>41007</v>
      </c>
      <c r="S1337" s="4">
        <v>220862.37012739404</v>
      </c>
      <c r="T1337" s="4">
        <v>6602.946385317734</v>
      </c>
      <c r="U1337" s="1">
        <f t="shared" si="102"/>
        <v>408711</v>
      </c>
      <c r="V1337" s="4">
        <f t="shared" si="103"/>
        <v>222252.68348728822</v>
      </c>
      <c r="W1337" s="1" t="str">
        <f t="shared" si="104"/>
        <v>Favourable</v>
      </c>
    </row>
    <row r="1338" spans="1:23" x14ac:dyDescent="0.25">
      <c r="A1338" s="1"/>
      <c r="B1338" s="1"/>
      <c r="C1338" s="1"/>
      <c r="D1338" s="1"/>
      <c r="E1338" s="1" t="s">
        <v>4357</v>
      </c>
      <c r="F1338" s="2">
        <v>45081</v>
      </c>
      <c r="G1338" s="3">
        <v>27963</v>
      </c>
      <c r="H1338" s="1"/>
      <c r="I1338" s="1"/>
      <c r="J1338" s="1" t="s">
        <v>6644</v>
      </c>
      <c r="K1338" s="2">
        <v>44921</v>
      </c>
      <c r="L1338" s="1" t="s">
        <v>4212</v>
      </c>
      <c r="M1338" s="1" t="str">
        <f t="shared" si="100"/>
        <v>Agricultural Extension</v>
      </c>
      <c r="N1338" s="1" t="s">
        <v>4205</v>
      </c>
      <c r="O1338" s="1" t="s">
        <v>4361</v>
      </c>
      <c r="P1338" s="1">
        <v>7673</v>
      </c>
      <c r="Q1338" s="1">
        <v>2491763</v>
      </c>
      <c r="R1338" s="1">
        <f t="shared" si="101"/>
        <v>0</v>
      </c>
      <c r="S1338" s="4">
        <v>257220.67794945845</v>
      </c>
      <c r="T1338" s="4">
        <v>580949.33107642189</v>
      </c>
      <c r="U1338" s="1">
        <f t="shared" si="102"/>
        <v>2491763</v>
      </c>
      <c r="V1338" s="4">
        <f t="shared" si="103"/>
        <v>1653592.9909741196</v>
      </c>
      <c r="W1338" s="1" t="str">
        <f t="shared" si="104"/>
        <v>Favourable</v>
      </c>
    </row>
    <row r="1339" spans="1:23" x14ac:dyDescent="0.25">
      <c r="A1339" s="1"/>
      <c r="B1339" s="1"/>
      <c r="C1339" s="1"/>
      <c r="D1339" s="1"/>
      <c r="E1339" s="1" t="s">
        <v>6645</v>
      </c>
      <c r="F1339" s="2">
        <v>44960</v>
      </c>
      <c r="G1339" s="3">
        <v>30707</v>
      </c>
      <c r="H1339" s="1"/>
      <c r="I1339" s="1"/>
      <c r="J1339" s="1" t="s">
        <v>6646</v>
      </c>
      <c r="K1339" s="2">
        <v>45397</v>
      </c>
      <c r="L1339" s="1" t="s">
        <v>4212</v>
      </c>
      <c r="M1339" s="1" t="str">
        <f t="shared" si="100"/>
        <v>Agricultural Extension</v>
      </c>
      <c r="N1339" s="1" t="s">
        <v>4205</v>
      </c>
      <c r="O1339" s="1" t="s">
        <v>4311</v>
      </c>
      <c r="P1339" s="1">
        <v>6492</v>
      </c>
      <c r="Q1339" s="1">
        <v>2379321</v>
      </c>
      <c r="R1339" s="1">
        <f t="shared" si="101"/>
        <v>38721</v>
      </c>
      <c r="S1339" s="4">
        <v>2350497.7358848401</v>
      </c>
      <c r="T1339" s="4">
        <v>618369.10642005561</v>
      </c>
      <c r="U1339" s="1">
        <f t="shared" si="102"/>
        <v>2340600</v>
      </c>
      <c r="V1339" s="4">
        <f t="shared" si="103"/>
        <v>-589545.84230489563</v>
      </c>
      <c r="W1339" s="1" t="str">
        <f t="shared" si="104"/>
        <v>Adverse</v>
      </c>
    </row>
    <row r="1340" spans="1:23" x14ac:dyDescent="0.25">
      <c r="A1340" s="1"/>
      <c r="B1340" s="1"/>
      <c r="C1340" s="1"/>
      <c r="D1340" s="1"/>
      <c r="E1340" s="1" t="s">
        <v>6647</v>
      </c>
      <c r="F1340" s="2">
        <v>45204</v>
      </c>
      <c r="G1340" s="3">
        <v>15004</v>
      </c>
      <c r="H1340" s="1"/>
      <c r="I1340" s="1"/>
      <c r="J1340" s="1" t="s">
        <v>6648</v>
      </c>
      <c r="K1340" s="2">
        <v>44108</v>
      </c>
      <c r="L1340" s="1" t="s">
        <v>4216</v>
      </c>
      <c r="M1340" s="1" t="str">
        <f t="shared" si="100"/>
        <v>Agricultural Extension</v>
      </c>
      <c r="N1340" s="1" t="s">
        <v>4210</v>
      </c>
      <c r="O1340" s="1" t="s">
        <v>4304</v>
      </c>
      <c r="P1340" s="1">
        <v>6315</v>
      </c>
      <c r="Q1340" s="1">
        <v>1776126</v>
      </c>
      <c r="R1340" s="1">
        <f t="shared" si="101"/>
        <v>29396</v>
      </c>
      <c r="S1340" s="4">
        <v>696832.21668538253</v>
      </c>
      <c r="T1340" s="4">
        <v>152879.81906703248</v>
      </c>
      <c r="U1340" s="1">
        <f t="shared" si="102"/>
        <v>1746730</v>
      </c>
      <c r="V1340" s="4">
        <f t="shared" si="103"/>
        <v>926413.96424758504</v>
      </c>
      <c r="W1340" s="1" t="str">
        <f t="shared" si="104"/>
        <v>Favourable</v>
      </c>
    </row>
    <row r="1341" spans="1:23" x14ac:dyDescent="0.25">
      <c r="A1341" s="1"/>
      <c r="B1341" s="1"/>
      <c r="C1341" s="1"/>
      <c r="D1341" s="1"/>
      <c r="E1341" s="1" t="s">
        <v>6291</v>
      </c>
      <c r="F1341" s="2">
        <v>44590</v>
      </c>
      <c r="G1341" s="3">
        <v>25627</v>
      </c>
      <c r="H1341" s="1"/>
      <c r="I1341" s="1"/>
      <c r="J1341" s="1" t="s">
        <v>6649</v>
      </c>
      <c r="K1341" s="2">
        <v>44863</v>
      </c>
      <c r="L1341" s="1" t="s">
        <v>4212</v>
      </c>
      <c r="M1341" s="1" t="str">
        <f t="shared" si="100"/>
        <v>Agricultural Extension</v>
      </c>
      <c r="N1341" s="1" t="s">
        <v>4210</v>
      </c>
      <c r="O1341" s="1" t="s">
        <v>4361</v>
      </c>
      <c r="P1341" s="1">
        <v>7540</v>
      </c>
      <c r="Q1341" s="1">
        <v>2087636</v>
      </c>
      <c r="R1341" s="1">
        <f t="shared" si="101"/>
        <v>23139</v>
      </c>
      <c r="S1341" s="4">
        <v>1484931.9765266832</v>
      </c>
      <c r="T1341" s="4">
        <v>154515.24324229246</v>
      </c>
      <c r="U1341" s="1">
        <f t="shared" si="102"/>
        <v>2064497</v>
      </c>
      <c r="V1341" s="4">
        <f t="shared" si="103"/>
        <v>448188.78023102437</v>
      </c>
      <c r="W1341" s="1" t="str">
        <f t="shared" si="104"/>
        <v>Favourable</v>
      </c>
    </row>
    <row r="1342" spans="1:23" x14ac:dyDescent="0.25">
      <c r="A1342" s="1"/>
      <c r="B1342" s="1"/>
      <c r="C1342" s="1"/>
      <c r="D1342" s="1"/>
      <c r="E1342" s="1" t="s">
        <v>6650</v>
      </c>
      <c r="F1342" s="2">
        <v>44897</v>
      </c>
      <c r="G1342" s="3">
        <v>18455</v>
      </c>
      <c r="H1342" s="1"/>
      <c r="I1342" s="1"/>
      <c r="J1342" s="1" t="s">
        <v>6651</v>
      </c>
      <c r="K1342" s="2">
        <v>44132</v>
      </c>
      <c r="L1342" s="1" t="s">
        <v>4200</v>
      </c>
      <c r="M1342" s="1" t="str">
        <f t="shared" si="100"/>
        <v>Social Services</v>
      </c>
      <c r="N1342" s="1" t="s">
        <v>4222</v>
      </c>
      <c r="O1342" s="1" t="s">
        <v>4292</v>
      </c>
      <c r="P1342" s="1">
        <v>5921</v>
      </c>
      <c r="Q1342" s="1">
        <v>892733</v>
      </c>
      <c r="R1342" s="1">
        <f t="shared" si="101"/>
        <v>15093</v>
      </c>
      <c r="S1342" s="4">
        <v>340405.57315835456</v>
      </c>
      <c r="T1342" s="4">
        <v>189221.60295623072</v>
      </c>
      <c r="U1342" s="1">
        <f t="shared" si="102"/>
        <v>877640</v>
      </c>
      <c r="V1342" s="4">
        <f t="shared" si="103"/>
        <v>363105.82388541475</v>
      </c>
      <c r="W1342" s="1" t="str">
        <f t="shared" si="104"/>
        <v>Favourable</v>
      </c>
    </row>
    <row r="1343" spans="1:23" x14ac:dyDescent="0.25">
      <c r="A1343" s="1"/>
      <c r="B1343" s="1"/>
      <c r="C1343" s="1"/>
      <c r="D1343" s="1"/>
      <c r="E1343" s="1" t="s">
        <v>6652</v>
      </c>
      <c r="F1343" s="2">
        <v>44086</v>
      </c>
      <c r="G1343" s="3">
        <v>10259</v>
      </c>
      <c r="H1343" s="1"/>
      <c r="I1343" s="1"/>
      <c r="J1343" s="1" t="s">
        <v>6653</v>
      </c>
      <c r="K1343" s="2">
        <v>45271</v>
      </c>
      <c r="L1343" s="1" t="s">
        <v>4218</v>
      </c>
      <c r="M1343" s="1" t="str">
        <f t="shared" si="100"/>
        <v>Infrastructure</v>
      </c>
      <c r="N1343" s="1" t="s">
        <v>4205</v>
      </c>
      <c r="O1343" s="1" t="s">
        <v>4250</v>
      </c>
      <c r="P1343" s="1">
        <v>7689</v>
      </c>
      <c r="Q1343" s="1">
        <v>2273023</v>
      </c>
      <c r="R1343" s="1">
        <f t="shared" si="101"/>
        <v>0</v>
      </c>
      <c r="S1343" s="4">
        <v>1276883.9922021264</v>
      </c>
      <c r="T1343" s="4">
        <v>192806.84198334522</v>
      </c>
      <c r="U1343" s="1">
        <f t="shared" si="102"/>
        <v>2273023</v>
      </c>
      <c r="V1343" s="4">
        <f t="shared" si="103"/>
        <v>803332.16581452824</v>
      </c>
      <c r="W1343" s="1" t="str">
        <f t="shared" si="104"/>
        <v>Favourable</v>
      </c>
    </row>
    <row r="1344" spans="1:23" x14ac:dyDescent="0.25">
      <c r="A1344" s="1"/>
      <c r="B1344" s="1"/>
      <c r="C1344" s="1"/>
      <c r="D1344" s="1"/>
      <c r="E1344" s="1" t="s">
        <v>6654</v>
      </c>
      <c r="F1344" s="2">
        <v>44628</v>
      </c>
      <c r="G1344" s="3">
        <v>24314</v>
      </c>
      <c r="H1344" s="1"/>
      <c r="I1344" s="1"/>
      <c r="J1344" s="1" t="s">
        <v>6655</v>
      </c>
      <c r="K1344" s="2">
        <v>44392</v>
      </c>
      <c r="L1344" s="1" t="s">
        <v>4216</v>
      </c>
      <c r="M1344" s="1" t="str">
        <f t="shared" si="100"/>
        <v>Agricultural Extension</v>
      </c>
      <c r="N1344" s="1" t="s">
        <v>4205</v>
      </c>
      <c r="O1344" s="1" t="s">
        <v>4295</v>
      </c>
      <c r="P1344" s="1">
        <v>6256</v>
      </c>
      <c r="Q1344" s="1">
        <v>1272336</v>
      </c>
      <c r="R1344" s="1">
        <f t="shared" si="101"/>
        <v>0</v>
      </c>
      <c r="S1344" s="4">
        <v>1232331.2674001588</v>
      </c>
      <c r="T1344" s="4">
        <v>42297.811677436657</v>
      </c>
      <c r="U1344" s="1">
        <f t="shared" si="102"/>
        <v>1272336</v>
      </c>
      <c r="V1344" s="4">
        <f t="shared" si="103"/>
        <v>-2293.0790775953792</v>
      </c>
      <c r="W1344" s="1" t="str">
        <f t="shared" si="104"/>
        <v>Adverse</v>
      </c>
    </row>
    <row r="1345" spans="1:23" x14ac:dyDescent="0.25">
      <c r="A1345" s="1"/>
      <c r="B1345" s="1"/>
      <c r="C1345" s="1"/>
      <c r="D1345" s="1"/>
      <c r="E1345" s="1" t="s">
        <v>6656</v>
      </c>
      <c r="F1345" s="2">
        <v>43923</v>
      </c>
      <c r="G1345" s="3">
        <v>46312</v>
      </c>
      <c r="H1345" s="1"/>
      <c r="I1345" s="1"/>
      <c r="J1345" s="1" t="s">
        <v>6657</v>
      </c>
      <c r="K1345" s="2">
        <v>44009</v>
      </c>
      <c r="L1345" s="1" t="s">
        <v>4204</v>
      </c>
      <c r="M1345" s="1" t="str">
        <f t="shared" si="100"/>
        <v>Education</v>
      </c>
      <c r="N1345" s="1" t="s">
        <v>4205</v>
      </c>
      <c r="O1345" s="1" t="s">
        <v>4292</v>
      </c>
      <c r="P1345" s="1">
        <v>8850</v>
      </c>
      <c r="Q1345" s="1">
        <v>1444158</v>
      </c>
      <c r="R1345" s="1">
        <f t="shared" si="101"/>
        <v>52689</v>
      </c>
      <c r="S1345" s="4">
        <v>969895.95601235749</v>
      </c>
      <c r="T1345" s="4">
        <v>25011.379644338402</v>
      </c>
      <c r="U1345" s="1">
        <f t="shared" si="102"/>
        <v>1391469</v>
      </c>
      <c r="V1345" s="4">
        <f t="shared" si="103"/>
        <v>449250.66434330412</v>
      </c>
      <c r="W1345" s="1" t="str">
        <f t="shared" si="104"/>
        <v>Favourable</v>
      </c>
    </row>
    <row r="1346" spans="1:23" x14ac:dyDescent="0.25">
      <c r="A1346" s="1"/>
      <c r="B1346" s="1"/>
      <c r="C1346" s="1"/>
      <c r="D1346" s="1"/>
      <c r="E1346" s="1" t="s">
        <v>6658</v>
      </c>
      <c r="F1346" s="2">
        <v>44435</v>
      </c>
      <c r="G1346" s="3">
        <v>59538</v>
      </c>
      <c r="H1346" s="1"/>
      <c r="I1346" s="1"/>
      <c r="J1346" s="1" t="s">
        <v>6659</v>
      </c>
      <c r="K1346" s="2">
        <v>44279</v>
      </c>
      <c r="L1346" s="1" t="s">
        <v>4218</v>
      </c>
      <c r="M1346" s="1" t="str">
        <f t="shared" si="100"/>
        <v>Infrastructure</v>
      </c>
      <c r="N1346" s="1" t="s">
        <v>4210</v>
      </c>
      <c r="O1346" s="1" t="s">
        <v>4256</v>
      </c>
      <c r="P1346" s="1">
        <v>8854</v>
      </c>
      <c r="Q1346" s="1">
        <v>2215069</v>
      </c>
      <c r="R1346" s="1">
        <f t="shared" si="101"/>
        <v>0</v>
      </c>
      <c r="S1346" s="4">
        <v>397094.36257718975</v>
      </c>
      <c r="T1346" s="4">
        <v>543923.17888331285</v>
      </c>
      <c r="U1346" s="1">
        <f t="shared" si="102"/>
        <v>2215069</v>
      </c>
      <c r="V1346" s="4">
        <f t="shared" si="103"/>
        <v>1274051.4585394973</v>
      </c>
      <c r="W1346" s="1" t="str">
        <f t="shared" si="104"/>
        <v>Favourable</v>
      </c>
    </row>
    <row r="1347" spans="1:23" x14ac:dyDescent="0.25">
      <c r="A1347" s="1"/>
      <c r="B1347" s="1"/>
      <c r="C1347" s="1"/>
      <c r="D1347" s="1"/>
      <c r="E1347" s="1" t="s">
        <v>6660</v>
      </c>
      <c r="F1347" s="2">
        <v>45217</v>
      </c>
      <c r="G1347" s="3">
        <v>20401</v>
      </c>
      <c r="H1347" s="1"/>
      <c r="I1347" s="1"/>
      <c r="J1347" s="1" t="s">
        <v>6661</v>
      </c>
      <c r="K1347" s="2">
        <v>44689</v>
      </c>
      <c r="L1347" s="1" t="s">
        <v>4212</v>
      </c>
      <c r="M1347" s="1" t="str">
        <f t="shared" ref="M1347:M1410" si="105">INDEX($A:$B,MATCH($L1347,$A:$A,0),2)</f>
        <v>Agricultural Extension</v>
      </c>
      <c r="N1347" s="1" t="s">
        <v>4210</v>
      </c>
      <c r="O1347" s="1" t="s">
        <v>4286</v>
      </c>
      <c r="P1347" s="1">
        <v>6689</v>
      </c>
      <c r="Q1347" s="1">
        <v>991833</v>
      </c>
      <c r="R1347" s="1">
        <f t="shared" ref="R1347:R1410" si="106">_xlfn.XLOOKUP($J1347,$E:$E,$G:$G,0,0,1)</f>
        <v>23037</v>
      </c>
      <c r="S1347" s="4">
        <v>267374.58419045404</v>
      </c>
      <c r="T1347" s="4">
        <v>286777.83401550836</v>
      </c>
      <c r="U1347" s="1">
        <f t="shared" ref="U1347:U1410" si="107">Q1347-R1347</f>
        <v>968796</v>
      </c>
      <c r="V1347" s="4">
        <f t="shared" ref="V1347:V1410" si="108">Q1347-(S1347+T1347)</f>
        <v>437680.5817940376</v>
      </c>
      <c r="W1347" s="1" t="str">
        <f t="shared" ref="W1347:W1410" si="109">IF(V1347&gt;=0,"Favourable","Adverse")</f>
        <v>Favourable</v>
      </c>
    </row>
    <row r="1348" spans="1:23" x14ac:dyDescent="0.25">
      <c r="A1348" s="1"/>
      <c r="B1348" s="1"/>
      <c r="C1348" s="1"/>
      <c r="D1348" s="1"/>
      <c r="E1348" s="1" t="s">
        <v>5998</v>
      </c>
      <c r="F1348" s="2">
        <v>45162</v>
      </c>
      <c r="G1348" s="3">
        <v>14646</v>
      </c>
      <c r="H1348" s="1"/>
      <c r="I1348" s="1"/>
      <c r="J1348" s="1" t="s">
        <v>6662</v>
      </c>
      <c r="K1348" s="2">
        <v>44867</v>
      </c>
      <c r="L1348" s="1" t="s">
        <v>4200</v>
      </c>
      <c r="M1348" s="1" t="str">
        <f t="shared" si="105"/>
        <v>Social Services</v>
      </c>
      <c r="N1348" s="1" t="s">
        <v>4210</v>
      </c>
      <c r="O1348" s="1" t="s">
        <v>4298</v>
      </c>
      <c r="P1348" s="1">
        <v>7583</v>
      </c>
      <c r="Q1348" s="1">
        <v>882394</v>
      </c>
      <c r="R1348" s="1">
        <f t="shared" si="106"/>
        <v>19013</v>
      </c>
      <c r="S1348" s="4">
        <v>607293.24022337573</v>
      </c>
      <c r="T1348" s="4">
        <v>108631.49286836009</v>
      </c>
      <c r="U1348" s="1">
        <f t="shared" si="107"/>
        <v>863381</v>
      </c>
      <c r="V1348" s="4">
        <f t="shared" si="108"/>
        <v>166469.26690826414</v>
      </c>
      <c r="W1348" s="1" t="str">
        <f t="shared" si="109"/>
        <v>Favourable</v>
      </c>
    </row>
    <row r="1349" spans="1:23" x14ac:dyDescent="0.25">
      <c r="A1349" s="1"/>
      <c r="B1349" s="1"/>
      <c r="C1349" s="1"/>
      <c r="D1349" s="1"/>
      <c r="E1349" s="1" t="s">
        <v>6663</v>
      </c>
      <c r="F1349" s="2">
        <v>44093</v>
      </c>
      <c r="G1349" s="3">
        <v>50370</v>
      </c>
      <c r="H1349" s="1"/>
      <c r="I1349" s="1"/>
      <c r="J1349" s="1" t="s">
        <v>6664</v>
      </c>
      <c r="K1349" s="2">
        <v>44299</v>
      </c>
      <c r="L1349" s="1" t="s">
        <v>4204</v>
      </c>
      <c r="M1349" s="1" t="str">
        <f t="shared" si="105"/>
        <v>Education</v>
      </c>
      <c r="N1349" s="1" t="s">
        <v>4210</v>
      </c>
      <c r="O1349" s="1" t="s">
        <v>4250</v>
      </c>
      <c r="P1349" s="1">
        <v>6345</v>
      </c>
      <c r="Q1349" s="1">
        <v>1136699</v>
      </c>
      <c r="R1349" s="1">
        <f t="shared" si="106"/>
        <v>0</v>
      </c>
      <c r="S1349" s="4">
        <v>341489.84732318152</v>
      </c>
      <c r="T1349" s="4">
        <v>30588.969483160981</v>
      </c>
      <c r="U1349" s="1">
        <f t="shared" si="107"/>
        <v>1136699</v>
      </c>
      <c r="V1349" s="4">
        <f t="shared" si="108"/>
        <v>764620.18319365755</v>
      </c>
      <c r="W1349" s="1" t="str">
        <f t="shared" si="109"/>
        <v>Favourable</v>
      </c>
    </row>
    <row r="1350" spans="1:23" x14ac:dyDescent="0.25">
      <c r="A1350" s="1"/>
      <c r="B1350" s="1"/>
      <c r="C1350" s="1"/>
      <c r="D1350" s="1"/>
      <c r="E1350" s="1" t="s">
        <v>6153</v>
      </c>
      <c r="F1350" s="2">
        <v>44820</v>
      </c>
      <c r="G1350" s="3">
        <v>55180</v>
      </c>
      <c r="H1350" s="1"/>
      <c r="I1350" s="1"/>
      <c r="J1350" s="1" t="s">
        <v>6665</v>
      </c>
      <c r="K1350" s="2">
        <v>45072</v>
      </c>
      <c r="L1350" s="1" t="s">
        <v>4218</v>
      </c>
      <c r="M1350" s="1" t="str">
        <f t="shared" si="105"/>
        <v>Infrastructure</v>
      </c>
      <c r="N1350" s="1" t="s">
        <v>4210</v>
      </c>
      <c r="O1350" s="1" t="s">
        <v>4335</v>
      </c>
      <c r="P1350" s="1">
        <v>8168</v>
      </c>
      <c r="Q1350" s="1">
        <v>2298745</v>
      </c>
      <c r="R1350" s="1">
        <f t="shared" si="106"/>
        <v>58862</v>
      </c>
      <c r="S1350" s="4">
        <v>149495.8032094434</v>
      </c>
      <c r="T1350" s="4">
        <v>68153.756160976613</v>
      </c>
      <c r="U1350" s="1">
        <f t="shared" si="107"/>
        <v>2239883</v>
      </c>
      <c r="V1350" s="4">
        <f t="shared" si="108"/>
        <v>2081095.4406295801</v>
      </c>
      <c r="W1350" s="1" t="str">
        <f t="shared" si="109"/>
        <v>Favourable</v>
      </c>
    </row>
    <row r="1351" spans="1:23" x14ac:dyDescent="0.25">
      <c r="A1351" s="1"/>
      <c r="B1351" s="1"/>
      <c r="C1351" s="1"/>
      <c r="D1351" s="1"/>
      <c r="E1351" s="1" t="s">
        <v>5207</v>
      </c>
      <c r="F1351" s="2">
        <v>44584</v>
      </c>
      <c r="G1351" s="3">
        <v>49443</v>
      </c>
      <c r="H1351" s="1"/>
      <c r="I1351" s="1"/>
      <c r="J1351" s="1" t="s">
        <v>6666</v>
      </c>
      <c r="K1351" s="2">
        <v>44474</v>
      </c>
      <c r="L1351" s="1" t="s">
        <v>4218</v>
      </c>
      <c r="M1351" s="1" t="str">
        <f t="shared" si="105"/>
        <v>Infrastructure</v>
      </c>
      <c r="N1351" s="1" t="s">
        <v>4205</v>
      </c>
      <c r="O1351" s="1" t="s">
        <v>4211</v>
      </c>
      <c r="P1351" s="1">
        <v>6436</v>
      </c>
      <c r="Q1351" s="1">
        <v>2397023</v>
      </c>
      <c r="R1351" s="1">
        <f t="shared" si="106"/>
        <v>0</v>
      </c>
      <c r="S1351" s="4">
        <v>913332.62594587472</v>
      </c>
      <c r="T1351" s="4">
        <v>791182.99702119722</v>
      </c>
      <c r="U1351" s="1">
        <f t="shared" si="107"/>
        <v>2397023</v>
      </c>
      <c r="V1351" s="4">
        <f t="shared" si="108"/>
        <v>692507.37703292817</v>
      </c>
      <c r="W1351" s="1" t="str">
        <f t="shared" si="109"/>
        <v>Favourable</v>
      </c>
    </row>
    <row r="1352" spans="1:23" x14ac:dyDescent="0.25">
      <c r="A1352" s="1"/>
      <c r="B1352" s="1"/>
      <c r="C1352" s="1"/>
      <c r="D1352" s="1"/>
      <c r="E1352" s="1" t="s">
        <v>6667</v>
      </c>
      <c r="F1352" s="2">
        <v>45163</v>
      </c>
      <c r="G1352" s="3">
        <v>36177</v>
      </c>
      <c r="H1352" s="1"/>
      <c r="I1352" s="1"/>
      <c r="J1352" s="1" t="s">
        <v>6668</v>
      </c>
      <c r="K1352" s="2">
        <v>45045</v>
      </c>
      <c r="L1352" s="1" t="s">
        <v>4212</v>
      </c>
      <c r="M1352" s="1" t="str">
        <f t="shared" si="105"/>
        <v>Agricultural Extension</v>
      </c>
      <c r="N1352" s="1" t="s">
        <v>4205</v>
      </c>
      <c r="O1352" s="1" t="s">
        <v>4311</v>
      </c>
      <c r="P1352" s="1">
        <v>8111</v>
      </c>
      <c r="Q1352" s="1">
        <v>1413837</v>
      </c>
      <c r="R1352" s="1">
        <f t="shared" si="106"/>
        <v>44705</v>
      </c>
      <c r="S1352" s="4">
        <v>507373.4072706817</v>
      </c>
      <c r="T1352" s="4">
        <v>186879.91979710394</v>
      </c>
      <c r="U1352" s="1">
        <f t="shared" si="107"/>
        <v>1369132</v>
      </c>
      <c r="V1352" s="4">
        <f t="shared" si="108"/>
        <v>719583.67293221434</v>
      </c>
      <c r="W1352" s="1" t="str">
        <f t="shared" si="109"/>
        <v>Favourable</v>
      </c>
    </row>
    <row r="1353" spans="1:23" x14ac:dyDescent="0.25">
      <c r="A1353" s="1"/>
      <c r="B1353" s="1"/>
      <c r="C1353" s="1"/>
      <c r="D1353" s="1"/>
      <c r="E1353" s="1" t="s">
        <v>6669</v>
      </c>
      <c r="F1353" s="2">
        <v>44237</v>
      </c>
      <c r="G1353" s="3">
        <v>48238</v>
      </c>
      <c r="H1353" s="1"/>
      <c r="I1353" s="1"/>
      <c r="J1353" s="1" t="s">
        <v>6670</v>
      </c>
      <c r="K1353" s="2">
        <v>44869</v>
      </c>
      <c r="L1353" s="1" t="s">
        <v>4216</v>
      </c>
      <c r="M1353" s="1" t="str">
        <f t="shared" si="105"/>
        <v>Agricultural Extension</v>
      </c>
      <c r="N1353" s="1" t="s">
        <v>4210</v>
      </c>
      <c r="O1353" s="1" t="s">
        <v>4241</v>
      </c>
      <c r="P1353" s="1">
        <v>6479</v>
      </c>
      <c r="Q1353" s="1">
        <v>436866</v>
      </c>
      <c r="R1353" s="1">
        <f t="shared" si="106"/>
        <v>17913</v>
      </c>
      <c r="S1353" s="4">
        <v>3992.1588588390282</v>
      </c>
      <c r="T1353" s="4">
        <v>94805.842138207227</v>
      </c>
      <c r="U1353" s="1">
        <f t="shared" si="107"/>
        <v>418953</v>
      </c>
      <c r="V1353" s="4">
        <f t="shared" si="108"/>
        <v>338067.99900295376</v>
      </c>
      <c r="W1353" s="1" t="str">
        <f t="shared" si="109"/>
        <v>Favourable</v>
      </c>
    </row>
    <row r="1354" spans="1:23" x14ac:dyDescent="0.25">
      <c r="A1354" s="1"/>
      <c r="B1354" s="1"/>
      <c r="C1354" s="1"/>
      <c r="D1354" s="1"/>
      <c r="E1354" s="1" t="s">
        <v>6671</v>
      </c>
      <c r="F1354" s="2">
        <v>44834</v>
      </c>
      <c r="G1354" s="3">
        <v>40604</v>
      </c>
      <c r="H1354" s="1"/>
      <c r="I1354" s="1"/>
      <c r="J1354" s="1" t="s">
        <v>6672</v>
      </c>
      <c r="K1354" s="2">
        <v>44681</v>
      </c>
      <c r="L1354" s="1" t="s">
        <v>4212</v>
      </c>
      <c r="M1354" s="1" t="str">
        <f t="shared" si="105"/>
        <v>Agricultural Extension</v>
      </c>
      <c r="N1354" s="1" t="s">
        <v>4205</v>
      </c>
      <c r="O1354" s="1" t="s">
        <v>4438</v>
      </c>
      <c r="P1354" s="1">
        <v>8761</v>
      </c>
      <c r="Q1354" s="1">
        <v>1713225</v>
      </c>
      <c r="R1354" s="1">
        <f t="shared" si="106"/>
        <v>19309</v>
      </c>
      <c r="S1354" s="4">
        <v>265302.35616599926</v>
      </c>
      <c r="T1354" s="4">
        <v>460993.70616725041</v>
      </c>
      <c r="U1354" s="1">
        <f t="shared" si="107"/>
        <v>1693916</v>
      </c>
      <c r="V1354" s="4">
        <f t="shared" si="108"/>
        <v>986928.93766675028</v>
      </c>
      <c r="W1354" s="1" t="str">
        <f t="shared" si="109"/>
        <v>Favourable</v>
      </c>
    </row>
    <row r="1355" spans="1:23" x14ac:dyDescent="0.25">
      <c r="A1355" s="1"/>
      <c r="B1355" s="1"/>
      <c r="C1355" s="1"/>
      <c r="D1355" s="1"/>
      <c r="E1355" s="1" t="s">
        <v>6673</v>
      </c>
      <c r="F1355" s="2">
        <v>44885</v>
      </c>
      <c r="G1355" s="3">
        <v>11936</v>
      </c>
      <c r="H1355" s="1"/>
      <c r="I1355" s="1"/>
      <c r="J1355" s="1" t="s">
        <v>6674</v>
      </c>
      <c r="K1355" s="2">
        <v>45299</v>
      </c>
      <c r="L1355" s="1" t="s">
        <v>4218</v>
      </c>
      <c r="M1355" s="1" t="str">
        <f t="shared" si="105"/>
        <v>Infrastructure</v>
      </c>
      <c r="N1355" s="1" t="s">
        <v>4210</v>
      </c>
      <c r="O1355" s="1" t="s">
        <v>4256</v>
      </c>
      <c r="P1355" s="1">
        <v>8122</v>
      </c>
      <c r="Q1355" s="1">
        <v>1286779</v>
      </c>
      <c r="R1355" s="1">
        <f t="shared" si="106"/>
        <v>34555</v>
      </c>
      <c r="S1355" s="4">
        <v>534271.40026754257</v>
      </c>
      <c r="T1355" s="4">
        <v>266955.35630806541</v>
      </c>
      <c r="U1355" s="1">
        <f t="shared" si="107"/>
        <v>1252224</v>
      </c>
      <c r="V1355" s="4">
        <f t="shared" si="108"/>
        <v>485552.24342439207</v>
      </c>
      <c r="W1355" s="1" t="str">
        <f t="shared" si="109"/>
        <v>Favourable</v>
      </c>
    </row>
    <row r="1356" spans="1:23" x14ac:dyDescent="0.25">
      <c r="A1356" s="1"/>
      <c r="B1356" s="1"/>
      <c r="C1356" s="1"/>
      <c r="D1356" s="1"/>
      <c r="E1356" s="1" t="s">
        <v>6675</v>
      </c>
      <c r="F1356" s="2">
        <v>44804</v>
      </c>
      <c r="G1356" s="3">
        <v>12231</v>
      </c>
      <c r="H1356" s="1"/>
      <c r="I1356" s="1"/>
      <c r="J1356" s="1" t="s">
        <v>6676</v>
      </c>
      <c r="K1356" s="2">
        <v>43978</v>
      </c>
      <c r="L1356" s="1" t="s">
        <v>4212</v>
      </c>
      <c r="M1356" s="1" t="str">
        <f t="shared" si="105"/>
        <v>Agricultural Extension</v>
      </c>
      <c r="N1356" s="1" t="s">
        <v>4210</v>
      </c>
      <c r="O1356" s="1" t="s">
        <v>4244</v>
      </c>
      <c r="P1356" s="1">
        <v>7939</v>
      </c>
      <c r="Q1356" s="1">
        <v>2453928</v>
      </c>
      <c r="R1356" s="1">
        <f t="shared" si="106"/>
        <v>0</v>
      </c>
      <c r="S1356" s="4">
        <v>2018656.3142189195</v>
      </c>
      <c r="T1356" s="4">
        <v>282141.95783236535</v>
      </c>
      <c r="U1356" s="1">
        <f t="shared" si="107"/>
        <v>2453928</v>
      </c>
      <c r="V1356" s="4">
        <f t="shared" si="108"/>
        <v>153129.72794871498</v>
      </c>
      <c r="W1356" s="1" t="str">
        <f t="shared" si="109"/>
        <v>Favourable</v>
      </c>
    </row>
    <row r="1357" spans="1:23" x14ac:dyDescent="0.25">
      <c r="A1357" s="1"/>
      <c r="B1357" s="1"/>
      <c r="C1357" s="1"/>
      <c r="D1357" s="1"/>
      <c r="E1357" s="1" t="s">
        <v>6677</v>
      </c>
      <c r="F1357" s="2">
        <v>44172</v>
      </c>
      <c r="G1357" s="3">
        <v>33541</v>
      </c>
      <c r="H1357" s="1"/>
      <c r="I1357" s="1"/>
      <c r="J1357" s="1" t="s">
        <v>6189</v>
      </c>
      <c r="K1357" s="2">
        <v>43951</v>
      </c>
      <c r="L1357" s="1" t="s">
        <v>4218</v>
      </c>
      <c r="M1357" s="1" t="str">
        <f t="shared" si="105"/>
        <v>Infrastructure</v>
      </c>
      <c r="N1357" s="1" t="s">
        <v>4210</v>
      </c>
      <c r="O1357" s="1" t="s">
        <v>4217</v>
      </c>
      <c r="P1357" s="1">
        <v>6158</v>
      </c>
      <c r="Q1357" s="1">
        <v>1124791</v>
      </c>
      <c r="R1357" s="1">
        <f t="shared" si="106"/>
        <v>58391</v>
      </c>
      <c r="S1357" s="4">
        <v>418180.9303650693</v>
      </c>
      <c r="T1357" s="4">
        <v>57361.730914297696</v>
      </c>
      <c r="U1357" s="1">
        <f t="shared" si="107"/>
        <v>1066400</v>
      </c>
      <c r="V1357" s="4">
        <f t="shared" si="108"/>
        <v>649248.33872063295</v>
      </c>
      <c r="W1357" s="1" t="str">
        <f t="shared" si="109"/>
        <v>Favourable</v>
      </c>
    </row>
    <row r="1358" spans="1:23" x14ac:dyDescent="0.25">
      <c r="A1358" s="1"/>
      <c r="B1358" s="1"/>
      <c r="C1358" s="1"/>
      <c r="D1358" s="1"/>
      <c r="E1358" s="1" t="s">
        <v>6678</v>
      </c>
      <c r="F1358" s="2">
        <v>44248</v>
      </c>
      <c r="G1358" s="3">
        <v>15148</v>
      </c>
      <c r="H1358" s="1"/>
      <c r="I1358" s="1"/>
      <c r="J1358" s="1" t="s">
        <v>6679</v>
      </c>
      <c r="K1358" s="2">
        <v>44927</v>
      </c>
      <c r="L1358" s="1" t="s">
        <v>4218</v>
      </c>
      <c r="M1358" s="1" t="str">
        <f t="shared" si="105"/>
        <v>Infrastructure</v>
      </c>
      <c r="N1358" s="1" t="s">
        <v>4210</v>
      </c>
      <c r="O1358" s="1" t="s">
        <v>4330</v>
      </c>
      <c r="P1358" s="1">
        <v>7302</v>
      </c>
      <c r="Q1358" s="1">
        <v>2122751</v>
      </c>
      <c r="R1358" s="1">
        <f t="shared" si="106"/>
        <v>17311</v>
      </c>
      <c r="S1358" s="4">
        <v>1188866.4723455335</v>
      </c>
      <c r="T1358" s="4">
        <v>639058.79863027215</v>
      </c>
      <c r="U1358" s="1">
        <f t="shared" si="107"/>
        <v>2105440</v>
      </c>
      <c r="V1358" s="4">
        <f t="shared" si="108"/>
        <v>294825.72902419418</v>
      </c>
      <c r="W1358" s="1" t="str">
        <f t="shared" si="109"/>
        <v>Favourable</v>
      </c>
    </row>
    <row r="1359" spans="1:23" x14ac:dyDescent="0.25">
      <c r="A1359" s="1"/>
      <c r="B1359" s="1"/>
      <c r="C1359" s="1"/>
      <c r="D1359" s="1"/>
      <c r="E1359" s="1" t="s">
        <v>6680</v>
      </c>
      <c r="F1359" s="2">
        <v>45111</v>
      </c>
      <c r="G1359" s="3">
        <v>33879</v>
      </c>
      <c r="H1359" s="1"/>
      <c r="I1359" s="1"/>
      <c r="J1359" s="1" t="s">
        <v>6681</v>
      </c>
      <c r="K1359" s="2">
        <v>44190</v>
      </c>
      <c r="L1359" s="1" t="s">
        <v>4204</v>
      </c>
      <c r="M1359" s="1" t="str">
        <f t="shared" si="105"/>
        <v>Education</v>
      </c>
      <c r="N1359" s="1" t="s">
        <v>4222</v>
      </c>
      <c r="O1359" s="1" t="s">
        <v>4476</v>
      </c>
      <c r="P1359" s="1">
        <v>6441</v>
      </c>
      <c r="Q1359" s="1">
        <v>2323147</v>
      </c>
      <c r="R1359" s="1">
        <f t="shared" si="106"/>
        <v>0</v>
      </c>
      <c r="S1359" s="4">
        <v>341566.79970003205</v>
      </c>
      <c r="T1359" s="4">
        <v>666933.92190517636</v>
      </c>
      <c r="U1359" s="1">
        <f t="shared" si="107"/>
        <v>2323147</v>
      </c>
      <c r="V1359" s="4">
        <f t="shared" si="108"/>
        <v>1314646.2783947915</v>
      </c>
      <c r="W1359" s="1" t="str">
        <f t="shared" si="109"/>
        <v>Favourable</v>
      </c>
    </row>
    <row r="1360" spans="1:23" x14ac:dyDescent="0.25">
      <c r="A1360" s="1"/>
      <c r="B1360" s="1"/>
      <c r="C1360" s="1"/>
      <c r="D1360" s="1"/>
      <c r="E1360" s="1" t="s">
        <v>6682</v>
      </c>
      <c r="F1360" s="2">
        <v>44404</v>
      </c>
      <c r="G1360" s="3">
        <v>34823</v>
      </c>
      <c r="H1360" s="1"/>
      <c r="I1360" s="1"/>
      <c r="J1360" s="1" t="s">
        <v>6683</v>
      </c>
      <c r="K1360" s="2">
        <v>44357</v>
      </c>
      <c r="L1360" s="1" t="s">
        <v>4212</v>
      </c>
      <c r="M1360" s="1" t="str">
        <f t="shared" si="105"/>
        <v>Agricultural Extension</v>
      </c>
      <c r="N1360" s="1" t="s">
        <v>4222</v>
      </c>
      <c r="O1360" s="1" t="s">
        <v>4259</v>
      </c>
      <c r="P1360" s="1">
        <v>6366</v>
      </c>
      <c r="Q1360" s="1">
        <v>2348941</v>
      </c>
      <c r="R1360" s="1">
        <f t="shared" si="106"/>
        <v>26652</v>
      </c>
      <c r="S1360" s="4">
        <v>908465.83922775625</v>
      </c>
      <c r="T1360" s="4">
        <v>751979.02839494764</v>
      </c>
      <c r="U1360" s="1">
        <f t="shared" si="107"/>
        <v>2322289</v>
      </c>
      <c r="V1360" s="4">
        <f t="shared" si="108"/>
        <v>688496.13237729622</v>
      </c>
      <c r="W1360" s="1" t="str">
        <f t="shared" si="109"/>
        <v>Favourable</v>
      </c>
    </row>
    <row r="1361" spans="1:23" x14ac:dyDescent="0.25">
      <c r="A1361" s="1"/>
      <c r="B1361" s="1"/>
      <c r="C1361" s="1"/>
      <c r="D1361" s="1"/>
      <c r="E1361" s="1" t="s">
        <v>6684</v>
      </c>
      <c r="F1361" s="2">
        <v>45367</v>
      </c>
      <c r="G1361" s="3">
        <v>33174</v>
      </c>
      <c r="H1361" s="1"/>
      <c r="I1361" s="1"/>
      <c r="J1361" s="1" t="s">
        <v>6685</v>
      </c>
      <c r="K1361" s="2">
        <v>44804</v>
      </c>
      <c r="L1361" s="1" t="s">
        <v>4200</v>
      </c>
      <c r="M1361" s="1" t="str">
        <f t="shared" si="105"/>
        <v>Social Services</v>
      </c>
      <c r="N1361" s="1" t="s">
        <v>4222</v>
      </c>
      <c r="O1361" s="1" t="s">
        <v>4441</v>
      </c>
      <c r="P1361" s="1">
        <v>9178</v>
      </c>
      <c r="Q1361" s="1">
        <v>1192758</v>
      </c>
      <c r="R1361" s="1">
        <f t="shared" si="106"/>
        <v>57865</v>
      </c>
      <c r="S1361" s="4">
        <v>1049650.3810098129</v>
      </c>
      <c r="T1361" s="4">
        <v>267358.96940253273</v>
      </c>
      <c r="U1361" s="1">
        <f t="shared" si="107"/>
        <v>1134893</v>
      </c>
      <c r="V1361" s="4">
        <f t="shared" si="108"/>
        <v>-124251.35041234572</v>
      </c>
      <c r="W1361" s="1" t="str">
        <f t="shared" si="109"/>
        <v>Adverse</v>
      </c>
    </row>
    <row r="1362" spans="1:23" x14ac:dyDescent="0.25">
      <c r="A1362" s="1"/>
      <c r="B1362" s="1"/>
      <c r="C1362" s="1"/>
      <c r="D1362" s="1"/>
      <c r="E1362" s="1" t="s">
        <v>6686</v>
      </c>
      <c r="F1362" s="2">
        <v>44653</v>
      </c>
      <c r="G1362" s="3">
        <v>22661</v>
      </c>
      <c r="H1362" s="1"/>
      <c r="I1362" s="1"/>
      <c r="J1362" s="1" t="s">
        <v>5886</v>
      </c>
      <c r="K1362" s="2">
        <v>45361</v>
      </c>
      <c r="L1362" s="1" t="s">
        <v>4218</v>
      </c>
      <c r="M1362" s="1" t="str">
        <f t="shared" si="105"/>
        <v>Infrastructure</v>
      </c>
      <c r="N1362" s="1" t="s">
        <v>4205</v>
      </c>
      <c r="O1362" s="1" t="s">
        <v>4361</v>
      </c>
      <c r="P1362" s="1">
        <v>8678</v>
      </c>
      <c r="Q1362" s="1">
        <v>250852</v>
      </c>
      <c r="R1362" s="1">
        <f t="shared" si="106"/>
        <v>40734</v>
      </c>
      <c r="S1362" s="4">
        <v>165339.70065365356</v>
      </c>
      <c r="T1362" s="4">
        <v>68457.797309660076</v>
      </c>
      <c r="U1362" s="1">
        <f t="shared" si="107"/>
        <v>210118</v>
      </c>
      <c r="V1362" s="4">
        <f t="shared" si="108"/>
        <v>17054.502036686346</v>
      </c>
      <c r="W1362" s="1" t="str">
        <f t="shared" si="109"/>
        <v>Favourable</v>
      </c>
    </row>
    <row r="1363" spans="1:23" x14ac:dyDescent="0.25">
      <c r="A1363" s="1"/>
      <c r="B1363" s="1"/>
      <c r="C1363" s="1"/>
      <c r="D1363" s="1"/>
      <c r="E1363" s="1" t="s">
        <v>6687</v>
      </c>
      <c r="F1363" s="2">
        <v>44058</v>
      </c>
      <c r="G1363" s="3">
        <v>40769</v>
      </c>
      <c r="H1363" s="1"/>
      <c r="I1363" s="1"/>
      <c r="J1363" s="1" t="s">
        <v>6688</v>
      </c>
      <c r="K1363" s="2">
        <v>45337</v>
      </c>
      <c r="L1363" s="1" t="s">
        <v>4200</v>
      </c>
      <c r="M1363" s="1" t="str">
        <f t="shared" si="105"/>
        <v>Social Services</v>
      </c>
      <c r="N1363" s="1" t="s">
        <v>4205</v>
      </c>
      <c r="O1363" s="1" t="s">
        <v>4264</v>
      </c>
      <c r="P1363" s="1">
        <v>7288</v>
      </c>
      <c r="Q1363" s="1">
        <v>2328298</v>
      </c>
      <c r="R1363" s="1">
        <f t="shared" si="106"/>
        <v>22685</v>
      </c>
      <c r="S1363" s="4">
        <v>195407.31446176488</v>
      </c>
      <c r="T1363" s="4">
        <v>555471.90828757547</v>
      </c>
      <c r="U1363" s="1">
        <f t="shared" si="107"/>
        <v>2305613</v>
      </c>
      <c r="V1363" s="4">
        <f t="shared" si="108"/>
        <v>1577418.7772506597</v>
      </c>
      <c r="W1363" s="1" t="str">
        <f t="shared" si="109"/>
        <v>Favourable</v>
      </c>
    </row>
    <row r="1364" spans="1:23" x14ac:dyDescent="0.25">
      <c r="A1364" s="1"/>
      <c r="B1364" s="1"/>
      <c r="C1364" s="1"/>
      <c r="D1364" s="1"/>
      <c r="E1364" s="1" t="s">
        <v>6689</v>
      </c>
      <c r="F1364" s="2">
        <v>45206</v>
      </c>
      <c r="G1364" s="3">
        <v>10563</v>
      </c>
      <c r="H1364" s="1"/>
      <c r="I1364" s="1"/>
      <c r="J1364" s="1" t="s">
        <v>6690</v>
      </c>
      <c r="K1364" s="2">
        <v>45212</v>
      </c>
      <c r="L1364" s="1" t="s">
        <v>4204</v>
      </c>
      <c r="M1364" s="1" t="str">
        <f t="shared" si="105"/>
        <v>Education</v>
      </c>
      <c r="N1364" s="1" t="s">
        <v>4210</v>
      </c>
      <c r="O1364" s="1" t="s">
        <v>4241</v>
      </c>
      <c r="P1364" s="1">
        <v>8743</v>
      </c>
      <c r="Q1364" s="1">
        <v>1142665</v>
      </c>
      <c r="R1364" s="1">
        <f t="shared" si="106"/>
        <v>43784</v>
      </c>
      <c r="S1364" s="4">
        <v>349538.29506723041</v>
      </c>
      <c r="T1364" s="4">
        <v>240483.01383116888</v>
      </c>
      <c r="U1364" s="1">
        <f t="shared" si="107"/>
        <v>1098881</v>
      </c>
      <c r="V1364" s="4">
        <f t="shared" si="108"/>
        <v>552643.69110160065</v>
      </c>
      <c r="W1364" s="1" t="str">
        <f t="shared" si="109"/>
        <v>Favourable</v>
      </c>
    </row>
    <row r="1365" spans="1:23" x14ac:dyDescent="0.25">
      <c r="A1365" s="1"/>
      <c r="B1365" s="1"/>
      <c r="C1365" s="1"/>
      <c r="D1365" s="1"/>
      <c r="E1365" s="1" t="s">
        <v>6691</v>
      </c>
      <c r="F1365" s="2">
        <v>44042</v>
      </c>
      <c r="G1365" s="3">
        <v>19506</v>
      </c>
      <c r="H1365" s="1"/>
      <c r="I1365" s="1"/>
      <c r="J1365" s="1" t="s">
        <v>6692</v>
      </c>
      <c r="K1365" s="2">
        <v>45199</v>
      </c>
      <c r="L1365" s="1" t="s">
        <v>4212</v>
      </c>
      <c r="M1365" s="1" t="str">
        <f t="shared" si="105"/>
        <v>Agricultural Extension</v>
      </c>
      <c r="N1365" s="1" t="s">
        <v>4205</v>
      </c>
      <c r="O1365" s="1" t="s">
        <v>4250</v>
      </c>
      <c r="P1365" s="1">
        <v>9215</v>
      </c>
      <c r="Q1365" s="1">
        <v>297800</v>
      </c>
      <c r="R1365" s="1">
        <f t="shared" si="106"/>
        <v>0</v>
      </c>
      <c r="S1365" s="4">
        <v>52710.689486311385</v>
      </c>
      <c r="T1365" s="4">
        <v>24748.38656485084</v>
      </c>
      <c r="U1365" s="1">
        <f t="shared" si="107"/>
        <v>297800</v>
      </c>
      <c r="V1365" s="4">
        <f t="shared" si="108"/>
        <v>220340.92394883779</v>
      </c>
      <c r="W1365" s="1" t="str">
        <f t="shared" si="109"/>
        <v>Favourable</v>
      </c>
    </row>
    <row r="1366" spans="1:23" x14ac:dyDescent="0.25">
      <c r="A1366" s="1"/>
      <c r="B1366" s="1"/>
      <c r="C1366" s="1"/>
      <c r="D1366" s="1"/>
      <c r="E1366" s="1" t="s">
        <v>6169</v>
      </c>
      <c r="F1366" s="2">
        <v>44119</v>
      </c>
      <c r="G1366" s="3">
        <v>36000</v>
      </c>
      <c r="H1366" s="1"/>
      <c r="I1366" s="1"/>
      <c r="J1366" s="1" t="s">
        <v>6693</v>
      </c>
      <c r="K1366" s="2">
        <v>45399</v>
      </c>
      <c r="L1366" s="1" t="s">
        <v>4204</v>
      </c>
      <c r="M1366" s="1" t="str">
        <f t="shared" si="105"/>
        <v>Education</v>
      </c>
      <c r="N1366" s="1" t="s">
        <v>4205</v>
      </c>
      <c r="O1366" s="1" t="s">
        <v>4264</v>
      </c>
      <c r="P1366" s="1">
        <v>6985</v>
      </c>
      <c r="Q1366" s="1">
        <v>1890366</v>
      </c>
      <c r="R1366" s="1">
        <f t="shared" si="106"/>
        <v>54542</v>
      </c>
      <c r="S1366" s="4">
        <v>1332855.4407791772</v>
      </c>
      <c r="T1366" s="4">
        <v>183794.62992422283</v>
      </c>
      <c r="U1366" s="1">
        <f t="shared" si="107"/>
        <v>1835824</v>
      </c>
      <c r="V1366" s="4">
        <f t="shared" si="108"/>
        <v>373715.92929659993</v>
      </c>
      <c r="W1366" s="1" t="str">
        <f t="shared" si="109"/>
        <v>Favourable</v>
      </c>
    </row>
    <row r="1367" spans="1:23" x14ac:dyDescent="0.25">
      <c r="A1367" s="1"/>
      <c r="B1367" s="1"/>
      <c r="C1367" s="1"/>
      <c r="D1367" s="1"/>
      <c r="E1367" s="1" t="s">
        <v>5875</v>
      </c>
      <c r="F1367" s="2">
        <v>44127</v>
      </c>
      <c r="G1367" s="3">
        <v>34548</v>
      </c>
      <c r="H1367" s="1"/>
      <c r="I1367" s="1"/>
      <c r="J1367" s="1" t="s">
        <v>6445</v>
      </c>
      <c r="K1367" s="2">
        <v>44390</v>
      </c>
      <c r="L1367" s="1" t="s">
        <v>4204</v>
      </c>
      <c r="M1367" s="1" t="str">
        <f t="shared" si="105"/>
        <v>Education</v>
      </c>
      <c r="N1367" s="1" t="s">
        <v>4205</v>
      </c>
      <c r="O1367" s="1" t="s">
        <v>4338</v>
      </c>
      <c r="P1367" s="1">
        <v>8017</v>
      </c>
      <c r="Q1367" s="1">
        <v>1612204</v>
      </c>
      <c r="R1367" s="1">
        <f t="shared" si="106"/>
        <v>17176</v>
      </c>
      <c r="S1367" s="4">
        <v>765032.94620539667</v>
      </c>
      <c r="T1367" s="4">
        <v>78599.891731454394</v>
      </c>
      <c r="U1367" s="1">
        <f t="shared" si="107"/>
        <v>1595028</v>
      </c>
      <c r="V1367" s="4">
        <f t="shared" si="108"/>
        <v>768571.16206314892</v>
      </c>
      <c r="W1367" s="1" t="str">
        <f t="shared" si="109"/>
        <v>Favourable</v>
      </c>
    </row>
    <row r="1368" spans="1:23" x14ac:dyDescent="0.25">
      <c r="A1368" s="1"/>
      <c r="B1368" s="1"/>
      <c r="C1368" s="1"/>
      <c r="D1368" s="1"/>
      <c r="E1368" s="1" t="s">
        <v>6694</v>
      </c>
      <c r="F1368" s="2">
        <v>44207</v>
      </c>
      <c r="G1368" s="3">
        <v>26754</v>
      </c>
      <c r="H1368" s="1"/>
      <c r="I1368" s="1"/>
      <c r="J1368" s="1" t="s">
        <v>6695</v>
      </c>
      <c r="K1368" s="2">
        <v>45372</v>
      </c>
      <c r="L1368" s="1" t="s">
        <v>4216</v>
      </c>
      <c r="M1368" s="1" t="str">
        <f t="shared" si="105"/>
        <v>Agricultural Extension</v>
      </c>
      <c r="N1368" s="1" t="s">
        <v>4210</v>
      </c>
      <c r="O1368" s="1" t="s">
        <v>4217</v>
      </c>
      <c r="P1368" s="1">
        <v>7173</v>
      </c>
      <c r="Q1368" s="1">
        <v>2470418</v>
      </c>
      <c r="R1368" s="1">
        <f t="shared" si="106"/>
        <v>40257</v>
      </c>
      <c r="S1368" s="4">
        <v>1135867.3921697296</v>
      </c>
      <c r="T1368" s="4">
        <v>468681.10029345914</v>
      </c>
      <c r="U1368" s="1">
        <f t="shared" si="107"/>
        <v>2430161</v>
      </c>
      <c r="V1368" s="4">
        <f t="shared" si="108"/>
        <v>865869.50753681129</v>
      </c>
      <c r="W1368" s="1" t="str">
        <f t="shared" si="109"/>
        <v>Favourable</v>
      </c>
    </row>
    <row r="1369" spans="1:23" x14ac:dyDescent="0.25">
      <c r="A1369" s="1"/>
      <c r="B1369" s="1"/>
      <c r="C1369" s="1"/>
      <c r="D1369" s="1"/>
      <c r="E1369" s="1" t="s">
        <v>6696</v>
      </c>
      <c r="F1369" s="2">
        <v>45317</v>
      </c>
      <c r="G1369" s="3">
        <v>42795</v>
      </c>
      <c r="H1369" s="1"/>
      <c r="I1369" s="1"/>
      <c r="J1369" s="1" t="s">
        <v>6697</v>
      </c>
      <c r="K1369" s="2">
        <v>44022</v>
      </c>
      <c r="L1369" s="1" t="s">
        <v>4218</v>
      </c>
      <c r="M1369" s="1" t="str">
        <f t="shared" si="105"/>
        <v>Infrastructure</v>
      </c>
      <c r="N1369" s="1" t="s">
        <v>4205</v>
      </c>
      <c r="O1369" s="1" t="s">
        <v>4421</v>
      </c>
      <c r="P1369" s="1">
        <v>8535</v>
      </c>
      <c r="Q1369" s="1">
        <v>1354969</v>
      </c>
      <c r="R1369" s="1">
        <f t="shared" si="106"/>
        <v>0</v>
      </c>
      <c r="S1369" s="4">
        <v>74003.142966156636</v>
      </c>
      <c r="T1369" s="4">
        <v>411346.00067333115</v>
      </c>
      <c r="U1369" s="1">
        <f t="shared" si="107"/>
        <v>1354969</v>
      </c>
      <c r="V1369" s="4">
        <f t="shared" si="108"/>
        <v>869619.8563605122</v>
      </c>
      <c r="W1369" s="1" t="str">
        <f t="shared" si="109"/>
        <v>Favourable</v>
      </c>
    </row>
    <row r="1370" spans="1:23" x14ac:dyDescent="0.25">
      <c r="A1370" s="1"/>
      <c r="B1370" s="1"/>
      <c r="C1370" s="1"/>
      <c r="D1370" s="1"/>
      <c r="E1370" s="1" t="s">
        <v>4710</v>
      </c>
      <c r="F1370" s="2">
        <v>44532</v>
      </c>
      <c r="G1370" s="3">
        <v>47731</v>
      </c>
      <c r="H1370" s="1"/>
      <c r="I1370" s="1"/>
      <c r="J1370" s="1" t="s">
        <v>6698</v>
      </c>
      <c r="K1370" s="2">
        <v>45361</v>
      </c>
      <c r="L1370" s="1" t="s">
        <v>4212</v>
      </c>
      <c r="M1370" s="1" t="str">
        <f t="shared" si="105"/>
        <v>Agricultural Extension</v>
      </c>
      <c r="N1370" s="1" t="s">
        <v>4222</v>
      </c>
      <c r="O1370" s="1" t="s">
        <v>4314</v>
      </c>
      <c r="P1370" s="1">
        <v>9281</v>
      </c>
      <c r="Q1370" s="1">
        <v>1654044</v>
      </c>
      <c r="R1370" s="1">
        <f t="shared" si="106"/>
        <v>0</v>
      </c>
      <c r="S1370" s="4">
        <v>747291.42556783417</v>
      </c>
      <c r="T1370" s="4">
        <v>546766.62419810274</v>
      </c>
      <c r="U1370" s="1">
        <f t="shared" si="107"/>
        <v>1654044</v>
      </c>
      <c r="V1370" s="4">
        <f t="shared" si="108"/>
        <v>359985.95023406297</v>
      </c>
      <c r="W1370" s="1" t="str">
        <f t="shared" si="109"/>
        <v>Favourable</v>
      </c>
    </row>
    <row r="1371" spans="1:23" x14ac:dyDescent="0.25">
      <c r="A1371" s="1"/>
      <c r="B1371" s="1"/>
      <c r="C1371" s="1"/>
      <c r="D1371" s="1"/>
      <c r="E1371" s="1" t="s">
        <v>6699</v>
      </c>
      <c r="F1371" s="2">
        <v>45089</v>
      </c>
      <c r="G1371" s="3">
        <v>46978</v>
      </c>
      <c r="H1371" s="1"/>
      <c r="I1371" s="1"/>
      <c r="J1371" s="1" t="s">
        <v>6700</v>
      </c>
      <c r="K1371" s="2">
        <v>44151</v>
      </c>
      <c r="L1371" s="1" t="s">
        <v>4216</v>
      </c>
      <c r="M1371" s="1" t="str">
        <f t="shared" si="105"/>
        <v>Agricultural Extension</v>
      </c>
      <c r="N1371" s="1" t="s">
        <v>4210</v>
      </c>
      <c r="O1371" s="1" t="s">
        <v>4388</v>
      </c>
      <c r="P1371" s="1">
        <v>8889</v>
      </c>
      <c r="Q1371" s="1">
        <v>862789</v>
      </c>
      <c r="R1371" s="1">
        <f t="shared" si="106"/>
        <v>0</v>
      </c>
      <c r="S1371" s="4">
        <v>421598.16568459169</v>
      </c>
      <c r="T1371" s="4">
        <v>253543.06680186617</v>
      </c>
      <c r="U1371" s="1">
        <f t="shared" si="107"/>
        <v>862789</v>
      </c>
      <c r="V1371" s="4">
        <f t="shared" si="108"/>
        <v>187647.7675135422</v>
      </c>
      <c r="W1371" s="1" t="str">
        <f t="shared" si="109"/>
        <v>Favourable</v>
      </c>
    </row>
    <row r="1372" spans="1:23" x14ac:dyDescent="0.25">
      <c r="A1372" s="1"/>
      <c r="B1372" s="1"/>
      <c r="C1372" s="1"/>
      <c r="D1372" s="1"/>
      <c r="E1372" s="1" t="s">
        <v>6701</v>
      </c>
      <c r="F1372" s="2">
        <v>44505</v>
      </c>
      <c r="G1372" s="3">
        <v>23641</v>
      </c>
      <c r="H1372" s="1"/>
      <c r="I1372" s="1"/>
      <c r="J1372" s="1" t="s">
        <v>6246</v>
      </c>
      <c r="K1372" s="2">
        <v>45286</v>
      </c>
      <c r="L1372" s="1" t="s">
        <v>4212</v>
      </c>
      <c r="M1372" s="1" t="str">
        <f t="shared" si="105"/>
        <v>Agricultural Extension</v>
      </c>
      <c r="N1372" s="1" t="s">
        <v>4222</v>
      </c>
      <c r="O1372" s="1" t="s">
        <v>4237</v>
      </c>
      <c r="P1372" s="1">
        <v>6644</v>
      </c>
      <c r="Q1372" s="1">
        <v>844341</v>
      </c>
      <c r="R1372" s="1">
        <f t="shared" si="106"/>
        <v>26498</v>
      </c>
      <c r="S1372" s="4">
        <v>226265.26106913239</v>
      </c>
      <c r="T1372" s="4">
        <v>182327.96738243147</v>
      </c>
      <c r="U1372" s="1">
        <f t="shared" si="107"/>
        <v>817843</v>
      </c>
      <c r="V1372" s="4">
        <f t="shared" si="108"/>
        <v>435747.77154843614</v>
      </c>
      <c r="W1372" s="1" t="str">
        <f t="shared" si="109"/>
        <v>Favourable</v>
      </c>
    </row>
    <row r="1373" spans="1:23" x14ac:dyDescent="0.25">
      <c r="A1373" s="1"/>
      <c r="B1373" s="1"/>
      <c r="C1373" s="1"/>
      <c r="D1373" s="1"/>
      <c r="E1373" s="1" t="s">
        <v>4498</v>
      </c>
      <c r="F1373" s="2">
        <v>45095</v>
      </c>
      <c r="G1373" s="3">
        <v>55623</v>
      </c>
      <c r="H1373" s="1"/>
      <c r="I1373" s="1"/>
      <c r="J1373" s="1" t="s">
        <v>6702</v>
      </c>
      <c r="K1373" s="2">
        <v>43865</v>
      </c>
      <c r="L1373" s="1" t="s">
        <v>4200</v>
      </c>
      <c r="M1373" s="1" t="str">
        <f t="shared" si="105"/>
        <v>Social Services</v>
      </c>
      <c r="N1373" s="1" t="s">
        <v>4222</v>
      </c>
      <c r="O1373" s="1" t="s">
        <v>4226</v>
      </c>
      <c r="P1373" s="1">
        <v>7275</v>
      </c>
      <c r="Q1373" s="1">
        <v>725502</v>
      </c>
      <c r="R1373" s="1">
        <f t="shared" si="106"/>
        <v>0</v>
      </c>
      <c r="S1373" s="4">
        <v>631917.83880761452</v>
      </c>
      <c r="T1373" s="4">
        <v>13655.76841470519</v>
      </c>
      <c r="U1373" s="1">
        <f t="shared" si="107"/>
        <v>725502</v>
      </c>
      <c r="V1373" s="4">
        <f t="shared" si="108"/>
        <v>79928.392777680303</v>
      </c>
      <c r="W1373" s="1" t="str">
        <f t="shared" si="109"/>
        <v>Favourable</v>
      </c>
    </row>
    <row r="1374" spans="1:23" x14ac:dyDescent="0.25">
      <c r="A1374" s="1"/>
      <c r="B1374" s="1"/>
      <c r="C1374" s="1"/>
      <c r="D1374" s="1"/>
      <c r="E1374" s="1" t="s">
        <v>6703</v>
      </c>
      <c r="F1374" s="2">
        <v>44327</v>
      </c>
      <c r="G1374" s="3">
        <v>18831</v>
      </c>
      <c r="H1374" s="1"/>
      <c r="I1374" s="1"/>
      <c r="J1374" s="1" t="s">
        <v>6704</v>
      </c>
      <c r="K1374" s="2">
        <v>44007</v>
      </c>
      <c r="L1374" s="1" t="s">
        <v>4212</v>
      </c>
      <c r="M1374" s="1" t="str">
        <f t="shared" si="105"/>
        <v>Agricultural Extension</v>
      </c>
      <c r="N1374" s="1" t="s">
        <v>4222</v>
      </c>
      <c r="O1374" s="1" t="s">
        <v>4226</v>
      </c>
      <c r="P1374" s="1">
        <v>7742</v>
      </c>
      <c r="Q1374" s="1">
        <v>339905</v>
      </c>
      <c r="R1374" s="1">
        <f t="shared" si="106"/>
        <v>42160</v>
      </c>
      <c r="S1374" s="4">
        <v>328347.029933927</v>
      </c>
      <c r="T1374" s="4">
        <v>60780.584834601992</v>
      </c>
      <c r="U1374" s="1">
        <f t="shared" si="107"/>
        <v>297745</v>
      </c>
      <c r="V1374" s="4">
        <f t="shared" si="108"/>
        <v>-49222.614768528962</v>
      </c>
      <c r="W1374" s="1" t="str">
        <f t="shared" si="109"/>
        <v>Adverse</v>
      </c>
    </row>
    <row r="1375" spans="1:23" x14ac:dyDescent="0.25">
      <c r="A1375" s="1"/>
      <c r="B1375" s="1"/>
      <c r="C1375" s="1"/>
      <c r="D1375" s="1"/>
      <c r="E1375" s="1" t="s">
        <v>6705</v>
      </c>
      <c r="F1375" s="2">
        <v>44682</v>
      </c>
      <c r="G1375" s="3">
        <v>48180</v>
      </c>
      <c r="H1375" s="1"/>
      <c r="I1375" s="1"/>
      <c r="J1375" s="1" t="s">
        <v>6706</v>
      </c>
      <c r="K1375" s="2">
        <v>44334</v>
      </c>
      <c r="L1375" s="1" t="s">
        <v>4212</v>
      </c>
      <c r="M1375" s="1" t="str">
        <f t="shared" si="105"/>
        <v>Agricultural Extension</v>
      </c>
      <c r="N1375" s="1" t="s">
        <v>4210</v>
      </c>
      <c r="O1375" s="1" t="s">
        <v>4256</v>
      </c>
      <c r="P1375" s="1">
        <v>6636</v>
      </c>
      <c r="Q1375" s="1">
        <v>2438348</v>
      </c>
      <c r="R1375" s="1">
        <f t="shared" si="106"/>
        <v>52792</v>
      </c>
      <c r="S1375" s="4">
        <v>486860.1051818906</v>
      </c>
      <c r="T1375" s="4">
        <v>682021.4480343617</v>
      </c>
      <c r="U1375" s="1">
        <f t="shared" si="107"/>
        <v>2385556</v>
      </c>
      <c r="V1375" s="4">
        <f t="shared" si="108"/>
        <v>1269466.4467837478</v>
      </c>
      <c r="W1375" s="1" t="str">
        <f t="shared" si="109"/>
        <v>Favourable</v>
      </c>
    </row>
    <row r="1376" spans="1:23" x14ac:dyDescent="0.25">
      <c r="A1376" s="1"/>
      <c r="B1376" s="1"/>
      <c r="C1376" s="1"/>
      <c r="D1376" s="1"/>
      <c r="E1376" s="1" t="s">
        <v>6707</v>
      </c>
      <c r="F1376" s="2">
        <v>45273</v>
      </c>
      <c r="G1376" s="3">
        <v>30829</v>
      </c>
      <c r="H1376" s="1"/>
      <c r="I1376" s="1"/>
      <c r="J1376" s="1" t="s">
        <v>6708</v>
      </c>
      <c r="K1376" s="2">
        <v>45174</v>
      </c>
      <c r="L1376" s="1" t="s">
        <v>4200</v>
      </c>
      <c r="M1376" s="1" t="str">
        <f t="shared" si="105"/>
        <v>Social Services</v>
      </c>
      <c r="N1376" s="1" t="s">
        <v>4222</v>
      </c>
      <c r="O1376" s="1" t="s">
        <v>4250</v>
      </c>
      <c r="P1376" s="1">
        <v>7937</v>
      </c>
      <c r="Q1376" s="1">
        <v>1597299</v>
      </c>
      <c r="R1376" s="1">
        <f t="shared" si="106"/>
        <v>0</v>
      </c>
      <c r="S1376" s="4">
        <v>1341689.1188000138</v>
      </c>
      <c r="T1376" s="4">
        <v>14373.992690061516</v>
      </c>
      <c r="U1376" s="1">
        <f t="shared" si="107"/>
        <v>1597299</v>
      </c>
      <c r="V1376" s="4">
        <f t="shared" si="108"/>
        <v>241235.88850992476</v>
      </c>
      <c r="W1376" s="1" t="str">
        <f t="shared" si="109"/>
        <v>Favourable</v>
      </c>
    </row>
    <row r="1377" spans="1:23" x14ac:dyDescent="0.25">
      <c r="A1377" s="1"/>
      <c r="B1377" s="1"/>
      <c r="C1377" s="1"/>
      <c r="D1377" s="1"/>
      <c r="E1377" s="1" t="s">
        <v>6709</v>
      </c>
      <c r="F1377" s="2">
        <v>44510</v>
      </c>
      <c r="G1377" s="3">
        <v>17768</v>
      </c>
      <c r="H1377" s="1"/>
      <c r="I1377" s="1"/>
      <c r="J1377" s="1" t="s">
        <v>6351</v>
      </c>
      <c r="K1377" s="2">
        <v>44763</v>
      </c>
      <c r="L1377" s="1" t="s">
        <v>4200</v>
      </c>
      <c r="M1377" s="1" t="str">
        <f t="shared" si="105"/>
        <v>Social Services</v>
      </c>
      <c r="N1377" s="1" t="s">
        <v>4205</v>
      </c>
      <c r="O1377" s="1" t="s">
        <v>4304</v>
      </c>
      <c r="P1377" s="1">
        <v>6165</v>
      </c>
      <c r="Q1377" s="1">
        <v>1738503</v>
      </c>
      <c r="R1377" s="1">
        <f t="shared" si="106"/>
        <v>45567</v>
      </c>
      <c r="S1377" s="4">
        <v>1425410.0213439749</v>
      </c>
      <c r="T1377" s="4">
        <v>148036.35373073822</v>
      </c>
      <c r="U1377" s="1">
        <f t="shared" si="107"/>
        <v>1692936</v>
      </c>
      <c r="V1377" s="4">
        <f t="shared" si="108"/>
        <v>165056.62492528697</v>
      </c>
      <c r="W1377" s="1" t="str">
        <f t="shared" si="109"/>
        <v>Favourable</v>
      </c>
    </row>
    <row r="1378" spans="1:23" x14ac:dyDescent="0.25">
      <c r="A1378" s="1"/>
      <c r="B1378" s="1"/>
      <c r="C1378" s="1"/>
      <c r="D1378" s="1"/>
      <c r="E1378" s="1" t="s">
        <v>6710</v>
      </c>
      <c r="F1378" s="2">
        <v>45129</v>
      </c>
      <c r="G1378" s="3">
        <v>15130</v>
      </c>
      <c r="H1378" s="1"/>
      <c r="I1378" s="1"/>
      <c r="J1378" s="1" t="s">
        <v>6711</v>
      </c>
      <c r="K1378" s="2">
        <v>44775</v>
      </c>
      <c r="L1378" s="1" t="s">
        <v>4218</v>
      </c>
      <c r="M1378" s="1" t="str">
        <f t="shared" si="105"/>
        <v>Infrastructure</v>
      </c>
      <c r="N1378" s="1" t="s">
        <v>4210</v>
      </c>
      <c r="O1378" s="1" t="s">
        <v>4259</v>
      </c>
      <c r="P1378" s="1">
        <v>8215</v>
      </c>
      <c r="Q1378" s="1">
        <v>1636984</v>
      </c>
      <c r="R1378" s="1">
        <f t="shared" si="106"/>
        <v>16926</v>
      </c>
      <c r="S1378" s="4">
        <v>185847.61439991966</v>
      </c>
      <c r="T1378" s="4">
        <v>132177.07193936445</v>
      </c>
      <c r="U1378" s="1">
        <f t="shared" si="107"/>
        <v>1620058</v>
      </c>
      <c r="V1378" s="4">
        <f t="shared" si="108"/>
        <v>1318959.3136607159</v>
      </c>
      <c r="W1378" s="1" t="str">
        <f t="shared" si="109"/>
        <v>Favourable</v>
      </c>
    </row>
    <row r="1379" spans="1:23" x14ac:dyDescent="0.25">
      <c r="A1379" s="1"/>
      <c r="B1379" s="1"/>
      <c r="C1379" s="1"/>
      <c r="D1379" s="1"/>
      <c r="E1379" s="1" t="s">
        <v>6712</v>
      </c>
      <c r="F1379" s="2">
        <v>44973</v>
      </c>
      <c r="G1379" s="3">
        <v>35750</v>
      </c>
      <c r="H1379" s="1"/>
      <c r="I1379" s="1"/>
      <c r="J1379" s="1" t="s">
        <v>6713</v>
      </c>
      <c r="K1379" s="2">
        <v>44571</v>
      </c>
      <c r="L1379" s="1" t="s">
        <v>4216</v>
      </c>
      <c r="M1379" s="1" t="str">
        <f t="shared" si="105"/>
        <v>Agricultural Extension</v>
      </c>
      <c r="N1379" s="1" t="s">
        <v>4210</v>
      </c>
      <c r="O1379" s="1" t="s">
        <v>4237</v>
      </c>
      <c r="P1379" s="1">
        <v>5604</v>
      </c>
      <c r="Q1379" s="1">
        <v>1619759</v>
      </c>
      <c r="R1379" s="1">
        <f t="shared" si="106"/>
        <v>0</v>
      </c>
      <c r="S1379" s="4">
        <v>360006.33106734429</v>
      </c>
      <c r="T1379" s="4">
        <v>199173.18352591174</v>
      </c>
      <c r="U1379" s="1">
        <f t="shared" si="107"/>
        <v>1619759</v>
      </c>
      <c r="V1379" s="4">
        <f t="shared" si="108"/>
        <v>1060579.4854067438</v>
      </c>
      <c r="W1379" s="1" t="str">
        <f t="shared" si="109"/>
        <v>Favourable</v>
      </c>
    </row>
    <row r="1380" spans="1:23" x14ac:dyDescent="0.25">
      <c r="A1380" s="1"/>
      <c r="B1380" s="1"/>
      <c r="C1380" s="1"/>
      <c r="D1380" s="1"/>
      <c r="E1380" s="1" t="s">
        <v>6714</v>
      </c>
      <c r="F1380" s="2">
        <v>45080</v>
      </c>
      <c r="G1380" s="3">
        <v>45153</v>
      </c>
      <c r="H1380" s="1"/>
      <c r="I1380" s="1"/>
      <c r="J1380" s="1" t="s">
        <v>6715</v>
      </c>
      <c r="K1380" s="2">
        <v>45132</v>
      </c>
      <c r="L1380" s="1" t="s">
        <v>4200</v>
      </c>
      <c r="M1380" s="1" t="str">
        <f t="shared" si="105"/>
        <v>Social Services</v>
      </c>
      <c r="N1380" s="1" t="s">
        <v>4205</v>
      </c>
      <c r="O1380" s="1" t="s">
        <v>4304</v>
      </c>
      <c r="P1380" s="1">
        <v>8754</v>
      </c>
      <c r="Q1380" s="1">
        <v>639282</v>
      </c>
      <c r="R1380" s="1">
        <f t="shared" si="106"/>
        <v>19707</v>
      </c>
      <c r="S1380" s="4">
        <v>249347.48879761712</v>
      </c>
      <c r="T1380" s="4">
        <v>166486.81327297821</v>
      </c>
      <c r="U1380" s="1">
        <f t="shared" si="107"/>
        <v>619575</v>
      </c>
      <c r="V1380" s="4">
        <f t="shared" si="108"/>
        <v>223447.69792940468</v>
      </c>
      <c r="W1380" s="1" t="str">
        <f t="shared" si="109"/>
        <v>Favourable</v>
      </c>
    </row>
    <row r="1381" spans="1:23" x14ac:dyDescent="0.25">
      <c r="A1381" s="1"/>
      <c r="B1381" s="1"/>
      <c r="C1381" s="1"/>
      <c r="D1381" s="1"/>
      <c r="E1381" s="1" t="s">
        <v>6716</v>
      </c>
      <c r="F1381" s="2">
        <v>43957</v>
      </c>
      <c r="G1381" s="3">
        <v>22665</v>
      </c>
      <c r="H1381" s="1"/>
      <c r="I1381" s="1"/>
      <c r="J1381" s="1" t="s">
        <v>6717</v>
      </c>
      <c r="K1381" s="2">
        <v>45016</v>
      </c>
      <c r="L1381" s="1" t="s">
        <v>4204</v>
      </c>
      <c r="M1381" s="1" t="str">
        <f t="shared" si="105"/>
        <v>Education</v>
      </c>
      <c r="N1381" s="1" t="s">
        <v>4205</v>
      </c>
      <c r="O1381" s="1" t="s">
        <v>4476</v>
      </c>
      <c r="P1381" s="1">
        <v>6018</v>
      </c>
      <c r="Q1381" s="1">
        <v>1294153</v>
      </c>
      <c r="R1381" s="1">
        <f t="shared" si="106"/>
        <v>17756</v>
      </c>
      <c r="S1381" s="4">
        <v>1018670.5505816988</v>
      </c>
      <c r="T1381" s="4">
        <v>207742.86273641666</v>
      </c>
      <c r="U1381" s="1">
        <f t="shared" si="107"/>
        <v>1276397</v>
      </c>
      <c r="V1381" s="4">
        <f t="shared" si="108"/>
        <v>67739.586681884481</v>
      </c>
      <c r="W1381" s="1" t="str">
        <f t="shared" si="109"/>
        <v>Favourable</v>
      </c>
    </row>
    <row r="1382" spans="1:23" x14ac:dyDescent="0.25">
      <c r="A1382" s="1"/>
      <c r="B1382" s="1"/>
      <c r="C1382" s="1"/>
      <c r="D1382" s="1"/>
      <c r="E1382" s="1" t="s">
        <v>6718</v>
      </c>
      <c r="F1382" s="2">
        <v>44091</v>
      </c>
      <c r="G1382" s="3">
        <v>23152</v>
      </c>
      <c r="H1382" s="1"/>
      <c r="I1382" s="1"/>
      <c r="J1382" s="1" t="s">
        <v>6719</v>
      </c>
      <c r="K1382" s="2">
        <v>45022</v>
      </c>
      <c r="L1382" s="1" t="s">
        <v>4212</v>
      </c>
      <c r="M1382" s="1" t="str">
        <f t="shared" si="105"/>
        <v>Agricultural Extension</v>
      </c>
      <c r="N1382" s="1" t="s">
        <v>4210</v>
      </c>
      <c r="O1382" s="1" t="s">
        <v>4289</v>
      </c>
      <c r="P1382" s="1">
        <v>7558</v>
      </c>
      <c r="Q1382" s="1">
        <v>1512456</v>
      </c>
      <c r="R1382" s="1">
        <f t="shared" si="106"/>
        <v>14967</v>
      </c>
      <c r="S1382" s="4">
        <v>1207558.2041165121</v>
      </c>
      <c r="T1382" s="4">
        <v>404151.89624438132</v>
      </c>
      <c r="U1382" s="1">
        <f t="shared" si="107"/>
        <v>1497489</v>
      </c>
      <c r="V1382" s="4">
        <f t="shared" si="108"/>
        <v>-99254.100360893412</v>
      </c>
      <c r="W1382" s="1" t="str">
        <f t="shared" si="109"/>
        <v>Adverse</v>
      </c>
    </row>
    <row r="1383" spans="1:23" x14ac:dyDescent="0.25">
      <c r="A1383" s="1"/>
      <c r="B1383" s="1"/>
      <c r="C1383" s="1"/>
      <c r="D1383" s="1"/>
      <c r="E1383" s="1" t="s">
        <v>6720</v>
      </c>
      <c r="F1383" s="2">
        <v>45100</v>
      </c>
      <c r="G1383" s="3">
        <v>46020</v>
      </c>
      <c r="H1383" s="1"/>
      <c r="I1383" s="1"/>
      <c r="J1383" s="1" t="s">
        <v>5519</v>
      </c>
      <c r="K1383" s="2">
        <v>44688</v>
      </c>
      <c r="L1383" s="1" t="s">
        <v>4204</v>
      </c>
      <c r="M1383" s="1" t="str">
        <f t="shared" si="105"/>
        <v>Education</v>
      </c>
      <c r="N1383" s="1" t="s">
        <v>4222</v>
      </c>
      <c r="O1383" s="1" t="s">
        <v>4421</v>
      </c>
      <c r="P1383" s="1">
        <v>9446</v>
      </c>
      <c r="Q1383" s="1">
        <v>2059708</v>
      </c>
      <c r="R1383" s="1">
        <f t="shared" si="106"/>
        <v>50942</v>
      </c>
      <c r="S1383" s="4">
        <v>1597072.546841521</v>
      </c>
      <c r="T1383" s="4">
        <v>231499.73462721278</v>
      </c>
      <c r="U1383" s="1">
        <f t="shared" si="107"/>
        <v>2008766</v>
      </c>
      <c r="V1383" s="4">
        <f t="shared" si="108"/>
        <v>231135.71853126609</v>
      </c>
      <c r="W1383" s="1" t="str">
        <f t="shared" si="109"/>
        <v>Favourable</v>
      </c>
    </row>
    <row r="1384" spans="1:23" x14ac:dyDescent="0.25">
      <c r="A1384" s="1"/>
      <c r="B1384" s="1"/>
      <c r="C1384" s="1"/>
      <c r="D1384" s="1"/>
      <c r="E1384" s="1" t="s">
        <v>6721</v>
      </c>
      <c r="F1384" s="2">
        <v>44951</v>
      </c>
      <c r="G1384" s="3">
        <v>44548</v>
      </c>
      <c r="H1384" s="1"/>
      <c r="I1384" s="1"/>
      <c r="J1384" s="1" t="s">
        <v>6722</v>
      </c>
      <c r="K1384" s="2">
        <v>44259</v>
      </c>
      <c r="L1384" s="1" t="s">
        <v>4212</v>
      </c>
      <c r="M1384" s="1" t="str">
        <f t="shared" si="105"/>
        <v>Agricultural Extension</v>
      </c>
      <c r="N1384" s="1" t="s">
        <v>4205</v>
      </c>
      <c r="O1384" s="1" t="s">
        <v>4496</v>
      </c>
      <c r="P1384" s="1">
        <v>8149</v>
      </c>
      <c r="Q1384" s="1">
        <v>2246357</v>
      </c>
      <c r="R1384" s="1">
        <f t="shared" si="106"/>
        <v>19518</v>
      </c>
      <c r="S1384" s="4">
        <v>2117243.9707506117</v>
      </c>
      <c r="T1384" s="4">
        <v>459335.95296637638</v>
      </c>
      <c r="U1384" s="1">
        <f t="shared" si="107"/>
        <v>2226839</v>
      </c>
      <c r="V1384" s="4">
        <f t="shared" si="108"/>
        <v>-330222.92371698795</v>
      </c>
      <c r="W1384" s="1" t="str">
        <f t="shared" si="109"/>
        <v>Adverse</v>
      </c>
    </row>
    <row r="1385" spans="1:23" x14ac:dyDescent="0.25">
      <c r="A1385" s="1"/>
      <c r="B1385" s="1"/>
      <c r="C1385" s="1"/>
      <c r="D1385" s="1"/>
      <c r="E1385" s="1" t="s">
        <v>6723</v>
      </c>
      <c r="F1385" s="2">
        <v>44095</v>
      </c>
      <c r="G1385" s="3">
        <v>23397</v>
      </c>
      <c r="H1385" s="1"/>
      <c r="I1385" s="1"/>
      <c r="J1385" s="1" t="s">
        <v>6724</v>
      </c>
      <c r="K1385" s="2">
        <v>44710</v>
      </c>
      <c r="L1385" s="1" t="s">
        <v>4204</v>
      </c>
      <c r="M1385" s="1" t="str">
        <f t="shared" si="105"/>
        <v>Education</v>
      </c>
      <c r="N1385" s="1" t="s">
        <v>4210</v>
      </c>
      <c r="O1385" s="1" t="s">
        <v>4330</v>
      </c>
      <c r="P1385" s="1">
        <v>6152</v>
      </c>
      <c r="Q1385" s="1">
        <v>2397376</v>
      </c>
      <c r="R1385" s="1">
        <f t="shared" si="106"/>
        <v>12819</v>
      </c>
      <c r="S1385" s="4">
        <v>1795397.5877407503</v>
      </c>
      <c r="T1385" s="4">
        <v>139250.26965500874</v>
      </c>
      <c r="U1385" s="1">
        <f t="shared" si="107"/>
        <v>2384557</v>
      </c>
      <c r="V1385" s="4">
        <f t="shared" si="108"/>
        <v>462728.14260424091</v>
      </c>
      <c r="W1385" s="1" t="str">
        <f t="shared" si="109"/>
        <v>Favourable</v>
      </c>
    </row>
    <row r="1386" spans="1:23" x14ac:dyDescent="0.25">
      <c r="A1386" s="1"/>
      <c r="B1386" s="1"/>
      <c r="C1386" s="1"/>
      <c r="D1386" s="1"/>
      <c r="E1386" s="1" t="s">
        <v>6725</v>
      </c>
      <c r="F1386" s="2">
        <v>44681</v>
      </c>
      <c r="G1386" s="3">
        <v>20316</v>
      </c>
      <c r="H1386" s="1"/>
      <c r="I1386" s="1"/>
      <c r="J1386" s="1" t="s">
        <v>6726</v>
      </c>
      <c r="K1386" s="2">
        <v>44462</v>
      </c>
      <c r="L1386" s="1" t="s">
        <v>4218</v>
      </c>
      <c r="M1386" s="1" t="str">
        <f t="shared" si="105"/>
        <v>Infrastructure</v>
      </c>
      <c r="N1386" s="1" t="s">
        <v>4222</v>
      </c>
      <c r="O1386" s="1" t="s">
        <v>4458</v>
      </c>
      <c r="P1386" s="1">
        <v>8195</v>
      </c>
      <c r="Q1386" s="1">
        <v>689457</v>
      </c>
      <c r="R1386" s="1">
        <f t="shared" si="106"/>
        <v>37905</v>
      </c>
      <c r="S1386" s="4">
        <v>89596.999988311713</v>
      </c>
      <c r="T1386" s="4">
        <v>45904.702813266333</v>
      </c>
      <c r="U1386" s="1">
        <f t="shared" si="107"/>
        <v>651552</v>
      </c>
      <c r="V1386" s="4">
        <f t="shared" si="108"/>
        <v>553955.29719842202</v>
      </c>
      <c r="W1386" s="1" t="str">
        <f t="shared" si="109"/>
        <v>Favourable</v>
      </c>
    </row>
    <row r="1387" spans="1:23" x14ac:dyDescent="0.25">
      <c r="A1387" s="1"/>
      <c r="B1387" s="1"/>
      <c r="C1387" s="1"/>
      <c r="D1387" s="1"/>
      <c r="E1387" s="1" t="s">
        <v>6727</v>
      </c>
      <c r="F1387" s="2">
        <v>44360</v>
      </c>
      <c r="G1387" s="3">
        <v>23571</v>
      </c>
      <c r="H1387" s="1"/>
      <c r="I1387" s="1"/>
      <c r="J1387" s="1" t="s">
        <v>6728</v>
      </c>
      <c r="K1387" s="2">
        <v>45244</v>
      </c>
      <c r="L1387" s="1" t="s">
        <v>4216</v>
      </c>
      <c r="M1387" s="1" t="str">
        <f t="shared" si="105"/>
        <v>Agricultural Extension</v>
      </c>
      <c r="N1387" s="1" t="s">
        <v>4205</v>
      </c>
      <c r="O1387" s="1" t="s">
        <v>4335</v>
      </c>
      <c r="P1387" s="1">
        <v>5949</v>
      </c>
      <c r="Q1387" s="1">
        <v>1518791</v>
      </c>
      <c r="R1387" s="1">
        <f t="shared" si="106"/>
        <v>56559</v>
      </c>
      <c r="S1387" s="4">
        <v>1450068.0417966661</v>
      </c>
      <c r="T1387" s="4">
        <v>294984.57009286952</v>
      </c>
      <c r="U1387" s="1">
        <f t="shared" si="107"/>
        <v>1462232</v>
      </c>
      <c r="V1387" s="4">
        <f t="shared" si="108"/>
        <v>-226261.61188953556</v>
      </c>
      <c r="W1387" s="1" t="str">
        <f t="shared" si="109"/>
        <v>Adverse</v>
      </c>
    </row>
    <row r="1388" spans="1:23" x14ac:dyDescent="0.25">
      <c r="A1388" s="1"/>
      <c r="B1388" s="1"/>
      <c r="C1388" s="1"/>
      <c r="D1388" s="1"/>
      <c r="E1388" s="1" t="s">
        <v>6729</v>
      </c>
      <c r="F1388" s="2">
        <v>44868</v>
      </c>
      <c r="G1388" s="3">
        <v>29447</v>
      </c>
      <c r="H1388" s="1"/>
      <c r="I1388" s="1"/>
      <c r="J1388" s="1" t="s">
        <v>6730</v>
      </c>
      <c r="K1388" s="2">
        <v>45411</v>
      </c>
      <c r="L1388" s="1" t="s">
        <v>4212</v>
      </c>
      <c r="M1388" s="1" t="str">
        <f t="shared" si="105"/>
        <v>Agricultural Extension</v>
      </c>
      <c r="N1388" s="1" t="s">
        <v>4222</v>
      </c>
      <c r="O1388" s="1" t="s">
        <v>4330</v>
      </c>
      <c r="P1388" s="1">
        <v>7783</v>
      </c>
      <c r="Q1388" s="1">
        <v>1741071</v>
      </c>
      <c r="R1388" s="1">
        <f t="shared" si="106"/>
        <v>0</v>
      </c>
      <c r="S1388" s="4">
        <v>157935.27611241926</v>
      </c>
      <c r="T1388" s="4">
        <v>308061.89081817615</v>
      </c>
      <c r="U1388" s="1">
        <f t="shared" si="107"/>
        <v>1741071</v>
      </c>
      <c r="V1388" s="4">
        <f t="shared" si="108"/>
        <v>1275073.8330694046</v>
      </c>
      <c r="W1388" s="1" t="str">
        <f t="shared" si="109"/>
        <v>Favourable</v>
      </c>
    </row>
    <row r="1389" spans="1:23" x14ac:dyDescent="0.25">
      <c r="A1389" s="1"/>
      <c r="B1389" s="1"/>
      <c r="C1389" s="1"/>
      <c r="D1389" s="1"/>
      <c r="E1389" s="1" t="s">
        <v>6731</v>
      </c>
      <c r="F1389" s="2">
        <v>44589</v>
      </c>
      <c r="G1389" s="3">
        <v>41790</v>
      </c>
      <c r="H1389" s="1"/>
      <c r="I1389" s="1"/>
      <c r="J1389" s="1" t="s">
        <v>6221</v>
      </c>
      <c r="K1389" s="2">
        <v>44867</v>
      </c>
      <c r="L1389" s="1" t="s">
        <v>4212</v>
      </c>
      <c r="M1389" s="1" t="str">
        <f t="shared" si="105"/>
        <v>Agricultural Extension</v>
      </c>
      <c r="N1389" s="1" t="s">
        <v>4205</v>
      </c>
      <c r="O1389" s="1" t="s">
        <v>4421</v>
      </c>
      <c r="P1389" s="1">
        <v>5980</v>
      </c>
      <c r="Q1389" s="1">
        <v>2253977</v>
      </c>
      <c r="R1389" s="1">
        <f t="shared" si="106"/>
        <v>40438</v>
      </c>
      <c r="S1389" s="4">
        <v>704608.02910260204</v>
      </c>
      <c r="T1389" s="4">
        <v>246854.89111325669</v>
      </c>
      <c r="U1389" s="1">
        <f t="shared" si="107"/>
        <v>2213539</v>
      </c>
      <c r="V1389" s="4">
        <f t="shared" si="108"/>
        <v>1302514.0797841414</v>
      </c>
      <c r="W1389" s="1" t="str">
        <f t="shared" si="109"/>
        <v>Favourable</v>
      </c>
    </row>
    <row r="1390" spans="1:23" x14ac:dyDescent="0.25">
      <c r="A1390" s="1"/>
      <c r="B1390" s="1"/>
      <c r="C1390" s="1"/>
      <c r="D1390" s="1"/>
      <c r="E1390" s="1" t="s">
        <v>6732</v>
      </c>
      <c r="F1390" s="2">
        <v>44821</v>
      </c>
      <c r="G1390" s="3">
        <v>47163</v>
      </c>
      <c r="H1390" s="1"/>
      <c r="I1390" s="1"/>
      <c r="J1390" s="1" t="s">
        <v>6733</v>
      </c>
      <c r="K1390" s="2">
        <v>44114</v>
      </c>
      <c r="L1390" s="1" t="s">
        <v>4212</v>
      </c>
      <c r="M1390" s="1" t="str">
        <f t="shared" si="105"/>
        <v>Agricultural Extension</v>
      </c>
      <c r="N1390" s="1" t="s">
        <v>4205</v>
      </c>
      <c r="O1390" s="1" t="s">
        <v>4244</v>
      </c>
      <c r="P1390" s="1">
        <v>8860</v>
      </c>
      <c r="Q1390" s="1">
        <v>1933979</v>
      </c>
      <c r="R1390" s="1">
        <f t="shared" si="106"/>
        <v>0</v>
      </c>
      <c r="S1390" s="4">
        <v>699917.56941723695</v>
      </c>
      <c r="T1390" s="4">
        <v>521500.10900108959</v>
      </c>
      <c r="U1390" s="1">
        <f t="shared" si="107"/>
        <v>1933979</v>
      </c>
      <c r="V1390" s="4">
        <f t="shared" si="108"/>
        <v>712561.32158167334</v>
      </c>
      <c r="W1390" s="1" t="str">
        <f t="shared" si="109"/>
        <v>Favourable</v>
      </c>
    </row>
    <row r="1391" spans="1:23" x14ac:dyDescent="0.25">
      <c r="A1391" s="1"/>
      <c r="B1391" s="1"/>
      <c r="C1391" s="1"/>
      <c r="D1391" s="1"/>
      <c r="E1391" s="1" t="s">
        <v>6734</v>
      </c>
      <c r="F1391" s="2">
        <v>43940</v>
      </c>
      <c r="G1391" s="3">
        <v>50209</v>
      </c>
      <c r="H1391" s="1"/>
      <c r="I1391" s="1"/>
      <c r="J1391" s="1" t="s">
        <v>6370</v>
      </c>
      <c r="K1391" s="2">
        <v>44122</v>
      </c>
      <c r="L1391" s="1" t="s">
        <v>4200</v>
      </c>
      <c r="M1391" s="1" t="str">
        <f t="shared" si="105"/>
        <v>Social Services</v>
      </c>
      <c r="N1391" s="1" t="s">
        <v>4205</v>
      </c>
      <c r="O1391" s="1" t="s">
        <v>4233</v>
      </c>
      <c r="P1391" s="1">
        <v>7834</v>
      </c>
      <c r="Q1391" s="1">
        <v>1693757</v>
      </c>
      <c r="R1391" s="1">
        <f t="shared" si="106"/>
        <v>47331</v>
      </c>
      <c r="S1391" s="4">
        <v>1227791.4249745042</v>
      </c>
      <c r="T1391" s="4">
        <v>459011.79486216704</v>
      </c>
      <c r="U1391" s="1">
        <f t="shared" si="107"/>
        <v>1646426</v>
      </c>
      <c r="V1391" s="4">
        <f t="shared" si="108"/>
        <v>6953.7801633288618</v>
      </c>
      <c r="W1391" s="1" t="str">
        <f t="shared" si="109"/>
        <v>Favourable</v>
      </c>
    </row>
    <row r="1392" spans="1:23" x14ac:dyDescent="0.25">
      <c r="A1392" s="1"/>
      <c r="B1392" s="1"/>
      <c r="C1392" s="1"/>
      <c r="D1392" s="1"/>
      <c r="E1392" s="1" t="s">
        <v>6735</v>
      </c>
      <c r="F1392" s="2">
        <v>45187</v>
      </c>
      <c r="G1392" s="3">
        <v>51580</v>
      </c>
      <c r="H1392" s="1"/>
      <c r="I1392" s="1"/>
      <c r="J1392" s="1" t="s">
        <v>6736</v>
      </c>
      <c r="K1392" s="2">
        <v>44907</v>
      </c>
      <c r="L1392" s="1" t="s">
        <v>4212</v>
      </c>
      <c r="M1392" s="1" t="str">
        <f t="shared" si="105"/>
        <v>Agricultural Extension</v>
      </c>
      <c r="N1392" s="1" t="s">
        <v>4205</v>
      </c>
      <c r="O1392" s="1" t="s">
        <v>4276</v>
      </c>
      <c r="P1392" s="1">
        <v>8986</v>
      </c>
      <c r="Q1392" s="1">
        <v>1967610</v>
      </c>
      <c r="R1392" s="1">
        <f t="shared" si="106"/>
        <v>28865</v>
      </c>
      <c r="S1392" s="4">
        <v>1126753.6626495135</v>
      </c>
      <c r="T1392" s="4">
        <v>379709.14840637188</v>
      </c>
      <c r="U1392" s="1">
        <f t="shared" si="107"/>
        <v>1938745</v>
      </c>
      <c r="V1392" s="4">
        <f t="shared" si="108"/>
        <v>461147.1889441146</v>
      </c>
      <c r="W1392" s="1" t="str">
        <f t="shared" si="109"/>
        <v>Favourable</v>
      </c>
    </row>
    <row r="1393" spans="1:23" x14ac:dyDescent="0.25">
      <c r="A1393" s="1"/>
      <c r="B1393" s="1"/>
      <c r="C1393" s="1"/>
      <c r="D1393" s="1"/>
      <c r="E1393" s="1" t="s">
        <v>6737</v>
      </c>
      <c r="F1393" s="2">
        <v>44416</v>
      </c>
      <c r="G1393" s="3">
        <v>30632</v>
      </c>
      <c r="H1393" s="1"/>
      <c r="I1393" s="1"/>
      <c r="J1393" s="1" t="s">
        <v>6738</v>
      </c>
      <c r="K1393" s="2">
        <v>44943</v>
      </c>
      <c r="L1393" s="1" t="s">
        <v>4200</v>
      </c>
      <c r="M1393" s="1" t="str">
        <f t="shared" si="105"/>
        <v>Social Services</v>
      </c>
      <c r="N1393" s="1" t="s">
        <v>4210</v>
      </c>
      <c r="O1393" s="1" t="s">
        <v>4379</v>
      </c>
      <c r="P1393" s="1">
        <v>6141</v>
      </c>
      <c r="Q1393" s="1">
        <v>608304</v>
      </c>
      <c r="R1393" s="1">
        <f t="shared" si="106"/>
        <v>13467</v>
      </c>
      <c r="S1393" s="4">
        <v>479826.34793470067</v>
      </c>
      <c r="T1393" s="4">
        <v>80578.323210378483</v>
      </c>
      <c r="U1393" s="1">
        <f t="shared" si="107"/>
        <v>594837</v>
      </c>
      <c r="V1393" s="4">
        <f t="shared" si="108"/>
        <v>47899.328854920808</v>
      </c>
      <c r="W1393" s="1" t="str">
        <f t="shared" si="109"/>
        <v>Favourable</v>
      </c>
    </row>
    <row r="1394" spans="1:23" x14ac:dyDescent="0.25">
      <c r="A1394" s="1"/>
      <c r="B1394" s="1"/>
      <c r="C1394" s="1"/>
      <c r="D1394" s="1"/>
      <c r="E1394" s="1" t="s">
        <v>6739</v>
      </c>
      <c r="F1394" s="2">
        <v>45384</v>
      </c>
      <c r="G1394" s="3">
        <v>49915</v>
      </c>
      <c r="H1394" s="1"/>
      <c r="I1394" s="1"/>
      <c r="J1394" s="1" t="s">
        <v>6088</v>
      </c>
      <c r="K1394" s="2">
        <v>44161</v>
      </c>
      <c r="L1394" s="1" t="s">
        <v>4216</v>
      </c>
      <c r="M1394" s="1" t="str">
        <f t="shared" si="105"/>
        <v>Agricultural Extension</v>
      </c>
      <c r="N1394" s="1" t="s">
        <v>4222</v>
      </c>
      <c r="O1394" s="1" t="s">
        <v>4233</v>
      </c>
      <c r="P1394" s="1">
        <v>9242</v>
      </c>
      <c r="Q1394" s="1">
        <v>890019</v>
      </c>
      <c r="R1394" s="1">
        <f t="shared" si="106"/>
        <v>16197</v>
      </c>
      <c r="S1394" s="4">
        <v>576145.01939169655</v>
      </c>
      <c r="T1394" s="4">
        <v>6999.6655780192532</v>
      </c>
      <c r="U1394" s="1">
        <f t="shared" si="107"/>
        <v>873822</v>
      </c>
      <c r="V1394" s="4">
        <f t="shared" si="108"/>
        <v>306874.31503028423</v>
      </c>
      <c r="W1394" s="1" t="str">
        <f t="shared" si="109"/>
        <v>Favourable</v>
      </c>
    </row>
    <row r="1395" spans="1:23" x14ac:dyDescent="0.25">
      <c r="A1395" s="1"/>
      <c r="B1395" s="1"/>
      <c r="C1395" s="1"/>
      <c r="D1395" s="1"/>
      <c r="E1395" s="1" t="s">
        <v>6740</v>
      </c>
      <c r="F1395" s="2">
        <v>44996</v>
      </c>
      <c r="G1395" s="3">
        <v>57800</v>
      </c>
      <c r="H1395" s="1"/>
      <c r="I1395" s="1"/>
      <c r="J1395" s="1" t="s">
        <v>6741</v>
      </c>
      <c r="K1395" s="2">
        <v>44786</v>
      </c>
      <c r="L1395" s="1" t="s">
        <v>4204</v>
      </c>
      <c r="M1395" s="1" t="str">
        <f t="shared" si="105"/>
        <v>Education</v>
      </c>
      <c r="N1395" s="1" t="s">
        <v>4205</v>
      </c>
      <c r="O1395" s="1" t="s">
        <v>4286</v>
      </c>
      <c r="P1395" s="1">
        <v>6738</v>
      </c>
      <c r="Q1395" s="1">
        <v>460460</v>
      </c>
      <c r="R1395" s="1">
        <f t="shared" si="106"/>
        <v>27285</v>
      </c>
      <c r="S1395" s="4">
        <v>90349.185424870855</v>
      </c>
      <c r="T1395" s="4">
        <v>35705.466389466514</v>
      </c>
      <c r="U1395" s="1">
        <f t="shared" si="107"/>
        <v>433175</v>
      </c>
      <c r="V1395" s="4">
        <f t="shared" si="108"/>
        <v>334405.34818566265</v>
      </c>
      <c r="W1395" s="1" t="str">
        <f t="shared" si="109"/>
        <v>Favourable</v>
      </c>
    </row>
    <row r="1396" spans="1:23" x14ac:dyDescent="0.25">
      <c r="A1396" s="1"/>
      <c r="B1396" s="1"/>
      <c r="C1396" s="1"/>
      <c r="D1396" s="1"/>
      <c r="E1396" s="1" t="s">
        <v>6455</v>
      </c>
      <c r="F1396" s="2">
        <v>44383</v>
      </c>
      <c r="G1396" s="3">
        <v>59703</v>
      </c>
      <c r="H1396" s="1"/>
      <c r="I1396" s="1"/>
      <c r="J1396" s="1" t="s">
        <v>6742</v>
      </c>
      <c r="K1396" s="2">
        <v>44620</v>
      </c>
      <c r="L1396" s="1" t="s">
        <v>4216</v>
      </c>
      <c r="M1396" s="1" t="str">
        <f t="shared" si="105"/>
        <v>Agricultural Extension</v>
      </c>
      <c r="N1396" s="1" t="s">
        <v>4205</v>
      </c>
      <c r="O1396" s="1" t="s">
        <v>4402</v>
      </c>
      <c r="P1396" s="1">
        <v>9493</v>
      </c>
      <c r="Q1396" s="1">
        <v>441428</v>
      </c>
      <c r="R1396" s="1">
        <f t="shared" si="106"/>
        <v>20082</v>
      </c>
      <c r="S1396" s="4">
        <v>327370.29719978553</v>
      </c>
      <c r="T1396" s="4">
        <v>130508.45898771392</v>
      </c>
      <c r="U1396" s="1">
        <f t="shared" si="107"/>
        <v>421346</v>
      </c>
      <c r="V1396" s="4">
        <f t="shared" si="108"/>
        <v>-16450.756187499443</v>
      </c>
      <c r="W1396" s="1" t="str">
        <f t="shared" si="109"/>
        <v>Adverse</v>
      </c>
    </row>
    <row r="1397" spans="1:23" x14ac:dyDescent="0.25">
      <c r="A1397" s="1"/>
      <c r="B1397" s="1"/>
      <c r="C1397" s="1"/>
      <c r="D1397" s="1"/>
      <c r="E1397" s="1" t="s">
        <v>4272</v>
      </c>
      <c r="F1397" s="2">
        <v>45108</v>
      </c>
      <c r="G1397" s="3">
        <v>12473</v>
      </c>
      <c r="H1397" s="1"/>
      <c r="I1397" s="1"/>
      <c r="J1397" s="1" t="s">
        <v>6743</v>
      </c>
      <c r="K1397" s="2">
        <v>43856</v>
      </c>
      <c r="L1397" s="1" t="s">
        <v>4212</v>
      </c>
      <c r="M1397" s="1" t="str">
        <f t="shared" si="105"/>
        <v>Agricultural Extension</v>
      </c>
      <c r="N1397" s="1" t="s">
        <v>4205</v>
      </c>
      <c r="O1397" s="1" t="s">
        <v>4295</v>
      </c>
      <c r="P1397" s="1">
        <v>7534</v>
      </c>
      <c r="Q1397" s="1">
        <v>1004118</v>
      </c>
      <c r="R1397" s="1">
        <f t="shared" si="106"/>
        <v>0</v>
      </c>
      <c r="S1397" s="4">
        <v>725534.76731041516</v>
      </c>
      <c r="T1397" s="4">
        <v>266363.67450324923</v>
      </c>
      <c r="U1397" s="1">
        <f t="shared" si="107"/>
        <v>1004118</v>
      </c>
      <c r="V1397" s="4">
        <f t="shared" si="108"/>
        <v>12219.558186335606</v>
      </c>
      <c r="W1397" s="1" t="str">
        <f t="shared" si="109"/>
        <v>Favourable</v>
      </c>
    </row>
    <row r="1398" spans="1:23" x14ac:dyDescent="0.25">
      <c r="A1398" s="1"/>
      <c r="B1398" s="1"/>
      <c r="C1398" s="1"/>
      <c r="D1398" s="1"/>
      <c r="E1398" s="1" t="s">
        <v>5542</v>
      </c>
      <c r="F1398" s="2">
        <v>44711</v>
      </c>
      <c r="G1398" s="3">
        <v>58982</v>
      </c>
      <c r="H1398" s="1"/>
      <c r="I1398" s="1"/>
      <c r="J1398" s="1" t="s">
        <v>6744</v>
      </c>
      <c r="K1398" s="2">
        <v>44551</v>
      </c>
      <c r="L1398" s="1" t="s">
        <v>4218</v>
      </c>
      <c r="M1398" s="1" t="str">
        <f t="shared" si="105"/>
        <v>Infrastructure</v>
      </c>
      <c r="N1398" s="1" t="s">
        <v>4222</v>
      </c>
      <c r="O1398" s="1" t="s">
        <v>4211</v>
      </c>
      <c r="P1398" s="1">
        <v>8283</v>
      </c>
      <c r="Q1398" s="1">
        <v>1842516</v>
      </c>
      <c r="R1398" s="1">
        <f t="shared" si="106"/>
        <v>41856</v>
      </c>
      <c r="S1398" s="4">
        <v>616452.0323894287</v>
      </c>
      <c r="T1398" s="4">
        <v>170703.70324334744</v>
      </c>
      <c r="U1398" s="1">
        <f t="shared" si="107"/>
        <v>1800660</v>
      </c>
      <c r="V1398" s="4">
        <f t="shared" si="108"/>
        <v>1055360.2643672237</v>
      </c>
      <c r="W1398" s="1" t="str">
        <f t="shared" si="109"/>
        <v>Favourable</v>
      </c>
    </row>
    <row r="1399" spans="1:23" x14ac:dyDescent="0.25">
      <c r="A1399" s="1"/>
      <c r="B1399" s="1"/>
      <c r="C1399" s="1"/>
      <c r="D1399" s="1"/>
      <c r="E1399" s="1" t="s">
        <v>6745</v>
      </c>
      <c r="F1399" s="2">
        <v>45376</v>
      </c>
      <c r="G1399" s="3">
        <v>55395</v>
      </c>
      <c r="H1399" s="1"/>
      <c r="I1399" s="1"/>
      <c r="J1399" s="1" t="s">
        <v>6746</v>
      </c>
      <c r="K1399" s="2">
        <v>44938</v>
      </c>
      <c r="L1399" s="1" t="s">
        <v>4200</v>
      </c>
      <c r="M1399" s="1" t="str">
        <f t="shared" si="105"/>
        <v>Social Services</v>
      </c>
      <c r="N1399" s="1" t="s">
        <v>4205</v>
      </c>
      <c r="O1399" s="1" t="s">
        <v>4330</v>
      </c>
      <c r="P1399" s="1">
        <v>5579</v>
      </c>
      <c r="Q1399" s="1">
        <v>672230</v>
      </c>
      <c r="R1399" s="1">
        <f t="shared" si="106"/>
        <v>23669</v>
      </c>
      <c r="S1399" s="4">
        <v>192894.40245283971</v>
      </c>
      <c r="T1399" s="4">
        <v>148713.71964345235</v>
      </c>
      <c r="U1399" s="1">
        <f t="shared" si="107"/>
        <v>648561</v>
      </c>
      <c r="V1399" s="4">
        <f t="shared" si="108"/>
        <v>330621.87790370791</v>
      </c>
      <c r="W1399" s="1" t="str">
        <f t="shared" si="109"/>
        <v>Favourable</v>
      </c>
    </row>
    <row r="1400" spans="1:23" x14ac:dyDescent="0.25">
      <c r="A1400" s="1"/>
      <c r="B1400" s="1"/>
      <c r="C1400" s="1"/>
      <c r="D1400" s="1"/>
      <c r="E1400" s="1" t="s">
        <v>6747</v>
      </c>
      <c r="F1400" s="2">
        <v>45269</v>
      </c>
      <c r="G1400" s="3">
        <v>11549</v>
      </c>
      <c r="H1400" s="1"/>
      <c r="I1400" s="1"/>
      <c r="J1400" s="1" t="s">
        <v>4553</v>
      </c>
      <c r="K1400" s="2">
        <v>43871</v>
      </c>
      <c r="L1400" s="1" t="s">
        <v>4204</v>
      </c>
      <c r="M1400" s="1" t="str">
        <f t="shared" si="105"/>
        <v>Education</v>
      </c>
      <c r="N1400" s="1" t="s">
        <v>4222</v>
      </c>
      <c r="O1400" s="1" t="s">
        <v>4226</v>
      </c>
      <c r="P1400" s="1">
        <v>5806</v>
      </c>
      <c r="Q1400" s="1">
        <v>1573559</v>
      </c>
      <c r="R1400" s="1">
        <f t="shared" si="106"/>
        <v>75927</v>
      </c>
      <c r="S1400" s="4">
        <v>1326903.8493467509</v>
      </c>
      <c r="T1400" s="4">
        <v>155102.10902834174</v>
      </c>
      <c r="U1400" s="1">
        <f t="shared" si="107"/>
        <v>1497632</v>
      </c>
      <c r="V1400" s="4">
        <f t="shared" si="108"/>
        <v>91553.041624907404</v>
      </c>
      <c r="W1400" s="1" t="str">
        <f t="shared" si="109"/>
        <v>Favourable</v>
      </c>
    </row>
    <row r="1401" spans="1:23" x14ac:dyDescent="0.25">
      <c r="A1401" s="1"/>
      <c r="B1401" s="1"/>
      <c r="C1401" s="1"/>
      <c r="D1401" s="1"/>
      <c r="E1401" s="1" t="s">
        <v>6748</v>
      </c>
      <c r="F1401" s="2">
        <v>45269</v>
      </c>
      <c r="G1401" s="3">
        <v>37065</v>
      </c>
      <c r="H1401" s="1"/>
      <c r="I1401" s="1"/>
      <c r="J1401" s="1" t="s">
        <v>6413</v>
      </c>
      <c r="K1401" s="2">
        <v>45315</v>
      </c>
      <c r="L1401" s="1" t="s">
        <v>4200</v>
      </c>
      <c r="M1401" s="1" t="str">
        <f t="shared" si="105"/>
        <v>Social Services</v>
      </c>
      <c r="N1401" s="1" t="s">
        <v>4222</v>
      </c>
      <c r="O1401" s="1" t="s">
        <v>4244</v>
      </c>
      <c r="P1401" s="1">
        <v>8041</v>
      </c>
      <c r="Q1401" s="1">
        <v>1932673</v>
      </c>
      <c r="R1401" s="1">
        <f t="shared" si="106"/>
        <v>42916</v>
      </c>
      <c r="S1401" s="4">
        <v>1273164.2447013466</v>
      </c>
      <c r="T1401" s="4">
        <v>178331.54829211324</v>
      </c>
      <c r="U1401" s="1">
        <f t="shared" si="107"/>
        <v>1889757</v>
      </c>
      <c r="V1401" s="4">
        <f t="shared" si="108"/>
        <v>481177.20700654015</v>
      </c>
      <c r="W1401" s="1" t="str">
        <f t="shared" si="109"/>
        <v>Favourable</v>
      </c>
    </row>
    <row r="1402" spans="1:23" x14ac:dyDescent="0.25">
      <c r="A1402" s="1"/>
      <c r="B1402" s="1"/>
      <c r="C1402" s="1"/>
      <c r="D1402" s="1"/>
      <c r="E1402" s="1" t="s">
        <v>6749</v>
      </c>
      <c r="F1402" s="2">
        <v>45339</v>
      </c>
      <c r="G1402" s="3">
        <v>23470</v>
      </c>
      <c r="H1402" s="1"/>
      <c r="I1402" s="1"/>
      <c r="J1402" s="1" t="s">
        <v>6750</v>
      </c>
      <c r="K1402" s="2">
        <v>44944</v>
      </c>
      <c r="L1402" s="1" t="s">
        <v>4204</v>
      </c>
      <c r="M1402" s="1" t="str">
        <f t="shared" si="105"/>
        <v>Education</v>
      </c>
      <c r="N1402" s="1" t="s">
        <v>4210</v>
      </c>
      <c r="O1402" s="1" t="s">
        <v>4226</v>
      </c>
      <c r="P1402" s="1">
        <v>9450</v>
      </c>
      <c r="Q1402" s="1">
        <v>2453781</v>
      </c>
      <c r="R1402" s="1">
        <f t="shared" si="106"/>
        <v>55304</v>
      </c>
      <c r="S1402" s="4">
        <v>4808.3510365252905</v>
      </c>
      <c r="T1402" s="4">
        <v>351308.09142132237</v>
      </c>
      <c r="U1402" s="1">
        <f t="shared" si="107"/>
        <v>2398477</v>
      </c>
      <c r="V1402" s="4">
        <f t="shared" si="108"/>
        <v>2097664.5575421522</v>
      </c>
      <c r="W1402" s="1" t="str">
        <f t="shared" si="109"/>
        <v>Favourable</v>
      </c>
    </row>
    <row r="1403" spans="1:23" x14ac:dyDescent="0.25">
      <c r="A1403" s="1"/>
      <c r="B1403" s="1"/>
      <c r="C1403" s="1"/>
      <c r="D1403" s="1"/>
      <c r="E1403" s="1" t="s">
        <v>6751</v>
      </c>
      <c r="F1403" s="2">
        <v>44313</v>
      </c>
      <c r="G1403" s="3">
        <v>19448</v>
      </c>
      <c r="H1403" s="1"/>
      <c r="I1403" s="1"/>
      <c r="J1403" s="1" t="s">
        <v>6752</v>
      </c>
      <c r="K1403" s="2">
        <v>44802</v>
      </c>
      <c r="L1403" s="1" t="s">
        <v>4204</v>
      </c>
      <c r="M1403" s="1" t="str">
        <f t="shared" si="105"/>
        <v>Education</v>
      </c>
      <c r="N1403" s="1" t="s">
        <v>4205</v>
      </c>
      <c r="O1403" s="1" t="s">
        <v>4345</v>
      </c>
      <c r="P1403" s="1">
        <v>7357</v>
      </c>
      <c r="Q1403" s="1">
        <v>2349849</v>
      </c>
      <c r="R1403" s="1">
        <f t="shared" si="106"/>
        <v>11243</v>
      </c>
      <c r="S1403" s="4">
        <v>1387445.7829579043</v>
      </c>
      <c r="T1403" s="4">
        <v>168153.83688988697</v>
      </c>
      <c r="U1403" s="1">
        <f t="shared" si="107"/>
        <v>2338606</v>
      </c>
      <c r="V1403" s="4">
        <f t="shared" si="108"/>
        <v>794249.38015220873</v>
      </c>
      <c r="W1403" s="1" t="str">
        <f t="shared" si="109"/>
        <v>Favourable</v>
      </c>
    </row>
    <row r="1404" spans="1:23" x14ac:dyDescent="0.25">
      <c r="A1404" s="1"/>
      <c r="B1404" s="1"/>
      <c r="C1404" s="1"/>
      <c r="D1404" s="1"/>
      <c r="E1404" s="1" t="s">
        <v>6753</v>
      </c>
      <c r="F1404" s="2">
        <v>44501</v>
      </c>
      <c r="G1404" s="3">
        <v>30607</v>
      </c>
      <c r="H1404" s="1"/>
      <c r="I1404" s="1"/>
      <c r="J1404" s="1" t="s">
        <v>6754</v>
      </c>
      <c r="K1404" s="2">
        <v>45338</v>
      </c>
      <c r="L1404" s="1" t="s">
        <v>4200</v>
      </c>
      <c r="M1404" s="1" t="str">
        <f t="shared" si="105"/>
        <v>Social Services</v>
      </c>
      <c r="N1404" s="1" t="s">
        <v>4210</v>
      </c>
      <c r="O1404" s="1" t="s">
        <v>4250</v>
      </c>
      <c r="P1404" s="1">
        <v>5585</v>
      </c>
      <c r="Q1404" s="1">
        <v>2301985</v>
      </c>
      <c r="R1404" s="1">
        <f t="shared" si="106"/>
        <v>37505</v>
      </c>
      <c r="S1404" s="4">
        <v>1519672.40843813</v>
      </c>
      <c r="T1404" s="4">
        <v>276952.41237368726</v>
      </c>
      <c r="U1404" s="1">
        <f t="shared" si="107"/>
        <v>2264480</v>
      </c>
      <c r="V1404" s="4">
        <f t="shared" si="108"/>
        <v>505360.17918818258</v>
      </c>
      <c r="W1404" s="1" t="str">
        <f t="shared" si="109"/>
        <v>Favourable</v>
      </c>
    </row>
    <row r="1405" spans="1:23" x14ac:dyDescent="0.25">
      <c r="A1405" s="1"/>
      <c r="B1405" s="1"/>
      <c r="C1405" s="1"/>
      <c r="D1405" s="1"/>
      <c r="E1405" s="1" t="s">
        <v>6755</v>
      </c>
      <c r="F1405" s="2">
        <v>44557</v>
      </c>
      <c r="G1405" s="3">
        <v>21871</v>
      </c>
      <c r="H1405" s="1"/>
      <c r="I1405" s="1"/>
      <c r="J1405" s="1" t="s">
        <v>6756</v>
      </c>
      <c r="K1405" s="2">
        <v>44440</v>
      </c>
      <c r="L1405" s="1" t="s">
        <v>4218</v>
      </c>
      <c r="M1405" s="1" t="str">
        <f t="shared" si="105"/>
        <v>Infrastructure</v>
      </c>
      <c r="N1405" s="1" t="s">
        <v>4205</v>
      </c>
      <c r="O1405" s="1" t="s">
        <v>4325</v>
      </c>
      <c r="P1405" s="1">
        <v>7387</v>
      </c>
      <c r="Q1405" s="1">
        <v>2094317</v>
      </c>
      <c r="R1405" s="1">
        <f t="shared" si="106"/>
        <v>0</v>
      </c>
      <c r="S1405" s="4">
        <v>2084786.0053762775</v>
      </c>
      <c r="T1405" s="4">
        <v>514727.80099758325</v>
      </c>
      <c r="U1405" s="1">
        <f t="shared" si="107"/>
        <v>2094317</v>
      </c>
      <c r="V1405" s="4">
        <f t="shared" si="108"/>
        <v>-505196.80637386069</v>
      </c>
      <c r="W1405" s="1" t="str">
        <f t="shared" si="109"/>
        <v>Adverse</v>
      </c>
    </row>
    <row r="1406" spans="1:23" x14ac:dyDescent="0.25">
      <c r="A1406" s="1"/>
      <c r="B1406" s="1"/>
      <c r="C1406" s="1"/>
      <c r="D1406" s="1"/>
      <c r="E1406" s="1" t="s">
        <v>6757</v>
      </c>
      <c r="F1406" s="2">
        <v>44219</v>
      </c>
      <c r="G1406" s="3">
        <v>34748</v>
      </c>
      <c r="H1406" s="1"/>
      <c r="I1406" s="1"/>
      <c r="J1406" s="1" t="s">
        <v>6758</v>
      </c>
      <c r="K1406" s="2">
        <v>44727</v>
      </c>
      <c r="L1406" s="1" t="s">
        <v>4200</v>
      </c>
      <c r="M1406" s="1" t="str">
        <f t="shared" si="105"/>
        <v>Social Services</v>
      </c>
      <c r="N1406" s="1" t="s">
        <v>4210</v>
      </c>
      <c r="O1406" s="1" t="s">
        <v>4421</v>
      </c>
      <c r="P1406" s="1">
        <v>9104</v>
      </c>
      <c r="Q1406" s="1">
        <v>824646</v>
      </c>
      <c r="R1406" s="1">
        <f t="shared" si="106"/>
        <v>0</v>
      </c>
      <c r="S1406" s="4">
        <v>80719.54842210839</v>
      </c>
      <c r="T1406" s="4">
        <v>105232.50895052297</v>
      </c>
      <c r="U1406" s="1">
        <f t="shared" si="107"/>
        <v>824646</v>
      </c>
      <c r="V1406" s="4">
        <f t="shared" si="108"/>
        <v>638693.94262736861</v>
      </c>
      <c r="W1406" s="1" t="str">
        <f t="shared" si="109"/>
        <v>Favourable</v>
      </c>
    </row>
    <row r="1407" spans="1:23" x14ac:dyDescent="0.25">
      <c r="A1407" s="1"/>
      <c r="B1407" s="1"/>
      <c r="C1407" s="1"/>
      <c r="D1407" s="1"/>
      <c r="E1407" s="1" t="s">
        <v>6759</v>
      </c>
      <c r="F1407" s="2">
        <v>44200</v>
      </c>
      <c r="G1407" s="3">
        <v>13040</v>
      </c>
      <c r="H1407" s="1"/>
      <c r="I1407" s="1"/>
      <c r="J1407" s="1" t="s">
        <v>4562</v>
      </c>
      <c r="K1407" s="2">
        <v>44868</v>
      </c>
      <c r="L1407" s="1" t="s">
        <v>4204</v>
      </c>
      <c r="M1407" s="1" t="str">
        <f t="shared" si="105"/>
        <v>Education</v>
      </c>
      <c r="N1407" s="1" t="s">
        <v>4210</v>
      </c>
      <c r="O1407" s="1" t="s">
        <v>4276</v>
      </c>
      <c r="P1407" s="1">
        <v>6174</v>
      </c>
      <c r="Q1407" s="1">
        <v>489014</v>
      </c>
      <c r="R1407" s="1">
        <f t="shared" si="106"/>
        <v>36570</v>
      </c>
      <c r="S1407" s="4">
        <v>251267.75081171622</v>
      </c>
      <c r="T1407" s="4">
        <v>51049.391821943893</v>
      </c>
      <c r="U1407" s="1">
        <f t="shared" si="107"/>
        <v>452444</v>
      </c>
      <c r="V1407" s="4">
        <f t="shared" si="108"/>
        <v>186696.85736633989</v>
      </c>
      <c r="W1407" s="1" t="str">
        <f t="shared" si="109"/>
        <v>Favourable</v>
      </c>
    </row>
    <row r="1408" spans="1:23" x14ac:dyDescent="0.25">
      <c r="A1408" s="1"/>
      <c r="B1408" s="1"/>
      <c r="C1408" s="1"/>
      <c r="D1408" s="1"/>
      <c r="E1408" s="1" t="s">
        <v>6760</v>
      </c>
      <c r="F1408" s="2">
        <v>44512</v>
      </c>
      <c r="G1408" s="3">
        <v>21336</v>
      </c>
      <c r="H1408" s="1"/>
      <c r="I1408" s="1"/>
      <c r="J1408" s="1" t="s">
        <v>6552</v>
      </c>
      <c r="K1408" s="2">
        <v>45329</v>
      </c>
      <c r="L1408" s="1" t="s">
        <v>4218</v>
      </c>
      <c r="M1408" s="1" t="str">
        <f t="shared" si="105"/>
        <v>Infrastructure</v>
      </c>
      <c r="N1408" s="1" t="s">
        <v>4205</v>
      </c>
      <c r="O1408" s="1" t="s">
        <v>4264</v>
      </c>
      <c r="P1408" s="1">
        <v>6767</v>
      </c>
      <c r="Q1408" s="1">
        <v>2340998</v>
      </c>
      <c r="R1408" s="1">
        <f t="shared" si="106"/>
        <v>40242</v>
      </c>
      <c r="S1408" s="4">
        <v>974073.46657119447</v>
      </c>
      <c r="T1408" s="4">
        <v>308730.7874833151</v>
      </c>
      <c r="U1408" s="1">
        <f t="shared" si="107"/>
        <v>2300756</v>
      </c>
      <c r="V1408" s="4">
        <f t="shared" si="108"/>
        <v>1058193.7459454904</v>
      </c>
      <c r="W1408" s="1" t="str">
        <f t="shared" si="109"/>
        <v>Favourable</v>
      </c>
    </row>
    <row r="1409" spans="1:23" x14ac:dyDescent="0.25">
      <c r="A1409" s="1"/>
      <c r="B1409" s="1"/>
      <c r="C1409" s="1"/>
      <c r="D1409" s="1"/>
      <c r="E1409" s="1" t="s">
        <v>6761</v>
      </c>
      <c r="F1409" s="2">
        <v>45397</v>
      </c>
      <c r="G1409" s="3">
        <v>26636</v>
      </c>
      <c r="H1409" s="1"/>
      <c r="I1409" s="1"/>
      <c r="J1409" s="1" t="s">
        <v>6762</v>
      </c>
      <c r="K1409" s="2">
        <v>43946</v>
      </c>
      <c r="L1409" s="1" t="s">
        <v>4218</v>
      </c>
      <c r="M1409" s="1" t="str">
        <f t="shared" si="105"/>
        <v>Infrastructure</v>
      </c>
      <c r="N1409" s="1" t="s">
        <v>4210</v>
      </c>
      <c r="O1409" s="1" t="s">
        <v>4402</v>
      </c>
      <c r="P1409" s="1">
        <v>8733</v>
      </c>
      <c r="Q1409" s="1">
        <v>2053546</v>
      </c>
      <c r="R1409" s="1">
        <f t="shared" si="106"/>
        <v>37722</v>
      </c>
      <c r="S1409" s="4">
        <v>1883403.4494358585</v>
      </c>
      <c r="T1409" s="4">
        <v>234180.96300911051</v>
      </c>
      <c r="U1409" s="1">
        <f t="shared" si="107"/>
        <v>2015824</v>
      </c>
      <c r="V1409" s="4">
        <f t="shared" si="108"/>
        <v>-64038.412444969174</v>
      </c>
      <c r="W1409" s="1" t="str">
        <f t="shared" si="109"/>
        <v>Adverse</v>
      </c>
    </row>
    <row r="1410" spans="1:23" x14ac:dyDescent="0.25">
      <c r="A1410" s="1"/>
      <c r="B1410" s="1"/>
      <c r="C1410" s="1"/>
      <c r="D1410" s="1"/>
      <c r="E1410" s="1" t="s">
        <v>6763</v>
      </c>
      <c r="F1410" s="2">
        <v>44944</v>
      </c>
      <c r="G1410" s="3">
        <v>51708</v>
      </c>
      <c r="H1410" s="1"/>
      <c r="I1410" s="1"/>
      <c r="J1410" s="1" t="s">
        <v>6764</v>
      </c>
      <c r="K1410" s="2">
        <v>44812</v>
      </c>
      <c r="L1410" s="1" t="s">
        <v>4216</v>
      </c>
      <c r="M1410" s="1" t="str">
        <f t="shared" si="105"/>
        <v>Agricultural Extension</v>
      </c>
      <c r="N1410" s="1" t="s">
        <v>4210</v>
      </c>
      <c r="O1410" s="1" t="s">
        <v>4402</v>
      </c>
      <c r="P1410" s="1">
        <v>9317</v>
      </c>
      <c r="Q1410" s="1">
        <v>1176139</v>
      </c>
      <c r="R1410" s="1">
        <f t="shared" si="106"/>
        <v>40203</v>
      </c>
      <c r="S1410" s="4">
        <v>197761.45168464788</v>
      </c>
      <c r="T1410" s="4">
        <v>357933.99419960682</v>
      </c>
      <c r="U1410" s="1">
        <f t="shared" si="107"/>
        <v>1135936</v>
      </c>
      <c r="V1410" s="4">
        <f t="shared" si="108"/>
        <v>620443.55411574524</v>
      </c>
      <c r="W1410" s="1" t="str">
        <f t="shared" si="109"/>
        <v>Favourable</v>
      </c>
    </row>
    <row r="1411" spans="1:23" x14ac:dyDescent="0.25">
      <c r="A1411" s="1"/>
      <c r="B1411" s="1"/>
      <c r="C1411" s="1"/>
      <c r="D1411" s="1"/>
      <c r="E1411" s="1" t="s">
        <v>6765</v>
      </c>
      <c r="F1411" s="2">
        <v>43945</v>
      </c>
      <c r="G1411" s="3">
        <v>47533</v>
      </c>
      <c r="H1411" s="1"/>
      <c r="I1411" s="1"/>
      <c r="J1411" s="1" t="s">
        <v>6766</v>
      </c>
      <c r="K1411" s="2">
        <v>44847</v>
      </c>
      <c r="L1411" s="1" t="s">
        <v>4218</v>
      </c>
      <c r="M1411" s="1" t="str">
        <f t="shared" ref="M1411:M1474" si="110">INDEX($A:$B,MATCH($L1411,$A:$A,0),2)</f>
        <v>Infrastructure</v>
      </c>
      <c r="N1411" s="1" t="s">
        <v>4205</v>
      </c>
      <c r="O1411" s="1" t="s">
        <v>4267</v>
      </c>
      <c r="P1411" s="1">
        <v>8616</v>
      </c>
      <c r="Q1411" s="1">
        <v>1219656</v>
      </c>
      <c r="R1411" s="1">
        <f t="shared" ref="R1411:R1474" si="111">_xlfn.XLOOKUP($J1411,$E:$E,$G:$G,0,0,1)</f>
        <v>0</v>
      </c>
      <c r="S1411" s="4">
        <v>254371.71567195514</v>
      </c>
      <c r="T1411" s="4">
        <v>252550.36010155213</v>
      </c>
      <c r="U1411" s="1">
        <f t="shared" ref="U1411:U1474" si="112">Q1411-R1411</f>
        <v>1219656</v>
      </c>
      <c r="V1411" s="4">
        <f t="shared" ref="V1411:V1474" si="113">Q1411-(S1411+T1411)</f>
        <v>712733.92422649276</v>
      </c>
      <c r="W1411" s="1" t="str">
        <f t="shared" ref="W1411:W1474" si="114">IF(V1411&gt;=0,"Favourable","Adverse")</f>
        <v>Favourable</v>
      </c>
    </row>
    <row r="1412" spans="1:23" x14ac:dyDescent="0.25">
      <c r="A1412" s="1"/>
      <c r="B1412" s="1"/>
      <c r="C1412" s="1"/>
      <c r="D1412" s="1"/>
      <c r="E1412" s="1" t="s">
        <v>6767</v>
      </c>
      <c r="F1412" s="2">
        <v>44310</v>
      </c>
      <c r="G1412" s="3">
        <v>39913</v>
      </c>
      <c r="H1412" s="1"/>
      <c r="I1412" s="1"/>
      <c r="J1412" s="1" t="s">
        <v>6768</v>
      </c>
      <c r="K1412" s="2">
        <v>44683</v>
      </c>
      <c r="L1412" s="1" t="s">
        <v>4204</v>
      </c>
      <c r="M1412" s="1" t="str">
        <f t="shared" si="110"/>
        <v>Education</v>
      </c>
      <c r="N1412" s="1" t="s">
        <v>4205</v>
      </c>
      <c r="O1412" s="1" t="s">
        <v>4379</v>
      </c>
      <c r="P1412" s="1">
        <v>7376</v>
      </c>
      <c r="Q1412" s="1">
        <v>2362971</v>
      </c>
      <c r="R1412" s="1">
        <f t="shared" si="111"/>
        <v>10180</v>
      </c>
      <c r="S1412" s="4">
        <v>1887457.4784926286</v>
      </c>
      <c r="T1412" s="4">
        <v>759561.91078852641</v>
      </c>
      <c r="U1412" s="1">
        <f t="shared" si="112"/>
        <v>2352791</v>
      </c>
      <c r="V1412" s="4">
        <f t="shared" si="113"/>
        <v>-284048.38928115508</v>
      </c>
      <c r="W1412" s="1" t="str">
        <f t="shared" si="114"/>
        <v>Adverse</v>
      </c>
    </row>
    <row r="1413" spans="1:23" x14ac:dyDescent="0.25">
      <c r="A1413" s="1"/>
      <c r="B1413" s="1"/>
      <c r="C1413" s="1"/>
      <c r="D1413" s="1"/>
      <c r="E1413" s="1" t="s">
        <v>6137</v>
      </c>
      <c r="F1413" s="2">
        <v>44518</v>
      </c>
      <c r="G1413" s="3">
        <v>44023</v>
      </c>
      <c r="H1413" s="1"/>
      <c r="I1413" s="1"/>
      <c r="J1413" s="1" t="s">
        <v>6691</v>
      </c>
      <c r="K1413" s="2">
        <v>45192</v>
      </c>
      <c r="L1413" s="1" t="s">
        <v>4218</v>
      </c>
      <c r="M1413" s="1" t="str">
        <f t="shared" si="110"/>
        <v>Infrastructure</v>
      </c>
      <c r="N1413" s="1" t="s">
        <v>4205</v>
      </c>
      <c r="O1413" s="1" t="s">
        <v>4233</v>
      </c>
      <c r="P1413" s="1">
        <v>6892</v>
      </c>
      <c r="Q1413" s="1">
        <v>898726</v>
      </c>
      <c r="R1413" s="1">
        <f t="shared" si="111"/>
        <v>19506</v>
      </c>
      <c r="S1413" s="4">
        <v>401025.53086340585</v>
      </c>
      <c r="T1413" s="4">
        <v>194655.53054030667</v>
      </c>
      <c r="U1413" s="1">
        <f t="shared" si="112"/>
        <v>879220</v>
      </c>
      <c r="V1413" s="4">
        <f t="shared" si="113"/>
        <v>303044.93859628751</v>
      </c>
      <c r="W1413" s="1" t="str">
        <f t="shared" si="114"/>
        <v>Favourable</v>
      </c>
    </row>
    <row r="1414" spans="1:23" x14ac:dyDescent="0.25">
      <c r="A1414" s="1"/>
      <c r="B1414" s="1"/>
      <c r="C1414" s="1"/>
      <c r="D1414" s="1"/>
      <c r="E1414" s="1" t="s">
        <v>6769</v>
      </c>
      <c r="F1414" s="2">
        <v>44114</v>
      </c>
      <c r="G1414" s="3">
        <v>45324</v>
      </c>
      <c r="H1414" s="1"/>
      <c r="I1414" s="1"/>
      <c r="J1414" s="1" t="s">
        <v>6770</v>
      </c>
      <c r="K1414" s="2">
        <v>44393</v>
      </c>
      <c r="L1414" s="1" t="s">
        <v>4204</v>
      </c>
      <c r="M1414" s="1" t="str">
        <f t="shared" si="110"/>
        <v>Education</v>
      </c>
      <c r="N1414" s="1" t="s">
        <v>4205</v>
      </c>
      <c r="O1414" s="1" t="s">
        <v>4244</v>
      </c>
      <c r="P1414" s="1">
        <v>6920</v>
      </c>
      <c r="Q1414" s="1">
        <v>2299890</v>
      </c>
      <c r="R1414" s="1">
        <f t="shared" si="111"/>
        <v>40972</v>
      </c>
      <c r="S1414" s="4">
        <v>1769476.7016344829</v>
      </c>
      <c r="T1414" s="4">
        <v>214766.51616285919</v>
      </c>
      <c r="U1414" s="1">
        <f t="shared" si="112"/>
        <v>2258918</v>
      </c>
      <c r="V1414" s="4">
        <f t="shared" si="113"/>
        <v>315646.78220265778</v>
      </c>
      <c r="W1414" s="1" t="str">
        <f t="shared" si="114"/>
        <v>Favourable</v>
      </c>
    </row>
    <row r="1415" spans="1:23" x14ac:dyDescent="0.25">
      <c r="A1415" s="1"/>
      <c r="B1415" s="1"/>
      <c r="C1415" s="1"/>
      <c r="D1415" s="1"/>
      <c r="E1415" s="1" t="s">
        <v>6771</v>
      </c>
      <c r="F1415" s="2">
        <v>43942</v>
      </c>
      <c r="G1415" s="3">
        <v>10212</v>
      </c>
      <c r="H1415" s="1"/>
      <c r="I1415" s="1"/>
      <c r="J1415" s="1" t="s">
        <v>6772</v>
      </c>
      <c r="K1415" s="2">
        <v>43875</v>
      </c>
      <c r="L1415" s="1" t="s">
        <v>4204</v>
      </c>
      <c r="M1415" s="1" t="str">
        <f t="shared" si="110"/>
        <v>Education</v>
      </c>
      <c r="N1415" s="1" t="s">
        <v>4205</v>
      </c>
      <c r="O1415" s="1" t="s">
        <v>4226</v>
      </c>
      <c r="P1415" s="1">
        <v>5924</v>
      </c>
      <c r="Q1415" s="1">
        <v>518377</v>
      </c>
      <c r="R1415" s="1">
        <f t="shared" si="111"/>
        <v>0</v>
      </c>
      <c r="S1415" s="4">
        <v>315581.52395006927</v>
      </c>
      <c r="T1415" s="4">
        <v>161367.37164811083</v>
      </c>
      <c r="U1415" s="1">
        <f t="shared" si="112"/>
        <v>518377</v>
      </c>
      <c r="V1415" s="4">
        <f t="shared" si="113"/>
        <v>41428.104401819874</v>
      </c>
      <c r="W1415" s="1" t="str">
        <f t="shared" si="114"/>
        <v>Favourable</v>
      </c>
    </row>
    <row r="1416" spans="1:23" x14ac:dyDescent="0.25">
      <c r="A1416" s="1"/>
      <c r="B1416" s="1"/>
      <c r="C1416" s="1"/>
      <c r="D1416" s="1"/>
      <c r="E1416" s="1" t="s">
        <v>6773</v>
      </c>
      <c r="F1416" s="2">
        <v>44655</v>
      </c>
      <c r="G1416" s="3">
        <v>18918</v>
      </c>
      <c r="H1416" s="1"/>
      <c r="I1416" s="1"/>
      <c r="J1416" s="1" t="s">
        <v>6774</v>
      </c>
      <c r="K1416" s="2">
        <v>45285</v>
      </c>
      <c r="L1416" s="1" t="s">
        <v>4200</v>
      </c>
      <c r="M1416" s="1" t="str">
        <f t="shared" si="110"/>
        <v>Social Services</v>
      </c>
      <c r="N1416" s="1" t="s">
        <v>4210</v>
      </c>
      <c r="O1416" s="1" t="s">
        <v>4479</v>
      </c>
      <c r="P1416" s="1">
        <v>8329</v>
      </c>
      <c r="Q1416" s="1">
        <v>1637378</v>
      </c>
      <c r="R1416" s="1">
        <f t="shared" si="111"/>
        <v>33815</v>
      </c>
      <c r="S1416" s="4">
        <v>1549611.1847345906</v>
      </c>
      <c r="T1416" s="4">
        <v>314724.70192868914</v>
      </c>
      <c r="U1416" s="1">
        <f t="shared" si="112"/>
        <v>1603563</v>
      </c>
      <c r="V1416" s="4">
        <f t="shared" si="113"/>
        <v>-226957.88666327973</v>
      </c>
      <c r="W1416" s="1" t="str">
        <f t="shared" si="114"/>
        <v>Adverse</v>
      </c>
    </row>
    <row r="1417" spans="1:23" x14ac:dyDescent="0.25">
      <c r="A1417" s="1"/>
      <c r="B1417" s="1"/>
      <c r="C1417" s="1"/>
      <c r="D1417" s="1"/>
      <c r="E1417" s="1" t="s">
        <v>6775</v>
      </c>
      <c r="F1417" s="2">
        <v>44196</v>
      </c>
      <c r="G1417" s="3">
        <v>18723</v>
      </c>
      <c r="H1417" s="1"/>
      <c r="I1417" s="1"/>
      <c r="J1417" s="1" t="s">
        <v>5433</v>
      </c>
      <c r="K1417" s="2">
        <v>45036</v>
      </c>
      <c r="L1417" s="1" t="s">
        <v>4218</v>
      </c>
      <c r="M1417" s="1" t="str">
        <f t="shared" si="110"/>
        <v>Infrastructure</v>
      </c>
      <c r="N1417" s="1" t="s">
        <v>4222</v>
      </c>
      <c r="O1417" s="1" t="s">
        <v>4304</v>
      </c>
      <c r="P1417" s="1">
        <v>6252</v>
      </c>
      <c r="Q1417" s="1">
        <v>1181323</v>
      </c>
      <c r="R1417" s="1">
        <f t="shared" si="111"/>
        <v>39149</v>
      </c>
      <c r="S1417" s="4">
        <v>675079.35229137947</v>
      </c>
      <c r="T1417" s="4">
        <v>167000.49051597869</v>
      </c>
      <c r="U1417" s="1">
        <f t="shared" si="112"/>
        <v>1142174</v>
      </c>
      <c r="V1417" s="4">
        <f t="shared" si="113"/>
        <v>339243.15719264187</v>
      </c>
      <c r="W1417" s="1" t="str">
        <f t="shared" si="114"/>
        <v>Favourable</v>
      </c>
    </row>
    <row r="1418" spans="1:23" x14ac:dyDescent="0.25">
      <c r="A1418" s="1"/>
      <c r="B1418" s="1"/>
      <c r="C1418" s="1"/>
      <c r="D1418" s="1"/>
      <c r="E1418" s="1" t="s">
        <v>5831</v>
      </c>
      <c r="F1418" s="2">
        <v>45351</v>
      </c>
      <c r="G1418" s="3">
        <v>47379</v>
      </c>
      <c r="H1418" s="1"/>
      <c r="I1418" s="1"/>
      <c r="J1418" s="1" t="s">
        <v>6776</v>
      </c>
      <c r="K1418" s="2">
        <v>44445</v>
      </c>
      <c r="L1418" s="1" t="s">
        <v>4204</v>
      </c>
      <c r="M1418" s="1" t="str">
        <f t="shared" si="110"/>
        <v>Education</v>
      </c>
      <c r="N1418" s="1" t="s">
        <v>4210</v>
      </c>
      <c r="O1418" s="1" t="s">
        <v>4335</v>
      </c>
      <c r="P1418" s="1">
        <v>8787</v>
      </c>
      <c r="Q1418" s="1">
        <v>327968</v>
      </c>
      <c r="R1418" s="1">
        <f t="shared" si="111"/>
        <v>34689</v>
      </c>
      <c r="S1418" s="4">
        <v>273074.91021218564</v>
      </c>
      <c r="T1418" s="4">
        <v>13611.840285291271</v>
      </c>
      <c r="U1418" s="1">
        <f t="shared" si="112"/>
        <v>293279</v>
      </c>
      <c r="V1418" s="4">
        <f t="shared" si="113"/>
        <v>41281.249502523104</v>
      </c>
      <c r="W1418" s="1" t="str">
        <f t="shared" si="114"/>
        <v>Favourable</v>
      </c>
    </row>
    <row r="1419" spans="1:23" x14ac:dyDescent="0.25">
      <c r="A1419" s="1"/>
      <c r="B1419" s="1"/>
      <c r="C1419" s="1"/>
      <c r="D1419" s="1"/>
      <c r="E1419" s="1" t="s">
        <v>6777</v>
      </c>
      <c r="F1419" s="2">
        <v>45242</v>
      </c>
      <c r="G1419" s="3">
        <v>40550</v>
      </c>
      <c r="H1419" s="1"/>
      <c r="I1419" s="1"/>
      <c r="J1419" s="1" t="s">
        <v>6778</v>
      </c>
      <c r="K1419" s="2">
        <v>44279</v>
      </c>
      <c r="L1419" s="1" t="s">
        <v>4218</v>
      </c>
      <c r="M1419" s="1" t="str">
        <f t="shared" si="110"/>
        <v>Infrastructure</v>
      </c>
      <c r="N1419" s="1" t="s">
        <v>4210</v>
      </c>
      <c r="O1419" s="1" t="s">
        <v>4335</v>
      </c>
      <c r="P1419" s="1">
        <v>9252</v>
      </c>
      <c r="Q1419" s="1">
        <v>2083958</v>
      </c>
      <c r="R1419" s="1">
        <f t="shared" si="111"/>
        <v>0</v>
      </c>
      <c r="S1419" s="4">
        <v>1676786.4320151026</v>
      </c>
      <c r="T1419" s="4">
        <v>460036.43026529573</v>
      </c>
      <c r="U1419" s="1">
        <f t="shared" si="112"/>
        <v>2083958</v>
      </c>
      <c r="V1419" s="4">
        <f t="shared" si="113"/>
        <v>-52864.862280398142</v>
      </c>
      <c r="W1419" s="1" t="str">
        <f t="shared" si="114"/>
        <v>Adverse</v>
      </c>
    </row>
    <row r="1420" spans="1:23" x14ac:dyDescent="0.25">
      <c r="A1420" s="1"/>
      <c r="B1420" s="1"/>
      <c r="C1420" s="1"/>
      <c r="D1420" s="1"/>
      <c r="E1420" s="1" t="s">
        <v>6779</v>
      </c>
      <c r="F1420" s="2">
        <v>44791</v>
      </c>
      <c r="G1420" s="3">
        <v>36809</v>
      </c>
      <c r="H1420" s="1"/>
      <c r="I1420" s="1"/>
      <c r="J1420" s="1" t="s">
        <v>6780</v>
      </c>
      <c r="K1420" s="2">
        <v>45124</v>
      </c>
      <c r="L1420" s="1" t="s">
        <v>4200</v>
      </c>
      <c r="M1420" s="1" t="str">
        <f t="shared" si="110"/>
        <v>Social Services</v>
      </c>
      <c r="N1420" s="1" t="s">
        <v>4222</v>
      </c>
      <c r="O1420" s="1" t="s">
        <v>4267</v>
      </c>
      <c r="P1420" s="1">
        <v>6409</v>
      </c>
      <c r="Q1420" s="1">
        <v>1552629</v>
      </c>
      <c r="R1420" s="1">
        <f t="shared" si="111"/>
        <v>27617</v>
      </c>
      <c r="S1420" s="4">
        <v>120420.59850539279</v>
      </c>
      <c r="T1420" s="4">
        <v>335982.12063951697</v>
      </c>
      <c r="U1420" s="1">
        <f t="shared" si="112"/>
        <v>1525012</v>
      </c>
      <c r="V1420" s="4">
        <f t="shared" si="113"/>
        <v>1096226.2808550904</v>
      </c>
      <c r="W1420" s="1" t="str">
        <f t="shared" si="114"/>
        <v>Favourable</v>
      </c>
    </row>
    <row r="1421" spans="1:23" x14ac:dyDescent="0.25">
      <c r="A1421" s="1"/>
      <c r="B1421" s="1"/>
      <c r="C1421" s="1"/>
      <c r="D1421" s="1"/>
      <c r="E1421" s="1" t="s">
        <v>6436</v>
      </c>
      <c r="F1421" s="2">
        <v>45048</v>
      </c>
      <c r="G1421" s="3">
        <v>22053</v>
      </c>
      <c r="H1421" s="1"/>
      <c r="I1421" s="1"/>
      <c r="J1421" s="1" t="s">
        <v>6781</v>
      </c>
      <c r="K1421" s="2">
        <v>45164</v>
      </c>
      <c r="L1421" s="1" t="s">
        <v>4200</v>
      </c>
      <c r="M1421" s="1" t="str">
        <f t="shared" si="110"/>
        <v>Social Services</v>
      </c>
      <c r="N1421" s="1" t="s">
        <v>4210</v>
      </c>
      <c r="O1421" s="1" t="s">
        <v>4298</v>
      </c>
      <c r="P1421" s="1">
        <v>8993</v>
      </c>
      <c r="Q1421" s="1">
        <v>449248</v>
      </c>
      <c r="R1421" s="1">
        <f t="shared" si="111"/>
        <v>52008</v>
      </c>
      <c r="S1421" s="4">
        <v>67150.973749939672</v>
      </c>
      <c r="T1421" s="4">
        <v>59238.198075527616</v>
      </c>
      <c r="U1421" s="1">
        <f t="shared" si="112"/>
        <v>397240</v>
      </c>
      <c r="V1421" s="4">
        <f t="shared" si="113"/>
        <v>322858.82817453274</v>
      </c>
      <c r="W1421" s="1" t="str">
        <f t="shared" si="114"/>
        <v>Favourable</v>
      </c>
    </row>
    <row r="1422" spans="1:23" x14ac:dyDescent="0.25">
      <c r="A1422" s="1"/>
      <c r="B1422" s="1"/>
      <c r="C1422" s="1"/>
      <c r="D1422" s="1"/>
      <c r="E1422" s="1" t="s">
        <v>6782</v>
      </c>
      <c r="F1422" s="2">
        <v>44068</v>
      </c>
      <c r="G1422" s="3">
        <v>21121</v>
      </c>
      <c r="H1422" s="1"/>
      <c r="I1422" s="1"/>
      <c r="J1422" s="1" t="s">
        <v>6783</v>
      </c>
      <c r="K1422" s="2">
        <v>45322</v>
      </c>
      <c r="L1422" s="1" t="s">
        <v>4218</v>
      </c>
      <c r="M1422" s="1" t="str">
        <f t="shared" si="110"/>
        <v>Infrastructure</v>
      </c>
      <c r="N1422" s="1" t="s">
        <v>4205</v>
      </c>
      <c r="O1422" s="1" t="s">
        <v>4388</v>
      </c>
      <c r="P1422" s="1">
        <v>7345</v>
      </c>
      <c r="Q1422" s="1">
        <v>2401445</v>
      </c>
      <c r="R1422" s="1">
        <f t="shared" si="111"/>
        <v>41902</v>
      </c>
      <c r="S1422" s="4">
        <v>512815.25706162071</v>
      </c>
      <c r="T1422" s="4">
        <v>784214.53483825317</v>
      </c>
      <c r="U1422" s="1">
        <f t="shared" si="112"/>
        <v>2359543</v>
      </c>
      <c r="V1422" s="4">
        <f t="shared" si="113"/>
        <v>1104415.2081001261</v>
      </c>
      <c r="W1422" s="1" t="str">
        <f t="shared" si="114"/>
        <v>Favourable</v>
      </c>
    </row>
    <row r="1423" spans="1:23" x14ac:dyDescent="0.25">
      <c r="A1423" s="1"/>
      <c r="B1423" s="1"/>
      <c r="C1423" s="1"/>
      <c r="D1423" s="1"/>
      <c r="E1423" s="1" t="s">
        <v>6784</v>
      </c>
      <c r="F1423" s="2">
        <v>44473</v>
      </c>
      <c r="G1423" s="3">
        <v>48656</v>
      </c>
      <c r="H1423" s="1"/>
      <c r="I1423" s="1"/>
      <c r="J1423" s="1" t="s">
        <v>6785</v>
      </c>
      <c r="K1423" s="2">
        <v>44000</v>
      </c>
      <c r="L1423" s="1" t="s">
        <v>4200</v>
      </c>
      <c r="M1423" s="1" t="str">
        <f t="shared" si="110"/>
        <v>Social Services</v>
      </c>
      <c r="N1423" s="1" t="s">
        <v>4205</v>
      </c>
      <c r="O1423" s="1" t="s">
        <v>4438</v>
      </c>
      <c r="P1423" s="1">
        <v>5998</v>
      </c>
      <c r="Q1423" s="1">
        <v>742470</v>
      </c>
      <c r="R1423" s="1">
        <f t="shared" si="111"/>
        <v>13118</v>
      </c>
      <c r="S1423" s="4">
        <v>516067.31096255075</v>
      </c>
      <c r="T1423" s="4">
        <v>73842.400423480198</v>
      </c>
      <c r="U1423" s="1">
        <f t="shared" si="112"/>
        <v>729352</v>
      </c>
      <c r="V1423" s="4">
        <f t="shared" si="113"/>
        <v>152560.28861396899</v>
      </c>
      <c r="W1423" s="1" t="str">
        <f t="shared" si="114"/>
        <v>Favourable</v>
      </c>
    </row>
    <row r="1424" spans="1:23" x14ac:dyDescent="0.25">
      <c r="A1424" s="1"/>
      <c r="B1424" s="1"/>
      <c r="C1424" s="1"/>
      <c r="D1424" s="1"/>
      <c r="E1424" s="1" t="s">
        <v>6786</v>
      </c>
      <c r="F1424" s="2">
        <v>44886</v>
      </c>
      <c r="G1424" s="3">
        <v>20363</v>
      </c>
      <c r="H1424" s="1"/>
      <c r="I1424" s="1"/>
      <c r="J1424" s="1" t="s">
        <v>5476</v>
      </c>
      <c r="K1424" s="2">
        <v>43929</v>
      </c>
      <c r="L1424" s="1" t="s">
        <v>4218</v>
      </c>
      <c r="M1424" s="1" t="str">
        <f t="shared" si="110"/>
        <v>Infrastructure</v>
      </c>
      <c r="N1424" s="1" t="s">
        <v>4205</v>
      </c>
      <c r="O1424" s="1" t="s">
        <v>4496</v>
      </c>
      <c r="P1424" s="1">
        <v>7168</v>
      </c>
      <c r="Q1424" s="1">
        <v>713367</v>
      </c>
      <c r="R1424" s="1">
        <f t="shared" si="111"/>
        <v>55472</v>
      </c>
      <c r="S1424" s="4">
        <v>162555.60068158299</v>
      </c>
      <c r="T1424" s="4">
        <v>229944.26703474057</v>
      </c>
      <c r="U1424" s="1">
        <f t="shared" si="112"/>
        <v>657895</v>
      </c>
      <c r="V1424" s="4">
        <f t="shared" si="113"/>
        <v>320867.13228367642</v>
      </c>
      <c r="W1424" s="1" t="str">
        <f t="shared" si="114"/>
        <v>Favourable</v>
      </c>
    </row>
    <row r="1425" spans="1:23" x14ac:dyDescent="0.25">
      <c r="A1425" s="1"/>
      <c r="B1425" s="1"/>
      <c r="C1425" s="1"/>
      <c r="D1425" s="1"/>
      <c r="E1425" s="1" t="s">
        <v>5017</v>
      </c>
      <c r="F1425" s="2">
        <v>45153</v>
      </c>
      <c r="G1425" s="3">
        <v>10674</v>
      </c>
      <c r="H1425" s="1"/>
      <c r="I1425" s="1"/>
      <c r="J1425" s="1" t="s">
        <v>6787</v>
      </c>
      <c r="K1425" s="2">
        <v>44001</v>
      </c>
      <c r="L1425" s="1" t="s">
        <v>4204</v>
      </c>
      <c r="M1425" s="1" t="str">
        <f t="shared" si="110"/>
        <v>Education</v>
      </c>
      <c r="N1425" s="1" t="s">
        <v>4210</v>
      </c>
      <c r="O1425" s="1" t="s">
        <v>4279</v>
      </c>
      <c r="P1425" s="1">
        <v>8769</v>
      </c>
      <c r="Q1425" s="1">
        <v>1196993</v>
      </c>
      <c r="R1425" s="1">
        <f t="shared" si="111"/>
        <v>44701</v>
      </c>
      <c r="S1425" s="4">
        <v>955755.3898280157</v>
      </c>
      <c r="T1425" s="4">
        <v>273147.39430081839</v>
      </c>
      <c r="U1425" s="1">
        <f t="shared" si="112"/>
        <v>1152292</v>
      </c>
      <c r="V1425" s="4">
        <f t="shared" si="113"/>
        <v>-31909.784128834028</v>
      </c>
      <c r="W1425" s="1" t="str">
        <f t="shared" si="114"/>
        <v>Adverse</v>
      </c>
    </row>
    <row r="1426" spans="1:23" x14ac:dyDescent="0.25">
      <c r="A1426" s="1"/>
      <c r="B1426" s="1"/>
      <c r="C1426" s="1"/>
      <c r="D1426" s="1"/>
      <c r="E1426" s="1" t="s">
        <v>6788</v>
      </c>
      <c r="F1426" s="2">
        <v>44488</v>
      </c>
      <c r="G1426" s="3">
        <v>25812</v>
      </c>
      <c r="H1426" s="1"/>
      <c r="I1426" s="1"/>
      <c r="J1426" s="1" t="s">
        <v>4262</v>
      </c>
      <c r="K1426" s="2">
        <v>45329</v>
      </c>
      <c r="L1426" s="1" t="s">
        <v>4212</v>
      </c>
      <c r="M1426" s="1" t="str">
        <f t="shared" si="110"/>
        <v>Agricultural Extension</v>
      </c>
      <c r="N1426" s="1" t="s">
        <v>4222</v>
      </c>
      <c r="O1426" s="1" t="s">
        <v>4335</v>
      </c>
      <c r="P1426" s="1">
        <v>7333</v>
      </c>
      <c r="Q1426" s="1">
        <v>2323211</v>
      </c>
      <c r="R1426" s="1">
        <f t="shared" si="111"/>
        <v>51165</v>
      </c>
      <c r="S1426" s="4">
        <v>466423.9730380004</v>
      </c>
      <c r="T1426" s="4">
        <v>420632.52920355444</v>
      </c>
      <c r="U1426" s="1">
        <f t="shared" si="112"/>
        <v>2272046</v>
      </c>
      <c r="V1426" s="4">
        <f t="shared" si="113"/>
        <v>1436154.4977584451</v>
      </c>
      <c r="W1426" s="1" t="str">
        <f t="shared" si="114"/>
        <v>Favourable</v>
      </c>
    </row>
    <row r="1427" spans="1:23" x14ac:dyDescent="0.25">
      <c r="A1427" s="1"/>
      <c r="B1427" s="1"/>
      <c r="C1427" s="1"/>
      <c r="D1427" s="1"/>
      <c r="E1427" s="1" t="s">
        <v>6789</v>
      </c>
      <c r="F1427" s="2">
        <v>44513</v>
      </c>
      <c r="G1427" s="3">
        <v>11266</v>
      </c>
      <c r="H1427" s="1"/>
      <c r="I1427" s="1"/>
      <c r="J1427" s="1" t="s">
        <v>6790</v>
      </c>
      <c r="K1427" s="2">
        <v>44442</v>
      </c>
      <c r="L1427" s="1" t="s">
        <v>4200</v>
      </c>
      <c r="M1427" s="1" t="str">
        <f t="shared" si="110"/>
        <v>Social Services</v>
      </c>
      <c r="N1427" s="1" t="s">
        <v>4222</v>
      </c>
      <c r="O1427" s="1" t="s">
        <v>4311</v>
      </c>
      <c r="P1427" s="1">
        <v>7695</v>
      </c>
      <c r="Q1427" s="1">
        <v>795894</v>
      </c>
      <c r="R1427" s="1">
        <f t="shared" si="111"/>
        <v>0</v>
      </c>
      <c r="S1427" s="4">
        <v>693335.92830695689</v>
      </c>
      <c r="T1427" s="4">
        <v>158434.76892706985</v>
      </c>
      <c r="U1427" s="1">
        <f t="shared" si="112"/>
        <v>795894</v>
      </c>
      <c r="V1427" s="4">
        <f t="shared" si="113"/>
        <v>-55876.697234026738</v>
      </c>
      <c r="W1427" s="1" t="str">
        <f t="shared" si="114"/>
        <v>Adverse</v>
      </c>
    </row>
    <row r="1428" spans="1:23" x14ac:dyDescent="0.25">
      <c r="A1428" s="1"/>
      <c r="B1428" s="1"/>
      <c r="C1428" s="1"/>
      <c r="D1428" s="1"/>
      <c r="E1428" s="1" t="s">
        <v>6791</v>
      </c>
      <c r="F1428" s="2">
        <v>45204</v>
      </c>
      <c r="G1428" s="3">
        <v>34156</v>
      </c>
      <c r="H1428" s="1"/>
      <c r="I1428" s="1"/>
      <c r="J1428" s="1" t="s">
        <v>6792</v>
      </c>
      <c r="K1428" s="2">
        <v>45337</v>
      </c>
      <c r="L1428" s="1" t="s">
        <v>4216</v>
      </c>
      <c r="M1428" s="1" t="str">
        <f t="shared" si="110"/>
        <v>Agricultural Extension</v>
      </c>
      <c r="N1428" s="1" t="s">
        <v>4210</v>
      </c>
      <c r="O1428" s="1" t="s">
        <v>4325</v>
      </c>
      <c r="P1428" s="1">
        <v>7082</v>
      </c>
      <c r="Q1428" s="1">
        <v>943833</v>
      </c>
      <c r="R1428" s="1">
        <f t="shared" si="111"/>
        <v>33136</v>
      </c>
      <c r="S1428" s="4">
        <v>558169.6767224482</v>
      </c>
      <c r="T1428" s="4">
        <v>274367.88397981046</v>
      </c>
      <c r="U1428" s="1">
        <f t="shared" si="112"/>
        <v>910697</v>
      </c>
      <c r="V1428" s="4">
        <f t="shared" si="113"/>
        <v>111295.43929774128</v>
      </c>
      <c r="W1428" s="1" t="str">
        <f t="shared" si="114"/>
        <v>Favourable</v>
      </c>
    </row>
    <row r="1429" spans="1:23" x14ac:dyDescent="0.25">
      <c r="A1429" s="1"/>
      <c r="B1429" s="1"/>
      <c r="C1429" s="1"/>
      <c r="D1429" s="1"/>
      <c r="E1429" s="1" t="s">
        <v>6793</v>
      </c>
      <c r="F1429" s="2">
        <v>44812</v>
      </c>
      <c r="G1429" s="3">
        <v>13067</v>
      </c>
      <c r="H1429" s="1"/>
      <c r="I1429" s="1"/>
      <c r="J1429" s="1" t="s">
        <v>6794</v>
      </c>
      <c r="K1429" s="2">
        <v>44946</v>
      </c>
      <c r="L1429" s="1" t="s">
        <v>4204</v>
      </c>
      <c r="M1429" s="1" t="str">
        <f t="shared" si="110"/>
        <v>Education</v>
      </c>
      <c r="N1429" s="1" t="s">
        <v>4222</v>
      </c>
      <c r="O1429" s="1" t="s">
        <v>4301</v>
      </c>
      <c r="P1429" s="1">
        <v>7316</v>
      </c>
      <c r="Q1429" s="1">
        <v>1131908</v>
      </c>
      <c r="R1429" s="1">
        <f t="shared" si="111"/>
        <v>46636</v>
      </c>
      <c r="S1429" s="4">
        <v>188955.21916554621</v>
      </c>
      <c r="T1429" s="4">
        <v>117923.8250689798</v>
      </c>
      <c r="U1429" s="1">
        <f t="shared" si="112"/>
        <v>1085272</v>
      </c>
      <c r="V1429" s="4">
        <f t="shared" si="113"/>
        <v>825028.95576547401</v>
      </c>
      <c r="W1429" s="1" t="str">
        <f t="shared" si="114"/>
        <v>Favourable</v>
      </c>
    </row>
    <row r="1430" spans="1:23" x14ac:dyDescent="0.25">
      <c r="A1430" s="1"/>
      <c r="B1430" s="1"/>
      <c r="C1430" s="1"/>
      <c r="D1430" s="1"/>
      <c r="E1430" s="1" t="s">
        <v>6795</v>
      </c>
      <c r="F1430" s="2">
        <v>45324</v>
      </c>
      <c r="G1430" s="3">
        <v>28870</v>
      </c>
      <c r="H1430" s="1"/>
      <c r="I1430" s="1"/>
      <c r="J1430" s="1" t="s">
        <v>6796</v>
      </c>
      <c r="K1430" s="2">
        <v>45379</v>
      </c>
      <c r="L1430" s="1" t="s">
        <v>4212</v>
      </c>
      <c r="M1430" s="1" t="str">
        <f t="shared" si="110"/>
        <v>Agricultural Extension</v>
      </c>
      <c r="N1430" s="1" t="s">
        <v>4210</v>
      </c>
      <c r="O1430" s="1" t="s">
        <v>4479</v>
      </c>
      <c r="P1430" s="1">
        <v>7065</v>
      </c>
      <c r="Q1430" s="1">
        <v>1736357</v>
      </c>
      <c r="R1430" s="1">
        <f t="shared" si="111"/>
        <v>40661</v>
      </c>
      <c r="S1430" s="4">
        <v>914569.57348819065</v>
      </c>
      <c r="T1430" s="4">
        <v>318312.00671619328</v>
      </c>
      <c r="U1430" s="1">
        <f t="shared" si="112"/>
        <v>1695696</v>
      </c>
      <c r="V1430" s="4">
        <f t="shared" si="113"/>
        <v>503475.41979561606</v>
      </c>
      <c r="W1430" s="1" t="str">
        <f t="shared" si="114"/>
        <v>Favourable</v>
      </c>
    </row>
    <row r="1431" spans="1:23" x14ac:dyDescent="0.25">
      <c r="A1431" s="1"/>
      <c r="B1431" s="1"/>
      <c r="C1431" s="1"/>
      <c r="D1431" s="1"/>
      <c r="E1431" s="1" t="s">
        <v>6797</v>
      </c>
      <c r="F1431" s="2">
        <v>45282</v>
      </c>
      <c r="G1431" s="3">
        <v>41888</v>
      </c>
      <c r="H1431" s="1"/>
      <c r="I1431" s="1"/>
      <c r="J1431" s="1" t="s">
        <v>6798</v>
      </c>
      <c r="K1431" s="2">
        <v>44393</v>
      </c>
      <c r="L1431" s="1" t="s">
        <v>4212</v>
      </c>
      <c r="M1431" s="1" t="str">
        <f t="shared" si="110"/>
        <v>Agricultural Extension</v>
      </c>
      <c r="N1431" s="1" t="s">
        <v>4222</v>
      </c>
      <c r="O1431" s="1" t="s">
        <v>4388</v>
      </c>
      <c r="P1431" s="1">
        <v>5926</v>
      </c>
      <c r="Q1431" s="1">
        <v>2180371</v>
      </c>
      <c r="R1431" s="1">
        <f t="shared" si="111"/>
        <v>0</v>
      </c>
      <c r="S1431" s="4">
        <v>356164.34008026734</v>
      </c>
      <c r="T1431" s="4">
        <v>125010.27106455831</v>
      </c>
      <c r="U1431" s="1">
        <f t="shared" si="112"/>
        <v>2180371</v>
      </c>
      <c r="V1431" s="4">
        <f t="shared" si="113"/>
        <v>1699196.3888551744</v>
      </c>
      <c r="W1431" s="1" t="str">
        <f t="shared" si="114"/>
        <v>Favourable</v>
      </c>
    </row>
    <row r="1432" spans="1:23" x14ac:dyDescent="0.25">
      <c r="A1432" s="1"/>
      <c r="B1432" s="1"/>
      <c r="C1432" s="1"/>
      <c r="D1432" s="1"/>
      <c r="E1432" s="1" t="s">
        <v>4738</v>
      </c>
      <c r="F1432" s="2">
        <v>44714</v>
      </c>
      <c r="G1432" s="3">
        <v>41388</v>
      </c>
      <c r="H1432" s="1"/>
      <c r="I1432" s="1"/>
      <c r="J1432" s="1" t="s">
        <v>6322</v>
      </c>
      <c r="K1432" s="2">
        <v>45219</v>
      </c>
      <c r="L1432" s="1" t="s">
        <v>4216</v>
      </c>
      <c r="M1432" s="1" t="str">
        <f t="shared" si="110"/>
        <v>Agricultural Extension</v>
      </c>
      <c r="N1432" s="1" t="s">
        <v>4222</v>
      </c>
      <c r="O1432" s="1" t="s">
        <v>4295</v>
      </c>
      <c r="P1432" s="1">
        <v>8646</v>
      </c>
      <c r="Q1432" s="1">
        <v>971534</v>
      </c>
      <c r="R1432" s="1">
        <f t="shared" si="111"/>
        <v>51457</v>
      </c>
      <c r="S1432" s="4">
        <v>308434.56466368202</v>
      </c>
      <c r="T1432" s="4">
        <v>94982.691700548123</v>
      </c>
      <c r="U1432" s="1">
        <f t="shared" si="112"/>
        <v>920077</v>
      </c>
      <c r="V1432" s="4">
        <f t="shared" si="113"/>
        <v>568116.74363576993</v>
      </c>
      <c r="W1432" s="1" t="str">
        <f t="shared" si="114"/>
        <v>Favourable</v>
      </c>
    </row>
    <row r="1433" spans="1:23" x14ac:dyDescent="0.25">
      <c r="A1433" s="1"/>
      <c r="B1433" s="1"/>
      <c r="C1433" s="1"/>
      <c r="D1433" s="1"/>
      <c r="E1433" s="1" t="s">
        <v>6799</v>
      </c>
      <c r="F1433" s="2">
        <v>45347</v>
      </c>
      <c r="G1433" s="3">
        <v>21666</v>
      </c>
      <c r="H1433" s="1"/>
      <c r="I1433" s="1"/>
      <c r="J1433" s="1" t="s">
        <v>6800</v>
      </c>
      <c r="K1433" s="2">
        <v>44769</v>
      </c>
      <c r="L1433" s="1" t="s">
        <v>4218</v>
      </c>
      <c r="M1433" s="1" t="str">
        <f t="shared" si="110"/>
        <v>Infrastructure</v>
      </c>
      <c r="N1433" s="1" t="s">
        <v>4210</v>
      </c>
      <c r="O1433" s="1" t="s">
        <v>4301</v>
      </c>
      <c r="P1433" s="1">
        <v>8652</v>
      </c>
      <c r="Q1433" s="1">
        <v>805638</v>
      </c>
      <c r="R1433" s="1">
        <f t="shared" si="111"/>
        <v>0</v>
      </c>
      <c r="S1433" s="4">
        <v>321671.27340717439</v>
      </c>
      <c r="T1433" s="4">
        <v>63260.292694964061</v>
      </c>
      <c r="U1433" s="1">
        <f t="shared" si="112"/>
        <v>805638</v>
      </c>
      <c r="V1433" s="4">
        <f t="shared" si="113"/>
        <v>420706.43389786157</v>
      </c>
      <c r="W1433" s="1" t="str">
        <f t="shared" si="114"/>
        <v>Favourable</v>
      </c>
    </row>
    <row r="1434" spans="1:23" x14ac:dyDescent="0.25">
      <c r="A1434" s="1"/>
      <c r="B1434" s="1"/>
      <c r="C1434" s="1"/>
      <c r="D1434" s="1"/>
      <c r="E1434" s="1" t="s">
        <v>6801</v>
      </c>
      <c r="F1434" s="2">
        <v>44954</v>
      </c>
      <c r="G1434" s="3">
        <v>47078</v>
      </c>
      <c r="H1434" s="1"/>
      <c r="I1434" s="1"/>
      <c r="J1434" s="1" t="s">
        <v>6802</v>
      </c>
      <c r="K1434" s="2">
        <v>45395</v>
      </c>
      <c r="L1434" s="1" t="s">
        <v>4200</v>
      </c>
      <c r="M1434" s="1" t="str">
        <f t="shared" si="110"/>
        <v>Social Services</v>
      </c>
      <c r="N1434" s="1" t="s">
        <v>4205</v>
      </c>
      <c r="O1434" s="1" t="s">
        <v>4338</v>
      </c>
      <c r="P1434" s="1">
        <v>8785</v>
      </c>
      <c r="Q1434" s="1">
        <v>745826</v>
      </c>
      <c r="R1434" s="1">
        <f t="shared" si="111"/>
        <v>0</v>
      </c>
      <c r="S1434" s="4">
        <v>92061.680422684236</v>
      </c>
      <c r="T1434" s="4">
        <v>225974.24303297349</v>
      </c>
      <c r="U1434" s="1">
        <f t="shared" si="112"/>
        <v>745826</v>
      </c>
      <c r="V1434" s="4">
        <f t="shared" si="113"/>
        <v>427790.07654434227</v>
      </c>
      <c r="W1434" s="1" t="str">
        <f t="shared" si="114"/>
        <v>Favourable</v>
      </c>
    </row>
    <row r="1435" spans="1:23" x14ac:dyDescent="0.25">
      <c r="A1435" s="1"/>
      <c r="B1435" s="1"/>
      <c r="C1435" s="1"/>
      <c r="D1435" s="1"/>
      <c r="E1435" s="1" t="s">
        <v>6463</v>
      </c>
      <c r="F1435" s="2">
        <v>44032</v>
      </c>
      <c r="G1435" s="3">
        <v>16023</v>
      </c>
      <c r="H1435" s="1"/>
      <c r="I1435" s="1"/>
      <c r="J1435" s="1" t="s">
        <v>4864</v>
      </c>
      <c r="K1435" s="2">
        <v>44654</v>
      </c>
      <c r="L1435" s="1" t="s">
        <v>4212</v>
      </c>
      <c r="M1435" s="1" t="str">
        <f t="shared" si="110"/>
        <v>Agricultural Extension</v>
      </c>
      <c r="N1435" s="1" t="s">
        <v>4210</v>
      </c>
      <c r="O1435" s="1" t="s">
        <v>4311</v>
      </c>
      <c r="P1435" s="1">
        <v>5930</v>
      </c>
      <c r="Q1435" s="1">
        <v>1503895</v>
      </c>
      <c r="R1435" s="1">
        <f t="shared" si="111"/>
        <v>11971</v>
      </c>
      <c r="S1435" s="4">
        <v>1407489.8005070083</v>
      </c>
      <c r="T1435" s="4">
        <v>231086.12573062463</v>
      </c>
      <c r="U1435" s="1">
        <f t="shared" si="112"/>
        <v>1491924</v>
      </c>
      <c r="V1435" s="4">
        <f t="shared" si="113"/>
        <v>-134680.92623763299</v>
      </c>
      <c r="W1435" s="1" t="str">
        <f t="shared" si="114"/>
        <v>Adverse</v>
      </c>
    </row>
    <row r="1436" spans="1:23" x14ac:dyDescent="0.25">
      <c r="A1436" s="1"/>
      <c r="B1436" s="1"/>
      <c r="C1436" s="1"/>
      <c r="D1436" s="1"/>
      <c r="E1436" s="1" t="s">
        <v>6803</v>
      </c>
      <c r="F1436" s="2">
        <v>44861</v>
      </c>
      <c r="G1436" s="3">
        <v>28426</v>
      </c>
      <c r="H1436" s="1"/>
      <c r="I1436" s="1"/>
      <c r="J1436" s="1" t="s">
        <v>6804</v>
      </c>
      <c r="K1436" s="2">
        <v>45024</v>
      </c>
      <c r="L1436" s="1" t="s">
        <v>4216</v>
      </c>
      <c r="M1436" s="1" t="str">
        <f t="shared" si="110"/>
        <v>Agricultural Extension</v>
      </c>
      <c r="N1436" s="1" t="s">
        <v>4205</v>
      </c>
      <c r="O1436" s="1" t="s">
        <v>4345</v>
      </c>
      <c r="P1436" s="1">
        <v>8820</v>
      </c>
      <c r="Q1436" s="1">
        <v>2065967</v>
      </c>
      <c r="R1436" s="1">
        <f t="shared" si="111"/>
        <v>49678</v>
      </c>
      <c r="S1436" s="4">
        <v>1787362.1940248117</v>
      </c>
      <c r="T1436" s="4">
        <v>2055.74825096835</v>
      </c>
      <c r="U1436" s="1">
        <f t="shared" si="112"/>
        <v>2016289</v>
      </c>
      <c r="V1436" s="4">
        <f t="shared" si="113"/>
        <v>276549.05772421998</v>
      </c>
      <c r="W1436" s="1" t="str">
        <f t="shared" si="114"/>
        <v>Favourable</v>
      </c>
    </row>
    <row r="1437" spans="1:23" x14ac:dyDescent="0.25">
      <c r="A1437" s="1"/>
      <c r="B1437" s="1"/>
      <c r="C1437" s="1"/>
      <c r="D1437" s="1"/>
      <c r="E1437" s="1" t="s">
        <v>6805</v>
      </c>
      <c r="F1437" s="2">
        <v>44791</v>
      </c>
      <c r="G1437" s="3">
        <v>16745</v>
      </c>
      <c r="H1437" s="1"/>
      <c r="I1437" s="1"/>
      <c r="J1437" s="1" t="s">
        <v>6806</v>
      </c>
      <c r="K1437" s="2">
        <v>44276</v>
      </c>
      <c r="L1437" s="1" t="s">
        <v>4204</v>
      </c>
      <c r="M1437" s="1" t="str">
        <f t="shared" si="110"/>
        <v>Education</v>
      </c>
      <c r="N1437" s="1" t="s">
        <v>4222</v>
      </c>
      <c r="O1437" s="1" t="s">
        <v>4276</v>
      </c>
      <c r="P1437" s="1">
        <v>7287</v>
      </c>
      <c r="Q1437" s="1">
        <v>1744262</v>
      </c>
      <c r="R1437" s="1">
        <f t="shared" si="111"/>
        <v>19245</v>
      </c>
      <c r="S1437" s="4">
        <v>705618.03336406278</v>
      </c>
      <c r="T1437" s="4">
        <v>426190.35174550459</v>
      </c>
      <c r="U1437" s="1">
        <f t="shared" si="112"/>
        <v>1725017</v>
      </c>
      <c r="V1437" s="4">
        <f t="shared" si="113"/>
        <v>612453.61489043268</v>
      </c>
      <c r="W1437" s="1" t="str">
        <f t="shared" si="114"/>
        <v>Favourable</v>
      </c>
    </row>
    <row r="1438" spans="1:23" x14ac:dyDescent="0.25">
      <c r="A1438" s="1"/>
      <c r="B1438" s="1"/>
      <c r="C1438" s="1"/>
      <c r="D1438" s="1"/>
      <c r="E1438" s="1" t="s">
        <v>6807</v>
      </c>
      <c r="F1438" s="2">
        <v>44650</v>
      </c>
      <c r="G1438" s="3">
        <v>37415</v>
      </c>
      <c r="H1438" s="1"/>
      <c r="I1438" s="1"/>
      <c r="J1438" s="1" t="s">
        <v>6808</v>
      </c>
      <c r="K1438" s="2">
        <v>44960</v>
      </c>
      <c r="L1438" s="1" t="s">
        <v>4216</v>
      </c>
      <c r="M1438" s="1" t="str">
        <f t="shared" si="110"/>
        <v>Agricultural Extension</v>
      </c>
      <c r="N1438" s="1" t="s">
        <v>4205</v>
      </c>
      <c r="O1438" s="1" t="s">
        <v>4421</v>
      </c>
      <c r="P1438" s="1">
        <v>7890</v>
      </c>
      <c r="Q1438" s="1">
        <v>2209028</v>
      </c>
      <c r="R1438" s="1">
        <f t="shared" si="111"/>
        <v>26774</v>
      </c>
      <c r="S1438" s="4">
        <v>208487.22735631868</v>
      </c>
      <c r="T1438" s="4">
        <v>669293.91796605464</v>
      </c>
      <c r="U1438" s="1">
        <f t="shared" si="112"/>
        <v>2182254</v>
      </c>
      <c r="V1438" s="4">
        <f t="shared" si="113"/>
        <v>1331246.8546776266</v>
      </c>
      <c r="W1438" s="1" t="str">
        <f t="shared" si="114"/>
        <v>Favourable</v>
      </c>
    </row>
    <row r="1439" spans="1:23" x14ac:dyDescent="0.25">
      <c r="A1439" s="1"/>
      <c r="B1439" s="1"/>
      <c r="C1439" s="1"/>
      <c r="D1439" s="1"/>
      <c r="E1439" s="1" t="s">
        <v>6624</v>
      </c>
      <c r="F1439" s="2">
        <v>44111</v>
      </c>
      <c r="G1439" s="3">
        <v>47553</v>
      </c>
      <c r="H1439" s="1"/>
      <c r="I1439" s="1"/>
      <c r="J1439" s="1" t="s">
        <v>6809</v>
      </c>
      <c r="K1439" s="2">
        <v>43980</v>
      </c>
      <c r="L1439" s="1" t="s">
        <v>4218</v>
      </c>
      <c r="M1439" s="1" t="str">
        <f t="shared" si="110"/>
        <v>Infrastructure</v>
      </c>
      <c r="N1439" s="1" t="s">
        <v>4205</v>
      </c>
      <c r="O1439" s="1" t="s">
        <v>4264</v>
      </c>
      <c r="P1439" s="1">
        <v>5556</v>
      </c>
      <c r="Q1439" s="1">
        <v>1507150</v>
      </c>
      <c r="R1439" s="1">
        <f t="shared" si="111"/>
        <v>51631</v>
      </c>
      <c r="S1439" s="4">
        <v>183979.24885821214</v>
      </c>
      <c r="T1439" s="4">
        <v>136074.85590070495</v>
      </c>
      <c r="U1439" s="1">
        <f t="shared" si="112"/>
        <v>1455519</v>
      </c>
      <c r="V1439" s="4">
        <f t="shared" si="113"/>
        <v>1187095.8952410829</v>
      </c>
      <c r="W1439" s="1" t="str">
        <f t="shared" si="114"/>
        <v>Favourable</v>
      </c>
    </row>
    <row r="1440" spans="1:23" x14ac:dyDescent="0.25">
      <c r="A1440" s="1"/>
      <c r="B1440" s="1"/>
      <c r="C1440" s="1"/>
      <c r="D1440" s="1"/>
      <c r="E1440" s="1" t="s">
        <v>6810</v>
      </c>
      <c r="F1440" s="2">
        <v>44602</v>
      </c>
      <c r="G1440" s="3">
        <v>41828</v>
      </c>
      <c r="H1440" s="1"/>
      <c r="I1440" s="1"/>
      <c r="J1440" s="1" t="s">
        <v>6811</v>
      </c>
      <c r="K1440" s="2">
        <v>44866</v>
      </c>
      <c r="L1440" s="1" t="s">
        <v>4216</v>
      </c>
      <c r="M1440" s="1" t="str">
        <f t="shared" si="110"/>
        <v>Agricultural Extension</v>
      </c>
      <c r="N1440" s="1" t="s">
        <v>4205</v>
      </c>
      <c r="O1440" s="1" t="s">
        <v>4217</v>
      </c>
      <c r="P1440" s="1">
        <v>6380</v>
      </c>
      <c r="Q1440" s="1">
        <v>2015838</v>
      </c>
      <c r="R1440" s="1">
        <f t="shared" si="111"/>
        <v>33976</v>
      </c>
      <c r="S1440" s="4">
        <v>1976495.7690616385</v>
      </c>
      <c r="T1440" s="4">
        <v>485479.56019282452</v>
      </c>
      <c r="U1440" s="1">
        <f t="shared" si="112"/>
        <v>1981862</v>
      </c>
      <c r="V1440" s="4">
        <f t="shared" si="113"/>
        <v>-446137.32925446285</v>
      </c>
      <c r="W1440" s="1" t="str">
        <f t="shared" si="114"/>
        <v>Adverse</v>
      </c>
    </row>
    <row r="1441" spans="1:23" x14ac:dyDescent="0.25">
      <c r="A1441" s="1"/>
      <c r="B1441" s="1"/>
      <c r="C1441" s="1"/>
      <c r="D1441" s="1"/>
      <c r="E1441" s="1" t="s">
        <v>6812</v>
      </c>
      <c r="F1441" s="2">
        <v>44349</v>
      </c>
      <c r="G1441" s="3">
        <v>40928</v>
      </c>
      <c r="H1441" s="1"/>
      <c r="I1441" s="1"/>
      <c r="J1441" s="1" t="s">
        <v>6813</v>
      </c>
      <c r="K1441" s="2">
        <v>44067</v>
      </c>
      <c r="L1441" s="1" t="s">
        <v>4200</v>
      </c>
      <c r="M1441" s="1" t="str">
        <f t="shared" si="110"/>
        <v>Social Services</v>
      </c>
      <c r="N1441" s="1" t="s">
        <v>4205</v>
      </c>
      <c r="O1441" s="1" t="s">
        <v>4301</v>
      </c>
      <c r="P1441" s="1">
        <v>7572</v>
      </c>
      <c r="Q1441" s="1">
        <v>807835</v>
      </c>
      <c r="R1441" s="1">
        <f t="shared" si="111"/>
        <v>48008</v>
      </c>
      <c r="S1441" s="4">
        <v>450724.77676196577</v>
      </c>
      <c r="T1441" s="4">
        <v>242137.77217118116</v>
      </c>
      <c r="U1441" s="1">
        <f t="shared" si="112"/>
        <v>759827</v>
      </c>
      <c r="V1441" s="4">
        <f t="shared" si="113"/>
        <v>114972.45106685301</v>
      </c>
      <c r="W1441" s="1" t="str">
        <f t="shared" si="114"/>
        <v>Favourable</v>
      </c>
    </row>
    <row r="1442" spans="1:23" x14ac:dyDescent="0.25">
      <c r="A1442" s="1"/>
      <c r="B1442" s="1"/>
      <c r="C1442" s="1"/>
      <c r="D1442" s="1"/>
      <c r="E1442" s="1" t="s">
        <v>6814</v>
      </c>
      <c r="F1442" s="2">
        <v>44412</v>
      </c>
      <c r="G1442" s="3">
        <v>29230</v>
      </c>
      <c r="H1442" s="1"/>
      <c r="I1442" s="1"/>
      <c r="J1442" s="1" t="s">
        <v>6815</v>
      </c>
      <c r="K1442" s="2">
        <v>45244</v>
      </c>
      <c r="L1442" s="1" t="s">
        <v>4218</v>
      </c>
      <c r="M1442" s="1" t="str">
        <f t="shared" si="110"/>
        <v>Infrastructure</v>
      </c>
      <c r="N1442" s="1" t="s">
        <v>4210</v>
      </c>
      <c r="O1442" s="1" t="s">
        <v>4292</v>
      </c>
      <c r="P1442" s="1">
        <v>5505</v>
      </c>
      <c r="Q1442" s="1">
        <v>2055322</v>
      </c>
      <c r="R1442" s="1">
        <f t="shared" si="111"/>
        <v>47236</v>
      </c>
      <c r="S1442" s="4">
        <v>734134.51099409547</v>
      </c>
      <c r="T1442" s="4">
        <v>259497.76763784504</v>
      </c>
      <c r="U1442" s="1">
        <f t="shared" si="112"/>
        <v>2008086</v>
      </c>
      <c r="V1442" s="4">
        <f t="shared" si="113"/>
        <v>1061689.7213680595</v>
      </c>
      <c r="W1442" s="1" t="str">
        <f t="shared" si="114"/>
        <v>Favourable</v>
      </c>
    </row>
    <row r="1443" spans="1:23" x14ac:dyDescent="0.25">
      <c r="A1443" s="1"/>
      <c r="B1443" s="1"/>
      <c r="C1443" s="1"/>
      <c r="D1443" s="1"/>
      <c r="E1443" s="1" t="s">
        <v>5591</v>
      </c>
      <c r="F1443" s="2">
        <v>45186</v>
      </c>
      <c r="G1443" s="3">
        <v>12156</v>
      </c>
      <c r="H1443" s="1"/>
      <c r="I1443" s="1"/>
      <c r="J1443" s="1" t="s">
        <v>4577</v>
      </c>
      <c r="K1443" s="2">
        <v>43858</v>
      </c>
      <c r="L1443" s="1" t="s">
        <v>4204</v>
      </c>
      <c r="M1443" s="1" t="str">
        <f t="shared" si="110"/>
        <v>Education</v>
      </c>
      <c r="N1443" s="1" t="s">
        <v>4210</v>
      </c>
      <c r="O1443" s="1" t="s">
        <v>4338</v>
      </c>
      <c r="P1443" s="1">
        <v>7173</v>
      </c>
      <c r="Q1443" s="1">
        <v>1389777</v>
      </c>
      <c r="R1443" s="1">
        <f t="shared" si="111"/>
        <v>21330</v>
      </c>
      <c r="S1443" s="4">
        <v>945698.75731432065</v>
      </c>
      <c r="T1443" s="4">
        <v>63672.526461253416</v>
      </c>
      <c r="U1443" s="1">
        <f t="shared" si="112"/>
        <v>1368447</v>
      </c>
      <c r="V1443" s="4">
        <f t="shared" si="113"/>
        <v>380405.71622442594</v>
      </c>
      <c r="W1443" s="1" t="str">
        <f t="shared" si="114"/>
        <v>Favourable</v>
      </c>
    </row>
    <row r="1444" spans="1:23" x14ac:dyDescent="0.25">
      <c r="A1444" s="1"/>
      <c r="B1444" s="1"/>
      <c r="C1444" s="1"/>
      <c r="D1444" s="1"/>
      <c r="E1444" s="1" t="s">
        <v>6816</v>
      </c>
      <c r="F1444" s="2">
        <v>43989</v>
      </c>
      <c r="G1444" s="3">
        <v>53311</v>
      </c>
      <c r="H1444" s="1"/>
      <c r="I1444" s="1"/>
      <c r="J1444" s="1" t="s">
        <v>6817</v>
      </c>
      <c r="K1444" s="2">
        <v>44174</v>
      </c>
      <c r="L1444" s="1" t="s">
        <v>4200</v>
      </c>
      <c r="M1444" s="1" t="str">
        <f t="shared" si="110"/>
        <v>Social Services</v>
      </c>
      <c r="N1444" s="1" t="s">
        <v>4205</v>
      </c>
      <c r="O1444" s="1" t="s">
        <v>4311</v>
      </c>
      <c r="P1444" s="1">
        <v>9174</v>
      </c>
      <c r="Q1444" s="1">
        <v>1350369</v>
      </c>
      <c r="R1444" s="1">
        <f t="shared" si="111"/>
        <v>0</v>
      </c>
      <c r="S1444" s="4">
        <v>340537.57063151058</v>
      </c>
      <c r="T1444" s="4">
        <v>31818.572334583634</v>
      </c>
      <c r="U1444" s="1">
        <f t="shared" si="112"/>
        <v>1350369</v>
      </c>
      <c r="V1444" s="4">
        <f t="shared" si="113"/>
        <v>978012.85703390581</v>
      </c>
      <c r="W1444" s="1" t="str">
        <f t="shared" si="114"/>
        <v>Favourable</v>
      </c>
    </row>
    <row r="1445" spans="1:23" x14ac:dyDescent="0.25">
      <c r="A1445" s="1"/>
      <c r="B1445" s="1"/>
      <c r="C1445" s="1"/>
      <c r="D1445" s="1"/>
      <c r="E1445" s="1" t="s">
        <v>5537</v>
      </c>
      <c r="F1445" s="2">
        <v>44994</v>
      </c>
      <c r="G1445" s="3">
        <v>22641</v>
      </c>
      <c r="H1445" s="1"/>
      <c r="I1445" s="1"/>
      <c r="J1445" s="1" t="s">
        <v>6818</v>
      </c>
      <c r="K1445" s="2">
        <v>44588</v>
      </c>
      <c r="L1445" s="1" t="s">
        <v>4212</v>
      </c>
      <c r="M1445" s="1" t="str">
        <f t="shared" si="110"/>
        <v>Agricultural Extension</v>
      </c>
      <c r="N1445" s="1" t="s">
        <v>4210</v>
      </c>
      <c r="O1445" s="1" t="s">
        <v>4289</v>
      </c>
      <c r="P1445" s="1">
        <v>6395</v>
      </c>
      <c r="Q1445" s="1">
        <v>262680</v>
      </c>
      <c r="R1445" s="1">
        <f t="shared" si="111"/>
        <v>32278</v>
      </c>
      <c r="S1445" s="4">
        <v>249782.01749399622</v>
      </c>
      <c r="T1445" s="4">
        <v>18015.810632407512</v>
      </c>
      <c r="U1445" s="1">
        <f t="shared" si="112"/>
        <v>230402</v>
      </c>
      <c r="V1445" s="4">
        <f t="shared" si="113"/>
        <v>-5117.828126403736</v>
      </c>
      <c r="W1445" s="1" t="str">
        <f t="shared" si="114"/>
        <v>Adverse</v>
      </c>
    </row>
    <row r="1446" spans="1:23" x14ac:dyDescent="0.25">
      <c r="A1446" s="1"/>
      <c r="B1446" s="1"/>
      <c r="C1446" s="1"/>
      <c r="D1446" s="1"/>
      <c r="E1446" s="1" t="s">
        <v>6819</v>
      </c>
      <c r="F1446" s="2">
        <v>44024</v>
      </c>
      <c r="G1446" s="3">
        <v>36940</v>
      </c>
      <c r="H1446" s="1"/>
      <c r="I1446" s="1"/>
      <c r="J1446" s="1" t="s">
        <v>6820</v>
      </c>
      <c r="K1446" s="2">
        <v>44876</v>
      </c>
      <c r="L1446" s="1" t="s">
        <v>4218</v>
      </c>
      <c r="M1446" s="1" t="str">
        <f t="shared" si="110"/>
        <v>Infrastructure</v>
      </c>
      <c r="N1446" s="1" t="s">
        <v>4222</v>
      </c>
      <c r="O1446" s="1" t="s">
        <v>4388</v>
      </c>
      <c r="P1446" s="1">
        <v>6985</v>
      </c>
      <c r="Q1446" s="1">
        <v>2485745</v>
      </c>
      <c r="R1446" s="1">
        <f t="shared" si="111"/>
        <v>26122</v>
      </c>
      <c r="S1446" s="4">
        <v>177245.16007964272</v>
      </c>
      <c r="T1446" s="4">
        <v>489837.59102556371</v>
      </c>
      <c r="U1446" s="1">
        <f t="shared" si="112"/>
        <v>2459623</v>
      </c>
      <c r="V1446" s="4">
        <f t="shared" si="113"/>
        <v>1818662.2488947934</v>
      </c>
      <c r="W1446" s="1" t="str">
        <f t="shared" si="114"/>
        <v>Favourable</v>
      </c>
    </row>
    <row r="1447" spans="1:23" x14ac:dyDescent="0.25">
      <c r="A1447" s="1"/>
      <c r="B1447" s="1"/>
      <c r="C1447" s="1"/>
      <c r="D1447" s="1"/>
      <c r="E1447" s="1" t="s">
        <v>6821</v>
      </c>
      <c r="F1447" s="2">
        <v>44432</v>
      </c>
      <c r="G1447" s="3">
        <v>41732</v>
      </c>
      <c r="H1447" s="1"/>
      <c r="I1447" s="1"/>
      <c r="J1447" s="1" t="s">
        <v>6822</v>
      </c>
      <c r="K1447" s="2">
        <v>43867</v>
      </c>
      <c r="L1447" s="1" t="s">
        <v>4212</v>
      </c>
      <c r="M1447" s="1" t="str">
        <f t="shared" si="110"/>
        <v>Agricultural Extension</v>
      </c>
      <c r="N1447" s="1" t="s">
        <v>4205</v>
      </c>
      <c r="O1447" s="1" t="s">
        <v>4289</v>
      </c>
      <c r="P1447" s="1">
        <v>8906</v>
      </c>
      <c r="Q1447" s="1">
        <v>958769</v>
      </c>
      <c r="R1447" s="1">
        <f t="shared" si="111"/>
        <v>52502</v>
      </c>
      <c r="S1447" s="4">
        <v>69868.063370787568</v>
      </c>
      <c r="T1447" s="4">
        <v>133475.8241296013</v>
      </c>
      <c r="U1447" s="1">
        <f t="shared" si="112"/>
        <v>906267</v>
      </c>
      <c r="V1447" s="4">
        <f t="shared" si="113"/>
        <v>755425.1124996111</v>
      </c>
      <c r="W1447" s="1" t="str">
        <f t="shared" si="114"/>
        <v>Favourable</v>
      </c>
    </row>
    <row r="1448" spans="1:23" x14ac:dyDescent="0.25">
      <c r="A1448" s="1"/>
      <c r="B1448" s="1"/>
      <c r="C1448" s="1"/>
      <c r="D1448" s="1"/>
      <c r="E1448" s="1" t="s">
        <v>6823</v>
      </c>
      <c r="F1448" s="2">
        <v>44456</v>
      </c>
      <c r="G1448" s="3">
        <v>44127</v>
      </c>
      <c r="H1448" s="1"/>
      <c r="I1448" s="1"/>
      <c r="J1448" s="1" t="s">
        <v>6824</v>
      </c>
      <c r="K1448" s="2">
        <v>45065</v>
      </c>
      <c r="L1448" s="1" t="s">
        <v>4212</v>
      </c>
      <c r="M1448" s="1" t="str">
        <f t="shared" si="110"/>
        <v>Agricultural Extension</v>
      </c>
      <c r="N1448" s="1" t="s">
        <v>4210</v>
      </c>
      <c r="O1448" s="1" t="s">
        <v>4241</v>
      </c>
      <c r="P1448" s="1">
        <v>8169</v>
      </c>
      <c r="Q1448" s="1">
        <v>2370262</v>
      </c>
      <c r="R1448" s="1">
        <f t="shared" si="111"/>
        <v>0</v>
      </c>
      <c r="S1448" s="4">
        <v>1093551.5176137357</v>
      </c>
      <c r="T1448" s="4">
        <v>233097.26950726763</v>
      </c>
      <c r="U1448" s="1">
        <f t="shared" si="112"/>
        <v>2370262</v>
      </c>
      <c r="V1448" s="4">
        <f t="shared" si="113"/>
        <v>1043613.2128789965</v>
      </c>
      <c r="W1448" s="1" t="str">
        <f t="shared" si="114"/>
        <v>Favourable</v>
      </c>
    </row>
    <row r="1449" spans="1:23" x14ac:dyDescent="0.25">
      <c r="A1449" s="1"/>
      <c r="B1449" s="1"/>
      <c r="C1449" s="1"/>
      <c r="D1449" s="1"/>
      <c r="E1449" s="1" t="s">
        <v>6825</v>
      </c>
      <c r="F1449" s="2">
        <v>45068</v>
      </c>
      <c r="G1449" s="3">
        <v>17283</v>
      </c>
      <c r="H1449" s="1"/>
      <c r="I1449" s="1"/>
      <c r="J1449" s="1" t="s">
        <v>6826</v>
      </c>
      <c r="K1449" s="2">
        <v>44839</v>
      </c>
      <c r="L1449" s="1" t="s">
        <v>4204</v>
      </c>
      <c r="M1449" s="1" t="str">
        <f t="shared" si="110"/>
        <v>Education</v>
      </c>
      <c r="N1449" s="1" t="s">
        <v>4205</v>
      </c>
      <c r="O1449" s="1" t="s">
        <v>4247</v>
      </c>
      <c r="P1449" s="1">
        <v>8336</v>
      </c>
      <c r="Q1449" s="1">
        <v>2436424</v>
      </c>
      <c r="R1449" s="1">
        <f t="shared" si="111"/>
        <v>42552</v>
      </c>
      <c r="S1449" s="4">
        <v>1180567.2128368004</v>
      </c>
      <c r="T1449" s="4">
        <v>590688.46061670454</v>
      </c>
      <c r="U1449" s="1">
        <f t="shared" si="112"/>
        <v>2393872</v>
      </c>
      <c r="V1449" s="4">
        <f t="shared" si="113"/>
        <v>665168.32654649508</v>
      </c>
      <c r="W1449" s="1" t="str">
        <f t="shared" si="114"/>
        <v>Favourable</v>
      </c>
    </row>
    <row r="1450" spans="1:23" x14ac:dyDescent="0.25">
      <c r="A1450" s="1"/>
      <c r="B1450" s="1"/>
      <c r="C1450" s="1"/>
      <c r="D1450" s="1"/>
      <c r="E1450" s="1" t="s">
        <v>6827</v>
      </c>
      <c r="F1450" s="2">
        <v>44470</v>
      </c>
      <c r="G1450" s="3">
        <v>16331</v>
      </c>
      <c r="H1450" s="1"/>
      <c r="I1450" s="1"/>
      <c r="J1450" s="1" t="s">
        <v>6219</v>
      </c>
      <c r="K1450" s="2">
        <v>44431</v>
      </c>
      <c r="L1450" s="1" t="s">
        <v>4212</v>
      </c>
      <c r="M1450" s="1" t="str">
        <f t="shared" si="110"/>
        <v>Agricultural Extension</v>
      </c>
      <c r="N1450" s="1" t="s">
        <v>4210</v>
      </c>
      <c r="O1450" s="1" t="s">
        <v>4279</v>
      </c>
      <c r="P1450" s="1">
        <v>8117</v>
      </c>
      <c r="Q1450" s="1">
        <v>879162</v>
      </c>
      <c r="R1450" s="1">
        <f t="shared" si="111"/>
        <v>31171</v>
      </c>
      <c r="S1450" s="4">
        <v>760279.25227447285</v>
      </c>
      <c r="T1450" s="4">
        <v>265709.09873042686</v>
      </c>
      <c r="U1450" s="1">
        <f t="shared" si="112"/>
        <v>847991</v>
      </c>
      <c r="V1450" s="4">
        <f t="shared" si="113"/>
        <v>-146826.35100489971</v>
      </c>
      <c r="W1450" s="1" t="str">
        <f t="shared" si="114"/>
        <v>Adverse</v>
      </c>
    </row>
    <row r="1451" spans="1:23" x14ac:dyDescent="0.25">
      <c r="A1451" s="1"/>
      <c r="B1451" s="1"/>
      <c r="C1451" s="1"/>
      <c r="D1451" s="1"/>
      <c r="E1451" s="1" t="s">
        <v>6828</v>
      </c>
      <c r="F1451" s="2">
        <v>45377</v>
      </c>
      <c r="G1451" s="3">
        <v>47456</v>
      </c>
      <c r="H1451" s="1"/>
      <c r="I1451" s="1"/>
      <c r="J1451" s="1" t="s">
        <v>6829</v>
      </c>
      <c r="K1451" s="2">
        <v>44594</v>
      </c>
      <c r="L1451" s="1" t="s">
        <v>4200</v>
      </c>
      <c r="M1451" s="1" t="str">
        <f t="shared" si="110"/>
        <v>Social Services</v>
      </c>
      <c r="N1451" s="1" t="s">
        <v>4210</v>
      </c>
      <c r="O1451" s="1" t="s">
        <v>4358</v>
      </c>
      <c r="P1451" s="1">
        <v>6451</v>
      </c>
      <c r="Q1451" s="1">
        <v>1191943</v>
      </c>
      <c r="R1451" s="1">
        <f t="shared" si="111"/>
        <v>0</v>
      </c>
      <c r="S1451" s="4">
        <v>655323.84307622071</v>
      </c>
      <c r="T1451" s="4">
        <v>273245.45681079553</v>
      </c>
      <c r="U1451" s="1">
        <f t="shared" si="112"/>
        <v>1191943</v>
      </c>
      <c r="V1451" s="4">
        <f t="shared" si="113"/>
        <v>263373.70011298382</v>
      </c>
      <c r="W1451" s="1" t="str">
        <f t="shared" si="114"/>
        <v>Favourable</v>
      </c>
    </row>
    <row r="1452" spans="1:23" x14ac:dyDescent="0.25">
      <c r="A1452" s="1"/>
      <c r="B1452" s="1"/>
      <c r="C1452" s="1"/>
      <c r="D1452" s="1"/>
      <c r="E1452" s="1" t="s">
        <v>4764</v>
      </c>
      <c r="F1452" s="2">
        <v>44835</v>
      </c>
      <c r="G1452" s="3">
        <v>41707</v>
      </c>
      <c r="H1452" s="1"/>
      <c r="I1452" s="1"/>
      <c r="J1452" s="1" t="s">
        <v>6830</v>
      </c>
      <c r="K1452" s="2">
        <v>44705</v>
      </c>
      <c r="L1452" s="1" t="s">
        <v>4216</v>
      </c>
      <c r="M1452" s="1" t="str">
        <f t="shared" si="110"/>
        <v>Agricultural Extension</v>
      </c>
      <c r="N1452" s="1" t="s">
        <v>4210</v>
      </c>
      <c r="O1452" s="1" t="s">
        <v>4311</v>
      </c>
      <c r="P1452" s="1">
        <v>7355</v>
      </c>
      <c r="Q1452" s="1">
        <v>1813768</v>
      </c>
      <c r="R1452" s="1">
        <f t="shared" si="111"/>
        <v>31187</v>
      </c>
      <c r="S1452" s="4">
        <v>1250163.9429617005</v>
      </c>
      <c r="T1452" s="4">
        <v>596720.48339931865</v>
      </c>
      <c r="U1452" s="1">
        <f t="shared" si="112"/>
        <v>1782581</v>
      </c>
      <c r="V1452" s="4">
        <f t="shared" si="113"/>
        <v>-33116.426361019257</v>
      </c>
      <c r="W1452" s="1" t="str">
        <f t="shared" si="114"/>
        <v>Adverse</v>
      </c>
    </row>
    <row r="1453" spans="1:23" x14ac:dyDescent="0.25">
      <c r="A1453" s="1"/>
      <c r="B1453" s="1"/>
      <c r="C1453" s="1"/>
      <c r="D1453" s="1"/>
      <c r="E1453" s="1" t="s">
        <v>6831</v>
      </c>
      <c r="F1453" s="2">
        <v>45366</v>
      </c>
      <c r="G1453" s="3">
        <v>45398</v>
      </c>
      <c r="H1453" s="1"/>
      <c r="I1453" s="1"/>
      <c r="J1453" s="1" t="s">
        <v>4501</v>
      </c>
      <c r="K1453" s="2">
        <v>45225</v>
      </c>
      <c r="L1453" s="1" t="s">
        <v>4204</v>
      </c>
      <c r="M1453" s="1" t="str">
        <f t="shared" si="110"/>
        <v>Education</v>
      </c>
      <c r="N1453" s="1" t="s">
        <v>4205</v>
      </c>
      <c r="O1453" s="1" t="s">
        <v>4438</v>
      </c>
      <c r="P1453" s="1">
        <v>9362</v>
      </c>
      <c r="Q1453" s="1">
        <v>951110</v>
      </c>
      <c r="R1453" s="1">
        <f t="shared" si="111"/>
        <v>36659</v>
      </c>
      <c r="S1453" s="4">
        <v>383444.3434132174</v>
      </c>
      <c r="T1453" s="4">
        <v>213822.22225577853</v>
      </c>
      <c r="U1453" s="1">
        <f t="shared" si="112"/>
        <v>914451</v>
      </c>
      <c r="V1453" s="4">
        <f t="shared" si="113"/>
        <v>353843.43433100404</v>
      </c>
      <c r="W1453" s="1" t="str">
        <f t="shared" si="114"/>
        <v>Favourable</v>
      </c>
    </row>
    <row r="1454" spans="1:23" x14ac:dyDescent="0.25">
      <c r="A1454" s="1"/>
      <c r="B1454" s="1"/>
      <c r="C1454" s="1"/>
      <c r="D1454" s="1"/>
      <c r="E1454" s="1" t="s">
        <v>6832</v>
      </c>
      <c r="F1454" s="2">
        <v>44828</v>
      </c>
      <c r="G1454" s="3">
        <v>26832</v>
      </c>
      <c r="H1454" s="1"/>
      <c r="I1454" s="1"/>
      <c r="J1454" s="1" t="s">
        <v>6833</v>
      </c>
      <c r="K1454" s="2">
        <v>45205</v>
      </c>
      <c r="L1454" s="1" t="s">
        <v>4200</v>
      </c>
      <c r="M1454" s="1" t="str">
        <f t="shared" si="110"/>
        <v>Social Services</v>
      </c>
      <c r="N1454" s="1" t="s">
        <v>4205</v>
      </c>
      <c r="O1454" s="1" t="s">
        <v>4223</v>
      </c>
      <c r="P1454" s="1">
        <v>6130</v>
      </c>
      <c r="Q1454" s="1">
        <v>928580</v>
      </c>
      <c r="R1454" s="1">
        <f t="shared" si="111"/>
        <v>0</v>
      </c>
      <c r="S1454" s="4">
        <v>625775.94904036995</v>
      </c>
      <c r="T1454" s="4">
        <v>187528.1616684428</v>
      </c>
      <c r="U1454" s="1">
        <f t="shared" si="112"/>
        <v>928580</v>
      </c>
      <c r="V1454" s="4">
        <f t="shared" si="113"/>
        <v>115275.88929118728</v>
      </c>
      <c r="W1454" s="1" t="str">
        <f t="shared" si="114"/>
        <v>Favourable</v>
      </c>
    </row>
    <row r="1455" spans="1:23" x14ac:dyDescent="0.25">
      <c r="A1455" s="1"/>
      <c r="B1455" s="1"/>
      <c r="C1455" s="1"/>
      <c r="D1455" s="1"/>
      <c r="E1455" s="1" t="s">
        <v>6834</v>
      </c>
      <c r="F1455" s="2">
        <v>45233</v>
      </c>
      <c r="G1455" s="3">
        <v>33204</v>
      </c>
      <c r="H1455" s="1"/>
      <c r="I1455" s="1"/>
      <c r="J1455" s="1" t="s">
        <v>5472</v>
      </c>
      <c r="K1455" s="2">
        <v>44783</v>
      </c>
      <c r="L1455" s="1" t="s">
        <v>4212</v>
      </c>
      <c r="M1455" s="1" t="str">
        <f t="shared" si="110"/>
        <v>Agricultural Extension</v>
      </c>
      <c r="N1455" s="1" t="s">
        <v>4210</v>
      </c>
      <c r="O1455" s="1" t="s">
        <v>4298</v>
      </c>
      <c r="P1455" s="1">
        <v>5604</v>
      </c>
      <c r="Q1455" s="1">
        <v>778439</v>
      </c>
      <c r="R1455" s="1">
        <f t="shared" si="111"/>
        <v>37321</v>
      </c>
      <c r="S1455" s="4">
        <v>671244.55979375727</v>
      </c>
      <c r="T1455" s="4">
        <v>243485.22697045677</v>
      </c>
      <c r="U1455" s="1">
        <f t="shared" si="112"/>
        <v>741118</v>
      </c>
      <c r="V1455" s="4">
        <f t="shared" si="113"/>
        <v>-136290.78676421405</v>
      </c>
      <c r="W1455" s="1" t="str">
        <f t="shared" si="114"/>
        <v>Adverse</v>
      </c>
    </row>
    <row r="1456" spans="1:23" x14ac:dyDescent="0.25">
      <c r="A1456" s="1"/>
      <c r="B1456" s="1"/>
      <c r="C1456" s="1"/>
      <c r="D1456" s="1"/>
      <c r="E1456" s="1" t="s">
        <v>5581</v>
      </c>
      <c r="F1456" s="2">
        <v>44821</v>
      </c>
      <c r="G1456" s="3">
        <v>23171</v>
      </c>
      <c r="H1456" s="1"/>
      <c r="I1456" s="1"/>
      <c r="J1456" s="1" t="s">
        <v>6835</v>
      </c>
      <c r="K1456" s="2">
        <v>45260</v>
      </c>
      <c r="L1456" s="1" t="s">
        <v>4204</v>
      </c>
      <c r="M1456" s="1" t="str">
        <f t="shared" si="110"/>
        <v>Education</v>
      </c>
      <c r="N1456" s="1" t="s">
        <v>4222</v>
      </c>
      <c r="O1456" s="1" t="s">
        <v>4295</v>
      </c>
      <c r="P1456" s="1">
        <v>8429</v>
      </c>
      <c r="Q1456" s="1">
        <v>2170095</v>
      </c>
      <c r="R1456" s="1">
        <f t="shared" si="111"/>
        <v>39867</v>
      </c>
      <c r="S1456" s="4">
        <v>1547942.7777186749</v>
      </c>
      <c r="T1456" s="4">
        <v>597107.4679056349</v>
      </c>
      <c r="U1456" s="1">
        <f t="shared" si="112"/>
        <v>2130228</v>
      </c>
      <c r="V1456" s="4">
        <f t="shared" si="113"/>
        <v>25044.754375690129</v>
      </c>
      <c r="W1456" s="1" t="str">
        <f t="shared" si="114"/>
        <v>Favourable</v>
      </c>
    </row>
    <row r="1457" spans="1:23" x14ac:dyDescent="0.25">
      <c r="A1457" s="1"/>
      <c r="B1457" s="1"/>
      <c r="C1457" s="1"/>
      <c r="D1457" s="1"/>
      <c r="E1457" s="1" t="s">
        <v>5625</v>
      </c>
      <c r="F1457" s="2">
        <v>45066</v>
      </c>
      <c r="G1457" s="3">
        <v>13942</v>
      </c>
      <c r="H1457" s="1"/>
      <c r="I1457" s="1"/>
      <c r="J1457" s="1" t="s">
        <v>6836</v>
      </c>
      <c r="K1457" s="2">
        <v>45079</v>
      </c>
      <c r="L1457" s="1" t="s">
        <v>4204</v>
      </c>
      <c r="M1457" s="1" t="str">
        <f t="shared" si="110"/>
        <v>Education</v>
      </c>
      <c r="N1457" s="1" t="s">
        <v>4222</v>
      </c>
      <c r="O1457" s="1" t="s">
        <v>4217</v>
      </c>
      <c r="P1457" s="1">
        <v>7508</v>
      </c>
      <c r="Q1457" s="1">
        <v>746654</v>
      </c>
      <c r="R1457" s="1">
        <f t="shared" si="111"/>
        <v>24224</v>
      </c>
      <c r="S1457" s="4">
        <v>248499.02801339567</v>
      </c>
      <c r="T1457" s="4">
        <v>48778.164637411282</v>
      </c>
      <c r="U1457" s="1">
        <f t="shared" si="112"/>
        <v>722430</v>
      </c>
      <c r="V1457" s="4">
        <f t="shared" si="113"/>
        <v>449376.80734919303</v>
      </c>
      <c r="W1457" s="1" t="str">
        <f t="shared" si="114"/>
        <v>Favourable</v>
      </c>
    </row>
    <row r="1458" spans="1:23" x14ac:dyDescent="0.25">
      <c r="A1458" s="1"/>
      <c r="B1458" s="1"/>
      <c r="C1458" s="1"/>
      <c r="D1458" s="1"/>
      <c r="E1458" s="1" t="s">
        <v>6837</v>
      </c>
      <c r="F1458" s="2">
        <v>44321</v>
      </c>
      <c r="G1458" s="3">
        <v>23534</v>
      </c>
      <c r="H1458" s="1"/>
      <c r="I1458" s="1"/>
      <c r="J1458" s="1" t="s">
        <v>6838</v>
      </c>
      <c r="K1458" s="2">
        <v>44400</v>
      </c>
      <c r="L1458" s="1" t="s">
        <v>4200</v>
      </c>
      <c r="M1458" s="1" t="str">
        <f t="shared" si="110"/>
        <v>Social Services</v>
      </c>
      <c r="N1458" s="1" t="s">
        <v>4210</v>
      </c>
      <c r="O1458" s="1" t="s">
        <v>4304</v>
      </c>
      <c r="P1458" s="1">
        <v>8876</v>
      </c>
      <c r="Q1458" s="1">
        <v>2437382</v>
      </c>
      <c r="R1458" s="1">
        <f t="shared" si="111"/>
        <v>0</v>
      </c>
      <c r="S1458" s="4">
        <v>696836.75925462402</v>
      </c>
      <c r="T1458" s="4">
        <v>365594.23837992572</v>
      </c>
      <c r="U1458" s="1">
        <f t="shared" si="112"/>
        <v>2437382</v>
      </c>
      <c r="V1458" s="4">
        <f t="shared" si="113"/>
        <v>1374951.0023654504</v>
      </c>
      <c r="W1458" s="1" t="str">
        <f t="shared" si="114"/>
        <v>Favourable</v>
      </c>
    </row>
    <row r="1459" spans="1:23" x14ac:dyDescent="0.25">
      <c r="A1459" s="1"/>
      <c r="B1459" s="1"/>
      <c r="C1459" s="1"/>
      <c r="D1459" s="1"/>
      <c r="E1459" s="1" t="s">
        <v>4756</v>
      </c>
      <c r="F1459" s="2">
        <v>44808</v>
      </c>
      <c r="G1459" s="3">
        <v>52424</v>
      </c>
      <c r="H1459" s="1"/>
      <c r="I1459" s="1"/>
      <c r="J1459" s="1" t="s">
        <v>6839</v>
      </c>
      <c r="K1459" s="2">
        <v>44646</v>
      </c>
      <c r="L1459" s="1" t="s">
        <v>4200</v>
      </c>
      <c r="M1459" s="1" t="str">
        <f t="shared" si="110"/>
        <v>Social Services</v>
      </c>
      <c r="N1459" s="1" t="s">
        <v>4222</v>
      </c>
      <c r="O1459" s="1" t="s">
        <v>4237</v>
      </c>
      <c r="P1459" s="1">
        <v>8697</v>
      </c>
      <c r="Q1459" s="1">
        <v>518282</v>
      </c>
      <c r="R1459" s="1">
        <f t="shared" si="111"/>
        <v>0</v>
      </c>
      <c r="S1459" s="4">
        <v>97367.662590511522</v>
      </c>
      <c r="T1459" s="4">
        <v>50668.41304795727</v>
      </c>
      <c r="U1459" s="1">
        <f t="shared" si="112"/>
        <v>518282</v>
      </c>
      <c r="V1459" s="4">
        <f t="shared" si="113"/>
        <v>370245.92436153122</v>
      </c>
      <c r="W1459" s="1" t="str">
        <f t="shared" si="114"/>
        <v>Favourable</v>
      </c>
    </row>
    <row r="1460" spans="1:23" x14ac:dyDescent="0.25">
      <c r="A1460" s="1"/>
      <c r="B1460" s="1"/>
      <c r="C1460" s="1"/>
      <c r="D1460" s="1"/>
      <c r="E1460" s="1" t="s">
        <v>6840</v>
      </c>
      <c r="F1460" s="2">
        <v>44534</v>
      </c>
      <c r="G1460" s="3">
        <v>31423</v>
      </c>
      <c r="H1460" s="1"/>
      <c r="I1460" s="1"/>
      <c r="J1460" s="1" t="s">
        <v>6841</v>
      </c>
      <c r="K1460" s="2">
        <v>44709</v>
      </c>
      <c r="L1460" s="1" t="s">
        <v>4204</v>
      </c>
      <c r="M1460" s="1" t="str">
        <f t="shared" si="110"/>
        <v>Education</v>
      </c>
      <c r="N1460" s="1" t="s">
        <v>4205</v>
      </c>
      <c r="O1460" s="1" t="s">
        <v>4292</v>
      </c>
      <c r="P1460" s="1">
        <v>8260</v>
      </c>
      <c r="Q1460" s="1">
        <v>542679</v>
      </c>
      <c r="R1460" s="1">
        <f t="shared" si="111"/>
        <v>42974</v>
      </c>
      <c r="S1460" s="4">
        <v>265627.98522531334</v>
      </c>
      <c r="T1460" s="4">
        <v>58281.958541661334</v>
      </c>
      <c r="U1460" s="1">
        <f t="shared" si="112"/>
        <v>499705</v>
      </c>
      <c r="V1460" s="4">
        <f t="shared" si="113"/>
        <v>218769.05623302533</v>
      </c>
      <c r="W1460" s="1" t="str">
        <f t="shared" si="114"/>
        <v>Favourable</v>
      </c>
    </row>
    <row r="1461" spans="1:23" x14ac:dyDescent="0.25">
      <c r="A1461" s="1"/>
      <c r="B1461" s="1"/>
      <c r="C1461" s="1"/>
      <c r="D1461" s="1"/>
      <c r="E1461" s="1" t="s">
        <v>6842</v>
      </c>
      <c r="F1461" s="2">
        <v>44257</v>
      </c>
      <c r="G1461" s="3">
        <v>14936</v>
      </c>
      <c r="H1461" s="1"/>
      <c r="I1461" s="1"/>
      <c r="J1461" s="1" t="s">
        <v>6843</v>
      </c>
      <c r="K1461" s="2">
        <v>44466</v>
      </c>
      <c r="L1461" s="1" t="s">
        <v>4218</v>
      </c>
      <c r="M1461" s="1" t="str">
        <f t="shared" si="110"/>
        <v>Infrastructure</v>
      </c>
      <c r="N1461" s="1" t="s">
        <v>4210</v>
      </c>
      <c r="O1461" s="1" t="s">
        <v>4304</v>
      </c>
      <c r="P1461" s="1">
        <v>6549</v>
      </c>
      <c r="Q1461" s="1">
        <v>1681766</v>
      </c>
      <c r="R1461" s="1">
        <f t="shared" si="111"/>
        <v>0</v>
      </c>
      <c r="S1461" s="4">
        <v>1410682.3063600408</v>
      </c>
      <c r="T1461" s="4">
        <v>107021.55291472781</v>
      </c>
      <c r="U1461" s="1">
        <f t="shared" si="112"/>
        <v>1681766</v>
      </c>
      <c r="V1461" s="4">
        <f t="shared" si="113"/>
        <v>164062.1407252315</v>
      </c>
      <c r="W1461" s="1" t="str">
        <f t="shared" si="114"/>
        <v>Favourable</v>
      </c>
    </row>
    <row r="1462" spans="1:23" x14ac:dyDescent="0.25">
      <c r="A1462" s="1"/>
      <c r="B1462" s="1"/>
      <c r="C1462" s="1"/>
      <c r="D1462" s="1"/>
      <c r="E1462" s="1" t="s">
        <v>6844</v>
      </c>
      <c r="F1462" s="2">
        <v>44053</v>
      </c>
      <c r="G1462" s="3">
        <v>43235</v>
      </c>
      <c r="H1462" s="1"/>
      <c r="I1462" s="1"/>
      <c r="J1462" s="1" t="s">
        <v>6845</v>
      </c>
      <c r="K1462" s="2">
        <v>45300</v>
      </c>
      <c r="L1462" s="1" t="s">
        <v>4212</v>
      </c>
      <c r="M1462" s="1" t="str">
        <f t="shared" si="110"/>
        <v>Agricultural Extension</v>
      </c>
      <c r="N1462" s="1" t="s">
        <v>4205</v>
      </c>
      <c r="O1462" s="1" t="s">
        <v>4217</v>
      </c>
      <c r="P1462" s="1">
        <v>6573</v>
      </c>
      <c r="Q1462" s="1">
        <v>1074819</v>
      </c>
      <c r="R1462" s="1">
        <f t="shared" si="111"/>
        <v>42683</v>
      </c>
      <c r="S1462" s="4">
        <v>309103.7449935691</v>
      </c>
      <c r="T1462" s="4">
        <v>326591.32622939552</v>
      </c>
      <c r="U1462" s="1">
        <f t="shared" si="112"/>
        <v>1032136</v>
      </c>
      <c r="V1462" s="4">
        <f t="shared" si="113"/>
        <v>439123.92877703533</v>
      </c>
      <c r="W1462" s="1" t="str">
        <f t="shared" si="114"/>
        <v>Favourable</v>
      </c>
    </row>
    <row r="1463" spans="1:23" x14ac:dyDescent="0.25">
      <c r="A1463" s="1"/>
      <c r="B1463" s="1"/>
      <c r="C1463" s="1"/>
      <c r="D1463" s="1"/>
      <c r="E1463" s="1" t="s">
        <v>6846</v>
      </c>
      <c r="F1463" s="2">
        <v>44406</v>
      </c>
      <c r="G1463" s="3">
        <v>44173</v>
      </c>
      <c r="H1463" s="1"/>
      <c r="I1463" s="1"/>
      <c r="J1463" s="1" t="s">
        <v>6847</v>
      </c>
      <c r="K1463" s="2">
        <v>44784</v>
      </c>
      <c r="L1463" s="1" t="s">
        <v>4204</v>
      </c>
      <c r="M1463" s="1" t="str">
        <f t="shared" si="110"/>
        <v>Education</v>
      </c>
      <c r="N1463" s="1" t="s">
        <v>4222</v>
      </c>
      <c r="O1463" s="1" t="s">
        <v>4247</v>
      </c>
      <c r="P1463" s="1">
        <v>6407</v>
      </c>
      <c r="Q1463" s="1">
        <v>331205</v>
      </c>
      <c r="R1463" s="1">
        <f t="shared" si="111"/>
        <v>0</v>
      </c>
      <c r="S1463" s="4">
        <v>31329.569641125967</v>
      </c>
      <c r="T1463" s="4">
        <v>5256.3870800007526</v>
      </c>
      <c r="U1463" s="1">
        <f t="shared" si="112"/>
        <v>331205</v>
      </c>
      <c r="V1463" s="4">
        <f t="shared" si="113"/>
        <v>294619.04327887326</v>
      </c>
      <c r="W1463" s="1" t="str">
        <f t="shared" si="114"/>
        <v>Favourable</v>
      </c>
    </row>
    <row r="1464" spans="1:23" x14ac:dyDescent="0.25">
      <c r="A1464" s="1"/>
      <c r="B1464" s="1"/>
      <c r="C1464" s="1"/>
      <c r="D1464" s="1"/>
      <c r="E1464" s="1" t="s">
        <v>6848</v>
      </c>
      <c r="F1464" s="2">
        <v>45332</v>
      </c>
      <c r="G1464" s="3">
        <v>40943</v>
      </c>
      <c r="H1464" s="1"/>
      <c r="I1464" s="1"/>
      <c r="J1464" s="1" t="s">
        <v>6849</v>
      </c>
      <c r="K1464" s="2">
        <v>43901</v>
      </c>
      <c r="L1464" s="1" t="s">
        <v>4204</v>
      </c>
      <c r="M1464" s="1" t="str">
        <f t="shared" si="110"/>
        <v>Education</v>
      </c>
      <c r="N1464" s="1" t="s">
        <v>4205</v>
      </c>
      <c r="O1464" s="1" t="s">
        <v>4217</v>
      </c>
      <c r="P1464" s="1">
        <v>6322</v>
      </c>
      <c r="Q1464" s="1">
        <v>1472588</v>
      </c>
      <c r="R1464" s="1">
        <f t="shared" si="111"/>
        <v>45865</v>
      </c>
      <c r="S1464" s="4">
        <v>839166.96240859642</v>
      </c>
      <c r="T1464" s="4">
        <v>203946.08730446734</v>
      </c>
      <c r="U1464" s="1">
        <f t="shared" si="112"/>
        <v>1426723</v>
      </c>
      <c r="V1464" s="4">
        <f t="shared" si="113"/>
        <v>429474.95028693625</v>
      </c>
      <c r="W1464" s="1" t="str">
        <f t="shared" si="114"/>
        <v>Favourable</v>
      </c>
    </row>
    <row r="1465" spans="1:23" x14ac:dyDescent="0.25">
      <c r="A1465" s="1"/>
      <c r="B1465" s="1"/>
      <c r="C1465" s="1"/>
      <c r="D1465" s="1"/>
      <c r="E1465" s="1" t="s">
        <v>6850</v>
      </c>
      <c r="F1465" s="2">
        <v>44417</v>
      </c>
      <c r="G1465" s="3">
        <v>40313</v>
      </c>
      <c r="H1465" s="1"/>
      <c r="I1465" s="1"/>
      <c r="J1465" s="1" t="s">
        <v>6851</v>
      </c>
      <c r="K1465" s="2">
        <v>44383</v>
      </c>
      <c r="L1465" s="1" t="s">
        <v>4200</v>
      </c>
      <c r="M1465" s="1" t="str">
        <f t="shared" si="110"/>
        <v>Social Services</v>
      </c>
      <c r="N1465" s="1" t="s">
        <v>4222</v>
      </c>
      <c r="O1465" s="1" t="s">
        <v>4374</v>
      </c>
      <c r="P1465" s="1">
        <v>5828</v>
      </c>
      <c r="Q1465" s="1">
        <v>1336944</v>
      </c>
      <c r="R1465" s="1">
        <f t="shared" si="111"/>
        <v>49204</v>
      </c>
      <c r="S1465" s="4">
        <v>791175.93192967668</v>
      </c>
      <c r="T1465" s="4">
        <v>234469.44373847882</v>
      </c>
      <c r="U1465" s="1">
        <f t="shared" si="112"/>
        <v>1287740</v>
      </c>
      <c r="V1465" s="4">
        <f t="shared" si="113"/>
        <v>311298.6243318445</v>
      </c>
      <c r="W1465" s="1" t="str">
        <f t="shared" si="114"/>
        <v>Favourable</v>
      </c>
    </row>
    <row r="1466" spans="1:23" x14ac:dyDescent="0.25">
      <c r="A1466" s="1"/>
      <c r="B1466" s="1"/>
      <c r="C1466" s="1"/>
      <c r="D1466" s="1"/>
      <c r="E1466" s="1" t="s">
        <v>6852</v>
      </c>
      <c r="F1466" s="2">
        <v>45257</v>
      </c>
      <c r="G1466" s="3">
        <v>45331</v>
      </c>
      <c r="H1466" s="1"/>
      <c r="I1466" s="1"/>
      <c r="J1466" s="1" t="s">
        <v>6853</v>
      </c>
      <c r="K1466" s="2">
        <v>44919</v>
      </c>
      <c r="L1466" s="1" t="s">
        <v>4204</v>
      </c>
      <c r="M1466" s="1" t="str">
        <f t="shared" si="110"/>
        <v>Education</v>
      </c>
      <c r="N1466" s="1" t="s">
        <v>4205</v>
      </c>
      <c r="O1466" s="1" t="s">
        <v>4276</v>
      </c>
      <c r="P1466" s="1">
        <v>8166</v>
      </c>
      <c r="Q1466" s="1">
        <v>2181451</v>
      </c>
      <c r="R1466" s="1">
        <f t="shared" si="111"/>
        <v>0</v>
      </c>
      <c r="S1466" s="4">
        <v>1200964.1085341969</v>
      </c>
      <c r="T1466" s="4">
        <v>44680.248706504986</v>
      </c>
      <c r="U1466" s="1">
        <f t="shared" si="112"/>
        <v>2181451</v>
      </c>
      <c r="V1466" s="4">
        <f t="shared" si="113"/>
        <v>935806.64275929821</v>
      </c>
      <c r="W1466" s="1" t="str">
        <f t="shared" si="114"/>
        <v>Favourable</v>
      </c>
    </row>
    <row r="1467" spans="1:23" x14ac:dyDescent="0.25">
      <c r="A1467" s="1"/>
      <c r="B1467" s="1"/>
      <c r="C1467" s="1"/>
      <c r="D1467" s="1"/>
      <c r="E1467" s="1" t="s">
        <v>6854</v>
      </c>
      <c r="F1467" s="2">
        <v>45081</v>
      </c>
      <c r="G1467" s="3">
        <v>19887</v>
      </c>
      <c r="H1467" s="1"/>
      <c r="I1467" s="1"/>
      <c r="J1467" s="1" t="s">
        <v>6855</v>
      </c>
      <c r="K1467" s="2">
        <v>45340</v>
      </c>
      <c r="L1467" s="1" t="s">
        <v>4218</v>
      </c>
      <c r="M1467" s="1" t="str">
        <f t="shared" si="110"/>
        <v>Infrastructure</v>
      </c>
      <c r="N1467" s="1" t="s">
        <v>4205</v>
      </c>
      <c r="O1467" s="1" t="s">
        <v>4304</v>
      </c>
      <c r="P1467" s="1">
        <v>8738</v>
      </c>
      <c r="Q1467" s="1">
        <v>1233247</v>
      </c>
      <c r="R1467" s="1">
        <f t="shared" si="111"/>
        <v>0</v>
      </c>
      <c r="S1467" s="4">
        <v>508767.92832685093</v>
      </c>
      <c r="T1467" s="4">
        <v>309257.43195129151</v>
      </c>
      <c r="U1467" s="1">
        <f t="shared" si="112"/>
        <v>1233247</v>
      </c>
      <c r="V1467" s="4">
        <f t="shared" si="113"/>
        <v>415221.63972185762</v>
      </c>
      <c r="W1467" s="1" t="str">
        <f t="shared" si="114"/>
        <v>Favourable</v>
      </c>
    </row>
    <row r="1468" spans="1:23" x14ac:dyDescent="0.25">
      <c r="A1468" s="1"/>
      <c r="B1468" s="1"/>
      <c r="C1468" s="1"/>
      <c r="D1468" s="1"/>
      <c r="E1468" s="1" t="s">
        <v>6856</v>
      </c>
      <c r="F1468" s="2">
        <v>44591</v>
      </c>
      <c r="G1468" s="3">
        <v>42905</v>
      </c>
      <c r="H1468" s="1"/>
      <c r="I1468" s="1"/>
      <c r="J1468" s="1" t="s">
        <v>4878</v>
      </c>
      <c r="K1468" s="2">
        <v>43836</v>
      </c>
      <c r="L1468" s="1" t="s">
        <v>4204</v>
      </c>
      <c r="M1468" s="1" t="str">
        <f t="shared" si="110"/>
        <v>Education</v>
      </c>
      <c r="N1468" s="1" t="s">
        <v>4222</v>
      </c>
      <c r="O1468" s="1" t="s">
        <v>4273</v>
      </c>
      <c r="P1468" s="1">
        <v>7530</v>
      </c>
      <c r="Q1468" s="1">
        <v>2489942</v>
      </c>
      <c r="R1468" s="1">
        <f t="shared" si="111"/>
        <v>69328</v>
      </c>
      <c r="S1468" s="4">
        <v>2452376.3655407792</v>
      </c>
      <c r="T1468" s="4">
        <v>713207.41786586877</v>
      </c>
      <c r="U1468" s="1">
        <f t="shared" si="112"/>
        <v>2420614</v>
      </c>
      <c r="V1468" s="4">
        <f t="shared" si="113"/>
        <v>-675641.78340664785</v>
      </c>
      <c r="W1468" s="1" t="str">
        <f t="shared" si="114"/>
        <v>Adverse</v>
      </c>
    </row>
    <row r="1469" spans="1:23" x14ac:dyDescent="0.25">
      <c r="A1469" s="1"/>
      <c r="B1469" s="1"/>
      <c r="C1469" s="1"/>
      <c r="D1469" s="1"/>
      <c r="E1469" s="1" t="s">
        <v>6857</v>
      </c>
      <c r="F1469" s="2">
        <v>44678</v>
      </c>
      <c r="G1469" s="3">
        <v>21552</v>
      </c>
      <c r="H1469" s="1"/>
      <c r="I1469" s="1"/>
      <c r="J1469" s="1" t="s">
        <v>6858</v>
      </c>
      <c r="K1469" s="2">
        <v>45060</v>
      </c>
      <c r="L1469" s="1" t="s">
        <v>4216</v>
      </c>
      <c r="M1469" s="1" t="str">
        <f t="shared" si="110"/>
        <v>Agricultural Extension</v>
      </c>
      <c r="N1469" s="1" t="s">
        <v>4205</v>
      </c>
      <c r="O1469" s="1" t="s">
        <v>4479</v>
      </c>
      <c r="P1469" s="1">
        <v>8436</v>
      </c>
      <c r="Q1469" s="1">
        <v>251181</v>
      </c>
      <c r="R1469" s="1">
        <f t="shared" si="111"/>
        <v>0</v>
      </c>
      <c r="S1469" s="4">
        <v>111437.15062734303</v>
      </c>
      <c r="T1469" s="4">
        <v>37494.962176060239</v>
      </c>
      <c r="U1469" s="1">
        <f t="shared" si="112"/>
        <v>251181</v>
      </c>
      <c r="V1469" s="4">
        <f t="shared" si="113"/>
        <v>102248.88719659674</v>
      </c>
      <c r="W1469" s="1" t="str">
        <f t="shared" si="114"/>
        <v>Favourable</v>
      </c>
    </row>
    <row r="1470" spans="1:23" x14ac:dyDescent="0.25">
      <c r="A1470" s="1"/>
      <c r="B1470" s="1"/>
      <c r="C1470" s="1"/>
      <c r="D1470" s="1"/>
      <c r="E1470" s="1" t="s">
        <v>6859</v>
      </c>
      <c r="F1470" s="2">
        <v>44859</v>
      </c>
      <c r="G1470" s="3">
        <v>55858</v>
      </c>
      <c r="H1470" s="1"/>
      <c r="I1470" s="1"/>
      <c r="J1470" s="1" t="s">
        <v>6860</v>
      </c>
      <c r="K1470" s="2">
        <v>44870</v>
      </c>
      <c r="L1470" s="1" t="s">
        <v>4218</v>
      </c>
      <c r="M1470" s="1" t="str">
        <f t="shared" si="110"/>
        <v>Infrastructure</v>
      </c>
      <c r="N1470" s="1" t="s">
        <v>4210</v>
      </c>
      <c r="O1470" s="1" t="s">
        <v>4264</v>
      </c>
      <c r="P1470" s="1">
        <v>8422</v>
      </c>
      <c r="Q1470" s="1">
        <v>2391823</v>
      </c>
      <c r="R1470" s="1">
        <f t="shared" si="111"/>
        <v>37516</v>
      </c>
      <c r="S1470" s="4">
        <v>406237.34557211382</v>
      </c>
      <c r="T1470" s="4">
        <v>66194.525802279677</v>
      </c>
      <c r="U1470" s="1">
        <f t="shared" si="112"/>
        <v>2354307</v>
      </c>
      <c r="V1470" s="4">
        <f t="shared" si="113"/>
        <v>1919391.1286256067</v>
      </c>
      <c r="W1470" s="1" t="str">
        <f t="shared" si="114"/>
        <v>Favourable</v>
      </c>
    </row>
    <row r="1471" spans="1:23" x14ac:dyDescent="0.25">
      <c r="A1471" s="1"/>
      <c r="B1471" s="1"/>
      <c r="C1471" s="1"/>
      <c r="D1471" s="1"/>
      <c r="E1471" s="1" t="s">
        <v>6861</v>
      </c>
      <c r="F1471" s="2">
        <v>44001</v>
      </c>
      <c r="G1471" s="3">
        <v>59574</v>
      </c>
      <c r="H1471" s="1"/>
      <c r="I1471" s="1"/>
      <c r="J1471" s="1" t="s">
        <v>6862</v>
      </c>
      <c r="K1471" s="2">
        <v>44220</v>
      </c>
      <c r="L1471" s="1" t="s">
        <v>4204</v>
      </c>
      <c r="M1471" s="1" t="str">
        <f t="shared" si="110"/>
        <v>Education</v>
      </c>
      <c r="N1471" s="1" t="s">
        <v>4210</v>
      </c>
      <c r="O1471" s="1" t="s">
        <v>4345</v>
      </c>
      <c r="P1471" s="1">
        <v>9442</v>
      </c>
      <c r="Q1471" s="1">
        <v>1583050</v>
      </c>
      <c r="R1471" s="1">
        <f t="shared" si="111"/>
        <v>35207</v>
      </c>
      <c r="S1471" s="4">
        <v>1115711.5099176862</v>
      </c>
      <c r="T1471" s="4">
        <v>459342.44528892107</v>
      </c>
      <c r="U1471" s="1">
        <f t="shared" si="112"/>
        <v>1547843</v>
      </c>
      <c r="V1471" s="4">
        <f t="shared" si="113"/>
        <v>7996.0447933927644</v>
      </c>
      <c r="W1471" s="1" t="str">
        <f t="shared" si="114"/>
        <v>Favourable</v>
      </c>
    </row>
    <row r="1472" spans="1:23" x14ac:dyDescent="0.25">
      <c r="A1472" s="1"/>
      <c r="B1472" s="1"/>
      <c r="C1472" s="1"/>
      <c r="D1472" s="1"/>
      <c r="E1472" s="1" t="s">
        <v>6863</v>
      </c>
      <c r="F1472" s="2">
        <v>45328</v>
      </c>
      <c r="G1472" s="3">
        <v>35593</v>
      </c>
      <c r="H1472" s="1"/>
      <c r="I1472" s="1"/>
      <c r="J1472" s="1" t="s">
        <v>6864</v>
      </c>
      <c r="K1472" s="2">
        <v>44272</v>
      </c>
      <c r="L1472" s="1" t="s">
        <v>4200</v>
      </c>
      <c r="M1472" s="1" t="str">
        <f t="shared" si="110"/>
        <v>Social Services</v>
      </c>
      <c r="N1472" s="1" t="s">
        <v>4205</v>
      </c>
      <c r="O1472" s="1" t="s">
        <v>4237</v>
      </c>
      <c r="P1472" s="1">
        <v>8572</v>
      </c>
      <c r="Q1472" s="1">
        <v>2199456</v>
      </c>
      <c r="R1472" s="1">
        <f t="shared" si="111"/>
        <v>0</v>
      </c>
      <c r="S1472" s="4">
        <v>882382.82327638834</v>
      </c>
      <c r="T1472" s="4">
        <v>325533.98619694094</v>
      </c>
      <c r="U1472" s="1">
        <f t="shared" si="112"/>
        <v>2199456</v>
      </c>
      <c r="V1472" s="4">
        <f t="shared" si="113"/>
        <v>991539.19052667078</v>
      </c>
      <c r="W1472" s="1" t="str">
        <f t="shared" si="114"/>
        <v>Favourable</v>
      </c>
    </row>
    <row r="1473" spans="1:23" x14ac:dyDescent="0.25">
      <c r="A1473" s="1"/>
      <c r="B1473" s="1"/>
      <c r="C1473" s="1"/>
      <c r="D1473" s="1"/>
      <c r="E1473" s="1" t="s">
        <v>6865</v>
      </c>
      <c r="F1473" s="2">
        <v>44617</v>
      </c>
      <c r="G1473" s="3">
        <v>45907</v>
      </c>
      <c r="H1473" s="1"/>
      <c r="I1473" s="1"/>
      <c r="J1473" s="1" t="s">
        <v>6866</v>
      </c>
      <c r="K1473" s="2">
        <v>44826</v>
      </c>
      <c r="L1473" s="1" t="s">
        <v>4200</v>
      </c>
      <c r="M1473" s="1" t="str">
        <f t="shared" si="110"/>
        <v>Social Services</v>
      </c>
      <c r="N1473" s="1" t="s">
        <v>4205</v>
      </c>
      <c r="O1473" s="1" t="s">
        <v>4421</v>
      </c>
      <c r="P1473" s="1">
        <v>7138</v>
      </c>
      <c r="Q1473" s="1">
        <v>2480259</v>
      </c>
      <c r="R1473" s="1">
        <f t="shared" si="111"/>
        <v>0</v>
      </c>
      <c r="S1473" s="4">
        <v>956502.27750650025</v>
      </c>
      <c r="T1473" s="4">
        <v>347163.12759718165</v>
      </c>
      <c r="U1473" s="1">
        <f t="shared" si="112"/>
        <v>2480259</v>
      </c>
      <c r="V1473" s="4">
        <f t="shared" si="113"/>
        <v>1176593.5948963182</v>
      </c>
      <c r="W1473" s="1" t="str">
        <f t="shared" si="114"/>
        <v>Favourable</v>
      </c>
    </row>
    <row r="1474" spans="1:23" x14ac:dyDescent="0.25">
      <c r="A1474" s="1"/>
      <c r="B1474" s="1"/>
      <c r="C1474" s="1"/>
      <c r="D1474" s="1"/>
      <c r="E1474" s="1" t="s">
        <v>6867</v>
      </c>
      <c r="F1474" s="2">
        <v>44731</v>
      </c>
      <c r="G1474" s="3">
        <v>13861</v>
      </c>
      <c r="H1474" s="1"/>
      <c r="I1474" s="1"/>
      <c r="J1474" s="1" t="s">
        <v>6868</v>
      </c>
      <c r="K1474" s="2">
        <v>45035</v>
      </c>
      <c r="L1474" s="1" t="s">
        <v>4216</v>
      </c>
      <c r="M1474" s="1" t="str">
        <f t="shared" si="110"/>
        <v>Agricultural Extension</v>
      </c>
      <c r="N1474" s="1" t="s">
        <v>4210</v>
      </c>
      <c r="O1474" s="1" t="s">
        <v>4253</v>
      </c>
      <c r="P1474" s="1">
        <v>9315</v>
      </c>
      <c r="Q1474" s="1">
        <v>635255</v>
      </c>
      <c r="R1474" s="1">
        <f t="shared" si="111"/>
        <v>25643</v>
      </c>
      <c r="S1474" s="4">
        <v>278839.51169566705</v>
      </c>
      <c r="T1474" s="4">
        <v>58243.685975856934</v>
      </c>
      <c r="U1474" s="1">
        <f t="shared" si="112"/>
        <v>609612</v>
      </c>
      <c r="V1474" s="4">
        <f t="shared" si="113"/>
        <v>298171.80232847598</v>
      </c>
      <c r="W1474" s="1" t="str">
        <f t="shared" si="114"/>
        <v>Favourable</v>
      </c>
    </row>
    <row r="1475" spans="1:23" x14ac:dyDescent="0.25">
      <c r="A1475" s="1"/>
      <c r="B1475" s="1"/>
      <c r="C1475" s="1"/>
      <c r="D1475" s="1"/>
      <c r="E1475" s="1" t="s">
        <v>6869</v>
      </c>
      <c r="F1475" s="2">
        <v>45107</v>
      </c>
      <c r="G1475" s="3">
        <v>49303</v>
      </c>
      <c r="H1475" s="1"/>
      <c r="I1475" s="1"/>
      <c r="J1475" s="1" t="s">
        <v>6870</v>
      </c>
      <c r="K1475" s="2">
        <v>45372</v>
      </c>
      <c r="L1475" s="1" t="s">
        <v>4218</v>
      </c>
      <c r="M1475" s="1" t="str">
        <f t="shared" ref="M1475:M1538" si="115">INDEX($A:$B,MATCH($L1475,$A:$A,0),2)</f>
        <v>Infrastructure</v>
      </c>
      <c r="N1475" s="1" t="s">
        <v>4205</v>
      </c>
      <c r="O1475" s="1" t="s">
        <v>4289</v>
      </c>
      <c r="P1475" s="1">
        <v>6181</v>
      </c>
      <c r="Q1475" s="1">
        <v>1772407</v>
      </c>
      <c r="R1475" s="1">
        <f t="shared" ref="R1475:R1538" si="116">_xlfn.XLOOKUP($J1475,$E:$E,$G:$G,0,0,1)</f>
        <v>0</v>
      </c>
      <c r="S1475" s="4">
        <v>385012.36129741697</v>
      </c>
      <c r="T1475" s="4">
        <v>461865.25084046548</v>
      </c>
      <c r="U1475" s="1">
        <f t="shared" ref="U1475:U1538" si="117">Q1475-R1475</f>
        <v>1772407</v>
      </c>
      <c r="V1475" s="4">
        <f t="shared" ref="V1475:V1538" si="118">Q1475-(S1475+T1475)</f>
        <v>925529.3878621175</v>
      </c>
      <c r="W1475" s="1" t="str">
        <f t="shared" ref="W1475:W1538" si="119">IF(V1475&gt;=0,"Favourable","Adverse")</f>
        <v>Favourable</v>
      </c>
    </row>
    <row r="1476" spans="1:23" x14ac:dyDescent="0.25">
      <c r="A1476" s="1"/>
      <c r="B1476" s="1"/>
      <c r="C1476" s="1"/>
      <c r="D1476" s="1"/>
      <c r="E1476" s="1" t="s">
        <v>5775</v>
      </c>
      <c r="F1476" s="2">
        <v>44678</v>
      </c>
      <c r="G1476" s="3">
        <v>19985</v>
      </c>
      <c r="H1476" s="1"/>
      <c r="I1476" s="1"/>
      <c r="J1476" s="1" t="s">
        <v>6871</v>
      </c>
      <c r="K1476" s="2">
        <v>44104</v>
      </c>
      <c r="L1476" s="1" t="s">
        <v>4218</v>
      </c>
      <c r="M1476" s="1" t="str">
        <f t="shared" si="115"/>
        <v>Infrastructure</v>
      </c>
      <c r="N1476" s="1" t="s">
        <v>4210</v>
      </c>
      <c r="O1476" s="1" t="s">
        <v>4379</v>
      </c>
      <c r="P1476" s="1">
        <v>6255</v>
      </c>
      <c r="Q1476" s="1">
        <v>2322076</v>
      </c>
      <c r="R1476" s="1">
        <f t="shared" si="116"/>
        <v>30611</v>
      </c>
      <c r="S1476" s="4">
        <v>359887.19819670415</v>
      </c>
      <c r="T1476" s="4">
        <v>560728.62740519631</v>
      </c>
      <c r="U1476" s="1">
        <f t="shared" si="117"/>
        <v>2291465</v>
      </c>
      <c r="V1476" s="4">
        <f t="shared" si="118"/>
        <v>1401460.1743980995</v>
      </c>
      <c r="W1476" s="1" t="str">
        <f t="shared" si="119"/>
        <v>Favourable</v>
      </c>
    </row>
    <row r="1477" spans="1:23" x14ac:dyDescent="0.25">
      <c r="A1477" s="1"/>
      <c r="B1477" s="1"/>
      <c r="C1477" s="1"/>
      <c r="D1477" s="1"/>
      <c r="E1477" s="1" t="s">
        <v>6872</v>
      </c>
      <c r="F1477" s="2">
        <v>45265</v>
      </c>
      <c r="G1477" s="3">
        <v>48120</v>
      </c>
      <c r="H1477" s="1"/>
      <c r="I1477" s="1"/>
      <c r="J1477" s="1" t="s">
        <v>6313</v>
      </c>
      <c r="K1477" s="2">
        <v>44040</v>
      </c>
      <c r="L1477" s="1" t="s">
        <v>4204</v>
      </c>
      <c r="M1477" s="1" t="str">
        <f t="shared" si="115"/>
        <v>Education</v>
      </c>
      <c r="N1477" s="1" t="s">
        <v>4205</v>
      </c>
      <c r="O1477" s="1" t="s">
        <v>4330</v>
      </c>
      <c r="P1477" s="1">
        <v>8324</v>
      </c>
      <c r="Q1477" s="1">
        <v>434999</v>
      </c>
      <c r="R1477" s="1">
        <f t="shared" si="116"/>
        <v>22896</v>
      </c>
      <c r="S1477" s="4">
        <v>214700.26749334653</v>
      </c>
      <c r="T1477" s="4">
        <v>105140.45048978446</v>
      </c>
      <c r="U1477" s="1">
        <f t="shared" si="117"/>
        <v>412103</v>
      </c>
      <c r="V1477" s="4">
        <f t="shared" si="118"/>
        <v>115158.28201686899</v>
      </c>
      <c r="W1477" s="1" t="str">
        <f t="shared" si="119"/>
        <v>Favourable</v>
      </c>
    </row>
    <row r="1478" spans="1:23" x14ac:dyDescent="0.25">
      <c r="A1478" s="1"/>
      <c r="B1478" s="1"/>
      <c r="C1478" s="1"/>
      <c r="D1478" s="1"/>
      <c r="E1478" s="1" t="s">
        <v>6873</v>
      </c>
      <c r="F1478" s="2">
        <v>44222</v>
      </c>
      <c r="G1478" s="3">
        <v>20881</v>
      </c>
      <c r="H1478" s="1"/>
      <c r="I1478" s="1"/>
      <c r="J1478" s="1" t="s">
        <v>6874</v>
      </c>
      <c r="K1478" s="2">
        <v>44587</v>
      </c>
      <c r="L1478" s="1" t="s">
        <v>4204</v>
      </c>
      <c r="M1478" s="1" t="str">
        <f t="shared" si="115"/>
        <v>Education</v>
      </c>
      <c r="N1478" s="1" t="s">
        <v>4210</v>
      </c>
      <c r="O1478" s="1" t="s">
        <v>4237</v>
      </c>
      <c r="P1478" s="1">
        <v>5972</v>
      </c>
      <c r="Q1478" s="1">
        <v>1260827</v>
      </c>
      <c r="R1478" s="1">
        <f t="shared" si="116"/>
        <v>58049</v>
      </c>
      <c r="S1478" s="4">
        <v>625096.81259097345</v>
      </c>
      <c r="T1478" s="4">
        <v>126808.22153959004</v>
      </c>
      <c r="U1478" s="1">
        <f t="shared" si="117"/>
        <v>1202778</v>
      </c>
      <c r="V1478" s="4">
        <f t="shared" si="118"/>
        <v>508921.96586943651</v>
      </c>
      <c r="W1478" s="1" t="str">
        <f t="shared" si="119"/>
        <v>Favourable</v>
      </c>
    </row>
    <row r="1479" spans="1:23" x14ac:dyDescent="0.25">
      <c r="A1479" s="1"/>
      <c r="B1479" s="1"/>
      <c r="C1479" s="1"/>
      <c r="D1479" s="1"/>
      <c r="E1479" s="1" t="s">
        <v>6875</v>
      </c>
      <c r="F1479" s="2">
        <v>44644</v>
      </c>
      <c r="G1479" s="3">
        <v>43294</v>
      </c>
      <c r="H1479" s="1"/>
      <c r="I1479" s="1"/>
      <c r="J1479" s="1" t="s">
        <v>6876</v>
      </c>
      <c r="K1479" s="2">
        <v>44315</v>
      </c>
      <c r="L1479" s="1" t="s">
        <v>4204</v>
      </c>
      <c r="M1479" s="1" t="str">
        <f t="shared" si="115"/>
        <v>Education</v>
      </c>
      <c r="N1479" s="1" t="s">
        <v>4205</v>
      </c>
      <c r="O1479" s="1" t="s">
        <v>4438</v>
      </c>
      <c r="P1479" s="1">
        <v>6861</v>
      </c>
      <c r="Q1479" s="1">
        <v>704002</v>
      </c>
      <c r="R1479" s="1">
        <f t="shared" si="116"/>
        <v>27039</v>
      </c>
      <c r="S1479" s="4">
        <v>158655.76170602458</v>
      </c>
      <c r="T1479" s="4">
        <v>97308.15931791412</v>
      </c>
      <c r="U1479" s="1">
        <f t="shared" si="117"/>
        <v>676963</v>
      </c>
      <c r="V1479" s="4">
        <f t="shared" si="118"/>
        <v>448038.07897606131</v>
      </c>
      <c r="W1479" s="1" t="str">
        <f t="shared" si="119"/>
        <v>Favourable</v>
      </c>
    </row>
    <row r="1480" spans="1:23" x14ac:dyDescent="0.25">
      <c r="A1480" s="1"/>
      <c r="B1480" s="1"/>
      <c r="C1480" s="1"/>
      <c r="D1480" s="1"/>
      <c r="E1480" s="1" t="s">
        <v>4825</v>
      </c>
      <c r="F1480" s="2">
        <v>44132</v>
      </c>
      <c r="G1480" s="3">
        <v>47725</v>
      </c>
      <c r="H1480" s="1"/>
      <c r="I1480" s="1"/>
      <c r="J1480" s="1" t="s">
        <v>6877</v>
      </c>
      <c r="K1480" s="2">
        <v>44686</v>
      </c>
      <c r="L1480" s="1" t="s">
        <v>4212</v>
      </c>
      <c r="M1480" s="1" t="str">
        <f t="shared" si="115"/>
        <v>Agricultural Extension</v>
      </c>
      <c r="N1480" s="1" t="s">
        <v>4222</v>
      </c>
      <c r="O1480" s="1" t="s">
        <v>4311</v>
      </c>
      <c r="P1480" s="1">
        <v>7615</v>
      </c>
      <c r="Q1480" s="1">
        <v>1330615</v>
      </c>
      <c r="R1480" s="1">
        <f t="shared" si="116"/>
        <v>44184</v>
      </c>
      <c r="S1480" s="4">
        <v>337104.15294931515</v>
      </c>
      <c r="T1480" s="4">
        <v>254898.95102046779</v>
      </c>
      <c r="U1480" s="1">
        <f t="shared" si="117"/>
        <v>1286431</v>
      </c>
      <c r="V1480" s="4">
        <f t="shared" si="118"/>
        <v>738611.89603021706</v>
      </c>
      <c r="W1480" s="1" t="str">
        <f t="shared" si="119"/>
        <v>Favourable</v>
      </c>
    </row>
    <row r="1481" spans="1:23" x14ac:dyDescent="0.25">
      <c r="A1481" s="1"/>
      <c r="B1481" s="1"/>
      <c r="C1481" s="1"/>
      <c r="D1481" s="1"/>
      <c r="E1481" s="1" t="s">
        <v>6878</v>
      </c>
      <c r="F1481" s="2">
        <v>44295</v>
      </c>
      <c r="G1481" s="3">
        <v>54983</v>
      </c>
      <c r="H1481" s="1"/>
      <c r="I1481" s="1"/>
      <c r="J1481" s="1" t="s">
        <v>6879</v>
      </c>
      <c r="K1481" s="2">
        <v>44911</v>
      </c>
      <c r="L1481" s="1" t="s">
        <v>4212</v>
      </c>
      <c r="M1481" s="1" t="str">
        <f t="shared" si="115"/>
        <v>Agricultural Extension</v>
      </c>
      <c r="N1481" s="1" t="s">
        <v>4210</v>
      </c>
      <c r="O1481" s="1" t="s">
        <v>4206</v>
      </c>
      <c r="P1481" s="1">
        <v>8352</v>
      </c>
      <c r="Q1481" s="1">
        <v>1947807</v>
      </c>
      <c r="R1481" s="1">
        <f t="shared" si="116"/>
        <v>12618</v>
      </c>
      <c r="S1481" s="4">
        <v>1177707.3128733975</v>
      </c>
      <c r="T1481" s="4">
        <v>340413.52369025449</v>
      </c>
      <c r="U1481" s="1">
        <f t="shared" si="117"/>
        <v>1935189</v>
      </c>
      <c r="V1481" s="4">
        <f t="shared" si="118"/>
        <v>429686.16343634808</v>
      </c>
      <c r="W1481" s="1" t="str">
        <f t="shared" si="119"/>
        <v>Favourable</v>
      </c>
    </row>
    <row r="1482" spans="1:23" x14ac:dyDescent="0.25">
      <c r="A1482" s="1"/>
      <c r="B1482" s="1"/>
      <c r="C1482" s="1"/>
      <c r="D1482" s="1"/>
      <c r="E1482" s="1" t="s">
        <v>6880</v>
      </c>
      <c r="F1482" s="2">
        <v>44834</v>
      </c>
      <c r="G1482" s="3">
        <v>23151</v>
      </c>
      <c r="H1482" s="1"/>
      <c r="I1482" s="1"/>
      <c r="J1482" s="1" t="s">
        <v>6522</v>
      </c>
      <c r="K1482" s="2">
        <v>43834</v>
      </c>
      <c r="L1482" s="1" t="s">
        <v>4200</v>
      </c>
      <c r="M1482" s="1" t="str">
        <f t="shared" si="115"/>
        <v>Social Services</v>
      </c>
      <c r="N1482" s="1" t="s">
        <v>4210</v>
      </c>
      <c r="O1482" s="1" t="s">
        <v>4253</v>
      </c>
      <c r="P1482" s="1">
        <v>6245</v>
      </c>
      <c r="Q1482" s="1">
        <v>1823253</v>
      </c>
      <c r="R1482" s="1">
        <f t="shared" si="116"/>
        <v>13859</v>
      </c>
      <c r="S1482" s="4">
        <v>918470.66845499049</v>
      </c>
      <c r="T1482" s="4">
        <v>388460.90794048255</v>
      </c>
      <c r="U1482" s="1">
        <f t="shared" si="117"/>
        <v>1809394</v>
      </c>
      <c r="V1482" s="4">
        <f t="shared" si="118"/>
        <v>516321.42360452702</v>
      </c>
      <c r="W1482" s="1" t="str">
        <f t="shared" si="119"/>
        <v>Favourable</v>
      </c>
    </row>
    <row r="1483" spans="1:23" x14ac:dyDescent="0.25">
      <c r="A1483" s="1"/>
      <c r="B1483" s="1"/>
      <c r="C1483" s="1"/>
      <c r="D1483" s="1"/>
      <c r="E1483" s="1" t="s">
        <v>6881</v>
      </c>
      <c r="F1483" s="2">
        <v>44570</v>
      </c>
      <c r="G1483" s="3">
        <v>58615</v>
      </c>
      <c r="H1483" s="1"/>
      <c r="I1483" s="1"/>
      <c r="J1483" s="1" t="s">
        <v>6882</v>
      </c>
      <c r="K1483" s="2">
        <v>45332</v>
      </c>
      <c r="L1483" s="1" t="s">
        <v>4216</v>
      </c>
      <c r="M1483" s="1" t="str">
        <f t="shared" si="115"/>
        <v>Agricultural Extension</v>
      </c>
      <c r="N1483" s="1" t="s">
        <v>4205</v>
      </c>
      <c r="O1483" s="1" t="s">
        <v>4259</v>
      </c>
      <c r="P1483" s="1">
        <v>7149</v>
      </c>
      <c r="Q1483" s="1">
        <v>1584871</v>
      </c>
      <c r="R1483" s="1">
        <f t="shared" si="116"/>
        <v>0</v>
      </c>
      <c r="S1483" s="4">
        <v>322550.29354032333</v>
      </c>
      <c r="T1483" s="4">
        <v>134088.94825565172</v>
      </c>
      <c r="U1483" s="1">
        <f t="shared" si="117"/>
        <v>1584871</v>
      </c>
      <c r="V1483" s="4">
        <f t="shared" si="118"/>
        <v>1128231.758204025</v>
      </c>
      <c r="W1483" s="1" t="str">
        <f t="shared" si="119"/>
        <v>Favourable</v>
      </c>
    </row>
    <row r="1484" spans="1:23" x14ac:dyDescent="0.25">
      <c r="A1484" s="1"/>
      <c r="B1484" s="1"/>
      <c r="C1484" s="1"/>
      <c r="D1484" s="1"/>
      <c r="E1484" s="1" t="s">
        <v>6883</v>
      </c>
      <c r="F1484" s="2">
        <v>44765</v>
      </c>
      <c r="G1484" s="3">
        <v>49913</v>
      </c>
      <c r="H1484" s="1"/>
      <c r="I1484" s="1"/>
      <c r="J1484" s="1" t="s">
        <v>6884</v>
      </c>
      <c r="K1484" s="2">
        <v>44755</v>
      </c>
      <c r="L1484" s="1" t="s">
        <v>4204</v>
      </c>
      <c r="M1484" s="1" t="str">
        <f t="shared" si="115"/>
        <v>Education</v>
      </c>
      <c r="N1484" s="1" t="s">
        <v>4205</v>
      </c>
      <c r="O1484" s="1" t="s">
        <v>4441</v>
      </c>
      <c r="P1484" s="1">
        <v>5884</v>
      </c>
      <c r="Q1484" s="1">
        <v>2163875</v>
      </c>
      <c r="R1484" s="1">
        <f t="shared" si="116"/>
        <v>37070</v>
      </c>
      <c r="S1484" s="4">
        <v>130893.22843900425</v>
      </c>
      <c r="T1484" s="4">
        <v>119260.9290790595</v>
      </c>
      <c r="U1484" s="1">
        <f t="shared" si="117"/>
        <v>2126805</v>
      </c>
      <c r="V1484" s="4">
        <f t="shared" si="118"/>
        <v>1913720.8424819363</v>
      </c>
      <c r="W1484" s="1" t="str">
        <f t="shared" si="119"/>
        <v>Favourable</v>
      </c>
    </row>
    <row r="1485" spans="1:23" x14ac:dyDescent="0.25">
      <c r="A1485" s="1"/>
      <c r="B1485" s="1"/>
      <c r="C1485" s="1"/>
      <c r="D1485" s="1"/>
      <c r="E1485" s="1" t="s">
        <v>6439</v>
      </c>
      <c r="F1485" s="2">
        <v>44993</v>
      </c>
      <c r="G1485" s="3">
        <v>38875</v>
      </c>
      <c r="H1485" s="1"/>
      <c r="I1485" s="1"/>
      <c r="J1485" s="1" t="s">
        <v>4781</v>
      </c>
      <c r="K1485" s="2">
        <v>45173</v>
      </c>
      <c r="L1485" s="1" t="s">
        <v>4212</v>
      </c>
      <c r="M1485" s="1" t="str">
        <f t="shared" si="115"/>
        <v>Agricultural Extension</v>
      </c>
      <c r="N1485" s="1" t="s">
        <v>4210</v>
      </c>
      <c r="O1485" s="1" t="s">
        <v>4259</v>
      </c>
      <c r="P1485" s="1">
        <v>7401</v>
      </c>
      <c r="Q1485" s="1">
        <v>2345160</v>
      </c>
      <c r="R1485" s="1">
        <f t="shared" si="116"/>
        <v>90388</v>
      </c>
      <c r="S1485" s="4">
        <v>768312.57559482462</v>
      </c>
      <c r="T1485" s="4">
        <v>694085.65771448344</v>
      </c>
      <c r="U1485" s="1">
        <f t="shared" si="117"/>
        <v>2254772</v>
      </c>
      <c r="V1485" s="4">
        <f t="shared" si="118"/>
        <v>882761.76669069193</v>
      </c>
      <c r="W1485" s="1" t="str">
        <f t="shared" si="119"/>
        <v>Favourable</v>
      </c>
    </row>
    <row r="1486" spans="1:23" x14ac:dyDescent="0.25">
      <c r="A1486" s="1"/>
      <c r="B1486" s="1"/>
      <c r="C1486" s="1"/>
      <c r="D1486" s="1"/>
      <c r="E1486" s="1" t="s">
        <v>4920</v>
      </c>
      <c r="F1486" s="2">
        <v>44529</v>
      </c>
      <c r="G1486" s="3">
        <v>44374</v>
      </c>
      <c r="H1486" s="1"/>
      <c r="I1486" s="1"/>
      <c r="J1486" s="1" t="s">
        <v>6885</v>
      </c>
      <c r="K1486" s="2">
        <v>44836</v>
      </c>
      <c r="L1486" s="1" t="s">
        <v>4212</v>
      </c>
      <c r="M1486" s="1" t="str">
        <f t="shared" si="115"/>
        <v>Agricultural Extension</v>
      </c>
      <c r="N1486" s="1" t="s">
        <v>4205</v>
      </c>
      <c r="O1486" s="1" t="s">
        <v>4223</v>
      </c>
      <c r="P1486" s="1">
        <v>7677</v>
      </c>
      <c r="Q1486" s="1">
        <v>2187113</v>
      </c>
      <c r="R1486" s="1">
        <f t="shared" si="116"/>
        <v>26324</v>
      </c>
      <c r="S1486" s="4">
        <v>2027060.3247847464</v>
      </c>
      <c r="T1486" s="4">
        <v>437697.0992847507</v>
      </c>
      <c r="U1486" s="1">
        <f t="shared" si="117"/>
        <v>2160789</v>
      </c>
      <c r="V1486" s="4">
        <f t="shared" si="118"/>
        <v>-277644.42406949727</v>
      </c>
      <c r="W1486" s="1" t="str">
        <f t="shared" si="119"/>
        <v>Adverse</v>
      </c>
    </row>
    <row r="1487" spans="1:23" x14ac:dyDescent="0.25">
      <c r="A1487" s="1"/>
      <c r="B1487" s="1"/>
      <c r="C1487" s="1"/>
      <c r="D1487" s="1"/>
      <c r="E1487" s="1" t="s">
        <v>4951</v>
      </c>
      <c r="F1487" s="2">
        <v>44037</v>
      </c>
      <c r="G1487" s="3">
        <v>39747</v>
      </c>
      <c r="H1487" s="1"/>
      <c r="I1487" s="1"/>
      <c r="J1487" s="1" t="s">
        <v>6709</v>
      </c>
      <c r="K1487" s="2">
        <v>43910</v>
      </c>
      <c r="L1487" s="1" t="s">
        <v>4218</v>
      </c>
      <c r="M1487" s="1" t="str">
        <f t="shared" si="115"/>
        <v>Infrastructure</v>
      </c>
      <c r="N1487" s="1" t="s">
        <v>4222</v>
      </c>
      <c r="O1487" s="1" t="s">
        <v>4247</v>
      </c>
      <c r="P1487" s="1">
        <v>6983</v>
      </c>
      <c r="Q1487" s="1">
        <v>1942017</v>
      </c>
      <c r="R1487" s="1">
        <f t="shared" si="116"/>
        <v>17768</v>
      </c>
      <c r="S1487" s="4">
        <v>1405749.5064238277</v>
      </c>
      <c r="T1487" s="4">
        <v>642006.71020954626</v>
      </c>
      <c r="U1487" s="1">
        <f t="shared" si="117"/>
        <v>1924249</v>
      </c>
      <c r="V1487" s="4">
        <f t="shared" si="118"/>
        <v>-105739.21663337387</v>
      </c>
      <c r="W1487" s="1" t="str">
        <f t="shared" si="119"/>
        <v>Adverse</v>
      </c>
    </row>
    <row r="1488" spans="1:23" x14ac:dyDescent="0.25">
      <c r="A1488" s="1"/>
      <c r="B1488" s="1"/>
      <c r="C1488" s="1"/>
      <c r="D1488" s="1"/>
      <c r="E1488" s="1" t="s">
        <v>6886</v>
      </c>
      <c r="F1488" s="2">
        <v>44687</v>
      </c>
      <c r="G1488" s="3">
        <v>45530</v>
      </c>
      <c r="H1488" s="1"/>
      <c r="I1488" s="1"/>
      <c r="J1488" s="1" t="s">
        <v>6887</v>
      </c>
      <c r="K1488" s="2">
        <v>44275</v>
      </c>
      <c r="L1488" s="1" t="s">
        <v>4218</v>
      </c>
      <c r="M1488" s="1" t="str">
        <f t="shared" si="115"/>
        <v>Infrastructure</v>
      </c>
      <c r="N1488" s="1" t="s">
        <v>4222</v>
      </c>
      <c r="O1488" s="1" t="s">
        <v>4244</v>
      </c>
      <c r="P1488" s="1">
        <v>6361</v>
      </c>
      <c r="Q1488" s="1">
        <v>995072</v>
      </c>
      <c r="R1488" s="1">
        <f t="shared" si="116"/>
        <v>0</v>
      </c>
      <c r="S1488" s="4">
        <v>383481.63592421886</v>
      </c>
      <c r="T1488" s="4">
        <v>308700.75561607385</v>
      </c>
      <c r="U1488" s="1">
        <f t="shared" si="117"/>
        <v>995072</v>
      </c>
      <c r="V1488" s="4">
        <f t="shared" si="118"/>
        <v>302889.60845970735</v>
      </c>
      <c r="W1488" s="1" t="str">
        <f t="shared" si="119"/>
        <v>Favourable</v>
      </c>
    </row>
    <row r="1489" spans="1:23" x14ac:dyDescent="0.25">
      <c r="A1489" s="1"/>
      <c r="B1489" s="1"/>
      <c r="C1489" s="1"/>
      <c r="D1489" s="1"/>
      <c r="E1489" s="1" t="s">
        <v>6888</v>
      </c>
      <c r="F1489" s="2">
        <v>45262</v>
      </c>
      <c r="G1489" s="3">
        <v>39293</v>
      </c>
      <c r="H1489" s="1"/>
      <c r="I1489" s="1"/>
      <c r="J1489" s="1" t="s">
        <v>6889</v>
      </c>
      <c r="K1489" s="2">
        <v>44775</v>
      </c>
      <c r="L1489" s="1" t="s">
        <v>4204</v>
      </c>
      <c r="M1489" s="1" t="str">
        <f t="shared" si="115"/>
        <v>Education</v>
      </c>
      <c r="N1489" s="1" t="s">
        <v>4222</v>
      </c>
      <c r="O1489" s="1" t="s">
        <v>4335</v>
      </c>
      <c r="P1489" s="1">
        <v>6628</v>
      </c>
      <c r="Q1489" s="1">
        <v>459068</v>
      </c>
      <c r="R1489" s="1">
        <f t="shared" si="116"/>
        <v>15218</v>
      </c>
      <c r="S1489" s="4">
        <v>437497.90681100212</v>
      </c>
      <c r="T1489" s="4">
        <v>91246.940767846492</v>
      </c>
      <c r="U1489" s="1">
        <f t="shared" si="117"/>
        <v>443850</v>
      </c>
      <c r="V1489" s="4">
        <f t="shared" si="118"/>
        <v>-69676.847578848596</v>
      </c>
      <c r="W1489" s="1" t="str">
        <f t="shared" si="119"/>
        <v>Adverse</v>
      </c>
    </row>
    <row r="1490" spans="1:23" x14ac:dyDescent="0.25">
      <c r="A1490" s="1"/>
      <c r="B1490" s="1"/>
      <c r="C1490" s="1"/>
      <c r="D1490" s="1"/>
      <c r="E1490" s="1" t="s">
        <v>6890</v>
      </c>
      <c r="F1490" s="2">
        <v>44053</v>
      </c>
      <c r="G1490" s="3">
        <v>55755</v>
      </c>
      <c r="H1490" s="1"/>
      <c r="I1490" s="1"/>
      <c r="J1490" s="1" t="s">
        <v>5583</v>
      </c>
      <c r="K1490" s="2">
        <v>45315</v>
      </c>
      <c r="L1490" s="1" t="s">
        <v>4204</v>
      </c>
      <c r="M1490" s="1" t="str">
        <f t="shared" si="115"/>
        <v>Education</v>
      </c>
      <c r="N1490" s="1" t="s">
        <v>4205</v>
      </c>
      <c r="O1490" s="1" t="s">
        <v>4244</v>
      </c>
      <c r="P1490" s="1">
        <v>7797</v>
      </c>
      <c r="Q1490" s="1">
        <v>1922630</v>
      </c>
      <c r="R1490" s="1">
        <f t="shared" si="116"/>
        <v>28973</v>
      </c>
      <c r="S1490" s="4">
        <v>295426.92865947139</v>
      </c>
      <c r="T1490" s="4">
        <v>142599.75862861116</v>
      </c>
      <c r="U1490" s="1">
        <f t="shared" si="117"/>
        <v>1893657</v>
      </c>
      <c r="V1490" s="4">
        <f t="shared" si="118"/>
        <v>1484603.3127119173</v>
      </c>
      <c r="W1490" s="1" t="str">
        <f t="shared" si="119"/>
        <v>Favourable</v>
      </c>
    </row>
    <row r="1491" spans="1:23" x14ac:dyDescent="0.25">
      <c r="A1491" s="1"/>
      <c r="B1491" s="1"/>
      <c r="C1491" s="1"/>
      <c r="D1491" s="1"/>
      <c r="E1491" s="1" t="s">
        <v>6891</v>
      </c>
      <c r="F1491" s="2">
        <v>44218</v>
      </c>
      <c r="G1491" s="3">
        <v>22386</v>
      </c>
      <c r="H1491" s="1"/>
      <c r="I1491" s="1"/>
      <c r="J1491" s="1" t="s">
        <v>6892</v>
      </c>
      <c r="K1491" s="2">
        <v>45282</v>
      </c>
      <c r="L1491" s="1" t="s">
        <v>4212</v>
      </c>
      <c r="M1491" s="1" t="str">
        <f t="shared" si="115"/>
        <v>Agricultural Extension</v>
      </c>
      <c r="N1491" s="1" t="s">
        <v>4205</v>
      </c>
      <c r="O1491" s="1" t="s">
        <v>4295</v>
      </c>
      <c r="P1491" s="1">
        <v>6217</v>
      </c>
      <c r="Q1491" s="1">
        <v>643176</v>
      </c>
      <c r="R1491" s="1">
        <f t="shared" si="116"/>
        <v>45831</v>
      </c>
      <c r="S1491" s="4">
        <v>474933.19379536959</v>
      </c>
      <c r="T1491" s="4">
        <v>30151.70809542359</v>
      </c>
      <c r="U1491" s="1">
        <f t="shared" si="117"/>
        <v>597345</v>
      </c>
      <c r="V1491" s="4">
        <f t="shared" si="118"/>
        <v>138091.09810920683</v>
      </c>
      <c r="W1491" s="1" t="str">
        <f t="shared" si="119"/>
        <v>Favourable</v>
      </c>
    </row>
    <row r="1492" spans="1:23" x14ac:dyDescent="0.25">
      <c r="A1492" s="1"/>
      <c r="B1492" s="1"/>
      <c r="C1492" s="1"/>
      <c r="D1492" s="1"/>
      <c r="E1492" s="1" t="s">
        <v>6893</v>
      </c>
      <c r="F1492" s="2">
        <v>44835</v>
      </c>
      <c r="G1492" s="3">
        <v>43387</v>
      </c>
      <c r="H1492" s="1"/>
      <c r="I1492" s="1"/>
      <c r="J1492" s="1" t="s">
        <v>6894</v>
      </c>
      <c r="K1492" s="2">
        <v>45070</v>
      </c>
      <c r="L1492" s="1" t="s">
        <v>4212</v>
      </c>
      <c r="M1492" s="1" t="str">
        <f t="shared" si="115"/>
        <v>Agricultural Extension</v>
      </c>
      <c r="N1492" s="1" t="s">
        <v>4205</v>
      </c>
      <c r="O1492" s="1" t="s">
        <v>4330</v>
      </c>
      <c r="P1492" s="1">
        <v>6319</v>
      </c>
      <c r="Q1492" s="1">
        <v>2360114</v>
      </c>
      <c r="R1492" s="1">
        <f t="shared" si="116"/>
        <v>14094</v>
      </c>
      <c r="S1492" s="4">
        <v>2203598.7492692959</v>
      </c>
      <c r="T1492" s="4">
        <v>592748.90107701742</v>
      </c>
      <c r="U1492" s="1">
        <f t="shared" si="117"/>
        <v>2346020</v>
      </c>
      <c r="V1492" s="4">
        <f t="shared" si="118"/>
        <v>-436233.6503463136</v>
      </c>
      <c r="W1492" s="1" t="str">
        <f t="shared" si="119"/>
        <v>Adverse</v>
      </c>
    </row>
    <row r="1493" spans="1:23" x14ac:dyDescent="0.25">
      <c r="A1493" s="1"/>
      <c r="B1493" s="1"/>
      <c r="C1493" s="1"/>
      <c r="D1493" s="1"/>
      <c r="E1493" s="1" t="s">
        <v>6895</v>
      </c>
      <c r="F1493" s="2">
        <v>44081</v>
      </c>
      <c r="G1493" s="3">
        <v>47648</v>
      </c>
      <c r="H1493" s="1"/>
      <c r="I1493" s="1"/>
      <c r="J1493" s="1" t="s">
        <v>6896</v>
      </c>
      <c r="K1493" s="2">
        <v>44584</v>
      </c>
      <c r="L1493" s="1" t="s">
        <v>4216</v>
      </c>
      <c r="M1493" s="1" t="str">
        <f t="shared" si="115"/>
        <v>Agricultural Extension</v>
      </c>
      <c r="N1493" s="1" t="s">
        <v>4205</v>
      </c>
      <c r="O1493" s="1" t="s">
        <v>4388</v>
      </c>
      <c r="P1493" s="1">
        <v>5930</v>
      </c>
      <c r="Q1493" s="1">
        <v>1494745</v>
      </c>
      <c r="R1493" s="1">
        <f t="shared" si="116"/>
        <v>0</v>
      </c>
      <c r="S1493" s="4">
        <v>260083.02679063039</v>
      </c>
      <c r="T1493" s="4">
        <v>285759.20616982208</v>
      </c>
      <c r="U1493" s="1">
        <f t="shared" si="117"/>
        <v>1494745</v>
      </c>
      <c r="V1493" s="4">
        <f t="shared" si="118"/>
        <v>948902.76703954756</v>
      </c>
      <c r="W1493" s="1" t="str">
        <f t="shared" si="119"/>
        <v>Favourable</v>
      </c>
    </row>
    <row r="1494" spans="1:23" x14ac:dyDescent="0.25">
      <c r="A1494" s="1"/>
      <c r="B1494" s="1"/>
      <c r="C1494" s="1"/>
      <c r="D1494" s="1"/>
      <c r="E1494" s="1" t="s">
        <v>6897</v>
      </c>
      <c r="F1494" s="2">
        <v>45054</v>
      </c>
      <c r="G1494" s="3">
        <v>17059</v>
      </c>
      <c r="H1494" s="1"/>
      <c r="I1494" s="1"/>
      <c r="J1494" s="1" t="s">
        <v>5328</v>
      </c>
      <c r="K1494" s="2">
        <v>44638</v>
      </c>
      <c r="L1494" s="1" t="s">
        <v>4216</v>
      </c>
      <c r="M1494" s="1" t="str">
        <f t="shared" si="115"/>
        <v>Agricultural Extension</v>
      </c>
      <c r="N1494" s="1" t="s">
        <v>4205</v>
      </c>
      <c r="O1494" s="1" t="s">
        <v>4402</v>
      </c>
      <c r="P1494" s="1">
        <v>7919</v>
      </c>
      <c r="Q1494" s="1">
        <v>479300</v>
      </c>
      <c r="R1494" s="1">
        <f t="shared" si="116"/>
        <v>10489</v>
      </c>
      <c r="S1494" s="4">
        <v>200475.28689872354</v>
      </c>
      <c r="T1494" s="4">
        <v>143221.64348143464</v>
      </c>
      <c r="U1494" s="1">
        <f t="shared" si="117"/>
        <v>468811</v>
      </c>
      <c r="V1494" s="4">
        <f t="shared" si="118"/>
        <v>135603.06961984182</v>
      </c>
      <c r="W1494" s="1" t="str">
        <f t="shared" si="119"/>
        <v>Favourable</v>
      </c>
    </row>
    <row r="1495" spans="1:23" x14ac:dyDescent="0.25">
      <c r="A1495" s="1"/>
      <c r="B1495" s="1"/>
      <c r="C1495" s="1"/>
      <c r="D1495" s="1"/>
      <c r="E1495" s="1" t="s">
        <v>6898</v>
      </c>
      <c r="F1495" s="2">
        <v>44121</v>
      </c>
      <c r="G1495" s="3">
        <v>15269</v>
      </c>
      <c r="H1495" s="1"/>
      <c r="I1495" s="1"/>
      <c r="J1495" s="1" t="s">
        <v>6899</v>
      </c>
      <c r="K1495" s="2">
        <v>45083</v>
      </c>
      <c r="L1495" s="1" t="s">
        <v>4212</v>
      </c>
      <c r="M1495" s="1" t="str">
        <f t="shared" si="115"/>
        <v>Agricultural Extension</v>
      </c>
      <c r="N1495" s="1" t="s">
        <v>4205</v>
      </c>
      <c r="O1495" s="1" t="s">
        <v>4237</v>
      </c>
      <c r="P1495" s="1">
        <v>9460</v>
      </c>
      <c r="Q1495" s="1">
        <v>916998</v>
      </c>
      <c r="R1495" s="1">
        <f t="shared" si="116"/>
        <v>14355</v>
      </c>
      <c r="S1495" s="4">
        <v>33457.903309923582</v>
      </c>
      <c r="T1495" s="4">
        <v>40837.48299901779</v>
      </c>
      <c r="U1495" s="1">
        <f t="shared" si="117"/>
        <v>902643</v>
      </c>
      <c r="V1495" s="4">
        <f t="shared" si="118"/>
        <v>842702.61369105859</v>
      </c>
      <c r="W1495" s="1" t="str">
        <f t="shared" si="119"/>
        <v>Favourable</v>
      </c>
    </row>
    <row r="1496" spans="1:23" x14ac:dyDescent="0.25">
      <c r="A1496" s="1"/>
      <c r="B1496" s="1"/>
      <c r="C1496" s="1"/>
      <c r="D1496" s="1"/>
      <c r="E1496" s="1" t="s">
        <v>5981</v>
      </c>
      <c r="F1496" s="2">
        <v>45058</v>
      </c>
      <c r="G1496" s="3">
        <v>37302</v>
      </c>
      <c r="H1496" s="1"/>
      <c r="I1496" s="1"/>
      <c r="J1496" s="1" t="s">
        <v>6900</v>
      </c>
      <c r="K1496" s="2">
        <v>44591</v>
      </c>
      <c r="L1496" s="1" t="s">
        <v>4204</v>
      </c>
      <c r="M1496" s="1" t="str">
        <f t="shared" si="115"/>
        <v>Education</v>
      </c>
      <c r="N1496" s="1" t="s">
        <v>4222</v>
      </c>
      <c r="O1496" s="1" t="s">
        <v>4379</v>
      </c>
      <c r="P1496" s="1">
        <v>7211</v>
      </c>
      <c r="Q1496" s="1">
        <v>1740361</v>
      </c>
      <c r="R1496" s="1">
        <f t="shared" si="116"/>
        <v>0</v>
      </c>
      <c r="S1496" s="4">
        <v>1422558.6828838198</v>
      </c>
      <c r="T1496" s="4">
        <v>558550.01226486382</v>
      </c>
      <c r="U1496" s="1">
        <f t="shared" si="117"/>
        <v>1740361</v>
      </c>
      <c r="V1496" s="4">
        <f t="shared" si="118"/>
        <v>-240747.69514868362</v>
      </c>
      <c r="W1496" s="1" t="str">
        <f t="shared" si="119"/>
        <v>Adverse</v>
      </c>
    </row>
    <row r="1497" spans="1:23" x14ac:dyDescent="0.25">
      <c r="A1497" s="1"/>
      <c r="B1497" s="1"/>
      <c r="C1497" s="1"/>
      <c r="D1497" s="1"/>
      <c r="E1497" s="1" t="s">
        <v>6901</v>
      </c>
      <c r="F1497" s="2">
        <v>44435</v>
      </c>
      <c r="G1497" s="3">
        <v>52445</v>
      </c>
      <c r="H1497" s="1"/>
      <c r="I1497" s="1"/>
      <c r="J1497" s="1" t="s">
        <v>6902</v>
      </c>
      <c r="K1497" s="2">
        <v>44166</v>
      </c>
      <c r="L1497" s="1" t="s">
        <v>4218</v>
      </c>
      <c r="M1497" s="1" t="str">
        <f t="shared" si="115"/>
        <v>Infrastructure</v>
      </c>
      <c r="N1497" s="1" t="s">
        <v>4205</v>
      </c>
      <c r="O1497" s="1" t="s">
        <v>4226</v>
      </c>
      <c r="P1497" s="1">
        <v>6866</v>
      </c>
      <c r="Q1497" s="1">
        <v>1417709</v>
      </c>
      <c r="R1497" s="1">
        <f t="shared" si="116"/>
        <v>17100</v>
      </c>
      <c r="S1497" s="4">
        <v>1224518.8319439378</v>
      </c>
      <c r="T1497" s="4">
        <v>315746.34054827475</v>
      </c>
      <c r="U1497" s="1">
        <f t="shared" si="117"/>
        <v>1400609</v>
      </c>
      <c r="V1497" s="4">
        <f t="shared" si="118"/>
        <v>-122556.17249221262</v>
      </c>
      <c r="W1497" s="1" t="str">
        <f t="shared" si="119"/>
        <v>Adverse</v>
      </c>
    </row>
    <row r="1498" spans="1:23" x14ac:dyDescent="0.25">
      <c r="A1498" s="1"/>
      <c r="B1498" s="1"/>
      <c r="C1498" s="1"/>
      <c r="D1498" s="1"/>
      <c r="E1498" s="1" t="s">
        <v>6903</v>
      </c>
      <c r="F1498" s="2">
        <v>43948</v>
      </c>
      <c r="G1498" s="3">
        <v>29346</v>
      </c>
      <c r="H1498" s="1"/>
      <c r="I1498" s="1"/>
      <c r="J1498" s="1" t="s">
        <v>6904</v>
      </c>
      <c r="K1498" s="2">
        <v>44431</v>
      </c>
      <c r="L1498" s="1" t="s">
        <v>4200</v>
      </c>
      <c r="M1498" s="1" t="str">
        <f t="shared" si="115"/>
        <v>Social Services</v>
      </c>
      <c r="N1498" s="1" t="s">
        <v>4222</v>
      </c>
      <c r="O1498" s="1" t="s">
        <v>4304</v>
      </c>
      <c r="P1498" s="1">
        <v>8419</v>
      </c>
      <c r="Q1498" s="1">
        <v>355470</v>
      </c>
      <c r="R1498" s="1">
        <f t="shared" si="116"/>
        <v>19255</v>
      </c>
      <c r="S1498" s="4">
        <v>75810.303520888148</v>
      </c>
      <c r="T1498" s="4">
        <v>49069.476022989002</v>
      </c>
      <c r="U1498" s="1">
        <f t="shared" si="117"/>
        <v>336215</v>
      </c>
      <c r="V1498" s="4">
        <f t="shared" si="118"/>
        <v>230590.22045612286</v>
      </c>
      <c r="W1498" s="1" t="str">
        <f t="shared" si="119"/>
        <v>Favourable</v>
      </c>
    </row>
    <row r="1499" spans="1:23" x14ac:dyDescent="0.25">
      <c r="A1499" s="1"/>
      <c r="B1499" s="1"/>
      <c r="C1499" s="1"/>
      <c r="D1499" s="1"/>
      <c r="E1499" s="1" t="s">
        <v>6905</v>
      </c>
      <c r="F1499" s="2">
        <v>44611</v>
      </c>
      <c r="G1499" s="3">
        <v>25172</v>
      </c>
      <c r="H1499" s="1"/>
      <c r="I1499" s="1"/>
      <c r="J1499" s="1" t="s">
        <v>6906</v>
      </c>
      <c r="K1499" s="2">
        <v>44641</v>
      </c>
      <c r="L1499" s="1" t="s">
        <v>4212</v>
      </c>
      <c r="M1499" s="1" t="str">
        <f t="shared" si="115"/>
        <v>Agricultural Extension</v>
      </c>
      <c r="N1499" s="1" t="s">
        <v>4222</v>
      </c>
      <c r="O1499" s="1" t="s">
        <v>4233</v>
      </c>
      <c r="P1499" s="1">
        <v>5553</v>
      </c>
      <c r="Q1499" s="1">
        <v>1876942</v>
      </c>
      <c r="R1499" s="1">
        <f t="shared" si="116"/>
        <v>0</v>
      </c>
      <c r="S1499" s="4">
        <v>16403.636979944098</v>
      </c>
      <c r="T1499" s="4">
        <v>89484.966331661679</v>
      </c>
      <c r="U1499" s="1">
        <f t="shared" si="117"/>
        <v>1876942</v>
      </c>
      <c r="V1499" s="4">
        <f t="shared" si="118"/>
        <v>1771053.3966883942</v>
      </c>
      <c r="W1499" s="1" t="str">
        <f t="shared" si="119"/>
        <v>Favourable</v>
      </c>
    </row>
    <row r="1500" spans="1:23" x14ac:dyDescent="0.25">
      <c r="A1500" s="1"/>
      <c r="B1500" s="1"/>
      <c r="C1500" s="1"/>
      <c r="D1500" s="1"/>
      <c r="E1500" s="1" t="s">
        <v>6907</v>
      </c>
      <c r="F1500" s="2">
        <v>44765</v>
      </c>
      <c r="G1500" s="3">
        <v>33634</v>
      </c>
      <c r="H1500" s="1"/>
      <c r="I1500" s="1"/>
      <c r="J1500" s="1" t="s">
        <v>6908</v>
      </c>
      <c r="K1500" s="2">
        <v>43955</v>
      </c>
      <c r="L1500" s="1" t="s">
        <v>4218</v>
      </c>
      <c r="M1500" s="1" t="str">
        <f t="shared" si="115"/>
        <v>Infrastructure</v>
      </c>
      <c r="N1500" s="1" t="s">
        <v>4210</v>
      </c>
      <c r="O1500" s="1" t="s">
        <v>4250</v>
      </c>
      <c r="P1500" s="1">
        <v>6745</v>
      </c>
      <c r="Q1500" s="1">
        <v>1454690</v>
      </c>
      <c r="R1500" s="1">
        <f t="shared" si="116"/>
        <v>0</v>
      </c>
      <c r="S1500" s="4">
        <v>1213587.9927247139</v>
      </c>
      <c r="T1500" s="4">
        <v>187081.7286866119</v>
      </c>
      <c r="U1500" s="1">
        <f t="shared" si="117"/>
        <v>1454690</v>
      </c>
      <c r="V1500" s="4">
        <f t="shared" si="118"/>
        <v>54020.278588674264</v>
      </c>
      <c r="W1500" s="1" t="str">
        <f t="shared" si="119"/>
        <v>Favourable</v>
      </c>
    </row>
    <row r="1501" spans="1:23" x14ac:dyDescent="0.25">
      <c r="A1501" s="1"/>
      <c r="B1501" s="1"/>
      <c r="C1501" s="1"/>
      <c r="D1501" s="1"/>
      <c r="E1501" s="1" t="s">
        <v>6465</v>
      </c>
      <c r="F1501" s="2">
        <v>45072</v>
      </c>
      <c r="G1501" s="3">
        <v>32476</v>
      </c>
      <c r="H1501" s="1"/>
      <c r="I1501" s="1"/>
      <c r="J1501" s="1" t="s">
        <v>4862</v>
      </c>
      <c r="K1501" s="2">
        <v>44543</v>
      </c>
      <c r="L1501" s="1" t="s">
        <v>4204</v>
      </c>
      <c r="M1501" s="1" t="str">
        <f t="shared" si="115"/>
        <v>Education</v>
      </c>
      <c r="N1501" s="1" t="s">
        <v>4205</v>
      </c>
      <c r="O1501" s="1" t="s">
        <v>4479</v>
      </c>
      <c r="P1501" s="1">
        <v>7905</v>
      </c>
      <c r="Q1501" s="1">
        <v>849748</v>
      </c>
      <c r="R1501" s="1">
        <f t="shared" si="116"/>
        <v>97412</v>
      </c>
      <c r="S1501" s="4">
        <v>452524.2347935827</v>
      </c>
      <c r="T1501" s="4">
        <v>66007.390542373629</v>
      </c>
      <c r="U1501" s="1">
        <f t="shared" si="117"/>
        <v>752336</v>
      </c>
      <c r="V1501" s="4">
        <f t="shared" si="118"/>
        <v>331216.37466404366</v>
      </c>
      <c r="W1501" s="1" t="str">
        <f t="shared" si="119"/>
        <v>Favourable</v>
      </c>
    </row>
    <row r="1502" spans="1:23" x14ac:dyDescent="0.25">
      <c r="A1502" s="1"/>
      <c r="B1502" s="1"/>
      <c r="C1502" s="1"/>
      <c r="D1502" s="1"/>
      <c r="E1502" s="1" t="s">
        <v>6909</v>
      </c>
      <c r="F1502" s="2">
        <v>44639</v>
      </c>
      <c r="G1502" s="3">
        <v>59041</v>
      </c>
      <c r="H1502" s="1"/>
      <c r="I1502" s="1"/>
      <c r="J1502" s="1" t="s">
        <v>5485</v>
      </c>
      <c r="K1502" s="2">
        <v>44917</v>
      </c>
      <c r="L1502" s="1" t="s">
        <v>4216</v>
      </c>
      <c r="M1502" s="1" t="str">
        <f t="shared" si="115"/>
        <v>Agricultural Extension</v>
      </c>
      <c r="N1502" s="1" t="s">
        <v>4205</v>
      </c>
      <c r="O1502" s="1" t="s">
        <v>4259</v>
      </c>
      <c r="P1502" s="1">
        <v>6737</v>
      </c>
      <c r="Q1502" s="1">
        <v>1034930</v>
      </c>
      <c r="R1502" s="1">
        <f t="shared" si="116"/>
        <v>32718</v>
      </c>
      <c r="S1502" s="4">
        <v>952604.15418017458</v>
      </c>
      <c r="T1502" s="4">
        <v>41092.61958782946</v>
      </c>
      <c r="U1502" s="1">
        <f t="shared" si="117"/>
        <v>1002212</v>
      </c>
      <c r="V1502" s="4">
        <f t="shared" si="118"/>
        <v>41233.22623199597</v>
      </c>
      <c r="W1502" s="1" t="str">
        <f t="shared" si="119"/>
        <v>Favourable</v>
      </c>
    </row>
    <row r="1503" spans="1:23" x14ac:dyDescent="0.25">
      <c r="A1503" s="1"/>
      <c r="B1503" s="1"/>
      <c r="C1503" s="1"/>
      <c r="D1503" s="1"/>
      <c r="E1503" s="1" t="s">
        <v>6910</v>
      </c>
      <c r="F1503" s="2">
        <v>44383</v>
      </c>
      <c r="G1503" s="3">
        <v>19303</v>
      </c>
      <c r="H1503" s="1"/>
      <c r="I1503" s="1"/>
      <c r="J1503" s="1" t="s">
        <v>5411</v>
      </c>
      <c r="K1503" s="2">
        <v>44324</v>
      </c>
      <c r="L1503" s="1" t="s">
        <v>4212</v>
      </c>
      <c r="M1503" s="1" t="str">
        <f t="shared" si="115"/>
        <v>Agricultural Extension</v>
      </c>
      <c r="N1503" s="1" t="s">
        <v>4205</v>
      </c>
      <c r="O1503" s="1" t="s">
        <v>4273</v>
      </c>
      <c r="P1503" s="1">
        <v>7052</v>
      </c>
      <c r="Q1503" s="1">
        <v>1279432</v>
      </c>
      <c r="R1503" s="1">
        <f t="shared" si="116"/>
        <v>45157</v>
      </c>
      <c r="S1503" s="4">
        <v>242969.49313613513</v>
      </c>
      <c r="T1503" s="4">
        <v>99268.245816255978</v>
      </c>
      <c r="U1503" s="1">
        <f t="shared" si="117"/>
        <v>1234275</v>
      </c>
      <c r="V1503" s="4">
        <f t="shared" si="118"/>
        <v>937194.26104760892</v>
      </c>
      <c r="W1503" s="1" t="str">
        <f t="shared" si="119"/>
        <v>Favourable</v>
      </c>
    </row>
    <row r="1504" spans="1:23" x14ac:dyDescent="0.25">
      <c r="A1504" s="1"/>
      <c r="B1504" s="1"/>
      <c r="C1504" s="1"/>
      <c r="D1504" s="1"/>
      <c r="E1504" s="1" t="s">
        <v>6911</v>
      </c>
      <c r="F1504" s="2">
        <v>44908</v>
      </c>
      <c r="G1504" s="3">
        <v>56510</v>
      </c>
      <c r="H1504" s="1"/>
      <c r="I1504" s="1"/>
      <c r="J1504" s="1" t="s">
        <v>6912</v>
      </c>
      <c r="K1504" s="2">
        <v>44152</v>
      </c>
      <c r="L1504" s="1" t="s">
        <v>4200</v>
      </c>
      <c r="M1504" s="1" t="str">
        <f t="shared" si="115"/>
        <v>Social Services</v>
      </c>
      <c r="N1504" s="1" t="s">
        <v>4205</v>
      </c>
      <c r="O1504" s="1" t="s">
        <v>4304</v>
      </c>
      <c r="P1504" s="1">
        <v>5508</v>
      </c>
      <c r="Q1504" s="1">
        <v>1344475</v>
      </c>
      <c r="R1504" s="1">
        <f t="shared" si="116"/>
        <v>32201</v>
      </c>
      <c r="S1504" s="4">
        <v>165711.08533477821</v>
      </c>
      <c r="T1504" s="4">
        <v>335489.85242950072</v>
      </c>
      <c r="U1504" s="1">
        <f t="shared" si="117"/>
        <v>1312274</v>
      </c>
      <c r="V1504" s="4">
        <f t="shared" si="118"/>
        <v>843274.06223572104</v>
      </c>
      <c r="W1504" s="1" t="str">
        <f t="shared" si="119"/>
        <v>Favourable</v>
      </c>
    </row>
    <row r="1505" spans="1:23" x14ac:dyDescent="0.25">
      <c r="A1505" s="1"/>
      <c r="B1505" s="1"/>
      <c r="C1505" s="1"/>
      <c r="D1505" s="1"/>
      <c r="E1505" s="1" t="s">
        <v>6913</v>
      </c>
      <c r="F1505" s="2">
        <v>44112</v>
      </c>
      <c r="G1505" s="3">
        <v>26682</v>
      </c>
      <c r="H1505" s="1"/>
      <c r="I1505" s="1"/>
      <c r="J1505" s="1" t="s">
        <v>4775</v>
      </c>
      <c r="K1505" s="2">
        <v>44966</v>
      </c>
      <c r="L1505" s="1" t="s">
        <v>4218</v>
      </c>
      <c r="M1505" s="1" t="str">
        <f t="shared" si="115"/>
        <v>Infrastructure</v>
      </c>
      <c r="N1505" s="1" t="s">
        <v>4205</v>
      </c>
      <c r="O1505" s="1" t="s">
        <v>4286</v>
      </c>
      <c r="P1505" s="1">
        <v>7246</v>
      </c>
      <c r="Q1505" s="1">
        <v>1786613</v>
      </c>
      <c r="R1505" s="1">
        <f t="shared" si="116"/>
        <v>43664</v>
      </c>
      <c r="S1505" s="4">
        <v>885201.87723330245</v>
      </c>
      <c r="T1505" s="4">
        <v>490529.26104607619</v>
      </c>
      <c r="U1505" s="1">
        <f t="shared" si="117"/>
        <v>1742949</v>
      </c>
      <c r="V1505" s="4">
        <f t="shared" si="118"/>
        <v>410881.86172062135</v>
      </c>
      <c r="W1505" s="1" t="str">
        <f t="shared" si="119"/>
        <v>Favourable</v>
      </c>
    </row>
    <row r="1506" spans="1:23" x14ac:dyDescent="0.25">
      <c r="A1506" s="1"/>
      <c r="B1506" s="1"/>
      <c r="C1506" s="1"/>
      <c r="D1506" s="1"/>
      <c r="E1506" s="1" t="s">
        <v>5291</v>
      </c>
      <c r="F1506" s="2">
        <v>44937</v>
      </c>
      <c r="G1506" s="3">
        <v>37597</v>
      </c>
      <c r="H1506" s="1"/>
      <c r="I1506" s="1"/>
      <c r="J1506" s="1" t="s">
        <v>5991</v>
      </c>
      <c r="K1506" s="2">
        <v>45211</v>
      </c>
      <c r="L1506" s="1" t="s">
        <v>4204</v>
      </c>
      <c r="M1506" s="1" t="str">
        <f t="shared" si="115"/>
        <v>Education</v>
      </c>
      <c r="N1506" s="1" t="s">
        <v>4205</v>
      </c>
      <c r="O1506" s="1" t="s">
        <v>4286</v>
      </c>
      <c r="P1506" s="1">
        <v>5865</v>
      </c>
      <c r="Q1506" s="1">
        <v>319490</v>
      </c>
      <c r="R1506" s="1">
        <f t="shared" si="116"/>
        <v>19939</v>
      </c>
      <c r="S1506" s="4">
        <v>264898.85657997656</v>
      </c>
      <c r="T1506" s="4">
        <v>72669.692082184993</v>
      </c>
      <c r="U1506" s="1">
        <f t="shared" si="117"/>
        <v>299551</v>
      </c>
      <c r="V1506" s="4">
        <f t="shared" si="118"/>
        <v>-18078.548662161571</v>
      </c>
      <c r="W1506" s="1" t="str">
        <f t="shared" si="119"/>
        <v>Adverse</v>
      </c>
    </row>
    <row r="1507" spans="1:23" x14ac:dyDescent="0.25">
      <c r="A1507" s="1"/>
      <c r="B1507" s="1"/>
      <c r="C1507" s="1"/>
      <c r="D1507" s="1"/>
      <c r="E1507" s="1" t="s">
        <v>6914</v>
      </c>
      <c r="F1507" s="2">
        <v>44868</v>
      </c>
      <c r="G1507" s="3">
        <v>58842</v>
      </c>
      <c r="H1507" s="1"/>
      <c r="I1507" s="1"/>
      <c r="J1507" s="1" t="s">
        <v>6915</v>
      </c>
      <c r="K1507" s="2">
        <v>43984</v>
      </c>
      <c r="L1507" s="1" t="s">
        <v>4204</v>
      </c>
      <c r="M1507" s="1" t="str">
        <f t="shared" si="115"/>
        <v>Education</v>
      </c>
      <c r="N1507" s="1" t="s">
        <v>4205</v>
      </c>
      <c r="O1507" s="1" t="s">
        <v>4273</v>
      </c>
      <c r="P1507" s="1">
        <v>6417</v>
      </c>
      <c r="Q1507" s="1">
        <v>1551191</v>
      </c>
      <c r="R1507" s="1">
        <f t="shared" si="116"/>
        <v>52794</v>
      </c>
      <c r="S1507" s="4">
        <v>418304.17913193017</v>
      </c>
      <c r="T1507" s="4">
        <v>260754.47567204203</v>
      </c>
      <c r="U1507" s="1">
        <f t="shared" si="117"/>
        <v>1498397</v>
      </c>
      <c r="V1507" s="4">
        <f t="shared" si="118"/>
        <v>872132.34519602777</v>
      </c>
      <c r="W1507" s="1" t="str">
        <f t="shared" si="119"/>
        <v>Favourable</v>
      </c>
    </row>
    <row r="1508" spans="1:23" x14ac:dyDescent="0.25">
      <c r="A1508" s="1"/>
      <c r="B1508" s="1"/>
      <c r="C1508" s="1"/>
      <c r="D1508" s="1"/>
      <c r="E1508" s="1" t="s">
        <v>4519</v>
      </c>
      <c r="F1508" s="2">
        <v>45340</v>
      </c>
      <c r="G1508" s="3">
        <v>15171</v>
      </c>
      <c r="H1508" s="1"/>
      <c r="I1508" s="1"/>
      <c r="J1508" s="1" t="s">
        <v>6916</v>
      </c>
      <c r="K1508" s="2">
        <v>44370</v>
      </c>
      <c r="L1508" s="1" t="s">
        <v>4218</v>
      </c>
      <c r="M1508" s="1" t="str">
        <f t="shared" si="115"/>
        <v>Infrastructure</v>
      </c>
      <c r="N1508" s="1" t="s">
        <v>4210</v>
      </c>
      <c r="O1508" s="1" t="s">
        <v>4211</v>
      </c>
      <c r="P1508" s="1">
        <v>6100</v>
      </c>
      <c r="Q1508" s="1">
        <v>278707</v>
      </c>
      <c r="R1508" s="1">
        <f t="shared" si="116"/>
        <v>49603</v>
      </c>
      <c r="S1508" s="4">
        <v>96229.546025245654</v>
      </c>
      <c r="T1508" s="4">
        <v>62813.415378422687</v>
      </c>
      <c r="U1508" s="1">
        <f t="shared" si="117"/>
        <v>229104</v>
      </c>
      <c r="V1508" s="4">
        <f t="shared" si="118"/>
        <v>119664.03859633167</v>
      </c>
      <c r="W1508" s="1" t="str">
        <f t="shared" si="119"/>
        <v>Favourable</v>
      </c>
    </row>
    <row r="1509" spans="1:23" x14ac:dyDescent="0.25">
      <c r="A1509" s="1"/>
      <c r="B1509" s="1"/>
      <c r="C1509" s="1"/>
      <c r="D1509" s="1"/>
      <c r="E1509" s="1" t="s">
        <v>6917</v>
      </c>
      <c r="F1509" s="2">
        <v>44472</v>
      </c>
      <c r="G1509" s="3">
        <v>37249</v>
      </c>
      <c r="H1509" s="1"/>
      <c r="I1509" s="1"/>
      <c r="J1509" s="1" t="s">
        <v>6918</v>
      </c>
      <c r="K1509" s="2">
        <v>44323</v>
      </c>
      <c r="L1509" s="1" t="s">
        <v>4216</v>
      </c>
      <c r="M1509" s="1" t="str">
        <f t="shared" si="115"/>
        <v>Agricultural Extension</v>
      </c>
      <c r="N1509" s="1" t="s">
        <v>4210</v>
      </c>
      <c r="O1509" s="1" t="s">
        <v>4233</v>
      </c>
      <c r="P1509" s="1">
        <v>7689</v>
      </c>
      <c r="Q1509" s="1">
        <v>1986191</v>
      </c>
      <c r="R1509" s="1">
        <f t="shared" si="116"/>
        <v>57826</v>
      </c>
      <c r="S1509" s="4">
        <v>1628089.8917796966</v>
      </c>
      <c r="T1509" s="4">
        <v>422688.8337482643</v>
      </c>
      <c r="U1509" s="1">
        <f t="shared" si="117"/>
        <v>1928365</v>
      </c>
      <c r="V1509" s="4">
        <f t="shared" si="118"/>
        <v>-64587.725527960807</v>
      </c>
      <c r="W1509" s="1" t="str">
        <f t="shared" si="119"/>
        <v>Adverse</v>
      </c>
    </row>
    <row r="1510" spans="1:23" x14ac:dyDescent="0.25">
      <c r="A1510" s="1"/>
      <c r="B1510" s="1"/>
      <c r="C1510" s="1"/>
      <c r="D1510" s="1"/>
      <c r="E1510" s="1" t="s">
        <v>6919</v>
      </c>
      <c r="F1510" s="2">
        <v>45039</v>
      </c>
      <c r="G1510" s="3">
        <v>10934</v>
      </c>
      <c r="H1510" s="1"/>
      <c r="I1510" s="1"/>
      <c r="J1510" s="1" t="s">
        <v>4765</v>
      </c>
      <c r="K1510" s="2">
        <v>44290</v>
      </c>
      <c r="L1510" s="1" t="s">
        <v>4218</v>
      </c>
      <c r="M1510" s="1" t="str">
        <f t="shared" si="115"/>
        <v>Infrastructure</v>
      </c>
      <c r="N1510" s="1" t="s">
        <v>4210</v>
      </c>
      <c r="O1510" s="1" t="s">
        <v>4402</v>
      </c>
      <c r="P1510" s="1">
        <v>6786</v>
      </c>
      <c r="Q1510" s="1">
        <v>699107</v>
      </c>
      <c r="R1510" s="1">
        <f t="shared" si="116"/>
        <v>34970</v>
      </c>
      <c r="S1510" s="4">
        <v>18913.824299378375</v>
      </c>
      <c r="T1510" s="4">
        <v>102394.29866546125</v>
      </c>
      <c r="U1510" s="1">
        <f t="shared" si="117"/>
        <v>664137</v>
      </c>
      <c r="V1510" s="4">
        <f t="shared" si="118"/>
        <v>577798.87703516032</v>
      </c>
      <c r="W1510" s="1" t="str">
        <f t="shared" si="119"/>
        <v>Favourable</v>
      </c>
    </row>
    <row r="1511" spans="1:23" x14ac:dyDescent="0.25">
      <c r="A1511" s="1"/>
      <c r="B1511" s="1"/>
      <c r="C1511" s="1"/>
      <c r="D1511" s="1"/>
      <c r="E1511" s="1" t="s">
        <v>6920</v>
      </c>
      <c r="F1511" s="2">
        <v>45181</v>
      </c>
      <c r="G1511" s="3">
        <v>26692</v>
      </c>
      <c r="H1511" s="1"/>
      <c r="I1511" s="1"/>
      <c r="J1511" s="1" t="s">
        <v>6921</v>
      </c>
      <c r="K1511" s="2">
        <v>44153</v>
      </c>
      <c r="L1511" s="1" t="s">
        <v>4218</v>
      </c>
      <c r="M1511" s="1" t="str">
        <f t="shared" si="115"/>
        <v>Infrastructure</v>
      </c>
      <c r="N1511" s="1" t="s">
        <v>4205</v>
      </c>
      <c r="O1511" s="1" t="s">
        <v>4325</v>
      </c>
      <c r="P1511" s="1">
        <v>8504</v>
      </c>
      <c r="Q1511" s="1">
        <v>638382</v>
      </c>
      <c r="R1511" s="1">
        <f t="shared" si="116"/>
        <v>0</v>
      </c>
      <c r="S1511" s="4">
        <v>208967.91648941452</v>
      </c>
      <c r="T1511" s="4">
        <v>109327.86728204378</v>
      </c>
      <c r="U1511" s="1">
        <f t="shared" si="117"/>
        <v>638382</v>
      </c>
      <c r="V1511" s="4">
        <f t="shared" si="118"/>
        <v>320086.21622854169</v>
      </c>
      <c r="W1511" s="1" t="str">
        <f t="shared" si="119"/>
        <v>Favourable</v>
      </c>
    </row>
    <row r="1512" spans="1:23" x14ac:dyDescent="0.25">
      <c r="A1512" s="1"/>
      <c r="B1512" s="1"/>
      <c r="C1512" s="1"/>
      <c r="D1512" s="1"/>
      <c r="E1512" s="1" t="s">
        <v>6922</v>
      </c>
      <c r="F1512" s="2">
        <v>45153</v>
      </c>
      <c r="G1512" s="3">
        <v>38592</v>
      </c>
      <c r="H1512" s="1"/>
      <c r="I1512" s="1"/>
      <c r="J1512" s="1" t="s">
        <v>6923</v>
      </c>
      <c r="K1512" s="2">
        <v>45077</v>
      </c>
      <c r="L1512" s="1" t="s">
        <v>4204</v>
      </c>
      <c r="M1512" s="1" t="str">
        <f t="shared" si="115"/>
        <v>Education</v>
      </c>
      <c r="N1512" s="1" t="s">
        <v>4222</v>
      </c>
      <c r="O1512" s="1" t="s">
        <v>4226</v>
      </c>
      <c r="P1512" s="1">
        <v>7646</v>
      </c>
      <c r="Q1512" s="1">
        <v>1941545</v>
      </c>
      <c r="R1512" s="1">
        <f t="shared" si="116"/>
        <v>0</v>
      </c>
      <c r="S1512" s="4">
        <v>1639337.5936006047</v>
      </c>
      <c r="T1512" s="4">
        <v>11460.664138732005</v>
      </c>
      <c r="U1512" s="1">
        <f t="shared" si="117"/>
        <v>1941545</v>
      </c>
      <c r="V1512" s="4">
        <f t="shared" si="118"/>
        <v>290746.7422606633</v>
      </c>
      <c r="W1512" s="1" t="str">
        <f t="shared" si="119"/>
        <v>Favourable</v>
      </c>
    </row>
    <row r="1513" spans="1:23" x14ac:dyDescent="0.25">
      <c r="A1513" s="1"/>
      <c r="B1513" s="1"/>
      <c r="C1513" s="1"/>
      <c r="D1513" s="1"/>
      <c r="E1513" s="1" t="s">
        <v>6924</v>
      </c>
      <c r="F1513" s="2">
        <v>44302</v>
      </c>
      <c r="G1513" s="3">
        <v>52780</v>
      </c>
      <c r="H1513" s="1"/>
      <c r="I1513" s="1"/>
      <c r="J1513" s="1" t="s">
        <v>6925</v>
      </c>
      <c r="K1513" s="2">
        <v>44387</v>
      </c>
      <c r="L1513" s="1" t="s">
        <v>4212</v>
      </c>
      <c r="M1513" s="1" t="str">
        <f t="shared" si="115"/>
        <v>Agricultural Extension</v>
      </c>
      <c r="N1513" s="1" t="s">
        <v>4205</v>
      </c>
      <c r="O1513" s="1" t="s">
        <v>4301</v>
      </c>
      <c r="P1513" s="1">
        <v>6686</v>
      </c>
      <c r="Q1513" s="1">
        <v>2027813</v>
      </c>
      <c r="R1513" s="1">
        <f t="shared" si="116"/>
        <v>0</v>
      </c>
      <c r="S1513" s="4">
        <v>159046.79156093919</v>
      </c>
      <c r="T1513" s="4">
        <v>47710.72876876279</v>
      </c>
      <c r="U1513" s="1">
        <f t="shared" si="117"/>
        <v>2027813</v>
      </c>
      <c r="V1513" s="4">
        <f t="shared" si="118"/>
        <v>1821055.4796702981</v>
      </c>
      <c r="W1513" s="1" t="str">
        <f t="shared" si="119"/>
        <v>Favourable</v>
      </c>
    </row>
    <row r="1514" spans="1:23" x14ac:dyDescent="0.25">
      <c r="A1514" s="1"/>
      <c r="B1514" s="1"/>
      <c r="C1514" s="1"/>
      <c r="D1514" s="1"/>
      <c r="E1514" s="1" t="s">
        <v>6926</v>
      </c>
      <c r="F1514" s="2">
        <v>44371</v>
      </c>
      <c r="G1514" s="3">
        <v>23206</v>
      </c>
      <c r="H1514" s="1"/>
      <c r="I1514" s="1"/>
      <c r="J1514" s="1" t="s">
        <v>6927</v>
      </c>
      <c r="K1514" s="2">
        <v>45393</v>
      </c>
      <c r="L1514" s="1" t="s">
        <v>4212</v>
      </c>
      <c r="M1514" s="1" t="str">
        <f t="shared" si="115"/>
        <v>Agricultural Extension</v>
      </c>
      <c r="N1514" s="1" t="s">
        <v>4210</v>
      </c>
      <c r="O1514" s="1" t="s">
        <v>4253</v>
      </c>
      <c r="P1514" s="1">
        <v>7667</v>
      </c>
      <c r="Q1514" s="1">
        <v>1892976</v>
      </c>
      <c r="R1514" s="1">
        <f t="shared" si="116"/>
        <v>58929</v>
      </c>
      <c r="S1514" s="4">
        <v>1422039.8475272255</v>
      </c>
      <c r="T1514" s="4">
        <v>276345.34603308496</v>
      </c>
      <c r="U1514" s="1">
        <f t="shared" si="117"/>
        <v>1834047</v>
      </c>
      <c r="V1514" s="4">
        <f t="shared" si="118"/>
        <v>194590.80643968959</v>
      </c>
      <c r="W1514" s="1" t="str">
        <f t="shared" si="119"/>
        <v>Favourable</v>
      </c>
    </row>
    <row r="1515" spans="1:23" x14ac:dyDescent="0.25">
      <c r="A1515" s="1"/>
      <c r="B1515" s="1"/>
      <c r="C1515" s="1"/>
      <c r="D1515" s="1"/>
      <c r="E1515" s="1" t="s">
        <v>6928</v>
      </c>
      <c r="F1515" s="2">
        <v>45100</v>
      </c>
      <c r="G1515" s="3">
        <v>23482</v>
      </c>
      <c r="H1515" s="1"/>
      <c r="I1515" s="1"/>
      <c r="J1515" s="1" t="s">
        <v>6929</v>
      </c>
      <c r="K1515" s="2">
        <v>45196</v>
      </c>
      <c r="L1515" s="1" t="s">
        <v>4200</v>
      </c>
      <c r="M1515" s="1" t="str">
        <f t="shared" si="115"/>
        <v>Social Services</v>
      </c>
      <c r="N1515" s="1" t="s">
        <v>4210</v>
      </c>
      <c r="O1515" s="1" t="s">
        <v>4458</v>
      </c>
      <c r="P1515" s="1">
        <v>8753</v>
      </c>
      <c r="Q1515" s="1">
        <v>1884792</v>
      </c>
      <c r="R1515" s="1">
        <f t="shared" si="116"/>
        <v>48706</v>
      </c>
      <c r="S1515" s="4">
        <v>322642.18296808202</v>
      </c>
      <c r="T1515" s="4">
        <v>402540.64730495232</v>
      </c>
      <c r="U1515" s="1">
        <f t="shared" si="117"/>
        <v>1836086</v>
      </c>
      <c r="V1515" s="4">
        <f t="shared" si="118"/>
        <v>1159609.1697269657</v>
      </c>
      <c r="W1515" s="1" t="str">
        <f t="shared" si="119"/>
        <v>Favourable</v>
      </c>
    </row>
    <row r="1516" spans="1:23" x14ac:dyDescent="0.25">
      <c r="A1516" s="1"/>
      <c r="B1516" s="1"/>
      <c r="C1516" s="1"/>
      <c r="D1516" s="1"/>
      <c r="E1516" s="1" t="s">
        <v>6930</v>
      </c>
      <c r="F1516" s="2">
        <v>45117</v>
      </c>
      <c r="G1516" s="3">
        <v>51986</v>
      </c>
      <c r="H1516" s="1"/>
      <c r="I1516" s="1"/>
      <c r="J1516" s="1" t="s">
        <v>6931</v>
      </c>
      <c r="K1516" s="2">
        <v>44887</v>
      </c>
      <c r="L1516" s="1" t="s">
        <v>4200</v>
      </c>
      <c r="M1516" s="1" t="str">
        <f t="shared" si="115"/>
        <v>Social Services</v>
      </c>
      <c r="N1516" s="1" t="s">
        <v>4222</v>
      </c>
      <c r="O1516" s="1" t="s">
        <v>4325</v>
      </c>
      <c r="P1516" s="1">
        <v>6618</v>
      </c>
      <c r="Q1516" s="1">
        <v>2021528</v>
      </c>
      <c r="R1516" s="1">
        <f t="shared" si="116"/>
        <v>0</v>
      </c>
      <c r="S1516" s="4">
        <v>232416.28600986558</v>
      </c>
      <c r="T1516" s="4">
        <v>482852.39856697322</v>
      </c>
      <c r="U1516" s="1">
        <f t="shared" si="117"/>
        <v>2021528</v>
      </c>
      <c r="V1516" s="4">
        <f t="shared" si="118"/>
        <v>1306259.3154231613</v>
      </c>
      <c r="W1516" s="1" t="str">
        <f t="shared" si="119"/>
        <v>Favourable</v>
      </c>
    </row>
    <row r="1517" spans="1:23" x14ac:dyDescent="0.25">
      <c r="A1517" s="1"/>
      <c r="B1517" s="1"/>
      <c r="C1517" s="1"/>
      <c r="D1517" s="1"/>
      <c r="E1517" s="1" t="s">
        <v>6932</v>
      </c>
      <c r="F1517" s="2">
        <v>44206</v>
      </c>
      <c r="G1517" s="3">
        <v>23878</v>
      </c>
      <c r="H1517" s="1"/>
      <c r="I1517" s="1"/>
      <c r="J1517" s="1" t="s">
        <v>4789</v>
      </c>
      <c r="K1517" s="2">
        <v>43977</v>
      </c>
      <c r="L1517" s="1" t="s">
        <v>4218</v>
      </c>
      <c r="M1517" s="1" t="str">
        <f t="shared" si="115"/>
        <v>Infrastructure</v>
      </c>
      <c r="N1517" s="1" t="s">
        <v>4205</v>
      </c>
      <c r="O1517" s="1" t="s">
        <v>4301</v>
      </c>
      <c r="P1517" s="1">
        <v>7310</v>
      </c>
      <c r="Q1517" s="1">
        <v>293651</v>
      </c>
      <c r="R1517" s="1">
        <f t="shared" si="116"/>
        <v>85592</v>
      </c>
      <c r="S1517" s="4">
        <v>75902.31938402263</v>
      </c>
      <c r="T1517" s="4">
        <v>57963.937816575963</v>
      </c>
      <c r="U1517" s="1">
        <f t="shared" si="117"/>
        <v>208059</v>
      </c>
      <c r="V1517" s="4">
        <f t="shared" si="118"/>
        <v>159784.7427994014</v>
      </c>
      <c r="W1517" s="1" t="str">
        <f t="shared" si="119"/>
        <v>Favourable</v>
      </c>
    </row>
    <row r="1518" spans="1:23" x14ac:dyDescent="0.25">
      <c r="A1518" s="1"/>
      <c r="B1518" s="1"/>
      <c r="C1518" s="1"/>
      <c r="D1518" s="1"/>
      <c r="E1518" s="1" t="s">
        <v>6933</v>
      </c>
      <c r="F1518" s="2">
        <v>44686</v>
      </c>
      <c r="G1518" s="3">
        <v>37786</v>
      </c>
      <c r="H1518" s="1"/>
      <c r="I1518" s="1"/>
      <c r="J1518" s="1" t="s">
        <v>6934</v>
      </c>
      <c r="K1518" s="2">
        <v>44561</v>
      </c>
      <c r="L1518" s="1" t="s">
        <v>4204</v>
      </c>
      <c r="M1518" s="1" t="str">
        <f t="shared" si="115"/>
        <v>Education</v>
      </c>
      <c r="N1518" s="1" t="s">
        <v>4205</v>
      </c>
      <c r="O1518" s="1" t="s">
        <v>4358</v>
      </c>
      <c r="P1518" s="1">
        <v>9357</v>
      </c>
      <c r="Q1518" s="1">
        <v>669239</v>
      </c>
      <c r="R1518" s="1">
        <f t="shared" si="116"/>
        <v>17582</v>
      </c>
      <c r="S1518" s="4">
        <v>344158.12119421404</v>
      </c>
      <c r="T1518" s="4">
        <v>11078.958457849078</v>
      </c>
      <c r="U1518" s="1">
        <f t="shared" si="117"/>
        <v>651657</v>
      </c>
      <c r="V1518" s="4">
        <f t="shared" si="118"/>
        <v>314001.92034793686</v>
      </c>
      <c r="W1518" s="1" t="str">
        <f t="shared" si="119"/>
        <v>Favourable</v>
      </c>
    </row>
    <row r="1519" spans="1:23" x14ac:dyDescent="0.25">
      <c r="A1519" s="1"/>
      <c r="B1519" s="1"/>
      <c r="C1519" s="1"/>
      <c r="D1519" s="1"/>
      <c r="E1519" s="1" t="s">
        <v>6935</v>
      </c>
      <c r="F1519" s="2">
        <v>44873</v>
      </c>
      <c r="G1519" s="3">
        <v>25767</v>
      </c>
      <c r="H1519" s="1"/>
      <c r="I1519" s="1"/>
      <c r="J1519" s="1" t="s">
        <v>6936</v>
      </c>
      <c r="K1519" s="2">
        <v>44851</v>
      </c>
      <c r="L1519" s="1" t="s">
        <v>4218</v>
      </c>
      <c r="M1519" s="1" t="str">
        <f t="shared" si="115"/>
        <v>Infrastructure</v>
      </c>
      <c r="N1519" s="1" t="s">
        <v>4210</v>
      </c>
      <c r="O1519" s="1" t="s">
        <v>4247</v>
      </c>
      <c r="P1519" s="1">
        <v>6572</v>
      </c>
      <c r="Q1519" s="1">
        <v>1903606</v>
      </c>
      <c r="R1519" s="1">
        <f t="shared" si="116"/>
        <v>0</v>
      </c>
      <c r="S1519" s="4">
        <v>1785322.2285270602</v>
      </c>
      <c r="T1519" s="4">
        <v>296119.04918130185</v>
      </c>
      <c r="U1519" s="1">
        <f t="shared" si="117"/>
        <v>1903606</v>
      </c>
      <c r="V1519" s="4">
        <f t="shared" si="118"/>
        <v>-177835.27770836209</v>
      </c>
      <c r="W1519" s="1" t="str">
        <f t="shared" si="119"/>
        <v>Adverse</v>
      </c>
    </row>
    <row r="1520" spans="1:23" x14ac:dyDescent="0.25">
      <c r="A1520" s="1"/>
      <c r="B1520" s="1"/>
      <c r="C1520" s="1"/>
      <c r="D1520" s="1"/>
      <c r="E1520" s="1" t="s">
        <v>6937</v>
      </c>
      <c r="F1520" s="2">
        <v>44219</v>
      </c>
      <c r="G1520" s="3">
        <v>33621</v>
      </c>
      <c r="H1520" s="1"/>
      <c r="I1520" s="1"/>
      <c r="J1520" s="1" t="s">
        <v>6938</v>
      </c>
      <c r="K1520" s="2">
        <v>45238</v>
      </c>
      <c r="L1520" s="1" t="s">
        <v>4200</v>
      </c>
      <c r="M1520" s="1" t="str">
        <f t="shared" si="115"/>
        <v>Social Services</v>
      </c>
      <c r="N1520" s="1" t="s">
        <v>4210</v>
      </c>
      <c r="O1520" s="1" t="s">
        <v>4226</v>
      </c>
      <c r="P1520" s="1">
        <v>8585</v>
      </c>
      <c r="Q1520" s="1">
        <v>1265069</v>
      </c>
      <c r="R1520" s="1">
        <f t="shared" si="116"/>
        <v>11282</v>
      </c>
      <c r="S1520" s="4">
        <v>1187878.6561322028</v>
      </c>
      <c r="T1520" s="4">
        <v>105344.63878510393</v>
      </c>
      <c r="U1520" s="1">
        <f t="shared" si="117"/>
        <v>1253787</v>
      </c>
      <c r="V1520" s="4">
        <f t="shared" si="118"/>
        <v>-28154.294917306863</v>
      </c>
      <c r="W1520" s="1" t="str">
        <f t="shared" si="119"/>
        <v>Adverse</v>
      </c>
    </row>
    <row r="1521" spans="1:23" x14ac:dyDescent="0.25">
      <c r="A1521" s="1"/>
      <c r="B1521" s="1"/>
      <c r="C1521" s="1"/>
      <c r="D1521" s="1"/>
      <c r="E1521" s="1" t="s">
        <v>6939</v>
      </c>
      <c r="F1521" s="2">
        <v>44044</v>
      </c>
      <c r="G1521" s="3">
        <v>39186</v>
      </c>
      <c r="H1521" s="1"/>
      <c r="I1521" s="1"/>
      <c r="J1521" s="1" t="s">
        <v>6940</v>
      </c>
      <c r="K1521" s="2">
        <v>43921</v>
      </c>
      <c r="L1521" s="1" t="s">
        <v>4200</v>
      </c>
      <c r="M1521" s="1" t="str">
        <f t="shared" si="115"/>
        <v>Social Services</v>
      </c>
      <c r="N1521" s="1" t="s">
        <v>4205</v>
      </c>
      <c r="O1521" s="1" t="s">
        <v>4345</v>
      </c>
      <c r="P1521" s="1">
        <v>6960</v>
      </c>
      <c r="Q1521" s="1">
        <v>1948493</v>
      </c>
      <c r="R1521" s="1">
        <f t="shared" si="116"/>
        <v>0</v>
      </c>
      <c r="S1521" s="4">
        <v>368953.24462207279</v>
      </c>
      <c r="T1521" s="4">
        <v>96586.32846973883</v>
      </c>
      <c r="U1521" s="1">
        <f t="shared" si="117"/>
        <v>1948493</v>
      </c>
      <c r="V1521" s="4">
        <f t="shared" si="118"/>
        <v>1482953.4269081885</v>
      </c>
      <c r="W1521" s="1" t="str">
        <f t="shared" si="119"/>
        <v>Favourable</v>
      </c>
    </row>
    <row r="1522" spans="1:23" x14ac:dyDescent="0.25">
      <c r="A1522" s="1"/>
      <c r="B1522" s="1"/>
      <c r="C1522" s="1"/>
      <c r="D1522" s="1"/>
      <c r="E1522" s="1" t="s">
        <v>6941</v>
      </c>
      <c r="F1522" s="2">
        <v>45306</v>
      </c>
      <c r="G1522" s="3">
        <v>26678</v>
      </c>
      <c r="H1522" s="1"/>
      <c r="I1522" s="1"/>
      <c r="J1522" s="1" t="s">
        <v>4826</v>
      </c>
      <c r="K1522" s="2">
        <v>44865</v>
      </c>
      <c r="L1522" s="1" t="s">
        <v>4212</v>
      </c>
      <c r="M1522" s="1" t="str">
        <f t="shared" si="115"/>
        <v>Agricultural Extension</v>
      </c>
      <c r="N1522" s="1" t="s">
        <v>4205</v>
      </c>
      <c r="O1522" s="1" t="s">
        <v>4286</v>
      </c>
      <c r="P1522" s="1">
        <v>7207</v>
      </c>
      <c r="Q1522" s="1">
        <v>2091744</v>
      </c>
      <c r="R1522" s="1">
        <f t="shared" si="116"/>
        <v>85094</v>
      </c>
      <c r="S1522" s="4">
        <v>1901421.33651595</v>
      </c>
      <c r="T1522" s="4">
        <v>531120.340417083</v>
      </c>
      <c r="U1522" s="1">
        <f t="shared" si="117"/>
        <v>2006650</v>
      </c>
      <c r="V1522" s="4">
        <f t="shared" si="118"/>
        <v>-340797.67693303293</v>
      </c>
      <c r="W1522" s="1" t="str">
        <f t="shared" si="119"/>
        <v>Adverse</v>
      </c>
    </row>
    <row r="1523" spans="1:23" x14ac:dyDescent="0.25">
      <c r="A1523" s="1"/>
      <c r="B1523" s="1"/>
      <c r="C1523" s="1"/>
      <c r="D1523" s="1"/>
      <c r="E1523" s="1" t="s">
        <v>6942</v>
      </c>
      <c r="F1523" s="2">
        <v>44032</v>
      </c>
      <c r="G1523" s="3">
        <v>12407</v>
      </c>
      <c r="H1523" s="1"/>
      <c r="I1523" s="1"/>
      <c r="J1523" s="1" t="s">
        <v>6943</v>
      </c>
      <c r="K1523" s="2">
        <v>44483</v>
      </c>
      <c r="L1523" s="1" t="s">
        <v>4200</v>
      </c>
      <c r="M1523" s="1" t="str">
        <f t="shared" si="115"/>
        <v>Social Services</v>
      </c>
      <c r="N1523" s="1" t="s">
        <v>4222</v>
      </c>
      <c r="O1523" s="1" t="s">
        <v>4345</v>
      </c>
      <c r="P1523" s="1">
        <v>5828</v>
      </c>
      <c r="Q1523" s="1">
        <v>776704</v>
      </c>
      <c r="R1523" s="1">
        <f t="shared" si="116"/>
        <v>37295</v>
      </c>
      <c r="S1523" s="4">
        <v>264107.69254572084</v>
      </c>
      <c r="T1523" s="4">
        <v>219569.98501123872</v>
      </c>
      <c r="U1523" s="1">
        <f t="shared" si="117"/>
        <v>739409</v>
      </c>
      <c r="V1523" s="4">
        <f t="shared" si="118"/>
        <v>293026.32244304044</v>
      </c>
      <c r="W1523" s="1" t="str">
        <f t="shared" si="119"/>
        <v>Favourable</v>
      </c>
    </row>
    <row r="1524" spans="1:23" x14ac:dyDescent="0.25">
      <c r="A1524" s="1"/>
      <c r="B1524" s="1"/>
      <c r="C1524" s="1"/>
      <c r="D1524" s="1"/>
      <c r="E1524" s="1" t="s">
        <v>6944</v>
      </c>
      <c r="F1524" s="2">
        <v>44841</v>
      </c>
      <c r="G1524" s="3">
        <v>37310</v>
      </c>
      <c r="H1524" s="1"/>
      <c r="I1524" s="1"/>
      <c r="J1524" s="1" t="s">
        <v>6945</v>
      </c>
      <c r="K1524" s="2">
        <v>43955</v>
      </c>
      <c r="L1524" s="1" t="s">
        <v>4204</v>
      </c>
      <c r="M1524" s="1" t="str">
        <f t="shared" si="115"/>
        <v>Education</v>
      </c>
      <c r="N1524" s="1" t="s">
        <v>4205</v>
      </c>
      <c r="O1524" s="1" t="s">
        <v>4259</v>
      </c>
      <c r="P1524" s="1">
        <v>8594</v>
      </c>
      <c r="Q1524" s="1">
        <v>1044392</v>
      </c>
      <c r="R1524" s="1">
        <f t="shared" si="116"/>
        <v>0</v>
      </c>
      <c r="S1524" s="4">
        <v>248842.37001852266</v>
      </c>
      <c r="T1524" s="4">
        <v>41943.588234337825</v>
      </c>
      <c r="U1524" s="1">
        <f t="shared" si="117"/>
        <v>1044392</v>
      </c>
      <c r="V1524" s="4">
        <f t="shared" si="118"/>
        <v>753606.04174713953</v>
      </c>
      <c r="W1524" s="1" t="str">
        <f t="shared" si="119"/>
        <v>Favourable</v>
      </c>
    </row>
    <row r="1525" spans="1:23" x14ac:dyDescent="0.25">
      <c r="A1525" s="1"/>
      <c r="B1525" s="1"/>
      <c r="C1525" s="1"/>
      <c r="D1525" s="1"/>
      <c r="E1525" s="1" t="s">
        <v>6946</v>
      </c>
      <c r="F1525" s="2">
        <v>44691</v>
      </c>
      <c r="G1525" s="3">
        <v>18681</v>
      </c>
      <c r="H1525" s="1"/>
      <c r="I1525" s="1"/>
      <c r="J1525" s="1" t="s">
        <v>6947</v>
      </c>
      <c r="K1525" s="2">
        <v>45148</v>
      </c>
      <c r="L1525" s="1" t="s">
        <v>4216</v>
      </c>
      <c r="M1525" s="1" t="str">
        <f t="shared" si="115"/>
        <v>Agricultural Extension</v>
      </c>
      <c r="N1525" s="1" t="s">
        <v>4205</v>
      </c>
      <c r="O1525" s="1" t="s">
        <v>4211</v>
      </c>
      <c r="P1525" s="1">
        <v>6843</v>
      </c>
      <c r="Q1525" s="1">
        <v>1316275</v>
      </c>
      <c r="R1525" s="1">
        <f t="shared" si="116"/>
        <v>0</v>
      </c>
      <c r="S1525" s="4">
        <v>1270672.3197953915</v>
      </c>
      <c r="T1525" s="4">
        <v>329550.14532231359</v>
      </c>
      <c r="U1525" s="1">
        <f t="shared" si="117"/>
        <v>1316275</v>
      </c>
      <c r="V1525" s="4">
        <f t="shared" si="118"/>
        <v>-283947.46511770505</v>
      </c>
      <c r="W1525" s="1" t="str">
        <f t="shared" si="119"/>
        <v>Adverse</v>
      </c>
    </row>
    <row r="1526" spans="1:23" x14ac:dyDescent="0.25">
      <c r="A1526" s="1"/>
      <c r="B1526" s="1"/>
      <c r="C1526" s="1"/>
      <c r="D1526" s="1"/>
      <c r="E1526" s="1" t="s">
        <v>4933</v>
      </c>
      <c r="F1526" s="2">
        <v>45077</v>
      </c>
      <c r="G1526" s="3">
        <v>49773</v>
      </c>
      <c r="H1526" s="1"/>
      <c r="I1526" s="1"/>
      <c r="J1526" s="1" t="s">
        <v>6948</v>
      </c>
      <c r="K1526" s="2">
        <v>44774</v>
      </c>
      <c r="L1526" s="1" t="s">
        <v>4216</v>
      </c>
      <c r="M1526" s="1" t="str">
        <f t="shared" si="115"/>
        <v>Agricultural Extension</v>
      </c>
      <c r="N1526" s="1" t="s">
        <v>4205</v>
      </c>
      <c r="O1526" s="1" t="s">
        <v>4361</v>
      </c>
      <c r="P1526" s="1">
        <v>8828</v>
      </c>
      <c r="Q1526" s="1">
        <v>2091551</v>
      </c>
      <c r="R1526" s="1">
        <f t="shared" si="116"/>
        <v>0</v>
      </c>
      <c r="S1526" s="4">
        <v>580419.1117778914</v>
      </c>
      <c r="T1526" s="4">
        <v>286980.92548242369</v>
      </c>
      <c r="U1526" s="1">
        <f t="shared" si="117"/>
        <v>2091551</v>
      </c>
      <c r="V1526" s="4">
        <f t="shared" si="118"/>
        <v>1224150.9627396849</v>
      </c>
      <c r="W1526" s="1" t="str">
        <f t="shared" si="119"/>
        <v>Favourable</v>
      </c>
    </row>
    <row r="1527" spans="1:23" x14ac:dyDescent="0.25">
      <c r="A1527" s="1"/>
      <c r="B1527" s="1"/>
      <c r="C1527" s="1"/>
      <c r="D1527" s="1"/>
      <c r="E1527" s="1" t="s">
        <v>4473</v>
      </c>
      <c r="F1527" s="2">
        <v>45070</v>
      </c>
      <c r="G1527" s="3">
        <v>28568</v>
      </c>
      <c r="H1527" s="1"/>
      <c r="I1527" s="1"/>
      <c r="J1527" s="1" t="s">
        <v>6949</v>
      </c>
      <c r="K1527" s="2">
        <v>44787</v>
      </c>
      <c r="L1527" s="1" t="s">
        <v>4218</v>
      </c>
      <c r="M1527" s="1" t="str">
        <f t="shared" si="115"/>
        <v>Infrastructure</v>
      </c>
      <c r="N1527" s="1" t="s">
        <v>4210</v>
      </c>
      <c r="O1527" s="1" t="s">
        <v>4295</v>
      </c>
      <c r="P1527" s="1">
        <v>5536</v>
      </c>
      <c r="Q1527" s="1">
        <v>826604</v>
      </c>
      <c r="R1527" s="1">
        <f t="shared" si="116"/>
        <v>0</v>
      </c>
      <c r="S1527" s="4">
        <v>429631.88174101181</v>
      </c>
      <c r="T1527" s="4">
        <v>106171.24957155842</v>
      </c>
      <c r="U1527" s="1">
        <f t="shared" si="117"/>
        <v>826604</v>
      </c>
      <c r="V1527" s="4">
        <f t="shared" si="118"/>
        <v>290800.86868742981</v>
      </c>
      <c r="W1527" s="1" t="str">
        <f t="shared" si="119"/>
        <v>Favourable</v>
      </c>
    </row>
    <row r="1528" spans="1:23" x14ac:dyDescent="0.25">
      <c r="A1528" s="1"/>
      <c r="B1528" s="1"/>
      <c r="C1528" s="1"/>
      <c r="D1528" s="1"/>
      <c r="E1528" s="1" t="s">
        <v>6055</v>
      </c>
      <c r="F1528" s="2">
        <v>44549</v>
      </c>
      <c r="G1528" s="3">
        <v>21136</v>
      </c>
      <c r="H1528" s="1"/>
      <c r="I1528" s="1"/>
      <c r="J1528" s="1" t="s">
        <v>6950</v>
      </c>
      <c r="K1528" s="2">
        <v>44350</v>
      </c>
      <c r="L1528" s="1" t="s">
        <v>4212</v>
      </c>
      <c r="M1528" s="1" t="str">
        <f t="shared" si="115"/>
        <v>Agricultural Extension</v>
      </c>
      <c r="N1528" s="1" t="s">
        <v>4222</v>
      </c>
      <c r="O1528" s="1" t="s">
        <v>4441</v>
      </c>
      <c r="P1528" s="1">
        <v>6647</v>
      </c>
      <c r="Q1528" s="1">
        <v>669480</v>
      </c>
      <c r="R1528" s="1">
        <f t="shared" si="116"/>
        <v>24252</v>
      </c>
      <c r="S1528" s="4">
        <v>494060.75976164936</v>
      </c>
      <c r="T1528" s="4">
        <v>23839.540866456173</v>
      </c>
      <c r="U1528" s="1">
        <f t="shared" si="117"/>
        <v>645228</v>
      </c>
      <c r="V1528" s="4">
        <f t="shared" si="118"/>
        <v>151579.69937189447</v>
      </c>
      <c r="W1528" s="1" t="str">
        <f t="shared" si="119"/>
        <v>Favourable</v>
      </c>
    </row>
    <row r="1529" spans="1:23" x14ac:dyDescent="0.25">
      <c r="A1529" s="1"/>
      <c r="B1529" s="1"/>
      <c r="C1529" s="1"/>
      <c r="D1529" s="1"/>
      <c r="E1529" s="1" t="s">
        <v>6951</v>
      </c>
      <c r="F1529" s="2">
        <v>44447</v>
      </c>
      <c r="G1529" s="3">
        <v>46090</v>
      </c>
      <c r="H1529" s="1"/>
      <c r="I1529" s="1"/>
      <c r="J1529" s="1" t="s">
        <v>6952</v>
      </c>
      <c r="K1529" s="2">
        <v>43920</v>
      </c>
      <c r="L1529" s="1" t="s">
        <v>4216</v>
      </c>
      <c r="M1529" s="1" t="str">
        <f t="shared" si="115"/>
        <v>Agricultural Extension</v>
      </c>
      <c r="N1529" s="1" t="s">
        <v>4222</v>
      </c>
      <c r="O1529" s="1" t="s">
        <v>4270</v>
      </c>
      <c r="P1529" s="1">
        <v>7235</v>
      </c>
      <c r="Q1529" s="1">
        <v>1821092</v>
      </c>
      <c r="R1529" s="1">
        <f t="shared" si="116"/>
        <v>59045</v>
      </c>
      <c r="S1529" s="4">
        <v>910826.21482542879</v>
      </c>
      <c r="T1529" s="4">
        <v>409547.46465473506</v>
      </c>
      <c r="U1529" s="1">
        <f t="shared" si="117"/>
        <v>1762047</v>
      </c>
      <c r="V1529" s="4">
        <f t="shared" si="118"/>
        <v>500718.32051983615</v>
      </c>
      <c r="W1529" s="1" t="str">
        <f t="shared" si="119"/>
        <v>Favourable</v>
      </c>
    </row>
    <row r="1530" spans="1:23" x14ac:dyDescent="0.25">
      <c r="A1530" s="1"/>
      <c r="B1530" s="1"/>
      <c r="C1530" s="1"/>
      <c r="D1530" s="1"/>
      <c r="E1530" s="1" t="s">
        <v>6953</v>
      </c>
      <c r="F1530" s="2">
        <v>44231</v>
      </c>
      <c r="G1530" s="3">
        <v>45117</v>
      </c>
      <c r="H1530" s="1"/>
      <c r="I1530" s="1"/>
      <c r="J1530" s="1" t="s">
        <v>6250</v>
      </c>
      <c r="K1530" s="2">
        <v>45409</v>
      </c>
      <c r="L1530" s="1" t="s">
        <v>4212</v>
      </c>
      <c r="M1530" s="1" t="str">
        <f t="shared" si="115"/>
        <v>Agricultural Extension</v>
      </c>
      <c r="N1530" s="1" t="s">
        <v>4205</v>
      </c>
      <c r="O1530" s="1" t="s">
        <v>4441</v>
      </c>
      <c r="P1530" s="1">
        <v>7613</v>
      </c>
      <c r="Q1530" s="1">
        <v>994232</v>
      </c>
      <c r="R1530" s="1">
        <f t="shared" si="116"/>
        <v>38660</v>
      </c>
      <c r="S1530" s="4">
        <v>302953.9166819207</v>
      </c>
      <c r="T1530" s="4">
        <v>63882.900087234768</v>
      </c>
      <c r="U1530" s="1">
        <f t="shared" si="117"/>
        <v>955572</v>
      </c>
      <c r="V1530" s="4">
        <f t="shared" si="118"/>
        <v>627395.18323084456</v>
      </c>
      <c r="W1530" s="1" t="str">
        <f t="shared" si="119"/>
        <v>Favourable</v>
      </c>
    </row>
    <row r="1531" spans="1:23" x14ac:dyDescent="0.25">
      <c r="A1531" s="1"/>
      <c r="B1531" s="1"/>
      <c r="C1531" s="1"/>
      <c r="D1531" s="1"/>
      <c r="E1531" s="1" t="s">
        <v>6954</v>
      </c>
      <c r="F1531" s="2">
        <v>44338</v>
      </c>
      <c r="G1531" s="3">
        <v>57444</v>
      </c>
      <c r="H1531" s="1"/>
      <c r="I1531" s="1"/>
      <c r="J1531" s="1" t="s">
        <v>6955</v>
      </c>
      <c r="K1531" s="2">
        <v>45073</v>
      </c>
      <c r="L1531" s="1" t="s">
        <v>4216</v>
      </c>
      <c r="M1531" s="1" t="str">
        <f t="shared" si="115"/>
        <v>Agricultural Extension</v>
      </c>
      <c r="N1531" s="1" t="s">
        <v>4222</v>
      </c>
      <c r="O1531" s="1" t="s">
        <v>4259</v>
      </c>
      <c r="P1531" s="1">
        <v>8978</v>
      </c>
      <c r="Q1531" s="1">
        <v>841418</v>
      </c>
      <c r="R1531" s="1">
        <f t="shared" si="116"/>
        <v>48111</v>
      </c>
      <c r="S1531" s="4">
        <v>42408.073816776094</v>
      </c>
      <c r="T1531" s="4">
        <v>138658.09921147575</v>
      </c>
      <c r="U1531" s="1">
        <f t="shared" si="117"/>
        <v>793307</v>
      </c>
      <c r="V1531" s="4">
        <f t="shared" si="118"/>
        <v>660351.82697174815</v>
      </c>
      <c r="W1531" s="1" t="str">
        <f t="shared" si="119"/>
        <v>Favourable</v>
      </c>
    </row>
    <row r="1532" spans="1:23" x14ac:dyDescent="0.25">
      <c r="A1532" s="1"/>
      <c r="B1532" s="1"/>
      <c r="C1532" s="1"/>
      <c r="D1532" s="1"/>
      <c r="E1532" s="1" t="s">
        <v>6956</v>
      </c>
      <c r="F1532" s="2">
        <v>44069</v>
      </c>
      <c r="G1532" s="3">
        <v>30585</v>
      </c>
      <c r="H1532" s="1"/>
      <c r="I1532" s="1"/>
      <c r="J1532" s="1" t="s">
        <v>6957</v>
      </c>
      <c r="K1532" s="2">
        <v>44209</v>
      </c>
      <c r="L1532" s="1" t="s">
        <v>4218</v>
      </c>
      <c r="M1532" s="1" t="str">
        <f t="shared" si="115"/>
        <v>Infrastructure</v>
      </c>
      <c r="N1532" s="1" t="s">
        <v>4205</v>
      </c>
      <c r="O1532" s="1" t="s">
        <v>4304</v>
      </c>
      <c r="P1532" s="1">
        <v>7887</v>
      </c>
      <c r="Q1532" s="1">
        <v>1172300</v>
      </c>
      <c r="R1532" s="1">
        <f t="shared" si="116"/>
        <v>42608</v>
      </c>
      <c r="S1532" s="4">
        <v>448862.10688190028</v>
      </c>
      <c r="T1532" s="4">
        <v>363054.01294463244</v>
      </c>
      <c r="U1532" s="1">
        <f t="shared" si="117"/>
        <v>1129692</v>
      </c>
      <c r="V1532" s="4">
        <f t="shared" si="118"/>
        <v>360383.88017346733</v>
      </c>
      <c r="W1532" s="1" t="str">
        <f t="shared" si="119"/>
        <v>Favourable</v>
      </c>
    </row>
    <row r="1533" spans="1:23" x14ac:dyDescent="0.25">
      <c r="A1533" s="1"/>
      <c r="B1533" s="1"/>
      <c r="C1533" s="1"/>
      <c r="D1533" s="1"/>
      <c r="E1533" s="1" t="s">
        <v>6958</v>
      </c>
      <c r="F1533" s="2">
        <v>44882</v>
      </c>
      <c r="G1533" s="3">
        <v>28469</v>
      </c>
      <c r="H1533" s="1"/>
      <c r="I1533" s="1"/>
      <c r="J1533" s="1" t="s">
        <v>6959</v>
      </c>
      <c r="K1533" s="2">
        <v>45162</v>
      </c>
      <c r="L1533" s="1" t="s">
        <v>4212</v>
      </c>
      <c r="M1533" s="1" t="str">
        <f t="shared" si="115"/>
        <v>Agricultural Extension</v>
      </c>
      <c r="N1533" s="1" t="s">
        <v>4210</v>
      </c>
      <c r="O1533" s="1" t="s">
        <v>4298</v>
      </c>
      <c r="P1533" s="1">
        <v>7246</v>
      </c>
      <c r="Q1533" s="1">
        <v>1473998</v>
      </c>
      <c r="R1533" s="1">
        <f t="shared" si="116"/>
        <v>0</v>
      </c>
      <c r="S1533" s="4">
        <v>1063452.7909004602</v>
      </c>
      <c r="T1533" s="4">
        <v>477150.92566744407</v>
      </c>
      <c r="U1533" s="1">
        <f t="shared" si="117"/>
        <v>1473998</v>
      </c>
      <c r="V1533" s="4">
        <f t="shared" si="118"/>
        <v>-66605.716567904223</v>
      </c>
      <c r="W1533" s="1" t="str">
        <f t="shared" si="119"/>
        <v>Adverse</v>
      </c>
    </row>
    <row r="1534" spans="1:23" x14ac:dyDescent="0.25">
      <c r="A1534" s="1"/>
      <c r="B1534" s="1"/>
      <c r="C1534" s="1"/>
      <c r="D1534" s="1"/>
      <c r="E1534" s="1" t="s">
        <v>6960</v>
      </c>
      <c r="F1534" s="2">
        <v>44479</v>
      </c>
      <c r="G1534" s="3">
        <v>45959</v>
      </c>
      <c r="H1534" s="1"/>
      <c r="I1534" s="1"/>
      <c r="J1534" s="1" t="s">
        <v>6263</v>
      </c>
      <c r="K1534" s="2">
        <v>45100</v>
      </c>
      <c r="L1534" s="1" t="s">
        <v>4212</v>
      </c>
      <c r="M1534" s="1" t="str">
        <f t="shared" si="115"/>
        <v>Agricultural Extension</v>
      </c>
      <c r="N1534" s="1" t="s">
        <v>4205</v>
      </c>
      <c r="O1534" s="1" t="s">
        <v>4211</v>
      </c>
      <c r="P1534" s="1">
        <v>7015</v>
      </c>
      <c r="Q1534" s="1">
        <v>1949638</v>
      </c>
      <c r="R1534" s="1">
        <f t="shared" si="116"/>
        <v>21881</v>
      </c>
      <c r="S1534" s="4">
        <v>155703.30033833373</v>
      </c>
      <c r="T1534" s="4">
        <v>171799.37228276613</v>
      </c>
      <c r="U1534" s="1">
        <f t="shared" si="117"/>
        <v>1927757</v>
      </c>
      <c r="V1534" s="4">
        <f t="shared" si="118"/>
        <v>1622135.3273789003</v>
      </c>
      <c r="W1534" s="1" t="str">
        <f t="shared" si="119"/>
        <v>Favourable</v>
      </c>
    </row>
    <row r="1535" spans="1:23" x14ac:dyDescent="0.25">
      <c r="A1535" s="1"/>
      <c r="B1535" s="1"/>
      <c r="C1535" s="1"/>
      <c r="D1535" s="1"/>
      <c r="E1535" s="1" t="s">
        <v>6961</v>
      </c>
      <c r="F1535" s="2">
        <v>43929</v>
      </c>
      <c r="G1535" s="3">
        <v>21405</v>
      </c>
      <c r="H1535" s="1"/>
      <c r="I1535" s="1"/>
      <c r="J1535" s="1" t="s">
        <v>6962</v>
      </c>
      <c r="K1535" s="2">
        <v>44140</v>
      </c>
      <c r="L1535" s="1" t="s">
        <v>4212</v>
      </c>
      <c r="M1535" s="1" t="str">
        <f t="shared" si="115"/>
        <v>Agricultural Extension</v>
      </c>
      <c r="N1535" s="1" t="s">
        <v>4210</v>
      </c>
      <c r="O1535" s="1" t="s">
        <v>4335</v>
      </c>
      <c r="P1535" s="1">
        <v>8487</v>
      </c>
      <c r="Q1535" s="1">
        <v>1671548</v>
      </c>
      <c r="R1535" s="1">
        <f t="shared" si="116"/>
        <v>14773</v>
      </c>
      <c r="S1535" s="4">
        <v>1581868.7597145885</v>
      </c>
      <c r="T1535" s="4">
        <v>371119.49953543633</v>
      </c>
      <c r="U1535" s="1">
        <f t="shared" si="117"/>
        <v>1656775</v>
      </c>
      <c r="V1535" s="4">
        <f t="shared" si="118"/>
        <v>-281440.2592500248</v>
      </c>
      <c r="W1535" s="1" t="str">
        <f t="shared" si="119"/>
        <v>Adverse</v>
      </c>
    </row>
    <row r="1536" spans="1:23" x14ac:dyDescent="0.25">
      <c r="A1536" s="1"/>
      <c r="B1536" s="1"/>
      <c r="C1536" s="1"/>
      <c r="D1536" s="1"/>
      <c r="E1536" s="1" t="s">
        <v>6963</v>
      </c>
      <c r="F1536" s="2">
        <v>44313</v>
      </c>
      <c r="G1536" s="3">
        <v>38510</v>
      </c>
      <c r="H1536" s="1"/>
      <c r="I1536" s="1"/>
      <c r="J1536" s="1" t="s">
        <v>6964</v>
      </c>
      <c r="K1536" s="2">
        <v>44084</v>
      </c>
      <c r="L1536" s="1" t="s">
        <v>4200</v>
      </c>
      <c r="M1536" s="1" t="str">
        <f t="shared" si="115"/>
        <v>Social Services</v>
      </c>
      <c r="N1536" s="1" t="s">
        <v>4210</v>
      </c>
      <c r="O1536" s="1" t="s">
        <v>4286</v>
      </c>
      <c r="P1536" s="1">
        <v>9351</v>
      </c>
      <c r="Q1536" s="1">
        <v>2062609</v>
      </c>
      <c r="R1536" s="1">
        <f t="shared" si="116"/>
        <v>49277</v>
      </c>
      <c r="S1536" s="4">
        <v>1243773.8515842757</v>
      </c>
      <c r="T1536" s="4">
        <v>485342.53228099947</v>
      </c>
      <c r="U1536" s="1">
        <f t="shared" si="117"/>
        <v>2013332</v>
      </c>
      <c r="V1536" s="4">
        <f t="shared" si="118"/>
        <v>333492.61613472481</v>
      </c>
      <c r="W1536" s="1" t="str">
        <f t="shared" si="119"/>
        <v>Favourable</v>
      </c>
    </row>
    <row r="1537" spans="1:23" x14ac:dyDescent="0.25">
      <c r="A1537" s="1"/>
      <c r="B1537" s="1"/>
      <c r="C1537" s="1"/>
      <c r="D1537" s="1"/>
      <c r="E1537" s="1" t="s">
        <v>6965</v>
      </c>
      <c r="F1537" s="2">
        <v>44586</v>
      </c>
      <c r="G1537" s="3">
        <v>27212</v>
      </c>
      <c r="H1537" s="1"/>
      <c r="I1537" s="1"/>
      <c r="J1537" s="1" t="s">
        <v>6966</v>
      </c>
      <c r="K1537" s="2">
        <v>44710</v>
      </c>
      <c r="L1537" s="1" t="s">
        <v>4204</v>
      </c>
      <c r="M1537" s="1" t="str">
        <f t="shared" si="115"/>
        <v>Education</v>
      </c>
      <c r="N1537" s="1" t="s">
        <v>4222</v>
      </c>
      <c r="O1537" s="1" t="s">
        <v>4241</v>
      </c>
      <c r="P1537" s="1">
        <v>6177</v>
      </c>
      <c r="Q1537" s="1">
        <v>1099501</v>
      </c>
      <c r="R1537" s="1">
        <f t="shared" si="116"/>
        <v>15512</v>
      </c>
      <c r="S1537" s="4">
        <v>1063985.4621982896</v>
      </c>
      <c r="T1537" s="4">
        <v>125447.64950916253</v>
      </c>
      <c r="U1537" s="1">
        <f t="shared" si="117"/>
        <v>1083989</v>
      </c>
      <c r="V1537" s="4">
        <f t="shared" si="118"/>
        <v>-89932.111707452219</v>
      </c>
      <c r="W1537" s="1" t="str">
        <f t="shared" si="119"/>
        <v>Adverse</v>
      </c>
    </row>
    <row r="1538" spans="1:23" x14ac:dyDescent="0.25">
      <c r="A1538" s="1"/>
      <c r="B1538" s="1"/>
      <c r="C1538" s="1"/>
      <c r="D1538" s="1"/>
      <c r="E1538" s="1" t="s">
        <v>4610</v>
      </c>
      <c r="F1538" s="2">
        <v>44934</v>
      </c>
      <c r="G1538" s="3">
        <v>54766</v>
      </c>
      <c r="H1538" s="1"/>
      <c r="I1538" s="1"/>
      <c r="J1538" s="1" t="s">
        <v>6731</v>
      </c>
      <c r="K1538" s="2">
        <v>43959</v>
      </c>
      <c r="L1538" s="1" t="s">
        <v>4204</v>
      </c>
      <c r="M1538" s="1" t="str">
        <f t="shared" si="115"/>
        <v>Education</v>
      </c>
      <c r="N1538" s="1" t="s">
        <v>4205</v>
      </c>
      <c r="O1538" s="1" t="s">
        <v>4314</v>
      </c>
      <c r="P1538" s="1">
        <v>7662</v>
      </c>
      <c r="Q1538" s="1">
        <v>1513773</v>
      </c>
      <c r="R1538" s="1">
        <f t="shared" si="116"/>
        <v>41790</v>
      </c>
      <c r="S1538" s="4">
        <v>779398.45093686029</v>
      </c>
      <c r="T1538" s="4">
        <v>189055.53327668997</v>
      </c>
      <c r="U1538" s="1">
        <f t="shared" si="117"/>
        <v>1471983</v>
      </c>
      <c r="V1538" s="4">
        <f t="shared" si="118"/>
        <v>545319.01578644977</v>
      </c>
      <c r="W1538" s="1" t="str">
        <f t="shared" si="119"/>
        <v>Favourable</v>
      </c>
    </row>
    <row r="1539" spans="1:23" x14ac:dyDescent="0.25">
      <c r="A1539" s="1"/>
      <c r="B1539" s="1"/>
      <c r="C1539" s="1"/>
      <c r="D1539" s="1"/>
      <c r="E1539" s="1" t="s">
        <v>6967</v>
      </c>
      <c r="F1539" s="2">
        <v>44534</v>
      </c>
      <c r="G1539" s="3">
        <v>59006</v>
      </c>
      <c r="H1539" s="1"/>
      <c r="I1539" s="1"/>
      <c r="J1539" s="1" t="s">
        <v>6968</v>
      </c>
      <c r="K1539" s="2">
        <v>43986</v>
      </c>
      <c r="L1539" s="1" t="s">
        <v>4212</v>
      </c>
      <c r="M1539" s="1" t="str">
        <f t="shared" ref="M1539:M1602" si="120">INDEX($A:$B,MATCH($L1539,$A:$A,0),2)</f>
        <v>Agricultural Extension</v>
      </c>
      <c r="N1539" s="1" t="s">
        <v>4205</v>
      </c>
      <c r="O1539" s="1" t="s">
        <v>4479</v>
      </c>
      <c r="P1539" s="1">
        <v>6127</v>
      </c>
      <c r="Q1539" s="1">
        <v>1795009</v>
      </c>
      <c r="R1539" s="1">
        <f t="shared" ref="R1539:R1602" si="121">_xlfn.XLOOKUP($J1539,$E:$E,$G:$G,0,0,1)</f>
        <v>52061</v>
      </c>
      <c r="S1539" s="4">
        <v>511718.93756348471</v>
      </c>
      <c r="T1539" s="4">
        <v>321855.48008062341</v>
      </c>
      <c r="U1539" s="1">
        <f t="shared" ref="U1539:U1602" si="122">Q1539-R1539</f>
        <v>1742948</v>
      </c>
      <c r="V1539" s="4">
        <f t="shared" ref="V1539:V1602" si="123">Q1539-(S1539+T1539)</f>
        <v>961434.58235589182</v>
      </c>
      <c r="W1539" s="1" t="str">
        <f t="shared" ref="W1539:W1602" si="124">IF(V1539&gt;=0,"Favourable","Adverse")</f>
        <v>Favourable</v>
      </c>
    </row>
    <row r="1540" spans="1:23" x14ac:dyDescent="0.25">
      <c r="A1540" s="1"/>
      <c r="B1540" s="1"/>
      <c r="C1540" s="1"/>
      <c r="D1540" s="1"/>
      <c r="E1540" s="1" t="s">
        <v>6969</v>
      </c>
      <c r="F1540" s="2">
        <v>44482</v>
      </c>
      <c r="G1540" s="3">
        <v>36983</v>
      </c>
      <c r="H1540" s="1"/>
      <c r="I1540" s="1"/>
      <c r="J1540" s="1" t="s">
        <v>5488</v>
      </c>
      <c r="K1540" s="2">
        <v>45403</v>
      </c>
      <c r="L1540" s="1" t="s">
        <v>4204</v>
      </c>
      <c r="M1540" s="1" t="str">
        <f t="shared" si="120"/>
        <v>Education</v>
      </c>
      <c r="N1540" s="1" t="s">
        <v>4210</v>
      </c>
      <c r="O1540" s="1" t="s">
        <v>4335</v>
      </c>
      <c r="P1540" s="1">
        <v>8062</v>
      </c>
      <c r="Q1540" s="1">
        <v>1919802</v>
      </c>
      <c r="R1540" s="1">
        <f t="shared" si="121"/>
        <v>66850</v>
      </c>
      <c r="S1540" s="4">
        <v>1565264.4050886007</v>
      </c>
      <c r="T1540" s="4">
        <v>561930.25131239591</v>
      </c>
      <c r="U1540" s="1">
        <f t="shared" si="122"/>
        <v>1852952</v>
      </c>
      <c r="V1540" s="4">
        <f t="shared" si="123"/>
        <v>-207392.65640099673</v>
      </c>
      <c r="W1540" s="1" t="str">
        <f t="shared" si="124"/>
        <v>Adverse</v>
      </c>
    </row>
    <row r="1541" spans="1:23" x14ac:dyDescent="0.25">
      <c r="A1541" s="1"/>
      <c r="B1541" s="1"/>
      <c r="C1541" s="1"/>
      <c r="D1541" s="1"/>
      <c r="E1541" s="1" t="s">
        <v>6970</v>
      </c>
      <c r="F1541" s="2">
        <v>44906</v>
      </c>
      <c r="G1541" s="3">
        <v>21333</v>
      </c>
      <c r="H1541" s="1"/>
      <c r="I1541" s="1"/>
      <c r="J1541" s="1" t="s">
        <v>6140</v>
      </c>
      <c r="K1541" s="2">
        <v>45194</v>
      </c>
      <c r="L1541" s="1" t="s">
        <v>4218</v>
      </c>
      <c r="M1541" s="1" t="str">
        <f t="shared" si="120"/>
        <v>Infrastructure</v>
      </c>
      <c r="N1541" s="1" t="s">
        <v>4210</v>
      </c>
      <c r="O1541" s="1" t="s">
        <v>4292</v>
      </c>
      <c r="P1541" s="1">
        <v>7757</v>
      </c>
      <c r="Q1541" s="1">
        <v>774103</v>
      </c>
      <c r="R1541" s="1">
        <f t="shared" si="121"/>
        <v>55108</v>
      </c>
      <c r="S1541" s="4">
        <v>580825.85062904423</v>
      </c>
      <c r="T1541" s="4">
        <v>159956.20937567425</v>
      </c>
      <c r="U1541" s="1">
        <f t="shared" si="122"/>
        <v>718995</v>
      </c>
      <c r="V1541" s="4">
        <f t="shared" si="123"/>
        <v>33320.939995281515</v>
      </c>
      <c r="W1541" s="1" t="str">
        <f t="shared" si="124"/>
        <v>Favourable</v>
      </c>
    </row>
    <row r="1542" spans="1:23" x14ac:dyDescent="0.25">
      <c r="A1542" s="1"/>
      <c r="B1542" s="1"/>
      <c r="C1542" s="1"/>
      <c r="D1542" s="1"/>
      <c r="E1542" s="1" t="s">
        <v>6971</v>
      </c>
      <c r="F1542" s="2">
        <v>44187</v>
      </c>
      <c r="G1542" s="3">
        <v>26371</v>
      </c>
      <c r="H1542" s="1"/>
      <c r="I1542" s="1"/>
      <c r="J1542" s="1" t="s">
        <v>5985</v>
      </c>
      <c r="K1542" s="2">
        <v>44890</v>
      </c>
      <c r="L1542" s="1" t="s">
        <v>4204</v>
      </c>
      <c r="M1542" s="1" t="str">
        <f t="shared" si="120"/>
        <v>Education</v>
      </c>
      <c r="N1542" s="1" t="s">
        <v>4210</v>
      </c>
      <c r="O1542" s="1" t="s">
        <v>4304</v>
      </c>
      <c r="P1542" s="1">
        <v>5542</v>
      </c>
      <c r="Q1542" s="1">
        <v>1444972</v>
      </c>
      <c r="R1542" s="1">
        <f t="shared" si="121"/>
        <v>92481</v>
      </c>
      <c r="S1542" s="4">
        <v>981356.72207205789</v>
      </c>
      <c r="T1542" s="4">
        <v>46775.378514189921</v>
      </c>
      <c r="U1542" s="1">
        <f t="shared" si="122"/>
        <v>1352491</v>
      </c>
      <c r="V1542" s="4">
        <f t="shared" si="123"/>
        <v>416839.89941375214</v>
      </c>
      <c r="W1542" s="1" t="str">
        <f t="shared" si="124"/>
        <v>Favourable</v>
      </c>
    </row>
    <row r="1543" spans="1:23" x14ac:dyDescent="0.25">
      <c r="A1543" s="1"/>
      <c r="B1543" s="1"/>
      <c r="C1543" s="1"/>
      <c r="D1543" s="1"/>
      <c r="E1543" s="1" t="s">
        <v>6972</v>
      </c>
      <c r="F1543" s="2">
        <v>44732</v>
      </c>
      <c r="G1543" s="3">
        <v>39555</v>
      </c>
      <c r="H1543" s="1"/>
      <c r="I1543" s="1"/>
      <c r="J1543" s="1" t="s">
        <v>6973</v>
      </c>
      <c r="K1543" s="2">
        <v>45052</v>
      </c>
      <c r="L1543" s="1" t="s">
        <v>4200</v>
      </c>
      <c r="M1543" s="1" t="str">
        <f t="shared" si="120"/>
        <v>Social Services</v>
      </c>
      <c r="N1543" s="1" t="s">
        <v>4210</v>
      </c>
      <c r="O1543" s="1" t="s">
        <v>4311</v>
      </c>
      <c r="P1543" s="1">
        <v>8809</v>
      </c>
      <c r="Q1543" s="1">
        <v>1174988</v>
      </c>
      <c r="R1543" s="1">
        <f t="shared" si="121"/>
        <v>12190</v>
      </c>
      <c r="S1543" s="4">
        <v>563685.91923478059</v>
      </c>
      <c r="T1543" s="4">
        <v>240304.70458184407</v>
      </c>
      <c r="U1543" s="1">
        <f t="shared" si="122"/>
        <v>1162798</v>
      </c>
      <c r="V1543" s="4">
        <f t="shared" si="123"/>
        <v>370997.37618337537</v>
      </c>
      <c r="W1543" s="1" t="str">
        <f t="shared" si="124"/>
        <v>Favourable</v>
      </c>
    </row>
    <row r="1544" spans="1:23" x14ac:dyDescent="0.25">
      <c r="A1544" s="1"/>
      <c r="B1544" s="1"/>
      <c r="C1544" s="1"/>
      <c r="D1544" s="1"/>
      <c r="E1544" s="1" t="s">
        <v>6974</v>
      </c>
      <c r="F1544" s="2">
        <v>44628</v>
      </c>
      <c r="G1544" s="3">
        <v>48024</v>
      </c>
      <c r="H1544" s="1"/>
      <c r="I1544" s="1"/>
      <c r="J1544" s="1" t="s">
        <v>5086</v>
      </c>
      <c r="K1544" s="2">
        <v>44381</v>
      </c>
      <c r="L1544" s="1" t="s">
        <v>4204</v>
      </c>
      <c r="M1544" s="1" t="str">
        <f t="shared" si="120"/>
        <v>Education</v>
      </c>
      <c r="N1544" s="1" t="s">
        <v>4205</v>
      </c>
      <c r="O1544" s="1" t="s">
        <v>4226</v>
      </c>
      <c r="P1544" s="1">
        <v>8254</v>
      </c>
      <c r="Q1544" s="1">
        <v>565392</v>
      </c>
      <c r="R1544" s="1">
        <f t="shared" si="121"/>
        <v>22581</v>
      </c>
      <c r="S1544" s="4">
        <v>88044.628617513779</v>
      </c>
      <c r="T1544" s="4">
        <v>124607.16067634635</v>
      </c>
      <c r="U1544" s="1">
        <f t="shared" si="122"/>
        <v>542811</v>
      </c>
      <c r="V1544" s="4">
        <f t="shared" si="123"/>
        <v>352740.21070613986</v>
      </c>
      <c r="W1544" s="1" t="str">
        <f t="shared" si="124"/>
        <v>Favourable</v>
      </c>
    </row>
    <row r="1545" spans="1:23" x14ac:dyDescent="0.25">
      <c r="A1545" s="1"/>
      <c r="B1545" s="1"/>
      <c r="C1545" s="1"/>
      <c r="D1545" s="1"/>
      <c r="E1545" s="1" t="s">
        <v>6975</v>
      </c>
      <c r="F1545" s="2">
        <v>44276</v>
      </c>
      <c r="G1545" s="3">
        <v>16894</v>
      </c>
      <c r="H1545" s="1"/>
      <c r="I1545" s="1"/>
      <c r="J1545" s="1" t="s">
        <v>6976</v>
      </c>
      <c r="K1545" s="2">
        <v>44564</v>
      </c>
      <c r="L1545" s="1" t="s">
        <v>4218</v>
      </c>
      <c r="M1545" s="1" t="str">
        <f t="shared" si="120"/>
        <v>Infrastructure</v>
      </c>
      <c r="N1545" s="1" t="s">
        <v>4205</v>
      </c>
      <c r="O1545" s="1" t="s">
        <v>4388</v>
      </c>
      <c r="P1545" s="1">
        <v>6432</v>
      </c>
      <c r="Q1545" s="1">
        <v>891258</v>
      </c>
      <c r="R1545" s="1">
        <f t="shared" si="121"/>
        <v>39924</v>
      </c>
      <c r="S1545" s="4">
        <v>220977.19355672368</v>
      </c>
      <c r="T1545" s="4">
        <v>244513.81988967813</v>
      </c>
      <c r="U1545" s="1">
        <f t="shared" si="122"/>
        <v>851334</v>
      </c>
      <c r="V1545" s="4">
        <f t="shared" si="123"/>
        <v>425766.9865535982</v>
      </c>
      <c r="W1545" s="1" t="str">
        <f t="shared" si="124"/>
        <v>Favourable</v>
      </c>
    </row>
    <row r="1546" spans="1:23" x14ac:dyDescent="0.25">
      <c r="A1546" s="1"/>
      <c r="B1546" s="1"/>
      <c r="C1546" s="1"/>
      <c r="D1546" s="1"/>
      <c r="E1546" s="1" t="s">
        <v>6977</v>
      </c>
      <c r="F1546" s="2">
        <v>44424</v>
      </c>
      <c r="G1546" s="3">
        <v>57992</v>
      </c>
      <c r="H1546" s="1"/>
      <c r="I1546" s="1"/>
      <c r="J1546" s="1" t="s">
        <v>5978</v>
      </c>
      <c r="K1546" s="2">
        <v>43911</v>
      </c>
      <c r="L1546" s="1" t="s">
        <v>4204</v>
      </c>
      <c r="M1546" s="1" t="str">
        <f t="shared" si="120"/>
        <v>Education</v>
      </c>
      <c r="N1546" s="1" t="s">
        <v>4222</v>
      </c>
      <c r="O1546" s="1" t="s">
        <v>4330</v>
      </c>
      <c r="P1546" s="1">
        <v>8754</v>
      </c>
      <c r="Q1546" s="1">
        <v>370408</v>
      </c>
      <c r="R1546" s="1">
        <f t="shared" si="121"/>
        <v>33211</v>
      </c>
      <c r="S1546" s="4">
        <v>224204.27729904337</v>
      </c>
      <c r="T1546" s="4">
        <v>67058.921408597918</v>
      </c>
      <c r="U1546" s="1">
        <f t="shared" si="122"/>
        <v>337197</v>
      </c>
      <c r="V1546" s="4">
        <f t="shared" si="123"/>
        <v>79144.801292358723</v>
      </c>
      <c r="W1546" s="1" t="str">
        <f t="shared" si="124"/>
        <v>Favourable</v>
      </c>
    </row>
    <row r="1547" spans="1:23" x14ac:dyDescent="0.25">
      <c r="A1547" s="1"/>
      <c r="B1547" s="1"/>
      <c r="C1547" s="1"/>
      <c r="D1547" s="1"/>
      <c r="E1547" s="1" t="s">
        <v>6978</v>
      </c>
      <c r="F1547" s="2">
        <v>44575</v>
      </c>
      <c r="G1547" s="3">
        <v>55795</v>
      </c>
      <c r="H1547" s="1"/>
      <c r="I1547" s="1"/>
      <c r="J1547" s="1" t="s">
        <v>5169</v>
      </c>
      <c r="K1547" s="2">
        <v>44570</v>
      </c>
      <c r="L1547" s="1" t="s">
        <v>4212</v>
      </c>
      <c r="M1547" s="1" t="str">
        <f t="shared" si="120"/>
        <v>Agricultural Extension</v>
      </c>
      <c r="N1547" s="1" t="s">
        <v>4205</v>
      </c>
      <c r="O1547" s="1" t="s">
        <v>4226</v>
      </c>
      <c r="P1547" s="1">
        <v>7144</v>
      </c>
      <c r="Q1547" s="1">
        <v>2022147</v>
      </c>
      <c r="R1547" s="1">
        <f t="shared" si="121"/>
        <v>70498</v>
      </c>
      <c r="S1547" s="4">
        <v>1215029.8908094559</v>
      </c>
      <c r="T1547" s="4">
        <v>22001.442031859337</v>
      </c>
      <c r="U1547" s="1">
        <f t="shared" si="122"/>
        <v>1951649</v>
      </c>
      <c r="V1547" s="4">
        <f t="shared" si="123"/>
        <v>785115.66715868469</v>
      </c>
      <c r="W1547" s="1" t="str">
        <f t="shared" si="124"/>
        <v>Favourable</v>
      </c>
    </row>
    <row r="1548" spans="1:23" x14ac:dyDescent="0.25">
      <c r="A1548" s="1"/>
      <c r="B1548" s="1"/>
      <c r="C1548" s="1"/>
      <c r="D1548" s="1"/>
      <c r="E1548" s="1" t="s">
        <v>6979</v>
      </c>
      <c r="F1548" s="2">
        <v>45062</v>
      </c>
      <c r="G1548" s="3">
        <v>25209</v>
      </c>
      <c r="H1548" s="1"/>
      <c r="I1548" s="1"/>
      <c r="J1548" s="1" t="s">
        <v>6980</v>
      </c>
      <c r="K1548" s="2">
        <v>45340</v>
      </c>
      <c r="L1548" s="1" t="s">
        <v>4204</v>
      </c>
      <c r="M1548" s="1" t="str">
        <f t="shared" si="120"/>
        <v>Education</v>
      </c>
      <c r="N1548" s="1" t="s">
        <v>4205</v>
      </c>
      <c r="O1548" s="1" t="s">
        <v>4496</v>
      </c>
      <c r="P1548" s="1">
        <v>8857</v>
      </c>
      <c r="Q1548" s="1">
        <v>335355</v>
      </c>
      <c r="R1548" s="1">
        <f t="shared" si="121"/>
        <v>26726</v>
      </c>
      <c r="S1548" s="4">
        <v>18853.859336187852</v>
      </c>
      <c r="T1548" s="4">
        <v>11356.238898440024</v>
      </c>
      <c r="U1548" s="1">
        <f t="shared" si="122"/>
        <v>308629</v>
      </c>
      <c r="V1548" s="4">
        <f t="shared" si="123"/>
        <v>305144.90176537214</v>
      </c>
      <c r="W1548" s="1" t="str">
        <f t="shared" si="124"/>
        <v>Favourable</v>
      </c>
    </row>
    <row r="1549" spans="1:23" x14ac:dyDescent="0.25">
      <c r="A1549" s="1"/>
      <c r="B1549" s="1"/>
      <c r="C1549" s="1"/>
      <c r="D1549" s="1"/>
      <c r="E1549" s="1" t="s">
        <v>6393</v>
      </c>
      <c r="F1549" s="2">
        <v>44038</v>
      </c>
      <c r="G1549" s="3">
        <v>12043</v>
      </c>
      <c r="H1549" s="1"/>
      <c r="I1549" s="1"/>
      <c r="J1549" s="1" t="s">
        <v>6518</v>
      </c>
      <c r="K1549" s="2">
        <v>43918</v>
      </c>
      <c r="L1549" s="1" t="s">
        <v>4212</v>
      </c>
      <c r="M1549" s="1" t="str">
        <f t="shared" si="120"/>
        <v>Agricultural Extension</v>
      </c>
      <c r="N1549" s="1" t="s">
        <v>4210</v>
      </c>
      <c r="O1549" s="1" t="s">
        <v>4226</v>
      </c>
      <c r="P1549" s="1">
        <v>6229</v>
      </c>
      <c r="Q1549" s="1">
        <v>1637960</v>
      </c>
      <c r="R1549" s="1">
        <f t="shared" si="121"/>
        <v>10664</v>
      </c>
      <c r="S1549" s="4">
        <v>639671.11798281129</v>
      </c>
      <c r="T1549" s="4">
        <v>180907.43350442583</v>
      </c>
      <c r="U1549" s="1">
        <f t="shared" si="122"/>
        <v>1627296</v>
      </c>
      <c r="V1549" s="4">
        <f t="shared" si="123"/>
        <v>817381.4485127629</v>
      </c>
      <c r="W1549" s="1" t="str">
        <f t="shared" si="124"/>
        <v>Favourable</v>
      </c>
    </row>
    <row r="1550" spans="1:23" x14ac:dyDescent="0.25">
      <c r="A1550" s="1"/>
      <c r="B1550" s="1"/>
      <c r="C1550" s="1"/>
      <c r="D1550" s="1"/>
      <c r="E1550" s="1" t="s">
        <v>6981</v>
      </c>
      <c r="F1550" s="2">
        <v>44897</v>
      </c>
      <c r="G1550" s="3">
        <v>30160</v>
      </c>
      <c r="H1550" s="1"/>
      <c r="I1550" s="1"/>
      <c r="J1550" s="1" t="s">
        <v>5976</v>
      </c>
      <c r="K1550" s="2">
        <v>43998</v>
      </c>
      <c r="L1550" s="1" t="s">
        <v>4218</v>
      </c>
      <c r="M1550" s="1" t="str">
        <f t="shared" si="120"/>
        <v>Infrastructure</v>
      </c>
      <c r="N1550" s="1" t="s">
        <v>4222</v>
      </c>
      <c r="O1550" s="1" t="s">
        <v>4311</v>
      </c>
      <c r="P1550" s="1">
        <v>8839</v>
      </c>
      <c r="Q1550" s="1">
        <v>412912</v>
      </c>
      <c r="R1550" s="1">
        <f t="shared" si="121"/>
        <v>66857</v>
      </c>
      <c r="S1550" s="4">
        <v>305207.56943823211</v>
      </c>
      <c r="T1550" s="4">
        <v>9105.9054258663618</v>
      </c>
      <c r="U1550" s="1">
        <f t="shared" si="122"/>
        <v>346055</v>
      </c>
      <c r="V1550" s="4">
        <f t="shared" si="123"/>
        <v>98598.525135901524</v>
      </c>
      <c r="W1550" s="1" t="str">
        <f t="shared" si="124"/>
        <v>Favourable</v>
      </c>
    </row>
    <row r="1551" spans="1:23" x14ac:dyDescent="0.25">
      <c r="A1551" s="1"/>
      <c r="B1551" s="1"/>
      <c r="C1551" s="1"/>
      <c r="D1551" s="1"/>
      <c r="E1551" s="1" t="s">
        <v>6982</v>
      </c>
      <c r="F1551" s="2">
        <v>44471</v>
      </c>
      <c r="G1551" s="3">
        <v>17000</v>
      </c>
      <c r="H1551" s="1"/>
      <c r="I1551" s="1"/>
      <c r="J1551" s="1" t="s">
        <v>6983</v>
      </c>
      <c r="K1551" s="2">
        <v>45219</v>
      </c>
      <c r="L1551" s="1" t="s">
        <v>4204</v>
      </c>
      <c r="M1551" s="1" t="str">
        <f t="shared" si="120"/>
        <v>Education</v>
      </c>
      <c r="N1551" s="1" t="s">
        <v>4205</v>
      </c>
      <c r="O1551" s="1" t="s">
        <v>4358</v>
      </c>
      <c r="P1551" s="1">
        <v>5731</v>
      </c>
      <c r="Q1551" s="1">
        <v>1401069</v>
      </c>
      <c r="R1551" s="1">
        <f t="shared" si="121"/>
        <v>51008</v>
      </c>
      <c r="S1551" s="4">
        <v>1089330.637761482</v>
      </c>
      <c r="T1551" s="4">
        <v>41951.169588979057</v>
      </c>
      <c r="U1551" s="1">
        <f t="shared" si="122"/>
        <v>1350061</v>
      </c>
      <c r="V1551" s="4">
        <f t="shared" si="123"/>
        <v>269787.19264953886</v>
      </c>
      <c r="W1551" s="1" t="str">
        <f t="shared" si="124"/>
        <v>Favourable</v>
      </c>
    </row>
    <row r="1552" spans="1:23" x14ac:dyDescent="0.25">
      <c r="A1552" s="1"/>
      <c r="B1552" s="1"/>
      <c r="C1552" s="1"/>
      <c r="D1552" s="1"/>
      <c r="E1552" s="1" t="s">
        <v>5066</v>
      </c>
      <c r="F1552" s="2">
        <v>45352</v>
      </c>
      <c r="G1552" s="3">
        <v>37543</v>
      </c>
      <c r="H1552" s="1"/>
      <c r="I1552" s="1"/>
      <c r="J1552" s="1" t="s">
        <v>6984</v>
      </c>
      <c r="K1552" s="2">
        <v>44577</v>
      </c>
      <c r="L1552" s="1" t="s">
        <v>4204</v>
      </c>
      <c r="M1552" s="1" t="str">
        <f t="shared" si="120"/>
        <v>Education</v>
      </c>
      <c r="N1552" s="1" t="s">
        <v>4205</v>
      </c>
      <c r="O1552" s="1" t="s">
        <v>4402</v>
      </c>
      <c r="P1552" s="1">
        <v>7028</v>
      </c>
      <c r="Q1552" s="1">
        <v>2429175</v>
      </c>
      <c r="R1552" s="1">
        <f t="shared" si="121"/>
        <v>36161</v>
      </c>
      <c r="S1552" s="4">
        <v>1139653.6014787499</v>
      </c>
      <c r="T1552" s="4">
        <v>740564.11889486806</v>
      </c>
      <c r="U1552" s="1">
        <f t="shared" si="122"/>
        <v>2393014</v>
      </c>
      <c r="V1552" s="4">
        <f t="shared" si="123"/>
        <v>548957.27962638205</v>
      </c>
      <c r="W1552" s="1" t="str">
        <f t="shared" si="124"/>
        <v>Favourable</v>
      </c>
    </row>
    <row r="1553" spans="1:23" x14ac:dyDescent="0.25">
      <c r="A1553" s="1"/>
      <c r="B1553" s="1"/>
      <c r="C1553" s="1"/>
      <c r="D1553" s="1"/>
      <c r="E1553" s="1" t="s">
        <v>6985</v>
      </c>
      <c r="F1553" s="2">
        <v>44800</v>
      </c>
      <c r="G1553" s="3">
        <v>22600</v>
      </c>
      <c r="H1553" s="1"/>
      <c r="I1553" s="1"/>
      <c r="J1553" s="1" t="s">
        <v>6986</v>
      </c>
      <c r="K1553" s="2">
        <v>43845</v>
      </c>
      <c r="L1553" s="1" t="s">
        <v>4204</v>
      </c>
      <c r="M1553" s="1" t="str">
        <f t="shared" si="120"/>
        <v>Education</v>
      </c>
      <c r="N1553" s="1" t="s">
        <v>4222</v>
      </c>
      <c r="O1553" s="1" t="s">
        <v>4267</v>
      </c>
      <c r="P1553" s="1">
        <v>5517</v>
      </c>
      <c r="Q1553" s="1">
        <v>1581794</v>
      </c>
      <c r="R1553" s="1">
        <f t="shared" si="121"/>
        <v>0</v>
      </c>
      <c r="S1553" s="4">
        <v>1069727.8106034948</v>
      </c>
      <c r="T1553" s="4">
        <v>143846.61625466365</v>
      </c>
      <c r="U1553" s="1">
        <f t="shared" si="122"/>
        <v>1581794</v>
      </c>
      <c r="V1553" s="4">
        <f t="shared" si="123"/>
        <v>368219.57314184168</v>
      </c>
      <c r="W1553" s="1" t="str">
        <f t="shared" si="124"/>
        <v>Favourable</v>
      </c>
    </row>
    <row r="1554" spans="1:23" x14ac:dyDescent="0.25">
      <c r="A1554" s="1"/>
      <c r="B1554" s="1"/>
      <c r="C1554" s="1"/>
      <c r="D1554" s="1"/>
      <c r="E1554" s="1" t="s">
        <v>6987</v>
      </c>
      <c r="F1554" s="2">
        <v>44516</v>
      </c>
      <c r="G1554" s="3">
        <v>44647</v>
      </c>
      <c r="H1554" s="1"/>
      <c r="I1554" s="1"/>
      <c r="J1554" s="1" t="s">
        <v>6988</v>
      </c>
      <c r="K1554" s="2">
        <v>44267</v>
      </c>
      <c r="L1554" s="1" t="s">
        <v>4218</v>
      </c>
      <c r="M1554" s="1" t="str">
        <f t="shared" si="120"/>
        <v>Infrastructure</v>
      </c>
      <c r="N1554" s="1" t="s">
        <v>4205</v>
      </c>
      <c r="O1554" s="1" t="s">
        <v>4379</v>
      </c>
      <c r="P1554" s="1">
        <v>8243</v>
      </c>
      <c r="Q1554" s="1">
        <v>268738</v>
      </c>
      <c r="R1554" s="1">
        <f t="shared" si="121"/>
        <v>12308</v>
      </c>
      <c r="S1554" s="4">
        <v>130989.83508319635</v>
      </c>
      <c r="T1554" s="4">
        <v>63944.777643224981</v>
      </c>
      <c r="U1554" s="1">
        <f t="shared" si="122"/>
        <v>256430</v>
      </c>
      <c r="V1554" s="4">
        <f t="shared" si="123"/>
        <v>73803.387273578672</v>
      </c>
      <c r="W1554" s="1" t="str">
        <f t="shared" si="124"/>
        <v>Favourable</v>
      </c>
    </row>
    <row r="1555" spans="1:23" x14ac:dyDescent="0.25">
      <c r="A1555" s="1"/>
      <c r="B1555" s="1"/>
      <c r="C1555" s="1"/>
      <c r="D1555" s="1"/>
      <c r="E1555" s="1" t="s">
        <v>6989</v>
      </c>
      <c r="F1555" s="2">
        <v>44407</v>
      </c>
      <c r="G1555" s="3">
        <v>28915</v>
      </c>
      <c r="H1555" s="1"/>
      <c r="I1555" s="1"/>
      <c r="J1555" s="1" t="s">
        <v>5117</v>
      </c>
      <c r="K1555" s="2">
        <v>44672</v>
      </c>
      <c r="L1555" s="1" t="s">
        <v>4200</v>
      </c>
      <c r="M1555" s="1" t="str">
        <f t="shared" si="120"/>
        <v>Social Services</v>
      </c>
      <c r="N1555" s="1" t="s">
        <v>4222</v>
      </c>
      <c r="O1555" s="1" t="s">
        <v>4256</v>
      </c>
      <c r="P1555" s="1">
        <v>8263</v>
      </c>
      <c r="Q1555" s="1">
        <v>2207090</v>
      </c>
      <c r="R1555" s="1">
        <f t="shared" si="121"/>
        <v>84891</v>
      </c>
      <c r="S1555" s="4">
        <v>130631.12413102273</v>
      </c>
      <c r="T1555" s="4">
        <v>491635.7277179432</v>
      </c>
      <c r="U1555" s="1">
        <f t="shared" si="122"/>
        <v>2122199</v>
      </c>
      <c r="V1555" s="4">
        <f t="shared" si="123"/>
        <v>1584823.148151034</v>
      </c>
      <c r="W1555" s="1" t="str">
        <f t="shared" si="124"/>
        <v>Favourable</v>
      </c>
    </row>
    <row r="1556" spans="1:23" x14ac:dyDescent="0.25">
      <c r="A1556" s="1"/>
      <c r="B1556" s="1"/>
      <c r="C1556" s="1"/>
      <c r="D1556" s="1"/>
      <c r="E1556" s="1" t="s">
        <v>6990</v>
      </c>
      <c r="F1556" s="2">
        <v>44330</v>
      </c>
      <c r="G1556" s="3">
        <v>22838</v>
      </c>
      <c r="H1556" s="1"/>
      <c r="I1556" s="1"/>
      <c r="J1556" s="1" t="s">
        <v>6392</v>
      </c>
      <c r="K1556" s="2">
        <v>44950</v>
      </c>
      <c r="L1556" s="1" t="s">
        <v>4216</v>
      </c>
      <c r="M1556" s="1" t="str">
        <f t="shared" si="120"/>
        <v>Agricultural Extension</v>
      </c>
      <c r="N1556" s="1" t="s">
        <v>4205</v>
      </c>
      <c r="O1556" s="1" t="s">
        <v>4253</v>
      </c>
      <c r="P1556" s="1">
        <v>7649</v>
      </c>
      <c r="Q1556" s="1">
        <v>1698235</v>
      </c>
      <c r="R1556" s="1">
        <f t="shared" si="121"/>
        <v>35278</v>
      </c>
      <c r="S1556" s="4">
        <v>93768.147611523251</v>
      </c>
      <c r="T1556" s="4">
        <v>126342.96735584862</v>
      </c>
      <c r="U1556" s="1">
        <f t="shared" si="122"/>
        <v>1662957</v>
      </c>
      <c r="V1556" s="4">
        <f t="shared" si="123"/>
        <v>1478123.8850326282</v>
      </c>
      <c r="W1556" s="1" t="str">
        <f t="shared" si="124"/>
        <v>Favourable</v>
      </c>
    </row>
    <row r="1557" spans="1:23" x14ac:dyDescent="0.25">
      <c r="A1557" s="1"/>
      <c r="B1557" s="1"/>
      <c r="C1557" s="1"/>
      <c r="D1557" s="1"/>
      <c r="E1557" s="1" t="s">
        <v>6991</v>
      </c>
      <c r="F1557" s="2">
        <v>44252</v>
      </c>
      <c r="G1557" s="3">
        <v>11771</v>
      </c>
      <c r="H1557" s="1"/>
      <c r="I1557" s="1"/>
      <c r="J1557" s="1" t="s">
        <v>6992</v>
      </c>
      <c r="K1557" s="2">
        <v>45304</v>
      </c>
      <c r="L1557" s="1" t="s">
        <v>4204</v>
      </c>
      <c r="M1557" s="1" t="str">
        <f t="shared" si="120"/>
        <v>Education</v>
      </c>
      <c r="N1557" s="1" t="s">
        <v>4222</v>
      </c>
      <c r="O1557" s="1" t="s">
        <v>4338</v>
      </c>
      <c r="P1557" s="1">
        <v>5516</v>
      </c>
      <c r="Q1557" s="1">
        <v>668360</v>
      </c>
      <c r="R1557" s="1">
        <f t="shared" si="121"/>
        <v>0</v>
      </c>
      <c r="S1557" s="4">
        <v>456305.34588004526</v>
      </c>
      <c r="T1557" s="4">
        <v>214856.70572238133</v>
      </c>
      <c r="U1557" s="1">
        <f t="shared" si="122"/>
        <v>668360</v>
      </c>
      <c r="V1557" s="4">
        <f t="shared" si="123"/>
        <v>-2802.0516024265671</v>
      </c>
      <c r="W1557" s="1" t="str">
        <f t="shared" si="124"/>
        <v>Adverse</v>
      </c>
    </row>
    <row r="1558" spans="1:23" x14ac:dyDescent="0.25">
      <c r="A1558" s="1"/>
      <c r="B1558" s="1"/>
      <c r="C1558" s="1"/>
      <c r="D1558" s="1"/>
      <c r="E1558" s="1" t="s">
        <v>6993</v>
      </c>
      <c r="F1558" s="2">
        <v>44508</v>
      </c>
      <c r="G1558" s="3">
        <v>15874</v>
      </c>
      <c r="H1558" s="1"/>
      <c r="I1558" s="1"/>
      <c r="J1558" s="1" t="s">
        <v>6994</v>
      </c>
      <c r="K1558" s="2">
        <v>43964</v>
      </c>
      <c r="L1558" s="1" t="s">
        <v>4200</v>
      </c>
      <c r="M1558" s="1" t="str">
        <f t="shared" si="120"/>
        <v>Social Services</v>
      </c>
      <c r="N1558" s="1" t="s">
        <v>4222</v>
      </c>
      <c r="O1558" s="1" t="s">
        <v>4223</v>
      </c>
      <c r="P1558" s="1">
        <v>6400</v>
      </c>
      <c r="Q1558" s="1">
        <v>2266973</v>
      </c>
      <c r="R1558" s="1">
        <f t="shared" si="121"/>
        <v>25524</v>
      </c>
      <c r="S1558" s="4">
        <v>440550.93412438518</v>
      </c>
      <c r="T1558" s="4">
        <v>463429.87877285638</v>
      </c>
      <c r="U1558" s="1">
        <f t="shared" si="122"/>
        <v>2241449</v>
      </c>
      <c r="V1558" s="4">
        <f t="shared" si="123"/>
        <v>1362992.1871027583</v>
      </c>
      <c r="W1558" s="1" t="str">
        <f t="shared" si="124"/>
        <v>Favourable</v>
      </c>
    </row>
    <row r="1559" spans="1:23" x14ac:dyDescent="0.25">
      <c r="A1559" s="1"/>
      <c r="B1559" s="1"/>
      <c r="C1559" s="1"/>
      <c r="D1559" s="1"/>
      <c r="E1559" s="1" t="s">
        <v>6995</v>
      </c>
      <c r="F1559" s="2">
        <v>45080</v>
      </c>
      <c r="G1559" s="3">
        <v>30303</v>
      </c>
      <c r="H1559" s="1"/>
      <c r="I1559" s="1"/>
      <c r="J1559" s="1" t="s">
        <v>6823</v>
      </c>
      <c r="K1559" s="2">
        <v>44199</v>
      </c>
      <c r="L1559" s="1" t="s">
        <v>4218</v>
      </c>
      <c r="M1559" s="1" t="str">
        <f t="shared" si="120"/>
        <v>Infrastructure</v>
      </c>
      <c r="N1559" s="1" t="s">
        <v>4222</v>
      </c>
      <c r="O1559" s="1" t="s">
        <v>4289</v>
      </c>
      <c r="P1559" s="1">
        <v>6591</v>
      </c>
      <c r="Q1559" s="1">
        <v>2279431</v>
      </c>
      <c r="R1559" s="1">
        <f t="shared" si="121"/>
        <v>44127</v>
      </c>
      <c r="S1559" s="4">
        <v>2178889.1529175495</v>
      </c>
      <c r="T1559" s="4">
        <v>388046.08120973036</v>
      </c>
      <c r="U1559" s="1">
        <f t="shared" si="122"/>
        <v>2235304</v>
      </c>
      <c r="V1559" s="4">
        <f t="shared" si="123"/>
        <v>-287504.23412727984</v>
      </c>
      <c r="W1559" s="1" t="str">
        <f t="shared" si="124"/>
        <v>Adverse</v>
      </c>
    </row>
    <row r="1560" spans="1:23" x14ac:dyDescent="0.25">
      <c r="A1560" s="1"/>
      <c r="B1560" s="1"/>
      <c r="C1560" s="1"/>
      <c r="D1560" s="1"/>
      <c r="E1560" s="1" t="s">
        <v>6996</v>
      </c>
      <c r="F1560" s="2">
        <v>44866</v>
      </c>
      <c r="G1560" s="3">
        <v>47112</v>
      </c>
      <c r="H1560" s="1"/>
      <c r="I1560" s="1"/>
      <c r="J1560" s="1" t="s">
        <v>6997</v>
      </c>
      <c r="K1560" s="2">
        <v>44785</v>
      </c>
      <c r="L1560" s="1" t="s">
        <v>4204</v>
      </c>
      <c r="M1560" s="1" t="str">
        <f t="shared" si="120"/>
        <v>Education</v>
      </c>
      <c r="N1560" s="1" t="s">
        <v>4222</v>
      </c>
      <c r="O1560" s="1" t="s">
        <v>4379</v>
      </c>
      <c r="P1560" s="1">
        <v>9084</v>
      </c>
      <c r="Q1560" s="1">
        <v>1371274</v>
      </c>
      <c r="R1560" s="1">
        <f t="shared" si="121"/>
        <v>30151</v>
      </c>
      <c r="S1560" s="4">
        <v>244320.63582370835</v>
      </c>
      <c r="T1560" s="4">
        <v>283844.21705050109</v>
      </c>
      <c r="U1560" s="1">
        <f t="shared" si="122"/>
        <v>1341123</v>
      </c>
      <c r="V1560" s="4">
        <f t="shared" si="123"/>
        <v>843109.14712579059</v>
      </c>
      <c r="W1560" s="1" t="str">
        <f t="shared" si="124"/>
        <v>Favourable</v>
      </c>
    </row>
    <row r="1561" spans="1:23" x14ac:dyDescent="0.25">
      <c r="A1561" s="1"/>
      <c r="B1561" s="1"/>
      <c r="C1561" s="1"/>
      <c r="D1561" s="1"/>
      <c r="E1561" s="1" t="s">
        <v>5133</v>
      </c>
      <c r="F1561" s="2">
        <v>45042</v>
      </c>
      <c r="G1561" s="3">
        <v>22295</v>
      </c>
      <c r="H1561" s="1"/>
      <c r="I1561" s="1"/>
      <c r="J1561" s="1" t="s">
        <v>6998</v>
      </c>
      <c r="K1561" s="2">
        <v>44856</v>
      </c>
      <c r="L1561" s="1" t="s">
        <v>4218</v>
      </c>
      <c r="M1561" s="1" t="str">
        <f t="shared" si="120"/>
        <v>Infrastructure</v>
      </c>
      <c r="N1561" s="1" t="s">
        <v>4222</v>
      </c>
      <c r="O1561" s="1" t="s">
        <v>4211</v>
      </c>
      <c r="P1561" s="1">
        <v>7211</v>
      </c>
      <c r="Q1561" s="1">
        <v>1503768</v>
      </c>
      <c r="R1561" s="1">
        <f t="shared" si="121"/>
        <v>48502</v>
      </c>
      <c r="S1561" s="4">
        <v>1169038.2089829193</v>
      </c>
      <c r="T1561" s="4">
        <v>223904.75321711673</v>
      </c>
      <c r="U1561" s="1">
        <f t="shared" si="122"/>
        <v>1455266</v>
      </c>
      <c r="V1561" s="4">
        <f t="shared" si="123"/>
        <v>110825.03779996396</v>
      </c>
      <c r="W1561" s="1" t="str">
        <f t="shared" si="124"/>
        <v>Favourable</v>
      </c>
    </row>
    <row r="1562" spans="1:23" x14ac:dyDescent="0.25">
      <c r="A1562" s="1"/>
      <c r="B1562" s="1"/>
      <c r="C1562" s="1"/>
      <c r="D1562" s="1"/>
      <c r="E1562" s="1" t="s">
        <v>6899</v>
      </c>
      <c r="F1562" s="2">
        <v>44485</v>
      </c>
      <c r="G1562" s="3">
        <v>14355</v>
      </c>
      <c r="H1562" s="1"/>
      <c r="I1562" s="1"/>
      <c r="J1562" s="1" t="s">
        <v>6999</v>
      </c>
      <c r="K1562" s="2">
        <v>45303</v>
      </c>
      <c r="L1562" s="1" t="s">
        <v>4218</v>
      </c>
      <c r="M1562" s="1" t="str">
        <f t="shared" si="120"/>
        <v>Infrastructure</v>
      </c>
      <c r="N1562" s="1" t="s">
        <v>4205</v>
      </c>
      <c r="O1562" s="1" t="s">
        <v>4325</v>
      </c>
      <c r="P1562" s="1">
        <v>8524</v>
      </c>
      <c r="Q1562" s="1">
        <v>2483386</v>
      </c>
      <c r="R1562" s="1">
        <f t="shared" si="121"/>
        <v>0</v>
      </c>
      <c r="S1562" s="4">
        <v>2370617.7751087453</v>
      </c>
      <c r="T1562" s="4">
        <v>113778.29353597421</v>
      </c>
      <c r="U1562" s="1">
        <f t="shared" si="122"/>
        <v>2483386</v>
      </c>
      <c r="V1562" s="4">
        <f t="shared" si="123"/>
        <v>-1010.068644719664</v>
      </c>
      <c r="W1562" s="1" t="str">
        <f t="shared" si="124"/>
        <v>Adverse</v>
      </c>
    </row>
    <row r="1563" spans="1:23" x14ac:dyDescent="0.25">
      <c r="A1563" s="1"/>
      <c r="B1563" s="1"/>
      <c r="C1563" s="1"/>
      <c r="D1563" s="1"/>
      <c r="E1563" s="1" t="s">
        <v>5195</v>
      </c>
      <c r="F1563" s="2">
        <v>44276</v>
      </c>
      <c r="G1563" s="3">
        <v>24233</v>
      </c>
      <c r="H1563" s="1"/>
      <c r="I1563" s="1"/>
      <c r="J1563" s="1" t="s">
        <v>7000</v>
      </c>
      <c r="K1563" s="2">
        <v>44909</v>
      </c>
      <c r="L1563" s="1" t="s">
        <v>4216</v>
      </c>
      <c r="M1563" s="1" t="str">
        <f t="shared" si="120"/>
        <v>Agricultural Extension</v>
      </c>
      <c r="N1563" s="1" t="s">
        <v>4210</v>
      </c>
      <c r="O1563" s="1" t="s">
        <v>4289</v>
      </c>
      <c r="P1563" s="1">
        <v>6997</v>
      </c>
      <c r="Q1563" s="1">
        <v>1417290</v>
      </c>
      <c r="R1563" s="1">
        <f t="shared" si="121"/>
        <v>20167</v>
      </c>
      <c r="S1563" s="4">
        <v>683721.48735054</v>
      </c>
      <c r="T1563" s="4">
        <v>464398.31270890328</v>
      </c>
      <c r="U1563" s="1">
        <f t="shared" si="122"/>
        <v>1397123</v>
      </c>
      <c r="V1563" s="4">
        <f t="shared" si="123"/>
        <v>269170.19994055666</v>
      </c>
      <c r="W1563" s="1" t="str">
        <f t="shared" si="124"/>
        <v>Favourable</v>
      </c>
    </row>
    <row r="1564" spans="1:23" x14ac:dyDescent="0.25">
      <c r="A1564" s="1"/>
      <c r="B1564" s="1"/>
      <c r="C1564" s="1"/>
      <c r="D1564" s="1"/>
      <c r="E1564" s="1" t="s">
        <v>4552</v>
      </c>
      <c r="F1564" s="2">
        <v>43980</v>
      </c>
      <c r="G1564" s="3">
        <v>49221</v>
      </c>
      <c r="H1564" s="1"/>
      <c r="I1564" s="1"/>
      <c r="J1564" s="1" t="s">
        <v>7001</v>
      </c>
      <c r="K1564" s="2">
        <v>45326</v>
      </c>
      <c r="L1564" s="1" t="s">
        <v>4212</v>
      </c>
      <c r="M1564" s="1" t="str">
        <f t="shared" si="120"/>
        <v>Agricultural Extension</v>
      </c>
      <c r="N1564" s="1" t="s">
        <v>4210</v>
      </c>
      <c r="O1564" s="1" t="s">
        <v>4244</v>
      </c>
      <c r="P1564" s="1">
        <v>6485</v>
      </c>
      <c r="Q1564" s="1">
        <v>1896065</v>
      </c>
      <c r="R1564" s="1">
        <f t="shared" si="121"/>
        <v>26487</v>
      </c>
      <c r="S1564" s="4">
        <v>1097160.3507576114</v>
      </c>
      <c r="T1564" s="4">
        <v>143422.2895448062</v>
      </c>
      <c r="U1564" s="1">
        <f t="shared" si="122"/>
        <v>1869578</v>
      </c>
      <c r="V1564" s="4">
        <f t="shared" si="123"/>
        <v>655482.35969758243</v>
      </c>
      <c r="W1564" s="1" t="str">
        <f t="shared" si="124"/>
        <v>Favourable</v>
      </c>
    </row>
    <row r="1565" spans="1:23" x14ac:dyDescent="0.25">
      <c r="A1565" s="1"/>
      <c r="B1565" s="1"/>
      <c r="C1565" s="1"/>
      <c r="D1565" s="1"/>
      <c r="E1565" s="1" t="s">
        <v>7002</v>
      </c>
      <c r="F1565" s="2">
        <v>44467</v>
      </c>
      <c r="G1565" s="3">
        <v>27307</v>
      </c>
      <c r="H1565" s="1"/>
      <c r="I1565" s="1"/>
      <c r="J1565" s="1" t="s">
        <v>7003</v>
      </c>
      <c r="K1565" s="2">
        <v>44131</v>
      </c>
      <c r="L1565" s="1" t="s">
        <v>4204</v>
      </c>
      <c r="M1565" s="1" t="str">
        <f t="shared" si="120"/>
        <v>Education</v>
      </c>
      <c r="N1565" s="1" t="s">
        <v>4205</v>
      </c>
      <c r="O1565" s="1" t="s">
        <v>4250</v>
      </c>
      <c r="P1565" s="1">
        <v>5710</v>
      </c>
      <c r="Q1565" s="1">
        <v>1181658</v>
      </c>
      <c r="R1565" s="1">
        <f t="shared" si="121"/>
        <v>0</v>
      </c>
      <c r="S1565" s="4">
        <v>174335.9911870691</v>
      </c>
      <c r="T1565" s="4">
        <v>297235.64222295501</v>
      </c>
      <c r="U1565" s="1">
        <f t="shared" si="122"/>
        <v>1181658</v>
      </c>
      <c r="V1565" s="4">
        <f t="shared" si="123"/>
        <v>710086.36658997589</v>
      </c>
      <c r="W1565" s="1" t="str">
        <f t="shared" si="124"/>
        <v>Favourable</v>
      </c>
    </row>
    <row r="1566" spans="1:23" x14ac:dyDescent="0.25">
      <c r="A1566" s="1"/>
      <c r="B1566" s="1"/>
      <c r="C1566" s="1"/>
      <c r="D1566" s="1"/>
      <c r="E1566" s="1" t="s">
        <v>6390</v>
      </c>
      <c r="F1566" s="2">
        <v>44961</v>
      </c>
      <c r="G1566" s="3">
        <v>23103</v>
      </c>
      <c r="H1566" s="1"/>
      <c r="I1566" s="1"/>
      <c r="J1566" s="1" t="s">
        <v>4400</v>
      </c>
      <c r="K1566" s="2">
        <v>44073</v>
      </c>
      <c r="L1566" s="1" t="s">
        <v>4204</v>
      </c>
      <c r="M1566" s="1" t="str">
        <f t="shared" si="120"/>
        <v>Education</v>
      </c>
      <c r="N1566" s="1" t="s">
        <v>4205</v>
      </c>
      <c r="O1566" s="1" t="s">
        <v>4223</v>
      </c>
      <c r="P1566" s="1">
        <v>5990</v>
      </c>
      <c r="Q1566" s="1">
        <v>712398</v>
      </c>
      <c r="R1566" s="1">
        <f t="shared" si="121"/>
        <v>82938</v>
      </c>
      <c r="S1566" s="4">
        <v>432904.99676185317</v>
      </c>
      <c r="T1566" s="4">
        <v>48991.607316078713</v>
      </c>
      <c r="U1566" s="1">
        <f t="shared" si="122"/>
        <v>629460</v>
      </c>
      <c r="V1566" s="4">
        <f t="shared" si="123"/>
        <v>230501.3959220681</v>
      </c>
      <c r="W1566" s="1" t="str">
        <f t="shared" si="124"/>
        <v>Favourable</v>
      </c>
    </row>
    <row r="1567" spans="1:23" x14ac:dyDescent="0.25">
      <c r="A1567" s="1"/>
      <c r="B1567" s="1"/>
      <c r="C1567" s="1"/>
      <c r="D1567" s="1"/>
      <c r="E1567" s="1" t="s">
        <v>6059</v>
      </c>
      <c r="F1567" s="2">
        <v>44303</v>
      </c>
      <c r="G1567" s="3">
        <v>15714</v>
      </c>
      <c r="H1567" s="1"/>
      <c r="I1567" s="1"/>
      <c r="J1567" s="1" t="s">
        <v>7004</v>
      </c>
      <c r="K1567" s="2">
        <v>44174</v>
      </c>
      <c r="L1567" s="1" t="s">
        <v>4212</v>
      </c>
      <c r="M1567" s="1" t="str">
        <f t="shared" si="120"/>
        <v>Agricultural Extension</v>
      </c>
      <c r="N1567" s="1" t="s">
        <v>4210</v>
      </c>
      <c r="O1567" s="1" t="s">
        <v>4335</v>
      </c>
      <c r="P1567" s="1">
        <v>8368</v>
      </c>
      <c r="Q1567" s="1">
        <v>509191</v>
      </c>
      <c r="R1567" s="1">
        <f t="shared" si="121"/>
        <v>11693</v>
      </c>
      <c r="S1567" s="4">
        <v>268977.6947110261</v>
      </c>
      <c r="T1567" s="4">
        <v>119067.72627573398</v>
      </c>
      <c r="U1567" s="1">
        <f t="shared" si="122"/>
        <v>497498</v>
      </c>
      <c r="V1567" s="4">
        <f t="shared" si="123"/>
        <v>121145.57901323994</v>
      </c>
      <c r="W1567" s="1" t="str">
        <f t="shared" si="124"/>
        <v>Favourable</v>
      </c>
    </row>
    <row r="1568" spans="1:23" x14ac:dyDescent="0.25">
      <c r="A1568" s="1"/>
      <c r="B1568" s="1"/>
      <c r="C1568" s="1"/>
      <c r="D1568" s="1"/>
      <c r="E1568" s="1" t="s">
        <v>7005</v>
      </c>
      <c r="F1568" s="2">
        <v>44700</v>
      </c>
      <c r="G1568" s="3">
        <v>48772</v>
      </c>
      <c r="H1568" s="1"/>
      <c r="I1568" s="1"/>
      <c r="J1568" s="1" t="s">
        <v>7006</v>
      </c>
      <c r="K1568" s="2">
        <v>45405</v>
      </c>
      <c r="L1568" s="1" t="s">
        <v>4204</v>
      </c>
      <c r="M1568" s="1" t="str">
        <f t="shared" si="120"/>
        <v>Education</v>
      </c>
      <c r="N1568" s="1" t="s">
        <v>4210</v>
      </c>
      <c r="O1568" s="1" t="s">
        <v>4264</v>
      </c>
      <c r="P1568" s="1">
        <v>7403</v>
      </c>
      <c r="Q1568" s="1">
        <v>2275244</v>
      </c>
      <c r="R1568" s="1">
        <f t="shared" si="121"/>
        <v>10048</v>
      </c>
      <c r="S1568" s="4">
        <v>679582.28556722531</v>
      </c>
      <c r="T1568" s="4">
        <v>164641.39761653545</v>
      </c>
      <c r="U1568" s="1">
        <f t="shared" si="122"/>
        <v>2265196</v>
      </c>
      <c r="V1568" s="4">
        <f t="shared" si="123"/>
        <v>1431020.3168162392</v>
      </c>
      <c r="W1568" s="1" t="str">
        <f t="shared" si="124"/>
        <v>Favourable</v>
      </c>
    </row>
    <row r="1569" spans="1:23" x14ac:dyDescent="0.25">
      <c r="A1569" s="1"/>
      <c r="B1569" s="1"/>
      <c r="C1569" s="1"/>
      <c r="D1569" s="1"/>
      <c r="E1569" s="1" t="s">
        <v>7007</v>
      </c>
      <c r="F1569" s="2">
        <v>44581</v>
      </c>
      <c r="G1569" s="3">
        <v>17815</v>
      </c>
      <c r="H1569" s="1"/>
      <c r="I1569" s="1"/>
      <c r="J1569" s="1" t="s">
        <v>7008</v>
      </c>
      <c r="K1569" s="2">
        <v>44031</v>
      </c>
      <c r="L1569" s="1" t="s">
        <v>4200</v>
      </c>
      <c r="M1569" s="1" t="str">
        <f t="shared" si="120"/>
        <v>Social Services</v>
      </c>
      <c r="N1569" s="1" t="s">
        <v>4222</v>
      </c>
      <c r="O1569" s="1" t="s">
        <v>4264</v>
      </c>
      <c r="P1569" s="1">
        <v>8909</v>
      </c>
      <c r="Q1569" s="1">
        <v>596911</v>
      </c>
      <c r="R1569" s="1">
        <f t="shared" si="121"/>
        <v>0</v>
      </c>
      <c r="S1569" s="4">
        <v>311931.10516560962</v>
      </c>
      <c r="T1569" s="4">
        <v>84770.180856186489</v>
      </c>
      <c r="U1569" s="1">
        <f t="shared" si="122"/>
        <v>596911</v>
      </c>
      <c r="V1569" s="4">
        <f t="shared" si="123"/>
        <v>200209.71397820389</v>
      </c>
      <c r="W1569" s="1" t="str">
        <f t="shared" si="124"/>
        <v>Favourable</v>
      </c>
    </row>
    <row r="1570" spans="1:23" x14ac:dyDescent="0.25">
      <c r="A1570" s="1"/>
      <c r="B1570" s="1"/>
      <c r="C1570" s="1"/>
      <c r="D1570" s="1"/>
      <c r="E1570" s="1" t="s">
        <v>7009</v>
      </c>
      <c r="F1570" s="2">
        <v>45074</v>
      </c>
      <c r="G1570" s="3">
        <v>34453</v>
      </c>
      <c r="H1570" s="1"/>
      <c r="I1570" s="1"/>
      <c r="J1570" s="1" t="s">
        <v>7010</v>
      </c>
      <c r="K1570" s="2">
        <v>45368</v>
      </c>
      <c r="L1570" s="1" t="s">
        <v>4216</v>
      </c>
      <c r="M1570" s="1" t="str">
        <f t="shared" si="120"/>
        <v>Agricultural Extension</v>
      </c>
      <c r="N1570" s="1" t="s">
        <v>4205</v>
      </c>
      <c r="O1570" s="1" t="s">
        <v>4304</v>
      </c>
      <c r="P1570" s="1">
        <v>6790</v>
      </c>
      <c r="Q1570" s="1">
        <v>918108</v>
      </c>
      <c r="R1570" s="1">
        <f t="shared" si="121"/>
        <v>24711</v>
      </c>
      <c r="S1570" s="4">
        <v>384046.18762353359</v>
      </c>
      <c r="T1570" s="4">
        <v>112136.70766019171</v>
      </c>
      <c r="U1570" s="1">
        <f t="shared" si="122"/>
        <v>893397</v>
      </c>
      <c r="V1570" s="4">
        <f t="shared" si="123"/>
        <v>421925.10471627471</v>
      </c>
      <c r="W1570" s="1" t="str">
        <f t="shared" si="124"/>
        <v>Favourable</v>
      </c>
    </row>
    <row r="1571" spans="1:23" x14ac:dyDescent="0.25">
      <c r="A1571" s="1"/>
      <c r="B1571" s="1"/>
      <c r="C1571" s="1"/>
      <c r="D1571" s="1"/>
      <c r="E1571" s="1" t="s">
        <v>7011</v>
      </c>
      <c r="F1571" s="2">
        <v>44283</v>
      </c>
      <c r="G1571" s="3">
        <v>36594</v>
      </c>
      <c r="H1571" s="1"/>
      <c r="I1571" s="1"/>
      <c r="J1571" s="1" t="s">
        <v>7012</v>
      </c>
      <c r="K1571" s="2">
        <v>43988</v>
      </c>
      <c r="L1571" s="1" t="s">
        <v>4200</v>
      </c>
      <c r="M1571" s="1" t="str">
        <f t="shared" si="120"/>
        <v>Social Services</v>
      </c>
      <c r="N1571" s="1" t="s">
        <v>4205</v>
      </c>
      <c r="O1571" s="1" t="s">
        <v>4438</v>
      </c>
      <c r="P1571" s="1">
        <v>5953</v>
      </c>
      <c r="Q1571" s="1">
        <v>2149485</v>
      </c>
      <c r="R1571" s="1">
        <f t="shared" si="121"/>
        <v>25625</v>
      </c>
      <c r="S1571" s="4">
        <v>1175650.1642475</v>
      </c>
      <c r="T1571" s="4">
        <v>79171.819477171855</v>
      </c>
      <c r="U1571" s="1">
        <f t="shared" si="122"/>
        <v>2123860</v>
      </c>
      <c r="V1571" s="4">
        <f t="shared" si="123"/>
        <v>894663.01627532812</v>
      </c>
      <c r="W1571" s="1" t="str">
        <f t="shared" si="124"/>
        <v>Favourable</v>
      </c>
    </row>
    <row r="1572" spans="1:23" x14ac:dyDescent="0.25">
      <c r="A1572" s="1"/>
      <c r="B1572" s="1"/>
      <c r="C1572" s="1"/>
      <c r="D1572" s="1"/>
      <c r="E1572" s="1" t="s">
        <v>7013</v>
      </c>
      <c r="F1572" s="2">
        <v>45171</v>
      </c>
      <c r="G1572" s="3">
        <v>15660</v>
      </c>
      <c r="H1572" s="1"/>
      <c r="I1572" s="1"/>
      <c r="J1572" s="1" t="s">
        <v>7014</v>
      </c>
      <c r="K1572" s="2">
        <v>44278</v>
      </c>
      <c r="L1572" s="1" t="s">
        <v>4212</v>
      </c>
      <c r="M1572" s="1" t="str">
        <f t="shared" si="120"/>
        <v>Agricultural Extension</v>
      </c>
      <c r="N1572" s="1" t="s">
        <v>4222</v>
      </c>
      <c r="O1572" s="1" t="s">
        <v>4295</v>
      </c>
      <c r="P1572" s="1">
        <v>7226</v>
      </c>
      <c r="Q1572" s="1">
        <v>1866373</v>
      </c>
      <c r="R1572" s="1">
        <f t="shared" si="121"/>
        <v>24032</v>
      </c>
      <c r="S1572" s="4">
        <v>749045.21170075401</v>
      </c>
      <c r="T1572" s="4">
        <v>135735.92640479162</v>
      </c>
      <c r="U1572" s="1">
        <f t="shared" si="122"/>
        <v>1842341</v>
      </c>
      <c r="V1572" s="4">
        <f t="shared" si="123"/>
        <v>981591.86189445434</v>
      </c>
      <c r="W1572" s="1" t="str">
        <f t="shared" si="124"/>
        <v>Favourable</v>
      </c>
    </row>
    <row r="1573" spans="1:23" x14ac:dyDescent="0.25">
      <c r="A1573" s="1"/>
      <c r="B1573" s="1"/>
      <c r="C1573" s="1"/>
      <c r="D1573" s="1"/>
      <c r="E1573" s="1" t="s">
        <v>4521</v>
      </c>
      <c r="F1573" s="2">
        <v>45269</v>
      </c>
      <c r="G1573" s="3">
        <v>35042</v>
      </c>
      <c r="H1573" s="1"/>
      <c r="I1573" s="1"/>
      <c r="J1573" s="1" t="s">
        <v>5917</v>
      </c>
      <c r="K1573" s="2">
        <v>45324</v>
      </c>
      <c r="L1573" s="1" t="s">
        <v>4204</v>
      </c>
      <c r="M1573" s="1" t="str">
        <f t="shared" si="120"/>
        <v>Education</v>
      </c>
      <c r="N1573" s="1" t="s">
        <v>4205</v>
      </c>
      <c r="O1573" s="1" t="s">
        <v>4402</v>
      </c>
      <c r="P1573" s="1">
        <v>8491</v>
      </c>
      <c r="Q1573" s="1">
        <v>1923737</v>
      </c>
      <c r="R1573" s="1">
        <f t="shared" si="121"/>
        <v>42804</v>
      </c>
      <c r="S1573" s="4">
        <v>1380105.7182119391</v>
      </c>
      <c r="T1573" s="4">
        <v>134737.65556909607</v>
      </c>
      <c r="U1573" s="1">
        <f t="shared" si="122"/>
        <v>1880933</v>
      </c>
      <c r="V1573" s="4">
        <f t="shared" si="123"/>
        <v>408893.62621896481</v>
      </c>
      <c r="W1573" s="1" t="str">
        <f t="shared" si="124"/>
        <v>Favourable</v>
      </c>
    </row>
    <row r="1574" spans="1:23" x14ac:dyDescent="0.25">
      <c r="A1574" s="1"/>
      <c r="B1574" s="1"/>
      <c r="C1574" s="1"/>
      <c r="D1574" s="1"/>
      <c r="E1574" s="1" t="s">
        <v>7015</v>
      </c>
      <c r="F1574" s="2">
        <v>44724</v>
      </c>
      <c r="G1574" s="3">
        <v>19665</v>
      </c>
      <c r="H1574" s="1"/>
      <c r="I1574" s="1"/>
      <c r="J1574" s="1" t="s">
        <v>7016</v>
      </c>
      <c r="K1574" s="2">
        <v>45183</v>
      </c>
      <c r="L1574" s="1" t="s">
        <v>4212</v>
      </c>
      <c r="M1574" s="1" t="str">
        <f t="shared" si="120"/>
        <v>Agricultural Extension</v>
      </c>
      <c r="N1574" s="1" t="s">
        <v>4205</v>
      </c>
      <c r="O1574" s="1" t="s">
        <v>4330</v>
      </c>
      <c r="P1574" s="1">
        <v>6645</v>
      </c>
      <c r="Q1574" s="1">
        <v>307112</v>
      </c>
      <c r="R1574" s="1">
        <f t="shared" si="121"/>
        <v>29983</v>
      </c>
      <c r="S1574" s="4">
        <v>68550.853786180305</v>
      </c>
      <c r="T1574" s="4">
        <v>3445.6951775714588</v>
      </c>
      <c r="U1574" s="1">
        <f t="shared" si="122"/>
        <v>277129</v>
      </c>
      <c r="V1574" s="4">
        <f t="shared" si="123"/>
        <v>235115.45103624824</v>
      </c>
      <c r="W1574" s="1" t="str">
        <f t="shared" si="124"/>
        <v>Favourable</v>
      </c>
    </row>
    <row r="1575" spans="1:23" x14ac:dyDescent="0.25">
      <c r="A1575" s="1"/>
      <c r="B1575" s="1"/>
      <c r="C1575" s="1"/>
      <c r="D1575" s="1"/>
      <c r="E1575" s="1" t="s">
        <v>7017</v>
      </c>
      <c r="F1575" s="2">
        <v>44733</v>
      </c>
      <c r="G1575" s="3">
        <v>37013</v>
      </c>
      <c r="H1575" s="1"/>
      <c r="I1575" s="1"/>
      <c r="J1575" s="1" t="s">
        <v>7018</v>
      </c>
      <c r="K1575" s="2">
        <v>44198</v>
      </c>
      <c r="L1575" s="1" t="s">
        <v>4200</v>
      </c>
      <c r="M1575" s="1" t="str">
        <f t="shared" si="120"/>
        <v>Social Services</v>
      </c>
      <c r="N1575" s="1" t="s">
        <v>4205</v>
      </c>
      <c r="O1575" s="1" t="s">
        <v>4233</v>
      </c>
      <c r="P1575" s="1">
        <v>9120</v>
      </c>
      <c r="Q1575" s="1">
        <v>1695356</v>
      </c>
      <c r="R1575" s="1">
        <f t="shared" si="121"/>
        <v>0</v>
      </c>
      <c r="S1575" s="4">
        <v>1253064.8223803521</v>
      </c>
      <c r="T1575" s="4">
        <v>250717.2459307173</v>
      </c>
      <c r="U1575" s="1">
        <f t="shared" si="122"/>
        <v>1695356</v>
      </c>
      <c r="V1575" s="4">
        <f t="shared" si="123"/>
        <v>191573.93168893061</v>
      </c>
      <c r="W1575" s="1" t="str">
        <f t="shared" si="124"/>
        <v>Favourable</v>
      </c>
    </row>
    <row r="1576" spans="1:23" x14ac:dyDescent="0.25">
      <c r="A1576" s="1"/>
      <c r="B1576" s="1"/>
      <c r="C1576" s="1"/>
      <c r="D1576" s="1"/>
      <c r="E1576" s="1" t="s">
        <v>6470</v>
      </c>
      <c r="F1576" s="2">
        <v>44370</v>
      </c>
      <c r="G1576" s="3">
        <v>44798</v>
      </c>
      <c r="H1576" s="1"/>
      <c r="I1576" s="1"/>
      <c r="J1576" s="1" t="s">
        <v>7019</v>
      </c>
      <c r="K1576" s="2">
        <v>45382</v>
      </c>
      <c r="L1576" s="1" t="s">
        <v>4212</v>
      </c>
      <c r="M1576" s="1" t="str">
        <f t="shared" si="120"/>
        <v>Agricultural Extension</v>
      </c>
      <c r="N1576" s="1" t="s">
        <v>4205</v>
      </c>
      <c r="O1576" s="1" t="s">
        <v>4276</v>
      </c>
      <c r="P1576" s="1">
        <v>8141</v>
      </c>
      <c r="Q1576" s="1">
        <v>1783683</v>
      </c>
      <c r="R1576" s="1">
        <f t="shared" si="121"/>
        <v>33234</v>
      </c>
      <c r="S1576" s="4">
        <v>961864.86371044663</v>
      </c>
      <c r="T1576" s="4">
        <v>492234.73926907621</v>
      </c>
      <c r="U1576" s="1">
        <f t="shared" si="122"/>
        <v>1750449</v>
      </c>
      <c r="V1576" s="4">
        <f t="shared" si="123"/>
        <v>329583.3970204771</v>
      </c>
      <c r="W1576" s="1" t="str">
        <f t="shared" si="124"/>
        <v>Favourable</v>
      </c>
    </row>
    <row r="1577" spans="1:23" x14ac:dyDescent="0.25">
      <c r="A1577" s="1"/>
      <c r="B1577" s="1"/>
      <c r="C1577" s="1"/>
      <c r="D1577" s="1"/>
      <c r="E1577" s="1" t="s">
        <v>7020</v>
      </c>
      <c r="F1577" s="2">
        <v>43987</v>
      </c>
      <c r="G1577" s="3">
        <v>33823</v>
      </c>
      <c r="H1577" s="1"/>
      <c r="I1577" s="1"/>
      <c r="J1577" s="1" t="s">
        <v>7021</v>
      </c>
      <c r="K1577" s="2">
        <v>44496</v>
      </c>
      <c r="L1577" s="1" t="s">
        <v>4212</v>
      </c>
      <c r="M1577" s="1" t="str">
        <f t="shared" si="120"/>
        <v>Agricultural Extension</v>
      </c>
      <c r="N1577" s="1" t="s">
        <v>4205</v>
      </c>
      <c r="O1577" s="1" t="s">
        <v>4388</v>
      </c>
      <c r="P1577" s="1">
        <v>6073</v>
      </c>
      <c r="Q1577" s="1">
        <v>1296432</v>
      </c>
      <c r="R1577" s="1">
        <f t="shared" si="121"/>
        <v>17032</v>
      </c>
      <c r="S1577" s="4">
        <v>1141344.2156348205</v>
      </c>
      <c r="T1577" s="4">
        <v>58214.041929685154</v>
      </c>
      <c r="U1577" s="1">
        <f t="shared" si="122"/>
        <v>1279400</v>
      </c>
      <c r="V1577" s="4">
        <f t="shared" si="123"/>
        <v>96873.742435494438</v>
      </c>
      <c r="W1577" s="1" t="str">
        <f t="shared" si="124"/>
        <v>Favourable</v>
      </c>
    </row>
    <row r="1578" spans="1:23" x14ac:dyDescent="0.25">
      <c r="A1578" s="1"/>
      <c r="B1578" s="1"/>
      <c r="C1578" s="1"/>
      <c r="D1578" s="1"/>
      <c r="E1578" s="1" t="s">
        <v>7022</v>
      </c>
      <c r="F1578" s="2">
        <v>45348</v>
      </c>
      <c r="G1578" s="3">
        <v>13429</v>
      </c>
      <c r="H1578" s="1"/>
      <c r="I1578" s="1"/>
      <c r="J1578" s="1" t="s">
        <v>7023</v>
      </c>
      <c r="K1578" s="2">
        <v>44972</v>
      </c>
      <c r="L1578" s="1" t="s">
        <v>4218</v>
      </c>
      <c r="M1578" s="1" t="str">
        <f t="shared" si="120"/>
        <v>Infrastructure</v>
      </c>
      <c r="N1578" s="1" t="s">
        <v>4210</v>
      </c>
      <c r="O1578" s="1" t="s">
        <v>4259</v>
      </c>
      <c r="P1578" s="1">
        <v>7482</v>
      </c>
      <c r="Q1578" s="1">
        <v>636486</v>
      </c>
      <c r="R1578" s="1">
        <f t="shared" si="121"/>
        <v>0</v>
      </c>
      <c r="S1578" s="4">
        <v>276010.15068175161</v>
      </c>
      <c r="T1578" s="4">
        <v>150767.58980657495</v>
      </c>
      <c r="U1578" s="1">
        <f t="shared" si="122"/>
        <v>636486</v>
      </c>
      <c r="V1578" s="4">
        <f t="shared" si="123"/>
        <v>209708.25951167347</v>
      </c>
      <c r="W1578" s="1" t="str">
        <f t="shared" si="124"/>
        <v>Favourable</v>
      </c>
    </row>
    <row r="1579" spans="1:23" x14ac:dyDescent="0.25">
      <c r="A1579" s="1"/>
      <c r="B1579" s="1"/>
      <c r="C1579" s="1"/>
      <c r="D1579" s="1"/>
      <c r="E1579" s="1" t="s">
        <v>7024</v>
      </c>
      <c r="F1579" s="2">
        <v>44859</v>
      </c>
      <c r="G1579" s="3">
        <v>23804</v>
      </c>
      <c r="H1579" s="1"/>
      <c r="I1579" s="1"/>
      <c r="J1579" s="1" t="s">
        <v>7025</v>
      </c>
      <c r="K1579" s="2">
        <v>44274</v>
      </c>
      <c r="L1579" s="1" t="s">
        <v>4204</v>
      </c>
      <c r="M1579" s="1" t="str">
        <f t="shared" si="120"/>
        <v>Education</v>
      </c>
      <c r="N1579" s="1" t="s">
        <v>4205</v>
      </c>
      <c r="O1579" s="1" t="s">
        <v>4402</v>
      </c>
      <c r="P1579" s="1">
        <v>8152</v>
      </c>
      <c r="Q1579" s="1">
        <v>2204358</v>
      </c>
      <c r="R1579" s="1">
        <f t="shared" si="121"/>
        <v>56441</v>
      </c>
      <c r="S1579" s="4">
        <v>542015.92474144278</v>
      </c>
      <c r="T1579" s="4">
        <v>652940.41498672275</v>
      </c>
      <c r="U1579" s="1">
        <f t="shared" si="122"/>
        <v>2147917</v>
      </c>
      <c r="V1579" s="4">
        <f t="shared" si="123"/>
        <v>1009401.6602718346</v>
      </c>
      <c r="W1579" s="1" t="str">
        <f t="shared" si="124"/>
        <v>Favourable</v>
      </c>
    </row>
    <row r="1580" spans="1:23" x14ac:dyDescent="0.25">
      <c r="A1580" s="1"/>
      <c r="B1580" s="1"/>
      <c r="C1580" s="1"/>
      <c r="D1580" s="1"/>
      <c r="E1580" s="1" t="s">
        <v>4940</v>
      </c>
      <c r="F1580" s="2">
        <v>45166</v>
      </c>
      <c r="G1580" s="3">
        <v>29781</v>
      </c>
      <c r="H1580" s="1"/>
      <c r="I1580" s="1"/>
      <c r="J1580" s="1" t="s">
        <v>7026</v>
      </c>
      <c r="K1580" s="2">
        <v>44023</v>
      </c>
      <c r="L1580" s="1" t="s">
        <v>4218</v>
      </c>
      <c r="M1580" s="1" t="str">
        <f t="shared" si="120"/>
        <v>Infrastructure</v>
      </c>
      <c r="N1580" s="1" t="s">
        <v>4205</v>
      </c>
      <c r="O1580" s="1" t="s">
        <v>4211</v>
      </c>
      <c r="P1580" s="1">
        <v>8871</v>
      </c>
      <c r="Q1580" s="1">
        <v>2420923</v>
      </c>
      <c r="R1580" s="1">
        <f t="shared" si="121"/>
        <v>54518</v>
      </c>
      <c r="S1580" s="4">
        <v>1966385.2388878963</v>
      </c>
      <c r="T1580" s="4">
        <v>109201.35324678452</v>
      </c>
      <c r="U1580" s="1">
        <f t="shared" si="122"/>
        <v>2366405</v>
      </c>
      <c r="V1580" s="4">
        <f t="shared" si="123"/>
        <v>345336.40786531917</v>
      </c>
      <c r="W1580" s="1" t="str">
        <f t="shared" si="124"/>
        <v>Favourable</v>
      </c>
    </row>
    <row r="1581" spans="1:23" x14ac:dyDescent="0.25">
      <c r="A1581" s="1"/>
      <c r="B1581" s="1"/>
      <c r="C1581" s="1"/>
      <c r="D1581" s="1"/>
      <c r="E1581" s="1" t="s">
        <v>6579</v>
      </c>
      <c r="F1581" s="2">
        <v>44942</v>
      </c>
      <c r="G1581" s="3">
        <v>52879</v>
      </c>
      <c r="H1581" s="1"/>
      <c r="I1581" s="1"/>
      <c r="J1581" s="1" t="s">
        <v>5910</v>
      </c>
      <c r="K1581" s="2">
        <v>43900</v>
      </c>
      <c r="L1581" s="1" t="s">
        <v>4204</v>
      </c>
      <c r="M1581" s="1" t="str">
        <f t="shared" si="120"/>
        <v>Education</v>
      </c>
      <c r="N1581" s="1" t="s">
        <v>4210</v>
      </c>
      <c r="O1581" s="1" t="s">
        <v>4388</v>
      </c>
      <c r="P1581" s="1">
        <v>7183</v>
      </c>
      <c r="Q1581" s="1">
        <v>1768993</v>
      </c>
      <c r="R1581" s="1">
        <f t="shared" si="121"/>
        <v>75736</v>
      </c>
      <c r="S1581" s="4">
        <v>462961.54950202513</v>
      </c>
      <c r="T1581" s="4">
        <v>405819.54212019494</v>
      </c>
      <c r="U1581" s="1">
        <f t="shared" si="122"/>
        <v>1693257</v>
      </c>
      <c r="V1581" s="4">
        <f t="shared" si="123"/>
        <v>900211.90837777988</v>
      </c>
      <c r="W1581" s="1" t="str">
        <f t="shared" si="124"/>
        <v>Favourable</v>
      </c>
    </row>
    <row r="1582" spans="1:23" x14ac:dyDescent="0.25">
      <c r="A1582" s="1"/>
      <c r="B1582" s="1"/>
      <c r="C1582" s="1"/>
      <c r="D1582" s="1"/>
      <c r="E1582" s="1" t="s">
        <v>7027</v>
      </c>
      <c r="F1582" s="2">
        <v>44087</v>
      </c>
      <c r="G1582" s="3">
        <v>19593</v>
      </c>
      <c r="H1582" s="1"/>
      <c r="I1582" s="1"/>
      <c r="J1582" s="1" t="s">
        <v>4939</v>
      </c>
      <c r="K1582" s="2">
        <v>44838</v>
      </c>
      <c r="L1582" s="1" t="s">
        <v>4204</v>
      </c>
      <c r="M1582" s="1" t="str">
        <f t="shared" si="120"/>
        <v>Education</v>
      </c>
      <c r="N1582" s="1" t="s">
        <v>4205</v>
      </c>
      <c r="O1582" s="1" t="s">
        <v>4286</v>
      </c>
      <c r="P1582" s="1">
        <v>6747</v>
      </c>
      <c r="Q1582" s="1">
        <v>1535569</v>
      </c>
      <c r="R1582" s="1">
        <f t="shared" si="121"/>
        <v>92985</v>
      </c>
      <c r="S1582" s="4">
        <v>133088.68867487132</v>
      </c>
      <c r="T1582" s="4">
        <v>370286.70999544422</v>
      </c>
      <c r="U1582" s="1">
        <f t="shared" si="122"/>
        <v>1442584</v>
      </c>
      <c r="V1582" s="4">
        <f t="shared" si="123"/>
        <v>1032193.6013296845</v>
      </c>
      <c r="W1582" s="1" t="str">
        <f t="shared" si="124"/>
        <v>Favourable</v>
      </c>
    </row>
    <row r="1583" spans="1:23" x14ac:dyDescent="0.25">
      <c r="A1583" s="1"/>
      <c r="B1583" s="1"/>
      <c r="C1583" s="1"/>
      <c r="D1583" s="1"/>
      <c r="E1583" s="1" t="s">
        <v>7028</v>
      </c>
      <c r="F1583" s="2">
        <v>44156</v>
      </c>
      <c r="G1583" s="3">
        <v>37721</v>
      </c>
      <c r="H1583" s="1"/>
      <c r="I1583" s="1"/>
      <c r="J1583" s="1" t="s">
        <v>7029</v>
      </c>
      <c r="K1583" s="2">
        <v>43857</v>
      </c>
      <c r="L1583" s="1" t="s">
        <v>4212</v>
      </c>
      <c r="M1583" s="1" t="str">
        <f t="shared" si="120"/>
        <v>Agricultural Extension</v>
      </c>
      <c r="N1583" s="1" t="s">
        <v>4205</v>
      </c>
      <c r="O1583" s="1" t="s">
        <v>4311</v>
      </c>
      <c r="P1583" s="1">
        <v>6624</v>
      </c>
      <c r="Q1583" s="1">
        <v>1600643</v>
      </c>
      <c r="R1583" s="1">
        <f t="shared" si="121"/>
        <v>29383</v>
      </c>
      <c r="S1583" s="4">
        <v>61593.611597394061</v>
      </c>
      <c r="T1583" s="4">
        <v>165583.4119067204</v>
      </c>
      <c r="U1583" s="1">
        <f t="shared" si="122"/>
        <v>1571260</v>
      </c>
      <c r="V1583" s="4">
        <f t="shared" si="123"/>
        <v>1373465.9764958855</v>
      </c>
      <c r="W1583" s="1" t="str">
        <f t="shared" si="124"/>
        <v>Favourable</v>
      </c>
    </row>
    <row r="1584" spans="1:23" x14ac:dyDescent="0.25">
      <c r="A1584" s="1"/>
      <c r="B1584" s="1"/>
      <c r="C1584" s="1"/>
      <c r="D1584" s="1"/>
      <c r="E1584" s="1" t="s">
        <v>7030</v>
      </c>
      <c r="F1584" s="2">
        <v>45396</v>
      </c>
      <c r="G1584" s="3">
        <v>45980</v>
      </c>
      <c r="H1584" s="1"/>
      <c r="I1584" s="1"/>
      <c r="J1584" s="1" t="s">
        <v>7031</v>
      </c>
      <c r="K1584" s="2">
        <v>43894</v>
      </c>
      <c r="L1584" s="1" t="s">
        <v>4218</v>
      </c>
      <c r="M1584" s="1" t="str">
        <f t="shared" si="120"/>
        <v>Infrastructure</v>
      </c>
      <c r="N1584" s="1" t="s">
        <v>4205</v>
      </c>
      <c r="O1584" s="1" t="s">
        <v>4250</v>
      </c>
      <c r="P1584" s="1">
        <v>6281</v>
      </c>
      <c r="Q1584" s="1">
        <v>1011703</v>
      </c>
      <c r="R1584" s="1">
        <f t="shared" si="121"/>
        <v>49245</v>
      </c>
      <c r="S1584" s="4">
        <v>29870.841834512092</v>
      </c>
      <c r="T1584" s="4">
        <v>78120.104518587803</v>
      </c>
      <c r="U1584" s="1">
        <f t="shared" si="122"/>
        <v>962458</v>
      </c>
      <c r="V1584" s="4">
        <f t="shared" si="123"/>
        <v>903712.05364690011</v>
      </c>
      <c r="W1584" s="1" t="str">
        <f t="shared" si="124"/>
        <v>Favourable</v>
      </c>
    </row>
    <row r="1585" spans="1:23" x14ac:dyDescent="0.25">
      <c r="A1585" s="1"/>
      <c r="B1585" s="1"/>
      <c r="C1585" s="1"/>
      <c r="D1585" s="1"/>
      <c r="E1585" s="1" t="s">
        <v>4792</v>
      </c>
      <c r="F1585" s="2">
        <v>43952</v>
      </c>
      <c r="G1585" s="3">
        <v>20603</v>
      </c>
      <c r="H1585" s="1"/>
      <c r="I1585" s="1"/>
      <c r="J1585" s="1" t="s">
        <v>7032</v>
      </c>
      <c r="K1585" s="2">
        <v>44789</v>
      </c>
      <c r="L1585" s="1" t="s">
        <v>4200</v>
      </c>
      <c r="M1585" s="1" t="str">
        <f t="shared" si="120"/>
        <v>Social Services</v>
      </c>
      <c r="N1585" s="1" t="s">
        <v>4222</v>
      </c>
      <c r="O1585" s="1" t="s">
        <v>4286</v>
      </c>
      <c r="P1585" s="1">
        <v>8563</v>
      </c>
      <c r="Q1585" s="1">
        <v>1746961</v>
      </c>
      <c r="R1585" s="1">
        <f t="shared" si="121"/>
        <v>13951</v>
      </c>
      <c r="S1585" s="4">
        <v>869580.40695972333</v>
      </c>
      <c r="T1585" s="4">
        <v>253948.76100549372</v>
      </c>
      <c r="U1585" s="1">
        <f t="shared" si="122"/>
        <v>1733010</v>
      </c>
      <c r="V1585" s="4">
        <f t="shared" si="123"/>
        <v>623431.83203478297</v>
      </c>
      <c r="W1585" s="1" t="str">
        <f t="shared" si="124"/>
        <v>Favourable</v>
      </c>
    </row>
    <row r="1586" spans="1:23" x14ac:dyDescent="0.25">
      <c r="A1586" s="1"/>
      <c r="B1586" s="1"/>
      <c r="C1586" s="1"/>
      <c r="D1586" s="1"/>
      <c r="E1586" s="1" t="s">
        <v>7033</v>
      </c>
      <c r="F1586" s="2">
        <v>45080</v>
      </c>
      <c r="G1586" s="3">
        <v>52488</v>
      </c>
      <c r="H1586" s="1"/>
      <c r="I1586" s="1"/>
      <c r="J1586" s="1" t="s">
        <v>6897</v>
      </c>
      <c r="K1586" s="2">
        <v>44894</v>
      </c>
      <c r="L1586" s="1" t="s">
        <v>4218</v>
      </c>
      <c r="M1586" s="1" t="str">
        <f t="shared" si="120"/>
        <v>Infrastructure</v>
      </c>
      <c r="N1586" s="1" t="s">
        <v>4210</v>
      </c>
      <c r="O1586" s="1" t="s">
        <v>4304</v>
      </c>
      <c r="P1586" s="1">
        <v>6076</v>
      </c>
      <c r="Q1586" s="1">
        <v>1589320</v>
      </c>
      <c r="R1586" s="1">
        <f t="shared" si="121"/>
        <v>17059</v>
      </c>
      <c r="S1586" s="4">
        <v>83853.940698050152</v>
      </c>
      <c r="T1586" s="4">
        <v>300095.07546548877</v>
      </c>
      <c r="U1586" s="1">
        <f t="shared" si="122"/>
        <v>1572261</v>
      </c>
      <c r="V1586" s="4">
        <f t="shared" si="123"/>
        <v>1205370.9838364611</v>
      </c>
      <c r="W1586" s="1" t="str">
        <f t="shared" si="124"/>
        <v>Favourable</v>
      </c>
    </row>
    <row r="1587" spans="1:23" x14ac:dyDescent="0.25">
      <c r="A1587" s="1"/>
      <c r="B1587" s="1"/>
      <c r="C1587" s="1"/>
      <c r="D1587" s="1"/>
      <c r="E1587" s="1" t="s">
        <v>5553</v>
      </c>
      <c r="F1587" s="2">
        <v>44070</v>
      </c>
      <c r="G1587" s="3">
        <v>35278</v>
      </c>
      <c r="H1587" s="1"/>
      <c r="I1587" s="1"/>
      <c r="J1587" s="1" t="s">
        <v>7034</v>
      </c>
      <c r="K1587" s="2">
        <v>44819</v>
      </c>
      <c r="L1587" s="1" t="s">
        <v>4204</v>
      </c>
      <c r="M1587" s="1" t="str">
        <f t="shared" si="120"/>
        <v>Education</v>
      </c>
      <c r="N1587" s="1" t="s">
        <v>4222</v>
      </c>
      <c r="O1587" s="1" t="s">
        <v>4476</v>
      </c>
      <c r="P1587" s="1">
        <v>6716</v>
      </c>
      <c r="Q1587" s="1">
        <v>1648038</v>
      </c>
      <c r="R1587" s="1">
        <f t="shared" si="121"/>
        <v>0</v>
      </c>
      <c r="S1587" s="4">
        <v>914036.27541912708</v>
      </c>
      <c r="T1587" s="4">
        <v>485927.07050271792</v>
      </c>
      <c r="U1587" s="1">
        <f t="shared" si="122"/>
        <v>1648038</v>
      </c>
      <c r="V1587" s="4">
        <f t="shared" si="123"/>
        <v>248074.65407815506</v>
      </c>
      <c r="W1587" s="1" t="str">
        <f t="shared" si="124"/>
        <v>Favourable</v>
      </c>
    </row>
    <row r="1588" spans="1:23" x14ac:dyDescent="0.25">
      <c r="A1588" s="1"/>
      <c r="B1588" s="1"/>
      <c r="C1588" s="1"/>
      <c r="D1588" s="1"/>
      <c r="E1588" s="1" t="s">
        <v>7035</v>
      </c>
      <c r="F1588" s="2">
        <v>45236</v>
      </c>
      <c r="G1588" s="3">
        <v>26415</v>
      </c>
      <c r="H1588" s="1"/>
      <c r="I1588" s="1"/>
      <c r="J1588" s="1" t="s">
        <v>7036</v>
      </c>
      <c r="K1588" s="2">
        <v>44022</v>
      </c>
      <c r="L1588" s="1" t="s">
        <v>4200</v>
      </c>
      <c r="M1588" s="1" t="str">
        <f t="shared" si="120"/>
        <v>Social Services</v>
      </c>
      <c r="N1588" s="1" t="s">
        <v>4222</v>
      </c>
      <c r="O1588" s="1" t="s">
        <v>4279</v>
      </c>
      <c r="P1588" s="1">
        <v>7717</v>
      </c>
      <c r="Q1588" s="1">
        <v>1986628</v>
      </c>
      <c r="R1588" s="1">
        <f t="shared" si="121"/>
        <v>0</v>
      </c>
      <c r="S1588" s="4">
        <v>358159.62746336503</v>
      </c>
      <c r="T1588" s="4">
        <v>587669.45962422341</v>
      </c>
      <c r="U1588" s="1">
        <f t="shared" si="122"/>
        <v>1986628</v>
      </c>
      <c r="V1588" s="4">
        <f t="shared" si="123"/>
        <v>1040798.9129124116</v>
      </c>
      <c r="W1588" s="1" t="str">
        <f t="shared" si="124"/>
        <v>Favourable</v>
      </c>
    </row>
    <row r="1589" spans="1:23" x14ac:dyDescent="0.25">
      <c r="A1589" s="1"/>
      <c r="B1589" s="1"/>
      <c r="C1589" s="1"/>
      <c r="D1589" s="1"/>
      <c r="E1589" s="1" t="s">
        <v>7037</v>
      </c>
      <c r="F1589" s="2">
        <v>44654</v>
      </c>
      <c r="G1589" s="3">
        <v>33749</v>
      </c>
      <c r="H1589" s="1"/>
      <c r="I1589" s="1"/>
      <c r="J1589" s="1" t="s">
        <v>7038</v>
      </c>
      <c r="K1589" s="2">
        <v>43940</v>
      </c>
      <c r="L1589" s="1" t="s">
        <v>4218</v>
      </c>
      <c r="M1589" s="1" t="str">
        <f t="shared" si="120"/>
        <v>Infrastructure</v>
      </c>
      <c r="N1589" s="1" t="s">
        <v>4222</v>
      </c>
      <c r="O1589" s="1" t="s">
        <v>4479</v>
      </c>
      <c r="P1589" s="1">
        <v>7362</v>
      </c>
      <c r="Q1589" s="1">
        <v>1305337</v>
      </c>
      <c r="R1589" s="1">
        <f t="shared" si="121"/>
        <v>55870</v>
      </c>
      <c r="S1589" s="4">
        <v>883216.09772175329</v>
      </c>
      <c r="T1589" s="4">
        <v>393674.27967192541</v>
      </c>
      <c r="U1589" s="1">
        <f t="shared" si="122"/>
        <v>1249467</v>
      </c>
      <c r="V1589" s="4">
        <f t="shared" si="123"/>
        <v>28446.622606321238</v>
      </c>
      <c r="W1589" s="1" t="str">
        <f t="shared" si="124"/>
        <v>Favourable</v>
      </c>
    </row>
    <row r="1590" spans="1:23" x14ac:dyDescent="0.25">
      <c r="A1590" s="1"/>
      <c r="B1590" s="1"/>
      <c r="C1590" s="1"/>
      <c r="D1590" s="1"/>
      <c r="E1590" s="1" t="s">
        <v>7039</v>
      </c>
      <c r="F1590" s="2">
        <v>44080</v>
      </c>
      <c r="G1590" s="3">
        <v>32439</v>
      </c>
      <c r="H1590" s="1"/>
      <c r="I1590" s="1"/>
      <c r="J1590" s="1" t="s">
        <v>5989</v>
      </c>
      <c r="K1590" s="2">
        <v>45357</v>
      </c>
      <c r="L1590" s="1" t="s">
        <v>4204</v>
      </c>
      <c r="M1590" s="1" t="str">
        <f t="shared" si="120"/>
        <v>Education</v>
      </c>
      <c r="N1590" s="1" t="s">
        <v>4205</v>
      </c>
      <c r="O1590" s="1" t="s">
        <v>4267</v>
      </c>
      <c r="P1590" s="1">
        <v>6050</v>
      </c>
      <c r="Q1590" s="1">
        <v>2336930</v>
      </c>
      <c r="R1590" s="1">
        <f t="shared" si="121"/>
        <v>31562</v>
      </c>
      <c r="S1590" s="4">
        <v>1497298.7931483267</v>
      </c>
      <c r="T1590" s="4">
        <v>451481.16612784914</v>
      </c>
      <c r="U1590" s="1">
        <f t="shared" si="122"/>
        <v>2305368</v>
      </c>
      <c r="V1590" s="4">
        <f t="shared" si="123"/>
        <v>388150.04072382418</v>
      </c>
      <c r="W1590" s="1" t="str">
        <f t="shared" si="124"/>
        <v>Favourable</v>
      </c>
    </row>
    <row r="1591" spans="1:23" x14ac:dyDescent="0.25">
      <c r="A1591" s="1"/>
      <c r="B1591" s="1"/>
      <c r="C1591" s="1"/>
      <c r="D1591" s="1"/>
      <c r="E1591" s="1" t="s">
        <v>7040</v>
      </c>
      <c r="F1591" s="2">
        <v>45152</v>
      </c>
      <c r="G1591" s="3">
        <v>54415</v>
      </c>
      <c r="H1591" s="1"/>
      <c r="I1591" s="1"/>
      <c r="J1591" s="1" t="s">
        <v>7041</v>
      </c>
      <c r="K1591" s="2">
        <v>45409</v>
      </c>
      <c r="L1591" s="1" t="s">
        <v>4200</v>
      </c>
      <c r="M1591" s="1" t="str">
        <f t="shared" si="120"/>
        <v>Social Services</v>
      </c>
      <c r="N1591" s="1" t="s">
        <v>4205</v>
      </c>
      <c r="O1591" s="1" t="s">
        <v>4289</v>
      </c>
      <c r="P1591" s="1">
        <v>8235</v>
      </c>
      <c r="Q1591" s="1">
        <v>1500197</v>
      </c>
      <c r="R1591" s="1">
        <f t="shared" si="121"/>
        <v>0</v>
      </c>
      <c r="S1591" s="4">
        <v>581370.98511461762</v>
      </c>
      <c r="T1591" s="4">
        <v>235193.06016396786</v>
      </c>
      <c r="U1591" s="1">
        <f t="shared" si="122"/>
        <v>1500197</v>
      </c>
      <c r="V1591" s="4">
        <f t="shared" si="123"/>
        <v>683632.95472141448</v>
      </c>
      <c r="W1591" s="1" t="str">
        <f t="shared" si="124"/>
        <v>Favourable</v>
      </c>
    </row>
    <row r="1592" spans="1:23" x14ac:dyDescent="0.25">
      <c r="A1592" s="1"/>
      <c r="B1592" s="1"/>
      <c r="C1592" s="1"/>
      <c r="D1592" s="1"/>
      <c r="E1592" s="1" t="s">
        <v>7042</v>
      </c>
      <c r="F1592" s="2">
        <v>44188</v>
      </c>
      <c r="G1592" s="3">
        <v>13760</v>
      </c>
      <c r="H1592" s="1"/>
      <c r="I1592" s="1"/>
      <c r="J1592" s="1" t="s">
        <v>7043</v>
      </c>
      <c r="K1592" s="2">
        <v>45273</v>
      </c>
      <c r="L1592" s="1" t="s">
        <v>4204</v>
      </c>
      <c r="M1592" s="1" t="str">
        <f t="shared" si="120"/>
        <v>Education</v>
      </c>
      <c r="N1592" s="1" t="s">
        <v>4222</v>
      </c>
      <c r="O1592" s="1" t="s">
        <v>4458</v>
      </c>
      <c r="P1592" s="1">
        <v>7436</v>
      </c>
      <c r="Q1592" s="1">
        <v>897856</v>
      </c>
      <c r="R1592" s="1">
        <f t="shared" si="121"/>
        <v>0</v>
      </c>
      <c r="S1592" s="4">
        <v>662782.21219421062</v>
      </c>
      <c r="T1592" s="4">
        <v>98753.309606405368</v>
      </c>
      <c r="U1592" s="1">
        <f t="shared" si="122"/>
        <v>897856</v>
      </c>
      <c r="V1592" s="4">
        <f t="shared" si="123"/>
        <v>136320.47819938406</v>
      </c>
      <c r="W1592" s="1" t="str">
        <f t="shared" si="124"/>
        <v>Favourable</v>
      </c>
    </row>
    <row r="1593" spans="1:23" x14ac:dyDescent="0.25">
      <c r="A1593" s="1"/>
      <c r="B1593" s="1"/>
      <c r="C1593" s="1"/>
      <c r="D1593" s="1"/>
      <c r="E1593" s="1" t="s">
        <v>7044</v>
      </c>
      <c r="F1593" s="2">
        <v>45358</v>
      </c>
      <c r="G1593" s="3">
        <v>56873</v>
      </c>
      <c r="H1593" s="1"/>
      <c r="I1593" s="1"/>
      <c r="J1593" s="1" t="s">
        <v>7045</v>
      </c>
      <c r="K1593" s="2">
        <v>45348</v>
      </c>
      <c r="L1593" s="1" t="s">
        <v>4200</v>
      </c>
      <c r="M1593" s="1" t="str">
        <f t="shared" si="120"/>
        <v>Social Services</v>
      </c>
      <c r="N1593" s="1" t="s">
        <v>4210</v>
      </c>
      <c r="O1593" s="1" t="s">
        <v>4237</v>
      </c>
      <c r="P1593" s="1">
        <v>8822</v>
      </c>
      <c r="Q1593" s="1">
        <v>2083046</v>
      </c>
      <c r="R1593" s="1">
        <f t="shared" si="121"/>
        <v>12865</v>
      </c>
      <c r="S1593" s="4">
        <v>1796425.6659709751</v>
      </c>
      <c r="T1593" s="4">
        <v>13770.539061813603</v>
      </c>
      <c r="U1593" s="1">
        <f t="shared" si="122"/>
        <v>2070181</v>
      </c>
      <c r="V1593" s="4">
        <f t="shared" si="123"/>
        <v>272849.79496721132</v>
      </c>
      <c r="W1593" s="1" t="str">
        <f t="shared" si="124"/>
        <v>Favourable</v>
      </c>
    </row>
    <row r="1594" spans="1:23" x14ac:dyDescent="0.25">
      <c r="A1594" s="1"/>
      <c r="B1594" s="1"/>
      <c r="C1594" s="1"/>
      <c r="D1594" s="1"/>
      <c r="E1594" s="1" t="s">
        <v>7046</v>
      </c>
      <c r="F1594" s="2">
        <v>44822</v>
      </c>
      <c r="G1594" s="3">
        <v>57061</v>
      </c>
      <c r="H1594" s="1"/>
      <c r="I1594" s="1"/>
      <c r="J1594" s="1" t="s">
        <v>7047</v>
      </c>
      <c r="K1594" s="2">
        <v>43857</v>
      </c>
      <c r="L1594" s="1" t="s">
        <v>4200</v>
      </c>
      <c r="M1594" s="1" t="str">
        <f t="shared" si="120"/>
        <v>Social Services</v>
      </c>
      <c r="N1594" s="1" t="s">
        <v>4205</v>
      </c>
      <c r="O1594" s="1" t="s">
        <v>4479</v>
      </c>
      <c r="P1594" s="1">
        <v>7502</v>
      </c>
      <c r="Q1594" s="1">
        <v>1424567</v>
      </c>
      <c r="R1594" s="1">
        <f t="shared" si="121"/>
        <v>42408</v>
      </c>
      <c r="S1594" s="4">
        <v>136760.85308981204</v>
      </c>
      <c r="T1594" s="4">
        <v>22870.551027986599</v>
      </c>
      <c r="U1594" s="1">
        <f t="shared" si="122"/>
        <v>1382159</v>
      </c>
      <c r="V1594" s="4">
        <f t="shared" si="123"/>
        <v>1264935.5958822013</v>
      </c>
      <c r="W1594" s="1" t="str">
        <f t="shared" si="124"/>
        <v>Favourable</v>
      </c>
    </row>
    <row r="1595" spans="1:23" x14ac:dyDescent="0.25">
      <c r="A1595" s="1"/>
      <c r="B1595" s="1"/>
      <c r="C1595" s="1"/>
      <c r="D1595" s="1"/>
      <c r="E1595" s="1" t="s">
        <v>6968</v>
      </c>
      <c r="F1595" s="2">
        <v>45196</v>
      </c>
      <c r="G1595" s="3">
        <v>52061</v>
      </c>
      <c r="H1595" s="1"/>
      <c r="I1595" s="1"/>
      <c r="J1595" s="1" t="s">
        <v>4382</v>
      </c>
      <c r="K1595" s="2">
        <v>44903</v>
      </c>
      <c r="L1595" s="1" t="s">
        <v>4212</v>
      </c>
      <c r="M1595" s="1" t="str">
        <f t="shared" si="120"/>
        <v>Agricultural Extension</v>
      </c>
      <c r="N1595" s="1" t="s">
        <v>4210</v>
      </c>
      <c r="O1595" s="1" t="s">
        <v>4476</v>
      </c>
      <c r="P1595" s="1">
        <v>5737</v>
      </c>
      <c r="Q1595" s="1">
        <v>1988463</v>
      </c>
      <c r="R1595" s="1">
        <f t="shared" si="121"/>
        <v>95098</v>
      </c>
      <c r="S1595" s="4">
        <v>1500238.5345841437</v>
      </c>
      <c r="T1595" s="4">
        <v>645226.14862180897</v>
      </c>
      <c r="U1595" s="1">
        <f t="shared" si="122"/>
        <v>1893365</v>
      </c>
      <c r="V1595" s="4">
        <f t="shared" si="123"/>
        <v>-157001.68320595287</v>
      </c>
      <c r="W1595" s="1" t="str">
        <f t="shared" si="124"/>
        <v>Adverse</v>
      </c>
    </row>
    <row r="1596" spans="1:23" x14ac:dyDescent="0.25">
      <c r="A1596" s="1"/>
      <c r="B1596" s="1"/>
      <c r="C1596" s="1"/>
      <c r="D1596" s="1"/>
      <c r="E1596" s="1" t="s">
        <v>7048</v>
      </c>
      <c r="F1596" s="2">
        <v>44609</v>
      </c>
      <c r="G1596" s="3">
        <v>12951</v>
      </c>
      <c r="H1596" s="1"/>
      <c r="I1596" s="1"/>
      <c r="J1596" s="1" t="s">
        <v>7049</v>
      </c>
      <c r="K1596" s="2">
        <v>44030</v>
      </c>
      <c r="L1596" s="1" t="s">
        <v>4216</v>
      </c>
      <c r="M1596" s="1" t="str">
        <f t="shared" si="120"/>
        <v>Agricultural Extension</v>
      </c>
      <c r="N1596" s="1" t="s">
        <v>4222</v>
      </c>
      <c r="O1596" s="1" t="s">
        <v>4479</v>
      </c>
      <c r="P1596" s="1">
        <v>8285</v>
      </c>
      <c r="Q1596" s="1">
        <v>2141031</v>
      </c>
      <c r="R1596" s="1">
        <f t="shared" si="121"/>
        <v>44476</v>
      </c>
      <c r="S1596" s="4">
        <v>1678406.705516689</v>
      </c>
      <c r="T1596" s="4">
        <v>139731.27327856063</v>
      </c>
      <c r="U1596" s="1">
        <f t="shared" si="122"/>
        <v>2096555</v>
      </c>
      <c r="V1596" s="4">
        <f t="shared" si="123"/>
        <v>322893.02120475029</v>
      </c>
      <c r="W1596" s="1" t="str">
        <f t="shared" si="124"/>
        <v>Favourable</v>
      </c>
    </row>
    <row r="1597" spans="1:23" x14ac:dyDescent="0.25">
      <c r="A1597" s="1"/>
      <c r="B1597" s="1"/>
      <c r="C1597" s="1"/>
      <c r="D1597" s="1"/>
      <c r="E1597" s="1" t="s">
        <v>6704</v>
      </c>
      <c r="F1597" s="2">
        <v>44143</v>
      </c>
      <c r="G1597" s="3">
        <v>42160</v>
      </c>
      <c r="H1597" s="1"/>
      <c r="I1597" s="1"/>
      <c r="J1597" s="1" t="s">
        <v>7050</v>
      </c>
      <c r="K1597" s="2">
        <v>44399</v>
      </c>
      <c r="L1597" s="1" t="s">
        <v>4212</v>
      </c>
      <c r="M1597" s="1" t="str">
        <f t="shared" si="120"/>
        <v>Agricultural Extension</v>
      </c>
      <c r="N1597" s="1" t="s">
        <v>4210</v>
      </c>
      <c r="O1597" s="1" t="s">
        <v>4244</v>
      </c>
      <c r="P1597" s="1">
        <v>8863</v>
      </c>
      <c r="Q1597" s="1">
        <v>2232267</v>
      </c>
      <c r="R1597" s="1">
        <f t="shared" si="121"/>
        <v>46246</v>
      </c>
      <c r="S1597" s="4">
        <v>1406223.3671772997</v>
      </c>
      <c r="T1597" s="4">
        <v>668362.43762780982</v>
      </c>
      <c r="U1597" s="1">
        <f t="shared" si="122"/>
        <v>2186021</v>
      </c>
      <c r="V1597" s="4">
        <f t="shared" si="123"/>
        <v>157681.19519489049</v>
      </c>
      <c r="W1597" s="1" t="str">
        <f t="shared" si="124"/>
        <v>Favourable</v>
      </c>
    </row>
    <row r="1598" spans="1:23" x14ac:dyDescent="0.25">
      <c r="A1598" s="1"/>
      <c r="B1598" s="1"/>
      <c r="C1598" s="1"/>
      <c r="D1598" s="1"/>
      <c r="E1598" s="1" t="s">
        <v>7051</v>
      </c>
      <c r="F1598" s="2">
        <v>45004</v>
      </c>
      <c r="G1598" s="3">
        <v>24257</v>
      </c>
      <c r="H1598" s="1"/>
      <c r="I1598" s="1"/>
      <c r="J1598" s="1" t="s">
        <v>6530</v>
      </c>
      <c r="K1598" s="2">
        <v>45063</v>
      </c>
      <c r="L1598" s="1" t="s">
        <v>4216</v>
      </c>
      <c r="M1598" s="1" t="str">
        <f t="shared" si="120"/>
        <v>Agricultural Extension</v>
      </c>
      <c r="N1598" s="1" t="s">
        <v>4222</v>
      </c>
      <c r="O1598" s="1" t="s">
        <v>4211</v>
      </c>
      <c r="P1598" s="1">
        <v>5669</v>
      </c>
      <c r="Q1598" s="1">
        <v>844330</v>
      </c>
      <c r="R1598" s="1">
        <f t="shared" si="121"/>
        <v>33451</v>
      </c>
      <c r="S1598" s="4">
        <v>673933.25359174004</v>
      </c>
      <c r="T1598" s="4">
        <v>276208.72157423053</v>
      </c>
      <c r="U1598" s="1">
        <f t="shared" si="122"/>
        <v>810879</v>
      </c>
      <c r="V1598" s="4">
        <f t="shared" si="123"/>
        <v>-105811.97516597062</v>
      </c>
      <c r="W1598" s="1" t="str">
        <f t="shared" si="124"/>
        <v>Adverse</v>
      </c>
    </row>
    <row r="1599" spans="1:23" x14ac:dyDescent="0.25">
      <c r="A1599" s="1"/>
      <c r="B1599" s="1"/>
      <c r="C1599" s="1"/>
      <c r="D1599" s="1"/>
      <c r="E1599" s="1" t="s">
        <v>7052</v>
      </c>
      <c r="F1599" s="2">
        <v>44036</v>
      </c>
      <c r="G1599" s="3">
        <v>20151</v>
      </c>
      <c r="H1599" s="1"/>
      <c r="I1599" s="1"/>
      <c r="J1599" s="1" t="s">
        <v>7053</v>
      </c>
      <c r="K1599" s="2">
        <v>44015</v>
      </c>
      <c r="L1599" s="1" t="s">
        <v>4218</v>
      </c>
      <c r="M1599" s="1" t="str">
        <f t="shared" si="120"/>
        <v>Infrastructure</v>
      </c>
      <c r="N1599" s="1" t="s">
        <v>4205</v>
      </c>
      <c r="O1599" s="1" t="s">
        <v>4259</v>
      </c>
      <c r="P1599" s="1">
        <v>5832</v>
      </c>
      <c r="Q1599" s="1">
        <v>522595</v>
      </c>
      <c r="R1599" s="1">
        <f t="shared" si="121"/>
        <v>20392</v>
      </c>
      <c r="S1599" s="4">
        <v>301733.94669445022</v>
      </c>
      <c r="T1599" s="4">
        <v>173784.30051136296</v>
      </c>
      <c r="U1599" s="1">
        <f t="shared" si="122"/>
        <v>502203</v>
      </c>
      <c r="V1599" s="4">
        <f t="shared" si="123"/>
        <v>47076.752794186817</v>
      </c>
      <c r="W1599" s="1" t="str">
        <f t="shared" si="124"/>
        <v>Favourable</v>
      </c>
    </row>
    <row r="1600" spans="1:23" x14ac:dyDescent="0.25">
      <c r="A1600" s="1"/>
      <c r="B1600" s="1"/>
      <c r="C1600" s="1"/>
      <c r="D1600" s="1"/>
      <c r="E1600" s="1" t="s">
        <v>5391</v>
      </c>
      <c r="F1600" s="2">
        <v>44831</v>
      </c>
      <c r="G1600" s="3">
        <v>58231</v>
      </c>
      <c r="H1600" s="1"/>
      <c r="I1600" s="1"/>
      <c r="J1600" s="1" t="s">
        <v>4989</v>
      </c>
      <c r="K1600" s="2">
        <v>43947</v>
      </c>
      <c r="L1600" s="1" t="s">
        <v>4212</v>
      </c>
      <c r="M1600" s="1" t="str">
        <f t="shared" si="120"/>
        <v>Agricultural Extension</v>
      </c>
      <c r="N1600" s="1" t="s">
        <v>4210</v>
      </c>
      <c r="O1600" s="1" t="s">
        <v>4259</v>
      </c>
      <c r="P1600" s="1">
        <v>8911</v>
      </c>
      <c r="Q1600" s="1">
        <v>864090</v>
      </c>
      <c r="R1600" s="1">
        <f t="shared" si="121"/>
        <v>57651</v>
      </c>
      <c r="S1600" s="4">
        <v>520892.5761340835</v>
      </c>
      <c r="T1600" s="4">
        <v>173628.06647229992</v>
      </c>
      <c r="U1600" s="1">
        <f t="shared" si="122"/>
        <v>806439</v>
      </c>
      <c r="V1600" s="4">
        <f t="shared" si="123"/>
        <v>169569.35739361658</v>
      </c>
      <c r="W1600" s="1" t="str">
        <f t="shared" si="124"/>
        <v>Favourable</v>
      </c>
    </row>
    <row r="1601" spans="1:23" x14ac:dyDescent="0.25">
      <c r="A1601" s="1"/>
      <c r="B1601" s="1"/>
      <c r="C1601" s="1"/>
      <c r="D1601" s="1"/>
      <c r="E1601" s="1" t="s">
        <v>5790</v>
      </c>
      <c r="F1601" s="2">
        <v>44275</v>
      </c>
      <c r="G1601" s="3">
        <v>57682</v>
      </c>
      <c r="H1601" s="1"/>
      <c r="I1601" s="1"/>
      <c r="J1601" s="1" t="s">
        <v>7054</v>
      </c>
      <c r="K1601" s="2">
        <v>44863</v>
      </c>
      <c r="L1601" s="1" t="s">
        <v>4212</v>
      </c>
      <c r="M1601" s="1" t="str">
        <f t="shared" si="120"/>
        <v>Agricultural Extension</v>
      </c>
      <c r="N1601" s="1" t="s">
        <v>4222</v>
      </c>
      <c r="O1601" s="1" t="s">
        <v>4244</v>
      </c>
      <c r="P1601" s="1">
        <v>6391</v>
      </c>
      <c r="Q1601" s="1">
        <v>1105771</v>
      </c>
      <c r="R1601" s="1">
        <f t="shared" si="121"/>
        <v>0</v>
      </c>
      <c r="S1601" s="4">
        <v>489956.56909627811</v>
      </c>
      <c r="T1601" s="4">
        <v>141251.01100245822</v>
      </c>
      <c r="U1601" s="1">
        <f t="shared" si="122"/>
        <v>1105771</v>
      </c>
      <c r="V1601" s="4">
        <f t="shared" si="123"/>
        <v>474563.41990126367</v>
      </c>
      <c r="W1601" s="1" t="str">
        <f t="shared" si="124"/>
        <v>Favourable</v>
      </c>
    </row>
    <row r="1602" spans="1:23" x14ac:dyDescent="0.25">
      <c r="A1602" s="1"/>
      <c r="B1602" s="1"/>
      <c r="C1602" s="1"/>
      <c r="D1602" s="1"/>
      <c r="E1602" s="1" t="s">
        <v>7055</v>
      </c>
      <c r="F1602" s="2">
        <v>44823</v>
      </c>
      <c r="G1602" s="3">
        <v>52734</v>
      </c>
      <c r="H1602" s="1"/>
      <c r="I1602" s="1"/>
      <c r="J1602" s="1" t="s">
        <v>6767</v>
      </c>
      <c r="K1602" s="2">
        <v>44292</v>
      </c>
      <c r="L1602" s="1" t="s">
        <v>4212</v>
      </c>
      <c r="M1602" s="1" t="str">
        <f t="shared" si="120"/>
        <v>Agricultural Extension</v>
      </c>
      <c r="N1602" s="1" t="s">
        <v>4205</v>
      </c>
      <c r="O1602" s="1" t="s">
        <v>4270</v>
      </c>
      <c r="P1602" s="1">
        <v>7471</v>
      </c>
      <c r="Q1602" s="1">
        <v>1686219</v>
      </c>
      <c r="R1602" s="1">
        <f t="shared" si="121"/>
        <v>39913</v>
      </c>
      <c r="S1602" s="4">
        <v>1053425.6195688688</v>
      </c>
      <c r="T1602" s="4">
        <v>67174.319418531057</v>
      </c>
      <c r="U1602" s="1">
        <f t="shared" si="122"/>
        <v>1646306</v>
      </c>
      <c r="V1602" s="4">
        <f t="shared" si="123"/>
        <v>565619.06101260008</v>
      </c>
      <c r="W1602" s="1" t="str">
        <f t="shared" si="124"/>
        <v>Favourable</v>
      </c>
    </row>
    <row r="1603" spans="1:23" x14ac:dyDescent="0.25">
      <c r="A1603" s="1"/>
      <c r="B1603" s="1"/>
      <c r="C1603" s="1"/>
      <c r="D1603" s="1"/>
      <c r="E1603" s="1" t="s">
        <v>7056</v>
      </c>
      <c r="F1603" s="2">
        <v>44097</v>
      </c>
      <c r="G1603" s="3">
        <v>46683</v>
      </c>
      <c r="H1603" s="1"/>
      <c r="I1603" s="1"/>
      <c r="J1603" s="1" t="s">
        <v>6081</v>
      </c>
      <c r="K1603" s="2">
        <v>44676</v>
      </c>
      <c r="L1603" s="1" t="s">
        <v>4204</v>
      </c>
      <c r="M1603" s="1" t="str">
        <f t="shared" ref="M1603:M1666" si="125">INDEX($A:$B,MATCH($L1603,$A:$A,0),2)</f>
        <v>Education</v>
      </c>
      <c r="N1603" s="1" t="s">
        <v>4222</v>
      </c>
      <c r="O1603" s="1" t="s">
        <v>4206</v>
      </c>
      <c r="P1603" s="1">
        <v>9150</v>
      </c>
      <c r="Q1603" s="1">
        <v>540953</v>
      </c>
      <c r="R1603" s="1">
        <f t="shared" ref="R1603:R1666" si="126">_xlfn.XLOOKUP($J1603,$E:$E,$G:$G,0,0,1)</f>
        <v>49484</v>
      </c>
      <c r="S1603" s="4">
        <v>506060.41687189828</v>
      </c>
      <c r="T1603" s="4">
        <v>42379.30393144906</v>
      </c>
      <c r="U1603" s="1">
        <f t="shared" ref="U1603:U1666" si="127">Q1603-R1603</f>
        <v>491469</v>
      </c>
      <c r="V1603" s="4">
        <f t="shared" ref="V1603:V1666" si="128">Q1603-(S1603+T1603)</f>
        <v>-7486.7208033472998</v>
      </c>
      <c r="W1603" s="1" t="str">
        <f t="shared" ref="W1603:W1666" si="129">IF(V1603&gt;=0,"Favourable","Adverse")</f>
        <v>Adverse</v>
      </c>
    </row>
    <row r="1604" spans="1:23" x14ac:dyDescent="0.25">
      <c r="A1604" s="1"/>
      <c r="B1604" s="1"/>
      <c r="C1604" s="1"/>
      <c r="D1604" s="1"/>
      <c r="E1604" s="1" t="s">
        <v>7057</v>
      </c>
      <c r="F1604" s="2">
        <v>44761</v>
      </c>
      <c r="G1604" s="3">
        <v>50868</v>
      </c>
      <c r="H1604" s="1"/>
      <c r="I1604" s="1"/>
      <c r="J1604" s="1" t="s">
        <v>7058</v>
      </c>
      <c r="K1604" s="2">
        <v>45184</v>
      </c>
      <c r="L1604" s="1" t="s">
        <v>4218</v>
      </c>
      <c r="M1604" s="1" t="str">
        <f t="shared" si="125"/>
        <v>Infrastructure</v>
      </c>
      <c r="N1604" s="1" t="s">
        <v>4222</v>
      </c>
      <c r="O1604" s="1" t="s">
        <v>4338</v>
      </c>
      <c r="P1604" s="1">
        <v>6122</v>
      </c>
      <c r="Q1604" s="1">
        <v>622436</v>
      </c>
      <c r="R1604" s="1">
        <f t="shared" si="126"/>
        <v>54999</v>
      </c>
      <c r="S1604" s="4">
        <v>580328.48203692911</v>
      </c>
      <c r="T1604" s="4">
        <v>100054.06393052125</v>
      </c>
      <c r="U1604" s="1">
        <f t="shared" si="127"/>
        <v>567437</v>
      </c>
      <c r="V1604" s="4">
        <f t="shared" si="128"/>
        <v>-57946.545967450365</v>
      </c>
      <c r="W1604" s="1" t="str">
        <f t="shared" si="129"/>
        <v>Adverse</v>
      </c>
    </row>
    <row r="1605" spans="1:23" x14ac:dyDescent="0.25">
      <c r="A1605" s="1"/>
      <c r="B1605" s="1"/>
      <c r="C1605" s="1"/>
      <c r="D1605" s="1"/>
      <c r="E1605" s="1" t="s">
        <v>6178</v>
      </c>
      <c r="F1605" s="2">
        <v>44977</v>
      </c>
      <c r="G1605" s="3">
        <v>51028</v>
      </c>
      <c r="H1605" s="1"/>
      <c r="I1605" s="1"/>
      <c r="J1605" s="1" t="s">
        <v>7059</v>
      </c>
      <c r="K1605" s="2">
        <v>44503</v>
      </c>
      <c r="L1605" s="1" t="s">
        <v>4218</v>
      </c>
      <c r="M1605" s="1" t="str">
        <f t="shared" si="125"/>
        <v>Infrastructure</v>
      </c>
      <c r="N1605" s="1" t="s">
        <v>4205</v>
      </c>
      <c r="O1605" s="1" t="s">
        <v>4292</v>
      </c>
      <c r="P1605" s="1">
        <v>6999</v>
      </c>
      <c r="Q1605" s="1">
        <v>1787327</v>
      </c>
      <c r="R1605" s="1">
        <f t="shared" si="126"/>
        <v>51708</v>
      </c>
      <c r="S1605" s="4">
        <v>747347.39381194022</v>
      </c>
      <c r="T1605" s="4">
        <v>584765.29868337151</v>
      </c>
      <c r="U1605" s="1">
        <f t="shared" si="127"/>
        <v>1735619</v>
      </c>
      <c r="V1605" s="4">
        <f t="shared" si="128"/>
        <v>455214.30750468839</v>
      </c>
      <c r="W1605" s="1" t="str">
        <f t="shared" si="129"/>
        <v>Favourable</v>
      </c>
    </row>
    <row r="1606" spans="1:23" x14ac:dyDescent="0.25">
      <c r="A1606" s="1"/>
      <c r="B1606" s="1"/>
      <c r="C1606" s="1"/>
      <c r="D1606" s="1"/>
      <c r="E1606" s="1" t="s">
        <v>4508</v>
      </c>
      <c r="F1606" s="2">
        <v>44090</v>
      </c>
      <c r="G1606" s="3">
        <v>53311</v>
      </c>
      <c r="H1606" s="1"/>
      <c r="I1606" s="1"/>
      <c r="J1606" s="1" t="s">
        <v>6859</v>
      </c>
      <c r="K1606" s="2">
        <v>45100</v>
      </c>
      <c r="L1606" s="1" t="s">
        <v>4216</v>
      </c>
      <c r="M1606" s="1" t="str">
        <f t="shared" si="125"/>
        <v>Agricultural Extension</v>
      </c>
      <c r="N1606" s="1" t="s">
        <v>4205</v>
      </c>
      <c r="O1606" s="1" t="s">
        <v>4345</v>
      </c>
      <c r="P1606" s="1">
        <v>8465</v>
      </c>
      <c r="Q1606" s="1">
        <v>1298990</v>
      </c>
      <c r="R1606" s="1">
        <f t="shared" si="126"/>
        <v>55858</v>
      </c>
      <c r="S1606" s="4">
        <v>584319.79185478413</v>
      </c>
      <c r="T1606" s="4">
        <v>302071.23180372262</v>
      </c>
      <c r="U1606" s="1">
        <f t="shared" si="127"/>
        <v>1243132</v>
      </c>
      <c r="V1606" s="4">
        <f t="shared" si="128"/>
        <v>412598.97634149319</v>
      </c>
      <c r="W1606" s="1" t="str">
        <f t="shared" si="129"/>
        <v>Favourable</v>
      </c>
    </row>
    <row r="1607" spans="1:23" x14ac:dyDescent="0.25">
      <c r="A1607" s="1"/>
      <c r="B1607" s="1"/>
      <c r="C1607" s="1"/>
      <c r="D1607" s="1"/>
      <c r="E1607" s="1" t="s">
        <v>7060</v>
      </c>
      <c r="F1607" s="2">
        <v>44323</v>
      </c>
      <c r="G1607" s="3">
        <v>24732</v>
      </c>
      <c r="H1607" s="1"/>
      <c r="I1607" s="1"/>
      <c r="J1607" s="1" t="s">
        <v>6735</v>
      </c>
      <c r="K1607" s="2">
        <v>44021</v>
      </c>
      <c r="L1607" s="1" t="s">
        <v>4212</v>
      </c>
      <c r="M1607" s="1" t="str">
        <f t="shared" si="125"/>
        <v>Agricultural Extension</v>
      </c>
      <c r="N1607" s="1" t="s">
        <v>4205</v>
      </c>
      <c r="O1607" s="1" t="s">
        <v>4325</v>
      </c>
      <c r="P1607" s="1">
        <v>9480</v>
      </c>
      <c r="Q1607" s="1">
        <v>1061288</v>
      </c>
      <c r="R1607" s="1">
        <f t="shared" si="126"/>
        <v>51580</v>
      </c>
      <c r="S1607" s="4">
        <v>5541.5462892023097</v>
      </c>
      <c r="T1607" s="4">
        <v>329455.95762380958</v>
      </c>
      <c r="U1607" s="1">
        <f t="shared" si="127"/>
        <v>1009708</v>
      </c>
      <c r="V1607" s="4">
        <f t="shared" si="128"/>
        <v>726290.49608698813</v>
      </c>
      <c r="W1607" s="1" t="str">
        <f t="shared" si="129"/>
        <v>Favourable</v>
      </c>
    </row>
    <row r="1608" spans="1:23" x14ac:dyDescent="0.25">
      <c r="A1608" s="1"/>
      <c r="B1608" s="1"/>
      <c r="C1608" s="1"/>
      <c r="D1608" s="1"/>
      <c r="E1608" s="1" t="s">
        <v>6943</v>
      </c>
      <c r="F1608" s="2">
        <v>45091</v>
      </c>
      <c r="G1608" s="3">
        <v>37295</v>
      </c>
      <c r="H1608" s="1"/>
      <c r="I1608" s="1"/>
      <c r="J1608" s="1" t="s">
        <v>7061</v>
      </c>
      <c r="K1608" s="2">
        <v>44083</v>
      </c>
      <c r="L1608" s="1" t="s">
        <v>4218</v>
      </c>
      <c r="M1608" s="1" t="str">
        <f t="shared" si="125"/>
        <v>Infrastructure</v>
      </c>
      <c r="N1608" s="1" t="s">
        <v>4222</v>
      </c>
      <c r="O1608" s="1" t="s">
        <v>4304</v>
      </c>
      <c r="P1608" s="1">
        <v>7093</v>
      </c>
      <c r="Q1608" s="1">
        <v>1754223</v>
      </c>
      <c r="R1608" s="1">
        <f t="shared" si="126"/>
        <v>0</v>
      </c>
      <c r="S1608" s="4">
        <v>496226.98758016055</v>
      </c>
      <c r="T1608" s="4">
        <v>134713.63078346613</v>
      </c>
      <c r="U1608" s="1">
        <f t="shared" si="127"/>
        <v>1754223</v>
      </c>
      <c r="V1608" s="4">
        <f t="shared" si="128"/>
        <v>1123282.3816363732</v>
      </c>
      <c r="W1608" s="1" t="str">
        <f t="shared" si="129"/>
        <v>Favourable</v>
      </c>
    </row>
    <row r="1609" spans="1:23" x14ac:dyDescent="0.25">
      <c r="A1609" s="1"/>
      <c r="B1609" s="1"/>
      <c r="C1609" s="1"/>
      <c r="D1609" s="1"/>
      <c r="E1609" s="1" t="s">
        <v>7006</v>
      </c>
      <c r="F1609" s="2">
        <v>43984</v>
      </c>
      <c r="G1609" s="3">
        <v>10048</v>
      </c>
      <c r="H1609" s="1"/>
      <c r="I1609" s="1"/>
      <c r="J1609" s="1" t="s">
        <v>4331</v>
      </c>
      <c r="K1609" s="2">
        <v>45213</v>
      </c>
      <c r="L1609" s="1" t="s">
        <v>4212</v>
      </c>
      <c r="M1609" s="1" t="str">
        <f t="shared" si="125"/>
        <v>Agricultural Extension</v>
      </c>
      <c r="N1609" s="1" t="s">
        <v>4205</v>
      </c>
      <c r="O1609" s="1" t="s">
        <v>4233</v>
      </c>
      <c r="P1609" s="1">
        <v>8010</v>
      </c>
      <c r="Q1609" s="1">
        <v>1133092</v>
      </c>
      <c r="R1609" s="1">
        <f t="shared" si="126"/>
        <v>37569</v>
      </c>
      <c r="S1609" s="4">
        <v>332884.43765740492</v>
      </c>
      <c r="T1609" s="4">
        <v>24524.573825179741</v>
      </c>
      <c r="U1609" s="1">
        <f t="shared" si="127"/>
        <v>1095523</v>
      </c>
      <c r="V1609" s="4">
        <f t="shared" si="128"/>
        <v>775682.98851741536</v>
      </c>
      <c r="W1609" s="1" t="str">
        <f t="shared" si="129"/>
        <v>Favourable</v>
      </c>
    </row>
    <row r="1610" spans="1:23" x14ac:dyDescent="0.25">
      <c r="A1610" s="1"/>
      <c r="B1610" s="1"/>
      <c r="C1610" s="1"/>
      <c r="D1610" s="1"/>
      <c r="E1610" s="1" t="s">
        <v>7062</v>
      </c>
      <c r="F1610" s="2">
        <v>44160</v>
      </c>
      <c r="G1610" s="3">
        <v>48536</v>
      </c>
      <c r="H1610" s="1"/>
      <c r="I1610" s="1"/>
      <c r="J1610" s="1" t="s">
        <v>7063</v>
      </c>
      <c r="K1610" s="2">
        <v>43871</v>
      </c>
      <c r="L1610" s="1" t="s">
        <v>4212</v>
      </c>
      <c r="M1610" s="1" t="str">
        <f t="shared" si="125"/>
        <v>Agricultural Extension</v>
      </c>
      <c r="N1610" s="1" t="s">
        <v>4222</v>
      </c>
      <c r="O1610" s="1" t="s">
        <v>4402</v>
      </c>
      <c r="P1610" s="1">
        <v>9380</v>
      </c>
      <c r="Q1610" s="1">
        <v>2296471</v>
      </c>
      <c r="R1610" s="1">
        <f t="shared" si="126"/>
        <v>17324</v>
      </c>
      <c r="S1610" s="4">
        <v>404109.98746519035</v>
      </c>
      <c r="T1610" s="4">
        <v>738533.98852026986</v>
      </c>
      <c r="U1610" s="1">
        <f t="shared" si="127"/>
        <v>2279147</v>
      </c>
      <c r="V1610" s="4">
        <f t="shared" si="128"/>
        <v>1153827.0240145398</v>
      </c>
      <c r="W1610" s="1" t="str">
        <f t="shared" si="129"/>
        <v>Favourable</v>
      </c>
    </row>
    <row r="1611" spans="1:23" x14ac:dyDescent="0.25">
      <c r="A1611" s="1"/>
      <c r="B1611" s="1"/>
      <c r="C1611" s="1"/>
      <c r="D1611" s="1"/>
      <c r="E1611" s="1" t="s">
        <v>7064</v>
      </c>
      <c r="F1611" s="2">
        <v>44788</v>
      </c>
      <c r="G1611" s="3">
        <v>38558</v>
      </c>
      <c r="H1611" s="1"/>
      <c r="I1611" s="1"/>
      <c r="J1611" s="1" t="s">
        <v>7065</v>
      </c>
      <c r="K1611" s="2">
        <v>44114</v>
      </c>
      <c r="L1611" s="1" t="s">
        <v>4212</v>
      </c>
      <c r="M1611" s="1" t="str">
        <f t="shared" si="125"/>
        <v>Agricultural Extension</v>
      </c>
      <c r="N1611" s="1" t="s">
        <v>4222</v>
      </c>
      <c r="O1611" s="1" t="s">
        <v>4388</v>
      </c>
      <c r="P1611" s="1">
        <v>8781</v>
      </c>
      <c r="Q1611" s="1">
        <v>2303477</v>
      </c>
      <c r="R1611" s="1">
        <f t="shared" si="126"/>
        <v>20830</v>
      </c>
      <c r="S1611" s="4">
        <v>1968547.5521894486</v>
      </c>
      <c r="T1611" s="4">
        <v>138487.17297591621</v>
      </c>
      <c r="U1611" s="1">
        <f t="shared" si="127"/>
        <v>2282647</v>
      </c>
      <c r="V1611" s="4">
        <f t="shared" si="128"/>
        <v>196442.2748346352</v>
      </c>
      <c r="W1611" s="1" t="str">
        <f t="shared" si="129"/>
        <v>Favourable</v>
      </c>
    </row>
    <row r="1612" spans="1:23" x14ac:dyDescent="0.25">
      <c r="A1612" s="1"/>
      <c r="B1612" s="1"/>
      <c r="C1612" s="1"/>
      <c r="D1612" s="1"/>
      <c r="E1612" s="1" t="s">
        <v>7066</v>
      </c>
      <c r="F1612" s="2">
        <v>44802</v>
      </c>
      <c r="G1612" s="3">
        <v>11672</v>
      </c>
      <c r="H1612" s="1"/>
      <c r="I1612" s="1"/>
      <c r="J1612" s="1" t="s">
        <v>7067</v>
      </c>
      <c r="K1612" s="2">
        <v>43864</v>
      </c>
      <c r="L1612" s="1" t="s">
        <v>4216</v>
      </c>
      <c r="M1612" s="1" t="str">
        <f t="shared" si="125"/>
        <v>Agricultural Extension</v>
      </c>
      <c r="N1612" s="1" t="s">
        <v>4222</v>
      </c>
      <c r="O1612" s="1" t="s">
        <v>4241</v>
      </c>
      <c r="P1612" s="1">
        <v>7879</v>
      </c>
      <c r="Q1612" s="1">
        <v>762931</v>
      </c>
      <c r="R1612" s="1">
        <f t="shared" si="126"/>
        <v>0</v>
      </c>
      <c r="S1612" s="4">
        <v>5152.4411186853486</v>
      </c>
      <c r="T1612" s="4">
        <v>227756.73626894588</v>
      </c>
      <c r="U1612" s="1">
        <f t="shared" si="127"/>
        <v>762931</v>
      </c>
      <c r="V1612" s="4">
        <f t="shared" si="128"/>
        <v>530021.82261236873</v>
      </c>
      <c r="W1612" s="1" t="str">
        <f t="shared" si="129"/>
        <v>Favourable</v>
      </c>
    </row>
    <row r="1613" spans="1:23" x14ac:dyDescent="0.25">
      <c r="A1613" s="1"/>
      <c r="B1613" s="1"/>
      <c r="C1613" s="1"/>
      <c r="D1613" s="1"/>
      <c r="E1613" s="1" t="s">
        <v>7068</v>
      </c>
      <c r="F1613" s="2">
        <v>44043</v>
      </c>
      <c r="G1613" s="3">
        <v>52486</v>
      </c>
      <c r="H1613" s="1"/>
      <c r="I1613" s="1"/>
      <c r="J1613" s="1" t="s">
        <v>5194</v>
      </c>
      <c r="K1613" s="2">
        <v>44092</v>
      </c>
      <c r="L1613" s="1" t="s">
        <v>4218</v>
      </c>
      <c r="M1613" s="1" t="str">
        <f t="shared" si="125"/>
        <v>Infrastructure</v>
      </c>
      <c r="N1613" s="1" t="s">
        <v>4205</v>
      </c>
      <c r="O1613" s="1" t="s">
        <v>4247</v>
      </c>
      <c r="P1613" s="1">
        <v>5600</v>
      </c>
      <c r="Q1613" s="1">
        <v>1287911</v>
      </c>
      <c r="R1613" s="1">
        <f t="shared" si="126"/>
        <v>71321</v>
      </c>
      <c r="S1613" s="4">
        <v>809329.13835892675</v>
      </c>
      <c r="T1613" s="4">
        <v>183012.38236167919</v>
      </c>
      <c r="U1613" s="1">
        <f t="shared" si="127"/>
        <v>1216590</v>
      </c>
      <c r="V1613" s="4">
        <f t="shared" si="128"/>
        <v>295569.47927939403</v>
      </c>
      <c r="W1613" s="1" t="str">
        <f t="shared" si="129"/>
        <v>Favourable</v>
      </c>
    </row>
    <row r="1614" spans="1:23" x14ac:dyDescent="0.25">
      <c r="A1614" s="1"/>
      <c r="B1614" s="1"/>
      <c r="C1614" s="1"/>
      <c r="D1614" s="1"/>
      <c r="E1614" s="1" t="s">
        <v>7069</v>
      </c>
      <c r="F1614" s="2">
        <v>44436</v>
      </c>
      <c r="G1614" s="3">
        <v>19347</v>
      </c>
      <c r="H1614" s="1"/>
      <c r="I1614" s="1"/>
      <c r="J1614" s="1" t="s">
        <v>7070</v>
      </c>
      <c r="K1614" s="2">
        <v>45002</v>
      </c>
      <c r="L1614" s="1" t="s">
        <v>4204</v>
      </c>
      <c r="M1614" s="1" t="str">
        <f t="shared" si="125"/>
        <v>Education</v>
      </c>
      <c r="N1614" s="1" t="s">
        <v>4210</v>
      </c>
      <c r="O1614" s="1" t="s">
        <v>4421</v>
      </c>
      <c r="P1614" s="1">
        <v>7839</v>
      </c>
      <c r="Q1614" s="1">
        <v>2304512</v>
      </c>
      <c r="R1614" s="1">
        <f t="shared" si="126"/>
        <v>23493</v>
      </c>
      <c r="S1614" s="4">
        <v>1775749.8732214896</v>
      </c>
      <c r="T1614" s="4">
        <v>482271.64060950326</v>
      </c>
      <c r="U1614" s="1">
        <f t="shared" si="127"/>
        <v>2281019</v>
      </c>
      <c r="V1614" s="4">
        <f t="shared" si="128"/>
        <v>46490.486169007141</v>
      </c>
      <c r="W1614" s="1" t="str">
        <f t="shared" si="129"/>
        <v>Favourable</v>
      </c>
    </row>
    <row r="1615" spans="1:23" x14ac:dyDescent="0.25">
      <c r="A1615" s="1"/>
      <c r="B1615" s="1"/>
      <c r="C1615" s="1"/>
      <c r="D1615" s="1"/>
      <c r="E1615" s="1" t="s">
        <v>6668</v>
      </c>
      <c r="F1615" s="2">
        <v>45333</v>
      </c>
      <c r="G1615" s="3">
        <v>44705</v>
      </c>
      <c r="H1615" s="1"/>
      <c r="I1615" s="1"/>
      <c r="J1615" s="1" t="s">
        <v>7071</v>
      </c>
      <c r="K1615" s="2">
        <v>45320</v>
      </c>
      <c r="L1615" s="1" t="s">
        <v>4216</v>
      </c>
      <c r="M1615" s="1" t="str">
        <f t="shared" si="125"/>
        <v>Agricultural Extension</v>
      </c>
      <c r="N1615" s="1" t="s">
        <v>4205</v>
      </c>
      <c r="O1615" s="1" t="s">
        <v>4247</v>
      </c>
      <c r="P1615" s="1">
        <v>9102</v>
      </c>
      <c r="Q1615" s="1">
        <v>2425199</v>
      </c>
      <c r="R1615" s="1">
        <f t="shared" si="126"/>
        <v>0</v>
      </c>
      <c r="S1615" s="4">
        <v>422394.02982776228</v>
      </c>
      <c r="T1615" s="4">
        <v>430996.54846806033</v>
      </c>
      <c r="U1615" s="1">
        <f t="shared" si="127"/>
        <v>2425199</v>
      </c>
      <c r="V1615" s="4">
        <f t="shared" si="128"/>
        <v>1571808.4217041773</v>
      </c>
      <c r="W1615" s="1" t="str">
        <f t="shared" si="129"/>
        <v>Favourable</v>
      </c>
    </row>
    <row r="1616" spans="1:23" x14ac:dyDescent="0.25">
      <c r="A1616" s="1"/>
      <c r="B1616" s="1"/>
      <c r="C1616" s="1"/>
      <c r="D1616" s="1"/>
      <c r="E1616" s="1" t="s">
        <v>7072</v>
      </c>
      <c r="F1616" s="2">
        <v>44749</v>
      </c>
      <c r="G1616" s="3">
        <v>29178</v>
      </c>
      <c r="H1616" s="1"/>
      <c r="I1616" s="1"/>
      <c r="J1616" s="1" t="s">
        <v>5369</v>
      </c>
      <c r="K1616" s="2">
        <v>45100</v>
      </c>
      <c r="L1616" s="1" t="s">
        <v>4212</v>
      </c>
      <c r="M1616" s="1" t="str">
        <f t="shared" si="125"/>
        <v>Agricultural Extension</v>
      </c>
      <c r="N1616" s="1" t="s">
        <v>4222</v>
      </c>
      <c r="O1616" s="1" t="s">
        <v>4330</v>
      </c>
      <c r="P1616" s="1">
        <v>5820</v>
      </c>
      <c r="Q1616" s="1">
        <v>314251</v>
      </c>
      <c r="R1616" s="1">
        <f t="shared" si="126"/>
        <v>74988</v>
      </c>
      <c r="S1616" s="4">
        <v>311987.50392700062</v>
      </c>
      <c r="T1616" s="4">
        <v>97333.468313108882</v>
      </c>
      <c r="U1616" s="1">
        <f t="shared" si="127"/>
        <v>239263</v>
      </c>
      <c r="V1616" s="4">
        <f t="shared" si="128"/>
        <v>-95069.97224010952</v>
      </c>
      <c r="W1616" s="1" t="str">
        <f t="shared" si="129"/>
        <v>Adverse</v>
      </c>
    </row>
    <row r="1617" spans="1:23" x14ac:dyDescent="0.25">
      <c r="A1617" s="1"/>
      <c r="B1617" s="1"/>
      <c r="C1617" s="1"/>
      <c r="D1617" s="1"/>
      <c r="E1617" s="1" t="s">
        <v>4845</v>
      </c>
      <c r="F1617" s="2">
        <v>44900</v>
      </c>
      <c r="G1617" s="3">
        <v>49747</v>
      </c>
      <c r="H1617" s="1"/>
      <c r="I1617" s="1"/>
      <c r="J1617" s="1" t="s">
        <v>7073</v>
      </c>
      <c r="K1617" s="2">
        <v>45164</v>
      </c>
      <c r="L1617" s="1" t="s">
        <v>4216</v>
      </c>
      <c r="M1617" s="1" t="str">
        <f t="shared" si="125"/>
        <v>Agricultural Extension</v>
      </c>
      <c r="N1617" s="1" t="s">
        <v>4210</v>
      </c>
      <c r="O1617" s="1" t="s">
        <v>4276</v>
      </c>
      <c r="P1617" s="1">
        <v>9070</v>
      </c>
      <c r="Q1617" s="1">
        <v>1679862</v>
      </c>
      <c r="R1617" s="1">
        <f t="shared" si="126"/>
        <v>0</v>
      </c>
      <c r="S1617" s="4">
        <v>530086.98431496893</v>
      </c>
      <c r="T1617" s="4">
        <v>166637.28977225299</v>
      </c>
      <c r="U1617" s="1">
        <f t="shared" si="127"/>
        <v>1679862</v>
      </c>
      <c r="V1617" s="4">
        <f t="shared" si="128"/>
        <v>983137.72591277806</v>
      </c>
      <c r="W1617" s="1" t="str">
        <f t="shared" si="129"/>
        <v>Favourable</v>
      </c>
    </row>
    <row r="1618" spans="1:23" x14ac:dyDescent="0.25">
      <c r="A1618" s="1"/>
      <c r="B1618" s="1"/>
      <c r="C1618" s="1"/>
      <c r="D1618" s="1"/>
      <c r="E1618" s="1" t="s">
        <v>7074</v>
      </c>
      <c r="F1618" s="2">
        <v>45148</v>
      </c>
      <c r="G1618" s="3">
        <v>17134</v>
      </c>
      <c r="H1618" s="1"/>
      <c r="I1618" s="1"/>
      <c r="J1618" s="1" t="s">
        <v>7075</v>
      </c>
      <c r="K1618" s="2">
        <v>45130</v>
      </c>
      <c r="L1618" s="1" t="s">
        <v>4216</v>
      </c>
      <c r="M1618" s="1" t="str">
        <f t="shared" si="125"/>
        <v>Agricultural Extension</v>
      </c>
      <c r="N1618" s="1" t="s">
        <v>4222</v>
      </c>
      <c r="O1618" s="1" t="s">
        <v>4253</v>
      </c>
      <c r="P1618" s="1">
        <v>7220</v>
      </c>
      <c r="Q1618" s="1">
        <v>740268</v>
      </c>
      <c r="R1618" s="1">
        <f t="shared" si="126"/>
        <v>0</v>
      </c>
      <c r="S1618" s="4">
        <v>702504.8351257107</v>
      </c>
      <c r="T1618" s="4">
        <v>9339.2882477514886</v>
      </c>
      <c r="U1618" s="1">
        <f t="shared" si="127"/>
        <v>740268</v>
      </c>
      <c r="V1618" s="4">
        <f t="shared" si="128"/>
        <v>28423.876626537764</v>
      </c>
      <c r="W1618" s="1" t="str">
        <f t="shared" si="129"/>
        <v>Favourable</v>
      </c>
    </row>
    <row r="1619" spans="1:23" x14ac:dyDescent="0.25">
      <c r="A1619" s="1"/>
      <c r="B1619" s="1"/>
      <c r="C1619" s="1"/>
      <c r="D1619" s="1"/>
      <c r="E1619" s="1" t="s">
        <v>6491</v>
      </c>
      <c r="F1619" s="2">
        <v>44494</v>
      </c>
      <c r="G1619" s="3">
        <v>55040</v>
      </c>
      <c r="H1619" s="1"/>
      <c r="I1619" s="1"/>
      <c r="J1619" s="1" t="s">
        <v>7076</v>
      </c>
      <c r="K1619" s="2">
        <v>43850</v>
      </c>
      <c r="L1619" s="1" t="s">
        <v>4212</v>
      </c>
      <c r="M1619" s="1" t="str">
        <f t="shared" si="125"/>
        <v>Agricultural Extension</v>
      </c>
      <c r="N1619" s="1" t="s">
        <v>4222</v>
      </c>
      <c r="O1619" s="1" t="s">
        <v>4358</v>
      </c>
      <c r="P1619" s="1">
        <v>6981</v>
      </c>
      <c r="Q1619" s="1">
        <v>2007388</v>
      </c>
      <c r="R1619" s="1">
        <f t="shared" si="126"/>
        <v>16393</v>
      </c>
      <c r="S1619" s="4">
        <v>1860537.1772376781</v>
      </c>
      <c r="T1619" s="4">
        <v>70681.188133559248</v>
      </c>
      <c r="U1619" s="1">
        <f t="shared" si="127"/>
        <v>1990995</v>
      </c>
      <c r="V1619" s="4">
        <f t="shared" si="128"/>
        <v>76169.634628762724</v>
      </c>
      <c r="W1619" s="1" t="str">
        <f t="shared" si="129"/>
        <v>Favourable</v>
      </c>
    </row>
    <row r="1620" spans="1:23" x14ac:dyDescent="0.25">
      <c r="A1620" s="1"/>
      <c r="B1620" s="1"/>
      <c r="C1620" s="1"/>
      <c r="D1620" s="1"/>
      <c r="E1620" s="1" t="s">
        <v>7077</v>
      </c>
      <c r="F1620" s="2">
        <v>44166</v>
      </c>
      <c r="G1620" s="3">
        <v>11239</v>
      </c>
      <c r="H1620" s="1"/>
      <c r="I1620" s="1"/>
      <c r="J1620" s="1" t="s">
        <v>7078</v>
      </c>
      <c r="K1620" s="2">
        <v>44910</v>
      </c>
      <c r="L1620" s="1" t="s">
        <v>4216</v>
      </c>
      <c r="M1620" s="1" t="str">
        <f t="shared" si="125"/>
        <v>Agricultural Extension</v>
      </c>
      <c r="N1620" s="1" t="s">
        <v>4210</v>
      </c>
      <c r="O1620" s="1" t="s">
        <v>4237</v>
      </c>
      <c r="P1620" s="1">
        <v>8960</v>
      </c>
      <c r="Q1620" s="1">
        <v>2287742</v>
      </c>
      <c r="R1620" s="1">
        <f t="shared" si="126"/>
        <v>42111</v>
      </c>
      <c r="S1620" s="4">
        <v>622879.05858159077</v>
      </c>
      <c r="T1620" s="4">
        <v>217965.18734037175</v>
      </c>
      <c r="U1620" s="1">
        <f t="shared" si="127"/>
        <v>2245631</v>
      </c>
      <c r="V1620" s="4">
        <f t="shared" si="128"/>
        <v>1446897.7540780376</v>
      </c>
      <c r="W1620" s="1" t="str">
        <f t="shared" si="129"/>
        <v>Favourable</v>
      </c>
    </row>
    <row r="1621" spans="1:23" x14ac:dyDescent="0.25">
      <c r="A1621" s="1"/>
      <c r="B1621" s="1"/>
      <c r="C1621" s="1"/>
      <c r="D1621" s="1"/>
      <c r="E1621" s="1" t="s">
        <v>7079</v>
      </c>
      <c r="F1621" s="2">
        <v>45276</v>
      </c>
      <c r="G1621" s="3">
        <v>11794</v>
      </c>
      <c r="H1621" s="1"/>
      <c r="I1621" s="1"/>
      <c r="J1621" s="1" t="s">
        <v>5673</v>
      </c>
      <c r="K1621" s="2">
        <v>45176</v>
      </c>
      <c r="L1621" s="1" t="s">
        <v>4200</v>
      </c>
      <c r="M1621" s="1" t="str">
        <f t="shared" si="125"/>
        <v>Social Services</v>
      </c>
      <c r="N1621" s="1" t="s">
        <v>4210</v>
      </c>
      <c r="O1621" s="1" t="s">
        <v>4361</v>
      </c>
      <c r="P1621" s="1">
        <v>7006</v>
      </c>
      <c r="Q1621" s="1">
        <v>1358094</v>
      </c>
      <c r="R1621" s="1">
        <f t="shared" si="126"/>
        <v>22533</v>
      </c>
      <c r="S1621" s="4">
        <v>1263702.3382078127</v>
      </c>
      <c r="T1621" s="4">
        <v>273221.05246211623</v>
      </c>
      <c r="U1621" s="1">
        <f t="shared" si="127"/>
        <v>1335561</v>
      </c>
      <c r="V1621" s="4">
        <f t="shared" si="128"/>
        <v>-178829.39066992886</v>
      </c>
      <c r="W1621" s="1" t="str">
        <f t="shared" si="129"/>
        <v>Adverse</v>
      </c>
    </row>
    <row r="1622" spans="1:23" x14ac:dyDescent="0.25">
      <c r="A1622" s="1"/>
      <c r="B1622" s="1"/>
      <c r="C1622" s="1"/>
      <c r="D1622" s="1"/>
      <c r="E1622" s="1" t="s">
        <v>7080</v>
      </c>
      <c r="F1622" s="2">
        <v>44501</v>
      </c>
      <c r="G1622" s="3">
        <v>40194</v>
      </c>
      <c r="H1622" s="1"/>
      <c r="I1622" s="1"/>
      <c r="J1622" s="1" t="s">
        <v>7081</v>
      </c>
      <c r="K1622" s="2">
        <v>45259</v>
      </c>
      <c r="L1622" s="1" t="s">
        <v>4216</v>
      </c>
      <c r="M1622" s="1" t="str">
        <f t="shared" si="125"/>
        <v>Agricultural Extension</v>
      </c>
      <c r="N1622" s="1" t="s">
        <v>4210</v>
      </c>
      <c r="O1622" s="1" t="s">
        <v>4289</v>
      </c>
      <c r="P1622" s="1">
        <v>9327</v>
      </c>
      <c r="Q1622" s="1">
        <v>2223045</v>
      </c>
      <c r="R1622" s="1">
        <f t="shared" si="126"/>
        <v>0</v>
      </c>
      <c r="S1622" s="4">
        <v>2180473.7775153592</v>
      </c>
      <c r="T1622" s="4">
        <v>203151.3590725231</v>
      </c>
      <c r="U1622" s="1">
        <f t="shared" si="127"/>
        <v>2223045</v>
      </c>
      <c r="V1622" s="4">
        <f t="shared" si="128"/>
        <v>-160580.13658788241</v>
      </c>
      <c r="W1622" s="1" t="str">
        <f t="shared" si="129"/>
        <v>Adverse</v>
      </c>
    </row>
    <row r="1623" spans="1:23" x14ac:dyDescent="0.25">
      <c r="A1623" s="1"/>
      <c r="B1623" s="1"/>
      <c r="C1623" s="1"/>
      <c r="D1623" s="1"/>
      <c r="E1623" s="1" t="s">
        <v>5797</v>
      </c>
      <c r="F1623" s="2">
        <v>45348</v>
      </c>
      <c r="G1623" s="3">
        <v>25875</v>
      </c>
      <c r="H1623" s="1"/>
      <c r="I1623" s="1"/>
      <c r="J1623" s="1" t="s">
        <v>7082</v>
      </c>
      <c r="K1623" s="2">
        <v>44122</v>
      </c>
      <c r="L1623" s="1" t="s">
        <v>4200</v>
      </c>
      <c r="M1623" s="1" t="str">
        <f t="shared" si="125"/>
        <v>Social Services</v>
      </c>
      <c r="N1623" s="1" t="s">
        <v>4210</v>
      </c>
      <c r="O1623" s="1" t="s">
        <v>4237</v>
      </c>
      <c r="P1623" s="1">
        <v>8722</v>
      </c>
      <c r="Q1623" s="1">
        <v>1470923</v>
      </c>
      <c r="R1623" s="1">
        <f t="shared" si="126"/>
        <v>36227</v>
      </c>
      <c r="S1623" s="4">
        <v>261431.85449703105</v>
      </c>
      <c r="T1623" s="4">
        <v>373663.49950612936</v>
      </c>
      <c r="U1623" s="1">
        <f t="shared" si="127"/>
        <v>1434696</v>
      </c>
      <c r="V1623" s="4">
        <f t="shared" si="128"/>
        <v>835827.64599683962</v>
      </c>
      <c r="W1623" s="1" t="str">
        <f t="shared" si="129"/>
        <v>Favourable</v>
      </c>
    </row>
    <row r="1624" spans="1:23" x14ac:dyDescent="0.25">
      <c r="A1624" s="1"/>
      <c r="B1624" s="1"/>
      <c r="C1624" s="1"/>
      <c r="D1624" s="1"/>
      <c r="E1624" s="1" t="s">
        <v>7083</v>
      </c>
      <c r="F1624" s="2">
        <v>45294</v>
      </c>
      <c r="G1624" s="3">
        <v>31686</v>
      </c>
      <c r="H1624" s="1"/>
      <c r="I1624" s="1"/>
      <c r="J1624" s="1" t="s">
        <v>7084</v>
      </c>
      <c r="K1624" s="2">
        <v>45149</v>
      </c>
      <c r="L1624" s="1" t="s">
        <v>4204</v>
      </c>
      <c r="M1624" s="1" t="str">
        <f t="shared" si="125"/>
        <v>Education</v>
      </c>
      <c r="N1624" s="1" t="s">
        <v>4222</v>
      </c>
      <c r="O1624" s="1" t="s">
        <v>4233</v>
      </c>
      <c r="P1624" s="1">
        <v>9158</v>
      </c>
      <c r="Q1624" s="1">
        <v>264834</v>
      </c>
      <c r="R1624" s="1">
        <f t="shared" si="126"/>
        <v>58537</v>
      </c>
      <c r="S1624" s="4">
        <v>82947.578038961568</v>
      </c>
      <c r="T1624" s="4">
        <v>78382.704823453198</v>
      </c>
      <c r="U1624" s="1">
        <f t="shared" si="127"/>
        <v>206297</v>
      </c>
      <c r="V1624" s="4">
        <f t="shared" si="128"/>
        <v>103503.71713758522</v>
      </c>
      <c r="W1624" s="1" t="str">
        <f t="shared" si="129"/>
        <v>Favourable</v>
      </c>
    </row>
    <row r="1625" spans="1:23" x14ac:dyDescent="0.25">
      <c r="A1625" s="1"/>
      <c r="B1625" s="1"/>
      <c r="C1625" s="1"/>
      <c r="D1625" s="1"/>
      <c r="E1625" s="1" t="s">
        <v>7085</v>
      </c>
      <c r="F1625" s="2">
        <v>43987</v>
      </c>
      <c r="G1625" s="3">
        <v>10448</v>
      </c>
      <c r="H1625" s="1"/>
      <c r="I1625" s="1"/>
      <c r="J1625" s="1" t="s">
        <v>7086</v>
      </c>
      <c r="K1625" s="2">
        <v>45131</v>
      </c>
      <c r="L1625" s="1" t="s">
        <v>4200</v>
      </c>
      <c r="M1625" s="1" t="str">
        <f t="shared" si="125"/>
        <v>Social Services</v>
      </c>
      <c r="N1625" s="1" t="s">
        <v>4210</v>
      </c>
      <c r="O1625" s="1" t="s">
        <v>4273</v>
      </c>
      <c r="P1625" s="1">
        <v>8610</v>
      </c>
      <c r="Q1625" s="1">
        <v>1644648</v>
      </c>
      <c r="R1625" s="1">
        <f t="shared" si="126"/>
        <v>57644</v>
      </c>
      <c r="S1625" s="4">
        <v>1313901.8878905177</v>
      </c>
      <c r="T1625" s="4">
        <v>265801.55958312546</v>
      </c>
      <c r="U1625" s="1">
        <f t="shared" si="127"/>
        <v>1587004</v>
      </c>
      <c r="V1625" s="4">
        <f t="shared" si="128"/>
        <v>64944.552526356885</v>
      </c>
      <c r="W1625" s="1" t="str">
        <f t="shared" si="129"/>
        <v>Favourable</v>
      </c>
    </row>
    <row r="1626" spans="1:23" x14ac:dyDescent="0.25">
      <c r="A1626" s="1"/>
      <c r="B1626" s="1"/>
      <c r="C1626" s="1"/>
      <c r="D1626" s="1"/>
      <c r="E1626" s="1" t="s">
        <v>7087</v>
      </c>
      <c r="F1626" s="2">
        <v>45121</v>
      </c>
      <c r="G1626" s="3">
        <v>11633</v>
      </c>
      <c r="H1626" s="1"/>
      <c r="I1626" s="1"/>
      <c r="J1626" s="1" t="s">
        <v>7088</v>
      </c>
      <c r="K1626" s="2">
        <v>43949</v>
      </c>
      <c r="L1626" s="1" t="s">
        <v>4212</v>
      </c>
      <c r="M1626" s="1" t="str">
        <f t="shared" si="125"/>
        <v>Agricultural Extension</v>
      </c>
      <c r="N1626" s="1" t="s">
        <v>4205</v>
      </c>
      <c r="O1626" s="1" t="s">
        <v>4311</v>
      </c>
      <c r="P1626" s="1">
        <v>5978</v>
      </c>
      <c r="Q1626" s="1">
        <v>1045717</v>
      </c>
      <c r="R1626" s="1">
        <f t="shared" si="126"/>
        <v>50769</v>
      </c>
      <c r="S1626" s="4">
        <v>277289.72551164893</v>
      </c>
      <c r="T1626" s="4">
        <v>208867.57466382036</v>
      </c>
      <c r="U1626" s="1">
        <f t="shared" si="127"/>
        <v>994948</v>
      </c>
      <c r="V1626" s="4">
        <f t="shared" si="128"/>
        <v>559559.69982453075</v>
      </c>
      <c r="W1626" s="1" t="str">
        <f t="shared" si="129"/>
        <v>Favourable</v>
      </c>
    </row>
    <row r="1627" spans="1:23" x14ac:dyDescent="0.25">
      <c r="A1627" s="1"/>
      <c r="B1627" s="1"/>
      <c r="C1627" s="1"/>
      <c r="D1627" s="1"/>
      <c r="E1627" s="1" t="s">
        <v>7089</v>
      </c>
      <c r="F1627" s="2">
        <v>45049</v>
      </c>
      <c r="G1627" s="3">
        <v>16839</v>
      </c>
      <c r="H1627" s="1"/>
      <c r="I1627" s="1"/>
      <c r="J1627" s="1" t="s">
        <v>5020</v>
      </c>
      <c r="K1627" s="2">
        <v>45337</v>
      </c>
      <c r="L1627" s="1" t="s">
        <v>4212</v>
      </c>
      <c r="M1627" s="1" t="str">
        <f t="shared" si="125"/>
        <v>Agricultural Extension</v>
      </c>
      <c r="N1627" s="1" t="s">
        <v>4210</v>
      </c>
      <c r="O1627" s="1" t="s">
        <v>4244</v>
      </c>
      <c r="P1627" s="1">
        <v>9156</v>
      </c>
      <c r="Q1627" s="1">
        <v>1143649</v>
      </c>
      <c r="R1627" s="1">
        <f t="shared" si="126"/>
        <v>96174</v>
      </c>
      <c r="S1627" s="4">
        <v>807459.93021895259</v>
      </c>
      <c r="T1627" s="4">
        <v>281748.82134175865</v>
      </c>
      <c r="U1627" s="1">
        <f t="shared" si="127"/>
        <v>1047475</v>
      </c>
      <c r="V1627" s="4">
        <f t="shared" si="128"/>
        <v>54440.248439288698</v>
      </c>
      <c r="W1627" s="1" t="str">
        <f t="shared" si="129"/>
        <v>Favourable</v>
      </c>
    </row>
    <row r="1628" spans="1:23" x14ac:dyDescent="0.25">
      <c r="A1628" s="1"/>
      <c r="B1628" s="1"/>
      <c r="C1628" s="1"/>
      <c r="D1628" s="1"/>
      <c r="E1628" s="1" t="s">
        <v>7090</v>
      </c>
      <c r="F1628" s="2">
        <v>45244</v>
      </c>
      <c r="G1628" s="3">
        <v>37541</v>
      </c>
      <c r="H1628" s="1"/>
      <c r="I1628" s="1"/>
      <c r="J1628" s="1" t="s">
        <v>6991</v>
      </c>
      <c r="K1628" s="2">
        <v>44044</v>
      </c>
      <c r="L1628" s="1" t="s">
        <v>4216</v>
      </c>
      <c r="M1628" s="1" t="str">
        <f t="shared" si="125"/>
        <v>Agricultural Extension</v>
      </c>
      <c r="N1628" s="1" t="s">
        <v>4210</v>
      </c>
      <c r="O1628" s="1" t="s">
        <v>4479</v>
      </c>
      <c r="P1628" s="1">
        <v>7418</v>
      </c>
      <c r="Q1628" s="1">
        <v>2454393</v>
      </c>
      <c r="R1628" s="1">
        <f t="shared" si="126"/>
        <v>11771</v>
      </c>
      <c r="S1628" s="4">
        <v>923633.41010014433</v>
      </c>
      <c r="T1628" s="4">
        <v>597787.94497500255</v>
      </c>
      <c r="U1628" s="1">
        <f t="shared" si="127"/>
        <v>2442622</v>
      </c>
      <c r="V1628" s="4">
        <f t="shared" si="128"/>
        <v>932971.644924853</v>
      </c>
      <c r="W1628" s="1" t="str">
        <f t="shared" si="129"/>
        <v>Favourable</v>
      </c>
    </row>
    <row r="1629" spans="1:23" x14ac:dyDescent="0.25">
      <c r="A1629" s="1"/>
      <c r="B1629" s="1"/>
      <c r="C1629" s="1"/>
      <c r="D1629" s="1"/>
      <c r="E1629" s="1" t="s">
        <v>6237</v>
      </c>
      <c r="F1629" s="2">
        <v>44116</v>
      </c>
      <c r="G1629" s="3">
        <v>50058</v>
      </c>
      <c r="H1629" s="1"/>
      <c r="I1629" s="1"/>
      <c r="J1629" s="1" t="s">
        <v>4564</v>
      </c>
      <c r="K1629" s="2">
        <v>45342</v>
      </c>
      <c r="L1629" s="1" t="s">
        <v>4216</v>
      </c>
      <c r="M1629" s="1" t="str">
        <f t="shared" si="125"/>
        <v>Agricultural Extension</v>
      </c>
      <c r="N1629" s="1" t="s">
        <v>4222</v>
      </c>
      <c r="O1629" s="1" t="s">
        <v>4361</v>
      </c>
      <c r="P1629" s="1">
        <v>7664</v>
      </c>
      <c r="Q1629" s="1">
        <v>2239289</v>
      </c>
      <c r="R1629" s="1">
        <f t="shared" si="126"/>
        <v>84974</v>
      </c>
      <c r="S1629" s="4">
        <v>1198744.7946141756</v>
      </c>
      <c r="T1629" s="4">
        <v>196804.13127702349</v>
      </c>
      <c r="U1629" s="1">
        <f t="shared" si="127"/>
        <v>2154315</v>
      </c>
      <c r="V1629" s="4">
        <f t="shared" si="128"/>
        <v>843740.07410880085</v>
      </c>
      <c r="W1629" s="1" t="str">
        <f t="shared" si="129"/>
        <v>Favourable</v>
      </c>
    </row>
    <row r="1630" spans="1:23" x14ac:dyDescent="0.25">
      <c r="A1630" s="1"/>
      <c r="B1630" s="1"/>
      <c r="C1630" s="1"/>
      <c r="D1630" s="1"/>
      <c r="E1630" s="1" t="s">
        <v>5992</v>
      </c>
      <c r="F1630" s="2">
        <v>45153</v>
      </c>
      <c r="G1630" s="3">
        <v>26656</v>
      </c>
      <c r="H1630" s="1"/>
      <c r="I1630" s="1"/>
      <c r="J1630" s="1" t="s">
        <v>7091</v>
      </c>
      <c r="K1630" s="2">
        <v>44687</v>
      </c>
      <c r="L1630" s="1" t="s">
        <v>4218</v>
      </c>
      <c r="M1630" s="1" t="str">
        <f t="shared" si="125"/>
        <v>Infrastructure</v>
      </c>
      <c r="N1630" s="1" t="s">
        <v>4210</v>
      </c>
      <c r="O1630" s="1" t="s">
        <v>4301</v>
      </c>
      <c r="P1630" s="1">
        <v>9380</v>
      </c>
      <c r="Q1630" s="1">
        <v>771624</v>
      </c>
      <c r="R1630" s="1">
        <f t="shared" si="126"/>
        <v>0</v>
      </c>
      <c r="S1630" s="4">
        <v>756589.49476226093</v>
      </c>
      <c r="T1630" s="4">
        <v>123314.26769779087</v>
      </c>
      <c r="U1630" s="1">
        <f t="shared" si="127"/>
        <v>771624</v>
      </c>
      <c r="V1630" s="4">
        <f t="shared" si="128"/>
        <v>-108279.7624600518</v>
      </c>
      <c r="W1630" s="1" t="str">
        <f t="shared" si="129"/>
        <v>Adverse</v>
      </c>
    </row>
    <row r="1631" spans="1:23" x14ac:dyDescent="0.25">
      <c r="A1631" s="1"/>
      <c r="B1631" s="1"/>
      <c r="C1631" s="1"/>
      <c r="D1631" s="1"/>
      <c r="E1631" s="1" t="s">
        <v>7092</v>
      </c>
      <c r="F1631" s="2">
        <v>44258</v>
      </c>
      <c r="G1631" s="3">
        <v>10022</v>
      </c>
      <c r="H1631" s="1"/>
      <c r="I1631" s="1"/>
      <c r="J1631" s="1" t="s">
        <v>7093</v>
      </c>
      <c r="K1631" s="2">
        <v>44115</v>
      </c>
      <c r="L1631" s="1" t="s">
        <v>4200</v>
      </c>
      <c r="M1631" s="1" t="str">
        <f t="shared" si="125"/>
        <v>Social Services</v>
      </c>
      <c r="N1631" s="1" t="s">
        <v>4210</v>
      </c>
      <c r="O1631" s="1" t="s">
        <v>4295</v>
      </c>
      <c r="P1631" s="1">
        <v>7963</v>
      </c>
      <c r="Q1631" s="1">
        <v>1917556</v>
      </c>
      <c r="R1631" s="1">
        <f t="shared" si="126"/>
        <v>27956</v>
      </c>
      <c r="S1631" s="4">
        <v>639525.41734524863</v>
      </c>
      <c r="T1631" s="4">
        <v>414761.10383826221</v>
      </c>
      <c r="U1631" s="1">
        <f t="shared" si="127"/>
        <v>1889600</v>
      </c>
      <c r="V1631" s="4">
        <f t="shared" si="128"/>
        <v>863269.47881648922</v>
      </c>
      <c r="W1631" s="1" t="str">
        <f t="shared" si="129"/>
        <v>Favourable</v>
      </c>
    </row>
    <row r="1632" spans="1:23" x14ac:dyDescent="0.25">
      <c r="A1632" s="1"/>
      <c r="B1632" s="1"/>
      <c r="C1632" s="1"/>
      <c r="D1632" s="1"/>
      <c r="E1632" s="1" t="s">
        <v>7094</v>
      </c>
      <c r="F1632" s="2">
        <v>45396</v>
      </c>
      <c r="G1632" s="3">
        <v>37797</v>
      </c>
      <c r="H1632" s="1"/>
      <c r="I1632" s="1"/>
      <c r="J1632" s="1" t="s">
        <v>7095</v>
      </c>
      <c r="K1632" s="2">
        <v>45113</v>
      </c>
      <c r="L1632" s="1" t="s">
        <v>4216</v>
      </c>
      <c r="M1632" s="1" t="str">
        <f t="shared" si="125"/>
        <v>Agricultural Extension</v>
      </c>
      <c r="N1632" s="1" t="s">
        <v>4205</v>
      </c>
      <c r="O1632" s="1" t="s">
        <v>4358</v>
      </c>
      <c r="P1632" s="1">
        <v>6763</v>
      </c>
      <c r="Q1632" s="1">
        <v>920077</v>
      </c>
      <c r="R1632" s="1">
        <f t="shared" si="126"/>
        <v>0</v>
      </c>
      <c r="S1632" s="4">
        <v>553006.3403421581</v>
      </c>
      <c r="T1632" s="4">
        <v>254041.62795448711</v>
      </c>
      <c r="U1632" s="1">
        <f t="shared" si="127"/>
        <v>920077</v>
      </c>
      <c r="V1632" s="4">
        <f t="shared" si="128"/>
        <v>113029.03170335479</v>
      </c>
      <c r="W1632" s="1" t="str">
        <f t="shared" si="129"/>
        <v>Favourable</v>
      </c>
    </row>
    <row r="1633" spans="1:23" x14ac:dyDescent="0.25">
      <c r="A1633" s="1"/>
      <c r="B1633" s="1"/>
      <c r="C1633" s="1"/>
      <c r="D1633" s="1"/>
      <c r="E1633" s="1" t="s">
        <v>7096</v>
      </c>
      <c r="F1633" s="2">
        <v>44049</v>
      </c>
      <c r="G1633" s="3">
        <v>21833</v>
      </c>
      <c r="H1633" s="1"/>
      <c r="I1633" s="1"/>
      <c r="J1633" s="1" t="s">
        <v>7097</v>
      </c>
      <c r="K1633" s="2">
        <v>44313</v>
      </c>
      <c r="L1633" s="1" t="s">
        <v>4204</v>
      </c>
      <c r="M1633" s="1" t="str">
        <f t="shared" si="125"/>
        <v>Education</v>
      </c>
      <c r="N1633" s="1" t="s">
        <v>4210</v>
      </c>
      <c r="O1633" s="1" t="s">
        <v>4476</v>
      </c>
      <c r="P1633" s="1">
        <v>5646</v>
      </c>
      <c r="Q1633" s="1">
        <v>1280145</v>
      </c>
      <c r="R1633" s="1">
        <f t="shared" si="126"/>
        <v>0</v>
      </c>
      <c r="S1633" s="4">
        <v>139063.26735607284</v>
      </c>
      <c r="T1633" s="4">
        <v>81891.588646680859</v>
      </c>
      <c r="U1633" s="1">
        <f t="shared" si="127"/>
        <v>1280145</v>
      </c>
      <c r="V1633" s="4">
        <f t="shared" si="128"/>
        <v>1059190.1439972464</v>
      </c>
      <c r="W1633" s="1" t="str">
        <f t="shared" si="129"/>
        <v>Favourable</v>
      </c>
    </row>
    <row r="1634" spans="1:23" x14ac:dyDescent="0.25">
      <c r="A1634" s="1"/>
      <c r="B1634" s="1"/>
      <c r="C1634" s="1"/>
      <c r="D1634" s="1"/>
      <c r="E1634" s="1" t="s">
        <v>7098</v>
      </c>
      <c r="F1634" s="2">
        <v>44869</v>
      </c>
      <c r="G1634" s="3">
        <v>41936</v>
      </c>
      <c r="H1634" s="1"/>
      <c r="I1634" s="1"/>
      <c r="J1634" s="1" t="s">
        <v>7099</v>
      </c>
      <c r="K1634" s="2">
        <v>43972</v>
      </c>
      <c r="L1634" s="1" t="s">
        <v>4204</v>
      </c>
      <c r="M1634" s="1" t="str">
        <f t="shared" si="125"/>
        <v>Education</v>
      </c>
      <c r="N1634" s="1" t="s">
        <v>4205</v>
      </c>
      <c r="O1634" s="1" t="s">
        <v>4292</v>
      </c>
      <c r="P1634" s="1">
        <v>7448</v>
      </c>
      <c r="Q1634" s="1">
        <v>918133</v>
      </c>
      <c r="R1634" s="1">
        <f t="shared" si="126"/>
        <v>45680</v>
      </c>
      <c r="S1634" s="4">
        <v>418020.32617356471</v>
      </c>
      <c r="T1634" s="4">
        <v>179033.08408188971</v>
      </c>
      <c r="U1634" s="1">
        <f t="shared" si="127"/>
        <v>872453</v>
      </c>
      <c r="V1634" s="4">
        <f t="shared" si="128"/>
        <v>321079.58974454552</v>
      </c>
      <c r="W1634" s="1" t="str">
        <f t="shared" si="129"/>
        <v>Favourable</v>
      </c>
    </row>
    <row r="1635" spans="1:23" x14ac:dyDescent="0.25">
      <c r="A1635" s="1"/>
      <c r="B1635" s="1"/>
      <c r="C1635" s="1"/>
      <c r="D1635" s="1"/>
      <c r="E1635" s="1" t="s">
        <v>7100</v>
      </c>
      <c r="F1635" s="2">
        <v>44813</v>
      </c>
      <c r="G1635" s="3">
        <v>29840</v>
      </c>
      <c r="H1635" s="1"/>
      <c r="I1635" s="1"/>
      <c r="J1635" s="1" t="s">
        <v>7101</v>
      </c>
      <c r="K1635" s="2">
        <v>44656</v>
      </c>
      <c r="L1635" s="1" t="s">
        <v>4200</v>
      </c>
      <c r="M1635" s="1" t="str">
        <f t="shared" si="125"/>
        <v>Social Services</v>
      </c>
      <c r="N1635" s="1" t="s">
        <v>4210</v>
      </c>
      <c r="O1635" s="1" t="s">
        <v>4301</v>
      </c>
      <c r="P1635" s="1">
        <v>7232</v>
      </c>
      <c r="Q1635" s="1">
        <v>2024475</v>
      </c>
      <c r="R1635" s="1">
        <f t="shared" si="126"/>
        <v>0</v>
      </c>
      <c r="S1635" s="4">
        <v>891022.93566228601</v>
      </c>
      <c r="T1635" s="4">
        <v>220411.66254620891</v>
      </c>
      <c r="U1635" s="1">
        <f t="shared" si="127"/>
        <v>2024475</v>
      </c>
      <c r="V1635" s="4">
        <f t="shared" si="128"/>
        <v>913040.40179150505</v>
      </c>
      <c r="W1635" s="1" t="str">
        <f t="shared" si="129"/>
        <v>Favourable</v>
      </c>
    </row>
    <row r="1636" spans="1:23" x14ac:dyDescent="0.25">
      <c r="A1636" s="1"/>
      <c r="B1636" s="1"/>
      <c r="C1636" s="1"/>
      <c r="D1636" s="1"/>
      <c r="E1636" s="1" t="s">
        <v>7102</v>
      </c>
      <c r="F1636" s="2">
        <v>44739</v>
      </c>
      <c r="G1636" s="3">
        <v>33696</v>
      </c>
      <c r="H1636" s="1"/>
      <c r="I1636" s="1"/>
      <c r="J1636" s="1" t="s">
        <v>4597</v>
      </c>
      <c r="K1636" s="2">
        <v>44606</v>
      </c>
      <c r="L1636" s="1" t="s">
        <v>4200</v>
      </c>
      <c r="M1636" s="1" t="str">
        <f t="shared" si="125"/>
        <v>Social Services</v>
      </c>
      <c r="N1636" s="1" t="s">
        <v>4205</v>
      </c>
      <c r="O1636" s="1" t="s">
        <v>4388</v>
      </c>
      <c r="P1636" s="1">
        <v>7213</v>
      </c>
      <c r="Q1636" s="1">
        <v>1295619</v>
      </c>
      <c r="R1636" s="1">
        <f t="shared" si="126"/>
        <v>93753</v>
      </c>
      <c r="S1636" s="4">
        <v>212243.04116029447</v>
      </c>
      <c r="T1636" s="4">
        <v>200342.40376769743</v>
      </c>
      <c r="U1636" s="1">
        <f t="shared" si="127"/>
        <v>1201866</v>
      </c>
      <c r="V1636" s="4">
        <f t="shared" si="128"/>
        <v>883033.55507200817</v>
      </c>
      <c r="W1636" s="1" t="str">
        <f t="shared" si="129"/>
        <v>Favourable</v>
      </c>
    </row>
    <row r="1637" spans="1:23" x14ac:dyDescent="0.25">
      <c r="A1637" s="1"/>
      <c r="B1637" s="1"/>
      <c r="C1637" s="1"/>
      <c r="D1637" s="1"/>
      <c r="E1637" s="1" t="s">
        <v>4236</v>
      </c>
      <c r="F1637" s="2">
        <v>44022</v>
      </c>
      <c r="G1637" s="3">
        <v>22589</v>
      </c>
      <c r="H1637" s="1"/>
      <c r="I1637" s="1"/>
      <c r="J1637" s="1" t="s">
        <v>7103</v>
      </c>
      <c r="K1637" s="2">
        <v>45054</v>
      </c>
      <c r="L1637" s="1" t="s">
        <v>4204</v>
      </c>
      <c r="M1637" s="1" t="str">
        <f t="shared" si="125"/>
        <v>Education</v>
      </c>
      <c r="N1637" s="1" t="s">
        <v>4222</v>
      </c>
      <c r="O1637" s="1" t="s">
        <v>4223</v>
      </c>
      <c r="P1637" s="1">
        <v>7043</v>
      </c>
      <c r="Q1637" s="1">
        <v>2322740</v>
      </c>
      <c r="R1637" s="1">
        <f t="shared" si="126"/>
        <v>41780</v>
      </c>
      <c r="S1637" s="4">
        <v>1879179.0744842291</v>
      </c>
      <c r="T1637" s="4">
        <v>735849.98121748015</v>
      </c>
      <c r="U1637" s="1">
        <f t="shared" si="127"/>
        <v>2280960</v>
      </c>
      <c r="V1637" s="4">
        <f t="shared" si="128"/>
        <v>-292289.05570170935</v>
      </c>
      <c r="W1637" s="1" t="str">
        <f t="shared" si="129"/>
        <v>Adverse</v>
      </c>
    </row>
    <row r="1638" spans="1:23" x14ac:dyDescent="0.25">
      <c r="A1638" s="1"/>
      <c r="B1638" s="1"/>
      <c r="C1638" s="1"/>
      <c r="D1638" s="1"/>
      <c r="E1638" s="1" t="s">
        <v>7104</v>
      </c>
      <c r="F1638" s="2">
        <v>44129</v>
      </c>
      <c r="G1638" s="3">
        <v>20032</v>
      </c>
      <c r="H1638" s="1"/>
      <c r="I1638" s="1"/>
      <c r="J1638" s="1" t="s">
        <v>7105</v>
      </c>
      <c r="K1638" s="2">
        <v>45127</v>
      </c>
      <c r="L1638" s="1" t="s">
        <v>4212</v>
      </c>
      <c r="M1638" s="1" t="str">
        <f t="shared" si="125"/>
        <v>Agricultural Extension</v>
      </c>
      <c r="N1638" s="1" t="s">
        <v>4222</v>
      </c>
      <c r="O1638" s="1" t="s">
        <v>4304</v>
      </c>
      <c r="P1638" s="1">
        <v>7053</v>
      </c>
      <c r="Q1638" s="1">
        <v>1181691</v>
      </c>
      <c r="R1638" s="1">
        <f t="shared" si="126"/>
        <v>30981</v>
      </c>
      <c r="S1638" s="4">
        <v>483101.05002700887</v>
      </c>
      <c r="T1638" s="4">
        <v>240392.57747776806</v>
      </c>
      <c r="U1638" s="1">
        <f t="shared" si="127"/>
        <v>1150710</v>
      </c>
      <c r="V1638" s="4">
        <f t="shared" si="128"/>
        <v>458197.37249522307</v>
      </c>
      <c r="W1638" s="1" t="str">
        <f t="shared" si="129"/>
        <v>Favourable</v>
      </c>
    </row>
    <row r="1639" spans="1:23" x14ac:dyDescent="0.25">
      <c r="A1639" s="1"/>
      <c r="B1639" s="1"/>
      <c r="C1639" s="1"/>
      <c r="D1639" s="1"/>
      <c r="E1639" s="1" t="s">
        <v>7106</v>
      </c>
      <c r="F1639" s="2">
        <v>44501</v>
      </c>
      <c r="G1639" s="3">
        <v>31204</v>
      </c>
      <c r="H1639" s="1"/>
      <c r="I1639" s="1"/>
      <c r="J1639" s="1" t="s">
        <v>7107</v>
      </c>
      <c r="K1639" s="2">
        <v>44136</v>
      </c>
      <c r="L1639" s="1" t="s">
        <v>4218</v>
      </c>
      <c r="M1639" s="1" t="str">
        <f t="shared" si="125"/>
        <v>Infrastructure</v>
      </c>
      <c r="N1639" s="1" t="s">
        <v>4210</v>
      </c>
      <c r="O1639" s="1" t="s">
        <v>4379</v>
      </c>
      <c r="P1639" s="1">
        <v>8422</v>
      </c>
      <c r="Q1639" s="1">
        <v>2308801</v>
      </c>
      <c r="R1639" s="1">
        <f t="shared" si="126"/>
        <v>0</v>
      </c>
      <c r="S1639" s="4">
        <v>745611.12090493133</v>
      </c>
      <c r="T1639" s="4">
        <v>358470.83522730245</v>
      </c>
      <c r="U1639" s="1">
        <f t="shared" si="127"/>
        <v>2308801</v>
      </c>
      <c r="V1639" s="4">
        <f t="shared" si="128"/>
        <v>1204719.0438677662</v>
      </c>
      <c r="W1639" s="1" t="str">
        <f t="shared" si="129"/>
        <v>Favourable</v>
      </c>
    </row>
    <row r="1640" spans="1:23" x14ac:dyDescent="0.25">
      <c r="A1640" s="1"/>
      <c r="B1640" s="1"/>
      <c r="C1640" s="1"/>
      <c r="D1640" s="1"/>
      <c r="E1640" s="1" t="s">
        <v>5582</v>
      </c>
      <c r="F1640" s="2">
        <v>44944</v>
      </c>
      <c r="G1640" s="3">
        <v>32517</v>
      </c>
      <c r="H1640" s="1"/>
      <c r="I1640" s="1"/>
      <c r="J1640" s="1" t="s">
        <v>4967</v>
      </c>
      <c r="K1640" s="2">
        <v>44535</v>
      </c>
      <c r="L1640" s="1" t="s">
        <v>4212</v>
      </c>
      <c r="M1640" s="1" t="str">
        <f t="shared" si="125"/>
        <v>Agricultural Extension</v>
      </c>
      <c r="N1640" s="1" t="s">
        <v>4205</v>
      </c>
      <c r="O1640" s="1" t="s">
        <v>4276</v>
      </c>
      <c r="P1640" s="1">
        <v>6517</v>
      </c>
      <c r="Q1640" s="1">
        <v>1866726</v>
      </c>
      <c r="R1640" s="1">
        <f t="shared" si="126"/>
        <v>32190</v>
      </c>
      <c r="S1640" s="4">
        <v>1308656.3507842836</v>
      </c>
      <c r="T1640" s="4">
        <v>388781.77604475297</v>
      </c>
      <c r="U1640" s="1">
        <f t="shared" si="127"/>
        <v>1834536</v>
      </c>
      <c r="V1640" s="4">
        <f t="shared" si="128"/>
        <v>169287.87317096349</v>
      </c>
      <c r="W1640" s="1" t="str">
        <f t="shared" si="129"/>
        <v>Favourable</v>
      </c>
    </row>
    <row r="1641" spans="1:23" x14ac:dyDescent="0.25">
      <c r="A1641" s="1"/>
      <c r="B1641" s="1"/>
      <c r="C1641" s="1"/>
      <c r="D1641" s="1"/>
      <c r="E1641" s="1" t="s">
        <v>7108</v>
      </c>
      <c r="F1641" s="2">
        <v>44731</v>
      </c>
      <c r="G1641" s="3">
        <v>57025</v>
      </c>
      <c r="H1641" s="1"/>
      <c r="I1641" s="1"/>
      <c r="J1641" s="1" t="s">
        <v>7109</v>
      </c>
      <c r="K1641" s="2">
        <v>44942</v>
      </c>
      <c r="L1641" s="1" t="s">
        <v>4218</v>
      </c>
      <c r="M1641" s="1" t="str">
        <f t="shared" si="125"/>
        <v>Infrastructure</v>
      </c>
      <c r="N1641" s="1" t="s">
        <v>4210</v>
      </c>
      <c r="O1641" s="1" t="s">
        <v>4270</v>
      </c>
      <c r="P1641" s="1">
        <v>8555</v>
      </c>
      <c r="Q1641" s="1">
        <v>2195944</v>
      </c>
      <c r="R1641" s="1">
        <f t="shared" si="126"/>
        <v>0</v>
      </c>
      <c r="S1641" s="4">
        <v>1537168.8241749445</v>
      </c>
      <c r="T1641" s="4">
        <v>166341.80611606673</v>
      </c>
      <c r="U1641" s="1">
        <f t="shared" si="127"/>
        <v>2195944</v>
      </c>
      <c r="V1641" s="4">
        <f t="shared" si="128"/>
        <v>492433.36970898882</v>
      </c>
      <c r="W1641" s="1" t="str">
        <f t="shared" si="129"/>
        <v>Favourable</v>
      </c>
    </row>
    <row r="1642" spans="1:23" x14ac:dyDescent="0.25">
      <c r="A1642" s="1"/>
      <c r="B1642" s="1"/>
      <c r="C1642" s="1"/>
      <c r="D1642" s="1"/>
      <c r="E1642" s="1" t="s">
        <v>5705</v>
      </c>
      <c r="F1642" s="2">
        <v>43974</v>
      </c>
      <c r="G1642" s="3">
        <v>20144</v>
      </c>
      <c r="H1642" s="1"/>
      <c r="I1642" s="1"/>
      <c r="J1642" s="1" t="s">
        <v>4996</v>
      </c>
      <c r="K1642" s="2">
        <v>43990</v>
      </c>
      <c r="L1642" s="1" t="s">
        <v>4218</v>
      </c>
      <c r="M1642" s="1" t="str">
        <f t="shared" si="125"/>
        <v>Infrastructure</v>
      </c>
      <c r="N1642" s="1" t="s">
        <v>4222</v>
      </c>
      <c r="O1642" s="1" t="s">
        <v>4226</v>
      </c>
      <c r="P1642" s="1">
        <v>9160</v>
      </c>
      <c r="Q1642" s="1">
        <v>821701</v>
      </c>
      <c r="R1642" s="1">
        <f t="shared" si="126"/>
        <v>15277</v>
      </c>
      <c r="S1642" s="4">
        <v>535086.18084211473</v>
      </c>
      <c r="T1642" s="4">
        <v>126678.0002753403</v>
      </c>
      <c r="U1642" s="1">
        <f t="shared" si="127"/>
        <v>806424</v>
      </c>
      <c r="V1642" s="4">
        <f t="shared" si="128"/>
        <v>159936.81888254499</v>
      </c>
      <c r="W1642" s="1" t="str">
        <f t="shared" si="129"/>
        <v>Favourable</v>
      </c>
    </row>
    <row r="1643" spans="1:23" x14ac:dyDescent="0.25">
      <c r="A1643" s="1"/>
      <c r="B1643" s="1"/>
      <c r="C1643" s="1"/>
      <c r="D1643" s="1"/>
      <c r="E1643" s="1" t="s">
        <v>7110</v>
      </c>
      <c r="F1643" s="2">
        <v>44015</v>
      </c>
      <c r="G1643" s="3">
        <v>12762</v>
      </c>
      <c r="H1643" s="1"/>
      <c r="I1643" s="1"/>
      <c r="J1643" s="1" t="s">
        <v>5816</v>
      </c>
      <c r="K1643" s="2">
        <v>43843</v>
      </c>
      <c r="L1643" s="1" t="s">
        <v>4204</v>
      </c>
      <c r="M1643" s="1" t="str">
        <f t="shared" si="125"/>
        <v>Education</v>
      </c>
      <c r="N1643" s="1" t="s">
        <v>4210</v>
      </c>
      <c r="O1643" s="1" t="s">
        <v>4441</v>
      </c>
      <c r="P1643" s="1">
        <v>6166</v>
      </c>
      <c r="Q1643" s="1">
        <v>882507</v>
      </c>
      <c r="R1643" s="1">
        <f t="shared" si="126"/>
        <v>36369</v>
      </c>
      <c r="S1643" s="4">
        <v>347489.21699704044</v>
      </c>
      <c r="T1643" s="4">
        <v>14049.811138757375</v>
      </c>
      <c r="U1643" s="1">
        <f t="shared" si="127"/>
        <v>846138</v>
      </c>
      <c r="V1643" s="4">
        <f t="shared" si="128"/>
        <v>520967.97186420218</v>
      </c>
      <c r="W1643" s="1" t="str">
        <f t="shared" si="129"/>
        <v>Favourable</v>
      </c>
    </row>
    <row r="1644" spans="1:23" x14ac:dyDescent="0.25">
      <c r="A1644" s="1"/>
      <c r="B1644" s="1"/>
      <c r="C1644" s="1"/>
      <c r="D1644" s="1"/>
      <c r="E1644" s="1" t="s">
        <v>5463</v>
      </c>
      <c r="F1644" s="2">
        <v>44195</v>
      </c>
      <c r="G1644" s="3">
        <v>56184</v>
      </c>
      <c r="H1644" s="1"/>
      <c r="I1644" s="1"/>
      <c r="J1644" s="1" t="s">
        <v>7111</v>
      </c>
      <c r="K1644" s="2">
        <v>44698</v>
      </c>
      <c r="L1644" s="1" t="s">
        <v>4204</v>
      </c>
      <c r="M1644" s="1" t="str">
        <f t="shared" si="125"/>
        <v>Education</v>
      </c>
      <c r="N1644" s="1" t="s">
        <v>4205</v>
      </c>
      <c r="O1644" s="1" t="s">
        <v>4264</v>
      </c>
      <c r="P1644" s="1">
        <v>5682</v>
      </c>
      <c r="Q1644" s="1">
        <v>1744879</v>
      </c>
      <c r="R1644" s="1">
        <f t="shared" si="126"/>
        <v>0</v>
      </c>
      <c r="S1644" s="4">
        <v>1670085.6025591898</v>
      </c>
      <c r="T1644" s="4">
        <v>33346.256739667529</v>
      </c>
      <c r="U1644" s="1">
        <f t="shared" si="127"/>
        <v>1744879</v>
      </c>
      <c r="V1644" s="4">
        <f t="shared" si="128"/>
        <v>41447.140701142605</v>
      </c>
      <c r="W1644" s="1" t="str">
        <f t="shared" si="129"/>
        <v>Favourable</v>
      </c>
    </row>
    <row r="1645" spans="1:23" x14ac:dyDescent="0.25">
      <c r="A1645" s="1"/>
      <c r="B1645" s="1"/>
      <c r="C1645" s="1"/>
      <c r="D1645" s="1"/>
      <c r="E1645" s="1" t="s">
        <v>4747</v>
      </c>
      <c r="F1645" s="2">
        <v>44013</v>
      </c>
      <c r="G1645" s="3">
        <v>47171</v>
      </c>
      <c r="H1645" s="1"/>
      <c r="I1645" s="1"/>
      <c r="J1645" s="1" t="s">
        <v>7112</v>
      </c>
      <c r="K1645" s="2">
        <v>44828</v>
      </c>
      <c r="L1645" s="1" t="s">
        <v>4204</v>
      </c>
      <c r="M1645" s="1" t="str">
        <f t="shared" si="125"/>
        <v>Education</v>
      </c>
      <c r="N1645" s="1" t="s">
        <v>4210</v>
      </c>
      <c r="O1645" s="1" t="s">
        <v>4289</v>
      </c>
      <c r="P1645" s="1">
        <v>7560</v>
      </c>
      <c r="Q1645" s="1">
        <v>1015034</v>
      </c>
      <c r="R1645" s="1">
        <f t="shared" si="126"/>
        <v>26457</v>
      </c>
      <c r="S1645" s="4">
        <v>6847.7397532272207</v>
      </c>
      <c r="T1645" s="4">
        <v>203339.43433420875</v>
      </c>
      <c r="U1645" s="1">
        <f t="shared" si="127"/>
        <v>988577</v>
      </c>
      <c r="V1645" s="4">
        <f t="shared" si="128"/>
        <v>804846.82591256406</v>
      </c>
      <c r="W1645" s="1" t="str">
        <f t="shared" si="129"/>
        <v>Favourable</v>
      </c>
    </row>
    <row r="1646" spans="1:23" x14ac:dyDescent="0.25">
      <c r="A1646" s="1"/>
      <c r="B1646" s="1"/>
      <c r="C1646" s="1"/>
      <c r="D1646" s="1"/>
      <c r="E1646" s="1" t="s">
        <v>7113</v>
      </c>
      <c r="F1646" s="2">
        <v>44875</v>
      </c>
      <c r="G1646" s="3">
        <v>28180</v>
      </c>
      <c r="H1646" s="1"/>
      <c r="I1646" s="1"/>
      <c r="J1646" s="1" t="s">
        <v>7114</v>
      </c>
      <c r="K1646" s="2">
        <v>44740</v>
      </c>
      <c r="L1646" s="1" t="s">
        <v>4200</v>
      </c>
      <c r="M1646" s="1" t="str">
        <f t="shared" si="125"/>
        <v>Social Services</v>
      </c>
      <c r="N1646" s="1" t="s">
        <v>4222</v>
      </c>
      <c r="O1646" s="1" t="s">
        <v>4253</v>
      </c>
      <c r="P1646" s="1">
        <v>7689</v>
      </c>
      <c r="Q1646" s="1">
        <v>707250</v>
      </c>
      <c r="R1646" s="1">
        <f t="shared" si="126"/>
        <v>52044</v>
      </c>
      <c r="S1646" s="4">
        <v>276359.53558575158</v>
      </c>
      <c r="T1646" s="4">
        <v>40058.912652759886</v>
      </c>
      <c r="U1646" s="1">
        <f t="shared" si="127"/>
        <v>655206</v>
      </c>
      <c r="V1646" s="4">
        <f t="shared" si="128"/>
        <v>390831.55176148855</v>
      </c>
      <c r="W1646" s="1" t="str">
        <f t="shared" si="129"/>
        <v>Favourable</v>
      </c>
    </row>
    <row r="1647" spans="1:23" x14ac:dyDescent="0.25">
      <c r="A1647" s="1"/>
      <c r="B1647" s="1"/>
      <c r="C1647" s="1"/>
      <c r="D1647" s="1"/>
      <c r="E1647" s="1" t="s">
        <v>7115</v>
      </c>
      <c r="F1647" s="2">
        <v>44671</v>
      </c>
      <c r="G1647" s="3">
        <v>41205</v>
      </c>
      <c r="H1647" s="1"/>
      <c r="I1647" s="1"/>
      <c r="J1647" s="1" t="s">
        <v>7116</v>
      </c>
      <c r="K1647" s="2">
        <v>44636</v>
      </c>
      <c r="L1647" s="1" t="s">
        <v>4216</v>
      </c>
      <c r="M1647" s="1" t="str">
        <f t="shared" si="125"/>
        <v>Agricultural Extension</v>
      </c>
      <c r="N1647" s="1" t="s">
        <v>4222</v>
      </c>
      <c r="O1647" s="1" t="s">
        <v>4298</v>
      </c>
      <c r="P1647" s="1">
        <v>7607</v>
      </c>
      <c r="Q1647" s="1">
        <v>350615</v>
      </c>
      <c r="R1647" s="1">
        <f t="shared" si="126"/>
        <v>0</v>
      </c>
      <c r="S1647" s="4">
        <v>291309.80806276837</v>
      </c>
      <c r="T1647" s="4">
        <v>99715.549817262028</v>
      </c>
      <c r="U1647" s="1">
        <f t="shared" si="127"/>
        <v>350615</v>
      </c>
      <c r="V1647" s="4">
        <f t="shared" si="128"/>
        <v>-40410.357880030409</v>
      </c>
      <c r="W1647" s="1" t="str">
        <f t="shared" si="129"/>
        <v>Adverse</v>
      </c>
    </row>
    <row r="1648" spans="1:23" x14ac:dyDescent="0.25">
      <c r="A1648" s="1"/>
      <c r="B1648" s="1"/>
      <c r="C1648" s="1"/>
      <c r="D1648" s="1"/>
      <c r="E1648" s="1" t="s">
        <v>7117</v>
      </c>
      <c r="F1648" s="2">
        <v>44061</v>
      </c>
      <c r="G1648" s="3">
        <v>17653</v>
      </c>
      <c r="H1648" s="1"/>
      <c r="I1648" s="1"/>
      <c r="J1648" s="1" t="s">
        <v>7118</v>
      </c>
      <c r="K1648" s="2">
        <v>45155</v>
      </c>
      <c r="L1648" s="1" t="s">
        <v>4204</v>
      </c>
      <c r="M1648" s="1" t="str">
        <f t="shared" si="125"/>
        <v>Education</v>
      </c>
      <c r="N1648" s="1" t="s">
        <v>4205</v>
      </c>
      <c r="O1648" s="1" t="s">
        <v>4335</v>
      </c>
      <c r="P1648" s="1">
        <v>6353</v>
      </c>
      <c r="Q1648" s="1">
        <v>2149683</v>
      </c>
      <c r="R1648" s="1">
        <f t="shared" si="126"/>
        <v>0</v>
      </c>
      <c r="S1648" s="4">
        <v>232331.96280422685</v>
      </c>
      <c r="T1648" s="4">
        <v>653247.82651008561</v>
      </c>
      <c r="U1648" s="1">
        <f t="shared" si="127"/>
        <v>2149683</v>
      </c>
      <c r="V1648" s="4">
        <f t="shared" si="128"/>
        <v>1264103.2106856876</v>
      </c>
      <c r="W1648" s="1" t="str">
        <f t="shared" si="129"/>
        <v>Favourable</v>
      </c>
    </row>
    <row r="1649" spans="1:23" x14ac:dyDescent="0.25">
      <c r="A1649" s="1"/>
      <c r="B1649" s="1"/>
      <c r="C1649" s="1"/>
      <c r="D1649" s="1"/>
      <c r="E1649" s="1" t="s">
        <v>7119</v>
      </c>
      <c r="F1649" s="2">
        <v>45321</v>
      </c>
      <c r="G1649" s="3">
        <v>32261</v>
      </c>
      <c r="H1649" s="1"/>
      <c r="I1649" s="1"/>
      <c r="J1649" s="1" t="s">
        <v>7120</v>
      </c>
      <c r="K1649" s="2">
        <v>44213</v>
      </c>
      <c r="L1649" s="1" t="s">
        <v>4216</v>
      </c>
      <c r="M1649" s="1" t="str">
        <f t="shared" si="125"/>
        <v>Agricultural Extension</v>
      </c>
      <c r="N1649" s="1" t="s">
        <v>4205</v>
      </c>
      <c r="O1649" s="1" t="s">
        <v>4496</v>
      </c>
      <c r="P1649" s="1">
        <v>7169</v>
      </c>
      <c r="Q1649" s="1">
        <v>857119</v>
      </c>
      <c r="R1649" s="1">
        <f t="shared" si="126"/>
        <v>28231</v>
      </c>
      <c r="S1649" s="4">
        <v>390930.3256495219</v>
      </c>
      <c r="T1649" s="4">
        <v>23994.948197639798</v>
      </c>
      <c r="U1649" s="1">
        <f t="shared" si="127"/>
        <v>828888</v>
      </c>
      <c r="V1649" s="4">
        <f t="shared" si="128"/>
        <v>442193.72615283832</v>
      </c>
      <c r="W1649" s="1" t="str">
        <f t="shared" si="129"/>
        <v>Favourable</v>
      </c>
    </row>
    <row r="1650" spans="1:23" x14ac:dyDescent="0.25">
      <c r="A1650" s="1"/>
      <c r="B1650" s="1"/>
      <c r="C1650" s="1"/>
      <c r="D1650" s="1"/>
      <c r="E1650" s="1" t="s">
        <v>7121</v>
      </c>
      <c r="F1650" s="2">
        <v>44799</v>
      </c>
      <c r="G1650" s="3">
        <v>15288</v>
      </c>
      <c r="H1650" s="1"/>
      <c r="I1650" s="1"/>
      <c r="J1650" s="1" t="s">
        <v>7122</v>
      </c>
      <c r="K1650" s="2">
        <v>45373</v>
      </c>
      <c r="L1650" s="1" t="s">
        <v>4216</v>
      </c>
      <c r="M1650" s="1" t="str">
        <f t="shared" si="125"/>
        <v>Agricultural Extension</v>
      </c>
      <c r="N1650" s="1" t="s">
        <v>4205</v>
      </c>
      <c r="O1650" s="1" t="s">
        <v>4276</v>
      </c>
      <c r="P1650" s="1">
        <v>7138</v>
      </c>
      <c r="Q1650" s="1">
        <v>1129035</v>
      </c>
      <c r="R1650" s="1">
        <f t="shared" si="126"/>
        <v>57615</v>
      </c>
      <c r="S1650" s="4">
        <v>730455.62140877196</v>
      </c>
      <c r="T1650" s="4">
        <v>104273.67281378421</v>
      </c>
      <c r="U1650" s="1">
        <f t="shared" si="127"/>
        <v>1071420</v>
      </c>
      <c r="V1650" s="4">
        <f t="shared" si="128"/>
        <v>294305.70577744383</v>
      </c>
      <c r="W1650" s="1" t="str">
        <f t="shared" si="129"/>
        <v>Favourable</v>
      </c>
    </row>
    <row r="1651" spans="1:23" x14ac:dyDescent="0.25">
      <c r="A1651" s="1"/>
      <c r="B1651" s="1"/>
      <c r="C1651" s="1"/>
      <c r="D1651" s="1"/>
      <c r="E1651" s="1" t="s">
        <v>7123</v>
      </c>
      <c r="F1651" s="2">
        <v>44009</v>
      </c>
      <c r="G1651" s="3">
        <v>39385</v>
      </c>
      <c r="H1651" s="1"/>
      <c r="I1651" s="1"/>
      <c r="J1651" s="1" t="s">
        <v>7124</v>
      </c>
      <c r="K1651" s="2">
        <v>44063</v>
      </c>
      <c r="L1651" s="1" t="s">
        <v>4216</v>
      </c>
      <c r="M1651" s="1" t="str">
        <f t="shared" si="125"/>
        <v>Agricultural Extension</v>
      </c>
      <c r="N1651" s="1" t="s">
        <v>4205</v>
      </c>
      <c r="O1651" s="1" t="s">
        <v>4338</v>
      </c>
      <c r="P1651" s="1">
        <v>8593</v>
      </c>
      <c r="Q1651" s="1">
        <v>890413</v>
      </c>
      <c r="R1651" s="1">
        <f t="shared" si="126"/>
        <v>57028</v>
      </c>
      <c r="S1651" s="4">
        <v>534556.14903929725</v>
      </c>
      <c r="T1651" s="4">
        <v>152842.20887064739</v>
      </c>
      <c r="U1651" s="1">
        <f t="shared" si="127"/>
        <v>833385</v>
      </c>
      <c r="V1651" s="4">
        <f t="shared" si="128"/>
        <v>203014.64209005539</v>
      </c>
      <c r="W1651" s="1" t="str">
        <f t="shared" si="129"/>
        <v>Favourable</v>
      </c>
    </row>
    <row r="1652" spans="1:23" x14ac:dyDescent="0.25">
      <c r="A1652" s="1"/>
      <c r="B1652" s="1"/>
      <c r="C1652" s="1"/>
      <c r="D1652" s="1"/>
      <c r="E1652" s="1" t="s">
        <v>7125</v>
      </c>
      <c r="F1652" s="2">
        <v>44564</v>
      </c>
      <c r="G1652" s="3">
        <v>39780</v>
      </c>
      <c r="H1652" s="1"/>
      <c r="I1652" s="1"/>
      <c r="J1652" s="1" t="s">
        <v>7126</v>
      </c>
      <c r="K1652" s="2">
        <v>44540</v>
      </c>
      <c r="L1652" s="1" t="s">
        <v>4218</v>
      </c>
      <c r="M1652" s="1" t="str">
        <f t="shared" si="125"/>
        <v>Infrastructure</v>
      </c>
      <c r="N1652" s="1" t="s">
        <v>4205</v>
      </c>
      <c r="O1652" s="1" t="s">
        <v>4253</v>
      </c>
      <c r="P1652" s="1">
        <v>8376</v>
      </c>
      <c r="Q1652" s="1">
        <v>288096</v>
      </c>
      <c r="R1652" s="1">
        <f t="shared" si="126"/>
        <v>0</v>
      </c>
      <c r="S1652" s="4">
        <v>285787.72225624119</v>
      </c>
      <c r="T1652" s="4">
        <v>85452.193445945348</v>
      </c>
      <c r="U1652" s="1">
        <f t="shared" si="127"/>
        <v>288096</v>
      </c>
      <c r="V1652" s="4">
        <f t="shared" si="128"/>
        <v>-83143.915702186525</v>
      </c>
      <c r="W1652" s="1" t="str">
        <f t="shared" si="129"/>
        <v>Adverse</v>
      </c>
    </row>
    <row r="1653" spans="1:23" x14ac:dyDescent="0.25">
      <c r="A1653" s="1"/>
      <c r="B1653" s="1"/>
      <c r="C1653" s="1"/>
      <c r="D1653" s="1"/>
      <c r="E1653" s="1" t="s">
        <v>7127</v>
      </c>
      <c r="F1653" s="2">
        <v>45088</v>
      </c>
      <c r="G1653" s="3">
        <v>50244</v>
      </c>
      <c r="H1653" s="1"/>
      <c r="I1653" s="1"/>
      <c r="J1653" s="1" t="s">
        <v>5176</v>
      </c>
      <c r="K1653" s="2">
        <v>45109</v>
      </c>
      <c r="L1653" s="1" t="s">
        <v>4218</v>
      </c>
      <c r="M1653" s="1" t="str">
        <f t="shared" si="125"/>
        <v>Infrastructure</v>
      </c>
      <c r="N1653" s="1" t="s">
        <v>4222</v>
      </c>
      <c r="O1653" s="1" t="s">
        <v>4438</v>
      </c>
      <c r="P1653" s="1">
        <v>9031</v>
      </c>
      <c r="Q1653" s="1">
        <v>1515412</v>
      </c>
      <c r="R1653" s="1">
        <f t="shared" si="126"/>
        <v>51409</v>
      </c>
      <c r="S1653" s="4">
        <v>493626.12433141854</v>
      </c>
      <c r="T1653" s="4">
        <v>218543.71946288305</v>
      </c>
      <c r="U1653" s="1">
        <f t="shared" si="127"/>
        <v>1464003</v>
      </c>
      <c r="V1653" s="4">
        <f t="shared" si="128"/>
        <v>803242.15620569838</v>
      </c>
      <c r="W1653" s="1" t="str">
        <f t="shared" si="129"/>
        <v>Favourable</v>
      </c>
    </row>
    <row r="1654" spans="1:23" x14ac:dyDescent="0.25">
      <c r="A1654" s="1"/>
      <c r="B1654" s="1"/>
      <c r="C1654" s="1"/>
      <c r="D1654" s="1"/>
      <c r="E1654" s="1" t="s">
        <v>5064</v>
      </c>
      <c r="F1654" s="2">
        <v>45292</v>
      </c>
      <c r="G1654" s="3">
        <v>57148</v>
      </c>
      <c r="H1654" s="1"/>
      <c r="I1654" s="1"/>
      <c r="J1654" s="1" t="s">
        <v>7128</v>
      </c>
      <c r="K1654" s="2">
        <v>44074</v>
      </c>
      <c r="L1654" s="1" t="s">
        <v>4216</v>
      </c>
      <c r="M1654" s="1" t="str">
        <f t="shared" si="125"/>
        <v>Agricultural Extension</v>
      </c>
      <c r="N1654" s="1" t="s">
        <v>4205</v>
      </c>
      <c r="O1654" s="1" t="s">
        <v>4304</v>
      </c>
      <c r="P1654" s="1">
        <v>8977</v>
      </c>
      <c r="Q1654" s="1">
        <v>2296323</v>
      </c>
      <c r="R1654" s="1">
        <f t="shared" si="126"/>
        <v>0</v>
      </c>
      <c r="S1654" s="4">
        <v>1490777.1089273973</v>
      </c>
      <c r="T1654" s="4">
        <v>152732.55863727778</v>
      </c>
      <c r="U1654" s="1">
        <f t="shared" si="127"/>
        <v>2296323</v>
      </c>
      <c r="V1654" s="4">
        <f t="shared" si="128"/>
        <v>652813.33243532502</v>
      </c>
      <c r="W1654" s="1" t="str">
        <f t="shared" si="129"/>
        <v>Favourable</v>
      </c>
    </row>
    <row r="1655" spans="1:23" x14ac:dyDescent="0.25">
      <c r="A1655" s="1"/>
      <c r="B1655" s="1"/>
      <c r="C1655" s="1"/>
      <c r="D1655" s="1"/>
      <c r="E1655" s="1" t="s">
        <v>7129</v>
      </c>
      <c r="F1655" s="2">
        <v>44112</v>
      </c>
      <c r="G1655" s="3">
        <v>51010</v>
      </c>
      <c r="H1655" s="1"/>
      <c r="I1655" s="1"/>
      <c r="J1655" s="1" t="s">
        <v>7130</v>
      </c>
      <c r="K1655" s="2">
        <v>45355</v>
      </c>
      <c r="L1655" s="1" t="s">
        <v>4218</v>
      </c>
      <c r="M1655" s="1" t="str">
        <f t="shared" si="125"/>
        <v>Infrastructure</v>
      </c>
      <c r="N1655" s="1" t="s">
        <v>4205</v>
      </c>
      <c r="O1655" s="1" t="s">
        <v>4267</v>
      </c>
      <c r="P1655" s="1">
        <v>9104</v>
      </c>
      <c r="Q1655" s="1">
        <v>717782</v>
      </c>
      <c r="R1655" s="1">
        <f t="shared" si="126"/>
        <v>32429</v>
      </c>
      <c r="S1655" s="4">
        <v>188150.67949447117</v>
      </c>
      <c r="T1655" s="4">
        <v>73291.937366653481</v>
      </c>
      <c r="U1655" s="1">
        <f t="shared" si="127"/>
        <v>685353</v>
      </c>
      <c r="V1655" s="4">
        <f t="shared" si="128"/>
        <v>456339.38313887536</v>
      </c>
      <c r="W1655" s="1" t="str">
        <f t="shared" si="129"/>
        <v>Favourable</v>
      </c>
    </row>
    <row r="1656" spans="1:23" x14ac:dyDescent="0.25">
      <c r="A1656" s="1"/>
      <c r="B1656" s="1"/>
      <c r="C1656" s="1"/>
      <c r="D1656" s="1"/>
      <c r="E1656" s="1" t="s">
        <v>7131</v>
      </c>
      <c r="F1656" s="2">
        <v>44976</v>
      </c>
      <c r="G1656" s="3">
        <v>47546</v>
      </c>
      <c r="H1656" s="1"/>
      <c r="I1656" s="1"/>
      <c r="J1656" s="1" t="s">
        <v>7132</v>
      </c>
      <c r="K1656" s="2">
        <v>44744</v>
      </c>
      <c r="L1656" s="1" t="s">
        <v>4216</v>
      </c>
      <c r="M1656" s="1" t="str">
        <f t="shared" si="125"/>
        <v>Agricultural Extension</v>
      </c>
      <c r="N1656" s="1" t="s">
        <v>4222</v>
      </c>
      <c r="O1656" s="1" t="s">
        <v>4311</v>
      </c>
      <c r="P1656" s="1">
        <v>9474</v>
      </c>
      <c r="Q1656" s="1">
        <v>723455</v>
      </c>
      <c r="R1656" s="1">
        <f t="shared" si="126"/>
        <v>30552</v>
      </c>
      <c r="S1656" s="4">
        <v>534075.44715134997</v>
      </c>
      <c r="T1656" s="4">
        <v>136132.72352745107</v>
      </c>
      <c r="U1656" s="1">
        <f t="shared" si="127"/>
        <v>692903</v>
      </c>
      <c r="V1656" s="4">
        <f t="shared" si="128"/>
        <v>53246.82932119898</v>
      </c>
      <c r="W1656" s="1" t="str">
        <f t="shared" si="129"/>
        <v>Favourable</v>
      </c>
    </row>
    <row r="1657" spans="1:23" x14ac:dyDescent="0.25">
      <c r="A1657" s="1"/>
      <c r="B1657" s="1"/>
      <c r="C1657" s="1"/>
      <c r="D1657" s="1"/>
      <c r="E1657" s="1" t="s">
        <v>6515</v>
      </c>
      <c r="F1657" s="2">
        <v>44797</v>
      </c>
      <c r="G1657" s="3">
        <v>11704</v>
      </c>
      <c r="H1657" s="1"/>
      <c r="I1657" s="1"/>
      <c r="J1657" s="1" t="s">
        <v>6946</v>
      </c>
      <c r="K1657" s="2">
        <v>44551</v>
      </c>
      <c r="L1657" s="1" t="s">
        <v>4212</v>
      </c>
      <c r="M1657" s="1" t="str">
        <f t="shared" si="125"/>
        <v>Agricultural Extension</v>
      </c>
      <c r="N1657" s="1" t="s">
        <v>4222</v>
      </c>
      <c r="O1657" s="1" t="s">
        <v>4374</v>
      </c>
      <c r="P1657" s="1">
        <v>5694</v>
      </c>
      <c r="Q1657" s="1">
        <v>2074673</v>
      </c>
      <c r="R1657" s="1">
        <f t="shared" si="126"/>
        <v>18681</v>
      </c>
      <c r="S1657" s="4">
        <v>1680.2456373941041</v>
      </c>
      <c r="T1657" s="4">
        <v>630680.87129734934</v>
      </c>
      <c r="U1657" s="1">
        <f t="shared" si="127"/>
        <v>2055992</v>
      </c>
      <c r="V1657" s="4">
        <f t="shared" si="128"/>
        <v>1442311.8830652565</v>
      </c>
      <c r="W1657" s="1" t="str">
        <f t="shared" si="129"/>
        <v>Favourable</v>
      </c>
    </row>
    <row r="1658" spans="1:23" x14ac:dyDescent="0.25">
      <c r="A1658" s="1"/>
      <c r="B1658" s="1"/>
      <c r="C1658" s="1"/>
      <c r="D1658" s="1"/>
      <c r="E1658" s="1" t="s">
        <v>5529</v>
      </c>
      <c r="F1658" s="2">
        <v>44238</v>
      </c>
      <c r="G1658" s="3">
        <v>19105</v>
      </c>
      <c r="H1658" s="1"/>
      <c r="I1658" s="1"/>
      <c r="J1658" s="1" t="s">
        <v>4904</v>
      </c>
      <c r="K1658" s="2">
        <v>44613</v>
      </c>
      <c r="L1658" s="1" t="s">
        <v>4218</v>
      </c>
      <c r="M1658" s="1" t="str">
        <f t="shared" si="125"/>
        <v>Infrastructure</v>
      </c>
      <c r="N1658" s="1" t="s">
        <v>4210</v>
      </c>
      <c r="O1658" s="1" t="s">
        <v>4476</v>
      </c>
      <c r="P1658" s="1">
        <v>8252</v>
      </c>
      <c r="Q1658" s="1">
        <v>1702315</v>
      </c>
      <c r="R1658" s="1">
        <f t="shared" si="126"/>
        <v>84783</v>
      </c>
      <c r="S1658" s="4">
        <v>340578.83218895481</v>
      </c>
      <c r="T1658" s="4">
        <v>111968.66623645536</v>
      </c>
      <c r="U1658" s="1">
        <f t="shared" si="127"/>
        <v>1617532</v>
      </c>
      <c r="V1658" s="4">
        <f t="shared" si="128"/>
        <v>1249767.5015745899</v>
      </c>
      <c r="W1658" s="1" t="str">
        <f t="shared" si="129"/>
        <v>Favourable</v>
      </c>
    </row>
    <row r="1659" spans="1:23" x14ac:dyDescent="0.25">
      <c r="A1659" s="1"/>
      <c r="B1659" s="1"/>
      <c r="C1659" s="1"/>
      <c r="D1659" s="1"/>
      <c r="E1659" s="1" t="s">
        <v>7133</v>
      </c>
      <c r="F1659" s="2">
        <v>45280</v>
      </c>
      <c r="G1659" s="3">
        <v>41454</v>
      </c>
      <c r="H1659" s="1"/>
      <c r="I1659" s="1"/>
      <c r="J1659" s="1" t="s">
        <v>7134</v>
      </c>
      <c r="K1659" s="2">
        <v>44872</v>
      </c>
      <c r="L1659" s="1" t="s">
        <v>4218</v>
      </c>
      <c r="M1659" s="1" t="str">
        <f t="shared" si="125"/>
        <v>Infrastructure</v>
      </c>
      <c r="N1659" s="1" t="s">
        <v>4205</v>
      </c>
      <c r="O1659" s="1" t="s">
        <v>4237</v>
      </c>
      <c r="P1659" s="1">
        <v>5592</v>
      </c>
      <c r="Q1659" s="1">
        <v>2457142</v>
      </c>
      <c r="R1659" s="1">
        <f t="shared" si="126"/>
        <v>54478</v>
      </c>
      <c r="S1659" s="4">
        <v>1769068.2917353052</v>
      </c>
      <c r="T1659" s="4">
        <v>176772.42592709741</v>
      </c>
      <c r="U1659" s="1">
        <f t="shared" si="127"/>
        <v>2402664</v>
      </c>
      <c r="V1659" s="4">
        <f t="shared" si="128"/>
        <v>511301.28233759734</v>
      </c>
      <c r="W1659" s="1" t="str">
        <f t="shared" si="129"/>
        <v>Favourable</v>
      </c>
    </row>
    <row r="1660" spans="1:23" x14ac:dyDescent="0.25">
      <c r="A1660" s="1"/>
      <c r="B1660" s="1"/>
      <c r="C1660" s="1"/>
      <c r="D1660" s="1"/>
      <c r="E1660" s="1" t="s">
        <v>6904</v>
      </c>
      <c r="F1660" s="2">
        <v>44371</v>
      </c>
      <c r="G1660" s="3">
        <v>19255</v>
      </c>
      <c r="H1660" s="1"/>
      <c r="I1660" s="1"/>
      <c r="J1660" s="1" t="s">
        <v>7135</v>
      </c>
      <c r="K1660" s="2">
        <v>44243</v>
      </c>
      <c r="L1660" s="1" t="s">
        <v>4218</v>
      </c>
      <c r="M1660" s="1" t="str">
        <f t="shared" si="125"/>
        <v>Infrastructure</v>
      </c>
      <c r="N1660" s="1" t="s">
        <v>4210</v>
      </c>
      <c r="O1660" s="1" t="s">
        <v>4241</v>
      </c>
      <c r="P1660" s="1">
        <v>8887</v>
      </c>
      <c r="Q1660" s="1">
        <v>1871657</v>
      </c>
      <c r="R1660" s="1">
        <f t="shared" si="126"/>
        <v>32574</v>
      </c>
      <c r="S1660" s="4">
        <v>1278084.5546466049</v>
      </c>
      <c r="T1660" s="4">
        <v>126972.57378118376</v>
      </c>
      <c r="U1660" s="1">
        <f t="shared" si="127"/>
        <v>1839083</v>
      </c>
      <c r="V1660" s="4">
        <f t="shared" si="128"/>
        <v>466599.87157221138</v>
      </c>
      <c r="W1660" s="1" t="str">
        <f t="shared" si="129"/>
        <v>Favourable</v>
      </c>
    </row>
    <row r="1661" spans="1:23" x14ac:dyDescent="0.25">
      <c r="A1661" s="1"/>
      <c r="B1661" s="1"/>
      <c r="C1661" s="1"/>
      <c r="D1661" s="1"/>
      <c r="E1661" s="1" t="s">
        <v>7136</v>
      </c>
      <c r="F1661" s="2">
        <v>45043</v>
      </c>
      <c r="G1661" s="3">
        <v>24929</v>
      </c>
      <c r="H1661" s="1"/>
      <c r="I1661" s="1"/>
      <c r="J1661" s="1" t="s">
        <v>7137</v>
      </c>
      <c r="K1661" s="2">
        <v>43969</v>
      </c>
      <c r="L1661" s="1" t="s">
        <v>4204</v>
      </c>
      <c r="M1661" s="1" t="str">
        <f t="shared" si="125"/>
        <v>Education</v>
      </c>
      <c r="N1661" s="1" t="s">
        <v>4222</v>
      </c>
      <c r="O1661" s="1" t="s">
        <v>4388</v>
      </c>
      <c r="P1661" s="1">
        <v>8461</v>
      </c>
      <c r="Q1661" s="1">
        <v>2439913</v>
      </c>
      <c r="R1661" s="1">
        <f t="shared" si="126"/>
        <v>0</v>
      </c>
      <c r="S1661" s="4">
        <v>1921830.5558196171</v>
      </c>
      <c r="T1661" s="4">
        <v>89511.52115689106</v>
      </c>
      <c r="U1661" s="1">
        <f t="shared" si="127"/>
        <v>2439913</v>
      </c>
      <c r="V1661" s="4">
        <f t="shared" si="128"/>
        <v>428570.92302349187</v>
      </c>
      <c r="W1661" s="1" t="str">
        <f t="shared" si="129"/>
        <v>Favourable</v>
      </c>
    </row>
    <row r="1662" spans="1:23" x14ac:dyDescent="0.25">
      <c r="A1662" s="1"/>
      <c r="B1662" s="1"/>
      <c r="C1662" s="1"/>
      <c r="D1662" s="1"/>
      <c r="E1662" s="1" t="s">
        <v>5911</v>
      </c>
      <c r="F1662" s="2">
        <v>45306</v>
      </c>
      <c r="G1662" s="3">
        <v>47823</v>
      </c>
      <c r="H1662" s="1"/>
      <c r="I1662" s="1"/>
      <c r="J1662" s="1" t="s">
        <v>7138</v>
      </c>
      <c r="K1662" s="2">
        <v>45328</v>
      </c>
      <c r="L1662" s="1" t="s">
        <v>4200</v>
      </c>
      <c r="M1662" s="1" t="str">
        <f t="shared" si="125"/>
        <v>Social Services</v>
      </c>
      <c r="N1662" s="1" t="s">
        <v>4205</v>
      </c>
      <c r="O1662" s="1" t="s">
        <v>4289</v>
      </c>
      <c r="P1662" s="1">
        <v>8537</v>
      </c>
      <c r="Q1662" s="1">
        <v>2047320</v>
      </c>
      <c r="R1662" s="1">
        <f t="shared" si="126"/>
        <v>37320</v>
      </c>
      <c r="S1662" s="4">
        <v>1450841.7891257296</v>
      </c>
      <c r="T1662" s="4">
        <v>528993.86162534321</v>
      </c>
      <c r="U1662" s="1">
        <f t="shared" si="127"/>
        <v>2010000</v>
      </c>
      <c r="V1662" s="4">
        <f t="shared" si="128"/>
        <v>67484.349248927087</v>
      </c>
      <c r="W1662" s="1" t="str">
        <f t="shared" si="129"/>
        <v>Favourable</v>
      </c>
    </row>
    <row r="1663" spans="1:23" x14ac:dyDescent="0.25">
      <c r="A1663" s="1"/>
      <c r="B1663" s="1"/>
      <c r="C1663" s="1"/>
      <c r="D1663" s="1"/>
      <c r="E1663" s="1" t="s">
        <v>7139</v>
      </c>
      <c r="F1663" s="2">
        <v>44558</v>
      </c>
      <c r="G1663" s="3">
        <v>24001</v>
      </c>
      <c r="H1663" s="1"/>
      <c r="I1663" s="1"/>
      <c r="J1663" s="1" t="s">
        <v>7140</v>
      </c>
      <c r="K1663" s="2">
        <v>43983</v>
      </c>
      <c r="L1663" s="1" t="s">
        <v>4204</v>
      </c>
      <c r="M1663" s="1" t="str">
        <f t="shared" si="125"/>
        <v>Education</v>
      </c>
      <c r="N1663" s="1" t="s">
        <v>4205</v>
      </c>
      <c r="O1663" s="1" t="s">
        <v>4311</v>
      </c>
      <c r="P1663" s="1">
        <v>9238</v>
      </c>
      <c r="Q1663" s="1">
        <v>1694572</v>
      </c>
      <c r="R1663" s="1">
        <f t="shared" si="126"/>
        <v>0</v>
      </c>
      <c r="S1663" s="4">
        <v>1644771.3483437211</v>
      </c>
      <c r="T1663" s="4">
        <v>199372.67788889387</v>
      </c>
      <c r="U1663" s="1">
        <f t="shared" si="127"/>
        <v>1694572</v>
      </c>
      <c r="V1663" s="4">
        <f t="shared" si="128"/>
        <v>-149572.02623261511</v>
      </c>
      <c r="W1663" s="1" t="str">
        <f t="shared" si="129"/>
        <v>Adverse</v>
      </c>
    </row>
    <row r="1664" spans="1:23" x14ac:dyDescent="0.25">
      <c r="A1664" s="1"/>
      <c r="B1664" s="1"/>
      <c r="C1664" s="1"/>
      <c r="D1664" s="1"/>
      <c r="E1664" s="1" t="s">
        <v>7141</v>
      </c>
      <c r="F1664" s="2">
        <v>45222</v>
      </c>
      <c r="G1664" s="3">
        <v>50792</v>
      </c>
      <c r="H1664" s="1"/>
      <c r="I1664" s="1"/>
      <c r="J1664" s="1" t="s">
        <v>7142</v>
      </c>
      <c r="K1664" s="2">
        <v>44280</v>
      </c>
      <c r="L1664" s="1" t="s">
        <v>4200</v>
      </c>
      <c r="M1664" s="1" t="str">
        <f t="shared" si="125"/>
        <v>Social Services</v>
      </c>
      <c r="N1664" s="1" t="s">
        <v>4222</v>
      </c>
      <c r="O1664" s="1" t="s">
        <v>4259</v>
      </c>
      <c r="P1664" s="1">
        <v>8823</v>
      </c>
      <c r="Q1664" s="1">
        <v>1879864</v>
      </c>
      <c r="R1664" s="1">
        <f t="shared" si="126"/>
        <v>27109</v>
      </c>
      <c r="S1664" s="4">
        <v>1338261.8295148923</v>
      </c>
      <c r="T1664" s="4">
        <v>63787.002420692377</v>
      </c>
      <c r="U1664" s="1">
        <f t="shared" si="127"/>
        <v>1852755</v>
      </c>
      <c r="V1664" s="4">
        <f t="shared" si="128"/>
        <v>477815.16806441522</v>
      </c>
      <c r="W1664" s="1" t="str">
        <f t="shared" si="129"/>
        <v>Favourable</v>
      </c>
    </row>
    <row r="1665" spans="1:23" x14ac:dyDescent="0.25">
      <c r="A1665" s="1"/>
      <c r="B1665" s="1"/>
      <c r="C1665" s="1"/>
      <c r="D1665" s="1"/>
      <c r="E1665" s="1" t="s">
        <v>5266</v>
      </c>
      <c r="F1665" s="2">
        <v>44323</v>
      </c>
      <c r="G1665" s="3">
        <v>47076</v>
      </c>
      <c r="H1665" s="1"/>
      <c r="I1665" s="1"/>
      <c r="J1665" s="1" t="s">
        <v>6051</v>
      </c>
      <c r="K1665" s="2">
        <v>45012</v>
      </c>
      <c r="L1665" s="1" t="s">
        <v>4200</v>
      </c>
      <c r="M1665" s="1" t="str">
        <f t="shared" si="125"/>
        <v>Social Services</v>
      </c>
      <c r="N1665" s="1" t="s">
        <v>4222</v>
      </c>
      <c r="O1665" s="1" t="s">
        <v>4259</v>
      </c>
      <c r="P1665" s="1">
        <v>7303</v>
      </c>
      <c r="Q1665" s="1">
        <v>1442042</v>
      </c>
      <c r="R1665" s="1">
        <f t="shared" si="126"/>
        <v>18963</v>
      </c>
      <c r="S1665" s="4">
        <v>61325.725621364079</v>
      </c>
      <c r="T1665" s="4">
        <v>440809.82243237784</v>
      </c>
      <c r="U1665" s="1">
        <f t="shared" si="127"/>
        <v>1423079</v>
      </c>
      <c r="V1665" s="4">
        <f t="shared" si="128"/>
        <v>939906.45194625808</v>
      </c>
      <c r="W1665" s="1" t="str">
        <f t="shared" si="129"/>
        <v>Favourable</v>
      </c>
    </row>
    <row r="1666" spans="1:23" x14ac:dyDescent="0.25">
      <c r="A1666" s="1"/>
      <c r="B1666" s="1"/>
      <c r="C1666" s="1"/>
      <c r="D1666" s="1"/>
      <c r="E1666" s="1" t="s">
        <v>7143</v>
      </c>
      <c r="F1666" s="2">
        <v>44039</v>
      </c>
      <c r="G1666" s="3">
        <v>50744</v>
      </c>
      <c r="H1666" s="1"/>
      <c r="I1666" s="1"/>
      <c r="J1666" s="1" t="s">
        <v>7144</v>
      </c>
      <c r="K1666" s="2">
        <v>44732</v>
      </c>
      <c r="L1666" s="1" t="s">
        <v>4212</v>
      </c>
      <c r="M1666" s="1" t="str">
        <f t="shared" si="125"/>
        <v>Agricultural Extension</v>
      </c>
      <c r="N1666" s="1" t="s">
        <v>4210</v>
      </c>
      <c r="O1666" s="1" t="s">
        <v>4226</v>
      </c>
      <c r="P1666" s="1">
        <v>5811</v>
      </c>
      <c r="Q1666" s="1">
        <v>1166183</v>
      </c>
      <c r="R1666" s="1">
        <f t="shared" si="126"/>
        <v>57708</v>
      </c>
      <c r="S1666" s="4">
        <v>113.07466348916225</v>
      </c>
      <c r="T1666" s="4">
        <v>386422.10184351826</v>
      </c>
      <c r="U1666" s="1">
        <f t="shared" si="127"/>
        <v>1108475</v>
      </c>
      <c r="V1666" s="4">
        <f t="shared" si="128"/>
        <v>779647.82349299255</v>
      </c>
      <c r="W1666" s="1" t="str">
        <f t="shared" si="129"/>
        <v>Favourable</v>
      </c>
    </row>
    <row r="1667" spans="1:23" x14ac:dyDescent="0.25">
      <c r="A1667" s="1"/>
      <c r="B1667" s="1"/>
      <c r="C1667" s="1"/>
      <c r="D1667" s="1"/>
      <c r="E1667" s="1" t="s">
        <v>7145</v>
      </c>
      <c r="F1667" s="2">
        <v>45311</v>
      </c>
      <c r="G1667" s="3">
        <v>47169</v>
      </c>
      <c r="H1667" s="1"/>
      <c r="I1667" s="1"/>
      <c r="J1667" s="1" t="s">
        <v>5575</v>
      </c>
      <c r="K1667" s="2">
        <v>44096</v>
      </c>
      <c r="L1667" s="1" t="s">
        <v>4204</v>
      </c>
      <c r="M1667" s="1" t="str">
        <f t="shared" ref="M1667:M1730" si="130">INDEX($A:$B,MATCH($L1667,$A:$A,0),2)</f>
        <v>Education</v>
      </c>
      <c r="N1667" s="1" t="s">
        <v>4205</v>
      </c>
      <c r="O1667" s="1" t="s">
        <v>4206</v>
      </c>
      <c r="P1667" s="1">
        <v>7247</v>
      </c>
      <c r="Q1667" s="1">
        <v>1734782</v>
      </c>
      <c r="R1667" s="1">
        <f t="shared" ref="R1667:R1730" si="131">_xlfn.XLOOKUP($J1667,$E:$E,$G:$G,0,0,1)</f>
        <v>15403</v>
      </c>
      <c r="S1667" s="4">
        <v>605884.60195672128</v>
      </c>
      <c r="T1667" s="4">
        <v>568524.15912457183</v>
      </c>
      <c r="U1667" s="1">
        <f t="shared" ref="U1667:U1730" si="132">Q1667-R1667</f>
        <v>1719379</v>
      </c>
      <c r="V1667" s="4">
        <f t="shared" ref="V1667:V1730" si="133">Q1667-(S1667+T1667)</f>
        <v>560373.23891870677</v>
      </c>
      <c r="W1667" s="1" t="str">
        <f t="shared" ref="W1667:W1730" si="134">IF(V1667&gt;=0,"Favourable","Adverse")</f>
        <v>Favourable</v>
      </c>
    </row>
    <row r="1668" spans="1:23" x14ac:dyDescent="0.25">
      <c r="A1668" s="1"/>
      <c r="B1668" s="1"/>
      <c r="C1668" s="1"/>
      <c r="D1668" s="1"/>
      <c r="E1668" s="1" t="s">
        <v>7146</v>
      </c>
      <c r="F1668" s="2">
        <v>44369</v>
      </c>
      <c r="G1668" s="3">
        <v>56801</v>
      </c>
      <c r="H1668" s="1"/>
      <c r="I1668" s="1"/>
      <c r="J1668" s="1" t="s">
        <v>7147</v>
      </c>
      <c r="K1668" s="2">
        <v>44622</v>
      </c>
      <c r="L1668" s="1" t="s">
        <v>4204</v>
      </c>
      <c r="M1668" s="1" t="str">
        <f t="shared" si="130"/>
        <v>Education</v>
      </c>
      <c r="N1668" s="1" t="s">
        <v>4222</v>
      </c>
      <c r="O1668" s="1" t="s">
        <v>4247</v>
      </c>
      <c r="P1668" s="1">
        <v>6687</v>
      </c>
      <c r="Q1668" s="1">
        <v>2084618</v>
      </c>
      <c r="R1668" s="1">
        <f t="shared" si="131"/>
        <v>0</v>
      </c>
      <c r="S1668" s="4">
        <v>1596787.5554782788</v>
      </c>
      <c r="T1668" s="4">
        <v>657914.23368901655</v>
      </c>
      <c r="U1668" s="1">
        <f t="shared" si="132"/>
        <v>2084618</v>
      </c>
      <c r="V1668" s="4">
        <f t="shared" si="133"/>
        <v>-170083.78916729521</v>
      </c>
      <c r="W1668" s="1" t="str">
        <f t="shared" si="134"/>
        <v>Adverse</v>
      </c>
    </row>
    <row r="1669" spans="1:23" x14ac:dyDescent="0.25">
      <c r="A1669" s="1"/>
      <c r="B1669" s="1"/>
      <c r="C1669" s="1"/>
      <c r="D1669" s="1"/>
      <c r="E1669" s="1" t="s">
        <v>7148</v>
      </c>
      <c r="F1669" s="2">
        <v>44031</v>
      </c>
      <c r="G1669" s="3">
        <v>52335</v>
      </c>
      <c r="H1669" s="1"/>
      <c r="I1669" s="1"/>
      <c r="J1669" s="1" t="s">
        <v>7149</v>
      </c>
      <c r="K1669" s="2">
        <v>43864</v>
      </c>
      <c r="L1669" s="1" t="s">
        <v>4200</v>
      </c>
      <c r="M1669" s="1" t="str">
        <f t="shared" si="130"/>
        <v>Social Services</v>
      </c>
      <c r="N1669" s="1" t="s">
        <v>4210</v>
      </c>
      <c r="O1669" s="1" t="s">
        <v>4402</v>
      </c>
      <c r="P1669" s="1">
        <v>9149</v>
      </c>
      <c r="Q1669" s="1">
        <v>2088462</v>
      </c>
      <c r="R1669" s="1">
        <f t="shared" si="131"/>
        <v>26574</v>
      </c>
      <c r="S1669" s="4">
        <v>1908364.6171013708</v>
      </c>
      <c r="T1669" s="4">
        <v>109929.90312080995</v>
      </c>
      <c r="U1669" s="1">
        <f t="shared" si="132"/>
        <v>2061888</v>
      </c>
      <c r="V1669" s="4">
        <f t="shared" si="133"/>
        <v>70167.479777819244</v>
      </c>
      <c r="W1669" s="1" t="str">
        <f t="shared" si="134"/>
        <v>Favourable</v>
      </c>
    </row>
    <row r="1670" spans="1:23" x14ac:dyDescent="0.25">
      <c r="A1670" s="1"/>
      <c r="B1670" s="1"/>
      <c r="C1670" s="1"/>
      <c r="D1670" s="1"/>
      <c r="E1670" s="1" t="s">
        <v>6983</v>
      </c>
      <c r="F1670" s="2">
        <v>44806</v>
      </c>
      <c r="G1670" s="3">
        <v>51008</v>
      </c>
      <c r="H1670" s="1"/>
      <c r="I1670" s="1"/>
      <c r="J1670" s="1" t="s">
        <v>7150</v>
      </c>
      <c r="K1670" s="2">
        <v>44076</v>
      </c>
      <c r="L1670" s="1" t="s">
        <v>4200</v>
      </c>
      <c r="M1670" s="1" t="str">
        <f t="shared" si="130"/>
        <v>Social Services</v>
      </c>
      <c r="N1670" s="1" t="s">
        <v>4205</v>
      </c>
      <c r="O1670" s="1" t="s">
        <v>4241</v>
      </c>
      <c r="P1670" s="1">
        <v>9111</v>
      </c>
      <c r="Q1670" s="1">
        <v>906271</v>
      </c>
      <c r="R1670" s="1">
        <f t="shared" si="131"/>
        <v>0</v>
      </c>
      <c r="S1670" s="4">
        <v>35191.590008333624</v>
      </c>
      <c r="T1670" s="4">
        <v>148465.11110674313</v>
      </c>
      <c r="U1670" s="1">
        <f t="shared" si="132"/>
        <v>906271</v>
      </c>
      <c r="V1670" s="4">
        <f t="shared" si="133"/>
        <v>722614.29888492322</v>
      </c>
      <c r="W1670" s="1" t="str">
        <f t="shared" si="134"/>
        <v>Favourable</v>
      </c>
    </row>
    <row r="1671" spans="1:23" x14ac:dyDescent="0.25">
      <c r="A1671" s="1"/>
      <c r="B1671" s="1"/>
      <c r="C1671" s="1"/>
      <c r="D1671" s="1"/>
      <c r="E1671" s="1" t="s">
        <v>5156</v>
      </c>
      <c r="F1671" s="2">
        <v>44360</v>
      </c>
      <c r="G1671" s="3">
        <v>18281</v>
      </c>
      <c r="H1671" s="1"/>
      <c r="I1671" s="1"/>
      <c r="J1671" s="1" t="s">
        <v>7151</v>
      </c>
      <c r="K1671" s="2">
        <v>45408</v>
      </c>
      <c r="L1671" s="1" t="s">
        <v>4200</v>
      </c>
      <c r="M1671" s="1" t="str">
        <f t="shared" si="130"/>
        <v>Social Services</v>
      </c>
      <c r="N1671" s="1" t="s">
        <v>4205</v>
      </c>
      <c r="O1671" s="1" t="s">
        <v>4458</v>
      </c>
      <c r="P1671" s="1">
        <v>5729</v>
      </c>
      <c r="Q1671" s="1">
        <v>1519916</v>
      </c>
      <c r="R1671" s="1">
        <f t="shared" si="131"/>
        <v>0</v>
      </c>
      <c r="S1671" s="4">
        <v>505144.5585184485</v>
      </c>
      <c r="T1671" s="4">
        <v>398352.56667342182</v>
      </c>
      <c r="U1671" s="1">
        <f t="shared" si="132"/>
        <v>1519916</v>
      </c>
      <c r="V1671" s="4">
        <f t="shared" si="133"/>
        <v>616418.87480812962</v>
      </c>
      <c r="W1671" s="1" t="str">
        <f t="shared" si="134"/>
        <v>Favourable</v>
      </c>
    </row>
    <row r="1672" spans="1:23" x14ac:dyDescent="0.25">
      <c r="A1672" s="1"/>
      <c r="B1672" s="1"/>
      <c r="C1672" s="1"/>
      <c r="D1672" s="1"/>
      <c r="E1672" s="1" t="s">
        <v>7152</v>
      </c>
      <c r="F1672" s="2">
        <v>44332</v>
      </c>
      <c r="G1672" s="3">
        <v>25270</v>
      </c>
      <c r="H1672" s="1"/>
      <c r="I1672" s="1"/>
      <c r="J1672" s="1" t="s">
        <v>7153</v>
      </c>
      <c r="K1672" s="2">
        <v>45133</v>
      </c>
      <c r="L1672" s="1" t="s">
        <v>4216</v>
      </c>
      <c r="M1672" s="1" t="str">
        <f t="shared" si="130"/>
        <v>Agricultural Extension</v>
      </c>
      <c r="N1672" s="1" t="s">
        <v>4205</v>
      </c>
      <c r="O1672" s="1" t="s">
        <v>4345</v>
      </c>
      <c r="P1672" s="1">
        <v>9001</v>
      </c>
      <c r="Q1672" s="1">
        <v>1761126</v>
      </c>
      <c r="R1672" s="1">
        <f t="shared" si="131"/>
        <v>0</v>
      </c>
      <c r="S1672" s="4">
        <v>376928.19455506816</v>
      </c>
      <c r="T1672" s="4">
        <v>425934.1466461157</v>
      </c>
      <c r="U1672" s="1">
        <f t="shared" si="132"/>
        <v>1761126</v>
      </c>
      <c r="V1672" s="4">
        <f t="shared" si="133"/>
        <v>958263.65879881615</v>
      </c>
      <c r="W1672" s="1" t="str">
        <f t="shared" si="134"/>
        <v>Favourable</v>
      </c>
    </row>
    <row r="1673" spans="1:23" x14ac:dyDescent="0.25">
      <c r="A1673" s="1"/>
      <c r="B1673" s="1"/>
      <c r="C1673" s="1"/>
      <c r="D1673" s="1"/>
      <c r="E1673" s="1" t="s">
        <v>7154</v>
      </c>
      <c r="F1673" s="2">
        <v>45235</v>
      </c>
      <c r="G1673" s="3">
        <v>48895</v>
      </c>
      <c r="H1673" s="1"/>
      <c r="I1673" s="1"/>
      <c r="J1673" s="1" t="s">
        <v>7155</v>
      </c>
      <c r="K1673" s="2">
        <v>45158</v>
      </c>
      <c r="L1673" s="1" t="s">
        <v>4204</v>
      </c>
      <c r="M1673" s="1" t="str">
        <f t="shared" si="130"/>
        <v>Education</v>
      </c>
      <c r="N1673" s="1" t="s">
        <v>4210</v>
      </c>
      <c r="O1673" s="1" t="s">
        <v>4314</v>
      </c>
      <c r="P1673" s="1">
        <v>5782</v>
      </c>
      <c r="Q1673" s="1">
        <v>425445</v>
      </c>
      <c r="R1673" s="1">
        <f t="shared" si="131"/>
        <v>0</v>
      </c>
      <c r="S1673" s="4">
        <v>378966.43961586</v>
      </c>
      <c r="T1673" s="4">
        <v>77012.253698358443</v>
      </c>
      <c r="U1673" s="1">
        <f t="shared" si="132"/>
        <v>425445</v>
      </c>
      <c r="V1673" s="4">
        <f t="shared" si="133"/>
        <v>-30533.693314218428</v>
      </c>
      <c r="W1673" s="1" t="str">
        <f t="shared" si="134"/>
        <v>Adverse</v>
      </c>
    </row>
    <row r="1674" spans="1:23" x14ac:dyDescent="0.25">
      <c r="A1674" s="1"/>
      <c r="B1674" s="1"/>
      <c r="C1674" s="1"/>
      <c r="D1674" s="1"/>
      <c r="E1674" s="1" t="s">
        <v>7156</v>
      </c>
      <c r="F1674" s="2">
        <v>45084</v>
      </c>
      <c r="G1674" s="3">
        <v>36517</v>
      </c>
      <c r="H1674" s="1"/>
      <c r="I1674" s="1"/>
      <c r="J1674" s="1" t="s">
        <v>7157</v>
      </c>
      <c r="K1674" s="2">
        <v>43935</v>
      </c>
      <c r="L1674" s="1" t="s">
        <v>4216</v>
      </c>
      <c r="M1674" s="1" t="str">
        <f t="shared" si="130"/>
        <v>Agricultural Extension</v>
      </c>
      <c r="N1674" s="1" t="s">
        <v>4205</v>
      </c>
      <c r="O1674" s="1" t="s">
        <v>4247</v>
      </c>
      <c r="P1674" s="1">
        <v>6468</v>
      </c>
      <c r="Q1674" s="1">
        <v>2483917</v>
      </c>
      <c r="R1674" s="1">
        <f t="shared" si="131"/>
        <v>0</v>
      </c>
      <c r="S1674" s="4">
        <v>1187515.0106496003</v>
      </c>
      <c r="T1674" s="4">
        <v>165514.30324629403</v>
      </c>
      <c r="U1674" s="1">
        <f t="shared" si="132"/>
        <v>2483917</v>
      </c>
      <c r="V1674" s="4">
        <f t="shared" si="133"/>
        <v>1130887.6861041058</v>
      </c>
      <c r="W1674" s="1" t="str">
        <f t="shared" si="134"/>
        <v>Favourable</v>
      </c>
    </row>
    <row r="1675" spans="1:23" x14ac:dyDescent="0.25">
      <c r="A1675" s="1"/>
      <c r="B1675" s="1"/>
      <c r="C1675" s="1"/>
      <c r="D1675" s="1"/>
      <c r="E1675" s="1" t="s">
        <v>7158</v>
      </c>
      <c r="F1675" s="2">
        <v>44990</v>
      </c>
      <c r="G1675" s="3">
        <v>10218</v>
      </c>
      <c r="H1675" s="1"/>
      <c r="I1675" s="1"/>
      <c r="J1675" s="1" t="s">
        <v>6861</v>
      </c>
      <c r="K1675" s="2">
        <v>44927</v>
      </c>
      <c r="L1675" s="1" t="s">
        <v>4218</v>
      </c>
      <c r="M1675" s="1" t="str">
        <f t="shared" si="130"/>
        <v>Infrastructure</v>
      </c>
      <c r="N1675" s="1" t="s">
        <v>4222</v>
      </c>
      <c r="O1675" s="1" t="s">
        <v>4244</v>
      </c>
      <c r="P1675" s="1">
        <v>5843</v>
      </c>
      <c r="Q1675" s="1">
        <v>1993424</v>
      </c>
      <c r="R1675" s="1">
        <f t="shared" si="131"/>
        <v>59574</v>
      </c>
      <c r="S1675" s="4">
        <v>415712.5534322717</v>
      </c>
      <c r="T1675" s="4">
        <v>18446.954965434143</v>
      </c>
      <c r="U1675" s="1">
        <f t="shared" si="132"/>
        <v>1933850</v>
      </c>
      <c r="V1675" s="4">
        <f t="shared" si="133"/>
        <v>1559264.4916022941</v>
      </c>
      <c r="W1675" s="1" t="str">
        <f t="shared" si="134"/>
        <v>Favourable</v>
      </c>
    </row>
    <row r="1676" spans="1:23" x14ac:dyDescent="0.25">
      <c r="A1676" s="1"/>
      <c r="B1676" s="1"/>
      <c r="C1676" s="1"/>
      <c r="D1676" s="1"/>
      <c r="E1676" s="1" t="s">
        <v>7159</v>
      </c>
      <c r="F1676" s="2">
        <v>45289</v>
      </c>
      <c r="G1676" s="3">
        <v>39869</v>
      </c>
      <c r="H1676" s="1"/>
      <c r="I1676" s="1"/>
      <c r="J1676" s="1" t="s">
        <v>7160</v>
      </c>
      <c r="K1676" s="2">
        <v>43841</v>
      </c>
      <c r="L1676" s="1" t="s">
        <v>4218</v>
      </c>
      <c r="M1676" s="1" t="str">
        <f t="shared" si="130"/>
        <v>Infrastructure</v>
      </c>
      <c r="N1676" s="1" t="s">
        <v>4205</v>
      </c>
      <c r="O1676" s="1" t="s">
        <v>4244</v>
      </c>
      <c r="P1676" s="1">
        <v>8087</v>
      </c>
      <c r="Q1676" s="1">
        <v>1585559</v>
      </c>
      <c r="R1676" s="1">
        <f t="shared" si="131"/>
        <v>25963</v>
      </c>
      <c r="S1676" s="4">
        <v>528958.59635004972</v>
      </c>
      <c r="T1676" s="4">
        <v>433853.3462828265</v>
      </c>
      <c r="U1676" s="1">
        <f t="shared" si="132"/>
        <v>1559596</v>
      </c>
      <c r="V1676" s="4">
        <f t="shared" si="133"/>
        <v>622747.05736712378</v>
      </c>
      <c r="W1676" s="1" t="str">
        <f t="shared" si="134"/>
        <v>Favourable</v>
      </c>
    </row>
    <row r="1677" spans="1:23" x14ac:dyDescent="0.25">
      <c r="A1677" s="1"/>
      <c r="B1677" s="1"/>
      <c r="C1677" s="1"/>
      <c r="D1677" s="1"/>
      <c r="E1677" s="1" t="s">
        <v>7161</v>
      </c>
      <c r="F1677" s="2">
        <v>44827</v>
      </c>
      <c r="G1677" s="3">
        <v>39725</v>
      </c>
      <c r="H1677" s="1"/>
      <c r="I1677" s="1"/>
      <c r="J1677" s="1" t="s">
        <v>7162</v>
      </c>
      <c r="K1677" s="2">
        <v>44765</v>
      </c>
      <c r="L1677" s="1" t="s">
        <v>4218</v>
      </c>
      <c r="M1677" s="1" t="str">
        <f t="shared" si="130"/>
        <v>Infrastructure</v>
      </c>
      <c r="N1677" s="1" t="s">
        <v>4205</v>
      </c>
      <c r="O1677" s="1" t="s">
        <v>4270</v>
      </c>
      <c r="P1677" s="1">
        <v>7092</v>
      </c>
      <c r="Q1677" s="1">
        <v>1942687</v>
      </c>
      <c r="R1677" s="1">
        <f t="shared" si="131"/>
        <v>13781</v>
      </c>
      <c r="S1677" s="4">
        <v>1100638.4418801221</v>
      </c>
      <c r="T1677" s="4">
        <v>2935.6733263156207</v>
      </c>
      <c r="U1677" s="1">
        <f t="shared" si="132"/>
        <v>1928906</v>
      </c>
      <c r="V1677" s="4">
        <f t="shared" si="133"/>
        <v>839112.88479356235</v>
      </c>
      <c r="W1677" s="1" t="str">
        <f t="shared" si="134"/>
        <v>Favourable</v>
      </c>
    </row>
    <row r="1678" spans="1:23" x14ac:dyDescent="0.25">
      <c r="A1678" s="1"/>
      <c r="B1678" s="1"/>
      <c r="C1678" s="1"/>
      <c r="D1678" s="1"/>
      <c r="E1678" s="1" t="s">
        <v>7163</v>
      </c>
      <c r="F1678" s="2">
        <v>45348</v>
      </c>
      <c r="G1678" s="3">
        <v>52984</v>
      </c>
      <c r="H1678" s="1"/>
      <c r="I1678" s="1"/>
      <c r="J1678" s="1" t="s">
        <v>7164</v>
      </c>
      <c r="K1678" s="2">
        <v>44755</v>
      </c>
      <c r="L1678" s="1" t="s">
        <v>4218</v>
      </c>
      <c r="M1678" s="1" t="str">
        <f t="shared" si="130"/>
        <v>Infrastructure</v>
      </c>
      <c r="N1678" s="1" t="s">
        <v>4205</v>
      </c>
      <c r="O1678" s="1" t="s">
        <v>4301</v>
      </c>
      <c r="P1678" s="1">
        <v>6669</v>
      </c>
      <c r="Q1678" s="1">
        <v>838407</v>
      </c>
      <c r="R1678" s="1">
        <f t="shared" si="131"/>
        <v>0</v>
      </c>
      <c r="S1678" s="4">
        <v>724023.84752260789</v>
      </c>
      <c r="T1678" s="4">
        <v>187116.18677179588</v>
      </c>
      <c r="U1678" s="1">
        <f t="shared" si="132"/>
        <v>838407</v>
      </c>
      <c r="V1678" s="4">
        <f t="shared" si="133"/>
        <v>-72733.03429440374</v>
      </c>
      <c r="W1678" s="1" t="str">
        <f t="shared" si="134"/>
        <v>Adverse</v>
      </c>
    </row>
    <row r="1679" spans="1:23" x14ac:dyDescent="0.25">
      <c r="A1679" s="1"/>
      <c r="B1679" s="1"/>
      <c r="C1679" s="1"/>
      <c r="D1679" s="1"/>
      <c r="E1679" s="1" t="s">
        <v>7165</v>
      </c>
      <c r="F1679" s="2">
        <v>44101</v>
      </c>
      <c r="G1679" s="3">
        <v>25219</v>
      </c>
      <c r="H1679" s="1"/>
      <c r="I1679" s="1"/>
      <c r="J1679" s="1" t="s">
        <v>6601</v>
      </c>
      <c r="K1679" s="2">
        <v>44413</v>
      </c>
      <c r="L1679" s="1" t="s">
        <v>4212</v>
      </c>
      <c r="M1679" s="1" t="str">
        <f t="shared" si="130"/>
        <v>Agricultural Extension</v>
      </c>
      <c r="N1679" s="1" t="s">
        <v>4205</v>
      </c>
      <c r="O1679" s="1" t="s">
        <v>4338</v>
      </c>
      <c r="P1679" s="1">
        <v>6683</v>
      </c>
      <c r="Q1679" s="1">
        <v>2138103</v>
      </c>
      <c r="R1679" s="1">
        <f t="shared" si="131"/>
        <v>26447</v>
      </c>
      <c r="S1679" s="4">
        <v>1802940.5751049465</v>
      </c>
      <c r="T1679" s="4">
        <v>203293.16846414201</v>
      </c>
      <c r="U1679" s="1">
        <f t="shared" si="132"/>
        <v>2111656</v>
      </c>
      <c r="V1679" s="4">
        <f t="shared" si="133"/>
        <v>131869.25643091137</v>
      </c>
      <c r="W1679" s="1" t="str">
        <f t="shared" si="134"/>
        <v>Favourable</v>
      </c>
    </row>
    <row r="1680" spans="1:23" x14ac:dyDescent="0.25">
      <c r="A1680" s="1"/>
      <c r="B1680" s="1"/>
      <c r="C1680" s="1"/>
      <c r="D1680" s="1"/>
      <c r="E1680" s="1" t="s">
        <v>7166</v>
      </c>
      <c r="F1680" s="2">
        <v>44650</v>
      </c>
      <c r="G1680" s="3">
        <v>41357</v>
      </c>
      <c r="H1680" s="1"/>
      <c r="I1680" s="1"/>
      <c r="J1680" s="1" t="s">
        <v>7167</v>
      </c>
      <c r="K1680" s="2">
        <v>44027</v>
      </c>
      <c r="L1680" s="1" t="s">
        <v>4216</v>
      </c>
      <c r="M1680" s="1" t="str">
        <f t="shared" si="130"/>
        <v>Agricultural Extension</v>
      </c>
      <c r="N1680" s="1" t="s">
        <v>4205</v>
      </c>
      <c r="O1680" s="1" t="s">
        <v>4304</v>
      </c>
      <c r="P1680" s="1">
        <v>7268</v>
      </c>
      <c r="Q1680" s="1">
        <v>431967</v>
      </c>
      <c r="R1680" s="1">
        <f t="shared" si="131"/>
        <v>30464</v>
      </c>
      <c r="S1680" s="4">
        <v>260789.56127301583</v>
      </c>
      <c r="T1680" s="4">
        <v>95552.925619667876</v>
      </c>
      <c r="U1680" s="1">
        <f t="shared" si="132"/>
        <v>401503</v>
      </c>
      <c r="V1680" s="4">
        <f t="shared" si="133"/>
        <v>75624.513107316277</v>
      </c>
      <c r="W1680" s="1" t="str">
        <f t="shared" si="134"/>
        <v>Favourable</v>
      </c>
    </row>
    <row r="1681" spans="1:23" x14ac:dyDescent="0.25">
      <c r="A1681" s="1"/>
      <c r="B1681" s="1"/>
      <c r="C1681" s="1"/>
      <c r="D1681" s="1"/>
      <c r="E1681" s="1" t="s">
        <v>7168</v>
      </c>
      <c r="F1681" s="2">
        <v>44263</v>
      </c>
      <c r="G1681" s="3">
        <v>22454</v>
      </c>
      <c r="H1681" s="1"/>
      <c r="I1681" s="1"/>
      <c r="J1681" s="1" t="s">
        <v>7169</v>
      </c>
      <c r="K1681" s="2">
        <v>44140</v>
      </c>
      <c r="L1681" s="1" t="s">
        <v>4212</v>
      </c>
      <c r="M1681" s="1" t="str">
        <f t="shared" si="130"/>
        <v>Agricultural Extension</v>
      </c>
      <c r="N1681" s="1" t="s">
        <v>4205</v>
      </c>
      <c r="O1681" s="1" t="s">
        <v>4289</v>
      </c>
      <c r="P1681" s="1">
        <v>6001</v>
      </c>
      <c r="Q1681" s="1">
        <v>683589</v>
      </c>
      <c r="R1681" s="1">
        <f t="shared" si="131"/>
        <v>46562</v>
      </c>
      <c r="S1681" s="4">
        <v>615636.5606773881</v>
      </c>
      <c r="T1681" s="4">
        <v>23138.477948779691</v>
      </c>
      <c r="U1681" s="1">
        <f t="shared" si="132"/>
        <v>637027</v>
      </c>
      <c r="V1681" s="4">
        <f t="shared" si="133"/>
        <v>44813.961373832193</v>
      </c>
      <c r="W1681" s="1" t="str">
        <f t="shared" si="134"/>
        <v>Favourable</v>
      </c>
    </row>
    <row r="1682" spans="1:23" x14ac:dyDescent="0.25">
      <c r="A1682" s="1"/>
      <c r="B1682" s="1"/>
      <c r="C1682" s="1"/>
      <c r="D1682" s="1"/>
      <c r="E1682" s="1" t="s">
        <v>7170</v>
      </c>
      <c r="F1682" s="2">
        <v>45257</v>
      </c>
      <c r="G1682" s="3">
        <v>30934</v>
      </c>
      <c r="H1682" s="1"/>
      <c r="I1682" s="1"/>
      <c r="J1682" s="1" t="s">
        <v>6628</v>
      </c>
      <c r="K1682" s="2">
        <v>44876</v>
      </c>
      <c r="L1682" s="1" t="s">
        <v>4218</v>
      </c>
      <c r="M1682" s="1" t="str">
        <f t="shared" si="130"/>
        <v>Infrastructure</v>
      </c>
      <c r="N1682" s="1" t="s">
        <v>4210</v>
      </c>
      <c r="O1682" s="1" t="s">
        <v>4289</v>
      </c>
      <c r="P1682" s="1">
        <v>6097</v>
      </c>
      <c r="Q1682" s="1">
        <v>392930</v>
      </c>
      <c r="R1682" s="1">
        <f t="shared" si="131"/>
        <v>21066</v>
      </c>
      <c r="S1682" s="4">
        <v>185528.11962266074</v>
      </c>
      <c r="T1682" s="4">
        <v>115797.64131417917</v>
      </c>
      <c r="U1682" s="1">
        <f t="shared" si="132"/>
        <v>371864</v>
      </c>
      <c r="V1682" s="4">
        <f t="shared" si="133"/>
        <v>91604.239063160087</v>
      </c>
      <c r="W1682" s="1" t="str">
        <f t="shared" si="134"/>
        <v>Favourable</v>
      </c>
    </row>
    <row r="1683" spans="1:23" x14ac:dyDescent="0.25">
      <c r="A1683" s="1"/>
      <c r="B1683" s="1"/>
      <c r="C1683" s="1"/>
      <c r="D1683" s="1"/>
      <c r="E1683" s="1" t="s">
        <v>7171</v>
      </c>
      <c r="F1683" s="2">
        <v>45316</v>
      </c>
      <c r="G1683" s="3">
        <v>13313</v>
      </c>
      <c r="H1683" s="1"/>
      <c r="I1683" s="1"/>
      <c r="J1683" s="1" t="s">
        <v>7172</v>
      </c>
      <c r="K1683" s="2">
        <v>44352</v>
      </c>
      <c r="L1683" s="1" t="s">
        <v>4212</v>
      </c>
      <c r="M1683" s="1" t="str">
        <f t="shared" si="130"/>
        <v>Agricultural Extension</v>
      </c>
      <c r="N1683" s="1" t="s">
        <v>4205</v>
      </c>
      <c r="O1683" s="1" t="s">
        <v>4361</v>
      </c>
      <c r="P1683" s="1">
        <v>5521</v>
      </c>
      <c r="Q1683" s="1">
        <v>812138</v>
      </c>
      <c r="R1683" s="1">
        <f t="shared" si="131"/>
        <v>0</v>
      </c>
      <c r="S1683" s="4">
        <v>583023.19653094432</v>
      </c>
      <c r="T1683" s="4">
        <v>195765.29841851958</v>
      </c>
      <c r="U1683" s="1">
        <f t="shared" si="132"/>
        <v>812138</v>
      </c>
      <c r="V1683" s="4">
        <f t="shared" si="133"/>
        <v>33349.505050536129</v>
      </c>
      <c r="W1683" s="1" t="str">
        <f t="shared" si="134"/>
        <v>Favourable</v>
      </c>
    </row>
    <row r="1684" spans="1:23" x14ac:dyDescent="0.25">
      <c r="A1684" s="1"/>
      <c r="B1684" s="1"/>
      <c r="C1684" s="1"/>
      <c r="D1684" s="1"/>
      <c r="E1684" s="1" t="s">
        <v>7173</v>
      </c>
      <c r="F1684" s="2">
        <v>44306</v>
      </c>
      <c r="G1684" s="3">
        <v>11460</v>
      </c>
      <c r="H1684" s="1"/>
      <c r="I1684" s="1"/>
      <c r="J1684" s="1" t="s">
        <v>6784</v>
      </c>
      <c r="K1684" s="2">
        <v>43882</v>
      </c>
      <c r="L1684" s="1" t="s">
        <v>4216</v>
      </c>
      <c r="M1684" s="1" t="str">
        <f t="shared" si="130"/>
        <v>Agricultural Extension</v>
      </c>
      <c r="N1684" s="1" t="s">
        <v>4210</v>
      </c>
      <c r="O1684" s="1" t="s">
        <v>4276</v>
      </c>
      <c r="P1684" s="1">
        <v>8382</v>
      </c>
      <c r="Q1684" s="1">
        <v>1576367</v>
      </c>
      <c r="R1684" s="1">
        <f t="shared" si="131"/>
        <v>48656</v>
      </c>
      <c r="S1684" s="4">
        <v>1186849.0252382061</v>
      </c>
      <c r="T1684" s="4">
        <v>247071.45533690133</v>
      </c>
      <c r="U1684" s="1">
        <f t="shared" si="132"/>
        <v>1527711</v>
      </c>
      <c r="V1684" s="4">
        <f t="shared" si="133"/>
        <v>142446.5194248925</v>
      </c>
      <c r="W1684" s="1" t="str">
        <f t="shared" si="134"/>
        <v>Favourable</v>
      </c>
    </row>
    <row r="1685" spans="1:23" x14ac:dyDescent="0.25">
      <c r="A1685" s="1"/>
      <c r="B1685" s="1"/>
      <c r="C1685" s="1"/>
      <c r="D1685" s="1"/>
      <c r="E1685" s="1" t="s">
        <v>4672</v>
      </c>
      <c r="F1685" s="2">
        <v>45134</v>
      </c>
      <c r="G1685" s="3">
        <v>35150</v>
      </c>
      <c r="H1685" s="1"/>
      <c r="I1685" s="1"/>
      <c r="J1685" s="1" t="s">
        <v>7174</v>
      </c>
      <c r="K1685" s="2">
        <v>44080</v>
      </c>
      <c r="L1685" s="1" t="s">
        <v>4204</v>
      </c>
      <c r="M1685" s="1" t="str">
        <f t="shared" si="130"/>
        <v>Education</v>
      </c>
      <c r="N1685" s="1" t="s">
        <v>4210</v>
      </c>
      <c r="O1685" s="1" t="s">
        <v>4233</v>
      </c>
      <c r="P1685" s="1">
        <v>5757</v>
      </c>
      <c r="Q1685" s="1">
        <v>2182740</v>
      </c>
      <c r="R1685" s="1">
        <f t="shared" si="131"/>
        <v>25666</v>
      </c>
      <c r="S1685" s="4">
        <v>1288691.1548896311</v>
      </c>
      <c r="T1685" s="4">
        <v>583691.83474464563</v>
      </c>
      <c r="U1685" s="1">
        <f t="shared" si="132"/>
        <v>2157074</v>
      </c>
      <c r="V1685" s="4">
        <f t="shared" si="133"/>
        <v>310357.01036572317</v>
      </c>
      <c r="W1685" s="1" t="str">
        <f t="shared" si="134"/>
        <v>Favourable</v>
      </c>
    </row>
    <row r="1686" spans="1:23" x14ac:dyDescent="0.25">
      <c r="A1686" s="1"/>
      <c r="B1686" s="1"/>
      <c r="C1686" s="1"/>
      <c r="D1686" s="1"/>
      <c r="E1686" s="1" t="s">
        <v>7175</v>
      </c>
      <c r="F1686" s="2">
        <v>44753</v>
      </c>
      <c r="G1686" s="3">
        <v>13300</v>
      </c>
      <c r="H1686" s="1"/>
      <c r="I1686" s="1"/>
      <c r="J1686" s="1" t="s">
        <v>6112</v>
      </c>
      <c r="K1686" s="2">
        <v>45286</v>
      </c>
      <c r="L1686" s="1" t="s">
        <v>4204</v>
      </c>
      <c r="M1686" s="1" t="str">
        <f t="shared" si="130"/>
        <v>Education</v>
      </c>
      <c r="N1686" s="1" t="s">
        <v>4210</v>
      </c>
      <c r="O1686" s="1" t="s">
        <v>4264</v>
      </c>
      <c r="P1686" s="1">
        <v>8592</v>
      </c>
      <c r="Q1686" s="1">
        <v>1608171</v>
      </c>
      <c r="R1686" s="1">
        <f t="shared" si="131"/>
        <v>14031</v>
      </c>
      <c r="S1686" s="4">
        <v>152017.54902496797</v>
      </c>
      <c r="T1686" s="4">
        <v>407993.7443494508</v>
      </c>
      <c r="U1686" s="1">
        <f t="shared" si="132"/>
        <v>1594140</v>
      </c>
      <c r="V1686" s="4">
        <f t="shared" si="133"/>
        <v>1048159.7066255813</v>
      </c>
      <c r="W1686" s="1" t="str">
        <f t="shared" si="134"/>
        <v>Favourable</v>
      </c>
    </row>
    <row r="1687" spans="1:23" x14ac:dyDescent="0.25">
      <c r="A1687" s="1"/>
      <c r="B1687" s="1"/>
      <c r="C1687" s="1"/>
      <c r="D1687" s="1"/>
      <c r="E1687" s="1" t="s">
        <v>7176</v>
      </c>
      <c r="F1687" s="2">
        <v>44871</v>
      </c>
      <c r="G1687" s="3">
        <v>26408</v>
      </c>
      <c r="H1687" s="1"/>
      <c r="I1687" s="1"/>
      <c r="J1687" s="1" t="s">
        <v>7177</v>
      </c>
      <c r="K1687" s="2">
        <v>43982</v>
      </c>
      <c r="L1687" s="1" t="s">
        <v>4216</v>
      </c>
      <c r="M1687" s="1" t="str">
        <f t="shared" si="130"/>
        <v>Agricultural Extension</v>
      </c>
      <c r="N1687" s="1" t="s">
        <v>4205</v>
      </c>
      <c r="O1687" s="1" t="s">
        <v>4276</v>
      </c>
      <c r="P1687" s="1">
        <v>9063</v>
      </c>
      <c r="Q1687" s="1">
        <v>977692</v>
      </c>
      <c r="R1687" s="1">
        <f t="shared" si="131"/>
        <v>23162</v>
      </c>
      <c r="S1687" s="4">
        <v>744447.8691009474</v>
      </c>
      <c r="T1687" s="4">
        <v>157427.09580204508</v>
      </c>
      <c r="U1687" s="1">
        <f t="shared" si="132"/>
        <v>954530</v>
      </c>
      <c r="V1687" s="4">
        <f t="shared" si="133"/>
        <v>75817.035097007523</v>
      </c>
      <c r="W1687" s="1" t="str">
        <f t="shared" si="134"/>
        <v>Favourable</v>
      </c>
    </row>
    <row r="1688" spans="1:23" x14ac:dyDescent="0.25">
      <c r="A1688" s="1"/>
      <c r="B1688" s="1"/>
      <c r="C1688" s="1"/>
      <c r="D1688" s="1"/>
      <c r="E1688" s="1" t="s">
        <v>7178</v>
      </c>
      <c r="F1688" s="2">
        <v>45411</v>
      </c>
      <c r="G1688" s="3">
        <v>24609</v>
      </c>
      <c r="H1688" s="1"/>
      <c r="I1688" s="1"/>
      <c r="J1688" s="1" t="s">
        <v>7179</v>
      </c>
      <c r="K1688" s="2">
        <v>45301</v>
      </c>
      <c r="L1688" s="1" t="s">
        <v>4212</v>
      </c>
      <c r="M1688" s="1" t="str">
        <f t="shared" si="130"/>
        <v>Agricultural Extension</v>
      </c>
      <c r="N1688" s="1" t="s">
        <v>4222</v>
      </c>
      <c r="O1688" s="1" t="s">
        <v>4223</v>
      </c>
      <c r="P1688" s="1">
        <v>5770</v>
      </c>
      <c r="Q1688" s="1">
        <v>1552810</v>
      </c>
      <c r="R1688" s="1">
        <f t="shared" si="131"/>
        <v>35542</v>
      </c>
      <c r="S1688" s="4">
        <v>494714.58854870533</v>
      </c>
      <c r="T1688" s="4">
        <v>390267.50200658123</v>
      </c>
      <c r="U1688" s="1">
        <f t="shared" si="132"/>
        <v>1517268</v>
      </c>
      <c r="V1688" s="4">
        <f t="shared" si="133"/>
        <v>667827.9094447135</v>
      </c>
      <c r="W1688" s="1" t="str">
        <f t="shared" si="134"/>
        <v>Favourable</v>
      </c>
    </row>
    <row r="1689" spans="1:23" x14ac:dyDescent="0.25">
      <c r="A1689" s="1"/>
      <c r="B1689" s="1"/>
      <c r="C1689" s="1"/>
      <c r="D1689" s="1"/>
      <c r="E1689" s="1" t="s">
        <v>7180</v>
      </c>
      <c r="F1689" s="2">
        <v>45318</v>
      </c>
      <c r="G1689" s="3">
        <v>57490</v>
      </c>
      <c r="H1689" s="1"/>
      <c r="I1689" s="1"/>
      <c r="J1689" s="1" t="s">
        <v>7181</v>
      </c>
      <c r="K1689" s="2">
        <v>45182</v>
      </c>
      <c r="L1689" s="1" t="s">
        <v>4218</v>
      </c>
      <c r="M1689" s="1" t="str">
        <f t="shared" si="130"/>
        <v>Infrastructure</v>
      </c>
      <c r="N1689" s="1" t="s">
        <v>4205</v>
      </c>
      <c r="O1689" s="1" t="s">
        <v>4301</v>
      </c>
      <c r="P1689" s="1">
        <v>7452</v>
      </c>
      <c r="Q1689" s="1">
        <v>1485745</v>
      </c>
      <c r="R1689" s="1">
        <f t="shared" si="131"/>
        <v>16409</v>
      </c>
      <c r="S1689" s="4">
        <v>578396.67117050302</v>
      </c>
      <c r="T1689" s="4">
        <v>419542.31982726586</v>
      </c>
      <c r="U1689" s="1">
        <f t="shared" si="132"/>
        <v>1469336</v>
      </c>
      <c r="V1689" s="4">
        <f t="shared" si="133"/>
        <v>487806.00900223106</v>
      </c>
      <c r="W1689" s="1" t="str">
        <f t="shared" si="134"/>
        <v>Favourable</v>
      </c>
    </row>
    <row r="1690" spans="1:23" x14ac:dyDescent="0.25">
      <c r="A1690" s="1"/>
      <c r="B1690" s="1"/>
      <c r="C1690" s="1"/>
      <c r="D1690" s="1"/>
      <c r="E1690" s="1" t="s">
        <v>5139</v>
      </c>
      <c r="F1690" s="2">
        <v>45104</v>
      </c>
      <c r="G1690" s="3">
        <v>20733</v>
      </c>
      <c r="H1690" s="1"/>
      <c r="I1690" s="1"/>
      <c r="J1690" s="1" t="s">
        <v>7182</v>
      </c>
      <c r="K1690" s="2">
        <v>45181</v>
      </c>
      <c r="L1690" s="1" t="s">
        <v>4212</v>
      </c>
      <c r="M1690" s="1" t="str">
        <f t="shared" si="130"/>
        <v>Agricultural Extension</v>
      </c>
      <c r="N1690" s="1" t="s">
        <v>4205</v>
      </c>
      <c r="O1690" s="1" t="s">
        <v>4476</v>
      </c>
      <c r="P1690" s="1">
        <v>8500</v>
      </c>
      <c r="Q1690" s="1">
        <v>647107</v>
      </c>
      <c r="R1690" s="1">
        <f t="shared" si="131"/>
        <v>0</v>
      </c>
      <c r="S1690" s="4">
        <v>434300.46276419197</v>
      </c>
      <c r="T1690" s="4">
        <v>191007.82272564352</v>
      </c>
      <c r="U1690" s="1">
        <f t="shared" si="132"/>
        <v>647107</v>
      </c>
      <c r="V1690" s="4">
        <f t="shared" si="133"/>
        <v>21798.714510164456</v>
      </c>
      <c r="W1690" s="1" t="str">
        <f t="shared" si="134"/>
        <v>Favourable</v>
      </c>
    </row>
    <row r="1691" spans="1:23" x14ac:dyDescent="0.25">
      <c r="A1691" s="1"/>
      <c r="B1691" s="1"/>
      <c r="C1691" s="1"/>
      <c r="D1691" s="1"/>
      <c r="E1691" s="1" t="s">
        <v>7183</v>
      </c>
      <c r="F1691" s="2">
        <v>44158</v>
      </c>
      <c r="G1691" s="3">
        <v>38882</v>
      </c>
      <c r="H1691" s="1"/>
      <c r="I1691" s="1"/>
      <c r="J1691" s="1" t="s">
        <v>7184</v>
      </c>
      <c r="K1691" s="2">
        <v>45315</v>
      </c>
      <c r="L1691" s="1" t="s">
        <v>4212</v>
      </c>
      <c r="M1691" s="1" t="str">
        <f t="shared" si="130"/>
        <v>Agricultural Extension</v>
      </c>
      <c r="N1691" s="1" t="s">
        <v>4205</v>
      </c>
      <c r="O1691" s="1" t="s">
        <v>4286</v>
      </c>
      <c r="P1691" s="1">
        <v>6202</v>
      </c>
      <c r="Q1691" s="1">
        <v>2359623</v>
      </c>
      <c r="R1691" s="1">
        <f t="shared" si="131"/>
        <v>0</v>
      </c>
      <c r="S1691" s="4">
        <v>225832.37742613163</v>
      </c>
      <c r="T1691" s="4">
        <v>432419.46712124679</v>
      </c>
      <c r="U1691" s="1">
        <f t="shared" si="132"/>
        <v>2359623</v>
      </c>
      <c r="V1691" s="4">
        <f t="shared" si="133"/>
        <v>1701371.1554526216</v>
      </c>
      <c r="W1691" s="1" t="str">
        <f t="shared" si="134"/>
        <v>Favourable</v>
      </c>
    </row>
    <row r="1692" spans="1:23" x14ac:dyDescent="0.25">
      <c r="A1692" s="1"/>
      <c r="B1692" s="1"/>
      <c r="C1692" s="1"/>
      <c r="D1692" s="1"/>
      <c r="E1692" s="1" t="s">
        <v>7185</v>
      </c>
      <c r="F1692" s="2">
        <v>44949</v>
      </c>
      <c r="G1692" s="3">
        <v>40081</v>
      </c>
      <c r="H1692" s="1"/>
      <c r="I1692" s="1"/>
      <c r="J1692" s="1" t="s">
        <v>4705</v>
      </c>
      <c r="K1692" s="2">
        <v>44848</v>
      </c>
      <c r="L1692" s="1" t="s">
        <v>4200</v>
      </c>
      <c r="M1692" s="1" t="str">
        <f t="shared" si="130"/>
        <v>Social Services</v>
      </c>
      <c r="N1692" s="1" t="s">
        <v>4210</v>
      </c>
      <c r="O1692" s="1" t="s">
        <v>4292</v>
      </c>
      <c r="P1692" s="1">
        <v>8083</v>
      </c>
      <c r="Q1692" s="1">
        <v>2128723</v>
      </c>
      <c r="R1692" s="1">
        <f t="shared" si="131"/>
        <v>62253</v>
      </c>
      <c r="S1692" s="4">
        <v>2062298.5173834113</v>
      </c>
      <c r="T1692" s="4">
        <v>437114.17487596022</v>
      </c>
      <c r="U1692" s="1">
        <f t="shared" si="132"/>
        <v>2066470</v>
      </c>
      <c r="V1692" s="4">
        <f t="shared" si="133"/>
        <v>-370689.69225937128</v>
      </c>
      <c r="W1692" s="1" t="str">
        <f t="shared" si="134"/>
        <v>Adverse</v>
      </c>
    </row>
    <row r="1693" spans="1:23" x14ac:dyDescent="0.25">
      <c r="A1693" s="1"/>
      <c r="B1693" s="1"/>
      <c r="C1693" s="1"/>
      <c r="D1693" s="1"/>
      <c r="E1693" s="1" t="s">
        <v>7186</v>
      </c>
      <c r="F1693" s="2">
        <v>44114</v>
      </c>
      <c r="G1693" s="3">
        <v>27847</v>
      </c>
      <c r="H1693" s="1"/>
      <c r="I1693" s="1"/>
      <c r="J1693" s="1" t="s">
        <v>7187</v>
      </c>
      <c r="K1693" s="2">
        <v>44192</v>
      </c>
      <c r="L1693" s="1" t="s">
        <v>4218</v>
      </c>
      <c r="M1693" s="1" t="str">
        <f t="shared" si="130"/>
        <v>Infrastructure</v>
      </c>
      <c r="N1693" s="1" t="s">
        <v>4222</v>
      </c>
      <c r="O1693" s="1" t="s">
        <v>4379</v>
      </c>
      <c r="P1693" s="1">
        <v>8845</v>
      </c>
      <c r="Q1693" s="1">
        <v>1510895</v>
      </c>
      <c r="R1693" s="1">
        <f t="shared" si="131"/>
        <v>34843</v>
      </c>
      <c r="S1693" s="4">
        <v>1223619.767993148</v>
      </c>
      <c r="T1693" s="4">
        <v>101704.15118313523</v>
      </c>
      <c r="U1693" s="1">
        <f t="shared" si="132"/>
        <v>1476052</v>
      </c>
      <c r="V1693" s="4">
        <f t="shared" si="133"/>
        <v>185571.08082371671</v>
      </c>
      <c r="W1693" s="1" t="str">
        <f t="shared" si="134"/>
        <v>Favourable</v>
      </c>
    </row>
    <row r="1694" spans="1:23" x14ac:dyDescent="0.25">
      <c r="A1694" s="1"/>
      <c r="B1694" s="1"/>
      <c r="C1694" s="1"/>
      <c r="D1694" s="1"/>
      <c r="E1694" s="1" t="s">
        <v>7188</v>
      </c>
      <c r="F1694" s="2">
        <v>44344</v>
      </c>
      <c r="G1694" s="3">
        <v>59077</v>
      </c>
      <c r="H1694" s="1"/>
      <c r="I1694" s="1"/>
      <c r="J1694" s="1" t="s">
        <v>7189</v>
      </c>
      <c r="K1694" s="2">
        <v>44678</v>
      </c>
      <c r="L1694" s="1" t="s">
        <v>4200</v>
      </c>
      <c r="M1694" s="1" t="str">
        <f t="shared" si="130"/>
        <v>Social Services</v>
      </c>
      <c r="N1694" s="1" t="s">
        <v>4210</v>
      </c>
      <c r="O1694" s="1" t="s">
        <v>4237</v>
      </c>
      <c r="P1694" s="1">
        <v>6803</v>
      </c>
      <c r="Q1694" s="1">
        <v>797876</v>
      </c>
      <c r="R1694" s="1">
        <f t="shared" si="131"/>
        <v>20672</v>
      </c>
      <c r="S1694" s="4">
        <v>122404.90460023511</v>
      </c>
      <c r="T1694" s="4">
        <v>129177.5028950806</v>
      </c>
      <c r="U1694" s="1">
        <f t="shared" si="132"/>
        <v>777204</v>
      </c>
      <c r="V1694" s="4">
        <f t="shared" si="133"/>
        <v>546293.59250468435</v>
      </c>
      <c r="W1694" s="1" t="str">
        <f t="shared" si="134"/>
        <v>Favourable</v>
      </c>
    </row>
    <row r="1695" spans="1:23" x14ac:dyDescent="0.25">
      <c r="A1695" s="1"/>
      <c r="B1695" s="1"/>
      <c r="C1695" s="1"/>
      <c r="D1695" s="1"/>
      <c r="E1695" s="1" t="s">
        <v>7190</v>
      </c>
      <c r="F1695" s="2">
        <v>44348</v>
      </c>
      <c r="G1695" s="3">
        <v>23089</v>
      </c>
      <c r="H1695" s="1"/>
      <c r="I1695" s="1"/>
      <c r="J1695" s="1" t="s">
        <v>5679</v>
      </c>
      <c r="K1695" s="2">
        <v>44302</v>
      </c>
      <c r="L1695" s="1" t="s">
        <v>4218</v>
      </c>
      <c r="M1695" s="1" t="str">
        <f t="shared" si="130"/>
        <v>Infrastructure</v>
      </c>
      <c r="N1695" s="1" t="s">
        <v>4222</v>
      </c>
      <c r="O1695" s="1" t="s">
        <v>4361</v>
      </c>
      <c r="P1695" s="1">
        <v>8638</v>
      </c>
      <c r="Q1695" s="1">
        <v>1558519</v>
      </c>
      <c r="R1695" s="1">
        <f t="shared" si="131"/>
        <v>95518</v>
      </c>
      <c r="S1695" s="4">
        <v>1063233.355636888</v>
      </c>
      <c r="T1695" s="4">
        <v>205648.08688672699</v>
      </c>
      <c r="U1695" s="1">
        <f t="shared" si="132"/>
        <v>1463001</v>
      </c>
      <c r="V1695" s="4">
        <f t="shared" si="133"/>
        <v>289637.55747638503</v>
      </c>
      <c r="W1695" s="1" t="str">
        <f t="shared" si="134"/>
        <v>Favourable</v>
      </c>
    </row>
    <row r="1696" spans="1:23" x14ac:dyDescent="0.25">
      <c r="A1696" s="1"/>
      <c r="B1696" s="1"/>
      <c r="C1696" s="1"/>
      <c r="D1696" s="1"/>
      <c r="E1696" s="1" t="s">
        <v>7191</v>
      </c>
      <c r="F1696" s="2">
        <v>44719</v>
      </c>
      <c r="G1696" s="3">
        <v>18827</v>
      </c>
      <c r="H1696" s="1"/>
      <c r="I1696" s="1"/>
      <c r="J1696" s="1" t="s">
        <v>6335</v>
      </c>
      <c r="K1696" s="2">
        <v>44691</v>
      </c>
      <c r="L1696" s="1" t="s">
        <v>4204</v>
      </c>
      <c r="M1696" s="1" t="str">
        <f t="shared" si="130"/>
        <v>Education</v>
      </c>
      <c r="N1696" s="1" t="s">
        <v>4205</v>
      </c>
      <c r="O1696" s="1" t="s">
        <v>4264</v>
      </c>
      <c r="P1696" s="1">
        <v>7081</v>
      </c>
      <c r="Q1696" s="1">
        <v>2331624</v>
      </c>
      <c r="R1696" s="1">
        <f t="shared" si="131"/>
        <v>58729</v>
      </c>
      <c r="S1696" s="4">
        <v>614891.78675853193</v>
      </c>
      <c r="T1696" s="4">
        <v>528441.18237544666</v>
      </c>
      <c r="U1696" s="1">
        <f t="shared" si="132"/>
        <v>2272895</v>
      </c>
      <c r="V1696" s="4">
        <f t="shared" si="133"/>
        <v>1188291.0308660213</v>
      </c>
      <c r="W1696" s="1" t="str">
        <f t="shared" si="134"/>
        <v>Favourable</v>
      </c>
    </row>
    <row r="1697" spans="1:23" x14ac:dyDescent="0.25">
      <c r="A1697" s="1"/>
      <c r="B1697" s="1"/>
      <c r="C1697" s="1"/>
      <c r="D1697" s="1"/>
      <c r="E1697" s="1" t="s">
        <v>4313</v>
      </c>
      <c r="F1697" s="2">
        <v>44039</v>
      </c>
      <c r="G1697" s="3">
        <v>43943</v>
      </c>
      <c r="H1697" s="1"/>
      <c r="I1697" s="1"/>
      <c r="J1697" s="1" t="s">
        <v>7192</v>
      </c>
      <c r="K1697" s="2">
        <v>43853</v>
      </c>
      <c r="L1697" s="1" t="s">
        <v>4218</v>
      </c>
      <c r="M1697" s="1" t="str">
        <f t="shared" si="130"/>
        <v>Infrastructure</v>
      </c>
      <c r="N1697" s="1" t="s">
        <v>4205</v>
      </c>
      <c r="O1697" s="1" t="s">
        <v>4211</v>
      </c>
      <c r="P1697" s="1">
        <v>8662</v>
      </c>
      <c r="Q1697" s="1">
        <v>725079</v>
      </c>
      <c r="R1697" s="1">
        <f t="shared" si="131"/>
        <v>25054</v>
      </c>
      <c r="S1697" s="4">
        <v>507325.69008605648</v>
      </c>
      <c r="T1697" s="4">
        <v>237826.73069737814</v>
      </c>
      <c r="U1697" s="1">
        <f t="shared" si="132"/>
        <v>700025</v>
      </c>
      <c r="V1697" s="4">
        <f t="shared" si="133"/>
        <v>-20073.420783434645</v>
      </c>
      <c r="W1697" s="1" t="str">
        <f t="shared" si="134"/>
        <v>Adverse</v>
      </c>
    </row>
    <row r="1698" spans="1:23" x14ac:dyDescent="0.25">
      <c r="A1698" s="1"/>
      <c r="B1698" s="1"/>
      <c r="C1698" s="1"/>
      <c r="D1698" s="1"/>
      <c r="E1698" s="1" t="s">
        <v>5298</v>
      </c>
      <c r="F1698" s="2">
        <v>44440</v>
      </c>
      <c r="G1698" s="3">
        <v>14934</v>
      </c>
      <c r="H1698" s="1"/>
      <c r="I1698" s="1"/>
      <c r="J1698" s="1" t="s">
        <v>7193</v>
      </c>
      <c r="K1698" s="2">
        <v>44953</v>
      </c>
      <c r="L1698" s="1" t="s">
        <v>4212</v>
      </c>
      <c r="M1698" s="1" t="str">
        <f t="shared" si="130"/>
        <v>Agricultural Extension</v>
      </c>
      <c r="N1698" s="1" t="s">
        <v>4222</v>
      </c>
      <c r="O1698" s="1" t="s">
        <v>4314</v>
      </c>
      <c r="P1698" s="1">
        <v>9431</v>
      </c>
      <c r="Q1698" s="1">
        <v>477170</v>
      </c>
      <c r="R1698" s="1">
        <f t="shared" si="131"/>
        <v>41708</v>
      </c>
      <c r="S1698" s="4">
        <v>265274.55535811052</v>
      </c>
      <c r="T1698" s="4">
        <v>33429.197273663834</v>
      </c>
      <c r="U1698" s="1">
        <f t="shared" si="132"/>
        <v>435462</v>
      </c>
      <c r="V1698" s="4">
        <f t="shared" si="133"/>
        <v>178466.24736822565</v>
      </c>
      <c r="W1698" s="1" t="str">
        <f t="shared" si="134"/>
        <v>Favourable</v>
      </c>
    </row>
    <row r="1699" spans="1:23" x14ac:dyDescent="0.25">
      <c r="A1699" s="1"/>
      <c r="B1699" s="1"/>
      <c r="C1699" s="1"/>
      <c r="D1699" s="1"/>
      <c r="E1699" s="1" t="s">
        <v>7194</v>
      </c>
      <c r="F1699" s="2">
        <v>44116</v>
      </c>
      <c r="G1699" s="3">
        <v>50781</v>
      </c>
      <c r="H1699" s="1"/>
      <c r="I1699" s="1"/>
      <c r="J1699" s="1" t="s">
        <v>7195</v>
      </c>
      <c r="K1699" s="2">
        <v>44071</v>
      </c>
      <c r="L1699" s="1" t="s">
        <v>4200</v>
      </c>
      <c r="M1699" s="1" t="str">
        <f t="shared" si="130"/>
        <v>Social Services</v>
      </c>
      <c r="N1699" s="1" t="s">
        <v>4205</v>
      </c>
      <c r="O1699" s="1" t="s">
        <v>4267</v>
      </c>
      <c r="P1699" s="1">
        <v>6582</v>
      </c>
      <c r="Q1699" s="1">
        <v>2281279</v>
      </c>
      <c r="R1699" s="1">
        <f t="shared" si="131"/>
        <v>0</v>
      </c>
      <c r="S1699" s="4">
        <v>1469364.6061938342</v>
      </c>
      <c r="T1699" s="4">
        <v>412849.01523361076</v>
      </c>
      <c r="U1699" s="1">
        <f t="shared" si="132"/>
        <v>2281279</v>
      </c>
      <c r="V1699" s="4">
        <f t="shared" si="133"/>
        <v>399065.37857255503</v>
      </c>
      <c r="W1699" s="1" t="str">
        <f t="shared" si="134"/>
        <v>Favourable</v>
      </c>
    </row>
    <row r="1700" spans="1:23" x14ac:dyDescent="0.25">
      <c r="A1700" s="1"/>
      <c r="B1700" s="1"/>
      <c r="C1700" s="1"/>
      <c r="D1700" s="1"/>
      <c r="E1700" s="1" t="s">
        <v>7196</v>
      </c>
      <c r="F1700" s="2">
        <v>44106</v>
      </c>
      <c r="G1700" s="3">
        <v>53025</v>
      </c>
      <c r="H1700" s="1"/>
      <c r="I1700" s="1"/>
      <c r="J1700" s="1" t="s">
        <v>7197</v>
      </c>
      <c r="K1700" s="2">
        <v>44081</v>
      </c>
      <c r="L1700" s="1" t="s">
        <v>4200</v>
      </c>
      <c r="M1700" s="1" t="str">
        <f t="shared" si="130"/>
        <v>Social Services</v>
      </c>
      <c r="N1700" s="1" t="s">
        <v>4210</v>
      </c>
      <c r="O1700" s="1" t="s">
        <v>4479</v>
      </c>
      <c r="P1700" s="1">
        <v>6058</v>
      </c>
      <c r="Q1700" s="1">
        <v>1277287</v>
      </c>
      <c r="R1700" s="1">
        <f t="shared" si="131"/>
        <v>21792</v>
      </c>
      <c r="S1700" s="4">
        <v>1261551.6754992448</v>
      </c>
      <c r="T1700" s="4">
        <v>84950.888257063998</v>
      </c>
      <c r="U1700" s="1">
        <f t="shared" si="132"/>
        <v>1255495</v>
      </c>
      <c r="V1700" s="4">
        <f t="shared" si="133"/>
        <v>-69215.563756308751</v>
      </c>
      <c r="W1700" s="1" t="str">
        <f t="shared" si="134"/>
        <v>Adverse</v>
      </c>
    </row>
    <row r="1701" spans="1:23" x14ac:dyDescent="0.25">
      <c r="A1701" s="1"/>
      <c r="B1701" s="1"/>
      <c r="C1701" s="1"/>
      <c r="D1701" s="1"/>
      <c r="E1701" s="1" t="s">
        <v>7198</v>
      </c>
      <c r="F1701" s="2">
        <v>44768</v>
      </c>
      <c r="G1701" s="3">
        <v>45137</v>
      </c>
      <c r="H1701" s="1"/>
      <c r="I1701" s="1"/>
      <c r="J1701" s="1" t="s">
        <v>5375</v>
      </c>
      <c r="K1701" s="2">
        <v>43989</v>
      </c>
      <c r="L1701" s="1" t="s">
        <v>4212</v>
      </c>
      <c r="M1701" s="1" t="str">
        <f t="shared" si="130"/>
        <v>Agricultural Extension</v>
      </c>
      <c r="N1701" s="1" t="s">
        <v>4222</v>
      </c>
      <c r="O1701" s="1" t="s">
        <v>4270</v>
      </c>
      <c r="P1701" s="1">
        <v>5502</v>
      </c>
      <c r="Q1701" s="1">
        <v>2302071</v>
      </c>
      <c r="R1701" s="1">
        <f t="shared" si="131"/>
        <v>10830</v>
      </c>
      <c r="S1701" s="4">
        <v>2169689.0378733119</v>
      </c>
      <c r="T1701" s="4">
        <v>6858.3471417030569</v>
      </c>
      <c r="U1701" s="1">
        <f t="shared" si="132"/>
        <v>2291241</v>
      </c>
      <c r="V1701" s="4">
        <f t="shared" si="133"/>
        <v>125523.61498498498</v>
      </c>
      <c r="W1701" s="1" t="str">
        <f t="shared" si="134"/>
        <v>Favourable</v>
      </c>
    </row>
    <row r="1702" spans="1:23" x14ac:dyDescent="0.25">
      <c r="A1702" s="1"/>
      <c r="B1702" s="1"/>
      <c r="C1702" s="1"/>
      <c r="D1702" s="1"/>
      <c r="E1702" s="1" t="s">
        <v>7199</v>
      </c>
      <c r="F1702" s="2">
        <v>45139</v>
      </c>
      <c r="G1702" s="3">
        <v>47664</v>
      </c>
      <c r="H1702" s="1"/>
      <c r="I1702" s="1"/>
      <c r="J1702" s="1" t="s">
        <v>7200</v>
      </c>
      <c r="K1702" s="2">
        <v>45095</v>
      </c>
      <c r="L1702" s="1" t="s">
        <v>4212</v>
      </c>
      <c r="M1702" s="1" t="str">
        <f t="shared" si="130"/>
        <v>Agricultural Extension</v>
      </c>
      <c r="N1702" s="1" t="s">
        <v>4210</v>
      </c>
      <c r="O1702" s="1" t="s">
        <v>4286</v>
      </c>
      <c r="P1702" s="1">
        <v>8045</v>
      </c>
      <c r="Q1702" s="1">
        <v>2440935</v>
      </c>
      <c r="R1702" s="1">
        <f t="shared" si="131"/>
        <v>0</v>
      </c>
      <c r="S1702" s="4">
        <v>2081189.7865849286</v>
      </c>
      <c r="T1702" s="4">
        <v>507324.25897434697</v>
      </c>
      <c r="U1702" s="1">
        <f t="shared" si="132"/>
        <v>2440935</v>
      </c>
      <c r="V1702" s="4">
        <f t="shared" si="133"/>
        <v>-147579.04555927543</v>
      </c>
      <c r="W1702" s="1" t="str">
        <f t="shared" si="134"/>
        <v>Adverse</v>
      </c>
    </row>
    <row r="1703" spans="1:23" x14ac:dyDescent="0.25">
      <c r="A1703" s="1"/>
      <c r="B1703" s="1"/>
      <c r="C1703" s="1"/>
      <c r="D1703" s="1"/>
      <c r="E1703" s="1" t="s">
        <v>4861</v>
      </c>
      <c r="F1703" s="2">
        <v>44325</v>
      </c>
      <c r="G1703" s="3">
        <v>26471</v>
      </c>
      <c r="H1703" s="1"/>
      <c r="I1703" s="1"/>
      <c r="J1703" s="1" t="s">
        <v>6417</v>
      </c>
      <c r="K1703" s="2">
        <v>43993</v>
      </c>
      <c r="L1703" s="1" t="s">
        <v>4216</v>
      </c>
      <c r="M1703" s="1" t="str">
        <f t="shared" si="130"/>
        <v>Agricultural Extension</v>
      </c>
      <c r="N1703" s="1" t="s">
        <v>4205</v>
      </c>
      <c r="O1703" s="1" t="s">
        <v>4211</v>
      </c>
      <c r="P1703" s="1">
        <v>6387</v>
      </c>
      <c r="Q1703" s="1">
        <v>358969</v>
      </c>
      <c r="R1703" s="1">
        <f t="shared" si="131"/>
        <v>48223</v>
      </c>
      <c r="S1703" s="4">
        <v>301152.64615631348</v>
      </c>
      <c r="T1703" s="4">
        <v>79189.314326086504</v>
      </c>
      <c r="U1703" s="1">
        <f t="shared" si="132"/>
        <v>310746</v>
      </c>
      <c r="V1703" s="4">
        <f t="shared" si="133"/>
        <v>-21372.960482399969</v>
      </c>
      <c r="W1703" s="1" t="str">
        <f t="shared" si="134"/>
        <v>Adverse</v>
      </c>
    </row>
    <row r="1704" spans="1:23" x14ac:dyDescent="0.25">
      <c r="A1704" s="1"/>
      <c r="B1704" s="1"/>
      <c r="C1704" s="1"/>
      <c r="D1704" s="1"/>
      <c r="E1704" s="1" t="s">
        <v>7201</v>
      </c>
      <c r="F1704" s="2">
        <v>45072</v>
      </c>
      <c r="G1704" s="3">
        <v>24748</v>
      </c>
      <c r="H1704" s="1"/>
      <c r="I1704" s="1"/>
      <c r="J1704" s="1" t="s">
        <v>7202</v>
      </c>
      <c r="K1704" s="2">
        <v>43910</v>
      </c>
      <c r="L1704" s="1" t="s">
        <v>4212</v>
      </c>
      <c r="M1704" s="1" t="str">
        <f t="shared" si="130"/>
        <v>Agricultural Extension</v>
      </c>
      <c r="N1704" s="1" t="s">
        <v>4205</v>
      </c>
      <c r="O1704" s="1" t="s">
        <v>4325</v>
      </c>
      <c r="P1704" s="1">
        <v>9435</v>
      </c>
      <c r="Q1704" s="1">
        <v>1838273</v>
      </c>
      <c r="R1704" s="1">
        <f t="shared" si="131"/>
        <v>0</v>
      </c>
      <c r="S1704" s="4">
        <v>1278684.2348801298</v>
      </c>
      <c r="T1704" s="4">
        <v>445057.41651105863</v>
      </c>
      <c r="U1704" s="1">
        <f t="shared" si="132"/>
        <v>1838273</v>
      </c>
      <c r="V1704" s="4">
        <f t="shared" si="133"/>
        <v>114531.34860881162</v>
      </c>
      <c r="W1704" s="1" t="str">
        <f t="shared" si="134"/>
        <v>Favourable</v>
      </c>
    </row>
    <row r="1705" spans="1:23" x14ac:dyDescent="0.25">
      <c r="A1705" s="1"/>
      <c r="B1705" s="1"/>
      <c r="C1705" s="1"/>
      <c r="D1705" s="1"/>
      <c r="E1705" s="1" t="s">
        <v>7203</v>
      </c>
      <c r="F1705" s="2">
        <v>44623</v>
      </c>
      <c r="G1705" s="3">
        <v>25814</v>
      </c>
      <c r="H1705" s="1"/>
      <c r="I1705" s="1"/>
      <c r="J1705" s="1" t="s">
        <v>4840</v>
      </c>
      <c r="K1705" s="2">
        <v>44201</v>
      </c>
      <c r="L1705" s="1" t="s">
        <v>4212</v>
      </c>
      <c r="M1705" s="1" t="str">
        <f t="shared" si="130"/>
        <v>Agricultural Extension</v>
      </c>
      <c r="N1705" s="1" t="s">
        <v>4222</v>
      </c>
      <c r="O1705" s="1" t="s">
        <v>4379</v>
      </c>
      <c r="P1705" s="1">
        <v>9155</v>
      </c>
      <c r="Q1705" s="1">
        <v>540341</v>
      </c>
      <c r="R1705" s="1">
        <f t="shared" si="131"/>
        <v>42863</v>
      </c>
      <c r="S1705" s="4">
        <v>420783.47058250551</v>
      </c>
      <c r="T1705" s="4">
        <v>165932.33120816891</v>
      </c>
      <c r="U1705" s="1">
        <f t="shared" si="132"/>
        <v>497478</v>
      </c>
      <c r="V1705" s="4">
        <f t="shared" si="133"/>
        <v>-46374.80179067445</v>
      </c>
      <c r="W1705" s="1" t="str">
        <f t="shared" si="134"/>
        <v>Adverse</v>
      </c>
    </row>
    <row r="1706" spans="1:23" x14ac:dyDescent="0.25">
      <c r="A1706" s="1"/>
      <c r="B1706" s="1"/>
      <c r="C1706" s="1"/>
      <c r="D1706" s="1"/>
      <c r="E1706" s="1" t="s">
        <v>7204</v>
      </c>
      <c r="F1706" s="2">
        <v>44047</v>
      </c>
      <c r="G1706" s="3">
        <v>59568</v>
      </c>
      <c r="H1706" s="1"/>
      <c r="I1706" s="1"/>
      <c r="J1706" s="1" t="s">
        <v>7205</v>
      </c>
      <c r="K1706" s="2">
        <v>45096</v>
      </c>
      <c r="L1706" s="1" t="s">
        <v>4212</v>
      </c>
      <c r="M1706" s="1" t="str">
        <f t="shared" si="130"/>
        <v>Agricultural Extension</v>
      </c>
      <c r="N1706" s="1" t="s">
        <v>4210</v>
      </c>
      <c r="O1706" s="1" t="s">
        <v>4361</v>
      </c>
      <c r="P1706" s="1">
        <v>6947</v>
      </c>
      <c r="Q1706" s="1">
        <v>1122868</v>
      </c>
      <c r="R1706" s="1">
        <f t="shared" si="131"/>
        <v>22773</v>
      </c>
      <c r="S1706" s="4">
        <v>1092255.4084976879</v>
      </c>
      <c r="T1706" s="4">
        <v>109662.53541990143</v>
      </c>
      <c r="U1706" s="1">
        <f t="shared" si="132"/>
        <v>1100095</v>
      </c>
      <c r="V1706" s="4">
        <f t="shared" si="133"/>
        <v>-79049.943917589262</v>
      </c>
      <c r="W1706" s="1" t="str">
        <f t="shared" si="134"/>
        <v>Adverse</v>
      </c>
    </row>
    <row r="1707" spans="1:23" x14ac:dyDescent="0.25">
      <c r="A1707" s="1"/>
      <c r="B1707" s="1"/>
      <c r="C1707" s="1"/>
      <c r="D1707" s="1"/>
      <c r="E1707" s="1" t="s">
        <v>6868</v>
      </c>
      <c r="F1707" s="2">
        <v>45367</v>
      </c>
      <c r="G1707" s="3">
        <v>25643</v>
      </c>
      <c r="H1707" s="1"/>
      <c r="I1707" s="1"/>
      <c r="J1707" s="1" t="s">
        <v>7206</v>
      </c>
      <c r="K1707" s="2">
        <v>44104</v>
      </c>
      <c r="L1707" s="1" t="s">
        <v>4200</v>
      </c>
      <c r="M1707" s="1" t="str">
        <f t="shared" si="130"/>
        <v>Social Services</v>
      </c>
      <c r="N1707" s="1" t="s">
        <v>4222</v>
      </c>
      <c r="O1707" s="1" t="s">
        <v>4226</v>
      </c>
      <c r="P1707" s="1">
        <v>5834</v>
      </c>
      <c r="Q1707" s="1">
        <v>1781347</v>
      </c>
      <c r="R1707" s="1">
        <f t="shared" si="131"/>
        <v>21772</v>
      </c>
      <c r="S1707" s="4">
        <v>1229809.7749492901</v>
      </c>
      <c r="T1707" s="4">
        <v>296199.89418417559</v>
      </c>
      <c r="U1707" s="1">
        <f t="shared" si="132"/>
        <v>1759575</v>
      </c>
      <c r="V1707" s="4">
        <f t="shared" si="133"/>
        <v>255337.33086653426</v>
      </c>
      <c r="W1707" s="1" t="str">
        <f t="shared" si="134"/>
        <v>Favourable</v>
      </c>
    </row>
    <row r="1708" spans="1:23" x14ac:dyDescent="0.25">
      <c r="A1708" s="1"/>
      <c r="B1708" s="1"/>
      <c r="C1708" s="1"/>
      <c r="D1708" s="1"/>
      <c r="E1708" s="1" t="s">
        <v>7207</v>
      </c>
      <c r="F1708" s="2">
        <v>45371</v>
      </c>
      <c r="G1708" s="3">
        <v>25081</v>
      </c>
      <c r="H1708" s="1"/>
      <c r="I1708" s="1"/>
      <c r="J1708" s="1" t="s">
        <v>7208</v>
      </c>
      <c r="K1708" s="2">
        <v>44807</v>
      </c>
      <c r="L1708" s="1" t="s">
        <v>4200</v>
      </c>
      <c r="M1708" s="1" t="str">
        <f t="shared" si="130"/>
        <v>Social Services</v>
      </c>
      <c r="N1708" s="1" t="s">
        <v>4210</v>
      </c>
      <c r="O1708" s="1" t="s">
        <v>4358</v>
      </c>
      <c r="P1708" s="1">
        <v>8299</v>
      </c>
      <c r="Q1708" s="1">
        <v>1324840</v>
      </c>
      <c r="R1708" s="1">
        <f t="shared" si="131"/>
        <v>0</v>
      </c>
      <c r="S1708" s="4">
        <v>1069503.3187140613</v>
      </c>
      <c r="T1708" s="4">
        <v>328598.92452603072</v>
      </c>
      <c r="U1708" s="1">
        <f t="shared" si="132"/>
        <v>1324840</v>
      </c>
      <c r="V1708" s="4">
        <f t="shared" si="133"/>
        <v>-73262.24324009195</v>
      </c>
      <c r="W1708" s="1" t="str">
        <f t="shared" si="134"/>
        <v>Adverse</v>
      </c>
    </row>
    <row r="1709" spans="1:23" x14ac:dyDescent="0.25">
      <c r="A1709" s="1"/>
      <c r="B1709" s="1"/>
      <c r="C1709" s="1"/>
      <c r="D1709" s="1"/>
      <c r="E1709" s="1" t="s">
        <v>7209</v>
      </c>
      <c r="F1709" s="2">
        <v>43941</v>
      </c>
      <c r="G1709" s="3">
        <v>25639</v>
      </c>
      <c r="H1709" s="1"/>
      <c r="I1709" s="1"/>
      <c r="J1709" s="1" t="s">
        <v>4691</v>
      </c>
      <c r="K1709" s="2">
        <v>44292</v>
      </c>
      <c r="L1709" s="1" t="s">
        <v>4216</v>
      </c>
      <c r="M1709" s="1" t="str">
        <f t="shared" si="130"/>
        <v>Agricultural Extension</v>
      </c>
      <c r="N1709" s="1" t="s">
        <v>4222</v>
      </c>
      <c r="O1709" s="1" t="s">
        <v>4244</v>
      </c>
      <c r="P1709" s="1">
        <v>7160</v>
      </c>
      <c r="Q1709" s="1">
        <v>2069438</v>
      </c>
      <c r="R1709" s="1">
        <f t="shared" si="131"/>
        <v>80229</v>
      </c>
      <c r="S1709" s="4">
        <v>1287507.8847545909</v>
      </c>
      <c r="T1709" s="4">
        <v>398600.1320185489</v>
      </c>
      <c r="U1709" s="1">
        <f t="shared" si="132"/>
        <v>1989209</v>
      </c>
      <c r="V1709" s="4">
        <f t="shared" si="133"/>
        <v>383329.98322686017</v>
      </c>
      <c r="W1709" s="1" t="str">
        <f t="shared" si="134"/>
        <v>Favourable</v>
      </c>
    </row>
    <row r="1710" spans="1:23" x14ac:dyDescent="0.25">
      <c r="A1710" s="1"/>
      <c r="B1710" s="1"/>
      <c r="C1710" s="1"/>
      <c r="D1710" s="1"/>
      <c r="E1710" s="1" t="s">
        <v>7210</v>
      </c>
      <c r="F1710" s="2">
        <v>45197</v>
      </c>
      <c r="G1710" s="3">
        <v>10662</v>
      </c>
      <c r="H1710" s="1"/>
      <c r="I1710" s="1"/>
      <c r="J1710" s="1" t="s">
        <v>7211</v>
      </c>
      <c r="K1710" s="2">
        <v>44752</v>
      </c>
      <c r="L1710" s="1" t="s">
        <v>4200</v>
      </c>
      <c r="M1710" s="1" t="str">
        <f t="shared" si="130"/>
        <v>Social Services</v>
      </c>
      <c r="N1710" s="1" t="s">
        <v>4205</v>
      </c>
      <c r="O1710" s="1" t="s">
        <v>4270</v>
      </c>
      <c r="P1710" s="1">
        <v>8241</v>
      </c>
      <c r="Q1710" s="1">
        <v>1380945</v>
      </c>
      <c r="R1710" s="1">
        <f t="shared" si="131"/>
        <v>0</v>
      </c>
      <c r="S1710" s="4">
        <v>418082.42011395009</v>
      </c>
      <c r="T1710" s="4">
        <v>379439.79318447883</v>
      </c>
      <c r="U1710" s="1">
        <f t="shared" si="132"/>
        <v>1380945</v>
      </c>
      <c r="V1710" s="4">
        <f t="shared" si="133"/>
        <v>583422.78670157108</v>
      </c>
      <c r="W1710" s="1" t="str">
        <f t="shared" si="134"/>
        <v>Favourable</v>
      </c>
    </row>
    <row r="1711" spans="1:23" x14ac:dyDescent="0.25">
      <c r="A1711" s="1"/>
      <c r="B1711" s="1"/>
      <c r="C1711" s="1"/>
      <c r="D1711" s="1"/>
      <c r="E1711" s="1" t="s">
        <v>6001</v>
      </c>
      <c r="F1711" s="2">
        <v>44710</v>
      </c>
      <c r="G1711" s="3">
        <v>56960</v>
      </c>
      <c r="H1711" s="1"/>
      <c r="I1711" s="1"/>
      <c r="J1711" s="1" t="s">
        <v>7212</v>
      </c>
      <c r="K1711" s="2">
        <v>44916</v>
      </c>
      <c r="L1711" s="1" t="s">
        <v>4204</v>
      </c>
      <c r="M1711" s="1" t="str">
        <f t="shared" si="130"/>
        <v>Education</v>
      </c>
      <c r="N1711" s="1" t="s">
        <v>4210</v>
      </c>
      <c r="O1711" s="1" t="s">
        <v>4206</v>
      </c>
      <c r="P1711" s="1">
        <v>6615</v>
      </c>
      <c r="Q1711" s="1">
        <v>2200099</v>
      </c>
      <c r="R1711" s="1">
        <f t="shared" si="131"/>
        <v>0</v>
      </c>
      <c r="S1711" s="4">
        <v>324330.02525741415</v>
      </c>
      <c r="T1711" s="4">
        <v>264035.58651320793</v>
      </c>
      <c r="U1711" s="1">
        <f t="shared" si="132"/>
        <v>2200099</v>
      </c>
      <c r="V1711" s="4">
        <f t="shared" si="133"/>
        <v>1611733.388229378</v>
      </c>
      <c r="W1711" s="1" t="str">
        <f t="shared" si="134"/>
        <v>Favourable</v>
      </c>
    </row>
    <row r="1712" spans="1:23" x14ac:dyDescent="0.25">
      <c r="A1712" s="1"/>
      <c r="B1712" s="1"/>
      <c r="C1712" s="1"/>
      <c r="D1712" s="1"/>
      <c r="E1712" s="1" t="s">
        <v>6643</v>
      </c>
      <c r="F1712" s="2">
        <v>44494</v>
      </c>
      <c r="G1712" s="3">
        <v>41007</v>
      </c>
      <c r="H1712" s="1"/>
      <c r="I1712" s="1"/>
      <c r="J1712" s="1" t="s">
        <v>7213</v>
      </c>
      <c r="K1712" s="2">
        <v>45220</v>
      </c>
      <c r="L1712" s="1" t="s">
        <v>4200</v>
      </c>
      <c r="M1712" s="1" t="str">
        <f t="shared" si="130"/>
        <v>Social Services</v>
      </c>
      <c r="N1712" s="1" t="s">
        <v>4205</v>
      </c>
      <c r="O1712" s="1" t="s">
        <v>4311</v>
      </c>
      <c r="P1712" s="1">
        <v>7956</v>
      </c>
      <c r="Q1712" s="1">
        <v>2021728</v>
      </c>
      <c r="R1712" s="1">
        <f t="shared" si="131"/>
        <v>27440</v>
      </c>
      <c r="S1712" s="4">
        <v>229005.27564053264</v>
      </c>
      <c r="T1712" s="4">
        <v>326217.35603248602</v>
      </c>
      <c r="U1712" s="1">
        <f t="shared" si="132"/>
        <v>1994288</v>
      </c>
      <c r="V1712" s="4">
        <f t="shared" si="133"/>
        <v>1466505.3683269813</v>
      </c>
      <c r="W1712" s="1" t="str">
        <f t="shared" si="134"/>
        <v>Favourable</v>
      </c>
    </row>
    <row r="1713" spans="1:23" x14ac:dyDescent="0.25">
      <c r="A1713" s="1"/>
      <c r="B1713" s="1"/>
      <c r="C1713" s="1"/>
      <c r="D1713" s="1"/>
      <c r="E1713" s="1" t="s">
        <v>5462</v>
      </c>
      <c r="F1713" s="2">
        <v>44625</v>
      </c>
      <c r="G1713" s="3">
        <v>10558</v>
      </c>
      <c r="H1713" s="1"/>
      <c r="I1713" s="1"/>
      <c r="J1713" s="1" t="s">
        <v>7214</v>
      </c>
      <c r="K1713" s="2">
        <v>43940</v>
      </c>
      <c r="L1713" s="1" t="s">
        <v>4212</v>
      </c>
      <c r="M1713" s="1" t="str">
        <f t="shared" si="130"/>
        <v>Agricultural Extension</v>
      </c>
      <c r="N1713" s="1" t="s">
        <v>4210</v>
      </c>
      <c r="O1713" s="1" t="s">
        <v>4458</v>
      </c>
      <c r="P1713" s="1">
        <v>7079</v>
      </c>
      <c r="Q1713" s="1">
        <v>1512482</v>
      </c>
      <c r="R1713" s="1">
        <f t="shared" si="131"/>
        <v>43893</v>
      </c>
      <c r="S1713" s="4">
        <v>429908.20093477087</v>
      </c>
      <c r="T1713" s="4">
        <v>314607.87954737083</v>
      </c>
      <c r="U1713" s="1">
        <f t="shared" si="132"/>
        <v>1468589</v>
      </c>
      <c r="V1713" s="4">
        <f t="shared" si="133"/>
        <v>767965.9195178583</v>
      </c>
      <c r="W1713" s="1" t="str">
        <f t="shared" si="134"/>
        <v>Favourable</v>
      </c>
    </row>
    <row r="1714" spans="1:23" x14ac:dyDescent="0.25">
      <c r="A1714" s="1"/>
      <c r="B1714" s="1"/>
      <c r="C1714" s="1"/>
      <c r="D1714" s="1"/>
      <c r="E1714" s="1" t="s">
        <v>7215</v>
      </c>
      <c r="F1714" s="2">
        <v>44788</v>
      </c>
      <c r="G1714" s="3">
        <v>59704</v>
      </c>
      <c r="H1714" s="1"/>
      <c r="I1714" s="1"/>
      <c r="J1714" s="1" t="s">
        <v>7216</v>
      </c>
      <c r="K1714" s="2">
        <v>44558</v>
      </c>
      <c r="L1714" s="1" t="s">
        <v>4212</v>
      </c>
      <c r="M1714" s="1" t="str">
        <f t="shared" si="130"/>
        <v>Agricultural Extension</v>
      </c>
      <c r="N1714" s="1" t="s">
        <v>4210</v>
      </c>
      <c r="O1714" s="1" t="s">
        <v>4479</v>
      </c>
      <c r="P1714" s="1">
        <v>6191</v>
      </c>
      <c r="Q1714" s="1">
        <v>871221</v>
      </c>
      <c r="R1714" s="1">
        <f t="shared" si="131"/>
        <v>32957</v>
      </c>
      <c r="S1714" s="4">
        <v>681465.09891026921</v>
      </c>
      <c r="T1714" s="4">
        <v>169273.16850851828</v>
      </c>
      <c r="U1714" s="1">
        <f t="shared" si="132"/>
        <v>838264</v>
      </c>
      <c r="V1714" s="4">
        <f t="shared" si="133"/>
        <v>20482.732581212535</v>
      </c>
      <c r="W1714" s="1" t="str">
        <f t="shared" si="134"/>
        <v>Favourable</v>
      </c>
    </row>
    <row r="1715" spans="1:23" x14ac:dyDescent="0.25">
      <c r="A1715" s="1"/>
      <c r="B1715" s="1"/>
      <c r="C1715" s="1"/>
      <c r="D1715" s="1"/>
      <c r="E1715" s="1" t="s">
        <v>7217</v>
      </c>
      <c r="F1715" s="2">
        <v>44030</v>
      </c>
      <c r="G1715" s="3">
        <v>31049</v>
      </c>
      <c r="H1715" s="1"/>
      <c r="I1715" s="1"/>
      <c r="J1715" s="1" t="s">
        <v>7218</v>
      </c>
      <c r="K1715" s="2">
        <v>44042</v>
      </c>
      <c r="L1715" s="1" t="s">
        <v>4216</v>
      </c>
      <c r="M1715" s="1" t="str">
        <f t="shared" si="130"/>
        <v>Agricultural Extension</v>
      </c>
      <c r="N1715" s="1" t="s">
        <v>4222</v>
      </c>
      <c r="O1715" s="1" t="s">
        <v>4295</v>
      </c>
      <c r="P1715" s="1">
        <v>7688</v>
      </c>
      <c r="Q1715" s="1">
        <v>1457635</v>
      </c>
      <c r="R1715" s="1">
        <f t="shared" si="131"/>
        <v>0</v>
      </c>
      <c r="S1715" s="4">
        <v>133178.02832602771</v>
      </c>
      <c r="T1715" s="4">
        <v>330969.9734281323</v>
      </c>
      <c r="U1715" s="1">
        <f t="shared" si="132"/>
        <v>1457635</v>
      </c>
      <c r="V1715" s="4">
        <f t="shared" si="133"/>
        <v>993486.99824583996</v>
      </c>
      <c r="W1715" s="1" t="str">
        <f t="shared" si="134"/>
        <v>Favourable</v>
      </c>
    </row>
    <row r="1716" spans="1:23" x14ac:dyDescent="0.25">
      <c r="A1716" s="1"/>
      <c r="B1716" s="1"/>
      <c r="C1716" s="1"/>
      <c r="D1716" s="1"/>
      <c r="E1716" s="1" t="s">
        <v>7219</v>
      </c>
      <c r="F1716" s="2">
        <v>44293</v>
      </c>
      <c r="G1716" s="3">
        <v>26126</v>
      </c>
      <c r="H1716" s="1"/>
      <c r="I1716" s="1"/>
      <c r="J1716" s="1" t="s">
        <v>7220</v>
      </c>
      <c r="K1716" s="2">
        <v>44182</v>
      </c>
      <c r="L1716" s="1" t="s">
        <v>4212</v>
      </c>
      <c r="M1716" s="1" t="str">
        <f t="shared" si="130"/>
        <v>Agricultural Extension</v>
      </c>
      <c r="N1716" s="1" t="s">
        <v>4222</v>
      </c>
      <c r="O1716" s="1" t="s">
        <v>4458</v>
      </c>
      <c r="P1716" s="1">
        <v>7783</v>
      </c>
      <c r="Q1716" s="1">
        <v>1964210</v>
      </c>
      <c r="R1716" s="1">
        <f t="shared" si="131"/>
        <v>0</v>
      </c>
      <c r="S1716" s="4">
        <v>1414609.6555941505</v>
      </c>
      <c r="T1716" s="4">
        <v>120818.29729167158</v>
      </c>
      <c r="U1716" s="1">
        <f t="shared" si="132"/>
        <v>1964210</v>
      </c>
      <c r="V1716" s="4">
        <f t="shared" si="133"/>
        <v>428782.04711417784</v>
      </c>
      <c r="W1716" s="1" t="str">
        <f t="shared" si="134"/>
        <v>Favourable</v>
      </c>
    </row>
    <row r="1717" spans="1:23" x14ac:dyDescent="0.25">
      <c r="A1717" s="1"/>
      <c r="B1717" s="1"/>
      <c r="C1717" s="1"/>
      <c r="D1717" s="1"/>
      <c r="E1717" s="1" t="s">
        <v>7221</v>
      </c>
      <c r="F1717" s="2">
        <v>44585</v>
      </c>
      <c r="G1717" s="3">
        <v>52349</v>
      </c>
      <c r="H1717" s="1"/>
      <c r="I1717" s="1"/>
      <c r="J1717" s="1" t="s">
        <v>7222</v>
      </c>
      <c r="K1717" s="2">
        <v>44872</v>
      </c>
      <c r="L1717" s="1" t="s">
        <v>4204</v>
      </c>
      <c r="M1717" s="1" t="str">
        <f t="shared" si="130"/>
        <v>Education</v>
      </c>
      <c r="N1717" s="1" t="s">
        <v>4205</v>
      </c>
      <c r="O1717" s="1" t="s">
        <v>4476</v>
      </c>
      <c r="P1717" s="1">
        <v>5689</v>
      </c>
      <c r="Q1717" s="1">
        <v>982095</v>
      </c>
      <c r="R1717" s="1">
        <f t="shared" si="131"/>
        <v>0</v>
      </c>
      <c r="S1717" s="4">
        <v>981794.13789408444</v>
      </c>
      <c r="T1717" s="4">
        <v>89436.378403773633</v>
      </c>
      <c r="U1717" s="1">
        <f t="shared" si="132"/>
        <v>982095</v>
      </c>
      <c r="V1717" s="4">
        <f t="shared" si="133"/>
        <v>-89135.516297857976</v>
      </c>
      <c r="W1717" s="1" t="str">
        <f t="shared" si="134"/>
        <v>Adverse</v>
      </c>
    </row>
    <row r="1718" spans="1:23" x14ac:dyDescent="0.25">
      <c r="A1718" s="1"/>
      <c r="B1718" s="1"/>
      <c r="C1718" s="1"/>
      <c r="D1718" s="1"/>
      <c r="E1718" s="1" t="s">
        <v>6293</v>
      </c>
      <c r="F1718" s="2">
        <v>44016</v>
      </c>
      <c r="G1718" s="3">
        <v>39465</v>
      </c>
      <c r="H1718" s="1"/>
      <c r="I1718" s="1"/>
      <c r="J1718" s="1" t="s">
        <v>7223</v>
      </c>
      <c r="K1718" s="2">
        <v>44241</v>
      </c>
      <c r="L1718" s="1" t="s">
        <v>4216</v>
      </c>
      <c r="M1718" s="1" t="str">
        <f t="shared" si="130"/>
        <v>Agricultural Extension</v>
      </c>
      <c r="N1718" s="1" t="s">
        <v>4210</v>
      </c>
      <c r="O1718" s="1" t="s">
        <v>4441</v>
      </c>
      <c r="P1718" s="1">
        <v>7495</v>
      </c>
      <c r="Q1718" s="1">
        <v>1770718</v>
      </c>
      <c r="R1718" s="1">
        <f t="shared" si="131"/>
        <v>0</v>
      </c>
      <c r="S1718" s="4">
        <v>174830.80705534219</v>
      </c>
      <c r="T1718" s="4">
        <v>17048.621790804562</v>
      </c>
      <c r="U1718" s="1">
        <f t="shared" si="132"/>
        <v>1770718</v>
      </c>
      <c r="V1718" s="4">
        <f t="shared" si="133"/>
        <v>1578838.5711538533</v>
      </c>
      <c r="W1718" s="1" t="str">
        <f t="shared" si="134"/>
        <v>Favourable</v>
      </c>
    </row>
    <row r="1719" spans="1:23" x14ac:dyDescent="0.25">
      <c r="A1719" s="1"/>
      <c r="B1719" s="1"/>
      <c r="C1719" s="1"/>
      <c r="D1719" s="1"/>
      <c r="E1719" s="1" t="s">
        <v>7224</v>
      </c>
      <c r="F1719" s="2">
        <v>44758</v>
      </c>
      <c r="G1719" s="3">
        <v>34551</v>
      </c>
      <c r="H1719" s="1"/>
      <c r="I1719" s="1"/>
      <c r="J1719" s="1" t="s">
        <v>4456</v>
      </c>
      <c r="K1719" s="2">
        <v>43962</v>
      </c>
      <c r="L1719" s="1" t="s">
        <v>4204</v>
      </c>
      <c r="M1719" s="1" t="str">
        <f t="shared" si="130"/>
        <v>Education</v>
      </c>
      <c r="N1719" s="1" t="s">
        <v>4205</v>
      </c>
      <c r="O1719" s="1" t="s">
        <v>4270</v>
      </c>
      <c r="P1719" s="1">
        <v>8857</v>
      </c>
      <c r="Q1719" s="1">
        <v>531439</v>
      </c>
      <c r="R1719" s="1">
        <f t="shared" si="131"/>
        <v>68781</v>
      </c>
      <c r="S1719" s="4">
        <v>223964.28975085169</v>
      </c>
      <c r="T1719" s="4">
        <v>89674.610442743404</v>
      </c>
      <c r="U1719" s="1">
        <f t="shared" si="132"/>
        <v>462658</v>
      </c>
      <c r="V1719" s="4">
        <f t="shared" si="133"/>
        <v>217800.09980640491</v>
      </c>
      <c r="W1719" s="1" t="str">
        <f t="shared" si="134"/>
        <v>Favourable</v>
      </c>
    </row>
    <row r="1720" spans="1:23" x14ac:dyDescent="0.25">
      <c r="A1720" s="1"/>
      <c r="B1720" s="1"/>
      <c r="C1720" s="1"/>
      <c r="D1720" s="1"/>
      <c r="E1720" s="1" t="s">
        <v>7225</v>
      </c>
      <c r="F1720" s="2">
        <v>44785</v>
      </c>
      <c r="G1720" s="3">
        <v>47443</v>
      </c>
      <c r="H1720" s="1"/>
      <c r="I1720" s="1"/>
      <c r="J1720" s="1" t="s">
        <v>7226</v>
      </c>
      <c r="K1720" s="2">
        <v>45107</v>
      </c>
      <c r="L1720" s="1" t="s">
        <v>4204</v>
      </c>
      <c r="M1720" s="1" t="str">
        <f t="shared" si="130"/>
        <v>Education</v>
      </c>
      <c r="N1720" s="1" t="s">
        <v>4210</v>
      </c>
      <c r="O1720" s="1" t="s">
        <v>4345</v>
      </c>
      <c r="P1720" s="1">
        <v>6466</v>
      </c>
      <c r="Q1720" s="1">
        <v>1137420</v>
      </c>
      <c r="R1720" s="1">
        <f t="shared" si="131"/>
        <v>31290</v>
      </c>
      <c r="S1720" s="4">
        <v>986541.93981460121</v>
      </c>
      <c r="T1720" s="4">
        <v>17546.159817664582</v>
      </c>
      <c r="U1720" s="1">
        <f t="shared" si="132"/>
        <v>1106130</v>
      </c>
      <c r="V1720" s="4">
        <f t="shared" si="133"/>
        <v>133331.90036773426</v>
      </c>
      <c r="W1720" s="1" t="str">
        <f t="shared" si="134"/>
        <v>Favourable</v>
      </c>
    </row>
    <row r="1721" spans="1:23" x14ac:dyDescent="0.25">
      <c r="A1721" s="1"/>
      <c r="B1721" s="1"/>
      <c r="C1721" s="1"/>
      <c r="D1721" s="1"/>
      <c r="E1721" s="1" t="s">
        <v>7227</v>
      </c>
      <c r="F1721" s="2">
        <v>44029</v>
      </c>
      <c r="G1721" s="3">
        <v>51479</v>
      </c>
      <c r="H1721" s="1"/>
      <c r="I1721" s="1"/>
      <c r="J1721" s="1" t="s">
        <v>7228</v>
      </c>
      <c r="K1721" s="2">
        <v>44002</v>
      </c>
      <c r="L1721" s="1" t="s">
        <v>4204</v>
      </c>
      <c r="M1721" s="1" t="str">
        <f t="shared" si="130"/>
        <v>Education</v>
      </c>
      <c r="N1721" s="1" t="s">
        <v>4210</v>
      </c>
      <c r="O1721" s="1" t="s">
        <v>4314</v>
      </c>
      <c r="P1721" s="1">
        <v>9283</v>
      </c>
      <c r="Q1721" s="1">
        <v>2074088</v>
      </c>
      <c r="R1721" s="1">
        <f t="shared" si="131"/>
        <v>46136</v>
      </c>
      <c r="S1721" s="4">
        <v>264825.6718961111</v>
      </c>
      <c r="T1721" s="4">
        <v>138618.71008078655</v>
      </c>
      <c r="U1721" s="1">
        <f t="shared" si="132"/>
        <v>2027952</v>
      </c>
      <c r="V1721" s="4">
        <f t="shared" si="133"/>
        <v>1670643.6180231024</v>
      </c>
      <c r="W1721" s="1" t="str">
        <f t="shared" si="134"/>
        <v>Favourable</v>
      </c>
    </row>
    <row r="1722" spans="1:23" x14ac:dyDescent="0.25">
      <c r="A1722" s="1"/>
      <c r="B1722" s="1"/>
      <c r="C1722" s="1"/>
      <c r="D1722" s="1"/>
      <c r="E1722" s="1" t="s">
        <v>7229</v>
      </c>
      <c r="F1722" s="2">
        <v>44700</v>
      </c>
      <c r="G1722" s="3">
        <v>54450</v>
      </c>
      <c r="H1722" s="1"/>
      <c r="I1722" s="1"/>
      <c r="J1722" s="1" t="s">
        <v>7230</v>
      </c>
      <c r="K1722" s="2">
        <v>44024</v>
      </c>
      <c r="L1722" s="1" t="s">
        <v>4218</v>
      </c>
      <c r="M1722" s="1" t="str">
        <f t="shared" si="130"/>
        <v>Infrastructure</v>
      </c>
      <c r="N1722" s="1" t="s">
        <v>4222</v>
      </c>
      <c r="O1722" s="1" t="s">
        <v>4479</v>
      </c>
      <c r="P1722" s="1">
        <v>7313</v>
      </c>
      <c r="Q1722" s="1">
        <v>1092837</v>
      </c>
      <c r="R1722" s="1">
        <f t="shared" si="131"/>
        <v>0</v>
      </c>
      <c r="S1722" s="4">
        <v>975933.82863627851</v>
      </c>
      <c r="T1722" s="4">
        <v>75758.261361137978</v>
      </c>
      <c r="U1722" s="1">
        <f t="shared" si="132"/>
        <v>1092837</v>
      </c>
      <c r="V1722" s="4">
        <f t="shared" si="133"/>
        <v>41144.910002583405</v>
      </c>
      <c r="W1722" s="1" t="str">
        <f t="shared" si="134"/>
        <v>Favourable</v>
      </c>
    </row>
    <row r="1723" spans="1:23" x14ac:dyDescent="0.25">
      <c r="A1723" s="1"/>
      <c r="B1723" s="1"/>
      <c r="C1723" s="1"/>
      <c r="D1723" s="1"/>
      <c r="E1723" s="1" t="s">
        <v>5777</v>
      </c>
      <c r="F1723" s="2">
        <v>43924</v>
      </c>
      <c r="G1723" s="3">
        <v>55562</v>
      </c>
      <c r="H1723" s="1"/>
      <c r="I1723" s="1"/>
      <c r="J1723" s="1" t="s">
        <v>7231</v>
      </c>
      <c r="K1723" s="2">
        <v>43989</v>
      </c>
      <c r="L1723" s="1" t="s">
        <v>4204</v>
      </c>
      <c r="M1723" s="1" t="str">
        <f t="shared" si="130"/>
        <v>Education</v>
      </c>
      <c r="N1723" s="1" t="s">
        <v>4205</v>
      </c>
      <c r="O1723" s="1" t="s">
        <v>4247</v>
      </c>
      <c r="P1723" s="1">
        <v>8167</v>
      </c>
      <c r="Q1723" s="1">
        <v>1041033</v>
      </c>
      <c r="R1723" s="1">
        <f t="shared" si="131"/>
        <v>16872</v>
      </c>
      <c r="S1723" s="4">
        <v>165981.76029689141</v>
      </c>
      <c r="T1723" s="4">
        <v>248394.44540907547</v>
      </c>
      <c r="U1723" s="1">
        <f t="shared" si="132"/>
        <v>1024161</v>
      </c>
      <c r="V1723" s="4">
        <f t="shared" si="133"/>
        <v>626656.79429403308</v>
      </c>
      <c r="W1723" s="1" t="str">
        <f t="shared" si="134"/>
        <v>Favourable</v>
      </c>
    </row>
    <row r="1724" spans="1:23" x14ac:dyDescent="0.25">
      <c r="A1724" s="1"/>
      <c r="B1724" s="1"/>
      <c r="C1724" s="1"/>
      <c r="D1724" s="1"/>
      <c r="E1724" s="1" t="s">
        <v>7232</v>
      </c>
      <c r="F1724" s="2">
        <v>44422</v>
      </c>
      <c r="G1724" s="3">
        <v>12709</v>
      </c>
      <c r="H1724" s="1"/>
      <c r="I1724" s="1"/>
      <c r="J1724" s="1" t="s">
        <v>7233</v>
      </c>
      <c r="K1724" s="2">
        <v>44145</v>
      </c>
      <c r="L1724" s="1" t="s">
        <v>4212</v>
      </c>
      <c r="M1724" s="1" t="str">
        <f t="shared" si="130"/>
        <v>Agricultural Extension</v>
      </c>
      <c r="N1724" s="1" t="s">
        <v>4205</v>
      </c>
      <c r="O1724" s="1" t="s">
        <v>4206</v>
      </c>
      <c r="P1724" s="1">
        <v>6688</v>
      </c>
      <c r="Q1724" s="1">
        <v>1609921</v>
      </c>
      <c r="R1724" s="1">
        <f t="shared" si="131"/>
        <v>35590</v>
      </c>
      <c r="S1724" s="4">
        <v>495818.56958478404</v>
      </c>
      <c r="T1724" s="4">
        <v>228896.18058985917</v>
      </c>
      <c r="U1724" s="1">
        <f t="shared" si="132"/>
        <v>1574331</v>
      </c>
      <c r="V1724" s="4">
        <f t="shared" si="133"/>
        <v>885206.24982535676</v>
      </c>
      <c r="W1724" s="1" t="str">
        <f t="shared" si="134"/>
        <v>Favourable</v>
      </c>
    </row>
    <row r="1725" spans="1:23" x14ac:dyDescent="0.25">
      <c r="A1725" s="1"/>
      <c r="B1725" s="1"/>
      <c r="C1725" s="1"/>
      <c r="D1725" s="1"/>
      <c r="E1725" s="1" t="s">
        <v>6229</v>
      </c>
      <c r="F1725" s="2">
        <v>44954</v>
      </c>
      <c r="G1725" s="3">
        <v>18021</v>
      </c>
      <c r="H1725" s="1"/>
      <c r="I1725" s="1"/>
      <c r="J1725" s="1" t="s">
        <v>7234</v>
      </c>
      <c r="K1725" s="2">
        <v>44956</v>
      </c>
      <c r="L1725" s="1" t="s">
        <v>4204</v>
      </c>
      <c r="M1725" s="1" t="str">
        <f t="shared" si="130"/>
        <v>Education</v>
      </c>
      <c r="N1725" s="1" t="s">
        <v>4205</v>
      </c>
      <c r="O1725" s="1" t="s">
        <v>4301</v>
      </c>
      <c r="P1725" s="1">
        <v>8350</v>
      </c>
      <c r="Q1725" s="1">
        <v>1636980</v>
      </c>
      <c r="R1725" s="1">
        <f t="shared" si="131"/>
        <v>0</v>
      </c>
      <c r="S1725" s="4">
        <v>329788.74735791795</v>
      </c>
      <c r="T1725" s="4">
        <v>466398.50730902964</v>
      </c>
      <c r="U1725" s="1">
        <f t="shared" si="132"/>
        <v>1636980</v>
      </c>
      <c r="V1725" s="4">
        <f t="shared" si="133"/>
        <v>840792.74533305247</v>
      </c>
      <c r="W1725" s="1" t="str">
        <f t="shared" si="134"/>
        <v>Favourable</v>
      </c>
    </row>
    <row r="1726" spans="1:23" x14ac:dyDescent="0.25">
      <c r="A1726" s="1"/>
      <c r="B1726" s="1"/>
      <c r="C1726" s="1"/>
      <c r="D1726" s="1"/>
      <c r="E1726" s="1" t="s">
        <v>7235</v>
      </c>
      <c r="F1726" s="2">
        <v>44579</v>
      </c>
      <c r="G1726" s="3">
        <v>21681</v>
      </c>
      <c r="H1726" s="1"/>
      <c r="I1726" s="1"/>
      <c r="J1726" s="1" t="s">
        <v>7236</v>
      </c>
      <c r="K1726" s="2">
        <v>44232</v>
      </c>
      <c r="L1726" s="1" t="s">
        <v>4218</v>
      </c>
      <c r="M1726" s="1" t="str">
        <f t="shared" si="130"/>
        <v>Infrastructure</v>
      </c>
      <c r="N1726" s="1" t="s">
        <v>4222</v>
      </c>
      <c r="O1726" s="1" t="s">
        <v>4279</v>
      </c>
      <c r="P1726" s="1">
        <v>6476</v>
      </c>
      <c r="Q1726" s="1">
        <v>499721</v>
      </c>
      <c r="R1726" s="1">
        <f t="shared" si="131"/>
        <v>0</v>
      </c>
      <c r="S1726" s="4">
        <v>7538.5480949756284</v>
      </c>
      <c r="T1726" s="4">
        <v>1882.0748170784693</v>
      </c>
      <c r="U1726" s="1">
        <f t="shared" si="132"/>
        <v>499721</v>
      </c>
      <c r="V1726" s="4">
        <f t="shared" si="133"/>
        <v>490300.37708794588</v>
      </c>
      <c r="W1726" s="1" t="str">
        <f t="shared" si="134"/>
        <v>Favourable</v>
      </c>
    </row>
    <row r="1727" spans="1:23" x14ac:dyDescent="0.25">
      <c r="A1727" s="1"/>
      <c r="B1727" s="1"/>
      <c r="C1727" s="1"/>
      <c r="D1727" s="1"/>
      <c r="E1727" s="1" t="s">
        <v>7237</v>
      </c>
      <c r="F1727" s="2">
        <v>44028</v>
      </c>
      <c r="G1727" s="3">
        <v>34061</v>
      </c>
      <c r="H1727" s="1"/>
      <c r="I1727" s="1"/>
      <c r="J1727" s="1" t="s">
        <v>7238</v>
      </c>
      <c r="K1727" s="2">
        <v>44370</v>
      </c>
      <c r="L1727" s="1" t="s">
        <v>4212</v>
      </c>
      <c r="M1727" s="1" t="str">
        <f t="shared" si="130"/>
        <v>Agricultural Extension</v>
      </c>
      <c r="N1727" s="1" t="s">
        <v>4210</v>
      </c>
      <c r="O1727" s="1" t="s">
        <v>4338</v>
      </c>
      <c r="P1727" s="1">
        <v>5748</v>
      </c>
      <c r="Q1727" s="1">
        <v>802094</v>
      </c>
      <c r="R1727" s="1">
        <f t="shared" si="131"/>
        <v>0</v>
      </c>
      <c r="S1727" s="4">
        <v>254108.54470330171</v>
      </c>
      <c r="T1727" s="4">
        <v>94302.151842181527</v>
      </c>
      <c r="U1727" s="1">
        <f t="shared" si="132"/>
        <v>802094</v>
      </c>
      <c r="V1727" s="4">
        <f t="shared" si="133"/>
        <v>453683.30345451675</v>
      </c>
      <c r="W1727" s="1" t="str">
        <f t="shared" si="134"/>
        <v>Favourable</v>
      </c>
    </row>
    <row r="1728" spans="1:23" x14ac:dyDescent="0.25">
      <c r="A1728" s="1"/>
      <c r="B1728" s="1"/>
      <c r="C1728" s="1"/>
      <c r="D1728" s="1"/>
      <c r="E1728" s="1" t="s">
        <v>4440</v>
      </c>
      <c r="F1728" s="2">
        <v>44205</v>
      </c>
      <c r="G1728" s="3">
        <v>23998</v>
      </c>
      <c r="H1728" s="1"/>
      <c r="I1728" s="1"/>
      <c r="J1728" s="1" t="s">
        <v>6355</v>
      </c>
      <c r="K1728" s="2">
        <v>44090</v>
      </c>
      <c r="L1728" s="1" t="s">
        <v>4200</v>
      </c>
      <c r="M1728" s="1" t="str">
        <f t="shared" si="130"/>
        <v>Social Services</v>
      </c>
      <c r="N1728" s="1" t="s">
        <v>4205</v>
      </c>
      <c r="O1728" s="1" t="s">
        <v>4226</v>
      </c>
      <c r="P1728" s="1">
        <v>6921</v>
      </c>
      <c r="Q1728" s="1">
        <v>2354565</v>
      </c>
      <c r="R1728" s="1">
        <f t="shared" si="131"/>
        <v>43553</v>
      </c>
      <c r="S1728" s="4">
        <v>1924086.2491751411</v>
      </c>
      <c r="T1728" s="4">
        <v>472401.30366154114</v>
      </c>
      <c r="U1728" s="1">
        <f t="shared" si="132"/>
        <v>2311012</v>
      </c>
      <c r="V1728" s="4">
        <f t="shared" si="133"/>
        <v>-41922.552836682182</v>
      </c>
      <c r="W1728" s="1" t="str">
        <f t="shared" si="134"/>
        <v>Adverse</v>
      </c>
    </row>
    <row r="1729" spans="1:23" x14ac:dyDescent="0.25">
      <c r="A1729" s="1"/>
      <c r="B1729" s="1"/>
      <c r="C1729" s="1"/>
      <c r="D1729" s="1"/>
      <c r="E1729" s="1" t="s">
        <v>7239</v>
      </c>
      <c r="F1729" s="2">
        <v>44131</v>
      </c>
      <c r="G1729" s="3">
        <v>39954</v>
      </c>
      <c r="H1729" s="1"/>
      <c r="I1729" s="1"/>
      <c r="J1729" s="1" t="s">
        <v>7240</v>
      </c>
      <c r="K1729" s="2">
        <v>43982</v>
      </c>
      <c r="L1729" s="1" t="s">
        <v>4218</v>
      </c>
      <c r="M1729" s="1" t="str">
        <f t="shared" si="130"/>
        <v>Infrastructure</v>
      </c>
      <c r="N1729" s="1" t="s">
        <v>4205</v>
      </c>
      <c r="O1729" s="1" t="s">
        <v>4226</v>
      </c>
      <c r="P1729" s="1">
        <v>8357</v>
      </c>
      <c r="Q1729" s="1">
        <v>1396610</v>
      </c>
      <c r="R1729" s="1">
        <f t="shared" si="131"/>
        <v>37280</v>
      </c>
      <c r="S1729" s="4">
        <v>1139657.1628230945</v>
      </c>
      <c r="T1729" s="4">
        <v>270751.59853720898</v>
      </c>
      <c r="U1729" s="1">
        <f t="shared" si="132"/>
        <v>1359330</v>
      </c>
      <c r="V1729" s="4">
        <f t="shared" si="133"/>
        <v>-13798.761360303499</v>
      </c>
      <c r="W1729" s="1" t="str">
        <f t="shared" si="134"/>
        <v>Adverse</v>
      </c>
    </row>
    <row r="1730" spans="1:23" x14ac:dyDescent="0.25">
      <c r="A1730" s="1"/>
      <c r="B1730" s="1"/>
      <c r="C1730" s="1"/>
      <c r="D1730" s="1"/>
      <c r="E1730" s="1" t="s">
        <v>7241</v>
      </c>
      <c r="F1730" s="2">
        <v>44304</v>
      </c>
      <c r="G1730" s="3">
        <v>29306</v>
      </c>
      <c r="H1730" s="1"/>
      <c r="I1730" s="1"/>
      <c r="J1730" s="1" t="s">
        <v>7242</v>
      </c>
      <c r="K1730" s="2">
        <v>44652</v>
      </c>
      <c r="L1730" s="1" t="s">
        <v>4204</v>
      </c>
      <c r="M1730" s="1" t="str">
        <f t="shared" si="130"/>
        <v>Education</v>
      </c>
      <c r="N1730" s="1" t="s">
        <v>4205</v>
      </c>
      <c r="O1730" s="1" t="s">
        <v>4458</v>
      </c>
      <c r="P1730" s="1">
        <v>9297</v>
      </c>
      <c r="Q1730" s="1">
        <v>2371360</v>
      </c>
      <c r="R1730" s="1">
        <f t="shared" si="131"/>
        <v>12127</v>
      </c>
      <c r="S1730" s="4">
        <v>1486430.2884723265</v>
      </c>
      <c r="T1730" s="4">
        <v>93767.734822906961</v>
      </c>
      <c r="U1730" s="1">
        <f t="shared" si="132"/>
        <v>2359233</v>
      </c>
      <c r="V1730" s="4">
        <f t="shared" si="133"/>
        <v>791161.97670476651</v>
      </c>
      <c r="W1730" s="1" t="str">
        <f t="shared" si="134"/>
        <v>Favourable</v>
      </c>
    </row>
    <row r="1731" spans="1:23" x14ac:dyDescent="0.25">
      <c r="A1731" s="1"/>
      <c r="B1731" s="1"/>
      <c r="C1731" s="1"/>
      <c r="D1731" s="1"/>
      <c r="E1731" s="1" t="s">
        <v>4381</v>
      </c>
      <c r="F1731" s="2">
        <v>44963</v>
      </c>
      <c r="G1731" s="3">
        <v>55322</v>
      </c>
      <c r="H1731" s="1"/>
      <c r="I1731" s="1"/>
      <c r="J1731" s="1" t="s">
        <v>7243</v>
      </c>
      <c r="K1731" s="2">
        <v>44261</v>
      </c>
      <c r="L1731" s="1" t="s">
        <v>4212</v>
      </c>
      <c r="M1731" s="1" t="str">
        <f t="shared" ref="M1731:M1794" si="135">INDEX($A:$B,MATCH($L1731,$A:$A,0),2)</f>
        <v>Agricultural Extension</v>
      </c>
      <c r="N1731" s="1" t="s">
        <v>4205</v>
      </c>
      <c r="O1731" s="1" t="s">
        <v>4264</v>
      </c>
      <c r="P1731" s="1">
        <v>8452</v>
      </c>
      <c r="Q1731" s="1">
        <v>1200797</v>
      </c>
      <c r="R1731" s="1">
        <f t="shared" ref="R1731:R1794" si="136">_xlfn.XLOOKUP($J1731,$E:$E,$G:$G,0,0,1)</f>
        <v>0</v>
      </c>
      <c r="S1731" s="4">
        <v>669441.12404278945</v>
      </c>
      <c r="T1731" s="4">
        <v>18475.484742220553</v>
      </c>
      <c r="U1731" s="1">
        <f t="shared" ref="U1731:U1794" si="137">Q1731-R1731</f>
        <v>1200797</v>
      </c>
      <c r="V1731" s="4">
        <f t="shared" ref="V1731:V1794" si="138">Q1731-(S1731+T1731)</f>
        <v>512880.39121498994</v>
      </c>
      <c r="W1731" s="1" t="str">
        <f t="shared" ref="W1731:W1794" si="139">IF(V1731&gt;=0,"Favourable","Adverse")</f>
        <v>Favourable</v>
      </c>
    </row>
    <row r="1732" spans="1:23" x14ac:dyDescent="0.25">
      <c r="A1732" s="1"/>
      <c r="B1732" s="1"/>
      <c r="C1732" s="1"/>
      <c r="D1732" s="1"/>
      <c r="E1732" s="1" t="s">
        <v>7244</v>
      </c>
      <c r="F1732" s="2">
        <v>45382</v>
      </c>
      <c r="G1732" s="3">
        <v>28678</v>
      </c>
      <c r="H1732" s="1"/>
      <c r="I1732" s="1"/>
      <c r="J1732" s="1" t="s">
        <v>7245</v>
      </c>
      <c r="K1732" s="2">
        <v>45189</v>
      </c>
      <c r="L1732" s="1" t="s">
        <v>4218</v>
      </c>
      <c r="M1732" s="1" t="str">
        <f t="shared" si="135"/>
        <v>Infrastructure</v>
      </c>
      <c r="N1732" s="1" t="s">
        <v>4210</v>
      </c>
      <c r="O1732" s="1" t="s">
        <v>4311</v>
      </c>
      <c r="P1732" s="1">
        <v>7263</v>
      </c>
      <c r="Q1732" s="1">
        <v>852560</v>
      </c>
      <c r="R1732" s="1">
        <f t="shared" si="136"/>
        <v>23994</v>
      </c>
      <c r="S1732" s="4">
        <v>438443.45229772315</v>
      </c>
      <c r="T1732" s="4">
        <v>117238.68430599237</v>
      </c>
      <c r="U1732" s="1">
        <f t="shared" si="137"/>
        <v>828566</v>
      </c>
      <c r="V1732" s="4">
        <f t="shared" si="138"/>
        <v>296877.86339628452</v>
      </c>
      <c r="W1732" s="1" t="str">
        <f t="shared" si="139"/>
        <v>Favourable</v>
      </c>
    </row>
    <row r="1733" spans="1:23" x14ac:dyDescent="0.25">
      <c r="A1733" s="1"/>
      <c r="B1733" s="1"/>
      <c r="C1733" s="1"/>
      <c r="D1733" s="1"/>
      <c r="E1733" s="1" t="s">
        <v>7246</v>
      </c>
      <c r="F1733" s="2">
        <v>44024</v>
      </c>
      <c r="G1733" s="3">
        <v>48872</v>
      </c>
      <c r="H1733" s="1"/>
      <c r="I1733" s="1"/>
      <c r="J1733" s="1" t="s">
        <v>7247</v>
      </c>
      <c r="K1733" s="2">
        <v>45140</v>
      </c>
      <c r="L1733" s="1" t="s">
        <v>4212</v>
      </c>
      <c r="M1733" s="1" t="str">
        <f t="shared" si="135"/>
        <v>Agricultural Extension</v>
      </c>
      <c r="N1733" s="1" t="s">
        <v>4205</v>
      </c>
      <c r="O1733" s="1" t="s">
        <v>4479</v>
      </c>
      <c r="P1733" s="1">
        <v>8967</v>
      </c>
      <c r="Q1733" s="1">
        <v>1924595</v>
      </c>
      <c r="R1733" s="1">
        <f t="shared" si="136"/>
        <v>0</v>
      </c>
      <c r="S1733" s="4">
        <v>330266.74203378987</v>
      </c>
      <c r="T1733" s="4">
        <v>463611.19171707932</v>
      </c>
      <c r="U1733" s="1">
        <f t="shared" si="137"/>
        <v>1924595</v>
      </c>
      <c r="V1733" s="4">
        <f t="shared" si="138"/>
        <v>1130717.0662491308</v>
      </c>
      <c r="W1733" s="1" t="str">
        <f t="shared" si="139"/>
        <v>Favourable</v>
      </c>
    </row>
    <row r="1734" spans="1:23" x14ac:dyDescent="0.25">
      <c r="A1734" s="1"/>
      <c r="B1734" s="1"/>
      <c r="C1734" s="1"/>
      <c r="D1734" s="1"/>
      <c r="E1734" s="1" t="s">
        <v>5664</v>
      </c>
      <c r="F1734" s="2">
        <v>44119</v>
      </c>
      <c r="G1734" s="3">
        <v>49400</v>
      </c>
      <c r="H1734" s="1"/>
      <c r="I1734" s="1"/>
      <c r="J1734" s="1" t="s">
        <v>7248</v>
      </c>
      <c r="K1734" s="2">
        <v>44543</v>
      </c>
      <c r="L1734" s="1" t="s">
        <v>4204</v>
      </c>
      <c r="M1734" s="1" t="str">
        <f t="shared" si="135"/>
        <v>Education</v>
      </c>
      <c r="N1734" s="1" t="s">
        <v>4205</v>
      </c>
      <c r="O1734" s="1" t="s">
        <v>4458</v>
      </c>
      <c r="P1734" s="1">
        <v>8508</v>
      </c>
      <c r="Q1734" s="1">
        <v>2140303</v>
      </c>
      <c r="R1734" s="1">
        <f t="shared" si="136"/>
        <v>26462</v>
      </c>
      <c r="S1734" s="4">
        <v>1842771.4916883714</v>
      </c>
      <c r="T1734" s="4">
        <v>192338.06215492569</v>
      </c>
      <c r="U1734" s="1">
        <f t="shared" si="137"/>
        <v>2113841</v>
      </c>
      <c r="V1734" s="4">
        <f t="shared" si="138"/>
        <v>105193.44615670294</v>
      </c>
      <c r="W1734" s="1" t="str">
        <f t="shared" si="139"/>
        <v>Favourable</v>
      </c>
    </row>
    <row r="1735" spans="1:23" x14ac:dyDescent="0.25">
      <c r="A1735" s="1"/>
      <c r="B1735" s="1"/>
      <c r="C1735" s="1"/>
      <c r="D1735" s="1"/>
      <c r="E1735" s="1" t="s">
        <v>5539</v>
      </c>
      <c r="F1735" s="2">
        <v>44491</v>
      </c>
      <c r="G1735" s="3">
        <v>33069</v>
      </c>
      <c r="H1735" s="1"/>
      <c r="I1735" s="1"/>
      <c r="J1735" s="1" t="s">
        <v>4245</v>
      </c>
      <c r="K1735" s="2">
        <v>44215</v>
      </c>
      <c r="L1735" s="1" t="s">
        <v>4216</v>
      </c>
      <c r="M1735" s="1" t="str">
        <f t="shared" si="135"/>
        <v>Agricultural Extension</v>
      </c>
      <c r="N1735" s="1" t="s">
        <v>4210</v>
      </c>
      <c r="O1735" s="1" t="s">
        <v>4438</v>
      </c>
      <c r="P1735" s="1">
        <v>6251</v>
      </c>
      <c r="Q1735" s="1">
        <v>1531361</v>
      </c>
      <c r="R1735" s="1">
        <f t="shared" si="136"/>
        <v>12410</v>
      </c>
      <c r="S1735" s="4">
        <v>332244.78506222117</v>
      </c>
      <c r="T1735" s="4">
        <v>271594.31041102944</v>
      </c>
      <c r="U1735" s="1">
        <f t="shared" si="137"/>
        <v>1518951</v>
      </c>
      <c r="V1735" s="4">
        <f t="shared" si="138"/>
        <v>927521.90452674939</v>
      </c>
      <c r="W1735" s="1" t="str">
        <f t="shared" si="139"/>
        <v>Favourable</v>
      </c>
    </row>
    <row r="1736" spans="1:23" x14ac:dyDescent="0.25">
      <c r="A1736" s="1"/>
      <c r="B1736" s="1"/>
      <c r="C1736" s="1"/>
      <c r="D1736" s="1"/>
      <c r="E1736" s="1" t="s">
        <v>7249</v>
      </c>
      <c r="F1736" s="2">
        <v>44302</v>
      </c>
      <c r="G1736" s="3">
        <v>18216</v>
      </c>
      <c r="H1736" s="1"/>
      <c r="I1736" s="1"/>
      <c r="J1736" s="1" t="s">
        <v>6658</v>
      </c>
      <c r="K1736" s="2">
        <v>45035</v>
      </c>
      <c r="L1736" s="1" t="s">
        <v>4216</v>
      </c>
      <c r="M1736" s="1" t="str">
        <f t="shared" si="135"/>
        <v>Agricultural Extension</v>
      </c>
      <c r="N1736" s="1" t="s">
        <v>4222</v>
      </c>
      <c r="O1736" s="1" t="s">
        <v>4496</v>
      </c>
      <c r="P1736" s="1">
        <v>6840</v>
      </c>
      <c r="Q1736" s="1">
        <v>2281747</v>
      </c>
      <c r="R1736" s="1">
        <f t="shared" si="136"/>
        <v>59538</v>
      </c>
      <c r="S1736" s="4">
        <v>2057556.8741699306</v>
      </c>
      <c r="T1736" s="4">
        <v>60744.834890516555</v>
      </c>
      <c r="U1736" s="1">
        <f t="shared" si="137"/>
        <v>2222209</v>
      </c>
      <c r="V1736" s="4">
        <f t="shared" si="138"/>
        <v>163445.29093955271</v>
      </c>
      <c r="W1736" s="1" t="str">
        <f t="shared" si="139"/>
        <v>Favourable</v>
      </c>
    </row>
    <row r="1737" spans="1:23" x14ac:dyDescent="0.25">
      <c r="A1737" s="1"/>
      <c r="B1737" s="1"/>
      <c r="C1737" s="1"/>
      <c r="D1737" s="1"/>
      <c r="E1737" s="1" t="s">
        <v>7250</v>
      </c>
      <c r="F1737" s="2">
        <v>44923</v>
      </c>
      <c r="G1737" s="3">
        <v>25887</v>
      </c>
      <c r="H1737" s="1"/>
      <c r="I1737" s="1"/>
      <c r="J1737" s="1" t="s">
        <v>7251</v>
      </c>
      <c r="K1737" s="2">
        <v>44347</v>
      </c>
      <c r="L1737" s="1" t="s">
        <v>4204</v>
      </c>
      <c r="M1737" s="1" t="str">
        <f t="shared" si="135"/>
        <v>Education</v>
      </c>
      <c r="N1737" s="1" t="s">
        <v>4222</v>
      </c>
      <c r="O1737" s="1" t="s">
        <v>4314</v>
      </c>
      <c r="P1737" s="1">
        <v>6077</v>
      </c>
      <c r="Q1737" s="1">
        <v>2362167</v>
      </c>
      <c r="R1737" s="1">
        <f t="shared" si="136"/>
        <v>15175</v>
      </c>
      <c r="S1737" s="4">
        <v>188871.26532076416</v>
      </c>
      <c r="T1737" s="4">
        <v>494504.63360817247</v>
      </c>
      <c r="U1737" s="1">
        <f t="shared" si="137"/>
        <v>2346992</v>
      </c>
      <c r="V1737" s="4">
        <f t="shared" si="138"/>
        <v>1678791.1010710634</v>
      </c>
      <c r="W1737" s="1" t="str">
        <f t="shared" si="139"/>
        <v>Favourable</v>
      </c>
    </row>
    <row r="1738" spans="1:23" x14ac:dyDescent="0.25">
      <c r="A1738" s="1"/>
      <c r="B1738" s="1"/>
      <c r="C1738" s="1"/>
      <c r="D1738" s="1"/>
      <c r="E1738" s="1" t="s">
        <v>7252</v>
      </c>
      <c r="F1738" s="2">
        <v>44854</v>
      </c>
      <c r="G1738" s="3">
        <v>14811</v>
      </c>
      <c r="H1738" s="1"/>
      <c r="I1738" s="1"/>
      <c r="J1738" s="1" t="s">
        <v>7253</v>
      </c>
      <c r="K1738" s="2">
        <v>44355</v>
      </c>
      <c r="L1738" s="1" t="s">
        <v>4212</v>
      </c>
      <c r="M1738" s="1" t="str">
        <f t="shared" si="135"/>
        <v>Agricultural Extension</v>
      </c>
      <c r="N1738" s="1" t="s">
        <v>4205</v>
      </c>
      <c r="O1738" s="1" t="s">
        <v>4358</v>
      </c>
      <c r="P1738" s="1">
        <v>6238</v>
      </c>
      <c r="Q1738" s="1">
        <v>1633308</v>
      </c>
      <c r="R1738" s="1">
        <f t="shared" si="136"/>
        <v>0</v>
      </c>
      <c r="S1738" s="4">
        <v>293459.43905543274</v>
      </c>
      <c r="T1738" s="4">
        <v>448144.2686879097</v>
      </c>
      <c r="U1738" s="1">
        <f t="shared" si="137"/>
        <v>1633308</v>
      </c>
      <c r="V1738" s="4">
        <f t="shared" si="138"/>
        <v>891704.2922566575</v>
      </c>
      <c r="W1738" s="1" t="str">
        <f t="shared" si="139"/>
        <v>Favourable</v>
      </c>
    </row>
    <row r="1739" spans="1:23" x14ac:dyDescent="0.25">
      <c r="A1739" s="1"/>
      <c r="B1739" s="1"/>
      <c r="C1739" s="1"/>
      <c r="D1739" s="1"/>
      <c r="E1739" s="1" t="s">
        <v>7254</v>
      </c>
      <c r="F1739" s="2">
        <v>44282</v>
      </c>
      <c r="G1739" s="3">
        <v>42494</v>
      </c>
      <c r="H1739" s="1"/>
      <c r="I1739" s="1"/>
      <c r="J1739" s="1" t="s">
        <v>7255</v>
      </c>
      <c r="K1739" s="2">
        <v>44048</v>
      </c>
      <c r="L1739" s="1" t="s">
        <v>4204</v>
      </c>
      <c r="M1739" s="1" t="str">
        <f t="shared" si="135"/>
        <v>Education</v>
      </c>
      <c r="N1739" s="1" t="s">
        <v>4205</v>
      </c>
      <c r="O1739" s="1" t="s">
        <v>4206</v>
      </c>
      <c r="P1739" s="1">
        <v>5533</v>
      </c>
      <c r="Q1739" s="1">
        <v>1389618</v>
      </c>
      <c r="R1739" s="1">
        <f t="shared" si="136"/>
        <v>15917</v>
      </c>
      <c r="S1739" s="4">
        <v>885947.90303620696</v>
      </c>
      <c r="T1739" s="4">
        <v>5810.2377659034837</v>
      </c>
      <c r="U1739" s="1">
        <f t="shared" si="137"/>
        <v>1373701</v>
      </c>
      <c r="V1739" s="4">
        <f t="shared" si="138"/>
        <v>497859.85919788957</v>
      </c>
      <c r="W1739" s="1" t="str">
        <f t="shared" si="139"/>
        <v>Favourable</v>
      </c>
    </row>
    <row r="1740" spans="1:23" x14ac:dyDescent="0.25">
      <c r="A1740" s="1"/>
      <c r="B1740" s="1"/>
      <c r="C1740" s="1"/>
      <c r="D1740" s="1"/>
      <c r="E1740" s="1" t="s">
        <v>7256</v>
      </c>
      <c r="F1740" s="2">
        <v>45332</v>
      </c>
      <c r="G1740" s="3">
        <v>18557</v>
      </c>
      <c r="H1740" s="1"/>
      <c r="I1740" s="1"/>
      <c r="J1740" s="1" t="s">
        <v>5234</v>
      </c>
      <c r="K1740" s="2">
        <v>43948</v>
      </c>
      <c r="L1740" s="1" t="s">
        <v>4200</v>
      </c>
      <c r="M1740" s="1" t="str">
        <f t="shared" si="135"/>
        <v>Social Services</v>
      </c>
      <c r="N1740" s="1" t="s">
        <v>4222</v>
      </c>
      <c r="O1740" s="1" t="s">
        <v>4267</v>
      </c>
      <c r="P1740" s="1">
        <v>6357</v>
      </c>
      <c r="Q1740" s="1">
        <v>1239597</v>
      </c>
      <c r="R1740" s="1">
        <f t="shared" si="136"/>
        <v>98227</v>
      </c>
      <c r="S1740" s="4">
        <v>983053.10215966078</v>
      </c>
      <c r="T1740" s="4">
        <v>292834.3535958805</v>
      </c>
      <c r="U1740" s="1">
        <f t="shared" si="137"/>
        <v>1141370</v>
      </c>
      <c r="V1740" s="4">
        <f t="shared" si="138"/>
        <v>-36290.455755541334</v>
      </c>
      <c r="W1740" s="1" t="str">
        <f t="shared" si="139"/>
        <v>Adverse</v>
      </c>
    </row>
    <row r="1741" spans="1:23" x14ac:dyDescent="0.25">
      <c r="A1741" s="1"/>
      <c r="B1741" s="1"/>
      <c r="C1741" s="1"/>
      <c r="D1741" s="1"/>
      <c r="E1741" s="1" t="s">
        <v>5766</v>
      </c>
      <c r="F1741" s="2">
        <v>44560</v>
      </c>
      <c r="G1741" s="3">
        <v>18700</v>
      </c>
      <c r="H1741" s="1"/>
      <c r="I1741" s="1"/>
      <c r="J1741" s="1" t="s">
        <v>6440</v>
      </c>
      <c r="K1741" s="2">
        <v>45203</v>
      </c>
      <c r="L1741" s="1" t="s">
        <v>4216</v>
      </c>
      <c r="M1741" s="1" t="str">
        <f t="shared" si="135"/>
        <v>Agricultural Extension</v>
      </c>
      <c r="N1741" s="1" t="s">
        <v>4205</v>
      </c>
      <c r="O1741" s="1" t="s">
        <v>4301</v>
      </c>
      <c r="P1741" s="1">
        <v>5586</v>
      </c>
      <c r="Q1741" s="1">
        <v>2233483</v>
      </c>
      <c r="R1741" s="1">
        <f t="shared" si="136"/>
        <v>42427</v>
      </c>
      <c r="S1741" s="4">
        <v>2042798.7639931054</v>
      </c>
      <c r="T1741" s="4">
        <v>387429.43007657415</v>
      </c>
      <c r="U1741" s="1">
        <f t="shared" si="137"/>
        <v>2191056</v>
      </c>
      <c r="V1741" s="4">
        <f t="shared" si="138"/>
        <v>-196745.19406967936</v>
      </c>
      <c r="W1741" s="1" t="str">
        <f t="shared" si="139"/>
        <v>Adverse</v>
      </c>
    </row>
    <row r="1742" spans="1:23" x14ac:dyDescent="0.25">
      <c r="A1742" s="1"/>
      <c r="B1742" s="1"/>
      <c r="C1742" s="1"/>
      <c r="D1742" s="1"/>
      <c r="E1742" s="1" t="s">
        <v>7257</v>
      </c>
      <c r="F1742" s="2">
        <v>45381</v>
      </c>
      <c r="G1742" s="3">
        <v>46534</v>
      </c>
      <c r="H1742" s="1"/>
      <c r="I1742" s="1"/>
      <c r="J1742" s="1" t="s">
        <v>7258</v>
      </c>
      <c r="K1742" s="2">
        <v>43880</v>
      </c>
      <c r="L1742" s="1" t="s">
        <v>4212</v>
      </c>
      <c r="M1742" s="1" t="str">
        <f t="shared" si="135"/>
        <v>Agricultural Extension</v>
      </c>
      <c r="N1742" s="1" t="s">
        <v>4210</v>
      </c>
      <c r="O1742" s="1" t="s">
        <v>4226</v>
      </c>
      <c r="P1742" s="1">
        <v>8151</v>
      </c>
      <c r="Q1742" s="1">
        <v>760755</v>
      </c>
      <c r="R1742" s="1">
        <f t="shared" si="136"/>
        <v>0</v>
      </c>
      <c r="S1742" s="4">
        <v>640853.0216339191</v>
      </c>
      <c r="T1742" s="4">
        <v>237074.36587738493</v>
      </c>
      <c r="U1742" s="1">
        <f t="shared" si="137"/>
        <v>760755</v>
      </c>
      <c r="V1742" s="4">
        <f t="shared" si="138"/>
        <v>-117172.387511304</v>
      </c>
      <c r="W1742" s="1" t="str">
        <f t="shared" si="139"/>
        <v>Adverse</v>
      </c>
    </row>
    <row r="1743" spans="1:23" x14ac:dyDescent="0.25">
      <c r="A1743" s="1"/>
      <c r="B1743" s="1"/>
      <c r="C1743" s="1"/>
      <c r="D1743" s="1"/>
      <c r="E1743" s="1" t="s">
        <v>6635</v>
      </c>
      <c r="F1743" s="2">
        <v>44178</v>
      </c>
      <c r="G1743" s="3">
        <v>35255</v>
      </c>
      <c r="H1743" s="1"/>
      <c r="I1743" s="1"/>
      <c r="J1743" s="1" t="s">
        <v>7259</v>
      </c>
      <c r="K1743" s="2">
        <v>44842</v>
      </c>
      <c r="L1743" s="1" t="s">
        <v>4212</v>
      </c>
      <c r="M1743" s="1" t="str">
        <f t="shared" si="135"/>
        <v>Agricultural Extension</v>
      </c>
      <c r="N1743" s="1" t="s">
        <v>4210</v>
      </c>
      <c r="O1743" s="1" t="s">
        <v>4338</v>
      </c>
      <c r="P1743" s="1">
        <v>7528</v>
      </c>
      <c r="Q1743" s="1">
        <v>619158</v>
      </c>
      <c r="R1743" s="1">
        <f t="shared" si="136"/>
        <v>33918</v>
      </c>
      <c r="S1743" s="4">
        <v>196254.28811590554</v>
      </c>
      <c r="T1743" s="4">
        <v>37301.550675895094</v>
      </c>
      <c r="U1743" s="1">
        <f t="shared" si="137"/>
        <v>585240</v>
      </c>
      <c r="V1743" s="4">
        <f t="shared" si="138"/>
        <v>385602.16120819934</v>
      </c>
      <c r="W1743" s="1" t="str">
        <f t="shared" si="139"/>
        <v>Favourable</v>
      </c>
    </row>
    <row r="1744" spans="1:23" x14ac:dyDescent="0.25">
      <c r="A1744" s="1"/>
      <c r="B1744" s="1"/>
      <c r="C1744" s="1"/>
      <c r="D1744" s="1"/>
      <c r="E1744" s="1" t="s">
        <v>7260</v>
      </c>
      <c r="F1744" s="2">
        <v>44034</v>
      </c>
      <c r="G1744" s="3">
        <v>31078</v>
      </c>
      <c r="H1744" s="1"/>
      <c r="I1744" s="1"/>
      <c r="J1744" s="1" t="s">
        <v>7261</v>
      </c>
      <c r="K1744" s="2">
        <v>44851</v>
      </c>
      <c r="L1744" s="1" t="s">
        <v>4212</v>
      </c>
      <c r="M1744" s="1" t="str">
        <f t="shared" si="135"/>
        <v>Agricultural Extension</v>
      </c>
      <c r="N1744" s="1" t="s">
        <v>4222</v>
      </c>
      <c r="O1744" s="1" t="s">
        <v>4250</v>
      </c>
      <c r="P1744" s="1">
        <v>7022</v>
      </c>
      <c r="Q1744" s="1">
        <v>1730455</v>
      </c>
      <c r="R1744" s="1">
        <f t="shared" si="136"/>
        <v>24556</v>
      </c>
      <c r="S1744" s="4">
        <v>1689976.0186819166</v>
      </c>
      <c r="T1744" s="4">
        <v>45414.953958047474</v>
      </c>
      <c r="U1744" s="1">
        <f t="shared" si="137"/>
        <v>1705899</v>
      </c>
      <c r="V1744" s="4">
        <f t="shared" si="138"/>
        <v>-4935.972639964195</v>
      </c>
      <c r="W1744" s="1" t="str">
        <f t="shared" si="139"/>
        <v>Adverse</v>
      </c>
    </row>
    <row r="1745" spans="1:23" x14ac:dyDescent="0.25">
      <c r="A1745" s="1"/>
      <c r="B1745" s="1"/>
      <c r="C1745" s="1"/>
      <c r="D1745" s="1"/>
      <c r="E1745" s="1" t="s">
        <v>7262</v>
      </c>
      <c r="F1745" s="2">
        <v>44248</v>
      </c>
      <c r="G1745" s="3">
        <v>39117</v>
      </c>
      <c r="H1745" s="1"/>
      <c r="I1745" s="1"/>
      <c r="J1745" s="1" t="s">
        <v>7263</v>
      </c>
      <c r="K1745" s="2">
        <v>44570</v>
      </c>
      <c r="L1745" s="1" t="s">
        <v>4212</v>
      </c>
      <c r="M1745" s="1" t="str">
        <f t="shared" si="135"/>
        <v>Agricultural Extension</v>
      </c>
      <c r="N1745" s="1" t="s">
        <v>4222</v>
      </c>
      <c r="O1745" s="1" t="s">
        <v>4304</v>
      </c>
      <c r="P1745" s="1">
        <v>6391</v>
      </c>
      <c r="Q1745" s="1">
        <v>2201398</v>
      </c>
      <c r="R1745" s="1">
        <f t="shared" si="136"/>
        <v>0</v>
      </c>
      <c r="S1745" s="4">
        <v>1951604.7482983409</v>
      </c>
      <c r="T1745" s="4">
        <v>674236.60376182722</v>
      </c>
      <c r="U1745" s="1">
        <f t="shared" si="137"/>
        <v>2201398</v>
      </c>
      <c r="V1745" s="4">
        <f t="shared" si="138"/>
        <v>-424443.35206016805</v>
      </c>
      <c r="W1745" s="1" t="str">
        <f t="shared" si="139"/>
        <v>Adverse</v>
      </c>
    </row>
    <row r="1746" spans="1:23" x14ac:dyDescent="0.25">
      <c r="A1746" s="1"/>
      <c r="B1746" s="1"/>
      <c r="C1746" s="1"/>
      <c r="D1746" s="1"/>
      <c r="E1746" s="1" t="s">
        <v>7264</v>
      </c>
      <c r="F1746" s="2">
        <v>45156</v>
      </c>
      <c r="G1746" s="3">
        <v>21696</v>
      </c>
      <c r="H1746" s="1"/>
      <c r="I1746" s="1"/>
      <c r="J1746" s="1" t="s">
        <v>7265</v>
      </c>
      <c r="K1746" s="2">
        <v>43895</v>
      </c>
      <c r="L1746" s="1" t="s">
        <v>4212</v>
      </c>
      <c r="M1746" s="1" t="str">
        <f t="shared" si="135"/>
        <v>Agricultural Extension</v>
      </c>
      <c r="N1746" s="1" t="s">
        <v>4222</v>
      </c>
      <c r="O1746" s="1" t="s">
        <v>4223</v>
      </c>
      <c r="P1746" s="1">
        <v>8556</v>
      </c>
      <c r="Q1746" s="1">
        <v>2095898</v>
      </c>
      <c r="R1746" s="1">
        <f t="shared" si="136"/>
        <v>29110</v>
      </c>
      <c r="S1746" s="4">
        <v>33307.466514251333</v>
      </c>
      <c r="T1746" s="4">
        <v>381832.84174207534</v>
      </c>
      <c r="U1746" s="1">
        <f t="shared" si="137"/>
        <v>2066788</v>
      </c>
      <c r="V1746" s="4">
        <f t="shared" si="138"/>
        <v>1680757.6917436733</v>
      </c>
      <c r="W1746" s="1" t="str">
        <f t="shared" si="139"/>
        <v>Favourable</v>
      </c>
    </row>
    <row r="1747" spans="1:23" x14ac:dyDescent="0.25">
      <c r="A1747" s="1"/>
      <c r="B1747" s="1"/>
      <c r="C1747" s="1"/>
      <c r="D1747" s="1"/>
      <c r="E1747" s="1" t="s">
        <v>7266</v>
      </c>
      <c r="F1747" s="2">
        <v>44140</v>
      </c>
      <c r="G1747" s="3">
        <v>32716</v>
      </c>
      <c r="H1747" s="1"/>
      <c r="I1747" s="1"/>
      <c r="J1747" s="1" t="s">
        <v>7267</v>
      </c>
      <c r="K1747" s="2">
        <v>43926</v>
      </c>
      <c r="L1747" s="1" t="s">
        <v>4218</v>
      </c>
      <c r="M1747" s="1" t="str">
        <f t="shared" si="135"/>
        <v>Infrastructure</v>
      </c>
      <c r="N1747" s="1" t="s">
        <v>4205</v>
      </c>
      <c r="O1747" s="1" t="s">
        <v>4361</v>
      </c>
      <c r="P1747" s="1">
        <v>7134</v>
      </c>
      <c r="Q1747" s="1">
        <v>1132361</v>
      </c>
      <c r="R1747" s="1">
        <f t="shared" si="136"/>
        <v>14299</v>
      </c>
      <c r="S1747" s="4">
        <v>630063.02514229633</v>
      </c>
      <c r="T1747" s="4">
        <v>259577.97858555833</v>
      </c>
      <c r="U1747" s="1">
        <f t="shared" si="137"/>
        <v>1118062</v>
      </c>
      <c r="V1747" s="4">
        <f t="shared" si="138"/>
        <v>242719.9962721453</v>
      </c>
      <c r="W1747" s="1" t="str">
        <f t="shared" si="139"/>
        <v>Favourable</v>
      </c>
    </row>
    <row r="1748" spans="1:23" x14ac:dyDescent="0.25">
      <c r="A1748" s="1"/>
      <c r="B1748" s="1"/>
      <c r="C1748" s="1"/>
      <c r="D1748" s="1"/>
      <c r="E1748" s="1" t="s">
        <v>5200</v>
      </c>
      <c r="F1748" s="2">
        <v>44232</v>
      </c>
      <c r="G1748" s="3">
        <v>37791</v>
      </c>
      <c r="H1748" s="1"/>
      <c r="I1748" s="1"/>
      <c r="J1748" s="1" t="s">
        <v>7268</v>
      </c>
      <c r="K1748" s="2">
        <v>44160</v>
      </c>
      <c r="L1748" s="1" t="s">
        <v>4200</v>
      </c>
      <c r="M1748" s="1" t="str">
        <f t="shared" si="135"/>
        <v>Social Services</v>
      </c>
      <c r="N1748" s="1" t="s">
        <v>4222</v>
      </c>
      <c r="O1748" s="1" t="s">
        <v>4298</v>
      </c>
      <c r="P1748" s="1">
        <v>5596</v>
      </c>
      <c r="Q1748" s="1">
        <v>468489</v>
      </c>
      <c r="R1748" s="1">
        <f t="shared" si="136"/>
        <v>42108</v>
      </c>
      <c r="S1748" s="4">
        <v>24701.046809753276</v>
      </c>
      <c r="T1748" s="4">
        <v>124266.20759514863</v>
      </c>
      <c r="U1748" s="1">
        <f t="shared" si="137"/>
        <v>426381</v>
      </c>
      <c r="V1748" s="4">
        <f t="shared" si="138"/>
        <v>319521.74559509812</v>
      </c>
      <c r="W1748" s="1" t="str">
        <f t="shared" si="139"/>
        <v>Favourable</v>
      </c>
    </row>
    <row r="1749" spans="1:23" x14ac:dyDescent="0.25">
      <c r="A1749" s="1"/>
      <c r="B1749" s="1"/>
      <c r="C1749" s="1"/>
      <c r="D1749" s="1"/>
      <c r="E1749" s="1" t="s">
        <v>7269</v>
      </c>
      <c r="F1749" s="2">
        <v>44650</v>
      </c>
      <c r="G1749" s="3">
        <v>25133</v>
      </c>
      <c r="H1749" s="1"/>
      <c r="I1749" s="1"/>
      <c r="J1749" s="1" t="s">
        <v>7146</v>
      </c>
      <c r="K1749" s="2">
        <v>44358</v>
      </c>
      <c r="L1749" s="1" t="s">
        <v>4200</v>
      </c>
      <c r="M1749" s="1" t="str">
        <f t="shared" si="135"/>
        <v>Social Services</v>
      </c>
      <c r="N1749" s="1" t="s">
        <v>4205</v>
      </c>
      <c r="O1749" s="1" t="s">
        <v>4311</v>
      </c>
      <c r="P1749" s="1">
        <v>5732</v>
      </c>
      <c r="Q1749" s="1">
        <v>567550</v>
      </c>
      <c r="R1749" s="1">
        <f t="shared" si="136"/>
        <v>56801</v>
      </c>
      <c r="S1749" s="4">
        <v>383911.1112177539</v>
      </c>
      <c r="T1749" s="4">
        <v>168787.64852160294</v>
      </c>
      <c r="U1749" s="1">
        <f t="shared" si="137"/>
        <v>510749</v>
      </c>
      <c r="V1749" s="4">
        <f t="shared" si="138"/>
        <v>14851.240260643186</v>
      </c>
      <c r="W1749" s="1" t="str">
        <f t="shared" si="139"/>
        <v>Favourable</v>
      </c>
    </row>
    <row r="1750" spans="1:23" x14ac:dyDescent="0.25">
      <c r="A1750" s="1"/>
      <c r="B1750" s="1"/>
      <c r="C1750" s="1"/>
      <c r="D1750" s="1"/>
      <c r="E1750" s="1" t="s">
        <v>7270</v>
      </c>
      <c r="F1750" s="2">
        <v>44182</v>
      </c>
      <c r="G1750" s="3">
        <v>19707</v>
      </c>
      <c r="H1750" s="1"/>
      <c r="I1750" s="1"/>
      <c r="J1750" s="1" t="s">
        <v>7271</v>
      </c>
      <c r="K1750" s="2">
        <v>44181</v>
      </c>
      <c r="L1750" s="1" t="s">
        <v>4204</v>
      </c>
      <c r="M1750" s="1" t="str">
        <f t="shared" si="135"/>
        <v>Education</v>
      </c>
      <c r="N1750" s="1" t="s">
        <v>4222</v>
      </c>
      <c r="O1750" s="1" t="s">
        <v>4330</v>
      </c>
      <c r="P1750" s="1">
        <v>7847</v>
      </c>
      <c r="Q1750" s="1">
        <v>815653</v>
      </c>
      <c r="R1750" s="1">
        <f t="shared" si="136"/>
        <v>29218</v>
      </c>
      <c r="S1750" s="4">
        <v>383833.57031417463</v>
      </c>
      <c r="T1750" s="4">
        <v>148133.60149848927</v>
      </c>
      <c r="U1750" s="1">
        <f t="shared" si="137"/>
        <v>786435</v>
      </c>
      <c r="V1750" s="4">
        <f t="shared" si="138"/>
        <v>283685.8281873361</v>
      </c>
      <c r="W1750" s="1" t="str">
        <f t="shared" si="139"/>
        <v>Favourable</v>
      </c>
    </row>
    <row r="1751" spans="1:23" x14ac:dyDescent="0.25">
      <c r="A1751" s="1"/>
      <c r="B1751" s="1"/>
      <c r="C1751" s="1"/>
      <c r="D1751" s="1"/>
      <c r="E1751" s="1" t="s">
        <v>7272</v>
      </c>
      <c r="F1751" s="2">
        <v>44941</v>
      </c>
      <c r="G1751" s="3">
        <v>56884</v>
      </c>
      <c r="H1751" s="1"/>
      <c r="I1751" s="1"/>
      <c r="J1751" s="1" t="s">
        <v>7273</v>
      </c>
      <c r="K1751" s="2">
        <v>43936</v>
      </c>
      <c r="L1751" s="1" t="s">
        <v>4218</v>
      </c>
      <c r="M1751" s="1" t="str">
        <f t="shared" si="135"/>
        <v>Infrastructure</v>
      </c>
      <c r="N1751" s="1" t="s">
        <v>4222</v>
      </c>
      <c r="O1751" s="1" t="s">
        <v>4259</v>
      </c>
      <c r="P1751" s="1">
        <v>8910</v>
      </c>
      <c r="Q1751" s="1">
        <v>1348791</v>
      </c>
      <c r="R1751" s="1">
        <f t="shared" si="136"/>
        <v>40513</v>
      </c>
      <c r="S1751" s="4">
        <v>306310.05617364409</v>
      </c>
      <c r="T1751" s="4">
        <v>56489.902483185106</v>
      </c>
      <c r="U1751" s="1">
        <f t="shared" si="137"/>
        <v>1308278</v>
      </c>
      <c r="V1751" s="4">
        <f t="shared" si="138"/>
        <v>985991.0413431708</v>
      </c>
      <c r="W1751" s="1" t="str">
        <f t="shared" si="139"/>
        <v>Favourable</v>
      </c>
    </row>
    <row r="1752" spans="1:23" x14ac:dyDescent="0.25">
      <c r="A1752" s="1"/>
      <c r="B1752" s="1"/>
      <c r="C1752" s="1"/>
      <c r="D1752" s="1"/>
      <c r="E1752" s="1" t="s">
        <v>7274</v>
      </c>
      <c r="F1752" s="2">
        <v>44726</v>
      </c>
      <c r="G1752" s="3">
        <v>27679</v>
      </c>
      <c r="H1752" s="1"/>
      <c r="I1752" s="1"/>
      <c r="J1752" s="1" t="s">
        <v>7275</v>
      </c>
      <c r="K1752" s="2">
        <v>43949</v>
      </c>
      <c r="L1752" s="1" t="s">
        <v>4218</v>
      </c>
      <c r="M1752" s="1" t="str">
        <f t="shared" si="135"/>
        <v>Infrastructure</v>
      </c>
      <c r="N1752" s="1" t="s">
        <v>4222</v>
      </c>
      <c r="O1752" s="1" t="s">
        <v>4338</v>
      </c>
      <c r="P1752" s="1">
        <v>6149</v>
      </c>
      <c r="Q1752" s="1">
        <v>1905817</v>
      </c>
      <c r="R1752" s="1">
        <f t="shared" si="136"/>
        <v>43185</v>
      </c>
      <c r="S1752" s="4">
        <v>1802370.3415904883</v>
      </c>
      <c r="T1752" s="4">
        <v>190182.93068509249</v>
      </c>
      <c r="U1752" s="1">
        <f t="shared" si="137"/>
        <v>1862632</v>
      </c>
      <c r="V1752" s="4">
        <f t="shared" si="138"/>
        <v>-86736.272275580792</v>
      </c>
      <c r="W1752" s="1" t="str">
        <f t="shared" si="139"/>
        <v>Adverse</v>
      </c>
    </row>
    <row r="1753" spans="1:23" x14ac:dyDescent="0.25">
      <c r="A1753" s="1"/>
      <c r="B1753" s="1"/>
      <c r="C1753" s="1"/>
      <c r="D1753" s="1"/>
      <c r="E1753" s="1" t="s">
        <v>5779</v>
      </c>
      <c r="F1753" s="2">
        <v>44045</v>
      </c>
      <c r="G1753" s="3">
        <v>45539</v>
      </c>
      <c r="H1753" s="1"/>
      <c r="I1753" s="1"/>
      <c r="J1753" s="1" t="s">
        <v>7276</v>
      </c>
      <c r="K1753" s="2">
        <v>44311</v>
      </c>
      <c r="L1753" s="1" t="s">
        <v>4216</v>
      </c>
      <c r="M1753" s="1" t="str">
        <f t="shared" si="135"/>
        <v>Agricultural Extension</v>
      </c>
      <c r="N1753" s="1" t="s">
        <v>4210</v>
      </c>
      <c r="O1753" s="1" t="s">
        <v>4289</v>
      </c>
      <c r="P1753" s="1">
        <v>7099</v>
      </c>
      <c r="Q1753" s="1">
        <v>1003104</v>
      </c>
      <c r="R1753" s="1">
        <f t="shared" si="136"/>
        <v>50337</v>
      </c>
      <c r="S1753" s="4">
        <v>23612.370409393166</v>
      </c>
      <c r="T1753" s="4">
        <v>72027.361684223652</v>
      </c>
      <c r="U1753" s="1">
        <f t="shared" si="137"/>
        <v>952767</v>
      </c>
      <c r="V1753" s="4">
        <f t="shared" si="138"/>
        <v>907464.26790638315</v>
      </c>
      <c r="W1753" s="1" t="str">
        <f t="shared" si="139"/>
        <v>Favourable</v>
      </c>
    </row>
    <row r="1754" spans="1:23" x14ac:dyDescent="0.25">
      <c r="A1754" s="1"/>
      <c r="B1754" s="1"/>
      <c r="C1754" s="1"/>
      <c r="D1754" s="1"/>
      <c r="E1754" s="1" t="s">
        <v>7277</v>
      </c>
      <c r="F1754" s="2">
        <v>44332</v>
      </c>
      <c r="G1754" s="3">
        <v>19491</v>
      </c>
      <c r="H1754" s="1"/>
      <c r="I1754" s="1"/>
      <c r="J1754" s="1" t="s">
        <v>6647</v>
      </c>
      <c r="K1754" s="2">
        <v>43920</v>
      </c>
      <c r="L1754" s="1" t="s">
        <v>4204</v>
      </c>
      <c r="M1754" s="1" t="str">
        <f t="shared" si="135"/>
        <v>Education</v>
      </c>
      <c r="N1754" s="1" t="s">
        <v>4222</v>
      </c>
      <c r="O1754" s="1" t="s">
        <v>4335</v>
      </c>
      <c r="P1754" s="1">
        <v>6422</v>
      </c>
      <c r="Q1754" s="1">
        <v>1006343</v>
      </c>
      <c r="R1754" s="1">
        <f t="shared" si="136"/>
        <v>15004</v>
      </c>
      <c r="S1754" s="4">
        <v>653912.71368759929</v>
      </c>
      <c r="T1754" s="4">
        <v>60530.971542203391</v>
      </c>
      <c r="U1754" s="1">
        <f t="shared" si="137"/>
        <v>991339</v>
      </c>
      <c r="V1754" s="4">
        <f t="shared" si="138"/>
        <v>291899.31477019726</v>
      </c>
      <c r="W1754" s="1" t="str">
        <f t="shared" si="139"/>
        <v>Favourable</v>
      </c>
    </row>
    <row r="1755" spans="1:23" x14ac:dyDescent="0.25">
      <c r="A1755" s="1"/>
      <c r="B1755" s="1"/>
      <c r="C1755" s="1"/>
      <c r="D1755" s="1"/>
      <c r="E1755" s="1" t="s">
        <v>4729</v>
      </c>
      <c r="F1755" s="2">
        <v>44426</v>
      </c>
      <c r="G1755" s="3">
        <v>21992</v>
      </c>
      <c r="H1755" s="1"/>
      <c r="I1755" s="1"/>
      <c r="J1755" s="1" t="s">
        <v>7278</v>
      </c>
      <c r="K1755" s="2">
        <v>44283</v>
      </c>
      <c r="L1755" s="1" t="s">
        <v>4218</v>
      </c>
      <c r="M1755" s="1" t="str">
        <f t="shared" si="135"/>
        <v>Infrastructure</v>
      </c>
      <c r="N1755" s="1" t="s">
        <v>4210</v>
      </c>
      <c r="O1755" s="1" t="s">
        <v>4244</v>
      </c>
      <c r="P1755" s="1">
        <v>8173</v>
      </c>
      <c r="Q1755" s="1">
        <v>253666</v>
      </c>
      <c r="R1755" s="1">
        <f t="shared" si="136"/>
        <v>0</v>
      </c>
      <c r="S1755" s="4">
        <v>108520.50781990726</v>
      </c>
      <c r="T1755" s="4">
        <v>13549.606150447818</v>
      </c>
      <c r="U1755" s="1">
        <f t="shared" si="137"/>
        <v>253666</v>
      </c>
      <c r="V1755" s="4">
        <f t="shared" si="138"/>
        <v>131595.88602964493</v>
      </c>
      <c r="W1755" s="1" t="str">
        <f t="shared" si="139"/>
        <v>Favourable</v>
      </c>
    </row>
    <row r="1756" spans="1:23" x14ac:dyDescent="0.25">
      <c r="A1756" s="1"/>
      <c r="B1756" s="1"/>
      <c r="C1756" s="1"/>
      <c r="D1756" s="1"/>
      <c r="E1756" s="1" t="s">
        <v>7279</v>
      </c>
      <c r="F1756" s="2">
        <v>45193</v>
      </c>
      <c r="G1756" s="3">
        <v>22542</v>
      </c>
      <c r="H1756" s="1"/>
      <c r="I1756" s="1"/>
      <c r="J1756" s="1" t="s">
        <v>7280</v>
      </c>
      <c r="K1756" s="2">
        <v>44868</v>
      </c>
      <c r="L1756" s="1" t="s">
        <v>4204</v>
      </c>
      <c r="M1756" s="1" t="str">
        <f t="shared" si="135"/>
        <v>Education</v>
      </c>
      <c r="N1756" s="1" t="s">
        <v>4210</v>
      </c>
      <c r="O1756" s="1" t="s">
        <v>4267</v>
      </c>
      <c r="P1756" s="1">
        <v>7423</v>
      </c>
      <c r="Q1756" s="1">
        <v>2214014</v>
      </c>
      <c r="R1756" s="1">
        <f t="shared" si="136"/>
        <v>0</v>
      </c>
      <c r="S1756" s="4">
        <v>156271.82900356755</v>
      </c>
      <c r="T1756" s="4">
        <v>438370.01658855239</v>
      </c>
      <c r="U1756" s="1">
        <f t="shared" si="137"/>
        <v>2214014</v>
      </c>
      <c r="V1756" s="4">
        <f t="shared" si="138"/>
        <v>1619372.15440788</v>
      </c>
      <c r="W1756" s="1" t="str">
        <f t="shared" si="139"/>
        <v>Favourable</v>
      </c>
    </row>
    <row r="1757" spans="1:23" x14ac:dyDescent="0.25">
      <c r="A1757" s="1"/>
      <c r="B1757" s="1"/>
      <c r="C1757" s="1"/>
      <c r="D1757" s="1"/>
      <c r="E1757" s="1" t="s">
        <v>7281</v>
      </c>
      <c r="F1757" s="2">
        <v>45121</v>
      </c>
      <c r="G1757" s="3">
        <v>31721</v>
      </c>
      <c r="H1757" s="1"/>
      <c r="I1757" s="1"/>
      <c r="J1757" s="1" t="s">
        <v>7282</v>
      </c>
      <c r="K1757" s="2">
        <v>44033</v>
      </c>
      <c r="L1757" s="1" t="s">
        <v>4204</v>
      </c>
      <c r="M1757" s="1" t="str">
        <f t="shared" si="135"/>
        <v>Education</v>
      </c>
      <c r="N1757" s="1" t="s">
        <v>4210</v>
      </c>
      <c r="O1757" s="1" t="s">
        <v>4379</v>
      </c>
      <c r="P1757" s="1">
        <v>6769</v>
      </c>
      <c r="Q1757" s="1">
        <v>1654496</v>
      </c>
      <c r="R1757" s="1">
        <f t="shared" si="136"/>
        <v>12700</v>
      </c>
      <c r="S1757" s="4">
        <v>1503486.7431561968</v>
      </c>
      <c r="T1757" s="4">
        <v>107937.00112817989</v>
      </c>
      <c r="U1757" s="1">
        <f t="shared" si="137"/>
        <v>1641796</v>
      </c>
      <c r="V1757" s="4">
        <f t="shared" si="138"/>
        <v>43072.255715623265</v>
      </c>
      <c r="W1757" s="1" t="str">
        <f t="shared" si="139"/>
        <v>Favourable</v>
      </c>
    </row>
    <row r="1758" spans="1:23" x14ac:dyDescent="0.25">
      <c r="A1758" s="1"/>
      <c r="B1758" s="1"/>
      <c r="C1758" s="1"/>
      <c r="D1758" s="1"/>
      <c r="E1758" s="1" t="s">
        <v>7283</v>
      </c>
      <c r="F1758" s="2">
        <v>45038</v>
      </c>
      <c r="G1758" s="3">
        <v>50463</v>
      </c>
      <c r="H1758" s="1"/>
      <c r="I1758" s="1"/>
      <c r="J1758" s="1" t="s">
        <v>7284</v>
      </c>
      <c r="K1758" s="2">
        <v>44834</v>
      </c>
      <c r="L1758" s="1" t="s">
        <v>4200</v>
      </c>
      <c r="M1758" s="1" t="str">
        <f t="shared" si="135"/>
        <v>Social Services</v>
      </c>
      <c r="N1758" s="1" t="s">
        <v>4222</v>
      </c>
      <c r="O1758" s="1" t="s">
        <v>4476</v>
      </c>
      <c r="P1758" s="1">
        <v>6711</v>
      </c>
      <c r="Q1758" s="1">
        <v>789134</v>
      </c>
      <c r="R1758" s="1">
        <f t="shared" si="136"/>
        <v>55144</v>
      </c>
      <c r="S1758" s="4">
        <v>160768.44918584076</v>
      </c>
      <c r="T1758" s="4">
        <v>59891.765263168323</v>
      </c>
      <c r="U1758" s="1">
        <f t="shared" si="137"/>
        <v>733990</v>
      </c>
      <c r="V1758" s="4">
        <f t="shared" si="138"/>
        <v>568473.78555099096</v>
      </c>
      <c r="W1758" s="1" t="str">
        <f t="shared" si="139"/>
        <v>Favourable</v>
      </c>
    </row>
    <row r="1759" spans="1:23" x14ac:dyDescent="0.25">
      <c r="A1759" s="1"/>
      <c r="B1759" s="1"/>
      <c r="C1759" s="1"/>
      <c r="D1759" s="1"/>
      <c r="E1759" s="1" t="s">
        <v>7285</v>
      </c>
      <c r="F1759" s="2">
        <v>45164</v>
      </c>
      <c r="G1759" s="3">
        <v>36070</v>
      </c>
      <c r="H1759" s="1"/>
      <c r="I1759" s="1"/>
      <c r="J1759" s="1" t="s">
        <v>5728</v>
      </c>
      <c r="K1759" s="2">
        <v>45288</v>
      </c>
      <c r="L1759" s="1" t="s">
        <v>4204</v>
      </c>
      <c r="M1759" s="1" t="str">
        <f t="shared" si="135"/>
        <v>Education</v>
      </c>
      <c r="N1759" s="1" t="s">
        <v>4205</v>
      </c>
      <c r="O1759" s="1" t="s">
        <v>4270</v>
      </c>
      <c r="P1759" s="1">
        <v>5622</v>
      </c>
      <c r="Q1759" s="1">
        <v>2110410</v>
      </c>
      <c r="R1759" s="1">
        <f t="shared" si="136"/>
        <v>49857</v>
      </c>
      <c r="S1759" s="4">
        <v>1680375.1639977854</v>
      </c>
      <c r="T1759" s="4">
        <v>587392.41505860805</v>
      </c>
      <c r="U1759" s="1">
        <f t="shared" si="137"/>
        <v>2060553</v>
      </c>
      <c r="V1759" s="4">
        <f t="shared" si="138"/>
        <v>-157357.57905639336</v>
      </c>
      <c r="W1759" s="1" t="str">
        <f t="shared" si="139"/>
        <v>Adverse</v>
      </c>
    </row>
    <row r="1760" spans="1:23" x14ac:dyDescent="0.25">
      <c r="A1760" s="1"/>
      <c r="B1760" s="1"/>
      <c r="C1760" s="1"/>
      <c r="D1760" s="1"/>
      <c r="E1760" s="1" t="s">
        <v>7286</v>
      </c>
      <c r="F1760" s="2">
        <v>44288</v>
      </c>
      <c r="G1760" s="3">
        <v>37916</v>
      </c>
      <c r="H1760" s="1"/>
      <c r="I1760" s="1"/>
      <c r="J1760" s="1" t="s">
        <v>6753</v>
      </c>
      <c r="K1760" s="2">
        <v>44629</v>
      </c>
      <c r="L1760" s="1" t="s">
        <v>4218</v>
      </c>
      <c r="M1760" s="1" t="str">
        <f t="shared" si="135"/>
        <v>Infrastructure</v>
      </c>
      <c r="N1760" s="1" t="s">
        <v>4205</v>
      </c>
      <c r="O1760" s="1" t="s">
        <v>4247</v>
      </c>
      <c r="P1760" s="1">
        <v>6004</v>
      </c>
      <c r="Q1760" s="1">
        <v>2236164</v>
      </c>
      <c r="R1760" s="1">
        <f t="shared" si="136"/>
        <v>30607</v>
      </c>
      <c r="S1760" s="4">
        <v>641176.22472117154</v>
      </c>
      <c r="T1760" s="4">
        <v>442393.68954881228</v>
      </c>
      <c r="U1760" s="1">
        <f t="shared" si="137"/>
        <v>2205557</v>
      </c>
      <c r="V1760" s="4">
        <f t="shared" si="138"/>
        <v>1152594.0857300162</v>
      </c>
      <c r="W1760" s="1" t="str">
        <f t="shared" si="139"/>
        <v>Favourable</v>
      </c>
    </row>
    <row r="1761" spans="1:23" x14ac:dyDescent="0.25">
      <c r="A1761" s="1"/>
      <c r="B1761" s="1"/>
      <c r="C1761" s="1"/>
      <c r="D1761" s="1"/>
      <c r="E1761" s="1" t="s">
        <v>6103</v>
      </c>
      <c r="F1761" s="2">
        <v>45362</v>
      </c>
      <c r="G1761" s="3">
        <v>48478</v>
      </c>
      <c r="H1761" s="1"/>
      <c r="I1761" s="1"/>
      <c r="J1761" s="1" t="s">
        <v>7287</v>
      </c>
      <c r="K1761" s="2">
        <v>44614</v>
      </c>
      <c r="L1761" s="1" t="s">
        <v>4218</v>
      </c>
      <c r="M1761" s="1" t="str">
        <f t="shared" si="135"/>
        <v>Infrastructure</v>
      </c>
      <c r="N1761" s="1" t="s">
        <v>4210</v>
      </c>
      <c r="O1761" s="1" t="s">
        <v>4211</v>
      </c>
      <c r="P1761" s="1">
        <v>8539</v>
      </c>
      <c r="Q1761" s="1">
        <v>807274</v>
      </c>
      <c r="R1761" s="1">
        <f t="shared" si="136"/>
        <v>21606</v>
      </c>
      <c r="S1761" s="4">
        <v>449696.41476334695</v>
      </c>
      <c r="T1761" s="4">
        <v>153991.03906245614</v>
      </c>
      <c r="U1761" s="1">
        <f t="shared" si="137"/>
        <v>785668</v>
      </c>
      <c r="V1761" s="4">
        <f t="shared" si="138"/>
        <v>203586.54617419688</v>
      </c>
      <c r="W1761" s="1" t="str">
        <f t="shared" si="139"/>
        <v>Favourable</v>
      </c>
    </row>
    <row r="1762" spans="1:23" x14ac:dyDescent="0.25">
      <c r="A1762" s="1"/>
      <c r="B1762" s="1"/>
      <c r="C1762" s="1"/>
      <c r="D1762" s="1"/>
      <c r="E1762" s="1" t="s">
        <v>7288</v>
      </c>
      <c r="F1762" s="2">
        <v>43979</v>
      </c>
      <c r="G1762" s="3">
        <v>38429</v>
      </c>
      <c r="H1762" s="1"/>
      <c r="I1762" s="1"/>
      <c r="J1762" s="1" t="s">
        <v>7289</v>
      </c>
      <c r="K1762" s="2">
        <v>44565</v>
      </c>
      <c r="L1762" s="1" t="s">
        <v>4204</v>
      </c>
      <c r="M1762" s="1" t="str">
        <f t="shared" si="135"/>
        <v>Education</v>
      </c>
      <c r="N1762" s="1" t="s">
        <v>4205</v>
      </c>
      <c r="O1762" s="1" t="s">
        <v>4241</v>
      </c>
      <c r="P1762" s="1">
        <v>8235</v>
      </c>
      <c r="Q1762" s="1">
        <v>380341</v>
      </c>
      <c r="R1762" s="1">
        <f t="shared" si="136"/>
        <v>56468</v>
      </c>
      <c r="S1762" s="4">
        <v>62324.372556003975</v>
      </c>
      <c r="T1762" s="4">
        <v>42128.024924950667</v>
      </c>
      <c r="U1762" s="1">
        <f t="shared" si="137"/>
        <v>323873</v>
      </c>
      <c r="V1762" s="4">
        <f t="shared" si="138"/>
        <v>275888.60251904535</v>
      </c>
      <c r="W1762" s="1" t="str">
        <f t="shared" si="139"/>
        <v>Favourable</v>
      </c>
    </row>
    <row r="1763" spans="1:23" x14ac:dyDescent="0.25">
      <c r="A1763" s="1"/>
      <c r="B1763" s="1"/>
      <c r="C1763" s="1"/>
      <c r="D1763" s="1"/>
      <c r="E1763" s="1" t="s">
        <v>6822</v>
      </c>
      <c r="F1763" s="2">
        <v>45059</v>
      </c>
      <c r="G1763" s="3">
        <v>52502</v>
      </c>
      <c r="H1763" s="1"/>
      <c r="I1763" s="1"/>
      <c r="J1763" s="1" t="s">
        <v>4633</v>
      </c>
      <c r="K1763" s="2">
        <v>44230</v>
      </c>
      <c r="L1763" s="1" t="s">
        <v>4218</v>
      </c>
      <c r="M1763" s="1" t="str">
        <f t="shared" si="135"/>
        <v>Infrastructure</v>
      </c>
      <c r="N1763" s="1" t="s">
        <v>4222</v>
      </c>
      <c r="O1763" s="1" t="s">
        <v>4206</v>
      </c>
      <c r="P1763" s="1">
        <v>5994</v>
      </c>
      <c r="Q1763" s="1">
        <v>933357</v>
      </c>
      <c r="R1763" s="1">
        <f t="shared" si="136"/>
        <v>75122</v>
      </c>
      <c r="S1763" s="4">
        <v>465882.02336626215</v>
      </c>
      <c r="T1763" s="4">
        <v>146109.15068752915</v>
      </c>
      <c r="U1763" s="1">
        <f t="shared" si="137"/>
        <v>858235</v>
      </c>
      <c r="V1763" s="4">
        <f t="shared" si="138"/>
        <v>321365.82594620867</v>
      </c>
      <c r="W1763" s="1" t="str">
        <f t="shared" si="139"/>
        <v>Favourable</v>
      </c>
    </row>
    <row r="1764" spans="1:23" x14ac:dyDescent="0.25">
      <c r="A1764" s="1"/>
      <c r="B1764" s="1"/>
      <c r="C1764" s="1"/>
      <c r="D1764" s="1"/>
      <c r="E1764" s="1" t="s">
        <v>7290</v>
      </c>
      <c r="F1764" s="2">
        <v>44236</v>
      </c>
      <c r="G1764" s="3">
        <v>21077</v>
      </c>
      <c r="H1764" s="1"/>
      <c r="I1764" s="1"/>
      <c r="J1764" s="1" t="s">
        <v>6341</v>
      </c>
      <c r="K1764" s="2">
        <v>45389</v>
      </c>
      <c r="L1764" s="1" t="s">
        <v>4212</v>
      </c>
      <c r="M1764" s="1" t="str">
        <f t="shared" si="135"/>
        <v>Agricultural Extension</v>
      </c>
      <c r="N1764" s="1" t="s">
        <v>4222</v>
      </c>
      <c r="O1764" s="1" t="s">
        <v>4253</v>
      </c>
      <c r="P1764" s="1">
        <v>8934</v>
      </c>
      <c r="Q1764" s="1">
        <v>356630</v>
      </c>
      <c r="R1764" s="1">
        <f t="shared" si="136"/>
        <v>31773</v>
      </c>
      <c r="S1764" s="4">
        <v>124613.80265013645</v>
      </c>
      <c r="T1764" s="4">
        <v>102581.77134486783</v>
      </c>
      <c r="U1764" s="1">
        <f t="shared" si="137"/>
        <v>324857</v>
      </c>
      <c r="V1764" s="4">
        <f t="shared" si="138"/>
        <v>129434.42600499571</v>
      </c>
      <c r="W1764" s="1" t="str">
        <f t="shared" si="139"/>
        <v>Favourable</v>
      </c>
    </row>
    <row r="1765" spans="1:23" x14ac:dyDescent="0.25">
      <c r="A1765" s="1"/>
      <c r="B1765" s="1"/>
      <c r="C1765" s="1"/>
      <c r="D1765" s="1"/>
      <c r="E1765" s="1" t="s">
        <v>7291</v>
      </c>
      <c r="F1765" s="2">
        <v>44900</v>
      </c>
      <c r="G1765" s="3">
        <v>33118</v>
      </c>
      <c r="H1765" s="1"/>
      <c r="I1765" s="1"/>
      <c r="J1765" s="1" t="s">
        <v>7292</v>
      </c>
      <c r="K1765" s="2">
        <v>45409</v>
      </c>
      <c r="L1765" s="1" t="s">
        <v>4216</v>
      </c>
      <c r="M1765" s="1" t="str">
        <f t="shared" si="135"/>
        <v>Agricultural Extension</v>
      </c>
      <c r="N1765" s="1" t="s">
        <v>4210</v>
      </c>
      <c r="O1765" s="1" t="s">
        <v>4226</v>
      </c>
      <c r="P1765" s="1">
        <v>5617</v>
      </c>
      <c r="Q1765" s="1">
        <v>943885</v>
      </c>
      <c r="R1765" s="1">
        <f t="shared" si="136"/>
        <v>0</v>
      </c>
      <c r="S1765" s="4">
        <v>556745.29312347854</v>
      </c>
      <c r="T1765" s="4">
        <v>200783.72634348273</v>
      </c>
      <c r="U1765" s="1">
        <f t="shared" si="137"/>
        <v>943885</v>
      </c>
      <c r="V1765" s="4">
        <f t="shared" si="138"/>
        <v>186355.98053303873</v>
      </c>
      <c r="W1765" s="1" t="str">
        <f t="shared" si="139"/>
        <v>Favourable</v>
      </c>
    </row>
    <row r="1766" spans="1:23" x14ac:dyDescent="0.25">
      <c r="A1766" s="1"/>
      <c r="B1766" s="1"/>
      <c r="C1766" s="1"/>
      <c r="D1766" s="1"/>
      <c r="E1766" s="1" t="s">
        <v>7293</v>
      </c>
      <c r="F1766" s="2">
        <v>44147</v>
      </c>
      <c r="G1766" s="3">
        <v>25342</v>
      </c>
      <c r="H1766" s="1"/>
      <c r="I1766" s="1"/>
      <c r="J1766" s="1" t="s">
        <v>7294</v>
      </c>
      <c r="K1766" s="2">
        <v>44281</v>
      </c>
      <c r="L1766" s="1" t="s">
        <v>4204</v>
      </c>
      <c r="M1766" s="1" t="str">
        <f t="shared" si="135"/>
        <v>Education</v>
      </c>
      <c r="N1766" s="1" t="s">
        <v>4205</v>
      </c>
      <c r="O1766" s="1" t="s">
        <v>4311</v>
      </c>
      <c r="P1766" s="1">
        <v>9466</v>
      </c>
      <c r="Q1766" s="1">
        <v>1440749</v>
      </c>
      <c r="R1766" s="1">
        <f t="shared" si="136"/>
        <v>0</v>
      </c>
      <c r="S1766" s="4">
        <v>331581.36276934214</v>
      </c>
      <c r="T1766" s="4">
        <v>274404.63871495536</v>
      </c>
      <c r="U1766" s="1">
        <f t="shared" si="137"/>
        <v>1440749</v>
      </c>
      <c r="V1766" s="4">
        <f t="shared" si="138"/>
        <v>834762.99851570255</v>
      </c>
      <c r="W1766" s="1" t="str">
        <f t="shared" si="139"/>
        <v>Favourable</v>
      </c>
    </row>
    <row r="1767" spans="1:23" x14ac:dyDescent="0.25">
      <c r="A1767" s="1"/>
      <c r="B1767" s="1"/>
      <c r="C1767" s="1"/>
      <c r="D1767" s="1"/>
      <c r="E1767" s="1" t="s">
        <v>7295</v>
      </c>
      <c r="F1767" s="2">
        <v>44232</v>
      </c>
      <c r="G1767" s="3">
        <v>24331</v>
      </c>
      <c r="H1767" s="1"/>
      <c r="I1767" s="1"/>
      <c r="J1767" s="1" t="s">
        <v>6166</v>
      </c>
      <c r="K1767" s="2">
        <v>44325</v>
      </c>
      <c r="L1767" s="1" t="s">
        <v>4212</v>
      </c>
      <c r="M1767" s="1" t="str">
        <f t="shared" si="135"/>
        <v>Agricultural Extension</v>
      </c>
      <c r="N1767" s="1" t="s">
        <v>4205</v>
      </c>
      <c r="O1767" s="1" t="s">
        <v>4438</v>
      </c>
      <c r="P1767" s="1">
        <v>6995</v>
      </c>
      <c r="Q1767" s="1">
        <v>1536177</v>
      </c>
      <c r="R1767" s="1">
        <f t="shared" si="136"/>
        <v>47861</v>
      </c>
      <c r="S1767" s="4">
        <v>857961.3489139938</v>
      </c>
      <c r="T1767" s="4">
        <v>287175.5674674373</v>
      </c>
      <c r="U1767" s="1">
        <f t="shared" si="137"/>
        <v>1488316</v>
      </c>
      <c r="V1767" s="4">
        <f t="shared" si="138"/>
        <v>391040.08361856895</v>
      </c>
      <c r="W1767" s="1" t="str">
        <f t="shared" si="139"/>
        <v>Favourable</v>
      </c>
    </row>
    <row r="1768" spans="1:23" x14ac:dyDescent="0.25">
      <c r="A1768" s="1"/>
      <c r="B1768" s="1"/>
      <c r="C1768" s="1"/>
      <c r="D1768" s="1"/>
      <c r="E1768" s="1" t="s">
        <v>5799</v>
      </c>
      <c r="F1768" s="2">
        <v>43963</v>
      </c>
      <c r="G1768" s="3">
        <v>35026</v>
      </c>
      <c r="H1768" s="1"/>
      <c r="I1768" s="1"/>
      <c r="J1768" s="1" t="s">
        <v>7296</v>
      </c>
      <c r="K1768" s="2">
        <v>43984</v>
      </c>
      <c r="L1768" s="1" t="s">
        <v>4218</v>
      </c>
      <c r="M1768" s="1" t="str">
        <f t="shared" si="135"/>
        <v>Infrastructure</v>
      </c>
      <c r="N1768" s="1" t="s">
        <v>4205</v>
      </c>
      <c r="O1768" s="1" t="s">
        <v>4479</v>
      </c>
      <c r="P1768" s="1">
        <v>8814</v>
      </c>
      <c r="Q1768" s="1">
        <v>1104127</v>
      </c>
      <c r="R1768" s="1">
        <f t="shared" si="136"/>
        <v>25150</v>
      </c>
      <c r="S1768" s="4">
        <v>189965.28183031021</v>
      </c>
      <c r="T1768" s="4">
        <v>266221.75793187413</v>
      </c>
      <c r="U1768" s="1">
        <f t="shared" si="137"/>
        <v>1078977</v>
      </c>
      <c r="V1768" s="4">
        <f t="shared" si="138"/>
        <v>647939.96023781563</v>
      </c>
      <c r="W1768" s="1" t="str">
        <f t="shared" si="139"/>
        <v>Favourable</v>
      </c>
    </row>
    <row r="1769" spans="1:23" x14ac:dyDescent="0.25">
      <c r="A1769" s="1"/>
      <c r="B1769" s="1"/>
      <c r="C1769" s="1"/>
      <c r="D1769" s="1"/>
      <c r="E1769" s="1" t="s">
        <v>6551</v>
      </c>
      <c r="F1769" s="2">
        <v>44495</v>
      </c>
      <c r="G1769" s="3">
        <v>39648</v>
      </c>
      <c r="H1769" s="1"/>
      <c r="I1769" s="1"/>
      <c r="J1769" s="1" t="s">
        <v>7020</v>
      </c>
      <c r="K1769" s="2">
        <v>45241</v>
      </c>
      <c r="L1769" s="1" t="s">
        <v>4204</v>
      </c>
      <c r="M1769" s="1" t="str">
        <f t="shared" si="135"/>
        <v>Education</v>
      </c>
      <c r="N1769" s="1" t="s">
        <v>4205</v>
      </c>
      <c r="O1769" s="1" t="s">
        <v>4211</v>
      </c>
      <c r="P1769" s="1">
        <v>6424</v>
      </c>
      <c r="Q1769" s="1">
        <v>528212</v>
      </c>
      <c r="R1769" s="1">
        <f t="shared" si="136"/>
        <v>33823</v>
      </c>
      <c r="S1769" s="4">
        <v>236995.22795342101</v>
      </c>
      <c r="T1769" s="4">
        <v>78649.620197223601</v>
      </c>
      <c r="U1769" s="1">
        <f t="shared" si="137"/>
        <v>494389</v>
      </c>
      <c r="V1769" s="4">
        <f t="shared" si="138"/>
        <v>212567.15184935537</v>
      </c>
      <c r="W1769" s="1" t="str">
        <f t="shared" si="139"/>
        <v>Favourable</v>
      </c>
    </row>
    <row r="1770" spans="1:23" x14ac:dyDescent="0.25">
      <c r="A1770" s="1"/>
      <c r="B1770" s="1"/>
      <c r="C1770" s="1"/>
      <c r="D1770" s="1"/>
      <c r="E1770" s="1" t="s">
        <v>4914</v>
      </c>
      <c r="F1770" s="2">
        <v>43948</v>
      </c>
      <c r="G1770" s="3">
        <v>15816</v>
      </c>
      <c r="H1770" s="1"/>
      <c r="I1770" s="1"/>
      <c r="J1770" s="1" t="s">
        <v>7297</v>
      </c>
      <c r="K1770" s="2">
        <v>45135</v>
      </c>
      <c r="L1770" s="1" t="s">
        <v>4216</v>
      </c>
      <c r="M1770" s="1" t="str">
        <f t="shared" si="135"/>
        <v>Agricultural Extension</v>
      </c>
      <c r="N1770" s="1" t="s">
        <v>4205</v>
      </c>
      <c r="O1770" s="1" t="s">
        <v>4335</v>
      </c>
      <c r="P1770" s="1">
        <v>5881</v>
      </c>
      <c r="Q1770" s="1">
        <v>683827</v>
      </c>
      <c r="R1770" s="1">
        <f t="shared" si="136"/>
        <v>33616</v>
      </c>
      <c r="S1770" s="4">
        <v>468065.68685460248</v>
      </c>
      <c r="T1770" s="4">
        <v>27964.450478173272</v>
      </c>
      <c r="U1770" s="1">
        <f t="shared" si="137"/>
        <v>650211</v>
      </c>
      <c r="V1770" s="4">
        <f t="shared" si="138"/>
        <v>187796.86266722425</v>
      </c>
      <c r="W1770" s="1" t="str">
        <f t="shared" si="139"/>
        <v>Favourable</v>
      </c>
    </row>
    <row r="1771" spans="1:23" x14ac:dyDescent="0.25">
      <c r="A1771" s="1"/>
      <c r="B1771" s="1"/>
      <c r="C1771" s="1"/>
      <c r="D1771" s="1"/>
      <c r="E1771" s="1" t="s">
        <v>7298</v>
      </c>
      <c r="F1771" s="2">
        <v>44814</v>
      </c>
      <c r="G1771" s="3">
        <v>28173</v>
      </c>
      <c r="H1771" s="1"/>
      <c r="I1771" s="1"/>
      <c r="J1771" s="1" t="s">
        <v>7299</v>
      </c>
      <c r="K1771" s="2">
        <v>44587</v>
      </c>
      <c r="L1771" s="1" t="s">
        <v>4212</v>
      </c>
      <c r="M1771" s="1" t="str">
        <f t="shared" si="135"/>
        <v>Agricultural Extension</v>
      </c>
      <c r="N1771" s="1" t="s">
        <v>4205</v>
      </c>
      <c r="O1771" s="1" t="s">
        <v>4358</v>
      </c>
      <c r="P1771" s="1">
        <v>5641</v>
      </c>
      <c r="Q1771" s="1">
        <v>991556</v>
      </c>
      <c r="R1771" s="1">
        <f t="shared" si="136"/>
        <v>12757</v>
      </c>
      <c r="S1771" s="4">
        <v>766257.92560109752</v>
      </c>
      <c r="T1771" s="4">
        <v>235206.21965620818</v>
      </c>
      <c r="U1771" s="1">
        <f t="shared" si="137"/>
        <v>978799</v>
      </c>
      <c r="V1771" s="4">
        <f t="shared" si="138"/>
        <v>-9908.1452573057031</v>
      </c>
      <c r="W1771" s="1" t="str">
        <f t="shared" si="139"/>
        <v>Adverse</v>
      </c>
    </row>
    <row r="1772" spans="1:23" x14ac:dyDescent="0.25">
      <c r="A1772" s="1"/>
      <c r="B1772" s="1"/>
      <c r="C1772" s="1"/>
      <c r="D1772" s="1"/>
      <c r="E1772" s="1" t="s">
        <v>7300</v>
      </c>
      <c r="F1772" s="2">
        <v>44795</v>
      </c>
      <c r="G1772" s="3">
        <v>20033</v>
      </c>
      <c r="H1772" s="1"/>
      <c r="I1772" s="1"/>
      <c r="J1772" s="1" t="s">
        <v>7301</v>
      </c>
      <c r="K1772" s="2">
        <v>45079</v>
      </c>
      <c r="L1772" s="1" t="s">
        <v>4212</v>
      </c>
      <c r="M1772" s="1" t="str">
        <f t="shared" si="135"/>
        <v>Agricultural Extension</v>
      </c>
      <c r="N1772" s="1" t="s">
        <v>4205</v>
      </c>
      <c r="O1772" s="1" t="s">
        <v>4276</v>
      </c>
      <c r="P1772" s="1">
        <v>7430</v>
      </c>
      <c r="Q1772" s="1">
        <v>1041031</v>
      </c>
      <c r="R1772" s="1">
        <f t="shared" si="136"/>
        <v>58456</v>
      </c>
      <c r="S1772" s="4">
        <v>446556.33662606566</v>
      </c>
      <c r="T1772" s="4">
        <v>243241.74631196386</v>
      </c>
      <c r="U1772" s="1">
        <f t="shared" si="137"/>
        <v>982575</v>
      </c>
      <c r="V1772" s="4">
        <f t="shared" si="138"/>
        <v>351232.91706197045</v>
      </c>
      <c r="W1772" s="1" t="str">
        <f t="shared" si="139"/>
        <v>Favourable</v>
      </c>
    </row>
    <row r="1773" spans="1:23" x14ac:dyDescent="0.25">
      <c r="A1773" s="1"/>
      <c r="B1773" s="1"/>
      <c r="C1773" s="1"/>
      <c r="D1773" s="1"/>
      <c r="E1773" s="1" t="s">
        <v>7302</v>
      </c>
      <c r="F1773" s="2">
        <v>44828</v>
      </c>
      <c r="G1773" s="3">
        <v>55287</v>
      </c>
      <c r="H1773" s="1"/>
      <c r="I1773" s="1"/>
      <c r="J1773" s="1" t="s">
        <v>7303</v>
      </c>
      <c r="K1773" s="2">
        <v>45236</v>
      </c>
      <c r="L1773" s="1" t="s">
        <v>4212</v>
      </c>
      <c r="M1773" s="1" t="str">
        <f t="shared" si="135"/>
        <v>Agricultural Extension</v>
      </c>
      <c r="N1773" s="1" t="s">
        <v>4210</v>
      </c>
      <c r="O1773" s="1" t="s">
        <v>4206</v>
      </c>
      <c r="P1773" s="1">
        <v>7122</v>
      </c>
      <c r="Q1773" s="1">
        <v>815119</v>
      </c>
      <c r="R1773" s="1">
        <f t="shared" si="136"/>
        <v>39863</v>
      </c>
      <c r="S1773" s="4">
        <v>761469.68524633872</v>
      </c>
      <c r="T1773" s="4">
        <v>97407.00314489672</v>
      </c>
      <c r="U1773" s="1">
        <f t="shared" si="137"/>
        <v>775256</v>
      </c>
      <c r="V1773" s="4">
        <f t="shared" si="138"/>
        <v>-43757.688391235424</v>
      </c>
      <c r="W1773" s="1" t="str">
        <f t="shared" si="139"/>
        <v>Adverse</v>
      </c>
    </row>
    <row r="1774" spans="1:23" x14ac:dyDescent="0.25">
      <c r="A1774" s="1"/>
      <c r="B1774" s="1"/>
      <c r="C1774" s="1"/>
      <c r="D1774" s="1"/>
      <c r="E1774" s="1" t="s">
        <v>7304</v>
      </c>
      <c r="F1774" s="2">
        <v>43923</v>
      </c>
      <c r="G1774" s="3">
        <v>46552</v>
      </c>
      <c r="H1774" s="1"/>
      <c r="I1774" s="1"/>
      <c r="J1774" s="1" t="s">
        <v>7305</v>
      </c>
      <c r="K1774" s="2">
        <v>45033</v>
      </c>
      <c r="L1774" s="1" t="s">
        <v>4216</v>
      </c>
      <c r="M1774" s="1" t="str">
        <f t="shared" si="135"/>
        <v>Agricultural Extension</v>
      </c>
      <c r="N1774" s="1" t="s">
        <v>4205</v>
      </c>
      <c r="O1774" s="1" t="s">
        <v>4292</v>
      </c>
      <c r="P1774" s="1">
        <v>9463</v>
      </c>
      <c r="Q1774" s="1">
        <v>306202</v>
      </c>
      <c r="R1774" s="1">
        <f t="shared" si="136"/>
        <v>0</v>
      </c>
      <c r="S1774" s="4">
        <v>53115.760544238357</v>
      </c>
      <c r="T1774" s="4">
        <v>61573.975572973846</v>
      </c>
      <c r="U1774" s="1">
        <f t="shared" si="137"/>
        <v>306202</v>
      </c>
      <c r="V1774" s="4">
        <f t="shared" si="138"/>
        <v>191512.26388278778</v>
      </c>
      <c r="W1774" s="1" t="str">
        <f t="shared" si="139"/>
        <v>Favourable</v>
      </c>
    </row>
    <row r="1775" spans="1:23" x14ac:dyDescent="0.25">
      <c r="A1775" s="1"/>
      <c r="B1775" s="1"/>
      <c r="C1775" s="1"/>
      <c r="D1775" s="1"/>
      <c r="E1775" s="1" t="s">
        <v>7306</v>
      </c>
      <c r="F1775" s="2">
        <v>44577</v>
      </c>
      <c r="G1775" s="3">
        <v>33974</v>
      </c>
      <c r="H1775" s="1"/>
      <c r="I1775" s="1"/>
      <c r="J1775" s="1" t="s">
        <v>7307</v>
      </c>
      <c r="K1775" s="2">
        <v>44759</v>
      </c>
      <c r="L1775" s="1" t="s">
        <v>4200</v>
      </c>
      <c r="M1775" s="1" t="str">
        <f t="shared" si="135"/>
        <v>Social Services</v>
      </c>
      <c r="N1775" s="1" t="s">
        <v>4205</v>
      </c>
      <c r="O1775" s="1" t="s">
        <v>4388</v>
      </c>
      <c r="P1775" s="1">
        <v>8789</v>
      </c>
      <c r="Q1775" s="1">
        <v>1926855</v>
      </c>
      <c r="R1775" s="1">
        <f t="shared" si="136"/>
        <v>0</v>
      </c>
      <c r="S1775" s="4">
        <v>154152.64092523116</v>
      </c>
      <c r="T1775" s="4">
        <v>203899.73987083932</v>
      </c>
      <c r="U1775" s="1">
        <f t="shared" si="137"/>
        <v>1926855</v>
      </c>
      <c r="V1775" s="4">
        <f t="shared" si="138"/>
        <v>1568802.6192039296</v>
      </c>
      <c r="W1775" s="1" t="str">
        <f t="shared" si="139"/>
        <v>Favourable</v>
      </c>
    </row>
    <row r="1776" spans="1:23" x14ac:dyDescent="0.25">
      <c r="A1776" s="1"/>
      <c r="B1776" s="1"/>
      <c r="C1776" s="1"/>
      <c r="D1776" s="1"/>
      <c r="E1776" s="1" t="s">
        <v>7308</v>
      </c>
      <c r="F1776" s="2">
        <v>45129</v>
      </c>
      <c r="G1776" s="3">
        <v>32820</v>
      </c>
      <c r="H1776" s="1"/>
      <c r="I1776" s="1"/>
      <c r="J1776" s="1" t="s">
        <v>7309</v>
      </c>
      <c r="K1776" s="2">
        <v>44855</v>
      </c>
      <c r="L1776" s="1" t="s">
        <v>4204</v>
      </c>
      <c r="M1776" s="1" t="str">
        <f t="shared" si="135"/>
        <v>Education</v>
      </c>
      <c r="N1776" s="1" t="s">
        <v>4210</v>
      </c>
      <c r="O1776" s="1" t="s">
        <v>4330</v>
      </c>
      <c r="P1776" s="1">
        <v>9249</v>
      </c>
      <c r="Q1776" s="1">
        <v>495756</v>
      </c>
      <c r="R1776" s="1">
        <f t="shared" si="136"/>
        <v>0</v>
      </c>
      <c r="S1776" s="4">
        <v>247121.70674127087</v>
      </c>
      <c r="T1776" s="4">
        <v>161621.7222128927</v>
      </c>
      <c r="U1776" s="1">
        <f t="shared" si="137"/>
        <v>495756</v>
      </c>
      <c r="V1776" s="4">
        <f t="shared" si="138"/>
        <v>87012.571045836434</v>
      </c>
      <c r="W1776" s="1" t="str">
        <f t="shared" si="139"/>
        <v>Favourable</v>
      </c>
    </row>
    <row r="1777" spans="1:23" x14ac:dyDescent="0.25">
      <c r="A1777" s="1"/>
      <c r="B1777" s="1"/>
      <c r="C1777" s="1"/>
      <c r="D1777" s="1"/>
      <c r="E1777" s="1" t="s">
        <v>7310</v>
      </c>
      <c r="F1777" s="2">
        <v>45347</v>
      </c>
      <c r="G1777" s="3">
        <v>49869</v>
      </c>
      <c r="H1777" s="1"/>
      <c r="I1777" s="1"/>
      <c r="J1777" s="1" t="s">
        <v>7311</v>
      </c>
      <c r="K1777" s="2">
        <v>45153</v>
      </c>
      <c r="L1777" s="1" t="s">
        <v>4200</v>
      </c>
      <c r="M1777" s="1" t="str">
        <f t="shared" si="135"/>
        <v>Social Services</v>
      </c>
      <c r="N1777" s="1" t="s">
        <v>4205</v>
      </c>
      <c r="O1777" s="1" t="s">
        <v>4276</v>
      </c>
      <c r="P1777" s="1">
        <v>8352</v>
      </c>
      <c r="Q1777" s="1">
        <v>761921</v>
      </c>
      <c r="R1777" s="1">
        <f t="shared" si="136"/>
        <v>47169</v>
      </c>
      <c r="S1777" s="4">
        <v>700284.49781679781</v>
      </c>
      <c r="T1777" s="4">
        <v>64847.512882368152</v>
      </c>
      <c r="U1777" s="1">
        <f t="shared" si="137"/>
        <v>714752</v>
      </c>
      <c r="V1777" s="4">
        <f t="shared" si="138"/>
        <v>-3211.010699165985</v>
      </c>
      <c r="W1777" s="1" t="str">
        <f t="shared" si="139"/>
        <v>Adverse</v>
      </c>
    </row>
    <row r="1778" spans="1:23" x14ac:dyDescent="0.25">
      <c r="A1778" s="1"/>
      <c r="B1778" s="1"/>
      <c r="C1778" s="1"/>
      <c r="D1778" s="1"/>
      <c r="E1778" s="1" t="s">
        <v>7312</v>
      </c>
      <c r="F1778" s="2">
        <v>44064</v>
      </c>
      <c r="G1778" s="3">
        <v>36330</v>
      </c>
      <c r="H1778" s="1"/>
      <c r="I1778" s="1"/>
      <c r="J1778" s="1" t="s">
        <v>7313</v>
      </c>
      <c r="K1778" s="2">
        <v>45034</v>
      </c>
      <c r="L1778" s="1" t="s">
        <v>4204</v>
      </c>
      <c r="M1778" s="1" t="str">
        <f t="shared" si="135"/>
        <v>Education</v>
      </c>
      <c r="N1778" s="1" t="s">
        <v>4222</v>
      </c>
      <c r="O1778" s="1" t="s">
        <v>4330</v>
      </c>
      <c r="P1778" s="1">
        <v>5616</v>
      </c>
      <c r="Q1778" s="1">
        <v>817520</v>
      </c>
      <c r="R1778" s="1">
        <f t="shared" si="136"/>
        <v>0</v>
      </c>
      <c r="S1778" s="4">
        <v>530808.32299223426</v>
      </c>
      <c r="T1778" s="4">
        <v>113664.28615572899</v>
      </c>
      <c r="U1778" s="1">
        <f t="shared" si="137"/>
        <v>817520</v>
      </c>
      <c r="V1778" s="4">
        <f t="shared" si="138"/>
        <v>173047.39085203677</v>
      </c>
      <c r="W1778" s="1" t="str">
        <f t="shared" si="139"/>
        <v>Favourable</v>
      </c>
    </row>
    <row r="1779" spans="1:23" x14ac:dyDescent="0.25">
      <c r="A1779" s="1"/>
      <c r="B1779" s="1"/>
      <c r="C1779" s="1"/>
      <c r="D1779" s="1"/>
      <c r="E1779" s="1" t="s">
        <v>7314</v>
      </c>
      <c r="F1779" s="2">
        <v>44440</v>
      </c>
      <c r="G1779" s="3">
        <v>44540</v>
      </c>
      <c r="H1779" s="1"/>
      <c r="I1779" s="1"/>
      <c r="J1779" s="1" t="s">
        <v>7315</v>
      </c>
      <c r="K1779" s="2">
        <v>45003</v>
      </c>
      <c r="L1779" s="1" t="s">
        <v>4204</v>
      </c>
      <c r="M1779" s="1" t="str">
        <f t="shared" si="135"/>
        <v>Education</v>
      </c>
      <c r="N1779" s="1" t="s">
        <v>4222</v>
      </c>
      <c r="O1779" s="1" t="s">
        <v>4211</v>
      </c>
      <c r="P1779" s="1">
        <v>8556</v>
      </c>
      <c r="Q1779" s="1">
        <v>1729508</v>
      </c>
      <c r="R1779" s="1">
        <f t="shared" si="136"/>
        <v>0</v>
      </c>
      <c r="S1779" s="4">
        <v>3782.0095737749184</v>
      </c>
      <c r="T1779" s="4">
        <v>448893.82764483127</v>
      </c>
      <c r="U1779" s="1">
        <f t="shared" si="137"/>
        <v>1729508</v>
      </c>
      <c r="V1779" s="4">
        <f t="shared" si="138"/>
        <v>1276832.1627813939</v>
      </c>
      <c r="W1779" s="1" t="str">
        <f t="shared" si="139"/>
        <v>Favourable</v>
      </c>
    </row>
    <row r="1780" spans="1:23" x14ac:dyDescent="0.25">
      <c r="A1780" s="1"/>
      <c r="B1780" s="1"/>
      <c r="C1780" s="1"/>
      <c r="D1780" s="1"/>
      <c r="E1780" s="1" t="s">
        <v>7316</v>
      </c>
      <c r="F1780" s="2">
        <v>45397</v>
      </c>
      <c r="G1780" s="3">
        <v>23866</v>
      </c>
      <c r="H1780" s="1"/>
      <c r="I1780" s="1"/>
      <c r="J1780" s="1" t="s">
        <v>7317</v>
      </c>
      <c r="K1780" s="2">
        <v>44186</v>
      </c>
      <c r="L1780" s="1" t="s">
        <v>4204</v>
      </c>
      <c r="M1780" s="1" t="str">
        <f t="shared" si="135"/>
        <v>Education</v>
      </c>
      <c r="N1780" s="1" t="s">
        <v>4222</v>
      </c>
      <c r="O1780" s="1" t="s">
        <v>4211</v>
      </c>
      <c r="P1780" s="1">
        <v>5989</v>
      </c>
      <c r="Q1780" s="1">
        <v>2194496</v>
      </c>
      <c r="R1780" s="1">
        <f t="shared" si="136"/>
        <v>44277</v>
      </c>
      <c r="S1780" s="4">
        <v>1844410.89458784</v>
      </c>
      <c r="T1780" s="4">
        <v>488142.37673558394</v>
      </c>
      <c r="U1780" s="1">
        <f t="shared" si="137"/>
        <v>2150219</v>
      </c>
      <c r="V1780" s="4">
        <f t="shared" si="138"/>
        <v>-138057.27132342383</v>
      </c>
      <c r="W1780" s="1" t="str">
        <f t="shared" si="139"/>
        <v>Adverse</v>
      </c>
    </row>
    <row r="1781" spans="1:23" x14ac:dyDescent="0.25">
      <c r="A1781" s="1"/>
      <c r="B1781" s="1"/>
      <c r="C1781" s="1"/>
      <c r="D1781" s="1"/>
      <c r="E1781" s="1" t="s">
        <v>6957</v>
      </c>
      <c r="F1781" s="2">
        <v>44681</v>
      </c>
      <c r="G1781" s="3">
        <v>42608</v>
      </c>
      <c r="H1781" s="1"/>
      <c r="I1781" s="1"/>
      <c r="J1781" s="1" t="s">
        <v>7318</v>
      </c>
      <c r="K1781" s="2">
        <v>44680</v>
      </c>
      <c r="L1781" s="1" t="s">
        <v>4216</v>
      </c>
      <c r="M1781" s="1" t="str">
        <f t="shared" si="135"/>
        <v>Agricultural Extension</v>
      </c>
      <c r="N1781" s="1" t="s">
        <v>4205</v>
      </c>
      <c r="O1781" s="1" t="s">
        <v>4226</v>
      </c>
      <c r="P1781" s="1">
        <v>8784</v>
      </c>
      <c r="Q1781" s="1">
        <v>2286676</v>
      </c>
      <c r="R1781" s="1">
        <f t="shared" si="136"/>
        <v>0</v>
      </c>
      <c r="S1781" s="4">
        <v>869833.41965942248</v>
      </c>
      <c r="T1781" s="4">
        <v>292302.04770371271</v>
      </c>
      <c r="U1781" s="1">
        <f t="shared" si="137"/>
        <v>2286676</v>
      </c>
      <c r="V1781" s="4">
        <f t="shared" si="138"/>
        <v>1124540.5326368648</v>
      </c>
      <c r="W1781" s="1" t="str">
        <f t="shared" si="139"/>
        <v>Favourable</v>
      </c>
    </row>
    <row r="1782" spans="1:23" x14ac:dyDescent="0.25">
      <c r="A1782" s="1"/>
      <c r="B1782" s="1"/>
      <c r="C1782" s="1"/>
      <c r="D1782" s="1"/>
      <c r="E1782" s="1" t="s">
        <v>5623</v>
      </c>
      <c r="F1782" s="2">
        <v>44025</v>
      </c>
      <c r="G1782" s="3">
        <v>11089</v>
      </c>
      <c r="H1782" s="1"/>
      <c r="I1782" s="1"/>
      <c r="J1782" s="1" t="s">
        <v>7319</v>
      </c>
      <c r="K1782" s="2">
        <v>43893</v>
      </c>
      <c r="L1782" s="1" t="s">
        <v>4200</v>
      </c>
      <c r="M1782" s="1" t="str">
        <f t="shared" si="135"/>
        <v>Social Services</v>
      </c>
      <c r="N1782" s="1" t="s">
        <v>4210</v>
      </c>
      <c r="O1782" s="1" t="s">
        <v>4314</v>
      </c>
      <c r="P1782" s="1">
        <v>7976</v>
      </c>
      <c r="Q1782" s="1">
        <v>769645</v>
      </c>
      <c r="R1782" s="1">
        <f t="shared" si="136"/>
        <v>32443</v>
      </c>
      <c r="S1782" s="4">
        <v>508817.36308893492</v>
      </c>
      <c r="T1782" s="4">
        <v>255324.15051223536</v>
      </c>
      <c r="U1782" s="1">
        <f t="shared" si="137"/>
        <v>737202</v>
      </c>
      <c r="V1782" s="4">
        <f t="shared" si="138"/>
        <v>5503.4863988297293</v>
      </c>
      <c r="W1782" s="1" t="str">
        <f t="shared" si="139"/>
        <v>Favourable</v>
      </c>
    </row>
    <row r="1783" spans="1:23" x14ac:dyDescent="0.25">
      <c r="A1783" s="1"/>
      <c r="B1783" s="1"/>
      <c r="C1783" s="1"/>
      <c r="D1783" s="1"/>
      <c r="E1783" s="1" t="s">
        <v>7275</v>
      </c>
      <c r="F1783" s="2">
        <v>44237</v>
      </c>
      <c r="G1783" s="3">
        <v>43185</v>
      </c>
      <c r="H1783" s="1"/>
      <c r="I1783" s="1"/>
      <c r="J1783" s="1" t="s">
        <v>7320</v>
      </c>
      <c r="K1783" s="2">
        <v>44540</v>
      </c>
      <c r="L1783" s="1" t="s">
        <v>4212</v>
      </c>
      <c r="M1783" s="1" t="str">
        <f t="shared" si="135"/>
        <v>Agricultural Extension</v>
      </c>
      <c r="N1783" s="1" t="s">
        <v>4222</v>
      </c>
      <c r="O1783" s="1" t="s">
        <v>4253</v>
      </c>
      <c r="P1783" s="1">
        <v>8730</v>
      </c>
      <c r="Q1783" s="1">
        <v>1711983</v>
      </c>
      <c r="R1783" s="1">
        <f t="shared" si="136"/>
        <v>0</v>
      </c>
      <c r="S1783" s="4">
        <v>405139.02448467631</v>
      </c>
      <c r="T1783" s="4">
        <v>187729.62669107984</v>
      </c>
      <c r="U1783" s="1">
        <f t="shared" si="137"/>
        <v>1711983</v>
      </c>
      <c r="V1783" s="4">
        <f t="shared" si="138"/>
        <v>1119114.348824244</v>
      </c>
      <c r="W1783" s="1" t="str">
        <f t="shared" si="139"/>
        <v>Favourable</v>
      </c>
    </row>
    <row r="1784" spans="1:23" x14ac:dyDescent="0.25">
      <c r="A1784" s="1"/>
      <c r="B1784" s="1"/>
      <c r="C1784" s="1"/>
      <c r="D1784" s="1"/>
      <c r="E1784" s="1" t="s">
        <v>7321</v>
      </c>
      <c r="F1784" s="2">
        <v>44884</v>
      </c>
      <c r="G1784" s="3">
        <v>27074</v>
      </c>
      <c r="H1784" s="1"/>
      <c r="I1784" s="1"/>
      <c r="J1784" s="1" t="s">
        <v>7322</v>
      </c>
      <c r="K1784" s="2">
        <v>44240</v>
      </c>
      <c r="L1784" s="1" t="s">
        <v>4216</v>
      </c>
      <c r="M1784" s="1" t="str">
        <f t="shared" si="135"/>
        <v>Agricultural Extension</v>
      </c>
      <c r="N1784" s="1" t="s">
        <v>4205</v>
      </c>
      <c r="O1784" s="1" t="s">
        <v>4226</v>
      </c>
      <c r="P1784" s="1">
        <v>8298</v>
      </c>
      <c r="Q1784" s="1">
        <v>605099</v>
      </c>
      <c r="R1784" s="1">
        <f t="shared" si="136"/>
        <v>0</v>
      </c>
      <c r="S1784" s="4">
        <v>10743.523621070128</v>
      </c>
      <c r="T1784" s="4">
        <v>51662.208057835727</v>
      </c>
      <c r="U1784" s="1">
        <f t="shared" si="137"/>
        <v>605099</v>
      </c>
      <c r="V1784" s="4">
        <f t="shared" si="138"/>
        <v>542693.2683210941</v>
      </c>
      <c r="W1784" s="1" t="str">
        <f t="shared" si="139"/>
        <v>Favourable</v>
      </c>
    </row>
    <row r="1785" spans="1:23" x14ac:dyDescent="0.25">
      <c r="A1785" s="1"/>
      <c r="B1785" s="1"/>
      <c r="C1785" s="1"/>
      <c r="D1785" s="1"/>
      <c r="E1785" s="1" t="s">
        <v>7323</v>
      </c>
      <c r="F1785" s="2">
        <v>45395</v>
      </c>
      <c r="G1785" s="3">
        <v>15635</v>
      </c>
      <c r="H1785" s="1"/>
      <c r="I1785" s="1"/>
      <c r="J1785" s="1" t="s">
        <v>7324</v>
      </c>
      <c r="K1785" s="2">
        <v>44192</v>
      </c>
      <c r="L1785" s="1" t="s">
        <v>4204</v>
      </c>
      <c r="M1785" s="1" t="str">
        <f t="shared" si="135"/>
        <v>Education</v>
      </c>
      <c r="N1785" s="1" t="s">
        <v>4205</v>
      </c>
      <c r="O1785" s="1" t="s">
        <v>4301</v>
      </c>
      <c r="P1785" s="1">
        <v>7780</v>
      </c>
      <c r="Q1785" s="1">
        <v>2311402</v>
      </c>
      <c r="R1785" s="1">
        <f t="shared" si="136"/>
        <v>0</v>
      </c>
      <c r="S1785" s="4">
        <v>1558793.3365399693</v>
      </c>
      <c r="T1785" s="4">
        <v>202812.74690413111</v>
      </c>
      <c r="U1785" s="1">
        <f t="shared" si="137"/>
        <v>2311402</v>
      </c>
      <c r="V1785" s="4">
        <f t="shared" si="138"/>
        <v>549795.91655589966</v>
      </c>
      <c r="W1785" s="1" t="str">
        <f t="shared" si="139"/>
        <v>Favourable</v>
      </c>
    </row>
    <row r="1786" spans="1:23" x14ac:dyDescent="0.25">
      <c r="A1786" s="1"/>
      <c r="B1786" s="1"/>
      <c r="C1786" s="1"/>
      <c r="D1786" s="1"/>
      <c r="E1786" s="1" t="s">
        <v>7325</v>
      </c>
      <c r="F1786" s="2">
        <v>45036</v>
      </c>
      <c r="G1786" s="3">
        <v>18689</v>
      </c>
      <c r="H1786" s="1"/>
      <c r="I1786" s="1"/>
      <c r="J1786" s="1" t="s">
        <v>7326</v>
      </c>
      <c r="K1786" s="2">
        <v>44026</v>
      </c>
      <c r="L1786" s="1" t="s">
        <v>4212</v>
      </c>
      <c r="M1786" s="1" t="str">
        <f t="shared" si="135"/>
        <v>Agricultural Extension</v>
      </c>
      <c r="N1786" s="1" t="s">
        <v>4210</v>
      </c>
      <c r="O1786" s="1" t="s">
        <v>4438</v>
      </c>
      <c r="P1786" s="1">
        <v>8918</v>
      </c>
      <c r="Q1786" s="1">
        <v>1836720</v>
      </c>
      <c r="R1786" s="1">
        <f t="shared" si="136"/>
        <v>44128</v>
      </c>
      <c r="S1786" s="4">
        <v>984793.30306399264</v>
      </c>
      <c r="T1786" s="4">
        <v>271291.79238445708</v>
      </c>
      <c r="U1786" s="1">
        <f t="shared" si="137"/>
        <v>1792592</v>
      </c>
      <c r="V1786" s="4">
        <f t="shared" si="138"/>
        <v>580634.90455155028</v>
      </c>
      <c r="W1786" s="1" t="str">
        <f t="shared" si="139"/>
        <v>Favourable</v>
      </c>
    </row>
    <row r="1787" spans="1:23" x14ac:dyDescent="0.25">
      <c r="A1787" s="1"/>
      <c r="B1787" s="1"/>
      <c r="C1787" s="1"/>
      <c r="D1787" s="1"/>
      <c r="E1787" s="1" t="s">
        <v>7327</v>
      </c>
      <c r="F1787" s="2">
        <v>44223</v>
      </c>
      <c r="G1787" s="3">
        <v>49371</v>
      </c>
      <c r="H1787" s="1"/>
      <c r="I1787" s="1"/>
      <c r="J1787" s="1" t="s">
        <v>7328</v>
      </c>
      <c r="K1787" s="2">
        <v>44449</v>
      </c>
      <c r="L1787" s="1" t="s">
        <v>4216</v>
      </c>
      <c r="M1787" s="1" t="str">
        <f t="shared" si="135"/>
        <v>Agricultural Extension</v>
      </c>
      <c r="N1787" s="1" t="s">
        <v>4205</v>
      </c>
      <c r="O1787" s="1" t="s">
        <v>4247</v>
      </c>
      <c r="P1787" s="1">
        <v>6770</v>
      </c>
      <c r="Q1787" s="1">
        <v>1859884</v>
      </c>
      <c r="R1787" s="1">
        <f t="shared" si="136"/>
        <v>16344</v>
      </c>
      <c r="S1787" s="4">
        <v>853088.9282906102</v>
      </c>
      <c r="T1787" s="4">
        <v>446997.72439025732</v>
      </c>
      <c r="U1787" s="1">
        <f t="shared" si="137"/>
        <v>1843540</v>
      </c>
      <c r="V1787" s="4">
        <f t="shared" si="138"/>
        <v>559797.34731913242</v>
      </c>
      <c r="W1787" s="1" t="str">
        <f t="shared" si="139"/>
        <v>Favourable</v>
      </c>
    </row>
    <row r="1788" spans="1:23" x14ac:dyDescent="0.25">
      <c r="A1788" s="1"/>
      <c r="B1788" s="1"/>
      <c r="C1788" s="1"/>
      <c r="D1788" s="1"/>
      <c r="E1788" s="1" t="s">
        <v>7329</v>
      </c>
      <c r="F1788" s="2">
        <v>44976</v>
      </c>
      <c r="G1788" s="3">
        <v>34907</v>
      </c>
      <c r="H1788" s="1"/>
      <c r="I1788" s="1"/>
      <c r="J1788" s="1" t="s">
        <v>6782</v>
      </c>
      <c r="K1788" s="2">
        <v>43950</v>
      </c>
      <c r="L1788" s="1" t="s">
        <v>4200</v>
      </c>
      <c r="M1788" s="1" t="str">
        <f t="shared" si="135"/>
        <v>Social Services</v>
      </c>
      <c r="N1788" s="1" t="s">
        <v>4210</v>
      </c>
      <c r="O1788" s="1" t="s">
        <v>4314</v>
      </c>
      <c r="P1788" s="1">
        <v>6812</v>
      </c>
      <c r="Q1788" s="1">
        <v>1935976</v>
      </c>
      <c r="R1788" s="1">
        <f t="shared" si="136"/>
        <v>21121</v>
      </c>
      <c r="S1788" s="4">
        <v>1379268.2533854926</v>
      </c>
      <c r="T1788" s="4">
        <v>490016.9537281064</v>
      </c>
      <c r="U1788" s="1">
        <f t="shared" si="137"/>
        <v>1914855</v>
      </c>
      <c r="V1788" s="4">
        <f t="shared" si="138"/>
        <v>66690.792886401061</v>
      </c>
      <c r="W1788" s="1" t="str">
        <f t="shared" si="139"/>
        <v>Favourable</v>
      </c>
    </row>
    <row r="1789" spans="1:23" x14ac:dyDescent="0.25">
      <c r="A1789" s="1"/>
      <c r="B1789" s="1"/>
      <c r="C1789" s="1"/>
      <c r="D1789" s="1"/>
      <c r="E1789" s="1" t="s">
        <v>7330</v>
      </c>
      <c r="F1789" s="2">
        <v>44677</v>
      </c>
      <c r="G1789" s="3">
        <v>34904</v>
      </c>
      <c r="H1789" s="1"/>
      <c r="I1789" s="1"/>
      <c r="J1789" s="1" t="s">
        <v>7331</v>
      </c>
      <c r="K1789" s="2">
        <v>44148</v>
      </c>
      <c r="L1789" s="1" t="s">
        <v>4212</v>
      </c>
      <c r="M1789" s="1" t="str">
        <f t="shared" si="135"/>
        <v>Agricultural Extension</v>
      </c>
      <c r="N1789" s="1" t="s">
        <v>4222</v>
      </c>
      <c r="O1789" s="1" t="s">
        <v>4325</v>
      </c>
      <c r="P1789" s="1">
        <v>8271</v>
      </c>
      <c r="Q1789" s="1">
        <v>778372</v>
      </c>
      <c r="R1789" s="1">
        <f t="shared" si="136"/>
        <v>40670</v>
      </c>
      <c r="S1789" s="4">
        <v>650555.70067668497</v>
      </c>
      <c r="T1789" s="4">
        <v>232638.06298914962</v>
      </c>
      <c r="U1789" s="1">
        <f t="shared" si="137"/>
        <v>737702</v>
      </c>
      <c r="V1789" s="4">
        <f t="shared" si="138"/>
        <v>-104821.76366583456</v>
      </c>
      <c r="W1789" s="1" t="str">
        <f t="shared" si="139"/>
        <v>Adverse</v>
      </c>
    </row>
    <row r="1790" spans="1:23" x14ac:dyDescent="0.25">
      <c r="A1790" s="1"/>
      <c r="B1790" s="1"/>
      <c r="C1790" s="1"/>
      <c r="D1790" s="1"/>
      <c r="E1790" s="1" t="s">
        <v>7332</v>
      </c>
      <c r="F1790" s="2">
        <v>44339</v>
      </c>
      <c r="G1790" s="3">
        <v>48269</v>
      </c>
      <c r="H1790" s="1"/>
      <c r="I1790" s="1"/>
      <c r="J1790" s="1" t="s">
        <v>7333</v>
      </c>
      <c r="K1790" s="2">
        <v>44293</v>
      </c>
      <c r="L1790" s="1" t="s">
        <v>4212</v>
      </c>
      <c r="M1790" s="1" t="str">
        <f t="shared" si="135"/>
        <v>Agricultural Extension</v>
      </c>
      <c r="N1790" s="1" t="s">
        <v>4210</v>
      </c>
      <c r="O1790" s="1" t="s">
        <v>4325</v>
      </c>
      <c r="P1790" s="1">
        <v>6706</v>
      </c>
      <c r="Q1790" s="1">
        <v>1942386</v>
      </c>
      <c r="R1790" s="1">
        <f t="shared" si="136"/>
        <v>27467</v>
      </c>
      <c r="S1790" s="4">
        <v>837584.45856479043</v>
      </c>
      <c r="T1790" s="4">
        <v>511609.25546460156</v>
      </c>
      <c r="U1790" s="1">
        <f t="shared" si="137"/>
        <v>1914919</v>
      </c>
      <c r="V1790" s="4">
        <f t="shared" si="138"/>
        <v>593192.28597060801</v>
      </c>
      <c r="W1790" s="1" t="str">
        <f t="shared" si="139"/>
        <v>Favourable</v>
      </c>
    </row>
    <row r="1791" spans="1:23" x14ac:dyDescent="0.25">
      <c r="A1791" s="1"/>
      <c r="B1791" s="1"/>
      <c r="C1791" s="1"/>
      <c r="D1791" s="1"/>
      <c r="E1791" s="1" t="s">
        <v>7334</v>
      </c>
      <c r="F1791" s="2">
        <v>44502</v>
      </c>
      <c r="G1791" s="3">
        <v>49473</v>
      </c>
      <c r="H1791" s="1"/>
      <c r="I1791" s="1"/>
      <c r="J1791" s="1" t="s">
        <v>7335</v>
      </c>
      <c r="K1791" s="2">
        <v>44883</v>
      </c>
      <c r="L1791" s="1" t="s">
        <v>4204</v>
      </c>
      <c r="M1791" s="1" t="str">
        <f t="shared" si="135"/>
        <v>Education</v>
      </c>
      <c r="N1791" s="1" t="s">
        <v>4210</v>
      </c>
      <c r="O1791" s="1" t="s">
        <v>4217</v>
      </c>
      <c r="P1791" s="1">
        <v>6831</v>
      </c>
      <c r="Q1791" s="1">
        <v>1240418</v>
      </c>
      <c r="R1791" s="1">
        <f t="shared" si="136"/>
        <v>0</v>
      </c>
      <c r="S1791" s="4">
        <v>442135.57934341021</v>
      </c>
      <c r="T1791" s="4">
        <v>81248.176416858405</v>
      </c>
      <c r="U1791" s="1">
        <f t="shared" si="137"/>
        <v>1240418</v>
      </c>
      <c r="V1791" s="4">
        <f t="shared" si="138"/>
        <v>717034.24423973146</v>
      </c>
      <c r="W1791" s="1" t="str">
        <f t="shared" si="139"/>
        <v>Favourable</v>
      </c>
    </row>
    <row r="1792" spans="1:23" x14ac:dyDescent="0.25">
      <c r="A1792" s="1"/>
      <c r="B1792" s="1"/>
      <c r="C1792" s="1"/>
      <c r="D1792" s="1"/>
      <c r="E1792" s="1" t="s">
        <v>7336</v>
      </c>
      <c r="F1792" s="2">
        <v>43957</v>
      </c>
      <c r="G1792" s="3">
        <v>28756</v>
      </c>
      <c r="H1792" s="1"/>
      <c r="I1792" s="1"/>
      <c r="J1792" s="1" t="s">
        <v>4545</v>
      </c>
      <c r="K1792" s="2">
        <v>44584</v>
      </c>
      <c r="L1792" s="1" t="s">
        <v>4204</v>
      </c>
      <c r="M1792" s="1" t="str">
        <f t="shared" si="135"/>
        <v>Education</v>
      </c>
      <c r="N1792" s="1" t="s">
        <v>4210</v>
      </c>
      <c r="O1792" s="1" t="s">
        <v>4311</v>
      </c>
      <c r="P1792" s="1">
        <v>8502</v>
      </c>
      <c r="Q1792" s="1">
        <v>769724</v>
      </c>
      <c r="R1792" s="1">
        <f t="shared" si="136"/>
        <v>76180</v>
      </c>
      <c r="S1792" s="4">
        <v>596890.6551706657</v>
      </c>
      <c r="T1792" s="4">
        <v>53035.139208690591</v>
      </c>
      <c r="U1792" s="1">
        <f t="shared" si="137"/>
        <v>693544</v>
      </c>
      <c r="V1792" s="4">
        <f t="shared" si="138"/>
        <v>119798.20562064368</v>
      </c>
      <c r="W1792" s="1" t="str">
        <f t="shared" si="139"/>
        <v>Favourable</v>
      </c>
    </row>
    <row r="1793" spans="1:23" x14ac:dyDescent="0.25">
      <c r="A1793" s="1"/>
      <c r="B1793" s="1"/>
      <c r="C1793" s="1"/>
      <c r="D1793" s="1"/>
      <c r="E1793" s="1" t="s">
        <v>7337</v>
      </c>
      <c r="F1793" s="2">
        <v>45128</v>
      </c>
      <c r="G1793" s="3">
        <v>23851</v>
      </c>
      <c r="H1793" s="1"/>
      <c r="I1793" s="1"/>
      <c r="J1793" s="1" t="s">
        <v>7338</v>
      </c>
      <c r="K1793" s="2">
        <v>44879</v>
      </c>
      <c r="L1793" s="1" t="s">
        <v>4204</v>
      </c>
      <c r="M1793" s="1" t="str">
        <f t="shared" si="135"/>
        <v>Education</v>
      </c>
      <c r="N1793" s="1" t="s">
        <v>4205</v>
      </c>
      <c r="O1793" s="1" t="s">
        <v>4264</v>
      </c>
      <c r="P1793" s="1">
        <v>7816</v>
      </c>
      <c r="Q1793" s="1">
        <v>1092348</v>
      </c>
      <c r="R1793" s="1">
        <f t="shared" si="136"/>
        <v>46477</v>
      </c>
      <c r="S1793" s="4">
        <v>315582.62516132952</v>
      </c>
      <c r="T1793" s="4">
        <v>28008.856238094115</v>
      </c>
      <c r="U1793" s="1">
        <f t="shared" si="137"/>
        <v>1045871</v>
      </c>
      <c r="V1793" s="4">
        <f t="shared" si="138"/>
        <v>748756.51860057632</v>
      </c>
      <c r="W1793" s="1" t="str">
        <f t="shared" si="139"/>
        <v>Favourable</v>
      </c>
    </row>
    <row r="1794" spans="1:23" x14ac:dyDescent="0.25">
      <c r="A1794" s="1"/>
      <c r="B1794" s="1"/>
      <c r="C1794" s="1"/>
      <c r="D1794" s="1"/>
      <c r="E1794" s="1" t="s">
        <v>5471</v>
      </c>
      <c r="F1794" s="2">
        <v>44309</v>
      </c>
      <c r="G1794" s="3">
        <v>36023</v>
      </c>
      <c r="H1794" s="1"/>
      <c r="I1794" s="1"/>
      <c r="J1794" s="1" t="s">
        <v>5355</v>
      </c>
      <c r="K1794" s="2">
        <v>44217</v>
      </c>
      <c r="L1794" s="1" t="s">
        <v>4204</v>
      </c>
      <c r="M1794" s="1" t="str">
        <f t="shared" si="135"/>
        <v>Education</v>
      </c>
      <c r="N1794" s="1" t="s">
        <v>4210</v>
      </c>
      <c r="O1794" s="1" t="s">
        <v>4256</v>
      </c>
      <c r="P1794" s="1">
        <v>7538</v>
      </c>
      <c r="Q1794" s="1">
        <v>473237</v>
      </c>
      <c r="R1794" s="1">
        <f t="shared" si="136"/>
        <v>79877</v>
      </c>
      <c r="S1794" s="4">
        <v>187052.26685396524</v>
      </c>
      <c r="T1794" s="4">
        <v>145061.76806936922</v>
      </c>
      <c r="U1794" s="1">
        <f t="shared" si="137"/>
        <v>393360</v>
      </c>
      <c r="V1794" s="4">
        <f t="shared" si="138"/>
        <v>141122.96507666551</v>
      </c>
      <c r="W1794" s="1" t="str">
        <f t="shared" si="139"/>
        <v>Favourable</v>
      </c>
    </row>
    <row r="1795" spans="1:23" x14ac:dyDescent="0.25">
      <c r="A1795" s="1"/>
      <c r="B1795" s="1"/>
      <c r="C1795" s="1"/>
      <c r="D1795" s="1"/>
      <c r="E1795" s="1" t="s">
        <v>6105</v>
      </c>
      <c r="F1795" s="2">
        <v>44257</v>
      </c>
      <c r="G1795" s="3">
        <v>56719</v>
      </c>
      <c r="H1795" s="1"/>
      <c r="I1795" s="1"/>
      <c r="J1795" s="1" t="s">
        <v>7339</v>
      </c>
      <c r="K1795" s="2">
        <v>44318</v>
      </c>
      <c r="L1795" s="1" t="s">
        <v>4200</v>
      </c>
      <c r="M1795" s="1" t="str">
        <f t="shared" ref="M1795:M1858" si="140">INDEX($A:$B,MATCH($L1795,$A:$A,0),2)</f>
        <v>Social Services</v>
      </c>
      <c r="N1795" s="1" t="s">
        <v>4205</v>
      </c>
      <c r="O1795" s="1" t="s">
        <v>4286</v>
      </c>
      <c r="P1795" s="1">
        <v>6783</v>
      </c>
      <c r="Q1795" s="1">
        <v>2439675</v>
      </c>
      <c r="R1795" s="1">
        <f t="shared" ref="R1795:R1858" si="141">_xlfn.XLOOKUP($J1795,$E:$E,$G:$G,0,0,1)</f>
        <v>0</v>
      </c>
      <c r="S1795" s="4">
        <v>1975882.6889148161</v>
      </c>
      <c r="T1795" s="4">
        <v>410077.34908618359</v>
      </c>
      <c r="U1795" s="1">
        <f t="shared" ref="U1795:U1858" si="142">Q1795-R1795</f>
        <v>2439675</v>
      </c>
      <c r="V1795" s="4">
        <f t="shared" ref="V1795:V1858" si="143">Q1795-(S1795+T1795)</f>
        <v>53714.96199900005</v>
      </c>
      <c r="W1795" s="1" t="str">
        <f t="shared" ref="W1795:W1858" si="144">IF(V1795&gt;=0,"Favourable","Adverse")</f>
        <v>Favourable</v>
      </c>
    </row>
    <row r="1796" spans="1:23" x14ac:dyDescent="0.25">
      <c r="A1796" s="1"/>
      <c r="B1796" s="1"/>
      <c r="C1796" s="1"/>
      <c r="D1796" s="1"/>
      <c r="E1796" s="1" t="s">
        <v>7340</v>
      </c>
      <c r="F1796" s="2">
        <v>45249</v>
      </c>
      <c r="G1796" s="3">
        <v>42126</v>
      </c>
      <c r="H1796" s="1"/>
      <c r="I1796" s="1"/>
      <c r="J1796" s="1" t="s">
        <v>5444</v>
      </c>
      <c r="K1796" s="2">
        <v>45002</v>
      </c>
      <c r="L1796" s="1" t="s">
        <v>4212</v>
      </c>
      <c r="M1796" s="1" t="str">
        <f t="shared" si="140"/>
        <v>Agricultural Extension</v>
      </c>
      <c r="N1796" s="1" t="s">
        <v>4205</v>
      </c>
      <c r="O1796" s="1" t="s">
        <v>4298</v>
      </c>
      <c r="P1796" s="1">
        <v>9443</v>
      </c>
      <c r="Q1796" s="1">
        <v>1617951</v>
      </c>
      <c r="R1796" s="1">
        <f t="shared" si="141"/>
        <v>89026</v>
      </c>
      <c r="S1796" s="4">
        <v>1611482.7762742613</v>
      </c>
      <c r="T1796" s="4">
        <v>231605.40320580464</v>
      </c>
      <c r="U1796" s="1">
        <f t="shared" si="142"/>
        <v>1528925</v>
      </c>
      <c r="V1796" s="4">
        <f t="shared" si="143"/>
        <v>-225137.17948006606</v>
      </c>
      <c r="W1796" s="1" t="str">
        <f t="shared" si="144"/>
        <v>Adverse</v>
      </c>
    </row>
    <row r="1797" spans="1:23" x14ac:dyDescent="0.25">
      <c r="A1797" s="1"/>
      <c r="B1797" s="1"/>
      <c r="C1797" s="1"/>
      <c r="D1797" s="1"/>
      <c r="E1797" s="1" t="s">
        <v>7341</v>
      </c>
      <c r="F1797" s="2">
        <v>45312</v>
      </c>
      <c r="G1797" s="3">
        <v>37663</v>
      </c>
      <c r="H1797" s="1"/>
      <c r="I1797" s="1"/>
      <c r="J1797" s="1" t="s">
        <v>5470</v>
      </c>
      <c r="K1797" s="2">
        <v>44785</v>
      </c>
      <c r="L1797" s="1" t="s">
        <v>4200</v>
      </c>
      <c r="M1797" s="1" t="str">
        <f t="shared" si="140"/>
        <v>Social Services</v>
      </c>
      <c r="N1797" s="1" t="s">
        <v>4205</v>
      </c>
      <c r="O1797" s="1" t="s">
        <v>4379</v>
      </c>
      <c r="P1797" s="1">
        <v>6440</v>
      </c>
      <c r="Q1797" s="1">
        <v>931153</v>
      </c>
      <c r="R1797" s="1">
        <f t="shared" si="141"/>
        <v>55352</v>
      </c>
      <c r="S1797" s="4">
        <v>170689.1275391276</v>
      </c>
      <c r="T1797" s="4">
        <v>5557.9388977906901</v>
      </c>
      <c r="U1797" s="1">
        <f t="shared" si="142"/>
        <v>875801</v>
      </c>
      <c r="V1797" s="4">
        <f t="shared" si="143"/>
        <v>754905.93356308178</v>
      </c>
      <c r="W1797" s="1" t="str">
        <f t="shared" si="144"/>
        <v>Favourable</v>
      </c>
    </row>
    <row r="1798" spans="1:23" x14ac:dyDescent="0.25">
      <c r="A1798" s="1"/>
      <c r="B1798" s="1"/>
      <c r="C1798" s="1"/>
      <c r="D1798" s="1"/>
      <c r="E1798" s="1" t="s">
        <v>5977</v>
      </c>
      <c r="F1798" s="2">
        <v>44439</v>
      </c>
      <c r="G1798" s="3">
        <v>58904</v>
      </c>
      <c r="H1798" s="1"/>
      <c r="I1798" s="1"/>
      <c r="J1798" s="1" t="s">
        <v>7342</v>
      </c>
      <c r="K1798" s="2">
        <v>44728</v>
      </c>
      <c r="L1798" s="1" t="s">
        <v>4216</v>
      </c>
      <c r="M1798" s="1" t="str">
        <f t="shared" si="140"/>
        <v>Agricultural Extension</v>
      </c>
      <c r="N1798" s="1" t="s">
        <v>4205</v>
      </c>
      <c r="O1798" s="1" t="s">
        <v>4295</v>
      </c>
      <c r="P1798" s="1">
        <v>9057</v>
      </c>
      <c r="Q1798" s="1">
        <v>999139</v>
      </c>
      <c r="R1798" s="1">
        <f t="shared" si="141"/>
        <v>18387</v>
      </c>
      <c r="S1798" s="4">
        <v>244360.39183893029</v>
      </c>
      <c r="T1798" s="4">
        <v>255837.57507931636</v>
      </c>
      <c r="U1798" s="1">
        <f t="shared" si="142"/>
        <v>980752</v>
      </c>
      <c r="V1798" s="4">
        <f t="shared" si="143"/>
        <v>498941.03308175335</v>
      </c>
      <c r="W1798" s="1" t="str">
        <f t="shared" si="144"/>
        <v>Favourable</v>
      </c>
    </row>
    <row r="1799" spans="1:23" x14ac:dyDescent="0.25">
      <c r="A1799" s="1"/>
      <c r="B1799" s="1"/>
      <c r="C1799" s="1"/>
      <c r="D1799" s="1"/>
      <c r="E1799" s="1" t="s">
        <v>7343</v>
      </c>
      <c r="F1799" s="2">
        <v>44083</v>
      </c>
      <c r="G1799" s="3">
        <v>27761</v>
      </c>
      <c r="H1799" s="1"/>
      <c r="I1799" s="1"/>
      <c r="J1799" s="1" t="s">
        <v>7344</v>
      </c>
      <c r="K1799" s="2">
        <v>45291</v>
      </c>
      <c r="L1799" s="1" t="s">
        <v>4218</v>
      </c>
      <c r="M1799" s="1" t="str">
        <f t="shared" si="140"/>
        <v>Infrastructure</v>
      </c>
      <c r="N1799" s="1" t="s">
        <v>4210</v>
      </c>
      <c r="O1799" s="1" t="s">
        <v>4292</v>
      </c>
      <c r="P1799" s="1">
        <v>7332</v>
      </c>
      <c r="Q1799" s="1">
        <v>1464707</v>
      </c>
      <c r="R1799" s="1">
        <f t="shared" si="141"/>
        <v>0</v>
      </c>
      <c r="S1799" s="4">
        <v>1197574.2485263273</v>
      </c>
      <c r="T1799" s="4">
        <v>240301.01654540139</v>
      </c>
      <c r="U1799" s="1">
        <f t="shared" si="142"/>
        <v>1464707</v>
      </c>
      <c r="V1799" s="4">
        <f t="shared" si="143"/>
        <v>26831.734928271268</v>
      </c>
      <c r="W1799" s="1" t="str">
        <f t="shared" si="144"/>
        <v>Favourable</v>
      </c>
    </row>
    <row r="1800" spans="1:23" x14ac:dyDescent="0.25">
      <c r="A1800" s="1"/>
      <c r="B1800" s="1"/>
      <c r="C1800" s="1"/>
      <c r="D1800" s="1"/>
      <c r="E1800" s="1" t="s">
        <v>7345</v>
      </c>
      <c r="F1800" s="2">
        <v>44411</v>
      </c>
      <c r="G1800" s="3">
        <v>11238</v>
      </c>
      <c r="H1800" s="1"/>
      <c r="I1800" s="1"/>
      <c r="J1800" s="1" t="s">
        <v>5316</v>
      </c>
      <c r="K1800" s="2">
        <v>45128</v>
      </c>
      <c r="L1800" s="1" t="s">
        <v>4218</v>
      </c>
      <c r="M1800" s="1" t="str">
        <f t="shared" si="140"/>
        <v>Infrastructure</v>
      </c>
      <c r="N1800" s="1" t="s">
        <v>4205</v>
      </c>
      <c r="O1800" s="1" t="s">
        <v>4241</v>
      </c>
      <c r="P1800" s="1">
        <v>6666</v>
      </c>
      <c r="Q1800" s="1">
        <v>2080270</v>
      </c>
      <c r="R1800" s="1">
        <f t="shared" si="141"/>
        <v>42351</v>
      </c>
      <c r="S1800" s="4">
        <v>710859.76808680058</v>
      </c>
      <c r="T1800" s="4">
        <v>85360.90180756156</v>
      </c>
      <c r="U1800" s="1">
        <f t="shared" si="142"/>
        <v>2037919</v>
      </c>
      <c r="V1800" s="4">
        <f t="shared" si="143"/>
        <v>1284049.3301056379</v>
      </c>
      <c r="W1800" s="1" t="str">
        <f t="shared" si="144"/>
        <v>Favourable</v>
      </c>
    </row>
    <row r="1801" spans="1:23" x14ac:dyDescent="0.25">
      <c r="A1801" s="1"/>
      <c r="B1801" s="1"/>
      <c r="C1801" s="1"/>
      <c r="D1801" s="1"/>
      <c r="E1801" s="1" t="s">
        <v>7346</v>
      </c>
      <c r="F1801" s="2">
        <v>44705</v>
      </c>
      <c r="G1801" s="3">
        <v>42044</v>
      </c>
      <c r="H1801" s="1"/>
      <c r="I1801" s="1"/>
      <c r="J1801" s="1" t="s">
        <v>7347</v>
      </c>
      <c r="K1801" s="2">
        <v>44778</v>
      </c>
      <c r="L1801" s="1" t="s">
        <v>4218</v>
      </c>
      <c r="M1801" s="1" t="str">
        <f t="shared" si="140"/>
        <v>Infrastructure</v>
      </c>
      <c r="N1801" s="1" t="s">
        <v>4205</v>
      </c>
      <c r="O1801" s="1" t="s">
        <v>4237</v>
      </c>
      <c r="P1801" s="1">
        <v>8125</v>
      </c>
      <c r="Q1801" s="1">
        <v>1196662</v>
      </c>
      <c r="R1801" s="1">
        <f t="shared" si="141"/>
        <v>48899</v>
      </c>
      <c r="S1801" s="4">
        <v>528571.5700501214</v>
      </c>
      <c r="T1801" s="4">
        <v>171610.37335650795</v>
      </c>
      <c r="U1801" s="1">
        <f t="shared" si="142"/>
        <v>1147763</v>
      </c>
      <c r="V1801" s="4">
        <f t="shared" si="143"/>
        <v>496480.05659337062</v>
      </c>
      <c r="W1801" s="1" t="str">
        <f t="shared" si="144"/>
        <v>Favourable</v>
      </c>
    </row>
    <row r="1802" spans="1:23" x14ac:dyDescent="0.25">
      <c r="A1802" s="1"/>
      <c r="B1802" s="1"/>
      <c r="C1802" s="1"/>
      <c r="D1802" s="1"/>
      <c r="E1802" s="1" t="s">
        <v>7348</v>
      </c>
      <c r="F1802" s="2">
        <v>44055</v>
      </c>
      <c r="G1802" s="3">
        <v>17949</v>
      </c>
      <c r="H1802" s="1"/>
      <c r="I1802" s="1"/>
      <c r="J1802" s="1" t="s">
        <v>7349</v>
      </c>
      <c r="K1802" s="2">
        <v>44643</v>
      </c>
      <c r="L1802" s="1" t="s">
        <v>4204</v>
      </c>
      <c r="M1802" s="1" t="str">
        <f t="shared" si="140"/>
        <v>Education</v>
      </c>
      <c r="N1802" s="1" t="s">
        <v>4222</v>
      </c>
      <c r="O1802" s="1" t="s">
        <v>4301</v>
      </c>
      <c r="P1802" s="1">
        <v>7206</v>
      </c>
      <c r="Q1802" s="1">
        <v>2300381</v>
      </c>
      <c r="R1802" s="1">
        <f t="shared" si="141"/>
        <v>0</v>
      </c>
      <c r="S1802" s="4">
        <v>2092039.0171426684</v>
      </c>
      <c r="T1802" s="4">
        <v>238397.49800891581</v>
      </c>
      <c r="U1802" s="1">
        <f t="shared" si="142"/>
        <v>2300381</v>
      </c>
      <c r="V1802" s="4">
        <f t="shared" si="143"/>
        <v>-30055.515151584055</v>
      </c>
      <c r="W1802" s="1" t="str">
        <f t="shared" si="144"/>
        <v>Adverse</v>
      </c>
    </row>
    <row r="1803" spans="1:23" x14ac:dyDescent="0.25">
      <c r="A1803" s="1"/>
      <c r="B1803" s="1"/>
      <c r="C1803" s="1"/>
      <c r="D1803" s="1"/>
      <c r="E1803" s="1" t="s">
        <v>7350</v>
      </c>
      <c r="F1803" s="2">
        <v>44259</v>
      </c>
      <c r="G1803" s="3">
        <v>19521</v>
      </c>
      <c r="H1803" s="1"/>
      <c r="I1803" s="1"/>
      <c r="J1803" s="1" t="s">
        <v>7351</v>
      </c>
      <c r="K1803" s="2">
        <v>44729</v>
      </c>
      <c r="L1803" s="1" t="s">
        <v>4204</v>
      </c>
      <c r="M1803" s="1" t="str">
        <f t="shared" si="140"/>
        <v>Education</v>
      </c>
      <c r="N1803" s="1" t="s">
        <v>4210</v>
      </c>
      <c r="O1803" s="1" t="s">
        <v>4292</v>
      </c>
      <c r="P1803" s="1">
        <v>8316</v>
      </c>
      <c r="Q1803" s="1">
        <v>1763548</v>
      </c>
      <c r="R1803" s="1">
        <f t="shared" si="141"/>
        <v>0</v>
      </c>
      <c r="S1803" s="4">
        <v>552117.60544158146</v>
      </c>
      <c r="T1803" s="4">
        <v>278589.6477189968</v>
      </c>
      <c r="U1803" s="1">
        <f t="shared" si="142"/>
        <v>1763548</v>
      </c>
      <c r="V1803" s="4">
        <f t="shared" si="143"/>
        <v>932840.7468394218</v>
      </c>
      <c r="W1803" s="1" t="str">
        <f t="shared" si="144"/>
        <v>Favourable</v>
      </c>
    </row>
    <row r="1804" spans="1:23" x14ac:dyDescent="0.25">
      <c r="A1804" s="1"/>
      <c r="B1804" s="1"/>
      <c r="C1804" s="1"/>
      <c r="D1804" s="1"/>
      <c r="E1804" s="1" t="s">
        <v>7167</v>
      </c>
      <c r="F1804" s="2">
        <v>44781</v>
      </c>
      <c r="G1804" s="3">
        <v>30464</v>
      </c>
      <c r="H1804" s="1"/>
      <c r="I1804" s="1"/>
      <c r="J1804" s="1" t="s">
        <v>7352</v>
      </c>
      <c r="K1804" s="2">
        <v>45149</v>
      </c>
      <c r="L1804" s="1" t="s">
        <v>4216</v>
      </c>
      <c r="M1804" s="1" t="str">
        <f t="shared" si="140"/>
        <v>Agricultural Extension</v>
      </c>
      <c r="N1804" s="1" t="s">
        <v>4210</v>
      </c>
      <c r="O1804" s="1" t="s">
        <v>4301</v>
      </c>
      <c r="P1804" s="1">
        <v>6140</v>
      </c>
      <c r="Q1804" s="1">
        <v>963913</v>
      </c>
      <c r="R1804" s="1">
        <f t="shared" si="141"/>
        <v>0</v>
      </c>
      <c r="S1804" s="4">
        <v>467686.98375482782</v>
      </c>
      <c r="T1804" s="4">
        <v>116333.1531031597</v>
      </c>
      <c r="U1804" s="1">
        <f t="shared" si="142"/>
        <v>963913</v>
      </c>
      <c r="V1804" s="4">
        <f t="shared" si="143"/>
        <v>379892.8631420125</v>
      </c>
      <c r="W1804" s="1" t="str">
        <f t="shared" si="144"/>
        <v>Favourable</v>
      </c>
    </row>
    <row r="1805" spans="1:23" x14ac:dyDescent="0.25">
      <c r="A1805" s="1"/>
      <c r="B1805" s="1"/>
      <c r="C1805" s="1"/>
      <c r="D1805" s="1"/>
      <c r="E1805" s="1" t="s">
        <v>7353</v>
      </c>
      <c r="F1805" s="2">
        <v>44961</v>
      </c>
      <c r="G1805" s="3">
        <v>22576</v>
      </c>
      <c r="H1805" s="1"/>
      <c r="I1805" s="1"/>
      <c r="J1805" s="1" t="s">
        <v>4251</v>
      </c>
      <c r="K1805" s="2">
        <v>44420</v>
      </c>
      <c r="L1805" s="1" t="s">
        <v>4200</v>
      </c>
      <c r="M1805" s="1" t="str">
        <f t="shared" si="140"/>
        <v>Social Services</v>
      </c>
      <c r="N1805" s="1" t="s">
        <v>4210</v>
      </c>
      <c r="O1805" s="1" t="s">
        <v>4335</v>
      </c>
      <c r="P1805" s="1">
        <v>9182</v>
      </c>
      <c r="Q1805" s="1">
        <v>2240915</v>
      </c>
      <c r="R1805" s="1">
        <f t="shared" si="141"/>
        <v>69980</v>
      </c>
      <c r="S1805" s="4">
        <v>506382.24765993562</v>
      </c>
      <c r="T1805" s="4">
        <v>239764.44170935868</v>
      </c>
      <c r="U1805" s="1">
        <f t="shared" si="142"/>
        <v>2170935</v>
      </c>
      <c r="V1805" s="4">
        <f t="shared" si="143"/>
        <v>1494768.3106307057</v>
      </c>
      <c r="W1805" s="1" t="str">
        <f t="shared" si="144"/>
        <v>Favourable</v>
      </c>
    </row>
    <row r="1806" spans="1:23" x14ac:dyDescent="0.25">
      <c r="A1806" s="1"/>
      <c r="B1806" s="1"/>
      <c r="C1806" s="1"/>
      <c r="D1806" s="1"/>
      <c r="E1806" s="1" t="s">
        <v>7354</v>
      </c>
      <c r="F1806" s="2">
        <v>45149</v>
      </c>
      <c r="G1806" s="3">
        <v>17414</v>
      </c>
      <c r="H1806" s="1"/>
      <c r="I1806" s="1"/>
      <c r="J1806" s="1" t="s">
        <v>5452</v>
      </c>
      <c r="K1806" s="2">
        <v>44024</v>
      </c>
      <c r="L1806" s="1" t="s">
        <v>4212</v>
      </c>
      <c r="M1806" s="1" t="str">
        <f t="shared" si="140"/>
        <v>Agricultural Extension</v>
      </c>
      <c r="N1806" s="1" t="s">
        <v>4210</v>
      </c>
      <c r="O1806" s="1" t="s">
        <v>4250</v>
      </c>
      <c r="P1806" s="1">
        <v>8028</v>
      </c>
      <c r="Q1806" s="1">
        <v>2361130</v>
      </c>
      <c r="R1806" s="1">
        <f t="shared" si="141"/>
        <v>68683</v>
      </c>
      <c r="S1806" s="4">
        <v>786001.27123775694</v>
      </c>
      <c r="T1806" s="4">
        <v>7548.8793608233091</v>
      </c>
      <c r="U1806" s="1">
        <f t="shared" si="142"/>
        <v>2292447</v>
      </c>
      <c r="V1806" s="4">
        <f t="shared" si="143"/>
        <v>1567579.8494014197</v>
      </c>
      <c r="W1806" s="1" t="str">
        <f t="shared" si="144"/>
        <v>Favourable</v>
      </c>
    </row>
    <row r="1807" spans="1:23" x14ac:dyDescent="0.25">
      <c r="A1807" s="1"/>
      <c r="B1807" s="1"/>
      <c r="C1807" s="1"/>
      <c r="D1807" s="1"/>
      <c r="E1807" s="1" t="s">
        <v>7031</v>
      </c>
      <c r="F1807" s="2">
        <v>44647</v>
      </c>
      <c r="G1807" s="3">
        <v>49245</v>
      </c>
      <c r="H1807" s="1"/>
      <c r="I1807" s="1"/>
      <c r="J1807" s="1" t="s">
        <v>6357</v>
      </c>
      <c r="K1807" s="2">
        <v>45284</v>
      </c>
      <c r="L1807" s="1" t="s">
        <v>4200</v>
      </c>
      <c r="M1807" s="1" t="str">
        <f t="shared" si="140"/>
        <v>Social Services</v>
      </c>
      <c r="N1807" s="1" t="s">
        <v>4222</v>
      </c>
      <c r="O1807" s="1" t="s">
        <v>4421</v>
      </c>
      <c r="P1807" s="1">
        <v>6655</v>
      </c>
      <c r="Q1807" s="1">
        <v>297880</v>
      </c>
      <c r="R1807" s="1">
        <f t="shared" si="141"/>
        <v>45237</v>
      </c>
      <c r="S1807" s="4">
        <v>242797.65150372995</v>
      </c>
      <c r="T1807" s="4">
        <v>86623.976897090135</v>
      </c>
      <c r="U1807" s="1">
        <f t="shared" si="142"/>
        <v>252643</v>
      </c>
      <c r="V1807" s="4">
        <f t="shared" si="143"/>
        <v>-31541.628400820075</v>
      </c>
      <c r="W1807" s="1" t="str">
        <f t="shared" si="144"/>
        <v>Adverse</v>
      </c>
    </row>
    <row r="1808" spans="1:23" x14ac:dyDescent="0.25">
      <c r="A1808" s="1"/>
      <c r="B1808" s="1"/>
      <c r="C1808" s="1"/>
      <c r="D1808" s="1"/>
      <c r="E1808" s="1" t="s">
        <v>7355</v>
      </c>
      <c r="F1808" s="2">
        <v>45099</v>
      </c>
      <c r="G1808" s="3">
        <v>10211</v>
      </c>
      <c r="H1808" s="1"/>
      <c r="I1808" s="1"/>
      <c r="J1808" s="1" t="s">
        <v>7356</v>
      </c>
      <c r="K1808" s="2">
        <v>45379</v>
      </c>
      <c r="L1808" s="1" t="s">
        <v>4200</v>
      </c>
      <c r="M1808" s="1" t="str">
        <f t="shared" si="140"/>
        <v>Social Services</v>
      </c>
      <c r="N1808" s="1" t="s">
        <v>4205</v>
      </c>
      <c r="O1808" s="1" t="s">
        <v>4264</v>
      </c>
      <c r="P1808" s="1">
        <v>7198</v>
      </c>
      <c r="Q1808" s="1">
        <v>2027437</v>
      </c>
      <c r="R1808" s="1">
        <f t="shared" si="141"/>
        <v>19556</v>
      </c>
      <c r="S1808" s="4">
        <v>68807.25751554301</v>
      </c>
      <c r="T1808" s="4">
        <v>307006.11491695658</v>
      </c>
      <c r="U1808" s="1">
        <f t="shared" si="142"/>
        <v>2007881</v>
      </c>
      <c r="V1808" s="4">
        <f t="shared" si="143"/>
        <v>1651623.6275675003</v>
      </c>
      <c r="W1808" s="1" t="str">
        <f t="shared" si="144"/>
        <v>Favourable</v>
      </c>
    </row>
    <row r="1809" spans="1:23" x14ac:dyDescent="0.25">
      <c r="A1809" s="1"/>
      <c r="B1809" s="1"/>
      <c r="C1809" s="1"/>
      <c r="D1809" s="1"/>
      <c r="E1809" s="1" t="s">
        <v>7357</v>
      </c>
      <c r="F1809" s="2">
        <v>44147</v>
      </c>
      <c r="G1809" s="3">
        <v>33099</v>
      </c>
      <c r="H1809" s="1"/>
      <c r="I1809" s="1"/>
      <c r="J1809" s="1" t="s">
        <v>7358</v>
      </c>
      <c r="K1809" s="2">
        <v>44406</v>
      </c>
      <c r="L1809" s="1" t="s">
        <v>4204</v>
      </c>
      <c r="M1809" s="1" t="str">
        <f t="shared" si="140"/>
        <v>Education</v>
      </c>
      <c r="N1809" s="1" t="s">
        <v>4222</v>
      </c>
      <c r="O1809" s="1" t="s">
        <v>4244</v>
      </c>
      <c r="P1809" s="1">
        <v>6483</v>
      </c>
      <c r="Q1809" s="1">
        <v>857805</v>
      </c>
      <c r="R1809" s="1">
        <f t="shared" si="141"/>
        <v>0</v>
      </c>
      <c r="S1809" s="4">
        <v>221098.52170631895</v>
      </c>
      <c r="T1809" s="4">
        <v>106053.54749518358</v>
      </c>
      <c r="U1809" s="1">
        <f t="shared" si="142"/>
        <v>857805</v>
      </c>
      <c r="V1809" s="4">
        <f t="shared" si="143"/>
        <v>530652.93079849752</v>
      </c>
      <c r="W1809" s="1" t="str">
        <f t="shared" si="144"/>
        <v>Favourable</v>
      </c>
    </row>
    <row r="1810" spans="1:23" x14ac:dyDescent="0.25">
      <c r="A1810" s="1"/>
      <c r="B1810" s="1"/>
      <c r="C1810" s="1"/>
      <c r="D1810" s="1"/>
      <c r="E1810" s="1" t="s">
        <v>7359</v>
      </c>
      <c r="F1810" s="2">
        <v>43996</v>
      </c>
      <c r="G1810" s="3">
        <v>51168</v>
      </c>
      <c r="H1810" s="1"/>
      <c r="I1810" s="1"/>
      <c r="J1810" s="1" t="s">
        <v>7360</v>
      </c>
      <c r="K1810" s="2">
        <v>43839</v>
      </c>
      <c r="L1810" s="1" t="s">
        <v>4212</v>
      </c>
      <c r="M1810" s="1" t="str">
        <f t="shared" si="140"/>
        <v>Agricultural Extension</v>
      </c>
      <c r="N1810" s="1" t="s">
        <v>4205</v>
      </c>
      <c r="O1810" s="1" t="s">
        <v>4267</v>
      </c>
      <c r="P1810" s="1">
        <v>7688</v>
      </c>
      <c r="Q1810" s="1">
        <v>2333676</v>
      </c>
      <c r="R1810" s="1">
        <f t="shared" si="141"/>
        <v>0</v>
      </c>
      <c r="S1810" s="4">
        <v>2112827.6645774469</v>
      </c>
      <c r="T1810" s="4">
        <v>66608.831229844058</v>
      </c>
      <c r="U1810" s="1">
        <f t="shared" si="142"/>
        <v>2333676</v>
      </c>
      <c r="V1810" s="4">
        <f t="shared" si="143"/>
        <v>154239.50419270899</v>
      </c>
      <c r="W1810" s="1" t="str">
        <f t="shared" si="144"/>
        <v>Favourable</v>
      </c>
    </row>
    <row r="1811" spans="1:23" x14ac:dyDescent="0.25">
      <c r="A1811" s="1"/>
      <c r="B1811" s="1"/>
      <c r="C1811" s="1"/>
      <c r="D1811" s="1"/>
      <c r="E1811" s="1" t="s">
        <v>7361</v>
      </c>
      <c r="F1811" s="2">
        <v>44512</v>
      </c>
      <c r="G1811" s="3">
        <v>51278</v>
      </c>
      <c r="H1811" s="1"/>
      <c r="I1811" s="1"/>
      <c r="J1811" s="1" t="s">
        <v>6933</v>
      </c>
      <c r="K1811" s="2">
        <v>44041</v>
      </c>
      <c r="L1811" s="1" t="s">
        <v>4216</v>
      </c>
      <c r="M1811" s="1" t="str">
        <f t="shared" si="140"/>
        <v>Agricultural Extension</v>
      </c>
      <c r="N1811" s="1" t="s">
        <v>4222</v>
      </c>
      <c r="O1811" s="1" t="s">
        <v>4330</v>
      </c>
      <c r="P1811" s="1">
        <v>5662</v>
      </c>
      <c r="Q1811" s="1">
        <v>1878670</v>
      </c>
      <c r="R1811" s="1">
        <f t="shared" si="141"/>
        <v>37786</v>
      </c>
      <c r="S1811" s="4">
        <v>108694.28255707362</v>
      </c>
      <c r="T1811" s="4">
        <v>345175.3360708832</v>
      </c>
      <c r="U1811" s="1">
        <f t="shared" si="142"/>
        <v>1840884</v>
      </c>
      <c r="V1811" s="4">
        <f t="shared" si="143"/>
        <v>1424800.3813720432</v>
      </c>
      <c r="W1811" s="1" t="str">
        <f t="shared" si="144"/>
        <v>Favourable</v>
      </c>
    </row>
    <row r="1812" spans="1:23" x14ac:dyDescent="0.25">
      <c r="A1812" s="1"/>
      <c r="B1812" s="1"/>
      <c r="C1812" s="1"/>
      <c r="D1812" s="1"/>
      <c r="E1812" s="1" t="s">
        <v>7362</v>
      </c>
      <c r="F1812" s="2">
        <v>44570</v>
      </c>
      <c r="G1812" s="3">
        <v>57874</v>
      </c>
      <c r="H1812" s="1"/>
      <c r="I1812" s="1"/>
      <c r="J1812" s="1" t="s">
        <v>7363</v>
      </c>
      <c r="K1812" s="2">
        <v>43903</v>
      </c>
      <c r="L1812" s="1" t="s">
        <v>4218</v>
      </c>
      <c r="M1812" s="1" t="str">
        <f t="shared" si="140"/>
        <v>Infrastructure</v>
      </c>
      <c r="N1812" s="1" t="s">
        <v>4205</v>
      </c>
      <c r="O1812" s="1" t="s">
        <v>4458</v>
      </c>
      <c r="P1812" s="1">
        <v>5835</v>
      </c>
      <c r="Q1812" s="1">
        <v>1000595</v>
      </c>
      <c r="R1812" s="1">
        <f t="shared" si="141"/>
        <v>58690</v>
      </c>
      <c r="S1812" s="4">
        <v>959127.42447609582</v>
      </c>
      <c r="T1812" s="4">
        <v>127481.55710681506</v>
      </c>
      <c r="U1812" s="1">
        <f t="shared" si="142"/>
        <v>941905</v>
      </c>
      <c r="V1812" s="4">
        <f t="shared" si="143"/>
        <v>-86013.981582910987</v>
      </c>
      <c r="W1812" s="1" t="str">
        <f t="shared" si="144"/>
        <v>Adverse</v>
      </c>
    </row>
    <row r="1813" spans="1:23" x14ac:dyDescent="0.25">
      <c r="A1813" s="1"/>
      <c r="B1813" s="1"/>
      <c r="C1813" s="1"/>
      <c r="D1813" s="1"/>
      <c r="E1813" s="1" t="s">
        <v>4733</v>
      </c>
      <c r="F1813" s="2">
        <v>45369</v>
      </c>
      <c r="G1813" s="3">
        <v>15397</v>
      </c>
      <c r="H1813" s="1"/>
      <c r="I1813" s="1"/>
      <c r="J1813" s="1" t="s">
        <v>7364</v>
      </c>
      <c r="K1813" s="2">
        <v>44160</v>
      </c>
      <c r="L1813" s="1" t="s">
        <v>4200</v>
      </c>
      <c r="M1813" s="1" t="str">
        <f t="shared" si="140"/>
        <v>Social Services</v>
      </c>
      <c r="N1813" s="1" t="s">
        <v>4205</v>
      </c>
      <c r="O1813" s="1" t="s">
        <v>4273</v>
      </c>
      <c r="P1813" s="1">
        <v>7488</v>
      </c>
      <c r="Q1813" s="1">
        <v>1760745</v>
      </c>
      <c r="R1813" s="1">
        <f t="shared" si="141"/>
        <v>25701</v>
      </c>
      <c r="S1813" s="4">
        <v>1298039.5010502567</v>
      </c>
      <c r="T1813" s="4">
        <v>391300.38515589776</v>
      </c>
      <c r="U1813" s="1">
        <f t="shared" si="142"/>
        <v>1735044</v>
      </c>
      <c r="V1813" s="4">
        <f t="shared" si="143"/>
        <v>71405.113793845521</v>
      </c>
      <c r="W1813" s="1" t="str">
        <f t="shared" si="144"/>
        <v>Favourable</v>
      </c>
    </row>
    <row r="1814" spans="1:23" x14ac:dyDescent="0.25">
      <c r="A1814" s="1"/>
      <c r="B1814" s="1"/>
      <c r="C1814" s="1"/>
      <c r="D1814" s="1"/>
      <c r="E1814" s="1" t="s">
        <v>7365</v>
      </c>
      <c r="F1814" s="2">
        <v>44103</v>
      </c>
      <c r="G1814" s="3">
        <v>57788</v>
      </c>
      <c r="H1814" s="1"/>
      <c r="I1814" s="1"/>
      <c r="J1814" s="1" t="s">
        <v>7366</v>
      </c>
      <c r="K1814" s="2">
        <v>44044</v>
      </c>
      <c r="L1814" s="1" t="s">
        <v>4212</v>
      </c>
      <c r="M1814" s="1" t="str">
        <f t="shared" si="140"/>
        <v>Agricultural Extension</v>
      </c>
      <c r="N1814" s="1" t="s">
        <v>4210</v>
      </c>
      <c r="O1814" s="1" t="s">
        <v>4402</v>
      </c>
      <c r="P1814" s="1">
        <v>8323</v>
      </c>
      <c r="Q1814" s="1">
        <v>940048</v>
      </c>
      <c r="R1814" s="1">
        <f t="shared" si="141"/>
        <v>27023</v>
      </c>
      <c r="S1814" s="4">
        <v>839170.71142594749</v>
      </c>
      <c r="T1814" s="4">
        <v>165035.06943731676</v>
      </c>
      <c r="U1814" s="1">
        <f t="shared" si="142"/>
        <v>913025</v>
      </c>
      <c r="V1814" s="4">
        <f t="shared" si="143"/>
        <v>-64157.780863264226</v>
      </c>
      <c r="W1814" s="1" t="str">
        <f t="shared" si="144"/>
        <v>Adverse</v>
      </c>
    </row>
    <row r="1815" spans="1:23" x14ac:dyDescent="0.25">
      <c r="A1815" s="1"/>
      <c r="B1815" s="1"/>
      <c r="C1815" s="1"/>
      <c r="D1815" s="1"/>
      <c r="E1815" s="1" t="s">
        <v>4961</v>
      </c>
      <c r="F1815" s="2">
        <v>45256</v>
      </c>
      <c r="G1815" s="3">
        <v>46225</v>
      </c>
      <c r="H1815" s="1"/>
      <c r="I1815" s="1"/>
      <c r="J1815" s="1" t="s">
        <v>7367</v>
      </c>
      <c r="K1815" s="2">
        <v>44806</v>
      </c>
      <c r="L1815" s="1" t="s">
        <v>4212</v>
      </c>
      <c r="M1815" s="1" t="str">
        <f t="shared" si="140"/>
        <v>Agricultural Extension</v>
      </c>
      <c r="N1815" s="1" t="s">
        <v>4205</v>
      </c>
      <c r="O1815" s="1" t="s">
        <v>4233</v>
      </c>
      <c r="P1815" s="1">
        <v>8375</v>
      </c>
      <c r="Q1815" s="1">
        <v>1631502</v>
      </c>
      <c r="R1815" s="1">
        <f t="shared" si="141"/>
        <v>12039</v>
      </c>
      <c r="S1815" s="4">
        <v>1111181.4334911748</v>
      </c>
      <c r="T1815" s="4">
        <v>404745.25490920641</v>
      </c>
      <c r="U1815" s="1">
        <f t="shared" si="142"/>
        <v>1619463</v>
      </c>
      <c r="V1815" s="4">
        <f t="shared" si="143"/>
        <v>115575.31159961876</v>
      </c>
      <c r="W1815" s="1" t="str">
        <f t="shared" si="144"/>
        <v>Favourable</v>
      </c>
    </row>
    <row r="1816" spans="1:23" x14ac:dyDescent="0.25">
      <c r="A1816" s="1"/>
      <c r="B1816" s="1"/>
      <c r="C1816" s="1"/>
      <c r="D1816" s="1"/>
      <c r="E1816" s="1" t="s">
        <v>4953</v>
      </c>
      <c r="F1816" s="2">
        <v>44828</v>
      </c>
      <c r="G1816" s="3">
        <v>45303</v>
      </c>
      <c r="H1816" s="1"/>
      <c r="I1816" s="1"/>
      <c r="J1816" s="1" t="s">
        <v>7368</v>
      </c>
      <c r="K1816" s="2">
        <v>45286</v>
      </c>
      <c r="L1816" s="1" t="s">
        <v>4200</v>
      </c>
      <c r="M1816" s="1" t="str">
        <f t="shared" si="140"/>
        <v>Social Services</v>
      </c>
      <c r="N1816" s="1" t="s">
        <v>4205</v>
      </c>
      <c r="O1816" s="1" t="s">
        <v>4267</v>
      </c>
      <c r="P1816" s="1">
        <v>8760</v>
      </c>
      <c r="Q1816" s="1">
        <v>801708</v>
      </c>
      <c r="R1816" s="1">
        <f t="shared" si="141"/>
        <v>49999</v>
      </c>
      <c r="S1816" s="4">
        <v>4503.2812758211694</v>
      </c>
      <c r="T1816" s="4">
        <v>43660.736244100466</v>
      </c>
      <c r="U1816" s="1">
        <f t="shared" si="142"/>
        <v>751709</v>
      </c>
      <c r="V1816" s="4">
        <f t="shared" si="143"/>
        <v>753543.98248007835</v>
      </c>
      <c r="W1816" s="1" t="str">
        <f t="shared" si="144"/>
        <v>Favourable</v>
      </c>
    </row>
    <row r="1817" spans="1:23" x14ac:dyDescent="0.25">
      <c r="A1817" s="1"/>
      <c r="B1817" s="1"/>
      <c r="C1817" s="1"/>
      <c r="D1817" s="1"/>
      <c r="E1817" s="1" t="s">
        <v>7369</v>
      </c>
      <c r="F1817" s="2">
        <v>45365</v>
      </c>
      <c r="G1817" s="3">
        <v>28149</v>
      </c>
      <c r="H1817" s="1"/>
      <c r="I1817" s="1"/>
      <c r="J1817" s="1" t="s">
        <v>7370</v>
      </c>
      <c r="K1817" s="2">
        <v>44021</v>
      </c>
      <c r="L1817" s="1" t="s">
        <v>4212</v>
      </c>
      <c r="M1817" s="1" t="str">
        <f t="shared" si="140"/>
        <v>Agricultural Extension</v>
      </c>
      <c r="N1817" s="1" t="s">
        <v>4210</v>
      </c>
      <c r="O1817" s="1" t="s">
        <v>4247</v>
      </c>
      <c r="P1817" s="1">
        <v>7415</v>
      </c>
      <c r="Q1817" s="1">
        <v>1409493</v>
      </c>
      <c r="R1817" s="1">
        <f t="shared" si="141"/>
        <v>0</v>
      </c>
      <c r="S1817" s="4">
        <v>756631.19804028317</v>
      </c>
      <c r="T1817" s="4">
        <v>160392.72044741581</v>
      </c>
      <c r="U1817" s="1">
        <f t="shared" si="142"/>
        <v>1409493</v>
      </c>
      <c r="V1817" s="4">
        <f t="shared" si="143"/>
        <v>492469.081512301</v>
      </c>
      <c r="W1817" s="1" t="str">
        <f t="shared" si="144"/>
        <v>Favourable</v>
      </c>
    </row>
    <row r="1818" spans="1:23" x14ac:dyDescent="0.25">
      <c r="A1818" s="1"/>
      <c r="B1818" s="1"/>
      <c r="C1818" s="1"/>
      <c r="D1818" s="1"/>
      <c r="E1818" s="1" t="s">
        <v>7371</v>
      </c>
      <c r="F1818" s="2">
        <v>45055</v>
      </c>
      <c r="G1818" s="3">
        <v>20877</v>
      </c>
      <c r="H1818" s="1"/>
      <c r="I1818" s="1"/>
      <c r="J1818" s="1" t="s">
        <v>7372</v>
      </c>
      <c r="K1818" s="2">
        <v>45389</v>
      </c>
      <c r="L1818" s="1" t="s">
        <v>4200</v>
      </c>
      <c r="M1818" s="1" t="str">
        <f t="shared" si="140"/>
        <v>Social Services</v>
      </c>
      <c r="N1818" s="1" t="s">
        <v>4210</v>
      </c>
      <c r="O1818" s="1" t="s">
        <v>4421</v>
      </c>
      <c r="P1818" s="1">
        <v>8857</v>
      </c>
      <c r="Q1818" s="1">
        <v>739975</v>
      </c>
      <c r="R1818" s="1">
        <f t="shared" si="141"/>
        <v>21458</v>
      </c>
      <c r="S1818" s="4">
        <v>94079.124566055092</v>
      </c>
      <c r="T1818" s="4">
        <v>234698.07347245977</v>
      </c>
      <c r="U1818" s="1">
        <f t="shared" si="142"/>
        <v>718517</v>
      </c>
      <c r="V1818" s="4">
        <f t="shared" si="143"/>
        <v>411197.80196148512</v>
      </c>
      <c r="W1818" s="1" t="str">
        <f t="shared" si="144"/>
        <v>Favourable</v>
      </c>
    </row>
    <row r="1819" spans="1:23" x14ac:dyDescent="0.25">
      <c r="A1819" s="1"/>
      <c r="B1819" s="1"/>
      <c r="C1819" s="1"/>
      <c r="D1819" s="1"/>
      <c r="E1819" s="1" t="s">
        <v>7373</v>
      </c>
      <c r="F1819" s="2">
        <v>44615</v>
      </c>
      <c r="G1819" s="3">
        <v>19758</v>
      </c>
      <c r="H1819" s="1"/>
      <c r="I1819" s="1"/>
      <c r="J1819" s="1" t="s">
        <v>5638</v>
      </c>
      <c r="K1819" s="2">
        <v>44115</v>
      </c>
      <c r="L1819" s="1" t="s">
        <v>4204</v>
      </c>
      <c r="M1819" s="1" t="str">
        <f t="shared" si="140"/>
        <v>Education</v>
      </c>
      <c r="N1819" s="1" t="s">
        <v>4210</v>
      </c>
      <c r="O1819" s="1" t="s">
        <v>4250</v>
      </c>
      <c r="P1819" s="1">
        <v>7657</v>
      </c>
      <c r="Q1819" s="1">
        <v>1981315</v>
      </c>
      <c r="R1819" s="1">
        <f t="shared" si="141"/>
        <v>99666</v>
      </c>
      <c r="S1819" s="4">
        <v>1953185.690316756</v>
      </c>
      <c r="T1819" s="4">
        <v>460828.24418567331</v>
      </c>
      <c r="U1819" s="1">
        <f t="shared" si="142"/>
        <v>1881649</v>
      </c>
      <c r="V1819" s="4">
        <f t="shared" si="143"/>
        <v>-432698.93450242933</v>
      </c>
      <c r="W1819" s="1" t="str">
        <f t="shared" si="144"/>
        <v>Adverse</v>
      </c>
    </row>
    <row r="1820" spans="1:23" x14ac:dyDescent="0.25">
      <c r="A1820" s="1"/>
      <c r="B1820" s="1"/>
      <c r="C1820" s="1"/>
      <c r="D1820" s="1"/>
      <c r="E1820" s="1" t="s">
        <v>7374</v>
      </c>
      <c r="F1820" s="2">
        <v>44053</v>
      </c>
      <c r="G1820" s="3">
        <v>37601</v>
      </c>
      <c r="H1820" s="1"/>
      <c r="I1820" s="1"/>
      <c r="J1820" s="1" t="s">
        <v>7375</v>
      </c>
      <c r="K1820" s="2">
        <v>44226</v>
      </c>
      <c r="L1820" s="1" t="s">
        <v>4218</v>
      </c>
      <c r="M1820" s="1" t="str">
        <f t="shared" si="140"/>
        <v>Infrastructure</v>
      </c>
      <c r="N1820" s="1" t="s">
        <v>4222</v>
      </c>
      <c r="O1820" s="1" t="s">
        <v>4479</v>
      </c>
      <c r="P1820" s="1">
        <v>8049</v>
      </c>
      <c r="Q1820" s="1">
        <v>1819889</v>
      </c>
      <c r="R1820" s="1">
        <f t="shared" si="141"/>
        <v>56885</v>
      </c>
      <c r="S1820" s="4">
        <v>590923.42257474072</v>
      </c>
      <c r="T1820" s="4">
        <v>252886.5025809315</v>
      </c>
      <c r="U1820" s="1">
        <f t="shared" si="142"/>
        <v>1763004</v>
      </c>
      <c r="V1820" s="4">
        <f t="shared" si="143"/>
        <v>976079.07484432776</v>
      </c>
      <c r="W1820" s="1" t="str">
        <f t="shared" si="144"/>
        <v>Favourable</v>
      </c>
    </row>
    <row r="1821" spans="1:23" x14ac:dyDescent="0.25">
      <c r="A1821" s="1"/>
      <c r="B1821" s="1"/>
      <c r="C1821" s="1"/>
      <c r="D1821" s="1"/>
      <c r="E1821" s="1" t="s">
        <v>7376</v>
      </c>
      <c r="F1821" s="2">
        <v>45345</v>
      </c>
      <c r="G1821" s="3">
        <v>11320</v>
      </c>
      <c r="H1821" s="1"/>
      <c r="I1821" s="1"/>
      <c r="J1821" s="1" t="s">
        <v>7377</v>
      </c>
      <c r="K1821" s="2">
        <v>45017</v>
      </c>
      <c r="L1821" s="1" t="s">
        <v>4204</v>
      </c>
      <c r="M1821" s="1" t="str">
        <f t="shared" si="140"/>
        <v>Education</v>
      </c>
      <c r="N1821" s="1" t="s">
        <v>4222</v>
      </c>
      <c r="O1821" s="1" t="s">
        <v>4438</v>
      </c>
      <c r="P1821" s="1">
        <v>7847</v>
      </c>
      <c r="Q1821" s="1">
        <v>647613</v>
      </c>
      <c r="R1821" s="1">
        <f t="shared" si="141"/>
        <v>0</v>
      </c>
      <c r="S1821" s="4">
        <v>538936.01493834821</v>
      </c>
      <c r="T1821" s="4">
        <v>120998.71116433809</v>
      </c>
      <c r="U1821" s="1">
        <f t="shared" si="142"/>
        <v>647613</v>
      </c>
      <c r="V1821" s="4">
        <f t="shared" si="143"/>
        <v>-12321.726102686254</v>
      </c>
      <c r="W1821" s="1" t="str">
        <f t="shared" si="144"/>
        <v>Adverse</v>
      </c>
    </row>
    <row r="1822" spans="1:23" x14ac:dyDescent="0.25">
      <c r="A1822" s="1"/>
      <c r="B1822" s="1"/>
      <c r="C1822" s="1"/>
      <c r="D1822" s="1"/>
      <c r="E1822" s="1" t="s">
        <v>5894</v>
      </c>
      <c r="F1822" s="2">
        <v>43946</v>
      </c>
      <c r="G1822" s="3">
        <v>34740</v>
      </c>
      <c r="H1822" s="1"/>
      <c r="I1822" s="1"/>
      <c r="J1822" s="1" t="s">
        <v>7378</v>
      </c>
      <c r="K1822" s="2">
        <v>45039</v>
      </c>
      <c r="L1822" s="1" t="s">
        <v>4218</v>
      </c>
      <c r="M1822" s="1" t="str">
        <f t="shared" si="140"/>
        <v>Infrastructure</v>
      </c>
      <c r="N1822" s="1" t="s">
        <v>4205</v>
      </c>
      <c r="O1822" s="1" t="s">
        <v>4379</v>
      </c>
      <c r="P1822" s="1">
        <v>6163</v>
      </c>
      <c r="Q1822" s="1">
        <v>1966237</v>
      </c>
      <c r="R1822" s="1">
        <f t="shared" si="141"/>
        <v>12409</v>
      </c>
      <c r="S1822" s="4">
        <v>573474.55124124722</v>
      </c>
      <c r="T1822" s="4">
        <v>543217.59293550882</v>
      </c>
      <c r="U1822" s="1">
        <f t="shared" si="142"/>
        <v>1953828</v>
      </c>
      <c r="V1822" s="4">
        <f t="shared" si="143"/>
        <v>849544.85582324397</v>
      </c>
      <c r="W1822" s="1" t="str">
        <f t="shared" si="144"/>
        <v>Favourable</v>
      </c>
    </row>
    <row r="1823" spans="1:23" x14ac:dyDescent="0.25">
      <c r="A1823" s="1"/>
      <c r="B1823" s="1"/>
      <c r="C1823" s="1"/>
      <c r="D1823" s="1"/>
      <c r="E1823" s="1" t="s">
        <v>7379</v>
      </c>
      <c r="F1823" s="2">
        <v>44535</v>
      </c>
      <c r="G1823" s="3">
        <v>58245</v>
      </c>
      <c r="H1823" s="1"/>
      <c r="I1823" s="1"/>
      <c r="J1823" s="1" t="s">
        <v>7380</v>
      </c>
      <c r="K1823" s="2">
        <v>44571</v>
      </c>
      <c r="L1823" s="1" t="s">
        <v>4218</v>
      </c>
      <c r="M1823" s="1" t="str">
        <f t="shared" si="140"/>
        <v>Infrastructure</v>
      </c>
      <c r="N1823" s="1" t="s">
        <v>4222</v>
      </c>
      <c r="O1823" s="1" t="s">
        <v>4438</v>
      </c>
      <c r="P1823" s="1">
        <v>5626</v>
      </c>
      <c r="Q1823" s="1">
        <v>1608770</v>
      </c>
      <c r="R1823" s="1">
        <f t="shared" si="141"/>
        <v>0</v>
      </c>
      <c r="S1823" s="4">
        <v>1542.5818151371443</v>
      </c>
      <c r="T1823" s="4">
        <v>56497.94246431467</v>
      </c>
      <c r="U1823" s="1">
        <f t="shared" si="142"/>
        <v>1608770</v>
      </c>
      <c r="V1823" s="4">
        <f t="shared" si="143"/>
        <v>1550729.4757205481</v>
      </c>
      <c r="W1823" s="1" t="str">
        <f t="shared" si="144"/>
        <v>Favourable</v>
      </c>
    </row>
    <row r="1824" spans="1:23" x14ac:dyDescent="0.25">
      <c r="A1824" s="1"/>
      <c r="B1824" s="1"/>
      <c r="C1824" s="1"/>
      <c r="D1824" s="1"/>
      <c r="E1824" s="1" t="s">
        <v>6249</v>
      </c>
      <c r="F1824" s="2">
        <v>44630</v>
      </c>
      <c r="G1824" s="3">
        <v>17644</v>
      </c>
      <c r="H1824" s="1"/>
      <c r="I1824" s="1"/>
      <c r="J1824" s="1" t="s">
        <v>4583</v>
      </c>
      <c r="K1824" s="2">
        <v>44450</v>
      </c>
      <c r="L1824" s="1" t="s">
        <v>4216</v>
      </c>
      <c r="M1824" s="1" t="str">
        <f t="shared" si="140"/>
        <v>Agricultural Extension</v>
      </c>
      <c r="N1824" s="1" t="s">
        <v>4205</v>
      </c>
      <c r="O1824" s="1" t="s">
        <v>4276</v>
      </c>
      <c r="P1824" s="1">
        <v>7688</v>
      </c>
      <c r="Q1824" s="1">
        <v>2120418</v>
      </c>
      <c r="R1824" s="1">
        <f t="shared" si="141"/>
        <v>24368</v>
      </c>
      <c r="S1824" s="4">
        <v>431960.50487006723</v>
      </c>
      <c r="T1824" s="4">
        <v>98211.873057808363</v>
      </c>
      <c r="U1824" s="1">
        <f t="shared" si="142"/>
        <v>2096050</v>
      </c>
      <c r="V1824" s="4">
        <f t="shared" si="143"/>
        <v>1590245.6220721244</v>
      </c>
      <c r="W1824" s="1" t="str">
        <f t="shared" si="144"/>
        <v>Favourable</v>
      </c>
    </row>
    <row r="1825" spans="1:23" x14ac:dyDescent="0.25">
      <c r="A1825" s="1"/>
      <c r="B1825" s="1"/>
      <c r="C1825" s="1"/>
      <c r="D1825" s="1"/>
      <c r="E1825" s="1" t="s">
        <v>5770</v>
      </c>
      <c r="F1825" s="2">
        <v>45401</v>
      </c>
      <c r="G1825" s="3">
        <v>22509</v>
      </c>
      <c r="H1825" s="1"/>
      <c r="I1825" s="1"/>
      <c r="J1825" s="1" t="s">
        <v>7381</v>
      </c>
      <c r="K1825" s="2">
        <v>44925</v>
      </c>
      <c r="L1825" s="1" t="s">
        <v>4212</v>
      </c>
      <c r="M1825" s="1" t="str">
        <f t="shared" si="140"/>
        <v>Agricultural Extension</v>
      </c>
      <c r="N1825" s="1" t="s">
        <v>4205</v>
      </c>
      <c r="O1825" s="1" t="s">
        <v>4314</v>
      </c>
      <c r="P1825" s="1">
        <v>8012</v>
      </c>
      <c r="Q1825" s="1">
        <v>694101</v>
      </c>
      <c r="R1825" s="1">
        <f t="shared" si="141"/>
        <v>36811</v>
      </c>
      <c r="S1825" s="4">
        <v>383049.5763898872</v>
      </c>
      <c r="T1825" s="4">
        <v>62945.066056444281</v>
      </c>
      <c r="U1825" s="1">
        <f t="shared" si="142"/>
        <v>657290</v>
      </c>
      <c r="V1825" s="4">
        <f t="shared" si="143"/>
        <v>248106.35755366855</v>
      </c>
      <c r="W1825" s="1" t="str">
        <f t="shared" si="144"/>
        <v>Favourable</v>
      </c>
    </row>
    <row r="1826" spans="1:23" x14ac:dyDescent="0.25">
      <c r="A1826" s="1"/>
      <c r="B1826" s="1"/>
      <c r="C1826" s="1"/>
      <c r="D1826" s="1"/>
      <c r="E1826" s="1" t="s">
        <v>7382</v>
      </c>
      <c r="F1826" s="2">
        <v>45216</v>
      </c>
      <c r="G1826" s="3">
        <v>17965</v>
      </c>
      <c r="H1826" s="1"/>
      <c r="I1826" s="1"/>
      <c r="J1826" s="1" t="s">
        <v>7383</v>
      </c>
      <c r="K1826" s="2">
        <v>44659</v>
      </c>
      <c r="L1826" s="1" t="s">
        <v>4200</v>
      </c>
      <c r="M1826" s="1" t="str">
        <f t="shared" si="140"/>
        <v>Social Services</v>
      </c>
      <c r="N1826" s="1" t="s">
        <v>4210</v>
      </c>
      <c r="O1826" s="1" t="s">
        <v>4264</v>
      </c>
      <c r="P1826" s="1">
        <v>7248</v>
      </c>
      <c r="Q1826" s="1">
        <v>1078514</v>
      </c>
      <c r="R1826" s="1">
        <f t="shared" si="141"/>
        <v>0</v>
      </c>
      <c r="S1826" s="4">
        <v>979854.30108688376</v>
      </c>
      <c r="T1826" s="4">
        <v>162705.94827695785</v>
      </c>
      <c r="U1826" s="1">
        <f t="shared" si="142"/>
        <v>1078514</v>
      </c>
      <c r="V1826" s="4">
        <f t="shared" si="143"/>
        <v>-64046.249363841489</v>
      </c>
      <c r="W1826" s="1" t="str">
        <f t="shared" si="144"/>
        <v>Adverse</v>
      </c>
    </row>
    <row r="1827" spans="1:23" x14ac:dyDescent="0.25">
      <c r="A1827" s="1"/>
      <c r="B1827" s="1"/>
      <c r="C1827" s="1"/>
      <c r="D1827" s="1"/>
      <c r="E1827" s="1" t="s">
        <v>7347</v>
      </c>
      <c r="F1827" s="2">
        <v>44243</v>
      </c>
      <c r="G1827" s="3">
        <v>48899</v>
      </c>
      <c r="H1827" s="1"/>
      <c r="I1827" s="1"/>
      <c r="J1827" s="1" t="s">
        <v>7384</v>
      </c>
      <c r="K1827" s="2">
        <v>43932</v>
      </c>
      <c r="L1827" s="1" t="s">
        <v>4204</v>
      </c>
      <c r="M1827" s="1" t="str">
        <f t="shared" si="140"/>
        <v>Education</v>
      </c>
      <c r="N1827" s="1" t="s">
        <v>4210</v>
      </c>
      <c r="O1827" s="1" t="s">
        <v>4295</v>
      </c>
      <c r="P1827" s="1">
        <v>7905</v>
      </c>
      <c r="Q1827" s="1">
        <v>2232977</v>
      </c>
      <c r="R1827" s="1">
        <f t="shared" si="141"/>
        <v>0</v>
      </c>
      <c r="S1827" s="4">
        <v>1931063.8027773995</v>
      </c>
      <c r="T1827" s="4">
        <v>295639.78890364553</v>
      </c>
      <c r="U1827" s="1">
        <f t="shared" si="142"/>
        <v>2232977</v>
      </c>
      <c r="V1827" s="4">
        <f t="shared" si="143"/>
        <v>6273.4083189549856</v>
      </c>
      <c r="W1827" s="1" t="str">
        <f t="shared" si="144"/>
        <v>Favourable</v>
      </c>
    </row>
    <row r="1828" spans="1:23" x14ac:dyDescent="0.25">
      <c r="A1828" s="1"/>
      <c r="B1828" s="1"/>
      <c r="C1828" s="1"/>
      <c r="D1828" s="1"/>
      <c r="E1828" s="1" t="s">
        <v>7385</v>
      </c>
      <c r="F1828" s="2">
        <v>44882</v>
      </c>
      <c r="G1828" s="3">
        <v>41386</v>
      </c>
      <c r="H1828" s="1"/>
      <c r="I1828" s="1"/>
      <c r="J1828" s="1" t="s">
        <v>7386</v>
      </c>
      <c r="K1828" s="2">
        <v>45282</v>
      </c>
      <c r="L1828" s="1" t="s">
        <v>4200</v>
      </c>
      <c r="M1828" s="1" t="str">
        <f t="shared" si="140"/>
        <v>Social Services</v>
      </c>
      <c r="N1828" s="1" t="s">
        <v>4210</v>
      </c>
      <c r="O1828" s="1" t="s">
        <v>4421</v>
      </c>
      <c r="P1828" s="1">
        <v>9411</v>
      </c>
      <c r="Q1828" s="1">
        <v>1101115</v>
      </c>
      <c r="R1828" s="1">
        <f t="shared" si="141"/>
        <v>49257</v>
      </c>
      <c r="S1828" s="4">
        <v>618032.73061429418</v>
      </c>
      <c r="T1828" s="4">
        <v>152646.65711553916</v>
      </c>
      <c r="U1828" s="1">
        <f t="shared" si="142"/>
        <v>1051858</v>
      </c>
      <c r="V1828" s="4">
        <f t="shared" si="143"/>
        <v>330435.61227016663</v>
      </c>
      <c r="W1828" s="1" t="str">
        <f t="shared" si="144"/>
        <v>Favourable</v>
      </c>
    </row>
    <row r="1829" spans="1:23" x14ac:dyDescent="0.25">
      <c r="A1829" s="1"/>
      <c r="B1829" s="1"/>
      <c r="C1829" s="1"/>
      <c r="D1829" s="1"/>
      <c r="E1829" s="1" t="s">
        <v>7387</v>
      </c>
      <c r="F1829" s="2">
        <v>45358</v>
      </c>
      <c r="G1829" s="3">
        <v>40617</v>
      </c>
      <c r="H1829" s="1"/>
      <c r="I1829" s="1"/>
      <c r="J1829" s="1" t="s">
        <v>6383</v>
      </c>
      <c r="K1829" s="2">
        <v>44882</v>
      </c>
      <c r="L1829" s="1" t="s">
        <v>4200</v>
      </c>
      <c r="M1829" s="1" t="str">
        <f t="shared" si="140"/>
        <v>Social Services</v>
      </c>
      <c r="N1829" s="1" t="s">
        <v>4205</v>
      </c>
      <c r="O1829" s="1" t="s">
        <v>4361</v>
      </c>
      <c r="P1829" s="1">
        <v>7619</v>
      </c>
      <c r="Q1829" s="1">
        <v>1446621</v>
      </c>
      <c r="R1829" s="1">
        <f t="shared" si="141"/>
        <v>39351</v>
      </c>
      <c r="S1829" s="4">
        <v>365633.39705727116</v>
      </c>
      <c r="T1829" s="4">
        <v>3621.1825955707905</v>
      </c>
      <c r="U1829" s="1">
        <f t="shared" si="142"/>
        <v>1407270</v>
      </c>
      <c r="V1829" s="4">
        <f t="shared" si="143"/>
        <v>1077366.4203471581</v>
      </c>
      <c r="W1829" s="1" t="str">
        <f t="shared" si="144"/>
        <v>Favourable</v>
      </c>
    </row>
    <row r="1830" spans="1:23" x14ac:dyDescent="0.25">
      <c r="A1830" s="1"/>
      <c r="B1830" s="1"/>
      <c r="C1830" s="1"/>
      <c r="D1830" s="1"/>
      <c r="E1830" s="1" t="s">
        <v>7388</v>
      </c>
      <c r="F1830" s="2">
        <v>44400</v>
      </c>
      <c r="G1830" s="3">
        <v>48202</v>
      </c>
      <c r="H1830" s="1"/>
      <c r="I1830" s="1"/>
      <c r="J1830" s="1" t="s">
        <v>7389</v>
      </c>
      <c r="K1830" s="2">
        <v>44254</v>
      </c>
      <c r="L1830" s="1" t="s">
        <v>4218</v>
      </c>
      <c r="M1830" s="1" t="str">
        <f t="shared" si="140"/>
        <v>Infrastructure</v>
      </c>
      <c r="N1830" s="1" t="s">
        <v>4210</v>
      </c>
      <c r="O1830" s="1" t="s">
        <v>4301</v>
      </c>
      <c r="P1830" s="1">
        <v>6499</v>
      </c>
      <c r="Q1830" s="1">
        <v>1945556</v>
      </c>
      <c r="R1830" s="1">
        <f t="shared" si="141"/>
        <v>23027</v>
      </c>
      <c r="S1830" s="4">
        <v>795354.00467317365</v>
      </c>
      <c r="T1830" s="4">
        <v>476331.01625192026</v>
      </c>
      <c r="U1830" s="1">
        <f t="shared" si="142"/>
        <v>1922529</v>
      </c>
      <c r="V1830" s="4">
        <f t="shared" si="143"/>
        <v>673870.97907490609</v>
      </c>
      <c r="W1830" s="1" t="str">
        <f t="shared" si="144"/>
        <v>Favourable</v>
      </c>
    </row>
    <row r="1831" spans="1:23" x14ac:dyDescent="0.25">
      <c r="A1831" s="1"/>
      <c r="B1831" s="1"/>
      <c r="C1831" s="1"/>
      <c r="D1831" s="1"/>
      <c r="E1831" s="1" t="s">
        <v>7390</v>
      </c>
      <c r="F1831" s="2">
        <v>44306</v>
      </c>
      <c r="G1831" s="3">
        <v>49470</v>
      </c>
      <c r="H1831" s="1"/>
      <c r="I1831" s="1"/>
      <c r="J1831" s="1" t="s">
        <v>6592</v>
      </c>
      <c r="K1831" s="2">
        <v>43836</v>
      </c>
      <c r="L1831" s="1" t="s">
        <v>4204</v>
      </c>
      <c r="M1831" s="1" t="str">
        <f t="shared" si="140"/>
        <v>Education</v>
      </c>
      <c r="N1831" s="1" t="s">
        <v>4205</v>
      </c>
      <c r="O1831" s="1" t="s">
        <v>4402</v>
      </c>
      <c r="P1831" s="1">
        <v>5875</v>
      </c>
      <c r="Q1831" s="1">
        <v>2492423</v>
      </c>
      <c r="R1831" s="1">
        <f t="shared" si="141"/>
        <v>36737</v>
      </c>
      <c r="S1831" s="4">
        <v>1648557.9167416652</v>
      </c>
      <c r="T1831" s="4">
        <v>235035.58194388667</v>
      </c>
      <c r="U1831" s="1">
        <f t="shared" si="142"/>
        <v>2455686</v>
      </c>
      <c r="V1831" s="4">
        <f t="shared" si="143"/>
        <v>608829.50131444819</v>
      </c>
      <c r="W1831" s="1" t="str">
        <f t="shared" si="144"/>
        <v>Favourable</v>
      </c>
    </row>
    <row r="1832" spans="1:23" x14ac:dyDescent="0.25">
      <c r="A1832" s="1"/>
      <c r="B1832" s="1"/>
      <c r="C1832" s="1"/>
      <c r="D1832" s="1"/>
      <c r="E1832" s="1" t="s">
        <v>7391</v>
      </c>
      <c r="F1832" s="2">
        <v>45310</v>
      </c>
      <c r="G1832" s="3">
        <v>26426</v>
      </c>
      <c r="H1832" s="1"/>
      <c r="I1832" s="1"/>
      <c r="J1832" s="1" t="s">
        <v>7392</v>
      </c>
      <c r="K1832" s="2">
        <v>44109</v>
      </c>
      <c r="L1832" s="1" t="s">
        <v>4204</v>
      </c>
      <c r="M1832" s="1" t="str">
        <f t="shared" si="140"/>
        <v>Education</v>
      </c>
      <c r="N1832" s="1" t="s">
        <v>4205</v>
      </c>
      <c r="O1832" s="1" t="s">
        <v>4270</v>
      </c>
      <c r="P1832" s="1">
        <v>8209</v>
      </c>
      <c r="Q1832" s="1">
        <v>1737742</v>
      </c>
      <c r="R1832" s="1">
        <f t="shared" si="141"/>
        <v>0</v>
      </c>
      <c r="S1832" s="4">
        <v>249077.70967737498</v>
      </c>
      <c r="T1832" s="4">
        <v>374674.57394066174</v>
      </c>
      <c r="U1832" s="1">
        <f t="shared" si="142"/>
        <v>1737742</v>
      </c>
      <c r="V1832" s="4">
        <f t="shared" si="143"/>
        <v>1113989.7163819633</v>
      </c>
      <c r="W1832" s="1" t="str">
        <f t="shared" si="144"/>
        <v>Favourable</v>
      </c>
    </row>
    <row r="1833" spans="1:23" x14ac:dyDescent="0.25">
      <c r="A1833" s="1"/>
      <c r="B1833" s="1"/>
      <c r="C1833" s="1"/>
      <c r="D1833" s="1"/>
      <c r="E1833" s="1" t="s">
        <v>6157</v>
      </c>
      <c r="F1833" s="2">
        <v>45039</v>
      </c>
      <c r="G1833" s="3">
        <v>33735</v>
      </c>
      <c r="H1833" s="1"/>
      <c r="I1833" s="1"/>
      <c r="J1833" s="1" t="s">
        <v>5205</v>
      </c>
      <c r="K1833" s="2">
        <v>44596</v>
      </c>
      <c r="L1833" s="1" t="s">
        <v>4212</v>
      </c>
      <c r="M1833" s="1" t="str">
        <f t="shared" si="140"/>
        <v>Agricultural Extension</v>
      </c>
      <c r="N1833" s="1" t="s">
        <v>4205</v>
      </c>
      <c r="O1833" s="1" t="s">
        <v>4206</v>
      </c>
      <c r="P1833" s="1">
        <v>5629</v>
      </c>
      <c r="Q1833" s="1">
        <v>1975561</v>
      </c>
      <c r="R1833" s="1">
        <f t="shared" si="141"/>
        <v>80458</v>
      </c>
      <c r="S1833" s="4">
        <v>473012.62475442479</v>
      </c>
      <c r="T1833" s="4">
        <v>244129.89235053665</v>
      </c>
      <c r="U1833" s="1">
        <f t="shared" si="142"/>
        <v>1895103</v>
      </c>
      <c r="V1833" s="4">
        <f t="shared" si="143"/>
        <v>1258418.4828950386</v>
      </c>
      <c r="W1833" s="1" t="str">
        <f t="shared" si="144"/>
        <v>Favourable</v>
      </c>
    </row>
    <row r="1834" spans="1:23" x14ac:dyDescent="0.25">
      <c r="A1834" s="1"/>
      <c r="B1834" s="1"/>
      <c r="C1834" s="1"/>
      <c r="D1834" s="1"/>
      <c r="E1834" s="1" t="s">
        <v>7014</v>
      </c>
      <c r="F1834" s="2">
        <v>44919</v>
      </c>
      <c r="G1834" s="3">
        <v>24032</v>
      </c>
      <c r="H1834" s="1"/>
      <c r="I1834" s="1"/>
      <c r="J1834" s="1" t="s">
        <v>7035</v>
      </c>
      <c r="K1834" s="2">
        <v>45340</v>
      </c>
      <c r="L1834" s="1" t="s">
        <v>4218</v>
      </c>
      <c r="M1834" s="1" t="str">
        <f t="shared" si="140"/>
        <v>Infrastructure</v>
      </c>
      <c r="N1834" s="1" t="s">
        <v>4222</v>
      </c>
      <c r="O1834" s="1" t="s">
        <v>4314</v>
      </c>
      <c r="P1834" s="1">
        <v>8448</v>
      </c>
      <c r="Q1834" s="1">
        <v>854795</v>
      </c>
      <c r="R1834" s="1">
        <f t="shared" si="141"/>
        <v>26415</v>
      </c>
      <c r="S1834" s="4">
        <v>200698.67373027219</v>
      </c>
      <c r="T1834" s="4">
        <v>118599.96207258855</v>
      </c>
      <c r="U1834" s="1">
        <f t="shared" si="142"/>
        <v>828380</v>
      </c>
      <c r="V1834" s="4">
        <f t="shared" si="143"/>
        <v>535496.36419713928</v>
      </c>
      <c r="W1834" s="1" t="str">
        <f t="shared" si="144"/>
        <v>Favourable</v>
      </c>
    </row>
    <row r="1835" spans="1:23" x14ac:dyDescent="0.25">
      <c r="A1835" s="1"/>
      <c r="B1835" s="1"/>
      <c r="C1835" s="1"/>
      <c r="D1835" s="1"/>
      <c r="E1835" s="1" t="s">
        <v>7393</v>
      </c>
      <c r="F1835" s="2">
        <v>44254</v>
      </c>
      <c r="G1835" s="3">
        <v>20932</v>
      </c>
      <c r="H1835" s="1"/>
      <c r="I1835" s="1"/>
      <c r="J1835" s="1" t="s">
        <v>7394</v>
      </c>
      <c r="K1835" s="2">
        <v>44567</v>
      </c>
      <c r="L1835" s="1" t="s">
        <v>4212</v>
      </c>
      <c r="M1835" s="1" t="str">
        <f t="shared" si="140"/>
        <v>Agricultural Extension</v>
      </c>
      <c r="N1835" s="1" t="s">
        <v>4222</v>
      </c>
      <c r="O1835" s="1" t="s">
        <v>4358</v>
      </c>
      <c r="P1835" s="1">
        <v>7738</v>
      </c>
      <c r="Q1835" s="1">
        <v>2332389</v>
      </c>
      <c r="R1835" s="1">
        <f t="shared" si="141"/>
        <v>16353</v>
      </c>
      <c r="S1835" s="4">
        <v>154836.34627490019</v>
      </c>
      <c r="T1835" s="4">
        <v>669.06904878871092</v>
      </c>
      <c r="U1835" s="1">
        <f t="shared" si="142"/>
        <v>2316036</v>
      </c>
      <c r="V1835" s="4">
        <f t="shared" si="143"/>
        <v>2176883.5846763109</v>
      </c>
      <c r="W1835" s="1" t="str">
        <f t="shared" si="144"/>
        <v>Favourable</v>
      </c>
    </row>
    <row r="1836" spans="1:23" x14ac:dyDescent="0.25">
      <c r="A1836" s="1"/>
      <c r="B1836" s="1"/>
      <c r="C1836" s="1"/>
      <c r="D1836" s="1"/>
      <c r="E1836" s="1" t="s">
        <v>5990</v>
      </c>
      <c r="F1836" s="2">
        <v>43926</v>
      </c>
      <c r="G1836" s="3">
        <v>18151</v>
      </c>
      <c r="H1836" s="1"/>
      <c r="I1836" s="1"/>
      <c r="J1836" s="1" t="s">
        <v>4528</v>
      </c>
      <c r="K1836" s="2">
        <v>44180</v>
      </c>
      <c r="L1836" s="1" t="s">
        <v>4200</v>
      </c>
      <c r="M1836" s="1" t="str">
        <f t="shared" si="140"/>
        <v>Social Services</v>
      </c>
      <c r="N1836" s="1" t="s">
        <v>4210</v>
      </c>
      <c r="O1836" s="1" t="s">
        <v>4250</v>
      </c>
      <c r="P1836" s="1">
        <v>7215</v>
      </c>
      <c r="Q1836" s="1">
        <v>713422</v>
      </c>
      <c r="R1836" s="1">
        <f t="shared" si="141"/>
        <v>52440</v>
      </c>
      <c r="S1836" s="4">
        <v>520180.43501045427</v>
      </c>
      <c r="T1836" s="4">
        <v>36751.18644124367</v>
      </c>
      <c r="U1836" s="1">
        <f t="shared" si="142"/>
        <v>660982</v>
      </c>
      <c r="V1836" s="4">
        <f t="shared" si="143"/>
        <v>156490.37854830211</v>
      </c>
      <c r="W1836" s="1" t="str">
        <f t="shared" si="144"/>
        <v>Favourable</v>
      </c>
    </row>
    <row r="1837" spans="1:23" x14ac:dyDescent="0.25">
      <c r="A1837" s="1"/>
      <c r="B1837" s="1"/>
      <c r="C1837" s="1"/>
      <c r="D1837" s="1"/>
      <c r="E1837" s="1" t="s">
        <v>7395</v>
      </c>
      <c r="F1837" s="2">
        <v>44812</v>
      </c>
      <c r="G1837" s="3">
        <v>56936</v>
      </c>
      <c r="H1837" s="1"/>
      <c r="I1837" s="1"/>
      <c r="J1837" s="1" t="s">
        <v>7396</v>
      </c>
      <c r="K1837" s="2">
        <v>43884</v>
      </c>
      <c r="L1837" s="1" t="s">
        <v>4216</v>
      </c>
      <c r="M1837" s="1" t="str">
        <f t="shared" si="140"/>
        <v>Agricultural Extension</v>
      </c>
      <c r="N1837" s="1" t="s">
        <v>4210</v>
      </c>
      <c r="O1837" s="1" t="s">
        <v>4286</v>
      </c>
      <c r="P1837" s="1">
        <v>6963</v>
      </c>
      <c r="Q1837" s="1">
        <v>542033</v>
      </c>
      <c r="R1837" s="1">
        <f t="shared" si="141"/>
        <v>50182</v>
      </c>
      <c r="S1837" s="4">
        <v>488794.22708553792</v>
      </c>
      <c r="T1837" s="4">
        <v>144573.26059644207</v>
      </c>
      <c r="U1837" s="1">
        <f t="shared" si="142"/>
        <v>491851</v>
      </c>
      <c r="V1837" s="4">
        <f t="shared" si="143"/>
        <v>-91334.487681980012</v>
      </c>
      <c r="W1837" s="1" t="str">
        <f t="shared" si="144"/>
        <v>Adverse</v>
      </c>
    </row>
    <row r="1838" spans="1:23" x14ac:dyDescent="0.25">
      <c r="A1838" s="1"/>
      <c r="B1838" s="1"/>
      <c r="C1838" s="1"/>
      <c r="D1838" s="1"/>
      <c r="E1838" s="1" t="s">
        <v>7397</v>
      </c>
      <c r="F1838" s="2">
        <v>44720</v>
      </c>
      <c r="G1838" s="3">
        <v>51559</v>
      </c>
      <c r="H1838" s="1"/>
      <c r="I1838" s="1"/>
      <c r="J1838" s="1" t="s">
        <v>5866</v>
      </c>
      <c r="K1838" s="2">
        <v>44328</v>
      </c>
      <c r="L1838" s="1" t="s">
        <v>4200</v>
      </c>
      <c r="M1838" s="1" t="str">
        <f t="shared" si="140"/>
        <v>Social Services</v>
      </c>
      <c r="N1838" s="1" t="s">
        <v>4210</v>
      </c>
      <c r="O1838" s="1" t="s">
        <v>4247</v>
      </c>
      <c r="P1838" s="1">
        <v>5579</v>
      </c>
      <c r="Q1838" s="1">
        <v>260346</v>
      </c>
      <c r="R1838" s="1">
        <f t="shared" si="141"/>
        <v>36991</v>
      </c>
      <c r="S1838" s="4">
        <v>53763.145314768321</v>
      </c>
      <c r="T1838" s="4">
        <v>64351.550504813909</v>
      </c>
      <c r="U1838" s="1">
        <f t="shared" si="142"/>
        <v>223355</v>
      </c>
      <c r="V1838" s="4">
        <f t="shared" si="143"/>
        <v>142231.30418041776</v>
      </c>
      <c r="W1838" s="1" t="str">
        <f t="shared" si="144"/>
        <v>Favourable</v>
      </c>
    </row>
    <row r="1839" spans="1:23" x14ac:dyDescent="0.25">
      <c r="A1839" s="1"/>
      <c r="B1839" s="1"/>
      <c r="C1839" s="1"/>
      <c r="D1839" s="1"/>
      <c r="E1839" s="1" t="s">
        <v>6719</v>
      </c>
      <c r="F1839" s="2">
        <v>44555</v>
      </c>
      <c r="G1839" s="3">
        <v>14967</v>
      </c>
      <c r="H1839" s="1"/>
      <c r="I1839" s="1"/>
      <c r="J1839" s="1" t="s">
        <v>6721</v>
      </c>
      <c r="K1839" s="2">
        <v>44525</v>
      </c>
      <c r="L1839" s="1" t="s">
        <v>4204</v>
      </c>
      <c r="M1839" s="1" t="str">
        <f t="shared" si="140"/>
        <v>Education</v>
      </c>
      <c r="N1839" s="1" t="s">
        <v>4210</v>
      </c>
      <c r="O1839" s="1" t="s">
        <v>4211</v>
      </c>
      <c r="P1839" s="1">
        <v>8165</v>
      </c>
      <c r="Q1839" s="1">
        <v>1564917</v>
      </c>
      <c r="R1839" s="1">
        <f t="shared" si="141"/>
        <v>44548</v>
      </c>
      <c r="S1839" s="4">
        <v>497952.96971295978</v>
      </c>
      <c r="T1839" s="4">
        <v>105444.25577868304</v>
      </c>
      <c r="U1839" s="1">
        <f t="shared" si="142"/>
        <v>1520369</v>
      </c>
      <c r="V1839" s="4">
        <f t="shared" si="143"/>
        <v>961519.77450835716</v>
      </c>
      <c r="W1839" s="1" t="str">
        <f t="shared" si="144"/>
        <v>Favourable</v>
      </c>
    </row>
    <row r="1840" spans="1:23" x14ac:dyDescent="0.25">
      <c r="A1840" s="1"/>
      <c r="B1840" s="1"/>
      <c r="C1840" s="1"/>
      <c r="D1840" s="1"/>
      <c r="E1840" s="1" t="s">
        <v>7398</v>
      </c>
      <c r="F1840" s="2">
        <v>45084</v>
      </c>
      <c r="G1840" s="3">
        <v>43408</v>
      </c>
      <c r="H1840" s="1"/>
      <c r="I1840" s="1"/>
      <c r="J1840" s="1" t="s">
        <v>7399</v>
      </c>
      <c r="K1840" s="2">
        <v>44427</v>
      </c>
      <c r="L1840" s="1" t="s">
        <v>4218</v>
      </c>
      <c r="M1840" s="1" t="str">
        <f t="shared" si="140"/>
        <v>Infrastructure</v>
      </c>
      <c r="N1840" s="1" t="s">
        <v>4210</v>
      </c>
      <c r="O1840" s="1" t="s">
        <v>4335</v>
      </c>
      <c r="P1840" s="1">
        <v>7084</v>
      </c>
      <c r="Q1840" s="1">
        <v>694471</v>
      </c>
      <c r="R1840" s="1">
        <f t="shared" si="141"/>
        <v>29610</v>
      </c>
      <c r="S1840" s="4">
        <v>612516.2876508378</v>
      </c>
      <c r="T1840" s="4">
        <v>9896.0525994871441</v>
      </c>
      <c r="U1840" s="1">
        <f t="shared" si="142"/>
        <v>664861</v>
      </c>
      <c r="V1840" s="4">
        <f t="shared" si="143"/>
        <v>72058.659749675076</v>
      </c>
      <c r="W1840" s="1" t="str">
        <f t="shared" si="144"/>
        <v>Favourable</v>
      </c>
    </row>
    <row r="1841" spans="1:23" x14ac:dyDescent="0.25">
      <c r="A1841" s="1"/>
      <c r="B1841" s="1"/>
      <c r="C1841" s="1"/>
      <c r="D1841" s="1"/>
      <c r="E1841" s="1" t="s">
        <v>7400</v>
      </c>
      <c r="F1841" s="2">
        <v>45104</v>
      </c>
      <c r="G1841" s="3">
        <v>19516</v>
      </c>
      <c r="H1841" s="1"/>
      <c r="I1841" s="1"/>
      <c r="J1841" s="1" t="s">
        <v>7401</v>
      </c>
      <c r="K1841" s="2">
        <v>45384</v>
      </c>
      <c r="L1841" s="1" t="s">
        <v>4216</v>
      </c>
      <c r="M1841" s="1" t="str">
        <f t="shared" si="140"/>
        <v>Agricultural Extension</v>
      </c>
      <c r="N1841" s="1" t="s">
        <v>4222</v>
      </c>
      <c r="O1841" s="1" t="s">
        <v>4330</v>
      </c>
      <c r="P1841" s="1">
        <v>6397</v>
      </c>
      <c r="Q1841" s="1">
        <v>585513</v>
      </c>
      <c r="R1841" s="1">
        <f t="shared" si="141"/>
        <v>19338</v>
      </c>
      <c r="S1841" s="4">
        <v>457329.81034908304</v>
      </c>
      <c r="T1841" s="4">
        <v>47562.361024257283</v>
      </c>
      <c r="U1841" s="1">
        <f t="shared" si="142"/>
        <v>566175</v>
      </c>
      <c r="V1841" s="4">
        <f t="shared" si="143"/>
        <v>80620.828626659699</v>
      </c>
      <c r="W1841" s="1" t="str">
        <f t="shared" si="144"/>
        <v>Favourable</v>
      </c>
    </row>
    <row r="1842" spans="1:23" x14ac:dyDescent="0.25">
      <c r="A1842" s="1"/>
      <c r="B1842" s="1"/>
      <c r="C1842" s="1"/>
      <c r="D1842" s="1"/>
      <c r="E1842" s="1" t="s">
        <v>7402</v>
      </c>
      <c r="F1842" s="2">
        <v>44951</v>
      </c>
      <c r="G1842" s="3">
        <v>15123</v>
      </c>
      <c r="H1842" s="1"/>
      <c r="I1842" s="1"/>
      <c r="J1842" s="1" t="s">
        <v>7403</v>
      </c>
      <c r="K1842" s="2">
        <v>44504</v>
      </c>
      <c r="L1842" s="1" t="s">
        <v>4216</v>
      </c>
      <c r="M1842" s="1" t="str">
        <f t="shared" si="140"/>
        <v>Agricultural Extension</v>
      </c>
      <c r="N1842" s="1" t="s">
        <v>4210</v>
      </c>
      <c r="O1842" s="1" t="s">
        <v>4267</v>
      </c>
      <c r="P1842" s="1">
        <v>6039</v>
      </c>
      <c r="Q1842" s="1">
        <v>866363</v>
      </c>
      <c r="R1842" s="1">
        <f t="shared" si="141"/>
        <v>43026</v>
      </c>
      <c r="S1842" s="4">
        <v>621557.39386081917</v>
      </c>
      <c r="T1842" s="4">
        <v>154181.01993199586</v>
      </c>
      <c r="U1842" s="1">
        <f t="shared" si="142"/>
        <v>823337</v>
      </c>
      <c r="V1842" s="4">
        <f t="shared" si="143"/>
        <v>90624.586207184941</v>
      </c>
      <c r="W1842" s="1" t="str">
        <f t="shared" si="144"/>
        <v>Favourable</v>
      </c>
    </row>
    <row r="1843" spans="1:23" x14ac:dyDescent="0.25">
      <c r="A1843" s="1"/>
      <c r="B1843" s="1"/>
      <c r="C1843" s="1"/>
      <c r="D1843" s="1"/>
      <c r="E1843" s="1" t="s">
        <v>7404</v>
      </c>
      <c r="F1843" s="2">
        <v>44003</v>
      </c>
      <c r="G1843" s="3">
        <v>21430</v>
      </c>
      <c r="H1843" s="1"/>
      <c r="I1843" s="1"/>
      <c r="J1843" s="1" t="s">
        <v>7405</v>
      </c>
      <c r="K1843" s="2">
        <v>43916</v>
      </c>
      <c r="L1843" s="1" t="s">
        <v>4204</v>
      </c>
      <c r="M1843" s="1" t="str">
        <f t="shared" si="140"/>
        <v>Education</v>
      </c>
      <c r="N1843" s="1" t="s">
        <v>4210</v>
      </c>
      <c r="O1843" s="1" t="s">
        <v>4292</v>
      </c>
      <c r="P1843" s="1">
        <v>9327</v>
      </c>
      <c r="Q1843" s="1">
        <v>2484195</v>
      </c>
      <c r="R1843" s="1">
        <f t="shared" si="141"/>
        <v>0</v>
      </c>
      <c r="S1843" s="4">
        <v>1923927.2243438053</v>
      </c>
      <c r="T1843" s="4">
        <v>206766.63984463687</v>
      </c>
      <c r="U1843" s="1">
        <f t="shared" si="142"/>
        <v>2484195</v>
      </c>
      <c r="V1843" s="4">
        <f t="shared" si="143"/>
        <v>353501.13581155799</v>
      </c>
      <c r="W1843" s="1" t="str">
        <f t="shared" si="144"/>
        <v>Favourable</v>
      </c>
    </row>
    <row r="1844" spans="1:23" x14ac:dyDescent="0.25">
      <c r="A1844" s="1"/>
      <c r="B1844" s="1"/>
      <c r="C1844" s="1"/>
      <c r="D1844" s="1"/>
      <c r="E1844" s="1" t="s">
        <v>6366</v>
      </c>
      <c r="F1844" s="2">
        <v>44249</v>
      </c>
      <c r="G1844" s="3">
        <v>27790</v>
      </c>
      <c r="H1844" s="1"/>
      <c r="I1844" s="1"/>
      <c r="J1844" s="1" t="s">
        <v>7406</v>
      </c>
      <c r="K1844" s="2">
        <v>44389</v>
      </c>
      <c r="L1844" s="1" t="s">
        <v>4200</v>
      </c>
      <c r="M1844" s="1" t="str">
        <f t="shared" si="140"/>
        <v>Social Services</v>
      </c>
      <c r="N1844" s="1" t="s">
        <v>4210</v>
      </c>
      <c r="O1844" s="1" t="s">
        <v>4295</v>
      </c>
      <c r="P1844" s="1">
        <v>6388</v>
      </c>
      <c r="Q1844" s="1">
        <v>521197</v>
      </c>
      <c r="R1844" s="1">
        <f t="shared" si="141"/>
        <v>0</v>
      </c>
      <c r="S1844" s="4">
        <v>360794.09640845505</v>
      </c>
      <c r="T1844" s="4">
        <v>111513.10476409855</v>
      </c>
      <c r="U1844" s="1">
        <f t="shared" si="142"/>
        <v>521197</v>
      </c>
      <c r="V1844" s="4">
        <f t="shared" si="143"/>
        <v>48889.798827446415</v>
      </c>
      <c r="W1844" s="1" t="str">
        <f t="shared" si="144"/>
        <v>Favourable</v>
      </c>
    </row>
    <row r="1845" spans="1:23" x14ac:dyDescent="0.25">
      <c r="A1845" s="1"/>
      <c r="B1845" s="1"/>
      <c r="C1845" s="1"/>
      <c r="D1845" s="1"/>
      <c r="E1845" s="1" t="s">
        <v>7407</v>
      </c>
      <c r="F1845" s="2">
        <v>44648</v>
      </c>
      <c r="G1845" s="3">
        <v>29124</v>
      </c>
      <c r="H1845" s="1"/>
      <c r="I1845" s="1"/>
      <c r="J1845" s="1" t="s">
        <v>7408</v>
      </c>
      <c r="K1845" s="2">
        <v>45065</v>
      </c>
      <c r="L1845" s="1" t="s">
        <v>4212</v>
      </c>
      <c r="M1845" s="1" t="str">
        <f t="shared" si="140"/>
        <v>Agricultural Extension</v>
      </c>
      <c r="N1845" s="1" t="s">
        <v>4205</v>
      </c>
      <c r="O1845" s="1" t="s">
        <v>4250</v>
      </c>
      <c r="P1845" s="1">
        <v>5898</v>
      </c>
      <c r="Q1845" s="1">
        <v>1528893</v>
      </c>
      <c r="R1845" s="1">
        <f t="shared" si="141"/>
        <v>56608</v>
      </c>
      <c r="S1845" s="4">
        <v>1505041.1226463467</v>
      </c>
      <c r="T1845" s="4">
        <v>379484.85970860417</v>
      </c>
      <c r="U1845" s="1">
        <f t="shared" si="142"/>
        <v>1472285</v>
      </c>
      <c r="V1845" s="4">
        <f t="shared" si="143"/>
        <v>-355632.98235495086</v>
      </c>
      <c r="W1845" s="1" t="str">
        <f t="shared" si="144"/>
        <v>Adverse</v>
      </c>
    </row>
    <row r="1846" spans="1:23" x14ac:dyDescent="0.25">
      <c r="A1846" s="1"/>
      <c r="B1846" s="1"/>
      <c r="C1846" s="1"/>
      <c r="D1846" s="1"/>
      <c r="E1846" s="1" t="s">
        <v>7409</v>
      </c>
      <c r="F1846" s="2">
        <v>43961</v>
      </c>
      <c r="G1846" s="3">
        <v>16654</v>
      </c>
      <c r="H1846" s="1"/>
      <c r="I1846" s="1"/>
      <c r="J1846" s="1" t="s">
        <v>7410</v>
      </c>
      <c r="K1846" s="2">
        <v>44787</v>
      </c>
      <c r="L1846" s="1" t="s">
        <v>4218</v>
      </c>
      <c r="M1846" s="1" t="str">
        <f t="shared" si="140"/>
        <v>Infrastructure</v>
      </c>
      <c r="N1846" s="1" t="s">
        <v>4205</v>
      </c>
      <c r="O1846" s="1" t="s">
        <v>4233</v>
      </c>
      <c r="P1846" s="1">
        <v>6339</v>
      </c>
      <c r="Q1846" s="1">
        <v>2466175</v>
      </c>
      <c r="R1846" s="1">
        <f t="shared" si="141"/>
        <v>37032</v>
      </c>
      <c r="S1846" s="4">
        <v>479174.83132546319</v>
      </c>
      <c r="T1846" s="4">
        <v>11056.745285171028</v>
      </c>
      <c r="U1846" s="1">
        <f t="shared" si="142"/>
        <v>2429143</v>
      </c>
      <c r="V1846" s="4">
        <f t="shared" si="143"/>
        <v>1975943.4233893659</v>
      </c>
      <c r="W1846" s="1" t="str">
        <f t="shared" si="144"/>
        <v>Favourable</v>
      </c>
    </row>
    <row r="1847" spans="1:23" x14ac:dyDescent="0.25">
      <c r="A1847" s="1"/>
      <c r="B1847" s="1"/>
      <c r="C1847" s="1"/>
      <c r="D1847" s="1"/>
      <c r="E1847" s="1" t="s">
        <v>7411</v>
      </c>
      <c r="F1847" s="2">
        <v>44022</v>
      </c>
      <c r="G1847" s="3">
        <v>36670</v>
      </c>
      <c r="H1847" s="1"/>
      <c r="I1847" s="1"/>
      <c r="J1847" s="1" t="s">
        <v>6932</v>
      </c>
      <c r="K1847" s="2">
        <v>45213</v>
      </c>
      <c r="L1847" s="1" t="s">
        <v>4200</v>
      </c>
      <c r="M1847" s="1" t="str">
        <f t="shared" si="140"/>
        <v>Social Services</v>
      </c>
      <c r="N1847" s="1" t="s">
        <v>4205</v>
      </c>
      <c r="O1847" s="1" t="s">
        <v>4361</v>
      </c>
      <c r="P1847" s="1">
        <v>8103</v>
      </c>
      <c r="Q1847" s="1">
        <v>1266195</v>
      </c>
      <c r="R1847" s="1">
        <f t="shared" si="141"/>
        <v>23878</v>
      </c>
      <c r="S1847" s="4">
        <v>426662.84301056195</v>
      </c>
      <c r="T1847" s="4">
        <v>214200.99763455152</v>
      </c>
      <c r="U1847" s="1">
        <f t="shared" si="142"/>
        <v>1242317</v>
      </c>
      <c r="V1847" s="4">
        <f t="shared" si="143"/>
        <v>625331.15935488651</v>
      </c>
      <c r="W1847" s="1" t="str">
        <f t="shared" si="144"/>
        <v>Favourable</v>
      </c>
    </row>
    <row r="1848" spans="1:23" x14ac:dyDescent="0.25">
      <c r="A1848" s="1"/>
      <c r="B1848" s="1"/>
      <c r="C1848" s="1"/>
      <c r="D1848" s="1"/>
      <c r="E1848" s="1" t="s">
        <v>7134</v>
      </c>
      <c r="F1848" s="2">
        <v>44565</v>
      </c>
      <c r="G1848" s="3">
        <v>54478</v>
      </c>
      <c r="H1848" s="1"/>
      <c r="I1848" s="1"/>
      <c r="J1848" s="1" t="s">
        <v>7412</v>
      </c>
      <c r="K1848" s="2">
        <v>45077</v>
      </c>
      <c r="L1848" s="1" t="s">
        <v>4204</v>
      </c>
      <c r="M1848" s="1" t="str">
        <f t="shared" si="140"/>
        <v>Education</v>
      </c>
      <c r="N1848" s="1" t="s">
        <v>4210</v>
      </c>
      <c r="O1848" s="1" t="s">
        <v>4295</v>
      </c>
      <c r="P1848" s="1">
        <v>5999</v>
      </c>
      <c r="Q1848" s="1">
        <v>1121523</v>
      </c>
      <c r="R1848" s="1">
        <f t="shared" si="141"/>
        <v>51522</v>
      </c>
      <c r="S1848" s="4">
        <v>482669.7181185013</v>
      </c>
      <c r="T1848" s="4">
        <v>273253.93754858611</v>
      </c>
      <c r="U1848" s="1">
        <f t="shared" si="142"/>
        <v>1070001</v>
      </c>
      <c r="V1848" s="4">
        <f t="shared" si="143"/>
        <v>365599.34433291259</v>
      </c>
      <c r="W1848" s="1" t="str">
        <f t="shared" si="144"/>
        <v>Favourable</v>
      </c>
    </row>
    <row r="1849" spans="1:23" x14ac:dyDescent="0.25">
      <c r="A1849" s="1"/>
      <c r="B1849" s="1"/>
      <c r="C1849" s="1"/>
      <c r="D1849" s="1"/>
      <c r="E1849" s="1" t="s">
        <v>6216</v>
      </c>
      <c r="F1849" s="2">
        <v>44154</v>
      </c>
      <c r="G1849" s="3">
        <v>29441</v>
      </c>
      <c r="H1849" s="1"/>
      <c r="I1849" s="1"/>
      <c r="J1849" s="1" t="s">
        <v>7413</v>
      </c>
      <c r="K1849" s="2">
        <v>45335</v>
      </c>
      <c r="L1849" s="1" t="s">
        <v>4216</v>
      </c>
      <c r="M1849" s="1" t="str">
        <f t="shared" si="140"/>
        <v>Agricultural Extension</v>
      </c>
      <c r="N1849" s="1" t="s">
        <v>4222</v>
      </c>
      <c r="O1849" s="1" t="s">
        <v>4247</v>
      </c>
      <c r="P1849" s="1">
        <v>6173</v>
      </c>
      <c r="Q1849" s="1">
        <v>805754</v>
      </c>
      <c r="R1849" s="1">
        <f t="shared" si="141"/>
        <v>57694</v>
      </c>
      <c r="S1849" s="4">
        <v>292049.49505003606</v>
      </c>
      <c r="T1849" s="4">
        <v>241370.47872853591</v>
      </c>
      <c r="U1849" s="1">
        <f t="shared" si="142"/>
        <v>748060</v>
      </c>
      <c r="V1849" s="4">
        <f t="shared" si="143"/>
        <v>272334.02622142807</v>
      </c>
      <c r="W1849" s="1" t="str">
        <f t="shared" si="144"/>
        <v>Favourable</v>
      </c>
    </row>
    <row r="1850" spans="1:23" x14ac:dyDescent="0.25">
      <c r="A1850" s="1"/>
      <c r="B1850" s="1"/>
      <c r="C1850" s="1"/>
      <c r="D1850" s="1"/>
      <c r="E1850" s="1" t="s">
        <v>5257</v>
      </c>
      <c r="F1850" s="2">
        <v>44784</v>
      </c>
      <c r="G1850" s="3">
        <v>46895</v>
      </c>
      <c r="H1850" s="1"/>
      <c r="I1850" s="1"/>
      <c r="J1850" s="1" t="s">
        <v>7414</v>
      </c>
      <c r="K1850" s="2">
        <v>45221</v>
      </c>
      <c r="L1850" s="1" t="s">
        <v>4200</v>
      </c>
      <c r="M1850" s="1" t="str">
        <f t="shared" si="140"/>
        <v>Social Services</v>
      </c>
      <c r="N1850" s="1" t="s">
        <v>4205</v>
      </c>
      <c r="O1850" s="1" t="s">
        <v>4279</v>
      </c>
      <c r="P1850" s="1">
        <v>5530</v>
      </c>
      <c r="Q1850" s="1">
        <v>1816738</v>
      </c>
      <c r="R1850" s="1">
        <f t="shared" si="141"/>
        <v>0</v>
      </c>
      <c r="S1850" s="4">
        <v>1004937.7602645576</v>
      </c>
      <c r="T1850" s="4">
        <v>434839.20904124208</v>
      </c>
      <c r="U1850" s="1">
        <f t="shared" si="142"/>
        <v>1816738</v>
      </c>
      <c r="V1850" s="4">
        <f t="shared" si="143"/>
        <v>376961.03069420042</v>
      </c>
      <c r="W1850" s="1" t="str">
        <f t="shared" si="144"/>
        <v>Favourable</v>
      </c>
    </row>
    <row r="1851" spans="1:23" x14ac:dyDescent="0.25">
      <c r="A1851" s="1"/>
      <c r="B1851" s="1"/>
      <c r="C1851" s="1"/>
      <c r="D1851" s="1"/>
      <c r="E1851" s="1" t="s">
        <v>7415</v>
      </c>
      <c r="F1851" s="2">
        <v>44363</v>
      </c>
      <c r="G1851" s="3">
        <v>54116</v>
      </c>
      <c r="H1851" s="1"/>
      <c r="I1851" s="1"/>
      <c r="J1851" s="1" t="s">
        <v>7416</v>
      </c>
      <c r="K1851" s="2">
        <v>44372</v>
      </c>
      <c r="L1851" s="1" t="s">
        <v>4204</v>
      </c>
      <c r="M1851" s="1" t="str">
        <f t="shared" si="140"/>
        <v>Education</v>
      </c>
      <c r="N1851" s="1" t="s">
        <v>4222</v>
      </c>
      <c r="O1851" s="1" t="s">
        <v>4247</v>
      </c>
      <c r="P1851" s="1">
        <v>9189</v>
      </c>
      <c r="Q1851" s="1">
        <v>2297680</v>
      </c>
      <c r="R1851" s="1">
        <f t="shared" si="141"/>
        <v>0</v>
      </c>
      <c r="S1851" s="4">
        <v>1738087.0123188777</v>
      </c>
      <c r="T1851" s="4">
        <v>447959.25897141307</v>
      </c>
      <c r="U1851" s="1">
        <f t="shared" si="142"/>
        <v>2297680</v>
      </c>
      <c r="V1851" s="4">
        <f t="shared" si="143"/>
        <v>111633.72870970936</v>
      </c>
      <c r="W1851" s="1" t="str">
        <f t="shared" si="144"/>
        <v>Favourable</v>
      </c>
    </row>
    <row r="1852" spans="1:23" x14ac:dyDescent="0.25">
      <c r="A1852" s="1"/>
      <c r="B1852" s="1"/>
      <c r="C1852" s="1"/>
      <c r="D1852" s="1"/>
      <c r="E1852" s="1" t="s">
        <v>7417</v>
      </c>
      <c r="F1852" s="2">
        <v>45108</v>
      </c>
      <c r="G1852" s="3">
        <v>50037</v>
      </c>
      <c r="H1852" s="1"/>
      <c r="I1852" s="1"/>
      <c r="J1852" s="1" t="s">
        <v>7418</v>
      </c>
      <c r="K1852" s="2">
        <v>44545</v>
      </c>
      <c r="L1852" s="1" t="s">
        <v>4212</v>
      </c>
      <c r="M1852" s="1" t="str">
        <f t="shared" si="140"/>
        <v>Agricultural Extension</v>
      </c>
      <c r="N1852" s="1" t="s">
        <v>4222</v>
      </c>
      <c r="O1852" s="1" t="s">
        <v>4402</v>
      </c>
      <c r="P1852" s="1">
        <v>8234</v>
      </c>
      <c r="Q1852" s="1">
        <v>2198987</v>
      </c>
      <c r="R1852" s="1">
        <f t="shared" si="141"/>
        <v>57290</v>
      </c>
      <c r="S1852" s="4">
        <v>1866717.7467765557</v>
      </c>
      <c r="T1852" s="4">
        <v>38954.627700234203</v>
      </c>
      <c r="U1852" s="1">
        <f t="shared" si="142"/>
        <v>2141697</v>
      </c>
      <c r="V1852" s="4">
        <f t="shared" si="143"/>
        <v>293314.62552321004</v>
      </c>
      <c r="W1852" s="1" t="str">
        <f t="shared" si="144"/>
        <v>Favourable</v>
      </c>
    </row>
    <row r="1853" spans="1:23" x14ac:dyDescent="0.25">
      <c r="A1853" s="1"/>
      <c r="B1853" s="1"/>
      <c r="C1853" s="1"/>
      <c r="D1853" s="1"/>
      <c r="E1853" s="1" t="s">
        <v>7419</v>
      </c>
      <c r="F1853" s="2">
        <v>44242</v>
      </c>
      <c r="G1853" s="3">
        <v>15057</v>
      </c>
      <c r="H1853" s="1"/>
      <c r="I1853" s="1"/>
      <c r="J1853" s="1" t="s">
        <v>7420</v>
      </c>
      <c r="K1853" s="2">
        <v>44359</v>
      </c>
      <c r="L1853" s="1" t="s">
        <v>4218</v>
      </c>
      <c r="M1853" s="1" t="str">
        <f t="shared" si="140"/>
        <v>Infrastructure</v>
      </c>
      <c r="N1853" s="1" t="s">
        <v>4222</v>
      </c>
      <c r="O1853" s="1" t="s">
        <v>4335</v>
      </c>
      <c r="P1853" s="1">
        <v>8822</v>
      </c>
      <c r="Q1853" s="1">
        <v>1609466</v>
      </c>
      <c r="R1853" s="1">
        <f t="shared" si="141"/>
        <v>37584</v>
      </c>
      <c r="S1853" s="4">
        <v>1225360.6668083144</v>
      </c>
      <c r="T1853" s="4">
        <v>455884.98328508768</v>
      </c>
      <c r="U1853" s="1">
        <f t="shared" si="142"/>
        <v>1571882</v>
      </c>
      <c r="V1853" s="4">
        <f t="shared" si="143"/>
        <v>-71779.650093402015</v>
      </c>
      <c r="W1853" s="1" t="str">
        <f t="shared" si="144"/>
        <v>Adverse</v>
      </c>
    </row>
    <row r="1854" spans="1:23" x14ac:dyDescent="0.25">
      <c r="A1854" s="1"/>
      <c r="B1854" s="1"/>
      <c r="C1854" s="1"/>
      <c r="D1854" s="1"/>
      <c r="E1854" s="1" t="s">
        <v>7421</v>
      </c>
      <c r="F1854" s="2">
        <v>44087</v>
      </c>
      <c r="G1854" s="3">
        <v>47411</v>
      </c>
      <c r="H1854" s="1"/>
      <c r="I1854" s="1"/>
      <c r="J1854" s="1" t="s">
        <v>7422</v>
      </c>
      <c r="K1854" s="2">
        <v>44710</v>
      </c>
      <c r="L1854" s="1" t="s">
        <v>4216</v>
      </c>
      <c r="M1854" s="1" t="str">
        <f t="shared" si="140"/>
        <v>Agricultural Extension</v>
      </c>
      <c r="N1854" s="1" t="s">
        <v>4205</v>
      </c>
      <c r="O1854" s="1" t="s">
        <v>4345</v>
      </c>
      <c r="P1854" s="1">
        <v>8948</v>
      </c>
      <c r="Q1854" s="1">
        <v>804869</v>
      </c>
      <c r="R1854" s="1">
        <f t="shared" si="141"/>
        <v>31292</v>
      </c>
      <c r="S1854" s="4">
        <v>242636.62518671947</v>
      </c>
      <c r="T1854" s="4">
        <v>235923.37627262811</v>
      </c>
      <c r="U1854" s="1">
        <f t="shared" si="142"/>
        <v>773577</v>
      </c>
      <c r="V1854" s="4">
        <f t="shared" si="143"/>
        <v>326308.99854065245</v>
      </c>
      <c r="W1854" s="1" t="str">
        <f t="shared" si="144"/>
        <v>Favourable</v>
      </c>
    </row>
    <row r="1855" spans="1:23" x14ac:dyDescent="0.25">
      <c r="A1855" s="1"/>
      <c r="B1855" s="1"/>
      <c r="C1855" s="1"/>
      <c r="D1855" s="1"/>
      <c r="E1855" s="1" t="s">
        <v>7423</v>
      </c>
      <c r="F1855" s="2">
        <v>44663</v>
      </c>
      <c r="G1855" s="3">
        <v>24159</v>
      </c>
      <c r="H1855" s="1"/>
      <c r="I1855" s="1"/>
      <c r="J1855" s="1" t="s">
        <v>7424</v>
      </c>
      <c r="K1855" s="2">
        <v>45246</v>
      </c>
      <c r="L1855" s="1" t="s">
        <v>4218</v>
      </c>
      <c r="M1855" s="1" t="str">
        <f t="shared" si="140"/>
        <v>Infrastructure</v>
      </c>
      <c r="N1855" s="1" t="s">
        <v>4205</v>
      </c>
      <c r="O1855" s="1" t="s">
        <v>4438</v>
      </c>
      <c r="P1855" s="1">
        <v>8479</v>
      </c>
      <c r="Q1855" s="1">
        <v>611226</v>
      </c>
      <c r="R1855" s="1">
        <f t="shared" si="141"/>
        <v>49962</v>
      </c>
      <c r="S1855" s="4">
        <v>528501.74087084597</v>
      </c>
      <c r="T1855" s="4">
        <v>22815.162871232063</v>
      </c>
      <c r="U1855" s="1">
        <f t="shared" si="142"/>
        <v>561264</v>
      </c>
      <c r="V1855" s="4">
        <f t="shared" si="143"/>
        <v>59909.096257922007</v>
      </c>
      <c r="W1855" s="1" t="str">
        <f t="shared" si="144"/>
        <v>Favourable</v>
      </c>
    </row>
    <row r="1856" spans="1:23" x14ac:dyDescent="0.25">
      <c r="A1856" s="1"/>
      <c r="B1856" s="1"/>
      <c r="C1856" s="1"/>
      <c r="D1856" s="1"/>
      <c r="E1856" s="1" t="s">
        <v>7425</v>
      </c>
      <c r="F1856" s="2">
        <v>44289</v>
      </c>
      <c r="G1856" s="3">
        <v>54586</v>
      </c>
      <c r="H1856" s="1"/>
      <c r="I1856" s="1"/>
      <c r="J1856" s="1" t="s">
        <v>7426</v>
      </c>
      <c r="K1856" s="2">
        <v>44419</v>
      </c>
      <c r="L1856" s="1" t="s">
        <v>4212</v>
      </c>
      <c r="M1856" s="1" t="str">
        <f t="shared" si="140"/>
        <v>Agricultural Extension</v>
      </c>
      <c r="N1856" s="1" t="s">
        <v>4222</v>
      </c>
      <c r="O1856" s="1" t="s">
        <v>4361</v>
      </c>
      <c r="P1856" s="1">
        <v>7391</v>
      </c>
      <c r="Q1856" s="1">
        <v>1263008</v>
      </c>
      <c r="R1856" s="1">
        <f t="shared" si="141"/>
        <v>50190</v>
      </c>
      <c r="S1856" s="4">
        <v>682153.41862851137</v>
      </c>
      <c r="T1856" s="4">
        <v>212180.35349314578</v>
      </c>
      <c r="U1856" s="1">
        <f t="shared" si="142"/>
        <v>1212818</v>
      </c>
      <c r="V1856" s="4">
        <f t="shared" si="143"/>
        <v>368674.22787834285</v>
      </c>
      <c r="W1856" s="1" t="str">
        <f t="shared" si="144"/>
        <v>Favourable</v>
      </c>
    </row>
    <row r="1857" spans="1:23" x14ac:dyDescent="0.25">
      <c r="A1857" s="1"/>
      <c r="B1857" s="1"/>
      <c r="C1857" s="1"/>
      <c r="D1857" s="1"/>
      <c r="E1857" s="1" t="s">
        <v>6796</v>
      </c>
      <c r="F1857" s="2">
        <v>44953</v>
      </c>
      <c r="G1857" s="3">
        <v>40661</v>
      </c>
      <c r="H1857" s="1"/>
      <c r="I1857" s="1"/>
      <c r="J1857" s="1" t="s">
        <v>7427</v>
      </c>
      <c r="K1857" s="2">
        <v>44163</v>
      </c>
      <c r="L1857" s="1" t="s">
        <v>4200</v>
      </c>
      <c r="M1857" s="1" t="str">
        <f t="shared" si="140"/>
        <v>Social Services</v>
      </c>
      <c r="N1857" s="1" t="s">
        <v>4210</v>
      </c>
      <c r="O1857" s="1" t="s">
        <v>4206</v>
      </c>
      <c r="P1857" s="1">
        <v>8143</v>
      </c>
      <c r="Q1857" s="1">
        <v>769151</v>
      </c>
      <c r="R1857" s="1">
        <f t="shared" si="141"/>
        <v>49504</v>
      </c>
      <c r="S1857" s="4">
        <v>742031.99073147227</v>
      </c>
      <c r="T1857" s="4">
        <v>66354.677421554879</v>
      </c>
      <c r="U1857" s="1">
        <f t="shared" si="142"/>
        <v>719647</v>
      </c>
      <c r="V1857" s="4">
        <f t="shared" si="143"/>
        <v>-39235.668153027189</v>
      </c>
      <c r="W1857" s="1" t="str">
        <f t="shared" si="144"/>
        <v>Adverse</v>
      </c>
    </row>
    <row r="1858" spans="1:23" x14ac:dyDescent="0.25">
      <c r="A1858" s="1"/>
      <c r="B1858" s="1"/>
      <c r="C1858" s="1"/>
      <c r="D1858" s="1"/>
      <c r="E1858" s="1" t="s">
        <v>6966</v>
      </c>
      <c r="F1858" s="2">
        <v>44694</v>
      </c>
      <c r="G1858" s="3">
        <v>15512</v>
      </c>
      <c r="H1858" s="1"/>
      <c r="I1858" s="1"/>
      <c r="J1858" s="1" t="s">
        <v>7428</v>
      </c>
      <c r="K1858" s="2">
        <v>44840</v>
      </c>
      <c r="L1858" s="1" t="s">
        <v>4216</v>
      </c>
      <c r="M1858" s="1" t="str">
        <f t="shared" si="140"/>
        <v>Agricultural Extension</v>
      </c>
      <c r="N1858" s="1" t="s">
        <v>4205</v>
      </c>
      <c r="O1858" s="1" t="s">
        <v>4276</v>
      </c>
      <c r="P1858" s="1">
        <v>6921</v>
      </c>
      <c r="Q1858" s="1">
        <v>670331</v>
      </c>
      <c r="R1858" s="1">
        <f t="shared" si="141"/>
        <v>47409</v>
      </c>
      <c r="S1858" s="4">
        <v>421201.7388226334</v>
      </c>
      <c r="T1858" s="4">
        <v>137885.67899329809</v>
      </c>
      <c r="U1858" s="1">
        <f t="shared" si="142"/>
        <v>622922</v>
      </c>
      <c r="V1858" s="4">
        <f t="shared" si="143"/>
        <v>111243.58218406851</v>
      </c>
      <c r="W1858" s="1" t="str">
        <f t="shared" si="144"/>
        <v>Favourable</v>
      </c>
    </row>
    <row r="1859" spans="1:23" x14ac:dyDescent="0.25">
      <c r="A1859" s="1"/>
      <c r="B1859" s="1"/>
      <c r="C1859" s="1"/>
      <c r="D1859" s="1"/>
      <c r="E1859" s="1" t="s">
        <v>7429</v>
      </c>
      <c r="F1859" s="2">
        <v>44401</v>
      </c>
      <c r="G1859" s="3">
        <v>21796</v>
      </c>
      <c r="H1859" s="1"/>
      <c r="I1859" s="1"/>
      <c r="J1859" s="1" t="s">
        <v>7430</v>
      </c>
      <c r="K1859" s="2">
        <v>44085</v>
      </c>
      <c r="L1859" s="1" t="s">
        <v>4200</v>
      </c>
      <c r="M1859" s="1" t="str">
        <f t="shared" ref="M1859:M1922" si="145">INDEX($A:$B,MATCH($L1859,$A:$A,0),2)</f>
        <v>Social Services</v>
      </c>
      <c r="N1859" s="1" t="s">
        <v>4210</v>
      </c>
      <c r="O1859" s="1" t="s">
        <v>4421</v>
      </c>
      <c r="P1859" s="1">
        <v>7717</v>
      </c>
      <c r="Q1859" s="1">
        <v>2439662</v>
      </c>
      <c r="R1859" s="1">
        <f t="shared" ref="R1859:R1922" si="146">_xlfn.XLOOKUP($J1859,$E:$E,$G:$G,0,0,1)</f>
        <v>0</v>
      </c>
      <c r="S1859" s="4">
        <v>2212629.3636485171</v>
      </c>
      <c r="T1859" s="4">
        <v>690082.81771655416</v>
      </c>
      <c r="U1859" s="1">
        <f t="shared" ref="U1859:U1922" si="147">Q1859-R1859</f>
        <v>2439662</v>
      </c>
      <c r="V1859" s="4">
        <f t="shared" ref="V1859:V1922" si="148">Q1859-(S1859+T1859)</f>
        <v>-463050.18136507133</v>
      </c>
      <c r="W1859" s="1" t="str">
        <f t="shared" ref="W1859:W1922" si="149">IF(V1859&gt;=0,"Favourable","Adverse")</f>
        <v>Adverse</v>
      </c>
    </row>
    <row r="1860" spans="1:23" x14ac:dyDescent="0.25">
      <c r="A1860" s="1"/>
      <c r="B1860" s="1"/>
      <c r="C1860" s="1"/>
      <c r="D1860" s="1"/>
      <c r="E1860" s="1" t="s">
        <v>7431</v>
      </c>
      <c r="F1860" s="2">
        <v>44862</v>
      </c>
      <c r="G1860" s="3">
        <v>28322</v>
      </c>
      <c r="H1860" s="1"/>
      <c r="I1860" s="1"/>
      <c r="J1860" s="1" t="s">
        <v>7432</v>
      </c>
      <c r="K1860" s="2">
        <v>44610</v>
      </c>
      <c r="L1860" s="1" t="s">
        <v>4204</v>
      </c>
      <c r="M1860" s="1" t="str">
        <f t="shared" si="145"/>
        <v>Education</v>
      </c>
      <c r="N1860" s="1" t="s">
        <v>4222</v>
      </c>
      <c r="O1860" s="1" t="s">
        <v>4226</v>
      </c>
      <c r="P1860" s="1">
        <v>8450</v>
      </c>
      <c r="Q1860" s="1">
        <v>1156420</v>
      </c>
      <c r="R1860" s="1">
        <f t="shared" si="146"/>
        <v>0</v>
      </c>
      <c r="S1860" s="4">
        <v>936186.27184504515</v>
      </c>
      <c r="T1860" s="4">
        <v>360178.06767657353</v>
      </c>
      <c r="U1860" s="1">
        <f t="shared" si="147"/>
        <v>1156420</v>
      </c>
      <c r="V1860" s="4">
        <f t="shared" si="148"/>
        <v>-139944.33952161856</v>
      </c>
      <c r="W1860" s="1" t="str">
        <f t="shared" si="149"/>
        <v>Adverse</v>
      </c>
    </row>
    <row r="1861" spans="1:23" x14ac:dyDescent="0.25">
      <c r="A1861" s="1"/>
      <c r="B1861" s="1"/>
      <c r="C1861" s="1"/>
      <c r="D1861" s="1"/>
      <c r="E1861" s="1" t="s">
        <v>7433</v>
      </c>
      <c r="F1861" s="2">
        <v>45277</v>
      </c>
      <c r="G1861" s="3">
        <v>25670</v>
      </c>
      <c r="H1861" s="1"/>
      <c r="I1861" s="1"/>
      <c r="J1861" s="1" t="s">
        <v>5633</v>
      </c>
      <c r="K1861" s="2">
        <v>44169</v>
      </c>
      <c r="L1861" s="1" t="s">
        <v>4218</v>
      </c>
      <c r="M1861" s="1" t="str">
        <f t="shared" si="145"/>
        <v>Infrastructure</v>
      </c>
      <c r="N1861" s="1" t="s">
        <v>4205</v>
      </c>
      <c r="O1861" s="1" t="s">
        <v>4361</v>
      </c>
      <c r="P1861" s="1">
        <v>7990</v>
      </c>
      <c r="Q1861" s="1">
        <v>1097336</v>
      </c>
      <c r="R1861" s="1">
        <f t="shared" si="146"/>
        <v>33816</v>
      </c>
      <c r="S1861" s="4">
        <v>1022169.8319901486</v>
      </c>
      <c r="T1861" s="4">
        <v>233269.42490849856</v>
      </c>
      <c r="U1861" s="1">
        <f t="shared" si="147"/>
        <v>1063520</v>
      </c>
      <c r="V1861" s="4">
        <f t="shared" si="148"/>
        <v>-158103.25689864717</v>
      </c>
      <c r="W1861" s="1" t="str">
        <f t="shared" si="149"/>
        <v>Adverse</v>
      </c>
    </row>
    <row r="1862" spans="1:23" x14ac:dyDescent="0.25">
      <c r="A1862" s="1"/>
      <c r="B1862" s="1"/>
      <c r="C1862" s="1"/>
      <c r="D1862" s="1"/>
      <c r="E1862" s="1" t="s">
        <v>7434</v>
      </c>
      <c r="F1862" s="2">
        <v>44582</v>
      </c>
      <c r="G1862" s="3">
        <v>48048</v>
      </c>
      <c r="H1862" s="1"/>
      <c r="I1862" s="1"/>
      <c r="J1862" s="1" t="s">
        <v>7435</v>
      </c>
      <c r="K1862" s="2">
        <v>44084</v>
      </c>
      <c r="L1862" s="1" t="s">
        <v>4212</v>
      </c>
      <c r="M1862" s="1" t="str">
        <f t="shared" si="145"/>
        <v>Agricultural Extension</v>
      </c>
      <c r="N1862" s="1" t="s">
        <v>4205</v>
      </c>
      <c r="O1862" s="1" t="s">
        <v>4286</v>
      </c>
      <c r="P1862" s="1">
        <v>8078</v>
      </c>
      <c r="Q1862" s="1">
        <v>2008446</v>
      </c>
      <c r="R1862" s="1">
        <f t="shared" si="146"/>
        <v>44441</v>
      </c>
      <c r="S1862" s="4">
        <v>1825661.4339116747</v>
      </c>
      <c r="T1862" s="4">
        <v>662279.30806160264</v>
      </c>
      <c r="U1862" s="1">
        <f t="shared" si="147"/>
        <v>1964005</v>
      </c>
      <c r="V1862" s="4">
        <f t="shared" si="148"/>
        <v>-479494.74197327718</v>
      </c>
      <c r="W1862" s="1" t="str">
        <f t="shared" si="149"/>
        <v>Adverse</v>
      </c>
    </row>
    <row r="1863" spans="1:23" x14ac:dyDescent="0.25">
      <c r="A1863" s="1"/>
      <c r="B1863" s="1"/>
      <c r="C1863" s="1"/>
      <c r="D1863" s="1"/>
      <c r="E1863" s="1" t="s">
        <v>6599</v>
      </c>
      <c r="F1863" s="2">
        <v>45016</v>
      </c>
      <c r="G1863" s="3">
        <v>56945</v>
      </c>
      <c r="H1863" s="1"/>
      <c r="I1863" s="1"/>
      <c r="J1863" s="1" t="s">
        <v>7436</v>
      </c>
      <c r="K1863" s="2">
        <v>45340</v>
      </c>
      <c r="L1863" s="1" t="s">
        <v>4204</v>
      </c>
      <c r="M1863" s="1" t="str">
        <f t="shared" si="145"/>
        <v>Education</v>
      </c>
      <c r="N1863" s="1" t="s">
        <v>4210</v>
      </c>
      <c r="O1863" s="1" t="s">
        <v>4295</v>
      </c>
      <c r="P1863" s="1">
        <v>7710</v>
      </c>
      <c r="Q1863" s="1">
        <v>1799977</v>
      </c>
      <c r="R1863" s="1">
        <f t="shared" si="146"/>
        <v>18203</v>
      </c>
      <c r="S1863" s="4">
        <v>694952.76433427678</v>
      </c>
      <c r="T1863" s="4">
        <v>244027.009165872</v>
      </c>
      <c r="U1863" s="1">
        <f t="shared" si="147"/>
        <v>1781774</v>
      </c>
      <c r="V1863" s="4">
        <f t="shared" si="148"/>
        <v>860997.22649985121</v>
      </c>
      <c r="W1863" s="1" t="str">
        <f t="shared" si="149"/>
        <v>Favourable</v>
      </c>
    </row>
    <row r="1864" spans="1:23" x14ac:dyDescent="0.25">
      <c r="A1864" s="1"/>
      <c r="B1864" s="1"/>
      <c r="C1864" s="1"/>
      <c r="D1864" s="1"/>
      <c r="E1864" s="1" t="s">
        <v>6529</v>
      </c>
      <c r="F1864" s="2">
        <v>44283</v>
      </c>
      <c r="G1864" s="3">
        <v>38697</v>
      </c>
      <c r="H1864" s="1"/>
      <c r="I1864" s="1"/>
      <c r="J1864" s="1" t="s">
        <v>6636</v>
      </c>
      <c r="K1864" s="2">
        <v>45324</v>
      </c>
      <c r="L1864" s="1" t="s">
        <v>4218</v>
      </c>
      <c r="M1864" s="1" t="str">
        <f t="shared" si="145"/>
        <v>Infrastructure</v>
      </c>
      <c r="N1864" s="1" t="s">
        <v>4210</v>
      </c>
      <c r="O1864" s="1" t="s">
        <v>4270</v>
      </c>
      <c r="P1864" s="1">
        <v>9253</v>
      </c>
      <c r="Q1864" s="1">
        <v>1395462</v>
      </c>
      <c r="R1864" s="1">
        <f t="shared" si="146"/>
        <v>40373</v>
      </c>
      <c r="S1864" s="4">
        <v>280653.13249556278</v>
      </c>
      <c r="T1864" s="4">
        <v>298388.73094512167</v>
      </c>
      <c r="U1864" s="1">
        <f t="shared" si="147"/>
        <v>1355089</v>
      </c>
      <c r="V1864" s="4">
        <f t="shared" si="148"/>
        <v>816420.13655931549</v>
      </c>
      <c r="W1864" s="1" t="str">
        <f t="shared" si="149"/>
        <v>Favourable</v>
      </c>
    </row>
    <row r="1865" spans="1:23" x14ac:dyDescent="0.25">
      <c r="A1865" s="1"/>
      <c r="B1865" s="1"/>
      <c r="C1865" s="1"/>
      <c r="D1865" s="1"/>
      <c r="E1865" s="1" t="s">
        <v>7437</v>
      </c>
      <c r="F1865" s="2">
        <v>44433</v>
      </c>
      <c r="G1865" s="3">
        <v>56691</v>
      </c>
      <c r="H1865" s="1"/>
      <c r="I1865" s="1"/>
      <c r="J1865" s="1" t="s">
        <v>7438</v>
      </c>
      <c r="K1865" s="2">
        <v>45351</v>
      </c>
      <c r="L1865" s="1" t="s">
        <v>4212</v>
      </c>
      <c r="M1865" s="1" t="str">
        <f t="shared" si="145"/>
        <v>Agricultural Extension</v>
      </c>
      <c r="N1865" s="1" t="s">
        <v>4205</v>
      </c>
      <c r="O1865" s="1" t="s">
        <v>4338</v>
      </c>
      <c r="P1865" s="1">
        <v>8858</v>
      </c>
      <c r="Q1865" s="1">
        <v>295822</v>
      </c>
      <c r="R1865" s="1">
        <f t="shared" si="146"/>
        <v>0</v>
      </c>
      <c r="S1865" s="4">
        <v>208424.57918119323</v>
      </c>
      <c r="T1865" s="4">
        <v>4131.132808889226</v>
      </c>
      <c r="U1865" s="1">
        <f t="shared" si="147"/>
        <v>295822</v>
      </c>
      <c r="V1865" s="4">
        <f t="shared" si="148"/>
        <v>83266.288009917538</v>
      </c>
      <c r="W1865" s="1" t="str">
        <f t="shared" si="149"/>
        <v>Favourable</v>
      </c>
    </row>
    <row r="1866" spans="1:23" x14ac:dyDescent="0.25">
      <c r="A1866" s="1"/>
      <c r="B1866" s="1"/>
      <c r="C1866" s="1"/>
      <c r="D1866" s="1"/>
      <c r="E1866" s="1" t="s">
        <v>5760</v>
      </c>
      <c r="F1866" s="2">
        <v>45404</v>
      </c>
      <c r="G1866" s="3">
        <v>26246</v>
      </c>
      <c r="H1866" s="1"/>
      <c r="I1866" s="1"/>
      <c r="J1866" s="1" t="s">
        <v>7439</v>
      </c>
      <c r="K1866" s="2">
        <v>44297</v>
      </c>
      <c r="L1866" s="1" t="s">
        <v>4216</v>
      </c>
      <c r="M1866" s="1" t="str">
        <f t="shared" si="145"/>
        <v>Agricultural Extension</v>
      </c>
      <c r="N1866" s="1" t="s">
        <v>4222</v>
      </c>
      <c r="O1866" s="1" t="s">
        <v>4253</v>
      </c>
      <c r="P1866" s="1">
        <v>7951</v>
      </c>
      <c r="Q1866" s="1">
        <v>971975</v>
      </c>
      <c r="R1866" s="1">
        <f t="shared" si="146"/>
        <v>0</v>
      </c>
      <c r="S1866" s="4">
        <v>565188.11052928283</v>
      </c>
      <c r="T1866" s="4">
        <v>147160.90263644492</v>
      </c>
      <c r="U1866" s="1">
        <f t="shared" si="147"/>
        <v>971975</v>
      </c>
      <c r="V1866" s="4">
        <f t="shared" si="148"/>
        <v>259625.98683427228</v>
      </c>
      <c r="W1866" s="1" t="str">
        <f t="shared" si="149"/>
        <v>Favourable</v>
      </c>
    </row>
    <row r="1867" spans="1:23" x14ac:dyDescent="0.25">
      <c r="A1867" s="1"/>
      <c r="B1867" s="1"/>
      <c r="C1867" s="1"/>
      <c r="D1867" s="1"/>
      <c r="E1867" s="1" t="s">
        <v>7440</v>
      </c>
      <c r="F1867" s="2">
        <v>44554</v>
      </c>
      <c r="G1867" s="3">
        <v>26068</v>
      </c>
      <c r="H1867" s="1"/>
      <c r="I1867" s="1"/>
      <c r="J1867" s="1" t="s">
        <v>7441</v>
      </c>
      <c r="K1867" s="2">
        <v>45334</v>
      </c>
      <c r="L1867" s="1" t="s">
        <v>4200</v>
      </c>
      <c r="M1867" s="1" t="str">
        <f t="shared" si="145"/>
        <v>Social Services</v>
      </c>
      <c r="N1867" s="1" t="s">
        <v>4205</v>
      </c>
      <c r="O1867" s="1" t="s">
        <v>4361</v>
      </c>
      <c r="P1867" s="1">
        <v>6139</v>
      </c>
      <c r="Q1867" s="1">
        <v>1046810</v>
      </c>
      <c r="R1867" s="1">
        <f t="shared" si="146"/>
        <v>50535</v>
      </c>
      <c r="S1867" s="4">
        <v>952602.31959434215</v>
      </c>
      <c r="T1867" s="4">
        <v>68226.016060137554</v>
      </c>
      <c r="U1867" s="1">
        <f t="shared" si="147"/>
        <v>996275</v>
      </c>
      <c r="V1867" s="4">
        <f t="shared" si="148"/>
        <v>25981.664345520316</v>
      </c>
      <c r="W1867" s="1" t="str">
        <f t="shared" si="149"/>
        <v>Favourable</v>
      </c>
    </row>
    <row r="1868" spans="1:23" x14ac:dyDescent="0.25">
      <c r="A1868" s="1"/>
      <c r="B1868" s="1"/>
      <c r="C1868" s="1"/>
      <c r="D1868" s="1"/>
      <c r="E1868" s="1" t="s">
        <v>7442</v>
      </c>
      <c r="F1868" s="2">
        <v>44283</v>
      </c>
      <c r="G1868" s="3">
        <v>22776</v>
      </c>
      <c r="H1868" s="1"/>
      <c r="I1868" s="1"/>
      <c r="J1868" s="1" t="s">
        <v>7443</v>
      </c>
      <c r="K1868" s="2">
        <v>44217</v>
      </c>
      <c r="L1868" s="1" t="s">
        <v>4218</v>
      </c>
      <c r="M1868" s="1" t="str">
        <f t="shared" si="145"/>
        <v>Infrastructure</v>
      </c>
      <c r="N1868" s="1" t="s">
        <v>4210</v>
      </c>
      <c r="O1868" s="1" t="s">
        <v>4241</v>
      </c>
      <c r="P1868" s="1">
        <v>8671</v>
      </c>
      <c r="Q1868" s="1">
        <v>1478835</v>
      </c>
      <c r="R1868" s="1">
        <f t="shared" si="146"/>
        <v>14778</v>
      </c>
      <c r="S1868" s="4">
        <v>1122797.0998563303</v>
      </c>
      <c r="T1868" s="4">
        <v>167954.66415519701</v>
      </c>
      <c r="U1868" s="1">
        <f t="shared" si="147"/>
        <v>1464057</v>
      </c>
      <c r="V1868" s="4">
        <f t="shared" si="148"/>
        <v>188083.23598847259</v>
      </c>
      <c r="W1868" s="1" t="str">
        <f t="shared" si="149"/>
        <v>Favourable</v>
      </c>
    </row>
    <row r="1869" spans="1:23" x14ac:dyDescent="0.25">
      <c r="A1869" s="1"/>
      <c r="B1869" s="1"/>
      <c r="C1869" s="1"/>
      <c r="D1869" s="1"/>
      <c r="E1869" s="1" t="s">
        <v>7444</v>
      </c>
      <c r="F1869" s="2">
        <v>44394</v>
      </c>
      <c r="G1869" s="3">
        <v>13977</v>
      </c>
      <c r="H1869" s="1"/>
      <c r="I1869" s="1"/>
      <c r="J1869" s="1" t="s">
        <v>6035</v>
      </c>
      <c r="K1869" s="2">
        <v>45365</v>
      </c>
      <c r="L1869" s="1" t="s">
        <v>4218</v>
      </c>
      <c r="M1869" s="1" t="str">
        <f t="shared" si="145"/>
        <v>Infrastructure</v>
      </c>
      <c r="N1869" s="1" t="s">
        <v>4210</v>
      </c>
      <c r="O1869" s="1" t="s">
        <v>4237</v>
      </c>
      <c r="P1869" s="1">
        <v>6746</v>
      </c>
      <c r="Q1869" s="1">
        <v>2462067</v>
      </c>
      <c r="R1869" s="1">
        <f t="shared" si="146"/>
        <v>51239</v>
      </c>
      <c r="S1869" s="4">
        <v>2037924.9443389792</v>
      </c>
      <c r="T1869" s="4">
        <v>699213.67035420286</v>
      </c>
      <c r="U1869" s="1">
        <f t="shared" si="147"/>
        <v>2410828</v>
      </c>
      <c r="V1869" s="4">
        <f t="shared" si="148"/>
        <v>-275071.61469318205</v>
      </c>
      <c r="W1869" s="1" t="str">
        <f t="shared" si="149"/>
        <v>Adverse</v>
      </c>
    </row>
    <row r="1870" spans="1:23" x14ac:dyDescent="0.25">
      <c r="A1870" s="1"/>
      <c r="B1870" s="1"/>
      <c r="C1870" s="1"/>
      <c r="D1870" s="1"/>
      <c r="E1870" s="1" t="s">
        <v>5782</v>
      </c>
      <c r="F1870" s="2">
        <v>44624</v>
      </c>
      <c r="G1870" s="3">
        <v>33955</v>
      </c>
      <c r="H1870" s="1"/>
      <c r="I1870" s="1"/>
      <c r="J1870" s="1" t="s">
        <v>7445</v>
      </c>
      <c r="K1870" s="2">
        <v>43941</v>
      </c>
      <c r="L1870" s="1" t="s">
        <v>4216</v>
      </c>
      <c r="M1870" s="1" t="str">
        <f t="shared" si="145"/>
        <v>Agricultural Extension</v>
      </c>
      <c r="N1870" s="1" t="s">
        <v>4210</v>
      </c>
      <c r="O1870" s="1" t="s">
        <v>4314</v>
      </c>
      <c r="P1870" s="1">
        <v>5623</v>
      </c>
      <c r="Q1870" s="1">
        <v>1044191</v>
      </c>
      <c r="R1870" s="1">
        <f t="shared" si="146"/>
        <v>46732</v>
      </c>
      <c r="S1870" s="4">
        <v>269319.63574062655</v>
      </c>
      <c r="T1870" s="4">
        <v>206717.25381920245</v>
      </c>
      <c r="U1870" s="1">
        <f t="shared" si="147"/>
        <v>997459</v>
      </c>
      <c r="V1870" s="4">
        <f t="shared" si="148"/>
        <v>568154.11044017097</v>
      </c>
      <c r="W1870" s="1" t="str">
        <f t="shared" si="149"/>
        <v>Favourable</v>
      </c>
    </row>
    <row r="1871" spans="1:23" x14ac:dyDescent="0.25">
      <c r="A1871" s="1"/>
      <c r="B1871" s="1"/>
      <c r="C1871" s="1"/>
      <c r="D1871" s="1"/>
      <c r="E1871" s="1" t="s">
        <v>7446</v>
      </c>
      <c r="F1871" s="2">
        <v>44425</v>
      </c>
      <c r="G1871" s="3">
        <v>45262</v>
      </c>
      <c r="H1871" s="1"/>
      <c r="I1871" s="1"/>
      <c r="J1871" s="1" t="s">
        <v>7447</v>
      </c>
      <c r="K1871" s="2">
        <v>44449</v>
      </c>
      <c r="L1871" s="1" t="s">
        <v>4200</v>
      </c>
      <c r="M1871" s="1" t="str">
        <f t="shared" si="145"/>
        <v>Social Services</v>
      </c>
      <c r="N1871" s="1" t="s">
        <v>4210</v>
      </c>
      <c r="O1871" s="1" t="s">
        <v>4244</v>
      </c>
      <c r="P1871" s="1">
        <v>6968</v>
      </c>
      <c r="Q1871" s="1">
        <v>584787</v>
      </c>
      <c r="R1871" s="1">
        <f t="shared" si="146"/>
        <v>0</v>
      </c>
      <c r="S1871" s="4">
        <v>398505.16961447324</v>
      </c>
      <c r="T1871" s="4">
        <v>37535.623036258818</v>
      </c>
      <c r="U1871" s="1">
        <f t="shared" si="147"/>
        <v>584787</v>
      </c>
      <c r="V1871" s="4">
        <f t="shared" si="148"/>
        <v>148746.20734926796</v>
      </c>
      <c r="W1871" s="1" t="str">
        <f t="shared" si="149"/>
        <v>Favourable</v>
      </c>
    </row>
    <row r="1872" spans="1:23" x14ac:dyDescent="0.25">
      <c r="A1872" s="1"/>
      <c r="B1872" s="1"/>
      <c r="C1872" s="1"/>
      <c r="D1872" s="1"/>
      <c r="E1872" s="1" t="s">
        <v>7448</v>
      </c>
      <c r="F1872" s="2">
        <v>44092</v>
      </c>
      <c r="G1872" s="3">
        <v>15112</v>
      </c>
      <c r="H1872" s="1"/>
      <c r="I1872" s="1"/>
      <c r="J1872" s="1" t="s">
        <v>4851</v>
      </c>
      <c r="K1872" s="2">
        <v>44180</v>
      </c>
      <c r="L1872" s="1" t="s">
        <v>4218</v>
      </c>
      <c r="M1872" s="1" t="str">
        <f t="shared" si="145"/>
        <v>Infrastructure</v>
      </c>
      <c r="N1872" s="1" t="s">
        <v>4210</v>
      </c>
      <c r="O1872" s="1" t="s">
        <v>4267</v>
      </c>
      <c r="P1872" s="1">
        <v>7525</v>
      </c>
      <c r="Q1872" s="1">
        <v>1699284</v>
      </c>
      <c r="R1872" s="1">
        <f t="shared" si="146"/>
        <v>42235</v>
      </c>
      <c r="S1872" s="4">
        <v>527514.66695824801</v>
      </c>
      <c r="T1872" s="4">
        <v>180674.66489692227</v>
      </c>
      <c r="U1872" s="1">
        <f t="shared" si="147"/>
        <v>1657049</v>
      </c>
      <c r="V1872" s="4">
        <f t="shared" si="148"/>
        <v>991094.66814482969</v>
      </c>
      <c r="W1872" s="1" t="str">
        <f t="shared" si="149"/>
        <v>Favourable</v>
      </c>
    </row>
    <row r="1873" spans="1:23" x14ac:dyDescent="0.25">
      <c r="A1873" s="1"/>
      <c r="B1873" s="1"/>
      <c r="C1873" s="1"/>
      <c r="D1873" s="1"/>
      <c r="E1873" s="1" t="s">
        <v>7449</v>
      </c>
      <c r="F1873" s="2">
        <v>44733</v>
      </c>
      <c r="G1873" s="3">
        <v>25159</v>
      </c>
      <c r="H1873" s="1"/>
      <c r="I1873" s="1"/>
      <c r="J1873" s="1" t="s">
        <v>6365</v>
      </c>
      <c r="K1873" s="2">
        <v>44897</v>
      </c>
      <c r="L1873" s="1" t="s">
        <v>4200</v>
      </c>
      <c r="M1873" s="1" t="str">
        <f t="shared" si="145"/>
        <v>Social Services</v>
      </c>
      <c r="N1873" s="1" t="s">
        <v>4205</v>
      </c>
      <c r="O1873" s="1" t="s">
        <v>4292</v>
      </c>
      <c r="P1873" s="1">
        <v>7571</v>
      </c>
      <c r="Q1873" s="1">
        <v>692449</v>
      </c>
      <c r="R1873" s="1">
        <f t="shared" si="146"/>
        <v>15016</v>
      </c>
      <c r="S1873" s="4">
        <v>519741.45118485024</v>
      </c>
      <c r="T1873" s="4">
        <v>228584.76176777287</v>
      </c>
      <c r="U1873" s="1">
        <f t="shared" si="147"/>
        <v>677433</v>
      </c>
      <c r="V1873" s="4">
        <f t="shared" si="148"/>
        <v>-55877.212952623144</v>
      </c>
      <c r="W1873" s="1" t="str">
        <f t="shared" si="149"/>
        <v>Adverse</v>
      </c>
    </row>
    <row r="1874" spans="1:23" x14ac:dyDescent="0.25">
      <c r="A1874" s="1"/>
      <c r="B1874" s="1"/>
      <c r="C1874" s="1"/>
      <c r="D1874" s="1"/>
      <c r="E1874" s="1" t="s">
        <v>4803</v>
      </c>
      <c r="F1874" s="2">
        <v>44203</v>
      </c>
      <c r="G1874" s="3">
        <v>21335</v>
      </c>
      <c r="H1874" s="1"/>
      <c r="I1874" s="1"/>
      <c r="J1874" s="1" t="s">
        <v>6475</v>
      </c>
      <c r="K1874" s="2">
        <v>45055</v>
      </c>
      <c r="L1874" s="1" t="s">
        <v>4200</v>
      </c>
      <c r="M1874" s="1" t="str">
        <f t="shared" si="145"/>
        <v>Social Services</v>
      </c>
      <c r="N1874" s="1" t="s">
        <v>4222</v>
      </c>
      <c r="O1874" s="1" t="s">
        <v>4458</v>
      </c>
      <c r="P1874" s="1">
        <v>8759</v>
      </c>
      <c r="Q1874" s="1">
        <v>1647899</v>
      </c>
      <c r="R1874" s="1">
        <f t="shared" si="146"/>
        <v>31217</v>
      </c>
      <c r="S1874" s="4">
        <v>1511828.7287112987</v>
      </c>
      <c r="T1874" s="4">
        <v>96325.486267536311</v>
      </c>
      <c r="U1874" s="1">
        <f t="shared" si="147"/>
        <v>1616682</v>
      </c>
      <c r="V1874" s="4">
        <f t="shared" si="148"/>
        <v>39744.78502116492</v>
      </c>
      <c r="W1874" s="1" t="str">
        <f t="shared" si="149"/>
        <v>Favourable</v>
      </c>
    </row>
    <row r="1875" spans="1:23" x14ac:dyDescent="0.25">
      <c r="A1875" s="1"/>
      <c r="B1875" s="1"/>
      <c r="C1875" s="1"/>
      <c r="D1875" s="1"/>
      <c r="E1875" s="1" t="s">
        <v>7450</v>
      </c>
      <c r="F1875" s="2">
        <v>45408</v>
      </c>
      <c r="G1875" s="3">
        <v>19142</v>
      </c>
      <c r="H1875" s="1"/>
      <c r="I1875" s="1"/>
      <c r="J1875" s="1" t="s">
        <v>7451</v>
      </c>
      <c r="K1875" s="2">
        <v>44405</v>
      </c>
      <c r="L1875" s="1" t="s">
        <v>4216</v>
      </c>
      <c r="M1875" s="1" t="str">
        <f t="shared" si="145"/>
        <v>Agricultural Extension</v>
      </c>
      <c r="N1875" s="1" t="s">
        <v>4205</v>
      </c>
      <c r="O1875" s="1" t="s">
        <v>4273</v>
      </c>
      <c r="P1875" s="1">
        <v>6903</v>
      </c>
      <c r="Q1875" s="1">
        <v>1821479</v>
      </c>
      <c r="R1875" s="1">
        <f t="shared" si="146"/>
        <v>0</v>
      </c>
      <c r="S1875" s="4">
        <v>1600323.2584784965</v>
      </c>
      <c r="T1875" s="4">
        <v>99899.439663327255</v>
      </c>
      <c r="U1875" s="1">
        <f t="shared" si="147"/>
        <v>1821479</v>
      </c>
      <c r="V1875" s="4">
        <f t="shared" si="148"/>
        <v>121256.30185817624</v>
      </c>
      <c r="W1875" s="1" t="str">
        <f t="shared" si="149"/>
        <v>Favourable</v>
      </c>
    </row>
    <row r="1876" spans="1:23" x14ac:dyDescent="0.25">
      <c r="A1876" s="1"/>
      <c r="B1876" s="1"/>
      <c r="C1876" s="1"/>
      <c r="D1876" s="1"/>
      <c r="E1876" s="1" t="s">
        <v>7452</v>
      </c>
      <c r="F1876" s="2">
        <v>44095</v>
      </c>
      <c r="G1876" s="3">
        <v>57050</v>
      </c>
      <c r="H1876" s="1"/>
      <c r="I1876" s="1"/>
      <c r="J1876" s="1" t="s">
        <v>7453</v>
      </c>
      <c r="K1876" s="2">
        <v>44671</v>
      </c>
      <c r="L1876" s="1" t="s">
        <v>4216</v>
      </c>
      <c r="M1876" s="1" t="str">
        <f t="shared" si="145"/>
        <v>Agricultural Extension</v>
      </c>
      <c r="N1876" s="1" t="s">
        <v>4222</v>
      </c>
      <c r="O1876" s="1" t="s">
        <v>4267</v>
      </c>
      <c r="P1876" s="1">
        <v>9099</v>
      </c>
      <c r="Q1876" s="1">
        <v>1542972</v>
      </c>
      <c r="R1876" s="1">
        <f t="shared" si="146"/>
        <v>0</v>
      </c>
      <c r="S1876" s="4">
        <v>1033840.8849986508</v>
      </c>
      <c r="T1876" s="4">
        <v>85136.258165991952</v>
      </c>
      <c r="U1876" s="1">
        <f t="shared" si="147"/>
        <v>1542972</v>
      </c>
      <c r="V1876" s="4">
        <f t="shared" si="148"/>
        <v>423994.85683535738</v>
      </c>
      <c r="W1876" s="1" t="str">
        <f t="shared" si="149"/>
        <v>Favourable</v>
      </c>
    </row>
    <row r="1877" spans="1:23" x14ac:dyDescent="0.25">
      <c r="A1877" s="1"/>
      <c r="B1877" s="1"/>
      <c r="C1877" s="1"/>
      <c r="D1877" s="1"/>
      <c r="E1877" s="1" t="s">
        <v>7454</v>
      </c>
      <c r="F1877" s="2">
        <v>44263</v>
      </c>
      <c r="G1877" s="3">
        <v>24723</v>
      </c>
      <c r="H1877" s="1"/>
      <c r="I1877" s="1"/>
      <c r="J1877" s="1" t="s">
        <v>7455</v>
      </c>
      <c r="K1877" s="2">
        <v>45334</v>
      </c>
      <c r="L1877" s="1" t="s">
        <v>4204</v>
      </c>
      <c r="M1877" s="1" t="str">
        <f t="shared" si="145"/>
        <v>Education</v>
      </c>
      <c r="N1877" s="1" t="s">
        <v>4210</v>
      </c>
      <c r="O1877" s="1" t="s">
        <v>4247</v>
      </c>
      <c r="P1877" s="1">
        <v>7905</v>
      </c>
      <c r="Q1877" s="1">
        <v>1339297</v>
      </c>
      <c r="R1877" s="1">
        <f t="shared" si="146"/>
        <v>49069</v>
      </c>
      <c r="S1877" s="4">
        <v>974980.71963786602</v>
      </c>
      <c r="T1877" s="4">
        <v>310695.20480223413</v>
      </c>
      <c r="U1877" s="1">
        <f t="shared" si="147"/>
        <v>1290228</v>
      </c>
      <c r="V1877" s="4">
        <f t="shared" si="148"/>
        <v>53621.075559899909</v>
      </c>
      <c r="W1877" s="1" t="str">
        <f t="shared" si="149"/>
        <v>Favourable</v>
      </c>
    </row>
    <row r="1878" spans="1:23" x14ac:dyDescent="0.25">
      <c r="A1878" s="1"/>
      <c r="B1878" s="1"/>
      <c r="C1878" s="1"/>
      <c r="D1878" s="1"/>
      <c r="E1878" s="1" t="s">
        <v>7338</v>
      </c>
      <c r="F1878" s="2">
        <v>44361</v>
      </c>
      <c r="G1878" s="3">
        <v>46477</v>
      </c>
      <c r="H1878" s="1"/>
      <c r="I1878" s="1"/>
      <c r="J1878" s="1" t="s">
        <v>7456</v>
      </c>
      <c r="K1878" s="2">
        <v>45021</v>
      </c>
      <c r="L1878" s="1" t="s">
        <v>4212</v>
      </c>
      <c r="M1878" s="1" t="str">
        <f t="shared" si="145"/>
        <v>Agricultural Extension</v>
      </c>
      <c r="N1878" s="1" t="s">
        <v>4205</v>
      </c>
      <c r="O1878" s="1" t="s">
        <v>4233</v>
      </c>
      <c r="P1878" s="1">
        <v>7365</v>
      </c>
      <c r="Q1878" s="1">
        <v>1511845</v>
      </c>
      <c r="R1878" s="1">
        <f t="shared" si="146"/>
        <v>50613</v>
      </c>
      <c r="S1878" s="4">
        <v>1123897.472192165</v>
      </c>
      <c r="T1878" s="4">
        <v>425499.31457584695</v>
      </c>
      <c r="U1878" s="1">
        <f t="shared" si="147"/>
        <v>1461232</v>
      </c>
      <c r="V1878" s="4">
        <f t="shared" si="148"/>
        <v>-37551.786768011982</v>
      </c>
      <c r="W1878" s="1" t="str">
        <f t="shared" si="149"/>
        <v>Adverse</v>
      </c>
    </row>
    <row r="1879" spans="1:23" x14ac:dyDescent="0.25">
      <c r="A1879" s="1"/>
      <c r="B1879" s="1"/>
      <c r="C1879" s="1"/>
      <c r="D1879" s="1"/>
      <c r="E1879" s="1" t="s">
        <v>5094</v>
      </c>
      <c r="F1879" s="2">
        <v>43999</v>
      </c>
      <c r="G1879" s="3">
        <v>34368</v>
      </c>
      <c r="H1879" s="1"/>
      <c r="I1879" s="1"/>
      <c r="J1879" s="1" t="s">
        <v>7457</v>
      </c>
      <c r="K1879" s="2">
        <v>45404</v>
      </c>
      <c r="L1879" s="1" t="s">
        <v>4216</v>
      </c>
      <c r="M1879" s="1" t="str">
        <f t="shared" si="145"/>
        <v>Agricultural Extension</v>
      </c>
      <c r="N1879" s="1" t="s">
        <v>4210</v>
      </c>
      <c r="O1879" s="1" t="s">
        <v>4286</v>
      </c>
      <c r="P1879" s="1">
        <v>6487</v>
      </c>
      <c r="Q1879" s="1">
        <v>1125987</v>
      </c>
      <c r="R1879" s="1">
        <f t="shared" si="146"/>
        <v>20784</v>
      </c>
      <c r="S1879" s="4">
        <v>787628.56859554874</v>
      </c>
      <c r="T1879" s="4">
        <v>176713.91955437054</v>
      </c>
      <c r="U1879" s="1">
        <f t="shared" si="147"/>
        <v>1105203</v>
      </c>
      <c r="V1879" s="4">
        <f t="shared" si="148"/>
        <v>161644.51185008069</v>
      </c>
      <c r="W1879" s="1" t="str">
        <f t="shared" si="149"/>
        <v>Favourable</v>
      </c>
    </row>
    <row r="1880" spans="1:23" x14ac:dyDescent="0.25">
      <c r="A1880" s="1"/>
      <c r="B1880" s="1"/>
      <c r="C1880" s="1"/>
      <c r="D1880" s="1"/>
      <c r="E1880" s="1" t="s">
        <v>6280</v>
      </c>
      <c r="F1880" s="2">
        <v>44634</v>
      </c>
      <c r="G1880" s="3">
        <v>36264</v>
      </c>
      <c r="H1880" s="1"/>
      <c r="I1880" s="1"/>
      <c r="J1880" s="1" t="s">
        <v>7458</v>
      </c>
      <c r="K1880" s="2">
        <v>44867</v>
      </c>
      <c r="L1880" s="1" t="s">
        <v>4200</v>
      </c>
      <c r="M1880" s="1" t="str">
        <f t="shared" si="145"/>
        <v>Social Services</v>
      </c>
      <c r="N1880" s="1" t="s">
        <v>4222</v>
      </c>
      <c r="O1880" s="1" t="s">
        <v>4330</v>
      </c>
      <c r="P1880" s="1">
        <v>5648</v>
      </c>
      <c r="Q1880" s="1">
        <v>639281</v>
      </c>
      <c r="R1880" s="1">
        <f t="shared" si="146"/>
        <v>0</v>
      </c>
      <c r="S1880" s="4">
        <v>170621.26797884898</v>
      </c>
      <c r="T1880" s="4">
        <v>22393.950364880464</v>
      </c>
      <c r="U1880" s="1">
        <f t="shared" si="147"/>
        <v>639281</v>
      </c>
      <c r="V1880" s="4">
        <f t="shared" si="148"/>
        <v>446265.78165627056</v>
      </c>
      <c r="W1880" s="1" t="str">
        <f t="shared" si="149"/>
        <v>Favourable</v>
      </c>
    </row>
    <row r="1881" spans="1:23" x14ac:dyDescent="0.25">
      <c r="A1881" s="1"/>
      <c r="B1881" s="1"/>
      <c r="C1881" s="1"/>
      <c r="D1881" s="1"/>
      <c r="E1881" s="1" t="s">
        <v>7459</v>
      </c>
      <c r="F1881" s="2">
        <v>44060</v>
      </c>
      <c r="G1881" s="3">
        <v>55692</v>
      </c>
      <c r="H1881" s="1"/>
      <c r="I1881" s="1"/>
      <c r="J1881" s="1" t="s">
        <v>7460</v>
      </c>
      <c r="K1881" s="2">
        <v>45191</v>
      </c>
      <c r="L1881" s="1" t="s">
        <v>4200</v>
      </c>
      <c r="M1881" s="1" t="str">
        <f t="shared" si="145"/>
        <v>Social Services</v>
      </c>
      <c r="N1881" s="1" t="s">
        <v>4210</v>
      </c>
      <c r="O1881" s="1" t="s">
        <v>4441</v>
      </c>
      <c r="P1881" s="1">
        <v>9456</v>
      </c>
      <c r="Q1881" s="1">
        <v>1498115</v>
      </c>
      <c r="R1881" s="1">
        <f t="shared" si="146"/>
        <v>19245</v>
      </c>
      <c r="S1881" s="4">
        <v>991362.81418873812</v>
      </c>
      <c r="T1881" s="4">
        <v>443432.21980662638</v>
      </c>
      <c r="U1881" s="1">
        <f t="shared" si="147"/>
        <v>1478870</v>
      </c>
      <c r="V1881" s="4">
        <f t="shared" si="148"/>
        <v>63319.96600463544</v>
      </c>
      <c r="W1881" s="1" t="str">
        <f t="shared" si="149"/>
        <v>Favourable</v>
      </c>
    </row>
    <row r="1882" spans="1:23" x14ac:dyDescent="0.25">
      <c r="A1882" s="1"/>
      <c r="B1882" s="1"/>
      <c r="C1882" s="1"/>
      <c r="D1882" s="1"/>
      <c r="E1882" s="1" t="s">
        <v>7461</v>
      </c>
      <c r="F1882" s="2">
        <v>44225</v>
      </c>
      <c r="G1882" s="3">
        <v>22282</v>
      </c>
      <c r="H1882" s="1"/>
      <c r="I1882" s="1"/>
      <c r="J1882" s="1" t="s">
        <v>5906</v>
      </c>
      <c r="K1882" s="2">
        <v>45006</v>
      </c>
      <c r="L1882" s="1" t="s">
        <v>4218</v>
      </c>
      <c r="M1882" s="1" t="str">
        <f t="shared" si="145"/>
        <v>Infrastructure</v>
      </c>
      <c r="N1882" s="1" t="s">
        <v>4210</v>
      </c>
      <c r="O1882" s="1" t="s">
        <v>4379</v>
      </c>
      <c r="P1882" s="1">
        <v>7382</v>
      </c>
      <c r="Q1882" s="1">
        <v>774509</v>
      </c>
      <c r="R1882" s="1">
        <f t="shared" si="146"/>
        <v>31347</v>
      </c>
      <c r="S1882" s="4">
        <v>655783.20267560601</v>
      </c>
      <c r="T1882" s="4">
        <v>30560.129255933844</v>
      </c>
      <c r="U1882" s="1">
        <f t="shared" si="147"/>
        <v>743162</v>
      </c>
      <c r="V1882" s="4">
        <f t="shared" si="148"/>
        <v>88165.668068460189</v>
      </c>
      <c r="W1882" s="1" t="str">
        <f t="shared" si="149"/>
        <v>Favourable</v>
      </c>
    </row>
    <row r="1883" spans="1:23" x14ac:dyDescent="0.25">
      <c r="A1883" s="1"/>
      <c r="B1883" s="1"/>
      <c r="C1883" s="1"/>
      <c r="D1883" s="1"/>
      <c r="E1883" s="1" t="s">
        <v>7462</v>
      </c>
      <c r="F1883" s="2">
        <v>45154</v>
      </c>
      <c r="G1883" s="3">
        <v>15717</v>
      </c>
      <c r="H1883" s="1"/>
      <c r="I1883" s="1"/>
      <c r="J1883" s="1" t="s">
        <v>6006</v>
      </c>
      <c r="K1883" s="2">
        <v>45118</v>
      </c>
      <c r="L1883" s="1" t="s">
        <v>4212</v>
      </c>
      <c r="M1883" s="1" t="str">
        <f t="shared" si="145"/>
        <v>Agricultural Extension</v>
      </c>
      <c r="N1883" s="1" t="s">
        <v>4205</v>
      </c>
      <c r="O1883" s="1" t="s">
        <v>4286</v>
      </c>
      <c r="P1883" s="1">
        <v>5783</v>
      </c>
      <c r="Q1883" s="1">
        <v>679995</v>
      </c>
      <c r="R1883" s="1">
        <f t="shared" si="146"/>
        <v>53883</v>
      </c>
      <c r="S1883" s="4">
        <v>111155.25870852427</v>
      </c>
      <c r="T1883" s="4">
        <v>17638.441177575547</v>
      </c>
      <c r="U1883" s="1">
        <f t="shared" si="147"/>
        <v>626112</v>
      </c>
      <c r="V1883" s="4">
        <f t="shared" si="148"/>
        <v>551201.30011390022</v>
      </c>
      <c r="W1883" s="1" t="str">
        <f t="shared" si="149"/>
        <v>Favourable</v>
      </c>
    </row>
    <row r="1884" spans="1:23" x14ac:dyDescent="0.25">
      <c r="A1884" s="1"/>
      <c r="B1884" s="1"/>
      <c r="C1884" s="1"/>
      <c r="D1884" s="1"/>
      <c r="E1884" s="1" t="s">
        <v>7463</v>
      </c>
      <c r="F1884" s="2">
        <v>45007</v>
      </c>
      <c r="G1884" s="3">
        <v>30983</v>
      </c>
      <c r="H1884" s="1"/>
      <c r="I1884" s="1"/>
      <c r="J1884" s="1" t="s">
        <v>7464</v>
      </c>
      <c r="K1884" s="2">
        <v>44202</v>
      </c>
      <c r="L1884" s="1" t="s">
        <v>4204</v>
      </c>
      <c r="M1884" s="1" t="str">
        <f t="shared" si="145"/>
        <v>Education</v>
      </c>
      <c r="N1884" s="1" t="s">
        <v>4222</v>
      </c>
      <c r="O1884" s="1" t="s">
        <v>4458</v>
      </c>
      <c r="P1884" s="1">
        <v>7191</v>
      </c>
      <c r="Q1884" s="1">
        <v>2398499</v>
      </c>
      <c r="R1884" s="1">
        <f t="shared" si="146"/>
        <v>10120</v>
      </c>
      <c r="S1884" s="4">
        <v>1926800.0433536705</v>
      </c>
      <c r="T1884" s="4">
        <v>752568.9894507326</v>
      </c>
      <c r="U1884" s="1">
        <f t="shared" si="147"/>
        <v>2388379</v>
      </c>
      <c r="V1884" s="4">
        <f t="shared" si="148"/>
        <v>-280870.03280440299</v>
      </c>
      <c r="W1884" s="1" t="str">
        <f t="shared" si="149"/>
        <v>Adverse</v>
      </c>
    </row>
    <row r="1885" spans="1:23" x14ac:dyDescent="0.25">
      <c r="A1885" s="1"/>
      <c r="B1885" s="1"/>
      <c r="C1885" s="1"/>
      <c r="D1885" s="1"/>
      <c r="E1885" s="1" t="s">
        <v>7465</v>
      </c>
      <c r="F1885" s="2">
        <v>44137</v>
      </c>
      <c r="G1885" s="3">
        <v>20339</v>
      </c>
      <c r="H1885" s="1"/>
      <c r="I1885" s="1"/>
      <c r="J1885" s="1" t="s">
        <v>7466</v>
      </c>
      <c r="K1885" s="2">
        <v>43868</v>
      </c>
      <c r="L1885" s="1" t="s">
        <v>4218</v>
      </c>
      <c r="M1885" s="1" t="str">
        <f t="shared" si="145"/>
        <v>Infrastructure</v>
      </c>
      <c r="N1885" s="1" t="s">
        <v>4210</v>
      </c>
      <c r="O1885" s="1" t="s">
        <v>4233</v>
      </c>
      <c r="P1885" s="1">
        <v>9363</v>
      </c>
      <c r="Q1885" s="1">
        <v>1116988</v>
      </c>
      <c r="R1885" s="1">
        <f t="shared" si="146"/>
        <v>34129</v>
      </c>
      <c r="S1885" s="4">
        <v>120713.44680409698</v>
      </c>
      <c r="T1885" s="4">
        <v>248588.56942186374</v>
      </c>
      <c r="U1885" s="1">
        <f t="shared" si="147"/>
        <v>1082859</v>
      </c>
      <c r="V1885" s="4">
        <f t="shared" si="148"/>
        <v>747685.98377403931</v>
      </c>
      <c r="W1885" s="1" t="str">
        <f t="shared" si="149"/>
        <v>Favourable</v>
      </c>
    </row>
    <row r="1886" spans="1:23" x14ac:dyDescent="0.25">
      <c r="A1886" s="1"/>
      <c r="B1886" s="1"/>
      <c r="C1886" s="1"/>
      <c r="D1886" s="1"/>
      <c r="E1886" s="1" t="s">
        <v>7467</v>
      </c>
      <c r="F1886" s="2">
        <v>44613</v>
      </c>
      <c r="G1886" s="3">
        <v>52695</v>
      </c>
      <c r="H1886" s="1"/>
      <c r="I1886" s="1"/>
      <c r="J1886" s="1" t="s">
        <v>7468</v>
      </c>
      <c r="K1886" s="2">
        <v>44799</v>
      </c>
      <c r="L1886" s="1" t="s">
        <v>4212</v>
      </c>
      <c r="M1886" s="1" t="str">
        <f t="shared" si="145"/>
        <v>Agricultural Extension</v>
      </c>
      <c r="N1886" s="1" t="s">
        <v>4205</v>
      </c>
      <c r="O1886" s="1" t="s">
        <v>4314</v>
      </c>
      <c r="P1886" s="1">
        <v>5816</v>
      </c>
      <c r="Q1886" s="1">
        <v>1951592</v>
      </c>
      <c r="R1886" s="1">
        <f t="shared" si="146"/>
        <v>38148</v>
      </c>
      <c r="S1886" s="4">
        <v>1275599.753289666</v>
      </c>
      <c r="T1886" s="4">
        <v>188922.34785687519</v>
      </c>
      <c r="U1886" s="1">
        <f t="shared" si="147"/>
        <v>1913444</v>
      </c>
      <c r="V1886" s="4">
        <f t="shared" si="148"/>
        <v>487069.8988534587</v>
      </c>
      <c r="W1886" s="1" t="str">
        <f t="shared" si="149"/>
        <v>Favourable</v>
      </c>
    </row>
    <row r="1887" spans="1:23" x14ac:dyDescent="0.25">
      <c r="A1887" s="1"/>
      <c r="B1887" s="1"/>
      <c r="C1887" s="1"/>
      <c r="D1887" s="1"/>
      <c r="E1887" s="1" t="s">
        <v>6282</v>
      </c>
      <c r="F1887" s="2">
        <v>45279</v>
      </c>
      <c r="G1887" s="3">
        <v>33440</v>
      </c>
      <c r="H1887" s="1"/>
      <c r="I1887" s="1"/>
      <c r="J1887" s="1" t="s">
        <v>7469</v>
      </c>
      <c r="K1887" s="2">
        <v>44158</v>
      </c>
      <c r="L1887" s="1" t="s">
        <v>4204</v>
      </c>
      <c r="M1887" s="1" t="str">
        <f t="shared" si="145"/>
        <v>Education</v>
      </c>
      <c r="N1887" s="1" t="s">
        <v>4205</v>
      </c>
      <c r="O1887" s="1" t="s">
        <v>4226</v>
      </c>
      <c r="P1887" s="1">
        <v>8322</v>
      </c>
      <c r="Q1887" s="1">
        <v>886530</v>
      </c>
      <c r="R1887" s="1">
        <f t="shared" si="146"/>
        <v>22091</v>
      </c>
      <c r="S1887" s="4">
        <v>139737.96794024762</v>
      </c>
      <c r="T1887" s="4">
        <v>197772.81648073971</v>
      </c>
      <c r="U1887" s="1">
        <f t="shared" si="147"/>
        <v>864439</v>
      </c>
      <c r="V1887" s="4">
        <f t="shared" si="148"/>
        <v>549019.21557901264</v>
      </c>
      <c r="W1887" s="1" t="str">
        <f t="shared" si="149"/>
        <v>Favourable</v>
      </c>
    </row>
    <row r="1888" spans="1:23" x14ac:dyDescent="0.25">
      <c r="A1888" s="1"/>
      <c r="B1888" s="1"/>
      <c r="C1888" s="1"/>
      <c r="D1888" s="1"/>
      <c r="E1888" s="1" t="s">
        <v>7470</v>
      </c>
      <c r="F1888" s="2">
        <v>44998</v>
      </c>
      <c r="G1888" s="3">
        <v>55903</v>
      </c>
      <c r="H1888" s="1"/>
      <c r="I1888" s="1"/>
      <c r="J1888" s="1" t="s">
        <v>7471</v>
      </c>
      <c r="K1888" s="2">
        <v>43878</v>
      </c>
      <c r="L1888" s="1" t="s">
        <v>4212</v>
      </c>
      <c r="M1888" s="1" t="str">
        <f t="shared" si="145"/>
        <v>Agricultural Extension</v>
      </c>
      <c r="N1888" s="1" t="s">
        <v>4222</v>
      </c>
      <c r="O1888" s="1" t="s">
        <v>4298</v>
      </c>
      <c r="P1888" s="1">
        <v>7946</v>
      </c>
      <c r="Q1888" s="1">
        <v>1937782</v>
      </c>
      <c r="R1888" s="1">
        <f t="shared" si="146"/>
        <v>0</v>
      </c>
      <c r="S1888" s="4">
        <v>1819001.4460633791</v>
      </c>
      <c r="T1888" s="4">
        <v>159836.62599535412</v>
      </c>
      <c r="U1888" s="1">
        <f t="shared" si="147"/>
        <v>1937782</v>
      </c>
      <c r="V1888" s="4">
        <f t="shared" si="148"/>
        <v>-41056.072058733087</v>
      </c>
      <c r="W1888" s="1" t="str">
        <f t="shared" si="149"/>
        <v>Adverse</v>
      </c>
    </row>
    <row r="1889" spans="1:23" x14ac:dyDescent="0.25">
      <c r="A1889" s="1"/>
      <c r="B1889" s="1"/>
      <c r="C1889" s="1"/>
      <c r="D1889" s="1"/>
      <c r="E1889" s="1" t="s">
        <v>7472</v>
      </c>
      <c r="F1889" s="2">
        <v>45259</v>
      </c>
      <c r="G1889" s="3">
        <v>49733</v>
      </c>
      <c r="H1889" s="1"/>
      <c r="I1889" s="1"/>
      <c r="J1889" s="1" t="s">
        <v>7473</v>
      </c>
      <c r="K1889" s="2">
        <v>44748</v>
      </c>
      <c r="L1889" s="1" t="s">
        <v>4212</v>
      </c>
      <c r="M1889" s="1" t="str">
        <f t="shared" si="145"/>
        <v>Agricultural Extension</v>
      </c>
      <c r="N1889" s="1" t="s">
        <v>4205</v>
      </c>
      <c r="O1889" s="1" t="s">
        <v>4311</v>
      </c>
      <c r="P1889" s="1">
        <v>8115</v>
      </c>
      <c r="Q1889" s="1">
        <v>1328484</v>
      </c>
      <c r="R1889" s="1">
        <f t="shared" si="146"/>
        <v>49878</v>
      </c>
      <c r="S1889" s="4">
        <v>441319.40163418866</v>
      </c>
      <c r="T1889" s="4">
        <v>188082.25247951967</v>
      </c>
      <c r="U1889" s="1">
        <f t="shared" si="147"/>
        <v>1278606</v>
      </c>
      <c r="V1889" s="4">
        <f t="shared" si="148"/>
        <v>699082.3458862917</v>
      </c>
      <c r="W1889" s="1" t="str">
        <f t="shared" si="149"/>
        <v>Favourable</v>
      </c>
    </row>
    <row r="1890" spans="1:23" x14ac:dyDescent="0.25">
      <c r="A1890" s="1"/>
      <c r="B1890" s="1"/>
      <c r="C1890" s="1"/>
      <c r="D1890" s="1"/>
      <c r="E1890" s="1" t="s">
        <v>7474</v>
      </c>
      <c r="F1890" s="2">
        <v>44034</v>
      </c>
      <c r="G1890" s="3">
        <v>40847</v>
      </c>
      <c r="H1890" s="1"/>
      <c r="I1890" s="1"/>
      <c r="J1890" s="1" t="s">
        <v>7475</v>
      </c>
      <c r="K1890" s="2">
        <v>45374</v>
      </c>
      <c r="L1890" s="1" t="s">
        <v>4216</v>
      </c>
      <c r="M1890" s="1" t="str">
        <f t="shared" si="145"/>
        <v>Agricultural Extension</v>
      </c>
      <c r="N1890" s="1" t="s">
        <v>4205</v>
      </c>
      <c r="O1890" s="1" t="s">
        <v>4273</v>
      </c>
      <c r="P1890" s="1">
        <v>7444</v>
      </c>
      <c r="Q1890" s="1">
        <v>1187241</v>
      </c>
      <c r="R1890" s="1">
        <f t="shared" si="146"/>
        <v>37353</v>
      </c>
      <c r="S1890" s="4">
        <v>566756.77486636152</v>
      </c>
      <c r="T1890" s="4">
        <v>175074.3054194889</v>
      </c>
      <c r="U1890" s="1">
        <f t="shared" si="147"/>
        <v>1149888</v>
      </c>
      <c r="V1890" s="4">
        <f t="shared" si="148"/>
        <v>445409.91971414955</v>
      </c>
      <c r="W1890" s="1" t="str">
        <f t="shared" si="149"/>
        <v>Favourable</v>
      </c>
    </row>
    <row r="1891" spans="1:23" x14ac:dyDescent="0.25">
      <c r="A1891" s="1"/>
      <c r="B1891" s="1"/>
      <c r="C1891" s="1"/>
      <c r="D1891" s="1"/>
      <c r="E1891" s="1" t="s">
        <v>7174</v>
      </c>
      <c r="F1891" s="2">
        <v>44870</v>
      </c>
      <c r="G1891" s="3">
        <v>25666</v>
      </c>
      <c r="H1891" s="1"/>
      <c r="I1891" s="1"/>
      <c r="J1891" s="1" t="s">
        <v>7476</v>
      </c>
      <c r="K1891" s="2">
        <v>44129</v>
      </c>
      <c r="L1891" s="1" t="s">
        <v>4216</v>
      </c>
      <c r="M1891" s="1" t="str">
        <f t="shared" si="145"/>
        <v>Agricultural Extension</v>
      </c>
      <c r="N1891" s="1" t="s">
        <v>4205</v>
      </c>
      <c r="O1891" s="1" t="s">
        <v>4379</v>
      </c>
      <c r="P1891" s="1">
        <v>5644</v>
      </c>
      <c r="Q1891" s="1">
        <v>2401637</v>
      </c>
      <c r="R1891" s="1">
        <f t="shared" si="146"/>
        <v>13752</v>
      </c>
      <c r="S1891" s="4">
        <v>317029.52342934068</v>
      </c>
      <c r="T1891" s="4">
        <v>316065.13150071172</v>
      </c>
      <c r="U1891" s="1">
        <f t="shared" si="147"/>
        <v>2387885</v>
      </c>
      <c r="V1891" s="4">
        <f t="shared" si="148"/>
        <v>1768542.3450699477</v>
      </c>
      <c r="W1891" s="1" t="str">
        <f t="shared" si="149"/>
        <v>Favourable</v>
      </c>
    </row>
    <row r="1892" spans="1:23" x14ac:dyDescent="0.25">
      <c r="A1892" s="1"/>
      <c r="B1892" s="1"/>
      <c r="C1892" s="1"/>
      <c r="D1892" s="1"/>
      <c r="E1892" s="1" t="s">
        <v>7477</v>
      </c>
      <c r="F1892" s="2">
        <v>44652</v>
      </c>
      <c r="G1892" s="3">
        <v>22230</v>
      </c>
      <c r="H1892" s="1"/>
      <c r="I1892" s="1"/>
      <c r="J1892" s="1" t="s">
        <v>4966</v>
      </c>
      <c r="K1892" s="2">
        <v>44028</v>
      </c>
      <c r="L1892" s="1" t="s">
        <v>4212</v>
      </c>
      <c r="M1892" s="1" t="str">
        <f t="shared" si="145"/>
        <v>Agricultural Extension</v>
      </c>
      <c r="N1892" s="1" t="s">
        <v>4205</v>
      </c>
      <c r="O1892" s="1" t="s">
        <v>4253</v>
      </c>
      <c r="P1892" s="1">
        <v>8649</v>
      </c>
      <c r="Q1892" s="1">
        <v>921174</v>
      </c>
      <c r="R1892" s="1">
        <f t="shared" si="146"/>
        <v>38629</v>
      </c>
      <c r="S1892" s="4">
        <v>664910.52234558947</v>
      </c>
      <c r="T1892" s="4">
        <v>263342.59314799198</v>
      </c>
      <c r="U1892" s="1">
        <f t="shared" si="147"/>
        <v>882545</v>
      </c>
      <c r="V1892" s="4">
        <f t="shared" si="148"/>
        <v>-7079.1154935813975</v>
      </c>
      <c r="W1892" s="1" t="str">
        <f t="shared" si="149"/>
        <v>Adverse</v>
      </c>
    </row>
    <row r="1893" spans="1:23" x14ac:dyDescent="0.25">
      <c r="A1893" s="1"/>
      <c r="B1893" s="1"/>
      <c r="C1893" s="1"/>
      <c r="D1893" s="1"/>
      <c r="E1893" s="1" t="s">
        <v>7478</v>
      </c>
      <c r="F1893" s="2">
        <v>44654</v>
      </c>
      <c r="G1893" s="3">
        <v>29748</v>
      </c>
      <c r="H1893" s="1"/>
      <c r="I1893" s="1"/>
      <c r="J1893" s="1" t="s">
        <v>7479</v>
      </c>
      <c r="K1893" s="2">
        <v>45252</v>
      </c>
      <c r="L1893" s="1" t="s">
        <v>4200</v>
      </c>
      <c r="M1893" s="1" t="str">
        <f t="shared" si="145"/>
        <v>Social Services</v>
      </c>
      <c r="N1893" s="1" t="s">
        <v>4222</v>
      </c>
      <c r="O1893" s="1" t="s">
        <v>4217</v>
      </c>
      <c r="P1893" s="1">
        <v>7552</v>
      </c>
      <c r="Q1893" s="1">
        <v>562824</v>
      </c>
      <c r="R1893" s="1">
        <f t="shared" si="146"/>
        <v>26844</v>
      </c>
      <c r="S1893" s="4">
        <v>437959.90789421462</v>
      </c>
      <c r="T1893" s="4">
        <v>53906.715614533903</v>
      </c>
      <c r="U1893" s="1">
        <f t="shared" si="147"/>
        <v>535980</v>
      </c>
      <c r="V1893" s="4">
        <f t="shared" si="148"/>
        <v>70957.37649125146</v>
      </c>
      <c r="W1893" s="1" t="str">
        <f t="shared" si="149"/>
        <v>Favourable</v>
      </c>
    </row>
    <row r="1894" spans="1:23" x14ac:dyDescent="0.25">
      <c r="A1894" s="1"/>
      <c r="B1894" s="1"/>
      <c r="C1894" s="1"/>
      <c r="D1894" s="1"/>
      <c r="E1894" s="1" t="s">
        <v>5240</v>
      </c>
      <c r="F1894" s="2">
        <v>45027</v>
      </c>
      <c r="G1894" s="3">
        <v>32923</v>
      </c>
      <c r="H1894" s="1"/>
      <c r="I1894" s="1"/>
      <c r="J1894" s="1" t="s">
        <v>7480</v>
      </c>
      <c r="K1894" s="2">
        <v>44906</v>
      </c>
      <c r="L1894" s="1" t="s">
        <v>4212</v>
      </c>
      <c r="M1894" s="1" t="str">
        <f t="shared" si="145"/>
        <v>Agricultural Extension</v>
      </c>
      <c r="N1894" s="1" t="s">
        <v>4210</v>
      </c>
      <c r="O1894" s="1" t="s">
        <v>4421</v>
      </c>
      <c r="P1894" s="1">
        <v>7675</v>
      </c>
      <c r="Q1894" s="1">
        <v>1697433</v>
      </c>
      <c r="R1894" s="1">
        <f t="shared" si="146"/>
        <v>46155</v>
      </c>
      <c r="S1894" s="4">
        <v>424461.6262806523</v>
      </c>
      <c r="T1894" s="4">
        <v>73020.335707837454</v>
      </c>
      <c r="U1894" s="1">
        <f t="shared" si="147"/>
        <v>1651278</v>
      </c>
      <c r="V1894" s="4">
        <f t="shared" si="148"/>
        <v>1199951.0380115104</v>
      </c>
      <c r="W1894" s="1" t="str">
        <f t="shared" si="149"/>
        <v>Favourable</v>
      </c>
    </row>
    <row r="1895" spans="1:23" x14ac:dyDescent="0.25">
      <c r="A1895" s="1"/>
      <c r="B1895" s="1"/>
      <c r="C1895" s="1"/>
      <c r="D1895" s="1"/>
      <c r="E1895" s="1" t="s">
        <v>7481</v>
      </c>
      <c r="F1895" s="2">
        <v>45269</v>
      </c>
      <c r="G1895" s="3">
        <v>20468</v>
      </c>
      <c r="H1895" s="1"/>
      <c r="I1895" s="1"/>
      <c r="J1895" s="1" t="s">
        <v>4287</v>
      </c>
      <c r="K1895" s="2">
        <v>44630</v>
      </c>
      <c r="L1895" s="1" t="s">
        <v>4204</v>
      </c>
      <c r="M1895" s="1" t="str">
        <f t="shared" si="145"/>
        <v>Education</v>
      </c>
      <c r="N1895" s="1" t="s">
        <v>4205</v>
      </c>
      <c r="O1895" s="1" t="s">
        <v>4441</v>
      </c>
      <c r="P1895" s="1">
        <v>8468</v>
      </c>
      <c r="Q1895" s="1">
        <v>686774</v>
      </c>
      <c r="R1895" s="1">
        <f t="shared" si="146"/>
        <v>51459</v>
      </c>
      <c r="S1895" s="4">
        <v>632446.72146200063</v>
      </c>
      <c r="T1895" s="4">
        <v>103141.60532515899</v>
      </c>
      <c r="U1895" s="1">
        <f t="shared" si="147"/>
        <v>635315</v>
      </c>
      <c r="V1895" s="4">
        <f t="shared" si="148"/>
        <v>-48814.326787159662</v>
      </c>
      <c r="W1895" s="1" t="str">
        <f t="shared" si="149"/>
        <v>Adverse</v>
      </c>
    </row>
    <row r="1896" spans="1:23" x14ac:dyDescent="0.25">
      <c r="A1896" s="1"/>
      <c r="B1896" s="1"/>
      <c r="C1896" s="1"/>
      <c r="D1896" s="1"/>
      <c r="E1896" s="1" t="s">
        <v>7482</v>
      </c>
      <c r="F1896" s="2">
        <v>45069</v>
      </c>
      <c r="G1896" s="3">
        <v>40599</v>
      </c>
      <c r="H1896" s="1"/>
      <c r="I1896" s="1"/>
      <c r="J1896" s="1" t="s">
        <v>6614</v>
      </c>
      <c r="K1896" s="2">
        <v>44755</v>
      </c>
      <c r="L1896" s="1" t="s">
        <v>4204</v>
      </c>
      <c r="M1896" s="1" t="str">
        <f t="shared" si="145"/>
        <v>Education</v>
      </c>
      <c r="N1896" s="1" t="s">
        <v>4205</v>
      </c>
      <c r="O1896" s="1" t="s">
        <v>4211</v>
      </c>
      <c r="P1896" s="1">
        <v>8872</v>
      </c>
      <c r="Q1896" s="1">
        <v>791755</v>
      </c>
      <c r="R1896" s="1">
        <f t="shared" si="146"/>
        <v>45342</v>
      </c>
      <c r="S1896" s="4">
        <v>588380.05559345975</v>
      </c>
      <c r="T1896" s="4">
        <v>89440.942691468677</v>
      </c>
      <c r="U1896" s="1">
        <f t="shared" si="147"/>
        <v>746413</v>
      </c>
      <c r="V1896" s="4">
        <f t="shared" si="148"/>
        <v>113934.00171507162</v>
      </c>
      <c r="W1896" s="1" t="str">
        <f t="shared" si="149"/>
        <v>Favourable</v>
      </c>
    </row>
    <row r="1897" spans="1:23" x14ac:dyDescent="0.25">
      <c r="A1897" s="1"/>
      <c r="B1897" s="1"/>
      <c r="C1897" s="1"/>
      <c r="D1897" s="1"/>
      <c r="E1897" s="1" t="s">
        <v>7483</v>
      </c>
      <c r="F1897" s="2">
        <v>44015</v>
      </c>
      <c r="G1897" s="3">
        <v>33662</v>
      </c>
      <c r="H1897" s="1"/>
      <c r="I1897" s="1"/>
      <c r="J1897" s="1" t="s">
        <v>7484</v>
      </c>
      <c r="K1897" s="2">
        <v>45160</v>
      </c>
      <c r="L1897" s="1" t="s">
        <v>4218</v>
      </c>
      <c r="M1897" s="1" t="str">
        <f t="shared" si="145"/>
        <v>Infrastructure</v>
      </c>
      <c r="N1897" s="1" t="s">
        <v>4222</v>
      </c>
      <c r="O1897" s="1" t="s">
        <v>4496</v>
      </c>
      <c r="P1897" s="1">
        <v>6900</v>
      </c>
      <c r="Q1897" s="1">
        <v>1946897</v>
      </c>
      <c r="R1897" s="1">
        <f t="shared" si="146"/>
        <v>45257</v>
      </c>
      <c r="S1897" s="4">
        <v>402089.55806657852</v>
      </c>
      <c r="T1897" s="4">
        <v>254865.589020315</v>
      </c>
      <c r="U1897" s="1">
        <f t="shared" si="147"/>
        <v>1901640</v>
      </c>
      <c r="V1897" s="4">
        <f t="shared" si="148"/>
        <v>1289941.8529131063</v>
      </c>
      <c r="W1897" s="1" t="str">
        <f t="shared" si="149"/>
        <v>Favourable</v>
      </c>
    </row>
    <row r="1898" spans="1:23" x14ac:dyDescent="0.25">
      <c r="A1898" s="1"/>
      <c r="B1898" s="1"/>
      <c r="C1898" s="1"/>
      <c r="D1898" s="1"/>
      <c r="E1898" s="1" t="s">
        <v>7485</v>
      </c>
      <c r="F1898" s="2">
        <v>44483</v>
      </c>
      <c r="G1898" s="3">
        <v>46425</v>
      </c>
      <c r="H1898" s="1"/>
      <c r="I1898" s="1"/>
      <c r="J1898" s="1" t="s">
        <v>7486</v>
      </c>
      <c r="K1898" s="2">
        <v>45411</v>
      </c>
      <c r="L1898" s="1" t="s">
        <v>4212</v>
      </c>
      <c r="M1898" s="1" t="str">
        <f t="shared" si="145"/>
        <v>Agricultural Extension</v>
      </c>
      <c r="N1898" s="1" t="s">
        <v>4205</v>
      </c>
      <c r="O1898" s="1" t="s">
        <v>4330</v>
      </c>
      <c r="P1898" s="1">
        <v>7542</v>
      </c>
      <c r="Q1898" s="1">
        <v>2284179</v>
      </c>
      <c r="R1898" s="1">
        <f t="shared" si="146"/>
        <v>0</v>
      </c>
      <c r="S1898" s="4">
        <v>1469453.5180597133</v>
      </c>
      <c r="T1898" s="4">
        <v>111808.96055097178</v>
      </c>
      <c r="U1898" s="1">
        <f t="shared" si="147"/>
        <v>2284179</v>
      </c>
      <c r="V1898" s="4">
        <f t="shared" si="148"/>
        <v>702916.5213893149</v>
      </c>
      <c r="W1898" s="1" t="str">
        <f t="shared" si="149"/>
        <v>Favourable</v>
      </c>
    </row>
    <row r="1899" spans="1:23" x14ac:dyDescent="0.25">
      <c r="A1899" s="1"/>
      <c r="B1899" s="1"/>
      <c r="C1899" s="1"/>
      <c r="D1899" s="1"/>
      <c r="E1899" s="1" t="s">
        <v>7487</v>
      </c>
      <c r="F1899" s="2">
        <v>45006</v>
      </c>
      <c r="G1899" s="3">
        <v>29225</v>
      </c>
      <c r="H1899" s="1"/>
      <c r="I1899" s="1"/>
      <c r="J1899" s="1" t="s">
        <v>7488</v>
      </c>
      <c r="K1899" s="2">
        <v>44315</v>
      </c>
      <c r="L1899" s="1" t="s">
        <v>4216</v>
      </c>
      <c r="M1899" s="1" t="str">
        <f t="shared" si="145"/>
        <v>Agricultural Extension</v>
      </c>
      <c r="N1899" s="1" t="s">
        <v>4222</v>
      </c>
      <c r="O1899" s="1" t="s">
        <v>4295</v>
      </c>
      <c r="P1899" s="1">
        <v>6784</v>
      </c>
      <c r="Q1899" s="1">
        <v>1600028</v>
      </c>
      <c r="R1899" s="1">
        <f t="shared" si="146"/>
        <v>11414</v>
      </c>
      <c r="S1899" s="4">
        <v>257122.62819678543</v>
      </c>
      <c r="T1899" s="4">
        <v>223133.88154798435</v>
      </c>
      <c r="U1899" s="1">
        <f t="shared" si="147"/>
        <v>1588614</v>
      </c>
      <c r="V1899" s="4">
        <f t="shared" si="148"/>
        <v>1119771.4902552301</v>
      </c>
      <c r="W1899" s="1" t="str">
        <f t="shared" si="149"/>
        <v>Favourable</v>
      </c>
    </row>
    <row r="1900" spans="1:23" x14ac:dyDescent="0.25">
      <c r="A1900" s="1"/>
      <c r="B1900" s="1"/>
      <c r="C1900" s="1"/>
      <c r="D1900" s="1"/>
      <c r="E1900" s="1" t="s">
        <v>7445</v>
      </c>
      <c r="F1900" s="2">
        <v>44672</v>
      </c>
      <c r="G1900" s="3">
        <v>46732</v>
      </c>
      <c r="H1900" s="1"/>
      <c r="I1900" s="1"/>
      <c r="J1900" s="1" t="s">
        <v>7489</v>
      </c>
      <c r="K1900" s="2">
        <v>44701</v>
      </c>
      <c r="L1900" s="1" t="s">
        <v>4212</v>
      </c>
      <c r="M1900" s="1" t="str">
        <f t="shared" si="145"/>
        <v>Agricultural Extension</v>
      </c>
      <c r="N1900" s="1" t="s">
        <v>4210</v>
      </c>
      <c r="O1900" s="1" t="s">
        <v>4206</v>
      </c>
      <c r="P1900" s="1">
        <v>6649</v>
      </c>
      <c r="Q1900" s="1">
        <v>610716</v>
      </c>
      <c r="R1900" s="1">
        <f t="shared" si="146"/>
        <v>54907</v>
      </c>
      <c r="S1900" s="4">
        <v>395623.10087169532</v>
      </c>
      <c r="T1900" s="4">
        <v>69979.537088083292</v>
      </c>
      <c r="U1900" s="1">
        <f t="shared" si="147"/>
        <v>555809</v>
      </c>
      <c r="V1900" s="4">
        <f t="shared" si="148"/>
        <v>145113.3620402214</v>
      </c>
      <c r="W1900" s="1" t="str">
        <f t="shared" si="149"/>
        <v>Favourable</v>
      </c>
    </row>
    <row r="1901" spans="1:23" x14ac:dyDescent="0.25">
      <c r="A1901" s="1"/>
      <c r="B1901" s="1"/>
      <c r="C1901" s="1"/>
      <c r="D1901" s="1"/>
      <c r="E1901" s="1" t="s">
        <v>7490</v>
      </c>
      <c r="F1901" s="2">
        <v>44962</v>
      </c>
      <c r="G1901" s="3">
        <v>46737</v>
      </c>
      <c r="H1901" s="1"/>
      <c r="I1901" s="1"/>
      <c r="J1901" s="1" t="s">
        <v>7491</v>
      </c>
      <c r="K1901" s="2">
        <v>44420</v>
      </c>
      <c r="L1901" s="1" t="s">
        <v>4216</v>
      </c>
      <c r="M1901" s="1" t="str">
        <f t="shared" si="145"/>
        <v>Agricultural Extension</v>
      </c>
      <c r="N1901" s="1" t="s">
        <v>4210</v>
      </c>
      <c r="O1901" s="1" t="s">
        <v>4311</v>
      </c>
      <c r="P1901" s="1">
        <v>8015</v>
      </c>
      <c r="Q1901" s="1">
        <v>1300324</v>
      </c>
      <c r="R1901" s="1">
        <f t="shared" si="146"/>
        <v>0</v>
      </c>
      <c r="S1901" s="4">
        <v>397114.25474515621</v>
      </c>
      <c r="T1901" s="4">
        <v>79686.389398808169</v>
      </c>
      <c r="U1901" s="1">
        <f t="shared" si="147"/>
        <v>1300324</v>
      </c>
      <c r="V1901" s="4">
        <f t="shared" si="148"/>
        <v>823523.3558560356</v>
      </c>
      <c r="W1901" s="1" t="str">
        <f t="shared" si="149"/>
        <v>Favourable</v>
      </c>
    </row>
    <row r="1902" spans="1:23" x14ac:dyDescent="0.25">
      <c r="A1902" s="1"/>
      <c r="B1902" s="1"/>
      <c r="C1902" s="1"/>
      <c r="D1902" s="1"/>
      <c r="E1902" s="1" t="s">
        <v>6192</v>
      </c>
      <c r="F1902" s="2">
        <v>45358</v>
      </c>
      <c r="G1902" s="3">
        <v>24446</v>
      </c>
      <c r="H1902" s="1"/>
      <c r="I1902" s="1"/>
      <c r="J1902" s="1" t="s">
        <v>7492</v>
      </c>
      <c r="K1902" s="2">
        <v>45093</v>
      </c>
      <c r="L1902" s="1" t="s">
        <v>4212</v>
      </c>
      <c r="M1902" s="1" t="str">
        <f t="shared" si="145"/>
        <v>Agricultural Extension</v>
      </c>
      <c r="N1902" s="1" t="s">
        <v>4205</v>
      </c>
      <c r="O1902" s="1" t="s">
        <v>4264</v>
      </c>
      <c r="P1902" s="1">
        <v>5707</v>
      </c>
      <c r="Q1902" s="1">
        <v>416238</v>
      </c>
      <c r="R1902" s="1">
        <f t="shared" si="146"/>
        <v>0</v>
      </c>
      <c r="S1902" s="4">
        <v>129144.48228607734</v>
      </c>
      <c r="T1902" s="4">
        <v>11763.269035802872</v>
      </c>
      <c r="U1902" s="1">
        <f t="shared" si="147"/>
        <v>416238</v>
      </c>
      <c r="V1902" s="4">
        <f t="shared" si="148"/>
        <v>275330.24867811979</v>
      </c>
      <c r="W1902" s="1" t="str">
        <f t="shared" si="149"/>
        <v>Favourable</v>
      </c>
    </row>
    <row r="1903" spans="1:23" x14ac:dyDescent="0.25">
      <c r="A1903" s="1"/>
      <c r="B1903" s="1"/>
      <c r="C1903" s="1"/>
      <c r="D1903" s="1"/>
      <c r="E1903" s="1" t="s">
        <v>7493</v>
      </c>
      <c r="F1903" s="2">
        <v>44674</v>
      </c>
      <c r="G1903" s="3">
        <v>38407</v>
      </c>
      <c r="H1903" s="1"/>
      <c r="I1903" s="1"/>
      <c r="J1903" s="1" t="s">
        <v>6801</v>
      </c>
      <c r="K1903" s="2">
        <v>44030</v>
      </c>
      <c r="L1903" s="1" t="s">
        <v>4204</v>
      </c>
      <c r="M1903" s="1" t="str">
        <f t="shared" si="145"/>
        <v>Education</v>
      </c>
      <c r="N1903" s="1" t="s">
        <v>4210</v>
      </c>
      <c r="O1903" s="1" t="s">
        <v>4244</v>
      </c>
      <c r="P1903" s="1">
        <v>7742</v>
      </c>
      <c r="Q1903" s="1">
        <v>1067411</v>
      </c>
      <c r="R1903" s="1">
        <f t="shared" si="146"/>
        <v>47078</v>
      </c>
      <c r="S1903" s="4">
        <v>871635.29332856985</v>
      </c>
      <c r="T1903" s="4">
        <v>219836.76454158695</v>
      </c>
      <c r="U1903" s="1">
        <f t="shared" si="147"/>
        <v>1020333</v>
      </c>
      <c r="V1903" s="4">
        <f t="shared" si="148"/>
        <v>-24061.05787015683</v>
      </c>
      <c r="W1903" s="1" t="str">
        <f t="shared" si="149"/>
        <v>Adverse</v>
      </c>
    </row>
    <row r="1904" spans="1:23" x14ac:dyDescent="0.25">
      <c r="A1904" s="1"/>
      <c r="B1904" s="1"/>
      <c r="C1904" s="1"/>
      <c r="D1904" s="1"/>
      <c r="E1904" s="1" t="s">
        <v>7410</v>
      </c>
      <c r="F1904" s="2">
        <v>44626</v>
      </c>
      <c r="G1904" s="3">
        <v>37032</v>
      </c>
      <c r="H1904" s="1"/>
      <c r="I1904" s="1"/>
      <c r="J1904" s="1" t="s">
        <v>7494</v>
      </c>
      <c r="K1904" s="2">
        <v>43895</v>
      </c>
      <c r="L1904" s="1" t="s">
        <v>4212</v>
      </c>
      <c r="M1904" s="1" t="str">
        <f t="shared" si="145"/>
        <v>Agricultural Extension</v>
      </c>
      <c r="N1904" s="1" t="s">
        <v>4210</v>
      </c>
      <c r="O1904" s="1" t="s">
        <v>4301</v>
      </c>
      <c r="P1904" s="1">
        <v>8052</v>
      </c>
      <c r="Q1904" s="1">
        <v>1317342</v>
      </c>
      <c r="R1904" s="1">
        <f t="shared" si="146"/>
        <v>0</v>
      </c>
      <c r="S1904" s="4">
        <v>452353.51081215014</v>
      </c>
      <c r="T1904" s="4">
        <v>9823.8280798758242</v>
      </c>
      <c r="U1904" s="1">
        <f t="shared" si="147"/>
        <v>1317342</v>
      </c>
      <c r="V1904" s="4">
        <f t="shared" si="148"/>
        <v>855164.66110797401</v>
      </c>
      <c r="W1904" s="1" t="str">
        <f t="shared" si="149"/>
        <v>Favourable</v>
      </c>
    </row>
    <row r="1905" spans="1:23" x14ac:dyDescent="0.25">
      <c r="A1905" s="1"/>
      <c r="B1905" s="1"/>
      <c r="C1905" s="1"/>
      <c r="D1905" s="1"/>
      <c r="E1905" s="1" t="s">
        <v>7495</v>
      </c>
      <c r="F1905" s="2">
        <v>45358</v>
      </c>
      <c r="G1905" s="3">
        <v>17139</v>
      </c>
      <c r="H1905" s="1"/>
      <c r="I1905" s="1"/>
      <c r="J1905" s="1" t="s">
        <v>7496</v>
      </c>
      <c r="K1905" s="2">
        <v>45062</v>
      </c>
      <c r="L1905" s="1" t="s">
        <v>4212</v>
      </c>
      <c r="M1905" s="1" t="str">
        <f t="shared" si="145"/>
        <v>Agricultural Extension</v>
      </c>
      <c r="N1905" s="1" t="s">
        <v>4205</v>
      </c>
      <c r="O1905" s="1" t="s">
        <v>4273</v>
      </c>
      <c r="P1905" s="1">
        <v>8916</v>
      </c>
      <c r="Q1905" s="1">
        <v>2436862</v>
      </c>
      <c r="R1905" s="1">
        <f t="shared" si="146"/>
        <v>0</v>
      </c>
      <c r="S1905" s="4">
        <v>1812941.783706072</v>
      </c>
      <c r="T1905" s="4">
        <v>787507.62804752251</v>
      </c>
      <c r="U1905" s="1">
        <f t="shared" si="147"/>
        <v>2436862</v>
      </c>
      <c r="V1905" s="4">
        <f t="shared" si="148"/>
        <v>-163587.41175359441</v>
      </c>
      <c r="W1905" s="1" t="str">
        <f t="shared" si="149"/>
        <v>Adverse</v>
      </c>
    </row>
    <row r="1906" spans="1:23" x14ac:dyDescent="0.25">
      <c r="A1906" s="1"/>
      <c r="B1906" s="1"/>
      <c r="C1906" s="1"/>
      <c r="D1906" s="1"/>
      <c r="E1906" s="1" t="s">
        <v>7497</v>
      </c>
      <c r="F1906" s="2">
        <v>44108</v>
      </c>
      <c r="G1906" s="3">
        <v>28449</v>
      </c>
      <c r="H1906" s="1"/>
      <c r="I1906" s="1"/>
      <c r="J1906" s="1" t="s">
        <v>7498</v>
      </c>
      <c r="K1906" s="2">
        <v>45374</v>
      </c>
      <c r="L1906" s="1" t="s">
        <v>4216</v>
      </c>
      <c r="M1906" s="1" t="str">
        <f t="shared" si="145"/>
        <v>Agricultural Extension</v>
      </c>
      <c r="N1906" s="1" t="s">
        <v>4222</v>
      </c>
      <c r="O1906" s="1" t="s">
        <v>4217</v>
      </c>
      <c r="P1906" s="1">
        <v>8194</v>
      </c>
      <c r="Q1906" s="1">
        <v>2409244</v>
      </c>
      <c r="R1906" s="1">
        <f t="shared" si="146"/>
        <v>50320</v>
      </c>
      <c r="S1906" s="4">
        <v>703482.58898064296</v>
      </c>
      <c r="T1906" s="4">
        <v>147996.53118759845</v>
      </c>
      <c r="U1906" s="1">
        <f t="shared" si="147"/>
        <v>2358924</v>
      </c>
      <c r="V1906" s="4">
        <f t="shared" si="148"/>
        <v>1557764.8798317586</v>
      </c>
      <c r="W1906" s="1" t="str">
        <f t="shared" si="149"/>
        <v>Favourable</v>
      </c>
    </row>
    <row r="1907" spans="1:23" x14ac:dyDescent="0.25">
      <c r="A1907" s="1"/>
      <c r="B1907" s="1"/>
      <c r="C1907" s="1"/>
      <c r="D1907" s="1"/>
      <c r="E1907" s="1" t="s">
        <v>4447</v>
      </c>
      <c r="F1907" s="2">
        <v>45006</v>
      </c>
      <c r="G1907" s="3">
        <v>31003</v>
      </c>
      <c r="H1907" s="1"/>
      <c r="I1907" s="1"/>
      <c r="J1907" s="1" t="s">
        <v>7499</v>
      </c>
      <c r="K1907" s="2">
        <v>44147</v>
      </c>
      <c r="L1907" s="1" t="s">
        <v>4204</v>
      </c>
      <c r="M1907" s="1" t="str">
        <f t="shared" si="145"/>
        <v>Education</v>
      </c>
      <c r="N1907" s="1" t="s">
        <v>4205</v>
      </c>
      <c r="O1907" s="1" t="s">
        <v>4358</v>
      </c>
      <c r="P1907" s="1">
        <v>5990</v>
      </c>
      <c r="Q1907" s="1">
        <v>343478</v>
      </c>
      <c r="R1907" s="1">
        <f t="shared" si="146"/>
        <v>29378</v>
      </c>
      <c r="S1907" s="4">
        <v>315810.92303490656</v>
      </c>
      <c r="T1907" s="4">
        <v>52910.895255228745</v>
      </c>
      <c r="U1907" s="1">
        <f t="shared" si="147"/>
        <v>314100</v>
      </c>
      <c r="V1907" s="4">
        <f t="shared" si="148"/>
        <v>-25243.818290135299</v>
      </c>
      <c r="W1907" s="1" t="str">
        <f t="shared" si="149"/>
        <v>Adverse</v>
      </c>
    </row>
    <row r="1908" spans="1:23" x14ac:dyDescent="0.25">
      <c r="A1908" s="1"/>
      <c r="B1908" s="1"/>
      <c r="C1908" s="1"/>
      <c r="D1908" s="1"/>
      <c r="E1908" s="1" t="s">
        <v>7500</v>
      </c>
      <c r="F1908" s="2">
        <v>44635</v>
      </c>
      <c r="G1908" s="3">
        <v>36919</v>
      </c>
      <c r="H1908" s="1"/>
      <c r="I1908" s="1"/>
      <c r="J1908" s="1" t="s">
        <v>7501</v>
      </c>
      <c r="K1908" s="2">
        <v>44989</v>
      </c>
      <c r="L1908" s="1" t="s">
        <v>4216</v>
      </c>
      <c r="M1908" s="1" t="str">
        <f t="shared" si="145"/>
        <v>Agricultural Extension</v>
      </c>
      <c r="N1908" s="1" t="s">
        <v>4210</v>
      </c>
      <c r="O1908" s="1" t="s">
        <v>4247</v>
      </c>
      <c r="P1908" s="1">
        <v>6740</v>
      </c>
      <c r="Q1908" s="1">
        <v>556322</v>
      </c>
      <c r="R1908" s="1">
        <f t="shared" si="146"/>
        <v>0</v>
      </c>
      <c r="S1908" s="4">
        <v>388276.69492690067</v>
      </c>
      <c r="T1908" s="4">
        <v>127497.89411612146</v>
      </c>
      <c r="U1908" s="1">
        <f t="shared" si="147"/>
        <v>556322</v>
      </c>
      <c r="V1908" s="4">
        <f t="shared" si="148"/>
        <v>40547.410956977867</v>
      </c>
      <c r="W1908" s="1" t="str">
        <f t="shared" si="149"/>
        <v>Favourable</v>
      </c>
    </row>
    <row r="1909" spans="1:23" x14ac:dyDescent="0.25">
      <c r="A1909" s="1"/>
      <c r="B1909" s="1"/>
      <c r="C1909" s="1"/>
      <c r="D1909" s="1"/>
      <c r="E1909" s="1" t="s">
        <v>7502</v>
      </c>
      <c r="F1909" s="2">
        <v>45050</v>
      </c>
      <c r="G1909" s="3">
        <v>45350</v>
      </c>
      <c r="H1909" s="1"/>
      <c r="I1909" s="1"/>
      <c r="J1909" s="1" t="s">
        <v>7503</v>
      </c>
      <c r="K1909" s="2">
        <v>44895</v>
      </c>
      <c r="L1909" s="1" t="s">
        <v>4200</v>
      </c>
      <c r="M1909" s="1" t="str">
        <f t="shared" si="145"/>
        <v>Social Services</v>
      </c>
      <c r="N1909" s="1" t="s">
        <v>4210</v>
      </c>
      <c r="O1909" s="1" t="s">
        <v>4476</v>
      </c>
      <c r="P1909" s="1">
        <v>6914</v>
      </c>
      <c r="Q1909" s="1">
        <v>1527580</v>
      </c>
      <c r="R1909" s="1">
        <f t="shared" si="146"/>
        <v>15175</v>
      </c>
      <c r="S1909" s="4">
        <v>673737.29010587442</v>
      </c>
      <c r="T1909" s="4">
        <v>425704.58656355896</v>
      </c>
      <c r="U1909" s="1">
        <f t="shared" si="147"/>
        <v>1512405</v>
      </c>
      <c r="V1909" s="4">
        <f t="shared" si="148"/>
        <v>428138.12333056657</v>
      </c>
      <c r="W1909" s="1" t="str">
        <f t="shared" si="149"/>
        <v>Favourable</v>
      </c>
    </row>
    <row r="1910" spans="1:23" x14ac:dyDescent="0.25">
      <c r="A1910" s="1"/>
      <c r="B1910" s="1"/>
      <c r="C1910" s="1"/>
      <c r="D1910" s="1"/>
      <c r="E1910" s="1" t="s">
        <v>7504</v>
      </c>
      <c r="F1910" s="2">
        <v>45066</v>
      </c>
      <c r="G1910" s="3">
        <v>53470</v>
      </c>
      <c r="H1910" s="1"/>
      <c r="I1910" s="1"/>
      <c r="J1910" s="1" t="s">
        <v>7505</v>
      </c>
      <c r="K1910" s="2">
        <v>44393</v>
      </c>
      <c r="L1910" s="1" t="s">
        <v>4200</v>
      </c>
      <c r="M1910" s="1" t="str">
        <f t="shared" si="145"/>
        <v>Social Services</v>
      </c>
      <c r="N1910" s="1" t="s">
        <v>4205</v>
      </c>
      <c r="O1910" s="1" t="s">
        <v>4335</v>
      </c>
      <c r="P1910" s="1">
        <v>7791</v>
      </c>
      <c r="Q1910" s="1">
        <v>1661519</v>
      </c>
      <c r="R1910" s="1">
        <f t="shared" si="146"/>
        <v>50351</v>
      </c>
      <c r="S1910" s="4">
        <v>377313.41619866504</v>
      </c>
      <c r="T1910" s="4">
        <v>547821.04639407899</v>
      </c>
      <c r="U1910" s="1">
        <f t="shared" si="147"/>
        <v>1611168</v>
      </c>
      <c r="V1910" s="4">
        <f t="shared" si="148"/>
        <v>736384.53740725596</v>
      </c>
      <c r="W1910" s="1" t="str">
        <f t="shared" si="149"/>
        <v>Favourable</v>
      </c>
    </row>
    <row r="1911" spans="1:23" x14ac:dyDescent="0.25">
      <c r="A1911" s="1"/>
      <c r="B1911" s="1"/>
      <c r="C1911" s="1"/>
      <c r="D1911" s="1"/>
      <c r="E1911" s="1" t="s">
        <v>6505</v>
      </c>
      <c r="F1911" s="2">
        <v>44169</v>
      </c>
      <c r="G1911" s="3">
        <v>36777</v>
      </c>
      <c r="H1911" s="1"/>
      <c r="I1911" s="1"/>
      <c r="J1911" s="1" t="s">
        <v>7506</v>
      </c>
      <c r="K1911" s="2">
        <v>44599</v>
      </c>
      <c r="L1911" s="1" t="s">
        <v>4204</v>
      </c>
      <c r="M1911" s="1" t="str">
        <f t="shared" si="145"/>
        <v>Education</v>
      </c>
      <c r="N1911" s="1" t="s">
        <v>4205</v>
      </c>
      <c r="O1911" s="1" t="s">
        <v>4276</v>
      </c>
      <c r="P1911" s="1">
        <v>5986</v>
      </c>
      <c r="Q1911" s="1">
        <v>779966</v>
      </c>
      <c r="R1911" s="1">
        <f t="shared" si="146"/>
        <v>0</v>
      </c>
      <c r="S1911" s="4">
        <v>290726.3176722746</v>
      </c>
      <c r="T1911" s="4">
        <v>80125.782211247031</v>
      </c>
      <c r="U1911" s="1">
        <f t="shared" si="147"/>
        <v>779966</v>
      </c>
      <c r="V1911" s="4">
        <f t="shared" si="148"/>
        <v>409113.90011647838</v>
      </c>
      <c r="W1911" s="1" t="str">
        <f t="shared" si="149"/>
        <v>Favourable</v>
      </c>
    </row>
    <row r="1912" spans="1:23" x14ac:dyDescent="0.25">
      <c r="A1912" s="1"/>
      <c r="B1912" s="1"/>
      <c r="C1912" s="1"/>
      <c r="D1912" s="1"/>
      <c r="E1912" s="1" t="s">
        <v>4702</v>
      </c>
      <c r="F1912" s="2">
        <v>44802</v>
      </c>
      <c r="G1912" s="3">
        <v>35036</v>
      </c>
      <c r="H1912" s="1"/>
      <c r="I1912" s="1"/>
      <c r="J1912" s="1" t="s">
        <v>7404</v>
      </c>
      <c r="K1912" s="2">
        <v>44957</v>
      </c>
      <c r="L1912" s="1" t="s">
        <v>4204</v>
      </c>
      <c r="M1912" s="1" t="str">
        <f t="shared" si="145"/>
        <v>Education</v>
      </c>
      <c r="N1912" s="1" t="s">
        <v>4210</v>
      </c>
      <c r="O1912" s="1" t="s">
        <v>4289</v>
      </c>
      <c r="P1912" s="1">
        <v>9262</v>
      </c>
      <c r="Q1912" s="1">
        <v>2028358</v>
      </c>
      <c r="R1912" s="1">
        <f t="shared" si="146"/>
        <v>21430</v>
      </c>
      <c r="S1912" s="4">
        <v>1560889.4974836337</v>
      </c>
      <c r="T1912" s="4">
        <v>473141.87091154652</v>
      </c>
      <c r="U1912" s="1">
        <f t="shared" si="147"/>
        <v>2006928</v>
      </c>
      <c r="V1912" s="4">
        <f t="shared" si="148"/>
        <v>-5673.3683951802086</v>
      </c>
      <c r="W1912" s="1" t="str">
        <f t="shared" si="149"/>
        <v>Adverse</v>
      </c>
    </row>
    <row r="1913" spans="1:23" x14ac:dyDescent="0.25">
      <c r="A1913" s="1"/>
      <c r="B1913" s="1"/>
      <c r="C1913" s="1"/>
      <c r="D1913" s="1"/>
      <c r="E1913" s="1" t="s">
        <v>7507</v>
      </c>
      <c r="F1913" s="2">
        <v>44137</v>
      </c>
      <c r="G1913" s="3">
        <v>19678</v>
      </c>
      <c r="H1913" s="1"/>
      <c r="I1913" s="1"/>
      <c r="J1913" s="1" t="s">
        <v>7508</v>
      </c>
      <c r="K1913" s="2">
        <v>45069</v>
      </c>
      <c r="L1913" s="1" t="s">
        <v>4204</v>
      </c>
      <c r="M1913" s="1" t="str">
        <f t="shared" si="145"/>
        <v>Education</v>
      </c>
      <c r="N1913" s="1" t="s">
        <v>4205</v>
      </c>
      <c r="O1913" s="1" t="s">
        <v>4226</v>
      </c>
      <c r="P1913" s="1">
        <v>9311</v>
      </c>
      <c r="Q1913" s="1">
        <v>2142287</v>
      </c>
      <c r="R1913" s="1">
        <f t="shared" si="146"/>
        <v>47338</v>
      </c>
      <c r="S1913" s="4">
        <v>1810724.9423506164</v>
      </c>
      <c r="T1913" s="4">
        <v>620845.0333609574</v>
      </c>
      <c r="U1913" s="1">
        <f t="shared" si="147"/>
        <v>2094949</v>
      </c>
      <c r="V1913" s="4">
        <f t="shared" si="148"/>
        <v>-289282.97571157385</v>
      </c>
      <c r="W1913" s="1" t="str">
        <f t="shared" si="149"/>
        <v>Adverse</v>
      </c>
    </row>
    <row r="1914" spans="1:23" x14ac:dyDescent="0.25">
      <c r="A1914" s="1"/>
      <c r="B1914" s="1"/>
      <c r="C1914" s="1"/>
      <c r="D1914" s="1"/>
      <c r="E1914" s="1" t="s">
        <v>4718</v>
      </c>
      <c r="F1914" s="2">
        <v>44375</v>
      </c>
      <c r="G1914" s="3">
        <v>46466</v>
      </c>
      <c r="H1914" s="1"/>
      <c r="I1914" s="1"/>
      <c r="J1914" s="1" t="s">
        <v>4882</v>
      </c>
      <c r="K1914" s="2">
        <v>44120</v>
      </c>
      <c r="L1914" s="1" t="s">
        <v>4212</v>
      </c>
      <c r="M1914" s="1" t="str">
        <f t="shared" si="145"/>
        <v>Agricultural Extension</v>
      </c>
      <c r="N1914" s="1" t="s">
        <v>4222</v>
      </c>
      <c r="O1914" s="1" t="s">
        <v>4259</v>
      </c>
      <c r="P1914" s="1">
        <v>8704</v>
      </c>
      <c r="Q1914" s="1">
        <v>1047158</v>
      </c>
      <c r="R1914" s="1">
        <f t="shared" si="146"/>
        <v>89730</v>
      </c>
      <c r="S1914" s="4">
        <v>659549.54815978289</v>
      </c>
      <c r="T1914" s="4">
        <v>121434.28083487639</v>
      </c>
      <c r="U1914" s="1">
        <f t="shared" si="147"/>
        <v>957428</v>
      </c>
      <c r="V1914" s="4">
        <f t="shared" si="148"/>
        <v>266174.17100534076</v>
      </c>
      <c r="W1914" s="1" t="str">
        <f t="shared" si="149"/>
        <v>Favourable</v>
      </c>
    </row>
    <row r="1915" spans="1:23" x14ac:dyDescent="0.25">
      <c r="A1915" s="1"/>
      <c r="B1915" s="1"/>
      <c r="C1915" s="1"/>
      <c r="D1915" s="1"/>
      <c r="E1915" s="1" t="s">
        <v>7509</v>
      </c>
      <c r="F1915" s="2">
        <v>44583</v>
      </c>
      <c r="G1915" s="3">
        <v>37338</v>
      </c>
      <c r="H1915" s="1"/>
      <c r="I1915" s="1"/>
      <c r="J1915" s="1" t="s">
        <v>7510</v>
      </c>
      <c r="K1915" s="2">
        <v>45373</v>
      </c>
      <c r="L1915" s="1" t="s">
        <v>4200</v>
      </c>
      <c r="M1915" s="1" t="str">
        <f t="shared" si="145"/>
        <v>Social Services</v>
      </c>
      <c r="N1915" s="1" t="s">
        <v>4205</v>
      </c>
      <c r="O1915" s="1" t="s">
        <v>4338</v>
      </c>
      <c r="P1915" s="1">
        <v>8967</v>
      </c>
      <c r="Q1915" s="1">
        <v>1624347</v>
      </c>
      <c r="R1915" s="1">
        <f t="shared" si="146"/>
        <v>0</v>
      </c>
      <c r="S1915" s="4">
        <v>192377.78648799559</v>
      </c>
      <c r="T1915" s="4">
        <v>500197.03228832647</v>
      </c>
      <c r="U1915" s="1">
        <f t="shared" si="147"/>
        <v>1624347</v>
      </c>
      <c r="V1915" s="4">
        <f t="shared" si="148"/>
        <v>931772.18122367794</v>
      </c>
      <c r="W1915" s="1" t="str">
        <f t="shared" si="149"/>
        <v>Favourable</v>
      </c>
    </row>
    <row r="1916" spans="1:23" x14ac:dyDescent="0.25">
      <c r="A1916" s="1"/>
      <c r="B1916" s="1"/>
      <c r="C1916" s="1"/>
      <c r="D1916" s="1"/>
      <c r="E1916" s="1" t="s">
        <v>7511</v>
      </c>
      <c r="F1916" s="2">
        <v>44600</v>
      </c>
      <c r="G1916" s="3">
        <v>28219</v>
      </c>
      <c r="H1916" s="1"/>
      <c r="I1916" s="1"/>
      <c r="J1916" s="1" t="s">
        <v>5647</v>
      </c>
      <c r="K1916" s="2">
        <v>44193</v>
      </c>
      <c r="L1916" s="1" t="s">
        <v>4218</v>
      </c>
      <c r="M1916" s="1" t="str">
        <f t="shared" si="145"/>
        <v>Infrastructure</v>
      </c>
      <c r="N1916" s="1" t="s">
        <v>4205</v>
      </c>
      <c r="O1916" s="1" t="s">
        <v>4338</v>
      </c>
      <c r="P1916" s="1">
        <v>8943</v>
      </c>
      <c r="Q1916" s="1">
        <v>646948</v>
      </c>
      <c r="R1916" s="1">
        <f t="shared" si="146"/>
        <v>94304</v>
      </c>
      <c r="S1916" s="4">
        <v>509904.79881388944</v>
      </c>
      <c r="T1916" s="4">
        <v>64744.739181125246</v>
      </c>
      <c r="U1916" s="1">
        <f t="shared" si="147"/>
        <v>552644</v>
      </c>
      <c r="V1916" s="4">
        <f t="shared" si="148"/>
        <v>72298.462004985311</v>
      </c>
      <c r="W1916" s="1" t="str">
        <f t="shared" si="149"/>
        <v>Favourable</v>
      </c>
    </row>
    <row r="1917" spans="1:23" x14ac:dyDescent="0.25">
      <c r="A1917" s="1"/>
      <c r="B1917" s="1"/>
      <c r="C1917" s="1"/>
      <c r="D1917" s="1"/>
      <c r="E1917" s="1" t="s">
        <v>7512</v>
      </c>
      <c r="F1917" s="2">
        <v>44551</v>
      </c>
      <c r="G1917" s="3">
        <v>46305</v>
      </c>
      <c r="H1917" s="1"/>
      <c r="I1917" s="1"/>
      <c r="J1917" s="1" t="s">
        <v>7513</v>
      </c>
      <c r="K1917" s="2">
        <v>45039</v>
      </c>
      <c r="L1917" s="1" t="s">
        <v>4204</v>
      </c>
      <c r="M1917" s="1" t="str">
        <f t="shared" si="145"/>
        <v>Education</v>
      </c>
      <c r="N1917" s="1" t="s">
        <v>4205</v>
      </c>
      <c r="O1917" s="1" t="s">
        <v>4276</v>
      </c>
      <c r="P1917" s="1">
        <v>9419</v>
      </c>
      <c r="Q1917" s="1">
        <v>2168979</v>
      </c>
      <c r="R1917" s="1">
        <f t="shared" si="146"/>
        <v>38365</v>
      </c>
      <c r="S1917" s="4">
        <v>1943423.5096198693</v>
      </c>
      <c r="T1917" s="4">
        <v>193208.72173603624</v>
      </c>
      <c r="U1917" s="1">
        <f t="shared" si="147"/>
        <v>2130614</v>
      </c>
      <c r="V1917" s="4">
        <f t="shared" si="148"/>
        <v>32346.768644094467</v>
      </c>
      <c r="W1917" s="1" t="str">
        <f t="shared" si="149"/>
        <v>Favourable</v>
      </c>
    </row>
    <row r="1918" spans="1:23" x14ac:dyDescent="0.25">
      <c r="A1918" s="1"/>
      <c r="B1918" s="1"/>
      <c r="C1918" s="1"/>
      <c r="D1918" s="1"/>
      <c r="E1918" s="1" t="s">
        <v>7514</v>
      </c>
      <c r="F1918" s="2">
        <v>45393</v>
      </c>
      <c r="G1918" s="3">
        <v>41053</v>
      </c>
      <c r="H1918" s="1"/>
      <c r="I1918" s="1"/>
      <c r="J1918" s="1" t="s">
        <v>7515</v>
      </c>
      <c r="K1918" s="2">
        <v>45037</v>
      </c>
      <c r="L1918" s="1" t="s">
        <v>4218</v>
      </c>
      <c r="M1918" s="1" t="str">
        <f t="shared" si="145"/>
        <v>Infrastructure</v>
      </c>
      <c r="N1918" s="1" t="s">
        <v>4205</v>
      </c>
      <c r="O1918" s="1" t="s">
        <v>4304</v>
      </c>
      <c r="P1918" s="1">
        <v>6306</v>
      </c>
      <c r="Q1918" s="1">
        <v>2282254</v>
      </c>
      <c r="R1918" s="1">
        <f t="shared" si="146"/>
        <v>19744</v>
      </c>
      <c r="S1918" s="4">
        <v>600105.14075639716</v>
      </c>
      <c r="T1918" s="4">
        <v>637521.18268974172</v>
      </c>
      <c r="U1918" s="1">
        <f t="shared" si="147"/>
        <v>2262510</v>
      </c>
      <c r="V1918" s="4">
        <f t="shared" si="148"/>
        <v>1044627.6765538612</v>
      </c>
      <c r="W1918" s="1" t="str">
        <f t="shared" si="149"/>
        <v>Favourable</v>
      </c>
    </row>
    <row r="1919" spans="1:23" x14ac:dyDescent="0.25">
      <c r="A1919" s="1"/>
      <c r="B1919" s="1"/>
      <c r="C1919" s="1"/>
      <c r="D1919" s="1"/>
      <c r="E1919" s="1" t="s">
        <v>7206</v>
      </c>
      <c r="F1919" s="2">
        <v>44052</v>
      </c>
      <c r="G1919" s="3">
        <v>21772</v>
      </c>
      <c r="H1919" s="1"/>
      <c r="I1919" s="1"/>
      <c r="J1919" s="1" t="s">
        <v>7516</v>
      </c>
      <c r="K1919" s="2">
        <v>45292</v>
      </c>
      <c r="L1919" s="1" t="s">
        <v>4218</v>
      </c>
      <c r="M1919" s="1" t="str">
        <f t="shared" si="145"/>
        <v>Infrastructure</v>
      </c>
      <c r="N1919" s="1" t="s">
        <v>4205</v>
      </c>
      <c r="O1919" s="1" t="s">
        <v>4438</v>
      </c>
      <c r="P1919" s="1">
        <v>6329</v>
      </c>
      <c r="Q1919" s="1">
        <v>491895</v>
      </c>
      <c r="R1919" s="1">
        <f t="shared" si="146"/>
        <v>16418</v>
      </c>
      <c r="S1919" s="4">
        <v>310660.54230263119</v>
      </c>
      <c r="T1919" s="4">
        <v>89741.641024180091</v>
      </c>
      <c r="U1919" s="1">
        <f t="shared" si="147"/>
        <v>475477</v>
      </c>
      <c r="V1919" s="4">
        <f t="shared" si="148"/>
        <v>91492.816673188703</v>
      </c>
      <c r="W1919" s="1" t="str">
        <f t="shared" si="149"/>
        <v>Favourable</v>
      </c>
    </row>
    <row r="1920" spans="1:23" x14ac:dyDescent="0.25">
      <c r="A1920" s="1"/>
      <c r="B1920" s="1"/>
      <c r="C1920" s="1"/>
      <c r="D1920" s="1"/>
      <c r="E1920" s="1" t="s">
        <v>7517</v>
      </c>
      <c r="F1920" s="2">
        <v>44968</v>
      </c>
      <c r="G1920" s="3">
        <v>41452</v>
      </c>
      <c r="H1920" s="1"/>
      <c r="I1920" s="1"/>
      <c r="J1920" s="1" t="s">
        <v>7518</v>
      </c>
      <c r="K1920" s="2">
        <v>44677</v>
      </c>
      <c r="L1920" s="1" t="s">
        <v>4212</v>
      </c>
      <c r="M1920" s="1" t="str">
        <f t="shared" si="145"/>
        <v>Agricultural Extension</v>
      </c>
      <c r="N1920" s="1" t="s">
        <v>4205</v>
      </c>
      <c r="O1920" s="1" t="s">
        <v>4479</v>
      </c>
      <c r="P1920" s="1">
        <v>8470</v>
      </c>
      <c r="Q1920" s="1">
        <v>1587093</v>
      </c>
      <c r="R1920" s="1">
        <f t="shared" si="146"/>
        <v>35291</v>
      </c>
      <c r="S1920" s="4">
        <v>452165.22976473416</v>
      </c>
      <c r="T1920" s="4">
        <v>10845.198938117685</v>
      </c>
      <c r="U1920" s="1">
        <f t="shared" si="147"/>
        <v>1551802</v>
      </c>
      <c r="V1920" s="4">
        <f t="shared" si="148"/>
        <v>1124082.5712971482</v>
      </c>
      <c r="W1920" s="1" t="str">
        <f t="shared" si="149"/>
        <v>Favourable</v>
      </c>
    </row>
    <row r="1921" spans="1:23" x14ac:dyDescent="0.25">
      <c r="A1921" s="1"/>
      <c r="B1921" s="1"/>
      <c r="C1921" s="1"/>
      <c r="D1921" s="1"/>
      <c r="E1921" s="1" t="s">
        <v>7519</v>
      </c>
      <c r="F1921" s="2">
        <v>44342</v>
      </c>
      <c r="G1921" s="3">
        <v>56084</v>
      </c>
      <c r="H1921" s="1"/>
      <c r="I1921" s="1"/>
      <c r="J1921" s="1" t="s">
        <v>7520</v>
      </c>
      <c r="K1921" s="2">
        <v>44540</v>
      </c>
      <c r="L1921" s="1" t="s">
        <v>4204</v>
      </c>
      <c r="M1921" s="1" t="str">
        <f t="shared" si="145"/>
        <v>Education</v>
      </c>
      <c r="N1921" s="1" t="s">
        <v>4222</v>
      </c>
      <c r="O1921" s="1" t="s">
        <v>4345</v>
      </c>
      <c r="P1921" s="1">
        <v>9234</v>
      </c>
      <c r="Q1921" s="1">
        <v>498908</v>
      </c>
      <c r="R1921" s="1">
        <f t="shared" si="146"/>
        <v>19930</v>
      </c>
      <c r="S1921" s="4">
        <v>460096.91583215981</v>
      </c>
      <c r="T1921" s="4">
        <v>66990.321027847895</v>
      </c>
      <c r="U1921" s="1">
        <f t="shared" si="147"/>
        <v>478978</v>
      </c>
      <c r="V1921" s="4">
        <f t="shared" si="148"/>
        <v>-28179.236860007746</v>
      </c>
      <c r="W1921" s="1" t="str">
        <f t="shared" si="149"/>
        <v>Adverse</v>
      </c>
    </row>
    <row r="1922" spans="1:23" x14ac:dyDescent="0.25">
      <c r="A1922" s="1"/>
      <c r="B1922" s="1"/>
      <c r="C1922" s="1"/>
      <c r="D1922" s="1"/>
      <c r="E1922" s="1" t="s">
        <v>7521</v>
      </c>
      <c r="F1922" s="2">
        <v>45222</v>
      </c>
      <c r="G1922" s="3">
        <v>30081</v>
      </c>
      <c r="H1922" s="1"/>
      <c r="I1922" s="1"/>
      <c r="J1922" s="1" t="s">
        <v>7522</v>
      </c>
      <c r="K1922" s="2">
        <v>44794</v>
      </c>
      <c r="L1922" s="1" t="s">
        <v>4204</v>
      </c>
      <c r="M1922" s="1" t="str">
        <f t="shared" si="145"/>
        <v>Education</v>
      </c>
      <c r="N1922" s="1" t="s">
        <v>4222</v>
      </c>
      <c r="O1922" s="1" t="s">
        <v>4259</v>
      </c>
      <c r="P1922" s="1">
        <v>5542</v>
      </c>
      <c r="Q1922" s="1">
        <v>2217045</v>
      </c>
      <c r="R1922" s="1">
        <f t="shared" si="146"/>
        <v>25089</v>
      </c>
      <c r="S1922" s="4">
        <v>1143675.2947177144</v>
      </c>
      <c r="T1922" s="4">
        <v>384995.67125683674</v>
      </c>
      <c r="U1922" s="1">
        <f t="shared" si="147"/>
        <v>2191956</v>
      </c>
      <c r="V1922" s="4">
        <f t="shared" si="148"/>
        <v>688374.03402544884</v>
      </c>
      <c r="W1922" s="1" t="str">
        <f t="shared" si="149"/>
        <v>Favourable</v>
      </c>
    </row>
    <row r="1923" spans="1:23" x14ac:dyDescent="0.25">
      <c r="A1923" s="1"/>
      <c r="B1923" s="1"/>
      <c r="C1923" s="1"/>
      <c r="D1923" s="1"/>
      <c r="E1923" s="1" t="s">
        <v>7523</v>
      </c>
      <c r="F1923" s="2">
        <v>44173</v>
      </c>
      <c r="G1923" s="3">
        <v>57365</v>
      </c>
      <c r="H1923" s="1"/>
      <c r="I1923" s="1"/>
      <c r="J1923" s="1" t="s">
        <v>7524</v>
      </c>
      <c r="K1923" s="2">
        <v>45271</v>
      </c>
      <c r="L1923" s="1" t="s">
        <v>4204</v>
      </c>
      <c r="M1923" s="1" t="str">
        <f t="shared" ref="M1923:M1986" si="150">INDEX($A:$B,MATCH($L1923,$A:$A,0),2)</f>
        <v>Education</v>
      </c>
      <c r="N1923" s="1" t="s">
        <v>4210</v>
      </c>
      <c r="O1923" s="1" t="s">
        <v>4374</v>
      </c>
      <c r="P1923" s="1">
        <v>6284</v>
      </c>
      <c r="Q1923" s="1">
        <v>2287642</v>
      </c>
      <c r="R1923" s="1">
        <f t="shared" ref="R1923:R1986" si="151">_xlfn.XLOOKUP($J1923,$E:$E,$G:$G,0,0,1)</f>
        <v>29490</v>
      </c>
      <c r="S1923" s="4">
        <v>2203462.9133644612</v>
      </c>
      <c r="T1923" s="4">
        <v>706583.14121699287</v>
      </c>
      <c r="U1923" s="1">
        <f t="shared" ref="U1923:U1986" si="152">Q1923-R1923</f>
        <v>2258152</v>
      </c>
      <c r="V1923" s="4">
        <f t="shared" ref="V1923:V1986" si="153">Q1923-(S1923+T1923)</f>
        <v>-622404.05458145402</v>
      </c>
      <c r="W1923" s="1" t="str">
        <f t="shared" ref="W1923:W1986" si="154">IF(V1923&gt;=0,"Favourable","Adverse")</f>
        <v>Adverse</v>
      </c>
    </row>
    <row r="1924" spans="1:23" x14ac:dyDescent="0.25">
      <c r="A1924" s="1"/>
      <c r="B1924" s="1"/>
      <c r="C1924" s="1"/>
      <c r="D1924" s="1"/>
      <c r="E1924" s="1" t="s">
        <v>7525</v>
      </c>
      <c r="F1924" s="2">
        <v>45019</v>
      </c>
      <c r="G1924" s="3">
        <v>24829</v>
      </c>
      <c r="H1924" s="1"/>
      <c r="I1924" s="1"/>
      <c r="J1924" s="1" t="s">
        <v>6389</v>
      </c>
      <c r="K1924" s="2">
        <v>43993</v>
      </c>
      <c r="L1924" s="1" t="s">
        <v>4204</v>
      </c>
      <c r="M1924" s="1" t="str">
        <f t="shared" si="150"/>
        <v>Education</v>
      </c>
      <c r="N1924" s="1" t="s">
        <v>4210</v>
      </c>
      <c r="O1924" s="1" t="s">
        <v>4279</v>
      </c>
      <c r="P1924" s="1">
        <v>8769</v>
      </c>
      <c r="Q1924" s="1">
        <v>367023</v>
      </c>
      <c r="R1924" s="1">
        <f t="shared" si="151"/>
        <v>31699</v>
      </c>
      <c r="S1924" s="4">
        <v>208532.64494267455</v>
      </c>
      <c r="T1924" s="4">
        <v>60762.505441332461</v>
      </c>
      <c r="U1924" s="1">
        <f t="shared" si="152"/>
        <v>335324</v>
      </c>
      <c r="V1924" s="4">
        <f t="shared" si="153"/>
        <v>97727.849615992978</v>
      </c>
      <c r="W1924" s="1" t="str">
        <f t="shared" si="154"/>
        <v>Favourable</v>
      </c>
    </row>
    <row r="1925" spans="1:23" x14ac:dyDescent="0.25">
      <c r="A1925" s="1"/>
      <c r="B1925" s="1"/>
      <c r="C1925" s="1"/>
      <c r="D1925" s="1"/>
      <c r="E1925" s="1" t="s">
        <v>7526</v>
      </c>
      <c r="F1925" s="2">
        <v>45300</v>
      </c>
      <c r="G1925" s="3">
        <v>15238</v>
      </c>
      <c r="H1925" s="1"/>
      <c r="I1925" s="1"/>
      <c r="J1925" s="1" t="s">
        <v>7527</v>
      </c>
      <c r="K1925" s="2">
        <v>44708</v>
      </c>
      <c r="L1925" s="1" t="s">
        <v>4204</v>
      </c>
      <c r="M1925" s="1" t="str">
        <f t="shared" si="150"/>
        <v>Education</v>
      </c>
      <c r="N1925" s="1" t="s">
        <v>4210</v>
      </c>
      <c r="O1925" s="1" t="s">
        <v>4441</v>
      </c>
      <c r="P1925" s="1">
        <v>8367</v>
      </c>
      <c r="Q1925" s="1">
        <v>1698592</v>
      </c>
      <c r="R1925" s="1">
        <f t="shared" si="151"/>
        <v>27111</v>
      </c>
      <c r="S1925" s="4">
        <v>364876.34802163934</v>
      </c>
      <c r="T1925" s="4">
        <v>387589.15221072611</v>
      </c>
      <c r="U1925" s="1">
        <f t="shared" si="152"/>
        <v>1671481</v>
      </c>
      <c r="V1925" s="4">
        <f t="shared" si="153"/>
        <v>946126.49976763455</v>
      </c>
      <c r="W1925" s="1" t="str">
        <f t="shared" si="154"/>
        <v>Favourable</v>
      </c>
    </row>
    <row r="1926" spans="1:23" x14ac:dyDescent="0.25">
      <c r="A1926" s="1"/>
      <c r="B1926" s="1"/>
      <c r="C1926" s="1"/>
      <c r="D1926" s="1"/>
      <c r="E1926" s="1" t="s">
        <v>6744</v>
      </c>
      <c r="F1926" s="2">
        <v>44169</v>
      </c>
      <c r="G1926" s="3">
        <v>41856</v>
      </c>
      <c r="H1926" s="1"/>
      <c r="I1926" s="1"/>
      <c r="J1926" s="1" t="s">
        <v>7528</v>
      </c>
      <c r="K1926" s="2">
        <v>45349</v>
      </c>
      <c r="L1926" s="1" t="s">
        <v>4200</v>
      </c>
      <c r="M1926" s="1" t="str">
        <f t="shared" si="150"/>
        <v>Social Services</v>
      </c>
      <c r="N1926" s="1" t="s">
        <v>4222</v>
      </c>
      <c r="O1926" s="1" t="s">
        <v>4496</v>
      </c>
      <c r="P1926" s="1">
        <v>6328</v>
      </c>
      <c r="Q1926" s="1">
        <v>820659</v>
      </c>
      <c r="R1926" s="1">
        <f t="shared" si="151"/>
        <v>37518</v>
      </c>
      <c r="S1926" s="4">
        <v>597897.40233373828</v>
      </c>
      <c r="T1926" s="4">
        <v>8272.2039225448661</v>
      </c>
      <c r="U1926" s="1">
        <f t="shared" si="152"/>
        <v>783141</v>
      </c>
      <c r="V1926" s="4">
        <f t="shared" si="153"/>
        <v>214489.39374371688</v>
      </c>
      <c r="W1926" s="1" t="str">
        <f t="shared" si="154"/>
        <v>Favourable</v>
      </c>
    </row>
    <row r="1927" spans="1:23" x14ac:dyDescent="0.25">
      <c r="A1927" s="1"/>
      <c r="B1927" s="1"/>
      <c r="C1927" s="1"/>
      <c r="D1927" s="1"/>
      <c r="E1927" s="1" t="s">
        <v>7529</v>
      </c>
      <c r="F1927" s="2">
        <v>44563</v>
      </c>
      <c r="G1927" s="3">
        <v>51785</v>
      </c>
      <c r="H1927" s="1"/>
      <c r="I1927" s="1"/>
      <c r="J1927" s="1" t="s">
        <v>7530</v>
      </c>
      <c r="K1927" s="2">
        <v>44344</v>
      </c>
      <c r="L1927" s="1" t="s">
        <v>4212</v>
      </c>
      <c r="M1927" s="1" t="str">
        <f t="shared" si="150"/>
        <v>Agricultural Extension</v>
      </c>
      <c r="N1927" s="1" t="s">
        <v>4205</v>
      </c>
      <c r="O1927" s="1" t="s">
        <v>4276</v>
      </c>
      <c r="P1927" s="1">
        <v>8167</v>
      </c>
      <c r="Q1927" s="1">
        <v>1917333</v>
      </c>
      <c r="R1927" s="1">
        <f t="shared" si="151"/>
        <v>14315</v>
      </c>
      <c r="S1927" s="4">
        <v>1278072.674532217</v>
      </c>
      <c r="T1927" s="4">
        <v>468134.84715074324</v>
      </c>
      <c r="U1927" s="1">
        <f t="shared" si="152"/>
        <v>1903018</v>
      </c>
      <c r="V1927" s="4">
        <f t="shared" si="153"/>
        <v>171125.47831703979</v>
      </c>
      <c r="W1927" s="1" t="str">
        <f t="shared" si="154"/>
        <v>Favourable</v>
      </c>
    </row>
    <row r="1928" spans="1:23" x14ac:dyDescent="0.25">
      <c r="A1928" s="1"/>
      <c r="B1928" s="1"/>
      <c r="C1928" s="1"/>
      <c r="D1928" s="1"/>
      <c r="E1928" s="1" t="s">
        <v>7531</v>
      </c>
      <c r="F1928" s="2">
        <v>44835</v>
      </c>
      <c r="G1928" s="3">
        <v>19212</v>
      </c>
      <c r="H1928" s="1"/>
      <c r="I1928" s="1"/>
      <c r="J1928" s="1" t="s">
        <v>7532</v>
      </c>
      <c r="K1928" s="2">
        <v>45377</v>
      </c>
      <c r="L1928" s="1" t="s">
        <v>4216</v>
      </c>
      <c r="M1928" s="1" t="str">
        <f t="shared" si="150"/>
        <v>Agricultural Extension</v>
      </c>
      <c r="N1928" s="1" t="s">
        <v>4205</v>
      </c>
      <c r="O1928" s="1" t="s">
        <v>4496</v>
      </c>
      <c r="P1928" s="1">
        <v>6725</v>
      </c>
      <c r="Q1928" s="1">
        <v>1405454</v>
      </c>
      <c r="R1928" s="1">
        <f t="shared" si="151"/>
        <v>0</v>
      </c>
      <c r="S1928" s="4">
        <v>269187.45214413758</v>
      </c>
      <c r="T1928" s="4">
        <v>457193.53276774561</v>
      </c>
      <c r="U1928" s="1">
        <f t="shared" si="152"/>
        <v>1405454</v>
      </c>
      <c r="V1928" s="4">
        <f t="shared" si="153"/>
        <v>679073.01508811675</v>
      </c>
      <c r="W1928" s="1" t="str">
        <f t="shared" si="154"/>
        <v>Favourable</v>
      </c>
    </row>
    <row r="1929" spans="1:23" x14ac:dyDescent="0.25">
      <c r="A1929" s="1"/>
      <c r="B1929" s="1"/>
      <c r="C1929" s="1"/>
      <c r="D1929" s="1"/>
      <c r="E1929" s="1" t="s">
        <v>7533</v>
      </c>
      <c r="F1929" s="2">
        <v>44404</v>
      </c>
      <c r="G1929" s="3">
        <v>48352</v>
      </c>
      <c r="H1929" s="1"/>
      <c r="I1929" s="1"/>
      <c r="J1929" s="1" t="s">
        <v>7534</v>
      </c>
      <c r="K1929" s="2">
        <v>44325</v>
      </c>
      <c r="L1929" s="1" t="s">
        <v>4204</v>
      </c>
      <c r="M1929" s="1" t="str">
        <f t="shared" si="150"/>
        <v>Education</v>
      </c>
      <c r="N1929" s="1" t="s">
        <v>4210</v>
      </c>
      <c r="O1929" s="1" t="s">
        <v>4476</v>
      </c>
      <c r="P1929" s="1">
        <v>8873</v>
      </c>
      <c r="Q1929" s="1">
        <v>1968380</v>
      </c>
      <c r="R1929" s="1">
        <f t="shared" si="151"/>
        <v>35711</v>
      </c>
      <c r="S1929" s="4">
        <v>1958020.1327705253</v>
      </c>
      <c r="T1929" s="4">
        <v>313442.03832761041</v>
      </c>
      <c r="U1929" s="1">
        <f t="shared" si="152"/>
        <v>1932669</v>
      </c>
      <c r="V1929" s="4">
        <f t="shared" si="153"/>
        <v>-303082.17109813588</v>
      </c>
      <c r="W1929" s="1" t="str">
        <f t="shared" si="154"/>
        <v>Adverse</v>
      </c>
    </row>
    <row r="1930" spans="1:23" x14ac:dyDescent="0.25">
      <c r="A1930" s="1"/>
      <c r="B1930" s="1"/>
      <c r="C1930" s="1"/>
      <c r="D1930" s="1"/>
      <c r="E1930" s="1" t="s">
        <v>7535</v>
      </c>
      <c r="F1930" s="2">
        <v>44999</v>
      </c>
      <c r="G1930" s="3">
        <v>56919</v>
      </c>
      <c r="H1930" s="1"/>
      <c r="I1930" s="1"/>
      <c r="J1930" s="1" t="s">
        <v>6409</v>
      </c>
      <c r="K1930" s="2">
        <v>44666</v>
      </c>
      <c r="L1930" s="1" t="s">
        <v>4218</v>
      </c>
      <c r="M1930" s="1" t="str">
        <f t="shared" si="150"/>
        <v>Infrastructure</v>
      </c>
      <c r="N1930" s="1" t="s">
        <v>4222</v>
      </c>
      <c r="O1930" s="1" t="s">
        <v>4273</v>
      </c>
      <c r="P1930" s="1">
        <v>9200</v>
      </c>
      <c r="Q1930" s="1">
        <v>986905</v>
      </c>
      <c r="R1930" s="1">
        <f t="shared" si="151"/>
        <v>52580</v>
      </c>
      <c r="S1930" s="4">
        <v>560801.94786481338</v>
      </c>
      <c r="T1930" s="4">
        <v>63058.947648929337</v>
      </c>
      <c r="U1930" s="1">
        <f t="shared" si="152"/>
        <v>934325</v>
      </c>
      <c r="V1930" s="4">
        <f t="shared" si="153"/>
        <v>363044.1044862573</v>
      </c>
      <c r="W1930" s="1" t="str">
        <f t="shared" si="154"/>
        <v>Favourable</v>
      </c>
    </row>
    <row r="1931" spans="1:23" x14ac:dyDescent="0.25">
      <c r="A1931" s="1"/>
      <c r="B1931" s="1"/>
      <c r="C1931" s="1"/>
      <c r="D1931" s="1"/>
      <c r="E1931" s="1" t="s">
        <v>7536</v>
      </c>
      <c r="F1931" s="2">
        <v>45185</v>
      </c>
      <c r="G1931" s="3">
        <v>55732</v>
      </c>
      <c r="H1931" s="1"/>
      <c r="I1931" s="1"/>
      <c r="J1931" s="1" t="s">
        <v>4937</v>
      </c>
      <c r="K1931" s="2">
        <v>45036</v>
      </c>
      <c r="L1931" s="1" t="s">
        <v>4216</v>
      </c>
      <c r="M1931" s="1" t="str">
        <f t="shared" si="150"/>
        <v>Agricultural Extension</v>
      </c>
      <c r="N1931" s="1" t="s">
        <v>4222</v>
      </c>
      <c r="O1931" s="1" t="s">
        <v>4253</v>
      </c>
      <c r="P1931" s="1">
        <v>6297</v>
      </c>
      <c r="Q1931" s="1">
        <v>2433542</v>
      </c>
      <c r="R1931" s="1">
        <f t="shared" si="151"/>
        <v>88266</v>
      </c>
      <c r="S1931" s="4">
        <v>799429.98494770646</v>
      </c>
      <c r="T1931" s="4">
        <v>710342.71692802804</v>
      </c>
      <c r="U1931" s="1">
        <f t="shared" si="152"/>
        <v>2345276</v>
      </c>
      <c r="V1931" s="4">
        <f t="shared" si="153"/>
        <v>923769.29812426539</v>
      </c>
      <c r="W1931" s="1" t="str">
        <f t="shared" si="154"/>
        <v>Favourable</v>
      </c>
    </row>
    <row r="1932" spans="1:23" x14ac:dyDescent="0.25">
      <c r="A1932" s="1"/>
      <c r="B1932" s="1"/>
      <c r="C1932" s="1"/>
      <c r="D1932" s="1"/>
      <c r="E1932" s="1" t="s">
        <v>7537</v>
      </c>
      <c r="F1932" s="2">
        <v>45158</v>
      </c>
      <c r="G1932" s="3">
        <v>24221</v>
      </c>
      <c r="H1932" s="1"/>
      <c r="I1932" s="1"/>
      <c r="J1932" s="1" t="s">
        <v>7538</v>
      </c>
      <c r="K1932" s="2">
        <v>45161</v>
      </c>
      <c r="L1932" s="1" t="s">
        <v>4204</v>
      </c>
      <c r="M1932" s="1" t="str">
        <f t="shared" si="150"/>
        <v>Education</v>
      </c>
      <c r="N1932" s="1" t="s">
        <v>4222</v>
      </c>
      <c r="O1932" s="1" t="s">
        <v>4298</v>
      </c>
      <c r="P1932" s="1">
        <v>6826</v>
      </c>
      <c r="Q1932" s="1">
        <v>652878</v>
      </c>
      <c r="R1932" s="1">
        <f t="shared" si="151"/>
        <v>24857</v>
      </c>
      <c r="S1932" s="4">
        <v>151944.20225630418</v>
      </c>
      <c r="T1932" s="4">
        <v>157073.8370775285</v>
      </c>
      <c r="U1932" s="1">
        <f t="shared" si="152"/>
        <v>628021</v>
      </c>
      <c r="V1932" s="4">
        <f t="shared" si="153"/>
        <v>343859.96066616732</v>
      </c>
      <c r="W1932" s="1" t="str">
        <f t="shared" si="154"/>
        <v>Favourable</v>
      </c>
    </row>
    <row r="1933" spans="1:23" x14ac:dyDescent="0.25">
      <c r="A1933" s="1"/>
      <c r="B1933" s="1"/>
      <c r="C1933" s="1"/>
      <c r="D1933" s="1"/>
      <c r="E1933" s="1" t="s">
        <v>7138</v>
      </c>
      <c r="F1933" s="2">
        <v>44585</v>
      </c>
      <c r="G1933" s="3">
        <v>37320</v>
      </c>
      <c r="H1933" s="1"/>
      <c r="I1933" s="1"/>
      <c r="J1933" s="1" t="s">
        <v>7539</v>
      </c>
      <c r="K1933" s="2">
        <v>44317</v>
      </c>
      <c r="L1933" s="1" t="s">
        <v>4200</v>
      </c>
      <c r="M1933" s="1" t="str">
        <f t="shared" si="150"/>
        <v>Social Services</v>
      </c>
      <c r="N1933" s="1" t="s">
        <v>4205</v>
      </c>
      <c r="O1933" s="1" t="s">
        <v>4438</v>
      </c>
      <c r="P1933" s="1">
        <v>9381</v>
      </c>
      <c r="Q1933" s="1">
        <v>1311404</v>
      </c>
      <c r="R1933" s="1">
        <f t="shared" si="151"/>
        <v>0</v>
      </c>
      <c r="S1933" s="4">
        <v>719010.48689583014</v>
      </c>
      <c r="T1933" s="4">
        <v>185418.79695182212</v>
      </c>
      <c r="U1933" s="1">
        <f t="shared" si="152"/>
        <v>1311404</v>
      </c>
      <c r="V1933" s="4">
        <f t="shared" si="153"/>
        <v>406974.71615234774</v>
      </c>
      <c r="W1933" s="1" t="str">
        <f t="shared" si="154"/>
        <v>Favourable</v>
      </c>
    </row>
    <row r="1934" spans="1:23" x14ac:dyDescent="0.25">
      <c r="A1934" s="1"/>
      <c r="B1934" s="1"/>
      <c r="C1934" s="1"/>
      <c r="D1934" s="1"/>
      <c r="E1934" s="1" t="s">
        <v>7120</v>
      </c>
      <c r="F1934" s="2">
        <v>44178</v>
      </c>
      <c r="G1934" s="3">
        <v>28231</v>
      </c>
      <c r="H1934" s="1"/>
      <c r="I1934" s="1"/>
      <c r="J1934" s="1" t="s">
        <v>7540</v>
      </c>
      <c r="K1934" s="2">
        <v>44072</v>
      </c>
      <c r="L1934" s="1" t="s">
        <v>4204</v>
      </c>
      <c r="M1934" s="1" t="str">
        <f t="shared" si="150"/>
        <v>Education</v>
      </c>
      <c r="N1934" s="1" t="s">
        <v>4222</v>
      </c>
      <c r="O1934" s="1" t="s">
        <v>4298</v>
      </c>
      <c r="P1934" s="1">
        <v>8897</v>
      </c>
      <c r="Q1934" s="1">
        <v>1368207</v>
      </c>
      <c r="R1934" s="1">
        <f t="shared" si="151"/>
        <v>0</v>
      </c>
      <c r="S1934" s="4">
        <v>1242590.0605948195</v>
      </c>
      <c r="T1934" s="4">
        <v>297567.86656147608</v>
      </c>
      <c r="U1934" s="1">
        <f t="shared" si="152"/>
        <v>1368207</v>
      </c>
      <c r="V1934" s="4">
        <f t="shared" si="153"/>
        <v>-171950.92715629563</v>
      </c>
      <c r="W1934" s="1" t="str">
        <f t="shared" si="154"/>
        <v>Adverse</v>
      </c>
    </row>
    <row r="1935" spans="1:23" x14ac:dyDescent="0.25">
      <c r="A1935" s="1"/>
      <c r="B1935" s="1"/>
      <c r="C1935" s="1"/>
      <c r="D1935" s="1"/>
      <c r="E1935" s="1" t="s">
        <v>7541</v>
      </c>
      <c r="F1935" s="2">
        <v>44883</v>
      </c>
      <c r="G1935" s="3">
        <v>48856</v>
      </c>
      <c r="H1935" s="1"/>
      <c r="I1935" s="1"/>
      <c r="J1935" s="1" t="s">
        <v>7542</v>
      </c>
      <c r="K1935" s="2">
        <v>44527</v>
      </c>
      <c r="L1935" s="1" t="s">
        <v>4216</v>
      </c>
      <c r="M1935" s="1" t="str">
        <f t="shared" si="150"/>
        <v>Agricultural Extension</v>
      </c>
      <c r="N1935" s="1" t="s">
        <v>4210</v>
      </c>
      <c r="O1935" s="1" t="s">
        <v>4259</v>
      </c>
      <c r="P1935" s="1">
        <v>7370</v>
      </c>
      <c r="Q1935" s="1">
        <v>1679547</v>
      </c>
      <c r="R1935" s="1">
        <f t="shared" si="151"/>
        <v>0</v>
      </c>
      <c r="S1935" s="4">
        <v>1473614.3464509316</v>
      </c>
      <c r="T1935" s="4">
        <v>502071.71134947176</v>
      </c>
      <c r="U1935" s="1">
        <f t="shared" si="152"/>
        <v>1679547</v>
      </c>
      <c r="V1935" s="4">
        <f t="shared" si="153"/>
        <v>-296139.05780040333</v>
      </c>
      <c r="W1935" s="1" t="str">
        <f t="shared" si="154"/>
        <v>Adverse</v>
      </c>
    </row>
    <row r="1936" spans="1:23" x14ac:dyDescent="0.25">
      <c r="A1936" s="1"/>
      <c r="B1936" s="1"/>
      <c r="C1936" s="1"/>
      <c r="D1936" s="1"/>
      <c r="E1936" s="1" t="s">
        <v>5822</v>
      </c>
      <c r="F1936" s="2">
        <v>45000</v>
      </c>
      <c r="G1936" s="3">
        <v>29138</v>
      </c>
      <c r="H1936" s="1"/>
      <c r="I1936" s="1"/>
      <c r="J1936" s="1" t="s">
        <v>7543</v>
      </c>
      <c r="K1936" s="2">
        <v>45316</v>
      </c>
      <c r="L1936" s="1" t="s">
        <v>4212</v>
      </c>
      <c r="M1936" s="1" t="str">
        <f t="shared" si="150"/>
        <v>Agricultural Extension</v>
      </c>
      <c r="N1936" s="1" t="s">
        <v>4205</v>
      </c>
      <c r="O1936" s="1" t="s">
        <v>4325</v>
      </c>
      <c r="P1936" s="1">
        <v>8373</v>
      </c>
      <c r="Q1936" s="1">
        <v>1084457</v>
      </c>
      <c r="R1936" s="1">
        <f t="shared" si="151"/>
        <v>35247</v>
      </c>
      <c r="S1936" s="4">
        <v>97797.281998941937</v>
      </c>
      <c r="T1936" s="4">
        <v>317419.47314441163</v>
      </c>
      <c r="U1936" s="1">
        <f t="shared" si="152"/>
        <v>1049210</v>
      </c>
      <c r="V1936" s="4">
        <f t="shared" si="153"/>
        <v>669240.2448566464</v>
      </c>
      <c r="W1936" s="1" t="str">
        <f t="shared" si="154"/>
        <v>Favourable</v>
      </c>
    </row>
    <row r="1937" spans="1:23" x14ac:dyDescent="0.25">
      <c r="A1937" s="1"/>
      <c r="B1937" s="1"/>
      <c r="C1937" s="1"/>
      <c r="D1937" s="1"/>
      <c r="E1937" s="1" t="s">
        <v>6620</v>
      </c>
      <c r="F1937" s="2">
        <v>44514</v>
      </c>
      <c r="G1937" s="3">
        <v>30748</v>
      </c>
      <c r="H1937" s="1"/>
      <c r="I1937" s="1"/>
      <c r="J1937" s="1" t="s">
        <v>7544</v>
      </c>
      <c r="K1937" s="2">
        <v>44353</v>
      </c>
      <c r="L1937" s="1" t="s">
        <v>4218</v>
      </c>
      <c r="M1937" s="1" t="str">
        <f t="shared" si="150"/>
        <v>Infrastructure</v>
      </c>
      <c r="N1937" s="1" t="s">
        <v>4210</v>
      </c>
      <c r="O1937" s="1" t="s">
        <v>4325</v>
      </c>
      <c r="P1937" s="1">
        <v>9014</v>
      </c>
      <c r="Q1937" s="1">
        <v>1663705</v>
      </c>
      <c r="R1937" s="1">
        <f t="shared" si="151"/>
        <v>24646</v>
      </c>
      <c r="S1937" s="4">
        <v>1228624.1770542145</v>
      </c>
      <c r="T1937" s="4">
        <v>99532.47712174819</v>
      </c>
      <c r="U1937" s="1">
        <f t="shared" si="152"/>
        <v>1639059</v>
      </c>
      <c r="V1937" s="4">
        <f t="shared" si="153"/>
        <v>335548.34582403721</v>
      </c>
      <c r="W1937" s="1" t="str">
        <f t="shared" si="154"/>
        <v>Favourable</v>
      </c>
    </row>
    <row r="1938" spans="1:23" x14ac:dyDescent="0.25">
      <c r="A1938" s="1"/>
      <c r="B1938" s="1"/>
      <c r="C1938" s="1"/>
      <c r="D1938" s="1"/>
      <c r="E1938" s="1" t="s">
        <v>6685</v>
      </c>
      <c r="F1938" s="2">
        <v>44937</v>
      </c>
      <c r="G1938" s="3">
        <v>57865</v>
      </c>
      <c r="H1938" s="1"/>
      <c r="I1938" s="1"/>
      <c r="J1938" s="1" t="s">
        <v>7545</v>
      </c>
      <c r="K1938" s="2">
        <v>44859</v>
      </c>
      <c r="L1938" s="1" t="s">
        <v>4204</v>
      </c>
      <c r="M1938" s="1" t="str">
        <f t="shared" si="150"/>
        <v>Education</v>
      </c>
      <c r="N1938" s="1" t="s">
        <v>4210</v>
      </c>
      <c r="O1938" s="1" t="s">
        <v>4270</v>
      </c>
      <c r="P1938" s="1">
        <v>6151</v>
      </c>
      <c r="Q1938" s="1">
        <v>851228</v>
      </c>
      <c r="R1938" s="1">
        <f t="shared" si="151"/>
        <v>24021</v>
      </c>
      <c r="S1938" s="4">
        <v>101146.45653922681</v>
      </c>
      <c r="T1938" s="4">
        <v>13239.986647671538</v>
      </c>
      <c r="U1938" s="1">
        <f t="shared" si="152"/>
        <v>827207</v>
      </c>
      <c r="V1938" s="4">
        <f t="shared" si="153"/>
        <v>736841.55681310163</v>
      </c>
      <c r="W1938" s="1" t="str">
        <f t="shared" si="154"/>
        <v>Favourable</v>
      </c>
    </row>
    <row r="1939" spans="1:23" x14ac:dyDescent="0.25">
      <c r="A1939" s="1"/>
      <c r="B1939" s="1"/>
      <c r="C1939" s="1"/>
      <c r="D1939" s="1"/>
      <c r="E1939" s="1" t="s">
        <v>5296</v>
      </c>
      <c r="F1939" s="2">
        <v>44137</v>
      </c>
      <c r="G1939" s="3">
        <v>23877</v>
      </c>
      <c r="H1939" s="1"/>
      <c r="I1939" s="1"/>
      <c r="J1939" s="1" t="s">
        <v>6686</v>
      </c>
      <c r="K1939" s="2">
        <v>44726</v>
      </c>
      <c r="L1939" s="1" t="s">
        <v>4204</v>
      </c>
      <c r="M1939" s="1" t="str">
        <f t="shared" si="150"/>
        <v>Education</v>
      </c>
      <c r="N1939" s="1" t="s">
        <v>4222</v>
      </c>
      <c r="O1939" s="1" t="s">
        <v>4270</v>
      </c>
      <c r="P1939" s="1">
        <v>5992</v>
      </c>
      <c r="Q1939" s="1">
        <v>1782547</v>
      </c>
      <c r="R1939" s="1">
        <f t="shared" si="151"/>
        <v>22661</v>
      </c>
      <c r="S1939" s="4">
        <v>1682965.6453432511</v>
      </c>
      <c r="T1939" s="4">
        <v>19414.133640795691</v>
      </c>
      <c r="U1939" s="1">
        <f t="shared" si="152"/>
        <v>1759886</v>
      </c>
      <c r="V1939" s="4">
        <f t="shared" si="153"/>
        <v>80167.221015953226</v>
      </c>
      <c r="W1939" s="1" t="str">
        <f t="shared" si="154"/>
        <v>Favourable</v>
      </c>
    </row>
    <row r="1940" spans="1:23" x14ac:dyDescent="0.25">
      <c r="A1940" s="1"/>
      <c r="B1940" s="1"/>
      <c r="C1940" s="1"/>
      <c r="D1940" s="1"/>
      <c r="E1940" s="1" t="s">
        <v>7333</v>
      </c>
      <c r="F1940" s="2">
        <v>45081</v>
      </c>
      <c r="G1940" s="3">
        <v>27467</v>
      </c>
      <c r="H1940" s="1"/>
      <c r="I1940" s="1"/>
      <c r="J1940" s="1" t="s">
        <v>7546</v>
      </c>
      <c r="K1940" s="2">
        <v>44198</v>
      </c>
      <c r="L1940" s="1" t="s">
        <v>4218</v>
      </c>
      <c r="M1940" s="1" t="str">
        <f t="shared" si="150"/>
        <v>Infrastructure</v>
      </c>
      <c r="N1940" s="1" t="s">
        <v>4222</v>
      </c>
      <c r="O1940" s="1" t="s">
        <v>4264</v>
      </c>
      <c r="P1940" s="1">
        <v>7780</v>
      </c>
      <c r="Q1940" s="1">
        <v>958200</v>
      </c>
      <c r="R1940" s="1">
        <f t="shared" si="151"/>
        <v>43324</v>
      </c>
      <c r="S1940" s="4">
        <v>454384.12547626265</v>
      </c>
      <c r="T1940" s="4">
        <v>249412.46176926469</v>
      </c>
      <c r="U1940" s="1">
        <f t="shared" si="152"/>
        <v>914876</v>
      </c>
      <c r="V1940" s="4">
        <f t="shared" si="153"/>
        <v>254403.41275447269</v>
      </c>
      <c r="W1940" s="1" t="str">
        <f t="shared" si="154"/>
        <v>Favourable</v>
      </c>
    </row>
    <row r="1941" spans="1:23" x14ac:dyDescent="0.25">
      <c r="A1941" s="1"/>
      <c r="B1941" s="1"/>
      <c r="C1941" s="1"/>
      <c r="D1941" s="1"/>
      <c r="E1941" s="1" t="s">
        <v>7547</v>
      </c>
      <c r="F1941" s="2">
        <v>44912</v>
      </c>
      <c r="G1941" s="3">
        <v>30266</v>
      </c>
      <c r="H1941" s="1"/>
      <c r="I1941" s="1"/>
      <c r="J1941" s="1" t="s">
        <v>4653</v>
      </c>
      <c r="K1941" s="2">
        <v>44654</v>
      </c>
      <c r="L1941" s="1" t="s">
        <v>4218</v>
      </c>
      <c r="M1941" s="1" t="str">
        <f t="shared" si="150"/>
        <v>Infrastructure</v>
      </c>
      <c r="N1941" s="1" t="s">
        <v>4205</v>
      </c>
      <c r="O1941" s="1" t="s">
        <v>4241</v>
      </c>
      <c r="P1941" s="1">
        <v>9104</v>
      </c>
      <c r="Q1941" s="1">
        <v>1506627</v>
      </c>
      <c r="R1941" s="1">
        <f t="shared" si="151"/>
        <v>56746</v>
      </c>
      <c r="S1941" s="4">
        <v>1481767.6183973774</v>
      </c>
      <c r="T1941" s="4">
        <v>457938.95260791312</v>
      </c>
      <c r="U1941" s="1">
        <f t="shared" si="152"/>
        <v>1449881</v>
      </c>
      <c r="V1941" s="4">
        <f t="shared" si="153"/>
        <v>-433079.57100529061</v>
      </c>
      <c r="W1941" s="1" t="str">
        <f t="shared" si="154"/>
        <v>Adverse</v>
      </c>
    </row>
    <row r="1942" spans="1:23" x14ac:dyDescent="0.25">
      <c r="A1942" s="1"/>
      <c r="B1942" s="1"/>
      <c r="C1942" s="1"/>
      <c r="D1942" s="1"/>
      <c r="E1942" s="1" t="s">
        <v>7548</v>
      </c>
      <c r="F1942" s="2">
        <v>44571</v>
      </c>
      <c r="G1942" s="3">
        <v>33649</v>
      </c>
      <c r="H1942" s="1"/>
      <c r="I1942" s="1"/>
      <c r="J1942" s="1" t="s">
        <v>7329</v>
      </c>
      <c r="K1942" s="2">
        <v>45211</v>
      </c>
      <c r="L1942" s="1" t="s">
        <v>4218</v>
      </c>
      <c r="M1942" s="1" t="str">
        <f t="shared" si="150"/>
        <v>Infrastructure</v>
      </c>
      <c r="N1942" s="1" t="s">
        <v>4222</v>
      </c>
      <c r="O1942" s="1" t="s">
        <v>4259</v>
      </c>
      <c r="P1942" s="1">
        <v>9276</v>
      </c>
      <c r="Q1942" s="1">
        <v>1485830</v>
      </c>
      <c r="R1942" s="1">
        <f t="shared" si="151"/>
        <v>34907</v>
      </c>
      <c r="S1942" s="4">
        <v>1166491.3210149973</v>
      </c>
      <c r="T1942" s="4">
        <v>215448.54296226372</v>
      </c>
      <c r="U1942" s="1">
        <f t="shared" si="152"/>
        <v>1450923</v>
      </c>
      <c r="V1942" s="4">
        <f t="shared" si="153"/>
        <v>103890.13602273888</v>
      </c>
      <c r="W1942" s="1" t="str">
        <f t="shared" si="154"/>
        <v>Favourable</v>
      </c>
    </row>
    <row r="1943" spans="1:23" x14ac:dyDescent="0.25">
      <c r="A1943" s="1"/>
      <c r="B1943" s="1"/>
      <c r="C1943" s="1"/>
      <c r="D1943" s="1"/>
      <c r="E1943" s="1" t="s">
        <v>7549</v>
      </c>
      <c r="F1943" s="2">
        <v>44511</v>
      </c>
      <c r="G1943" s="3">
        <v>53733</v>
      </c>
      <c r="H1943" s="1"/>
      <c r="I1943" s="1"/>
      <c r="J1943" s="1" t="s">
        <v>7550</v>
      </c>
      <c r="K1943" s="2">
        <v>44828</v>
      </c>
      <c r="L1943" s="1" t="s">
        <v>4212</v>
      </c>
      <c r="M1943" s="1" t="str">
        <f t="shared" si="150"/>
        <v>Agricultural Extension</v>
      </c>
      <c r="N1943" s="1" t="s">
        <v>4205</v>
      </c>
      <c r="O1943" s="1" t="s">
        <v>4289</v>
      </c>
      <c r="P1943" s="1">
        <v>9097</v>
      </c>
      <c r="Q1943" s="1">
        <v>1443906</v>
      </c>
      <c r="R1943" s="1">
        <f t="shared" si="151"/>
        <v>0</v>
      </c>
      <c r="S1943" s="4">
        <v>863612.49514453264</v>
      </c>
      <c r="T1943" s="4">
        <v>183080.82816013545</v>
      </c>
      <c r="U1943" s="1">
        <f t="shared" si="152"/>
        <v>1443906</v>
      </c>
      <c r="V1943" s="4">
        <f t="shared" si="153"/>
        <v>397212.67669533193</v>
      </c>
      <c r="W1943" s="1" t="str">
        <f t="shared" si="154"/>
        <v>Favourable</v>
      </c>
    </row>
    <row r="1944" spans="1:23" x14ac:dyDescent="0.25">
      <c r="A1944" s="1"/>
      <c r="B1944" s="1"/>
      <c r="C1944" s="1"/>
      <c r="D1944" s="1"/>
      <c r="E1944" s="1" t="s">
        <v>6820</v>
      </c>
      <c r="F1944" s="2">
        <v>44347</v>
      </c>
      <c r="G1944" s="3">
        <v>26122</v>
      </c>
      <c r="H1944" s="1"/>
      <c r="I1944" s="1"/>
      <c r="J1944" s="1" t="s">
        <v>6675</v>
      </c>
      <c r="K1944" s="2">
        <v>45330</v>
      </c>
      <c r="L1944" s="1" t="s">
        <v>4218</v>
      </c>
      <c r="M1944" s="1" t="str">
        <f t="shared" si="150"/>
        <v>Infrastructure</v>
      </c>
      <c r="N1944" s="1" t="s">
        <v>4205</v>
      </c>
      <c r="O1944" s="1" t="s">
        <v>4314</v>
      </c>
      <c r="P1944" s="1">
        <v>7111</v>
      </c>
      <c r="Q1944" s="1">
        <v>1274209</v>
      </c>
      <c r="R1944" s="1">
        <f t="shared" si="151"/>
        <v>12231</v>
      </c>
      <c r="S1944" s="4">
        <v>261285.47064179942</v>
      </c>
      <c r="T1944" s="4">
        <v>307506.72214835312</v>
      </c>
      <c r="U1944" s="1">
        <f t="shared" si="152"/>
        <v>1261978</v>
      </c>
      <c r="V1944" s="4">
        <f t="shared" si="153"/>
        <v>705416.80720984749</v>
      </c>
      <c r="W1944" s="1" t="str">
        <f t="shared" si="154"/>
        <v>Favourable</v>
      </c>
    </row>
    <row r="1945" spans="1:23" x14ac:dyDescent="0.25">
      <c r="A1945" s="1"/>
      <c r="B1945" s="1"/>
      <c r="C1945" s="1"/>
      <c r="D1945" s="1"/>
      <c r="E1945" s="1" t="s">
        <v>7551</v>
      </c>
      <c r="F1945" s="2">
        <v>43939</v>
      </c>
      <c r="G1945" s="3">
        <v>41792</v>
      </c>
      <c r="H1945" s="1"/>
      <c r="I1945" s="1"/>
      <c r="J1945" s="1" t="s">
        <v>6151</v>
      </c>
      <c r="K1945" s="2">
        <v>44989</v>
      </c>
      <c r="L1945" s="1" t="s">
        <v>4212</v>
      </c>
      <c r="M1945" s="1" t="str">
        <f t="shared" si="150"/>
        <v>Agricultural Extension</v>
      </c>
      <c r="N1945" s="1" t="s">
        <v>4222</v>
      </c>
      <c r="O1945" s="1" t="s">
        <v>4247</v>
      </c>
      <c r="P1945" s="1">
        <v>6904</v>
      </c>
      <c r="Q1945" s="1">
        <v>1327215</v>
      </c>
      <c r="R1945" s="1">
        <f t="shared" si="151"/>
        <v>15626</v>
      </c>
      <c r="S1945" s="4">
        <v>980983.12245389028</v>
      </c>
      <c r="T1945" s="4">
        <v>431495.05694497982</v>
      </c>
      <c r="U1945" s="1">
        <f t="shared" si="152"/>
        <v>1311589</v>
      </c>
      <c r="V1945" s="4">
        <f t="shared" si="153"/>
        <v>-85263.179398870096</v>
      </c>
      <c r="W1945" s="1" t="str">
        <f t="shared" si="154"/>
        <v>Adverse</v>
      </c>
    </row>
    <row r="1946" spans="1:23" x14ac:dyDescent="0.25">
      <c r="A1946" s="1"/>
      <c r="B1946" s="1"/>
      <c r="C1946" s="1"/>
      <c r="D1946" s="1"/>
      <c r="E1946" s="1" t="s">
        <v>7552</v>
      </c>
      <c r="F1946" s="2">
        <v>44323</v>
      </c>
      <c r="G1946" s="3">
        <v>23228</v>
      </c>
      <c r="H1946" s="1"/>
      <c r="I1946" s="1"/>
      <c r="J1946" s="1" t="s">
        <v>7553</v>
      </c>
      <c r="K1946" s="2">
        <v>44393</v>
      </c>
      <c r="L1946" s="1" t="s">
        <v>4204</v>
      </c>
      <c r="M1946" s="1" t="str">
        <f t="shared" si="150"/>
        <v>Education</v>
      </c>
      <c r="N1946" s="1" t="s">
        <v>4210</v>
      </c>
      <c r="O1946" s="1" t="s">
        <v>4458</v>
      </c>
      <c r="P1946" s="1">
        <v>7590</v>
      </c>
      <c r="Q1946" s="1">
        <v>2076515</v>
      </c>
      <c r="R1946" s="1">
        <f t="shared" si="151"/>
        <v>0</v>
      </c>
      <c r="S1946" s="4">
        <v>1123236.5154090517</v>
      </c>
      <c r="T1946" s="4">
        <v>135995.46524390421</v>
      </c>
      <c r="U1946" s="1">
        <f t="shared" si="152"/>
        <v>2076515</v>
      </c>
      <c r="V1946" s="4">
        <f t="shared" si="153"/>
        <v>817283.01934704417</v>
      </c>
      <c r="W1946" s="1" t="str">
        <f t="shared" si="154"/>
        <v>Favourable</v>
      </c>
    </row>
    <row r="1947" spans="1:23" x14ac:dyDescent="0.25">
      <c r="A1947" s="1"/>
      <c r="B1947" s="1"/>
      <c r="C1947" s="1"/>
      <c r="D1947" s="1"/>
      <c r="E1947" s="1" t="s">
        <v>7554</v>
      </c>
      <c r="F1947" s="2">
        <v>44103</v>
      </c>
      <c r="G1947" s="3">
        <v>50390</v>
      </c>
      <c r="H1947" s="1"/>
      <c r="I1947" s="1"/>
      <c r="J1947" s="1" t="s">
        <v>6953</v>
      </c>
      <c r="K1947" s="2">
        <v>45378</v>
      </c>
      <c r="L1947" s="1" t="s">
        <v>4200</v>
      </c>
      <c r="M1947" s="1" t="str">
        <f t="shared" si="150"/>
        <v>Social Services</v>
      </c>
      <c r="N1947" s="1" t="s">
        <v>4210</v>
      </c>
      <c r="O1947" s="1" t="s">
        <v>4244</v>
      </c>
      <c r="P1947" s="1">
        <v>7351</v>
      </c>
      <c r="Q1947" s="1">
        <v>2424585</v>
      </c>
      <c r="R1947" s="1">
        <f t="shared" si="151"/>
        <v>45117</v>
      </c>
      <c r="S1947" s="4">
        <v>1638756.2521629902</v>
      </c>
      <c r="T1947" s="4">
        <v>215042.58743813602</v>
      </c>
      <c r="U1947" s="1">
        <f t="shared" si="152"/>
        <v>2379468</v>
      </c>
      <c r="V1947" s="4">
        <f t="shared" si="153"/>
        <v>570786.16039887373</v>
      </c>
      <c r="W1947" s="1" t="str">
        <f t="shared" si="154"/>
        <v>Favourable</v>
      </c>
    </row>
    <row r="1948" spans="1:23" x14ac:dyDescent="0.25">
      <c r="A1948" s="1"/>
      <c r="B1948" s="1"/>
      <c r="C1948" s="1"/>
      <c r="D1948" s="1"/>
      <c r="E1948" s="1" t="s">
        <v>7555</v>
      </c>
      <c r="F1948" s="2">
        <v>45241</v>
      </c>
      <c r="G1948" s="3">
        <v>15234</v>
      </c>
      <c r="H1948" s="1"/>
      <c r="I1948" s="1"/>
      <c r="J1948" s="1" t="s">
        <v>5629</v>
      </c>
      <c r="K1948" s="2">
        <v>45051</v>
      </c>
      <c r="L1948" s="1" t="s">
        <v>4216</v>
      </c>
      <c r="M1948" s="1" t="str">
        <f t="shared" si="150"/>
        <v>Agricultural Extension</v>
      </c>
      <c r="N1948" s="1" t="s">
        <v>4205</v>
      </c>
      <c r="O1948" s="1" t="s">
        <v>4273</v>
      </c>
      <c r="P1948" s="1">
        <v>7490</v>
      </c>
      <c r="Q1948" s="1">
        <v>748249</v>
      </c>
      <c r="R1948" s="1">
        <f t="shared" si="151"/>
        <v>43235</v>
      </c>
      <c r="S1948" s="4">
        <v>614084.83464392589</v>
      </c>
      <c r="T1948" s="4">
        <v>119835.63013839505</v>
      </c>
      <c r="U1948" s="1">
        <f t="shared" si="152"/>
        <v>705014</v>
      </c>
      <c r="V1948" s="4">
        <f t="shared" si="153"/>
        <v>14328.535217679106</v>
      </c>
      <c r="W1948" s="1" t="str">
        <f t="shared" si="154"/>
        <v>Favourable</v>
      </c>
    </row>
    <row r="1949" spans="1:23" x14ac:dyDescent="0.25">
      <c r="A1949" s="1"/>
      <c r="B1949" s="1"/>
      <c r="C1949" s="1"/>
      <c r="D1949" s="1"/>
      <c r="E1949" s="1" t="s">
        <v>7556</v>
      </c>
      <c r="F1949" s="2">
        <v>44323</v>
      </c>
      <c r="G1949" s="3">
        <v>42488</v>
      </c>
      <c r="H1949" s="1"/>
      <c r="I1949" s="1"/>
      <c r="J1949" s="1" t="s">
        <v>6177</v>
      </c>
      <c r="K1949" s="2">
        <v>45084</v>
      </c>
      <c r="L1949" s="1" t="s">
        <v>4212</v>
      </c>
      <c r="M1949" s="1" t="str">
        <f t="shared" si="150"/>
        <v>Agricultural Extension</v>
      </c>
      <c r="N1949" s="1" t="s">
        <v>4222</v>
      </c>
      <c r="O1949" s="1" t="s">
        <v>4301</v>
      </c>
      <c r="P1949" s="1">
        <v>8860</v>
      </c>
      <c r="Q1949" s="1">
        <v>1054702</v>
      </c>
      <c r="R1949" s="1">
        <f t="shared" si="151"/>
        <v>40876</v>
      </c>
      <c r="S1949" s="4">
        <v>165085.30952811529</v>
      </c>
      <c r="T1949" s="4">
        <v>78462.421496020324</v>
      </c>
      <c r="U1949" s="1">
        <f t="shared" si="152"/>
        <v>1013826</v>
      </c>
      <c r="V1949" s="4">
        <f t="shared" si="153"/>
        <v>811154.2689758644</v>
      </c>
      <c r="W1949" s="1" t="str">
        <f t="shared" si="154"/>
        <v>Favourable</v>
      </c>
    </row>
    <row r="1950" spans="1:23" x14ac:dyDescent="0.25">
      <c r="A1950" s="1"/>
      <c r="B1950" s="1"/>
      <c r="C1950" s="1"/>
      <c r="D1950" s="1"/>
      <c r="E1950" s="1" t="s">
        <v>7557</v>
      </c>
      <c r="F1950" s="2">
        <v>44908</v>
      </c>
      <c r="G1950" s="3">
        <v>52273</v>
      </c>
      <c r="H1950" s="1"/>
      <c r="I1950" s="1"/>
      <c r="J1950" s="1" t="s">
        <v>7558</v>
      </c>
      <c r="K1950" s="2">
        <v>44959</v>
      </c>
      <c r="L1950" s="1" t="s">
        <v>4216</v>
      </c>
      <c r="M1950" s="1" t="str">
        <f t="shared" si="150"/>
        <v>Agricultural Extension</v>
      </c>
      <c r="N1950" s="1" t="s">
        <v>4222</v>
      </c>
      <c r="O1950" s="1" t="s">
        <v>4270</v>
      </c>
      <c r="P1950" s="1">
        <v>6623</v>
      </c>
      <c r="Q1950" s="1">
        <v>646636</v>
      </c>
      <c r="R1950" s="1">
        <f t="shared" si="151"/>
        <v>27725</v>
      </c>
      <c r="S1950" s="4">
        <v>205474.16892721874</v>
      </c>
      <c r="T1950" s="4">
        <v>155170.50901294156</v>
      </c>
      <c r="U1950" s="1">
        <f t="shared" si="152"/>
        <v>618911</v>
      </c>
      <c r="V1950" s="4">
        <f t="shared" si="153"/>
        <v>285991.32205983973</v>
      </c>
      <c r="W1950" s="1" t="str">
        <f t="shared" si="154"/>
        <v>Favourable</v>
      </c>
    </row>
    <row r="1951" spans="1:23" x14ac:dyDescent="0.25">
      <c r="A1951" s="1"/>
      <c r="B1951" s="1"/>
      <c r="C1951" s="1"/>
      <c r="D1951" s="1"/>
      <c r="E1951" s="1" t="s">
        <v>7559</v>
      </c>
      <c r="F1951" s="2">
        <v>44606</v>
      </c>
      <c r="G1951" s="3">
        <v>55053</v>
      </c>
      <c r="H1951" s="1"/>
      <c r="I1951" s="1"/>
      <c r="J1951" s="1" t="s">
        <v>7560</v>
      </c>
      <c r="K1951" s="2">
        <v>45242</v>
      </c>
      <c r="L1951" s="1" t="s">
        <v>4218</v>
      </c>
      <c r="M1951" s="1" t="str">
        <f t="shared" si="150"/>
        <v>Infrastructure</v>
      </c>
      <c r="N1951" s="1" t="s">
        <v>4205</v>
      </c>
      <c r="O1951" s="1" t="s">
        <v>4325</v>
      </c>
      <c r="P1951" s="1">
        <v>8140</v>
      </c>
      <c r="Q1951" s="1">
        <v>1614616</v>
      </c>
      <c r="R1951" s="1">
        <f t="shared" si="151"/>
        <v>19006</v>
      </c>
      <c r="S1951" s="4">
        <v>449558.57247915643</v>
      </c>
      <c r="T1951" s="4">
        <v>7559.5836494929199</v>
      </c>
      <c r="U1951" s="1">
        <f t="shared" si="152"/>
        <v>1595610</v>
      </c>
      <c r="V1951" s="4">
        <f t="shared" si="153"/>
        <v>1157497.8438713506</v>
      </c>
      <c r="W1951" s="1" t="str">
        <f t="shared" si="154"/>
        <v>Favourable</v>
      </c>
    </row>
    <row r="1952" spans="1:23" x14ac:dyDescent="0.25">
      <c r="A1952" s="1"/>
      <c r="B1952" s="1"/>
      <c r="C1952" s="1"/>
      <c r="D1952" s="1"/>
      <c r="E1952" s="1" t="s">
        <v>5963</v>
      </c>
      <c r="F1952" s="2">
        <v>44634</v>
      </c>
      <c r="G1952" s="3">
        <v>11402</v>
      </c>
      <c r="H1952" s="1"/>
      <c r="I1952" s="1"/>
      <c r="J1952" s="1" t="s">
        <v>7561</v>
      </c>
      <c r="K1952" s="2">
        <v>44316</v>
      </c>
      <c r="L1952" s="1" t="s">
        <v>4212</v>
      </c>
      <c r="M1952" s="1" t="str">
        <f t="shared" si="150"/>
        <v>Agricultural Extension</v>
      </c>
      <c r="N1952" s="1" t="s">
        <v>4210</v>
      </c>
      <c r="O1952" s="1" t="s">
        <v>4301</v>
      </c>
      <c r="P1952" s="1">
        <v>8721</v>
      </c>
      <c r="Q1952" s="1">
        <v>1690359</v>
      </c>
      <c r="R1952" s="1">
        <f t="shared" si="151"/>
        <v>37725</v>
      </c>
      <c r="S1952" s="4">
        <v>1134178.3849371343</v>
      </c>
      <c r="T1952" s="4">
        <v>225537.57588525678</v>
      </c>
      <c r="U1952" s="1">
        <f t="shared" si="152"/>
        <v>1652634</v>
      </c>
      <c r="V1952" s="4">
        <f t="shared" si="153"/>
        <v>330643.03917760891</v>
      </c>
      <c r="W1952" s="1" t="str">
        <f t="shared" si="154"/>
        <v>Favourable</v>
      </c>
    </row>
    <row r="1953" spans="1:23" x14ac:dyDescent="0.25">
      <c r="A1953" s="1"/>
      <c r="B1953" s="1"/>
      <c r="C1953" s="1"/>
      <c r="D1953" s="1"/>
      <c r="E1953" s="1" t="s">
        <v>7562</v>
      </c>
      <c r="F1953" s="2">
        <v>45248</v>
      </c>
      <c r="G1953" s="3">
        <v>50304</v>
      </c>
      <c r="H1953" s="1"/>
      <c r="I1953" s="1"/>
      <c r="J1953" s="1" t="s">
        <v>7563</v>
      </c>
      <c r="K1953" s="2">
        <v>45141</v>
      </c>
      <c r="L1953" s="1" t="s">
        <v>4204</v>
      </c>
      <c r="M1953" s="1" t="str">
        <f t="shared" si="150"/>
        <v>Education</v>
      </c>
      <c r="N1953" s="1" t="s">
        <v>4205</v>
      </c>
      <c r="O1953" s="1" t="s">
        <v>4314</v>
      </c>
      <c r="P1953" s="1">
        <v>6539</v>
      </c>
      <c r="Q1953" s="1">
        <v>382639</v>
      </c>
      <c r="R1953" s="1">
        <f t="shared" si="151"/>
        <v>0</v>
      </c>
      <c r="S1953" s="4">
        <v>185412.56579598653</v>
      </c>
      <c r="T1953" s="4">
        <v>30619.024573099206</v>
      </c>
      <c r="U1953" s="1">
        <f t="shared" si="152"/>
        <v>382639</v>
      </c>
      <c r="V1953" s="4">
        <f t="shared" si="153"/>
        <v>166607.40963091425</v>
      </c>
      <c r="W1953" s="1" t="str">
        <f t="shared" si="154"/>
        <v>Favourable</v>
      </c>
    </row>
    <row r="1954" spans="1:23" x14ac:dyDescent="0.25">
      <c r="A1954" s="1"/>
      <c r="B1954" s="1"/>
      <c r="C1954" s="1"/>
      <c r="D1954" s="1"/>
      <c r="E1954" s="1" t="s">
        <v>7564</v>
      </c>
      <c r="F1954" s="2">
        <v>44692</v>
      </c>
      <c r="G1954" s="3">
        <v>35859</v>
      </c>
      <c r="H1954" s="1"/>
      <c r="I1954" s="1"/>
      <c r="J1954" s="1" t="s">
        <v>7102</v>
      </c>
      <c r="K1954" s="2">
        <v>44540</v>
      </c>
      <c r="L1954" s="1" t="s">
        <v>4212</v>
      </c>
      <c r="M1954" s="1" t="str">
        <f t="shared" si="150"/>
        <v>Agricultural Extension</v>
      </c>
      <c r="N1954" s="1" t="s">
        <v>4210</v>
      </c>
      <c r="O1954" s="1" t="s">
        <v>4374</v>
      </c>
      <c r="P1954" s="1">
        <v>7465</v>
      </c>
      <c r="Q1954" s="1">
        <v>324999</v>
      </c>
      <c r="R1954" s="1">
        <f t="shared" si="151"/>
        <v>33696</v>
      </c>
      <c r="S1954" s="4">
        <v>86680.918093323387</v>
      </c>
      <c r="T1954" s="4">
        <v>103090.83970809198</v>
      </c>
      <c r="U1954" s="1">
        <f t="shared" si="152"/>
        <v>291303</v>
      </c>
      <c r="V1954" s="4">
        <f t="shared" si="153"/>
        <v>135227.24219858463</v>
      </c>
      <c r="W1954" s="1" t="str">
        <f t="shared" si="154"/>
        <v>Favourable</v>
      </c>
    </row>
    <row r="1955" spans="1:23" x14ac:dyDescent="0.25">
      <c r="A1955" s="1"/>
      <c r="B1955" s="1"/>
      <c r="C1955" s="1"/>
      <c r="D1955" s="1"/>
      <c r="E1955" s="1" t="s">
        <v>7565</v>
      </c>
      <c r="F1955" s="2">
        <v>44514</v>
      </c>
      <c r="G1955" s="3">
        <v>57561</v>
      </c>
      <c r="H1955" s="1"/>
      <c r="I1955" s="1"/>
      <c r="J1955" s="1" t="s">
        <v>7566</v>
      </c>
      <c r="K1955" s="2">
        <v>44741</v>
      </c>
      <c r="L1955" s="1" t="s">
        <v>4216</v>
      </c>
      <c r="M1955" s="1" t="str">
        <f t="shared" si="150"/>
        <v>Agricultural Extension</v>
      </c>
      <c r="N1955" s="1" t="s">
        <v>4222</v>
      </c>
      <c r="O1955" s="1" t="s">
        <v>4253</v>
      </c>
      <c r="P1955" s="1">
        <v>6382</v>
      </c>
      <c r="Q1955" s="1">
        <v>684778</v>
      </c>
      <c r="R1955" s="1">
        <f t="shared" si="151"/>
        <v>22686</v>
      </c>
      <c r="S1955" s="4">
        <v>97801.626031453343</v>
      </c>
      <c r="T1955" s="4">
        <v>125071.70045594248</v>
      </c>
      <c r="U1955" s="1">
        <f t="shared" si="152"/>
        <v>662092</v>
      </c>
      <c r="V1955" s="4">
        <f t="shared" si="153"/>
        <v>461904.6735126042</v>
      </c>
      <c r="W1955" s="1" t="str">
        <f t="shared" si="154"/>
        <v>Favourable</v>
      </c>
    </row>
    <row r="1956" spans="1:23" x14ac:dyDescent="0.25">
      <c r="A1956" s="1"/>
      <c r="B1956" s="1"/>
      <c r="C1956" s="1"/>
      <c r="D1956" s="1"/>
      <c r="E1956" s="1" t="s">
        <v>7524</v>
      </c>
      <c r="F1956" s="2">
        <v>43944</v>
      </c>
      <c r="G1956" s="3">
        <v>29490</v>
      </c>
      <c r="H1956" s="1"/>
      <c r="I1956" s="1"/>
      <c r="J1956" s="1" t="s">
        <v>7567</v>
      </c>
      <c r="K1956" s="2">
        <v>44497</v>
      </c>
      <c r="L1956" s="1" t="s">
        <v>4212</v>
      </c>
      <c r="M1956" s="1" t="str">
        <f t="shared" si="150"/>
        <v>Agricultural Extension</v>
      </c>
      <c r="N1956" s="1" t="s">
        <v>4205</v>
      </c>
      <c r="O1956" s="1" t="s">
        <v>4438</v>
      </c>
      <c r="P1956" s="1">
        <v>9439</v>
      </c>
      <c r="Q1956" s="1">
        <v>737453</v>
      </c>
      <c r="R1956" s="1">
        <f t="shared" si="151"/>
        <v>51429</v>
      </c>
      <c r="S1956" s="4">
        <v>40116.76501676019</v>
      </c>
      <c r="T1956" s="4">
        <v>113999.6202516741</v>
      </c>
      <c r="U1956" s="1">
        <f t="shared" si="152"/>
        <v>686024</v>
      </c>
      <c r="V1956" s="4">
        <f t="shared" si="153"/>
        <v>583336.6147315657</v>
      </c>
      <c r="W1956" s="1" t="str">
        <f t="shared" si="154"/>
        <v>Favourable</v>
      </c>
    </row>
    <row r="1957" spans="1:23" x14ac:dyDescent="0.25">
      <c r="A1957" s="1"/>
      <c r="B1957" s="1"/>
      <c r="C1957" s="1"/>
      <c r="D1957" s="1"/>
      <c r="E1957" s="1" t="s">
        <v>7568</v>
      </c>
      <c r="F1957" s="2">
        <v>45252</v>
      </c>
      <c r="G1957" s="3">
        <v>57808</v>
      </c>
      <c r="H1957" s="1"/>
      <c r="I1957" s="1"/>
      <c r="J1957" s="1" t="s">
        <v>7569</v>
      </c>
      <c r="K1957" s="2">
        <v>44181</v>
      </c>
      <c r="L1957" s="1" t="s">
        <v>4218</v>
      </c>
      <c r="M1957" s="1" t="str">
        <f t="shared" si="150"/>
        <v>Infrastructure</v>
      </c>
      <c r="N1957" s="1" t="s">
        <v>4222</v>
      </c>
      <c r="O1957" s="1" t="s">
        <v>4402</v>
      </c>
      <c r="P1957" s="1">
        <v>8585</v>
      </c>
      <c r="Q1957" s="1">
        <v>535261</v>
      </c>
      <c r="R1957" s="1">
        <f t="shared" si="151"/>
        <v>48694</v>
      </c>
      <c r="S1957" s="4">
        <v>391598.97480490565</v>
      </c>
      <c r="T1957" s="4">
        <v>124455.42924595189</v>
      </c>
      <c r="U1957" s="1">
        <f t="shared" si="152"/>
        <v>486567</v>
      </c>
      <c r="V1957" s="4">
        <f t="shared" si="153"/>
        <v>19206.595949142473</v>
      </c>
      <c r="W1957" s="1" t="str">
        <f t="shared" si="154"/>
        <v>Favourable</v>
      </c>
    </row>
    <row r="1958" spans="1:23" x14ac:dyDescent="0.25">
      <c r="A1958" s="1"/>
      <c r="B1958" s="1"/>
      <c r="C1958" s="1"/>
      <c r="D1958" s="1"/>
      <c r="E1958" s="1" t="s">
        <v>7570</v>
      </c>
      <c r="F1958" s="2">
        <v>44520</v>
      </c>
      <c r="G1958" s="3">
        <v>25114</v>
      </c>
      <c r="H1958" s="1"/>
      <c r="I1958" s="1"/>
      <c r="J1958" s="1" t="s">
        <v>5649</v>
      </c>
      <c r="K1958" s="2">
        <v>43916</v>
      </c>
      <c r="L1958" s="1" t="s">
        <v>4204</v>
      </c>
      <c r="M1958" s="1" t="str">
        <f t="shared" si="150"/>
        <v>Education</v>
      </c>
      <c r="N1958" s="1" t="s">
        <v>4210</v>
      </c>
      <c r="O1958" s="1" t="s">
        <v>4286</v>
      </c>
      <c r="P1958" s="1">
        <v>7574</v>
      </c>
      <c r="Q1958" s="1">
        <v>358683</v>
      </c>
      <c r="R1958" s="1">
        <f t="shared" si="151"/>
        <v>68476</v>
      </c>
      <c r="S1958" s="4">
        <v>253046.29227496736</v>
      </c>
      <c r="T1958" s="4">
        <v>47453.742583945081</v>
      </c>
      <c r="U1958" s="1">
        <f t="shared" si="152"/>
        <v>290207</v>
      </c>
      <c r="V1958" s="4">
        <f t="shared" si="153"/>
        <v>58182.965141087538</v>
      </c>
      <c r="W1958" s="1" t="str">
        <f t="shared" si="154"/>
        <v>Favourable</v>
      </c>
    </row>
    <row r="1959" spans="1:23" x14ac:dyDescent="0.25">
      <c r="A1959" s="1"/>
      <c r="B1959" s="1"/>
      <c r="C1959" s="1"/>
      <c r="D1959" s="1"/>
      <c r="E1959" s="1" t="s">
        <v>7571</v>
      </c>
      <c r="F1959" s="2">
        <v>44955</v>
      </c>
      <c r="G1959" s="3">
        <v>27917</v>
      </c>
      <c r="H1959" s="1"/>
      <c r="I1959" s="1"/>
      <c r="J1959" s="1" t="s">
        <v>7572</v>
      </c>
      <c r="K1959" s="2">
        <v>44781</v>
      </c>
      <c r="L1959" s="1" t="s">
        <v>4200</v>
      </c>
      <c r="M1959" s="1" t="str">
        <f t="shared" si="150"/>
        <v>Social Services</v>
      </c>
      <c r="N1959" s="1" t="s">
        <v>4205</v>
      </c>
      <c r="O1959" s="1" t="s">
        <v>4458</v>
      </c>
      <c r="P1959" s="1">
        <v>8484</v>
      </c>
      <c r="Q1959" s="1">
        <v>374424</v>
      </c>
      <c r="R1959" s="1">
        <f t="shared" si="151"/>
        <v>0</v>
      </c>
      <c r="S1959" s="4">
        <v>5798.0466212211586</v>
      </c>
      <c r="T1959" s="4">
        <v>116217.37358108677</v>
      </c>
      <c r="U1959" s="1">
        <f t="shared" si="152"/>
        <v>374424</v>
      </c>
      <c r="V1959" s="4">
        <f t="shared" si="153"/>
        <v>252408.57979769207</v>
      </c>
      <c r="W1959" s="1" t="str">
        <f t="shared" si="154"/>
        <v>Favourable</v>
      </c>
    </row>
    <row r="1960" spans="1:23" x14ac:dyDescent="0.25">
      <c r="A1960" s="1"/>
      <c r="B1960" s="1"/>
      <c r="C1960" s="1"/>
      <c r="D1960" s="1"/>
      <c r="E1960" s="1" t="s">
        <v>7573</v>
      </c>
      <c r="F1960" s="2">
        <v>44991</v>
      </c>
      <c r="G1960" s="3">
        <v>24909</v>
      </c>
      <c r="H1960" s="1"/>
      <c r="I1960" s="1"/>
      <c r="J1960" s="1" t="s">
        <v>7574</v>
      </c>
      <c r="K1960" s="2">
        <v>44404</v>
      </c>
      <c r="L1960" s="1" t="s">
        <v>4204</v>
      </c>
      <c r="M1960" s="1" t="str">
        <f t="shared" si="150"/>
        <v>Education</v>
      </c>
      <c r="N1960" s="1" t="s">
        <v>4210</v>
      </c>
      <c r="O1960" s="1" t="s">
        <v>4286</v>
      </c>
      <c r="P1960" s="1">
        <v>8879</v>
      </c>
      <c r="Q1960" s="1">
        <v>2064301</v>
      </c>
      <c r="R1960" s="1">
        <f t="shared" si="151"/>
        <v>0</v>
      </c>
      <c r="S1960" s="4">
        <v>344590.72785963281</v>
      </c>
      <c r="T1960" s="4">
        <v>490967.65863105352</v>
      </c>
      <c r="U1960" s="1">
        <f t="shared" si="152"/>
        <v>2064301</v>
      </c>
      <c r="V1960" s="4">
        <f t="shared" si="153"/>
        <v>1228742.6135093137</v>
      </c>
      <c r="W1960" s="1" t="str">
        <f t="shared" si="154"/>
        <v>Favourable</v>
      </c>
    </row>
    <row r="1961" spans="1:23" x14ac:dyDescent="0.25">
      <c r="A1961" s="1"/>
      <c r="B1961" s="1"/>
      <c r="C1961" s="1"/>
      <c r="D1961" s="1"/>
      <c r="E1961" s="1" t="s">
        <v>5238</v>
      </c>
      <c r="F1961" s="2">
        <v>45056</v>
      </c>
      <c r="G1961" s="3">
        <v>30688</v>
      </c>
      <c r="H1961" s="1"/>
      <c r="I1961" s="1"/>
      <c r="J1961" s="1" t="s">
        <v>4462</v>
      </c>
      <c r="K1961" s="2">
        <v>44619</v>
      </c>
      <c r="L1961" s="1" t="s">
        <v>4218</v>
      </c>
      <c r="M1961" s="1" t="str">
        <f t="shared" si="150"/>
        <v>Infrastructure</v>
      </c>
      <c r="N1961" s="1" t="s">
        <v>4205</v>
      </c>
      <c r="O1961" s="1" t="s">
        <v>4279</v>
      </c>
      <c r="P1961" s="1">
        <v>5778</v>
      </c>
      <c r="Q1961" s="1">
        <v>2378029</v>
      </c>
      <c r="R1961" s="1">
        <f t="shared" si="151"/>
        <v>89883</v>
      </c>
      <c r="S1961" s="4">
        <v>176770.6029942256</v>
      </c>
      <c r="T1961" s="4">
        <v>473503.76147624751</v>
      </c>
      <c r="U1961" s="1">
        <f t="shared" si="152"/>
        <v>2288146</v>
      </c>
      <c r="V1961" s="4">
        <f t="shared" si="153"/>
        <v>1727754.635529527</v>
      </c>
      <c r="W1961" s="1" t="str">
        <f t="shared" si="154"/>
        <v>Favourable</v>
      </c>
    </row>
    <row r="1962" spans="1:23" x14ac:dyDescent="0.25">
      <c r="A1962" s="1"/>
      <c r="B1962" s="1"/>
      <c r="C1962" s="1"/>
      <c r="D1962" s="1"/>
      <c r="E1962" s="1" t="s">
        <v>7575</v>
      </c>
      <c r="F1962" s="2">
        <v>44011</v>
      </c>
      <c r="G1962" s="3">
        <v>53184</v>
      </c>
      <c r="H1962" s="1"/>
      <c r="I1962" s="1"/>
      <c r="J1962" s="1" t="s">
        <v>7576</v>
      </c>
      <c r="K1962" s="2">
        <v>45112</v>
      </c>
      <c r="L1962" s="1" t="s">
        <v>4204</v>
      </c>
      <c r="M1962" s="1" t="str">
        <f t="shared" si="150"/>
        <v>Education</v>
      </c>
      <c r="N1962" s="1" t="s">
        <v>4222</v>
      </c>
      <c r="O1962" s="1" t="s">
        <v>4211</v>
      </c>
      <c r="P1962" s="1">
        <v>8559</v>
      </c>
      <c r="Q1962" s="1">
        <v>1100810</v>
      </c>
      <c r="R1962" s="1">
        <f t="shared" si="151"/>
        <v>0</v>
      </c>
      <c r="S1962" s="4">
        <v>28861.41590707266</v>
      </c>
      <c r="T1962" s="4">
        <v>252975.26825831496</v>
      </c>
      <c r="U1962" s="1">
        <f t="shared" si="152"/>
        <v>1100810</v>
      </c>
      <c r="V1962" s="4">
        <f t="shared" si="153"/>
        <v>818973.31583461235</v>
      </c>
      <c r="W1962" s="1" t="str">
        <f t="shared" si="154"/>
        <v>Favourable</v>
      </c>
    </row>
    <row r="1963" spans="1:23" x14ac:dyDescent="0.25">
      <c r="A1963" s="1"/>
      <c r="B1963" s="1"/>
      <c r="C1963" s="1"/>
      <c r="D1963" s="1"/>
      <c r="E1963" s="1" t="s">
        <v>7577</v>
      </c>
      <c r="F1963" s="2">
        <v>44759</v>
      </c>
      <c r="G1963" s="3">
        <v>52972</v>
      </c>
      <c r="H1963" s="1"/>
      <c r="I1963" s="1"/>
      <c r="J1963" s="1" t="s">
        <v>6364</v>
      </c>
      <c r="K1963" s="2">
        <v>44838</v>
      </c>
      <c r="L1963" s="1" t="s">
        <v>4216</v>
      </c>
      <c r="M1963" s="1" t="str">
        <f t="shared" si="150"/>
        <v>Agricultural Extension</v>
      </c>
      <c r="N1963" s="1" t="s">
        <v>4210</v>
      </c>
      <c r="O1963" s="1" t="s">
        <v>4226</v>
      </c>
      <c r="P1963" s="1">
        <v>8676</v>
      </c>
      <c r="Q1963" s="1">
        <v>1153441</v>
      </c>
      <c r="R1963" s="1">
        <f t="shared" si="151"/>
        <v>34139</v>
      </c>
      <c r="S1963" s="4">
        <v>698711.52609381487</v>
      </c>
      <c r="T1963" s="4">
        <v>329374.62443558645</v>
      </c>
      <c r="U1963" s="1">
        <f t="shared" si="152"/>
        <v>1119302</v>
      </c>
      <c r="V1963" s="4">
        <f t="shared" si="153"/>
        <v>125354.84947059862</v>
      </c>
      <c r="W1963" s="1" t="str">
        <f t="shared" si="154"/>
        <v>Favourable</v>
      </c>
    </row>
    <row r="1964" spans="1:23" x14ac:dyDescent="0.25">
      <c r="A1964" s="1"/>
      <c r="B1964" s="1"/>
      <c r="C1964" s="1"/>
      <c r="D1964" s="1"/>
      <c r="E1964" s="1" t="s">
        <v>6119</v>
      </c>
      <c r="F1964" s="2">
        <v>43980</v>
      </c>
      <c r="G1964" s="3">
        <v>11104</v>
      </c>
      <c r="H1964" s="1"/>
      <c r="I1964" s="1"/>
      <c r="J1964" s="1" t="s">
        <v>4798</v>
      </c>
      <c r="K1964" s="2">
        <v>45018</v>
      </c>
      <c r="L1964" s="1" t="s">
        <v>4204</v>
      </c>
      <c r="M1964" s="1" t="str">
        <f t="shared" si="150"/>
        <v>Education</v>
      </c>
      <c r="N1964" s="1" t="s">
        <v>4205</v>
      </c>
      <c r="O1964" s="1" t="s">
        <v>4256</v>
      </c>
      <c r="P1964" s="1">
        <v>8919</v>
      </c>
      <c r="Q1964" s="1">
        <v>1904287</v>
      </c>
      <c r="R1964" s="1">
        <f t="shared" si="151"/>
        <v>19944</v>
      </c>
      <c r="S1964" s="4">
        <v>1035586.0719111806</v>
      </c>
      <c r="T1964" s="4">
        <v>379209.39567022905</v>
      </c>
      <c r="U1964" s="1">
        <f t="shared" si="152"/>
        <v>1884343</v>
      </c>
      <c r="V1964" s="4">
        <f t="shared" si="153"/>
        <v>489491.53241859027</v>
      </c>
      <c r="W1964" s="1" t="str">
        <f t="shared" si="154"/>
        <v>Favourable</v>
      </c>
    </row>
    <row r="1965" spans="1:23" x14ac:dyDescent="0.25">
      <c r="A1965" s="1"/>
      <c r="B1965" s="1"/>
      <c r="C1965" s="1"/>
      <c r="D1965" s="1"/>
      <c r="E1965" s="1" t="s">
        <v>7578</v>
      </c>
      <c r="F1965" s="2">
        <v>44902</v>
      </c>
      <c r="G1965" s="3">
        <v>37676</v>
      </c>
      <c r="H1965" s="1"/>
      <c r="I1965" s="1"/>
      <c r="J1965" s="1" t="s">
        <v>7579</v>
      </c>
      <c r="K1965" s="2">
        <v>45283</v>
      </c>
      <c r="L1965" s="1" t="s">
        <v>4200</v>
      </c>
      <c r="M1965" s="1" t="str">
        <f t="shared" si="150"/>
        <v>Social Services</v>
      </c>
      <c r="N1965" s="1" t="s">
        <v>4205</v>
      </c>
      <c r="O1965" s="1" t="s">
        <v>4358</v>
      </c>
      <c r="P1965" s="1">
        <v>6920</v>
      </c>
      <c r="Q1965" s="1">
        <v>440508</v>
      </c>
      <c r="R1965" s="1">
        <f t="shared" si="151"/>
        <v>0</v>
      </c>
      <c r="S1965" s="4">
        <v>152449.0245998911</v>
      </c>
      <c r="T1965" s="4">
        <v>53618.967673065054</v>
      </c>
      <c r="U1965" s="1">
        <f t="shared" si="152"/>
        <v>440508</v>
      </c>
      <c r="V1965" s="4">
        <f t="shared" si="153"/>
        <v>234440.00772704385</v>
      </c>
      <c r="W1965" s="1" t="str">
        <f t="shared" si="154"/>
        <v>Favourable</v>
      </c>
    </row>
    <row r="1966" spans="1:23" x14ac:dyDescent="0.25">
      <c r="A1966" s="1"/>
      <c r="B1966" s="1"/>
      <c r="C1966" s="1"/>
      <c r="D1966" s="1"/>
      <c r="E1966" s="1" t="s">
        <v>7580</v>
      </c>
      <c r="F1966" s="2">
        <v>44358</v>
      </c>
      <c r="G1966" s="3">
        <v>22592</v>
      </c>
      <c r="H1966" s="1"/>
      <c r="I1966" s="1"/>
      <c r="J1966" s="1" t="s">
        <v>7581</v>
      </c>
      <c r="K1966" s="2">
        <v>44233</v>
      </c>
      <c r="L1966" s="1" t="s">
        <v>4218</v>
      </c>
      <c r="M1966" s="1" t="str">
        <f t="shared" si="150"/>
        <v>Infrastructure</v>
      </c>
      <c r="N1966" s="1" t="s">
        <v>4205</v>
      </c>
      <c r="O1966" s="1" t="s">
        <v>4264</v>
      </c>
      <c r="P1966" s="1">
        <v>6981</v>
      </c>
      <c r="Q1966" s="1">
        <v>2059349</v>
      </c>
      <c r="R1966" s="1">
        <f t="shared" si="151"/>
        <v>0</v>
      </c>
      <c r="S1966" s="4">
        <v>848545.97114333231</v>
      </c>
      <c r="T1966" s="4">
        <v>68920.327315323142</v>
      </c>
      <c r="U1966" s="1">
        <f t="shared" si="152"/>
        <v>2059349</v>
      </c>
      <c r="V1966" s="4">
        <f t="shared" si="153"/>
        <v>1141882.7015413446</v>
      </c>
      <c r="W1966" s="1" t="str">
        <f t="shared" si="154"/>
        <v>Favourable</v>
      </c>
    </row>
    <row r="1967" spans="1:23" x14ac:dyDescent="0.25">
      <c r="A1967" s="1"/>
      <c r="B1967" s="1"/>
      <c r="C1967" s="1"/>
      <c r="D1967" s="1"/>
      <c r="E1967" s="1" t="s">
        <v>7582</v>
      </c>
      <c r="F1967" s="2">
        <v>44132</v>
      </c>
      <c r="G1967" s="3">
        <v>31222</v>
      </c>
      <c r="H1967" s="1"/>
      <c r="I1967" s="1"/>
      <c r="J1967" s="1" t="s">
        <v>7583</v>
      </c>
      <c r="K1967" s="2">
        <v>43917</v>
      </c>
      <c r="L1967" s="1" t="s">
        <v>4218</v>
      </c>
      <c r="M1967" s="1" t="str">
        <f t="shared" si="150"/>
        <v>Infrastructure</v>
      </c>
      <c r="N1967" s="1" t="s">
        <v>4222</v>
      </c>
      <c r="O1967" s="1" t="s">
        <v>4441</v>
      </c>
      <c r="P1967" s="1">
        <v>6332</v>
      </c>
      <c r="Q1967" s="1">
        <v>1357284</v>
      </c>
      <c r="R1967" s="1">
        <f t="shared" si="151"/>
        <v>0</v>
      </c>
      <c r="S1967" s="4">
        <v>479816.22194520413</v>
      </c>
      <c r="T1967" s="4">
        <v>21847.88163985746</v>
      </c>
      <c r="U1967" s="1">
        <f t="shared" si="152"/>
        <v>1357284</v>
      </c>
      <c r="V1967" s="4">
        <f t="shared" si="153"/>
        <v>855619.89641493838</v>
      </c>
      <c r="W1967" s="1" t="str">
        <f t="shared" si="154"/>
        <v>Favourable</v>
      </c>
    </row>
    <row r="1968" spans="1:23" x14ac:dyDescent="0.25">
      <c r="A1968" s="1"/>
      <c r="B1968" s="1"/>
      <c r="C1968" s="1"/>
      <c r="D1968" s="1"/>
      <c r="E1968" s="1" t="s">
        <v>7584</v>
      </c>
      <c r="F1968" s="2">
        <v>43947</v>
      </c>
      <c r="G1968" s="3">
        <v>22728</v>
      </c>
      <c r="H1968" s="1"/>
      <c r="I1968" s="1"/>
      <c r="J1968" s="1" t="s">
        <v>6272</v>
      </c>
      <c r="K1968" s="2">
        <v>43880</v>
      </c>
      <c r="L1968" s="1" t="s">
        <v>4216</v>
      </c>
      <c r="M1968" s="1" t="str">
        <f t="shared" si="150"/>
        <v>Agricultural Extension</v>
      </c>
      <c r="N1968" s="1" t="s">
        <v>4210</v>
      </c>
      <c r="O1968" s="1" t="s">
        <v>4256</v>
      </c>
      <c r="P1968" s="1">
        <v>7697</v>
      </c>
      <c r="Q1968" s="1">
        <v>2401471</v>
      </c>
      <c r="R1968" s="1">
        <f t="shared" si="151"/>
        <v>47851</v>
      </c>
      <c r="S1968" s="4">
        <v>1118938.2568111226</v>
      </c>
      <c r="T1968" s="4">
        <v>235396.43610105439</v>
      </c>
      <c r="U1968" s="1">
        <f t="shared" si="152"/>
        <v>2353620</v>
      </c>
      <c r="V1968" s="4">
        <f t="shared" si="153"/>
        <v>1047136.3070878231</v>
      </c>
      <c r="W1968" s="1" t="str">
        <f t="shared" si="154"/>
        <v>Favourable</v>
      </c>
    </row>
    <row r="1969" spans="1:23" x14ac:dyDescent="0.25">
      <c r="A1969" s="1"/>
      <c r="B1969" s="1"/>
      <c r="C1969" s="1"/>
      <c r="D1969" s="1"/>
      <c r="E1969" s="1" t="s">
        <v>7585</v>
      </c>
      <c r="F1969" s="2">
        <v>44341</v>
      </c>
      <c r="G1969" s="3">
        <v>40018</v>
      </c>
      <c r="H1969" s="1"/>
      <c r="I1969" s="1"/>
      <c r="J1969" s="1" t="s">
        <v>7586</v>
      </c>
      <c r="K1969" s="2">
        <v>44600</v>
      </c>
      <c r="L1969" s="1" t="s">
        <v>4218</v>
      </c>
      <c r="M1969" s="1" t="str">
        <f t="shared" si="150"/>
        <v>Infrastructure</v>
      </c>
      <c r="N1969" s="1" t="s">
        <v>4210</v>
      </c>
      <c r="O1969" s="1" t="s">
        <v>4335</v>
      </c>
      <c r="P1969" s="1">
        <v>5684</v>
      </c>
      <c r="Q1969" s="1">
        <v>1934041</v>
      </c>
      <c r="R1969" s="1">
        <f t="shared" si="151"/>
        <v>21260</v>
      </c>
      <c r="S1969" s="4">
        <v>505395.95904454309</v>
      </c>
      <c r="T1969" s="4">
        <v>74029.568394119939</v>
      </c>
      <c r="U1969" s="1">
        <f t="shared" si="152"/>
        <v>1912781</v>
      </c>
      <c r="V1969" s="4">
        <f t="shared" si="153"/>
        <v>1354615.4725613371</v>
      </c>
      <c r="W1969" s="1" t="str">
        <f t="shared" si="154"/>
        <v>Favourable</v>
      </c>
    </row>
    <row r="1970" spans="1:23" x14ac:dyDescent="0.25">
      <c r="A1970" s="1"/>
      <c r="B1970" s="1"/>
      <c r="C1970" s="1"/>
      <c r="D1970" s="1"/>
      <c r="E1970" s="1" t="s">
        <v>7587</v>
      </c>
      <c r="F1970" s="2">
        <v>45017</v>
      </c>
      <c r="G1970" s="3">
        <v>52108</v>
      </c>
      <c r="H1970" s="1"/>
      <c r="I1970" s="1"/>
      <c r="J1970" s="1" t="s">
        <v>7588</v>
      </c>
      <c r="K1970" s="2">
        <v>44824</v>
      </c>
      <c r="L1970" s="1" t="s">
        <v>4218</v>
      </c>
      <c r="M1970" s="1" t="str">
        <f t="shared" si="150"/>
        <v>Infrastructure</v>
      </c>
      <c r="N1970" s="1" t="s">
        <v>4210</v>
      </c>
      <c r="O1970" s="1" t="s">
        <v>4325</v>
      </c>
      <c r="P1970" s="1">
        <v>9296</v>
      </c>
      <c r="Q1970" s="1">
        <v>2161371</v>
      </c>
      <c r="R1970" s="1">
        <f t="shared" si="151"/>
        <v>42775</v>
      </c>
      <c r="S1970" s="4">
        <v>250664.66367047688</v>
      </c>
      <c r="T1970" s="4">
        <v>285871.5586047055</v>
      </c>
      <c r="U1970" s="1">
        <f t="shared" si="152"/>
        <v>2118596</v>
      </c>
      <c r="V1970" s="4">
        <f t="shared" si="153"/>
        <v>1624834.7777248176</v>
      </c>
      <c r="W1970" s="1" t="str">
        <f t="shared" si="154"/>
        <v>Favourable</v>
      </c>
    </row>
    <row r="1971" spans="1:23" x14ac:dyDescent="0.25">
      <c r="A1971" s="1"/>
      <c r="B1971" s="1"/>
      <c r="C1971" s="1"/>
      <c r="D1971" s="1"/>
      <c r="E1971" s="1" t="s">
        <v>7589</v>
      </c>
      <c r="F1971" s="2">
        <v>45079</v>
      </c>
      <c r="G1971" s="3">
        <v>39654</v>
      </c>
      <c r="H1971" s="1"/>
      <c r="I1971" s="1"/>
      <c r="J1971" s="1" t="s">
        <v>7590</v>
      </c>
      <c r="K1971" s="2">
        <v>44923</v>
      </c>
      <c r="L1971" s="1" t="s">
        <v>4200</v>
      </c>
      <c r="M1971" s="1" t="str">
        <f t="shared" si="150"/>
        <v>Social Services</v>
      </c>
      <c r="N1971" s="1" t="s">
        <v>4205</v>
      </c>
      <c r="O1971" s="1" t="s">
        <v>4217</v>
      </c>
      <c r="P1971" s="1">
        <v>8691</v>
      </c>
      <c r="Q1971" s="1">
        <v>1632788</v>
      </c>
      <c r="R1971" s="1">
        <f t="shared" si="151"/>
        <v>47186</v>
      </c>
      <c r="S1971" s="4">
        <v>1360886.9892398447</v>
      </c>
      <c r="T1971" s="4">
        <v>125871.56707433939</v>
      </c>
      <c r="U1971" s="1">
        <f t="shared" si="152"/>
        <v>1585602</v>
      </c>
      <c r="V1971" s="4">
        <f t="shared" si="153"/>
        <v>146029.4436858159</v>
      </c>
      <c r="W1971" s="1" t="str">
        <f t="shared" si="154"/>
        <v>Favourable</v>
      </c>
    </row>
    <row r="1972" spans="1:23" x14ac:dyDescent="0.25">
      <c r="A1972" s="1"/>
      <c r="B1972" s="1"/>
      <c r="C1972" s="1"/>
      <c r="D1972" s="1"/>
      <c r="E1972" s="1" t="s">
        <v>6752</v>
      </c>
      <c r="F1972" s="2">
        <v>44433</v>
      </c>
      <c r="G1972" s="3">
        <v>11243</v>
      </c>
      <c r="H1972" s="1"/>
      <c r="I1972" s="1"/>
      <c r="J1972" s="1" t="s">
        <v>7591</v>
      </c>
      <c r="K1972" s="2">
        <v>43959</v>
      </c>
      <c r="L1972" s="1" t="s">
        <v>4212</v>
      </c>
      <c r="M1972" s="1" t="str">
        <f t="shared" si="150"/>
        <v>Agricultural Extension</v>
      </c>
      <c r="N1972" s="1" t="s">
        <v>4210</v>
      </c>
      <c r="O1972" s="1" t="s">
        <v>4338</v>
      </c>
      <c r="P1972" s="1">
        <v>7519</v>
      </c>
      <c r="Q1972" s="1">
        <v>2141015</v>
      </c>
      <c r="R1972" s="1">
        <f t="shared" si="151"/>
        <v>0</v>
      </c>
      <c r="S1972" s="4">
        <v>740408.76376216661</v>
      </c>
      <c r="T1972" s="4">
        <v>93742.370702736385</v>
      </c>
      <c r="U1972" s="1">
        <f t="shared" si="152"/>
        <v>2141015</v>
      </c>
      <c r="V1972" s="4">
        <f t="shared" si="153"/>
        <v>1306863.865535097</v>
      </c>
      <c r="W1972" s="1" t="str">
        <f t="shared" si="154"/>
        <v>Favourable</v>
      </c>
    </row>
    <row r="1973" spans="1:23" x14ac:dyDescent="0.25">
      <c r="A1973" s="1"/>
      <c r="B1973" s="1"/>
      <c r="C1973" s="1"/>
      <c r="D1973" s="1"/>
      <c r="E1973" s="1" t="s">
        <v>4487</v>
      </c>
      <c r="F1973" s="2">
        <v>45187</v>
      </c>
      <c r="G1973" s="3">
        <v>11479</v>
      </c>
      <c r="H1973" s="1"/>
      <c r="I1973" s="1"/>
      <c r="J1973" s="1" t="s">
        <v>7592</v>
      </c>
      <c r="K1973" s="2">
        <v>44481</v>
      </c>
      <c r="L1973" s="1" t="s">
        <v>4200</v>
      </c>
      <c r="M1973" s="1" t="str">
        <f t="shared" si="150"/>
        <v>Social Services</v>
      </c>
      <c r="N1973" s="1" t="s">
        <v>4222</v>
      </c>
      <c r="O1973" s="1" t="s">
        <v>4289</v>
      </c>
      <c r="P1973" s="1">
        <v>9485</v>
      </c>
      <c r="Q1973" s="1">
        <v>496703</v>
      </c>
      <c r="R1973" s="1">
        <f t="shared" si="151"/>
        <v>17804</v>
      </c>
      <c r="S1973" s="4">
        <v>48652.42194427806</v>
      </c>
      <c r="T1973" s="4">
        <v>52404.409661993028</v>
      </c>
      <c r="U1973" s="1">
        <f t="shared" si="152"/>
        <v>478899</v>
      </c>
      <c r="V1973" s="4">
        <f t="shared" si="153"/>
        <v>395646.16839372891</v>
      </c>
      <c r="W1973" s="1" t="str">
        <f t="shared" si="154"/>
        <v>Favourable</v>
      </c>
    </row>
    <row r="1974" spans="1:23" x14ac:dyDescent="0.25">
      <c r="A1974" s="1"/>
      <c r="B1974" s="1"/>
      <c r="C1974" s="1"/>
      <c r="D1974" s="1"/>
      <c r="E1974" s="1" t="s">
        <v>7593</v>
      </c>
      <c r="F1974" s="2">
        <v>45145</v>
      </c>
      <c r="G1974" s="3">
        <v>17690</v>
      </c>
      <c r="H1974" s="1"/>
      <c r="I1974" s="1"/>
      <c r="J1974" s="1" t="s">
        <v>7355</v>
      </c>
      <c r="K1974" s="2">
        <v>44137</v>
      </c>
      <c r="L1974" s="1" t="s">
        <v>4200</v>
      </c>
      <c r="M1974" s="1" t="str">
        <f t="shared" si="150"/>
        <v>Social Services</v>
      </c>
      <c r="N1974" s="1" t="s">
        <v>4205</v>
      </c>
      <c r="O1974" s="1" t="s">
        <v>4226</v>
      </c>
      <c r="P1974" s="1">
        <v>8969</v>
      </c>
      <c r="Q1974" s="1">
        <v>1169730</v>
      </c>
      <c r="R1974" s="1">
        <f t="shared" si="151"/>
        <v>10211</v>
      </c>
      <c r="S1974" s="4">
        <v>531134.82346853137</v>
      </c>
      <c r="T1974" s="4">
        <v>343957.27268607786</v>
      </c>
      <c r="U1974" s="1">
        <f t="shared" si="152"/>
        <v>1159519</v>
      </c>
      <c r="V1974" s="4">
        <f t="shared" si="153"/>
        <v>294637.90384539077</v>
      </c>
      <c r="W1974" s="1" t="str">
        <f t="shared" si="154"/>
        <v>Favourable</v>
      </c>
    </row>
    <row r="1975" spans="1:23" x14ac:dyDescent="0.25">
      <c r="A1975" s="1"/>
      <c r="B1975" s="1"/>
      <c r="C1975" s="1"/>
      <c r="D1975" s="1"/>
      <c r="E1975" s="1" t="s">
        <v>7594</v>
      </c>
      <c r="F1975" s="2">
        <v>45387</v>
      </c>
      <c r="G1975" s="3">
        <v>20146</v>
      </c>
      <c r="H1975" s="1"/>
      <c r="I1975" s="1"/>
      <c r="J1975" s="1" t="s">
        <v>7595</v>
      </c>
      <c r="K1975" s="2">
        <v>45130</v>
      </c>
      <c r="L1975" s="1" t="s">
        <v>4204</v>
      </c>
      <c r="M1975" s="1" t="str">
        <f t="shared" si="150"/>
        <v>Education</v>
      </c>
      <c r="N1975" s="1" t="s">
        <v>4222</v>
      </c>
      <c r="O1975" s="1" t="s">
        <v>4338</v>
      </c>
      <c r="P1975" s="1">
        <v>9405</v>
      </c>
      <c r="Q1975" s="1">
        <v>776871</v>
      </c>
      <c r="R1975" s="1">
        <f t="shared" si="151"/>
        <v>0</v>
      </c>
      <c r="S1975" s="4">
        <v>403865.42914005241</v>
      </c>
      <c r="T1975" s="4">
        <v>102302.13163334585</v>
      </c>
      <c r="U1975" s="1">
        <f t="shared" si="152"/>
        <v>776871</v>
      </c>
      <c r="V1975" s="4">
        <f t="shared" si="153"/>
        <v>270703.43922660174</v>
      </c>
      <c r="W1975" s="1" t="str">
        <f t="shared" si="154"/>
        <v>Favourable</v>
      </c>
    </row>
    <row r="1976" spans="1:23" x14ac:dyDescent="0.25">
      <c r="A1976" s="1"/>
      <c r="B1976" s="1"/>
      <c r="C1976" s="1"/>
      <c r="D1976" s="1"/>
      <c r="E1976" s="1" t="s">
        <v>7596</v>
      </c>
      <c r="F1976" s="2">
        <v>44495</v>
      </c>
      <c r="G1976" s="3">
        <v>47676</v>
      </c>
      <c r="H1976" s="1"/>
      <c r="I1976" s="1"/>
      <c r="J1976" s="1" t="s">
        <v>7597</v>
      </c>
      <c r="K1976" s="2">
        <v>44325</v>
      </c>
      <c r="L1976" s="1" t="s">
        <v>4204</v>
      </c>
      <c r="M1976" s="1" t="str">
        <f t="shared" si="150"/>
        <v>Education</v>
      </c>
      <c r="N1976" s="1" t="s">
        <v>4222</v>
      </c>
      <c r="O1976" s="1" t="s">
        <v>4301</v>
      </c>
      <c r="P1976" s="1">
        <v>6466</v>
      </c>
      <c r="Q1976" s="1">
        <v>1225559</v>
      </c>
      <c r="R1976" s="1">
        <f t="shared" si="151"/>
        <v>0</v>
      </c>
      <c r="S1976" s="4">
        <v>253186.53046653955</v>
      </c>
      <c r="T1976" s="4">
        <v>115155.86326019488</v>
      </c>
      <c r="U1976" s="1">
        <f t="shared" si="152"/>
        <v>1225559</v>
      </c>
      <c r="V1976" s="4">
        <f t="shared" si="153"/>
        <v>857216.60627326556</v>
      </c>
      <c r="W1976" s="1" t="str">
        <f t="shared" si="154"/>
        <v>Favourable</v>
      </c>
    </row>
    <row r="1977" spans="1:23" x14ac:dyDescent="0.25">
      <c r="A1977" s="1"/>
      <c r="B1977" s="1"/>
      <c r="C1977" s="1"/>
      <c r="D1977" s="1"/>
      <c r="E1977" s="1" t="s">
        <v>6915</v>
      </c>
      <c r="F1977" s="2">
        <v>44892</v>
      </c>
      <c r="G1977" s="3">
        <v>52794</v>
      </c>
      <c r="H1977" s="1"/>
      <c r="I1977" s="1"/>
      <c r="J1977" s="1" t="s">
        <v>7598</v>
      </c>
      <c r="K1977" s="2">
        <v>44160</v>
      </c>
      <c r="L1977" s="1" t="s">
        <v>4218</v>
      </c>
      <c r="M1977" s="1" t="str">
        <f t="shared" si="150"/>
        <v>Infrastructure</v>
      </c>
      <c r="N1977" s="1" t="s">
        <v>4222</v>
      </c>
      <c r="O1977" s="1" t="s">
        <v>4259</v>
      </c>
      <c r="P1977" s="1">
        <v>6273</v>
      </c>
      <c r="Q1977" s="1">
        <v>369879</v>
      </c>
      <c r="R1977" s="1">
        <f t="shared" si="151"/>
        <v>31060</v>
      </c>
      <c r="S1977" s="4">
        <v>227142.18584436772</v>
      </c>
      <c r="T1977" s="4">
        <v>17345.165724824325</v>
      </c>
      <c r="U1977" s="1">
        <f t="shared" si="152"/>
        <v>338819</v>
      </c>
      <c r="V1977" s="4">
        <f t="shared" si="153"/>
        <v>125391.64843080795</v>
      </c>
      <c r="W1977" s="1" t="str">
        <f t="shared" si="154"/>
        <v>Favourable</v>
      </c>
    </row>
    <row r="1978" spans="1:23" x14ac:dyDescent="0.25">
      <c r="A1978" s="1"/>
      <c r="B1978" s="1"/>
      <c r="C1978" s="1"/>
      <c r="D1978" s="1"/>
      <c r="E1978" s="1" t="s">
        <v>7599</v>
      </c>
      <c r="F1978" s="2">
        <v>45165</v>
      </c>
      <c r="G1978" s="3">
        <v>39820</v>
      </c>
      <c r="H1978" s="1"/>
      <c r="I1978" s="1"/>
      <c r="J1978" s="1" t="s">
        <v>7600</v>
      </c>
      <c r="K1978" s="2">
        <v>44000</v>
      </c>
      <c r="L1978" s="1" t="s">
        <v>4212</v>
      </c>
      <c r="M1978" s="1" t="str">
        <f t="shared" si="150"/>
        <v>Agricultural Extension</v>
      </c>
      <c r="N1978" s="1" t="s">
        <v>4210</v>
      </c>
      <c r="O1978" s="1" t="s">
        <v>4264</v>
      </c>
      <c r="P1978" s="1">
        <v>8219</v>
      </c>
      <c r="Q1978" s="1">
        <v>2121051</v>
      </c>
      <c r="R1978" s="1">
        <f t="shared" si="151"/>
        <v>0</v>
      </c>
      <c r="S1978" s="4">
        <v>611355.44010638783</v>
      </c>
      <c r="T1978" s="4">
        <v>509438.42220623669</v>
      </c>
      <c r="U1978" s="1">
        <f t="shared" si="152"/>
        <v>2121051</v>
      </c>
      <c r="V1978" s="4">
        <f t="shared" si="153"/>
        <v>1000257.1376873755</v>
      </c>
      <c r="W1978" s="1" t="str">
        <f t="shared" si="154"/>
        <v>Favourable</v>
      </c>
    </row>
    <row r="1979" spans="1:23" x14ac:dyDescent="0.25">
      <c r="A1979" s="1"/>
      <c r="B1979" s="1"/>
      <c r="C1979" s="1"/>
      <c r="D1979" s="1"/>
      <c r="E1979" s="1" t="s">
        <v>7601</v>
      </c>
      <c r="F1979" s="2">
        <v>45345</v>
      </c>
      <c r="G1979" s="3">
        <v>10632</v>
      </c>
      <c r="H1979" s="1"/>
      <c r="I1979" s="1"/>
      <c r="J1979" s="1" t="s">
        <v>7602</v>
      </c>
      <c r="K1979" s="2">
        <v>44484</v>
      </c>
      <c r="L1979" s="1" t="s">
        <v>4200</v>
      </c>
      <c r="M1979" s="1" t="str">
        <f t="shared" si="150"/>
        <v>Social Services</v>
      </c>
      <c r="N1979" s="1" t="s">
        <v>4205</v>
      </c>
      <c r="O1979" s="1" t="s">
        <v>4233</v>
      </c>
      <c r="P1979" s="1">
        <v>9394</v>
      </c>
      <c r="Q1979" s="1">
        <v>2196174</v>
      </c>
      <c r="R1979" s="1">
        <f t="shared" si="151"/>
        <v>0</v>
      </c>
      <c r="S1979" s="4">
        <v>1414394.9777582765</v>
      </c>
      <c r="T1979" s="4">
        <v>718714.73025916656</v>
      </c>
      <c r="U1979" s="1">
        <f t="shared" si="152"/>
        <v>2196174</v>
      </c>
      <c r="V1979" s="4">
        <f t="shared" si="153"/>
        <v>63064.291982556693</v>
      </c>
      <c r="W1979" s="1" t="str">
        <f t="shared" si="154"/>
        <v>Favourable</v>
      </c>
    </row>
    <row r="1980" spans="1:23" x14ac:dyDescent="0.25">
      <c r="A1980" s="1"/>
      <c r="B1980" s="1"/>
      <c r="C1980" s="1"/>
      <c r="D1980" s="1"/>
      <c r="E1980" s="1" t="s">
        <v>7603</v>
      </c>
      <c r="F1980" s="2">
        <v>45040</v>
      </c>
      <c r="G1980" s="3">
        <v>56806</v>
      </c>
      <c r="H1980" s="1"/>
      <c r="I1980" s="1"/>
      <c r="J1980" s="1" t="s">
        <v>7604</v>
      </c>
      <c r="K1980" s="2">
        <v>45260</v>
      </c>
      <c r="L1980" s="1" t="s">
        <v>4200</v>
      </c>
      <c r="M1980" s="1" t="str">
        <f t="shared" si="150"/>
        <v>Social Services</v>
      </c>
      <c r="N1980" s="1" t="s">
        <v>4210</v>
      </c>
      <c r="O1980" s="1" t="s">
        <v>4304</v>
      </c>
      <c r="P1980" s="1">
        <v>8759</v>
      </c>
      <c r="Q1980" s="1">
        <v>1384467</v>
      </c>
      <c r="R1980" s="1">
        <f t="shared" si="151"/>
        <v>22800</v>
      </c>
      <c r="S1980" s="4">
        <v>255201.89051235229</v>
      </c>
      <c r="T1980" s="4">
        <v>182759.12014273446</v>
      </c>
      <c r="U1980" s="1">
        <f t="shared" si="152"/>
        <v>1361667</v>
      </c>
      <c r="V1980" s="4">
        <f t="shared" si="153"/>
        <v>946505.98934491328</v>
      </c>
      <c r="W1980" s="1" t="str">
        <f t="shared" si="154"/>
        <v>Favourable</v>
      </c>
    </row>
    <row r="1981" spans="1:23" x14ac:dyDescent="0.25">
      <c r="A1981" s="1"/>
      <c r="B1981" s="1"/>
      <c r="C1981" s="1"/>
      <c r="D1981" s="1"/>
      <c r="E1981" s="1" t="s">
        <v>7605</v>
      </c>
      <c r="F1981" s="2">
        <v>44435</v>
      </c>
      <c r="G1981" s="3">
        <v>53249</v>
      </c>
      <c r="H1981" s="1"/>
      <c r="I1981" s="1"/>
      <c r="J1981" s="1" t="s">
        <v>5157</v>
      </c>
      <c r="K1981" s="2">
        <v>45208</v>
      </c>
      <c r="L1981" s="1" t="s">
        <v>4216</v>
      </c>
      <c r="M1981" s="1" t="str">
        <f t="shared" si="150"/>
        <v>Agricultural Extension</v>
      </c>
      <c r="N1981" s="1" t="s">
        <v>4205</v>
      </c>
      <c r="O1981" s="1" t="s">
        <v>4217</v>
      </c>
      <c r="P1981" s="1">
        <v>7724</v>
      </c>
      <c r="Q1981" s="1">
        <v>488581</v>
      </c>
      <c r="R1981" s="1">
        <f t="shared" si="151"/>
        <v>42354</v>
      </c>
      <c r="S1981" s="4">
        <v>284213.90965459112</v>
      </c>
      <c r="T1981" s="4">
        <v>153100.19154027078</v>
      </c>
      <c r="U1981" s="1">
        <f t="shared" si="152"/>
        <v>446227</v>
      </c>
      <c r="V1981" s="4">
        <f t="shared" si="153"/>
        <v>51266.898805138073</v>
      </c>
      <c r="W1981" s="1" t="str">
        <f t="shared" si="154"/>
        <v>Favourable</v>
      </c>
    </row>
    <row r="1982" spans="1:23" x14ac:dyDescent="0.25">
      <c r="A1982" s="1"/>
      <c r="B1982" s="1"/>
      <c r="C1982" s="1"/>
      <c r="D1982" s="1"/>
      <c r="E1982" s="1" t="s">
        <v>5559</v>
      </c>
      <c r="F1982" s="2">
        <v>44416</v>
      </c>
      <c r="G1982" s="3">
        <v>33512</v>
      </c>
      <c r="H1982" s="1"/>
      <c r="I1982" s="1"/>
      <c r="J1982" s="1" t="s">
        <v>7606</v>
      </c>
      <c r="K1982" s="2">
        <v>44394</v>
      </c>
      <c r="L1982" s="1" t="s">
        <v>4200</v>
      </c>
      <c r="M1982" s="1" t="str">
        <f t="shared" si="150"/>
        <v>Social Services</v>
      </c>
      <c r="N1982" s="1" t="s">
        <v>4205</v>
      </c>
      <c r="O1982" s="1" t="s">
        <v>4325</v>
      </c>
      <c r="P1982" s="1">
        <v>7145</v>
      </c>
      <c r="Q1982" s="1">
        <v>1397742</v>
      </c>
      <c r="R1982" s="1">
        <f t="shared" si="151"/>
        <v>25770</v>
      </c>
      <c r="S1982" s="4">
        <v>835043.11973692931</v>
      </c>
      <c r="T1982" s="4">
        <v>13343.832089926595</v>
      </c>
      <c r="U1982" s="1">
        <f t="shared" si="152"/>
        <v>1371972</v>
      </c>
      <c r="V1982" s="4">
        <f t="shared" si="153"/>
        <v>549355.04817314411</v>
      </c>
      <c r="W1982" s="1" t="str">
        <f t="shared" si="154"/>
        <v>Favourable</v>
      </c>
    </row>
    <row r="1983" spans="1:23" x14ac:dyDescent="0.25">
      <c r="A1983" s="1"/>
      <c r="B1983" s="1"/>
      <c r="C1983" s="1"/>
      <c r="D1983" s="1"/>
      <c r="E1983" s="1" t="s">
        <v>7607</v>
      </c>
      <c r="F1983" s="2">
        <v>44172</v>
      </c>
      <c r="G1983" s="3">
        <v>17314</v>
      </c>
      <c r="H1983" s="1"/>
      <c r="I1983" s="1"/>
      <c r="J1983" s="1" t="s">
        <v>7608</v>
      </c>
      <c r="K1983" s="2">
        <v>44926</v>
      </c>
      <c r="L1983" s="1" t="s">
        <v>4218</v>
      </c>
      <c r="M1983" s="1" t="str">
        <f t="shared" si="150"/>
        <v>Infrastructure</v>
      </c>
      <c r="N1983" s="1" t="s">
        <v>4222</v>
      </c>
      <c r="O1983" s="1" t="s">
        <v>4241</v>
      </c>
      <c r="P1983" s="1">
        <v>7831</v>
      </c>
      <c r="Q1983" s="1">
        <v>2116433</v>
      </c>
      <c r="R1983" s="1">
        <f t="shared" si="151"/>
        <v>23020</v>
      </c>
      <c r="S1983" s="4">
        <v>1164313.6243263937</v>
      </c>
      <c r="T1983" s="4">
        <v>333976.50842885958</v>
      </c>
      <c r="U1983" s="1">
        <f t="shared" si="152"/>
        <v>2093413</v>
      </c>
      <c r="V1983" s="4">
        <f t="shared" si="153"/>
        <v>618142.86724474677</v>
      </c>
      <c r="W1983" s="1" t="str">
        <f t="shared" si="154"/>
        <v>Favourable</v>
      </c>
    </row>
    <row r="1984" spans="1:23" x14ac:dyDescent="0.25">
      <c r="A1984" s="1"/>
      <c r="B1984" s="1"/>
      <c r="C1984" s="1"/>
      <c r="D1984" s="1"/>
      <c r="E1984" s="1" t="s">
        <v>5507</v>
      </c>
      <c r="F1984" s="2">
        <v>44043</v>
      </c>
      <c r="G1984" s="3">
        <v>16120</v>
      </c>
      <c r="H1984" s="1"/>
      <c r="I1984" s="1"/>
      <c r="J1984" s="1" t="s">
        <v>7609</v>
      </c>
      <c r="K1984" s="2">
        <v>44597</v>
      </c>
      <c r="L1984" s="1" t="s">
        <v>4212</v>
      </c>
      <c r="M1984" s="1" t="str">
        <f t="shared" si="150"/>
        <v>Agricultural Extension</v>
      </c>
      <c r="N1984" s="1" t="s">
        <v>4222</v>
      </c>
      <c r="O1984" s="1" t="s">
        <v>4361</v>
      </c>
      <c r="P1984" s="1">
        <v>9002</v>
      </c>
      <c r="Q1984" s="1">
        <v>1409847</v>
      </c>
      <c r="R1984" s="1">
        <f t="shared" si="151"/>
        <v>31869</v>
      </c>
      <c r="S1984" s="4">
        <v>1266041.7622193734</v>
      </c>
      <c r="T1984" s="4">
        <v>426795.16020451783</v>
      </c>
      <c r="U1984" s="1">
        <f t="shared" si="152"/>
        <v>1377978</v>
      </c>
      <c r="V1984" s="4">
        <f t="shared" si="153"/>
        <v>-282989.92242389126</v>
      </c>
      <c r="W1984" s="1" t="str">
        <f t="shared" si="154"/>
        <v>Adverse</v>
      </c>
    </row>
    <row r="1985" spans="1:23" x14ac:dyDescent="0.25">
      <c r="A1985" s="1"/>
      <c r="B1985" s="1"/>
      <c r="C1985" s="1"/>
      <c r="D1985" s="1"/>
      <c r="E1985" s="1" t="s">
        <v>5011</v>
      </c>
      <c r="F1985" s="2">
        <v>44986</v>
      </c>
      <c r="G1985" s="3">
        <v>13976</v>
      </c>
      <c r="H1985" s="1"/>
      <c r="I1985" s="1"/>
      <c r="J1985" s="1" t="s">
        <v>7610</v>
      </c>
      <c r="K1985" s="2">
        <v>44298</v>
      </c>
      <c r="L1985" s="1" t="s">
        <v>4200</v>
      </c>
      <c r="M1985" s="1" t="str">
        <f t="shared" si="150"/>
        <v>Social Services</v>
      </c>
      <c r="N1985" s="1" t="s">
        <v>4222</v>
      </c>
      <c r="O1985" s="1" t="s">
        <v>4338</v>
      </c>
      <c r="P1985" s="1">
        <v>6262</v>
      </c>
      <c r="Q1985" s="1">
        <v>1337198</v>
      </c>
      <c r="R1985" s="1">
        <f t="shared" si="151"/>
        <v>0</v>
      </c>
      <c r="S1985" s="4">
        <v>198861.62864443622</v>
      </c>
      <c r="T1985" s="4">
        <v>406655.76578048762</v>
      </c>
      <c r="U1985" s="1">
        <f t="shared" si="152"/>
        <v>1337198</v>
      </c>
      <c r="V1985" s="4">
        <f t="shared" si="153"/>
        <v>731680.60557507619</v>
      </c>
      <c r="W1985" s="1" t="str">
        <f t="shared" si="154"/>
        <v>Favourable</v>
      </c>
    </row>
    <row r="1986" spans="1:23" x14ac:dyDescent="0.25">
      <c r="A1986" s="1"/>
      <c r="B1986" s="1"/>
      <c r="C1986" s="1"/>
      <c r="D1986" s="1"/>
      <c r="E1986" s="1" t="s">
        <v>7611</v>
      </c>
      <c r="F1986" s="2">
        <v>44508</v>
      </c>
      <c r="G1986" s="3">
        <v>19524</v>
      </c>
      <c r="H1986" s="1"/>
      <c r="I1986" s="1"/>
      <c r="J1986" s="1" t="s">
        <v>7612</v>
      </c>
      <c r="K1986" s="2">
        <v>44215</v>
      </c>
      <c r="L1986" s="1" t="s">
        <v>4204</v>
      </c>
      <c r="M1986" s="1" t="str">
        <f t="shared" si="150"/>
        <v>Education</v>
      </c>
      <c r="N1986" s="1" t="s">
        <v>4210</v>
      </c>
      <c r="O1986" s="1" t="s">
        <v>4292</v>
      </c>
      <c r="P1986" s="1">
        <v>9120</v>
      </c>
      <c r="Q1986" s="1">
        <v>2202968</v>
      </c>
      <c r="R1986" s="1">
        <f t="shared" si="151"/>
        <v>55080</v>
      </c>
      <c r="S1986" s="4">
        <v>897470.6267549094</v>
      </c>
      <c r="T1986" s="4">
        <v>170704.41820222783</v>
      </c>
      <c r="U1986" s="1">
        <f t="shared" si="152"/>
        <v>2147888</v>
      </c>
      <c r="V1986" s="4">
        <f t="shared" si="153"/>
        <v>1134792.9550428628</v>
      </c>
      <c r="W1986" s="1" t="str">
        <f t="shared" si="154"/>
        <v>Favourable</v>
      </c>
    </row>
    <row r="1987" spans="1:23" x14ac:dyDescent="0.25">
      <c r="A1987" s="1"/>
      <c r="B1987" s="1"/>
      <c r="C1987" s="1"/>
      <c r="D1987" s="1"/>
      <c r="E1987" s="1" t="s">
        <v>7613</v>
      </c>
      <c r="F1987" s="2">
        <v>44585</v>
      </c>
      <c r="G1987" s="3">
        <v>26219</v>
      </c>
      <c r="H1987" s="1"/>
      <c r="I1987" s="1"/>
      <c r="J1987" s="1" t="s">
        <v>7614</v>
      </c>
      <c r="K1987" s="2">
        <v>44911</v>
      </c>
      <c r="L1987" s="1" t="s">
        <v>4212</v>
      </c>
      <c r="M1987" s="1" t="str">
        <f t="shared" ref="M1987:M2050" si="155">INDEX($A:$B,MATCH($L1987,$A:$A,0),2)</f>
        <v>Agricultural Extension</v>
      </c>
      <c r="N1987" s="1" t="s">
        <v>4222</v>
      </c>
      <c r="O1987" s="1" t="s">
        <v>4226</v>
      </c>
      <c r="P1987" s="1">
        <v>8782</v>
      </c>
      <c r="Q1987" s="1">
        <v>2256617</v>
      </c>
      <c r="R1987" s="1">
        <f t="shared" ref="R1987:R2050" si="156">_xlfn.XLOOKUP($J1987,$E:$E,$G:$G,0,0,1)</f>
        <v>38213</v>
      </c>
      <c r="S1987" s="4">
        <v>2179952.8990618833</v>
      </c>
      <c r="T1987" s="4">
        <v>186735.14713058746</v>
      </c>
      <c r="U1987" s="1">
        <f t="shared" ref="U1987:U2050" si="157">Q1987-R1987</f>
        <v>2218404</v>
      </c>
      <c r="V1987" s="4">
        <f t="shared" ref="V1987:V2050" si="158">Q1987-(S1987+T1987)</f>
        <v>-110071.04619247094</v>
      </c>
      <c r="W1987" s="1" t="str">
        <f t="shared" ref="W1987:W2050" si="159">IF(V1987&gt;=0,"Favourable","Adverse")</f>
        <v>Adverse</v>
      </c>
    </row>
    <row r="1988" spans="1:23" x14ac:dyDescent="0.25">
      <c r="A1988" s="1"/>
      <c r="B1988" s="1"/>
      <c r="C1988" s="1"/>
      <c r="D1988" s="1"/>
      <c r="E1988" s="1" t="s">
        <v>7615</v>
      </c>
      <c r="F1988" s="2">
        <v>44619</v>
      </c>
      <c r="G1988" s="3">
        <v>50388</v>
      </c>
      <c r="H1988" s="1"/>
      <c r="I1988" s="1"/>
      <c r="J1988" s="1" t="s">
        <v>5339</v>
      </c>
      <c r="K1988" s="2">
        <v>44502</v>
      </c>
      <c r="L1988" s="1" t="s">
        <v>4218</v>
      </c>
      <c r="M1988" s="1" t="str">
        <f t="shared" si="155"/>
        <v>Infrastructure</v>
      </c>
      <c r="N1988" s="1" t="s">
        <v>4222</v>
      </c>
      <c r="O1988" s="1" t="s">
        <v>4279</v>
      </c>
      <c r="P1988" s="1">
        <v>8298</v>
      </c>
      <c r="Q1988" s="1">
        <v>664586</v>
      </c>
      <c r="R1988" s="1">
        <f t="shared" si="156"/>
        <v>81805</v>
      </c>
      <c r="S1988" s="4">
        <v>469876.60136877</v>
      </c>
      <c r="T1988" s="4">
        <v>195245.81853548725</v>
      </c>
      <c r="U1988" s="1">
        <f t="shared" si="157"/>
        <v>582781</v>
      </c>
      <c r="V1988" s="4">
        <f t="shared" si="158"/>
        <v>-536.41990425728727</v>
      </c>
      <c r="W1988" s="1" t="str">
        <f t="shared" si="159"/>
        <v>Adverse</v>
      </c>
    </row>
    <row r="1989" spans="1:23" x14ac:dyDescent="0.25">
      <c r="A1989" s="1"/>
      <c r="B1989" s="1"/>
      <c r="C1989" s="1"/>
      <c r="D1989" s="1"/>
      <c r="E1989" s="1" t="s">
        <v>7616</v>
      </c>
      <c r="F1989" s="2">
        <v>43994</v>
      </c>
      <c r="G1989" s="3">
        <v>18893</v>
      </c>
      <c r="H1989" s="1"/>
      <c r="I1989" s="1"/>
      <c r="J1989" s="1" t="s">
        <v>7617</v>
      </c>
      <c r="K1989" s="2">
        <v>44961</v>
      </c>
      <c r="L1989" s="1" t="s">
        <v>4216</v>
      </c>
      <c r="M1989" s="1" t="str">
        <f t="shared" si="155"/>
        <v>Agricultural Extension</v>
      </c>
      <c r="N1989" s="1" t="s">
        <v>4222</v>
      </c>
      <c r="O1989" s="1" t="s">
        <v>4338</v>
      </c>
      <c r="P1989" s="1">
        <v>6928</v>
      </c>
      <c r="Q1989" s="1">
        <v>1161655</v>
      </c>
      <c r="R1989" s="1">
        <f t="shared" si="156"/>
        <v>0</v>
      </c>
      <c r="S1989" s="4">
        <v>895704.72535606695</v>
      </c>
      <c r="T1989" s="4">
        <v>271662.56406530429</v>
      </c>
      <c r="U1989" s="1">
        <f t="shared" si="157"/>
        <v>1161655</v>
      </c>
      <c r="V1989" s="4">
        <f t="shared" si="158"/>
        <v>-5712.2894213711843</v>
      </c>
      <c r="W1989" s="1" t="str">
        <f t="shared" si="159"/>
        <v>Adverse</v>
      </c>
    </row>
    <row r="1990" spans="1:23" x14ac:dyDescent="0.25">
      <c r="A1990" s="1"/>
      <c r="B1990" s="1"/>
      <c r="C1990" s="1"/>
      <c r="D1990" s="1"/>
      <c r="E1990" s="1" t="s">
        <v>7618</v>
      </c>
      <c r="F1990" s="2">
        <v>44883</v>
      </c>
      <c r="G1990" s="3">
        <v>47706</v>
      </c>
      <c r="H1990" s="1"/>
      <c r="I1990" s="1"/>
      <c r="J1990" s="1" t="s">
        <v>7619</v>
      </c>
      <c r="K1990" s="2">
        <v>44784</v>
      </c>
      <c r="L1990" s="1" t="s">
        <v>4212</v>
      </c>
      <c r="M1990" s="1" t="str">
        <f t="shared" si="155"/>
        <v>Agricultural Extension</v>
      </c>
      <c r="N1990" s="1" t="s">
        <v>4205</v>
      </c>
      <c r="O1990" s="1" t="s">
        <v>4292</v>
      </c>
      <c r="P1990" s="1">
        <v>7059</v>
      </c>
      <c r="Q1990" s="1">
        <v>2194704</v>
      </c>
      <c r="R1990" s="1">
        <f t="shared" si="156"/>
        <v>16311</v>
      </c>
      <c r="S1990" s="4">
        <v>1559122.2075286568</v>
      </c>
      <c r="T1990" s="4">
        <v>164122.40558184613</v>
      </c>
      <c r="U1990" s="1">
        <f t="shared" si="157"/>
        <v>2178393</v>
      </c>
      <c r="V1990" s="4">
        <f t="shared" si="158"/>
        <v>471459.38688949705</v>
      </c>
      <c r="W1990" s="1" t="str">
        <f t="shared" si="159"/>
        <v>Favourable</v>
      </c>
    </row>
    <row r="1991" spans="1:23" x14ac:dyDescent="0.25">
      <c r="A1991" s="1"/>
      <c r="B1991" s="1"/>
      <c r="C1991" s="1"/>
      <c r="D1991" s="1"/>
      <c r="E1991" s="1" t="s">
        <v>7620</v>
      </c>
      <c r="F1991" s="2">
        <v>45082</v>
      </c>
      <c r="G1991" s="3">
        <v>25559</v>
      </c>
      <c r="H1991" s="1"/>
      <c r="I1991" s="1"/>
      <c r="J1991" s="1" t="s">
        <v>7269</v>
      </c>
      <c r="K1991" s="2">
        <v>45206</v>
      </c>
      <c r="L1991" s="1" t="s">
        <v>4200</v>
      </c>
      <c r="M1991" s="1" t="str">
        <f t="shared" si="155"/>
        <v>Social Services</v>
      </c>
      <c r="N1991" s="1" t="s">
        <v>4205</v>
      </c>
      <c r="O1991" s="1" t="s">
        <v>4279</v>
      </c>
      <c r="P1991" s="1">
        <v>8672</v>
      </c>
      <c r="Q1991" s="1">
        <v>2340262</v>
      </c>
      <c r="R1991" s="1">
        <f t="shared" si="156"/>
        <v>25133</v>
      </c>
      <c r="S1991" s="4">
        <v>2006208.9844527934</v>
      </c>
      <c r="T1991" s="4">
        <v>260158.39944245247</v>
      </c>
      <c r="U1991" s="1">
        <f t="shared" si="157"/>
        <v>2315129</v>
      </c>
      <c r="V1991" s="4">
        <f t="shared" si="158"/>
        <v>73894.616104754154</v>
      </c>
      <c r="W1991" s="1" t="str">
        <f t="shared" si="159"/>
        <v>Favourable</v>
      </c>
    </row>
    <row r="1992" spans="1:23" x14ac:dyDescent="0.25">
      <c r="A1992" s="1"/>
      <c r="B1992" s="1"/>
      <c r="C1992" s="1"/>
      <c r="D1992" s="1"/>
      <c r="E1992" s="1" t="s">
        <v>7621</v>
      </c>
      <c r="F1992" s="2">
        <v>44160</v>
      </c>
      <c r="G1992" s="3">
        <v>51383</v>
      </c>
      <c r="H1992" s="1"/>
      <c r="I1992" s="1"/>
      <c r="J1992" s="1" t="s">
        <v>7357</v>
      </c>
      <c r="K1992" s="2">
        <v>44544</v>
      </c>
      <c r="L1992" s="1" t="s">
        <v>4200</v>
      </c>
      <c r="M1992" s="1" t="str">
        <f t="shared" si="155"/>
        <v>Social Services</v>
      </c>
      <c r="N1992" s="1" t="s">
        <v>4205</v>
      </c>
      <c r="O1992" s="1" t="s">
        <v>4338</v>
      </c>
      <c r="P1992" s="1">
        <v>8619</v>
      </c>
      <c r="Q1992" s="1">
        <v>934968</v>
      </c>
      <c r="R1992" s="1">
        <f t="shared" si="156"/>
        <v>33099</v>
      </c>
      <c r="S1992" s="4">
        <v>620984.99699701811</v>
      </c>
      <c r="T1992" s="4">
        <v>20979.031691362881</v>
      </c>
      <c r="U1992" s="1">
        <f t="shared" si="157"/>
        <v>901869</v>
      </c>
      <c r="V1992" s="4">
        <f t="shared" si="158"/>
        <v>293003.97131161904</v>
      </c>
      <c r="W1992" s="1" t="str">
        <f t="shared" si="159"/>
        <v>Favourable</v>
      </c>
    </row>
    <row r="1993" spans="1:23" x14ac:dyDescent="0.25">
      <c r="A1993" s="1"/>
      <c r="B1993" s="1"/>
      <c r="C1993" s="1"/>
      <c r="D1993" s="1"/>
      <c r="E1993" s="1" t="s">
        <v>6815</v>
      </c>
      <c r="F1993" s="2">
        <v>44639</v>
      </c>
      <c r="G1993" s="3">
        <v>47236</v>
      </c>
      <c r="H1993" s="1"/>
      <c r="I1993" s="1"/>
      <c r="J1993" s="1" t="s">
        <v>6142</v>
      </c>
      <c r="K1993" s="2">
        <v>45122</v>
      </c>
      <c r="L1993" s="1" t="s">
        <v>4200</v>
      </c>
      <c r="M1993" s="1" t="str">
        <f t="shared" si="155"/>
        <v>Social Services</v>
      </c>
      <c r="N1993" s="1" t="s">
        <v>4222</v>
      </c>
      <c r="O1993" s="1" t="s">
        <v>4289</v>
      </c>
      <c r="P1993" s="1">
        <v>7897</v>
      </c>
      <c r="Q1993" s="1">
        <v>1666094</v>
      </c>
      <c r="R1993" s="1">
        <f t="shared" si="156"/>
        <v>43946</v>
      </c>
      <c r="S1993" s="4">
        <v>6135.4881744107797</v>
      </c>
      <c r="T1993" s="4">
        <v>242608.30786576157</v>
      </c>
      <c r="U1993" s="1">
        <f t="shared" si="157"/>
        <v>1622148</v>
      </c>
      <c r="V1993" s="4">
        <f t="shared" si="158"/>
        <v>1417350.2039598278</v>
      </c>
      <c r="W1993" s="1" t="str">
        <f t="shared" si="159"/>
        <v>Favourable</v>
      </c>
    </row>
    <row r="1994" spans="1:23" x14ac:dyDescent="0.25">
      <c r="A1994" s="1"/>
      <c r="B1994" s="1"/>
      <c r="C1994" s="1"/>
      <c r="D1994" s="1"/>
      <c r="E1994" s="1" t="s">
        <v>7622</v>
      </c>
      <c r="F1994" s="2">
        <v>44628</v>
      </c>
      <c r="G1994" s="3">
        <v>52211</v>
      </c>
      <c r="H1994" s="1"/>
      <c r="I1994" s="1"/>
      <c r="J1994" s="1" t="s">
        <v>7623</v>
      </c>
      <c r="K1994" s="2">
        <v>43911</v>
      </c>
      <c r="L1994" s="1" t="s">
        <v>4218</v>
      </c>
      <c r="M1994" s="1" t="str">
        <f t="shared" si="155"/>
        <v>Infrastructure</v>
      </c>
      <c r="N1994" s="1" t="s">
        <v>4205</v>
      </c>
      <c r="O1994" s="1" t="s">
        <v>4223</v>
      </c>
      <c r="P1994" s="1">
        <v>9423</v>
      </c>
      <c r="Q1994" s="1">
        <v>468940</v>
      </c>
      <c r="R1994" s="1">
        <f t="shared" si="156"/>
        <v>0</v>
      </c>
      <c r="S1994" s="4">
        <v>22672.591026864451</v>
      </c>
      <c r="T1994" s="4">
        <v>81309.686519592578</v>
      </c>
      <c r="U1994" s="1">
        <f t="shared" si="157"/>
        <v>468940</v>
      </c>
      <c r="V1994" s="4">
        <f t="shared" si="158"/>
        <v>364957.72245354299</v>
      </c>
      <c r="W1994" s="1" t="str">
        <f t="shared" si="159"/>
        <v>Favourable</v>
      </c>
    </row>
    <row r="1995" spans="1:23" x14ac:dyDescent="0.25">
      <c r="A1995" s="1"/>
      <c r="B1995" s="1"/>
      <c r="C1995" s="1"/>
      <c r="D1995" s="1"/>
      <c r="E1995" s="1" t="s">
        <v>4320</v>
      </c>
      <c r="F1995" s="2">
        <v>45275</v>
      </c>
      <c r="G1995" s="3">
        <v>55768</v>
      </c>
      <c r="H1995" s="1"/>
      <c r="I1995" s="1"/>
      <c r="J1995" s="1" t="s">
        <v>7624</v>
      </c>
      <c r="K1995" s="2">
        <v>44083</v>
      </c>
      <c r="L1995" s="1" t="s">
        <v>4212</v>
      </c>
      <c r="M1995" s="1" t="str">
        <f t="shared" si="155"/>
        <v>Agricultural Extension</v>
      </c>
      <c r="N1995" s="1" t="s">
        <v>4222</v>
      </c>
      <c r="O1995" s="1" t="s">
        <v>4496</v>
      </c>
      <c r="P1995" s="1">
        <v>9165</v>
      </c>
      <c r="Q1995" s="1">
        <v>2174974</v>
      </c>
      <c r="R1995" s="1">
        <f t="shared" si="156"/>
        <v>48907</v>
      </c>
      <c r="S1995" s="4">
        <v>121074.11616312007</v>
      </c>
      <c r="T1995" s="4">
        <v>636863.36954766966</v>
      </c>
      <c r="U1995" s="1">
        <f t="shared" si="157"/>
        <v>2126067</v>
      </c>
      <c r="V1995" s="4">
        <f t="shared" si="158"/>
        <v>1417036.5142892103</v>
      </c>
      <c r="W1995" s="1" t="str">
        <f t="shared" si="159"/>
        <v>Favourable</v>
      </c>
    </row>
    <row r="1996" spans="1:23" x14ac:dyDescent="0.25">
      <c r="A1996" s="1"/>
      <c r="B1996" s="1"/>
      <c r="C1996" s="1"/>
      <c r="D1996" s="1"/>
      <c r="E1996" s="1" t="s">
        <v>4351</v>
      </c>
      <c r="F1996" s="2">
        <v>44032</v>
      </c>
      <c r="G1996" s="3">
        <v>12338</v>
      </c>
      <c r="H1996" s="1"/>
      <c r="I1996" s="1"/>
      <c r="J1996" s="1" t="s">
        <v>7625</v>
      </c>
      <c r="K1996" s="2">
        <v>45195</v>
      </c>
      <c r="L1996" s="1" t="s">
        <v>4218</v>
      </c>
      <c r="M1996" s="1" t="str">
        <f t="shared" si="155"/>
        <v>Infrastructure</v>
      </c>
      <c r="N1996" s="1" t="s">
        <v>4205</v>
      </c>
      <c r="O1996" s="1" t="s">
        <v>4292</v>
      </c>
      <c r="P1996" s="1">
        <v>6027</v>
      </c>
      <c r="Q1996" s="1">
        <v>1859966</v>
      </c>
      <c r="R1996" s="1">
        <f t="shared" si="156"/>
        <v>34408</v>
      </c>
      <c r="S1996" s="4">
        <v>302915.7402994007</v>
      </c>
      <c r="T1996" s="4">
        <v>256041.40270757771</v>
      </c>
      <c r="U1996" s="1">
        <f t="shared" si="157"/>
        <v>1825558</v>
      </c>
      <c r="V1996" s="4">
        <f t="shared" si="158"/>
        <v>1301008.8569930214</v>
      </c>
      <c r="W1996" s="1" t="str">
        <f t="shared" si="159"/>
        <v>Favourable</v>
      </c>
    </row>
    <row r="1997" spans="1:23" x14ac:dyDescent="0.25">
      <c r="A1997" s="1"/>
      <c r="B1997" s="1"/>
      <c r="C1997" s="1"/>
      <c r="D1997" s="1"/>
      <c r="E1997" s="1" t="s">
        <v>7626</v>
      </c>
      <c r="F1997" s="2">
        <v>44785</v>
      </c>
      <c r="G1997" s="3">
        <v>39376</v>
      </c>
      <c r="H1997" s="1"/>
      <c r="I1997" s="1"/>
      <c r="J1997" s="1" t="s">
        <v>7627</v>
      </c>
      <c r="K1997" s="2">
        <v>45100</v>
      </c>
      <c r="L1997" s="1" t="s">
        <v>4212</v>
      </c>
      <c r="M1997" s="1" t="str">
        <f t="shared" si="155"/>
        <v>Agricultural Extension</v>
      </c>
      <c r="N1997" s="1" t="s">
        <v>4222</v>
      </c>
      <c r="O1997" s="1" t="s">
        <v>4311</v>
      </c>
      <c r="P1997" s="1">
        <v>7864</v>
      </c>
      <c r="Q1997" s="1">
        <v>1402760</v>
      </c>
      <c r="R1997" s="1">
        <f t="shared" si="156"/>
        <v>39454</v>
      </c>
      <c r="S1997" s="4">
        <v>556139.06118183653</v>
      </c>
      <c r="T1997" s="4">
        <v>42852.412298198535</v>
      </c>
      <c r="U1997" s="1">
        <f t="shared" si="157"/>
        <v>1363306</v>
      </c>
      <c r="V1997" s="4">
        <f t="shared" si="158"/>
        <v>803768.52651996491</v>
      </c>
      <c r="W1997" s="1" t="str">
        <f t="shared" si="159"/>
        <v>Favourable</v>
      </c>
    </row>
    <row r="1998" spans="1:23" x14ac:dyDescent="0.25">
      <c r="A1998" s="1"/>
      <c r="B1998" s="1"/>
      <c r="C1998" s="1"/>
      <c r="D1998" s="1"/>
      <c r="E1998" s="1" t="s">
        <v>5818</v>
      </c>
      <c r="F1998" s="2">
        <v>45314</v>
      </c>
      <c r="G1998" s="3">
        <v>10772</v>
      </c>
      <c r="H1998" s="1"/>
      <c r="I1998" s="1"/>
      <c r="J1998" s="1" t="s">
        <v>7341</v>
      </c>
      <c r="K1998" s="2">
        <v>45010</v>
      </c>
      <c r="L1998" s="1" t="s">
        <v>4200</v>
      </c>
      <c r="M1998" s="1" t="str">
        <f t="shared" si="155"/>
        <v>Social Services</v>
      </c>
      <c r="N1998" s="1" t="s">
        <v>4210</v>
      </c>
      <c r="O1998" s="1" t="s">
        <v>4438</v>
      </c>
      <c r="P1998" s="1">
        <v>7443</v>
      </c>
      <c r="Q1998" s="1">
        <v>867250</v>
      </c>
      <c r="R1998" s="1">
        <f t="shared" si="156"/>
        <v>37663</v>
      </c>
      <c r="S1998" s="4">
        <v>700665.10634772538</v>
      </c>
      <c r="T1998" s="4">
        <v>227243.38542125479</v>
      </c>
      <c r="U1998" s="1">
        <f t="shared" si="157"/>
        <v>829587</v>
      </c>
      <c r="V1998" s="4">
        <f t="shared" si="158"/>
        <v>-60658.491768980166</v>
      </c>
      <c r="W1998" s="1" t="str">
        <f t="shared" si="159"/>
        <v>Adverse</v>
      </c>
    </row>
    <row r="1999" spans="1:23" x14ac:dyDescent="0.25">
      <c r="A1999" s="1"/>
      <c r="B1999" s="1"/>
      <c r="C1999" s="1"/>
      <c r="D1999" s="1"/>
      <c r="E1999" s="1" t="s">
        <v>7628</v>
      </c>
      <c r="F1999" s="2">
        <v>44497</v>
      </c>
      <c r="G1999" s="3">
        <v>42420</v>
      </c>
      <c r="H1999" s="1"/>
      <c r="I1999" s="1"/>
      <c r="J1999" s="1" t="s">
        <v>7629</v>
      </c>
      <c r="K1999" s="2">
        <v>44498</v>
      </c>
      <c r="L1999" s="1" t="s">
        <v>4204</v>
      </c>
      <c r="M1999" s="1" t="str">
        <f t="shared" si="155"/>
        <v>Education</v>
      </c>
      <c r="N1999" s="1" t="s">
        <v>4222</v>
      </c>
      <c r="O1999" s="1" t="s">
        <v>4314</v>
      </c>
      <c r="P1999" s="1">
        <v>7889</v>
      </c>
      <c r="Q1999" s="1">
        <v>2283775</v>
      </c>
      <c r="R1999" s="1">
        <f t="shared" si="156"/>
        <v>0</v>
      </c>
      <c r="S1999" s="4">
        <v>854948.6415893744</v>
      </c>
      <c r="T1999" s="4">
        <v>19011.407480670689</v>
      </c>
      <c r="U1999" s="1">
        <f t="shared" si="157"/>
        <v>2283775</v>
      </c>
      <c r="V1999" s="4">
        <f t="shared" si="158"/>
        <v>1409814.9509299549</v>
      </c>
      <c r="W1999" s="1" t="str">
        <f t="shared" si="159"/>
        <v>Favourable</v>
      </c>
    </row>
    <row r="2000" spans="1:23" x14ac:dyDescent="0.25">
      <c r="A2000" s="1"/>
      <c r="B2000" s="1"/>
      <c r="C2000" s="1"/>
      <c r="D2000" s="1"/>
      <c r="E2000" s="1" t="s">
        <v>7630</v>
      </c>
      <c r="F2000" s="2">
        <v>45184</v>
      </c>
      <c r="G2000" s="3">
        <v>13989</v>
      </c>
      <c r="H2000" s="1"/>
      <c r="I2000" s="1"/>
      <c r="J2000" s="1" t="s">
        <v>7631</v>
      </c>
      <c r="K2000" s="2">
        <v>44711</v>
      </c>
      <c r="L2000" s="1" t="s">
        <v>4204</v>
      </c>
      <c r="M2000" s="1" t="str">
        <f t="shared" si="155"/>
        <v>Education</v>
      </c>
      <c r="N2000" s="1" t="s">
        <v>4205</v>
      </c>
      <c r="O2000" s="1" t="s">
        <v>4267</v>
      </c>
      <c r="P2000" s="1">
        <v>8539</v>
      </c>
      <c r="Q2000" s="1">
        <v>680199</v>
      </c>
      <c r="R2000" s="1">
        <f t="shared" si="156"/>
        <v>0</v>
      </c>
      <c r="S2000" s="4">
        <v>674097.54631111515</v>
      </c>
      <c r="T2000" s="4">
        <v>43597.25380391525</v>
      </c>
      <c r="U2000" s="1">
        <f t="shared" si="157"/>
        <v>680199</v>
      </c>
      <c r="V2000" s="4">
        <f t="shared" si="158"/>
        <v>-37495.800115030375</v>
      </c>
      <c r="W2000" s="1" t="str">
        <f t="shared" si="159"/>
        <v>Adverse</v>
      </c>
    </row>
    <row r="2001" spans="1:23" x14ac:dyDescent="0.25">
      <c r="A2001" s="1"/>
      <c r="B2001" s="1"/>
      <c r="C2001" s="1"/>
      <c r="D2001" s="1"/>
      <c r="E2001" s="1" t="s">
        <v>7632</v>
      </c>
      <c r="F2001" s="2">
        <v>45084</v>
      </c>
      <c r="G2001" s="3">
        <v>15208</v>
      </c>
      <c r="H2001" s="1"/>
      <c r="I2001" s="1"/>
      <c r="J2001" s="1" t="s">
        <v>6520</v>
      </c>
      <c r="K2001" s="2">
        <v>45166</v>
      </c>
      <c r="L2001" s="1" t="s">
        <v>4204</v>
      </c>
      <c r="M2001" s="1" t="str">
        <f t="shared" si="155"/>
        <v>Education</v>
      </c>
      <c r="N2001" s="1" t="s">
        <v>4210</v>
      </c>
      <c r="O2001" s="1" t="s">
        <v>4388</v>
      </c>
      <c r="P2001" s="1">
        <v>7231</v>
      </c>
      <c r="Q2001" s="1">
        <v>1843514</v>
      </c>
      <c r="R2001" s="1">
        <f t="shared" si="156"/>
        <v>16243</v>
      </c>
      <c r="S2001" s="4">
        <v>259885.50815071646</v>
      </c>
      <c r="T2001" s="4">
        <v>207277.51042048694</v>
      </c>
      <c r="U2001" s="1">
        <f t="shared" si="157"/>
        <v>1827271</v>
      </c>
      <c r="V2001" s="4">
        <f t="shared" si="158"/>
        <v>1376350.9814287967</v>
      </c>
      <c r="W2001" s="1" t="str">
        <f t="shared" si="159"/>
        <v>Favourable</v>
      </c>
    </row>
    <row r="2002" spans="1:23" x14ac:dyDescent="0.25">
      <c r="A2002" s="1"/>
      <c r="B2002" s="1"/>
      <c r="C2002" s="1"/>
      <c r="D2002" s="1"/>
      <c r="E2002" s="1" t="s">
        <v>7633</v>
      </c>
      <c r="F2002" s="2">
        <v>43985</v>
      </c>
      <c r="G2002" s="3">
        <v>42896</v>
      </c>
      <c r="H2002" s="1"/>
      <c r="I2002" s="1"/>
      <c r="J2002" s="1" t="s">
        <v>4428</v>
      </c>
      <c r="K2002" s="2">
        <v>45347</v>
      </c>
      <c r="L2002" s="1" t="s">
        <v>4212</v>
      </c>
      <c r="M2002" s="1" t="str">
        <f t="shared" si="155"/>
        <v>Agricultural Extension</v>
      </c>
      <c r="N2002" s="1" t="s">
        <v>4210</v>
      </c>
      <c r="O2002" s="1" t="s">
        <v>4358</v>
      </c>
      <c r="P2002" s="1">
        <v>6107</v>
      </c>
      <c r="Q2002" s="1">
        <v>1741587</v>
      </c>
      <c r="R2002" s="1">
        <f t="shared" si="156"/>
        <v>64004</v>
      </c>
      <c r="S2002" s="4">
        <v>1076809.779186547</v>
      </c>
      <c r="T2002" s="4">
        <v>30053.224744950479</v>
      </c>
      <c r="U2002" s="1">
        <f t="shared" si="157"/>
        <v>1677583</v>
      </c>
      <c r="V2002" s="4">
        <f t="shared" si="158"/>
        <v>634723.99606850254</v>
      </c>
      <c r="W2002" s="1" t="str">
        <f t="shared" si="159"/>
        <v>Favourable</v>
      </c>
    </row>
    <row r="2003" spans="1:23" x14ac:dyDescent="0.25">
      <c r="A2003" s="1"/>
      <c r="B2003" s="1"/>
      <c r="C2003" s="1"/>
      <c r="D2003" s="1"/>
      <c r="E2003" s="1" t="s">
        <v>7634</v>
      </c>
      <c r="F2003" s="2">
        <v>45372</v>
      </c>
      <c r="G2003" s="3">
        <v>55840</v>
      </c>
      <c r="H2003" s="1"/>
      <c r="I2003" s="1"/>
      <c r="J2003" s="1" t="s">
        <v>7635</v>
      </c>
      <c r="K2003" s="2">
        <v>44633</v>
      </c>
      <c r="L2003" s="1" t="s">
        <v>4218</v>
      </c>
      <c r="M2003" s="1" t="str">
        <f t="shared" si="155"/>
        <v>Infrastructure</v>
      </c>
      <c r="N2003" s="1" t="s">
        <v>4222</v>
      </c>
      <c r="O2003" s="1" t="s">
        <v>4496</v>
      </c>
      <c r="P2003" s="1">
        <v>6303</v>
      </c>
      <c r="Q2003" s="1">
        <v>1087015</v>
      </c>
      <c r="R2003" s="1">
        <f t="shared" si="156"/>
        <v>50460</v>
      </c>
      <c r="S2003" s="4">
        <v>754572.2289042786</v>
      </c>
      <c r="T2003" s="4">
        <v>113033.64719810871</v>
      </c>
      <c r="U2003" s="1">
        <f t="shared" si="157"/>
        <v>1036555</v>
      </c>
      <c r="V2003" s="4">
        <f t="shared" si="158"/>
        <v>219409.12389761268</v>
      </c>
      <c r="W2003" s="1" t="str">
        <f t="shared" si="159"/>
        <v>Favourable</v>
      </c>
    </row>
    <row r="2004" spans="1:23" x14ac:dyDescent="0.25">
      <c r="A2004" s="1"/>
      <c r="B2004" s="1"/>
      <c r="C2004" s="1"/>
      <c r="D2004" s="1"/>
      <c r="E2004" s="1" t="s">
        <v>7528</v>
      </c>
      <c r="F2004" s="2">
        <v>45284</v>
      </c>
      <c r="G2004" s="3">
        <v>37518</v>
      </c>
      <c r="H2004" s="1"/>
      <c r="I2004" s="1"/>
      <c r="J2004" s="1" t="s">
        <v>7636</v>
      </c>
      <c r="K2004" s="2">
        <v>44886</v>
      </c>
      <c r="L2004" s="1" t="s">
        <v>4212</v>
      </c>
      <c r="M2004" s="1" t="str">
        <f t="shared" si="155"/>
        <v>Agricultural Extension</v>
      </c>
      <c r="N2004" s="1" t="s">
        <v>4222</v>
      </c>
      <c r="O2004" s="1" t="s">
        <v>4458</v>
      </c>
      <c r="P2004" s="1">
        <v>6301</v>
      </c>
      <c r="Q2004" s="1">
        <v>338294</v>
      </c>
      <c r="R2004" s="1">
        <f t="shared" si="156"/>
        <v>0</v>
      </c>
      <c r="S2004" s="4">
        <v>322379.30292068759</v>
      </c>
      <c r="T2004" s="4">
        <v>86202.11588196065</v>
      </c>
      <c r="U2004" s="1">
        <f t="shared" si="157"/>
        <v>338294</v>
      </c>
      <c r="V2004" s="4">
        <f t="shared" si="158"/>
        <v>-70287.418802648259</v>
      </c>
      <c r="W2004" s="1" t="str">
        <f t="shared" si="159"/>
        <v>Adverse</v>
      </c>
    </row>
    <row r="2005" spans="1:23" x14ac:dyDescent="0.25">
      <c r="A2005" s="1"/>
      <c r="B2005" s="1"/>
      <c r="C2005" s="1"/>
      <c r="D2005" s="1"/>
      <c r="E2005" s="1" t="s">
        <v>5233</v>
      </c>
      <c r="F2005" s="2">
        <v>44930</v>
      </c>
      <c r="G2005" s="3">
        <v>11785</v>
      </c>
      <c r="H2005" s="1"/>
      <c r="I2005" s="1"/>
      <c r="J2005" s="1" t="s">
        <v>7637</v>
      </c>
      <c r="K2005" s="2">
        <v>44279</v>
      </c>
      <c r="L2005" s="1" t="s">
        <v>4212</v>
      </c>
      <c r="M2005" s="1" t="str">
        <f t="shared" si="155"/>
        <v>Agricultural Extension</v>
      </c>
      <c r="N2005" s="1" t="s">
        <v>4205</v>
      </c>
      <c r="O2005" s="1" t="s">
        <v>4388</v>
      </c>
      <c r="P2005" s="1">
        <v>7352</v>
      </c>
      <c r="Q2005" s="1">
        <v>1038819</v>
      </c>
      <c r="R2005" s="1">
        <f t="shared" si="156"/>
        <v>44356</v>
      </c>
      <c r="S2005" s="4">
        <v>736160.78570742533</v>
      </c>
      <c r="T2005" s="4">
        <v>288343.21203895065</v>
      </c>
      <c r="U2005" s="1">
        <f t="shared" si="157"/>
        <v>994463</v>
      </c>
      <c r="V2005" s="4">
        <f t="shared" si="158"/>
        <v>14315.002253624029</v>
      </c>
      <c r="W2005" s="1" t="str">
        <f t="shared" si="159"/>
        <v>Favourable</v>
      </c>
    </row>
    <row r="2006" spans="1:23" x14ac:dyDescent="0.25">
      <c r="A2006" s="1"/>
      <c r="B2006" s="1"/>
      <c r="C2006" s="1"/>
      <c r="D2006" s="1"/>
      <c r="E2006" s="1" t="s">
        <v>7638</v>
      </c>
      <c r="F2006" s="2">
        <v>43956</v>
      </c>
      <c r="G2006" s="3">
        <v>29610</v>
      </c>
      <c r="H2006" s="1"/>
      <c r="I2006" s="1"/>
      <c r="J2006" s="1" t="s">
        <v>6710</v>
      </c>
      <c r="K2006" s="2">
        <v>44745</v>
      </c>
      <c r="L2006" s="1" t="s">
        <v>4200</v>
      </c>
      <c r="M2006" s="1" t="str">
        <f t="shared" si="155"/>
        <v>Social Services</v>
      </c>
      <c r="N2006" s="1" t="s">
        <v>4222</v>
      </c>
      <c r="O2006" s="1" t="s">
        <v>4237</v>
      </c>
      <c r="P2006" s="1">
        <v>5753</v>
      </c>
      <c r="Q2006" s="1">
        <v>1096900</v>
      </c>
      <c r="R2006" s="1">
        <f t="shared" si="156"/>
        <v>15130</v>
      </c>
      <c r="S2006" s="4">
        <v>216779.29409783887</v>
      </c>
      <c r="T2006" s="4">
        <v>117046.04620047682</v>
      </c>
      <c r="U2006" s="1">
        <f t="shared" si="157"/>
        <v>1081770</v>
      </c>
      <c r="V2006" s="4">
        <f t="shared" si="158"/>
        <v>763074.65970168426</v>
      </c>
      <c r="W2006" s="1" t="str">
        <f t="shared" si="159"/>
        <v>Favourable</v>
      </c>
    </row>
    <row r="2007" spans="1:23" x14ac:dyDescent="0.25">
      <c r="A2007" s="1"/>
      <c r="B2007" s="1"/>
      <c r="C2007" s="1"/>
      <c r="D2007" s="1"/>
      <c r="E2007" s="1" t="s">
        <v>7639</v>
      </c>
      <c r="F2007" s="2">
        <v>43939</v>
      </c>
      <c r="G2007" s="3">
        <v>13601</v>
      </c>
      <c r="H2007" s="1"/>
      <c r="I2007" s="1"/>
      <c r="J2007" s="1" t="s">
        <v>7640</v>
      </c>
      <c r="K2007" s="2">
        <v>45359</v>
      </c>
      <c r="L2007" s="1" t="s">
        <v>4216</v>
      </c>
      <c r="M2007" s="1" t="str">
        <f t="shared" si="155"/>
        <v>Agricultural Extension</v>
      </c>
      <c r="N2007" s="1" t="s">
        <v>4205</v>
      </c>
      <c r="O2007" s="1" t="s">
        <v>4264</v>
      </c>
      <c r="P2007" s="1">
        <v>7322</v>
      </c>
      <c r="Q2007" s="1">
        <v>691819</v>
      </c>
      <c r="R2007" s="1">
        <f t="shared" si="156"/>
        <v>0</v>
      </c>
      <c r="S2007" s="4">
        <v>301360.92633764446</v>
      </c>
      <c r="T2007" s="4">
        <v>130498.52346843533</v>
      </c>
      <c r="U2007" s="1">
        <f t="shared" si="157"/>
        <v>691819</v>
      </c>
      <c r="V2007" s="4">
        <f t="shared" si="158"/>
        <v>259959.55019392021</v>
      </c>
      <c r="W2007" s="1" t="str">
        <f t="shared" si="159"/>
        <v>Favourable</v>
      </c>
    </row>
    <row r="2008" spans="1:23" x14ac:dyDescent="0.25">
      <c r="A2008" s="1"/>
      <c r="B2008" s="1"/>
      <c r="C2008" s="1"/>
      <c r="D2008" s="1"/>
      <c r="E2008" s="1" t="s">
        <v>7641</v>
      </c>
      <c r="F2008" s="2">
        <v>44835</v>
      </c>
      <c r="G2008" s="3">
        <v>36355</v>
      </c>
      <c r="H2008" s="1"/>
      <c r="I2008" s="1"/>
      <c r="J2008" s="1" t="s">
        <v>7642</v>
      </c>
      <c r="K2008" s="2">
        <v>44389</v>
      </c>
      <c r="L2008" s="1" t="s">
        <v>4212</v>
      </c>
      <c r="M2008" s="1" t="str">
        <f t="shared" si="155"/>
        <v>Agricultural Extension</v>
      </c>
      <c r="N2008" s="1" t="s">
        <v>4205</v>
      </c>
      <c r="O2008" s="1" t="s">
        <v>4421</v>
      </c>
      <c r="P2008" s="1">
        <v>7166</v>
      </c>
      <c r="Q2008" s="1">
        <v>1530256</v>
      </c>
      <c r="R2008" s="1">
        <f t="shared" si="156"/>
        <v>0</v>
      </c>
      <c r="S2008" s="4">
        <v>752051.95832723891</v>
      </c>
      <c r="T2008" s="4">
        <v>10023.609899146162</v>
      </c>
      <c r="U2008" s="1">
        <f t="shared" si="157"/>
        <v>1530256</v>
      </c>
      <c r="V2008" s="4">
        <f t="shared" si="158"/>
        <v>768180.43177361495</v>
      </c>
      <c r="W2008" s="1" t="str">
        <f t="shared" si="159"/>
        <v>Favourable</v>
      </c>
    </row>
    <row r="2009" spans="1:23" x14ac:dyDescent="0.25">
      <c r="A2009" s="1"/>
      <c r="B2009" s="1"/>
      <c r="C2009" s="1"/>
      <c r="D2009" s="1"/>
      <c r="E2009" s="1" t="s">
        <v>5942</v>
      </c>
      <c r="F2009" s="2">
        <v>44049</v>
      </c>
      <c r="G2009" s="3">
        <v>14536</v>
      </c>
      <c r="H2009" s="1"/>
      <c r="I2009" s="1"/>
      <c r="J2009" s="1" t="s">
        <v>6007</v>
      </c>
      <c r="K2009" s="2">
        <v>44448</v>
      </c>
      <c r="L2009" s="1" t="s">
        <v>4204</v>
      </c>
      <c r="M2009" s="1" t="str">
        <f t="shared" si="155"/>
        <v>Education</v>
      </c>
      <c r="N2009" s="1" t="s">
        <v>4222</v>
      </c>
      <c r="O2009" s="1" t="s">
        <v>4270</v>
      </c>
      <c r="P2009" s="1">
        <v>8629</v>
      </c>
      <c r="Q2009" s="1">
        <v>2423354</v>
      </c>
      <c r="R2009" s="1">
        <f t="shared" si="156"/>
        <v>15717</v>
      </c>
      <c r="S2009" s="4">
        <v>2373525.516057631</v>
      </c>
      <c r="T2009" s="4">
        <v>300349.49805222853</v>
      </c>
      <c r="U2009" s="1">
        <f t="shared" si="157"/>
        <v>2407637</v>
      </c>
      <c r="V2009" s="4">
        <f t="shared" si="158"/>
        <v>-250521.01410985971</v>
      </c>
      <c r="W2009" s="1" t="str">
        <f t="shared" si="159"/>
        <v>Adverse</v>
      </c>
    </row>
    <row r="2010" spans="1:23" x14ac:dyDescent="0.25">
      <c r="A2010" s="1"/>
      <c r="B2010" s="1"/>
      <c r="C2010" s="1"/>
      <c r="D2010" s="1"/>
      <c r="E2010" s="1" t="s">
        <v>7144</v>
      </c>
      <c r="F2010" s="2">
        <v>44935</v>
      </c>
      <c r="G2010" s="3">
        <v>57708</v>
      </c>
      <c r="H2010" s="1"/>
      <c r="I2010" s="1"/>
      <c r="J2010" s="1" t="s">
        <v>7272</v>
      </c>
      <c r="K2010" s="2">
        <v>45389</v>
      </c>
      <c r="L2010" s="1" t="s">
        <v>4212</v>
      </c>
      <c r="M2010" s="1" t="str">
        <f t="shared" si="155"/>
        <v>Agricultural Extension</v>
      </c>
      <c r="N2010" s="1" t="s">
        <v>4210</v>
      </c>
      <c r="O2010" s="1" t="s">
        <v>4270</v>
      </c>
      <c r="P2010" s="1">
        <v>9252</v>
      </c>
      <c r="Q2010" s="1">
        <v>1871455</v>
      </c>
      <c r="R2010" s="1">
        <f t="shared" si="156"/>
        <v>56884</v>
      </c>
      <c r="S2010" s="4">
        <v>1294109.2342731268</v>
      </c>
      <c r="T2010" s="4">
        <v>143399.42556152449</v>
      </c>
      <c r="U2010" s="1">
        <f t="shared" si="157"/>
        <v>1814571</v>
      </c>
      <c r="V2010" s="4">
        <f t="shared" si="158"/>
        <v>433946.34016534872</v>
      </c>
      <c r="W2010" s="1" t="str">
        <f t="shared" si="159"/>
        <v>Favourable</v>
      </c>
    </row>
    <row r="2011" spans="1:23" x14ac:dyDescent="0.25">
      <c r="A2011" s="1"/>
      <c r="B2011" s="1"/>
      <c r="C2011" s="1"/>
      <c r="D2011" s="1"/>
      <c r="E2011" s="1" t="s">
        <v>7643</v>
      </c>
      <c r="F2011" s="2">
        <v>45044</v>
      </c>
      <c r="G2011" s="3">
        <v>25666</v>
      </c>
      <c r="H2011" s="1"/>
      <c r="I2011" s="1"/>
      <c r="J2011" s="1" t="s">
        <v>7644</v>
      </c>
      <c r="K2011" s="2">
        <v>45022</v>
      </c>
      <c r="L2011" s="1" t="s">
        <v>4200</v>
      </c>
      <c r="M2011" s="1" t="str">
        <f t="shared" si="155"/>
        <v>Social Services</v>
      </c>
      <c r="N2011" s="1" t="s">
        <v>4205</v>
      </c>
      <c r="O2011" s="1" t="s">
        <v>4338</v>
      </c>
      <c r="P2011" s="1">
        <v>8466</v>
      </c>
      <c r="Q2011" s="1">
        <v>531409</v>
      </c>
      <c r="R2011" s="1">
        <f t="shared" si="156"/>
        <v>11207</v>
      </c>
      <c r="S2011" s="4">
        <v>421464.63527264755</v>
      </c>
      <c r="T2011" s="4">
        <v>109369.55506716814</v>
      </c>
      <c r="U2011" s="1">
        <f t="shared" si="157"/>
        <v>520202</v>
      </c>
      <c r="V2011" s="4">
        <f t="shared" si="158"/>
        <v>574.80966018431354</v>
      </c>
      <c r="W2011" s="1" t="str">
        <f t="shared" si="159"/>
        <v>Favourable</v>
      </c>
    </row>
    <row r="2012" spans="1:23" x14ac:dyDescent="0.25">
      <c r="A2012" s="1"/>
      <c r="B2012" s="1"/>
      <c r="C2012" s="1"/>
      <c r="D2012" s="1"/>
      <c r="E2012" s="1" t="s">
        <v>4897</v>
      </c>
      <c r="F2012" s="2">
        <v>44746</v>
      </c>
      <c r="G2012" s="3">
        <v>41039</v>
      </c>
      <c r="H2012" s="1"/>
      <c r="I2012" s="1"/>
      <c r="J2012" s="1" t="s">
        <v>7645</v>
      </c>
      <c r="K2012" s="2">
        <v>44332</v>
      </c>
      <c r="L2012" s="1" t="s">
        <v>4200</v>
      </c>
      <c r="M2012" s="1" t="str">
        <f t="shared" si="155"/>
        <v>Social Services</v>
      </c>
      <c r="N2012" s="1" t="s">
        <v>4210</v>
      </c>
      <c r="O2012" s="1" t="s">
        <v>4223</v>
      </c>
      <c r="P2012" s="1">
        <v>8319</v>
      </c>
      <c r="Q2012" s="1">
        <v>2186029</v>
      </c>
      <c r="R2012" s="1">
        <f t="shared" si="156"/>
        <v>57474</v>
      </c>
      <c r="S2012" s="4">
        <v>792675.47139851633</v>
      </c>
      <c r="T2012" s="4">
        <v>723501.68515002856</v>
      </c>
      <c r="U2012" s="1">
        <f t="shared" si="157"/>
        <v>2128555</v>
      </c>
      <c r="V2012" s="4">
        <f t="shared" si="158"/>
        <v>669851.84345145524</v>
      </c>
      <c r="W2012" s="1" t="str">
        <f t="shared" si="159"/>
        <v>Favourable</v>
      </c>
    </row>
    <row r="2013" spans="1:23" x14ac:dyDescent="0.25">
      <c r="A2013" s="1"/>
      <c r="B2013" s="1"/>
      <c r="C2013" s="1"/>
      <c r="D2013" s="1"/>
      <c r="E2013" s="1" t="s">
        <v>6441</v>
      </c>
      <c r="F2013" s="2">
        <v>45021</v>
      </c>
      <c r="G2013" s="3">
        <v>44624</v>
      </c>
      <c r="H2013" s="1"/>
      <c r="I2013" s="1"/>
      <c r="J2013" s="1" t="s">
        <v>7646</v>
      </c>
      <c r="K2013" s="2">
        <v>45054</v>
      </c>
      <c r="L2013" s="1" t="s">
        <v>4200</v>
      </c>
      <c r="M2013" s="1" t="str">
        <f t="shared" si="155"/>
        <v>Social Services</v>
      </c>
      <c r="N2013" s="1" t="s">
        <v>4205</v>
      </c>
      <c r="O2013" s="1" t="s">
        <v>4267</v>
      </c>
      <c r="P2013" s="1">
        <v>8169</v>
      </c>
      <c r="Q2013" s="1">
        <v>1898602</v>
      </c>
      <c r="R2013" s="1">
        <f t="shared" si="156"/>
        <v>48732</v>
      </c>
      <c r="S2013" s="4">
        <v>482646.98731062678</v>
      </c>
      <c r="T2013" s="4">
        <v>57013.459264279874</v>
      </c>
      <c r="U2013" s="1">
        <f t="shared" si="157"/>
        <v>1849870</v>
      </c>
      <c r="V2013" s="4">
        <f t="shared" si="158"/>
        <v>1358941.5534250932</v>
      </c>
      <c r="W2013" s="1" t="str">
        <f t="shared" si="159"/>
        <v>Favourable</v>
      </c>
    </row>
    <row r="2014" spans="1:23" x14ac:dyDescent="0.25">
      <c r="A2014" s="1"/>
      <c r="B2014" s="1"/>
      <c r="C2014" s="1"/>
      <c r="D2014" s="1"/>
      <c r="E2014" s="1" t="s">
        <v>7084</v>
      </c>
      <c r="F2014" s="2">
        <v>45353</v>
      </c>
      <c r="G2014" s="3">
        <v>58537</v>
      </c>
      <c r="H2014" s="1"/>
      <c r="I2014" s="1"/>
      <c r="J2014" s="1" t="s">
        <v>7647</v>
      </c>
      <c r="K2014" s="2">
        <v>45200</v>
      </c>
      <c r="L2014" s="1" t="s">
        <v>4216</v>
      </c>
      <c r="M2014" s="1" t="str">
        <f t="shared" si="155"/>
        <v>Agricultural Extension</v>
      </c>
      <c r="N2014" s="1" t="s">
        <v>4210</v>
      </c>
      <c r="O2014" s="1" t="s">
        <v>4458</v>
      </c>
      <c r="P2014" s="1">
        <v>6808</v>
      </c>
      <c r="Q2014" s="1">
        <v>2396910</v>
      </c>
      <c r="R2014" s="1">
        <f t="shared" si="156"/>
        <v>0</v>
      </c>
      <c r="S2014" s="4">
        <v>112158.73238440887</v>
      </c>
      <c r="T2014" s="4">
        <v>294911.71119988925</v>
      </c>
      <c r="U2014" s="1">
        <f t="shared" si="157"/>
        <v>2396910</v>
      </c>
      <c r="V2014" s="4">
        <f t="shared" si="158"/>
        <v>1989839.5564157018</v>
      </c>
      <c r="W2014" s="1" t="str">
        <f t="shared" si="159"/>
        <v>Favourable</v>
      </c>
    </row>
    <row r="2015" spans="1:23" x14ac:dyDescent="0.25">
      <c r="A2015" s="1"/>
      <c r="B2015" s="1"/>
      <c r="C2015" s="1"/>
      <c r="D2015" s="1"/>
      <c r="E2015" s="1" t="s">
        <v>7648</v>
      </c>
      <c r="F2015" s="2">
        <v>44935</v>
      </c>
      <c r="G2015" s="3">
        <v>21674</v>
      </c>
      <c r="H2015" s="1"/>
      <c r="I2015" s="1"/>
      <c r="J2015" s="1" t="s">
        <v>7649</v>
      </c>
      <c r="K2015" s="2">
        <v>44751</v>
      </c>
      <c r="L2015" s="1" t="s">
        <v>4212</v>
      </c>
      <c r="M2015" s="1" t="str">
        <f t="shared" si="155"/>
        <v>Agricultural Extension</v>
      </c>
      <c r="N2015" s="1" t="s">
        <v>4222</v>
      </c>
      <c r="O2015" s="1" t="s">
        <v>4379</v>
      </c>
      <c r="P2015" s="1">
        <v>7024</v>
      </c>
      <c r="Q2015" s="1">
        <v>1150515</v>
      </c>
      <c r="R2015" s="1">
        <f t="shared" si="156"/>
        <v>0</v>
      </c>
      <c r="S2015" s="4">
        <v>601577.34473556373</v>
      </c>
      <c r="T2015" s="4">
        <v>333617.89986693434</v>
      </c>
      <c r="U2015" s="1">
        <f t="shared" si="157"/>
        <v>1150515</v>
      </c>
      <c r="V2015" s="4">
        <f t="shared" si="158"/>
        <v>215319.75539750187</v>
      </c>
      <c r="W2015" s="1" t="str">
        <f t="shared" si="159"/>
        <v>Favourable</v>
      </c>
    </row>
    <row r="2016" spans="1:23" x14ac:dyDescent="0.25">
      <c r="A2016" s="1"/>
      <c r="B2016" s="1"/>
      <c r="C2016" s="1"/>
      <c r="D2016" s="1"/>
      <c r="E2016" s="1" t="s">
        <v>7045</v>
      </c>
      <c r="F2016" s="2">
        <v>44716</v>
      </c>
      <c r="G2016" s="3">
        <v>12865</v>
      </c>
      <c r="H2016" s="1"/>
      <c r="I2016" s="1"/>
      <c r="J2016" s="1" t="s">
        <v>7650</v>
      </c>
      <c r="K2016" s="2">
        <v>44043</v>
      </c>
      <c r="L2016" s="1" t="s">
        <v>4200</v>
      </c>
      <c r="M2016" s="1" t="str">
        <f t="shared" si="155"/>
        <v>Social Services</v>
      </c>
      <c r="N2016" s="1" t="s">
        <v>4205</v>
      </c>
      <c r="O2016" s="1" t="s">
        <v>4476</v>
      </c>
      <c r="P2016" s="1">
        <v>7720</v>
      </c>
      <c r="Q2016" s="1">
        <v>1618037</v>
      </c>
      <c r="R2016" s="1">
        <f t="shared" si="156"/>
        <v>13447</v>
      </c>
      <c r="S2016" s="4">
        <v>1458960.0064981538</v>
      </c>
      <c r="T2016" s="4">
        <v>502714.11331719725</v>
      </c>
      <c r="U2016" s="1">
        <f t="shared" si="157"/>
        <v>1604590</v>
      </c>
      <c r="V2016" s="4">
        <f t="shared" si="158"/>
        <v>-343637.11981535098</v>
      </c>
      <c r="W2016" s="1" t="str">
        <f t="shared" si="159"/>
        <v>Adverse</v>
      </c>
    </row>
    <row r="2017" spans="1:23" x14ac:dyDescent="0.25">
      <c r="A2017" s="1"/>
      <c r="B2017" s="1"/>
      <c r="C2017" s="1"/>
      <c r="D2017" s="1"/>
      <c r="E2017" s="1" t="s">
        <v>7651</v>
      </c>
      <c r="F2017" s="2">
        <v>44281</v>
      </c>
      <c r="G2017" s="3">
        <v>50834</v>
      </c>
      <c r="H2017" s="1"/>
      <c r="I2017" s="1"/>
      <c r="J2017" s="1" t="s">
        <v>7652</v>
      </c>
      <c r="K2017" s="2">
        <v>44652</v>
      </c>
      <c r="L2017" s="1" t="s">
        <v>4212</v>
      </c>
      <c r="M2017" s="1" t="str">
        <f t="shared" si="155"/>
        <v>Agricultural Extension</v>
      </c>
      <c r="N2017" s="1" t="s">
        <v>4205</v>
      </c>
      <c r="O2017" s="1" t="s">
        <v>4388</v>
      </c>
      <c r="P2017" s="1">
        <v>9118</v>
      </c>
      <c r="Q2017" s="1">
        <v>818876</v>
      </c>
      <c r="R2017" s="1">
        <f t="shared" si="156"/>
        <v>16591</v>
      </c>
      <c r="S2017" s="4">
        <v>539904.65216849162</v>
      </c>
      <c r="T2017" s="4">
        <v>172979.77578296923</v>
      </c>
      <c r="U2017" s="1">
        <f t="shared" si="157"/>
        <v>802285</v>
      </c>
      <c r="V2017" s="4">
        <f t="shared" si="158"/>
        <v>105991.57204853918</v>
      </c>
      <c r="W2017" s="1" t="str">
        <f t="shared" si="159"/>
        <v>Favourable</v>
      </c>
    </row>
    <row r="2018" spans="1:23" x14ac:dyDescent="0.25">
      <c r="A2018" s="1"/>
      <c r="B2018" s="1"/>
      <c r="C2018" s="1"/>
      <c r="D2018" s="1"/>
      <c r="E2018" s="1" t="s">
        <v>5489</v>
      </c>
      <c r="F2018" s="2">
        <v>44091</v>
      </c>
      <c r="G2018" s="3">
        <v>31083</v>
      </c>
      <c r="H2018" s="1"/>
      <c r="I2018" s="1"/>
      <c r="J2018" s="1" t="s">
        <v>6652</v>
      </c>
      <c r="K2018" s="2">
        <v>44468</v>
      </c>
      <c r="L2018" s="1" t="s">
        <v>4218</v>
      </c>
      <c r="M2018" s="1" t="str">
        <f t="shared" si="155"/>
        <v>Infrastructure</v>
      </c>
      <c r="N2018" s="1" t="s">
        <v>4222</v>
      </c>
      <c r="O2018" s="1" t="s">
        <v>4361</v>
      </c>
      <c r="P2018" s="1">
        <v>8325</v>
      </c>
      <c r="Q2018" s="1">
        <v>2316268</v>
      </c>
      <c r="R2018" s="1">
        <f t="shared" si="156"/>
        <v>10259</v>
      </c>
      <c r="S2018" s="4">
        <v>1859143.0638388495</v>
      </c>
      <c r="T2018" s="4">
        <v>131607.8588935048</v>
      </c>
      <c r="U2018" s="1">
        <f t="shared" si="157"/>
        <v>2306009</v>
      </c>
      <c r="V2018" s="4">
        <f t="shared" si="158"/>
        <v>325517.07726764563</v>
      </c>
      <c r="W2018" s="1" t="str">
        <f t="shared" si="159"/>
        <v>Favourable</v>
      </c>
    </row>
    <row r="2019" spans="1:23" x14ac:dyDescent="0.25">
      <c r="A2019" s="1"/>
      <c r="B2019" s="1"/>
      <c r="C2019" s="1"/>
      <c r="D2019" s="1"/>
      <c r="E2019" s="1" t="s">
        <v>7653</v>
      </c>
      <c r="F2019" s="2">
        <v>44800</v>
      </c>
      <c r="G2019" s="3">
        <v>41969</v>
      </c>
      <c r="H2019" s="1"/>
      <c r="I2019" s="1"/>
      <c r="J2019" s="1" t="s">
        <v>7654</v>
      </c>
      <c r="K2019" s="2">
        <v>45148</v>
      </c>
      <c r="L2019" s="1" t="s">
        <v>4212</v>
      </c>
      <c r="M2019" s="1" t="str">
        <f t="shared" si="155"/>
        <v>Agricultural Extension</v>
      </c>
      <c r="N2019" s="1" t="s">
        <v>4205</v>
      </c>
      <c r="O2019" s="1" t="s">
        <v>4276</v>
      </c>
      <c r="P2019" s="1">
        <v>9047</v>
      </c>
      <c r="Q2019" s="1">
        <v>1377084</v>
      </c>
      <c r="R2019" s="1">
        <f t="shared" si="156"/>
        <v>0</v>
      </c>
      <c r="S2019" s="4">
        <v>782390.28816604835</v>
      </c>
      <c r="T2019" s="4">
        <v>419492.66391931399</v>
      </c>
      <c r="U2019" s="1">
        <f t="shared" si="157"/>
        <v>1377084</v>
      </c>
      <c r="V2019" s="4">
        <f t="shared" si="158"/>
        <v>175201.04791463772</v>
      </c>
      <c r="W2019" s="1" t="str">
        <f t="shared" si="159"/>
        <v>Favourable</v>
      </c>
    </row>
    <row r="2020" spans="1:23" x14ac:dyDescent="0.25">
      <c r="A2020" s="1"/>
      <c r="B2020" s="1"/>
      <c r="C2020" s="1"/>
      <c r="D2020" s="1"/>
      <c r="E2020" s="1" t="s">
        <v>7655</v>
      </c>
      <c r="F2020" s="2">
        <v>45015</v>
      </c>
      <c r="G2020" s="3">
        <v>59766</v>
      </c>
      <c r="H2020" s="1"/>
      <c r="I2020" s="1"/>
      <c r="J2020" s="1" t="s">
        <v>7656</v>
      </c>
      <c r="K2020" s="2">
        <v>44275</v>
      </c>
      <c r="L2020" s="1" t="s">
        <v>4204</v>
      </c>
      <c r="M2020" s="1" t="str">
        <f t="shared" si="155"/>
        <v>Education</v>
      </c>
      <c r="N2020" s="1" t="s">
        <v>4222</v>
      </c>
      <c r="O2020" s="1" t="s">
        <v>4304</v>
      </c>
      <c r="P2020" s="1">
        <v>8381</v>
      </c>
      <c r="Q2020" s="1">
        <v>2240968</v>
      </c>
      <c r="R2020" s="1">
        <f t="shared" si="156"/>
        <v>31511</v>
      </c>
      <c r="S2020" s="4">
        <v>481249.87206402933</v>
      </c>
      <c r="T2020" s="4">
        <v>494054.29263259709</v>
      </c>
      <c r="U2020" s="1">
        <f t="shared" si="157"/>
        <v>2209457</v>
      </c>
      <c r="V2020" s="4">
        <f t="shared" si="158"/>
        <v>1265663.8353033736</v>
      </c>
      <c r="W2020" s="1" t="str">
        <f t="shared" si="159"/>
        <v>Favourable</v>
      </c>
    </row>
    <row r="2021" spans="1:23" x14ac:dyDescent="0.25">
      <c r="A2021" s="1"/>
      <c r="B2021" s="1"/>
      <c r="C2021" s="1"/>
      <c r="D2021" s="1"/>
      <c r="E2021" s="1" t="s">
        <v>7130</v>
      </c>
      <c r="F2021" s="2">
        <v>44802</v>
      </c>
      <c r="G2021" s="3">
        <v>32429</v>
      </c>
      <c r="H2021" s="1"/>
      <c r="I2021" s="1"/>
      <c r="J2021" s="1" t="s">
        <v>7490</v>
      </c>
      <c r="K2021" s="2">
        <v>45280</v>
      </c>
      <c r="L2021" s="1" t="s">
        <v>4212</v>
      </c>
      <c r="M2021" s="1" t="str">
        <f t="shared" si="155"/>
        <v>Agricultural Extension</v>
      </c>
      <c r="N2021" s="1" t="s">
        <v>4205</v>
      </c>
      <c r="O2021" s="1" t="s">
        <v>4289</v>
      </c>
      <c r="P2021" s="1">
        <v>6471</v>
      </c>
      <c r="Q2021" s="1">
        <v>1384649</v>
      </c>
      <c r="R2021" s="1">
        <f t="shared" si="156"/>
        <v>46737</v>
      </c>
      <c r="S2021" s="4">
        <v>170240.66503403091</v>
      </c>
      <c r="T2021" s="4">
        <v>275057.6899230936</v>
      </c>
      <c r="U2021" s="1">
        <f t="shared" si="157"/>
        <v>1337912</v>
      </c>
      <c r="V2021" s="4">
        <f t="shared" si="158"/>
        <v>939350.64504287555</v>
      </c>
      <c r="W2021" s="1" t="str">
        <f t="shared" si="159"/>
        <v>Favourable</v>
      </c>
    </row>
    <row r="2022" spans="1:23" x14ac:dyDescent="0.25">
      <c r="A2022" s="1"/>
      <c r="B2022" s="1"/>
      <c r="C2022" s="1"/>
      <c r="D2022" s="1"/>
      <c r="E2022" s="1" t="s">
        <v>6988</v>
      </c>
      <c r="F2022" s="2">
        <v>44890</v>
      </c>
      <c r="G2022" s="3">
        <v>12308</v>
      </c>
      <c r="H2022" s="1"/>
      <c r="I2022" s="1"/>
      <c r="J2022" s="1" t="s">
        <v>7657</v>
      </c>
      <c r="K2022" s="2">
        <v>45369</v>
      </c>
      <c r="L2022" s="1" t="s">
        <v>4200</v>
      </c>
      <c r="M2022" s="1" t="str">
        <f t="shared" si="155"/>
        <v>Social Services</v>
      </c>
      <c r="N2022" s="1" t="s">
        <v>4205</v>
      </c>
      <c r="O2022" s="1" t="s">
        <v>4374</v>
      </c>
      <c r="P2022" s="1">
        <v>7397</v>
      </c>
      <c r="Q2022" s="1">
        <v>2431155</v>
      </c>
      <c r="R2022" s="1">
        <f t="shared" si="156"/>
        <v>0</v>
      </c>
      <c r="S2022" s="4">
        <v>1921950.6521070688</v>
      </c>
      <c r="T2022" s="4">
        <v>221004.75046757422</v>
      </c>
      <c r="U2022" s="1">
        <f t="shared" si="157"/>
        <v>2431155</v>
      </c>
      <c r="V2022" s="4">
        <f t="shared" si="158"/>
        <v>288199.59742535697</v>
      </c>
      <c r="W2022" s="1" t="str">
        <f t="shared" si="159"/>
        <v>Favourable</v>
      </c>
    </row>
    <row r="2023" spans="1:23" x14ac:dyDescent="0.25">
      <c r="A2023" s="1"/>
      <c r="B2023" s="1"/>
      <c r="C2023" s="1"/>
      <c r="D2023" s="1"/>
      <c r="E2023" s="1" t="s">
        <v>7658</v>
      </c>
      <c r="F2023" s="2">
        <v>44946</v>
      </c>
      <c r="G2023" s="3">
        <v>17311</v>
      </c>
      <c r="H2023" s="1"/>
      <c r="I2023" s="1"/>
      <c r="J2023" s="1" t="s">
        <v>4677</v>
      </c>
      <c r="K2023" s="2">
        <v>43998</v>
      </c>
      <c r="L2023" s="1" t="s">
        <v>4216</v>
      </c>
      <c r="M2023" s="1" t="str">
        <f t="shared" si="155"/>
        <v>Agricultural Extension</v>
      </c>
      <c r="N2023" s="1" t="s">
        <v>4205</v>
      </c>
      <c r="O2023" s="1" t="s">
        <v>4233</v>
      </c>
      <c r="P2023" s="1">
        <v>6808</v>
      </c>
      <c r="Q2023" s="1">
        <v>394533</v>
      </c>
      <c r="R2023" s="1">
        <f t="shared" si="156"/>
        <v>85423</v>
      </c>
      <c r="S2023" s="4">
        <v>257163.54121716323</v>
      </c>
      <c r="T2023" s="4">
        <v>64067.072731365362</v>
      </c>
      <c r="U2023" s="1">
        <f t="shared" si="157"/>
        <v>309110</v>
      </c>
      <c r="V2023" s="4">
        <f t="shared" si="158"/>
        <v>73302.386051471403</v>
      </c>
      <c r="W2023" s="1" t="str">
        <f t="shared" si="159"/>
        <v>Favourable</v>
      </c>
    </row>
    <row r="2024" spans="1:23" x14ac:dyDescent="0.25">
      <c r="A2024" s="1"/>
      <c r="B2024" s="1"/>
      <c r="C2024" s="1"/>
      <c r="D2024" s="1"/>
      <c r="E2024" s="1" t="s">
        <v>7659</v>
      </c>
      <c r="F2024" s="2">
        <v>45065</v>
      </c>
      <c r="G2024" s="3">
        <v>20855</v>
      </c>
      <c r="H2024" s="1"/>
      <c r="I2024" s="1"/>
      <c r="J2024" s="1" t="s">
        <v>5912</v>
      </c>
      <c r="K2024" s="2">
        <v>44235</v>
      </c>
      <c r="L2024" s="1" t="s">
        <v>4204</v>
      </c>
      <c r="M2024" s="1" t="str">
        <f t="shared" si="155"/>
        <v>Education</v>
      </c>
      <c r="N2024" s="1" t="s">
        <v>4210</v>
      </c>
      <c r="O2024" s="1" t="s">
        <v>4479</v>
      </c>
      <c r="P2024" s="1">
        <v>5834</v>
      </c>
      <c r="Q2024" s="1">
        <v>1971680</v>
      </c>
      <c r="R2024" s="1">
        <f t="shared" si="156"/>
        <v>81936</v>
      </c>
      <c r="S2024" s="4">
        <v>1334481.1774487437</v>
      </c>
      <c r="T2024" s="4">
        <v>368805.85862048203</v>
      </c>
      <c r="U2024" s="1">
        <f t="shared" si="157"/>
        <v>1889744</v>
      </c>
      <c r="V2024" s="4">
        <f t="shared" si="158"/>
        <v>268392.96393077425</v>
      </c>
      <c r="W2024" s="1" t="str">
        <f t="shared" si="159"/>
        <v>Favourable</v>
      </c>
    </row>
    <row r="2025" spans="1:23" x14ac:dyDescent="0.25">
      <c r="A2025" s="1"/>
      <c r="B2025" s="1"/>
      <c r="C2025" s="1"/>
      <c r="D2025" s="1"/>
      <c r="E2025" s="1" t="s">
        <v>4408</v>
      </c>
      <c r="F2025" s="2">
        <v>44627</v>
      </c>
      <c r="G2025" s="3">
        <v>45395</v>
      </c>
      <c r="H2025" s="1"/>
      <c r="I2025" s="1"/>
      <c r="J2025" s="1" t="s">
        <v>4891</v>
      </c>
      <c r="K2025" s="2">
        <v>45356</v>
      </c>
      <c r="L2025" s="1" t="s">
        <v>4204</v>
      </c>
      <c r="M2025" s="1" t="str">
        <f t="shared" si="155"/>
        <v>Education</v>
      </c>
      <c r="N2025" s="1" t="s">
        <v>4222</v>
      </c>
      <c r="O2025" s="1" t="s">
        <v>4237</v>
      </c>
      <c r="P2025" s="1">
        <v>6657</v>
      </c>
      <c r="Q2025" s="1">
        <v>1875815</v>
      </c>
      <c r="R2025" s="1">
        <f t="shared" si="156"/>
        <v>74634</v>
      </c>
      <c r="S2025" s="4">
        <v>1297900.7493123116</v>
      </c>
      <c r="T2025" s="4">
        <v>340135.13396716333</v>
      </c>
      <c r="U2025" s="1">
        <f t="shared" si="157"/>
        <v>1801181</v>
      </c>
      <c r="V2025" s="4">
        <f t="shared" si="158"/>
        <v>237779.11672052508</v>
      </c>
      <c r="W2025" s="1" t="str">
        <f t="shared" si="159"/>
        <v>Favourable</v>
      </c>
    </row>
    <row r="2026" spans="1:23" x14ac:dyDescent="0.25">
      <c r="A2026" s="1"/>
      <c r="B2026" s="1"/>
      <c r="C2026" s="1"/>
      <c r="D2026" s="1"/>
      <c r="E2026" s="1" t="s">
        <v>7660</v>
      </c>
      <c r="F2026" s="2">
        <v>45003</v>
      </c>
      <c r="G2026" s="3">
        <v>32849</v>
      </c>
      <c r="H2026" s="1"/>
      <c r="I2026" s="1"/>
      <c r="J2026" s="1" t="s">
        <v>5487</v>
      </c>
      <c r="K2026" s="2">
        <v>45315</v>
      </c>
      <c r="L2026" s="1" t="s">
        <v>4212</v>
      </c>
      <c r="M2026" s="1" t="str">
        <f t="shared" si="155"/>
        <v>Agricultural Extension</v>
      </c>
      <c r="N2026" s="1" t="s">
        <v>4210</v>
      </c>
      <c r="O2026" s="1" t="s">
        <v>4295</v>
      </c>
      <c r="P2026" s="1">
        <v>7965</v>
      </c>
      <c r="Q2026" s="1">
        <v>798565</v>
      </c>
      <c r="R2026" s="1">
        <f t="shared" si="156"/>
        <v>31547</v>
      </c>
      <c r="S2026" s="4">
        <v>773662.6394359821</v>
      </c>
      <c r="T2026" s="4">
        <v>14399.013411563503</v>
      </c>
      <c r="U2026" s="1">
        <f t="shared" si="157"/>
        <v>767018</v>
      </c>
      <c r="V2026" s="4">
        <f t="shared" si="158"/>
        <v>10503.347152454429</v>
      </c>
      <c r="W2026" s="1" t="str">
        <f t="shared" si="159"/>
        <v>Favourable</v>
      </c>
    </row>
    <row r="2027" spans="1:23" x14ac:dyDescent="0.25">
      <c r="A2027" s="1"/>
      <c r="B2027" s="1"/>
      <c r="C2027" s="1"/>
      <c r="D2027" s="1"/>
      <c r="E2027" s="1" t="s">
        <v>7661</v>
      </c>
      <c r="F2027" s="2">
        <v>44309</v>
      </c>
      <c r="G2027" s="3">
        <v>14915</v>
      </c>
      <c r="H2027" s="1"/>
      <c r="I2027" s="1"/>
      <c r="J2027" s="1" t="s">
        <v>7662</v>
      </c>
      <c r="K2027" s="2">
        <v>44445</v>
      </c>
      <c r="L2027" s="1" t="s">
        <v>4200</v>
      </c>
      <c r="M2027" s="1" t="str">
        <f t="shared" si="155"/>
        <v>Social Services</v>
      </c>
      <c r="N2027" s="1" t="s">
        <v>4205</v>
      </c>
      <c r="O2027" s="1" t="s">
        <v>4496</v>
      </c>
      <c r="P2027" s="1">
        <v>6559</v>
      </c>
      <c r="Q2027" s="1">
        <v>346239</v>
      </c>
      <c r="R2027" s="1">
        <f t="shared" si="156"/>
        <v>0</v>
      </c>
      <c r="S2027" s="4">
        <v>287309.92542752007</v>
      </c>
      <c r="T2027" s="4">
        <v>70625.619123398719</v>
      </c>
      <c r="U2027" s="1">
        <f t="shared" si="157"/>
        <v>346239</v>
      </c>
      <c r="V2027" s="4">
        <f t="shared" si="158"/>
        <v>-11696.544550918799</v>
      </c>
      <c r="W2027" s="1" t="str">
        <f t="shared" si="159"/>
        <v>Adverse</v>
      </c>
    </row>
    <row r="2028" spans="1:23" x14ac:dyDescent="0.25">
      <c r="A2028" s="1"/>
      <c r="B2028" s="1"/>
      <c r="C2028" s="1"/>
      <c r="D2028" s="1"/>
      <c r="E2028" s="1" t="s">
        <v>7663</v>
      </c>
      <c r="F2028" s="2">
        <v>44024</v>
      </c>
      <c r="G2028" s="3">
        <v>58746</v>
      </c>
      <c r="H2028" s="1"/>
      <c r="I2028" s="1"/>
      <c r="J2028" s="1" t="s">
        <v>7664</v>
      </c>
      <c r="K2028" s="2">
        <v>44972</v>
      </c>
      <c r="L2028" s="1" t="s">
        <v>4204</v>
      </c>
      <c r="M2028" s="1" t="str">
        <f t="shared" si="155"/>
        <v>Education</v>
      </c>
      <c r="N2028" s="1" t="s">
        <v>4210</v>
      </c>
      <c r="O2028" s="1" t="s">
        <v>4330</v>
      </c>
      <c r="P2028" s="1">
        <v>8441</v>
      </c>
      <c r="Q2028" s="1">
        <v>1175016</v>
      </c>
      <c r="R2028" s="1">
        <f t="shared" si="156"/>
        <v>49688</v>
      </c>
      <c r="S2028" s="4">
        <v>1101650.0262289292</v>
      </c>
      <c r="T2028" s="4">
        <v>162189.9833546358</v>
      </c>
      <c r="U2028" s="1">
        <f t="shared" si="157"/>
        <v>1125328</v>
      </c>
      <c r="V2028" s="4">
        <f t="shared" si="158"/>
        <v>-88824.009583564941</v>
      </c>
      <c r="W2028" s="1" t="str">
        <f t="shared" si="159"/>
        <v>Adverse</v>
      </c>
    </row>
    <row r="2029" spans="1:23" x14ac:dyDescent="0.25">
      <c r="A2029" s="1"/>
      <c r="B2029" s="1"/>
      <c r="C2029" s="1"/>
      <c r="D2029" s="1"/>
      <c r="E2029" s="1" t="s">
        <v>7016</v>
      </c>
      <c r="F2029" s="2">
        <v>44418</v>
      </c>
      <c r="G2029" s="3">
        <v>29983</v>
      </c>
      <c r="H2029" s="1"/>
      <c r="I2029" s="1"/>
      <c r="J2029" s="1" t="s">
        <v>5049</v>
      </c>
      <c r="K2029" s="2">
        <v>44231</v>
      </c>
      <c r="L2029" s="1" t="s">
        <v>4218</v>
      </c>
      <c r="M2029" s="1" t="str">
        <f t="shared" si="155"/>
        <v>Infrastructure</v>
      </c>
      <c r="N2029" s="1" t="s">
        <v>4205</v>
      </c>
      <c r="O2029" s="1" t="s">
        <v>4244</v>
      </c>
      <c r="P2029" s="1">
        <v>6850</v>
      </c>
      <c r="Q2029" s="1">
        <v>1596649</v>
      </c>
      <c r="R2029" s="1">
        <f t="shared" si="156"/>
        <v>43428</v>
      </c>
      <c r="S2029" s="4">
        <v>805649.81822483963</v>
      </c>
      <c r="T2029" s="4">
        <v>207497.01693812304</v>
      </c>
      <c r="U2029" s="1">
        <f t="shared" si="157"/>
        <v>1553221</v>
      </c>
      <c r="V2029" s="4">
        <f t="shared" si="158"/>
        <v>583502.16483703733</v>
      </c>
      <c r="W2029" s="1" t="str">
        <f t="shared" si="159"/>
        <v>Favourable</v>
      </c>
    </row>
    <row r="2030" spans="1:23" x14ac:dyDescent="0.25">
      <c r="A2030" s="1"/>
      <c r="B2030" s="1"/>
      <c r="C2030" s="1"/>
      <c r="D2030" s="1"/>
      <c r="E2030" s="1" t="s">
        <v>7665</v>
      </c>
      <c r="F2030" s="2">
        <v>43932</v>
      </c>
      <c r="G2030" s="3">
        <v>26564</v>
      </c>
      <c r="H2030" s="1"/>
      <c r="I2030" s="1"/>
      <c r="J2030" s="1" t="s">
        <v>7666</v>
      </c>
      <c r="K2030" s="2">
        <v>44160</v>
      </c>
      <c r="L2030" s="1" t="s">
        <v>4200</v>
      </c>
      <c r="M2030" s="1" t="str">
        <f t="shared" si="155"/>
        <v>Social Services</v>
      </c>
      <c r="N2030" s="1" t="s">
        <v>4222</v>
      </c>
      <c r="O2030" s="1" t="s">
        <v>4402</v>
      </c>
      <c r="P2030" s="1">
        <v>8849</v>
      </c>
      <c r="Q2030" s="1">
        <v>1772091</v>
      </c>
      <c r="R2030" s="1">
        <f t="shared" si="156"/>
        <v>27694</v>
      </c>
      <c r="S2030" s="4">
        <v>541419.48404235148</v>
      </c>
      <c r="T2030" s="4">
        <v>209143.94967334007</v>
      </c>
      <c r="U2030" s="1">
        <f t="shared" si="157"/>
        <v>1744397</v>
      </c>
      <c r="V2030" s="4">
        <f t="shared" si="158"/>
        <v>1021527.5662843084</v>
      </c>
      <c r="W2030" s="1" t="str">
        <f t="shared" si="159"/>
        <v>Favourable</v>
      </c>
    </row>
    <row r="2031" spans="1:23" x14ac:dyDescent="0.25">
      <c r="A2031" s="1"/>
      <c r="B2031" s="1"/>
      <c r="C2031" s="1"/>
      <c r="D2031" s="1"/>
      <c r="E2031" s="1" t="s">
        <v>5438</v>
      </c>
      <c r="F2031" s="2">
        <v>45207</v>
      </c>
      <c r="G2031" s="3">
        <v>15432</v>
      </c>
      <c r="H2031" s="1"/>
      <c r="I2031" s="1"/>
      <c r="J2031" s="1" t="s">
        <v>7393</v>
      </c>
      <c r="K2031" s="2">
        <v>45222</v>
      </c>
      <c r="L2031" s="1" t="s">
        <v>4204</v>
      </c>
      <c r="M2031" s="1" t="str">
        <f t="shared" si="155"/>
        <v>Education</v>
      </c>
      <c r="N2031" s="1" t="s">
        <v>4205</v>
      </c>
      <c r="O2031" s="1" t="s">
        <v>4304</v>
      </c>
      <c r="P2031" s="1">
        <v>8554</v>
      </c>
      <c r="Q2031" s="1">
        <v>940213</v>
      </c>
      <c r="R2031" s="1">
        <f t="shared" si="156"/>
        <v>20932</v>
      </c>
      <c r="S2031" s="4">
        <v>524492.1675454122</v>
      </c>
      <c r="T2031" s="4">
        <v>236002.13449893997</v>
      </c>
      <c r="U2031" s="1">
        <f t="shared" si="157"/>
        <v>919281</v>
      </c>
      <c r="V2031" s="4">
        <f t="shared" si="158"/>
        <v>179718.69795564783</v>
      </c>
      <c r="W2031" s="1" t="str">
        <f t="shared" si="159"/>
        <v>Favourable</v>
      </c>
    </row>
    <row r="2032" spans="1:23" x14ac:dyDescent="0.25">
      <c r="A2032" s="1"/>
      <c r="B2032" s="1"/>
      <c r="C2032" s="1"/>
      <c r="D2032" s="1"/>
      <c r="E2032" s="1" t="s">
        <v>6501</v>
      </c>
      <c r="F2032" s="2">
        <v>44341</v>
      </c>
      <c r="G2032" s="3">
        <v>56411</v>
      </c>
      <c r="H2032" s="1"/>
      <c r="I2032" s="1"/>
      <c r="J2032" s="1" t="s">
        <v>5134</v>
      </c>
      <c r="K2032" s="2">
        <v>45050</v>
      </c>
      <c r="L2032" s="1" t="s">
        <v>4218</v>
      </c>
      <c r="M2032" s="1" t="str">
        <f t="shared" si="155"/>
        <v>Infrastructure</v>
      </c>
      <c r="N2032" s="1" t="s">
        <v>4210</v>
      </c>
      <c r="O2032" s="1" t="s">
        <v>4250</v>
      </c>
      <c r="P2032" s="1">
        <v>7134</v>
      </c>
      <c r="Q2032" s="1">
        <v>2320447</v>
      </c>
      <c r="R2032" s="1">
        <f t="shared" si="156"/>
        <v>59455</v>
      </c>
      <c r="S2032" s="4">
        <v>666818.20209563838</v>
      </c>
      <c r="T2032" s="4">
        <v>674575.39396466326</v>
      </c>
      <c r="U2032" s="1">
        <f t="shared" si="157"/>
        <v>2260992</v>
      </c>
      <c r="V2032" s="4">
        <f t="shared" si="158"/>
        <v>979053.40393969836</v>
      </c>
      <c r="W2032" s="1" t="str">
        <f t="shared" si="159"/>
        <v>Favourable</v>
      </c>
    </row>
    <row r="2033" spans="1:23" x14ac:dyDescent="0.25">
      <c r="A2033" s="1"/>
      <c r="B2033" s="1"/>
      <c r="C2033" s="1"/>
      <c r="D2033" s="1"/>
      <c r="E2033" s="1" t="s">
        <v>7667</v>
      </c>
      <c r="F2033" s="2">
        <v>44648</v>
      </c>
      <c r="G2033" s="3">
        <v>36678</v>
      </c>
      <c r="H2033" s="1"/>
      <c r="I2033" s="1"/>
      <c r="J2033" s="1" t="s">
        <v>6677</v>
      </c>
      <c r="K2033" s="2">
        <v>45230</v>
      </c>
      <c r="L2033" s="1" t="s">
        <v>4204</v>
      </c>
      <c r="M2033" s="1" t="str">
        <f t="shared" si="155"/>
        <v>Education</v>
      </c>
      <c r="N2033" s="1" t="s">
        <v>4205</v>
      </c>
      <c r="O2033" s="1" t="s">
        <v>4479</v>
      </c>
      <c r="P2033" s="1">
        <v>6755</v>
      </c>
      <c r="Q2033" s="1">
        <v>2329092</v>
      </c>
      <c r="R2033" s="1">
        <f t="shared" si="156"/>
        <v>33541</v>
      </c>
      <c r="S2033" s="4">
        <v>637505.54495449981</v>
      </c>
      <c r="T2033" s="4">
        <v>549857.10699595336</v>
      </c>
      <c r="U2033" s="1">
        <f t="shared" si="157"/>
        <v>2295551</v>
      </c>
      <c r="V2033" s="4">
        <f t="shared" si="158"/>
        <v>1141729.3480495468</v>
      </c>
      <c r="W2033" s="1" t="str">
        <f t="shared" si="159"/>
        <v>Favourable</v>
      </c>
    </row>
    <row r="2034" spans="1:23" x14ac:dyDescent="0.25">
      <c r="A2034" s="1"/>
      <c r="B2034" s="1"/>
      <c r="C2034" s="1"/>
      <c r="D2034" s="1"/>
      <c r="E2034" s="1" t="s">
        <v>7668</v>
      </c>
      <c r="F2034" s="2">
        <v>45229</v>
      </c>
      <c r="G2034" s="3">
        <v>37597</v>
      </c>
      <c r="H2034" s="1"/>
      <c r="I2034" s="1"/>
      <c r="J2034" s="1" t="s">
        <v>5801</v>
      </c>
      <c r="K2034" s="2">
        <v>44408</v>
      </c>
      <c r="L2034" s="1" t="s">
        <v>4200</v>
      </c>
      <c r="M2034" s="1" t="str">
        <f t="shared" si="155"/>
        <v>Social Services</v>
      </c>
      <c r="N2034" s="1" t="s">
        <v>4222</v>
      </c>
      <c r="O2034" s="1" t="s">
        <v>4496</v>
      </c>
      <c r="P2034" s="1">
        <v>6580</v>
      </c>
      <c r="Q2034" s="1">
        <v>2270369</v>
      </c>
      <c r="R2034" s="1">
        <f t="shared" si="156"/>
        <v>99690</v>
      </c>
      <c r="S2034" s="4">
        <v>1481457.1024604947</v>
      </c>
      <c r="T2034" s="4">
        <v>466427.38890895486</v>
      </c>
      <c r="U2034" s="1">
        <f t="shared" si="157"/>
        <v>2170679</v>
      </c>
      <c r="V2034" s="4">
        <f t="shared" si="158"/>
        <v>322484.50863055047</v>
      </c>
      <c r="W2034" s="1" t="str">
        <f t="shared" si="159"/>
        <v>Favourable</v>
      </c>
    </row>
    <row r="2035" spans="1:23" x14ac:dyDescent="0.25">
      <c r="A2035" s="1"/>
      <c r="B2035" s="1"/>
      <c r="C2035" s="1"/>
      <c r="D2035" s="1"/>
      <c r="E2035" s="1" t="s">
        <v>7669</v>
      </c>
      <c r="F2035" s="2">
        <v>45327</v>
      </c>
      <c r="G2035" s="3">
        <v>22644</v>
      </c>
      <c r="H2035" s="1"/>
      <c r="I2035" s="1"/>
      <c r="J2035" s="1" t="s">
        <v>6289</v>
      </c>
      <c r="K2035" s="2">
        <v>44099</v>
      </c>
      <c r="L2035" s="1" t="s">
        <v>4218</v>
      </c>
      <c r="M2035" s="1" t="str">
        <f t="shared" si="155"/>
        <v>Infrastructure</v>
      </c>
      <c r="N2035" s="1" t="s">
        <v>4210</v>
      </c>
      <c r="O2035" s="1" t="s">
        <v>4388</v>
      </c>
      <c r="P2035" s="1">
        <v>7817</v>
      </c>
      <c r="Q2035" s="1">
        <v>2349407</v>
      </c>
      <c r="R2035" s="1">
        <f t="shared" si="156"/>
        <v>26612</v>
      </c>
      <c r="S2035" s="4">
        <v>1515137.2119297013</v>
      </c>
      <c r="T2035" s="4">
        <v>502037.9177450384</v>
      </c>
      <c r="U2035" s="1">
        <f t="shared" si="157"/>
        <v>2322795</v>
      </c>
      <c r="V2035" s="4">
        <f t="shared" si="158"/>
        <v>332231.87032526033</v>
      </c>
      <c r="W2035" s="1" t="str">
        <f t="shared" si="159"/>
        <v>Favourable</v>
      </c>
    </row>
    <row r="2036" spans="1:23" x14ac:dyDescent="0.25">
      <c r="A2036" s="1"/>
      <c r="B2036" s="1"/>
      <c r="C2036" s="1"/>
      <c r="D2036" s="1"/>
      <c r="E2036" s="1" t="s">
        <v>7012</v>
      </c>
      <c r="F2036" s="2">
        <v>44674</v>
      </c>
      <c r="G2036" s="3">
        <v>25625</v>
      </c>
      <c r="H2036" s="1"/>
      <c r="I2036" s="1"/>
      <c r="J2036" s="1" t="s">
        <v>5188</v>
      </c>
      <c r="K2036" s="2">
        <v>44572</v>
      </c>
      <c r="L2036" s="1" t="s">
        <v>4212</v>
      </c>
      <c r="M2036" s="1" t="str">
        <f t="shared" si="155"/>
        <v>Agricultural Extension</v>
      </c>
      <c r="N2036" s="1" t="s">
        <v>4205</v>
      </c>
      <c r="O2036" s="1" t="s">
        <v>4279</v>
      </c>
      <c r="P2036" s="1">
        <v>7872</v>
      </c>
      <c r="Q2036" s="1">
        <v>787341</v>
      </c>
      <c r="R2036" s="1">
        <f t="shared" si="156"/>
        <v>80279</v>
      </c>
      <c r="S2036" s="4">
        <v>173773.12664156864</v>
      </c>
      <c r="T2036" s="4">
        <v>116905.57412426216</v>
      </c>
      <c r="U2036" s="1">
        <f t="shared" si="157"/>
        <v>707062</v>
      </c>
      <c r="V2036" s="4">
        <f t="shared" si="158"/>
        <v>496662.29923416919</v>
      </c>
      <c r="W2036" s="1" t="str">
        <f t="shared" si="159"/>
        <v>Favourable</v>
      </c>
    </row>
    <row r="2037" spans="1:23" x14ac:dyDescent="0.25">
      <c r="A2037" s="1"/>
      <c r="B2037" s="1"/>
      <c r="C2037" s="1"/>
      <c r="D2037" s="1"/>
      <c r="E2037" s="1" t="s">
        <v>7670</v>
      </c>
      <c r="F2037" s="2">
        <v>44678</v>
      </c>
      <c r="G2037" s="3">
        <v>17511</v>
      </c>
      <c r="H2037" s="1"/>
      <c r="I2037" s="1"/>
      <c r="J2037" s="1" t="s">
        <v>7671</v>
      </c>
      <c r="K2037" s="2">
        <v>44901</v>
      </c>
      <c r="L2037" s="1" t="s">
        <v>4218</v>
      </c>
      <c r="M2037" s="1" t="str">
        <f t="shared" si="155"/>
        <v>Infrastructure</v>
      </c>
      <c r="N2037" s="1" t="s">
        <v>4210</v>
      </c>
      <c r="O2037" s="1" t="s">
        <v>4223</v>
      </c>
      <c r="P2037" s="1">
        <v>9158</v>
      </c>
      <c r="Q2037" s="1">
        <v>2310243</v>
      </c>
      <c r="R2037" s="1">
        <f t="shared" si="156"/>
        <v>44964</v>
      </c>
      <c r="S2037" s="4">
        <v>442230.03815292381</v>
      </c>
      <c r="T2037" s="4">
        <v>369674.49710878654</v>
      </c>
      <c r="U2037" s="1">
        <f t="shared" si="157"/>
        <v>2265279</v>
      </c>
      <c r="V2037" s="4">
        <f t="shared" si="158"/>
        <v>1498338.4647382896</v>
      </c>
      <c r="W2037" s="1" t="str">
        <f t="shared" si="159"/>
        <v>Favourable</v>
      </c>
    </row>
    <row r="2038" spans="1:23" x14ac:dyDescent="0.25">
      <c r="A2038" s="1"/>
      <c r="B2038" s="1"/>
      <c r="C2038" s="1"/>
      <c r="D2038" s="1"/>
      <c r="E2038" s="1" t="s">
        <v>7672</v>
      </c>
      <c r="F2038" s="2">
        <v>44212</v>
      </c>
      <c r="G2038" s="3">
        <v>57366</v>
      </c>
      <c r="H2038" s="1"/>
      <c r="I2038" s="1"/>
      <c r="J2038" s="1" t="s">
        <v>6236</v>
      </c>
      <c r="K2038" s="2">
        <v>43836</v>
      </c>
      <c r="L2038" s="1" t="s">
        <v>4216</v>
      </c>
      <c r="M2038" s="1" t="str">
        <f t="shared" si="155"/>
        <v>Agricultural Extension</v>
      </c>
      <c r="N2038" s="1" t="s">
        <v>4210</v>
      </c>
      <c r="O2038" s="1" t="s">
        <v>4438</v>
      </c>
      <c r="P2038" s="1">
        <v>5615</v>
      </c>
      <c r="Q2038" s="1">
        <v>1212954</v>
      </c>
      <c r="R2038" s="1">
        <f t="shared" si="156"/>
        <v>11803</v>
      </c>
      <c r="S2038" s="4">
        <v>142429.92024681033</v>
      </c>
      <c r="T2038" s="4">
        <v>117752.92508967145</v>
      </c>
      <c r="U2038" s="1">
        <f t="shared" si="157"/>
        <v>1201151</v>
      </c>
      <c r="V2038" s="4">
        <f t="shared" si="158"/>
        <v>952771.15466351819</v>
      </c>
      <c r="W2038" s="1" t="str">
        <f t="shared" si="159"/>
        <v>Favourable</v>
      </c>
    </row>
    <row r="2039" spans="1:23" x14ac:dyDescent="0.25">
      <c r="A2039" s="1"/>
      <c r="B2039" s="1"/>
      <c r="C2039" s="1"/>
      <c r="D2039" s="1"/>
      <c r="E2039" s="1" t="s">
        <v>7420</v>
      </c>
      <c r="F2039" s="2">
        <v>44046</v>
      </c>
      <c r="G2039" s="3">
        <v>37584</v>
      </c>
      <c r="H2039" s="1"/>
      <c r="I2039" s="1"/>
      <c r="J2039" s="1" t="s">
        <v>7673</v>
      </c>
      <c r="K2039" s="2">
        <v>45089</v>
      </c>
      <c r="L2039" s="1" t="s">
        <v>4218</v>
      </c>
      <c r="M2039" s="1" t="str">
        <f t="shared" si="155"/>
        <v>Infrastructure</v>
      </c>
      <c r="N2039" s="1" t="s">
        <v>4205</v>
      </c>
      <c r="O2039" s="1" t="s">
        <v>4286</v>
      </c>
      <c r="P2039" s="1">
        <v>8826</v>
      </c>
      <c r="Q2039" s="1">
        <v>1093379</v>
      </c>
      <c r="R2039" s="1">
        <f t="shared" si="156"/>
        <v>50535</v>
      </c>
      <c r="S2039" s="4">
        <v>1080412.5307577008</v>
      </c>
      <c r="T2039" s="4">
        <v>276833.67525276321</v>
      </c>
      <c r="U2039" s="1">
        <f t="shared" si="157"/>
        <v>1042844</v>
      </c>
      <c r="V2039" s="4">
        <f t="shared" si="158"/>
        <v>-263867.20601046411</v>
      </c>
      <c r="W2039" s="1" t="str">
        <f t="shared" si="159"/>
        <v>Adverse</v>
      </c>
    </row>
    <row r="2040" spans="1:23" x14ac:dyDescent="0.25">
      <c r="A2040" s="1"/>
      <c r="B2040" s="1"/>
      <c r="C2040" s="1"/>
      <c r="D2040" s="1"/>
      <c r="E2040" s="1" t="s">
        <v>7674</v>
      </c>
      <c r="F2040" s="2">
        <v>44714</v>
      </c>
      <c r="G2040" s="3">
        <v>35583</v>
      </c>
      <c r="H2040" s="1"/>
      <c r="I2040" s="1"/>
      <c r="J2040" s="1" t="s">
        <v>7675</v>
      </c>
      <c r="K2040" s="2">
        <v>44848</v>
      </c>
      <c r="L2040" s="1" t="s">
        <v>4218</v>
      </c>
      <c r="M2040" s="1" t="str">
        <f t="shared" si="155"/>
        <v>Infrastructure</v>
      </c>
      <c r="N2040" s="1" t="s">
        <v>4210</v>
      </c>
      <c r="O2040" s="1" t="s">
        <v>4286</v>
      </c>
      <c r="P2040" s="1">
        <v>5893</v>
      </c>
      <c r="Q2040" s="1">
        <v>1410726</v>
      </c>
      <c r="R2040" s="1">
        <f t="shared" si="156"/>
        <v>0</v>
      </c>
      <c r="S2040" s="4">
        <v>909916.9800419485</v>
      </c>
      <c r="T2040" s="4">
        <v>88585.538938585858</v>
      </c>
      <c r="U2040" s="1">
        <f t="shared" si="157"/>
        <v>1410726</v>
      </c>
      <c r="V2040" s="4">
        <f t="shared" si="158"/>
        <v>412223.4810194656</v>
      </c>
      <c r="W2040" s="1" t="str">
        <f t="shared" si="159"/>
        <v>Favourable</v>
      </c>
    </row>
    <row r="2041" spans="1:23" x14ac:dyDescent="0.25">
      <c r="A2041" s="1"/>
      <c r="B2041" s="1"/>
      <c r="C2041" s="1"/>
      <c r="D2041" s="1"/>
      <c r="E2041" s="1" t="s">
        <v>7676</v>
      </c>
      <c r="F2041" s="2">
        <v>44211</v>
      </c>
      <c r="G2041" s="3">
        <v>41620</v>
      </c>
      <c r="H2041" s="1"/>
      <c r="I2041" s="1"/>
      <c r="J2041" s="1" t="s">
        <v>7677</v>
      </c>
      <c r="K2041" s="2">
        <v>43910</v>
      </c>
      <c r="L2041" s="1" t="s">
        <v>4216</v>
      </c>
      <c r="M2041" s="1" t="str">
        <f t="shared" si="155"/>
        <v>Agricultural Extension</v>
      </c>
      <c r="N2041" s="1" t="s">
        <v>4210</v>
      </c>
      <c r="O2041" s="1" t="s">
        <v>4476</v>
      </c>
      <c r="P2041" s="1">
        <v>7124</v>
      </c>
      <c r="Q2041" s="1">
        <v>421808</v>
      </c>
      <c r="R2041" s="1">
        <f t="shared" si="156"/>
        <v>54140</v>
      </c>
      <c r="S2041" s="4">
        <v>128178.34625471411</v>
      </c>
      <c r="T2041" s="4">
        <v>95792.375635761055</v>
      </c>
      <c r="U2041" s="1">
        <f t="shared" si="157"/>
        <v>367668</v>
      </c>
      <c r="V2041" s="4">
        <f t="shared" si="158"/>
        <v>197837.27810952484</v>
      </c>
      <c r="W2041" s="1" t="str">
        <f t="shared" si="159"/>
        <v>Favourable</v>
      </c>
    </row>
    <row r="2042" spans="1:23" x14ac:dyDescent="0.25">
      <c r="A2042" s="1"/>
      <c r="B2042" s="1"/>
      <c r="C2042" s="1"/>
      <c r="D2042" s="1"/>
      <c r="E2042" s="1" t="s">
        <v>7678</v>
      </c>
      <c r="F2042" s="2">
        <v>43971</v>
      </c>
      <c r="G2042" s="3">
        <v>16528</v>
      </c>
      <c r="H2042" s="1"/>
      <c r="I2042" s="1"/>
      <c r="J2042" s="1" t="s">
        <v>7679</v>
      </c>
      <c r="K2042" s="2">
        <v>45339</v>
      </c>
      <c r="L2042" s="1" t="s">
        <v>4216</v>
      </c>
      <c r="M2042" s="1" t="str">
        <f t="shared" si="155"/>
        <v>Agricultural Extension</v>
      </c>
      <c r="N2042" s="1" t="s">
        <v>4205</v>
      </c>
      <c r="O2042" s="1" t="s">
        <v>4479</v>
      </c>
      <c r="P2042" s="1">
        <v>6423</v>
      </c>
      <c r="Q2042" s="1">
        <v>938194</v>
      </c>
      <c r="R2042" s="1">
        <f t="shared" si="156"/>
        <v>0</v>
      </c>
      <c r="S2042" s="4">
        <v>517516.97678529233</v>
      </c>
      <c r="T2042" s="4">
        <v>260589.36418629088</v>
      </c>
      <c r="U2042" s="1">
        <f t="shared" si="157"/>
        <v>938194</v>
      </c>
      <c r="V2042" s="4">
        <f t="shared" si="158"/>
        <v>160087.65902841673</v>
      </c>
      <c r="W2042" s="1" t="str">
        <f t="shared" si="159"/>
        <v>Favourable</v>
      </c>
    </row>
    <row r="2043" spans="1:23" x14ac:dyDescent="0.25">
      <c r="A2043" s="1"/>
      <c r="B2043" s="1"/>
      <c r="C2043" s="1"/>
      <c r="D2043" s="1"/>
      <c r="E2043" s="1" t="s">
        <v>4529</v>
      </c>
      <c r="F2043" s="2">
        <v>44904</v>
      </c>
      <c r="G2043" s="3">
        <v>55154</v>
      </c>
      <c r="H2043" s="1"/>
      <c r="I2043" s="1"/>
      <c r="J2043" s="1" t="s">
        <v>7680</v>
      </c>
      <c r="K2043" s="2">
        <v>44900</v>
      </c>
      <c r="L2043" s="1" t="s">
        <v>4212</v>
      </c>
      <c r="M2043" s="1" t="str">
        <f t="shared" si="155"/>
        <v>Agricultural Extension</v>
      </c>
      <c r="N2043" s="1" t="s">
        <v>4205</v>
      </c>
      <c r="O2043" s="1" t="s">
        <v>4374</v>
      </c>
      <c r="P2043" s="1">
        <v>5707</v>
      </c>
      <c r="Q2043" s="1">
        <v>2222941</v>
      </c>
      <c r="R2043" s="1">
        <f t="shared" si="156"/>
        <v>0</v>
      </c>
      <c r="S2043" s="4">
        <v>1412990.2931722268</v>
      </c>
      <c r="T2043" s="4">
        <v>607174.82972355082</v>
      </c>
      <c r="U2043" s="1">
        <f t="shared" si="157"/>
        <v>2222941</v>
      </c>
      <c r="V2043" s="4">
        <f t="shared" si="158"/>
        <v>202775.87710422231</v>
      </c>
      <c r="W2043" s="1" t="str">
        <f t="shared" si="159"/>
        <v>Favourable</v>
      </c>
    </row>
    <row r="2044" spans="1:23" x14ac:dyDescent="0.25">
      <c r="A2044" s="1"/>
      <c r="B2044" s="1"/>
      <c r="C2044" s="1"/>
      <c r="D2044" s="1"/>
      <c r="E2044" s="1" t="s">
        <v>7681</v>
      </c>
      <c r="F2044" s="2">
        <v>44276</v>
      </c>
      <c r="G2044" s="3">
        <v>24474</v>
      </c>
      <c r="H2044" s="1"/>
      <c r="I2044" s="1"/>
      <c r="J2044" s="1" t="s">
        <v>5898</v>
      </c>
      <c r="K2044" s="2">
        <v>45369</v>
      </c>
      <c r="L2044" s="1" t="s">
        <v>4200</v>
      </c>
      <c r="M2044" s="1" t="str">
        <f t="shared" si="155"/>
        <v>Social Services</v>
      </c>
      <c r="N2044" s="1" t="s">
        <v>4222</v>
      </c>
      <c r="O2044" s="1" t="s">
        <v>4374</v>
      </c>
      <c r="P2044" s="1">
        <v>8942</v>
      </c>
      <c r="Q2044" s="1">
        <v>625415</v>
      </c>
      <c r="R2044" s="1">
        <f t="shared" si="156"/>
        <v>47823</v>
      </c>
      <c r="S2044" s="4">
        <v>402807.76872231794</v>
      </c>
      <c r="T2044" s="4">
        <v>100789.75010435675</v>
      </c>
      <c r="U2044" s="1">
        <f t="shared" si="157"/>
        <v>577592</v>
      </c>
      <c r="V2044" s="4">
        <f t="shared" si="158"/>
        <v>121817.48117332533</v>
      </c>
      <c r="W2044" s="1" t="str">
        <f t="shared" si="159"/>
        <v>Favourable</v>
      </c>
    </row>
    <row r="2045" spans="1:23" x14ac:dyDescent="0.25">
      <c r="A2045" s="1"/>
      <c r="B2045" s="1"/>
      <c r="C2045" s="1"/>
      <c r="D2045" s="1"/>
      <c r="E2045" s="1" t="s">
        <v>7682</v>
      </c>
      <c r="F2045" s="2">
        <v>44428</v>
      </c>
      <c r="G2045" s="3">
        <v>52826</v>
      </c>
      <c r="H2045" s="1"/>
      <c r="I2045" s="1"/>
      <c r="J2045" s="1" t="s">
        <v>7683</v>
      </c>
      <c r="K2045" s="2">
        <v>44160</v>
      </c>
      <c r="L2045" s="1" t="s">
        <v>4204</v>
      </c>
      <c r="M2045" s="1" t="str">
        <f t="shared" si="155"/>
        <v>Education</v>
      </c>
      <c r="N2045" s="1" t="s">
        <v>4222</v>
      </c>
      <c r="O2045" s="1" t="s">
        <v>4250</v>
      </c>
      <c r="P2045" s="1">
        <v>7352</v>
      </c>
      <c r="Q2045" s="1">
        <v>408471</v>
      </c>
      <c r="R2045" s="1">
        <f t="shared" si="156"/>
        <v>0</v>
      </c>
      <c r="S2045" s="4">
        <v>96362.017369565845</v>
      </c>
      <c r="T2045" s="4">
        <v>115738.50811906438</v>
      </c>
      <c r="U2045" s="1">
        <f t="shared" si="157"/>
        <v>408471</v>
      </c>
      <c r="V2045" s="4">
        <f t="shared" si="158"/>
        <v>196370.47451136977</v>
      </c>
      <c r="W2045" s="1" t="str">
        <f t="shared" si="159"/>
        <v>Favourable</v>
      </c>
    </row>
    <row r="2046" spans="1:23" x14ac:dyDescent="0.25">
      <c r="A2046" s="1"/>
      <c r="B2046" s="1"/>
      <c r="C2046" s="1"/>
      <c r="D2046" s="1"/>
      <c r="E2046" s="1" t="s">
        <v>4955</v>
      </c>
      <c r="F2046" s="2">
        <v>44352</v>
      </c>
      <c r="G2046" s="3">
        <v>58431</v>
      </c>
      <c r="H2046" s="1"/>
      <c r="I2046" s="1"/>
      <c r="J2046" s="1" t="s">
        <v>7684</v>
      </c>
      <c r="K2046" s="2">
        <v>43973</v>
      </c>
      <c r="L2046" s="1" t="s">
        <v>4200</v>
      </c>
      <c r="M2046" s="1" t="str">
        <f t="shared" si="155"/>
        <v>Social Services</v>
      </c>
      <c r="N2046" s="1" t="s">
        <v>4205</v>
      </c>
      <c r="O2046" s="1" t="s">
        <v>4402</v>
      </c>
      <c r="P2046" s="1">
        <v>9417</v>
      </c>
      <c r="Q2046" s="1">
        <v>1956359</v>
      </c>
      <c r="R2046" s="1">
        <f t="shared" si="156"/>
        <v>49150</v>
      </c>
      <c r="S2046" s="4">
        <v>530176.60245622357</v>
      </c>
      <c r="T2046" s="4">
        <v>401823.52246034407</v>
      </c>
      <c r="U2046" s="1">
        <f t="shared" si="157"/>
        <v>1907209</v>
      </c>
      <c r="V2046" s="4">
        <f t="shared" si="158"/>
        <v>1024358.8750834323</v>
      </c>
      <c r="W2046" s="1" t="str">
        <f t="shared" si="159"/>
        <v>Favourable</v>
      </c>
    </row>
    <row r="2047" spans="1:23" x14ac:dyDescent="0.25">
      <c r="A2047" s="1"/>
      <c r="B2047" s="1"/>
      <c r="C2047" s="1"/>
      <c r="D2047" s="1"/>
      <c r="E2047" s="1" t="s">
        <v>7685</v>
      </c>
      <c r="F2047" s="2">
        <v>44437</v>
      </c>
      <c r="G2047" s="3">
        <v>31787</v>
      </c>
      <c r="H2047" s="1"/>
      <c r="I2047" s="1"/>
      <c r="J2047" s="1" t="s">
        <v>7686</v>
      </c>
      <c r="K2047" s="2">
        <v>44514</v>
      </c>
      <c r="L2047" s="1" t="s">
        <v>4218</v>
      </c>
      <c r="M2047" s="1" t="str">
        <f t="shared" si="155"/>
        <v>Infrastructure</v>
      </c>
      <c r="N2047" s="1" t="s">
        <v>4210</v>
      </c>
      <c r="O2047" s="1" t="s">
        <v>4330</v>
      </c>
      <c r="P2047" s="1">
        <v>6268</v>
      </c>
      <c r="Q2047" s="1">
        <v>2039935</v>
      </c>
      <c r="R2047" s="1">
        <f t="shared" si="156"/>
        <v>25018</v>
      </c>
      <c r="S2047" s="4">
        <v>723863.39264714986</v>
      </c>
      <c r="T2047" s="4">
        <v>304039.76567729871</v>
      </c>
      <c r="U2047" s="1">
        <f t="shared" si="157"/>
        <v>2014917</v>
      </c>
      <c r="V2047" s="4">
        <f t="shared" si="158"/>
        <v>1012031.8416755514</v>
      </c>
      <c r="W2047" s="1" t="str">
        <f t="shared" si="159"/>
        <v>Favourable</v>
      </c>
    </row>
    <row r="2048" spans="1:23" x14ac:dyDescent="0.25">
      <c r="A2048" s="1"/>
      <c r="B2048" s="1"/>
      <c r="C2048" s="1"/>
      <c r="D2048" s="1"/>
      <c r="E2048" s="1" t="s">
        <v>4957</v>
      </c>
      <c r="F2048" s="2">
        <v>45095</v>
      </c>
      <c r="G2048" s="3">
        <v>53018</v>
      </c>
      <c r="H2048" s="1"/>
      <c r="I2048" s="1"/>
      <c r="J2048" s="1" t="s">
        <v>7687</v>
      </c>
      <c r="K2048" s="2">
        <v>45280</v>
      </c>
      <c r="L2048" s="1" t="s">
        <v>4200</v>
      </c>
      <c r="M2048" s="1" t="str">
        <f t="shared" si="155"/>
        <v>Social Services</v>
      </c>
      <c r="N2048" s="1" t="s">
        <v>4222</v>
      </c>
      <c r="O2048" s="1" t="s">
        <v>4223</v>
      </c>
      <c r="P2048" s="1">
        <v>6246</v>
      </c>
      <c r="Q2048" s="1">
        <v>1869970</v>
      </c>
      <c r="R2048" s="1">
        <f t="shared" si="156"/>
        <v>38776</v>
      </c>
      <c r="S2048" s="4">
        <v>663239.75671812159</v>
      </c>
      <c r="T2048" s="4">
        <v>16598.968910930704</v>
      </c>
      <c r="U2048" s="1">
        <f t="shared" si="157"/>
        <v>1831194</v>
      </c>
      <c r="V2048" s="4">
        <f t="shared" si="158"/>
        <v>1190131.2743709479</v>
      </c>
      <c r="W2048" s="1" t="str">
        <f t="shared" si="159"/>
        <v>Favourable</v>
      </c>
    </row>
    <row r="2049" spans="1:23" x14ac:dyDescent="0.25">
      <c r="A2049" s="1"/>
      <c r="B2049" s="1"/>
      <c r="C2049" s="1"/>
      <c r="D2049" s="1"/>
      <c r="E2049" s="1" t="s">
        <v>7688</v>
      </c>
      <c r="F2049" s="2">
        <v>44910</v>
      </c>
      <c r="G2049" s="3">
        <v>29777</v>
      </c>
      <c r="H2049" s="1"/>
      <c r="I2049" s="1"/>
      <c r="J2049" s="1" t="s">
        <v>7689</v>
      </c>
      <c r="K2049" s="2">
        <v>45089</v>
      </c>
      <c r="L2049" s="1" t="s">
        <v>4212</v>
      </c>
      <c r="M2049" s="1" t="str">
        <f t="shared" si="155"/>
        <v>Agricultural Extension</v>
      </c>
      <c r="N2049" s="1" t="s">
        <v>4205</v>
      </c>
      <c r="O2049" s="1" t="s">
        <v>4358</v>
      </c>
      <c r="P2049" s="1">
        <v>6692</v>
      </c>
      <c r="Q2049" s="1">
        <v>2052255</v>
      </c>
      <c r="R2049" s="1">
        <f t="shared" si="156"/>
        <v>22020</v>
      </c>
      <c r="S2049" s="4">
        <v>1339197.4441183088</v>
      </c>
      <c r="T2049" s="4">
        <v>377832.07141988847</v>
      </c>
      <c r="U2049" s="1">
        <f t="shared" si="157"/>
        <v>2030235</v>
      </c>
      <c r="V2049" s="4">
        <f t="shared" si="158"/>
        <v>335225.48446180276</v>
      </c>
      <c r="W2049" s="1" t="str">
        <f t="shared" si="159"/>
        <v>Favourable</v>
      </c>
    </row>
    <row r="2050" spans="1:23" x14ac:dyDescent="0.25">
      <c r="A2050" s="1"/>
      <c r="B2050" s="1"/>
      <c r="C2050" s="1"/>
      <c r="D2050" s="1"/>
      <c r="E2050" s="1" t="s">
        <v>7690</v>
      </c>
      <c r="F2050" s="2">
        <v>45002</v>
      </c>
      <c r="G2050" s="3">
        <v>39026</v>
      </c>
      <c r="H2050" s="1"/>
      <c r="I2050" s="1"/>
      <c r="J2050" s="1" t="s">
        <v>7691</v>
      </c>
      <c r="K2050" s="2">
        <v>44040</v>
      </c>
      <c r="L2050" s="1" t="s">
        <v>4216</v>
      </c>
      <c r="M2050" s="1" t="str">
        <f t="shared" si="155"/>
        <v>Agricultural Extension</v>
      </c>
      <c r="N2050" s="1" t="s">
        <v>4222</v>
      </c>
      <c r="O2050" s="1" t="s">
        <v>4295</v>
      </c>
      <c r="P2050" s="1">
        <v>5544</v>
      </c>
      <c r="Q2050" s="1">
        <v>259725</v>
      </c>
      <c r="R2050" s="1">
        <f t="shared" si="156"/>
        <v>51919</v>
      </c>
      <c r="S2050" s="4">
        <v>195746.38614725386</v>
      </c>
      <c r="T2050" s="4">
        <v>11650.654399461311</v>
      </c>
      <c r="U2050" s="1">
        <f t="shared" si="157"/>
        <v>207806</v>
      </c>
      <c r="V2050" s="4">
        <f t="shared" si="158"/>
        <v>52327.959453284828</v>
      </c>
      <c r="W2050" s="1" t="str">
        <f t="shared" si="159"/>
        <v>Favourable</v>
      </c>
    </row>
    <row r="2051" spans="1:23" x14ac:dyDescent="0.25">
      <c r="A2051" s="1"/>
      <c r="B2051" s="1"/>
      <c r="C2051" s="1"/>
      <c r="D2051" s="1"/>
      <c r="E2051" s="1" t="s">
        <v>7692</v>
      </c>
      <c r="F2051" s="2">
        <v>44254</v>
      </c>
      <c r="G2051" s="3">
        <v>20316</v>
      </c>
      <c r="H2051" s="1"/>
      <c r="I2051" s="1"/>
      <c r="J2051" s="1" t="s">
        <v>7693</v>
      </c>
      <c r="K2051" s="2">
        <v>43899</v>
      </c>
      <c r="L2051" s="1" t="s">
        <v>4204</v>
      </c>
      <c r="M2051" s="1" t="str">
        <f t="shared" ref="M2051:M2114" si="160">INDEX($A:$B,MATCH($L2051,$A:$A,0),2)</f>
        <v>Education</v>
      </c>
      <c r="N2051" s="1" t="s">
        <v>4210</v>
      </c>
      <c r="O2051" s="1" t="s">
        <v>4421</v>
      </c>
      <c r="P2051" s="1">
        <v>8553</v>
      </c>
      <c r="Q2051" s="1">
        <v>675162</v>
      </c>
      <c r="R2051" s="1">
        <f t="shared" ref="R2051:R2114" si="161">_xlfn.XLOOKUP($J2051,$E:$E,$G:$G,0,0,1)</f>
        <v>43239</v>
      </c>
      <c r="S2051" s="4">
        <v>651175.8203747014</v>
      </c>
      <c r="T2051" s="4">
        <v>199407.55396664047</v>
      </c>
      <c r="U2051" s="1">
        <f t="shared" ref="U2051:U2114" si="162">Q2051-R2051</f>
        <v>631923</v>
      </c>
      <c r="V2051" s="4">
        <f t="shared" ref="V2051:V2114" si="163">Q2051-(S2051+T2051)</f>
        <v>-175421.3743413419</v>
      </c>
      <c r="W2051" s="1" t="str">
        <f t="shared" ref="W2051:W2114" si="164">IF(V2051&gt;=0,"Favourable","Adverse")</f>
        <v>Adverse</v>
      </c>
    </row>
    <row r="2052" spans="1:23" x14ac:dyDescent="0.25">
      <c r="A2052" s="1"/>
      <c r="B2052" s="1"/>
      <c r="C2052" s="1"/>
      <c r="D2052" s="1"/>
      <c r="E2052" s="1" t="s">
        <v>7694</v>
      </c>
      <c r="F2052" s="2">
        <v>44895</v>
      </c>
      <c r="G2052" s="3">
        <v>35089</v>
      </c>
      <c r="H2052" s="1"/>
      <c r="I2052" s="1"/>
      <c r="J2052" s="1" t="s">
        <v>7695</v>
      </c>
      <c r="K2052" s="2">
        <v>45222</v>
      </c>
      <c r="L2052" s="1" t="s">
        <v>4218</v>
      </c>
      <c r="M2052" s="1" t="str">
        <f t="shared" si="160"/>
        <v>Infrastructure</v>
      </c>
      <c r="N2052" s="1" t="s">
        <v>4210</v>
      </c>
      <c r="O2052" s="1" t="s">
        <v>4292</v>
      </c>
      <c r="P2052" s="1">
        <v>6441</v>
      </c>
      <c r="Q2052" s="1">
        <v>743544</v>
      </c>
      <c r="R2052" s="1">
        <f t="shared" si="161"/>
        <v>0</v>
      </c>
      <c r="S2052" s="4">
        <v>97820.653329805195</v>
      </c>
      <c r="T2052" s="4">
        <v>45424.938683147666</v>
      </c>
      <c r="U2052" s="1">
        <f t="shared" si="162"/>
        <v>743544</v>
      </c>
      <c r="V2052" s="4">
        <f t="shared" si="163"/>
        <v>600298.4079870471</v>
      </c>
      <c r="W2052" s="1" t="str">
        <f t="shared" si="164"/>
        <v>Favourable</v>
      </c>
    </row>
    <row r="2053" spans="1:23" x14ac:dyDescent="0.25">
      <c r="A2053" s="1"/>
      <c r="B2053" s="1"/>
      <c r="C2053" s="1"/>
      <c r="D2053" s="1"/>
      <c r="E2053" s="1" t="s">
        <v>7696</v>
      </c>
      <c r="F2053" s="2">
        <v>44508</v>
      </c>
      <c r="G2053" s="3">
        <v>51231</v>
      </c>
      <c r="H2053" s="1"/>
      <c r="I2053" s="1"/>
      <c r="J2053" s="1" t="s">
        <v>7697</v>
      </c>
      <c r="K2053" s="2">
        <v>44191</v>
      </c>
      <c r="L2053" s="1" t="s">
        <v>4212</v>
      </c>
      <c r="M2053" s="1" t="str">
        <f t="shared" si="160"/>
        <v>Agricultural Extension</v>
      </c>
      <c r="N2053" s="1" t="s">
        <v>4205</v>
      </c>
      <c r="O2053" s="1" t="s">
        <v>4311</v>
      </c>
      <c r="P2053" s="1">
        <v>7530</v>
      </c>
      <c r="Q2053" s="1">
        <v>874195</v>
      </c>
      <c r="R2053" s="1">
        <f t="shared" si="161"/>
        <v>0</v>
      </c>
      <c r="S2053" s="4">
        <v>496582.44434642181</v>
      </c>
      <c r="T2053" s="4">
        <v>50714.285799910322</v>
      </c>
      <c r="U2053" s="1">
        <f t="shared" si="162"/>
        <v>874195</v>
      </c>
      <c r="V2053" s="4">
        <f t="shared" si="163"/>
        <v>326898.26985366782</v>
      </c>
      <c r="W2053" s="1" t="str">
        <f t="shared" si="164"/>
        <v>Favourable</v>
      </c>
    </row>
    <row r="2054" spans="1:23" x14ac:dyDescent="0.25">
      <c r="A2054" s="1"/>
      <c r="B2054" s="1"/>
      <c r="C2054" s="1"/>
      <c r="D2054" s="1"/>
      <c r="E2054" s="1" t="s">
        <v>7698</v>
      </c>
      <c r="F2054" s="2">
        <v>45009</v>
      </c>
      <c r="G2054" s="3">
        <v>25891</v>
      </c>
      <c r="H2054" s="1"/>
      <c r="I2054" s="1"/>
      <c r="J2054" s="1" t="s">
        <v>6982</v>
      </c>
      <c r="K2054" s="2">
        <v>44436</v>
      </c>
      <c r="L2054" s="1" t="s">
        <v>4200</v>
      </c>
      <c r="M2054" s="1" t="str">
        <f t="shared" si="160"/>
        <v>Social Services</v>
      </c>
      <c r="N2054" s="1" t="s">
        <v>4205</v>
      </c>
      <c r="O2054" s="1" t="s">
        <v>4247</v>
      </c>
      <c r="P2054" s="1">
        <v>5671</v>
      </c>
      <c r="Q2054" s="1">
        <v>1167165</v>
      </c>
      <c r="R2054" s="1">
        <f t="shared" si="161"/>
        <v>17000</v>
      </c>
      <c r="S2054" s="4">
        <v>383723.83360982977</v>
      </c>
      <c r="T2054" s="4">
        <v>270632.43367360404</v>
      </c>
      <c r="U2054" s="1">
        <f t="shared" si="162"/>
        <v>1150165</v>
      </c>
      <c r="V2054" s="4">
        <f t="shared" si="163"/>
        <v>512808.73271656618</v>
      </c>
      <c r="W2054" s="1" t="str">
        <f t="shared" si="164"/>
        <v>Favourable</v>
      </c>
    </row>
    <row r="2055" spans="1:23" x14ac:dyDescent="0.25">
      <c r="A2055" s="1"/>
      <c r="B2055" s="1"/>
      <c r="C2055" s="1"/>
      <c r="D2055" s="1"/>
      <c r="E2055" s="1" t="s">
        <v>7699</v>
      </c>
      <c r="F2055" s="2">
        <v>44926</v>
      </c>
      <c r="G2055" s="3">
        <v>45625</v>
      </c>
      <c r="H2055" s="1"/>
      <c r="I2055" s="1"/>
      <c r="J2055" s="1" t="s">
        <v>7700</v>
      </c>
      <c r="K2055" s="2">
        <v>45172</v>
      </c>
      <c r="L2055" s="1" t="s">
        <v>4216</v>
      </c>
      <c r="M2055" s="1" t="str">
        <f t="shared" si="160"/>
        <v>Agricultural Extension</v>
      </c>
      <c r="N2055" s="1" t="s">
        <v>4205</v>
      </c>
      <c r="O2055" s="1" t="s">
        <v>4295</v>
      </c>
      <c r="P2055" s="1">
        <v>8895</v>
      </c>
      <c r="Q2055" s="1">
        <v>1538841</v>
      </c>
      <c r="R2055" s="1">
        <f t="shared" si="161"/>
        <v>32818</v>
      </c>
      <c r="S2055" s="4">
        <v>250012.55315572326</v>
      </c>
      <c r="T2055" s="4">
        <v>181590.99815323937</v>
      </c>
      <c r="U2055" s="1">
        <f t="shared" si="162"/>
        <v>1506023</v>
      </c>
      <c r="V2055" s="4">
        <f t="shared" si="163"/>
        <v>1107237.4486910375</v>
      </c>
      <c r="W2055" s="1" t="str">
        <f t="shared" si="164"/>
        <v>Favourable</v>
      </c>
    </row>
    <row r="2056" spans="1:23" x14ac:dyDescent="0.25">
      <c r="A2056" s="1"/>
      <c r="B2056" s="1"/>
      <c r="C2056" s="1"/>
      <c r="D2056" s="1"/>
      <c r="E2056" s="1" t="s">
        <v>6736</v>
      </c>
      <c r="F2056" s="2">
        <v>45215</v>
      </c>
      <c r="G2056" s="3">
        <v>28865</v>
      </c>
      <c r="H2056" s="1"/>
      <c r="I2056" s="1"/>
      <c r="J2056" s="1" t="s">
        <v>7552</v>
      </c>
      <c r="K2056" s="2">
        <v>44359</v>
      </c>
      <c r="L2056" s="1" t="s">
        <v>4218</v>
      </c>
      <c r="M2056" s="1" t="str">
        <f t="shared" si="160"/>
        <v>Infrastructure</v>
      </c>
      <c r="N2056" s="1" t="s">
        <v>4205</v>
      </c>
      <c r="O2056" s="1" t="s">
        <v>4335</v>
      </c>
      <c r="P2056" s="1">
        <v>6685</v>
      </c>
      <c r="Q2056" s="1">
        <v>981230</v>
      </c>
      <c r="R2056" s="1">
        <f t="shared" si="161"/>
        <v>23228</v>
      </c>
      <c r="S2056" s="4">
        <v>356946.83115874132</v>
      </c>
      <c r="T2056" s="4">
        <v>296351.86823576788</v>
      </c>
      <c r="U2056" s="1">
        <f t="shared" si="162"/>
        <v>958002</v>
      </c>
      <c r="V2056" s="4">
        <f t="shared" si="163"/>
        <v>327931.3006054908</v>
      </c>
      <c r="W2056" s="1" t="str">
        <f t="shared" si="164"/>
        <v>Favourable</v>
      </c>
    </row>
    <row r="2057" spans="1:23" x14ac:dyDescent="0.25">
      <c r="A2057" s="1"/>
      <c r="B2057" s="1"/>
      <c r="C2057" s="1"/>
      <c r="D2057" s="1"/>
      <c r="E2057" s="1" t="s">
        <v>7701</v>
      </c>
      <c r="F2057" s="2">
        <v>44759</v>
      </c>
      <c r="G2057" s="3">
        <v>22343</v>
      </c>
      <c r="H2057" s="1"/>
      <c r="I2057" s="1"/>
      <c r="J2057" s="1" t="s">
        <v>7702</v>
      </c>
      <c r="K2057" s="2">
        <v>44236</v>
      </c>
      <c r="L2057" s="1" t="s">
        <v>4200</v>
      </c>
      <c r="M2057" s="1" t="str">
        <f t="shared" si="160"/>
        <v>Social Services</v>
      </c>
      <c r="N2057" s="1" t="s">
        <v>4210</v>
      </c>
      <c r="O2057" s="1" t="s">
        <v>4256</v>
      </c>
      <c r="P2057" s="1">
        <v>7864</v>
      </c>
      <c r="Q2057" s="1">
        <v>2094571</v>
      </c>
      <c r="R2057" s="1">
        <f t="shared" si="161"/>
        <v>0</v>
      </c>
      <c r="S2057" s="4">
        <v>1320006.2581079819</v>
      </c>
      <c r="T2057" s="4">
        <v>673523.12599004712</v>
      </c>
      <c r="U2057" s="1">
        <f t="shared" si="162"/>
        <v>2094571</v>
      </c>
      <c r="V2057" s="4">
        <f t="shared" si="163"/>
        <v>101041.615901971</v>
      </c>
      <c r="W2057" s="1" t="str">
        <f t="shared" si="164"/>
        <v>Favourable</v>
      </c>
    </row>
    <row r="2058" spans="1:23" x14ac:dyDescent="0.25">
      <c r="A2058" s="1"/>
      <c r="B2058" s="1"/>
      <c r="C2058" s="1"/>
      <c r="D2058" s="1"/>
      <c r="E2058" s="1" t="s">
        <v>7703</v>
      </c>
      <c r="F2058" s="2">
        <v>44099</v>
      </c>
      <c r="G2058" s="3">
        <v>34552</v>
      </c>
      <c r="H2058" s="1"/>
      <c r="I2058" s="1"/>
      <c r="J2058" s="1" t="s">
        <v>6131</v>
      </c>
      <c r="K2058" s="2">
        <v>44410</v>
      </c>
      <c r="L2058" s="1" t="s">
        <v>4216</v>
      </c>
      <c r="M2058" s="1" t="str">
        <f t="shared" si="160"/>
        <v>Agricultural Extension</v>
      </c>
      <c r="N2058" s="1" t="s">
        <v>4222</v>
      </c>
      <c r="O2058" s="1" t="s">
        <v>4270</v>
      </c>
      <c r="P2058" s="1">
        <v>6048</v>
      </c>
      <c r="Q2058" s="1">
        <v>2290323</v>
      </c>
      <c r="R2058" s="1">
        <f t="shared" si="161"/>
        <v>59679</v>
      </c>
      <c r="S2058" s="4">
        <v>753257.57579107501</v>
      </c>
      <c r="T2058" s="4">
        <v>71350.069170717572</v>
      </c>
      <c r="U2058" s="1">
        <f t="shared" si="162"/>
        <v>2230644</v>
      </c>
      <c r="V2058" s="4">
        <f t="shared" si="163"/>
        <v>1465715.3550382075</v>
      </c>
      <c r="W2058" s="1" t="str">
        <f t="shared" si="164"/>
        <v>Favourable</v>
      </c>
    </row>
    <row r="2059" spans="1:23" x14ac:dyDescent="0.25">
      <c r="A2059" s="1"/>
      <c r="B2059" s="1"/>
      <c r="C2059" s="1"/>
      <c r="D2059" s="1"/>
      <c r="E2059" s="1" t="s">
        <v>7704</v>
      </c>
      <c r="F2059" s="2">
        <v>43964</v>
      </c>
      <c r="G2059" s="3">
        <v>13279</v>
      </c>
      <c r="H2059" s="1"/>
      <c r="I2059" s="1"/>
      <c r="J2059" s="1" t="s">
        <v>7288</v>
      </c>
      <c r="K2059" s="2">
        <v>44822</v>
      </c>
      <c r="L2059" s="1" t="s">
        <v>4200</v>
      </c>
      <c r="M2059" s="1" t="str">
        <f t="shared" si="160"/>
        <v>Social Services</v>
      </c>
      <c r="N2059" s="1" t="s">
        <v>4205</v>
      </c>
      <c r="O2059" s="1" t="s">
        <v>4241</v>
      </c>
      <c r="P2059" s="1">
        <v>8505</v>
      </c>
      <c r="Q2059" s="1">
        <v>2304546</v>
      </c>
      <c r="R2059" s="1">
        <f t="shared" si="161"/>
        <v>38429</v>
      </c>
      <c r="S2059" s="4">
        <v>603768.52018527803</v>
      </c>
      <c r="T2059" s="4">
        <v>388233.44107884285</v>
      </c>
      <c r="U2059" s="1">
        <f t="shared" si="162"/>
        <v>2266117</v>
      </c>
      <c r="V2059" s="4">
        <f t="shared" si="163"/>
        <v>1312544.0387358791</v>
      </c>
      <c r="W2059" s="1" t="str">
        <f t="shared" si="164"/>
        <v>Favourable</v>
      </c>
    </row>
    <row r="2060" spans="1:23" x14ac:dyDescent="0.25">
      <c r="A2060" s="1"/>
      <c r="B2060" s="1"/>
      <c r="C2060" s="1"/>
      <c r="D2060" s="1"/>
      <c r="E2060" s="1" t="s">
        <v>6612</v>
      </c>
      <c r="F2060" s="2">
        <v>45285</v>
      </c>
      <c r="G2060" s="3">
        <v>16731</v>
      </c>
      <c r="H2060" s="1"/>
      <c r="I2060" s="1"/>
      <c r="J2060" s="1" t="s">
        <v>7705</v>
      </c>
      <c r="K2060" s="2">
        <v>45166</v>
      </c>
      <c r="L2060" s="1" t="s">
        <v>4218</v>
      </c>
      <c r="M2060" s="1" t="str">
        <f t="shared" si="160"/>
        <v>Infrastructure</v>
      </c>
      <c r="N2060" s="1" t="s">
        <v>4205</v>
      </c>
      <c r="O2060" s="1" t="s">
        <v>4206</v>
      </c>
      <c r="P2060" s="1">
        <v>6574</v>
      </c>
      <c r="Q2060" s="1">
        <v>1886754</v>
      </c>
      <c r="R2060" s="1">
        <f t="shared" si="161"/>
        <v>40884</v>
      </c>
      <c r="S2060" s="4">
        <v>698726.75077771023</v>
      </c>
      <c r="T2060" s="4">
        <v>332107.69042876927</v>
      </c>
      <c r="U2060" s="1">
        <f t="shared" si="162"/>
        <v>1845870</v>
      </c>
      <c r="V2060" s="4">
        <f t="shared" si="163"/>
        <v>855919.55879352055</v>
      </c>
      <c r="W2060" s="1" t="str">
        <f t="shared" si="164"/>
        <v>Favourable</v>
      </c>
    </row>
    <row r="2061" spans="1:23" x14ac:dyDescent="0.25">
      <c r="A2061" s="1"/>
      <c r="B2061" s="1"/>
      <c r="C2061" s="1"/>
      <c r="D2061" s="1"/>
      <c r="E2061" s="1" t="s">
        <v>5709</v>
      </c>
      <c r="F2061" s="2">
        <v>44794</v>
      </c>
      <c r="G2061" s="3">
        <v>44601</v>
      </c>
      <c r="H2061" s="1"/>
      <c r="I2061" s="1"/>
      <c r="J2061" s="1" t="s">
        <v>5526</v>
      </c>
      <c r="K2061" s="2">
        <v>44218</v>
      </c>
      <c r="L2061" s="1" t="s">
        <v>4218</v>
      </c>
      <c r="M2061" s="1" t="str">
        <f t="shared" si="160"/>
        <v>Infrastructure</v>
      </c>
      <c r="N2061" s="1" t="s">
        <v>4205</v>
      </c>
      <c r="O2061" s="1" t="s">
        <v>4458</v>
      </c>
      <c r="P2061" s="1">
        <v>7611</v>
      </c>
      <c r="Q2061" s="1">
        <v>1685537</v>
      </c>
      <c r="R2061" s="1">
        <f t="shared" si="161"/>
        <v>23572</v>
      </c>
      <c r="S2061" s="4">
        <v>769289.35838253435</v>
      </c>
      <c r="T2061" s="4">
        <v>513255.82714517781</v>
      </c>
      <c r="U2061" s="1">
        <f t="shared" si="162"/>
        <v>1661965</v>
      </c>
      <c r="V2061" s="4">
        <f t="shared" si="163"/>
        <v>402991.81447228789</v>
      </c>
      <c r="W2061" s="1" t="str">
        <f t="shared" si="164"/>
        <v>Favourable</v>
      </c>
    </row>
    <row r="2062" spans="1:23" x14ac:dyDescent="0.25">
      <c r="A2062" s="1"/>
      <c r="B2062" s="1"/>
      <c r="C2062" s="1"/>
      <c r="D2062" s="1"/>
      <c r="E2062" s="1" t="s">
        <v>5191</v>
      </c>
      <c r="F2062" s="2">
        <v>44968</v>
      </c>
      <c r="G2062" s="3">
        <v>49350</v>
      </c>
      <c r="H2062" s="1"/>
      <c r="I2062" s="1"/>
      <c r="J2062" s="1" t="s">
        <v>7706</v>
      </c>
      <c r="K2062" s="2">
        <v>44888</v>
      </c>
      <c r="L2062" s="1" t="s">
        <v>4212</v>
      </c>
      <c r="M2062" s="1" t="str">
        <f t="shared" si="160"/>
        <v>Agricultural Extension</v>
      </c>
      <c r="N2062" s="1" t="s">
        <v>4205</v>
      </c>
      <c r="O2062" s="1" t="s">
        <v>4279</v>
      </c>
      <c r="P2062" s="1">
        <v>5917</v>
      </c>
      <c r="Q2062" s="1">
        <v>890924</v>
      </c>
      <c r="R2062" s="1">
        <f t="shared" si="161"/>
        <v>0</v>
      </c>
      <c r="S2062" s="4">
        <v>347573.19349671173</v>
      </c>
      <c r="T2062" s="4">
        <v>125116.73951164739</v>
      </c>
      <c r="U2062" s="1">
        <f t="shared" si="162"/>
        <v>890924</v>
      </c>
      <c r="V2062" s="4">
        <f t="shared" si="163"/>
        <v>418234.0669916409</v>
      </c>
      <c r="W2062" s="1" t="str">
        <f t="shared" si="164"/>
        <v>Favourable</v>
      </c>
    </row>
    <row r="2063" spans="1:23" x14ac:dyDescent="0.25">
      <c r="A2063" s="1"/>
      <c r="B2063" s="1"/>
      <c r="C2063" s="1"/>
      <c r="D2063" s="1"/>
      <c r="E2063" s="1" t="s">
        <v>6938</v>
      </c>
      <c r="F2063" s="2">
        <v>44010</v>
      </c>
      <c r="G2063" s="3">
        <v>11282</v>
      </c>
      <c r="H2063" s="1"/>
      <c r="I2063" s="1"/>
      <c r="J2063" s="1" t="s">
        <v>7707</v>
      </c>
      <c r="K2063" s="2">
        <v>44178</v>
      </c>
      <c r="L2063" s="1" t="s">
        <v>4212</v>
      </c>
      <c r="M2063" s="1" t="str">
        <f t="shared" si="160"/>
        <v>Agricultural Extension</v>
      </c>
      <c r="N2063" s="1" t="s">
        <v>4210</v>
      </c>
      <c r="O2063" s="1" t="s">
        <v>4458</v>
      </c>
      <c r="P2063" s="1">
        <v>5566</v>
      </c>
      <c r="Q2063" s="1">
        <v>1116158</v>
      </c>
      <c r="R2063" s="1">
        <f t="shared" si="161"/>
        <v>0</v>
      </c>
      <c r="S2063" s="4">
        <v>270724.6591278126</v>
      </c>
      <c r="T2063" s="4">
        <v>288052.97973645257</v>
      </c>
      <c r="U2063" s="1">
        <f t="shared" si="162"/>
        <v>1116158</v>
      </c>
      <c r="V2063" s="4">
        <f t="shared" si="163"/>
        <v>557380.36113573483</v>
      </c>
      <c r="W2063" s="1" t="str">
        <f t="shared" si="164"/>
        <v>Favourable</v>
      </c>
    </row>
    <row r="2064" spans="1:23" x14ac:dyDescent="0.25">
      <c r="A2064" s="1"/>
      <c r="B2064" s="1"/>
      <c r="C2064" s="1"/>
      <c r="D2064" s="1"/>
      <c r="E2064" s="1" t="s">
        <v>7708</v>
      </c>
      <c r="F2064" s="2">
        <v>44601</v>
      </c>
      <c r="G2064" s="3">
        <v>56240</v>
      </c>
      <c r="H2064" s="1"/>
      <c r="I2064" s="1"/>
      <c r="J2064" s="1" t="s">
        <v>5723</v>
      </c>
      <c r="K2064" s="2">
        <v>44063</v>
      </c>
      <c r="L2064" s="1" t="s">
        <v>4212</v>
      </c>
      <c r="M2064" s="1" t="str">
        <f t="shared" si="160"/>
        <v>Agricultural Extension</v>
      </c>
      <c r="N2064" s="1" t="s">
        <v>4205</v>
      </c>
      <c r="O2064" s="1" t="s">
        <v>4206</v>
      </c>
      <c r="P2064" s="1">
        <v>5627</v>
      </c>
      <c r="Q2064" s="1">
        <v>335962</v>
      </c>
      <c r="R2064" s="1">
        <f t="shared" si="161"/>
        <v>51883</v>
      </c>
      <c r="S2064" s="4">
        <v>188149.35510387659</v>
      </c>
      <c r="T2064" s="4">
        <v>26250.720313664297</v>
      </c>
      <c r="U2064" s="1">
        <f t="shared" si="162"/>
        <v>284079</v>
      </c>
      <c r="V2064" s="4">
        <f t="shared" si="163"/>
        <v>121561.92458245912</v>
      </c>
      <c r="W2064" s="1" t="str">
        <f t="shared" si="164"/>
        <v>Favourable</v>
      </c>
    </row>
    <row r="2065" spans="1:23" x14ac:dyDescent="0.25">
      <c r="A2065" s="1"/>
      <c r="B2065" s="1"/>
      <c r="C2065" s="1"/>
      <c r="D2065" s="1"/>
      <c r="E2065" s="1" t="s">
        <v>5699</v>
      </c>
      <c r="F2065" s="2">
        <v>44840</v>
      </c>
      <c r="G2065" s="3">
        <v>27584</v>
      </c>
      <c r="H2065" s="1"/>
      <c r="I2065" s="1"/>
      <c r="J2065" s="1" t="s">
        <v>7709</v>
      </c>
      <c r="K2065" s="2">
        <v>44016</v>
      </c>
      <c r="L2065" s="1" t="s">
        <v>4204</v>
      </c>
      <c r="M2065" s="1" t="str">
        <f t="shared" si="160"/>
        <v>Education</v>
      </c>
      <c r="N2065" s="1" t="s">
        <v>4205</v>
      </c>
      <c r="O2065" s="1" t="s">
        <v>4217</v>
      </c>
      <c r="P2065" s="1">
        <v>8046</v>
      </c>
      <c r="Q2065" s="1">
        <v>1068731</v>
      </c>
      <c r="R2065" s="1">
        <f t="shared" si="161"/>
        <v>48974</v>
      </c>
      <c r="S2065" s="4">
        <v>83256.772262960367</v>
      </c>
      <c r="T2065" s="4">
        <v>185721.42686547086</v>
      </c>
      <c r="U2065" s="1">
        <f t="shared" si="162"/>
        <v>1019757</v>
      </c>
      <c r="V2065" s="4">
        <f t="shared" si="163"/>
        <v>799752.80087156873</v>
      </c>
      <c r="W2065" s="1" t="str">
        <f t="shared" si="164"/>
        <v>Favourable</v>
      </c>
    </row>
    <row r="2066" spans="1:23" x14ac:dyDescent="0.25">
      <c r="A2066" s="1"/>
      <c r="B2066" s="1"/>
      <c r="C2066" s="1"/>
      <c r="D2066" s="1"/>
      <c r="E2066" s="1" t="s">
        <v>6741</v>
      </c>
      <c r="F2066" s="2">
        <v>45058</v>
      </c>
      <c r="G2066" s="3">
        <v>27285</v>
      </c>
      <c r="H2066" s="1"/>
      <c r="I2066" s="1"/>
      <c r="J2066" s="1" t="s">
        <v>7316</v>
      </c>
      <c r="K2066" s="2">
        <v>44530</v>
      </c>
      <c r="L2066" s="1" t="s">
        <v>4212</v>
      </c>
      <c r="M2066" s="1" t="str">
        <f t="shared" si="160"/>
        <v>Agricultural Extension</v>
      </c>
      <c r="N2066" s="1" t="s">
        <v>4210</v>
      </c>
      <c r="O2066" s="1" t="s">
        <v>4476</v>
      </c>
      <c r="P2066" s="1">
        <v>8908</v>
      </c>
      <c r="Q2066" s="1">
        <v>1081664</v>
      </c>
      <c r="R2066" s="1">
        <f t="shared" si="161"/>
        <v>23866</v>
      </c>
      <c r="S2066" s="4">
        <v>850476.1437201451</v>
      </c>
      <c r="T2066" s="4">
        <v>286788.13291299588</v>
      </c>
      <c r="U2066" s="1">
        <f t="shared" si="162"/>
        <v>1057798</v>
      </c>
      <c r="V2066" s="4">
        <f t="shared" si="163"/>
        <v>-55600.276633141097</v>
      </c>
      <c r="W2066" s="1" t="str">
        <f t="shared" si="164"/>
        <v>Adverse</v>
      </c>
    </row>
    <row r="2067" spans="1:23" x14ac:dyDescent="0.25">
      <c r="A2067" s="1"/>
      <c r="B2067" s="1"/>
      <c r="C2067" s="1"/>
      <c r="D2067" s="1"/>
      <c r="E2067" s="1" t="s">
        <v>7710</v>
      </c>
      <c r="F2067" s="2">
        <v>43965</v>
      </c>
      <c r="G2067" s="3">
        <v>27064</v>
      </c>
      <c r="H2067" s="1"/>
      <c r="I2067" s="1"/>
      <c r="J2067" s="1" t="s">
        <v>7711</v>
      </c>
      <c r="K2067" s="2">
        <v>45364</v>
      </c>
      <c r="L2067" s="1" t="s">
        <v>4200</v>
      </c>
      <c r="M2067" s="1" t="str">
        <f t="shared" si="160"/>
        <v>Social Services</v>
      </c>
      <c r="N2067" s="1" t="s">
        <v>4205</v>
      </c>
      <c r="O2067" s="1" t="s">
        <v>4379</v>
      </c>
      <c r="P2067" s="1">
        <v>6994</v>
      </c>
      <c r="Q2067" s="1">
        <v>465563</v>
      </c>
      <c r="R2067" s="1">
        <f t="shared" si="161"/>
        <v>43143</v>
      </c>
      <c r="S2067" s="4">
        <v>286892.63911937701</v>
      </c>
      <c r="T2067" s="4">
        <v>100309.09024105978</v>
      </c>
      <c r="U2067" s="1">
        <f t="shared" si="162"/>
        <v>422420</v>
      </c>
      <c r="V2067" s="4">
        <f t="shared" si="163"/>
        <v>78361.270639563212</v>
      </c>
      <c r="W2067" s="1" t="str">
        <f t="shared" si="164"/>
        <v>Favourable</v>
      </c>
    </row>
    <row r="2068" spans="1:23" x14ac:dyDescent="0.25">
      <c r="A2068" s="1"/>
      <c r="B2068" s="1"/>
      <c r="C2068" s="1"/>
      <c r="D2068" s="1"/>
      <c r="E2068" s="1" t="s">
        <v>6690</v>
      </c>
      <c r="F2068" s="2">
        <v>44824</v>
      </c>
      <c r="G2068" s="3">
        <v>43784</v>
      </c>
      <c r="H2068" s="1"/>
      <c r="I2068" s="1"/>
      <c r="J2068" s="1" t="s">
        <v>7712</v>
      </c>
      <c r="K2068" s="2">
        <v>44115</v>
      </c>
      <c r="L2068" s="1" t="s">
        <v>4204</v>
      </c>
      <c r="M2068" s="1" t="str">
        <f t="shared" si="160"/>
        <v>Education</v>
      </c>
      <c r="N2068" s="1" t="s">
        <v>4205</v>
      </c>
      <c r="O2068" s="1" t="s">
        <v>4259</v>
      </c>
      <c r="P2068" s="1">
        <v>5598</v>
      </c>
      <c r="Q2068" s="1">
        <v>458496</v>
      </c>
      <c r="R2068" s="1">
        <f t="shared" si="161"/>
        <v>50352</v>
      </c>
      <c r="S2068" s="4">
        <v>35216.062323147969</v>
      </c>
      <c r="T2068" s="4">
        <v>109927.82684254966</v>
      </c>
      <c r="U2068" s="1">
        <f t="shared" si="162"/>
        <v>408144</v>
      </c>
      <c r="V2068" s="4">
        <f t="shared" si="163"/>
        <v>313352.11083430238</v>
      </c>
      <c r="W2068" s="1" t="str">
        <f t="shared" si="164"/>
        <v>Favourable</v>
      </c>
    </row>
    <row r="2069" spans="1:23" x14ac:dyDescent="0.25">
      <c r="A2069" s="1"/>
      <c r="B2069" s="1"/>
      <c r="C2069" s="1"/>
      <c r="D2069" s="1"/>
      <c r="E2069" s="1" t="s">
        <v>7713</v>
      </c>
      <c r="F2069" s="2">
        <v>44967</v>
      </c>
      <c r="G2069" s="3">
        <v>55952</v>
      </c>
      <c r="H2069" s="1"/>
      <c r="I2069" s="1"/>
      <c r="J2069" s="1" t="s">
        <v>7714</v>
      </c>
      <c r="K2069" s="2">
        <v>45371</v>
      </c>
      <c r="L2069" s="1" t="s">
        <v>4212</v>
      </c>
      <c r="M2069" s="1" t="str">
        <f t="shared" si="160"/>
        <v>Agricultural Extension</v>
      </c>
      <c r="N2069" s="1" t="s">
        <v>4205</v>
      </c>
      <c r="O2069" s="1" t="s">
        <v>4244</v>
      </c>
      <c r="P2069" s="1">
        <v>7384</v>
      </c>
      <c r="Q2069" s="1">
        <v>820732</v>
      </c>
      <c r="R2069" s="1">
        <f t="shared" si="161"/>
        <v>58206</v>
      </c>
      <c r="S2069" s="4">
        <v>357678.92290490679</v>
      </c>
      <c r="T2069" s="4">
        <v>74493.128564043349</v>
      </c>
      <c r="U2069" s="1">
        <f t="shared" si="162"/>
        <v>762526</v>
      </c>
      <c r="V2069" s="4">
        <f t="shared" si="163"/>
        <v>388559.94853104989</v>
      </c>
      <c r="W2069" s="1" t="str">
        <f t="shared" si="164"/>
        <v>Favourable</v>
      </c>
    </row>
    <row r="2070" spans="1:23" x14ac:dyDescent="0.25">
      <c r="A2070" s="1"/>
      <c r="B2070" s="1"/>
      <c r="C2070" s="1"/>
      <c r="D2070" s="1"/>
      <c r="E2070" s="1" t="s">
        <v>7715</v>
      </c>
      <c r="F2070" s="2">
        <v>44149</v>
      </c>
      <c r="G2070" s="3">
        <v>42400</v>
      </c>
      <c r="H2070" s="1"/>
      <c r="I2070" s="1"/>
      <c r="J2070" s="1" t="s">
        <v>7716</v>
      </c>
      <c r="K2070" s="2">
        <v>44617</v>
      </c>
      <c r="L2070" s="1" t="s">
        <v>4200</v>
      </c>
      <c r="M2070" s="1" t="str">
        <f t="shared" si="160"/>
        <v>Social Services</v>
      </c>
      <c r="N2070" s="1" t="s">
        <v>4222</v>
      </c>
      <c r="O2070" s="1" t="s">
        <v>4402</v>
      </c>
      <c r="P2070" s="1">
        <v>6449</v>
      </c>
      <c r="Q2070" s="1">
        <v>1222160</v>
      </c>
      <c r="R2070" s="1">
        <f t="shared" si="161"/>
        <v>44458</v>
      </c>
      <c r="S2070" s="4">
        <v>143017.33744327826</v>
      </c>
      <c r="T2070" s="4">
        <v>173608.14238119544</v>
      </c>
      <c r="U2070" s="1">
        <f t="shared" si="162"/>
        <v>1177702</v>
      </c>
      <c r="V2070" s="4">
        <f t="shared" si="163"/>
        <v>905534.52017552627</v>
      </c>
      <c r="W2070" s="1" t="str">
        <f t="shared" si="164"/>
        <v>Favourable</v>
      </c>
    </row>
    <row r="2071" spans="1:23" x14ac:dyDescent="0.25">
      <c r="A2071" s="1"/>
      <c r="B2071" s="1"/>
      <c r="C2071" s="1"/>
      <c r="D2071" s="1"/>
      <c r="E2071" s="1" t="s">
        <v>7717</v>
      </c>
      <c r="F2071" s="2">
        <v>44946</v>
      </c>
      <c r="G2071" s="3">
        <v>47199</v>
      </c>
      <c r="H2071" s="1"/>
      <c r="I2071" s="1"/>
      <c r="J2071" s="1" t="s">
        <v>6757</v>
      </c>
      <c r="K2071" s="2">
        <v>44420</v>
      </c>
      <c r="L2071" s="1" t="s">
        <v>4204</v>
      </c>
      <c r="M2071" s="1" t="str">
        <f t="shared" si="160"/>
        <v>Education</v>
      </c>
      <c r="N2071" s="1" t="s">
        <v>4222</v>
      </c>
      <c r="O2071" s="1" t="s">
        <v>4217</v>
      </c>
      <c r="P2071" s="1">
        <v>5960</v>
      </c>
      <c r="Q2071" s="1">
        <v>1999364</v>
      </c>
      <c r="R2071" s="1">
        <f t="shared" si="161"/>
        <v>34748</v>
      </c>
      <c r="S2071" s="4">
        <v>895831.97948909819</v>
      </c>
      <c r="T2071" s="4">
        <v>199831.08640310899</v>
      </c>
      <c r="U2071" s="1">
        <f t="shared" si="162"/>
        <v>1964616</v>
      </c>
      <c r="V2071" s="4">
        <f t="shared" si="163"/>
        <v>903700.9341077928</v>
      </c>
      <c r="W2071" s="1" t="str">
        <f t="shared" si="164"/>
        <v>Favourable</v>
      </c>
    </row>
    <row r="2072" spans="1:23" x14ac:dyDescent="0.25">
      <c r="A2072" s="1"/>
      <c r="B2072" s="1"/>
      <c r="C2072" s="1"/>
      <c r="D2072" s="1"/>
      <c r="E2072" s="1" t="s">
        <v>7718</v>
      </c>
      <c r="F2072" s="2">
        <v>44867</v>
      </c>
      <c r="G2072" s="3">
        <v>24014</v>
      </c>
      <c r="H2072" s="1"/>
      <c r="I2072" s="1"/>
      <c r="J2072" s="1" t="s">
        <v>7719</v>
      </c>
      <c r="K2072" s="2">
        <v>43916</v>
      </c>
      <c r="L2072" s="1" t="s">
        <v>4200</v>
      </c>
      <c r="M2072" s="1" t="str">
        <f t="shared" si="160"/>
        <v>Social Services</v>
      </c>
      <c r="N2072" s="1" t="s">
        <v>4222</v>
      </c>
      <c r="O2072" s="1" t="s">
        <v>4438</v>
      </c>
      <c r="P2072" s="1">
        <v>7084</v>
      </c>
      <c r="Q2072" s="1">
        <v>944244</v>
      </c>
      <c r="R2072" s="1">
        <f t="shared" si="161"/>
        <v>51530</v>
      </c>
      <c r="S2072" s="4">
        <v>338952.0881230922</v>
      </c>
      <c r="T2072" s="4">
        <v>138740.34984479545</v>
      </c>
      <c r="U2072" s="1">
        <f t="shared" si="162"/>
        <v>892714</v>
      </c>
      <c r="V2072" s="4">
        <f t="shared" si="163"/>
        <v>466551.56203211239</v>
      </c>
      <c r="W2072" s="1" t="str">
        <f t="shared" si="164"/>
        <v>Favourable</v>
      </c>
    </row>
    <row r="2073" spans="1:23" x14ac:dyDescent="0.25">
      <c r="A2073" s="1"/>
      <c r="B2073" s="1"/>
      <c r="C2073" s="1"/>
      <c r="D2073" s="1"/>
      <c r="E2073" s="1" t="s">
        <v>7720</v>
      </c>
      <c r="F2073" s="2">
        <v>45265</v>
      </c>
      <c r="G2073" s="3">
        <v>34044</v>
      </c>
      <c r="H2073" s="1"/>
      <c r="I2073" s="1"/>
      <c r="J2073" s="1" t="s">
        <v>7721</v>
      </c>
      <c r="K2073" s="2">
        <v>45238</v>
      </c>
      <c r="L2073" s="1" t="s">
        <v>4204</v>
      </c>
      <c r="M2073" s="1" t="str">
        <f t="shared" si="160"/>
        <v>Education</v>
      </c>
      <c r="N2073" s="1" t="s">
        <v>4222</v>
      </c>
      <c r="O2073" s="1" t="s">
        <v>4388</v>
      </c>
      <c r="P2073" s="1">
        <v>9100</v>
      </c>
      <c r="Q2073" s="1">
        <v>2429388</v>
      </c>
      <c r="R2073" s="1">
        <f t="shared" si="161"/>
        <v>0</v>
      </c>
      <c r="S2073" s="4">
        <v>1193732.3445830438</v>
      </c>
      <c r="T2073" s="4">
        <v>506798.31131351826</v>
      </c>
      <c r="U2073" s="1">
        <f t="shared" si="162"/>
        <v>2429388</v>
      </c>
      <c r="V2073" s="4">
        <f t="shared" si="163"/>
        <v>728857.34410343785</v>
      </c>
      <c r="W2073" s="1" t="str">
        <f t="shared" si="164"/>
        <v>Favourable</v>
      </c>
    </row>
    <row r="2074" spans="1:23" x14ac:dyDescent="0.25">
      <c r="A2074" s="1"/>
      <c r="B2074" s="1"/>
      <c r="C2074" s="1"/>
      <c r="D2074" s="1"/>
      <c r="E2074" s="1" t="s">
        <v>7722</v>
      </c>
      <c r="F2074" s="2">
        <v>45353</v>
      </c>
      <c r="G2074" s="3">
        <v>58607</v>
      </c>
      <c r="H2074" s="1"/>
      <c r="I2074" s="1"/>
      <c r="J2074" s="1" t="s">
        <v>5567</v>
      </c>
      <c r="K2074" s="2">
        <v>44768</v>
      </c>
      <c r="L2074" s="1" t="s">
        <v>4218</v>
      </c>
      <c r="M2074" s="1" t="str">
        <f t="shared" si="160"/>
        <v>Infrastructure</v>
      </c>
      <c r="N2074" s="1" t="s">
        <v>4222</v>
      </c>
      <c r="O2074" s="1" t="s">
        <v>4345</v>
      </c>
      <c r="P2074" s="1">
        <v>6122</v>
      </c>
      <c r="Q2074" s="1">
        <v>1308426</v>
      </c>
      <c r="R2074" s="1">
        <f t="shared" si="161"/>
        <v>70902</v>
      </c>
      <c r="S2074" s="4">
        <v>662085.10765015054</v>
      </c>
      <c r="T2074" s="4">
        <v>251189.16892427389</v>
      </c>
      <c r="U2074" s="1">
        <f t="shared" si="162"/>
        <v>1237524</v>
      </c>
      <c r="V2074" s="4">
        <f t="shared" si="163"/>
        <v>395151.72342557553</v>
      </c>
      <c r="W2074" s="1" t="str">
        <f t="shared" si="164"/>
        <v>Favourable</v>
      </c>
    </row>
    <row r="2075" spans="1:23" x14ac:dyDescent="0.25">
      <c r="A2075" s="1"/>
      <c r="B2075" s="1"/>
      <c r="C2075" s="1"/>
      <c r="D2075" s="1"/>
      <c r="E2075" s="1" t="s">
        <v>7723</v>
      </c>
      <c r="F2075" s="2">
        <v>44444</v>
      </c>
      <c r="G2075" s="3">
        <v>42638</v>
      </c>
      <c r="H2075" s="1"/>
      <c r="I2075" s="1"/>
      <c r="J2075" s="1" t="s">
        <v>7724</v>
      </c>
      <c r="K2075" s="2">
        <v>44713</v>
      </c>
      <c r="L2075" s="1" t="s">
        <v>4218</v>
      </c>
      <c r="M2075" s="1" t="str">
        <f t="shared" si="160"/>
        <v>Infrastructure</v>
      </c>
      <c r="N2075" s="1" t="s">
        <v>4205</v>
      </c>
      <c r="O2075" s="1" t="s">
        <v>4301</v>
      </c>
      <c r="P2075" s="1">
        <v>6902</v>
      </c>
      <c r="Q2075" s="1">
        <v>2110004</v>
      </c>
      <c r="R2075" s="1">
        <f t="shared" si="161"/>
        <v>38032</v>
      </c>
      <c r="S2075" s="4">
        <v>1527732.7008752176</v>
      </c>
      <c r="T2075" s="4">
        <v>516068.29375224671</v>
      </c>
      <c r="U2075" s="1">
        <f t="shared" si="162"/>
        <v>2071972</v>
      </c>
      <c r="V2075" s="4">
        <f t="shared" si="163"/>
        <v>66203.00537253567</v>
      </c>
      <c r="W2075" s="1" t="str">
        <f t="shared" si="164"/>
        <v>Favourable</v>
      </c>
    </row>
    <row r="2076" spans="1:23" x14ac:dyDescent="0.25">
      <c r="A2076" s="1"/>
      <c r="B2076" s="1"/>
      <c r="C2076" s="1"/>
      <c r="D2076" s="1"/>
      <c r="E2076" s="1" t="s">
        <v>7725</v>
      </c>
      <c r="F2076" s="2">
        <v>44554</v>
      </c>
      <c r="G2076" s="3">
        <v>43473</v>
      </c>
      <c r="H2076" s="1"/>
      <c r="I2076" s="1"/>
      <c r="J2076" s="1" t="s">
        <v>7726</v>
      </c>
      <c r="K2076" s="2">
        <v>43845</v>
      </c>
      <c r="L2076" s="1" t="s">
        <v>4204</v>
      </c>
      <c r="M2076" s="1" t="str">
        <f t="shared" si="160"/>
        <v>Education</v>
      </c>
      <c r="N2076" s="1" t="s">
        <v>4210</v>
      </c>
      <c r="O2076" s="1" t="s">
        <v>4256</v>
      </c>
      <c r="P2076" s="1">
        <v>9343</v>
      </c>
      <c r="Q2076" s="1">
        <v>1597509</v>
      </c>
      <c r="R2076" s="1">
        <f t="shared" si="161"/>
        <v>0</v>
      </c>
      <c r="S2076" s="4">
        <v>494811.38108064933</v>
      </c>
      <c r="T2076" s="4">
        <v>280896.38077733689</v>
      </c>
      <c r="U2076" s="1">
        <f t="shared" si="162"/>
        <v>1597509</v>
      </c>
      <c r="V2076" s="4">
        <f t="shared" si="163"/>
        <v>821801.23814201378</v>
      </c>
      <c r="W2076" s="1" t="str">
        <f t="shared" si="164"/>
        <v>Favourable</v>
      </c>
    </row>
    <row r="2077" spans="1:23" x14ac:dyDescent="0.25">
      <c r="A2077" s="1"/>
      <c r="B2077" s="1"/>
      <c r="C2077" s="1"/>
      <c r="D2077" s="1"/>
      <c r="E2077" s="1" t="s">
        <v>7727</v>
      </c>
      <c r="F2077" s="2">
        <v>44290</v>
      </c>
      <c r="G2077" s="3">
        <v>17317</v>
      </c>
      <c r="H2077" s="1"/>
      <c r="I2077" s="1"/>
      <c r="J2077" s="1" t="s">
        <v>7728</v>
      </c>
      <c r="K2077" s="2">
        <v>45237</v>
      </c>
      <c r="L2077" s="1" t="s">
        <v>4212</v>
      </c>
      <c r="M2077" s="1" t="str">
        <f t="shared" si="160"/>
        <v>Agricultural Extension</v>
      </c>
      <c r="N2077" s="1" t="s">
        <v>4205</v>
      </c>
      <c r="O2077" s="1" t="s">
        <v>4458</v>
      </c>
      <c r="P2077" s="1">
        <v>7292</v>
      </c>
      <c r="Q2077" s="1">
        <v>1311093</v>
      </c>
      <c r="R2077" s="1">
        <f t="shared" si="161"/>
        <v>0</v>
      </c>
      <c r="S2077" s="4">
        <v>1233911.9533635692</v>
      </c>
      <c r="T2077" s="4">
        <v>149292.60935368799</v>
      </c>
      <c r="U2077" s="1">
        <f t="shared" si="162"/>
        <v>1311093</v>
      </c>
      <c r="V2077" s="4">
        <f t="shared" si="163"/>
        <v>-72111.5627172573</v>
      </c>
      <c r="W2077" s="1" t="str">
        <f t="shared" si="164"/>
        <v>Adverse</v>
      </c>
    </row>
    <row r="2078" spans="1:23" x14ac:dyDescent="0.25">
      <c r="A2078" s="1"/>
      <c r="B2078" s="1"/>
      <c r="C2078" s="1"/>
      <c r="D2078" s="1"/>
      <c r="E2078" s="1" t="s">
        <v>7729</v>
      </c>
      <c r="F2078" s="2">
        <v>45250</v>
      </c>
      <c r="G2078" s="3">
        <v>12544</v>
      </c>
      <c r="H2078" s="1"/>
      <c r="I2078" s="1"/>
      <c r="J2078" s="1" t="s">
        <v>7730</v>
      </c>
      <c r="K2078" s="2">
        <v>44937</v>
      </c>
      <c r="L2078" s="1" t="s">
        <v>4200</v>
      </c>
      <c r="M2078" s="1" t="str">
        <f t="shared" si="160"/>
        <v>Social Services</v>
      </c>
      <c r="N2078" s="1" t="s">
        <v>4222</v>
      </c>
      <c r="O2078" s="1" t="s">
        <v>4264</v>
      </c>
      <c r="P2078" s="1">
        <v>6317</v>
      </c>
      <c r="Q2078" s="1">
        <v>261604</v>
      </c>
      <c r="R2078" s="1">
        <f t="shared" si="161"/>
        <v>0</v>
      </c>
      <c r="S2078" s="4">
        <v>119911.74630637179</v>
      </c>
      <c r="T2078" s="4">
        <v>10521.029294011492</v>
      </c>
      <c r="U2078" s="1">
        <f t="shared" si="162"/>
        <v>261604</v>
      </c>
      <c r="V2078" s="4">
        <f t="shared" si="163"/>
        <v>131171.22439961671</v>
      </c>
      <c r="W2078" s="1" t="str">
        <f t="shared" si="164"/>
        <v>Favourable</v>
      </c>
    </row>
    <row r="2079" spans="1:23" x14ac:dyDescent="0.25">
      <c r="A2079" s="1"/>
      <c r="B2079" s="1"/>
      <c r="C2079" s="1"/>
      <c r="D2079" s="1"/>
      <c r="E2079" s="1" t="s">
        <v>7731</v>
      </c>
      <c r="F2079" s="2">
        <v>44979</v>
      </c>
      <c r="G2079" s="3">
        <v>20290</v>
      </c>
      <c r="H2079" s="1"/>
      <c r="I2079" s="1"/>
      <c r="J2079" s="1" t="s">
        <v>7732</v>
      </c>
      <c r="K2079" s="2">
        <v>44441</v>
      </c>
      <c r="L2079" s="1" t="s">
        <v>4204</v>
      </c>
      <c r="M2079" s="1" t="str">
        <f t="shared" si="160"/>
        <v>Education</v>
      </c>
      <c r="N2079" s="1" t="s">
        <v>4205</v>
      </c>
      <c r="O2079" s="1" t="s">
        <v>4496</v>
      </c>
      <c r="P2079" s="1">
        <v>8512</v>
      </c>
      <c r="Q2079" s="1">
        <v>2143334</v>
      </c>
      <c r="R2079" s="1">
        <f t="shared" si="161"/>
        <v>28280</v>
      </c>
      <c r="S2079" s="4">
        <v>182149.41362674325</v>
      </c>
      <c r="T2079" s="4">
        <v>171666.77615081577</v>
      </c>
      <c r="U2079" s="1">
        <f t="shared" si="162"/>
        <v>2115054</v>
      </c>
      <c r="V2079" s="4">
        <f t="shared" si="163"/>
        <v>1789517.8102224409</v>
      </c>
      <c r="W2079" s="1" t="str">
        <f t="shared" si="164"/>
        <v>Favourable</v>
      </c>
    </row>
    <row r="2080" spans="1:23" x14ac:dyDescent="0.25">
      <c r="A2080" s="1"/>
      <c r="B2080" s="1"/>
      <c r="C2080" s="1"/>
      <c r="D2080" s="1"/>
      <c r="E2080" s="1" t="s">
        <v>7733</v>
      </c>
      <c r="F2080" s="2">
        <v>44274</v>
      </c>
      <c r="G2080" s="3">
        <v>39271</v>
      </c>
      <c r="H2080" s="1"/>
      <c r="I2080" s="1"/>
      <c r="J2080" s="1" t="s">
        <v>7734</v>
      </c>
      <c r="K2080" s="2">
        <v>45341</v>
      </c>
      <c r="L2080" s="1" t="s">
        <v>4218</v>
      </c>
      <c r="M2080" s="1" t="str">
        <f t="shared" si="160"/>
        <v>Infrastructure</v>
      </c>
      <c r="N2080" s="1" t="s">
        <v>4210</v>
      </c>
      <c r="O2080" s="1" t="s">
        <v>4304</v>
      </c>
      <c r="P2080" s="1">
        <v>5792</v>
      </c>
      <c r="Q2080" s="1">
        <v>1687086</v>
      </c>
      <c r="R2080" s="1">
        <f t="shared" si="161"/>
        <v>0</v>
      </c>
      <c r="S2080" s="4">
        <v>1079746.754998602</v>
      </c>
      <c r="T2080" s="4">
        <v>29498.085654826631</v>
      </c>
      <c r="U2080" s="1">
        <f t="shared" si="162"/>
        <v>1687086</v>
      </c>
      <c r="V2080" s="4">
        <f t="shared" si="163"/>
        <v>577841.15934657142</v>
      </c>
      <c r="W2080" s="1" t="str">
        <f t="shared" si="164"/>
        <v>Favourable</v>
      </c>
    </row>
    <row r="2081" spans="1:23" x14ac:dyDescent="0.25">
      <c r="A2081" s="1"/>
      <c r="B2081" s="1"/>
      <c r="C2081" s="1"/>
      <c r="D2081" s="1"/>
      <c r="E2081" s="1" t="s">
        <v>7735</v>
      </c>
      <c r="F2081" s="2">
        <v>45367</v>
      </c>
      <c r="G2081" s="3">
        <v>33183</v>
      </c>
      <c r="H2081" s="1"/>
      <c r="I2081" s="1"/>
      <c r="J2081" s="1" t="s">
        <v>7736</v>
      </c>
      <c r="K2081" s="2">
        <v>44814</v>
      </c>
      <c r="L2081" s="1" t="s">
        <v>4212</v>
      </c>
      <c r="M2081" s="1" t="str">
        <f t="shared" si="160"/>
        <v>Agricultural Extension</v>
      </c>
      <c r="N2081" s="1" t="s">
        <v>4222</v>
      </c>
      <c r="O2081" s="1" t="s">
        <v>4264</v>
      </c>
      <c r="P2081" s="1">
        <v>9403</v>
      </c>
      <c r="Q2081" s="1">
        <v>1227541</v>
      </c>
      <c r="R2081" s="1">
        <f t="shared" si="161"/>
        <v>0</v>
      </c>
      <c r="S2081" s="4">
        <v>797932.28410326294</v>
      </c>
      <c r="T2081" s="4">
        <v>59258.5697509241</v>
      </c>
      <c r="U2081" s="1">
        <f t="shared" si="162"/>
        <v>1227541</v>
      </c>
      <c r="V2081" s="4">
        <f t="shared" si="163"/>
        <v>370350.14614581293</v>
      </c>
      <c r="W2081" s="1" t="str">
        <f t="shared" si="164"/>
        <v>Favourable</v>
      </c>
    </row>
    <row r="2082" spans="1:23" x14ac:dyDescent="0.25">
      <c r="A2082" s="1"/>
      <c r="B2082" s="1"/>
      <c r="C2082" s="1"/>
      <c r="D2082" s="1"/>
      <c r="E2082" s="1" t="s">
        <v>7737</v>
      </c>
      <c r="F2082" s="2">
        <v>43960</v>
      </c>
      <c r="G2082" s="3">
        <v>51643</v>
      </c>
      <c r="H2082" s="1"/>
      <c r="I2082" s="1"/>
      <c r="J2082" s="1" t="s">
        <v>6073</v>
      </c>
      <c r="K2082" s="2">
        <v>44390</v>
      </c>
      <c r="L2082" s="1" t="s">
        <v>4204</v>
      </c>
      <c r="M2082" s="1" t="str">
        <f t="shared" si="160"/>
        <v>Education</v>
      </c>
      <c r="N2082" s="1" t="s">
        <v>4210</v>
      </c>
      <c r="O2082" s="1" t="s">
        <v>4438</v>
      </c>
      <c r="P2082" s="1">
        <v>7684</v>
      </c>
      <c r="Q2082" s="1">
        <v>1281896</v>
      </c>
      <c r="R2082" s="1">
        <f t="shared" si="161"/>
        <v>44451</v>
      </c>
      <c r="S2082" s="4">
        <v>1252453.7866583935</v>
      </c>
      <c r="T2082" s="4">
        <v>281314.64461513684</v>
      </c>
      <c r="U2082" s="1">
        <f t="shared" si="162"/>
        <v>1237445</v>
      </c>
      <c r="V2082" s="4">
        <f t="shared" si="163"/>
        <v>-251872.43127353024</v>
      </c>
      <c r="W2082" s="1" t="str">
        <f t="shared" si="164"/>
        <v>Adverse</v>
      </c>
    </row>
    <row r="2083" spans="1:23" x14ac:dyDescent="0.25">
      <c r="A2083" s="1"/>
      <c r="B2083" s="1"/>
      <c r="C2083" s="1"/>
      <c r="D2083" s="1"/>
      <c r="E2083" s="1" t="s">
        <v>7738</v>
      </c>
      <c r="F2083" s="2">
        <v>44203</v>
      </c>
      <c r="G2083" s="3">
        <v>47732</v>
      </c>
      <c r="H2083" s="1"/>
      <c r="I2083" s="1"/>
      <c r="J2083" s="1" t="s">
        <v>4659</v>
      </c>
      <c r="K2083" s="2">
        <v>44025</v>
      </c>
      <c r="L2083" s="1" t="s">
        <v>4212</v>
      </c>
      <c r="M2083" s="1" t="str">
        <f t="shared" si="160"/>
        <v>Agricultural Extension</v>
      </c>
      <c r="N2083" s="1" t="s">
        <v>4222</v>
      </c>
      <c r="O2083" s="1" t="s">
        <v>4388</v>
      </c>
      <c r="P2083" s="1">
        <v>8513</v>
      </c>
      <c r="Q2083" s="1">
        <v>792615</v>
      </c>
      <c r="R2083" s="1">
        <f t="shared" si="161"/>
        <v>61524</v>
      </c>
      <c r="S2083" s="4">
        <v>325842.18686246977</v>
      </c>
      <c r="T2083" s="4">
        <v>78857.41508109853</v>
      </c>
      <c r="U2083" s="1">
        <f t="shared" si="162"/>
        <v>731091</v>
      </c>
      <c r="V2083" s="4">
        <f t="shared" si="163"/>
        <v>387915.39805643167</v>
      </c>
      <c r="W2083" s="1" t="str">
        <f t="shared" si="164"/>
        <v>Favourable</v>
      </c>
    </row>
    <row r="2084" spans="1:23" x14ac:dyDescent="0.25">
      <c r="A2084" s="1"/>
      <c r="B2084" s="1"/>
      <c r="C2084" s="1"/>
      <c r="D2084" s="1"/>
      <c r="E2084" s="1" t="s">
        <v>7691</v>
      </c>
      <c r="F2084" s="2">
        <v>44922</v>
      </c>
      <c r="G2084" s="3">
        <v>51919</v>
      </c>
      <c r="H2084" s="1"/>
      <c r="I2084" s="1"/>
      <c r="J2084" s="1" t="s">
        <v>7739</v>
      </c>
      <c r="K2084" s="2">
        <v>44964</v>
      </c>
      <c r="L2084" s="1" t="s">
        <v>4218</v>
      </c>
      <c r="M2084" s="1" t="str">
        <f t="shared" si="160"/>
        <v>Infrastructure</v>
      </c>
      <c r="N2084" s="1" t="s">
        <v>4210</v>
      </c>
      <c r="O2084" s="1" t="s">
        <v>4267</v>
      </c>
      <c r="P2084" s="1">
        <v>6850</v>
      </c>
      <c r="Q2084" s="1">
        <v>1772718</v>
      </c>
      <c r="R2084" s="1">
        <f t="shared" si="161"/>
        <v>39579</v>
      </c>
      <c r="S2084" s="4">
        <v>681697.04537938046</v>
      </c>
      <c r="T2084" s="4">
        <v>291284.18569294806</v>
      </c>
      <c r="U2084" s="1">
        <f t="shared" si="162"/>
        <v>1733139</v>
      </c>
      <c r="V2084" s="4">
        <f t="shared" si="163"/>
        <v>799736.76892767148</v>
      </c>
      <c r="W2084" s="1" t="str">
        <f t="shared" si="164"/>
        <v>Favourable</v>
      </c>
    </row>
    <row r="2085" spans="1:23" x14ac:dyDescent="0.25">
      <c r="A2085" s="1"/>
      <c r="B2085" s="1"/>
      <c r="C2085" s="1"/>
      <c r="D2085" s="1"/>
      <c r="E2085" s="1" t="s">
        <v>7740</v>
      </c>
      <c r="F2085" s="2">
        <v>44892</v>
      </c>
      <c r="G2085" s="3">
        <v>59790</v>
      </c>
      <c r="H2085" s="1"/>
      <c r="I2085" s="1"/>
      <c r="J2085" s="1" t="s">
        <v>7741</v>
      </c>
      <c r="K2085" s="2">
        <v>44281</v>
      </c>
      <c r="L2085" s="1" t="s">
        <v>4216</v>
      </c>
      <c r="M2085" s="1" t="str">
        <f t="shared" si="160"/>
        <v>Agricultural Extension</v>
      </c>
      <c r="N2085" s="1" t="s">
        <v>4210</v>
      </c>
      <c r="O2085" s="1" t="s">
        <v>4311</v>
      </c>
      <c r="P2085" s="1">
        <v>6431</v>
      </c>
      <c r="Q2085" s="1">
        <v>1437779</v>
      </c>
      <c r="R2085" s="1">
        <f t="shared" si="161"/>
        <v>41126</v>
      </c>
      <c r="S2085" s="4">
        <v>605175.05999894184</v>
      </c>
      <c r="T2085" s="4">
        <v>162616.73183620619</v>
      </c>
      <c r="U2085" s="1">
        <f t="shared" si="162"/>
        <v>1396653</v>
      </c>
      <c r="V2085" s="4">
        <f t="shared" si="163"/>
        <v>669987.208164852</v>
      </c>
      <c r="W2085" s="1" t="str">
        <f t="shared" si="164"/>
        <v>Favourable</v>
      </c>
    </row>
    <row r="2086" spans="1:23" x14ac:dyDescent="0.25">
      <c r="A2086" s="1"/>
      <c r="B2086" s="1"/>
      <c r="C2086" s="1"/>
      <c r="D2086" s="1"/>
      <c r="E2086" s="1" t="s">
        <v>5219</v>
      </c>
      <c r="F2086" s="2">
        <v>43933</v>
      </c>
      <c r="G2086" s="3">
        <v>42566</v>
      </c>
      <c r="H2086" s="1"/>
      <c r="I2086" s="1"/>
      <c r="J2086" s="1" t="s">
        <v>7742</v>
      </c>
      <c r="K2086" s="2">
        <v>44504</v>
      </c>
      <c r="L2086" s="1" t="s">
        <v>4218</v>
      </c>
      <c r="M2086" s="1" t="str">
        <f t="shared" si="160"/>
        <v>Infrastructure</v>
      </c>
      <c r="N2086" s="1" t="s">
        <v>4222</v>
      </c>
      <c r="O2086" s="1" t="s">
        <v>4223</v>
      </c>
      <c r="P2086" s="1">
        <v>9407</v>
      </c>
      <c r="Q2086" s="1">
        <v>1360142</v>
      </c>
      <c r="R2086" s="1">
        <f t="shared" si="161"/>
        <v>0</v>
      </c>
      <c r="S2086" s="4">
        <v>892519.18819165695</v>
      </c>
      <c r="T2086" s="4">
        <v>424817.56320363679</v>
      </c>
      <c r="U2086" s="1">
        <f t="shared" si="162"/>
        <v>1360142</v>
      </c>
      <c r="V2086" s="4">
        <f t="shared" si="163"/>
        <v>42805.248604706256</v>
      </c>
      <c r="W2086" s="1" t="str">
        <f t="shared" si="164"/>
        <v>Favourable</v>
      </c>
    </row>
    <row r="2087" spans="1:23" x14ac:dyDescent="0.25">
      <c r="A2087" s="1"/>
      <c r="B2087" s="1"/>
      <c r="C2087" s="1"/>
      <c r="D2087" s="1"/>
      <c r="E2087" s="1" t="s">
        <v>6478</v>
      </c>
      <c r="F2087" s="2">
        <v>43955</v>
      </c>
      <c r="G2087" s="3">
        <v>30436</v>
      </c>
      <c r="H2087" s="1"/>
      <c r="I2087" s="1"/>
      <c r="J2087" s="1" t="s">
        <v>7743</v>
      </c>
      <c r="K2087" s="2">
        <v>45388</v>
      </c>
      <c r="L2087" s="1" t="s">
        <v>4200</v>
      </c>
      <c r="M2087" s="1" t="str">
        <f t="shared" si="160"/>
        <v>Social Services</v>
      </c>
      <c r="N2087" s="1" t="s">
        <v>4222</v>
      </c>
      <c r="O2087" s="1" t="s">
        <v>4267</v>
      </c>
      <c r="P2087" s="1">
        <v>8816</v>
      </c>
      <c r="Q2087" s="1">
        <v>1198323</v>
      </c>
      <c r="R2087" s="1">
        <f t="shared" si="161"/>
        <v>14222</v>
      </c>
      <c r="S2087" s="4">
        <v>875744.73657190509</v>
      </c>
      <c r="T2087" s="4">
        <v>145368.58895895127</v>
      </c>
      <c r="U2087" s="1">
        <f t="shared" si="162"/>
        <v>1184101</v>
      </c>
      <c r="V2087" s="4">
        <f t="shared" si="163"/>
        <v>177209.67446914362</v>
      </c>
      <c r="W2087" s="1" t="str">
        <f t="shared" si="164"/>
        <v>Favourable</v>
      </c>
    </row>
    <row r="2088" spans="1:23" x14ac:dyDescent="0.25">
      <c r="A2088" s="1"/>
      <c r="B2088" s="1"/>
      <c r="C2088" s="1"/>
      <c r="D2088" s="1"/>
      <c r="E2088" s="1" t="s">
        <v>7744</v>
      </c>
      <c r="F2088" s="2">
        <v>44665</v>
      </c>
      <c r="G2088" s="3">
        <v>22686</v>
      </c>
      <c r="H2088" s="1"/>
      <c r="I2088" s="1"/>
      <c r="J2088" s="1" t="s">
        <v>7745</v>
      </c>
      <c r="K2088" s="2">
        <v>44455</v>
      </c>
      <c r="L2088" s="1" t="s">
        <v>4204</v>
      </c>
      <c r="M2088" s="1" t="str">
        <f t="shared" si="160"/>
        <v>Education</v>
      </c>
      <c r="N2088" s="1" t="s">
        <v>4205</v>
      </c>
      <c r="O2088" s="1" t="s">
        <v>4295</v>
      </c>
      <c r="P2088" s="1">
        <v>8775</v>
      </c>
      <c r="Q2088" s="1">
        <v>2430662</v>
      </c>
      <c r="R2088" s="1">
        <f t="shared" si="161"/>
        <v>0</v>
      </c>
      <c r="S2088" s="4">
        <v>401210.91400532296</v>
      </c>
      <c r="T2088" s="4">
        <v>483002.02827758156</v>
      </c>
      <c r="U2088" s="1">
        <f t="shared" si="162"/>
        <v>2430662</v>
      </c>
      <c r="V2088" s="4">
        <f t="shared" si="163"/>
        <v>1546449.0577170956</v>
      </c>
      <c r="W2088" s="1" t="str">
        <f t="shared" si="164"/>
        <v>Favourable</v>
      </c>
    </row>
    <row r="2089" spans="1:23" x14ac:dyDescent="0.25">
      <c r="A2089" s="1"/>
      <c r="B2089" s="1"/>
      <c r="C2089" s="1"/>
      <c r="D2089" s="1"/>
      <c r="E2089" s="1" t="s">
        <v>7746</v>
      </c>
      <c r="F2089" s="2">
        <v>44532</v>
      </c>
      <c r="G2089" s="3">
        <v>29796</v>
      </c>
      <c r="H2089" s="1"/>
      <c r="I2089" s="1"/>
      <c r="J2089" s="1" t="s">
        <v>7246</v>
      </c>
      <c r="K2089" s="2">
        <v>45320</v>
      </c>
      <c r="L2089" s="1" t="s">
        <v>4200</v>
      </c>
      <c r="M2089" s="1" t="str">
        <f t="shared" si="160"/>
        <v>Social Services</v>
      </c>
      <c r="N2089" s="1" t="s">
        <v>4205</v>
      </c>
      <c r="O2089" s="1" t="s">
        <v>4479</v>
      </c>
      <c r="P2089" s="1">
        <v>6628</v>
      </c>
      <c r="Q2089" s="1">
        <v>924908</v>
      </c>
      <c r="R2089" s="1">
        <f t="shared" si="161"/>
        <v>48872</v>
      </c>
      <c r="S2089" s="4">
        <v>75392.321150780801</v>
      </c>
      <c r="T2089" s="4">
        <v>32876.592490807285</v>
      </c>
      <c r="U2089" s="1">
        <f t="shared" si="162"/>
        <v>876036</v>
      </c>
      <c r="V2089" s="4">
        <f t="shared" si="163"/>
        <v>816639.08635841194</v>
      </c>
      <c r="W2089" s="1" t="str">
        <f t="shared" si="164"/>
        <v>Favourable</v>
      </c>
    </row>
    <row r="2090" spans="1:23" x14ac:dyDescent="0.25">
      <c r="A2090" s="1"/>
      <c r="B2090" s="1"/>
      <c r="C2090" s="1"/>
      <c r="D2090" s="1"/>
      <c r="E2090" s="1" t="s">
        <v>6063</v>
      </c>
      <c r="F2090" s="2">
        <v>44447</v>
      </c>
      <c r="G2090" s="3">
        <v>54078</v>
      </c>
      <c r="H2090" s="1"/>
      <c r="I2090" s="1"/>
      <c r="J2090" s="1" t="s">
        <v>4663</v>
      </c>
      <c r="K2090" s="2">
        <v>45194</v>
      </c>
      <c r="L2090" s="1" t="s">
        <v>4204</v>
      </c>
      <c r="M2090" s="1" t="str">
        <f t="shared" si="160"/>
        <v>Education</v>
      </c>
      <c r="N2090" s="1" t="s">
        <v>4210</v>
      </c>
      <c r="O2090" s="1" t="s">
        <v>4345</v>
      </c>
      <c r="P2090" s="1">
        <v>9496</v>
      </c>
      <c r="Q2090" s="1">
        <v>2295372</v>
      </c>
      <c r="R2090" s="1">
        <f t="shared" si="161"/>
        <v>76499</v>
      </c>
      <c r="S2090" s="4">
        <v>1796452.8752670158</v>
      </c>
      <c r="T2090" s="4">
        <v>122864.3975365503</v>
      </c>
      <c r="U2090" s="1">
        <f t="shared" si="162"/>
        <v>2218873</v>
      </c>
      <c r="V2090" s="4">
        <f t="shared" si="163"/>
        <v>376054.72719643405</v>
      </c>
      <c r="W2090" s="1" t="str">
        <f t="shared" si="164"/>
        <v>Favourable</v>
      </c>
    </row>
    <row r="2091" spans="1:23" x14ac:dyDescent="0.25">
      <c r="A2091" s="1"/>
      <c r="B2091" s="1"/>
      <c r="C2091" s="1"/>
      <c r="D2091" s="1"/>
      <c r="E2091" s="1" t="s">
        <v>7367</v>
      </c>
      <c r="F2091" s="2">
        <v>44472</v>
      </c>
      <c r="G2091" s="3">
        <v>12039</v>
      </c>
      <c r="H2091" s="1"/>
      <c r="I2091" s="1"/>
      <c r="J2091" s="1" t="s">
        <v>7747</v>
      </c>
      <c r="K2091" s="2">
        <v>43904</v>
      </c>
      <c r="L2091" s="1" t="s">
        <v>4204</v>
      </c>
      <c r="M2091" s="1" t="str">
        <f t="shared" si="160"/>
        <v>Education</v>
      </c>
      <c r="N2091" s="1" t="s">
        <v>4205</v>
      </c>
      <c r="O2091" s="1" t="s">
        <v>4479</v>
      </c>
      <c r="P2091" s="1">
        <v>8762</v>
      </c>
      <c r="Q2091" s="1">
        <v>887250</v>
      </c>
      <c r="R2091" s="1">
        <f t="shared" si="161"/>
        <v>47569</v>
      </c>
      <c r="S2091" s="4">
        <v>197728.19594937374</v>
      </c>
      <c r="T2091" s="4">
        <v>208322.73146823919</v>
      </c>
      <c r="U2091" s="1">
        <f t="shared" si="162"/>
        <v>839681</v>
      </c>
      <c r="V2091" s="4">
        <f t="shared" si="163"/>
        <v>481199.07258238707</v>
      </c>
      <c r="W2091" s="1" t="str">
        <f t="shared" si="164"/>
        <v>Favourable</v>
      </c>
    </row>
    <row r="2092" spans="1:23" x14ac:dyDescent="0.25">
      <c r="A2092" s="1"/>
      <c r="B2092" s="1"/>
      <c r="C2092" s="1"/>
      <c r="D2092" s="1"/>
      <c r="E2092" s="1" t="s">
        <v>7748</v>
      </c>
      <c r="F2092" s="2">
        <v>44168</v>
      </c>
      <c r="G2092" s="3">
        <v>42697</v>
      </c>
      <c r="H2092" s="1"/>
      <c r="I2092" s="1"/>
      <c r="J2092" s="1" t="s">
        <v>7749</v>
      </c>
      <c r="K2092" s="2">
        <v>44419</v>
      </c>
      <c r="L2092" s="1" t="s">
        <v>4204</v>
      </c>
      <c r="M2092" s="1" t="str">
        <f t="shared" si="160"/>
        <v>Education</v>
      </c>
      <c r="N2092" s="1" t="s">
        <v>4210</v>
      </c>
      <c r="O2092" s="1" t="s">
        <v>4441</v>
      </c>
      <c r="P2092" s="1">
        <v>6090</v>
      </c>
      <c r="Q2092" s="1">
        <v>2044294</v>
      </c>
      <c r="R2092" s="1">
        <f t="shared" si="161"/>
        <v>0</v>
      </c>
      <c r="S2092" s="4">
        <v>949233.41370027908</v>
      </c>
      <c r="T2092" s="4">
        <v>29483.000585147252</v>
      </c>
      <c r="U2092" s="1">
        <f t="shared" si="162"/>
        <v>2044294</v>
      </c>
      <c r="V2092" s="4">
        <f t="shared" si="163"/>
        <v>1065577.5857145735</v>
      </c>
      <c r="W2092" s="1" t="str">
        <f t="shared" si="164"/>
        <v>Favourable</v>
      </c>
    </row>
    <row r="2093" spans="1:23" x14ac:dyDescent="0.25">
      <c r="A2093" s="1"/>
      <c r="B2093" s="1"/>
      <c r="C2093" s="1"/>
      <c r="D2093" s="1"/>
      <c r="E2093" s="1" t="s">
        <v>7750</v>
      </c>
      <c r="F2093" s="2">
        <v>44547</v>
      </c>
      <c r="G2093" s="3">
        <v>18847</v>
      </c>
      <c r="H2093" s="1"/>
      <c r="I2093" s="1"/>
      <c r="J2093" s="1" t="s">
        <v>7751</v>
      </c>
      <c r="K2093" s="2">
        <v>44117</v>
      </c>
      <c r="L2093" s="1" t="s">
        <v>4204</v>
      </c>
      <c r="M2093" s="1" t="str">
        <f t="shared" si="160"/>
        <v>Education</v>
      </c>
      <c r="N2093" s="1" t="s">
        <v>4210</v>
      </c>
      <c r="O2093" s="1" t="s">
        <v>4314</v>
      </c>
      <c r="P2093" s="1">
        <v>9204</v>
      </c>
      <c r="Q2093" s="1">
        <v>371752</v>
      </c>
      <c r="R2093" s="1">
        <f t="shared" si="161"/>
        <v>0</v>
      </c>
      <c r="S2093" s="4">
        <v>370697.40187889436</v>
      </c>
      <c r="T2093" s="4">
        <v>67917.663492391934</v>
      </c>
      <c r="U2093" s="1">
        <f t="shared" si="162"/>
        <v>371752</v>
      </c>
      <c r="V2093" s="4">
        <f t="shared" si="163"/>
        <v>-66863.065371286299</v>
      </c>
      <c r="W2093" s="1" t="str">
        <f t="shared" si="164"/>
        <v>Adverse</v>
      </c>
    </row>
    <row r="2094" spans="1:23" x14ac:dyDescent="0.25">
      <c r="A2094" s="1"/>
      <c r="B2094" s="1"/>
      <c r="C2094" s="1"/>
      <c r="D2094" s="1"/>
      <c r="E2094" s="1" t="s">
        <v>7752</v>
      </c>
      <c r="F2094" s="2">
        <v>44327</v>
      </c>
      <c r="G2094" s="3">
        <v>49112</v>
      </c>
      <c r="H2094" s="1"/>
      <c r="I2094" s="1"/>
      <c r="J2094" s="1" t="s">
        <v>5010</v>
      </c>
      <c r="K2094" s="2">
        <v>44189</v>
      </c>
      <c r="L2094" s="1" t="s">
        <v>4212</v>
      </c>
      <c r="M2094" s="1" t="str">
        <f t="shared" si="160"/>
        <v>Agricultural Extension</v>
      </c>
      <c r="N2094" s="1" t="s">
        <v>4205</v>
      </c>
      <c r="O2094" s="1" t="s">
        <v>4358</v>
      </c>
      <c r="P2094" s="1">
        <v>7111</v>
      </c>
      <c r="Q2094" s="1">
        <v>755320</v>
      </c>
      <c r="R2094" s="1">
        <f t="shared" si="161"/>
        <v>33821</v>
      </c>
      <c r="S2094" s="4">
        <v>176884.47202385028</v>
      </c>
      <c r="T2094" s="4">
        <v>102085.4906777256</v>
      </c>
      <c r="U2094" s="1">
        <f t="shared" si="162"/>
        <v>721499</v>
      </c>
      <c r="V2094" s="4">
        <f t="shared" si="163"/>
        <v>476350.03729842411</v>
      </c>
      <c r="W2094" s="1" t="str">
        <f t="shared" si="164"/>
        <v>Favourable</v>
      </c>
    </row>
    <row r="2095" spans="1:23" x14ac:dyDescent="0.25">
      <c r="A2095" s="1"/>
      <c r="B2095" s="1"/>
      <c r="C2095" s="1"/>
      <c r="D2095" s="1"/>
      <c r="E2095" s="1" t="s">
        <v>5477</v>
      </c>
      <c r="F2095" s="2">
        <v>44668</v>
      </c>
      <c r="G2095" s="3">
        <v>53759</v>
      </c>
      <c r="H2095" s="1"/>
      <c r="I2095" s="1"/>
      <c r="J2095" s="1" t="s">
        <v>4887</v>
      </c>
      <c r="K2095" s="2">
        <v>45296</v>
      </c>
      <c r="L2095" s="1" t="s">
        <v>4218</v>
      </c>
      <c r="M2095" s="1" t="str">
        <f t="shared" si="160"/>
        <v>Infrastructure</v>
      </c>
      <c r="N2095" s="1" t="s">
        <v>4222</v>
      </c>
      <c r="O2095" s="1" t="s">
        <v>4338</v>
      </c>
      <c r="P2095" s="1">
        <v>8964</v>
      </c>
      <c r="Q2095" s="1">
        <v>1120409</v>
      </c>
      <c r="R2095" s="1">
        <f t="shared" si="161"/>
        <v>71598</v>
      </c>
      <c r="S2095" s="4">
        <v>863614.59438703139</v>
      </c>
      <c r="T2095" s="4">
        <v>7776.5253112869077</v>
      </c>
      <c r="U2095" s="1">
        <f t="shared" si="162"/>
        <v>1048811</v>
      </c>
      <c r="V2095" s="4">
        <f t="shared" si="163"/>
        <v>249017.8803016817</v>
      </c>
      <c r="W2095" s="1" t="str">
        <f t="shared" si="164"/>
        <v>Favourable</v>
      </c>
    </row>
    <row r="2096" spans="1:23" x14ac:dyDescent="0.25">
      <c r="A2096" s="1"/>
      <c r="B2096" s="1"/>
      <c r="C2096" s="1"/>
      <c r="D2096" s="1"/>
      <c r="E2096" s="1" t="s">
        <v>7753</v>
      </c>
      <c r="F2096" s="2">
        <v>45054</v>
      </c>
      <c r="G2096" s="3">
        <v>32121</v>
      </c>
      <c r="H2096" s="1"/>
      <c r="I2096" s="1"/>
      <c r="J2096" s="1" t="s">
        <v>5286</v>
      </c>
      <c r="K2096" s="2">
        <v>44383</v>
      </c>
      <c r="L2096" s="1" t="s">
        <v>4212</v>
      </c>
      <c r="M2096" s="1" t="str">
        <f t="shared" si="160"/>
        <v>Agricultural Extension</v>
      </c>
      <c r="N2096" s="1" t="s">
        <v>4205</v>
      </c>
      <c r="O2096" s="1" t="s">
        <v>4256</v>
      </c>
      <c r="P2096" s="1">
        <v>6723</v>
      </c>
      <c r="Q2096" s="1">
        <v>1367150</v>
      </c>
      <c r="R2096" s="1">
        <f t="shared" si="161"/>
        <v>95193</v>
      </c>
      <c r="S2096" s="4">
        <v>678526.14416108932</v>
      </c>
      <c r="T2096" s="4">
        <v>362038.25555348466</v>
      </c>
      <c r="U2096" s="1">
        <f t="shared" si="162"/>
        <v>1271957</v>
      </c>
      <c r="V2096" s="4">
        <f t="shared" si="163"/>
        <v>326585.60028542602</v>
      </c>
      <c r="W2096" s="1" t="str">
        <f t="shared" si="164"/>
        <v>Favourable</v>
      </c>
    </row>
    <row r="2097" spans="1:23" x14ac:dyDescent="0.25">
      <c r="A2097" s="1"/>
      <c r="B2097" s="1"/>
      <c r="C2097" s="1"/>
      <c r="D2097" s="1"/>
      <c r="E2097" s="1" t="s">
        <v>5221</v>
      </c>
      <c r="F2097" s="2">
        <v>44160</v>
      </c>
      <c r="G2097" s="3">
        <v>19431</v>
      </c>
      <c r="H2097" s="1"/>
      <c r="I2097" s="1"/>
      <c r="J2097" s="1" t="s">
        <v>4268</v>
      </c>
      <c r="K2097" s="2">
        <v>45163</v>
      </c>
      <c r="L2097" s="1" t="s">
        <v>4200</v>
      </c>
      <c r="M2097" s="1" t="str">
        <f t="shared" si="160"/>
        <v>Social Services</v>
      </c>
      <c r="N2097" s="1" t="s">
        <v>4210</v>
      </c>
      <c r="O2097" s="1" t="s">
        <v>4256</v>
      </c>
      <c r="P2097" s="1">
        <v>6940</v>
      </c>
      <c r="Q2097" s="1">
        <v>1985864</v>
      </c>
      <c r="R2097" s="1">
        <f t="shared" si="161"/>
        <v>27245</v>
      </c>
      <c r="S2097" s="4">
        <v>331171.89826657658</v>
      </c>
      <c r="T2097" s="4">
        <v>224071.96485496502</v>
      </c>
      <c r="U2097" s="1">
        <f t="shared" si="162"/>
        <v>1958619</v>
      </c>
      <c r="V2097" s="4">
        <f t="shared" si="163"/>
        <v>1430620.1368784583</v>
      </c>
      <c r="W2097" s="1" t="str">
        <f t="shared" si="164"/>
        <v>Favourable</v>
      </c>
    </row>
    <row r="2098" spans="1:23" x14ac:dyDescent="0.25">
      <c r="A2098" s="1"/>
      <c r="B2098" s="1"/>
      <c r="C2098" s="1"/>
      <c r="D2098" s="1"/>
      <c r="E2098" s="1" t="s">
        <v>7754</v>
      </c>
      <c r="F2098" s="2">
        <v>44321</v>
      </c>
      <c r="G2098" s="3">
        <v>53468</v>
      </c>
      <c r="H2098" s="1"/>
      <c r="I2098" s="1"/>
      <c r="J2098" s="1" t="s">
        <v>7755</v>
      </c>
      <c r="K2098" s="2">
        <v>43834</v>
      </c>
      <c r="L2098" s="1" t="s">
        <v>4216</v>
      </c>
      <c r="M2098" s="1" t="str">
        <f t="shared" si="160"/>
        <v>Agricultural Extension</v>
      </c>
      <c r="N2098" s="1" t="s">
        <v>4205</v>
      </c>
      <c r="O2098" s="1" t="s">
        <v>4388</v>
      </c>
      <c r="P2098" s="1">
        <v>7109</v>
      </c>
      <c r="Q2098" s="1">
        <v>2482942</v>
      </c>
      <c r="R2098" s="1">
        <f t="shared" si="161"/>
        <v>0</v>
      </c>
      <c r="S2098" s="4">
        <v>144120.87119122714</v>
      </c>
      <c r="T2098" s="4">
        <v>596032.12655600358</v>
      </c>
      <c r="U2098" s="1">
        <f t="shared" si="162"/>
        <v>2482942</v>
      </c>
      <c r="V2098" s="4">
        <f t="shared" si="163"/>
        <v>1742789.0022527692</v>
      </c>
      <c r="W2098" s="1" t="str">
        <f t="shared" si="164"/>
        <v>Favourable</v>
      </c>
    </row>
    <row r="2099" spans="1:23" x14ac:dyDescent="0.25">
      <c r="A2099" s="1"/>
      <c r="B2099" s="1"/>
      <c r="C2099" s="1"/>
      <c r="D2099" s="1"/>
      <c r="E2099" s="1" t="s">
        <v>5348</v>
      </c>
      <c r="F2099" s="2">
        <v>44832</v>
      </c>
      <c r="G2099" s="3">
        <v>46006</v>
      </c>
      <c r="H2099" s="1"/>
      <c r="I2099" s="1"/>
      <c r="J2099" s="1" t="s">
        <v>7756</v>
      </c>
      <c r="K2099" s="2">
        <v>45417</v>
      </c>
      <c r="L2099" s="1" t="s">
        <v>4212</v>
      </c>
      <c r="M2099" s="1" t="str">
        <f t="shared" si="160"/>
        <v>Agricultural Extension</v>
      </c>
      <c r="N2099" s="1" t="s">
        <v>4205</v>
      </c>
      <c r="O2099" s="1" t="s">
        <v>4273</v>
      </c>
      <c r="P2099" s="1">
        <v>9297</v>
      </c>
      <c r="Q2099" s="1">
        <v>2002668</v>
      </c>
      <c r="R2099" s="1">
        <f t="shared" si="161"/>
        <v>49133</v>
      </c>
      <c r="S2099" s="4">
        <v>764663.55910304678</v>
      </c>
      <c r="T2099" s="4">
        <v>146515.38629143176</v>
      </c>
      <c r="U2099" s="1">
        <f t="shared" si="162"/>
        <v>1953535</v>
      </c>
      <c r="V2099" s="4">
        <f t="shared" si="163"/>
        <v>1091489.0546055215</v>
      </c>
      <c r="W2099" s="1" t="str">
        <f t="shared" si="164"/>
        <v>Favourable</v>
      </c>
    </row>
    <row r="2100" spans="1:23" x14ac:dyDescent="0.25">
      <c r="A2100" s="1"/>
      <c r="B2100" s="1"/>
      <c r="C2100" s="1"/>
      <c r="D2100" s="1"/>
      <c r="E2100" s="1" t="s">
        <v>7757</v>
      </c>
      <c r="F2100" s="2">
        <v>44746</v>
      </c>
      <c r="G2100" s="3">
        <v>40490</v>
      </c>
      <c r="H2100" s="1"/>
      <c r="I2100" s="1"/>
      <c r="J2100" s="1" t="s">
        <v>7758</v>
      </c>
      <c r="K2100" s="2">
        <v>44445</v>
      </c>
      <c r="L2100" s="1" t="s">
        <v>4218</v>
      </c>
      <c r="M2100" s="1" t="str">
        <f t="shared" si="160"/>
        <v>Infrastructure</v>
      </c>
      <c r="N2100" s="1" t="s">
        <v>4210</v>
      </c>
      <c r="O2100" s="1" t="s">
        <v>4441</v>
      </c>
      <c r="P2100" s="1">
        <v>5591</v>
      </c>
      <c r="Q2100" s="1">
        <v>560559</v>
      </c>
      <c r="R2100" s="1">
        <f t="shared" si="161"/>
        <v>46374</v>
      </c>
      <c r="S2100" s="4">
        <v>254678.39849196989</v>
      </c>
      <c r="T2100" s="4">
        <v>7158.7826950212802</v>
      </c>
      <c r="U2100" s="1">
        <f t="shared" si="162"/>
        <v>514185</v>
      </c>
      <c r="V2100" s="4">
        <f t="shared" si="163"/>
        <v>298721.81881300884</v>
      </c>
      <c r="W2100" s="1" t="str">
        <f t="shared" si="164"/>
        <v>Favourable</v>
      </c>
    </row>
    <row r="2101" spans="1:23" x14ac:dyDescent="0.25">
      <c r="A2101" s="1"/>
      <c r="B2101" s="1"/>
      <c r="C2101" s="1"/>
      <c r="D2101" s="1"/>
      <c r="E2101" s="1" t="s">
        <v>7759</v>
      </c>
      <c r="F2101" s="2">
        <v>45050</v>
      </c>
      <c r="G2101" s="3">
        <v>56286</v>
      </c>
      <c r="H2101" s="1"/>
      <c r="I2101" s="1"/>
      <c r="J2101" s="1" t="s">
        <v>7593</v>
      </c>
      <c r="K2101" s="2">
        <v>44233</v>
      </c>
      <c r="L2101" s="1" t="s">
        <v>4204</v>
      </c>
      <c r="M2101" s="1" t="str">
        <f t="shared" si="160"/>
        <v>Education</v>
      </c>
      <c r="N2101" s="1" t="s">
        <v>4222</v>
      </c>
      <c r="O2101" s="1" t="s">
        <v>4286</v>
      </c>
      <c r="P2101" s="1">
        <v>5509</v>
      </c>
      <c r="Q2101" s="1">
        <v>2483942</v>
      </c>
      <c r="R2101" s="1">
        <f t="shared" si="161"/>
        <v>17690</v>
      </c>
      <c r="S2101" s="4">
        <v>1638294.559301419</v>
      </c>
      <c r="T2101" s="4">
        <v>583615.2461970622</v>
      </c>
      <c r="U2101" s="1">
        <f t="shared" si="162"/>
        <v>2466252</v>
      </c>
      <c r="V2101" s="4">
        <f t="shared" si="163"/>
        <v>262032.19450151874</v>
      </c>
      <c r="W2101" s="1" t="str">
        <f t="shared" si="164"/>
        <v>Favourable</v>
      </c>
    </row>
    <row r="2102" spans="1:23" x14ac:dyDescent="0.25">
      <c r="A2102" s="1"/>
      <c r="B2102" s="1"/>
      <c r="C2102" s="1"/>
      <c r="D2102" s="1"/>
      <c r="E2102" s="1" t="s">
        <v>7760</v>
      </c>
      <c r="F2102" s="2">
        <v>44581</v>
      </c>
      <c r="G2102" s="3">
        <v>43289</v>
      </c>
      <c r="H2102" s="1"/>
      <c r="I2102" s="1"/>
      <c r="J2102" s="1" t="s">
        <v>5510</v>
      </c>
      <c r="K2102" s="2">
        <v>44723</v>
      </c>
      <c r="L2102" s="1" t="s">
        <v>4218</v>
      </c>
      <c r="M2102" s="1" t="str">
        <f t="shared" si="160"/>
        <v>Infrastructure</v>
      </c>
      <c r="N2102" s="1" t="s">
        <v>4222</v>
      </c>
      <c r="O2102" s="1" t="s">
        <v>4253</v>
      </c>
      <c r="P2102" s="1">
        <v>6046</v>
      </c>
      <c r="Q2102" s="1">
        <v>1380054</v>
      </c>
      <c r="R2102" s="1">
        <f t="shared" si="161"/>
        <v>58151</v>
      </c>
      <c r="S2102" s="4">
        <v>666696.56046734832</v>
      </c>
      <c r="T2102" s="4">
        <v>240042.95063634648</v>
      </c>
      <c r="U2102" s="1">
        <f t="shared" si="162"/>
        <v>1321903</v>
      </c>
      <c r="V2102" s="4">
        <f t="shared" si="163"/>
        <v>473314.48889630521</v>
      </c>
      <c r="W2102" s="1" t="str">
        <f t="shared" si="164"/>
        <v>Favourable</v>
      </c>
    </row>
    <row r="2103" spans="1:23" x14ac:dyDescent="0.25">
      <c r="A2103" s="1"/>
      <c r="B2103" s="1"/>
      <c r="C2103" s="1"/>
      <c r="D2103" s="1"/>
      <c r="E2103" s="1" t="s">
        <v>4541</v>
      </c>
      <c r="F2103" s="2">
        <v>43965</v>
      </c>
      <c r="G2103" s="3">
        <v>15133</v>
      </c>
      <c r="H2103" s="1"/>
      <c r="I2103" s="1"/>
      <c r="J2103" s="1" t="s">
        <v>7761</v>
      </c>
      <c r="K2103" s="2">
        <v>45048</v>
      </c>
      <c r="L2103" s="1" t="s">
        <v>4204</v>
      </c>
      <c r="M2103" s="1" t="str">
        <f t="shared" si="160"/>
        <v>Education</v>
      </c>
      <c r="N2103" s="1" t="s">
        <v>4210</v>
      </c>
      <c r="O2103" s="1" t="s">
        <v>4256</v>
      </c>
      <c r="P2103" s="1">
        <v>9129</v>
      </c>
      <c r="Q2103" s="1">
        <v>542068</v>
      </c>
      <c r="R2103" s="1">
        <f t="shared" si="161"/>
        <v>59996</v>
      </c>
      <c r="S2103" s="4">
        <v>173762.69835163822</v>
      </c>
      <c r="T2103" s="4">
        <v>158016.69395320502</v>
      </c>
      <c r="U2103" s="1">
        <f t="shared" si="162"/>
        <v>482072</v>
      </c>
      <c r="V2103" s="4">
        <f t="shared" si="163"/>
        <v>210288.60769515677</v>
      </c>
      <c r="W2103" s="1" t="str">
        <f t="shared" si="164"/>
        <v>Favourable</v>
      </c>
    </row>
    <row r="2104" spans="1:23" x14ac:dyDescent="0.25">
      <c r="A2104" s="1"/>
      <c r="B2104" s="1"/>
      <c r="C2104" s="1"/>
      <c r="D2104" s="1"/>
      <c r="E2104" s="1" t="s">
        <v>4795</v>
      </c>
      <c r="F2104" s="2">
        <v>43923</v>
      </c>
      <c r="G2104" s="3">
        <v>37418</v>
      </c>
      <c r="H2104" s="1"/>
      <c r="I2104" s="1"/>
      <c r="J2104" s="1" t="s">
        <v>7762</v>
      </c>
      <c r="K2104" s="2">
        <v>44654</v>
      </c>
      <c r="L2104" s="1" t="s">
        <v>4200</v>
      </c>
      <c r="M2104" s="1" t="str">
        <f t="shared" si="160"/>
        <v>Social Services</v>
      </c>
      <c r="N2104" s="1" t="s">
        <v>4222</v>
      </c>
      <c r="O2104" s="1" t="s">
        <v>4237</v>
      </c>
      <c r="P2104" s="1">
        <v>6172</v>
      </c>
      <c r="Q2104" s="1">
        <v>1262299</v>
      </c>
      <c r="R2104" s="1">
        <f t="shared" si="161"/>
        <v>21354</v>
      </c>
      <c r="S2104" s="4">
        <v>762186.16715774836</v>
      </c>
      <c r="T2104" s="4">
        <v>182793.19362459486</v>
      </c>
      <c r="U2104" s="1">
        <f t="shared" si="162"/>
        <v>1240945</v>
      </c>
      <c r="V2104" s="4">
        <f t="shared" si="163"/>
        <v>317319.6392176568</v>
      </c>
      <c r="W2104" s="1" t="str">
        <f t="shared" si="164"/>
        <v>Favourable</v>
      </c>
    </row>
    <row r="2105" spans="1:23" x14ac:dyDescent="0.25">
      <c r="A2105" s="1"/>
      <c r="B2105" s="1"/>
      <c r="C2105" s="1"/>
      <c r="D2105" s="1"/>
      <c r="E2105" s="1" t="s">
        <v>7763</v>
      </c>
      <c r="F2105" s="2">
        <v>44256</v>
      </c>
      <c r="G2105" s="3">
        <v>38117</v>
      </c>
      <c r="H2105" s="1"/>
      <c r="I2105" s="1"/>
      <c r="J2105" s="1" t="s">
        <v>4981</v>
      </c>
      <c r="K2105" s="2">
        <v>44171</v>
      </c>
      <c r="L2105" s="1" t="s">
        <v>4204</v>
      </c>
      <c r="M2105" s="1" t="str">
        <f t="shared" si="160"/>
        <v>Education</v>
      </c>
      <c r="N2105" s="1" t="s">
        <v>4205</v>
      </c>
      <c r="O2105" s="1" t="s">
        <v>4496</v>
      </c>
      <c r="P2105" s="1">
        <v>8252</v>
      </c>
      <c r="Q2105" s="1">
        <v>559476</v>
      </c>
      <c r="R2105" s="1">
        <f t="shared" si="161"/>
        <v>58721</v>
      </c>
      <c r="S2105" s="4">
        <v>487591.55836447381</v>
      </c>
      <c r="T2105" s="4">
        <v>93001.701893157631</v>
      </c>
      <c r="U2105" s="1">
        <f t="shared" si="162"/>
        <v>500755</v>
      </c>
      <c r="V2105" s="4">
        <f t="shared" si="163"/>
        <v>-21117.260257631424</v>
      </c>
      <c r="W2105" s="1" t="str">
        <f t="shared" si="164"/>
        <v>Adverse</v>
      </c>
    </row>
    <row r="2106" spans="1:23" x14ac:dyDescent="0.25">
      <c r="A2106" s="1"/>
      <c r="B2106" s="1"/>
      <c r="C2106" s="1"/>
      <c r="D2106" s="1"/>
      <c r="E2106" s="1" t="s">
        <v>7764</v>
      </c>
      <c r="F2106" s="2">
        <v>45055</v>
      </c>
      <c r="G2106" s="3">
        <v>47753</v>
      </c>
      <c r="H2106" s="1"/>
      <c r="I2106" s="1"/>
      <c r="J2106" s="1" t="s">
        <v>6944</v>
      </c>
      <c r="K2106" s="2">
        <v>44183</v>
      </c>
      <c r="L2106" s="1" t="s">
        <v>4212</v>
      </c>
      <c r="M2106" s="1" t="str">
        <f t="shared" si="160"/>
        <v>Agricultural Extension</v>
      </c>
      <c r="N2106" s="1" t="s">
        <v>4222</v>
      </c>
      <c r="O2106" s="1" t="s">
        <v>4304</v>
      </c>
      <c r="P2106" s="1">
        <v>5670</v>
      </c>
      <c r="Q2106" s="1">
        <v>701226</v>
      </c>
      <c r="R2106" s="1">
        <f t="shared" si="161"/>
        <v>37310</v>
      </c>
      <c r="S2106" s="4">
        <v>40371.581835665609</v>
      </c>
      <c r="T2106" s="4">
        <v>69763.137257338545</v>
      </c>
      <c r="U2106" s="1">
        <f t="shared" si="162"/>
        <v>663916</v>
      </c>
      <c r="V2106" s="4">
        <f t="shared" si="163"/>
        <v>591091.28090699587</v>
      </c>
      <c r="W2106" s="1" t="str">
        <f t="shared" si="164"/>
        <v>Favourable</v>
      </c>
    </row>
    <row r="2107" spans="1:23" x14ac:dyDescent="0.25">
      <c r="A2107" s="1"/>
      <c r="B2107" s="1"/>
      <c r="C2107" s="1"/>
      <c r="D2107" s="1"/>
      <c r="E2107" s="1" t="s">
        <v>7765</v>
      </c>
      <c r="F2107" s="2">
        <v>44508</v>
      </c>
      <c r="G2107" s="3">
        <v>22192</v>
      </c>
      <c r="H2107" s="1"/>
      <c r="I2107" s="1"/>
      <c r="J2107" s="1" t="s">
        <v>7766</v>
      </c>
      <c r="K2107" s="2">
        <v>45342</v>
      </c>
      <c r="L2107" s="1" t="s">
        <v>4204</v>
      </c>
      <c r="M2107" s="1" t="str">
        <f t="shared" si="160"/>
        <v>Education</v>
      </c>
      <c r="N2107" s="1" t="s">
        <v>4222</v>
      </c>
      <c r="O2107" s="1" t="s">
        <v>4279</v>
      </c>
      <c r="P2107" s="1">
        <v>6671</v>
      </c>
      <c r="Q2107" s="1">
        <v>829763</v>
      </c>
      <c r="R2107" s="1">
        <f t="shared" si="161"/>
        <v>18577</v>
      </c>
      <c r="S2107" s="4">
        <v>267712.41266004654</v>
      </c>
      <c r="T2107" s="4">
        <v>121765.06154776213</v>
      </c>
      <c r="U2107" s="1">
        <f t="shared" si="162"/>
        <v>811186</v>
      </c>
      <c r="V2107" s="4">
        <f t="shared" si="163"/>
        <v>440285.52579219133</v>
      </c>
      <c r="W2107" s="1" t="str">
        <f t="shared" si="164"/>
        <v>Favourable</v>
      </c>
    </row>
    <row r="2108" spans="1:23" x14ac:dyDescent="0.25">
      <c r="A2108" s="1"/>
      <c r="B2108" s="1"/>
      <c r="C2108" s="1"/>
      <c r="D2108" s="1"/>
      <c r="E2108" s="1" t="s">
        <v>7767</v>
      </c>
      <c r="F2108" s="2">
        <v>44419</v>
      </c>
      <c r="G2108" s="3">
        <v>17015</v>
      </c>
      <c r="H2108" s="1"/>
      <c r="I2108" s="1"/>
      <c r="J2108" s="1" t="s">
        <v>7768</v>
      </c>
      <c r="K2108" s="2">
        <v>44616</v>
      </c>
      <c r="L2108" s="1" t="s">
        <v>4204</v>
      </c>
      <c r="M2108" s="1" t="str">
        <f t="shared" si="160"/>
        <v>Education</v>
      </c>
      <c r="N2108" s="1" t="s">
        <v>4222</v>
      </c>
      <c r="O2108" s="1" t="s">
        <v>4314</v>
      </c>
      <c r="P2108" s="1">
        <v>7523</v>
      </c>
      <c r="Q2108" s="1">
        <v>1787545</v>
      </c>
      <c r="R2108" s="1">
        <f t="shared" si="161"/>
        <v>0</v>
      </c>
      <c r="S2108" s="4">
        <v>819547.52803316608</v>
      </c>
      <c r="T2108" s="4">
        <v>57582.082911236714</v>
      </c>
      <c r="U2108" s="1">
        <f t="shared" si="162"/>
        <v>1787545</v>
      </c>
      <c r="V2108" s="4">
        <f t="shared" si="163"/>
        <v>910415.38905559725</v>
      </c>
      <c r="W2108" s="1" t="str">
        <f t="shared" si="164"/>
        <v>Favourable</v>
      </c>
    </row>
    <row r="2109" spans="1:23" x14ac:dyDescent="0.25">
      <c r="A2109" s="1"/>
      <c r="B2109" s="1"/>
      <c r="C2109" s="1"/>
      <c r="D2109" s="1"/>
      <c r="E2109" s="1" t="s">
        <v>7505</v>
      </c>
      <c r="F2109" s="2">
        <v>44676</v>
      </c>
      <c r="G2109" s="3">
        <v>50351</v>
      </c>
      <c r="H2109" s="1"/>
      <c r="I2109" s="1"/>
      <c r="J2109" s="1" t="s">
        <v>7769</v>
      </c>
      <c r="K2109" s="2">
        <v>44031</v>
      </c>
      <c r="L2109" s="1" t="s">
        <v>4204</v>
      </c>
      <c r="M2109" s="1" t="str">
        <f t="shared" si="160"/>
        <v>Education</v>
      </c>
      <c r="N2109" s="1" t="s">
        <v>4210</v>
      </c>
      <c r="O2109" s="1" t="s">
        <v>4379</v>
      </c>
      <c r="P2109" s="1">
        <v>8384</v>
      </c>
      <c r="Q2109" s="1">
        <v>2286509</v>
      </c>
      <c r="R2109" s="1">
        <f t="shared" si="161"/>
        <v>54080</v>
      </c>
      <c r="S2109" s="4">
        <v>130329.89006305629</v>
      </c>
      <c r="T2109" s="4">
        <v>618780.65895782947</v>
      </c>
      <c r="U2109" s="1">
        <f t="shared" si="162"/>
        <v>2232429</v>
      </c>
      <c r="V2109" s="4">
        <f t="shared" si="163"/>
        <v>1537398.4509791143</v>
      </c>
      <c r="W2109" s="1" t="str">
        <f t="shared" si="164"/>
        <v>Favourable</v>
      </c>
    </row>
    <row r="2110" spans="1:23" x14ac:dyDescent="0.25">
      <c r="A2110" s="1"/>
      <c r="B2110" s="1"/>
      <c r="C2110" s="1"/>
      <c r="D2110" s="1"/>
      <c r="E2110" s="1" t="s">
        <v>7149</v>
      </c>
      <c r="F2110" s="2">
        <v>44531</v>
      </c>
      <c r="G2110" s="3">
        <v>26574</v>
      </c>
      <c r="H2110" s="1"/>
      <c r="I2110" s="1"/>
      <c r="J2110" s="1" t="s">
        <v>7770</v>
      </c>
      <c r="K2110" s="2">
        <v>45311</v>
      </c>
      <c r="L2110" s="1" t="s">
        <v>4218</v>
      </c>
      <c r="M2110" s="1" t="str">
        <f t="shared" si="160"/>
        <v>Infrastructure</v>
      </c>
      <c r="N2110" s="1" t="s">
        <v>4210</v>
      </c>
      <c r="O2110" s="1" t="s">
        <v>4206</v>
      </c>
      <c r="P2110" s="1">
        <v>5562</v>
      </c>
      <c r="Q2110" s="1">
        <v>2475669</v>
      </c>
      <c r="R2110" s="1">
        <f t="shared" si="161"/>
        <v>19819</v>
      </c>
      <c r="S2110" s="4">
        <v>2441788.082775332</v>
      </c>
      <c r="T2110" s="4">
        <v>171472.0306342039</v>
      </c>
      <c r="U2110" s="1">
        <f t="shared" si="162"/>
        <v>2455850</v>
      </c>
      <c r="V2110" s="4">
        <f t="shared" si="163"/>
        <v>-137591.11340953596</v>
      </c>
      <c r="W2110" s="1" t="str">
        <f t="shared" si="164"/>
        <v>Adverse</v>
      </c>
    </row>
    <row r="2111" spans="1:23" x14ac:dyDescent="0.25">
      <c r="A2111" s="1"/>
      <c r="B2111" s="1"/>
      <c r="C2111" s="1"/>
      <c r="D2111" s="1"/>
      <c r="E2111" s="1" t="s">
        <v>7771</v>
      </c>
      <c r="F2111" s="2">
        <v>45109</v>
      </c>
      <c r="G2111" s="3">
        <v>21137</v>
      </c>
      <c r="H2111" s="1"/>
      <c r="I2111" s="1"/>
      <c r="J2111" s="1" t="s">
        <v>7772</v>
      </c>
      <c r="K2111" s="2">
        <v>44438</v>
      </c>
      <c r="L2111" s="1" t="s">
        <v>4204</v>
      </c>
      <c r="M2111" s="1" t="str">
        <f t="shared" si="160"/>
        <v>Education</v>
      </c>
      <c r="N2111" s="1" t="s">
        <v>4222</v>
      </c>
      <c r="O2111" s="1" t="s">
        <v>4226</v>
      </c>
      <c r="P2111" s="1">
        <v>9200</v>
      </c>
      <c r="Q2111" s="1">
        <v>1882754</v>
      </c>
      <c r="R2111" s="1">
        <f t="shared" si="161"/>
        <v>0</v>
      </c>
      <c r="S2111" s="4">
        <v>326829.27740286611</v>
      </c>
      <c r="T2111" s="4">
        <v>201964.67130287437</v>
      </c>
      <c r="U2111" s="1">
        <f t="shared" si="162"/>
        <v>1882754</v>
      </c>
      <c r="V2111" s="4">
        <f t="shared" si="163"/>
        <v>1353960.0512942595</v>
      </c>
      <c r="W2111" s="1" t="str">
        <f t="shared" si="164"/>
        <v>Favourable</v>
      </c>
    </row>
    <row r="2112" spans="1:23" x14ac:dyDescent="0.25">
      <c r="A2112" s="1"/>
      <c r="B2112" s="1"/>
      <c r="C2112" s="1"/>
      <c r="D2112" s="1"/>
      <c r="E2112" s="1" t="s">
        <v>7773</v>
      </c>
      <c r="F2112" s="2">
        <v>44599</v>
      </c>
      <c r="G2112" s="3">
        <v>18954</v>
      </c>
      <c r="H2112" s="1"/>
      <c r="I2112" s="1"/>
      <c r="J2112" s="1" t="s">
        <v>7774</v>
      </c>
      <c r="K2112" s="2">
        <v>43974</v>
      </c>
      <c r="L2112" s="1" t="s">
        <v>4216</v>
      </c>
      <c r="M2112" s="1" t="str">
        <f t="shared" si="160"/>
        <v>Agricultural Extension</v>
      </c>
      <c r="N2112" s="1" t="s">
        <v>4222</v>
      </c>
      <c r="O2112" s="1" t="s">
        <v>4267</v>
      </c>
      <c r="P2112" s="1">
        <v>6196</v>
      </c>
      <c r="Q2112" s="1">
        <v>1465157</v>
      </c>
      <c r="R2112" s="1">
        <f t="shared" si="161"/>
        <v>25268</v>
      </c>
      <c r="S2112" s="4">
        <v>157257.25410951601</v>
      </c>
      <c r="T2112" s="4">
        <v>113799.32445601431</v>
      </c>
      <c r="U2112" s="1">
        <f t="shared" si="162"/>
        <v>1439889</v>
      </c>
      <c r="V2112" s="4">
        <f t="shared" si="163"/>
        <v>1194100.4214344698</v>
      </c>
      <c r="W2112" s="1" t="str">
        <f t="shared" si="164"/>
        <v>Favourable</v>
      </c>
    </row>
    <row r="2113" spans="1:23" x14ac:dyDescent="0.25">
      <c r="A2113" s="1"/>
      <c r="B2113" s="1"/>
      <c r="C2113" s="1"/>
      <c r="D2113" s="1"/>
      <c r="E2113" s="1" t="s">
        <v>7724</v>
      </c>
      <c r="F2113" s="2">
        <v>44729</v>
      </c>
      <c r="G2113" s="3">
        <v>38032</v>
      </c>
      <c r="H2113" s="1"/>
      <c r="I2113" s="1"/>
      <c r="J2113" s="1" t="s">
        <v>7775</v>
      </c>
      <c r="K2113" s="2">
        <v>44609</v>
      </c>
      <c r="L2113" s="1" t="s">
        <v>4204</v>
      </c>
      <c r="M2113" s="1" t="str">
        <f t="shared" si="160"/>
        <v>Education</v>
      </c>
      <c r="N2113" s="1" t="s">
        <v>4222</v>
      </c>
      <c r="O2113" s="1" t="s">
        <v>4217</v>
      </c>
      <c r="P2113" s="1">
        <v>8941</v>
      </c>
      <c r="Q2113" s="1">
        <v>1245220</v>
      </c>
      <c r="R2113" s="1">
        <f t="shared" si="161"/>
        <v>15205</v>
      </c>
      <c r="S2113" s="4">
        <v>1130563.3118287928</v>
      </c>
      <c r="T2113" s="4">
        <v>398995.33364543872</v>
      </c>
      <c r="U2113" s="1">
        <f t="shared" si="162"/>
        <v>1230015</v>
      </c>
      <c r="V2113" s="4">
        <f t="shared" si="163"/>
        <v>-284338.64547423157</v>
      </c>
      <c r="W2113" s="1" t="str">
        <f t="shared" si="164"/>
        <v>Adverse</v>
      </c>
    </row>
    <row r="2114" spans="1:23" x14ac:dyDescent="0.25">
      <c r="A2114" s="1"/>
      <c r="B2114" s="1"/>
      <c r="C2114" s="1"/>
      <c r="D2114" s="1"/>
      <c r="E2114" s="1" t="s">
        <v>6418</v>
      </c>
      <c r="F2114" s="2">
        <v>43939</v>
      </c>
      <c r="G2114" s="3">
        <v>36407</v>
      </c>
      <c r="H2114" s="1"/>
      <c r="I2114" s="1"/>
      <c r="J2114" s="1" t="s">
        <v>7776</v>
      </c>
      <c r="K2114" s="2">
        <v>45411</v>
      </c>
      <c r="L2114" s="1" t="s">
        <v>4216</v>
      </c>
      <c r="M2114" s="1" t="str">
        <f t="shared" si="160"/>
        <v>Agricultural Extension</v>
      </c>
      <c r="N2114" s="1" t="s">
        <v>4222</v>
      </c>
      <c r="O2114" s="1" t="s">
        <v>4226</v>
      </c>
      <c r="P2114" s="1">
        <v>7255</v>
      </c>
      <c r="Q2114" s="1">
        <v>1273731</v>
      </c>
      <c r="R2114" s="1">
        <f t="shared" si="161"/>
        <v>0</v>
      </c>
      <c r="S2114" s="4">
        <v>147594.77275465609</v>
      </c>
      <c r="T2114" s="4">
        <v>246532.09466501197</v>
      </c>
      <c r="U2114" s="1">
        <f t="shared" si="162"/>
        <v>1273731</v>
      </c>
      <c r="V2114" s="4">
        <f t="shared" si="163"/>
        <v>879604.13258033199</v>
      </c>
      <c r="W2114" s="1" t="str">
        <f t="shared" si="164"/>
        <v>Favourable</v>
      </c>
    </row>
    <row r="2115" spans="1:23" x14ac:dyDescent="0.25">
      <c r="A2115" s="1"/>
      <c r="B2115" s="1"/>
      <c r="C2115" s="1"/>
      <c r="D2115" s="1"/>
      <c r="E2115" s="1" t="s">
        <v>7777</v>
      </c>
      <c r="F2115" s="2">
        <v>45031</v>
      </c>
      <c r="G2115" s="3">
        <v>35793</v>
      </c>
      <c r="H2115" s="1"/>
      <c r="I2115" s="1"/>
      <c r="J2115" s="1" t="s">
        <v>7778</v>
      </c>
      <c r="K2115" s="2">
        <v>44099</v>
      </c>
      <c r="L2115" s="1" t="s">
        <v>4204</v>
      </c>
      <c r="M2115" s="1" t="str">
        <f t="shared" ref="M2115:M2178" si="165">INDEX($A:$B,MATCH($L2115,$A:$A,0),2)</f>
        <v>Education</v>
      </c>
      <c r="N2115" s="1" t="s">
        <v>4205</v>
      </c>
      <c r="O2115" s="1" t="s">
        <v>4301</v>
      </c>
      <c r="P2115" s="1">
        <v>7573</v>
      </c>
      <c r="Q2115" s="1">
        <v>1268246</v>
      </c>
      <c r="R2115" s="1">
        <f t="shared" ref="R2115:R2178" si="166">_xlfn.XLOOKUP($J2115,$E:$E,$G:$G,0,0,1)</f>
        <v>0</v>
      </c>
      <c r="S2115" s="4">
        <v>910082.77157681284</v>
      </c>
      <c r="T2115" s="4">
        <v>80185.51502167758</v>
      </c>
      <c r="U2115" s="1">
        <f t="shared" ref="U2115:U2178" si="167">Q2115-R2115</f>
        <v>1268246</v>
      </c>
      <c r="V2115" s="4">
        <f t="shared" ref="V2115:V2178" si="168">Q2115-(S2115+T2115)</f>
        <v>277977.71340150957</v>
      </c>
      <c r="W2115" s="1" t="str">
        <f t="shared" ref="W2115:W2178" si="169">IF(V2115&gt;=0,"Favourable","Adverse")</f>
        <v>Favourable</v>
      </c>
    </row>
    <row r="2116" spans="1:23" x14ac:dyDescent="0.25">
      <c r="A2116" s="1"/>
      <c r="B2116" s="1"/>
      <c r="C2116" s="1"/>
      <c r="D2116" s="1"/>
      <c r="E2116" s="1" t="s">
        <v>7635</v>
      </c>
      <c r="F2116" s="2">
        <v>44079</v>
      </c>
      <c r="G2116" s="3">
        <v>50460</v>
      </c>
      <c r="H2116" s="1"/>
      <c r="I2116" s="1"/>
      <c r="J2116" s="1" t="s">
        <v>7779</v>
      </c>
      <c r="K2116" s="2">
        <v>44089</v>
      </c>
      <c r="L2116" s="1" t="s">
        <v>4204</v>
      </c>
      <c r="M2116" s="1" t="str">
        <f t="shared" si="165"/>
        <v>Education</v>
      </c>
      <c r="N2116" s="1" t="s">
        <v>4222</v>
      </c>
      <c r="O2116" s="1" t="s">
        <v>4270</v>
      </c>
      <c r="P2116" s="1">
        <v>8535</v>
      </c>
      <c r="Q2116" s="1">
        <v>1869793</v>
      </c>
      <c r="R2116" s="1">
        <f t="shared" si="166"/>
        <v>38349</v>
      </c>
      <c r="S2116" s="4">
        <v>394354.55522544205</v>
      </c>
      <c r="T2116" s="4">
        <v>461097.87770190713</v>
      </c>
      <c r="U2116" s="1">
        <f t="shared" si="167"/>
        <v>1831444</v>
      </c>
      <c r="V2116" s="4">
        <f t="shared" si="168"/>
        <v>1014340.5670726509</v>
      </c>
      <c r="W2116" s="1" t="str">
        <f t="shared" si="169"/>
        <v>Favourable</v>
      </c>
    </row>
    <row r="2117" spans="1:23" x14ac:dyDescent="0.25">
      <c r="A2117" s="1"/>
      <c r="B2117" s="1"/>
      <c r="C2117" s="1"/>
      <c r="D2117" s="1"/>
      <c r="E2117" s="1" t="s">
        <v>7179</v>
      </c>
      <c r="F2117" s="2">
        <v>44011</v>
      </c>
      <c r="G2117" s="3">
        <v>35542</v>
      </c>
      <c r="H2117" s="1"/>
      <c r="I2117" s="1"/>
      <c r="J2117" s="1" t="s">
        <v>7780</v>
      </c>
      <c r="K2117" s="2">
        <v>44663</v>
      </c>
      <c r="L2117" s="1" t="s">
        <v>4216</v>
      </c>
      <c r="M2117" s="1" t="str">
        <f t="shared" si="165"/>
        <v>Agricultural Extension</v>
      </c>
      <c r="N2117" s="1" t="s">
        <v>4205</v>
      </c>
      <c r="O2117" s="1" t="s">
        <v>4264</v>
      </c>
      <c r="P2117" s="1">
        <v>7979</v>
      </c>
      <c r="Q2117" s="1">
        <v>1241877</v>
      </c>
      <c r="R2117" s="1">
        <f t="shared" si="166"/>
        <v>13564</v>
      </c>
      <c r="S2117" s="4">
        <v>499459.8507479236</v>
      </c>
      <c r="T2117" s="4">
        <v>134581.91404720416</v>
      </c>
      <c r="U2117" s="1">
        <f t="shared" si="167"/>
        <v>1228313</v>
      </c>
      <c r="V2117" s="4">
        <f t="shared" si="168"/>
        <v>607835.23520487221</v>
      </c>
      <c r="W2117" s="1" t="str">
        <f t="shared" si="169"/>
        <v>Favourable</v>
      </c>
    </row>
    <row r="2118" spans="1:23" x14ac:dyDescent="0.25">
      <c r="A2118" s="1"/>
      <c r="B2118" s="1"/>
      <c r="C2118" s="1"/>
      <c r="D2118" s="1"/>
      <c r="E2118" s="1" t="s">
        <v>7781</v>
      </c>
      <c r="F2118" s="2">
        <v>44905</v>
      </c>
      <c r="G2118" s="3">
        <v>46620</v>
      </c>
      <c r="H2118" s="1"/>
      <c r="I2118" s="1"/>
      <c r="J2118" s="1" t="s">
        <v>6442</v>
      </c>
      <c r="K2118" s="2">
        <v>44493</v>
      </c>
      <c r="L2118" s="1" t="s">
        <v>4216</v>
      </c>
      <c r="M2118" s="1" t="str">
        <f t="shared" si="165"/>
        <v>Agricultural Extension</v>
      </c>
      <c r="N2118" s="1" t="s">
        <v>4210</v>
      </c>
      <c r="O2118" s="1" t="s">
        <v>4421</v>
      </c>
      <c r="P2118" s="1">
        <v>9484</v>
      </c>
      <c r="Q2118" s="1">
        <v>2055993</v>
      </c>
      <c r="R2118" s="1">
        <f t="shared" si="166"/>
        <v>41368</v>
      </c>
      <c r="S2118" s="4">
        <v>1831262.2752248168</v>
      </c>
      <c r="T2118" s="4">
        <v>159244.30182598697</v>
      </c>
      <c r="U2118" s="1">
        <f t="shared" si="167"/>
        <v>2014625</v>
      </c>
      <c r="V2118" s="4">
        <f t="shared" si="168"/>
        <v>65486.422949196305</v>
      </c>
      <c r="W2118" s="1" t="str">
        <f t="shared" si="169"/>
        <v>Favourable</v>
      </c>
    </row>
    <row r="2119" spans="1:23" x14ac:dyDescent="0.25">
      <c r="A2119" s="1"/>
      <c r="B2119" s="1"/>
      <c r="C2119" s="1"/>
      <c r="D2119" s="1"/>
      <c r="E2119" s="1" t="s">
        <v>6030</v>
      </c>
      <c r="F2119" s="2">
        <v>45156</v>
      </c>
      <c r="G2119" s="3">
        <v>30689</v>
      </c>
      <c r="H2119" s="1"/>
      <c r="I2119" s="1"/>
      <c r="J2119" s="1" t="s">
        <v>7782</v>
      </c>
      <c r="K2119" s="2">
        <v>44312</v>
      </c>
      <c r="L2119" s="1" t="s">
        <v>4200</v>
      </c>
      <c r="M2119" s="1" t="str">
        <f t="shared" si="165"/>
        <v>Social Services</v>
      </c>
      <c r="N2119" s="1" t="s">
        <v>4205</v>
      </c>
      <c r="O2119" s="1" t="s">
        <v>4438</v>
      </c>
      <c r="P2119" s="1">
        <v>5741</v>
      </c>
      <c r="Q2119" s="1">
        <v>1255351</v>
      </c>
      <c r="R2119" s="1">
        <f t="shared" si="166"/>
        <v>25347</v>
      </c>
      <c r="S2119" s="4">
        <v>884973.85602776008</v>
      </c>
      <c r="T2119" s="4">
        <v>359744.20882477547</v>
      </c>
      <c r="U2119" s="1">
        <f t="shared" si="167"/>
        <v>1230004</v>
      </c>
      <c r="V2119" s="4">
        <f t="shared" si="168"/>
        <v>10632.935147464508</v>
      </c>
      <c r="W2119" s="1" t="str">
        <f t="shared" si="169"/>
        <v>Favourable</v>
      </c>
    </row>
    <row r="2120" spans="1:23" x14ac:dyDescent="0.25">
      <c r="A2120" s="1"/>
      <c r="B2120" s="1"/>
      <c r="C2120" s="1"/>
      <c r="D2120" s="1"/>
      <c r="E2120" s="1" t="s">
        <v>7783</v>
      </c>
      <c r="F2120" s="2">
        <v>45339</v>
      </c>
      <c r="G2120" s="3">
        <v>11635</v>
      </c>
      <c r="H2120" s="1"/>
      <c r="I2120" s="1"/>
      <c r="J2120" s="1" t="s">
        <v>7784</v>
      </c>
      <c r="K2120" s="2">
        <v>44162</v>
      </c>
      <c r="L2120" s="1" t="s">
        <v>4204</v>
      </c>
      <c r="M2120" s="1" t="str">
        <f t="shared" si="165"/>
        <v>Education</v>
      </c>
      <c r="N2120" s="1" t="s">
        <v>4210</v>
      </c>
      <c r="O2120" s="1" t="s">
        <v>4295</v>
      </c>
      <c r="P2120" s="1">
        <v>7782</v>
      </c>
      <c r="Q2120" s="1">
        <v>397277</v>
      </c>
      <c r="R2120" s="1">
        <f t="shared" si="166"/>
        <v>0</v>
      </c>
      <c r="S2120" s="4">
        <v>121724.77549502431</v>
      </c>
      <c r="T2120" s="4">
        <v>1902.1017304565185</v>
      </c>
      <c r="U2120" s="1">
        <f t="shared" si="167"/>
        <v>397277</v>
      </c>
      <c r="V2120" s="4">
        <f t="shared" si="168"/>
        <v>273650.12277451914</v>
      </c>
      <c r="W2120" s="1" t="str">
        <f t="shared" si="169"/>
        <v>Favourable</v>
      </c>
    </row>
    <row r="2121" spans="1:23" x14ac:dyDescent="0.25">
      <c r="A2121" s="1"/>
      <c r="B2121" s="1"/>
      <c r="C2121" s="1"/>
      <c r="D2121" s="1"/>
      <c r="E2121" s="1" t="s">
        <v>7785</v>
      </c>
      <c r="F2121" s="2">
        <v>45313</v>
      </c>
      <c r="G2121" s="3">
        <v>42676</v>
      </c>
      <c r="H2121" s="1"/>
      <c r="I2121" s="1"/>
      <c r="J2121" s="1" t="s">
        <v>7786</v>
      </c>
      <c r="K2121" s="2">
        <v>44913</v>
      </c>
      <c r="L2121" s="1" t="s">
        <v>4200</v>
      </c>
      <c r="M2121" s="1" t="str">
        <f t="shared" si="165"/>
        <v>Social Services</v>
      </c>
      <c r="N2121" s="1" t="s">
        <v>4210</v>
      </c>
      <c r="O2121" s="1" t="s">
        <v>4250</v>
      </c>
      <c r="P2121" s="1">
        <v>7351</v>
      </c>
      <c r="Q2121" s="1">
        <v>1821191</v>
      </c>
      <c r="R2121" s="1">
        <f t="shared" si="166"/>
        <v>0</v>
      </c>
      <c r="S2121" s="4">
        <v>1174790.6048209833</v>
      </c>
      <c r="T2121" s="4">
        <v>276895.18729714019</v>
      </c>
      <c r="U2121" s="1">
        <f t="shared" si="167"/>
        <v>1821191</v>
      </c>
      <c r="V2121" s="4">
        <f t="shared" si="168"/>
        <v>369505.2078818765</v>
      </c>
      <c r="W2121" s="1" t="str">
        <f t="shared" si="169"/>
        <v>Favourable</v>
      </c>
    </row>
    <row r="2122" spans="1:23" x14ac:dyDescent="0.25">
      <c r="A2122" s="1"/>
      <c r="B2122" s="1"/>
      <c r="C2122" s="1"/>
      <c r="D2122" s="1"/>
      <c r="E2122" s="1" t="s">
        <v>7787</v>
      </c>
      <c r="F2122" s="2">
        <v>44507</v>
      </c>
      <c r="G2122" s="3">
        <v>30850</v>
      </c>
      <c r="H2122" s="1"/>
      <c r="I2122" s="1"/>
      <c r="J2122" s="1" t="s">
        <v>4524</v>
      </c>
      <c r="K2122" s="2">
        <v>43884</v>
      </c>
      <c r="L2122" s="1" t="s">
        <v>4204</v>
      </c>
      <c r="M2122" s="1" t="str">
        <f t="shared" si="165"/>
        <v>Education</v>
      </c>
      <c r="N2122" s="1" t="s">
        <v>4205</v>
      </c>
      <c r="O2122" s="1" t="s">
        <v>4476</v>
      </c>
      <c r="P2122" s="1">
        <v>6812</v>
      </c>
      <c r="Q2122" s="1">
        <v>1019587</v>
      </c>
      <c r="R2122" s="1">
        <f t="shared" si="166"/>
        <v>44986</v>
      </c>
      <c r="S2122" s="4">
        <v>147050.19536292637</v>
      </c>
      <c r="T2122" s="4">
        <v>298740.49217961676</v>
      </c>
      <c r="U2122" s="1">
        <f t="shared" si="167"/>
        <v>974601</v>
      </c>
      <c r="V2122" s="4">
        <f t="shared" si="168"/>
        <v>573796.31245745684</v>
      </c>
      <c r="W2122" s="1" t="str">
        <f t="shared" si="169"/>
        <v>Favourable</v>
      </c>
    </row>
    <row r="2123" spans="1:23" x14ac:dyDescent="0.25">
      <c r="A2123" s="1"/>
      <c r="B2123" s="1"/>
      <c r="C2123" s="1"/>
      <c r="D2123" s="1"/>
      <c r="E2123" s="1" t="s">
        <v>6310</v>
      </c>
      <c r="F2123" s="2">
        <v>44661</v>
      </c>
      <c r="G2123" s="3">
        <v>52762</v>
      </c>
      <c r="H2123" s="1"/>
      <c r="I2123" s="1"/>
      <c r="J2123" s="1" t="s">
        <v>5936</v>
      </c>
      <c r="K2123" s="2">
        <v>45141</v>
      </c>
      <c r="L2123" s="1" t="s">
        <v>4216</v>
      </c>
      <c r="M2123" s="1" t="str">
        <f t="shared" si="165"/>
        <v>Agricultural Extension</v>
      </c>
      <c r="N2123" s="1" t="s">
        <v>4210</v>
      </c>
      <c r="O2123" s="1" t="s">
        <v>4211</v>
      </c>
      <c r="P2123" s="1">
        <v>5579</v>
      </c>
      <c r="Q2123" s="1">
        <v>1999952</v>
      </c>
      <c r="R2123" s="1">
        <f t="shared" si="166"/>
        <v>15734</v>
      </c>
      <c r="S2123" s="4">
        <v>89361.465435267863</v>
      </c>
      <c r="T2123" s="4">
        <v>75064.045960570933</v>
      </c>
      <c r="U2123" s="1">
        <f t="shared" si="167"/>
        <v>1984218</v>
      </c>
      <c r="V2123" s="4">
        <f t="shared" si="168"/>
        <v>1835526.4886041612</v>
      </c>
      <c r="W2123" s="1" t="str">
        <f t="shared" si="169"/>
        <v>Favourable</v>
      </c>
    </row>
    <row r="2124" spans="1:23" x14ac:dyDescent="0.25">
      <c r="A2124" s="1"/>
      <c r="B2124" s="1"/>
      <c r="C2124" s="1"/>
      <c r="D2124" s="1"/>
      <c r="E2124" s="1" t="s">
        <v>7788</v>
      </c>
      <c r="F2124" s="2">
        <v>44178</v>
      </c>
      <c r="G2124" s="3">
        <v>38276</v>
      </c>
      <c r="H2124" s="1"/>
      <c r="I2124" s="1"/>
      <c r="J2124" s="1" t="s">
        <v>7789</v>
      </c>
      <c r="K2124" s="2">
        <v>44706</v>
      </c>
      <c r="L2124" s="1" t="s">
        <v>4204</v>
      </c>
      <c r="M2124" s="1" t="str">
        <f t="shared" si="165"/>
        <v>Education</v>
      </c>
      <c r="N2124" s="1" t="s">
        <v>4205</v>
      </c>
      <c r="O2124" s="1" t="s">
        <v>4211</v>
      </c>
      <c r="P2124" s="1">
        <v>7726</v>
      </c>
      <c r="Q2124" s="1">
        <v>1357092</v>
      </c>
      <c r="R2124" s="1">
        <f t="shared" si="166"/>
        <v>10098</v>
      </c>
      <c r="S2124" s="4">
        <v>140156.04059185868</v>
      </c>
      <c r="T2124" s="4">
        <v>394281.95965408348</v>
      </c>
      <c r="U2124" s="1">
        <f t="shared" si="167"/>
        <v>1346994</v>
      </c>
      <c r="V2124" s="4">
        <f t="shared" si="168"/>
        <v>822653.99975405785</v>
      </c>
      <c r="W2124" s="1" t="str">
        <f t="shared" si="169"/>
        <v>Favourable</v>
      </c>
    </row>
    <row r="2125" spans="1:23" x14ac:dyDescent="0.25">
      <c r="A2125" s="1"/>
      <c r="B2125" s="1"/>
      <c r="C2125" s="1"/>
      <c r="D2125" s="1"/>
      <c r="E2125" s="1" t="s">
        <v>7790</v>
      </c>
      <c r="F2125" s="2">
        <v>45168</v>
      </c>
      <c r="G2125" s="3">
        <v>49956</v>
      </c>
      <c r="H2125" s="1"/>
      <c r="I2125" s="1"/>
      <c r="J2125" s="1" t="s">
        <v>5178</v>
      </c>
      <c r="K2125" s="2">
        <v>44812</v>
      </c>
      <c r="L2125" s="1" t="s">
        <v>4204</v>
      </c>
      <c r="M2125" s="1" t="str">
        <f t="shared" si="165"/>
        <v>Education</v>
      </c>
      <c r="N2125" s="1" t="s">
        <v>4222</v>
      </c>
      <c r="O2125" s="1" t="s">
        <v>4223</v>
      </c>
      <c r="P2125" s="1">
        <v>8783</v>
      </c>
      <c r="Q2125" s="1">
        <v>2116439</v>
      </c>
      <c r="R2125" s="1">
        <f t="shared" si="166"/>
        <v>44554</v>
      </c>
      <c r="S2125" s="4">
        <v>1195459.734594397</v>
      </c>
      <c r="T2125" s="4">
        <v>558029.96254942985</v>
      </c>
      <c r="U2125" s="1">
        <f t="shared" si="167"/>
        <v>2071885</v>
      </c>
      <c r="V2125" s="4">
        <f t="shared" si="168"/>
        <v>362949.30285617313</v>
      </c>
      <c r="W2125" s="1" t="str">
        <f t="shared" si="169"/>
        <v>Favourable</v>
      </c>
    </row>
    <row r="2126" spans="1:23" x14ac:dyDescent="0.25">
      <c r="A2126" s="1"/>
      <c r="B2126" s="1"/>
      <c r="C2126" s="1"/>
      <c r="D2126" s="1"/>
      <c r="E2126" s="1" t="s">
        <v>7791</v>
      </c>
      <c r="F2126" s="2">
        <v>45380</v>
      </c>
      <c r="G2126" s="3">
        <v>56942</v>
      </c>
      <c r="H2126" s="1"/>
      <c r="I2126" s="1"/>
      <c r="J2126" s="1" t="s">
        <v>4503</v>
      </c>
      <c r="K2126" s="2">
        <v>44826</v>
      </c>
      <c r="L2126" s="1" t="s">
        <v>4200</v>
      </c>
      <c r="M2126" s="1" t="str">
        <f t="shared" si="165"/>
        <v>Social Services</v>
      </c>
      <c r="N2126" s="1" t="s">
        <v>4205</v>
      </c>
      <c r="O2126" s="1" t="s">
        <v>4314</v>
      </c>
      <c r="P2126" s="1">
        <v>7164</v>
      </c>
      <c r="Q2126" s="1">
        <v>1419849</v>
      </c>
      <c r="R2126" s="1">
        <f t="shared" si="166"/>
        <v>22923</v>
      </c>
      <c r="S2126" s="4">
        <v>156915.45811558911</v>
      </c>
      <c r="T2126" s="4">
        <v>233942.514267844</v>
      </c>
      <c r="U2126" s="1">
        <f t="shared" si="167"/>
        <v>1396926</v>
      </c>
      <c r="V2126" s="4">
        <f t="shared" si="168"/>
        <v>1028991.0276165669</v>
      </c>
      <c r="W2126" s="1" t="str">
        <f t="shared" si="169"/>
        <v>Favourable</v>
      </c>
    </row>
    <row r="2127" spans="1:23" x14ac:dyDescent="0.25">
      <c r="A2127" s="1"/>
      <c r="B2127" s="1"/>
      <c r="C2127" s="1"/>
      <c r="D2127" s="1"/>
      <c r="E2127" s="1" t="s">
        <v>7792</v>
      </c>
      <c r="F2127" s="2">
        <v>44995</v>
      </c>
      <c r="G2127" s="3">
        <v>49908</v>
      </c>
      <c r="H2127" s="1"/>
      <c r="I2127" s="1"/>
      <c r="J2127" s="1" t="s">
        <v>7793</v>
      </c>
      <c r="K2127" s="2">
        <v>43889</v>
      </c>
      <c r="L2127" s="1" t="s">
        <v>4218</v>
      </c>
      <c r="M2127" s="1" t="str">
        <f t="shared" si="165"/>
        <v>Infrastructure</v>
      </c>
      <c r="N2127" s="1" t="s">
        <v>4210</v>
      </c>
      <c r="O2127" s="1" t="s">
        <v>4388</v>
      </c>
      <c r="P2127" s="1">
        <v>8006</v>
      </c>
      <c r="Q2127" s="1">
        <v>1949402</v>
      </c>
      <c r="R2127" s="1">
        <f t="shared" si="166"/>
        <v>0</v>
      </c>
      <c r="S2127" s="4">
        <v>1504775.3309869249</v>
      </c>
      <c r="T2127" s="4">
        <v>637984.96255604376</v>
      </c>
      <c r="U2127" s="1">
        <f t="shared" si="167"/>
        <v>1949402</v>
      </c>
      <c r="V2127" s="4">
        <f t="shared" si="168"/>
        <v>-193358.29354296857</v>
      </c>
      <c r="W2127" s="1" t="str">
        <f t="shared" si="169"/>
        <v>Adverse</v>
      </c>
    </row>
    <row r="2128" spans="1:23" x14ac:dyDescent="0.25">
      <c r="A2128" s="1"/>
      <c r="B2128" s="1"/>
      <c r="C2128" s="1"/>
      <c r="D2128" s="1"/>
      <c r="E2128" s="1" t="s">
        <v>5469</v>
      </c>
      <c r="F2128" s="2">
        <v>45291</v>
      </c>
      <c r="G2128" s="3">
        <v>29646</v>
      </c>
      <c r="H2128" s="1"/>
      <c r="I2128" s="1"/>
      <c r="J2128" s="1" t="s">
        <v>7794</v>
      </c>
      <c r="K2128" s="2">
        <v>45143</v>
      </c>
      <c r="L2128" s="1" t="s">
        <v>4204</v>
      </c>
      <c r="M2128" s="1" t="str">
        <f t="shared" si="165"/>
        <v>Education</v>
      </c>
      <c r="N2128" s="1" t="s">
        <v>4205</v>
      </c>
      <c r="O2128" s="1" t="s">
        <v>4247</v>
      </c>
      <c r="P2128" s="1">
        <v>6079</v>
      </c>
      <c r="Q2128" s="1">
        <v>2263089</v>
      </c>
      <c r="R2128" s="1">
        <f t="shared" si="166"/>
        <v>52491</v>
      </c>
      <c r="S2128" s="4">
        <v>122356.32554879908</v>
      </c>
      <c r="T2128" s="4">
        <v>279821.61427458655</v>
      </c>
      <c r="U2128" s="1">
        <f t="shared" si="167"/>
        <v>2210598</v>
      </c>
      <c r="V2128" s="4">
        <f t="shared" si="168"/>
        <v>1860911.0601766144</v>
      </c>
      <c r="W2128" s="1" t="str">
        <f t="shared" si="169"/>
        <v>Favourable</v>
      </c>
    </row>
    <row r="2129" spans="1:23" x14ac:dyDescent="0.25">
      <c r="A2129" s="1"/>
      <c r="B2129" s="1"/>
      <c r="C2129" s="1"/>
      <c r="D2129" s="1"/>
      <c r="E2129" s="1" t="s">
        <v>6860</v>
      </c>
      <c r="F2129" s="2">
        <v>45289</v>
      </c>
      <c r="G2129" s="3">
        <v>37516</v>
      </c>
      <c r="H2129" s="1"/>
      <c r="I2129" s="1"/>
      <c r="J2129" s="1" t="s">
        <v>6065</v>
      </c>
      <c r="K2129" s="2">
        <v>43894</v>
      </c>
      <c r="L2129" s="1" t="s">
        <v>4212</v>
      </c>
      <c r="M2129" s="1" t="str">
        <f t="shared" si="165"/>
        <v>Agricultural Extension</v>
      </c>
      <c r="N2129" s="1" t="s">
        <v>4210</v>
      </c>
      <c r="O2129" s="1" t="s">
        <v>4314</v>
      </c>
      <c r="P2129" s="1">
        <v>8677</v>
      </c>
      <c r="Q2129" s="1">
        <v>1616414</v>
      </c>
      <c r="R2129" s="1">
        <f t="shared" si="166"/>
        <v>11648</v>
      </c>
      <c r="S2129" s="4">
        <v>1397952.0675376079</v>
      </c>
      <c r="T2129" s="4">
        <v>198160.58152405758</v>
      </c>
      <c r="U2129" s="1">
        <f t="shared" si="167"/>
        <v>1604766</v>
      </c>
      <c r="V2129" s="4">
        <f t="shared" si="168"/>
        <v>20301.350938334595</v>
      </c>
      <c r="W2129" s="1" t="str">
        <f t="shared" si="169"/>
        <v>Favourable</v>
      </c>
    </row>
    <row r="2130" spans="1:23" x14ac:dyDescent="0.25">
      <c r="A2130" s="1"/>
      <c r="B2130" s="1"/>
      <c r="C2130" s="1"/>
      <c r="D2130" s="1"/>
      <c r="E2130" s="1" t="s">
        <v>6155</v>
      </c>
      <c r="F2130" s="2">
        <v>45180</v>
      </c>
      <c r="G2130" s="3">
        <v>36702</v>
      </c>
      <c r="H2130" s="1"/>
      <c r="I2130" s="1"/>
      <c r="J2130" s="1" t="s">
        <v>7795</v>
      </c>
      <c r="K2130" s="2">
        <v>44261</v>
      </c>
      <c r="L2130" s="1" t="s">
        <v>4204</v>
      </c>
      <c r="M2130" s="1" t="str">
        <f t="shared" si="165"/>
        <v>Education</v>
      </c>
      <c r="N2130" s="1" t="s">
        <v>4222</v>
      </c>
      <c r="O2130" s="1" t="s">
        <v>4298</v>
      </c>
      <c r="P2130" s="1">
        <v>5505</v>
      </c>
      <c r="Q2130" s="1">
        <v>2491712</v>
      </c>
      <c r="R2130" s="1">
        <f t="shared" si="166"/>
        <v>28370</v>
      </c>
      <c r="S2130" s="4">
        <v>1357006.966457672</v>
      </c>
      <c r="T2130" s="4">
        <v>278283.76002300635</v>
      </c>
      <c r="U2130" s="1">
        <f t="shared" si="167"/>
        <v>2463342</v>
      </c>
      <c r="V2130" s="4">
        <f t="shared" si="168"/>
        <v>856421.27351932181</v>
      </c>
      <c r="W2130" s="1" t="str">
        <f t="shared" si="169"/>
        <v>Favourable</v>
      </c>
    </row>
    <row r="2131" spans="1:23" x14ac:dyDescent="0.25">
      <c r="A2131" s="1"/>
      <c r="B2131" s="1"/>
      <c r="C2131" s="1"/>
      <c r="D2131" s="1"/>
      <c r="E2131" s="1" t="s">
        <v>7796</v>
      </c>
      <c r="F2131" s="2">
        <v>45230</v>
      </c>
      <c r="G2131" s="3">
        <v>14644</v>
      </c>
      <c r="H2131" s="1"/>
      <c r="I2131" s="1"/>
      <c r="J2131" s="1" t="s">
        <v>7797</v>
      </c>
      <c r="K2131" s="2">
        <v>45126</v>
      </c>
      <c r="L2131" s="1" t="s">
        <v>4218</v>
      </c>
      <c r="M2131" s="1" t="str">
        <f t="shared" si="165"/>
        <v>Infrastructure</v>
      </c>
      <c r="N2131" s="1" t="s">
        <v>4205</v>
      </c>
      <c r="O2131" s="1" t="s">
        <v>4264</v>
      </c>
      <c r="P2131" s="1">
        <v>8316</v>
      </c>
      <c r="Q2131" s="1">
        <v>1146829</v>
      </c>
      <c r="R2131" s="1">
        <f t="shared" si="166"/>
        <v>14349</v>
      </c>
      <c r="S2131" s="4">
        <v>963879.89514796622</v>
      </c>
      <c r="T2131" s="4">
        <v>198545.3523634884</v>
      </c>
      <c r="U2131" s="1">
        <f t="shared" si="167"/>
        <v>1132480</v>
      </c>
      <c r="V2131" s="4">
        <f t="shared" si="168"/>
        <v>-15596.247511454625</v>
      </c>
      <c r="W2131" s="1" t="str">
        <f t="shared" si="169"/>
        <v>Adverse</v>
      </c>
    </row>
    <row r="2132" spans="1:23" x14ac:dyDescent="0.25">
      <c r="A2132" s="1"/>
      <c r="B2132" s="1"/>
      <c r="C2132" s="1"/>
      <c r="D2132" s="1"/>
      <c r="E2132" s="1" t="s">
        <v>4285</v>
      </c>
      <c r="F2132" s="2">
        <v>44133</v>
      </c>
      <c r="G2132" s="3">
        <v>20871</v>
      </c>
      <c r="H2132" s="1"/>
      <c r="I2132" s="1"/>
      <c r="J2132" s="1" t="s">
        <v>7798</v>
      </c>
      <c r="K2132" s="2">
        <v>44486</v>
      </c>
      <c r="L2132" s="1" t="s">
        <v>4216</v>
      </c>
      <c r="M2132" s="1" t="str">
        <f t="shared" si="165"/>
        <v>Agricultural Extension</v>
      </c>
      <c r="N2132" s="1" t="s">
        <v>4205</v>
      </c>
      <c r="O2132" s="1" t="s">
        <v>4256</v>
      </c>
      <c r="P2132" s="1">
        <v>7818</v>
      </c>
      <c r="Q2132" s="1">
        <v>293696</v>
      </c>
      <c r="R2132" s="1">
        <f t="shared" si="166"/>
        <v>0</v>
      </c>
      <c r="S2132" s="4">
        <v>206925.55460118956</v>
      </c>
      <c r="T2132" s="4">
        <v>23950.570509828398</v>
      </c>
      <c r="U2132" s="1">
        <f t="shared" si="167"/>
        <v>293696</v>
      </c>
      <c r="V2132" s="4">
        <f t="shared" si="168"/>
        <v>62819.874888982042</v>
      </c>
      <c r="W2132" s="1" t="str">
        <f t="shared" si="169"/>
        <v>Favourable</v>
      </c>
    </row>
    <row r="2133" spans="1:23" x14ac:dyDescent="0.25">
      <c r="A2133" s="1"/>
      <c r="B2133" s="1"/>
      <c r="C2133" s="1"/>
      <c r="D2133" s="1"/>
      <c r="E2133" s="1" t="s">
        <v>6640</v>
      </c>
      <c r="F2133" s="2">
        <v>44357</v>
      </c>
      <c r="G2133" s="3">
        <v>32906</v>
      </c>
      <c r="H2133" s="1"/>
      <c r="I2133" s="1"/>
      <c r="J2133" s="1" t="s">
        <v>6878</v>
      </c>
      <c r="K2133" s="2">
        <v>44486</v>
      </c>
      <c r="L2133" s="1" t="s">
        <v>4216</v>
      </c>
      <c r="M2133" s="1" t="str">
        <f t="shared" si="165"/>
        <v>Agricultural Extension</v>
      </c>
      <c r="N2133" s="1" t="s">
        <v>4205</v>
      </c>
      <c r="O2133" s="1" t="s">
        <v>4250</v>
      </c>
      <c r="P2133" s="1">
        <v>5531</v>
      </c>
      <c r="Q2133" s="1">
        <v>1794138</v>
      </c>
      <c r="R2133" s="1">
        <f t="shared" si="166"/>
        <v>54983</v>
      </c>
      <c r="S2133" s="4">
        <v>368856.31389627361</v>
      </c>
      <c r="T2133" s="4">
        <v>195131.99281236928</v>
      </c>
      <c r="U2133" s="1">
        <f t="shared" si="167"/>
        <v>1739155</v>
      </c>
      <c r="V2133" s="4">
        <f t="shared" si="168"/>
        <v>1230149.6932913573</v>
      </c>
      <c r="W2133" s="1" t="str">
        <f t="shared" si="169"/>
        <v>Favourable</v>
      </c>
    </row>
    <row r="2134" spans="1:23" x14ac:dyDescent="0.25">
      <c r="A2134" s="1"/>
      <c r="B2134" s="1"/>
      <c r="C2134" s="1"/>
      <c r="D2134" s="1"/>
      <c r="E2134" s="1" t="s">
        <v>5306</v>
      </c>
      <c r="F2134" s="2">
        <v>45128</v>
      </c>
      <c r="G2134" s="3">
        <v>28280</v>
      </c>
      <c r="H2134" s="1"/>
      <c r="I2134" s="1"/>
      <c r="J2134" s="1" t="s">
        <v>6325</v>
      </c>
      <c r="K2134" s="2">
        <v>44967</v>
      </c>
      <c r="L2134" s="1" t="s">
        <v>4216</v>
      </c>
      <c r="M2134" s="1" t="str">
        <f t="shared" si="165"/>
        <v>Agricultural Extension</v>
      </c>
      <c r="N2134" s="1" t="s">
        <v>4222</v>
      </c>
      <c r="O2134" s="1" t="s">
        <v>4264</v>
      </c>
      <c r="P2134" s="1">
        <v>9278</v>
      </c>
      <c r="Q2134" s="1">
        <v>2232618</v>
      </c>
      <c r="R2134" s="1">
        <f t="shared" si="166"/>
        <v>10610</v>
      </c>
      <c r="S2134" s="4">
        <v>232249.79199169131</v>
      </c>
      <c r="T2134" s="4">
        <v>238102.28971695909</v>
      </c>
      <c r="U2134" s="1">
        <f t="shared" si="167"/>
        <v>2222008</v>
      </c>
      <c r="V2134" s="4">
        <f t="shared" si="168"/>
        <v>1762265.9182913497</v>
      </c>
      <c r="W2134" s="1" t="str">
        <f t="shared" si="169"/>
        <v>Favourable</v>
      </c>
    </row>
    <row r="2135" spans="1:23" x14ac:dyDescent="0.25">
      <c r="A2135" s="1"/>
      <c r="B2135" s="1"/>
      <c r="C2135" s="1"/>
      <c r="D2135" s="1"/>
      <c r="E2135" s="1" t="s">
        <v>7799</v>
      </c>
      <c r="F2135" s="2">
        <v>44964</v>
      </c>
      <c r="G2135" s="3">
        <v>43749</v>
      </c>
      <c r="H2135" s="1"/>
      <c r="I2135" s="1"/>
      <c r="J2135" s="1" t="s">
        <v>7800</v>
      </c>
      <c r="K2135" s="2">
        <v>44209</v>
      </c>
      <c r="L2135" s="1" t="s">
        <v>4218</v>
      </c>
      <c r="M2135" s="1" t="str">
        <f t="shared" si="165"/>
        <v>Infrastructure</v>
      </c>
      <c r="N2135" s="1" t="s">
        <v>4222</v>
      </c>
      <c r="O2135" s="1" t="s">
        <v>4217</v>
      </c>
      <c r="P2135" s="1">
        <v>7912</v>
      </c>
      <c r="Q2135" s="1">
        <v>975958</v>
      </c>
      <c r="R2135" s="1">
        <f t="shared" si="166"/>
        <v>55302</v>
      </c>
      <c r="S2135" s="4">
        <v>874945.74346235918</v>
      </c>
      <c r="T2135" s="4">
        <v>184711.83920915049</v>
      </c>
      <c r="U2135" s="1">
        <f t="shared" si="167"/>
        <v>920656</v>
      </c>
      <c r="V2135" s="4">
        <f t="shared" si="168"/>
        <v>-83699.58267150959</v>
      </c>
      <c r="W2135" s="1" t="str">
        <f t="shared" si="169"/>
        <v>Adverse</v>
      </c>
    </row>
    <row r="2136" spans="1:23" x14ac:dyDescent="0.25">
      <c r="A2136" s="1"/>
      <c r="B2136" s="1"/>
      <c r="C2136" s="1"/>
      <c r="D2136" s="1"/>
      <c r="E2136" s="1" t="s">
        <v>6695</v>
      </c>
      <c r="F2136" s="2">
        <v>45024</v>
      </c>
      <c r="G2136" s="3">
        <v>40257</v>
      </c>
      <c r="H2136" s="1"/>
      <c r="I2136" s="1"/>
      <c r="J2136" s="1" t="s">
        <v>7801</v>
      </c>
      <c r="K2136" s="2">
        <v>45299</v>
      </c>
      <c r="L2136" s="1" t="s">
        <v>4216</v>
      </c>
      <c r="M2136" s="1" t="str">
        <f t="shared" si="165"/>
        <v>Agricultural Extension</v>
      </c>
      <c r="N2136" s="1" t="s">
        <v>4210</v>
      </c>
      <c r="O2136" s="1" t="s">
        <v>4476</v>
      </c>
      <c r="P2136" s="1">
        <v>6137</v>
      </c>
      <c r="Q2136" s="1">
        <v>255841</v>
      </c>
      <c r="R2136" s="1">
        <f t="shared" si="166"/>
        <v>40357</v>
      </c>
      <c r="S2136" s="4">
        <v>660.61016622813861</v>
      </c>
      <c r="T2136" s="4">
        <v>47970.941705553741</v>
      </c>
      <c r="U2136" s="1">
        <f t="shared" si="167"/>
        <v>215484</v>
      </c>
      <c r="V2136" s="4">
        <f t="shared" si="168"/>
        <v>207209.44812821812</v>
      </c>
      <c r="W2136" s="1" t="str">
        <f t="shared" si="169"/>
        <v>Favourable</v>
      </c>
    </row>
    <row r="2137" spans="1:23" x14ac:dyDescent="0.25">
      <c r="A2137" s="1"/>
      <c r="B2137" s="1"/>
      <c r="C2137" s="1"/>
      <c r="D2137" s="1"/>
      <c r="E2137" s="1" t="s">
        <v>7802</v>
      </c>
      <c r="F2137" s="2">
        <v>44784</v>
      </c>
      <c r="G2137" s="3">
        <v>49623</v>
      </c>
      <c r="H2137" s="1"/>
      <c r="I2137" s="1"/>
      <c r="J2137" s="1" t="s">
        <v>7803</v>
      </c>
      <c r="K2137" s="2">
        <v>44463</v>
      </c>
      <c r="L2137" s="1" t="s">
        <v>4212</v>
      </c>
      <c r="M2137" s="1" t="str">
        <f t="shared" si="165"/>
        <v>Agricultural Extension</v>
      </c>
      <c r="N2137" s="1" t="s">
        <v>4210</v>
      </c>
      <c r="O2137" s="1" t="s">
        <v>4259</v>
      </c>
      <c r="P2137" s="1">
        <v>6527</v>
      </c>
      <c r="Q2137" s="1">
        <v>540509</v>
      </c>
      <c r="R2137" s="1">
        <f t="shared" si="166"/>
        <v>33417</v>
      </c>
      <c r="S2137" s="4">
        <v>390173.57343056094</v>
      </c>
      <c r="T2137" s="4">
        <v>7437.990688072452</v>
      </c>
      <c r="U2137" s="1">
        <f t="shared" si="167"/>
        <v>507092</v>
      </c>
      <c r="V2137" s="4">
        <f t="shared" si="168"/>
        <v>142897.4358813666</v>
      </c>
      <c r="W2137" s="1" t="str">
        <f t="shared" si="169"/>
        <v>Favourable</v>
      </c>
    </row>
    <row r="2138" spans="1:23" x14ac:dyDescent="0.25">
      <c r="A2138" s="1"/>
      <c r="B2138" s="1"/>
      <c r="C2138" s="1"/>
      <c r="D2138" s="1"/>
      <c r="E2138" s="1" t="s">
        <v>4894</v>
      </c>
      <c r="F2138" s="2">
        <v>45144</v>
      </c>
      <c r="G2138" s="3">
        <v>39112</v>
      </c>
      <c r="H2138" s="1"/>
      <c r="I2138" s="1"/>
      <c r="J2138" s="1" t="s">
        <v>7804</v>
      </c>
      <c r="K2138" s="2">
        <v>45420</v>
      </c>
      <c r="L2138" s="1" t="s">
        <v>4204</v>
      </c>
      <c r="M2138" s="1" t="str">
        <f t="shared" si="165"/>
        <v>Education</v>
      </c>
      <c r="N2138" s="1" t="s">
        <v>4222</v>
      </c>
      <c r="O2138" s="1" t="s">
        <v>4421</v>
      </c>
      <c r="P2138" s="1">
        <v>8563</v>
      </c>
      <c r="Q2138" s="1">
        <v>1216543</v>
      </c>
      <c r="R2138" s="1">
        <f t="shared" si="166"/>
        <v>40840</v>
      </c>
      <c r="S2138" s="4">
        <v>105283.21901811659</v>
      </c>
      <c r="T2138" s="4">
        <v>267493.85791537975</v>
      </c>
      <c r="U2138" s="1">
        <f t="shared" si="167"/>
        <v>1175703</v>
      </c>
      <c r="V2138" s="4">
        <f t="shared" si="168"/>
        <v>843765.9230665036</v>
      </c>
      <c r="W2138" s="1" t="str">
        <f t="shared" si="169"/>
        <v>Favourable</v>
      </c>
    </row>
    <row r="2139" spans="1:23" x14ac:dyDescent="0.25">
      <c r="A2139" s="1"/>
      <c r="B2139" s="1"/>
      <c r="C2139" s="1"/>
      <c r="D2139" s="1"/>
      <c r="E2139" s="1" t="s">
        <v>7805</v>
      </c>
      <c r="F2139" s="2">
        <v>44142</v>
      </c>
      <c r="G2139" s="3">
        <v>36997</v>
      </c>
      <c r="H2139" s="1"/>
      <c r="I2139" s="1"/>
      <c r="J2139" s="1" t="s">
        <v>7806</v>
      </c>
      <c r="K2139" s="2">
        <v>45306</v>
      </c>
      <c r="L2139" s="1" t="s">
        <v>4218</v>
      </c>
      <c r="M2139" s="1" t="str">
        <f t="shared" si="165"/>
        <v>Infrastructure</v>
      </c>
      <c r="N2139" s="1" t="s">
        <v>4205</v>
      </c>
      <c r="O2139" s="1" t="s">
        <v>4273</v>
      </c>
      <c r="P2139" s="1">
        <v>7288</v>
      </c>
      <c r="Q2139" s="1">
        <v>652405</v>
      </c>
      <c r="R2139" s="1">
        <f t="shared" si="166"/>
        <v>0</v>
      </c>
      <c r="S2139" s="4">
        <v>627151.40936036815</v>
      </c>
      <c r="T2139" s="4">
        <v>37116.462594012679</v>
      </c>
      <c r="U2139" s="1">
        <f t="shared" si="167"/>
        <v>652405</v>
      </c>
      <c r="V2139" s="4">
        <f t="shared" si="168"/>
        <v>-11862.871954380884</v>
      </c>
      <c r="W2139" s="1" t="str">
        <f t="shared" si="169"/>
        <v>Adverse</v>
      </c>
    </row>
    <row r="2140" spans="1:23" x14ac:dyDescent="0.25">
      <c r="A2140" s="1"/>
      <c r="B2140" s="1"/>
      <c r="C2140" s="1"/>
      <c r="D2140" s="1"/>
      <c r="E2140" s="1" t="s">
        <v>5340</v>
      </c>
      <c r="F2140" s="2">
        <v>43971</v>
      </c>
      <c r="G2140" s="3">
        <v>49731</v>
      </c>
      <c r="H2140" s="1"/>
      <c r="I2140" s="1"/>
      <c r="J2140" s="1" t="s">
        <v>7807</v>
      </c>
      <c r="K2140" s="2">
        <v>45202</v>
      </c>
      <c r="L2140" s="1" t="s">
        <v>4204</v>
      </c>
      <c r="M2140" s="1" t="str">
        <f t="shared" si="165"/>
        <v>Education</v>
      </c>
      <c r="N2140" s="1" t="s">
        <v>4222</v>
      </c>
      <c r="O2140" s="1" t="s">
        <v>4374</v>
      </c>
      <c r="P2140" s="1">
        <v>7387</v>
      </c>
      <c r="Q2140" s="1">
        <v>1974861</v>
      </c>
      <c r="R2140" s="1">
        <f t="shared" si="166"/>
        <v>51153</v>
      </c>
      <c r="S2140" s="4">
        <v>387239.50039171288</v>
      </c>
      <c r="T2140" s="4">
        <v>228989.69515626147</v>
      </c>
      <c r="U2140" s="1">
        <f t="shared" si="167"/>
        <v>1923708</v>
      </c>
      <c r="V2140" s="4">
        <f t="shared" si="168"/>
        <v>1358631.8044520258</v>
      </c>
      <c r="W2140" s="1" t="str">
        <f t="shared" si="169"/>
        <v>Favourable</v>
      </c>
    </row>
    <row r="2141" spans="1:23" x14ac:dyDescent="0.25">
      <c r="A2141" s="1"/>
      <c r="B2141" s="1"/>
      <c r="C2141" s="1"/>
      <c r="D2141" s="1"/>
      <c r="E2141" s="1" t="s">
        <v>7808</v>
      </c>
      <c r="F2141" s="2">
        <v>45136</v>
      </c>
      <c r="G2141" s="3">
        <v>46408</v>
      </c>
      <c r="H2141" s="1"/>
      <c r="I2141" s="1"/>
      <c r="J2141" s="1" t="s">
        <v>7809</v>
      </c>
      <c r="K2141" s="2">
        <v>45295</v>
      </c>
      <c r="L2141" s="1" t="s">
        <v>4212</v>
      </c>
      <c r="M2141" s="1" t="str">
        <f t="shared" si="165"/>
        <v>Agricultural Extension</v>
      </c>
      <c r="N2141" s="1" t="s">
        <v>4205</v>
      </c>
      <c r="O2141" s="1" t="s">
        <v>4244</v>
      </c>
      <c r="P2141" s="1">
        <v>8557</v>
      </c>
      <c r="Q2141" s="1">
        <v>1930362</v>
      </c>
      <c r="R2141" s="1">
        <f t="shared" si="166"/>
        <v>35505</v>
      </c>
      <c r="S2141" s="4">
        <v>1114742.6125929386</v>
      </c>
      <c r="T2141" s="4">
        <v>8977.7235589735628</v>
      </c>
      <c r="U2141" s="1">
        <f t="shared" si="167"/>
        <v>1894857</v>
      </c>
      <c r="V2141" s="4">
        <f t="shared" si="168"/>
        <v>806641.66384808789</v>
      </c>
      <c r="W2141" s="1" t="str">
        <f t="shared" si="169"/>
        <v>Favourable</v>
      </c>
    </row>
    <row r="2142" spans="1:23" x14ac:dyDescent="0.25">
      <c r="A2142" s="1"/>
      <c r="B2142" s="1"/>
      <c r="C2142" s="1"/>
      <c r="D2142" s="1"/>
      <c r="E2142" s="1" t="s">
        <v>7810</v>
      </c>
      <c r="F2142" s="2">
        <v>45252</v>
      </c>
      <c r="G2142" s="3">
        <v>34754</v>
      </c>
      <c r="H2142" s="1"/>
      <c r="I2142" s="1"/>
      <c r="J2142" s="1" t="s">
        <v>7811</v>
      </c>
      <c r="K2142" s="2">
        <v>45372</v>
      </c>
      <c r="L2142" s="1" t="s">
        <v>4218</v>
      </c>
      <c r="M2142" s="1" t="str">
        <f t="shared" si="165"/>
        <v>Infrastructure</v>
      </c>
      <c r="N2142" s="1" t="s">
        <v>4210</v>
      </c>
      <c r="O2142" s="1" t="s">
        <v>4241</v>
      </c>
      <c r="P2142" s="1">
        <v>5839</v>
      </c>
      <c r="Q2142" s="1">
        <v>2051833</v>
      </c>
      <c r="R2142" s="1">
        <f t="shared" si="166"/>
        <v>0</v>
      </c>
      <c r="S2142" s="4">
        <v>507069.15038336429</v>
      </c>
      <c r="T2142" s="4">
        <v>10540.81236543225</v>
      </c>
      <c r="U2142" s="1">
        <f t="shared" si="167"/>
        <v>2051833</v>
      </c>
      <c r="V2142" s="4">
        <f t="shared" si="168"/>
        <v>1534223.0372512033</v>
      </c>
      <c r="W2142" s="1" t="str">
        <f t="shared" si="169"/>
        <v>Favourable</v>
      </c>
    </row>
    <row r="2143" spans="1:23" x14ac:dyDescent="0.25">
      <c r="A2143" s="1"/>
      <c r="B2143" s="1"/>
      <c r="C2143" s="1"/>
      <c r="D2143" s="1"/>
      <c r="E2143" s="1" t="s">
        <v>5849</v>
      </c>
      <c r="F2143" s="2">
        <v>44429</v>
      </c>
      <c r="G2143" s="3">
        <v>15828</v>
      </c>
      <c r="H2143" s="1"/>
      <c r="I2143" s="1"/>
      <c r="J2143" s="1" t="s">
        <v>7812</v>
      </c>
      <c r="K2143" s="2">
        <v>44025</v>
      </c>
      <c r="L2143" s="1" t="s">
        <v>4216</v>
      </c>
      <c r="M2143" s="1" t="str">
        <f t="shared" si="165"/>
        <v>Agricultural Extension</v>
      </c>
      <c r="N2143" s="1" t="s">
        <v>4222</v>
      </c>
      <c r="O2143" s="1" t="s">
        <v>4259</v>
      </c>
      <c r="P2143" s="1">
        <v>5750</v>
      </c>
      <c r="Q2143" s="1">
        <v>1209479</v>
      </c>
      <c r="R2143" s="1">
        <f t="shared" si="166"/>
        <v>21259</v>
      </c>
      <c r="S2143" s="4">
        <v>1202579.3751091554</v>
      </c>
      <c r="T2143" s="4">
        <v>88996.197370147042</v>
      </c>
      <c r="U2143" s="1">
        <f t="shared" si="167"/>
        <v>1188220</v>
      </c>
      <c r="V2143" s="4">
        <f t="shared" si="168"/>
        <v>-82096.572479302529</v>
      </c>
      <c r="W2143" s="1" t="str">
        <f t="shared" si="169"/>
        <v>Adverse</v>
      </c>
    </row>
    <row r="2144" spans="1:23" x14ac:dyDescent="0.25">
      <c r="A2144" s="1"/>
      <c r="B2144" s="1"/>
      <c r="C2144" s="1"/>
      <c r="D2144" s="1"/>
      <c r="E2144" s="1" t="s">
        <v>7813</v>
      </c>
      <c r="F2144" s="2">
        <v>44892</v>
      </c>
      <c r="G2144" s="3">
        <v>39331</v>
      </c>
      <c r="H2144" s="1"/>
      <c r="I2144" s="1"/>
      <c r="J2144" s="1" t="s">
        <v>7814</v>
      </c>
      <c r="K2144" s="2">
        <v>44972</v>
      </c>
      <c r="L2144" s="1" t="s">
        <v>4212</v>
      </c>
      <c r="M2144" s="1" t="str">
        <f t="shared" si="165"/>
        <v>Agricultural Extension</v>
      </c>
      <c r="N2144" s="1" t="s">
        <v>4222</v>
      </c>
      <c r="O2144" s="1" t="s">
        <v>4330</v>
      </c>
      <c r="P2144" s="1">
        <v>7243</v>
      </c>
      <c r="Q2144" s="1">
        <v>975770</v>
      </c>
      <c r="R2144" s="1">
        <f t="shared" si="166"/>
        <v>0</v>
      </c>
      <c r="S2144" s="4">
        <v>702726.34237649175</v>
      </c>
      <c r="T2144" s="4">
        <v>305114.38387676346</v>
      </c>
      <c r="U2144" s="1">
        <f t="shared" si="167"/>
        <v>975770</v>
      </c>
      <c r="V2144" s="4">
        <f t="shared" si="168"/>
        <v>-32070.72625325527</v>
      </c>
      <c r="W2144" s="1" t="str">
        <f t="shared" si="169"/>
        <v>Adverse</v>
      </c>
    </row>
    <row r="2145" spans="1:23" x14ac:dyDescent="0.25">
      <c r="A2145" s="1"/>
      <c r="B2145" s="1"/>
      <c r="C2145" s="1"/>
      <c r="D2145" s="1"/>
      <c r="E2145" s="1" t="s">
        <v>7815</v>
      </c>
      <c r="F2145" s="2">
        <v>44092</v>
      </c>
      <c r="G2145" s="3">
        <v>38528</v>
      </c>
      <c r="H2145" s="1"/>
      <c r="I2145" s="1"/>
      <c r="J2145" s="1" t="s">
        <v>7816</v>
      </c>
      <c r="K2145" s="2">
        <v>45018</v>
      </c>
      <c r="L2145" s="1" t="s">
        <v>4200</v>
      </c>
      <c r="M2145" s="1" t="str">
        <f t="shared" si="165"/>
        <v>Social Services</v>
      </c>
      <c r="N2145" s="1" t="s">
        <v>4222</v>
      </c>
      <c r="O2145" s="1" t="s">
        <v>4211</v>
      </c>
      <c r="P2145" s="1">
        <v>8029</v>
      </c>
      <c r="Q2145" s="1">
        <v>2011038</v>
      </c>
      <c r="R2145" s="1">
        <f t="shared" si="166"/>
        <v>0</v>
      </c>
      <c r="S2145" s="4">
        <v>1043652.5754588789</v>
      </c>
      <c r="T2145" s="4">
        <v>555196.49029377557</v>
      </c>
      <c r="U2145" s="1">
        <f t="shared" si="167"/>
        <v>2011038</v>
      </c>
      <c r="V2145" s="4">
        <f t="shared" si="168"/>
        <v>412188.93424734566</v>
      </c>
      <c r="W2145" s="1" t="str">
        <f t="shared" si="169"/>
        <v>Favourable</v>
      </c>
    </row>
    <row r="2146" spans="1:23" x14ac:dyDescent="0.25">
      <c r="A2146" s="1"/>
      <c r="B2146" s="1"/>
      <c r="C2146" s="1"/>
      <c r="D2146" s="1"/>
      <c r="E2146" s="1" t="s">
        <v>7817</v>
      </c>
      <c r="F2146" s="2">
        <v>44933</v>
      </c>
      <c r="G2146" s="3">
        <v>23419</v>
      </c>
      <c r="H2146" s="1"/>
      <c r="I2146" s="1"/>
      <c r="J2146" s="1" t="s">
        <v>7701</v>
      </c>
      <c r="K2146" s="2">
        <v>45022</v>
      </c>
      <c r="L2146" s="1" t="s">
        <v>4216</v>
      </c>
      <c r="M2146" s="1" t="str">
        <f t="shared" si="165"/>
        <v>Agricultural Extension</v>
      </c>
      <c r="N2146" s="1" t="s">
        <v>4210</v>
      </c>
      <c r="O2146" s="1" t="s">
        <v>4270</v>
      </c>
      <c r="P2146" s="1">
        <v>5819</v>
      </c>
      <c r="Q2146" s="1">
        <v>2211511</v>
      </c>
      <c r="R2146" s="1">
        <f t="shared" si="166"/>
        <v>22343</v>
      </c>
      <c r="S2146" s="4">
        <v>773232.56118580699</v>
      </c>
      <c r="T2146" s="4">
        <v>242116.08090227583</v>
      </c>
      <c r="U2146" s="1">
        <f t="shared" si="167"/>
        <v>2189168</v>
      </c>
      <c r="V2146" s="4">
        <f t="shared" si="168"/>
        <v>1196162.3579119171</v>
      </c>
      <c r="W2146" s="1" t="str">
        <f t="shared" si="169"/>
        <v>Favourable</v>
      </c>
    </row>
    <row r="2147" spans="1:23" x14ac:dyDescent="0.25">
      <c r="A2147" s="1"/>
      <c r="B2147" s="1"/>
      <c r="C2147" s="1"/>
      <c r="D2147" s="1"/>
      <c r="E2147" s="1" t="s">
        <v>7818</v>
      </c>
      <c r="F2147" s="2">
        <v>45000</v>
      </c>
      <c r="G2147" s="3">
        <v>46442</v>
      </c>
      <c r="H2147" s="1"/>
      <c r="I2147" s="1"/>
      <c r="J2147" s="1" t="s">
        <v>4648</v>
      </c>
      <c r="K2147" s="2">
        <v>44849</v>
      </c>
      <c r="L2147" s="1" t="s">
        <v>4200</v>
      </c>
      <c r="M2147" s="1" t="str">
        <f t="shared" si="165"/>
        <v>Social Services</v>
      </c>
      <c r="N2147" s="1" t="s">
        <v>4222</v>
      </c>
      <c r="O2147" s="1" t="s">
        <v>4421</v>
      </c>
      <c r="P2147" s="1">
        <v>5937</v>
      </c>
      <c r="Q2147" s="1">
        <v>1078336</v>
      </c>
      <c r="R2147" s="1">
        <f t="shared" si="166"/>
        <v>27449</v>
      </c>
      <c r="S2147" s="4">
        <v>297149.70004734141</v>
      </c>
      <c r="T2147" s="4">
        <v>213494.26186452989</v>
      </c>
      <c r="U2147" s="1">
        <f t="shared" si="167"/>
        <v>1050887</v>
      </c>
      <c r="V2147" s="4">
        <f t="shared" si="168"/>
        <v>567692.03808812867</v>
      </c>
      <c r="W2147" s="1" t="str">
        <f t="shared" si="169"/>
        <v>Favourable</v>
      </c>
    </row>
    <row r="2148" spans="1:23" x14ac:dyDescent="0.25">
      <c r="A2148" s="1"/>
      <c r="B2148" s="1"/>
      <c r="C2148" s="1"/>
      <c r="D2148" s="1"/>
      <c r="E2148" s="1" t="s">
        <v>5171</v>
      </c>
      <c r="F2148" s="2">
        <v>44279</v>
      </c>
      <c r="G2148" s="3">
        <v>29672</v>
      </c>
      <c r="H2148" s="1"/>
      <c r="I2148" s="1"/>
      <c r="J2148" s="1" t="s">
        <v>7819</v>
      </c>
      <c r="K2148" s="2">
        <v>44080</v>
      </c>
      <c r="L2148" s="1" t="s">
        <v>4204</v>
      </c>
      <c r="M2148" s="1" t="str">
        <f t="shared" si="165"/>
        <v>Education</v>
      </c>
      <c r="N2148" s="1" t="s">
        <v>4205</v>
      </c>
      <c r="O2148" s="1" t="s">
        <v>4345</v>
      </c>
      <c r="P2148" s="1">
        <v>8502</v>
      </c>
      <c r="Q2148" s="1">
        <v>1983433</v>
      </c>
      <c r="R2148" s="1">
        <f t="shared" si="166"/>
        <v>0</v>
      </c>
      <c r="S2148" s="4">
        <v>670152.0168238933</v>
      </c>
      <c r="T2148" s="4">
        <v>198556.98409226691</v>
      </c>
      <c r="U2148" s="1">
        <f t="shared" si="167"/>
        <v>1983433</v>
      </c>
      <c r="V2148" s="4">
        <f t="shared" si="168"/>
        <v>1114723.9990838398</v>
      </c>
      <c r="W2148" s="1" t="str">
        <f t="shared" si="169"/>
        <v>Favourable</v>
      </c>
    </row>
    <row r="2149" spans="1:23" x14ac:dyDescent="0.25">
      <c r="A2149" s="1"/>
      <c r="B2149" s="1"/>
      <c r="C2149" s="1"/>
      <c r="D2149" s="1"/>
      <c r="E2149" s="1" t="s">
        <v>7086</v>
      </c>
      <c r="F2149" s="2">
        <v>44087</v>
      </c>
      <c r="G2149" s="3">
        <v>57644</v>
      </c>
      <c r="H2149" s="1"/>
      <c r="I2149" s="1"/>
      <c r="J2149" s="1" t="s">
        <v>6432</v>
      </c>
      <c r="K2149" s="2">
        <v>44218</v>
      </c>
      <c r="L2149" s="1" t="s">
        <v>4212</v>
      </c>
      <c r="M2149" s="1" t="str">
        <f t="shared" si="165"/>
        <v>Agricultural Extension</v>
      </c>
      <c r="N2149" s="1" t="s">
        <v>4205</v>
      </c>
      <c r="O2149" s="1" t="s">
        <v>4289</v>
      </c>
      <c r="P2149" s="1">
        <v>7004</v>
      </c>
      <c r="Q2149" s="1">
        <v>1340261</v>
      </c>
      <c r="R2149" s="1">
        <f t="shared" si="166"/>
        <v>21276</v>
      </c>
      <c r="S2149" s="4">
        <v>1160114.7808375286</v>
      </c>
      <c r="T2149" s="4">
        <v>312740.09573163727</v>
      </c>
      <c r="U2149" s="1">
        <f t="shared" si="167"/>
        <v>1318985</v>
      </c>
      <c r="V2149" s="4">
        <f t="shared" si="168"/>
        <v>-132593.87656916585</v>
      </c>
      <c r="W2149" s="1" t="str">
        <f t="shared" si="169"/>
        <v>Adverse</v>
      </c>
    </row>
    <row r="2150" spans="1:23" x14ac:dyDescent="0.25">
      <c r="A2150" s="1"/>
      <c r="B2150" s="1"/>
      <c r="C2150" s="1"/>
      <c r="D2150" s="1"/>
      <c r="E2150" s="1" t="s">
        <v>7820</v>
      </c>
      <c r="F2150" s="2">
        <v>44825</v>
      </c>
      <c r="G2150" s="3">
        <v>11468</v>
      </c>
      <c r="H2150" s="1"/>
      <c r="I2150" s="1"/>
      <c r="J2150" s="1" t="s">
        <v>7821</v>
      </c>
      <c r="K2150" s="2">
        <v>44480</v>
      </c>
      <c r="L2150" s="1" t="s">
        <v>4216</v>
      </c>
      <c r="M2150" s="1" t="str">
        <f t="shared" si="165"/>
        <v>Agricultural Extension</v>
      </c>
      <c r="N2150" s="1" t="s">
        <v>4205</v>
      </c>
      <c r="O2150" s="1" t="s">
        <v>4295</v>
      </c>
      <c r="P2150" s="1">
        <v>7458</v>
      </c>
      <c r="Q2150" s="1">
        <v>1209869</v>
      </c>
      <c r="R2150" s="1">
        <f t="shared" si="166"/>
        <v>0</v>
      </c>
      <c r="S2150" s="4">
        <v>16602.810183198268</v>
      </c>
      <c r="T2150" s="4">
        <v>387549.87182484666</v>
      </c>
      <c r="U2150" s="1">
        <f t="shared" si="167"/>
        <v>1209869</v>
      </c>
      <c r="V2150" s="4">
        <f t="shared" si="168"/>
        <v>805716.31799195509</v>
      </c>
      <c r="W2150" s="1" t="str">
        <f t="shared" si="169"/>
        <v>Favourable</v>
      </c>
    </row>
    <row r="2151" spans="1:23" x14ac:dyDescent="0.25">
      <c r="A2151" s="1"/>
      <c r="B2151" s="1"/>
      <c r="C2151" s="1"/>
      <c r="D2151" s="1"/>
      <c r="E2151" s="1" t="s">
        <v>7822</v>
      </c>
      <c r="F2151" s="2">
        <v>44129</v>
      </c>
      <c r="G2151" s="3">
        <v>17305</v>
      </c>
      <c r="H2151" s="1"/>
      <c r="I2151" s="1"/>
      <c r="J2151" s="1" t="s">
        <v>7823</v>
      </c>
      <c r="K2151" s="2">
        <v>44773</v>
      </c>
      <c r="L2151" s="1" t="s">
        <v>4204</v>
      </c>
      <c r="M2151" s="1" t="str">
        <f t="shared" si="165"/>
        <v>Education</v>
      </c>
      <c r="N2151" s="1" t="s">
        <v>4222</v>
      </c>
      <c r="O2151" s="1" t="s">
        <v>4250</v>
      </c>
      <c r="P2151" s="1">
        <v>6819</v>
      </c>
      <c r="Q2151" s="1">
        <v>2103302</v>
      </c>
      <c r="R2151" s="1">
        <f t="shared" si="166"/>
        <v>45585</v>
      </c>
      <c r="S2151" s="4">
        <v>974011.72789905884</v>
      </c>
      <c r="T2151" s="4">
        <v>418591.10726119392</v>
      </c>
      <c r="U2151" s="1">
        <f t="shared" si="167"/>
        <v>2057717</v>
      </c>
      <c r="V2151" s="4">
        <f t="shared" si="168"/>
        <v>710699.16483974736</v>
      </c>
      <c r="W2151" s="1" t="str">
        <f t="shared" si="169"/>
        <v>Favourable</v>
      </c>
    </row>
    <row r="2152" spans="1:23" x14ac:dyDescent="0.25">
      <c r="A2152" s="1"/>
      <c r="B2152" s="1"/>
      <c r="C2152" s="1"/>
      <c r="D2152" s="1"/>
      <c r="E2152" s="1" t="s">
        <v>6706</v>
      </c>
      <c r="F2152" s="2">
        <v>44445</v>
      </c>
      <c r="G2152" s="3">
        <v>52792</v>
      </c>
      <c r="H2152" s="1"/>
      <c r="I2152" s="1"/>
      <c r="J2152" s="1" t="s">
        <v>7244</v>
      </c>
      <c r="K2152" s="2">
        <v>44973</v>
      </c>
      <c r="L2152" s="1" t="s">
        <v>4216</v>
      </c>
      <c r="M2152" s="1" t="str">
        <f t="shared" si="165"/>
        <v>Agricultural Extension</v>
      </c>
      <c r="N2152" s="1" t="s">
        <v>4222</v>
      </c>
      <c r="O2152" s="1" t="s">
        <v>4289</v>
      </c>
      <c r="P2152" s="1">
        <v>6791</v>
      </c>
      <c r="Q2152" s="1">
        <v>1270773</v>
      </c>
      <c r="R2152" s="1">
        <f t="shared" si="166"/>
        <v>28678</v>
      </c>
      <c r="S2152" s="4">
        <v>563399.33549643785</v>
      </c>
      <c r="T2152" s="4">
        <v>250452.82732810543</v>
      </c>
      <c r="U2152" s="1">
        <f t="shared" si="167"/>
        <v>1242095</v>
      </c>
      <c r="V2152" s="4">
        <f t="shared" si="168"/>
        <v>456920.83717545669</v>
      </c>
      <c r="W2152" s="1" t="str">
        <f t="shared" si="169"/>
        <v>Favourable</v>
      </c>
    </row>
    <row r="2153" spans="1:23" x14ac:dyDescent="0.25">
      <c r="A2153" s="1"/>
      <c r="B2153" s="1"/>
      <c r="C2153" s="1"/>
      <c r="D2153" s="1"/>
      <c r="E2153" s="1" t="s">
        <v>7231</v>
      </c>
      <c r="F2153" s="2">
        <v>45257</v>
      </c>
      <c r="G2153" s="3">
        <v>16872</v>
      </c>
      <c r="H2153" s="1"/>
      <c r="I2153" s="1"/>
      <c r="J2153" s="1" t="s">
        <v>7824</v>
      </c>
      <c r="K2153" s="2">
        <v>44902</v>
      </c>
      <c r="L2153" s="1" t="s">
        <v>4218</v>
      </c>
      <c r="M2153" s="1" t="str">
        <f t="shared" si="165"/>
        <v>Infrastructure</v>
      </c>
      <c r="N2153" s="1" t="s">
        <v>4222</v>
      </c>
      <c r="O2153" s="1" t="s">
        <v>4479</v>
      </c>
      <c r="P2153" s="1">
        <v>7690</v>
      </c>
      <c r="Q2153" s="1">
        <v>1479100</v>
      </c>
      <c r="R2153" s="1">
        <f t="shared" si="166"/>
        <v>17792</v>
      </c>
      <c r="S2153" s="4">
        <v>188285.55002212923</v>
      </c>
      <c r="T2153" s="4">
        <v>281251.45019012818</v>
      </c>
      <c r="U2153" s="1">
        <f t="shared" si="167"/>
        <v>1461308</v>
      </c>
      <c r="V2153" s="4">
        <f t="shared" si="168"/>
        <v>1009562.9997877426</v>
      </c>
      <c r="W2153" s="1" t="str">
        <f t="shared" si="169"/>
        <v>Favourable</v>
      </c>
    </row>
    <row r="2154" spans="1:23" x14ac:dyDescent="0.25">
      <c r="A2154" s="1"/>
      <c r="B2154" s="1"/>
      <c r="C2154" s="1"/>
      <c r="D2154" s="1"/>
      <c r="E2154" s="1" t="s">
        <v>6536</v>
      </c>
      <c r="F2154" s="2">
        <v>45136</v>
      </c>
      <c r="G2154" s="3">
        <v>22411</v>
      </c>
      <c r="H2154" s="1"/>
      <c r="I2154" s="1"/>
      <c r="J2154" s="1" t="s">
        <v>7825</v>
      </c>
      <c r="K2154" s="2">
        <v>45244</v>
      </c>
      <c r="L2154" s="1" t="s">
        <v>4200</v>
      </c>
      <c r="M2154" s="1" t="str">
        <f t="shared" si="165"/>
        <v>Social Services</v>
      </c>
      <c r="N2154" s="1" t="s">
        <v>4222</v>
      </c>
      <c r="O2154" s="1" t="s">
        <v>4206</v>
      </c>
      <c r="P2154" s="1">
        <v>8591</v>
      </c>
      <c r="Q2154" s="1">
        <v>2374353</v>
      </c>
      <c r="R2154" s="1">
        <f t="shared" si="166"/>
        <v>0</v>
      </c>
      <c r="S2154" s="4">
        <v>2211483.1929476825</v>
      </c>
      <c r="T2154" s="4">
        <v>150903.94463804216</v>
      </c>
      <c r="U2154" s="1">
        <f t="shared" si="167"/>
        <v>2374353</v>
      </c>
      <c r="V2154" s="4">
        <f t="shared" si="168"/>
        <v>11965.862414275296</v>
      </c>
      <c r="W2154" s="1" t="str">
        <f t="shared" si="169"/>
        <v>Favourable</v>
      </c>
    </row>
    <row r="2155" spans="1:23" x14ac:dyDescent="0.25">
      <c r="A2155" s="1"/>
      <c r="B2155" s="1"/>
      <c r="C2155" s="1"/>
      <c r="D2155" s="1"/>
      <c r="E2155" s="1" t="s">
        <v>6892</v>
      </c>
      <c r="F2155" s="2">
        <v>44167</v>
      </c>
      <c r="G2155" s="3">
        <v>45831</v>
      </c>
      <c r="H2155" s="1"/>
      <c r="I2155" s="1"/>
      <c r="J2155" s="1" t="s">
        <v>7343</v>
      </c>
      <c r="K2155" s="2">
        <v>44248</v>
      </c>
      <c r="L2155" s="1" t="s">
        <v>4212</v>
      </c>
      <c r="M2155" s="1" t="str">
        <f t="shared" si="165"/>
        <v>Agricultural Extension</v>
      </c>
      <c r="N2155" s="1" t="s">
        <v>4210</v>
      </c>
      <c r="O2155" s="1" t="s">
        <v>4247</v>
      </c>
      <c r="P2155" s="1">
        <v>7591</v>
      </c>
      <c r="Q2155" s="1">
        <v>1293545</v>
      </c>
      <c r="R2155" s="1">
        <f t="shared" si="166"/>
        <v>27761</v>
      </c>
      <c r="S2155" s="4">
        <v>1262263.2524922944</v>
      </c>
      <c r="T2155" s="4">
        <v>317361.77550924895</v>
      </c>
      <c r="U2155" s="1">
        <f t="shared" si="167"/>
        <v>1265784</v>
      </c>
      <c r="V2155" s="4">
        <f t="shared" si="168"/>
        <v>-286080.02800154337</v>
      </c>
      <c r="W2155" s="1" t="str">
        <f t="shared" si="169"/>
        <v>Adverse</v>
      </c>
    </row>
    <row r="2156" spans="1:23" x14ac:dyDescent="0.25">
      <c r="A2156" s="1"/>
      <c r="B2156" s="1"/>
      <c r="C2156" s="1"/>
      <c r="D2156" s="1"/>
      <c r="E2156" s="1" t="s">
        <v>7732</v>
      </c>
      <c r="F2156" s="2">
        <v>44039</v>
      </c>
      <c r="G2156" s="3">
        <v>28280</v>
      </c>
      <c r="H2156" s="1"/>
      <c r="I2156" s="1"/>
      <c r="J2156" s="1" t="s">
        <v>6459</v>
      </c>
      <c r="K2156" s="2">
        <v>44457</v>
      </c>
      <c r="L2156" s="1" t="s">
        <v>4216</v>
      </c>
      <c r="M2156" s="1" t="str">
        <f t="shared" si="165"/>
        <v>Agricultural Extension</v>
      </c>
      <c r="N2156" s="1" t="s">
        <v>4222</v>
      </c>
      <c r="O2156" s="1" t="s">
        <v>4379</v>
      </c>
      <c r="P2156" s="1">
        <v>6491</v>
      </c>
      <c r="Q2156" s="1">
        <v>1118739</v>
      </c>
      <c r="R2156" s="1">
        <f t="shared" si="166"/>
        <v>33074</v>
      </c>
      <c r="S2156" s="4">
        <v>943564.2348524892</v>
      </c>
      <c r="T2156" s="4">
        <v>363434.11567447899</v>
      </c>
      <c r="U2156" s="1">
        <f t="shared" si="167"/>
        <v>1085665</v>
      </c>
      <c r="V2156" s="4">
        <f t="shared" si="168"/>
        <v>-188259.35052696825</v>
      </c>
      <c r="W2156" s="1" t="str">
        <f t="shared" si="169"/>
        <v>Adverse</v>
      </c>
    </row>
    <row r="2157" spans="1:23" x14ac:dyDescent="0.25">
      <c r="A2157" s="1"/>
      <c r="B2157" s="1"/>
      <c r="C2157" s="1"/>
      <c r="D2157" s="1"/>
      <c r="E2157" s="1" t="s">
        <v>6693</v>
      </c>
      <c r="F2157" s="2">
        <v>45261</v>
      </c>
      <c r="G2157" s="3">
        <v>54542</v>
      </c>
      <c r="H2157" s="1"/>
      <c r="I2157" s="1"/>
      <c r="J2157" s="1" t="s">
        <v>4926</v>
      </c>
      <c r="K2157" s="2">
        <v>43904</v>
      </c>
      <c r="L2157" s="1" t="s">
        <v>4204</v>
      </c>
      <c r="M2157" s="1" t="str">
        <f t="shared" si="165"/>
        <v>Education</v>
      </c>
      <c r="N2157" s="1" t="s">
        <v>4222</v>
      </c>
      <c r="O2157" s="1" t="s">
        <v>4402</v>
      </c>
      <c r="P2157" s="1">
        <v>6740</v>
      </c>
      <c r="Q2157" s="1">
        <v>279486</v>
      </c>
      <c r="R2157" s="1">
        <f t="shared" si="166"/>
        <v>82135</v>
      </c>
      <c r="S2157" s="4">
        <v>19618.742196851854</v>
      </c>
      <c r="T2157" s="4">
        <v>35821.897131384831</v>
      </c>
      <c r="U2157" s="1">
        <f t="shared" si="167"/>
        <v>197351</v>
      </c>
      <c r="V2157" s="4">
        <f t="shared" si="168"/>
        <v>224045.36067176331</v>
      </c>
      <c r="W2157" s="1" t="str">
        <f t="shared" si="169"/>
        <v>Favourable</v>
      </c>
    </row>
    <row r="2158" spans="1:23" x14ac:dyDescent="0.25">
      <c r="A2158" s="1"/>
      <c r="B2158" s="1"/>
      <c r="C2158" s="1"/>
      <c r="D2158" s="1"/>
      <c r="E2158" s="1" t="s">
        <v>7826</v>
      </c>
      <c r="F2158" s="2">
        <v>45177</v>
      </c>
      <c r="G2158" s="3">
        <v>22446</v>
      </c>
      <c r="H2158" s="1"/>
      <c r="I2158" s="1"/>
      <c r="J2158" s="1" t="s">
        <v>6349</v>
      </c>
      <c r="K2158" s="2">
        <v>44873</v>
      </c>
      <c r="L2158" s="1" t="s">
        <v>4216</v>
      </c>
      <c r="M2158" s="1" t="str">
        <f t="shared" si="165"/>
        <v>Agricultural Extension</v>
      </c>
      <c r="N2158" s="1" t="s">
        <v>4222</v>
      </c>
      <c r="O2158" s="1" t="s">
        <v>4247</v>
      </c>
      <c r="P2158" s="1">
        <v>6017</v>
      </c>
      <c r="Q2158" s="1">
        <v>557381</v>
      </c>
      <c r="R2158" s="1">
        <f t="shared" si="166"/>
        <v>58204</v>
      </c>
      <c r="S2158" s="4">
        <v>217218.41863855979</v>
      </c>
      <c r="T2158" s="4">
        <v>153609.56805146419</v>
      </c>
      <c r="U2158" s="1">
        <f t="shared" si="167"/>
        <v>499177</v>
      </c>
      <c r="V2158" s="4">
        <f t="shared" si="168"/>
        <v>186553.01330997603</v>
      </c>
      <c r="W2158" s="1" t="str">
        <f t="shared" si="169"/>
        <v>Favourable</v>
      </c>
    </row>
    <row r="2159" spans="1:23" x14ac:dyDescent="0.25">
      <c r="A2159" s="1"/>
      <c r="B2159" s="1"/>
      <c r="C2159" s="1"/>
      <c r="D2159" s="1"/>
      <c r="E2159" s="1" t="s">
        <v>7545</v>
      </c>
      <c r="F2159" s="2">
        <v>44248</v>
      </c>
      <c r="G2159" s="3">
        <v>24021</v>
      </c>
      <c r="H2159" s="1"/>
      <c r="I2159" s="1"/>
      <c r="J2159" s="1" t="s">
        <v>7827</v>
      </c>
      <c r="K2159" s="2">
        <v>44856</v>
      </c>
      <c r="L2159" s="1" t="s">
        <v>4216</v>
      </c>
      <c r="M2159" s="1" t="str">
        <f t="shared" si="165"/>
        <v>Agricultural Extension</v>
      </c>
      <c r="N2159" s="1" t="s">
        <v>4222</v>
      </c>
      <c r="O2159" s="1" t="s">
        <v>4264</v>
      </c>
      <c r="P2159" s="1">
        <v>6250</v>
      </c>
      <c r="Q2159" s="1">
        <v>1510892</v>
      </c>
      <c r="R2159" s="1">
        <f t="shared" si="166"/>
        <v>51311</v>
      </c>
      <c r="S2159" s="4">
        <v>1439442.5414796756</v>
      </c>
      <c r="T2159" s="4">
        <v>11771.363268024099</v>
      </c>
      <c r="U2159" s="1">
        <f t="shared" si="167"/>
        <v>1459581</v>
      </c>
      <c r="V2159" s="4">
        <f t="shared" si="168"/>
        <v>59678.09525230038</v>
      </c>
      <c r="W2159" s="1" t="str">
        <f t="shared" si="169"/>
        <v>Favourable</v>
      </c>
    </row>
    <row r="2160" spans="1:23" x14ac:dyDescent="0.25">
      <c r="A2160" s="1"/>
      <c r="B2160" s="1"/>
      <c r="C2160" s="1"/>
      <c r="D2160" s="1"/>
      <c r="E2160" s="1" t="s">
        <v>7828</v>
      </c>
      <c r="F2160" s="2">
        <v>44850</v>
      </c>
      <c r="G2160" s="3">
        <v>14002</v>
      </c>
      <c r="H2160" s="1"/>
      <c r="I2160" s="1"/>
      <c r="J2160" s="1" t="s">
        <v>5862</v>
      </c>
      <c r="K2160" s="2">
        <v>44120</v>
      </c>
      <c r="L2160" s="1" t="s">
        <v>4212</v>
      </c>
      <c r="M2160" s="1" t="str">
        <f t="shared" si="165"/>
        <v>Agricultural Extension</v>
      </c>
      <c r="N2160" s="1" t="s">
        <v>4210</v>
      </c>
      <c r="O2160" s="1" t="s">
        <v>4256</v>
      </c>
      <c r="P2160" s="1">
        <v>6032</v>
      </c>
      <c r="Q2160" s="1">
        <v>888042</v>
      </c>
      <c r="R2160" s="1">
        <f t="shared" si="166"/>
        <v>48452</v>
      </c>
      <c r="S2160" s="4">
        <v>650257.22065686353</v>
      </c>
      <c r="T2160" s="4">
        <v>21438.883610414352</v>
      </c>
      <c r="U2160" s="1">
        <f t="shared" si="167"/>
        <v>839590</v>
      </c>
      <c r="V2160" s="4">
        <f t="shared" si="168"/>
        <v>216345.89573272213</v>
      </c>
      <c r="W2160" s="1" t="str">
        <f t="shared" si="169"/>
        <v>Favourable</v>
      </c>
    </row>
    <row r="2161" spans="1:23" x14ac:dyDescent="0.25">
      <c r="A2161" s="1"/>
      <c r="B2161" s="1"/>
      <c r="C2161" s="1"/>
      <c r="D2161" s="1"/>
      <c r="E2161" s="1" t="s">
        <v>6637</v>
      </c>
      <c r="F2161" s="2">
        <v>44932</v>
      </c>
      <c r="G2161" s="3">
        <v>47696</v>
      </c>
      <c r="H2161" s="1"/>
      <c r="I2161" s="1"/>
      <c r="J2161" s="1" t="s">
        <v>7829</v>
      </c>
      <c r="K2161" s="2">
        <v>43920</v>
      </c>
      <c r="L2161" s="1" t="s">
        <v>4218</v>
      </c>
      <c r="M2161" s="1" t="str">
        <f t="shared" si="165"/>
        <v>Infrastructure</v>
      </c>
      <c r="N2161" s="1" t="s">
        <v>4222</v>
      </c>
      <c r="O2161" s="1" t="s">
        <v>4402</v>
      </c>
      <c r="P2161" s="1">
        <v>5867</v>
      </c>
      <c r="Q2161" s="1">
        <v>1280381</v>
      </c>
      <c r="R2161" s="1">
        <f t="shared" si="166"/>
        <v>27023</v>
      </c>
      <c r="S2161" s="4">
        <v>662162.85941641382</v>
      </c>
      <c r="T2161" s="4">
        <v>68106.169983718079</v>
      </c>
      <c r="U2161" s="1">
        <f t="shared" si="167"/>
        <v>1253358</v>
      </c>
      <c r="V2161" s="4">
        <f t="shared" si="168"/>
        <v>550111.9705998681</v>
      </c>
      <c r="W2161" s="1" t="str">
        <f t="shared" si="169"/>
        <v>Favourable</v>
      </c>
    </row>
    <row r="2162" spans="1:23" x14ac:dyDescent="0.25">
      <c r="A2162" s="1"/>
      <c r="B2162" s="1"/>
      <c r="C2162" s="1"/>
      <c r="D2162" s="1"/>
      <c r="E2162" s="1" t="s">
        <v>7830</v>
      </c>
      <c r="F2162" s="2">
        <v>45282</v>
      </c>
      <c r="G2162" s="3">
        <v>12834</v>
      </c>
      <c r="H2162" s="1"/>
      <c r="I2162" s="1"/>
      <c r="J2162" s="1" t="s">
        <v>7241</v>
      </c>
      <c r="K2162" s="2">
        <v>44977</v>
      </c>
      <c r="L2162" s="1" t="s">
        <v>4204</v>
      </c>
      <c r="M2162" s="1" t="str">
        <f t="shared" si="165"/>
        <v>Education</v>
      </c>
      <c r="N2162" s="1" t="s">
        <v>4210</v>
      </c>
      <c r="O2162" s="1" t="s">
        <v>4276</v>
      </c>
      <c r="P2162" s="1">
        <v>9466</v>
      </c>
      <c r="Q2162" s="1">
        <v>2188436</v>
      </c>
      <c r="R2162" s="1">
        <f t="shared" si="166"/>
        <v>29306</v>
      </c>
      <c r="S2162" s="4">
        <v>1748674.1059690034</v>
      </c>
      <c r="T2162" s="4">
        <v>331258.13066373061</v>
      </c>
      <c r="U2162" s="1">
        <f t="shared" si="167"/>
        <v>2159130</v>
      </c>
      <c r="V2162" s="4">
        <f t="shared" si="168"/>
        <v>108503.76336726593</v>
      </c>
      <c r="W2162" s="1" t="str">
        <f t="shared" si="169"/>
        <v>Favourable</v>
      </c>
    </row>
    <row r="2163" spans="1:23" x14ac:dyDescent="0.25">
      <c r="A2163" s="1"/>
      <c r="B2163" s="1"/>
      <c r="C2163" s="1"/>
      <c r="D2163" s="1"/>
      <c r="E2163" s="1" t="s">
        <v>7686</v>
      </c>
      <c r="F2163" s="2">
        <v>44006</v>
      </c>
      <c r="G2163" s="3">
        <v>25018</v>
      </c>
      <c r="H2163" s="1"/>
      <c r="I2163" s="1"/>
      <c r="J2163" s="1" t="s">
        <v>6909</v>
      </c>
      <c r="K2163" s="2">
        <v>44520</v>
      </c>
      <c r="L2163" s="1" t="s">
        <v>4204</v>
      </c>
      <c r="M2163" s="1" t="str">
        <f t="shared" si="165"/>
        <v>Education</v>
      </c>
      <c r="N2163" s="1" t="s">
        <v>4205</v>
      </c>
      <c r="O2163" s="1" t="s">
        <v>4298</v>
      </c>
      <c r="P2163" s="1">
        <v>8408</v>
      </c>
      <c r="Q2163" s="1">
        <v>372969</v>
      </c>
      <c r="R2163" s="1">
        <f t="shared" si="166"/>
        <v>59041</v>
      </c>
      <c r="S2163" s="4">
        <v>338768.20707145438</v>
      </c>
      <c r="T2163" s="4">
        <v>60552.33318657698</v>
      </c>
      <c r="U2163" s="1">
        <f t="shared" si="167"/>
        <v>313928</v>
      </c>
      <c r="V2163" s="4">
        <f t="shared" si="168"/>
        <v>-26351.540258031338</v>
      </c>
      <c r="W2163" s="1" t="str">
        <f t="shared" si="169"/>
        <v>Adverse</v>
      </c>
    </row>
    <row r="2164" spans="1:23" x14ac:dyDescent="0.25">
      <c r="A2164" s="1"/>
      <c r="B2164" s="1"/>
      <c r="C2164" s="1"/>
      <c r="D2164" s="1"/>
      <c r="E2164" s="1" t="s">
        <v>7831</v>
      </c>
      <c r="F2164" s="2">
        <v>44513</v>
      </c>
      <c r="G2164" s="3">
        <v>26296</v>
      </c>
      <c r="H2164" s="1"/>
      <c r="I2164" s="1"/>
      <c r="J2164" s="1" t="s">
        <v>7737</v>
      </c>
      <c r="K2164" s="2">
        <v>44608</v>
      </c>
      <c r="L2164" s="1" t="s">
        <v>4212</v>
      </c>
      <c r="M2164" s="1" t="str">
        <f t="shared" si="165"/>
        <v>Agricultural Extension</v>
      </c>
      <c r="N2164" s="1" t="s">
        <v>4222</v>
      </c>
      <c r="O2164" s="1" t="s">
        <v>4264</v>
      </c>
      <c r="P2164" s="1">
        <v>9295</v>
      </c>
      <c r="Q2164" s="1">
        <v>2025136</v>
      </c>
      <c r="R2164" s="1">
        <f t="shared" si="166"/>
        <v>51643</v>
      </c>
      <c r="S2164" s="4">
        <v>942422.57255422371</v>
      </c>
      <c r="T2164" s="4">
        <v>419969.32657897641</v>
      </c>
      <c r="U2164" s="1">
        <f t="shared" si="167"/>
        <v>1973493</v>
      </c>
      <c r="V2164" s="4">
        <f t="shared" si="168"/>
        <v>662744.10086679994</v>
      </c>
      <c r="W2164" s="1" t="str">
        <f t="shared" si="169"/>
        <v>Favourable</v>
      </c>
    </row>
    <row r="2165" spans="1:23" x14ac:dyDescent="0.25">
      <c r="A2165" s="1"/>
      <c r="B2165" s="1"/>
      <c r="C2165" s="1"/>
      <c r="D2165" s="1"/>
      <c r="E2165" s="1" t="s">
        <v>7684</v>
      </c>
      <c r="F2165" s="2">
        <v>44145</v>
      </c>
      <c r="G2165" s="3">
        <v>49150</v>
      </c>
      <c r="H2165" s="1"/>
      <c r="I2165" s="1"/>
      <c r="J2165" s="1" t="s">
        <v>6425</v>
      </c>
      <c r="K2165" s="2">
        <v>44146</v>
      </c>
      <c r="L2165" s="1" t="s">
        <v>4200</v>
      </c>
      <c r="M2165" s="1" t="str">
        <f t="shared" si="165"/>
        <v>Social Services</v>
      </c>
      <c r="N2165" s="1" t="s">
        <v>4205</v>
      </c>
      <c r="O2165" s="1" t="s">
        <v>4311</v>
      </c>
      <c r="P2165" s="1">
        <v>7490</v>
      </c>
      <c r="Q2165" s="1">
        <v>1037079</v>
      </c>
      <c r="R2165" s="1">
        <f t="shared" si="166"/>
        <v>42889</v>
      </c>
      <c r="S2165" s="4">
        <v>159411.63180916675</v>
      </c>
      <c r="T2165" s="4">
        <v>61984.371139229981</v>
      </c>
      <c r="U2165" s="1">
        <f t="shared" si="167"/>
        <v>994190</v>
      </c>
      <c r="V2165" s="4">
        <f t="shared" si="168"/>
        <v>815682.99705160328</v>
      </c>
      <c r="W2165" s="1" t="str">
        <f t="shared" si="169"/>
        <v>Favourable</v>
      </c>
    </row>
    <row r="2166" spans="1:23" x14ac:dyDescent="0.25">
      <c r="A2166" s="1"/>
      <c r="B2166" s="1"/>
      <c r="C2166" s="1"/>
      <c r="D2166" s="1"/>
      <c r="E2166" s="1" t="s">
        <v>4594</v>
      </c>
      <c r="F2166" s="2">
        <v>44056</v>
      </c>
      <c r="G2166" s="3">
        <v>39706</v>
      </c>
      <c r="H2166" s="1"/>
      <c r="I2166" s="1"/>
      <c r="J2166" s="1" t="s">
        <v>7832</v>
      </c>
      <c r="K2166" s="2">
        <v>44225</v>
      </c>
      <c r="L2166" s="1" t="s">
        <v>4204</v>
      </c>
      <c r="M2166" s="1" t="str">
        <f t="shared" si="165"/>
        <v>Education</v>
      </c>
      <c r="N2166" s="1" t="s">
        <v>4205</v>
      </c>
      <c r="O2166" s="1" t="s">
        <v>4301</v>
      </c>
      <c r="P2166" s="1">
        <v>6947</v>
      </c>
      <c r="Q2166" s="1">
        <v>1734734</v>
      </c>
      <c r="R2166" s="1">
        <f t="shared" si="166"/>
        <v>0</v>
      </c>
      <c r="S2166" s="4">
        <v>1686199.3592896722</v>
      </c>
      <c r="T2166" s="4">
        <v>519225.41071332147</v>
      </c>
      <c r="U2166" s="1">
        <f t="shared" si="167"/>
        <v>1734734</v>
      </c>
      <c r="V2166" s="4">
        <f t="shared" si="168"/>
        <v>-470690.77000299376</v>
      </c>
      <c r="W2166" s="1" t="str">
        <f t="shared" si="169"/>
        <v>Adverse</v>
      </c>
    </row>
    <row r="2167" spans="1:23" x14ac:dyDescent="0.25">
      <c r="A2167" s="1"/>
      <c r="B2167" s="1"/>
      <c r="C2167" s="1"/>
      <c r="D2167" s="1"/>
      <c r="E2167" s="1" t="s">
        <v>7833</v>
      </c>
      <c r="F2167" s="2">
        <v>44126</v>
      </c>
      <c r="G2167" s="3">
        <v>18796</v>
      </c>
      <c r="H2167" s="1"/>
      <c r="I2167" s="1"/>
      <c r="J2167" s="1" t="s">
        <v>7834</v>
      </c>
      <c r="K2167" s="2">
        <v>44990</v>
      </c>
      <c r="L2167" s="1" t="s">
        <v>4204</v>
      </c>
      <c r="M2167" s="1" t="str">
        <f t="shared" si="165"/>
        <v>Education</v>
      </c>
      <c r="N2167" s="1" t="s">
        <v>4205</v>
      </c>
      <c r="O2167" s="1" t="s">
        <v>4253</v>
      </c>
      <c r="P2167" s="1">
        <v>6223</v>
      </c>
      <c r="Q2167" s="1">
        <v>1108571</v>
      </c>
      <c r="R2167" s="1">
        <f t="shared" si="166"/>
        <v>46782</v>
      </c>
      <c r="S2167" s="4">
        <v>991286.08903472964</v>
      </c>
      <c r="T2167" s="4">
        <v>321392.68552280712</v>
      </c>
      <c r="U2167" s="1">
        <f t="shared" si="167"/>
        <v>1061789</v>
      </c>
      <c r="V2167" s="4">
        <f t="shared" si="168"/>
        <v>-204107.7745575367</v>
      </c>
      <c r="W2167" s="1" t="str">
        <f t="shared" si="169"/>
        <v>Adverse</v>
      </c>
    </row>
    <row r="2168" spans="1:23" x14ac:dyDescent="0.25">
      <c r="A2168" s="1"/>
      <c r="B2168" s="1"/>
      <c r="C2168" s="1"/>
      <c r="D2168" s="1"/>
      <c r="E2168" s="1" t="s">
        <v>4768</v>
      </c>
      <c r="F2168" s="2">
        <v>44873</v>
      </c>
      <c r="G2168" s="3">
        <v>18428</v>
      </c>
      <c r="H2168" s="1"/>
      <c r="I2168" s="1"/>
      <c r="J2168" s="1" t="s">
        <v>7835</v>
      </c>
      <c r="K2168" s="2">
        <v>44237</v>
      </c>
      <c r="L2168" s="1" t="s">
        <v>4212</v>
      </c>
      <c r="M2168" s="1" t="str">
        <f t="shared" si="165"/>
        <v>Agricultural Extension</v>
      </c>
      <c r="N2168" s="1" t="s">
        <v>4210</v>
      </c>
      <c r="O2168" s="1" t="s">
        <v>4226</v>
      </c>
      <c r="P2168" s="1">
        <v>5681</v>
      </c>
      <c r="Q2168" s="1">
        <v>1296287</v>
      </c>
      <c r="R2168" s="1">
        <f t="shared" si="166"/>
        <v>25279</v>
      </c>
      <c r="S2168" s="4">
        <v>910501.46882902889</v>
      </c>
      <c r="T2168" s="4">
        <v>94450.752368591144</v>
      </c>
      <c r="U2168" s="1">
        <f t="shared" si="167"/>
        <v>1271008</v>
      </c>
      <c r="V2168" s="4">
        <f t="shared" si="168"/>
        <v>291334.77880237997</v>
      </c>
      <c r="W2168" s="1" t="str">
        <f t="shared" si="169"/>
        <v>Favourable</v>
      </c>
    </row>
    <row r="2169" spans="1:23" x14ac:dyDescent="0.25">
      <c r="A2169" s="1"/>
      <c r="B2169" s="1"/>
      <c r="C2169" s="1"/>
      <c r="D2169" s="1"/>
      <c r="E2169" s="1" t="s">
        <v>7836</v>
      </c>
      <c r="F2169" s="2">
        <v>44380</v>
      </c>
      <c r="G2169" s="3">
        <v>10355</v>
      </c>
      <c r="H2169" s="1"/>
      <c r="I2169" s="1"/>
      <c r="J2169" s="1" t="s">
        <v>7837</v>
      </c>
      <c r="K2169" s="2">
        <v>43937</v>
      </c>
      <c r="L2169" s="1" t="s">
        <v>4216</v>
      </c>
      <c r="M2169" s="1" t="str">
        <f t="shared" si="165"/>
        <v>Agricultural Extension</v>
      </c>
      <c r="N2169" s="1" t="s">
        <v>4222</v>
      </c>
      <c r="O2169" s="1" t="s">
        <v>4496</v>
      </c>
      <c r="P2169" s="1">
        <v>5790</v>
      </c>
      <c r="Q2169" s="1">
        <v>1793163</v>
      </c>
      <c r="R2169" s="1">
        <f t="shared" si="166"/>
        <v>0</v>
      </c>
      <c r="S2169" s="4">
        <v>571436.0545678105</v>
      </c>
      <c r="T2169" s="4">
        <v>199114.94771385033</v>
      </c>
      <c r="U2169" s="1">
        <f t="shared" si="167"/>
        <v>1793163</v>
      </c>
      <c r="V2169" s="4">
        <f t="shared" si="168"/>
        <v>1022611.9977183392</v>
      </c>
      <c r="W2169" s="1" t="str">
        <f t="shared" si="169"/>
        <v>Favourable</v>
      </c>
    </row>
    <row r="2170" spans="1:23" x14ac:dyDescent="0.25">
      <c r="A2170" s="1"/>
      <c r="B2170" s="1"/>
      <c r="C2170" s="1"/>
      <c r="D2170" s="1"/>
      <c r="E2170" s="1" t="s">
        <v>6879</v>
      </c>
      <c r="F2170" s="2">
        <v>44771</v>
      </c>
      <c r="G2170" s="3">
        <v>12618</v>
      </c>
      <c r="H2170" s="1"/>
      <c r="I2170" s="1"/>
      <c r="J2170" s="1" t="s">
        <v>7838</v>
      </c>
      <c r="K2170" s="2">
        <v>45261</v>
      </c>
      <c r="L2170" s="1" t="s">
        <v>4212</v>
      </c>
      <c r="M2170" s="1" t="str">
        <f t="shared" si="165"/>
        <v>Agricultural Extension</v>
      </c>
      <c r="N2170" s="1" t="s">
        <v>4210</v>
      </c>
      <c r="O2170" s="1" t="s">
        <v>4253</v>
      </c>
      <c r="P2170" s="1">
        <v>6841</v>
      </c>
      <c r="Q2170" s="1">
        <v>307875</v>
      </c>
      <c r="R2170" s="1">
        <f t="shared" si="166"/>
        <v>0</v>
      </c>
      <c r="S2170" s="4">
        <v>156670.05896217798</v>
      </c>
      <c r="T2170" s="4">
        <v>39919.791167618132</v>
      </c>
      <c r="U2170" s="1">
        <f t="shared" si="167"/>
        <v>307875</v>
      </c>
      <c r="V2170" s="4">
        <f t="shared" si="168"/>
        <v>111285.1498702039</v>
      </c>
      <c r="W2170" s="1" t="str">
        <f t="shared" si="169"/>
        <v>Favourable</v>
      </c>
    </row>
    <row r="2171" spans="1:23" x14ac:dyDescent="0.25">
      <c r="A2171" s="1"/>
      <c r="B2171" s="1"/>
      <c r="C2171" s="1"/>
      <c r="D2171" s="1"/>
      <c r="E2171" s="1" t="s">
        <v>7566</v>
      </c>
      <c r="F2171" s="2">
        <v>45167</v>
      </c>
      <c r="G2171" s="3">
        <v>22686</v>
      </c>
      <c r="H2171" s="1"/>
      <c r="I2171" s="1"/>
      <c r="J2171" s="1" t="s">
        <v>7839</v>
      </c>
      <c r="K2171" s="2">
        <v>44815</v>
      </c>
      <c r="L2171" s="1" t="s">
        <v>4204</v>
      </c>
      <c r="M2171" s="1" t="str">
        <f t="shared" si="165"/>
        <v>Education</v>
      </c>
      <c r="N2171" s="1" t="s">
        <v>4222</v>
      </c>
      <c r="O2171" s="1" t="s">
        <v>4358</v>
      </c>
      <c r="P2171" s="1">
        <v>8959</v>
      </c>
      <c r="Q2171" s="1">
        <v>2311607</v>
      </c>
      <c r="R2171" s="1">
        <f t="shared" si="166"/>
        <v>0</v>
      </c>
      <c r="S2171" s="4">
        <v>2108087.4855955783</v>
      </c>
      <c r="T2171" s="4">
        <v>324232.7033835586</v>
      </c>
      <c r="U2171" s="1">
        <f t="shared" si="167"/>
        <v>2311607</v>
      </c>
      <c r="V2171" s="4">
        <f t="shared" si="168"/>
        <v>-120713.18897913676</v>
      </c>
      <c r="W2171" s="1" t="str">
        <f t="shared" si="169"/>
        <v>Adverse</v>
      </c>
    </row>
    <row r="2172" spans="1:23" x14ac:dyDescent="0.25">
      <c r="A2172" s="1"/>
      <c r="B2172" s="1"/>
      <c r="C2172" s="1"/>
      <c r="D2172" s="1"/>
      <c r="E2172" s="1" t="s">
        <v>7840</v>
      </c>
      <c r="F2172" s="2">
        <v>44539</v>
      </c>
      <c r="G2172" s="3">
        <v>10597</v>
      </c>
      <c r="H2172" s="1"/>
      <c r="I2172" s="1"/>
      <c r="J2172" s="1" t="s">
        <v>7841</v>
      </c>
      <c r="K2172" s="2">
        <v>44290</v>
      </c>
      <c r="L2172" s="1" t="s">
        <v>4218</v>
      </c>
      <c r="M2172" s="1" t="str">
        <f t="shared" si="165"/>
        <v>Infrastructure</v>
      </c>
      <c r="N2172" s="1" t="s">
        <v>4222</v>
      </c>
      <c r="O2172" s="1" t="s">
        <v>4441</v>
      </c>
      <c r="P2172" s="1">
        <v>7591</v>
      </c>
      <c r="Q2172" s="1">
        <v>2386499</v>
      </c>
      <c r="R2172" s="1">
        <f t="shared" si="166"/>
        <v>44806</v>
      </c>
      <c r="S2172" s="4">
        <v>1587732.9714316842</v>
      </c>
      <c r="T2172" s="4">
        <v>326643.50798035035</v>
      </c>
      <c r="U2172" s="1">
        <f t="shared" si="167"/>
        <v>2341693</v>
      </c>
      <c r="V2172" s="4">
        <f t="shared" si="168"/>
        <v>472122.52058796538</v>
      </c>
      <c r="W2172" s="1" t="str">
        <f t="shared" si="169"/>
        <v>Favourable</v>
      </c>
    </row>
    <row r="2173" spans="1:23" x14ac:dyDescent="0.25">
      <c r="A2173" s="1"/>
      <c r="B2173" s="1"/>
      <c r="C2173" s="1"/>
      <c r="D2173" s="1"/>
      <c r="E2173" s="1" t="s">
        <v>5434</v>
      </c>
      <c r="F2173" s="2">
        <v>44361</v>
      </c>
      <c r="G2173" s="3">
        <v>46845</v>
      </c>
      <c r="H2173" s="1"/>
      <c r="I2173" s="1"/>
      <c r="J2173" s="1" t="s">
        <v>7842</v>
      </c>
      <c r="K2173" s="2">
        <v>44881</v>
      </c>
      <c r="L2173" s="1" t="s">
        <v>4218</v>
      </c>
      <c r="M2173" s="1" t="str">
        <f t="shared" si="165"/>
        <v>Infrastructure</v>
      </c>
      <c r="N2173" s="1" t="s">
        <v>4205</v>
      </c>
      <c r="O2173" s="1" t="s">
        <v>4217</v>
      </c>
      <c r="P2173" s="1">
        <v>6712</v>
      </c>
      <c r="Q2173" s="1">
        <v>1625518</v>
      </c>
      <c r="R2173" s="1">
        <f t="shared" si="166"/>
        <v>0</v>
      </c>
      <c r="S2173" s="4">
        <v>262910.01784304535</v>
      </c>
      <c r="T2173" s="4">
        <v>277875.19303440157</v>
      </c>
      <c r="U2173" s="1">
        <f t="shared" si="167"/>
        <v>1625518</v>
      </c>
      <c r="V2173" s="4">
        <f t="shared" si="168"/>
        <v>1084732.7891225531</v>
      </c>
      <c r="W2173" s="1" t="str">
        <f t="shared" si="169"/>
        <v>Favourable</v>
      </c>
    </row>
    <row r="2174" spans="1:23" x14ac:dyDescent="0.25">
      <c r="A2174" s="1"/>
      <c r="B2174" s="1"/>
      <c r="C2174" s="1"/>
      <c r="D2174" s="1"/>
      <c r="E2174" s="1" t="s">
        <v>7843</v>
      </c>
      <c r="F2174" s="2">
        <v>45218</v>
      </c>
      <c r="G2174" s="3">
        <v>47224</v>
      </c>
      <c r="H2174" s="1"/>
      <c r="I2174" s="1"/>
      <c r="J2174" s="1" t="s">
        <v>4721</v>
      </c>
      <c r="K2174" s="2">
        <v>45006</v>
      </c>
      <c r="L2174" s="1" t="s">
        <v>4204</v>
      </c>
      <c r="M2174" s="1" t="str">
        <f t="shared" si="165"/>
        <v>Education</v>
      </c>
      <c r="N2174" s="1" t="s">
        <v>4222</v>
      </c>
      <c r="O2174" s="1" t="s">
        <v>4286</v>
      </c>
      <c r="P2174" s="1">
        <v>6407</v>
      </c>
      <c r="Q2174" s="1">
        <v>1578697</v>
      </c>
      <c r="R2174" s="1">
        <f t="shared" si="166"/>
        <v>61225</v>
      </c>
      <c r="S2174" s="4">
        <v>144585.80198213013</v>
      </c>
      <c r="T2174" s="4">
        <v>112605.23563440806</v>
      </c>
      <c r="U2174" s="1">
        <f t="shared" si="167"/>
        <v>1517472</v>
      </c>
      <c r="V2174" s="4">
        <f t="shared" si="168"/>
        <v>1321505.9623834619</v>
      </c>
      <c r="W2174" s="1" t="str">
        <f t="shared" si="169"/>
        <v>Favourable</v>
      </c>
    </row>
    <row r="2175" spans="1:23" x14ac:dyDescent="0.25">
      <c r="A2175" s="1"/>
      <c r="B2175" s="1"/>
      <c r="C2175" s="1"/>
      <c r="D2175" s="1"/>
      <c r="E2175" s="1" t="s">
        <v>7844</v>
      </c>
      <c r="F2175" s="2">
        <v>44409</v>
      </c>
      <c r="G2175" s="3">
        <v>45278</v>
      </c>
      <c r="H2175" s="1"/>
      <c r="I2175" s="1"/>
      <c r="J2175" s="1" t="s">
        <v>7845</v>
      </c>
      <c r="K2175" s="2">
        <v>45106</v>
      </c>
      <c r="L2175" s="1" t="s">
        <v>4218</v>
      </c>
      <c r="M2175" s="1" t="str">
        <f t="shared" si="165"/>
        <v>Infrastructure</v>
      </c>
      <c r="N2175" s="1" t="s">
        <v>4222</v>
      </c>
      <c r="O2175" s="1" t="s">
        <v>4259</v>
      </c>
      <c r="P2175" s="1">
        <v>6757</v>
      </c>
      <c r="Q2175" s="1">
        <v>1026597</v>
      </c>
      <c r="R2175" s="1">
        <f t="shared" si="166"/>
        <v>0</v>
      </c>
      <c r="S2175" s="4">
        <v>357027.85883232352</v>
      </c>
      <c r="T2175" s="4">
        <v>170659.40178216796</v>
      </c>
      <c r="U2175" s="1">
        <f t="shared" si="167"/>
        <v>1026597</v>
      </c>
      <c r="V2175" s="4">
        <f t="shared" si="168"/>
        <v>498909.73938550847</v>
      </c>
      <c r="W2175" s="1" t="str">
        <f t="shared" si="169"/>
        <v>Favourable</v>
      </c>
    </row>
    <row r="2176" spans="1:23" x14ac:dyDescent="0.25">
      <c r="A2176" s="1"/>
      <c r="B2176" s="1"/>
      <c r="C2176" s="1"/>
      <c r="D2176" s="1"/>
      <c r="E2176" s="1" t="s">
        <v>6728</v>
      </c>
      <c r="F2176" s="2">
        <v>44251</v>
      </c>
      <c r="G2176" s="3">
        <v>56559</v>
      </c>
      <c r="H2176" s="1"/>
      <c r="I2176" s="1"/>
      <c r="J2176" s="1" t="s">
        <v>7846</v>
      </c>
      <c r="K2176" s="2">
        <v>44111</v>
      </c>
      <c r="L2176" s="1" t="s">
        <v>4204</v>
      </c>
      <c r="M2176" s="1" t="str">
        <f t="shared" si="165"/>
        <v>Education</v>
      </c>
      <c r="N2176" s="1" t="s">
        <v>4205</v>
      </c>
      <c r="O2176" s="1" t="s">
        <v>4295</v>
      </c>
      <c r="P2176" s="1">
        <v>8390</v>
      </c>
      <c r="Q2176" s="1">
        <v>529242</v>
      </c>
      <c r="R2176" s="1">
        <f t="shared" si="166"/>
        <v>0</v>
      </c>
      <c r="S2176" s="4">
        <v>414873.27372572001</v>
      </c>
      <c r="T2176" s="4">
        <v>86028.990475329643</v>
      </c>
      <c r="U2176" s="1">
        <f t="shared" si="167"/>
        <v>529242</v>
      </c>
      <c r="V2176" s="4">
        <f t="shared" si="168"/>
        <v>28339.735798950365</v>
      </c>
      <c r="W2176" s="1" t="str">
        <f t="shared" si="169"/>
        <v>Favourable</v>
      </c>
    </row>
    <row r="2177" spans="1:23" x14ac:dyDescent="0.25">
      <c r="A2177" s="1"/>
      <c r="B2177" s="1"/>
      <c r="C2177" s="1"/>
      <c r="D2177" s="1"/>
      <c r="E2177" s="1" t="s">
        <v>7847</v>
      </c>
      <c r="F2177" s="2">
        <v>44529</v>
      </c>
      <c r="G2177" s="3">
        <v>28925</v>
      </c>
      <c r="H2177" s="1"/>
      <c r="I2177" s="1"/>
      <c r="J2177" s="1" t="s">
        <v>7848</v>
      </c>
      <c r="K2177" s="2">
        <v>45378</v>
      </c>
      <c r="L2177" s="1" t="s">
        <v>4218</v>
      </c>
      <c r="M2177" s="1" t="str">
        <f t="shared" si="165"/>
        <v>Infrastructure</v>
      </c>
      <c r="N2177" s="1" t="s">
        <v>4222</v>
      </c>
      <c r="O2177" s="1" t="s">
        <v>4458</v>
      </c>
      <c r="P2177" s="1">
        <v>6465</v>
      </c>
      <c r="Q2177" s="1">
        <v>821789</v>
      </c>
      <c r="R2177" s="1">
        <f t="shared" si="166"/>
        <v>0</v>
      </c>
      <c r="S2177" s="4">
        <v>415550.56314307055</v>
      </c>
      <c r="T2177" s="4">
        <v>230989.43729595715</v>
      </c>
      <c r="U2177" s="1">
        <f t="shared" si="167"/>
        <v>821789</v>
      </c>
      <c r="V2177" s="4">
        <f t="shared" si="168"/>
        <v>175248.99956097233</v>
      </c>
      <c r="W2177" s="1" t="str">
        <f t="shared" si="169"/>
        <v>Favourable</v>
      </c>
    </row>
    <row r="2178" spans="1:23" x14ac:dyDescent="0.25">
      <c r="A2178" s="1"/>
      <c r="B2178" s="1"/>
      <c r="C2178" s="1"/>
      <c r="D2178" s="1"/>
      <c r="E2178" s="1" t="s">
        <v>7849</v>
      </c>
      <c r="F2178" s="2">
        <v>44051</v>
      </c>
      <c r="G2178" s="3">
        <v>23584</v>
      </c>
      <c r="H2178" s="1"/>
      <c r="I2178" s="1"/>
      <c r="J2178" s="1" t="s">
        <v>7257</v>
      </c>
      <c r="K2178" s="2">
        <v>44545</v>
      </c>
      <c r="L2178" s="1" t="s">
        <v>4200</v>
      </c>
      <c r="M2178" s="1" t="str">
        <f t="shared" si="165"/>
        <v>Social Services</v>
      </c>
      <c r="N2178" s="1" t="s">
        <v>4222</v>
      </c>
      <c r="O2178" s="1" t="s">
        <v>4330</v>
      </c>
      <c r="P2178" s="1">
        <v>6233</v>
      </c>
      <c r="Q2178" s="1">
        <v>944129</v>
      </c>
      <c r="R2178" s="1">
        <f t="shared" si="166"/>
        <v>46534</v>
      </c>
      <c r="S2178" s="4">
        <v>783029.3807697848</v>
      </c>
      <c r="T2178" s="4">
        <v>302104.75032797508</v>
      </c>
      <c r="U2178" s="1">
        <f t="shared" si="167"/>
        <v>897595</v>
      </c>
      <c r="V2178" s="4">
        <f t="shared" si="168"/>
        <v>-141005.13109775982</v>
      </c>
      <c r="W2178" s="1" t="str">
        <f t="shared" si="169"/>
        <v>Adverse</v>
      </c>
    </row>
    <row r="2179" spans="1:23" x14ac:dyDescent="0.25">
      <c r="A2179" s="1"/>
      <c r="B2179" s="1"/>
      <c r="C2179" s="1"/>
      <c r="D2179" s="1"/>
      <c r="E2179" s="1" t="s">
        <v>7850</v>
      </c>
      <c r="F2179" s="2">
        <v>44372</v>
      </c>
      <c r="G2179" s="3">
        <v>46330</v>
      </c>
      <c r="H2179" s="1"/>
      <c r="I2179" s="1"/>
      <c r="J2179" s="1" t="s">
        <v>7851</v>
      </c>
      <c r="K2179" s="2">
        <v>44132</v>
      </c>
      <c r="L2179" s="1" t="s">
        <v>4204</v>
      </c>
      <c r="M2179" s="1" t="str">
        <f t="shared" ref="M2179:M2242" si="170">INDEX($A:$B,MATCH($L2179,$A:$A,0),2)</f>
        <v>Education</v>
      </c>
      <c r="N2179" s="1" t="s">
        <v>4205</v>
      </c>
      <c r="O2179" s="1" t="s">
        <v>4338</v>
      </c>
      <c r="P2179" s="1">
        <v>9407</v>
      </c>
      <c r="Q2179" s="1">
        <v>607276</v>
      </c>
      <c r="R2179" s="1">
        <f t="shared" ref="R2179:R2242" si="171">_xlfn.XLOOKUP($J2179,$E:$E,$G:$G,0,0,1)</f>
        <v>54440</v>
      </c>
      <c r="S2179" s="4">
        <v>198741.32204076514</v>
      </c>
      <c r="T2179" s="4">
        <v>148146.57424563382</v>
      </c>
      <c r="U2179" s="1">
        <f t="shared" ref="U2179:U2242" si="172">Q2179-R2179</f>
        <v>552836</v>
      </c>
      <c r="V2179" s="4">
        <f t="shared" ref="V2179:V2242" si="173">Q2179-(S2179+T2179)</f>
        <v>260388.10371360101</v>
      </c>
      <c r="W2179" s="1" t="str">
        <f t="shared" ref="W2179:W2242" si="174">IF(V2179&gt;=0,"Favourable","Adverse")</f>
        <v>Favourable</v>
      </c>
    </row>
    <row r="2180" spans="1:23" x14ac:dyDescent="0.25">
      <c r="A2180" s="1"/>
      <c r="B2180" s="1"/>
      <c r="C2180" s="1"/>
      <c r="D2180" s="1"/>
      <c r="E2180" s="1" t="s">
        <v>5356</v>
      </c>
      <c r="F2180" s="2">
        <v>44769</v>
      </c>
      <c r="G2180" s="3">
        <v>50605</v>
      </c>
      <c r="H2180" s="1"/>
      <c r="I2180" s="1"/>
      <c r="J2180" s="1" t="s">
        <v>7852</v>
      </c>
      <c r="K2180" s="2">
        <v>43921</v>
      </c>
      <c r="L2180" s="1" t="s">
        <v>4212</v>
      </c>
      <c r="M2180" s="1" t="str">
        <f t="shared" si="170"/>
        <v>Agricultural Extension</v>
      </c>
      <c r="N2180" s="1" t="s">
        <v>4205</v>
      </c>
      <c r="O2180" s="1" t="s">
        <v>4233</v>
      </c>
      <c r="P2180" s="1">
        <v>9239</v>
      </c>
      <c r="Q2180" s="1">
        <v>283199</v>
      </c>
      <c r="R2180" s="1">
        <f t="shared" si="171"/>
        <v>15596</v>
      </c>
      <c r="S2180" s="4">
        <v>119486.03067831082</v>
      </c>
      <c r="T2180" s="4">
        <v>42556.308232284748</v>
      </c>
      <c r="U2180" s="1">
        <f t="shared" si="172"/>
        <v>267603</v>
      </c>
      <c r="V2180" s="4">
        <f t="shared" si="173"/>
        <v>121156.66108940443</v>
      </c>
      <c r="W2180" s="1" t="str">
        <f t="shared" si="174"/>
        <v>Favourable</v>
      </c>
    </row>
    <row r="2181" spans="1:23" x14ac:dyDescent="0.25">
      <c r="A2181" s="1"/>
      <c r="B2181" s="1"/>
      <c r="C2181" s="1"/>
      <c r="D2181" s="1"/>
      <c r="E2181" s="1" t="s">
        <v>6724</v>
      </c>
      <c r="F2181" s="2">
        <v>44786</v>
      </c>
      <c r="G2181" s="3">
        <v>12819</v>
      </c>
      <c r="H2181" s="1"/>
      <c r="I2181" s="1"/>
      <c r="J2181" s="1" t="s">
        <v>4998</v>
      </c>
      <c r="K2181" s="2">
        <v>44297</v>
      </c>
      <c r="L2181" s="1" t="s">
        <v>4200</v>
      </c>
      <c r="M2181" s="1" t="str">
        <f t="shared" si="170"/>
        <v>Social Services</v>
      </c>
      <c r="N2181" s="1" t="s">
        <v>4210</v>
      </c>
      <c r="O2181" s="1" t="s">
        <v>4325</v>
      </c>
      <c r="P2181" s="1">
        <v>5861</v>
      </c>
      <c r="Q2181" s="1">
        <v>2212738</v>
      </c>
      <c r="R2181" s="1">
        <f t="shared" si="171"/>
        <v>52632</v>
      </c>
      <c r="S2181" s="4">
        <v>1638120.219345093</v>
      </c>
      <c r="T2181" s="4">
        <v>436036.61817113007</v>
      </c>
      <c r="U2181" s="1">
        <f t="shared" si="172"/>
        <v>2160106</v>
      </c>
      <c r="V2181" s="4">
        <f t="shared" si="173"/>
        <v>138581.16248377692</v>
      </c>
      <c r="W2181" s="1" t="str">
        <f t="shared" si="174"/>
        <v>Favourable</v>
      </c>
    </row>
    <row r="2182" spans="1:23" x14ac:dyDescent="0.25">
      <c r="A2182" s="1"/>
      <c r="B2182" s="1"/>
      <c r="C2182" s="1"/>
      <c r="D2182" s="1"/>
      <c r="E2182" s="1" t="s">
        <v>7853</v>
      </c>
      <c r="F2182" s="2">
        <v>44767</v>
      </c>
      <c r="G2182" s="3">
        <v>23450</v>
      </c>
      <c r="H2182" s="1"/>
      <c r="I2182" s="1"/>
      <c r="J2182" s="1" t="s">
        <v>7854</v>
      </c>
      <c r="K2182" s="2">
        <v>44016</v>
      </c>
      <c r="L2182" s="1" t="s">
        <v>4212</v>
      </c>
      <c r="M2182" s="1" t="str">
        <f t="shared" si="170"/>
        <v>Agricultural Extension</v>
      </c>
      <c r="N2182" s="1" t="s">
        <v>4210</v>
      </c>
      <c r="O2182" s="1" t="s">
        <v>4374</v>
      </c>
      <c r="P2182" s="1">
        <v>7356</v>
      </c>
      <c r="Q2182" s="1">
        <v>571675</v>
      </c>
      <c r="R2182" s="1">
        <f t="shared" si="171"/>
        <v>0</v>
      </c>
      <c r="S2182" s="4">
        <v>378315.64476850937</v>
      </c>
      <c r="T2182" s="4">
        <v>90200.915945172121</v>
      </c>
      <c r="U2182" s="1">
        <f t="shared" si="172"/>
        <v>571675</v>
      </c>
      <c r="V2182" s="4">
        <f t="shared" si="173"/>
        <v>103158.43928631849</v>
      </c>
      <c r="W2182" s="1" t="str">
        <f t="shared" si="174"/>
        <v>Favourable</v>
      </c>
    </row>
    <row r="2183" spans="1:23" x14ac:dyDescent="0.25">
      <c r="A2183" s="1"/>
      <c r="B2183" s="1"/>
      <c r="C2183" s="1"/>
      <c r="D2183" s="1"/>
      <c r="E2183" s="1" t="s">
        <v>6163</v>
      </c>
      <c r="F2183" s="2">
        <v>45332</v>
      </c>
      <c r="G2183" s="3">
        <v>27076</v>
      </c>
      <c r="H2183" s="1"/>
      <c r="I2183" s="1"/>
      <c r="J2183" s="1" t="s">
        <v>6240</v>
      </c>
      <c r="K2183" s="2">
        <v>44748</v>
      </c>
      <c r="L2183" s="1" t="s">
        <v>4212</v>
      </c>
      <c r="M2183" s="1" t="str">
        <f t="shared" si="170"/>
        <v>Agricultural Extension</v>
      </c>
      <c r="N2183" s="1" t="s">
        <v>4210</v>
      </c>
      <c r="O2183" s="1" t="s">
        <v>4217</v>
      </c>
      <c r="P2183" s="1">
        <v>6743</v>
      </c>
      <c r="Q2183" s="1">
        <v>1686298</v>
      </c>
      <c r="R2183" s="1">
        <f t="shared" si="171"/>
        <v>18124</v>
      </c>
      <c r="S2183" s="4">
        <v>283002.1189793885</v>
      </c>
      <c r="T2183" s="4">
        <v>404789.38564673177</v>
      </c>
      <c r="U2183" s="1">
        <f t="shared" si="172"/>
        <v>1668174</v>
      </c>
      <c r="V2183" s="4">
        <f t="shared" si="173"/>
        <v>998506.49537387979</v>
      </c>
      <c r="W2183" s="1" t="str">
        <f t="shared" si="174"/>
        <v>Favourable</v>
      </c>
    </row>
    <row r="2184" spans="1:23" x14ac:dyDescent="0.25">
      <c r="A2184" s="1"/>
      <c r="B2184" s="1"/>
      <c r="C2184" s="1"/>
      <c r="D2184" s="1"/>
      <c r="E2184" s="1" t="s">
        <v>7855</v>
      </c>
      <c r="F2184" s="2">
        <v>45229</v>
      </c>
      <c r="G2184" s="3">
        <v>14458</v>
      </c>
      <c r="H2184" s="1"/>
      <c r="I2184" s="1"/>
      <c r="J2184" s="1" t="s">
        <v>4603</v>
      </c>
      <c r="K2184" s="2">
        <v>44303</v>
      </c>
      <c r="L2184" s="1" t="s">
        <v>4204</v>
      </c>
      <c r="M2184" s="1" t="str">
        <f t="shared" si="170"/>
        <v>Education</v>
      </c>
      <c r="N2184" s="1" t="s">
        <v>4205</v>
      </c>
      <c r="O2184" s="1" t="s">
        <v>4402</v>
      </c>
      <c r="P2184" s="1">
        <v>5536</v>
      </c>
      <c r="Q2184" s="1">
        <v>676551</v>
      </c>
      <c r="R2184" s="1">
        <f t="shared" si="171"/>
        <v>35034</v>
      </c>
      <c r="S2184" s="4">
        <v>102384.91871335449</v>
      </c>
      <c r="T2184" s="4">
        <v>34248.784357834069</v>
      </c>
      <c r="U2184" s="1">
        <f t="shared" si="172"/>
        <v>641517</v>
      </c>
      <c r="V2184" s="4">
        <f t="shared" si="173"/>
        <v>539917.29692881147</v>
      </c>
      <c r="W2184" s="1" t="str">
        <f t="shared" si="174"/>
        <v>Favourable</v>
      </c>
    </row>
    <row r="2185" spans="1:23" x14ac:dyDescent="0.25">
      <c r="A2185" s="1"/>
      <c r="B2185" s="1"/>
      <c r="C2185" s="1"/>
      <c r="D2185" s="1"/>
      <c r="E2185" s="1" t="s">
        <v>6462</v>
      </c>
      <c r="F2185" s="2">
        <v>44489</v>
      </c>
      <c r="G2185" s="3">
        <v>20638</v>
      </c>
      <c r="H2185" s="1"/>
      <c r="I2185" s="1"/>
      <c r="J2185" s="1" t="s">
        <v>6671</v>
      </c>
      <c r="K2185" s="2">
        <v>43952</v>
      </c>
      <c r="L2185" s="1" t="s">
        <v>4218</v>
      </c>
      <c r="M2185" s="1" t="str">
        <f t="shared" si="170"/>
        <v>Infrastructure</v>
      </c>
      <c r="N2185" s="1" t="s">
        <v>4222</v>
      </c>
      <c r="O2185" s="1" t="s">
        <v>4338</v>
      </c>
      <c r="P2185" s="1">
        <v>8644</v>
      </c>
      <c r="Q2185" s="1">
        <v>1892652</v>
      </c>
      <c r="R2185" s="1">
        <f t="shared" si="171"/>
        <v>40604</v>
      </c>
      <c r="S2185" s="4">
        <v>34102.392545431074</v>
      </c>
      <c r="T2185" s="4">
        <v>173698.33129669554</v>
      </c>
      <c r="U2185" s="1">
        <f t="shared" si="172"/>
        <v>1852048</v>
      </c>
      <c r="V2185" s="4">
        <f t="shared" si="173"/>
        <v>1684851.2761578734</v>
      </c>
      <c r="W2185" s="1" t="str">
        <f t="shared" si="174"/>
        <v>Favourable</v>
      </c>
    </row>
    <row r="2186" spans="1:23" x14ac:dyDescent="0.25">
      <c r="A2186" s="1"/>
      <c r="B2186" s="1"/>
      <c r="C2186" s="1"/>
      <c r="D2186" s="1"/>
      <c r="E2186" s="1" t="s">
        <v>7856</v>
      </c>
      <c r="F2186" s="2">
        <v>45250</v>
      </c>
      <c r="G2186" s="3">
        <v>53721</v>
      </c>
      <c r="H2186" s="1"/>
      <c r="I2186" s="1"/>
      <c r="J2186" s="1" t="s">
        <v>6548</v>
      </c>
      <c r="K2186" s="2">
        <v>45393</v>
      </c>
      <c r="L2186" s="1" t="s">
        <v>4218</v>
      </c>
      <c r="M2186" s="1" t="str">
        <f t="shared" si="170"/>
        <v>Infrastructure</v>
      </c>
      <c r="N2186" s="1" t="s">
        <v>4205</v>
      </c>
      <c r="O2186" s="1" t="s">
        <v>4247</v>
      </c>
      <c r="P2186" s="1">
        <v>9403</v>
      </c>
      <c r="Q2186" s="1">
        <v>2034282</v>
      </c>
      <c r="R2186" s="1">
        <f t="shared" si="171"/>
        <v>14488</v>
      </c>
      <c r="S2186" s="4">
        <v>763959.82489448844</v>
      </c>
      <c r="T2186" s="4">
        <v>101921.50320930919</v>
      </c>
      <c r="U2186" s="1">
        <f t="shared" si="172"/>
        <v>2019794</v>
      </c>
      <c r="V2186" s="4">
        <f t="shared" si="173"/>
        <v>1168400.6718962025</v>
      </c>
      <c r="W2186" s="1" t="str">
        <f t="shared" si="174"/>
        <v>Favourable</v>
      </c>
    </row>
    <row r="2187" spans="1:23" x14ac:dyDescent="0.25">
      <c r="A2187" s="1"/>
      <c r="B2187" s="1"/>
      <c r="C2187" s="1"/>
      <c r="D2187" s="1"/>
      <c r="E2187" s="1" t="s">
        <v>6194</v>
      </c>
      <c r="F2187" s="2">
        <v>44960</v>
      </c>
      <c r="G2187" s="3">
        <v>29550</v>
      </c>
      <c r="H2187" s="1"/>
      <c r="I2187" s="1"/>
      <c r="J2187" s="1" t="s">
        <v>7857</v>
      </c>
      <c r="K2187" s="2">
        <v>44749</v>
      </c>
      <c r="L2187" s="1" t="s">
        <v>4218</v>
      </c>
      <c r="M2187" s="1" t="str">
        <f t="shared" si="170"/>
        <v>Infrastructure</v>
      </c>
      <c r="N2187" s="1" t="s">
        <v>4205</v>
      </c>
      <c r="O2187" s="1" t="s">
        <v>4244</v>
      </c>
      <c r="P2187" s="1">
        <v>9356</v>
      </c>
      <c r="Q2187" s="1">
        <v>1277698</v>
      </c>
      <c r="R2187" s="1">
        <f t="shared" si="171"/>
        <v>0</v>
      </c>
      <c r="S2187" s="4">
        <v>1135332.2540529009</v>
      </c>
      <c r="T2187" s="4">
        <v>262453.37289173732</v>
      </c>
      <c r="U2187" s="1">
        <f t="shared" si="172"/>
        <v>1277698</v>
      </c>
      <c r="V2187" s="4">
        <f t="shared" si="173"/>
        <v>-120087.62694463832</v>
      </c>
      <c r="W2187" s="1" t="str">
        <f t="shared" si="174"/>
        <v>Adverse</v>
      </c>
    </row>
    <row r="2188" spans="1:23" x14ac:dyDescent="0.25">
      <c r="A2188" s="1"/>
      <c r="B2188" s="1"/>
      <c r="C2188" s="1"/>
      <c r="D2188" s="1"/>
      <c r="E2188" s="1" t="s">
        <v>7858</v>
      </c>
      <c r="F2188" s="2">
        <v>45145</v>
      </c>
      <c r="G2188" s="3">
        <v>45486</v>
      </c>
      <c r="H2188" s="1"/>
      <c r="I2188" s="1"/>
      <c r="J2188" s="1" t="s">
        <v>7859</v>
      </c>
      <c r="K2188" s="2">
        <v>44351</v>
      </c>
      <c r="L2188" s="1" t="s">
        <v>4212</v>
      </c>
      <c r="M2188" s="1" t="str">
        <f t="shared" si="170"/>
        <v>Agricultural Extension</v>
      </c>
      <c r="N2188" s="1" t="s">
        <v>4210</v>
      </c>
      <c r="O2188" s="1" t="s">
        <v>4421</v>
      </c>
      <c r="P2188" s="1">
        <v>8866</v>
      </c>
      <c r="Q2188" s="1">
        <v>561931</v>
      </c>
      <c r="R2188" s="1">
        <f t="shared" si="171"/>
        <v>24366</v>
      </c>
      <c r="S2188" s="4">
        <v>516646.25117645512</v>
      </c>
      <c r="T2188" s="4">
        <v>116416.4620883075</v>
      </c>
      <c r="U2188" s="1">
        <f t="shared" si="172"/>
        <v>537565</v>
      </c>
      <c r="V2188" s="4">
        <f t="shared" si="173"/>
        <v>-71131.713264762657</v>
      </c>
      <c r="W2188" s="1" t="str">
        <f t="shared" si="174"/>
        <v>Adverse</v>
      </c>
    </row>
    <row r="2189" spans="1:23" x14ac:dyDescent="0.25">
      <c r="A2189" s="1"/>
      <c r="B2189" s="1"/>
      <c r="C2189" s="1"/>
      <c r="D2189" s="1"/>
      <c r="E2189" s="1" t="s">
        <v>7860</v>
      </c>
      <c r="F2189" s="2">
        <v>44759</v>
      </c>
      <c r="G2189" s="3">
        <v>19477</v>
      </c>
      <c r="H2189" s="1"/>
      <c r="I2189" s="1"/>
      <c r="J2189" s="1" t="s">
        <v>6854</v>
      </c>
      <c r="K2189" s="2">
        <v>44688</v>
      </c>
      <c r="L2189" s="1" t="s">
        <v>4218</v>
      </c>
      <c r="M2189" s="1" t="str">
        <f t="shared" si="170"/>
        <v>Infrastructure</v>
      </c>
      <c r="N2189" s="1" t="s">
        <v>4210</v>
      </c>
      <c r="O2189" s="1" t="s">
        <v>4206</v>
      </c>
      <c r="P2189" s="1">
        <v>6417</v>
      </c>
      <c r="Q2189" s="1">
        <v>411742</v>
      </c>
      <c r="R2189" s="1">
        <f t="shared" si="171"/>
        <v>19887</v>
      </c>
      <c r="S2189" s="4">
        <v>103091.50468245531</v>
      </c>
      <c r="T2189" s="4">
        <v>90548.953210657535</v>
      </c>
      <c r="U2189" s="1">
        <f t="shared" si="172"/>
        <v>391855</v>
      </c>
      <c r="V2189" s="4">
        <f t="shared" si="173"/>
        <v>218101.54210688715</v>
      </c>
      <c r="W2189" s="1" t="str">
        <f t="shared" si="174"/>
        <v>Favourable</v>
      </c>
    </row>
    <row r="2190" spans="1:23" x14ac:dyDescent="0.25">
      <c r="A2190" s="1"/>
      <c r="B2190" s="1"/>
      <c r="C2190" s="1"/>
      <c r="D2190" s="1"/>
      <c r="E2190" s="1" t="s">
        <v>7861</v>
      </c>
      <c r="F2190" s="2">
        <v>44653</v>
      </c>
      <c r="G2190" s="3">
        <v>13773</v>
      </c>
      <c r="H2190" s="1"/>
      <c r="I2190" s="1"/>
      <c r="J2190" s="1" t="s">
        <v>7862</v>
      </c>
      <c r="K2190" s="2">
        <v>44828</v>
      </c>
      <c r="L2190" s="1" t="s">
        <v>4212</v>
      </c>
      <c r="M2190" s="1" t="str">
        <f t="shared" si="170"/>
        <v>Agricultural Extension</v>
      </c>
      <c r="N2190" s="1" t="s">
        <v>4210</v>
      </c>
      <c r="O2190" s="1" t="s">
        <v>4388</v>
      </c>
      <c r="P2190" s="1">
        <v>9400</v>
      </c>
      <c r="Q2190" s="1">
        <v>1077757</v>
      </c>
      <c r="R2190" s="1">
        <f t="shared" si="171"/>
        <v>18815</v>
      </c>
      <c r="S2190" s="4">
        <v>176845.71040372501</v>
      </c>
      <c r="T2190" s="4">
        <v>330229.64246685471</v>
      </c>
      <c r="U2190" s="1">
        <f t="shared" si="172"/>
        <v>1058942</v>
      </c>
      <c r="V2190" s="4">
        <f t="shared" si="173"/>
        <v>570681.64712942031</v>
      </c>
      <c r="W2190" s="1" t="str">
        <f t="shared" si="174"/>
        <v>Favourable</v>
      </c>
    </row>
    <row r="2191" spans="1:23" x14ac:dyDescent="0.25">
      <c r="A2191" s="1"/>
      <c r="B2191" s="1"/>
      <c r="C2191" s="1"/>
      <c r="D2191" s="1"/>
      <c r="E2191" s="1" t="s">
        <v>7863</v>
      </c>
      <c r="F2191" s="2">
        <v>45237</v>
      </c>
      <c r="G2191" s="3">
        <v>42270</v>
      </c>
      <c r="H2191" s="1"/>
      <c r="I2191" s="1"/>
      <c r="J2191" s="1" t="s">
        <v>5279</v>
      </c>
      <c r="K2191" s="2">
        <v>44470</v>
      </c>
      <c r="L2191" s="1" t="s">
        <v>4204</v>
      </c>
      <c r="M2191" s="1" t="str">
        <f t="shared" si="170"/>
        <v>Education</v>
      </c>
      <c r="N2191" s="1" t="s">
        <v>4205</v>
      </c>
      <c r="O2191" s="1" t="s">
        <v>4276</v>
      </c>
      <c r="P2191" s="1">
        <v>6140</v>
      </c>
      <c r="Q2191" s="1">
        <v>1143104</v>
      </c>
      <c r="R2191" s="1">
        <f t="shared" si="171"/>
        <v>82322</v>
      </c>
      <c r="S2191" s="4">
        <v>198041.34016647423</v>
      </c>
      <c r="T2191" s="4">
        <v>95076.569359417175</v>
      </c>
      <c r="U2191" s="1">
        <f t="shared" si="172"/>
        <v>1060782</v>
      </c>
      <c r="V2191" s="4">
        <f t="shared" si="173"/>
        <v>849986.09047410858</v>
      </c>
      <c r="W2191" s="1" t="str">
        <f t="shared" si="174"/>
        <v>Favourable</v>
      </c>
    </row>
    <row r="2192" spans="1:23" x14ac:dyDescent="0.25">
      <c r="A2192" s="1"/>
      <c r="B2192" s="1"/>
      <c r="C2192" s="1"/>
      <c r="D2192" s="1"/>
      <c r="E2192" s="1" t="s">
        <v>7864</v>
      </c>
      <c r="F2192" s="2">
        <v>44803</v>
      </c>
      <c r="G2192" s="3">
        <v>57799</v>
      </c>
      <c r="H2192" s="1"/>
      <c r="I2192" s="1"/>
      <c r="J2192" s="1" t="s">
        <v>5051</v>
      </c>
      <c r="K2192" s="2">
        <v>44768</v>
      </c>
      <c r="L2192" s="1" t="s">
        <v>4218</v>
      </c>
      <c r="M2192" s="1" t="str">
        <f t="shared" si="170"/>
        <v>Infrastructure</v>
      </c>
      <c r="N2192" s="1" t="s">
        <v>4222</v>
      </c>
      <c r="O2192" s="1" t="s">
        <v>4286</v>
      </c>
      <c r="P2192" s="1">
        <v>9500</v>
      </c>
      <c r="Q2192" s="1">
        <v>437681</v>
      </c>
      <c r="R2192" s="1">
        <f t="shared" si="171"/>
        <v>53766</v>
      </c>
      <c r="S2192" s="4">
        <v>122641.40660059995</v>
      </c>
      <c r="T2192" s="4">
        <v>37445.402071325618</v>
      </c>
      <c r="U2192" s="1">
        <f t="shared" si="172"/>
        <v>383915</v>
      </c>
      <c r="V2192" s="4">
        <f t="shared" si="173"/>
        <v>277594.19132807443</v>
      </c>
      <c r="W2192" s="1" t="str">
        <f t="shared" si="174"/>
        <v>Favourable</v>
      </c>
    </row>
    <row r="2193" spans="1:23" x14ac:dyDescent="0.25">
      <c r="A2193" s="1"/>
      <c r="B2193" s="1"/>
      <c r="C2193" s="1"/>
      <c r="D2193" s="1"/>
      <c r="E2193" s="1" t="s">
        <v>7865</v>
      </c>
      <c r="F2193" s="2">
        <v>45406</v>
      </c>
      <c r="G2193" s="3">
        <v>58692</v>
      </c>
      <c r="H2193" s="1"/>
      <c r="I2193" s="1"/>
      <c r="J2193" s="1" t="s">
        <v>7308</v>
      </c>
      <c r="K2193" s="2">
        <v>43841</v>
      </c>
      <c r="L2193" s="1" t="s">
        <v>4204</v>
      </c>
      <c r="M2193" s="1" t="str">
        <f t="shared" si="170"/>
        <v>Education</v>
      </c>
      <c r="N2193" s="1" t="s">
        <v>4205</v>
      </c>
      <c r="O2193" s="1" t="s">
        <v>4279</v>
      </c>
      <c r="P2193" s="1">
        <v>7717</v>
      </c>
      <c r="Q2193" s="1">
        <v>1154871</v>
      </c>
      <c r="R2193" s="1">
        <f t="shared" si="171"/>
        <v>32820</v>
      </c>
      <c r="S2193" s="4">
        <v>205914.65511980758</v>
      </c>
      <c r="T2193" s="4">
        <v>332281.73010331602</v>
      </c>
      <c r="U2193" s="1">
        <f t="shared" si="172"/>
        <v>1122051</v>
      </c>
      <c r="V2193" s="4">
        <f t="shared" si="173"/>
        <v>616674.61477687641</v>
      </c>
      <c r="W2193" s="1" t="str">
        <f t="shared" si="174"/>
        <v>Favourable</v>
      </c>
    </row>
    <row r="2194" spans="1:23" x14ac:dyDescent="0.25">
      <c r="A2194" s="1"/>
      <c r="B2194" s="1"/>
      <c r="C2194" s="1"/>
      <c r="D2194" s="1"/>
      <c r="E2194" s="1" t="s">
        <v>7546</v>
      </c>
      <c r="F2194" s="2">
        <v>44279</v>
      </c>
      <c r="G2194" s="3">
        <v>43324</v>
      </c>
      <c r="H2194" s="1"/>
      <c r="I2194" s="1"/>
      <c r="J2194" s="1" t="s">
        <v>7083</v>
      </c>
      <c r="K2194" s="2">
        <v>45353</v>
      </c>
      <c r="L2194" s="1" t="s">
        <v>4204</v>
      </c>
      <c r="M2194" s="1" t="str">
        <f t="shared" si="170"/>
        <v>Education</v>
      </c>
      <c r="N2194" s="1" t="s">
        <v>4205</v>
      </c>
      <c r="O2194" s="1" t="s">
        <v>4358</v>
      </c>
      <c r="P2194" s="1">
        <v>6076</v>
      </c>
      <c r="Q2194" s="1">
        <v>626952</v>
      </c>
      <c r="R2194" s="1">
        <f t="shared" si="171"/>
        <v>31686</v>
      </c>
      <c r="S2194" s="4">
        <v>568471.43241124356</v>
      </c>
      <c r="T2194" s="4">
        <v>174635.1519152672</v>
      </c>
      <c r="U2194" s="1">
        <f t="shared" si="172"/>
        <v>595266</v>
      </c>
      <c r="V2194" s="4">
        <f t="shared" si="173"/>
        <v>-116154.58432651078</v>
      </c>
      <c r="W2194" s="1" t="str">
        <f t="shared" si="174"/>
        <v>Adverse</v>
      </c>
    </row>
    <row r="2195" spans="1:23" x14ac:dyDescent="0.25">
      <c r="A2195" s="1"/>
      <c r="B2195" s="1"/>
      <c r="C2195" s="1"/>
      <c r="D2195" s="1"/>
      <c r="E2195" s="1" t="s">
        <v>7866</v>
      </c>
      <c r="F2195" s="2">
        <v>44830</v>
      </c>
      <c r="G2195" s="3">
        <v>12574</v>
      </c>
      <c r="H2195" s="1"/>
      <c r="I2195" s="1"/>
      <c r="J2195" s="1" t="s">
        <v>7079</v>
      </c>
      <c r="K2195" s="2">
        <v>44403</v>
      </c>
      <c r="L2195" s="1" t="s">
        <v>4216</v>
      </c>
      <c r="M2195" s="1" t="str">
        <f t="shared" si="170"/>
        <v>Agricultural Extension</v>
      </c>
      <c r="N2195" s="1" t="s">
        <v>4222</v>
      </c>
      <c r="O2195" s="1" t="s">
        <v>4479</v>
      </c>
      <c r="P2195" s="1">
        <v>9181</v>
      </c>
      <c r="Q2195" s="1">
        <v>1309629</v>
      </c>
      <c r="R2195" s="1">
        <f t="shared" si="171"/>
        <v>11794</v>
      </c>
      <c r="S2195" s="4">
        <v>353205.469812305</v>
      </c>
      <c r="T2195" s="4">
        <v>137787.27777024143</v>
      </c>
      <c r="U2195" s="1">
        <f t="shared" si="172"/>
        <v>1297835</v>
      </c>
      <c r="V2195" s="4">
        <f t="shared" si="173"/>
        <v>818636.25241745356</v>
      </c>
      <c r="W2195" s="1" t="str">
        <f t="shared" si="174"/>
        <v>Favourable</v>
      </c>
    </row>
    <row r="2196" spans="1:23" x14ac:dyDescent="0.25">
      <c r="A2196" s="1"/>
      <c r="B2196" s="1"/>
      <c r="C2196" s="1"/>
      <c r="D2196" s="1"/>
      <c r="E2196" s="1" t="s">
        <v>4620</v>
      </c>
      <c r="F2196" s="2">
        <v>45395</v>
      </c>
      <c r="G2196" s="3">
        <v>44449</v>
      </c>
      <c r="H2196" s="1"/>
      <c r="I2196" s="1"/>
      <c r="J2196" s="1" t="s">
        <v>7867</v>
      </c>
      <c r="K2196" s="2">
        <v>45159</v>
      </c>
      <c r="L2196" s="1" t="s">
        <v>4212</v>
      </c>
      <c r="M2196" s="1" t="str">
        <f t="shared" si="170"/>
        <v>Agricultural Extension</v>
      </c>
      <c r="N2196" s="1" t="s">
        <v>4222</v>
      </c>
      <c r="O2196" s="1" t="s">
        <v>4298</v>
      </c>
      <c r="P2196" s="1">
        <v>6296</v>
      </c>
      <c r="Q2196" s="1">
        <v>1817645</v>
      </c>
      <c r="R2196" s="1">
        <f t="shared" si="171"/>
        <v>45704</v>
      </c>
      <c r="S2196" s="4">
        <v>550221.78115913749</v>
      </c>
      <c r="T2196" s="4">
        <v>99718.314126877172</v>
      </c>
      <c r="U2196" s="1">
        <f t="shared" si="172"/>
        <v>1771941</v>
      </c>
      <c r="V2196" s="4">
        <f t="shared" si="173"/>
        <v>1167704.9047139853</v>
      </c>
      <c r="W2196" s="1" t="str">
        <f t="shared" si="174"/>
        <v>Favourable</v>
      </c>
    </row>
    <row r="2197" spans="1:23" x14ac:dyDescent="0.25">
      <c r="A2197" s="1"/>
      <c r="B2197" s="1"/>
      <c r="C2197" s="1"/>
      <c r="D2197" s="1"/>
      <c r="E2197" s="1" t="s">
        <v>7868</v>
      </c>
      <c r="F2197" s="2">
        <v>44339</v>
      </c>
      <c r="G2197" s="3">
        <v>18783</v>
      </c>
      <c r="H2197" s="1"/>
      <c r="I2197" s="1"/>
      <c r="J2197" s="1" t="s">
        <v>7252</v>
      </c>
      <c r="K2197" s="2">
        <v>44773</v>
      </c>
      <c r="L2197" s="1" t="s">
        <v>4200</v>
      </c>
      <c r="M2197" s="1" t="str">
        <f t="shared" si="170"/>
        <v>Social Services</v>
      </c>
      <c r="N2197" s="1" t="s">
        <v>4205</v>
      </c>
      <c r="O2197" s="1" t="s">
        <v>4276</v>
      </c>
      <c r="P2197" s="1">
        <v>7856</v>
      </c>
      <c r="Q2197" s="1">
        <v>629434</v>
      </c>
      <c r="R2197" s="1">
        <f t="shared" si="171"/>
        <v>14811</v>
      </c>
      <c r="S2197" s="4">
        <v>384483.60573353543</v>
      </c>
      <c r="T2197" s="4">
        <v>10305.114928565736</v>
      </c>
      <c r="U2197" s="1">
        <f t="shared" si="172"/>
        <v>614623</v>
      </c>
      <c r="V2197" s="4">
        <f t="shared" si="173"/>
        <v>234645.27933789883</v>
      </c>
      <c r="W2197" s="1" t="str">
        <f t="shared" si="174"/>
        <v>Favourable</v>
      </c>
    </row>
    <row r="2198" spans="1:23" x14ac:dyDescent="0.25">
      <c r="A2198" s="1"/>
      <c r="B2198" s="1"/>
      <c r="C2198" s="1"/>
      <c r="D2198" s="1"/>
      <c r="E2198" s="1" t="s">
        <v>7869</v>
      </c>
      <c r="F2198" s="2">
        <v>44749</v>
      </c>
      <c r="G2198" s="3">
        <v>50023</v>
      </c>
      <c r="H2198" s="1"/>
      <c r="I2198" s="1"/>
      <c r="J2198" s="1" t="s">
        <v>7870</v>
      </c>
      <c r="K2198" s="2">
        <v>44570</v>
      </c>
      <c r="L2198" s="1" t="s">
        <v>4218</v>
      </c>
      <c r="M2198" s="1" t="str">
        <f t="shared" si="170"/>
        <v>Infrastructure</v>
      </c>
      <c r="N2198" s="1" t="s">
        <v>4210</v>
      </c>
      <c r="O2198" s="1" t="s">
        <v>4314</v>
      </c>
      <c r="P2198" s="1">
        <v>7948</v>
      </c>
      <c r="Q2198" s="1">
        <v>1367969</v>
      </c>
      <c r="R2198" s="1">
        <f t="shared" si="171"/>
        <v>0</v>
      </c>
      <c r="S2198" s="4">
        <v>1256305.5976159573</v>
      </c>
      <c r="T2198" s="4">
        <v>320649.10229787056</v>
      </c>
      <c r="U2198" s="1">
        <f t="shared" si="172"/>
        <v>1367969</v>
      </c>
      <c r="V2198" s="4">
        <f t="shared" si="173"/>
        <v>-208985.6999138277</v>
      </c>
      <c r="W2198" s="1" t="str">
        <f t="shared" si="174"/>
        <v>Adverse</v>
      </c>
    </row>
    <row r="2199" spans="1:23" x14ac:dyDescent="0.25">
      <c r="A2199" s="1"/>
      <c r="B2199" s="1"/>
      <c r="C2199" s="1"/>
      <c r="D2199" s="1"/>
      <c r="E2199" s="1" t="s">
        <v>7871</v>
      </c>
      <c r="F2199" s="2">
        <v>45001</v>
      </c>
      <c r="G2199" s="3">
        <v>29338</v>
      </c>
      <c r="H2199" s="1"/>
      <c r="I2199" s="1"/>
      <c r="J2199" s="1" t="s">
        <v>7872</v>
      </c>
      <c r="K2199" s="2">
        <v>45211</v>
      </c>
      <c r="L2199" s="1" t="s">
        <v>4204</v>
      </c>
      <c r="M2199" s="1" t="str">
        <f t="shared" si="170"/>
        <v>Education</v>
      </c>
      <c r="N2199" s="1" t="s">
        <v>4205</v>
      </c>
      <c r="O2199" s="1" t="s">
        <v>4289</v>
      </c>
      <c r="P2199" s="1">
        <v>7948</v>
      </c>
      <c r="Q2199" s="1">
        <v>1381501</v>
      </c>
      <c r="R2199" s="1">
        <f t="shared" si="171"/>
        <v>0</v>
      </c>
      <c r="S2199" s="4">
        <v>384157.81535097054</v>
      </c>
      <c r="T2199" s="4">
        <v>261114.4132716404</v>
      </c>
      <c r="U2199" s="1">
        <f t="shared" si="172"/>
        <v>1381501</v>
      </c>
      <c r="V2199" s="4">
        <f t="shared" si="173"/>
        <v>736228.77137738909</v>
      </c>
      <c r="W2199" s="1" t="str">
        <f t="shared" si="174"/>
        <v>Favourable</v>
      </c>
    </row>
    <row r="2200" spans="1:23" x14ac:dyDescent="0.25">
      <c r="A2200" s="1"/>
      <c r="B2200" s="1"/>
      <c r="C2200" s="1"/>
      <c r="D2200" s="1"/>
      <c r="E2200" s="1" t="s">
        <v>7873</v>
      </c>
      <c r="F2200" s="2">
        <v>44342</v>
      </c>
      <c r="G2200" s="3">
        <v>13775</v>
      </c>
      <c r="H2200" s="1"/>
      <c r="I2200" s="1"/>
      <c r="J2200" s="1" t="s">
        <v>7874</v>
      </c>
      <c r="K2200" s="2">
        <v>44276</v>
      </c>
      <c r="L2200" s="1" t="s">
        <v>4212</v>
      </c>
      <c r="M2200" s="1" t="str">
        <f t="shared" si="170"/>
        <v>Agricultural Extension</v>
      </c>
      <c r="N2200" s="1" t="s">
        <v>4205</v>
      </c>
      <c r="O2200" s="1" t="s">
        <v>4476</v>
      </c>
      <c r="P2200" s="1">
        <v>8758</v>
      </c>
      <c r="Q2200" s="1">
        <v>588526</v>
      </c>
      <c r="R2200" s="1">
        <f t="shared" si="171"/>
        <v>21275</v>
      </c>
      <c r="S2200" s="4">
        <v>124751.86436271609</v>
      </c>
      <c r="T2200" s="4">
        <v>165818.88920918352</v>
      </c>
      <c r="U2200" s="1">
        <f t="shared" si="172"/>
        <v>567251</v>
      </c>
      <c r="V2200" s="4">
        <f t="shared" si="173"/>
        <v>297955.24642810039</v>
      </c>
      <c r="W2200" s="1" t="str">
        <f t="shared" si="174"/>
        <v>Favourable</v>
      </c>
    </row>
    <row r="2201" spans="1:23" x14ac:dyDescent="0.25">
      <c r="A2201" s="1"/>
      <c r="B2201" s="1"/>
      <c r="C2201" s="1"/>
      <c r="D2201" s="1"/>
      <c r="E2201" s="1" t="s">
        <v>5073</v>
      </c>
      <c r="F2201" s="2">
        <v>45250</v>
      </c>
      <c r="G2201" s="3">
        <v>37682</v>
      </c>
      <c r="H2201" s="1"/>
      <c r="I2201" s="1"/>
      <c r="J2201" s="1" t="s">
        <v>7875</v>
      </c>
      <c r="K2201" s="2">
        <v>44078</v>
      </c>
      <c r="L2201" s="1" t="s">
        <v>4218</v>
      </c>
      <c r="M2201" s="1" t="str">
        <f t="shared" si="170"/>
        <v>Infrastructure</v>
      </c>
      <c r="N2201" s="1" t="s">
        <v>4222</v>
      </c>
      <c r="O2201" s="1" t="s">
        <v>4438</v>
      </c>
      <c r="P2201" s="1">
        <v>8986</v>
      </c>
      <c r="Q2201" s="1">
        <v>1971131</v>
      </c>
      <c r="R2201" s="1">
        <f t="shared" si="171"/>
        <v>41669</v>
      </c>
      <c r="S2201" s="4">
        <v>1320835.9618916549</v>
      </c>
      <c r="T2201" s="4">
        <v>630076.52013709175</v>
      </c>
      <c r="U2201" s="1">
        <f t="shared" si="172"/>
        <v>1929462</v>
      </c>
      <c r="V2201" s="4">
        <f t="shared" si="173"/>
        <v>20218.517971253488</v>
      </c>
      <c r="W2201" s="1" t="str">
        <f t="shared" si="174"/>
        <v>Favourable</v>
      </c>
    </row>
    <row r="2202" spans="1:23" x14ac:dyDescent="0.25">
      <c r="A2202" s="1"/>
      <c r="B2202" s="1"/>
      <c r="C2202" s="1"/>
      <c r="D2202" s="1"/>
      <c r="E2202" s="1" t="s">
        <v>5499</v>
      </c>
      <c r="F2202" s="2">
        <v>44084</v>
      </c>
      <c r="G2202" s="3">
        <v>27580</v>
      </c>
      <c r="H2202" s="1"/>
      <c r="I2202" s="1"/>
      <c r="J2202" s="1" t="s">
        <v>7876</v>
      </c>
      <c r="K2202" s="2">
        <v>43923</v>
      </c>
      <c r="L2202" s="1" t="s">
        <v>4200</v>
      </c>
      <c r="M2202" s="1" t="str">
        <f t="shared" si="170"/>
        <v>Social Services</v>
      </c>
      <c r="N2202" s="1" t="s">
        <v>4205</v>
      </c>
      <c r="O2202" s="1" t="s">
        <v>4314</v>
      </c>
      <c r="P2202" s="1">
        <v>7726</v>
      </c>
      <c r="Q2202" s="1">
        <v>1128410</v>
      </c>
      <c r="R2202" s="1">
        <f t="shared" si="171"/>
        <v>36727</v>
      </c>
      <c r="S2202" s="4">
        <v>873095.26577347983</v>
      </c>
      <c r="T2202" s="4">
        <v>14586.682012305888</v>
      </c>
      <c r="U2202" s="1">
        <f t="shared" si="172"/>
        <v>1091683</v>
      </c>
      <c r="V2202" s="4">
        <f t="shared" si="173"/>
        <v>240728.05221421423</v>
      </c>
      <c r="W2202" s="1" t="str">
        <f t="shared" si="174"/>
        <v>Favourable</v>
      </c>
    </row>
    <row r="2203" spans="1:23" x14ac:dyDescent="0.25">
      <c r="A2203" s="1"/>
      <c r="B2203" s="1"/>
      <c r="C2203" s="1"/>
      <c r="D2203" s="1"/>
      <c r="E2203" s="1" t="s">
        <v>7824</v>
      </c>
      <c r="F2203" s="2">
        <v>45175</v>
      </c>
      <c r="G2203" s="3">
        <v>17792</v>
      </c>
      <c r="H2203" s="1"/>
      <c r="I2203" s="1"/>
      <c r="J2203" s="1" t="s">
        <v>7877</v>
      </c>
      <c r="K2203" s="2">
        <v>44048</v>
      </c>
      <c r="L2203" s="1" t="s">
        <v>4218</v>
      </c>
      <c r="M2203" s="1" t="str">
        <f t="shared" si="170"/>
        <v>Infrastructure</v>
      </c>
      <c r="N2203" s="1" t="s">
        <v>4205</v>
      </c>
      <c r="O2203" s="1" t="s">
        <v>4276</v>
      </c>
      <c r="P2203" s="1">
        <v>5572</v>
      </c>
      <c r="Q2203" s="1">
        <v>1336051</v>
      </c>
      <c r="R2203" s="1">
        <f t="shared" si="171"/>
        <v>44160</v>
      </c>
      <c r="S2203" s="4">
        <v>224911.48471472392</v>
      </c>
      <c r="T2203" s="4">
        <v>442351.00853575097</v>
      </c>
      <c r="U2203" s="1">
        <f t="shared" si="172"/>
        <v>1291891</v>
      </c>
      <c r="V2203" s="4">
        <f t="shared" si="173"/>
        <v>668788.50674952508</v>
      </c>
      <c r="W2203" s="1" t="str">
        <f t="shared" si="174"/>
        <v>Favourable</v>
      </c>
    </row>
    <row r="2204" spans="1:23" x14ac:dyDescent="0.25">
      <c r="A2204" s="1"/>
      <c r="B2204" s="1"/>
      <c r="C2204" s="1"/>
      <c r="D2204" s="1"/>
      <c r="E2204" s="1" t="s">
        <v>7878</v>
      </c>
      <c r="F2204" s="2">
        <v>43991</v>
      </c>
      <c r="G2204" s="3">
        <v>24442</v>
      </c>
      <c r="H2204" s="1"/>
      <c r="I2204" s="1"/>
      <c r="J2204" s="1" t="s">
        <v>7879</v>
      </c>
      <c r="K2204" s="2">
        <v>44565</v>
      </c>
      <c r="L2204" s="1" t="s">
        <v>4204</v>
      </c>
      <c r="M2204" s="1" t="str">
        <f t="shared" si="170"/>
        <v>Education</v>
      </c>
      <c r="N2204" s="1" t="s">
        <v>4205</v>
      </c>
      <c r="O2204" s="1" t="s">
        <v>4273</v>
      </c>
      <c r="P2204" s="1">
        <v>7872</v>
      </c>
      <c r="Q2204" s="1">
        <v>1781367</v>
      </c>
      <c r="R2204" s="1">
        <f t="shared" si="171"/>
        <v>0</v>
      </c>
      <c r="S2204" s="4">
        <v>571996.57364028285</v>
      </c>
      <c r="T2204" s="4">
        <v>6521.1014189476127</v>
      </c>
      <c r="U2204" s="1">
        <f t="shared" si="172"/>
        <v>1781367</v>
      </c>
      <c r="V2204" s="4">
        <f t="shared" si="173"/>
        <v>1202849.3249407695</v>
      </c>
      <c r="W2204" s="1" t="str">
        <f t="shared" si="174"/>
        <v>Favourable</v>
      </c>
    </row>
    <row r="2205" spans="1:23" x14ac:dyDescent="0.25">
      <c r="A2205" s="1"/>
      <c r="B2205" s="1"/>
      <c r="C2205" s="1"/>
      <c r="D2205" s="1"/>
      <c r="E2205" s="1" t="s">
        <v>7880</v>
      </c>
      <c r="F2205" s="2">
        <v>44418</v>
      </c>
      <c r="G2205" s="3">
        <v>15579</v>
      </c>
      <c r="H2205" s="1"/>
      <c r="I2205" s="1"/>
      <c r="J2205" s="1" t="s">
        <v>5322</v>
      </c>
      <c r="K2205" s="2">
        <v>44806</v>
      </c>
      <c r="L2205" s="1" t="s">
        <v>4218</v>
      </c>
      <c r="M2205" s="1" t="str">
        <f t="shared" si="170"/>
        <v>Infrastructure</v>
      </c>
      <c r="N2205" s="1" t="s">
        <v>4205</v>
      </c>
      <c r="O2205" s="1" t="s">
        <v>4295</v>
      </c>
      <c r="P2205" s="1">
        <v>6858</v>
      </c>
      <c r="Q2205" s="1">
        <v>1805084</v>
      </c>
      <c r="R2205" s="1">
        <f t="shared" si="171"/>
        <v>76102</v>
      </c>
      <c r="S2205" s="4">
        <v>607971.5773607085</v>
      </c>
      <c r="T2205" s="4">
        <v>579351.36305467936</v>
      </c>
      <c r="U2205" s="1">
        <f t="shared" si="172"/>
        <v>1728982</v>
      </c>
      <c r="V2205" s="4">
        <f t="shared" si="173"/>
        <v>617761.05958461203</v>
      </c>
      <c r="W2205" s="1" t="str">
        <f t="shared" si="174"/>
        <v>Favourable</v>
      </c>
    </row>
    <row r="2206" spans="1:23" x14ac:dyDescent="0.25">
      <c r="A2206" s="1"/>
      <c r="B2206" s="1"/>
      <c r="C2206" s="1"/>
      <c r="D2206" s="1"/>
      <c r="E2206" s="1" t="s">
        <v>5738</v>
      </c>
      <c r="F2206" s="2">
        <v>44428</v>
      </c>
      <c r="G2206" s="3">
        <v>41009</v>
      </c>
      <c r="H2206" s="1"/>
      <c r="I2206" s="1"/>
      <c r="J2206" s="1" t="s">
        <v>6819</v>
      </c>
      <c r="K2206" s="2">
        <v>45401</v>
      </c>
      <c r="L2206" s="1" t="s">
        <v>4204</v>
      </c>
      <c r="M2206" s="1" t="str">
        <f t="shared" si="170"/>
        <v>Education</v>
      </c>
      <c r="N2206" s="1" t="s">
        <v>4210</v>
      </c>
      <c r="O2206" s="1" t="s">
        <v>4476</v>
      </c>
      <c r="P2206" s="1">
        <v>6279</v>
      </c>
      <c r="Q2206" s="1">
        <v>1276960</v>
      </c>
      <c r="R2206" s="1">
        <f t="shared" si="171"/>
        <v>36940</v>
      </c>
      <c r="S2206" s="4">
        <v>669296.51826468576</v>
      </c>
      <c r="T2206" s="4">
        <v>332470.97349360847</v>
      </c>
      <c r="U2206" s="1">
        <f t="shared" si="172"/>
        <v>1240020</v>
      </c>
      <c r="V2206" s="4">
        <f t="shared" si="173"/>
        <v>275192.50824170583</v>
      </c>
      <c r="W2206" s="1" t="str">
        <f t="shared" si="174"/>
        <v>Favourable</v>
      </c>
    </row>
    <row r="2207" spans="1:23" x14ac:dyDescent="0.25">
      <c r="A2207" s="1"/>
      <c r="B2207" s="1"/>
      <c r="C2207" s="1"/>
      <c r="D2207" s="1"/>
      <c r="E2207" s="1" t="s">
        <v>7881</v>
      </c>
      <c r="F2207" s="2">
        <v>45092</v>
      </c>
      <c r="G2207" s="3">
        <v>15430</v>
      </c>
      <c r="H2207" s="1"/>
      <c r="I2207" s="1"/>
      <c r="J2207" s="1" t="s">
        <v>7882</v>
      </c>
      <c r="K2207" s="2">
        <v>44556</v>
      </c>
      <c r="L2207" s="1" t="s">
        <v>4212</v>
      </c>
      <c r="M2207" s="1" t="str">
        <f t="shared" si="170"/>
        <v>Agricultural Extension</v>
      </c>
      <c r="N2207" s="1" t="s">
        <v>4210</v>
      </c>
      <c r="O2207" s="1" t="s">
        <v>4223</v>
      </c>
      <c r="P2207" s="1">
        <v>9326</v>
      </c>
      <c r="Q2207" s="1">
        <v>1569021</v>
      </c>
      <c r="R2207" s="1">
        <f t="shared" si="171"/>
        <v>49453</v>
      </c>
      <c r="S2207" s="4">
        <v>228991.20113837684</v>
      </c>
      <c r="T2207" s="4">
        <v>113424.28795563622</v>
      </c>
      <c r="U2207" s="1">
        <f t="shared" si="172"/>
        <v>1519568</v>
      </c>
      <c r="V2207" s="4">
        <f t="shared" si="173"/>
        <v>1226605.5109059869</v>
      </c>
      <c r="W2207" s="1" t="str">
        <f t="shared" si="174"/>
        <v>Favourable</v>
      </c>
    </row>
    <row r="2208" spans="1:23" x14ac:dyDescent="0.25">
      <c r="A2208" s="1"/>
      <c r="B2208" s="1"/>
      <c r="C2208" s="1"/>
      <c r="D2208" s="1"/>
      <c r="E2208" s="1" t="s">
        <v>7883</v>
      </c>
      <c r="F2208" s="2">
        <v>45345</v>
      </c>
      <c r="G2208" s="3">
        <v>44299</v>
      </c>
      <c r="H2208" s="1"/>
      <c r="I2208" s="1"/>
      <c r="J2208" s="1" t="s">
        <v>7884</v>
      </c>
      <c r="K2208" s="2">
        <v>45239</v>
      </c>
      <c r="L2208" s="1" t="s">
        <v>4204</v>
      </c>
      <c r="M2208" s="1" t="str">
        <f t="shared" si="170"/>
        <v>Education</v>
      </c>
      <c r="N2208" s="1" t="s">
        <v>4222</v>
      </c>
      <c r="O2208" s="1" t="s">
        <v>4458</v>
      </c>
      <c r="P2208" s="1">
        <v>7131</v>
      </c>
      <c r="Q2208" s="1">
        <v>1341817</v>
      </c>
      <c r="R2208" s="1">
        <f t="shared" si="171"/>
        <v>32687</v>
      </c>
      <c r="S2208" s="4">
        <v>98970.336782838844</v>
      </c>
      <c r="T2208" s="4">
        <v>406672.05195688253</v>
      </c>
      <c r="U2208" s="1">
        <f t="shared" si="172"/>
        <v>1309130</v>
      </c>
      <c r="V2208" s="4">
        <f t="shared" si="173"/>
        <v>836174.61126027862</v>
      </c>
      <c r="W2208" s="1" t="str">
        <f t="shared" si="174"/>
        <v>Favourable</v>
      </c>
    </row>
    <row r="2209" spans="1:23" x14ac:dyDescent="0.25">
      <c r="A2209" s="1"/>
      <c r="B2209" s="1"/>
      <c r="C2209" s="1"/>
      <c r="D2209" s="1"/>
      <c r="E2209" s="1" t="s">
        <v>7885</v>
      </c>
      <c r="F2209" s="2">
        <v>44506</v>
      </c>
      <c r="G2209" s="3">
        <v>11287</v>
      </c>
      <c r="H2209" s="1"/>
      <c r="I2209" s="1"/>
      <c r="J2209" s="1" t="s">
        <v>7886</v>
      </c>
      <c r="K2209" s="2">
        <v>44415</v>
      </c>
      <c r="L2209" s="1" t="s">
        <v>4216</v>
      </c>
      <c r="M2209" s="1" t="str">
        <f t="shared" si="170"/>
        <v>Agricultural Extension</v>
      </c>
      <c r="N2209" s="1" t="s">
        <v>4222</v>
      </c>
      <c r="O2209" s="1" t="s">
        <v>4244</v>
      </c>
      <c r="P2209" s="1">
        <v>8176</v>
      </c>
      <c r="Q2209" s="1">
        <v>2342278</v>
      </c>
      <c r="R2209" s="1">
        <f t="shared" si="171"/>
        <v>59389</v>
      </c>
      <c r="S2209" s="4">
        <v>1469390.4484618825</v>
      </c>
      <c r="T2209" s="4">
        <v>435295.15404331824</v>
      </c>
      <c r="U2209" s="1">
        <f t="shared" si="172"/>
        <v>2282889</v>
      </c>
      <c r="V2209" s="4">
        <f t="shared" si="173"/>
        <v>437592.39749479922</v>
      </c>
      <c r="W2209" s="1" t="str">
        <f t="shared" si="174"/>
        <v>Favourable</v>
      </c>
    </row>
    <row r="2210" spans="1:23" x14ac:dyDescent="0.25">
      <c r="A2210" s="1"/>
      <c r="B2210" s="1"/>
      <c r="C2210" s="1"/>
      <c r="D2210" s="1"/>
      <c r="E2210" s="1" t="s">
        <v>7887</v>
      </c>
      <c r="F2210" s="2">
        <v>44566</v>
      </c>
      <c r="G2210" s="3">
        <v>11671</v>
      </c>
      <c r="H2210" s="1"/>
      <c r="I2210" s="1"/>
      <c r="J2210" s="1" t="s">
        <v>7235</v>
      </c>
      <c r="K2210" s="2">
        <v>45308</v>
      </c>
      <c r="L2210" s="1" t="s">
        <v>4204</v>
      </c>
      <c r="M2210" s="1" t="str">
        <f t="shared" si="170"/>
        <v>Education</v>
      </c>
      <c r="N2210" s="1" t="s">
        <v>4222</v>
      </c>
      <c r="O2210" s="1" t="s">
        <v>4361</v>
      </c>
      <c r="P2210" s="1">
        <v>9426</v>
      </c>
      <c r="Q2210" s="1">
        <v>1397698</v>
      </c>
      <c r="R2210" s="1">
        <f t="shared" si="171"/>
        <v>21681</v>
      </c>
      <c r="S2210" s="4">
        <v>1311007.2017637815</v>
      </c>
      <c r="T2210" s="4">
        <v>237766.14893057733</v>
      </c>
      <c r="U2210" s="1">
        <f t="shared" si="172"/>
        <v>1376017</v>
      </c>
      <c r="V2210" s="4">
        <f t="shared" si="173"/>
        <v>-151075.35069435881</v>
      </c>
      <c r="W2210" s="1" t="str">
        <f t="shared" si="174"/>
        <v>Adverse</v>
      </c>
    </row>
    <row r="2211" spans="1:23" x14ac:dyDescent="0.25">
      <c r="A2211" s="1"/>
      <c r="B2211" s="1"/>
      <c r="C2211" s="1"/>
      <c r="D2211" s="1"/>
      <c r="E2211" s="1" t="s">
        <v>7888</v>
      </c>
      <c r="F2211" s="2">
        <v>44240</v>
      </c>
      <c r="G2211" s="3">
        <v>58729</v>
      </c>
      <c r="H2211" s="1"/>
      <c r="I2211" s="1"/>
      <c r="J2211" s="1" t="s">
        <v>7889</v>
      </c>
      <c r="K2211" s="2">
        <v>44609</v>
      </c>
      <c r="L2211" s="1" t="s">
        <v>4204</v>
      </c>
      <c r="M2211" s="1" t="str">
        <f t="shared" si="170"/>
        <v>Education</v>
      </c>
      <c r="N2211" s="1" t="s">
        <v>4205</v>
      </c>
      <c r="O2211" s="1" t="s">
        <v>4223</v>
      </c>
      <c r="P2211" s="1">
        <v>7310</v>
      </c>
      <c r="Q2211" s="1">
        <v>1008115</v>
      </c>
      <c r="R2211" s="1">
        <f t="shared" si="171"/>
        <v>0</v>
      </c>
      <c r="S2211" s="4">
        <v>649455.63040410902</v>
      </c>
      <c r="T2211" s="4">
        <v>290740.07174129807</v>
      </c>
      <c r="U2211" s="1">
        <f t="shared" si="172"/>
        <v>1008115</v>
      </c>
      <c r="V2211" s="4">
        <f t="shared" si="173"/>
        <v>67919.297854592907</v>
      </c>
      <c r="W2211" s="1" t="str">
        <f t="shared" si="174"/>
        <v>Favourable</v>
      </c>
    </row>
    <row r="2212" spans="1:23" x14ac:dyDescent="0.25">
      <c r="A2212" s="1"/>
      <c r="B2212" s="1"/>
      <c r="C2212" s="1"/>
      <c r="D2212" s="1"/>
      <c r="E2212" s="1" t="s">
        <v>7890</v>
      </c>
      <c r="F2212" s="2">
        <v>44600</v>
      </c>
      <c r="G2212" s="3">
        <v>28941</v>
      </c>
      <c r="H2212" s="1"/>
      <c r="I2212" s="1"/>
      <c r="J2212" s="1" t="s">
        <v>7651</v>
      </c>
      <c r="K2212" s="2">
        <v>45006</v>
      </c>
      <c r="L2212" s="1" t="s">
        <v>4212</v>
      </c>
      <c r="M2212" s="1" t="str">
        <f t="shared" si="170"/>
        <v>Agricultural Extension</v>
      </c>
      <c r="N2212" s="1" t="s">
        <v>4205</v>
      </c>
      <c r="O2212" s="1" t="s">
        <v>4276</v>
      </c>
      <c r="P2212" s="1">
        <v>6700</v>
      </c>
      <c r="Q2212" s="1">
        <v>783304</v>
      </c>
      <c r="R2212" s="1">
        <f t="shared" si="171"/>
        <v>50834</v>
      </c>
      <c r="S2212" s="4">
        <v>379109.40383588261</v>
      </c>
      <c r="T2212" s="4">
        <v>228602.88521304555</v>
      </c>
      <c r="U2212" s="1">
        <f t="shared" si="172"/>
        <v>732470</v>
      </c>
      <c r="V2212" s="4">
        <f t="shared" si="173"/>
        <v>175591.71095107181</v>
      </c>
      <c r="W2212" s="1" t="str">
        <f t="shared" si="174"/>
        <v>Favourable</v>
      </c>
    </row>
    <row r="2213" spans="1:23" x14ac:dyDescent="0.25">
      <c r="A2213" s="1"/>
      <c r="B2213" s="1"/>
      <c r="C2213" s="1"/>
      <c r="D2213" s="1"/>
      <c r="E2213" s="1" t="s">
        <v>7891</v>
      </c>
      <c r="F2213" s="2">
        <v>44595</v>
      </c>
      <c r="G2213" s="3">
        <v>26730</v>
      </c>
      <c r="H2213" s="1"/>
      <c r="I2213" s="1"/>
      <c r="J2213" s="1" t="s">
        <v>7892</v>
      </c>
      <c r="K2213" s="2">
        <v>45395</v>
      </c>
      <c r="L2213" s="1" t="s">
        <v>4200</v>
      </c>
      <c r="M2213" s="1" t="str">
        <f t="shared" si="170"/>
        <v>Social Services</v>
      </c>
      <c r="N2213" s="1" t="s">
        <v>4205</v>
      </c>
      <c r="O2213" s="1" t="s">
        <v>4270</v>
      </c>
      <c r="P2213" s="1">
        <v>6669</v>
      </c>
      <c r="Q2213" s="1">
        <v>257875</v>
      </c>
      <c r="R2213" s="1">
        <f t="shared" si="171"/>
        <v>36553</v>
      </c>
      <c r="S2213" s="4">
        <v>246451.29823175847</v>
      </c>
      <c r="T2213" s="4">
        <v>11941.006211821501</v>
      </c>
      <c r="U2213" s="1">
        <f t="shared" si="172"/>
        <v>221322</v>
      </c>
      <c r="V2213" s="4">
        <f t="shared" si="173"/>
        <v>-517.30444357998203</v>
      </c>
      <c r="W2213" s="1" t="str">
        <f t="shared" si="174"/>
        <v>Adverse</v>
      </c>
    </row>
    <row r="2214" spans="1:23" x14ac:dyDescent="0.25">
      <c r="A2214" s="1"/>
      <c r="B2214" s="1"/>
      <c r="C2214" s="1"/>
      <c r="D2214" s="1"/>
      <c r="E2214" s="1" t="s">
        <v>7893</v>
      </c>
      <c r="F2214" s="2">
        <v>45144</v>
      </c>
      <c r="G2214" s="3">
        <v>54212</v>
      </c>
      <c r="H2214" s="1"/>
      <c r="I2214" s="1"/>
      <c r="J2214" s="1" t="s">
        <v>7894</v>
      </c>
      <c r="K2214" s="2">
        <v>43837</v>
      </c>
      <c r="L2214" s="1" t="s">
        <v>4218</v>
      </c>
      <c r="M2214" s="1" t="str">
        <f t="shared" si="170"/>
        <v>Infrastructure</v>
      </c>
      <c r="N2214" s="1" t="s">
        <v>4222</v>
      </c>
      <c r="O2214" s="1" t="s">
        <v>4338</v>
      </c>
      <c r="P2214" s="1">
        <v>7080</v>
      </c>
      <c r="Q2214" s="1">
        <v>2365753</v>
      </c>
      <c r="R2214" s="1">
        <f t="shared" si="171"/>
        <v>32814</v>
      </c>
      <c r="S2214" s="4">
        <v>652009.93203090271</v>
      </c>
      <c r="T2214" s="4">
        <v>557620.43316208839</v>
      </c>
      <c r="U2214" s="1">
        <f t="shared" si="172"/>
        <v>2332939</v>
      </c>
      <c r="V2214" s="4">
        <f t="shared" si="173"/>
        <v>1156122.6348070088</v>
      </c>
      <c r="W2214" s="1" t="str">
        <f t="shared" si="174"/>
        <v>Favourable</v>
      </c>
    </row>
    <row r="2215" spans="1:23" x14ac:dyDescent="0.25">
      <c r="A2215" s="1"/>
      <c r="B2215" s="1"/>
      <c r="C2215" s="1"/>
      <c r="D2215" s="1"/>
      <c r="E2215" s="1" t="s">
        <v>7895</v>
      </c>
      <c r="F2215" s="2">
        <v>45388</v>
      </c>
      <c r="G2215" s="3">
        <v>29440</v>
      </c>
      <c r="H2215" s="1"/>
      <c r="I2215" s="1"/>
      <c r="J2215" s="1" t="s">
        <v>7896</v>
      </c>
      <c r="K2215" s="2">
        <v>45281</v>
      </c>
      <c r="L2215" s="1" t="s">
        <v>4218</v>
      </c>
      <c r="M2215" s="1" t="str">
        <f t="shared" si="170"/>
        <v>Infrastructure</v>
      </c>
      <c r="N2215" s="1" t="s">
        <v>4222</v>
      </c>
      <c r="O2215" s="1" t="s">
        <v>4211</v>
      </c>
      <c r="P2215" s="1">
        <v>7859</v>
      </c>
      <c r="Q2215" s="1">
        <v>436211</v>
      </c>
      <c r="R2215" s="1">
        <f t="shared" si="171"/>
        <v>0</v>
      </c>
      <c r="S2215" s="4">
        <v>60589.862033735335</v>
      </c>
      <c r="T2215" s="4">
        <v>69112.284623802814</v>
      </c>
      <c r="U2215" s="1">
        <f t="shared" si="172"/>
        <v>436211</v>
      </c>
      <c r="V2215" s="4">
        <f t="shared" si="173"/>
        <v>306508.85334246187</v>
      </c>
      <c r="W2215" s="1" t="str">
        <f t="shared" si="174"/>
        <v>Favourable</v>
      </c>
    </row>
    <row r="2216" spans="1:23" x14ac:dyDescent="0.25">
      <c r="A2216" s="1"/>
      <c r="B2216" s="1"/>
      <c r="C2216" s="1"/>
      <c r="D2216" s="1"/>
      <c r="E2216" s="1" t="s">
        <v>7897</v>
      </c>
      <c r="F2216" s="2">
        <v>44707</v>
      </c>
      <c r="G2216" s="3">
        <v>25303</v>
      </c>
      <c r="H2216" s="1"/>
      <c r="I2216" s="1"/>
      <c r="J2216" s="1" t="s">
        <v>7898</v>
      </c>
      <c r="K2216" s="2">
        <v>45026</v>
      </c>
      <c r="L2216" s="1" t="s">
        <v>4218</v>
      </c>
      <c r="M2216" s="1" t="str">
        <f t="shared" si="170"/>
        <v>Infrastructure</v>
      </c>
      <c r="N2216" s="1" t="s">
        <v>4205</v>
      </c>
      <c r="O2216" s="1" t="s">
        <v>4345</v>
      </c>
      <c r="P2216" s="1">
        <v>6366</v>
      </c>
      <c r="Q2216" s="1">
        <v>1893126</v>
      </c>
      <c r="R2216" s="1">
        <f t="shared" si="171"/>
        <v>56467</v>
      </c>
      <c r="S2216" s="4">
        <v>649657.39174031175</v>
      </c>
      <c r="T2216" s="4">
        <v>130017.07479559902</v>
      </c>
      <c r="U2216" s="1">
        <f t="shared" si="172"/>
        <v>1836659</v>
      </c>
      <c r="V2216" s="4">
        <f t="shared" si="173"/>
        <v>1113451.5334640893</v>
      </c>
      <c r="W2216" s="1" t="str">
        <f t="shared" si="174"/>
        <v>Favourable</v>
      </c>
    </row>
    <row r="2217" spans="1:23" x14ac:dyDescent="0.25">
      <c r="A2217" s="1"/>
      <c r="B2217" s="1"/>
      <c r="C2217" s="1"/>
      <c r="D2217" s="1"/>
      <c r="E2217" s="1" t="s">
        <v>4604</v>
      </c>
      <c r="F2217" s="2">
        <v>44313</v>
      </c>
      <c r="G2217" s="3">
        <v>45610</v>
      </c>
      <c r="H2217" s="1"/>
      <c r="I2217" s="1"/>
      <c r="J2217" s="1" t="s">
        <v>7899</v>
      </c>
      <c r="K2217" s="2">
        <v>45321</v>
      </c>
      <c r="L2217" s="1" t="s">
        <v>4212</v>
      </c>
      <c r="M2217" s="1" t="str">
        <f t="shared" si="170"/>
        <v>Agricultural Extension</v>
      </c>
      <c r="N2217" s="1" t="s">
        <v>4205</v>
      </c>
      <c r="O2217" s="1" t="s">
        <v>4361</v>
      </c>
      <c r="P2217" s="1">
        <v>7641</v>
      </c>
      <c r="Q2217" s="1">
        <v>2419082</v>
      </c>
      <c r="R2217" s="1">
        <f t="shared" si="171"/>
        <v>0</v>
      </c>
      <c r="S2217" s="4">
        <v>447536.99278090277</v>
      </c>
      <c r="T2217" s="4">
        <v>225478.84612861081</v>
      </c>
      <c r="U2217" s="1">
        <f t="shared" si="172"/>
        <v>2419082</v>
      </c>
      <c r="V2217" s="4">
        <f t="shared" si="173"/>
        <v>1746066.1610904865</v>
      </c>
      <c r="W2217" s="1" t="str">
        <f t="shared" si="174"/>
        <v>Favourable</v>
      </c>
    </row>
    <row r="2218" spans="1:23" x14ac:dyDescent="0.25">
      <c r="A2218" s="1"/>
      <c r="B2218" s="1"/>
      <c r="C2218" s="1"/>
      <c r="D2218" s="1"/>
      <c r="E2218" s="1" t="s">
        <v>7900</v>
      </c>
      <c r="F2218" s="2">
        <v>44284</v>
      </c>
      <c r="G2218" s="3">
        <v>45150</v>
      </c>
      <c r="H2218" s="1"/>
      <c r="I2218" s="1"/>
      <c r="J2218" s="1" t="s">
        <v>7901</v>
      </c>
      <c r="K2218" s="2">
        <v>44662</v>
      </c>
      <c r="L2218" s="1" t="s">
        <v>4216</v>
      </c>
      <c r="M2218" s="1" t="str">
        <f t="shared" si="170"/>
        <v>Agricultural Extension</v>
      </c>
      <c r="N2218" s="1" t="s">
        <v>4205</v>
      </c>
      <c r="O2218" s="1" t="s">
        <v>4314</v>
      </c>
      <c r="P2218" s="1">
        <v>7525</v>
      </c>
      <c r="Q2218" s="1">
        <v>917193</v>
      </c>
      <c r="R2218" s="1">
        <f t="shared" si="171"/>
        <v>0</v>
      </c>
      <c r="S2218" s="4">
        <v>264854.21738040633</v>
      </c>
      <c r="T2218" s="4">
        <v>252976.71795549188</v>
      </c>
      <c r="U2218" s="1">
        <f t="shared" si="172"/>
        <v>917193</v>
      </c>
      <c r="V2218" s="4">
        <f t="shared" si="173"/>
        <v>399362.06466410181</v>
      </c>
      <c r="W2218" s="1" t="str">
        <f t="shared" si="174"/>
        <v>Favourable</v>
      </c>
    </row>
    <row r="2219" spans="1:23" x14ac:dyDescent="0.25">
      <c r="A2219" s="1"/>
      <c r="B2219" s="1"/>
      <c r="C2219" s="1"/>
      <c r="D2219" s="1"/>
      <c r="E2219" s="1" t="s">
        <v>7902</v>
      </c>
      <c r="F2219" s="2">
        <v>44243</v>
      </c>
      <c r="G2219" s="3">
        <v>43127</v>
      </c>
      <c r="H2219" s="1"/>
      <c r="I2219" s="1"/>
      <c r="J2219" s="1" t="s">
        <v>7903</v>
      </c>
      <c r="K2219" s="2">
        <v>45379</v>
      </c>
      <c r="L2219" s="1" t="s">
        <v>4204</v>
      </c>
      <c r="M2219" s="1" t="str">
        <f t="shared" si="170"/>
        <v>Education</v>
      </c>
      <c r="N2219" s="1" t="s">
        <v>4222</v>
      </c>
      <c r="O2219" s="1" t="s">
        <v>4267</v>
      </c>
      <c r="P2219" s="1">
        <v>8019</v>
      </c>
      <c r="Q2219" s="1">
        <v>1258975</v>
      </c>
      <c r="R2219" s="1">
        <f t="shared" si="171"/>
        <v>0</v>
      </c>
      <c r="S2219" s="4">
        <v>312241.62460884114</v>
      </c>
      <c r="T2219" s="4">
        <v>71468.917855556298</v>
      </c>
      <c r="U2219" s="1">
        <f t="shared" si="172"/>
        <v>1258975</v>
      </c>
      <c r="V2219" s="4">
        <f t="shared" si="173"/>
        <v>875264.45753560262</v>
      </c>
      <c r="W2219" s="1" t="str">
        <f t="shared" si="174"/>
        <v>Favourable</v>
      </c>
    </row>
    <row r="2220" spans="1:23" x14ac:dyDescent="0.25">
      <c r="A2220" s="1"/>
      <c r="B2220" s="1"/>
      <c r="C2220" s="1"/>
      <c r="D2220" s="1"/>
      <c r="E2220" s="1" t="s">
        <v>4373</v>
      </c>
      <c r="F2220" s="2">
        <v>44573</v>
      </c>
      <c r="G2220" s="3">
        <v>58689</v>
      </c>
      <c r="H2220" s="1"/>
      <c r="I2220" s="1"/>
      <c r="J2220" s="1" t="s">
        <v>7904</v>
      </c>
      <c r="K2220" s="2">
        <v>45217</v>
      </c>
      <c r="L2220" s="1" t="s">
        <v>4212</v>
      </c>
      <c r="M2220" s="1" t="str">
        <f t="shared" si="170"/>
        <v>Agricultural Extension</v>
      </c>
      <c r="N2220" s="1" t="s">
        <v>4205</v>
      </c>
      <c r="O2220" s="1" t="s">
        <v>4223</v>
      </c>
      <c r="P2220" s="1">
        <v>5824</v>
      </c>
      <c r="Q2220" s="1">
        <v>1269883</v>
      </c>
      <c r="R2220" s="1">
        <f t="shared" si="171"/>
        <v>0</v>
      </c>
      <c r="S2220" s="4">
        <v>155838.43000655525</v>
      </c>
      <c r="T2220" s="4">
        <v>339647.89324675564</v>
      </c>
      <c r="U2220" s="1">
        <f t="shared" si="172"/>
        <v>1269883</v>
      </c>
      <c r="V2220" s="4">
        <f t="shared" si="173"/>
        <v>774396.67674668913</v>
      </c>
      <c r="W2220" s="1" t="str">
        <f t="shared" si="174"/>
        <v>Favourable</v>
      </c>
    </row>
    <row r="2221" spans="1:23" x14ac:dyDescent="0.25">
      <c r="A2221" s="1"/>
      <c r="B2221" s="1"/>
      <c r="C2221" s="1"/>
      <c r="D2221" s="1"/>
      <c r="E2221" s="1" t="s">
        <v>7905</v>
      </c>
      <c r="F2221" s="2">
        <v>45303</v>
      </c>
      <c r="G2221" s="3">
        <v>12319</v>
      </c>
      <c r="H2221" s="1"/>
      <c r="I2221" s="1"/>
      <c r="J2221" s="1" t="s">
        <v>7906</v>
      </c>
      <c r="K2221" s="2">
        <v>43904</v>
      </c>
      <c r="L2221" s="1" t="s">
        <v>4200</v>
      </c>
      <c r="M2221" s="1" t="str">
        <f t="shared" si="170"/>
        <v>Social Services</v>
      </c>
      <c r="N2221" s="1" t="s">
        <v>4210</v>
      </c>
      <c r="O2221" s="1" t="s">
        <v>4379</v>
      </c>
      <c r="P2221" s="1">
        <v>8833</v>
      </c>
      <c r="Q2221" s="1">
        <v>725977</v>
      </c>
      <c r="R2221" s="1">
        <f t="shared" si="171"/>
        <v>22142</v>
      </c>
      <c r="S2221" s="4">
        <v>586906.23777236859</v>
      </c>
      <c r="T2221" s="4">
        <v>29560.681084481126</v>
      </c>
      <c r="U2221" s="1">
        <f t="shared" si="172"/>
        <v>703835</v>
      </c>
      <c r="V2221" s="4">
        <f t="shared" si="173"/>
        <v>109510.08114315034</v>
      </c>
      <c r="W2221" s="1" t="str">
        <f t="shared" si="174"/>
        <v>Favourable</v>
      </c>
    </row>
    <row r="2222" spans="1:23" x14ac:dyDescent="0.25">
      <c r="A2222" s="1"/>
      <c r="B2222" s="1"/>
      <c r="C2222" s="1"/>
      <c r="D2222" s="1"/>
      <c r="E2222" s="1" t="s">
        <v>7907</v>
      </c>
      <c r="F2222" s="2">
        <v>44577</v>
      </c>
      <c r="G2222" s="3">
        <v>53328</v>
      </c>
      <c r="H2222" s="1"/>
      <c r="I2222" s="1"/>
      <c r="J2222" s="1" t="s">
        <v>4362</v>
      </c>
      <c r="K2222" s="2">
        <v>44461</v>
      </c>
      <c r="L2222" s="1" t="s">
        <v>4218</v>
      </c>
      <c r="M2222" s="1" t="str">
        <f t="shared" si="170"/>
        <v>Infrastructure</v>
      </c>
      <c r="N2222" s="1" t="s">
        <v>4210</v>
      </c>
      <c r="O2222" s="1" t="s">
        <v>4264</v>
      </c>
      <c r="P2222" s="1">
        <v>9355</v>
      </c>
      <c r="Q2222" s="1">
        <v>1153438</v>
      </c>
      <c r="R2222" s="1">
        <f t="shared" si="171"/>
        <v>93785</v>
      </c>
      <c r="S2222" s="4">
        <v>829053.80611126602</v>
      </c>
      <c r="T2222" s="4">
        <v>209083.36517418365</v>
      </c>
      <c r="U2222" s="1">
        <f t="shared" si="172"/>
        <v>1059653</v>
      </c>
      <c r="V2222" s="4">
        <f t="shared" si="173"/>
        <v>115300.82871455036</v>
      </c>
      <c r="W2222" s="1" t="str">
        <f t="shared" si="174"/>
        <v>Favourable</v>
      </c>
    </row>
    <row r="2223" spans="1:23" x14ac:dyDescent="0.25">
      <c r="A2223" s="1"/>
      <c r="B2223" s="1"/>
      <c r="C2223" s="1"/>
      <c r="D2223" s="1"/>
      <c r="E2223" s="1" t="s">
        <v>6008</v>
      </c>
      <c r="F2223" s="2">
        <v>44868</v>
      </c>
      <c r="G2223" s="3">
        <v>59922</v>
      </c>
      <c r="H2223" s="1"/>
      <c r="I2223" s="1"/>
      <c r="J2223" s="1" t="s">
        <v>7908</v>
      </c>
      <c r="K2223" s="2">
        <v>45291</v>
      </c>
      <c r="L2223" s="1" t="s">
        <v>4204</v>
      </c>
      <c r="M2223" s="1" t="str">
        <f t="shared" si="170"/>
        <v>Education</v>
      </c>
      <c r="N2223" s="1" t="s">
        <v>4205</v>
      </c>
      <c r="O2223" s="1" t="s">
        <v>4264</v>
      </c>
      <c r="P2223" s="1">
        <v>6735</v>
      </c>
      <c r="Q2223" s="1">
        <v>2433209</v>
      </c>
      <c r="R2223" s="1">
        <f t="shared" si="171"/>
        <v>45265</v>
      </c>
      <c r="S2223" s="4">
        <v>1486032.3404191798</v>
      </c>
      <c r="T2223" s="4">
        <v>778851.33310509473</v>
      </c>
      <c r="U2223" s="1">
        <f t="shared" si="172"/>
        <v>2387944</v>
      </c>
      <c r="V2223" s="4">
        <f t="shared" si="173"/>
        <v>168325.32647572551</v>
      </c>
      <c r="W2223" s="1" t="str">
        <f t="shared" si="174"/>
        <v>Favourable</v>
      </c>
    </row>
    <row r="2224" spans="1:23" x14ac:dyDescent="0.25">
      <c r="A2224" s="1"/>
      <c r="B2224" s="1"/>
      <c r="C2224" s="1"/>
      <c r="D2224" s="1"/>
      <c r="E2224" s="1" t="s">
        <v>7909</v>
      </c>
      <c r="F2224" s="2">
        <v>44681</v>
      </c>
      <c r="G2224" s="3">
        <v>37582</v>
      </c>
      <c r="H2224" s="1"/>
      <c r="I2224" s="1"/>
      <c r="J2224" s="1" t="s">
        <v>7910</v>
      </c>
      <c r="K2224" s="2">
        <v>43866</v>
      </c>
      <c r="L2224" s="1" t="s">
        <v>4218</v>
      </c>
      <c r="M2224" s="1" t="str">
        <f t="shared" si="170"/>
        <v>Infrastructure</v>
      </c>
      <c r="N2224" s="1" t="s">
        <v>4205</v>
      </c>
      <c r="O2224" s="1" t="s">
        <v>4374</v>
      </c>
      <c r="P2224" s="1">
        <v>8480</v>
      </c>
      <c r="Q2224" s="1">
        <v>488104</v>
      </c>
      <c r="R2224" s="1">
        <f t="shared" si="171"/>
        <v>0</v>
      </c>
      <c r="S2224" s="4">
        <v>106077.2489872822</v>
      </c>
      <c r="T2224" s="4">
        <v>150838.90877089981</v>
      </c>
      <c r="U2224" s="1">
        <f t="shared" si="172"/>
        <v>488104</v>
      </c>
      <c r="V2224" s="4">
        <f t="shared" si="173"/>
        <v>231187.84224181797</v>
      </c>
      <c r="W2224" s="1" t="str">
        <f t="shared" si="174"/>
        <v>Favourable</v>
      </c>
    </row>
    <row r="2225" spans="1:23" x14ac:dyDescent="0.25">
      <c r="A2225" s="1"/>
      <c r="B2225" s="1"/>
      <c r="C2225" s="1"/>
      <c r="D2225" s="1"/>
      <c r="E2225" s="1" t="s">
        <v>7911</v>
      </c>
      <c r="F2225" s="2">
        <v>44823</v>
      </c>
      <c r="G2225" s="3">
        <v>17378</v>
      </c>
      <c r="H2225" s="1"/>
      <c r="I2225" s="1"/>
      <c r="J2225" s="1" t="s">
        <v>7912</v>
      </c>
      <c r="K2225" s="2">
        <v>44797</v>
      </c>
      <c r="L2225" s="1" t="s">
        <v>4200</v>
      </c>
      <c r="M2225" s="1" t="str">
        <f t="shared" si="170"/>
        <v>Social Services</v>
      </c>
      <c r="N2225" s="1" t="s">
        <v>4205</v>
      </c>
      <c r="O2225" s="1" t="s">
        <v>4476</v>
      </c>
      <c r="P2225" s="1">
        <v>8187</v>
      </c>
      <c r="Q2225" s="1">
        <v>1085881</v>
      </c>
      <c r="R2225" s="1">
        <f t="shared" si="171"/>
        <v>52362</v>
      </c>
      <c r="S2225" s="4">
        <v>1040244.1313051861</v>
      </c>
      <c r="T2225" s="4">
        <v>130709.43307275366</v>
      </c>
      <c r="U2225" s="1">
        <f t="shared" si="172"/>
        <v>1033519</v>
      </c>
      <c r="V2225" s="4">
        <f t="shared" si="173"/>
        <v>-85072.564377939794</v>
      </c>
      <c r="W2225" s="1" t="str">
        <f t="shared" si="174"/>
        <v>Adverse</v>
      </c>
    </row>
    <row r="2226" spans="1:23" x14ac:dyDescent="0.25">
      <c r="A2226" s="1"/>
      <c r="B2226" s="1"/>
      <c r="C2226" s="1"/>
      <c r="D2226" s="1"/>
      <c r="E2226" s="1" t="s">
        <v>7913</v>
      </c>
      <c r="F2226" s="2">
        <v>44173</v>
      </c>
      <c r="G2226" s="3">
        <v>40368</v>
      </c>
      <c r="H2226" s="1"/>
      <c r="I2226" s="1"/>
      <c r="J2226" s="1" t="s">
        <v>4390</v>
      </c>
      <c r="K2226" s="2">
        <v>45270</v>
      </c>
      <c r="L2226" s="1" t="s">
        <v>4200</v>
      </c>
      <c r="M2226" s="1" t="str">
        <f t="shared" si="170"/>
        <v>Social Services</v>
      </c>
      <c r="N2226" s="1" t="s">
        <v>4205</v>
      </c>
      <c r="O2226" s="1" t="s">
        <v>4379</v>
      </c>
      <c r="P2226" s="1">
        <v>6542</v>
      </c>
      <c r="Q2226" s="1">
        <v>1632601</v>
      </c>
      <c r="R2226" s="1">
        <f t="shared" si="171"/>
        <v>93273</v>
      </c>
      <c r="S2226" s="4">
        <v>890901.50403862214</v>
      </c>
      <c r="T2226" s="4">
        <v>414323.68579551484</v>
      </c>
      <c r="U2226" s="1">
        <f t="shared" si="172"/>
        <v>1539328</v>
      </c>
      <c r="V2226" s="4">
        <f t="shared" si="173"/>
        <v>327375.81016586302</v>
      </c>
      <c r="W2226" s="1" t="str">
        <f t="shared" si="174"/>
        <v>Favourable</v>
      </c>
    </row>
    <row r="2227" spans="1:23" x14ac:dyDescent="0.25">
      <c r="A2227" s="1"/>
      <c r="B2227" s="1"/>
      <c r="C2227" s="1"/>
      <c r="D2227" s="1"/>
      <c r="E2227" s="1" t="s">
        <v>7914</v>
      </c>
      <c r="F2227" s="2">
        <v>44117</v>
      </c>
      <c r="G2227" s="3">
        <v>51086</v>
      </c>
      <c r="H2227" s="1"/>
      <c r="I2227" s="1"/>
      <c r="J2227" s="1" t="s">
        <v>7915</v>
      </c>
      <c r="K2227" s="2">
        <v>44459</v>
      </c>
      <c r="L2227" s="1" t="s">
        <v>4218</v>
      </c>
      <c r="M2227" s="1" t="str">
        <f t="shared" si="170"/>
        <v>Infrastructure</v>
      </c>
      <c r="N2227" s="1" t="s">
        <v>4210</v>
      </c>
      <c r="O2227" s="1" t="s">
        <v>4325</v>
      </c>
      <c r="P2227" s="1">
        <v>6803</v>
      </c>
      <c r="Q2227" s="1">
        <v>1112450</v>
      </c>
      <c r="R2227" s="1">
        <f t="shared" si="171"/>
        <v>57026</v>
      </c>
      <c r="S2227" s="4">
        <v>956010.1874355945</v>
      </c>
      <c r="T2227" s="4">
        <v>181534.65499092068</v>
      </c>
      <c r="U2227" s="1">
        <f t="shared" si="172"/>
        <v>1055424</v>
      </c>
      <c r="V2227" s="4">
        <f t="shared" si="173"/>
        <v>-25094.842426515184</v>
      </c>
      <c r="W2227" s="1" t="str">
        <f t="shared" si="174"/>
        <v>Adverse</v>
      </c>
    </row>
    <row r="2228" spans="1:23" x14ac:dyDescent="0.25">
      <c r="A2228" s="1"/>
      <c r="B2228" s="1"/>
      <c r="C2228" s="1"/>
      <c r="D2228" s="1"/>
      <c r="E2228" s="1" t="s">
        <v>7038</v>
      </c>
      <c r="F2228" s="2">
        <v>43964</v>
      </c>
      <c r="G2228" s="3">
        <v>55870</v>
      </c>
      <c r="H2228" s="1"/>
      <c r="I2228" s="1"/>
      <c r="J2228" s="1" t="s">
        <v>5250</v>
      </c>
      <c r="K2228" s="2">
        <v>43881</v>
      </c>
      <c r="L2228" s="1" t="s">
        <v>4218</v>
      </c>
      <c r="M2228" s="1" t="str">
        <f t="shared" si="170"/>
        <v>Infrastructure</v>
      </c>
      <c r="N2228" s="1" t="s">
        <v>4210</v>
      </c>
      <c r="O2228" s="1" t="s">
        <v>4441</v>
      </c>
      <c r="P2228" s="1">
        <v>8053</v>
      </c>
      <c r="Q2228" s="1">
        <v>339299</v>
      </c>
      <c r="R2228" s="1">
        <f t="shared" si="171"/>
        <v>83059</v>
      </c>
      <c r="S2228" s="4">
        <v>124667.76045424565</v>
      </c>
      <c r="T2228" s="4">
        <v>110479.48487104666</v>
      </c>
      <c r="U2228" s="1">
        <f t="shared" si="172"/>
        <v>256240</v>
      </c>
      <c r="V2228" s="4">
        <f t="shared" si="173"/>
        <v>104151.75467470768</v>
      </c>
      <c r="W2228" s="1" t="str">
        <f t="shared" si="174"/>
        <v>Favourable</v>
      </c>
    </row>
    <row r="2229" spans="1:23" x14ac:dyDescent="0.25">
      <c r="A2229" s="1"/>
      <c r="B2229" s="1"/>
      <c r="C2229" s="1"/>
      <c r="D2229" s="1"/>
      <c r="E2229" s="1" t="s">
        <v>7916</v>
      </c>
      <c r="F2229" s="2">
        <v>44819</v>
      </c>
      <c r="G2229" s="3">
        <v>27198</v>
      </c>
      <c r="H2229" s="1"/>
      <c r="I2229" s="1"/>
      <c r="J2229" s="1" t="s">
        <v>7917</v>
      </c>
      <c r="K2229" s="2">
        <v>45388</v>
      </c>
      <c r="L2229" s="1" t="s">
        <v>4200</v>
      </c>
      <c r="M2229" s="1" t="str">
        <f t="shared" si="170"/>
        <v>Social Services</v>
      </c>
      <c r="N2229" s="1" t="s">
        <v>4205</v>
      </c>
      <c r="O2229" s="1" t="s">
        <v>4223</v>
      </c>
      <c r="P2229" s="1">
        <v>7952</v>
      </c>
      <c r="Q2229" s="1">
        <v>2202918</v>
      </c>
      <c r="R2229" s="1">
        <f t="shared" si="171"/>
        <v>0</v>
      </c>
      <c r="S2229" s="4">
        <v>1738818.3776104355</v>
      </c>
      <c r="T2229" s="4">
        <v>404457.57684537006</v>
      </c>
      <c r="U2229" s="1">
        <f t="shared" si="172"/>
        <v>2202918</v>
      </c>
      <c r="V2229" s="4">
        <f t="shared" si="173"/>
        <v>59642.045544194523</v>
      </c>
      <c r="W2229" s="1" t="str">
        <f t="shared" si="174"/>
        <v>Favourable</v>
      </c>
    </row>
    <row r="2230" spans="1:23" x14ac:dyDescent="0.25">
      <c r="A2230" s="1"/>
      <c r="B2230" s="1"/>
      <c r="C2230" s="1"/>
      <c r="D2230" s="1"/>
      <c r="E2230" s="1" t="s">
        <v>5287</v>
      </c>
      <c r="F2230" s="2">
        <v>44356</v>
      </c>
      <c r="G2230" s="3">
        <v>40722</v>
      </c>
      <c r="H2230" s="1"/>
      <c r="I2230" s="1"/>
      <c r="J2230" s="1" t="s">
        <v>7918</v>
      </c>
      <c r="K2230" s="2">
        <v>43930</v>
      </c>
      <c r="L2230" s="1" t="s">
        <v>4200</v>
      </c>
      <c r="M2230" s="1" t="str">
        <f t="shared" si="170"/>
        <v>Social Services</v>
      </c>
      <c r="N2230" s="1" t="s">
        <v>4222</v>
      </c>
      <c r="O2230" s="1" t="s">
        <v>4237</v>
      </c>
      <c r="P2230" s="1">
        <v>7031</v>
      </c>
      <c r="Q2230" s="1">
        <v>1703975</v>
      </c>
      <c r="R2230" s="1">
        <f t="shared" si="171"/>
        <v>55333</v>
      </c>
      <c r="S2230" s="4">
        <v>502085.47823547048</v>
      </c>
      <c r="T2230" s="4">
        <v>95460.358013706908</v>
      </c>
      <c r="U2230" s="1">
        <f t="shared" si="172"/>
        <v>1648642</v>
      </c>
      <c r="V2230" s="4">
        <f t="shared" si="173"/>
        <v>1106429.1637508227</v>
      </c>
      <c r="W2230" s="1" t="str">
        <f t="shared" si="174"/>
        <v>Favourable</v>
      </c>
    </row>
    <row r="2231" spans="1:23" x14ac:dyDescent="0.25">
      <c r="A2231" s="1"/>
      <c r="B2231" s="1"/>
      <c r="C2231" s="1"/>
      <c r="D2231" s="1"/>
      <c r="E2231" s="1" t="s">
        <v>7919</v>
      </c>
      <c r="F2231" s="2">
        <v>45205</v>
      </c>
      <c r="G2231" s="3">
        <v>49096</v>
      </c>
      <c r="H2231" s="1"/>
      <c r="I2231" s="1"/>
      <c r="J2231" s="1" t="s">
        <v>7920</v>
      </c>
      <c r="K2231" s="2">
        <v>44383</v>
      </c>
      <c r="L2231" s="1" t="s">
        <v>4204</v>
      </c>
      <c r="M2231" s="1" t="str">
        <f t="shared" si="170"/>
        <v>Education</v>
      </c>
      <c r="N2231" s="1" t="s">
        <v>4210</v>
      </c>
      <c r="O2231" s="1" t="s">
        <v>4289</v>
      </c>
      <c r="P2231" s="1">
        <v>6526</v>
      </c>
      <c r="Q2231" s="1">
        <v>2175810</v>
      </c>
      <c r="R2231" s="1">
        <f t="shared" si="171"/>
        <v>33452</v>
      </c>
      <c r="S2231" s="4">
        <v>774790.8065757507</v>
      </c>
      <c r="T2231" s="4">
        <v>68186.052852233654</v>
      </c>
      <c r="U2231" s="1">
        <f t="shared" si="172"/>
        <v>2142358</v>
      </c>
      <c r="V2231" s="4">
        <f t="shared" si="173"/>
        <v>1332833.1405720157</v>
      </c>
      <c r="W2231" s="1" t="str">
        <f t="shared" si="174"/>
        <v>Favourable</v>
      </c>
    </row>
    <row r="2232" spans="1:23" x14ac:dyDescent="0.25">
      <c r="A2232" s="1"/>
      <c r="B2232" s="1"/>
      <c r="C2232" s="1"/>
      <c r="D2232" s="1"/>
      <c r="E2232" s="1" t="s">
        <v>7921</v>
      </c>
      <c r="F2232" s="2">
        <v>43950</v>
      </c>
      <c r="G2232" s="3">
        <v>43504</v>
      </c>
      <c r="H2232" s="1"/>
      <c r="I2232" s="1"/>
      <c r="J2232" s="1" t="s">
        <v>7922</v>
      </c>
      <c r="K2232" s="2">
        <v>45124</v>
      </c>
      <c r="L2232" s="1" t="s">
        <v>4200</v>
      </c>
      <c r="M2232" s="1" t="str">
        <f t="shared" si="170"/>
        <v>Social Services</v>
      </c>
      <c r="N2232" s="1" t="s">
        <v>4222</v>
      </c>
      <c r="O2232" s="1" t="s">
        <v>4345</v>
      </c>
      <c r="P2232" s="1">
        <v>5930</v>
      </c>
      <c r="Q2232" s="1">
        <v>1374917</v>
      </c>
      <c r="R2232" s="1">
        <f t="shared" si="171"/>
        <v>32481</v>
      </c>
      <c r="S2232" s="4">
        <v>468155.13735808706</v>
      </c>
      <c r="T2232" s="4">
        <v>69185.059068138115</v>
      </c>
      <c r="U2232" s="1">
        <f t="shared" si="172"/>
        <v>1342436</v>
      </c>
      <c r="V2232" s="4">
        <f t="shared" si="173"/>
        <v>837576.80357377487</v>
      </c>
      <c r="W2232" s="1" t="str">
        <f t="shared" si="174"/>
        <v>Favourable</v>
      </c>
    </row>
    <row r="2233" spans="1:23" x14ac:dyDescent="0.25">
      <c r="A2233" s="1"/>
      <c r="B2233" s="1"/>
      <c r="C2233" s="1"/>
      <c r="D2233" s="1"/>
      <c r="E2233" s="1" t="s">
        <v>7923</v>
      </c>
      <c r="F2233" s="2">
        <v>44732</v>
      </c>
      <c r="G2233" s="3">
        <v>25415</v>
      </c>
      <c r="H2233" s="1"/>
      <c r="I2233" s="1"/>
      <c r="J2233" s="1" t="s">
        <v>7924</v>
      </c>
      <c r="K2233" s="2">
        <v>44505</v>
      </c>
      <c r="L2233" s="1" t="s">
        <v>4204</v>
      </c>
      <c r="M2233" s="1" t="str">
        <f t="shared" si="170"/>
        <v>Education</v>
      </c>
      <c r="N2233" s="1" t="s">
        <v>4205</v>
      </c>
      <c r="O2233" s="1" t="s">
        <v>4479</v>
      </c>
      <c r="P2233" s="1">
        <v>5654</v>
      </c>
      <c r="Q2233" s="1">
        <v>972918</v>
      </c>
      <c r="R2233" s="1">
        <f t="shared" si="171"/>
        <v>0</v>
      </c>
      <c r="S2233" s="4">
        <v>475838.91627711104</v>
      </c>
      <c r="T2233" s="4">
        <v>14283.112997623439</v>
      </c>
      <c r="U2233" s="1">
        <f t="shared" si="172"/>
        <v>972918</v>
      </c>
      <c r="V2233" s="4">
        <f t="shared" si="173"/>
        <v>482795.97072526551</v>
      </c>
      <c r="W2233" s="1" t="str">
        <f t="shared" si="174"/>
        <v>Favourable</v>
      </c>
    </row>
    <row r="2234" spans="1:23" x14ac:dyDescent="0.25">
      <c r="A2234" s="1"/>
      <c r="B2234" s="1"/>
      <c r="C2234" s="1"/>
      <c r="D2234" s="1"/>
      <c r="E2234" s="1" t="s">
        <v>4815</v>
      </c>
      <c r="F2234" s="2">
        <v>44546</v>
      </c>
      <c r="G2234" s="3">
        <v>26702</v>
      </c>
      <c r="H2234" s="1"/>
      <c r="I2234" s="1"/>
      <c r="J2234" s="1" t="s">
        <v>7639</v>
      </c>
      <c r="K2234" s="2">
        <v>44205</v>
      </c>
      <c r="L2234" s="1" t="s">
        <v>4212</v>
      </c>
      <c r="M2234" s="1" t="str">
        <f t="shared" si="170"/>
        <v>Agricultural Extension</v>
      </c>
      <c r="N2234" s="1" t="s">
        <v>4205</v>
      </c>
      <c r="O2234" s="1" t="s">
        <v>4402</v>
      </c>
      <c r="P2234" s="1">
        <v>8095</v>
      </c>
      <c r="Q2234" s="1">
        <v>2131597</v>
      </c>
      <c r="R2234" s="1">
        <f t="shared" si="171"/>
        <v>13601</v>
      </c>
      <c r="S2234" s="4">
        <v>1240892.9499417816</v>
      </c>
      <c r="T2234" s="4">
        <v>179769.83860478713</v>
      </c>
      <c r="U2234" s="1">
        <f t="shared" si="172"/>
        <v>2117996</v>
      </c>
      <c r="V2234" s="4">
        <f t="shared" si="173"/>
        <v>710934.21145343129</v>
      </c>
      <c r="W2234" s="1" t="str">
        <f t="shared" si="174"/>
        <v>Favourable</v>
      </c>
    </row>
    <row r="2235" spans="1:23" x14ac:dyDescent="0.25">
      <c r="A2235" s="1"/>
      <c r="B2235" s="1"/>
      <c r="C2235" s="1"/>
      <c r="D2235" s="1"/>
      <c r="E2235" s="1" t="s">
        <v>7619</v>
      </c>
      <c r="F2235" s="2">
        <v>43939</v>
      </c>
      <c r="G2235" s="3">
        <v>16311</v>
      </c>
      <c r="H2235" s="1"/>
      <c r="I2235" s="1"/>
      <c r="J2235" s="1" t="s">
        <v>7925</v>
      </c>
      <c r="K2235" s="2">
        <v>44279</v>
      </c>
      <c r="L2235" s="1" t="s">
        <v>4204</v>
      </c>
      <c r="M2235" s="1" t="str">
        <f t="shared" si="170"/>
        <v>Education</v>
      </c>
      <c r="N2235" s="1" t="s">
        <v>4222</v>
      </c>
      <c r="O2235" s="1" t="s">
        <v>4358</v>
      </c>
      <c r="P2235" s="1">
        <v>8849</v>
      </c>
      <c r="Q2235" s="1">
        <v>2016254</v>
      </c>
      <c r="R2235" s="1">
        <f t="shared" si="171"/>
        <v>0</v>
      </c>
      <c r="S2235" s="4">
        <v>1654988.6919944352</v>
      </c>
      <c r="T2235" s="4">
        <v>53014.228185745364</v>
      </c>
      <c r="U2235" s="1">
        <f t="shared" si="172"/>
        <v>2016254</v>
      </c>
      <c r="V2235" s="4">
        <f t="shared" si="173"/>
        <v>308251.07981981942</v>
      </c>
      <c r="W2235" s="1" t="str">
        <f t="shared" si="174"/>
        <v>Favourable</v>
      </c>
    </row>
    <row r="2236" spans="1:23" x14ac:dyDescent="0.25">
      <c r="A2236" s="1"/>
      <c r="B2236" s="1"/>
      <c r="C2236" s="1"/>
      <c r="D2236" s="1"/>
      <c r="E2236" s="1" t="s">
        <v>7926</v>
      </c>
      <c r="F2236" s="2">
        <v>43971</v>
      </c>
      <c r="G2236" s="3">
        <v>11100</v>
      </c>
      <c r="H2236" s="1"/>
      <c r="I2236" s="1"/>
      <c r="J2236" s="1" t="s">
        <v>7578</v>
      </c>
      <c r="K2236" s="2">
        <v>44342</v>
      </c>
      <c r="L2236" s="1" t="s">
        <v>4212</v>
      </c>
      <c r="M2236" s="1" t="str">
        <f t="shared" si="170"/>
        <v>Agricultural Extension</v>
      </c>
      <c r="N2236" s="1" t="s">
        <v>4205</v>
      </c>
      <c r="O2236" s="1" t="s">
        <v>4253</v>
      </c>
      <c r="P2236" s="1">
        <v>5668</v>
      </c>
      <c r="Q2236" s="1">
        <v>2312981</v>
      </c>
      <c r="R2236" s="1">
        <f t="shared" si="171"/>
        <v>37676</v>
      </c>
      <c r="S2236" s="4">
        <v>342864.41903299559</v>
      </c>
      <c r="T2236" s="4">
        <v>477127.77332858177</v>
      </c>
      <c r="U2236" s="1">
        <f t="shared" si="172"/>
        <v>2275305</v>
      </c>
      <c r="V2236" s="4">
        <f t="shared" si="173"/>
        <v>1492988.8076384226</v>
      </c>
      <c r="W2236" s="1" t="str">
        <f t="shared" si="174"/>
        <v>Favourable</v>
      </c>
    </row>
    <row r="2237" spans="1:23" x14ac:dyDescent="0.25">
      <c r="A2237" s="1"/>
      <c r="B2237" s="1"/>
      <c r="C2237" s="1"/>
      <c r="D2237" s="1"/>
      <c r="E2237" s="1" t="s">
        <v>7927</v>
      </c>
      <c r="F2237" s="2">
        <v>44280</v>
      </c>
      <c r="G2237" s="3">
        <v>46051</v>
      </c>
      <c r="H2237" s="1"/>
      <c r="I2237" s="1"/>
      <c r="J2237" s="1" t="s">
        <v>6888</v>
      </c>
      <c r="K2237" s="2">
        <v>44836</v>
      </c>
      <c r="L2237" s="1" t="s">
        <v>4204</v>
      </c>
      <c r="M2237" s="1" t="str">
        <f t="shared" si="170"/>
        <v>Education</v>
      </c>
      <c r="N2237" s="1" t="s">
        <v>4222</v>
      </c>
      <c r="O2237" s="1" t="s">
        <v>4338</v>
      </c>
      <c r="P2237" s="1">
        <v>7557</v>
      </c>
      <c r="Q2237" s="1">
        <v>502078</v>
      </c>
      <c r="R2237" s="1">
        <f t="shared" si="171"/>
        <v>39293</v>
      </c>
      <c r="S2237" s="4">
        <v>485363.72831400001</v>
      </c>
      <c r="T2237" s="4">
        <v>73974.71961203721</v>
      </c>
      <c r="U2237" s="1">
        <f t="shared" si="172"/>
        <v>462785</v>
      </c>
      <c r="V2237" s="4">
        <f t="shared" si="173"/>
        <v>-57260.447926037246</v>
      </c>
      <c r="W2237" s="1" t="str">
        <f t="shared" si="174"/>
        <v>Adverse</v>
      </c>
    </row>
    <row r="2238" spans="1:23" x14ac:dyDescent="0.25">
      <c r="A2238" s="1"/>
      <c r="B2238" s="1"/>
      <c r="C2238" s="1"/>
      <c r="D2238" s="1"/>
      <c r="E2238" s="1" t="s">
        <v>5362</v>
      </c>
      <c r="F2238" s="2">
        <v>44231</v>
      </c>
      <c r="G2238" s="3">
        <v>46941</v>
      </c>
      <c r="H2238" s="1"/>
      <c r="I2238" s="1"/>
      <c r="J2238" s="1" t="s">
        <v>7110</v>
      </c>
      <c r="K2238" s="2">
        <v>45261</v>
      </c>
      <c r="L2238" s="1" t="s">
        <v>4212</v>
      </c>
      <c r="M2238" s="1" t="str">
        <f t="shared" si="170"/>
        <v>Agricultural Extension</v>
      </c>
      <c r="N2238" s="1" t="s">
        <v>4210</v>
      </c>
      <c r="O2238" s="1" t="s">
        <v>4304</v>
      </c>
      <c r="P2238" s="1">
        <v>9394</v>
      </c>
      <c r="Q2238" s="1">
        <v>830157</v>
      </c>
      <c r="R2238" s="1">
        <f t="shared" si="171"/>
        <v>12762</v>
      </c>
      <c r="S2238" s="4">
        <v>629345.38779086107</v>
      </c>
      <c r="T2238" s="4">
        <v>78537.252504994176</v>
      </c>
      <c r="U2238" s="1">
        <f t="shared" si="172"/>
        <v>817395</v>
      </c>
      <c r="V2238" s="4">
        <f t="shared" si="173"/>
        <v>122274.35970414476</v>
      </c>
      <c r="W2238" s="1" t="str">
        <f t="shared" si="174"/>
        <v>Favourable</v>
      </c>
    </row>
    <row r="2239" spans="1:23" x14ac:dyDescent="0.25">
      <c r="A2239" s="1"/>
      <c r="B2239" s="1"/>
      <c r="C2239" s="1"/>
      <c r="D2239" s="1"/>
      <c r="E2239" s="1" t="s">
        <v>6054</v>
      </c>
      <c r="F2239" s="2">
        <v>44761</v>
      </c>
      <c r="G2239" s="3">
        <v>16655</v>
      </c>
      <c r="H2239" s="1"/>
      <c r="I2239" s="1"/>
      <c r="J2239" s="1" t="s">
        <v>5671</v>
      </c>
      <c r="K2239" s="2">
        <v>44372</v>
      </c>
      <c r="L2239" s="1" t="s">
        <v>4204</v>
      </c>
      <c r="M2239" s="1" t="str">
        <f t="shared" si="170"/>
        <v>Education</v>
      </c>
      <c r="N2239" s="1" t="s">
        <v>4210</v>
      </c>
      <c r="O2239" s="1" t="s">
        <v>4304</v>
      </c>
      <c r="P2239" s="1">
        <v>6253</v>
      </c>
      <c r="Q2239" s="1">
        <v>1699751</v>
      </c>
      <c r="R2239" s="1">
        <f t="shared" si="171"/>
        <v>85562</v>
      </c>
      <c r="S2239" s="4">
        <v>533484.14701006212</v>
      </c>
      <c r="T2239" s="4">
        <v>235383.68975138178</v>
      </c>
      <c r="U2239" s="1">
        <f t="shared" si="172"/>
        <v>1614189</v>
      </c>
      <c r="V2239" s="4">
        <f t="shared" si="173"/>
        <v>930883.16323855612</v>
      </c>
      <c r="W2239" s="1" t="str">
        <f t="shared" si="174"/>
        <v>Favourable</v>
      </c>
    </row>
    <row r="2240" spans="1:23" x14ac:dyDescent="0.25">
      <c r="A2240" s="1"/>
      <c r="B2240" s="1"/>
      <c r="C2240" s="1"/>
      <c r="D2240" s="1"/>
      <c r="E2240" s="1" t="s">
        <v>7928</v>
      </c>
      <c r="F2240" s="2">
        <v>44047</v>
      </c>
      <c r="G2240" s="3">
        <v>33715</v>
      </c>
      <c r="H2240" s="1"/>
      <c r="I2240" s="1"/>
      <c r="J2240" s="1" t="s">
        <v>7929</v>
      </c>
      <c r="K2240" s="2">
        <v>44820</v>
      </c>
      <c r="L2240" s="1" t="s">
        <v>4216</v>
      </c>
      <c r="M2240" s="1" t="str">
        <f t="shared" si="170"/>
        <v>Agricultural Extension</v>
      </c>
      <c r="N2240" s="1" t="s">
        <v>4210</v>
      </c>
      <c r="O2240" s="1" t="s">
        <v>4298</v>
      </c>
      <c r="P2240" s="1">
        <v>8780</v>
      </c>
      <c r="Q2240" s="1">
        <v>1492393</v>
      </c>
      <c r="R2240" s="1">
        <f t="shared" si="171"/>
        <v>0</v>
      </c>
      <c r="S2240" s="4">
        <v>1172851.9495596152</v>
      </c>
      <c r="T2240" s="4">
        <v>176348.85848249984</v>
      </c>
      <c r="U2240" s="1">
        <f t="shared" si="172"/>
        <v>1492393</v>
      </c>
      <c r="V2240" s="4">
        <f t="shared" si="173"/>
        <v>143192.19195788493</v>
      </c>
      <c r="W2240" s="1" t="str">
        <f t="shared" si="174"/>
        <v>Favourable</v>
      </c>
    </row>
    <row r="2241" spans="1:23" x14ac:dyDescent="0.25">
      <c r="A2241" s="1"/>
      <c r="B2241" s="1"/>
      <c r="C2241" s="1"/>
      <c r="D2241" s="1"/>
      <c r="E2241" s="1" t="s">
        <v>7930</v>
      </c>
      <c r="F2241" s="2">
        <v>45325</v>
      </c>
      <c r="G2241" s="3">
        <v>39069</v>
      </c>
      <c r="H2241" s="1"/>
      <c r="I2241" s="1"/>
      <c r="J2241" s="1" t="s">
        <v>7931</v>
      </c>
      <c r="K2241" s="2">
        <v>44180</v>
      </c>
      <c r="L2241" s="1" t="s">
        <v>4200</v>
      </c>
      <c r="M2241" s="1" t="str">
        <f t="shared" si="170"/>
        <v>Social Services</v>
      </c>
      <c r="N2241" s="1" t="s">
        <v>4222</v>
      </c>
      <c r="O2241" s="1" t="s">
        <v>4438</v>
      </c>
      <c r="P2241" s="1">
        <v>5687</v>
      </c>
      <c r="Q2241" s="1">
        <v>1817667</v>
      </c>
      <c r="R2241" s="1">
        <f t="shared" si="171"/>
        <v>0</v>
      </c>
      <c r="S2241" s="4">
        <v>1520906.8333979857</v>
      </c>
      <c r="T2241" s="4">
        <v>123572.74256739457</v>
      </c>
      <c r="U2241" s="1">
        <f t="shared" si="172"/>
        <v>1817667</v>
      </c>
      <c r="V2241" s="4">
        <f t="shared" si="173"/>
        <v>173187.4240346197</v>
      </c>
      <c r="W2241" s="1" t="str">
        <f t="shared" si="174"/>
        <v>Favourable</v>
      </c>
    </row>
    <row r="2242" spans="1:23" x14ac:dyDescent="0.25">
      <c r="A2242" s="1"/>
      <c r="B2242" s="1"/>
      <c r="C2242" s="1"/>
      <c r="D2242" s="1"/>
      <c r="E2242" s="1" t="s">
        <v>7932</v>
      </c>
      <c r="F2242" s="2">
        <v>45059</v>
      </c>
      <c r="G2242" s="3">
        <v>14299</v>
      </c>
      <c r="H2242" s="1"/>
      <c r="I2242" s="1"/>
      <c r="J2242" s="1" t="s">
        <v>7933</v>
      </c>
      <c r="K2242" s="2">
        <v>44670</v>
      </c>
      <c r="L2242" s="1" t="s">
        <v>4218</v>
      </c>
      <c r="M2242" s="1" t="str">
        <f t="shared" si="170"/>
        <v>Infrastructure</v>
      </c>
      <c r="N2242" s="1" t="s">
        <v>4210</v>
      </c>
      <c r="O2242" s="1" t="s">
        <v>4264</v>
      </c>
      <c r="P2242" s="1">
        <v>6847</v>
      </c>
      <c r="Q2242" s="1">
        <v>679072</v>
      </c>
      <c r="R2242" s="1">
        <f t="shared" si="171"/>
        <v>40869</v>
      </c>
      <c r="S2242" s="4">
        <v>310159.78452763846</v>
      </c>
      <c r="T2242" s="4">
        <v>22478.538465870181</v>
      </c>
      <c r="U2242" s="1">
        <f t="shared" si="172"/>
        <v>638203</v>
      </c>
      <c r="V2242" s="4">
        <f t="shared" si="173"/>
        <v>346433.67700649134</v>
      </c>
      <c r="W2242" s="1" t="str">
        <f t="shared" si="174"/>
        <v>Favourable</v>
      </c>
    </row>
    <row r="2243" spans="1:23" x14ac:dyDescent="0.25">
      <c r="A2243" s="1"/>
      <c r="B2243" s="1"/>
      <c r="C2243" s="1"/>
      <c r="D2243" s="1"/>
      <c r="E2243" s="1" t="s">
        <v>7934</v>
      </c>
      <c r="F2243" s="2">
        <v>45282</v>
      </c>
      <c r="G2243" s="3">
        <v>23028</v>
      </c>
      <c r="H2243" s="1"/>
      <c r="I2243" s="1"/>
      <c r="J2243" s="1" t="s">
        <v>7935</v>
      </c>
      <c r="K2243" s="2">
        <v>44521</v>
      </c>
      <c r="L2243" s="1" t="s">
        <v>4216</v>
      </c>
      <c r="M2243" s="1" t="str">
        <f t="shared" ref="M2243:M2306" si="175">INDEX($A:$B,MATCH($L2243,$A:$A,0),2)</f>
        <v>Agricultural Extension</v>
      </c>
      <c r="N2243" s="1" t="s">
        <v>4205</v>
      </c>
      <c r="O2243" s="1" t="s">
        <v>4253</v>
      </c>
      <c r="P2243" s="1">
        <v>8305</v>
      </c>
      <c r="Q2243" s="1">
        <v>1361417</v>
      </c>
      <c r="R2243" s="1">
        <f t="shared" ref="R2243:R2306" si="176">_xlfn.XLOOKUP($J2243,$E:$E,$G:$G,0,0,1)</f>
        <v>55286</v>
      </c>
      <c r="S2243" s="4">
        <v>1238221.1790255671</v>
      </c>
      <c r="T2243" s="4">
        <v>359346.79067467659</v>
      </c>
      <c r="U2243" s="1">
        <f t="shared" ref="U2243:U2306" si="177">Q2243-R2243</f>
        <v>1306131</v>
      </c>
      <c r="V2243" s="4">
        <f t="shared" ref="V2243:V2306" si="178">Q2243-(S2243+T2243)</f>
        <v>-236150.96970024379</v>
      </c>
      <c r="W2243" s="1" t="str">
        <f t="shared" ref="W2243:W2306" si="179">IF(V2243&gt;=0,"Favourable","Adverse")</f>
        <v>Adverse</v>
      </c>
    </row>
    <row r="2244" spans="1:23" x14ac:dyDescent="0.25">
      <c r="A2244" s="1"/>
      <c r="B2244" s="1"/>
      <c r="C2244" s="1"/>
      <c r="D2244" s="1"/>
      <c r="E2244" s="1" t="s">
        <v>7936</v>
      </c>
      <c r="F2244" s="2">
        <v>45361</v>
      </c>
      <c r="G2244" s="3">
        <v>59994</v>
      </c>
      <c r="H2244" s="1"/>
      <c r="I2244" s="1"/>
      <c r="J2244" s="1" t="s">
        <v>6872</v>
      </c>
      <c r="K2244" s="2">
        <v>44832</v>
      </c>
      <c r="L2244" s="1" t="s">
        <v>4218</v>
      </c>
      <c r="M2244" s="1" t="str">
        <f t="shared" si="175"/>
        <v>Infrastructure</v>
      </c>
      <c r="N2244" s="1" t="s">
        <v>4205</v>
      </c>
      <c r="O2244" s="1" t="s">
        <v>4223</v>
      </c>
      <c r="P2244" s="1">
        <v>7817</v>
      </c>
      <c r="Q2244" s="1">
        <v>1553568</v>
      </c>
      <c r="R2244" s="1">
        <f t="shared" si="176"/>
        <v>48120</v>
      </c>
      <c r="S2244" s="4">
        <v>956213.17021005147</v>
      </c>
      <c r="T2244" s="4">
        <v>202636.58937210438</v>
      </c>
      <c r="U2244" s="1">
        <f t="shared" si="177"/>
        <v>1505448</v>
      </c>
      <c r="V2244" s="4">
        <f t="shared" si="178"/>
        <v>394718.24041784415</v>
      </c>
      <c r="W2244" s="1" t="str">
        <f t="shared" si="179"/>
        <v>Favourable</v>
      </c>
    </row>
    <row r="2245" spans="1:23" x14ac:dyDescent="0.25">
      <c r="A2245" s="1"/>
      <c r="B2245" s="1"/>
      <c r="C2245" s="1"/>
      <c r="D2245" s="1"/>
      <c r="E2245" s="1" t="s">
        <v>7937</v>
      </c>
      <c r="F2245" s="2">
        <v>44778</v>
      </c>
      <c r="G2245" s="3">
        <v>56888</v>
      </c>
      <c r="H2245" s="1"/>
      <c r="I2245" s="1"/>
      <c r="J2245" s="1" t="s">
        <v>7938</v>
      </c>
      <c r="K2245" s="2">
        <v>43921</v>
      </c>
      <c r="L2245" s="1" t="s">
        <v>4200</v>
      </c>
      <c r="M2245" s="1" t="str">
        <f t="shared" si="175"/>
        <v>Social Services</v>
      </c>
      <c r="N2245" s="1" t="s">
        <v>4210</v>
      </c>
      <c r="O2245" s="1" t="s">
        <v>4259</v>
      </c>
      <c r="P2245" s="1">
        <v>6215</v>
      </c>
      <c r="Q2245" s="1">
        <v>1604798</v>
      </c>
      <c r="R2245" s="1">
        <f t="shared" si="176"/>
        <v>0</v>
      </c>
      <c r="S2245" s="4">
        <v>35983.298256162801</v>
      </c>
      <c r="T2245" s="4">
        <v>446481.3960597277</v>
      </c>
      <c r="U2245" s="1">
        <f t="shared" si="177"/>
        <v>1604798</v>
      </c>
      <c r="V2245" s="4">
        <f t="shared" si="178"/>
        <v>1122333.3056841095</v>
      </c>
      <c r="W2245" s="1" t="str">
        <f t="shared" si="179"/>
        <v>Favourable</v>
      </c>
    </row>
    <row r="2246" spans="1:23" x14ac:dyDescent="0.25">
      <c r="A2246" s="1"/>
      <c r="B2246" s="1"/>
      <c r="C2246" s="1"/>
      <c r="D2246" s="1"/>
      <c r="E2246" s="1" t="s">
        <v>7939</v>
      </c>
      <c r="F2246" s="2">
        <v>45317</v>
      </c>
      <c r="G2246" s="3">
        <v>36812</v>
      </c>
      <c r="H2246" s="1"/>
      <c r="I2246" s="1"/>
      <c r="J2246" s="1" t="s">
        <v>7940</v>
      </c>
      <c r="K2246" s="2">
        <v>44154</v>
      </c>
      <c r="L2246" s="1" t="s">
        <v>4218</v>
      </c>
      <c r="M2246" s="1" t="str">
        <f t="shared" si="175"/>
        <v>Infrastructure</v>
      </c>
      <c r="N2246" s="1" t="s">
        <v>4210</v>
      </c>
      <c r="O2246" s="1" t="s">
        <v>4267</v>
      </c>
      <c r="P2246" s="1">
        <v>7019</v>
      </c>
      <c r="Q2246" s="1">
        <v>998371</v>
      </c>
      <c r="R2246" s="1">
        <f t="shared" si="176"/>
        <v>37697</v>
      </c>
      <c r="S2246" s="4">
        <v>401433.98087575496</v>
      </c>
      <c r="T2246" s="4">
        <v>124703.25550191871</v>
      </c>
      <c r="U2246" s="1">
        <f t="shared" si="177"/>
        <v>960674</v>
      </c>
      <c r="V2246" s="4">
        <f t="shared" si="178"/>
        <v>472233.76362232631</v>
      </c>
      <c r="W2246" s="1" t="str">
        <f t="shared" si="179"/>
        <v>Favourable</v>
      </c>
    </row>
    <row r="2247" spans="1:23" x14ac:dyDescent="0.25">
      <c r="A2247" s="1"/>
      <c r="B2247" s="1"/>
      <c r="C2247" s="1"/>
      <c r="D2247" s="1"/>
      <c r="E2247" s="1" t="s">
        <v>7941</v>
      </c>
      <c r="F2247" s="2">
        <v>45390</v>
      </c>
      <c r="G2247" s="3">
        <v>22466</v>
      </c>
      <c r="H2247" s="1"/>
      <c r="I2247" s="1"/>
      <c r="J2247" s="1" t="s">
        <v>7942</v>
      </c>
      <c r="K2247" s="2">
        <v>44827</v>
      </c>
      <c r="L2247" s="1" t="s">
        <v>4212</v>
      </c>
      <c r="M2247" s="1" t="str">
        <f t="shared" si="175"/>
        <v>Agricultural Extension</v>
      </c>
      <c r="N2247" s="1" t="s">
        <v>4205</v>
      </c>
      <c r="O2247" s="1" t="s">
        <v>4458</v>
      </c>
      <c r="P2247" s="1">
        <v>7989</v>
      </c>
      <c r="Q2247" s="1">
        <v>793076</v>
      </c>
      <c r="R2247" s="1">
        <f t="shared" si="176"/>
        <v>0</v>
      </c>
      <c r="S2247" s="4">
        <v>366226.08460907132</v>
      </c>
      <c r="T2247" s="4">
        <v>111704.03648585612</v>
      </c>
      <c r="U2247" s="1">
        <f t="shared" si="177"/>
        <v>793076</v>
      </c>
      <c r="V2247" s="4">
        <f t="shared" si="178"/>
        <v>315145.87890507258</v>
      </c>
      <c r="W2247" s="1" t="str">
        <f t="shared" si="179"/>
        <v>Favourable</v>
      </c>
    </row>
    <row r="2248" spans="1:23" x14ac:dyDescent="0.25">
      <c r="A2248" s="1"/>
      <c r="B2248" s="1"/>
      <c r="C2248" s="1"/>
      <c r="D2248" s="1"/>
      <c r="E2248" s="1" t="s">
        <v>7943</v>
      </c>
      <c r="F2248" s="2">
        <v>44694</v>
      </c>
      <c r="G2248" s="3">
        <v>56994</v>
      </c>
      <c r="H2248" s="1"/>
      <c r="I2248" s="1"/>
      <c r="J2248" s="1" t="s">
        <v>7944</v>
      </c>
      <c r="K2248" s="2">
        <v>45322</v>
      </c>
      <c r="L2248" s="1" t="s">
        <v>4218</v>
      </c>
      <c r="M2248" s="1" t="str">
        <f t="shared" si="175"/>
        <v>Infrastructure</v>
      </c>
      <c r="N2248" s="1" t="s">
        <v>4210</v>
      </c>
      <c r="O2248" s="1" t="s">
        <v>4273</v>
      </c>
      <c r="P2248" s="1">
        <v>7987</v>
      </c>
      <c r="Q2248" s="1">
        <v>361595</v>
      </c>
      <c r="R2248" s="1">
        <f t="shared" si="176"/>
        <v>33757</v>
      </c>
      <c r="S2248" s="4">
        <v>341698.87392961705</v>
      </c>
      <c r="T2248" s="4">
        <v>62931.705158542529</v>
      </c>
      <c r="U2248" s="1">
        <f t="shared" si="177"/>
        <v>327838</v>
      </c>
      <c r="V2248" s="4">
        <f t="shared" si="178"/>
        <v>-43035.579088159604</v>
      </c>
      <c r="W2248" s="1" t="str">
        <f t="shared" si="179"/>
        <v>Adverse</v>
      </c>
    </row>
    <row r="2249" spans="1:23" x14ac:dyDescent="0.25">
      <c r="A2249" s="1"/>
      <c r="B2249" s="1"/>
      <c r="C2249" s="1"/>
      <c r="D2249" s="1"/>
      <c r="E2249" s="1" t="s">
        <v>7945</v>
      </c>
      <c r="F2249" s="2">
        <v>44660</v>
      </c>
      <c r="G2249" s="3">
        <v>10645</v>
      </c>
      <c r="H2249" s="1"/>
      <c r="I2249" s="1"/>
      <c r="J2249" s="1" t="s">
        <v>7946</v>
      </c>
      <c r="K2249" s="2">
        <v>44151</v>
      </c>
      <c r="L2249" s="1" t="s">
        <v>4204</v>
      </c>
      <c r="M2249" s="1" t="str">
        <f t="shared" si="175"/>
        <v>Education</v>
      </c>
      <c r="N2249" s="1" t="s">
        <v>4205</v>
      </c>
      <c r="O2249" s="1" t="s">
        <v>4402</v>
      </c>
      <c r="P2249" s="1">
        <v>7761</v>
      </c>
      <c r="Q2249" s="1">
        <v>1680369</v>
      </c>
      <c r="R2249" s="1">
        <f t="shared" si="176"/>
        <v>36773</v>
      </c>
      <c r="S2249" s="4">
        <v>493480.02698426542</v>
      </c>
      <c r="T2249" s="4">
        <v>488188.37476624624</v>
      </c>
      <c r="U2249" s="1">
        <f t="shared" si="177"/>
        <v>1643596</v>
      </c>
      <c r="V2249" s="4">
        <f t="shared" si="178"/>
        <v>698700.59824948828</v>
      </c>
      <c r="W2249" s="1" t="str">
        <f t="shared" si="179"/>
        <v>Favourable</v>
      </c>
    </row>
    <row r="2250" spans="1:23" x14ac:dyDescent="0.25">
      <c r="A2250" s="1"/>
      <c r="B2250" s="1"/>
      <c r="C2250" s="1"/>
      <c r="D2250" s="1"/>
      <c r="E2250" s="1" t="s">
        <v>7226</v>
      </c>
      <c r="F2250" s="2">
        <v>44121</v>
      </c>
      <c r="G2250" s="3">
        <v>31290</v>
      </c>
      <c r="H2250" s="1"/>
      <c r="I2250" s="1"/>
      <c r="J2250" s="1" t="s">
        <v>6458</v>
      </c>
      <c r="K2250" s="2">
        <v>44317</v>
      </c>
      <c r="L2250" s="1" t="s">
        <v>4216</v>
      </c>
      <c r="M2250" s="1" t="str">
        <f t="shared" si="175"/>
        <v>Agricultural Extension</v>
      </c>
      <c r="N2250" s="1" t="s">
        <v>4210</v>
      </c>
      <c r="O2250" s="1" t="s">
        <v>4476</v>
      </c>
      <c r="P2250" s="1">
        <v>6691</v>
      </c>
      <c r="Q2250" s="1">
        <v>486826</v>
      </c>
      <c r="R2250" s="1">
        <f t="shared" si="176"/>
        <v>54617</v>
      </c>
      <c r="S2250" s="4">
        <v>116348.32197925729</v>
      </c>
      <c r="T2250" s="4">
        <v>153274.8110967406</v>
      </c>
      <c r="U2250" s="1">
        <f t="shared" si="177"/>
        <v>432209</v>
      </c>
      <c r="V2250" s="4">
        <f t="shared" si="178"/>
        <v>217202.86692400213</v>
      </c>
      <c r="W2250" s="1" t="str">
        <f t="shared" si="179"/>
        <v>Favourable</v>
      </c>
    </row>
    <row r="2251" spans="1:23" x14ac:dyDescent="0.25">
      <c r="A2251" s="1"/>
      <c r="B2251" s="1"/>
      <c r="C2251" s="1"/>
      <c r="D2251" s="1"/>
      <c r="E2251" s="1" t="s">
        <v>7947</v>
      </c>
      <c r="F2251" s="2">
        <v>44612</v>
      </c>
      <c r="G2251" s="3">
        <v>48737</v>
      </c>
      <c r="H2251" s="1"/>
      <c r="I2251" s="1"/>
      <c r="J2251" s="1" t="s">
        <v>6311</v>
      </c>
      <c r="K2251" s="2">
        <v>44713</v>
      </c>
      <c r="L2251" s="1" t="s">
        <v>4204</v>
      </c>
      <c r="M2251" s="1" t="str">
        <f t="shared" si="175"/>
        <v>Education</v>
      </c>
      <c r="N2251" s="1" t="s">
        <v>4205</v>
      </c>
      <c r="O2251" s="1" t="s">
        <v>4273</v>
      </c>
      <c r="P2251" s="1">
        <v>5887</v>
      </c>
      <c r="Q2251" s="1">
        <v>1484203</v>
      </c>
      <c r="R2251" s="1">
        <f t="shared" si="176"/>
        <v>37012</v>
      </c>
      <c r="S2251" s="4">
        <v>335110.66224482324</v>
      </c>
      <c r="T2251" s="4">
        <v>207865.92343830483</v>
      </c>
      <c r="U2251" s="1">
        <f t="shared" si="177"/>
        <v>1447191</v>
      </c>
      <c r="V2251" s="4">
        <f t="shared" si="178"/>
        <v>941226.4143168719</v>
      </c>
      <c r="W2251" s="1" t="str">
        <f t="shared" si="179"/>
        <v>Favourable</v>
      </c>
    </row>
    <row r="2252" spans="1:23" x14ac:dyDescent="0.25">
      <c r="A2252" s="1"/>
      <c r="B2252" s="1"/>
      <c r="C2252" s="1"/>
      <c r="D2252" s="1"/>
      <c r="E2252" s="1" t="s">
        <v>7948</v>
      </c>
      <c r="F2252" s="2">
        <v>44346</v>
      </c>
      <c r="G2252" s="3">
        <v>21367</v>
      </c>
      <c r="H2252" s="1"/>
      <c r="I2252" s="1"/>
      <c r="J2252" s="1" t="s">
        <v>7949</v>
      </c>
      <c r="K2252" s="2">
        <v>44331</v>
      </c>
      <c r="L2252" s="1" t="s">
        <v>4212</v>
      </c>
      <c r="M2252" s="1" t="str">
        <f t="shared" si="175"/>
        <v>Agricultural Extension</v>
      </c>
      <c r="N2252" s="1" t="s">
        <v>4210</v>
      </c>
      <c r="O2252" s="1" t="s">
        <v>4237</v>
      </c>
      <c r="P2252" s="1">
        <v>6612</v>
      </c>
      <c r="Q2252" s="1">
        <v>1918918</v>
      </c>
      <c r="R2252" s="1">
        <f t="shared" si="176"/>
        <v>25721</v>
      </c>
      <c r="S2252" s="4">
        <v>1175984.4116834397</v>
      </c>
      <c r="T2252" s="4">
        <v>520644.49998016917</v>
      </c>
      <c r="U2252" s="1">
        <f t="shared" si="177"/>
        <v>1893197</v>
      </c>
      <c r="V2252" s="4">
        <f t="shared" si="178"/>
        <v>222289.08833639114</v>
      </c>
      <c r="W2252" s="1" t="str">
        <f t="shared" si="179"/>
        <v>Favourable</v>
      </c>
    </row>
    <row r="2253" spans="1:23" x14ac:dyDescent="0.25">
      <c r="A2253" s="1"/>
      <c r="B2253" s="1"/>
      <c r="C2253" s="1"/>
      <c r="D2253" s="1"/>
      <c r="E2253" s="1" t="s">
        <v>7950</v>
      </c>
      <c r="F2253" s="2">
        <v>44052</v>
      </c>
      <c r="G2253" s="3">
        <v>25864</v>
      </c>
      <c r="H2253" s="1"/>
      <c r="I2253" s="1"/>
      <c r="J2253" s="1" t="s">
        <v>7951</v>
      </c>
      <c r="K2253" s="2">
        <v>44326</v>
      </c>
      <c r="L2253" s="1" t="s">
        <v>4212</v>
      </c>
      <c r="M2253" s="1" t="str">
        <f t="shared" si="175"/>
        <v>Agricultural Extension</v>
      </c>
      <c r="N2253" s="1" t="s">
        <v>4210</v>
      </c>
      <c r="O2253" s="1" t="s">
        <v>4247</v>
      </c>
      <c r="P2253" s="1">
        <v>8178</v>
      </c>
      <c r="Q2253" s="1">
        <v>1322545</v>
      </c>
      <c r="R2253" s="1">
        <f t="shared" si="176"/>
        <v>36171</v>
      </c>
      <c r="S2253" s="4">
        <v>1046110.5049289506</v>
      </c>
      <c r="T2253" s="4">
        <v>234411.48161785156</v>
      </c>
      <c r="U2253" s="1">
        <f t="shared" si="177"/>
        <v>1286374</v>
      </c>
      <c r="V2253" s="4">
        <f t="shared" si="178"/>
        <v>42023.013453197898</v>
      </c>
      <c r="W2253" s="1" t="str">
        <f t="shared" si="179"/>
        <v>Favourable</v>
      </c>
    </row>
    <row r="2254" spans="1:23" x14ac:dyDescent="0.25">
      <c r="A2254" s="1"/>
      <c r="B2254" s="1"/>
      <c r="C2254" s="1"/>
      <c r="D2254" s="1"/>
      <c r="E2254" s="1" t="s">
        <v>7952</v>
      </c>
      <c r="F2254" s="2">
        <v>44851</v>
      </c>
      <c r="G2254" s="3">
        <v>46790</v>
      </c>
      <c r="H2254" s="1"/>
      <c r="I2254" s="1"/>
      <c r="J2254" s="1" t="s">
        <v>7953</v>
      </c>
      <c r="K2254" s="2">
        <v>44517</v>
      </c>
      <c r="L2254" s="1" t="s">
        <v>4218</v>
      </c>
      <c r="M2254" s="1" t="str">
        <f t="shared" si="175"/>
        <v>Infrastructure</v>
      </c>
      <c r="N2254" s="1" t="s">
        <v>4210</v>
      </c>
      <c r="O2254" s="1" t="s">
        <v>4264</v>
      </c>
      <c r="P2254" s="1">
        <v>8216</v>
      </c>
      <c r="Q2254" s="1">
        <v>395555</v>
      </c>
      <c r="R2254" s="1">
        <f t="shared" si="176"/>
        <v>45824</v>
      </c>
      <c r="S2254" s="4">
        <v>920.01786396559351</v>
      </c>
      <c r="T2254" s="4">
        <v>109275.84941189819</v>
      </c>
      <c r="U2254" s="1">
        <f t="shared" si="177"/>
        <v>349731</v>
      </c>
      <c r="V2254" s="4">
        <f t="shared" si="178"/>
        <v>285359.13272413623</v>
      </c>
      <c r="W2254" s="1" t="str">
        <f t="shared" si="179"/>
        <v>Favourable</v>
      </c>
    </row>
    <row r="2255" spans="1:23" x14ac:dyDescent="0.25">
      <c r="A2255" s="1"/>
      <c r="B2255" s="1"/>
      <c r="C2255" s="1"/>
      <c r="D2255" s="1"/>
      <c r="E2255" s="1" t="s">
        <v>7954</v>
      </c>
      <c r="F2255" s="2">
        <v>44775</v>
      </c>
      <c r="G2255" s="3">
        <v>15465</v>
      </c>
      <c r="H2255" s="1"/>
      <c r="I2255" s="1"/>
      <c r="J2255" s="1" t="s">
        <v>7955</v>
      </c>
      <c r="K2255" s="2">
        <v>45401</v>
      </c>
      <c r="L2255" s="1" t="s">
        <v>4216</v>
      </c>
      <c r="M2255" s="1" t="str">
        <f t="shared" si="175"/>
        <v>Agricultural Extension</v>
      </c>
      <c r="N2255" s="1" t="s">
        <v>4222</v>
      </c>
      <c r="O2255" s="1" t="s">
        <v>4233</v>
      </c>
      <c r="P2255" s="1">
        <v>8147</v>
      </c>
      <c r="Q2255" s="1">
        <v>2337804</v>
      </c>
      <c r="R2255" s="1">
        <f t="shared" si="176"/>
        <v>12698</v>
      </c>
      <c r="S2255" s="4">
        <v>1785310.8395154937</v>
      </c>
      <c r="T2255" s="4">
        <v>478708.28391840559</v>
      </c>
      <c r="U2255" s="1">
        <f t="shared" si="177"/>
        <v>2325106</v>
      </c>
      <c r="V2255" s="4">
        <f t="shared" si="178"/>
        <v>73784.876566100866</v>
      </c>
      <c r="W2255" s="1" t="str">
        <f t="shared" si="179"/>
        <v>Favourable</v>
      </c>
    </row>
    <row r="2256" spans="1:23" x14ac:dyDescent="0.25">
      <c r="A2256" s="1"/>
      <c r="B2256" s="1"/>
      <c r="C2256" s="1"/>
      <c r="D2256" s="1"/>
      <c r="E2256" s="1" t="s">
        <v>7956</v>
      </c>
      <c r="F2256" s="2">
        <v>44244</v>
      </c>
      <c r="G2256" s="3">
        <v>12424</v>
      </c>
      <c r="H2256" s="1"/>
      <c r="I2256" s="1"/>
      <c r="J2256" s="1" t="s">
        <v>6398</v>
      </c>
      <c r="K2256" s="2">
        <v>44867</v>
      </c>
      <c r="L2256" s="1" t="s">
        <v>4204</v>
      </c>
      <c r="M2256" s="1" t="str">
        <f t="shared" si="175"/>
        <v>Education</v>
      </c>
      <c r="N2256" s="1" t="s">
        <v>4205</v>
      </c>
      <c r="O2256" s="1" t="s">
        <v>4237</v>
      </c>
      <c r="P2256" s="1">
        <v>8868</v>
      </c>
      <c r="Q2256" s="1">
        <v>1752542</v>
      </c>
      <c r="R2256" s="1">
        <f t="shared" si="176"/>
        <v>17737</v>
      </c>
      <c r="S2256" s="4">
        <v>684768.92132024106</v>
      </c>
      <c r="T2256" s="4">
        <v>362350.97181504074</v>
      </c>
      <c r="U2256" s="1">
        <f t="shared" si="177"/>
        <v>1734805</v>
      </c>
      <c r="V2256" s="4">
        <f t="shared" si="178"/>
        <v>705422.10686471825</v>
      </c>
      <c r="W2256" s="1" t="str">
        <f t="shared" si="179"/>
        <v>Favourable</v>
      </c>
    </row>
    <row r="2257" spans="1:23" x14ac:dyDescent="0.25">
      <c r="A2257" s="1"/>
      <c r="B2257" s="1"/>
      <c r="C2257" s="1"/>
      <c r="D2257" s="1"/>
      <c r="E2257" s="1" t="s">
        <v>6648</v>
      </c>
      <c r="F2257" s="2">
        <v>45080</v>
      </c>
      <c r="G2257" s="3">
        <v>29396</v>
      </c>
      <c r="H2257" s="1"/>
      <c r="I2257" s="1"/>
      <c r="J2257" s="1" t="s">
        <v>5879</v>
      </c>
      <c r="K2257" s="2">
        <v>44773</v>
      </c>
      <c r="L2257" s="1" t="s">
        <v>4200</v>
      </c>
      <c r="M2257" s="1" t="str">
        <f t="shared" si="175"/>
        <v>Social Services</v>
      </c>
      <c r="N2257" s="1" t="s">
        <v>4210</v>
      </c>
      <c r="O2257" s="1" t="s">
        <v>4270</v>
      </c>
      <c r="P2257" s="1">
        <v>7092</v>
      </c>
      <c r="Q2257" s="1">
        <v>1695029</v>
      </c>
      <c r="R2257" s="1">
        <f t="shared" si="176"/>
        <v>75877</v>
      </c>
      <c r="S2257" s="4">
        <v>1654636.1554100148</v>
      </c>
      <c r="T2257" s="4">
        <v>123967.40791356185</v>
      </c>
      <c r="U2257" s="1">
        <f t="shared" si="177"/>
        <v>1619152</v>
      </c>
      <c r="V2257" s="4">
        <f t="shared" si="178"/>
        <v>-83574.563323576702</v>
      </c>
      <c r="W2257" s="1" t="str">
        <f t="shared" si="179"/>
        <v>Adverse</v>
      </c>
    </row>
    <row r="2258" spans="1:23" x14ac:dyDescent="0.25">
      <c r="A2258" s="1"/>
      <c r="B2258" s="1"/>
      <c r="C2258" s="1"/>
      <c r="D2258" s="1"/>
      <c r="E2258" s="1" t="s">
        <v>7957</v>
      </c>
      <c r="F2258" s="2">
        <v>44146</v>
      </c>
      <c r="G2258" s="3">
        <v>53337</v>
      </c>
      <c r="H2258" s="1"/>
      <c r="I2258" s="1"/>
      <c r="J2258" s="1" t="s">
        <v>7958</v>
      </c>
      <c r="K2258" s="2">
        <v>44801</v>
      </c>
      <c r="L2258" s="1" t="s">
        <v>4218</v>
      </c>
      <c r="M2258" s="1" t="str">
        <f t="shared" si="175"/>
        <v>Infrastructure</v>
      </c>
      <c r="N2258" s="1" t="s">
        <v>4205</v>
      </c>
      <c r="O2258" s="1" t="s">
        <v>4270</v>
      </c>
      <c r="P2258" s="1">
        <v>7942</v>
      </c>
      <c r="Q2258" s="1">
        <v>2217946</v>
      </c>
      <c r="R2258" s="1">
        <f t="shared" si="176"/>
        <v>51667</v>
      </c>
      <c r="S2258" s="4">
        <v>1994014.9906600777</v>
      </c>
      <c r="T2258" s="4">
        <v>381153.66348777158</v>
      </c>
      <c r="U2258" s="1">
        <f t="shared" si="177"/>
        <v>2166279</v>
      </c>
      <c r="V2258" s="4">
        <f t="shared" si="178"/>
        <v>-157222.65414784942</v>
      </c>
      <c r="W2258" s="1" t="str">
        <f t="shared" si="179"/>
        <v>Adverse</v>
      </c>
    </row>
    <row r="2259" spans="1:23" x14ac:dyDescent="0.25">
      <c r="A2259" s="1"/>
      <c r="B2259" s="1"/>
      <c r="C2259" s="1"/>
      <c r="D2259" s="1"/>
      <c r="E2259" s="1" t="s">
        <v>7282</v>
      </c>
      <c r="F2259" s="2">
        <v>45357</v>
      </c>
      <c r="G2259" s="3">
        <v>12700</v>
      </c>
      <c r="H2259" s="1"/>
      <c r="I2259" s="1"/>
      <c r="J2259" s="1" t="s">
        <v>7959</v>
      </c>
      <c r="K2259" s="2">
        <v>44567</v>
      </c>
      <c r="L2259" s="1" t="s">
        <v>4216</v>
      </c>
      <c r="M2259" s="1" t="str">
        <f t="shared" si="175"/>
        <v>Agricultural Extension</v>
      </c>
      <c r="N2259" s="1" t="s">
        <v>4210</v>
      </c>
      <c r="O2259" s="1" t="s">
        <v>4298</v>
      </c>
      <c r="P2259" s="1">
        <v>7717</v>
      </c>
      <c r="Q2259" s="1">
        <v>1374618</v>
      </c>
      <c r="R2259" s="1">
        <f t="shared" si="176"/>
        <v>53141</v>
      </c>
      <c r="S2259" s="4">
        <v>827889.54291491152</v>
      </c>
      <c r="T2259" s="4">
        <v>87751.430108121072</v>
      </c>
      <c r="U2259" s="1">
        <f t="shared" si="177"/>
        <v>1321477</v>
      </c>
      <c r="V2259" s="4">
        <f t="shared" si="178"/>
        <v>458977.02697696746</v>
      </c>
      <c r="W2259" s="1" t="str">
        <f t="shared" si="179"/>
        <v>Favourable</v>
      </c>
    </row>
    <row r="2260" spans="1:23" x14ac:dyDescent="0.25">
      <c r="A2260" s="1"/>
      <c r="B2260" s="1"/>
      <c r="C2260" s="1"/>
      <c r="D2260" s="1"/>
      <c r="E2260" s="1" t="s">
        <v>4817</v>
      </c>
      <c r="F2260" s="2">
        <v>44476</v>
      </c>
      <c r="G2260" s="3">
        <v>28685</v>
      </c>
      <c r="H2260" s="1"/>
      <c r="I2260" s="1"/>
      <c r="J2260" s="1" t="s">
        <v>7849</v>
      </c>
      <c r="K2260" s="2">
        <v>44523</v>
      </c>
      <c r="L2260" s="1" t="s">
        <v>4200</v>
      </c>
      <c r="M2260" s="1" t="str">
        <f t="shared" si="175"/>
        <v>Social Services</v>
      </c>
      <c r="N2260" s="1" t="s">
        <v>4205</v>
      </c>
      <c r="O2260" s="1" t="s">
        <v>4256</v>
      </c>
      <c r="P2260" s="1">
        <v>9203</v>
      </c>
      <c r="Q2260" s="1">
        <v>1299344</v>
      </c>
      <c r="R2260" s="1">
        <f t="shared" si="176"/>
        <v>23584</v>
      </c>
      <c r="S2260" s="4">
        <v>865569.54231431463</v>
      </c>
      <c r="T2260" s="4">
        <v>379661.19594556809</v>
      </c>
      <c r="U2260" s="1">
        <f t="shared" si="177"/>
        <v>1275760</v>
      </c>
      <c r="V2260" s="4">
        <f t="shared" si="178"/>
        <v>54113.261740117334</v>
      </c>
      <c r="W2260" s="1" t="str">
        <f t="shared" si="179"/>
        <v>Favourable</v>
      </c>
    </row>
    <row r="2261" spans="1:23" x14ac:dyDescent="0.25">
      <c r="A2261" s="1"/>
      <c r="B2261" s="1"/>
      <c r="C2261" s="1"/>
      <c r="D2261" s="1"/>
      <c r="E2261" s="1" t="s">
        <v>7960</v>
      </c>
      <c r="F2261" s="2">
        <v>44754</v>
      </c>
      <c r="G2261" s="3">
        <v>57509</v>
      </c>
      <c r="H2261" s="1"/>
      <c r="I2261" s="1"/>
      <c r="J2261" s="1" t="s">
        <v>7961</v>
      </c>
      <c r="K2261" s="2">
        <v>44681</v>
      </c>
      <c r="L2261" s="1" t="s">
        <v>4216</v>
      </c>
      <c r="M2261" s="1" t="str">
        <f t="shared" si="175"/>
        <v>Agricultural Extension</v>
      </c>
      <c r="N2261" s="1" t="s">
        <v>4222</v>
      </c>
      <c r="O2261" s="1" t="s">
        <v>4330</v>
      </c>
      <c r="P2261" s="1">
        <v>8874</v>
      </c>
      <c r="Q2261" s="1">
        <v>1950051</v>
      </c>
      <c r="R2261" s="1">
        <f t="shared" si="176"/>
        <v>45130</v>
      </c>
      <c r="S2261" s="4">
        <v>937539.84545190982</v>
      </c>
      <c r="T2261" s="4">
        <v>502025.78071758128</v>
      </c>
      <c r="U2261" s="1">
        <f t="shared" si="177"/>
        <v>1904921</v>
      </c>
      <c r="V2261" s="4">
        <f t="shared" si="178"/>
        <v>510485.37383050891</v>
      </c>
      <c r="W2261" s="1" t="str">
        <f t="shared" si="179"/>
        <v>Favourable</v>
      </c>
    </row>
    <row r="2262" spans="1:23" x14ac:dyDescent="0.25">
      <c r="A2262" s="1"/>
      <c r="B2262" s="1"/>
      <c r="C2262" s="1"/>
      <c r="D2262" s="1"/>
      <c r="E2262" s="1" t="s">
        <v>5666</v>
      </c>
      <c r="F2262" s="2">
        <v>43983</v>
      </c>
      <c r="G2262" s="3">
        <v>56393</v>
      </c>
      <c r="H2262" s="1"/>
      <c r="I2262" s="1"/>
      <c r="J2262" s="1" t="s">
        <v>5367</v>
      </c>
      <c r="K2262" s="2">
        <v>44162</v>
      </c>
      <c r="L2262" s="1" t="s">
        <v>4200</v>
      </c>
      <c r="M2262" s="1" t="str">
        <f t="shared" si="175"/>
        <v>Social Services</v>
      </c>
      <c r="N2262" s="1" t="s">
        <v>4205</v>
      </c>
      <c r="O2262" s="1" t="s">
        <v>4304</v>
      </c>
      <c r="P2262" s="1">
        <v>7990</v>
      </c>
      <c r="Q2262" s="1">
        <v>860392</v>
      </c>
      <c r="R2262" s="1">
        <f t="shared" si="176"/>
        <v>47356</v>
      </c>
      <c r="S2262" s="4">
        <v>584065.58297762484</v>
      </c>
      <c r="T2262" s="4">
        <v>210862.08595663906</v>
      </c>
      <c r="U2262" s="1">
        <f t="shared" si="177"/>
        <v>813036</v>
      </c>
      <c r="V2262" s="4">
        <f t="shared" si="178"/>
        <v>65464.331065736129</v>
      </c>
      <c r="W2262" s="1" t="str">
        <f t="shared" si="179"/>
        <v>Favourable</v>
      </c>
    </row>
    <row r="2263" spans="1:23" x14ac:dyDescent="0.25">
      <c r="A2263" s="1"/>
      <c r="B2263" s="1"/>
      <c r="C2263" s="1"/>
      <c r="D2263" s="1"/>
      <c r="E2263" s="1" t="s">
        <v>7962</v>
      </c>
      <c r="F2263" s="2">
        <v>45213</v>
      </c>
      <c r="G2263" s="3">
        <v>56995</v>
      </c>
      <c r="H2263" s="1"/>
      <c r="I2263" s="1"/>
      <c r="J2263" s="1" t="s">
        <v>7963</v>
      </c>
      <c r="K2263" s="2">
        <v>44157</v>
      </c>
      <c r="L2263" s="1" t="s">
        <v>4200</v>
      </c>
      <c r="M2263" s="1" t="str">
        <f t="shared" si="175"/>
        <v>Social Services</v>
      </c>
      <c r="N2263" s="1" t="s">
        <v>4205</v>
      </c>
      <c r="O2263" s="1" t="s">
        <v>4438</v>
      </c>
      <c r="P2263" s="1">
        <v>6550</v>
      </c>
      <c r="Q2263" s="1">
        <v>1650877</v>
      </c>
      <c r="R2263" s="1">
        <f t="shared" si="176"/>
        <v>0</v>
      </c>
      <c r="S2263" s="4">
        <v>882942.6553611916</v>
      </c>
      <c r="T2263" s="4">
        <v>307006.74215731607</v>
      </c>
      <c r="U2263" s="1">
        <f t="shared" si="177"/>
        <v>1650877</v>
      </c>
      <c r="V2263" s="4">
        <f t="shared" si="178"/>
        <v>460927.60248149233</v>
      </c>
      <c r="W2263" s="1" t="str">
        <f t="shared" si="179"/>
        <v>Favourable</v>
      </c>
    </row>
    <row r="2264" spans="1:23" x14ac:dyDescent="0.25">
      <c r="A2264" s="1"/>
      <c r="B2264" s="1"/>
      <c r="C2264" s="1"/>
      <c r="D2264" s="1"/>
      <c r="E2264" s="1" t="s">
        <v>5640</v>
      </c>
      <c r="F2264" s="2">
        <v>44615</v>
      </c>
      <c r="G2264" s="3">
        <v>22980</v>
      </c>
      <c r="H2264" s="1"/>
      <c r="I2264" s="1"/>
      <c r="J2264" s="1" t="s">
        <v>7964</v>
      </c>
      <c r="K2264" s="2">
        <v>44019</v>
      </c>
      <c r="L2264" s="1" t="s">
        <v>4200</v>
      </c>
      <c r="M2264" s="1" t="str">
        <f t="shared" si="175"/>
        <v>Social Services</v>
      </c>
      <c r="N2264" s="1" t="s">
        <v>4205</v>
      </c>
      <c r="O2264" s="1" t="s">
        <v>4292</v>
      </c>
      <c r="P2264" s="1">
        <v>8623</v>
      </c>
      <c r="Q2264" s="1">
        <v>2137424</v>
      </c>
      <c r="R2264" s="1">
        <f t="shared" si="176"/>
        <v>13982</v>
      </c>
      <c r="S2264" s="4">
        <v>305590.17838600383</v>
      </c>
      <c r="T2264" s="4">
        <v>673499.64989027742</v>
      </c>
      <c r="U2264" s="1">
        <f t="shared" si="177"/>
        <v>2123442</v>
      </c>
      <c r="V2264" s="4">
        <f t="shared" si="178"/>
        <v>1158334.1717237188</v>
      </c>
      <c r="W2264" s="1" t="str">
        <f t="shared" si="179"/>
        <v>Favourable</v>
      </c>
    </row>
    <row r="2265" spans="1:23" x14ac:dyDescent="0.25">
      <c r="A2265" s="1"/>
      <c r="B2265" s="1"/>
      <c r="C2265" s="1"/>
      <c r="D2265" s="1"/>
      <c r="E2265" s="1" t="s">
        <v>7965</v>
      </c>
      <c r="F2265" s="2">
        <v>44323</v>
      </c>
      <c r="G2265" s="3">
        <v>11627</v>
      </c>
      <c r="H2265" s="1"/>
      <c r="I2265" s="1"/>
      <c r="J2265" s="1" t="s">
        <v>7966</v>
      </c>
      <c r="K2265" s="2">
        <v>44606</v>
      </c>
      <c r="L2265" s="1" t="s">
        <v>4200</v>
      </c>
      <c r="M2265" s="1" t="str">
        <f t="shared" si="175"/>
        <v>Social Services</v>
      </c>
      <c r="N2265" s="1" t="s">
        <v>4205</v>
      </c>
      <c r="O2265" s="1" t="s">
        <v>4289</v>
      </c>
      <c r="P2265" s="1">
        <v>8777</v>
      </c>
      <c r="Q2265" s="1">
        <v>2383437</v>
      </c>
      <c r="R2265" s="1">
        <f t="shared" si="176"/>
        <v>0</v>
      </c>
      <c r="S2265" s="4">
        <v>2213306.9218417457</v>
      </c>
      <c r="T2265" s="4">
        <v>581792.04706258827</v>
      </c>
      <c r="U2265" s="1">
        <f t="shared" si="177"/>
        <v>2383437</v>
      </c>
      <c r="V2265" s="4">
        <f t="shared" si="178"/>
        <v>-411661.96890433412</v>
      </c>
      <c r="W2265" s="1" t="str">
        <f t="shared" si="179"/>
        <v>Adverse</v>
      </c>
    </row>
    <row r="2266" spans="1:23" x14ac:dyDescent="0.25">
      <c r="A2266" s="1"/>
      <c r="B2266" s="1"/>
      <c r="C2266" s="1"/>
      <c r="D2266" s="1"/>
      <c r="E2266" s="1" t="s">
        <v>7967</v>
      </c>
      <c r="F2266" s="2">
        <v>44301</v>
      </c>
      <c r="G2266" s="3">
        <v>51683</v>
      </c>
      <c r="H2266" s="1"/>
      <c r="I2266" s="1"/>
      <c r="J2266" s="1" t="s">
        <v>6631</v>
      </c>
      <c r="K2266" s="2">
        <v>45165</v>
      </c>
      <c r="L2266" s="1" t="s">
        <v>4218</v>
      </c>
      <c r="M2266" s="1" t="str">
        <f t="shared" si="175"/>
        <v>Infrastructure</v>
      </c>
      <c r="N2266" s="1" t="s">
        <v>4222</v>
      </c>
      <c r="O2266" s="1" t="s">
        <v>4237</v>
      </c>
      <c r="P2266" s="1">
        <v>7019</v>
      </c>
      <c r="Q2266" s="1">
        <v>2175897</v>
      </c>
      <c r="R2266" s="1">
        <f t="shared" si="176"/>
        <v>44277</v>
      </c>
      <c r="S2266" s="4">
        <v>62353.397408676785</v>
      </c>
      <c r="T2266" s="4">
        <v>233085.58866650902</v>
      </c>
      <c r="U2266" s="1">
        <f t="shared" si="177"/>
        <v>2131620</v>
      </c>
      <c r="V2266" s="4">
        <f t="shared" si="178"/>
        <v>1880458.0139248143</v>
      </c>
      <c r="W2266" s="1" t="str">
        <f t="shared" si="179"/>
        <v>Favourable</v>
      </c>
    </row>
    <row r="2267" spans="1:23" x14ac:dyDescent="0.25">
      <c r="A2267" s="1"/>
      <c r="B2267" s="1"/>
      <c r="C2267" s="1"/>
      <c r="D2267" s="1"/>
      <c r="E2267" s="1" t="s">
        <v>4770</v>
      </c>
      <c r="F2267" s="2">
        <v>44104</v>
      </c>
      <c r="G2267" s="3">
        <v>13504</v>
      </c>
      <c r="H2267" s="1"/>
      <c r="I2267" s="1"/>
      <c r="J2267" s="1" t="s">
        <v>7968</v>
      </c>
      <c r="K2267" s="2">
        <v>44877</v>
      </c>
      <c r="L2267" s="1" t="s">
        <v>4200</v>
      </c>
      <c r="M2267" s="1" t="str">
        <f t="shared" si="175"/>
        <v>Social Services</v>
      </c>
      <c r="N2267" s="1" t="s">
        <v>4222</v>
      </c>
      <c r="O2267" s="1" t="s">
        <v>4314</v>
      </c>
      <c r="P2267" s="1">
        <v>6691</v>
      </c>
      <c r="Q2267" s="1">
        <v>2397404</v>
      </c>
      <c r="R2267" s="1">
        <f t="shared" si="176"/>
        <v>0</v>
      </c>
      <c r="S2267" s="4">
        <v>456761.41892128473</v>
      </c>
      <c r="T2267" s="4">
        <v>68456.441428213744</v>
      </c>
      <c r="U2267" s="1">
        <f t="shared" si="177"/>
        <v>2397404</v>
      </c>
      <c r="V2267" s="4">
        <f t="shared" si="178"/>
        <v>1872186.1396505015</v>
      </c>
      <c r="W2267" s="1" t="str">
        <f t="shared" si="179"/>
        <v>Favourable</v>
      </c>
    </row>
    <row r="2268" spans="1:23" x14ac:dyDescent="0.25">
      <c r="A2268" s="1"/>
      <c r="B2268" s="1"/>
      <c r="C2268" s="1"/>
      <c r="D2268" s="1"/>
      <c r="E2268" s="1" t="s">
        <v>7245</v>
      </c>
      <c r="F2268" s="2">
        <v>45240</v>
      </c>
      <c r="G2268" s="3">
        <v>23994</v>
      </c>
      <c r="H2268" s="1"/>
      <c r="I2268" s="1"/>
      <c r="J2268" s="1" t="s">
        <v>7969</v>
      </c>
      <c r="K2268" s="2">
        <v>44300</v>
      </c>
      <c r="L2268" s="1" t="s">
        <v>4212</v>
      </c>
      <c r="M2268" s="1" t="str">
        <f t="shared" si="175"/>
        <v>Agricultural Extension</v>
      </c>
      <c r="N2268" s="1" t="s">
        <v>4222</v>
      </c>
      <c r="O2268" s="1" t="s">
        <v>4479</v>
      </c>
      <c r="P2268" s="1">
        <v>7799</v>
      </c>
      <c r="Q2268" s="1">
        <v>1291465</v>
      </c>
      <c r="R2268" s="1">
        <f t="shared" si="176"/>
        <v>0</v>
      </c>
      <c r="S2268" s="4">
        <v>1112262.2157682048</v>
      </c>
      <c r="T2268" s="4">
        <v>268819.68512513774</v>
      </c>
      <c r="U2268" s="1">
        <f t="shared" si="177"/>
        <v>1291465</v>
      </c>
      <c r="V2268" s="4">
        <f t="shared" si="178"/>
        <v>-89616.900893342448</v>
      </c>
      <c r="W2268" s="1" t="str">
        <f t="shared" si="179"/>
        <v>Adverse</v>
      </c>
    </row>
    <row r="2269" spans="1:23" x14ac:dyDescent="0.25">
      <c r="A2269" s="1"/>
      <c r="B2269" s="1"/>
      <c r="C2269" s="1"/>
      <c r="D2269" s="1"/>
      <c r="E2269" s="1" t="s">
        <v>7228</v>
      </c>
      <c r="F2269" s="2">
        <v>44109</v>
      </c>
      <c r="G2269" s="3">
        <v>46136</v>
      </c>
      <c r="H2269" s="1"/>
      <c r="I2269" s="1"/>
      <c r="J2269" s="1" t="s">
        <v>6542</v>
      </c>
      <c r="K2269" s="2">
        <v>44899</v>
      </c>
      <c r="L2269" s="1" t="s">
        <v>4212</v>
      </c>
      <c r="M2269" s="1" t="str">
        <f t="shared" si="175"/>
        <v>Agricultural Extension</v>
      </c>
      <c r="N2269" s="1" t="s">
        <v>4210</v>
      </c>
      <c r="O2269" s="1" t="s">
        <v>4279</v>
      </c>
      <c r="P2269" s="1">
        <v>6185</v>
      </c>
      <c r="Q2269" s="1">
        <v>2002941</v>
      </c>
      <c r="R2269" s="1">
        <f t="shared" si="176"/>
        <v>50915</v>
      </c>
      <c r="S2269" s="4">
        <v>1023477.8584951954</v>
      </c>
      <c r="T2269" s="4">
        <v>204011.16976454909</v>
      </c>
      <c r="U2269" s="1">
        <f t="shared" si="177"/>
        <v>1952026</v>
      </c>
      <c r="V2269" s="4">
        <f t="shared" si="178"/>
        <v>775451.9717402556</v>
      </c>
      <c r="W2269" s="1" t="str">
        <f t="shared" si="179"/>
        <v>Favourable</v>
      </c>
    </row>
    <row r="2270" spans="1:23" x14ac:dyDescent="0.25">
      <c r="A2270" s="1"/>
      <c r="B2270" s="1"/>
      <c r="C2270" s="1"/>
      <c r="D2270" s="1"/>
      <c r="E2270" s="1" t="s">
        <v>7970</v>
      </c>
      <c r="F2270" s="2">
        <v>45217</v>
      </c>
      <c r="G2270" s="3">
        <v>50333</v>
      </c>
      <c r="H2270" s="1"/>
      <c r="I2270" s="1"/>
      <c r="J2270" s="1" t="s">
        <v>7971</v>
      </c>
      <c r="K2270" s="2">
        <v>45149</v>
      </c>
      <c r="L2270" s="1" t="s">
        <v>4200</v>
      </c>
      <c r="M2270" s="1" t="str">
        <f t="shared" si="175"/>
        <v>Social Services</v>
      </c>
      <c r="N2270" s="1" t="s">
        <v>4222</v>
      </c>
      <c r="O2270" s="1" t="s">
        <v>4374</v>
      </c>
      <c r="P2270" s="1">
        <v>6747</v>
      </c>
      <c r="Q2270" s="1">
        <v>1955919</v>
      </c>
      <c r="R2270" s="1">
        <f t="shared" si="176"/>
        <v>0</v>
      </c>
      <c r="S2270" s="4">
        <v>290197.8950074864</v>
      </c>
      <c r="T2270" s="4">
        <v>348506.78998499329</v>
      </c>
      <c r="U2270" s="1">
        <f t="shared" si="177"/>
        <v>1955919</v>
      </c>
      <c r="V2270" s="4">
        <f t="shared" si="178"/>
        <v>1317214.3150075204</v>
      </c>
      <c r="W2270" s="1" t="str">
        <f t="shared" si="179"/>
        <v>Favourable</v>
      </c>
    </row>
    <row r="2271" spans="1:23" x14ac:dyDescent="0.25">
      <c r="A2271" s="1"/>
      <c r="B2271" s="1"/>
      <c r="C2271" s="1"/>
      <c r="D2271" s="1"/>
      <c r="E2271" s="1" t="s">
        <v>7972</v>
      </c>
      <c r="F2271" s="2">
        <v>44564</v>
      </c>
      <c r="G2271" s="3">
        <v>44150</v>
      </c>
      <c r="H2271" s="1"/>
      <c r="I2271" s="1"/>
      <c r="J2271" s="1" t="s">
        <v>7973</v>
      </c>
      <c r="K2271" s="2">
        <v>45216</v>
      </c>
      <c r="L2271" s="1" t="s">
        <v>4218</v>
      </c>
      <c r="M2271" s="1" t="str">
        <f t="shared" si="175"/>
        <v>Infrastructure</v>
      </c>
      <c r="N2271" s="1" t="s">
        <v>4210</v>
      </c>
      <c r="O2271" s="1" t="s">
        <v>4361</v>
      </c>
      <c r="P2271" s="1">
        <v>8856</v>
      </c>
      <c r="Q2271" s="1">
        <v>1708503</v>
      </c>
      <c r="R2271" s="1">
        <f t="shared" si="176"/>
        <v>0</v>
      </c>
      <c r="S2271" s="4">
        <v>1328752.9003066558</v>
      </c>
      <c r="T2271" s="4">
        <v>115434.63756234328</v>
      </c>
      <c r="U2271" s="1">
        <f t="shared" si="177"/>
        <v>1708503</v>
      </c>
      <c r="V2271" s="4">
        <f t="shared" si="178"/>
        <v>264315.46213100082</v>
      </c>
      <c r="W2271" s="1" t="str">
        <f t="shared" si="179"/>
        <v>Favourable</v>
      </c>
    </row>
    <row r="2272" spans="1:23" x14ac:dyDescent="0.25">
      <c r="A2272" s="1"/>
      <c r="B2272" s="1"/>
      <c r="C2272" s="1"/>
      <c r="D2272" s="1"/>
      <c r="E2272" s="1" t="s">
        <v>7974</v>
      </c>
      <c r="F2272" s="2">
        <v>45344</v>
      </c>
      <c r="G2272" s="3">
        <v>59229</v>
      </c>
      <c r="H2272" s="1"/>
      <c r="I2272" s="1"/>
      <c r="J2272" s="1" t="s">
        <v>7975</v>
      </c>
      <c r="K2272" s="2">
        <v>45168</v>
      </c>
      <c r="L2272" s="1" t="s">
        <v>4204</v>
      </c>
      <c r="M2272" s="1" t="str">
        <f t="shared" si="175"/>
        <v>Education</v>
      </c>
      <c r="N2272" s="1" t="s">
        <v>4205</v>
      </c>
      <c r="O2272" s="1" t="s">
        <v>4345</v>
      </c>
      <c r="P2272" s="1">
        <v>7745</v>
      </c>
      <c r="Q2272" s="1">
        <v>1253389</v>
      </c>
      <c r="R2272" s="1">
        <f t="shared" si="176"/>
        <v>0</v>
      </c>
      <c r="S2272" s="4">
        <v>421409.81149164971</v>
      </c>
      <c r="T2272" s="4">
        <v>299012.23087100731</v>
      </c>
      <c r="U2272" s="1">
        <f t="shared" si="177"/>
        <v>1253389</v>
      </c>
      <c r="V2272" s="4">
        <f t="shared" si="178"/>
        <v>532966.95763734297</v>
      </c>
      <c r="W2272" s="1" t="str">
        <f t="shared" si="179"/>
        <v>Favourable</v>
      </c>
    </row>
    <row r="2273" spans="1:23" x14ac:dyDescent="0.25">
      <c r="A2273" s="1"/>
      <c r="B2273" s="1"/>
      <c r="C2273" s="1"/>
      <c r="D2273" s="1"/>
      <c r="E2273" s="1" t="s">
        <v>6308</v>
      </c>
      <c r="F2273" s="2">
        <v>44155</v>
      </c>
      <c r="G2273" s="3">
        <v>44182</v>
      </c>
      <c r="H2273" s="1"/>
      <c r="I2273" s="1"/>
      <c r="J2273" s="1" t="s">
        <v>7976</v>
      </c>
      <c r="K2273" s="2">
        <v>43887</v>
      </c>
      <c r="L2273" s="1" t="s">
        <v>4212</v>
      </c>
      <c r="M2273" s="1" t="str">
        <f t="shared" si="175"/>
        <v>Agricultural Extension</v>
      </c>
      <c r="N2273" s="1" t="s">
        <v>4210</v>
      </c>
      <c r="O2273" s="1" t="s">
        <v>4335</v>
      </c>
      <c r="P2273" s="1">
        <v>6307</v>
      </c>
      <c r="Q2273" s="1">
        <v>1107532</v>
      </c>
      <c r="R2273" s="1">
        <f t="shared" si="176"/>
        <v>0</v>
      </c>
      <c r="S2273" s="4">
        <v>154339.08178649092</v>
      </c>
      <c r="T2273" s="4">
        <v>235570.62930162411</v>
      </c>
      <c r="U2273" s="1">
        <f t="shared" si="177"/>
        <v>1107532</v>
      </c>
      <c r="V2273" s="4">
        <f t="shared" si="178"/>
        <v>717622.288911885</v>
      </c>
      <c r="W2273" s="1" t="str">
        <f t="shared" si="179"/>
        <v>Favourable</v>
      </c>
    </row>
    <row r="2274" spans="1:23" x14ac:dyDescent="0.25">
      <c r="A2274" s="1"/>
      <c r="B2274" s="1"/>
      <c r="C2274" s="1"/>
      <c r="D2274" s="1"/>
      <c r="E2274" s="1" t="s">
        <v>7977</v>
      </c>
      <c r="F2274" s="2">
        <v>44154</v>
      </c>
      <c r="G2274" s="3">
        <v>29090</v>
      </c>
      <c r="H2274" s="1"/>
      <c r="I2274" s="1"/>
      <c r="J2274" s="1" t="s">
        <v>7978</v>
      </c>
      <c r="K2274" s="2">
        <v>44049</v>
      </c>
      <c r="L2274" s="1" t="s">
        <v>4204</v>
      </c>
      <c r="M2274" s="1" t="str">
        <f t="shared" si="175"/>
        <v>Education</v>
      </c>
      <c r="N2274" s="1" t="s">
        <v>4222</v>
      </c>
      <c r="O2274" s="1" t="s">
        <v>4273</v>
      </c>
      <c r="P2274" s="1">
        <v>6194</v>
      </c>
      <c r="Q2274" s="1">
        <v>2010878</v>
      </c>
      <c r="R2274" s="1">
        <f t="shared" si="176"/>
        <v>0</v>
      </c>
      <c r="S2274" s="4">
        <v>355686.00081417343</v>
      </c>
      <c r="T2274" s="4">
        <v>508683.14121122489</v>
      </c>
      <c r="U2274" s="1">
        <f t="shared" si="177"/>
        <v>2010878</v>
      </c>
      <c r="V2274" s="4">
        <f t="shared" si="178"/>
        <v>1146508.8579746017</v>
      </c>
      <c r="W2274" s="1" t="str">
        <f t="shared" si="179"/>
        <v>Favourable</v>
      </c>
    </row>
    <row r="2275" spans="1:23" x14ac:dyDescent="0.25">
      <c r="A2275" s="1"/>
      <c r="B2275" s="1"/>
      <c r="C2275" s="1"/>
      <c r="D2275" s="1"/>
      <c r="E2275" s="1" t="s">
        <v>7979</v>
      </c>
      <c r="F2275" s="2">
        <v>44018</v>
      </c>
      <c r="G2275" s="3">
        <v>48881</v>
      </c>
      <c r="H2275" s="1"/>
      <c r="I2275" s="1"/>
      <c r="J2275" s="1" t="s">
        <v>7980</v>
      </c>
      <c r="K2275" s="2">
        <v>44127</v>
      </c>
      <c r="L2275" s="1" t="s">
        <v>4212</v>
      </c>
      <c r="M2275" s="1" t="str">
        <f t="shared" si="175"/>
        <v>Agricultural Extension</v>
      </c>
      <c r="N2275" s="1" t="s">
        <v>4222</v>
      </c>
      <c r="O2275" s="1" t="s">
        <v>4338</v>
      </c>
      <c r="P2275" s="1">
        <v>6614</v>
      </c>
      <c r="Q2275" s="1">
        <v>1938243</v>
      </c>
      <c r="R2275" s="1">
        <f t="shared" si="176"/>
        <v>46749</v>
      </c>
      <c r="S2275" s="4">
        <v>906938.76102976897</v>
      </c>
      <c r="T2275" s="4">
        <v>51089.886592656199</v>
      </c>
      <c r="U2275" s="1">
        <f t="shared" si="177"/>
        <v>1891494</v>
      </c>
      <c r="V2275" s="4">
        <f t="shared" si="178"/>
        <v>980214.35237757489</v>
      </c>
      <c r="W2275" s="1" t="str">
        <f t="shared" si="179"/>
        <v>Favourable</v>
      </c>
    </row>
    <row r="2276" spans="1:23" x14ac:dyDescent="0.25">
      <c r="A2276" s="1"/>
      <c r="B2276" s="1"/>
      <c r="C2276" s="1"/>
      <c r="D2276" s="1"/>
      <c r="E2276" s="1" t="s">
        <v>7981</v>
      </c>
      <c r="F2276" s="2">
        <v>45200</v>
      </c>
      <c r="G2276" s="3">
        <v>29282</v>
      </c>
      <c r="H2276" s="1"/>
      <c r="I2276" s="1"/>
      <c r="J2276" s="1" t="s">
        <v>7905</v>
      </c>
      <c r="K2276" s="2">
        <v>44199</v>
      </c>
      <c r="L2276" s="1" t="s">
        <v>4216</v>
      </c>
      <c r="M2276" s="1" t="str">
        <f t="shared" si="175"/>
        <v>Agricultural Extension</v>
      </c>
      <c r="N2276" s="1" t="s">
        <v>4205</v>
      </c>
      <c r="O2276" s="1" t="s">
        <v>4311</v>
      </c>
      <c r="P2276" s="1">
        <v>8039</v>
      </c>
      <c r="Q2276" s="1">
        <v>1484682</v>
      </c>
      <c r="R2276" s="1">
        <f t="shared" si="176"/>
        <v>12319</v>
      </c>
      <c r="S2276" s="4">
        <v>468180.60145244276</v>
      </c>
      <c r="T2276" s="4">
        <v>369122.02475227189</v>
      </c>
      <c r="U2276" s="1">
        <f t="shared" si="177"/>
        <v>1472363</v>
      </c>
      <c r="V2276" s="4">
        <f t="shared" si="178"/>
        <v>647379.37379528536</v>
      </c>
      <c r="W2276" s="1" t="str">
        <f t="shared" si="179"/>
        <v>Favourable</v>
      </c>
    </row>
    <row r="2277" spans="1:23" x14ac:dyDescent="0.25">
      <c r="A2277" s="1"/>
      <c r="B2277" s="1"/>
      <c r="C2277" s="1"/>
      <c r="D2277" s="1"/>
      <c r="E2277" s="1" t="s">
        <v>7114</v>
      </c>
      <c r="F2277" s="2">
        <v>44893</v>
      </c>
      <c r="G2277" s="3">
        <v>52044</v>
      </c>
      <c r="H2277" s="1"/>
      <c r="I2277" s="1"/>
      <c r="J2277" s="1" t="s">
        <v>7982</v>
      </c>
      <c r="K2277" s="2">
        <v>44769</v>
      </c>
      <c r="L2277" s="1" t="s">
        <v>4216</v>
      </c>
      <c r="M2277" s="1" t="str">
        <f t="shared" si="175"/>
        <v>Agricultural Extension</v>
      </c>
      <c r="N2277" s="1" t="s">
        <v>4210</v>
      </c>
      <c r="O2277" s="1" t="s">
        <v>4358</v>
      </c>
      <c r="P2277" s="1">
        <v>6232</v>
      </c>
      <c r="Q2277" s="1">
        <v>577818</v>
      </c>
      <c r="R2277" s="1">
        <f t="shared" si="176"/>
        <v>0</v>
      </c>
      <c r="S2277" s="4">
        <v>307708.31408362684</v>
      </c>
      <c r="T2277" s="4">
        <v>14642.583720060009</v>
      </c>
      <c r="U2277" s="1">
        <f t="shared" si="177"/>
        <v>577818</v>
      </c>
      <c r="V2277" s="4">
        <f t="shared" si="178"/>
        <v>255467.10219631315</v>
      </c>
      <c r="W2277" s="1" t="str">
        <f t="shared" si="179"/>
        <v>Favourable</v>
      </c>
    </row>
    <row r="2278" spans="1:23" x14ac:dyDescent="0.25">
      <c r="A2278" s="1"/>
      <c r="B2278" s="1"/>
      <c r="C2278" s="1"/>
      <c r="D2278" s="1"/>
      <c r="E2278" s="1" t="s">
        <v>7983</v>
      </c>
      <c r="F2278" s="2">
        <v>45300</v>
      </c>
      <c r="G2278" s="3">
        <v>25754</v>
      </c>
      <c r="H2278" s="1"/>
      <c r="I2278" s="1"/>
      <c r="J2278" s="1" t="s">
        <v>7984</v>
      </c>
      <c r="K2278" s="2">
        <v>44025</v>
      </c>
      <c r="L2278" s="1" t="s">
        <v>4204</v>
      </c>
      <c r="M2278" s="1" t="str">
        <f t="shared" si="175"/>
        <v>Education</v>
      </c>
      <c r="N2278" s="1" t="s">
        <v>4205</v>
      </c>
      <c r="O2278" s="1" t="s">
        <v>4338</v>
      </c>
      <c r="P2278" s="1">
        <v>7063</v>
      </c>
      <c r="Q2278" s="1">
        <v>964699</v>
      </c>
      <c r="R2278" s="1">
        <f t="shared" si="176"/>
        <v>0</v>
      </c>
      <c r="S2278" s="4">
        <v>945832.59469706635</v>
      </c>
      <c r="T2278" s="4">
        <v>145224.37263206884</v>
      </c>
      <c r="U2278" s="1">
        <f t="shared" si="177"/>
        <v>964699</v>
      </c>
      <c r="V2278" s="4">
        <f t="shared" si="178"/>
        <v>-126357.96732913516</v>
      </c>
      <c r="W2278" s="1" t="str">
        <f t="shared" si="179"/>
        <v>Adverse</v>
      </c>
    </row>
    <row r="2279" spans="1:23" x14ac:dyDescent="0.25">
      <c r="A2279" s="1"/>
      <c r="B2279" s="1"/>
      <c r="C2279" s="1"/>
      <c r="D2279" s="1"/>
      <c r="E2279" s="1" t="s">
        <v>7985</v>
      </c>
      <c r="F2279" s="2">
        <v>44504</v>
      </c>
      <c r="G2279" s="3">
        <v>32017</v>
      </c>
      <c r="H2279" s="1"/>
      <c r="I2279" s="1"/>
      <c r="J2279" s="1" t="s">
        <v>7986</v>
      </c>
      <c r="K2279" s="2">
        <v>44739</v>
      </c>
      <c r="L2279" s="1" t="s">
        <v>4204</v>
      </c>
      <c r="M2279" s="1" t="str">
        <f t="shared" si="175"/>
        <v>Education</v>
      </c>
      <c r="N2279" s="1" t="s">
        <v>4205</v>
      </c>
      <c r="O2279" s="1" t="s">
        <v>4335</v>
      </c>
      <c r="P2279" s="1">
        <v>6949</v>
      </c>
      <c r="Q2279" s="1">
        <v>979562</v>
      </c>
      <c r="R2279" s="1">
        <f t="shared" si="176"/>
        <v>16250</v>
      </c>
      <c r="S2279" s="4">
        <v>966239.43704434705</v>
      </c>
      <c r="T2279" s="4">
        <v>183962.75035694052</v>
      </c>
      <c r="U2279" s="1">
        <f t="shared" si="177"/>
        <v>963312</v>
      </c>
      <c r="V2279" s="4">
        <f t="shared" si="178"/>
        <v>-170640.18740128749</v>
      </c>
      <c r="W2279" s="1" t="str">
        <f t="shared" si="179"/>
        <v>Adverse</v>
      </c>
    </row>
    <row r="2280" spans="1:23" x14ac:dyDescent="0.25">
      <c r="A2280" s="1"/>
      <c r="B2280" s="1"/>
      <c r="C2280" s="1"/>
      <c r="D2280" s="1"/>
      <c r="E2280" s="1" t="s">
        <v>5376</v>
      </c>
      <c r="F2280" s="2">
        <v>44787</v>
      </c>
      <c r="G2280" s="3">
        <v>53240</v>
      </c>
      <c r="H2280" s="1"/>
      <c r="I2280" s="1"/>
      <c r="J2280" s="1" t="s">
        <v>7987</v>
      </c>
      <c r="K2280" s="2">
        <v>44966</v>
      </c>
      <c r="L2280" s="1" t="s">
        <v>4204</v>
      </c>
      <c r="M2280" s="1" t="str">
        <f t="shared" si="175"/>
        <v>Education</v>
      </c>
      <c r="N2280" s="1" t="s">
        <v>4222</v>
      </c>
      <c r="O2280" s="1" t="s">
        <v>4211</v>
      </c>
      <c r="P2280" s="1">
        <v>9063</v>
      </c>
      <c r="Q2280" s="1">
        <v>699038</v>
      </c>
      <c r="R2280" s="1">
        <f t="shared" si="176"/>
        <v>0</v>
      </c>
      <c r="S2280" s="4">
        <v>454120.41706353746</v>
      </c>
      <c r="T2280" s="4">
        <v>152704.46169461624</v>
      </c>
      <c r="U2280" s="1">
        <f t="shared" si="177"/>
        <v>699038</v>
      </c>
      <c r="V2280" s="4">
        <f t="shared" si="178"/>
        <v>92213.121241846355</v>
      </c>
      <c r="W2280" s="1" t="str">
        <f t="shared" si="179"/>
        <v>Favourable</v>
      </c>
    </row>
    <row r="2281" spans="1:23" x14ac:dyDescent="0.25">
      <c r="A2281" s="1"/>
      <c r="B2281" s="1"/>
      <c r="C2281" s="1"/>
      <c r="D2281" s="1"/>
      <c r="E2281" s="1" t="s">
        <v>7988</v>
      </c>
      <c r="F2281" s="2">
        <v>45069</v>
      </c>
      <c r="G2281" s="3">
        <v>13177</v>
      </c>
      <c r="H2281" s="1"/>
      <c r="I2281" s="1"/>
      <c r="J2281" s="1" t="s">
        <v>7989</v>
      </c>
      <c r="K2281" s="2">
        <v>44035</v>
      </c>
      <c r="L2281" s="1" t="s">
        <v>4200</v>
      </c>
      <c r="M2281" s="1" t="str">
        <f t="shared" si="175"/>
        <v>Social Services</v>
      </c>
      <c r="N2281" s="1" t="s">
        <v>4222</v>
      </c>
      <c r="O2281" s="1" t="s">
        <v>4241</v>
      </c>
      <c r="P2281" s="1">
        <v>6563</v>
      </c>
      <c r="Q2281" s="1">
        <v>1397596</v>
      </c>
      <c r="R2281" s="1">
        <f t="shared" si="176"/>
        <v>0</v>
      </c>
      <c r="S2281" s="4">
        <v>460522.44700256694</v>
      </c>
      <c r="T2281" s="4">
        <v>79528.153696413749</v>
      </c>
      <c r="U2281" s="1">
        <f t="shared" si="177"/>
        <v>1397596</v>
      </c>
      <c r="V2281" s="4">
        <f t="shared" si="178"/>
        <v>857545.39930101926</v>
      </c>
      <c r="W2281" s="1" t="str">
        <f t="shared" si="179"/>
        <v>Favourable</v>
      </c>
    </row>
    <row r="2282" spans="1:23" x14ac:dyDescent="0.25">
      <c r="A2282" s="1"/>
      <c r="B2282" s="1"/>
      <c r="C2282" s="1"/>
      <c r="D2282" s="1"/>
      <c r="E2282" s="1" t="s">
        <v>7990</v>
      </c>
      <c r="F2282" s="2">
        <v>44691</v>
      </c>
      <c r="G2282" s="3">
        <v>12968</v>
      </c>
      <c r="H2282" s="1"/>
      <c r="I2282" s="1"/>
      <c r="J2282" s="1" t="s">
        <v>6696</v>
      </c>
      <c r="K2282" s="2">
        <v>44736</v>
      </c>
      <c r="L2282" s="1" t="s">
        <v>4204</v>
      </c>
      <c r="M2282" s="1" t="str">
        <f t="shared" si="175"/>
        <v>Education</v>
      </c>
      <c r="N2282" s="1" t="s">
        <v>4210</v>
      </c>
      <c r="O2282" s="1" t="s">
        <v>4496</v>
      </c>
      <c r="P2282" s="1">
        <v>5757</v>
      </c>
      <c r="Q2282" s="1">
        <v>881346</v>
      </c>
      <c r="R2282" s="1">
        <f t="shared" si="176"/>
        <v>42795</v>
      </c>
      <c r="S2282" s="4">
        <v>350842.06407099933</v>
      </c>
      <c r="T2282" s="4">
        <v>82424.071446355098</v>
      </c>
      <c r="U2282" s="1">
        <f t="shared" si="177"/>
        <v>838551</v>
      </c>
      <c r="V2282" s="4">
        <f t="shared" si="178"/>
        <v>448079.86448264559</v>
      </c>
      <c r="W2282" s="1" t="str">
        <f t="shared" si="179"/>
        <v>Favourable</v>
      </c>
    </row>
    <row r="2283" spans="1:23" x14ac:dyDescent="0.25">
      <c r="A2283" s="1"/>
      <c r="B2283" s="1"/>
      <c r="C2283" s="1"/>
      <c r="D2283" s="1"/>
      <c r="E2283" s="1" t="s">
        <v>6715</v>
      </c>
      <c r="F2283" s="2">
        <v>43940</v>
      </c>
      <c r="G2283" s="3">
        <v>19707</v>
      </c>
      <c r="H2283" s="1"/>
      <c r="I2283" s="1"/>
      <c r="J2283" s="1" t="s">
        <v>7991</v>
      </c>
      <c r="K2283" s="2">
        <v>44521</v>
      </c>
      <c r="L2283" s="1" t="s">
        <v>4216</v>
      </c>
      <c r="M2283" s="1" t="str">
        <f t="shared" si="175"/>
        <v>Agricultural Extension</v>
      </c>
      <c r="N2283" s="1" t="s">
        <v>4210</v>
      </c>
      <c r="O2283" s="1" t="s">
        <v>4358</v>
      </c>
      <c r="P2283" s="1">
        <v>8981</v>
      </c>
      <c r="Q2283" s="1">
        <v>1921942</v>
      </c>
      <c r="R2283" s="1">
        <f t="shared" si="176"/>
        <v>0</v>
      </c>
      <c r="S2283" s="4">
        <v>1535237.7734905276</v>
      </c>
      <c r="T2283" s="4">
        <v>464031.2560515806</v>
      </c>
      <c r="U2283" s="1">
        <f t="shared" si="177"/>
        <v>1921942</v>
      </c>
      <c r="V2283" s="4">
        <f t="shared" si="178"/>
        <v>-77327.029542108299</v>
      </c>
      <c r="W2283" s="1" t="str">
        <f t="shared" si="179"/>
        <v>Adverse</v>
      </c>
    </row>
    <row r="2284" spans="1:23" x14ac:dyDescent="0.25">
      <c r="A2284" s="1"/>
      <c r="B2284" s="1"/>
      <c r="C2284" s="1"/>
      <c r="D2284" s="1"/>
      <c r="E2284" s="1" t="s">
        <v>7561</v>
      </c>
      <c r="F2284" s="2">
        <v>44113</v>
      </c>
      <c r="G2284" s="3">
        <v>37725</v>
      </c>
      <c r="H2284" s="1"/>
      <c r="I2284" s="1"/>
      <c r="J2284" s="1" t="s">
        <v>7992</v>
      </c>
      <c r="K2284" s="2">
        <v>44784</v>
      </c>
      <c r="L2284" s="1" t="s">
        <v>4204</v>
      </c>
      <c r="M2284" s="1" t="str">
        <f t="shared" si="175"/>
        <v>Education</v>
      </c>
      <c r="N2284" s="1" t="s">
        <v>4210</v>
      </c>
      <c r="O2284" s="1" t="s">
        <v>4247</v>
      </c>
      <c r="P2284" s="1">
        <v>7109</v>
      </c>
      <c r="Q2284" s="1">
        <v>2240583</v>
      </c>
      <c r="R2284" s="1">
        <f t="shared" si="176"/>
        <v>11675</v>
      </c>
      <c r="S2284" s="4">
        <v>1023171.3626470835</v>
      </c>
      <c r="T2284" s="4">
        <v>473122.42279810086</v>
      </c>
      <c r="U2284" s="1">
        <f t="shared" si="177"/>
        <v>2228908</v>
      </c>
      <c r="V2284" s="4">
        <f t="shared" si="178"/>
        <v>744289.21455481555</v>
      </c>
      <c r="W2284" s="1" t="str">
        <f t="shared" si="179"/>
        <v>Favourable</v>
      </c>
    </row>
    <row r="2285" spans="1:23" x14ac:dyDescent="0.25">
      <c r="A2285" s="1"/>
      <c r="B2285" s="1"/>
      <c r="C2285" s="1"/>
      <c r="D2285" s="1"/>
      <c r="E2285" s="1" t="s">
        <v>7993</v>
      </c>
      <c r="F2285" s="2">
        <v>43973</v>
      </c>
      <c r="G2285" s="3">
        <v>28625</v>
      </c>
      <c r="H2285" s="1"/>
      <c r="I2285" s="1"/>
      <c r="J2285" s="1" t="s">
        <v>7994</v>
      </c>
      <c r="K2285" s="2">
        <v>45180</v>
      </c>
      <c r="L2285" s="1" t="s">
        <v>4218</v>
      </c>
      <c r="M2285" s="1" t="str">
        <f t="shared" si="175"/>
        <v>Infrastructure</v>
      </c>
      <c r="N2285" s="1" t="s">
        <v>4210</v>
      </c>
      <c r="O2285" s="1" t="s">
        <v>4264</v>
      </c>
      <c r="P2285" s="1">
        <v>8574</v>
      </c>
      <c r="Q2285" s="1">
        <v>887800</v>
      </c>
      <c r="R2285" s="1">
        <f t="shared" si="176"/>
        <v>42834</v>
      </c>
      <c r="S2285" s="4">
        <v>852784.91156023648</v>
      </c>
      <c r="T2285" s="4">
        <v>127477.97036613834</v>
      </c>
      <c r="U2285" s="1">
        <f t="shared" si="177"/>
        <v>844966</v>
      </c>
      <c r="V2285" s="4">
        <f t="shared" si="178"/>
        <v>-92462.881926374859</v>
      </c>
      <c r="W2285" s="1" t="str">
        <f t="shared" si="179"/>
        <v>Adverse</v>
      </c>
    </row>
    <row r="2286" spans="1:23" x14ac:dyDescent="0.25">
      <c r="A2286" s="1"/>
      <c r="B2286" s="1"/>
      <c r="C2286" s="1"/>
      <c r="D2286" s="1"/>
      <c r="E2286" s="1" t="s">
        <v>7995</v>
      </c>
      <c r="F2286" s="2">
        <v>44938</v>
      </c>
      <c r="G2286" s="3">
        <v>32773</v>
      </c>
      <c r="H2286" s="1"/>
      <c r="I2286" s="1"/>
      <c r="J2286" s="1" t="s">
        <v>5331</v>
      </c>
      <c r="K2286" s="2">
        <v>44192</v>
      </c>
      <c r="L2286" s="1" t="s">
        <v>4200</v>
      </c>
      <c r="M2286" s="1" t="str">
        <f t="shared" si="175"/>
        <v>Social Services</v>
      </c>
      <c r="N2286" s="1" t="s">
        <v>4210</v>
      </c>
      <c r="O2286" s="1" t="s">
        <v>4374</v>
      </c>
      <c r="P2286" s="1">
        <v>9228</v>
      </c>
      <c r="Q2286" s="1">
        <v>804051</v>
      </c>
      <c r="R2286" s="1">
        <f t="shared" si="176"/>
        <v>77666</v>
      </c>
      <c r="S2286" s="4">
        <v>476947.71878082509</v>
      </c>
      <c r="T2286" s="4">
        <v>101551.03688164351</v>
      </c>
      <c r="U2286" s="1">
        <f t="shared" si="177"/>
        <v>726385</v>
      </c>
      <c r="V2286" s="4">
        <f t="shared" si="178"/>
        <v>225552.24433753139</v>
      </c>
      <c r="W2286" s="1" t="str">
        <f t="shared" si="179"/>
        <v>Favourable</v>
      </c>
    </row>
    <row r="2287" spans="1:23" x14ac:dyDescent="0.25">
      <c r="A2287" s="1"/>
      <c r="B2287" s="1"/>
      <c r="C2287" s="1"/>
      <c r="D2287" s="1"/>
      <c r="E2287" s="1" t="s">
        <v>7996</v>
      </c>
      <c r="F2287" s="2">
        <v>44854</v>
      </c>
      <c r="G2287" s="3">
        <v>40742</v>
      </c>
      <c r="H2287" s="1"/>
      <c r="I2287" s="1"/>
      <c r="J2287" s="1" t="s">
        <v>7336</v>
      </c>
      <c r="K2287" s="2">
        <v>44666</v>
      </c>
      <c r="L2287" s="1" t="s">
        <v>4204</v>
      </c>
      <c r="M2287" s="1" t="str">
        <f t="shared" si="175"/>
        <v>Education</v>
      </c>
      <c r="N2287" s="1" t="s">
        <v>4205</v>
      </c>
      <c r="O2287" s="1" t="s">
        <v>4292</v>
      </c>
      <c r="P2287" s="1">
        <v>6476</v>
      </c>
      <c r="Q2287" s="1">
        <v>1585041</v>
      </c>
      <c r="R2287" s="1">
        <f t="shared" si="176"/>
        <v>28756</v>
      </c>
      <c r="S2287" s="4">
        <v>1336471.1604259333</v>
      </c>
      <c r="T2287" s="4">
        <v>466845.99215730879</v>
      </c>
      <c r="U2287" s="1">
        <f t="shared" si="177"/>
        <v>1556285</v>
      </c>
      <c r="V2287" s="4">
        <f t="shared" si="178"/>
        <v>-218276.15258324216</v>
      </c>
      <c r="W2287" s="1" t="str">
        <f t="shared" si="179"/>
        <v>Adverse</v>
      </c>
    </row>
    <row r="2288" spans="1:23" x14ac:dyDescent="0.25">
      <c r="A2288" s="1"/>
      <c r="B2288" s="1"/>
      <c r="C2288" s="1"/>
      <c r="D2288" s="1"/>
      <c r="E2288" s="1" t="s">
        <v>7997</v>
      </c>
      <c r="F2288" s="2">
        <v>44137</v>
      </c>
      <c r="G2288" s="3">
        <v>43333</v>
      </c>
      <c r="H2288" s="1"/>
      <c r="I2288" s="1"/>
      <c r="J2288" s="1" t="s">
        <v>7125</v>
      </c>
      <c r="K2288" s="2">
        <v>43934</v>
      </c>
      <c r="L2288" s="1" t="s">
        <v>4204</v>
      </c>
      <c r="M2288" s="1" t="str">
        <f t="shared" si="175"/>
        <v>Education</v>
      </c>
      <c r="N2288" s="1" t="s">
        <v>4222</v>
      </c>
      <c r="O2288" s="1" t="s">
        <v>4438</v>
      </c>
      <c r="P2288" s="1">
        <v>5556</v>
      </c>
      <c r="Q2288" s="1">
        <v>2111634</v>
      </c>
      <c r="R2288" s="1">
        <f t="shared" si="176"/>
        <v>39780</v>
      </c>
      <c r="S2288" s="4">
        <v>86149.930220455208</v>
      </c>
      <c r="T2288" s="4">
        <v>617298.0627387485</v>
      </c>
      <c r="U2288" s="1">
        <f t="shared" si="177"/>
        <v>2071854</v>
      </c>
      <c r="V2288" s="4">
        <f t="shared" si="178"/>
        <v>1408186.0070407963</v>
      </c>
      <c r="W2288" s="1" t="str">
        <f t="shared" si="179"/>
        <v>Favourable</v>
      </c>
    </row>
    <row r="2289" spans="1:23" x14ac:dyDescent="0.25">
      <c r="A2289" s="1"/>
      <c r="B2289" s="1"/>
      <c r="C2289" s="1"/>
      <c r="D2289" s="1"/>
      <c r="E2289" s="1" t="s">
        <v>5843</v>
      </c>
      <c r="F2289" s="2">
        <v>45068</v>
      </c>
      <c r="G2289" s="3">
        <v>22264</v>
      </c>
      <c r="H2289" s="1"/>
      <c r="I2289" s="1"/>
      <c r="J2289" s="1" t="s">
        <v>7603</v>
      </c>
      <c r="K2289" s="2">
        <v>44855</v>
      </c>
      <c r="L2289" s="1" t="s">
        <v>4212</v>
      </c>
      <c r="M2289" s="1" t="str">
        <f t="shared" si="175"/>
        <v>Agricultural Extension</v>
      </c>
      <c r="N2289" s="1" t="s">
        <v>4222</v>
      </c>
      <c r="O2289" s="1" t="s">
        <v>4237</v>
      </c>
      <c r="P2289" s="1">
        <v>7300</v>
      </c>
      <c r="Q2289" s="1">
        <v>1279974</v>
      </c>
      <c r="R2289" s="1">
        <f t="shared" si="176"/>
        <v>56806</v>
      </c>
      <c r="S2289" s="4">
        <v>1232482.1562380509</v>
      </c>
      <c r="T2289" s="4">
        <v>349397.14060732024</v>
      </c>
      <c r="U2289" s="1">
        <f t="shared" si="177"/>
        <v>1223168</v>
      </c>
      <c r="V2289" s="4">
        <f t="shared" si="178"/>
        <v>-301905.29684537114</v>
      </c>
      <c r="W2289" s="1" t="str">
        <f t="shared" si="179"/>
        <v>Adverse</v>
      </c>
    </row>
    <row r="2290" spans="1:23" x14ac:dyDescent="0.25">
      <c r="A2290" s="1"/>
      <c r="B2290" s="1"/>
      <c r="C2290" s="1"/>
      <c r="D2290" s="1"/>
      <c r="E2290" s="1" t="s">
        <v>7998</v>
      </c>
      <c r="F2290" s="2">
        <v>45383</v>
      </c>
      <c r="G2290" s="3">
        <v>49027</v>
      </c>
      <c r="H2290" s="1"/>
      <c r="I2290" s="1"/>
      <c r="J2290" s="1" t="s">
        <v>7999</v>
      </c>
      <c r="K2290" s="2">
        <v>45158</v>
      </c>
      <c r="L2290" s="1" t="s">
        <v>4212</v>
      </c>
      <c r="M2290" s="1" t="str">
        <f t="shared" si="175"/>
        <v>Agricultural Extension</v>
      </c>
      <c r="N2290" s="1" t="s">
        <v>4210</v>
      </c>
      <c r="O2290" s="1" t="s">
        <v>4335</v>
      </c>
      <c r="P2290" s="1">
        <v>5616</v>
      </c>
      <c r="Q2290" s="1">
        <v>744321</v>
      </c>
      <c r="R2290" s="1">
        <f t="shared" si="176"/>
        <v>55402</v>
      </c>
      <c r="S2290" s="4">
        <v>60632.464433126734</v>
      </c>
      <c r="T2290" s="4">
        <v>94567.553700392848</v>
      </c>
      <c r="U2290" s="1">
        <f t="shared" si="177"/>
        <v>688919</v>
      </c>
      <c r="V2290" s="4">
        <f t="shared" si="178"/>
        <v>589120.98186648043</v>
      </c>
      <c r="W2290" s="1" t="str">
        <f t="shared" si="179"/>
        <v>Favourable</v>
      </c>
    </row>
    <row r="2291" spans="1:23" x14ac:dyDescent="0.25">
      <c r="A2291" s="1"/>
      <c r="B2291" s="1"/>
      <c r="C2291" s="1"/>
      <c r="D2291" s="1"/>
      <c r="E2291" s="1" t="s">
        <v>8000</v>
      </c>
      <c r="F2291" s="2">
        <v>44413</v>
      </c>
      <c r="G2291" s="3">
        <v>30463</v>
      </c>
      <c r="H2291" s="1"/>
      <c r="I2291" s="1"/>
      <c r="J2291" s="1" t="s">
        <v>8001</v>
      </c>
      <c r="K2291" s="2">
        <v>44204</v>
      </c>
      <c r="L2291" s="1" t="s">
        <v>4204</v>
      </c>
      <c r="M2291" s="1" t="str">
        <f t="shared" si="175"/>
        <v>Education</v>
      </c>
      <c r="N2291" s="1" t="s">
        <v>4205</v>
      </c>
      <c r="O2291" s="1" t="s">
        <v>4438</v>
      </c>
      <c r="P2291" s="1">
        <v>5620</v>
      </c>
      <c r="Q2291" s="1">
        <v>372236</v>
      </c>
      <c r="R2291" s="1">
        <f t="shared" si="176"/>
        <v>0</v>
      </c>
      <c r="S2291" s="4">
        <v>50466.004711326619</v>
      </c>
      <c r="T2291" s="4">
        <v>102519.36624092201</v>
      </c>
      <c r="U2291" s="1">
        <f t="shared" si="177"/>
        <v>372236</v>
      </c>
      <c r="V2291" s="4">
        <f t="shared" si="178"/>
        <v>219250.62904775137</v>
      </c>
      <c r="W2291" s="1" t="str">
        <f t="shared" si="179"/>
        <v>Favourable</v>
      </c>
    </row>
    <row r="2292" spans="1:23" x14ac:dyDescent="0.25">
      <c r="A2292" s="1"/>
      <c r="B2292" s="1"/>
      <c r="C2292" s="1"/>
      <c r="D2292" s="1"/>
      <c r="E2292" s="1" t="s">
        <v>8002</v>
      </c>
      <c r="F2292" s="2">
        <v>44910</v>
      </c>
      <c r="G2292" s="3">
        <v>48273</v>
      </c>
      <c r="H2292" s="1"/>
      <c r="I2292" s="1"/>
      <c r="J2292" s="1" t="s">
        <v>8003</v>
      </c>
      <c r="K2292" s="2">
        <v>44680</v>
      </c>
      <c r="L2292" s="1" t="s">
        <v>4204</v>
      </c>
      <c r="M2292" s="1" t="str">
        <f t="shared" si="175"/>
        <v>Education</v>
      </c>
      <c r="N2292" s="1" t="s">
        <v>4205</v>
      </c>
      <c r="O2292" s="1" t="s">
        <v>4267</v>
      </c>
      <c r="P2292" s="1">
        <v>8737</v>
      </c>
      <c r="Q2292" s="1">
        <v>1910787</v>
      </c>
      <c r="R2292" s="1">
        <f t="shared" si="176"/>
        <v>0</v>
      </c>
      <c r="S2292" s="4">
        <v>1894474.1305145342</v>
      </c>
      <c r="T2292" s="4">
        <v>342336.53325815377</v>
      </c>
      <c r="U2292" s="1">
        <f t="shared" si="177"/>
        <v>1910787</v>
      </c>
      <c r="V2292" s="4">
        <f t="shared" si="178"/>
        <v>-326023.66377268778</v>
      </c>
      <c r="W2292" s="1" t="str">
        <f t="shared" si="179"/>
        <v>Adverse</v>
      </c>
    </row>
    <row r="2293" spans="1:23" x14ac:dyDescent="0.25">
      <c r="A2293" s="1"/>
      <c r="B2293" s="1"/>
      <c r="C2293" s="1"/>
      <c r="D2293" s="1"/>
      <c r="E2293" s="1" t="s">
        <v>8004</v>
      </c>
      <c r="F2293" s="2">
        <v>44254</v>
      </c>
      <c r="G2293" s="3">
        <v>20311</v>
      </c>
      <c r="H2293" s="1"/>
      <c r="I2293" s="1"/>
      <c r="J2293" s="1" t="s">
        <v>8005</v>
      </c>
      <c r="K2293" s="2">
        <v>44194</v>
      </c>
      <c r="L2293" s="1" t="s">
        <v>4216</v>
      </c>
      <c r="M2293" s="1" t="str">
        <f t="shared" si="175"/>
        <v>Agricultural Extension</v>
      </c>
      <c r="N2293" s="1" t="s">
        <v>4205</v>
      </c>
      <c r="O2293" s="1" t="s">
        <v>4358</v>
      </c>
      <c r="P2293" s="1">
        <v>7387</v>
      </c>
      <c r="Q2293" s="1">
        <v>2209232</v>
      </c>
      <c r="R2293" s="1">
        <f t="shared" si="176"/>
        <v>22480</v>
      </c>
      <c r="S2293" s="4">
        <v>982334.85635779914</v>
      </c>
      <c r="T2293" s="4">
        <v>59832.079887399865</v>
      </c>
      <c r="U2293" s="1">
        <f t="shared" si="177"/>
        <v>2186752</v>
      </c>
      <c r="V2293" s="4">
        <f t="shared" si="178"/>
        <v>1167065.0637548009</v>
      </c>
      <c r="W2293" s="1" t="str">
        <f t="shared" si="179"/>
        <v>Favourable</v>
      </c>
    </row>
    <row r="2294" spans="1:23" x14ac:dyDescent="0.25">
      <c r="A2294" s="1"/>
      <c r="B2294" s="1"/>
      <c r="C2294" s="1"/>
      <c r="D2294" s="1"/>
      <c r="E2294" s="1" t="s">
        <v>8006</v>
      </c>
      <c r="F2294" s="2">
        <v>44720</v>
      </c>
      <c r="G2294" s="3">
        <v>17114</v>
      </c>
      <c r="H2294" s="1"/>
      <c r="I2294" s="1"/>
      <c r="J2294" s="1" t="s">
        <v>8007</v>
      </c>
      <c r="K2294" s="2">
        <v>44405</v>
      </c>
      <c r="L2294" s="1" t="s">
        <v>4212</v>
      </c>
      <c r="M2294" s="1" t="str">
        <f t="shared" si="175"/>
        <v>Agricultural Extension</v>
      </c>
      <c r="N2294" s="1" t="s">
        <v>4210</v>
      </c>
      <c r="O2294" s="1" t="s">
        <v>4311</v>
      </c>
      <c r="P2294" s="1">
        <v>5914</v>
      </c>
      <c r="Q2294" s="1">
        <v>296548</v>
      </c>
      <c r="R2294" s="1">
        <f t="shared" si="176"/>
        <v>37585</v>
      </c>
      <c r="S2294" s="4">
        <v>26565.6645395099</v>
      </c>
      <c r="T2294" s="4">
        <v>68891.692075414932</v>
      </c>
      <c r="U2294" s="1">
        <f t="shared" si="177"/>
        <v>258963</v>
      </c>
      <c r="V2294" s="4">
        <f t="shared" si="178"/>
        <v>201090.64338507515</v>
      </c>
      <c r="W2294" s="1" t="str">
        <f t="shared" si="179"/>
        <v>Favourable</v>
      </c>
    </row>
    <row r="2295" spans="1:23" x14ac:dyDescent="0.25">
      <c r="A2295" s="1"/>
      <c r="B2295" s="1"/>
      <c r="C2295" s="1"/>
      <c r="D2295" s="1"/>
      <c r="E2295" s="1" t="s">
        <v>5346</v>
      </c>
      <c r="F2295" s="2">
        <v>45170</v>
      </c>
      <c r="G2295" s="3">
        <v>23467</v>
      </c>
      <c r="H2295" s="1"/>
      <c r="I2295" s="1"/>
      <c r="J2295" s="1" t="s">
        <v>8008</v>
      </c>
      <c r="K2295" s="2">
        <v>44907</v>
      </c>
      <c r="L2295" s="1" t="s">
        <v>4212</v>
      </c>
      <c r="M2295" s="1" t="str">
        <f t="shared" si="175"/>
        <v>Agricultural Extension</v>
      </c>
      <c r="N2295" s="1" t="s">
        <v>4210</v>
      </c>
      <c r="O2295" s="1" t="s">
        <v>4244</v>
      </c>
      <c r="P2295" s="1">
        <v>5571</v>
      </c>
      <c r="Q2295" s="1">
        <v>1563458</v>
      </c>
      <c r="R2295" s="1">
        <f t="shared" si="176"/>
        <v>52798</v>
      </c>
      <c r="S2295" s="4">
        <v>1231188.7584751809</v>
      </c>
      <c r="T2295" s="4">
        <v>438589.9627833211</v>
      </c>
      <c r="U2295" s="1">
        <f t="shared" si="177"/>
        <v>1510660</v>
      </c>
      <c r="V2295" s="4">
        <f t="shared" si="178"/>
        <v>-106320.72125850199</v>
      </c>
      <c r="W2295" s="1" t="str">
        <f t="shared" si="179"/>
        <v>Adverse</v>
      </c>
    </row>
    <row r="2296" spans="1:23" x14ac:dyDescent="0.25">
      <c r="A2296" s="1"/>
      <c r="B2296" s="1"/>
      <c r="C2296" s="1"/>
      <c r="D2296" s="1"/>
      <c r="E2296" s="1" t="s">
        <v>8009</v>
      </c>
      <c r="F2296" s="2">
        <v>44742</v>
      </c>
      <c r="G2296" s="3">
        <v>17939</v>
      </c>
      <c r="H2296" s="1"/>
      <c r="I2296" s="1"/>
      <c r="J2296" s="1" t="s">
        <v>8010</v>
      </c>
      <c r="K2296" s="2">
        <v>44453</v>
      </c>
      <c r="L2296" s="1" t="s">
        <v>4216</v>
      </c>
      <c r="M2296" s="1" t="str">
        <f t="shared" si="175"/>
        <v>Agricultural Extension</v>
      </c>
      <c r="N2296" s="1" t="s">
        <v>4222</v>
      </c>
      <c r="O2296" s="1" t="s">
        <v>4273</v>
      </c>
      <c r="P2296" s="1">
        <v>7217</v>
      </c>
      <c r="Q2296" s="1">
        <v>2139858</v>
      </c>
      <c r="R2296" s="1">
        <f t="shared" si="176"/>
        <v>0</v>
      </c>
      <c r="S2296" s="4">
        <v>615502.82942626253</v>
      </c>
      <c r="T2296" s="4">
        <v>414352.02783188334</v>
      </c>
      <c r="U2296" s="1">
        <f t="shared" si="177"/>
        <v>2139858</v>
      </c>
      <c r="V2296" s="4">
        <f t="shared" si="178"/>
        <v>1110003.1427418541</v>
      </c>
      <c r="W2296" s="1" t="str">
        <f t="shared" si="179"/>
        <v>Favourable</v>
      </c>
    </row>
    <row r="2297" spans="1:23" x14ac:dyDescent="0.25">
      <c r="A2297" s="1"/>
      <c r="B2297" s="1"/>
      <c r="C2297" s="1"/>
      <c r="D2297" s="1"/>
      <c r="E2297" s="1" t="s">
        <v>8011</v>
      </c>
      <c r="F2297" s="2">
        <v>44005</v>
      </c>
      <c r="G2297" s="3">
        <v>22949</v>
      </c>
      <c r="H2297" s="1"/>
      <c r="I2297" s="1"/>
      <c r="J2297" s="1" t="s">
        <v>8012</v>
      </c>
      <c r="K2297" s="2">
        <v>45159</v>
      </c>
      <c r="L2297" s="1" t="s">
        <v>4212</v>
      </c>
      <c r="M2297" s="1" t="str">
        <f t="shared" si="175"/>
        <v>Agricultural Extension</v>
      </c>
      <c r="N2297" s="1" t="s">
        <v>4205</v>
      </c>
      <c r="O2297" s="1" t="s">
        <v>4233</v>
      </c>
      <c r="P2297" s="1">
        <v>6169</v>
      </c>
      <c r="Q2297" s="1">
        <v>2430446</v>
      </c>
      <c r="R2297" s="1">
        <f t="shared" si="176"/>
        <v>44677</v>
      </c>
      <c r="S2297" s="4">
        <v>457745.08896913001</v>
      </c>
      <c r="T2297" s="4">
        <v>103506.59769393224</v>
      </c>
      <c r="U2297" s="1">
        <f t="shared" si="177"/>
        <v>2385769</v>
      </c>
      <c r="V2297" s="4">
        <f t="shared" si="178"/>
        <v>1869194.3133369377</v>
      </c>
      <c r="W2297" s="1" t="str">
        <f t="shared" si="179"/>
        <v>Favourable</v>
      </c>
    </row>
    <row r="2298" spans="1:23" x14ac:dyDescent="0.25">
      <c r="A2298" s="1"/>
      <c r="B2298" s="1"/>
      <c r="C2298" s="1"/>
      <c r="D2298" s="1"/>
      <c r="E2298" s="1" t="s">
        <v>5077</v>
      </c>
      <c r="F2298" s="2">
        <v>44752</v>
      </c>
      <c r="G2298" s="3">
        <v>50152</v>
      </c>
      <c r="H2298" s="1"/>
      <c r="I2298" s="1"/>
      <c r="J2298" s="1" t="s">
        <v>8013</v>
      </c>
      <c r="K2298" s="2">
        <v>44061</v>
      </c>
      <c r="L2298" s="1" t="s">
        <v>4216</v>
      </c>
      <c r="M2298" s="1" t="str">
        <f t="shared" si="175"/>
        <v>Agricultural Extension</v>
      </c>
      <c r="N2298" s="1" t="s">
        <v>4210</v>
      </c>
      <c r="O2298" s="1" t="s">
        <v>4374</v>
      </c>
      <c r="P2298" s="1">
        <v>7532</v>
      </c>
      <c r="Q2298" s="1">
        <v>1243676</v>
      </c>
      <c r="R2298" s="1">
        <f t="shared" si="176"/>
        <v>22700</v>
      </c>
      <c r="S2298" s="4">
        <v>547635.64536259451</v>
      </c>
      <c r="T2298" s="4">
        <v>276776.39007176703</v>
      </c>
      <c r="U2298" s="1">
        <f t="shared" si="177"/>
        <v>1220976</v>
      </c>
      <c r="V2298" s="4">
        <f t="shared" si="178"/>
        <v>419263.96456563845</v>
      </c>
      <c r="W2298" s="1" t="str">
        <f t="shared" si="179"/>
        <v>Favourable</v>
      </c>
    </row>
    <row r="2299" spans="1:23" x14ac:dyDescent="0.25">
      <c r="A2299" s="1"/>
      <c r="B2299" s="1"/>
      <c r="C2299" s="1"/>
      <c r="D2299" s="1"/>
      <c r="E2299" s="1" t="s">
        <v>8014</v>
      </c>
      <c r="F2299" s="2">
        <v>44784</v>
      </c>
      <c r="G2299" s="3">
        <v>51909</v>
      </c>
      <c r="H2299" s="1"/>
      <c r="I2299" s="1"/>
      <c r="J2299" s="1" t="s">
        <v>8015</v>
      </c>
      <c r="K2299" s="2">
        <v>45357</v>
      </c>
      <c r="L2299" s="1" t="s">
        <v>4218</v>
      </c>
      <c r="M2299" s="1" t="str">
        <f t="shared" si="175"/>
        <v>Infrastructure</v>
      </c>
      <c r="N2299" s="1" t="s">
        <v>4210</v>
      </c>
      <c r="O2299" s="1" t="s">
        <v>4402</v>
      </c>
      <c r="P2299" s="1">
        <v>8771</v>
      </c>
      <c r="Q2299" s="1">
        <v>1934540</v>
      </c>
      <c r="R2299" s="1">
        <f t="shared" si="176"/>
        <v>33911</v>
      </c>
      <c r="S2299" s="4">
        <v>1429930.6485603137</v>
      </c>
      <c r="T2299" s="4">
        <v>114727.48134562977</v>
      </c>
      <c r="U2299" s="1">
        <f t="shared" si="177"/>
        <v>1900629</v>
      </c>
      <c r="V2299" s="4">
        <f t="shared" si="178"/>
        <v>389881.87009405647</v>
      </c>
      <c r="W2299" s="1" t="str">
        <f t="shared" si="179"/>
        <v>Favourable</v>
      </c>
    </row>
    <row r="2300" spans="1:23" x14ac:dyDescent="0.25">
      <c r="A2300" s="1"/>
      <c r="B2300" s="1"/>
      <c r="C2300" s="1"/>
      <c r="D2300" s="1"/>
      <c r="E2300" s="1" t="s">
        <v>7364</v>
      </c>
      <c r="F2300" s="2">
        <v>45129</v>
      </c>
      <c r="G2300" s="3">
        <v>25701</v>
      </c>
      <c r="H2300" s="1"/>
      <c r="I2300" s="1"/>
      <c r="J2300" s="1" t="s">
        <v>8016</v>
      </c>
      <c r="K2300" s="2">
        <v>44255</v>
      </c>
      <c r="L2300" s="1" t="s">
        <v>4218</v>
      </c>
      <c r="M2300" s="1" t="str">
        <f t="shared" si="175"/>
        <v>Infrastructure</v>
      </c>
      <c r="N2300" s="1" t="s">
        <v>4210</v>
      </c>
      <c r="O2300" s="1" t="s">
        <v>4256</v>
      </c>
      <c r="P2300" s="1">
        <v>6026</v>
      </c>
      <c r="Q2300" s="1">
        <v>2191379</v>
      </c>
      <c r="R2300" s="1">
        <f t="shared" si="176"/>
        <v>0</v>
      </c>
      <c r="S2300" s="4">
        <v>686211.47258654761</v>
      </c>
      <c r="T2300" s="4">
        <v>353440.69859138131</v>
      </c>
      <c r="U2300" s="1">
        <f t="shared" si="177"/>
        <v>2191379</v>
      </c>
      <c r="V2300" s="4">
        <f t="shared" si="178"/>
        <v>1151726.8288220712</v>
      </c>
      <c r="W2300" s="1" t="str">
        <f t="shared" si="179"/>
        <v>Favourable</v>
      </c>
    </row>
    <row r="2301" spans="1:23" x14ac:dyDescent="0.25">
      <c r="A2301" s="1"/>
      <c r="B2301" s="1"/>
      <c r="C2301" s="1"/>
      <c r="D2301" s="1"/>
      <c r="E2301" s="1" t="s">
        <v>7918</v>
      </c>
      <c r="F2301" s="2">
        <v>45220</v>
      </c>
      <c r="G2301" s="3">
        <v>55333</v>
      </c>
      <c r="H2301" s="1"/>
      <c r="I2301" s="1"/>
      <c r="J2301" s="1" t="s">
        <v>8017</v>
      </c>
      <c r="K2301" s="2">
        <v>45327</v>
      </c>
      <c r="L2301" s="1" t="s">
        <v>4216</v>
      </c>
      <c r="M2301" s="1" t="str">
        <f t="shared" si="175"/>
        <v>Agricultural Extension</v>
      </c>
      <c r="N2301" s="1" t="s">
        <v>4222</v>
      </c>
      <c r="O2301" s="1" t="s">
        <v>4438</v>
      </c>
      <c r="P2301" s="1">
        <v>8951</v>
      </c>
      <c r="Q2301" s="1">
        <v>1940981</v>
      </c>
      <c r="R2301" s="1">
        <f t="shared" si="176"/>
        <v>0</v>
      </c>
      <c r="S2301" s="4">
        <v>36434.441961992641</v>
      </c>
      <c r="T2301" s="4">
        <v>360097.83165247686</v>
      </c>
      <c r="U2301" s="1">
        <f t="shared" si="177"/>
        <v>1940981</v>
      </c>
      <c r="V2301" s="4">
        <f t="shared" si="178"/>
        <v>1544448.7263855306</v>
      </c>
      <c r="W2301" s="1" t="str">
        <f t="shared" si="179"/>
        <v>Favourable</v>
      </c>
    </row>
    <row r="2302" spans="1:23" x14ac:dyDescent="0.25">
      <c r="A2302" s="1"/>
      <c r="B2302" s="1"/>
      <c r="C2302" s="1"/>
      <c r="D2302" s="1"/>
      <c r="E2302" s="1" t="s">
        <v>8018</v>
      </c>
      <c r="F2302" s="2">
        <v>45174</v>
      </c>
      <c r="G2302" s="3">
        <v>46569</v>
      </c>
      <c r="H2302" s="1"/>
      <c r="I2302" s="1"/>
      <c r="J2302" s="1" t="s">
        <v>7060</v>
      </c>
      <c r="K2302" s="2">
        <v>44491</v>
      </c>
      <c r="L2302" s="1" t="s">
        <v>4218</v>
      </c>
      <c r="M2302" s="1" t="str">
        <f t="shared" si="175"/>
        <v>Infrastructure</v>
      </c>
      <c r="N2302" s="1" t="s">
        <v>4210</v>
      </c>
      <c r="O2302" s="1" t="s">
        <v>4276</v>
      </c>
      <c r="P2302" s="1">
        <v>8109</v>
      </c>
      <c r="Q2302" s="1">
        <v>1881410</v>
      </c>
      <c r="R2302" s="1">
        <f t="shared" si="176"/>
        <v>24732</v>
      </c>
      <c r="S2302" s="4">
        <v>179515.99697530625</v>
      </c>
      <c r="T2302" s="4">
        <v>234367.36345735352</v>
      </c>
      <c r="U2302" s="1">
        <f t="shared" si="177"/>
        <v>1856678</v>
      </c>
      <c r="V2302" s="4">
        <f t="shared" si="178"/>
        <v>1467526.6395673403</v>
      </c>
      <c r="W2302" s="1" t="str">
        <f t="shared" si="179"/>
        <v>Favourable</v>
      </c>
    </row>
    <row r="2303" spans="1:23" x14ac:dyDescent="0.25">
      <c r="A2303" s="1"/>
      <c r="B2303" s="1"/>
      <c r="C2303" s="1"/>
      <c r="D2303" s="1"/>
      <c r="E2303" s="1" t="s">
        <v>8019</v>
      </c>
      <c r="F2303" s="2">
        <v>44380</v>
      </c>
      <c r="G2303" s="3">
        <v>22763</v>
      </c>
      <c r="H2303" s="1"/>
      <c r="I2303" s="1"/>
      <c r="J2303" s="1" t="s">
        <v>8020</v>
      </c>
      <c r="K2303" s="2">
        <v>44234</v>
      </c>
      <c r="L2303" s="1" t="s">
        <v>4200</v>
      </c>
      <c r="M2303" s="1" t="str">
        <f t="shared" si="175"/>
        <v>Social Services</v>
      </c>
      <c r="N2303" s="1" t="s">
        <v>4210</v>
      </c>
      <c r="O2303" s="1" t="s">
        <v>4311</v>
      </c>
      <c r="P2303" s="1">
        <v>5619</v>
      </c>
      <c r="Q2303" s="1">
        <v>816085</v>
      </c>
      <c r="R2303" s="1">
        <f t="shared" si="176"/>
        <v>26198</v>
      </c>
      <c r="S2303" s="4">
        <v>303354.36809478677</v>
      </c>
      <c r="T2303" s="4">
        <v>129110.91486919206</v>
      </c>
      <c r="U2303" s="1">
        <f t="shared" si="177"/>
        <v>789887</v>
      </c>
      <c r="V2303" s="4">
        <f t="shared" si="178"/>
        <v>383619.71703602117</v>
      </c>
      <c r="W2303" s="1" t="str">
        <f t="shared" si="179"/>
        <v>Favourable</v>
      </c>
    </row>
    <row r="2304" spans="1:23" x14ac:dyDescent="0.25">
      <c r="A2304" s="1"/>
      <c r="B2304" s="1"/>
      <c r="C2304" s="1"/>
      <c r="D2304" s="1"/>
      <c r="E2304" s="1" t="s">
        <v>8021</v>
      </c>
      <c r="F2304" s="2">
        <v>44480</v>
      </c>
      <c r="G2304" s="3">
        <v>35624</v>
      </c>
      <c r="H2304" s="1"/>
      <c r="I2304" s="1"/>
      <c r="J2304" s="1" t="s">
        <v>8022</v>
      </c>
      <c r="K2304" s="2">
        <v>44568</v>
      </c>
      <c r="L2304" s="1" t="s">
        <v>4218</v>
      </c>
      <c r="M2304" s="1" t="str">
        <f t="shared" si="175"/>
        <v>Infrastructure</v>
      </c>
      <c r="N2304" s="1" t="s">
        <v>4205</v>
      </c>
      <c r="O2304" s="1" t="s">
        <v>4273</v>
      </c>
      <c r="P2304" s="1">
        <v>6590</v>
      </c>
      <c r="Q2304" s="1">
        <v>1541007</v>
      </c>
      <c r="R2304" s="1">
        <f t="shared" si="176"/>
        <v>57720</v>
      </c>
      <c r="S2304" s="4">
        <v>1189912.9922960622</v>
      </c>
      <c r="T2304" s="4">
        <v>136820.7451712552</v>
      </c>
      <c r="U2304" s="1">
        <f t="shared" si="177"/>
        <v>1483287</v>
      </c>
      <c r="V2304" s="4">
        <f t="shared" si="178"/>
        <v>214273.26253268262</v>
      </c>
      <c r="W2304" s="1" t="str">
        <f t="shared" si="179"/>
        <v>Favourable</v>
      </c>
    </row>
    <row r="2305" spans="1:23" x14ac:dyDescent="0.25">
      <c r="A2305" s="1"/>
      <c r="B2305" s="1"/>
      <c r="C2305" s="1"/>
      <c r="D2305" s="1"/>
      <c r="E2305" s="1" t="s">
        <v>7915</v>
      </c>
      <c r="F2305" s="2">
        <v>44160</v>
      </c>
      <c r="G2305" s="3">
        <v>57026</v>
      </c>
      <c r="H2305" s="1"/>
      <c r="I2305" s="1"/>
      <c r="J2305" s="1" t="s">
        <v>4930</v>
      </c>
      <c r="K2305" s="2">
        <v>45124</v>
      </c>
      <c r="L2305" s="1" t="s">
        <v>4200</v>
      </c>
      <c r="M2305" s="1" t="str">
        <f t="shared" si="175"/>
        <v>Social Services</v>
      </c>
      <c r="N2305" s="1" t="s">
        <v>4205</v>
      </c>
      <c r="O2305" s="1" t="s">
        <v>4289</v>
      </c>
      <c r="P2305" s="1">
        <v>6546</v>
      </c>
      <c r="Q2305" s="1">
        <v>2429163</v>
      </c>
      <c r="R2305" s="1">
        <f t="shared" si="176"/>
        <v>18622</v>
      </c>
      <c r="S2305" s="4">
        <v>332730.81262745062</v>
      </c>
      <c r="T2305" s="4">
        <v>426571.81562552782</v>
      </c>
      <c r="U2305" s="1">
        <f t="shared" si="177"/>
        <v>2410541</v>
      </c>
      <c r="V2305" s="4">
        <f t="shared" si="178"/>
        <v>1669860.3717470216</v>
      </c>
      <c r="W2305" s="1" t="str">
        <f t="shared" si="179"/>
        <v>Favourable</v>
      </c>
    </row>
    <row r="2306" spans="1:23" x14ac:dyDescent="0.25">
      <c r="A2306" s="1"/>
      <c r="B2306" s="1"/>
      <c r="C2306" s="1"/>
      <c r="D2306" s="1"/>
      <c r="E2306" s="1" t="s">
        <v>8023</v>
      </c>
      <c r="F2306" s="2">
        <v>44771</v>
      </c>
      <c r="G2306" s="3">
        <v>58844</v>
      </c>
      <c r="H2306" s="1"/>
      <c r="I2306" s="1"/>
      <c r="J2306" s="1" t="s">
        <v>6173</v>
      </c>
      <c r="K2306" s="2">
        <v>43959</v>
      </c>
      <c r="L2306" s="1" t="s">
        <v>4200</v>
      </c>
      <c r="M2306" s="1" t="str">
        <f t="shared" si="175"/>
        <v>Social Services</v>
      </c>
      <c r="N2306" s="1" t="s">
        <v>4210</v>
      </c>
      <c r="O2306" s="1" t="s">
        <v>4314</v>
      </c>
      <c r="P2306" s="1">
        <v>7165</v>
      </c>
      <c r="Q2306" s="1">
        <v>519351</v>
      </c>
      <c r="R2306" s="1">
        <f t="shared" si="176"/>
        <v>10644</v>
      </c>
      <c r="S2306" s="4">
        <v>76258.2817895068</v>
      </c>
      <c r="T2306" s="4">
        <v>51208.956359672164</v>
      </c>
      <c r="U2306" s="1">
        <f t="shared" si="177"/>
        <v>508707</v>
      </c>
      <c r="V2306" s="4">
        <f t="shared" si="178"/>
        <v>391883.76185082103</v>
      </c>
      <c r="W2306" s="1" t="str">
        <f t="shared" si="179"/>
        <v>Favourable</v>
      </c>
    </row>
    <row r="2307" spans="1:23" x14ac:dyDescent="0.25">
      <c r="A2307" s="1"/>
      <c r="B2307" s="1"/>
      <c r="C2307" s="1"/>
      <c r="D2307" s="1"/>
      <c r="E2307" s="1" t="s">
        <v>8024</v>
      </c>
      <c r="F2307" s="2">
        <v>44172</v>
      </c>
      <c r="G2307" s="3">
        <v>11289</v>
      </c>
      <c r="H2307" s="1"/>
      <c r="I2307" s="1"/>
      <c r="J2307" s="1" t="s">
        <v>8025</v>
      </c>
      <c r="K2307" s="2">
        <v>43834</v>
      </c>
      <c r="L2307" s="1" t="s">
        <v>4216</v>
      </c>
      <c r="M2307" s="1" t="str">
        <f t="shared" ref="M2307:M2370" si="180">INDEX($A:$B,MATCH($L2307,$A:$A,0),2)</f>
        <v>Agricultural Extension</v>
      </c>
      <c r="N2307" s="1" t="s">
        <v>4222</v>
      </c>
      <c r="O2307" s="1" t="s">
        <v>4496</v>
      </c>
      <c r="P2307" s="1">
        <v>6416</v>
      </c>
      <c r="Q2307" s="1">
        <v>1958947</v>
      </c>
      <c r="R2307" s="1">
        <f t="shared" ref="R2307:R2370" si="181">_xlfn.XLOOKUP($J2307,$E:$E,$G:$G,0,0,1)</f>
        <v>0</v>
      </c>
      <c r="S2307" s="4">
        <v>1915096.7670617232</v>
      </c>
      <c r="T2307" s="4">
        <v>615643.58482646674</v>
      </c>
      <c r="U2307" s="1">
        <f t="shared" ref="U2307:U2370" si="182">Q2307-R2307</f>
        <v>1958947</v>
      </c>
      <c r="V2307" s="4">
        <f t="shared" ref="V2307:V2370" si="183">Q2307-(S2307+T2307)</f>
        <v>-571793.35188819002</v>
      </c>
      <c r="W2307" s="1" t="str">
        <f t="shared" ref="W2307:W2370" si="184">IF(V2307&gt;=0,"Favourable","Adverse")</f>
        <v>Adverse</v>
      </c>
    </row>
    <row r="2308" spans="1:23" x14ac:dyDescent="0.25">
      <c r="A2308" s="1"/>
      <c r="B2308" s="1"/>
      <c r="C2308" s="1"/>
      <c r="D2308" s="1"/>
      <c r="E2308" s="1" t="s">
        <v>8026</v>
      </c>
      <c r="F2308" s="2">
        <v>44023</v>
      </c>
      <c r="G2308" s="3">
        <v>29050</v>
      </c>
      <c r="H2308" s="1"/>
      <c r="I2308" s="1"/>
      <c r="J2308" s="1" t="s">
        <v>5656</v>
      </c>
      <c r="K2308" s="2">
        <v>45346</v>
      </c>
      <c r="L2308" s="1" t="s">
        <v>4204</v>
      </c>
      <c r="M2308" s="1" t="str">
        <f t="shared" si="180"/>
        <v>Education</v>
      </c>
      <c r="N2308" s="1" t="s">
        <v>4222</v>
      </c>
      <c r="O2308" s="1" t="s">
        <v>4421</v>
      </c>
      <c r="P2308" s="1">
        <v>6824</v>
      </c>
      <c r="Q2308" s="1">
        <v>2157929</v>
      </c>
      <c r="R2308" s="1">
        <f t="shared" si="181"/>
        <v>73890</v>
      </c>
      <c r="S2308" s="4">
        <v>428299.58277814207</v>
      </c>
      <c r="T2308" s="4">
        <v>470232.57196995575</v>
      </c>
      <c r="U2308" s="1">
        <f t="shared" si="182"/>
        <v>2084039</v>
      </c>
      <c r="V2308" s="4">
        <f t="shared" si="183"/>
        <v>1259396.8452519022</v>
      </c>
      <c r="W2308" s="1" t="str">
        <f t="shared" si="184"/>
        <v>Favourable</v>
      </c>
    </row>
    <row r="2309" spans="1:23" x14ac:dyDescent="0.25">
      <c r="A2309" s="1"/>
      <c r="B2309" s="1"/>
      <c r="C2309" s="1"/>
      <c r="D2309" s="1"/>
      <c r="E2309" s="1" t="s">
        <v>7473</v>
      </c>
      <c r="F2309" s="2">
        <v>45330</v>
      </c>
      <c r="G2309" s="3">
        <v>49878</v>
      </c>
      <c r="H2309" s="1"/>
      <c r="I2309" s="1"/>
      <c r="J2309" s="1" t="s">
        <v>8027</v>
      </c>
      <c r="K2309" s="2">
        <v>44294</v>
      </c>
      <c r="L2309" s="1" t="s">
        <v>4212</v>
      </c>
      <c r="M2309" s="1" t="str">
        <f t="shared" si="180"/>
        <v>Agricultural Extension</v>
      </c>
      <c r="N2309" s="1" t="s">
        <v>4210</v>
      </c>
      <c r="O2309" s="1" t="s">
        <v>4250</v>
      </c>
      <c r="P2309" s="1">
        <v>8036</v>
      </c>
      <c r="Q2309" s="1">
        <v>486956</v>
      </c>
      <c r="R2309" s="1">
        <f t="shared" si="181"/>
        <v>0</v>
      </c>
      <c r="S2309" s="4">
        <v>30493.659644607611</v>
      </c>
      <c r="T2309" s="4">
        <v>93890.380504633111</v>
      </c>
      <c r="U2309" s="1">
        <f t="shared" si="182"/>
        <v>486956</v>
      </c>
      <c r="V2309" s="4">
        <f t="shared" si="183"/>
        <v>362571.95985075925</v>
      </c>
      <c r="W2309" s="1" t="str">
        <f t="shared" si="184"/>
        <v>Favourable</v>
      </c>
    </row>
    <row r="2310" spans="1:23" x14ac:dyDescent="0.25">
      <c r="A2310" s="1"/>
      <c r="B2310" s="1"/>
      <c r="C2310" s="1"/>
      <c r="D2310" s="1"/>
      <c r="E2310" s="1" t="s">
        <v>8028</v>
      </c>
      <c r="F2310" s="2">
        <v>44921</v>
      </c>
      <c r="G2310" s="3">
        <v>38509</v>
      </c>
      <c r="H2310" s="1"/>
      <c r="I2310" s="1"/>
      <c r="J2310" s="1" t="s">
        <v>5518</v>
      </c>
      <c r="K2310" s="2">
        <v>44861</v>
      </c>
      <c r="L2310" s="1" t="s">
        <v>4200</v>
      </c>
      <c r="M2310" s="1" t="str">
        <f t="shared" si="180"/>
        <v>Social Services</v>
      </c>
      <c r="N2310" s="1" t="s">
        <v>4205</v>
      </c>
      <c r="O2310" s="1" t="s">
        <v>4276</v>
      </c>
      <c r="P2310" s="1">
        <v>8549</v>
      </c>
      <c r="Q2310" s="1">
        <v>349327</v>
      </c>
      <c r="R2310" s="1">
        <f t="shared" si="181"/>
        <v>23451</v>
      </c>
      <c r="S2310" s="4">
        <v>105735.77846819324</v>
      </c>
      <c r="T2310" s="4">
        <v>107122.79333709052</v>
      </c>
      <c r="U2310" s="1">
        <f t="shared" si="182"/>
        <v>325876</v>
      </c>
      <c r="V2310" s="4">
        <f t="shared" si="183"/>
        <v>136468.42819471622</v>
      </c>
      <c r="W2310" s="1" t="str">
        <f t="shared" si="184"/>
        <v>Favourable</v>
      </c>
    </row>
    <row r="2311" spans="1:23" x14ac:dyDescent="0.25">
      <c r="A2311" s="1"/>
      <c r="B2311" s="1"/>
      <c r="C2311" s="1"/>
      <c r="D2311" s="1"/>
      <c r="E2311" s="1" t="s">
        <v>8029</v>
      </c>
      <c r="F2311" s="2">
        <v>44815</v>
      </c>
      <c r="G2311" s="3">
        <v>57098</v>
      </c>
      <c r="H2311" s="1"/>
      <c r="I2311" s="1"/>
      <c r="J2311" s="1" t="s">
        <v>8030</v>
      </c>
      <c r="K2311" s="2">
        <v>44427</v>
      </c>
      <c r="L2311" s="1" t="s">
        <v>4212</v>
      </c>
      <c r="M2311" s="1" t="str">
        <f t="shared" si="180"/>
        <v>Agricultural Extension</v>
      </c>
      <c r="N2311" s="1" t="s">
        <v>4210</v>
      </c>
      <c r="O2311" s="1" t="s">
        <v>4279</v>
      </c>
      <c r="P2311" s="1">
        <v>5944</v>
      </c>
      <c r="Q2311" s="1">
        <v>1065218</v>
      </c>
      <c r="R2311" s="1">
        <f t="shared" si="181"/>
        <v>0</v>
      </c>
      <c r="S2311" s="4">
        <v>10186.423370923074</v>
      </c>
      <c r="T2311" s="4">
        <v>275134.37126592099</v>
      </c>
      <c r="U2311" s="1">
        <f t="shared" si="182"/>
        <v>1065218</v>
      </c>
      <c r="V2311" s="4">
        <f t="shared" si="183"/>
        <v>779897.20536315592</v>
      </c>
      <c r="W2311" s="1" t="str">
        <f t="shared" si="184"/>
        <v>Favourable</v>
      </c>
    </row>
    <row r="2312" spans="1:23" x14ac:dyDescent="0.25">
      <c r="A2312" s="1"/>
      <c r="B2312" s="1"/>
      <c r="C2312" s="1"/>
      <c r="D2312" s="1"/>
      <c r="E2312" s="1" t="s">
        <v>7709</v>
      </c>
      <c r="F2312" s="2">
        <v>44173</v>
      </c>
      <c r="G2312" s="3">
        <v>48974</v>
      </c>
      <c r="H2312" s="1"/>
      <c r="I2312" s="1"/>
      <c r="J2312" s="1" t="s">
        <v>4424</v>
      </c>
      <c r="K2312" s="2">
        <v>44062</v>
      </c>
      <c r="L2312" s="1" t="s">
        <v>4204</v>
      </c>
      <c r="M2312" s="1" t="str">
        <f t="shared" si="180"/>
        <v>Education</v>
      </c>
      <c r="N2312" s="1" t="s">
        <v>4222</v>
      </c>
      <c r="O2312" s="1" t="s">
        <v>4241</v>
      </c>
      <c r="P2312" s="1">
        <v>8608</v>
      </c>
      <c r="Q2312" s="1">
        <v>2354747</v>
      </c>
      <c r="R2312" s="1">
        <f t="shared" si="181"/>
        <v>15905</v>
      </c>
      <c r="S2312" s="4">
        <v>1337950.3631189438</v>
      </c>
      <c r="T2312" s="4">
        <v>781646.64075939357</v>
      </c>
      <c r="U2312" s="1">
        <f t="shared" si="182"/>
        <v>2338842</v>
      </c>
      <c r="V2312" s="4">
        <f t="shared" si="183"/>
        <v>235149.99612166267</v>
      </c>
      <c r="W2312" s="1" t="str">
        <f t="shared" si="184"/>
        <v>Favourable</v>
      </c>
    </row>
    <row r="2313" spans="1:23" x14ac:dyDescent="0.25">
      <c r="A2313" s="1"/>
      <c r="B2313" s="1"/>
      <c r="C2313" s="1"/>
      <c r="D2313" s="1"/>
      <c r="E2313" s="1" t="s">
        <v>4805</v>
      </c>
      <c r="F2313" s="2">
        <v>45025</v>
      </c>
      <c r="G2313" s="3">
        <v>32124</v>
      </c>
      <c r="H2313" s="1"/>
      <c r="I2313" s="1"/>
      <c r="J2313" s="1" t="s">
        <v>8031</v>
      </c>
      <c r="K2313" s="2">
        <v>43977</v>
      </c>
      <c r="L2313" s="1" t="s">
        <v>4212</v>
      </c>
      <c r="M2313" s="1" t="str">
        <f t="shared" si="180"/>
        <v>Agricultural Extension</v>
      </c>
      <c r="N2313" s="1" t="s">
        <v>4210</v>
      </c>
      <c r="O2313" s="1" t="s">
        <v>4273</v>
      </c>
      <c r="P2313" s="1">
        <v>8122</v>
      </c>
      <c r="Q2313" s="1">
        <v>458604</v>
      </c>
      <c r="R2313" s="1">
        <f t="shared" si="181"/>
        <v>10107</v>
      </c>
      <c r="S2313" s="4">
        <v>81927.268018603951</v>
      </c>
      <c r="T2313" s="4">
        <v>69330.320831674515</v>
      </c>
      <c r="U2313" s="1">
        <f t="shared" si="182"/>
        <v>448497</v>
      </c>
      <c r="V2313" s="4">
        <f t="shared" si="183"/>
        <v>307346.41114972153</v>
      </c>
      <c r="W2313" s="1" t="str">
        <f t="shared" si="184"/>
        <v>Favourable</v>
      </c>
    </row>
    <row r="2314" spans="1:23" x14ac:dyDescent="0.25">
      <c r="A2314" s="1"/>
      <c r="B2314" s="1"/>
      <c r="C2314" s="1"/>
      <c r="D2314" s="1"/>
      <c r="E2314" s="1" t="s">
        <v>5137</v>
      </c>
      <c r="F2314" s="2">
        <v>44496</v>
      </c>
      <c r="G2314" s="3">
        <v>58098</v>
      </c>
      <c r="H2314" s="1"/>
      <c r="I2314" s="1"/>
      <c r="J2314" s="1" t="s">
        <v>8032</v>
      </c>
      <c r="K2314" s="2">
        <v>43927</v>
      </c>
      <c r="L2314" s="1" t="s">
        <v>4204</v>
      </c>
      <c r="M2314" s="1" t="str">
        <f t="shared" si="180"/>
        <v>Education</v>
      </c>
      <c r="N2314" s="1" t="s">
        <v>4222</v>
      </c>
      <c r="O2314" s="1" t="s">
        <v>4292</v>
      </c>
      <c r="P2314" s="1">
        <v>5625</v>
      </c>
      <c r="Q2314" s="1">
        <v>1475790</v>
      </c>
      <c r="R2314" s="1">
        <f t="shared" si="181"/>
        <v>0</v>
      </c>
      <c r="S2314" s="4">
        <v>399185.74325790914</v>
      </c>
      <c r="T2314" s="4">
        <v>22715.925358798351</v>
      </c>
      <c r="U2314" s="1">
        <f t="shared" si="182"/>
        <v>1475790</v>
      </c>
      <c r="V2314" s="4">
        <f t="shared" si="183"/>
        <v>1053888.3313832926</v>
      </c>
      <c r="W2314" s="1" t="str">
        <f t="shared" si="184"/>
        <v>Favourable</v>
      </c>
    </row>
    <row r="2315" spans="1:23" x14ac:dyDescent="0.25">
      <c r="A2315" s="1"/>
      <c r="B2315" s="1"/>
      <c r="C2315" s="1"/>
      <c r="D2315" s="1"/>
      <c r="E2315" s="1" t="s">
        <v>8033</v>
      </c>
      <c r="F2315" s="2">
        <v>44591</v>
      </c>
      <c r="G2315" s="3">
        <v>48391</v>
      </c>
      <c r="H2315" s="1"/>
      <c r="I2315" s="1"/>
      <c r="J2315" s="1" t="s">
        <v>8034</v>
      </c>
      <c r="K2315" s="2">
        <v>44362</v>
      </c>
      <c r="L2315" s="1" t="s">
        <v>4212</v>
      </c>
      <c r="M2315" s="1" t="str">
        <f t="shared" si="180"/>
        <v>Agricultural Extension</v>
      </c>
      <c r="N2315" s="1" t="s">
        <v>4210</v>
      </c>
      <c r="O2315" s="1" t="s">
        <v>4237</v>
      </c>
      <c r="P2315" s="1">
        <v>8252</v>
      </c>
      <c r="Q2315" s="1">
        <v>769616</v>
      </c>
      <c r="R2315" s="1">
        <f t="shared" si="181"/>
        <v>0</v>
      </c>
      <c r="S2315" s="4">
        <v>661914.88363790477</v>
      </c>
      <c r="T2315" s="4">
        <v>159767.03895702455</v>
      </c>
      <c r="U2315" s="1">
        <f t="shared" si="182"/>
        <v>769616</v>
      </c>
      <c r="V2315" s="4">
        <f t="shared" si="183"/>
        <v>-52065.922594929347</v>
      </c>
      <c r="W2315" s="1" t="str">
        <f t="shared" si="184"/>
        <v>Adverse</v>
      </c>
    </row>
    <row r="2316" spans="1:23" x14ac:dyDescent="0.25">
      <c r="A2316" s="1"/>
      <c r="B2316" s="1"/>
      <c r="C2316" s="1"/>
      <c r="D2316" s="1"/>
      <c r="E2316" s="1" t="s">
        <v>8035</v>
      </c>
      <c r="F2316" s="2">
        <v>44968</v>
      </c>
      <c r="G2316" s="3">
        <v>58442</v>
      </c>
      <c r="H2316" s="1"/>
      <c r="I2316" s="1"/>
      <c r="J2316" s="1" t="s">
        <v>5347</v>
      </c>
      <c r="K2316" s="2">
        <v>45412</v>
      </c>
      <c r="L2316" s="1" t="s">
        <v>4200</v>
      </c>
      <c r="M2316" s="1" t="str">
        <f t="shared" si="180"/>
        <v>Social Services</v>
      </c>
      <c r="N2316" s="1" t="s">
        <v>4222</v>
      </c>
      <c r="O2316" s="1" t="s">
        <v>4276</v>
      </c>
      <c r="P2316" s="1">
        <v>5827</v>
      </c>
      <c r="Q2316" s="1">
        <v>1801289</v>
      </c>
      <c r="R2316" s="1">
        <f t="shared" si="181"/>
        <v>95280</v>
      </c>
      <c r="S2316" s="4">
        <v>1408821.3528709679</v>
      </c>
      <c r="T2316" s="4">
        <v>384365.5726281745</v>
      </c>
      <c r="U2316" s="1">
        <f t="shared" si="182"/>
        <v>1706009</v>
      </c>
      <c r="V2316" s="4">
        <f t="shared" si="183"/>
        <v>8102.0745008576196</v>
      </c>
      <c r="W2316" s="1" t="str">
        <f t="shared" si="184"/>
        <v>Favourable</v>
      </c>
    </row>
    <row r="2317" spans="1:23" x14ac:dyDescent="0.25">
      <c r="A2317" s="1"/>
      <c r="B2317" s="1"/>
      <c r="C2317" s="1"/>
      <c r="D2317" s="1"/>
      <c r="E2317" s="1" t="s">
        <v>8036</v>
      </c>
      <c r="F2317" s="2">
        <v>44676</v>
      </c>
      <c r="G2317" s="3">
        <v>23991</v>
      </c>
      <c r="H2317" s="1"/>
      <c r="I2317" s="1"/>
      <c r="J2317" s="1" t="s">
        <v>8037</v>
      </c>
      <c r="K2317" s="2">
        <v>44130</v>
      </c>
      <c r="L2317" s="1" t="s">
        <v>4218</v>
      </c>
      <c r="M2317" s="1" t="str">
        <f t="shared" si="180"/>
        <v>Infrastructure</v>
      </c>
      <c r="N2317" s="1" t="s">
        <v>4222</v>
      </c>
      <c r="O2317" s="1" t="s">
        <v>4345</v>
      </c>
      <c r="P2317" s="1">
        <v>8157</v>
      </c>
      <c r="Q2317" s="1">
        <v>2473325</v>
      </c>
      <c r="R2317" s="1">
        <f t="shared" si="181"/>
        <v>41200</v>
      </c>
      <c r="S2317" s="4">
        <v>765510.89651060582</v>
      </c>
      <c r="T2317" s="4">
        <v>112894.91455942771</v>
      </c>
      <c r="U2317" s="1">
        <f t="shared" si="182"/>
        <v>2432125</v>
      </c>
      <c r="V2317" s="4">
        <f t="shared" si="183"/>
        <v>1594919.1889299664</v>
      </c>
      <c r="W2317" s="1" t="str">
        <f t="shared" si="184"/>
        <v>Favourable</v>
      </c>
    </row>
    <row r="2318" spans="1:23" x14ac:dyDescent="0.25">
      <c r="A2318" s="1"/>
      <c r="B2318" s="1"/>
      <c r="C2318" s="1"/>
      <c r="D2318" s="1"/>
      <c r="E2318" s="1" t="s">
        <v>8038</v>
      </c>
      <c r="F2318" s="2">
        <v>45175</v>
      </c>
      <c r="G2318" s="3">
        <v>40091</v>
      </c>
      <c r="H2318" s="1"/>
      <c r="I2318" s="1"/>
      <c r="J2318" s="1" t="s">
        <v>6971</v>
      </c>
      <c r="K2318" s="2">
        <v>45261</v>
      </c>
      <c r="L2318" s="1" t="s">
        <v>4212</v>
      </c>
      <c r="M2318" s="1" t="str">
        <f t="shared" si="180"/>
        <v>Agricultural Extension</v>
      </c>
      <c r="N2318" s="1" t="s">
        <v>4210</v>
      </c>
      <c r="O2318" s="1" t="s">
        <v>4259</v>
      </c>
      <c r="P2318" s="1">
        <v>9208</v>
      </c>
      <c r="Q2318" s="1">
        <v>1723621</v>
      </c>
      <c r="R2318" s="1">
        <f t="shared" si="181"/>
        <v>26371</v>
      </c>
      <c r="S2318" s="4">
        <v>546795.52174411039</v>
      </c>
      <c r="T2318" s="4">
        <v>574407.34724298923</v>
      </c>
      <c r="U2318" s="1">
        <f t="shared" si="182"/>
        <v>1697250</v>
      </c>
      <c r="V2318" s="4">
        <f t="shared" si="183"/>
        <v>602418.13101290027</v>
      </c>
      <c r="W2318" s="1" t="str">
        <f t="shared" si="184"/>
        <v>Favourable</v>
      </c>
    </row>
    <row r="2319" spans="1:23" x14ac:dyDescent="0.25">
      <c r="A2319" s="1"/>
      <c r="B2319" s="1"/>
      <c r="C2319" s="1"/>
      <c r="D2319" s="1"/>
      <c r="E2319" s="1" t="s">
        <v>8039</v>
      </c>
      <c r="F2319" s="2">
        <v>44558</v>
      </c>
      <c r="G2319" s="3">
        <v>42405</v>
      </c>
      <c r="H2319" s="1"/>
      <c r="I2319" s="1"/>
      <c r="J2319" s="1" t="s">
        <v>8040</v>
      </c>
      <c r="K2319" s="2">
        <v>45177</v>
      </c>
      <c r="L2319" s="1" t="s">
        <v>4218</v>
      </c>
      <c r="M2319" s="1" t="str">
        <f t="shared" si="180"/>
        <v>Infrastructure</v>
      </c>
      <c r="N2319" s="1" t="s">
        <v>4210</v>
      </c>
      <c r="O2319" s="1" t="s">
        <v>4358</v>
      </c>
      <c r="P2319" s="1">
        <v>7129</v>
      </c>
      <c r="Q2319" s="1">
        <v>1681557</v>
      </c>
      <c r="R2319" s="1">
        <f t="shared" si="181"/>
        <v>37486</v>
      </c>
      <c r="S2319" s="4">
        <v>414116.2021584512</v>
      </c>
      <c r="T2319" s="4">
        <v>479830.97307666321</v>
      </c>
      <c r="U2319" s="1">
        <f t="shared" si="182"/>
        <v>1644071</v>
      </c>
      <c r="V2319" s="4">
        <f t="shared" si="183"/>
        <v>787609.82476488559</v>
      </c>
      <c r="W2319" s="1" t="str">
        <f t="shared" si="184"/>
        <v>Favourable</v>
      </c>
    </row>
    <row r="2320" spans="1:23" x14ac:dyDescent="0.25">
      <c r="A2320" s="1"/>
      <c r="B2320" s="1"/>
      <c r="C2320" s="1"/>
      <c r="D2320" s="1"/>
      <c r="E2320" s="1" t="s">
        <v>6256</v>
      </c>
      <c r="F2320" s="2">
        <v>44334</v>
      </c>
      <c r="G2320" s="3">
        <v>47540</v>
      </c>
      <c r="H2320" s="1"/>
      <c r="I2320" s="1"/>
      <c r="J2320" s="1" t="s">
        <v>8041</v>
      </c>
      <c r="K2320" s="2">
        <v>45085</v>
      </c>
      <c r="L2320" s="1" t="s">
        <v>4216</v>
      </c>
      <c r="M2320" s="1" t="str">
        <f t="shared" si="180"/>
        <v>Agricultural Extension</v>
      </c>
      <c r="N2320" s="1" t="s">
        <v>4210</v>
      </c>
      <c r="O2320" s="1" t="s">
        <v>4273</v>
      </c>
      <c r="P2320" s="1">
        <v>7541</v>
      </c>
      <c r="Q2320" s="1">
        <v>1677527</v>
      </c>
      <c r="R2320" s="1">
        <f t="shared" si="181"/>
        <v>0</v>
      </c>
      <c r="S2320" s="4">
        <v>981554.91593217338</v>
      </c>
      <c r="T2320" s="4">
        <v>3775.7325451252123</v>
      </c>
      <c r="U2320" s="1">
        <f t="shared" si="182"/>
        <v>1677527</v>
      </c>
      <c r="V2320" s="4">
        <f t="shared" si="183"/>
        <v>692196.35152270144</v>
      </c>
      <c r="W2320" s="1" t="str">
        <f t="shared" si="184"/>
        <v>Favourable</v>
      </c>
    </row>
    <row r="2321" spans="1:23" x14ac:dyDescent="0.25">
      <c r="A2321" s="1"/>
      <c r="B2321" s="1"/>
      <c r="C2321" s="1"/>
      <c r="D2321" s="1"/>
      <c r="E2321" s="1" t="s">
        <v>8042</v>
      </c>
      <c r="F2321" s="2">
        <v>44592</v>
      </c>
      <c r="G2321" s="3">
        <v>32628</v>
      </c>
      <c r="H2321" s="1"/>
      <c r="I2321" s="1"/>
      <c r="J2321" s="1" t="s">
        <v>8043</v>
      </c>
      <c r="K2321" s="2">
        <v>44892</v>
      </c>
      <c r="L2321" s="1" t="s">
        <v>4204</v>
      </c>
      <c r="M2321" s="1" t="str">
        <f t="shared" si="180"/>
        <v>Education</v>
      </c>
      <c r="N2321" s="1" t="s">
        <v>4205</v>
      </c>
      <c r="O2321" s="1" t="s">
        <v>4374</v>
      </c>
      <c r="P2321" s="1">
        <v>6122</v>
      </c>
      <c r="Q2321" s="1">
        <v>786937</v>
      </c>
      <c r="R2321" s="1">
        <f t="shared" si="181"/>
        <v>41641</v>
      </c>
      <c r="S2321" s="4">
        <v>719013.07452548074</v>
      </c>
      <c r="T2321" s="4">
        <v>159267.36332442876</v>
      </c>
      <c r="U2321" s="1">
        <f t="shared" si="182"/>
        <v>745296</v>
      </c>
      <c r="V2321" s="4">
        <f t="shared" si="183"/>
        <v>-91343.437849909533</v>
      </c>
      <c r="W2321" s="1" t="str">
        <f t="shared" si="184"/>
        <v>Adverse</v>
      </c>
    </row>
    <row r="2322" spans="1:23" x14ac:dyDescent="0.25">
      <c r="A2322" s="1"/>
      <c r="B2322" s="1"/>
      <c r="C2322" s="1"/>
      <c r="D2322" s="1"/>
      <c r="E2322" s="1" t="s">
        <v>8044</v>
      </c>
      <c r="F2322" s="2">
        <v>44905</v>
      </c>
      <c r="G2322" s="3">
        <v>22312</v>
      </c>
      <c r="H2322" s="1"/>
      <c r="I2322" s="1"/>
      <c r="J2322" s="1" t="s">
        <v>8045</v>
      </c>
      <c r="K2322" s="2">
        <v>45140</v>
      </c>
      <c r="L2322" s="1" t="s">
        <v>4216</v>
      </c>
      <c r="M2322" s="1" t="str">
        <f t="shared" si="180"/>
        <v>Agricultural Extension</v>
      </c>
      <c r="N2322" s="1" t="s">
        <v>4222</v>
      </c>
      <c r="O2322" s="1" t="s">
        <v>4330</v>
      </c>
      <c r="P2322" s="1">
        <v>5663</v>
      </c>
      <c r="Q2322" s="1">
        <v>1852317</v>
      </c>
      <c r="R2322" s="1">
        <f t="shared" si="181"/>
        <v>23054</v>
      </c>
      <c r="S2322" s="4">
        <v>1665896.2251297168</v>
      </c>
      <c r="T2322" s="4">
        <v>374756.55222062307</v>
      </c>
      <c r="U2322" s="1">
        <f t="shared" si="182"/>
        <v>1829263</v>
      </c>
      <c r="V2322" s="4">
        <f t="shared" si="183"/>
        <v>-188335.77735033981</v>
      </c>
      <c r="W2322" s="1" t="str">
        <f t="shared" si="184"/>
        <v>Adverse</v>
      </c>
    </row>
    <row r="2323" spans="1:23" x14ac:dyDescent="0.25">
      <c r="A2323" s="1"/>
      <c r="B2323" s="1"/>
      <c r="C2323" s="1"/>
      <c r="D2323" s="1"/>
      <c r="E2323" s="1" t="s">
        <v>8046</v>
      </c>
      <c r="F2323" s="2">
        <v>44748</v>
      </c>
      <c r="G2323" s="3">
        <v>40775</v>
      </c>
      <c r="H2323" s="1"/>
      <c r="I2323" s="1"/>
      <c r="J2323" s="1" t="s">
        <v>8047</v>
      </c>
      <c r="K2323" s="2">
        <v>44648</v>
      </c>
      <c r="L2323" s="1" t="s">
        <v>4218</v>
      </c>
      <c r="M2323" s="1" t="str">
        <f t="shared" si="180"/>
        <v>Infrastructure</v>
      </c>
      <c r="N2323" s="1" t="s">
        <v>4222</v>
      </c>
      <c r="O2323" s="1" t="s">
        <v>4244</v>
      </c>
      <c r="P2323" s="1">
        <v>5516</v>
      </c>
      <c r="Q2323" s="1">
        <v>1752710</v>
      </c>
      <c r="R2323" s="1">
        <f t="shared" si="181"/>
        <v>17810</v>
      </c>
      <c r="S2323" s="4">
        <v>1181913.4654808</v>
      </c>
      <c r="T2323" s="4">
        <v>356819.32412644516</v>
      </c>
      <c r="U2323" s="1">
        <f t="shared" si="182"/>
        <v>1734900</v>
      </c>
      <c r="V2323" s="4">
        <f t="shared" si="183"/>
        <v>213977.21039275476</v>
      </c>
      <c r="W2323" s="1" t="str">
        <f t="shared" si="184"/>
        <v>Favourable</v>
      </c>
    </row>
    <row r="2324" spans="1:23" x14ac:dyDescent="0.25">
      <c r="A2324" s="1"/>
      <c r="B2324" s="1"/>
      <c r="C2324" s="1"/>
      <c r="D2324" s="1"/>
      <c r="E2324" s="1" t="s">
        <v>6591</v>
      </c>
      <c r="F2324" s="2">
        <v>45169</v>
      </c>
      <c r="G2324" s="3">
        <v>11408</v>
      </c>
      <c r="H2324" s="1"/>
      <c r="I2324" s="1"/>
      <c r="J2324" s="1" t="s">
        <v>8048</v>
      </c>
      <c r="K2324" s="2">
        <v>45068</v>
      </c>
      <c r="L2324" s="1" t="s">
        <v>4218</v>
      </c>
      <c r="M2324" s="1" t="str">
        <f t="shared" si="180"/>
        <v>Infrastructure</v>
      </c>
      <c r="N2324" s="1" t="s">
        <v>4222</v>
      </c>
      <c r="O2324" s="1" t="s">
        <v>4374</v>
      </c>
      <c r="P2324" s="1">
        <v>8570</v>
      </c>
      <c r="Q2324" s="1">
        <v>1263645</v>
      </c>
      <c r="R2324" s="1">
        <f t="shared" si="181"/>
        <v>40973</v>
      </c>
      <c r="S2324" s="4">
        <v>317938.55657480314</v>
      </c>
      <c r="T2324" s="4">
        <v>313871.74119855161</v>
      </c>
      <c r="U2324" s="1">
        <f t="shared" si="182"/>
        <v>1222672</v>
      </c>
      <c r="V2324" s="4">
        <f t="shared" si="183"/>
        <v>631834.70222664531</v>
      </c>
      <c r="W2324" s="1" t="str">
        <f t="shared" si="184"/>
        <v>Favourable</v>
      </c>
    </row>
    <row r="2325" spans="1:23" x14ac:dyDescent="0.25">
      <c r="A2325" s="1"/>
      <c r="B2325" s="1"/>
      <c r="C2325" s="1"/>
      <c r="D2325" s="1"/>
      <c r="E2325" s="1" t="s">
        <v>8049</v>
      </c>
      <c r="F2325" s="2">
        <v>44520</v>
      </c>
      <c r="G2325" s="3">
        <v>16789</v>
      </c>
      <c r="H2325" s="1"/>
      <c r="I2325" s="1"/>
      <c r="J2325" s="1" t="s">
        <v>5774</v>
      </c>
      <c r="K2325" s="2">
        <v>44054</v>
      </c>
      <c r="L2325" s="1" t="s">
        <v>4218</v>
      </c>
      <c r="M2325" s="1" t="str">
        <f t="shared" si="180"/>
        <v>Infrastructure</v>
      </c>
      <c r="N2325" s="1" t="s">
        <v>4205</v>
      </c>
      <c r="O2325" s="1" t="s">
        <v>4264</v>
      </c>
      <c r="P2325" s="1">
        <v>9135</v>
      </c>
      <c r="Q2325" s="1">
        <v>1946766</v>
      </c>
      <c r="R2325" s="1">
        <f t="shared" si="181"/>
        <v>27811</v>
      </c>
      <c r="S2325" s="4">
        <v>886948.50150651787</v>
      </c>
      <c r="T2325" s="4">
        <v>381388.94465986191</v>
      </c>
      <c r="U2325" s="1">
        <f t="shared" si="182"/>
        <v>1918955</v>
      </c>
      <c r="V2325" s="4">
        <f t="shared" si="183"/>
        <v>678428.55383362016</v>
      </c>
      <c r="W2325" s="1" t="str">
        <f t="shared" si="184"/>
        <v>Favourable</v>
      </c>
    </row>
    <row r="2326" spans="1:23" x14ac:dyDescent="0.25">
      <c r="A2326" s="1"/>
      <c r="B2326" s="1"/>
      <c r="C2326" s="1"/>
      <c r="D2326" s="1"/>
      <c r="E2326" s="1" t="s">
        <v>4550</v>
      </c>
      <c r="F2326" s="2">
        <v>44594</v>
      </c>
      <c r="G2326" s="3">
        <v>25700</v>
      </c>
      <c r="H2326" s="1"/>
      <c r="I2326" s="1"/>
      <c r="J2326" s="1" t="s">
        <v>8050</v>
      </c>
      <c r="K2326" s="2">
        <v>44630</v>
      </c>
      <c r="L2326" s="1" t="s">
        <v>4218</v>
      </c>
      <c r="M2326" s="1" t="str">
        <f t="shared" si="180"/>
        <v>Infrastructure</v>
      </c>
      <c r="N2326" s="1" t="s">
        <v>4222</v>
      </c>
      <c r="O2326" s="1" t="s">
        <v>4264</v>
      </c>
      <c r="P2326" s="1">
        <v>6600</v>
      </c>
      <c r="Q2326" s="1">
        <v>1552062</v>
      </c>
      <c r="R2326" s="1">
        <f t="shared" si="181"/>
        <v>0</v>
      </c>
      <c r="S2326" s="4">
        <v>1119440.8496670325</v>
      </c>
      <c r="T2326" s="4">
        <v>162153.8481231101</v>
      </c>
      <c r="U2326" s="1">
        <f t="shared" si="182"/>
        <v>1552062</v>
      </c>
      <c r="V2326" s="4">
        <f t="shared" si="183"/>
        <v>270467.30220985739</v>
      </c>
      <c r="W2326" s="1" t="str">
        <f t="shared" si="184"/>
        <v>Favourable</v>
      </c>
    </row>
    <row r="2327" spans="1:23" x14ac:dyDescent="0.25">
      <c r="A2327" s="1"/>
      <c r="B2327" s="1"/>
      <c r="C2327" s="1"/>
      <c r="D2327" s="1"/>
      <c r="E2327" s="1" t="s">
        <v>8051</v>
      </c>
      <c r="F2327" s="2">
        <v>45225</v>
      </c>
      <c r="G2327" s="3">
        <v>34595</v>
      </c>
      <c r="H2327" s="1"/>
      <c r="I2327" s="1"/>
      <c r="J2327" s="1" t="s">
        <v>4585</v>
      </c>
      <c r="K2327" s="2">
        <v>44171</v>
      </c>
      <c r="L2327" s="1" t="s">
        <v>4200</v>
      </c>
      <c r="M2327" s="1" t="str">
        <f t="shared" si="180"/>
        <v>Social Services</v>
      </c>
      <c r="N2327" s="1" t="s">
        <v>4222</v>
      </c>
      <c r="O2327" s="1" t="s">
        <v>4273</v>
      </c>
      <c r="P2327" s="1">
        <v>8611</v>
      </c>
      <c r="Q2327" s="1">
        <v>505895</v>
      </c>
      <c r="R2327" s="1">
        <f t="shared" si="181"/>
        <v>23331</v>
      </c>
      <c r="S2327" s="4">
        <v>401279.63369004801</v>
      </c>
      <c r="T2327" s="4">
        <v>143339.54979990915</v>
      </c>
      <c r="U2327" s="1">
        <f t="shared" si="182"/>
        <v>482564</v>
      </c>
      <c r="V2327" s="4">
        <f t="shared" si="183"/>
        <v>-38724.183489957126</v>
      </c>
      <c r="W2327" s="1" t="str">
        <f t="shared" si="184"/>
        <v>Adverse</v>
      </c>
    </row>
    <row r="2328" spans="1:23" x14ac:dyDescent="0.25">
      <c r="A2328" s="1"/>
      <c r="B2328" s="1"/>
      <c r="C2328" s="1"/>
      <c r="D2328" s="1"/>
      <c r="E2328" s="1" t="s">
        <v>8052</v>
      </c>
      <c r="F2328" s="2">
        <v>44633</v>
      </c>
      <c r="G2328" s="3">
        <v>25804</v>
      </c>
      <c r="H2328" s="1"/>
      <c r="I2328" s="1"/>
      <c r="J2328" s="1" t="s">
        <v>8053</v>
      </c>
      <c r="K2328" s="2">
        <v>43954</v>
      </c>
      <c r="L2328" s="1" t="s">
        <v>4212</v>
      </c>
      <c r="M2328" s="1" t="str">
        <f t="shared" si="180"/>
        <v>Agricultural Extension</v>
      </c>
      <c r="N2328" s="1" t="s">
        <v>4210</v>
      </c>
      <c r="O2328" s="1" t="s">
        <v>4358</v>
      </c>
      <c r="P2328" s="1">
        <v>7645</v>
      </c>
      <c r="Q2328" s="1">
        <v>1425443</v>
      </c>
      <c r="R2328" s="1">
        <f t="shared" si="181"/>
        <v>55537</v>
      </c>
      <c r="S2328" s="4">
        <v>1253028.2249240277</v>
      </c>
      <c r="T2328" s="4">
        <v>201900.47188475076</v>
      </c>
      <c r="U2328" s="1">
        <f t="shared" si="182"/>
        <v>1369906</v>
      </c>
      <c r="V2328" s="4">
        <f t="shared" si="183"/>
        <v>-29485.696808778448</v>
      </c>
      <c r="W2328" s="1" t="str">
        <f t="shared" si="184"/>
        <v>Adverse</v>
      </c>
    </row>
    <row r="2329" spans="1:23" x14ac:dyDescent="0.25">
      <c r="A2329" s="1"/>
      <c r="B2329" s="1"/>
      <c r="C2329" s="1"/>
      <c r="D2329" s="1"/>
      <c r="E2329" s="1" t="s">
        <v>8054</v>
      </c>
      <c r="F2329" s="2">
        <v>45281</v>
      </c>
      <c r="G2329" s="3">
        <v>48822</v>
      </c>
      <c r="H2329" s="1"/>
      <c r="I2329" s="1"/>
      <c r="J2329" s="1" t="s">
        <v>8055</v>
      </c>
      <c r="K2329" s="2">
        <v>44826</v>
      </c>
      <c r="L2329" s="1" t="s">
        <v>4204</v>
      </c>
      <c r="M2329" s="1" t="str">
        <f t="shared" si="180"/>
        <v>Education</v>
      </c>
      <c r="N2329" s="1" t="s">
        <v>4210</v>
      </c>
      <c r="O2329" s="1" t="s">
        <v>4479</v>
      </c>
      <c r="P2329" s="1">
        <v>6026</v>
      </c>
      <c r="Q2329" s="1">
        <v>1101847</v>
      </c>
      <c r="R2329" s="1">
        <f t="shared" si="181"/>
        <v>0</v>
      </c>
      <c r="S2329" s="4">
        <v>734604.34425002174</v>
      </c>
      <c r="T2329" s="4">
        <v>212631.41138926128</v>
      </c>
      <c r="U2329" s="1">
        <f t="shared" si="182"/>
        <v>1101847</v>
      </c>
      <c r="V2329" s="4">
        <f t="shared" si="183"/>
        <v>154611.24436071701</v>
      </c>
      <c r="W2329" s="1" t="str">
        <f t="shared" si="184"/>
        <v>Favourable</v>
      </c>
    </row>
    <row r="2330" spans="1:23" x14ac:dyDescent="0.25">
      <c r="A2330" s="1"/>
      <c r="B2330" s="1"/>
      <c r="C2330" s="1"/>
      <c r="D2330" s="1"/>
      <c r="E2330" s="1" t="s">
        <v>8056</v>
      </c>
      <c r="F2330" s="2">
        <v>43959</v>
      </c>
      <c r="G2330" s="3">
        <v>45588</v>
      </c>
      <c r="H2330" s="1"/>
      <c r="I2330" s="1"/>
      <c r="J2330" s="1" t="s">
        <v>8057</v>
      </c>
      <c r="K2330" s="2">
        <v>45047</v>
      </c>
      <c r="L2330" s="1" t="s">
        <v>4200</v>
      </c>
      <c r="M2330" s="1" t="str">
        <f t="shared" si="180"/>
        <v>Social Services</v>
      </c>
      <c r="N2330" s="1" t="s">
        <v>4210</v>
      </c>
      <c r="O2330" s="1" t="s">
        <v>4335</v>
      </c>
      <c r="P2330" s="1">
        <v>6455</v>
      </c>
      <c r="Q2330" s="1">
        <v>1591571</v>
      </c>
      <c r="R2330" s="1">
        <f t="shared" si="181"/>
        <v>24170</v>
      </c>
      <c r="S2330" s="4">
        <v>1204234.0412021817</v>
      </c>
      <c r="T2330" s="4">
        <v>475592.89317994594</v>
      </c>
      <c r="U2330" s="1">
        <f t="shared" si="182"/>
        <v>1567401</v>
      </c>
      <c r="V2330" s="4">
        <f t="shared" si="183"/>
        <v>-88255.934382127598</v>
      </c>
      <c r="W2330" s="1" t="str">
        <f t="shared" si="184"/>
        <v>Adverse</v>
      </c>
    </row>
    <row r="2331" spans="1:23" x14ac:dyDescent="0.25">
      <c r="A2331" s="1"/>
      <c r="B2331" s="1"/>
      <c r="C2331" s="1"/>
      <c r="D2331" s="1"/>
      <c r="E2331" s="1" t="s">
        <v>8058</v>
      </c>
      <c r="F2331" s="2">
        <v>44230</v>
      </c>
      <c r="G2331" s="3">
        <v>29631</v>
      </c>
      <c r="H2331" s="1"/>
      <c r="I2331" s="1"/>
      <c r="J2331" s="1" t="s">
        <v>8059</v>
      </c>
      <c r="K2331" s="2">
        <v>45214</v>
      </c>
      <c r="L2331" s="1" t="s">
        <v>4218</v>
      </c>
      <c r="M2331" s="1" t="str">
        <f t="shared" si="180"/>
        <v>Infrastructure</v>
      </c>
      <c r="N2331" s="1" t="s">
        <v>4222</v>
      </c>
      <c r="O2331" s="1" t="s">
        <v>4358</v>
      </c>
      <c r="P2331" s="1">
        <v>9040</v>
      </c>
      <c r="Q2331" s="1">
        <v>1430245</v>
      </c>
      <c r="R2331" s="1">
        <f t="shared" si="181"/>
        <v>56865</v>
      </c>
      <c r="S2331" s="4">
        <v>348550.59756080178</v>
      </c>
      <c r="T2331" s="4">
        <v>400340.81819695741</v>
      </c>
      <c r="U2331" s="1">
        <f t="shared" si="182"/>
        <v>1373380</v>
      </c>
      <c r="V2331" s="4">
        <f t="shared" si="183"/>
        <v>681353.58424224076</v>
      </c>
      <c r="W2331" s="1" t="str">
        <f t="shared" si="184"/>
        <v>Favourable</v>
      </c>
    </row>
    <row r="2332" spans="1:23" x14ac:dyDescent="0.25">
      <c r="A2332" s="1"/>
      <c r="B2332" s="1"/>
      <c r="C2332" s="1"/>
      <c r="D2332" s="1"/>
      <c r="E2332" s="1" t="s">
        <v>8060</v>
      </c>
      <c r="F2332" s="2">
        <v>44811</v>
      </c>
      <c r="G2332" s="3">
        <v>20874</v>
      </c>
      <c r="H2332" s="1"/>
      <c r="I2332" s="1"/>
      <c r="J2332" s="1" t="s">
        <v>8061</v>
      </c>
      <c r="K2332" s="2">
        <v>45404</v>
      </c>
      <c r="L2332" s="1" t="s">
        <v>4212</v>
      </c>
      <c r="M2332" s="1" t="str">
        <f t="shared" si="180"/>
        <v>Agricultural Extension</v>
      </c>
      <c r="N2332" s="1" t="s">
        <v>4210</v>
      </c>
      <c r="O2332" s="1" t="s">
        <v>4273</v>
      </c>
      <c r="P2332" s="1">
        <v>5986</v>
      </c>
      <c r="Q2332" s="1">
        <v>1961001</v>
      </c>
      <c r="R2332" s="1">
        <f t="shared" si="181"/>
        <v>31860</v>
      </c>
      <c r="S2332" s="4">
        <v>729029.10330227576</v>
      </c>
      <c r="T2332" s="4">
        <v>251740.68144592244</v>
      </c>
      <c r="U2332" s="1">
        <f t="shared" si="182"/>
        <v>1929141</v>
      </c>
      <c r="V2332" s="4">
        <f t="shared" si="183"/>
        <v>980231.21525180177</v>
      </c>
      <c r="W2332" s="1" t="str">
        <f t="shared" si="184"/>
        <v>Favourable</v>
      </c>
    </row>
    <row r="2333" spans="1:23" x14ac:dyDescent="0.25">
      <c r="A2333" s="1"/>
      <c r="B2333" s="1"/>
      <c r="C2333" s="1"/>
      <c r="D2333" s="1"/>
      <c r="E2333" s="1" t="s">
        <v>8062</v>
      </c>
      <c r="F2333" s="2">
        <v>44248</v>
      </c>
      <c r="G2333" s="3">
        <v>48237</v>
      </c>
      <c r="H2333" s="1"/>
      <c r="I2333" s="1"/>
      <c r="J2333" s="1" t="s">
        <v>8063</v>
      </c>
      <c r="K2333" s="2">
        <v>44935</v>
      </c>
      <c r="L2333" s="1" t="s">
        <v>4204</v>
      </c>
      <c r="M2333" s="1" t="str">
        <f t="shared" si="180"/>
        <v>Education</v>
      </c>
      <c r="N2333" s="1" t="s">
        <v>4210</v>
      </c>
      <c r="O2333" s="1" t="s">
        <v>4279</v>
      </c>
      <c r="P2333" s="1">
        <v>8726</v>
      </c>
      <c r="Q2333" s="1">
        <v>2072452</v>
      </c>
      <c r="R2333" s="1">
        <f t="shared" si="181"/>
        <v>29347</v>
      </c>
      <c r="S2333" s="4">
        <v>332860.72102907789</v>
      </c>
      <c r="T2333" s="4">
        <v>329450.96693690761</v>
      </c>
      <c r="U2333" s="1">
        <f t="shared" si="182"/>
        <v>2043105</v>
      </c>
      <c r="V2333" s="4">
        <f t="shared" si="183"/>
        <v>1410140.3120340146</v>
      </c>
      <c r="W2333" s="1" t="str">
        <f t="shared" si="184"/>
        <v>Favourable</v>
      </c>
    </row>
    <row r="2334" spans="1:23" x14ac:dyDescent="0.25">
      <c r="A2334" s="1"/>
      <c r="B2334" s="1"/>
      <c r="C2334" s="1"/>
      <c r="D2334" s="1"/>
      <c r="E2334" s="1" t="s">
        <v>5740</v>
      </c>
      <c r="F2334" s="2">
        <v>44536</v>
      </c>
      <c r="G2334" s="3">
        <v>18816</v>
      </c>
      <c r="H2334" s="1"/>
      <c r="I2334" s="1"/>
      <c r="J2334" s="1" t="s">
        <v>4812</v>
      </c>
      <c r="K2334" s="2">
        <v>44526</v>
      </c>
      <c r="L2334" s="1" t="s">
        <v>4200</v>
      </c>
      <c r="M2334" s="1" t="str">
        <f t="shared" si="180"/>
        <v>Social Services</v>
      </c>
      <c r="N2334" s="1" t="s">
        <v>4205</v>
      </c>
      <c r="O2334" s="1" t="s">
        <v>4226</v>
      </c>
      <c r="P2334" s="1">
        <v>5832</v>
      </c>
      <c r="Q2334" s="1">
        <v>2021712</v>
      </c>
      <c r="R2334" s="1">
        <f t="shared" si="181"/>
        <v>95361</v>
      </c>
      <c r="S2334" s="4">
        <v>1584119.6867950722</v>
      </c>
      <c r="T2334" s="4">
        <v>251278.93164191034</v>
      </c>
      <c r="U2334" s="1">
        <f t="shared" si="182"/>
        <v>1926351</v>
      </c>
      <c r="V2334" s="4">
        <f t="shared" si="183"/>
        <v>186313.38156301761</v>
      </c>
      <c r="W2334" s="1" t="str">
        <f t="shared" si="184"/>
        <v>Favourable</v>
      </c>
    </row>
    <row r="2335" spans="1:23" x14ac:dyDescent="0.25">
      <c r="A2335" s="1"/>
      <c r="B2335" s="1"/>
      <c r="C2335" s="1"/>
      <c r="D2335" s="1"/>
      <c r="E2335" s="1" t="s">
        <v>5009</v>
      </c>
      <c r="F2335" s="2">
        <v>44937</v>
      </c>
      <c r="G2335" s="3">
        <v>19233</v>
      </c>
      <c r="H2335" s="1"/>
      <c r="I2335" s="1"/>
      <c r="J2335" s="1" t="s">
        <v>4962</v>
      </c>
      <c r="K2335" s="2">
        <v>44461</v>
      </c>
      <c r="L2335" s="1" t="s">
        <v>4204</v>
      </c>
      <c r="M2335" s="1" t="str">
        <f t="shared" si="180"/>
        <v>Education</v>
      </c>
      <c r="N2335" s="1" t="s">
        <v>4210</v>
      </c>
      <c r="O2335" s="1" t="s">
        <v>4279</v>
      </c>
      <c r="P2335" s="1">
        <v>5951</v>
      </c>
      <c r="Q2335" s="1">
        <v>809387</v>
      </c>
      <c r="R2335" s="1">
        <f t="shared" si="181"/>
        <v>82658</v>
      </c>
      <c r="S2335" s="4">
        <v>540230.34852769959</v>
      </c>
      <c r="T2335" s="4">
        <v>244898.44145393217</v>
      </c>
      <c r="U2335" s="1">
        <f t="shared" si="182"/>
        <v>726729</v>
      </c>
      <c r="V2335" s="4">
        <f t="shared" si="183"/>
        <v>24258.210018368205</v>
      </c>
      <c r="W2335" s="1" t="str">
        <f t="shared" si="184"/>
        <v>Favourable</v>
      </c>
    </row>
    <row r="2336" spans="1:23" x14ac:dyDescent="0.25">
      <c r="A2336" s="1"/>
      <c r="B2336" s="1"/>
      <c r="C2336" s="1"/>
      <c r="D2336" s="1"/>
      <c r="E2336" s="1" t="s">
        <v>5957</v>
      </c>
      <c r="F2336" s="2">
        <v>43963</v>
      </c>
      <c r="G2336" s="3">
        <v>28631</v>
      </c>
      <c r="H2336" s="1"/>
      <c r="I2336" s="1"/>
      <c r="J2336" s="1" t="s">
        <v>5167</v>
      </c>
      <c r="K2336" s="2">
        <v>45206</v>
      </c>
      <c r="L2336" s="1" t="s">
        <v>4218</v>
      </c>
      <c r="M2336" s="1" t="str">
        <f t="shared" si="180"/>
        <v>Infrastructure</v>
      </c>
      <c r="N2336" s="1" t="s">
        <v>4205</v>
      </c>
      <c r="O2336" s="1" t="s">
        <v>4358</v>
      </c>
      <c r="P2336" s="1">
        <v>8007</v>
      </c>
      <c r="Q2336" s="1">
        <v>1592234</v>
      </c>
      <c r="R2336" s="1">
        <f t="shared" si="181"/>
        <v>80596</v>
      </c>
      <c r="S2336" s="4">
        <v>1014500.0078538809</v>
      </c>
      <c r="T2336" s="4">
        <v>213964.66727533782</v>
      </c>
      <c r="U2336" s="1">
        <f t="shared" si="182"/>
        <v>1511638</v>
      </c>
      <c r="V2336" s="4">
        <f t="shared" si="183"/>
        <v>363769.32487078127</v>
      </c>
      <c r="W2336" s="1" t="str">
        <f t="shared" si="184"/>
        <v>Favourable</v>
      </c>
    </row>
    <row r="2337" spans="1:23" x14ac:dyDescent="0.25">
      <c r="A2337" s="1"/>
      <c r="B2337" s="1"/>
      <c r="C2337" s="1"/>
      <c r="D2337" s="1"/>
      <c r="E2337" s="1" t="s">
        <v>8064</v>
      </c>
      <c r="F2337" s="2">
        <v>44167</v>
      </c>
      <c r="G2337" s="3">
        <v>33429</v>
      </c>
      <c r="H2337" s="1"/>
      <c r="I2337" s="1"/>
      <c r="J2337" s="1" t="s">
        <v>8065</v>
      </c>
      <c r="K2337" s="2">
        <v>45272</v>
      </c>
      <c r="L2337" s="1" t="s">
        <v>4204</v>
      </c>
      <c r="M2337" s="1" t="str">
        <f t="shared" si="180"/>
        <v>Education</v>
      </c>
      <c r="N2337" s="1" t="s">
        <v>4205</v>
      </c>
      <c r="O2337" s="1" t="s">
        <v>4217</v>
      </c>
      <c r="P2337" s="1">
        <v>8030</v>
      </c>
      <c r="Q2337" s="1">
        <v>1147425</v>
      </c>
      <c r="R2337" s="1">
        <f t="shared" si="181"/>
        <v>0</v>
      </c>
      <c r="S2337" s="4">
        <v>35397.352407390506</v>
      </c>
      <c r="T2337" s="4">
        <v>1398.0710748214412</v>
      </c>
      <c r="U2337" s="1">
        <f t="shared" si="182"/>
        <v>1147425</v>
      </c>
      <c r="V2337" s="4">
        <f t="shared" si="183"/>
        <v>1110629.576517788</v>
      </c>
      <c r="W2337" s="1" t="str">
        <f t="shared" si="184"/>
        <v>Favourable</v>
      </c>
    </row>
    <row r="2338" spans="1:23" x14ac:dyDescent="0.25">
      <c r="A2338" s="1"/>
      <c r="B2338" s="1"/>
      <c r="C2338" s="1"/>
      <c r="D2338" s="1"/>
      <c r="E2338" s="1" t="s">
        <v>8066</v>
      </c>
      <c r="F2338" s="2">
        <v>45398</v>
      </c>
      <c r="G2338" s="3">
        <v>44918</v>
      </c>
      <c r="H2338" s="1"/>
      <c r="I2338" s="1"/>
      <c r="J2338" s="1" t="s">
        <v>8067</v>
      </c>
      <c r="K2338" s="2">
        <v>44570</v>
      </c>
      <c r="L2338" s="1" t="s">
        <v>4204</v>
      </c>
      <c r="M2338" s="1" t="str">
        <f t="shared" si="180"/>
        <v>Education</v>
      </c>
      <c r="N2338" s="1" t="s">
        <v>4222</v>
      </c>
      <c r="O2338" s="1" t="s">
        <v>4256</v>
      </c>
      <c r="P2338" s="1">
        <v>7689</v>
      </c>
      <c r="Q2338" s="1">
        <v>1411744</v>
      </c>
      <c r="R2338" s="1">
        <f t="shared" si="181"/>
        <v>0</v>
      </c>
      <c r="S2338" s="4">
        <v>952803.52986126649</v>
      </c>
      <c r="T2338" s="4">
        <v>150492.47353201525</v>
      </c>
      <c r="U2338" s="1">
        <f t="shared" si="182"/>
        <v>1411744</v>
      </c>
      <c r="V2338" s="4">
        <f t="shared" si="183"/>
        <v>308447.99660671828</v>
      </c>
      <c r="W2338" s="1" t="str">
        <f t="shared" si="184"/>
        <v>Favourable</v>
      </c>
    </row>
    <row r="2339" spans="1:23" x14ac:dyDescent="0.25">
      <c r="A2339" s="1"/>
      <c r="B2339" s="1"/>
      <c r="C2339" s="1"/>
      <c r="D2339" s="1"/>
      <c r="E2339" s="1" t="s">
        <v>8068</v>
      </c>
      <c r="F2339" s="2">
        <v>45343</v>
      </c>
      <c r="G2339" s="3">
        <v>17764</v>
      </c>
      <c r="H2339" s="1"/>
      <c r="I2339" s="1"/>
      <c r="J2339" s="1" t="s">
        <v>8069</v>
      </c>
      <c r="K2339" s="2">
        <v>45018</v>
      </c>
      <c r="L2339" s="1" t="s">
        <v>4212</v>
      </c>
      <c r="M2339" s="1" t="str">
        <f t="shared" si="180"/>
        <v>Agricultural Extension</v>
      </c>
      <c r="N2339" s="1" t="s">
        <v>4222</v>
      </c>
      <c r="O2339" s="1" t="s">
        <v>4244</v>
      </c>
      <c r="P2339" s="1">
        <v>6870</v>
      </c>
      <c r="Q2339" s="1">
        <v>877760</v>
      </c>
      <c r="R2339" s="1">
        <f t="shared" si="181"/>
        <v>41264</v>
      </c>
      <c r="S2339" s="4">
        <v>13722.368590110942</v>
      </c>
      <c r="T2339" s="4">
        <v>245372.92423736039</v>
      </c>
      <c r="U2339" s="1">
        <f t="shared" si="182"/>
        <v>836496</v>
      </c>
      <c r="V2339" s="4">
        <f t="shared" si="183"/>
        <v>618664.70717252861</v>
      </c>
      <c r="W2339" s="1" t="str">
        <f t="shared" si="184"/>
        <v>Favourable</v>
      </c>
    </row>
    <row r="2340" spans="1:23" x14ac:dyDescent="0.25">
      <c r="A2340" s="1"/>
      <c r="B2340" s="1"/>
      <c r="C2340" s="1"/>
      <c r="D2340" s="1"/>
      <c r="E2340" s="1" t="s">
        <v>8070</v>
      </c>
      <c r="F2340" s="2">
        <v>44852</v>
      </c>
      <c r="G2340" s="3">
        <v>20673</v>
      </c>
      <c r="H2340" s="1"/>
      <c r="I2340" s="1"/>
      <c r="J2340" s="1" t="s">
        <v>7108</v>
      </c>
      <c r="K2340" s="2">
        <v>43884</v>
      </c>
      <c r="L2340" s="1" t="s">
        <v>4200</v>
      </c>
      <c r="M2340" s="1" t="str">
        <f t="shared" si="180"/>
        <v>Social Services</v>
      </c>
      <c r="N2340" s="1" t="s">
        <v>4210</v>
      </c>
      <c r="O2340" s="1" t="s">
        <v>4267</v>
      </c>
      <c r="P2340" s="1">
        <v>7877</v>
      </c>
      <c r="Q2340" s="1">
        <v>1648678</v>
      </c>
      <c r="R2340" s="1">
        <f t="shared" si="181"/>
        <v>57025</v>
      </c>
      <c r="S2340" s="4">
        <v>1369476.2512146025</v>
      </c>
      <c r="T2340" s="4">
        <v>380476.06584373186</v>
      </c>
      <c r="U2340" s="1">
        <f t="shared" si="182"/>
        <v>1591653</v>
      </c>
      <c r="V2340" s="4">
        <f t="shared" si="183"/>
        <v>-101274.31705833436</v>
      </c>
      <c r="W2340" s="1" t="str">
        <f t="shared" si="184"/>
        <v>Adverse</v>
      </c>
    </row>
    <row r="2341" spans="1:23" x14ac:dyDescent="0.25">
      <c r="A2341" s="1"/>
      <c r="B2341" s="1"/>
      <c r="C2341" s="1"/>
      <c r="D2341" s="1"/>
      <c r="E2341" s="1" t="s">
        <v>8071</v>
      </c>
      <c r="F2341" s="2">
        <v>44842</v>
      </c>
      <c r="G2341" s="3">
        <v>46726</v>
      </c>
      <c r="H2341" s="1"/>
      <c r="I2341" s="1"/>
      <c r="J2341" s="1" t="s">
        <v>8072</v>
      </c>
      <c r="K2341" s="2">
        <v>43977</v>
      </c>
      <c r="L2341" s="1" t="s">
        <v>4216</v>
      </c>
      <c r="M2341" s="1" t="str">
        <f t="shared" si="180"/>
        <v>Agricultural Extension</v>
      </c>
      <c r="N2341" s="1" t="s">
        <v>4222</v>
      </c>
      <c r="O2341" s="1" t="s">
        <v>4276</v>
      </c>
      <c r="P2341" s="1">
        <v>7158</v>
      </c>
      <c r="Q2341" s="1">
        <v>1607356</v>
      </c>
      <c r="R2341" s="1">
        <f t="shared" si="181"/>
        <v>10464</v>
      </c>
      <c r="S2341" s="4">
        <v>1002169.6304064394</v>
      </c>
      <c r="T2341" s="4">
        <v>525843.98922301258</v>
      </c>
      <c r="U2341" s="1">
        <f t="shared" si="182"/>
        <v>1596892</v>
      </c>
      <c r="V2341" s="4">
        <f t="shared" si="183"/>
        <v>79342.380370547995</v>
      </c>
      <c r="W2341" s="1" t="str">
        <f t="shared" si="184"/>
        <v>Favourable</v>
      </c>
    </row>
    <row r="2342" spans="1:23" x14ac:dyDescent="0.25">
      <c r="A2342" s="1"/>
      <c r="B2342" s="1"/>
      <c r="C2342" s="1"/>
      <c r="D2342" s="1"/>
      <c r="E2342" s="1" t="s">
        <v>5630</v>
      </c>
      <c r="F2342" s="2">
        <v>45337</v>
      </c>
      <c r="G2342" s="3">
        <v>50496</v>
      </c>
      <c r="H2342" s="1"/>
      <c r="I2342" s="1"/>
      <c r="J2342" s="1" t="s">
        <v>6346</v>
      </c>
      <c r="K2342" s="2">
        <v>44406</v>
      </c>
      <c r="L2342" s="1" t="s">
        <v>4216</v>
      </c>
      <c r="M2342" s="1" t="str">
        <f t="shared" si="180"/>
        <v>Agricultural Extension</v>
      </c>
      <c r="N2342" s="1" t="s">
        <v>4222</v>
      </c>
      <c r="O2342" s="1" t="s">
        <v>4217</v>
      </c>
      <c r="P2342" s="1">
        <v>8292</v>
      </c>
      <c r="Q2342" s="1">
        <v>948925</v>
      </c>
      <c r="R2342" s="1">
        <f t="shared" si="181"/>
        <v>56041</v>
      </c>
      <c r="S2342" s="4">
        <v>68467.534818351836</v>
      </c>
      <c r="T2342" s="4">
        <v>310044.27284036065</v>
      </c>
      <c r="U2342" s="1">
        <f t="shared" si="182"/>
        <v>892884</v>
      </c>
      <c r="V2342" s="4">
        <f t="shared" si="183"/>
        <v>570413.1923412875</v>
      </c>
      <c r="W2342" s="1" t="str">
        <f t="shared" si="184"/>
        <v>Favourable</v>
      </c>
    </row>
    <row r="2343" spans="1:23" x14ac:dyDescent="0.25">
      <c r="A2343" s="1"/>
      <c r="B2343" s="1"/>
      <c r="C2343" s="1"/>
      <c r="D2343" s="1"/>
      <c r="E2343" s="1" t="s">
        <v>6877</v>
      </c>
      <c r="F2343" s="2">
        <v>44349</v>
      </c>
      <c r="G2343" s="3">
        <v>44184</v>
      </c>
      <c r="H2343" s="1"/>
      <c r="I2343" s="1"/>
      <c r="J2343" s="1" t="s">
        <v>6368</v>
      </c>
      <c r="K2343" s="2">
        <v>44901</v>
      </c>
      <c r="L2343" s="1" t="s">
        <v>4212</v>
      </c>
      <c r="M2343" s="1" t="str">
        <f t="shared" si="180"/>
        <v>Agricultural Extension</v>
      </c>
      <c r="N2343" s="1" t="s">
        <v>4222</v>
      </c>
      <c r="O2343" s="1" t="s">
        <v>4286</v>
      </c>
      <c r="P2343" s="1">
        <v>8583</v>
      </c>
      <c r="Q2343" s="1">
        <v>1448569</v>
      </c>
      <c r="R2343" s="1">
        <f t="shared" si="181"/>
        <v>56148</v>
      </c>
      <c r="S2343" s="4">
        <v>740669.52779695089</v>
      </c>
      <c r="T2343" s="4">
        <v>44379.722197988514</v>
      </c>
      <c r="U2343" s="1">
        <f t="shared" si="182"/>
        <v>1392421</v>
      </c>
      <c r="V2343" s="4">
        <f t="shared" si="183"/>
        <v>663519.75000506057</v>
      </c>
      <c r="W2343" s="1" t="str">
        <f t="shared" si="184"/>
        <v>Favourable</v>
      </c>
    </row>
    <row r="2344" spans="1:23" x14ac:dyDescent="0.25">
      <c r="A2344" s="1"/>
      <c r="B2344" s="1"/>
      <c r="C2344" s="1"/>
      <c r="D2344" s="1"/>
      <c r="E2344" s="1" t="s">
        <v>8073</v>
      </c>
      <c r="F2344" s="2">
        <v>44511</v>
      </c>
      <c r="G2344" s="3">
        <v>40637</v>
      </c>
      <c r="H2344" s="1"/>
      <c r="I2344" s="1"/>
      <c r="J2344" s="1" t="s">
        <v>5540</v>
      </c>
      <c r="K2344" s="2">
        <v>45041</v>
      </c>
      <c r="L2344" s="1" t="s">
        <v>4216</v>
      </c>
      <c r="M2344" s="1" t="str">
        <f t="shared" si="180"/>
        <v>Agricultural Extension</v>
      </c>
      <c r="N2344" s="1" t="s">
        <v>4205</v>
      </c>
      <c r="O2344" s="1" t="s">
        <v>4496</v>
      </c>
      <c r="P2344" s="1">
        <v>5667</v>
      </c>
      <c r="Q2344" s="1">
        <v>2394539</v>
      </c>
      <c r="R2344" s="1">
        <f t="shared" si="181"/>
        <v>90713</v>
      </c>
      <c r="S2344" s="4">
        <v>1908850.0974700844</v>
      </c>
      <c r="T2344" s="4">
        <v>361989.90780387516</v>
      </c>
      <c r="U2344" s="1">
        <f t="shared" si="182"/>
        <v>2303826</v>
      </c>
      <c r="V2344" s="4">
        <f t="shared" si="183"/>
        <v>123698.9947260404</v>
      </c>
      <c r="W2344" s="1" t="str">
        <f t="shared" si="184"/>
        <v>Favourable</v>
      </c>
    </row>
    <row r="2345" spans="1:23" x14ac:dyDescent="0.25">
      <c r="A2345" s="1"/>
      <c r="B2345" s="1"/>
      <c r="C2345" s="1"/>
      <c r="D2345" s="1"/>
      <c r="E2345" s="1" t="s">
        <v>8074</v>
      </c>
      <c r="F2345" s="2">
        <v>44096</v>
      </c>
      <c r="G2345" s="3">
        <v>16047</v>
      </c>
      <c r="H2345" s="1"/>
      <c r="I2345" s="1"/>
      <c r="J2345" s="1" t="s">
        <v>5688</v>
      </c>
      <c r="K2345" s="2">
        <v>45142</v>
      </c>
      <c r="L2345" s="1" t="s">
        <v>4218</v>
      </c>
      <c r="M2345" s="1" t="str">
        <f t="shared" si="180"/>
        <v>Infrastructure</v>
      </c>
      <c r="N2345" s="1" t="s">
        <v>4222</v>
      </c>
      <c r="O2345" s="1" t="s">
        <v>4279</v>
      </c>
      <c r="P2345" s="1">
        <v>7322</v>
      </c>
      <c r="Q2345" s="1">
        <v>663686</v>
      </c>
      <c r="R2345" s="1">
        <f t="shared" si="181"/>
        <v>17954</v>
      </c>
      <c r="S2345" s="4">
        <v>516307.54852452775</v>
      </c>
      <c r="T2345" s="4">
        <v>66748.949675062308</v>
      </c>
      <c r="U2345" s="1">
        <f t="shared" si="182"/>
        <v>645732</v>
      </c>
      <c r="V2345" s="4">
        <f t="shared" si="183"/>
        <v>80629.501800409984</v>
      </c>
      <c r="W2345" s="1" t="str">
        <f t="shared" si="184"/>
        <v>Favourable</v>
      </c>
    </row>
    <row r="2346" spans="1:23" x14ac:dyDescent="0.25">
      <c r="A2346" s="1"/>
      <c r="B2346" s="1"/>
      <c r="C2346" s="1"/>
      <c r="D2346" s="1"/>
      <c r="E2346" s="1" t="s">
        <v>8075</v>
      </c>
      <c r="F2346" s="2">
        <v>45232</v>
      </c>
      <c r="G2346" s="3">
        <v>20314</v>
      </c>
      <c r="H2346" s="1"/>
      <c r="I2346" s="1"/>
      <c r="J2346" s="1" t="s">
        <v>7682</v>
      </c>
      <c r="K2346" s="2">
        <v>44268</v>
      </c>
      <c r="L2346" s="1" t="s">
        <v>4200</v>
      </c>
      <c r="M2346" s="1" t="str">
        <f t="shared" si="180"/>
        <v>Social Services</v>
      </c>
      <c r="N2346" s="1" t="s">
        <v>4210</v>
      </c>
      <c r="O2346" s="1" t="s">
        <v>4298</v>
      </c>
      <c r="P2346" s="1">
        <v>5574</v>
      </c>
      <c r="Q2346" s="1">
        <v>2421901</v>
      </c>
      <c r="R2346" s="1">
        <f t="shared" si="181"/>
        <v>52826</v>
      </c>
      <c r="S2346" s="4">
        <v>1221482.73232597</v>
      </c>
      <c r="T2346" s="4">
        <v>48907.554790751274</v>
      </c>
      <c r="U2346" s="1">
        <f t="shared" si="182"/>
        <v>2369075</v>
      </c>
      <c r="V2346" s="4">
        <f t="shared" si="183"/>
        <v>1151510.7128832787</v>
      </c>
      <c r="W2346" s="1" t="str">
        <f t="shared" si="184"/>
        <v>Favourable</v>
      </c>
    </row>
    <row r="2347" spans="1:23" x14ac:dyDescent="0.25">
      <c r="A2347" s="1"/>
      <c r="B2347" s="1"/>
      <c r="C2347" s="1"/>
      <c r="D2347" s="1"/>
      <c r="E2347" s="1" t="s">
        <v>8076</v>
      </c>
      <c r="F2347" s="2">
        <v>44355</v>
      </c>
      <c r="G2347" s="3">
        <v>13442</v>
      </c>
      <c r="H2347" s="1"/>
      <c r="I2347" s="1"/>
      <c r="J2347" s="1" t="s">
        <v>8077</v>
      </c>
      <c r="K2347" s="2">
        <v>45190</v>
      </c>
      <c r="L2347" s="1" t="s">
        <v>4204</v>
      </c>
      <c r="M2347" s="1" t="str">
        <f t="shared" si="180"/>
        <v>Education</v>
      </c>
      <c r="N2347" s="1" t="s">
        <v>4205</v>
      </c>
      <c r="O2347" s="1" t="s">
        <v>4311</v>
      </c>
      <c r="P2347" s="1">
        <v>8236</v>
      </c>
      <c r="Q2347" s="1">
        <v>412087</v>
      </c>
      <c r="R2347" s="1">
        <f t="shared" si="181"/>
        <v>12960</v>
      </c>
      <c r="S2347" s="4">
        <v>158505.05143040553</v>
      </c>
      <c r="T2347" s="4">
        <v>100246.81277313037</v>
      </c>
      <c r="U2347" s="1">
        <f t="shared" si="182"/>
        <v>399127</v>
      </c>
      <c r="V2347" s="4">
        <f t="shared" si="183"/>
        <v>153335.13579646411</v>
      </c>
      <c r="W2347" s="1" t="str">
        <f t="shared" si="184"/>
        <v>Favourable</v>
      </c>
    </row>
    <row r="2348" spans="1:23" x14ac:dyDescent="0.25">
      <c r="A2348" s="1"/>
      <c r="B2348" s="1"/>
      <c r="C2348" s="1"/>
      <c r="D2348" s="1"/>
      <c r="E2348" s="1" t="s">
        <v>8078</v>
      </c>
      <c r="F2348" s="2">
        <v>44679</v>
      </c>
      <c r="G2348" s="3">
        <v>11070</v>
      </c>
      <c r="H2348" s="1"/>
      <c r="I2348" s="1"/>
      <c r="J2348" s="1" t="s">
        <v>6875</v>
      </c>
      <c r="K2348" s="2">
        <v>44558</v>
      </c>
      <c r="L2348" s="1" t="s">
        <v>4204</v>
      </c>
      <c r="M2348" s="1" t="str">
        <f t="shared" si="180"/>
        <v>Education</v>
      </c>
      <c r="N2348" s="1" t="s">
        <v>4205</v>
      </c>
      <c r="O2348" s="1" t="s">
        <v>4388</v>
      </c>
      <c r="P2348" s="1">
        <v>9067</v>
      </c>
      <c r="Q2348" s="1">
        <v>1086505</v>
      </c>
      <c r="R2348" s="1">
        <f t="shared" si="181"/>
        <v>43294</v>
      </c>
      <c r="S2348" s="4">
        <v>617310.66676579288</v>
      </c>
      <c r="T2348" s="4">
        <v>322154.67116742639</v>
      </c>
      <c r="U2348" s="1">
        <f t="shared" si="182"/>
        <v>1043211</v>
      </c>
      <c r="V2348" s="4">
        <f t="shared" si="183"/>
        <v>147039.66206678073</v>
      </c>
      <c r="W2348" s="1" t="str">
        <f t="shared" si="184"/>
        <v>Favourable</v>
      </c>
    </row>
    <row r="2349" spans="1:23" x14ac:dyDescent="0.25">
      <c r="A2349" s="1"/>
      <c r="B2349" s="1"/>
      <c r="C2349" s="1"/>
      <c r="D2349" s="1"/>
      <c r="E2349" s="1" t="s">
        <v>8079</v>
      </c>
      <c r="F2349" s="2">
        <v>45404</v>
      </c>
      <c r="G2349" s="3">
        <v>33653</v>
      </c>
      <c r="H2349" s="1"/>
      <c r="I2349" s="1"/>
      <c r="J2349" s="1" t="s">
        <v>8080</v>
      </c>
      <c r="K2349" s="2">
        <v>45018</v>
      </c>
      <c r="L2349" s="1" t="s">
        <v>4200</v>
      </c>
      <c r="M2349" s="1" t="str">
        <f t="shared" si="180"/>
        <v>Social Services</v>
      </c>
      <c r="N2349" s="1" t="s">
        <v>4205</v>
      </c>
      <c r="O2349" s="1" t="s">
        <v>4311</v>
      </c>
      <c r="P2349" s="1">
        <v>5887</v>
      </c>
      <c r="Q2349" s="1">
        <v>735592</v>
      </c>
      <c r="R2349" s="1">
        <f t="shared" si="181"/>
        <v>0</v>
      </c>
      <c r="S2349" s="4">
        <v>393116.37990530371</v>
      </c>
      <c r="T2349" s="4">
        <v>222630.25232148703</v>
      </c>
      <c r="U2349" s="1">
        <f t="shared" si="182"/>
        <v>735592</v>
      </c>
      <c r="V2349" s="4">
        <f t="shared" si="183"/>
        <v>119845.36777320923</v>
      </c>
      <c r="W2349" s="1" t="str">
        <f t="shared" si="184"/>
        <v>Favourable</v>
      </c>
    </row>
    <row r="2350" spans="1:23" x14ac:dyDescent="0.25">
      <c r="A2350" s="1"/>
      <c r="B2350" s="1"/>
      <c r="C2350" s="1"/>
      <c r="D2350" s="1"/>
      <c r="E2350" s="1" t="s">
        <v>7624</v>
      </c>
      <c r="F2350" s="2">
        <v>45359</v>
      </c>
      <c r="G2350" s="3">
        <v>48907</v>
      </c>
      <c r="H2350" s="1"/>
      <c r="I2350" s="1"/>
      <c r="J2350" s="1" t="s">
        <v>8081</v>
      </c>
      <c r="K2350" s="2">
        <v>45313</v>
      </c>
      <c r="L2350" s="1" t="s">
        <v>4204</v>
      </c>
      <c r="M2350" s="1" t="str">
        <f t="shared" si="180"/>
        <v>Education</v>
      </c>
      <c r="N2350" s="1" t="s">
        <v>4210</v>
      </c>
      <c r="O2350" s="1" t="s">
        <v>4223</v>
      </c>
      <c r="P2350" s="1">
        <v>7985</v>
      </c>
      <c r="Q2350" s="1">
        <v>1316227</v>
      </c>
      <c r="R2350" s="1">
        <f t="shared" si="181"/>
        <v>0</v>
      </c>
      <c r="S2350" s="4">
        <v>717365.33303710748</v>
      </c>
      <c r="T2350" s="4">
        <v>396731.6553128378</v>
      </c>
      <c r="U2350" s="1">
        <f t="shared" si="182"/>
        <v>1316227</v>
      </c>
      <c r="V2350" s="4">
        <f t="shared" si="183"/>
        <v>202130.01165005472</v>
      </c>
      <c r="W2350" s="1" t="str">
        <f t="shared" si="184"/>
        <v>Favourable</v>
      </c>
    </row>
    <row r="2351" spans="1:23" x14ac:dyDescent="0.25">
      <c r="A2351" s="1"/>
      <c r="B2351" s="1"/>
      <c r="C2351" s="1"/>
      <c r="D2351" s="1"/>
      <c r="E2351" s="1" t="s">
        <v>8082</v>
      </c>
      <c r="F2351" s="2">
        <v>44817</v>
      </c>
      <c r="G2351" s="3">
        <v>53879</v>
      </c>
      <c r="H2351" s="1"/>
      <c r="I2351" s="1"/>
      <c r="J2351" s="1" t="s">
        <v>8083</v>
      </c>
      <c r="K2351" s="2">
        <v>44023</v>
      </c>
      <c r="L2351" s="1" t="s">
        <v>4212</v>
      </c>
      <c r="M2351" s="1" t="str">
        <f t="shared" si="180"/>
        <v>Agricultural Extension</v>
      </c>
      <c r="N2351" s="1" t="s">
        <v>4210</v>
      </c>
      <c r="O2351" s="1" t="s">
        <v>4279</v>
      </c>
      <c r="P2351" s="1">
        <v>7210</v>
      </c>
      <c r="Q2351" s="1">
        <v>607897</v>
      </c>
      <c r="R2351" s="1">
        <f t="shared" si="181"/>
        <v>0</v>
      </c>
      <c r="S2351" s="4">
        <v>218394.32256668955</v>
      </c>
      <c r="T2351" s="4">
        <v>95397.247914330452</v>
      </c>
      <c r="U2351" s="1">
        <f t="shared" si="182"/>
        <v>607897</v>
      </c>
      <c r="V2351" s="4">
        <f t="shared" si="183"/>
        <v>294105.42951897997</v>
      </c>
      <c r="W2351" s="1" t="str">
        <f t="shared" si="184"/>
        <v>Favourable</v>
      </c>
    </row>
    <row r="2352" spans="1:23" x14ac:dyDescent="0.25">
      <c r="A2352" s="1"/>
      <c r="B2352" s="1"/>
      <c r="C2352" s="1"/>
      <c r="D2352" s="1"/>
      <c r="E2352" s="1" t="s">
        <v>8084</v>
      </c>
      <c r="F2352" s="2">
        <v>43945</v>
      </c>
      <c r="G2352" s="3">
        <v>59806</v>
      </c>
      <c r="H2352" s="1"/>
      <c r="I2352" s="1"/>
      <c r="J2352" s="1" t="s">
        <v>8085</v>
      </c>
      <c r="K2352" s="2">
        <v>44644</v>
      </c>
      <c r="L2352" s="1" t="s">
        <v>4204</v>
      </c>
      <c r="M2352" s="1" t="str">
        <f t="shared" si="180"/>
        <v>Education</v>
      </c>
      <c r="N2352" s="1" t="s">
        <v>4210</v>
      </c>
      <c r="O2352" s="1" t="s">
        <v>4279</v>
      </c>
      <c r="P2352" s="1">
        <v>6755</v>
      </c>
      <c r="Q2352" s="1">
        <v>1083385</v>
      </c>
      <c r="R2352" s="1">
        <f t="shared" si="181"/>
        <v>13922</v>
      </c>
      <c r="S2352" s="4">
        <v>559420.57768487104</v>
      </c>
      <c r="T2352" s="4">
        <v>133545.85684387074</v>
      </c>
      <c r="U2352" s="1">
        <f t="shared" si="182"/>
        <v>1069463</v>
      </c>
      <c r="V2352" s="4">
        <f t="shared" si="183"/>
        <v>390418.56547125825</v>
      </c>
      <c r="W2352" s="1" t="str">
        <f t="shared" si="184"/>
        <v>Favourable</v>
      </c>
    </row>
    <row r="2353" spans="1:23" x14ac:dyDescent="0.25">
      <c r="A2353" s="1"/>
      <c r="B2353" s="1"/>
      <c r="C2353" s="1"/>
      <c r="D2353" s="1"/>
      <c r="E2353" s="1" t="s">
        <v>6672</v>
      </c>
      <c r="F2353" s="2">
        <v>44460</v>
      </c>
      <c r="G2353" s="3">
        <v>19309</v>
      </c>
      <c r="H2353" s="1"/>
      <c r="I2353" s="1"/>
      <c r="J2353" s="1" t="s">
        <v>6578</v>
      </c>
      <c r="K2353" s="2">
        <v>44841</v>
      </c>
      <c r="L2353" s="1" t="s">
        <v>4204</v>
      </c>
      <c r="M2353" s="1" t="str">
        <f t="shared" si="180"/>
        <v>Education</v>
      </c>
      <c r="N2353" s="1" t="s">
        <v>4222</v>
      </c>
      <c r="O2353" s="1" t="s">
        <v>4270</v>
      </c>
      <c r="P2353" s="1">
        <v>7252</v>
      </c>
      <c r="Q2353" s="1">
        <v>570541</v>
      </c>
      <c r="R2353" s="1">
        <f t="shared" si="181"/>
        <v>36528</v>
      </c>
      <c r="S2353" s="4">
        <v>342482.05754992459</v>
      </c>
      <c r="T2353" s="4">
        <v>114564.31987709751</v>
      </c>
      <c r="U2353" s="1">
        <f t="shared" si="182"/>
        <v>534013</v>
      </c>
      <c r="V2353" s="4">
        <f t="shared" si="183"/>
        <v>113494.62257297791</v>
      </c>
      <c r="W2353" s="1" t="str">
        <f t="shared" si="184"/>
        <v>Favourable</v>
      </c>
    </row>
    <row r="2354" spans="1:23" x14ac:dyDescent="0.25">
      <c r="A2354" s="1"/>
      <c r="B2354" s="1"/>
      <c r="C2354" s="1"/>
      <c r="D2354" s="1"/>
      <c r="E2354" s="1" t="s">
        <v>8086</v>
      </c>
      <c r="F2354" s="2">
        <v>44636</v>
      </c>
      <c r="G2354" s="3">
        <v>12319</v>
      </c>
      <c r="H2354" s="1"/>
      <c r="I2354" s="1"/>
      <c r="J2354" s="1" t="s">
        <v>8087</v>
      </c>
      <c r="K2354" s="2">
        <v>45106</v>
      </c>
      <c r="L2354" s="1" t="s">
        <v>4204</v>
      </c>
      <c r="M2354" s="1" t="str">
        <f t="shared" si="180"/>
        <v>Education</v>
      </c>
      <c r="N2354" s="1" t="s">
        <v>4210</v>
      </c>
      <c r="O2354" s="1" t="s">
        <v>4298</v>
      </c>
      <c r="P2354" s="1">
        <v>9366</v>
      </c>
      <c r="Q2354" s="1">
        <v>2371004</v>
      </c>
      <c r="R2354" s="1">
        <f t="shared" si="181"/>
        <v>37318</v>
      </c>
      <c r="S2354" s="4">
        <v>605102.27186388755</v>
      </c>
      <c r="T2354" s="4">
        <v>323939.04892578849</v>
      </c>
      <c r="U2354" s="1">
        <f t="shared" si="182"/>
        <v>2333686</v>
      </c>
      <c r="V2354" s="4">
        <f t="shared" si="183"/>
        <v>1441962.6792103238</v>
      </c>
      <c r="W2354" s="1" t="str">
        <f t="shared" si="184"/>
        <v>Favourable</v>
      </c>
    </row>
    <row r="2355" spans="1:23" x14ac:dyDescent="0.25">
      <c r="A2355" s="1"/>
      <c r="B2355" s="1"/>
      <c r="C2355" s="1"/>
      <c r="D2355" s="1"/>
      <c r="E2355" s="1" t="s">
        <v>8088</v>
      </c>
      <c r="F2355" s="2">
        <v>44740</v>
      </c>
      <c r="G2355" s="3">
        <v>57181</v>
      </c>
      <c r="H2355" s="1"/>
      <c r="I2355" s="1"/>
      <c r="J2355" s="1" t="s">
        <v>8089</v>
      </c>
      <c r="K2355" s="2">
        <v>45055</v>
      </c>
      <c r="L2355" s="1" t="s">
        <v>4218</v>
      </c>
      <c r="M2355" s="1" t="str">
        <f t="shared" si="180"/>
        <v>Infrastructure</v>
      </c>
      <c r="N2355" s="1" t="s">
        <v>4222</v>
      </c>
      <c r="O2355" s="1" t="s">
        <v>4338</v>
      </c>
      <c r="P2355" s="1">
        <v>9036</v>
      </c>
      <c r="Q2355" s="1">
        <v>2398286</v>
      </c>
      <c r="R2355" s="1">
        <f t="shared" si="181"/>
        <v>0</v>
      </c>
      <c r="S2355" s="4">
        <v>2047302.5795484856</v>
      </c>
      <c r="T2355" s="4">
        <v>102206.93176259914</v>
      </c>
      <c r="U2355" s="1">
        <f t="shared" si="182"/>
        <v>2398286</v>
      </c>
      <c r="V2355" s="4">
        <f t="shared" si="183"/>
        <v>248776.4886889155</v>
      </c>
      <c r="W2355" s="1" t="str">
        <f t="shared" si="184"/>
        <v>Favourable</v>
      </c>
    </row>
    <row r="2356" spans="1:23" x14ac:dyDescent="0.25">
      <c r="A2356" s="1"/>
      <c r="B2356" s="1"/>
      <c r="C2356" s="1"/>
      <c r="D2356" s="1"/>
      <c r="E2356" s="1" t="s">
        <v>8090</v>
      </c>
      <c r="F2356" s="2">
        <v>45067</v>
      </c>
      <c r="G2356" s="3">
        <v>28655</v>
      </c>
      <c r="H2356" s="1"/>
      <c r="I2356" s="1"/>
      <c r="J2356" s="1" t="s">
        <v>8091</v>
      </c>
      <c r="K2356" s="2">
        <v>45006</v>
      </c>
      <c r="L2356" s="1" t="s">
        <v>4216</v>
      </c>
      <c r="M2356" s="1" t="str">
        <f t="shared" si="180"/>
        <v>Agricultural Extension</v>
      </c>
      <c r="N2356" s="1" t="s">
        <v>4210</v>
      </c>
      <c r="O2356" s="1" t="s">
        <v>4286</v>
      </c>
      <c r="P2356" s="1">
        <v>6917</v>
      </c>
      <c r="Q2356" s="1">
        <v>1977016</v>
      </c>
      <c r="R2356" s="1">
        <f t="shared" si="181"/>
        <v>10780</v>
      </c>
      <c r="S2356" s="4">
        <v>19047.391437445302</v>
      </c>
      <c r="T2356" s="4">
        <v>356528.11289497622</v>
      </c>
      <c r="U2356" s="1">
        <f t="shared" si="182"/>
        <v>1966236</v>
      </c>
      <c r="V2356" s="4">
        <f t="shared" si="183"/>
        <v>1601440.4956675784</v>
      </c>
      <c r="W2356" s="1" t="str">
        <f t="shared" si="184"/>
        <v>Favourable</v>
      </c>
    </row>
    <row r="2357" spans="1:23" x14ac:dyDescent="0.25">
      <c r="A2357" s="1"/>
      <c r="B2357" s="1"/>
      <c r="C2357" s="1"/>
      <c r="D2357" s="1"/>
      <c r="E2357" s="1" t="s">
        <v>8092</v>
      </c>
      <c r="F2357" s="2">
        <v>45116</v>
      </c>
      <c r="G2357" s="3">
        <v>30157</v>
      </c>
      <c r="H2357" s="1"/>
      <c r="I2357" s="1"/>
      <c r="J2357" s="1" t="s">
        <v>7096</v>
      </c>
      <c r="K2357" s="2">
        <v>44684</v>
      </c>
      <c r="L2357" s="1" t="s">
        <v>4218</v>
      </c>
      <c r="M2357" s="1" t="str">
        <f t="shared" si="180"/>
        <v>Infrastructure</v>
      </c>
      <c r="N2357" s="1" t="s">
        <v>4205</v>
      </c>
      <c r="O2357" s="1" t="s">
        <v>4289</v>
      </c>
      <c r="P2357" s="1">
        <v>6181</v>
      </c>
      <c r="Q2357" s="1">
        <v>2491581</v>
      </c>
      <c r="R2357" s="1">
        <f t="shared" si="181"/>
        <v>21833</v>
      </c>
      <c r="S2357" s="4">
        <v>224737.90607127806</v>
      </c>
      <c r="T2357" s="4">
        <v>328925.30171973183</v>
      </c>
      <c r="U2357" s="1">
        <f t="shared" si="182"/>
        <v>2469748</v>
      </c>
      <c r="V2357" s="4">
        <f t="shared" si="183"/>
        <v>1937917.7922089901</v>
      </c>
      <c r="W2357" s="1" t="str">
        <f t="shared" si="184"/>
        <v>Favourable</v>
      </c>
    </row>
    <row r="2358" spans="1:23" x14ac:dyDescent="0.25">
      <c r="A2358" s="1"/>
      <c r="B2358" s="1"/>
      <c r="C2358" s="1"/>
      <c r="D2358" s="1"/>
      <c r="E2358" s="1" t="s">
        <v>8040</v>
      </c>
      <c r="F2358" s="2">
        <v>44817</v>
      </c>
      <c r="G2358" s="3">
        <v>37486</v>
      </c>
      <c r="H2358" s="1"/>
      <c r="I2358" s="1"/>
      <c r="J2358" s="1" t="s">
        <v>8093</v>
      </c>
      <c r="K2358" s="2">
        <v>44046</v>
      </c>
      <c r="L2358" s="1" t="s">
        <v>4216</v>
      </c>
      <c r="M2358" s="1" t="str">
        <f t="shared" si="180"/>
        <v>Agricultural Extension</v>
      </c>
      <c r="N2358" s="1" t="s">
        <v>4205</v>
      </c>
      <c r="O2358" s="1" t="s">
        <v>4345</v>
      </c>
      <c r="P2358" s="1">
        <v>6644</v>
      </c>
      <c r="Q2358" s="1">
        <v>1386983</v>
      </c>
      <c r="R2358" s="1">
        <f t="shared" si="181"/>
        <v>0</v>
      </c>
      <c r="S2358" s="4">
        <v>709596.04180999892</v>
      </c>
      <c r="T2358" s="4">
        <v>328566.35101073002</v>
      </c>
      <c r="U2358" s="1">
        <f t="shared" si="182"/>
        <v>1386983</v>
      </c>
      <c r="V2358" s="4">
        <f t="shared" si="183"/>
        <v>348820.60717927106</v>
      </c>
      <c r="W2358" s="1" t="str">
        <f t="shared" si="184"/>
        <v>Favourable</v>
      </c>
    </row>
    <row r="2359" spans="1:23" x14ac:dyDescent="0.25">
      <c r="A2359" s="1"/>
      <c r="B2359" s="1"/>
      <c r="C2359" s="1"/>
      <c r="D2359" s="1"/>
      <c r="E2359" s="1" t="s">
        <v>4324</v>
      </c>
      <c r="F2359" s="2">
        <v>44060</v>
      </c>
      <c r="G2359" s="3">
        <v>34401</v>
      </c>
      <c r="H2359" s="1"/>
      <c r="I2359" s="1"/>
      <c r="J2359" s="1" t="s">
        <v>8094</v>
      </c>
      <c r="K2359" s="2">
        <v>45180</v>
      </c>
      <c r="L2359" s="1" t="s">
        <v>4212</v>
      </c>
      <c r="M2359" s="1" t="str">
        <f t="shared" si="180"/>
        <v>Agricultural Extension</v>
      </c>
      <c r="N2359" s="1" t="s">
        <v>4222</v>
      </c>
      <c r="O2359" s="1" t="s">
        <v>4304</v>
      </c>
      <c r="P2359" s="1">
        <v>9345</v>
      </c>
      <c r="Q2359" s="1">
        <v>604431</v>
      </c>
      <c r="R2359" s="1">
        <f t="shared" si="181"/>
        <v>0</v>
      </c>
      <c r="S2359" s="4">
        <v>87766.627700573124</v>
      </c>
      <c r="T2359" s="4">
        <v>70505.332239441035</v>
      </c>
      <c r="U2359" s="1">
        <f t="shared" si="182"/>
        <v>604431</v>
      </c>
      <c r="V2359" s="4">
        <f t="shared" si="183"/>
        <v>446159.04005998583</v>
      </c>
      <c r="W2359" s="1" t="str">
        <f t="shared" si="184"/>
        <v>Favourable</v>
      </c>
    </row>
    <row r="2360" spans="1:23" x14ac:dyDescent="0.25">
      <c r="A2360" s="1"/>
      <c r="B2360" s="1"/>
      <c r="C2360" s="1"/>
      <c r="D2360" s="1"/>
      <c r="E2360" s="1" t="s">
        <v>6414</v>
      </c>
      <c r="F2360" s="2">
        <v>44505</v>
      </c>
      <c r="G2360" s="3">
        <v>27060</v>
      </c>
      <c r="H2360" s="1"/>
      <c r="I2360" s="1"/>
      <c r="J2360" s="1" t="s">
        <v>8095</v>
      </c>
      <c r="K2360" s="2">
        <v>44211</v>
      </c>
      <c r="L2360" s="1" t="s">
        <v>4200</v>
      </c>
      <c r="M2360" s="1" t="str">
        <f t="shared" si="180"/>
        <v>Social Services</v>
      </c>
      <c r="N2360" s="1" t="s">
        <v>4205</v>
      </c>
      <c r="O2360" s="1" t="s">
        <v>4237</v>
      </c>
      <c r="P2360" s="1">
        <v>8436</v>
      </c>
      <c r="Q2360" s="1">
        <v>560395</v>
      </c>
      <c r="R2360" s="1">
        <f t="shared" si="181"/>
        <v>10769</v>
      </c>
      <c r="S2360" s="4">
        <v>240284.15883760512</v>
      </c>
      <c r="T2360" s="4">
        <v>74240.517125225248</v>
      </c>
      <c r="U2360" s="1">
        <f t="shared" si="182"/>
        <v>549626</v>
      </c>
      <c r="V2360" s="4">
        <f t="shared" si="183"/>
        <v>245870.32403716963</v>
      </c>
      <c r="W2360" s="1" t="str">
        <f t="shared" si="184"/>
        <v>Favourable</v>
      </c>
    </row>
    <row r="2361" spans="1:23" x14ac:dyDescent="0.25">
      <c r="A2361" s="1"/>
      <c r="B2361" s="1"/>
      <c r="C2361" s="1"/>
      <c r="D2361" s="1"/>
      <c r="E2361" s="1" t="s">
        <v>4554</v>
      </c>
      <c r="F2361" s="2">
        <v>44349</v>
      </c>
      <c r="G2361" s="3">
        <v>56135</v>
      </c>
      <c r="H2361" s="1"/>
      <c r="I2361" s="1"/>
      <c r="J2361" s="1" t="s">
        <v>8096</v>
      </c>
      <c r="K2361" s="2">
        <v>44894</v>
      </c>
      <c r="L2361" s="1" t="s">
        <v>4212</v>
      </c>
      <c r="M2361" s="1" t="str">
        <f t="shared" si="180"/>
        <v>Agricultural Extension</v>
      </c>
      <c r="N2361" s="1" t="s">
        <v>4222</v>
      </c>
      <c r="O2361" s="1" t="s">
        <v>4223</v>
      </c>
      <c r="P2361" s="1">
        <v>8136</v>
      </c>
      <c r="Q2361" s="1">
        <v>672399</v>
      </c>
      <c r="R2361" s="1">
        <f t="shared" si="181"/>
        <v>47654</v>
      </c>
      <c r="S2361" s="4">
        <v>195365.70050713644</v>
      </c>
      <c r="T2361" s="4">
        <v>79191.094389303282</v>
      </c>
      <c r="U2361" s="1">
        <f t="shared" si="182"/>
        <v>624745</v>
      </c>
      <c r="V2361" s="4">
        <f t="shared" si="183"/>
        <v>397842.20510356029</v>
      </c>
      <c r="W2361" s="1" t="str">
        <f t="shared" si="184"/>
        <v>Favourable</v>
      </c>
    </row>
    <row r="2362" spans="1:23" x14ac:dyDescent="0.25">
      <c r="A2362" s="1"/>
      <c r="B2362" s="1"/>
      <c r="C2362" s="1"/>
      <c r="D2362" s="1"/>
      <c r="E2362" s="1" t="s">
        <v>8097</v>
      </c>
      <c r="F2362" s="2">
        <v>44592</v>
      </c>
      <c r="G2362" s="3">
        <v>30407</v>
      </c>
      <c r="H2362" s="1"/>
      <c r="I2362" s="1"/>
      <c r="J2362" s="1" t="s">
        <v>8098</v>
      </c>
      <c r="K2362" s="2">
        <v>45201</v>
      </c>
      <c r="L2362" s="1" t="s">
        <v>4218</v>
      </c>
      <c r="M2362" s="1" t="str">
        <f t="shared" si="180"/>
        <v>Infrastructure</v>
      </c>
      <c r="N2362" s="1" t="s">
        <v>4205</v>
      </c>
      <c r="O2362" s="1" t="s">
        <v>4458</v>
      </c>
      <c r="P2362" s="1">
        <v>7547</v>
      </c>
      <c r="Q2362" s="1">
        <v>1826451</v>
      </c>
      <c r="R2362" s="1">
        <f t="shared" si="181"/>
        <v>0</v>
      </c>
      <c r="S2362" s="4">
        <v>1752937.3003592191</v>
      </c>
      <c r="T2362" s="4">
        <v>175381.59107235339</v>
      </c>
      <c r="U2362" s="1">
        <f t="shared" si="182"/>
        <v>1826451</v>
      </c>
      <c r="V2362" s="4">
        <f t="shared" si="183"/>
        <v>-101867.89143157238</v>
      </c>
      <c r="W2362" s="1" t="str">
        <f t="shared" si="184"/>
        <v>Adverse</v>
      </c>
    </row>
    <row r="2363" spans="1:23" x14ac:dyDescent="0.25">
      <c r="A2363" s="1"/>
      <c r="B2363" s="1"/>
      <c r="C2363" s="1"/>
      <c r="D2363" s="1"/>
      <c r="E2363" s="1" t="s">
        <v>8099</v>
      </c>
      <c r="F2363" s="2">
        <v>44477</v>
      </c>
      <c r="G2363" s="3">
        <v>25691</v>
      </c>
      <c r="H2363" s="1"/>
      <c r="I2363" s="1"/>
      <c r="J2363" s="1" t="s">
        <v>7353</v>
      </c>
      <c r="K2363" s="2">
        <v>45336</v>
      </c>
      <c r="L2363" s="1" t="s">
        <v>4218</v>
      </c>
      <c r="M2363" s="1" t="str">
        <f t="shared" si="180"/>
        <v>Infrastructure</v>
      </c>
      <c r="N2363" s="1" t="s">
        <v>4222</v>
      </c>
      <c r="O2363" s="1" t="s">
        <v>4295</v>
      </c>
      <c r="P2363" s="1">
        <v>6117</v>
      </c>
      <c r="Q2363" s="1">
        <v>689767</v>
      </c>
      <c r="R2363" s="1">
        <f t="shared" si="181"/>
        <v>22576</v>
      </c>
      <c r="S2363" s="4">
        <v>558794.94469680428</v>
      </c>
      <c r="T2363" s="4">
        <v>102724.61083363082</v>
      </c>
      <c r="U2363" s="1">
        <f t="shared" si="182"/>
        <v>667191</v>
      </c>
      <c r="V2363" s="4">
        <f t="shared" si="183"/>
        <v>28247.444469564944</v>
      </c>
      <c r="W2363" s="1" t="str">
        <f t="shared" si="184"/>
        <v>Favourable</v>
      </c>
    </row>
    <row r="2364" spans="1:23" x14ac:dyDescent="0.25">
      <c r="A2364" s="1"/>
      <c r="B2364" s="1"/>
      <c r="C2364" s="1"/>
      <c r="D2364" s="1"/>
      <c r="E2364" s="1" t="s">
        <v>6314</v>
      </c>
      <c r="F2364" s="2">
        <v>45256</v>
      </c>
      <c r="G2364" s="3">
        <v>20531</v>
      </c>
      <c r="H2364" s="1"/>
      <c r="I2364" s="1"/>
      <c r="J2364" s="1" t="s">
        <v>8100</v>
      </c>
      <c r="K2364" s="2">
        <v>44071</v>
      </c>
      <c r="L2364" s="1" t="s">
        <v>4216</v>
      </c>
      <c r="M2364" s="1" t="str">
        <f t="shared" si="180"/>
        <v>Agricultural Extension</v>
      </c>
      <c r="N2364" s="1" t="s">
        <v>4210</v>
      </c>
      <c r="O2364" s="1" t="s">
        <v>4458</v>
      </c>
      <c r="P2364" s="1">
        <v>5738</v>
      </c>
      <c r="Q2364" s="1">
        <v>2094305</v>
      </c>
      <c r="R2364" s="1">
        <f t="shared" si="181"/>
        <v>0</v>
      </c>
      <c r="S2364" s="4">
        <v>1006066.3949778125</v>
      </c>
      <c r="T2364" s="4">
        <v>543168.7066062676</v>
      </c>
      <c r="U2364" s="1">
        <f t="shared" si="182"/>
        <v>2094305</v>
      </c>
      <c r="V2364" s="4">
        <f t="shared" si="183"/>
        <v>545069.89841591986</v>
      </c>
      <c r="W2364" s="1" t="str">
        <f t="shared" si="184"/>
        <v>Favourable</v>
      </c>
    </row>
    <row r="2365" spans="1:23" x14ac:dyDescent="0.25">
      <c r="A2365" s="1"/>
      <c r="B2365" s="1"/>
      <c r="C2365" s="1"/>
      <c r="D2365" s="1"/>
      <c r="E2365" s="1" t="s">
        <v>8101</v>
      </c>
      <c r="F2365" s="2">
        <v>44569</v>
      </c>
      <c r="G2365" s="3">
        <v>47847</v>
      </c>
      <c r="H2365" s="1"/>
      <c r="I2365" s="1"/>
      <c r="J2365" s="1" t="s">
        <v>8102</v>
      </c>
      <c r="K2365" s="2">
        <v>44532</v>
      </c>
      <c r="L2365" s="1" t="s">
        <v>4200</v>
      </c>
      <c r="M2365" s="1" t="str">
        <f t="shared" si="180"/>
        <v>Social Services</v>
      </c>
      <c r="N2365" s="1" t="s">
        <v>4210</v>
      </c>
      <c r="O2365" s="1" t="s">
        <v>4335</v>
      </c>
      <c r="P2365" s="1">
        <v>6254</v>
      </c>
      <c r="Q2365" s="1">
        <v>1810358</v>
      </c>
      <c r="R2365" s="1">
        <f t="shared" si="181"/>
        <v>38272</v>
      </c>
      <c r="S2365" s="4">
        <v>440429.00722834695</v>
      </c>
      <c r="T2365" s="4">
        <v>335604.20321431285</v>
      </c>
      <c r="U2365" s="1">
        <f t="shared" si="182"/>
        <v>1772086</v>
      </c>
      <c r="V2365" s="4">
        <f t="shared" si="183"/>
        <v>1034324.7895573402</v>
      </c>
      <c r="W2365" s="1" t="str">
        <f t="shared" si="184"/>
        <v>Favourable</v>
      </c>
    </row>
    <row r="2366" spans="1:23" x14ac:dyDescent="0.25">
      <c r="A2366" s="1"/>
      <c r="B2366" s="1"/>
      <c r="C2366" s="1"/>
      <c r="D2366" s="1"/>
      <c r="E2366" s="1" t="s">
        <v>8103</v>
      </c>
      <c r="F2366" s="2">
        <v>45162</v>
      </c>
      <c r="G2366" s="3">
        <v>16452</v>
      </c>
      <c r="H2366" s="1"/>
      <c r="I2366" s="1"/>
      <c r="J2366" s="1" t="s">
        <v>8104</v>
      </c>
      <c r="K2366" s="2">
        <v>44363</v>
      </c>
      <c r="L2366" s="1" t="s">
        <v>4218</v>
      </c>
      <c r="M2366" s="1" t="str">
        <f t="shared" si="180"/>
        <v>Infrastructure</v>
      </c>
      <c r="N2366" s="1" t="s">
        <v>4205</v>
      </c>
      <c r="O2366" s="1" t="s">
        <v>4496</v>
      </c>
      <c r="P2366" s="1">
        <v>8341</v>
      </c>
      <c r="Q2366" s="1">
        <v>1843759</v>
      </c>
      <c r="R2366" s="1">
        <f t="shared" si="181"/>
        <v>0</v>
      </c>
      <c r="S2366" s="4">
        <v>699310.21373069775</v>
      </c>
      <c r="T2366" s="4">
        <v>266731.25538818008</v>
      </c>
      <c r="U2366" s="1">
        <f t="shared" si="182"/>
        <v>1843759</v>
      </c>
      <c r="V2366" s="4">
        <f t="shared" si="183"/>
        <v>877717.53088112222</v>
      </c>
      <c r="W2366" s="1" t="str">
        <f t="shared" si="184"/>
        <v>Favourable</v>
      </c>
    </row>
    <row r="2367" spans="1:23" x14ac:dyDescent="0.25">
      <c r="A2367" s="1"/>
      <c r="B2367" s="1"/>
      <c r="C2367" s="1"/>
      <c r="D2367" s="1"/>
      <c r="E2367" s="1" t="s">
        <v>8105</v>
      </c>
      <c r="F2367" s="2">
        <v>44382</v>
      </c>
      <c r="G2367" s="3">
        <v>19772</v>
      </c>
      <c r="H2367" s="1"/>
      <c r="I2367" s="1"/>
      <c r="J2367" s="1" t="s">
        <v>5858</v>
      </c>
      <c r="K2367" s="2">
        <v>44466</v>
      </c>
      <c r="L2367" s="1" t="s">
        <v>4216</v>
      </c>
      <c r="M2367" s="1" t="str">
        <f t="shared" si="180"/>
        <v>Agricultural Extension</v>
      </c>
      <c r="N2367" s="1" t="s">
        <v>4210</v>
      </c>
      <c r="O2367" s="1" t="s">
        <v>4259</v>
      </c>
      <c r="P2367" s="1">
        <v>7379</v>
      </c>
      <c r="Q2367" s="1">
        <v>2155602</v>
      </c>
      <c r="R2367" s="1">
        <f t="shared" si="181"/>
        <v>77909</v>
      </c>
      <c r="S2367" s="4">
        <v>100596.36860255466</v>
      </c>
      <c r="T2367" s="4">
        <v>327806.8177838971</v>
      </c>
      <c r="U2367" s="1">
        <f t="shared" si="182"/>
        <v>2077693</v>
      </c>
      <c r="V2367" s="4">
        <f t="shared" si="183"/>
        <v>1727198.8136135482</v>
      </c>
      <c r="W2367" s="1" t="str">
        <f t="shared" si="184"/>
        <v>Favourable</v>
      </c>
    </row>
    <row r="2368" spans="1:23" x14ac:dyDescent="0.25">
      <c r="A2368" s="1"/>
      <c r="B2368" s="1"/>
      <c r="C2368" s="1"/>
      <c r="D2368" s="1"/>
      <c r="E2368" s="1" t="s">
        <v>8106</v>
      </c>
      <c r="F2368" s="2">
        <v>44653</v>
      </c>
      <c r="G2368" s="3">
        <v>46430</v>
      </c>
      <c r="H2368" s="1"/>
      <c r="I2368" s="1"/>
      <c r="J2368" s="1" t="s">
        <v>8107</v>
      </c>
      <c r="K2368" s="2">
        <v>43907</v>
      </c>
      <c r="L2368" s="1" t="s">
        <v>4204</v>
      </c>
      <c r="M2368" s="1" t="str">
        <f t="shared" si="180"/>
        <v>Education</v>
      </c>
      <c r="N2368" s="1" t="s">
        <v>4222</v>
      </c>
      <c r="O2368" s="1" t="s">
        <v>4295</v>
      </c>
      <c r="P2368" s="1">
        <v>7710</v>
      </c>
      <c r="Q2368" s="1">
        <v>1588212</v>
      </c>
      <c r="R2368" s="1">
        <f t="shared" si="181"/>
        <v>0</v>
      </c>
      <c r="S2368" s="4">
        <v>607450.96593818546</v>
      </c>
      <c r="T2368" s="4">
        <v>250791.23806224097</v>
      </c>
      <c r="U2368" s="1">
        <f t="shared" si="182"/>
        <v>1588212</v>
      </c>
      <c r="V2368" s="4">
        <f t="shared" si="183"/>
        <v>729969.79599957354</v>
      </c>
      <c r="W2368" s="1" t="str">
        <f t="shared" si="184"/>
        <v>Favourable</v>
      </c>
    </row>
    <row r="2369" spans="1:23" x14ac:dyDescent="0.25">
      <c r="A2369" s="1"/>
      <c r="B2369" s="1"/>
      <c r="C2369" s="1"/>
      <c r="D2369" s="1"/>
      <c r="E2369" s="1" t="s">
        <v>8108</v>
      </c>
      <c r="F2369" s="2">
        <v>44718</v>
      </c>
      <c r="G2369" s="3">
        <v>46772</v>
      </c>
      <c r="H2369" s="1"/>
      <c r="I2369" s="1"/>
      <c r="J2369" s="1" t="s">
        <v>8109</v>
      </c>
      <c r="K2369" s="2">
        <v>45028</v>
      </c>
      <c r="L2369" s="1" t="s">
        <v>4212</v>
      </c>
      <c r="M2369" s="1" t="str">
        <f t="shared" si="180"/>
        <v>Agricultural Extension</v>
      </c>
      <c r="N2369" s="1" t="s">
        <v>4205</v>
      </c>
      <c r="O2369" s="1" t="s">
        <v>4241</v>
      </c>
      <c r="P2369" s="1">
        <v>9280</v>
      </c>
      <c r="Q2369" s="1">
        <v>1643876</v>
      </c>
      <c r="R2369" s="1">
        <f t="shared" si="181"/>
        <v>0</v>
      </c>
      <c r="S2369" s="4">
        <v>101743.07422149906</v>
      </c>
      <c r="T2369" s="4">
        <v>139925.87285572378</v>
      </c>
      <c r="U2369" s="1">
        <f t="shared" si="182"/>
        <v>1643876</v>
      </c>
      <c r="V2369" s="4">
        <f t="shared" si="183"/>
        <v>1402207.0529227771</v>
      </c>
      <c r="W2369" s="1" t="str">
        <f t="shared" si="184"/>
        <v>Favourable</v>
      </c>
    </row>
    <row r="2370" spans="1:23" x14ac:dyDescent="0.25">
      <c r="A2370" s="1"/>
      <c r="B2370" s="1"/>
      <c r="C2370" s="1"/>
      <c r="D2370" s="1"/>
      <c r="E2370" s="1" t="s">
        <v>6523</v>
      </c>
      <c r="F2370" s="2">
        <v>44935</v>
      </c>
      <c r="G2370" s="3">
        <v>20385</v>
      </c>
      <c r="H2370" s="1"/>
      <c r="I2370" s="1"/>
      <c r="J2370" s="1" t="s">
        <v>8110</v>
      </c>
      <c r="K2370" s="2">
        <v>44158</v>
      </c>
      <c r="L2370" s="1" t="s">
        <v>4212</v>
      </c>
      <c r="M2370" s="1" t="str">
        <f t="shared" si="180"/>
        <v>Agricultural Extension</v>
      </c>
      <c r="N2370" s="1" t="s">
        <v>4210</v>
      </c>
      <c r="O2370" s="1" t="s">
        <v>4301</v>
      </c>
      <c r="P2370" s="1">
        <v>6609</v>
      </c>
      <c r="Q2370" s="1">
        <v>558475</v>
      </c>
      <c r="R2370" s="1">
        <f t="shared" si="181"/>
        <v>17905</v>
      </c>
      <c r="S2370" s="4">
        <v>1696.5463640268854</v>
      </c>
      <c r="T2370" s="4">
        <v>149861.06565480758</v>
      </c>
      <c r="U2370" s="1">
        <f t="shared" si="182"/>
        <v>540570</v>
      </c>
      <c r="V2370" s="4">
        <f t="shared" si="183"/>
        <v>406917.38798116555</v>
      </c>
      <c r="W2370" s="1" t="str">
        <f t="shared" si="184"/>
        <v>Favourable</v>
      </c>
    </row>
    <row r="2371" spans="1:23" x14ac:dyDescent="0.25">
      <c r="A2371" s="1"/>
      <c r="B2371" s="1"/>
      <c r="C2371" s="1"/>
      <c r="D2371" s="1"/>
      <c r="E2371" s="1" t="s">
        <v>8111</v>
      </c>
      <c r="F2371" s="2">
        <v>44488</v>
      </c>
      <c r="G2371" s="3">
        <v>54868</v>
      </c>
      <c r="H2371" s="1"/>
      <c r="I2371" s="1"/>
      <c r="J2371" s="1" t="s">
        <v>8112</v>
      </c>
      <c r="K2371" s="2">
        <v>45398</v>
      </c>
      <c r="L2371" s="1" t="s">
        <v>4218</v>
      </c>
      <c r="M2371" s="1" t="str">
        <f t="shared" ref="M2371:M2434" si="185">INDEX($A:$B,MATCH($L2371,$A:$A,0),2)</f>
        <v>Infrastructure</v>
      </c>
      <c r="N2371" s="1" t="s">
        <v>4205</v>
      </c>
      <c r="O2371" s="1" t="s">
        <v>4264</v>
      </c>
      <c r="P2371" s="1">
        <v>9422</v>
      </c>
      <c r="Q2371" s="1">
        <v>1009221</v>
      </c>
      <c r="R2371" s="1">
        <f t="shared" ref="R2371:R2434" si="186">_xlfn.XLOOKUP($J2371,$E:$E,$G:$G,0,0,1)</f>
        <v>0</v>
      </c>
      <c r="S2371" s="4">
        <v>947818.88592747343</v>
      </c>
      <c r="T2371" s="4">
        <v>55085.743593468585</v>
      </c>
      <c r="U2371" s="1">
        <f t="shared" ref="U2371:U2434" si="187">Q2371-R2371</f>
        <v>1009221</v>
      </c>
      <c r="V2371" s="4">
        <f t="shared" ref="V2371:V2434" si="188">Q2371-(S2371+T2371)</f>
        <v>6316.3704790580086</v>
      </c>
      <c r="W2371" s="1" t="str">
        <f t="shared" ref="W2371:W2434" si="189">IF(V2371&gt;=0,"Favourable","Adverse")</f>
        <v>Favourable</v>
      </c>
    </row>
    <row r="2372" spans="1:23" x14ac:dyDescent="0.25">
      <c r="A2372" s="1"/>
      <c r="B2372" s="1"/>
      <c r="C2372" s="1"/>
      <c r="D2372" s="1"/>
      <c r="E2372" s="1" t="s">
        <v>8113</v>
      </c>
      <c r="F2372" s="2">
        <v>44784</v>
      </c>
      <c r="G2372" s="3">
        <v>34441</v>
      </c>
      <c r="H2372" s="1"/>
      <c r="I2372" s="1"/>
      <c r="J2372" s="1" t="s">
        <v>8114</v>
      </c>
      <c r="K2372" s="2">
        <v>44851</v>
      </c>
      <c r="L2372" s="1" t="s">
        <v>4216</v>
      </c>
      <c r="M2372" s="1" t="str">
        <f t="shared" si="185"/>
        <v>Agricultural Extension</v>
      </c>
      <c r="N2372" s="1" t="s">
        <v>4222</v>
      </c>
      <c r="O2372" s="1" t="s">
        <v>4241</v>
      </c>
      <c r="P2372" s="1">
        <v>8403</v>
      </c>
      <c r="Q2372" s="1">
        <v>2207471</v>
      </c>
      <c r="R2372" s="1">
        <f t="shared" si="186"/>
        <v>44198</v>
      </c>
      <c r="S2372" s="4">
        <v>770916.73770143883</v>
      </c>
      <c r="T2372" s="4">
        <v>141411.15773113267</v>
      </c>
      <c r="U2372" s="1">
        <f t="shared" si="187"/>
        <v>2163273</v>
      </c>
      <c r="V2372" s="4">
        <f t="shared" si="188"/>
        <v>1295143.1045674286</v>
      </c>
      <c r="W2372" s="1" t="str">
        <f t="shared" si="189"/>
        <v>Favourable</v>
      </c>
    </row>
    <row r="2373" spans="1:23" x14ac:dyDescent="0.25">
      <c r="A2373" s="1"/>
      <c r="B2373" s="1"/>
      <c r="C2373" s="1"/>
      <c r="D2373" s="1"/>
      <c r="E2373" s="1" t="s">
        <v>4859</v>
      </c>
      <c r="F2373" s="2">
        <v>44373</v>
      </c>
      <c r="G2373" s="3">
        <v>56010</v>
      </c>
      <c r="H2373" s="1"/>
      <c r="I2373" s="1"/>
      <c r="J2373" s="1" t="s">
        <v>6438</v>
      </c>
      <c r="K2373" s="2">
        <v>44407</v>
      </c>
      <c r="L2373" s="1" t="s">
        <v>4216</v>
      </c>
      <c r="M2373" s="1" t="str">
        <f t="shared" si="185"/>
        <v>Agricultural Extension</v>
      </c>
      <c r="N2373" s="1" t="s">
        <v>4205</v>
      </c>
      <c r="O2373" s="1" t="s">
        <v>4289</v>
      </c>
      <c r="P2373" s="1">
        <v>7906</v>
      </c>
      <c r="Q2373" s="1">
        <v>2348543</v>
      </c>
      <c r="R2373" s="1">
        <f t="shared" si="186"/>
        <v>12036</v>
      </c>
      <c r="S2373" s="4">
        <v>2223028.2721643178</v>
      </c>
      <c r="T2373" s="4">
        <v>631558.11440593086</v>
      </c>
      <c r="U2373" s="1">
        <f t="shared" si="187"/>
        <v>2336507</v>
      </c>
      <c r="V2373" s="4">
        <f t="shared" si="188"/>
        <v>-506043.38657024875</v>
      </c>
      <c r="W2373" s="1" t="str">
        <f t="shared" si="189"/>
        <v>Adverse</v>
      </c>
    </row>
    <row r="2374" spans="1:23" x14ac:dyDescent="0.25">
      <c r="A2374" s="1"/>
      <c r="B2374" s="1"/>
      <c r="C2374" s="1"/>
      <c r="D2374" s="1"/>
      <c r="E2374" s="1" t="s">
        <v>8115</v>
      </c>
      <c r="F2374" s="2">
        <v>44140</v>
      </c>
      <c r="G2374" s="3">
        <v>17844</v>
      </c>
      <c r="H2374" s="1"/>
      <c r="I2374" s="1"/>
      <c r="J2374" s="1" t="s">
        <v>8116</v>
      </c>
      <c r="K2374" s="2">
        <v>45211</v>
      </c>
      <c r="L2374" s="1" t="s">
        <v>4200</v>
      </c>
      <c r="M2374" s="1" t="str">
        <f t="shared" si="185"/>
        <v>Social Services</v>
      </c>
      <c r="N2374" s="1" t="s">
        <v>4205</v>
      </c>
      <c r="O2374" s="1" t="s">
        <v>4259</v>
      </c>
      <c r="P2374" s="1">
        <v>8865</v>
      </c>
      <c r="Q2374" s="1">
        <v>2306396</v>
      </c>
      <c r="R2374" s="1">
        <f t="shared" si="186"/>
        <v>44096</v>
      </c>
      <c r="S2374" s="4">
        <v>1469472.8772653665</v>
      </c>
      <c r="T2374" s="4">
        <v>740375.17309774784</v>
      </c>
      <c r="U2374" s="1">
        <f t="shared" si="187"/>
        <v>2262300</v>
      </c>
      <c r="V2374" s="4">
        <f t="shared" si="188"/>
        <v>96547.949636885896</v>
      </c>
      <c r="W2374" s="1" t="str">
        <f t="shared" si="189"/>
        <v>Favourable</v>
      </c>
    </row>
    <row r="2375" spans="1:23" x14ac:dyDescent="0.25">
      <c r="A2375" s="1"/>
      <c r="B2375" s="1"/>
      <c r="C2375" s="1"/>
      <c r="D2375" s="1"/>
      <c r="E2375" s="1" t="s">
        <v>8117</v>
      </c>
      <c r="F2375" s="2">
        <v>44707</v>
      </c>
      <c r="G2375" s="3">
        <v>46892</v>
      </c>
      <c r="H2375" s="1"/>
      <c r="I2375" s="1"/>
      <c r="J2375" s="1" t="s">
        <v>8118</v>
      </c>
      <c r="K2375" s="2">
        <v>44659</v>
      </c>
      <c r="L2375" s="1" t="s">
        <v>4216</v>
      </c>
      <c r="M2375" s="1" t="str">
        <f t="shared" si="185"/>
        <v>Agricultural Extension</v>
      </c>
      <c r="N2375" s="1" t="s">
        <v>4210</v>
      </c>
      <c r="O2375" s="1" t="s">
        <v>4479</v>
      </c>
      <c r="P2375" s="1">
        <v>6721</v>
      </c>
      <c r="Q2375" s="1">
        <v>450057</v>
      </c>
      <c r="R2375" s="1">
        <f t="shared" si="186"/>
        <v>0</v>
      </c>
      <c r="S2375" s="4">
        <v>261204.21422759519</v>
      </c>
      <c r="T2375" s="4">
        <v>52106.268874693262</v>
      </c>
      <c r="U2375" s="1">
        <f t="shared" si="187"/>
        <v>450057</v>
      </c>
      <c r="V2375" s="4">
        <f t="shared" si="188"/>
        <v>136746.51689771155</v>
      </c>
      <c r="W2375" s="1" t="str">
        <f t="shared" si="189"/>
        <v>Favourable</v>
      </c>
    </row>
    <row r="2376" spans="1:23" x14ac:dyDescent="0.25">
      <c r="A2376" s="1"/>
      <c r="B2376" s="1"/>
      <c r="C2376" s="1"/>
      <c r="D2376" s="1"/>
      <c r="E2376" s="1" t="s">
        <v>7059</v>
      </c>
      <c r="F2376" s="2">
        <v>44307</v>
      </c>
      <c r="G2376" s="3">
        <v>51708</v>
      </c>
      <c r="H2376" s="1"/>
      <c r="I2376" s="1"/>
      <c r="J2376" s="1" t="s">
        <v>7985</v>
      </c>
      <c r="K2376" s="2">
        <v>44826</v>
      </c>
      <c r="L2376" s="1" t="s">
        <v>4212</v>
      </c>
      <c r="M2376" s="1" t="str">
        <f t="shared" si="185"/>
        <v>Agricultural Extension</v>
      </c>
      <c r="N2376" s="1" t="s">
        <v>4222</v>
      </c>
      <c r="O2376" s="1" t="s">
        <v>4241</v>
      </c>
      <c r="P2376" s="1">
        <v>8921</v>
      </c>
      <c r="Q2376" s="1">
        <v>974974</v>
      </c>
      <c r="R2376" s="1">
        <f t="shared" si="186"/>
        <v>32017</v>
      </c>
      <c r="S2376" s="4">
        <v>336528.46357262653</v>
      </c>
      <c r="T2376" s="4">
        <v>307849.74390252179</v>
      </c>
      <c r="U2376" s="1">
        <f t="shared" si="187"/>
        <v>942957</v>
      </c>
      <c r="V2376" s="4">
        <f t="shared" si="188"/>
        <v>330595.79252485163</v>
      </c>
      <c r="W2376" s="1" t="str">
        <f t="shared" si="189"/>
        <v>Favourable</v>
      </c>
    </row>
    <row r="2377" spans="1:23" x14ac:dyDescent="0.25">
      <c r="A2377" s="1"/>
      <c r="B2377" s="1"/>
      <c r="C2377" s="1"/>
      <c r="D2377" s="1"/>
      <c r="E2377" s="1" t="s">
        <v>8119</v>
      </c>
      <c r="F2377" s="2">
        <v>45238</v>
      </c>
      <c r="G2377" s="3">
        <v>15210</v>
      </c>
      <c r="H2377" s="1"/>
      <c r="I2377" s="1"/>
      <c r="J2377" s="1" t="s">
        <v>8120</v>
      </c>
      <c r="K2377" s="2">
        <v>45188</v>
      </c>
      <c r="L2377" s="1" t="s">
        <v>4216</v>
      </c>
      <c r="M2377" s="1" t="str">
        <f t="shared" si="185"/>
        <v>Agricultural Extension</v>
      </c>
      <c r="N2377" s="1" t="s">
        <v>4210</v>
      </c>
      <c r="O2377" s="1" t="s">
        <v>4259</v>
      </c>
      <c r="P2377" s="1">
        <v>9178</v>
      </c>
      <c r="Q2377" s="1">
        <v>454998</v>
      </c>
      <c r="R2377" s="1">
        <f t="shared" si="186"/>
        <v>0</v>
      </c>
      <c r="S2377" s="4">
        <v>443471.97535025084</v>
      </c>
      <c r="T2377" s="4">
        <v>42298.912369386773</v>
      </c>
      <c r="U2377" s="1">
        <f t="shared" si="187"/>
        <v>454998</v>
      </c>
      <c r="V2377" s="4">
        <f t="shared" si="188"/>
        <v>-30772.887719637598</v>
      </c>
      <c r="W2377" s="1" t="str">
        <f t="shared" si="189"/>
        <v>Adverse</v>
      </c>
    </row>
    <row r="2378" spans="1:23" x14ac:dyDescent="0.25">
      <c r="A2378" s="1"/>
      <c r="B2378" s="1"/>
      <c r="C2378" s="1"/>
      <c r="D2378" s="1"/>
      <c r="E2378" s="1" t="s">
        <v>8121</v>
      </c>
      <c r="F2378" s="2">
        <v>44533</v>
      </c>
      <c r="G2378" s="3">
        <v>37498</v>
      </c>
      <c r="H2378" s="1"/>
      <c r="I2378" s="1"/>
      <c r="J2378" s="1" t="s">
        <v>8122</v>
      </c>
      <c r="K2378" s="2">
        <v>43994</v>
      </c>
      <c r="L2378" s="1" t="s">
        <v>4204</v>
      </c>
      <c r="M2378" s="1" t="str">
        <f t="shared" si="185"/>
        <v>Education</v>
      </c>
      <c r="N2378" s="1" t="s">
        <v>4222</v>
      </c>
      <c r="O2378" s="1" t="s">
        <v>4211</v>
      </c>
      <c r="P2378" s="1">
        <v>8863</v>
      </c>
      <c r="Q2378" s="1">
        <v>1061215</v>
      </c>
      <c r="R2378" s="1">
        <f t="shared" si="186"/>
        <v>0</v>
      </c>
      <c r="S2378" s="4">
        <v>501228.05960965808</v>
      </c>
      <c r="T2378" s="4">
        <v>316636.82214796095</v>
      </c>
      <c r="U2378" s="1">
        <f t="shared" si="187"/>
        <v>1061215</v>
      </c>
      <c r="V2378" s="4">
        <f t="shared" si="188"/>
        <v>243350.11824238091</v>
      </c>
      <c r="W2378" s="1" t="str">
        <f t="shared" si="189"/>
        <v>Favourable</v>
      </c>
    </row>
    <row r="2379" spans="1:23" x14ac:dyDescent="0.25">
      <c r="A2379" s="1"/>
      <c r="B2379" s="1"/>
      <c r="C2379" s="1"/>
      <c r="D2379" s="1"/>
      <c r="E2379" s="1" t="s">
        <v>8123</v>
      </c>
      <c r="F2379" s="2">
        <v>44196</v>
      </c>
      <c r="G2379" s="3">
        <v>54176</v>
      </c>
      <c r="H2379" s="1"/>
      <c r="I2379" s="1"/>
      <c r="J2379" s="1" t="s">
        <v>6747</v>
      </c>
      <c r="K2379" s="2">
        <v>43912</v>
      </c>
      <c r="L2379" s="1" t="s">
        <v>4218</v>
      </c>
      <c r="M2379" s="1" t="str">
        <f t="shared" si="185"/>
        <v>Infrastructure</v>
      </c>
      <c r="N2379" s="1" t="s">
        <v>4222</v>
      </c>
      <c r="O2379" s="1" t="s">
        <v>4314</v>
      </c>
      <c r="P2379" s="1">
        <v>6600</v>
      </c>
      <c r="Q2379" s="1">
        <v>1462697</v>
      </c>
      <c r="R2379" s="1">
        <f t="shared" si="186"/>
        <v>11549</v>
      </c>
      <c r="S2379" s="4">
        <v>1028896.4516350636</v>
      </c>
      <c r="T2379" s="4">
        <v>122379.25955677695</v>
      </c>
      <c r="U2379" s="1">
        <f t="shared" si="187"/>
        <v>1451148</v>
      </c>
      <c r="V2379" s="4">
        <f t="shared" si="188"/>
        <v>311421.28880815953</v>
      </c>
      <c r="W2379" s="1" t="str">
        <f t="shared" si="189"/>
        <v>Favourable</v>
      </c>
    </row>
    <row r="2380" spans="1:23" x14ac:dyDescent="0.25">
      <c r="A2380" s="1"/>
      <c r="B2380" s="1"/>
      <c r="C2380" s="1"/>
      <c r="D2380" s="1"/>
      <c r="E2380" s="1" t="s">
        <v>8124</v>
      </c>
      <c r="F2380" s="2">
        <v>44628</v>
      </c>
      <c r="G2380" s="3">
        <v>15458</v>
      </c>
      <c r="H2380" s="1"/>
      <c r="I2380" s="1"/>
      <c r="J2380" s="1" t="s">
        <v>8125</v>
      </c>
      <c r="K2380" s="2">
        <v>44893</v>
      </c>
      <c r="L2380" s="1" t="s">
        <v>4212</v>
      </c>
      <c r="M2380" s="1" t="str">
        <f t="shared" si="185"/>
        <v>Agricultural Extension</v>
      </c>
      <c r="N2380" s="1" t="s">
        <v>4210</v>
      </c>
      <c r="O2380" s="1" t="s">
        <v>4379</v>
      </c>
      <c r="P2380" s="1">
        <v>7959</v>
      </c>
      <c r="Q2380" s="1">
        <v>1143478</v>
      </c>
      <c r="R2380" s="1">
        <f t="shared" si="186"/>
        <v>0</v>
      </c>
      <c r="S2380" s="4">
        <v>665670.49825649068</v>
      </c>
      <c r="T2380" s="4">
        <v>77468.878489748618</v>
      </c>
      <c r="U2380" s="1">
        <f t="shared" si="187"/>
        <v>1143478</v>
      </c>
      <c r="V2380" s="4">
        <f t="shared" si="188"/>
        <v>400338.62325376074</v>
      </c>
      <c r="W2380" s="1" t="str">
        <f t="shared" si="189"/>
        <v>Favourable</v>
      </c>
    </row>
    <row r="2381" spans="1:23" x14ac:dyDescent="0.25">
      <c r="A2381" s="1"/>
      <c r="B2381" s="1"/>
      <c r="C2381" s="1"/>
      <c r="D2381" s="1"/>
      <c r="E2381" s="1" t="s">
        <v>8048</v>
      </c>
      <c r="F2381" s="2">
        <v>44010</v>
      </c>
      <c r="G2381" s="3">
        <v>40973</v>
      </c>
      <c r="H2381" s="1"/>
      <c r="I2381" s="1"/>
      <c r="J2381" s="1" t="s">
        <v>8126</v>
      </c>
      <c r="K2381" s="2">
        <v>43940</v>
      </c>
      <c r="L2381" s="1" t="s">
        <v>4218</v>
      </c>
      <c r="M2381" s="1" t="str">
        <f t="shared" si="185"/>
        <v>Infrastructure</v>
      </c>
      <c r="N2381" s="1" t="s">
        <v>4205</v>
      </c>
      <c r="O2381" s="1" t="s">
        <v>4379</v>
      </c>
      <c r="P2381" s="1">
        <v>6162</v>
      </c>
      <c r="Q2381" s="1">
        <v>2419164</v>
      </c>
      <c r="R2381" s="1">
        <f t="shared" si="186"/>
        <v>0</v>
      </c>
      <c r="S2381" s="4">
        <v>1130877.216972471</v>
      </c>
      <c r="T2381" s="4">
        <v>70317.596803485925</v>
      </c>
      <c r="U2381" s="1">
        <f t="shared" si="187"/>
        <v>2419164</v>
      </c>
      <c r="V2381" s="4">
        <f t="shared" si="188"/>
        <v>1217969.1862240431</v>
      </c>
      <c r="W2381" s="1" t="str">
        <f t="shared" si="189"/>
        <v>Favourable</v>
      </c>
    </row>
    <row r="2382" spans="1:23" x14ac:dyDescent="0.25">
      <c r="A2382" s="1"/>
      <c r="B2382" s="1"/>
      <c r="C2382" s="1"/>
      <c r="D2382" s="1"/>
      <c r="E2382" s="1" t="s">
        <v>8127</v>
      </c>
      <c r="F2382" s="2">
        <v>44414</v>
      </c>
      <c r="G2382" s="3">
        <v>21647</v>
      </c>
      <c r="H2382" s="1"/>
      <c r="I2382" s="1"/>
      <c r="J2382" s="1" t="s">
        <v>5313</v>
      </c>
      <c r="K2382" s="2">
        <v>44600</v>
      </c>
      <c r="L2382" s="1" t="s">
        <v>4204</v>
      </c>
      <c r="M2382" s="1" t="str">
        <f t="shared" si="185"/>
        <v>Education</v>
      </c>
      <c r="N2382" s="1" t="s">
        <v>4205</v>
      </c>
      <c r="O2382" s="1" t="s">
        <v>4259</v>
      </c>
      <c r="P2382" s="1">
        <v>6807</v>
      </c>
      <c r="Q2382" s="1">
        <v>639369</v>
      </c>
      <c r="R2382" s="1">
        <f t="shared" si="186"/>
        <v>50617</v>
      </c>
      <c r="S2382" s="4">
        <v>208320.29677106816</v>
      </c>
      <c r="T2382" s="4">
        <v>117549.04314546817</v>
      </c>
      <c r="U2382" s="1">
        <f t="shared" si="187"/>
        <v>588752</v>
      </c>
      <c r="V2382" s="4">
        <f t="shared" si="188"/>
        <v>313499.66008346365</v>
      </c>
      <c r="W2382" s="1" t="str">
        <f t="shared" si="189"/>
        <v>Favourable</v>
      </c>
    </row>
    <row r="2383" spans="1:23" x14ac:dyDescent="0.25">
      <c r="A2383" s="1"/>
      <c r="B2383" s="1"/>
      <c r="C2383" s="1"/>
      <c r="D2383" s="1"/>
      <c r="E2383" s="1" t="s">
        <v>7940</v>
      </c>
      <c r="F2383" s="2">
        <v>45034</v>
      </c>
      <c r="G2383" s="3">
        <v>37697</v>
      </c>
      <c r="H2383" s="1"/>
      <c r="I2383" s="1"/>
      <c r="J2383" s="1" t="s">
        <v>8128</v>
      </c>
      <c r="K2383" s="2">
        <v>45186</v>
      </c>
      <c r="L2383" s="1" t="s">
        <v>4200</v>
      </c>
      <c r="M2383" s="1" t="str">
        <f t="shared" si="185"/>
        <v>Social Services</v>
      </c>
      <c r="N2383" s="1" t="s">
        <v>4222</v>
      </c>
      <c r="O2383" s="1" t="s">
        <v>4206</v>
      </c>
      <c r="P2383" s="1">
        <v>5833</v>
      </c>
      <c r="Q2383" s="1">
        <v>690443</v>
      </c>
      <c r="R2383" s="1">
        <f t="shared" si="186"/>
        <v>0</v>
      </c>
      <c r="S2383" s="4">
        <v>66252.147378104215</v>
      </c>
      <c r="T2383" s="4">
        <v>155356.52259894024</v>
      </c>
      <c r="U2383" s="1">
        <f t="shared" si="187"/>
        <v>690443</v>
      </c>
      <c r="V2383" s="4">
        <f t="shared" si="188"/>
        <v>468834.33002295555</v>
      </c>
      <c r="W2383" s="1" t="str">
        <f t="shared" si="189"/>
        <v>Favourable</v>
      </c>
    </row>
    <row r="2384" spans="1:23" x14ac:dyDescent="0.25">
      <c r="A2384" s="1"/>
      <c r="B2384" s="1"/>
      <c r="C2384" s="1"/>
      <c r="D2384" s="1"/>
      <c r="E2384" s="1" t="s">
        <v>4788</v>
      </c>
      <c r="F2384" s="2">
        <v>45259</v>
      </c>
      <c r="G2384" s="3">
        <v>30168</v>
      </c>
      <c r="H2384" s="1"/>
      <c r="I2384" s="1"/>
      <c r="J2384" s="1" t="s">
        <v>8129</v>
      </c>
      <c r="K2384" s="2">
        <v>44683</v>
      </c>
      <c r="L2384" s="1" t="s">
        <v>4204</v>
      </c>
      <c r="M2384" s="1" t="str">
        <f t="shared" si="185"/>
        <v>Education</v>
      </c>
      <c r="N2384" s="1" t="s">
        <v>4205</v>
      </c>
      <c r="O2384" s="1" t="s">
        <v>4237</v>
      </c>
      <c r="P2384" s="1">
        <v>5867</v>
      </c>
      <c r="Q2384" s="1">
        <v>2472541</v>
      </c>
      <c r="R2384" s="1">
        <f t="shared" si="186"/>
        <v>0</v>
      </c>
      <c r="S2384" s="4">
        <v>1756319.9859603927</v>
      </c>
      <c r="T2384" s="4">
        <v>232983.26185229191</v>
      </c>
      <c r="U2384" s="1">
        <f t="shared" si="187"/>
        <v>2472541</v>
      </c>
      <c r="V2384" s="4">
        <f t="shared" si="188"/>
        <v>483237.75218731537</v>
      </c>
      <c r="W2384" s="1" t="str">
        <f t="shared" si="189"/>
        <v>Favourable</v>
      </c>
    </row>
    <row r="2385" spans="1:23" x14ac:dyDescent="0.25">
      <c r="A2385" s="1"/>
      <c r="B2385" s="1"/>
      <c r="C2385" s="1"/>
      <c r="D2385" s="1"/>
      <c r="E2385" s="1" t="s">
        <v>8130</v>
      </c>
      <c r="F2385" s="2">
        <v>44783</v>
      </c>
      <c r="G2385" s="3">
        <v>15844</v>
      </c>
      <c r="H2385" s="1"/>
      <c r="I2385" s="1"/>
      <c r="J2385" s="1" t="s">
        <v>8131</v>
      </c>
      <c r="K2385" s="2">
        <v>44216</v>
      </c>
      <c r="L2385" s="1" t="s">
        <v>4200</v>
      </c>
      <c r="M2385" s="1" t="str">
        <f t="shared" si="185"/>
        <v>Social Services</v>
      </c>
      <c r="N2385" s="1" t="s">
        <v>4222</v>
      </c>
      <c r="O2385" s="1" t="s">
        <v>4267</v>
      </c>
      <c r="P2385" s="1">
        <v>5861</v>
      </c>
      <c r="Q2385" s="1">
        <v>1872735</v>
      </c>
      <c r="R2385" s="1">
        <f t="shared" si="186"/>
        <v>0</v>
      </c>
      <c r="S2385" s="4">
        <v>1246878.9206672015</v>
      </c>
      <c r="T2385" s="4">
        <v>184930.85661195582</v>
      </c>
      <c r="U2385" s="1">
        <f t="shared" si="187"/>
        <v>1872735</v>
      </c>
      <c r="V2385" s="4">
        <f t="shared" si="188"/>
        <v>440925.22272084258</v>
      </c>
      <c r="W2385" s="1" t="str">
        <f t="shared" si="189"/>
        <v>Favourable</v>
      </c>
    </row>
    <row r="2386" spans="1:23" x14ac:dyDescent="0.25">
      <c r="A2386" s="1"/>
      <c r="B2386" s="1"/>
      <c r="C2386" s="1"/>
      <c r="D2386" s="1"/>
      <c r="E2386" s="1" t="s">
        <v>4881</v>
      </c>
      <c r="F2386" s="2">
        <v>44913</v>
      </c>
      <c r="G2386" s="3">
        <v>40137</v>
      </c>
      <c r="H2386" s="1"/>
      <c r="I2386" s="1"/>
      <c r="J2386" s="1" t="s">
        <v>8004</v>
      </c>
      <c r="K2386" s="2">
        <v>44628</v>
      </c>
      <c r="L2386" s="1" t="s">
        <v>4200</v>
      </c>
      <c r="M2386" s="1" t="str">
        <f t="shared" si="185"/>
        <v>Social Services</v>
      </c>
      <c r="N2386" s="1" t="s">
        <v>4210</v>
      </c>
      <c r="O2386" s="1" t="s">
        <v>4361</v>
      </c>
      <c r="P2386" s="1">
        <v>8268</v>
      </c>
      <c r="Q2386" s="1">
        <v>2292627</v>
      </c>
      <c r="R2386" s="1">
        <f t="shared" si="186"/>
        <v>20311</v>
      </c>
      <c r="S2386" s="4">
        <v>1813045.9515264046</v>
      </c>
      <c r="T2386" s="4">
        <v>275984.72645969223</v>
      </c>
      <c r="U2386" s="1">
        <f t="shared" si="187"/>
        <v>2272316</v>
      </c>
      <c r="V2386" s="4">
        <f t="shared" si="188"/>
        <v>203596.32201390318</v>
      </c>
      <c r="W2386" s="1" t="str">
        <f t="shared" si="189"/>
        <v>Favourable</v>
      </c>
    </row>
    <row r="2387" spans="1:23" x14ac:dyDescent="0.25">
      <c r="A2387" s="1"/>
      <c r="B2387" s="1"/>
      <c r="C2387" s="1"/>
      <c r="D2387" s="1"/>
      <c r="E2387" s="1" t="s">
        <v>8132</v>
      </c>
      <c r="F2387" s="2">
        <v>44218</v>
      </c>
      <c r="G2387" s="3">
        <v>44685</v>
      </c>
      <c r="H2387" s="1"/>
      <c r="I2387" s="1"/>
      <c r="J2387" s="1" t="s">
        <v>8133</v>
      </c>
      <c r="K2387" s="2">
        <v>43988</v>
      </c>
      <c r="L2387" s="1" t="s">
        <v>4204</v>
      </c>
      <c r="M2387" s="1" t="str">
        <f t="shared" si="185"/>
        <v>Education</v>
      </c>
      <c r="N2387" s="1" t="s">
        <v>4222</v>
      </c>
      <c r="O2387" s="1" t="s">
        <v>4345</v>
      </c>
      <c r="P2387" s="1">
        <v>5878</v>
      </c>
      <c r="Q2387" s="1">
        <v>356955</v>
      </c>
      <c r="R2387" s="1">
        <f t="shared" si="186"/>
        <v>12032</v>
      </c>
      <c r="S2387" s="4">
        <v>115198.03158356741</v>
      </c>
      <c r="T2387" s="4">
        <v>24725.208057852884</v>
      </c>
      <c r="U2387" s="1">
        <f t="shared" si="187"/>
        <v>344923</v>
      </c>
      <c r="V2387" s="4">
        <f t="shared" si="188"/>
        <v>217031.76035857969</v>
      </c>
      <c r="W2387" s="1" t="str">
        <f t="shared" si="189"/>
        <v>Favourable</v>
      </c>
    </row>
    <row r="2388" spans="1:23" x14ac:dyDescent="0.25">
      <c r="A2388" s="1"/>
      <c r="B2388" s="1"/>
      <c r="C2388" s="1"/>
      <c r="D2388" s="1"/>
      <c r="E2388" s="1" t="s">
        <v>8134</v>
      </c>
      <c r="F2388" s="2">
        <v>45197</v>
      </c>
      <c r="G2388" s="3">
        <v>48926</v>
      </c>
      <c r="H2388" s="1"/>
      <c r="I2388" s="1"/>
      <c r="J2388" s="1" t="s">
        <v>5172</v>
      </c>
      <c r="K2388" s="2">
        <v>44053</v>
      </c>
      <c r="L2388" s="1" t="s">
        <v>4204</v>
      </c>
      <c r="M2388" s="1" t="str">
        <f t="shared" si="185"/>
        <v>Education</v>
      </c>
      <c r="N2388" s="1" t="s">
        <v>4210</v>
      </c>
      <c r="O2388" s="1" t="s">
        <v>4402</v>
      </c>
      <c r="P2388" s="1">
        <v>7330</v>
      </c>
      <c r="Q2388" s="1">
        <v>620440</v>
      </c>
      <c r="R2388" s="1">
        <f t="shared" si="186"/>
        <v>36950</v>
      </c>
      <c r="S2388" s="4">
        <v>359526.77499135566</v>
      </c>
      <c r="T2388" s="4">
        <v>108479.35416570197</v>
      </c>
      <c r="U2388" s="1">
        <f t="shared" si="187"/>
        <v>583490</v>
      </c>
      <c r="V2388" s="4">
        <f t="shared" si="188"/>
        <v>152433.87084294239</v>
      </c>
      <c r="W2388" s="1" t="str">
        <f t="shared" si="189"/>
        <v>Favourable</v>
      </c>
    </row>
    <row r="2389" spans="1:23" x14ac:dyDescent="0.25">
      <c r="A2389" s="1"/>
      <c r="B2389" s="1"/>
      <c r="C2389" s="1"/>
      <c r="D2389" s="1"/>
      <c r="E2389" s="1" t="s">
        <v>8135</v>
      </c>
      <c r="F2389" s="2">
        <v>44162</v>
      </c>
      <c r="G2389" s="3">
        <v>46348</v>
      </c>
      <c r="H2389" s="1"/>
      <c r="I2389" s="1"/>
      <c r="J2389" s="1" t="s">
        <v>8136</v>
      </c>
      <c r="K2389" s="2">
        <v>44598</v>
      </c>
      <c r="L2389" s="1" t="s">
        <v>4200</v>
      </c>
      <c r="M2389" s="1" t="str">
        <f t="shared" si="185"/>
        <v>Social Services</v>
      </c>
      <c r="N2389" s="1" t="s">
        <v>4222</v>
      </c>
      <c r="O2389" s="1" t="s">
        <v>4479</v>
      </c>
      <c r="P2389" s="1">
        <v>9219</v>
      </c>
      <c r="Q2389" s="1">
        <v>563939</v>
      </c>
      <c r="R2389" s="1">
        <f t="shared" si="186"/>
        <v>0</v>
      </c>
      <c r="S2389" s="4">
        <v>375971.70389287907</v>
      </c>
      <c r="T2389" s="4">
        <v>180895.2325486551</v>
      </c>
      <c r="U2389" s="1">
        <f t="shared" si="187"/>
        <v>563939</v>
      </c>
      <c r="V2389" s="4">
        <f t="shared" si="188"/>
        <v>7072.0635584658012</v>
      </c>
      <c r="W2389" s="1" t="str">
        <f t="shared" si="189"/>
        <v>Favourable</v>
      </c>
    </row>
    <row r="2390" spans="1:23" x14ac:dyDescent="0.25">
      <c r="A2390" s="1"/>
      <c r="B2390" s="1"/>
      <c r="C2390" s="1"/>
      <c r="D2390" s="1"/>
      <c r="E2390" s="1" t="s">
        <v>8137</v>
      </c>
      <c r="F2390" s="2">
        <v>44809</v>
      </c>
      <c r="G2390" s="3">
        <v>36741</v>
      </c>
      <c r="H2390" s="1"/>
      <c r="I2390" s="1"/>
      <c r="J2390" s="1" t="s">
        <v>6660</v>
      </c>
      <c r="K2390" s="2">
        <v>43911</v>
      </c>
      <c r="L2390" s="1" t="s">
        <v>4204</v>
      </c>
      <c r="M2390" s="1" t="str">
        <f t="shared" si="185"/>
        <v>Education</v>
      </c>
      <c r="N2390" s="1" t="s">
        <v>4205</v>
      </c>
      <c r="O2390" s="1" t="s">
        <v>4273</v>
      </c>
      <c r="P2390" s="1">
        <v>6017</v>
      </c>
      <c r="Q2390" s="1">
        <v>287125</v>
      </c>
      <c r="R2390" s="1">
        <f t="shared" si="186"/>
        <v>20401</v>
      </c>
      <c r="S2390" s="4">
        <v>9294.3624141910223</v>
      </c>
      <c r="T2390" s="4">
        <v>64813.758860618786</v>
      </c>
      <c r="U2390" s="1">
        <f t="shared" si="187"/>
        <v>266724</v>
      </c>
      <c r="V2390" s="4">
        <f t="shared" si="188"/>
        <v>213016.87872519018</v>
      </c>
      <c r="W2390" s="1" t="str">
        <f t="shared" si="189"/>
        <v>Favourable</v>
      </c>
    </row>
    <row r="2391" spans="1:23" x14ac:dyDescent="0.25">
      <c r="A2391" s="1"/>
      <c r="B2391" s="1"/>
      <c r="C2391" s="1"/>
      <c r="D2391" s="1"/>
      <c r="E2391" s="1" t="s">
        <v>8138</v>
      </c>
      <c r="F2391" s="2">
        <v>44206</v>
      </c>
      <c r="G2391" s="3">
        <v>57986</v>
      </c>
      <c r="H2391" s="1"/>
      <c r="I2391" s="1"/>
      <c r="J2391" s="1" t="s">
        <v>8139</v>
      </c>
      <c r="K2391" s="2">
        <v>45360</v>
      </c>
      <c r="L2391" s="1" t="s">
        <v>4204</v>
      </c>
      <c r="M2391" s="1" t="str">
        <f t="shared" si="185"/>
        <v>Education</v>
      </c>
      <c r="N2391" s="1" t="s">
        <v>4205</v>
      </c>
      <c r="O2391" s="1" t="s">
        <v>4301</v>
      </c>
      <c r="P2391" s="1">
        <v>7969</v>
      </c>
      <c r="Q2391" s="1">
        <v>594272</v>
      </c>
      <c r="R2391" s="1">
        <f t="shared" si="186"/>
        <v>0</v>
      </c>
      <c r="S2391" s="4">
        <v>454289.34580469428</v>
      </c>
      <c r="T2391" s="4">
        <v>100635.50244976902</v>
      </c>
      <c r="U2391" s="1">
        <f t="shared" si="187"/>
        <v>594272</v>
      </c>
      <c r="V2391" s="4">
        <f t="shared" si="188"/>
        <v>39347.151745536714</v>
      </c>
      <c r="W2391" s="1" t="str">
        <f t="shared" si="189"/>
        <v>Favourable</v>
      </c>
    </row>
    <row r="2392" spans="1:23" x14ac:dyDescent="0.25">
      <c r="A2392" s="1"/>
      <c r="B2392" s="1"/>
      <c r="C2392" s="1"/>
      <c r="D2392" s="1"/>
      <c r="E2392" s="1" t="s">
        <v>8140</v>
      </c>
      <c r="F2392" s="2">
        <v>44887</v>
      </c>
      <c r="G2392" s="3">
        <v>51711</v>
      </c>
      <c r="H2392" s="1"/>
      <c r="I2392" s="1"/>
      <c r="J2392" s="1" t="s">
        <v>8141</v>
      </c>
      <c r="K2392" s="2">
        <v>43926</v>
      </c>
      <c r="L2392" s="1" t="s">
        <v>4200</v>
      </c>
      <c r="M2392" s="1" t="str">
        <f t="shared" si="185"/>
        <v>Social Services</v>
      </c>
      <c r="N2392" s="1" t="s">
        <v>4210</v>
      </c>
      <c r="O2392" s="1" t="s">
        <v>4279</v>
      </c>
      <c r="P2392" s="1">
        <v>9208</v>
      </c>
      <c r="Q2392" s="1">
        <v>2063929</v>
      </c>
      <c r="R2392" s="1">
        <f t="shared" si="186"/>
        <v>59607</v>
      </c>
      <c r="S2392" s="4">
        <v>13721.764371710447</v>
      </c>
      <c r="T2392" s="4">
        <v>26528.181596905855</v>
      </c>
      <c r="U2392" s="1">
        <f t="shared" si="187"/>
        <v>2004322</v>
      </c>
      <c r="V2392" s="4">
        <f t="shared" si="188"/>
        <v>2023679.0540313837</v>
      </c>
      <c r="W2392" s="1" t="str">
        <f t="shared" si="189"/>
        <v>Favourable</v>
      </c>
    </row>
    <row r="2393" spans="1:23" x14ac:dyDescent="0.25">
      <c r="A2393" s="1"/>
      <c r="B2393" s="1"/>
      <c r="C2393" s="1"/>
      <c r="D2393" s="1"/>
      <c r="E2393" s="1" t="s">
        <v>8142</v>
      </c>
      <c r="F2393" s="2">
        <v>44963</v>
      </c>
      <c r="G2393" s="3">
        <v>45083</v>
      </c>
      <c r="H2393" s="1"/>
      <c r="I2393" s="1"/>
      <c r="J2393" s="1" t="s">
        <v>8143</v>
      </c>
      <c r="K2393" s="2">
        <v>44897</v>
      </c>
      <c r="L2393" s="1" t="s">
        <v>4200</v>
      </c>
      <c r="M2393" s="1" t="str">
        <f t="shared" si="185"/>
        <v>Social Services</v>
      </c>
      <c r="N2393" s="1" t="s">
        <v>4210</v>
      </c>
      <c r="O2393" s="1" t="s">
        <v>4358</v>
      </c>
      <c r="P2393" s="1">
        <v>7545</v>
      </c>
      <c r="Q2393" s="1">
        <v>1111482</v>
      </c>
      <c r="R2393" s="1">
        <f t="shared" si="186"/>
        <v>0</v>
      </c>
      <c r="S2393" s="4">
        <v>886816.62682033109</v>
      </c>
      <c r="T2393" s="4">
        <v>53678.845501701377</v>
      </c>
      <c r="U2393" s="1">
        <f t="shared" si="187"/>
        <v>1111482</v>
      </c>
      <c r="V2393" s="4">
        <f t="shared" si="188"/>
        <v>170986.52767796756</v>
      </c>
      <c r="W2393" s="1" t="str">
        <f t="shared" si="189"/>
        <v>Favourable</v>
      </c>
    </row>
    <row r="2394" spans="1:23" x14ac:dyDescent="0.25">
      <c r="A2394" s="1"/>
      <c r="B2394" s="1"/>
      <c r="C2394" s="1"/>
      <c r="D2394" s="1"/>
      <c r="E2394" s="1" t="s">
        <v>8144</v>
      </c>
      <c r="F2394" s="2">
        <v>44182</v>
      </c>
      <c r="G2394" s="3">
        <v>56724</v>
      </c>
      <c r="H2394" s="1"/>
      <c r="I2394" s="1"/>
      <c r="J2394" s="1" t="s">
        <v>8145</v>
      </c>
      <c r="K2394" s="2">
        <v>43968</v>
      </c>
      <c r="L2394" s="1" t="s">
        <v>4212</v>
      </c>
      <c r="M2394" s="1" t="str">
        <f t="shared" si="185"/>
        <v>Agricultural Extension</v>
      </c>
      <c r="N2394" s="1" t="s">
        <v>4210</v>
      </c>
      <c r="O2394" s="1" t="s">
        <v>4379</v>
      </c>
      <c r="P2394" s="1">
        <v>6093</v>
      </c>
      <c r="Q2394" s="1">
        <v>2142863</v>
      </c>
      <c r="R2394" s="1">
        <f t="shared" si="186"/>
        <v>0</v>
      </c>
      <c r="S2394" s="4">
        <v>830928.63741837582</v>
      </c>
      <c r="T2394" s="4">
        <v>1498.7254829994879</v>
      </c>
      <c r="U2394" s="1">
        <f t="shared" si="187"/>
        <v>2142863</v>
      </c>
      <c r="V2394" s="4">
        <f t="shared" si="188"/>
        <v>1310435.6370986248</v>
      </c>
      <c r="W2394" s="1" t="str">
        <f t="shared" si="189"/>
        <v>Favourable</v>
      </c>
    </row>
    <row r="2395" spans="1:23" x14ac:dyDescent="0.25">
      <c r="A2395" s="1"/>
      <c r="B2395" s="1"/>
      <c r="C2395" s="1"/>
      <c r="D2395" s="1"/>
      <c r="E2395" s="1" t="s">
        <v>8146</v>
      </c>
      <c r="F2395" s="2">
        <v>45149</v>
      </c>
      <c r="G2395" s="3">
        <v>24816</v>
      </c>
      <c r="H2395" s="1"/>
      <c r="I2395" s="1"/>
      <c r="J2395" s="1" t="s">
        <v>8147</v>
      </c>
      <c r="K2395" s="2">
        <v>44819</v>
      </c>
      <c r="L2395" s="1" t="s">
        <v>4218</v>
      </c>
      <c r="M2395" s="1" t="str">
        <f t="shared" si="185"/>
        <v>Infrastructure</v>
      </c>
      <c r="N2395" s="1" t="s">
        <v>4222</v>
      </c>
      <c r="O2395" s="1" t="s">
        <v>4358</v>
      </c>
      <c r="P2395" s="1">
        <v>7838</v>
      </c>
      <c r="Q2395" s="1">
        <v>1258908</v>
      </c>
      <c r="R2395" s="1">
        <f t="shared" si="186"/>
        <v>26181</v>
      </c>
      <c r="S2395" s="4">
        <v>66358.568524153612</v>
      </c>
      <c r="T2395" s="4">
        <v>81374.226236529837</v>
      </c>
      <c r="U2395" s="1">
        <f t="shared" si="187"/>
        <v>1232727</v>
      </c>
      <c r="V2395" s="4">
        <f t="shared" si="188"/>
        <v>1111175.2052393164</v>
      </c>
      <c r="W2395" s="1" t="str">
        <f t="shared" si="189"/>
        <v>Favourable</v>
      </c>
    </row>
    <row r="2396" spans="1:23" x14ac:dyDescent="0.25">
      <c r="A2396" s="1"/>
      <c r="B2396" s="1"/>
      <c r="C2396" s="1"/>
      <c r="D2396" s="1"/>
      <c r="E2396" s="1" t="s">
        <v>8148</v>
      </c>
      <c r="F2396" s="2">
        <v>43970</v>
      </c>
      <c r="G2396" s="3">
        <v>12633</v>
      </c>
      <c r="H2396" s="1"/>
      <c r="I2396" s="1"/>
      <c r="J2396" s="1" t="s">
        <v>6687</v>
      </c>
      <c r="K2396" s="2">
        <v>45201</v>
      </c>
      <c r="L2396" s="1" t="s">
        <v>4200</v>
      </c>
      <c r="M2396" s="1" t="str">
        <f t="shared" si="185"/>
        <v>Social Services</v>
      </c>
      <c r="N2396" s="1" t="s">
        <v>4222</v>
      </c>
      <c r="O2396" s="1" t="s">
        <v>4211</v>
      </c>
      <c r="P2396" s="1">
        <v>8517</v>
      </c>
      <c r="Q2396" s="1">
        <v>1380679</v>
      </c>
      <c r="R2396" s="1">
        <f t="shared" si="186"/>
        <v>40769</v>
      </c>
      <c r="S2396" s="4">
        <v>656592.77535604453</v>
      </c>
      <c r="T2396" s="4">
        <v>381193.33363399963</v>
      </c>
      <c r="U2396" s="1">
        <f t="shared" si="187"/>
        <v>1339910</v>
      </c>
      <c r="V2396" s="4">
        <f t="shared" si="188"/>
        <v>342892.8910099559</v>
      </c>
      <c r="W2396" s="1" t="str">
        <f t="shared" si="189"/>
        <v>Favourable</v>
      </c>
    </row>
    <row r="2397" spans="1:23" x14ac:dyDescent="0.25">
      <c r="A2397" s="1"/>
      <c r="B2397" s="1"/>
      <c r="C2397" s="1"/>
      <c r="D2397" s="1"/>
      <c r="E2397" s="1" t="s">
        <v>6835</v>
      </c>
      <c r="F2397" s="2">
        <v>43972</v>
      </c>
      <c r="G2397" s="3">
        <v>39867</v>
      </c>
      <c r="H2397" s="1"/>
      <c r="I2397" s="1"/>
      <c r="J2397" s="1" t="s">
        <v>8149</v>
      </c>
      <c r="K2397" s="2">
        <v>45064</v>
      </c>
      <c r="L2397" s="1" t="s">
        <v>4212</v>
      </c>
      <c r="M2397" s="1" t="str">
        <f t="shared" si="185"/>
        <v>Agricultural Extension</v>
      </c>
      <c r="N2397" s="1" t="s">
        <v>4205</v>
      </c>
      <c r="O2397" s="1" t="s">
        <v>4479</v>
      </c>
      <c r="P2397" s="1">
        <v>8547</v>
      </c>
      <c r="Q2397" s="1">
        <v>1321545</v>
      </c>
      <c r="R2397" s="1">
        <f t="shared" si="186"/>
        <v>0</v>
      </c>
      <c r="S2397" s="4">
        <v>1086138.9738641966</v>
      </c>
      <c r="T2397" s="4">
        <v>185545.10479712291</v>
      </c>
      <c r="U2397" s="1">
        <f t="shared" si="187"/>
        <v>1321545</v>
      </c>
      <c r="V2397" s="4">
        <f t="shared" si="188"/>
        <v>49860.921338680433</v>
      </c>
      <c r="W2397" s="1" t="str">
        <f t="shared" si="189"/>
        <v>Favourable</v>
      </c>
    </row>
    <row r="2398" spans="1:23" x14ac:dyDescent="0.25">
      <c r="A2398" s="1"/>
      <c r="B2398" s="1"/>
      <c r="C2398" s="1"/>
      <c r="D2398" s="1"/>
      <c r="E2398" s="1" t="s">
        <v>8150</v>
      </c>
      <c r="F2398" s="2">
        <v>45276</v>
      </c>
      <c r="G2398" s="3">
        <v>13301</v>
      </c>
      <c r="H2398" s="1"/>
      <c r="I2398" s="1"/>
      <c r="J2398" s="1" t="s">
        <v>8151</v>
      </c>
      <c r="K2398" s="2">
        <v>44933</v>
      </c>
      <c r="L2398" s="1" t="s">
        <v>4204</v>
      </c>
      <c r="M2398" s="1" t="str">
        <f t="shared" si="185"/>
        <v>Education</v>
      </c>
      <c r="N2398" s="1" t="s">
        <v>4222</v>
      </c>
      <c r="O2398" s="1" t="s">
        <v>4374</v>
      </c>
      <c r="P2398" s="1">
        <v>8951</v>
      </c>
      <c r="Q2398" s="1">
        <v>725386</v>
      </c>
      <c r="R2398" s="1">
        <f t="shared" si="186"/>
        <v>38732</v>
      </c>
      <c r="S2398" s="4">
        <v>714261.70456106216</v>
      </c>
      <c r="T2398" s="4">
        <v>35285.893696868756</v>
      </c>
      <c r="U2398" s="1">
        <f t="shared" si="187"/>
        <v>686654</v>
      </c>
      <c r="V2398" s="4">
        <f t="shared" si="188"/>
        <v>-24161.598257930949</v>
      </c>
      <c r="W2398" s="1" t="str">
        <f t="shared" si="189"/>
        <v>Adverse</v>
      </c>
    </row>
    <row r="2399" spans="1:23" x14ac:dyDescent="0.25">
      <c r="A2399" s="1"/>
      <c r="B2399" s="1"/>
      <c r="C2399" s="1"/>
      <c r="D2399" s="1"/>
      <c r="E2399" s="1" t="s">
        <v>8152</v>
      </c>
      <c r="F2399" s="2">
        <v>44135</v>
      </c>
      <c r="G2399" s="3">
        <v>17971</v>
      </c>
      <c r="H2399" s="1"/>
      <c r="I2399" s="1"/>
      <c r="J2399" s="1" t="s">
        <v>8153</v>
      </c>
      <c r="K2399" s="2">
        <v>44551</v>
      </c>
      <c r="L2399" s="1" t="s">
        <v>4200</v>
      </c>
      <c r="M2399" s="1" t="str">
        <f t="shared" si="185"/>
        <v>Social Services</v>
      </c>
      <c r="N2399" s="1" t="s">
        <v>4205</v>
      </c>
      <c r="O2399" s="1" t="s">
        <v>4330</v>
      </c>
      <c r="P2399" s="1">
        <v>9490</v>
      </c>
      <c r="Q2399" s="1">
        <v>2131214</v>
      </c>
      <c r="R2399" s="1">
        <f t="shared" si="186"/>
        <v>0</v>
      </c>
      <c r="S2399" s="4">
        <v>973501.17054061592</v>
      </c>
      <c r="T2399" s="4">
        <v>562479.11345363141</v>
      </c>
      <c r="U2399" s="1">
        <f t="shared" si="187"/>
        <v>2131214</v>
      </c>
      <c r="V2399" s="4">
        <f t="shared" si="188"/>
        <v>595233.71600575279</v>
      </c>
      <c r="W2399" s="1" t="str">
        <f t="shared" si="189"/>
        <v>Favourable</v>
      </c>
    </row>
    <row r="2400" spans="1:23" x14ac:dyDescent="0.25">
      <c r="A2400" s="1"/>
      <c r="B2400" s="1"/>
      <c r="C2400" s="1"/>
      <c r="D2400" s="1"/>
      <c r="E2400" s="1" t="s">
        <v>6034</v>
      </c>
      <c r="F2400" s="2">
        <v>44084</v>
      </c>
      <c r="G2400" s="3">
        <v>38836</v>
      </c>
      <c r="H2400" s="1"/>
      <c r="I2400" s="1"/>
      <c r="J2400" s="1" t="s">
        <v>8144</v>
      </c>
      <c r="K2400" s="2">
        <v>43998</v>
      </c>
      <c r="L2400" s="1" t="s">
        <v>4216</v>
      </c>
      <c r="M2400" s="1" t="str">
        <f t="shared" si="185"/>
        <v>Agricultural Extension</v>
      </c>
      <c r="N2400" s="1" t="s">
        <v>4222</v>
      </c>
      <c r="O2400" s="1" t="s">
        <v>4325</v>
      </c>
      <c r="P2400" s="1">
        <v>6037</v>
      </c>
      <c r="Q2400" s="1">
        <v>2379572</v>
      </c>
      <c r="R2400" s="1">
        <f t="shared" si="186"/>
        <v>56724</v>
      </c>
      <c r="S2400" s="4">
        <v>158939.52103758126</v>
      </c>
      <c r="T2400" s="4">
        <v>229596.83709387892</v>
      </c>
      <c r="U2400" s="1">
        <f t="shared" si="187"/>
        <v>2322848</v>
      </c>
      <c r="V2400" s="4">
        <f t="shared" si="188"/>
        <v>1991035.6418685399</v>
      </c>
      <c r="W2400" s="1" t="str">
        <f t="shared" si="189"/>
        <v>Favourable</v>
      </c>
    </row>
    <row r="2401" spans="1:23" x14ac:dyDescent="0.25">
      <c r="A2401" s="1"/>
      <c r="B2401" s="1"/>
      <c r="C2401" s="1"/>
      <c r="D2401" s="1"/>
      <c r="E2401" s="1" t="s">
        <v>8154</v>
      </c>
      <c r="F2401" s="2">
        <v>44050</v>
      </c>
      <c r="G2401" s="3">
        <v>47424</v>
      </c>
      <c r="H2401" s="1"/>
      <c r="I2401" s="1"/>
      <c r="J2401" s="1" t="s">
        <v>8155</v>
      </c>
      <c r="K2401" s="2">
        <v>45239</v>
      </c>
      <c r="L2401" s="1" t="s">
        <v>4212</v>
      </c>
      <c r="M2401" s="1" t="str">
        <f t="shared" si="185"/>
        <v>Agricultural Extension</v>
      </c>
      <c r="N2401" s="1" t="s">
        <v>4222</v>
      </c>
      <c r="O2401" s="1" t="s">
        <v>4253</v>
      </c>
      <c r="P2401" s="1">
        <v>7156</v>
      </c>
      <c r="Q2401" s="1">
        <v>565478</v>
      </c>
      <c r="R2401" s="1">
        <f t="shared" si="186"/>
        <v>0</v>
      </c>
      <c r="S2401" s="4">
        <v>301914.78062400647</v>
      </c>
      <c r="T2401" s="4">
        <v>23869.760793822821</v>
      </c>
      <c r="U2401" s="1">
        <f t="shared" si="187"/>
        <v>565478</v>
      </c>
      <c r="V2401" s="4">
        <f t="shared" si="188"/>
        <v>239693.45858217072</v>
      </c>
      <c r="W2401" s="1" t="str">
        <f t="shared" si="189"/>
        <v>Favourable</v>
      </c>
    </row>
    <row r="2402" spans="1:23" x14ac:dyDescent="0.25">
      <c r="A2402" s="1"/>
      <c r="B2402" s="1"/>
      <c r="C2402" s="1"/>
      <c r="D2402" s="1"/>
      <c r="E2402" s="1" t="s">
        <v>8156</v>
      </c>
      <c r="F2402" s="2">
        <v>45342</v>
      </c>
      <c r="G2402" s="3">
        <v>26780</v>
      </c>
      <c r="H2402" s="1"/>
      <c r="I2402" s="1"/>
      <c r="J2402" s="1" t="s">
        <v>8157</v>
      </c>
      <c r="K2402" s="2">
        <v>44577</v>
      </c>
      <c r="L2402" s="1" t="s">
        <v>4200</v>
      </c>
      <c r="M2402" s="1" t="str">
        <f t="shared" si="185"/>
        <v>Social Services</v>
      </c>
      <c r="N2402" s="1" t="s">
        <v>4210</v>
      </c>
      <c r="O2402" s="1" t="s">
        <v>4479</v>
      </c>
      <c r="P2402" s="1">
        <v>6533</v>
      </c>
      <c r="Q2402" s="1">
        <v>863502</v>
      </c>
      <c r="R2402" s="1">
        <f t="shared" si="186"/>
        <v>0</v>
      </c>
      <c r="S2402" s="4">
        <v>296719.96360164054</v>
      </c>
      <c r="T2402" s="4">
        <v>286638.95013293659</v>
      </c>
      <c r="U2402" s="1">
        <f t="shared" si="187"/>
        <v>863502</v>
      </c>
      <c r="V2402" s="4">
        <f t="shared" si="188"/>
        <v>280143.08626542287</v>
      </c>
      <c r="W2402" s="1" t="str">
        <f t="shared" si="189"/>
        <v>Favourable</v>
      </c>
    </row>
    <row r="2403" spans="1:23" x14ac:dyDescent="0.25">
      <c r="A2403" s="1"/>
      <c r="B2403" s="1"/>
      <c r="C2403" s="1"/>
      <c r="D2403" s="1"/>
      <c r="E2403" s="1" t="s">
        <v>8158</v>
      </c>
      <c r="F2403" s="2">
        <v>45300</v>
      </c>
      <c r="G2403" s="3">
        <v>12716</v>
      </c>
      <c r="H2403" s="1"/>
      <c r="I2403" s="1"/>
      <c r="J2403" s="1" t="s">
        <v>8159</v>
      </c>
      <c r="K2403" s="2">
        <v>45136</v>
      </c>
      <c r="L2403" s="1" t="s">
        <v>4218</v>
      </c>
      <c r="M2403" s="1" t="str">
        <f t="shared" si="185"/>
        <v>Infrastructure</v>
      </c>
      <c r="N2403" s="1" t="s">
        <v>4205</v>
      </c>
      <c r="O2403" s="1" t="s">
        <v>4259</v>
      </c>
      <c r="P2403" s="1">
        <v>8919</v>
      </c>
      <c r="Q2403" s="1">
        <v>636901</v>
      </c>
      <c r="R2403" s="1">
        <f t="shared" si="186"/>
        <v>36131</v>
      </c>
      <c r="S2403" s="4">
        <v>532951.66178351641</v>
      </c>
      <c r="T2403" s="4">
        <v>41527.051190279999</v>
      </c>
      <c r="U2403" s="1">
        <f t="shared" si="187"/>
        <v>600770</v>
      </c>
      <c r="V2403" s="4">
        <f t="shared" si="188"/>
        <v>62422.287026203587</v>
      </c>
      <c r="W2403" s="1" t="str">
        <f t="shared" si="189"/>
        <v>Favourable</v>
      </c>
    </row>
    <row r="2404" spans="1:23" x14ac:dyDescent="0.25">
      <c r="A2404" s="1"/>
      <c r="B2404" s="1"/>
      <c r="C2404" s="1"/>
      <c r="D2404" s="1"/>
      <c r="E2404" s="1" t="s">
        <v>8160</v>
      </c>
      <c r="F2404" s="2">
        <v>44698</v>
      </c>
      <c r="G2404" s="3">
        <v>15045</v>
      </c>
      <c r="H2404" s="1"/>
      <c r="I2404" s="1"/>
      <c r="J2404" s="1" t="s">
        <v>8161</v>
      </c>
      <c r="K2404" s="2">
        <v>44853</v>
      </c>
      <c r="L2404" s="1" t="s">
        <v>4218</v>
      </c>
      <c r="M2404" s="1" t="str">
        <f t="shared" si="185"/>
        <v>Infrastructure</v>
      </c>
      <c r="N2404" s="1" t="s">
        <v>4210</v>
      </c>
      <c r="O2404" s="1" t="s">
        <v>4335</v>
      </c>
      <c r="P2404" s="1">
        <v>8848</v>
      </c>
      <c r="Q2404" s="1">
        <v>493577</v>
      </c>
      <c r="R2404" s="1">
        <f t="shared" si="186"/>
        <v>0</v>
      </c>
      <c r="S2404" s="4">
        <v>87710.108938812569</v>
      </c>
      <c r="T2404" s="4">
        <v>30734.894332994736</v>
      </c>
      <c r="U2404" s="1">
        <f t="shared" si="187"/>
        <v>493577</v>
      </c>
      <c r="V2404" s="4">
        <f t="shared" si="188"/>
        <v>375131.99672819267</v>
      </c>
      <c r="W2404" s="1" t="str">
        <f t="shared" si="189"/>
        <v>Favourable</v>
      </c>
    </row>
    <row r="2405" spans="1:23" x14ac:dyDescent="0.25">
      <c r="A2405" s="1"/>
      <c r="B2405" s="1"/>
      <c r="C2405" s="1"/>
      <c r="D2405" s="1"/>
      <c r="E2405" s="1" t="s">
        <v>8162</v>
      </c>
      <c r="F2405" s="2">
        <v>45181</v>
      </c>
      <c r="G2405" s="3">
        <v>11794</v>
      </c>
      <c r="H2405" s="1"/>
      <c r="I2405" s="1"/>
      <c r="J2405" s="1" t="s">
        <v>8163</v>
      </c>
      <c r="K2405" s="2">
        <v>44913</v>
      </c>
      <c r="L2405" s="1" t="s">
        <v>4200</v>
      </c>
      <c r="M2405" s="1" t="str">
        <f t="shared" si="185"/>
        <v>Social Services</v>
      </c>
      <c r="N2405" s="1" t="s">
        <v>4205</v>
      </c>
      <c r="O2405" s="1" t="s">
        <v>4338</v>
      </c>
      <c r="P2405" s="1">
        <v>8391</v>
      </c>
      <c r="Q2405" s="1">
        <v>710775</v>
      </c>
      <c r="R2405" s="1">
        <f t="shared" si="186"/>
        <v>0</v>
      </c>
      <c r="S2405" s="4">
        <v>305331.43163774651</v>
      </c>
      <c r="T2405" s="4">
        <v>8618.1216107502751</v>
      </c>
      <c r="U2405" s="1">
        <f t="shared" si="187"/>
        <v>710775</v>
      </c>
      <c r="V2405" s="4">
        <f t="shared" si="188"/>
        <v>396825.44675150322</v>
      </c>
      <c r="W2405" s="1" t="str">
        <f t="shared" si="189"/>
        <v>Favourable</v>
      </c>
    </row>
    <row r="2406" spans="1:23" x14ac:dyDescent="0.25">
      <c r="A2406" s="1"/>
      <c r="B2406" s="1"/>
      <c r="C2406" s="1"/>
      <c r="D2406" s="1"/>
      <c r="E2406" s="1" t="s">
        <v>6422</v>
      </c>
      <c r="F2406" s="2">
        <v>44369</v>
      </c>
      <c r="G2406" s="3">
        <v>28620</v>
      </c>
      <c r="H2406" s="1"/>
      <c r="I2406" s="1"/>
      <c r="J2406" s="1" t="s">
        <v>8164</v>
      </c>
      <c r="K2406" s="2">
        <v>44254</v>
      </c>
      <c r="L2406" s="1" t="s">
        <v>4216</v>
      </c>
      <c r="M2406" s="1" t="str">
        <f t="shared" si="185"/>
        <v>Agricultural Extension</v>
      </c>
      <c r="N2406" s="1" t="s">
        <v>4210</v>
      </c>
      <c r="O2406" s="1" t="s">
        <v>4206</v>
      </c>
      <c r="P2406" s="1">
        <v>6205</v>
      </c>
      <c r="Q2406" s="1">
        <v>314553</v>
      </c>
      <c r="R2406" s="1">
        <f t="shared" si="186"/>
        <v>0</v>
      </c>
      <c r="S2406" s="4">
        <v>264509.62019015383</v>
      </c>
      <c r="T2406" s="4">
        <v>101004.56753417528</v>
      </c>
      <c r="U2406" s="1">
        <f t="shared" si="187"/>
        <v>314553</v>
      </c>
      <c r="V2406" s="4">
        <f t="shared" si="188"/>
        <v>-50961.187724329124</v>
      </c>
      <c r="W2406" s="1" t="str">
        <f t="shared" si="189"/>
        <v>Adverse</v>
      </c>
    </row>
    <row r="2407" spans="1:23" x14ac:dyDescent="0.25">
      <c r="A2407" s="1"/>
      <c r="B2407" s="1"/>
      <c r="C2407" s="1"/>
      <c r="D2407" s="1"/>
      <c r="E2407" s="1" t="s">
        <v>4512</v>
      </c>
      <c r="F2407" s="2">
        <v>44203</v>
      </c>
      <c r="G2407" s="3">
        <v>59596</v>
      </c>
      <c r="H2407" s="1"/>
      <c r="I2407" s="1"/>
      <c r="J2407" s="1" t="s">
        <v>8165</v>
      </c>
      <c r="K2407" s="2">
        <v>45303</v>
      </c>
      <c r="L2407" s="1" t="s">
        <v>4218</v>
      </c>
      <c r="M2407" s="1" t="str">
        <f t="shared" si="185"/>
        <v>Infrastructure</v>
      </c>
      <c r="N2407" s="1" t="s">
        <v>4210</v>
      </c>
      <c r="O2407" s="1" t="s">
        <v>4211</v>
      </c>
      <c r="P2407" s="1">
        <v>8030</v>
      </c>
      <c r="Q2407" s="1">
        <v>2359545</v>
      </c>
      <c r="R2407" s="1">
        <f t="shared" si="186"/>
        <v>0</v>
      </c>
      <c r="S2407" s="4">
        <v>1447434.1241360563</v>
      </c>
      <c r="T2407" s="4">
        <v>770664.44241759321</v>
      </c>
      <c r="U2407" s="1">
        <f t="shared" si="187"/>
        <v>2359545</v>
      </c>
      <c r="V2407" s="4">
        <f t="shared" si="188"/>
        <v>141446.43344635051</v>
      </c>
      <c r="W2407" s="1" t="str">
        <f t="shared" si="189"/>
        <v>Favourable</v>
      </c>
    </row>
    <row r="2408" spans="1:23" x14ac:dyDescent="0.25">
      <c r="A2408" s="1"/>
      <c r="B2408" s="1"/>
      <c r="C2408" s="1"/>
      <c r="D2408" s="1"/>
      <c r="E2408" s="1" t="s">
        <v>4976</v>
      </c>
      <c r="F2408" s="2">
        <v>44330</v>
      </c>
      <c r="G2408" s="3">
        <v>10482</v>
      </c>
      <c r="H2408" s="1"/>
      <c r="I2408" s="1"/>
      <c r="J2408" s="1" t="s">
        <v>8166</v>
      </c>
      <c r="K2408" s="2">
        <v>44045</v>
      </c>
      <c r="L2408" s="1" t="s">
        <v>4204</v>
      </c>
      <c r="M2408" s="1" t="str">
        <f t="shared" si="185"/>
        <v>Education</v>
      </c>
      <c r="N2408" s="1" t="s">
        <v>4222</v>
      </c>
      <c r="O2408" s="1" t="s">
        <v>4256</v>
      </c>
      <c r="P2408" s="1">
        <v>7934</v>
      </c>
      <c r="Q2408" s="1">
        <v>2440316</v>
      </c>
      <c r="R2408" s="1">
        <f t="shared" si="186"/>
        <v>0</v>
      </c>
      <c r="S2408" s="4">
        <v>506414.27180813387</v>
      </c>
      <c r="T2408" s="4">
        <v>487361.05683267792</v>
      </c>
      <c r="U2408" s="1">
        <f t="shared" si="187"/>
        <v>2440316</v>
      </c>
      <c r="V2408" s="4">
        <f t="shared" si="188"/>
        <v>1446540.6713591882</v>
      </c>
      <c r="W2408" s="1" t="str">
        <f t="shared" si="189"/>
        <v>Favourable</v>
      </c>
    </row>
    <row r="2409" spans="1:23" x14ac:dyDescent="0.25">
      <c r="A2409" s="1"/>
      <c r="B2409" s="1"/>
      <c r="C2409" s="1"/>
      <c r="D2409" s="1"/>
      <c r="E2409" s="1" t="s">
        <v>4837</v>
      </c>
      <c r="F2409" s="2">
        <v>44965</v>
      </c>
      <c r="G2409" s="3">
        <v>24879</v>
      </c>
      <c r="H2409" s="1"/>
      <c r="I2409" s="1"/>
      <c r="J2409" s="1" t="s">
        <v>8167</v>
      </c>
      <c r="K2409" s="2">
        <v>45136</v>
      </c>
      <c r="L2409" s="1" t="s">
        <v>4200</v>
      </c>
      <c r="M2409" s="1" t="str">
        <f t="shared" si="185"/>
        <v>Social Services</v>
      </c>
      <c r="N2409" s="1" t="s">
        <v>4222</v>
      </c>
      <c r="O2409" s="1" t="s">
        <v>4211</v>
      </c>
      <c r="P2409" s="1">
        <v>7016</v>
      </c>
      <c r="Q2409" s="1">
        <v>1627047</v>
      </c>
      <c r="R2409" s="1">
        <f t="shared" si="186"/>
        <v>0</v>
      </c>
      <c r="S2409" s="4">
        <v>1477064.2157129999</v>
      </c>
      <c r="T2409" s="4">
        <v>50873.621766970027</v>
      </c>
      <c r="U2409" s="1">
        <f t="shared" si="187"/>
        <v>1627047</v>
      </c>
      <c r="V2409" s="4">
        <f t="shared" si="188"/>
        <v>99109.162520030048</v>
      </c>
      <c r="W2409" s="1" t="str">
        <f t="shared" si="189"/>
        <v>Favourable</v>
      </c>
    </row>
    <row r="2410" spans="1:23" x14ac:dyDescent="0.25">
      <c r="A2410" s="1"/>
      <c r="B2410" s="1"/>
      <c r="C2410" s="1"/>
      <c r="D2410" s="1"/>
      <c r="E2410" s="1" t="s">
        <v>6239</v>
      </c>
      <c r="F2410" s="2">
        <v>44386</v>
      </c>
      <c r="G2410" s="3">
        <v>44440</v>
      </c>
      <c r="H2410" s="1"/>
      <c r="I2410" s="1"/>
      <c r="J2410" s="1" t="s">
        <v>8168</v>
      </c>
      <c r="K2410" s="2">
        <v>44978</v>
      </c>
      <c r="L2410" s="1" t="s">
        <v>4218</v>
      </c>
      <c r="M2410" s="1" t="str">
        <f t="shared" si="185"/>
        <v>Infrastructure</v>
      </c>
      <c r="N2410" s="1" t="s">
        <v>4205</v>
      </c>
      <c r="O2410" s="1" t="s">
        <v>4286</v>
      </c>
      <c r="P2410" s="1">
        <v>7882</v>
      </c>
      <c r="Q2410" s="1">
        <v>2196925</v>
      </c>
      <c r="R2410" s="1">
        <f t="shared" si="186"/>
        <v>13768</v>
      </c>
      <c r="S2410" s="4">
        <v>261485.07561261722</v>
      </c>
      <c r="T2410" s="4">
        <v>198184.44911655723</v>
      </c>
      <c r="U2410" s="1">
        <f t="shared" si="187"/>
        <v>2183157</v>
      </c>
      <c r="V2410" s="4">
        <f t="shared" si="188"/>
        <v>1737255.4752708254</v>
      </c>
      <c r="W2410" s="1" t="str">
        <f t="shared" si="189"/>
        <v>Favourable</v>
      </c>
    </row>
    <row r="2411" spans="1:23" x14ac:dyDescent="0.25">
      <c r="A2411" s="1"/>
      <c r="B2411" s="1"/>
      <c r="C2411" s="1"/>
      <c r="D2411" s="1"/>
      <c r="E2411" s="1" t="s">
        <v>8169</v>
      </c>
      <c r="F2411" s="2">
        <v>45214</v>
      </c>
      <c r="G2411" s="3">
        <v>21526</v>
      </c>
      <c r="H2411" s="1"/>
      <c r="I2411" s="1"/>
      <c r="J2411" s="1" t="s">
        <v>8170</v>
      </c>
      <c r="K2411" s="2">
        <v>43904</v>
      </c>
      <c r="L2411" s="1" t="s">
        <v>4212</v>
      </c>
      <c r="M2411" s="1" t="str">
        <f t="shared" si="185"/>
        <v>Agricultural Extension</v>
      </c>
      <c r="N2411" s="1" t="s">
        <v>4205</v>
      </c>
      <c r="O2411" s="1" t="s">
        <v>4226</v>
      </c>
      <c r="P2411" s="1">
        <v>5528</v>
      </c>
      <c r="Q2411" s="1">
        <v>973947</v>
      </c>
      <c r="R2411" s="1">
        <f t="shared" si="186"/>
        <v>10399</v>
      </c>
      <c r="S2411" s="4">
        <v>525549.48837612395</v>
      </c>
      <c r="T2411" s="4">
        <v>275764.62172720395</v>
      </c>
      <c r="U2411" s="1">
        <f t="shared" si="187"/>
        <v>963548</v>
      </c>
      <c r="V2411" s="4">
        <f t="shared" si="188"/>
        <v>172632.8898966721</v>
      </c>
      <c r="W2411" s="1" t="str">
        <f t="shared" si="189"/>
        <v>Favourable</v>
      </c>
    </row>
    <row r="2412" spans="1:23" x14ac:dyDescent="0.25">
      <c r="A2412" s="1"/>
      <c r="B2412" s="1"/>
      <c r="C2412" s="1"/>
      <c r="D2412" s="1"/>
      <c r="E2412" s="1" t="s">
        <v>8171</v>
      </c>
      <c r="F2412" s="2">
        <v>44916</v>
      </c>
      <c r="G2412" s="3">
        <v>16678</v>
      </c>
      <c r="H2412" s="1"/>
      <c r="I2412" s="1"/>
      <c r="J2412" s="1" t="s">
        <v>8172</v>
      </c>
      <c r="K2412" s="2">
        <v>44374</v>
      </c>
      <c r="L2412" s="1" t="s">
        <v>4200</v>
      </c>
      <c r="M2412" s="1" t="str">
        <f t="shared" si="185"/>
        <v>Social Services</v>
      </c>
      <c r="N2412" s="1" t="s">
        <v>4210</v>
      </c>
      <c r="O2412" s="1" t="s">
        <v>4226</v>
      </c>
      <c r="P2412" s="1">
        <v>9167</v>
      </c>
      <c r="Q2412" s="1">
        <v>2281902</v>
      </c>
      <c r="R2412" s="1">
        <f t="shared" si="186"/>
        <v>0</v>
      </c>
      <c r="S2412" s="4">
        <v>831731.75316658791</v>
      </c>
      <c r="T2412" s="4">
        <v>741533.36322410079</v>
      </c>
      <c r="U2412" s="1">
        <f t="shared" si="187"/>
        <v>2281902</v>
      </c>
      <c r="V2412" s="4">
        <f t="shared" si="188"/>
        <v>708636.88360931119</v>
      </c>
      <c r="W2412" s="1" t="str">
        <f t="shared" si="189"/>
        <v>Favourable</v>
      </c>
    </row>
    <row r="2413" spans="1:23" x14ac:dyDescent="0.25">
      <c r="A2413" s="1"/>
      <c r="B2413" s="1"/>
      <c r="C2413" s="1"/>
      <c r="D2413" s="1"/>
      <c r="E2413" s="1" t="s">
        <v>8173</v>
      </c>
      <c r="F2413" s="2">
        <v>45075</v>
      </c>
      <c r="G2413" s="3">
        <v>32071</v>
      </c>
      <c r="H2413" s="1"/>
      <c r="I2413" s="1"/>
      <c r="J2413" s="1" t="s">
        <v>8174</v>
      </c>
      <c r="K2413" s="2">
        <v>45033</v>
      </c>
      <c r="L2413" s="1" t="s">
        <v>4212</v>
      </c>
      <c r="M2413" s="1" t="str">
        <f t="shared" si="185"/>
        <v>Agricultural Extension</v>
      </c>
      <c r="N2413" s="1" t="s">
        <v>4205</v>
      </c>
      <c r="O2413" s="1" t="s">
        <v>4267</v>
      </c>
      <c r="P2413" s="1">
        <v>5680</v>
      </c>
      <c r="Q2413" s="1">
        <v>550929</v>
      </c>
      <c r="R2413" s="1">
        <f t="shared" si="186"/>
        <v>42716</v>
      </c>
      <c r="S2413" s="4">
        <v>304147.41488116432</v>
      </c>
      <c r="T2413" s="4">
        <v>92182.761035295218</v>
      </c>
      <c r="U2413" s="1">
        <f t="shared" si="187"/>
        <v>508213</v>
      </c>
      <c r="V2413" s="4">
        <f t="shared" si="188"/>
        <v>154598.82408354047</v>
      </c>
      <c r="W2413" s="1" t="str">
        <f t="shared" si="189"/>
        <v>Favourable</v>
      </c>
    </row>
    <row r="2414" spans="1:23" x14ac:dyDescent="0.25">
      <c r="A2414" s="1"/>
      <c r="B2414" s="1"/>
      <c r="C2414" s="1"/>
      <c r="D2414" s="1"/>
      <c r="E2414" s="1" t="s">
        <v>8175</v>
      </c>
      <c r="F2414" s="2">
        <v>44997</v>
      </c>
      <c r="G2414" s="3">
        <v>30082</v>
      </c>
      <c r="H2414" s="1"/>
      <c r="I2414" s="1"/>
      <c r="J2414" s="1" t="s">
        <v>7947</v>
      </c>
      <c r="K2414" s="2">
        <v>44673</v>
      </c>
      <c r="L2414" s="1" t="s">
        <v>4212</v>
      </c>
      <c r="M2414" s="1" t="str">
        <f t="shared" si="185"/>
        <v>Agricultural Extension</v>
      </c>
      <c r="N2414" s="1" t="s">
        <v>4222</v>
      </c>
      <c r="O2414" s="1" t="s">
        <v>4345</v>
      </c>
      <c r="P2414" s="1">
        <v>8892</v>
      </c>
      <c r="Q2414" s="1">
        <v>523730</v>
      </c>
      <c r="R2414" s="1">
        <f t="shared" si="186"/>
        <v>48737</v>
      </c>
      <c r="S2414" s="4">
        <v>217861.81808053414</v>
      </c>
      <c r="T2414" s="4">
        <v>102483.17500180268</v>
      </c>
      <c r="U2414" s="1">
        <f t="shared" si="187"/>
        <v>474993</v>
      </c>
      <c r="V2414" s="4">
        <f t="shared" si="188"/>
        <v>203385.00691766315</v>
      </c>
      <c r="W2414" s="1" t="str">
        <f t="shared" si="189"/>
        <v>Favourable</v>
      </c>
    </row>
    <row r="2415" spans="1:23" x14ac:dyDescent="0.25">
      <c r="A2415" s="1"/>
      <c r="B2415" s="1"/>
      <c r="C2415" s="1"/>
      <c r="D2415" s="1"/>
      <c r="E2415" s="1" t="s">
        <v>8176</v>
      </c>
      <c r="F2415" s="2">
        <v>44839</v>
      </c>
      <c r="G2415" s="3">
        <v>56323</v>
      </c>
      <c r="H2415" s="1"/>
      <c r="I2415" s="1"/>
      <c r="J2415" s="1" t="s">
        <v>8177</v>
      </c>
      <c r="K2415" s="2">
        <v>45279</v>
      </c>
      <c r="L2415" s="1" t="s">
        <v>4212</v>
      </c>
      <c r="M2415" s="1" t="str">
        <f t="shared" si="185"/>
        <v>Agricultural Extension</v>
      </c>
      <c r="N2415" s="1" t="s">
        <v>4205</v>
      </c>
      <c r="O2415" s="1" t="s">
        <v>4438</v>
      </c>
      <c r="P2415" s="1">
        <v>6810</v>
      </c>
      <c r="Q2415" s="1">
        <v>1928184</v>
      </c>
      <c r="R2415" s="1">
        <f t="shared" si="186"/>
        <v>48160</v>
      </c>
      <c r="S2415" s="4">
        <v>227825.27456285621</v>
      </c>
      <c r="T2415" s="4">
        <v>385880.35953775357</v>
      </c>
      <c r="U2415" s="1">
        <f t="shared" si="187"/>
        <v>1880024</v>
      </c>
      <c r="V2415" s="4">
        <f t="shared" si="188"/>
        <v>1314478.3658993901</v>
      </c>
      <c r="W2415" s="1" t="str">
        <f t="shared" si="189"/>
        <v>Favourable</v>
      </c>
    </row>
    <row r="2416" spans="1:23" x14ac:dyDescent="0.25">
      <c r="A2416" s="1"/>
      <c r="B2416" s="1"/>
      <c r="C2416" s="1"/>
      <c r="D2416" s="1"/>
      <c r="E2416" s="1" t="s">
        <v>8072</v>
      </c>
      <c r="F2416" s="2">
        <v>44806</v>
      </c>
      <c r="G2416" s="3">
        <v>10464</v>
      </c>
      <c r="H2416" s="1"/>
      <c r="I2416" s="1"/>
      <c r="J2416" s="1" t="s">
        <v>8178</v>
      </c>
      <c r="K2416" s="2">
        <v>45237</v>
      </c>
      <c r="L2416" s="1" t="s">
        <v>4212</v>
      </c>
      <c r="M2416" s="1" t="str">
        <f t="shared" si="185"/>
        <v>Agricultural Extension</v>
      </c>
      <c r="N2416" s="1" t="s">
        <v>4222</v>
      </c>
      <c r="O2416" s="1" t="s">
        <v>4223</v>
      </c>
      <c r="P2416" s="1">
        <v>8684</v>
      </c>
      <c r="Q2416" s="1">
        <v>1872675</v>
      </c>
      <c r="R2416" s="1">
        <f t="shared" si="186"/>
        <v>0</v>
      </c>
      <c r="S2416" s="4">
        <v>1714875.0030020867</v>
      </c>
      <c r="T2416" s="4">
        <v>531698.37769331667</v>
      </c>
      <c r="U2416" s="1">
        <f t="shared" si="187"/>
        <v>1872675</v>
      </c>
      <c r="V2416" s="4">
        <f t="shared" si="188"/>
        <v>-373898.38069540355</v>
      </c>
      <c r="W2416" s="1" t="str">
        <f t="shared" si="189"/>
        <v>Adverse</v>
      </c>
    </row>
    <row r="2417" spans="1:23" x14ac:dyDescent="0.25">
      <c r="A2417" s="1"/>
      <c r="B2417" s="1"/>
      <c r="C2417" s="1"/>
      <c r="D2417" s="1"/>
      <c r="E2417" s="1" t="s">
        <v>8179</v>
      </c>
      <c r="F2417" s="2">
        <v>45044</v>
      </c>
      <c r="G2417" s="3">
        <v>22010</v>
      </c>
      <c r="H2417" s="1"/>
      <c r="I2417" s="1"/>
      <c r="J2417" s="1" t="s">
        <v>8180</v>
      </c>
      <c r="K2417" s="2">
        <v>44332</v>
      </c>
      <c r="L2417" s="1" t="s">
        <v>4212</v>
      </c>
      <c r="M2417" s="1" t="str">
        <f t="shared" si="185"/>
        <v>Agricultural Extension</v>
      </c>
      <c r="N2417" s="1" t="s">
        <v>4210</v>
      </c>
      <c r="O2417" s="1" t="s">
        <v>4295</v>
      </c>
      <c r="P2417" s="1">
        <v>8826</v>
      </c>
      <c r="Q2417" s="1">
        <v>2102677</v>
      </c>
      <c r="R2417" s="1">
        <f t="shared" si="186"/>
        <v>0</v>
      </c>
      <c r="S2417" s="4">
        <v>554902.17779476347</v>
      </c>
      <c r="T2417" s="4">
        <v>245105.18769534447</v>
      </c>
      <c r="U2417" s="1">
        <f t="shared" si="187"/>
        <v>2102677</v>
      </c>
      <c r="V2417" s="4">
        <f t="shared" si="188"/>
        <v>1302669.6345098922</v>
      </c>
      <c r="W2417" s="1" t="str">
        <f t="shared" si="189"/>
        <v>Favourable</v>
      </c>
    </row>
    <row r="2418" spans="1:23" x14ac:dyDescent="0.25">
      <c r="A2418" s="1"/>
      <c r="B2418" s="1"/>
      <c r="C2418" s="1"/>
      <c r="D2418" s="1"/>
      <c r="E2418" s="1" t="s">
        <v>8181</v>
      </c>
      <c r="F2418" s="2">
        <v>44836</v>
      </c>
      <c r="G2418" s="3">
        <v>16754</v>
      </c>
      <c r="H2418" s="1"/>
      <c r="I2418" s="1"/>
      <c r="J2418" s="1" t="s">
        <v>4911</v>
      </c>
      <c r="K2418" s="2">
        <v>45223</v>
      </c>
      <c r="L2418" s="1" t="s">
        <v>4212</v>
      </c>
      <c r="M2418" s="1" t="str">
        <f t="shared" si="185"/>
        <v>Agricultural Extension</v>
      </c>
      <c r="N2418" s="1" t="s">
        <v>4222</v>
      </c>
      <c r="O2418" s="1" t="s">
        <v>4267</v>
      </c>
      <c r="P2418" s="1">
        <v>8107</v>
      </c>
      <c r="Q2418" s="1">
        <v>1596336</v>
      </c>
      <c r="R2418" s="1">
        <f t="shared" si="186"/>
        <v>29716</v>
      </c>
      <c r="S2418" s="4">
        <v>654167.93191622302</v>
      </c>
      <c r="T2418" s="4">
        <v>145954.57524937546</v>
      </c>
      <c r="U2418" s="1">
        <f t="shared" si="187"/>
        <v>1566620</v>
      </c>
      <c r="V2418" s="4">
        <f t="shared" si="188"/>
        <v>796213.49283440155</v>
      </c>
      <c r="W2418" s="1" t="str">
        <f t="shared" si="189"/>
        <v>Favourable</v>
      </c>
    </row>
    <row r="2419" spans="1:23" x14ac:dyDescent="0.25">
      <c r="A2419" s="1"/>
      <c r="B2419" s="1"/>
      <c r="C2419" s="1"/>
      <c r="D2419" s="1"/>
      <c r="E2419" s="1" t="s">
        <v>8182</v>
      </c>
      <c r="F2419" s="2">
        <v>44849</v>
      </c>
      <c r="G2419" s="3">
        <v>44825</v>
      </c>
      <c r="H2419" s="1"/>
      <c r="I2419" s="1"/>
      <c r="J2419" s="1" t="s">
        <v>8183</v>
      </c>
      <c r="K2419" s="2">
        <v>44610</v>
      </c>
      <c r="L2419" s="1" t="s">
        <v>4200</v>
      </c>
      <c r="M2419" s="1" t="str">
        <f t="shared" si="185"/>
        <v>Social Services</v>
      </c>
      <c r="N2419" s="1" t="s">
        <v>4205</v>
      </c>
      <c r="O2419" s="1" t="s">
        <v>4374</v>
      </c>
      <c r="P2419" s="1">
        <v>6155</v>
      </c>
      <c r="Q2419" s="1">
        <v>2497706</v>
      </c>
      <c r="R2419" s="1">
        <f t="shared" si="186"/>
        <v>55449</v>
      </c>
      <c r="S2419" s="4">
        <v>46625.230338604728</v>
      </c>
      <c r="T2419" s="4">
        <v>258657.16142842823</v>
      </c>
      <c r="U2419" s="1">
        <f t="shared" si="187"/>
        <v>2442257</v>
      </c>
      <c r="V2419" s="4">
        <f t="shared" si="188"/>
        <v>2192423.6082329671</v>
      </c>
      <c r="W2419" s="1" t="str">
        <f t="shared" si="189"/>
        <v>Favourable</v>
      </c>
    </row>
    <row r="2420" spans="1:23" x14ac:dyDescent="0.25">
      <c r="A2420" s="1"/>
      <c r="B2420" s="1"/>
      <c r="C2420" s="1"/>
      <c r="D2420" s="1"/>
      <c r="E2420" s="1" t="s">
        <v>6581</v>
      </c>
      <c r="F2420" s="2">
        <v>44373</v>
      </c>
      <c r="G2420" s="3">
        <v>39327</v>
      </c>
      <c r="H2420" s="1"/>
      <c r="I2420" s="1"/>
      <c r="J2420" s="1" t="s">
        <v>8184</v>
      </c>
      <c r="K2420" s="2">
        <v>44112</v>
      </c>
      <c r="L2420" s="1" t="s">
        <v>4200</v>
      </c>
      <c r="M2420" s="1" t="str">
        <f t="shared" si="185"/>
        <v>Social Services</v>
      </c>
      <c r="N2420" s="1" t="s">
        <v>4210</v>
      </c>
      <c r="O2420" s="1" t="s">
        <v>4279</v>
      </c>
      <c r="P2420" s="1">
        <v>7046</v>
      </c>
      <c r="Q2420" s="1">
        <v>419508</v>
      </c>
      <c r="R2420" s="1">
        <f t="shared" si="186"/>
        <v>0</v>
      </c>
      <c r="S2420" s="4">
        <v>231023.02204966536</v>
      </c>
      <c r="T2420" s="4">
        <v>71629.84621916106</v>
      </c>
      <c r="U2420" s="1">
        <f t="shared" si="187"/>
        <v>419508</v>
      </c>
      <c r="V2420" s="4">
        <f t="shared" si="188"/>
        <v>116855.13173117361</v>
      </c>
      <c r="W2420" s="1" t="str">
        <f t="shared" si="189"/>
        <v>Favourable</v>
      </c>
    </row>
    <row r="2421" spans="1:23" x14ac:dyDescent="0.25">
      <c r="A2421" s="1"/>
      <c r="B2421" s="1"/>
      <c r="C2421" s="1"/>
      <c r="D2421" s="1"/>
      <c r="E2421" s="1" t="s">
        <v>8185</v>
      </c>
      <c r="F2421" s="2">
        <v>44087</v>
      </c>
      <c r="G2421" s="3">
        <v>34228</v>
      </c>
      <c r="H2421" s="1"/>
      <c r="I2421" s="1"/>
      <c r="J2421" s="1" t="s">
        <v>8186</v>
      </c>
      <c r="K2421" s="2">
        <v>44306</v>
      </c>
      <c r="L2421" s="1" t="s">
        <v>4218</v>
      </c>
      <c r="M2421" s="1" t="str">
        <f t="shared" si="185"/>
        <v>Infrastructure</v>
      </c>
      <c r="N2421" s="1" t="s">
        <v>4210</v>
      </c>
      <c r="O2421" s="1" t="s">
        <v>4496</v>
      </c>
      <c r="P2421" s="1">
        <v>7515</v>
      </c>
      <c r="Q2421" s="1">
        <v>1041168</v>
      </c>
      <c r="R2421" s="1">
        <f t="shared" si="186"/>
        <v>0</v>
      </c>
      <c r="S2421" s="4">
        <v>349678.77762823406</v>
      </c>
      <c r="T2421" s="4">
        <v>72197.489338630243</v>
      </c>
      <c r="U2421" s="1">
        <f t="shared" si="187"/>
        <v>1041168</v>
      </c>
      <c r="V2421" s="4">
        <f t="shared" si="188"/>
        <v>619291.73303313577</v>
      </c>
      <c r="W2421" s="1" t="str">
        <f t="shared" si="189"/>
        <v>Favourable</v>
      </c>
    </row>
    <row r="2422" spans="1:23" x14ac:dyDescent="0.25">
      <c r="A2422" s="1"/>
      <c r="B2422" s="1"/>
      <c r="C2422" s="1"/>
      <c r="D2422" s="1"/>
      <c r="E2422" s="1" t="s">
        <v>8187</v>
      </c>
      <c r="F2422" s="2">
        <v>45078</v>
      </c>
      <c r="G2422" s="3">
        <v>28889</v>
      </c>
      <c r="H2422" s="1"/>
      <c r="I2422" s="1"/>
      <c r="J2422" s="1" t="s">
        <v>7100</v>
      </c>
      <c r="K2422" s="2">
        <v>44610</v>
      </c>
      <c r="L2422" s="1" t="s">
        <v>4200</v>
      </c>
      <c r="M2422" s="1" t="str">
        <f t="shared" si="185"/>
        <v>Social Services</v>
      </c>
      <c r="N2422" s="1" t="s">
        <v>4210</v>
      </c>
      <c r="O2422" s="1" t="s">
        <v>4256</v>
      </c>
      <c r="P2422" s="1">
        <v>5666</v>
      </c>
      <c r="Q2422" s="1">
        <v>2288296</v>
      </c>
      <c r="R2422" s="1">
        <f t="shared" si="186"/>
        <v>29840</v>
      </c>
      <c r="S2422" s="4">
        <v>400356.08992832695</v>
      </c>
      <c r="T2422" s="4">
        <v>660953.84666799312</v>
      </c>
      <c r="U2422" s="1">
        <f t="shared" si="187"/>
        <v>2258456</v>
      </c>
      <c r="V2422" s="4">
        <f t="shared" si="188"/>
        <v>1226986.06340368</v>
      </c>
      <c r="W2422" s="1" t="str">
        <f t="shared" si="189"/>
        <v>Favourable</v>
      </c>
    </row>
    <row r="2423" spans="1:23" x14ac:dyDescent="0.25">
      <c r="A2423" s="1"/>
      <c r="B2423" s="1"/>
      <c r="C2423" s="1"/>
      <c r="D2423" s="1"/>
      <c r="E2423" s="1" t="s">
        <v>7255</v>
      </c>
      <c r="F2423" s="2">
        <v>45272</v>
      </c>
      <c r="G2423" s="3">
        <v>15917</v>
      </c>
      <c r="H2423" s="1"/>
      <c r="I2423" s="1"/>
      <c r="J2423" s="1" t="s">
        <v>4386</v>
      </c>
      <c r="K2423" s="2">
        <v>44896</v>
      </c>
      <c r="L2423" s="1" t="s">
        <v>4216</v>
      </c>
      <c r="M2423" s="1" t="str">
        <f t="shared" si="185"/>
        <v>Agricultural Extension</v>
      </c>
      <c r="N2423" s="1" t="s">
        <v>4222</v>
      </c>
      <c r="O2423" s="1" t="s">
        <v>4270</v>
      </c>
      <c r="P2423" s="1">
        <v>7504</v>
      </c>
      <c r="Q2423" s="1">
        <v>2291927</v>
      </c>
      <c r="R2423" s="1">
        <f t="shared" si="186"/>
        <v>98724</v>
      </c>
      <c r="S2423" s="4">
        <v>16855.284413733716</v>
      </c>
      <c r="T2423" s="4">
        <v>619577.62246891425</v>
      </c>
      <c r="U2423" s="1">
        <f t="shared" si="187"/>
        <v>2193203</v>
      </c>
      <c r="V2423" s="4">
        <f t="shared" si="188"/>
        <v>1655494.0931173521</v>
      </c>
      <c r="W2423" s="1" t="str">
        <f t="shared" si="189"/>
        <v>Favourable</v>
      </c>
    </row>
    <row r="2424" spans="1:23" x14ac:dyDescent="0.25">
      <c r="A2424" s="1"/>
      <c r="B2424" s="1"/>
      <c r="C2424" s="1"/>
      <c r="D2424" s="1"/>
      <c r="E2424" s="1" t="s">
        <v>8188</v>
      </c>
      <c r="F2424" s="2">
        <v>45105</v>
      </c>
      <c r="G2424" s="3">
        <v>39509</v>
      </c>
      <c r="H2424" s="1"/>
      <c r="I2424" s="1"/>
      <c r="J2424" s="1" t="s">
        <v>8189</v>
      </c>
      <c r="K2424" s="2">
        <v>45236</v>
      </c>
      <c r="L2424" s="1" t="s">
        <v>4216</v>
      </c>
      <c r="M2424" s="1" t="str">
        <f t="shared" si="185"/>
        <v>Agricultural Extension</v>
      </c>
      <c r="N2424" s="1" t="s">
        <v>4210</v>
      </c>
      <c r="O2424" s="1" t="s">
        <v>4292</v>
      </c>
      <c r="P2424" s="1">
        <v>7638</v>
      </c>
      <c r="Q2424" s="1">
        <v>2175659</v>
      </c>
      <c r="R2424" s="1">
        <f t="shared" si="186"/>
        <v>35980</v>
      </c>
      <c r="S2424" s="4">
        <v>407378.52197412762</v>
      </c>
      <c r="T2424" s="4">
        <v>15420.149469207094</v>
      </c>
      <c r="U2424" s="1">
        <f t="shared" si="187"/>
        <v>2139679</v>
      </c>
      <c r="V2424" s="4">
        <f t="shared" si="188"/>
        <v>1752860.3285566652</v>
      </c>
      <c r="W2424" s="1" t="str">
        <f t="shared" si="189"/>
        <v>Favourable</v>
      </c>
    </row>
    <row r="2425" spans="1:23" x14ac:dyDescent="0.25">
      <c r="A2425" s="1"/>
      <c r="B2425" s="1"/>
      <c r="C2425" s="1"/>
      <c r="D2425" s="1"/>
      <c r="E2425" s="1" t="s">
        <v>6378</v>
      </c>
      <c r="F2425" s="2">
        <v>44133</v>
      </c>
      <c r="G2425" s="3">
        <v>14083</v>
      </c>
      <c r="H2425" s="1"/>
      <c r="I2425" s="1"/>
      <c r="J2425" s="1" t="s">
        <v>8190</v>
      </c>
      <c r="K2425" s="2">
        <v>45125</v>
      </c>
      <c r="L2425" s="1" t="s">
        <v>4218</v>
      </c>
      <c r="M2425" s="1" t="str">
        <f t="shared" si="185"/>
        <v>Infrastructure</v>
      </c>
      <c r="N2425" s="1" t="s">
        <v>4205</v>
      </c>
      <c r="O2425" s="1" t="s">
        <v>4279</v>
      </c>
      <c r="P2425" s="1">
        <v>5688</v>
      </c>
      <c r="Q2425" s="1">
        <v>458351</v>
      </c>
      <c r="R2425" s="1">
        <f t="shared" si="186"/>
        <v>0</v>
      </c>
      <c r="S2425" s="4">
        <v>52043.215654197389</v>
      </c>
      <c r="T2425" s="4">
        <v>106609.43487571616</v>
      </c>
      <c r="U2425" s="1">
        <f t="shared" si="187"/>
        <v>458351</v>
      </c>
      <c r="V2425" s="4">
        <f t="shared" si="188"/>
        <v>299698.34947008645</v>
      </c>
      <c r="W2425" s="1" t="str">
        <f t="shared" si="189"/>
        <v>Favourable</v>
      </c>
    </row>
    <row r="2426" spans="1:23" x14ac:dyDescent="0.25">
      <c r="A2426" s="1"/>
      <c r="B2426" s="1"/>
      <c r="C2426" s="1"/>
      <c r="D2426" s="1"/>
      <c r="E2426" s="1" t="s">
        <v>8191</v>
      </c>
      <c r="F2426" s="2">
        <v>44825</v>
      </c>
      <c r="G2426" s="3">
        <v>54456</v>
      </c>
      <c r="H2426" s="1"/>
      <c r="I2426" s="1"/>
      <c r="J2426" s="1" t="s">
        <v>8192</v>
      </c>
      <c r="K2426" s="2">
        <v>44594</v>
      </c>
      <c r="L2426" s="1" t="s">
        <v>4204</v>
      </c>
      <c r="M2426" s="1" t="str">
        <f t="shared" si="185"/>
        <v>Education</v>
      </c>
      <c r="N2426" s="1" t="s">
        <v>4205</v>
      </c>
      <c r="O2426" s="1" t="s">
        <v>4253</v>
      </c>
      <c r="P2426" s="1">
        <v>6270</v>
      </c>
      <c r="Q2426" s="1">
        <v>844489</v>
      </c>
      <c r="R2426" s="1">
        <f t="shared" si="186"/>
        <v>55590</v>
      </c>
      <c r="S2426" s="4">
        <v>660345.20630584599</v>
      </c>
      <c r="T2426" s="4">
        <v>201606.85152245499</v>
      </c>
      <c r="U2426" s="1">
        <f t="shared" si="187"/>
        <v>788899</v>
      </c>
      <c r="V2426" s="4">
        <f t="shared" si="188"/>
        <v>-17463.057828300982</v>
      </c>
      <c r="W2426" s="1" t="str">
        <f t="shared" si="189"/>
        <v>Adverse</v>
      </c>
    </row>
    <row r="2427" spans="1:23" x14ac:dyDescent="0.25">
      <c r="A2427" s="1"/>
      <c r="B2427" s="1"/>
      <c r="C2427" s="1"/>
      <c r="D2427" s="1"/>
      <c r="E2427" s="1" t="s">
        <v>8193</v>
      </c>
      <c r="F2427" s="2">
        <v>45007</v>
      </c>
      <c r="G2427" s="3">
        <v>18908</v>
      </c>
      <c r="H2427" s="1"/>
      <c r="I2427" s="1"/>
      <c r="J2427" s="1" t="s">
        <v>8194</v>
      </c>
      <c r="K2427" s="2">
        <v>45287</v>
      </c>
      <c r="L2427" s="1" t="s">
        <v>4204</v>
      </c>
      <c r="M2427" s="1" t="str">
        <f t="shared" si="185"/>
        <v>Education</v>
      </c>
      <c r="N2427" s="1" t="s">
        <v>4222</v>
      </c>
      <c r="O2427" s="1" t="s">
        <v>4250</v>
      </c>
      <c r="P2427" s="1">
        <v>9217</v>
      </c>
      <c r="Q2427" s="1">
        <v>1670081</v>
      </c>
      <c r="R2427" s="1">
        <f t="shared" si="186"/>
        <v>59091</v>
      </c>
      <c r="S2427" s="4">
        <v>407545.65158656752</v>
      </c>
      <c r="T2427" s="4">
        <v>257264.66472878563</v>
      </c>
      <c r="U2427" s="1">
        <f t="shared" si="187"/>
        <v>1610990</v>
      </c>
      <c r="V2427" s="4">
        <f t="shared" si="188"/>
        <v>1005270.6836846469</v>
      </c>
      <c r="W2427" s="1" t="str">
        <f t="shared" si="189"/>
        <v>Favourable</v>
      </c>
    </row>
    <row r="2428" spans="1:23" x14ac:dyDescent="0.25">
      <c r="A2428" s="1"/>
      <c r="B2428" s="1"/>
      <c r="C2428" s="1"/>
      <c r="D2428" s="1"/>
      <c r="E2428" s="1" t="s">
        <v>8195</v>
      </c>
      <c r="F2428" s="2">
        <v>44437</v>
      </c>
      <c r="G2428" s="3">
        <v>57860</v>
      </c>
      <c r="H2428" s="1"/>
      <c r="I2428" s="1"/>
      <c r="J2428" s="1" t="s">
        <v>8196</v>
      </c>
      <c r="K2428" s="2">
        <v>44102</v>
      </c>
      <c r="L2428" s="1" t="s">
        <v>4218</v>
      </c>
      <c r="M2428" s="1" t="str">
        <f t="shared" si="185"/>
        <v>Infrastructure</v>
      </c>
      <c r="N2428" s="1" t="s">
        <v>4210</v>
      </c>
      <c r="O2428" s="1" t="s">
        <v>4279</v>
      </c>
      <c r="P2428" s="1">
        <v>7481</v>
      </c>
      <c r="Q2428" s="1">
        <v>450867</v>
      </c>
      <c r="R2428" s="1">
        <f t="shared" si="186"/>
        <v>0</v>
      </c>
      <c r="S2428" s="4">
        <v>440926.88619990455</v>
      </c>
      <c r="T2428" s="4">
        <v>49991.063300132177</v>
      </c>
      <c r="U2428" s="1">
        <f t="shared" si="187"/>
        <v>450867</v>
      </c>
      <c r="V2428" s="4">
        <f t="shared" si="188"/>
        <v>-40050.949500036717</v>
      </c>
      <c r="W2428" s="1" t="str">
        <f t="shared" si="189"/>
        <v>Adverse</v>
      </c>
    </row>
    <row r="2429" spans="1:23" x14ac:dyDescent="0.25">
      <c r="A2429" s="1"/>
      <c r="B2429" s="1"/>
      <c r="C2429" s="1"/>
      <c r="D2429" s="1"/>
      <c r="E2429" s="1" t="s">
        <v>8197</v>
      </c>
      <c r="F2429" s="2">
        <v>45257</v>
      </c>
      <c r="G2429" s="3">
        <v>57994</v>
      </c>
      <c r="H2429" s="1"/>
      <c r="I2429" s="1"/>
      <c r="J2429" s="1" t="s">
        <v>8198</v>
      </c>
      <c r="K2429" s="2">
        <v>44694</v>
      </c>
      <c r="L2429" s="1" t="s">
        <v>4204</v>
      </c>
      <c r="M2429" s="1" t="str">
        <f t="shared" si="185"/>
        <v>Education</v>
      </c>
      <c r="N2429" s="1" t="s">
        <v>4205</v>
      </c>
      <c r="O2429" s="1" t="s">
        <v>4374</v>
      </c>
      <c r="P2429" s="1">
        <v>7400</v>
      </c>
      <c r="Q2429" s="1">
        <v>430746</v>
      </c>
      <c r="R2429" s="1">
        <f t="shared" si="186"/>
        <v>0</v>
      </c>
      <c r="S2429" s="4">
        <v>74719.376877608898</v>
      </c>
      <c r="T2429" s="4">
        <v>64956.371733425425</v>
      </c>
      <c r="U2429" s="1">
        <f t="shared" si="187"/>
        <v>430746</v>
      </c>
      <c r="V2429" s="4">
        <f t="shared" si="188"/>
        <v>291070.25138896564</v>
      </c>
      <c r="W2429" s="1" t="str">
        <f t="shared" si="189"/>
        <v>Favourable</v>
      </c>
    </row>
    <row r="2430" spans="1:23" x14ac:dyDescent="0.25">
      <c r="A2430" s="1"/>
      <c r="B2430" s="1"/>
      <c r="C2430" s="1"/>
      <c r="D2430" s="1"/>
      <c r="E2430" s="1" t="s">
        <v>8199</v>
      </c>
      <c r="F2430" s="2">
        <v>45165</v>
      </c>
      <c r="G2430" s="3">
        <v>37706</v>
      </c>
      <c r="H2430" s="1"/>
      <c r="I2430" s="1"/>
      <c r="J2430" s="1" t="s">
        <v>8200</v>
      </c>
      <c r="K2430" s="2">
        <v>44149</v>
      </c>
      <c r="L2430" s="1" t="s">
        <v>4200</v>
      </c>
      <c r="M2430" s="1" t="str">
        <f t="shared" si="185"/>
        <v>Social Services</v>
      </c>
      <c r="N2430" s="1" t="s">
        <v>4222</v>
      </c>
      <c r="O2430" s="1" t="s">
        <v>4379</v>
      </c>
      <c r="P2430" s="1">
        <v>6837</v>
      </c>
      <c r="Q2430" s="1">
        <v>1713121</v>
      </c>
      <c r="R2430" s="1">
        <f t="shared" si="186"/>
        <v>0</v>
      </c>
      <c r="S2430" s="4">
        <v>1474506.8805899813</v>
      </c>
      <c r="T2430" s="4">
        <v>337137.19185705908</v>
      </c>
      <c r="U2430" s="1">
        <f t="shared" si="187"/>
        <v>1713121</v>
      </c>
      <c r="V2430" s="4">
        <f t="shared" si="188"/>
        <v>-98523.072447040351</v>
      </c>
      <c r="W2430" s="1" t="str">
        <f t="shared" si="189"/>
        <v>Adverse</v>
      </c>
    </row>
    <row r="2431" spans="1:23" x14ac:dyDescent="0.25">
      <c r="A2431" s="1"/>
      <c r="B2431" s="1"/>
      <c r="C2431" s="1"/>
      <c r="D2431" s="1"/>
      <c r="E2431" s="1" t="s">
        <v>8201</v>
      </c>
      <c r="F2431" s="2">
        <v>44447</v>
      </c>
      <c r="G2431" s="3">
        <v>22528</v>
      </c>
      <c r="H2431" s="1"/>
      <c r="I2431" s="1"/>
      <c r="J2431" s="1" t="s">
        <v>8202</v>
      </c>
      <c r="K2431" s="2">
        <v>45302</v>
      </c>
      <c r="L2431" s="1" t="s">
        <v>4218</v>
      </c>
      <c r="M2431" s="1" t="str">
        <f t="shared" si="185"/>
        <v>Infrastructure</v>
      </c>
      <c r="N2431" s="1" t="s">
        <v>4210</v>
      </c>
      <c r="O2431" s="1" t="s">
        <v>4441</v>
      </c>
      <c r="P2431" s="1">
        <v>6726</v>
      </c>
      <c r="Q2431" s="1">
        <v>1160220</v>
      </c>
      <c r="R2431" s="1">
        <f t="shared" si="186"/>
        <v>13985</v>
      </c>
      <c r="S2431" s="4">
        <v>473362.34491164656</v>
      </c>
      <c r="T2431" s="4">
        <v>327181.46993402572</v>
      </c>
      <c r="U2431" s="1">
        <f t="shared" si="187"/>
        <v>1146235</v>
      </c>
      <c r="V2431" s="4">
        <f t="shared" si="188"/>
        <v>359676.18515432766</v>
      </c>
      <c r="W2431" s="1" t="str">
        <f t="shared" si="189"/>
        <v>Favourable</v>
      </c>
    </row>
    <row r="2432" spans="1:23" x14ac:dyDescent="0.25">
      <c r="A2432" s="1"/>
      <c r="B2432" s="1"/>
      <c r="C2432" s="1"/>
      <c r="D2432" s="1"/>
      <c r="E2432" s="1" t="s">
        <v>8203</v>
      </c>
      <c r="F2432" s="2">
        <v>44149</v>
      </c>
      <c r="G2432" s="3">
        <v>18503</v>
      </c>
      <c r="H2432" s="1"/>
      <c r="I2432" s="1"/>
      <c r="J2432" s="1" t="s">
        <v>8204</v>
      </c>
      <c r="K2432" s="2">
        <v>44386</v>
      </c>
      <c r="L2432" s="1" t="s">
        <v>4204</v>
      </c>
      <c r="M2432" s="1" t="str">
        <f t="shared" si="185"/>
        <v>Education</v>
      </c>
      <c r="N2432" s="1" t="s">
        <v>4210</v>
      </c>
      <c r="O2432" s="1" t="s">
        <v>4379</v>
      </c>
      <c r="P2432" s="1">
        <v>6908</v>
      </c>
      <c r="Q2432" s="1">
        <v>1625094</v>
      </c>
      <c r="R2432" s="1">
        <f t="shared" si="186"/>
        <v>0</v>
      </c>
      <c r="S2432" s="4">
        <v>536647.49700519687</v>
      </c>
      <c r="T2432" s="4">
        <v>47841.662816435681</v>
      </c>
      <c r="U2432" s="1">
        <f t="shared" si="187"/>
        <v>1625094</v>
      </c>
      <c r="V2432" s="4">
        <f t="shared" si="188"/>
        <v>1040604.8401783674</v>
      </c>
      <c r="W2432" s="1" t="str">
        <f t="shared" si="189"/>
        <v>Favourable</v>
      </c>
    </row>
    <row r="2433" spans="1:23" x14ac:dyDescent="0.25">
      <c r="A2433" s="1"/>
      <c r="B2433" s="1"/>
      <c r="C2433" s="1"/>
      <c r="D2433" s="1"/>
      <c r="E2433" s="1" t="s">
        <v>8205</v>
      </c>
      <c r="F2433" s="2">
        <v>44851</v>
      </c>
      <c r="G2433" s="3">
        <v>31931</v>
      </c>
      <c r="H2433" s="1"/>
      <c r="I2433" s="1"/>
      <c r="J2433" s="1" t="s">
        <v>8206</v>
      </c>
      <c r="K2433" s="2">
        <v>45386</v>
      </c>
      <c r="L2433" s="1" t="s">
        <v>4218</v>
      </c>
      <c r="M2433" s="1" t="str">
        <f t="shared" si="185"/>
        <v>Infrastructure</v>
      </c>
      <c r="N2433" s="1" t="s">
        <v>4210</v>
      </c>
      <c r="O2433" s="1" t="s">
        <v>4379</v>
      </c>
      <c r="P2433" s="1">
        <v>8139</v>
      </c>
      <c r="Q2433" s="1">
        <v>866425</v>
      </c>
      <c r="R2433" s="1">
        <f t="shared" si="186"/>
        <v>41670</v>
      </c>
      <c r="S2433" s="4">
        <v>753934.46604393539</v>
      </c>
      <c r="T2433" s="4">
        <v>33387.100078740659</v>
      </c>
      <c r="U2433" s="1">
        <f t="shared" si="187"/>
        <v>824755</v>
      </c>
      <c r="V2433" s="4">
        <f t="shared" si="188"/>
        <v>79103.433877323987</v>
      </c>
      <c r="W2433" s="1" t="str">
        <f t="shared" si="189"/>
        <v>Favourable</v>
      </c>
    </row>
    <row r="2434" spans="1:23" x14ac:dyDescent="0.25">
      <c r="A2434" s="1"/>
      <c r="B2434" s="1"/>
      <c r="C2434" s="1"/>
      <c r="D2434" s="1"/>
      <c r="E2434" s="1" t="s">
        <v>8207</v>
      </c>
      <c r="F2434" s="2">
        <v>44900</v>
      </c>
      <c r="G2434" s="3">
        <v>54846</v>
      </c>
      <c r="H2434" s="1"/>
      <c r="I2434" s="1"/>
      <c r="J2434" s="1" t="s">
        <v>8208</v>
      </c>
      <c r="K2434" s="2">
        <v>44527</v>
      </c>
      <c r="L2434" s="1" t="s">
        <v>4200</v>
      </c>
      <c r="M2434" s="1" t="str">
        <f t="shared" si="185"/>
        <v>Social Services</v>
      </c>
      <c r="N2434" s="1" t="s">
        <v>4222</v>
      </c>
      <c r="O2434" s="1" t="s">
        <v>4289</v>
      </c>
      <c r="P2434" s="1">
        <v>8479</v>
      </c>
      <c r="Q2434" s="1">
        <v>273887</v>
      </c>
      <c r="R2434" s="1">
        <f t="shared" si="186"/>
        <v>30199</v>
      </c>
      <c r="S2434" s="4">
        <v>6167.0169411792303</v>
      </c>
      <c r="T2434" s="4">
        <v>9919.4016471338255</v>
      </c>
      <c r="U2434" s="1">
        <f t="shared" si="187"/>
        <v>243688</v>
      </c>
      <c r="V2434" s="4">
        <f t="shared" si="188"/>
        <v>257800.58141168696</v>
      </c>
      <c r="W2434" s="1" t="str">
        <f t="shared" si="189"/>
        <v>Favourable</v>
      </c>
    </row>
    <row r="2435" spans="1:23" x14ac:dyDescent="0.25">
      <c r="A2435" s="1"/>
      <c r="B2435" s="1"/>
      <c r="C2435" s="1"/>
      <c r="D2435" s="1"/>
      <c r="E2435" s="1" t="s">
        <v>8209</v>
      </c>
      <c r="F2435" s="2">
        <v>44484</v>
      </c>
      <c r="G2435" s="3">
        <v>45759</v>
      </c>
      <c r="H2435" s="1"/>
      <c r="I2435" s="1"/>
      <c r="J2435" s="1" t="s">
        <v>6656</v>
      </c>
      <c r="K2435" s="2">
        <v>45063</v>
      </c>
      <c r="L2435" s="1" t="s">
        <v>4200</v>
      </c>
      <c r="M2435" s="1" t="str">
        <f t="shared" ref="M2435:M2498" si="190">INDEX($A:$B,MATCH($L2435,$A:$A,0),2)</f>
        <v>Social Services</v>
      </c>
      <c r="N2435" s="1" t="s">
        <v>4222</v>
      </c>
      <c r="O2435" s="1" t="s">
        <v>4335</v>
      </c>
      <c r="P2435" s="1">
        <v>7867</v>
      </c>
      <c r="Q2435" s="1">
        <v>1702934</v>
      </c>
      <c r="R2435" s="1">
        <f t="shared" ref="R2435:R2498" si="191">_xlfn.XLOOKUP($J2435,$E:$E,$G:$G,0,0,1)</f>
        <v>46312</v>
      </c>
      <c r="S2435" s="4">
        <v>683658.88776705042</v>
      </c>
      <c r="T2435" s="4">
        <v>174280.19281676947</v>
      </c>
      <c r="U2435" s="1">
        <f t="shared" ref="U2435:U2498" si="192">Q2435-R2435</f>
        <v>1656622</v>
      </c>
      <c r="V2435" s="4">
        <f t="shared" ref="V2435:V2498" si="193">Q2435-(S2435+T2435)</f>
        <v>844994.91941618011</v>
      </c>
      <c r="W2435" s="1" t="str">
        <f t="shared" ref="W2435:W2498" si="194">IF(V2435&gt;=0,"Favourable","Adverse")</f>
        <v>Favourable</v>
      </c>
    </row>
    <row r="2436" spans="1:23" x14ac:dyDescent="0.25">
      <c r="A2436" s="1"/>
      <c r="B2436" s="1"/>
      <c r="C2436" s="1"/>
      <c r="D2436" s="1"/>
      <c r="E2436" s="1" t="s">
        <v>8210</v>
      </c>
      <c r="F2436" s="2">
        <v>44238</v>
      </c>
      <c r="G2436" s="3">
        <v>55086</v>
      </c>
      <c r="H2436" s="1"/>
      <c r="I2436" s="1"/>
      <c r="J2436" s="1" t="s">
        <v>8211</v>
      </c>
      <c r="K2436" s="2">
        <v>44218</v>
      </c>
      <c r="L2436" s="1" t="s">
        <v>4218</v>
      </c>
      <c r="M2436" s="1" t="str">
        <f t="shared" si="190"/>
        <v>Infrastructure</v>
      </c>
      <c r="N2436" s="1" t="s">
        <v>4210</v>
      </c>
      <c r="O2436" s="1" t="s">
        <v>4211</v>
      </c>
      <c r="P2436" s="1">
        <v>9104</v>
      </c>
      <c r="Q2436" s="1">
        <v>348196</v>
      </c>
      <c r="R2436" s="1">
        <f t="shared" si="191"/>
        <v>0</v>
      </c>
      <c r="S2436" s="4">
        <v>115799.26253809521</v>
      </c>
      <c r="T2436" s="4">
        <v>114244.69541446998</v>
      </c>
      <c r="U2436" s="1">
        <f t="shared" si="192"/>
        <v>348196</v>
      </c>
      <c r="V2436" s="4">
        <f t="shared" si="193"/>
        <v>118152.04204743481</v>
      </c>
      <c r="W2436" s="1" t="str">
        <f t="shared" si="194"/>
        <v>Favourable</v>
      </c>
    </row>
    <row r="2437" spans="1:23" x14ac:dyDescent="0.25">
      <c r="A2437" s="1"/>
      <c r="B2437" s="1"/>
      <c r="C2437" s="1"/>
      <c r="D2437" s="1"/>
      <c r="E2437" s="1" t="s">
        <v>4425</v>
      </c>
      <c r="F2437" s="2">
        <v>44509</v>
      </c>
      <c r="G2437" s="3">
        <v>27896</v>
      </c>
      <c r="H2437" s="1"/>
      <c r="I2437" s="1"/>
      <c r="J2437" s="1" t="s">
        <v>8018</v>
      </c>
      <c r="K2437" s="2">
        <v>44063</v>
      </c>
      <c r="L2437" s="1" t="s">
        <v>4200</v>
      </c>
      <c r="M2437" s="1" t="str">
        <f t="shared" si="190"/>
        <v>Social Services</v>
      </c>
      <c r="N2437" s="1" t="s">
        <v>4205</v>
      </c>
      <c r="O2437" s="1" t="s">
        <v>4237</v>
      </c>
      <c r="P2437" s="1">
        <v>8563</v>
      </c>
      <c r="Q2437" s="1">
        <v>648000</v>
      </c>
      <c r="R2437" s="1">
        <f t="shared" si="191"/>
        <v>46569</v>
      </c>
      <c r="S2437" s="4">
        <v>337623.58294555539</v>
      </c>
      <c r="T2437" s="4">
        <v>211432.53393114309</v>
      </c>
      <c r="U2437" s="1">
        <f t="shared" si="192"/>
        <v>601431</v>
      </c>
      <c r="V2437" s="4">
        <f t="shared" si="193"/>
        <v>98943.883123301552</v>
      </c>
      <c r="W2437" s="1" t="str">
        <f t="shared" si="194"/>
        <v>Favourable</v>
      </c>
    </row>
    <row r="2438" spans="1:23" x14ac:dyDescent="0.25">
      <c r="A2438" s="1"/>
      <c r="B2438" s="1"/>
      <c r="C2438" s="1"/>
      <c r="D2438" s="1"/>
      <c r="E2438" s="1" t="s">
        <v>6785</v>
      </c>
      <c r="F2438" s="2">
        <v>44946</v>
      </c>
      <c r="G2438" s="3">
        <v>13118</v>
      </c>
      <c r="H2438" s="1"/>
      <c r="I2438" s="1"/>
      <c r="J2438" s="1" t="s">
        <v>8212</v>
      </c>
      <c r="K2438" s="2">
        <v>45106</v>
      </c>
      <c r="L2438" s="1" t="s">
        <v>4212</v>
      </c>
      <c r="M2438" s="1" t="str">
        <f t="shared" si="190"/>
        <v>Agricultural Extension</v>
      </c>
      <c r="N2438" s="1" t="s">
        <v>4222</v>
      </c>
      <c r="O2438" s="1" t="s">
        <v>4311</v>
      </c>
      <c r="P2438" s="1">
        <v>9064</v>
      </c>
      <c r="Q2438" s="1">
        <v>1670394</v>
      </c>
      <c r="R2438" s="1">
        <f t="shared" si="191"/>
        <v>30641</v>
      </c>
      <c r="S2438" s="4">
        <v>1619215.1109971111</v>
      </c>
      <c r="T2438" s="4">
        <v>47049.060948748229</v>
      </c>
      <c r="U2438" s="1">
        <f t="shared" si="192"/>
        <v>1639753</v>
      </c>
      <c r="V2438" s="4">
        <f t="shared" si="193"/>
        <v>4129.8280541407876</v>
      </c>
      <c r="W2438" s="1" t="str">
        <f t="shared" si="194"/>
        <v>Favourable</v>
      </c>
    </row>
    <row r="2439" spans="1:23" x14ac:dyDescent="0.25">
      <c r="A2439" s="1"/>
      <c r="B2439" s="1"/>
      <c r="C2439" s="1"/>
      <c r="D2439" s="1"/>
      <c r="E2439" s="1" t="s">
        <v>5312</v>
      </c>
      <c r="F2439" s="2">
        <v>44749</v>
      </c>
      <c r="G2439" s="3">
        <v>44973</v>
      </c>
      <c r="H2439" s="1"/>
      <c r="I2439" s="1"/>
      <c r="J2439" s="1" t="s">
        <v>8213</v>
      </c>
      <c r="K2439" s="2">
        <v>43915</v>
      </c>
      <c r="L2439" s="1" t="s">
        <v>4212</v>
      </c>
      <c r="M2439" s="1" t="str">
        <f t="shared" si="190"/>
        <v>Agricultural Extension</v>
      </c>
      <c r="N2439" s="1" t="s">
        <v>4222</v>
      </c>
      <c r="O2439" s="1" t="s">
        <v>4289</v>
      </c>
      <c r="P2439" s="1">
        <v>8795</v>
      </c>
      <c r="Q2439" s="1">
        <v>2026150</v>
      </c>
      <c r="R2439" s="1">
        <f t="shared" si="191"/>
        <v>59989</v>
      </c>
      <c r="S2439" s="4">
        <v>743205.38577982108</v>
      </c>
      <c r="T2439" s="4">
        <v>477708.78237705544</v>
      </c>
      <c r="U2439" s="1">
        <f t="shared" si="192"/>
        <v>1966161</v>
      </c>
      <c r="V2439" s="4">
        <f t="shared" si="193"/>
        <v>805235.83184312354</v>
      </c>
      <c r="W2439" s="1" t="str">
        <f t="shared" si="194"/>
        <v>Favourable</v>
      </c>
    </row>
    <row r="2440" spans="1:23" x14ac:dyDescent="0.25">
      <c r="A2440" s="1"/>
      <c r="B2440" s="1"/>
      <c r="C2440" s="1"/>
      <c r="D2440" s="1"/>
      <c r="E2440" s="1" t="s">
        <v>4654</v>
      </c>
      <c r="F2440" s="2">
        <v>44371</v>
      </c>
      <c r="G2440" s="3">
        <v>29398</v>
      </c>
      <c r="H2440" s="1"/>
      <c r="I2440" s="1"/>
      <c r="J2440" s="1" t="s">
        <v>8207</v>
      </c>
      <c r="K2440" s="2">
        <v>44867</v>
      </c>
      <c r="L2440" s="1" t="s">
        <v>4204</v>
      </c>
      <c r="M2440" s="1" t="str">
        <f t="shared" si="190"/>
        <v>Education</v>
      </c>
      <c r="N2440" s="1" t="s">
        <v>4205</v>
      </c>
      <c r="O2440" s="1" t="s">
        <v>4476</v>
      </c>
      <c r="P2440" s="1">
        <v>7966</v>
      </c>
      <c r="Q2440" s="1">
        <v>281785</v>
      </c>
      <c r="R2440" s="1">
        <f t="shared" si="191"/>
        <v>54846</v>
      </c>
      <c r="S2440" s="4">
        <v>106063.51270224812</v>
      </c>
      <c r="T2440" s="4">
        <v>13888.817713917235</v>
      </c>
      <c r="U2440" s="1">
        <f t="shared" si="192"/>
        <v>226939</v>
      </c>
      <c r="V2440" s="4">
        <f t="shared" si="193"/>
        <v>161832.66958383465</v>
      </c>
      <c r="W2440" s="1" t="str">
        <f t="shared" si="194"/>
        <v>Favourable</v>
      </c>
    </row>
    <row r="2441" spans="1:23" x14ac:dyDescent="0.25">
      <c r="A2441" s="1"/>
      <c r="B2441" s="1"/>
      <c r="C2441" s="1"/>
      <c r="D2441" s="1"/>
      <c r="E2441" s="1" t="s">
        <v>5570</v>
      </c>
      <c r="F2441" s="2">
        <v>44099</v>
      </c>
      <c r="G2441" s="3">
        <v>20598</v>
      </c>
      <c r="H2441" s="1"/>
      <c r="I2441" s="1"/>
      <c r="J2441" s="1" t="s">
        <v>8214</v>
      </c>
      <c r="K2441" s="2">
        <v>45386</v>
      </c>
      <c r="L2441" s="1" t="s">
        <v>4212</v>
      </c>
      <c r="M2441" s="1" t="str">
        <f t="shared" si="190"/>
        <v>Agricultural Extension</v>
      </c>
      <c r="N2441" s="1" t="s">
        <v>4210</v>
      </c>
      <c r="O2441" s="1" t="s">
        <v>4233</v>
      </c>
      <c r="P2441" s="1">
        <v>5602</v>
      </c>
      <c r="Q2441" s="1">
        <v>604419</v>
      </c>
      <c r="R2441" s="1">
        <f t="shared" si="191"/>
        <v>0</v>
      </c>
      <c r="S2441" s="4">
        <v>215157.26266599487</v>
      </c>
      <c r="T2441" s="4">
        <v>87851.402739115947</v>
      </c>
      <c r="U2441" s="1">
        <f t="shared" si="192"/>
        <v>604419</v>
      </c>
      <c r="V2441" s="4">
        <f t="shared" si="193"/>
        <v>301410.33459488919</v>
      </c>
      <c r="W2441" s="1" t="str">
        <f t="shared" si="194"/>
        <v>Favourable</v>
      </c>
    </row>
    <row r="2442" spans="1:23" x14ac:dyDescent="0.25">
      <c r="A2442" s="1"/>
      <c r="B2442" s="1"/>
      <c r="C2442" s="1"/>
      <c r="D2442" s="1"/>
      <c r="E2442" s="1" t="s">
        <v>7716</v>
      </c>
      <c r="F2442" s="2">
        <v>45252</v>
      </c>
      <c r="G2442" s="3">
        <v>44458</v>
      </c>
      <c r="H2442" s="1"/>
      <c r="I2442" s="1"/>
      <c r="J2442" s="1" t="s">
        <v>8215</v>
      </c>
      <c r="K2442" s="2">
        <v>44053</v>
      </c>
      <c r="L2442" s="1" t="s">
        <v>4216</v>
      </c>
      <c r="M2442" s="1" t="str">
        <f t="shared" si="190"/>
        <v>Agricultural Extension</v>
      </c>
      <c r="N2442" s="1" t="s">
        <v>4210</v>
      </c>
      <c r="O2442" s="1" t="s">
        <v>4247</v>
      </c>
      <c r="P2442" s="1">
        <v>5795</v>
      </c>
      <c r="Q2442" s="1">
        <v>2039049</v>
      </c>
      <c r="R2442" s="1">
        <f t="shared" si="191"/>
        <v>0</v>
      </c>
      <c r="S2442" s="4">
        <v>1842189.2611844132</v>
      </c>
      <c r="T2442" s="4">
        <v>122099.60744823863</v>
      </c>
      <c r="U2442" s="1">
        <f t="shared" si="192"/>
        <v>2039049</v>
      </c>
      <c r="V2442" s="4">
        <f t="shared" si="193"/>
        <v>74760.131367348135</v>
      </c>
      <c r="W2442" s="1" t="str">
        <f t="shared" si="194"/>
        <v>Favourable</v>
      </c>
    </row>
    <row r="2443" spans="1:23" x14ac:dyDescent="0.25">
      <c r="A2443" s="1"/>
      <c r="B2443" s="1"/>
      <c r="C2443" s="1"/>
      <c r="D2443" s="1"/>
      <c r="E2443" s="1" t="s">
        <v>8216</v>
      </c>
      <c r="F2443" s="2">
        <v>44278</v>
      </c>
      <c r="G2443" s="3">
        <v>54537</v>
      </c>
      <c r="H2443" s="1"/>
      <c r="I2443" s="1"/>
      <c r="J2443" s="1" t="s">
        <v>6187</v>
      </c>
      <c r="K2443" s="2">
        <v>44751</v>
      </c>
      <c r="L2443" s="1" t="s">
        <v>4212</v>
      </c>
      <c r="M2443" s="1" t="str">
        <f t="shared" si="190"/>
        <v>Agricultural Extension</v>
      </c>
      <c r="N2443" s="1" t="s">
        <v>4205</v>
      </c>
      <c r="O2443" s="1" t="s">
        <v>4421</v>
      </c>
      <c r="P2443" s="1">
        <v>8636</v>
      </c>
      <c r="Q2443" s="1">
        <v>570508</v>
      </c>
      <c r="R2443" s="1">
        <f t="shared" si="191"/>
        <v>15301</v>
      </c>
      <c r="S2443" s="4">
        <v>54347.935642076933</v>
      </c>
      <c r="T2443" s="4">
        <v>88273.831975172157</v>
      </c>
      <c r="U2443" s="1">
        <f t="shared" si="192"/>
        <v>555207</v>
      </c>
      <c r="V2443" s="4">
        <f t="shared" si="193"/>
        <v>427886.2323827509</v>
      </c>
      <c r="W2443" s="1" t="str">
        <f t="shared" si="194"/>
        <v>Favourable</v>
      </c>
    </row>
    <row r="2444" spans="1:23" x14ac:dyDescent="0.25">
      <c r="A2444" s="1"/>
      <c r="B2444" s="1"/>
      <c r="C2444" s="1"/>
      <c r="D2444" s="1"/>
      <c r="E2444" s="1" t="s">
        <v>6984</v>
      </c>
      <c r="F2444" s="2">
        <v>45132</v>
      </c>
      <c r="G2444" s="3">
        <v>36161</v>
      </c>
      <c r="H2444" s="1"/>
      <c r="I2444" s="1"/>
      <c r="J2444" s="1" t="s">
        <v>6069</v>
      </c>
      <c r="K2444" s="2">
        <v>43930</v>
      </c>
      <c r="L2444" s="1" t="s">
        <v>4200</v>
      </c>
      <c r="M2444" s="1" t="str">
        <f t="shared" si="190"/>
        <v>Social Services</v>
      </c>
      <c r="N2444" s="1" t="s">
        <v>4205</v>
      </c>
      <c r="O2444" s="1" t="s">
        <v>4388</v>
      </c>
      <c r="P2444" s="1">
        <v>8192</v>
      </c>
      <c r="Q2444" s="1">
        <v>2085023</v>
      </c>
      <c r="R2444" s="1">
        <f t="shared" si="191"/>
        <v>27914</v>
      </c>
      <c r="S2444" s="4">
        <v>493119.30046508316</v>
      </c>
      <c r="T2444" s="4">
        <v>72518.670941135933</v>
      </c>
      <c r="U2444" s="1">
        <f t="shared" si="192"/>
        <v>2057109</v>
      </c>
      <c r="V2444" s="4">
        <f t="shared" si="193"/>
        <v>1519385.0285937809</v>
      </c>
      <c r="W2444" s="1" t="str">
        <f t="shared" si="194"/>
        <v>Favourable</v>
      </c>
    </row>
    <row r="2445" spans="1:23" x14ac:dyDescent="0.25">
      <c r="A2445" s="1"/>
      <c r="B2445" s="1"/>
      <c r="C2445" s="1"/>
      <c r="D2445" s="1"/>
      <c r="E2445" s="1" t="s">
        <v>5443</v>
      </c>
      <c r="F2445" s="2">
        <v>45324</v>
      </c>
      <c r="G2445" s="3">
        <v>36086</v>
      </c>
      <c r="H2445" s="1"/>
      <c r="I2445" s="1"/>
      <c r="J2445" s="1" t="s">
        <v>8217</v>
      </c>
      <c r="K2445" s="2">
        <v>44306</v>
      </c>
      <c r="L2445" s="1" t="s">
        <v>4216</v>
      </c>
      <c r="M2445" s="1" t="str">
        <f t="shared" si="190"/>
        <v>Agricultural Extension</v>
      </c>
      <c r="N2445" s="1" t="s">
        <v>4210</v>
      </c>
      <c r="O2445" s="1" t="s">
        <v>4289</v>
      </c>
      <c r="P2445" s="1">
        <v>6239</v>
      </c>
      <c r="Q2445" s="1">
        <v>776236</v>
      </c>
      <c r="R2445" s="1">
        <f t="shared" si="191"/>
        <v>19351</v>
      </c>
      <c r="S2445" s="4">
        <v>40711.708193447877</v>
      </c>
      <c r="T2445" s="4">
        <v>38678.331801286338</v>
      </c>
      <c r="U2445" s="1">
        <f t="shared" si="192"/>
        <v>756885</v>
      </c>
      <c r="V2445" s="4">
        <f t="shared" si="193"/>
        <v>696845.96000526578</v>
      </c>
      <c r="W2445" s="1" t="str">
        <f t="shared" si="194"/>
        <v>Favourable</v>
      </c>
    </row>
    <row r="2446" spans="1:23" x14ac:dyDescent="0.25">
      <c r="A2446" s="1"/>
      <c r="B2446" s="1"/>
      <c r="C2446" s="1"/>
      <c r="D2446" s="1"/>
      <c r="E2446" s="1" t="s">
        <v>8218</v>
      </c>
      <c r="F2446" s="2">
        <v>44007</v>
      </c>
      <c r="G2446" s="3">
        <v>59693</v>
      </c>
      <c r="H2446" s="1"/>
      <c r="I2446" s="1"/>
      <c r="J2446" s="1" t="s">
        <v>8219</v>
      </c>
      <c r="K2446" s="2">
        <v>45068</v>
      </c>
      <c r="L2446" s="1" t="s">
        <v>4204</v>
      </c>
      <c r="M2446" s="1" t="str">
        <f t="shared" si="190"/>
        <v>Education</v>
      </c>
      <c r="N2446" s="1" t="s">
        <v>4222</v>
      </c>
      <c r="O2446" s="1" t="s">
        <v>4241</v>
      </c>
      <c r="P2446" s="1">
        <v>7885</v>
      </c>
      <c r="Q2446" s="1">
        <v>2423128</v>
      </c>
      <c r="R2446" s="1">
        <f t="shared" si="191"/>
        <v>37643</v>
      </c>
      <c r="S2446" s="4">
        <v>27989.739701675182</v>
      </c>
      <c r="T2446" s="4">
        <v>747852.13560425758</v>
      </c>
      <c r="U2446" s="1">
        <f t="shared" si="192"/>
        <v>2385485</v>
      </c>
      <c r="V2446" s="4">
        <f t="shared" si="193"/>
        <v>1647286.1246940673</v>
      </c>
      <c r="W2446" s="1" t="str">
        <f t="shared" si="194"/>
        <v>Favourable</v>
      </c>
    </row>
    <row r="2447" spans="1:23" x14ac:dyDescent="0.25">
      <c r="A2447" s="1"/>
      <c r="B2447" s="1"/>
      <c r="C2447" s="1"/>
      <c r="D2447" s="1"/>
      <c r="E2447" s="1" t="s">
        <v>7604</v>
      </c>
      <c r="F2447" s="2">
        <v>44041</v>
      </c>
      <c r="G2447" s="3">
        <v>22800</v>
      </c>
      <c r="H2447" s="1"/>
      <c r="I2447" s="1"/>
      <c r="J2447" s="1" t="s">
        <v>6402</v>
      </c>
      <c r="K2447" s="2">
        <v>44677</v>
      </c>
      <c r="L2447" s="1" t="s">
        <v>4216</v>
      </c>
      <c r="M2447" s="1" t="str">
        <f t="shared" si="190"/>
        <v>Agricultural Extension</v>
      </c>
      <c r="N2447" s="1" t="s">
        <v>4205</v>
      </c>
      <c r="O2447" s="1" t="s">
        <v>4421</v>
      </c>
      <c r="P2447" s="1">
        <v>7070</v>
      </c>
      <c r="Q2447" s="1">
        <v>418972</v>
      </c>
      <c r="R2447" s="1">
        <f t="shared" si="191"/>
        <v>47433</v>
      </c>
      <c r="S2447" s="4">
        <v>357855.24721242551</v>
      </c>
      <c r="T2447" s="4">
        <v>116574.63733702809</v>
      </c>
      <c r="U2447" s="1">
        <f t="shared" si="192"/>
        <v>371539</v>
      </c>
      <c r="V2447" s="4">
        <f t="shared" si="193"/>
        <v>-55457.884549453622</v>
      </c>
      <c r="W2447" s="1" t="str">
        <f t="shared" si="194"/>
        <v>Adverse</v>
      </c>
    </row>
    <row r="2448" spans="1:23" x14ac:dyDescent="0.25">
      <c r="A2448" s="1"/>
      <c r="B2448" s="1"/>
      <c r="C2448" s="1"/>
      <c r="D2448" s="1"/>
      <c r="E2448" s="1" t="s">
        <v>8220</v>
      </c>
      <c r="F2448" s="2">
        <v>44970</v>
      </c>
      <c r="G2448" s="3">
        <v>35972</v>
      </c>
      <c r="H2448" s="1"/>
      <c r="I2448" s="1"/>
      <c r="J2448" s="1" t="s">
        <v>8221</v>
      </c>
      <c r="K2448" s="2">
        <v>44574</v>
      </c>
      <c r="L2448" s="1" t="s">
        <v>4200</v>
      </c>
      <c r="M2448" s="1" t="str">
        <f t="shared" si="190"/>
        <v>Social Services</v>
      </c>
      <c r="N2448" s="1" t="s">
        <v>4210</v>
      </c>
      <c r="O2448" s="1" t="s">
        <v>4496</v>
      </c>
      <c r="P2448" s="1">
        <v>7976</v>
      </c>
      <c r="Q2448" s="1">
        <v>2263845</v>
      </c>
      <c r="R2448" s="1">
        <f t="shared" si="191"/>
        <v>23457</v>
      </c>
      <c r="S2448" s="4">
        <v>265570.0617338951</v>
      </c>
      <c r="T2448" s="4">
        <v>646884.01839069428</v>
      </c>
      <c r="U2448" s="1">
        <f t="shared" si="192"/>
        <v>2240388</v>
      </c>
      <c r="V2448" s="4">
        <f t="shared" si="193"/>
        <v>1351390.9198754106</v>
      </c>
      <c r="W2448" s="1" t="str">
        <f t="shared" si="194"/>
        <v>Favourable</v>
      </c>
    </row>
    <row r="2449" spans="1:23" x14ac:dyDescent="0.25">
      <c r="A2449" s="1"/>
      <c r="B2449" s="1"/>
      <c r="C2449" s="1"/>
      <c r="D2449" s="1"/>
      <c r="E2449" s="1" t="s">
        <v>8222</v>
      </c>
      <c r="F2449" s="2">
        <v>44581</v>
      </c>
      <c r="G2449" s="3">
        <v>19200</v>
      </c>
      <c r="H2449" s="1"/>
      <c r="I2449" s="1"/>
      <c r="J2449" s="1" t="s">
        <v>5805</v>
      </c>
      <c r="K2449" s="2">
        <v>45030</v>
      </c>
      <c r="L2449" s="1" t="s">
        <v>4216</v>
      </c>
      <c r="M2449" s="1" t="str">
        <f t="shared" si="190"/>
        <v>Agricultural Extension</v>
      </c>
      <c r="N2449" s="1" t="s">
        <v>4222</v>
      </c>
      <c r="O2449" s="1" t="s">
        <v>4325</v>
      </c>
      <c r="P2449" s="1">
        <v>5825</v>
      </c>
      <c r="Q2449" s="1">
        <v>308465</v>
      </c>
      <c r="R2449" s="1">
        <f t="shared" si="191"/>
        <v>53123</v>
      </c>
      <c r="S2449" s="4">
        <v>146850.62436758162</v>
      </c>
      <c r="T2449" s="4">
        <v>88704.625073715404</v>
      </c>
      <c r="U2449" s="1">
        <f t="shared" si="192"/>
        <v>255342</v>
      </c>
      <c r="V2449" s="4">
        <f t="shared" si="193"/>
        <v>72909.750558702974</v>
      </c>
      <c r="W2449" s="1" t="str">
        <f t="shared" si="194"/>
        <v>Favourable</v>
      </c>
    </row>
    <row r="2450" spans="1:23" x14ac:dyDescent="0.25">
      <c r="A2450" s="1"/>
      <c r="B2450" s="1"/>
      <c r="C2450" s="1"/>
      <c r="D2450" s="1"/>
      <c r="E2450" s="1" t="s">
        <v>8223</v>
      </c>
      <c r="F2450" s="2">
        <v>44574</v>
      </c>
      <c r="G2450" s="3">
        <v>29628</v>
      </c>
      <c r="H2450" s="1"/>
      <c r="I2450" s="1"/>
      <c r="J2450" s="1" t="s">
        <v>7009</v>
      </c>
      <c r="K2450" s="2">
        <v>44600</v>
      </c>
      <c r="L2450" s="1" t="s">
        <v>4204</v>
      </c>
      <c r="M2450" s="1" t="str">
        <f t="shared" si="190"/>
        <v>Education</v>
      </c>
      <c r="N2450" s="1" t="s">
        <v>4205</v>
      </c>
      <c r="O2450" s="1" t="s">
        <v>4286</v>
      </c>
      <c r="P2450" s="1">
        <v>9463</v>
      </c>
      <c r="Q2450" s="1">
        <v>2380177</v>
      </c>
      <c r="R2450" s="1">
        <f t="shared" si="191"/>
        <v>34453</v>
      </c>
      <c r="S2450" s="4">
        <v>1261635.3757341343</v>
      </c>
      <c r="T2450" s="4">
        <v>140732.80514176682</v>
      </c>
      <c r="U2450" s="1">
        <f t="shared" si="192"/>
        <v>2345724</v>
      </c>
      <c r="V2450" s="4">
        <f t="shared" si="193"/>
        <v>977808.81912409887</v>
      </c>
      <c r="W2450" s="1" t="str">
        <f t="shared" si="194"/>
        <v>Favourable</v>
      </c>
    </row>
    <row r="2451" spans="1:23" x14ac:dyDescent="0.25">
      <c r="A2451" s="1"/>
      <c r="B2451" s="1"/>
      <c r="C2451" s="1"/>
      <c r="D2451" s="1"/>
      <c r="E2451" s="1" t="s">
        <v>7800</v>
      </c>
      <c r="F2451" s="2">
        <v>45100</v>
      </c>
      <c r="G2451" s="3">
        <v>55302</v>
      </c>
      <c r="H2451" s="1"/>
      <c r="I2451" s="1"/>
      <c r="J2451" s="1" t="s">
        <v>5456</v>
      </c>
      <c r="K2451" s="2">
        <v>44378</v>
      </c>
      <c r="L2451" s="1" t="s">
        <v>4216</v>
      </c>
      <c r="M2451" s="1" t="str">
        <f t="shared" si="190"/>
        <v>Agricultural Extension</v>
      </c>
      <c r="N2451" s="1" t="s">
        <v>4210</v>
      </c>
      <c r="O2451" s="1" t="s">
        <v>4276</v>
      </c>
      <c r="P2451" s="1">
        <v>8615</v>
      </c>
      <c r="Q2451" s="1">
        <v>1681561</v>
      </c>
      <c r="R2451" s="1">
        <f t="shared" si="191"/>
        <v>51785</v>
      </c>
      <c r="S2451" s="4">
        <v>625054.36270321545</v>
      </c>
      <c r="T2451" s="4">
        <v>216588.64535218003</v>
      </c>
      <c r="U2451" s="1">
        <f t="shared" si="192"/>
        <v>1629776</v>
      </c>
      <c r="V2451" s="4">
        <f t="shared" si="193"/>
        <v>839917.99194460455</v>
      </c>
      <c r="W2451" s="1" t="str">
        <f t="shared" si="194"/>
        <v>Favourable</v>
      </c>
    </row>
    <row r="2452" spans="1:23" x14ac:dyDescent="0.25">
      <c r="A2452" s="1"/>
      <c r="B2452" s="1"/>
      <c r="C2452" s="1"/>
      <c r="D2452" s="1"/>
      <c r="E2452" s="1" t="s">
        <v>5473</v>
      </c>
      <c r="F2452" s="2">
        <v>45265</v>
      </c>
      <c r="G2452" s="3">
        <v>10409</v>
      </c>
      <c r="H2452" s="1"/>
      <c r="I2452" s="1"/>
      <c r="J2452" s="1" t="s">
        <v>8224</v>
      </c>
      <c r="K2452" s="2">
        <v>44324</v>
      </c>
      <c r="L2452" s="1" t="s">
        <v>4218</v>
      </c>
      <c r="M2452" s="1" t="str">
        <f t="shared" si="190"/>
        <v>Infrastructure</v>
      </c>
      <c r="N2452" s="1" t="s">
        <v>4222</v>
      </c>
      <c r="O2452" s="1" t="s">
        <v>4244</v>
      </c>
      <c r="P2452" s="1">
        <v>5722</v>
      </c>
      <c r="Q2452" s="1">
        <v>972889</v>
      </c>
      <c r="R2452" s="1">
        <f t="shared" si="191"/>
        <v>0</v>
      </c>
      <c r="S2452" s="4">
        <v>886372.67145467061</v>
      </c>
      <c r="T2452" s="4">
        <v>28779.0069865078</v>
      </c>
      <c r="U2452" s="1">
        <f t="shared" si="192"/>
        <v>972889</v>
      </c>
      <c r="V2452" s="4">
        <f t="shared" si="193"/>
        <v>57737.321558821597</v>
      </c>
      <c r="W2452" s="1" t="str">
        <f t="shared" si="194"/>
        <v>Favourable</v>
      </c>
    </row>
    <row r="2453" spans="1:23" x14ac:dyDescent="0.25">
      <c r="A2453" s="1"/>
      <c r="B2453" s="1"/>
      <c r="C2453" s="1"/>
      <c r="D2453" s="1"/>
      <c r="E2453" s="1" t="s">
        <v>8225</v>
      </c>
      <c r="F2453" s="2">
        <v>44583</v>
      </c>
      <c r="G2453" s="3">
        <v>17696</v>
      </c>
      <c r="H2453" s="1"/>
      <c r="I2453" s="1"/>
      <c r="J2453" s="1" t="s">
        <v>7660</v>
      </c>
      <c r="K2453" s="2">
        <v>44985</v>
      </c>
      <c r="L2453" s="1" t="s">
        <v>4200</v>
      </c>
      <c r="M2453" s="1" t="str">
        <f t="shared" si="190"/>
        <v>Social Services</v>
      </c>
      <c r="N2453" s="1" t="s">
        <v>4210</v>
      </c>
      <c r="O2453" s="1" t="s">
        <v>4217</v>
      </c>
      <c r="P2453" s="1">
        <v>5684</v>
      </c>
      <c r="Q2453" s="1">
        <v>1824890</v>
      </c>
      <c r="R2453" s="1">
        <f t="shared" si="191"/>
        <v>32849</v>
      </c>
      <c r="S2453" s="4">
        <v>477117.58385664318</v>
      </c>
      <c r="T2453" s="4">
        <v>153553.70795947828</v>
      </c>
      <c r="U2453" s="1">
        <f t="shared" si="192"/>
        <v>1792041</v>
      </c>
      <c r="V2453" s="4">
        <f t="shared" si="193"/>
        <v>1194218.7081838786</v>
      </c>
      <c r="W2453" s="1" t="str">
        <f t="shared" si="194"/>
        <v>Favourable</v>
      </c>
    </row>
    <row r="2454" spans="1:23" x14ac:dyDescent="0.25">
      <c r="A2454" s="1"/>
      <c r="B2454" s="1"/>
      <c r="C2454" s="1"/>
      <c r="D2454" s="1"/>
      <c r="E2454" s="1" t="s">
        <v>8226</v>
      </c>
      <c r="F2454" s="2">
        <v>45047</v>
      </c>
      <c r="G2454" s="3">
        <v>54902</v>
      </c>
      <c r="H2454" s="1"/>
      <c r="I2454" s="1"/>
      <c r="J2454" s="1" t="s">
        <v>8227</v>
      </c>
      <c r="K2454" s="2">
        <v>44910</v>
      </c>
      <c r="L2454" s="1" t="s">
        <v>4216</v>
      </c>
      <c r="M2454" s="1" t="str">
        <f t="shared" si="190"/>
        <v>Agricultural Extension</v>
      </c>
      <c r="N2454" s="1" t="s">
        <v>4210</v>
      </c>
      <c r="O2454" s="1" t="s">
        <v>4295</v>
      </c>
      <c r="P2454" s="1">
        <v>7655</v>
      </c>
      <c r="Q2454" s="1">
        <v>959003</v>
      </c>
      <c r="R2454" s="1">
        <f t="shared" si="191"/>
        <v>15046</v>
      </c>
      <c r="S2454" s="4">
        <v>184274.70951974182</v>
      </c>
      <c r="T2454" s="4">
        <v>285831.59555381542</v>
      </c>
      <c r="U2454" s="1">
        <f t="shared" si="192"/>
        <v>943957</v>
      </c>
      <c r="V2454" s="4">
        <f t="shared" si="193"/>
        <v>488896.69492644275</v>
      </c>
      <c r="W2454" s="1" t="str">
        <f t="shared" si="194"/>
        <v>Favourable</v>
      </c>
    </row>
    <row r="2455" spans="1:23" x14ac:dyDescent="0.25">
      <c r="A2455" s="1"/>
      <c r="B2455" s="1"/>
      <c r="C2455" s="1"/>
      <c r="D2455" s="1"/>
      <c r="E2455" s="1" t="s">
        <v>8228</v>
      </c>
      <c r="F2455" s="2">
        <v>45045</v>
      </c>
      <c r="G2455" s="3">
        <v>40956</v>
      </c>
      <c r="H2455" s="1"/>
      <c r="I2455" s="1"/>
      <c r="J2455" s="1" t="s">
        <v>8229</v>
      </c>
      <c r="K2455" s="2">
        <v>44447</v>
      </c>
      <c r="L2455" s="1" t="s">
        <v>4204</v>
      </c>
      <c r="M2455" s="1" t="str">
        <f t="shared" si="190"/>
        <v>Education</v>
      </c>
      <c r="N2455" s="1" t="s">
        <v>4210</v>
      </c>
      <c r="O2455" s="1" t="s">
        <v>4289</v>
      </c>
      <c r="P2455" s="1">
        <v>6067</v>
      </c>
      <c r="Q2455" s="1">
        <v>1618432</v>
      </c>
      <c r="R2455" s="1">
        <f t="shared" si="191"/>
        <v>16807</v>
      </c>
      <c r="S2455" s="4">
        <v>936785.19421460538</v>
      </c>
      <c r="T2455" s="4">
        <v>19350.605955998268</v>
      </c>
      <c r="U2455" s="1">
        <f t="shared" si="192"/>
        <v>1601625</v>
      </c>
      <c r="V2455" s="4">
        <f t="shared" si="193"/>
        <v>662296.19982939633</v>
      </c>
      <c r="W2455" s="1" t="str">
        <f t="shared" si="194"/>
        <v>Favourable</v>
      </c>
    </row>
    <row r="2456" spans="1:23" x14ac:dyDescent="0.25">
      <c r="A2456" s="1"/>
      <c r="B2456" s="1"/>
      <c r="C2456" s="1"/>
      <c r="D2456" s="1"/>
      <c r="E2456" s="1" t="s">
        <v>7053</v>
      </c>
      <c r="F2456" s="2">
        <v>43974</v>
      </c>
      <c r="G2456" s="3">
        <v>20392</v>
      </c>
      <c r="H2456" s="1"/>
      <c r="I2456" s="1"/>
      <c r="J2456" s="1" t="s">
        <v>5004</v>
      </c>
      <c r="K2456" s="2">
        <v>44995</v>
      </c>
      <c r="L2456" s="1" t="s">
        <v>4200</v>
      </c>
      <c r="M2456" s="1" t="str">
        <f t="shared" si="190"/>
        <v>Social Services</v>
      </c>
      <c r="N2456" s="1" t="s">
        <v>4222</v>
      </c>
      <c r="O2456" s="1" t="s">
        <v>4264</v>
      </c>
      <c r="P2456" s="1">
        <v>9470</v>
      </c>
      <c r="Q2456" s="1">
        <v>680488</v>
      </c>
      <c r="R2456" s="1">
        <f t="shared" si="191"/>
        <v>41952</v>
      </c>
      <c r="S2456" s="4">
        <v>456606.3446474084</v>
      </c>
      <c r="T2456" s="4">
        <v>156091.67914345153</v>
      </c>
      <c r="U2456" s="1">
        <f t="shared" si="192"/>
        <v>638536</v>
      </c>
      <c r="V2456" s="4">
        <f t="shared" si="193"/>
        <v>67789.976209140033</v>
      </c>
      <c r="W2456" s="1" t="str">
        <f t="shared" si="194"/>
        <v>Favourable</v>
      </c>
    </row>
    <row r="2457" spans="1:23" x14ac:dyDescent="0.25">
      <c r="A2457" s="1"/>
      <c r="B2457" s="1"/>
      <c r="C2457" s="1"/>
      <c r="D2457" s="1"/>
      <c r="E2457" s="1" t="s">
        <v>8230</v>
      </c>
      <c r="F2457" s="2">
        <v>45398</v>
      </c>
      <c r="G2457" s="3">
        <v>42505</v>
      </c>
      <c r="H2457" s="1"/>
      <c r="I2457" s="1"/>
      <c r="J2457" s="1" t="s">
        <v>8231</v>
      </c>
      <c r="K2457" s="2">
        <v>44639</v>
      </c>
      <c r="L2457" s="1" t="s">
        <v>4218</v>
      </c>
      <c r="M2457" s="1" t="str">
        <f t="shared" si="190"/>
        <v>Infrastructure</v>
      </c>
      <c r="N2457" s="1" t="s">
        <v>4210</v>
      </c>
      <c r="O2457" s="1" t="s">
        <v>4253</v>
      </c>
      <c r="P2457" s="1">
        <v>8185</v>
      </c>
      <c r="Q2457" s="1">
        <v>797369</v>
      </c>
      <c r="R2457" s="1">
        <f t="shared" si="191"/>
        <v>35332</v>
      </c>
      <c r="S2457" s="4">
        <v>754825.49307929922</v>
      </c>
      <c r="T2457" s="4">
        <v>42050.881513994653</v>
      </c>
      <c r="U2457" s="1">
        <f t="shared" si="192"/>
        <v>762037</v>
      </c>
      <c r="V2457" s="4">
        <f t="shared" si="193"/>
        <v>492.62540670612361</v>
      </c>
      <c r="W2457" s="1" t="str">
        <f t="shared" si="194"/>
        <v>Favourable</v>
      </c>
    </row>
    <row r="2458" spans="1:23" x14ac:dyDescent="0.25">
      <c r="A2458" s="1"/>
      <c r="B2458" s="1"/>
      <c r="C2458" s="1"/>
      <c r="D2458" s="1"/>
      <c r="E2458" s="1" t="s">
        <v>8232</v>
      </c>
      <c r="F2458" s="2">
        <v>44839</v>
      </c>
      <c r="G2458" s="3">
        <v>52576</v>
      </c>
      <c r="H2458" s="1"/>
      <c r="I2458" s="1"/>
      <c r="J2458" s="1" t="s">
        <v>8233</v>
      </c>
      <c r="K2458" s="2">
        <v>44996</v>
      </c>
      <c r="L2458" s="1" t="s">
        <v>4212</v>
      </c>
      <c r="M2458" s="1" t="str">
        <f t="shared" si="190"/>
        <v>Agricultural Extension</v>
      </c>
      <c r="N2458" s="1" t="s">
        <v>4205</v>
      </c>
      <c r="O2458" s="1" t="s">
        <v>4338</v>
      </c>
      <c r="P2458" s="1">
        <v>9401</v>
      </c>
      <c r="Q2458" s="1">
        <v>793519</v>
      </c>
      <c r="R2458" s="1">
        <f t="shared" si="191"/>
        <v>0</v>
      </c>
      <c r="S2458" s="4">
        <v>697902.70969451428</v>
      </c>
      <c r="T2458" s="4">
        <v>244674.77362473062</v>
      </c>
      <c r="U2458" s="1">
        <f t="shared" si="192"/>
        <v>793519</v>
      </c>
      <c r="V2458" s="4">
        <f t="shared" si="193"/>
        <v>-149058.48331924493</v>
      </c>
      <c r="W2458" s="1" t="str">
        <f t="shared" si="194"/>
        <v>Adverse</v>
      </c>
    </row>
    <row r="2459" spans="1:23" x14ac:dyDescent="0.25">
      <c r="A2459" s="1"/>
      <c r="B2459" s="1"/>
      <c r="C2459" s="1"/>
      <c r="D2459" s="1"/>
      <c r="E2459" s="1" t="s">
        <v>8234</v>
      </c>
      <c r="F2459" s="2">
        <v>44292</v>
      </c>
      <c r="G2459" s="3">
        <v>14588</v>
      </c>
      <c r="H2459" s="1"/>
      <c r="I2459" s="1"/>
      <c r="J2459" s="1" t="s">
        <v>8235</v>
      </c>
      <c r="K2459" s="2">
        <v>43891</v>
      </c>
      <c r="L2459" s="1" t="s">
        <v>4212</v>
      </c>
      <c r="M2459" s="1" t="str">
        <f t="shared" si="190"/>
        <v>Agricultural Extension</v>
      </c>
      <c r="N2459" s="1" t="s">
        <v>4210</v>
      </c>
      <c r="O2459" s="1" t="s">
        <v>4298</v>
      </c>
      <c r="P2459" s="1">
        <v>6394</v>
      </c>
      <c r="Q2459" s="1">
        <v>1393134</v>
      </c>
      <c r="R2459" s="1">
        <f t="shared" si="191"/>
        <v>30937</v>
      </c>
      <c r="S2459" s="4">
        <v>249616.58786476305</v>
      </c>
      <c r="T2459" s="4">
        <v>395850.54876906209</v>
      </c>
      <c r="U2459" s="1">
        <f t="shared" si="192"/>
        <v>1362197</v>
      </c>
      <c r="V2459" s="4">
        <f t="shared" si="193"/>
        <v>747666.86336617486</v>
      </c>
      <c r="W2459" s="1" t="str">
        <f t="shared" si="194"/>
        <v>Favourable</v>
      </c>
    </row>
    <row r="2460" spans="1:23" x14ac:dyDescent="0.25">
      <c r="A2460" s="1"/>
      <c r="B2460" s="1"/>
      <c r="C2460" s="1"/>
      <c r="D2460" s="1"/>
      <c r="E2460" s="1" t="s">
        <v>7666</v>
      </c>
      <c r="F2460" s="2">
        <v>44248</v>
      </c>
      <c r="G2460" s="3">
        <v>27694</v>
      </c>
      <c r="H2460" s="1"/>
      <c r="I2460" s="1"/>
      <c r="J2460" s="1" t="s">
        <v>8236</v>
      </c>
      <c r="K2460" s="2">
        <v>44663</v>
      </c>
      <c r="L2460" s="1" t="s">
        <v>4218</v>
      </c>
      <c r="M2460" s="1" t="str">
        <f t="shared" si="190"/>
        <v>Infrastructure</v>
      </c>
      <c r="N2460" s="1" t="s">
        <v>4205</v>
      </c>
      <c r="O2460" s="1" t="s">
        <v>4298</v>
      </c>
      <c r="P2460" s="1">
        <v>6413</v>
      </c>
      <c r="Q2460" s="1">
        <v>2047635</v>
      </c>
      <c r="R2460" s="1">
        <f t="shared" si="191"/>
        <v>48852</v>
      </c>
      <c r="S2460" s="4">
        <v>259074.97747199226</v>
      </c>
      <c r="T2460" s="4">
        <v>385350.45504500502</v>
      </c>
      <c r="U2460" s="1">
        <f t="shared" si="192"/>
        <v>1998783</v>
      </c>
      <c r="V2460" s="4">
        <f t="shared" si="193"/>
        <v>1403209.5674830028</v>
      </c>
      <c r="W2460" s="1" t="str">
        <f t="shared" si="194"/>
        <v>Favourable</v>
      </c>
    </row>
    <row r="2461" spans="1:23" x14ac:dyDescent="0.25">
      <c r="A2461" s="1"/>
      <c r="B2461" s="1"/>
      <c r="C2461" s="1"/>
      <c r="D2461" s="1"/>
      <c r="E2461" s="1" t="s">
        <v>8237</v>
      </c>
      <c r="F2461" s="2">
        <v>45285</v>
      </c>
      <c r="G2461" s="3">
        <v>54021</v>
      </c>
      <c r="H2461" s="1"/>
      <c r="I2461" s="1"/>
      <c r="J2461" s="1" t="s">
        <v>8238</v>
      </c>
      <c r="K2461" s="2">
        <v>45080</v>
      </c>
      <c r="L2461" s="1" t="s">
        <v>4218</v>
      </c>
      <c r="M2461" s="1" t="str">
        <f t="shared" si="190"/>
        <v>Infrastructure</v>
      </c>
      <c r="N2461" s="1" t="s">
        <v>4205</v>
      </c>
      <c r="O2461" s="1" t="s">
        <v>4476</v>
      </c>
      <c r="P2461" s="1">
        <v>5618</v>
      </c>
      <c r="Q2461" s="1">
        <v>1921829</v>
      </c>
      <c r="R2461" s="1">
        <f t="shared" si="191"/>
        <v>0</v>
      </c>
      <c r="S2461" s="4">
        <v>906398.12100195291</v>
      </c>
      <c r="T2461" s="4">
        <v>293391.76074079168</v>
      </c>
      <c r="U2461" s="1">
        <f t="shared" si="192"/>
        <v>1921829</v>
      </c>
      <c r="V2461" s="4">
        <f t="shared" si="193"/>
        <v>722039.11825725529</v>
      </c>
      <c r="W2461" s="1" t="str">
        <f t="shared" si="194"/>
        <v>Favourable</v>
      </c>
    </row>
    <row r="2462" spans="1:23" x14ac:dyDescent="0.25">
      <c r="A2462" s="1"/>
      <c r="B2462" s="1"/>
      <c r="C2462" s="1"/>
      <c r="D2462" s="1"/>
      <c r="E2462" s="1" t="s">
        <v>8239</v>
      </c>
      <c r="F2462" s="2">
        <v>44501</v>
      </c>
      <c r="G2462" s="3">
        <v>13079</v>
      </c>
      <c r="H2462" s="1"/>
      <c r="I2462" s="1"/>
      <c r="J2462" s="1" t="s">
        <v>8240</v>
      </c>
      <c r="K2462" s="2">
        <v>44812</v>
      </c>
      <c r="L2462" s="1" t="s">
        <v>4204</v>
      </c>
      <c r="M2462" s="1" t="str">
        <f t="shared" si="190"/>
        <v>Education</v>
      </c>
      <c r="N2462" s="1" t="s">
        <v>4205</v>
      </c>
      <c r="O2462" s="1" t="s">
        <v>4325</v>
      </c>
      <c r="P2462" s="1">
        <v>5891</v>
      </c>
      <c r="Q2462" s="1">
        <v>938797</v>
      </c>
      <c r="R2462" s="1">
        <f t="shared" si="191"/>
        <v>0</v>
      </c>
      <c r="S2462" s="4">
        <v>1663.4426508472584</v>
      </c>
      <c r="T2462" s="4">
        <v>76416.701909601354</v>
      </c>
      <c r="U2462" s="1">
        <f t="shared" si="192"/>
        <v>938797</v>
      </c>
      <c r="V2462" s="4">
        <f t="shared" si="193"/>
        <v>860716.85543955141</v>
      </c>
      <c r="W2462" s="1" t="str">
        <f t="shared" si="194"/>
        <v>Favourable</v>
      </c>
    </row>
    <row r="2463" spans="1:23" x14ac:dyDescent="0.25">
      <c r="A2463" s="1"/>
      <c r="B2463" s="1"/>
      <c r="C2463" s="1"/>
      <c r="D2463" s="1"/>
      <c r="E2463" s="1" t="s">
        <v>8241</v>
      </c>
      <c r="F2463" s="2">
        <v>44839</v>
      </c>
      <c r="G2463" s="3">
        <v>33997</v>
      </c>
      <c r="H2463" s="1"/>
      <c r="I2463" s="1"/>
      <c r="J2463" s="1" t="s">
        <v>8242</v>
      </c>
      <c r="K2463" s="2">
        <v>43924</v>
      </c>
      <c r="L2463" s="1" t="s">
        <v>4200</v>
      </c>
      <c r="M2463" s="1" t="str">
        <f t="shared" si="190"/>
        <v>Social Services</v>
      </c>
      <c r="N2463" s="1" t="s">
        <v>4210</v>
      </c>
      <c r="O2463" s="1" t="s">
        <v>4211</v>
      </c>
      <c r="P2463" s="1">
        <v>6988</v>
      </c>
      <c r="Q2463" s="1">
        <v>1066466</v>
      </c>
      <c r="R2463" s="1">
        <f t="shared" si="191"/>
        <v>0</v>
      </c>
      <c r="S2463" s="4">
        <v>12824.231284048921</v>
      </c>
      <c r="T2463" s="4">
        <v>308843.09941639943</v>
      </c>
      <c r="U2463" s="1">
        <f t="shared" si="192"/>
        <v>1066466</v>
      </c>
      <c r="V2463" s="4">
        <f t="shared" si="193"/>
        <v>744798.66929955164</v>
      </c>
      <c r="W2463" s="1" t="str">
        <f t="shared" si="194"/>
        <v>Favourable</v>
      </c>
    </row>
    <row r="2464" spans="1:23" x14ac:dyDescent="0.25">
      <c r="A2464" s="1"/>
      <c r="B2464" s="1"/>
      <c r="C2464" s="1"/>
      <c r="D2464" s="1"/>
      <c r="E2464" s="1" t="s">
        <v>7867</v>
      </c>
      <c r="F2464" s="2">
        <v>44086</v>
      </c>
      <c r="G2464" s="3">
        <v>45704</v>
      </c>
      <c r="H2464" s="1"/>
      <c r="I2464" s="1"/>
      <c r="J2464" s="1" t="s">
        <v>5461</v>
      </c>
      <c r="K2464" s="2">
        <v>44824</v>
      </c>
      <c r="L2464" s="1" t="s">
        <v>4200</v>
      </c>
      <c r="M2464" s="1" t="str">
        <f t="shared" si="190"/>
        <v>Social Services</v>
      </c>
      <c r="N2464" s="1" t="s">
        <v>4222</v>
      </c>
      <c r="O2464" s="1" t="s">
        <v>4211</v>
      </c>
      <c r="P2464" s="1">
        <v>6019</v>
      </c>
      <c r="Q2464" s="1">
        <v>313779</v>
      </c>
      <c r="R2464" s="1">
        <f t="shared" si="191"/>
        <v>88448</v>
      </c>
      <c r="S2464" s="4">
        <v>146553.0333701318</v>
      </c>
      <c r="T2464" s="4">
        <v>9687.8085593414526</v>
      </c>
      <c r="U2464" s="1">
        <f t="shared" si="192"/>
        <v>225331</v>
      </c>
      <c r="V2464" s="4">
        <f t="shared" si="193"/>
        <v>157538.15807052676</v>
      </c>
      <c r="W2464" s="1" t="str">
        <f t="shared" si="194"/>
        <v>Favourable</v>
      </c>
    </row>
    <row r="2465" spans="1:23" x14ac:dyDescent="0.25">
      <c r="A2465" s="1"/>
      <c r="B2465" s="1"/>
      <c r="C2465" s="1"/>
      <c r="D2465" s="1"/>
      <c r="E2465" s="1" t="s">
        <v>8243</v>
      </c>
      <c r="F2465" s="2">
        <v>45339</v>
      </c>
      <c r="G2465" s="3">
        <v>27713</v>
      </c>
      <c r="H2465" s="1"/>
      <c r="I2465" s="1"/>
      <c r="J2465" s="1" t="s">
        <v>8244</v>
      </c>
      <c r="K2465" s="2">
        <v>44140</v>
      </c>
      <c r="L2465" s="1" t="s">
        <v>4204</v>
      </c>
      <c r="M2465" s="1" t="str">
        <f t="shared" si="190"/>
        <v>Education</v>
      </c>
      <c r="N2465" s="1" t="s">
        <v>4210</v>
      </c>
      <c r="O2465" s="1" t="s">
        <v>4298</v>
      </c>
      <c r="P2465" s="1">
        <v>6935</v>
      </c>
      <c r="Q2465" s="1">
        <v>588096</v>
      </c>
      <c r="R2465" s="1">
        <f t="shared" si="191"/>
        <v>17214</v>
      </c>
      <c r="S2465" s="4">
        <v>349222.54955096205</v>
      </c>
      <c r="T2465" s="4">
        <v>147758.342982628</v>
      </c>
      <c r="U2465" s="1">
        <f t="shared" si="192"/>
        <v>570882</v>
      </c>
      <c r="V2465" s="4">
        <f t="shared" si="193"/>
        <v>91115.107466409914</v>
      </c>
      <c r="W2465" s="1" t="str">
        <f t="shared" si="194"/>
        <v>Favourable</v>
      </c>
    </row>
    <row r="2466" spans="1:23" x14ac:dyDescent="0.25">
      <c r="A2466" s="1"/>
      <c r="B2466" s="1"/>
      <c r="C2466" s="1"/>
      <c r="D2466" s="1"/>
      <c r="E2466" s="1" t="s">
        <v>8245</v>
      </c>
      <c r="F2466" s="2">
        <v>45093</v>
      </c>
      <c r="G2466" s="3">
        <v>56806</v>
      </c>
      <c r="H2466" s="1"/>
      <c r="I2466" s="1"/>
      <c r="J2466" s="1" t="s">
        <v>8246</v>
      </c>
      <c r="K2466" s="2">
        <v>45339</v>
      </c>
      <c r="L2466" s="1" t="s">
        <v>4200</v>
      </c>
      <c r="M2466" s="1" t="str">
        <f t="shared" si="190"/>
        <v>Social Services</v>
      </c>
      <c r="N2466" s="1" t="s">
        <v>4222</v>
      </c>
      <c r="O2466" s="1" t="s">
        <v>4253</v>
      </c>
      <c r="P2466" s="1">
        <v>6788</v>
      </c>
      <c r="Q2466" s="1">
        <v>1640896</v>
      </c>
      <c r="R2466" s="1">
        <f t="shared" si="191"/>
        <v>0</v>
      </c>
      <c r="S2466" s="4">
        <v>568429.06592973112</v>
      </c>
      <c r="T2466" s="4">
        <v>499693.52297413017</v>
      </c>
      <c r="U2466" s="1">
        <f t="shared" si="192"/>
        <v>1640896</v>
      </c>
      <c r="V2466" s="4">
        <f t="shared" si="193"/>
        <v>572773.41109613865</v>
      </c>
      <c r="W2466" s="1" t="str">
        <f t="shared" si="194"/>
        <v>Favourable</v>
      </c>
    </row>
    <row r="2467" spans="1:23" x14ac:dyDescent="0.25">
      <c r="A2467" s="1"/>
      <c r="B2467" s="1"/>
      <c r="C2467" s="1"/>
      <c r="D2467" s="1"/>
      <c r="E2467" s="1" t="s">
        <v>8247</v>
      </c>
      <c r="F2467" s="2">
        <v>44691</v>
      </c>
      <c r="G2467" s="3">
        <v>28285</v>
      </c>
      <c r="H2467" s="1"/>
      <c r="I2467" s="1"/>
      <c r="J2467" s="1" t="s">
        <v>8248</v>
      </c>
      <c r="K2467" s="2">
        <v>44494</v>
      </c>
      <c r="L2467" s="1" t="s">
        <v>4216</v>
      </c>
      <c r="M2467" s="1" t="str">
        <f t="shared" si="190"/>
        <v>Agricultural Extension</v>
      </c>
      <c r="N2467" s="1" t="s">
        <v>4222</v>
      </c>
      <c r="O2467" s="1" t="s">
        <v>4273</v>
      </c>
      <c r="P2467" s="1">
        <v>6597</v>
      </c>
      <c r="Q2467" s="1">
        <v>2279100</v>
      </c>
      <c r="R2467" s="1">
        <f t="shared" si="191"/>
        <v>22844</v>
      </c>
      <c r="S2467" s="4">
        <v>1434208.6029081317</v>
      </c>
      <c r="T2467" s="4">
        <v>38549.893382222253</v>
      </c>
      <c r="U2467" s="1">
        <f t="shared" si="192"/>
        <v>2256256</v>
      </c>
      <c r="V2467" s="4">
        <f t="shared" si="193"/>
        <v>806341.50370964617</v>
      </c>
      <c r="W2467" s="1" t="str">
        <f t="shared" si="194"/>
        <v>Favourable</v>
      </c>
    </row>
    <row r="2468" spans="1:23" x14ac:dyDescent="0.25">
      <c r="A2468" s="1"/>
      <c r="B2468" s="1"/>
      <c r="C2468" s="1"/>
      <c r="D2468" s="1"/>
      <c r="E2468" s="1" t="s">
        <v>8249</v>
      </c>
      <c r="F2468" s="2">
        <v>45046</v>
      </c>
      <c r="G2468" s="3">
        <v>28613</v>
      </c>
      <c r="H2468" s="1"/>
      <c r="I2468" s="1"/>
      <c r="J2468" s="1" t="s">
        <v>6386</v>
      </c>
      <c r="K2468" s="2">
        <v>44201</v>
      </c>
      <c r="L2468" s="1" t="s">
        <v>4200</v>
      </c>
      <c r="M2468" s="1" t="str">
        <f t="shared" si="190"/>
        <v>Social Services</v>
      </c>
      <c r="N2468" s="1" t="s">
        <v>4222</v>
      </c>
      <c r="O2468" s="1" t="s">
        <v>4438</v>
      </c>
      <c r="P2468" s="1">
        <v>6281</v>
      </c>
      <c r="Q2468" s="1">
        <v>1591250</v>
      </c>
      <c r="R2468" s="1">
        <f t="shared" si="191"/>
        <v>57139</v>
      </c>
      <c r="S2468" s="4">
        <v>937150.04400707677</v>
      </c>
      <c r="T2468" s="4">
        <v>465676.64344882645</v>
      </c>
      <c r="U2468" s="1">
        <f t="shared" si="192"/>
        <v>1534111</v>
      </c>
      <c r="V2468" s="4">
        <f t="shared" si="193"/>
        <v>188423.31254409673</v>
      </c>
      <c r="W2468" s="1" t="str">
        <f t="shared" si="194"/>
        <v>Favourable</v>
      </c>
    </row>
    <row r="2469" spans="1:23" x14ac:dyDescent="0.25">
      <c r="A2469" s="1"/>
      <c r="B2469" s="1"/>
      <c r="C2469" s="1"/>
      <c r="D2469" s="1"/>
      <c r="E2469" s="1" t="s">
        <v>8250</v>
      </c>
      <c r="F2469" s="2">
        <v>44114</v>
      </c>
      <c r="G2469" s="3">
        <v>45647</v>
      </c>
      <c r="H2469" s="1"/>
      <c r="I2469" s="1"/>
      <c r="J2469" s="1" t="s">
        <v>8249</v>
      </c>
      <c r="K2469" s="2">
        <v>45112</v>
      </c>
      <c r="L2469" s="1" t="s">
        <v>4218</v>
      </c>
      <c r="M2469" s="1" t="str">
        <f t="shared" si="190"/>
        <v>Infrastructure</v>
      </c>
      <c r="N2469" s="1" t="s">
        <v>4222</v>
      </c>
      <c r="O2469" s="1" t="s">
        <v>4247</v>
      </c>
      <c r="P2469" s="1">
        <v>7646</v>
      </c>
      <c r="Q2469" s="1">
        <v>2088683</v>
      </c>
      <c r="R2469" s="1">
        <f t="shared" si="191"/>
        <v>28613</v>
      </c>
      <c r="S2469" s="4">
        <v>1443388.4395971624</v>
      </c>
      <c r="T2469" s="4">
        <v>503176.22250485531</v>
      </c>
      <c r="U2469" s="1">
        <f t="shared" si="192"/>
        <v>2060070</v>
      </c>
      <c r="V2469" s="4">
        <f t="shared" si="193"/>
        <v>142118.33789798222</v>
      </c>
      <c r="W2469" s="1" t="str">
        <f t="shared" si="194"/>
        <v>Favourable</v>
      </c>
    </row>
    <row r="2470" spans="1:23" x14ac:dyDescent="0.25">
      <c r="A2470" s="1"/>
      <c r="B2470" s="1"/>
      <c r="C2470" s="1"/>
      <c r="D2470" s="1"/>
      <c r="E2470" s="1" t="s">
        <v>7297</v>
      </c>
      <c r="F2470" s="2">
        <v>43971</v>
      </c>
      <c r="G2470" s="3">
        <v>33616</v>
      </c>
      <c r="H2470" s="1"/>
      <c r="I2470" s="1"/>
      <c r="J2470" s="1" t="s">
        <v>8251</v>
      </c>
      <c r="K2470" s="2">
        <v>44876</v>
      </c>
      <c r="L2470" s="1" t="s">
        <v>4204</v>
      </c>
      <c r="M2470" s="1" t="str">
        <f t="shared" si="190"/>
        <v>Education</v>
      </c>
      <c r="N2470" s="1" t="s">
        <v>4210</v>
      </c>
      <c r="O2470" s="1" t="s">
        <v>4253</v>
      </c>
      <c r="P2470" s="1">
        <v>8830</v>
      </c>
      <c r="Q2470" s="1">
        <v>1301089</v>
      </c>
      <c r="R2470" s="1">
        <f t="shared" si="191"/>
        <v>28940</v>
      </c>
      <c r="S2470" s="4">
        <v>1015337.6349550056</v>
      </c>
      <c r="T2470" s="4">
        <v>137795.83425119883</v>
      </c>
      <c r="U2470" s="1">
        <f t="shared" si="192"/>
        <v>1272149</v>
      </c>
      <c r="V2470" s="4">
        <f t="shared" si="193"/>
        <v>147955.53079379559</v>
      </c>
      <c r="W2470" s="1" t="str">
        <f t="shared" si="194"/>
        <v>Favourable</v>
      </c>
    </row>
    <row r="2471" spans="1:23" x14ac:dyDescent="0.25">
      <c r="A2471" s="1"/>
      <c r="B2471" s="1"/>
      <c r="C2471" s="1"/>
      <c r="D2471" s="1"/>
      <c r="E2471" s="1" t="s">
        <v>8252</v>
      </c>
      <c r="F2471" s="2">
        <v>44226</v>
      </c>
      <c r="G2471" s="3">
        <v>23732</v>
      </c>
      <c r="H2471" s="1"/>
      <c r="I2471" s="1"/>
      <c r="J2471" s="1" t="s">
        <v>8253</v>
      </c>
      <c r="K2471" s="2">
        <v>44401</v>
      </c>
      <c r="L2471" s="1" t="s">
        <v>4218</v>
      </c>
      <c r="M2471" s="1" t="str">
        <f t="shared" si="190"/>
        <v>Infrastructure</v>
      </c>
      <c r="N2471" s="1" t="s">
        <v>4222</v>
      </c>
      <c r="O2471" s="1" t="s">
        <v>4289</v>
      </c>
      <c r="P2471" s="1">
        <v>7750</v>
      </c>
      <c r="Q2471" s="1">
        <v>1390369</v>
      </c>
      <c r="R2471" s="1">
        <f t="shared" si="191"/>
        <v>0</v>
      </c>
      <c r="S2471" s="4">
        <v>535436.94274132373</v>
      </c>
      <c r="T2471" s="4">
        <v>401307.86607751605</v>
      </c>
      <c r="U2471" s="1">
        <f t="shared" si="192"/>
        <v>1390369</v>
      </c>
      <c r="V2471" s="4">
        <f t="shared" si="193"/>
        <v>453624.19118116028</v>
      </c>
      <c r="W2471" s="1" t="str">
        <f t="shared" si="194"/>
        <v>Favourable</v>
      </c>
    </row>
    <row r="2472" spans="1:23" x14ac:dyDescent="0.25">
      <c r="A2472" s="1"/>
      <c r="B2472" s="1"/>
      <c r="C2472" s="1"/>
      <c r="D2472" s="1"/>
      <c r="E2472" s="1" t="s">
        <v>8254</v>
      </c>
      <c r="F2472" s="2">
        <v>44633</v>
      </c>
      <c r="G2472" s="3">
        <v>27651</v>
      </c>
      <c r="H2472" s="1"/>
      <c r="I2472" s="1"/>
      <c r="J2472" s="1" t="s">
        <v>5569</v>
      </c>
      <c r="K2472" s="2">
        <v>45034</v>
      </c>
      <c r="L2472" s="1" t="s">
        <v>4212</v>
      </c>
      <c r="M2472" s="1" t="str">
        <f t="shared" si="190"/>
        <v>Agricultural Extension</v>
      </c>
      <c r="N2472" s="1" t="s">
        <v>4210</v>
      </c>
      <c r="O2472" s="1" t="s">
        <v>4311</v>
      </c>
      <c r="P2472" s="1">
        <v>9117</v>
      </c>
      <c r="Q2472" s="1">
        <v>1701767</v>
      </c>
      <c r="R2472" s="1">
        <f t="shared" si="191"/>
        <v>35830</v>
      </c>
      <c r="S2472" s="4">
        <v>1130239.9168311083</v>
      </c>
      <c r="T2472" s="4">
        <v>440637.40022872231</v>
      </c>
      <c r="U2472" s="1">
        <f t="shared" si="192"/>
        <v>1665937</v>
      </c>
      <c r="V2472" s="4">
        <f t="shared" si="193"/>
        <v>130889.68294016947</v>
      </c>
      <c r="W2472" s="1" t="str">
        <f t="shared" si="194"/>
        <v>Favourable</v>
      </c>
    </row>
    <row r="2473" spans="1:23" x14ac:dyDescent="0.25">
      <c r="A2473" s="1"/>
      <c r="B2473" s="1"/>
      <c r="C2473" s="1"/>
      <c r="D2473" s="1"/>
      <c r="E2473" s="1" t="s">
        <v>5374</v>
      </c>
      <c r="F2473" s="2">
        <v>44674</v>
      </c>
      <c r="G2473" s="3">
        <v>14208</v>
      </c>
      <c r="H2473" s="1"/>
      <c r="I2473" s="1"/>
      <c r="J2473" s="1" t="s">
        <v>7154</v>
      </c>
      <c r="K2473" s="2">
        <v>44257</v>
      </c>
      <c r="L2473" s="1" t="s">
        <v>4212</v>
      </c>
      <c r="M2473" s="1" t="str">
        <f t="shared" si="190"/>
        <v>Agricultural Extension</v>
      </c>
      <c r="N2473" s="1" t="s">
        <v>4222</v>
      </c>
      <c r="O2473" s="1" t="s">
        <v>4276</v>
      </c>
      <c r="P2473" s="1">
        <v>8783</v>
      </c>
      <c r="Q2473" s="1">
        <v>877958</v>
      </c>
      <c r="R2473" s="1">
        <f t="shared" si="191"/>
        <v>48895</v>
      </c>
      <c r="S2473" s="4">
        <v>375211.650527285</v>
      </c>
      <c r="T2473" s="4">
        <v>287117.05455184198</v>
      </c>
      <c r="U2473" s="1">
        <f t="shared" si="192"/>
        <v>829063</v>
      </c>
      <c r="V2473" s="4">
        <f t="shared" si="193"/>
        <v>215629.29492087301</v>
      </c>
      <c r="W2473" s="1" t="str">
        <f t="shared" si="194"/>
        <v>Favourable</v>
      </c>
    </row>
    <row r="2474" spans="1:23" x14ac:dyDescent="0.25">
      <c r="A2474" s="1"/>
      <c r="B2474" s="1"/>
      <c r="C2474" s="1"/>
      <c r="D2474" s="1"/>
      <c r="E2474" s="1" t="s">
        <v>8255</v>
      </c>
      <c r="F2474" s="2">
        <v>45302</v>
      </c>
      <c r="G2474" s="3">
        <v>56620</v>
      </c>
      <c r="H2474" s="1"/>
      <c r="I2474" s="1"/>
      <c r="J2474" s="1" t="s">
        <v>8256</v>
      </c>
      <c r="K2474" s="2">
        <v>45114</v>
      </c>
      <c r="L2474" s="1" t="s">
        <v>4204</v>
      </c>
      <c r="M2474" s="1" t="str">
        <f t="shared" si="190"/>
        <v>Education</v>
      </c>
      <c r="N2474" s="1" t="s">
        <v>4222</v>
      </c>
      <c r="O2474" s="1" t="s">
        <v>4345</v>
      </c>
      <c r="P2474" s="1">
        <v>8845</v>
      </c>
      <c r="Q2474" s="1">
        <v>1394516</v>
      </c>
      <c r="R2474" s="1">
        <f t="shared" si="191"/>
        <v>10949</v>
      </c>
      <c r="S2474" s="4">
        <v>507385.69958877203</v>
      </c>
      <c r="T2474" s="4">
        <v>406954.12333865272</v>
      </c>
      <c r="U2474" s="1">
        <f t="shared" si="192"/>
        <v>1383567</v>
      </c>
      <c r="V2474" s="4">
        <f t="shared" si="193"/>
        <v>480176.17707257532</v>
      </c>
      <c r="W2474" s="1" t="str">
        <f t="shared" si="194"/>
        <v>Favourable</v>
      </c>
    </row>
    <row r="2475" spans="1:23" x14ac:dyDescent="0.25">
      <c r="A2475" s="1"/>
      <c r="B2475" s="1"/>
      <c r="C2475" s="1"/>
      <c r="D2475" s="1"/>
      <c r="E2475" s="1" t="s">
        <v>8257</v>
      </c>
      <c r="F2475" s="2">
        <v>45078</v>
      </c>
      <c r="G2475" s="3">
        <v>22447</v>
      </c>
      <c r="H2475" s="1"/>
      <c r="I2475" s="1"/>
      <c r="J2475" s="1" t="s">
        <v>8258</v>
      </c>
      <c r="K2475" s="2">
        <v>44459</v>
      </c>
      <c r="L2475" s="1" t="s">
        <v>4204</v>
      </c>
      <c r="M2475" s="1" t="str">
        <f t="shared" si="190"/>
        <v>Education</v>
      </c>
      <c r="N2475" s="1" t="s">
        <v>4222</v>
      </c>
      <c r="O2475" s="1" t="s">
        <v>4223</v>
      </c>
      <c r="P2475" s="1">
        <v>7932</v>
      </c>
      <c r="Q2475" s="1">
        <v>847570</v>
      </c>
      <c r="R2475" s="1">
        <f t="shared" si="191"/>
        <v>15744</v>
      </c>
      <c r="S2475" s="4">
        <v>413247.05144085415</v>
      </c>
      <c r="T2475" s="4">
        <v>60768.055308897856</v>
      </c>
      <c r="U2475" s="1">
        <f t="shared" si="192"/>
        <v>831826</v>
      </c>
      <c r="V2475" s="4">
        <f t="shared" si="193"/>
        <v>373554.89325024799</v>
      </c>
      <c r="W2475" s="1" t="str">
        <f t="shared" si="194"/>
        <v>Favourable</v>
      </c>
    </row>
    <row r="2476" spans="1:23" x14ac:dyDescent="0.25">
      <c r="A2476" s="1"/>
      <c r="B2476" s="1"/>
      <c r="C2476" s="1"/>
      <c r="D2476" s="1"/>
      <c r="E2476" s="1" t="s">
        <v>8259</v>
      </c>
      <c r="F2476" s="2">
        <v>45220</v>
      </c>
      <c r="G2476" s="3">
        <v>17085</v>
      </c>
      <c r="H2476" s="1"/>
      <c r="I2476" s="1"/>
      <c r="J2476" s="1" t="s">
        <v>8260</v>
      </c>
      <c r="K2476" s="2">
        <v>45409</v>
      </c>
      <c r="L2476" s="1" t="s">
        <v>4218</v>
      </c>
      <c r="M2476" s="1" t="str">
        <f t="shared" si="190"/>
        <v>Infrastructure</v>
      </c>
      <c r="N2476" s="1" t="s">
        <v>4210</v>
      </c>
      <c r="O2476" s="1" t="s">
        <v>4338</v>
      </c>
      <c r="P2476" s="1">
        <v>8698</v>
      </c>
      <c r="Q2476" s="1">
        <v>770079</v>
      </c>
      <c r="R2476" s="1">
        <f t="shared" si="191"/>
        <v>0</v>
      </c>
      <c r="S2476" s="4">
        <v>528017.36918074114</v>
      </c>
      <c r="T2476" s="4">
        <v>49187.120809697692</v>
      </c>
      <c r="U2476" s="1">
        <f t="shared" si="192"/>
        <v>770079</v>
      </c>
      <c r="V2476" s="4">
        <f t="shared" si="193"/>
        <v>192874.5100095612</v>
      </c>
      <c r="W2476" s="1" t="str">
        <f t="shared" si="194"/>
        <v>Favourable</v>
      </c>
    </row>
    <row r="2477" spans="1:23" x14ac:dyDescent="0.25">
      <c r="A2477" s="1"/>
      <c r="B2477" s="1"/>
      <c r="C2477" s="1"/>
      <c r="D2477" s="1"/>
      <c r="E2477" s="1" t="s">
        <v>8261</v>
      </c>
      <c r="F2477" s="2">
        <v>43981</v>
      </c>
      <c r="G2477" s="3">
        <v>34745</v>
      </c>
      <c r="H2477" s="1"/>
      <c r="I2477" s="1"/>
      <c r="J2477" s="1" t="s">
        <v>8262</v>
      </c>
      <c r="K2477" s="2">
        <v>45308</v>
      </c>
      <c r="L2477" s="1" t="s">
        <v>4200</v>
      </c>
      <c r="M2477" s="1" t="str">
        <f t="shared" si="190"/>
        <v>Social Services</v>
      </c>
      <c r="N2477" s="1" t="s">
        <v>4205</v>
      </c>
      <c r="O2477" s="1" t="s">
        <v>4286</v>
      </c>
      <c r="P2477" s="1">
        <v>9472</v>
      </c>
      <c r="Q2477" s="1">
        <v>1737249</v>
      </c>
      <c r="R2477" s="1">
        <f t="shared" si="191"/>
        <v>37425</v>
      </c>
      <c r="S2477" s="4">
        <v>1627708.9335963132</v>
      </c>
      <c r="T2477" s="4">
        <v>471292.38230822282</v>
      </c>
      <c r="U2477" s="1">
        <f t="shared" si="192"/>
        <v>1699824</v>
      </c>
      <c r="V2477" s="4">
        <f t="shared" si="193"/>
        <v>-361752.31590453628</v>
      </c>
      <c r="W2477" s="1" t="str">
        <f t="shared" si="194"/>
        <v>Adverse</v>
      </c>
    </row>
    <row r="2478" spans="1:23" x14ac:dyDescent="0.25">
      <c r="A2478" s="1"/>
      <c r="B2478" s="1"/>
      <c r="C2478" s="1"/>
      <c r="D2478" s="1"/>
      <c r="E2478" s="1" t="s">
        <v>8263</v>
      </c>
      <c r="F2478" s="2">
        <v>44830</v>
      </c>
      <c r="G2478" s="3">
        <v>11098</v>
      </c>
      <c r="H2478" s="1"/>
      <c r="I2478" s="1"/>
      <c r="J2478" s="1" t="s">
        <v>8264</v>
      </c>
      <c r="K2478" s="2">
        <v>45203</v>
      </c>
      <c r="L2478" s="1" t="s">
        <v>4212</v>
      </c>
      <c r="M2478" s="1" t="str">
        <f t="shared" si="190"/>
        <v>Agricultural Extension</v>
      </c>
      <c r="N2478" s="1" t="s">
        <v>4205</v>
      </c>
      <c r="O2478" s="1" t="s">
        <v>4314</v>
      </c>
      <c r="P2478" s="1">
        <v>6317</v>
      </c>
      <c r="Q2478" s="1">
        <v>1357072</v>
      </c>
      <c r="R2478" s="1">
        <f t="shared" si="191"/>
        <v>0</v>
      </c>
      <c r="S2478" s="4">
        <v>803179.9228765429</v>
      </c>
      <c r="T2478" s="4">
        <v>359752.24225136713</v>
      </c>
      <c r="U2478" s="1">
        <f t="shared" si="192"/>
        <v>1357072</v>
      </c>
      <c r="V2478" s="4">
        <f t="shared" si="193"/>
        <v>194139.83487209002</v>
      </c>
      <c r="W2478" s="1" t="str">
        <f t="shared" si="194"/>
        <v>Favourable</v>
      </c>
    </row>
    <row r="2479" spans="1:23" x14ac:dyDescent="0.25">
      <c r="A2479" s="1"/>
      <c r="B2479" s="1"/>
      <c r="C2479" s="1"/>
      <c r="D2479" s="1"/>
      <c r="E2479" s="1" t="s">
        <v>6262</v>
      </c>
      <c r="F2479" s="2">
        <v>43999</v>
      </c>
      <c r="G2479" s="3">
        <v>39692</v>
      </c>
      <c r="H2479" s="1"/>
      <c r="I2479" s="1"/>
      <c r="J2479" s="1" t="s">
        <v>4601</v>
      </c>
      <c r="K2479" s="2">
        <v>44065</v>
      </c>
      <c r="L2479" s="1" t="s">
        <v>4218</v>
      </c>
      <c r="M2479" s="1" t="str">
        <f t="shared" si="190"/>
        <v>Infrastructure</v>
      </c>
      <c r="N2479" s="1" t="s">
        <v>4205</v>
      </c>
      <c r="O2479" s="1" t="s">
        <v>4226</v>
      </c>
      <c r="P2479" s="1">
        <v>7170</v>
      </c>
      <c r="Q2479" s="1">
        <v>1899279</v>
      </c>
      <c r="R2479" s="1">
        <f t="shared" si="191"/>
        <v>84525</v>
      </c>
      <c r="S2479" s="4">
        <v>1739705.8750523848</v>
      </c>
      <c r="T2479" s="4">
        <v>581944.27811510675</v>
      </c>
      <c r="U2479" s="1">
        <f t="shared" si="192"/>
        <v>1814754</v>
      </c>
      <c r="V2479" s="4">
        <f t="shared" si="193"/>
        <v>-422371.15316749178</v>
      </c>
      <c r="W2479" s="1" t="str">
        <f t="shared" si="194"/>
        <v>Adverse</v>
      </c>
    </row>
    <row r="2480" spans="1:23" x14ac:dyDescent="0.25">
      <c r="A2480" s="1"/>
      <c r="B2480" s="1"/>
      <c r="C2480" s="1"/>
      <c r="D2480" s="1"/>
      <c r="E2480" s="1" t="s">
        <v>8265</v>
      </c>
      <c r="F2480" s="2">
        <v>45179</v>
      </c>
      <c r="G2480" s="3">
        <v>44339</v>
      </c>
      <c r="H2480" s="1"/>
      <c r="I2480" s="1"/>
      <c r="J2480" s="1" t="s">
        <v>8266</v>
      </c>
      <c r="K2480" s="2">
        <v>45414</v>
      </c>
      <c r="L2480" s="1" t="s">
        <v>4200</v>
      </c>
      <c r="M2480" s="1" t="str">
        <f t="shared" si="190"/>
        <v>Social Services</v>
      </c>
      <c r="N2480" s="1" t="s">
        <v>4205</v>
      </c>
      <c r="O2480" s="1" t="s">
        <v>4330</v>
      </c>
      <c r="P2480" s="1">
        <v>7584</v>
      </c>
      <c r="Q2480" s="1">
        <v>1563019</v>
      </c>
      <c r="R2480" s="1">
        <f t="shared" si="191"/>
        <v>40886</v>
      </c>
      <c r="S2480" s="4">
        <v>373783.57888944435</v>
      </c>
      <c r="T2480" s="4">
        <v>52668.714127218227</v>
      </c>
      <c r="U2480" s="1">
        <f t="shared" si="192"/>
        <v>1522133</v>
      </c>
      <c r="V2480" s="4">
        <f t="shared" si="193"/>
        <v>1136566.7069833374</v>
      </c>
      <c r="W2480" s="1" t="str">
        <f t="shared" si="194"/>
        <v>Favourable</v>
      </c>
    </row>
    <row r="2481" spans="1:23" x14ac:dyDescent="0.25">
      <c r="A2481" s="1"/>
      <c r="B2481" s="1"/>
      <c r="C2481" s="1"/>
      <c r="D2481" s="1"/>
      <c r="E2481" s="1" t="s">
        <v>8267</v>
      </c>
      <c r="F2481" s="2">
        <v>44465</v>
      </c>
      <c r="G2481" s="3">
        <v>40472</v>
      </c>
      <c r="H2481" s="1"/>
      <c r="I2481" s="1"/>
      <c r="J2481" s="1" t="s">
        <v>8268</v>
      </c>
      <c r="K2481" s="2">
        <v>44378</v>
      </c>
      <c r="L2481" s="1" t="s">
        <v>4218</v>
      </c>
      <c r="M2481" s="1" t="str">
        <f t="shared" si="190"/>
        <v>Infrastructure</v>
      </c>
      <c r="N2481" s="1" t="s">
        <v>4210</v>
      </c>
      <c r="O2481" s="1" t="s">
        <v>4226</v>
      </c>
      <c r="P2481" s="1">
        <v>6919</v>
      </c>
      <c r="Q2481" s="1">
        <v>1391175</v>
      </c>
      <c r="R2481" s="1">
        <f t="shared" si="191"/>
        <v>32924</v>
      </c>
      <c r="S2481" s="4">
        <v>600547.15502433036</v>
      </c>
      <c r="T2481" s="4">
        <v>129228.50017593132</v>
      </c>
      <c r="U2481" s="1">
        <f t="shared" si="192"/>
        <v>1358251</v>
      </c>
      <c r="V2481" s="4">
        <f t="shared" si="193"/>
        <v>661399.34479973838</v>
      </c>
      <c r="W2481" s="1" t="str">
        <f t="shared" si="194"/>
        <v>Favourable</v>
      </c>
    </row>
    <row r="2482" spans="1:23" x14ac:dyDescent="0.25">
      <c r="A2482" s="1"/>
      <c r="B2482" s="1"/>
      <c r="C2482" s="1"/>
      <c r="D2482" s="1"/>
      <c r="E2482" s="1" t="s">
        <v>8269</v>
      </c>
      <c r="F2482" s="2">
        <v>44305</v>
      </c>
      <c r="G2482" s="3">
        <v>17297</v>
      </c>
      <c r="H2482" s="1"/>
      <c r="I2482" s="1"/>
      <c r="J2482" s="1" t="s">
        <v>8270</v>
      </c>
      <c r="K2482" s="2">
        <v>43935</v>
      </c>
      <c r="L2482" s="1" t="s">
        <v>4216</v>
      </c>
      <c r="M2482" s="1" t="str">
        <f t="shared" si="190"/>
        <v>Agricultural Extension</v>
      </c>
      <c r="N2482" s="1" t="s">
        <v>4205</v>
      </c>
      <c r="O2482" s="1" t="s">
        <v>4358</v>
      </c>
      <c r="P2482" s="1">
        <v>7439</v>
      </c>
      <c r="Q2482" s="1">
        <v>1517748</v>
      </c>
      <c r="R2482" s="1">
        <f t="shared" si="191"/>
        <v>31268</v>
      </c>
      <c r="S2482" s="4">
        <v>526806.9880678124</v>
      </c>
      <c r="T2482" s="4">
        <v>275866.60848375532</v>
      </c>
      <c r="U2482" s="1">
        <f t="shared" si="192"/>
        <v>1486480</v>
      </c>
      <c r="V2482" s="4">
        <f t="shared" si="193"/>
        <v>715074.40344843222</v>
      </c>
      <c r="W2482" s="1" t="str">
        <f t="shared" si="194"/>
        <v>Favourable</v>
      </c>
    </row>
    <row r="2483" spans="1:23" x14ac:dyDescent="0.25">
      <c r="A2483" s="1"/>
      <c r="B2483" s="1"/>
      <c r="C2483" s="1"/>
      <c r="D2483" s="1"/>
      <c r="E2483" s="1" t="s">
        <v>8271</v>
      </c>
      <c r="F2483" s="2">
        <v>44405</v>
      </c>
      <c r="G2483" s="3">
        <v>44512</v>
      </c>
      <c r="H2483" s="1"/>
      <c r="I2483" s="1"/>
      <c r="J2483" s="1" t="s">
        <v>6594</v>
      </c>
      <c r="K2483" s="2">
        <v>44233</v>
      </c>
      <c r="L2483" s="1" t="s">
        <v>4216</v>
      </c>
      <c r="M2483" s="1" t="str">
        <f t="shared" si="190"/>
        <v>Agricultural Extension</v>
      </c>
      <c r="N2483" s="1" t="s">
        <v>4205</v>
      </c>
      <c r="O2483" s="1" t="s">
        <v>4345</v>
      </c>
      <c r="P2483" s="1">
        <v>7564</v>
      </c>
      <c r="Q2483" s="1">
        <v>1667115</v>
      </c>
      <c r="R2483" s="1">
        <f t="shared" si="191"/>
        <v>44982</v>
      </c>
      <c r="S2483" s="4">
        <v>963894.87921445153</v>
      </c>
      <c r="T2483" s="4">
        <v>246706.58485540762</v>
      </c>
      <c r="U2483" s="1">
        <f t="shared" si="192"/>
        <v>1622133</v>
      </c>
      <c r="V2483" s="4">
        <f t="shared" si="193"/>
        <v>456513.53593014088</v>
      </c>
      <c r="W2483" s="1" t="str">
        <f t="shared" si="194"/>
        <v>Favourable</v>
      </c>
    </row>
    <row r="2484" spans="1:23" x14ac:dyDescent="0.25">
      <c r="A2484" s="1"/>
      <c r="B2484" s="1"/>
      <c r="C2484" s="1"/>
      <c r="D2484" s="1"/>
      <c r="E2484" s="1" t="s">
        <v>7469</v>
      </c>
      <c r="F2484" s="2">
        <v>44409</v>
      </c>
      <c r="G2484" s="3">
        <v>22091</v>
      </c>
      <c r="H2484" s="1"/>
      <c r="I2484" s="1"/>
      <c r="J2484" s="1" t="s">
        <v>8272</v>
      </c>
      <c r="K2484" s="2">
        <v>44748</v>
      </c>
      <c r="L2484" s="1" t="s">
        <v>4204</v>
      </c>
      <c r="M2484" s="1" t="str">
        <f t="shared" si="190"/>
        <v>Education</v>
      </c>
      <c r="N2484" s="1" t="s">
        <v>4222</v>
      </c>
      <c r="O2484" s="1" t="s">
        <v>4438</v>
      </c>
      <c r="P2484" s="1">
        <v>8319</v>
      </c>
      <c r="Q2484" s="1">
        <v>2357122</v>
      </c>
      <c r="R2484" s="1">
        <f t="shared" si="191"/>
        <v>42793</v>
      </c>
      <c r="S2484" s="4">
        <v>1396354.4599996489</v>
      </c>
      <c r="T2484" s="4">
        <v>208740.17633116132</v>
      </c>
      <c r="U2484" s="1">
        <f t="shared" si="192"/>
        <v>2314329</v>
      </c>
      <c r="V2484" s="4">
        <f t="shared" si="193"/>
        <v>752027.36366918986</v>
      </c>
      <c r="W2484" s="1" t="str">
        <f t="shared" si="194"/>
        <v>Favourable</v>
      </c>
    </row>
    <row r="2485" spans="1:23" x14ac:dyDescent="0.25">
      <c r="A2485" s="1"/>
      <c r="B2485" s="1"/>
      <c r="C2485" s="1"/>
      <c r="D2485" s="1"/>
      <c r="E2485" s="1" t="s">
        <v>6196</v>
      </c>
      <c r="F2485" s="2">
        <v>45023</v>
      </c>
      <c r="G2485" s="3">
        <v>39731</v>
      </c>
      <c r="H2485" s="1"/>
      <c r="I2485" s="1"/>
      <c r="J2485" s="1" t="s">
        <v>7661</v>
      </c>
      <c r="K2485" s="2">
        <v>45306</v>
      </c>
      <c r="L2485" s="1" t="s">
        <v>4218</v>
      </c>
      <c r="M2485" s="1" t="str">
        <f t="shared" si="190"/>
        <v>Infrastructure</v>
      </c>
      <c r="N2485" s="1" t="s">
        <v>4205</v>
      </c>
      <c r="O2485" s="1" t="s">
        <v>4438</v>
      </c>
      <c r="P2485" s="1">
        <v>5952</v>
      </c>
      <c r="Q2485" s="1">
        <v>878054</v>
      </c>
      <c r="R2485" s="1">
        <f t="shared" si="191"/>
        <v>14915</v>
      </c>
      <c r="S2485" s="4">
        <v>675677.77048622549</v>
      </c>
      <c r="T2485" s="4">
        <v>167789.89162295451</v>
      </c>
      <c r="U2485" s="1">
        <f t="shared" si="192"/>
        <v>863139</v>
      </c>
      <c r="V2485" s="4">
        <f t="shared" si="193"/>
        <v>34586.337890819996</v>
      </c>
      <c r="W2485" s="1" t="str">
        <f t="shared" si="194"/>
        <v>Favourable</v>
      </c>
    </row>
    <row r="2486" spans="1:23" x14ac:dyDescent="0.25">
      <c r="A2486" s="1"/>
      <c r="B2486" s="1"/>
      <c r="C2486" s="1"/>
      <c r="D2486" s="1"/>
      <c r="E2486" s="1" t="s">
        <v>4590</v>
      </c>
      <c r="F2486" s="2">
        <v>45181</v>
      </c>
      <c r="G2486" s="3">
        <v>54888</v>
      </c>
      <c r="H2486" s="1"/>
      <c r="I2486" s="1"/>
      <c r="J2486" s="1" t="s">
        <v>4490</v>
      </c>
      <c r="K2486" s="2">
        <v>44775</v>
      </c>
      <c r="L2486" s="1" t="s">
        <v>4216</v>
      </c>
      <c r="M2486" s="1" t="str">
        <f t="shared" si="190"/>
        <v>Agricultural Extension</v>
      </c>
      <c r="N2486" s="1" t="s">
        <v>4205</v>
      </c>
      <c r="O2486" s="1" t="s">
        <v>4223</v>
      </c>
      <c r="P2486" s="1">
        <v>9349</v>
      </c>
      <c r="Q2486" s="1">
        <v>1283730</v>
      </c>
      <c r="R2486" s="1">
        <f t="shared" si="191"/>
        <v>11369</v>
      </c>
      <c r="S2486" s="4">
        <v>1192845.5455850451</v>
      </c>
      <c r="T2486" s="4">
        <v>280992.00065612228</v>
      </c>
      <c r="U2486" s="1">
        <f t="shared" si="192"/>
        <v>1272361</v>
      </c>
      <c r="V2486" s="4">
        <f t="shared" si="193"/>
        <v>-190107.54624116747</v>
      </c>
      <c r="W2486" s="1" t="str">
        <f t="shared" si="194"/>
        <v>Adverse</v>
      </c>
    </row>
    <row r="2487" spans="1:23" x14ac:dyDescent="0.25">
      <c r="A2487" s="1"/>
      <c r="B2487" s="1"/>
      <c r="C2487" s="1"/>
      <c r="D2487" s="1"/>
      <c r="E2487" s="1" t="s">
        <v>5907</v>
      </c>
      <c r="F2487" s="2">
        <v>44817</v>
      </c>
      <c r="G2487" s="3">
        <v>38157</v>
      </c>
      <c r="H2487" s="1"/>
      <c r="I2487" s="1"/>
      <c r="J2487" s="1" t="s">
        <v>5552</v>
      </c>
      <c r="K2487" s="2">
        <v>44056</v>
      </c>
      <c r="L2487" s="1" t="s">
        <v>4204</v>
      </c>
      <c r="M2487" s="1" t="str">
        <f t="shared" si="190"/>
        <v>Education</v>
      </c>
      <c r="N2487" s="1" t="s">
        <v>4210</v>
      </c>
      <c r="O2487" s="1" t="s">
        <v>4388</v>
      </c>
      <c r="P2487" s="1">
        <v>6782</v>
      </c>
      <c r="Q2487" s="1">
        <v>2451092</v>
      </c>
      <c r="R2487" s="1">
        <f t="shared" si="191"/>
        <v>39735</v>
      </c>
      <c r="S2487" s="4">
        <v>1569909.6332576496</v>
      </c>
      <c r="T2487" s="4">
        <v>352043.09740161413</v>
      </c>
      <c r="U2487" s="1">
        <f t="shared" si="192"/>
        <v>2411357</v>
      </c>
      <c r="V2487" s="4">
        <f t="shared" si="193"/>
        <v>529139.26934073633</v>
      </c>
      <c r="W2487" s="1" t="str">
        <f t="shared" si="194"/>
        <v>Favourable</v>
      </c>
    </row>
    <row r="2488" spans="1:23" x14ac:dyDescent="0.25">
      <c r="A2488" s="1"/>
      <c r="B2488" s="1"/>
      <c r="C2488" s="1"/>
      <c r="D2488" s="1"/>
      <c r="E2488" s="1" t="s">
        <v>8273</v>
      </c>
      <c r="F2488" s="2">
        <v>44167</v>
      </c>
      <c r="G2488" s="3">
        <v>48982</v>
      </c>
      <c r="H2488" s="1"/>
      <c r="I2488" s="1"/>
      <c r="J2488" s="1" t="s">
        <v>8274</v>
      </c>
      <c r="K2488" s="2">
        <v>45259</v>
      </c>
      <c r="L2488" s="1" t="s">
        <v>4218</v>
      </c>
      <c r="M2488" s="1" t="str">
        <f t="shared" si="190"/>
        <v>Infrastructure</v>
      </c>
      <c r="N2488" s="1" t="s">
        <v>4205</v>
      </c>
      <c r="O2488" s="1" t="s">
        <v>4256</v>
      </c>
      <c r="P2488" s="1">
        <v>7276</v>
      </c>
      <c r="Q2488" s="1">
        <v>2067916</v>
      </c>
      <c r="R2488" s="1">
        <f t="shared" si="191"/>
        <v>0</v>
      </c>
      <c r="S2488" s="4">
        <v>663934.68462307693</v>
      </c>
      <c r="T2488" s="4">
        <v>598732.01778068545</v>
      </c>
      <c r="U2488" s="1">
        <f t="shared" si="192"/>
        <v>2067916</v>
      </c>
      <c r="V2488" s="4">
        <f t="shared" si="193"/>
        <v>805249.29759623762</v>
      </c>
      <c r="W2488" s="1" t="str">
        <f t="shared" si="194"/>
        <v>Favourable</v>
      </c>
    </row>
    <row r="2489" spans="1:23" x14ac:dyDescent="0.25">
      <c r="A2489" s="1"/>
      <c r="B2489" s="1"/>
      <c r="C2489" s="1"/>
      <c r="D2489" s="1"/>
      <c r="E2489" s="1" t="s">
        <v>7761</v>
      </c>
      <c r="F2489" s="2">
        <v>45004</v>
      </c>
      <c r="G2489" s="3">
        <v>59996</v>
      </c>
      <c r="H2489" s="1"/>
      <c r="I2489" s="1"/>
      <c r="J2489" s="1" t="s">
        <v>5690</v>
      </c>
      <c r="K2489" s="2">
        <v>44129</v>
      </c>
      <c r="L2489" s="1" t="s">
        <v>4218</v>
      </c>
      <c r="M2489" s="1" t="str">
        <f t="shared" si="190"/>
        <v>Infrastructure</v>
      </c>
      <c r="N2489" s="1" t="s">
        <v>4210</v>
      </c>
      <c r="O2489" s="1" t="s">
        <v>4259</v>
      </c>
      <c r="P2489" s="1">
        <v>6000</v>
      </c>
      <c r="Q2489" s="1">
        <v>1382388</v>
      </c>
      <c r="R2489" s="1">
        <f t="shared" si="191"/>
        <v>45166</v>
      </c>
      <c r="S2489" s="4">
        <v>784229.00693250657</v>
      </c>
      <c r="T2489" s="4">
        <v>173093.10315410039</v>
      </c>
      <c r="U2489" s="1">
        <f t="shared" si="192"/>
        <v>1337222</v>
      </c>
      <c r="V2489" s="4">
        <f t="shared" si="193"/>
        <v>425065.88991339307</v>
      </c>
      <c r="W2489" s="1" t="str">
        <f t="shared" si="194"/>
        <v>Favourable</v>
      </c>
    </row>
    <row r="2490" spans="1:23" x14ac:dyDescent="0.25">
      <c r="A2490" s="1"/>
      <c r="B2490" s="1"/>
      <c r="C2490" s="1"/>
      <c r="D2490" s="1"/>
      <c r="E2490" s="1" t="s">
        <v>8275</v>
      </c>
      <c r="F2490" s="2">
        <v>44545</v>
      </c>
      <c r="G2490" s="3">
        <v>15636</v>
      </c>
      <c r="H2490" s="1"/>
      <c r="I2490" s="1"/>
      <c r="J2490" s="1" t="s">
        <v>8276</v>
      </c>
      <c r="K2490" s="2">
        <v>44262</v>
      </c>
      <c r="L2490" s="1" t="s">
        <v>4212</v>
      </c>
      <c r="M2490" s="1" t="str">
        <f t="shared" si="190"/>
        <v>Agricultural Extension</v>
      </c>
      <c r="N2490" s="1" t="s">
        <v>4205</v>
      </c>
      <c r="O2490" s="1" t="s">
        <v>4338</v>
      </c>
      <c r="P2490" s="1">
        <v>5549</v>
      </c>
      <c r="Q2490" s="1">
        <v>1438087</v>
      </c>
      <c r="R2490" s="1">
        <f t="shared" si="191"/>
        <v>22022</v>
      </c>
      <c r="S2490" s="4">
        <v>16590.644224184834</v>
      </c>
      <c r="T2490" s="4">
        <v>376580.1514656425</v>
      </c>
      <c r="U2490" s="1">
        <f t="shared" si="192"/>
        <v>1416065</v>
      </c>
      <c r="V2490" s="4">
        <f t="shared" si="193"/>
        <v>1044916.2043101727</v>
      </c>
      <c r="W2490" s="1" t="str">
        <f t="shared" si="194"/>
        <v>Favourable</v>
      </c>
    </row>
    <row r="2491" spans="1:23" x14ac:dyDescent="0.25">
      <c r="A2491" s="1"/>
      <c r="B2491" s="1"/>
      <c r="C2491" s="1"/>
      <c r="D2491" s="1"/>
      <c r="E2491" s="1" t="s">
        <v>8277</v>
      </c>
      <c r="F2491" s="2">
        <v>43973</v>
      </c>
      <c r="G2491" s="3">
        <v>50148</v>
      </c>
      <c r="H2491" s="1"/>
      <c r="I2491" s="1"/>
      <c r="J2491" s="1" t="s">
        <v>8239</v>
      </c>
      <c r="K2491" s="2">
        <v>45168</v>
      </c>
      <c r="L2491" s="1" t="s">
        <v>4216</v>
      </c>
      <c r="M2491" s="1" t="str">
        <f t="shared" si="190"/>
        <v>Agricultural Extension</v>
      </c>
      <c r="N2491" s="1" t="s">
        <v>4205</v>
      </c>
      <c r="O2491" s="1" t="s">
        <v>4325</v>
      </c>
      <c r="P2491" s="1">
        <v>7149</v>
      </c>
      <c r="Q2491" s="1">
        <v>1255827</v>
      </c>
      <c r="R2491" s="1">
        <f t="shared" si="191"/>
        <v>13079</v>
      </c>
      <c r="S2491" s="4">
        <v>1019994.3636998492</v>
      </c>
      <c r="T2491" s="4">
        <v>218587.58433699681</v>
      </c>
      <c r="U2491" s="1">
        <f t="shared" si="192"/>
        <v>1242748</v>
      </c>
      <c r="V2491" s="4">
        <f t="shared" si="193"/>
        <v>17245.051963153994</v>
      </c>
      <c r="W2491" s="1" t="str">
        <f t="shared" si="194"/>
        <v>Favourable</v>
      </c>
    </row>
    <row r="2492" spans="1:23" x14ac:dyDescent="0.25">
      <c r="A2492" s="1"/>
      <c r="B2492" s="1"/>
      <c r="C2492" s="1"/>
      <c r="D2492" s="1"/>
      <c r="E2492" s="1" t="s">
        <v>8221</v>
      </c>
      <c r="F2492" s="2">
        <v>44517</v>
      </c>
      <c r="G2492" s="3">
        <v>23457</v>
      </c>
      <c r="H2492" s="1"/>
      <c r="I2492" s="1"/>
      <c r="J2492" s="1" t="s">
        <v>7398</v>
      </c>
      <c r="K2492" s="2">
        <v>44513</v>
      </c>
      <c r="L2492" s="1" t="s">
        <v>4218</v>
      </c>
      <c r="M2492" s="1" t="str">
        <f t="shared" si="190"/>
        <v>Infrastructure</v>
      </c>
      <c r="N2492" s="1" t="s">
        <v>4205</v>
      </c>
      <c r="O2492" s="1" t="s">
        <v>4264</v>
      </c>
      <c r="P2492" s="1">
        <v>6679</v>
      </c>
      <c r="Q2492" s="1">
        <v>871651</v>
      </c>
      <c r="R2492" s="1">
        <f t="shared" si="191"/>
        <v>43408</v>
      </c>
      <c r="S2492" s="4">
        <v>125799.95591445708</v>
      </c>
      <c r="T2492" s="4">
        <v>290317.15200827905</v>
      </c>
      <c r="U2492" s="1">
        <f t="shared" si="192"/>
        <v>828243</v>
      </c>
      <c r="V2492" s="4">
        <f t="shared" si="193"/>
        <v>455533.89207726385</v>
      </c>
      <c r="W2492" s="1" t="str">
        <f t="shared" si="194"/>
        <v>Favourable</v>
      </c>
    </row>
    <row r="2493" spans="1:23" x14ac:dyDescent="0.25">
      <c r="A2493" s="1"/>
      <c r="B2493" s="1"/>
      <c r="C2493" s="1"/>
      <c r="D2493" s="1"/>
      <c r="E2493" s="1" t="s">
        <v>4807</v>
      </c>
      <c r="F2493" s="2">
        <v>45097</v>
      </c>
      <c r="G2493" s="3">
        <v>51211</v>
      </c>
      <c r="H2493" s="1"/>
      <c r="I2493" s="1"/>
      <c r="J2493" s="1" t="s">
        <v>8278</v>
      </c>
      <c r="K2493" s="2">
        <v>44292</v>
      </c>
      <c r="L2493" s="1" t="s">
        <v>4204</v>
      </c>
      <c r="M2493" s="1" t="str">
        <f t="shared" si="190"/>
        <v>Education</v>
      </c>
      <c r="N2493" s="1" t="s">
        <v>4222</v>
      </c>
      <c r="O2493" s="1" t="s">
        <v>4314</v>
      </c>
      <c r="P2493" s="1">
        <v>7097</v>
      </c>
      <c r="Q2493" s="1">
        <v>1742158</v>
      </c>
      <c r="R2493" s="1">
        <f t="shared" si="191"/>
        <v>0</v>
      </c>
      <c r="S2493" s="4">
        <v>606398.82282155857</v>
      </c>
      <c r="T2493" s="4">
        <v>94405.91750670824</v>
      </c>
      <c r="U2493" s="1">
        <f t="shared" si="192"/>
        <v>1742158</v>
      </c>
      <c r="V2493" s="4">
        <f t="shared" si="193"/>
        <v>1041353.2596717332</v>
      </c>
      <c r="W2493" s="1" t="str">
        <f t="shared" si="194"/>
        <v>Favourable</v>
      </c>
    </row>
    <row r="2494" spans="1:23" x14ac:dyDescent="0.25">
      <c r="A2494" s="1"/>
      <c r="B2494" s="1"/>
      <c r="C2494" s="1"/>
      <c r="D2494" s="1"/>
      <c r="E2494" s="1" t="s">
        <v>8279</v>
      </c>
      <c r="F2494" s="2">
        <v>44656</v>
      </c>
      <c r="G2494" s="3">
        <v>58959</v>
      </c>
      <c r="H2494" s="1"/>
      <c r="I2494" s="1"/>
      <c r="J2494" s="1" t="s">
        <v>8280</v>
      </c>
      <c r="K2494" s="2">
        <v>45004</v>
      </c>
      <c r="L2494" s="1" t="s">
        <v>4218</v>
      </c>
      <c r="M2494" s="1" t="str">
        <f t="shared" si="190"/>
        <v>Infrastructure</v>
      </c>
      <c r="N2494" s="1" t="s">
        <v>4222</v>
      </c>
      <c r="O2494" s="1" t="s">
        <v>4276</v>
      </c>
      <c r="P2494" s="1">
        <v>8748</v>
      </c>
      <c r="Q2494" s="1">
        <v>1062424</v>
      </c>
      <c r="R2494" s="1">
        <f t="shared" si="191"/>
        <v>0</v>
      </c>
      <c r="S2494" s="4">
        <v>664113.56190628477</v>
      </c>
      <c r="T2494" s="4">
        <v>202986.16905982469</v>
      </c>
      <c r="U2494" s="1">
        <f t="shared" si="192"/>
        <v>1062424</v>
      </c>
      <c r="V2494" s="4">
        <f t="shared" si="193"/>
        <v>195324.26903389057</v>
      </c>
      <c r="W2494" s="1" t="str">
        <f t="shared" si="194"/>
        <v>Favourable</v>
      </c>
    </row>
    <row r="2495" spans="1:23" x14ac:dyDescent="0.25">
      <c r="A2495" s="1"/>
      <c r="B2495" s="1"/>
      <c r="C2495" s="1"/>
      <c r="D2495" s="1"/>
      <c r="E2495" s="1" t="s">
        <v>8281</v>
      </c>
      <c r="F2495" s="2">
        <v>45166</v>
      </c>
      <c r="G2495" s="3">
        <v>38970</v>
      </c>
      <c r="H2495" s="1"/>
      <c r="I2495" s="1"/>
      <c r="J2495" s="1" t="s">
        <v>8282</v>
      </c>
      <c r="K2495" s="2">
        <v>44828</v>
      </c>
      <c r="L2495" s="1" t="s">
        <v>4218</v>
      </c>
      <c r="M2495" s="1" t="str">
        <f t="shared" si="190"/>
        <v>Infrastructure</v>
      </c>
      <c r="N2495" s="1" t="s">
        <v>4222</v>
      </c>
      <c r="O2495" s="1" t="s">
        <v>4273</v>
      </c>
      <c r="P2495" s="1">
        <v>6852</v>
      </c>
      <c r="Q2495" s="1">
        <v>1187104</v>
      </c>
      <c r="R2495" s="1">
        <f t="shared" si="191"/>
        <v>0</v>
      </c>
      <c r="S2495" s="4">
        <v>290283.55804344412</v>
      </c>
      <c r="T2495" s="4">
        <v>1946.6176516628104</v>
      </c>
      <c r="U2495" s="1">
        <f t="shared" si="192"/>
        <v>1187104</v>
      </c>
      <c r="V2495" s="4">
        <f t="shared" si="193"/>
        <v>894873.82430489315</v>
      </c>
      <c r="W2495" s="1" t="str">
        <f t="shared" si="194"/>
        <v>Favourable</v>
      </c>
    </row>
    <row r="2496" spans="1:23" x14ac:dyDescent="0.25">
      <c r="A2496" s="1"/>
      <c r="B2496" s="1"/>
      <c r="C2496" s="1"/>
      <c r="D2496" s="1"/>
      <c r="E2496" s="1" t="s">
        <v>8283</v>
      </c>
      <c r="F2496" s="2">
        <v>44502</v>
      </c>
      <c r="G2496" s="3">
        <v>44432</v>
      </c>
      <c r="H2496" s="1"/>
      <c r="I2496" s="1"/>
      <c r="J2496" s="1" t="s">
        <v>8284</v>
      </c>
      <c r="K2496" s="2">
        <v>44427</v>
      </c>
      <c r="L2496" s="1" t="s">
        <v>4218</v>
      </c>
      <c r="M2496" s="1" t="str">
        <f t="shared" si="190"/>
        <v>Infrastructure</v>
      </c>
      <c r="N2496" s="1" t="s">
        <v>4205</v>
      </c>
      <c r="O2496" s="1" t="s">
        <v>4304</v>
      </c>
      <c r="P2496" s="1">
        <v>9222</v>
      </c>
      <c r="Q2496" s="1">
        <v>831599</v>
      </c>
      <c r="R2496" s="1">
        <f t="shared" si="191"/>
        <v>0</v>
      </c>
      <c r="S2496" s="4">
        <v>235213.47769960231</v>
      </c>
      <c r="T2496" s="4">
        <v>163947.90911861969</v>
      </c>
      <c r="U2496" s="1">
        <f t="shared" si="192"/>
        <v>831599</v>
      </c>
      <c r="V2496" s="4">
        <f t="shared" si="193"/>
        <v>432437.613181778</v>
      </c>
      <c r="W2496" s="1" t="str">
        <f t="shared" si="194"/>
        <v>Favourable</v>
      </c>
    </row>
    <row r="2497" spans="1:23" x14ac:dyDescent="0.25">
      <c r="A2497" s="1"/>
      <c r="B2497" s="1"/>
      <c r="C2497" s="1"/>
      <c r="D2497" s="1"/>
      <c r="E2497" s="1" t="s">
        <v>8285</v>
      </c>
      <c r="F2497" s="2">
        <v>45003</v>
      </c>
      <c r="G2497" s="3">
        <v>12961</v>
      </c>
      <c r="H2497" s="1"/>
      <c r="I2497" s="1"/>
      <c r="J2497" s="1" t="s">
        <v>8286</v>
      </c>
      <c r="K2497" s="2">
        <v>44372</v>
      </c>
      <c r="L2497" s="1" t="s">
        <v>4204</v>
      </c>
      <c r="M2497" s="1" t="str">
        <f t="shared" si="190"/>
        <v>Education</v>
      </c>
      <c r="N2497" s="1" t="s">
        <v>4210</v>
      </c>
      <c r="O2497" s="1" t="s">
        <v>4298</v>
      </c>
      <c r="P2497" s="1">
        <v>6044</v>
      </c>
      <c r="Q2497" s="1">
        <v>1038849</v>
      </c>
      <c r="R2497" s="1">
        <f t="shared" si="191"/>
        <v>18959</v>
      </c>
      <c r="S2497" s="4">
        <v>1010017.5396372635</v>
      </c>
      <c r="T2497" s="4">
        <v>229947.35636234036</v>
      </c>
      <c r="U2497" s="1">
        <f t="shared" si="192"/>
        <v>1019890</v>
      </c>
      <c r="V2497" s="4">
        <f t="shared" si="193"/>
        <v>-201115.8959996039</v>
      </c>
      <c r="W2497" s="1" t="str">
        <f t="shared" si="194"/>
        <v>Adverse</v>
      </c>
    </row>
    <row r="2498" spans="1:23" x14ac:dyDescent="0.25">
      <c r="A2498" s="1"/>
      <c r="B2498" s="1"/>
      <c r="C2498" s="1"/>
      <c r="D2498" s="1"/>
      <c r="E2498" s="1" t="s">
        <v>6596</v>
      </c>
      <c r="F2498" s="2">
        <v>44749</v>
      </c>
      <c r="G2498" s="3">
        <v>23209</v>
      </c>
      <c r="H2498" s="1"/>
      <c r="I2498" s="1"/>
      <c r="J2498" s="1" t="s">
        <v>8287</v>
      </c>
      <c r="K2498" s="2">
        <v>44423</v>
      </c>
      <c r="L2498" s="1" t="s">
        <v>4200</v>
      </c>
      <c r="M2498" s="1" t="str">
        <f t="shared" si="190"/>
        <v>Social Services</v>
      </c>
      <c r="N2498" s="1" t="s">
        <v>4222</v>
      </c>
      <c r="O2498" s="1" t="s">
        <v>4311</v>
      </c>
      <c r="P2498" s="1">
        <v>6396</v>
      </c>
      <c r="Q2498" s="1">
        <v>953785</v>
      </c>
      <c r="R2498" s="1">
        <f t="shared" si="191"/>
        <v>10284</v>
      </c>
      <c r="S2498" s="4">
        <v>742055.64852000936</v>
      </c>
      <c r="T2498" s="4">
        <v>18398.551473333118</v>
      </c>
      <c r="U2498" s="1">
        <f t="shared" si="192"/>
        <v>943501</v>
      </c>
      <c r="V2498" s="4">
        <f t="shared" si="193"/>
        <v>193330.80000665749</v>
      </c>
      <c r="W2498" s="1" t="str">
        <f t="shared" si="194"/>
        <v>Favourable</v>
      </c>
    </row>
    <row r="2499" spans="1:23" x14ac:dyDescent="0.25">
      <c r="A2499" s="1"/>
      <c r="B2499" s="1"/>
      <c r="C2499" s="1"/>
      <c r="D2499" s="1"/>
      <c r="E2499" s="1" t="s">
        <v>7248</v>
      </c>
      <c r="F2499" s="2">
        <v>44640</v>
      </c>
      <c r="G2499" s="3">
        <v>26462</v>
      </c>
      <c r="H2499" s="1"/>
      <c r="I2499" s="1"/>
      <c r="J2499" s="1" t="s">
        <v>8135</v>
      </c>
      <c r="K2499" s="2">
        <v>44868</v>
      </c>
      <c r="L2499" s="1" t="s">
        <v>4204</v>
      </c>
      <c r="M2499" s="1" t="str">
        <f t="shared" ref="M2499:M2562" si="195">INDEX($A:$B,MATCH($L2499,$A:$A,0),2)</f>
        <v>Education</v>
      </c>
      <c r="N2499" s="1" t="s">
        <v>4205</v>
      </c>
      <c r="O2499" s="1" t="s">
        <v>4388</v>
      </c>
      <c r="P2499" s="1">
        <v>8565</v>
      </c>
      <c r="Q2499" s="1">
        <v>1024534</v>
      </c>
      <c r="R2499" s="1">
        <f t="shared" ref="R2499:R2562" si="196">_xlfn.XLOOKUP($J2499,$E:$E,$G:$G,0,0,1)</f>
        <v>46348</v>
      </c>
      <c r="S2499" s="4">
        <v>229372.37791199042</v>
      </c>
      <c r="T2499" s="4">
        <v>227782.80862623986</v>
      </c>
      <c r="U2499" s="1">
        <f t="shared" ref="U2499:U2562" si="197">Q2499-R2499</f>
        <v>978186</v>
      </c>
      <c r="V2499" s="4">
        <f t="shared" ref="V2499:V2562" si="198">Q2499-(S2499+T2499)</f>
        <v>567378.81346176972</v>
      </c>
      <c r="W2499" s="1" t="str">
        <f t="shared" ref="W2499:W2562" si="199">IF(V2499&gt;=0,"Favourable","Adverse")</f>
        <v>Favourable</v>
      </c>
    </row>
    <row r="2500" spans="1:23" x14ac:dyDescent="0.25">
      <c r="A2500" s="1"/>
      <c r="B2500" s="1"/>
      <c r="C2500" s="1"/>
      <c r="D2500" s="1"/>
      <c r="E2500" s="1" t="s">
        <v>7766</v>
      </c>
      <c r="F2500" s="2">
        <v>44018</v>
      </c>
      <c r="G2500" s="3">
        <v>18577</v>
      </c>
      <c r="H2500" s="1"/>
      <c r="I2500" s="1"/>
      <c r="J2500" s="1" t="s">
        <v>8288</v>
      </c>
      <c r="K2500" s="2">
        <v>45181</v>
      </c>
      <c r="L2500" s="1" t="s">
        <v>4212</v>
      </c>
      <c r="M2500" s="1" t="str">
        <f t="shared" si="195"/>
        <v>Agricultural Extension</v>
      </c>
      <c r="N2500" s="1" t="s">
        <v>4222</v>
      </c>
      <c r="O2500" s="1" t="s">
        <v>4241</v>
      </c>
      <c r="P2500" s="1">
        <v>9406</v>
      </c>
      <c r="Q2500" s="1">
        <v>1134137</v>
      </c>
      <c r="R2500" s="1">
        <f t="shared" si="196"/>
        <v>0</v>
      </c>
      <c r="S2500" s="4">
        <v>278474.93439772143</v>
      </c>
      <c r="T2500" s="4">
        <v>91030.989832441948</v>
      </c>
      <c r="U2500" s="1">
        <f t="shared" si="197"/>
        <v>1134137</v>
      </c>
      <c r="V2500" s="4">
        <f t="shared" si="198"/>
        <v>764631.07576983655</v>
      </c>
      <c r="W2500" s="1" t="str">
        <f t="shared" si="199"/>
        <v>Favourable</v>
      </c>
    </row>
    <row r="2501" spans="1:23" x14ac:dyDescent="0.25">
      <c r="A2501" s="1"/>
      <c r="B2501" s="1"/>
      <c r="C2501" s="1"/>
      <c r="D2501" s="1"/>
      <c r="E2501" s="1" t="s">
        <v>7779</v>
      </c>
      <c r="F2501" s="2">
        <v>44919</v>
      </c>
      <c r="G2501" s="3">
        <v>38349</v>
      </c>
      <c r="H2501" s="1"/>
      <c r="I2501" s="1"/>
      <c r="J2501" s="1" t="s">
        <v>8289</v>
      </c>
      <c r="K2501" s="2">
        <v>44642</v>
      </c>
      <c r="L2501" s="1" t="s">
        <v>4218</v>
      </c>
      <c r="M2501" s="1" t="str">
        <f t="shared" si="195"/>
        <v>Infrastructure</v>
      </c>
      <c r="N2501" s="1" t="s">
        <v>4205</v>
      </c>
      <c r="O2501" s="1" t="s">
        <v>4223</v>
      </c>
      <c r="P2501" s="1">
        <v>6055</v>
      </c>
      <c r="Q2501" s="1">
        <v>1748085</v>
      </c>
      <c r="R2501" s="1">
        <f t="shared" si="196"/>
        <v>31797</v>
      </c>
      <c r="S2501" s="4">
        <v>1076612.1954195709</v>
      </c>
      <c r="T2501" s="4">
        <v>525917.58532294165</v>
      </c>
      <c r="U2501" s="1">
        <f t="shared" si="197"/>
        <v>1716288</v>
      </c>
      <c r="V2501" s="4">
        <f t="shared" si="198"/>
        <v>145555.21925748745</v>
      </c>
      <c r="W2501" s="1" t="str">
        <f t="shared" si="199"/>
        <v>Favourable</v>
      </c>
    </row>
    <row r="2502" spans="1:23" x14ac:dyDescent="0.25">
      <c r="A2502" s="1"/>
      <c r="B2502" s="1"/>
      <c r="C2502" s="1"/>
      <c r="D2502" s="1"/>
      <c r="E2502" s="1" t="s">
        <v>8290</v>
      </c>
      <c r="F2502" s="2">
        <v>44568</v>
      </c>
      <c r="G2502" s="3">
        <v>57381</v>
      </c>
      <c r="H2502" s="1"/>
      <c r="I2502" s="1"/>
      <c r="J2502" s="1" t="s">
        <v>6323</v>
      </c>
      <c r="K2502" s="2">
        <v>45015</v>
      </c>
      <c r="L2502" s="1" t="s">
        <v>4212</v>
      </c>
      <c r="M2502" s="1" t="str">
        <f t="shared" si="195"/>
        <v>Agricultural Extension</v>
      </c>
      <c r="N2502" s="1" t="s">
        <v>4210</v>
      </c>
      <c r="O2502" s="1" t="s">
        <v>4325</v>
      </c>
      <c r="P2502" s="1">
        <v>7092</v>
      </c>
      <c r="Q2502" s="1">
        <v>1919318</v>
      </c>
      <c r="R2502" s="1">
        <f t="shared" si="196"/>
        <v>27558</v>
      </c>
      <c r="S2502" s="4">
        <v>1597327.6040237022</v>
      </c>
      <c r="T2502" s="4">
        <v>204953.97315642951</v>
      </c>
      <c r="U2502" s="1">
        <f t="shared" si="197"/>
        <v>1891760</v>
      </c>
      <c r="V2502" s="4">
        <f t="shared" si="198"/>
        <v>117036.4228198682</v>
      </c>
      <c r="W2502" s="1" t="str">
        <f t="shared" si="199"/>
        <v>Favourable</v>
      </c>
    </row>
    <row r="2503" spans="1:23" x14ac:dyDescent="0.25">
      <c r="A2503" s="1"/>
      <c r="B2503" s="1"/>
      <c r="C2503" s="1"/>
      <c r="D2503" s="1"/>
      <c r="E2503" s="1" t="s">
        <v>8012</v>
      </c>
      <c r="F2503" s="2">
        <v>44971</v>
      </c>
      <c r="G2503" s="3">
        <v>44677</v>
      </c>
      <c r="H2503" s="1"/>
      <c r="I2503" s="1"/>
      <c r="J2503" s="1" t="s">
        <v>8291</v>
      </c>
      <c r="K2503" s="2">
        <v>45327</v>
      </c>
      <c r="L2503" s="1" t="s">
        <v>4200</v>
      </c>
      <c r="M2503" s="1" t="str">
        <f t="shared" si="195"/>
        <v>Social Services</v>
      </c>
      <c r="N2503" s="1" t="s">
        <v>4205</v>
      </c>
      <c r="O2503" s="1" t="s">
        <v>4292</v>
      </c>
      <c r="P2503" s="1">
        <v>7851</v>
      </c>
      <c r="Q2503" s="1">
        <v>1942932</v>
      </c>
      <c r="R2503" s="1">
        <f t="shared" si="196"/>
        <v>18187</v>
      </c>
      <c r="S2503" s="4">
        <v>1022679.4151723818</v>
      </c>
      <c r="T2503" s="4">
        <v>70821.576729377892</v>
      </c>
      <c r="U2503" s="1">
        <f t="shared" si="197"/>
        <v>1924745</v>
      </c>
      <c r="V2503" s="4">
        <f t="shared" si="198"/>
        <v>849431.00809824024</v>
      </c>
      <c r="W2503" s="1" t="str">
        <f t="shared" si="199"/>
        <v>Favourable</v>
      </c>
    </row>
    <row r="2504" spans="1:23" x14ac:dyDescent="0.25">
      <c r="A2504" s="1"/>
      <c r="B2504" s="1"/>
      <c r="C2504" s="1"/>
      <c r="D2504" s="1"/>
      <c r="E2504" s="1" t="s">
        <v>8292</v>
      </c>
      <c r="F2504" s="2">
        <v>45100</v>
      </c>
      <c r="G2504" s="3">
        <v>57637</v>
      </c>
      <c r="H2504" s="1"/>
      <c r="I2504" s="1"/>
      <c r="J2504" s="1" t="s">
        <v>8293</v>
      </c>
      <c r="K2504" s="2">
        <v>45028</v>
      </c>
      <c r="L2504" s="1" t="s">
        <v>4218</v>
      </c>
      <c r="M2504" s="1" t="str">
        <f t="shared" si="195"/>
        <v>Infrastructure</v>
      </c>
      <c r="N2504" s="1" t="s">
        <v>4222</v>
      </c>
      <c r="O2504" s="1" t="s">
        <v>4259</v>
      </c>
      <c r="P2504" s="1">
        <v>8817</v>
      </c>
      <c r="Q2504" s="1">
        <v>924016</v>
      </c>
      <c r="R2504" s="1">
        <f t="shared" si="196"/>
        <v>0</v>
      </c>
      <c r="S2504" s="4">
        <v>316725.66245556873</v>
      </c>
      <c r="T2504" s="4">
        <v>218525.86981092984</v>
      </c>
      <c r="U2504" s="1">
        <f t="shared" si="197"/>
        <v>924016</v>
      </c>
      <c r="V2504" s="4">
        <f t="shared" si="198"/>
        <v>388764.46773350146</v>
      </c>
      <c r="W2504" s="1" t="str">
        <f t="shared" si="199"/>
        <v>Favourable</v>
      </c>
    </row>
    <row r="2505" spans="1:23" x14ac:dyDescent="0.25">
      <c r="A2505" s="1"/>
      <c r="B2505" s="1"/>
      <c r="C2505" s="1"/>
      <c r="D2505" s="1"/>
      <c r="E2505" s="1" t="s">
        <v>8294</v>
      </c>
      <c r="F2505" s="2">
        <v>45258</v>
      </c>
      <c r="G2505" s="3">
        <v>53410</v>
      </c>
      <c r="H2505" s="1"/>
      <c r="I2505" s="1"/>
      <c r="J2505" s="1" t="s">
        <v>7653</v>
      </c>
      <c r="K2505" s="2">
        <v>44454</v>
      </c>
      <c r="L2505" s="1" t="s">
        <v>4218</v>
      </c>
      <c r="M2505" s="1" t="str">
        <f t="shared" si="195"/>
        <v>Infrastructure</v>
      </c>
      <c r="N2505" s="1" t="s">
        <v>4222</v>
      </c>
      <c r="O2505" s="1" t="s">
        <v>4270</v>
      </c>
      <c r="P2505" s="1">
        <v>5685</v>
      </c>
      <c r="Q2505" s="1">
        <v>2445576</v>
      </c>
      <c r="R2505" s="1">
        <f t="shared" si="196"/>
        <v>41969</v>
      </c>
      <c r="S2505" s="4">
        <v>553326.55533277476</v>
      </c>
      <c r="T2505" s="4">
        <v>213682.1533404293</v>
      </c>
      <c r="U2505" s="1">
        <f t="shared" si="197"/>
        <v>2403607</v>
      </c>
      <c r="V2505" s="4">
        <f t="shared" si="198"/>
        <v>1678567.2913267959</v>
      </c>
      <c r="W2505" s="1" t="str">
        <f t="shared" si="199"/>
        <v>Favourable</v>
      </c>
    </row>
    <row r="2506" spans="1:23" x14ac:dyDescent="0.25">
      <c r="A2506" s="1"/>
      <c r="B2506" s="1"/>
      <c r="C2506" s="1"/>
      <c r="D2506" s="1"/>
      <c r="E2506" s="1" t="s">
        <v>8295</v>
      </c>
      <c r="F2506" s="2">
        <v>44821</v>
      </c>
      <c r="G2506" s="3">
        <v>55530</v>
      </c>
      <c r="H2506" s="1"/>
      <c r="I2506" s="1"/>
      <c r="J2506" s="1" t="s">
        <v>4964</v>
      </c>
      <c r="K2506" s="2">
        <v>44880</v>
      </c>
      <c r="L2506" s="1" t="s">
        <v>4200</v>
      </c>
      <c r="M2506" s="1" t="str">
        <f t="shared" si="195"/>
        <v>Social Services</v>
      </c>
      <c r="N2506" s="1" t="s">
        <v>4210</v>
      </c>
      <c r="O2506" s="1" t="s">
        <v>4402</v>
      </c>
      <c r="P2506" s="1">
        <v>7288</v>
      </c>
      <c r="Q2506" s="1">
        <v>971443</v>
      </c>
      <c r="R2506" s="1">
        <f t="shared" si="196"/>
        <v>85488</v>
      </c>
      <c r="S2506" s="4">
        <v>928086.05069457903</v>
      </c>
      <c r="T2506" s="4">
        <v>205237.72116552663</v>
      </c>
      <c r="U2506" s="1">
        <f t="shared" si="197"/>
        <v>885955</v>
      </c>
      <c r="V2506" s="4">
        <f t="shared" si="198"/>
        <v>-161880.77186010568</v>
      </c>
      <c r="W2506" s="1" t="str">
        <f t="shared" si="199"/>
        <v>Adverse</v>
      </c>
    </row>
    <row r="2507" spans="1:23" x14ac:dyDescent="0.25">
      <c r="A2507" s="1"/>
      <c r="B2507" s="1"/>
      <c r="C2507" s="1"/>
      <c r="D2507" s="1"/>
      <c r="E2507" s="1" t="s">
        <v>5253</v>
      </c>
      <c r="F2507" s="2">
        <v>45060</v>
      </c>
      <c r="G2507" s="3">
        <v>16826</v>
      </c>
      <c r="H2507" s="1"/>
      <c r="I2507" s="1"/>
      <c r="J2507" s="1" t="s">
        <v>8296</v>
      </c>
      <c r="K2507" s="2">
        <v>45306</v>
      </c>
      <c r="L2507" s="1" t="s">
        <v>4204</v>
      </c>
      <c r="M2507" s="1" t="str">
        <f t="shared" si="195"/>
        <v>Education</v>
      </c>
      <c r="N2507" s="1" t="s">
        <v>4205</v>
      </c>
      <c r="O2507" s="1" t="s">
        <v>4438</v>
      </c>
      <c r="P2507" s="1">
        <v>5650</v>
      </c>
      <c r="Q2507" s="1">
        <v>1469543</v>
      </c>
      <c r="R2507" s="1">
        <f t="shared" si="196"/>
        <v>48363</v>
      </c>
      <c r="S2507" s="4">
        <v>1027585.1077407537</v>
      </c>
      <c r="T2507" s="4">
        <v>349112.46449266508</v>
      </c>
      <c r="U2507" s="1">
        <f t="shared" si="197"/>
        <v>1421180</v>
      </c>
      <c r="V2507" s="4">
        <f t="shared" si="198"/>
        <v>92845.427766581299</v>
      </c>
      <c r="W2507" s="1" t="str">
        <f t="shared" si="199"/>
        <v>Favourable</v>
      </c>
    </row>
    <row r="2508" spans="1:23" x14ac:dyDescent="0.25">
      <c r="A2508" s="1"/>
      <c r="B2508" s="1"/>
      <c r="C2508" s="1"/>
      <c r="D2508" s="1"/>
      <c r="E2508" s="1" t="s">
        <v>6588</v>
      </c>
      <c r="F2508" s="2">
        <v>44737</v>
      </c>
      <c r="G2508" s="3">
        <v>27073</v>
      </c>
      <c r="H2508" s="1"/>
      <c r="I2508" s="1"/>
      <c r="J2508" s="1" t="s">
        <v>7667</v>
      </c>
      <c r="K2508" s="2">
        <v>44881</v>
      </c>
      <c r="L2508" s="1" t="s">
        <v>4204</v>
      </c>
      <c r="M2508" s="1" t="str">
        <f t="shared" si="195"/>
        <v>Education</v>
      </c>
      <c r="N2508" s="1" t="s">
        <v>4210</v>
      </c>
      <c r="O2508" s="1" t="s">
        <v>4358</v>
      </c>
      <c r="P2508" s="1">
        <v>7297</v>
      </c>
      <c r="Q2508" s="1">
        <v>848207</v>
      </c>
      <c r="R2508" s="1">
        <f t="shared" si="196"/>
        <v>36678</v>
      </c>
      <c r="S2508" s="4">
        <v>723071.70452168642</v>
      </c>
      <c r="T2508" s="4">
        <v>127581.88527055678</v>
      </c>
      <c r="U2508" s="1">
        <f t="shared" si="197"/>
        <v>811529</v>
      </c>
      <c r="V2508" s="4">
        <f t="shared" si="198"/>
        <v>-2446.589792243205</v>
      </c>
      <c r="W2508" s="1" t="str">
        <f t="shared" si="199"/>
        <v>Adverse</v>
      </c>
    </row>
    <row r="2509" spans="1:23" x14ac:dyDescent="0.25">
      <c r="A2509" s="1"/>
      <c r="B2509" s="1"/>
      <c r="C2509" s="1"/>
      <c r="D2509" s="1"/>
      <c r="E2509" s="1" t="s">
        <v>8297</v>
      </c>
      <c r="F2509" s="2">
        <v>44950</v>
      </c>
      <c r="G2509" s="3">
        <v>44301</v>
      </c>
      <c r="H2509" s="1"/>
      <c r="I2509" s="1"/>
      <c r="J2509" s="1" t="s">
        <v>8298</v>
      </c>
      <c r="K2509" s="2">
        <v>44870</v>
      </c>
      <c r="L2509" s="1" t="s">
        <v>4212</v>
      </c>
      <c r="M2509" s="1" t="str">
        <f t="shared" si="195"/>
        <v>Agricultural Extension</v>
      </c>
      <c r="N2509" s="1" t="s">
        <v>4210</v>
      </c>
      <c r="O2509" s="1" t="s">
        <v>4264</v>
      </c>
      <c r="P2509" s="1">
        <v>7364</v>
      </c>
      <c r="Q2509" s="1">
        <v>1932574</v>
      </c>
      <c r="R2509" s="1">
        <f t="shared" si="196"/>
        <v>0</v>
      </c>
      <c r="S2509" s="4">
        <v>147459.01052014917</v>
      </c>
      <c r="T2509" s="4">
        <v>425874.57689978159</v>
      </c>
      <c r="U2509" s="1">
        <f t="shared" si="197"/>
        <v>1932574</v>
      </c>
      <c r="V2509" s="4">
        <f t="shared" si="198"/>
        <v>1359240.4125800692</v>
      </c>
      <c r="W2509" s="1" t="str">
        <f t="shared" si="199"/>
        <v>Favourable</v>
      </c>
    </row>
    <row r="2510" spans="1:23" x14ac:dyDescent="0.25">
      <c r="A2510" s="1"/>
      <c r="B2510" s="1"/>
      <c r="C2510" s="1"/>
      <c r="D2510" s="1"/>
      <c r="E2510" s="1" t="s">
        <v>8299</v>
      </c>
      <c r="F2510" s="2">
        <v>44256</v>
      </c>
      <c r="G2510" s="3">
        <v>39904</v>
      </c>
      <c r="H2510" s="1"/>
      <c r="I2510" s="1"/>
      <c r="J2510" s="1" t="s">
        <v>5658</v>
      </c>
      <c r="K2510" s="2">
        <v>45319</v>
      </c>
      <c r="L2510" s="1" t="s">
        <v>4218</v>
      </c>
      <c r="M2510" s="1" t="str">
        <f t="shared" si="195"/>
        <v>Infrastructure</v>
      </c>
      <c r="N2510" s="1" t="s">
        <v>4210</v>
      </c>
      <c r="O2510" s="1" t="s">
        <v>4276</v>
      </c>
      <c r="P2510" s="1">
        <v>8814</v>
      </c>
      <c r="Q2510" s="1">
        <v>2176879</v>
      </c>
      <c r="R2510" s="1">
        <f t="shared" si="196"/>
        <v>35469</v>
      </c>
      <c r="S2510" s="4">
        <v>274201.19763624569</v>
      </c>
      <c r="T2510" s="4">
        <v>91112.456038123739</v>
      </c>
      <c r="U2510" s="1">
        <f t="shared" si="197"/>
        <v>2141410</v>
      </c>
      <c r="V2510" s="4">
        <f t="shared" si="198"/>
        <v>1811565.3463256306</v>
      </c>
      <c r="W2510" s="1" t="str">
        <f t="shared" si="199"/>
        <v>Favourable</v>
      </c>
    </row>
    <row r="2511" spans="1:23" x14ac:dyDescent="0.25">
      <c r="A2511" s="1"/>
      <c r="B2511" s="1"/>
      <c r="C2511" s="1"/>
      <c r="D2511" s="1"/>
      <c r="E2511" s="1" t="s">
        <v>4571</v>
      </c>
      <c r="F2511" s="2">
        <v>44878</v>
      </c>
      <c r="G2511" s="3">
        <v>43796</v>
      </c>
      <c r="H2511" s="1"/>
      <c r="I2511" s="1"/>
      <c r="J2511" s="1" t="s">
        <v>8300</v>
      </c>
      <c r="K2511" s="2">
        <v>44904</v>
      </c>
      <c r="L2511" s="1" t="s">
        <v>4204</v>
      </c>
      <c r="M2511" s="1" t="str">
        <f t="shared" si="195"/>
        <v>Education</v>
      </c>
      <c r="N2511" s="1" t="s">
        <v>4210</v>
      </c>
      <c r="O2511" s="1" t="s">
        <v>4270</v>
      </c>
      <c r="P2511" s="1">
        <v>6311</v>
      </c>
      <c r="Q2511" s="1">
        <v>2008190</v>
      </c>
      <c r="R2511" s="1">
        <f t="shared" si="196"/>
        <v>0</v>
      </c>
      <c r="S2511" s="4">
        <v>904461.36382311885</v>
      </c>
      <c r="T2511" s="4">
        <v>27874.581361783672</v>
      </c>
      <c r="U2511" s="1">
        <f t="shared" si="197"/>
        <v>2008190</v>
      </c>
      <c r="V2511" s="4">
        <f t="shared" si="198"/>
        <v>1075854.0548150975</v>
      </c>
      <c r="W2511" s="1" t="str">
        <f t="shared" si="199"/>
        <v>Favourable</v>
      </c>
    </row>
    <row r="2512" spans="1:23" x14ac:dyDescent="0.25">
      <c r="A2512" s="1"/>
      <c r="B2512" s="1"/>
      <c r="C2512" s="1"/>
      <c r="D2512" s="1"/>
      <c r="E2512" s="1" t="s">
        <v>7801</v>
      </c>
      <c r="F2512" s="2">
        <v>44314</v>
      </c>
      <c r="G2512" s="3">
        <v>40357</v>
      </c>
      <c r="H2512" s="1"/>
      <c r="I2512" s="1"/>
      <c r="J2512" s="1" t="s">
        <v>8301</v>
      </c>
      <c r="K2512" s="2">
        <v>43923</v>
      </c>
      <c r="L2512" s="1" t="s">
        <v>4204</v>
      </c>
      <c r="M2512" s="1" t="str">
        <f t="shared" si="195"/>
        <v>Education</v>
      </c>
      <c r="N2512" s="1" t="s">
        <v>4222</v>
      </c>
      <c r="O2512" s="1" t="s">
        <v>4292</v>
      </c>
      <c r="P2512" s="1">
        <v>8223</v>
      </c>
      <c r="Q2512" s="1">
        <v>2097580</v>
      </c>
      <c r="R2512" s="1">
        <f t="shared" si="196"/>
        <v>41623</v>
      </c>
      <c r="S2512" s="4">
        <v>1064624.8104473131</v>
      </c>
      <c r="T2512" s="4">
        <v>682240.42203746177</v>
      </c>
      <c r="U2512" s="1">
        <f t="shared" si="197"/>
        <v>2055957</v>
      </c>
      <c r="V2512" s="4">
        <f t="shared" si="198"/>
        <v>350714.7675152251</v>
      </c>
      <c r="W2512" s="1" t="str">
        <f t="shared" si="199"/>
        <v>Favourable</v>
      </c>
    </row>
    <row r="2513" spans="1:23" x14ac:dyDescent="0.25">
      <c r="A2513" s="1"/>
      <c r="B2513" s="1"/>
      <c r="C2513" s="1"/>
      <c r="D2513" s="1"/>
      <c r="E2513" s="1" t="s">
        <v>4723</v>
      </c>
      <c r="F2513" s="2">
        <v>44353</v>
      </c>
      <c r="G2513" s="3">
        <v>17856</v>
      </c>
      <c r="H2513" s="1"/>
      <c r="I2513" s="1"/>
      <c r="J2513" s="1" t="s">
        <v>8302</v>
      </c>
      <c r="K2513" s="2">
        <v>45111</v>
      </c>
      <c r="L2513" s="1" t="s">
        <v>4212</v>
      </c>
      <c r="M2513" s="1" t="str">
        <f t="shared" si="195"/>
        <v>Agricultural Extension</v>
      </c>
      <c r="N2513" s="1" t="s">
        <v>4222</v>
      </c>
      <c r="O2513" s="1" t="s">
        <v>4247</v>
      </c>
      <c r="P2513" s="1">
        <v>8992</v>
      </c>
      <c r="Q2513" s="1">
        <v>775319</v>
      </c>
      <c r="R2513" s="1">
        <f t="shared" si="196"/>
        <v>0</v>
      </c>
      <c r="S2513" s="4">
        <v>582222.76314471615</v>
      </c>
      <c r="T2513" s="4">
        <v>27011.663622694108</v>
      </c>
      <c r="U2513" s="1">
        <f t="shared" si="197"/>
        <v>775319</v>
      </c>
      <c r="V2513" s="4">
        <f t="shared" si="198"/>
        <v>166084.57323258976</v>
      </c>
      <c r="W2513" s="1" t="str">
        <f t="shared" si="199"/>
        <v>Favourable</v>
      </c>
    </row>
    <row r="2514" spans="1:23" x14ac:dyDescent="0.25">
      <c r="A2514" s="1"/>
      <c r="B2514" s="1"/>
      <c r="C2514" s="1"/>
      <c r="D2514" s="1"/>
      <c r="E2514" s="1" t="s">
        <v>8303</v>
      </c>
      <c r="F2514" s="2">
        <v>44514</v>
      </c>
      <c r="G2514" s="3">
        <v>46668</v>
      </c>
      <c r="H2514" s="1"/>
      <c r="I2514" s="1"/>
      <c r="J2514" s="1" t="s">
        <v>6309</v>
      </c>
      <c r="K2514" s="2">
        <v>44355</v>
      </c>
      <c r="L2514" s="1" t="s">
        <v>4204</v>
      </c>
      <c r="M2514" s="1" t="str">
        <f t="shared" si="195"/>
        <v>Education</v>
      </c>
      <c r="N2514" s="1" t="s">
        <v>4222</v>
      </c>
      <c r="O2514" s="1" t="s">
        <v>4338</v>
      </c>
      <c r="P2514" s="1">
        <v>6058</v>
      </c>
      <c r="Q2514" s="1">
        <v>2358322</v>
      </c>
      <c r="R2514" s="1">
        <f t="shared" si="196"/>
        <v>15715</v>
      </c>
      <c r="S2514" s="4">
        <v>677990.92136353953</v>
      </c>
      <c r="T2514" s="4">
        <v>410608.93597805669</v>
      </c>
      <c r="U2514" s="1">
        <f t="shared" si="197"/>
        <v>2342607</v>
      </c>
      <c r="V2514" s="4">
        <f t="shared" si="198"/>
        <v>1269722.1426584038</v>
      </c>
      <c r="W2514" s="1" t="str">
        <f t="shared" si="199"/>
        <v>Favourable</v>
      </c>
    </row>
    <row r="2515" spans="1:23" x14ac:dyDescent="0.25">
      <c r="A2515" s="1"/>
      <c r="B2515" s="1"/>
      <c r="C2515" s="1"/>
      <c r="D2515" s="1"/>
      <c r="E2515" s="1" t="s">
        <v>6499</v>
      </c>
      <c r="F2515" s="2">
        <v>45378</v>
      </c>
      <c r="G2515" s="3">
        <v>44302</v>
      </c>
      <c r="H2515" s="1"/>
      <c r="I2515" s="1"/>
      <c r="J2515" s="1" t="s">
        <v>8304</v>
      </c>
      <c r="K2515" s="2">
        <v>44983</v>
      </c>
      <c r="L2515" s="1" t="s">
        <v>4218</v>
      </c>
      <c r="M2515" s="1" t="str">
        <f t="shared" si="195"/>
        <v>Infrastructure</v>
      </c>
      <c r="N2515" s="1" t="s">
        <v>4222</v>
      </c>
      <c r="O2515" s="1" t="s">
        <v>4223</v>
      </c>
      <c r="P2515" s="1">
        <v>7055</v>
      </c>
      <c r="Q2515" s="1">
        <v>1381721</v>
      </c>
      <c r="R2515" s="1">
        <f t="shared" si="196"/>
        <v>52874</v>
      </c>
      <c r="S2515" s="4">
        <v>896440.85290450079</v>
      </c>
      <c r="T2515" s="4">
        <v>67008.478799822988</v>
      </c>
      <c r="U2515" s="1">
        <f t="shared" si="197"/>
        <v>1328847</v>
      </c>
      <c r="V2515" s="4">
        <f t="shared" si="198"/>
        <v>418271.66829567624</v>
      </c>
      <c r="W2515" s="1" t="str">
        <f t="shared" si="199"/>
        <v>Favourable</v>
      </c>
    </row>
    <row r="2516" spans="1:23" x14ac:dyDescent="0.25">
      <c r="A2516" s="1"/>
      <c r="B2516" s="1"/>
      <c r="C2516" s="1"/>
      <c r="D2516" s="1"/>
      <c r="E2516" s="1" t="s">
        <v>8305</v>
      </c>
      <c r="F2516" s="2">
        <v>44820</v>
      </c>
      <c r="G2516" s="3">
        <v>41072</v>
      </c>
      <c r="H2516" s="1"/>
      <c r="I2516" s="1"/>
      <c r="J2516" s="1" t="s">
        <v>8306</v>
      </c>
      <c r="K2516" s="2">
        <v>44613</v>
      </c>
      <c r="L2516" s="1" t="s">
        <v>4218</v>
      </c>
      <c r="M2516" s="1" t="str">
        <f t="shared" si="195"/>
        <v>Infrastructure</v>
      </c>
      <c r="N2516" s="1" t="s">
        <v>4222</v>
      </c>
      <c r="O2516" s="1" t="s">
        <v>4256</v>
      </c>
      <c r="P2516" s="1">
        <v>9371</v>
      </c>
      <c r="Q2516" s="1">
        <v>322865</v>
      </c>
      <c r="R2516" s="1">
        <f t="shared" si="196"/>
        <v>21427</v>
      </c>
      <c r="S2516" s="4">
        <v>133679.09262640734</v>
      </c>
      <c r="T2516" s="4">
        <v>90349.572483610988</v>
      </c>
      <c r="U2516" s="1">
        <f t="shared" si="197"/>
        <v>301438</v>
      </c>
      <c r="V2516" s="4">
        <f t="shared" si="198"/>
        <v>98836.334889981663</v>
      </c>
      <c r="W2516" s="1" t="str">
        <f t="shared" si="199"/>
        <v>Favourable</v>
      </c>
    </row>
    <row r="2517" spans="1:23" x14ac:dyDescent="0.25">
      <c r="A2517" s="1"/>
      <c r="B2517" s="1"/>
      <c r="C2517" s="1"/>
      <c r="D2517" s="1"/>
      <c r="E2517" s="1" t="s">
        <v>7986</v>
      </c>
      <c r="F2517" s="2">
        <v>44280</v>
      </c>
      <c r="G2517" s="3">
        <v>16250</v>
      </c>
      <c r="H2517" s="1"/>
      <c r="I2517" s="1"/>
      <c r="J2517" s="1" t="s">
        <v>8307</v>
      </c>
      <c r="K2517" s="2">
        <v>43864</v>
      </c>
      <c r="L2517" s="1" t="s">
        <v>4218</v>
      </c>
      <c r="M2517" s="1" t="str">
        <f t="shared" si="195"/>
        <v>Infrastructure</v>
      </c>
      <c r="N2517" s="1" t="s">
        <v>4205</v>
      </c>
      <c r="O2517" s="1" t="s">
        <v>4223</v>
      </c>
      <c r="P2517" s="1">
        <v>6470</v>
      </c>
      <c r="Q2517" s="1">
        <v>1802299</v>
      </c>
      <c r="R2517" s="1">
        <f t="shared" si="196"/>
        <v>0</v>
      </c>
      <c r="S2517" s="4">
        <v>1080751.5020939265</v>
      </c>
      <c r="T2517" s="4">
        <v>289820.544537468</v>
      </c>
      <c r="U2517" s="1">
        <f t="shared" si="197"/>
        <v>1802299</v>
      </c>
      <c r="V2517" s="4">
        <f t="shared" si="198"/>
        <v>431726.95336860558</v>
      </c>
      <c r="W2517" s="1" t="str">
        <f t="shared" si="199"/>
        <v>Favourable</v>
      </c>
    </row>
    <row r="2518" spans="1:23" x14ac:dyDescent="0.25">
      <c r="A2518" s="1"/>
      <c r="B2518" s="1"/>
      <c r="C2518" s="1"/>
      <c r="D2518" s="1"/>
      <c r="E2518" s="1" t="s">
        <v>8308</v>
      </c>
      <c r="F2518" s="2">
        <v>44819</v>
      </c>
      <c r="G2518" s="3">
        <v>37627</v>
      </c>
      <c r="H2518" s="1"/>
      <c r="I2518" s="1"/>
      <c r="J2518" s="1" t="s">
        <v>8309</v>
      </c>
      <c r="K2518" s="2">
        <v>43984</v>
      </c>
      <c r="L2518" s="1" t="s">
        <v>4204</v>
      </c>
      <c r="M2518" s="1" t="str">
        <f t="shared" si="195"/>
        <v>Education</v>
      </c>
      <c r="N2518" s="1" t="s">
        <v>4222</v>
      </c>
      <c r="O2518" s="1" t="s">
        <v>4402</v>
      </c>
      <c r="P2518" s="1">
        <v>8123</v>
      </c>
      <c r="Q2518" s="1">
        <v>2035823</v>
      </c>
      <c r="R2518" s="1">
        <f t="shared" si="196"/>
        <v>48566</v>
      </c>
      <c r="S2518" s="4">
        <v>1857991.820502559</v>
      </c>
      <c r="T2518" s="4">
        <v>396354.03685055167</v>
      </c>
      <c r="U2518" s="1">
        <f t="shared" si="197"/>
        <v>1987257</v>
      </c>
      <c r="V2518" s="4">
        <f t="shared" si="198"/>
        <v>-218522.8573531108</v>
      </c>
      <c r="W2518" s="1" t="str">
        <f t="shared" si="199"/>
        <v>Adverse</v>
      </c>
    </row>
    <row r="2519" spans="1:23" x14ac:dyDescent="0.25">
      <c r="A2519" s="1"/>
      <c r="B2519" s="1"/>
      <c r="C2519" s="1"/>
      <c r="D2519" s="1"/>
      <c r="E2519" s="1" t="s">
        <v>7032</v>
      </c>
      <c r="F2519" s="2">
        <v>44446</v>
      </c>
      <c r="G2519" s="3">
        <v>13951</v>
      </c>
      <c r="H2519" s="1"/>
      <c r="I2519" s="1"/>
      <c r="J2519" s="1" t="s">
        <v>7052</v>
      </c>
      <c r="K2519" s="2">
        <v>43986</v>
      </c>
      <c r="L2519" s="1" t="s">
        <v>4200</v>
      </c>
      <c r="M2519" s="1" t="str">
        <f t="shared" si="195"/>
        <v>Social Services</v>
      </c>
      <c r="N2519" s="1" t="s">
        <v>4210</v>
      </c>
      <c r="O2519" s="1" t="s">
        <v>4244</v>
      </c>
      <c r="P2519" s="1">
        <v>7409</v>
      </c>
      <c r="Q2519" s="1">
        <v>2466168</v>
      </c>
      <c r="R2519" s="1">
        <f t="shared" si="196"/>
        <v>20151</v>
      </c>
      <c r="S2519" s="4">
        <v>1813353.343898972</v>
      </c>
      <c r="T2519" s="4">
        <v>521970.30348925688</v>
      </c>
      <c r="U2519" s="1">
        <f t="shared" si="197"/>
        <v>2446017</v>
      </c>
      <c r="V2519" s="4">
        <f t="shared" si="198"/>
        <v>130844.35261177085</v>
      </c>
      <c r="W2519" s="1" t="str">
        <f t="shared" si="199"/>
        <v>Favourable</v>
      </c>
    </row>
    <row r="2520" spans="1:23" x14ac:dyDescent="0.25">
      <c r="A2520" s="1"/>
      <c r="B2520" s="1"/>
      <c r="C2520" s="1"/>
      <c r="D2520" s="1"/>
      <c r="E2520" s="1" t="s">
        <v>8310</v>
      </c>
      <c r="F2520" s="2">
        <v>44827</v>
      </c>
      <c r="G2520" s="3">
        <v>15022</v>
      </c>
      <c r="H2520" s="1"/>
      <c r="I2520" s="1"/>
      <c r="J2520" s="1" t="s">
        <v>5819</v>
      </c>
      <c r="K2520" s="2">
        <v>44174</v>
      </c>
      <c r="L2520" s="1" t="s">
        <v>4204</v>
      </c>
      <c r="M2520" s="1" t="str">
        <f t="shared" si="195"/>
        <v>Education</v>
      </c>
      <c r="N2520" s="1" t="s">
        <v>4210</v>
      </c>
      <c r="O2520" s="1" t="s">
        <v>4458</v>
      </c>
      <c r="P2520" s="1">
        <v>8828</v>
      </c>
      <c r="Q2520" s="1">
        <v>320177</v>
      </c>
      <c r="R2520" s="1">
        <f t="shared" si="196"/>
        <v>58167</v>
      </c>
      <c r="S2520" s="4">
        <v>193374.84449423209</v>
      </c>
      <c r="T2520" s="4">
        <v>101136.31385110442</v>
      </c>
      <c r="U2520" s="1">
        <f t="shared" si="197"/>
        <v>262010</v>
      </c>
      <c r="V2520" s="4">
        <f t="shared" si="198"/>
        <v>25665.841654663498</v>
      </c>
      <c r="W2520" s="1" t="str">
        <f t="shared" si="199"/>
        <v>Favourable</v>
      </c>
    </row>
    <row r="2521" spans="1:23" x14ac:dyDescent="0.25">
      <c r="A2521" s="1"/>
      <c r="B2521" s="1"/>
      <c r="C2521" s="1"/>
      <c r="D2521" s="1"/>
      <c r="E2521" s="1" t="s">
        <v>8311</v>
      </c>
      <c r="F2521" s="2">
        <v>45002</v>
      </c>
      <c r="G2521" s="3">
        <v>49576</v>
      </c>
      <c r="H2521" s="1"/>
      <c r="I2521" s="1"/>
      <c r="J2521" s="1" t="s">
        <v>7463</v>
      </c>
      <c r="K2521" s="2">
        <v>44466</v>
      </c>
      <c r="L2521" s="1" t="s">
        <v>4204</v>
      </c>
      <c r="M2521" s="1" t="str">
        <f t="shared" si="195"/>
        <v>Education</v>
      </c>
      <c r="N2521" s="1" t="s">
        <v>4222</v>
      </c>
      <c r="O2521" s="1" t="s">
        <v>4244</v>
      </c>
      <c r="P2521" s="1">
        <v>8471</v>
      </c>
      <c r="Q2521" s="1">
        <v>1936940</v>
      </c>
      <c r="R2521" s="1">
        <f t="shared" si="196"/>
        <v>30983</v>
      </c>
      <c r="S2521" s="4">
        <v>610246.60045834212</v>
      </c>
      <c r="T2521" s="4">
        <v>203334.86700355506</v>
      </c>
      <c r="U2521" s="1">
        <f t="shared" si="197"/>
        <v>1905957</v>
      </c>
      <c r="V2521" s="4">
        <f t="shared" si="198"/>
        <v>1123358.5325381029</v>
      </c>
      <c r="W2521" s="1" t="str">
        <f t="shared" si="199"/>
        <v>Favourable</v>
      </c>
    </row>
    <row r="2522" spans="1:23" x14ac:dyDescent="0.25">
      <c r="A2522" s="1"/>
      <c r="B2522" s="1"/>
      <c r="C2522" s="1"/>
      <c r="D2522" s="1"/>
      <c r="E2522" s="1" t="s">
        <v>8312</v>
      </c>
      <c r="F2522" s="2">
        <v>44493</v>
      </c>
      <c r="G2522" s="3">
        <v>26647</v>
      </c>
      <c r="H2522" s="1"/>
      <c r="I2522" s="1"/>
      <c r="J2522" s="1" t="s">
        <v>4494</v>
      </c>
      <c r="K2522" s="2">
        <v>44028</v>
      </c>
      <c r="L2522" s="1" t="s">
        <v>4216</v>
      </c>
      <c r="M2522" s="1" t="str">
        <f t="shared" si="195"/>
        <v>Agricultural Extension</v>
      </c>
      <c r="N2522" s="1" t="s">
        <v>4222</v>
      </c>
      <c r="O2522" s="1" t="s">
        <v>4286</v>
      </c>
      <c r="P2522" s="1">
        <v>9288</v>
      </c>
      <c r="Q2522" s="1">
        <v>2416612</v>
      </c>
      <c r="R2522" s="1">
        <f t="shared" si="196"/>
        <v>20000</v>
      </c>
      <c r="S2522" s="4">
        <v>501017.03110498452</v>
      </c>
      <c r="T2522" s="4">
        <v>685727.74818116997</v>
      </c>
      <c r="U2522" s="1">
        <f t="shared" si="197"/>
        <v>2396612</v>
      </c>
      <c r="V2522" s="4">
        <f t="shared" si="198"/>
        <v>1229867.2207138455</v>
      </c>
      <c r="W2522" s="1" t="str">
        <f t="shared" si="199"/>
        <v>Favourable</v>
      </c>
    </row>
    <row r="2523" spans="1:23" x14ac:dyDescent="0.25">
      <c r="A2523" s="1"/>
      <c r="B2523" s="1"/>
      <c r="C2523" s="1"/>
      <c r="D2523" s="1"/>
      <c r="E2523" s="1" t="s">
        <v>8313</v>
      </c>
      <c r="F2523" s="2">
        <v>44866</v>
      </c>
      <c r="G2523" s="3">
        <v>50792</v>
      </c>
      <c r="H2523" s="1"/>
      <c r="I2523" s="1"/>
      <c r="J2523" s="1" t="s">
        <v>8314</v>
      </c>
      <c r="K2523" s="2">
        <v>44064</v>
      </c>
      <c r="L2523" s="1" t="s">
        <v>4204</v>
      </c>
      <c r="M2523" s="1" t="str">
        <f t="shared" si="195"/>
        <v>Education</v>
      </c>
      <c r="N2523" s="1" t="s">
        <v>4205</v>
      </c>
      <c r="O2523" s="1" t="s">
        <v>4223</v>
      </c>
      <c r="P2523" s="1">
        <v>7638</v>
      </c>
      <c r="Q2523" s="1">
        <v>2298903</v>
      </c>
      <c r="R2523" s="1">
        <f t="shared" si="196"/>
        <v>49713</v>
      </c>
      <c r="S2523" s="4">
        <v>180931.08641595001</v>
      </c>
      <c r="T2523" s="4">
        <v>100007.69076625687</v>
      </c>
      <c r="U2523" s="1">
        <f t="shared" si="197"/>
        <v>2249190</v>
      </c>
      <c r="V2523" s="4">
        <f t="shared" si="198"/>
        <v>2017964.222817793</v>
      </c>
      <c r="W2523" s="1" t="str">
        <f t="shared" si="199"/>
        <v>Favourable</v>
      </c>
    </row>
    <row r="2524" spans="1:23" x14ac:dyDescent="0.25">
      <c r="A2524" s="1"/>
      <c r="B2524" s="1"/>
      <c r="C2524" s="1"/>
      <c r="D2524" s="1"/>
      <c r="E2524" s="1" t="s">
        <v>8315</v>
      </c>
      <c r="F2524" s="2">
        <v>44966</v>
      </c>
      <c r="G2524" s="3">
        <v>49452</v>
      </c>
      <c r="H2524" s="1"/>
      <c r="I2524" s="1"/>
      <c r="J2524" s="1" t="s">
        <v>6837</v>
      </c>
      <c r="K2524" s="2">
        <v>44253</v>
      </c>
      <c r="L2524" s="1" t="s">
        <v>4200</v>
      </c>
      <c r="M2524" s="1" t="str">
        <f t="shared" si="195"/>
        <v>Social Services</v>
      </c>
      <c r="N2524" s="1" t="s">
        <v>4205</v>
      </c>
      <c r="O2524" s="1" t="s">
        <v>4264</v>
      </c>
      <c r="P2524" s="1">
        <v>6177</v>
      </c>
      <c r="Q2524" s="1">
        <v>1933476</v>
      </c>
      <c r="R2524" s="1">
        <f t="shared" si="196"/>
        <v>23534</v>
      </c>
      <c r="S2524" s="4">
        <v>1686870.8884972071</v>
      </c>
      <c r="T2524" s="4">
        <v>105709.96642013696</v>
      </c>
      <c r="U2524" s="1">
        <f t="shared" si="197"/>
        <v>1909942</v>
      </c>
      <c r="V2524" s="4">
        <f t="shared" si="198"/>
        <v>140895.14508265606</v>
      </c>
      <c r="W2524" s="1" t="str">
        <f t="shared" si="199"/>
        <v>Favourable</v>
      </c>
    </row>
    <row r="2525" spans="1:23" x14ac:dyDescent="0.25">
      <c r="A2525" s="1"/>
      <c r="B2525" s="1"/>
      <c r="C2525" s="1"/>
      <c r="D2525" s="1"/>
      <c r="E2525" s="1" t="s">
        <v>8309</v>
      </c>
      <c r="F2525" s="2">
        <v>43984</v>
      </c>
      <c r="G2525" s="3">
        <v>48566</v>
      </c>
      <c r="H2525" s="1"/>
      <c r="I2525" s="1"/>
      <c r="J2525" s="1" t="s">
        <v>7930</v>
      </c>
      <c r="K2525" s="2">
        <v>45158</v>
      </c>
      <c r="L2525" s="1" t="s">
        <v>4204</v>
      </c>
      <c r="M2525" s="1" t="str">
        <f t="shared" si="195"/>
        <v>Education</v>
      </c>
      <c r="N2525" s="1" t="s">
        <v>4210</v>
      </c>
      <c r="O2525" s="1" t="s">
        <v>4289</v>
      </c>
      <c r="P2525" s="1">
        <v>5590</v>
      </c>
      <c r="Q2525" s="1">
        <v>1249975</v>
      </c>
      <c r="R2525" s="1">
        <f t="shared" si="196"/>
        <v>39069</v>
      </c>
      <c r="S2525" s="4">
        <v>1185723.8469649812</v>
      </c>
      <c r="T2525" s="4">
        <v>414214.46363679686</v>
      </c>
      <c r="U2525" s="1">
        <f t="shared" si="197"/>
        <v>1210906</v>
      </c>
      <c r="V2525" s="4">
        <f t="shared" si="198"/>
        <v>-349963.3106017781</v>
      </c>
      <c r="W2525" s="1" t="str">
        <f t="shared" si="199"/>
        <v>Adverse</v>
      </c>
    </row>
    <row r="2526" spans="1:23" x14ac:dyDescent="0.25">
      <c r="A2526" s="1"/>
      <c r="B2526" s="1"/>
      <c r="C2526" s="1"/>
      <c r="D2526" s="1"/>
      <c r="E2526" s="1" t="s">
        <v>6095</v>
      </c>
      <c r="F2526" s="2">
        <v>44329</v>
      </c>
      <c r="G2526" s="3">
        <v>32162</v>
      </c>
      <c r="H2526" s="1"/>
      <c r="I2526" s="1"/>
      <c r="J2526" s="1" t="s">
        <v>8176</v>
      </c>
      <c r="K2526" s="2">
        <v>44309</v>
      </c>
      <c r="L2526" s="1" t="s">
        <v>4200</v>
      </c>
      <c r="M2526" s="1" t="str">
        <f t="shared" si="195"/>
        <v>Social Services</v>
      </c>
      <c r="N2526" s="1" t="s">
        <v>4210</v>
      </c>
      <c r="O2526" s="1" t="s">
        <v>4325</v>
      </c>
      <c r="P2526" s="1">
        <v>5678</v>
      </c>
      <c r="Q2526" s="1">
        <v>1968667</v>
      </c>
      <c r="R2526" s="1">
        <f t="shared" si="196"/>
        <v>56323</v>
      </c>
      <c r="S2526" s="4">
        <v>729438.78893351892</v>
      </c>
      <c r="T2526" s="4">
        <v>297480.2968879806</v>
      </c>
      <c r="U2526" s="1">
        <f t="shared" si="197"/>
        <v>1912344</v>
      </c>
      <c r="V2526" s="4">
        <f t="shared" si="198"/>
        <v>941747.91417850042</v>
      </c>
      <c r="W2526" s="1" t="str">
        <f t="shared" si="199"/>
        <v>Favourable</v>
      </c>
    </row>
    <row r="2527" spans="1:23" x14ac:dyDescent="0.25">
      <c r="A2527" s="1"/>
      <c r="B2527" s="1"/>
      <c r="C2527" s="1"/>
      <c r="D2527" s="1"/>
      <c r="E2527" s="1" t="s">
        <v>8316</v>
      </c>
      <c r="F2527" s="2">
        <v>44912</v>
      </c>
      <c r="G2527" s="3">
        <v>37931</v>
      </c>
      <c r="H2527" s="1"/>
      <c r="I2527" s="1"/>
      <c r="J2527" s="1" t="s">
        <v>6086</v>
      </c>
      <c r="K2527" s="2">
        <v>45120</v>
      </c>
      <c r="L2527" s="1" t="s">
        <v>4204</v>
      </c>
      <c r="M2527" s="1" t="str">
        <f t="shared" si="195"/>
        <v>Education</v>
      </c>
      <c r="N2527" s="1" t="s">
        <v>4222</v>
      </c>
      <c r="O2527" s="1" t="s">
        <v>4247</v>
      </c>
      <c r="P2527" s="1">
        <v>7634</v>
      </c>
      <c r="Q2527" s="1">
        <v>1345840</v>
      </c>
      <c r="R2527" s="1">
        <f t="shared" si="196"/>
        <v>45291</v>
      </c>
      <c r="S2527" s="4">
        <v>79336.41469837325</v>
      </c>
      <c r="T2527" s="4">
        <v>187742.84344028632</v>
      </c>
      <c r="U2527" s="1">
        <f t="shared" si="197"/>
        <v>1300549</v>
      </c>
      <c r="V2527" s="4">
        <f t="shared" si="198"/>
        <v>1078760.7418613404</v>
      </c>
      <c r="W2527" s="1" t="str">
        <f t="shared" si="199"/>
        <v>Favourable</v>
      </c>
    </row>
    <row r="2528" spans="1:23" x14ac:dyDescent="0.25">
      <c r="A2528" s="1"/>
      <c r="B2528" s="1"/>
      <c r="C2528" s="1"/>
      <c r="D2528" s="1"/>
      <c r="E2528" s="1" t="s">
        <v>8116</v>
      </c>
      <c r="F2528" s="2">
        <v>44525</v>
      </c>
      <c r="G2528" s="3">
        <v>44096</v>
      </c>
      <c r="H2528" s="1"/>
      <c r="I2528" s="1"/>
      <c r="J2528" s="1" t="s">
        <v>6372</v>
      </c>
      <c r="K2528" s="2">
        <v>44937</v>
      </c>
      <c r="L2528" s="1" t="s">
        <v>4218</v>
      </c>
      <c r="M2528" s="1" t="str">
        <f t="shared" si="195"/>
        <v>Infrastructure</v>
      </c>
      <c r="N2528" s="1" t="s">
        <v>4210</v>
      </c>
      <c r="O2528" s="1" t="s">
        <v>4273</v>
      </c>
      <c r="P2528" s="1">
        <v>6020</v>
      </c>
      <c r="Q2528" s="1">
        <v>575018</v>
      </c>
      <c r="R2528" s="1">
        <f t="shared" si="196"/>
        <v>12168</v>
      </c>
      <c r="S2528" s="4">
        <v>219767.31842719929</v>
      </c>
      <c r="T2528" s="4">
        <v>92621.930249013356</v>
      </c>
      <c r="U2528" s="1">
        <f t="shared" si="197"/>
        <v>562850</v>
      </c>
      <c r="V2528" s="4">
        <f t="shared" si="198"/>
        <v>262628.75132378738</v>
      </c>
      <c r="W2528" s="1" t="str">
        <f t="shared" si="199"/>
        <v>Favourable</v>
      </c>
    </row>
    <row r="2529" spans="1:23" x14ac:dyDescent="0.25">
      <c r="A2529" s="1"/>
      <c r="B2529" s="1"/>
      <c r="C2529" s="1"/>
      <c r="D2529" s="1"/>
      <c r="E2529" s="1" t="s">
        <v>8317</v>
      </c>
      <c r="F2529" s="2">
        <v>44036</v>
      </c>
      <c r="G2529" s="3">
        <v>18520</v>
      </c>
      <c r="H2529" s="1"/>
      <c r="I2529" s="1"/>
      <c r="J2529" s="1" t="s">
        <v>8318</v>
      </c>
      <c r="K2529" s="2">
        <v>44851</v>
      </c>
      <c r="L2529" s="1" t="s">
        <v>4216</v>
      </c>
      <c r="M2529" s="1" t="str">
        <f t="shared" si="195"/>
        <v>Agricultural Extension</v>
      </c>
      <c r="N2529" s="1" t="s">
        <v>4210</v>
      </c>
      <c r="O2529" s="1" t="s">
        <v>4338</v>
      </c>
      <c r="P2529" s="1">
        <v>9154</v>
      </c>
      <c r="Q2529" s="1">
        <v>659229</v>
      </c>
      <c r="R2529" s="1">
        <f t="shared" si="196"/>
        <v>0</v>
      </c>
      <c r="S2529" s="4">
        <v>474041.86430050276</v>
      </c>
      <c r="T2529" s="4">
        <v>143556.63323644554</v>
      </c>
      <c r="U2529" s="1">
        <f t="shared" si="197"/>
        <v>659229</v>
      </c>
      <c r="V2529" s="4">
        <f t="shared" si="198"/>
        <v>41630.5024630517</v>
      </c>
      <c r="W2529" s="1" t="str">
        <f t="shared" si="199"/>
        <v>Favourable</v>
      </c>
    </row>
    <row r="2530" spans="1:23" x14ac:dyDescent="0.25">
      <c r="A2530" s="1"/>
      <c r="B2530" s="1"/>
      <c r="C2530" s="1"/>
      <c r="D2530" s="1"/>
      <c r="E2530" s="1" t="s">
        <v>8319</v>
      </c>
      <c r="F2530" s="2">
        <v>44655</v>
      </c>
      <c r="G2530" s="3">
        <v>49419</v>
      </c>
      <c r="H2530" s="1"/>
      <c r="I2530" s="1"/>
      <c r="J2530" s="1" t="s">
        <v>8320</v>
      </c>
      <c r="K2530" s="2">
        <v>44957</v>
      </c>
      <c r="L2530" s="1" t="s">
        <v>4218</v>
      </c>
      <c r="M2530" s="1" t="str">
        <f t="shared" si="195"/>
        <v>Infrastructure</v>
      </c>
      <c r="N2530" s="1" t="s">
        <v>4205</v>
      </c>
      <c r="O2530" s="1" t="s">
        <v>4338</v>
      </c>
      <c r="P2530" s="1">
        <v>9476</v>
      </c>
      <c r="Q2530" s="1">
        <v>373478</v>
      </c>
      <c r="R2530" s="1">
        <f t="shared" si="196"/>
        <v>0</v>
      </c>
      <c r="S2530" s="4">
        <v>221467.74184534259</v>
      </c>
      <c r="T2530" s="4">
        <v>102132.17041562653</v>
      </c>
      <c r="U2530" s="1">
        <f t="shared" si="197"/>
        <v>373478</v>
      </c>
      <c r="V2530" s="4">
        <f t="shared" si="198"/>
        <v>49878.087739030889</v>
      </c>
      <c r="W2530" s="1" t="str">
        <f t="shared" si="199"/>
        <v>Favourable</v>
      </c>
    </row>
    <row r="2531" spans="1:23" x14ac:dyDescent="0.25">
      <c r="A2531" s="1"/>
      <c r="B2531" s="1"/>
      <c r="C2531" s="1"/>
      <c r="D2531" s="1"/>
      <c r="E2531" s="1" t="s">
        <v>8321</v>
      </c>
      <c r="F2531" s="2">
        <v>45058</v>
      </c>
      <c r="G2531" s="3">
        <v>59824</v>
      </c>
      <c r="H2531" s="1"/>
      <c r="I2531" s="1"/>
      <c r="J2531" s="1" t="s">
        <v>8322</v>
      </c>
      <c r="K2531" s="2">
        <v>44655</v>
      </c>
      <c r="L2531" s="1" t="s">
        <v>4218</v>
      </c>
      <c r="M2531" s="1" t="str">
        <f t="shared" si="195"/>
        <v>Infrastructure</v>
      </c>
      <c r="N2531" s="1" t="s">
        <v>4210</v>
      </c>
      <c r="O2531" s="1" t="s">
        <v>4345</v>
      </c>
      <c r="P2531" s="1">
        <v>8814</v>
      </c>
      <c r="Q2531" s="1">
        <v>562469</v>
      </c>
      <c r="R2531" s="1">
        <f t="shared" si="196"/>
        <v>0</v>
      </c>
      <c r="S2531" s="4">
        <v>149201.72980485542</v>
      </c>
      <c r="T2531" s="4">
        <v>1917.7117139394122</v>
      </c>
      <c r="U2531" s="1">
        <f t="shared" si="197"/>
        <v>562469</v>
      </c>
      <c r="V2531" s="4">
        <f t="shared" si="198"/>
        <v>411349.55848120514</v>
      </c>
      <c r="W2531" s="1" t="str">
        <f t="shared" si="199"/>
        <v>Favourable</v>
      </c>
    </row>
    <row r="2532" spans="1:23" x14ac:dyDescent="0.25">
      <c r="A2532" s="1"/>
      <c r="B2532" s="1"/>
      <c r="C2532" s="1"/>
      <c r="D2532" s="1"/>
      <c r="E2532" s="1" t="s">
        <v>7424</v>
      </c>
      <c r="F2532" s="2">
        <v>44061</v>
      </c>
      <c r="G2532" s="3">
        <v>49962</v>
      </c>
      <c r="H2532" s="1"/>
      <c r="I2532" s="1"/>
      <c r="J2532" s="1" t="s">
        <v>8323</v>
      </c>
      <c r="K2532" s="2">
        <v>44710</v>
      </c>
      <c r="L2532" s="1" t="s">
        <v>4216</v>
      </c>
      <c r="M2532" s="1" t="str">
        <f t="shared" si="195"/>
        <v>Agricultural Extension</v>
      </c>
      <c r="N2532" s="1" t="s">
        <v>4205</v>
      </c>
      <c r="O2532" s="1" t="s">
        <v>4325</v>
      </c>
      <c r="P2532" s="1">
        <v>6718</v>
      </c>
      <c r="Q2532" s="1">
        <v>1197614</v>
      </c>
      <c r="R2532" s="1">
        <f t="shared" si="196"/>
        <v>24087</v>
      </c>
      <c r="S2532" s="4">
        <v>836614.56529144302</v>
      </c>
      <c r="T2532" s="4">
        <v>315224.45460441732</v>
      </c>
      <c r="U2532" s="1">
        <f t="shared" si="197"/>
        <v>1173527</v>
      </c>
      <c r="V2532" s="4">
        <f t="shared" si="198"/>
        <v>45774.98010413954</v>
      </c>
      <c r="W2532" s="1" t="str">
        <f t="shared" si="199"/>
        <v>Favourable</v>
      </c>
    </row>
    <row r="2533" spans="1:23" x14ac:dyDescent="0.25">
      <c r="A2533" s="1"/>
      <c r="B2533" s="1"/>
      <c r="C2533" s="1"/>
      <c r="D2533" s="1"/>
      <c r="E2533" s="1" t="s">
        <v>8324</v>
      </c>
      <c r="F2533" s="2">
        <v>44625</v>
      </c>
      <c r="G2533" s="3">
        <v>47088</v>
      </c>
      <c r="H2533" s="1"/>
      <c r="I2533" s="1"/>
      <c r="J2533" s="1" t="s">
        <v>5343</v>
      </c>
      <c r="K2533" s="2">
        <v>44588</v>
      </c>
      <c r="L2533" s="1" t="s">
        <v>4200</v>
      </c>
      <c r="M2533" s="1" t="str">
        <f t="shared" si="195"/>
        <v>Social Services</v>
      </c>
      <c r="N2533" s="1" t="s">
        <v>4210</v>
      </c>
      <c r="O2533" s="1" t="s">
        <v>4270</v>
      </c>
      <c r="P2533" s="1">
        <v>7575</v>
      </c>
      <c r="Q2533" s="1">
        <v>1718253</v>
      </c>
      <c r="R2533" s="1">
        <f t="shared" si="196"/>
        <v>66668</v>
      </c>
      <c r="S2533" s="4">
        <v>807070.90334468312</v>
      </c>
      <c r="T2533" s="4">
        <v>156339.93439552098</v>
      </c>
      <c r="U2533" s="1">
        <f t="shared" si="197"/>
        <v>1651585</v>
      </c>
      <c r="V2533" s="4">
        <f t="shared" si="198"/>
        <v>754842.16225979594</v>
      </c>
      <c r="W2533" s="1" t="str">
        <f t="shared" si="199"/>
        <v>Favourable</v>
      </c>
    </row>
    <row r="2534" spans="1:23" x14ac:dyDescent="0.25">
      <c r="A2534" s="1"/>
      <c r="B2534" s="1"/>
      <c r="C2534" s="1"/>
      <c r="D2534" s="1"/>
      <c r="E2534" s="1" t="s">
        <v>8325</v>
      </c>
      <c r="F2534" s="2">
        <v>43973</v>
      </c>
      <c r="G2534" s="3">
        <v>35595</v>
      </c>
      <c r="H2534" s="1"/>
      <c r="I2534" s="1"/>
      <c r="J2534" s="1" t="s">
        <v>8326</v>
      </c>
      <c r="K2534" s="2">
        <v>43844</v>
      </c>
      <c r="L2534" s="1" t="s">
        <v>4218</v>
      </c>
      <c r="M2534" s="1" t="str">
        <f t="shared" si="195"/>
        <v>Infrastructure</v>
      </c>
      <c r="N2534" s="1" t="s">
        <v>4210</v>
      </c>
      <c r="O2534" s="1" t="s">
        <v>4292</v>
      </c>
      <c r="P2534" s="1">
        <v>7532</v>
      </c>
      <c r="Q2534" s="1">
        <v>1229453</v>
      </c>
      <c r="R2534" s="1">
        <f t="shared" si="196"/>
        <v>0</v>
      </c>
      <c r="S2534" s="4">
        <v>936478.22599332966</v>
      </c>
      <c r="T2534" s="4">
        <v>340295.81457355147</v>
      </c>
      <c r="U2534" s="1">
        <f t="shared" si="197"/>
        <v>1229453</v>
      </c>
      <c r="V2534" s="4">
        <f t="shared" si="198"/>
        <v>-47321.040566881187</v>
      </c>
      <c r="W2534" s="1" t="str">
        <f t="shared" si="199"/>
        <v>Adverse</v>
      </c>
    </row>
    <row r="2535" spans="1:23" x14ac:dyDescent="0.25">
      <c r="A2535" s="1"/>
      <c r="B2535" s="1"/>
      <c r="C2535" s="1"/>
      <c r="D2535" s="1"/>
      <c r="E2535" s="1" t="s">
        <v>5121</v>
      </c>
      <c r="F2535" s="2">
        <v>44978</v>
      </c>
      <c r="G2535" s="3">
        <v>55165</v>
      </c>
      <c r="H2535" s="1"/>
      <c r="I2535" s="1"/>
      <c r="J2535" s="1" t="s">
        <v>4971</v>
      </c>
      <c r="K2535" s="2">
        <v>44683</v>
      </c>
      <c r="L2535" s="1" t="s">
        <v>4218</v>
      </c>
      <c r="M2535" s="1" t="str">
        <f t="shared" si="195"/>
        <v>Infrastructure</v>
      </c>
      <c r="N2535" s="1" t="s">
        <v>4205</v>
      </c>
      <c r="O2535" s="1" t="s">
        <v>4496</v>
      </c>
      <c r="P2535" s="1">
        <v>9018</v>
      </c>
      <c r="Q2535" s="1">
        <v>1927724</v>
      </c>
      <c r="R2535" s="1">
        <f t="shared" si="196"/>
        <v>57365</v>
      </c>
      <c r="S2535" s="4">
        <v>1365365.8461659797</v>
      </c>
      <c r="T2535" s="4">
        <v>83520.011162479976</v>
      </c>
      <c r="U2535" s="1">
        <f t="shared" si="197"/>
        <v>1870359</v>
      </c>
      <c r="V2535" s="4">
        <f t="shared" si="198"/>
        <v>478838.14267154038</v>
      </c>
      <c r="W2535" s="1" t="str">
        <f t="shared" si="199"/>
        <v>Favourable</v>
      </c>
    </row>
    <row r="2536" spans="1:23" x14ac:dyDescent="0.25">
      <c r="A2536" s="1"/>
      <c r="B2536" s="1"/>
      <c r="C2536" s="1"/>
      <c r="D2536" s="1"/>
      <c r="E2536" s="1" t="s">
        <v>5944</v>
      </c>
      <c r="F2536" s="2">
        <v>44580</v>
      </c>
      <c r="G2536" s="3">
        <v>33498</v>
      </c>
      <c r="H2536" s="1"/>
      <c r="I2536" s="1"/>
      <c r="J2536" s="1" t="s">
        <v>8327</v>
      </c>
      <c r="K2536" s="2">
        <v>45404</v>
      </c>
      <c r="L2536" s="1" t="s">
        <v>4200</v>
      </c>
      <c r="M2536" s="1" t="str">
        <f t="shared" si="195"/>
        <v>Social Services</v>
      </c>
      <c r="N2536" s="1" t="s">
        <v>4222</v>
      </c>
      <c r="O2536" s="1" t="s">
        <v>4421</v>
      </c>
      <c r="P2536" s="1">
        <v>9189</v>
      </c>
      <c r="Q2536" s="1">
        <v>559804</v>
      </c>
      <c r="R2536" s="1">
        <f t="shared" si="196"/>
        <v>0</v>
      </c>
      <c r="S2536" s="4">
        <v>436691.3957121335</v>
      </c>
      <c r="T2536" s="4">
        <v>80618.260208430278</v>
      </c>
      <c r="U2536" s="1">
        <f t="shared" si="197"/>
        <v>559804</v>
      </c>
      <c r="V2536" s="4">
        <f t="shared" si="198"/>
        <v>42494.34407943621</v>
      </c>
      <c r="W2536" s="1" t="str">
        <f t="shared" si="199"/>
        <v>Favourable</v>
      </c>
    </row>
    <row r="2537" spans="1:23" x14ac:dyDescent="0.25">
      <c r="A2537" s="1"/>
      <c r="B2537" s="1"/>
      <c r="C2537" s="1"/>
      <c r="D2537" s="1"/>
      <c r="E2537" s="1" t="s">
        <v>8328</v>
      </c>
      <c r="F2537" s="2">
        <v>45273</v>
      </c>
      <c r="G2537" s="3">
        <v>17716</v>
      </c>
      <c r="H2537" s="1"/>
      <c r="I2537" s="1"/>
      <c r="J2537" s="1" t="s">
        <v>8329</v>
      </c>
      <c r="K2537" s="2">
        <v>44009</v>
      </c>
      <c r="L2537" s="1" t="s">
        <v>4204</v>
      </c>
      <c r="M2537" s="1" t="str">
        <f t="shared" si="195"/>
        <v>Education</v>
      </c>
      <c r="N2537" s="1" t="s">
        <v>4222</v>
      </c>
      <c r="O2537" s="1" t="s">
        <v>4217</v>
      </c>
      <c r="P2537" s="1">
        <v>6369</v>
      </c>
      <c r="Q2537" s="1">
        <v>1847834</v>
      </c>
      <c r="R2537" s="1">
        <f t="shared" si="196"/>
        <v>38998</v>
      </c>
      <c r="S2537" s="4">
        <v>1239636.3252686146</v>
      </c>
      <c r="T2537" s="4">
        <v>492214.88821462687</v>
      </c>
      <c r="U2537" s="1">
        <f t="shared" si="197"/>
        <v>1808836</v>
      </c>
      <c r="V2537" s="4">
        <f t="shared" si="198"/>
        <v>115982.78651675861</v>
      </c>
      <c r="W2537" s="1" t="str">
        <f t="shared" si="199"/>
        <v>Favourable</v>
      </c>
    </row>
    <row r="2538" spans="1:23" x14ac:dyDescent="0.25">
      <c r="A2538" s="1"/>
      <c r="B2538" s="1"/>
      <c r="C2538" s="1"/>
      <c r="D2538" s="1"/>
      <c r="E2538" s="1" t="s">
        <v>8330</v>
      </c>
      <c r="F2538" s="2">
        <v>44384</v>
      </c>
      <c r="G2538" s="3">
        <v>42873</v>
      </c>
      <c r="H2538" s="1"/>
      <c r="I2538" s="1"/>
      <c r="J2538" s="1" t="s">
        <v>8331</v>
      </c>
      <c r="K2538" s="2">
        <v>44744</v>
      </c>
      <c r="L2538" s="1" t="s">
        <v>4204</v>
      </c>
      <c r="M2538" s="1" t="str">
        <f t="shared" si="195"/>
        <v>Education</v>
      </c>
      <c r="N2538" s="1" t="s">
        <v>4205</v>
      </c>
      <c r="O2538" s="1" t="s">
        <v>4259</v>
      </c>
      <c r="P2538" s="1">
        <v>9176</v>
      </c>
      <c r="Q2538" s="1">
        <v>1197774</v>
      </c>
      <c r="R2538" s="1">
        <f t="shared" si="196"/>
        <v>55425</v>
      </c>
      <c r="S2538" s="4">
        <v>198169.38224295818</v>
      </c>
      <c r="T2538" s="4">
        <v>382006.52085933631</v>
      </c>
      <c r="U2538" s="1">
        <f t="shared" si="197"/>
        <v>1142349</v>
      </c>
      <c r="V2538" s="4">
        <f t="shared" si="198"/>
        <v>617598.09689770546</v>
      </c>
      <c r="W2538" s="1" t="str">
        <f t="shared" si="199"/>
        <v>Favourable</v>
      </c>
    </row>
    <row r="2539" spans="1:23" x14ac:dyDescent="0.25">
      <c r="A2539" s="1"/>
      <c r="B2539" s="1"/>
      <c r="C2539" s="1"/>
      <c r="D2539" s="1"/>
      <c r="E2539" s="1" t="s">
        <v>5416</v>
      </c>
      <c r="F2539" s="2">
        <v>44237</v>
      </c>
      <c r="G2539" s="3">
        <v>21156</v>
      </c>
      <c r="H2539" s="1"/>
      <c r="I2539" s="1"/>
      <c r="J2539" s="1" t="s">
        <v>5807</v>
      </c>
      <c r="K2539" s="2">
        <v>44756</v>
      </c>
      <c r="L2539" s="1" t="s">
        <v>4216</v>
      </c>
      <c r="M2539" s="1" t="str">
        <f t="shared" si="195"/>
        <v>Agricultural Extension</v>
      </c>
      <c r="N2539" s="1" t="s">
        <v>4222</v>
      </c>
      <c r="O2539" s="1" t="s">
        <v>4330</v>
      </c>
      <c r="P2539" s="1">
        <v>8160</v>
      </c>
      <c r="Q2539" s="1">
        <v>561173</v>
      </c>
      <c r="R2539" s="1">
        <f t="shared" si="196"/>
        <v>58458</v>
      </c>
      <c r="S2539" s="4">
        <v>551163.65693582606</v>
      </c>
      <c r="T2539" s="4">
        <v>49313.292752694404</v>
      </c>
      <c r="U2539" s="1">
        <f t="shared" si="197"/>
        <v>502715</v>
      </c>
      <c r="V2539" s="4">
        <f t="shared" si="198"/>
        <v>-39303.949688520515</v>
      </c>
      <c r="W2539" s="1" t="str">
        <f t="shared" si="199"/>
        <v>Adverse</v>
      </c>
    </row>
    <row r="2540" spans="1:23" x14ac:dyDescent="0.25">
      <c r="A2540" s="1"/>
      <c r="B2540" s="1"/>
      <c r="C2540" s="1"/>
      <c r="D2540" s="1"/>
      <c r="E2540" s="1" t="s">
        <v>8332</v>
      </c>
      <c r="F2540" s="2">
        <v>45051</v>
      </c>
      <c r="G2540" s="3">
        <v>50258</v>
      </c>
      <c r="H2540" s="1"/>
      <c r="I2540" s="1"/>
      <c r="J2540" s="1" t="s">
        <v>8333</v>
      </c>
      <c r="K2540" s="2">
        <v>44644</v>
      </c>
      <c r="L2540" s="1" t="s">
        <v>4212</v>
      </c>
      <c r="M2540" s="1" t="str">
        <f t="shared" si="195"/>
        <v>Agricultural Extension</v>
      </c>
      <c r="N2540" s="1" t="s">
        <v>4222</v>
      </c>
      <c r="O2540" s="1" t="s">
        <v>4330</v>
      </c>
      <c r="P2540" s="1">
        <v>7464</v>
      </c>
      <c r="Q2540" s="1">
        <v>1462539</v>
      </c>
      <c r="R2540" s="1">
        <f t="shared" si="196"/>
        <v>50530</v>
      </c>
      <c r="S2540" s="4">
        <v>1246936.7225720233</v>
      </c>
      <c r="T2540" s="4">
        <v>218651.72762241852</v>
      </c>
      <c r="U2540" s="1">
        <f t="shared" si="197"/>
        <v>1412009</v>
      </c>
      <c r="V2540" s="4">
        <f t="shared" si="198"/>
        <v>-3049.4501944417134</v>
      </c>
      <c r="W2540" s="1" t="str">
        <f t="shared" si="199"/>
        <v>Adverse</v>
      </c>
    </row>
    <row r="2541" spans="1:23" x14ac:dyDescent="0.25">
      <c r="A2541" s="1"/>
      <c r="B2541" s="1"/>
      <c r="C2541" s="1"/>
      <c r="D2541" s="1"/>
      <c r="E2541" s="1" t="s">
        <v>8334</v>
      </c>
      <c r="F2541" s="2">
        <v>45306</v>
      </c>
      <c r="G2541" s="3">
        <v>54939</v>
      </c>
      <c r="H2541" s="1"/>
      <c r="I2541" s="1"/>
      <c r="J2541" s="1" t="s">
        <v>8121</v>
      </c>
      <c r="K2541" s="2">
        <v>44496</v>
      </c>
      <c r="L2541" s="1" t="s">
        <v>4200</v>
      </c>
      <c r="M2541" s="1" t="str">
        <f t="shared" si="195"/>
        <v>Social Services</v>
      </c>
      <c r="N2541" s="1" t="s">
        <v>4222</v>
      </c>
      <c r="O2541" s="1" t="s">
        <v>4292</v>
      </c>
      <c r="P2541" s="1">
        <v>7819</v>
      </c>
      <c r="Q2541" s="1">
        <v>395984</v>
      </c>
      <c r="R2541" s="1">
        <f t="shared" si="196"/>
        <v>37498</v>
      </c>
      <c r="S2541" s="4">
        <v>150911.91843868649</v>
      </c>
      <c r="T2541" s="4">
        <v>67201.841389403548</v>
      </c>
      <c r="U2541" s="1">
        <f t="shared" si="197"/>
        <v>358486</v>
      </c>
      <c r="V2541" s="4">
        <f t="shared" si="198"/>
        <v>177870.24017190997</v>
      </c>
      <c r="W2541" s="1" t="str">
        <f t="shared" si="199"/>
        <v>Favourable</v>
      </c>
    </row>
    <row r="2542" spans="1:23" x14ac:dyDescent="0.25">
      <c r="A2542" s="1"/>
      <c r="B2542" s="1"/>
      <c r="C2542" s="1"/>
      <c r="D2542" s="1"/>
      <c r="E2542" s="1" t="s">
        <v>8335</v>
      </c>
      <c r="F2542" s="2">
        <v>44699</v>
      </c>
      <c r="G2542" s="3">
        <v>26624</v>
      </c>
      <c r="H2542" s="1"/>
      <c r="I2542" s="1"/>
      <c r="J2542" s="1" t="s">
        <v>4392</v>
      </c>
      <c r="K2542" s="2">
        <v>44478</v>
      </c>
      <c r="L2542" s="1" t="s">
        <v>4204</v>
      </c>
      <c r="M2542" s="1" t="str">
        <f t="shared" si="195"/>
        <v>Education</v>
      </c>
      <c r="N2542" s="1" t="s">
        <v>4205</v>
      </c>
      <c r="O2542" s="1" t="s">
        <v>4402</v>
      </c>
      <c r="P2542" s="1">
        <v>9414</v>
      </c>
      <c r="Q2542" s="1">
        <v>2178545</v>
      </c>
      <c r="R2542" s="1">
        <f t="shared" si="196"/>
        <v>77498</v>
      </c>
      <c r="S2542" s="4">
        <v>512769.31094500894</v>
      </c>
      <c r="T2542" s="4">
        <v>695582.96069541306</v>
      </c>
      <c r="U2542" s="1">
        <f t="shared" si="197"/>
        <v>2101047</v>
      </c>
      <c r="V2542" s="4">
        <f t="shared" si="198"/>
        <v>970192.72835957794</v>
      </c>
      <c r="W2542" s="1" t="str">
        <f t="shared" si="199"/>
        <v>Favourable</v>
      </c>
    </row>
    <row r="2543" spans="1:23" x14ac:dyDescent="0.25">
      <c r="A2543" s="1"/>
      <c r="B2543" s="1"/>
      <c r="C2543" s="1"/>
      <c r="D2543" s="1"/>
      <c r="E2543" s="1" t="s">
        <v>8336</v>
      </c>
      <c r="F2543" s="2">
        <v>44650</v>
      </c>
      <c r="G2543" s="3">
        <v>28270</v>
      </c>
      <c r="H2543" s="1"/>
      <c r="I2543" s="1"/>
      <c r="J2543" s="1" t="s">
        <v>4274</v>
      </c>
      <c r="K2543" s="2">
        <v>44485</v>
      </c>
      <c r="L2543" s="1" t="s">
        <v>4218</v>
      </c>
      <c r="M2543" s="1" t="str">
        <f t="shared" si="195"/>
        <v>Infrastructure</v>
      </c>
      <c r="N2543" s="1" t="s">
        <v>4205</v>
      </c>
      <c r="O2543" s="1" t="s">
        <v>4458</v>
      </c>
      <c r="P2543" s="1">
        <v>7615</v>
      </c>
      <c r="Q2543" s="1">
        <v>2271799</v>
      </c>
      <c r="R2543" s="1">
        <f t="shared" si="196"/>
        <v>68906</v>
      </c>
      <c r="S2543" s="4">
        <v>2037689.3564179465</v>
      </c>
      <c r="T2543" s="4">
        <v>201430.19715063096</v>
      </c>
      <c r="U2543" s="1">
        <f t="shared" si="197"/>
        <v>2202893</v>
      </c>
      <c r="V2543" s="4">
        <f t="shared" si="198"/>
        <v>32679.446431422606</v>
      </c>
      <c r="W2543" s="1" t="str">
        <f t="shared" si="199"/>
        <v>Favourable</v>
      </c>
    </row>
    <row r="2544" spans="1:23" x14ac:dyDescent="0.25">
      <c r="A2544" s="1"/>
      <c r="B2544" s="1"/>
      <c r="C2544" s="1"/>
      <c r="D2544" s="1"/>
      <c r="E2544" s="1" t="s">
        <v>8337</v>
      </c>
      <c r="F2544" s="2">
        <v>44393</v>
      </c>
      <c r="G2544" s="3">
        <v>36466</v>
      </c>
      <c r="H2544" s="1"/>
      <c r="I2544" s="1"/>
      <c r="J2544" s="1" t="s">
        <v>7698</v>
      </c>
      <c r="K2544" s="2">
        <v>45173</v>
      </c>
      <c r="L2544" s="1" t="s">
        <v>4204</v>
      </c>
      <c r="M2544" s="1" t="str">
        <f t="shared" si="195"/>
        <v>Education</v>
      </c>
      <c r="N2544" s="1" t="s">
        <v>4210</v>
      </c>
      <c r="O2544" s="1" t="s">
        <v>4276</v>
      </c>
      <c r="P2544" s="1">
        <v>9175</v>
      </c>
      <c r="Q2544" s="1">
        <v>876993</v>
      </c>
      <c r="R2544" s="1">
        <f t="shared" si="196"/>
        <v>25891</v>
      </c>
      <c r="S2544" s="4">
        <v>352275.30207553768</v>
      </c>
      <c r="T2544" s="4">
        <v>159579.67272122079</v>
      </c>
      <c r="U2544" s="1">
        <f t="shared" si="197"/>
        <v>851102</v>
      </c>
      <c r="V2544" s="4">
        <f t="shared" si="198"/>
        <v>365138.0252032415</v>
      </c>
      <c r="W2544" s="1" t="str">
        <f t="shared" si="199"/>
        <v>Favourable</v>
      </c>
    </row>
    <row r="2545" spans="1:23" x14ac:dyDescent="0.25">
      <c r="A2545" s="1"/>
      <c r="B2545" s="1"/>
      <c r="C2545" s="1"/>
      <c r="D2545" s="1"/>
      <c r="E2545" s="1" t="s">
        <v>8338</v>
      </c>
      <c r="F2545" s="2">
        <v>44643</v>
      </c>
      <c r="G2545" s="3">
        <v>39242</v>
      </c>
      <c r="H2545" s="1"/>
      <c r="I2545" s="1"/>
      <c r="J2545" s="1" t="s">
        <v>8339</v>
      </c>
      <c r="K2545" s="2">
        <v>44328</v>
      </c>
      <c r="L2545" s="1" t="s">
        <v>4216</v>
      </c>
      <c r="M2545" s="1" t="str">
        <f t="shared" si="195"/>
        <v>Agricultural Extension</v>
      </c>
      <c r="N2545" s="1" t="s">
        <v>4205</v>
      </c>
      <c r="O2545" s="1" t="s">
        <v>4250</v>
      </c>
      <c r="P2545" s="1">
        <v>5676</v>
      </c>
      <c r="Q2545" s="1">
        <v>1986921</v>
      </c>
      <c r="R2545" s="1">
        <f t="shared" si="196"/>
        <v>21946</v>
      </c>
      <c r="S2545" s="4">
        <v>932713.13400124107</v>
      </c>
      <c r="T2545" s="4">
        <v>333325.37142509577</v>
      </c>
      <c r="U2545" s="1">
        <f t="shared" si="197"/>
        <v>1964975</v>
      </c>
      <c r="V2545" s="4">
        <f t="shared" si="198"/>
        <v>720882.49457366322</v>
      </c>
      <c r="W2545" s="1" t="str">
        <f t="shared" si="199"/>
        <v>Favourable</v>
      </c>
    </row>
    <row r="2546" spans="1:23" x14ac:dyDescent="0.25">
      <c r="A2546" s="1"/>
      <c r="B2546" s="1"/>
      <c r="C2546" s="1"/>
      <c r="D2546" s="1"/>
      <c r="E2546" s="1" t="s">
        <v>8340</v>
      </c>
      <c r="F2546" s="2">
        <v>43950</v>
      </c>
      <c r="G2546" s="3">
        <v>25413</v>
      </c>
      <c r="H2546" s="1"/>
      <c r="I2546" s="1"/>
      <c r="J2546" s="1" t="s">
        <v>7373</v>
      </c>
      <c r="K2546" s="2">
        <v>43959</v>
      </c>
      <c r="L2546" s="1" t="s">
        <v>4216</v>
      </c>
      <c r="M2546" s="1" t="str">
        <f t="shared" si="195"/>
        <v>Agricultural Extension</v>
      </c>
      <c r="N2546" s="1" t="s">
        <v>4222</v>
      </c>
      <c r="O2546" s="1" t="s">
        <v>4279</v>
      </c>
      <c r="P2546" s="1">
        <v>8856</v>
      </c>
      <c r="Q2546" s="1">
        <v>2454119</v>
      </c>
      <c r="R2546" s="1">
        <f t="shared" si="196"/>
        <v>19758</v>
      </c>
      <c r="S2546" s="4">
        <v>386740.30401167652</v>
      </c>
      <c r="T2546" s="4">
        <v>272938.82140078262</v>
      </c>
      <c r="U2546" s="1">
        <f t="shared" si="197"/>
        <v>2434361</v>
      </c>
      <c r="V2546" s="4">
        <f t="shared" si="198"/>
        <v>1794439.874587541</v>
      </c>
      <c r="W2546" s="1" t="str">
        <f t="shared" si="199"/>
        <v>Favourable</v>
      </c>
    </row>
    <row r="2547" spans="1:23" x14ac:dyDescent="0.25">
      <c r="A2547" s="1"/>
      <c r="B2547" s="1"/>
      <c r="C2547" s="1"/>
      <c r="D2547" s="1"/>
      <c r="E2547" s="1" t="s">
        <v>8341</v>
      </c>
      <c r="F2547" s="2">
        <v>45220</v>
      </c>
      <c r="G2547" s="3">
        <v>56898</v>
      </c>
      <c r="H2547" s="1"/>
      <c r="I2547" s="1"/>
      <c r="J2547" s="1" t="s">
        <v>8247</v>
      </c>
      <c r="K2547" s="2">
        <v>43870</v>
      </c>
      <c r="L2547" s="1" t="s">
        <v>4204</v>
      </c>
      <c r="M2547" s="1" t="str">
        <f t="shared" si="195"/>
        <v>Education</v>
      </c>
      <c r="N2547" s="1" t="s">
        <v>4210</v>
      </c>
      <c r="O2547" s="1" t="s">
        <v>4289</v>
      </c>
      <c r="P2547" s="1">
        <v>7993</v>
      </c>
      <c r="Q2547" s="1">
        <v>2411241</v>
      </c>
      <c r="R2547" s="1">
        <f t="shared" si="196"/>
        <v>28285</v>
      </c>
      <c r="S2547" s="4">
        <v>2289491.2362939757</v>
      </c>
      <c r="T2547" s="4">
        <v>196248.42476739071</v>
      </c>
      <c r="U2547" s="1">
        <f t="shared" si="197"/>
        <v>2382956</v>
      </c>
      <c r="V2547" s="4">
        <f t="shared" si="198"/>
        <v>-74498.661061366554</v>
      </c>
      <c r="W2547" s="1" t="str">
        <f t="shared" si="199"/>
        <v>Adverse</v>
      </c>
    </row>
    <row r="2548" spans="1:23" x14ac:dyDescent="0.25">
      <c r="A2548" s="1"/>
      <c r="B2548" s="1"/>
      <c r="C2548" s="1"/>
      <c r="D2548" s="1"/>
      <c r="E2548" s="1" t="s">
        <v>8342</v>
      </c>
      <c r="F2548" s="2">
        <v>44524</v>
      </c>
      <c r="G2548" s="3">
        <v>33885</v>
      </c>
      <c r="H2548" s="1"/>
      <c r="I2548" s="1"/>
      <c r="J2548" s="1" t="s">
        <v>5152</v>
      </c>
      <c r="K2548" s="2">
        <v>44527</v>
      </c>
      <c r="L2548" s="1" t="s">
        <v>4212</v>
      </c>
      <c r="M2548" s="1" t="str">
        <f t="shared" si="195"/>
        <v>Agricultural Extension</v>
      </c>
      <c r="N2548" s="1" t="s">
        <v>4210</v>
      </c>
      <c r="O2548" s="1" t="s">
        <v>4217</v>
      </c>
      <c r="P2548" s="1">
        <v>6569</v>
      </c>
      <c r="Q2548" s="1">
        <v>2262330</v>
      </c>
      <c r="R2548" s="1">
        <f t="shared" si="196"/>
        <v>62663</v>
      </c>
      <c r="S2548" s="4">
        <v>2138568.6460638498</v>
      </c>
      <c r="T2548" s="4">
        <v>398528.29698891402</v>
      </c>
      <c r="U2548" s="1">
        <f t="shared" si="197"/>
        <v>2199667</v>
      </c>
      <c r="V2548" s="4">
        <f t="shared" si="198"/>
        <v>-274766.94305276405</v>
      </c>
      <c r="W2548" s="1" t="str">
        <f t="shared" si="199"/>
        <v>Adverse</v>
      </c>
    </row>
    <row r="2549" spans="1:23" x14ac:dyDescent="0.25">
      <c r="A2549" s="1"/>
      <c r="B2549" s="1"/>
      <c r="C2549" s="1"/>
      <c r="D2549" s="1"/>
      <c r="E2549" s="1" t="s">
        <v>8343</v>
      </c>
      <c r="F2549" s="2">
        <v>44270</v>
      </c>
      <c r="G2549" s="3">
        <v>44470</v>
      </c>
      <c r="H2549" s="1"/>
      <c r="I2549" s="1"/>
      <c r="J2549" s="1" t="s">
        <v>6832</v>
      </c>
      <c r="K2549" s="2">
        <v>44034</v>
      </c>
      <c r="L2549" s="1" t="s">
        <v>4216</v>
      </c>
      <c r="M2549" s="1" t="str">
        <f t="shared" si="195"/>
        <v>Agricultural Extension</v>
      </c>
      <c r="N2549" s="1" t="s">
        <v>4210</v>
      </c>
      <c r="O2549" s="1" t="s">
        <v>4338</v>
      </c>
      <c r="P2549" s="1">
        <v>7157</v>
      </c>
      <c r="Q2549" s="1">
        <v>1098660</v>
      </c>
      <c r="R2549" s="1">
        <f t="shared" si="196"/>
        <v>26832</v>
      </c>
      <c r="S2549" s="4">
        <v>398475.71627304779</v>
      </c>
      <c r="T2549" s="4">
        <v>289315.70340756606</v>
      </c>
      <c r="U2549" s="1">
        <f t="shared" si="197"/>
        <v>1071828</v>
      </c>
      <c r="V2549" s="4">
        <f t="shared" si="198"/>
        <v>410868.58031938621</v>
      </c>
      <c r="W2549" s="1" t="str">
        <f t="shared" si="199"/>
        <v>Favourable</v>
      </c>
    </row>
    <row r="2550" spans="1:23" x14ac:dyDescent="0.25">
      <c r="A2550" s="1"/>
      <c r="B2550" s="1"/>
      <c r="C2550" s="1"/>
      <c r="D2550" s="1"/>
      <c r="E2550" s="1" t="s">
        <v>4905</v>
      </c>
      <c r="F2550" s="2">
        <v>45159</v>
      </c>
      <c r="G2550" s="3">
        <v>33794</v>
      </c>
      <c r="H2550" s="1"/>
      <c r="I2550" s="1"/>
      <c r="J2550" s="1" t="s">
        <v>6461</v>
      </c>
      <c r="K2550" s="2">
        <v>45190</v>
      </c>
      <c r="L2550" s="1" t="s">
        <v>4212</v>
      </c>
      <c r="M2550" s="1" t="str">
        <f t="shared" si="195"/>
        <v>Agricultural Extension</v>
      </c>
      <c r="N2550" s="1" t="s">
        <v>4210</v>
      </c>
      <c r="O2550" s="1" t="s">
        <v>4273</v>
      </c>
      <c r="P2550" s="1">
        <v>7078</v>
      </c>
      <c r="Q2550" s="1">
        <v>537003</v>
      </c>
      <c r="R2550" s="1">
        <f t="shared" si="196"/>
        <v>38271</v>
      </c>
      <c r="S2550" s="4">
        <v>378570.10022215859</v>
      </c>
      <c r="T2550" s="4">
        <v>116999.59286605871</v>
      </c>
      <c r="U2550" s="1">
        <f t="shared" si="197"/>
        <v>498732</v>
      </c>
      <c r="V2550" s="4">
        <f t="shared" si="198"/>
        <v>41433.306911782711</v>
      </c>
      <c r="W2550" s="1" t="str">
        <f t="shared" si="199"/>
        <v>Favourable</v>
      </c>
    </row>
    <row r="2551" spans="1:23" x14ac:dyDescent="0.25">
      <c r="A2551" s="1"/>
      <c r="B2551" s="1"/>
      <c r="C2551" s="1"/>
      <c r="D2551" s="1"/>
      <c r="E2551" s="1" t="s">
        <v>8344</v>
      </c>
      <c r="F2551" s="2">
        <v>44504</v>
      </c>
      <c r="G2551" s="3">
        <v>18350</v>
      </c>
      <c r="H2551" s="1"/>
      <c r="I2551" s="1"/>
      <c r="J2551" s="1" t="s">
        <v>4804</v>
      </c>
      <c r="K2551" s="2">
        <v>45247</v>
      </c>
      <c r="L2551" s="1" t="s">
        <v>4204</v>
      </c>
      <c r="M2551" s="1" t="str">
        <f t="shared" si="195"/>
        <v>Education</v>
      </c>
      <c r="N2551" s="1" t="s">
        <v>4222</v>
      </c>
      <c r="O2551" s="1" t="s">
        <v>4330</v>
      </c>
      <c r="P2551" s="1">
        <v>8306</v>
      </c>
      <c r="Q2551" s="1">
        <v>2214035</v>
      </c>
      <c r="R2551" s="1">
        <f t="shared" si="196"/>
        <v>71642</v>
      </c>
      <c r="S2551" s="4">
        <v>2036315.7221320774</v>
      </c>
      <c r="T2551" s="4">
        <v>568800.43717829057</v>
      </c>
      <c r="U2551" s="1">
        <f t="shared" si="197"/>
        <v>2142393</v>
      </c>
      <c r="V2551" s="4">
        <f t="shared" si="198"/>
        <v>-391081.15931036789</v>
      </c>
      <c r="W2551" s="1" t="str">
        <f t="shared" si="199"/>
        <v>Adverse</v>
      </c>
    </row>
    <row r="2552" spans="1:23" x14ac:dyDescent="0.25">
      <c r="A2552" s="1"/>
      <c r="B2552" s="1"/>
      <c r="C2552" s="1"/>
      <c r="D2552" s="1"/>
      <c r="E2552" s="1" t="s">
        <v>8345</v>
      </c>
      <c r="F2552" s="2">
        <v>44341</v>
      </c>
      <c r="G2552" s="3">
        <v>11837</v>
      </c>
      <c r="H2552" s="1"/>
      <c r="I2552" s="1"/>
      <c r="J2552" s="1" t="s">
        <v>8346</v>
      </c>
      <c r="K2552" s="2">
        <v>44748</v>
      </c>
      <c r="L2552" s="1" t="s">
        <v>4204</v>
      </c>
      <c r="M2552" s="1" t="str">
        <f t="shared" si="195"/>
        <v>Education</v>
      </c>
      <c r="N2552" s="1" t="s">
        <v>4205</v>
      </c>
      <c r="O2552" s="1" t="s">
        <v>4388</v>
      </c>
      <c r="P2552" s="1">
        <v>8241</v>
      </c>
      <c r="Q2552" s="1">
        <v>1744107</v>
      </c>
      <c r="R2552" s="1">
        <f t="shared" si="196"/>
        <v>24252</v>
      </c>
      <c r="S2552" s="4">
        <v>1584109.9758892751</v>
      </c>
      <c r="T2552" s="4">
        <v>555047.800851785</v>
      </c>
      <c r="U2552" s="1">
        <f t="shared" si="197"/>
        <v>1719855</v>
      </c>
      <c r="V2552" s="4">
        <f t="shared" si="198"/>
        <v>-395050.77674105996</v>
      </c>
      <c r="W2552" s="1" t="str">
        <f t="shared" si="199"/>
        <v>Adverse</v>
      </c>
    </row>
    <row r="2553" spans="1:23" x14ac:dyDescent="0.25">
      <c r="A2553" s="1"/>
      <c r="B2553" s="1"/>
      <c r="C2553" s="1"/>
      <c r="D2553" s="1"/>
      <c r="E2553" s="1" t="s">
        <v>8347</v>
      </c>
      <c r="F2553" s="2">
        <v>44281</v>
      </c>
      <c r="G2553" s="3">
        <v>27038</v>
      </c>
      <c r="H2553" s="1"/>
      <c r="I2553" s="1"/>
      <c r="J2553" s="1" t="s">
        <v>6625</v>
      </c>
      <c r="K2553" s="2">
        <v>44463</v>
      </c>
      <c r="L2553" s="1" t="s">
        <v>4218</v>
      </c>
      <c r="M2553" s="1" t="str">
        <f t="shared" si="195"/>
        <v>Infrastructure</v>
      </c>
      <c r="N2553" s="1" t="s">
        <v>4210</v>
      </c>
      <c r="O2553" s="1" t="s">
        <v>4345</v>
      </c>
      <c r="P2553" s="1">
        <v>5667</v>
      </c>
      <c r="Q2553" s="1">
        <v>1239000</v>
      </c>
      <c r="R2553" s="1">
        <f t="shared" si="196"/>
        <v>52098</v>
      </c>
      <c r="S2553" s="4">
        <v>890978.19633301138</v>
      </c>
      <c r="T2553" s="4">
        <v>173317.69757150838</v>
      </c>
      <c r="U2553" s="1">
        <f t="shared" si="197"/>
        <v>1186902</v>
      </c>
      <c r="V2553" s="4">
        <f t="shared" si="198"/>
        <v>174704.10609548027</v>
      </c>
      <c r="W2553" s="1" t="str">
        <f t="shared" si="199"/>
        <v>Favourable</v>
      </c>
    </row>
    <row r="2554" spans="1:23" x14ac:dyDescent="0.25">
      <c r="A2554" s="1"/>
      <c r="B2554" s="1"/>
      <c r="C2554" s="1"/>
      <c r="D2554" s="1"/>
      <c r="E2554" s="1" t="s">
        <v>8168</v>
      </c>
      <c r="F2554" s="2">
        <v>44873</v>
      </c>
      <c r="G2554" s="3">
        <v>13768</v>
      </c>
      <c r="H2554" s="1"/>
      <c r="I2554" s="1"/>
      <c r="J2554" s="1" t="s">
        <v>6942</v>
      </c>
      <c r="K2554" s="2">
        <v>44178</v>
      </c>
      <c r="L2554" s="1" t="s">
        <v>4204</v>
      </c>
      <c r="M2554" s="1" t="str">
        <f t="shared" si="195"/>
        <v>Education</v>
      </c>
      <c r="N2554" s="1" t="s">
        <v>4210</v>
      </c>
      <c r="O2554" s="1" t="s">
        <v>4286</v>
      </c>
      <c r="P2554" s="1">
        <v>8307</v>
      </c>
      <c r="Q2554" s="1">
        <v>1684618</v>
      </c>
      <c r="R2554" s="1">
        <f t="shared" si="196"/>
        <v>12407</v>
      </c>
      <c r="S2554" s="4">
        <v>821210.93957524688</v>
      </c>
      <c r="T2554" s="4">
        <v>543066.33794955071</v>
      </c>
      <c r="U2554" s="1">
        <f t="shared" si="197"/>
        <v>1672211</v>
      </c>
      <c r="V2554" s="4">
        <f t="shared" si="198"/>
        <v>320340.72247520229</v>
      </c>
      <c r="W2554" s="1" t="str">
        <f t="shared" si="199"/>
        <v>Favourable</v>
      </c>
    </row>
    <row r="2555" spans="1:23" x14ac:dyDescent="0.25">
      <c r="A2555" s="1"/>
      <c r="B2555" s="1"/>
      <c r="C2555" s="1"/>
      <c r="D2555" s="1"/>
      <c r="E2555" s="1" t="s">
        <v>8348</v>
      </c>
      <c r="F2555" s="2">
        <v>45302</v>
      </c>
      <c r="G2555" s="3">
        <v>10066</v>
      </c>
      <c r="H2555" s="1"/>
      <c r="I2555" s="1"/>
      <c r="J2555" s="1" t="s">
        <v>7587</v>
      </c>
      <c r="K2555" s="2">
        <v>44308</v>
      </c>
      <c r="L2555" s="1" t="s">
        <v>4216</v>
      </c>
      <c r="M2555" s="1" t="str">
        <f t="shared" si="195"/>
        <v>Agricultural Extension</v>
      </c>
      <c r="N2555" s="1" t="s">
        <v>4205</v>
      </c>
      <c r="O2555" s="1" t="s">
        <v>4476</v>
      </c>
      <c r="P2555" s="1">
        <v>8844</v>
      </c>
      <c r="Q2555" s="1">
        <v>518259</v>
      </c>
      <c r="R2555" s="1">
        <f t="shared" si="196"/>
        <v>52108</v>
      </c>
      <c r="S2555" s="4">
        <v>338827.93515526591</v>
      </c>
      <c r="T2555" s="4">
        <v>143256.95064739708</v>
      </c>
      <c r="U2555" s="1">
        <f t="shared" si="197"/>
        <v>466151</v>
      </c>
      <c r="V2555" s="4">
        <f t="shared" si="198"/>
        <v>36174.11419733701</v>
      </c>
      <c r="W2555" s="1" t="str">
        <f t="shared" si="199"/>
        <v>Favourable</v>
      </c>
    </row>
    <row r="2556" spans="1:23" x14ac:dyDescent="0.25">
      <c r="A2556" s="1"/>
      <c r="B2556" s="1"/>
      <c r="C2556" s="1"/>
      <c r="D2556" s="1"/>
      <c r="E2556" s="1" t="s">
        <v>8349</v>
      </c>
      <c r="F2556" s="2">
        <v>44763</v>
      </c>
      <c r="G2556" s="3">
        <v>58048</v>
      </c>
      <c r="H2556" s="1"/>
      <c r="I2556" s="1"/>
      <c r="J2556" s="1" t="s">
        <v>8349</v>
      </c>
      <c r="K2556" s="2">
        <v>44560</v>
      </c>
      <c r="L2556" s="1" t="s">
        <v>4204</v>
      </c>
      <c r="M2556" s="1" t="str">
        <f t="shared" si="195"/>
        <v>Education</v>
      </c>
      <c r="N2556" s="1" t="s">
        <v>4205</v>
      </c>
      <c r="O2556" s="1" t="s">
        <v>4206</v>
      </c>
      <c r="P2556" s="1">
        <v>5506</v>
      </c>
      <c r="Q2556" s="1">
        <v>2301350</v>
      </c>
      <c r="R2556" s="1">
        <f t="shared" si="196"/>
        <v>58048</v>
      </c>
      <c r="S2556" s="4">
        <v>2129715.2054960169</v>
      </c>
      <c r="T2556" s="4">
        <v>730467.38169559196</v>
      </c>
      <c r="U2556" s="1">
        <f t="shared" si="197"/>
        <v>2243302</v>
      </c>
      <c r="V2556" s="4">
        <f t="shared" si="198"/>
        <v>-558832.58719160873</v>
      </c>
      <c r="W2556" s="1" t="str">
        <f t="shared" si="199"/>
        <v>Adverse</v>
      </c>
    </row>
    <row r="2557" spans="1:23" x14ac:dyDescent="0.25">
      <c r="A2557" s="1"/>
      <c r="B2557" s="1"/>
      <c r="C2557" s="1"/>
      <c r="D2557" s="1"/>
      <c r="E2557" s="1" t="s">
        <v>8095</v>
      </c>
      <c r="F2557" s="2">
        <v>45127</v>
      </c>
      <c r="G2557" s="3">
        <v>10769</v>
      </c>
      <c r="H2557" s="1"/>
      <c r="I2557" s="1"/>
      <c r="J2557" s="1" t="s">
        <v>8350</v>
      </c>
      <c r="K2557" s="2">
        <v>45413</v>
      </c>
      <c r="L2557" s="1" t="s">
        <v>4200</v>
      </c>
      <c r="M2557" s="1" t="str">
        <f t="shared" si="195"/>
        <v>Social Services</v>
      </c>
      <c r="N2557" s="1" t="s">
        <v>4210</v>
      </c>
      <c r="O2557" s="1" t="s">
        <v>4244</v>
      </c>
      <c r="P2557" s="1">
        <v>5597</v>
      </c>
      <c r="Q2557" s="1">
        <v>1640461</v>
      </c>
      <c r="R2557" s="1">
        <f t="shared" si="196"/>
        <v>14600</v>
      </c>
      <c r="S2557" s="4">
        <v>1200.9458839881831</v>
      </c>
      <c r="T2557" s="4">
        <v>326801.21033521811</v>
      </c>
      <c r="U2557" s="1">
        <f t="shared" si="197"/>
        <v>1625861</v>
      </c>
      <c r="V2557" s="4">
        <f t="shared" si="198"/>
        <v>1312458.8437807937</v>
      </c>
      <c r="W2557" s="1" t="str">
        <f t="shared" si="199"/>
        <v>Favourable</v>
      </c>
    </row>
    <row r="2558" spans="1:23" x14ac:dyDescent="0.25">
      <c r="A2558" s="1"/>
      <c r="B2558" s="1"/>
      <c r="C2558" s="1"/>
      <c r="D2558" s="1"/>
      <c r="E2558" s="1" t="s">
        <v>8351</v>
      </c>
      <c r="F2558" s="2">
        <v>45300</v>
      </c>
      <c r="G2558" s="3">
        <v>16729</v>
      </c>
      <c r="H2558" s="1"/>
      <c r="I2558" s="1"/>
      <c r="J2558" s="1" t="s">
        <v>6027</v>
      </c>
      <c r="K2558" s="2">
        <v>43980</v>
      </c>
      <c r="L2558" s="1" t="s">
        <v>4218</v>
      </c>
      <c r="M2558" s="1" t="str">
        <f t="shared" si="195"/>
        <v>Infrastructure</v>
      </c>
      <c r="N2558" s="1" t="s">
        <v>4205</v>
      </c>
      <c r="O2558" s="1" t="s">
        <v>4237</v>
      </c>
      <c r="P2558" s="1">
        <v>8619</v>
      </c>
      <c r="Q2558" s="1">
        <v>1342898</v>
      </c>
      <c r="R2558" s="1">
        <f t="shared" si="196"/>
        <v>11940</v>
      </c>
      <c r="S2558" s="4">
        <v>22057.775407083373</v>
      </c>
      <c r="T2558" s="4">
        <v>445902.09870545281</v>
      </c>
      <c r="U2558" s="1">
        <f t="shared" si="197"/>
        <v>1330958</v>
      </c>
      <c r="V2558" s="4">
        <f t="shared" si="198"/>
        <v>874938.1258874638</v>
      </c>
      <c r="W2558" s="1" t="str">
        <f t="shared" si="199"/>
        <v>Favourable</v>
      </c>
    </row>
    <row r="2559" spans="1:23" x14ac:dyDescent="0.25">
      <c r="A2559" s="1"/>
      <c r="B2559" s="1"/>
      <c r="C2559" s="1"/>
      <c r="D2559" s="1"/>
      <c r="E2559" s="1" t="s">
        <v>8352</v>
      </c>
      <c r="F2559" s="2">
        <v>45322</v>
      </c>
      <c r="G2559" s="3">
        <v>36618</v>
      </c>
      <c r="H2559" s="1"/>
      <c r="I2559" s="1"/>
      <c r="J2559" s="1" t="s">
        <v>6689</v>
      </c>
      <c r="K2559" s="2">
        <v>45106</v>
      </c>
      <c r="L2559" s="1" t="s">
        <v>4218</v>
      </c>
      <c r="M2559" s="1" t="str">
        <f t="shared" si="195"/>
        <v>Infrastructure</v>
      </c>
      <c r="N2559" s="1" t="s">
        <v>4222</v>
      </c>
      <c r="O2559" s="1" t="s">
        <v>4335</v>
      </c>
      <c r="P2559" s="1">
        <v>8354</v>
      </c>
      <c r="Q2559" s="1">
        <v>1232208</v>
      </c>
      <c r="R2559" s="1">
        <f t="shared" si="196"/>
        <v>10563</v>
      </c>
      <c r="S2559" s="4">
        <v>369169.4552576298</v>
      </c>
      <c r="T2559" s="4">
        <v>102725.55782031598</v>
      </c>
      <c r="U2559" s="1">
        <f t="shared" si="197"/>
        <v>1221645</v>
      </c>
      <c r="V2559" s="4">
        <f t="shared" si="198"/>
        <v>760312.9869220542</v>
      </c>
      <c r="W2559" s="1" t="str">
        <f t="shared" si="199"/>
        <v>Favourable</v>
      </c>
    </row>
    <row r="2560" spans="1:23" x14ac:dyDescent="0.25">
      <c r="A2560" s="1"/>
      <c r="B2560" s="1"/>
      <c r="C2560" s="1"/>
      <c r="D2560" s="1"/>
      <c r="E2560" s="1" t="s">
        <v>8353</v>
      </c>
      <c r="F2560" s="2">
        <v>43949</v>
      </c>
      <c r="G2560" s="3">
        <v>11057</v>
      </c>
      <c r="H2560" s="1"/>
      <c r="I2560" s="1"/>
      <c r="J2560" s="1" t="s">
        <v>6033</v>
      </c>
      <c r="K2560" s="2">
        <v>44694</v>
      </c>
      <c r="L2560" s="1" t="s">
        <v>4218</v>
      </c>
      <c r="M2560" s="1" t="str">
        <f t="shared" si="195"/>
        <v>Infrastructure</v>
      </c>
      <c r="N2560" s="1" t="s">
        <v>4210</v>
      </c>
      <c r="O2560" s="1" t="s">
        <v>4206</v>
      </c>
      <c r="P2560" s="1">
        <v>7808</v>
      </c>
      <c r="Q2560" s="1">
        <v>1413753</v>
      </c>
      <c r="R2560" s="1">
        <f t="shared" si="196"/>
        <v>15498</v>
      </c>
      <c r="S2560" s="4">
        <v>1157215.3819561198</v>
      </c>
      <c r="T2560" s="4">
        <v>180160.52048395443</v>
      </c>
      <c r="U2560" s="1">
        <f t="shared" si="197"/>
        <v>1398255</v>
      </c>
      <c r="V2560" s="4">
        <f t="shared" si="198"/>
        <v>76377.097559925867</v>
      </c>
      <c r="W2560" s="1" t="str">
        <f t="shared" si="199"/>
        <v>Favourable</v>
      </c>
    </row>
    <row r="2561" spans="1:23" x14ac:dyDescent="0.25">
      <c r="A2561" s="1"/>
      <c r="B2561" s="1"/>
      <c r="C2561" s="1"/>
      <c r="D2561" s="1"/>
      <c r="E2561" s="1" t="s">
        <v>8192</v>
      </c>
      <c r="F2561" s="2">
        <v>45027</v>
      </c>
      <c r="G2561" s="3">
        <v>55590</v>
      </c>
      <c r="H2561" s="1"/>
      <c r="I2561" s="1"/>
      <c r="J2561" s="1" t="s">
        <v>6466</v>
      </c>
      <c r="K2561" s="2">
        <v>45046</v>
      </c>
      <c r="L2561" s="1" t="s">
        <v>4216</v>
      </c>
      <c r="M2561" s="1" t="str">
        <f t="shared" si="195"/>
        <v>Agricultural Extension</v>
      </c>
      <c r="N2561" s="1" t="s">
        <v>4222</v>
      </c>
      <c r="O2561" s="1" t="s">
        <v>4267</v>
      </c>
      <c r="P2561" s="1">
        <v>7141</v>
      </c>
      <c r="Q2561" s="1">
        <v>419394</v>
      </c>
      <c r="R2561" s="1">
        <f t="shared" si="196"/>
        <v>56010</v>
      </c>
      <c r="S2561" s="4">
        <v>63128.510528807798</v>
      </c>
      <c r="T2561" s="4">
        <v>49661.762868698868</v>
      </c>
      <c r="U2561" s="1">
        <f t="shared" si="197"/>
        <v>363384</v>
      </c>
      <c r="V2561" s="4">
        <f t="shared" si="198"/>
        <v>306603.72660249332</v>
      </c>
      <c r="W2561" s="1" t="str">
        <f t="shared" si="199"/>
        <v>Favourable</v>
      </c>
    </row>
    <row r="2562" spans="1:23" x14ac:dyDescent="0.25">
      <c r="A2562" s="1"/>
      <c r="B2562" s="1"/>
      <c r="C2562" s="1"/>
      <c r="D2562" s="1"/>
      <c r="E2562" s="1" t="s">
        <v>8354</v>
      </c>
      <c r="F2562" s="2">
        <v>44420</v>
      </c>
      <c r="G2562" s="3">
        <v>48351</v>
      </c>
      <c r="H2562" s="1"/>
      <c r="I2562" s="1"/>
      <c r="J2562" s="1" t="s">
        <v>8355</v>
      </c>
      <c r="K2562" s="2">
        <v>44200</v>
      </c>
      <c r="L2562" s="1" t="s">
        <v>4200</v>
      </c>
      <c r="M2562" s="1" t="str">
        <f t="shared" si="195"/>
        <v>Social Services</v>
      </c>
      <c r="N2562" s="1" t="s">
        <v>4205</v>
      </c>
      <c r="O2562" s="1" t="s">
        <v>4237</v>
      </c>
      <c r="P2562" s="1">
        <v>7559</v>
      </c>
      <c r="Q2562" s="1">
        <v>263340</v>
      </c>
      <c r="R2562" s="1">
        <f t="shared" si="196"/>
        <v>21157</v>
      </c>
      <c r="S2562" s="4">
        <v>101703.76096847723</v>
      </c>
      <c r="T2562" s="4">
        <v>11306.818739331322</v>
      </c>
      <c r="U2562" s="1">
        <f t="shared" si="197"/>
        <v>242183</v>
      </c>
      <c r="V2562" s="4">
        <f t="shared" si="198"/>
        <v>150329.42029219144</v>
      </c>
      <c r="W2562" s="1" t="str">
        <f t="shared" si="199"/>
        <v>Favourable</v>
      </c>
    </row>
    <row r="2563" spans="1:23" x14ac:dyDescent="0.25">
      <c r="A2563" s="1"/>
      <c r="B2563" s="1"/>
      <c r="C2563" s="1"/>
      <c r="D2563" s="1"/>
      <c r="E2563" s="1" t="s">
        <v>8356</v>
      </c>
      <c r="F2563" s="2">
        <v>45269</v>
      </c>
      <c r="G2563" s="3">
        <v>20641</v>
      </c>
      <c r="H2563" s="1"/>
      <c r="I2563" s="1"/>
      <c r="J2563" s="1" t="s">
        <v>8357</v>
      </c>
      <c r="K2563" s="2">
        <v>44314</v>
      </c>
      <c r="L2563" s="1" t="s">
        <v>4218</v>
      </c>
      <c r="M2563" s="1" t="str">
        <f t="shared" ref="M2563:M2626" si="200">INDEX($A:$B,MATCH($L2563,$A:$A,0),2)</f>
        <v>Infrastructure</v>
      </c>
      <c r="N2563" s="1" t="s">
        <v>4222</v>
      </c>
      <c r="O2563" s="1" t="s">
        <v>4267</v>
      </c>
      <c r="P2563" s="1">
        <v>6881</v>
      </c>
      <c r="Q2563" s="1">
        <v>1305063</v>
      </c>
      <c r="R2563" s="1">
        <f t="shared" ref="R2563:R2626" si="201">_xlfn.XLOOKUP($J2563,$E:$E,$G:$G,0,0,1)</f>
        <v>32255</v>
      </c>
      <c r="S2563" s="4">
        <v>720572.90832299995</v>
      </c>
      <c r="T2563" s="4">
        <v>272974.05999959802</v>
      </c>
      <c r="U2563" s="1">
        <f t="shared" ref="U2563:U2626" si="202">Q2563-R2563</f>
        <v>1272808</v>
      </c>
      <c r="V2563" s="4">
        <f t="shared" ref="V2563:V2626" si="203">Q2563-(S2563+T2563)</f>
        <v>311516.03167740209</v>
      </c>
      <c r="W2563" s="1" t="str">
        <f t="shared" ref="W2563:W2626" si="204">IF(V2563&gt;=0,"Favourable","Adverse")</f>
        <v>Favourable</v>
      </c>
    </row>
    <row r="2564" spans="1:23" x14ac:dyDescent="0.25">
      <c r="A2564" s="1"/>
      <c r="B2564" s="1"/>
      <c r="C2564" s="1"/>
      <c r="D2564" s="1"/>
      <c r="E2564" s="1" t="s">
        <v>7999</v>
      </c>
      <c r="F2564" s="2">
        <v>44573</v>
      </c>
      <c r="G2564" s="3">
        <v>55402</v>
      </c>
      <c r="H2564" s="1"/>
      <c r="I2564" s="1"/>
      <c r="J2564" s="1" t="s">
        <v>8070</v>
      </c>
      <c r="K2564" s="2">
        <v>44356</v>
      </c>
      <c r="L2564" s="1" t="s">
        <v>4204</v>
      </c>
      <c r="M2564" s="1" t="str">
        <f t="shared" si="200"/>
        <v>Education</v>
      </c>
      <c r="N2564" s="1" t="s">
        <v>4210</v>
      </c>
      <c r="O2564" s="1" t="s">
        <v>4237</v>
      </c>
      <c r="P2564" s="1">
        <v>7766</v>
      </c>
      <c r="Q2564" s="1">
        <v>1750206</v>
      </c>
      <c r="R2564" s="1">
        <f t="shared" si="201"/>
        <v>20673</v>
      </c>
      <c r="S2564" s="4">
        <v>534503.23669027584</v>
      </c>
      <c r="T2564" s="4">
        <v>426524.94564868271</v>
      </c>
      <c r="U2564" s="1">
        <f t="shared" si="202"/>
        <v>1729533</v>
      </c>
      <c r="V2564" s="4">
        <f t="shared" si="203"/>
        <v>789177.81766104139</v>
      </c>
      <c r="W2564" s="1" t="str">
        <f t="shared" si="204"/>
        <v>Favourable</v>
      </c>
    </row>
    <row r="2565" spans="1:23" x14ac:dyDescent="0.25">
      <c r="A2565" s="1"/>
      <c r="B2565" s="1"/>
      <c r="C2565" s="1"/>
      <c r="D2565" s="1"/>
      <c r="E2565" s="1" t="s">
        <v>8358</v>
      </c>
      <c r="F2565" s="2">
        <v>45270</v>
      </c>
      <c r="G2565" s="3">
        <v>31406</v>
      </c>
      <c r="H2565" s="1"/>
      <c r="I2565" s="1"/>
      <c r="J2565" s="1" t="s">
        <v>4611</v>
      </c>
      <c r="K2565" s="2">
        <v>44908</v>
      </c>
      <c r="L2565" s="1" t="s">
        <v>4204</v>
      </c>
      <c r="M2565" s="1" t="str">
        <f t="shared" si="200"/>
        <v>Education</v>
      </c>
      <c r="N2565" s="1" t="s">
        <v>4205</v>
      </c>
      <c r="O2565" s="1" t="s">
        <v>4286</v>
      </c>
      <c r="P2565" s="1">
        <v>5710</v>
      </c>
      <c r="Q2565" s="1">
        <v>2447769</v>
      </c>
      <c r="R2565" s="1">
        <f t="shared" si="201"/>
        <v>59435</v>
      </c>
      <c r="S2565" s="4">
        <v>1489780.508836746</v>
      </c>
      <c r="T2565" s="4">
        <v>1330.332664465607</v>
      </c>
      <c r="U2565" s="1">
        <f t="shared" si="202"/>
        <v>2388334</v>
      </c>
      <c r="V2565" s="4">
        <f t="shared" si="203"/>
        <v>956658.15849878849</v>
      </c>
      <c r="W2565" s="1" t="str">
        <f t="shared" si="204"/>
        <v>Favourable</v>
      </c>
    </row>
    <row r="2566" spans="1:23" x14ac:dyDescent="0.25">
      <c r="A2566" s="1"/>
      <c r="B2566" s="1"/>
      <c r="C2566" s="1"/>
      <c r="D2566" s="1"/>
      <c r="E2566" s="1" t="s">
        <v>7265</v>
      </c>
      <c r="F2566" s="2">
        <v>44135</v>
      </c>
      <c r="G2566" s="3">
        <v>29110</v>
      </c>
      <c r="H2566" s="1"/>
      <c r="I2566" s="1"/>
      <c r="J2566" s="1" t="s">
        <v>7641</v>
      </c>
      <c r="K2566" s="2">
        <v>44447</v>
      </c>
      <c r="L2566" s="1" t="s">
        <v>4212</v>
      </c>
      <c r="M2566" s="1" t="str">
        <f t="shared" si="200"/>
        <v>Agricultural Extension</v>
      </c>
      <c r="N2566" s="1" t="s">
        <v>4222</v>
      </c>
      <c r="O2566" s="1" t="s">
        <v>4211</v>
      </c>
      <c r="P2566" s="1">
        <v>5760</v>
      </c>
      <c r="Q2566" s="1">
        <v>1859092</v>
      </c>
      <c r="R2566" s="1">
        <f t="shared" si="201"/>
        <v>36355</v>
      </c>
      <c r="S2566" s="4">
        <v>1558246.5868800133</v>
      </c>
      <c r="T2566" s="4">
        <v>141669.68801331837</v>
      </c>
      <c r="U2566" s="1">
        <f t="shared" si="202"/>
        <v>1822737</v>
      </c>
      <c r="V2566" s="4">
        <f t="shared" si="203"/>
        <v>159175.72510666819</v>
      </c>
      <c r="W2566" s="1" t="str">
        <f t="shared" si="204"/>
        <v>Favourable</v>
      </c>
    </row>
    <row r="2567" spans="1:23" x14ac:dyDescent="0.25">
      <c r="A2567" s="1"/>
      <c r="B2567" s="1"/>
      <c r="C2567" s="1"/>
      <c r="D2567" s="1"/>
      <c r="E2567" s="1" t="s">
        <v>8359</v>
      </c>
      <c r="F2567" s="2">
        <v>44513</v>
      </c>
      <c r="G2567" s="3">
        <v>10417</v>
      </c>
      <c r="H2567" s="1"/>
      <c r="I2567" s="1"/>
      <c r="J2567" s="1" t="s">
        <v>8360</v>
      </c>
      <c r="K2567" s="2">
        <v>45310</v>
      </c>
      <c r="L2567" s="1" t="s">
        <v>4218</v>
      </c>
      <c r="M2567" s="1" t="str">
        <f t="shared" si="200"/>
        <v>Infrastructure</v>
      </c>
      <c r="N2567" s="1" t="s">
        <v>4222</v>
      </c>
      <c r="O2567" s="1" t="s">
        <v>4304</v>
      </c>
      <c r="P2567" s="1">
        <v>9231</v>
      </c>
      <c r="Q2567" s="1">
        <v>569441</v>
      </c>
      <c r="R2567" s="1">
        <f t="shared" si="201"/>
        <v>0</v>
      </c>
      <c r="S2567" s="4">
        <v>530631.6923912561</v>
      </c>
      <c r="T2567" s="4">
        <v>164880.28683385983</v>
      </c>
      <c r="U2567" s="1">
        <f t="shared" si="202"/>
        <v>569441</v>
      </c>
      <c r="V2567" s="4">
        <f t="shared" si="203"/>
        <v>-126070.97922511597</v>
      </c>
      <c r="W2567" s="1" t="str">
        <f t="shared" si="204"/>
        <v>Adverse</v>
      </c>
    </row>
    <row r="2568" spans="1:23" x14ac:dyDescent="0.25">
      <c r="A2568" s="1"/>
      <c r="B2568" s="1"/>
      <c r="C2568" s="1"/>
      <c r="D2568" s="1"/>
      <c r="E2568" s="1" t="s">
        <v>8361</v>
      </c>
      <c r="F2568" s="2">
        <v>45077</v>
      </c>
      <c r="G2568" s="3">
        <v>36753</v>
      </c>
      <c r="H2568" s="1"/>
      <c r="I2568" s="1"/>
      <c r="J2568" s="1" t="s">
        <v>8362</v>
      </c>
      <c r="K2568" s="2">
        <v>43858</v>
      </c>
      <c r="L2568" s="1" t="s">
        <v>4216</v>
      </c>
      <c r="M2568" s="1" t="str">
        <f t="shared" si="200"/>
        <v>Agricultural Extension</v>
      </c>
      <c r="N2568" s="1" t="s">
        <v>4210</v>
      </c>
      <c r="O2568" s="1" t="s">
        <v>4267</v>
      </c>
      <c r="P2568" s="1">
        <v>7268</v>
      </c>
      <c r="Q2568" s="1">
        <v>1235498</v>
      </c>
      <c r="R2568" s="1">
        <f t="shared" si="201"/>
        <v>58377</v>
      </c>
      <c r="S2568" s="4">
        <v>434926.73373187304</v>
      </c>
      <c r="T2568" s="4">
        <v>403569.04134933004</v>
      </c>
      <c r="U2568" s="1">
        <f t="shared" si="202"/>
        <v>1177121</v>
      </c>
      <c r="V2568" s="4">
        <f t="shared" si="203"/>
        <v>397002.22491879691</v>
      </c>
      <c r="W2568" s="1" t="str">
        <f t="shared" si="204"/>
        <v>Favourable</v>
      </c>
    </row>
    <row r="2569" spans="1:23" x14ac:dyDescent="0.25">
      <c r="A2569" s="1"/>
      <c r="B2569" s="1"/>
      <c r="C2569" s="1"/>
      <c r="D2569" s="1"/>
      <c r="E2569" s="1" t="s">
        <v>7267</v>
      </c>
      <c r="F2569" s="2">
        <v>44930</v>
      </c>
      <c r="G2569" s="3">
        <v>14299</v>
      </c>
      <c r="H2569" s="1"/>
      <c r="I2569" s="1"/>
      <c r="J2569" s="1" t="s">
        <v>8363</v>
      </c>
      <c r="K2569" s="2">
        <v>44804</v>
      </c>
      <c r="L2569" s="1" t="s">
        <v>4200</v>
      </c>
      <c r="M2569" s="1" t="str">
        <f t="shared" si="200"/>
        <v>Social Services</v>
      </c>
      <c r="N2569" s="1" t="s">
        <v>4205</v>
      </c>
      <c r="O2569" s="1" t="s">
        <v>4325</v>
      </c>
      <c r="P2569" s="1">
        <v>7151</v>
      </c>
      <c r="Q2569" s="1">
        <v>327111</v>
      </c>
      <c r="R2569" s="1">
        <f t="shared" si="201"/>
        <v>26388</v>
      </c>
      <c r="S2569" s="4">
        <v>265613.22534207831</v>
      </c>
      <c r="T2569" s="4">
        <v>29066.352615445106</v>
      </c>
      <c r="U2569" s="1">
        <f t="shared" si="202"/>
        <v>300723</v>
      </c>
      <c r="V2569" s="4">
        <f t="shared" si="203"/>
        <v>32431.422042476595</v>
      </c>
      <c r="W2569" s="1" t="str">
        <f t="shared" si="204"/>
        <v>Favourable</v>
      </c>
    </row>
    <row r="2570" spans="1:23" x14ac:dyDescent="0.25">
      <c r="A2570" s="1"/>
      <c r="B2570" s="1"/>
      <c r="C2570" s="1"/>
      <c r="D2570" s="1"/>
      <c r="E2570" s="1" t="s">
        <v>8364</v>
      </c>
      <c r="F2570" s="2">
        <v>44682</v>
      </c>
      <c r="G2570" s="3">
        <v>55581</v>
      </c>
      <c r="H2570" s="1"/>
      <c r="I2570" s="1"/>
      <c r="J2570" s="1" t="s">
        <v>7818</v>
      </c>
      <c r="K2570" s="2">
        <v>45305</v>
      </c>
      <c r="L2570" s="1" t="s">
        <v>4204</v>
      </c>
      <c r="M2570" s="1" t="str">
        <f t="shared" si="200"/>
        <v>Education</v>
      </c>
      <c r="N2570" s="1" t="s">
        <v>4205</v>
      </c>
      <c r="O2570" s="1" t="s">
        <v>4496</v>
      </c>
      <c r="P2570" s="1">
        <v>7137</v>
      </c>
      <c r="Q2570" s="1">
        <v>2088217</v>
      </c>
      <c r="R2570" s="1">
        <f t="shared" si="201"/>
        <v>46442</v>
      </c>
      <c r="S2570" s="4">
        <v>178770.53497034786</v>
      </c>
      <c r="T2570" s="4">
        <v>235095.66148537825</v>
      </c>
      <c r="U2570" s="1">
        <f t="shared" si="202"/>
        <v>2041775</v>
      </c>
      <c r="V2570" s="4">
        <f t="shared" si="203"/>
        <v>1674350.8035442738</v>
      </c>
      <c r="W2570" s="1" t="str">
        <f t="shared" si="204"/>
        <v>Favourable</v>
      </c>
    </row>
    <row r="2571" spans="1:23" x14ac:dyDescent="0.25">
      <c r="A2571" s="1"/>
      <c r="B2571" s="1"/>
      <c r="C2571" s="1"/>
      <c r="D2571" s="1"/>
      <c r="E2571" s="1" t="s">
        <v>8365</v>
      </c>
      <c r="F2571" s="2">
        <v>44706</v>
      </c>
      <c r="G2571" s="3">
        <v>21691</v>
      </c>
      <c r="H2571" s="1"/>
      <c r="I2571" s="1"/>
      <c r="J2571" s="1" t="s">
        <v>8366</v>
      </c>
      <c r="K2571" s="2">
        <v>44149</v>
      </c>
      <c r="L2571" s="1" t="s">
        <v>4204</v>
      </c>
      <c r="M2571" s="1" t="str">
        <f t="shared" si="200"/>
        <v>Education</v>
      </c>
      <c r="N2571" s="1" t="s">
        <v>4205</v>
      </c>
      <c r="O2571" s="1" t="s">
        <v>4223</v>
      </c>
      <c r="P2571" s="1">
        <v>7622</v>
      </c>
      <c r="Q2571" s="1">
        <v>1337159</v>
      </c>
      <c r="R2571" s="1">
        <f t="shared" si="201"/>
        <v>0</v>
      </c>
      <c r="S2571" s="4">
        <v>242031.44147025043</v>
      </c>
      <c r="T2571" s="4">
        <v>177551.7839757677</v>
      </c>
      <c r="U2571" s="1">
        <f t="shared" si="202"/>
        <v>1337159</v>
      </c>
      <c r="V2571" s="4">
        <f t="shared" si="203"/>
        <v>917575.77455398184</v>
      </c>
      <c r="W2571" s="1" t="str">
        <f t="shared" si="204"/>
        <v>Favourable</v>
      </c>
    </row>
    <row r="2572" spans="1:23" x14ac:dyDescent="0.25">
      <c r="A2572" s="1"/>
      <c r="B2572" s="1"/>
      <c r="C2572" s="1"/>
      <c r="D2572" s="1"/>
      <c r="E2572" s="1" t="s">
        <v>8367</v>
      </c>
      <c r="F2572" s="2">
        <v>45250</v>
      </c>
      <c r="G2572" s="3">
        <v>32871</v>
      </c>
      <c r="H2572" s="1"/>
      <c r="I2572" s="1"/>
      <c r="J2572" s="1" t="s">
        <v>8368</v>
      </c>
      <c r="K2572" s="2">
        <v>44841</v>
      </c>
      <c r="L2572" s="1" t="s">
        <v>4204</v>
      </c>
      <c r="M2572" s="1" t="str">
        <f t="shared" si="200"/>
        <v>Education</v>
      </c>
      <c r="N2572" s="1" t="s">
        <v>4210</v>
      </c>
      <c r="O2572" s="1" t="s">
        <v>4361</v>
      </c>
      <c r="P2572" s="1">
        <v>6024</v>
      </c>
      <c r="Q2572" s="1">
        <v>1420287</v>
      </c>
      <c r="R2572" s="1">
        <f t="shared" si="201"/>
        <v>0</v>
      </c>
      <c r="S2572" s="4">
        <v>1287796.5901520075</v>
      </c>
      <c r="T2572" s="4">
        <v>209768.49748743072</v>
      </c>
      <c r="U2572" s="1">
        <f t="shared" si="202"/>
        <v>1420287</v>
      </c>
      <c r="V2572" s="4">
        <f t="shared" si="203"/>
        <v>-77278.087639438221</v>
      </c>
      <c r="W2572" s="1" t="str">
        <f t="shared" si="204"/>
        <v>Adverse</v>
      </c>
    </row>
    <row r="2573" spans="1:23" x14ac:dyDescent="0.25">
      <c r="A2573" s="1"/>
      <c r="B2573" s="1"/>
      <c r="C2573" s="1"/>
      <c r="D2573" s="1"/>
      <c r="E2573" s="1" t="s">
        <v>8369</v>
      </c>
      <c r="F2573" s="2">
        <v>44117</v>
      </c>
      <c r="G2573" s="3">
        <v>27168</v>
      </c>
      <c r="H2573" s="1"/>
      <c r="I2573" s="1"/>
      <c r="J2573" s="1" t="s">
        <v>8370</v>
      </c>
      <c r="K2573" s="2">
        <v>44674</v>
      </c>
      <c r="L2573" s="1" t="s">
        <v>4216</v>
      </c>
      <c r="M2573" s="1" t="str">
        <f t="shared" si="200"/>
        <v>Agricultural Extension</v>
      </c>
      <c r="N2573" s="1" t="s">
        <v>4205</v>
      </c>
      <c r="O2573" s="1" t="s">
        <v>4279</v>
      </c>
      <c r="P2573" s="1">
        <v>8253</v>
      </c>
      <c r="Q2573" s="1">
        <v>667386</v>
      </c>
      <c r="R2573" s="1">
        <f t="shared" si="201"/>
        <v>0</v>
      </c>
      <c r="S2573" s="4">
        <v>121418.81899110683</v>
      </c>
      <c r="T2573" s="4">
        <v>80675.052584622215</v>
      </c>
      <c r="U2573" s="1">
        <f t="shared" si="202"/>
        <v>667386</v>
      </c>
      <c r="V2573" s="4">
        <f t="shared" si="203"/>
        <v>465292.12842427095</v>
      </c>
      <c r="W2573" s="1" t="str">
        <f t="shared" si="204"/>
        <v>Favourable</v>
      </c>
    </row>
    <row r="2574" spans="1:23" x14ac:dyDescent="0.25">
      <c r="A2574" s="1"/>
      <c r="B2574" s="1"/>
      <c r="C2574" s="1"/>
      <c r="D2574" s="1"/>
      <c r="E2574" s="1" t="s">
        <v>7741</v>
      </c>
      <c r="F2574" s="2">
        <v>44943</v>
      </c>
      <c r="G2574" s="3">
        <v>41126</v>
      </c>
      <c r="H2574" s="1"/>
      <c r="I2574" s="1"/>
      <c r="J2574" s="1" t="s">
        <v>7663</v>
      </c>
      <c r="K2574" s="2">
        <v>44176</v>
      </c>
      <c r="L2574" s="1" t="s">
        <v>4204</v>
      </c>
      <c r="M2574" s="1" t="str">
        <f t="shared" si="200"/>
        <v>Education</v>
      </c>
      <c r="N2574" s="1" t="s">
        <v>4205</v>
      </c>
      <c r="O2574" s="1" t="s">
        <v>4458</v>
      </c>
      <c r="P2574" s="1">
        <v>8145</v>
      </c>
      <c r="Q2574" s="1">
        <v>837310</v>
      </c>
      <c r="R2574" s="1">
        <f t="shared" si="201"/>
        <v>58746</v>
      </c>
      <c r="S2574" s="4">
        <v>798550.59913557291</v>
      </c>
      <c r="T2574" s="4">
        <v>130300.3231746392</v>
      </c>
      <c r="U2574" s="1">
        <f t="shared" si="202"/>
        <v>778564</v>
      </c>
      <c r="V2574" s="4">
        <f t="shared" si="203"/>
        <v>-91540.922310212161</v>
      </c>
      <c r="W2574" s="1" t="str">
        <f t="shared" si="204"/>
        <v>Adverse</v>
      </c>
    </row>
    <row r="2575" spans="1:23" x14ac:dyDescent="0.25">
      <c r="A2575" s="1"/>
      <c r="B2575" s="1"/>
      <c r="C2575" s="1"/>
      <c r="D2575" s="1"/>
      <c r="E2575" s="1" t="s">
        <v>8371</v>
      </c>
      <c r="F2575" s="2">
        <v>44532</v>
      </c>
      <c r="G2575" s="3">
        <v>55305</v>
      </c>
      <c r="H2575" s="1"/>
      <c r="I2575" s="1"/>
      <c r="J2575" s="1" t="s">
        <v>8372</v>
      </c>
      <c r="K2575" s="2">
        <v>44343</v>
      </c>
      <c r="L2575" s="1" t="s">
        <v>4218</v>
      </c>
      <c r="M2575" s="1" t="str">
        <f t="shared" si="200"/>
        <v>Infrastructure</v>
      </c>
      <c r="N2575" s="1" t="s">
        <v>4205</v>
      </c>
      <c r="O2575" s="1" t="s">
        <v>4304</v>
      </c>
      <c r="P2575" s="1">
        <v>6187</v>
      </c>
      <c r="Q2575" s="1">
        <v>449348</v>
      </c>
      <c r="R2575" s="1">
        <f t="shared" si="201"/>
        <v>19874</v>
      </c>
      <c r="S2575" s="4">
        <v>16347.962566259464</v>
      </c>
      <c r="T2575" s="4">
        <v>78719.796485400177</v>
      </c>
      <c r="U2575" s="1">
        <f t="shared" si="202"/>
        <v>429474</v>
      </c>
      <c r="V2575" s="4">
        <f t="shared" si="203"/>
        <v>354280.24094834039</v>
      </c>
      <c r="W2575" s="1" t="str">
        <f t="shared" si="204"/>
        <v>Favourable</v>
      </c>
    </row>
    <row r="2576" spans="1:23" x14ac:dyDescent="0.25">
      <c r="A2576" s="1"/>
      <c r="B2576" s="1"/>
      <c r="C2576" s="1"/>
      <c r="D2576" s="1"/>
      <c r="E2576" s="1" t="s">
        <v>6080</v>
      </c>
      <c r="F2576" s="2">
        <v>44505</v>
      </c>
      <c r="G2576" s="3">
        <v>28532</v>
      </c>
      <c r="H2576" s="1"/>
      <c r="I2576" s="1"/>
      <c r="J2576" s="1" t="s">
        <v>8373</v>
      </c>
      <c r="K2576" s="2">
        <v>45310</v>
      </c>
      <c r="L2576" s="1" t="s">
        <v>4204</v>
      </c>
      <c r="M2576" s="1" t="str">
        <f t="shared" si="200"/>
        <v>Education</v>
      </c>
      <c r="N2576" s="1" t="s">
        <v>4222</v>
      </c>
      <c r="O2576" s="1" t="s">
        <v>4253</v>
      </c>
      <c r="P2576" s="1">
        <v>7370</v>
      </c>
      <c r="Q2576" s="1">
        <v>1101356</v>
      </c>
      <c r="R2576" s="1">
        <f t="shared" si="201"/>
        <v>0</v>
      </c>
      <c r="S2576" s="4">
        <v>786930.85859845625</v>
      </c>
      <c r="T2576" s="4">
        <v>37195.510125653243</v>
      </c>
      <c r="U2576" s="1">
        <f t="shared" si="202"/>
        <v>1101356</v>
      </c>
      <c r="V2576" s="4">
        <f t="shared" si="203"/>
        <v>277229.63127589051</v>
      </c>
      <c r="W2576" s="1" t="str">
        <f t="shared" si="204"/>
        <v>Favourable</v>
      </c>
    </row>
    <row r="2577" spans="1:23" x14ac:dyDescent="0.25">
      <c r="A2577" s="1"/>
      <c r="B2577" s="1"/>
      <c r="C2577" s="1"/>
      <c r="D2577" s="1"/>
      <c r="E2577" s="1" t="s">
        <v>6068</v>
      </c>
      <c r="F2577" s="2">
        <v>44966</v>
      </c>
      <c r="G2577" s="3">
        <v>19329</v>
      </c>
      <c r="H2577" s="1"/>
      <c r="I2577" s="1"/>
      <c r="J2577" s="1" t="s">
        <v>8374</v>
      </c>
      <c r="K2577" s="2">
        <v>44482</v>
      </c>
      <c r="L2577" s="1" t="s">
        <v>4200</v>
      </c>
      <c r="M2577" s="1" t="str">
        <f t="shared" si="200"/>
        <v>Social Services</v>
      </c>
      <c r="N2577" s="1" t="s">
        <v>4205</v>
      </c>
      <c r="O2577" s="1" t="s">
        <v>4330</v>
      </c>
      <c r="P2577" s="1">
        <v>8505</v>
      </c>
      <c r="Q2577" s="1">
        <v>753429</v>
      </c>
      <c r="R2577" s="1">
        <f t="shared" si="201"/>
        <v>0</v>
      </c>
      <c r="S2577" s="4">
        <v>460302.26454394148</v>
      </c>
      <c r="T2577" s="4">
        <v>203296.66731803454</v>
      </c>
      <c r="U2577" s="1">
        <f t="shared" si="202"/>
        <v>753429</v>
      </c>
      <c r="V2577" s="4">
        <f t="shared" si="203"/>
        <v>89830.068138023955</v>
      </c>
      <c r="W2577" s="1" t="str">
        <f t="shared" si="204"/>
        <v>Favourable</v>
      </c>
    </row>
    <row r="2578" spans="1:23" x14ac:dyDescent="0.25">
      <c r="A2578" s="1"/>
      <c r="B2578" s="1"/>
      <c r="C2578" s="1"/>
      <c r="D2578" s="1"/>
      <c r="E2578" s="1" t="s">
        <v>8375</v>
      </c>
      <c r="F2578" s="2">
        <v>44330</v>
      </c>
      <c r="G2578" s="3">
        <v>39922</v>
      </c>
      <c r="H2578" s="1"/>
      <c r="I2578" s="1"/>
      <c r="J2578" s="1" t="s">
        <v>8376</v>
      </c>
      <c r="K2578" s="2">
        <v>44254</v>
      </c>
      <c r="L2578" s="1" t="s">
        <v>4212</v>
      </c>
      <c r="M2578" s="1" t="str">
        <f t="shared" si="200"/>
        <v>Agricultural Extension</v>
      </c>
      <c r="N2578" s="1" t="s">
        <v>4205</v>
      </c>
      <c r="O2578" s="1" t="s">
        <v>4244</v>
      </c>
      <c r="P2578" s="1">
        <v>5579</v>
      </c>
      <c r="Q2578" s="1">
        <v>681654</v>
      </c>
      <c r="R2578" s="1">
        <f t="shared" si="201"/>
        <v>56999</v>
      </c>
      <c r="S2578" s="4">
        <v>225431.63051294832</v>
      </c>
      <c r="T2578" s="4">
        <v>130745.16854458135</v>
      </c>
      <c r="U2578" s="1">
        <f t="shared" si="202"/>
        <v>624655</v>
      </c>
      <c r="V2578" s="4">
        <f t="shared" si="203"/>
        <v>325477.20094247034</v>
      </c>
      <c r="W2578" s="1" t="str">
        <f t="shared" si="204"/>
        <v>Favourable</v>
      </c>
    </row>
    <row r="2579" spans="1:23" x14ac:dyDescent="0.25">
      <c r="A2579" s="1"/>
      <c r="B2579" s="1"/>
      <c r="C2579" s="1"/>
      <c r="D2579" s="1"/>
      <c r="E2579" s="1" t="s">
        <v>8377</v>
      </c>
      <c r="F2579" s="2">
        <v>44275</v>
      </c>
      <c r="G2579" s="3">
        <v>47343</v>
      </c>
      <c r="H2579" s="1"/>
      <c r="I2579" s="1"/>
      <c r="J2579" s="1" t="s">
        <v>8146</v>
      </c>
      <c r="K2579" s="2">
        <v>44019</v>
      </c>
      <c r="L2579" s="1" t="s">
        <v>4212</v>
      </c>
      <c r="M2579" s="1" t="str">
        <f t="shared" si="200"/>
        <v>Agricultural Extension</v>
      </c>
      <c r="N2579" s="1" t="s">
        <v>4210</v>
      </c>
      <c r="O2579" s="1" t="s">
        <v>4361</v>
      </c>
      <c r="P2579" s="1">
        <v>7024</v>
      </c>
      <c r="Q2579" s="1">
        <v>2095523</v>
      </c>
      <c r="R2579" s="1">
        <f t="shared" si="201"/>
        <v>24816</v>
      </c>
      <c r="S2579" s="4">
        <v>100889.04958544546</v>
      </c>
      <c r="T2579" s="4">
        <v>335001.21693569008</v>
      </c>
      <c r="U2579" s="1">
        <f t="shared" si="202"/>
        <v>2070707</v>
      </c>
      <c r="V2579" s="4">
        <f t="shared" si="203"/>
        <v>1659632.7334788644</v>
      </c>
      <c r="W2579" s="1" t="str">
        <f t="shared" si="204"/>
        <v>Favourable</v>
      </c>
    </row>
    <row r="2580" spans="1:23" x14ac:dyDescent="0.25">
      <c r="A2580" s="1"/>
      <c r="B2580" s="1"/>
      <c r="C2580" s="1"/>
      <c r="D2580" s="1"/>
      <c r="E2580" s="1" t="s">
        <v>8378</v>
      </c>
      <c r="F2580" s="2">
        <v>44342</v>
      </c>
      <c r="G2580" s="3">
        <v>59727</v>
      </c>
      <c r="H2580" s="1"/>
      <c r="I2580" s="1"/>
      <c r="J2580" s="1" t="s">
        <v>8379</v>
      </c>
      <c r="K2580" s="2">
        <v>44182</v>
      </c>
      <c r="L2580" s="1" t="s">
        <v>4204</v>
      </c>
      <c r="M2580" s="1" t="str">
        <f t="shared" si="200"/>
        <v>Education</v>
      </c>
      <c r="N2580" s="1" t="s">
        <v>4222</v>
      </c>
      <c r="O2580" s="1" t="s">
        <v>4256</v>
      </c>
      <c r="P2580" s="1">
        <v>9436</v>
      </c>
      <c r="Q2580" s="1">
        <v>1075969</v>
      </c>
      <c r="R2580" s="1">
        <f t="shared" si="201"/>
        <v>13275</v>
      </c>
      <c r="S2580" s="4">
        <v>806897.42420120689</v>
      </c>
      <c r="T2580" s="4">
        <v>337319.93613195542</v>
      </c>
      <c r="U2580" s="1">
        <f t="shared" si="202"/>
        <v>1062694</v>
      </c>
      <c r="V2580" s="4">
        <f t="shared" si="203"/>
        <v>-68248.36033316236</v>
      </c>
      <c r="W2580" s="1" t="str">
        <f t="shared" si="204"/>
        <v>Adverse</v>
      </c>
    </row>
    <row r="2581" spans="1:23" x14ac:dyDescent="0.25">
      <c r="A2581" s="1"/>
      <c r="B2581" s="1"/>
      <c r="C2581" s="1"/>
      <c r="D2581" s="1"/>
      <c r="E2581" s="1" t="s">
        <v>6183</v>
      </c>
      <c r="F2581" s="2">
        <v>44418</v>
      </c>
      <c r="G2581" s="3">
        <v>44970</v>
      </c>
      <c r="H2581" s="1"/>
      <c r="I2581" s="1"/>
      <c r="J2581" s="1" t="s">
        <v>8380</v>
      </c>
      <c r="K2581" s="2">
        <v>45016</v>
      </c>
      <c r="L2581" s="1" t="s">
        <v>4212</v>
      </c>
      <c r="M2581" s="1" t="str">
        <f t="shared" si="200"/>
        <v>Agricultural Extension</v>
      </c>
      <c r="N2581" s="1" t="s">
        <v>4222</v>
      </c>
      <c r="O2581" s="1" t="s">
        <v>4388</v>
      </c>
      <c r="P2581" s="1">
        <v>9334</v>
      </c>
      <c r="Q2581" s="1">
        <v>446007</v>
      </c>
      <c r="R2581" s="1">
        <f t="shared" si="201"/>
        <v>0</v>
      </c>
      <c r="S2581" s="4">
        <v>194842.63738190729</v>
      </c>
      <c r="T2581" s="4">
        <v>140613.9995243884</v>
      </c>
      <c r="U2581" s="1">
        <f t="shared" si="202"/>
        <v>446007</v>
      </c>
      <c r="V2581" s="4">
        <f t="shared" si="203"/>
        <v>110550.36309370433</v>
      </c>
      <c r="W2581" s="1" t="str">
        <f t="shared" si="204"/>
        <v>Favourable</v>
      </c>
    </row>
    <row r="2582" spans="1:23" x14ac:dyDescent="0.25">
      <c r="A2582" s="1"/>
      <c r="B2582" s="1"/>
      <c r="C2582" s="1"/>
      <c r="D2582" s="1"/>
      <c r="E2582" s="1" t="s">
        <v>8381</v>
      </c>
      <c r="F2582" s="2">
        <v>45121</v>
      </c>
      <c r="G2582" s="3">
        <v>48737</v>
      </c>
      <c r="H2582" s="1"/>
      <c r="I2582" s="1"/>
      <c r="J2582" s="1" t="s">
        <v>7990</v>
      </c>
      <c r="K2582" s="2">
        <v>44797</v>
      </c>
      <c r="L2582" s="1" t="s">
        <v>4216</v>
      </c>
      <c r="M2582" s="1" t="str">
        <f t="shared" si="200"/>
        <v>Agricultural Extension</v>
      </c>
      <c r="N2582" s="1" t="s">
        <v>4222</v>
      </c>
      <c r="O2582" s="1" t="s">
        <v>4301</v>
      </c>
      <c r="P2582" s="1">
        <v>6699</v>
      </c>
      <c r="Q2582" s="1">
        <v>2477088</v>
      </c>
      <c r="R2582" s="1">
        <f t="shared" si="201"/>
        <v>12968</v>
      </c>
      <c r="S2582" s="4">
        <v>370910.47722720401</v>
      </c>
      <c r="T2582" s="4">
        <v>12580.57990960081</v>
      </c>
      <c r="U2582" s="1">
        <f t="shared" si="202"/>
        <v>2464120</v>
      </c>
      <c r="V2582" s="4">
        <f t="shared" si="203"/>
        <v>2093596.9428631952</v>
      </c>
      <c r="W2582" s="1" t="str">
        <f t="shared" si="204"/>
        <v>Favourable</v>
      </c>
    </row>
    <row r="2583" spans="1:23" x14ac:dyDescent="0.25">
      <c r="A2583" s="1"/>
      <c r="B2583" s="1"/>
      <c r="C2583" s="1"/>
      <c r="D2583" s="1"/>
      <c r="E2583" s="1" t="s">
        <v>8382</v>
      </c>
      <c r="F2583" s="2">
        <v>44212</v>
      </c>
      <c r="G2583" s="3">
        <v>38039</v>
      </c>
      <c r="H2583" s="1"/>
      <c r="I2583" s="1"/>
      <c r="J2583" s="1" t="s">
        <v>6316</v>
      </c>
      <c r="K2583" s="2">
        <v>45049</v>
      </c>
      <c r="L2583" s="1" t="s">
        <v>4200</v>
      </c>
      <c r="M2583" s="1" t="str">
        <f t="shared" si="200"/>
        <v>Social Services</v>
      </c>
      <c r="N2583" s="1" t="s">
        <v>4210</v>
      </c>
      <c r="O2583" s="1" t="s">
        <v>4458</v>
      </c>
      <c r="P2583" s="1">
        <v>5815</v>
      </c>
      <c r="Q2583" s="1">
        <v>452735</v>
      </c>
      <c r="R2583" s="1">
        <f t="shared" si="201"/>
        <v>18973</v>
      </c>
      <c r="S2583" s="4">
        <v>380549.37499760388</v>
      </c>
      <c r="T2583" s="4">
        <v>18115.469482462951</v>
      </c>
      <c r="U2583" s="1">
        <f t="shared" si="202"/>
        <v>433762</v>
      </c>
      <c r="V2583" s="4">
        <f t="shared" si="203"/>
        <v>54070.155519933149</v>
      </c>
      <c r="W2583" s="1" t="str">
        <f t="shared" si="204"/>
        <v>Favourable</v>
      </c>
    </row>
    <row r="2584" spans="1:23" x14ac:dyDescent="0.25">
      <c r="A2584" s="1"/>
      <c r="B2584" s="1"/>
      <c r="C2584" s="1"/>
      <c r="D2584" s="1"/>
      <c r="E2584" s="1" t="s">
        <v>8383</v>
      </c>
      <c r="F2584" s="2">
        <v>44703</v>
      </c>
      <c r="G2584" s="3">
        <v>23573</v>
      </c>
      <c r="H2584" s="1"/>
      <c r="I2584" s="1"/>
      <c r="J2584" s="1" t="s">
        <v>8384</v>
      </c>
      <c r="K2584" s="2">
        <v>44608</v>
      </c>
      <c r="L2584" s="1" t="s">
        <v>4218</v>
      </c>
      <c r="M2584" s="1" t="str">
        <f t="shared" si="200"/>
        <v>Infrastructure</v>
      </c>
      <c r="N2584" s="1" t="s">
        <v>4222</v>
      </c>
      <c r="O2584" s="1" t="s">
        <v>4301</v>
      </c>
      <c r="P2584" s="1">
        <v>7725</v>
      </c>
      <c r="Q2584" s="1">
        <v>264953</v>
      </c>
      <c r="R2584" s="1">
        <f t="shared" si="201"/>
        <v>0</v>
      </c>
      <c r="S2584" s="4">
        <v>35883.902377751147</v>
      </c>
      <c r="T2584" s="4">
        <v>63487.938650590018</v>
      </c>
      <c r="U2584" s="1">
        <f t="shared" si="202"/>
        <v>264953</v>
      </c>
      <c r="V2584" s="4">
        <f t="shared" si="203"/>
        <v>165581.15897165885</v>
      </c>
      <c r="W2584" s="1" t="str">
        <f t="shared" si="204"/>
        <v>Favourable</v>
      </c>
    </row>
    <row r="2585" spans="1:23" x14ac:dyDescent="0.25">
      <c r="A2585" s="1"/>
      <c r="B2585" s="1"/>
      <c r="C2585" s="1"/>
      <c r="D2585" s="1"/>
      <c r="E2585" s="1" t="s">
        <v>8385</v>
      </c>
      <c r="F2585" s="2">
        <v>44080</v>
      </c>
      <c r="G2585" s="3">
        <v>20170</v>
      </c>
      <c r="H2585" s="1"/>
      <c r="I2585" s="1"/>
      <c r="J2585" s="1" t="s">
        <v>8386</v>
      </c>
      <c r="K2585" s="2">
        <v>44172</v>
      </c>
      <c r="L2585" s="1" t="s">
        <v>4218</v>
      </c>
      <c r="M2585" s="1" t="str">
        <f t="shared" si="200"/>
        <v>Infrastructure</v>
      </c>
      <c r="N2585" s="1" t="s">
        <v>4205</v>
      </c>
      <c r="O2585" s="1" t="s">
        <v>4233</v>
      </c>
      <c r="P2585" s="1">
        <v>8176</v>
      </c>
      <c r="Q2585" s="1">
        <v>1046682</v>
      </c>
      <c r="R2585" s="1">
        <f t="shared" si="201"/>
        <v>0</v>
      </c>
      <c r="S2585" s="4">
        <v>940652.04885795154</v>
      </c>
      <c r="T2585" s="4">
        <v>322063.50917630974</v>
      </c>
      <c r="U2585" s="1">
        <f t="shared" si="202"/>
        <v>1046682</v>
      </c>
      <c r="V2585" s="4">
        <f t="shared" si="203"/>
        <v>-216033.55803426122</v>
      </c>
      <c r="W2585" s="1" t="str">
        <f t="shared" si="204"/>
        <v>Adverse</v>
      </c>
    </row>
    <row r="2586" spans="1:23" x14ac:dyDescent="0.25">
      <c r="A2586" s="1"/>
      <c r="B2586" s="1"/>
      <c r="C2586" s="1"/>
      <c r="D2586" s="1"/>
      <c r="E2586" s="1" t="s">
        <v>8213</v>
      </c>
      <c r="F2586" s="2">
        <v>44816</v>
      </c>
      <c r="G2586" s="3">
        <v>59989</v>
      </c>
      <c r="H2586" s="1"/>
      <c r="I2586" s="1"/>
      <c r="J2586" s="1" t="s">
        <v>8387</v>
      </c>
      <c r="K2586" s="2">
        <v>45334</v>
      </c>
      <c r="L2586" s="1" t="s">
        <v>4212</v>
      </c>
      <c r="M2586" s="1" t="str">
        <f t="shared" si="200"/>
        <v>Agricultural Extension</v>
      </c>
      <c r="N2586" s="1" t="s">
        <v>4205</v>
      </c>
      <c r="O2586" s="1" t="s">
        <v>4279</v>
      </c>
      <c r="P2586" s="1">
        <v>6792</v>
      </c>
      <c r="Q2586" s="1">
        <v>1606730</v>
      </c>
      <c r="R2586" s="1">
        <f t="shared" si="201"/>
        <v>21480</v>
      </c>
      <c r="S2586" s="4">
        <v>485548.86629615264</v>
      </c>
      <c r="T2586" s="4">
        <v>59472.444293888017</v>
      </c>
      <c r="U2586" s="1">
        <f t="shared" si="202"/>
        <v>1585250</v>
      </c>
      <c r="V2586" s="4">
        <f t="shared" si="203"/>
        <v>1061708.6894099594</v>
      </c>
      <c r="W2586" s="1" t="str">
        <f t="shared" si="204"/>
        <v>Favourable</v>
      </c>
    </row>
    <row r="2587" spans="1:23" x14ac:dyDescent="0.25">
      <c r="A2587" s="1"/>
      <c r="B2587" s="1"/>
      <c r="C2587" s="1"/>
      <c r="D2587" s="1"/>
      <c r="E2587" s="1" t="s">
        <v>8388</v>
      </c>
      <c r="F2587" s="2">
        <v>44954</v>
      </c>
      <c r="G2587" s="3">
        <v>42869</v>
      </c>
      <c r="H2587" s="1"/>
      <c r="I2587" s="1"/>
      <c r="J2587" s="1" t="s">
        <v>8021</v>
      </c>
      <c r="K2587" s="2">
        <v>44187</v>
      </c>
      <c r="L2587" s="1" t="s">
        <v>4204</v>
      </c>
      <c r="M2587" s="1" t="str">
        <f t="shared" si="200"/>
        <v>Education</v>
      </c>
      <c r="N2587" s="1" t="s">
        <v>4222</v>
      </c>
      <c r="O2587" s="1" t="s">
        <v>4250</v>
      </c>
      <c r="P2587" s="1">
        <v>7307</v>
      </c>
      <c r="Q2587" s="1">
        <v>418824</v>
      </c>
      <c r="R2587" s="1">
        <f t="shared" si="201"/>
        <v>35624</v>
      </c>
      <c r="S2587" s="4">
        <v>150715.24845947642</v>
      </c>
      <c r="T2587" s="4">
        <v>34505.664225945722</v>
      </c>
      <c r="U2587" s="1">
        <f t="shared" si="202"/>
        <v>383200</v>
      </c>
      <c r="V2587" s="4">
        <f t="shared" si="203"/>
        <v>233603.08731457786</v>
      </c>
      <c r="W2587" s="1" t="str">
        <f t="shared" si="204"/>
        <v>Favourable</v>
      </c>
    </row>
    <row r="2588" spans="1:23" x14ac:dyDescent="0.25">
      <c r="A2588" s="1"/>
      <c r="B2588" s="1"/>
      <c r="C2588" s="1"/>
      <c r="D2588" s="1"/>
      <c r="E2588" s="1" t="s">
        <v>8389</v>
      </c>
      <c r="F2588" s="2">
        <v>44457</v>
      </c>
      <c r="G2588" s="3">
        <v>27193</v>
      </c>
      <c r="H2588" s="1"/>
      <c r="I2588" s="1"/>
      <c r="J2588" s="1" t="s">
        <v>7764</v>
      </c>
      <c r="K2588" s="2">
        <v>44853</v>
      </c>
      <c r="L2588" s="1" t="s">
        <v>4204</v>
      </c>
      <c r="M2588" s="1" t="str">
        <f t="shared" si="200"/>
        <v>Education</v>
      </c>
      <c r="N2588" s="1" t="s">
        <v>4222</v>
      </c>
      <c r="O2588" s="1" t="s">
        <v>4241</v>
      </c>
      <c r="P2588" s="1">
        <v>7017</v>
      </c>
      <c r="Q2588" s="1">
        <v>404711</v>
      </c>
      <c r="R2588" s="1">
        <f t="shared" si="201"/>
        <v>47753</v>
      </c>
      <c r="S2588" s="4">
        <v>246450.40527837086</v>
      </c>
      <c r="T2588" s="4">
        <v>62728.803661330225</v>
      </c>
      <c r="U2588" s="1">
        <f t="shared" si="202"/>
        <v>356958</v>
      </c>
      <c r="V2588" s="4">
        <f t="shared" si="203"/>
        <v>95531.791060298914</v>
      </c>
      <c r="W2588" s="1" t="str">
        <f t="shared" si="204"/>
        <v>Favourable</v>
      </c>
    </row>
    <row r="2589" spans="1:23" x14ac:dyDescent="0.25">
      <c r="A2589" s="1"/>
      <c r="B2589" s="1"/>
      <c r="C2589" s="1"/>
      <c r="D2589" s="1"/>
      <c r="E2589" s="1" t="s">
        <v>8390</v>
      </c>
      <c r="F2589" s="2">
        <v>45266</v>
      </c>
      <c r="G2589" s="3">
        <v>19465</v>
      </c>
      <c r="H2589" s="1"/>
      <c r="I2589" s="1"/>
      <c r="J2589" s="1" t="s">
        <v>7972</v>
      </c>
      <c r="K2589" s="2">
        <v>44279</v>
      </c>
      <c r="L2589" s="1" t="s">
        <v>4204</v>
      </c>
      <c r="M2589" s="1" t="str">
        <f t="shared" si="200"/>
        <v>Education</v>
      </c>
      <c r="N2589" s="1" t="s">
        <v>4222</v>
      </c>
      <c r="O2589" s="1" t="s">
        <v>4358</v>
      </c>
      <c r="P2589" s="1">
        <v>8097</v>
      </c>
      <c r="Q2589" s="1">
        <v>398666</v>
      </c>
      <c r="R2589" s="1">
        <f t="shared" si="201"/>
        <v>44150</v>
      </c>
      <c r="S2589" s="4">
        <v>25626.683868410808</v>
      </c>
      <c r="T2589" s="4">
        <v>53279.882588601824</v>
      </c>
      <c r="U2589" s="1">
        <f t="shared" si="202"/>
        <v>354516</v>
      </c>
      <c r="V2589" s="4">
        <f t="shared" si="203"/>
        <v>319759.43354298733</v>
      </c>
      <c r="W2589" s="1" t="str">
        <f t="shared" si="204"/>
        <v>Favourable</v>
      </c>
    </row>
    <row r="2590" spans="1:23" x14ac:dyDescent="0.25">
      <c r="A2590" s="1"/>
      <c r="B2590" s="1"/>
      <c r="C2590" s="1"/>
      <c r="D2590" s="1"/>
      <c r="E2590" s="1" t="s">
        <v>8391</v>
      </c>
      <c r="F2590" s="2">
        <v>44715</v>
      </c>
      <c r="G2590" s="3">
        <v>29130</v>
      </c>
      <c r="H2590" s="1"/>
      <c r="I2590" s="1"/>
      <c r="J2590" s="1" t="s">
        <v>5480</v>
      </c>
      <c r="K2590" s="2">
        <v>44279</v>
      </c>
      <c r="L2590" s="1" t="s">
        <v>4218</v>
      </c>
      <c r="M2590" s="1" t="str">
        <f t="shared" si="200"/>
        <v>Infrastructure</v>
      </c>
      <c r="N2590" s="1" t="s">
        <v>4222</v>
      </c>
      <c r="O2590" s="1" t="s">
        <v>4241</v>
      </c>
      <c r="P2590" s="1">
        <v>5828</v>
      </c>
      <c r="Q2590" s="1">
        <v>2057269</v>
      </c>
      <c r="R2590" s="1">
        <f t="shared" si="201"/>
        <v>49290</v>
      </c>
      <c r="S2590" s="4">
        <v>504841.72071060655</v>
      </c>
      <c r="T2590" s="4">
        <v>527783.11002429982</v>
      </c>
      <c r="U2590" s="1">
        <f t="shared" si="202"/>
        <v>2007979</v>
      </c>
      <c r="V2590" s="4">
        <f t="shared" si="203"/>
        <v>1024644.1692650936</v>
      </c>
      <c r="W2590" s="1" t="str">
        <f t="shared" si="204"/>
        <v>Favourable</v>
      </c>
    </row>
    <row r="2591" spans="1:23" x14ac:dyDescent="0.25">
      <c r="A2591" s="1"/>
      <c r="B2591" s="1"/>
      <c r="C2591" s="1"/>
      <c r="D2591" s="1"/>
      <c r="E2591" s="1" t="s">
        <v>6638</v>
      </c>
      <c r="F2591" s="2">
        <v>45060</v>
      </c>
      <c r="G2591" s="3">
        <v>11571</v>
      </c>
      <c r="H2591" s="1"/>
      <c r="I2591" s="1"/>
      <c r="J2591" s="1" t="s">
        <v>8392</v>
      </c>
      <c r="K2591" s="2">
        <v>44327</v>
      </c>
      <c r="L2591" s="1" t="s">
        <v>4218</v>
      </c>
      <c r="M2591" s="1" t="str">
        <f t="shared" si="200"/>
        <v>Infrastructure</v>
      </c>
      <c r="N2591" s="1" t="s">
        <v>4222</v>
      </c>
      <c r="O2591" s="1" t="s">
        <v>4496</v>
      </c>
      <c r="P2591" s="1">
        <v>6557</v>
      </c>
      <c r="Q2591" s="1">
        <v>408132</v>
      </c>
      <c r="R2591" s="1">
        <f t="shared" si="201"/>
        <v>20574</v>
      </c>
      <c r="S2591" s="4">
        <v>387924.61558239762</v>
      </c>
      <c r="T2591" s="4">
        <v>39694.710731118146</v>
      </c>
      <c r="U2591" s="1">
        <f t="shared" si="202"/>
        <v>387558</v>
      </c>
      <c r="V2591" s="4">
        <f t="shared" si="203"/>
        <v>-19487.326313515776</v>
      </c>
      <c r="W2591" s="1" t="str">
        <f t="shared" si="204"/>
        <v>Adverse</v>
      </c>
    </row>
    <row r="2592" spans="1:23" x14ac:dyDescent="0.25">
      <c r="A2592" s="1"/>
      <c r="B2592" s="1"/>
      <c r="C2592" s="1"/>
      <c r="D2592" s="1"/>
      <c r="E2592" s="1" t="s">
        <v>8393</v>
      </c>
      <c r="F2592" s="2">
        <v>44659</v>
      </c>
      <c r="G2592" s="3">
        <v>54280</v>
      </c>
      <c r="H2592" s="1"/>
      <c r="I2592" s="1"/>
      <c r="J2592" s="1" t="s">
        <v>6701</v>
      </c>
      <c r="K2592" s="2">
        <v>45183</v>
      </c>
      <c r="L2592" s="1" t="s">
        <v>4204</v>
      </c>
      <c r="M2592" s="1" t="str">
        <f t="shared" si="200"/>
        <v>Education</v>
      </c>
      <c r="N2592" s="1" t="s">
        <v>4222</v>
      </c>
      <c r="O2592" s="1" t="s">
        <v>4247</v>
      </c>
      <c r="P2592" s="1">
        <v>9394</v>
      </c>
      <c r="Q2592" s="1">
        <v>605715</v>
      </c>
      <c r="R2592" s="1">
        <f t="shared" si="201"/>
        <v>23641</v>
      </c>
      <c r="S2592" s="4">
        <v>273864.98521249864</v>
      </c>
      <c r="T2592" s="4">
        <v>167021.69479377367</v>
      </c>
      <c r="U2592" s="1">
        <f t="shared" si="202"/>
        <v>582074</v>
      </c>
      <c r="V2592" s="4">
        <f t="shared" si="203"/>
        <v>164828.31999372772</v>
      </c>
      <c r="W2592" s="1" t="str">
        <f t="shared" si="204"/>
        <v>Favourable</v>
      </c>
    </row>
    <row r="2593" spans="1:23" x14ac:dyDescent="0.25">
      <c r="A2593" s="1"/>
      <c r="B2593" s="1"/>
      <c r="C2593" s="1"/>
      <c r="D2593" s="1"/>
      <c r="E2593" s="1" t="s">
        <v>8394</v>
      </c>
      <c r="F2593" s="2">
        <v>45299</v>
      </c>
      <c r="G2593" s="3">
        <v>27621</v>
      </c>
      <c r="H2593" s="1"/>
      <c r="I2593" s="1"/>
      <c r="J2593" s="1" t="s">
        <v>8395</v>
      </c>
      <c r="K2593" s="2">
        <v>44729</v>
      </c>
      <c r="L2593" s="1" t="s">
        <v>4200</v>
      </c>
      <c r="M2593" s="1" t="str">
        <f t="shared" si="200"/>
        <v>Social Services</v>
      </c>
      <c r="N2593" s="1" t="s">
        <v>4205</v>
      </c>
      <c r="O2593" s="1" t="s">
        <v>4217</v>
      </c>
      <c r="P2593" s="1">
        <v>6077</v>
      </c>
      <c r="Q2593" s="1">
        <v>828142</v>
      </c>
      <c r="R2593" s="1">
        <f t="shared" si="201"/>
        <v>46308</v>
      </c>
      <c r="S2593" s="4">
        <v>40241.840028884086</v>
      </c>
      <c r="T2593" s="4">
        <v>32711.725483544786</v>
      </c>
      <c r="U2593" s="1">
        <f t="shared" si="202"/>
        <v>781834</v>
      </c>
      <c r="V2593" s="4">
        <f t="shared" si="203"/>
        <v>755188.43448757112</v>
      </c>
      <c r="W2593" s="1" t="str">
        <f t="shared" si="204"/>
        <v>Favourable</v>
      </c>
    </row>
    <row r="2594" spans="1:23" x14ac:dyDescent="0.25">
      <c r="A2594" s="1"/>
      <c r="B2594" s="1"/>
      <c r="C2594" s="1"/>
      <c r="D2594" s="1"/>
      <c r="E2594" s="1" t="s">
        <v>8396</v>
      </c>
      <c r="F2594" s="2">
        <v>43927</v>
      </c>
      <c r="G2594" s="3">
        <v>46479</v>
      </c>
      <c r="H2594" s="1"/>
      <c r="I2594" s="1"/>
      <c r="J2594" s="1" t="s">
        <v>6678</v>
      </c>
      <c r="K2594" s="2">
        <v>43876</v>
      </c>
      <c r="L2594" s="1" t="s">
        <v>4212</v>
      </c>
      <c r="M2594" s="1" t="str">
        <f t="shared" si="200"/>
        <v>Agricultural Extension</v>
      </c>
      <c r="N2594" s="1" t="s">
        <v>4210</v>
      </c>
      <c r="O2594" s="1" t="s">
        <v>4256</v>
      </c>
      <c r="P2594" s="1">
        <v>8630</v>
      </c>
      <c r="Q2594" s="1">
        <v>999091</v>
      </c>
      <c r="R2594" s="1">
        <f t="shared" si="201"/>
        <v>15148</v>
      </c>
      <c r="S2594" s="4">
        <v>288076.42790477187</v>
      </c>
      <c r="T2594" s="4">
        <v>104356.81029642593</v>
      </c>
      <c r="U2594" s="1">
        <f t="shared" si="202"/>
        <v>983943</v>
      </c>
      <c r="V2594" s="4">
        <f t="shared" si="203"/>
        <v>606657.76179880218</v>
      </c>
      <c r="W2594" s="1" t="str">
        <f t="shared" si="204"/>
        <v>Favourable</v>
      </c>
    </row>
    <row r="2595" spans="1:23" x14ac:dyDescent="0.25">
      <c r="A2595" s="1"/>
      <c r="B2595" s="1"/>
      <c r="C2595" s="1"/>
      <c r="D2595" s="1"/>
      <c r="E2595" s="1" t="s">
        <v>8397</v>
      </c>
      <c r="F2595" s="2">
        <v>45329</v>
      </c>
      <c r="G2595" s="3">
        <v>22997</v>
      </c>
      <c r="H2595" s="1"/>
      <c r="I2595" s="1"/>
      <c r="J2595" s="1" t="s">
        <v>7688</v>
      </c>
      <c r="K2595" s="2">
        <v>44870</v>
      </c>
      <c r="L2595" s="1" t="s">
        <v>4200</v>
      </c>
      <c r="M2595" s="1" t="str">
        <f t="shared" si="200"/>
        <v>Social Services</v>
      </c>
      <c r="N2595" s="1" t="s">
        <v>4222</v>
      </c>
      <c r="O2595" s="1" t="s">
        <v>4361</v>
      </c>
      <c r="P2595" s="1">
        <v>7942</v>
      </c>
      <c r="Q2595" s="1">
        <v>443343</v>
      </c>
      <c r="R2595" s="1">
        <f t="shared" si="201"/>
        <v>29777</v>
      </c>
      <c r="S2595" s="4">
        <v>325611.0125182115</v>
      </c>
      <c r="T2595" s="4">
        <v>17375.922280065188</v>
      </c>
      <c r="U2595" s="1">
        <f t="shared" si="202"/>
        <v>413566</v>
      </c>
      <c r="V2595" s="4">
        <f t="shared" si="203"/>
        <v>100356.06520172331</v>
      </c>
      <c r="W2595" s="1" t="str">
        <f t="shared" si="204"/>
        <v>Favourable</v>
      </c>
    </row>
    <row r="2596" spans="1:23" x14ac:dyDescent="0.25">
      <c r="A2596" s="1"/>
      <c r="B2596" s="1"/>
      <c r="C2596" s="1"/>
      <c r="D2596" s="1"/>
      <c r="E2596" s="1" t="s">
        <v>5668</v>
      </c>
      <c r="F2596" s="2">
        <v>44577</v>
      </c>
      <c r="G2596" s="3">
        <v>31355</v>
      </c>
      <c r="H2596" s="1"/>
      <c r="I2596" s="1"/>
      <c r="J2596" s="1" t="s">
        <v>8398</v>
      </c>
      <c r="K2596" s="2">
        <v>44937</v>
      </c>
      <c r="L2596" s="1" t="s">
        <v>4216</v>
      </c>
      <c r="M2596" s="1" t="str">
        <f t="shared" si="200"/>
        <v>Agricultural Extension</v>
      </c>
      <c r="N2596" s="1" t="s">
        <v>4210</v>
      </c>
      <c r="O2596" s="1" t="s">
        <v>4458</v>
      </c>
      <c r="P2596" s="1">
        <v>8575</v>
      </c>
      <c r="Q2596" s="1">
        <v>1511057</v>
      </c>
      <c r="R2596" s="1">
        <f t="shared" si="201"/>
        <v>47008</v>
      </c>
      <c r="S2596" s="4">
        <v>806026.80326245411</v>
      </c>
      <c r="T2596" s="4">
        <v>453636.11374139017</v>
      </c>
      <c r="U2596" s="1">
        <f t="shared" si="202"/>
        <v>1464049</v>
      </c>
      <c r="V2596" s="4">
        <f t="shared" si="203"/>
        <v>251394.0829961556</v>
      </c>
      <c r="W2596" s="1" t="str">
        <f t="shared" si="204"/>
        <v>Favourable</v>
      </c>
    </row>
    <row r="2597" spans="1:23" x14ac:dyDescent="0.25">
      <c r="A2597" s="1"/>
      <c r="B2597" s="1"/>
      <c r="C2597" s="1"/>
      <c r="D2597" s="1"/>
      <c r="E2597" s="1" t="s">
        <v>8399</v>
      </c>
      <c r="F2597" s="2">
        <v>44791</v>
      </c>
      <c r="G2597" s="3">
        <v>43109</v>
      </c>
      <c r="H2597" s="1"/>
      <c r="I2597" s="1"/>
      <c r="J2597" s="1" t="s">
        <v>4646</v>
      </c>
      <c r="K2597" s="2">
        <v>43918</v>
      </c>
      <c r="L2597" s="1" t="s">
        <v>4200</v>
      </c>
      <c r="M2597" s="1" t="str">
        <f t="shared" si="200"/>
        <v>Social Services</v>
      </c>
      <c r="N2597" s="1" t="s">
        <v>4222</v>
      </c>
      <c r="O2597" s="1" t="s">
        <v>4345</v>
      </c>
      <c r="P2597" s="1">
        <v>7555</v>
      </c>
      <c r="Q2597" s="1">
        <v>1548711</v>
      </c>
      <c r="R2597" s="1">
        <f t="shared" si="201"/>
        <v>39102</v>
      </c>
      <c r="S2597" s="4">
        <v>1099265.0241032802</v>
      </c>
      <c r="T2597" s="4">
        <v>470331.67850900773</v>
      </c>
      <c r="U2597" s="1">
        <f t="shared" si="202"/>
        <v>1509609</v>
      </c>
      <c r="V2597" s="4">
        <f t="shared" si="203"/>
        <v>-20885.702612287831</v>
      </c>
      <c r="W2597" s="1" t="str">
        <f t="shared" si="204"/>
        <v>Adverse</v>
      </c>
    </row>
    <row r="2598" spans="1:23" x14ac:dyDescent="0.25">
      <c r="A2598" s="1"/>
      <c r="B2598" s="1"/>
      <c r="C2598" s="1"/>
      <c r="D2598" s="1"/>
      <c r="E2598" s="1" t="s">
        <v>8400</v>
      </c>
      <c r="F2598" s="2">
        <v>45332</v>
      </c>
      <c r="G2598" s="3">
        <v>48386</v>
      </c>
      <c r="H2598" s="1"/>
      <c r="I2598" s="1"/>
      <c r="J2598" s="1" t="s">
        <v>8127</v>
      </c>
      <c r="K2598" s="2">
        <v>44664</v>
      </c>
      <c r="L2598" s="1" t="s">
        <v>4218</v>
      </c>
      <c r="M2598" s="1" t="str">
        <f t="shared" si="200"/>
        <v>Infrastructure</v>
      </c>
      <c r="N2598" s="1" t="s">
        <v>4210</v>
      </c>
      <c r="O2598" s="1" t="s">
        <v>4223</v>
      </c>
      <c r="P2598" s="1">
        <v>6591</v>
      </c>
      <c r="Q2598" s="1">
        <v>1241370</v>
      </c>
      <c r="R2598" s="1">
        <f t="shared" si="201"/>
        <v>21647</v>
      </c>
      <c r="S2598" s="4">
        <v>586860.62699690415</v>
      </c>
      <c r="T2598" s="4">
        <v>260371.17770809782</v>
      </c>
      <c r="U2598" s="1">
        <f t="shared" si="202"/>
        <v>1219723</v>
      </c>
      <c r="V2598" s="4">
        <f t="shared" si="203"/>
        <v>394138.195294998</v>
      </c>
      <c r="W2598" s="1" t="str">
        <f t="shared" si="204"/>
        <v>Favourable</v>
      </c>
    </row>
    <row r="2599" spans="1:23" x14ac:dyDescent="0.25">
      <c r="A2599" s="1"/>
      <c r="B2599" s="1"/>
      <c r="C2599" s="1"/>
      <c r="D2599" s="1"/>
      <c r="E2599" s="1" t="s">
        <v>8229</v>
      </c>
      <c r="F2599" s="2">
        <v>44132</v>
      </c>
      <c r="G2599" s="3">
        <v>16807</v>
      </c>
      <c r="H2599" s="1"/>
      <c r="I2599" s="1"/>
      <c r="J2599" s="1" t="s">
        <v>8401</v>
      </c>
      <c r="K2599" s="2">
        <v>44072</v>
      </c>
      <c r="L2599" s="1" t="s">
        <v>4218</v>
      </c>
      <c r="M2599" s="1" t="str">
        <f t="shared" si="200"/>
        <v>Infrastructure</v>
      </c>
      <c r="N2599" s="1" t="s">
        <v>4222</v>
      </c>
      <c r="O2599" s="1" t="s">
        <v>4279</v>
      </c>
      <c r="P2599" s="1">
        <v>6414</v>
      </c>
      <c r="Q2599" s="1">
        <v>762492</v>
      </c>
      <c r="R2599" s="1">
        <f t="shared" si="201"/>
        <v>28318</v>
      </c>
      <c r="S2599" s="4">
        <v>629171.06659097818</v>
      </c>
      <c r="T2599" s="4">
        <v>52283.904136028606</v>
      </c>
      <c r="U2599" s="1">
        <f t="shared" si="202"/>
        <v>734174</v>
      </c>
      <c r="V2599" s="4">
        <f t="shared" si="203"/>
        <v>81037.029272993212</v>
      </c>
      <c r="W2599" s="1" t="str">
        <f t="shared" si="204"/>
        <v>Favourable</v>
      </c>
    </row>
    <row r="2600" spans="1:23" x14ac:dyDescent="0.25">
      <c r="A2600" s="1"/>
      <c r="B2600" s="1"/>
      <c r="C2600" s="1"/>
      <c r="D2600" s="1"/>
      <c r="E2600" s="1" t="s">
        <v>6508</v>
      </c>
      <c r="F2600" s="2">
        <v>44135</v>
      </c>
      <c r="G2600" s="3">
        <v>20687</v>
      </c>
      <c r="H2600" s="1"/>
      <c r="I2600" s="1"/>
      <c r="J2600" s="1" t="s">
        <v>8402</v>
      </c>
      <c r="K2600" s="2">
        <v>44920</v>
      </c>
      <c r="L2600" s="1" t="s">
        <v>4218</v>
      </c>
      <c r="M2600" s="1" t="str">
        <f t="shared" si="200"/>
        <v>Infrastructure</v>
      </c>
      <c r="N2600" s="1" t="s">
        <v>4210</v>
      </c>
      <c r="O2600" s="1" t="s">
        <v>4217</v>
      </c>
      <c r="P2600" s="1">
        <v>8793</v>
      </c>
      <c r="Q2600" s="1">
        <v>526730</v>
      </c>
      <c r="R2600" s="1">
        <f t="shared" si="201"/>
        <v>0</v>
      </c>
      <c r="S2600" s="4">
        <v>499167.54937879217</v>
      </c>
      <c r="T2600" s="4">
        <v>155638.42778818138</v>
      </c>
      <c r="U2600" s="1">
        <f t="shared" si="202"/>
        <v>526730</v>
      </c>
      <c r="V2600" s="4">
        <f t="shared" si="203"/>
        <v>-128075.97716697352</v>
      </c>
      <c r="W2600" s="1" t="str">
        <f t="shared" si="204"/>
        <v>Adverse</v>
      </c>
    </row>
    <row r="2601" spans="1:23" x14ac:dyDescent="0.25">
      <c r="A2601" s="1"/>
      <c r="B2601" s="1"/>
      <c r="C2601" s="1"/>
      <c r="D2601" s="1"/>
      <c r="E2601" s="1" t="s">
        <v>8403</v>
      </c>
      <c r="F2601" s="2">
        <v>45291</v>
      </c>
      <c r="G2601" s="3">
        <v>35454</v>
      </c>
      <c r="H2601" s="1"/>
      <c r="I2601" s="1"/>
      <c r="J2601" s="1" t="s">
        <v>8404</v>
      </c>
      <c r="K2601" s="2">
        <v>44430</v>
      </c>
      <c r="L2601" s="1" t="s">
        <v>4218</v>
      </c>
      <c r="M2601" s="1" t="str">
        <f t="shared" si="200"/>
        <v>Infrastructure</v>
      </c>
      <c r="N2601" s="1" t="s">
        <v>4222</v>
      </c>
      <c r="O2601" s="1" t="s">
        <v>4253</v>
      </c>
      <c r="P2601" s="1">
        <v>5753</v>
      </c>
      <c r="Q2601" s="1">
        <v>467060</v>
      </c>
      <c r="R2601" s="1">
        <f t="shared" si="201"/>
        <v>29567</v>
      </c>
      <c r="S2601" s="4">
        <v>100126.60238987955</v>
      </c>
      <c r="T2601" s="4">
        <v>68732.746411576183</v>
      </c>
      <c r="U2601" s="1">
        <f t="shared" si="202"/>
        <v>437493</v>
      </c>
      <c r="V2601" s="4">
        <f t="shared" si="203"/>
        <v>298200.65119854425</v>
      </c>
      <c r="W2601" s="1" t="str">
        <f t="shared" si="204"/>
        <v>Favourable</v>
      </c>
    </row>
    <row r="2602" spans="1:23" x14ac:dyDescent="0.25">
      <c r="A2602" s="1"/>
      <c r="B2602" s="1"/>
      <c r="C2602" s="1"/>
      <c r="D2602" s="1"/>
      <c r="E2602" s="1" t="s">
        <v>6845</v>
      </c>
      <c r="F2602" s="2">
        <v>44927</v>
      </c>
      <c r="G2602" s="3">
        <v>42683</v>
      </c>
      <c r="H2602" s="1"/>
      <c r="I2602" s="1"/>
      <c r="J2602" s="1" t="s">
        <v>4832</v>
      </c>
      <c r="K2602" s="2">
        <v>44200</v>
      </c>
      <c r="L2602" s="1" t="s">
        <v>4216</v>
      </c>
      <c r="M2602" s="1" t="str">
        <f t="shared" si="200"/>
        <v>Agricultural Extension</v>
      </c>
      <c r="N2602" s="1" t="s">
        <v>4222</v>
      </c>
      <c r="O2602" s="1" t="s">
        <v>4374</v>
      </c>
      <c r="P2602" s="1">
        <v>9170</v>
      </c>
      <c r="Q2602" s="1">
        <v>1515979</v>
      </c>
      <c r="R2602" s="1">
        <f t="shared" si="201"/>
        <v>99536</v>
      </c>
      <c r="S2602" s="4">
        <v>1289469.4289112259</v>
      </c>
      <c r="T2602" s="4">
        <v>161847.56194390895</v>
      </c>
      <c r="U2602" s="1">
        <f t="shared" si="202"/>
        <v>1416443</v>
      </c>
      <c r="V2602" s="4">
        <f t="shared" si="203"/>
        <v>64662.009144865209</v>
      </c>
      <c r="W2602" s="1" t="str">
        <f t="shared" si="204"/>
        <v>Favourable</v>
      </c>
    </row>
    <row r="2603" spans="1:23" x14ac:dyDescent="0.25">
      <c r="A2603" s="1"/>
      <c r="B2603" s="1"/>
      <c r="C2603" s="1"/>
      <c r="D2603" s="1"/>
      <c r="E2603" s="1" t="s">
        <v>8405</v>
      </c>
      <c r="F2603" s="2">
        <v>45375</v>
      </c>
      <c r="G2603" s="3">
        <v>50591</v>
      </c>
      <c r="H2603" s="1"/>
      <c r="I2603" s="1"/>
      <c r="J2603" s="1" t="s">
        <v>8406</v>
      </c>
      <c r="K2603" s="2">
        <v>44790</v>
      </c>
      <c r="L2603" s="1" t="s">
        <v>4204</v>
      </c>
      <c r="M2603" s="1" t="str">
        <f t="shared" si="200"/>
        <v>Education</v>
      </c>
      <c r="N2603" s="1" t="s">
        <v>4222</v>
      </c>
      <c r="O2603" s="1" t="s">
        <v>4496</v>
      </c>
      <c r="P2603" s="1">
        <v>7143</v>
      </c>
      <c r="Q2603" s="1">
        <v>2487254</v>
      </c>
      <c r="R2603" s="1">
        <f t="shared" si="201"/>
        <v>49902</v>
      </c>
      <c r="S2603" s="4">
        <v>1822951.5968808811</v>
      </c>
      <c r="T2603" s="4">
        <v>749429.93498512672</v>
      </c>
      <c r="U2603" s="1">
        <f t="shared" si="202"/>
        <v>2437352</v>
      </c>
      <c r="V2603" s="4">
        <f t="shared" si="203"/>
        <v>-85127.53186600795</v>
      </c>
      <c r="W2603" s="1" t="str">
        <f t="shared" si="204"/>
        <v>Adverse</v>
      </c>
    </row>
    <row r="2604" spans="1:23" x14ac:dyDescent="0.25">
      <c r="A2604" s="1"/>
      <c r="B2604" s="1"/>
      <c r="C2604" s="1"/>
      <c r="D2604" s="1"/>
      <c r="E2604" s="1" t="s">
        <v>8407</v>
      </c>
      <c r="F2604" s="2">
        <v>44190</v>
      </c>
      <c r="G2604" s="3">
        <v>53739</v>
      </c>
      <c r="H2604" s="1"/>
      <c r="I2604" s="1"/>
      <c r="J2604" s="1" t="s">
        <v>7720</v>
      </c>
      <c r="K2604" s="2">
        <v>45204</v>
      </c>
      <c r="L2604" s="1" t="s">
        <v>4218</v>
      </c>
      <c r="M2604" s="1" t="str">
        <f t="shared" si="200"/>
        <v>Infrastructure</v>
      </c>
      <c r="N2604" s="1" t="s">
        <v>4210</v>
      </c>
      <c r="O2604" s="1" t="s">
        <v>4345</v>
      </c>
      <c r="P2604" s="1">
        <v>7779</v>
      </c>
      <c r="Q2604" s="1">
        <v>1232638</v>
      </c>
      <c r="R2604" s="1">
        <f t="shared" si="201"/>
        <v>34044</v>
      </c>
      <c r="S2604" s="4">
        <v>87649.210141696458</v>
      </c>
      <c r="T2604" s="4">
        <v>209512.18965315344</v>
      </c>
      <c r="U2604" s="1">
        <f t="shared" si="202"/>
        <v>1198594</v>
      </c>
      <c r="V2604" s="4">
        <f t="shared" si="203"/>
        <v>935476.60020515008</v>
      </c>
      <c r="W2604" s="1" t="str">
        <f t="shared" si="204"/>
        <v>Favourable</v>
      </c>
    </row>
    <row r="2605" spans="1:23" x14ac:dyDescent="0.25">
      <c r="A2605" s="1"/>
      <c r="B2605" s="1"/>
      <c r="C2605" s="1"/>
      <c r="D2605" s="1"/>
      <c r="E2605" s="1" t="s">
        <v>8395</v>
      </c>
      <c r="F2605" s="2">
        <v>44670</v>
      </c>
      <c r="G2605" s="3">
        <v>46308</v>
      </c>
      <c r="H2605" s="1"/>
      <c r="I2605" s="1"/>
      <c r="J2605" s="1" t="s">
        <v>7750</v>
      </c>
      <c r="K2605" s="2">
        <v>45228</v>
      </c>
      <c r="L2605" s="1" t="s">
        <v>4200</v>
      </c>
      <c r="M2605" s="1" t="str">
        <f t="shared" si="200"/>
        <v>Social Services</v>
      </c>
      <c r="N2605" s="1" t="s">
        <v>4210</v>
      </c>
      <c r="O2605" s="1" t="s">
        <v>4206</v>
      </c>
      <c r="P2605" s="1">
        <v>6578</v>
      </c>
      <c r="Q2605" s="1">
        <v>1197879</v>
      </c>
      <c r="R2605" s="1">
        <f t="shared" si="201"/>
        <v>18847</v>
      </c>
      <c r="S2605" s="4">
        <v>326563.10786812601</v>
      </c>
      <c r="T2605" s="4">
        <v>139833.03720388858</v>
      </c>
      <c r="U2605" s="1">
        <f t="shared" si="202"/>
        <v>1179032</v>
      </c>
      <c r="V2605" s="4">
        <f t="shared" si="203"/>
        <v>731482.85492798546</v>
      </c>
      <c r="W2605" s="1" t="str">
        <f t="shared" si="204"/>
        <v>Favourable</v>
      </c>
    </row>
    <row r="2606" spans="1:23" x14ac:dyDescent="0.25">
      <c r="A2606" s="1"/>
      <c r="B2606" s="1"/>
      <c r="C2606" s="1"/>
      <c r="D2606" s="1"/>
      <c r="E2606" s="1" t="s">
        <v>8408</v>
      </c>
      <c r="F2606" s="2">
        <v>44834</v>
      </c>
      <c r="G2606" s="3">
        <v>11749</v>
      </c>
      <c r="H2606" s="1"/>
      <c r="I2606" s="1"/>
      <c r="J2606" s="1" t="s">
        <v>8409</v>
      </c>
      <c r="K2606" s="2">
        <v>45207</v>
      </c>
      <c r="L2606" s="1" t="s">
        <v>4204</v>
      </c>
      <c r="M2606" s="1" t="str">
        <f t="shared" si="200"/>
        <v>Education</v>
      </c>
      <c r="N2606" s="1" t="s">
        <v>4205</v>
      </c>
      <c r="O2606" s="1" t="s">
        <v>4289</v>
      </c>
      <c r="P2606" s="1">
        <v>7772</v>
      </c>
      <c r="Q2606" s="1">
        <v>2409553</v>
      </c>
      <c r="R2606" s="1">
        <f t="shared" si="201"/>
        <v>0</v>
      </c>
      <c r="S2606" s="4">
        <v>2302765.7995263627</v>
      </c>
      <c r="T2606" s="4">
        <v>659493.67024135985</v>
      </c>
      <c r="U2606" s="1">
        <f t="shared" si="202"/>
        <v>2409553</v>
      </c>
      <c r="V2606" s="4">
        <f t="shared" si="203"/>
        <v>-552706.4697677223</v>
      </c>
      <c r="W2606" s="1" t="str">
        <f t="shared" si="204"/>
        <v>Adverse</v>
      </c>
    </row>
    <row r="2607" spans="1:23" x14ac:dyDescent="0.25">
      <c r="A2607" s="1"/>
      <c r="B2607" s="1"/>
      <c r="C2607" s="1"/>
      <c r="D2607" s="1"/>
      <c r="E2607" s="1" t="s">
        <v>8410</v>
      </c>
      <c r="F2607" s="2">
        <v>44150</v>
      </c>
      <c r="G2607" s="3">
        <v>36670</v>
      </c>
      <c r="H2607" s="1"/>
      <c r="I2607" s="1"/>
      <c r="J2607" s="1" t="s">
        <v>4896</v>
      </c>
      <c r="K2607" s="2">
        <v>44584</v>
      </c>
      <c r="L2607" s="1" t="s">
        <v>4216</v>
      </c>
      <c r="M2607" s="1" t="str">
        <f t="shared" si="200"/>
        <v>Agricultural Extension</v>
      </c>
      <c r="N2607" s="1" t="s">
        <v>4222</v>
      </c>
      <c r="O2607" s="1" t="s">
        <v>4379</v>
      </c>
      <c r="P2607" s="1">
        <v>8001</v>
      </c>
      <c r="Q2607" s="1">
        <v>1744253</v>
      </c>
      <c r="R2607" s="1">
        <f t="shared" si="201"/>
        <v>84311</v>
      </c>
      <c r="S2607" s="4">
        <v>893031.66708981642</v>
      </c>
      <c r="T2607" s="4">
        <v>383772.98075557913</v>
      </c>
      <c r="U2607" s="1">
        <f t="shared" si="202"/>
        <v>1659942</v>
      </c>
      <c r="V2607" s="4">
        <f t="shared" si="203"/>
        <v>467448.35215460439</v>
      </c>
      <c r="W2607" s="1" t="str">
        <f t="shared" si="204"/>
        <v>Favourable</v>
      </c>
    </row>
    <row r="2608" spans="1:23" x14ac:dyDescent="0.25">
      <c r="A2608" s="1"/>
      <c r="B2608" s="1"/>
      <c r="C2608" s="1"/>
      <c r="D2608" s="1"/>
      <c r="E2608" s="1" t="s">
        <v>8411</v>
      </c>
      <c r="F2608" s="2">
        <v>45139</v>
      </c>
      <c r="G2608" s="3">
        <v>44795</v>
      </c>
      <c r="H2608" s="1"/>
      <c r="I2608" s="1"/>
      <c r="J2608" s="1" t="s">
        <v>8412</v>
      </c>
      <c r="K2608" s="2">
        <v>44814</v>
      </c>
      <c r="L2608" s="1" t="s">
        <v>4200</v>
      </c>
      <c r="M2608" s="1" t="str">
        <f t="shared" si="200"/>
        <v>Social Services</v>
      </c>
      <c r="N2608" s="1" t="s">
        <v>4222</v>
      </c>
      <c r="O2608" s="1" t="s">
        <v>4438</v>
      </c>
      <c r="P2608" s="1">
        <v>7284</v>
      </c>
      <c r="Q2608" s="1">
        <v>1218967</v>
      </c>
      <c r="R2608" s="1">
        <f t="shared" si="201"/>
        <v>11481</v>
      </c>
      <c r="S2608" s="4">
        <v>476197.16506771964</v>
      </c>
      <c r="T2608" s="4">
        <v>188196.29123020233</v>
      </c>
      <c r="U2608" s="1">
        <f t="shared" si="202"/>
        <v>1207486</v>
      </c>
      <c r="V2608" s="4">
        <f t="shared" si="203"/>
        <v>554573.54370207805</v>
      </c>
      <c r="W2608" s="1" t="str">
        <f t="shared" si="204"/>
        <v>Favourable</v>
      </c>
    </row>
    <row r="2609" spans="1:23" x14ac:dyDescent="0.25">
      <c r="A2609" s="1"/>
      <c r="B2609" s="1"/>
      <c r="C2609" s="1"/>
      <c r="D2609" s="1"/>
      <c r="E2609" s="1" t="s">
        <v>8413</v>
      </c>
      <c r="F2609" s="2">
        <v>44615</v>
      </c>
      <c r="G2609" s="3">
        <v>20083</v>
      </c>
      <c r="H2609" s="1"/>
      <c r="I2609" s="1"/>
      <c r="J2609" s="1" t="s">
        <v>8414</v>
      </c>
      <c r="K2609" s="2">
        <v>44660</v>
      </c>
      <c r="L2609" s="1" t="s">
        <v>4212</v>
      </c>
      <c r="M2609" s="1" t="str">
        <f t="shared" si="200"/>
        <v>Agricultural Extension</v>
      </c>
      <c r="N2609" s="1" t="s">
        <v>4205</v>
      </c>
      <c r="O2609" s="1" t="s">
        <v>4233</v>
      </c>
      <c r="P2609" s="1">
        <v>7343</v>
      </c>
      <c r="Q2609" s="1">
        <v>1334377</v>
      </c>
      <c r="R2609" s="1">
        <f t="shared" si="201"/>
        <v>0</v>
      </c>
      <c r="S2609" s="4">
        <v>428998.10358203563</v>
      </c>
      <c r="T2609" s="4">
        <v>220719.55468183104</v>
      </c>
      <c r="U2609" s="1">
        <f t="shared" si="202"/>
        <v>1334377</v>
      </c>
      <c r="V2609" s="4">
        <f t="shared" si="203"/>
        <v>684659.34173613333</v>
      </c>
      <c r="W2609" s="1" t="str">
        <f t="shared" si="204"/>
        <v>Favourable</v>
      </c>
    </row>
    <row r="2610" spans="1:23" x14ac:dyDescent="0.25">
      <c r="A2610" s="1"/>
      <c r="B2610" s="1"/>
      <c r="C2610" s="1"/>
      <c r="D2610" s="1"/>
      <c r="E2610" s="1" t="s">
        <v>8415</v>
      </c>
      <c r="F2610" s="2">
        <v>44161</v>
      </c>
      <c r="G2610" s="3">
        <v>39202</v>
      </c>
      <c r="H2610" s="1"/>
      <c r="I2610" s="1"/>
      <c r="J2610" s="1" t="s">
        <v>8416</v>
      </c>
      <c r="K2610" s="2">
        <v>44692</v>
      </c>
      <c r="L2610" s="1" t="s">
        <v>4200</v>
      </c>
      <c r="M2610" s="1" t="str">
        <f t="shared" si="200"/>
        <v>Social Services</v>
      </c>
      <c r="N2610" s="1" t="s">
        <v>4210</v>
      </c>
      <c r="O2610" s="1" t="s">
        <v>4264</v>
      </c>
      <c r="P2610" s="1">
        <v>6064</v>
      </c>
      <c r="Q2610" s="1">
        <v>423399</v>
      </c>
      <c r="R2610" s="1">
        <f t="shared" si="201"/>
        <v>13545</v>
      </c>
      <c r="S2610" s="4">
        <v>171322.46723584473</v>
      </c>
      <c r="T2610" s="4">
        <v>62197.422998937662</v>
      </c>
      <c r="U2610" s="1">
        <f t="shared" si="202"/>
        <v>409854</v>
      </c>
      <c r="V2610" s="4">
        <f t="shared" si="203"/>
        <v>189879.10976521761</v>
      </c>
      <c r="W2610" s="1" t="str">
        <f t="shared" si="204"/>
        <v>Favourable</v>
      </c>
    </row>
    <row r="2611" spans="1:23" x14ac:dyDescent="0.25">
      <c r="A2611" s="1"/>
      <c r="B2611" s="1"/>
      <c r="C2611" s="1"/>
      <c r="D2611" s="1"/>
      <c r="E2611" s="1" t="s">
        <v>8417</v>
      </c>
      <c r="F2611" s="2">
        <v>44372</v>
      </c>
      <c r="G2611" s="3">
        <v>57147</v>
      </c>
      <c r="H2611" s="1"/>
      <c r="I2611" s="1"/>
      <c r="J2611" s="1" t="s">
        <v>8418</v>
      </c>
      <c r="K2611" s="2">
        <v>44473</v>
      </c>
      <c r="L2611" s="1" t="s">
        <v>4204</v>
      </c>
      <c r="M2611" s="1" t="str">
        <f t="shared" si="200"/>
        <v>Education</v>
      </c>
      <c r="N2611" s="1" t="s">
        <v>4205</v>
      </c>
      <c r="O2611" s="1" t="s">
        <v>4479</v>
      </c>
      <c r="P2611" s="1">
        <v>8382</v>
      </c>
      <c r="Q2611" s="1">
        <v>667517</v>
      </c>
      <c r="R2611" s="1">
        <f t="shared" si="201"/>
        <v>0</v>
      </c>
      <c r="S2611" s="4">
        <v>212608.20148582323</v>
      </c>
      <c r="T2611" s="4">
        <v>51257.621275900914</v>
      </c>
      <c r="U2611" s="1">
        <f t="shared" si="202"/>
        <v>667517</v>
      </c>
      <c r="V2611" s="4">
        <f t="shared" si="203"/>
        <v>403651.17723827588</v>
      </c>
      <c r="W2611" s="1" t="str">
        <f t="shared" si="204"/>
        <v>Favourable</v>
      </c>
    </row>
    <row r="2612" spans="1:23" x14ac:dyDescent="0.25">
      <c r="A2612" s="1"/>
      <c r="B2612" s="1"/>
      <c r="C2612" s="1"/>
      <c r="D2612" s="1"/>
      <c r="E2612" s="1" t="s">
        <v>8419</v>
      </c>
      <c r="F2612" s="2">
        <v>44802</v>
      </c>
      <c r="G2612" s="3">
        <v>41643</v>
      </c>
      <c r="H2612" s="1"/>
      <c r="I2612" s="1"/>
      <c r="J2612" s="1" t="s">
        <v>8420</v>
      </c>
      <c r="K2612" s="2">
        <v>45189</v>
      </c>
      <c r="L2612" s="1" t="s">
        <v>4218</v>
      </c>
      <c r="M2612" s="1" t="str">
        <f t="shared" si="200"/>
        <v>Infrastructure</v>
      </c>
      <c r="N2612" s="1" t="s">
        <v>4222</v>
      </c>
      <c r="O2612" s="1" t="s">
        <v>4325</v>
      </c>
      <c r="P2612" s="1">
        <v>8765</v>
      </c>
      <c r="Q2612" s="1">
        <v>518538</v>
      </c>
      <c r="R2612" s="1">
        <f t="shared" si="201"/>
        <v>14883</v>
      </c>
      <c r="S2612" s="4">
        <v>192901.1902368</v>
      </c>
      <c r="T2612" s="4">
        <v>46286.599355308943</v>
      </c>
      <c r="U2612" s="1">
        <f t="shared" si="202"/>
        <v>503655</v>
      </c>
      <c r="V2612" s="4">
        <f t="shared" si="203"/>
        <v>279350.21040789108</v>
      </c>
      <c r="W2612" s="1" t="str">
        <f t="shared" si="204"/>
        <v>Favourable</v>
      </c>
    </row>
    <row r="2613" spans="1:23" x14ac:dyDescent="0.25">
      <c r="A2613" s="1"/>
      <c r="B2613" s="1"/>
      <c r="C2613" s="1"/>
      <c r="D2613" s="1"/>
      <c r="E2613" s="1" t="s">
        <v>8287</v>
      </c>
      <c r="F2613" s="2">
        <v>44328</v>
      </c>
      <c r="G2613" s="3">
        <v>10284</v>
      </c>
      <c r="H2613" s="1"/>
      <c r="I2613" s="1"/>
      <c r="J2613" s="1" t="s">
        <v>8421</v>
      </c>
      <c r="K2613" s="2">
        <v>44454</v>
      </c>
      <c r="L2613" s="1" t="s">
        <v>4216</v>
      </c>
      <c r="M2613" s="1" t="str">
        <f t="shared" si="200"/>
        <v>Agricultural Extension</v>
      </c>
      <c r="N2613" s="1" t="s">
        <v>4210</v>
      </c>
      <c r="O2613" s="1" t="s">
        <v>4479</v>
      </c>
      <c r="P2613" s="1">
        <v>8685</v>
      </c>
      <c r="Q2613" s="1">
        <v>1136603</v>
      </c>
      <c r="R2613" s="1">
        <f t="shared" si="201"/>
        <v>47749</v>
      </c>
      <c r="S2613" s="4">
        <v>190838.48184269154</v>
      </c>
      <c r="T2613" s="4">
        <v>138689.94008651841</v>
      </c>
      <c r="U2613" s="1">
        <f t="shared" si="202"/>
        <v>1088854</v>
      </c>
      <c r="V2613" s="4">
        <f t="shared" si="203"/>
        <v>807074.57807079004</v>
      </c>
      <c r="W2613" s="1" t="str">
        <f t="shared" si="204"/>
        <v>Favourable</v>
      </c>
    </row>
    <row r="2614" spans="1:23" x14ac:dyDescent="0.25">
      <c r="A2614" s="1"/>
      <c r="B2614" s="1"/>
      <c r="C2614" s="1"/>
      <c r="D2614" s="1"/>
      <c r="E2614" s="1" t="s">
        <v>8422</v>
      </c>
      <c r="F2614" s="2">
        <v>44641</v>
      </c>
      <c r="G2614" s="3">
        <v>47350</v>
      </c>
      <c r="H2614" s="1"/>
      <c r="I2614" s="1"/>
      <c r="J2614" s="1" t="s">
        <v>7080</v>
      </c>
      <c r="K2614" s="2">
        <v>45244</v>
      </c>
      <c r="L2614" s="1" t="s">
        <v>4218</v>
      </c>
      <c r="M2614" s="1" t="str">
        <f t="shared" si="200"/>
        <v>Infrastructure</v>
      </c>
      <c r="N2614" s="1" t="s">
        <v>4205</v>
      </c>
      <c r="O2614" s="1" t="s">
        <v>4421</v>
      </c>
      <c r="P2614" s="1">
        <v>7564</v>
      </c>
      <c r="Q2614" s="1">
        <v>2208496</v>
      </c>
      <c r="R2614" s="1">
        <f t="shared" si="201"/>
        <v>40194</v>
      </c>
      <c r="S2614" s="4">
        <v>1368053.1864927225</v>
      </c>
      <c r="T2614" s="4">
        <v>177701.7747408975</v>
      </c>
      <c r="U2614" s="1">
        <f t="shared" si="202"/>
        <v>2168302</v>
      </c>
      <c r="V2614" s="4">
        <f t="shared" si="203"/>
        <v>662741.03876637993</v>
      </c>
      <c r="W2614" s="1" t="str">
        <f t="shared" si="204"/>
        <v>Favourable</v>
      </c>
    </row>
    <row r="2615" spans="1:23" x14ac:dyDescent="0.25">
      <c r="A2615" s="1"/>
      <c r="B2615" s="1"/>
      <c r="C2615" s="1"/>
      <c r="D2615" s="1"/>
      <c r="E2615" s="1" t="s">
        <v>7475</v>
      </c>
      <c r="F2615" s="2">
        <v>44731</v>
      </c>
      <c r="G2615" s="3">
        <v>37353</v>
      </c>
      <c r="H2615" s="1"/>
      <c r="I2615" s="1"/>
      <c r="J2615" s="1" t="s">
        <v>7575</v>
      </c>
      <c r="K2615" s="2">
        <v>44843</v>
      </c>
      <c r="L2615" s="1" t="s">
        <v>4200</v>
      </c>
      <c r="M2615" s="1" t="str">
        <f t="shared" si="200"/>
        <v>Social Services</v>
      </c>
      <c r="N2615" s="1" t="s">
        <v>4205</v>
      </c>
      <c r="O2615" s="1" t="s">
        <v>4330</v>
      </c>
      <c r="P2615" s="1">
        <v>5793</v>
      </c>
      <c r="Q2615" s="1">
        <v>1164899</v>
      </c>
      <c r="R2615" s="1">
        <f t="shared" si="201"/>
        <v>53184</v>
      </c>
      <c r="S2615" s="4">
        <v>372000.57707879692</v>
      </c>
      <c r="T2615" s="4">
        <v>252387.34633831994</v>
      </c>
      <c r="U2615" s="1">
        <f t="shared" si="202"/>
        <v>1111715</v>
      </c>
      <c r="V2615" s="4">
        <f t="shared" si="203"/>
        <v>540511.07658288314</v>
      </c>
      <c r="W2615" s="1" t="str">
        <f t="shared" si="204"/>
        <v>Favourable</v>
      </c>
    </row>
    <row r="2616" spans="1:23" x14ac:dyDescent="0.25">
      <c r="A2616" s="1"/>
      <c r="B2616" s="1"/>
      <c r="C2616" s="1"/>
      <c r="D2616" s="1"/>
      <c r="E2616" s="1" t="s">
        <v>7920</v>
      </c>
      <c r="F2616" s="2">
        <v>44003</v>
      </c>
      <c r="G2616" s="3">
        <v>33452</v>
      </c>
      <c r="H2616" s="1"/>
      <c r="I2616" s="1"/>
      <c r="J2616" s="1" t="s">
        <v>8423</v>
      </c>
      <c r="K2616" s="2">
        <v>45028</v>
      </c>
      <c r="L2616" s="1" t="s">
        <v>4216</v>
      </c>
      <c r="M2616" s="1" t="str">
        <f t="shared" si="200"/>
        <v>Agricultural Extension</v>
      </c>
      <c r="N2616" s="1" t="s">
        <v>4205</v>
      </c>
      <c r="O2616" s="1" t="s">
        <v>4279</v>
      </c>
      <c r="P2616" s="1">
        <v>8429</v>
      </c>
      <c r="Q2616" s="1">
        <v>945100</v>
      </c>
      <c r="R2616" s="1">
        <f t="shared" si="201"/>
        <v>22117</v>
      </c>
      <c r="S2616" s="4">
        <v>49250.215071971477</v>
      </c>
      <c r="T2616" s="4">
        <v>301055.05962486455</v>
      </c>
      <c r="U2616" s="1">
        <f t="shared" si="202"/>
        <v>922983</v>
      </c>
      <c r="V2616" s="4">
        <f t="shared" si="203"/>
        <v>594794.72530316398</v>
      </c>
      <c r="W2616" s="1" t="str">
        <f t="shared" si="204"/>
        <v>Favourable</v>
      </c>
    </row>
    <row r="2617" spans="1:23" x14ac:dyDescent="0.25">
      <c r="A2617" s="1"/>
      <c r="B2617" s="1"/>
      <c r="C2617" s="1"/>
      <c r="D2617" s="1"/>
      <c r="E2617" s="1" t="s">
        <v>8424</v>
      </c>
      <c r="F2617" s="2">
        <v>45185</v>
      </c>
      <c r="G2617" s="3">
        <v>39726</v>
      </c>
      <c r="H2617" s="1"/>
      <c r="I2617" s="1"/>
      <c r="J2617" s="1" t="s">
        <v>8425</v>
      </c>
      <c r="K2617" s="2">
        <v>44253</v>
      </c>
      <c r="L2617" s="1" t="s">
        <v>4218</v>
      </c>
      <c r="M2617" s="1" t="str">
        <f t="shared" si="200"/>
        <v>Infrastructure</v>
      </c>
      <c r="N2617" s="1" t="s">
        <v>4222</v>
      </c>
      <c r="O2617" s="1" t="s">
        <v>4264</v>
      </c>
      <c r="P2617" s="1">
        <v>6890</v>
      </c>
      <c r="Q2617" s="1">
        <v>1591578</v>
      </c>
      <c r="R2617" s="1">
        <f t="shared" si="201"/>
        <v>41044</v>
      </c>
      <c r="S2617" s="4">
        <v>1263681.2648340636</v>
      </c>
      <c r="T2617" s="4">
        <v>208602.20400580799</v>
      </c>
      <c r="U2617" s="1">
        <f t="shared" si="202"/>
        <v>1550534</v>
      </c>
      <c r="V2617" s="4">
        <f t="shared" si="203"/>
        <v>119294.5311601283</v>
      </c>
      <c r="W2617" s="1" t="str">
        <f t="shared" si="204"/>
        <v>Favourable</v>
      </c>
    </row>
    <row r="2618" spans="1:23" x14ac:dyDescent="0.25">
      <c r="A2618" s="1"/>
      <c r="B2618" s="1"/>
      <c r="C2618" s="1"/>
      <c r="D2618" s="1"/>
      <c r="E2618" s="1" t="s">
        <v>7426</v>
      </c>
      <c r="F2618" s="2">
        <v>45317</v>
      </c>
      <c r="G2618" s="3">
        <v>50190</v>
      </c>
      <c r="H2618" s="1"/>
      <c r="I2618" s="1"/>
      <c r="J2618" s="1" t="s">
        <v>7519</v>
      </c>
      <c r="K2618" s="2">
        <v>43907</v>
      </c>
      <c r="L2618" s="1" t="s">
        <v>4200</v>
      </c>
      <c r="M2618" s="1" t="str">
        <f t="shared" si="200"/>
        <v>Social Services</v>
      </c>
      <c r="N2618" s="1" t="s">
        <v>4210</v>
      </c>
      <c r="O2618" s="1" t="s">
        <v>4304</v>
      </c>
      <c r="P2618" s="1">
        <v>8033</v>
      </c>
      <c r="Q2618" s="1">
        <v>1844056</v>
      </c>
      <c r="R2618" s="1">
        <f t="shared" si="201"/>
        <v>56084</v>
      </c>
      <c r="S2618" s="4">
        <v>991817.54596592032</v>
      </c>
      <c r="T2618" s="4">
        <v>503414.75610308489</v>
      </c>
      <c r="U2618" s="1">
        <f t="shared" si="202"/>
        <v>1787972</v>
      </c>
      <c r="V2618" s="4">
        <f t="shared" si="203"/>
        <v>348823.69793099491</v>
      </c>
      <c r="W2618" s="1" t="str">
        <f t="shared" si="204"/>
        <v>Favourable</v>
      </c>
    </row>
    <row r="2619" spans="1:23" x14ac:dyDescent="0.25">
      <c r="A2619" s="1"/>
      <c r="B2619" s="1"/>
      <c r="C2619" s="1"/>
      <c r="D2619" s="1"/>
      <c r="E2619" s="1" t="s">
        <v>8426</v>
      </c>
      <c r="F2619" s="2">
        <v>45153</v>
      </c>
      <c r="G2619" s="3">
        <v>32243</v>
      </c>
      <c r="H2619" s="1"/>
      <c r="I2619" s="1"/>
      <c r="J2619" s="1" t="s">
        <v>8427</v>
      </c>
      <c r="K2619" s="2">
        <v>44516</v>
      </c>
      <c r="L2619" s="1" t="s">
        <v>4218</v>
      </c>
      <c r="M2619" s="1" t="str">
        <f t="shared" si="200"/>
        <v>Infrastructure</v>
      </c>
      <c r="N2619" s="1" t="s">
        <v>4205</v>
      </c>
      <c r="O2619" s="1" t="s">
        <v>4458</v>
      </c>
      <c r="P2619" s="1">
        <v>6409</v>
      </c>
      <c r="Q2619" s="1">
        <v>2482546</v>
      </c>
      <c r="R2619" s="1">
        <f t="shared" si="201"/>
        <v>0</v>
      </c>
      <c r="S2619" s="4">
        <v>976136.7640750804</v>
      </c>
      <c r="T2619" s="4">
        <v>395506.43068277085</v>
      </c>
      <c r="U2619" s="1">
        <f t="shared" si="202"/>
        <v>2482546</v>
      </c>
      <c r="V2619" s="4">
        <f t="shared" si="203"/>
        <v>1110902.8052421487</v>
      </c>
      <c r="W2619" s="1" t="str">
        <f t="shared" si="204"/>
        <v>Favourable</v>
      </c>
    </row>
    <row r="2620" spans="1:23" x14ac:dyDescent="0.25">
      <c r="A2620" s="1"/>
      <c r="B2620" s="1"/>
      <c r="C2620" s="1"/>
      <c r="D2620" s="1"/>
      <c r="E2620" s="1" t="s">
        <v>8428</v>
      </c>
      <c r="F2620" s="2">
        <v>44381</v>
      </c>
      <c r="G2620" s="3">
        <v>16915</v>
      </c>
      <c r="H2620" s="1"/>
      <c r="I2620" s="1"/>
      <c r="J2620" s="1" t="s">
        <v>8429</v>
      </c>
      <c r="K2620" s="2">
        <v>44309</v>
      </c>
      <c r="L2620" s="1" t="s">
        <v>4200</v>
      </c>
      <c r="M2620" s="1" t="str">
        <f t="shared" si="200"/>
        <v>Social Services</v>
      </c>
      <c r="N2620" s="1" t="s">
        <v>4210</v>
      </c>
      <c r="O2620" s="1" t="s">
        <v>4388</v>
      </c>
      <c r="P2620" s="1">
        <v>6101</v>
      </c>
      <c r="Q2620" s="1">
        <v>1622737</v>
      </c>
      <c r="R2620" s="1">
        <f t="shared" si="201"/>
        <v>0</v>
      </c>
      <c r="S2620" s="4">
        <v>258708.69111980591</v>
      </c>
      <c r="T2620" s="4">
        <v>255911.73537122845</v>
      </c>
      <c r="U2620" s="1">
        <f t="shared" si="202"/>
        <v>1622737</v>
      </c>
      <c r="V2620" s="4">
        <f t="shared" si="203"/>
        <v>1108116.5735089658</v>
      </c>
      <c r="W2620" s="1" t="str">
        <f t="shared" si="204"/>
        <v>Favourable</v>
      </c>
    </row>
    <row r="2621" spans="1:23" x14ac:dyDescent="0.25">
      <c r="A2621" s="1"/>
      <c r="B2621" s="1"/>
      <c r="C2621" s="1"/>
      <c r="D2621" s="1"/>
      <c r="E2621" s="1" t="s">
        <v>8430</v>
      </c>
      <c r="F2621" s="2">
        <v>45129</v>
      </c>
      <c r="G2621" s="3">
        <v>54260</v>
      </c>
      <c r="H2621" s="1"/>
      <c r="I2621" s="1"/>
      <c r="J2621" s="1" t="s">
        <v>8431</v>
      </c>
      <c r="K2621" s="2">
        <v>44526</v>
      </c>
      <c r="L2621" s="1" t="s">
        <v>4212</v>
      </c>
      <c r="M2621" s="1" t="str">
        <f t="shared" si="200"/>
        <v>Agricultural Extension</v>
      </c>
      <c r="N2621" s="1" t="s">
        <v>4205</v>
      </c>
      <c r="O2621" s="1" t="s">
        <v>4276</v>
      </c>
      <c r="P2621" s="1">
        <v>5896</v>
      </c>
      <c r="Q2621" s="1">
        <v>2444784</v>
      </c>
      <c r="R2621" s="1">
        <f t="shared" si="201"/>
        <v>57329</v>
      </c>
      <c r="S2621" s="4">
        <v>209878.513325451</v>
      </c>
      <c r="T2621" s="4">
        <v>688217.45415335533</v>
      </c>
      <c r="U2621" s="1">
        <f t="shared" si="202"/>
        <v>2387455</v>
      </c>
      <c r="V2621" s="4">
        <f t="shared" si="203"/>
        <v>1546688.0325211936</v>
      </c>
      <c r="W2621" s="1" t="str">
        <f t="shared" si="204"/>
        <v>Favourable</v>
      </c>
    </row>
    <row r="2622" spans="1:23" x14ac:dyDescent="0.25">
      <c r="A2622" s="1"/>
      <c r="B2622" s="1"/>
      <c r="C2622" s="1"/>
      <c r="D2622" s="1"/>
      <c r="E2622" s="1" t="s">
        <v>8432</v>
      </c>
      <c r="F2622" s="2">
        <v>44334</v>
      </c>
      <c r="G2622" s="3">
        <v>20878</v>
      </c>
      <c r="H2622" s="1"/>
      <c r="I2622" s="1"/>
      <c r="J2622" s="1" t="s">
        <v>8433</v>
      </c>
      <c r="K2622" s="2">
        <v>44471</v>
      </c>
      <c r="L2622" s="1" t="s">
        <v>4200</v>
      </c>
      <c r="M2622" s="1" t="str">
        <f t="shared" si="200"/>
        <v>Social Services</v>
      </c>
      <c r="N2622" s="1" t="s">
        <v>4210</v>
      </c>
      <c r="O2622" s="1" t="s">
        <v>4479</v>
      </c>
      <c r="P2622" s="1">
        <v>7661</v>
      </c>
      <c r="Q2622" s="1">
        <v>2073140</v>
      </c>
      <c r="R2622" s="1">
        <f t="shared" si="201"/>
        <v>0</v>
      </c>
      <c r="S2622" s="4">
        <v>1179676.4098252601</v>
      </c>
      <c r="T2622" s="4">
        <v>172079.5208558584</v>
      </c>
      <c r="U2622" s="1">
        <f t="shared" si="202"/>
        <v>2073140</v>
      </c>
      <c r="V2622" s="4">
        <f t="shared" si="203"/>
        <v>721384.06931888149</v>
      </c>
      <c r="W2622" s="1" t="str">
        <f t="shared" si="204"/>
        <v>Favourable</v>
      </c>
    </row>
    <row r="2623" spans="1:23" x14ac:dyDescent="0.25">
      <c r="A2623" s="1"/>
      <c r="B2623" s="1"/>
      <c r="C2623" s="1"/>
      <c r="D2623" s="1"/>
      <c r="E2623" s="1" t="s">
        <v>8077</v>
      </c>
      <c r="F2623" s="2">
        <v>44505</v>
      </c>
      <c r="G2623" s="3">
        <v>12960</v>
      </c>
      <c r="H2623" s="1"/>
      <c r="I2623" s="1"/>
      <c r="J2623" s="1" t="s">
        <v>7098</v>
      </c>
      <c r="K2623" s="2">
        <v>43881</v>
      </c>
      <c r="L2623" s="1" t="s">
        <v>4218</v>
      </c>
      <c r="M2623" s="1" t="str">
        <f t="shared" si="200"/>
        <v>Infrastructure</v>
      </c>
      <c r="N2623" s="1" t="s">
        <v>4222</v>
      </c>
      <c r="O2623" s="1" t="s">
        <v>4270</v>
      </c>
      <c r="P2623" s="1">
        <v>7157</v>
      </c>
      <c r="Q2623" s="1">
        <v>493076</v>
      </c>
      <c r="R2623" s="1">
        <f t="shared" si="201"/>
        <v>41936</v>
      </c>
      <c r="S2623" s="4">
        <v>114274.86572648132</v>
      </c>
      <c r="T2623" s="4">
        <v>162334.33105440365</v>
      </c>
      <c r="U2623" s="1">
        <f t="shared" si="202"/>
        <v>451140</v>
      </c>
      <c r="V2623" s="4">
        <f t="shared" si="203"/>
        <v>216466.80321911501</v>
      </c>
      <c r="W2623" s="1" t="str">
        <f t="shared" si="204"/>
        <v>Favourable</v>
      </c>
    </row>
    <row r="2624" spans="1:23" x14ac:dyDescent="0.25">
      <c r="A2624" s="1"/>
      <c r="B2624" s="1"/>
      <c r="C2624" s="1"/>
      <c r="D2624" s="1"/>
      <c r="E2624" s="1" t="s">
        <v>8434</v>
      </c>
      <c r="F2624" s="2">
        <v>44751</v>
      </c>
      <c r="G2624" s="3">
        <v>31722</v>
      </c>
      <c r="H2624" s="1"/>
      <c r="I2624" s="1"/>
      <c r="J2624" s="1" t="s">
        <v>8435</v>
      </c>
      <c r="K2624" s="2">
        <v>44087</v>
      </c>
      <c r="L2624" s="1" t="s">
        <v>4212</v>
      </c>
      <c r="M2624" s="1" t="str">
        <f t="shared" si="200"/>
        <v>Agricultural Extension</v>
      </c>
      <c r="N2624" s="1" t="s">
        <v>4205</v>
      </c>
      <c r="O2624" s="1" t="s">
        <v>4267</v>
      </c>
      <c r="P2624" s="1">
        <v>9153</v>
      </c>
      <c r="Q2624" s="1">
        <v>354722</v>
      </c>
      <c r="R2624" s="1">
        <f t="shared" si="201"/>
        <v>0</v>
      </c>
      <c r="S2624" s="4">
        <v>264050.86929604219</v>
      </c>
      <c r="T2624" s="4">
        <v>73306.68370557086</v>
      </c>
      <c r="U2624" s="1">
        <f t="shared" si="202"/>
        <v>354722</v>
      </c>
      <c r="V2624" s="4">
        <f t="shared" si="203"/>
        <v>17364.446998386935</v>
      </c>
      <c r="W2624" s="1" t="str">
        <f t="shared" si="204"/>
        <v>Favourable</v>
      </c>
    </row>
    <row r="2625" spans="1:23" x14ac:dyDescent="0.25">
      <c r="A2625" s="1"/>
      <c r="B2625" s="1"/>
      <c r="C2625" s="1"/>
      <c r="D2625" s="1"/>
      <c r="E2625" s="1" t="s">
        <v>7240</v>
      </c>
      <c r="F2625" s="2">
        <v>45262</v>
      </c>
      <c r="G2625" s="3">
        <v>37280</v>
      </c>
      <c r="H2625" s="1"/>
      <c r="I2625" s="1"/>
      <c r="J2625" s="1" t="s">
        <v>8436</v>
      </c>
      <c r="K2625" s="2">
        <v>43882</v>
      </c>
      <c r="L2625" s="1" t="s">
        <v>4218</v>
      </c>
      <c r="M2625" s="1" t="str">
        <f t="shared" si="200"/>
        <v>Infrastructure</v>
      </c>
      <c r="N2625" s="1" t="s">
        <v>4210</v>
      </c>
      <c r="O2625" s="1" t="s">
        <v>4247</v>
      </c>
      <c r="P2625" s="1">
        <v>5533</v>
      </c>
      <c r="Q2625" s="1">
        <v>2042081</v>
      </c>
      <c r="R2625" s="1">
        <f t="shared" si="201"/>
        <v>37373</v>
      </c>
      <c r="S2625" s="4">
        <v>560066.40934812475</v>
      </c>
      <c r="T2625" s="4">
        <v>92501.69727515633</v>
      </c>
      <c r="U2625" s="1">
        <f t="shared" si="202"/>
        <v>2004708</v>
      </c>
      <c r="V2625" s="4">
        <f t="shared" si="203"/>
        <v>1389512.893376719</v>
      </c>
      <c r="W2625" s="1" t="str">
        <f t="shared" si="204"/>
        <v>Favourable</v>
      </c>
    </row>
    <row r="2626" spans="1:23" x14ac:dyDescent="0.25">
      <c r="A2626" s="1"/>
      <c r="B2626" s="1"/>
      <c r="C2626" s="1"/>
      <c r="D2626" s="1"/>
      <c r="E2626" s="1" t="s">
        <v>5901</v>
      </c>
      <c r="F2626" s="2">
        <v>44718</v>
      </c>
      <c r="G2626" s="3">
        <v>57552</v>
      </c>
      <c r="H2626" s="1"/>
      <c r="I2626" s="1"/>
      <c r="J2626" s="1" t="s">
        <v>8437</v>
      </c>
      <c r="K2626" s="2">
        <v>43955</v>
      </c>
      <c r="L2626" s="1" t="s">
        <v>4212</v>
      </c>
      <c r="M2626" s="1" t="str">
        <f t="shared" si="200"/>
        <v>Agricultural Extension</v>
      </c>
      <c r="N2626" s="1" t="s">
        <v>4205</v>
      </c>
      <c r="O2626" s="1" t="s">
        <v>4358</v>
      </c>
      <c r="P2626" s="1">
        <v>7845</v>
      </c>
      <c r="Q2626" s="1">
        <v>841176</v>
      </c>
      <c r="R2626" s="1">
        <f t="shared" si="201"/>
        <v>0</v>
      </c>
      <c r="S2626" s="4">
        <v>486497.29074509238</v>
      </c>
      <c r="T2626" s="4">
        <v>154353.47815343711</v>
      </c>
      <c r="U2626" s="1">
        <f t="shared" si="202"/>
        <v>841176</v>
      </c>
      <c r="V2626" s="4">
        <f t="shared" si="203"/>
        <v>200325.23110147053</v>
      </c>
      <c r="W2626" s="1" t="str">
        <f t="shared" si="204"/>
        <v>Favourable</v>
      </c>
    </row>
    <row r="2627" spans="1:23" x14ac:dyDescent="0.25">
      <c r="A2627" s="1"/>
      <c r="B2627" s="1"/>
      <c r="C2627" s="1"/>
      <c r="D2627" s="1"/>
      <c r="E2627" s="1" t="s">
        <v>8177</v>
      </c>
      <c r="F2627" s="2">
        <v>45096</v>
      </c>
      <c r="G2627" s="3">
        <v>48160</v>
      </c>
      <c r="H2627" s="1"/>
      <c r="I2627" s="1"/>
      <c r="J2627" s="1" t="s">
        <v>8438</v>
      </c>
      <c r="K2627" s="2">
        <v>45411</v>
      </c>
      <c r="L2627" s="1" t="s">
        <v>4200</v>
      </c>
      <c r="M2627" s="1" t="str">
        <f t="shared" ref="M2627:M2690" si="205">INDEX($A:$B,MATCH($L2627,$A:$A,0),2)</f>
        <v>Social Services</v>
      </c>
      <c r="N2627" s="1" t="s">
        <v>4222</v>
      </c>
      <c r="O2627" s="1" t="s">
        <v>4358</v>
      </c>
      <c r="P2627" s="1">
        <v>7112</v>
      </c>
      <c r="Q2627" s="1">
        <v>473150</v>
      </c>
      <c r="R2627" s="1">
        <f t="shared" ref="R2627:R2690" si="206">_xlfn.XLOOKUP($J2627,$E:$E,$G:$G,0,0,1)</f>
        <v>0</v>
      </c>
      <c r="S2627" s="4">
        <v>128010.57464506655</v>
      </c>
      <c r="T2627" s="4">
        <v>129761.62639248412</v>
      </c>
      <c r="U2627" s="1">
        <f t="shared" ref="U2627:U2690" si="207">Q2627-R2627</f>
        <v>473150</v>
      </c>
      <c r="V2627" s="4">
        <f t="shared" ref="V2627:V2690" si="208">Q2627-(S2627+T2627)</f>
        <v>215377.79896244933</v>
      </c>
      <c r="W2627" s="1" t="str">
        <f t="shared" ref="W2627:W2690" si="209">IF(V2627&gt;=0,"Favourable","Adverse")</f>
        <v>Favourable</v>
      </c>
    </row>
    <row r="2628" spans="1:23" x14ac:dyDescent="0.25">
      <c r="A2628" s="1"/>
      <c r="B2628" s="1"/>
      <c r="C2628" s="1"/>
      <c r="D2628" s="1"/>
      <c r="E2628" s="1" t="s">
        <v>8439</v>
      </c>
      <c r="F2628" s="2">
        <v>44911</v>
      </c>
      <c r="G2628" s="3">
        <v>39438</v>
      </c>
      <c r="H2628" s="1"/>
      <c r="I2628" s="1"/>
      <c r="J2628" s="1" t="s">
        <v>7836</v>
      </c>
      <c r="K2628" s="2">
        <v>45137</v>
      </c>
      <c r="L2628" s="1" t="s">
        <v>4216</v>
      </c>
      <c r="M2628" s="1" t="str">
        <f t="shared" si="205"/>
        <v>Agricultural Extension</v>
      </c>
      <c r="N2628" s="1" t="s">
        <v>4222</v>
      </c>
      <c r="O2628" s="1" t="s">
        <v>4264</v>
      </c>
      <c r="P2628" s="1">
        <v>7316</v>
      </c>
      <c r="Q2628" s="1">
        <v>580848</v>
      </c>
      <c r="R2628" s="1">
        <f t="shared" si="206"/>
        <v>10355</v>
      </c>
      <c r="S2628" s="4">
        <v>555731.55561837682</v>
      </c>
      <c r="T2628" s="4">
        <v>46815.672949088308</v>
      </c>
      <c r="U2628" s="1">
        <f t="shared" si="207"/>
        <v>570493</v>
      </c>
      <c r="V2628" s="4">
        <f t="shared" si="208"/>
        <v>-21699.228567465092</v>
      </c>
      <c r="W2628" s="1" t="str">
        <f t="shared" si="209"/>
        <v>Adverse</v>
      </c>
    </row>
    <row r="2629" spans="1:23" x14ac:dyDescent="0.25">
      <c r="A2629" s="1"/>
      <c r="B2629" s="1"/>
      <c r="C2629" s="1"/>
      <c r="D2629" s="1"/>
      <c r="E2629" s="1" t="s">
        <v>8440</v>
      </c>
      <c r="F2629" s="2">
        <v>44796</v>
      </c>
      <c r="G2629" s="3">
        <v>47271</v>
      </c>
      <c r="H2629" s="1"/>
      <c r="I2629" s="1"/>
      <c r="J2629" s="1" t="s">
        <v>8441</v>
      </c>
      <c r="K2629" s="2">
        <v>44313</v>
      </c>
      <c r="L2629" s="1" t="s">
        <v>4200</v>
      </c>
      <c r="M2629" s="1" t="str">
        <f t="shared" si="205"/>
        <v>Social Services</v>
      </c>
      <c r="N2629" s="1" t="s">
        <v>4205</v>
      </c>
      <c r="O2629" s="1" t="s">
        <v>4233</v>
      </c>
      <c r="P2629" s="1">
        <v>9290</v>
      </c>
      <c r="Q2629" s="1">
        <v>654470</v>
      </c>
      <c r="R2629" s="1">
        <f t="shared" si="206"/>
        <v>0</v>
      </c>
      <c r="S2629" s="4">
        <v>242226.88221004055</v>
      </c>
      <c r="T2629" s="4">
        <v>30359.839360883561</v>
      </c>
      <c r="U2629" s="1">
        <f t="shared" si="207"/>
        <v>654470</v>
      </c>
      <c r="V2629" s="4">
        <f t="shared" si="208"/>
        <v>381883.2784290759</v>
      </c>
      <c r="W2629" s="1" t="str">
        <f t="shared" si="209"/>
        <v>Favourable</v>
      </c>
    </row>
    <row r="2630" spans="1:23" x14ac:dyDescent="0.25">
      <c r="A2630" s="1"/>
      <c r="B2630" s="1"/>
      <c r="C2630" s="1"/>
      <c r="D2630" s="1"/>
      <c r="E2630" s="1" t="s">
        <v>8442</v>
      </c>
      <c r="F2630" s="2">
        <v>44353</v>
      </c>
      <c r="G2630" s="3">
        <v>51600</v>
      </c>
      <c r="H2630" s="1"/>
      <c r="I2630" s="1"/>
      <c r="J2630" s="1" t="s">
        <v>8140</v>
      </c>
      <c r="K2630" s="2">
        <v>44799</v>
      </c>
      <c r="L2630" s="1" t="s">
        <v>4218</v>
      </c>
      <c r="M2630" s="1" t="str">
        <f t="shared" si="205"/>
        <v>Infrastructure</v>
      </c>
      <c r="N2630" s="1" t="s">
        <v>4210</v>
      </c>
      <c r="O2630" s="1" t="s">
        <v>4256</v>
      </c>
      <c r="P2630" s="1">
        <v>6282</v>
      </c>
      <c r="Q2630" s="1">
        <v>1861962</v>
      </c>
      <c r="R2630" s="1">
        <f t="shared" si="206"/>
        <v>51711</v>
      </c>
      <c r="S2630" s="4">
        <v>885662.5593062659</v>
      </c>
      <c r="T2630" s="4">
        <v>352745.27683346992</v>
      </c>
      <c r="U2630" s="1">
        <f t="shared" si="207"/>
        <v>1810251</v>
      </c>
      <c r="V2630" s="4">
        <f t="shared" si="208"/>
        <v>623554.16386026423</v>
      </c>
      <c r="W2630" s="1" t="str">
        <f t="shared" si="209"/>
        <v>Favourable</v>
      </c>
    </row>
    <row r="2631" spans="1:23" x14ac:dyDescent="0.25">
      <c r="A2631" s="1"/>
      <c r="B2631" s="1"/>
      <c r="C2631" s="1"/>
      <c r="D2631" s="1"/>
      <c r="E2631" s="1" t="s">
        <v>7882</v>
      </c>
      <c r="F2631" s="2">
        <v>45077</v>
      </c>
      <c r="G2631" s="3">
        <v>49453</v>
      </c>
      <c r="H2631" s="1"/>
      <c r="I2631" s="1"/>
      <c r="J2631" s="1" t="s">
        <v>8443</v>
      </c>
      <c r="K2631" s="2">
        <v>44876</v>
      </c>
      <c r="L2631" s="1" t="s">
        <v>4212</v>
      </c>
      <c r="M2631" s="1" t="str">
        <f t="shared" si="205"/>
        <v>Agricultural Extension</v>
      </c>
      <c r="N2631" s="1" t="s">
        <v>4210</v>
      </c>
      <c r="O2631" s="1" t="s">
        <v>4267</v>
      </c>
      <c r="P2631" s="1">
        <v>9120</v>
      </c>
      <c r="Q2631" s="1">
        <v>1983520</v>
      </c>
      <c r="R2631" s="1">
        <f t="shared" si="206"/>
        <v>0</v>
      </c>
      <c r="S2631" s="4">
        <v>982574.27109128807</v>
      </c>
      <c r="T2631" s="4">
        <v>625415.16721146822</v>
      </c>
      <c r="U2631" s="1">
        <f t="shared" si="207"/>
        <v>1983520</v>
      </c>
      <c r="V2631" s="4">
        <f t="shared" si="208"/>
        <v>375530.56169724371</v>
      </c>
      <c r="W2631" s="1" t="str">
        <f t="shared" si="209"/>
        <v>Favourable</v>
      </c>
    </row>
    <row r="2632" spans="1:23" x14ac:dyDescent="0.25">
      <c r="A2632" s="1"/>
      <c r="B2632" s="1"/>
      <c r="C2632" s="1"/>
      <c r="D2632" s="1"/>
      <c r="E2632" s="1" t="s">
        <v>8444</v>
      </c>
      <c r="F2632" s="2">
        <v>44528</v>
      </c>
      <c r="G2632" s="3">
        <v>16898</v>
      </c>
      <c r="H2632" s="1"/>
      <c r="I2632" s="1"/>
      <c r="J2632" s="1" t="s">
        <v>6102</v>
      </c>
      <c r="K2632" s="2">
        <v>44076</v>
      </c>
      <c r="L2632" s="1" t="s">
        <v>4212</v>
      </c>
      <c r="M2632" s="1" t="str">
        <f t="shared" si="205"/>
        <v>Agricultural Extension</v>
      </c>
      <c r="N2632" s="1" t="s">
        <v>4210</v>
      </c>
      <c r="O2632" s="1" t="s">
        <v>4325</v>
      </c>
      <c r="P2632" s="1">
        <v>9080</v>
      </c>
      <c r="Q2632" s="1">
        <v>2439782</v>
      </c>
      <c r="R2632" s="1">
        <f t="shared" si="206"/>
        <v>42680</v>
      </c>
      <c r="S2632" s="4">
        <v>2357100.4442879776</v>
      </c>
      <c r="T2632" s="4">
        <v>342309.82812683593</v>
      </c>
      <c r="U2632" s="1">
        <f t="shared" si="207"/>
        <v>2397102</v>
      </c>
      <c r="V2632" s="4">
        <f t="shared" si="208"/>
        <v>-259628.27241481375</v>
      </c>
      <c r="W2632" s="1" t="str">
        <f t="shared" si="209"/>
        <v>Adverse</v>
      </c>
    </row>
    <row r="2633" spans="1:23" x14ac:dyDescent="0.25">
      <c r="A2633" s="1"/>
      <c r="B2633" s="1"/>
      <c r="C2633" s="1"/>
      <c r="D2633" s="1"/>
      <c r="E2633" s="1" t="s">
        <v>8445</v>
      </c>
      <c r="F2633" s="2">
        <v>45151</v>
      </c>
      <c r="G2633" s="3">
        <v>39879</v>
      </c>
      <c r="H2633" s="1"/>
      <c r="I2633" s="1"/>
      <c r="J2633" s="1" t="s">
        <v>8446</v>
      </c>
      <c r="K2633" s="2">
        <v>44339</v>
      </c>
      <c r="L2633" s="1" t="s">
        <v>4204</v>
      </c>
      <c r="M2633" s="1" t="str">
        <f t="shared" si="205"/>
        <v>Education</v>
      </c>
      <c r="N2633" s="1" t="s">
        <v>4210</v>
      </c>
      <c r="O2633" s="1" t="s">
        <v>4259</v>
      </c>
      <c r="P2633" s="1">
        <v>6128</v>
      </c>
      <c r="Q2633" s="1">
        <v>2350473</v>
      </c>
      <c r="R2633" s="1">
        <f t="shared" si="206"/>
        <v>26150</v>
      </c>
      <c r="S2633" s="4">
        <v>231430.87467418218</v>
      </c>
      <c r="T2633" s="4">
        <v>714309.74091037875</v>
      </c>
      <c r="U2633" s="1">
        <f t="shared" si="207"/>
        <v>2324323</v>
      </c>
      <c r="V2633" s="4">
        <f t="shared" si="208"/>
        <v>1404732.3844154391</v>
      </c>
      <c r="W2633" s="1" t="str">
        <f t="shared" si="209"/>
        <v>Favourable</v>
      </c>
    </row>
    <row r="2634" spans="1:23" x14ac:dyDescent="0.25">
      <c r="A2634" s="1"/>
      <c r="B2634" s="1"/>
      <c r="C2634" s="1"/>
      <c r="D2634" s="1"/>
      <c r="E2634" s="1" t="s">
        <v>8447</v>
      </c>
      <c r="F2634" s="2">
        <v>45026</v>
      </c>
      <c r="G2634" s="3">
        <v>26151</v>
      </c>
      <c r="H2634" s="1"/>
      <c r="I2634" s="1"/>
      <c r="J2634" s="1" t="s">
        <v>8448</v>
      </c>
      <c r="K2634" s="2">
        <v>44031</v>
      </c>
      <c r="L2634" s="1" t="s">
        <v>4216</v>
      </c>
      <c r="M2634" s="1" t="str">
        <f t="shared" si="205"/>
        <v>Agricultural Extension</v>
      </c>
      <c r="N2634" s="1" t="s">
        <v>4210</v>
      </c>
      <c r="O2634" s="1" t="s">
        <v>4270</v>
      </c>
      <c r="P2634" s="1">
        <v>9065</v>
      </c>
      <c r="Q2634" s="1">
        <v>929772</v>
      </c>
      <c r="R2634" s="1">
        <f t="shared" si="206"/>
        <v>0</v>
      </c>
      <c r="S2634" s="4">
        <v>453542.04981685622</v>
      </c>
      <c r="T2634" s="4">
        <v>169346.31447906003</v>
      </c>
      <c r="U2634" s="1">
        <f t="shared" si="207"/>
        <v>929772</v>
      </c>
      <c r="V2634" s="4">
        <f t="shared" si="208"/>
        <v>306883.63570408372</v>
      </c>
      <c r="W2634" s="1" t="str">
        <f t="shared" si="209"/>
        <v>Favourable</v>
      </c>
    </row>
    <row r="2635" spans="1:23" x14ac:dyDescent="0.25">
      <c r="A2635" s="1"/>
      <c r="B2635" s="1"/>
      <c r="C2635" s="1"/>
      <c r="D2635" s="1"/>
      <c r="E2635" s="1" t="s">
        <v>8449</v>
      </c>
      <c r="F2635" s="2">
        <v>43964</v>
      </c>
      <c r="G2635" s="3">
        <v>57739</v>
      </c>
      <c r="H2635" s="1"/>
      <c r="I2635" s="1"/>
      <c r="J2635" s="1" t="s">
        <v>7950</v>
      </c>
      <c r="K2635" s="2">
        <v>44634</v>
      </c>
      <c r="L2635" s="1" t="s">
        <v>4204</v>
      </c>
      <c r="M2635" s="1" t="str">
        <f t="shared" si="205"/>
        <v>Education</v>
      </c>
      <c r="N2635" s="1" t="s">
        <v>4205</v>
      </c>
      <c r="O2635" s="1" t="s">
        <v>4479</v>
      </c>
      <c r="P2635" s="1">
        <v>9244</v>
      </c>
      <c r="Q2635" s="1">
        <v>2387158</v>
      </c>
      <c r="R2635" s="1">
        <f t="shared" si="206"/>
        <v>25864</v>
      </c>
      <c r="S2635" s="4">
        <v>863934.23403206433</v>
      </c>
      <c r="T2635" s="4">
        <v>182068.4397954517</v>
      </c>
      <c r="U2635" s="1">
        <f t="shared" si="207"/>
        <v>2361294</v>
      </c>
      <c r="V2635" s="4">
        <f t="shared" si="208"/>
        <v>1341155.3261724841</v>
      </c>
      <c r="W2635" s="1" t="str">
        <f t="shared" si="209"/>
        <v>Favourable</v>
      </c>
    </row>
    <row r="2636" spans="1:23" x14ac:dyDescent="0.25">
      <c r="A2636" s="1"/>
      <c r="B2636" s="1"/>
      <c r="C2636" s="1"/>
      <c r="D2636" s="1"/>
      <c r="E2636" s="1" t="s">
        <v>8450</v>
      </c>
      <c r="F2636" s="2">
        <v>44556</v>
      </c>
      <c r="G2636" s="3">
        <v>41172</v>
      </c>
      <c r="H2636" s="1"/>
      <c r="I2636" s="1"/>
      <c r="J2636" s="1" t="s">
        <v>8451</v>
      </c>
      <c r="K2636" s="2">
        <v>44914</v>
      </c>
      <c r="L2636" s="1" t="s">
        <v>4212</v>
      </c>
      <c r="M2636" s="1" t="str">
        <f t="shared" si="205"/>
        <v>Agricultural Extension</v>
      </c>
      <c r="N2636" s="1" t="s">
        <v>4205</v>
      </c>
      <c r="O2636" s="1" t="s">
        <v>4441</v>
      </c>
      <c r="P2636" s="1">
        <v>7948</v>
      </c>
      <c r="Q2636" s="1">
        <v>1405402</v>
      </c>
      <c r="R2636" s="1">
        <f t="shared" si="206"/>
        <v>47026</v>
      </c>
      <c r="S2636" s="4">
        <v>98149.200346135258</v>
      </c>
      <c r="T2636" s="4">
        <v>309855.29898650438</v>
      </c>
      <c r="U2636" s="1">
        <f t="shared" si="207"/>
        <v>1358376</v>
      </c>
      <c r="V2636" s="4">
        <f t="shared" si="208"/>
        <v>997397.50066736038</v>
      </c>
      <c r="W2636" s="1" t="str">
        <f t="shared" si="209"/>
        <v>Favourable</v>
      </c>
    </row>
    <row r="2637" spans="1:23" x14ac:dyDescent="0.25">
      <c r="A2637" s="1"/>
      <c r="B2637" s="1"/>
      <c r="C2637" s="1"/>
      <c r="D2637" s="1"/>
      <c r="E2637" s="1" t="s">
        <v>8452</v>
      </c>
      <c r="F2637" s="2">
        <v>44798</v>
      </c>
      <c r="G2637" s="3">
        <v>56852</v>
      </c>
      <c r="H2637" s="1"/>
      <c r="I2637" s="1"/>
      <c r="J2637" s="1" t="s">
        <v>6170</v>
      </c>
      <c r="K2637" s="2">
        <v>44591</v>
      </c>
      <c r="L2637" s="1" t="s">
        <v>4200</v>
      </c>
      <c r="M2637" s="1" t="str">
        <f t="shared" si="205"/>
        <v>Social Services</v>
      </c>
      <c r="N2637" s="1" t="s">
        <v>4210</v>
      </c>
      <c r="O2637" s="1" t="s">
        <v>4223</v>
      </c>
      <c r="P2637" s="1">
        <v>7277</v>
      </c>
      <c r="Q2637" s="1">
        <v>1670168</v>
      </c>
      <c r="R2637" s="1">
        <f t="shared" si="206"/>
        <v>56817</v>
      </c>
      <c r="S2637" s="4">
        <v>1123997.9323870155</v>
      </c>
      <c r="T2637" s="4">
        <v>427345.66638910072</v>
      </c>
      <c r="U2637" s="1">
        <f t="shared" si="207"/>
        <v>1613351</v>
      </c>
      <c r="V2637" s="4">
        <f t="shared" si="208"/>
        <v>118824.40122388373</v>
      </c>
      <c r="W2637" s="1" t="str">
        <f t="shared" si="209"/>
        <v>Favourable</v>
      </c>
    </row>
    <row r="2638" spans="1:23" x14ac:dyDescent="0.25">
      <c r="A2638" s="1"/>
      <c r="B2638" s="1"/>
      <c r="C2638" s="1"/>
      <c r="D2638" s="1"/>
      <c r="E2638" s="1" t="s">
        <v>6610</v>
      </c>
      <c r="F2638" s="2">
        <v>45274</v>
      </c>
      <c r="G2638" s="3">
        <v>52306</v>
      </c>
      <c r="H2638" s="1"/>
      <c r="I2638" s="1"/>
      <c r="J2638" s="1" t="s">
        <v>6266</v>
      </c>
      <c r="K2638" s="2">
        <v>44851</v>
      </c>
      <c r="L2638" s="1" t="s">
        <v>4218</v>
      </c>
      <c r="M2638" s="1" t="str">
        <f t="shared" si="205"/>
        <v>Infrastructure</v>
      </c>
      <c r="N2638" s="1" t="s">
        <v>4222</v>
      </c>
      <c r="O2638" s="1" t="s">
        <v>4338</v>
      </c>
      <c r="P2638" s="1">
        <v>9094</v>
      </c>
      <c r="Q2638" s="1">
        <v>1471372</v>
      </c>
      <c r="R2638" s="1">
        <f t="shared" si="206"/>
        <v>48336</v>
      </c>
      <c r="S2638" s="4">
        <v>506638.81732716545</v>
      </c>
      <c r="T2638" s="4">
        <v>171667.04660509669</v>
      </c>
      <c r="U2638" s="1">
        <f t="shared" si="207"/>
        <v>1423036</v>
      </c>
      <c r="V2638" s="4">
        <f t="shared" si="208"/>
        <v>793066.13606773783</v>
      </c>
      <c r="W2638" s="1" t="str">
        <f t="shared" si="209"/>
        <v>Favourable</v>
      </c>
    </row>
    <row r="2639" spans="1:23" x14ac:dyDescent="0.25">
      <c r="A2639" s="1"/>
      <c r="B2639" s="1"/>
      <c r="C2639" s="1"/>
      <c r="D2639" s="1"/>
      <c r="E2639" s="1" t="s">
        <v>4865</v>
      </c>
      <c r="F2639" s="2">
        <v>45084</v>
      </c>
      <c r="G2639" s="3">
        <v>44708</v>
      </c>
      <c r="H2639" s="1"/>
      <c r="I2639" s="1"/>
      <c r="J2639" s="1" t="s">
        <v>8453</v>
      </c>
      <c r="K2639" s="2">
        <v>44759</v>
      </c>
      <c r="L2639" s="1" t="s">
        <v>4200</v>
      </c>
      <c r="M2639" s="1" t="str">
        <f t="shared" si="205"/>
        <v>Social Services</v>
      </c>
      <c r="N2639" s="1" t="s">
        <v>4210</v>
      </c>
      <c r="O2639" s="1" t="s">
        <v>4292</v>
      </c>
      <c r="P2639" s="1">
        <v>6701</v>
      </c>
      <c r="Q2639" s="1">
        <v>1413692</v>
      </c>
      <c r="R2639" s="1">
        <f t="shared" si="206"/>
        <v>0</v>
      </c>
      <c r="S2639" s="4">
        <v>1365250.7377076421</v>
      </c>
      <c r="T2639" s="4">
        <v>251745.58654798591</v>
      </c>
      <c r="U2639" s="1">
        <f t="shared" si="207"/>
        <v>1413692</v>
      </c>
      <c r="V2639" s="4">
        <f t="shared" si="208"/>
        <v>-203304.32425562805</v>
      </c>
      <c r="W2639" s="1" t="str">
        <f t="shared" si="209"/>
        <v>Adverse</v>
      </c>
    </row>
    <row r="2640" spans="1:23" x14ac:dyDescent="0.25">
      <c r="A2640" s="1"/>
      <c r="B2640" s="1"/>
      <c r="C2640" s="1"/>
      <c r="D2640" s="1"/>
      <c r="E2640" s="1" t="s">
        <v>8454</v>
      </c>
      <c r="F2640" s="2">
        <v>44712</v>
      </c>
      <c r="G2640" s="3">
        <v>38435</v>
      </c>
      <c r="H2640" s="1"/>
      <c r="I2640" s="1"/>
      <c r="J2640" s="1" t="s">
        <v>8455</v>
      </c>
      <c r="K2640" s="2">
        <v>44606</v>
      </c>
      <c r="L2640" s="1" t="s">
        <v>4200</v>
      </c>
      <c r="M2640" s="1" t="str">
        <f t="shared" si="205"/>
        <v>Social Services</v>
      </c>
      <c r="N2640" s="1" t="s">
        <v>4205</v>
      </c>
      <c r="O2640" s="1" t="s">
        <v>4256</v>
      </c>
      <c r="P2640" s="1">
        <v>6488</v>
      </c>
      <c r="Q2640" s="1">
        <v>2121367</v>
      </c>
      <c r="R2640" s="1">
        <f t="shared" si="206"/>
        <v>0</v>
      </c>
      <c r="S2640" s="4">
        <v>1419163.6070896906</v>
      </c>
      <c r="T2640" s="4">
        <v>120314.76210285886</v>
      </c>
      <c r="U2640" s="1">
        <f t="shared" si="207"/>
        <v>2121367</v>
      </c>
      <c r="V2640" s="4">
        <f t="shared" si="208"/>
        <v>581888.63080745051</v>
      </c>
      <c r="W2640" s="1" t="str">
        <f t="shared" si="209"/>
        <v>Favourable</v>
      </c>
    </row>
    <row r="2641" spans="1:23" x14ac:dyDescent="0.25">
      <c r="A2641" s="1"/>
      <c r="B2641" s="1"/>
      <c r="C2641" s="1"/>
      <c r="D2641" s="1"/>
      <c r="E2641" s="1" t="s">
        <v>5707</v>
      </c>
      <c r="F2641" s="2">
        <v>44252</v>
      </c>
      <c r="G2641" s="3">
        <v>24186</v>
      </c>
      <c r="H2641" s="1"/>
      <c r="I2641" s="1"/>
      <c r="J2641" s="1" t="s">
        <v>8456</v>
      </c>
      <c r="K2641" s="2">
        <v>43915</v>
      </c>
      <c r="L2641" s="1" t="s">
        <v>4200</v>
      </c>
      <c r="M2641" s="1" t="str">
        <f t="shared" si="205"/>
        <v>Social Services</v>
      </c>
      <c r="N2641" s="1" t="s">
        <v>4222</v>
      </c>
      <c r="O2641" s="1" t="s">
        <v>4237</v>
      </c>
      <c r="P2641" s="1">
        <v>8987</v>
      </c>
      <c r="Q2641" s="1">
        <v>862460</v>
      </c>
      <c r="R2641" s="1">
        <f t="shared" si="206"/>
        <v>40205</v>
      </c>
      <c r="S2641" s="4">
        <v>766480.10283614497</v>
      </c>
      <c r="T2641" s="4">
        <v>79450.388108079249</v>
      </c>
      <c r="U2641" s="1">
        <f t="shared" si="207"/>
        <v>822255</v>
      </c>
      <c r="V2641" s="4">
        <f t="shared" si="208"/>
        <v>16529.509055775823</v>
      </c>
      <c r="W2641" s="1" t="str">
        <f t="shared" si="209"/>
        <v>Favourable</v>
      </c>
    </row>
    <row r="2642" spans="1:23" x14ac:dyDescent="0.25">
      <c r="A2642" s="1"/>
      <c r="B2642" s="1"/>
      <c r="C2642" s="1"/>
      <c r="D2642" s="1"/>
      <c r="E2642" s="1" t="s">
        <v>8457</v>
      </c>
      <c r="F2642" s="2">
        <v>45098</v>
      </c>
      <c r="G2642" s="3">
        <v>12705</v>
      </c>
      <c r="H2642" s="1"/>
      <c r="I2642" s="1"/>
      <c r="J2642" s="1" t="s">
        <v>8075</v>
      </c>
      <c r="K2642" s="2">
        <v>45342</v>
      </c>
      <c r="L2642" s="1" t="s">
        <v>4200</v>
      </c>
      <c r="M2642" s="1" t="str">
        <f t="shared" si="205"/>
        <v>Social Services</v>
      </c>
      <c r="N2642" s="1" t="s">
        <v>4205</v>
      </c>
      <c r="O2642" s="1" t="s">
        <v>4217</v>
      </c>
      <c r="P2642" s="1">
        <v>7797</v>
      </c>
      <c r="Q2642" s="1">
        <v>2087494</v>
      </c>
      <c r="R2642" s="1">
        <f t="shared" si="206"/>
        <v>20314</v>
      </c>
      <c r="S2642" s="4">
        <v>668849.62731240795</v>
      </c>
      <c r="T2642" s="4">
        <v>419359.66010199307</v>
      </c>
      <c r="U2642" s="1">
        <f t="shared" si="207"/>
        <v>2067180</v>
      </c>
      <c r="V2642" s="4">
        <f t="shared" si="208"/>
        <v>999284.71258559893</v>
      </c>
      <c r="W2642" s="1" t="str">
        <f t="shared" si="209"/>
        <v>Favourable</v>
      </c>
    </row>
    <row r="2643" spans="1:23" x14ac:dyDescent="0.25">
      <c r="A2643" s="1"/>
      <c r="B2643" s="1"/>
      <c r="C2643" s="1"/>
      <c r="D2643" s="1"/>
      <c r="E2643" s="1" t="s">
        <v>6746</v>
      </c>
      <c r="F2643" s="2">
        <v>45329</v>
      </c>
      <c r="G2643" s="3">
        <v>23669</v>
      </c>
      <c r="H2643" s="1"/>
      <c r="I2643" s="1"/>
      <c r="J2643" s="1" t="s">
        <v>6740</v>
      </c>
      <c r="K2643" s="2">
        <v>44514</v>
      </c>
      <c r="L2643" s="1" t="s">
        <v>4216</v>
      </c>
      <c r="M2643" s="1" t="str">
        <f t="shared" si="205"/>
        <v>Agricultural Extension</v>
      </c>
      <c r="N2643" s="1" t="s">
        <v>4205</v>
      </c>
      <c r="O2643" s="1" t="s">
        <v>4479</v>
      </c>
      <c r="P2643" s="1">
        <v>5799</v>
      </c>
      <c r="Q2643" s="1">
        <v>2062248</v>
      </c>
      <c r="R2643" s="1">
        <f t="shared" si="206"/>
        <v>57800</v>
      </c>
      <c r="S2643" s="4">
        <v>1089379.8220395078</v>
      </c>
      <c r="T2643" s="4">
        <v>20059.545359805932</v>
      </c>
      <c r="U2643" s="1">
        <f t="shared" si="207"/>
        <v>2004448</v>
      </c>
      <c r="V2643" s="4">
        <f t="shared" si="208"/>
        <v>952808.63260068628</v>
      </c>
      <c r="W2643" s="1" t="str">
        <f t="shared" si="209"/>
        <v>Favourable</v>
      </c>
    </row>
    <row r="2644" spans="1:23" x14ac:dyDescent="0.25">
      <c r="A2644" s="1"/>
      <c r="B2644" s="1"/>
      <c r="C2644" s="1"/>
      <c r="D2644" s="1"/>
      <c r="E2644" s="1" t="s">
        <v>8458</v>
      </c>
      <c r="F2644" s="2">
        <v>45093</v>
      </c>
      <c r="G2644" s="3">
        <v>37579</v>
      </c>
      <c r="H2644" s="1"/>
      <c r="I2644" s="1"/>
      <c r="J2644" s="1" t="s">
        <v>4609</v>
      </c>
      <c r="K2644" s="2">
        <v>44703</v>
      </c>
      <c r="L2644" s="1" t="s">
        <v>4218</v>
      </c>
      <c r="M2644" s="1" t="str">
        <f t="shared" si="205"/>
        <v>Infrastructure</v>
      </c>
      <c r="N2644" s="1" t="s">
        <v>4210</v>
      </c>
      <c r="O2644" s="1" t="s">
        <v>4298</v>
      </c>
      <c r="P2644" s="1">
        <v>6448</v>
      </c>
      <c r="Q2644" s="1">
        <v>765560</v>
      </c>
      <c r="R2644" s="1">
        <f t="shared" si="206"/>
        <v>40302</v>
      </c>
      <c r="S2644" s="4">
        <v>320446.84465773898</v>
      </c>
      <c r="T2644" s="4">
        <v>112444.23172482102</v>
      </c>
      <c r="U2644" s="1">
        <f t="shared" si="207"/>
        <v>725258</v>
      </c>
      <c r="V2644" s="4">
        <f t="shared" si="208"/>
        <v>332668.92361743998</v>
      </c>
      <c r="W2644" s="1" t="str">
        <f t="shared" si="209"/>
        <v>Favourable</v>
      </c>
    </row>
    <row r="2645" spans="1:23" x14ac:dyDescent="0.25">
      <c r="A2645" s="1"/>
      <c r="B2645" s="1"/>
      <c r="C2645" s="1"/>
      <c r="D2645" s="1"/>
      <c r="E2645" s="1" t="s">
        <v>8459</v>
      </c>
      <c r="F2645" s="2">
        <v>44234</v>
      </c>
      <c r="G2645" s="3">
        <v>58539</v>
      </c>
      <c r="H2645" s="1"/>
      <c r="I2645" s="1"/>
      <c r="J2645" s="1" t="s">
        <v>7325</v>
      </c>
      <c r="K2645" s="2">
        <v>44554</v>
      </c>
      <c r="L2645" s="1" t="s">
        <v>4200</v>
      </c>
      <c r="M2645" s="1" t="str">
        <f t="shared" si="205"/>
        <v>Social Services</v>
      </c>
      <c r="N2645" s="1" t="s">
        <v>4205</v>
      </c>
      <c r="O2645" s="1" t="s">
        <v>4314</v>
      </c>
      <c r="P2645" s="1">
        <v>9251</v>
      </c>
      <c r="Q2645" s="1">
        <v>442748</v>
      </c>
      <c r="R2645" s="1">
        <f t="shared" si="206"/>
        <v>18689</v>
      </c>
      <c r="S2645" s="4">
        <v>66720.030902024009</v>
      </c>
      <c r="T2645" s="4">
        <v>16206.850944389429</v>
      </c>
      <c r="U2645" s="1">
        <f t="shared" si="207"/>
        <v>424059</v>
      </c>
      <c r="V2645" s="4">
        <f t="shared" si="208"/>
        <v>359821.11815358658</v>
      </c>
      <c r="W2645" s="1" t="str">
        <f t="shared" si="209"/>
        <v>Favourable</v>
      </c>
    </row>
    <row r="2646" spans="1:23" x14ac:dyDescent="0.25">
      <c r="A2646" s="1"/>
      <c r="B2646" s="1"/>
      <c r="C2646" s="1"/>
      <c r="D2646" s="1"/>
      <c r="E2646" s="1" t="s">
        <v>8436</v>
      </c>
      <c r="F2646" s="2">
        <v>44030</v>
      </c>
      <c r="G2646" s="3">
        <v>37373</v>
      </c>
      <c r="H2646" s="1"/>
      <c r="I2646" s="1"/>
      <c r="J2646" s="1" t="s">
        <v>8460</v>
      </c>
      <c r="K2646" s="2">
        <v>44535</v>
      </c>
      <c r="L2646" s="1" t="s">
        <v>4212</v>
      </c>
      <c r="M2646" s="1" t="str">
        <f t="shared" si="205"/>
        <v>Agricultural Extension</v>
      </c>
      <c r="N2646" s="1" t="s">
        <v>4222</v>
      </c>
      <c r="O2646" s="1" t="s">
        <v>4253</v>
      </c>
      <c r="P2646" s="1">
        <v>5776</v>
      </c>
      <c r="Q2646" s="1">
        <v>831707</v>
      </c>
      <c r="R2646" s="1">
        <f t="shared" si="206"/>
        <v>55831</v>
      </c>
      <c r="S2646" s="4">
        <v>744078.53268510569</v>
      </c>
      <c r="T2646" s="4">
        <v>12887.399365515123</v>
      </c>
      <c r="U2646" s="1">
        <f t="shared" si="207"/>
        <v>775876</v>
      </c>
      <c r="V2646" s="4">
        <f t="shared" si="208"/>
        <v>74741.067949379212</v>
      </c>
      <c r="W2646" s="1" t="str">
        <f t="shared" si="209"/>
        <v>Favourable</v>
      </c>
    </row>
    <row r="2647" spans="1:23" x14ac:dyDescent="0.25">
      <c r="A2647" s="1"/>
      <c r="B2647" s="1"/>
      <c r="C2647" s="1"/>
      <c r="D2647" s="1"/>
      <c r="E2647" s="1" t="s">
        <v>8461</v>
      </c>
      <c r="F2647" s="2">
        <v>44379</v>
      </c>
      <c r="G2647" s="3">
        <v>14719</v>
      </c>
      <c r="H2647" s="1"/>
      <c r="I2647" s="1"/>
      <c r="J2647" s="1" t="s">
        <v>8338</v>
      </c>
      <c r="K2647" s="2">
        <v>44948</v>
      </c>
      <c r="L2647" s="1" t="s">
        <v>4204</v>
      </c>
      <c r="M2647" s="1" t="str">
        <f t="shared" si="205"/>
        <v>Education</v>
      </c>
      <c r="N2647" s="1" t="s">
        <v>4210</v>
      </c>
      <c r="O2647" s="1" t="s">
        <v>4325</v>
      </c>
      <c r="P2647" s="1">
        <v>8235</v>
      </c>
      <c r="Q2647" s="1">
        <v>1605720</v>
      </c>
      <c r="R2647" s="1">
        <f t="shared" si="206"/>
        <v>39242</v>
      </c>
      <c r="S2647" s="4">
        <v>1362715.0572040901</v>
      </c>
      <c r="T2647" s="4">
        <v>261960.90524730293</v>
      </c>
      <c r="U2647" s="1">
        <f t="shared" si="207"/>
        <v>1566478</v>
      </c>
      <c r="V2647" s="4">
        <f t="shared" si="208"/>
        <v>-18955.962451393018</v>
      </c>
      <c r="W2647" s="1" t="str">
        <f t="shared" si="209"/>
        <v>Adverse</v>
      </c>
    </row>
    <row r="2648" spans="1:23" x14ac:dyDescent="0.25">
      <c r="A2648" s="1"/>
      <c r="B2648" s="1"/>
      <c r="C2648" s="1"/>
      <c r="D2648" s="1"/>
      <c r="E2648" s="1" t="s">
        <v>8462</v>
      </c>
      <c r="F2648" s="2">
        <v>44809</v>
      </c>
      <c r="G2648" s="3">
        <v>40565</v>
      </c>
      <c r="H2648" s="1"/>
      <c r="I2648" s="1"/>
      <c r="J2648" s="1" t="s">
        <v>8463</v>
      </c>
      <c r="K2648" s="2">
        <v>44027</v>
      </c>
      <c r="L2648" s="1" t="s">
        <v>4204</v>
      </c>
      <c r="M2648" s="1" t="str">
        <f t="shared" si="205"/>
        <v>Education</v>
      </c>
      <c r="N2648" s="1" t="s">
        <v>4210</v>
      </c>
      <c r="O2648" s="1" t="s">
        <v>4402</v>
      </c>
      <c r="P2648" s="1">
        <v>8289</v>
      </c>
      <c r="Q2648" s="1">
        <v>2015754</v>
      </c>
      <c r="R2648" s="1">
        <f t="shared" si="206"/>
        <v>0</v>
      </c>
      <c r="S2648" s="4">
        <v>1408383.6180594561</v>
      </c>
      <c r="T2648" s="4">
        <v>109998.03501291115</v>
      </c>
      <c r="U2648" s="1">
        <f t="shared" si="207"/>
        <v>2015754</v>
      </c>
      <c r="V2648" s="4">
        <f t="shared" si="208"/>
        <v>497372.34692763281</v>
      </c>
      <c r="W2648" s="1" t="str">
        <f t="shared" si="209"/>
        <v>Favourable</v>
      </c>
    </row>
    <row r="2649" spans="1:23" x14ac:dyDescent="0.25">
      <c r="A2649" s="1"/>
      <c r="B2649" s="1"/>
      <c r="C2649" s="1"/>
      <c r="D2649" s="1"/>
      <c r="E2649" s="1" t="s">
        <v>8464</v>
      </c>
      <c r="F2649" s="2">
        <v>45182</v>
      </c>
      <c r="G2649" s="3">
        <v>25113</v>
      </c>
      <c r="H2649" s="1"/>
      <c r="I2649" s="1"/>
      <c r="J2649" s="1" t="s">
        <v>5320</v>
      </c>
      <c r="K2649" s="2">
        <v>44441</v>
      </c>
      <c r="L2649" s="1" t="s">
        <v>4218</v>
      </c>
      <c r="M2649" s="1" t="str">
        <f t="shared" si="205"/>
        <v>Infrastructure</v>
      </c>
      <c r="N2649" s="1" t="s">
        <v>4222</v>
      </c>
      <c r="O2649" s="1" t="s">
        <v>4438</v>
      </c>
      <c r="P2649" s="1">
        <v>9468</v>
      </c>
      <c r="Q2649" s="1">
        <v>591463</v>
      </c>
      <c r="R2649" s="1">
        <f t="shared" si="206"/>
        <v>99523</v>
      </c>
      <c r="S2649" s="4">
        <v>340145.65333127847</v>
      </c>
      <c r="T2649" s="4">
        <v>181823.1320247073</v>
      </c>
      <c r="U2649" s="1">
        <f t="shared" si="207"/>
        <v>491940</v>
      </c>
      <c r="V2649" s="4">
        <f t="shared" si="208"/>
        <v>69494.214644014253</v>
      </c>
      <c r="W2649" s="1" t="str">
        <f t="shared" si="209"/>
        <v>Favourable</v>
      </c>
    </row>
    <row r="2650" spans="1:23" x14ac:dyDescent="0.25">
      <c r="A2650" s="1"/>
      <c r="B2650" s="1"/>
      <c r="C2650" s="1"/>
      <c r="D2650" s="1"/>
      <c r="E2650" s="1" t="s">
        <v>5597</v>
      </c>
      <c r="F2650" s="2">
        <v>44444</v>
      </c>
      <c r="G2650" s="3">
        <v>40947</v>
      </c>
      <c r="H2650" s="1"/>
      <c r="I2650" s="1"/>
      <c r="J2650" s="1" t="s">
        <v>8465</v>
      </c>
      <c r="K2650" s="2">
        <v>43875</v>
      </c>
      <c r="L2650" s="1" t="s">
        <v>4218</v>
      </c>
      <c r="M2650" s="1" t="str">
        <f t="shared" si="205"/>
        <v>Infrastructure</v>
      </c>
      <c r="N2650" s="1" t="s">
        <v>4222</v>
      </c>
      <c r="O2650" s="1" t="s">
        <v>4361</v>
      </c>
      <c r="P2650" s="1">
        <v>6061</v>
      </c>
      <c r="Q2650" s="1">
        <v>2354703</v>
      </c>
      <c r="R2650" s="1">
        <f t="shared" si="206"/>
        <v>0</v>
      </c>
      <c r="S2650" s="4">
        <v>1585374.5125494346</v>
      </c>
      <c r="T2650" s="4">
        <v>118486.39101126128</v>
      </c>
      <c r="U2650" s="1">
        <f t="shared" si="207"/>
        <v>2354703</v>
      </c>
      <c r="V2650" s="4">
        <f t="shared" si="208"/>
        <v>650842.09643930406</v>
      </c>
      <c r="W2650" s="1" t="str">
        <f t="shared" si="209"/>
        <v>Favourable</v>
      </c>
    </row>
    <row r="2651" spans="1:23" x14ac:dyDescent="0.25">
      <c r="A2651" s="1"/>
      <c r="B2651" s="1"/>
      <c r="C2651" s="1"/>
      <c r="D2651" s="1"/>
      <c r="E2651" s="1" t="s">
        <v>7953</v>
      </c>
      <c r="F2651" s="2">
        <v>44979</v>
      </c>
      <c r="G2651" s="3">
        <v>45824</v>
      </c>
      <c r="H2651" s="1"/>
      <c r="I2651" s="1"/>
      <c r="J2651" s="1" t="s">
        <v>8466</v>
      </c>
      <c r="K2651" s="2">
        <v>44530</v>
      </c>
      <c r="L2651" s="1" t="s">
        <v>4218</v>
      </c>
      <c r="M2651" s="1" t="str">
        <f t="shared" si="205"/>
        <v>Infrastructure</v>
      </c>
      <c r="N2651" s="1" t="s">
        <v>4205</v>
      </c>
      <c r="O2651" s="1" t="s">
        <v>4273</v>
      </c>
      <c r="P2651" s="1">
        <v>9446</v>
      </c>
      <c r="Q2651" s="1">
        <v>2378011</v>
      </c>
      <c r="R2651" s="1">
        <f t="shared" si="206"/>
        <v>0</v>
      </c>
      <c r="S2651" s="4">
        <v>1582712.5003367884</v>
      </c>
      <c r="T2651" s="4">
        <v>441362.50608839426</v>
      </c>
      <c r="U2651" s="1">
        <f t="shared" si="207"/>
        <v>2378011</v>
      </c>
      <c r="V2651" s="4">
        <f t="shared" si="208"/>
        <v>353935.99357481743</v>
      </c>
      <c r="W2651" s="1" t="str">
        <f t="shared" si="209"/>
        <v>Favourable</v>
      </c>
    </row>
    <row r="2652" spans="1:23" x14ac:dyDescent="0.25">
      <c r="A2652" s="1"/>
      <c r="B2652" s="1"/>
      <c r="C2652" s="1"/>
      <c r="D2652" s="1"/>
      <c r="E2652" s="1" t="s">
        <v>8467</v>
      </c>
      <c r="F2652" s="2">
        <v>44310</v>
      </c>
      <c r="G2652" s="3">
        <v>43606</v>
      </c>
      <c r="H2652" s="1"/>
      <c r="I2652" s="1"/>
      <c r="J2652" s="1" t="s">
        <v>8468</v>
      </c>
      <c r="K2652" s="2">
        <v>44866</v>
      </c>
      <c r="L2652" s="1" t="s">
        <v>4204</v>
      </c>
      <c r="M2652" s="1" t="str">
        <f t="shared" si="205"/>
        <v>Education</v>
      </c>
      <c r="N2652" s="1" t="s">
        <v>4210</v>
      </c>
      <c r="O2652" s="1" t="s">
        <v>4256</v>
      </c>
      <c r="P2652" s="1">
        <v>9032</v>
      </c>
      <c r="Q2652" s="1">
        <v>788193</v>
      </c>
      <c r="R2652" s="1">
        <f t="shared" si="206"/>
        <v>40402</v>
      </c>
      <c r="S2652" s="4">
        <v>778144.54531027982</v>
      </c>
      <c r="T2652" s="4">
        <v>214175.15095169016</v>
      </c>
      <c r="U2652" s="1">
        <f t="shared" si="207"/>
        <v>747791</v>
      </c>
      <c r="V2652" s="4">
        <f t="shared" si="208"/>
        <v>-204126.69626196998</v>
      </c>
      <c r="W2652" s="1" t="str">
        <f t="shared" si="209"/>
        <v>Adverse</v>
      </c>
    </row>
    <row r="2653" spans="1:23" x14ac:dyDescent="0.25">
      <c r="A2653" s="1"/>
      <c r="B2653" s="1"/>
      <c r="C2653" s="1"/>
      <c r="D2653" s="1"/>
      <c r="E2653" s="1" t="s">
        <v>8063</v>
      </c>
      <c r="F2653" s="2">
        <v>45208</v>
      </c>
      <c r="G2653" s="3">
        <v>29347</v>
      </c>
      <c r="H2653" s="1"/>
      <c r="I2653" s="1"/>
      <c r="J2653" s="1" t="s">
        <v>5893</v>
      </c>
      <c r="K2653" s="2">
        <v>44297</v>
      </c>
      <c r="L2653" s="1" t="s">
        <v>4216</v>
      </c>
      <c r="M2653" s="1" t="str">
        <f t="shared" si="205"/>
        <v>Agricultural Extension</v>
      </c>
      <c r="N2653" s="1" t="s">
        <v>4222</v>
      </c>
      <c r="O2653" s="1" t="s">
        <v>4253</v>
      </c>
      <c r="P2653" s="1">
        <v>9315</v>
      </c>
      <c r="Q2653" s="1">
        <v>645130</v>
      </c>
      <c r="R2653" s="1">
        <f t="shared" si="206"/>
        <v>97376</v>
      </c>
      <c r="S2653" s="4">
        <v>400216.20532201219</v>
      </c>
      <c r="T2653" s="4">
        <v>147625.61843261652</v>
      </c>
      <c r="U2653" s="1">
        <f t="shared" si="207"/>
        <v>547754</v>
      </c>
      <c r="V2653" s="4">
        <f t="shared" si="208"/>
        <v>97288.176245371345</v>
      </c>
      <c r="W2653" s="1" t="str">
        <f t="shared" si="209"/>
        <v>Favourable</v>
      </c>
    </row>
    <row r="2654" spans="1:23" x14ac:dyDescent="0.25">
      <c r="A2654" s="1"/>
      <c r="B2654" s="1"/>
      <c r="C2654" s="1"/>
      <c r="D2654" s="1"/>
      <c r="E2654" s="1" t="s">
        <v>8469</v>
      </c>
      <c r="F2654" s="2">
        <v>44687</v>
      </c>
      <c r="G2654" s="3">
        <v>59169</v>
      </c>
      <c r="H2654" s="1"/>
      <c r="I2654" s="1"/>
      <c r="J2654" s="1" t="s">
        <v>5587</v>
      </c>
      <c r="K2654" s="2">
        <v>44277</v>
      </c>
      <c r="L2654" s="1" t="s">
        <v>4218</v>
      </c>
      <c r="M2654" s="1" t="str">
        <f t="shared" si="205"/>
        <v>Infrastructure</v>
      </c>
      <c r="N2654" s="1" t="s">
        <v>4222</v>
      </c>
      <c r="O2654" s="1" t="s">
        <v>4289</v>
      </c>
      <c r="P2654" s="1">
        <v>6382</v>
      </c>
      <c r="Q2654" s="1">
        <v>1493965</v>
      </c>
      <c r="R2654" s="1">
        <f t="shared" si="206"/>
        <v>96578</v>
      </c>
      <c r="S2654" s="4">
        <v>383124.76333521021</v>
      </c>
      <c r="T2654" s="4">
        <v>172793.58864896363</v>
      </c>
      <c r="U2654" s="1">
        <f t="shared" si="207"/>
        <v>1397387</v>
      </c>
      <c r="V2654" s="4">
        <f t="shared" si="208"/>
        <v>938046.64801582613</v>
      </c>
      <c r="W2654" s="1" t="str">
        <f t="shared" si="209"/>
        <v>Favourable</v>
      </c>
    </row>
    <row r="2655" spans="1:23" x14ac:dyDescent="0.25">
      <c r="A2655" s="1"/>
      <c r="B2655" s="1"/>
      <c r="C2655" s="1"/>
      <c r="D2655" s="1"/>
      <c r="E2655" s="1" t="s">
        <v>5652</v>
      </c>
      <c r="F2655" s="2">
        <v>45141</v>
      </c>
      <c r="G2655" s="3">
        <v>34276</v>
      </c>
      <c r="H2655" s="1"/>
      <c r="I2655" s="1"/>
      <c r="J2655" s="1" t="s">
        <v>8470</v>
      </c>
      <c r="K2655" s="2">
        <v>44582</v>
      </c>
      <c r="L2655" s="1" t="s">
        <v>4204</v>
      </c>
      <c r="M2655" s="1" t="str">
        <f t="shared" si="205"/>
        <v>Education</v>
      </c>
      <c r="N2655" s="1" t="s">
        <v>4205</v>
      </c>
      <c r="O2655" s="1" t="s">
        <v>4279</v>
      </c>
      <c r="P2655" s="1">
        <v>5875</v>
      </c>
      <c r="Q2655" s="1">
        <v>1837895</v>
      </c>
      <c r="R2655" s="1">
        <f t="shared" si="206"/>
        <v>56764</v>
      </c>
      <c r="S2655" s="4">
        <v>1804352.4505841469</v>
      </c>
      <c r="T2655" s="4">
        <v>365468.95825246302</v>
      </c>
      <c r="U2655" s="1">
        <f t="shared" si="207"/>
        <v>1781131</v>
      </c>
      <c r="V2655" s="4">
        <f t="shared" si="208"/>
        <v>-331926.40883660968</v>
      </c>
      <c r="W2655" s="1" t="str">
        <f t="shared" si="209"/>
        <v>Adverse</v>
      </c>
    </row>
    <row r="2656" spans="1:23" x14ac:dyDescent="0.25">
      <c r="A2656" s="1"/>
      <c r="B2656" s="1"/>
      <c r="C2656" s="1"/>
      <c r="D2656" s="1"/>
      <c r="E2656" s="1" t="s">
        <v>8471</v>
      </c>
      <c r="F2656" s="2">
        <v>44221</v>
      </c>
      <c r="G2656" s="3">
        <v>33756</v>
      </c>
      <c r="H2656" s="1"/>
      <c r="I2656" s="1"/>
      <c r="J2656" s="1" t="s">
        <v>8472</v>
      </c>
      <c r="K2656" s="2">
        <v>45095</v>
      </c>
      <c r="L2656" s="1" t="s">
        <v>4200</v>
      </c>
      <c r="M2656" s="1" t="str">
        <f t="shared" si="205"/>
        <v>Social Services</v>
      </c>
      <c r="N2656" s="1" t="s">
        <v>4210</v>
      </c>
      <c r="O2656" s="1" t="s">
        <v>4270</v>
      </c>
      <c r="P2656" s="1">
        <v>5598</v>
      </c>
      <c r="Q2656" s="1">
        <v>275768</v>
      </c>
      <c r="R2656" s="1">
        <f t="shared" si="206"/>
        <v>0</v>
      </c>
      <c r="S2656" s="4">
        <v>46433.520698324559</v>
      </c>
      <c r="T2656" s="4">
        <v>14632.792038683974</v>
      </c>
      <c r="U2656" s="1">
        <f t="shared" si="207"/>
        <v>275768</v>
      </c>
      <c r="V2656" s="4">
        <f t="shared" si="208"/>
        <v>214701.68726299147</v>
      </c>
      <c r="W2656" s="1" t="str">
        <f t="shared" si="209"/>
        <v>Favourable</v>
      </c>
    </row>
    <row r="2657" spans="1:23" x14ac:dyDescent="0.25">
      <c r="A2657" s="1"/>
      <c r="B2657" s="1"/>
      <c r="C2657" s="1"/>
      <c r="D2657" s="1"/>
      <c r="E2657" s="1" t="s">
        <v>6738</v>
      </c>
      <c r="F2657" s="2">
        <v>44330</v>
      </c>
      <c r="G2657" s="3">
        <v>13467</v>
      </c>
      <c r="H2657" s="1"/>
      <c r="I2657" s="1"/>
      <c r="J2657" s="1" t="s">
        <v>4370</v>
      </c>
      <c r="K2657" s="2">
        <v>44603</v>
      </c>
      <c r="L2657" s="1" t="s">
        <v>4204</v>
      </c>
      <c r="M2657" s="1" t="str">
        <f t="shared" si="205"/>
        <v>Education</v>
      </c>
      <c r="N2657" s="1" t="s">
        <v>4222</v>
      </c>
      <c r="O2657" s="1" t="s">
        <v>4314</v>
      </c>
      <c r="P2657" s="1">
        <v>8319</v>
      </c>
      <c r="Q2657" s="1">
        <v>1133788</v>
      </c>
      <c r="R2657" s="1">
        <f t="shared" si="206"/>
        <v>56376</v>
      </c>
      <c r="S2657" s="4">
        <v>668482.45125901035</v>
      </c>
      <c r="T2657" s="4">
        <v>199568.86181463281</v>
      </c>
      <c r="U2657" s="1">
        <f t="shared" si="207"/>
        <v>1077412</v>
      </c>
      <c r="V2657" s="4">
        <f t="shared" si="208"/>
        <v>265736.68692635687</v>
      </c>
      <c r="W2657" s="1" t="str">
        <f t="shared" si="209"/>
        <v>Favourable</v>
      </c>
    </row>
    <row r="2658" spans="1:23" x14ac:dyDescent="0.25">
      <c r="A2658" s="1"/>
      <c r="B2658" s="1"/>
      <c r="C2658" s="1"/>
      <c r="D2658" s="1"/>
      <c r="E2658" s="1" t="s">
        <v>8473</v>
      </c>
      <c r="F2658" s="2">
        <v>44310</v>
      </c>
      <c r="G2658" s="3">
        <v>29272</v>
      </c>
      <c r="H2658" s="1"/>
      <c r="I2658" s="1"/>
      <c r="J2658" s="1" t="s">
        <v>8474</v>
      </c>
      <c r="K2658" s="2">
        <v>43958</v>
      </c>
      <c r="L2658" s="1" t="s">
        <v>4200</v>
      </c>
      <c r="M2658" s="1" t="str">
        <f t="shared" si="205"/>
        <v>Social Services</v>
      </c>
      <c r="N2658" s="1" t="s">
        <v>4205</v>
      </c>
      <c r="O2658" s="1" t="s">
        <v>4259</v>
      </c>
      <c r="P2658" s="1">
        <v>5847</v>
      </c>
      <c r="Q2658" s="1">
        <v>1134753</v>
      </c>
      <c r="R2658" s="1">
        <f t="shared" si="206"/>
        <v>0</v>
      </c>
      <c r="S2658" s="4">
        <v>1033267.7255629178</v>
      </c>
      <c r="T2658" s="4">
        <v>268757.23932642984</v>
      </c>
      <c r="U2658" s="1">
        <f t="shared" si="207"/>
        <v>1134753</v>
      </c>
      <c r="V2658" s="4">
        <f t="shared" si="208"/>
        <v>-167271.96488934755</v>
      </c>
      <c r="W2658" s="1" t="str">
        <f t="shared" si="209"/>
        <v>Adverse</v>
      </c>
    </row>
    <row r="2659" spans="1:23" x14ac:dyDescent="0.25">
      <c r="A2659" s="1"/>
      <c r="B2659" s="1"/>
      <c r="C2659" s="1"/>
      <c r="D2659" s="1"/>
      <c r="E2659" s="1" t="s">
        <v>8475</v>
      </c>
      <c r="F2659" s="2">
        <v>44640</v>
      </c>
      <c r="G2659" s="3">
        <v>23607</v>
      </c>
      <c r="H2659" s="1"/>
      <c r="I2659" s="1"/>
      <c r="J2659" s="1" t="s">
        <v>8476</v>
      </c>
      <c r="K2659" s="2">
        <v>44492</v>
      </c>
      <c r="L2659" s="1" t="s">
        <v>4204</v>
      </c>
      <c r="M2659" s="1" t="str">
        <f t="shared" si="205"/>
        <v>Education</v>
      </c>
      <c r="N2659" s="1" t="s">
        <v>4210</v>
      </c>
      <c r="O2659" s="1" t="s">
        <v>4292</v>
      </c>
      <c r="P2659" s="1">
        <v>7081</v>
      </c>
      <c r="Q2659" s="1">
        <v>486638</v>
      </c>
      <c r="R2659" s="1">
        <f t="shared" si="206"/>
        <v>45756</v>
      </c>
      <c r="S2659" s="4">
        <v>57470.154576423309</v>
      </c>
      <c r="T2659" s="4">
        <v>89315.019764675366</v>
      </c>
      <c r="U2659" s="1">
        <f t="shared" si="207"/>
        <v>440882</v>
      </c>
      <c r="V2659" s="4">
        <f t="shared" si="208"/>
        <v>339852.82565890136</v>
      </c>
      <c r="W2659" s="1" t="str">
        <f t="shared" si="209"/>
        <v>Favourable</v>
      </c>
    </row>
    <row r="2660" spans="1:23" x14ac:dyDescent="0.25">
      <c r="A2660" s="1"/>
      <c r="B2660" s="1"/>
      <c r="C2660" s="1"/>
      <c r="D2660" s="1"/>
      <c r="E2660" s="1" t="s">
        <v>8477</v>
      </c>
      <c r="F2660" s="2">
        <v>43980</v>
      </c>
      <c r="G2660" s="3">
        <v>57798</v>
      </c>
      <c r="H2660" s="1"/>
      <c r="I2660" s="1"/>
      <c r="J2660" s="1" t="s">
        <v>8478</v>
      </c>
      <c r="K2660" s="2">
        <v>44520</v>
      </c>
      <c r="L2660" s="1" t="s">
        <v>4200</v>
      </c>
      <c r="M2660" s="1" t="str">
        <f t="shared" si="205"/>
        <v>Social Services</v>
      </c>
      <c r="N2660" s="1" t="s">
        <v>4210</v>
      </c>
      <c r="O2660" s="1" t="s">
        <v>4264</v>
      </c>
      <c r="P2660" s="1">
        <v>7640</v>
      </c>
      <c r="Q2660" s="1">
        <v>1972808</v>
      </c>
      <c r="R2660" s="1">
        <f t="shared" si="206"/>
        <v>0</v>
      </c>
      <c r="S2660" s="4">
        <v>621979.10390125739</v>
      </c>
      <c r="T2660" s="4">
        <v>336441.0023931847</v>
      </c>
      <c r="U2660" s="1">
        <f t="shared" si="207"/>
        <v>1972808</v>
      </c>
      <c r="V2660" s="4">
        <f t="shared" si="208"/>
        <v>1014387.8937055579</v>
      </c>
      <c r="W2660" s="1" t="str">
        <f t="shared" si="209"/>
        <v>Favourable</v>
      </c>
    </row>
    <row r="2661" spans="1:23" x14ac:dyDescent="0.25">
      <c r="A2661" s="1"/>
      <c r="B2661" s="1"/>
      <c r="C2661" s="1"/>
      <c r="D2661" s="1"/>
      <c r="E2661" s="1" t="s">
        <v>6052</v>
      </c>
      <c r="F2661" s="2">
        <v>44756</v>
      </c>
      <c r="G2661" s="3">
        <v>26660</v>
      </c>
      <c r="H2661" s="1"/>
      <c r="I2661" s="1"/>
      <c r="J2661" s="1" t="s">
        <v>8479</v>
      </c>
      <c r="K2661" s="2">
        <v>44877</v>
      </c>
      <c r="L2661" s="1" t="s">
        <v>4200</v>
      </c>
      <c r="M2661" s="1" t="str">
        <f t="shared" si="205"/>
        <v>Social Services</v>
      </c>
      <c r="N2661" s="1" t="s">
        <v>4205</v>
      </c>
      <c r="O2661" s="1" t="s">
        <v>4253</v>
      </c>
      <c r="P2661" s="1">
        <v>5892</v>
      </c>
      <c r="Q2661" s="1">
        <v>488910</v>
      </c>
      <c r="R2661" s="1">
        <f t="shared" si="206"/>
        <v>0</v>
      </c>
      <c r="S2661" s="4">
        <v>51900.270499001956</v>
      </c>
      <c r="T2661" s="4">
        <v>87530.322607120863</v>
      </c>
      <c r="U2661" s="1">
        <f t="shared" si="207"/>
        <v>488910</v>
      </c>
      <c r="V2661" s="4">
        <f t="shared" si="208"/>
        <v>349479.4068938772</v>
      </c>
      <c r="W2661" s="1" t="str">
        <f t="shared" si="209"/>
        <v>Favourable</v>
      </c>
    </row>
    <row r="2662" spans="1:23" x14ac:dyDescent="0.25">
      <c r="A2662" s="1"/>
      <c r="B2662" s="1"/>
      <c r="C2662" s="1"/>
      <c r="D2662" s="1"/>
      <c r="E2662" s="1" t="s">
        <v>4841</v>
      </c>
      <c r="F2662" s="2">
        <v>44563</v>
      </c>
      <c r="G2662" s="3">
        <v>31182</v>
      </c>
      <c r="H2662" s="1"/>
      <c r="I2662" s="1"/>
      <c r="J2662" s="1" t="s">
        <v>8105</v>
      </c>
      <c r="K2662" s="2">
        <v>45132</v>
      </c>
      <c r="L2662" s="1" t="s">
        <v>4216</v>
      </c>
      <c r="M2662" s="1" t="str">
        <f t="shared" si="205"/>
        <v>Agricultural Extension</v>
      </c>
      <c r="N2662" s="1" t="s">
        <v>4222</v>
      </c>
      <c r="O2662" s="1" t="s">
        <v>4211</v>
      </c>
      <c r="P2662" s="1">
        <v>6952</v>
      </c>
      <c r="Q2662" s="1">
        <v>1325679</v>
      </c>
      <c r="R2662" s="1">
        <f t="shared" si="206"/>
        <v>19772</v>
      </c>
      <c r="S2662" s="4">
        <v>296069.51730653306</v>
      </c>
      <c r="T2662" s="4">
        <v>329687.94296881033</v>
      </c>
      <c r="U2662" s="1">
        <f t="shared" si="207"/>
        <v>1305907</v>
      </c>
      <c r="V2662" s="4">
        <f t="shared" si="208"/>
        <v>699921.53972465661</v>
      </c>
      <c r="W2662" s="1" t="str">
        <f t="shared" si="209"/>
        <v>Favourable</v>
      </c>
    </row>
    <row r="2663" spans="1:23" x14ac:dyDescent="0.25">
      <c r="A2663" s="1"/>
      <c r="B2663" s="1"/>
      <c r="C2663" s="1"/>
      <c r="D2663" s="1"/>
      <c r="E2663" s="1" t="s">
        <v>7162</v>
      </c>
      <c r="F2663" s="2">
        <v>44287</v>
      </c>
      <c r="G2663" s="3">
        <v>13781</v>
      </c>
      <c r="H2663" s="1"/>
      <c r="I2663" s="1"/>
      <c r="J2663" s="1" t="s">
        <v>8480</v>
      </c>
      <c r="K2663" s="2">
        <v>44363</v>
      </c>
      <c r="L2663" s="1" t="s">
        <v>4216</v>
      </c>
      <c r="M2663" s="1" t="str">
        <f t="shared" si="205"/>
        <v>Agricultural Extension</v>
      </c>
      <c r="N2663" s="1" t="s">
        <v>4210</v>
      </c>
      <c r="O2663" s="1" t="s">
        <v>4438</v>
      </c>
      <c r="P2663" s="1">
        <v>7955</v>
      </c>
      <c r="Q2663" s="1">
        <v>2397766</v>
      </c>
      <c r="R2663" s="1">
        <f t="shared" si="206"/>
        <v>41853</v>
      </c>
      <c r="S2663" s="4">
        <v>73844.929832445006</v>
      </c>
      <c r="T2663" s="4">
        <v>222154.23473529037</v>
      </c>
      <c r="U2663" s="1">
        <f t="shared" si="207"/>
        <v>2355913</v>
      </c>
      <c r="V2663" s="4">
        <f t="shared" si="208"/>
        <v>2101766.8354322645</v>
      </c>
      <c r="W2663" s="1" t="str">
        <f t="shared" si="209"/>
        <v>Favourable</v>
      </c>
    </row>
    <row r="2664" spans="1:23" x14ac:dyDescent="0.25">
      <c r="A2664" s="1"/>
      <c r="B2664" s="1"/>
      <c r="C2664" s="1"/>
      <c r="D2664" s="1"/>
      <c r="E2664" s="1" t="s">
        <v>8481</v>
      </c>
      <c r="F2664" s="2">
        <v>44311</v>
      </c>
      <c r="G2664" s="3">
        <v>23303</v>
      </c>
      <c r="H2664" s="1"/>
      <c r="I2664" s="1"/>
      <c r="J2664" s="1" t="s">
        <v>5780</v>
      </c>
      <c r="K2664" s="2">
        <v>44231</v>
      </c>
      <c r="L2664" s="1" t="s">
        <v>4200</v>
      </c>
      <c r="M2664" s="1" t="str">
        <f t="shared" si="205"/>
        <v>Social Services</v>
      </c>
      <c r="N2664" s="1" t="s">
        <v>4222</v>
      </c>
      <c r="O2664" s="1" t="s">
        <v>4244</v>
      </c>
      <c r="P2664" s="1">
        <v>6561</v>
      </c>
      <c r="Q2664" s="1">
        <v>404921</v>
      </c>
      <c r="R2664" s="1">
        <f t="shared" si="206"/>
        <v>85905</v>
      </c>
      <c r="S2664" s="4">
        <v>18025.755081842555</v>
      </c>
      <c r="T2664" s="4">
        <v>57319.061142722931</v>
      </c>
      <c r="U2664" s="1">
        <f t="shared" si="207"/>
        <v>319016</v>
      </c>
      <c r="V2664" s="4">
        <f t="shared" si="208"/>
        <v>329576.1837754345</v>
      </c>
      <c r="W2664" s="1" t="str">
        <f t="shared" si="209"/>
        <v>Favourable</v>
      </c>
    </row>
    <row r="2665" spans="1:23" x14ac:dyDescent="0.25">
      <c r="A2665" s="1"/>
      <c r="B2665" s="1"/>
      <c r="C2665" s="1"/>
      <c r="D2665" s="1"/>
      <c r="E2665" s="1" t="s">
        <v>5447</v>
      </c>
      <c r="F2665" s="2">
        <v>43979</v>
      </c>
      <c r="G2665" s="3">
        <v>46956</v>
      </c>
      <c r="H2665" s="1"/>
      <c r="I2665" s="1"/>
      <c r="J2665" s="1" t="s">
        <v>6805</v>
      </c>
      <c r="K2665" s="2">
        <v>45328</v>
      </c>
      <c r="L2665" s="1" t="s">
        <v>4204</v>
      </c>
      <c r="M2665" s="1" t="str">
        <f t="shared" si="205"/>
        <v>Education</v>
      </c>
      <c r="N2665" s="1" t="s">
        <v>4210</v>
      </c>
      <c r="O2665" s="1" t="s">
        <v>4496</v>
      </c>
      <c r="P2665" s="1">
        <v>9075</v>
      </c>
      <c r="Q2665" s="1">
        <v>2391822</v>
      </c>
      <c r="R2665" s="1">
        <f t="shared" si="206"/>
        <v>16745</v>
      </c>
      <c r="S2665" s="4">
        <v>892936.05125386361</v>
      </c>
      <c r="T2665" s="4">
        <v>650529.53992460133</v>
      </c>
      <c r="U2665" s="1">
        <f t="shared" si="207"/>
        <v>2375077</v>
      </c>
      <c r="V2665" s="4">
        <f t="shared" si="208"/>
        <v>848356.40882153506</v>
      </c>
      <c r="W2665" s="1" t="str">
        <f t="shared" si="209"/>
        <v>Favourable</v>
      </c>
    </row>
    <row r="2666" spans="1:23" x14ac:dyDescent="0.25">
      <c r="A2666" s="1"/>
      <c r="B2666" s="1"/>
      <c r="C2666" s="1"/>
      <c r="D2666" s="1"/>
      <c r="E2666" s="1" t="s">
        <v>5815</v>
      </c>
      <c r="F2666" s="2">
        <v>44817</v>
      </c>
      <c r="G2666" s="3">
        <v>56384</v>
      </c>
      <c r="H2666" s="1"/>
      <c r="I2666" s="1"/>
      <c r="J2666" s="1" t="s">
        <v>8482</v>
      </c>
      <c r="K2666" s="2">
        <v>44003</v>
      </c>
      <c r="L2666" s="1" t="s">
        <v>4204</v>
      </c>
      <c r="M2666" s="1" t="str">
        <f t="shared" si="205"/>
        <v>Education</v>
      </c>
      <c r="N2666" s="1" t="s">
        <v>4205</v>
      </c>
      <c r="O2666" s="1" t="s">
        <v>4402</v>
      </c>
      <c r="P2666" s="1">
        <v>7307</v>
      </c>
      <c r="Q2666" s="1">
        <v>2415798</v>
      </c>
      <c r="R2666" s="1">
        <f t="shared" si="206"/>
        <v>0</v>
      </c>
      <c r="S2666" s="4">
        <v>1092336.6606312681</v>
      </c>
      <c r="T2666" s="4">
        <v>315868.99907366786</v>
      </c>
      <c r="U2666" s="1">
        <f t="shared" si="207"/>
        <v>2415798</v>
      </c>
      <c r="V2666" s="4">
        <f t="shared" si="208"/>
        <v>1007592.340295064</v>
      </c>
      <c r="W2666" s="1" t="str">
        <f t="shared" si="209"/>
        <v>Favourable</v>
      </c>
    </row>
    <row r="2667" spans="1:23" x14ac:dyDescent="0.25">
      <c r="A2667" s="1"/>
      <c r="B2667" s="1"/>
      <c r="C2667" s="1"/>
      <c r="D2667" s="1"/>
      <c r="E2667" s="1" t="s">
        <v>5544</v>
      </c>
      <c r="F2667" s="2">
        <v>45188</v>
      </c>
      <c r="G2667" s="3">
        <v>40026</v>
      </c>
      <c r="H2667" s="1"/>
      <c r="I2667" s="1"/>
      <c r="J2667" s="1" t="s">
        <v>6285</v>
      </c>
      <c r="K2667" s="2">
        <v>45368</v>
      </c>
      <c r="L2667" s="1" t="s">
        <v>4212</v>
      </c>
      <c r="M2667" s="1" t="str">
        <f t="shared" si="205"/>
        <v>Agricultural Extension</v>
      </c>
      <c r="N2667" s="1" t="s">
        <v>4205</v>
      </c>
      <c r="O2667" s="1" t="s">
        <v>4206</v>
      </c>
      <c r="P2667" s="1">
        <v>6767</v>
      </c>
      <c r="Q2667" s="1">
        <v>589561</v>
      </c>
      <c r="R2667" s="1">
        <f t="shared" si="206"/>
        <v>23737</v>
      </c>
      <c r="S2667" s="4">
        <v>407374.58062967932</v>
      </c>
      <c r="T2667" s="4">
        <v>82982.237539712602</v>
      </c>
      <c r="U2667" s="1">
        <f t="shared" si="207"/>
        <v>565824</v>
      </c>
      <c r="V2667" s="4">
        <f t="shared" si="208"/>
        <v>99204.181830608053</v>
      </c>
      <c r="W2667" s="1" t="str">
        <f t="shared" si="209"/>
        <v>Favourable</v>
      </c>
    </row>
    <row r="2668" spans="1:23" x14ac:dyDescent="0.25">
      <c r="A2668" s="1"/>
      <c r="B2668" s="1"/>
      <c r="C2668" s="1"/>
      <c r="D2668" s="1"/>
      <c r="E2668" s="1" t="s">
        <v>8483</v>
      </c>
      <c r="F2668" s="2">
        <v>44826</v>
      </c>
      <c r="G2668" s="3">
        <v>12996</v>
      </c>
      <c r="H2668" s="1"/>
      <c r="I2668" s="1"/>
      <c r="J2668" s="1" t="s">
        <v>7740</v>
      </c>
      <c r="K2668" s="2">
        <v>45011</v>
      </c>
      <c r="L2668" s="1" t="s">
        <v>4212</v>
      </c>
      <c r="M2668" s="1" t="str">
        <f t="shared" si="205"/>
        <v>Agricultural Extension</v>
      </c>
      <c r="N2668" s="1" t="s">
        <v>4222</v>
      </c>
      <c r="O2668" s="1" t="s">
        <v>4273</v>
      </c>
      <c r="P2668" s="1">
        <v>8535</v>
      </c>
      <c r="Q2668" s="1">
        <v>1575849</v>
      </c>
      <c r="R2668" s="1">
        <f t="shared" si="206"/>
        <v>59790</v>
      </c>
      <c r="S2668" s="4">
        <v>1557504.2575177145</v>
      </c>
      <c r="T2668" s="4">
        <v>15751.744144834398</v>
      </c>
      <c r="U2668" s="1">
        <f t="shared" si="207"/>
        <v>1516059</v>
      </c>
      <c r="V2668" s="4">
        <f t="shared" si="208"/>
        <v>2592.9983374511357</v>
      </c>
      <c r="W2668" s="1" t="str">
        <f t="shared" si="209"/>
        <v>Favourable</v>
      </c>
    </row>
    <row r="2669" spans="1:23" x14ac:dyDescent="0.25">
      <c r="A2669" s="1"/>
      <c r="B2669" s="1"/>
      <c r="C2669" s="1"/>
      <c r="D2669" s="1"/>
      <c r="E2669" s="1" t="s">
        <v>8484</v>
      </c>
      <c r="F2669" s="2">
        <v>43941</v>
      </c>
      <c r="G2669" s="3">
        <v>53089</v>
      </c>
      <c r="H2669" s="1"/>
      <c r="I2669" s="1"/>
      <c r="J2669" s="1" t="s">
        <v>8485</v>
      </c>
      <c r="K2669" s="2">
        <v>45233</v>
      </c>
      <c r="L2669" s="1" t="s">
        <v>4212</v>
      </c>
      <c r="M2669" s="1" t="str">
        <f t="shared" si="205"/>
        <v>Agricultural Extension</v>
      </c>
      <c r="N2669" s="1" t="s">
        <v>4205</v>
      </c>
      <c r="O2669" s="1" t="s">
        <v>4253</v>
      </c>
      <c r="P2669" s="1">
        <v>9128</v>
      </c>
      <c r="Q2669" s="1">
        <v>464508</v>
      </c>
      <c r="R2669" s="1">
        <f t="shared" si="206"/>
        <v>0</v>
      </c>
      <c r="S2669" s="4">
        <v>336905.08671443193</v>
      </c>
      <c r="T2669" s="4">
        <v>117995.12546631899</v>
      </c>
      <c r="U2669" s="1">
        <f t="shared" si="207"/>
        <v>464508</v>
      </c>
      <c r="V2669" s="4">
        <f t="shared" si="208"/>
        <v>9607.7878192490898</v>
      </c>
      <c r="W2669" s="1" t="str">
        <f t="shared" si="209"/>
        <v>Favourable</v>
      </c>
    </row>
    <row r="2670" spans="1:23" x14ac:dyDescent="0.25">
      <c r="A2670" s="1"/>
      <c r="B2670" s="1"/>
      <c r="C2670" s="1"/>
      <c r="D2670" s="1"/>
      <c r="E2670" s="1" t="s">
        <v>8486</v>
      </c>
      <c r="F2670" s="2">
        <v>44256</v>
      </c>
      <c r="G2670" s="3">
        <v>19720</v>
      </c>
      <c r="H2670" s="1"/>
      <c r="I2670" s="1"/>
      <c r="J2670" s="1" t="s">
        <v>5254</v>
      </c>
      <c r="K2670" s="2">
        <v>44945</v>
      </c>
      <c r="L2670" s="1" t="s">
        <v>4200</v>
      </c>
      <c r="M2670" s="1" t="str">
        <f t="shared" si="205"/>
        <v>Social Services</v>
      </c>
      <c r="N2670" s="1" t="s">
        <v>4210</v>
      </c>
      <c r="O2670" s="1" t="s">
        <v>4496</v>
      </c>
      <c r="P2670" s="1">
        <v>6118</v>
      </c>
      <c r="Q2670" s="1">
        <v>293807</v>
      </c>
      <c r="R2670" s="1">
        <f t="shared" si="206"/>
        <v>24305</v>
      </c>
      <c r="S2670" s="4">
        <v>81601.682034689089</v>
      </c>
      <c r="T2670" s="4">
        <v>82464.72184924256</v>
      </c>
      <c r="U2670" s="1">
        <f t="shared" si="207"/>
        <v>269502</v>
      </c>
      <c r="V2670" s="4">
        <f t="shared" si="208"/>
        <v>129740.59611606837</v>
      </c>
      <c r="W2670" s="1" t="str">
        <f t="shared" si="209"/>
        <v>Favourable</v>
      </c>
    </row>
    <row r="2671" spans="1:23" x14ac:dyDescent="0.25">
      <c r="A2671" s="1"/>
      <c r="B2671" s="1"/>
      <c r="C2671" s="1"/>
      <c r="D2671" s="1"/>
      <c r="E2671" s="1" t="s">
        <v>6443</v>
      </c>
      <c r="F2671" s="2">
        <v>44031</v>
      </c>
      <c r="G2671" s="3">
        <v>31371</v>
      </c>
      <c r="H2671" s="1"/>
      <c r="I2671" s="1"/>
      <c r="J2671" s="1" t="s">
        <v>6012</v>
      </c>
      <c r="K2671" s="2">
        <v>44115</v>
      </c>
      <c r="L2671" s="1" t="s">
        <v>4200</v>
      </c>
      <c r="M2671" s="1" t="str">
        <f t="shared" si="205"/>
        <v>Social Services</v>
      </c>
      <c r="N2671" s="1" t="s">
        <v>4222</v>
      </c>
      <c r="O2671" s="1" t="s">
        <v>4247</v>
      </c>
      <c r="P2671" s="1">
        <v>7253</v>
      </c>
      <c r="Q2671" s="1">
        <v>914248</v>
      </c>
      <c r="R2671" s="1">
        <f t="shared" si="206"/>
        <v>31682</v>
      </c>
      <c r="S2671" s="4">
        <v>694754.92855043069</v>
      </c>
      <c r="T2671" s="4">
        <v>75935.659723518867</v>
      </c>
      <c r="U2671" s="1">
        <f t="shared" si="207"/>
        <v>882566</v>
      </c>
      <c r="V2671" s="4">
        <f t="shared" si="208"/>
        <v>143557.41172605043</v>
      </c>
      <c r="W2671" s="1" t="str">
        <f t="shared" si="209"/>
        <v>Favourable</v>
      </c>
    </row>
    <row r="2672" spans="1:23" x14ac:dyDescent="0.25">
      <c r="A2672" s="1"/>
      <c r="B2672" s="1"/>
      <c r="C2672" s="1"/>
      <c r="D2672" s="1"/>
      <c r="E2672" s="1" t="s">
        <v>8487</v>
      </c>
      <c r="F2672" s="2">
        <v>44635</v>
      </c>
      <c r="G2672" s="3">
        <v>33109</v>
      </c>
      <c r="H2672" s="1"/>
      <c r="I2672" s="1"/>
      <c r="J2672" s="1" t="s">
        <v>7365</v>
      </c>
      <c r="K2672" s="2">
        <v>44440</v>
      </c>
      <c r="L2672" s="1" t="s">
        <v>4200</v>
      </c>
      <c r="M2672" s="1" t="str">
        <f t="shared" si="205"/>
        <v>Social Services</v>
      </c>
      <c r="N2672" s="1" t="s">
        <v>4222</v>
      </c>
      <c r="O2672" s="1" t="s">
        <v>4301</v>
      </c>
      <c r="P2672" s="1">
        <v>8254</v>
      </c>
      <c r="Q2672" s="1">
        <v>2397799</v>
      </c>
      <c r="R2672" s="1">
        <f t="shared" si="206"/>
        <v>57788</v>
      </c>
      <c r="S2672" s="4">
        <v>1120446.0056131133</v>
      </c>
      <c r="T2672" s="4">
        <v>476042.48071864177</v>
      </c>
      <c r="U2672" s="1">
        <f t="shared" si="207"/>
        <v>2340011</v>
      </c>
      <c r="V2672" s="4">
        <f t="shared" si="208"/>
        <v>801310.51366824494</v>
      </c>
      <c r="W2672" s="1" t="str">
        <f t="shared" si="209"/>
        <v>Favourable</v>
      </c>
    </row>
    <row r="2673" spans="1:23" x14ac:dyDescent="0.25">
      <c r="A2673" s="1"/>
      <c r="B2673" s="1"/>
      <c r="C2673" s="1"/>
      <c r="D2673" s="1"/>
      <c r="E2673" s="1" t="s">
        <v>8488</v>
      </c>
      <c r="F2673" s="2">
        <v>44896</v>
      </c>
      <c r="G2673" s="3">
        <v>11810</v>
      </c>
      <c r="H2673" s="1"/>
      <c r="I2673" s="1"/>
      <c r="J2673" s="1" t="s">
        <v>8489</v>
      </c>
      <c r="K2673" s="2">
        <v>45296</v>
      </c>
      <c r="L2673" s="1" t="s">
        <v>4216</v>
      </c>
      <c r="M2673" s="1" t="str">
        <f t="shared" si="205"/>
        <v>Agricultural Extension</v>
      </c>
      <c r="N2673" s="1" t="s">
        <v>4210</v>
      </c>
      <c r="O2673" s="1" t="s">
        <v>4311</v>
      </c>
      <c r="P2673" s="1">
        <v>8781</v>
      </c>
      <c r="Q2673" s="1">
        <v>1852889</v>
      </c>
      <c r="R2673" s="1">
        <f t="shared" si="206"/>
        <v>0</v>
      </c>
      <c r="S2673" s="4">
        <v>429619.44242857175</v>
      </c>
      <c r="T2673" s="4">
        <v>488905.20159834716</v>
      </c>
      <c r="U2673" s="1">
        <f t="shared" si="207"/>
        <v>1852889</v>
      </c>
      <c r="V2673" s="4">
        <f t="shared" si="208"/>
        <v>934364.35597308108</v>
      </c>
      <c r="W2673" s="1" t="str">
        <f t="shared" si="209"/>
        <v>Favourable</v>
      </c>
    </row>
    <row r="2674" spans="1:23" x14ac:dyDescent="0.25">
      <c r="A2674" s="1"/>
      <c r="B2674" s="1"/>
      <c r="C2674" s="1"/>
      <c r="D2674" s="1"/>
      <c r="E2674" s="1" t="s">
        <v>4387</v>
      </c>
      <c r="F2674" s="2">
        <v>44543</v>
      </c>
      <c r="G2674" s="3">
        <v>59628</v>
      </c>
      <c r="H2674" s="1"/>
      <c r="I2674" s="1"/>
      <c r="J2674" s="1" t="s">
        <v>8490</v>
      </c>
      <c r="K2674" s="2">
        <v>43836</v>
      </c>
      <c r="L2674" s="1" t="s">
        <v>4200</v>
      </c>
      <c r="M2674" s="1" t="str">
        <f t="shared" si="205"/>
        <v>Social Services</v>
      </c>
      <c r="N2674" s="1" t="s">
        <v>4222</v>
      </c>
      <c r="O2674" s="1" t="s">
        <v>4217</v>
      </c>
      <c r="P2674" s="1">
        <v>7565</v>
      </c>
      <c r="Q2674" s="1">
        <v>1184707</v>
      </c>
      <c r="R2674" s="1">
        <f t="shared" si="206"/>
        <v>12995</v>
      </c>
      <c r="S2674" s="4">
        <v>723102.63571927336</v>
      </c>
      <c r="T2674" s="4">
        <v>126105.11248792974</v>
      </c>
      <c r="U2674" s="1">
        <f t="shared" si="207"/>
        <v>1171712</v>
      </c>
      <c r="V2674" s="4">
        <f t="shared" si="208"/>
        <v>335499.25179279689</v>
      </c>
      <c r="W2674" s="1" t="str">
        <f t="shared" si="209"/>
        <v>Favourable</v>
      </c>
    </row>
    <row r="2675" spans="1:23" x14ac:dyDescent="0.25">
      <c r="A2675" s="1"/>
      <c r="B2675" s="1"/>
      <c r="C2675" s="1"/>
      <c r="D2675" s="1"/>
      <c r="E2675" s="1" t="s">
        <v>8491</v>
      </c>
      <c r="F2675" s="2">
        <v>44323</v>
      </c>
      <c r="G2675" s="3">
        <v>26309</v>
      </c>
      <c r="H2675" s="1"/>
      <c r="I2675" s="1"/>
      <c r="J2675" s="1" t="s">
        <v>8492</v>
      </c>
      <c r="K2675" s="2">
        <v>44489</v>
      </c>
      <c r="L2675" s="1" t="s">
        <v>4204</v>
      </c>
      <c r="M2675" s="1" t="str">
        <f t="shared" si="205"/>
        <v>Education</v>
      </c>
      <c r="N2675" s="1" t="s">
        <v>4205</v>
      </c>
      <c r="O2675" s="1" t="s">
        <v>4286</v>
      </c>
      <c r="P2675" s="1">
        <v>7472</v>
      </c>
      <c r="Q2675" s="1">
        <v>988483</v>
      </c>
      <c r="R2675" s="1">
        <f t="shared" si="206"/>
        <v>41098</v>
      </c>
      <c r="S2675" s="4">
        <v>58492.314812964833</v>
      </c>
      <c r="T2675" s="4">
        <v>3089.313316142971</v>
      </c>
      <c r="U2675" s="1">
        <f t="shared" si="207"/>
        <v>947385</v>
      </c>
      <c r="V2675" s="4">
        <f t="shared" si="208"/>
        <v>926901.37187089224</v>
      </c>
      <c r="W2675" s="1" t="str">
        <f t="shared" si="209"/>
        <v>Favourable</v>
      </c>
    </row>
    <row r="2676" spans="1:23" x14ac:dyDescent="0.25">
      <c r="A2676" s="1"/>
      <c r="B2676" s="1"/>
      <c r="C2676" s="1"/>
      <c r="D2676" s="1"/>
      <c r="E2676" s="1" t="s">
        <v>8493</v>
      </c>
      <c r="F2676" s="2">
        <v>45403</v>
      </c>
      <c r="G2676" s="3">
        <v>14862</v>
      </c>
      <c r="H2676" s="1"/>
      <c r="I2676" s="1"/>
      <c r="J2676" s="1" t="s">
        <v>8494</v>
      </c>
      <c r="K2676" s="2">
        <v>45061</v>
      </c>
      <c r="L2676" s="1" t="s">
        <v>4200</v>
      </c>
      <c r="M2676" s="1" t="str">
        <f t="shared" si="205"/>
        <v>Social Services</v>
      </c>
      <c r="N2676" s="1" t="s">
        <v>4222</v>
      </c>
      <c r="O2676" s="1" t="s">
        <v>4273</v>
      </c>
      <c r="P2676" s="1">
        <v>6668</v>
      </c>
      <c r="Q2676" s="1">
        <v>1407501</v>
      </c>
      <c r="R2676" s="1">
        <f t="shared" si="206"/>
        <v>0</v>
      </c>
      <c r="S2676" s="4">
        <v>1143551.2514652084</v>
      </c>
      <c r="T2676" s="4">
        <v>134361.63866406857</v>
      </c>
      <c r="U2676" s="1">
        <f t="shared" si="207"/>
        <v>1407501</v>
      </c>
      <c r="V2676" s="4">
        <f t="shared" si="208"/>
        <v>129588.10987072298</v>
      </c>
      <c r="W2676" s="1" t="str">
        <f t="shared" si="209"/>
        <v>Favourable</v>
      </c>
    </row>
    <row r="2677" spans="1:23" x14ac:dyDescent="0.25">
      <c r="A2677" s="1"/>
      <c r="B2677" s="1"/>
      <c r="C2677" s="1"/>
      <c r="D2677" s="1"/>
      <c r="E2677" s="1" t="s">
        <v>8495</v>
      </c>
      <c r="F2677" s="2">
        <v>45395</v>
      </c>
      <c r="G2677" s="3">
        <v>32270</v>
      </c>
      <c r="H2677" s="1"/>
      <c r="I2677" s="1"/>
      <c r="J2677" s="1" t="s">
        <v>7914</v>
      </c>
      <c r="K2677" s="2">
        <v>44211</v>
      </c>
      <c r="L2677" s="1" t="s">
        <v>4212</v>
      </c>
      <c r="M2677" s="1" t="str">
        <f t="shared" si="205"/>
        <v>Agricultural Extension</v>
      </c>
      <c r="N2677" s="1" t="s">
        <v>4222</v>
      </c>
      <c r="O2677" s="1" t="s">
        <v>4211</v>
      </c>
      <c r="P2677" s="1">
        <v>9409</v>
      </c>
      <c r="Q2677" s="1">
        <v>673683</v>
      </c>
      <c r="R2677" s="1">
        <f t="shared" si="206"/>
        <v>51086</v>
      </c>
      <c r="S2677" s="4">
        <v>268057.20846757694</v>
      </c>
      <c r="T2677" s="4">
        <v>9866.1871927445973</v>
      </c>
      <c r="U2677" s="1">
        <f t="shared" si="207"/>
        <v>622597</v>
      </c>
      <c r="V2677" s="4">
        <f t="shared" si="208"/>
        <v>395759.60433967848</v>
      </c>
      <c r="W2677" s="1" t="str">
        <f t="shared" si="209"/>
        <v>Favourable</v>
      </c>
    </row>
    <row r="2678" spans="1:23" x14ac:dyDescent="0.25">
      <c r="A2678" s="1"/>
      <c r="B2678" s="1"/>
      <c r="C2678" s="1"/>
      <c r="D2678" s="1"/>
      <c r="E2678" s="1" t="s">
        <v>8496</v>
      </c>
      <c r="F2678" s="2">
        <v>44683</v>
      </c>
      <c r="G2678" s="3">
        <v>43464</v>
      </c>
      <c r="H2678" s="1"/>
      <c r="I2678" s="1"/>
      <c r="J2678" s="1" t="s">
        <v>8497</v>
      </c>
      <c r="K2678" s="2">
        <v>44071</v>
      </c>
      <c r="L2678" s="1" t="s">
        <v>4204</v>
      </c>
      <c r="M2678" s="1" t="str">
        <f t="shared" si="205"/>
        <v>Education</v>
      </c>
      <c r="N2678" s="1" t="s">
        <v>4222</v>
      </c>
      <c r="O2678" s="1" t="s">
        <v>4273</v>
      </c>
      <c r="P2678" s="1">
        <v>8164</v>
      </c>
      <c r="Q2678" s="1">
        <v>2408985</v>
      </c>
      <c r="R2678" s="1">
        <f t="shared" si="206"/>
        <v>0</v>
      </c>
      <c r="S2678" s="4">
        <v>300223.95934320672</v>
      </c>
      <c r="T2678" s="4">
        <v>717621.79096060758</v>
      </c>
      <c r="U2678" s="1">
        <f t="shared" si="207"/>
        <v>2408985</v>
      </c>
      <c r="V2678" s="4">
        <f t="shared" si="208"/>
        <v>1391139.2496961858</v>
      </c>
      <c r="W2678" s="1" t="str">
        <f t="shared" si="209"/>
        <v>Favourable</v>
      </c>
    </row>
    <row r="2679" spans="1:23" x14ac:dyDescent="0.25">
      <c r="A2679" s="1"/>
      <c r="B2679" s="1"/>
      <c r="C2679" s="1"/>
      <c r="D2679" s="1"/>
      <c r="E2679" s="1" t="s">
        <v>8498</v>
      </c>
      <c r="F2679" s="2">
        <v>45342</v>
      </c>
      <c r="G2679" s="3">
        <v>22726</v>
      </c>
      <c r="H2679" s="1"/>
      <c r="I2679" s="1"/>
      <c r="J2679" s="1" t="s">
        <v>8499</v>
      </c>
      <c r="K2679" s="2">
        <v>45085</v>
      </c>
      <c r="L2679" s="1" t="s">
        <v>4204</v>
      </c>
      <c r="M2679" s="1" t="str">
        <f t="shared" si="205"/>
        <v>Education</v>
      </c>
      <c r="N2679" s="1" t="s">
        <v>4222</v>
      </c>
      <c r="O2679" s="1" t="s">
        <v>4217</v>
      </c>
      <c r="P2679" s="1">
        <v>8067</v>
      </c>
      <c r="Q2679" s="1">
        <v>998730</v>
      </c>
      <c r="R2679" s="1">
        <f t="shared" si="206"/>
        <v>0</v>
      </c>
      <c r="S2679" s="4">
        <v>233773.73952479166</v>
      </c>
      <c r="T2679" s="4">
        <v>109154.72129964374</v>
      </c>
      <c r="U2679" s="1">
        <f t="shared" si="207"/>
        <v>998730</v>
      </c>
      <c r="V2679" s="4">
        <f t="shared" si="208"/>
        <v>655801.53917556466</v>
      </c>
      <c r="W2679" s="1" t="str">
        <f t="shared" si="209"/>
        <v>Favourable</v>
      </c>
    </row>
    <row r="2680" spans="1:23" x14ac:dyDescent="0.25">
      <c r="A2680" s="1"/>
      <c r="B2680" s="1"/>
      <c r="C2680" s="1"/>
      <c r="D2680" s="1"/>
      <c r="E2680" s="1" t="s">
        <v>8500</v>
      </c>
      <c r="F2680" s="2">
        <v>45285</v>
      </c>
      <c r="G2680" s="3">
        <v>59515</v>
      </c>
      <c r="H2680" s="1"/>
      <c r="I2680" s="1"/>
      <c r="J2680" s="1" t="s">
        <v>7143</v>
      </c>
      <c r="K2680" s="2">
        <v>43865</v>
      </c>
      <c r="L2680" s="1" t="s">
        <v>4216</v>
      </c>
      <c r="M2680" s="1" t="str">
        <f t="shared" si="205"/>
        <v>Agricultural Extension</v>
      </c>
      <c r="N2680" s="1" t="s">
        <v>4222</v>
      </c>
      <c r="O2680" s="1" t="s">
        <v>4374</v>
      </c>
      <c r="P2680" s="1">
        <v>6138</v>
      </c>
      <c r="Q2680" s="1">
        <v>2447910</v>
      </c>
      <c r="R2680" s="1">
        <f t="shared" si="206"/>
        <v>50744</v>
      </c>
      <c r="S2680" s="4">
        <v>1406303.6141118007</v>
      </c>
      <c r="T2680" s="4">
        <v>731985.26569133427</v>
      </c>
      <c r="U2680" s="1">
        <f t="shared" si="207"/>
        <v>2397166</v>
      </c>
      <c r="V2680" s="4">
        <f t="shared" si="208"/>
        <v>309621.12019686494</v>
      </c>
      <c r="W2680" s="1" t="str">
        <f t="shared" si="209"/>
        <v>Favourable</v>
      </c>
    </row>
    <row r="2681" spans="1:23" x14ac:dyDescent="0.25">
      <c r="A2681" s="1"/>
      <c r="B2681" s="1"/>
      <c r="C2681" s="1"/>
      <c r="D2681" s="1"/>
      <c r="E2681" s="1" t="s">
        <v>7560</v>
      </c>
      <c r="F2681" s="2">
        <v>44962</v>
      </c>
      <c r="G2681" s="3">
        <v>19006</v>
      </c>
      <c r="H2681" s="1"/>
      <c r="I2681" s="1"/>
      <c r="J2681" s="1" t="s">
        <v>8501</v>
      </c>
      <c r="K2681" s="2">
        <v>44898</v>
      </c>
      <c r="L2681" s="1" t="s">
        <v>4218</v>
      </c>
      <c r="M2681" s="1" t="str">
        <f t="shared" si="205"/>
        <v>Infrastructure</v>
      </c>
      <c r="N2681" s="1" t="s">
        <v>4210</v>
      </c>
      <c r="O2681" s="1" t="s">
        <v>4267</v>
      </c>
      <c r="P2681" s="1">
        <v>7091</v>
      </c>
      <c r="Q2681" s="1">
        <v>1112598</v>
      </c>
      <c r="R2681" s="1">
        <f t="shared" si="206"/>
        <v>47271</v>
      </c>
      <c r="S2681" s="4">
        <v>767177.54822265112</v>
      </c>
      <c r="T2681" s="4">
        <v>204188.42245893096</v>
      </c>
      <c r="U2681" s="1">
        <f t="shared" si="207"/>
        <v>1065327</v>
      </c>
      <c r="V2681" s="4">
        <f t="shared" si="208"/>
        <v>141232.02931841789</v>
      </c>
      <c r="W2681" s="1" t="str">
        <f t="shared" si="209"/>
        <v>Favourable</v>
      </c>
    </row>
    <row r="2682" spans="1:23" x14ac:dyDescent="0.25">
      <c r="A2682" s="1"/>
      <c r="B2682" s="1"/>
      <c r="C2682" s="1"/>
      <c r="D2682" s="1"/>
      <c r="E2682" s="1" t="s">
        <v>6608</v>
      </c>
      <c r="F2682" s="2">
        <v>44316</v>
      </c>
      <c r="G2682" s="3">
        <v>33881</v>
      </c>
      <c r="H2682" s="1"/>
      <c r="I2682" s="1"/>
      <c r="J2682" s="1" t="s">
        <v>8502</v>
      </c>
      <c r="K2682" s="2">
        <v>45087</v>
      </c>
      <c r="L2682" s="1" t="s">
        <v>4212</v>
      </c>
      <c r="M2682" s="1" t="str">
        <f t="shared" si="205"/>
        <v>Agricultural Extension</v>
      </c>
      <c r="N2682" s="1" t="s">
        <v>4205</v>
      </c>
      <c r="O2682" s="1" t="s">
        <v>4244</v>
      </c>
      <c r="P2682" s="1">
        <v>7534</v>
      </c>
      <c r="Q2682" s="1">
        <v>1536619</v>
      </c>
      <c r="R2682" s="1">
        <f t="shared" si="206"/>
        <v>33667</v>
      </c>
      <c r="S2682" s="4">
        <v>189819.6484451179</v>
      </c>
      <c r="T2682" s="4">
        <v>331129.56041217712</v>
      </c>
      <c r="U2682" s="1">
        <f t="shared" si="207"/>
        <v>1502952</v>
      </c>
      <c r="V2682" s="4">
        <f t="shared" si="208"/>
        <v>1015669.791142705</v>
      </c>
      <c r="W2682" s="1" t="str">
        <f t="shared" si="209"/>
        <v>Favourable</v>
      </c>
    </row>
    <row r="2683" spans="1:23" x14ac:dyDescent="0.25">
      <c r="A2683" s="1"/>
      <c r="B2683" s="1"/>
      <c r="C2683" s="1"/>
      <c r="D2683" s="1"/>
      <c r="E2683" s="1" t="s">
        <v>4367</v>
      </c>
      <c r="F2683" s="2">
        <v>44621</v>
      </c>
      <c r="G2683" s="3">
        <v>12569</v>
      </c>
      <c r="H2683" s="1"/>
      <c r="I2683" s="1"/>
      <c r="J2683" s="1" t="s">
        <v>7909</v>
      </c>
      <c r="K2683" s="2">
        <v>44186</v>
      </c>
      <c r="L2683" s="1" t="s">
        <v>4200</v>
      </c>
      <c r="M2683" s="1" t="str">
        <f t="shared" si="205"/>
        <v>Social Services</v>
      </c>
      <c r="N2683" s="1" t="s">
        <v>4222</v>
      </c>
      <c r="O2683" s="1" t="s">
        <v>4301</v>
      </c>
      <c r="P2683" s="1">
        <v>7379</v>
      </c>
      <c r="Q2683" s="1">
        <v>1653518</v>
      </c>
      <c r="R2683" s="1">
        <f t="shared" si="206"/>
        <v>37582</v>
      </c>
      <c r="S2683" s="4">
        <v>594828.36211372248</v>
      </c>
      <c r="T2683" s="4">
        <v>79508.381434264782</v>
      </c>
      <c r="U2683" s="1">
        <f t="shared" si="207"/>
        <v>1615936</v>
      </c>
      <c r="V2683" s="4">
        <f t="shared" si="208"/>
        <v>979181.25645201269</v>
      </c>
      <c r="W2683" s="1" t="str">
        <f t="shared" si="209"/>
        <v>Favourable</v>
      </c>
    </row>
    <row r="2684" spans="1:23" x14ac:dyDescent="0.25">
      <c r="A2684" s="1"/>
      <c r="B2684" s="1"/>
      <c r="C2684" s="1"/>
      <c r="D2684" s="1"/>
      <c r="E2684" s="1" t="s">
        <v>8503</v>
      </c>
      <c r="F2684" s="2">
        <v>44832</v>
      </c>
      <c r="G2684" s="3">
        <v>26191</v>
      </c>
      <c r="H2684" s="1"/>
      <c r="I2684" s="1"/>
      <c r="J2684" s="1" t="s">
        <v>6056</v>
      </c>
      <c r="K2684" s="2">
        <v>45055</v>
      </c>
      <c r="L2684" s="1" t="s">
        <v>4212</v>
      </c>
      <c r="M2684" s="1" t="str">
        <f t="shared" si="205"/>
        <v>Agricultural Extension</v>
      </c>
      <c r="N2684" s="1" t="s">
        <v>4205</v>
      </c>
      <c r="O2684" s="1" t="s">
        <v>4217</v>
      </c>
      <c r="P2684" s="1">
        <v>5616</v>
      </c>
      <c r="Q2684" s="1">
        <v>2175431</v>
      </c>
      <c r="R2684" s="1">
        <f t="shared" si="206"/>
        <v>53618</v>
      </c>
      <c r="S2684" s="4">
        <v>946845.50649291079</v>
      </c>
      <c r="T2684" s="4">
        <v>614651.63191774639</v>
      </c>
      <c r="U2684" s="1">
        <f t="shared" si="207"/>
        <v>2121813</v>
      </c>
      <c r="V2684" s="4">
        <f t="shared" si="208"/>
        <v>613933.86158934282</v>
      </c>
      <c r="W2684" s="1" t="str">
        <f t="shared" si="209"/>
        <v>Favourable</v>
      </c>
    </row>
    <row r="2685" spans="1:23" x14ac:dyDescent="0.25">
      <c r="A2685" s="1"/>
      <c r="B2685" s="1"/>
      <c r="C2685" s="1"/>
      <c r="D2685" s="1"/>
      <c r="E2685" s="1" t="s">
        <v>8504</v>
      </c>
      <c r="F2685" s="2">
        <v>44819</v>
      </c>
      <c r="G2685" s="3">
        <v>35000</v>
      </c>
      <c r="H2685" s="1"/>
      <c r="I2685" s="1"/>
      <c r="J2685" s="1" t="s">
        <v>8505</v>
      </c>
      <c r="K2685" s="2">
        <v>44742</v>
      </c>
      <c r="L2685" s="1" t="s">
        <v>4204</v>
      </c>
      <c r="M2685" s="1" t="str">
        <f t="shared" si="205"/>
        <v>Education</v>
      </c>
      <c r="N2685" s="1" t="s">
        <v>4210</v>
      </c>
      <c r="O2685" s="1" t="s">
        <v>4438</v>
      </c>
      <c r="P2685" s="1">
        <v>9313</v>
      </c>
      <c r="Q2685" s="1">
        <v>2070714</v>
      </c>
      <c r="R2685" s="1">
        <f t="shared" si="206"/>
        <v>0</v>
      </c>
      <c r="S2685" s="4">
        <v>1091531.5269451702</v>
      </c>
      <c r="T2685" s="4">
        <v>300831.32505740185</v>
      </c>
      <c r="U2685" s="1">
        <f t="shared" si="207"/>
        <v>2070714</v>
      </c>
      <c r="V2685" s="4">
        <f t="shared" si="208"/>
        <v>678351.14799742796</v>
      </c>
      <c r="W2685" s="1" t="str">
        <f t="shared" si="209"/>
        <v>Favourable</v>
      </c>
    </row>
    <row r="2686" spans="1:23" x14ac:dyDescent="0.25">
      <c r="A2686" s="1"/>
      <c r="B2686" s="1"/>
      <c r="C2686" s="1"/>
      <c r="D2686" s="1"/>
      <c r="E2686" s="1" t="s">
        <v>8506</v>
      </c>
      <c r="F2686" s="2">
        <v>44231</v>
      </c>
      <c r="G2686" s="3">
        <v>55578</v>
      </c>
      <c r="H2686" s="1"/>
      <c r="I2686" s="1"/>
      <c r="J2686" s="1" t="s">
        <v>8507</v>
      </c>
      <c r="K2686" s="2">
        <v>44927</v>
      </c>
      <c r="L2686" s="1" t="s">
        <v>4204</v>
      </c>
      <c r="M2686" s="1" t="str">
        <f t="shared" si="205"/>
        <v>Education</v>
      </c>
      <c r="N2686" s="1" t="s">
        <v>4210</v>
      </c>
      <c r="O2686" s="1" t="s">
        <v>4314</v>
      </c>
      <c r="P2686" s="1">
        <v>9240</v>
      </c>
      <c r="Q2686" s="1">
        <v>2256494</v>
      </c>
      <c r="R2686" s="1">
        <f t="shared" si="206"/>
        <v>51098</v>
      </c>
      <c r="S2686" s="4">
        <v>1532673.7008453398</v>
      </c>
      <c r="T2686" s="4">
        <v>681525.33871526015</v>
      </c>
      <c r="U2686" s="1">
        <f t="shared" si="207"/>
        <v>2205396</v>
      </c>
      <c r="V2686" s="4">
        <f t="shared" si="208"/>
        <v>42294.960439399816</v>
      </c>
      <c r="W2686" s="1" t="str">
        <f t="shared" si="209"/>
        <v>Favourable</v>
      </c>
    </row>
    <row r="2687" spans="1:23" x14ac:dyDescent="0.25">
      <c r="A2687" s="1"/>
      <c r="B2687" s="1"/>
      <c r="C2687" s="1"/>
      <c r="D2687" s="1"/>
      <c r="E2687" s="1" t="s">
        <v>5918</v>
      </c>
      <c r="F2687" s="2">
        <v>45097</v>
      </c>
      <c r="G2687" s="3">
        <v>10559</v>
      </c>
      <c r="H2687" s="1"/>
      <c r="I2687" s="1"/>
      <c r="J2687" s="1" t="s">
        <v>8508</v>
      </c>
      <c r="K2687" s="2">
        <v>44992</v>
      </c>
      <c r="L2687" s="1" t="s">
        <v>4204</v>
      </c>
      <c r="M2687" s="1" t="str">
        <f t="shared" si="205"/>
        <v>Education</v>
      </c>
      <c r="N2687" s="1" t="s">
        <v>4222</v>
      </c>
      <c r="O2687" s="1" t="s">
        <v>4244</v>
      </c>
      <c r="P2687" s="1">
        <v>8738</v>
      </c>
      <c r="Q2687" s="1">
        <v>780538</v>
      </c>
      <c r="R2687" s="1">
        <f t="shared" si="206"/>
        <v>0</v>
      </c>
      <c r="S2687" s="4">
        <v>117126.50669456745</v>
      </c>
      <c r="T2687" s="4">
        <v>257584.57092237051</v>
      </c>
      <c r="U2687" s="1">
        <f t="shared" si="207"/>
        <v>780538</v>
      </c>
      <c r="V2687" s="4">
        <f t="shared" si="208"/>
        <v>405826.92238306208</v>
      </c>
      <c r="W2687" s="1" t="str">
        <f t="shared" si="209"/>
        <v>Favourable</v>
      </c>
    </row>
    <row r="2688" spans="1:23" x14ac:dyDescent="0.25">
      <c r="A2688" s="1"/>
      <c r="B2688" s="1"/>
      <c r="C2688" s="1"/>
      <c r="D2688" s="1"/>
      <c r="E2688" s="1" t="s">
        <v>8509</v>
      </c>
      <c r="F2688" s="2">
        <v>44816</v>
      </c>
      <c r="G2688" s="3">
        <v>46674</v>
      </c>
      <c r="H2688" s="1"/>
      <c r="I2688" s="1"/>
      <c r="J2688" s="1" t="s">
        <v>4499</v>
      </c>
      <c r="K2688" s="2">
        <v>45386</v>
      </c>
      <c r="L2688" s="1" t="s">
        <v>4216</v>
      </c>
      <c r="M2688" s="1" t="str">
        <f t="shared" si="205"/>
        <v>Agricultural Extension</v>
      </c>
      <c r="N2688" s="1" t="s">
        <v>4210</v>
      </c>
      <c r="O2688" s="1" t="s">
        <v>4402</v>
      </c>
      <c r="P2688" s="1">
        <v>8044</v>
      </c>
      <c r="Q2688" s="1">
        <v>527234</v>
      </c>
      <c r="R2688" s="1">
        <f t="shared" si="206"/>
        <v>63775</v>
      </c>
      <c r="S2688" s="4">
        <v>343789.12629828561</v>
      </c>
      <c r="T2688" s="4">
        <v>145129.25024498216</v>
      </c>
      <c r="U2688" s="1">
        <f t="shared" si="207"/>
        <v>463459</v>
      </c>
      <c r="V2688" s="4">
        <f t="shared" si="208"/>
        <v>38315.623456732254</v>
      </c>
      <c r="W2688" s="1" t="str">
        <f t="shared" si="209"/>
        <v>Favourable</v>
      </c>
    </row>
    <row r="2689" spans="1:23" x14ac:dyDescent="0.25">
      <c r="A2689" s="1"/>
      <c r="B2689" s="1"/>
      <c r="C2689" s="1"/>
      <c r="D2689" s="1"/>
      <c r="E2689" s="1" t="s">
        <v>8510</v>
      </c>
      <c r="F2689" s="2">
        <v>44859</v>
      </c>
      <c r="G2689" s="3">
        <v>17690</v>
      </c>
      <c r="H2689" s="1"/>
      <c r="I2689" s="1"/>
      <c r="J2689" s="1" t="s">
        <v>8511</v>
      </c>
      <c r="K2689" s="2">
        <v>44324</v>
      </c>
      <c r="L2689" s="1" t="s">
        <v>4212</v>
      </c>
      <c r="M2689" s="1" t="str">
        <f t="shared" si="205"/>
        <v>Agricultural Extension</v>
      </c>
      <c r="N2689" s="1" t="s">
        <v>4205</v>
      </c>
      <c r="O2689" s="1" t="s">
        <v>4244</v>
      </c>
      <c r="P2689" s="1">
        <v>6634</v>
      </c>
      <c r="Q2689" s="1">
        <v>2188200</v>
      </c>
      <c r="R2689" s="1">
        <f t="shared" si="206"/>
        <v>49785</v>
      </c>
      <c r="S2689" s="4">
        <v>95485.178672864262</v>
      </c>
      <c r="T2689" s="4">
        <v>57040.744958757372</v>
      </c>
      <c r="U2689" s="1">
        <f t="shared" si="207"/>
        <v>2138415</v>
      </c>
      <c r="V2689" s="4">
        <f t="shared" si="208"/>
        <v>2035674.0763683785</v>
      </c>
      <c r="W2689" s="1" t="str">
        <f t="shared" si="209"/>
        <v>Favourable</v>
      </c>
    </row>
    <row r="2690" spans="1:23" x14ac:dyDescent="0.25">
      <c r="A2690" s="1"/>
      <c r="B2690" s="1"/>
      <c r="C2690" s="1"/>
      <c r="D2690" s="1"/>
      <c r="E2690" s="1" t="s">
        <v>8512</v>
      </c>
      <c r="F2690" s="2">
        <v>43943</v>
      </c>
      <c r="G2690" s="3">
        <v>49803</v>
      </c>
      <c r="H2690" s="1"/>
      <c r="I2690" s="1"/>
      <c r="J2690" s="1" t="s">
        <v>8513</v>
      </c>
      <c r="K2690" s="2">
        <v>44782</v>
      </c>
      <c r="L2690" s="1" t="s">
        <v>4204</v>
      </c>
      <c r="M2690" s="1" t="str">
        <f t="shared" si="205"/>
        <v>Education</v>
      </c>
      <c r="N2690" s="1" t="s">
        <v>4205</v>
      </c>
      <c r="O2690" s="1" t="s">
        <v>4358</v>
      </c>
      <c r="P2690" s="1">
        <v>8510</v>
      </c>
      <c r="Q2690" s="1">
        <v>1521512</v>
      </c>
      <c r="R2690" s="1">
        <f t="shared" si="206"/>
        <v>13498</v>
      </c>
      <c r="S2690" s="4">
        <v>86106.403334297327</v>
      </c>
      <c r="T2690" s="4">
        <v>506315.40542963234</v>
      </c>
      <c r="U2690" s="1">
        <f t="shared" si="207"/>
        <v>1508014</v>
      </c>
      <c r="V2690" s="4">
        <f t="shared" si="208"/>
        <v>929090.19123607036</v>
      </c>
      <c r="W2690" s="1" t="str">
        <f t="shared" si="209"/>
        <v>Favourable</v>
      </c>
    </row>
    <row r="2691" spans="1:23" x14ac:dyDescent="0.25">
      <c r="A2691" s="1"/>
      <c r="B2691" s="1"/>
      <c r="C2691" s="1"/>
      <c r="D2691" s="1"/>
      <c r="E2691" s="1" t="s">
        <v>8514</v>
      </c>
      <c r="F2691" s="2">
        <v>45298</v>
      </c>
      <c r="G2691" s="3">
        <v>43529</v>
      </c>
      <c r="H2691" s="1"/>
      <c r="I2691" s="1"/>
      <c r="J2691" s="1" t="s">
        <v>8515</v>
      </c>
      <c r="K2691" s="2">
        <v>44970</v>
      </c>
      <c r="L2691" s="1" t="s">
        <v>4204</v>
      </c>
      <c r="M2691" s="1" t="str">
        <f t="shared" ref="M2691:M2754" si="210">INDEX($A:$B,MATCH($L2691,$A:$A,0),2)</f>
        <v>Education</v>
      </c>
      <c r="N2691" s="1" t="s">
        <v>4205</v>
      </c>
      <c r="O2691" s="1" t="s">
        <v>4233</v>
      </c>
      <c r="P2691" s="1">
        <v>5850</v>
      </c>
      <c r="Q2691" s="1">
        <v>2432176</v>
      </c>
      <c r="R2691" s="1">
        <f t="shared" ref="R2691:R2754" si="211">_xlfn.XLOOKUP($J2691,$E:$E,$G:$G,0,0,1)</f>
        <v>0</v>
      </c>
      <c r="S2691" s="4">
        <v>1108499.1820084136</v>
      </c>
      <c r="T2691" s="4">
        <v>422629.84367464698</v>
      </c>
      <c r="U2691" s="1">
        <f t="shared" ref="U2691:U2754" si="212">Q2691-R2691</f>
        <v>2432176</v>
      </c>
      <c r="V2691" s="4">
        <f t="shared" ref="V2691:V2754" si="213">Q2691-(S2691+T2691)</f>
        <v>901046.97431693948</v>
      </c>
      <c r="W2691" s="1" t="str">
        <f t="shared" ref="W2691:W2754" si="214">IF(V2691&gt;=0,"Favourable","Adverse")</f>
        <v>Favourable</v>
      </c>
    </row>
    <row r="2692" spans="1:23" x14ac:dyDescent="0.25">
      <c r="A2692" s="1"/>
      <c r="B2692" s="1"/>
      <c r="C2692" s="1"/>
      <c r="D2692" s="1"/>
      <c r="E2692" s="1" t="s">
        <v>5154</v>
      </c>
      <c r="F2692" s="2">
        <v>45217</v>
      </c>
      <c r="G2692" s="3">
        <v>41482</v>
      </c>
      <c r="H2692" s="1"/>
      <c r="I2692" s="1"/>
      <c r="J2692" s="1" t="s">
        <v>8516</v>
      </c>
      <c r="K2692" s="2">
        <v>44959</v>
      </c>
      <c r="L2692" s="1" t="s">
        <v>4216</v>
      </c>
      <c r="M2692" s="1" t="str">
        <f t="shared" si="210"/>
        <v>Agricultural Extension</v>
      </c>
      <c r="N2692" s="1" t="s">
        <v>4205</v>
      </c>
      <c r="O2692" s="1" t="s">
        <v>4479</v>
      </c>
      <c r="P2692" s="1">
        <v>6187</v>
      </c>
      <c r="Q2692" s="1">
        <v>1493925</v>
      </c>
      <c r="R2692" s="1">
        <f t="shared" si="211"/>
        <v>39075</v>
      </c>
      <c r="S2692" s="4">
        <v>1277199.7522650424</v>
      </c>
      <c r="T2692" s="4">
        <v>427498.03196809767</v>
      </c>
      <c r="U2692" s="1">
        <f t="shared" si="212"/>
        <v>1454850</v>
      </c>
      <c r="V2692" s="4">
        <f t="shared" si="213"/>
        <v>-210772.78423314006</v>
      </c>
      <c r="W2692" s="1" t="str">
        <f t="shared" si="214"/>
        <v>Adverse</v>
      </c>
    </row>
    <row r="2693" spans="1:23" x14ac:dyDescent="0.25">
      <c r="A2693" s="1"/>
      <c r="B2693" s="1"/>
      <c r="C2693" s="1"/>
      <c r="D2693" s="1"/>
      <c r="E2693" s="1" t="s">
        <v>8517</v>
      </c>
      <c r="F2693" s="2">
        <v>44444</v>
      </c>
      <c r="G2693" s="3">
        <v>35474</v>
      </c>
      <c r="H2693" s="1"/>
      <c r="I2693" s="1"/>
      <c r="J2693" s="1" t="s">
        <v>7694</v>
      </c>
      <c r="K2693" s="2">
        <v>45075</v>
      </c>
      <c r="L2693" s="1" t="s">
        <v>4200</v>
      </c>
      <c r="M2693" s="1" t="str">
        <f t="shared" si="210"/>
        <v>Social Services</v>
      </c>
      <c r="N2693" s="1" t="s">
        <v>4222</v>
      </c>
      <c r="O2693" s="1" t="s">
        <v>4379</v>
      </c>
      <c r="P2693" s="1">
        <v>6662</v>
      </c>
      <c r="Q2693" s="1">
        <v>1884969</v>
      </c>
      <c r="R2693" s="1">
        <f t="shared" si="211"/>
        <v>35089</v>
      </c>
      <c r="S2693" s="4">
        <v>1194881.9171461361</v>
      </c>
      <c r="T2693" s="4">
        <v>470808.8828652681</v>
      </c>
      <c r="U2693" s="1">
        <f t="shared" si="212"/>
        <v>1849880</v>
      </c>
      <c r="V2693" s="4">
        <f t="shared" si="213"/>
        <v>219278.19998859591</v>
      </c>
      <c r="W2693" s="1" t="str">
        <f t="shared" si="214"/>
        <v>Favourable</v>
      </c>
    </row>
    <row r="2694" spans="1:23" x14ac:dyDescent="0.25">
      <c r="A2694" s="1"/>
      <c r="B2694" s="1"/>
      <c r="C2694" s="1"/>
      <c r="D2694" s="1"/>
      <c r="E2694" s="1" t="s">
        <v>8518</v>
      </c>
      <c r="F2694" s="2">
        <v>44044</v>
      </c>
      <c r="G2694" s="3">
        <v>39661</v>
      </c>
      <c r="H2694" s="1"/>
      <c r="I2694" s="1"/>
      <c r="J2694" s="1" t="s">
        <v>8519</v>
      </c>
      <c r="K2694" s="2">
        <v>43841</v>
      </c>
      <c r="L2694" s="1" t="s">
        <v>4200</v>
      </c>
      <c r="M2694" s="1" t="str">
        <f t="shared" si="210"/>
        <v>Social Services</v>
      </c>
      <c r="N2694" s="1" t="s">
        <v>4205</v>
      </c>
      <c r="O2694" s="1" t="s">
        <v>4338</v>
      </c>
      <c r="P2694" s="1">
        <v>8523</v>
      </c>
      <c r="Q2694" s="1">
        <v>1655011</v>
      </c>
      <c r="R2694" s="1">
        <f t="shared" si="211"/>
        <v>36641</v>
      </c>
      <c r="S2694" s="4">
        <v>636295.78984194563</v>
      </c>
      <c r="T2694" s="4">
        <v>343122.43397624808</v>
      </c>
      <c r="U2694" s="1">
        <f t="shared" si="212"/>
        <v>1618370</v>
      </c>
      <c r="V2694" s="4">
        <f t="shared" si="213"/>
        <v>675592.77618180634</v>
      </c>
      <c r="W2694" s="1" t="str">
        <f t="shared" si="214"/>
        <v>Favourable</v>
      </c>
    </row>
    <row r="2695" spans="1:23" x14ac:dyDescent="0.25">
      <c r="A2695" s="1"/>
      <c r="B2695" s="1"/>
      <c r="C2695" s="1"/>
      <c r="D2695" s="1"/>
      <c r="E2695" s="1" t="s">
        <v>8520</v>
      </c>
      <c r="F2695" s="2">
        <v>44733</v>
      </c>
      <c r="G2695" s="3">
        <v>55213</v>
      </c>
      <c r="H2695" s="1"/>
      <c r="I2695" s="1"/>
      <c r="J2695" s="1" t="s">
        <v>8521</v>
      </c>
      <c r="K2695" s="2">
        <v>45237</v>
      </c>
      <c r="L2695" s="1" t="s">
        <v>4204</v>
      </c>
      <c r="M2695" s="1" t="str">
        <f t="shared" si="210"/>
        <v>Education</v>
      </c>
      <c r="N2695" s="1" t="s">
        <v>4210</v>
      </c>
      <c r="O2695" s="1" t="s">
        <v>4241</v>
      </c>
      <c r="P2695" s="1">
        <v>7321</v>
      </c>
      <c r="Q2695" s="1">
        <v>1154969</v>
      </c>
      <c r="R2695" s="1">
        <f t="shared" si="211"/>
        <v>0</v>
      </c>
      <c r="S2695" s="4">
        <v>235991.23867828774</v>
      </c>
      <c r="T2695" s="4">
        <v>295317.01826332055</v>
      </c>
      <c r="U2695" s="1">
        <f t="shared" si="212"/>
        <v>1154969</v>
      </c>
      <c r="V2695" s="4">
        <f t="shared" si="213"/>
        <v>623660.74305839173</v>
      </c>
      <c r="W2695" s="1" t="str">
        <f t="shared" si="214"/>
        <v>Favourable</v>
      </c>
    </row>
    <row r="2696" spans="1:23" x14ac:dyDescent="0.25">
      <c r="A2696" s="1"/>
      <c r="B2696" s="1"/>
      <c r="C2696" s="1"/>
      <c r="D2696" s="1"/>
      <c r="E2696" s="1" t="s">
        <v>6711</v>
      </c>
      <c r="F2696" s="2">
        <v>44646</v>
      </c>
      <c r="G2696" s="3">
        <v>16926</v>
      </c>
      <c r="H2696" s="1"/>
      <c r="I2696" s="1"/>
      <c r="J2696" s="1" t="s">
        <v>8522</v>
      </c>
      <c r="K2696" s="2">
        <v>44870</v>
      </c>
      <c r="L2696" s="1" t="s">
        <v>4204</v>
      </c>
      <c r="M2696" s="1" t="str">
        <f t="shared" si="210"/>
        <v>Education</v>
      </c>
      <c r="N2696" s="1" t="s">
        <v>4222</v>
      </c>
      <c r="O2696" s="1" t="s">
        <v>4289</v>
      </c>
      <c r="P2696" s="1">
        <v>6787</v>
      </c>
      <c r="Q2696" s="1">
        <v>1393486</v>
      </c>
      <c r="R2696" s="1">
        <f t="shared" si="211"/>
        <v>20959</v>
      </c>
      <c r="S2696" s="4">
        <v>503705.81173717947</v>
      </c>
      <c r="T2696" s="4">
        <v>205857.08084844568</v>
      </c>
      <c r="U2696" s="1">
        <f t="shared" si="212"/>
        <v>1372527</v>
      </c>
      <c r="V2696" s="4">
        <f t="shared" si="213"/>
        <v>683923.10741437483</v>
      </c>
      <c r="W2696" s="1" t="str">
        <f t="shared" si="214"/>
        <v>Favourable</v>
      </c>
    </row>
    <row r="2697" spans="1:23" x14ac:dyDescent="0.25">
      <c r="A2697" s="1"/>
      <c r="B2697" s="1"/>
      <c r="C2697" s="1"/>
      <c r="D2697" s="1"/>
      <c r="E2697" s="1" t="s">
        <v>5859</v>
      </c>
      <c r="F2697" s="2">
        <v>44528</v>
      </c>
      <c r="G2697" s="3">
        <v>19449</v>
      </c>
      <c r="H2697" s="1"/>
      <c r="I2697" s="1"/>
      <c r="J2697" s="1" t="s">
        <v>5956</v>
      </c>
      <c r="K2697" s="2">
        <v>44803</v>
      </c>
      <c r="L2697" s="1" t="s">
        <v>4204</v>
      </c>
      <c r="M2697" s="1" t="str">
        <f t="shared" si="210"/>
        <v>Education</v>
      </c>
      <c r="N2697" s="1" t="s">
        <v>4222</v>
      </c>
      <c r="O2697" s="1" t="s">
        <v>4438</v>
      </c>
      <c r="P2697" s="1">
        <v>8770</v>
      </c>
      <c r="Q2697" s="1">
        <v>296227</v>
      </c>
      <c r="R2697" s="1">
        <f t="shared" si="211"/>
        <v>48389</v>
      </c>
      <c r="S2697" s="4">
        <v>67670.268234267613</v>
      </c>
      <c r="T2697" s="4">
        <v>81237.532129159532</v>
      </c>
      <c r="U2697" s="1">
        <f t="shared" si="212"/>
        <v>247838</v>
      </c>
      <c r="V2697" s="4">
        <f t="shared" si="213"/>
        <v>147319.19963657286</v>
      </c>
      <c r="W2697" s="1" t="str">
        <f t="shared" si="214"/>
        <v>Favourable</v>
      </c>
    </row>
    <row r="2698" spans="1:23" x14ac:dyDescent="0.25">
      <c r="A2698" s="1"/>
      <c r="B2698" s="1"/>
      <c r="C2698" s="1"/>
      <c r="D2698" s="1"/>
      <c r="E2698" s="1" t="s">
        <v>4760</v>
      </c>
      <c r="F2698" s="2">
        <v>44039</v>
      </c>
      <c r="G2698" s="3">
        <v>58745</v>
      </c>
      <c r="H2698" s="1"/>
      <c r="I2698" s="1"/>
      <c r="J2698" s="1" t="s">
        <v>7970</v>
      </c>
      <c r="K2698" s="2">
        <v>44300</v>
      </c>
      <c r="L2698" s="1" t="s">
        <v>4200</v>
      </c>
      <c r="M2698" s="1" t="str">
        <f t="shared" si="210"/>
        <v>Social Services</v>
      </c>
      <c r="N2698" s="1" t="s">
        <v>4210</v>
      </c>
      <c r="O2698" s="1" t="s">
        <v>4458</v>
      </c>
      <c r="P2698" s="1">
        <v>5874</v>
      </c>
      <c r="Q2698" s="1">
        <v>561728</v>
      </c>
      <c r="R2698" s="1">
        <f t="shared" si="211"/>
        <v>50333</v>
      </c>
      <c r="S2698" s="4">
        <v>395164.56415089773</v>
      </c>
      <c r="T2698" s="4">
        <v>9557.0994360068053</v>
      </c>
      <c r="U2698" s="1">
        <f t="shared" si="212"/>
        <v>511395</v>
      </c>
      <c r="V2698" s="4">
        <f t="shared" si="213"/>
        <v>157006.33641309547</v>
      </c>
      <c r="W2698" s="1" t="str">
        <f t="shared" si="214"/>
        <v>Favourable</v>
      </c>
    </row>
    <row r="2699" spans="1:23" x14ac:dyDescent="0.25">
      <c r="A2699" s="1"/>
      <c r="B2699" s="1"/>
      <c r="C2699" s="1"/>
      <c r="D2699" s="1"/>
      <c r="E2699" s="1" t="s">
        <v>8523</v>
      </c>
      <c r="F2699" s="2">
        <v>44243</v>
      </c>
      <c r="G2699" s="3">
        <v>48056</v>
      </c>
      <c r="H2699" s="1"/>
      <c r="I2699" s="1"/>
      <c r="J2699" s="1" t="s">
        <v>8524</v>
      </c>
      <c r="K2699" s="2">
        <v>45420</v>
      </c>
      <c r="L2699" s="1" t="s">
        <v>4204</v>
      </c>
      <c r="M2699" s="1" t="str">
        <f t="shared" si="210"/>
        <v>Education</v>
      </c>
      <c r="N2699" s="1" t="s">
        <v>4205</v>
      </c>
      <c r="O2699" s="1" t="s">
        <v>4379</v>
      </c>
      <c r="P2699" s="1">
        <v>8279</v>
      </c>
      <c r="Q2699" s="1">
        <v>2113719</v>
      </c>
      <c r="R2699" s="1">
        <f t="shared" si="211"/>
        <v>0</v>
      </c>
      <c r="S2699" s="4">
        <v>1789165.9754264341</v>
      </c>
      <c r="T2699" s="4">
        <v>295463.96856722928</v>
      </c>
      <c r="U2699" s="1">
        <f t="shared" si="212"/>
        <v>2113719</v>
      </c>
      <c r="V2699" s="4">
        <f t="shared" si="213"/>
        <v>29089.056006336585</v>
      </c>
      <c r="W2699" s="1" t="str">
        <f t="shared" si="214"/>
        <v>Favourable</v>
      </c>
    </row>
    <row r="2700" spans="1:23" x14ac:dyDescent="0.25">
      <c r="A2700" s="1"/>
      <c r="B2700" s="1"/>
      <c r="C2700" s="1"/>
      <c r="D2700" s="1"/>
      <c r="E2700" s="1" t="s">
        <v>8501</v>
      </c>
      <c r="F2700" s="2">
        <v>45172</v>
      </c>
      <c r="G2700" s="3">
        <v>47271</v>
      </c>
      <c r="H2700" s="1"/>
      <c r="I2700" s="1"/>
      <c r="J2700" s="1" t="s">
        <v>5244</v>
      </c>
      <c r="K2700" s="2">
        <v>45071</v>
      </c>
      <c r="L2700" s="1" t="s">
        <v>4212</v>
      </c>
      <c r="M2700" s="1" t="str">
        <f t="shared" si="210"/>
        <v>Agricultural Extension</v>
      </c>
      <c r="N2700" s="1" t="s">
        <v>4210</v>
      </c>
      <c r="O2700" s="1" t="s">
        <v>4256</v>
      </c>
      <c r="P2700" s="1">
        <v>8842</v>
      </c>
      <c r="Q2700" s="1">
        <v>1480356</v>
      </c>
      <c r="R2700" s="1">
        <f t="shared" si="211"/>
        <v>63561</v>
      </c>
      <c r="S2700" s="4">
        <v>1274104.6088684853</v>
      </c>
      <c r="T2700" s="4">
        <v>142233.18995696775</v>
      </c>
      <c r="U2700" s="1">
        <f t="shared" si="212"/>
        <v>1416795</v>
      </c>
      <c r="V2700" s="4">
        <f t="shared" si="213"/>
        <v>64018.201174546964</v>
      </c>
      <c r="W2700" s="1" t="str">
        <f t="shared" si="214"/>
        <v>Favourable</v>
      </c>
    </row>
    <row r="2701" spans="1:23" x14ac:dyDescent="0.25">
      <c r="A2701" s="1"/>
      <c r="B2701" s="1"/>
      <c r="C2701" s="1"/>
      <c r="D2701" s="1"/>
      <c r="E2701" s="1" t="s">
        <v>4740</v>
      </c>
      <c r="F2701" s="2">
        <v>44102</v>
      </c>
      <c r="G2701" s="3">
        <v>43489</v>
      </c>
      <c r="H2701" s="1"/>
      <c r="I2701" s="1"/>
      <c r="J2701" s="1" t="s">
        <v>6361</v>
      </c>
      <c r="K2701" s="2">
        <v>44061</v>
      </c>
      <c r="L2701" s="1" t="s">
        <v>4212</v>
      </c>
      <c r="M2701" s="1" t="str">
        <f t="shared" si="210"/>
        <v>Agricultural Extension</v>
      </c>
      <c r="N2701" s="1" t="s">
        <v>4205</v>
      </c>
      <c r="O2701" s="1" t="s">
        <v>4301</v>
      </c>
      <c r="P2701" s="1">
        <v>6455</v>
      </c>
      <c r="Q2701" s="1">
        <v>586010</v>
      </c>
      <c r="R2701" s="1">
        <f t="shared" si="211"/>
        <v>52582</v>
      </c>
      <c r="S2701" s="4">
        <v>44419.241954761768</v>
      </c>
      <c r="T2701" s="4">
        <v>133784.01324390003</v>
      </c>
      <c r="U2701" s="1">
        <f t="shared" si="212"/>
        <v>533428</v>
      </c>
      <c r="V2701" s="4">
        <f t="shared" si="213"/>
        <v>407806.74480133818</v>
      </c>
      <c r="W2701" s="1" t="str">
        <f t="shared" si="214"/>
        <v>Favourable</v>
      </c>
    </row>
    <row r="2702" spans="1:23" x14ac:dyDescent="0.25">
      <c r="A2702" s="1"/>
      <c r="B2702" s="1"/>
      <c r="C2702" s="1"/>
      <c r="D2702" s="1"/>
      <c r="E2702" s="1" t="s">
        <v>8525</v>
      </c>
      <c r="F2702" s="2">
        <v>44094</v>
      </c>
      <c r="G2702" s="3">
        <v>50137</v>
      </c>
      <c r="H2702" s="1"/>
      <c r="I2702" s="1"/>
      <c r="J2702" s="1" t="s">
        <v>5836</v>
      </c>
      <c r="K2702" s="2">
        <v>45314</v>
      </c>
      <c r="L2702" s="1" t="s">
        <v>4218</v>
      </c>
      <c r="M2702" s="1" t="str">
        <f t="shared" si="210"/>
        <v>Infrastructure</v>
      </c>
      <c r="N2702" s="1" t="s">
        <v>4222</v>
      </c>
      <c r="O2702" s="1" t="s">
        <v>4244</v>
      </c>
      <c r="P2702" s="1">
        <v>5838</v>
      </c>
      <c r="Q2702" s="1">
        <v>789666</v>
      </c>
      <c r="R2702" s="1">
        <f t="shared" si="211"/>
        <v>54453</v>
      </c>
      <c r="S2702" s="4">
        <v>74389.546299303795</v>
      </c>
      <c r="T2702" s="4">
        <v>216606.7391131258</v>
      </c>
      <c r="U2702" s="1">
        <f t="shared" si="212"/>
        <v>735213</v>
      </c>
      <c r="V2702" s="4">
        <f t="shared" si="213"/>
        <v>498669.7145875704</v>
      </c>
      <c r="W2702" s="1" t="str">
        <f t="shared" si="214"/>
        <v>Favourable</v>
      </c>
    </row>
    <row r="2703" spans="1:23" x14ac:dyDescent="0.25">
      <c r="A2703" s="1"/>
      <c r="B2703" s="1"/>
      <c r="C2703" s="1"/>
      <c r="D2703" s="1"/>
      <c r="E2703" s="1" t="s">
        <v>4968</v>
      </c>
      <c r="F2703" s="2">
        <v>44752</v>
      </c>
      <c r="G2703" s="3">
        <v>25244</v>
      </c>
      <c r="H2703" s="1"/>
      <c r="I2703" s="1"/>
      <c r="J2703" s="1" t="s">
        <v>8526</v>
      </c>
      <c r="K2703" s="2">
        <v>45114</v>
      </c>
      <c r="L2703" s="1" t="s">
        <v>4204</v>
      </c>
      <c r="M2703" s="1" t="str">
        <f t="shared" si="210"/>
        <v>Education</v>
      </c>
      <c r="N2703" s="1" t="s">
        <v>4205</v>
      </c>
      <c r="O2703" s="1" t="s">
        <v>4276</v>
      </c>
      <c r="P2703" s="1">
        <v>6369</v>
      </c>
      <c r="Q2703" s="1">
        <v>928034</v>
      </c>
      <c r="R2703" s="1">
        <f t="shared" si="211"/>
        <v>0</v>
      </c>
      <c r="S2703" s="4">
        <v>3385.3600608776219</v>
      </c>
      <c r="T2703" s="4">
        <v>252612.18022804215</v>
      </c>
      <c r="U2703" s="1">
        <f t="shared" si="212"/>
        <v>928034</v>
      </c>
      <c r="V2703" s="4">
        <f t="shared" si="213"/>
        <v>672036.45971108018</v>
      </c>
      <c r="W2703" s="1" t="str">
        <f t="shared" si="214"/>
        <v>Favourable</v>
      </c>
    </row>
    <row r="2704" spans="1:23" x14ac:dyDescent="0.25">
      <c r="A2704" s="1"/>
      <c r="B2704" s="1"/>
      <c r="C2704" s="1"/>
      <c r="D2704" s="1"/>
      <c r="E2704" s="1" t="s">
        <v>8527</v>
      </c>
      <c r="F2704" s="2">
        <v>45309</v>
      </c>
      <c r="G2704" s="3">
        <v>11370</v>
      </c>
      <c r="H2704" s="1"/>
      <c r="I2704" s="1"/>
      <c r="J2704" s="1" t="s">
        <v>6110</v>
      </c>
      <c r="K2704" s="2">
        <v>44355</v>
      </c>
      <c r="L2704" s="1" t="s">
        <v>4216</v>
      </c>
      <c r="M2704" s="1" t="str">
        <f t="shared" si="210"/>
        <v>Agricultural Extension</v>
      </c>
      <c r="N2704" s="1" t="s">
        <v>4205</v>
      </c>
      <c r="O2704" s="1" t="s">
        <v>4247</v>
      </c>
      <c r="P2704" s="1">
        <v>9107</v>
      </c>
      <c r="Q2704" s="1">
        <v>1180448</v>
      </c>
      <c r="R2704" s="1">
        <f t="shared" si="211"/>
        <v>29598</v>
      </c>
      <c r="S2704" s="4">
        <v>797939.81817410898</v>
      </c>
      <c r="T2704" s="4">
        <v>253224.26352013907</v>
      </c>
      <c r="U2704" s="1">
        <f t="shared" si="212"/>
        <v>1150850</v>
      </c>
      <c r="V2704" s="4">
        <f t="shared" si="213"/>
        <v>129283.91830575187</v>
      </c>
      <c r="W2704" s="1" t="str">
        <f t="shared" si="214"/>
        <v>Favourable</v>
      </c>
    </row>
    <row r="2705" spans="1:23" x14ac:dyDescent="0.25">
      <c r="A2705" s="1"/>
      <c r="B2705" s="1"/>
      <c r="C2705" s="1"/>
      <c r="D2705" s="1"/>
      <c r="E2705" s="1" t="s">
        <v>4306</v>
      </c>
      <c r="F2705" s="2">
        <v>44885</v>
      </c>
      <c r="G2705" s="3">
        <v>55652</v>
      </c>
      <c r="H2705" s="1"/>
      <c r="I2705" s="1"/>
      <c r="J2705" s="1" t="s">
        <v>8528</v>
      </c>
      <c r="K2705" s="2">
        <v>45163</v>
      </c>
      <c r="L2705" s="1" t="s">
        <v>4204</v>
      </c>
      <c r="M2705" s="1" t="str">
        <f t="shared" si="210"/>
        <v>Education</v>
      </c>
      <c r="N2705" s="1" t="s">
        <v>4210</v>
      </c>
      <c r="O2705" s="1" t="s">
        <v>4441</v>
      </c>
      <c r="P2705" s="1">
        <v>6339</v>
      </c>
      <c r="Q2705" s="1">
        <v>1796655</v>
      </c>
      <c r="R2705" s="1">
        <f t="shared" si="211"/>
        <v>38783</v>
      </c>
      <c r="S2705" s="4">
        <v>858404.95398956886</v>
      </c>
      <c r="T2705" s="4">
        <v>491611.66033498058</v>
      </c>
      <c r="U2705" s="1">
        <f t="shared" si="212"/>
        <v>1757872</v>
      </c>
      <c r="V2705" s="4">
        <f t="shared" si="213"/>
        <v>446638.38567545055</v>
      </c>
      <c r="W2705" s="1" t="str">
        <f t="shared" si="214"/>
        <v>Favourable</v>
      </c>
    </row>
    <row r="2706" spans="1:23" x14ac:dyDescent="0.25">
      <c r="A2706" s="1"/>
      <c r="B2706" s="1"/>
      <c r="C2706" s="1"/>
      <c r="D2706" s="1"/>
      <c r="E2706" s="1" t="s">
        <v>8529</v>
      </c>
      <c r="F2706" s="2">
        <v>45178</v>
      </c>
      <c r="G2706" s="3">
        <v>30521</v>
      </c>
      <c r="H2706" s="1"/>
      <c r="I2706" s="1"/>
      <c r="J2706" s="1" t="s">
        <v>8530</v>
      </c>
      <c r="K2706" s="2">
        <v>44187</v>
      </c>
      <c r="L2706" s="1" t="s">
        <v>4216</v>
      </c>
      <c r="M2706" s="1" t="str">
        <f t="shared" si="210"/>
        <v>Agricultural Extension</v>
      </c>
      <c r="N2706" s="1" t="s">
        <v>4210</v>
      </c>
      <c r="O2706" s="1" t="s">
        <v>4330</v>
      </c>
      <c r="P2706" s="1">
        <v>8221</v>
      </c>
      <c r="Q2706" s="1">
        <v>1442091</v>
      </c>
      <c r="R2706" s="1">
        <f t="shared" si="211"/>
        <v>39351</v>
      </c>
      <c r="S2706" s="4">
        <v>431619.55912190658</v>
      </c>
      <c r="T2706" s="4">
        <v>229808.14440650257</v>
      </c>
      <c r="U2706" s="1">
        <f t="shared" si="212"/>
        <v>1402740</v>
      </c>
      <c r="V2706" s="4">
        <f t="shared" si="213"/>
        <v>780663.29647159087</v>
      </c>
      <c r="W2706" s="1" t="str">
        <f t="shared" si="214"/>
        <v>Favourable</v>
      </c>
    </row>
    <row r="2707" spans="1:23" x14ac:dyDescent="0.25">
      <c r="A2707" s="1"/>
      <c r="B2707" s="1"/>
      <c r="C2707" s="1"/>
      <c r="D2707" s="1"/>
      <c r="E2707" s="1" t="s">
        <v>8531</v>
      </c>
      <c r="F2707" s="2">
        <v>45311</v>
      </c>
      <c r="G2707" s="3">
        <v>37525</v>
      </c>
      <c r="H2707" s="1"/>
      <c r="I2707" s="1"/>
      <c r="J2707" s="1" t="s">
        <v>8532</v>
      </c>
      <c r="K2707" s="2">
        <v>44482</v>
      </c>
      <c r="L2707" s="1" t="s">
        <v>4200</v>
      </c>
      <c r="M2707" s="1" t="str">
        <f t="shared" si="210"/>
        <v>Social Services</v>
      </c>
      <c r="N2707" s="1" t="s">
        <v>4210</v>
      </c>
      <c r="O2707" s="1" t="s">
        <v>4479</v>
      </c>
      <c r="P2707" s="1">
        <v>5793</v>
      </c>
      <c r="Q2707" s="1">
        <v>2198993</v>
      </c>
      <c r="R2707" s="1">
        <f t="shared" si="211"/>
        <v>32897</v>
      </c>
      <c r="S2707" s="4">
        <v>624204.12655956333</v>
      </c>
      <c r="T2707" s="4">
        <v>399954.48656759894</v>
      </c>
      <c r="U2707" s="1">
        <f t="shared" si="212"/>
        <v>2166096</v>
      </c>
      <c r="V2707" s="4">
        <f t="shared" si="213"/>
        <v>1174834.3868728378</v>
      </c>
      <c r="W2707" s="1" t="str">
        <f t="shared" si="214"/>
        <v>Favourable</v>
      </c>
    </row>
    <row r="2708" spans="1:23" x14ac:dyDescent="0.25">
      <c r="A2708" s="1"/>
      <c r="B2708" s="1"/>
      <c r="C2708" s="1"/>
      <c r="D2708" s="1"/>
      <c r="E2708" s="1" t="s">
        <v>8533</v>
      </c>
      <c r="F2708" s="2">
        <v>44050</v>
      </c>
      <c r="G2708" s="3">
        <v>50032</v>
      </c>
      <c r="H2708" s="1"/>
      <c r="I2708" s="1"/>
      <c r="J2708" s="1" t="s">
        <v>8534</v>
      </c>
      <c r="K2708" s="2">
        <v>44862</v>
      </c>
      <c r="L2708" s="1" t="s">
        <v>4204</v>
      </c>
      <c r="M2708" s="1" t="str">
        <f t="shared" si="210"/>
        <v>Education</v>
      </c>
      <c r="N2708" s="1" t="s">
        <v>4205</v>
      </c>
      <c r="O2708" s="1" t="s">
        <v>4441</v>
      </c>
      <c r="P2708" s="1">
        <v>9015</v>
      </c>
      <c r="Q2708" s="1">
        <v>312279</v>
      </c>
      <c r="R2708" s="1">
        <f t="shared" si="211"/>
        <v>0</v>
      </c>
      <c r="S2708" s="4">
        <v>152628.20503020001</v>
      </c>
      <c r="T2708" s="4">
        <v>565.3966246139845</v>
      </c>
      <c r="U2708" s="1">
        <f t="shared" si="212"/>
        <v>312279</v>
      </c>
      <c r="V2708" s="4">
        <f t="shared" si="213"/>
        <v>159085.398345186</v>
      </c>
      <c r="W2708" s="1" t="str">
        <f t="shared" si="214"/>
        <v>Favourable</v>
      </c>
    </row>
    <row r="2709" spans="1:23" x14ac:dyDescent="0.25">
      <c r="A2709" s="1"/>
      <c r="B2709" s="1"/>
      <c r="C2709" s="1"/>
      <c r="D2709" s="1"/>
      <c r="E2709" s="1" t="s">
        <v>6615</v>
      </c>
      <c r="F2709" s="2">
        <v>44475</v>
      </c>
      <c r="G2709" s="3">
        <v>27468</v>
      </c>
      <c r="H2709" s="1"/>
      <c r="I2709" s="1"/>
      <c r="J2709" s="1" t="s">
        <v>8535</v>
      </c>
      <c r="K2709" s="2">
        <v>45283</v>
      </c>
      <c r="L2709" s="1" t="s">
        <v>4200</v>
      </c>
      <c r="M2709" s="1" t="str">
        <f t="shared" si="210"/>
        <v>Social Services</v>
      </c>
      <c r="N2709" s="1" t="s">
        <v>4210</v>
      </c>
      <c r="O2709" s="1" t="s">
        <v>4295</v>
      </c>
      <c r="P2709" s="1">
        <v>6405</v>
      </c>
      <c r="Q2709" s="1">
        <v>2287120</v>
      </c>
      <c r="R2709" s="1">
        <f t="shared" si="211"/>
        <v>24962</v>
      </c>
      <c r="S2709" s="4">
        <v>1567015.8221161843</v>
      </c>
      <c r="T2709" s="4">
        <v>116917.27101144781</v>
      </c>
      <c r="U2709" s="1">
        <f t="shared" si="212"/>
        <v>2262158</v>
      </c>
      <c r="V2709" s="4">
        <f t="shared" si="213"/>
        <v>603186.90687236795</v>
      </c>
      <c r="W2709" s="1" t="str">
        <f t="shared" si="214"/>
        <v>Favourable</v>
      </c>
    </row>
    <row r="2710" spans="1:23" x14ac:dyDescent="0.25">
      <c r="A2710" s="1"/>
      <c r="B2710" s="1"/>
      <c r="C2710" s="1"/>
      <c r="D2710" s="1"/>
      <c r="E2710" s="1" t="s">
        <v>8536</v>
      </c>
      <c r="F2710" s="2">
        <v>44567</v>
      </c>
      <c r="G2710" s="3">
        <v>32211</v>
      </c>
      <c r="H2710" s="1"/>
      <c r="I2710" s="1"/>
      <c r="J2710" s="1" t="s">
        <v>8537</v>
      </c>
      <c r="K2710" s="2">
        <v>44457</v>
      </c>
      <c r="L2710" s="1" t="s">
        <v>4218</v>
      </c>
      <c r="M2710" s="1" t="str">
        <f t="shared" si="210"/>
        <v>Infrastructure</v>
      </c>
      <c r="N2710" s="1" t="s">
        <v>4205</v>
      </c>
      <c r="O2710" s="1" t="s">
        <v>4289</v>
      </c>
      <c r="P2710" s="1">
        <v>6368</v>
      </c>
      <c r="Q2710" s="1">
        <v>1637548</v>
      </c>
      <c r="R2710" s="1">
        <f t="shared" si="211"/>
        <v>0</v>
      </c>
      <c r="S2710" s="4">
        <v>22188.74398909089</v>
      </c>
      <c r="T2710" s="4">
        <v>149570.2186504846</v>
      </c>
      <c r="U2710" s="1">
        <f t="shared" si="212"/>
        <v>1637548</v>
      </c>
      <c r="V2710" s="4">
        <f t="shared" si="213"/>
        <v>1465789.0373604244</v>
      </c>
      <c r="W2710" s="1" t="str">
        <f t="shared" si="214"/>
        <v>Favourable</v>
      </c>
    </row>
    <row r="2711" spans="1:23" x14ac:dyDescent="0.25">
      <c r="A2711" s="1"/>
      <c r="B2711" s="1"/>
      <c r="C2711" s="1"/>
      <c r="D2711" s="1"/>
      <c r="E2711" s="1" t="s">
        <v>8538</v>
      </c>
      <c r="F2711" s="2">
        <v>45132</v>
      </c>
      <c r="G2711" s="3">
        <v>19901</v>
      </c>
      <c r="H2711" s="1"/>
      <c r="I2711" s="1"/>
      <c r="J2711" s="1" t="s">
        <v>6044</v>
      </c>
      <c r="K2711" s="2">
        <v>44591</v>
      </c>
      <c r="L2711" s="1" t="s">
        <v>4204</v>
      </c>
      <c r="M2711" s="1" t="str">
        <f t="shared" si="210"/>
        <v>Education</v>
      </c>
      <c r="N2711" s="1" t="s">
        <v>4210</v>
      </c>
      <c r="O2711" s="1" t="s">
        <v>4388</v>
      </c>
      <c r="P2711" s="1">
        <v>6954</v>
      </c>
      <c r="Q2711" s="1">
        <v>1977147</v>
      </c>
      <c r="R2711" s="1">
        <f t="shared" si="211"/>
        <v>49988</v>
      </c>
      <c r="S2711" s="4">
        <v>1094515.6646941281</v>
      </c>
      <c r="T2711" s="4">
        <v>30419.299964889997</v>
      </c>
      <c r="U2711" s="1">
        <f t="shared" si="212"/>
        <v>1927159</v>
      </c>
      <c r="V2711" s="4">
        <f t="shared" si="213"/>
        <v>852212.03534098202</v>
      </c>
      <c r="W2711" s="1" t="str">
        <f t="shared" si="214"/>
        <v>Favourable</v>
      </c>
    </row>
    <row r="2712" spans="1:23" x14ac:dyDescent="0.25">
      <c r="A2712" s="1"/>
      <c r="B2712" s="1"/>
      <c r="C2712" s="1"/>
      <c r="D2712" s="1"/>
      <c r="E2712" s="1" t="s">
        <v>8539</v>
      </c>
      <c r="F2712" s="2">
        <v>44104</v>
      </c>
      <c r="G2712" s="3">
        <v>42465</v>
      </c>
      <c r="H2712" s="1"/>
      <c r="I2712" s="1"/>
      <c r="J2712" s="1" t="s">
        <v>8540</v>
      </c>
      <c r="K2712" s="2">
        <v>44403</v>
      </c>
      <c r="L2712" s="1" t="s">
        <v>4200</v>
      </c>
      <c r="M2712" s="1" t="str">
        <f t="shared" si="210"/>
        <v>Social Services</v>
      </c>
      <c r="N2712" s="1" t="s">
        <v>4210</v>
      </c>
      <c r="O2712" s="1" t="s">
        <v>4314</v>
      </c>
      <c r="P2712" s="1">
        <v>7116</v>
      </c>
      <c r="Q2712" s="1">
        <v>1504092</v>
      </c>
      <c r="R2712" s="1">
        <f t="shared" si="211"/>
        <v>40377</v>
      </c>
      <c r="S2712" s="4">
        <v>1282378.3512735106</v>
      </c>
      <c r="T2712" s="4">
        <v>313459.00031961495</v>
      </c>
      <c r="U2712" s="1">
        <f t="shared" si="212"/>
        <v>1463715</v>
      </c>
      <c r="V2712" s="4">
        <f t="shared" si="213"/>
        <v>-91745.351593125612</v>
      </c>
      <c r="W2712" s="1" t="str">
        <f t="shared" si="214"/>
        <v>Adverse</v>
      </c>
    </row>
    <row r="2713" spans="1:23" x14ac:dyDescent="0.25">
      <c r="A2713" s="1"/>
      <c r="B2713" s="1"/>
      <c r="C2713" s="1"/>
      <c r="D2713" s="1"/>
      <c r="E2713" s="1" t="s">
        <v>8541</v>
      </c>
      <c r="F2713" s="2">
        <v>44080</v>
      </c>
      <c r="G2713" s="3">
        <v>25729</v>
      </c>
      <c r="H2713" s="1"/>
      <c r="I2713" s="1"/>
      <c r="J2713" s="1" t="s">
        <v>8542</v>
      </c>
      <c r="K2713" s="2">
        <v>45114</v>
      </c>
      <c r="L2713" s="1" t="s">
        <v>4218</v>
      </c>
      <c r="M2713" s="1" t="str">
        <f t="shared" si="210"/>
        <v>Infrastructure</v>
      </c>
      <c r="N2713" s="1" t="s">
        <v>4205</v>
      </c>
      <c r="O2713" s="1" t="s">
        <v>4226</v>
      </c>
      <c r="P2713" s="1">
        <v>8869</v>
      </c>
      <c r="Q2713" s="1">
        <v>1322767</v>
      </c>
      <c r="R2713" s="1">
        <f t="shared" si="211"/>
        <v>0</v>
      </c>
      <c r="S2713" s="4">
        <v>1211040.7274993598</v>
      </c>
      <c r="T2713" s="4">
        <v>91792.133174321614</v>
      </c>
      <c r="U2713" s="1">
        <f t="shared" si="212"/>
        <v>1322767</v>
      </c>
      <c r="V2713" s="4">
        <f t="shared" si="213"/>
        <v>19934.139326318633</v>
      </c>
      <c r="W2713" s="1" t="str">
        <f t="shared" si="214"/>
        <v>Favourable</v>
      </c>
    </row>
    <row r="2714" spans="1:23" x14ac:dyDescent="0.25">
      <c r="A2714" s="1"/>
      <c r="B2714" s="1"/>
      <c r="C2714" s="1"/>
      <c r="D2714" s="1"/>
      <c r="E2714" s="1" t="s">
        <v>5062</v>
      </c>
      <c r="F2714" s="2">
        <v>44368</v>
      </c>
      <c r="G2714" s="3">
        <v>56395</v>
      </c>
      <c r="H2714" s="1"/>
      <c r="I2714" s="1"/>
      <c r="J2714" s="1" t="s">
        <v>8543</v>
      </c>
      <c r="K2714" s="2">
        <v>45088</v>
      </c>
      <c r="L2714" s="1" t="s">
        <v>4200</v>
      </c>
      <c r="M2714" s="1" t="str">
        <f t="shared" si="210"/>
        <v>Social Services</v>
      </c>
      <c r="N2714" s="1" t="s">
        <v>4205</v>
      </c>
      <c r="O2714" s="1" t="s">
        <v>4358</v>
      </c>
      <c r="P2714" s="1">
        <v>7596</v>
      </c>
      <c r="Q2714" s="1">
        <v>2434665</v>
      </c>
      <c r="R2714" s="1">
        <f t="shared" si="211"/>
        <v>0</v>
      </c>
      <c r="S2714" s="4">
        <v>903249.89112734166</v>
      </c>
      <c r="T2714" s="4">
        <v>29552.238062539313</v>
      </c>
      <c r="U2714" s="1">
        <f t="shared" si="212"/>
        <v>2434665</v>
      </c>
      <c r="V2714" s="4">
        <f t="shared" si="213"/>
        <v>1501862.870810119</v>
      </c>
      <c r="W2714" s="1" t="str">
        <f t="shared" si="214"/>
        <v>Favourable</v>
      </c>
    </row>
    <row r="2715" spans="1:23" x14ac:dyDescent="0.25">
      <c r="A2715" s="1"/>
      <c r="B2715" s="1"/>
      <c r="C2715" s="1"/>
      <c r="D2715" s="1"/>
      <c r="E2715" s="1" t="s">
        <v>7284</v>
      </c>
      <c r="F2715" s="2">
        <v>43951</v>
      </c>
      <c r="G2715" s="3">
        <v>55144</v>
      </c>
      <c r="H2715" s="1"/>
      <c r="I2715" s="1"/>
      <c r="J2715" s="1" t="s">
        <v>8544</v>
      </c>
      <c r="K2715" s="2">
        <v>44441</v>
      </c>
      <c r="L2715" s="1" t="s">
        <v>4212</v>
      </c>
      <c r="M2715" s="1" t="str">
        <f t="shared" si="210"/>
        <v>Agricultural Extension</v>
      </c>
      <c r="N2715" s="1" t="s">
        <v>4210</v>
      </c>
      <c r="O2715" s="1" t="s">
        <v>4217</v>
      </c>
      <c r="P2715" s="1">
        <v>6532</v>
      </c>
      <c r="Q2715" s="1">
        <v>783898</v>
      </c>
      <c r="R2715" s="1">
        <f t="shared" si="211"/>
        <v>0</v>
      </c>
      <c r="S2715" s="4">
        <v>697356.68253292423</v>
      </c>
      <c r="T2715" s="4">
        <v>169214.37340486795</v>
      </c>
      <c r="U2715" s="1">
        <f t="shared" si="212"/>
        <v>783898</v>
      </c>
      <c r="V2715" s="4">
        <f t="shared" si="213"/>
        <v>-82673.055937792175</v>
      </c>
      <c r="W2715" s="1" t="str">
        <f t="shared" si="214"/>
        <v>Adverse</v>
      </c>
    </row>
    <row r="2716" spans="1:23" x14ac:dyDescent="0.25">
      <c r="A2716" s="1"/>
      <c r="B2716" s="1"/>
      <c r="C2716" s="1"/>
      <c r="D2716" s="1"/>
      <c r="E2716" s="1" t="s">
        <v>8545</v>
      </c>
      <c r="F2716" s="2">
        <v>43955</v>
      </c>
      <c r="G2716" s="3">
        <v>41256</v>
      </c>
      <c r="H2716" s="1"/>
      <c r="I2716" s="1"/>
      <c r="J2716" s="1" t="s">
        <v>8546</v>
      </c>
      <c r="K2716" s="2">
        <v>43962</v>
      </c>
      <c r="L2716" s="1" t="s">
        <v>4218</v>
      </c>
      <c r="M2716" s="1" t="str">
        <f t="shared" si="210"/>
        <v>Infrastructure</v>
      </c>
      <c r="N2716" s="1" t="s">
        <v>4210</v>
      </c>
      <c r="O2716" s="1" t="s">
        <v>4325</v>
      </c>
      <c r="P2716" s="1">
        <v>6096</v>
      </c>
      <c r="Q2716" s="1">
        <v>1409824</v>
      </c>
      <c r="R2716" s="1">
        <f t="shared" si="211"/>
        <v>0</v>
      </c>
      <c r="S2716" s="4">
        <v>415118.74290886277</v>
      </c>
      <c r="T2716" s="4">
        <v>82109.452199229054</v>
      </c>
      <c r="U2716" s="1">
        <f t="shared" si="212"/>
        <v>1409824</v>
      </c>
      <c r="V2716" s="4">
        <f t="shared" si="213"/>
        <v>912595.80489190819</v>
      </c>
      <c r="W2716" s="1" t="str">
        <f t="shared" si="214"/>
        <v>Favourable</v>
      </c>
    </row>
    <row r="2717" spans="1:23" x14ac:dyDescent="0.25">
      <c r="A2717" s="1"/>
      <c r="B2717" s="1"/>
      <c r="C2717" s="1"/>
      <c r="D2717" s="1"/>
      <c r="E2717" s="1" t="s">
        <v>8350</v>
      </c>
      <c r="F2717" s="2">
        <v>44063</v>
      </c>
      <c r="G2717" s="3">
        <v>14600</v>
      </c>
      <c r="H2717" s="1"/>
      <c r="I2717" s="1"/>
      <c r="J2717" s="1" t="s">
        <v>5516</v>
      </c>
      <c r="K2717" s="2">
        <v>44957</v>
      </c>
      <c r="L2717" s="1" t="s">
        <v>4204</v>
      </c>
      <c r="M2717" s="1" t="str">
        <f t="shared" si="210"/>
        <v>Education</v>
      </c>
      <c r="N2717" s="1" t="s">
        <v>4205</v>
      </c>
      <c r="O2717" s="1" t="s">
        <v>4217</v>
      </c>
      <c r="P2717" s="1">
        <v>7218</v>
      </c>
      <c r="Q2717" s="1">
        <v>1732865</v>
      </c>
      <c r="R2717" s="1">
        <f t="shared" si="211"/>
        <v>42309</v>
      </c>
      <c r="S2717" s="4">
        <v>214949.06346314173</v>
      </c>
      <c r="T2717" s="4">
        <v>505541.74587199668</v>
      </c>
      <c r="U2717" s="1">
        <f t="shared" si="212"/>
        <v>1690556</v>
      </c>
      <c r="V2717" s="4">
        <f t="shared" si="213"/>
        <v>1012374.1906648616</v>
      </c>
      <c r="W2717" s="1" t="str">
        <f t="shared" si="214"/>
        <v>Favourable</v>
      </c>
    </row>
    <row r="2718" spans="1:23" x14ac:dyDescent="0.25">
      <c r="A2718" s="1"/>
      <c r="B2718" s="1"/>
      <c r="C2718" s="1"/>
      <c r="D2718" s="1"/>
      <c r="E2718" s="1" t="s">
        <v>8547</v>
      </c>
      <c r="F2718" s="2">
        <v>44185</v>
      </c>
      <c r="G2718" s="3">
        <v>24945</v>
      </c>
      <c r="H2718" s="1"/>
      <c r="I2718" s="1"/>
      <c r="J2718" s="1" t="s">
        <v>8548</v>
      </c>
      <c r="K2718" s="2">
        <v>44316</v>
      </c>
      <c r="L2718" s="1" t="s">
        <v>4216</v>
      </c>
      <c r="M2718" s="1" t="str">
        <f t="shared" si="210"/>
        <v>Agricultural Extension</v>
      </c>
      <c r="N2718" s="1" t="s">
        <v>4210</v>
      </c>
      <c r="O2718" s="1" t="s">
        <v>4379</v>
      </c>
      <c r="P2718" s="1">
        <v>8624</v>
      </c>
      <c r="Q2718" s="1">
        <v>595809</v>
      </c>
      <c r="R2718" s="1">
        <f t="shared" si="211"/>
        <v>0</v>
      </c>
      <c r="S2718" s="4">
        <v>408900.71474156773</v>
      </c>
      <c r="T2718" s="4">
        <v>34112.149294514369</v>
      </c>
      <c r="U2718" s="1">
        <f t="shared" si="212"/>
        <v>595809</v>
      </c>
      <c r="V2718" s="4">
        <f t="shared" si="213"/>
        <v>152796.13596391788</v>
      </c>
      <c r="W2718" s="1" t="str">
        <f t="shared" si="214"/>
        <v>Favourable</v>
      </c>
    </row>
    <row r="2719" spans="1:23" x14ac:dyDescent="0.25">
      <c r="A2719" s="1"/>
      <c r="B2719" s="1"/>
      <c r="C2719" s="1"/>
      <c r="D2719" s="1"/>
      <c r="E2719" s="1" t="s">
        <v>4561</v>
      </c>
      <c r="F2719" s="2">
        <v>44590</v>
      </c>
      <c r="G2719" s="3">
        <v>39167</v>
      </c>
      <c r="H2719" s="1"/>
      <c r="I2719" s="1"/>
      <c r="J2719" s="1" t="s">
        <v>8115</v>
      </c>
      <c r="K2719" s="2">
        <v>44983</v>
      </c>
      <c r="L2719" s="1" t="s">
        <v>4204</v>
      </c>
      <c r="M2719" s="1" t="str">
        <f t="shared" si="210"/>
        <v>Education</v>
      </c>
      <c r="N2719" s="1" t="s">
        <v>4205</v>
      </c>
      <c r="O2719" s="1" t="s">
        <v>4226</v>
      </c>
      <c r="P2719" s="1">
        <v>9108</v>
      </c>
      <c r="Q2719" s="1">
        <v>2375238</v>
      </c>
      <c r="R2719" s="1">
        <f t="shared" si="211"/>
        <v>17844</v>
      </c>
      <c r="S2719" s="4">
        <v>1517518.8540199446</v>
      </c>
      <c r="T2719" s="4">
        <v>537439.99102957454</v>
      </c>
      <c r="U2719" s="1">
        <f t="shared" si="212"/>
        <v>2357394</v>
      </c>
      <c r="V2719" s="4">
        <f t="shared" si="213"/>
        <v>320279.15495048091</v>
      </c>
      <c r="W2719" s="1" t="str">
        <f t="shared" si="214"/>
        <v>Favourable</v>
      </c>
    </row>
    <row r="2720" spans="1:23" x14ac:dyDescent="0.25">
      <c r="A2720" s="1"/>
      <c r="B2720" s="1"/>
      <c r="C2720" s="1"/>
      <c r="D2720" s="1"/>
      <c r="E2720" s="1" t="s">
        <v>5270</v>
      </c>
      <c r="F2720" s="2">
        <v>44490</v>
      </c>
      <c r="G2720" s="3">
        <v>23150</v>
      </c>
      <c r="H2720" s="1"/>
      <c r="I2720" s="1"/>
      <c r="J2720" s="1" t="s">
        <v>7237</v>
      </c>
      <c r="K2720" s="2">
        <v>45210</v>
      </c>
      <c r="L2720" s="1" t="s">
        <v>4216</v>
      </c>
      <c r="M2720" s="1" t="str">
        <f t="shared" si="210"/>
        <v>Agricultural Extension</v>
      </c>
      <c r="N2720" s="1" t="s">
        <v>4210</v>
      </c>
      <c r="O2720" s="1" t="s">
        <v>4259</v>
      </c>
      <c r="P2720" s="1">
        <v>8532</v>
      </c>
      <c r="Q2720" s="1">
        <v>2159198</v>
      </c>
      <c r="R2720" s="1">
        <f t="shared" si="211"/>
        <v>34061</v>
      </c>
      <c r="S2720" s="4">
        <v>1096688.2703644289</v>
      </c>
      <c r="T2720" s="4">
        <v>13572.271668554282</v>
      </c>
      <c r="U2720" s="1">
        <f t="shared" si="212"/>
        <v>2125137</v>
      </c>
      <c r="V2720" s="4">
        <f t="shared" si="213"/>
        <v>1048937.4579670168</v>
      </c>
      <c r="W2720" s="1" t="str">
        <f t="shared" si="214"/>
        <v>Favourable</v>
      </c>
    </row>
    <row r="2721" spans="1:23" x14ac:dyDescent="0.25">
      <c r="A2721" s="1"/>
      <c r="B2721" s="1"/>
      <c r="C2721" s="1"/>
      <c r="D2721" s="1"/>
      <c r="E2721" s="1" t="s">
        <v>8549</v>
      </c>
      <c r="F2721" s="2">
        <v>44320</v>
      </c>
      <c r="G2721" s="3">
        <v>14765</v>
      </c>
      <c r="H2721" s="1"/>
      <c r="I2721" s="1"/>
      <c r="J2721" s="1" t="s">
        <v>8550</v>
      </c>
      <c r="K2721" s="2">
        <v>44987</v>
      </c>
      <c r="L2721" s="1" t="s">
        <v>4200</v>
      </c>
      <c r="M2721" s="1" t="str">
        <f t="shared" si="210"/>
        <v>Social Services</v>
      </c>
      <c r="N2721" s="1" t="s">
        <v>4222</v>
      </c>
      <c r="O2721" s="1" t="s">
        <v>4289</v>
      </c>
      <c r="P2721" s="1">
        <v>8707</v>
      </c>
      <c r="Q2721" s="1">
        <v>455346</v>
      </c>
      <c r="R2721" s="1">
        <f t="shared" si="211"/>
        <v>0</v>
      </c>
      <c r="S2721" s="4">
        <v>354082.26035324135</v>
      </c>
      <c r="T2721" s="4">
        <v>113754.00873686875</v>
      </c>
      <c r="U2721" s="1">
        <f t="shared" si="212"/>
        <v>455346</v>
      </c>
      <c r="V2721" s="4">
        <f t="shared" si="213"/>
        <v>-12490.269090110087</v>
      </c>
      <c r="W2721" s="1" t="str">
        <f t="shared" si="214"/>
        <v>Adverse</v>
      </c>
    </row>
    <row r="2722" spans="1:23" x14ac:dyDescent="0.25">
      <c r="A2722" s="1"/>
      <c r="B2722" s="1"/>
      <c r="C2722" s="1"/>
      <c r="D2722" s="1"/>
      <c r="E2722" s="1" t="s">
        <v>8551</v>
      </c>
      <c r="F2722" s="2">
        <v>44471</v>
      </c>
      <c r="G2722" s="3">
        <v>57094</v>
      </c>
      <c r="H2722" s="1"/>
      <c r="I2722" s="1"/>
      <c r="J2722" s="1" t="s">
        <v>7302</v>
      </c>
      <c r="K2722" s="2">
        <v>44818</v>
      </c>
      <c r="L2722" s="1" t="s">
        <v>4218</v>
      </c>
      <c r="M2722" s="1" t="str">
        <f t="shared" si="210"/>
        <v>Infrastructure</v>
      </c>
      <c r="N2722" s="1" t="s">
        <v>4222</v>
      </c>
      <c r="O2722" s="1" t="s">
        <v>4361</v>
      </c>
      <c r="P2722" s="1">
        <v>5853</v>
      </c>
      <c r="Q2722" s="1">
        <v>2384503</v>
      </c>
      <c r="R2722" s="1">
        <f t="shared" si="211"/>
        <v>55287</v>
      </c>
      <c r="S2722" s="4">
        <v>619424.26601539366</v>
      </c>
      <c r="T2722" s="4">
        <v>496318.17061393266</v>
      </c>
      <c r="U2722" s="1">
        <f t="shared" si="212"/>
        <v>2329216</v>
      </c>
      <c r="V2722" s="4">
        <f t="shared" si="213"/>
        <v>1268760.5633706737</v>
      </c>
      <c r="W2722" s="1" t="str">
        <f t="shared" si="214"/>
        <v>Favourable</v>
      </c>
    </row>
    <row r="2723" spans="1:23" x14ac:dyDescent="0.25">
      <c r="A2723" s="1"/>
      <c r="B2723" s="1"/>
      <c r="C2723" s="1"/>
      <c r="D2723" s="1"/>
      <c r="E2723" s="1" t="s">
        <v>7213</v>
      </c>
      <c r="F2723" s="2">
        <v>44933</v>
      </c>
      <c r="G2723" s="3">
        <v>27440</v>
      </c>
      <c r="H2723" s="1"/>
      <c r="I2723" s="1"/>
      <c r="J2723" s="1" t="s">
        <v>8552</v>
      </c>
      <c r="K2723" s="2">
        <v>44072</v>
      </c>
      <c r="L2723" s="1" t="s">
        <v>4200</v>
      </c>
      <c r="M2723" s="1" t="str">
        <f t="shared" si="210"/>
        <v>Social Services</v>
      </c>
      <c r="N2723" s="1" t="s">
        <v>4205</v>
      </c>
      <c r="O2723" s="1" t="s">
        <v>4279</v>
      </c>
      <c r="P2723" s="1">
        <v>7081</v>
      </c>
      <c r="Q2723" s="1">
        <v>2109532</v>
      </c>
      <c r="R2723" s="1">
        <f t="shared" si="211"/>
        <v>39575</v>
      </c>
      <c r="S2723" s="4">
        <v>2025042.8904776564</v>
      </c>
      <c r="T2723" s="4">
        <v>68273.868725143533</v>
      </c>
      <c r="U2723" s="1">
        <f t="shared" si="212"/>
        <v>2069957</v>
      </c>
      <c r="V2723" s="4">
        <f t="shared" si="213"/>
        <v>16215.240797200007</v>
      </c>
      <c r="W2723" s="1" t="str">
        <f t="shared" si="214"/>
        <v>Favourable</v>
      </c>
    </row>
    <row r="2724" spans="1:23" x14ac:dyDescent="0.25">
      <c r="A2724" s="1"/>
      <c r="B2724" s="1"/>
      <c r="C2724" s="1"/>
      <c r="D2724" s="1"/>
      <c r="E2724" s="1" t="s">
        <v>8057</v>
      </c>
      <c r="F2724" s="2">
        <v>44831</v>
      </c>
      <c r="G2724" s="3">
        <v>24170</v>
      </c>
      <c r="H2724" s="1"/>
      <c r="I2724" s="1"/>
      <c r="J2724" s="1" t="s">
        <v>8553</v>
      </c>
      <c r="K2724" s="2">
        <v>44817</v>
      </c>
      <c r="L2724" s="1" t="s">
        <v>4204</v>
      </c>
      <c r="M2724" s="1" t="str">
        <f t="shared" si="210"/>
        <v>Education</v>
      </c>
      <c r="N2724" s="1" t="s">
        <v>4205</v>
      </c>
      <c r="O2724" s="1" t="s">
        <v>4298</v>
      </c>
      <c r="P2724" s="1">
        <v>5808</v>
      </c>
      <c r="Q2724" s="1">
        <v>1283855</v>
      </c>
      <c r="R2724" s="1">
        <f t="shared" si="211"/>
        <v>12665</v>
      </c>
      <c r="S2724" s="4">
        <v>287068.84804099094</v>
      </c>
      <c r="T2724" s="4">
        <v>416104.28276517481</v>
      </c>
      <c r="U2724" s="1">
        <f t="shared" si="212"/>
        <v>1271190</v>
      </c>
      <c r="V2724" s="4">
        <f t="shared" si="213"/>
        <v>580681.86919383425</v>
      </c>
      <c r="W2724" s="1" t="str">
        <f t="shared" si="214"/>
        <v>Favourable</v>
      </c>
    </row>
    <row r="2725" spans="1:23" x14ac:dyDescent="0.25">
      <c r="A2725" s="1"/>
      <c r="B2725" s="1"/>
      <c r="C2725" s="1"/>
      <c r="D2725" s="1"/>
      <c r="E2725" s="1" t="s">
        <v>8554</v>
      </c>
      <c r="F2725" s="2">
        <v>44779</v>
      </c>
      <c r="G2725" s="3">
        <v>53806</v>
      </c>
      <c r="H2725" s="1"/>
      <c r="I2725" s="1"/>
      <c r="J2725" s="1" t="s">
        <v>8555</v>
      </c>
      <c r="K2725" s="2">
        <v>44101</v>
      </c>
      <c r="L2725" s="1" t="s">
        <v>4204</v>
      </c>
      <c r="M2725" s="1" t="str">
        <f t="shared" si="210"/>
        <v>Education</v>
      </c>
      <c r="N2725" s="1" t="s">
        <v>4210</v>
      </c>
      <c r="O2725" s="1" t="s">
        <v>4206</v>
      </c>
      <c r="P2725" s="1">
        <v>7554</v>
      </c>
      <c r="Q2725" s="1">
        <v>2033245</v>
      </c>
      <c r="R2725" s="1">
        <f t="shared" si="211"/>
        <v>0</v>
      </c>
      <c r="S2725" s="4">
        <v>879516.19106669817</v>
      </c>
      <c r="T2725" s="4">
        <v>659963.64990670292</v>
      </c>
      <c r="U2725" s="1">
        <f t="shared" si="212"/>
        <v>2033245</v>
      </c>
      <c r="V2725" s="4">
        <f t="shared" si="213"/>
        <v>493765.15902659902</v>
      </c>
      <c r="W2725" s="1" t="str">
        <f t="shared" si="214"/>
        <v>Favourable</v>
      </c>
    </row>
    <row r="2726" spans="1:23" x14ac:dyDescent="0.25">
      <c r="A2726" s="1"/>
      <c r="B2726" s="1"/>
      <c r="C2726" s="1"/>
      <c r="D2726" s="1"/>
      <c r="E2726" s="1" t="s">
        <v>8556</v>
      </c>
      <c r="F2726" s="2">
        <v>43922</v>
      </c>
      <c r="G2726" s="3">
        <v>22328</v>
      </c>
      <c r="H2726" s="1"/>
      <c r="I2726" s="1"/>
      <c r="J2726" s="1" t="s">
        <v>8557</v>
      </c>
      <c r="K2726" s="2">
        <v>45151</v>
      </c>
      <c r="L2726" s="1" t="s">
        <v>4212</v>
      </c>
      <c r="M2726" s="1" t="str">
        <f t="shared" si="210"/>
        <v>Agricultural Extension</v>
      </c>
      <c r="N2726" s="1" t="s">
        <v>4205</v>
      </c>
      <c r="O2726" s="1" t="s">
        <v>4345</v>
      </c>
      <c r="P2726" s="1">
        <v>9169</v>
      </c>
      <c r="Q2726" s="1">
        <v>1841061</v>
      </c>
      <c r="R2726" s="1">
        <f t="shared" si="211"/>
        <v>33738</v>
      </c>
      <c r="S2726" s="4">
        <v>694415.56012014486</v>
      </c>
      <c r="T2726" s="4">
        <v>385168.70561248338</v>
      </c>
      <c r="U2726" s="1">
        <f t="shared" si="212"/>
        <v>1807323</v>
      </c>
      <c r="V2726" s="4">
        <f t="shared" si="213"/>
        <v>761476.73426737171</v>
      </c>
      <c r="W2726" s="1" t="str">
        <f t="shared" si="214"/>
        <v>Favourable</v>
      </c>
    </row>
    <row r="2727" spans="1:23" x14ac:dyDescent="0.25">
      <c r="A2727" s="1"/>
      <c r="B2727" s="1"/>
      <c r="C2727" s="1"/>
      <c r="D2727" s="1"/>
      <c r="E2727" s="1" t="s">
        <v>8558</v>
      </c>
      <c r="F2727" s="2">
        <v>44853</v>
      </c>
      <c r="G2727" s="3">
        <v>21372</v>
      </c>
      <c r="H2727" s="1"/>
      <c r="I2727" s="1"/>
      <c r="J2727" s="1" t="s">
        <v>6755</v>
      </c>
      <c r="K2727" s="2">
        <v>44845</v>
      </c>
      <c r="L2727" s="1" t="s">
        <v>4216</v>
      </c>
      <c r="M2727" s="1" t="str">
        <f t="shared" si="210"/>
        <v>Agricultural Extension</v>
      </c>
      <c r="N2727" s="1" t="s">
        <v>4205</v>
      </c>
      <c r="O2727" s="1" t="s">
        <v>4345</v>
      </c>
      <c r="P2727" s="1">
        <v>8343</v>
      </c>
      <c r="Q2727" s="1">
        <v>616209</v>
      </c>
      <c r="R2727" s="1">
        <f t="shared" si="211"/>
        <v>21871</v>
      </c>
      <c r="S2727" s="4">
        <v>485969.95258200448</v>
      </c>
      <c r="T2727" s="4">
        <v>102230.2616418174</v>
      </c>
      <c r="U2727" s="1">
        <f t="shared" si="212"/>
        <v>594338</v>
      </c>
      <c r="V2727" s="4">
        <f t="shared" si="213"/>
        <v>28008.78577617812</v>
      </c>
      <c r="W2727" s="1" t="str">
        <f t="shared" si="214"/>
        <v>Favourable</v>
      </c>
    </row>
    <row r="2728" spans="1:23" x14ac:dyDescent="0.25">
      <c r="A2728" s="1"/>
      <c r="B2728" s="1"/>
      <c r="C2728" s="1"/>
      <c r="D2728" s="1"/>
      <c r="E2728" s="1" t="s">
        <v>6787</v>
      </c>
      <c r="F2728" s="2">
        <v>45258</v>
      </c>
      <c r="G2728" s="3">
        <v>44701</v>
      </c>
      <c r="H2728" s="1"/>
      <c r="I2728" s="1"/>
      <c r="J2728" s="1" t="s">
        <v>8559</v>
      </c>
      <c r="K2728" s="2">
        <v>45374</v>
      </c>
      <c r="L2728" s="1" t="s">
        <v>4212</v>
      </c>
      <c r="M2728" s="1" t="str">
        <f t="shared" si="210"/>
        <v>Agricultural Extension</v>
      </c>
      <c r="N2728" s="1" t="s">
        <v>4222</v>
      </c>
      <c r="O2728" s="1" t="s">
        <v>4217</v>
      </c>
      <c r="P2728" s="1">
        <v>6173</v>
      </c>
      <c r="Q2728" s="1">
        <v>943412</v>
      </c>
      <c r="R2728" s="1">
        <f t="shared" si="211"/>
        <v>18133</v>
      </c>
      <c r="S2728" s="4">
        <v>255534.77263228942</v>
      </c>
      <c r="T2728" s="4">
        <v>28566.852684136833</v>
      </c>
      <c r="U2728" s="1">
        <f t="shared" si="212"/>
        <v>925279</v>
      </c>
      <c r="V2728" s="4">
        <f t="shared" si="213"/>
        <v>659310.37468357373</v>
      </c>
      <c r="W2728" s="1" t="str">
        <f t="shared" si="214"/>
        <v>Favourable</v>
      </c>
    </row>
    <row r="2729" spans="1:23" x14ac:dyDescent="0.25">
      <c r="A2729" s="1"/>
      <c r="B2729" s="1"/>
      <c r="C2729" s="1"/>
      <c r="D2729" s="1"/>
      <c r="E2729" s="1" t="s">
        <v>6783</v>
      </c>
      <c r="F2729" s="2">
        <v>44446</v>
      </c>
      <c r="G2729" s="3">
        <v>41902</v>
      </c>
      <c r="H2729" s="1"/>
      <c r="I2729" s="1"/>
      <c r="J2729" s="1" t="s">
        <v>7176</v>
      </c>
      <c r="K2729" s="2">
        <v>44370</v>
      </c>
      <c r="L2729" s="1" t="s">
        <v>4216</v>
      </c>
      <c r="M2729" s="1" t="str">
        <f t="shared" si="210"/>
        <v>Agricultural Extension</v>
      </c>
      <c r="N2729" s="1" t="s">
        <v>4222</v>
      </c>
      <c r="O2729" s="1" t="s">
        <v>4476</v>
      </c>
      <c r="P2729" s="1">
        <v>5740</v>
      </c>
      <c r="Q2729" s="1">
        <v>533136</v>
      </c>
      <c r="R2729" s="1">
        <f t="shared" si="211"/>
        <v>26408</v>
      </c>
      <c r="S2729" s="4">
        <v>5784.8521058282749</v>
      </c>
      <c r="T2729" s="4">
        <v>11350.169088430303</v>
      </c>
      <c r="U2729" s="1">
        <f t="shared" si="212"/>
        <v>506728</v>
      </c>
      <c r="V2729" s="4">
        <f t="shared" si="213"/>
        <v>516000.97880574141</v>
      </c>
      <c r="W2729" s="1" t="str">
        <f t="shared" si="214"/>
        <v>Favourable</v>
      </c>
    </row>
    <row r="2730" spans="1:23" x14ac:dyDescent="0.25">
      <c r="A2730" s="1"/>
      <c r="B2730" s="1"/>
      <c r="C2730" s="1"/>
      <c r="D2730" s="1"/>
      <c r="E2730" s="1" t="s">
        <v>6871</v>
      </c>
      <c r="F2730" s="2">
        <v>45160</v>
      </c>
      <c r="G2730" s="3">
        <v>30611</v>
      </c>
      <c r="H2730" s="1"/>
      <c r="I2730" s="1"/>
      <c r="J2730" s="1" t="s">
        <v>8074</v>
      </c>
      <c r="K2730" s="2">
        <v>44870</v>
      </c>
      <c r="L2730" s="1" t="s">
        <v>4212</v>
      </c>
      <c r="M2730" s="1" t="str">
        <f t="shared" si="210"/>
        <v>Agricultural Extension</v>
      </c>
      <c r="N2730" s="1" t="s">
        <v>4205</v>
      </c>
      <c r="O2730" s="1" t="s">
        <v>4304</v>
      </c>
      <c r="P2730" s="1">
        <v>7792</v>
      </c>
      <c r="Q2730" s="1">
        <v>2266280</v>
      </c>
      <c r="R2730" s="1">
        <f t="shared" si="211"/>
        <v>16047</v>
      </c>
      <c r="S2730" s="4">
        <v>1183899.3410150236</v>
      </c>
      <c r="T2730" s="4">
        <v>733499.79452795524</v>
      </c>
      <c r="U2730" s="1">
        <f t="shared" si="212"/>
        <v>2250233</v>
      </c>
      <c r="V2730" s="4">
        <f t="shared" si="213"/>
        <v>348880.864457021</v>
      </c>
      <c r="W2730" s="1" t="str">
        <f t="shared" si="214"/>
        <v>Favourable</v>
      </c>
    </row>
    <row r="2731" spans="1:23" x14ac:dyDescent="0.25">
      <c r="A2731" s="1"/>
      <c r="B2731" s="1"/>
      <c r="C2731" s="1"/>
      <c r="D2731" s="1"/>
      <c r="E2731" s="1" t="s">
        <v>8560</v>
      </c>
      <c r="F2731" s="2">
        <v>44724</v>
      </c>
      <c r="G2731" s="3">
        <v>38413</v>
      </c>
      <c r="H2731" s="1"/>
      <c r="I2731" s="1"/>
      <c r="J2731" s="1" t="s">
        <v>8561</v>
      </c>
      <c r="K2731" s="2">
        <v>45316</v>
      </c>
      <c r="L2731" s="1" t="s">
        <v>4212</v>
      </c>
      <c r="M2731" s="1" t="str">
        <f t="shared" si="210"/>
        <v>Agricultural Extension</v>
      </c>
      <c r="N2731" s="1" t="s">
        <v>4222</v>
      </c>
      <c r="O2731" s="1" t="s">
        <v>4226</v>
      </c>
      <c r="P2731" s="1">
        <v>8636</v>
      </c>
      <c r="Q2731" s="1">
        <v>462574</v>
      </c>
      <c r="R2731" s="1">
        <f t="shared" si="211"/>
        <v>0</v>
      </c>
      <c r="S2731" s="4">
        <v>344242.90849581477</v>
      </c>
      <c r="T2731" s="4">
        <v>109935.94667251017</v>
      </c>
      <c r="U2731" s="1">
        <f t="shared" si="212"/>
        <v>462574</v>
      </c>
      <c r="V2731" s="4">
        <f t="shared" si="213"/>
        <v>8395.1448316750466</v>
      </c>
      <c r="W2731" s="1" t="str">
        <f t="shared" si="214"/>
        <v>Favourable</v>
      </c>
    </row>
    <row r="2732" spans="1:23" x14ac:dyDescent="0.25">
      <c r="A2732" s="1"/>
      <c r="B2732" s="1"/>
      <c r="C2732" s="1"/>
      <c r="D2732" s="1"/>
      <c r="E2732" s="1" t="s">
        <v>8562</v>
      </c>
      <c r="F2732" s="2">
        <v>44430</v>
      </c>
      <c r="G2732" s="3">
        <v>57852</v>
      </c>
      <c r="H2732" s="1"/>
      <c r="I2732" s="1"/>
      <c r="J2732" s="1" t="s">
        <v>8563</v>
      </c>
      <c r="K2732" s="2">
        <v>44436</v>
      </c>
      <c r="L2732" s="1" t="s">
        <v>4216</v>
      </c>
      <c r="M2732" s="1" t="str">
        <f t="shared" si="210"/>
        <v>Agricultural Extension</v>
      </c>
      <c r="N2732" s="1" t="s">
        <v>4205</v>
      </c>
      <c r="O2732" s="1" t="s">
        <v>4273</v>
      </c>
      <c r="P2732" s="1">
        <v>8101</v>
      </c>
      <c r="Q2732" s="1">
        <v>1651177</v>
      </c>
      <c r="R2732" s="1">
        <f t="shared" si="211"/>
        <v>38400</v>
      </c>
      <c r="S2732" s="4">
        <v>276219.47959340416</v>
      </c>
      <c r="T2732" s="4">
        <v>391073.27683990978</v>
      </c>
      <c r="U2732" s="1">
        <f t="shared" si="212"/>
        <v>1612777</v>
      </c>
      <c r="V2732" s="4">
        <f t="shared" si="213"/>
        <v>983884.24356668605</v>
      </c>
      <c r="W2732" s="1" t="str">
        <f t="shared" si="214"/>
        <v>Favourable</v>
      </c>
    </row>
    <row r="2733" spans="1:23" x14ac:dyDescent="0.25">
      <c r="A2733" s="1"/>
      <c r="B2733" s="1"/>
      <c r="C2733" s="1"/>
      <c r="D2733" s="1"/>
      <c r="E2733" s="1" t="s">
        <v>7747</v>
      </c>
      <c r="F2733" s="2">
        <v>43944</v>
      </c>
      <c r="G2733" s="3">
        <v>47569</v>
      </c>
      <c r="H2733" s="1"/>
      <c r="I2733" s="1"/>
      <c r="J2733" s="1" t="s">
        <v>5076</v>
      </c>
      <c r="K2733" s="2">
        <v>45249</v>
      </c>
      <c r="L2733" s="1" t="s">
        <v>4218</v>
      </c>
      <c r="M2733" s="1" t="str">
        <f t="shared" si="210"/>
        <v>Infrastructure</v>
      </c>
      <c r="N2733" s="1" t="s">
        <v>4210</v>
      </c>
      <c r="O2733" s="1" t="s">
        <v>4233</v>
      </c>
      <c r="P2733" s="1">
        <v>8692</v>
      </c>
      <c r="Q2733" s="1">
        <v>2312726</v>
      </c>
      <c r="R2733" s="1">
        <f t="shared" si="211"/>
        <v>45246</v>
      </c>
      <c r="S2733" s="4">
        <v>148827.7523008401</v>
      </c>
      <c r="T2733" s="4">
        <v>294687.06904912164</v>
      </c>
      <c r="U2733" s="1">
        <f t="shared" si="212"/>
        <v>2267480</v>
      </c>
      <c r="V2733" s="4">
        <f t="shared" si="213"/>
        <v>1869211.1786500383</v>
      </c>
      <c r="W2733" s="1" t="str">
        <f t="shared" si="214"/>
        <v>Favourable</v>
      </c>
    </row>
    <row r="2734" spans="1:23" x14ac:dyDescent="0.25">
      <c r="A2734" s="1"/>
      <c r="B2734" s="1"/>
      <c r="C2734" s="1"/>
      <c r="D2734" s="1"/>
      <c r="E2734" s="1" t="s">
        <v>7590</v>
      </c>
      <c r="F2734" s="2">
        <v>43934</v>
      </c>
      <c r="G2734" s="3">
        <v>47186</v>
      </c>
      <c r="H2734" s="1"/>
      <c r="I2734" s="1"/>
      <c r="J2734" s="1" t="s">
        <v>8564</v>
      </c>
      <c r="K2734" s="2">
        <v>44999</v>
      </c>
      <c r="L2734" s="1" t="s">
        <v>4212</v>
      </c>
      <c r="M2734" s="1" t="str">
        <f t="shared" si="210"/>
        <v>Agricultural Extension</v>
      </c>
      <c r="N2734" s="1" t="s">
        <v>4210</v>
      </c>
      <c r="O2734" s="1" t="s">
        <v>4496</v>
      </c>
      <c r="P2734" s="1">
        <v>9111</v>
      </c>
      <c r="Q2734" s="1">
        <v>2144602</v>
      </c>
      <c r="R2734" s="1">
        <f t="shared" si="211"/>
        <v>0</v>
      </c>
      <c r="S2734" s="4">
        <v>886286.91062988166</v>
      </c>
      <c r="T2734" s="4">
        <v>223069.33989702025</v>
      </c>
      <c r="U2734" s="1">
        <f t="shared" si="212"/>
        <v>2144602</v>
      </c>
      <c r="V2734" s="4">
        <f t="shared" si="213"/>
        <v>1035245.7494730982</v>
      </c>
      <c r="W2734" s="1" t="str">
        <f t="shared" si="214"/>
        <v>Favourable</v>
      </c>
    </row>
    <row r="2735" spans="1:23" x14ac:dyDescent="0.25">
      <c r="A2735" s="1"/>
      <c r="B2735" s="1"/>
      <c r="C2735" s="1"/>
      <c r="D2735" s="1"/>
      <c r="E2735" s="1" t="s">
        <v>5050</v>
      </c>
      <c r="F2735" s="2">
        <v>44553</v>
      </c>
      <c r="G2735" s="3">
        <v>10814</v>
      </c>
      <c r="H2735" s="1"/>
      <c r="I2735" s="1"/>
      <c r="J2735" s="1" t="s">
        <v>5708</v>
      </c>
      <c r="K2735" s="2">
        <v>44239</v>
      </c>
      <c r="L2735" s="1" t="s">
        <v>4200</v>
      </c>
      <c r="M2735" s="1" t="str">
        <f t="shared" si="210"/>
        <v>Social Services</v>
      </c>
      <c r="N2735" s="1" t="s">
        <v>4210</v>
      </c>
      <c r="O2735" s="1" t="s">
        <v>4273</v>
      </c>
      <c r="P2735" s="1">
        <v>8822</v>
      </c>
      <c r="Q2735" s="1">
        <v>1289143</v>
      </c>
      <c r="R2735" s="1">
        <f t="shared" si="211"/>
        <v>85164</v>
      </c>
      <c r="S2735" s="4">
        <v>599580.35814997263</v>
      </c>
      <c r="T2735" s="4">
        <v>191834.26385989098</v>
      </c>
      <c r="U2735" s="1">
        <f t="shared" si="212"/>
        <v>1203979</v>
      </c>
      <c r="V2735" s="4">
        <f t="shared" si="213"/>
        <v>497728.37799013639</v>
      </c>
      <c r="W2735" s="1" t="str">
        <f t="shared" si="214"/>
        <v>Favourable</v>
      </c>
    </row>
    <row r="2736" spans="1:23" x14ac:dyDescent="0.25">
      <c r="A2736" s="1"/>
      <c r="B2736" s="1"/>
      <c r="C2736" s="1"/>
      <c r="D2736" s="1"/>
      <c r="E2736" s="1" t="s">
        <v>8565</v>
      </c>
      <c r="F2736" s="2">
        <v>43932</v>
      </c>
      <c r="G2736" s="3">
        <v>17465</v>
      </c>
      <c r="H2736" s="1"/>
      <c r="I2736" s="1"/>
      <c r="J2736" s="1" t="s">
        <v>8566</v>
      </c>
      <c r="K2736" s="2">
        <v>44976</v>
      </c>
      <c r="L2736" s="1" t="s">
        <v>4216</v>
      </c>
      <c r="M2736" s="1" t="str">
        <f t="shared" si="210"/>
        <v>Agricultural Extension</v>
      </c>
      <c r="N2736" s="1" t="s">
        <v>4210</v>
      </c>
      <c r="O2736" s="1" t="s">
        <v>4304</v>
      </c>
      <c r="P2736" s="1">
        <v>8828</v>
      </c>
      <c r="Q2736" s="1">
        <v>612717</v>
      </c>
      <c r="R2736" s="1">
        <f t="shared" si="211"/>
        <v>31719</v>
      </c>
      <c r="S2736" s="4">
        <v>399843.82816258975</v>
      </c>
      <c r="T2736" s="4">
        <v>66358.205987238805</v>
      </c>
      <c r="U2736" s="1">
        <f t="shared" si="212"/>
        <v>580998</v>
      </c>
      <c r="V2736" s="4">
        <f t="shared" si="213"/>
        <v>146514.96585017146</v>
      </c>
      <c r="W2736" s="1" t="str">
        <f t="shared" si="214"/>
        <v>Favourable</v>
      </c>
    </row>
    <row r="2737" spans="1:23" x14ac:dyDescent="0.25">
      <c r="A2737" s="1"/>
      <c r="B2737" s="1"/>
      <c r="C2737" s="1"/>
      <c r="D2737" s="1"/>
      <c r="E2737" s="1" t="s">
        <v>4863</v>
      </c>
      <c r="F2737" s="2">
        <v>43947</v>
      </c>
      <c r="G2737" s="3">
        <v>39662</v>
      </c>
      <c r="H2737" s="1"/>
      <c r="I2737" s="1"/>
      <c r="J2737" s="1" t="s">
        <v>8567</v>
      </c>
      <c r="K2737" s="2">
        <v>44493</v>
      </c>
      <c r="L2737" s="1" t="s">
        <v>4216</v>
      </c>
      <c r="M2737" s="1" t="str">
        <f t="shared" si="210"/>
        <v>Agricultural Extension</v>
      </c>
      <c r="N2737" s="1" t="s">
        <v>4222</v>
      </c>
      <c r="O2737" s="1" t="s">
        <v>4270</v>
      </c>
      <c r="P2737" s="1">
        <v>9355</v>
      </c>
      <c r="Q2737" s="1">
        <v>781611</v>
      </c>
      <c r="R2737" s="1">
        <f t="shared" si="211"/>
        <v>0</v>
      </c>
      <c r="S2737" s="4">
        <v>51770.507432826445</v>
      </c>
      <c r="T2737" s="4">
        <v>122752.99390531167</v>
      </c>
      <c r="U2737" s="1">
        <f t="shared" si="212"/>
        <v>781611</v>
      </c>
      <c r="V2737" s="4">
        <f t="shared" si="213"/>
        <v>607087.49866186187</v>
      </c>
      <c r="W2737" s="1" t="str">
        <f t="shared" si="214"/>
        <v>Favourable</v>
      </c>
    </row>
    <row r="2738" spans="1:23" x14ac:dyDescent="0.25">
      <c r="A2738" s="1"/>
      <c r="B2738" s="1"/>
      <c r="C2738" s="1"/>
      <c r="D2738" s="1"/>
      <c r="E2738" s="1" t="s">
        <v>8568</v>
      </c>
      <c r="F2738" s="2">
        <v>44126</v>
      </c>
      <c r="G2738" s="3">
        <v>12147</v>
      </c>
      <c r="H2738" s="1"/>
      <c r="I2738" s="1"/>
      <c r="J2738" s="1" t="s">
        <v>5698</v>
      </c>
      <c r="K2738" s="2">
        <v>44173</v>
      </c>
      <c r="L2738" s="1" t="s">
        <v>4204</v>
      </c>
      <c r="M2738" s="1" t="str">
        <f t="shared" si="210"/>
        <v>Education</v>
      </c>
      <c r="N2738" s="1" t="s">
        <v>4210</v>
      </c>
      <c r="O2738" s="1" t="s">
        <v>4279</v>
      </c>
      <c r="P2738" s="1">
        <v>5537</v>
      </c>
      <c r="Q2738" s="1">
        <v>328227</v>
      </c>
      <c r="R2738" s="1">
        <f t="shared" si="211"/>
        <v>52619</v>
      </c>
      <c r="S2738" s="4">
        <v>274716.37918012374</v>
      </c>
      <c r="T2738" s="4">
        <v>48449.574398178556</v>
      </c>
      <c r="U2738" s="1">
        <f t="shared" si="212"/>
        <v>275608</v>
      </c>
      <c r="V2738" s="4">
        <f t="shared" si="213"/>
        <v>5061.0464216977125</v>
      </c>
      <c r="W2738" s="1" t="str">
        <f t="shared" si="214"/>
        <v>Favourable</v>
      </c>
    </row>
    <row r="2739" spans="1:23" x14ac:dyDescent="0.25">
      <c r="A2739" s="1"/>
      <c r="B2739" s="1"/>
      <c r="C2739" s="1"/>
      <c r="D2739" s="1"/>
      <c r="E2739" s="1" t="s">
        <v>8569</v>
      </c>
      <c r="F2739" s="2">
        <v>44576</v>
      </c>
      <c r="G2739" s="3">
        <v>44538</v>
      </c>
      <c r="H2739" s="1"/>
      <c r="I2739" s="1"/>
      <c r="J2739" s="1" t="s">
        <v>8324</v>
      </c>
      <c r="K2739" s="2">
        <v>45194</v>
      </c>
      <c r="L2739" s="1" t="s">
        <v>4200</v>
      </c>
      <c r="M2739" s="1" t="str">
        <f t="shared" si="210"/>
        <v>Social Services</v>
      </c>
      <c r="N2739" s="1" t="s">
        <v>4222</v>
      </c>
      <c r="O2739" s="1" t="s">
        <v>4374</v>
      </c>
      <c r="P2739" s="1">
        <v>7500</v>
      </c>
      <c r="Q2739" s="1">
        <v>2028103</v>
      </c>
      <c r="R2739" s="1">
        <f t="shared" si="211"/>
        <v>47088</v>
      </c>
      <c r="S2739" s="4">
        <v>1816009.342781439</v>
      </c>
      <c r="T2739" s="4">
        <v>466113.8433672369</v>
      </c>
      <c r="U2739" s="1">
        <f t="shared" si="212"/>
        <v>1981015</v>
      </c>
      <c r="V2739" s="4">
        <f t="shared" si="213"/>
        <v>-254020.18614867609</v>
      </c>
      <c r="W2739" s="1" t="str">
        <f t="shared" si="214"/>
        <v>Adverse</v>
      </c>
    </row>
    <row r="2740" spans="1:23" x14ac:dyDescent="0.25">
      <c r="A2740" s="1"/>
      <c r="B2740" s="1"/>
      <c r="C2740" s="1"/>
      <c r="D2740" s="1"/>
      <c r="E2740" s="1" t="s">
        <v>8570</v>
      </c>
      <c r="F2740" s="2">
        <v>45179</v>
      </c>
      <c r="G2740" s="3">
        <v>23545</v>
      </c>
      <c r="H2740" s="1"/>
      <c r="I2740" s="1"/>
      <c r="J2740" s="1" t="s">
        <v>5277</v>
      </c>
      <c r="K2740" s="2">
        <v>45294</v>
      </c>
      <c r="L2740" s="1" t="s">
        <v>4204</v>
      </c>
      <c r="M2740" s="1" t="str">
        <f t="shared" si="210"/>
        <v>Education</v>
      </c>
      <c r="N2740" s="1" t="s">
        <v>4210</v>
      </c>
      <c r="O2740" s="1" t="s">
        <v>4211</v>
      </c>
      <c r="P2740" s="1">
        <v>5696</v>
      </c>
      <c r="Q2740" s="1">
        <v>1875719</v>
      </c>
      <c r="R2740" s="1">
        <f t="shared" si="211"/>
        <v>47293</v>
      </c>
      <c r="S2740" s="4">
        <v>1599695.0397209749</v>
      </c>
      <c r="T2740" s="4">
        <v>4979.9121866541127</v>
      </c>
      <c r="U2740" s="1">
        <f t="shared" si="212"/>
        <v>1828426</v>
      </c>
      <c r="V2740" s="4">
        <f t="shared" si="213"/>
        <v>271044.04809237109</v>
      </c>
      <c r="W2740" s="1" t="str">
        <f t="shared" si="214"/>
        <v>Favourable</v>
      </c>
    </row>
    <row r="2741" spans="1:23" x14ac:dyDescent="0.25">
      <c r="A2741" s="1"/>
      <c r="B2741" s="1"/>
      <c r="C2741" s="1"/>
      <c r="D2741" s="1"/>
      <c r="E2741" s="1" t="s">
        <v>7834</v>
      </c>
      <c r="F2741" s="2">
        <v>44343</v>
      </c>
      <c r="G2741" s="3">
        <v>46782</v>
      </c>
      <c r="H2741" s="1"/>
      <c r="I2741" s="1"/>
      <c r="J2741" s="1" t="s">
        <v>8571</v>
      </c>
      <c r="K2741" s="2">
        <v>43886</v>
      </c>
      <c r="L2741" s="1" t="s">
        <v>4204</v>
      </c>
      <c r="M2741" s="1" t="str">
        <f t="shared" si="210"/>
        <v>Education</v>
      </c>
      <c r="N2741" s="1" t="s">
        <v>4222</v>
      </c>
      <c r="O2741" s="1" t="s">
        <v>4345</v>
      </c>
      <c r="P2741" s="1">
        <v>6627</v>
      </c>
      <c r="Q2741" s="1">
        <v>1472542</v>
      </c>
      <c r="R2741" s="1">
        <f t="shared" si="211"/>
        <v>35627</v>
      </c>
      <c r="S2741" s="4">
        <v>71000.481613024007</v>
      </c>
      <c r="T2741" s="4">
        <v>231785.703494627</v>
      </c>
      <c r="U2741" s="1">
        <f t="shared" si="212"/>
        <v>1436915</v>
      </c>
      <c r="V2741" s="4">
        <f t="shared" si="213"/>
        <v>1169755.8148923491</v>
      </c>
      <c r="W2741" s="1" t="str">
        <f t="shared" si="214"/>
        <v>Favourable</v>
      </c>
    </row>
    <row r="2742" spans="1:23" x14ac:dyDescent="0.25">
      <c r="A2742" s="1"/>
      <c r="B2742" s="1"/>
      <c r="C2742" s="1"/>
      <c r="D2742" s="1"/>
      <c r="E2742" s="1" t="s">
        <v>8102</v>
      </c>
      <c r="F2742" s="2">
        <v>43938</v>
      </c>
      <c r="G2742" s="3">
        <v>38272</v>
      </c>
      <c r="H2742" s="1"/>
      <c r="I2742" s="1"/>
      <c r="J2742" s="1" t="s">
        <v>8572</v>
      </c>
      <c r="K2742" s="2">
        <v>44836</v>
      </c>
      <c r="L2742" s="1" t="s">
        <v>4218</v>
      </c>
      <c r="M2742" s="1" t="str">
        <f t="shared" si="210"/>
        <v>Infrastructure</v>
      </c>
      <c r="N2742" s="1" t="s">
        <v>4222</v>
      </c>
      <c r="O2742" s="1" t="s">
        <v>4267</v>
      </c>
      <c r="P2742" s="1">
        <v>6158</v>
      </c>
      <c r="Q2742" s="1">
        <v>1486129</v>
      </c>
      <c r="R2742" s="1">
        <f t="shared" si="211"/>
        <v>0</v>
      </c>
      <c r="S2742" s="4">
        <v>879924.26229607966</v>
      </c>
      <c r="T2742" s="4">
        <v>276647.91024596168</v>
      </c>
      <c r="U2742" s="1">
        <f t="shared" si="212"/>
        <v>1486129</v>
      </c>
      <c r="V2742" s="4">
        <f t="shared" si="213"/>
        <v>329556.8274579586</v>
      </c>
      <c r="W2742" s="1" t="str">
        <f t="shared" si="214"/>
        <v>Favourable</v>
      </c>
    </row>
    <row r="2743" spans="1:23" x14ac:dyDescent="0.25">
      <c r="A2743" s="1"/>
      <c r="B2743" s="1"/>
      <c r="C2743" s="1"/>
      <c r="D2743" s="1"/>
      <c r="E2743" s="1" t="s">
        <v>4643</v>
      </c>
      <c r="F2743" s="2">
        <v>44283</v>
      </c>
      <c r="G2743" s="3">
        <v>32096</v>
      </c>
      <c r="H2743" s="1"/>
      <c r="I2743" s="1"/>
      <c r="J2743" s="1" t="s">
        <v>8573</v>
      </c>
      <c r="K2743" s="2">
        <v>45150</v>
      </c>
      <c r="L2743" s="1" t="s">
        <v>4200</v>
      </c>
      <c r="M2743" s="1" t="str">
        <f t="shared" si="210"/>
        <v>Social Services</v>
      </c>
      <c r="N2743" s="1" t="s">
        <v>4205</v>
      </c>
      <c r="O2743" s="1" t="s">
        <v>4247</v>
      </c>
      <c r="P2743" s="1">
        <v>7717</v>
      </c>
      <c r="Q2743" s="1">
        <v>1029045</v>
      </c>
      <c r="R2743" s="1">
        <f t="shared" si="211"/>
        <v>21910</v>
      </c>
      <c r="S2743" s="4">
        <v>313543.98454650765</v>
      </c>
      <c r="T2743" s="4">
        <v>269518.15377841709</v>
      </c>
      <c r="U2743" s="1">
        <f t="shared" si="212"/>
        <v>1007135</v>
      </c>
      <c r="V2743" s="4">
        <f t="shared" si="213"/>
        <v>445982.86167507526</v>
      </c>
      <c r="W2743" s="1" t="str">
        <f t="shared" si="214"/>
        <v>Favourable</v>
      </c>
    </row>
    <row r="2744" spans="1:23" x14ac:dyDescent="0.25">
      <c r="A2744" s="1"/>
      <c r="B2744" s="1"/>
      <c r="C2744" s="1"/>
      <c r="D2744" s="1"/>
      <c r="E2744" s="1" t="s">
        <v>8416</v>
      </c>
      <c r="F2744" s="2">
        <v>44733</v>
      </c>
      <c r="G2744" s="3">
        <v>13545</v>
      </c>
      <c r="H2744" s="1"/>
      <c r="I2744" s="1"/>
      <c r="J2744" s="1" t="s">
        <v>8574</v>
      </c>
      <c r="K2744" s="2">
        <v>44228</v>
      </c>
      <c r="L2744" s="1" t="s">
        <v>4204</v>
      </c>
      <c r="M2744" s="1" t="str">
        <f t="shared" si="210"/>
        <v>Education</v>
      </c>
      <c r="N2744" s="1" t="s">
        <v>4210</v>
      </c>
      <c r="O2744" s="1" t="s">
        <v>4298</v>
      </c>
      <c r="P2744" s="1">
        <v>6374</v>
      </c>
      <c r="Q2744" s="1">
        <v>951678</v>
      </c>
      <c r="R2744" s="1">
        <f t="shared" si="211"/>
        <v>42962</v>
      </c>
      <c r="S2744" s="4">
        <v>14738.07541151789</v>
      </c>
      <c r="T2744" s="4">
        <v>145519.417255849</v>
      </c>
      <c r="U2744" s="1">
        <f t="shared" si="212"/>
        <v>908716</v>
      </c>
      <c r="V2744" s="4">
        <f t="shared" si="213"/>
        <v>791420.50733263313</v>
      </c>
      <c r="W2744" s="1" t="str">
        <f t="shared" si="214"/>
        <v>Favourable</v>
      </c>
    </row>
    <row r="2745" spans="1:23" x14ac:dyDescent="0.25">
      <c r="A2745" s="1"/>
      <c r="B2745" s="1"/>
      <c r="C2745" s="1"/>
      <c r="D2745" s="1"/>
      <c r="E2745" s="1" t="s">
        <v>8575</v>
      </c>
      <c r="F2745" s="2">
        <v>43961</v>
      </c>
      <c r="G2745" s="3">
        <v>47194</v>
      </c>
      <c r="H2745" s="1"/>
      <c r="I2745" s="1"/>
      <c r="J2745" s="1" t="s">
        <v>7027</v>
      </c>
      <c r="K2745" s="2">
        <v>45089</v>
      </c>
      <c r="L2745" s="1" t="s">
        <v>4218</v>
      </c>
      <c r="M2745" s="1" t="str">
        <f t="shared" si="210"/>
        <v>Infrastructure</v>
      </c>
      <c r="N2745" s="1" t="s">
        <v>4205</v>
      </c>
      <c r="O2745" s="1" t="s">
        <v>4311</v>
      </c>
      <c r="P2745" s="1">
        <v>9009</v>
      </c>
      <c r="Q2745" s="1">
        <v>2321150</v>
      </c>
      <c r="R2745" s="1">
        <f t="shared" si="211"/>
        <v>19593</v>
      </c>
      <c r="S2745" s="4">
        <v>785325.95617336745</v>
      </c>
      <c r="T2745" s="4">
        <v>350887.53371480008</v>
      </c>
      <c r="U2745" s="1">
        <f t="shared" si="212"/>
        <v>2301557</v>
      </c>
      <c r="V2745" s="4">
        <f t="shared" si="213"/>
        <v>1184936.5101118325</v>
      </c>
      <c r="W2745" s="1" t="str">
        <f t="shared" si="214"/>
        <v>Favourable</v>
      </c>
    </row>
    <row r="2746" spans="1:23" x14ac:dyDescent="0.25">
      <c r="A2746" s="1"/>
      <c r="B2746" s="1"/>
      <c r="C2746" s="1"/>
      <c r="D2746" s="1"/>
      <c r="E2746" s="1" t="s">
        <v>8576</v>
      </c>
      <c r="F2746" s="2">
        <v>44179</v>
      </c>
      <c r="G2746" s="3">
        <v>28087</v>
      </c>
      <c r="H2746" s="1"/>
      <c r="I2746" s="1"/>
      <c r="J2746" s="1" t="s">
        <v>4730</v>
      </c>
      <c r="K2746" s="2">
        <v>43962</v>
      </c>
      <c r="L2746" s="1" t="s">
        <v>4204</v>
      </c>
      <c r="M2746" s="1" t="str">
        <f t="shared" si="210"/>
        <v>Education</v>
      </c>
      <c r="N2746" s="1" t="s">
        <v>4222</v>
      </c>
      <c r="O2746" s="1" t="s">
        <v>4241</v>
      </c>
      <c r="P2746" s="1">
        <v>6260</v>
      </c>
      <c r="Q2746" s="1">
        <v>1284837</v>
      </c>
      <c r="R2746" s="1">
        <f t="shared" si="211"/>
        <v>30290</v>
      </c>
      <c r="S2746" s="4">
        <v>1143968.7206292802</v>
      </c>
      <c r="T2746" s="4">
        <v>51781.076382957348</v>
      </c>
      <c r="U2746" s="1">
        <f t="shared" si="212"/>
        <v>1254547</v>
      </c>
      <c r="V2746" s="4">
        <f t="shared" si="213"/>
        <v>89087.202987762401</v>
      </c>
      <c r="W2746" s="1" t="str">
        <f t="shared" si="214"/>
        <v>Favourable</v>
      </c>
    </row>
    <row r="2747" spans="1:23" x14ac:dyDescent="0.25">
      <c r="A2747" s="1"/>
      <c r="B2747" s="1"/>
      <c r="C2747" s="1"/>
      <c r="D2747" s="1"/>
      <c r="E2747" s="1" t="s">
        <v>8577</v>
      </c>
      <c r="F2747" s="2">
        <v>44391</v>
      </c>
      <c r="G2747" s="3">
        <v>34884</v>
      </c>
      <c r="H2747" s="1"/>
      <c r="I2747" s="1"/>
      <c r="J2747" s="1" t="s">
        <v>8578</v>
      </c>
      <c r="K2747" s="2">
        <v>45306</v>
      </c>
      <c r="L2747" s="1" t="s">
        <v>4204</v>
      </c>
      <c r="M2747" s="1" t="str">
        <f t="shared" si="210"/>
        <v>Education</v>
      </c>
      <c r="N2747" s="1" t="s">
        <v>4222</v>
      </c>
      <c r="O2747" s="1" t="s">
        <v>4250</v>
      </c>
      <c r="P2747" s="1">
        <v>6998</v>
      </c>
      <c r="Q2747" s="1">
        <v>303875</v>
      </c>
      <c r="R2747" s="1">
        <f t="shared" si="211"/>
        <v>0</v>
      </c>
      <c r="S2747" s="4">
        <v>125741.40646520731</v>
      </c>
      <c r="T2747" s="4">
        <v>23060.126328943355</v>
      </c>
      <c r="U2747" s="1">
        <f t="shared" si="212"/>
        <v>303875</v>
      </c>
      <c r="V2747" s="4">
        <f t="shared" si="213"/>
        <v>155073.46720584933</v>
      </c>
      <c r="W2747" s="1" t="str">
        <f t="shared" si="214"/>
        <v>Favourable</v>
      </c>
    </row>
    <row r="2748" spans="1:23" x14ac:dyDescent="0.25">
      <c r="A2748" s="1"/>
      <c r="B2748" s="1"/>
      <c r="C2748" s="1"/>
      <c r="D2748" s="1"/>
      <c r="E2748" s="1" t="s">
        <v>8579</v>
      </c>
      <c r="F2748" s="2">
        <v>45263</v>
      </c>
      <c r="G2748" s="3">
        <v>11062</v>
      </c>
      <c r="H2748" s="1"/>
      <c r="I2748" s="1"/>
      <c r="J2748" s="1" t="s">
        <v>8580</v>
      </c>
      <c r="K2748" s="2">
        <v>44833</v>
      </c>
      <c r="L2748" s="1" t="s">
        <v>4218</v>
      </c>
      <c r="M2748" s="1" t="str">
        <f t="shared" si="210"/>
        <v>Infrastructure</v>
      </c>
      <c r="N2748" s="1" t="s">
        <v>4210</v>
      </c>
      <c r="O2748" s="1" t="s">
        <v>4264</v>
      </c>
      <c r="P2748" s="1">
        <v>6679</v>
      </c>
      <c r="Q2748" s="1">
        <v>670686</v>
      </c>
      <c r="R2748" s="1">
        <f t="shared" si="211"/>
        <v>0</v>
      </c>
      <c r="S2748" s="4">
        <v>547207.56424574764</v>
      </c>
      <c r="T2748" s="4">
        <v>17053.845338954528</v>
      </c>
      <c r="U2748" s="1">
        <f t="shared" si="212"/>
        <v>670686</v>
      </c>
      <c r="V2748" s="4">
        <f t="shared" si="213"/>
        <v>106424.59041529789</v>
      </c>
      <c r="W2748" s="1" t="str">
        <f t="shared" si="214"/>
        <v>Favourable</v>
      </c>
    </row>
    <row r="2749" spans="1:23" x14ac:dyDescent="0.25">
      <c r="A2749" s="1"/>
      <c r="B2749" s="1"/>
      <c r="C2749" s="1"/>
      <c r="D2749" s="1"/>
      <c r="E2749" s="1" t="s">
        <v>8581</v>
      </c>
      <c r="F2749" s="2">
        <v>45161</v>
      </c>
      <c r="G2749" s="3">
        <v>50340</v>
      </c>
      <c r="H2749" s="1"/>
      <c r="I2749" s="1"/>
      <c r="J2749" s="1" t="s">
        <v>8582</v>
      </c>
      <c r="K2749" s="2">
        <v>44468</v>
      </c>
      <c r="L2749" s="1" t="s">
        <v>4200</v>
      </c>
      <c r="M2749" s="1" t="str">
        <f t="shared" si="210"/>
        <v>Social Services</v>
      </c>
      <c r="N2749" s="1" t="s">
        <v>4205</v>
      </c>
      <c r="O2749" s="1" t="s">
        <v>4379</v>
      </c>
      <c r="P2749" s="1">
        <v>9084</v>
      </c>
      <c r="Q2749" s="1">
        <v>1143464</v>
      </c>
      <c r="R2749" s="1">
        <f t="shared" si="211"/>
        <v>49780</v>
      </c>
      <c r="S2749" s="4">
        <v>324651.59943992819</v>
      </c>
      <c r="T2749" s="4">
        <v>98979.354342406616</v>
      </c>
      <c r="U2749" s="1">
        <f t="shared" si="212"/>
        <v>1093684</v>
      </c>
      <c r="V2749" s="4">
        <f t="shared" si="213"/>
        <v>719833.04621766519</v>
      </c>
      <c r="W2749" s="1" t="str">
        <f t="shared" si="214"/>
        <v>Favourable</v>
      </c>
    </row>
    <row r="2750" spans="1:23" x14ac:dyDescent="0.25">
      <c r="A2750" s="1"/>
      <c r="B2750" s="1"/>
      <c r="C2750" s="1"/>
      <c r="D2750" s="1"/>
      <c r="E2750" s="1" t="s">
        <v>8583</v>
      </c>
      <c r="F2750" s="2">
        <v>45180</v>
      </c>
      <c r="G2750" s="3">
        <v>38918</v>
      </c>
      <c r="H2750" s="1"/>
      <c r="I2750" s="1"/>
      <c r="J2750" s="1" t="s">
        <v>7283</v>
      </c>
      <c r="K2750" s="2">
        <v>44486</v>
      </c>
      <c r="L2750" s="1" t="s">
        <v>4204</v>
      </c>
      <c r="M2750" s="1" t="str">
        <f t="shared" si="210"/>
        <v>Education</v>
      </c>
      <c r="N2750" s="1" t="s">
        <v>4210</v>
      </c>
      <c r="O2750" s="1" t="s">
        <v>4335</v>
      </c>
      <c r="P2750" s="1">
        <v>8738</v>
      </c>
      <c r="Q2750" s="1">
        <v>745182</v>
      </c>
      <c r="R2750" s="1">
        <f t="shared" si="211"/>
        <v>50463</v>
      </c>
      <c r="S2750" s="4">
        <v>563384.81832339405</v>
      </c>
      <c r="T2750" s="4">
        <v>51371.303919428407</v>
      </c>
      <c r="U2750" s="1">
        <f t="shared" si="212"/>
        <v>694719</v>
      </c>
      <c r="V2750" s="4">
        <f t="shared" si="213"/>
        <v>130425.87775717757</v>
      </c>
      <c r="W2750" s="1" t="str">
        <f t="shared" si="214"/>
        <v>Favourable</v>
      </c>
    </row>
    <row r="2751" spans="1:23" x14ac:dyDescent="0.25">
      <c r="A2751" s="1"/>
      <c r="B2751" s="1"/>
      <c r="C2751" s="1"/>
      <c r="D2751" s="1"/>
      <c r="E2751" s="1" t="s">
        <v>6083</v>
      </c>
      <c r="F2751" s="2">
        <v>44461</v>
      </c>
      <c r="G2751" s="3">
        <v>27866</v>
      </c>
      <c r="H2751" s="1"/>
      <c r="I2751" s="1"/>
      <c r="J2751" s="1" t="s">
        <v>8584</v>
      </c>
      <c r="K2751" s="2">
        <v>44118</v>
      </c>
      <c r="L2751" s="1" t="s">
        <v>4218</v>
      </c>
      <c r="M2751" s="1" t="str">
        <f t="shared" si="210"/>
        <v>Infrastructure</v>
      </c>
      <c r="N2751" s="1" t="s">
        <v>4205</v>
      </c>
      <c r="O2751" s="1" t="s">
        <v>4223</v>
      </c>
      <c r="P2751" s="1">
        <v>8994</v>
      </c>
      <c r="Q2751" s="1">
        <v>2111497</v>
      </c>
      <c r="R2751" s="1">
        <f t="shared" si="211"/>
        <v>0</v>
      </c>
      <c r="S2751" s="4">
        <v>335914.75484276557</v>
      </c>
      <c r="T2751" s="4">
        <v>62992.371043011663</v>
      </c>
      <c r="U2751" s="1">
        <f t="shared" si="212"/>
        <v>2111497</v>
      </c>
      <c r="V2751" s="4">
        <f t="shared" si="213"/>
        <v>1712589.8741142228</v>
      </c>
      <c r="W2751" s="1" t="str">
        <f t="shared" si="214"/>
        <v>Favourable</v>
      </c>
    </row>
    <row r="2752" spans="1:23" x14ac:dyDescent="0.25">
      <c r="A2752" s="1"/>
      <c r="B2752" s="1"/>
      <c r="C2752" s="1"/>
      <c r="D2752" s="1"/>
      <c r="E2752" s="1" t="s">
        <v>8585</v>
      </c>
      <c r="F2752" s="2">
        <v>44955</v>
      </c>
      <c r="G2752" s="3">
        <v>14806</v>
      </c>
      <c r="H2752" s="1"/>
      <c r="I2752" s="1"/>
      <c r="J2752" s="1" t="s">
        <v>8586</v>
      </c>
      <c r="K2752" s="2">
        <v>45286</v>
      </c>
      <c r="L2752" s="1" t="s">
        <v>4216</v>
      </c>
      <c r="M2752" s="1" t="str">
        <f t="shared" si="210"/>
        <v>Agricultural Extension</v>
      </c>
      <c r="N2752" s="1" t="s">
        <v>4205</v>
      </c>
      <c r="O2752" s="1" t="s">
        <v>4458</v>
      </c>
      <c r="P2752" s="1">
        <v>6312</v>
      </c>
      <c r="Q2752" s="1">
        <v>2046811</v>
      </c>
      <c r="R2752" s="1">
        <f t="shared" si="211"/>
        <v>27253</v>
      </c>
      <c r="S2752" s="4">
        <v>732683.19665878685</v>
      </c>
      <c r="T2752" s="4">
        <v>335021.01065204584</v>
      </c>
      <c r="U2752" s="1">
        <f t="shared" si="212"/>
        <v>2019558</v>
      </c>
      <c r="V2752" s="4">
        <f t="shared" si="213"/>
        <v>979106.79268916743</v>
      </c>
      <c r="W2752" s="1" t="str">
        <f t="shared" si="214"/>
        <v>Favourable</v>
      </c>
    </row>
    <row r="2753" spans="1:23" x14ac:dyDescent="0.25">
      <c r="A2753" s="1"/>
      <c r="B2753" s="1"/>
      <c r="C2753" s="1"/>
      <c r="D2753" s="1"/>
      <c r="E2753" s="1" t="s">
        <v>8587</v>
      </c>
      <c r="F2753" s="2">
        <v>45045</v>
      </c>
      <c r="G2753" s="3">
        <v>48063</v>
      </c>
      <c r="H2753" s="1"/>
      <c r="I2753" s="1"/>
      <c r="J2753" s="1" t="s">
        <v>8462</v>
      </c>
      <c r="K2753" s="2">
        <v>44540</v>
      </c>
      <c r="L2753" s="1" t="s">
        <v>4218</v>
      </c>
      <c r="M2753" s="1" t="str">
        <f t="shared" si="210"/>
        <v>Infrastructure</v>
      </c>
      <c r="N2753" s="1" t="s">
        <v>4210</v>
      </c>
      <c r="O2753" s="1" t="s">
        <v>4295</v>
      </c>
      <c r="P2753" s="1">
        <v>8834</v>
      </c>
      <c r="Q2753" s="1">
        <v>2277427</v>
      </c>
      <c r="R2753" s="1">
        <f t="shared" si="211"/>
        <v>40565</v>
      </c>
      <c r="S2753" s="4">
        <v>180986.86229687836</v>
      </c>
      <c r="T2753" s="4">
        <v>46527.625165487407</v>
      </c>
      <c r="U2753" s="1">
        <f t="shared" si="212"/>
        <v>2236862</v>
      </c>
      <c r="V2753" s="4">
        <f t="shared" si="213"/>
        <v>2049912.5125376342</v>
      </c>
      <c r="W2753" s="1" t="str">
        <f t="shared" si="214"/>
        <v>Favourable</v>
      </c>
    </row>
    <row r="2754" spans="1:23" x14ac:dyDescent="0.25">
      <c r="A2754" s="1"/>
      <c r="B2754" s="1"/>
      <c r="C2754" s="1"/>
      <c r="D2754" s="1"/>
      <c r="E2754" s="1" t="s">
        <v>4980</v>
      </c>
      <c r="F2754" s="2">
        <v>43961</v>
      </c>
      <c r="G2754" s="3">
        <v>46436</v>
      </c>
      <c r="H2754" s="1"/>
      <c r="I2754" s="1"/>
      <c r="J2754" s="1" t="s">
        <v>8588</v>
      </c>
      <c r="K2754" s="2">
        <v>45333</v>
      </c>
      <c r="L2754" s="1" t="s">
        <v>4204</v>
      </c>
      <c r="M2754" s="1" t="str">
        <f t="shared" si="210"/>
        <v>Education</v>
      </c>
      <c r="N2754" s="1" t="s">
        <v>4210</v>
      </c>
      <c r="O2754" s="1" t="s">
        <v>4374</v>
      </c>
      <c r="P2754" s="1">
        <v>6461</v>
      </c>
      <c r="Q2754" s="1">
        <v>1299982</v>
      </c>
      <c r="R2754" s="1">
        <f t="shared" si="211"/>
        <v>29902</v>
      </c>
      <c r="S2754" s="4">
        <v>1105981.9146032743</v>
      </c>
      <c r="T2754" s="4">
        <v>318732.63960400084</v>
      </c>
      <c r="U2754" s="1">
        <f t="shared" si="212"/>
        <v>1270080</v>
      </c>
      <c r="V2754" s="4">
        <f t="shared" si="213"/>
        <v>-124732.55420727516</v>
      </c>
      <c r="W2754" s="1" t="str">
        <f t="shared" si="214"/>
        <v>Adverse</v>
      </c>
    </row>
    <row r="2755" spans="1:23" x14ac:dyDescent="0.25">
      <c r="A2755" s="1"/>
      <c r="B2755" s="1"/>
      <c r="C2755" s="1"/>
      <c r="D2755" s="1"/>
      <c r="E2755" s="1" t="s">
        <v>4340</v>
      </c>
      <c r="F2755" s="2">
        <v>44942</v>
      </c>
      <c r="G2755" s="3">
        <v>59905</v>
      </c>
      <c r="H2755" s="1"/>
      <c r="I2755" s="1"/>
      <c r="J2755" s="1" t="s">
        <v>8589</v>
      </c>
      <c r="K2755" s="2">
        <v>44425</v>
      </c>
      <c r="L2755" s="1" t="s">
        <v>4218</v>
      </c>
      <c r="M2755" s="1" t="str">
        <f t="shared" ref="M2755:M2818" si="215">INDEX($A:$B,MATCH($L2755,$A:$A,0),2)</f>
        <v>Infrastructure</v>
      </c>
      <c r="N2755" s="1" t="s">
        <v>4210</v>
      </c>
      <c r="O2755" s="1" t="s">
        <v>4226</v>
      </c>
      <c r="P2755" s="1">
        <v>8041</v>
      </c>
      <c r="Q2755" s="1">
        <v>1203299</v>
      </c>
      <c r="R2755" s="1">
        <f t="shared" ref="R2755:R2818" si="216">_xlfn.XLOOKUP($J2755,$E:$E,$G:$G,0,0,1)</f>
        <v>37768</v>
      </c>
      <c r="S2755" s="4">
        <v>141792.40619434087</v>
      </c>
      <c r="T2755" s="4">
        <v>317288.52011191123</v>
      </c>
      <c r="U2755" s="1">
        <f t="shared" ref="U2755:U2818" si="217">Q2755-R2755</f>
        <v>1165531</v>
      </c>
      <c r="V2755" s="4">
        <f t="shared" ref="V2755:V2818" si="218">Q2755-(S2755+T2755)</f>
        <v>744218.07369374787</v>
      </c>
      <c r="W2755" s="1" t="str">
        <f t="shared" ref="W2755:W2818" si="219">IF(V2755&gt;=0,"Favourable","Adverse")</f>
        <v>Favourable</v>
      </c>
    </row>
    <row r="2756" spans="1:23" x14ac:dyDescent="0.25">
      <c r="A2756" s="1"/>
      <c r="B2756" s="1"/>
      <c r="C2756" s="1"/>
      <c r="D2756" s="1"/>
      <c r="E2756" s="1" t="s">
        <v>5935</v>
      </c>
      <c r="F2756" s="2">
        <v>45237</v>
      </c>
      <c r="G2756" s="3">
        <v>10223</v>
      </c>
      <c r="H2756" s="1"/>
      <c r="I2756" s="1"/>
      <c r="J2756" s="1" t="s">
        <v>4271</v>
      </c>
      <c r="K2756" s="2">
        <v>44219</v>
      </c>
      <c r="L2756" s="1" t="s">
        <v>4216</v>
      </c>
      <c r="M2756" s="1" t="str">
        <f t="shared" si="215"/>
        <v>Agricultural Extension</v>
      </c>
      <c r="N2756" s="1" t="s">
        <v>4222</v>
      </c>
      <c r="O2756" s="1" t="s">
        <v>4438</v>
      </c>
      <c r="P2756" s="1">
        <v>6219</v>
      </c>
      <c r="Q2756" s="1">
        <v>1455558</v>
      </c>
      <c r="R2756" s="1">
        <f t="shared" si="216"/>
        <v>71209</v>
      </c>
      <c r="S2756" s="4">
        <v>1097147.546854571</v>
      </c>
      <c r="T2756" s="4">
        <v>416963.24687468703</v>
      </c>
      <c r="U2756" s="1">
        <f t="shared" si="217"/>
        <v>1384349</v>
      </c>
      <c r="V2756" s="4">
        <f t="shared" si="218"/>
        <v>-58552.793729258003</v>
      </c>
      <c r="W2756" s="1" t="str">
        <f t="shared" si="219"/>
        <v>Adverse</v>
      </c>
    </row>
    <row r="2757" spans="1:23" x14ac:dyDescent="0.25">
      <c r="A2757" s="1"/>
      <c r="B2757" s="1"/>
      <c r="C2757" s="1"/>
      <c r="D2757" s="1"/>
      <c r="E2757" s="1" t="s">
        <v>8590</v>
      </c>
      <c r="F2757" s="2">
        <v>45088</v>
      </c>
      <c r="G2757" s="3">
        <v>54379</v>
      </c>
      <c r="H2757" s="1"/>
      <c r="I2757" s="1"/>
      <c r="J2757" s="1" t="s">
        <v>8591</v>
      </c>
      <c r="K2757" s="2">
        <v>43842</v>
      </c>
      <c r="L2757" s="1" t="s">
        <v>4216</v>
      </c>
      <c r="M2757" s="1" t="str">
        <f t="shared" si="215"/>
        <v>Agricultural Extension</v>
      </c>
      <c r="N2757" s="1" t="s">
        <v>4205</v>
      </c>
      <c r="O2757" s="1" t="s">
        <v>4441</v>
      </c>
      <c r="P2757" s="1">
        <v>6491</v>
      </c>
      <c r="Q2757" s="1">
        <v>1529203</v>
      </c>
      <c r="R2757" s="1">
        <f t="shared" si="216"/>
        <v>0</v>
      </c>
      <c r="S2757" s="4">
        <v>662384.83421639632</v>
      </c>
      <c r="T2757" s="4">
        <v>220038.45322510964</v>
      </c>
      <c r="U2757" s="1">
        <f t="shared" si="217"/>
        <v>1529203</v>
      </c>
      <c r="V2757" s="4">
        <f t="shared" si="218"/>
        <v>646779.71255849407</v>
      </c>
      <c r="W2757" s="1" t="str">
        <f t="shared" si="219"/>
        <v>Favourable</v>
      </c>
    </row>
    <row r="2758" spans="1:23" x14ac:dyDescent="0.25">
      <c r="A2758" s="1"/>
      <c r="B2758" s="1"/>
      <c r="C2758" s="1"/>
      <c r="D2758" s="1"/>
      <c r="E2758" s="1" t="s">
        <v>8592</v>
      </c>
      <c r="F2758" s="2">
        <v>45366</v>
      </c>
      <c r="G2758" s="3">
        <v>42188</v>
      </c>
      <c r="H2758" s="1"/>
      <c r="I2758" s="1"/>
      <c r="J2758" s="1" t="s">
        <v>4944</v>
      </c>
      <c r="K2758" s="2">
        <v>45411</v>
      </c>
      <c r="L2758" s="1" t="s">
        <v>4218</v>
      </c>
      <c r="M2758" s="1" t="str">
        <f t="shared" si="215"/>
        <v>Infrastructure</v>
      </c>
      <c r="N2758" s="1" t="s">
        <v>4205</v>
      </c>
      <c r="O2758" s="1" t="s">
        <v>4289</v>
      </c>
      <c r="P2758" s="1">
        <v>7272</v>
      </c>
      <c r="Q2758" s="1">
        <v>313696</v>
      </c>
      <c r="R2758" s="1">
        <f t="shared" si="216"/>
        <v>52122</v>
      </c>
      <c r="S2758" s="4">
        <v>118492.77147584685</v>
      </c>
      <c r="T2758" s="4">
        <v>35136.414894185313</v>
      </c>
      <c r="U2758" s="1">
        <f t="shared" si="217"/>
        <v>261574</v>
      </c>
      <c r="V2758" s="4">
        <f t="shared" si="218"/>
        <v>160066.81362996783</v>
      </c>
      <c r="W2758" s="1" t="str">
        <f t="shared" si="219"/>
        <v>Favourable</v>
      </c>
    </row>
    <row r="2759" spans="1:23" x14ac:dyDescent="0.25">
      <c r="A2759" s="1"/>
      <c r="B2759" s="1"/>
      <c r="C2759" s="1"/>
      <c r="D2759" s="1"/>
      <c r="E2759" s="1" t="s">
        <v>5929</v>
      </c>
      <c r="F2759" s="2">
        <v>44421</v>
      </c>
      <c r="G2759" s="3">
        <v>17313</v>
      </c>
      <c r="H2759" s="1"/>
      <c r="I2759" s="1"/>
      <c r="J2759" s="1" t="s">
        <v>8193</v>
      </c>
      <c r="K2759" s="2">
        <v>44609</v>
      </c>
      <c r="L2759" s="1" t="s">
        <v>4212</v>
      </c>
      <c r="M2759" s="1" t="str">
        <f t="shared" si="215"/>
        <v>Agricultural Extension</v>
      </c>
      <c r="N2759" s="1" t="s">
        <v>4222</v>
      </c>
      <c r="O2759" s="1" t="s">
        <v>4335</v>
      </c>
      <c r="P2759" s="1">
        <v>8626</v>
      </c>
      <c r="Q2759" s="1">
        <v>1011340</v>
      </c>
      <c r="R2759" s="1">
        <f t="shared" si="216"/>
        <v>18908</v>
      </c>
      <c r="S2759" s="4">
        <v>808929.81711765425</v>
      </c>
      <c r="T2759" s="4">
        <v>296993.52545334265</v>
      </c>
      <c r="U2759" s="1">
        <f t="shared" si="217"/>
        <v>992432</v>
      </c>
      <c r="V2759" s="4">
        <f t="shared" si="218"/>
        <v>-94583.342570996843</v>
      </c>
      <c r="W2759" s="1" t="str">
        <f t="shared" si="219"/>
        <v>Adverse</v>
      </c>
    </row>
    <row r="2760" spans="1:23" x14ac:dyDescent="0.25">
      <c r="A2760" s="1"/>
      <c r="B2760" s="1"/>
      <c r="C2760" s="1"/>
      <c r="D2760" s="1"/>
      <c r="E2760" s="1" t="s">
        <v>8593</v>
      </c>
      <c r="F2760" s="2">
        <v>44046</v>
      </c>
      <c r="G2760" s="3">
        <v>49680</v>
      </c>
      <c r="H2760" s="1"/>
      <c r="I2760" s="1"/>
      <c r="J2760" s="1" t="s">
        <v>8594</v>
      </c>
      <c r="K2760" s="2">
        <v>45357</v>
      </c>
      <c r="L2760" s="1" t="s">
        <v>4200</v>
      </c>
      <c r="M2760" s="1" t="str">
        <f t="shared" si="215"/>
        <v>Social Services</v>
      </c>
      <c r="N2760" s="1" t="s">
        <v>4222</v>
      </c>
      <c r="O2760" s="1" t="s">
        <v>4476</v>
      </c>
      <c r="P2760" s="1">
        <v>9152</v>
      </c>
      <c r="Q2760" s="1">
        <v>624436</v>
      </c>
      <c r="R2760" s="1">
        <f t="shared" si="216"/>
        <v>10325</v>
      </c>
      <c r="S2760" s="4">
        <v>277564.17127631127</v>
      </c>
      <c r="T2760" s="4">
        <v>126154.89067652334</v>
      </c>
      <c r="U2760" s="1">
        <f t="shared" si="217"/>
        <v>614111</v>
      </c>
      <c r="V2760" s="4">
        <f t="shared" si="218"/>
        <v>220716.9380471654</v>
      </c>
      <c r="W2760" s="1" t="str">
        <f t="shared" si="219"/>
        <v>Favourable</v>
      </c>
    </row>
    <row r="2761" spans="1:23" x14ac:dyDescent="0.25">
      <c r="A2761" s="1"/>
      <c r="B2761" s="1"/>
      <c r="C2761" s="1"/>
      <c r="D2761" s="1"/>
      <c r="E2761" s="1" t="s">
        <v>8595</v>
      </c>
      <c r="F2761" s="2">
        <v>45255</v>
      </c>
      <c r="G2761" s="3">
        <v>45734</v>
      </c>
      <c r="H2761" s="1"/>
      <c r="I2761" s="1"/>
      <c r="J2761" s="1" t="s">
        <v>5478</v>
      </c>
      <c r="K2761" s="2">
        <v>45289</v>
      </c>
      <c r="L2761" s="1" t="s">
        <v>4212</v>
      </c>
      <c r="M2761" s="1" t="str">
        <f t="shared" si="215"/>
        <v>Agricultural Extension</v>
      </c>
      <c r="N2761" s="1" t="s">
        <v>4222</v>
      </c>
      <c r="O2761" s="1" t="s">
        <v>4338</v>
      </c>
      <c r="P2761" s="1">
        <v>8334</v>
      </c>
      <c r="Q2761" s="1">
        <v>2014621</v>
      </c>
      <c r="R2761" s="1">
        <f t="shared" si="216"/>
        <v>65047</v>
      </c>
      <c r="S2761" s="4">
        <v>592292.07572300604</v>
      </c>
      <c r="T2761" s="4">
        <v>222315.50390727201</v>
      </c>
      <c r="U2761" s="1">
        <f t="shared" si="217"/>
        <v>1949574</v>
      </c>
      <c r="V2761" s="4">
        <f t="shared" si="218"/>
        <v>1200013.4203697219</v>
      </c>
      <c r="W2761" s="1" t="str">
        <f t="shared" si="219"/>
        <v>Favourable</v>
      </c>
    </row>
    <row r="2762" spans="1:23" x14ac:dyDescent="0.25">
      <c r="A2762" s="1"/>
      <c r="B2762" s="1"/>
      <c r="C2762" s="1"/>
      <c r="D2762" s="1"/>
      <c r="E2762" s="1" t="s">
        <v>8022</v>
      </c>
      <c r="F2762" s="2">
        <v>45178</v>
      </c>
      <c r="G2762" s="3">
        <v>57720</v>
      </c>
      <c r="H2762" s="1"/>
      <c r="I2762" s="1"/>
      <c r="J2762" s="1" t="s">
        <v>7285</v>
      </c>
      <c r="K2762" s="2">
        <v>45263</v>
      </c>
      <c r="L2762" s="1" t="s">
        <v>4200</v>
      </c>
      <c r="M2762" s="1" t="str">
        <f t="shared" si="215"/>
        <v>Social Services</v>
      </c>
      <c r="N2762" s="1" t="s">
        <v>4210</v>
      </c>
      <c r="O2762" s="1" t="s">
        <v>4264</v>
      </c>
      <c r="P2762" s="1">
        <v>7362</v>
      </c>
      <c r="Q2762" s="1">
        <v>2389672</v>
      </c>
      <c r="R2762" s="1">
        <f t="shared" si="216"/>
        <v>36070</v>
      </c>
      <c r="S2762" s="4">
        <v>1815900.3534529649</v>
      </c>
      <c r="T2762" s="4">
        <v>185226.04373347302</v>
      </c>
      <c r="U2762" s="1">
        <f t="shared" si="217"/>
        <v>2353602</v>
      </c>
      <c r="V2762" s="4">
        <f t="shared" si="218"/>
        <v>388545.60281356215</v>
      </c>
      <c r="W2762" s="1" t="str">
        <f t="shared" si="219"/>
        <v>Favourable</v>
      </c>
    </row>
    <row r="2763" spans="1:23" x14ac:dyDescent="0.25">
      <c r="A2763" s="1"/>
      <c r="B2763" s="1"/>
      <c r="C2763" s="1"/>
      <c r="D2763" s="1"/>
      <c r="E2763" s="1" t="s">
        <v>5642</v>
      </c>
      <c r="F2763" s="2">
        <v>44791</v>
      </c>
      <c r="G2763" s="3">
        <v>18787</v>
      </c>
      <c r="H2763" s="1"/>
      <c r="I2763" s="1"/>
      <c r="J2763" s="1" t="s">
        <v>8596</v>
      </c>
      <c r="K2763" s="2">
        <v>44549</v>
      </c>
      <c r="L2763" s="1" t="s">
        <v>4204</v>
      </c>
      <c r="M2763" s="1" t="str">
        <f t="shared" si="215"/>
        <v>Education</v>
      </c>
      <c r="N2763" s="1" t="s">
        <v>4205</v>
      </c>
      <c r="O2763" s="1" t="s">
        <v>4273</v>
      </c>
      <c r="P2763" s="1">
        <v>6264</v>
      </c>
      <c r="Q2763" s="1">
        <v>2129425</v>
      </c>
      <c r="R2763" s="1">
        <f t="shared" si="216"/>
        <v>15289</v>
      </c>
      <c r="S2763" s="4">
        <v>486736.95119248837</v>
      </c>
      <c r="T2763" s="4">
        <v>454711.39772683004</v>
      </c>
      <c r="U2763" s="1">
        <f t="shared" si="217"/>
        <v>2114136</v>
      </c>
      <c r="V2763" s="4">
        <f t="shared" si="218"/>
        <v>1187976.6510806815</v>
      </c>
      <c r="W2763" s="1" t="str">
        <f t="shared" si="219"/>
        <v>Favourable</v>
      </c>
    </row>
    <row r="2764" spans="1:23" x14ac:dyDescent="0.25">
      <c r="A2764" s="1"/>
      <c r="B2764" s="1"/>
      <c r="C2764" s="1"/>
      <c r="D2764" s="1"/>
      <c r="E2764" s="1" t="s">
        <v>8597</v>
      </c>
      <c r="F2764" s="2">
        <v>44990</v>
      </c>
      <c r="G2764" s="3">
        <v>46455</v>
      </c>
      <c r="H2764" s="1"/>
      <c r="I2764" s="1"/>
      <c r="J2764" s="1" t="s">
        <v>8598</v>
      </c>
      <c r="K2764" s="2">
        <v>44572</v>
      </c>
      <c r="L2764" s="1" t="s">
        <v>4216</v>
      </c>
      <c r="M2764" s="1" t="str">
        <f t="shared" si="215"/>
        <v>Agricultural Extension</v>
      </c>
      <c r="N2764" s="1" t="s">
        <v>4205</v>
      </c>
      <c r="O2764" s="1" t="s">
        <v>4256</v>
      </c>
      <c r="P2764" s="1">
        <v>8959</v>
      </c>
      <c r="Q2764" s="1">
        <v>1780528</v>
      </c>
      <c r="R2764" s="1">
        <f t="shared" si="216"/>
        <v>18178</v>
      </c>
      <c r="S2764" s="4">
        <v>296395.88768047263</v>
      </c>
      <c r="T2764" s="4">
        <v>324045.24329078576</v>
      </c>
      <c r="U2764" s="1">
        <f t="shared" si="217"/>
        <v>1762350</v>
      </c>
      <c r="V2764" s="4">
        <f t="shared" si="218"/>
        <v>1160086.8690287415</v>
      </c>
      <c r="W2764" s="1" t="str">
        <f t="shared" si="219"/>
        <v>Favourable</v>
      </c>
    </row>
    <row r="2765" spans="1:23" x14ac:dyDescent="0.25">
      <c r="A2765" s="1"/>
      <c r="B2765" s="1"/>
      <c r="C2765" s="1"/>
      <c r="D2765" s="1"/>
      <c r="E2765" s="1" t="s">
        <v>8599</v>
      </c>
      <c r="F2765" s="2">
        <v>44454</v>
      </c>
      <c r="G2765" s="3">
        <v>55731</v>
      </c>
      <c r="H2765" s="1"/>
      <c r="I2765" s="1"/>
      <c r="J2765" s="1" t="s">
        <v>8600</v>
      </c>
      <c r="K2765" s="2">
        <v>45300</v>
      </c>
      <c r="L2765" s="1" t="s">
        <v>4204</v>
      </c>
      <c r="M2765" s="1" t="str">
        <f t="shared" si="215"/>
        <v>Education</v>
      </c>
      <c r="N2765" s="1" t="s">
        <v>4222</v>
      </c>
      <c r="O2765" s="1" t="s">
        <v>4256</v>
      </c>
      <c r="P2765" s="1">
        <v>7982</v>
      </c>
      <c r="Q2765" s="1">
        <v>1156771</v>
      </c>
      <c r="R2765" s="1">
        <f t="shared" si="216"/>
        <v>0</v>
      </c>
      <c r="S2765" s="4">
        <v>168014.79452059147</v>
      </c>
      <c r="T2765" s="4">
        <v>169275.98812960705</v>
      </c>
      <c r="U2765" s="1">
        <f t="shared" si="217"/>
        <v>1156771</v>
      </c>
      <c r="V2765" s="4">
        <f t="shared" si="218"/>
        <v>819480.21734980145</v>
      </c>
      <c r="W2765" s="1" t="str">
        <f t="shared" si="219"/>
        <v>Favourable</v>
      </c>
    </row>
    <row r="2766" spans="1:23" x14ac:dyDescent="0.25">
      <c r="A2766" s="1"/>
      <c r="B2766" s="1"/>
      <c r="C2766" s="1"/>
      <c r="D2766" s="1"/>
      <c r="E2766" s="1" t="s">
        <v>8601</v>
      </c>
      <c r="F2766" s="2">
        <v>45234</v>
      </c>
      <c r="G2766" s="3">
        <v>18783</v>
      </c>
      <c r="H2766" s="1"/>
      <c r="I2766" s="1"/>
      <c r="J2766" s="1" t="s">
        <v>5532</v>
      </c>
      <c r="K2766" s="2">
        <v>44439</v>
      </c>
      <c r="L2766" s="1" t="s">
        <v>4204</v>
      </c>
      <c r="M2766" s="1" t="str">
        <f t="shared" si="215"/>
        <v>Education</v>
      </c>
      <c r="N2766" s="1" t="s">
        <v>4210</v>
      </c>
      <c r="O2766" s="1" t="s">
        <v>4338</v>
      </c>
      <c r="P2766" s="1">
        <v>5653</v>
      </c>
      <c r="Q2766" s="1">
        <v>2118800</v>
      </c>
      <c r="R2766" s="1">
        <f t="shared" si="216"/>
        <v>80635</v>
      </c>
      <c r="S2766" s="4">
        <v>417142.79486725532</v>
      </c>
      <c r="T2766" s="4">
        <v>252160.95596333558</v>
      </c>
      <c r="U2766" s="1">
        <f t="shared" si="217"/>
        <v>2038165</v>
      </c>
      <c r="V2766" s="4">
        <f t="shared" si="218"/>
        <v>1449496.249169409</v>
      </c>
      <c r="W2766" s="1" t="str">
        <f t="shared" si="219"/>
        <v>Favourable</v>
      </c>
    </row>
    <row r="2767" spans="1:23" x14ac:dyDescent="0.25">
      <c r="A2767" s="1"/>
      <c r="B2767" s="1"/>
      <c r="C2767" s="1"/>
      <c r="D2767" s="1"/>
      <c r="E2767" s="1" t="s">
        <v>8602</v>
      </c>
      <c r="F2767" s="2">
        <v>44087</v>
      </c>
      <c r="G2767" s="3">
        <v>31468</v>
      </c>
      <c r="H2767" s="1"/>
      <c r="I2767" s="1"/>
      <c r="J2767" s="1" t="s">
        <v>8603</v>
      </c>
      <c r="K2767" s="2">
        <v>45232</v>
      </c>
      <c r="L2767" s="1" t="s">
        <v>4204</v>
      </c>
      <c r="M2767" s="1" t="str">
        <f t="shared" si="215"/>
        <v>Education</v>
      </c>
      <c r="N2767" s="1" t="s">
        <v>4222</v>
      </c>
      <c r="O2767" s="1" t="s">
        <v>4304</v>
      </c>
      <c r="P2767" s="1">
        <v>7796</v>
      </c>
      <c r="Q2767" s="1">
        <v>2195237</v>
      </c>
      <c r="R2767" s="1">
        <f t="shared" si="216"/>
        <v>22707</v>
      </c>
      <c r="S2767" s="4">
        <v>1979274.1385537938</v>
      </c>
      <c r="T2767" s="4">
        <v>718450.47592706128</v>
      </c>
      <c r="U2767" s="1">
        <f t="shared" si="217"/>
        <v>2172530</v>
      </c>
      <c r="V2767" s="4">
        <f t="shared" si="218"/>
        <v>-502487.61448085494</v>
      </c>
      <c r="W2767" s="1" t="str">
        <f t="shared" si="219"/>
        <v>Adverse</v>
      </c>
    </row>
    <row r="2768" spans="1:23" x14ac:dyDescent="0.25">
      <c r="A2768" s="1"/>
      <c r="B2768" s="1"/>
      <c r="C2768" s="1"/>
      <c r="D2768" s="1"/>
      <c r="E2768" s="1" t="s">
        <v>5314</v>
      </c>
      <c r="F2768" s="2">
        <v>44898</v>
      </c>
      <c r="G2768" s="3">
        <v>55569</v>
      </c>
      <c r="H2768" s="1"/>
      <c r="I2768" s="1"/>
      <c r="J2768" s="1" t="s">
        <v>7477</v>
      </c>
      <c r="K2768" s="2">
        <v>44120</v>
      </c>
      <c r="L2768" s="1" t="s">
        <v>4204</v>
      </c>
      <c r="M2768" s="1" t="str">
        <f t="shared" si="215"/>
        <v>Education</v>
      </c>
      <c r="N2768" s="1" t="s">
        <v>4222</v>
      </c>
      <c r="O2768" s="1" t="s">
        <v>4402</v>
      </c>
      <c r="P2768" s="1">
        <v>6968</v>
      </c>
      <c r="Q2768" s="1">
        <v>1399507</v>
      </c>
      <c r="R2768" s="1">
        <f t="shared" si="216"/>
        <v>22230</v>
      </c>
      <c r="S2768" s="4">
        <v>700532.88338693487</v>
      </c>
      <c r="T2768" s="4">
        <v>111189.25373123273</v>
      </c>
      <c r="U2768" s="1">
        <f t="shared" si="217"/>
        <v>1377277</v>
      </c>
      <c r="V2768" s="4">
        <f t="shared" si="218"/>
        <v>587784.86288183241</v>
      </c>
      <c r="W2768" s="1" t="str">
        <f t="shared" si="219"/>
        <v>Favourable</v>
      </c>
    </row>
    <row r="2769" spans="1:23" x14ac:dyDescent="0.25">
      <c r="A2769" s="1"/>
      <c r="B2769" s="1"/>
      <c r="C2769" s="1"/>
      <c r="D2769" s="1"/>
      <c r="E2769" s="1" t="s">
        <v>6269</v>
      </c>
      <c r="F2769" s="2">
        <v>44277</v>
      </c>
      <c r="G2769" s="3">
        <v>10228</v>
      </c>
      <c r="H2769" s="1"/>
      <c r="I2769" s="1"/>
      <c r="J2769" s="1" t="s">
        <v>8604</v>
      </c>
      <c r="K2769" s="2">
        <v>44099</v>
      </c>
      <c r="L2769" s="1" t="s">
        <v>4212</v>
      </c>
      <c r="M2769" s="1" t="str">
        <f t="shared" si="215"/>
        <v>Agricultural Extension</v>
      </c>
      <c r="N2769" s="1" t="s">
        <v>4210</v>
      </c>
      <c r="O2769" s="1" t="s">
        <v>4217</v>
      </c>
      <c r="P2769" s="1">
        <v>7253</v>
      </c>
      <c r="Q2769" s="1">
        <v>1905649</v>
      </c>
      <c r="R2769" s="1">
        <f t="shared" si="216"/>
        <v>29268</v>
      </c>
      <c r="S2769" s="4">
        <v>1125977.0467063626</v>
      </c>
      <c r="T2769" s="4">
        <v>489916.52158766938</v>
      </c>
      <c r="U2769" s="1">
        <f t="shared" si="217"/>
        <v>1876381</v>
      </c>
      <c r="V2769" s="4">
        <f t="shared" si="218"/>
        <v>289755.43170596799</v>
      </c>
      <c r="W2769" s="1" t="str">
        <f t="shared" si="219"/>
        <v>Favourable</v>
      </c>
    </row>
    <row r="2770" spans="1:23" x14ac:dyDescent="0.25">
      <c r="A2770" s="1"/>
      <c r="B2770" s="1"/>
      <c r="C2770" s="1"/>
      <c r="D2770" s="1"/>
      <c r="E2770" s="1" t="s">
        <v>7906</v>
      </c>
      <c r="F2770" s="2">
        <v>44778</v>
      </c>
      <c r="G2770" s="3">
        <v>22142</v>
      </c>
      <c r="H2770" s="1"/>
      <c r="I2770" s="1"/>
      <c r="J2770" s="1" t="s">
        <v>7957</v>
      </c>
      <c r="K2770" s="2">
        <v>44351</v>
      </c>
      <c r="L2770" s="1" t="s">
        <v>4204</v>
      </c>
      <c r="M2770" s="1" t="str">
        <f t="shared" si="215"/>
        <v>Education</v>
      </c>
      <c r="N2770" s="1" t="s">
        <v>4222</v>
      </c>
      <c r="O2770" s="1" t="s">
        <v>4441</v>
      </c>
      <c r="P2770" s="1">
        <v>8477</v>
      </c>
      <c r="Q2770" s="1">
        <v>1376602</v>
      </c>
      <c r="R2770" s="1">
        <f t="shared" si="216"/>
        <v>53337</v>
      </c>
      <c r="S2770" s="4">
        <v>60752.505493420489</v>
      </c>
      <c r="T2770" s="4">
        <v>388964.8954230526</v>
      </c>
      <c r="U2770" s="1">
        <f t="shared" si="217"/>
        <v>1323265</v>
      </c>
      <c r="V2770" s="4">
        <f t="shared" si="218"/>
        <v>926884.59908352699</v>
      </c>
      <c r="W2770" s="1" t="str">
        <f t="shared" si="219"/>
        <v>Favourable</v>
      </c>
    </row>
    <row r="2771" spans="1:23" x14ac:dyDescent="0.25">
      <c r="A2771" s="1"/>
      <c r="B2771" s="1"/>
      <c r="C2771" s="1"/>
      <c r="D2771" s="1"/>
      <c r="E2771" s="1" t="s">
        <v>8605</v>
      </c>
      <c r="F2771" s="2">
        <v>44751</v>
      </c>
      <c r="G2771" s="3">
        <v>17411</v>
      </c>
      <c r="H2771" s="1"/>
      <c r="I2771" s="1"/>
      <c r="J2771" s="1" t="s">
        <v>8606</v>
      </c>
      <c r="K2771" s="2">
        <v>44181</v>
      </c>
      <c r="L2771" s="1" t="s">
        <v>4200</v>
      </c>
      <c r="M2771" s="1" t="str">
        <f t="shared" si="215"/>
        <v>Social Services</v>
      </c>
      <c r="N2771" s="1" t="s">
        <v>4210</v>
      </c>
      <c r="O2771" s="1" t="s">
        <v>4476</v>
      </c>
      <c r="P2771" s="1">
        <v>9092</v>
      </c>
      <c r="Q2771" s="1">
        <v>975217</v>
      </c>
      <c r="R2771" s="1">
        <f t="shared" si="216"/>
        <v>0</v>
      </c>
      <c r="S2771" s="4">
        <v>213811.10644826034</v>
      </c>
      <c r="T2771" s="4">
        <v>216384.3067539554</v>
      </c>
      <c r="U2771" s="1">
        <f t="shared" si="217"/>
        <v>975217</v>
      </c>
      <c r="V2771" s="4">
        <f t="shared" si="218"/>
        <v>545021.58679778432</v>
      </c>
      <c r="W2771" s="1" t="str">
        <f t="shared" si="219"/>
        <v>Favourable</v>
      </c>
    </row>
    <row r="2772" spans="1:23" x14ac:dyDescent="0.25">
      <c r="A2772" s="1"/>
      <c r="B2772" s="1"/>
      <c r="C2772" s="1"/>
      <c r="D2772" s="1"/>
      <c r="E2772" s="1" t="s">
        <v>8607</v>
      </c>
      <c r="F2772" s="2">
        <v>44784</v>
      </c>
      <c r="G2772" s="3">
        <v>53126</v>
      </c>
      <c r="H2772" s="1"/>
      <c r="I2772" s="1"/>
      <c r="J2772" s="1" t="s">
        <v>4844</v>
      </c>
      <c r="K2772" s="2">
        <v>44135</v>
      </c>
      <c r="L2772" s="1" t="s">
        <v>4200</v>
      </c>
      <c r="M2772" s="1" t="str">
        <f t="shared" si="215"/>
        <v>Social Services</v>
      </c>
      <c r="N2772" s="1" t="s">
        <v>4210</v>
      </c>
      <c r="O2772" s="1" t="s">
        <v>4226</v>
      </c>
      <c r="P2772" s="1">
        <v>5876</v>
      </c>
      <c r="Q2772" s="1">
        <v>426955</v>
      </c>
      <c r="R2772" s="1">
        <f t="shared" si="216"/>
        <v>77746</v>
      </c>
      <c r="S2772" s="4">
        <v>80354.806330594147</v>
      </c>
      <c r="T2772" s="4">
        <v>15323.416902570585</v>
      </c>
      <c r="U2772" s="1">
        <f t="shared" si="217"/>
        <v>349209</v>
      </c>
      <c r="V2772" s="4">
        <f t="shared" si="218"/>
        <v>331276.77676683525</v>
      </c>
      <c r="W2772" s="1" t="str">
        <f t="shared" si="219"/>
        <v>Favourable</v>
      </c>
    </row>
    <row r="2773" spans="1:23" x14ac:dyDescent="0.25">
      <c r="A2773" s="1"/>
      <c r="B2773" s="1"/>
      <c r="C2773" s="1"/>
      <c r="D2773" s="1"/>
      <c r="E2773" s="1" t="s">
        <v>6420</v>
      </c>
      <c r="F2773" s="2">
        <v>44954</v>
      </c>
      <c r="G2773" s="3">
        <v>58158</v>
      </c>
      <c r="H2773" s="1"/>
      <c r="I2773" s="1"/>
      <c r="J2773" s="1" t="s">
        <v>8608</v>
      </c>
      <c r="K2773" s="2">
        <v>44105</v>
      </c>
      <c r="L2773" s="1" t="s">
        <v>4200</v>
      </c>
      <c r="M2773" s="1" t="str">
        <f t="shared" si="215"/>
        <v>Social Services</v>
      </c>
      <c r="N2773" s="1" t="s">
        <v>4222</v>
      </c>
      <c r="O2773" s="1" t="s">
        <v>4388</v>
      </c>
      <c r="P2773" s="1">
        <v>7553</v>
      </c>
      <c r="Q2773" s="1">
        <v>1673648</v>
      </c>
      <c r="R2773" s="1">
        <f t="shared" si="216"/>
        <v>25010</v>
      </c>
      <c r="S2773" s="4">
        <v>1649559.4496889366</v>
      </c>
      <c r="T2773" s="4">
        <v>21198.657950714693</v>
      </c>
      <c r="U2773" s="1">
        <f t="shared" si="217"/>
        <v>1648638</v>
      </c>
      <c r="V2773" s="4">
        <f t="shared" si="218"/>
        <v>2889.8923603487201</v>
      </c>
      <c r="W2773" s="1" t="str">
        <f t="shared" si="219"/>
        <v>Favourable</v>
      </c>
    </row>
    <row r="2774" spans="1:23" x14ac:dyDescent="0.25">
      <c r="A2774" s="1"/>
      <c r="B2774" s="1"/>
      <c r="C2774" s="1"/>
      <c r="D2774" s="1"/>
      <c r="E2774" s="1" t="s">
        <v>8609</v>
      </c>
      <c r="F2774" s="2">
        <v>44963</v>
      </c>
      <c r="G2774" s="3">
        <v>25627</v>
      </c>
      <c r="H2774" s="1"/>
      <c r="I2774" s="1"/>
      <c r="J2774" s="1" t="s">
        <v>8610</v>
      </c>
      <c r="K2774" s="2">
        <v>45196</v>
      </c>
      <c r="L2774" s="1" t="s">
        <v>4204</v>
      </c>
      <c r="M2774" s="1" t="str">
        <f t="shared" si="215"/>
        <v>Education</v>
      </c>
      <c r="N2774" s="1" t="s">
        <v>4205</v>
      </c>
      <c r="O2774" s="1" t="s">
        <v>4441</v>
      </c>
      <c r="P2774" s="1">
        <v>7245</v>
      </c>
      <c r="Q2774" s="1">
        <v>1739684</v>
      </c>
      <c r="R2774" s="1">
        <f t="shared" si="216"/>
        <v>0</v>
      </c>
      <c r="S2774" s="4">
        <v>572745.84873970912</v>
      </c>
      <c r="T2774" s="4">
        <v>550694.91609953542</v>
      </c>
      <c r="U2774" s="1">
        <f t="shared" si="217"/>
        <v>1739684</v>
      </c>
      <c r="V2774" s="4">
        <f t="shared" si="218"/>
        <v>616243.23516075546</v>
      </c>
      <c r="W2774" s="1" t="str">
        <f t="shared" si="219"/>
        <v>Favourable</v>
      </c>
    </row>
    <row r="2775" spans="1:23" x14ac:dyDescent="0.25">
      <c r="A2775" s="1"/>
      <c r="B2775" s="1"/>
      <c r="C2775" s="1"/>
      <c r="D2775" s="1"/>
      <c r="E2775" s="1" t="s">
        <v>8611</v>
      </c>
      <c r="F2775" s="2">
        <v>44092</v>
      </c>
      <c r="G2775" s="3">
        <v>38504</v>
      </c>
      <c r="H2775" s="1"/>
      <c r="I2775" s="1"/>
      <c r="J2775" s="1" t="s">
        <v>7459</v>
      </c>
      <c r="K2775" s="2">
        <v>44678</v>
      </c>
      <c r="L2775" s="1" t="s">
        <v>4204</v>
      </c>
      <c r="M2775" s="1" t="str">
        <f t="shared" si="215"/>
        <v>Education</v>
      </c>
      <c r="N2775" s="1" t="s">
        <v>4222</v>
      </c>
      <c r="O2775" s="1" t="s">
        <v>4286</v>
      </c>
      <c r="P2775" s="1">
        <v>7859</v>
      </c>
      <c r="Q2775" s="1">
        <v>579982</v>
      </c>
      <c r="R2775" s="1">
        <f t="shared" si="216"/>
        <v>55692</v>
      </c>
      <c r="S2775" s="4">
        <v>38389.297020415972</v>
      </c>
      <c r="T2775" s="4">
        <v>53803.72694223273</v>
      </c>
      <c r="U2775" s="1">
        <f t="shared" si="217"/>
        <v>524290</v>
      </c>
      <c r="V2775" s="4">
        <f t="shared" si="218"/>
        <v>487788.9760373513</v>
      </c>
      <c r="W2775" s="1" t="str">
        <f t="shared" si="219"/>
        <v>Favourable</v>
      </c>
    </row>
    <row r="2776" spans="1:23" x14ac:dyDescent="0.25">
      <c r="A2776" s="1"/>
      <c r="B2776" s="1"/>
      <c r="C2776" s="1"/>
      <c r="D2776" s="1"/>
      <c r="E2776" s="1" t="s">
        <v>8612</v>
      </c>
      <c r="F2776" s="2">
        <v>44147</v>
      </c>
      <c r="G2776" s="3">
        <v>40244</v>
      </c>
      <c r="H2776" s="1"/>
      <c r="I2776" s="1"/>
      <c r="J2776" s="1" t="s">
        <v>8613</v>
      </c>
      <c r="K2776" s="2">
        <v>44800</v>
      </c>
      <c r="L2776" s="1" t="s">
        <v>4212</v>
      </c>
      <c r="M2776" s="1" t="str">
        <f t="shared" si="215"/>
        <v>Agricultural Extension</v>
      </c>
      <c r="N2776" s="1" t="s">
        <v>4210</v>
      </c>
      <c r="O2776" s="1" t="s">
        <v>4247</v>
      </c>
      <c r="P2776" s="1">
        <v>9077</v>
      </c>
      <c r="Q2776" s="1">
        <v>1293856</v>
      </c>
      <c r="R2776" s="1">
        <f t="shared" si="216"/>
        <v>0</v>
      </c>
      <c r="S2776" s="4">
        <v>347891.45630613435</v>
      </c>
      <c r="T2776" s="4">
        <v>114506.1237763902</v>
      </c>
      <c r="U2776" s="1">
        <f t="shared" si="217"/>
        <v>1293856</v>
      </c>
      <c r="V2776" s="4">
        <f t="shared" si="218"/>
        <v>831458.41991747543</v>
      </c>
      <c r="W2776" s="1" t="str">
        <f t="shared" si="219"/>
        <v>Favourable</v>
      </c>
    </row>
    <row r="2777" spans="1:23" x14ac:dyDescent="0.25">
      <c r="A2777" s="1"/>
      <c r="B2777" s="1"/>
      <c r="C2777" s="1"/>
      <c r="D2777" s="1"/>
      <c r="E2777" s="1" t="s">
        <v>8614</v>
      </c>
      <c r="F2777" s="2">
        <v>44323</v>
      </c>
      <c r="G2777" s="3">
        <v>56105</v>
      </c>
      <c r="H2777" s="1"/>
      <c r="I2777" s="1"/>
      <c r="J2777" s="1" t="s">
        <v>4436</v>
      </c>
      <c r="K2777" s="2">
        <v>45406</v>
      </c>
      <c r="L2777" s="1" t="s">
        <v>4218</v>
      </c>
      <c r="M2777" s="1" t="str">
        <f t="shared" si="215"/>
        <v>Infrastructure</v>
      </c>
      <c r="N2777" s="1" t="s">
        <v>4205</v>
      </c>
      <c r="O2777" s="1" t="s">
        <v>4476</v>
      </c>
      <c r="P2777" s="1">
        <v>8977</v>
      </c>
      <c r="Q2777" s="1">
        <v>2194695</v>
      </c>
      <c r="R2777" s="1">
        <f t="shared" si="216"/>
        <v>87723</v>
      </c>
      <c r="S2777" s="4">
        <v>1129650.5313632509</v>
      </c>
      <c r="T2777" s="4">
        <v>502116.71223460993</v>
      </c>
      <c r="U2777" s="1">
        <f t="shared" si="217"/>
        <v>2106972</v>
      </c>
      <c r="V2777" s="4">
        <f t="shared" si="218"/>
        <v>562927.75640213909</v>
      </c>
      <c r="W2777" s="1" t="str">
        <f t="shared" si="219"/>
        <v>Favourable</v>
      </c>
    </row>
    <row r="2778" spans="1:23" x14ac:dyDescent="0.25">
      <c r="A2778" s="1"/>
      <c r="B2778" s="1"/>
      <c r="C2778" s="1"/>
      <c r="D2778" s="1"/>
      <c r="E2778" s="1" t="s">
        <v>6286</v>
      </c>
      <c r="F2778" s="2">
        <v>44421</v>
      </c>
      <c r="G2778" s="3">
        <v>26744</v>
      </c>
      <c r="H2778" s="1"/>
      <c r="I2778" s="1"/>
      <c r="J2778" s="1" t="s">
        <v>8615</v>
      </c>
      <c r="K2778" s="2">
        <v>45141</v>
      </c>
      <c r="L2778" s="1" t="s">
        <v>4200</v>
      </c>
      <c r="M2778" s="1" t="str">
        <f t="shared" si="215"/>
        <v>Social Services</v>
      </c>
      <c r="N2778" s="1" t="s">
        <v>4205</v>
      </c>
      <c r="O2778" s="1" t="s">
        <v>4379</v>
      </c>
      <c r="P2778" s="1">
        <v>7409</v>
      </c>
      <c r="Q2778" s="1">
        <v>1314994</v>
      </c>
      <c r="R2778" s="1">
        <f t="shared" si="216"/>
        <v>0</v>
      </c>
      <c r="S2778" s="4">
        <v>1070786.6986622976</v>
      </c>
      <c r="T2778" s="4">
        <v>255880.80578371079</v>
      </c>
      <c r="U2778" s="1">
        <f t="shared" si="217"/>
        <v>1314994</v>
      </c>
      <c r="V2778" s="4">
        <f t="shared" si="218"/>
        <v>-11673.504446008243</v>
      </c>
      <c r="W2778" s="1" t="str">
        <f t="shared" si="219"/>
        <v>Adverse</v>
      </c>
    </row>
    <row r="2779" spans="1:23" x14ac:dyDescent="0.25">
      <c r="A2779" s="1"/>
      <c r="B2779" s="1"/>
      <c r="C2779" s="1"/>
      <c r="D2779" s="1"/>
      <c r="E2779" s="1" t="s">
        <v>8616</v>
      </c>
      <c r="F2779" s="2">
        <v>44824</v>
      </c>
      <c r="G2779" s="3">
        <v>58764</v>
      </c>
      <c r="H2779" s="1"/>
      <c r="I2779" s="1"/>
      <c r="J2779" s="1" t="s">
        <v>7369</v>
      </c>
      <c r="K2779" s="2">
        <v>44041</v>
      </c>
      <c r="L2779" s="1" t="s">
        <v>4218</v>
      </c>
      <c r="M2779" s="1" t="str">
        <f t="shared" si="215"/>
        <v>Infrastructure</v>
      </c>
      <c r="N2779" s="1" t="s">
        <v>4205</v>
      </c>
      <c r="O2779" s="1" t="s">
        <v>4476</v>
      </c>
      <c r="P2779" s="1">
        <v>7311</v>
      </c>
      <c r="Q2779" s="1">
        <v>670823</v>
      </c>
      <c r="R2779" s="1">
        <f t="shared" si="216"/>
        <v>28149</v>
      </c>
      <c r="S2779" s="4">
        <v>406267.28024165967</v>
      </c>
      <c r="T2779" s="4">
        <v>19152.582220173255</v>
      </c>
      <c r="U2779" s="1">
        <f t="shared" si="217"/>
        <v>642674</v>
      </c>
      <c r="V2779" s="4">
        <f t="shared" si="218"/>
        <v>245403.13753816707</v>
      </c>
      <c r="W2779" s="1" t="str">
        <f t="shared" si="219"/>
        <v>Favourable</v>
      </c>
    </row>
    <row r="2780" spans="1:23" x14ac:dyDescent="0.25">
      <c r="A2780" s="1"/>
      <c r="B2780" s="1"/>
      <c r="C2780" s="1"/>
      <c r="D2780" s="1"/>
      <c r="E2780" s="1" t="s">
        <v>8617</v>
      </c>
      <c r="F2780" s="2">
        <v>45362</v>
      </c>
      <c r="G2780" s="3">
        <v>17842</v>
      </c>
      <c r="H2780" s="1"/>
      <c r="I2780" s="1"/>
      <c r="J2780" s="1" t="s">
        <v>8618</v>
      </c>
      <c r="K2780" s="2">
        <v>44703</v>
      </c>
      <c r="L2780" s="1" t="s">
        <v>4218</v>
      </c>
      <c r="M2780" s="1" t="str">
        <f t="shared" si="215"/>
        <v>Infrastructure</v>
      </c>
      <c r="N2780" s="1" t="s">
        <v>4210</v>
      </c>
      <c r="O2780" s="1" t="s">
        <v>4264</v>
      </c>
      <c r="P2780" s="1">
        <v>7292</v>
      </c>
      <c r="Q2780" s="1">
        <v>1198532</v>
      </c>
      <c r="R2780" s="1">
        <f t="shared" si="216"/>
        <v>47620</v>
      </c>
      <c r="S2780" s="4">
        <v>572427.39487422118</v>
      </c>
      <c r="T2780" s="4">
        <v>374521.76475128875</v>
      </c>
      <c r="U2780" s="1">
        <f t="shared" si="217"/>
        <v>1150912</v>
      </c>
      <c r="V2780" s="4">
        <f t="shared" si="218"/>
        <v>251582.84037449001</v>
      </c>
      <c r="W2780" s="1" t="str">
        <f t="shared" si="219"/>
        <v>Favourable</v>
      </c>
    </row>
    <row r="2781" spans="1:23" x14ac:dyDescent="0.25">
      <c r="A2781" s="1"/>
      <c r="B2781" s="1"/>
      <c r="C2781" s="1"/>
      <c r="D2781" s="1"/>
      <c r="E2781" s="1" t="s">
        <v>7534</v>
      </c>
      <c r="F2781" s="2">
        <v>45238</v>
      </c>
      <c r="G2781" s="3">
        <v>35711</v>
      </c>
      <c r="H2781" s="1"/>
      <c r="I2781" s="1"/>
      <c r="J2781" s="1" t="s">
        <v>8619</v>
      </c>
      <c r="K2781" s="2">
        <v>44699</v>
      </c>
      <c r="L2781" s="1" t="s">
        <v>4216</v>
      </c>
      <c r="M2781" s="1" t="str">
        <f t="shared" si="215"/>
        <v>Agricultural Extension</v>
      </c>
      <c r="N2781" s="1" t="s">
        <v>4205</v>
      </c>
      <c r="O2781" s="1" t="s">
        <v>4338</v>
      </c>
      <c r="P2781" s="1">
        <v>7122</v>
      </c>
      <c r="Q2781" s="1">
        <v>1191744</v>
      </c>
      <c r="R2781" s="1">
        <f t="shared" si="216"/>
        <v>0</v>
      </c>
      <c r="S2781" s="4">
        <v>231801.491275751</v>
      </c>
      <c r="T2781" s="4">
        <v>91367.766308797814</v>
      </c>
      <c r="U2781" s="1">
        <f t="shared" si="217"/>
        <v>1191744</v>
      </c>
      <c r="V2781" s="4">
        <f t="shared" si="218"/>
        <v>868574.74241545121</v>
      </c>
      <c r="W2781" s="1" t="str">
        <f t="shared" si="219"/>
        <v>Favourable</v>
      </c>
    </row>
    <row r="2782" spans="1:23" x14ac:dyDescent="0.25">
      <c r="A2782" s="1"/>
      <c r="B2782" s="1"/>
      <c r="C2782" s="1"/>
      <c r="D2782" s="1"/>
      <c r="E2782" s="1" t="s">
        <v>8620</v>
      </c>
      <c r="F2782" s="2">
        <v>44185</v>
      </c>
      <c r="G2782" s="3">
        <v>14593</v>
      </c>
      <c r="H2782" s="1"/>
      <c r="I2782" s="1"/>
      <c r="J2782" s="1" t="s">
        <v>8259</v>
      </c>
      <c r="K2782" s="2">
        <v>43862</v>
      </c>
      <c r="L2782" s="1" t="s">
        <v>4218</v>
      </c>
      <c r="M2782" s="1" t="str">
        <f t="shared" si="215"/>
        <v>Infrastructure</v>
      </c>
      <c r="N2782" s="1" t="s">
        <v>4210</v>
      </c>
      <c r="O2782" s="1" t="s">
        <v>4259</v>
      </c>
      <c r="P2782" s="1">
        <v>7505</v>
      </c>
      <c r="Q2782" s="1">
        <v>1811386</v>
      </c>
      <c r="R2782" s="1">
        <f t="shared" si="216"/>
        <v>17085</v>
      </c>
      <c r="S2782" s="4">
        <v>234205.18186969231</v>
      </c>
      <c r="T2782" s="4">
        <v>229472.11169575856</v>
      </c>
      <c r="U2782" s="1">
        <f t="shared" si="217"/>
        <v>1794301</v>
      </c>
      <c r="V2782" s="4">
        <f t="shared" si="218"/>
        <v>1347708.7064345491</v>
      </c>
      <c r="W2782" s="1" t="str">
        <f t="shared" si="219"/>
        <v>Favourable</v>
      </c>
    </row>
    <row r="2783" spans="1:23" x14ac:dyDescent="0.25">
      <c r="A2783" s="1"/>
      <c r="B2783" s="1"/>
      <c r="C2783" s="1"/>
      <c r="D2783" s="1"/>
      <c r="E2783" s="1" t="s">
        <v>8621</v>
      </c>
      <c r="F2783" s="2">
        <v>45300</v>
      </c>
      <c r="G2783" s="3">
        <v>57579</v>
      </c>
      <c r="H2783" s="1"/>
      <c r="I2783" s="1"/>
      <c r="J2783" s="1" t="s">
        <v>6407</v>
      </c>
      <c r="K2783" s="2">
        <v>44940</v>
      </c>
      <c r="L2783" s="1" t="s">
        <v>4218</v>
      </c>
      <c r="M2783" s="1" t="str">
        <f t="shared" si="215"/>
        <v>Infrastructure</v>
      </c>
      <c r="N2783" s="1" t="s">
        <v>4222</v>
      </c>
      <c r="O2783" s="1" t="s">
        <v>4244</v>
      </c>
      <c r="P2783" s="1">
        <v>7543</v>
      </c>
      <c r="Q2783" s="1">
        <v>2048267</v>
      </c>
      <c r="R2783" s="1">
        <f t="shared" si="216"/>
        <v>26759</v>
      </c>
      <c r="S2783" s="4">
        <v>532664.83819783258</v>
      </c>
      <c r="T2783" s="4">
        <v>543001.07003876043</v>
      </c>
      <c r="U2783" s="1">
        <f t="shared" si="217"/>
        <v>2021508</v>
      </c>
      <c r="V2783" s="4">
        <f t="shared" si="218"/>
        <v>972601.09176340699</v>
      </c>
      <c r="W2783" s="1" t="str">
        <f t="shared" si="219"/>
        <v>Favourable</v>
      </c>
    </row>
    <row r="2784" spans="1:23" x14ac:dyDescent="0.25">
      <c r="A2784" s="1"/>
      <c r="B2784" s="1"/>
      <c r="C2784" s="1"/>
      <c r="D2784" s="1"/>
      <c r="E2784" s="1" t="s">
        <v>7955</v>
      </c>
      <c r="F2784" s="2">
        <v>44644</v>
      </c>
      <c r="G2784" s="3">
        <v>12698</v>
      </c>
      <c r="H2784" s="1"/>
      <c r="I2784" s="1"/>
      <c r="J2784" s="1" t="s">
        <v>8622</v>
      </c>
      <c r="K2784" s="2">
        <v>44306</v>
      </c>
      <c r="L2784" s="1" t="s">
        <v>4216</v>
      </c>
      <c r="M2784" s="1" t="str">
        <f t="shared" si="215"/>
        <v>Agricultural Extension</v>
      </c>
      <c r="N2784" s="1" t="s">
        <v>4222</v>
      </c>
      <c r="O2784" s="1" t="s">
        <v>4496</v>
      </c>
      <c r="P2784" s="1">
        <v>8298</v>
      </c>
      <c r="Q2784" s="1">
        <v>1332535</v>
      </c>
      <c r="R2784" s="1">
        <f t="shared" si="216"/>
        <v>0</v>
      </c>
      <c r="S2784" s="4">
        <v>105233.18121478053</v>
      </c>
      <c r="T2784" s="4">
        <v>74305.380252218471</v>
      </c>
      <c r="U2784" s="1">
        <f t="shared" si="217"/>
        <v>1332535</v>
      </c>
      <c r="V2784" s="4">
        <f t="shared" si="218"/>
        <v>1152996.4385330011</v>
      </c>
      <c r="W2784" s="1" t="str">
        <f t="shared" si="219"/>
        <v>Favourable</v>
      </c>
    </row>
    <row r="2785" spans="1:23" x14ac:dyDescent="0.25">
      <c r="A2785" s="1"/>
      <c r="B2785" s="1"/>
      <c r="C2785" s="1"/>
      <c r="D2785" s="1"/>
      <c r="E2785" s="1" t="s">
        <v>8623</v>
      </c>
      <c r="F2785" s="2">
        <v>44519</v>
      </c>
      <c r="G2785" s="3">
        <v>44146</v>
      </c>
      <c r="H2785" s="1"/>
      <c r="I2785" s="1"/>
      <c r="J2785" s="1" t="s">
        <v>6803</v>
      </c>
      <c r="K2785" s="2">
        <v>44165</v>
      </c>
      <c r="L2785" s="1" t="s">
        <v>4212</v>
      </c>
      <c r="M2785" s="1" t="str">
        <f t="shared" si="215"/>
        <v>Agricultural Extension</v>
      </c>
      <c r="N2785" s="1" t="s">
        <v>4205</v>
      </c>
      <c r="O2785" s="1" t="s">
        <v>4256</v>
      </c>
      <c r="P2785" s="1">
        <v>8724</v>
      </c>
      <c r="Q2785" s="1">
        <v>308074</v>
      </c>
      <c r="R2785" s="1">
        <f t="shared" si="216"/>
        <v>28426</v>
      </c>
      <c r="S2785" s="4">
        <v>256942.74532593964</v>
      </c>
      <c r="T2785" s="4">
        <v>78998.202337932526</v>
      </c>
      <c r="U2785" s="1">
        <f t="shared" si="217"/>
        <v>279648</v>
      </c>
      <c r="V2785" s="4">
        <f t="shared" si="218"/>
        <v>-27866.947663872153</v>
      </c>
      <c r="W2785" s="1" t="str">
        <f t="shared" si="219"/>
        <v>Adverse</v>
      </c>
    </row>
    <row r="2786" spans="1:23" x14ac:dyDescent="0.25">
      <c r="A2786" s="1"/>
      <c r="B2786" s="1"/>
      <c r="C2786" s="1"/>
      <c r="D2786" s="1"/>
      <c r="E2786" s="1" t="s">
        <v>6143</v>
      </c>
      <c r="F2786" s="2">
        <v>44952</v>
      </c>
      <c r="G2786" s="3">
        <v>32686</v>
      </c>
      <c r="H2786" s="1"/>
      <c r="I2786" s="1"/>
      <c r="J2786" s="1" t="s">
        <v>8624</v>
      </c>
      <c r="K2786" s="2">
        <v>44268</v>
      </c>
      <c r="L2786" s="1" t="s">
        <v>4204</v>
      </c>
      <c r="M2786" s="1" t="str">
        <f t="shared" si="215"/>
        <v>Education</v>
      </c>
      <c r="N2786" s="1" t="s">
        <v>4205</v>
      </c>
      <c r="O2786" s="1" t="s">
        <v>4270</v>
      </c>
      <c r="P2786" s="1">
        <v>6941</v>
      </c>
      <c r="Q2786" s="1">
        <v>291587</v>
      </c>
      <c r="R2786" s="1">
        <f t="shared" si="216"/>
        <v>0</v>
      </c>
      <c r="S2786" s="4">
        <v>125680.33965969618</v>
      </c>
      <c r="T2786" s="4">
        <v>81706.904179961057</v>
      </c>
      <c r="U2786" s="1">
        <f t="shared" si="217"/>
        <v>291587</v>
      </c>
      <c r="V2786" s="4">
        <f t="shared" si="218"/>
        <v>84199.756160342775</v>
      </c>
      <c r="W2786" s="1" t="str">
        <f t="shared" si="219"/>
        <v>Favourable</v>
      </c>
    </row>
    <row r="2787" spans="1:23" x14ac:dyDescent="0.25">
      <c r="A2787" s="1"/>
      <c r="B2787" s="1"/>
      <c r="C2787" s="1"/>
      <c r="D2787" s="1"/>
      <c r="E2787" s="1" t="s">
        <v>8625</v>
      </c>
      <c r="F2787" s="2">
        <v>44008</v>
      </c>
      <c r="G2787" s="3">
        <v>46749</v>
      </c>
      <c r="H2787" s="1"/>
      <c r="I2787" s="1"/>
      <c r="J2787" s="1" t="s">
        <v>8626</v>
      </c>
      <c r="K2787" s="2">
        <v>45175</v>
      </c>
      <c r="L2787" s="1" t="s">
        <v>4204</v>
      </c>
      <c r="M2787" s="1" t="str">
        <f t="shared" si="215"/>
        <v>Education</v>
      </c>
      <c r="N2787" s="1" t="s">
        <v>4205</v>
      </c>
      <c r="O2787" s="1" t="s">
        <v>4211</v>
      </c>
      <c r="P2787" s="1">
        <v>6395</v>
      </c>
      <c r="Q2787" s="1">
        <v>789877</v>
      </c>
      <c r="R2787" s="1">
        <f t="shared" si="216"/>
        <v>0</v>
      </c>
      <c r="S2787" s="4">
        <v>322739.77684596123</v>
      </c>
      <c r="T2787" s="4">
        <v>140564.70502906639</v>
      </c>
      <c r="U2787" s="1">
        <f t="shared" si="217"/>
        <v>789877</v>
      </c>
      <c r="V2787" s="4">
        <f t="shared" si="218"/>
        <v>326572.51812497235</v>
      </c>
      <c r="W2787" s="1" t="str">
        <f t="shared" si="219"/>
        <v>Favourable</v>
      </c>
    </row>
    <row r="2788" spans="1:23" x14ac:dyDescent="0.25">
      <c r="A2788" s="1"/>
      <c r="B2788" s="1"/>
      <c r="C2788" s="1"/>
      <c r="D2788" s="1"/>
      <c r="E2788" s="1" t="s">
        <v>8530</v>
      </c>
      <c r="F2788" s="2">
        <v>44118</v>
      </c>
      <c r="G2788" s="3">
        <v>39351</v>
      </c>
      <c r="H2788" s="1"/>
      <c r="I2788" s="1"/>
      <c r="J2788" s="1" t="s">
        <v>7613</v>
      </c>
      <c r="K2788" s="2">
        <v>43926</v>
      </c>
      <c r="L2788" s="1" t="s">
        <v>4200</v>
      </c>
      <c r="M2788" s="1" t="str">
        <f t="shared" si="215"/>
        <v>Social Services</v>
      </c>
      <c r="N2788" s="1" t="s">
        <v>4210</v>
      </c>
      <c r="O2788" s="1" t="s">
        <v>4441</v>
      </c>
      <c r="P2788" s="1">
        <v>8390</v>
      </c>
      <c r="Q2788" s="1">
        <v>497608</v>
      </c>
      <c r="R2788" s="1">
        <f t="shared" si="216"/>
        <v>26219</v>
      </c>
      <c r="S2788" s="4">
        <v>344031.97019859805</v>
      </c>
      <c r="T2788" s="4">
        <v>130287.1933560918</v>
      </c>
      <c r="U2788" s="1">
        <f t="shared" si="217"/>
        <v>471389</v>
      </c>
      <c r="V2788" s="4">
        <f t="shared" si="218"/>
        <v>23288.836445310153</v>
      </c>
      <c r="W2788" s="1" t="str">
        <f t="shared" si="219"/>
        <v>Favourable</v>
      </c>
    </row>
    <row r="2789" spans="1:23" x14ac:dyDescent="0.25">
      <c r="A2789" s="1"/>
      <c r="B2789" s="1"/>
      <c r="C2789" s="1"/>
      <c r="D2789" s="1"/>
      <c r="E2789" s="1" t="s">
        <v>8627</v>
      </c>
      <c r="F2789" s="2">
        <v>44302</v>
      </c>
      <c r="G2789" s="3">
        <v>28182</v>
      </c>
      <c r="H2789" s="1"/>
      <c r="I2789" s="1"/>
      <c r="J2789" s="1" t="s">
        <v>6663</v>
      </c>
      <c r="K2789" s="2">
        <v>45404</v>
      </c>
      <c r="L2789" s="1" t="s">
        <v>4216</v>
      </c>
      <c r="M2789" s="1" t="str">
        <f t="shared" si="215"/>
        <v>Agricultural Extension</v>
      </c>
      <c r="N2789" s="1" t="s">
        <v>4205</v>
      </c>
      <c r="O2789" s="1" t="s">
        <v>4289</v>
      </c>
      <c r="P2789" s="1">
        <v>9105</v>
      </c>
      <c r="Q2789" s="1">
        <v>1851879</v>
      </c>
      <c r="R2789" s="1">
        <f t="shared" si="216"/>
        <v>50370</v>
      </c>
      <c r="S2789" s="4">
        <v>1761804.4778906968</v>
      </c>
      <c r="T2789" s="4">
        <v>518264.54224841786</v>
      </c>
      <c r="U2789" s="1">
        <f t="shared" si="217"/>
        <v>1801509</v>
      </c>
      <c r="V2789" s="4">
        <f t="shared" si="218"/>
        <v>-428190.02013911493</v>
      </c>
      <c r="W2789" s="1" t="str">
        <f t="shared" si="219"/>
        <v>Adverse</v>
      </c>
    </row>
    <row r="2790" spans="1:23" x14ac:dyDescent="0.25">
      <c r="A2790" s="1"/>
      <c r="B2790" s="1"/>
      <c r="C2790" s="1"/>
      <c r="D2790" s="1"/>
      <c r="E2790" s="1" t="s">
        <v>8628</v>
      </c>
      <c r="F2790" s="2">
        <v>45247</v>
      </c>
      <c r="G2790" s="3">
        <v>36968</v>
      </c>
      <c r="H2790" s="1"/>
      <c r="I2790" s="1"/>
      <c r="J2790" s="1" t="s">
        <v>6865</v>
      </c>
      <c r="K2790" s="2">
        <v>44084</v>
      </c>
      <c r="L2790" s="1" t="s">
        <v>4200</v>
      </c>
      <c r="M2790" s="1" t="str">
        <f t="shared" si="215"/>
        <v>Social Services</v>
      </c>
      <c r="N2790" s="1" t="s">
        <v>4205</v>
      </c>
      <c r="O2790" s="1" t="s">
        <v>4301</v>
      </c>
      <c r="P2790" s="1">
        <v>7917</v>
      </c>
      <c r="Q2790" s="1">
        <v>253743</v>
      </c>
      <c r="R2790" s="1">
        <f t="shared" si="216"/>
        <v>45907</v>
      </c>
      <c r="S2790" s="4">
        <v>244721.0298367216</v>
      </c>
      <c r="T2790" s="4">
        <v>60880.18188118362</v>
      </c>
      <c r="U2790" s="1">
        <f t="shared" si="217"/>
        <v>207836</v>
      </c>
      <c r="V2790" s="4">
        <f t="shared" si="218"/>
        <v>-51858.211717905244</v>
      </c>
      <c r="W2790" s="1" t="str">
        <f t="shared" si="219"/>
        <v>Adverse</v>
      </c>
    </row>
    <row r="2791" spans="1:23" x14ac:dyDescent="0.25">
      <c r="A2791" s="1"/>
      <c r="B2791" s="1"/>
      <c r="C2791" s="1"/>
      <c r="D2791" s="1"/>
      <c r="E2791" s="1" t="s">
        <v>8629</v>
      </c>
      <c r="F2791" s="2">
        <v>44243</v>
      </c>
      <c r="G2791" s="3">
        <v>50908</v>
      </c>
      <c r="H2791" s="1"/>
      <c r="I2791" s="1"/>
      <c r="J2791" s="1" t="s">
        <v>6509</v>
      </c>
      <c r="K2791" s="2">
        <v>43956</v>
      </c>
      <c r="L2791" s="1" t="s">
        <v>4204</v>
      </c>
      <c r="M2791" s="1" t="str">
        <f t="shared" si="215"/>
        <v>Education</v>
      </c>
      <c r="N2791" s="1" t="s">
        <v>4205</v>
      </c>
      <c r="O2791" s="1" t="s">
        <v>4286</v>
      </c>
      <c r="P2791" s="1">
        <v>9148</v>
      </c>
      <c r="Q2791" s="1">
        <v>1055411</v>
      </c>
      <c r="R2791" s="1">
        <f t="shared" si="216"/>
        <v>20383</v>
      </c>
      <c r="S2791" s="4">
        <v>621452.55503678822</v>
      </c>
      <c r="T2791" s="4">
        <v>206434.83243526946</v>
      </c>
      <c r="U2791" s="1">
        <f t="shared" si="217"/>
        <v>1035028</v>
      </c>
      <c r="V2791" s="4">
        <f t="shared" si="218"/>
        <v>227523.61252794228</v>
      </c>
      <c r="W2791" s="1" t="str">
        <f t="shared" si="219"/>
        <v>Favourable</v>
      </c>
    </row>
    <row r="2792" spans="1:23" x14ac:dyDescent="0.25">
      <c r="A2792" s="1"/>
      <c r="B2792" s="1"/>
      <c r="C2792" s="1"/>
      <c r="D2792" s="1"/>
      <c r="E2792" s="1" t="s">
        <v>8630</v>
      </c>
      <c r="F2792" s="2">
        <v>44439</v>
      </c>
      <c r="G2792" s="3">
        <v>53210</v>
      </c>
      <c r="H2792" s="1"/>
      <c r="I2792" s="1"/>
      <c r="J2792" s="1" t="s">
        <v>8631</v>
      </c>
      <c r="K2792" s="2">
        <v>44292</v>
      </c>
      <c r="L2792" s="1" t="s">
        <v>4204</v>
      </c>
      <c r="M2792" s="1" t="str">
        <f t="shared" si="215"/>
        <v>Education</v>
      </c>
      <c r="N2792" s="1" t="s">
        <v>4210</v>
      </c>
      <c r="O2792" s="1" t="s">
        <v>4458</v>
      </c>
      <c r="P2792" s="1">
        <v>7957</v>
      </c>
      <c r="Q2792" s="1">
        <v>1146404</v>
      </c>
      <c r="R2792" s="1">
        <f t="shared" si="216"/>
        <v>12035</v>
      </c>
      <c r="S2792" s="4">
        <v>553305.06210755219</v>
      </c>
      <c r="T2792" s="4">
        <v>37080.040229881386</v>
      </c>
      <c r="U2792" s="1">
        <f t="shared" si="217"/>
        <v>1134369</v>
      </c>
      <c r="V2792" s="4">
        <f t="shared" si="218"/>
        <v>556018.89766256639</v>
      </c>
      <c r="W2792" s="1" t="str">
        <f t="shared" si="219"/>
        <v>Favourable</v>
      </c>
    </row>
    <row r="2793" spans="1:23" x14ac:dyDescent="0.25">
      <c r="A2793" s="1"/>
      <c r="B2793" s="1"/>
      <c r="C2793" s="1"/>
      <c r="D2793" s="1"/>
      <c r="E2793" s="1" t="s">
        <v>8632</v>
      </c>
      <c r="F2793" s="2">
        <v>43972</v>
      </c>
      <c r="G2793" s="3">
        <v>32532</v>
      </c>
      <c r="H2793" s="1"/>
      <c r="I2793" s="1"/>
      <c r="J2793" s="1" t="s">
        <v>4466</v>
      </c>
      <c r="K2793" s="2">
        <v>45360</v>
      </c>
      <c r="L2793" s="1" t="s">
        <v>4212</v>
      </c>
      <c r="M2793" s="1" t="str">
        <f t="shared" si="215"/>
        <v>Agricultural Extension</v>
      </c>
      <c r="N2793" s="1" t="s">
        <v>4210</v>
      </c>
      <c r="O2793" s="1" t="s">
        <v>4286</v>
      </c>
      <c r="P2793" s="1">
        <v>8827</v>
      </c>
      <c r="Q2793" s="1">
        <v>2304397</v>
      </c>
      <c r="R2793" s="1">
        <f t="shared" si="216"/>
        <v>30019</v>
      </c>
      <c r="S2793" s="4">
        <v>475580.91499518981</v>
      </c>
      <c r="T2793" s="4">
        <v>195374.80790643112</v>
      </c>
      <c r="U2793" s="1">
        <f t="shared" si="217"/>
        <v>2274378</v>
      </c>
      <c r="V2793" s="4">
        <f t="shared" si="218"/>
        <v>1633441.2770983791</v>
      </c>
      <c r="W2793" s="1" t="str">
        <f t="shared" si="219"/>
        <v>Favourable</v>
      </c>
    </row>
    <row r="2794" spans="1:23" x14ac:dyDescent="0.25">
      <c r="A2794" s="1"/>
      <c r="B2794" s="1"/>
      <c r="C2794" s="1"/>
      <c r="D2794" s="1"/>
      <c r="E2794" s="1" t="s">
        <v>6024</v>
      </c>
      <c r="F2794" s="2">
        <v>45086</v>
      </c>
      <c r="G2794" s="3">
        <v>13760</v>
      </c>
      <c r="H2794" s="1"/>
      <c r="I2794" s="1"/>
      <c r="J2794" s="1" t="s">
        <v>8633</v>
      </c>
      <c r="K2794" s="2">
        <v>44806</v>
      </c>
      <c r="L2794" s="1" t="s">
        <v>4218</v>
      </c>
      <c r="M2794" s="1" t="str">
        <f t="shared" si="215"/>
        <v>Infrastructure</v>
      </c>
      <c r="N2794" s="1" t="s">
        <v>4222</v>
      </c>
      <c r="O2794" s="1" t="s">
        <v>4361</v>
      </c>
      <c r="P2794" s="1">
        <v>9139</v>
      </c>
      <c r="Q2794" s="1">
        <v>2389782</v>
      </c>
      <c r="R2794" s="1">
        <f t="shared" si="216"/>
        <v>20469</v>
      </c>
      <c r="S2794" s="4">
        <v>1445331.7824782396</v>
      </c>
      <c r="T2794" s="4">
        <v>33678.212328129688</v>
      </c>
      <c r="U2794" s="1">
        <f t="shared" si="217"/>
        <v>2369313</v>
      </c>
      <c r="V2794" s="4">
        <f t="shared" si="218"/>
        <v>910772.0051936307</v>
      </c>
      <c r="W2794" s="1" t="str">
        <f t="shared" si="219"/>
        <v>Favourable</v>
      </c>
    </row>
    <row r="2795" spans="1:23" x14ac:dyDescent="0.25">
      <c r="A2795" s="1"/>
      <c r="B2795" s="1"/>
      <c r="C2795" s="1"/>
      <c r="D2795" s="1"/>
      <c r="E2795" s="1" t="s">
        <v>8634</v>
      </c>
      <c r="F2795" s="2">
        <v>44291</v>
      </c>
      <c r="G2795" s="3">
        <v>26033</v>
      </c>
      <c r="H2795" s="1"/>
      <c r="I2795" s="1"/>
      <c r="J2795" s="1" t="s">
        <v>8635</v>
      </c>
      <c r="K2795" s="2">
        <v>44563</v>
      </c>
      <c r="L2795" s="1" t="s">
        <v>4204</v>
      </c>
      <c r="M2795" s="1" t="str">
        <f t="shared" si="215"/>
        <v>Education</v>
      </c>
      <c r="N2795" s="1" t="s">
        <v>4210</v>
      </c>
      <c r="O2795" s="1" t="s">
        <v>4338</v>
      </c>
      <c r="P2795" s="1">
        <v>5765</v>
      </c>
      <c r="Q2795" s="1">
        <v>1590111</v>
      </c>
      <c r="R2795" s="1">
        <f t="shared" si="216"/>
        <v>20860</v>
      </c>
      <c r="S2795" s="4">
        <v>75924.38142795219</v>
      </c>
      <c r="T2795" s="4">
        <v>276627.31843895733</v>
      </c>
      <c r="U2795" s="1">
        <f t="shared" si="217"/>
        <v>1569251</v>
      </c>
      <c r="V2795" s="4">
        <f t="shared" si="218"/>
        <v>1237559.3001330905</v>
      </c>
      <c r="W2795" s="1" t="str">
        <f t="shared" si="219"/>
        <v>Favourable</v>
      </c>
    </row>
    <row r="2796" spans="1:23" x14ac:dyDescent="0.25">
      <c r="A2796" s="1"/>
      <c r="B2796" s="1"/>
      <c r="C2796" s="1"/>
      <c r="D2796" s="1"/>
      <c r="E2796" s="1" t="s">
        <v>8636</v>
      </c>
      <c r="F2796" s="2">
        <v>44767</v>
      </c>
      <c r="G2796" s="3">
        <v>10363</v>
      </c>
      <c r="H2796" s="1"/>
      <c r="I2796" s="1"/>
      <c r="J2796" s="1" t="s">
        <v>8637</v>
      </c>
      <c r="K2796" s="2">
        <v>44933</v>
      </c>
      <c r="L2796" s="1" t="s">
        <v>4218</v>
      </c>
      <c r="M2796" s="1" t="str">
        <f t="shared" si="215"/>
        <v>Infrastructure</v>
      </c>
      <c r="N2796" s="1" t="s">
        <v>4222</v>
      </c>
      <c r="O2796" s="1" t="s">
        <v>4247</v>
      </c>
      <c r="P2796" s="1">
        <v>8831</v>
      </c>
      <c r="Q2796" s="1">
        <v>1278681</v>
      </c>
      <c r="R2796" s="1">
        <f t="shared" si="216"/>
        <v>0</v>
      </c>
      <c r="S2796" s="4">
        <v>768358.84803558444</v>
      </c>
      <c r="T2796" s="4">
        <v>176806.51217493435</v>
      </c>
      <c r="U2796" s="1">
        <f t="shared" si="217"/>
        <v>1278681</v>
      </c>
      <c r="V2796" s="4">
        <f t="shared" si="218"/>
        <v>333515.63978948118</v>
      </c>
      <c r="W2796" s="1" t="str">
        <f t="shared" si="219"/>
        <v>Favourable</v>
      </c>
    </row>
    <row r="2797" spans="1:23" x14ac:dyDescent="0.25">
      <c r="A2797" s="1"/>
      <c r="B2797" s="1"/>
      <c r="C2797" s="1"/>
      <c r="D2797" s="1"/>
      <c r="E2797" s="1" t="s">
        <v>8638</v>
      </c>
      <c r="F2797" s="2">
        <v>44584</v>
      </c>
      <c r="G2797" s="3">
        <v>17457</v>
      </c>
      <c r="H2797" s="1"/>
      <c r="I2797" s="1"/>
      <c r="J2797" s="1" t="s">
        <v>8639</v>
      </c>
      <c r="K2797" s="2">
        <v>44946</v>
      </c>
      <c r="L2797" s="1" t="s">
        <v>4204</v>
      </c>
      <c r="M2797" s="1" t="str">
        <f t="shared" si="215"/>
        <v>Education</v>
      </c>
      <c r="N2797" s="1" t="s">
        <v>4222</v>
      </c>
      <c r="O2797" s="1" t="s">
        <v>4496</v>
      </c>
      <c r="P2797" s="1">
        <v>6969</v>
      </c>
      <c r="Q2797" s="1">
        <v>386509</v>
      </c>
      <c r="R2797" s="1">
        <f t="shared" si="216"/>
        <v>0</v>
      </c>
      <c r="S2797" s="4">
        <v>17313.315668592972</v>
      </c>
      <c r="T2797" s="4">
        <v>106884.47228914399</v>
      </c>
      <c r="U2797" s="1">
        <f t="shared" si="217"/>
        <v>386509</v>
      </c>
      <c r="V2797" s="4">
        <f t="shared" si="218"/>
        <v>262311.21204226301</v>
      </c>
      <c r="W2797" s="1" t="str">
        <f t="shared" si="219"/>
        <v>Favourable</v>
      </c>
    </row>
    <row r="2798" spans="1:23" x14ac:dyDescent="0.25">
      <c r="A2798" s="1"/>
      <c r="B2798" s="1"/>
      <c r="C2798" s="1"/>
      <c r="D2798" s="1"/>
      <c r="E2798" s="1" t="s">
        <v>6399</v>
      </c>
      <c r="F2798" s="2">
        <v>44406</v>
      </c>
      <c r="G2798" s="3">
        <v>12585</v>
      </c>
      <c r="H2798" s="1"/>
      <c r="I2798" s="1"/>
      <c r="J2798" s="1" t="s">
        <v>8640</v>
      </c>
      <c r="K2798" s="2">
        <v>44925</v>
      </c>
      <c r="L2798" s="1" t="s">
        <v>4204</v>
      </c>
      <c r="M2798" s="1" t="str">
        <f t="shared" si="215"/>
        <v>Education</v>
      </c>
      <c r="N2798" s="1" t="s">
        <v>4210</v>
      </c>
      <c r="O2798" s="1" t="s">
        <v>4289</v>
      </c>
      <c r="P2798" s="1">
        <v>9075</v>
      </c>
      <c r="Q2798" s="1">
        <v>942771</v>
      </c>
      <c r="R2798" s="1">
        <f t="shared" si="216"/>
        <v>0</v>
      </c>
      <c r="S2798" s="4">
        <v>922989.3182055431</v>
      </c>
      <c r="T2798" s="4">
        <v>64913.057911908225</v>
      </c>
      <c r="U2798" s="1">
        <f t="shared" si="217"/>
        <v>942771</v>
      </c>
      <c r="V2798" s="4">
        <f t="shared" si="218"/>
        <v>-45131.376117451349</v>
      </c>
      <c r="W2798" s="1" t="str">
        <f t="shared" si="219"/>
        <v>Adverse</v>
      </c>
    </row>
    <row r="2799" spans="1:23" x14ac:dyDescent="0.25">
      <c r="A2799" s="1"/>
      <c r="B2799" s="1"/>
      <c r="C2799" s="1"/>
      <c r="D2799" s="1"/>
      <c r="E2799" s="1" t="s">
        <v>8641</v>
      </c>
      <c r="F2799" s="2">
        <v>44640</v>
      </c>
      <c r="G2799" s="3">
        <v>41590</v>
      </c>
      <c r="H2799" s="1"/>
      <c r="I2799" s="1"/>
      <c r="J2799" s="1" t="s">
        <v>8642</v>
      </c>
      <c r="K2799" s="2">
        <v>45384</v>
      </c>
      <c r="L2799" s="1" t="s">
        <v>4216</v>
      </c>
      <c r="M2799" s="1" t="str">
        <f t="shared" si="215"/>
        <v>Agricultural Extension</v>
      </c>
      <c r="N2799" s="1" t="s">
        <v>4210</v>
      </c>
      <c r="O2799" s="1" t="s">
        <v>4273</v>
      </c>
      <c r="P2799" s="1">
        <v>6975</v>
      </c>
      <c r="Q2799" s="1">
        <v>1156478</v>
      </c>
      <c r="R2799" s="1">
        <f t="shared" si="216"/>
        <v>45695</v>
      </c>
      <c r="S2799" s="4">
        <v>471650.19413677027</v>
      </c>
      <c r="T2799" s="4">
        <v>231697.13854866711</v>
      </c>
      <c r="U2799" s="1">
        <f t="shared" si="217"/>
        <v>1110783</v>
      </c>
      <c r="V2799" s="4">
        <f t="shared" si="218"/>
        <v>453130.6673145626</v>
      </c>
      <c r="W2799" s="1" t="str">
        <f t="shared" si="219"/>
        <v>Favourable</v>
      </c>
    </row>
    <row r="2800" spans="1:23" x14ac:dyDescent="0.25">
      <c r="A2800" s="1"/>
      <c r="B2800" s="1"/>
      <c r="C2800" s="1"/>
      <c r="D2800" s="1"/>
      <c r="E2800" s="1" t="s">
        <v>8643</v>
      </c>
      <c r="F2800" s="2">
        <v>45021</v>
      </c>
      <c r="G2800" s="3">
        <v>40525</v>
      </c>
      <c r="H2800" s="1"/>
      <c r="I2800" s="1"/>
      <c r="J2800" s="1" t="s">
        <v>7362</v>
      </c>
      <c r="K2800" s="2">
        <v>45206</v>
      </c>
      <c r="L2800" s="1" t="s">
        <v>4212</v>
      </c>
      <c r="M2800" s="1" t="str">
        <f t="shared" si="215"/>
        <v>Agricultural Extension</v>
      </c>
      <c r="N2800" s="1" t="s">
        <v>4210</v>
      </c>
      <c r="O2800" s="1" t="s">
        <v>4223</v>
      </c>
      <c r="P2800" s="1">
        <v>7081</v>
      </c>
      <c r="Q2800" s="1">
        <v>414113</v>
      </c>
      <c r="R2800" s="1">
        <f t="shared" si="216"/>
        <v>57874</v>
      </c>
      <c r="S2800" s="4">
        <v>402337.58372181212</v>
      </c>
      <c r="T2800" s="4">
        <v>131380.3177714131</v>
      </c>
      <c r="U2800" s="1">
        <f t="shared" si="217"/>
        <v>356239</v>
      </c>
      <c r="V2800" s="4">
        <f t="shared" si="218"/>
        <v>-119604.90149322525</v>
      </c>
      <c r="W2800" s="1" t="str">
        <f t="shared" si="219"/>
        <v>Adverse</v>
      </c>
    </row>
    <row r="2801" spans="1:23" x14ac:dyDescent="0.25">
      <c r="A2801" s="1"/>
      <c r="B2801" s="1"/>
      <c r="C2801" s="1"/>
      <c r="D2801" s="1"/>
      <c r="E2801" s="1" t="s">
        <v>6497</v>
      </c>
      <c r="F2801" s="2">
        <v>43928</v>
      </c>
      <c r="G2801" s="3">
        <v>43344</v>
      </c>
      <c r="H2801" s="1"/>
      <c r="I2801" s="1"/>
      <c r="J2801" s="1" t="s">
        <v>8644</v>
      </c>
      <c r="K2801" s="2">
        <v>44939</v>
      </c>
      <c r="L2801" s="1" t="s">
        <v>4218</v>
      </c>
      <c r="M2801" s="1" t="str">
        <f t="shared" si="215"/>
        <v>Infrastructure</v>
      </c>
      <c r="N2801" s="1" t="s">
        <v>4222</v>
      </c>
      <c r="O2801" s="1" t="s">
        <v>4233</v>
      </c>
      <c r="P2801" s="1">
        <v>8469</v>
      </c>
      <c r="Q2801" s="1">
        <v>1099615</v>
      </c>
      <c r="R2801" s="1">
        <f t="shared" si="216"/>
        <v>56317</v>
      </c>
      <c r="S2801" s="4">
        <v>218580.72487651673</v>
      </c>
      <c r="T2801" s="4">
        <v>169521.00002840915</v>
      </c>
      <c r="U2801" s="1">
        <f t="shared" si="217"/>
        <v>1043298</v>
      </c>
      <c r="V2801" s="4">
        <f t="shared" si="218"/>
        <v>711513.27509507409</v>
      </c>
      <c r="W2801" s="1" t="str">
        <f t="shared" si="219"/>
        <v>Favourable</v>
      </c>
    </row>
    <row r="2802" spans="1:23" x14ac:dyDescent="0.25">
      <c r="A2802" s="1"/>
      <c r="B2802" s="1"/>
      <c r="C2802" s="1"/>
      <c r="D2802" s="1"/>
      <c r="E2802" s="1" t="s">
        <v>8645</v>
      </c>
      <c r="F2802" s="2">
        <v>44541</v>
      </c>
      <c r="G2802" s="3">
        <v>21196</v>
      </c>
      <c r="H2802" s="1"/>
      <c r="I2802" s="1"/>
      <c r="J2802" s="1" t="s">
        <v>8525</v>
      </c>
      <c r="K2802" s="2">
        <v>44953</v>
      </c>
      <c r="L2802" s="1" t="s">
        <v>4200</v>
      </c>
      <c r="M2802" s="1" t="str">
        <f t="shared" si="215"/>
        <v>Social Services</v>
      </c>
      <c r="N2802" s="1" t="s">
        <v>4222</v>
      </c>
      <c r="O2802" s="1" t="s">
        <v>4358</v>
      </c>
      <c r="P2802" s="1">
        <v>5702</v>
      </c>
      <c r="Q2802" s="1">
        <v>2398546</v>
      </c>
      <c r="R2802" s="1">
        <f t="shared" si="216"/>
        <v>50137</v>
      </c>
      <c r="S2802" s="4">
        <v>1882356.7157561784</v>
      </c>
      <c r="T2802" s="4">
        <v>578890.8376490298</v>
      </c>
      <c r="U2802" s="1">
        <f t="shared" si="217"/>
        <v>2348409</v>
      </c>
      <c r="V2802" s="4">
        <f t="shared" si="218"/>
        <v>-62701.553405208047</v>
      </c>
      <c r="W2802" s="1" t="str">
        <f t="shared" si="219"/>
        <v>Adverse</v>
      </c>
    </row>
    <row r="2803" spans="1:23" x14ac:dyDescent="0.25">
      <c r="A2803" s="1"/>
      <c r="B2803" s="1"/>
      <c r="C2803" s="1"/>
      <c r="D2803" s="1"/>
      <c r="E2803" s="1" t="s">
        <v>8646</v>
      </c>
      <c r="F2803" s="2">
        <v>43945</v>
      </c>
      <c r="G2803" s="3">
        <v>52611</v>
      </c>
      <c r="H2803" s="1"/>
      <c r="I2803" s="1"/>
      <c r="J2803" s="1" t="s">
        <v>7254</v>
      </c>
      <c r="K2803" s="2">
        <v>44037</v>
      </c>
      <c r="L2803" s="1" t="s">
        <v>4216</v>
      </c>
      <c r="M2803" s="1" t="str">
        <f t="shared" si="215"/>
        <v>Agricultural Extension</v>
      </c>
      <c r="N2803" s="1" t="s">
        <v>4205</v>
      </c>
      <c r="O2803" s="1" t="s">
        <v>4361</v>
      </c>
      <c r="P2803" s="1">
        <v>8758</v>
      </c>
      <c r="Q2803" s="1">
        <v>320305</v>
      </c>
      <c r="R2803" s="1">
        <f t="shared" si="216"/>
        <v>42494</v>
      </c>
      <c r="S2803" s="4">
        <v>207012.10998855639</v>
      </c>
      <c r="T2803" s="4">
        <v>92406.475052435824</v>
      </c>
      <c r="U2803" s="1">
        <f t="shared" si="217"/>
        <v>277811</v>
      </c>
      <c r="V2803" s="4">
        <f t="shared" si="218"/>
        <v>20886.414959007758</v>
      </c>
      <c r="W2803" s="1" t="str">
        <f t="shared" si="219"/>
        <v>Favourable</v>
      </c>
    </row>
    <row r="2804" spans="1:23" x14ac:dyDescent="0.25">
      <c r="A2804" s="1"/>
      <c r="B2804" s="1"/>
      <c r="C2804" s="1"/>
      <c r="D2804" s="1"/>
      <c r="E2804" s="1" t="s">
        <v>4437</v>
      </c>
      <c r="F2804" s="2">
        <v>45050</v>
      </c>
      <c r="G2804" s="3">
        <v>51104</v>
      </c>
      <c r="H2804" s="1"/>
      <c r="I2804" s="1"/>
      <c r="J2804" s="1" t="s">
        <v>8450</v>
      </c>
      <c r="K2804" s="2">
        <v>44008</v>
      </c>
      <c r="L2804" s="1" t="s">
        <v>4204</v>
      </c>
      <c r="M2804" s="1" t="str">
        <f t="shared" si="215"/>
        <v>Education</v>
      </c>
      <c r="N2804" s="1" t="s">
        <v>4222</v>
      </c>
      <c r="O2804" s="1" t="s">
        <v>4292</v>
      </c>
      <c r="P2804" s="1">
        <v>7960</v>
      </c>
      <c r="Q2804" s="1">
        <v>753410</v>
      </c>
      <c r="R2804" s="1">
        <f t="shared" si="216"/>
        <v>41172</v>
      </c>
      <c r="S2804" s="4">
        <v>607003.7378132327</v>
      </c>
      <c r="T2804" s="4">
        <v>230923.64531175373</v>
      </c>
      <c r="U2804" s="1">
        <f t="shared" si="217"/>
        <v>712238</v>
      </c>
      <c r="V2804" s="4">
        <f t="shared" si="218"/>
        <v>-84517.383124986431</v>
      </c>
      <c r="W2804" s="1" t="str">
        <f t="shared" si="219"/>
        <v>Adverse</v>
      </c>
    </row>
    <row r="2805" spans="1:23" x14ac:dyDescent="0.25">
      <c r="A2805" s="1"/>
      <c r="B2805" s="1"/>
      <c r="C2805" s="1"/>
      <c r="D2805" s="1"/>
      <c r="E2805" s="1" t="s">
        <v>5637</v>
      </c>
      <c r="F2805" s="2">
        <v>44063</v>
      </c>
      <c r="G2805" s="3">
        <v>54070</v>
      </c>
      <c r="H2805" s="1"/>
      <c r="I2805" s="1"/>
      <c r="J2805" s="1" t="s">
        <v>8509</v>
      </c>
      <c r="K2805" s="2">
        <v>45373</v>
      </c>
      <c r="L2805" s="1" t="s">
        <v>4212</v>
      </c>
      <c r="M2805" s="1" t="str">
        <f t="shared" si="215"/>
        <v>Agricultural Extension</v>
      </c>
      <c r="N2805" s="1" t="s">
        <v>4205</v>
      </c>
      <c r="O2805" s="1" t="s">
        <v>4374</v>
      </c>
      <c r="P2805" s="1">
        <v>8446</v>
      </c>
      <c r="Q2805" s="1">
        <v>2366318</v>
      </c>
      <c r="R2805" s="1">
        <f t="shared" si="216"/>
        <v>46674</v>
      </c>
      <c r="S2805" s="4">
        <v>753182.03420227836</v>
      </c>
      <c r="T2805" s="4">
        <v>638640.03733219253</v>
      </c>
      <c r="U2805" s="1">
        <f t="shared" si="217"/>
        <v>2319644</v>
      </c>
      <c r="V2805" s="4">
        <f t="shared" si="218"/>
        <v>974495.92846552911</v>
      </c>
      <c r="W2805" s="1" t="str">
        <f t="shared" si="219"/>
        <v>Favourable</v>
      </c>
    </row>
    <row r="2806" spans="1:23" x14ac:dyDescent="0.25">
      <c r="A2806" s="1"/>
      <c r="B2806" s="1"/>
      <c r="C2806" s="1"/>
      <c r="D2806" s="1"/>
      <c r="E2806" s="1" t="s">
        <v>8647</v>
      </c>
      <c r="F2806" s="2">
        <v>45353</v>
      </c>
      <c r="G2806" s="3">
        <v>49356</v>
      </c>
      <c r="H2806" s="1"/>
      <c r="I2806" s="1"/>
      <c r="J2806" s="1" t="s">
        <v>8343</v>
      </c>
      <c r="K2806" s="2">
        <v>45144</v>
      </c>
      <c r="L2806" s="1" t="s">
        <v>4218</v>
      </c>
      <c r="M2806" s="1" t="str">
        <f t="shared" si="215"/>
        <v>Infrastructure</v>
      </c>
      <c r="N2806" s="1" t="s">
        <v>4205</v>
      </c>
      <c r="O2806" s="1" t="s">
        <v>4241</v>
      </c>
      <c r="P2806" s="1">
        <v>7731</v>
      </c>
      <c r="Q2806" s="1">
        <v>705978</v>
      </c>
      <c r="R2806" s="1">
        <f t="shared" si="216"/>
        <v>44470</v>
      </c>
      <c r="S2806" s="4">
        <v>168168.42204888668</v>
      </c>
      <c r="T2806" s="4">
        <v>38461.292577758089</v>
      </c>
      <c r="U2806" s="1">
        <f t="shared" si="217"/>
        <v>661508</v>
      </c>
      <c r="V2806" s="4">
        <f t="shared" si="218"/>
        <v>499348.28537335526</v>
      </c>
      <c r="W2806" s="1" t="str">
        <f t="shared" si="219"/>
        <v>Favourable</v>
      </c>
    </row>
    <row r="2807" spans="1:23" x14ac:dyDescent="0.25">
      <c r="A2807" s="1"/>
      <c r="B2807" s="1"/>
      <c r="C2807" s="1"/>
      <c r="D2807" s="1"/>
      <c r="E2807" s="1" t="s">
        <v>8648</v>
      </c>
      <c r="F2807" s="2">
        <v>44214</v>
      </c>
      <c r="G2807" s="3">
        <v>27739</v>
      </c>
      <c r="H2807" s="1"/>
      <c r="I2807" s="1"/>
      <c r="J2807" s="1" t="s">
        <v>8649</v>
      </c>
      <c r="K2807" s="2">
        <v>45056</v>
      </c>
      <c r="L2807" s="1" t="s">
        <v>4200</v>
      </c>
      <c r="M2807" s="1" t="str">
        <f t="shared" si="215"/>
        <v>Social Services</v>
      </c>
      <c r="N2807" s="1" t="s">
        <v>4210</v>
      </c>
      <c r="O2807" s="1" t="s">
        <v>4244</v>
      </c>
      <c r="P2807" s="1">
        <v>6801</v>
      </c>
      <c r="Q2807" s="1">
        <v>1715768</v>
      </c>
      <c r="R2807" s="1">
        <f t="shared" si="216"/>
        <v>0</v>
      </c>
      <c r="S2807" s="4">
        <v>462945.65677699691</v>
      </c>
      <c r="T2807" s="4">
        <v>284739.749327117</v>
      </c>
      <c r="U2807" s="1">
        <f t="shared" si="217"/>
        <v>1715768</v>
      </c>
      <c r="V2807" s="4">
        <f t="shared" si="218"/>
        <v>968082.59389588609</v>
      </c>
      <c r="W2807" s="1" t="str">
        <f t="shared" si="219"/>
        <v>Favourable</v>
      </c>
    </row>
    <row r="2808" spans="1:23" x14ac:dyDescent="0.25">
      <c r="A2808" s="1"/>
      <c r="B2808" s="1"/>
      <c r="C2808" s="1"/>
      <c r="D2808" s="1"/>
      <c r="E2808" s="1" t="s">
        <v>5686</v>
      </c>
      <c r="F2808" s="2">
        <v>43932</v>
      </c>
      <c r="G2808" s="3">
        <v>50030</v>
      </c>
      <c r="H2808" s="1"/>
      <c r="I2808" s="1"/>
      <c r="J2808" s="1" t="s">
        <v>6434</v>
      </c>
      <c r="K2808" s="2">
        <v>45320</v>
      </c>
      <c r="L2808" s="1" t="s">
        <v>4204</v>
      </c>
      <c r="M2808" s="1" t="str">
        <f t="shared" si="215"/>
        <v>Education</v>
      </c>
      <c r="N2808" s="1" t="s">
        <v>4210</v>
      </c>
      <c r="O2808" s="1" t="s">
        <v>4335</v>
      </c>
      <c r="P2808" s="1">
        <v>8438</v>
      </c>
      <c r="Q2808" s="1">
        <v>2429075</v>
      </c>
      <c r="R2808" s="1">
        <f t="shared" si="216"/>
        <v>54254</v>
      </c>
      <c r="S2808" s="4">
        <v>1554683.8596383734</v>
      </c>
      <c r="T2808" s="4">
        <v>389492.07357118913</v>
      </c>
      <c r="U2808" s="1">
        <f t="shared" si="217"/>
        <v>2374821</v>
      </c>
      <c r="V2808" s="4">
        <f t="shared" si="218"/>
        <v>484899.06679043756</v>
      </c>
      <c r="W2808" s="1" t="str">
        <f t="shared" si="219"/>
        <v>Favourable</v>
      </c>
    </row>
    <row r="2809" spans="1:23" x14ac:dyDescent="0.25">
      <c r="A2809" s="1"/>
      <c r="B2809" s="1"/>
      <c r="C2809" s="1"/>
      <c r="D2809" s="1"/>
      <c r="E2809" s="1" t="s">
        <v>8650</v>
      </c>
      <c r="F2809" s="2">
        <v>45238</v>
      </c>
      <c r="G2809" s="3">
        <v>35617</v>
      </c>
      <c r="H2809" s="1"/>
      <c r="I2809" s="1"/>
      <c r="J2809" s="1" t="s">
        <v>8651</v>
      </c>
      <c r="K2809" s="2">
        <v>43918</v>
      </c>
      <c r="L2809" s="1" t="s">
        <v>4204</v>
      </c>
      <c r="M2809" s="1" t="str">
        <f t="shared" si="215"/>
        <v>Education</v>
      </c>
      <c r="N2809" s="1" t="s">
        <v>4205</v>
      </c>
      <c r="O2809" s="1" t="s">
        <v>4441</v>
      </c>
      <c r="P2809" s="1">
        <v>6965</v>
      </c>
      <c r="Q2809" s="1">
        <v>724259</v>
      </c>
      <c r="R2809" s="1">
        <f t="shared" si="216"/>
        <v>0</v>
      </c>
      <c r="S2809" s="4">
        <v>241117.71845276514</v>
      </c>
      <c r="T2809" s="4">
        <v>41784.996610553011</v>
      </c>
      <c r="U2809" s="1">
        <f t="shared" si="217"/>
        <v>724259</v>
      </c>
      <c r="V2809" s="4">
        <f t="shared" si="218"/>
        <v>441356.28493668186</v>
      </c>
      <c r="W2809" s="1" t="str">
        <f t="shared" si="219"/>
        <v>Favourable</v>
      </c>
    </row>
    <row r="2810" spans="1:23" x14ac:dyDescent="0.25">
      <c r="A2810" s="1"/>
      <c r="B2810" s="1"/>
      <c r="C2810" s="1"/>
      <c r="D2810" s="1"/>
      <c r="E2810" s="1" t="s">
        <v>8652</v>
      </c>
      <c r="F2810" s="2">
        <v>45403</v>
      </c>
      <c r="G2810" s="3">
        <v>31329</v>
      </c>
      <c r="H2810" s="1"/>
      <c r="I2810" s="1"/>
      <c r="J2810" s="1" t="s">
        <v>8653</v>
      </c>
      <c r="K2810" s="2">
        <v>45004</v>
      </c>
      <c r="L2810" s="1" t="s">
        <v>4218</v>
      </c>
      <c r="M2810" s="1" t="str">
        <f t="shared" si="215"/>
        <v>Infrastructure</v>
      </c>
      <c r="N2810" s="1" t="s">
        <v>4210</v>
      </c>
      <c r="O2810" s="1" t="s">
        <v>4496</v>
      </c>
      <c r="P2810" s="1">
        <v>8475</v>
      </c>
      <c r="Q2810" s="1">
        <v>1604399</v>
      </c>
      <c r="R2810" s="1">
        <f t="shared" si="216"/>
        <v>16423</v>
      </c>
      <c r="S2810" s="4">
        <v>1397734.5866315553</v>
      </c>
      <c r="T2810" s="4">
        <v>34282.561565420794</v>
      </c>
      <c r="U2810" s="1">
        <f t="shared" si="217"/>
        <v>1587976</v>
      </c>
      <c r="V2810" s="4">
        <f t="shared" si="218"/>
        <v>172381.85180302383</v>
      </c>
      <c r="W2810" s="1" t="str">
        <f t="shared" si="219"/>
        <v>Favourable</v>
      </c>
    </row>
    <row r="2811" spans="1:23" x14ac:dyDescent="0.25">
      <c r="A2811" s="1"/>
      <c r="B2811" s="1"/>
      <c r="C2811" s="1"/>
      <c r="D2811" s="1"/>
      <c r="E2811" s="1" t="s">
        <v>8654</v>
      </c>
      <c r="F2811" s="2">
        <v>44645</v>
      </c>
      <c r="G2811" s="3">
        <v>52715</v>
      </c>
      <c r="H2811" s="1"/>
      <c r="I2811" s="1"/>
      <c r="J2811" s="1" t="s">
        <v>8655</v>
      </c>
      <c r="K2811" s="2">
        <v>44980</v>
      </c>
      <c r="L2811" s="1" t="s">
        <v>4216</v>
      </c>
      <c r="M2811" s="1" t="str">
        <f t="shared" si="215"/>
        <v>Agricultural Extension</v>
      </c>
      <c r="N2811" s="1" t="s">
        <v>4205</v>
      </c>
      <c r="O2811" s="1" t="s">
        <v>4330</v>
      </c>
      <c r="P2811" s="1">
        <v>8833</v>
      </c>
      <c r="Q2811" s="1">
        <v>2184877</v>
      </c>
      <c r="R2811" s="1">
        <f t="shared" si="216"/>
        <v>39459</v>
      </c>
      <c r="S2811" s="4">
        <v>1861172.5281986613</v>
      </c>
      <c r="T2811" s="4">
        <v>675527.17478943977</v>
      </c>
      <c r="U2811" s="1">
        <f t="shared" si="217"/>
        <v>2145418</v>
      </c>
      <c r="V2811" s="4">
        <f t="shared" si="218"/>
        <v>-351822.70298810117</v>
      </c>
      <c r="W2811" s="1" t="str">
        <f t="shared" si="219"/>
        <v>Adverse</v>
      </c>
    </row>
    <row r="2812" spans="1:23" x14ac:dyDescent="0.25">
      <c r="A2812" s="1"/>
      <c r="B2812" s="1"/>
      <c r="C2812" s="1"/>
      <c r="D2812" s="1"/>
      <c r="E2812" s="1" t="s">
        <v>8656</v>
      </c>
      <c r="F2812" s="2">
        <v>44529</v>
      </c>
      <c r="G2812" s="3">
        <v>58086</v>
      </c>
      <c r="H2812" s="1"/>
      <c r="I2812" s="1"/>
      <c r="J2812" s="1" t="s">
        <v>8657</v>
      </c>
      <c r="K2812" s="2">
        <v>44072</v>
      </c>
      <c r="L2812" s="1" t="s">
        <v>4200</v>
      </c>
      <c r="M2812" s="1" t="str">
        <f t="shared" si="215"/>
        <v>Social Services</v>
      </c>
      <c r="N2812" s="1" t="s">
        <v>4222</v>
      </c>
      <c r="O2812" s="1" t="s">
        <v>4325</v>
      </c>
      <c r="P2812" s="1">
        <v>6000</v>
      </c>
      <c r="Q2812" s="1">
        <v>2494686</v>
      </c>
      <c r="R2812" s="1">
        <f t="shared" si="216"/>
        <v>0</v>
      </c>
      <c r="S2812" s="4">
        <v>2334869.7122062049</v>
      </c>
      <c r="T2812" s="4">
        <v>768695.33633984521</v>
      </c>
      <c r="U2812" s="1">
        <f t="shared" si="217"/>
        <v>2494686</v>
      </c>
      <c r="V2812" s="4">
        <f t="shared" si="218"/>
        <v>-608879.04854605021</v>
      </c>
      <c r="W2812" s="1" t="str">
        <f t="shared" si="219"/>
        <v>Adverse</v>
      </c>
    </row>
    <row r="2813" spans="1:23" x14ac:dyDescent="0.25">
      <c r="A2813" s="1"/>
      <c r="B2813" s="1"/>
      <c r="C2813" s="1"/>
      <c r="D2813" s="1"/>
      <c r="E2813" s="1" t="s">
        <v>8658</v>
      </c>
      <c r="F2813" s="2">
        <v>45297</v>
      </c>
      <c r="G2813" s="3">
        <v>12337</v>
      </c>
      <c r="H2813" s="1"/>
      <c r="I2813" s="1"/>
      <c r="J2813" s="1" t="s">
        <v>8659</v>
      </c>
      <c r="K2813" s="2">
        <v>45168</v>
      </c>
      <c r="L2813" s="1" t="s">
        <v>4200</v>
      </c>
      <c r="M2813" s="1" t="str">
        <f t="shared" si="215"/>
        <v>Social Services</v>
      </c>
      <c r="N2813" s="1" t="s">
        <v>4205</v>
      </c>
      <c r="O2813" s="1" t="s">
        <v>4217</v>
      </c>
      <c r="P2813" s="1">
        <v>6776</v>
      </c>
      <c r="Q2813" s="1">
        <v>2410759</v>
      </c>
      <c r="R2813" s="1">
        <f t="shared" si="216"/>
        <v>0</v>
      </c>
      <c r="S2813" s="4">
        <v>2035683.8803179357</v>
      </c>
      <c r="T2813" s="4">
        <v>507932.13431066042</v>
      </c>
      <c r="U2813" s="1">
        <f t="shared" si="217"/>
        <v>2410759</v>
      </c>
      <c r="V2813" s="4">
        <f t="shared" si="218"/>
        <v>-132857.01462859614</v>
      </c>
      <c r="W2813" s="1" t="str">
        <f t="shared" si="219"/>
        <v>Adverse</v>
      </c>
    </row>
    <row r="2814" spans="1:23" x14ac:dyDescent="0.25">
      <c r="A2814" s="1"/>
      <c r="B2814" s="1"/>
      <c r="C2814" s="1"/>
      <c r="D2814" s="1"/>
      <c r="E2814" s="1" t="s">
        <v>7187</v>
      </c>
      <c r="F2814" s="2">
        <v>45201</v>
      </c>
      <c r="G2814" s="3">
        <v>34843</v>
      </c>
      <c r="H2814" s="1"/>
      <c r="I2814" s="1"/>
      <c r="J2814" s="1" t="s">
        <v>6985</v>
      </c>
      <c r="K2814" s="2">
        <v>44210</v>
      </c>
      <c r="L2814" s="1" t="s">
        <v>4216</v>
      </c>
      <c r="M2814" s="1" t="str">
        <f t="shared" si="215"/>
        <v>Agricultural Extension</v>
      </c>
      <c r="N2814" s="1" t="s">
        <v>4222</v>
      </c>
      <c r="O2814" s="1" t="s">
        <v>4211</v>
      </c>
      <c r="P2814" s="1">
        <v>5558</v>
      </c>
      <c r="Q2814" s="1">
        <v>2403395</v>
      </c>
      <c r="R2814" s="1">
        <f t="shared" si="216"/>
        <v>22600</v>
      </c>
      <c r="S2814" s="4">
        <v>348282.87308157352</v>
      </c>
      <c r="T2814" s="4">
        <v>687274.72519682092</v>
      </c>
      <c r="U2814" s="1">
        <f t="shared" si="217"/>
        <v>2380795</v>
      </c>
      <c r="V2814" s="4">
        <f t="shared" si="218"/>
        <v>1367837.4017216056</v>
      </c>
      <c r="W2814" s="1" t="str">
        <f t="shared" si="219"/>
        <v>Favourable</v>
      </c>
    </row>
    <row r="2815" spans="1:23" x14ac:dyDescent="0.25">
      <c r="A2815" s="1"/>
      <c r="B2815" s="1"/>
      <c r="C2815" s="1"/>
      <c r="D2815" s="1"/>
      <c r="E2815" s="1" t="s">
        <v>8660</v>
      </c>
      <c r="F2815" s="2">
        <v>44347</v>
      </c>
      <c r="G2815" s="3">
        <v>36770</v>
      </c>
      <c r="H2815" s="1"/>
      <c r="I2815" s="1"/>
      <c r="J2815" s="1" t="s">
        <v>7594</v>
      </c>
      <c r="K2815" s="2">
        <v>44918</v>
      </c>
      <c r="L2815" s="1" t="s">
        <v>4216</v>
      </c>
      <c r="M2815" s="1" t="str">
        <f t="shared" si="215"/>
        <v>Agricultural Extension</v>
      </c>
      <c r="N2815" s="1" t="s">
        <v>4205</v>
      </c>
      <c r="O2815" s="1" t="s">
        <v>4458</v>
      </c>
      <c r="P2815" s="1">
        <v>7071</v>
      </c>
      <c r="Q2815" s="1">
        <v>440737</v>
      </c>
      <c r="R2815" s="1">
        <f t="shared" si="216"/>
        <v>20146</v>
      </c>
      <c r="S2815" s="4">
        <v>83537.369873163552</v>
      </c>
      <c r="T2815" s="4">
        <v>49249.645695440093</v>
      </c>
      <c r="U2815" s="1">
        <f t="shared" si="217"/>
        <v>420591</v>
      </c>
      <c r="V2815" s="4">
        <f t="shared" si="218"/>
        <v>307949.98443139635</v>
      </c>
      <c r="W2815" s="1" t="str">
        <f t="shared" si="219"/>
        <v>Favourable</v>
      </c>
    </row>
    <row r="2816" spans="1:23" x14ac:dyDescent="0.25">
      <c r="A2816" s="1"/>
      <c r="B2816" s="1"/>
      <c r="C2816" s="1"/>
      <c r="D2816" s="1"/>
      <c r="E2816" s="1" t="s">
        <v>6214</v>
      </c>
      <c r="F2816" s="2">
        <v>44331</v>
      </c>
      <c r="G2816" s="3">
        <v>41482</v>
      </c>
      <c r="H2816" s="1"/>
      <c r="I2816" s="1"/>
      <c r="J2816" s="1" t="s">
        <v>8661</v>
      </c>
      <c r="K2816" s="2">
        <v>44072</v>
      </c>
      <c r="L2816" s="1" t="s">
        <v>4204</v>
      </c>
      <c r="M2816" s="1" t="str">
        <f t="shared" si="215"/>
        <v>Education</v>
      </c>
      <c r="N2816" s="1" t="s">
        <v>4210</v>
      </c>
      <c r="O2816" s="1" t="s">
        <v>4273</v>
      </c>
      <c r="P2816" s="1">
        <v>8223</v>
      </c>
      <c r="Q2816" s="1">
        <v>2413630</v>
      </c>
      <c r="R2816" s="1">
        <f t="shared" si="216"/>
        <v>0</v>
      </c>
      <c r="S2816" s="4">
        <v>1789843.3594533573</v>
      </c>
      <c r="T2816" s="4">
        <v>78959.152337780994</v>
      </c>
      <c r="U2816" s="1">
        <f t="shared" si="217"/>
        <v>2413630</v>
      </c>
      <c r="V2816" s="4">
        <f t="shared" si="218"/>
        <v>544827.48820886179</v>
      </c>
      <c r="W2816" s="1" t="str">
        <f t="shared" si="219"/>
        <v>Favourable</v>
      </c>
    </row>
    <row r="2817" spans="1:23" x14ac:dyDescent="0.25">
      <c r="A2817" s="1"/>
      <c r="B2817" s="1"/>
      <c r="C2817" s="1"/>
      <c r="D2817" s="1"/>
      <c r="E2817" s="1" t="s">
        <v>8662</v>
      </c>
      <c r="F2817" s="2">
        <v>45371</v>
      </c>
      <c r="G2817" s="3">
        <v>49335</v>
      </c>
      <c r="H2817" s="1"/>
      <c r="I2817" s="1"/>
      <c r="J2817" s="1" t="s">
        <v>8663</v>
      </c>
      <c r="K2817" s="2">
        <v>44501</v>
      </c>
      <c r="L2817" s="1" t="s">
        <v>4200</v>
      </c>
      <c r="M2817" s="1" t="str">
        <f t="shared" si="215"/>
        <v>Social Services</v>
      </c>
      <c r="N2817" s="1" t="s">
        <v>4222</v>
      </c>
      <c r="O2817" s="1" t="s">
        <v>4374</v>
      </c>
      <c r="P2817" s="1">
        <v>9475</v>
      </c>
      <c r="Q2817" s="1">
        <v>2365121</v>
      </c>
      <c r="R2817" s="1">
        <f t="shared" si="216"/>
        <v>17408</v>
      </c>
      <c r="S2817" s="4">
        <v>415101.99034199235</v>
      </c>
      <c r="T2817" s="4">
        <v>377074.73904962093</v>
      </c>
      <c r="U2817" s="1">
        <f t="shared" si="217"/>
        <v>2347713</v>
      </c>
      <c r="V2817" s="4">
        <f t="shared" si="218"/>
        <v>1572944.2706083867</v>
      </c>
      <c r="W2817" s="1" t="str">
        <f t="shared" si="219"/>
        <v>Favourable</v>
      </c>
    </row>
    <row r="2818" spans="1:23" x14ac:dyDescent="0.25">
      <c r="A2818" s="1"/>
      <c r="B2818" s="1"/>
      <c r="C2818" s="1"/>
      <c r="D2818" s="1"/>
      <c r="E2818" s="1" t="s">
        <v>5458</v>
      </c>
      <c r="F2818" s="2">
        <v>45397</v>
      </c>
      <c r="G2818" s="3">
        <v>21111</v>
      </c>
      <c r="H2818" s="1"/>
      <c r="I2818" s="1"/>
      <c r="J2818" s="1" t="s">
        <v>8664</v>
      </c>
      <c r="K2818" s="2">
        <v>43841</v>
      </c>
      <c r="L2818" s="1" t="s">
        <v>4204</v>
      </c>
      <c r="M2818" s="1" t="str">
        <f t="shared" si="215"/>
        <v>Education</v>
      </c>
      <c r="N2818" s="1" t="s">
        <v>4205</v>
      </c>
      <c r="O2818" s="1" t="s">
        <v>4295</v>
      </c>
      <c r="P2818" s="1">
        <v>8021</v>
      </c>
      <c r="Q2818" s="1">
        <v>386787</v>
      </c>
      <c r="R2818" s="1">
        <f t="shared" si="216"/>
        <v>29322</v>
      </c>
      <c r="S2818" s="4">
        <v>24597.876407587966</v>
      </c>
      <c r="T2818" s="4">
        <v>79322.034139121286</v>
      </c>
      <c r="U2818" s="1">
        <f t="shared" si="217"/>
        <v>357465</v>
      </c>
      <c r="V2818" s="4">
        <f t="shared" si="218"/>
        <v>282867.08945329074</v>
      </c>
      <c r="W2818" s="1" t="str">
        <f t="shared" si="219"/>
        <v>Favourable</v>
      </c>
    </row>
    <row r="2819" spans="1:23" x14ac:dyDescent="0.25">
      <c r="A2819" s="1"/>
      <c r="B2819" s="1"/>
      <c r="C2819" s="1"/>
      <c r="D2819" s="1"/>
      <c r="E2819" s="1" t="s">
        <v>8665</v>
      </c>
      <c r="F2819" s="2">
        <v>45257</v>
      </c>
      <c r="G2819" s="3">
        <v>41839</v>
      </c>
      <c r="H2819" s="1"/>
      <c r="I2819" s="1"/>
      <c r="J2819" s="1" t="s">
        <v>5888</v>
      </c>
      <c r="K2819" s="2">
        <v>45145</v>
      </c>
      <c r="L2819" s="1" t="s">
        <v>4204</v>
      </c>
      <c r="M2819" s="1" t="str">
        <f t="shared" ref="M2819:M2882" si="220">INDEX($A:$B,MATCH($L2819,$A:$A,0),2)</f>
        <v>Education</v>
      </c>
      <c r="N2819" s="1" t="s">
        <v>4210</v>
      </c>
      <c r="O2819" s="1" t="s">
        <v>4276</v>
      </c>
      <c r="P2819" s="1">
        <v>9274</v>
      </c>
      <c r="Q2819" s="1">
        <v>2289688</v>
      </c>
      <c r="R2819" s="1">
        <f t="shared" ref="R2819:R2882" si="221">_xlfn.XLOOKUP($J2819,$E:$E,$G:$G,0,0,1)</f>
        <v>54425</v>
      </c>
      <c r="S2819" s="4">
        <v>1559195.6897112834</v>
      </c>
      <c r="T2819" s="4">
        <v>215145.07107303353</v>
      </c>
      <c r="U2819" s="1">
        <f t="shared" ref="U2819:U2882" si="222">Q2819-R2819</f>
        <v>2235263</v>
      </c>
      <c r="V2819" s="4">
        <f t="shared" ref="V2819:V2882" si="223">Q2819-(S2819+T2819)</f>
        <v>515347.23921568296</v>
      </c>
      <c r="W2819" s="1" t="str">
        <f t="shared" ref="W2819:W2882" si="224">IF(V2819&gt;=0,"Favourable","Adverse")</f>
        <v>Favourable</v>
      </c>
    </row>
    <row r="2820" spans="1:23" x14ac:dyDescent="0.25">
      <c r="A2820" s="1"/>
      <c r="B2820" s="1"/>
      <c r="C2820" s="1"/>
      <c r="D2820" s="1"/>
      <c r="E2820" s="1" t="s">
        <v>8666</v>
      </c>
      <c r="F2820" s="2">
        <v>44234</v>
      </c>
      <c r="G2820" s="3">
        <v>31217</v>
      </c>
      <c r="H2820" s="1"/>
      <c r="I2820" s="1"/>
      <c r="J2820" s="1" t="s">
        <v>8667</v>
      </c>
      <c r="K2820" s="2">
        <v>44831</v>
      </c>
      <c r="L2820" s="1" t="s">
        <v>4218</v>
      </c>
      <c r="M2820" s="1" t="str">
        <f t="shared" si="220"/>
        <v>Infrastructure</v>
      </c>
      <c r="N2820" s="1" t="s">
        <v>4222</v>
      </c>
      <c r="O2820" s="1" t="s">
        <v>4304</v>
      </c>
      <c r="P2820" s="1">
        <v>8303</v>
      </c>
      <c r="Q2820" s="1">
        <v>2489308</v>
      </c>
      <c r="R2820" s="1">
        <f t="shared" si="221"/>
        <v>0</v>
      </c>
      <c r="S2820" s="4">
        <v>517949.28261268017</v>
      </c>
      <c r="T2820" s="4">
        <v>83263.466486645702</v>
      </c>
      <c r="U2820" s="1">
        <f t="shared" si="222"/>
        <v>2489308</v>
      </c>
      <c r="V2820" s="4">
        <f t="shared" si="223"/>
        <v>1888095.2509006741</v>
      </c>
      <c r="W2820" s="1" t="str">
        <f t="shared" si="224"/>
        <v>Favourable</v>
      </c>
    </row>
    <row r="2821" spans="1:23" x14ac:dyDescent="0.25">
      <c r="A2821" s="1"/>
      <c r="B2821" s="1"/>
      <c r="C2821" s="1"/>
      <c r="D2821" s="1"/>
      <c r="E2821" s="1" t="s">
        <v>8668</v>
      </c>
      <c r="F2821" s="2">
        <v>43985</v>
      </c>
      <c r="G2821" s="3">
        <v>22194</v>
      </c>
      <c r="H2821" s="1"/>
      <c r="I2821" s="1"/>
      <c r="J2821" s="1" t="s">
        <v>8669</v>
      </c>
      <c r="K2821" s="2">
        <v>44175</v>
      </c>
      <c r="L2821" s="1" t="s">
        <v>4204</v>
      </c>
      <c r="M2821" s="1" t="str">
        <f t="shared" si="220"/>
        <v>Education</v>
      </c>
      <c r="N2821" s="1" t="s">
        <v>4205</v>
      </c>
      <c r="O2821" s="1" t="s">
        <v>4217</v>
      </c>
      <c r="P2821" s="1">
        <v>6631</v>
      </c>
      <c r="Q2821" s="1">
        <v>555765</v>
      </c>
      <c r="R2821" s="1">
        <f t="shared" si="221"/>
        <v>47688</v>
      </c>
      <c r="S2821" s="4">
        <v>124726.47386766123</v>
      </c>
      <c r="T2821" s="4">
        <v>161242.66877517625</v>
      </c>
      <c r="U2821" s="1">
        <f t="shared" si="222"/>
        <v>508077</v>
      </c>
      <c r="V2821" s="4">
        <f t="shared" si="223"/>
        <v>269795.85735716252</v>
      </c>
      <c r="W2821" s="1" t="str">
        <f t="shared" si="224"/>
        <v>Favourable</v>
      </c>
    </row>
    <row r="2822" spans="1:23" x14ac:dyDescent="0.25">
      <c r="A2822" s="1"/>
      <c r="B2822" s="1"/>
      <c r="C2822" s="1"/>
      <c r="D2822" s="1"/>
      <c r="E2822" s="1" t="s">
        <v>8670</v>
      </c>
      <c r="F2822" s="2">
        <v>44600</v>
      </c>
      <c r="G2822" s="3">
        <v>42726</v>
      </c>
      <c r="H2822" s="1"/>
      <c r="I2822" s="1"/>
      <c r="J2822" s="1" t="s">
        <v>8671</v>
      </c>
      <c r="K2822" s="2">
        <v>43880</v>
      </c>
      <c r="L2822" s="1" t="s">
        <v>4218</v>
      </c>
      <c r="M2822" s="1" t="str">
        <f t="shared" si="220"/>
        <v>Infrastructure</v>
      </c>
      <c r="N2822" s="1" t="s">
        <v>4222</v>
      </c>
      <c r="O2822" s="1" t="s">
        <v>4345</v>
      </c>
      <c r="P2822" s="1">
        <v>6867</v>
      </c>
      <c r="Q2822" s="1">
        <v>418048</v>
      </c>
      <c r="R2822" s="1">
        <f t="shared" si="221"/>
        <v>15752</v>
      </c>
      <c r="S2822" s="4">
        <v>375716.12538391905</v>
      </c>
      <c r="T2822" s="4">
        <v>53395.507025991836</v>
      </c>
      <c r="U2822" s="1">
        <f t="shared" si="222"/>
        <v>402296</v>
      </c>
      <c r="V2822" s="4">
        <f t="shared" si="223"/>
        <v>-11063.632409910904</v>
      </c>
      <c r="W2822" s="1" t="str">
        <f t="shared" si="224"/>
        <v>Adverse</v>
      </c>
    </row>
    <row r="2823" spans="1:23" x14ac:dyDescent="0.25">
      <c r="A2823" s="1"/>
      <c r="B2823" s="1"/>
      <c r="C2823" s="1"/>
      <c r="D2823" s="1"/>
      <c r="E2823" s="1" t="s">
        <v>8672</v>
      </c>
      <c r="F2823" s="2">
        <v>45020</v>
      </c>
      <c r="G2823" s="3">
        <v>14656</v>
      </c>
      <c r="H2823" s="1"/>
      <c r="I2823" s="1"/>
      <c r="J2823" s="1" t="s">
        <v>7668</v>
      </c>
      <c r="K2823" s="2">
        <v>44755</v>
      </c>
      <c r="L2823" s="1" t="s">
        <v>4216</v>
      </c>
      <c r="M2823" s="1" t="str">
        <f t="shared" si="220"/>
        <v>Agricultural Extension</v>
      </c>
      <c r="N2823" s="1" t="s">
        <v>4205</v>
      </c>
      <c r="O2823" s="1" t="s">
        <v>4292</v>
      </c>
      <c r="P2823" s="1">
        <v>8788</v>
      </c>
      <c r="Q2823" s="1">
        <v>2466304</v>
      </c>
      <c r="R2823" s="1">
        <f t="shared" si="221"/>
        <v>37597</v>
      </c>
      <c r="S2823" s="4">
        <v>54511.016310633109</v>
      </c>
      <c r="T2823" s="4">
        <v>529588.92350462556</v>
      </c>
      <c r="U2823" s="1">
        <f t="shared" si="222"/>
        <v>2428707</v>
      </c>
      <c r="V2823" s="4">
        <f t="shared" si="223"/>
        <v>1882204.0601847414</v>
      </c>
      <c r="W2823" s="1" t="str">
        <f t="shared" si="224"/>
        <v>Favourable</v>
      </c>
    </row>
    <row r="2824" spans="1:23" x14ac:dyDescent="0.25">
      <c r="A2824" s="1"/>
      <c r="B2824" s="1"/>
      <c r="C2824" s="1"/>
      <c r="D2824" s="1"/>
      <c r="E2824" s="1" t="s">
        <v>8673</v>
      </c>
      <c r="F2824" s="2">
        <v>45319</v>
      </c>
      <c r="G2824" s="3">
        <v>27862</v>
      </c>
      <c r="H2824" s="1"/>
      <c r="I2824" s="1"/>
      <c r="J2824" s="1" t="s">
        <v>8674</v>
      </c>
      <c r="K2824" s="2">
        <v>44605</v>
      </c>
      <c r="L2824" s="1" t="s">
        <v>4200</v>
      </c>
      <c r="M2824" s="1" t="str">
        <f t="shared" si="220"/>
        <v>Social Services</v>
      </c>
      <c r="N2824" s="1" t="s">
        <v>4210</v>
      </c>
      <c r="O2824" s="1" t="s">
        <v>4458</v>
      </c>
      <c r="P2824" s="1">
        <v>8884</v>
      </c>
      <c r="Q2824" s="1">
        <v>344157</v>
      </c>
      <c r="R2824" s="1">
        <f t="shared" si="221"/>
        <v>0</v>
      </c>
      <c r="S2824" s="4">
        <v>51114.821176207675</v>
      </c>
      <c r="T2824" s="4">
        <v>17417.65583251639</v>
      </c>
      <c r="U2824" s="1">
        <f t="shared" si="222"/>
        <v>344157</v>
      </c>
      <c r="V2824" s="4">
        <f t="shared" si="223"/>
        <v>275624.52299127594</v>
      </c>
      <c r="W2824" s="1" t="str">
        <f t="shared" si="224"/>
        <v>Favourable</v>
      </c>
    </row>
    <row r="2825" spans="1:23" x14ac:dyDescent="0.25">
      <c r="A2825" s="1"/>
      <c r="B2825" s="1"/>
      <c r="C2825" s="1"/>
      <c r="D2825" s="1"/>
      <c r="E2825" s="1" t="s">
        <v>8675</v>
      </c>
      <c r="F2825" s="2">
        <v>44410</v>
      </c>
      <c r="G2825" s="3">
        <v>11437</v>
      </c>
      <c r="H2825" s="1"/>
      <c r="I2825" s="1"/>
      <c r="J2825" s="1" t="s">
        <v>8676</v>
      </c>
      <c r="K2825" s="2">
        <v>44168</v>
      </c>
      <c r="L2825" s="1" t="s">
        <v>4200</v>
      </c>
      <c r="M2825" s="1" t="str">
        <f t="shared" si="220"/>
        <v>Social Services</v>
      </c>
      <c r="N2825" s="1" t="s">
        <v>4222</v>
      </c>
      <c r="O2825" s="1" t="s">
        <v>4496</v>
      </c>
      <c r="P2825" s="1">
        <v>9249</v>
      </c>
      <c r="Q2825" s="1">
        <v>1415865</v>
      </c>
      <c r="R2825" s="1">
        <f t="shared" si="221"/>
        <v>0</v>
      </c>
      <c r="S2825" s="4">
        <v>1077420.8342851291</v>
      </c>
      <c r="T2825" s="4">
        <v>151199.33803037685</v>
      </c>
      <c r="U2825" s="1">
        <f t="shared" si="222"/>
        <v>1415865</v>
      </c>
      <c r="V2825" s="4">
        <f t="shared" si="223"/>
        <v>187244.82768449397</v>
      </c>
      <c r="W2825" s="1" t="str">
        <f t="shared" si="224"/>
        <v>Favourable</v>
      </c>
    </row>
    <row r="2826" spans="1:23" x14ac:dyDescent="0.25">
      <c r="A2826" s="1"/>
      <c r="B2826" s="1"/>
      <c r="C2826" s="1"/>
      <c r="D2826" s="1"/>
      <c r="E2826" s="1" t="s">
        <v>8677</v>
      </c>
      <c r="F2826" s="2">
        <v>44939</v>
      </c>
      <c r="G2826" s="3">
        <v>35793</v>
      </c>
      <c r="H2826" s="1"/>
      <c r="I2826" s="1"/>
      <c r="J2826" s="1" t="s">
        <v>8678</v>
      </c>
      <c r="K2826" s="2">
        <v>44717</v>
      </c>
      <c r="L2826" s="1" t="s">
        <v>4216</v>
      </c>
      <c r="M2826" s="1" t="str">
        <f t="shared" si="220"/>
        <v>Agricultural Extension</v>
      </c>
      <c r="N2826" s="1" t="s">
        <v>4205</v>
      </c>
      <c r="O2826" s="1" t="s">
        <v>4244</v>
      </c>
      <c r="P2826" s="1">
        <v>5722</v>
      </c>
      <c r="Q2826" s="1">
        <v>804863</v>
      </c>
      <c r="R2826" s="1">
        <f t="shared" si="221"/>
        <v>0</v>
      </c>
      <c r="S2826" s="4">
        <v>48828.942927648335</v>
      </c>
      <c r="T2826" s="4">
        <v>221596.32767619149</v>
      </c>
      <c r="U2826" s="1">
        <f t="shared" si="222"/>
        <v>804863</v>
      </c>
      <c r="V2826" s="4">
        <f t="shared" si="223"/>
        <v>534437.72939616023</v>
      </c>
      <c r="W2826" s="1" t="str">
        <f t="shared" si="224"/>
        <v>Favourable</v>
      </c>
    </row>
    <row r="2827" spans="1:23" x14ac:dyDescent="0.25">
      <c r="A2827" s="1"/>
      <c r="B2827" s="1"/>
      <c r="C2827" s="1"/>
      <c r="D2827" s="1"/>
      <c r="E2827" s="1" t="s">
        <v>5970</v>
      </c>
      <c r="F2827" s="2">
        <v>45090</v>
      </c>
      <c r="G2827" s="3">
        <v>24184</v>
      </c>
      <c r="H2827" s="1"/>
      <c r="I2827" s="1"/>
      <c r="J2827" s="1" t="s">
        <v>8679</v>
      </c>
      <c r="K2827" s="2">
        <v>44302</v>
      </c>
      <c r="L2827" s="1" t="s">
        <v>4216</v>
      </c>
      <c r="M2827" s="1" t="str">
        <f t="shared" si="220"/>
        <v>Agricultural Extension</v>
      </c>
      <c r="N2827" s="1" t="s">
        <v>4210</v>
      </c>
      <c r="O2827" s="1" t="s">
        <v>4476</v>
      </c>
      <c r="P2827" s="1">
        <v>6502</v>
      </c>
      <c r="Q2827" s="1">
        <v>2365207</v>
      </c>
      <c r="R2827" s="1">
        <f t="shared" si="221"/>
        <v>15656</v>
      </c>
      <c r="S2827" s="4">
        <v>1472121.2012418555</v>
      </c>
      <c r="T2827" s="4">
        <v>461039.58230468747</v>
      </c>
      <c r="U2827" s="1">
        <f t="shared" si="222"/>
        <v>2349551</v>
      </c>
      <c r="V2827" s="4">
        <f t="shared" si="223"/>
        <v>432046.21645345702</v>
      </c>
      <c r="W2827" s="1" t="str">
        <f t="shared" si="224"/>
        <v>Favourable</v>
      </c>
    </row>
    <row r="2828" spans="1:23" x14ac:dyDescent="0.25">
      <c r="A2828" s="1"/>
      <c r="B2828" s="1"/>
      <c r="C2828" s="1"/>
      <c r="D2828" s="1"/>
      <c r="E2828" s="1" t="s">
        <v>7468</v>
      </c>
      <c r="F2828" s="2">
        <v>44653</v>
      </c>
      <c r="G2828" s="3">
        <v>38148</v>
      </c>
      <c r="H2828" s="1"/>
      <c r="I2828" s="1"/>
      <c r="J2828" s="1" t="s">
        <v>8680</v>
      </c>
      <c r="K2828" s="2">
        <v>44845</v>
      </c>
      <c r="L2828" s="1" t="s">
        <v>4212</v>
      </c>
      <c r="M2828" s="1" t="str">
        <f t="shared" si="220"/>
        <v>Agricultural Extension</v>
      </c>
      <c r="N2828" s="1" t="s">
        <v>4222</v>
      </c>
      <c r="O2828" s="1" t="s">
        <v>4379</v>
      </c>
      <c r="P2828" s="1">
        <v>7592</v>
      </c>
      <c r="Q2828" s="1">
        <v>1777619</v>
      </c>
      <c r="R2828" s="1">
        <f t="shared" si="221"/>
        <v>0</v>
      </c>
      <c r="S2828" s="4">
        <v>703837.29042695917</v>
      </c>
      <c r="T2828" s="4">
        <v>410491.83059635659</v>
      </c>
      <c r="U2828" s="1">
        <f t="shared" si="222"/>
        <v>1777619</v>
      </c>
      <c r="V2828" s="4">
        <f t="shared" si="223"/>
        <v>663289.8789766843</v>
      </c>
      <c r="W2828" s="1" t="str">
        <f t="shared" si="224"/>
        <v>Favourable</v>
      </c>
    </row>
    <row r="2829" spans="1:23" x14ac:dyDescent="0.25">
      <c r="A2829" s="1"/>
      <c r="B2829" s="1"/>
      <c r="C2829" s="1"/>
      <c r="D2829" s="1"/>
      <c r="E2829" s="1" t="s">
        <v>8681</v>
      </c>
      <c r="F2829" s="2">
        <v>44293</v>
      </c>
      <c r="G2829" s="3">
        <v>40846</v>
      </c>
      <c r="H2829" s="1"/>
      <c r="I2829" s="1"/>
      <c r="J2829" s="1" t="s">
        <v>4346</v>
      </c>
      <c r="K2829" s="2">
        <v>44579</v>
      </c>
      <c r="L2829" s="1" t="s">
        <v>4212</v>
      </c>
      <c r="M2829" s="1" t="str">
        <f t="shared" si="220"/>
        <v>Agricultural Extension</v>
      </c>
      <c r="N2829" s="1" t="s">
        <v>4222</v>
      </c>
      <c r="O2829" s="1" t="s">
        <v>4358</v>
      </c>
      <c r="P2829" s="1">
        <v>5639</v>
      </c>
      <c r="Q2829" s="1">
        <v>1281403</v>
      </c>
      <c r="R2829" s="1">
        <f t="shared" si="221"/>
        <v>14720</v>
      </c>
      <c r="S2829" s="4">
        <v>885599.38995661703</v>
      </c>
      <c r="T2829" s="4">
        <v>376693.21966059762</v>
      </c>
      <c r="U2829" s="1">
        <f t="shared" si="222"/>
        <v>1266683</v>
      </c>
      <c r="V2829" s="4">
        <f t="shared" si="223"/>
        <v>19110.39038278535</v>
      </c>
      <c r="W2829" s="1" t="str">
        <f t="shared" si="224"/>
        <v>Favourable</v>
      </c>
    </row>
    <row r="2830" spans="1:23" x14ac:dyDescent="0.25">
      <c r="A2830" s="1"/>
      <c r="B2830" s="1"/>
      <c r="C2830" s="1"/>
      <c r="D2830" s="1"/>
      <c r="E2830" s="1" t="s">
        <v>7522</v>
      </c>
      <c r="F2830" s="2">
        <v>44994</v>
      </c>
      <c r="G2830" s="3">
        <v>25089</v>
      </c>
      <c r="H2830" s="1"/>
      <c r="I2830" s="1"/>
      <c r="J2830" s="1" t="s">
        <v>7444</v>
      </c>
      <c r="K2830" s="2">
        <v>44134</v>
      </c>
      <c r="L2830" s="1" t="s">
        <v>4204</v>
      </c>
      <c r="M2830" s="1" t="str">
        <f t="shared" si="220"/>
        <v>Education</v>
      </c>
      <c r="N2830" s="1" t="s">
        <v>4210</v>
      </c>
      <c r="O2830" s="1" t="s">
        <v>4361</v>
      </c>
      <c r="P2830" s="1">
        <v>6746</v>
      </c>
      <c r="Q2830" s="1">
        <v>1273579</v>
      </c>
      <c r="R2830" s="1">
        <f t="shared" si="221"/>
        <v>13977</v>
      </c>
      <c r="S2830" s="4">
        <v>206154.27456140373</v>
      </c>
      <c r="T2830" s="4">
        <v>305179.06027998362</v>
      </c>
      <c r="U2830" s="1">
        <f t="shared" si="222"/>
        <v>1259602</v>
      </c>
      <c r="V2830" s="4">
        <f t="shared" si="223"/>
        <v>762245.66515861265</v>
      </c>
      <c r="W2830" s="1" t="str">
        <f t="shared" si="224"/>
        <v>Favourable</v>
      </c>
    </row>
    <row r="2831" spans="1:23" x14ac:dyDescent="0.25">
      <c r="A2831" s="1"/>
      <c r="B2831" s="1"/>
      <c r="C2831" s="1"/>
      <c r="D2831" s="1"/>
      <c r="E2831" s="1" t="s">
        <v>8682</v>
      </c>
      <c r="F2831" s="2">
        <v>44330</v>
      </c>
      <c r="G2831" s="3">
        <v>44141</v>
      </c>
      <c r="H2831" s="1"/>
      <c r="I2831" s="1"/>
      <c r="J2831" s="1" t="s">
        <v>7199</v>
      </c>
      <c r="K2831" s="2">
        <v>44786</v>
      </c>
      <c r="L2831" s="1" t="s">
        <v>4212</v>
      </c>
      <c r="M2831" s="1" t="str">
        <f t="shared" si="220"/>
        <v>Agricultural Extension</v>
      </c>
      <c r="N2831" s="1" t="s">
        <v>4222</v>
      </c>
      <c r="O2831" s="1" t="s">
        <v>4259</v>
      </c>
      <c r="P2831" s="1">
        <v>6659</v>
      </c>
      <c r="Q2831" s="1">
        <v>628106</v>
      </c>
      <c r="R2831" s="1">
        <f t="shared" si="221"/>
        <v>47664</v>
      </c>
      <c r="S2831" s="4">
        <v>305365.13407620147</v>
      </c>
      <c r="T2831" s="4">
        <v>72152.797425469515</v>
      </c>
      <c r="U2831" s="1">
        <f t="shared" si="222"/>
        <v>580442</v>
      </c>
      <c r="V2831" s="4">
        <f t="shared" si="223"/>
        <v>250588.06849832903</v>
      </c>
      <c r="W2831" s="1" t="str">
        <f t="shared" si="224"/>
        <v>Favourable</v>
      </c>
    </row>
    <row r="2832" spans="1:23" x14ac:dyDescent="0.25">
      <c r="A2832" s="1"/>
      <c r="B2832" s="1"/>
      <c r="C2832" s="1"/>
      <c r="D2832" s="1"/>
      <c r="E2832" s="1" t="s">
        <v>8683</v>
      </c>
      <c r="F2832" s="2">
        <v>45217</v>
      </c>
      <c r="G2832" s="3">
        <v>24655</v>
      </c>
      <c r="H2832" s="1"/>
      <c r="I2832" s="1"/>
      <c r="J2832" s="1" t="s">
        <v>5778</v>
      </c>
      <c r="K2832" s="2">
        <v>44610</v>
      </c>
      <c r="L2832" s="1" t="s">
        <v>4216</v>
      </c>
      <c r="M2832" s="1" t="str">
        <f t="shared" si="220"/>
        <v>Agricultural Extension</v>
      </c>
      <c r="N2832" s="1" t="s">
        <v>4210</v>
      </c>
      <c r="O2832" s="1" t="s">
        <v>4496</v>
      </c>
      <c r="P2832" s="1">
        <v>7019</v>
      </c>
      <c r="Q2832" s="1">
        <v>278062</v>
      </c>
      <c r="R2832" s="1">
        <f t="shared" si="221"/>
        <v>50399</v>
      </c>
      <c r="S2832" s="4">
        <v>4691.1161289488064</v>
      </c>
      <c r="T2832" s="4">
        <v>50523.194096675979</v>
      </c>
      <c r="U2832" s="1">
        <f t="shared" si="222"/>
        <v>227663</v>
      </c>
      <c r="V2832" s="4">
        <f t="shared" si="223"/>
        <v>222847.68977437521</v>
      </c>
      <c r="W2832" s="1" t="str">
        <f t="shared" si="224"/>
        <v>Favourable</v>
      </c>
    </row>
    <row r="2833" spans="1:23" x14ac:dyDescent="0.25">
      <c r="A2833" s="1"/>
      <c r="B2833" s="1"/>
      <c r="C2833" s="1"/>
      <c r="D2833" s="1"/>
      <c r="E2833" s="1" t="s">
        <v>8684</v>
      </c>
      <c r="F2833" s="2">
        <v>45004</v>
      </c>
      <c r="G2833" s="3">
        <v>28932</v>
      </c>
      <c r="H2833" s="1"/>
      <c r="I2833" s="1"/>
      <c r="J2833" s="1" t="s">
        <v>8685</v>
      </c>
      <c r="K2833" s="2">
        <v>45030</v>
      </c>
      <c r="L2833" s="1" t="s">
        <v>4204</v>
      </c>
      <c r="M2833" s="1" t="str">
        <f t="shared" si="220"/>
        <v>Education</v>
      </c>
      <c r="N2833" s="1" t="s">
        <v>4205</v>
      </c>
      <c r="O2833" s="1" t="s">
        <v>4279</v>
      </c>
      <c r="P2833" s="1">
        <v>8369</v>
      </c>
      <c r="Q2833" s="1">
        <v>2149427</v>
      </c>
      <c r="R2833" s="1">
        <f t="shared" si="221"/>
        <v>47483</v>
      </c>
      <c r="S2833" s="4">
        <v>1148236.7774601711</v>
      </c>
      <c r="T2833" s="4">
        <v>428802.32958573592</v>
      </c>
      <c r="U2833" s="1">
        <f t="shared" si="222"/>
        <v>2101944</v>
      </c>
      <c r="V2833" s="4">
        <f t="shared" si="223"/>
        <v>572387.89295409294</v>
      </c>
      <c r="W2833" s="1" t="str">
        <f t="shared" si="224"/>
        <v>Favourable</v>
      </c>
    </row>
    <row r="2834" spans="1:23" x14ac:dyDescent="0.25">
      <c r="A2834" s="1"/>
      <c r="B2834" s="1"/>
      <c r="C2834" s="1"/>
      <c r="D2834" s="1"/>
      <c r="E2834" s="1" t="s">
        <v>7770</v>
      </c>
      <c r="F2834" s="2">
        <v>44530</v>
      </c>
      <c r="G2834" s="3">
        <v>19819</v>
      </c>
      <c r="H2834" s="1"/>
      <c r="I2834" s="1"/>
      <c r="J2834" s="1" t="s">
        <v>8554</v>
      </c>
      <c r="K2834" s="2">
        <v>44914</v>
      </c>
      <c r="L2834" s="1" t="s">
        <v>4200</v>
      </c>
      <c r="M2834" s="1" t="str">
        <f t="shared" si="220"/>
        <v>Social Services</v>
      </c>
      <c r="N2834" s="1" t="s">
        <v>4205</v>
      </c>
      <c r="O2834" s="1" t="s">
        <v>4304</v>
      </c>
      <c r="P2834" s="1">
        <v>7335</v>
      </c>
      <c r="Q2834" s="1">
        <v>2158631</v>
      </c>
      <c r="R2834" s="1">
        <f t="shared" si="221"/>
        <v>53806</v>
      </c>
      <c r="S2834" s="4">
        <v>401073.46657472919</v>
      </c>
      <c r="T2834" s="4">
        <v>213495.34455885706</v>
      </c>
      <c r="U2834" s="1">
        <f t="shared" si="222"/>
        <v>2104825</v>
      </c>
      <c r="V2834" s="4">
        <f t="shared" si="223"/>
        <v>1544062.1888664137</v>
      </c>
      <c r="W2834" s="1" t="str">
        <f t="shared" si="224"/>
        <v>Favourable</v>
      </c>
    </row>
    <row r="2835" spans="1:23" x14ac:dyDescent="0.25">
      <c r="A2835" s="1"/>
      <c r="B2835" s="1"/>
      <c r="C2835" s="1"/>
      <c r="D2835" s="1"/>
      <c r="E2835" s="1" t="s">
        <v>8686</v>
      </c>
      <c r="F2835" s="2">
        <v>45397</v>
      </c>
      <c r="G2835" s="3">
        <v>54400</v>
      </c>
      <c r="H2835" s="1"/>
      <c r="I2835" s="1"/>
      <c r="J2835" s="1" t="s">
        <v>8687</v>
      </c>
      <c r="K2835" s="2">
        <v>43965</v>
      </c>
      <c r="L2835" s="1" t="s">
        <v>4204</v>
      </c>
      <c r="M2835" s="1" t="str">
        <f t="shared" si="220"/>
        <v>Education</v>
      </c>
      <c r="N2835" s="1" t="s">
        <v>4222</v>
      </c>
      <c r="O2835" s="1" t="s">
        <v>4402</v>
      </c>
      <c r="P2835" s="1">
        <v>9345</v>
      </c>
      <c r="Q2835" s="1">
        <v>1994280</v>
      </c>
      <c r="R2835" s="1">
        <f t="shared" si="221"/>
        <v>59888</v>
      </c>
      <c r="S2835" s="4">
        <v>156044.43292904095</v>
      </c>
      <c r="T2835" s="4">
        <v>558687.26131170581</v>
      </c>
      <c r="U2835" s="1">
        <f t="shared" si="222"/>
        <v>1934392</v>
      </c>
      <c r="V2835" s="4">
        <f t="shared" si="223"/>
        <v>1279548.3057592532</v>
      </c>
      <c r="W2835" s="1" t="str">
        <f t="shared" si="224"/>
        <v>Favourable</v>
      </c>
    </row>
    <row r="2836" spans="1:23" x14ac:dyDescent="0.25">
      <c r="A2836" s="1"/>
      <c r="B2836" s="1"/>
      <c r="C2836" s="1"/>
      <c r="D2836" s="1"/>
      <c r="E2836" s="1" t="s">
        <v>8688</v>
      </c>
      <c r="F2836" s="2">
        <v>44276</v>
      </c>
      <c r="G2836" s="3">
        <v>58348</v>
      </c>
      <c r="H2836" s="1"/>
      <c r="I2836" s="1"/>
      <c r="J2836" s="1" t="s">
        <v>6645</v>
      </c>
      <c r="K2836" s="2">
        <v>44440</v>
      </c>
      <c r="L2836" s="1" t="s">
        <v>4216</v>
      </c>
      <c r="M2836" s="1" t="str">
        <f t="shared" si="220"/>
        <v>Agricultural Extension</v>
      </c>
      <c r="N2836" s="1" t="s">
        <v>4222</v>
      </c>
      <c r="O2836" s="1" t="s">
        <v>4289</v>
      </c>
      <c r="P2836" s="1">
        <v>6023</v>
      </c>
      <c r="Q2836" s="1">
        <v>1417864</v>
      </c>
      <c r="R2836" s="1">
        <f t="shared" si="221"/>
        <v>30707</v>
      </c>
      <c r="S2836" s="4">
        <v>1259495.7316623116</v>
      </c>
      <c r="T2836" s="4">
        <v>375877.21385477955</v>
      </c>
      <c r="U2836" s="1">
        <f t="shared" si="222"/>
        <v>1387157</v>
      </c>
      <c r="V2836" s="4">
        <f t="shared" si="223"/>
        <v>-217508.94551709108</v>
      </c>
      <c r="W2836" s="1" t="str">
        <f t="shared" si="224"/>
        <v>Adverse</v>
      </c>
    </row>
    <row r="2837" spans="1:23" x14ac:dyDescent="0.25">
      <c r="A2837" s="1"/>
      <c r="B2837" s="1"/>
      <c r="C2837" s="1"/>
      <c r="D2837" s="1"/>
      <c r="E2837" s="1" t="s">
        <v>4903</v>
      </c>
      <c r="F2837" s="2">
        <v>44652</v>
      </c>
      <c r="G2837" s="3">
        <v>14733</v>
      </c>
      <c r="H2837" s="1"/>
      <c r="I2837" s="1"/>
      <c r="J2837" s="1" t="s">
        <v>8689</v>
      </c>
      <c r="K2837" s="2">
        <v>45109</v>
      </c>
      <c r="L2837" s="1" t="s">
        <v>4204</v>
      </c>
      <c r="M2837" s="1" t="str">
        <f t="shared" si="220"/>
        <v>Education</v>
      </c>
      <c r="N2837" s="1" t="s">
        <v>4222</v>
      </c>
      <c r="O2837" s="1" t="s">
        <v>4226</v>
      </c>
      <c r="P2837" s="1">
        <v>9075</v>
      </c>
      <c r="Q2837" s="1">
        <v>1401573</v>
      </c>
      <c r="R2837" s="1">
        <f t="shared" si="221"/>
        <v>45304</v>
      </c>
      <c r="S2837" s="4">
        <v>994861.04330244975</v>
      </c>
      <c r="T2837" s="4">
        <v>118693.26556584642</v>
      </c>
      <c r="U2837" s="1">
        <f t="shared" si="222"/>
        <v>1356269</v>
      </c>
      <c r="V2837" s="4">
        <f t="shared" si="223"/>
        <v>288018.69113170379</v>
      </c>
      <c r="W2837" s="1" t="str">
        <f t="shared" si="224"/>
        <v>Favourable</v>
      </c>
    </row>
    <row r="2838" spans="1:23" x14ac:dyDescent="0.25">
      <c r="A2838" s="1"/>
      <c r="B2838" s="1"/>
      <c r="C2838" s="1"/>
      <c r="D2838" s="1"/>
      <c r="E2838" s="1" t="s">
        <v>5871</v>
      </c>
      <c r="F2838" s="2">
        <v>44000</v>
      </c>
      <c r="G2838" s="3">
        <v>59074</v>
      </c>
      <c r="H2838" s="1"/>
      <c r="I2838" s="1"/>
      <c r="J2838" s="1" t="s">
        <v>8071</v>
      </c>
      <c r="K2838" s="2">
        <v>44833</v>
      </c>
      <c r="L2838" s="1" t="s">
        <v>4204</v>
      </c>
      <c r="M2838" s="1" t="str">
        <f t="shared" si="220"/>
        <v>Education</v>
      </c>
      <c r="N2838" s="1" t="s">
        <v>4205</v>
      </c>
      <c r="O2838" s="1" t="s">
        <v>4496</v>
      </c>
      <c r="P2838" s="1">
        <v>9377</v>
      </c>
      <c r="Q2838" s="1">
        <v>2341938</v>
      </c>
      <c r="R2838" s="1">
        <f t="shared" si="221"/>
        <v>46726</v>
      </c>
      <c r="S2838" s="4">
        <v>1684768.9904119959</v>
      </c>
      <c r="T2838" s="4">
        <v>442587.01268791041</v>
      </c>
      <c r="U2838" s="1">
        <f t="shared" si="222"/>
        <v>2295212</v>
      </c>
      <c r="V2838" s="4">
        <f t="shared" si="223"/>
        <v>214581.99690009374</v>
      </c>
      <c r="W2838" s="1" t="str">
        <f t="shared" si="224"/>
        <v>Favourable</v>
      </c>
    </row>
    <row r="2839" spans="1:23" x14ac:dyDescent="0.25">
      <c r="A2839" s="1"/>
      <c r="B2839" s="1"/>
      <c r="C2839" s="1"/>
      <c r="D2839" s="1"/>
      <c r="E2839" s="1" t="s">
        <v>8588</v>
      </c>
      <c r="F2839" s="2">
        <v>44174</v>
      </c>
      <c r="G2839" s="3">
        <v>29902</v>
      </c>
      <c r="H2839" s="1"/>
      <c r="I2839" s="1"/>
      <c r="J2839" s="1" t="s">
        <v>6060</v>
      </c>
      <c r="K2839" s="2">
        <v>45168</v>
      </c>
      <c r="L2839" s="1" t="s">
        <v>4212</v>
      </c>
      <c r="M2839" s="1" t="str">
        <f t="shared" si="220"/>
        <v>Agricultural Extension</v>
      </c>
      <c r="N2839" s="1" t="s">
        <v>4205</v>
      </c>
      <c r="O2839" s="1" t="s">
        <v>4292</v>
      </c>
      <c r="P2839" s="1">
        <v>9461</v>
      </c>
      <c r="Q2839" s="1">
        <v>1325552</v>
      </c>
      <c r="R2839" s="1">
        <f t="shared" si="221"/>
        <v>10847</v>
      </c>
      <c r="S2839" s="4">
        <v>284105.25025869696</v>
      </c>
      <c r="T2839" s="4">
        <v>162490.48268985821</v>
      </c>
      <c r="U2839" s="1">
        <f t="shared" si="222"/>
        <v>1314705</v>
      </c>
      <c r="V2839" s="4">
        <f t="shared" si="223"/>
        <v>878956.26705144485</v>
      </c>
      <c r="W2839" s="1" t="str">
        <f t="shared" si="224"/>
        <v>Favourable</v>
      </c>
    </row>
    <row r="2840" spans="1:23" x14ac:dyDescent="0.25">
      <c r="A2840" s="1"/>
      <c r="B2840" s="1"/>
      <c r="C2840" s="1"/>
      <c r="D2840" s="1"/>
      <c r="E2840" s="1" t="s">
        <v>7273</v>
      </c>
      <c r="F2840" s="2">
        <v>45067</v>
      </c>
      <c r="G2840" s="3">
        <v>40513</v>
      </c>
      <c r="H2840" s="1"/>
      <c r="I2840" s="1"/>
      <c r="J2840" s="1" t="s">
        <v>8690</v>
      </c>
      <c r="K2840" s="2">
        <v>44472</v>
      </c>
      <c r="L2840" s="1" t="s">
        <v>4204</v>
      </c>
      <c r="M2840" s="1" t="str">
        <f t="shared" si="220"/>
        <v>Education</v>
      </c>
      <c r="N2840" s="1" t="s">
        <v>4222</v>
      </c>
      <c r="O2840" s="1" t="s">
        <v>4267</v>
      </c>
      <c r="P2840" s="1">
        <v>6013</v>
      </c>
      <c r="Q2840" s="1">
        <v>1226456</v>
      </c>
      <c r="R2840" s="1">
        <f t="shared" si="221"/>
        <v>0</v>
      </c>
      <c r="S2840" s="4">
        <v>1125637.1344117487</v>
      </c>
      <c r="T2840" s="4">
        <v>366000.58964069543</v>
      </c>
      <c r="U2840" s="1">
        <f t="shared" si="222"/>
        <v>1226456</v>
      </c>
      <c r="V2840" s="4">
        <f t="shared" si="223"/>
        <v>-265181.7240524441</v>
      </c>
      <c r="W2840" s="1" t="str">
        <f t="shared" si="224"/>
        <v>Adverse</v>
      </c>
    </row>
    <row r="2841" spans="1:23" x14ac:dyDescent="0.25">
      <c r="A2841" s="1"/>
      <c r="B2841" s="1"/>
      <c r="C2841" s="1"/>
      <c r="D2841" s="1"/>
      <c r="E2841" s="1" t="s">
        <v>8691</v>
      </c>
      <c r="F2841" s="2">
        <v>44789</v>
      </c>
      <c r="G2841" s="3">
        <v>55867</v>
      </c>
      <c r="H2841" s="1"/>
      <c r="I2841" s="1"/>
      <c r="J2841" s="1" t="s">
        <v>7040</v>
      </c>
      <c r="K2841" s="2">
        <v>44923</v>
      </c>
      <c r="L2841" s="1" t="s">
        <v>4218</v>
      </c>
      <c r="M2841" s="1" t="str">
        <f t="shared" si="220"/>
        <v>Infrastructure</v>
      </c>
      <c r="N2841" s="1" t="s">
        <v>4210</v>
      </c>
      <c r="O2841" s="1" t="s">
        <v>4379</v>
      </c>
      <c r="P2841" s="1">
        <v>6833</v>
      </c>
      <c r="Q2841" s="1">
        <v>1164163</v>
      </c>
      <c r="R2841" s="1">
        <f t="shared" si="221"/>
        <v>54415</v>
      </c>
      <c r="S2841" s="4">
        <v>1041808.1349945776</v>
      </c>
      <c r="T2841" s="4">
        <v>46382.442215187351</v>
      </c>
      <c r="U2841" s="1">
        <f t="shared" si="222"/>
        <v>1109748</v>
      </c>
      <c r="V2841" s="4">
        <f t="shared" si="223"/>
        <v>75972.422790235141</v>
      </c>
      <c r="W2841" s="1" t="str">
        <f t="shared" si="224"/>
        <v>Favourable</v>
      </c>
    </row>
    <row r="2842" spans="1:23" x14ac:dyDescent="0.25">
      <c r="A2842" s="1"/>
      <c r="B2842" s="1"/>
      <c r="C2842" s="1"/>
      <c r="D2842" s="1"/>
      <c r="E2842" s="1" t="s">
        <v>5639</v>
      </c>
      <c r="F2842" s="2">
        <v>44365</v>
      </c>
      <c r="G2842" s="3">
        <v>49667</v>
      </c>
      <c r="H2842" s="1"/>
      <c r="I2842" s="1"/>
      <c r="J2842" s="1" t="s">
        <v>8692</v>
      </c>
      <c r="K2842" s="2">
        <v>45383</v>
      </c>
      <c r="L2842" s="1" t="s">
        <v>4216</v>
      </c>
      <c r="M2842" s="1" t="str">
        <f t="shared" si="220"/>
        <v>Agricultural Extension</v>
      </c>
      <c r="N2842" s="1" t="s">
        <v>4210</v>
      </c>
      <c r="O2842" s="1" t="s">
        <v>4325</v>
      </c>
      <c r="P2842" s="1">
        <v>6168</v>
      </c>
      <c r="Q2842" s="1">
        <v>1276560</v>
      </c>
      <c r="R2842" s="1">
        <f t="shared" si="221"/>
        <v>31423</v>
      </c>
      <c r="S2842" s="4">
        <v>273025.81543483981</v>
      </c>
      <c r="T2842" s="4">
        <v>406935.79140367982</v>
      </c>
      <c r="U2842" s="1">
        <f t="shared" si="222"/>
        <v>1245137</v>
      </c>
      <c r="V2842" s="4">
        <f t="shared" si="223"/>
        <v>596598.39316148032</v>
      </c>
      <c r="W2842" s="1" t="str">
        <f t="shared" si="224"/>
        <v>Favourable</v>
      </c>
    </row>
    <row r="2843" spans="1:23" x14ac:dyDescent="0.25">
      <c r="A2843" s="1"/>
      <c r="B2843" s="1"/>
      <c r="C2843" s="1"/>
      <c r="D2843" s="1"/>
      <c r="E2843" s="1" t="s">
        <v>8693</v>
      </c>
      <c r="F2843" s="2">
        <v>44251</v>
      </c>
      <c r="G2843" s="3">
        <v>52950</v>
      </c>
      <c r="H2843" s="1"/>
      <c r="I2843" s="1"/>
      <c r="J2843" s="1" t="s">
        <v>8694</v>
      </c>
      <c r="K2843" s="2">
        <v>44780</v>
      </c>
      <c r="L2843" s="1" t="s">
        <v>4204</v>
      </c>
      <c r="M2843" s="1" t="str">
        <f t="shared" si="220"/>
        <v>Education</v>
      </c>
      <c r="N2843" s="1" t="s">
        <v>4205</v>
      </c>
      <c r="O2843" s="1" t="s">
        <v>4388</v>
      </c>
      <c r="P2843" s="1">
        <v>7419</v>
      </c>
      <c r="Q2843" s="1">
        <v>827896</v>
      </c>
      <c r="R2843" s="1">
        <f t="shared" si="221"/>
        <v>0</v>
      </c>
      <c r="S2843" s="4">
        <v>163959.78181021367</v>
      </c>
      <c r="T2843" s="4">
        <v>84235.847840650604</v>
      </c>
      <c r="U2843" s="1">
        <f t="shared" si="222"/>
        <v>827896</v>
      </c>
      <c r="V2843" s="4">
        <f t="shared" si="223"/>
        <v>579700.37034913572</v>
      </c>
      <c r="W2843" s="1" t="str">
        <f t="shared" si="224"/>
        <v>Favourable</v>
      </c>
    </row>
    <row r="2844" spans="1:23" x14ac:dyDescent="0.25">
      <c r="A2844" s="1"/>
      <c r="B2844" s="1"/>
      <c r="C2844" s="1"/>
      <c r="D2844" s="1"/>
      <c r="E2844" s="1" t="s">
        <v>8695</v>
      </c>
      <c r="F2844" s="2">
        <v>43926</v>
      </c>
      <c r="G2844" s="3">
        <v>16238</v>
      </c>
      <c r="H2844" s="1"/>
      <c r="I2844" s="1"/>
      <c r="J2844" s="1" t="s">
        <v>8696</v>
      </c>
      <c r="K2844" s="2">
        <v>44304</v>
      </c>
      <c r="L2844" s="1" t="s">
        <v>4216</v>
      </c>
      <c r="M2844" s="1" t="str">
        <f t="shared" si="220"/>
        <v>Agricultural Extension</v>
      </c>
      <c r="N2844" s="1" t="s">
        <v>4222</v>
      </c>
      <c r="O2844" s="1" t="s">
        <v>4217</v>
      </c>
      <c r="P2844" s="1">
        <v>9283</v>
      </c>
      <c r="Q2844" s="1">
        <v>2156966</v>
      </c>
      <c r="R2844" s="1">
        <f t="shared" si="221"/>
        <v>34366</v>
      </c>
      <c r="S2844" s="4">
        <v>1117955.2078788662</v>
      </c>
      <c r="T2844" s="4">
        <v>513971.47013696359</v>
      </c>
      <c r="U2844" s="1">
        <f t="shared" si="222"/>
        <v>2122600</v>
      </c>
      <c r="V2844" s="4">
        <f t="shared" si="223"/>
        <v>525039.32198417024</v>
      </c>
      <c r="W2844" s="1" t="str">
        <f t="shared" si="224"/>
        <v>Favourable</v>
      </c>
    </row>
    <row r="2845" spans="1:23" x14ac:dyDescent="0.25">
      <c r="A2845" s="1"/>
      <c r="B2845" s="1"/>
      <c r="C2845" s="1"/>
      <c r="D2845" s="1"/>
      <c r="E2845" s="1" t="s">
        <v>7271</v>
      </c>
      <c r="F2845" s="2">
        <v>44509</v>
      </c>
      <c r="G2845" s="3">
        <v>29218</v>
      </c>
      <c r="H2845" s="1"/>
      <c r="I2845" s="1"/>
      <c r="J2845" s="1" t="s">
        <v>8697</v>
      </c>
      <c r="K2845" s="2">
        <v>44552</v>
      </c>
      <c r="L2845" s="1" t="s">
        <v>4204</v>
      </c>
      <c r="M2845" s="1" t="str">
        <f t="shared" si="220"/>
        <v>Education</v>
      </c>
      <c r="N2845" s="1" t="s">
        <v>4205</v>
      </c>
      <c r="O2845" s="1" t="s">
        <v>4379</v>
      </c>
      <c r="P2845" s="1">
        <v>7130</v>
      </c>
      <c r="Q2845" s="1">
        <v>1221076</v>
      </c>
      <c r="R2845" s="1">
        <f t="shared" si="221"/>
        <v>0</v>
      </c>
      <c r="S2845" s="4">
        <v>1212774.0904361329</v>
      </c>
      <c r="T2845" s="4">
        <v>48797.469876505231</v>
      </c>
      <c r="U2845" s="1">
        <f t="shared" si="222"/>
        <v>1221076</v>
      </c>
      <c r="V2845" s="4">
        <f t="shared" si="223"/>
        <v>-40495.560312638059</v>
      </c>
      <c r="W2845" s="1" t="str">
        <f t="shared" si="224"/>
        <v>Adverse</v>
      </c>
    </row>
    <row r="2846" spans="1:23" x14ac:dyDescent="0.25">
      <c r="A2846" s="1"/>
      <c r="B2846" s="1"/>
      <c r="C2846" s="1"/>
      <c r="D2846" s="1"/>
      <c r="E2846" s="1" t="s">
        <v>6041</v>
      </c>
      <c r="F2846" s="2">
        <v>44382</v>
      </c>
      <c r="G2846" s="3">
        <v>18141</v>
      </c>
      <c r="H2846" s="1"/>
      <c r="I2846" s="1"/>
      <c r="J2846" s="1" t="s">
        <v>8698</v>
      </c>
      <c r="K2846" s="2">
        <v>44261</v>
      </c>
      <c r="L2846" s="1" t="s">
        <v>4200</v>
      </c>
      <c r="M2846" s="1" t="str">
        <f t="shared" si="220"/>
        <v>Social Services</v>
      </c>
      <c r="N2846" s="1" t="s">
        <v>4205</v>
      </c>
      <c r="O2846" s="1" t="s">
        <v>4292</v>
      </c>
      <c r="P2846" s="1">
        <v>8165</v>
      </c>
      <c r="Q2846" s="1">
        <v>705639</v>
      </c>
      <c r="R2846" s="1">
        <f t="shared" si="221"/>
        <v>0</v>
      </c>
      <c r="S2846" s="4">
        <v>361008.750687211</v>
      </c>
      <c r="T2846" s="4">
        <v>58408.617899545738</v>
      </c>
      <c r="U2846" s="1">
        <f t="shared" si="222"/>
        <v>705639</v>
      </c>
      <c r="V2846" s="4">
        <f t="shared" si="223"/>
        <v>286221.63141324325</v>
      </c>
      <c r="W2846" s="1" t="str">
        <f t="shared" si="224"/>
        <v>Favourable</v>
      </c>
    </row>
    <row r="2847" spans="1:23" x14ac:dyDescent="0.25">
      <c r="A2847" s="1"/>
      <c r="B2847" s="1"/>
      <c r="C2847" s="1"/>
      <c r="D2847" s="1"/>
      <c r="E2847" s="1" t="s">
        <v>5090</v>
      </c>
      <c r="F2847" s="2">
        <v>44286</v>
      </c>
      <c r="G2847" s="3">
        <v>35394</v>
      </c>
      <c r="H2847" s="1"/>
      <c r="I2847" s="1"/>
      <c r="J2847" s="1" t="s">
        <v>8699</v>
      </c>
      <c r="K2847" s="2">
        <v>44733</v>
      </c>
      <c r="L2847" s="1" t="s">
        <v>4212</v>
      </c>
      <c r="M2847" s="1" t="str">
        <f t="shared" si="220"/>
        <v>Agricultural Extension</v>
      </c>
      <c r="N2847" s="1" t="s">
        <v>4210</v>
      </c>
      <c r="O2847" s="1" t="s">
        <v>4289</v>
      </c>
      <c r="P2847" s="1">
        <v>7001</v>
      </c>
      <c r="Q2847" s="1">
        <v>1663313</v>
      </c>
      <c r="R2847" s="1">
        <f t="shared" si="221"/>
        <v>0</v>
      </c>
      <c r="S2847" s="4">
        <v>1008588.4508766372</v>
      </c>
      <c r="T2847" s="4">
        <v>284030.57516311092</v>
      </c>
      <c r="U2847" s="1">
        <f t="shared" si="222"/>
        <v>1663313</v>
      </c>
      <c r="V2847" s="4">
        <f t="shared" si="223"/>
        <v>370693.97396025178</v>
      </c>
      <c r="W2847" s="1" t="str">
        <f t="shared" si="224"/>
        <v>Favourable</v>
      </c>
    </row>
    <row r="2848" spans="1:23" x14ac:dyDescent="0.25">
      <c r="A2848" s="1"/>
      <c r="B2848" s="1"/>
      <c r="C2848" s="1"/>
      <c r="D2848" s="1"/>
      <c r="E2848" s="1" t="s">
        <v>5310</v>
      </c>
      <c r="F2848" s="2">
        <v>44513</v>
      </c>
      <c r="G2848" s="3">
        <v>12582</v>
      </c>
      <c r="H2848" s="1"/>
      <c r="I2848" s="1"/>
      <c r="J2848" s="1" t="s">
        <v>8700</v>
      </c>
      <c r="K2848" s="2">
        <v>44580</v>
      </c>
      <c r="L2848" s="1" t="s">
        <v>4212</v>
      </c>
      <c r="M2848" s="1" t="str">
        <f t="shared" si="220"/>
        <v>Agricultural Extension</v>
      </c>
      <c r="N2848" s="1" t="s">
        <v>4222</v>
      </c>
      <c r="O2848" s="1" t="s">
        <v>4338</v>
      </c>
      <c r="P2848" s="1">
        <v>6066</v>
      </c>
      <c r="Q2848" s="1">
        <v>2089176</v>
      </c>
      <c r="R2848" s="1">
        <f t="shared" si="221"/>
        <v>35492</v>
      </c>
      <c r="S2848" s="4">
        <v>1481234.9049304817</v>
      </c>
      <c r="T2848" s="4">
        <v>535433.00063417887</v>
      </c>
      <c r="U2848" s="1">
        <f t="shared" si="222"/>
        <v>2053684</v>
      </c>
      <c r="V2848" s="4">
        <f t="shared" si="223"/>
        <v>72508.094435339328</v>
      </c>
      <c r="W2848" s="1" t="str">
        <f t="shared" si="224"/>
        <v>Favourable</v>
      </c>
    </row>
    <row r="2849" spans="1:23" x14ac:dyDescent="0.25">
      <c r="A2849" s="1"/>
      <c r="B2849" s="1"/>
      <c r="C2849" s="1"/>
      <c r="D2849" s="1"/>
      <c r="E2849" s="1" t="s">
        <v>7687</v>
      </c>
      <c r="F2849" s="2">
        <v>44777</v>
      </c>
      <c r="G2849" s="3">
        <v>38776</v>
      </c>
      <c r="H2849" s="1"/>
      <c r="I2849" s="1"/>
      <c r="J2849" s="1" t="s">
        <v>7145</v>
      </c>
      <c r="K2849" s="2">
        <v>44383</v>
      </c>
      <c r="L2849" s="1" t="s">
        <v>4204</v>
      </c>
      <c r="M2849" s="1" t="str">
        <f t="shared" si="220"/>
        <v>Education</v>
      </c>
      <c r="N2849" s="1" t="s">
        <v>4222</v>
      </c>
      <c r="O2849" s="1" t="s">
        <v>4458</v>
      </c>
      <c r="P2849" s="1">
        <v>8219</v>
      </c>
      <c r="Q2849" s="1">
        <v>1138654</v>
      </c>
      <c r="R2849" s="1">
        <f t="shared" si="221"/>
        <v>47169</v>
      </c>
      <c r="S2849" s="4">
        <v>580139.41879230516</v>
      </c>
      <c r="T2849" s="4">
        <v>133683.64633950876</v>
      </c>
      <c r="U2849" s="1">
        <f t="shared" si="222"/>
        <v>1091485</v>
      </c>
      <c r="V2849" s="4">
        <f t="shared" si="223"/>
        <v>424830.93486818601</v>
      </c>
      <c r="W2849" s="1" t="str">
        <f t="shared" si="224"/>
        <v>Favourable</v>
      </c>
    </row>
    <row r="2850" spans="1:23" x14ac:dyDescent="0.25">
      <c r="A2850" s="1"/>
      <c r="B2850" s="1"/>
      <c r="C2850" s="1"/>
      <c r="D2850" s="1"/>
      <c r="E2850" s="1" t="s">
        <v>8701</v>
      </c>
      <c r="F2850" s="2">
        <v>45210</v>
      </c>
      <c r="G2850" s="3">
        <v>51362</v>
      </c>
      <c r="H2850" s="1"/>
      <c r="I2850" s="1"/>
      <c r="J2850" s="1" t="s">
        <v>7321</v>
      </c>
      <c r="K2850" s="2">
        <v>44998</v>
      </c>
      <c r="L2850" s="1" t="s">
        <v>4218</v>
      </c>
      <c r="M2850" s="1" t="str">
        <f t="shared" si="220"/>
        <v>Infrastructure</v>
      </c>
      <c r="N2850" s="1" t="s">
        <v>4205</v>
      </c>
      <c r="O2850" s="1" t="s">
        <v>4211</v>
      </c>
      <c r="P2850" s="1">
        <v>6582</v>
      </c>
      <c r="Q2850" s="1">
        <v>2435109</v>
      </c>
      <c r="R2850" s="1">
        <f t="shared" si="221"/>
        <v>27074</v>
      </c>
      <c r="S2850" s="4">
        <v>37587.907819538195</v>
      </c>
      <c r="T2850" s="4">
        <v>627901.88005967322</v>
      </c>
      <c r="U2850" s="1">
        <f t="shared" si="222"/>
        <v>2408035</v>
      </c>
      <c r="V2850" s="4">
        <f t="shared" si="223"/>
        <v>1769619.2121207886</v>
      </c>
      <c r="W2850" s="1" t="str">
        <f t="shared" si="224"/>
        <v>Favourable</v>
      </c>
    </row>
    <row r="2851" spans="1:23" x14ac:dyDescent="0.25">
      <c r="A2851" s="1"/>
      <c r="B2851" s="1"/>
      <c r="C2851" s="1"/>
      <c r="D2851" s="1"/>
      <c r="E2851" s="1" t="s">
        <v>7399</v>
      </c>
      <c r="F2851" s="2">
        <v>43973</v>
      </c>
      <c r="G2851" s="3">
        <v>29610</v>
      </c>
      <c r="H2851" s="1"/>
      <c r="I2851" s="1"/>
      <c r="J2851" s="1" t="s">
        <v>8702</v>
      </c>
      <c r="K2851" s="2">
        <v>44948</v>
      </c>
      <c r="L2851" s="1" t="s">
        <v>4212</v>
      </c>
      <c r="M2851" s="1" t="str">
        <f t="shared" si="220"/>
        <v>Agricultural Extension</v>
      </c>
      <c r="N2851" s="1" t="s">
        <v>4210</v>
      </c>
      <c r="O2851" s="1" t="s">
        <v>4264</v>
      </c>
      <c r="P2851" s="1">
        <v>7328</v>
      </c>
      <c r="Q2851" s="1">
        <v>1000867</v>
      </c>
      <c r="R2851" s="1">
        <f t="shared" si="221"/>
        <v>0</v>
      </c>
      <c r="S2851" s="4">
        <v>380233.77837331418</v>
      </c>
      <c r="T2851" s="4">
        <v>300782.291827404</v>
      </c>
      <c r="U2851" s="1">
        <f t="shared" si="222"/>
        <v>1000867</v>
      </c>
      <c r="V2851" s="4">
        <f t="shared" si="223"/>
        <v>319850.92979928176</v>
      </c>
      <c r="W2851" s="1" t="str">
        <f t="shared" si="224"/>
        <v>Favourable</v>
      </c>
    </row>
    <row r="2852" spans="1:23" x14ac:dyDescent="0.25">
      <c r="A2852" s="1"/>
      <c r="B2852" s="1"/>
      <c r="C2852" s="1"/>
      <c r="D2852" s="1"/>
      <c r="E2852" s="1" t="s">
        <v>6255</v>
      </c>
      <c r="F2852" s="2">
        <v>44733</v>
      </c>
      <c r="G2852" s="3">
        <v>42841</v>
      </c>
      <c r="H2852" s="1"/>
      <c r="I2852" s="1"/>
      <c r="J2852" s="1" t="s">
        <v>8703</v>
      </c>
      <c r="K2852" s="2">
        <v>44466</v>
      </c>
      <c r="L2852" s="1" t="s">
        <v>4218</v>
      </c>
      <c r="M2852" s="1" t="str">
        <f t="shared" si="220"/>
        <v>Infrastructure</v>
      </c>
      <c r="N2852" s="1" t="s">
        <v>4210</v>
      </c>
      <c r="O2852" s="1" t="s">
        <v>4241</v>
      </c>
      <c r="P2852" s="1">
        <v>7507</v>
      </c>
      <c r="Q2852" s="1">
        <v>2103185</v>
      </c>
      <c r="R2852" s="1">
        <f t="shared" si="221"/>
        <v>15792</v>
      </c>
      <c r="S2852" s="4">
        <v>986895.38252033794</v>
      </c>
      <c r="T2852" s="4">
        <v>455710.82597408444</v>
      </c>
      <c r="U2852" s="1">
        <f t="shared" si="222"/>
        <v>2087393</v>
      </c>
      <c r="V2852" s="4">
        <f t="shared" si="223"/>
        <v>660578.79150557751</v>
      </c>
      <c r="W2852" s="1" t="str">
        <f t="shared" si="224"/>
        <v>Favourable</v>
      </c>
    </row>
    <row r="2853" spans="1:23" x14ac:dyDescent="0.25">
      <c r="A2853" s="1"/>
      <c r="B2853" s="1"/>
      <c r="C2853" s="1"/>
      <c r="D2853" s="1"/>
      <c r="E2853" s="1" t="s">
        <v>6794</v>
      </c>
      <c r="F2853" s="2">
        <v>44235</v>
      </c>
      <c r="G2853" s="3">
        <v>46636</v>
      </c>
      <c r="H2853" s="1"/>
      <c r="I2853" s="1"/>
      <c r="J2853" s="1" t="s">
        <v>5345</v>
      </c>
      <c r="K2853" s="2">
        <v>45114</v>
      </c>
      <c r="L2853" s="1" t="s">
        <v>4216</v>
      </c>
      <c r="M2853" s="1" t="str">
        <f t="shared" si="220"/>
        <v>Agricultural Extension</v>
      </c>
      <c r="N2853" s="1" t="s">
        <v>4210</v>
      </c>
      <c r="O2853" s="1" t="s">
        <v>4237</v>
      </c>
      <c r="P2853" s="1">
        <v>8826</v>
      </c>
      <c r="Q2853" s="1">
        <v>2340526</v>
      </c>
      <c r="R2853" s="1">
        <f t="shared" si="221"/>
        <v>26679</v>
      </c>
      <c r="S2853" s="4">
        <v>1608020.0929171036</v>
      </c>
      <c r="T2853" s="4">
        <v>240674.27627139457</v>
      </c>
      <c r="U2853" s="1">
        <f t="shared" si="222"/>
        <v>2313847</v>
      </c>
      <c r="V2853" s="4">
        <f t="shared" si="223"/>
        <v>491831.63081150176</v>
      </c>
      <c r="W2853" s="1" t="str">
        <f t="shared" si="224"/>
        <v>Favourable</v>
      </c>
    </row>
    <row r="2854" spans="1:23" x14ac:dyDescent="0.25">
      <c r="A2854" s="1"/>
      <c r="B2854" s="1"/>
      <c r="C2854" s="1"/>
      <c r="D2854" s="1"/>
      <c r="E2854" s="1" t="s">
        <v>8704</v>
      </c>
      <c r="F2854" s="2">
        <v>44011</v>
      </c>
      <c r="G2854" s="3">
        <v>57363</v>
      </c>
      <c r="H2854" s="1"/>
      <c r="I2854" s="1"/>
      <c r="J2854" s="1" t="s">
        <v>8705</v>
      </c>
      <c r="K2854" s="2">
        <v>44445</v>
      </c>
      <c r="L2854" s="1" t="s">
        <v>4200</v>
      </c>
      <c r="M2854" s="1" t="str">
        <f t="shared" si="220"/>
        <v>Social Services</v>
      </c>
      <c r="N2854" s="1" t="s">
        <v>4222</v>
      </c>
      <c r="O2854" s="1" t="s">
        <v>4304</v>
      </c>
      <c r="P2854" s="1">
        <v>8700</v>
      </c>
      <c r="Q2854" s="1">
        <v>1499970</v>
      </c>
      <c r="R2854" s="1">
        <f t="shared" si="221"/>
        <v>57192</v>
      </c>
      <c r="S2854" s="4">
        <v>74647.871184344884</v>
      </c>
      <c r="T2854" s="4">
        <v>140271.34163306179</v>
      </c>
      <c r="U2854" s="1">
        <f t="shared" si="222"/>
        <v>1442778</v>
      </c>
      <c r="V2854" s="4">
        <f t="shared" si="223"/>
        <v>1285050.7871825933</v>
      </c>
      <c r="W2854" s="1" t="str">
        <f t="shared" si="224"/>
        <v>Favourable</v>
      </c>
    </row>
    <row r="2855" spans="1:23" x14ac:dyDescent="0.25">
      <c r="A2855" s="1"/>
      <c r="B2855" s="1"/>
      <c r="C2855" s="1"/>
      <c r="D2855" s="1"/>
      <c r="E2855" s="1" t="s">
        <v>8706</v>
      </c>
      <c r="F2855" s="2">
        <v>45095</v>
      </c>
      <c r="G2855" s="3">
        <v>49476</v>
      </c>
      <c r="H2855" s="1"/>
      <c r="I2855" s="1"/>
      <c r="J2855" s="1" t="s">
        <v>8707</v>
      </c>
      <c r="K2855" s="2">
        <v>44582</v>
      </c>
      <c r="L2855" s="1" t="s">
        <v>4218</v>
      </c>
      <c r="M2855" s="1" t="str">
        <f t="shared" si="220"/>
        <v>Infrastructure</v>
      </c>
      <c r="N2855" s="1" t="s">
        <v>4205</v>
      </c>
      <c r="O2855" s="1" t="s">
        <v>4330</v>
      </c>
      <c r="P2855" s="1">
        <v>6164</v>
      </c>
      <c r="Q2855" s="1">
        <v>1365536</v>
      </c>
      <c r="R2855" s="1">
        <f t="shared" si="221"/>
        <v>38424</v>
      </c>
      <c r="S2855" s="4">
        <v>1573.1328890076547</v>
      </c>
      <c r="T2855" s="4">
        <v>205490.95956930262</v>
      </c>
      <c r="U2855" s="1">
        <f t="shared" si="222"/>
        <v>1327112</v>
      </c>
      <c r="V2855" s="4">
        <f t="shared" si="223"/>
        <v>1158471.9075416897</v>
      </c>
      <c r="W2855" s="1" t="str">
        <f t="shared" si="224"/>
        <v>Favourable</v>
      </c>
    </row>
    <row r="2856" spans="1:23" x14ac:dyDescent="0.25">
      <c r="A2856" s="1"/>
      <c r="B2856" s="1"/>
      <c r="C2856" s="1"/>
      <c r="D2856" s="1"/>
      <c r="E2856" s="1" t="s">
        <v>7794</v>
      </c>
      <c r="F2856" s="2">
        <v>44989</v>
      </c>
      <c r="G2856" s="3">
        <v>52491</v>
      </c>
      <c r="H2856" s="1"/>
      <c r="I2856" s="1"/>
      <c r="J2856" s="1" t="s">
        <v>8708</v>
      </c>
      <c r="K2856" s="2">
        <v>44272</v>
      </c>
      <c r="L2856" s="1" t="s">
        <v>4200</v>
      </c>
      <c r="M2856" s="1" t="str">
        <f t="shared" si="220"/>
        <v>Social Services</v>
      </c>
      <c r="N2856" s="1" t="s">
        <v>4210</v>
      </c>
      <c r="O2856" s="1" t="s">
        <v>4388</v>
      </c>
      <c r="P2856" s="1">
        <v>9329</v>
      </c>
      <c r="Q2856" s="1">
        <v>2283298</v>
      </c>
      <c r="R2856" s="1">
        <f t="shared" si="221"/>
        <v>22300</v>
      </c>
      <c r="S2856" s="4">
        <v>1878526.581510569</v>
      </c>
      <c r="T2856" s="4">
        <v>466896.44493014185</v>
      </c>
      <c r="U2856" s="1">
        <f t="shared" si="222"/>
        <v>2260998</v>
      </c>
      <c r="V2856" s="4">
        <f t="shared" si="223"/>
        <v>-62125.026440710761</v>
      </c>
      <c r="W2856" s="1" t="str">
        <f t="shared" si="224"/>
        <v>Adverse</v>
      </c>
    </row>
    <row r="2857" spans="1:23" x14ac:dyDescent="0.25">
      <c r="A2857" s="1"/>
      <c r="B2857" s="1"/>
      <c r="C2857" s="1"/>
      <c r="D2857" s="1"/>
      <c r="E2857" s="1" t="s">
        <v>5517</v>
      </c>
      <c r="F2857" s="2">
        <v>44851</v>
      </c>
      <c r="G2857" s="3">
        <v>16520</v>
      </c>
      <c r="H2857" s="1"/>
      <c r="I2857" s="1"/>
      <c r="J2857" s="1" t="s">
        <v>8709</v>
      </c>
      <c r="K2857" s="2">
        <v>44680</v>
      </c>
      <c r="L2857" s="1" t="s">
        <v>4218</v>
      </c>
      <c r="M2857" s="1" t="str">
        <f t="shared" si="220"/>
        <v>Infrastructure</v>
      </c>
      <c r="N2857" s="1" t="s">
        <v>4210</v>
      </c>
      <c r="O2857" s="1" t="s">
        <v>4361</v>
      </c>
      <c r="P2857" s="1">
        <v>6424</v>
      </c>
      <c r="Q2857" s="1">
        <v>1154509</v>
      </c>
      <c r="R2857" s="1">
        <f t="shared" si="221"/>
        <v>0</v>
      </c>
      <c r="S2857" s="4">
        <v>264432.87989852234</v>
      </c>
      <c r="T2857" s="4">
        <v>119966.95396464875</v>
      </c>
      <c r="U2857" s="1">
        <f t="shared" si="222"/>
        <v>1154509</v>
      </c>
      <c r="V2857" s="4">
        <f t="shared" si="223"/>
        <v>770109.16613682895</v>
      </c>
      <c r="W2857" s="1" t="str">
        <f t="shared" si="224"/>
        <v>Favourable</v>
      </c>
    </row>
    <row r="2858" spans="1:23" x14ac:dyDescent="0.25">
      <c r="A2858" s="1"/>
      <c r="B2858" s="1"/>
      <c r="C2858" s="1"/>
      <c r="D2858" s="1"/>
      <c r="E2858" s="1" t="s">
        <v>8710</v>
      </c>
      <c r="F2858" s="2">
        <v>43964</v>
      </c>
      <c r="G2858" s="3">
        <v>42358</v>
      </c>
      <c r="H2858" s="1"/>
      <c r="I2858" s="1"/>
      <c r="J2858" s="1" t="s">
        <v>8711</v>
      </c>
      <c r="K2858" s="2">
        <v>45060</v>
      </c>
      <c r="L2858" s="1" t="s">
        <v>4212</v>
      </c>
      <c r="M2858" s="1" t="str">
        <f t="shared" si="220"/>
        <v>Agricultural Extension</v>
      </c>
      <c r="N2858" s="1" t="s">
        <v>4222</v>
      </c>
      <c r="O2858" s="1" t="s">
        <v>4325</v>
      </c>
      <c r="P2858" s="1">
        <v>9336</v>
      </c>
      <c r="Q2858" s="1">
        <v>2173511</v>
      </c>
      <c r="R2858" s="1">
        <f t="shared" si="221"/>
        <v>27222</v>
      </c>
      <c r="S2858" s="4">
        <v>821499.97296332009</v>
      </c>
      <c r="T2858" s="4">
        <v>674085.99279264442</v>
      </c>
      <c r="U2858" s="1">
        <f t="shared" si="222"/>
        <v>2146289</v>
      </c>
      <c r="V2858" s="4">
        <f t="shared" si="223"/>
        <v>677925.03424403537</v>
      </c>
      <c r="W2858" s="1" t="str">
        <f t="shared" si="224"/>
        <v>Favourable</v>
      </c>
    </row>
    <row r="2859" spans="1:23" x14ac:dyDescent="0.25">
      <c r="A2859" s="1"/>
      <c r="B2859" s="1"/>
      <c r="C2859" s="1"/>
      <c r="D2859" s="1"/>
      <c r="E2859" s="1" t="s">
        <v>8712</v>
      </c>
      <c r="F2859" s="2">
        <v>45048</v>
      </c>
      <c r="G2859" s="3">
        <v>20051</v>
      </c>
      <c r="H2859" s="1"/>
      <c r="I2859" s="1"/>
      <c r="J2859" s="1" t="s">
        <v>6128</v>
      </c>
      <c r="K2859" s="2">
        <v>45061</v>
      </c>
      <c r="L2859" s="1" t="s">
        <v>4212</v>
      </c>
      <c r="M2859" s="1" t="str">
        <f t="shared" si="220"/>
        <v>Agricultural Extension</v>
      </c>
      <c r="N2859" s="1" t="s">
        <v>4210</v>
      </c>
      <c r="O2859" s="1" t="s">
        <v>4226</v>
      </c>
      <c r="P2859" s="1">
        <v>7045</v>
      </c>
      <c r="Q2859" s="1">
        <v>1085865</v>
      </c>
      <c r="R2859" s="1">
        <f t="shared" si="221"/>
        <v>50123</v>
      </c>
      <c r="S2859" s="4">
        <v>175631.61777447758</v>
      </c>
      <c r="T2859" s="4">
        <v>139759.10341390708</v>
      </c>
      <c r="U2859" s="1">
        <f t="shared" si="222"/>
        <v>1035742</v>
      </c>
      <c r="V2859" s="4">
        <f t="shared" si="223"/>
        <v>770474.27881161531</v>
      </c>
      <c r="W2859" s="1" t="str">
        <f t="shared" si="224"/>
        <v>Favourable</v>
      </c>
    </row>
    <row r="2860" spans="1:23" x14ac:dyDescent="0.25">
      <c r="A2860" s="1"/>
      <c r="B2860" s="1"/>
      <c r="C2860" s="1"/>
      <c r="D2860" s="1"/>
      <c r="E2860" s="1" t="s">
        <v>8713</v>
      </c>
      <c r="F2860" s="2">
        <v>44625</v>
      </c>
      <c r="G2860" s="3">
        <v>10396</v>
      </c>
      <c r="H2860" s="1"/>
      <c r="I2860" s="1"/>
      <c r="J2860" s="1" t="s">
        <v>6429</v>
      </c>
      <c r="K2860" s="2">
        <v>44477</v>
      </c>
      <c r="L2860" s="1" t="s">
        <v>4218</v>
      </c>
      <c r="M2860" s="1" t="str">
        <f t="shared" si="220"/>
        <v>Infrastructure</v>
      </c>
      <c r="N2860" s="1" t="s">
        <v>4222</v>
      </c>
      <c r="O2860" s="1" t="s">
        <v>4223</v>
      </c>
      <c r="P2860" s="1">
        <v>5630</v>
      </c>
      <c r="Q2860" s="1">
        <v>1343810</v>
      </c>
      <c r="R2860" s="1">
        <f t="shared" si="221"/>
        <v>57286</v>
      </c>
      <c r="S2860" s="4">
        <v>497114.51461998117</v>
      </c>
      <c r="T2860" s="4">
        <v>11728.639366582151</v>
      </c>
      <c r="U2860" s="1">
        <f t="shared" si="222"/>
        <v>1286524</v>
      </c>
      <c r="V2860" s="4">
        <f t="shared" si="223"/>
        <v>834966.84601343668</v>
      </c>
      <c r="W2860" s="1" t="str">
        <f t="shared" si="224"/>
        <v>Favourable</v>
      </c>
    </row>
    <row r="2861" spans="1:23" x14ac:dyDescent="0.25">
      <c r="A2861" s="1"/>
      <c r="B2861" s="1"/>
      <c r="C2861" s="1"/>
      <c r="D2861" s="1"/>
      <c r="E2861" s="1" t="s">
        <v>5436</v>
      </c>
      <c r="F2861" s="2">
        <v>44604</v>
      </c>
      <c r="G2861" s="3">
        <v>58349</v>
      </c>
      <c r="H2861" s="1"/>
      <c r="I2861" s="1"/>
      <c r="J2861" s="1" t="s">
        <v>8714</v>
      </c>
      <c r="K2861" s="2">
        <v>44993</v>
      </c>
      <c r="L2861" s="1" t="s">
        <v>4204</v>
      </c>
      <c r="M2861" s="1" t="str">
        <f t="shared" si="220"/>
        <v>Education</v>
      </c>
      <c r="N2861" s="1" t="s">
        <v>4210</v>
      </c>
      <c r="O2861" s="1" t="s">
        <v>4358</v>
      </c>
      <c r="P2861" s="1">
        <v>5959</v>
      </c>
      <c r="Q2861" s="1">
        <v>615395</v>
      </c>
      <c r="R2861" s="1">
        <f t="shared" si="221"/>
        <v>0</v>
      </c>
      <c r="S2861" s="4">
        <v>565539.64111981576</v>
      </c>
      <c r="T2861" s="4">
        <v>181051.92852494903</v>
      </c>
      <c r="U2861" s="1">
        <f t="shared" si="222"/>
        <v>615395</v>
      </c>
      <c r="V2861" s="4">
        <f t="shared" si="223"/>
        <v>-131196.56964476476</v>
      </c>
      <c r="W2861" s="1" t="str">
        <f t="shared" si="224"/>
        <v>Adverse</v>
      </c>
    </row>
    <row r="2862" spans="1:23" x14ac:dyDescent="0.25">
      <c r="A2862" s="1"/>
      <c r="B2862" s="1"/>
      <c r="C2862" s="1"/>
      <c r="D2862" s="1"/>
      <c r="E2862" s="1" t="s">
        <v>5223</v>
      </c>
      <c r="F2862" s="2">
        <v>43944</v>
      </c>
      <c r="G2862" s="3">
        <v>15654</v>
      </c>
      <c r="H2862" s="1"/>
      <c r="I2862" s="1"/>
      <c r="J2862" s="1" t="s">
        <v>8715</v>
      </c>
      <c r="K2862" s="2">
        <v>44907</v>
      </c>
      <c r="L2862" s="1" t="s">
        <v>4212</v>
      </c>
      <c r="M2862" s="1" t="str">
        <f t="shared" si="220"/>
        <v>Agricultural Extension</v>
      </c>
      <c r="N2862" s="1" t="s">
        <v>4210</v>
      </c>
      <c r="O2862" s="1" t="s">
        <v>4438</v>
      </c>
      <c r="P2862" s="1">
        <v>9340</v>
      </c>
      <c r="Q2862" s="1">
        <v>1631181</v>
      </c>
      <c r="R2862" s="1">
        <f t="shared" si="221"/>
        <v>0</v>
      </c>
      <c r="S2862" s="4">
        <v>1224139.6560395248</v>
      </c>
      <c r="T2862" s="4">
        <v>58499.888839225452</v>
      </c>
      <c r="U2862" s="1">
        <f t="shared" si="222"/>
        <v>1631181</v>
      </c>
      <c r="V2862" s="4">
        <f t="shared" si="223"/>
        <v>348541.45512124966</v>
      </c>
      <c r="W2862" s="1" t="str">
        <f t="shared" si="224"/>
        <v>Favourable</v>
      </c>
    </row>
    <row r="2863" spans="1:23" x14ac:dyDescent="0.25">
      <c r="A2863" s="1"/>
      <c r="B2863" s="1"/>
      <c r="C2863" s="1"/>
      <c r="D2863" s="1"/>
      <c r="E2863" s="1" t="s">
        <v>8716</v>
      </c>
      <c r="F2863" s="2">
        <v>44410</v>
      </c>
      <c r="G2863" s="3">
        <v>29474</v>
      </c>
      <c r="H2863" s="1"/>
      <c r="I2863" s="1"/>
      <c r="J2863" s="1" t="s">
        <v>7168</v>
      </c>
      <c r="K2863" s="2">
        <v>44142</v>
      </c>
      <c r="L2863" s="1" t="s">
        <v>4200</v>
      </c>
      <c r="M2863" s="1" t="str">
        <f t="shared" si="220"/>
        <v>Social Services</v>
      </c>
      <c r="N2863" s="1" t="s">
        <v>4210</v>
      </c>
      <c r="O2863" s="1" t="s">
        <v>4379</v>
      </c>
      <c r="P2863" s="1">
        <v>9265</v>
      </c>
      <c r="Q2863" s="1">
        <v>1680466</v>
      </c>
      <c r="R2863" s="1">
        <f t="shared" si="221"/>
        <v>22454</v>
      </c>
      <c r="S2863" s="4">
        <v>687195.51988330542</v>
      </c>
      <c r="T2863" s="4">
        <v>219556.15004737754</v>
      </c>
      <c r="U2863" s="1">
        <f t="shared" si="222"/>
        <v>1658012</v>
      </c>
      <c r="V2863" s="4">
        <f t="shared" si="223"/>
        <v>773714.33006931702</v>
      </c>
      <c r="W2863" s="1" t="str">
        <f t="shared" si="224"/>
        <v>Favourable</v>
      </c>
    </row>
    <row r="2864" spans="1:23" x14ac:dyDescent="0.25">
      <c r="A2864" s="1"/>
      <c r="B2864" s="1"/>
      <c r="C2864" s="1"/>
      <c r="D2864" s="1"/>
      <c r="E2864" s="1" t="s">
        <v>8045</v>
      </c>
      <c r="F2864" s="2">
        <v>44901</v>
      </c>
      <c r="G2864" s="3">
        <v>23054</v>
      </c>
      <c r="H2864" s="1"/>
      <c r="I2864" s="1"/>
      <c r="J2864" s="1" t="s">
        <v>5208</v>
      </c>
      <c r="K2864" s="2">
        <v>44021</v>
      </c>
      <c r="L2864" s="1" t="s">
        <v>4204</v>
      </c>
      <c r="M2864" s="1" t="str">
        <f t="shared" si="220"/>
        <v>Education</v>
      </c>
      <c r="N2864" s="1" t="s">
        <v>4210</v>
      </c>
      <c r="O2864" s="1" t="s">
        <v>4237</v>
      </c>
      <c r="P2864" s="1">
        <v>7088</v>
      </c>
      <c r="Q2864" s="1">
        <v>598653</v>
      </c>
      <c r="R2864" s="1">
        <f t="shared" si="221"/>
        <v>94035</v>
      </c>
      <c r="S2864" s="4">
        <v>377086.60412840545</v>
      </c>
      <c r="T2864" s="4">
        <v>90355.531290459054</v>
      </c>
      <c r="U2864" s="1">
        <f t="shared" si="222"/>
        <v>504618</v>
      </c>
      <c r="V2864" s="4">
        <f t="shared" si="223"/>
        <v>131210.86458113551</v>
      </c>
      <c r="W2864" s="1" t="str">
        <f t="shared" si="224"/>
        <v>Favourable</v>
      </c>
    </row>
    <row r="2865" spans="1:23" x14ac:dyDescent="0.25">
      <c r="A2865" s="1"/>
      <c r="B2865" s="1"/>
      <c r="C2865" s="1"/>
      <c r="D2865" s="1"/>
      <c r="E2865" s="1" t="s">
        <v>8557</v>
      </c>
      <c r="F2865" s="2">
        <v>44640</v>
      </c>
      <c r="G2865" s="3">
        <v>33738</v>
      </c>
      <c r="H2865" s="1"/>
      <c r="I2865" s="1"/>
      <c r="J2865" s="1" t="s">
        <v>8717</v>
      </c>
      <c r="K2865" s="2">
        <v>44554</v>
      </c>
      <c r="L2865" s="1" t="s">
        <v>4216</v>
      </c>
      <c r="M2865" s="1" t="str">
        <f t="shared" si="220"/>
        <v>Agricultural Extension</v>
      </c>
      <c r="N2865" s="1" t="s">
        <v>4205</v>
      </c>
      <c r="O2865" s="1" t="s">
        <v>4458</v>
      </c>
      <c r="P2865" s="1">
        <v>8130</v>
      </c>
      <c r="Q2865" s="1">
        <v>2069536</v>
      </c>
      <c r="R2865" s="1">
        <f t="shared" si="221"/>
        <v>0</v>
      </c>
      <c r="S2865" s="4">
        <v>1296489.3127213113</v>
      </c>
      <c r="T2865" s="4">
        <v>204724.61383566135</v>
      </c>
      <c r="U2865" s="1">
        <f t="shared" si="222"/>
        <v>2069536</v>
      </c>
      <c r="V2865" s="4">
        <f t="shared" si="223"/>
        <v>568322.07344302721</v>
      </c>
      <c r="W2865" s="1" t="str">
        <f t="shared" si="224"/>
        <v>Favourable</v>
      </c>
    </row>
    <row r="2866" spans="1:23" x14ac:dyDescent="0.25">
      <c r="A2866" s="1"/>
      <c r="B2866" s="1"/>
      <c r="C2866" s="1"/>
      <c r="D2866" s="1"/>
      <c r="E2866" s="1" t="s">
        <v>8718</v>
      </c>
      <c r="F2866" s="2">
        <v>44294</v>
      </c>
      <c r="G2866" s="3">
        <v>54182</v>
      </c>
      <c r="H2866" s="1"/>
      <c r="I2866" s="1"/>
      <c r="J2866" s="1" t="s">
        <v>8719</v>
      </c>
      <c r="K2866" s="2">
        <v>43963</v>
      </c>
      <c r="L2866" s="1" t="s">
        <v>4204</v>
      </c>
      <c r="M2866" s="1" t="str">
        <f t="shared" si="220"/>
        <v>Education</v>
      </c>
      <c r="N2866" s="1" t="s">
        <v>4210</v>
      </c>
      <c r="O2866" s="1" t="s">
        <v>4335</v>
      </c>
      <c r="P2866" s="1">
        <v>5881</v>
      </c>
      <c r="Q2866" s="1">
        <v>484789</v>
      </c>
      <c r="R2866" s="1">
        <f t="shared" si="221"/>
        <v>34900</v>
      </c>
      <c r="S2866" s="4">
        <v>241636.83589318366</v>
      </c>
      <c r="T2866" s="4">
        <v>30476.307425744104</v>
      </c>
      <c r="U2866" s="1">
        <f t="shared" si="222"/>
        <v>449889</v>
      </c>
      <c r="V2866" s="4">
        <f t="shared" si="223"/>
        <v>212675.85668107227</v>
      </c>
      <c r="W2866" s="1" t="str">
        <f t="shared" si="224"/>
        <v>Favourable</v>
      </c>
    </row>
    <row r="2867" spans="1:23" x14ac:dyDescent="0.25">
      <c r="A2867" s="1"/>
      <c r="B2867" s="1"/>
      <c r="C2867" s="1"/>
      <c r="D2867" s="1"/>
      <c r="E2867" s="1" t="s">
        <v>8451</v>
      </c>
      <c r="F2867" s="2">
        <v>44595</v>
      </c>
      <c r="G2867" s="3">
        <v>47026</v>
      </c>
      <c r="H2867" s="1"/>
      <c r="I2867" s="1"/>
      <c r="J2867" s="1" t="s">
        <v>8720</v>
      </c>
      <c r="K2867" s="2">
        <v>45327</v>
      </c>
      <c r="L2867" s="1" t="s">
        <v>4212</v>
      </c>
      <c r="M2867" s="1" t="str">
        <f t="shared" si="220"/>
        <v>Agricultural Extension</v>
      </c>
      <c r="N2867" s="1" t="s">
        <v>4210</v>
      </c>
      <c r="O2867" s="1" t="s">
        <v>4289</v>
      </c>
      <c r="P2867" s="1">
        <v>6134</v>
      </c>
      <c r="Q2867" s="1">
        <v>862872</v>
      </c>
      <c r="R2867" s="1">
        <f t="shared" si="221"/>
        <v>18682</v>
      </c>
      <c r="S2867" s="4">
        <v>42376.708208792705</v>
      </c>
      <c r="T2867" s="4">
        <v>235912.40075157827</v>
      </c>
      <c r="U2867" s="1">
        <f t="shared" si="222"/>
        <v>844190</v>
      </c>
      <c r="V2867" s="4">
        <f t="shared" si="223"/>
        <v>584582.891039629</v>
      </c>
      <c r="W2867" s="1" t="str">
        <f t="shared" si="224"/>
        <v>Favourable</v>
      </c>
    </row>
    <row r="2868" spans="1:23" x14ac:dyDescent="0.25">
      <c r="A2868" s="1"/>
      <c r="B2868" s="1"/>
      <c r="C2868" s="1"/>
      <c r="D2868" s="1"/>
      <c r="E2868" s="1" t="s">
        <v>8721</v>
      </c>
      <c r="F2868" s="2">
        <v>44428</v>
      </c>
      <c r="G2868" s="3">
        <v>59245</v>
      </c>
      <c r="H2868" s="1"/>
      <c r="I2868" s="1"/>
      <c r="J2868" s="1" t="s">
        <v>8722</v>
      </c>
      <c r="K2868" s="2">
        <v>45397</v>
      </c>
      <c r="L2868" s="1" t="s">
        <v>4200</v>
      </c>
      <c r="M2868" s="1" t="str">
        <f t="shared" si="220"/>
        <v>Social Services</v>
      </c>
      <c r="N2868" s="1" t="s">
        <v>4210</v>
      </c>
      <c r="O2868" s="1" t="s">
        <v>4335</v>
      </c>
      <c r="P2868" s="1">
        <v>7857</v>
      </c>
      <c r="Q2868" s="1">
        <v>2065525</v>
      </c>
      <c r="R2868" s="1">
        <f t="shared" si="221"/>
        <v>0</v>
      </c>
      <c r="S2868" s="4">
        <v>1622694.5408095862</v>
      </c>
      <c r="T2868" s="4">
        <v>336461.74662959884</v>
      </c>
      <c r="U2868" s="1">
        <f t="shared" si="222"/>
        <v>2065525</v>
      </c>
      <c r="V2868" s="4">
        <f t="shared" si="223"/>
        <v>106368.71256081504</v>
      </c>
      <c r="W2868" s="1" t="str">
        <f t="shared" si="224"/>
        <v>Favourable</v>
      </c>
    </row>
    <row r="2869" spans="1:23" x14ac:dyDescent="0.25">
      <c r="A2869" s="1"/>
      <c r="B2869" s="1"/>
      <c r="C2869" s="1"/>
      <c r="D2869" s="1"/>
      <c r="E2869" s="1" t="s">
        <v>7029</v>
      </c>
      <c r="F2869" s="2">
        <v>44310</v>
      </c>
      <c r="G2869" s="3">
        <v>29383</v>
      </c>
      <c r="H2869" s="1"/>
      <c r="I2869" s="1"/>
      <c r="J2869" s="1" t="s">
        <v>8723</v>
      </c>
      <c r="K2869" s="2">
        <v>45144</v>
      </c>
      <c r="L2869" s="1" t="s">
        <v>4200</v>
      </c>
      <c r="M2869" s="1" t="str">
        <f t="shared" si="220"/>
        <v>Social Services</v>
      </c>
      <c r="N2869" s="1" t="s">
        <v>4210</v>
      </c>
      <c r="O2869" s="1" t="s">
        <v>4289</v>
      </c>
      <c r="P2869" s="1">
        <v>7487</v>
      </c>
      <c r="Q2869" s="1">
        <v>1694604</v>
      </c>
      <c r="R2869" s="1">
        <f t="shared" si="221"/>
        <v>39436</v>
      </c>
      <c r="S2869" s="4">
        <v>690751.49859121512</v>
      </c>
      <c r="T2869" s="4">
        <v>479433.5218413095</v>
      </c>
      <c r="U2869" s="1">
        <f t="shared" si="222"/>
        <v>1655168</v>
      </c>
      <c r="V2869" s="4">
        <f t="shared" si="223"/>
        <v>524418.97956747538</v>
      </c>
      <c r="W2869" s="1" t="str">
        <f t="shared" si="224"/>
        <v>Favourable</v>
      </c>
    </row>
    <row r="2870" spans="1:23" x14ac:dyDescent="0.25">
      <c r="A2870" s="1"/>
      <c r="B2870" s="1"/>
      <c r="C2870" s="1"/>
      <c r="D2870" s="1"/>
      <c r="E2870" s="1" t="s">
        <v>7782</v>
      </c>
      <c r="F2870" s="2">
        <v>44980</v>
      </c>
      <c r="G2870" s="3">
        <v>25347</v>
      </c>
      <c r="H2870" s="1"/>
      <c r="I2870" s="1"/>
      <c r="J2870" s="1" t="s">
        <v>7312</v>
      </c>
      <c r="K2870" s="2">
        <v>45086</v>
      </c>
      <c r="L2870" s="1" t="s">
        <v>4212</v>
      </c>
      <c r="M2870" s="1" t="str">
        <f t="shared" si="220"/>
        <v>Agricultural Extension</v>
      </c>
      <c r="N2870" s="1" t="s">
        <v>4222</v>
      </c>
      <c r="O2870" s="1" t="s">
        <v>4402</v>
      </c>
      <c r="P2870" s="1">
        <v>7232</v>
      </c>
      <c r="Q2870" s="1">
        <v>1697662</v>
      </c>
      <c r="R2870" s="1">
        <f t="shared" si="221"/>
        <v>36330</v>
      </c>
      <c r="S2870" s="4">
        <v>973400.22871911887</v>
      </c>
      <c r="T2870" s="4">
        <v>437943.92391402973</v>
      </c>
      <c r="U2870" s="1">
        <f t="shared" si="222"/>
        <v>1661332</v>
      </c>
      <c r="V2870" s="4">
        <f t="shared" si="223"/>
        <v>286317.84736685129</v>
      </c>
      <c r="W2870" s="1" t="str">
        <f t="shared" si="224"/>
        <v>Favourable</v>
      </c>
    </row>
    <row r="2871" spans="1:23" x14ac:dyDescent="0.25">
      <c r="A2871" s="1"/>
      <c r="B2871" s="1"/>
      <c r="C2871" s="1"/>
      <c r="D2871" s="1"/>
      <c r="E2871" s="1" t="s">
        <v>8724</v>
      </c>
      <c r="F2871" s="2">
        <v>45250</v>
      </c>
      <c r="G2871" s="3">
        <v>50027</v>
      </c>
      <c r="H2871" s="1"/>
      <c r="I2871" s="1"/>
      <c r="J2871" s="1" t="s">
        <v>8725</v>
      </c>
      <c r="K2871" s="2">
        <v>45234</v>
      </c>
      <c r="L2871" s="1" t="s">
        <v>4212</v>
      </c>
      <c r="M2871" s="1" t="str">
        <f t="shared" si="220"/>
        <v>Agricultural Extension</v>
      </c>
      <c r="N2871" s="1" t="s">
        <v>4222</v>
      </c>
      <c r="O2871" s="1" t="s">
        <v>4295</v>
      </c>
      <c r="P2871" s="1">
        <v>6095</v>
      </c>
      <c r="Q2871" s="1">
        <v>818632</v>
      </c>
      <c r="R2871" s="1">
        <f t="shared" si="221"/>
        <v>0</v>
      </c>
      <c r="S2871" s="4">
        <v>733172.07103888912</v>
      </c>
      <c r="T2871" s="4">
        <v>256287.82184016204</v>
      </c>
      <c r="U2871" s="1">
        <f t="shared" si="222"/>
        <v>818632</v>
      </c>
      <c r="V2871" s="4">
        <f t="shared" si="223"/>
        <v>-170827.89287905116</v>
      </c>
      <c r="W2871" s="1" t="str">
        <f t="shared" si="224"/>
        <v>Adverse</v>
      </c>
    </row>
    <row r="2872" spans="1:23" x14ac:dyDescent="0.25">
      <c r="A2872" s="1"/>
      <c r="B2872" s="1"/>
      <c r="C2872" s="1"/>
      <c r="D2872" s="1"/>
      <c r="E2872" s="1" t="s">
        <v>8726</v>
      </c>
      <c r="F2872" s="2">
        <v>44767</v>
      </c>
      <c r="G2872" s="3">
        <v>11837</v>
      </c>
      <c r="H2872" s="1"/>
      <c r="I2872" s="1"/>
      <c r="J2872" s="1" t="s">
        <v>6477</v>
      </c>
      <c r="K2872" s="2">
        <v>43858</v>
      </c>
      <c r="L2872" s="1" t="s">
        <v>4218</v>
      </c>
      <c r="M2872" s="1" t="str">
        <f t="shared" si="220"/>
        <v>Infrastructure</v>
      </c>
      <c r="N2872" s="1" t="s">
        <v>4205</v>
      </c>
      <c r="O2872" s="1" t="s">
        <v>4388</v>
      </c>
      <c r="P2872" s="1">
        <v>5632</v>
      </c>
      <c r="Q2872" s="1">
        <v>374242</v>
      </c>
      <c r="R2872" s="1">
        <f t="shared" si="221"/>
        <v>48043</v>
      </c>
      <c r="S2872" s="4">
        <v>319214.7869204501</v>
      </c>
      <c r="T2872" s="4">
        <v>15648.50670398667</v>
      </c>
      <c r="U2872" s="1">
        <f t="shared" si="222"/>
        <v>326199</v>
      </c>
      <c r="V2872" s="4">
        <f t="shared" si="223"/>
        <v>39378.706375563226</v>
      </c>
      <c r="W2872" s="1" t="str">
        <f t="shared" si="224"/>
        <v>Favourable</v>
      </c>
    </row>
    <row r="2873" spans="1:23" x14ac:dyDescent="0.25">
      <c r="A2873" s="1"/>
      <c r="B2873" s="1"/>
      <c r="C2873" s="1"/>
      <c r="D2873" s="1"/>
      <c r="E2873" s="1" t="s">
        <v>8727</v>
      </c>
      <c r="F2873" s="2">
        <v>44337</v>
      </c>
      <c r="G2873" s="3">
        <v>36116</v>
      </c>
      <c r="H2873" s="1"/>
      <c r="I2873" s="1"/>
      <c r="J2873" s="1" t="s">
        <v>8728</v>
      </c>
      <c r="K2873" s="2">
        <v>44882</v>
      </c>
      <c r="L2873" s="1" t="s">
        <v>4204</v>
      </c>
      <c r="M2873" s="1" t="str">
        <f t="shared" si="220"/>
        <v>Education</v>
      </c>
      <c r="N2873" s="1" t="s">
        <v>4205</v>
      </c>
      <c r="O2873" s="1" t="s">
        <v>4217</v>
      </c>
      <c r="P2873" s="1">
        <v>5766</v>
      </c>
      <c r="Q2873" s="1">
        <v>2212795</v>
      </c>
      <c r="R2873" s="1">
        <f t="shared" si="221"/>
        <v>17959</v>
      </c>
      <c r="S2873" s="4">
        <v>1357974.7487685287</v>
      </c>
      <c r="T2873" s="4">
        <v>346761.04849088861</v>
      </c>
      <c r="U2873" s="1">
        <f t="shared" si="222"/>
        <v>2194836</v>
      </c>
      <c r="V2873" s="4">
        <f t="shared" si="223"/>
        <v>508059.20274058264</v>
      </c>
      <c r="W2873" s="1" t="str">
        <f t="shared" si="224"/>
        <v>Favourable</v>
      </c>
    </row>
    <row r="2874" spans="1:23" x14ac:dyDescent="0.25">
      <c r="A2874" s="1"/>
      <c r="B2874" s="1"/>
      <c r="C2874" s="1"/>
      <c r="D2874" s="1"/>
      <c r="E2874" s="1" t="s">
        <v>6934</v>
      </c>
      <c r="F2874" s="2">
        <v>45377</v>
      </c>
      <c r="G2874" s="3">
        <v>17582</v>
      </c>
      <c r="H2874" s="1"/>
      <c r="I2874" s="1"/>
      <c r="J2874" s="1" t="s">
        <v>8729</v>
      </c>
      <c r="K2874" s="2">
        <v>44788</v>
      </c>
      <c r="L2874" s="1" t="s">
        <v>4216</v>
      </c>
      <c r="M2874" s="1" t="str">
        <f t="shared" si="220"/>
        <v>Agricultural Extension</v>
      </c>
      <c r="N2874" s="1" t="s">
        <v>4205</v>
      </c>
      <c r="O2874" s="1" t="s">
        <v>4256</v>
      </c>
      <c r="P2874" s="1">
        <v>7928</v>
      </c>
      <c r="Q2874" s="1">
        <v>1213848</v>
      </c>
      <c r="R2874" s="1">
        <f t="shared" si="221"/>
        <v>43728</v>
      </c>
      <c r="S2874" s="4">
        <v>1012583.9306251182</v>
      </c>
      <c r="T2874" s="4">
        <v>291206.37729186995</v>
      </c>
      <c r="U2874" s="1">
        <f t="shared" si="222"/>
        <v>1170120</v>
      </c>
      <c r="V2874" s="4">
        <f t="shared" si="223"/>
        <v>-89942.307916988153</v>
      </c>
      <c r="W2874" s="1" t="str">
        <f t="shared" si="224"/>
        <v>Adverse</v>
      </c>
    </row>
    <row r="2875" spans="1:23" x14ac:dyDescent="0.25">
      <c r="A2875" s="1"/>
      <c r="B2875" s="1"/>
      <c r="C2875" s="1"/>
      <c r="D2875" s="1"/>
      <c r="E2875" s="1" t="s">
        <v>8730</v>
      </c>
      <c r="F2875" s="2">
        <v>45026</v>
      </c>
      <c r="G2875" s="3">
        <v>37620</v>
      </c>
      <c r="H2875" s="1"/>
      <c r="I2875" s="1"/>
      <c r="J2875" s="1" t="s">
        <v>8731</v>
      </c>
      <c r="K2875" s="2">
        <v>45083</v>
      </c>
      <c r="L2875" s="1" t="s">
        <v>4216</v>
      </c>
      <c r="M2875" s="1" t="str">
        <f t="shared" si="220"/>
        <v>Agricultural Extension</v>
      </c>
      <c r="N2875" s="1" t="s">
        <v>4210</v>
      </c>
      <c r="O2875" s="1" t="s">
        <v>4286</v>
      </c>
      <c r="P2875" s="1">
        <v>7275</v>
      </c>
      <c r="Q2875" s="1">
        <v>664545</v>
      </c>
      <c r="R2875" s="1">
        <f t="shared" si="221"/>
        <v>0</v>
      </c>
      <c r="S2875" s="4">
        <v>178807.16465073888</v>
      </c>
      <c r="T2875" s="4">
        <v>212683.79563389232</v>
      </c>
      <c r="U2875" s="1">
        <f t="shared" si="222"/>
        <v>664545</v>
      </c>
      <c r="V2875" s="4">
        <f t="shared" si="223"/>
        <v>273054.03971536877</v>
      </c>
      <c r="W2875" s="1" t="str">
        <f t="shared" si="224"/>
        <v>Favourable</v>
      </c>
    </row>
    <row r="2876" spans="1:23" x14ac:dyDescent="0.25">
      <c r="A2876" s="1"/>
      <c r="B2876" s="1"/>
      <c r="C2876" s="1"/>
      <c r="D2876" s="1"/>
      <c r="E2876" s="1" t="s">
        <v>8732</v>
      </c>
      <c r="F2876" s="2">
        <v>45285</v>
      </c>
      <c r="G2876" s="3">
        <v>36879</v>
      </c>
      <c r="H2876" s="1"/>
      <c r="I2876" s="1"/>
      <c r="J2876" s="1" t="s">
        <v>8733</v>
      </c>
      <c r="K2876" s="2">
        <v>44910</v>
      </c>
      <c r="L2876" s="1" t="s">
        <v>4218</v>
      </c>
      <c r="M2876" s="1" t="str">
        <f t="shared" si="220"/>
        <v>Infrastructure</v>
      </c>
      <c r="N2876" s="1" t="s">
        <v>4222</v>
      </c>
      <c r="O2876" s="1" t="s">
        <v>4233</v>
      </c>
      <c r="P2876" s="1">
        <v>7206</v>
      </c>
      <c r="Q2876" s="1">
        <v>2048943</v>
      </c>
      <c r="R2876" s="1">
        <f t="shared" si="221"/>
        <v>0</v>
      </c>
      <c r="S2876" s="4">
        <v>1096037.0701533826</v>
      </c>
      <c r="T2876" s="4">
        <v>432230.56572785793</v>
      </c>
      <c r="U2876" s="1">
        <f t="shared" si="222"/>
        <v>2048943</v>
      </c>
      <c r="V2876" s="4">
        <f t="shared" si="223"/>
        <v>520675.36411875952</v>
      </c>
      <c r="W2876" s="1" t="str">
        <f t="shared" si="224"/>
        <v>Favourable</v>
      </c>
    </row>
    <row r="2877" spans="1:23" x14ac:dyDescent="0.25">
      <c r="A2877" s="1"/>
      <c r="B2877" s="1"/>
      <c r="C2877" s="1"/>
      <c r="D2877" s="1"/>
      <c r="E2877" s="1" t="s">
        <v>8734</v>
      </c>
      <c r="F2877" s="2">
        <v>44216</v>
      </c>
      <c r="G2877" s="3">
        <v>45504</v>
      </c>
      <c r="H2877" s="1"/>
      <c r="I2877" s="1"/>
      <c r="J2877" s="1" t="s">
        <v>8735</v>
      </c>
      <c r="K2877" s="2">
        <v>44819</v>
      </c>
      <c r="L2877" s="1" t="s">
        <v>4216</v>
      </c>
      <c r="M2877" s="1" t="str">
        <f t="shared" si="220"/>
        <v>Agricultural Extension</v>
      </c>
      <c r="N2877" s="1" t="s">
        <v>4205</v>
      </c>
      <c r="O2877" s="1" t="s">
        <v>4247</v>
      </c>
      <c r="P2877" s="1">
        <v>7553</v>
      </c>
      <c r="Q2877" s="1">
        <v>454094</v>
      </c>
      <c r="R2877" s="1">
        <f t="shared" si="221"/>
        <v>14533</v>
      </c>
      <c r="S2877" s="4">
        <v>152983.81729988361</v>
      </c>
      <c r="T2877" s="4">
        <v>84975.077803145497</v>
      </c>
      <c r="U2877" s="1">
        <f t="shared" si="222"/>
        <v>439561</v>
      </c>
      <c r="V2877" s="4">
        <f t="shared" si="223"/>
        <v>216135.10489697091</v>
      </c>
      <c r="W2877" s="1" t="str">
        <f t="shared" si="224"/>
        <v>Favourable</v>
      </c>
    </row>
    <row r="2878" spans="1:23" x14ac:dyDescent="0.25">
      <c r="A2878" s="1"/>
      <c r="B2878" s="1"/>
      <c r="C2878" s="1"/>
      <c r="D2878" s="1"/>
      <c r="E2878" s="1" t="s">
        <v>4269</v>
      </c>
      <c r="F2878" s="2">
        <v>44517</v>
      </c>
      <c r="G2878" s="3">
        <v>26729</v>
      </c>
      <c r="H2878" s="1"/>
      <c r="I2878" s="1"/>
      <c r="J2878" s="1" t="s">
        <v>7350</v>
      </c>
      <c r="K2878" s="2">
        <v>44707</v>
      </c>
      <c r="L2878" s="1" t="s">
        <v>4204</v>
      </c>
      <c r="M2878" s="1" t="str">
        <f t="shared" si="220"/>
        <v>Education</v>
      </c>
      <c r="N2878" s="1" t="s">
        <v>4210</v>
      </c>
      <c r="O2878" s="1" t="s">
        <v>4273</v>
      </c>
      <c r="P2878" s="1">
        <v>6660</v>
      </c>
      <c r="Q2878" s="1">
        <v>2148789</v>
      </c>
      <c r="R2878" s="1">
        <f t="shared" si="221"/>
        <v>19521</v>
      </c>
      <c r="S2878" s="4">
        <v>1904768.9018474929</v>
      </c>
      <c r="T2878" s="4">
        <v>716206.05895431386</v>
      </c>
      <c r="U2878" s="1">
        <f t="shared" si="222"/>
        <v>2129268</v>
      </c>
      <c r="V2878" s="4">
        <f t="shared" si="223"/>
        <v>-472185.96080180677</v>
      </c>
      <c r="W2878" s="1" t="str">
        <f t="shared" si="224"/>
        <v>Adverse</v>
      </c>
    </row>
    <row r="2879" spans="1:23" x14ac:dyDescent="0.25">
      <c r="A2879" s="1"/>
      <c r="B2879" s="1"/>
      <c r="C2879" s="1"/>
      <c r="D2879" s="1"/>
      <c r="E2879" s="1" t="s">
        <v>8736</v>
      </c>
      <c r="F2879" s="2">
        <v>45409</v>
      </c>
      <c r="G2879" s="3">
        <v>52106</v>
      </c>
      <c r="H2879" s="1"/>
      <c r="I2879" s="1"/>
      <c r="J2879" s="1" t="s">
        <v>8737</v>
      </c>
      <c r="K2879" s="2">
        <v>45306</v>
      </c>
      <c r="L2879" s="1" t="s">
        <v>4204</v>
      </c>
      <c r="M2879" s="1" t="str">
        <f t="shared" si="220"/>
        <v>Education</v>
      </c>
      <c r="N2879" s="1" t="s">
        <v>4210</v>
      </c>
      <c r="O2879" s="1" t="s">
        <v>4496</v>
      </c>
      <c r="P2879" s="1">
        <v>6172</v>
      </c>
      <c r="Q2879" s="1">
        <v>2000462</v>
      </c>
      <c r="R2879" s="1">
        <f t="shared" si="221"/>
        <v>55900</v>
      </c>
      <c r="S2879" s="4">
        <v>841353.23820541089</v>
      </c>
      <c r="T2879" s="4">
        <v>278147.05836100632</v>
      </c>
      <c r="U2879" s="1">
        <f t="shared" si="222"/>
        <v>1944562</v>
      </c>
      <c r="V2879" s="4">
        <f t="shared" si="223"/>
        <v>880961.70343358279</v>
      </c>
      <c r="W2879" s="1" t="str">
        <f t="shared" si="224"/>
        <v>Favourable</v>
      </c>
    </row>
    <row r="2880" spans="1:23" x14ac:dyDescent="0.25">
      <c r="A2880" s="1"/>
      <c r="B2880" s="1"/>
      <c r="C2880" s="1"/>
      <c r="D2880" s="1"/>
      <c r="E2880" s="1" t="s">
        <v>8738</v>
      </c>
      <c r="F2880" s="2">
        <v>45043</v>
      </c>
      <c r="G2880" s="3">
        <v>39488</v>
      </c>
      <c r="H2880" s="1"/>
      <c r="I2880" s="1"/>
      <c r="J2880" s="1" t="s">
        <v>8739</v>
      </c>
      <c r="K2880" s="2">
        <v>44453</v>
      </c>
      <c r="L2880" s="1" t="s">
        <v>4218</v>
      </c>
      <c r="M2880" s="1" t="str">
        <f t="shared" si="220"/>
        <v>Infrastructure</v>
      </c>
      <c r="N2880" s="1" t="s">
        <v>4222</v>
      </c>
      <c r="O2880" s="1" t="s">
        <v>4292</v>
      </c>
      <c r="P2880" s="1">
        <v>6790</v>
      </c>
      <c r="Q2880" s="1">
        <v>1706560</v>
      </c>
      <c r="R2880" s="1">
        <f t="shared" si="221"/>
        <v>0</v>
      </c>
      <c r="S2880" s="4">
        <v>1616266.8587360068</v>
      </c>
      <c r="T2880" s="4">
        <v>404282.6224667863</v>
      </c>
      <c r="U2880" s="1">
        <f t="shared" si="222"/>
        <v>1706560</v>
      </c>
      <c r="V2880" s="4">
        <f t="shared" si="223"/>
        <v>-313989.48120279307</v>
      </c>
      <c r="W2880" s="1" t="str">
        <f t="shared" si="224"/>
        <v>Adverse</v>
      </c>
    </row>
    <row r="2881" spans="1:23" x14ac:dyDescent="0.25">
      <c r="A2881" s="1"/>
      <c r="B2881" s="1"/>
      <c r="C2881" s="1"/>
      <c r="D2881" s="1"/>
      <c r="E2881" s="1" t="s">
        <v>6503</v>
      </c>
      <c r="F2881" s="2">
        <v>44659</v>
      </c>
      <c r="G2881" s="3">
        <v>14702</v>
      </c>
      <c r="H2881" s="1"/>
      <c r="I2881" s="1"/>
      <c r="J2881" s="1" t="s">
        <v>7744</v>
      </c>
      <c r="K2881" s="2">
        <v>44783</v>
      </c>
      <c r="L2881" s="1" t="s">
        <v>4216</v>
      </c>
      <c r="M2881" s="1" t="str">
        <f t="shared" si="220"/>
        <v>Agricultural Extension</v>
      </c>
      <c r="N2881" s="1" t="s">
        <v>4210</v>
      </c>
      <c r="O2881" s="1" t="s">
        <v>4438</v>
      </c>
      <c r="P2881" s="1">
        <v>7178</v>
      </c>
      <c r="Q2881" s="1">
        <v>2379007</v>
      </c>
      <c r="R2881" s="1">
        <f t="shared" si="221"/>
        <v>22686</v>
      </c>
      <c r="S2881" s="4">
        <v>617800.40868884861</v>
      </c>
      <c r="T2881" s="4">
        <v>558092.97179575905</v>
      </c>
      <c r="U2881" s="1">
        <f t="shared" si="222"/>
        <v>2356321</v>
      </c>
      <c r="V2881" s="4">
        <f t="shared" si="223"/>
        <v>1203113.6195153925</v>
      </c>
      <c r="W2881" s="1" t="str">
        <f t="shared" si="224"/>
        <v>Favourable</v>
      </c>
    </row>
    <row r="2882" spans="1:23" x14ac:dyDescent="0.25">
      <c r="A2882" s="1"/>
      <c r="B2882" s="1"/>
      <c r="C2882" s="1"/>
      <c r="D2882" s="1"/>
      <c r="E2882" s="1" t="s">
        <v>4580</v>
      </c>
      <c r="F2882" s="2">
        <v>44249</v>
      </c>
      <c r="G2882" s="3">
        <v>37758</v>
      </c>
      <c r="H2882" s="1"/>
      <c r="I2882" s="1"/>
      <c r="J2882" s="1" t="s">
        <v>8670</v>
      </c>
      <c r="K2882" s="2">
        <v>45301</v>
      </c>
      <c r="L2882" s="1" t="s">
        <v>4212</v>
      </c>
      <c r="M2882" s="1" t="str">
        <f t="shared" si="220"/>
        <v>Agricultural Extension</v>
      </c>
      <c r="N2882" s="1" t="s">
        <v>4210</v>
      </c>
      <c r="O2882" s="1" t="s">
        <v>4476</v>
      </c>
      <c r="P2882" s="1">
        <v>8443</v>
      </c>
      <c r="Q2882" s="1">
        <v>2202384</v>
      </c>
      <c r="R2882" s="1">
        <f t="shared" si="221"/>
        <v>42726</v>
      </c>
      <c r="S2882" s="4">
        <v>1069886.5274392732</v>
      </c>
      <c r="T2882" s="4">
        <v>200671.61782706462</v>
      </c>
      <c r="U2882" s="1">
        <f t="shared" si="222"/>
        <v>2159658</v>
      </c>
      <c r="V2882" s="4">
        <f t="shared" si="223"/>
        <v>931825.85473366221</v>
      </c>
      <c r="W2882" s="1" t="str">
        <f t="shared" si="224"/>
        <v>Favourable</v>
      </c>
    </row>
    <row r="2883" spans="1:23" x14ac:dyDescent="0.25">
      <c r="A2883" s="1"/>
      <c r="B2883" s="1"/>
      <c r="C2883" s="1"/>
      <c r="D2883" s="1"/>
      <c r="E2883" s="1" t="s">
        <v>8740</v>
      </c>
      <c r="F2883" s="2">
        <v>45267</v>
      </c>
      <c r="G2883" s="3">
        <v>24642</v>
      </c>
      <c r="H2883" s="1"/>
      <c r="I2883" s="1"/>
      <c r="J2883" s="1" t="s">
        <v>5631</v>
      </c>
      <c r="K2883" s="2">
        <v>43983</v>
      </c>
      <c r="L2883" s="1" t="s">
        <v>4218</v>
      </c>
      <c r="M2883" s="1" t="str">
        <f t="shared" ref="M2883:M2946" si="225">INDEX($A:$B,MATCH($L2883,$A:$A,0),2)</f>
        <v>Infrastructure</v>
      </c>
      <c r="N2883" s="1" t="s">
        <v>4210</v>
      </c>
      <c r="O2883" s="1" t="s">
        <v>4298</v>
      </c>
      <c r="P2883" s="1">
        <v>8815</v>
      </c>
      <c r="Q2883" s="1">
        <v>1374095</v>
      </c>
      <c r="R2883" s="1">
        <f t="shared" ref="R2883:R2946" si="226">_xlfn.XLOOKUP($J2883,$E:$E,$G:$G,0,0,1)</f>
        <v>67289</v>
      </c>
      <c r="S2883" s="4">
        <v>1359036.7578918666</v>
      </c>
      <c r="T2883" s="4">
        <v>430631.7772699332</v>
      </c>
      <c r="U2883" s="1">
        <f t="shared" ref="U2883:U2946" si="227">Q2883-R2883</f>
        <v>1306806</v>
      </c>
      <c r="V2883" s="4">
        <f t="shared" ref="V2883:V2946" si="228">Q2883-(S2883+T2883)</f>
        <v>-415573.53516179975</v>
      </c>
      <c r="W2883" s="1" t="str">
        <f t="shared" ref="W2883:W2946" si="229">IF(V2883&gt;=0,"Favourable","Adverse")</f>
        <v>Adverse</v>
      </c>
    </row>
    <row r="2884" spans="1:23" x14ac:dyDescent="0.25">
      <c r="A2884" s="1"/>
      <c r="B2884" s="1"/>
      <c r="C2884" s="1"/>
      <c r="D2884" s="1"/>
      <c r="E2884" s="1" t="s">
        <v>8741</v>
      </c>
      <c r="F2884" s="2">
        <v>45340</v>
      </c>
      <c r="G2884" s="3">
        <v>12421</v>
      </c>
      <c r="H2884" s="1"/>
      <c r="I2884" s="1"/>
      <c r="J2884" s="1" t="s">
        <v>8742</v>
      </c>
      <c r="K2884" s="2">
        <v>45190</v>
      </c>
      <c r="L2884" s="1" t="s">
        <v>4204</v>
      </c>
      <c r="M2884" s="1" t="str">
        <f t="shared" si="225"/>
        <v>Education</v>
      </c>
      <c r="N2884" s="1" t="s">
        <v>4205</v>
      </c>
      <c r="O2884" s="1" t="s">
        <v>4217</v>
      </c>
      <c r="P2884" s="1">
        <v>7385</v>
      </c>
      <c r="Q2884" s="1">
        <v>2355307</v>
      </c>
      <c r="R2884" s="1">
        <f t="shared" si="226"/>
        <v>0</v>
      </c>
      <c r="S2884" s="4">
        <v>536600.74874669232</v>
      </c>
      <c r="T2884" s="4">
        <v>551441.58012134896</v>
      </c>
      <c r="U2884" s="1">
        <f t="shared" si="227"/>
        <v>2355307</v>
      </c>
      <c r="V2884" s="4">
        <f t="shared" si="228"/>
        <v>1267264.6711319587</v>
      </c>
      <c r="W2884" s="1" t="str">
        <f t="shared" si="229"/>
        <v>Favourable</v>
      </c>
    </row>
    <row r="2885" spans="1:23" x14ac:dyDescent="0.25">
      <c r="A2885" s="1"/>
      <c r="B2885" s="1"/>
      <c r="C2885" s="1"/>
      <c r="D2885" s="1"/>
      <c r="E2885" s="1" t="s">
        <v>5187</v>
      </c>
      <c r="F2885" s="2">
        <v>44252</v>
      </c>
      <c r="G2885" s="3">
        <v>13691</v>
      </c>
      <c r="H2885" s="1"/>
      <c r="I2885" s="1"/>
      <c r="J2885" s="1" t="s">
        <v>8743</v>
      </c>
      <c r="K2885" s="2">
        <v>43910</v>
      </c>
      <c r="L2885" s="1" t="s">
        <v>4212</v>
      </c>
      <c r="M2885" s="1" t="str">
        <f t="shared" si="225"/>
        <v>Agricultural Extension</v>
      </c>
      <c r="N2885" s="1" t="s">
        <v>4210</v>
      </c>
      <c r="O2885" s="1" t="s">
        <v>4226</v>
      </c>
      <c r="P2885" s="1">
        <v>6815</v>
      </c>
      <c r="Q2885" s="1">
        <v>2259851</v>
      </c>
      <c r="R2885" s="1">
        <f t="shared" si="226"/>
        <v>0</v>
      </c>
      <c r="S2885" s="4">
        <v>2212851.7630261239</v>
      </c>
      <c r="T2885" s="4">
        <v>184276.80265765439</v>
      </c>
      <c r="U2885" s="1">
        <f t="shared" si="227"/>
        <v>2259851</v>
      </c>
      <c r="V2885" s="4">
        <f t="shared" si="228"/>
        <v>-137277.56568377838</v>
      </c>
      <c r="W2885" s="1" t="str">
        <f t="shared" si="229"/>
        <v>Adverse</v>
      </c>
    </row>
    <row r="2886" spans="1:23" x14ac:dyDescent="0.25">
      <c r="A2886" s="1"/>
      <c r="B2886" s="1"/>
      <c r="C2886" s="1"/>
      <c r="D2886" s="1"/>
      <c r="E2886" s="1" t="s">
        <v>7516</v>
      </c>
      <c r="F2886" s="2">
        <v>44702</v>
      </c>
      <c r="G2886" s="3">
        <v>16418</v>
      </c>
      <c r="H2886" s="1"/>
      <c r="I2886" s="1"/>
      <c r="J2886" s="1" t="s">
        <v>8718</v>
      </c>
      <c r="K2886" s="2">
        <v>44509</v>
      </c>
      <c r="L2886" s="1" t="s">
        <v>4200</v>
      </c>
      <c r="M2886" s="1" t="str">
        <f t="shared" si="225"/>
        <v>Social Services</v>
      </c>
      <c r="N2886" s="1" t="s">
        <v>4205</v>
      </c>
      <c r="O2886" s="1" t="s">
        <v>4314</v>
      </c>
      <c r="P2886" s="1">
        <v>9462</v>
      </c>
      <c r="Q2886" s="1">
        <v>1269472</v>
      </c>
      <c r="R2886" s="1">
        <f t="shared" si="226"/>
        <v>54182</v>
      </c>
      <c r="S2886" s="4">
        <v>970878.3528933943</v>
      </c>
      <c r="T2886" s="4">
        <v>260315.85820618505</v>
      </c>
      <c r="U2886" s="1">
        <f t="shared" si="227"/>
        <v>1215290</v>
      </c>
      <c r="V2886" s="4">
        <f t="shared" si="228"/>
        <v>38277.788900420535</v>
      </c>
      <c r="W2886" s="1" t="str">
        <f t="shared" si="229"/>
        <v>Favourable</v>
      </c>
    </row>
    <row r="2887" spans="1:23" x14ac:dyDescent="0.25">
      <c r="A2887" s="1"/>
      <c r="B2887" s="1"/>
      <c r="C2887" s="1"/>
      <c r="D2887" s="1"/>
      <c r="E2887" s="1" t="s">
        <v>4978</v>
      </c>
      <c r="F2887" s="2">
        <v>44645</v>
      </c>
      <c r="G2887" s="3">
        <v>57704</v>
      </c>
      <c r="H2887" s="1"/>
      <c r="I2887" s="1"/>
      <c r="J2887" s="1" t="s">
        <v>8744</v>
      </c>
      <c r="K2887" s="2">
        <v>44392</v>
      </c>
      <c r="L2887" s="1" t="s">
        <v>4212</v>
      </c>
      <c r="M2887" s="1" t="str">
        <f t="shared" si="225"/>
        <v>Agricultural Extension</v>
      </c>
      <c r="N2887" s="1" t="s">
        <v>4205</v>
      </c>
      <c r="O2887" s="1" t="s">
        <v>4295</v>
      </c>
      <c r="P2887" s="1">
        <v>6654</v>
      </c>
      <c r="Q2887" s="1">
        <v>1732353</v>
      </c>
      <c r="R2887" s="1">
        <f t="shared" si="226"/>
        <v>59113</v>
      </c>
      <c r="S2887" s="4">
        <v>564368.89883055224</v>
      </c>
      <c r="T2887" s="4">
        <v>428894.27726796782</v>
      </c>
      <c r="U2887" s="1">
        <f t="shared" si="227"/>
        <v>1673240</v>
      </c>
      <c r="V2887" s="4">
        <f t="shared" si="228"/>
        <v>739089.82390147995</v>
      </c>
      <c r="W2887" s="1" t="str">
        <f t="shared" si="229"/>
        <v>Favourable</v>
      </c>
    </row>
    <row r="2888" spans="1:23" x14ac:dyDescent="0.25">
      <c r="A2888" s="1"/>
      <c r="B2888" s="1"/>
      <c r="C2888" s="1"/>
      <c r="D2888" s="1"/>
      <c r="E2888" s="1" t="s">
        <v>6630</v>
      </c>
      <c r="F2888" s="2">
        <v>45208</v>
      </c>
      <c r="G2888" s="3">
        <v>21186</v>
      </c>
      <c r="H2888" s="1"/>
      <c r="I2888" s="1"/>
      <c r="J2888" s="1" t="s">
        <v>8745</v>
      </c>
      <c r="K2888" s="2">
        <v>45290</v>
      </c>
      <c r="L2888" s="1" t="s">
        <v>4218</v>
      </c>
      <c r="M2888" s="1" t="str">
        <f t="shared" si="225"/>
        <v>Infrastructure</v>
      </c>
      <c r="N2888" s="1" t="s">
        <v>4210</v>
      </c>
      <c r="O2888" s="1" t="s">
        <v>4438</v>
      </c>
      <c r="P2888" s="1">
        <v>5939</v>
      </c>
      <c r="Q2888" s="1">
        <v>1934201</v>
      </c>
      <c r="R2888" s="1">
        <f t="shared" si="226"/>
        <v>28510</v>
      </c>
      <c r="S2888" s="4">
        <v>1072405.3807307587</v>
      </c>
      <c r="T2888" s="4">
        <v>456395.89492461365</v>
      </c>
      <c r="U2888" s="1">
        <f t="shared" si="227"/>
        <v>1905691</v>
      </c>
      <c r="V2888" s="4">
        <f t="shared" si="228"/>
        <v>405399.7243446277</v>
      </c>
      <c r="W2888" s="1" t="str">
        <f t="shared" si="229"/>
        <v>Favourable</v>
      </c>
    </row>
    <row r="2889" spans="1:23" x14ac:dyDescent="0.25">
      <c r="A2889" s="1"/>
      <c r="B2889" s="1"/>
      <c r="C2889" s="1"/>
      <c r="D2889" s="1"/>
      <c r="E2889" s="1" t="s">
        <v>5344</v>
      </c>
      <c r="F2889" s="2">
        <v>45391</v>
      </c>
      <c r="G2889" s="3">
        <v>54095</v>
      </c>
      <c r="H2889" s="1"/>
      <c r="I2889" s="1"/>
      <c r="J2889" s="1" t="s">
        <v>8746</v>
      </c>
      <c r="K2889" s="2">
        <v>43969</v>
      </c>
      <c r="L2889" s="1" t="s">
        <v>4218</v>
      </c>
      <c r="M2889" s="1" t="str">
        <f t="shared" si="225"/>
        <v>Infrastructure</v>
      </c>
      <c r="N2889" s="1" t="s">
        <v>4210</v>
      </c>
      <c r="O2889" s="1" t="s">
        <v>4253</v>
      </c>
      <c r="P2889" s="1">
        <v>6109</v>
      </c>
      <c r="Q2889" s="1">
        <v>284663</v>
      </c>
      <c r="R2889" s="1">
        <f t="shared" si="226"/>
        <v>0</v>
      </c>
      <c r="S2889" s="4">
        <v>35963.415094063625</v>
      </c>
      <c r="T2889" s="4">
        <v>79257.768065215132</v>
      </c>
      <c r="U2889" s="1">
        <f t="shared" si="227"/>
        <v>284663</v>
      </c>
      <c r="V2889" s="4">
        <f t="shared" si="228"/>
        <v>169441.81684072124</v>
      </c>
      <c r="W2889" s="1" t="str">
        <f t="shared" si="229"/>
        <v>Favourable</v>
      </c>
    </row>
    <row r="2890" spans="1:23" x14ac:dyDescent="0.25">
      <c r="A2890" s="1"/>
      <c r="B2890" s="1"/>
      <c r="C2890" s="1"/>
      <c r="D2890" s="1"/>
      <c r="E2890" s="1" t="s">
        <v>7413</v>
      </c>
      <c r="F2890" s="2">
        <v>44475</v>
      </c>
      <c r="G2890" s="3">
        <v>57694</v>
      </c>
      <c r="H2890" s="1"/>
      <c r="I2890" s="1"/>
      <c r="J2890" s="1" t="s">
        <v>8747</v>
      </c>
      <c r="K2890" s="2">
        <v>45381</v>
      </c>
      <c r="L2890" s="1" t="s">
        <v>4218</v>
      </c>
      <c r="M2890" s="1" t="str">
        <f t="shared" si="225"/>
        <v>Infrastructure</v>
      </c>
      <c r="N2890" s="1" t="s">
        <v>4205</v>
      </c>
      <c r="O2890" s="1" t="s">
        <v>4358</v>
      </c>
      <c r="P2890" s="1">
        <v>8933</v>
      </c>
      <c r="Q2890" s="1">
        <v>1929399</v>
      </c>
      <c r="R2890" s="1">
        <f t="shared" si="226"/>
        <v>14542</v>
      </c>
      <c r="S2890" s="4">
        <v>1177769.4441756832</v>
      </c>
      <c r="T2890" s="4">
        <v>102866.1315727748</v>
      </c>
      <c r="U2890" s="1">
        <f t="shared" si="227"/>
        <v>1914857</v>
      </c>
      <c r="V2890" s="4">
        <f t="shared" si="228"/>
        <v>648763.42425154196</v>
      </c>
      <c r="W2890" s="1" t="str">
        <f t="shared" si="229"/>
        <v>Favourable</v>
      </c>
    </row>
    <row r="2891" spans="1:23" x14ac:dyDescent="0.25">
      <c r="A2891" s="1"/>
      <c r="B2891" s="1"/>
      <c r="C2891" s="1"/>
      <c r="D2891" s="1"/>
      <c r="E2891" s="1" t="s">
        <v>8748</v>
      </c>
      <c r="F2891" s="2">
        <v>45240</v>
      </c>
      <c r="G2891" s="3">
        <v>48062</v>
      </c>
      <c r="H2891" s="1"/>
      <c r="I2891" s="1"/>
      <c r="J2891" s="1" t="s">
        <v>8749</v>
      </c>
      <c r="K2891" s="2">
        <v>45070</v>
      </c>
      <c r="L2891" s="1" t="s">
        <v>4204</v>
      </c>
      <c r="M2891" s="1" t="str">
        <f t="shared" si="225"/>
        <v>Education</v>
      </c>
      <c r="N2891" s="1" t="s">
        <v>4222</v>
      </c>
      <c r="O2891" s="1" t="s">
        <v>4223</v>
      </c>
      <c r="P2891" s="1">
        <v>7031</v>
      </c>
      <c r="Q2891" s="1">
        <v>1033884</v>
      </c>
      <c r="R2891" s="1">
        <f t="shared" si="226"/>
        <v>0</v>
      </c>
      <c r="S2891" s="4">
        <v>774074.00549452717</v>
      </c>
      <c r="T2891" s="4">
        <v>314888.56501102488</v>
      </c>
      <c r="U2891" s="1">
        <f t="shared" si="227"/>
        <v>1033884</v>
      </c>
      <c r="V2891" s="4">
        <f t="shared" si="228"/>
        <v>-55078.570505551994</v>
      </c>
      <c r="W2891" s="1" t="str">
        <f t="shared" si="229"/>
        <v>Adverse</v>
      </c>
    </row>
    <row r="2892" spans="1:23" x14ac:dyDescent="0.25">
      <c r="A2892" s="1"/>
      <c r="B2892" s="1"/>
      <c r="C2892" s="1"/>
      <c r="D2892" s="1"/>
      <c r="E2892" s="1" t="s">
        <v>4853</v>
      </c>
      <c r="F2892" s="2">
        <v>45105</v>
      </c>
      <c r="G2892" s="3">
        <v>49874</v>
      </c>
      <c r="H2892" s="1"/>
      <c r="I2892" s="1"/>
      <c r="J2892" s="1" t="s">
        <v>8750</v>
      </c>
      <c r="K2892" s="2">
        <v>44063</v>
      </c>
      <c r="L2892" s="1" t="s">
        <v>4204</v>
      </c>
      <c r="M2892" s="1" t="str">
        <f t="shared" si="225"/>
        <v>Education</v>
      </c>
      <c r="N2892" s="1" t="s">
        <v>4222</v>
      </c>
      <c r="O2892" s="1" t="s">
        <v>4226</v>
      </c>
      <c r="P2892" s="1">
        <v>8926</v>
      </c>
      <c r="Q2892" s="1">
        <v>804498</v>
      </c>
      <c r="R2892" s="1">
        <f t="shared" si="226"/>
        <v>55375</v>
      </c>
      <c r="S2892" s="4">
        <v>788904.5463928245</v>
      </c>
      <c r="T2892" s="4">
        <v>63862.15955720019</v>
      </c>
      <c r="U2892" s="1">
        <f t="shared" si="227"/>
        <v>749123</v>
      </c>
      <c r="V2892" s="4">
        <f t="shared" si="228"/>
        <v>-48268.705950024654</v>
      </c>
      <c r="W2892" s="1" t="str">
        <f t="shared" si="229"/>
        <v>Adverse</v>
      </c>
    </row>
    <row r="2893" spans="1:23" x14ac:dyDescent="0.25">
      <c r="A2893" s="1"/>
      <c r="B2893" s="1"/>
      <c r="C2893" s="1"/>
      <c r="D2893" s="1"/>
      <c r="E2893" s="1" t="s">
        <v>8227</v>
      </c>
      <c r="F2893" s="2">
        <v>44449</v>
      </c>
      <c r="G2893" s="3">
        <v>15046</v>
      </c>
      <c r="H2893" s="1"/>
      <c r="I2893" s="1"/>
      <c r="J2893" s="1" t="s">
        <v>8751</v>
      </c>
      <c r="K2893" s="2">
        <v>43845</v>
      </c>
      <c r="L2893" s="1" t="s">
        <v>4200</v>
      </c>
      <c r="M2893" s="1" t="str">
        <f t="shared" si="225"/>
        <v>Social Services</v>
      </c>
      <c r="N2893" s="1" t="s">
        <v>4210</v>
      </c>
      <c r="O2893" s="1" t="s">
        <v>4374</v>
      </c>
      <c r="P2893" s="1">
        <v>6710</v>
      </c>
      <c r="Q2893" s="1">
        <v>1126178</v>
      </c>
      <c r="R2893" s="1">
        <f t="shared" si="226"/>
        <v>0</v>
      </c>
      <c r="S2893" s="4">
        <v>143731.70701227745</v>
      </c>
      <c r="T2893" s="4">
        <v>307303.2078270943</v>
      </c>
      <c r="U2893" s="1">
        <f t="shared" si="227"/>
        <v>1126178</v>
      </c>
      <c r="V2893" s="4">
        <f t="shared" si="228"/>
        <v>675143.08516062819</v>
      </c>
      <c r="W2893" s="1" t="str">
        <f t="shared" si="229"/>
        <v>Favourable</v>
      </c>
    </row>
    <row r="2894" spans="1:23" x14ac:dyDescent="0.25">
      <c r="A2894" s="1"/>
      <c r="B2894" s="1"/>
      <c r="C2894" s="1"/>
      <c r="D2894" s="1"/>
      <c r="E2894" s="1" t="s">
        <v>8752</v>
      </c>
      <c r="F2894" s="2">
        <v>44367</v>
      </c>
      <c r="G2894" s="3">
        <v>22985</v>
      </c>
      <c r="H2894" s="1"/>
      <c r="I2894" s="1"/>
      <c r="J2894" s="1" t="s">
        <v>5696</v>
      </c>
      <c r="K2894" s="2">
        <v>44841</v>
      </c>
      <c r="L2894" s="1" t="s">
        <v>4200</v>
      </c>
      <c r="M2894" s="1" t="str">
        <f t="shared" si="225"/>
        <v>Social Services</v>
      </c>
      <c r="N2894" s="1" t="s">
        <v>4222</v>
      </c>
      <c r="O2894" s="1" t="s">
        <v>4233</v>
      </c>
      <c r="P2894" s="1">
        <v>8493</v>
      </c>
      <c r="Q2894" s="1">
        <v>2162047</v>
      </c>
      <c r="R2894" s="1">
        <f t="shared" si="226"/>
        <v>33487</v>
      </c>
      <c r="S2894" s="4">
        <v>1972224.3397296905</v>
      </c>
      <c r="T2894" s="4">
        <v>518291.95020698709</v>
      </c>
      <c r="U2894" s="1">
        <f t="shared" si="227"/>
        <v>2128560</v>
      </c>
      <c r="V2894" s="4">
        <f t="shared" si="228"/>
        <v>-328469.28993667755</v>
      </c>
      <c r="W2894" s="1" t="str">
        <f t="shared" si="229"/>
        <v>Adverse</v>
      </c>
    </row>
    <row r="2895" spans="1:23" x14ac:dyDescent="0.25">
      <c r="A2895" s="1"/>
      <c r="B2895" s="1"/>
      <c r="C2895" s="1"/>
      <c r="D2895" s="1"/>
      <c r="E2895" s="1" t="s">
        <v>8753</v>
      </c>
      <c r="F2895" s="2">
        <v>44590</v>
      </c>
      <c r="G2895" s="3">
        <v>39634</v>
      </c>
      <c r="H2895" s="1"/>
      <c r="I2895" s="1"/>
      <c r="J2895" s="1" t="s">
        <v>6359</v>
      </c>
      <c r="K2895" s="2">
        <v>44712</v>
      </c>
      <c r="L2895" s="1" t="s">
        <v>4216</v>
      </c>
      <c r="M2895" s="1" t="str">
        <f t="shared" si="225"/>
        <v>Agricultural Extension</v>
      </c>
      <c r="N2895" s="1" t="s">
        <v>4205</v>
      </c>
      <c r="O2895" s="1" t="s">
        <v>4250</v>
      </c>
      <c r="P2895" s="1">
        <v>7116</v>
      </c>
      <c r="Q2895" s="1">
        <v>2017659</v>
      </c>
      <c r="R2895" s="1">
        <f t="shared" si="226"/>
        <v>59222</v>
      </c>
      <c r="S2895" s="4">
        <v>977569.14846277155</v>
      </c>
      <c r="T2895" s="4">
        <v>49197.181969400648</v>
      </c>
      <c r="U2895" s="1">
        <f t="shared" si="227"/>
        <v>1958437</v>
      </c>
      <c r="V2895" s="4">
        <f t="shared" si="228"/>
        <v>990892.66956782783</v>
      </c>
      <c r="W2895" s="1" t="str">
        <f t="shared" si="229"/>
        <v>Favourable</v>
      </c>
    </row>
    <row r="2896" spans="1:23" x14ac:dyDescent="0.25">
      <c r="A2896" s="1"/>
      <c r="B2896" s="1"/>
      <c r="C2896" s="1"/>
      <c r="D2896" s="1"/>
      <c r="E2896" s="1" t="s">
        <v>8754</v>
      </c>
      <c r="F2896" s="2">
        <v>43992</v>
      </c>
      <c r="G2896" s="3">
        <v>35537</v>
      </c>
      <c r="H2896" s="1"/>
      <c r="I2896" s="1"/>
      <c r="J2896" s="1" t="s">
        <v>8755</v>
      </c>
      <c r="K2896" s="2">
        <v>44231</v>
      </c>
      <c r="L2896" s="1" t="s">
        <v>4204</v>
      </c>
      <c r="M2896" s="1" t="str">
        <f t="shared" si="225"/>
        <v>Education</v>
      </c>
      <c r="N2896" s="1" t="s">
        <v>4222</v>
      </c>
      <c r="O2896" s="1" t="s">
        <v>4301</v>
      </c>
      <c r="P2896" s="1">
        <v>7929</v>
      </c>
      <c r="Q2896" s="1">
        <v>622162</v>
      </c>
      <c r="R2896" s="1">
        <f t="shared" si="226"/>
        <v>58739</v>
      </c>
      <c r="S2896" s="4">
        <v>179402.35681826682</v>
      </c>
      <c r="T2896" s="4">
        <v>165487.21710181658</v>
      </c>
      <c r="U2896" s="1">
        <f t="shared" si="227"/>
        <v>563423</v>
      </c>
      <c r="V2896" s="4">
        <f t="shared" si="228"/>
        <v>277272.42607991659</v>
      </c>
      <c r="W2896" s="1" t="str">
        <f t="shared" si="229"/>
        <v>Favourable</v>
      </c>
    </row>
    <row r="2897" spans="1:23" x14ac:dyDescent="0.25">
      <c r="A2897" s="1"/>
      <c r="B2897" s="1"/>
      <c r="C2897" s="1"/>
      <c r="D2897" s="1"/>
      <c r="E2897" s="1" t="s">
        <v>6717</v>
      </c>
      <c r="F2897" s="2">
        <v>45191</v>
      </c>
      <c r="G2897" s="3">
        <v>17756</v>
      </c>
      <c r="H2897" s="1"/>
      <c r="I2897" s="1"/>
      <c r="J2897" s="1" t="s">
        <v>6737</v>
      </c>
      <c r="K2897" s="2">
        <v>43874</v>
      </c>
      <c r="L2897" s="1" t="s">
        <v>4204</v>
      </c>
      <c r="M2897" s="1" t="str">
        <f t="shared" si="225"/>
        <v>Education</v>
      </c>
      <c r="N2897" s="1" t="s">
        <v>4205</v>
      </c>
      <c r="O2897" s="1" t="s">
        <v>4421</v>
      </c>
      <c r="P2897" s="1">
        <v>7074</v>
      </c>
      <c r="Q2897" s="1">
        <v>1549264</v>
      </c>
      <c r="R2897" s="1">
        <f t="shared" si="226"/>
        <v>30632</v>
      </c>
      <c r="S2897" s="4">
        <v>153388.30658037987</v>
      </c>
      <c r="T2897" s="4">
        <v>237824.53423090969</v>
      </c>
      <c r="U2897" s="1">
        <f t="shared" si="227"/>
        <v>1518632</v>
      </c>
      <c r="V2897" s="4">
        <f t="shared" si="228"/>
        <v>1158051.1591887104</v>
      </c>
      <c r="W2897" s="1" t="str">
        <f t="shared" si="229"/>
        <v>Favourable</v>
      </c>
    </row>
    <row r="2898" spans="1:23" x14ac:dyDescent="0.25">
      <c r="A2898" s="1"/>
      <c r="B2898" s="1"/>
      <c r="C2898" s="1"/>
      <c r="D2898" s="1"/>
      <c r="E2898" s="1" t="s">
        <v>8756</v>
      </c>
      <c r="F2898" s="2">
        <v>44841</v>
      </c>
      <c r="G2898" s="3">
        <v>51928</v>
      </c>
      <c r="H2898" s="1"/>
      <c r="I2898" s="1"/>
      <c r="J2898" s="1" t="s">
        <v>7670</v>
      </c>
      <c r="K2898" s="2">
        <v>43850</v>
      </c>
      <c r="L2898" s="1" t="s">
        <v>4200</v>
      </c>
      <c r="M2898" s="1" t="str">
        <f t="shared" si="225"/>
        <v>Social Services</v>
      </c>
      <c r="N2898" s="1" t="s">
        <v>4222</v>
      </c>
      <c r="O2898" s="1" t="s">
        <v>4295</v>
      </c>
      <c r="P2898" s="1">
        <v>8520</v>
      </c>
      <c r="Q2898" s="1">
        <v>2343462</v>
      </c>
      <c r="R2898" s="1">
        <f t="shared" si="226"/>
        <v>17511</v>
      </c>
      <c r="S2898" s="4">
        <v>81833.752136262963</v>
      </c>
      <c r="T2898" s="4">
        <v>269533.72882877215</v>
      </c>
      <c r="U2898" s="1">
        <f t="shared" si="227"/>
        <v>2325951</v>
      </c>
      <c r="V2898" s="4">
        <f t="shared" si="228"/>
        <v>1992094.519034965</v>
      </c>
      <c r="W2898" s="1" t="str">
        <f t="shared" si="229"/>
        <v>Favourable</v>
      </c>
    </row>
    <row r="2899" spans="1:23" x14ac:dyDescent="0.25">
      <c r="A2899" s="1"/>
      <c r="B2899" s="1"/>
      <c r="C2899" s="1"/>
      <c r="D2899" s="1"/>
      <c r="E2899" s="1" t="s">
        <v>7422</v>
      </c>
      <c r="F2899" s="2">
        <v>44091</v>
      </c>
      <c r="G2899" s="3">
        <v>31292</v>
      </c>
      <c r="H2899" s="1"/>
      <c r="I2899" s="1"/>
      <c r="J2899" s="1" t="s">
        <v>8757</v>
      </c>
      <c r="K2899" s="2">
        <v>44021</v>
      </c>
      <c r="L2899" s="1" t="s">
        <v>4212</v>
      </c>
      <c r="M2899" s="1" t="str">
        <f t="shared" si="225"/>
        <v>Agricultural Extension</v>
      </c>
      <c r="N2899" s="1" t="s">
        <v>4210</v>
      </c>
      <c r="O2899" s="1" t="s">
        <v>4295</v>
      </c>
      <c r="P2899" s="1">
        <v>7203</v>
      </c>
      <c r="Q2899" s="1">
        <v>2138268</v>
      </c>
      <c r="R2899" s="1">
        <f t="shared" si="226"/>
        <v>0</v>
      </c>
      <c r="S2899" s="4">
        <v>1675645.0368968176</v>
      </c>
      <c r="T2899" s="4">
        <v>540372.77194721322</v>
      </c>
      <c r="U2899" s="1">
        <f t="shared" si="227"/>
        <v>2138268</v>
      </c>
      <c r="V2899" s="4">
        <f t="shared" si="228"/>
        <v>-77749.808844030835</v>
      </c>
      <c r="W2899" s="1" t="str">
        <f t="shared" si="229"/>
        <v>Adverse</v>
      </c>
    </row>
    <row r="2900" spans="1:23" x14ac:dyDescent="0.25">
      <c r="A2900" s="1"/>
      <c r="B2900" s="1"/>
      <c r="C2900" s="1"/>
      <c r="D2900" s="1"/>
      <c r="E2900" s="1" t="s">
        <v>5013</v>
      </c>
      <c r="F2900" s="2">
        <v>45148</v>
      </c>
      <c r="G2900" s="3">
        <v>26422</v>
      </c>
      <c r="H2900" s="1"/>
      <c r="I2900" s="1"/>
      <c r="J2900" s="1" t="s">
        <v>8758</v>
      </c>
      <c r="K2900" s="2">
        <v>44891</v>
      </c>
      <c r="L2900" s="1" t="s">
        <v>4200</v>
      </c>
      <c r="M2900" s="1" t="str">
        <f t="shared" si="225"/>
        <v>Social Services</v>
      </c>
      <c r="N2900" s="1" t="s">
        <v>4222</v>
      </c>
      <c r="O2900" s="1" t="s">
        <v>4301</v>
      </c>
      <c r="P2900" s="1">
        <v>6985</v>
      </c>
      <c r="Q2900" s="1">
        <v>1185780</v>
      </c>
      <c r="R2900" s="1">
        <f t="shared" si="226"/>
        <v>10894</v>
      </c>
      <c r="S2900" s="4">
        <v>2026.2464951640047</v>
      </c>
      <c r="T2900" s="4">
        <v>339145.23489423777</v>
      </c>
      <c r="U2900" s="1">
        <f t="shared" si="227"/>
        <v>1174886</v>
      </c>
      <c r="V2900" s="4">
        <f t="shared" si="228"/>
        <v>844608.51861059829</v>
      </c>
      <c r="W2900" s="1" t="str">
        <f t="shared" si="229"/>
        <v>Favourable</v>
      </c>
    </row>
    <row r="2901" spans="1:23" x14ac:dyDescent="0.25">
      <c r="A2901" s="1"/>
      <c r="B2901" s="1"/>
      <c r="C2901" s="1"/>
      <c r="D2901" s="1"/>
      <c r="E2901" s="1" t="s">
        <v>8759</v>
      </c>
      <c r="F2901" s="2">
        <v>45115</v>
      </c>
      <c r="G2901" s="3">
        <v>15793</v>
      </c>
      <c r="H2901" s="1"/>
      <c r="I2901" s="1"/>
      <c r="J2901" s="1" t="s">
        <v>4842</v>
      </c>
      <c r="K2901" s="2">
        <v>44893</v>
      </c>
      <c r="L2901" s="1" t="s">
        <v>4218</v>
      </c>
      <c r="M2901" s="1" t="str">
        <f t="shared" si="225"/>
        <v>Infrastructure</v>
      </c>
      <c r="N2901" s="1" t="s">
        <v>4222</v>
      </c>
      <c r="O2901" s="1" t="s">
        <v>4211</v>
      </c>
      <c r="P2901" s="1">
        <v>9222</v>
      </c>
      <c r="Q2901" s="1">
        <v>2029114</v>
      </c>
      <c r="R2901" s="1">
        <f t="shared" si="226"/>
        <v>81735</v>
      </c>
      <c r="S2901" s="4">
        <v>1525875.0797394156</v>
      </c>
      <c r="T2901" s="4">
        <v>157928.09545853423</v>
      </c>
      <c r="U2901" s="1">
        <f t="shared" si="227"/>
        <v>1947379</v>
      </c>
      <c r="V2901" s="4">
        <f t="shared" si="228"/>
        <v>345310.82480205013</v>
      </c>
      <c r="W2901" s="1" t="str">
        <f t="shared" si="229"/>
        <v>Favourable</v>
      </c>
    </row>
    <row r="2902" spans="1:23" x14ac:dyDescent="0.25">
      <c r="A2902" s="1"/>
      <c r="B2902" s="1"/>
      <c r="C2902" s="1"/>
      <c r="D2902" s="1"/>
      <c r="E2902" s="1" t="s">
        <v>5557</v>
      </c>
      <c r="F2902" s="2">
        <v>45187</v>
      </c>
      <c r="G2902" s="3">
        <v>45295</v>
      </c>
      <c r="H2902" s="1"/>
      <c r="I2902" s="1"/>
      <c r="J2902" s="1" t="s">
        <v>8760</v>
      </c>
      <c r="K2902" s="2">
        <v>45239</v>
      </c>
      <c r="L2902" s="1" t="s">
        <v>4212</v>
      </c>
      <c r="M2902" s="1" t="str">
        <f t="shared" si="225"/>
        <v>Agricultural Extension</v>
      </c>
      <c r="N2902" s="1" t="s">
        <v>4210</v>
      </c>
      <c r="O2902" s="1" t="s">
        <v>4335</v>
      </c>
      <c r="P2902" s="1">
        <v>7626</v>
      </c>
      <c r="Q2902" s="1">
        <v>1905329</v>
      </c>
      <c r="R2902" s="1">
        <f t="shared" si="226"/>
        <v>24100</v>
      </c>
      <c r="S2902" s="4">
        <v>953222.1042421289</v>
      </c>
      <c r="T2902" s="4">
        <v>266231.71798578301</v>
      </c>
      <c r="U2902" s="1">
        <f t="shared" si="227"/>
        <v>1881229</v>
      </c>
      <c r="V2902" s="4">
        <f t="shared" si="228"/>
        <v>685875.17777208798</v>
      </c>
      <c r="W2902" s="1" t="str">
        <f t="shared" si="229"/>
        <v>Favourable</v>
      </c>
    </row>
    <row r="2903" spans="1:23" x14ac:dyDescent="0.25">
      <c r="A2903" s="1"/>
      <c r="B2903" s="1"/>
      <c r="C2903" s="1"/>
      <c r="D2903" s="1"/>
      <c r="E2903" s="1" t="s">
        <v>4353</v>
      </c>
      <c r="F2903" s="2">
        <v>44416</v>
      </c>
      <c r="G2903" s="3">
        <v>56220</v>
      </c>
      <c r="H2903" s="1"/>
      <c r="I2903" s="1"/>
      <c r="J2903" s="1" t="s">
        <v>8761</v>
      </c>
      <c r="K2903" s="2">
        <v>44210</v>
      </c>
      <c r="L2903" s="1" t="s">
        <v>4204</v>
      </c>
      <c r="M2903" s="1" t="str">
        <f t="shared" si="225"/>
        <v>Education</v>
      </c>
      <c r="N2903" s="1" t="s">
        <v>4205</v>
      </c>
      <c r="O2903" s="1" t="s">
        <v>4496</v>
      </c>
      <c r="P2903" s="1">
        <v>8714</v>
      </c>
      <c r="Q2903" s="1">
        <v>1200079</v>
      </c>
      <c r="R2903" s="1">
        <f t="shared" si="226"/>
        <v>26903</v>
      </c>
      <c r="S2903" s="4">
        <v>1138718.7137365269</v>
      </c>
      <c r="T2903" s="4">
        <v>185085.0554222732</v>
      </c>
      <c r="U2903" s="1">
        <f t="shared" si="227"/>
        <v>1173176</v>
      </c>
      <c r="V2903" s="4">
        <f t="shared" si="228"/>
        <v>-123724.76915880013</v>
      </c>
      <c r="W2903" s="1" t="str">
        <f t="shared" si="229"/>
        <v>Adverse</v>
      </c>
    </row>
    <row r="2904" spans="1:23" x14ac:dyDescent="0.25">
      <c r="A2904" s="1"/>
      <c r="B2904" s="1"/>
      <c r="C2904" s="1"/>
      <c r="D2904" s="1"/>
      <c r="E2904" s="1" t="s">
        <v>8762</v>
      </c>
      <c r="F2904" s="2">
        <v>44249</v>
      </c>
      <c r="G2904" s="3">
        <v>36989</v>
      </c>
      <c r="H2904" s="1"/>
      <c r="I2904" s="1"/>
      <c r="J2904" s="1" t="s">
        <v>8230</v>
      </c>
      <c r="K2904" s="2">
        <v>44105</v>
      </c>
      <c r="L2904" s="1" t="s">
        <v>4212</v>
      </c>
      <c r="M2904" s="1" t="str">
        <f t="shared" si="225"/>
        <v>Agricultural Extension</v>
      </c>
      <c r="N2904" s="1" t="s">
        <v>4205</v>
      </c>
      <c r="O2904" s="1" t="s">
        <v>4335</v>
      </c>
      <c r="P2904" s="1">
        <v>8757</v>
      </c>
      <c r="Q2904" s="1">
        <v>2153560</v>
      </c>
      <c r="R2904" s="1">
        <f t="shared" si="226"/>
        <v>42505</v>
      </c>
      <c r="S2904" s="4">
        <v>756135.40514755249</v>
      </c>
      <c r="T2904" s="4">
        <v>329107.05961137597</v>
      </c>
      <c r="U2904" s="1">
        <f t="shared" si="227"/>
        <v>2111055</v>
      </c>
      <c r="V2904" s="4">
        <f t="shared" si="228"/>
        <v>1068317.5352410716</v>
      </c>
      <c r="W2904" s="1" t="str">
        <f t="shared" si="229"/>
        <v>Favourable</v>
      </c>
    </row>
    <row r="2905" spans="1:23" x14ac:dyDescent="0.25">
      <c r="A2905" s="1"/>
      <c r="B2905" s="1"/>
      <c r="C2905" s="1"/>
      <c r="D2905" s="1"/>
      <c r="E2905" s="1" t="s">
        <v>8763</v>
      </c>
      <c r="F2905" s="2">
        <v>44741</v>
      </c>
      <c r="G2905" s="3">
        <v>10661</v>
      </c>
      <c r="H2905" s="1"/>
      <c r="I2905" s="1"/>
      <c r="J2905" s="1" t="s">
        <v>7681</v>
      </c>
      <c r="K2905" s="2">
        <v>44024</v>
      </c>
      <c r="L2905" s="1" t="s">
        <v>4200</v>
      </c>
      <c r="M2905" s="1" t="str">
        <f t="shared" si="225"/>
        <v>Social Services</v>
      </c>
      <c r="N2905" s="1" t="s">
        <v>4222</v>
      </c>
      <c r="O2905" s="1" t="s">
        <v>4345</v>
      </c>
      <c r="P2905" s="1">
        <v>6207</v>
      </c>
      <c r="Q2905" s="1">
        <v>2253365</v>
      </c>
      <c r="R2905" s="1">
        <f t="shared" si="226"/>
        <v>24474</v>
      </c>
      <c r="S2905" s="4">
        <v>458213.42744431202</v>
      </c>
      <c r="T2905" s="4">
        <v>182996.20154991295</v>
      </c>
      <c r="U2905" s="1">
        <f t="shared" si="227"/>
        <v>2228891</v>
      </c>
      <c r="V2905" s="4">
        <f t="shared" si="228"/>
        <v>1612155.3710057749</v>
      </c>
      <c r="W2905" s="1" t="str">
        <f t="shared" si="229"/>
        <v>Favourable</v>
      </c>
    </row>
    <row r="2906" spans="1:23" x14ac:dyDescent="0.25">
      <c r="A2906" s="1"/>
      <c r="B2906" s="1"/>
      <c r="C2906" s="1"/>
      <c r="D2906" s="1"/>
      <c r="E2906" s="1" t="s">
        <v>8764</v>
      </c>
      <c r="F2906" s="2">
        <v>44450</v>
      </c>
      <c r="G2906" s="3">
        <v>15856</v>
      </c>
      <c r="H2906" s="1"/>
      <c r="I2906" s="1"/>
      <c r="J2906" s="1" t="s">
        <v>8765</v>
      </c>
      <c r="K2906" s="2">
        <v>45194</v>
      </c>
      <c r="L2906" s="1" t="s">
        <v>4218</v>
      </c>
      <c r="M2906" s="1" t="str">
        <f t="shared" si="225"/>
        <v>Infrastructure</v>
      </c>
      <c r="N2906" s="1" t="s">
        <v>4222</v>
      </c>
      <c r="O2906" s="1" t="s">
        <v>4250</v>
      </c>
      <c r="P2906" s="1">
        <v>8677</v>
      </c>
      <c r="Q2906" s="1">
        <v>1794296</v>
      </c>
      <c r="R2906" s="1">
        <f t="shared" si="226"/>
        <v>41865</v>
      </c>
      <c r="S2906" s="4">
        <v>841507.24034254532</v>
      </c>
      <c r="T2906" s="4">
        <v>356536.33528237575</v>
      </c>
      <c r="U2906" s="1">
        <f t="shared" si="227"/>
        <v>1752431</v>
      </c>
      <c r="V2906" s="4">
        <f t="shared" si="228"/>
        <v>596252.42437507887</v>
      </c>
      <c r="W2906" s="1" t="str">
        <f t="shared" si="229"/>
        <v>Favourable</v>
      </c>
    </row>
    <row r="2907" spans="1:23" x14ac:dyDescent="0.25">
      <c r="A2907" s="1"/>
      <c r="B2907" s="1"/>
      <c r="C2907" s="1"/>
      <c r="D2907" s="1"/>
      <c r="E2907" s="1" t="s">
        <v>7192</v>
      </c>
      <c r="F2907" s="2">
        <v>44449</v>
      </c>
      <c r="G2907" s="3">
        <v>25054</v>
      </c>
      <c r="H2907" s="1"/>
      <c r="I2907" s="1"/>
      <c r="J2907" s="1" t="s">
        <v>8766</v>
      </c>
      <c r="K2907" s="2">
        <v>45213</v>
      </c>
      <c r="L2907" s="1" t="s">
        <v>4200</v>
      </c>
      <c r="M2907" s="1" t="str">
        <f t="shared" si="225"/>
        <v>Social Services</v>
      </c>
      <c r="N2907" s="1" t="s">
        <v>4205</v>
      </c>
      <c r="O2907" s="1" t="s">
        <v>4233</v>
      </c>
      <c r="P2907" s="1">
        <v>7207</v>
      </c>
      <c r="Q2907" s="1">
        <v>2099228</v>
      </c>
      <c r="R2907" s="1">
        <f t="shared" si="226"/>
        <v>0</v>
      </c>
      <c r="S2907" s="4">
        <v>1413264.963350923</v>
      </c>
      <c r="T2907" s="4">
        <v>592585.2121530897</v>
      </c>
      <c r="U2907" s="1">
        <f t="shared" si="227"/>
        <v>2099228</v>
      </c>
      <c r="V2907" s="4">
        <f t="shared" si="228"/>
        <v>93377.824495987268</v>
      </c>
      <c r="W2907" s="1" t="str">
        <f t="shared" si="229"/>
        <v>Favourable</v>
      </c>
    </row>
    <row r="2908" spans="1:23" x14ac:dyDescent="0.25">
      <c r="A2908" s="1"/>
      <c r="B2908" s="1"/>
      <c r="C2908" s="1"/>
      <c r="D2908" s="1"/>
      <c r="E2908" s="1" t="s">
        <v>6358</v>
      </c>
      <c r="F2908" s="2">
        <v>44931</v>
      </c>
      <c r="G2908" s="3">
        <v>59421</v>
      </c>
      <c r="H2908" s="1"/>
      <c r="I2908" s="1"/>
      <c r="J2908" s="1" t="s">
        <v>7431</v>
      </c>
      <c r="K2908" s="2">
        <v>43927</v>
      </c>
      <c r="L2908" s="1" t="s">
        <v>4216</v>
      </c>
      <c r="M2908" s="1" t="str">
        <f t="shared" si="225"/>
        <v>Agricultural Extension</v>
      </c>
      <c r="N2908" s="1" t="s">
        <v>4222</v>
      </c>
      <c r="O2908" s="1" t="s">
        <v>4325</v>
      </c>
      <c r="P2908" s="1">
        <v>7950</v>
      </c>
      <c r="Q2908" s="1">
        <v>2490882</v>
      </c>
      <c r="R2908" s="1">
        <f t="shared" si="226"/>
        <v>28322</v>
      </c>
      <c r="S2908" s="4">
        <v>1431471.4417605121</v>
      </c>
      <c r="T2908" s="4">
        <v>651748.99139261234</v>
      </c>
      <c r="U2908" s="1">
        <f t="shared" si="227"/>
        <v>2462560</v>
      </c>
      <c r="V2908" s="4">
        <f t="shared" si="228"/>
        <v>407661.56684687547</v>
      </c>
      <c r="W2908" s="1" t="str">
        <f t="shared" si="229"/>
        <v>Favourable</v>
      </c>
    </row>
    <row r="2909" spans="1:23" x14ac:dyDescent="0.25">
      <c r="A2909" s="1"/>
      <c r="B2909" s="1"/>
      <c r="C2909" s="1"/>
      <c r="D2909" s="1"/>
      <c r="E2909" s="1" t="s">
        <v>8767</v>
      </c>
      <c r="F2909" s="2">
        <v>45100</v>
      </c>
      <c r="G2909" s="3">
        <v>38310</v>
      </c>
      <c r="H2909" s="1"/>
      <c r="I2909" s="1"/>
      <c r="J2909" s="1" t="s">
        <v>8768</v>
      </c>
      <c r="K2909" s="2">
        <v>44686</v>
      </c>
      <c r="L2909" s="1" t="s">
        <v>4204</v>
      </c>
      <c r="M2909" s="1" t="str">
        <f t="shared" si="225"/>
        <v>Education</v>
      </c>
      <c r="N2909" s="1" t="s">
        <v>4210</v>
      </c>
      <c r="O2909" s="1" t="s">
        <v>4253</v>
      </c>
      <c r="P2909" s="1">
        <v>7771</v>
      </c>
      <c r="Q2909" s="1">
        <v>2219523</v>
      </c>
      <c r="R2909" s="1">
        <f t="shared" si="226"/>
        <v>0</v>
      </c>
      <c r="S2909" s="4">
        <v>816298.38227561244</v>
      </c>
      <c r="T2909" s="4">
        <v>653812.23855983897</v>
      </c>
      <c r="U2909" s="1">
        <f t="shared" si="227"/>
        <v>2219523</v>
      </c>
      <c r="V2909" s="4">
        <f t="shared" si="228"/>
        <v>749412.37916454859</v>
      </c>
      <c r="W2909" s="1" t="str">
        <f t="shared" si="229"/>
        <v>Favourable</v>
      </c>
    </row>
    <row r="2910" spans="1:23" x14ac:dyDescent="0.25">
      <c r="A2910" s="1"/>
      <c r="B2910" s="1"/>
      <c r="C2910" s="1"/>
      <c r="D2910" s="1"/>
      <c r="E2910" s="1" t="s">
        <v>7103</v>
      </c>
      <c r="F2910" s="2">
        <v>44072</v>
      </c>
      <c r="G2910" s="3">
        <v>41780</v>
      </c>
      <c r="H2910" s="1"/>
      <c r="I2910" s="1"/>
      <c r="J2910" s="1" t="s">
        <v>8769</v>
      </c>
      <c r="K2910" s="2">
        <v>45264</v>
      </c>
      <c r="L2910" s="1" t="s">
        <v>4218</v>
      </c>
      <c r="M2910" s="1" t="str">
        <f t="shared" si="225"/>
        <v>Infrastructure</v>
      </c>
      <c r="N2910" s="1" t="s">
        <v>4205</v>
      </c>
      <c r="O2910" s="1" t="s">
        <v>4345</v>
      </c>
      <c r="P2910" s="1">
        <v>5955</v>
      </c>
      <c r="Q2910" s="1">
        <v>649050</v>
      </c>
      <c r="R2910" s="1">
        <f t="shared" si="226"/>
        <v>0</v>
      </c>
      <c r="S2910" s="4">
        <v>530122.58173394296</v>
      </c>
      <c r="T2910" s="4">
        <v>128272.72918529715</v>
      </c>
      <c r="U2910" s="1">
        <f t="shared" si="227"/>
        <v>649050</v>
      </c>
      <c r="V2910" s="4">
        <f t="shared" si="228"/>
        <v>-9345.3109192401171</v>
      </c>
      <c r="W2910" s="1" t="str">
        <f t="shared" si="229"/>
        <v>Adverse</v>
      </c>
    </row>
    <row r="2911" spans="1:23" x14ac:dyDescent="0.25">
      <c r="A2911" s="1"/>
      <c r="B2911" s="1"/>
      <c r="C2911" s="1"/>
      <c r="D2911" s="1"/>
      <c r="E2911" s="1" t="s">
        <v>7259</v>
      </c>
      <c r="F2911" s="2">
        <v>44860</v>
      </c>
      <c r="G2911" s="3">
        <v>33918</v>
      </c>
      <c r="H2911" s="1"/>
      <c r="I2911" s="1"/>
      <c r="J2911" s="1" t="s">
        <v>5554</v>
      </c>
      <c r="K2911" s="2">
        <v>45104</v>
      </c>
      <c r="L2911" s="1" t="s">
        <v>4216</v>
      </c>
      <c r="M2911" s="1" t="str">
        <f t="shared" si="225"/>
        <v>Agricultural Extension</v>
      </c>
      <c r="N2911" s="1" t="s">
        <v>4222</v>
      </c>
      <c r="O2911" s="1" t="s">
        <v>4330</v>
      </c>
      <c r="P2911" s="1">
        <v>7828</v>
      </c>
      <c r="Q2911" s="1">
        <v>2268574</v>
      </c>
      <c r="R2911" s="1">
        <f t="shared" si="226"/>
        <v>92939</v>
      </c>
      <c r="S2911" s="4">
        <v>1564457.4043496256</v>
      </c>
      <c r="T2911" s="4">
        <v>479199.4044307663</v>
      </c>
      <c r="U2911" s="1">
        <f t="shared" si="227"/>
        <v>2175635</v>
      </c>
      <c r="V2911" s="4">
        <f t="shared" si="228"/>
        <v>224917.19121960807</v>
      </c>
      <c r="W2911" s="1" t="str">
        <f t="shared" si="229"/>
        <v>Favourable</v>
      </c>
    </row>
    <row r="2912" spans="1:23" x14ac:dyDescent="0.25">
      <c r="A2912" s="1"/>
      <c r="B2912" s="1"/>
      <c r="C2912" s="1"/>
      <c r="D2912" s="1"/>
      <c r="E2912" s="1" t="s">
        <v>8770</v>
      </c>
      <c r="F2912" s="2">
        <v>44077</v>
      </c>
      <c r="G2912" s="3">
        <v>49533</v>
      </c>
      <c r="H2912" s="1"/>
      <c r="I2912" s="1"/>
      <c r="J2912" s="1" t="s">
        <v>8614</v>
      </c>
      <c r="K2912" s="2">
        <v>45384</v>
      </c>
      <c r="L2912" s="1" t="s">
        <v>4204</v>
      </c>
      <c r="M2912" s="1" t="str">
        <f t="shared" si="225"/>
        <v>Education</v>
      </c>
      <c r="N2912" s="1" t="s">
        <v>4205</v>
      </c>
      <c r="O2912" s="1" t="s">
        <v>4206</v>
      </c>
      <c r="P2912" s="1">
        <v>7743</v>
      </c>
      <c r="Q2912" s="1">
        <v>1744632</v>
      </c>
      <c r="R2912" s="1">
        <f t="shared" si="226"/>
        <v>56105</v>
      </c>
      <c r="S2912" s="4">
        <v>1092319.770002848</v>
      </c>
      <c r="T2912" s="4">
        <v>309754.0295554882</v>
      </c>
      <c r="U2912" s="1">
        <f t="shared" si="227"/>
        <v>1688527</v>
      </c>
      <c r="V2912" s="4">
        <f t="shared" si="228"/>
        <v>342558.20044166385</v>
      </c>
      <c r="W2912" s="1" t="str">
        <f t="shared" si="229"/>
        <v>Favourable</v>
      </c>
    </row>
    <row r="2913" spans="1:23" x14ac:dyDescent="0.25">
      <c r="A2913" s="1"/>
      <c r="B2913" s="1"/>
      <c r="C2913" s="1"/>
      <c r="D2913" s="1"/>
      <c r="E2913" s="1" t="s">
        <v>8771</v>
      </c>
      <c r="F2913" s="2">
        <v>44187</v>
      </c>
      <c r="G2913" s="3">
        <v>53434</v>
      </c>
      <c r="H2913" s="1"/>
      <c r="I2913" s="1"/>
      <c r="J2913" s="1" t="s">
        <v>4854</v>
      </c>
      <c r="K2913" s="2">
        <v>45050</v>
      </c>
      <c r="L2913" s="1" t="s">
        <v>4200</v>
      </c>
      <c r="M2913" s="1" t="str">
        <f t="shared" si="225"/>
        <v>Social Services</v>
      </c>
      <c r="N2913" s="1" t="s">
        <v>4210</v>
      </c>
      <c r="O2913" s="1" t="s">
        <v>4345</v>
      </c>
      <c r="P2913" s="1">
        <v>5888</v>
      </c>
      <c r="Q2913" s="1">
        <v>1543670</v>
      </c>
      <c r="R2913" s="1">
        <f t="shared" si="226"/>
        <v>53457</v>
      </c>
      <c r="S2913" s="4">
        <v>1404384.3601272923</v>
      </c>
      <c r="T2913" s="4">
        <v>161308.03530665077</v>
      </c>
      <c r="U2913" s="1">
        <f t="shared" si="227"/>
        <v>1490213</v>
      </c>
      <c r="V2913" s="4">
        <f t="shared" si="228"/>
        <v>-22022.39543394302</v>
      </c>
      <c r="W2913" s="1" t="str">
        <f t="shared" si="229"/>
        <v>Adverse</v>
      </c>
    </row>
    <row r="2914" spans="1:23" x14ac:dyDescent="0.25">
      <c r="A2914" s="1"/>
      <c r="B2914" s="1"/>
      <c r="C2914" s="1"/>
      <c r="D2914" s="1"/>
      <c r="E2914" s="1" t="s">
        <v>8772</v>
      </c>
      <c r="F2914" s="2">
        <v>45316</v>
      </c>
      <c r="G2914" s="3">
        <v>20496</v>
      </c>
      <c r="H2914" s="1"/>
      <c r="I2914" s="1"/>
      <c r="J2914" s="1" t="s">
        <v>8773</v>
      </c>
      <c r="K2914" s="2">
        <v>45378</v>
      </c>
      <c r="L2914" s="1" t="s">
        <v>4212</v>
      </c>
      <c r="M2914" s="1" t="str">
        <f t="shared" si="225"/>
        <v>Agricultural Extension</v>
      </c>
      <c r="N2914" s="1" t="s">
        <v>4205</v>
      </c>
      <c r="O2914" s="1" t="s">
        <v>4279</v>
      </c>
      <c r="P2914" s="1">
        <v>9152</v>
      </c>
      <c r="Q2914" s="1">
        <v>1122051</v>
      </c>
      <c r="R2914" s="1">
        <f t="shared" si="226"/>
        <v>0</v>
      </c>
      <c r="S2914" s="4">
        <v>129667.23986307657</v>
      </c>
      <c r="T2914" s="4">
        <v>203567.38692728209</v>
      </c>
      <c r="U2914" s="1">
        <f t="shared" si="227"/>
        <v>1122051</v>
      </c>
      <c r="V2914" s="4">
        <f t="shared" si="228"/>
        <v>788816.37320964132</v>
      </c>
      <c r="W2914" s="1" t="str">
        <f t="shared" si="229"/>
        <v>Favourable</v>
      </c>
    </row>
    <row r="2915" spans="1:23" x14ac:dyDescent="0.25">
      <c r="A2915" s="1"/>
      <c r="B2915" s="1"/>
      <c r="C2915" s="1"/>
      <c r="D2915" s="1"/>
      <c r="E2915" s="1" t="s">
        <v>7268</v>
      </c>
      <c r="F2915" s="2">
        <v>43957</v>
      </c>
      <c r="G2915" s="3">
        <v>42108</v>
      </c>
      <c r="H2915" s="1"/>
      <c r="I2915" s="1"/>
      <c r="J2915" s="1" t="s">
        <v>8774</v>
      </c>
      <c r="K2915" s="2">
        <v>44720</v>
      </c>
      <c r="L2915" s="1" t="s">
        <v>4216</v>
      </c>
      <c r="M2915" s="1" t="str">
        <f t="shared" si="225"/>
        <v>Agricultural Extension</v>
      </c>
      <c r="N2915" s="1" t="s">
        <v>4205</v>
      </c>
      <c r="O2915" s="1" t="s">
        <v>4289</v>
      </c>
      <c r="P2915" s="1">
        <v>6736</v>
      </c>
      <c r="Q2915" s="1">
        <v>747433</v>
      </c>
      <c r="R2915" s="1">
        <f t="shared" si="226"/>
        <v>0</v>
      </c>
      <c r="S2915" s="4">
        <v>350959.88484915264</v>
      </c>
      <c r="T2915" s="4">
        <v>234387.29018445045</v>
      </c>
      <c r="U2915" s="1">
        <f t="shared" si="227"/>
        <v>747433</v>
      </c>
      <c r="V2915" s="4">
        <f t="shared" si="228"/>
        <v>162085.8249663969</v>
      </c>
      <c r="W2915" s="1" t="str">
        <f t="shared" si="229"/>
        <v>Favourable</v>
      </c>
    </row>
    <row r="2916" spans="1:23" x14ac:dyDescent="0.25">
      <c r="A2916" s="1"/>
      <c r="B2916" s="1"/>
      <c r="C2916" s="1"/>
      <c r="D2916" s="1"/>
      <c r="E2916" s="1" t="s">
        <v>8775</v>
      </c>
      <c r="F2916" s="2">
        <v>44072</v>
      </c>
      <c r="G2916" s="3">
        <v>25870</v>
      </c>
      <c r="H2916" s="1"/>
      <c r="I2916" s="1"/>
      <c r="J2916" s="1" t="s">
        <v>8776</v>
      </c>
      <c r="K2916" s="2">
        <v>44629</v>
      </c>
      <c r="L2916" s="1" t="s">
        <v>4218</v>
      </c>
      <c r="M2916" s="1" t="str">
        <f t="shared" si="225"/>
        <v>Infrastructure</v>
      </c>
      <c r="N2916" s="1" t="s">
        <v>4205</v>
      </c>
      <c r="O2916" s="1" t="s">
        <v>4292</v>
      </c>
      <c r="P2916" s="1">
        <v>7570</v>
      </c>
      <c r="Q2916" s="1">
        <v>797993</v>
      </c>
      <c r="R2916" s="1">
        <f t="shared" si="226"/>
        <v>0</v>
      </c>
      <c r="S2916" s="4">
        <v>216669.81447581688</v>
      </c>
      <c r="T2916" s="4">
        <v>137557.67273470582</v>
      </c>
      <c r="U2916" s="1">
        <f t="shared" si="227"/>
        <v>797993</v>
      </c>
      <c r="V2916" s="4">
        <f t="shared" si="228"/>
        <v>443765.5127894773</v>
      </c>
      <c r="W2916" s="1" t="str">
        <f t="shared" si="229"/>
        <v>Favourable</v>
      </c>
    </row>
    <row r="2917" spans="1:23" x14ac:dyDescent="0.25">
      <c r="A2917" s="1"/>
      <c r="B2917" s="1"/>
      <c r="C2917" s="1"/>
      <c r="D2917" s="1"/>
      <c r="E2917" s="1" t="s">
        <v>7401</v>
      </c>
      <c r="F2917" s="2">
        <v>44462</v>
      </c>
      <c r="G2917" s="3">
        <v>19338</v>
      </c>
      <c r="H2917" s="1"/>
      <c r="I2917" s="1"/>
      <c r="J2917" s="1" t="s">
        <v>8467</v>
      </c>
      <c r="K2917" s="2">
        <v>44457</v>
      </c>
      <c r="L2917" s="1" t="s">
        <v>4200</v>
      </c>
      <c r="M2917" s="1" t="str">
        <f t="shared" si="225"/>
        <v>Social Services</v>
      </c>
      <c r="N2917" s="1" t="s">
        <v>4210</v>
      </c>
      <c r="O2917" s="1" t="s">
        <v>4211</v>
      </c>
      <c r="P2917" s="1">
        <v>6424</v>
      </c>
      <c r="Q2917" s="1">
        <v>1746306</v>
      </c>
      <c r="R2917" s="1">
        <f t="shared" si="226"/>
        <v>43606</v>
      </c>
      <c r="S2917" s="4">
        <v>886142.47931974393</v>
      </c>
      <c r="T2917" s="4">
        <v>549482.71888131625</v>
      </c>
      <c r="U2917" s="1">
        <f t="shared" si="227"/>
        <v>1702700</v>
      </c>
      <c r="V2917" s="4">
        <f t="shared" si="228"/>
        <v>310680.8017989397</v>
      </c>
      <c r="W2917" s="1" t="str">
        <f t="shared" si="229"/>
        <v>Favourable</v>
      </c>
    </row>
    <row r="2918" spans="1:23" x14ac:dyDescent="0.25">
      <c r="A2918" s="1"/>
      <c r="B2918" s="1"/>
      <c r="C2918" s="1"/>
      <c r="D2918" s="1"/>
      <c r="E2918" s="1" t="s">
        <v>8777</v>
      </c>
      <c r="F2918" s="2">
        <v>44036</v>
      </c>
      <c r="G2918" s="3">
        <v>32186</v>
      </c>
      <c r="H2918" s="1"/>
      <c r="I2918" s="1"/>
      <c r="J2918" s="1" t="s">
        <v>8778</v>
      </c>
      <c r="K2918" s="2">
        <v>45170</v>
      </c>
      <c r="L2918" s="1" t="s">
        <v>4218</v>
      </c>
      <c r="M2918" s="1" t="str">
        <f t="shared" si="225"/>
        <v>Infrastructure</v>
      </c>
      <c r="N2918" s="1" t="s">
        <v>4210</v>
      </c>
      <c r="O2918" s="1" t="s">
        <v>4479</v>
      </c>
      <c r="P2918" s="1">
        <v>6625</v>
      </c>
      <c r="Q2918" s="1">
        <v>2295134</v>
      </c>
      <c r="R2918" s="1">
        <f t="shared" si="226"/>
        <v>27416</v>
      </c>
      <c r="S2918" s="4">
        <v>264437.08101351606</v>
      </c>
      <c r="T2918" s="4">
        <v>100344.59787844145</v>
      </c>
      <c r="U2918" s="1">
        <f t="shared" si="227"/>
        <v>2267718</v>
      </c>
      <c r="V2918" s="4">
        <f t="shared" si="228"/>
        <v>1930352.3211080425</v>
      </c>
      <c r="W2918" s="1" t="str">
        <f t="shared" si="229"/>
        <v>Favourable</v>
      </c>
    </row>
    <row r="2919" spans="1:23" x14ac:dyDescent="0.25">
      <c r="A2919" s="1"/>
      <c r="B2919" s="1"/>
      <c r="C2919" s="1"/>
      <c r="D2919" s="1"/>
      <c r="E2919" s="1" t="s">
        <v>8779</v>
      </c>
      <c r="F2919" s="2">
        <v>45170</v>
      </c>
      <c r="G2919" s="3">
        <v>51907</v>
      </c>
      <c r="H2919" s="1"/>
      <c r="I2919" s="1"/>
      <c r="J2919" s="1" t="s">
        <v>8780</v>
      </c>
      <c r="K2919" s="2">
        <v>44001</v>
      </c>
      <c r="L2919" s="1" t="s">
        <v>4216</v>
      </c>
      <c r="M2919" s="1" t="str">
        <f t="shared" si="225"/>
        <v>Agricultural Extension</v>
      </c>
      <c r="N2919" s="1" t="s">
        <v>4210</v>
      </c>
      <c r="O2919" s="1" t="s">
        <v>4295</v>
      </c>
      <c r="P2919" s="1">
        <v>6913</v>
      </c>
      <c r="Q2919" s="1">
        <v>1478444</v>
      </c>
      <c r="R2919" s="1">
        <f t="shared" si="226"/>
        <v>27548</v>
      </c>
      <c r="S2919" s="4">
        <v>684039.20220351091</v>
      </c>
      <c r="T2919" s="4">
        <v>7492.6158540793294</v>
      </c>
      <c r="U2919" s="1">
        <f t="shared" si="227"/>
        <v>1450896</v>
      </c>
      <c r="V2919" s="4">
        <f t="shared" si="228"/>
        <v>786912.18194240972</v>
      </c>
      <c r="W2919" s="1" t="str">
        <f t="shared" si="229"/>
        <v>Favourable</v>
      </c>
    </row>
    <row r="2920" spans="1:23" x14ac:dyDescent="0.25">
      <c r="A2920" s="1"/>
      <c r="B2920" s="1"/>
      <c r="C2920" s="1"/>
      <c r="D2920" s="1"/>
      <c r="E2920" s="1" t="s">
        <v>8781</v>
      </c>
      <c r="F2920" s="2">
        <v>44324</v>
      </c>
      <c r="G2920" s="3">
        <v>40897</v>
      </c>
      <c r="H2920" s="1"/>
      <c r="I2920" s="1"/>
      <c r="J2920" s="1" t="s">
        <v>8782</v>
      </c>
      <c r="K2920" s="2">
        <v>44956</v>
      </c>
      <c r="L2920" s="1" t="s">
        <v>4200</v>
      </c>
      <c r="M2920" s="1" t="str">
        <f t="shared" si="225"/>
        <v>Social Services</v>
      </c>
      <c r="N2920" s="1" t="s">
        <v>4205</v>
      </c>
      <c r="O2920" s="1" t="s">
        <v>4304</v>
      </c>
      <c r="P2920" s="1">
        <v>7396</v>
      </c>
      <c r="Q2920" s="1">
        <v>1556828</v>
      </c>
      <c r="R2920" s="1">
        <f t="shared" si="226"/>
        <v>27954</v>
      </c>
      <c r="S2920" s="4">
        <v>762886.87322949513</v>
      </c>
      <c r="T2920" s="4">
        <v>266054.6031519043</v>
      </c>
      <c r="U2920" s="1">
        <f t="shared" si="227"/>
        <v>1528874</v>
      </c>
      <c r="V2920" s="4">
        <f t="shared" si="228"/>
        <v>527886.52361860056</v>
      </c>
      <c r="W2920" s="1" t="str">
        <f t="shared" si="229"/>
        <v>Favourable</v>
      </c>
    </row>
    <row r="2921" spans="1:23" x14ac:dyDescent="0.25">
      <c r="A2921" s="1"/>
      <c r="B2921" s="1"/>
      <c r="C2921" s="1"/>
      <c r="D2921" s="1"/>
      <c r="E2921" s="1" t="s">
        <v>8783</v>
      </c>
      <c r="F2921" s="2">
        <v>44747</v>
      </c>
      <c r="G2921" s="3">
        <v>45564</v>
      </c>
      <c r="H2921" s="1"/>
      <c r="I2921" s="1"/>
      <c r="J2921" s="1" t="s">
        <v>7454</v>
      </c>
      <c r="K2921" s="2">
        <v>44076</v>
      </c>
      <c r="L2921" s="1" t="s">
        <v>4216</v>
      </c>
      <c r="M2921" s="1" t="str">
        <f t="shared" si="225"/>
        <v>Agricultural Extension</v>
      </c>
      <c r="N2921" s="1" t="s">
        <v>4210</v>
      </c>
      <c r="O2921" s="1" t="s">
        <v>4295</v>
      </c>
      <c r="P2921" s="1">
        <v>8271</v>
      </c>
      <c r="Q2921" s="1">
        <v>912070</v>
      </c>
      <c r="R2921" s="1">
        <f t="shared" si="226"/>
        <v>24723</v>
      </c>
      <c r="S2921" s="4">
        <v>159828.15616505209</v>
      </c>
      <c r="T2921" s="4">
        <v>229045.27813682213</v>
      </c>
      <c r="U2921" s="1">
        <f t="shared" si="227"/>
        <v>887347</v>
      </c>
      <c r="V2921" s="4">
        <f t="shared" si="228"/>
        <v>523196.56569812575</v>
      </c>
      <c r="W2921" s="1" t="str">
        <f t="shared" si="229"/>
        <v>Favourable</v>
      </c>
    </row>
    <row r="2922" spans="1:23" x14ac:dyDescent="0.25">
      <c r="A2922" s="1"/>
      <c r="B2922" s="1"/>
      <c r="C2922" s="1"/>
      <c r="D2922" s="1"/>
      <c r="E2922" s="1" t="s">
        <v>6781</v>
      </c>
      <c r="F2922" s="2">
        <v>45140</v>
      </c>
      <c r="G2922" s="3">
        <v>52008</v>
      </c>
      <c r="H2922" s="1"/>
      <c r="I2922" s="1"/>
      <c r="J2922" s="1" t="s">
        <v>8328</v>
      </c>
      <c r="K2922" s="2">
        <v>44543</v>
      </c>
      <c r="L2922" s="1" t="s">
        <v>4212</v>
      </c>
      <c r="M2922" s="1" t="str">
        <f t="shared" si="225"/>
        <v>Agricultural Extension</v>
      </c>
      <c r="N2922" s="1" t="s">
        <v>4210</v>
      </c>
      <c r="O2922" s="1" t="s">
        <v>4476</v>
      </c>
      <c r="P2922" s="1">
        <v>7926</v>
      </c>
      <c r="Q2922" s="1">
        <v>903848</v>
      </c>
      <c r="R2922" s="1">
        <f t="shared" si="226"/>
        <v>17716</v>
      </c>
      <c r="S2922" s="4">
        <v>533644.19224632229</v>
      </c>
      <c r="T2922" s="4">
        <v>190438.20497972451</v>
      </c>
      <c r="U2922" s="1">
        <f t="shared" si="227"/>
        <v>886132</v>
      </c>
      <c r="V2922" s="4">
        <f t="shared" si="228"/>
        <v>179765.60277395323</v>
      </c>
      <c r="W2922" s="1" t="str">
        <f t="shared" si="229"/>
        <v>Favourable</v>
      </c>
    </row>
    <row r="2923" spans="1:23" x14ac:dyDescent="0.25">
      <c r="A2923" s="1"/>
      <c r="B2923" s="1"/>
      <c r="C2923" s="1"/>
      <c r="D2923" s="1"/>
      <c r="E2923" s="1" t="s">
        <v>5784</v>
      </c>
      <c r="F2923" s="2">
        <v>44929</v>
      </c>
      <c r="G2923" s="3">
        <v>39634</v>
      </c>
      <c r="H2923" s="1"/>
      <c r="I2923" s="1"/>
      <c r="J2923" s="1" t="s">
        <v>7564</v>
      </c>
      <c r="K2923" s="2">
        <v>45159</v>
      </c>
      <c r="L2923" s="1" t="s">
        <v>4204</v>
      </c>
      <c r="M2923" s="1" t="str">
        <f t="shared" si="225"/>
        <v>Education</v>
      </c>
      <c r="N2923" s="1" t="s">
        <v>4222</v>
      </c>
      <c r="O2923" s="1" t="s">
        <v>4458</v>
      </c>
      <c r="P2923" s="1">
        <v>7364</v>
      </c>
      <c r="Q2923" s="1">
        <v>1191564</v>
      </c>
      <c r="R2923" s="1">
        <f t="shared" si="226"/>
        <v>35859</v>
      </c>
      <c r="S2923" s="4">
        <v>534.19275004686017</v>
      </c>
      <c r="T2923" s="4">
        <v>359268.5105703001</v>
      </c>
      <c r="U2923" s="1">
        <f t="shared" si="227"/>
        <v>1155705</v>
      </c>
      <c r="V2923" s="4">
        <f t="shared" si="228"/>
        <v>831761.29667965299</v>
      </c>
      <c r="W2923" s="1" t="str">
        <f t="shared" si="229"/>
        <v>Favourable</v>
      </c>
    </row>
    <row r="2924" spans="1:23" x14ac:dyDescent="0.25">
      <c r="A2924" s="1"/>
      <c r="B2924" s="1"/>
      <c r="C2924" s="1"/>
      <c r="D2924" s="1"/>
      <c r="E2924" s="1" t="s">
        <v>8784</v>
      </c>
      <c r="F2924" s="2">
        <v>44913</v>
      </c>
      <c r="G2924" s="3">
        <v>10241</v>
      </c>
      <c r="H2924" s="1"/>
      <c r="I2924" s="1"/>
      <c r="J2924" s="1" t="s">
        <v>7400</v>
      </c>
      <c r="K2924" s="2">
        <v>44056</v>
      </c>
      <c r="L2924" s="1" t="s">
        <v>4216</v>
      </c>
      <c r="M2924" s="1" t="str">
        <f t="shared" si="225"/>
        <v>Agricultural Extension</v>
      </c>
      <c r="N2924" s="1" t="s">
        <v>4205</v>
      </c>
      <c r="O2924" s="1" t="s">
        <v>4388</v>
      </c>
      <c r="P2924" s="1">
        <v>6793</v>
      </c>
      <c r="Q2924" s="1">
        <v>2058084</v>
      </c>
      <c r="R2924" s="1">
        <f t="shared" si="226"/>
        <v>19516</v>
      </c>
      <c r="S2924" s="4">
        <v>1658503.7764939212</v>
      </c>
      <c r="T2924" s="4">
        <v>423587.85911888722</v>
      </c>
      <c r="U2924" s="1">
        <f t="shared" si="227"/>
        <v>2038568</v>
      </c>
      <c r="V2924" s="4">
        <f t="shared" si="228"/>
        <v>-24007.635612808401</v>
      </c>
      <c r="W2924" s="1" t="str">
        <f t="shared" si="229"/>
        <v>Adverse</v>
      </c>
    </row>
    <row r="2925" spans="1:23" x14ac:dyDescent="0.25">
      <c r="A2925" s="1"/>
      <c r="B2925" s="1"/>
      <c r="C2925" s="1"/>
      <c r="D2925" s="1"/>
      <c r="E2925" s="1" t="s">
        <v>8785</v>
      </c>
      <c r="F2925" s="2">
        <v>44065</v>
      </c>
      <c r="G2925" s="3">
        <v>29154</v>
      </c>
      <c r="H2925" s="1"/>
      <c r="I2925" s="1"/>
      <c r="J2925" s="1" t="s">
        <v>5192</v>
      </c>
      <c r="K2925" s="2">
        <v>45047</v>
      </c>
      <c r="L2925" s="1" t="s">
        <v>4212</v>
      </c>
      <c r="M2925" s="1" t="str">
        <f t="shared" si="225"/>
        <v>Agricultural Extension</v>
      </c>
      <c r="N2925" s="1" t="s">
        <v>4205</v>
      </c>
      <c r="O2925" s="1" t="s">
        <v>4223</v>
      </c>
      <c r="P2925" s="1">
        <v>6403</v>
      </c>
      <c r="Q2925" s="1">
        <v>333781</v>
      </c>
      <c r="R2925" s="1">
        <f t="shared" si="226"/>
        <v>34595</v>
      </c>
      <c r="S2925" s="4">
        <v>99655.782131196</v>
      </c>
      <c r="T2925" s="4">
        <v>92179.652483273458</v>
      </c>
      <c r="U2925" s="1">
        <f t="shared" si="227"/>
        <v>299186</v>
      </c>
      <c r="V2925" s="4">
        <f t="shared" si="228"/>
        <v>141945.56538553053</v>
      </c>
      <c r="W2925" s="1" t="str">
        <f t="shared" si="229"/>
        <v>Favourable</v>
      </c>
    </row>
    <row r="2926" spans="1:23" x14ac:dyDescent="0.25">
      <c r="A2926" s="1"/>
      <c r="B2926" s="1"/>
      <c r="C2926" s="1"/>
      <c r="D2926" s="1"/>
      <c r="E2926" s="1" t="s">
        <v>8707</v>
      </c>
      <c r="F2926" s="2">
        <v>44388</v>
      </c>
      <c r="G2926" s="3">
        <v>38424</v>
      </c>
      <c r="H2926" s="1"/>
      <c r="I2926" s="1"/>
      <c r="J2926" s="1" t="s">
        <v>8062</v>
      </c>
      <c r="K2926" s="2">
        <v>44585</v>
      </c>
      <c r="L2926" s="1" t="s">
        <v>4212</v>
      </c>
      <c r="M2926" s="1" t="str">
        <f t="shared" si="225"/>
        <v>Agricultural Extension</v>
      </c>
      <c r="N2926" s="1" t="s">
        <v>4210</v>
      </c>
      <c r="O2926" s="1" t="s">
        <v>4233</v>
      </c>
      <c r="P2926" s="1">
        <v>9229</v>
      </c>
      <c r="Q2926" s="1">
        <v>2422702</v>
      </c>
      <c r="R2926" s="1">
        <f t="shared" si="226"/>
        <v>48237</v>
      </c>
      <c r="S2926" s="4">
        <v>1576275.0883209922</v>
      </c>
      <c r="T2926" s="4">
        <v>768300.59136507753</v>
      </c>
      <c r="U2926" s="1">
        <f t="shared" si="227"/>
        <v>2374465</v>
      </c>
      <c r="V2926" s="4">
        <f t="shared" si="228"/>
        <v>78126.320313930511</v>
      </c>
      <c r="W2926" s="1" t="str">
        <f t="shared" si="229"/>
        <v>Favourable</v>
      </c>
    </row>
    <row r="2927" spans="1:23" x14ac:dyDescent="0.25">
      <c r="A2927" s="1"/>
      <c r="B2927" s="1"/>
      <c r="C2927" s="1"/>
      <c r="D2927" s="1"/>
      <c r="E2927" s="1" t="s">
        <v>8786</v>
      </c>
      <c r="F2927" s="2">
        <v>45201</v>
      </c>
      <c r="G2927" s="3">
        <v>20286</v>
      </c>
      <c r="H2927" s="1"/>
      <c r="I2927" s="1"/>
      <c r="J2927" s="1" t="s">
        <v>8787</v>
      </c>
      <c r="K2927" s="2">
        <v>44221</v>
      </c>
      <c r="L2927" s="1" t="s">
        <v>4216</v>
      </c>
      <c r="M2927" s="1" t="str">
        <f t="shared" si="225"/>
        <v>Agricultural Extension</v>
      </c>
      <c r="N2927" s="1" t="s">
        <v>4210</v>
      </c>
      <c r="O2927" s="1" t="s">
        <v>4298</v>
      </c>
      <c r="P2927" s="1">
        <v>9500</v>
      </c>
      <c r="Q2927" s="1">
        <v>824905</v>
      </c>
      <c r="R2927" s="1">
        <f t="shared" si="226"/>
        <v>54971</v>
      </c>
      <c r="S2927" s="4">
        <v>16881.801106424529</v>
      </c>
      <c r="T2927" s="4">
        <v>23209.050506454601</v>
      </c>
      <c r="U2927" s="1">
        <f t="shared" si="227"/>
        <v>769934</v>
      </c>
      <c r="V2927" s="4">
        <f t="shared" si="228"/>
        <v>784814.14838712092</v>
      </c>
      <c r="W2927" s="1" t="str">
        <f t="shared" si="229"/>
        <v>Favourable</v>
      </c>
    </row>
    <row r="2928" spans="1:23" x14ac:dyDescent="0.25">
      <c r="A2928" s="1"/>
      <c r="B2928" s="1"/>
      <c r="C2928" s="1"/>
      <c r="D2928" s="1"/>
      <c r="E2928" s="1" t="s">
        <v>8788</v>
      </c>
      <c r="F2928" s="2">
        <v>44277</v>
      </c>
      <c r="G2928" s="3">
        <v>46454</v>
      </c>
      <c r="H2928" s="1"/>
      <c r="I2928" s="1"/>
      <c r="J2928" s="1" t="s">
        <v>4293</v>
      </c>
      <c r="K2928" s="2">
        <v>44581</v>
      </c>
      <c r="L2928" s="1" t="s">
        <v>4200</v>
      </c>
      <c r="M2928" s="1" t="str">
        <f t="shared" si="225"/>
        <v>Social Services</v>
      </c>
      <c r="N2928" s="1" t="s">
        <v>4210</v>
      </c>
      <c r="O2928" s="1" t="s">
        <v>4479</v>
      </c>
      <c r="P2928" s="1">
        <v>5609</v>
      </c>
      <c r="Q2928" s="1">
        <v>1474475</v>
      </c>
      <c r="R2928" s="1">
        <f t="shared" si="226"/>
        <v>33827</v>
      </c>
      <c r="S2928" s="4">
        <v>1126799.8492734167</v>
      </c>
      <c r="T2928" s="4">
        <v>451893.37414621841</v>
      </c>
      <c r="U2928" s="1">
        <f t="shared" si="227"/>
        <v>1440648</v>
      </c>
      <c r="V2928" s="4">
        <f t="shared" si="228"/>
        <v>-104218.22341963509</v>
      </c>
      <c r="W2928" s="1" t="str">
        <f t="shared" si="229"/>
        <v>Adverse</v>
      </c>
    </row>
    <row r="2929" spans="1:23" x14ac:dyDescent="0.25">
      <c r="A2929" s="1"/>
      <c r="B2929" s="1"/>
      <c r="C2929" s="1"/>
      <c r="D2929" s="1"/>
      <c r="E2929" s="1" t="s">
        <v>8789</v>
      </c>
      <c r="F2929" s="2">
        <v>45074</v>
      </c>
      <c r="G2929" s="3">
        <v>30866</v>
      </c>
      <c r="H2929" s="1"/>
      <c r="I2929" s="1"/>
      <c r="J2929" s="1" t="s">
        <v>8790</v>
      </c>
      <c r="K2929" s="2">
        <v>44468</v>
      </c>
      <c r="L2929" s="1" t="s">
        <v>4216</v>
      </c>
      <c r="M2929" s="1" t="str">
        <f t="shared" si="225"/>
        <v>Agricultural Extension</v>
      </c>
      <c r="N2929" s="1" t="s">
        <v>4205</v>
      </c>
      <c r="O2929" s="1" t="s">
        <v>4279</v>
      </c>
      <c r="P2929" s="1">
        <v>9126</v>
      </c>
      <c r="Q2929" s="1">
        <v>2467457</v>
      </c>
      <c r="R2929" s="1">
        <f t="shared" si="226"/>
        <v>45464</v>
      </c>
      <c r="S2929" s="4">
        <v>74532.568809004224</v>
      </c>
      <c r="T2929" s="4">
        <v>251613.14597588478</v>
      </c>
      <c r="U2929" s="1">
        <f t="shared" si="227"/>
        <v>2421993</v>
      </c>
      <c r="V2929" s="4">
        <f t="shared" si="228"/>
        <v>2141311.285215111</v>
      </c>
      <c r="W2929" s="1" t="str">
        <f t="shared" si="229"/>
        <v>Favourable</v>
      </c>
    </row>
    <row r="2930" spans="1:23" x14ac:dyDescent="0.25">
      <c r="A2930" s="1"/>
      <c r="B2930" s="1"/>
      <c r="C2930" s="1"/>
      <c r="D2930" s="1"/>
      <c r="E2930" s="1" t="s">
        <v>8791</v>
      </c>
      <c r="F2930" s="2">
        <v>44496</v>
      </c>
      <c r="G2930" s="3">
        <v>57000</v>
      </c>
      <c r="H2930" s="1"/>
      <c r="I2930" s="1"/>
      <c r="J2930" s="1" t="s">
        <v>8792</v>
      </c>
      <c r="K2930" s="2">
        <v>44025</v>
      </c>
      <c r="L2930" s="1" t="s">
        <v>4218</v>
      </c>
      <c r="M2930" s="1" t="str">
        <f t="shared" si="225"/>
        <v>Infrastructure</v>
      </c>
      <c r="N2930" s="1" t="s">
        <v>4205</v>
      </c>
      <c r="O2930" s="1" t="s">
        <v>4479</v>
      </c>
      <c r="P2930" s="1">
        <v>7491</v>
      </c>
      <c r="Q2930" s="1">
        <v>1376150</v>
      </c>
      <c r="R2930" s="1">
        <f t="shared" si="226"/>
        <v>12694</v>
      </c>
      <c r="S2930" s="4">
        <v>331646.47814234404</v>
      </c>
      <c r="T2930" s="4">
        <v>453596.00319894729</v>
      </c>
      <c r="U2930" s="1">
        <f t="shared" si="227"/>
        <v>1363456</v>
      </c>
      <c r="V2930" s="4">
        <f t="shared" si="228"/>
        <v>590907.51865870866</v>
      </c>
      <c r="W2930" s="1" t="str">
        <f t="shared" si="229"/>
        <v>Favourable</v>
      </c>
    </row>
    <row r="2931" spans="1:23" x14ac:dyDescent="0.25">
      <c r="A2931" s="1"/>
      <c r="B2931" s="1"/>
      <c r="C2931" s="1"/>
      <c r="D2931" s="1"/>
      <c r="E2931" s="1" t="s">
        <v>8793</v>
      </c>
      <c r="F2931" s="2">
        <v>45291</v>
      </c>
      <c r="G2931" s="3">
        <v>23731</v>
      </c>
      <c r="H2931" s="1"/>
      <c r="I2931" s="1"/>
      <c r="J2931" s="1" t="s">
        <v>8794</v>
      </c>
      <c r="K2931" s="2">
        <v>45156</v>
      </c>
      <c r="L2931" s="1" t="s">
        <v>4204</v>
      </c>
      <c r="M2931" s="1" t="str">
        <f t="shared" si="225"/>
        <v>Education</v>
      </c>
      <c r="N2931" s="1" t="s">
        <v>4222</v>
      </c>
      <c r="O2931" s="1" t="s">
        <v>4217</v>
      </c>
      <c r="P2931" s="1">
        <v>6625</v>
      </c>
      <c r="Q2931" s="1">
        <v>473410</v>
      </c>
      <c r="R2931" s="1">
        <f t="shared" si="226"/>
        <v>0</v>
      </c>
      <c r="S2931" s="4">
        <v>348839.62091392686</v>
      </c>
      <c r="T2931" s="4">
        <v>36602.71063291288</v>
      </c>
      <c r="U2931" s="1">
        <f t="shared" si="227"/>
        <v>473410</v>
      </c>
      <c r="V2931" s="4">
        <f t="shared" si="228"/>
        <v>87967.668453160266</v>
      </c>
      <c r="W2931" s="1" t="str">
        <f t="shared" si="229"/>
        <v>Favourable</v>
      </c>
    </row>
    <row r="2932" spans="1:23" x14ac:dyDescent="0.25">
      <c r="A2932" s="1"/>
      <c r="B2932" s="1"/>
      <c r="C2932" s="1"/>
      <c r="D2932" s="1"/>
      <c r="E2932" s="1" t="s">
        <v>8528</v>
      </c>
      <c r="F2932" s="2">
        <v>44096</v>
      </c>
      <c r="G2932" s="3">
        <v>38783</v>
      </c>
      <c r="H2932" s="1"/>
      <c r="I2932" s="1"/>
      <c r="J2932" s="1" t="s">
        <v>8795</v>
      </c>
      <c r="K2932" s="2">
        <v>44596</v>
      </c>
      <c r="L2932" s="1" t="s">
        <v>4204</v>
      </c>
      <c r="M2932" s="1" t="str">
        <f t="shared" si="225"/>
        <v>Education</v>
      </c>
      <c r="N2932" s="1" t="s">
        <v>4205</v>
      </c>
      <c r="O2932" s="1" t="s">
        <v>4237</v>
      </c>
      <c r="P2932" s="1">
        <v>6508</v>
      </c>
      <c r="Q2932" s="1">
        <v>1889510</v>
      </c>
      <c r="R2932" s="1">
        <f t="shared" si="226"/>
        <v>0</v>
      </c>
      <c r="S2932" s="4">
        <v>1759494.030686806</v>
      </c>
      <c r="T2932" s="4">
        <v>318393.52325680351</v>
      </c>
      <c r="U2932" s="1">
        <f t="shared" si="227"/>
        <v>1889510</v>
      </c>
      <c r="V2932" s="4">
        <f t="shared" si="228"/>
        <v>-188377.55394360935</v>
      </c>
      <c r="W2932" s="1" t="str">
        <f t="shared" si="229"/>
        <v>Adverse</v>
      </c>
    </row>
    <row r="2933" spans="1:23" x14ac:dyDescent="0.25">
      <c r="A2933" s="1"/>
      <c r="B2933" s="1"/>
      <c r="C2933" s="1"/>
      <c r="D2933" s="1"/>
      <c r="E2933" s="1" t="s">
        <v>8796</v>
      </c>
      <c r="F2933" s="2">
        <v>44578</v>
      </c>
      <c r="G2933" s="3">
        <v>37872</v>
      </c>
      <c r="H2933" s="1"/>
      <c r="I2933" s="1"/>
      <c r="J2933" s="1" t="s">
        <v>8797</v>
      </c>
      <c r="K2933" s="2">
        <v>44394</v>
      </c>
      <c r="L2933" s="1" t="s">
        <v>4216</v>
      </c>
      <c r="M2933" s="1" t="str">
        <f t="shared" si="225"/>
        <v>Agricultural Extension</v>
      </c>
      <c r="N2933" s="1" t="s">
        <v>4222</v>
      </c>
      <c r="O2933" s="1" t="s">
        <v>4441</v>
      </c>
      <c r="P2933" s="1">
        <v>6503</v>
      </c>
      <c r="Q2933" s="1">
        <v>1373109</v>
      </c>
      <c r="R2933" s="1">
        <f t="shared" si="226"/>
        <v>0</v>
      </c>
      <c r="S2933" s="4">
        <v>916771.99866620917</v>
      </c>
      <c r="T2933" s="4">
        <v>138937.66242966504</v>
      </c>
      <c r="U2933" s="1">
        <f t="shared" si="227"/>
        <v>1373109</v>
      </c>
      <c r="V2933" s="4">
        <f t="shared" si="228"/>
        <v>317399.33890412585</v>
      </c>
      <c r="W2933" s="1" t="str">
        <f t="shared" si="229"/>
        <v>Favourable</v>
      </c>
    </row>
    <row r="2934" spans="1:23" x14ac:dyDescent="0.25">
      <c r="A2934" s="1"/>
      <c r="B2934" s="1"/>
      <c r="C2934" s="1"/>
      <c r="D2934" s="1"/>
      <c r="E2934" s="1" t="s">
        <v>8798</v>
      </c>
      <c r="F2934" s="2">
        <v>44089</v>
      </c>
      <c r="G2934" s="3">
        <v>21943</v>
      </c>
      <c r="H2934" s="1"/>
      <c r="I2934" s="1"/>
      <c r="J2934" s="1" t="s">
        <v>8799</v>
      </c>
      <c r="K2934" s="2">
        <v>44876</v>
      </c>
      <c r="L2934" s="1" t="s">
        <v>4218</v>
      </c>
      <c r="M2934" s="1" t="str">
        <f t="shared" si="225"/>
        <v>Infrastructure</v>
      </c>
      <c r="N2934" s="1" t="s">
        <v>4210</v>
      </c>
      <c r="O2934" s="1" t="s">
        <v>4330</v>
      </c>
      <c r="P2934" s="1">
        <v>9337</v>
      </c>
      <c r="Q2934" s="1">
        <v>1905585</v>
      </c>
      <c r="R2934" s="1">
        <f t="shared" si="226"/>
        <v>25991</v>
      </c>
      <c r="S2934" s="4">
        <v>776059.46434783621</v>
      </c>
      <c r="T2934" s="4">
        <v>40380.007753446465</v>
      </c>
      <c r="U2934" s="1">
        <f t="shared" si="227"/>
        <v>1879594</v>
      </c>
      <c r="V2934" s="4">
        <f t="shared" si="228"/>
        <v>1089145.5278987172</v>
      </c>
      <c r="W2934" s="1" t="str">
        <f t="shared" si="229"/>
        <v>Favourable</v>
      </c>
    </row>
    <row r="2935" spans="1:23" x14ac:dyDescent="0.25">
      <c r="A2935" s="1"/>
      <c r="B2935" s="1"/>
      <c r="C2935" s="1"/>
      <c r="D2935" s="1"/>
      <c r="E2935" s="1" t="s">
        <v>8031</v>
      </c>
      <c r="F2935" s="2">
        <v>44662</v>
      </c>
      <c r="G2935" s="3">
        <v>10107</v>
      </c>
      <c r="H2935" s="1"/>
      <c r="I2935" s="1"/>
      <c r="J2935" s="1" t="s">
        <v>8800</v>
      </c>
      <c r="K2935" s="2">
        <v>44257</v>
      </c>
      <c r="L2935" s="1" t="s">
        <v>4218</v>
      </c>
      <c r="M2935" s="1" t="str">
        <f t="shared" si="225"/>
        <v>Infrastructure</v>
      </c>
      <c r="N2935" s="1" t="s">
        <v>4210</v>
      </c>
      <c r="O2935" s="1" t="s">
        <v>4301</v>
      </c>
      <c r="P2935" s="1">
        <v>5915</v>
      </c>
      <c r="Q2935" s="1">
        <v>1875275</v>
      </c>
      <c r="R2935" s="1">
        <f t="shared" si="226"/>
        <v>0</v>
      </c>
      <c r="S2935" s="4">
        <v>1465199.96278444</v>
      </c>
      <c r="T2935" s="4">
        <v>622684.70885393559</v>
      </c>
      <c r="U2935" s="1">
        <f t="shared" si="227"/>
        <v>1875275</v>
      </c>
      <c r="V2935" s="4">
        <f t="shared" si="228"/>
        <v>-212609.67163837561</v>
      </c>
      <c r="W2935" s="1" t="str">
        <f t="shared" si="229"/>
        <v>Adverse</v>
      </c>
    </row>
    <row r="2936" spans="1:23" x14ac:dyDescent="0.25">
      <c r="A2936" s="1"/>
      <c r="B2936" s="1"/>
      <c r="C2936" s="1"/>
      <c r="D2936" s="1"/>
      <c r="E2936" s="1" t="s">
        <v>4229</v>
      </c>
      <c r="F2936" s="2">
        <v>44932</v>
      </c>
      <c r="G2936" s="3">
        <v>50479</v>
      </c>
      <c r="H2936" s="1"/>
      <c r="I2936" s="1"/>
      <c r="J2936" s="1" t="s">
        <v>8801</v>
      </c>
      <c r="K2936" s="2">
        <v>44390</v>
      </c>
      <c r="L2936" s="1" t="s">
        <v>4204</v>
      </c>
      <c r="M2936" s="1" t="str">
        <f t="shared" si="225"/>
        <v>Education</v>
      </c>
      <c r="N2936" s="1" t="s">
        <v>4205</v>
      </c>
      <c r="O2936" s="1" t="s">
        <v>4496</v>
      </c>
      <c r="P2936" s="1">
        <v>8724</v>
      </c>
      <c r="Q2936" s="1">
        <v>2017089</v>
      </c>
      <c r="R2936" s="1">
        <f t="shared" si="226"/>
        <v>0</v>
      </c>
      <c r="S2936" s="4">
        <v>694312.59342547855</v>
      </c>
      <c r="T2936" s="4">
        <v>357425.21703818318</v>
      </c>
      <c r="U2936" s="1">
        <f t="shared" si="227"/>
        <v>2017089</v>
      </c>
      <c r="V2936" s="4">
        <f t="shared" si="228"/>
        <v>965351.18953633821</v>
      </c>
      <c r="W2936" s="1" t="str">
        <f t="shared" si="229"/>
        <v>Favourable</v>
      </c>
    </row>
    <row r="2937" spans="1:23" x14ac:dyDescent="0.25">
      <c r="A2937" s="1"/>
      <c r="B2937" s="1"/>
      <c r="C2937" s="1"/>
      <c r="D2937" s="1"/>
      <c r="E2937" s="1" t="s">
        <v>8720</v>
      </c>
      <c r="F2937" s="2">
        <v>44479</v>
      </c>
      <c r="G2937" s="3">
        <v>18682</v>
      </c>
      <c r="H2937" s="1"/>
      <c r="I2937" s="1"/>
      <c r="J2937" s="1" t="s">
        <v>8802</v>
      </c>
      <c r="K2937" s="2">
        <v>43842</v>
      </c>
      <c r="L2937" s="1" t="s">
        <v>4212</v>
      </c>
      <c r="M2937" s="1" t="str">
        <f t="shared" si="225"/>
        <v>Agricultural Extension</v>
      </c>
      <c r="N2937" s="1" t="s">
        <v>4222</v>
      </c>
      <c r="O2937" s="1" t="s">
        <v>4270</v>
      </c>
      <c r="P2937" s="1">
        <v>7795</v>
      </c>
      <c r="Q2937" s="1">
        <v>939570</v>
      </c>
      <c r="R2937" s="1">
        <f t="shared" si="226"/>
        <v>18954</v>
      </c>
      <c r="S2937" s="4">
        <v>489625.40435962245</v>
      </c>
      <c r="T2937" s="4">
        <v>168231.68561211429</v>
      </c>
      <c r="U2937" s="1">
        <f t="shared" si="227"/>
        <v>920616</v>
      </c>
      <c r="V2937" s="4">
        <f t="shared" si="228"/>
        <v>281712.91002826323</v>
      </c>
      <c r="W2937" s="1" t="str">
        <f t="shared" si="229"/>
        <v>Favourable</v>
      </c>
    </row>
    <row r="2938" spans="1:23" x14ac:dyDescent="0.25">
      <c r="A2938" s="1"/>
      <c r="B2938" s="1"/>
      <c r="C2938" s="1"/>
      <c r="D2938" s="1"/>
      <c r="E2938" s="1" t="s">
        <v>4418</v>
      </c>
      <c r="F2938" s="2">
        <v>45165</v>
      </c>
      <c r="G2938" s="3">
        <v>29658</v>
      </c>
      <c r="H2938" s="1"/>
      <c r="I2938" s="1"/>
      <c r="J2938" s="1" t="s">
        <v>7580</v>
      </c>
      <c r="K2938" s="2">
        <v>44103</v>
      </c>
      <c r="L2938" s="1" t="s">
        <v>4216</v>
      </c>
      <c r="M2938" s="1" t="str">
        <f t="shared" si="225"/>
        <v>Agricultural Extension</v>
      </c>
      <c r="N2938" s="1" t="s">
        <v>4210</v>
      </c>
      <c r="O2938" s="1" t="s">
        <v>4253</v>
      </c>
      <c r="P2938" s="1">
        <v>7961</v>
      </c>
      <c r="Q2938" s="1">
        <v>2087942</v>
      </c>
      <c r="R2938" s="1">
        <f t="shared" si="226"/>
        <v>22592</v>
      </c>
      <c r="S2938" s="4">
        <v>1374977.0157095073</v>
      </c>
      <c r="T2938" s="4">
        <v>187712.9754195</v>
      </c>
      <c r="U2938" s="1">
        <f t="shared" si="227"/>
        <v>2065350</v>
      </c>
      <c r="V2938" s="4">
        <f t="shared" si="228"/>
        <v>525252.00887099281</v>
      </c>
      <c r="W2938" s="1" t="str">
        <f t="shared" si="229"/>
        <v>Favourable</v>
      </c>
    </row>
    <row r="2939" spans="1:23" x14ac:dyDescent="0.25">
      <c r="A2939" s="1"/>
      <c r="B2939" s="1"/>
      <c r="C2939" s="1"/>
      <c r="D2939" s="1"/>
      <c r="E2939" s="1" t="s">
        <v>8803</v>
      </c>
      <c r="F2939" s="2">
        <v>44643</v>
      </c>
      <c r="G2939" s="3">
        <v>45355</v>
      </c>
      <c r="H2939" s="1"/>
      <c r="I2939" s="1"/>
      <c r="J2939" s="1" t="s">
        <v>8804</v>
      </c>
      <c r="K2939" s="2">
        <v>44724</v>
      </c>
      <c r="L2939" s="1" t="s">
        <v>4218</v>
      </c>
      <c r="M2939" s="1" t="str">
        <f t="shared" si="225"/>
        <v>Infrastructure</v>
      </c>
      <c r="N2939" s="1" t="s">
        <v>4222</v>
      </c>
      <c r="O2939" s="1" t="s">
        <v>4267</v>
      </c>
      <c r="P2939" s="1">
        <v>6502</v>
      </c>
      <c r="Q2939" s="1">
        <v>1270013</v>
      </c>
      <c r="R2939" s="1">
        <f t="shared" si="226"/>
        <v>0</v>
      </c>
      <c r="S2939" s="4">
        <v>504293.13836248504</v>
      </c>
      <c r="T2939" s="4">
        <v>331703.25376229052</v>
      </c>
      <c r="U2939" s="1">
        <f t="shared" si="227"/>
        <v>1270013</v>
      </c>
      <c r="V2939" s="4">
        <f t="shared" si="228"/>
        <v>434016.60787522444</v>
      </c>
      <c r="W2939" s="1" t="str">
        <f t="shared" si="229"/>
        <v>Favourable</v>
      </c>
    </row>
    <row r="2940" spans="1:23" x14ac:dyDescent="0.25">
      <c r="A2940" s="1"/>
      <c r="B2940" s="1"/>
      <c r="C2940" s="1"/>
      <c r="D2940" s="1"/>
      <c r="E2940" s="1" t="s">
        <v>8805</v>
      </c>
      <c r="F2940" s="2">
        <v>43938</v>
      </c>
      <c r="G2940" s="3">
        <v>28644</v>
      </c>
      <c r="H2940" s="1"/>
      <c r="I2940" s="1"/>
      <c r="J2940" s="1" t="s">
        <v>8806</v>
      </c>
      <c r="K2940" s="2">
        <v>44044</v>
      </c>
      <c r="L2940" s="1" t="s">
        <v>4200</v>
      </c>
      <c r="M2940" s="1" t="str">
        <f t="shared" si="225"/>
        <v>Social Services</v>
      </c>
      <c r="N2940" s="1" t="s">
        <v>4205</v>
      </c>
      <c r="O2940" s="1" t="s">
        <v>4379</v>
      </c>
      <c r="P2940" s="1">
        <v>8111</v>
      </c>
      <c r="Q2940" s="1">
        <v>991926</v>
      </c>
      <c r="R2940" s="1">
        <f t="shared" si="226"/>
        <v>0</v>
      </c>
      <c r="S2940" s="4">
        <v>243434.68390809189</v>
      </c>
      <c r="T2940" s="4">
        <v>277462.7873149917</v>
      </c>
      <c r="U2940" s="1">
        <f t="shared" si="227"/>
        <v>991926</v>
      </c>
      <c r="V2940" s="4">
        <f t="shared" si="228"/>
        <v>471028.52877691644</v>
      </c>
      <c r="W2940" s="1" t="str">
        <f t="shared" si="229"/>
        <v>Favourable</v>
      </c>
    </row>
    <row r="2941" spans="1:23" x14ac:dyDescent="0.25">
      <c r="A2941" s="1"/>
      <c r="B2941" s="1"/>
      <c r="C2941" s="1"/>
      <c r="D2941" s="1"/>
      <c r="E2941" s="1" t="s">
        <v>8807</v>
      </c>
      <c r="F2941" s="2">
        <v>45327</v>
      </c>
      <c r="G2941" s="3">
        <v>22086</v>
      </c>
      <c r="H2941" s="1"/>
      <c r="I2941" s="1"/>
      <c r="J2941" s="1" t="s">
        <v>8808</v>
      </c>
      <c r="K2941" s="2">
        <v>45108</v>
      </c>
      <c r="L2941" s="1" t="s">
        <v>4200</v>
      </c>
      <c r="M2941" s="1" t="str">
        <f t="shared" si="225"/>
        <v>Social Services</v>
      </c>
      <c r="N2941" s="1" t="s">
        <v>4210</v>
      </c>
      <c r="O2941" s="1" t="s">
        <v>4264</v>
      </c>
      <c r="P2941" s="1">
        <v>7955</v>
      </c>
      <c r="Q2941" s="1">
        <v>428927</v>
      </c>
      <c r="R2941" s="1">
        <f t="shared" si="226"/>
        <v>0</v>
      </c>
      <c r="S2941" s="4">
        <v>153506.50302523506</v>
      </c>
      <c r="T2941" s="4">
        <v>103081.99210908949</v>
      </c>
      <c r="U2941" s="1">
        <f t="shared" si="227"/>
        <v>428927</v>
      </c>
      <c r="V2941" s="4">
        <f t="shared" si="228"/>
        <v>172338.50486567547</v>
      </c>
      <c r="W2941" s="1" t="str">
        <f t="shared" si="229"/>
        <v>Favourable</v>
      </c>
    </row>
    <row r="2942" spans="1:23" x14ac:dyDescent="0.25">
      <c r="A2942" s="1"/>
      <c r="B2942" s="1"/>
      <c r="C2942" s="1"/>
      <c r="D2942" s="1"/>
      <c r="E2942" s="1" t="s">
        <v>8809</v>
      </c>
      <c r="F2942" s="2">
        <v>45221</v>
      </c>
      <c r="G2942" s="3">
        <v>21913</v>
      </c>
      <c r="H2942" s="1"/>
      <c r="I2942" s="1"/>
      <c r="J2942" s="1" t="s">
        <v>5719</v>
      </c>
      <c r="K2942" s="2">
        <v>44650</v>
      </c>
      <c r="L2942" s="1" t="s">
        <v>4212</v>
      </c>
      <c r="M2942" s="1" t="str">
        <f t="shared" si="225"/>
        <v>Agricultural Extension</v>
      </c>
      <c r="N2942" s="1" t="s">
        <v>4210</v>
      </c>
      <c r="O2942" s="1" t="s">
        <v>4379</v>
      </c>
      <c r="P2942" s="1">
        <v>5957</v>
      </c>
      <c r="Q2942" s="1">
        <v>2353089</v>
      </c>
      <c r="R2942" s="1">
        <f t="shared" si="226"/>
        <v>98438</v>
      </c>
      <c r="S2942" s="4">
        <v>1498678.5027313798</v>
      </c>
      <c r="T2942" s="4">
        <v>696168.86164009455</v>
      </c>
      <c r="U2942" s="1">
        <f t="shared" si="227"/>
        <v>2254651</v>
      </c>
      <c r="V2942" s="4">
        <f t="shared" si="228"/>
        <v>158241.63562852563</v>
      </c>
      <c r="W2942" s="1" t="str">
        <f t="shared" si="229"/>
        <v>Favourable</v>
      </c>
    </row>
    <row r="2943" spans="1:23" x14ac:dyDescent="0.25">
      <c r="A2943" s="1"/>
      <c r="B2943" s="1"/>
      <c r="C2943" s="1"/>
      <c r="D2943" s="1"/>
      <c r="E2943" s="1" t="s">
        <v>8810</v>
      </c>
      <c r="F2943" s="2">
        <v>45371</v>
      </c>
      <c r="G2943" s="3">
        <v>49055</v>
      </c>
      <c r="H2943" s="1"/>
      <c r="I2943" s="1"/>
      <c r="J2943" s="1" t="s">
        <v>4339</v>
      </c>
      <c r="K2943" s="2">
        <v>44515</v>
      </c>
      <c r="L2943" s="1" t="s">
        <v>4212</v>
      </c>
      <c r="M2943" s="1" t="str">
        <f t="shared" si="225"/>
        <v>Agricultural Extension</v>
      </c>
      <c r="N2943" s="1" t="s">
        <v>4210</v>
      </c>
      <c r="O2943" s="1" t="s">
        <v>4479</v>
      </c>
      <c r="P2943" s="1">
        <v>7519</v>
      </c>
      <c r="Q2943" s="1">
        <v>1165170</v>
      </c>
      <c r="R2943" s="1">
        <f t="shared" si="226"/>
        <v>33199</v>
      </c>
      <c r="S2943" s="4">
        <v>1120285.5100020061</v>
      </c>
      <c r="T2943" s="4">
        <v>123383.35238841601</v>
      </c>
      <c r="U2943" s="1">
        <f t="shared" si="227"/>
        <v>1131971</v>
      </c>
      <c r="V2943" s="4">
        <f t="shared" si="228"/>
        <v>-78498.862390422029</v>
      </c>
      <c r="W2943" s="1" t="str">
        <f t="shared" si="229"/>
        <v>Adverse</v>
      </c>
    </row>
    <row r="2944" spans="1:23" x14ac:dyDescent="0.25">
      <c r="A2944" s="1"/>
      <c r="B2944" s="1"/>
      <c r="C2944" s="1"/>
      <c r="D2944" s="1"/>
      <c r="E2944" s="1" t="s">
        <v>8811</v>
      </c>
      <c r="F2944" s="2">
        <v>44432</v>
      </c>
      <c r="G2944" s="3">
        <v>45126</v>
      </c>
      <c r="H2944" s="1"/>
      <c r="I2944" s="1"/>
      <c r="J2944" s="1" t="s">
        <v>8812</v>
      </c>
      <c r="K2944" s="2">
        <v>44559</v>
      </c>
      <c r="L2944" s="1" t="s">
        <v>4200</v>
      </c>
      <c r="M2944" s="1" t="str">
        <f t="shared" si="225"/>
        <v>Social Services</v>
      </c>
      <c r="N2944" s="1" t="s">
        <v>4205</v>
      </c>
      <c r="O2944" s="1" t="s">
        <v>4226</v>
      </c>
      <c r="P2944" s="1">
        <v>7514</v>
      </c>
      <c r="Q2944" s="1">
        <v>1879384</v>
      </c>
      <c r="R2944" s="1">
        <f t="shared" si="226"/>
        <v>0</v>
      </c>
      <c r="S2944" s="4">
        <v>71700.065319677669</v>
      </c>
      <c r="T2944" s="4">
        <v>223808.20992510542</v>
      </c>
      <c r="U2944" s="1">
        <f t="shared" si="227"/>
        <v>1879384</v>
      </c>
      <c r="V2944" s="4">
        <f t="shared" si="228"/>
        <v>1583875.7247552169</v>
      </c>
      <c r="W2944" s="1" t="str">
        <f t="shared" si="229"/>
        <v>Favourable</v>
      </c>
    </row>
    <row r="2945" spans="1:23" x14ac:dyDescent="0.25">
      <c r="A2945" s="1"/>
      <c r="B2945" s="1"/>
      <c r="C2945" s="1"/>
      <c r="D2945" s="1"/>
      <c r="E2945" s="1" t="s">
        <v>8813</v>
      </c>
      <c r="F2945" s="2">
        <v>45230</v>
      </c>
      <c r="G2945" s="3">
        <v>37305</v>
      </c>
      <c r="H2945" s="1"/>
      <c r="I2945" s="1"/>
      <c r="J2945" s="1" t="s">
        <v>8814</v>
      </c>
      <c r="K2945" s="2">
        <v>45298</v>
      </c>
      <c r="L2945" s="1" t="s">
        <v>4212</v>
      </c>
      <c r="M2945" s="1" t="str">
        <f t="shared" si="225"/>
        <v>Agricultural Extension</v>
      </c>
      <c r="N2945" s="1" t="s">
        <v>4205</v>
      </c>
      <c r="O2945" s="1" t="s">
        <v>4233</v>
      </c>
      <c r="P2945" s="1">
        <v>9360</v>
      </c>
      <c r="Q2945" s="1">
        <v>1063371</v>
      </c>
      <c r="R2945" s="1">
        <f t="shared" si="226"/>
        <v>54825</v>
      </c>
      <c r="S2945" s="4">
        <v>578132.32382337877</v>
      </c>
      <c r="T2945" s="4">
        <v>333591.65143038559</v>
      </c>
      <c r="U2945" s="1">
        <f t="shared" si="227"/>
        <v>1008546</v>
      </c>
      <c r="V2945" s="4">
        <f t="shared" si="228"/>
        <v>151647.02474623569</v>
      </c>
      <c r="W2945" s="1" t="str">
        <f t="shared" si="229"/>
        <v>Favourable</v>
      </c>
    </row>
    <row r="2946" spans="1:23" x14ac:dyDescent="0.25">
      <c r="A2946" s="1"/>
      <c r="B2946" s="1"/>
      <c r="C2946" s="1"/>
      <c r="D2946" s="1"/>
      <c r="E2946" s="1" t="s">
        <v>8815</v>
      </c>
      <c r="F2946" s="2">
        <v>44187</v>
      </c>
      <c r="G2946" s="3">
        <v>33420</v>
      </c>
      <c r="H2946" s="1"/>
      <c r="I2946" s="1"/>
      <c r="J2946" s="1" t="s">
        <v>8816</v>
      </c>
      <c r="K2946" s="2">
        <v>44923</v>
      </c>
      <c r="L2946" s="1" t="s">
        <v>4212</v>
      </c>
      <c r="M2946" s="1" t="str">
        <f t="shared" si="225"/>
        <v>Agricultural Extension</v>
      </c>
      <c r="N2946" s="1" t="s">
        <v>4210</v>
      </c>
      <c r="O2946" s="1" t="s">
        <v>4276</v>
      </c>
      <c r="P2946" s="1">
        <v>5955</v>
      </c>
      <c r="Q2946" s="1">
        <v>1924668</v>
      </c>
      <c r="R2946" s="1">
        <f t="shared" si="226"/>
        <v>0</v>
      </c>
      <c r="S2946" s="4">
        <v>184540.37026192911</v>
      </c>
      <c r="T2946" s="4">
        <v>322559.9013947965</v>
      </c>
      <c r="U2946" s="1">
        <f t="shared" si="227"/>
        <v>1924668</v>
      </c>
      <c r="V2946" s="4">
        <f t="shared" si="228"/>
        <v>1417567.7283432744</v>
      </c>
      <c r="W2946" s="1" t="str">
        <f t="shared" si="229"/>
        <v>Favourable</v>
      </c>
    </row>
    <row r="2947" spans="1:23" x14ac:dyDescent="0.25">
      <c r="A2947" s="1"/>
      <c r="B2947" s="1"/>
      <c r="C2947" s="1"/>
      <c r="D2947" s="1"/>
      <c r="E2947" s="1" t="s">
        <v>5628</v>
      </c>
      <c r="F2947" s="2">
        <v>44359</v>
      </c>
      <c r="G2947" s="3">
        <v>29097</v>
      </c>
      <c r="H2947" s="1"/>
      <c r="I2947" s="1"/>
      <c r="J2947" s="1" t="s">
        <v>8817</v>
      </c>
      <c r="K2947" s="2">
        <v>45380</v>
      </c>
      <c r="L2947" s="1" t="s">
        <v>4204</v>
      </c>
      <c r="M2947" s="1" t="str">
        <f t="shared" ref="M2947:M3010" si="230">INDEX($A:$B,MATCH($L2947,$A:$A,0),2)</f>
        <v>Education</v>
      </c>
      <c r="N2947" s="1" t="s">
        <v>4222</v>
      </c>
      <c r="O2947" s="1" t="s">
        <v>4276</v>
      </c>
      <c r="P2947" s="1">
        <v>8195</v>
      </c>
      <c r="Q2947" s="1">
        <v>874311</v>
      </c>
      <c r="R2947" s="1">
        <f t="shared" ref="R2947:R3010" si="231">_xlfn.XLOOKUP($J2947,$E:$E,$G:$G,0,0,1)</f>
        <v>0</v>
      </c>
      <c r="S2947" s="4">
        <v>455768.48716692359</v>
      </c>
      <c r="T2947" s="4">
        <v>165757.48555247238</v>
      </c>
      <c r="U2947" s="1">
        <f t="shared" ref="U2947:U3010" si="232">Q2947-R2947</f>
        <v>874311</v>
      </c>
      <c r="V2947" s="4">
        <f t="shared" ref="V2947:V3010" si="233">Q2947-(S2947+T2947)</f>
        <v>252785.027280604</v>
      </c>
      <c r="W2947" s="1" t="str">
        <f t="shared" ref="W2947:W3010" si="234">IF(V2947&gt;=0,"Favourable","Adverse")</f>
        <v>Favourable</v>
      </c>
    </row>
    <row r="2948" spans="1:23" x14ac:dyDescent="0.25">
      <c r="A2948" s="1"/>
      <c r="B2948" s="1"/>
      <c r="C2948" s="1"/>
      <c r="D2948" s="1"/>
      <c r="E2948" s="1" t="s">
        <v>4385</v>
      </c>
      <c r="F2948" s="2">
        <v>44387</v>
      </c>
      <c r="G2948" s="3">
        <v>53758</v>
      </c>
      <c r="H2948" s="1"/>
      <c r="I2948" s="1"/>
      <c r="J2948" s="1" t="s">
        <v>5900</v>
      </c>
      <c r="K2948" s="2">
        <v>45043</v>
      </c>
      <c r="L2948" s="1" t="s">
        <v>4218</v>
      </c>
      <c r="M2948" s="1" t="str">
        <f t="shared" si="230"/>
        <v>Infrastructure</v>
      </c>
      <c r="N2948" s="1" t="s">
        <v>4210</v>
      </c>
      <c r="O2948" s="1" t="s">
        <v>4259</v>
      </c>
      <c r="P2948" s="1">
        <v>6857</v>
      </c>
      <c r="Q2948" s="1">
        <v>2024704</v>
      </c>
      <c r="R2948" s="1">
        <f t="shared" si="231"/>
        <v>23684</v>
      </c>
      <c r="S2948" s="4">
        <v>1796229.2667185185</v>
      </c>
      <c r="T2948" s="4">
        <v>98798.151577794401</v>
      </c>
      <c r="U2948" s="1">
        <f t="shared" si="232"/>
        <v>2001020</v>
      </c>
      <c r="V2948" s="4">
        <f t="shared" si="233"/>
        <v>129676.58170368709</v>
      </c>
      <c r="W2948" s="1" t="str">
        <f t="shared" si="234"/>
        <v>Favourable</v>
      </c>
    </row>
    <row r="2949" spans="1:23" x14ac:dyDescent="0.25">
      <c r="A2949" s="1"/>
      <c r="B2949" s="1"/>
      <c r="C2949" s="1"/>
      <c r="D2949" s="1"/>
      <c r="E2949" s="1" t="s">
        <v>8818</v>
      </c>
      <c r="F2949" s="2">
        <v>45214</v>
      </c>
      <c r="G2949" s="3">
        <v>30561</v>
      </c>
      <c r="H2949" s="1"/>
      <c r="I2949" s="1"/>
      <c r="J2949" s="1" t="s">
        <v>8819</v>
      </c>
      <c r="K2949" s="2">
        <v>45310</v>
      </c>
      <c r="L2949" s="1" t="s">
        <v>4212</v>
      </c>
      <c r="M2949" s="1" t="str">
        <f t="shared" si="230"/>
        <v>Agricultural Extension</v>
      </c>
      <c r="N2949" s="1" t="s">
        <v>4222</v>
      </c>
      <c r="O2949" s="1" t="s">
        <v>4267</v>
      </c>
      <c r="P2949" s="1">
        <v>8342</v>
      </c>
      <c r="Q2949" s="1">
        <v>1935778</v>
      </c>
      <c r="R2949" s="1">
        <f t="shared" si="231"/>
        <v>22866</v>
      </c>
      <c r="S2949" s="4">
        <v>173919.61766038582</v>
      </c>
      <c r="T2949" s="4">
        <v>572169.99792147242</v>
      </c>
      <c r="U2949" s="1">
        <f t="shared" si="232"/>
        <v>1912912</v>
      </c>
      <c r="V2949" s="4">
        <f t="shared" si="233"/>
        <v>1189688.3844181418</v>
      </c>
      <c r="W2949" s="1" t="str">
        <f t="shared" si="234"/>
        <v>Favourable</v>
      </c>
    </row>
    <row r="2950" spans="1:23" x14ac:dyDescent="0.25">
      <c r="A2950" s="1"/>
      <c r="B2950" s="1"/>
      <c r="C2950" s="1"/>
      <c r="D2950" s="1"/>
      <c r="E2950" s="1" t="s">
        <v>7959</v>
      </c>
      <c r="F2950" s="2">
        <v>45093</v>
      </c>
      <c r="G2950" s="3">
        <v>53141</v>
      </c>
      <c r="H2950" s="1"/>
      <c r="I2950" s="1"/>
      <c r="J2950" s="1" t="s">
        <v>6969</v>
      </c>
      <c r="K2950" s="2">
        <v>44707</v>
      </c>
      <c r="L2950" s="1" t="s">
        <v>4212</v>
      </c>
      <c r="M2950" s="1" t="str">
        <f t="shared" si="230"/>
        <v>Agricultural Extension</v>
      </c>
      <c r="N2950" s="1" t="s">
        <v>4205</v>
      </c>
      <c r="O2950" s="1" t="s">
        <v>4358</v>
      </c>
      <c r="P2950" s="1">
        <v>6804</v>
      </c>
      <c r="Q2950" s="1">
        <v>2219588</v>
      </c>
      <c r="R2950" s="1">
        <f t="shared" si="231"/>
        <v>36983</v>
      </c>
      <c r="S2950" s="4">
        <v>753348.14824065717</v>
      </c>
      <c r="T2950" s="4">
        <v>98169.945588037022</v>
      </c>
      <c r="U2950" s="1">
        <f t="shared" si="232"/>
        <v>2182605</v>
      </c>
      <c r="V2950" s="4">
        <f t="shared" si="233"/>
        <v>1368069.9061713058</v>
      </c>
      <c r="W2950" s="1" t="str">
        <f t="shared" si="234"/>
        <v>Favourable</v>
      </c>
    </row>
    <row r="2951" spans="1:23" x14ac:dyDescent="0.25">
      <c r="A2951" s="1"/>
      <c r="B2951" s="1"/>
      <c r="C2951" s="1"/>
      <c r="D2951" s="1"/>
      <c r="E2951" s="1" t="s">
        <v>8820</v>
      </c>
      <c r="F2951" s="2">
        <v>44680</v>
      </c>
      <c r="G2951" s="3">
        <v>39466</v>
      </c>
      <c r="H2951" s="1"/>
      <c r="I2951" s="1"/>
      <c r="J2951" s="1" t="s">
        <v>8422</v>
      </c>
      <c r="K2951" s="2">
        <v>44138</v>
      </c>
      <c r="L2951" s="1" t="s">
        <v>4200</v>
      </c>
      <c r="M2951" s="1" t="str">
        <f t="shared" si="230"/>
        <v>Social Services</v>
      </c>
      <c r="N2951" s="1" t="s">
        <v>4210</v>
      </c>
      <c r="O2951" s="1" t="s">
        <v>4314</v>
      </c>
      <c r="P2951" s="1">
        <v>7551</v>
      </c>
      <c r="Q2951" s="1">
        <v>1402680</v>
      </c>
      <c r="R2951" s="1">
        <f t="shared" si="231"/>
        <v>47350</v>
      </c>
      <c r="S2951" s="4">
        <v>756198.7157931868</v>
      </c>
      <c r="T2951" s="4">
        <v>26929.173136522673</v>
      </c>
      <c r="U2951" s="1">
        <f t="shared" si="232"/>
        <v>1355330</v>
      </c>
      <c r="V2951" s="4">
        <f t="shared" si="233"/>
        <v>619552.11107029056</v>
      </c>
      <c r="W2951" s="1" t="str">
        <f t="shared" si="234"/>
        <v>Favourable</v>
      </c>
    </row>
    <row r="2952" spans="1:23" x14ac:dyDescent="0.25">
      <c r="A2952" s="1"/>
      <c r="B2952" s="1"/>
      <c r="C2952" s="1"/>
      <c r="D2952" s="1"/>
      <c r="E2952" s="1" t="s">
        <v>8821</v>
      </c>
      <c r="F2952" s="2">
        <v>44346</v>
      </c>
      <c r="G2952" s="3">
        <v>59672</v>
      </c>
      <c r="H2952" s="1"/>
      <c r="I2952" s="1"/>
      <c r="J2952" s="1" t="s">
        <v>4419</v>
      </c>
      <c r="K2952" s="2">
        <v>44055</v>
      </c>
      <c r="L2952" s="1" t="s">
        <v>4204</v>
      </c>
      <c r="M2952" s="1" t="str">
        <f t="shared" si="230"/>
        <v>Education</v>
      </c>
      <c r="N2952" s="1" t="s">
        <v>4205</v>
      </c>
      <c r="O2952" s="1" t="s">
        <v>4286</v>
      </c>
      <c r="P2952" s="1">
        <v>9361</v>
      </c>
      <c r="Q2952" s="1">
        <v>1651708</v>
      </c>
      <c r="R2952" s="1">
        <f t="shared" si="231"/>
        <v>85774</v>
      </c>
      <c r="S2952" s="4">
        <v>1371901.4627234587</v>
      </c>
      <c r="T2952" s="4">
        <v>320263.13153869595</v>
      </c>
      <c r="U2952" s="1">
        <f t="shared" si="232"/>
        <v>1565934</v>
      </c>
      <c r="V2952" s="4">
        <f t="shared" si="233"/>
        <v>-40456.59426215454</v>
      </c>
      <c r="W2952" s="1" t="str">
        <f t="shared" si="234"/>
        <v>Adverse</v>
      </c>
    </row>
    <row r="2953" spans="1:23" x14ac:dyDescent="0.25">
      <c r="A2953" s="1"/>
      <c r="B2953" s="1"/>
      <c r="C2953" s="1"/>
      <c r="D2953" s="1"/>
      <c r="E2953" s="1" t="s">
        <v>8822</v>
      </c>
      <c r="F2953" s="2">
        <v>44869</v>
      </c>
      <c r="G2953" s="3">
        <v>10022</v>
      </c>
      <c r="H2953" s="1"/>
      <c r="I2953" s="1"/>
      <c r="J2953" s="1" t="s">
        <v>8823</v>
      </c>
      <c r="K2953" s="2">
        <v>43893</v>
      </c>
      <c r="L2953" s="1" t="s">
        <v>4216</v>
      </c>
      <c r="M2953" s="1" t="str">
        <f t="shared" si="230"/>
        <v>Agricultural Extension</v>
      </c>
      <c r="N2953" s="1" t="s">
        <v>4210</v>
      </c>
      <c r="O2953" s="1" t="s">
        <v>4476</v>
      </c>
      <c r="P2953" s="1">
        <v>7181</v>
      </c>
      <c r="Q2953" s="1">
        <v>863317</v>
      </c>
      <c r="R2953" s="1">
        <f t="shared" si="231"/>
        <v>0</v>
      </c>
      <c r="S2953" s="4">
        <v>721018.0318241691</v>
      </c>
      <c r="T2953" s="4">
        <v>196704.28643063633</v>
      </c>
      <c r="U2953" s="1">
        <f t="shared" si="232"/>
        <v>863317</v>
      </c>
      <c r="V2953" s="4">
        <f t="shared" si="233"/>
        <v>-54405.318254805403</v>
      </c>
      <c r="W2953" s="1" t="str">
        <f t="shared" si="234"/>
        <v>Adverse</v>
      </c>
    </row>
    <row r="2954" spans="1:23" x14ac:dyDescent="0.25">
      <c r="A2954" s="1"/>
      <c r="B2954" s="1"/>
      <c r="C2954" s="1"/>
      <c r="D2954" s="1"/>
      <c r="E2954" s="1" t="s">
        <v>8566</v>
      </c>
      <c r="F2954" s="2">
        <v>44322</v>
      </c>
      <c r="G2954" s="3">
        <v>31719</v>
      </c>
      <c r="H2954" s="1"/>
      <c r="I2954" s="1"/>
      <c r="J2954" s="1" t="s">
        <v>8824</v>
      </c>
      <c r="K2954" s="2">
        <v>45251</v>
      </c>
      <c r="L2954" s="1" t="s">
        <v>4200</v>
      </c>
      <c r="M2954" s="1" t="str">
        <f t="shared" si="230"/>
        <v>Social Services</v>
      </c>
      <c r="N2954" s="1" t="s">
        <v>4205</v>
      </c>
      <c r="O2954" s="1" t="s">
        <v>4247</v>
      </c>
      <c r="P2954" s="1">
        <v>6826</v>
      </c>
      <c r="Q2954" s="1">
        <v>2183461</v>
      </c>
      <c r="R2954" s="1">
        <f t="shared" si="231"/>
        <v>0</v>
      </c>
      <c r="S2954" s="4">
        <v>81389.002942394349</v>
      </c>
      <c r="T2954" s="4">
        <v>241827.39646718139</v>
      </c>
      <c r="U2954" s="1">
        <f t="shared" si="232"/>
        <v>2183461</v>
      </c>
      <c r="V2954" s="4">
        <f t="shared" si="233"/>
        <v>1860244.6005904241</v>
      </c>
      <c r="W2954" s="1" t="str">
        <f t="shared" si="234"/>
        <v>Favourable</v>
      </c>
    </row>
    <row r="2955" spans="1:23" x14ac:dyDescent="0.25">
      <c r="A2955" s="1"/>
      <c r="B2955" s="1"/>
      <c r="C2955" s="1"/>
      <c r="D2955" s="1"/>
      <c r="E2955" s="1" t="s">
        <v>8825</v>
      </c>
      <c r="F2955" s="2">
        <v>45287</v>
      </c>
      <c r="G2955" s="3">
        <v>18793</v>
      </c>
      <c r="H2955" s="1"/>
      <c r="I2955" s="1"/>
      <c r="J2955" s="1" t="s">
        <v>8826</v>
      </c>
      <c r="K2955" s="2">
        <v>44713</v>
      </c>
      <c r="L2955" s="1" t="s">
        <v>4200</v>
      </c>
      <c r="M2955" s="1" t="str">
        <f t="shared" si="230"/>
        <v>Social Services</v>
      </c>
      <c r="N2955" s="1" t="s">
        <v>4210</v>
      </c>
      <c r="O2955" s="1" t="s">
        <v>4289</v>
      </c>
      <c r="P2955" s="1">
        <v>8005</v>
      </c>
      <c r="Q2955" s="1">
        <v>1701960</v>
      </c>
      <c r="R2955" s="1">
        <f t="shared" si="231"/>
        <v>41325</v>
      </c>
      <c r="S2955" s="4">
        <v>174956.31068993808</v>
      </c>
      <c r="T2955" s="4">
        <v>206241.51025775177</v>
      </c>
      <c r="U2955" s="1">
        <f t="shared" si="232"/>
        <v>1660635</v>
      </c>
      <c r="V2955" s="4">
        <f t="shared" si="233"/>
        <v>1320762.1790523101</v>
      </c>
      <c r="W2955" s="1" t="str">
        <f t="shared" si="234"/>
        <v>Favourable</v>
      </c>
    </row>
    <row r="2956" spans="1:23" x14ac:dyDescent="0.25">
      <c r="A2956" s="1"/>
      <c r="B2956" s="1"/>
      <c r="C2956" s="1"/>
      <c r="D2956" s="1"/>
      <c r="E2956" s="1" t="s">
        <v>5175</v>
      </c>
      <c r="F2956" s="2">
        <v>44505</v>
      </c>
      <c r="G2956" s="3">
        <v>20975</v>
      </c>
      <c r="H2956" s="1"/>
      <c r="I2956" s="1"/>
      <c r="J2956" s="1" t="s">
        <v>6452</v>
      </c>
      <c r="K2956" s="2">
        <v>44998</v>
      </c>
      <c r="L2956" s="1" t="s">
        <v>4212</v>
      </c>
      <c r="M2956" s="1" t="str">
        <f t="shared" si="230"/>
        <v>Agricultural Extension</v>
      </c>
      <c r="N2956" s="1" t="s">
        <v>4222</v>
      </c>
      <c r="O2956" s="1" t="s">
        <v>4270</v>
      </c>
      <c r="P2956" s="1">
        <v>7971</v>
      </c>
      <c r="Q2956" s="1">
        <v>1387487</v>
      </c>
      <c r="R2956" s="1">
        <f t="shared" si="231"/>
        <v>35873</v>
      </c>
      <c r="S2956" s="4">
        <v>748032.26179056929</v>
      </c>
      <c r="T2956" s="4">
        <v>288367.52107771847</v>
      </c>
      <c r="U2956" s="1">
        <f t="shared" si="232"/>
        <v>1351614</v>
      </c>
      <c r="V2956" s="4">
        <f t="shared" si="233"/>
        <v>351087.21713171224</v>
      </c>
      <c r="W2956" s="1" t="str">
        <f t="shared" si="234"/>
        <v>Favourable</v>
      </c>
    </row>
    <row r="2957" spans="1:23" x14ac:dyDescent="0.25">
      <c r="A2957" s="1"/>
      <c r="B2957" s="1"/>
      <c r="C2957" s="1"/>
      <c r="D2957" s="1"/>
      <c r="E2957" s="1" t="s">
        <v>4993</v>
      </c>
      <c r="F2957" s="2">
        <v>44918</v>
      </c>
      <c r="G2957" s="3">
        <v>13628</v>
      </c>
      <c r="H2957" s="1"/>
      <c r="I2957" s="1"/>
      <c r="J2957" s="1" t="s">
        <v>5275</v>
      </c>
      <c r="K2957" s="2">
        <v>43978</v>
      </c>
      <c r="L2957" s="1" t="s">
        <v>4200</v>
      </c>
      <c r="M2957" s="1" t="str">
        <f t="shared" si="230"/>
        <v>Social Services</v>
      </c>
      <c r="N2957" s="1" t="s">
        <v>4210</v>
      </c>
      <c r="O2957" s="1" t="s">
        <v>4374</v>
      </c>
      <c r="P2957" s="1">
        <v>9312</v>
      </c>
      <c r="Q2957" s="1">
        <v>1764065</v>
      </c>
      <c r="R2957" s="1">
        <f t="shared" si="231"/>
        <v>99746</v>
      </c>
      <c r="S2957" s="4">
        <v>630936.50291121867</v>
      </c>
      <c r="T2957" s="4">
        <v>282529.79903381405</v>
      </c>
      <c r="U2957" s="1">
        <f t="shared" si="232"/>
        <v>1664319</v>
      </c>
      <c r="V2957" s="4">
        <f t="shared" si="233"/>
        <v>850598.69805496722</v>
      </c>
      <c r="W2957" s="1" t="str">
        <f t="shared" si="234"/>
        <v>Favourable</v>
      </c>
    </row>
    <row r="2958" spans="1:23" x14ac:dyDescent="0.25">
      <c r="A2958" s="1"/>
      <c r="B2958" s="1"/>
      <c r="C2958" s="1"/>
      <c r="D2958" s="1"/>
      <c r="E2958" s="1" t="s">
        <v>5606</v>
      </c>
      <c r="F2958" s="2">
        <v>45176</v>
      </c>
      <c r="G2958" s="3">
        <v>18017</v>
      </c>
      <c r="H2958" s="1"/>
      <c r="I2958" s="1"/>
      <c r="J2958" s="1" t="s">
        <v>6967</v>
      </c>
      <c r="K2958" s="2">
        <v>44369</v>
      </c>
      <c r="L2958" s="1" t="s">
        <v>4212</v>
      </c>
      <c r="M2958" s="1" t="str">
        <f t="shared" si="230"/>
        <v>Agricultural Extension</v>
      </c>
      <c r="N2958" s="1" t="s">
        <v>4210</v>
      </c>
      <c r="O2958" s="1" t="s">
        <v>4247</v>
      </c>
      <c r="P2958" s="1">
        <v>7889</v>
      </c>
      <c r="Q2958" s="1">
        <v>924285</v>
      </c>
      <c r="R2958" s="1">
        <f t="shared" si="231"/>
        <v>59006</v>
      </c>
      <c r="S2958" s="4">
        <v>877699.20035210624</v>
      </c>
      <c r="T2958" s="4">
        <v>261008.52464676308</v>
      </c>
      <c r="U2958" s="1">
        <f t="shared" si="232"/>
        <v>865279</v>
      </c>
      <c r="V2958" s="4">
        <f t="shared" si="233"/>
        <v>-214422.72499886923</v>
      </c>
      <c r="W2958" s="1" t="str">
        <f t="shared" si="234"/>
        <v>Adverse</v>
      </c>
    </row>
    <row r="2959" spans="1:23" x14ac:dyDescent="0.25">
      <c r="A2959" s="1"/>
      <c r="B2959" s="1"/>
      <c r="C2959" s="1"/>
      <c r="D2959" s="1"/>
      <c r="E2959" s="1" t="s">
        <v>8827</v>
      </c>
      <c r="F2959" s="2">
        <v>43959</v>
      </c>
      <c r="G2959" s="3">
        <v>58609</v>
      </c>
      <c r="H2959" s="1"/>
      <c r="I2959" s="1"/>
      <c r="J2959" s="1" t="s">
        <v>5846</v>
      </c>
      <c r="K2959" s="2">
        <v>45060</v>
      </c>
      <c r="L2959" s="1" t="s">
        <v>4200</v>
      </c>
      <c r="M2959" s="1" t="str">
        <f t="shared" si="230"/>
        <v>Social Services</v>
      </c>
      <c r="N2959" s="1" t="s">
        <v>4210</v>
      </c>
      <c r="O2959" s="1" t="s">
        <v>4421</v>
      </c>
      <c r="P2959" s="1">
        <v>9239</v>
      </c>
      <c r="Q2959" s="1">
        <v>2413421</v>
      </c>
      <c r="R2959" s="1">
        <f t="shared" si="231"/>
        <v>67128</v>
      </c>
      <c r="S2959" s="4">
        <v>1083325.7796719752</v>
      </c>
      <c r="T2959" s="4">
        <v>277511.15945935686</v>
      </c>
      <c r="U2959" s="1">
        <f t="shared" si="232"/>
        <v>2346293</v>
      </c>
      <c r="V2959" s="4">
        <f t="shared" si="233"/>
        <v>1052584.0608686679</v>
      </c>
      <c r="W2959" s="1" t="str">
        <f t="shared" si="234"/>
        <v>Favourable</v>
      </c>
    </row>
    <row r="2960" spans="1:23" x14ac:dyDescent="0.25">
      <c r="A2960" s="1"/>
      <c r="B2960" s="1"/>
      <c r="C2960" s="1"/>
      <c r="D2960" s="1"/>
      <c r="E2960" s="1" t="s">
        <v>6172</v>
      </c>
      <c r="F2960" s="2">
        <v>45130</v>
      </c>
      <c r="G2960" s="3">
        <v>49333</v>
      </c>
      <c r="H2960" s="1"/>
      <c r="I2960" s="1"/>
      <c r="J2960" s="1" t="s">
        <v>8226</v>
      </c>
      <c r="K2960" s="2">
        <v>43893</v>
      </c>
      <c r="L2960" s="1" t="s">
        <v>4212</v>
      </c>
      <c r="M2960" s="1" t="str">
        <f t="shared" si="230"/>
        <v>Agricultural Extension</v>
      </c>
      <c r="N2960" s="1" t="s">
        <v>4222</v>
      </c>
      <c r="O2960" s="1" t="s">
        <v>4223</v>
      </c>
      <c r="P2960" s="1">
        <v>7880</v>
      </c>
      <c r="Q2960" s="1">
        <v>2374560</v>
      </c>
      <c r="R2960" s="1">
        <f t="shared" si="231"/>
        <v>54902</v>
      </c>
      <c r="S2960" s="4">
        <v>1867796.304088932</v>
      </c>
      <c r="T2960" s="4">
        <v>772155.92798916006</v>
      </c>
      <c r="U2960" s="1">
        <f t="shared" si="232"/>
        <v>2319658</v>
      </c>
      <c r="V2960" s="4">
        <f t="shared" si="233"/>
        <v>-265392.23207809217</v>
      </c>
      <c r="W2960" s="1" t="str">
        <f t="shared" si="234"/>
        <v>Adverse</v>
      </c>
    </row>
    <row r="2961" spans="1:23" x14ac:dyDescent="0.25">
      <c r="A2961" s="1"/>
      <c r="B2961" s="1"/>
      <c r="C2961" s="1"/>
      <c r="D2961" s="1"/>
      <c r="E2961" s="1" t="s">
        <v>8828</v>
      </c>
      <c r="F2961" s="2">
        <v>44679</v>
      </c>
      <c r="G2961" s="3">
        <v>45856</v>
      </c>
      <c r="H2961" s="1"/>
      <c r="I2961" s="1"/>
      <c r="J2961" s="1" t="s">
        <v>8829</v>
      </c>
      <c r="K2961" s="2">
        <v>44182</v>
      </c>
      <c r="L2961" s="1" t="s">
        <v>4216</v>
      </c>
      <c r="M2961" s="1" t="str">
        <f t="shared" si="230"/>
        <v>Agricultural Extension</v>
      </c>
      <c r="N2961" s="1" t="s">
        <v>4222</v>
      </c>
      <c r="O2961" s="1" t="s">
        <v>4223</v>
      </c>
      <c r="P2961" s="1">
        <v>9127</v>
      </c>
      <c r="Q2961" s="1">
        <v>904166</v>
      </c>
      <c r="R2961" s="1">
        <f t="shared" si="231"/>
        <v>20115</v>
      </c>
      <c r="S2961" s="4">
        <v>513063.24135496025</v>
      </c>
      <c r="T2961" s="4">
        <v>116839.75750109532</v>
      </c>
      <c r="U2961" s="1">
        <f t="shared" si="232"/>
        <v>884051</v>
      </c>
      <c r="V2961" s="4">
        <f t="shared" si="233"/>
        <v>274263.00114394445</v>
      </c>
      <c r="W2961" s="1" t="str">
        <f t="shared" si="234"/>
        <v>Favourable</v>
      </c>
    </row>
    <row r="2962" spans="1:23" x14ac:dyDescent="0.25">
      <c r="A2962" s="1"/>
      <c r="B2962" s="1"/>
      <c r="C2962" s="1"/>
      <c r="D2962" s="1"/>
      <c r="E2962" s="1" t="s">
        <v>8830</v>
      </c>
      <c r="F2962" s="2">
        <v>44370</v>
      </c>
      <c r="G2962" s="3">
        <v>42797</v>
      </c>
      <c r="H2962" s="1"/>
      <c r="I2962" s="1"/>
      <c r="J2962" s="1" t="s">
        <v>7106</v>
      </c>
      <c r="K2962" s="2">
        <v>44360</v>
      </c>
      <c r="L2962" s="1" t="s">
        <v>4200</v>
      </c>
      <c r="M2962" s="1" t="str">
        <f t="shared" si="230"/>
        <v>Social Services</v>
      </c>
      <c r="N2962" s="1" t="s">
        <v>4205</v>
      </c>
      <c r="O2962" s="1" t="s">
        <v>4217</v>
      </c>
      <c r="P2962" s="1">
        <v>6118</v>
      </c>
      <c r="Q2962" s="1">
        <v>1525381</v>
      </c>
      <c r="R2962" s="1">
        <f t="shared" si="231"/>
        <v>31204</v>
      </c>
      <c r="S2962" s="4">
        <v>80896.554365337739</v>
      </c>
      <c r="T2962" s="4">
        <v>155506.86424881945</v>
      </c>
      <c r="U2962" s="1">
        <f t="shared" si="232"/>
        <v>1494177</v>
      </c>
      <c r="V2962" s="4">
        <f t="shared" si="233"/>
        <v>1288977.5813858428</v>
      </c>
      <c r="W2962" s="1" t="str">
        <f t="shared" si="234"/>
        <v>Favourable</v>
      </c>
    </row>
    <row r="2963" spans="1:23" x14ac:dyDescent="0.25">
      <c r="A2963" s="1"/>
      <c r="B2963" s="1"/>
      <c r="C2963" s="1"/>
      <c r="D2963" s="1"/>
      <c r="E2963" s="1" t="s">
        <v>8015</v>
      </c>
      <c r="F2963" s="2">
        <v>45258</v>
      </c>
      <c r="G2963" s="3">
        <v>33911</v>
      </c>
      <c r="H2963" s="1"/>
      <c r="I2963" s="1"/>
      <c r="J2963" s="1" t="s">
        <v>4448</v>
      </c>
      <c r="K2963" s="2">
        <v>44690</v>
      </c>
      <c r="L2963" s="1" t="s">
        <v>4218</v>
      </c>
      <c r="M2963" s="1" t="str">
        <f t="shared" si="230"/>
        <v>Infrastructure</v>
      </c>
      <c r="N2963" s="1" t="s">
        <v>4205</v>
      </c>
      <c r="O2963" s="1" t="s">
        <v>4211</v>
      </c>
      <c r="P2963" s="1">
        <v>6424</v>
      </c>
      <c r="Q2963" s="1">
        <v>2151620</v>
      </c>
      <c r="R2963" s="1">
        <f t="shared" si="231"/>
        <v>25091</v>
      </c>
      <c r="S2963" s="4">
        <v>2043487.4025363903</v>
      </c>
      <c r="T2963" s="4">
        <v>121301.69586576695</v>
      </c>
      <c r="U2963" s="1">
        <f t="shared" si="232"/>
        <v>2126529</v>
      </c>
      <c r="V2963" s="4">
        <f t="shared" si="233"/>
        <v>-13169.098402157426</v>
      </c>
      <c r="W2963" s="1" t="str">
        <f t="shared" si="234"/>
        <v>Adverse</v>
      </c>
    </row>
    <row r="2964" spans="1:23" x14ac:dyDescent="0.25">
      <c r="A2964" s="1"/>
      <c r="B2964" s="1"/>
      <c r="C2964" s="1"/>
      <c r="D2964" s="1"/>
      <c r="E2964" s="1" t="s">
        <v>7299</v>
      </c>
      <c r="F2964" s="2">
        <v>45295</v>
      </c>
      <c r="G2964" s="3">
        <v>12757</v>
      </c>
      <c r="H2964" s="1"/>
      <c r="I2964" s="1"/>
      <c r="J2964" s="1" t="s">
        <v>8647</v>
      </c>
      <c r="K2964" s="2">
        <v>44981</v>
      </c>
      <c r="L2964" s="1" t="s">
        <v>4200</v>
      </c>
      <c r="M2964" s="1" t="str">
        <f t="shared" si="230"/>
        <v>Social Services</v>
      </c>
      <c r="N2964" s="1" t="s">
        <v>4205</v>
      </c>
      <c r="O2964" s="1" t="s">
        <v>4295</v>
      </c>
      <c r="P2964" s="1">
        <v>6486</v>
      </c>
      <c r="Q2964" s="1">
        <v>2346792</v>
      </c>
      <c r="R2964" s="1">
        <f t="shared" si="231"/>
        <v>49356</v>
      </c>
      <c r="S2964" s="4">
        <v>878947.89311982295</v>
      </c>
      <c r="T2964" s="4">
        <v>80865.702086464153</v>
      </c>
      <c r="U2964" s="1">
        <f t="shared" si="232"/>
        <v>2297436</v>
      </c>
      <c r="V2964" s="4">
        <f t="shared" si="233"/>
        <v>1386978.4047937128</v>
      </c>
      <c r="W2964" s="1" t="str">
        <f t="shared" si="234"/>
        <v>Favourable</v>
      </c>
    </row>
    <row r="2965" spans="1:23" x14ac:dyDescent="0.25">
      <c r="A2965" s="1"/>
      <c r="B2965" s="1"/>
      <c r="C2965" s="1"/>
      <c r="D2965" s="1"/>
      <c r="E2965" s="1" t="s">
        <v>6296</v>
      </c>
      <c r="F2965" s="2">
        <v>45373</v>
      </c>
      <c r="G2965" s="3">
        <v>38024</v>
      </c>
      <c r="H2965" s="1"/>
      <c r="I2965" s="1"/>
      <c r="J2965" s="1" t="s">
        <v>8831</v>
      </c>
      <c r="K2965" s="2">
        <v>44114</v>
      </c>
      <c r="L2965" s="1" t="s">
        <v>4200</v>
      </c>
      <c r="M2965" s="1" t="str">
        <f t="shared" si="230"/>
        <v>Social Services</v>
      </c>
      <c r="N2965" s="1" t="s">
        <v>4222</v>
      </c>
      <c r="O2965" s="1" t="s">
        <v>4402</v>
      </c>
      <c r="P2965" s="1">
        <v>8637</v>
      </c>
      <c r="Q2965" s="1">
        <v>936760</v>
      </c>
      <c r="R2965" s="1">
        <f t="shared" si="231"/>
        <v>0</v>
      </c>
      <c r="S2965" s="4">
        <v>752548.61494381132</v>
      </c>
      <c r="T2965" s="4">
        <v>175331.83831926776</v>
      </c>
      <c r="U2965" s="1">
        <f t="shared" si="232"/>
        <v>936760</v>
      </c>
      <c r="V2965" s="4">
        <f t="shared" si="233"/>
        <v>8879.5467369209509</v>
      </c>
      <c r="W2965" s="1" t="str">
        <f t="shared" si="234"/>
        <v>Favourable</v>
      </c>
    </row>
    <row r="2966" spans="1:23" x14ac:dyDescent="0.25">
      <c r="A2966" s="1"/>
      <c r="B2966" s="1"/>
      <c r="C2966" s="1"/>
      <c r="D2966" s="1"/>
      <c r="E2966" s="1" t="s">
        <v>5484</v>
      </c>
      <c r="F2966" s="2">
        <v>45391</v>
      </c>
      <c r="G2966" s="3">
        <v>57847</v>
      </c>
      <c r="H2966" s="1"/>
      <c r="I2966" s="1"/>
      <c r="J2966" s="1" t="s">
        <v>6891</v>
      </c>
      <c r="K2966" s="2">
        <v>44239</v>
      </c>
      <c r="L2966" s="1" t="s">
        <v>4218</v>
      </c>
      <c r="M2966" s="1" t="str">
        <f t="shared" si="230"/>
        <v>Infrastructure</v>
      </c>
      <c r="N2966" s="1" t="s">
        <v>4210</v>
      </c>
      <c r="O2966" s="1" t="s">
        <v>4270</v>
      </c>
      <c r="P2966" s="1">
        <v>7173</v>
      </c>
      <c r="Q2966" s="1">
        <v>412874</v>
      </c>
      <c r="R2966" s="1">
        <f t="shared" si="231"/>
        <v>22386</v>
      </c>
      <c r="S2966" s="4">
        <v>335015.61219431326</v>
      </c>
      <c r="T2966" s="4">
        <v>133048.78446196989</v>
      </c>
      <c r="U2966" s="1">
        <f t="shared" si="232"/>
        <v>390488</v>
      </c>
      <c r="V2966" s="4">
        <f t="shared" si="233"/>
        <v>-55190.396656283177</v>
      </c>
      <c r="W2966" s="1" t="str">
        <f t="shared" si="234"/>
        <v>Adverse</v>
      </c>
    </row>
    <row r="2967" spans="1:23" x14ac:dyDescent="0.25">
      <c r="A2967" s="1"/>
      <c r="B2967" s="1"/>
      <c r="C2967" s="1"/>
      <c r="D2967" s="1"/>
      <c r="E2967" s="1" t="s">
        <v>8832</v>
      </c>
      <c r="F2967" s="2">
        <v>44655</v>
      </c>
      <c r="G2967" s="3">
        <v>47313</v>
      </c>
      <c r="H2967" s="1"/>
      <c r="I2967" s="1"/>
      <c r="J2967" s="1" t="s">
        <v>8793</v>
      </c>
      <c r="K2967" s="2">
        <v>44435</v>
      </c>
      <c r="L2967" s="1" t="s">
        <v>4204</v>
      </c>
      <c r="M2967" s="1" t="str">
        <f t="shared" si="230"/>
        <v>Education</v>
      </c>
      <c r="N2967" s="1" t="s">
        <v>4205</v>
      </c>
      <c r="O2967" s="1" t="s">
        <v>4402</v>
      </c>
      <c r="P2967" s="1">
        <v>6666</v>
      </c>
      <c r="Q2967" s="1">
        <v>2075753</v>
      </c>
      <c r="R2967" s="1">
        <f t="shared" si="231"/>
        <v>23731</v>
      </c>
      <c r="S2967" s="4">
        <v>656042.40821363649</v>
      </c>
      <c r="T2967" s="4">
        <v>115508.51032797655</v>
      </c>
      <c r="U2967" s="1">
        <f t="shared" si="232"/>
        <v>2052022</v>
      </c>
      <c r="V2967" s="4">
        <f t="shared" si="233"/>
        <v>1304202.081458387</v>
      </c>
      <c r="W2967" s="1" t="str">
        <f t="shared" si="234"/>
        <v>Favourable</v>
      </c>
    </row>
    <row r="2968" spans="1:23" x14ac:dyDescent="0.25">
      <c r="A2968" s="1"/>
      <c r="B2968" s="1"/>
      <c r="C2968" s="1"/>
      <c r="D2968" s="1"/>
      <c r="E2968" s="1" t="s">
        <v>8833</v>
      </c>
      <c r="F2968" s="2">
        <v>44425</v>
      </c>
      <c r="G2968" s="3">
        <v>20372</v>
      </c>
      <c r="H2968" s="1"/>
      <c r="I2968" s="1"/>
      <c r="J2968" s="1" t="s">
        <v>7260</v>
      </c>
      <c r="K2968" s="2">
        <v>44836</v>
      </c>
      <c r="L2968" s="1" t="s">
        <v>4216</v>
      </c>
      <c r="M2968" s="1" t="str">
        <f t="shared" si="230"/>
        <v>Agricultural Extension</v>
      </c>
      <c r="N2968" s="1" t="s">
        <v>4205</v>
      </c>
      <c r="O2968" s="1" t="s">
        <v>4259</v>
      </c>
      <c r="P2968" s="1">
        <v>6444</v>
      </c>
      <c r="Q2968" s="1">
        <v>2327298</v>
      </c>
      <c r="R2968" s="1">
        <f t="shared" si="231"/>
        <v>31078</v>
      </c>
      <c r="S2968" s="4">
        <v>385506.58298958675</v>
      </c>
      <c r="T2968" s="4">
        <v>518409.82145617815</v>
      </c>
      <c r="U2968" s="1">
        <f t="shared" si="232"/>
        <v>2296220</v>
      </c>
      <c r="V2968" s="4">
        <f t="shared" si="233"/>
        <v>1423381.5955542352</v>
      </c>
      <c r="W2968" s="1" t="str">
        <f t="shared" si="234"/>
        <v>Favourable</v>
      </c>
    </row>
    <row r="2969" spans="1:23" x14ac:dyDescent="0.25">
      <c r="A2969" s="1"/>
      <c r="B2969" s="1"/>
      <c r="C2969" s="1"/>
      <c r="D2969" s="1"/>
      <c r="E2969" s="1" t="s">
        <v>4716</v>
      </c>
      <c r="F2969" s="2">
        <v>44924</v>
      </c>
      <c r="G2969" s="3">
        <v>36392</v>
      </c>
      <c r="H2969" s="1"/>
      <c r="I2969" s="1"/>
      <c r="J2969" s="1" t="s">
        <v>8834</v>
      </c>
      <c r="K2969" s="2">
        <v>44758</v>
      </c>
      <c r="L2969" s="1" t="s">
        <v>4204</v>
      </c>
      <c r="M2969" s="1" t="str">
        <f t="shared" si="230"/>
        <v>Education</v>
      </c>
      <c r="N2969" s="1" t="s">
        <v>4210</v>
      </c>
      <c r="O2969" s="1" t="s">
        <v>4314</v>
      </c>
      <c r="P2969" s="1">
        <v>7608</v>
      </c>
      <c r="Q2969" s="1">
        <v>356066</v>
      </c>
      <c r="R2969" s="1">
        <f t="shared" si="231"/>
        <v>36131</v>
      </c>
      <c r="S2969" s="4">
        <v>7157.876625726537</v>
      </c>
      <c r="T2969" s="4">
        <v>26497.960868547638</v>
      </c>
      <c r="U2969" s="1">
        <f t="shared" si="232"/>
        <v>319935</v>
      </c>
      <c r="V2969" s="4">
        <f t="shared" si="233"/>
        <v>322410.16250572581</v>
      </c>
      <c r="W2969" s="1" t="str">
        <f t="shared" si="234"/>
        <v>Favourable</v>
      </c>
    </row>
    <row r="2970" spans="1:23" x14ac:dyDescent="0.25">
      <c r="A2970" s="1"/>
      <c r="B2970" s="1"/>
      <c r="C2970" s="1"/>
      <c r="D2970" s="1"/>
      <c r="E2970" s="1" t="s">
        <v>6270</v>
      </c>
      <c r="F2970" s="2">
        <v>44959</v>
      </c>
      <c r="G2970" s="3">
        <v>51912</v>
      </c>
      <c r="H2970" s="1"/>
      <c r="I2970" s="1"/>
      <c r="J2970" s="1" t="s">
        <v>8835</v>
      </c>
      <c r="K2970" s="2">
        <v>45173</v>
      </c>
      <c r="L2970" s="1" t="s">
        <v>4200</v>
      </c>
      <c r="M2970" s="1" t="str">
        <f t="shared" si="230"/>
        <v>Social Services</v>
      </c>
      <c r="N2970" s="1" t="s">
        <v>4205</v>
      </c>
      <c r="O2970" s="1" t="s">
        <v>4250</v>
      </c>
      <c r="P2970" s="1">
        <v>8705</v>
      </c>
      <c r="Q2970" s="1">
        <v>1939115</v>
      </c>
      <c r="R2970" s="1">
        <f t="shared" si="231"/>
        <v>0</v>
      </c>
      <c r="S2970" s="4">
        <v>1201277.0759370485</v>
      </c>
      <c r="T2970" s="4">
        <v>17592.09586332825</v>
      </c>
      <c r="U2970" s="1">
        <f t="shared" si="232"/>
        <v>1939115</v>
      </c>
      <c r="V2970" s="4">
        <f t="shared" si="233"/>
        <v>720245.82819962315</v>
      </c>
      <c r="W2970" s="1" t="str">
        <f t="shared" si="234"/>
        <v>Favourable</v>
      </c>
    </row>
    <row r="2971" spans="1:23" x14ac:dyDescent="0.25">
      <c r="A2971" s="1"/>
      <c r="B2971" s="1"/>
      <c r="C2971" s="1"/>
      <c r="D2971" s="1"/>
      <c r="E2971" s="1" t="s">
        <v>8836</v>
      </c>
      <c r="F2971" s="2">
        <v>44562</v>
      </c>
      <c r="G2971" s="3">
        <v>34835</v>
      </c>
      <c r="H2971" s="1"/>
      <c r="I2971" s="1"/>
      <c r="J2971" s="1" t="s">
        <v>8837</v>
      </c>
      <c r="K2971" s="2">
        <v>43915</v>
      </c>
      <c r="L2971" s="1" t="s">
        <v>4204</v>
      </c>
      <c r="M2971" s="1" t="str">
        <f t="shared" si="230"/>
        <v>Education</v>
      </c>
      <c r="N2971" s="1" t="s">
        <v>4205</v>
      </c>
      <c r="O2971" s="1" t="s">
        <v>4270</v>
      </c>
      <c r="P2971" s="1">
        <v>6225</v>
      </c>
      <c r="Q2971" s="1">
        <v>1378998</v>
      </c>
      <c r="R2971" s="1">
        <f t="shared" si="231"/>
        <v>21923</v>
      </c>
      <c r="S2971" s="4">
        <v>1085062.9882312797</v>
      </c>
      <c r="T2971" s="4">
        <v>123752.89280003835</v>
      </c>
      <c r="U2971" s="1">
        <f t="shared" si="232"/>
        <v>1357075</v>
      </c>
      <c r="V2971" s="4">
        <f t="shared" si="233"/>
        <v>170182.1189686819</v>
      </c>
      <c r="W2971" s="1" t="str">
        <f t="shared" si="234"/>
        <v>Favourable</v>
      </c>
    </row>
    <row r="2972" spans="1:23" x14ac:dyDescent="0.25">
      <c r="A2972" s="1"/>
      <c r="B2972" s="1"/>
      <c r="C2972" s="1"/>
      <c r="D2972" s="1"/>
      <c r="E2972" s="1" t="s">
        <v>8838</v>
      </c>
      <c r="F2972" s="2">
        <v>44776</v>
      </c>
      <c r="G2972" s="3">
        <v>59742</v>
      </c>
      <c r="H2972" s="1"/>
      <c r="I2972" s="1"/>
      <c r="J2972" s="1" t="s">
        <v>8839</v>
      </c>
      <c r="K2972" s="2">
        <v>44725</v>
      </c>
      <c r="L2972" s="1" t="s">
        <v>4216</v>
      </c>
      <c r="M2972" s="1" t="str">
        <f t="shared" si="230"/>
        <v>Agricultural Extension</v>
      </c>
      <c r="N2972" s="1" t="s">
        <v>4205</v>
      </c>
      <c r="O2972" s="1" t="s">
        <v>4244</v>
      </c>
      <c r="P2972" s="1">
        <v>7392</v>
      </c>
      <c r="Q2972" s="1">
        <v>2300377</v>
      </c>
      <c r="R2972" s="1">
        <f t="shared" si="231"/>
        <v>0</v>
      </c>
      <c r="S2972" s="4">
        <v>482313.35832777235</v>
      </c>
      <c r="T2972" s="4">
        <v>532040.79098092567</v>
      </c>
      <c r="U2972" s="1">
        <f t="shared" si="232"/>
        <v>2300377</v>
      </c>
      <c r="V2972" s="4">
        <f t="shared" si="233"/>
        <v>1286022.850691302</v>
      </c>
      <c r="W2972" s="1" t="str">
        <f t="shared" si="234"/>
        <v>Favourable</v>
      </c>
    </row>
    <row r="2973" spans="1:23" x14ac:dyDescent="0.25">
      <c r="A2973" s="1"/>
      <c r="B2973" s="1"/>
      <c r="C2973" s="1"/>
      <c r="D2973" s="1"/>
      <c r="E2973" s="1" t="s">
        <v>7105</v>
      </c>
      <c r="F2973" s="2">
        <v>45171</v>
      </c>
      <c r="G2973" s="3">
        <v>30981</v>
      </c>
      <c r="H2973" s="1"/>
      <c r="I2973" s="1"/>
      <c r="J2973" s="1" t="s">
        <v>4973</v>
      </c>
      <c r="K2973" s="2">
        <v>44502</v>
      </c>
      <c r="L2973" s="1" t="s">
        <v>4216</v>
      </c>
      <c r="M2973" s="1" t="str">
        <f t="shared" si="230"/>
        <v>Agricultural Extension</v>
      </c>
      <c r="N2973" s="1" t="s">
        <v>4222</v>
      </c>
      <c r="O2973" s="1" t="s">
        <v>4256</v>
      </c>
      <c r="P2973" s="1">
        <v>8514</v>
      </c>
      <c r="Q2973" s="1">
        <v>1950946</v>
      </c>
      <c r="R2973" s="1">
        <f t="shared" si="231"/>
        <v>24826</v>
      </c>
      <c r="S2973" s="4">
        <v>447294.34241430071</v>
      </c>
      <c r="T2973" s="4">
        <v>614764.91255434288</v>
      </c>
      <c r="U2973" s="1">
        <f t="shared" si="232"/>
        <v>1926120</v>
      </c>
      <c r="V2973" s="4">
        <f t="shared" si="233"/>
        <v>888886.74503135635</v>
      </c>
      <c r="W2973" s="1" t="str">
        <f t="shared" si="234"/>
        <v>Favourable</v>
      </c>
    </row>
    <row r="2974" spans="1:23" x14ac:dyDescent="0.25">
      <c r="A2974" s="1"/>
      <c r="B2974" s="1"/>
      <c r="C2974" s="1"/>
      <c r="D2974" s="1"/>
      <c r="E2974" s="1" t="s">
        <v>7664</v>
      </c>
      <c r="F2974" s="2">
        <v>43928</v>
      </c>
      <c r="G2974" s="3">
        <v>49688</v>
      </c>
      <c r="H2974" s="1"/>
      <c r="I2974" s="1"/>
      <c r="J2974" s="1" t="s">
        <v>6634</v>
      </c>
      <c r="K2974" s="2">
        <v>45135</v>
      </c>
      <c r="L2974" s="1" t="s">
        <v>4216</v>
      </c>
      <c r="M2974" s="1" t="str">
        <f t="shared" si="230"/>
        <v>Agricultural Extension</v>
      </c>
      <c r="N2974" s="1" t="s">
        <v>4210</v>
      </c>
      <c r="O2974" s="1" t="s">
        <v>4379</v>
      </c>
      <c r="P2974" s="1">
        <v>5553</v>
      </c>
      <c r="Q2974" s="1">
        <v>860749</v>
      </c>
      <c r="R2974" s="1">
        <f t="shared" si="231"/>
        <v>17348</v>
      </c>
      <c r="S2974" s="4">
        <v>19481.159877175032</v>
      </c>
      <c r="T2974" s="4">
        <v>154399.01658304394</v>
      </c>
      <c r="U2974" s="1">
        <f t="shared" si="232"/>
        <v>843401</v>
      </c>
      <c r="V2974" s="4">
        <f t="shared" si="233"/>
        <v>686868.82353978103</v>
      </c>
      <c r="W2974" s="1" t="str">
        <f t="shared" si="234"/>
        <v>Favourable</v>
      </c>
    </row>
    <row r="2975" spans="1:23" x14ac:dyDescent="0.25">
      <c r="A2975" s="1"/>
      <c r="B2975" s="1"/>
      <c r="C2975" s="1"/>
      <c r="D2975" s="1"/>
      <c r="E2975" s="1" t="s">
        <v>8664</v>
      </c>
      <c r="F2975" s="2">
        <v>45383</v>
      </c>
      <c r="G2975" s="3">
        <v>29322</v>
      </c>
      <c r="H2975" s="1"/>
      <c r="I2975" s="1"/>
      <c r="J2975" s="1" t="s">
        <v>6023</v>
      </c>
      <c r="K2975" s="2">
        <v>44410</v>
      </c>
      <c r="L2975" s="1" t="s">
        <v>4216</v>
      </c>
      <c r="M2975" s="1" t="str">
        <f t="shared" si="230"/>
        <v>Agricultural Extension</v>
      </c>
      <c r="N2975" s="1" t="s">
        <v>4222</v>
      </c>
      <c r="O2975" s="1" t="s">
        <v>4314</v>
      </c>
      <c r="P2975" s="1">
        <v>7494</v>
      </c>
      <c r="Q2975" s="1">
        <v>816101</v>
      </c>
      <c r="R2975" s="1">
        <f t="shared" si="231"/>
        <v>45666</v>
      </c>
      <c r="S2975" s="4">
        <v>749019.77029650379</v>
      </c>
      <c r="T2975" s="4">
        <v>89646.534092012342</v>
      </c>
      <c r="U2975" s="1">
        <f t="shared" si="232"/>
        <v>770435</v>
      </c>
      <c r="V2975" s="4">
        <f t="shared" si="233"/>
        <v>-22565.304388516117</v>
      </c>
      <c r="W2975" s="1" t="str">
        <f t="shared" si="234"/>
        <v>Adverse</v>
      </c>
    </row>
    <row r="2976" spans="1:23" x14ac:dyDescent="0.25">
      <c r="A2976" s="1"/>
      <c r="B2976" s="1"/>
      <c r="C2976" s="1"/>
      <c r="D2976" s="1"/>
      <c r="E2976" s="1" t="s">
        <v>8840</v>
      </c>
      <c r="F2976" s="2">
        <v>44429</v>
      </c>
      <c r="G2976" s="3">
        <v>23058</v>
      </c>
      <c r="H2976" s="1"/>
      <c r="I2976" s="1"/>
      <c r="J2976" s="1" t="s">
        <v>8841</v>
      </c>
      <c r="K2976" s="2">
        <v>44155</v>
      </c>
      <c r="L2976" s="1" t="s">
        <v>4204</v>
      </c>
      <c r="M2976" s="1" t="str">
        <f t="shared" si="230"/>
        <v>Education</v>
      </c>
      <c r="N2976" s="1" t="s">
        <v>4205</v>
      </c>
      <c r="O2976" s="1" t="s">
        <v>4325</v>
      </c>
      <c r="P2976" s="1">
        <v>7846</v>
      </c>
      <c r="Q2976" s="1">
        <v>2123158</v>
      </c>
      <c r="R2976" s="1">
        <f t="shared" si="231"/>
        <v>16065</v>
      </c>
      <c r="S2976" s="4">
        <v>1872872.9711007697</v>
      </c>
      <c r="T2976" s="4">
        <v>31766.053984941002</v>
      </c>
      <c r="U2976" s="1">
        <f t="shared" si="232"/>
        <v>2107093</v>
      </c>
      <c r="V2976" s="4">
        <f t="shared" si="233"/>
        <v>218518.97491428931</v>
      </c>
      <c r="W2976" s="1" t="str">
        <f t="shared" si="234"/>
        <v>Favourable</v>
      </c>
    </row>
    <row r="2977" spans="1:23" x14ac:dyDescent="0.25">
      <c r="A2977" s="1"/>
      <c r="B2977" s="1"/>
      <c r="C2977" s="1"/>
      <c r="D2977" s="1"/>
      <c r="E2977" s="1" t="s">
        <v>8842</v>
      </c>
      <c r="F2977" s="2">
        <v>44432</v>
      </c>
      <c r="G2977" s="3">
        <v>47007</v>
      </c>
      <c r="H2977" s="1"/>
      <c r="I2977" s="1"/>
      <c r="J2977" s="1" t="s">
        <v>4432</v>
      </c>
      <c r="K2977" s="2">
        <v>44262</v>
      </c>
      <c r="L2977" s="1" t="s">
        <v>4200</v>
      </c>
      <c r="M2977" s="1" t="str">
        <f t="shared" si="230"/>
        <v>Social Services</v>
      </c>
      <c r="N2977" s="1" t="s">
        <v>4210</v>
      </c>
      <c r="O2977" s="1" t="s">
        <v>4295</v>
      </c>
      <c r="P2977" s="1">
        <v>8602</v>
      </c>
      <c r="Q2977" s="1">
        <v>1213885</v>
      </c>
      <c r="R2977" s="1">
        <f t="shared" si="231"/>
        <v>92882</v>
      </c>
      <c r="S2977" s="4">
        <v>166969.32041995579</v>
      </c>
      <c r="T2977" s="4">
        <v>83027.575080559385</v>
      </c>
      <c r="U2977" s="1">
        <f t="shared" si="232"/>
        <v>1121003</v>
      </c>
      <c r="V2977" s="4">
        <f t="shared" si="233"/>
        <v>963888.10449948488</v>
      </c>
      <c r="W2977" s="1" t="str">
        <f t="shared" si="234"/>
        <v>Favourable</v>
      </c>
    </row>
    <row r="2978" spans="1:23" x14ac:dyDescent="0.25">
      <c r="A2978" s="1"/>
      <c r="B2978" s="1"/>
      <c r="C2978" s="1"/>
      <c r="D2978" s="1"/>
      <c r="E2978" s="1" t="s">
        <v>8843</v>
      </c>
      <c r="F2978" s="2">
        <v>45177</v>
      </c>
      <c r="G2978" s="3">
        <v>12319</v>
      </c>
      <c r="H2978" s="1"/>
      <c r="I2978" s="1"/>
      <c r="J2978" s="1" t="s">
        <v>7286</v>
      </c>
      <c r="K2978" s="2">
        <v>44756</v>
      </c>
      <c r="L2978" s="1" t="s">
        <v>4216</v>
      </c>
      <c r="M2978" s="1" t="str">
        <f t="shared" si="230"/>
        <v>Agricultural Extension</v>
      </c>
      <c r="N2978" s="1" t="s">
        <v>4210</v>
      </c>
      <c r="O2978" s="1" t="s">
        <v>4256</v>
      </c>
      <c r="P2978" s="1">
        <v>7546</v>
      </c>
      <c r="Q2978" s="1">
        <v>947310</v>
      </c>
      <c r="R2978" s="1">
        <f t="shared" si="231"/>
        <v>37916</v>
      </c>
      <c r="S2978" s="4">
        <v>799893.45391891873</v>
      </c>
      <c r="T2978" s="4">
        <v>1575.1373957545331</v>
      </c>
      <c r="U2978" s="1">
        <f t="shared" si="232"/>
        <v>909394</v>
      </c>
      <c r="V2978" s="4">
        <f t="shared" si="233"/>
        <v>145841.40868532669</v>
      </c>
      <c r="W2978" s="1" t="str">
        <f t="shared" si="234"/>
        <v>Favourable</v>
      </c>
    </row>
    <row r="2979" spans="1:23" x14ac:dyDescent="0.25">
      <c r="A2979" s="1"/>
      <c r="B2979" s="1"/>
      <c r="C2979" s="1"/>
      <c r="D2979" s="1"/>
      <c r="E2979" s="1" t="s">
        <v>5197</v>
      </c>
      <c r="F2979" s="2">
        <v>45385</v>
      </c>
      <c r="G2979" s="3">
        <v>55849</v>
      </c>
      <c r="H2979" s="1"/>
      <c r="I2979" s="1"/>
      <c r="J2979" s="1" t="s">
        <v>8844</v>
      </c>
      <c r="K2979" s="2">
        <v>45119</v>
      </c>
      <c r="L2979" s="1" t="s">
        <v>4216</v>
      </c>
      <c r="M2979" s="1" t="str">
        <f t="shared" si="230"/>
        <v>Agricultural Extension</v>
      </c>
      <c r="N2979" s="1" t="s">
        <v>4222</v>
      </c>
      <c r="O2979" s="1" t="s">
        <v>4289</v>
      </c>
      <c r="P2979" s="1">
        <v>8731</v>
      </c>
      <c r="Q2979" s="1">
        <v>2158567</v>
      </c>
      <c r="R2979" s="1">
        <f t="shared" si="231"/>
        <v>53608</v>
      </c>
      <c r="S2979" s="4">
        <v>69291.276647978171</v>
      </c>
      <c r="T2979" s="4">
        <v>73297.946852120382</v>
      </c>
      <c r="U2979" s="1">
        <f t="shared" si="232"/>
        <v>2104959</v>
      </c>
      <c r="V2979" s="4">
        <f t="shared" si="233"/>
        <v>2015977.7764999014</v>
      </c>
      <c r="W2979" s="1" t="str">
        <f t="shared" si="234"/>
        <v>Favourable</v>
      </c>
    </row>
    <row r="2980" spans="1:23" x14ac:dyDescent="0.25">
      <c r="A2980" s="1"/>
      <c r="B2980" s="1"/>
      <c r="C2980" s="1"/>
      <c r="D2980" s="1"/>
      <c r="E2980" s="1" t="s">
        <v>5467</v>
      </c>
      <c r="F2980" s="2">
        <v>44297</v>
      </c>
      <c r="G2980" s="3">
        <v>15821</v>
      </c>
      <c r="H2980" s="1"/>
      <c r="I2980" s="1"/>
      <c r="J2980" s="1" t="s">
        <v>8845</v>
      </c>
      <c r="K2980" s="2">
        <v>45105</v>
      </c>
      <c r="L2980" s="1" t="s">
        <v>4216</v>
      </c>
      <c r="M2980" s="1" t="str">
        <f t="shared" si="230"/>
        <v>Agricultural Extension</v>
      </c>
      <c r="N2980" s="1" t="s">
        <v>4210</v>
      </c>
      <c r="O2980" s="1" t="s">
        <v>4330</v>
      </c>
      <c r="P2980" s="1">
        <v>8821</v>
      </c>
      <c r="Q2980" s="1">
        <v>1566191</v>
      </c>
      <c r="R2980" s="1">
        <f t="shared" si="231"/>
        <v>0</v>
      </c>
      <c r="S2980" s="4">
        <v>400957.09213731554</v>
      </c>
      <c r="T2980" s="4">
        <v>204377.60125582514</v>
      </c>
      <c r="U2980" s="1">
        <f t="shared" si="232"/>
        <v>1566191</v>
      </c>
      <c r="V2980" s="4">
        <f t="shared" si="233"/>
        <v>960856.30660685932</v>
      </c>
      <c r="W2980" s="1" t="str">
        <f t="shared" si="234"/>
        <v>Favourable</v>
      </c>
    </row>
    <row r="2981" spans="1:23" x14ac:dyDescent="0.25">
      <c r="A2981" s="1"/>
      <c r="B2981" s="1"/>
      <c r="C2981" s="1"/>
      <c r="D2981" s="1"/>
      <c r="E2981" s="1" t="s">
        <v>8846</v>
      </c>
      <c r="F2981" s="2">
        <v>45191</v>
      </c>
      <c r="G2981" s="3">
        <v>39682</v>
      </c>
      <c r="H2981" s="1"/>
      <c r="I2981" s="1"/>
      <c r="J2981" s="1" t="s">
        <v>8847</v>
      </c>
      <c r="K2981" s="2">
        <v>45156</v>
      </c>
      <c r="L2981" s="1" t="s">
        <v>4200</v>
      </c>
      <c r="M2981" s="1" t="str">
        <f t="shared" si="230"/>
        <v>Social Services</v>
      </c>
      <c r="N2981" s="1" t="s">
        <v>4205</v>
      </c>
      <c r="O2981" s="1" t="s">
        <v>4304</v>
      </c>
      <c r="P2981" s="1">
        <v>6624</v>
      </c>
      <c r="Q2981" s="1">
        <v>801401</v>
      </c>
      <c r="R2981" s="1">
        <f t="shared" si="231"/>
        <v>0</v>
      </c>
      <c r="S2981" s="4">
        <v>255949.45214083709</v>
      </c>
      <c r="T2981" s="4">
        <v>5517.1957397246224</v>
      </c>
      <c r="U2981" s="1">
        <f t="shared" si="232"/>
        <v>801401</v>
      </c>
      <c r="V2981" s="4">
        <f t="shared" si="233"/>
        <v>539934.35211943835</v>
      </c>
      <c r="W2981" s="1" t="str">
        <f t="shared" si="234"/>
        <v>Favourable</v>
      </c>
    </row>
    <row r="2982" spans="1:23" x14ac:dyDescent="0.25">
      <c r="A2982" s="1"/>
      <c r="B2982" s="1"/>
      <c r="C2982" s="1"/>
      <c r="D2982" s="1"/>
      <c r="E2982" s="1" t="s">
        <v>8020</v>
      </c>
      <c r="F2982" s="2">
        <v>44864</v>
      </c>
      <c r="G2982" s="3">
        <v>26198</v>
      </c>
      <c r="H2982" s="1"/>
      <c r="I2982" s="1"/>
      <c r="J2982" s="1" t="s">
        <v>8576</v>
      </c>
      <c r="K2982" s="2">
        <v>44140</v>
      </c>
      <c r="L2982" s="1" t="s">
        <v>4216</v>
      </c>
      <c r="M2982" s="1" t="str">
        <f t="shared" si="230"/>
        <v>Agricultural Extension</v>
      </c>
      <c r="N2982" s="1" t="s">
        <v>4205</v>
      </c>
      <c r="O2982" s="1" t="s">
        <v>4301</v>
      </c>
      <c r="P2982" s="1">
        <v>8992</v>
      </c>
      <c r="Q2982" s="1">
        <v>929515</v>
      </c>
      <c r="R2982" s="1">
        <f t="shared" si="231"/>
        <v>28087</v>
      </c>
      <c r="S2982" s="4">
        <v>21066.227899178582</v>
      </c>
      <c r="T2982" s="4">
        <v>108283.51430504482</v>
      </c>
      <c r="U2982" s="1">
        <f t="shared" si="232"/>
        <v>901428</v>
      </c>
      <c r="V2982" s="4">
        <f t="shared" si="233"/>
        <v>800165.25779577659</v>
      </c>
      <c r="W2982" s="1" t="str">
        <f t="shared" si="234"/>
        <v>Favourable</v>
      </c>
    </row>
    <row r="2983" spans="1:23" x14ac:dyDescent="0.25">
      <c r="A2983" s="1"/>
      <c r="B2983" s="1"/>
      <c r="C2983" s="1"/>
      <c r="D2983" s="1"/>
      <c r="E2983" s="1" t="s">
        <v>8848</v>
      </c>
      <c r="F2983" s="2">
        <v>44227</v>
      </c>
      <c r="G2983" s="3">
        <v>40802</v>
      </c>
      <c r="H2983" s="1"/>
      <c r="I2983" s="1"/>
      <c r="J2983" s="1" t="s">
        <v>8849</v>
      </c>
      <c r="K2983" s="2">
        <v>44941</v>
      </c>
      <c r="L2983" s="1" t="s">
        <v>4204</v>
      </c>
      <c r="M2983" s="1" t="str">
        <f t="shared" si="230"/>
        <v>Education</v>
      </c>
      <c r="N2983" s="1" t="s">
        <v>4205</v>
      </c>
      <c r="O2983" s="1" t="s">
        <v>4388</v>
      </c>
      <c r="P2983" s="1">
        <v>6467</v>
      </c>
      <c r="Q2983" s="1">
        <v>1371047</v>
      </c>
      <c r="R2983" s="1">
        <f t="shared" si="231"/>
        <v>0</v>
      </c>
      <c r="S2983" s="4">
        <v>1039231.9664509567</v>
      </c>
      <c r="T2983" s="4">
        <v>197802.837782722</v>
      </c>
      <c r="U2983" s="1">
        <f t="shared" si="232"/>
        <v>1371047</v>
      </c>
      <c r="V2983" s="4">
        <f t="shared" si="233"/>
        <v>134012.19576632138</v>
      </c>
      <c r="W2983" s="1" t="str">
        <f t="shared" si="234"/>
        <v>Favourable</v>
      </c>
    </row>
    <row r="2984" spans="1:23" x14ac:dyDescent="0.25">
      <c r="A2984" s="1"/>
      <c r="B2984" s="1"/>
      <c r="C2984" s="1"/>
      <c r="D2984" s="1"/>
      <c r="E2984" s="1" t="s">
        <v>6808</v>
      </c>
      <c r="F2984" s="2">
        <v>44005</v>
      </c>
      <c r="G2984" s="3">
        <v>26774</v>
      </c>
      <c r="H2984" s="1"/>
      <c r="I2984" s="1"/>
      <c r="J2984" s="1" t="s">
        <v>8850</v>
      </c>
      <c r="K2984" s="2">
        <v>43916</v>
      </c>
      <c r="L2984" s="1" t="s">
        <v>4218</v>
      </c>
      <c r="M2984" s="1" t="str">
        <f t="shared" si="230"/>
        <v>Infrastructure</v>
      </c>
      <c r="N2984" s="1" t="s">
        <v>4222</v>
      </c>
      <c r="O2984" s="1" t="s">
        <v>4244</v>
      </c>
      <c r="P2984" s="1">
        <v>5708</v>
      </c>
      <c r="Q2984" s="1">
        <v>1784839</v>
      </c>
      <c r="R2984" s="1">
        <f t="shared" si="231"/>
        <v>0</v>
      </c>
      <c r="S2984" s="4">
        <v>1255321.2551040375</v>
      </c>
      <c r="T2984" s="4">
        <v>320775.35371673142</v>
      </c>
      <c r="U2984" s="1">
        <f t="shared" si="232"/>
        <v>1784839</v>
      </c>
      <c r="V2984" s="4">
        <f t="shared" si="233"/>
        <v>208742.391179231</v>
      </c>
      <c r="W2984" s="1" t="str">
        <f t="shared" si="234"/>
        <v>Favourable</v>
      </c>
    </row>
    <row r="2985" spans="1:23" x14ac:dyDescent="0.25">
      <c r="A2985" s="1"/>
      <c r="B2985" s="1"/>
      <c r="C2985" s="1"/>
      <c r="D2985" s="1"/>
      <c r="E2985" s="1" t="s">
        <v>7527</v>
      </c>
      <c r="F2985" s="2">
        <v>45079</v>
      </c>
      <c r="G2985" s="3">
        <v>27111</v>
      </c>
      <c r="H2985" s="1"/>
      <c r="I2985" s="1"/>
      <c r="J2985" s="1" t="s">
        <v>5008</v>
      </c>
      <c r="K2985" s="2">
        <v>44587</v>
      </c>
      <c r="L2985" s="1" t="s">
        <v>4200</v>
      </c>
      <c r="M2985" s="1" t="str">
        <f t="shared" si="230"/>
        <v>Social Services</v>
      </c>
      <c r="N2985" s="1" t="s">
        <v>4222</v>
      </c>
      <c r="O2985" s="1" t="s">
        <v>4335</v>
      </c>
      <c r="P2985" s="1">
        <v>5563</v>
      </c>
      <c r="Q2985" s="1">
        <v>1365301</v>
      </c>
      <c r="R2985" s="1">
        <f t="shared" si="231"/>
        <v>34734</v>
      </c>
      <c r="S2985" s="4">
        <v>173289.1142739041</v>
      </c>
      <c r="T2985" s="4">
        <v>98582.09250347894</v>
      </c>
      <c r="U2985" s="1">
        <f t="shared" si="232"/>
        <v>1330567</v>
      </c>
      <c r="V2985" s="4">
        <f t="shared" si="233"/>
        <v>1093429.7932226169</v>
      </c>
      <c r="W2985" s="1" t="str">
        <f t="shared" si="234"/>
        <v>Favourable</v>
      </c>
    </row>
    <row r="2986" spans="1:23" x14ac:dyDescent="0.25">
      <c r="A2986" s="1"/>
      <c r="B2986" s="1"/>
      <c r="C2986" s="1"/>
      <c r="D2986" s="1"/>
      <c r="E2986" s="1" t="s">
        <v>7758</v>
      </c>
      <c r="F2986" s="2">
        <v>45163</v>
      </c>
      <c r="G2986" s="3">
        <v>46374</v>
      </c>
      <c r="H2986" s="1"/>
      <c r="I2986" s="1"/>
      <c r="J2986" s="1" t="s">
        <v>5006</v>
      </c>
      <c r="K2986" s="2">
        <v>45243</v>
      </c>
      <c r="L2986" s="1" t="s">
        <v>4218</v>
      </c>
      <c r="M2986" s="1" t="str">
        <f t="shared" si="230"/>
        <v>Infrastructure</v>
      </c>
      <c r="N2986" s="1" t="s">
        <v>4205</v>
      </c>
      <c r="O2986" s="1" t="s">
        <v>4250</v>
      </c>
      <c r="P2986" s="1">
        <v>6249</v>
      </c>
      <c r="Q2986" s="1">
        <v>943716</v>
      </c>
      <c r="R2986" s="1">
        <f t="shared" si="231"/>
        <v>85319</v>
      </c>
      <c r="S2986" s="4">
        <v>246140.20343093012</v>
      </c>
      <c r="T2986" s="4">
        <v>47918.66137881227</v>
      </c>
      <c r="U2986" s="1">
        <f t="shared" si="232"/>
        <v>858397</v>
      </c>
      <c r="V2986" s="4">
        <f t="shared" si="233"/>
        <v>649657.13519025757</v>
      </c>
      <c r="W2986" s="1" t="str">
        <f t="shared" si="234"/>
        <v>Favourable</v>
      </c>
    </row>
    <row r="2987" spans="1:23" x14ac:dyDescent="0.25">
      <c r="A2987" s="1"/>
      <c r="B2987" s="1"/>
      <c r="C2987" s="1"/>
      <c r="D2987" s="1"/>
      <c r="E2987" s="1" t="s">
        <v>8851</v>
      </c>
      <c r="F2987" s="2">
        <v>44949</v>
      </c>
      <c r="G2987" s="3">
        <v>37936</v>
      </c>
      <c r="H2987" s="1"/>
      <c r="I2987" s="1"/>
      <c r="J2987" s="1" t="s">
        <v>6226</v>
      </c>
      <c r="K2987" s="2">
        <v>43938</v>
      </c>
      <c r="L2987" s="1" t="s">
        <v>4204</v>
      </c>
      <c r="M2987" s="1" t="str">
        <f t="shared" si="230"/>
        <v>Education</v>
      </c>
      <c r="N2987" s="1" t="s">
        <v>4222</v>
      </c>
      <c r="O2987" s="1" t="s">
        <v>4374</v>
      </c>
      <c r="P2987" s="1">
        <v>7084</v>
      </c>
      <c r="Q2987" s="1">
        <v>1304063</v>
      </c>
      <c r="R2987" s="1">
        <f t="shared" si="231"/>
        <v>40419</v>
      </c>
      <c r="S2987" s="4">
        <v>425893.69597381435</v>
      </c>
      <c r="T2987" s="4">
        <v>66692.839941578204</v>
      </c>
      <c r="U2987" s="1">
        <f t="shared" si="232"/>
        <v>1263644</v>
      </c>
      <c r="V2987" s="4">
        <f t="shared" si="233"/>
        <v>811476.46408460743</v>
      </c>
      <c r="W2987" s="1" t="str">
        <f t="shared" si="234"/>
        <v>Favourable</v>
      </c>
    </row>
    <row r="2988" spans="1:23" x14ac:dyDescent="0.25">
      <c r="A2988" s="1"/>
      <c r="B2988" s="1"/>
      <c r="C2988" s="1"/>
      <c r="D2988" s="1"/>
      <c r="E2988" s="1" t="s">
        <v>8852</v>
      </c>
      <c r="F2988" s="2">
        <v>44839</v>
      </c>
      <c r="G2988" s="3">
        <v>24953</v>
      </c>
      <c r="H2988" s="1"/>
      <c r="I2988" s="1"/>
      <c r="J2988" s="1" t="s">
        <v>8853</v>
      </c>
      <c r="K2988" s="2">
        <v>44310</v>
      </c>
      <c r="L2988" s="1" t="s">
        <v>4212</v>
      </c>
      <c r="M2988" s="1" t="str">
        <f t="shared" si="230"/>
        <v>Agricultural Extension</v>
      </c>
      <c r="N2988" s="1" t="s">
        <v>4210</v>
      </c>
      <c r="O2988" s="1" t="s">
        <v>4233</v>
      </c>
      <c r="P2988" s="1">
        <v>8534</v>
      </c>
      <c r="Q2988" s="1">
        <v>832222</v>
      </c>
      <c r="R2988" s="1">
        <f t="shared" si="231"/>
        <v>0</v>
      </c>
      <c r="S2988" s="4">
        <v>766487.41292917193</v>
      </c>
      <c r="T2988" s="4">
        <v>83011.200455043538</v>
      </c>
      <c r="U2988" s="1">
        <f t="shared" si="232"/>
        <v>832222</v>
      </c>
      <c r="V2988" s="4">
        <f t="shared" si="233"/>
        <v>-17276.61338421551</v>
      </c>
      <c r="W2988" s="1" t="str">
        <f t="shared" si="234"/>
        <v>Adverse</v>
      </c>
    </row>
    <row r="2989" spans="1:23" x14ac:dyDescent="0.25">
      <c r="A2989" s="1"/>
      <c r="B2989" s="1"/>
      <c r="C2989" s="1"/>
      <c r="D2989" s="1"/>
      <c r="E2989" s="1" t="s">
        <v>8854</v>
      </c>
      <c r="F2989" s="2">
        <v>45068</v>
      </c>
      <c r="G2989" s="3">
        <v>20324</v>
      </c>
      <c r="H2989" s="1"/>
      <c r="I2989" s="1"/>
      <c r="J2989" s="1" t="s">
        <v>8855</v>
      </c>
      <c r="K2989" s="2">
        <v>45387</v>
      </c>
      <c r="L2989" s="1" t="s">
        <v>4200</v>
      </c>
      <c r="M2989" s="1" t="str">
        <f t="shared" si="230"/>
        <v>Social Services</v>
      </c>
      <c r="N2989" s="1" t="s">
        <v>4205</v>
      </c>
      <c r="O2989" s="1" t="s">
        <v>4402</v>
      </c>
      <c r="P2989" s="1">
        <v>5896</v>
      </c>
      <c r="Q2989" s="1">
        <v>1973282</v>
      </c>
      <c r="R2989" s="1">
        <f t="shared" si="231"/>
        <v>10820</v>
      </c>
      <c r="S2989" s="4">
        <v>490630.75414135383</v>
      </c>
      <c r="T2989" s="4">
        <v>379004.59410290333</v>
      </c>
      <c r="U2989" s="1">
        <f t="shared" si="232"/>
        <v>1962462</v>
      </c>
      <c r="V2989" s="4">
        <f t="shared" si="233"/>
        <v>1103646.6517557427</v>
      </c>
      <c r="W2989" s="1" t="str">
        <f t="shared" si="234"/>
        <v>Favourable</v>
      </c>
    </row>
    <row r="2990" spans="1:23" x14ac:dyDescent="0.25">
      <c r="A2990" s="1"/>
      <c r="B2990" s="1"/>
      <c r="C2990" s="1"/>
      <c r="D2990" s="1"/>
      <c r="E2990" s="1" t="s">
        <v>8856</v>
      </c>
      <c r="F2990" s="2">
        <v>45288</v>
      </c>
      <c r="G2990" s="3">
        <v>36760</v>
      </c>
      <c r="H2990" s="1"/>
      <c r="I2990" s="1"/>
      <c r="J2990" s="1" t="s">
        <v>8220</v>
      </c>
      <c r="K2990" s="2">
        <v>44412</v>
      </c>
      <c r="L2990" s="1" t="s">
        <v>4204</v>
      </c>
      <c r="M2990" s="1" t="str">
        <f t="shared" si="230"/>
        <v>Education</v>
      </c>
      <c r="N2990" s="1" t="s">
        <v>4222</v>
      </c>
      <c r="O2990" s="1" t="s">
        <v>4441</v>
      </c>
      <c r="P2990" s="1">
        <v>6552</v>
      </c>
      <c r="Q2990" s="1">
        <v>487834</v>
      </c>
      <c r="R2990" s="1">
        <f t="shared" si="231"/>
        <v>35972</v>
      </c>
      <c r="S2990" s="4">
        <v>240760.64162371631</v>
      </c>
      <c r="T2990" s="4">
        <v>80382.345514437242</v>
      </c>
      <c r="U2990" s="1">
        <f t="shared" si="232"/>
        <v>451862</v>
      </c>
      <c r="V2990" s="4">
        <f t="shared" si="233"/>
        <v>166691.01286184648</v>
      </c>
      <c r="W2990" s="1" t="str">
        <f t="shared" si="234"/>
        <v>Favourable</v>
      </c>
    </row>
    <row r="2991" spans="1:23" x14ac:dyDescent="0.25">
      <c r="A2991" s="1"/>
      <c r="B2991" s="1"/>
      <c r="C2991" s="1"/>
      <c r="D2991" s="1"/>
      <c r="E2991" s="1" t="s">
        <v>8857</v>
      </c>
      <c r="F2991" s="2">
        <v>44533</v>
      </c>
      <c r="G2991" s="3">
        <v>58942</v>
      </c>
      <c r="H2991" s="1"/>
      <c r="I2991" s="1"/>
      <c r="J2991" s="1" t="s">
        <v>4277</v>
      </c>
      <c r="K2991" s="2">
        <v>44289</v>
      </c>
      <c r="L2991" s="1" t="s">
        <v>4218</v>
      </c>
      <c r="M2991" s="1" t="str">
        <f t="shared" si="230"/>
        <v>Infrastructure</v>
      </c>
      <c r="N2991" s="1" t="s">
        <v>4222</v>
      </c>
      <c r="O2991" s="1" t="s">
        <v>4270</v>
      </c>
      <c r="P2991" s="1">
        <v>8360</v>
      </c>
      <c r="Q2991" s="1">
        <v>2057609</v>
      </c>
      <c r="R2991" s="1">
        <f t="shared" si="231"/>
        <v>37200</v>
      </c>
      <c r="S2991" s="4">
        <v>1069409.7262086971</v>
      </c>
      <c r="T2991" s="4">
        <v>533050.10142171883</v>
      </c>
      <c r="U2991" s="1">
        <f t="shared" si="232"/>
        <v>2020409</v>
      </c>
      <c r="V2991" s="4">
        <f t="shared" si="233"/>
        <v>455149.17236958398</v>
      </c>
      <c r="W2991" s="1" t="str">
        <f t="shared" si="234"/>
        <v>Favourable</v>
      </c>
    </row>
    <row r="2992" spans="1:23" x14ac:dyDescent="0.25">
      <c r="A2992" s="1"/>
      <c r="B2992" s="1"/>
      <c r="C2992" s="1"/>
      <c r="D2992" s="1"/>
      <c r="E2992" s="1" t="s">
        <v>8858</v>
      </c>
      <c r="F2992" s="2">
        <v>44526</v>
      </c>
      <c r="G2992" s="3">
        <v>24482</v>
      </c>
      <c r="H2992" s="1"/>
      <c r="I2992" s="1"/>
      <c r="J2992" s="1" t="s">
        <v>6981</v>
      </c>
      <c r="K2992" s="2">
        <v>44629</v>
      </c>
      <c r="L2992" s="1" t="s">
        <v>4218</v>
      </c>
      <c r="M2992" s="1" t="str">
        <f t="shared" si="230"/>
        <v>Infrastructure</v>
      </c>
      <c r="N2992" s="1" t="s">
        <v>4205</v>
      </c>
      <c r="O2992" s="1" t="s">
        <v>4264</v>
      </c>
      <c r="P2992" s="1">
        <v>9407</v>
      </c>
      <c r="Q2992" s="1">
        <v>1979357</v>
      </c>
      <c r="R2992" s="1">
        <f t="shared" si="231"/>
        <v>30160</v>
      </c>
      <c r="S2992" s="4">
        <v>1780246.2893829951</v>
      </c>
      <c r="T2992" s="4">
        <v>249568.88014882337</v>
      </c>
      <c r="U2992" s="1">
        <f t="shared" si="232"/>
        <v>1949197</v>
      </c>
      <c r="V2992" s="4">
        <f t="shared" si="233"/>
        <v>-50458.169531818479</v>
      </c>
      <c r="W2992" s="1" t="str">
        <f t="shared" si="234"/>
        <v>Adverse</v>
      </c>
    </row>
    <row r="2993" spans="1:23" x14ac:dyDescent="0.25">
      <c r="A2993" s="1"/>
      <c r="B2993" s="1"/>
      <c r="C2993" s="1"/>
      <c r="D2993" s="1"/>
      <c r="E2993" s="1" t="s">
        <v>8091</v>
      </c>
      <c r="F2993" s="2">
        <v>44384</v>
      </c>
      <c r="G2993" s="3">
        <v>10780</v>
      </c>
      <c r="H2993" s="1"/>
      <c r="I2993" s="1"/>
      <c r="J2993" s="1" t="s">
        <v>6763</v>
      </c>
      <c r="K2993" s="2">
        <v>43901</v>
      </c>
      <c r="L2993" s="1" t="s">
        <v>4200</v>
      </c>
      <c r="M2993" s="1" t="str">
        <f t="shared" si="230"/>
        <v>Social Services</v>
      </c>
      <c r="N2993" s="1" t="s">
        <v>4222</v>
      </c>
      <c r="O2993" s="1" t="s">
        <v>4421</v>
      </c>
      <c r="P2993" s="1">
        <v>8188</v>
      </c>
      <c r="Q2993" s="1">
        <v>835114</v>
      </c>
      <c r="R2993" s="1">
        <f t="shared" si="231"/>
        <v>51708</v>
      </c>
      <c r="S2993" s="4">
        <v>404974.40694708872</v>
      </c>
      <c r="T2993" s="4">
        <v>51939.928238797431</v>
      </c>
      <c r="U2993" s="1">
        <f t="shared" si="232"/>
        <v>783406</v>
      </c>
      <c r="V2993" s="4">
        <f t="shared" si="233"/>
        <v>378199.66481411387</v>
      </c>
      <c r="W2993" s="1" t="str">
        <f t="shared" si="234"/>
        <v>Favourable</v>
      </c>
    </row>
    <row r="2994" spans="1:23" x14ac:dyDescent="0.25">
      <c r="A2994" s="1"/>
      <c r="B2994" s="1"/>
      <c r="C2994" s="1"/>
      <c r="D2994" s="1"/>
      <c r="E2994" s="1" t="s">
        <v>8758</v>
      </c>
      <c r="F2994" s="2">
        <v>45224</v>
      </c>
      <c r="G2994" s="3">
        <v>10894</v>
      </c>
      <c r="H2994" s="1"/>
      <c r="I2994" s="1"/>
      <c r="J2994" s="1" t="s">
        <v>5390</v>
      </c>
      <c r="K2994" s="2">
        <v>43976</v>
      </c>
      <c r="L2994" s="1" t="s">
        <v>4200</v>
      </c>
      <c r="M2994" s="1" t="str">
        <f t="shared" si="230"/>
        <v>Social Services</v>
      </c>
      <c r="N2994" s="1" t="s">
        <v>4205</v>
      </c>
      <c r="O2994" s="1" t="s">
        <v>4259</v>
      </c>
      <c r="P2994" s="1">
        <v>7474</v>
      </c>
      <c r="Q2994" s="1">
        <v>1151884</v>
      </c>
      <c r="R2994" s="1">
        <f t="shared" si="231"/>
        <v>57802</v>
      </c>
      <c r="S2994" s="4">
        <v>376954.55620178627</v>
      </c>
      <c r="T2994" s="4">
        <v>52298.212099670818</v>
      </c>
      <c r="U2994" s="1">
        <f t="shared" si="232"/>
        <v>1094082</v>
      </c>
      <c r="V2994" s="4">
        <f t="shared" si="233"/>
        <v>722631.23169854283</v>
      </c>
      <c r="W2994" s="1" t="str">
        <f t="shared" si="234"/>
        <v>Favourable</v>
      </c>
    </row>
    <row r="2995" spans="1:23" x14ac:dyDescent="0.25">
      <c r="A2995" s="1"/>
      <c r="B2995" s="1"/>
      <c r="C2995" s="1"/>
      <c r="D2995" s="1"/>
      <c r="E2995" s="1" t="s">
        <v>8859</v>
      </c>
      <c r="F2995" s="2">
        <v>45165</v>
      </c>
      <c r="G2995" s="3">
        <v>19401</v>
      </c>
      <c r="H2995" s="1"/>
      <c r="I2995" s="1"/>
      <c r="J2995" s="1" t="s">
        <v>8860</v>
      </c>
      <c r="K2995" s="2">
        <v>45165</v>
      </c>
      <c r="L2995" s="1" t="s">
        <v>4200</v>
      </c>
      <c r="M2995" s="1" t="str">
        <f t="shared" si="230"/>
        <v>Social Services</v>
      </c>
      <c r="N2995" s="1" t="s">
        <v>4205</v>
      </c>
      <c r="O2995" s="1" t="s">
        <v>4345</v>
      </c>
      <c r="P2995" s="1">
        <v>8132</v>
      </c>
      <c r="Q2995" s="1">
        <v>366805</v>
      </c>
      <c r="R2995" s="1">
        <f t="shared" si="231"/>
        <v>56793</v>
      </c>
      <c r="S2995" s="4">
        <v>323628.75333300227</v>
      </c>
      <c r="T2995" s="4">
        <v>46941.196364660602</v>
      </c>
      <c r="U2995" s="1">
        <f t="shared" si="232"/>
        <v>310012</v>
      </c>
      <c r="V2995" s="4">
        <f t="shared" si="233"/>
        <v>-3764.9496976628434</v>
      </c>
      <c r="W2995" s="1" t="str">
        <f t="shared" si="234"/>
        <v>Adverse</v>
      </c>
    </row>
    <row r="2996" spans="1:23" x14ac:dyDescent="0.25">
      <c r="A2996" s="1"/>
      <c r="B2996" s="1"/>
      <c r="C2996" s="1"/>
      <c r="D2996" s="1"/>
      <c r="E2996" s="1" t="s">
        <v>6573</v>
      </c>
      <c r="F2996" s="2">
        <v>45405</v>
      </c>
      <c r="G2996" s="3">
        <v>52578</v>
      </c>
      <c r="H2996" s="1"/>
      <c r="I2996" s="1"/>
      <c r="J2996" s="1" t="s">
        <v>8861</v>
      </c>
      <c r="K2996" s="2">
        <v>45306</v>
      </c>
      <c r="L2996" s="1" t="s">
        <v>4216</v>
      </c>
      <c r="M2996" s="1" t="str">
        <f t="shared" si="230"/>
        <v>Agricultural Extension</v>
      </c>
      <c r="N2996" s="1" t="s">
        <v>4210</v>
      </c>
      <c r="O2996" s="1" t="s">
        <v>4402</v>
      </c>
      <c r="P2996" s="1">
        <v>6058</v>
      </c>
      <c r="Q2996" s="1">
        <v>1945013</v>
      </c>
      <c r="R2996" s="1">
        <f t="shared" si="231"/>
        <v>0</v>
      </c>
      <c r="S2996" s="4">
        <v>1331462.1981836972</v>
      </c>
      <c r="T2996" s="4">
        <v>460283.73060091754</v>
      </c>
      <c r="U2996" s="1">
        <f t="shared" si="232"/>
        <v>1945013</v>
      </c>
      <c r="V2996" s="4">
        <f t="shared" si="233"/>
        <v>153267.07121538534</v>
      </c>
      <c r="W2996" s="1" t="str">
        <f t="shared" si="234"/>
        <v>Favourable</v>
      </c>
    </row>
    <row r="2997" spans="1:23" x14ac:dyDescent="0.25">
      <c r="A2997" s="1"/>
      <c r="B2997" s="1"/>
      <c r="C2997" s="1"/>
      <c r="D2997" s="1"/>
      <c r="E2997" s="1" t="s">
        <v>6918</v>
      </c>
      <c r="F2997" s="2">
        <v>44654</v>
      </c>
      <c r="G2997" s="3">
        <v>57826</v>
      </c>
      <c r="H2997" s="1"/>
      <c r="I2997" s="1"/>
      <c r="J2997" s="1" t="s">
        <v>7585</v>
      </c>
      <c r="K2997" s="2">
        <v>45041</v>
      </c>
      <c r="L2997" s="1" t="s">
        <v>4204</v>
      </c>
      <c r="M2997" s="1" t="str">
        <f t="shared" si="230"/>
        <v>Education</v>
      </c>
      <c r="N2997" s="1" t="s">
        <v>4205</v>
      </c>
      <c r="O2997" s="1" t="s">
        <v>4233</v>
      </c>
      <c r="P2997" s="1">
        <v>5851</v>
      </c>
      <c r="Q2997" s="1">
        <v>469585</v>
      </c>
      <c r="R2997" s="1">
        <f t="shared" si="231"/>
        <v>40018</v>
      </c>
      <c r="S2997" s="4">
        <v>116591.44244437189</v>
      </c>
      <c r="T2997" s="4">
        <v>153659.86897308053</v>
      </c>
      <c r="U2997" s="1">
        <f t="shared" si="232"/>
        <v>429567</v>
      </c>
      <c r="V2997" s="4">
        <f t="shared" si="233"/>
        <v>199333.68858254759</v>
      </c>
      <c r="W2997" s="1" t="str">
        <f t="shared" si="234"/>
        <v>Favourable</v>
      </c>
    </row>
    <row r="2998" spans="1:23" x14ac:dyDescent="0.25">
      <c r="A2998" s="1"/>
      <c r="B2998" s="1"/>
      <c r="C2998" s="1"/>
      <c r="D2998" s="1"/>
      <c r="E2998" s="1" t="s">
        <v>8862</v>
      </c>
      <c r="F2998" s="2">
        <v>44781</v>
      </c>
      <c r="G2998" s="3">
        <v>43183</v>
      </c>
      <c r="H2998" s="1"/>
      <c r="I2998" s="1"/>
      <c r="J2998" s="1" t="s">
        <v>8024</v>
      </c>
      <c r="K2998" s="2">
        <v>43911</v>
      </c>
      <c r="L2998" s="1" t="s">
        <v>4216</v>
      </c>
      <c r="M2998" s="1" t="str">
        <f t="shared" si="230"/>
        <v>Agricultural Extension</v>
      </c>
      <c r="N2998" s="1" t="s">
        <v>4205</v>
      </c>
      <c r="O2998" s="1" t="s">
        <v>4479</v>
      </c>
      <c r="P2998" s="1">
        <v>5594</v>
      </c>
      <c r="Q2998" s="1">
        <v>788094</v>
      </c>
      <c r="R2998" s="1">
        <f t="shared" si="231"/>
        <v>11289</v>
      </c>
      <c r="S2998" s="4">
        <v>66872.735221834431</v>
      </c>
      <c r="T2998" s="4">
        <v>123815.56224285411</v>
      </c>
      <c r="U2998" s="1">
        <f t="shared" si="232"/>
        <v>776805</v>
      </c>
      <c r="V2998" s="4">
        <f t="shared" si="233"/>
        <v>597405.70253531146</v>
      </c>
      <c r="W2998" s="1" t="str">
        <f t="shared" si="234"/>
        <v>Favourable</v>
      </c>
    </row>
    <row r="2999" spans="1:23" x14ac:dyDescent="0.25">
      <c r="A2999" s="1"/>
      <c r="B2999" s="1"/>
      <c r="C2999" s="1"/>
      <c r="D2999" s="1"/>
      <c r="E2999" s="1" t="s">
        <v>8863</v>
      </c>
      <c r="F2999" s="2">
        <v>45282</v>
      </c>
      <c r="G2999" s="3">
        <v>27202</v>
      </c>
      <c r="H2999" s="1"/>
      <c r="I2999" s="1"/>
      <c r="J2999" s="1" t="s">
        <v>8864</v>
      </c>
      <c r="K2999" s="2">
        <v>45292</v>
      </c>
      <c r="L2999" s="1" t="s">
        <v>4200</v>
      </c>
      <c r="M2999" s="1" t="str">
        <f t="shared" si="230"/>
        <v>Social Services</v>
      </c>
      <c r="N2999" s="1" t="s">
        <v>4210</v>
      </c>
      <c r="O2999" s="1" t="s">
        <v>4226</v>
      </c>
      <c r="P2999" s="1">
        <v>6652</v>
      </c>
      <c r="Q2999" s="1">
        <v>836247</v>
      </c>
      <c r="R2999" s="1">
        <f t="shared" si="231"/>
        <v>0</v>
      </c>
      <c r="S2999" s="4">
        <v>591256.16332187981</v>
      </c>
      <c r="T2999" s="4">
        <v>73345.634744834781</v>
      </c>
      <c r="U2999" s="1">
        <f t="shared" si="232"/>
        <v>836247</v>
      </c>
      <c r="V2999" s="4">
        <f t="shared" si="233"/>
        <v>171645.20193328545</v>
      </c>
      <c r="W2999" s="1" t="str">
        <f t="shared" si="234"/>
        <v>Favourable</v>
      </c>
    </row>
    <row r="3000" spans="1:23" x14ac:dyDescent="0.25">
      <c r="A3000" s="1"/>
      <c r="B3000" s="1"/>
      <c r="C3000" s="1"/>
      <c r="D3000" s="1"/>
      <c r="E3000" s="1" t="s">
        <v>8865</v>
      </c>
      <c r="F3000" s="2">
        <v>44398</v>
      </c>
      <c r="G3000" s="3">
        <v>24128</v>
      </c>
      <c r="H3000" s="1"/>
      <c r="I3000" s="1"/>
      <c r="J3000" s="1" t="s">
        <v>8483</v>
      </c>
      <c r="K3000" s="2">
        <v>45156</v>
      </c>
      <c r="L3000" s="1" t="s">
        <v>4200</v>
      </c>
      <c r="M3000" s="1" t="str">
        <f t="shared" si="230"/>
        <v>Social Services</v>
      </c>
      <c r="N3000" s="1" t="s">
        <v>4210</v>
      </c>
      <c r="O3000" s="1" t="s">
        <v>4314</v>
      </c>
      <c r="P3000" s="1">
        <v>9410</v>
      </c>
      <c r="Q3000" s="1">
        <v>948999</v>
      </c>
      <c r="R3000" s="1">
        <f t="shared" si="231"/>
        <v>12996</v>
      </c>
      <c r="S3000" s="4">
        <v>729259.35473510553</v>
      </c>
      <c r="T3000" s="4">
        <v>240316.61628183341</v>
      </c>
      <c r="U3000" s="1">
        <f t="shared" si="232"/>
        <v>936003</v>
      </c>
      <c r="V3000" s="4">
        <f t="shared" si="233"/>
        <v>-20576.971016938915</v>
      </c>
      <c r="W3000" s="1" t="str">
        <f t="shared" si="234"/>
        <v>Adverse</v>
      </c>
    </row>
    <row r="3001" spans="1:23" x14ac:dyDescent="0.25">
      <c r="A3001" s="1"/>
      <c r="B3001" s="1"/>
      <c r="C3001" s="1"/>
      <c r="D3001" s="1"/>
      <c r="E3001" s="1" t="s">
        <v>4731</v>
      </c>
      <c r="F3001" s="2">
        <v>44182</v>
      </c>
      <c r="G3001" s="3">
        <v>12929</v>
      </c>
      <c r="H3001" s="1"/>
      <c r="I3001" s="1"/>
      <c r="J3001" s="1" t="s">
        <v>8866</v>
      </c>
      <c r="K3001" s="2">
        <v>44971</v>
      </c>
      <c r="L3001" s="1" t="s">
        <v>4200</v>
      </c>
      <c r="M3001" s="1" t="str">
        <f t="shared" si="230"/>
        <v>Social Services</v>
      </c>
      <c r="N3001" s="1" t="s">
        <v>4222</v>
      </c>
      <c r="O3001" s="1" t="s">
        <v>4241</v>
      </c>
      <c r="P3001" s="1">
        <v>6354</v>
      </c>
      <c r="Q3001" s="1">
        <v>1467110</v>
      </c>
      <c r="R3001" s="1">
        <f t="shared" si="231"/>
        <v>13728</v>
      </c>
      <c r="S3001" s="4">
        <v>189704.32050484882</v>
      </c>
      <c r="T3001" s="4">
        <v>86493.793060881275</v>
      </c>
      <c r="U3001" s="1">
        <f t="shared" si="232"/>
        <v>1453382</v>
      </c>
      <c r="V3001" s="4">
        <f t="shared" si="233"/>
        <v>1190911.8864342698</v>
      </c>
      <c r="W3001" s="1" t="str">
        <f t="shared" si="234"/>
        <v>Favourable</v>
      </c>
    </row>
    <row r="3002" spans="1:23" x14ac:dyDescent="0.25">
      <c r="A3002" s="1"/>
      <c r="B3002" s="1"/>
      <c r="C3002" s="1"/>
      <c r="D3002" s="1"/>
      <c r="E3002" s="1" t="s">
        <v>5395</v>
      </c>
      <c r="F3002" s="2">
        <v>44274</v>
      </c>
      <c r="G3002" s="3">
        <v>26053</v>
      </c>
      <c r="H3002" s="1"/>
      <c r="I3002" s="1"/>
      <c r="J3002" s="1" t="s">
        <v>5902</v>
      </c>
      <c r="K3002" s="2">
        <v>44136</v>
      </c>
      <c r="L3002" s="1" t="s">
        <v>4218</v>
      </c>
      <c r="M3002" s="1" t="str">
        <f t="shared" si="230"/>
        <v>Infrastructure</v>
      </c>
      <c r="N3002" s="1" t="s">
        <v>4210</v>
      </c>
      <c r="O3002" s="1" t="s">
        <v>4458</v>
      </c>
      <c r="P3002" s="1">
        <v>5916</v>
      </c>
      <c r="Q3002" s="1">
        <v>1039620</v>
      </c>
      <c r="R3002" s="1">
        <f t="shared" si="231"/>
        <v>43786</v>
      </c>
      <c r="S3002" s="4">
        <v>646361.55631424673</v>
      </c>
      <c r="T3002" s="4">
        <v>130002.40060802012</v>
      </c>
      <c r="U3002" s="1">
        <f t="shared" si="232"/>
        <v>995834</v>
      </c>
      <c r="V3002" s="4">
        <f t="shared" si="233"/>
        <v>263256.04307773313</v>
      </c>
      <c r="W3002" s="1" t="str">
        <f t="shared" si="234"/>
        <v>Favourable</v>
      </c>
    </row>
    <row r="3003" spans="1:23" x14ac:dyDescent="0.25">
      <c r="A3003" s="1"/>
      <c r="B3003" s="1"/>
      <c r="C3003" s="1"/>
      <c r="D3003" s="1"/>
      <c r="E3003" s="1" t="s">
        <v>8867</v>
      </c>
      <c r="F3003" s="2">
        <v>44990</v>
      </c>
      <c r="G3003" s="3">
        <v>31021</v>
      </c>
      <c r="H3003" s="1"/>
      <c r="I3003" s="1"/>
      <c r="J3003" s="1" t="s">
        <v>8868</v>
      </c>
      <c r="K3003" s="2">
        <v>44014</v>
      </c>
      <c r="L3003" s="1" t="s">
        <v>4200</v>
      </c>
      <c r="M3003" s="1" t="str">
        <f t="shared" si="230"/>
        <v>Social Services</v>
      </c>
      <c r="N3003" s="1" t="s">
        <v>4205</v>
      </c>
      <c r="O3003" s="1" t="s">
        <v>4233</v>
      </c>
      <c r="P3003" s="1">
        <v>9148</v>
      </c>
      <c r="Q3003" s="1">
        <v>1420503</v>
      </c>
      <c r="R3003" s="1">
        <f t="shared" si="231"/>
        <v>0</v>
      </c>
      <c r="S3003" s="4">
        <v>363365.63295006572</v>
      </c>
      <c r="T3003" s="4">
        <v>407986.75699765276</v>
      </c>
      <c r="U3003" s="1">
        <f t="shared" si="232"/>
        <v>1420503</v>
      </c>
      <c r="V3003" s="4">
        <f t="shared" si="233"/>
        <v>649150.61005228152</v>
      </c>
      <c r="W3003" s="1" t="str">
        <f t="shared" si="234"/>
        <v>Favourable</v>
      </c>
    </row>
    <row r="3004" spans="1:23" x14ac:dyDescent="0.25">
      <c r="A3004" s="1"/>
      <c r="B3004" s="1"/>
      <c r="C3004" s="1"/>
      <c r="D3004" s="1"/>
      <c r="E3004" s="1" t="s">
        <v>4537</v>
      </c>
      <c r="F3004" s="2">
        <v>45197</v>
      </c>
      <c r="G3004" s="3">
        <v>56730</v>
      </c>
      <c r="H3004" s="1"/>
      <c r="I3004" s="1"/>
      <c r="J3004" s="1" t="s">
        <v>8869</v>
      </c>
      <c r="K3004" s="2">
        <v>44604</v>
      </c>
      <c r="L3004" s="1" t="s">
        <v>4204</v>
      </c>
      <c r="M3004" s="1" t="str">
        <f t="shared" si="230"/>
        <v>Education</v>
      </c>
      <c r="N3004" s="1" t="s">
        <v>4205</v>
      </c>
      <c r="O3004" s="1" t="s">
        <v>4374</v>
      </c>
      <c r="P3004" s="1">
        <v>9255</v>
      </c>
      <c r="Q3004" s="1">
        <v>1663512</v>
      </c>
      <c r="R3004" s="1">
        <f t="shared" si="231"/>
        <v>0</v>
      </c>
      <c r="S3004" s="4">
        <v>362616.69831725105</v>
      </c>
      <c r="T3004" s="4">
        <v>124589.08776027244</v>
      </c>
      <c r="U3004" s="1">
        <f t="shared" si="232"/>
        <v>1663512</v>
      </c>
      <c r="V3004" s="4">
        <f t="shared" si="233"/>
        <v>1176306.2139224764</v>
      </c>
      <c r="W3004" s="1" t="str">
        <f t="shared" si="234"/>
        <v>Favourable</v>
      </c>
    </row>
    <row r="3005" spans="1:23" x14ac:dyDescent="0.25">
      <c r="A3005" s="1"/>
      <c r="B3005" s="1"/>
      <c r="C3005" s="1"/>
      <c r="D3005" s="1"/>
      <c r="E3005" s="1" t="s">
        <v>6862</v>
      </c>
      <c r="F3005" s="2">
        <v>44522</v>
      </c>
      <c r="G3005" s="3">
        <v>35207</v>
      </c>
      <c r="H3005" s="1"/>
      <c r="I3005" s="1"/>
      <c r="J3005" s="1" t="s">
        <v>8870</v>
      </c>
      <c r="K3005" s="2">
        <v>43955</v>
      </c>
      <c r="L3005" s="1" t="s">
        <v>4200</v>
      </c>
      <c r="M3005" s="1" t="str">
        <f t="shared" si="230"/>
        <v>Social Services</v>
      </c>
      <c r="N3005" s="1" t="s">
        <v>4205</v>
      </c>
      <c r="O3005" s="1" t="s">
        <v>4241</v>
      </c>
      <c r="P3005" s="1">
        <v>6108</v>
      </c>
      <c r="Q3005" s="1">
        <v>2277976</v>
      </c>
      <c r="R3005" s="1">
        <f t="shared" si="231"/>
        <v>38678</v>
      </c>
      <c r="S3005" s="4">
        <v>2021480.0565371974</v>
      </c>
      <c r="T3005" s="4">
        <v>492173.12998609763</v>
      </c>
      <c r="U3005" s="1">
        <f t="shared" si="232"/>
        <v>2239298</v>
      </c>
      <c r="V3005" s="4">
        <f t="shared" si="233"/>
        <v>-235677.18652329501</v>
      </c>
      <c r="W3005" s="1" t="str">
        <f t="shared" si="234"/>
        <v>Adverse</v>
      </c>
    </row>
    <row r="3006" spans="1:23" x14ac:dyDescent="0.25">
      <c r="A3006" s="1"/>
      <c r="B3006" s="1"/>
      <c r="C3006" s="1"/>
      <c r="D3006" s="1"/>
      <c r="E3006" s="1" t="s">
        <v>8376</v>
      </c>
      <c r="F3006" s="2">
        <v>44566</v>
      </c>
      <c r="G3006" s="3">
        <v>56999</v>
      </c>
      <c r="H3006" s="1"/>
      <c r="I3006" s="1"/>
      <c r="J3006" s="1" t="s">
        <v>8871</v>
      </c>
      <c r="K3006" s="2">
        <v>45184</v>
      </c>
      <c r="L3006" s="1" t="s">
        <v>4200</v>
      </c>
      <c r="M3006" s="1" t="str">
        <f t="shared" si="230"/>
        <v>Social Services</v>
      </c>
      <c r="N3006" s="1" t="s">
        <v>4205</v>
      </c>
      <c r="O3006" s="1" t="s">
        <v>4441</v>
      </c>
      <c r="P3006" s="1">
        <v>6691</v>
      </c>
      <c r="Q3006" s="1">
        <v>2398380</v>
      </c>
      <c r="R3006" s="1">
        <f t="shared" si="231"/>
        <v>0</v>
      </c>
      <c r="S3006" s="4">
        <v>2221023.3545651846</v>
      </c>
      <c r="T3006" s="4">
        <v>152682.68117535693</v>
      </c>
      <c r="U3006" s="1">
        <f t="shared" si="232"/>
        <v>2398380</v>
      </c>
      <c r="V3006" s="4">
        <f t="shared" si="233"/>
        <v>24673.964259458706</v>
      </c>
      <c r="W3006" s="1" t="str">
        <f t="shared" si="234"/>
        <v>Favourable</v>
      </c>
    </row>
    <row r="3007" spans="1:23" x14ac:dyDescent="0.25">
      <c r="A3007" s="1"/>
      <c r="B3007" s="1"/>
      <c r="C3007" s="1"/>
      <c r="D3007" s="1"/>
      <c r="E3007" s="1" t="s">
        <v>6818</v>
      </c>
      <c r="F3007" s="2">
        <v>45349</v>
      </c>
      <c r="G3007" s="3">
        <v>32278</v>
      </c>
      <c r="H3007" s="1"/>
      <c r="I3007" s="1"/>
      <c r="J3007" s="1" t="s">
        <v>4902</v>
      </c>
      <c r="K3007" s="2">
        <v>44142</v>
      </c>
      <c r="L3007" s="1" t="s">
        <v>4218</v>
      </c>
      <c r="M3007" s="1" t="str">
        <f t="shared" si="230"/>
        <v>Infrastructure</v>
      </c>
      <c r="N3007" s="1" t="s">
        <v>4205</v>
      </c>
      <c r="O3007" s="1" t="s">
        <v>4253</v>
      </c>
      <c r="P3007" s="1">
        <v>8078</v>
      </c>
      <c r="Q3007" s="1">
        <v>1998970</v>
      </c>
      <c r="R3007" s="1">
        <f t="shared" si="231"/>
        <v>41524</v>
      </c>
      <c r="S3007" s="4">
        <v>319251.84326225845</v>
      </c>
      <c r="T3007" s="4">
        <v>942.82907211544295</v>
      </c>
      <c r="U3007" s="1">
        <f t="shared" si="232"/>
        <v>1957446</v>
      </c>
      <c r="V3007" s="4">
        <f t="shared" si="233"/>
        <v>1678775.3276656261</v>
      </c>
      <c r="W3007" s="1" t="str">
        <f t="shared" si="234"/>
        <v>Favourable</v>
      </c>
    </row>
    <row r="3008" spans="1:23" x14ac:dyDescent="0.25">
      <c r="A3008" s="1"/>
      <c r="B3008" s="1"/>
      <c r="C3008" s="1"/>
      <c r="D3008" s="1"/>
      <c r="E3008" s="1" t="s">
        <v>8412</v>
      </c>
      <c r="F3008" s="2">
        <v>44888</v>
      </c>
      <c r="G3008" s="3">
        <v>11481</v>
      </c>
      <c r="H3008" s="1"/>
      <c r="I3008" s="1"/>
      <c r="J3008" s="1" t="s">
        <v>8872</v>
      </c>
      <c r="K3008" s="2">
        <v>45311</v>
      </c>
      <c r="L3008" s="1" t="s">
        <v>4204</v>
      </c>
      <c r="M3008" s="1" t="str">
        <f t="shared" si="230"/>
        <v>Education</v>
      </c>
      <c r="N3008" s="1" t="s">
        <v>4210</v>
      </c>
      <c r="O3008" s="1" t="s">
        <v>4335</v>
      </c>
      <c r="P3008" s="1">
        <v>6594</v>
      </c>
      <c r="Q3008" s="1">
        <v>1009661</v>
      </c>
      <c r="R3008" s="1">
        <f t="shared" si="231"/>
        <v>0</v>
      </c>
      <c r="S3008" s="4">
        <v>992129.84990748786</v>
      </c>
      <c r="T3008" s="4">
        <v>244651.49446363447</v>
      </c>
      <c r="U3008" s="1">
        <f t="shared" si="232"/>
        <v>1009661</v>
      </c>
      <c r="V3008" s="4">
        <f t="shared" si="233"/>
        <v>-227120.34437112231</v>
      </c>
      <c r="W3008" s="1" t="str">
        <f t="shared" si="234"/>
        <v>Adverse</v>
      </c>
    </row>
    <row r="3009" spans="1:23" x14ac:dyDescent="0.25">
      <c r="A3009" s="1"/>
      <c r="B3009" s="1"/>
      <c r="C3009" s="1"/>
      <c r="D3009" s="1"/>
      <c r="E3009" s="1" t="s">
        <v>8133</v>
      </c>
      <c r="F3009" s="2">
        <v>44144</v>
      </c>
      <c r="G3009" s="3">
        <v>12032</v>
      </c>
      <c r="H3009" s="1"/>
      <c r="I3009" s="1"/>
      <c r="J3009" s="1" t="s">
        <v>8394</v>
      </c>
      <c r="K3009" s="2">
        <v>44027</v>
      </c>
      <c r="L3009" s="1" t="s">
        <v>4218</v>
      </c>
      <c r="M3009" s="1" t="str">
        <f t="shared" si="230"/>
        <v>Infrastructure</v>
      </c>
      <c r="N3009" s="1" t="s">
        <v>4210</v>
      </c>
      <c r="O3009" s="1" t="s">
        <v>4338</v>
      </c>
      <c r="P3009" s="1">
        <v>8335</v>
      </c>
      <c r="Q3009" s="1">
        <v>2334361</v>
      </c>
      <c r="R3009" s="1">
        <f t="shared" si="231"/>
        <v>27621</v>
      </c>
      <c r="S3009" s="4">
        <v>2176125.775029263</v>
      </c>
      <c r="T3009" s="4">
        <v>623459.64530030906</v>
      </c>
      <c r="U3009" s="1">
        <f t="shared" si="232"/>
        <v>2306740</v>
      </c>
      <c r="V3009" s="4">
        <f t="shared" si="233"/>
        <v>-465224.42032957217</v>
      </c>
      <c r="W3009" s="1" t="str">
        <f t="shared" si="234"/>
        <v>Adverse</v>
      </c>
    </row>
    <row r="3010" spans="1:23" x14ac:dyDescent="0.25">
      <c r="A3010" s="1"/>
      <c r="B3010" s="1"/>
      <c r="C3010" s="1"/>
      <c r="D3010" s="1"/>
      <c r="E3010" s="1" t="s">
        <v>8217</v>
      </c>
      <c r="F3010" s="2">
        <v>44609</v>
      </c>
      <c r="G3010" s="3">
        <v>19351</v>
      </c>
      <c r="H3010" s="1"/>
      <c r="I3010" s="1"/>
      <c r="J3010" s="1" t="s">
        <v>7573</v>
      </c>
      <c r="K3010" s="2">
        <v>44590</v>
      </c>
      <c r="L3010" s="1" t="s">
        <v>4212</v>
      </c>
      <c r="M3010" s="1" t="str">
        <f t="shared" si="230"/>
        <v>Agricultural Extension</v>
      </c>
      <c r="N3010" s="1" t="s">
        <v>4205</v>
      </c>
      <c r="O3010" s="1" t="s">
        <v>4267</v>
      </c>
      <c r="P3010" s="1">
        <v>8219</v>
      </c>
      <c r="Q3010" s="1">
        <v>529607</v>
      </c>
      <c r="R3010" s="1">
        <f t="shared" si="231"/>
        <v>24909</v>
      </c>
      <c r="S3010" s="4">
        <v>503018.70110604097</v>
      </c>
      <c r="T3010" s="4">
        <v>132300.79181933257</v>
      </c>
      <c r="U3010" s="1">
        <f t="shared" si="232"/>
        <v>504698</v>
      </c>
      <c r="V3010" s="4">
        <f t="shared" si="233"/>
        <v>-105712.4929253736</v>
      </c>
      <c r="W3010" s="1" t="str">
        <f t="shared" si="234"/>
        <v>Adverse</v>
      </c>
    </row>
    <row r="3011" spans="1:23" x14ac:dyDescent="0.25">
      <c r="A3011" s="1"/>
      <c r="B3011" s="1"/>
      <c r="C3011" s="1"/>
      <c r="D3011" s="1"/>
      <c r="E3011" s="1" t="s">
        <v>7789</v>
      </c>
      <c r="F3011" s="2">
        <v>44080</v>
      </c>
      <c r="G3011" s="3">
        <v>10098</v>
      </c>
      <c r="H3011" s="1"/>
      <c r="I3011" s="1"/>
      <c r="J3011" s="1" t="s">
        <v>8873</v>
      </c>
      <c r="K3011" s="2">
        <v>44837</v>
      </c>
      <c r="L3011" s="1" t="s">
        <v>4200</v>
      </c>
      <c r="M3011" s="1" t="str">
        <f t="shared" ref="M3011:M3074" si="235">INDEX($A:$B,MATCH($L3011,$A:$A,0),2)</f>
        <v>Social Services</v>
      </c>
      <c r="N3011" s="1" t="s">
        <v>4205</v>
      </c>
      <c r="O3011" s="1" t="s">
        <v>4479</v>
      </c>
      <c r="P3011" s="1">
        <v>8799</v>
      </c>
      <c r="Q3011" s="1">
        <v>1578868</v>
      </c>
      <c r="R3011" s="1">
        <f t="shared" ref="R3011:R3074" si="236">_xlfn.XLOOKUP($J3011,$E:$E,$G:$G,0,0,1)</f>
        <v>0</v>
      </c>
      <c r="S3011" s="4">
        <v>1446998.1888192666</v>
      </c>
      <c r="T3011" s="4">
        <v>168752.26398438399</v>
      </c>
      <c r="U3011" s="1">
        <f t="shared" ref="U3011:U3074" si="237">Q3011-R3011</f>
        <v>1578868</v>
      </c>
      <c r="V3011" s="4">
        <f t="shared" ref="V3011:V3074" si="238">Q3011-(S3011+T3011)</f>
        <v>-36882.452803650638</v>
      </c>
      <c r="W3011" s="1" t="str">
        <f t="shared" ref="W3011:W3074" si="239">IF(V3011&gt;=0,"Favourable","Adverse")</f>
        <v>Adverse</v>
      </c>
    </row>
    <row r="3012" spans="1:23" x14ac:dyDescent="0.25">
      <c r="A3012" s="1"/>
      <c r="B3012" s="1"/>
      <c r="C3012" s="1"/>
      <c r="D3012" s="1"/>
      <c r="E3012" s="1" t="s">
        <v>8874</v>
      </c>
      <c r="F3012" s="2">
        <v>45392</v>
      </c>
      <c r="G3012" s="3">
        <v>42723</v>
      </c>
      <c r="H3012" s="1"/>
      <c r="I3012" s="1"/>
      <c r="J3012" s="1" t="s">
        <v>8875</v>
      </c>
      <c r="K3012" s="2">
        <v>43964</v>
      </c>
      <c r="L3012" s="1" t="s">
        <v>4212</v>
      </c>
      <c r="M3012" s="1" t="str">
        <f t="shared" si="235"/>
        <v>Agricultural Extension</v>
      </c>
      <c r="N3012" s="1" t="s">
        <v>4210</v>
      </c>
      <c r="O3012" s="1" t="s">
        <v>4206</v>
      </c>
      <c r="P3012" s="1">
        <v>6576</v>
      </c>
      <c r="Q3012" s="1">
        <v>677796</v>
      </c>
      <c r="R3012" s="1">
        <f t="shared" si="236"/>
        <v>47603</v>
      </c>
      <c r="S3012" s="4">
        <v>312811.22844928241</v>
      </c>
      <c r="T3012" s="4">
        <v>166904.02171679828</v>
      </c>
      <c r="U3012" s="1">
        <f t="shared" si="237"/>
        <v>630193</v>
      </c>
      <c r="V3012" s="4">
        <f t="shared" si="238"/>
        <v>198080.74983391934</v>
      </c>
      <c r="W3012" s="1" t="str">
        <f t="shared" si="239"/>
        <v>Favourable</v>
      </c>
    </row>
    <row r="3013" spans="1:23" x14ac:dyDescent="0.25">
      <c r="A3013" s="1"/>
      <c r="B3013" s="1"/>
      <c r="C3013" s="1"/>
      <c r="D3013" s="1"/>
      <c r="E3013" s="1" t="s">
        <v>8876</v>
      </c>
      <c r="F3013" s="2">
        <v>44314</v>
      </c>
      <c r="G3013" s="3">
        <v>13461</v>
      </c>
      <c r="H3013" s="1"/>
      <c r="I3013" s="1"/>
      <c r="J3013" s="1" t="s">
        <v>8877</v>
      </c>
      <c r="K3013" s="2">
        <v>44614</v>
      </c>
      <c r="L3013" s="1" t="s">
        <v>4212</v>
      </c>
      <c r="M3013" s="1" t="str">
        <f t="shared" si="235"/>
        <v>Agricultural Extension</v>
      </c>
      <c r="N3013" s="1" t="s">
        <v>4210</v>
      </c>
      <c r="O3013" s="1" t="s">
        <v>4233</v>
      </c>
      <c r="P3013" s="1">
        <v>8961</v>
      </c>
      <c r="Q3013" s="1">
        <v>619215</v>
      </c>
      <c r="R3013" s="1">
        <f t="shared" si="236"/>
        <v>0</v>
      </c>
      <c r="S3013" s="4">
        <v>528011.07004547038</v>
      </c>
      <c r="T3013" s="4">
        <v>14717.908786214097</v>
      </c>
      <c r="U3013" s="1">
        <f t="shared" si="237"/>
        <v>619215</v>
      </c>
      <c r="V3013" s="4">
        <f t="shared" si="238"/>
        <v>76486.02116831555</v>
      </c>
      <c r="W3013" s="1" t="str">
        <f t="shared" si="239"/>
        <v>Favourable</v>
      </c>
    </row>
    <row r="3014" spans="1:23" x14ac:dyDescent="0.25">
      <c r="A3014" s="1"/>
      <c r="B3014" s="1"/>
      <c r="C3014" s="1"/>
      <c r="D3014" s="1"/>
      <c r="E3014" s="1" t="s">
        <v>8878</v>
      </c>
      <c r="F3014" s="2">
        <v>44154</v>
      </c>
      <c r="G3014" s="3">
        <v>18978</v>
      </c>
      <c r="H3014" s="1"/>
      <c r="I3014" s="1"/>
      <c r="J3014" s="1" t="s">
        <v>7977</v>
      </c>
      <c r="K3014" s="2">
        <v>44572</v>
      </c>
      <c r="L3014" s="1" t="s">
        <v>4216</v>
      </c>
      <c r="M3014" s="1" t="str">
        <f t="shared" si="235"/>
        <v>Agricultural Extension</v>
      </c>
      <c r="N3014" s="1" t="s">
        <v>4210</v>
      </c>
      <c r="O3014" s="1" t="s">
        <v>4476</v>
      </c>
      <c r="P3014" s="1">
        <v>5762</v>
      </c>
      <c r="Q3014" s="1">
        <v>1044479</v>
      </c>
      <c r="R3014" s="1">
        <f t="shared" si="236"/>
        <v>29090</v>
      </c>
      <c r="S3014" s="4">
        <v>801398.09207443544</v>
      </c>
      <c r="T3014" s="4">
        <v>333400.68841018068</v>
      </c>
      <c r="U3014" s="1">
        <f t="shared" si="237"/>
        <v>1015389</v>
      </c>
      <c r="V3014" s="4">
        <f t="shared" si="238"/>
        <v>-90319.780484616058</v>
      </c>
      <c r="W3014" s="1" t="str">
        <f t="shared" si="239"/>
        <v>Adverse</v>
      </c>
    </row>
    <row r="3015" spans="1:23" x14ac:dyDescent="0.25">
      <c r="A3015" s="1"/>
      <c r="B3015" s="1"/>
      <c r="C3015" s="1"/>
      <c r="D3015" s="1"/>
      <c r="E3015" s="1" t="s">
        <v>8879</v>
      </c>
      <c r="F3015" s="2">
        <v>44531</v>
      </c>
      <c r="G3015" s="3">
        <v>32669</v>
      </c>
      <c r="H3015" s="1"/>
      <c r="I3015" s="1"/>
      <c r="J3015" s="1" t="s">
        <v>6574</v>
      </c>
      <c r="K3015" s="2">
        <v>44155</v>
      </c>
      <c r="L3015" s="1" t="s">
        <v>4200</v>
      </c>
      <c r="M3015" s="1" t="str">
        <f t="shared" si="235"/>
        <v>Social Services</v>
      </c>
      <c r="N3015" s="1" t="s">
        <v>4205</v>
      </c>
      <c r="O3015" s="1" t="s">
        <v>4241</v>
      </c>
      <c r="P3015" s="1">
        <v>8455</v>
      </c>
      <c r="Q3015" s="1">
        <v>1774635</v>
      </c>
      <c r="R3015" s="1">
        <f t="shared" si="236"/>
        <v>52226</v>
      </c>
      <c r="S3015" s="4">
        <v>922133.94375065749</v>
      </c>
      <c r="T3015" s="4">
        <v>531865.98280546127</v>
      </c>
      <c r="U3015" s="1">
        <f t="shared" si="237"/>
        <v>1722409</v>
      </c>
      <c r="V3015" s="4">
        <f t="shared" si="238"/>
        <v>320635.07344388124</v>
      </c>
      <c r="W3015" s="1" t="str">
        <f t="shared" si="239"/>
        <v>Favourable</v>
      </c>
    </row>
    <row r="3016" spans="1:23" x14ac:dyDescent="0.25">
      <c r="A3016" s="1"/>
      <c r="B3016" s="1"/>
      <c r="C3016" s="1"/>
      <c r="D3016" s="1"/>
      <c r="E3016" s="1" t="s">
        <v>8880</v>
      </c>
      <c r="F3016" s="2">
        <v>44985</v>
      </c>
      <c r="G3016" s="3">
        <v>35385</v>
      </c>
      <c r="H3016" s="1"/>
      <c r="I3016" s="1"/>
      <c r="J3016" s="1" t="s">
        <v>8881</v>
      </c>
      <c r="K3016" s="2">
        <v>44792</v>
      </c>
      <c r="L3016" s="1" t="s">
        <v>4200</v>
      </c>
      <c r="M3016" s="1" t="str">
        <f t="shared" si="235"/>
        <v>Social Services</v>
      </c>
      <c r="N3016" s="1" t="s">
        <v>4222</v>
      </c>
      <c r="O3016" s="1" t="s">
        <v>4217</v>
      </c>
      <c r="P3016" s="1">
        <v>8742</v>
      </c>
      <c r="Q3016" s="1">
        <v>1995580</v>
      </c>
      <c r="R3016" s="1">
        <f t="shared" si="236"/>
        <v>0</v>
      </c>
      <c r="S3016" s="4">
        <v>729676.63125652424</v>
      </c>
      <c r="T3016" s="4">
        <v>24347.254097873632</v>
      </c>
      <c r="U3016" s="1">
        <f t="shared" si="237"/>
        <v>1995580</v>
      </c>
      <c r="V3016" s="4">
        <f t="shared" si="238"/>
        <v>1241556.1146456022</v>
      </c>
      <c r="W3016" s="1" t="str">
        <f t="shared" si="239"/>
        <v>Favourable</v>
      </c>
    </row>
    <row r="3017" spans="1:23" x14ac:dyDescent="0.25">
      <c r="A3017" s="1"/>
      <c r="B3017" s="1"/>
      <c r="C3017" s="1"/>
      <c r="D3017" s="1"/>
      <c r="E3017" s="1" t="s">
        <v>7078</v>
      </c>
      <c r="F3017" s="2">
        <v>44311</v>
      </c>
      <c r="G3017" s="3">
        <v>42111</v>
      </c>
      <c r="H3017" s="1"/>
      <c r="I3017" s="1"/>
      <c r="J3017" s="1" t="s">
        <v>5500</v>
      </c>
      <c r="K3017" s="2">
        <v>44870</v>
      </c>
      <c r="L3017" s="1" t="s">
        <v>4204</v>
      </c>
      <c r="M3017" s="1" t="str">
        <f t="shared" si="235"/>
        <v>Education</v>
      </c>
      <c r="N3017" s="1" t="s">
        <v>4222</v>
      </c>
      <c r="O3017" s="1" t="s">
        <v>4325</v>
      </c>
      <c r="P3017" s="1">
        <v>8033</v>
      </c>
      <c r="Q3017" s="1">
        <v>602964</v>
      </c>
      <c r="R3017" s="1">
        <f t="shared" si="236"/>
        <v>94406</v>
      </c>
      <c r="S3017" s="4">
        <v>143717.35327511659</v>
      </c>
      <c r="T3017" s="4">
        <v>100007.01163178762</v>
      </c>
      <c r="U3017" s="1">
        <f t="shared" si="237"/>
        <v>508558</v>
      </c>
      <c r="V3017" s="4">
        <f t="shared" si="238"/>
        <v>359239.63509309577</v>
      </c>
      <c r="W3017" s="1" t="str">
        <f t="shared" si="239"/>
        <v>Favourable</v>
      </c>
    </row>
    <row r="3018" spans="1:23" x14ac:dyDescent="0.25">
      <c r="A3018" s="1"/>
      <c r="B3018" s="1"/>
      <c r="C3018" s="1"/>
      <c r="D3018" s="1"/>
      <c r="E3018" s="1" t="s">
        <v>8882</v>
      </c>
      <c r="F3018" s="2">
        <v>44967</v>
      </c>
      <c r="G3018" s="3">
        <v>56227</v>
      </c>
      <c r="H3018" s="1"/>
      <c r="I3018" s="1"/>
      <c r="J3018" s="1" t="s">
        <v>4359</v>
      </c>
      <c r="K3018" s="2">
        <v>44859</v>
      </c>
      <c r="L3018" s="1" t="s">
        <v>4212</v>
      </c>
      <c r="M3018" s="1" t="str">
        <f t="shared" si="235"/>
        <v>Agricultural Extension</v>
      </c>
      <c r="N3018" s="1" t="s">
        <v>4210</v>
      </c>
      <c r="O3018" s="1" t="s">
        <v>4259</v>
      </c>
      <c r="P3018" s="1">
        <v>7603</v>
      </c>
      <c r="Q3018" s="1">
        <v>1366939</v>
      </c>
      <c r="R3018" s="1">
        <f t="shared" si="236"/>
        <v>56929</v>
      </c>
      <c r="S3018" s="4">
        <v>230770.76880166846</v>
      </c>
      <c r="T3018" s="4">
        <v>292040.53477259423</v>
      </c>
      <c r="U3018" s="1">
        <f t="shared" si="237"/>
        <v>1310010</v>
      </c>
      <c r="V3018" s="4">
        <f t="shared" si="238"/>
        <v>844127.69642573735</v>
      </c>
      <c r="W3018" s="1" t="str">
        <f t="shared" si="239"/>
        <v>Favourable</v>
      </c>
    </row>
    <row r="3019" spans="1:23" x14ac:dyDescent="0.25">
      <c r="A3019" s="1"/>
      <c r="B3019" s="1"/>
      <c r="C3019" s="1"/>
      <c r="D3019" s="1"/>
      <c r="E3019" s="1" t="s">
        <v>7276</v>
      </c>
      <c r="F3019" s="2">
        <v>45338</v>
      </c>
      <c r="G3019" s="3">
        <v>50337</v>
      </c>
      <c r="H3019" s="1"/>
      <c r="I3019" s="1"/>
      <c r="J3019" s="1" t="s">
        <v>8691</v>
      </c>
      <c r="K3019" s="2">
        <v>43906</v>
      </c>
      <c r="L3019" s="1" t="s">
        <v>4216</v>
      </c>
      <c r="M3019" s="1" t="str">
        <f t="shared" si="235"/>
        <v>Agricultural Extension</v>
      </c>
      <c r="N3019" s="1" t="s">
        <v>4205</v>
      </c>
      <c r="O3019" s="1" t="s">
        <v>4421</v>
      </c>
      <c r="P3019" s="1">
        <v>6476</v>
      </c>
      <c r="Q3019" s="1">
        <v>1710330</v>
      </c>
      <c r="R3019" s="1">
        <f t="shared" si="236"/>
        <v>55867</v>
      </c>
      <c r="S3019" s="4">
        <v>1210796.4801918806</v>
      </c>
      <c r="T3019" s="4">
        <v>512893.5136682305</v>
      </c>
      <c r="U3019" s="1">
        <f t="shared" si="237"/>
        <v>1654463</v>
      </c>
      <c r="V3019" s="4">
        <f t="shared" si="238"/>
        <v>-13359.993860111106</v>
      </c>
      <c r="W3019" s="1" t="str">
        <f t="shared" si="239"/>
        <v>Adverse</v>
      </c>
    </row>
    <row r="3020" spans="1:23" x14ac:dyDescent="0.25">
      <c r="A3020" s="1"/>
      <c r="B3020" s="1"/>
      <c r="C3020" s="1"/>
      <c r="D3020" s="1"/>
      <c r="E3020" s="1" t="s">
        <v>8141</v>
      </c>
      <c r="F3020" s="2">
        <v>44372</v>
      </c>
      <c r="G3020" s="3">
        <v>59607</v>
      </c>
      <c r="H3020" s="1"/>
      <c r="I3020" s="1"/>
      <c r="J3020" s="1" t="s">
        <v>8883</v>
      </c>
      <c r="K3020" s="2">
        <v>44055</v>
      </c>
      <c r="L3020" s="1" t="s">
        <v>4216</v>
      </c>
      <c r="M3020" s="1" t="str">
        <f t="shared" si="235"/>
        <v>Agricultural Extension</v>
      </c>
      <c r="N3020" s="1" t="s">
        <v>4205</v>
      </c>
      <c r="O3020" s="1" t="s">
        <v>4211</v>
      </c>
      <c r="P3020" s="1">
        <v>8958</v>
      </c>
      <c r="Q3020" s="1">
        <v>1734169</v>
      </c>
      <c r="R3020" s="1">
        <f t="shared" si="236"/>
        <v>42997</v>
      </c>
      <c r="S3020" s="4">
        <v>1014100.6841025765</v>
      </c>
      <c r="T3020" s="4">
        <v>531646.91937902302</v>
      </c>
      <c r="U3020" s="1">
        <f t="shared" si="237"/>
        <v>1691172</v>
      </c>
      <c r="V3020" s="4">
        <f t="shared" si="238"/>
        <v>188421.3965184004</v>
      </c>
      <c r="W3020" s="1" t="str">
        <f t="shared" si="239"/>
        <v>Favourable</v>
      </c>
    </row>
    <row r="3021" spans="1:23" x14ac:dyDescent="0.25">
      <c r="A3021" s="1"/>
      <c r="B3021" s="1"/>
      <c r="C3021" s="1"/>
      <c r="D3021" s="1"/>
      <c r="E3021" s="1" t="s">
        <v>4706</v>
      </c>
      <c r="F3021" s="2">
        <v>44732</v>
      </c>
      <c r="G3021" s="3">
        <v>11319</v>
      </c>
      <c r="H3021" s="1"/>
      <c r="I3021" s="1"/>
      <c r="J3021" s="1" t="s">
        <v>8257</v>
      </c>
      <c r="K3021" s="2">
        <v>45317</v>
      </c>
      <c r="L3021" s="1" t="s">
        <v>4204</v>
      </c>
      <c r="M3021" s="1" t="str">
        <f t="shared" si="235"/>
        <v>Education</v>
      </c>
      <c r="N3021" s="1" t="s">
        <v>4222</v>
      </c>
      <c r="O3021" s="1" t="s">
        <v>4338</v>
      </c>
      <c r="P3021" s="1">
        <v>7682</v>
      </c>
      <c r="Q3021" s="1">
        <v>1316092</v>
      </c>
      <c r="R3021" s="1">
        <f t="shared" si="236"/>
        <v>22447</v>
      </c>
      <c r="S3021" s="4">
        <v>73920.013925675215</v>
      </c>
      <c r="T3021" s="4">
        <v>191767.73638107235</v>
      </c>
      <c r="U3021" s="1">
        <f t="shared" si="237"/>
        <v>1293645</v>
      </c>
      <c r="V3021" s="4">
        <f t="shared" si="238"/>
        <v>1050404.2496932524</v>
      </c>
      <c r="W3021" s="1" t="str">
        <f t="shared" si="239"/>
        <v>Favourable</v>
      </c>
    </row>
    <row r="3022" spans="1:23" x14ac:dyDescent="0.25">
      <c r="A3022" s="1"/>
      <c r="B3022" s="1"/>
      <c r="C3022" s="1"/>
      <c r="D3022" s="1"/>
      <c r="E3022" s="1" t="s">
        <v>7608</v>
      </c>
      <c r="F3022" s="2">
        <v>44301</v>
      </c>
      <c r="G3022" s="3">
        <v>23020</v>
      </c>
      <c r="H3022" s="1"/>
      <c r="I3022" s="1"/>
      <c r="J3022" s="1" t="s">
        <v>8560</v>
      </c>
      <c r="K3022" s="2">
        <v>44469</v>
      </c>
      <c r="L3022" s="1" t="s">
        <v>4204</v>
      </c>
      <c r="M3022" s="1" t="str">
        <f t="shared" si="235"/>
        <v>Education</v>
      </c>
      <c r="N3022" s="1" t="s">
        <v>4210</v>
      </c>
      <c r="O3022" s="1" t="s">
        <v>4217</v>
      </c>
      <c r="P3022" s="1">
        <v>9305</v>
      </c>
      <c r="Q3022" s="1">
        <v>426177</v>
      </c>
      <c r="R3022" s="1">
        <f t="shared" si="236"/>
        <v>38413</v>
      </c>
      <c r="S3022" s="4">
        <v>72681.918859720681</v>
      </c>
      <c r="T3022" s="4">
        <v>63822.813228348765</v>
      </c>
      <c r="U3022" s="1">
        <f t="shared" si="237"/>
        <v>387764</v>
      </c>
      <c r="V3022" s="4">
        <f t="shared" si="238"/>
        <v>289672.26791193057</v>
      </c>
      <c r="W3022" s="1" t="str">
        <f t="shared" si="239"/>
        <v>Favourable</v>
      </c>
    </row>
    <row r="3023" spans="1:23" x14ac:dyDescent="0.25">
      <c r="A3023" s="1"/>
      <c r="B3023" s="1"/>
      <c r="C3023" s="1"/>
      <c r="D3023" s="1"/>
      <c r="E3023" s="1" t="s">
        <v>8884</v>
      </c>
      <c r="F3023" s="2">
        <v>45097</v>
      </c>
      <c r="G3023" s="3">
        <v>42435</v>
      </c>
      <c r="H3023" s="1"/>
      <c r="I3023" s="1"/>
      <c r="J3023" s="1" t="s">
        <v>8073</v>
      </c>
      <c r="K3023" s="2">
        <v>44999</v>
      </c>
      <c r="L3023" s="1" t="s">
        <v>4218</v>
      </c>
      <c r="M3023" s="1" t="str">
        <f t="shared" si="235"/>
        <v>Infrastructure</v>
      </c>
      <c r="N3023" s="1" t="s">
        <v>4205</v>
      </c>
      <c r="O3023" s="1" t="s">
        <v>4388</v>
      </c>
      <c r="P3023" s="1">
        <v>6036</v>
      </c>
      <c r="Q3023" s="1">
        <v>920999</v>
      </c>
      <c r="R3023" s="1">
        <f t="shared" si="236"/>
        <v>40637</v>
      </c>
      <c r="S3023" s="4">
        <v>748575.27538250235</v>
      </c>
      <c r="T3023" s="4">
        <v>70695.85307363364</v>
      </c>
      <c r="U3023" s="1">
        <f t="shared" si="237"/>
        <v>880362</v>
      </c>
      <c r="V3023" s="4">
        <f t="shared" si="238"/>
        <v>101727.87154386402</v>
      </c>
      <c r="W3023" s="1" t="str">
        <f t="shared" si="239"/>
        <v>Favourable</v>
      </c>
    </row>
    <row r="3024" spans="1:23" x14ac:dyDescent="0.25">
      <c r="A3024" s="1"/>
      <c r="B3024" s="1"/>
      <c r="C3024" s="1"/>
      <c r="D3024" s="1"/>
      <c r="E3024" s="1" t="s">
        <v>8885</v>
      </c>
      <c r="F3024" s="2">
        <v>44847</v>
      </c>
      <c r="G3024" s="3">
        <v>53322</v>
      </c>
      <c r="H3024" s="1"/>
      <c r="I3024" s="1"/>
      <c r="J3024" s="1" t="s">
        <v>8886</v>
      </c>
      <c r="K3024" s="2">
        <v>44809</v>
      </c>
      <c r="L3024" s="1" t="s">
        <v>4204</v>
      </c>
      <c r="M3024" s="1" t="str">
        <f t="shared" si="235"/>
        <v>Education</v>
      </c>
      <c r="N3024" s="1" t="s">
        <v>4210</v>
      </c>
      <c r="O3024" s="1" t="s">
        <v>4241</v>
      </c>
      <c r="P3024" s="1">
        <v>6092</v>
      </c>
      <c r="Q3024" s="1">
        <v>2092791</v>
      </c>
      <c r="R3024" s="1">
        <f t="shared" si="236"/>
        <v>11300</v>
      </c>
      <c r="S3024" s="4">
        <v>23594.345290219229</v>
      </c>
      <c r="T3024" s="4">
        <v>390873.39913169254</v>
      </c>
      <c r="U3024" s="1">
        <f t="shared" si="237"/>
        <v>2081491</v>
      </c>
      <c r="V3024" s="4">
        <f t="shared" si="238"/>
        <v>1678323.2555780881</v>
      </c>
      <c r="W3024" s="1" t="str">
        <f t="shared" si="239"/>
        <v>Favourable</v>
      </c>
    </row>
    <row r="3025" spans="1:23" x14ac:dyDescent="0.25">
      <c r="A3025" s="1"/>
      <c r="B3025" s="1"/>
      <c r="C3025" s="1"/>
      <c r="D3025" s="1"/>
      <c r="E3025" s="1" t="s">
        <v>8887</v>
      </c>
      <c r="F3025" s="2">
        <v>44596</v>
      </c>
      <c r="G3025" s="3">
        <v>42995</v>
      </c>
      <c r="H3025" s="1"/>
      <c r="I3025" s="1"/>
      <c r="J3025" s="1" t="s">
        <v>8888</v>
      </c>
      <c r="K3025" s="2">
        <v>44394</v>
      </c>
      <c r="L3025" s="1" t="s">
        <v>4204</v>
      </c>
      <c r="M3025" s="1" t="str">
        <f t="shared" si="235"/>
        <v>Education</v>
      </c>
      <c r="N3025" s="1" t="s">
        <v>4205</v>
      </c>
      <c r="O3025" s="1" t="s">
        <v>4345</v>
      </c>
      <c r="P3025" s="1">
        <v>7835</v>
      </c>
      <c r="Q3025" s="1">
        <v>1371608</v>
      </c>
      <c r="R3025" s="1">
        <f t="shared" si="236"/>
        <v>46623</v>
      </c>
      <c r="S3025" s="4">
        <v>1193929.7722094285</v>
      </c>
      <c r="T3025" s="4">
        <v>27147.546187389871</v>
      </c>
      <c r="U3025" s="1">
        <f t="shared" si="237"/>
        <v>1324985</v>
      </c>
      <c r="V3025" s="4">
        <f t="shared" si="238"/>
        <v>150530.68160318164</v>
      </c>
      <c r="W3025" s="1" t="str">
        <f t="shared" si="239"/>
        <v>Favourable</v>
      </c>
    </row>
    <row r="3026" spans="1:23" x14ac:dyDescent="0.25">
      <c r="A3026" s="1"/>
      <c r="B3026" s="1"/>
      <c r="C3026" s="1"/>
      <c r="D3026" s="1"/>
      <c r="E3026" s="1" t="s">
        <v>8889</v>
      </c>
      <c r="F3026" s="2">
        <v>45235</v>
      </c>
      <c r="G3026" s="3">
        <v>44353</v>
      </c>
      <c r="H3026" s="1"/>
      <c r="I3026" s="1"/>
      <c r="J3026" s="1" t="s">
        <v>8890</v>
      </c>
      <c r="K3026" s="2">
        <v>44057</v>
      </c>
      <c r="L3026" s="1" t="s">
        <v>4212</v>
      </c>
      <c r="M3026" s="1" t="str">
        <f t="shared" si="235"/>
        <v>Agricultural Extension</v>
      </c>
      <c r="N3026" s="1" t="s">
        <v>4205</v>
      </c>
      <c r="O3026" s="1" t="s">
        <v>4289</v>
      </c>
      <c r="P3026" s="1">
        <v>9351</v>
      </c>
      <c r="Q3026" s="1">
        <v>2201462</v>
      </c>
      <c r="R3026" s="1">
        <f t="shared" si="236"/>
        <v>28920</v>
      </c>
      <c r="S3026" s="4">
        <v>304431.18125368189</v>
      </c>
      <c r="T3026" s="4">
        <v>445591.76051057485</v>
      </c>
      <c r="U3026" s="1">
        <f t="shared" si="237"/>
        <v>2172542</v>
      </c>
      <c r="V3026" s="4">
        <f t="shared" si="238"/>
        <v>1451439.0582357433</v>
      </c>
      <c r="W3026" s="1" t="str">
        <f t="shared" si="239"/>
        <v>Favourable</v>
      </c>
    </row>
    <row r="3027" spans="1:23" x14ac:dyDescent="0.25">
      <c r="A3027" s="1"/>
      <c r="B3027" s="1"/>
      <c r="C3027" s="1"/>
      <c r="D3027" s="1"/>
      <c r="E3027" s="1" t="s">
        <v>8837</v>
      </c>
      <c r="F3027" s="2">
        <v>44300</v>
      </c>
      <c r="G3027" s="3">
        <v>21923</v>
      </c>
      <c r="H3027" s="1"/>
      <c r="I3027" s="1"/>
      <c r="J3027" s="1" t="s">
        <v>5309</v>
      </c>
      <c r="K3027" s="2">
        <v>45343</v>
      </c>
      <c r="L3027" s="1" t="s">
        <v>4204</v>
      </c>
      <c r="M3027" s="1" t="str">
        <f t="shared" si="235"/>
        <v>Education</v>
      </c>
      <c r="N3027" s="1" t="s">
        <v>4210</v>
      </c>
      <c r="O3027" s="1" t="s">
        <v>4250</v>
      </c>
      <c r="P3027" s="1">
        <v>7482</v>
      </c>
      <c r="Q3027" s="1">
        <v>277758</v>
      </c>
      <c r="R3027" s="1">
        <f t="shared" si="236"/>
        <v>80423</v>
      </c>
      <c r="S3027" s="4">
        <v>246984.87593857246</v>
      </c>
      <c r="T3027" s="4">
        <v>92382.224766277664</v>
      </c>
      <c r="U3027" s="1">
        <f t="shared" si="237"/>
        <v>197335</v>
      </c>
      <c r="V3027" s="4">
        <f t="shared" si="238"/>
        <v>-61609.100704850105</v>
      </c>
      <c r="W3027" s="1" t="str">
        <f t="shared" si="239"/>
        <v>Adverse</v>
      </c>
    </row>
    <row r="3028" spans="1:23" x14ac:dyDescent="0.25">
      <c r="A3028" s="1"/>
      <c r="B3028" s="1"/>
      <c r="C3028" s="1"/>
      <c r="D3028" s="1"/>
      <c r="E3028" s="1" t="s">
        <v>6015</v>
      </c>
      <c r="F3028" s="2">
        <v>44514</v>
      </c>
      <c r="G3028" s="3">
        <v>38514</v>
      </c>
      <c r="H3028" s="1"/>
      <c r="I3028" s="1"/>
      <c r="J3028" s="1" t="s">
        <v>8891</v>
      </c>
      <c r="K3028" s="2">
        <v>44776</v>
      </c>
      <c r="L3028" s="1" t="s">
        <v>4200</v>
      </c>
      <c r="M3028" s="1" t="str">
        <f t="shared" si="235"/>
        <v>Social Services</v>
      </c>
      <c r="N3028" s="1" t="s">
        <v>4210</v>
      </c>
      <c r="O3028" s="1" t="s">
        <v>4496</v>
      </c>
      <c r="P3028" s="1">
        <v>7058</v>
      </c>
      <c r="Q3028" s="1">
        <v>1519215</v>
      </c>
      <c r="R3028" s="1">
        <f t="shared" si="236"/>
        <v>0</v>
      </c>
      <c r="S3028" s="4">
        <v>1143387.757859786</v>
      </c>
      <c r="T3028" s="4">
        <v>177803.94776313228</v>
      </c>
      <c r="U3028" s="1">
        <f t="shared" si="237"/>
        <v>1519215</v>
      </c>
      <c r="V3028" s="4">
        <f t="shared" si="238"/>
        <v>198023.29437708156</v>
      </c>
      <c r="W3028" s="1" t="str">
        <f t="shared" si="239"/>
        <v>Favourable</v>
      </c>
    </row>
    <row r="3029" spans="1:23" x14ac:dyDescent="0.25">
      <c r="A3029" s="1"/>
      <c r="B3029" s="1"/>
      <c r="C3029" s="1"/>
      <c r="D3029" s="1"/>
      <c r="E3029" s="1" t="s">
        <v>8208</v>
      </c>
      <c r="F3029" s="2">
        <v>45216</v>
      </c>
      <c r="G3029" s="3">
        <v>30199</v>
      </c>
      <c r="H3029" s="1"/>
      <c r="I3029" s="1"/>
      <c r="J3029" s="1" t="s">
        <v>6840</v>
      </c>
      <c r="K3029" s="2">
        <v>44053</v>
      </c>
      <c r="L3029" s="1" t="s">
        <v>4204</v>
      </c>
      <c r="M3029" s="1" t="str">
        <f t="shared" si="235"/>
        <v>Education</v>
      </c>
      <c r="N3029" s="1" t="s">
        <v>4205</v>
      </c>
      <c r="O3029" s="1" t="s">
        <v>4256</v>
      </c>
      <c r="P3029" s="1">
        <v>8175</v>
      </c>
      <c r="Q3029" s="1">
        <v>1449492</v>
      </c>
      <c r="R3029" s="1">
        <f t="shared" si="236"/>
        <v>31423</v>
      </c>
      <c r="S3029" s="4">
        <v>491278.52672306093</v>
      </c>
      <c r="T3029" s="4">
        <v>296955.0544895936</v>
      </c>
      <c r="U3029" s="1">
        <f t="shared" si="237"/>
        <v>1418069</v>
      </c>
      <c r="V3029" s="4">
        <f t="shared" si="238"/>
        <v>661258.41878734552</v>
      </c>
      <c r="W3029" s="1" t="str">
        <f t="shared" si="239"/>
        <v>Favourable</v>
      </c>
    </row>
    <row r="3030" spans="1:23" x14ac:dyDescent="0.25">
      <c r="A3030" s="1"/>
      <c r="B3030" s="1"/>
      <c r="C3030" s="1"/>
      <c r="D3030" s="1"/>
      <c r="E3030" s="1" t="s">
        <v>5125</v>
      </c>
      <c r="F3030" s="2">
        <v>43994</v>
      </c>
      <c r="G3030" s="3">
        <v>48027</v>
      </c>
      <c r="H3030" s="1"/>
      <c r="I3030" s="1"/>
      <c r="J3030" s="1" t="s">
        <v>8084</v>
      </c>
      <c r="K3030" s="2">
        <v>45183</v>
      </c>
      <c r="L3030" s="1" t="s">
        <v>4200</v>
      </c>
      <c r="M3030" s="1" t="str">
        <f t="shared" si="235"/>
        <v>Social Services</v>
      </c>
      <c r="N3030" s="1" t="s">
        <v>4222</v>
      </c>
      <c r="O3030" s="1" t="s">
        <v>4438</v>
      </c>
      <c r="P3030" s="1">
        <v>7053</v>
      </c>
      <c r="Q3030" s="1">
        <v>1729337</v>
      </c>
      <c r="R3030" s="1">
        <f t="shared" si="236"/>
        <v>59806</v>
      </c>
      <c r="S3030" s="4">
        <v>1663805.2967135031</v>
      </c>
      <c r="T3030" s="4">
        <v>175694.17038787517</v>
      </c>
      <c r="U3030" s="1">
        <f t="shared" si="237"/>
        <v>1669531</v>
      </c>
      <c r="V3030" s="4">
        <f t="shared" si="238"/>
        <v>-110162.46710137837</v>
      </c>
      <c r="W3030" s="1" t="str">
        <f t="shared" si="239"/>
        <v>Adverse</v>
      </c>
    </row>
    <row r="3031" spans="1:23" x14ac:dyDescent="0.25">
      <c r="A3031" s="1"/>
      <c r="B3031" s="1"/>
      <c r="C3031" s="1"/>
      <c r="D3031" s="1"/>
      <c r="E3031" s="1" t="s">
        <v>6826</v>
      </c>
      <c r="F3031" s="2">
        <v>44563</v>
      </c>
      <c r="G3031" s="3">
        <v>42552</v>
      </c>
      <c r="H3031" s="1"/>
      <c r="I3031" s="1"/>
      <c r="J3031" s="1" t="s">
        <v>8892</v>
      </c>
      <c r="K3031" s="2">
        <v>45079</v>
      </c>
      <c r="L3031" s="1" t="s">
        <v>4204</v>
      </c>
      <c r="M3031" s="1" t="str">
        <f t="shared" si="235"/>
        <v>Education</v>
      </c>
      <c r="N3031" s="1" t="s">
        <v>4222</v>
      </c>
      <c r="O3031" s="1" t="s">
        <v>4289</v>
      </c>
      <c r="P3031" s="1">
        <v>5965</v>
      </c>
      <c r="Q3031" s="1">
        <v>346137</v>
      </c>
      <c r="R3031" s="1">
        <f t="shared" si="236"/>
        <v>0</v>
      </c>
      <c r="S3031" s="4">
        <v>162704.26905335163</v>
      </c>
      <c r="T3031" s="4">
        <v>48193.930263931339</v>
      </c>
      <c r="U3031" s="1">
        <f t="shared" si="237"/>
        <v>346137</v>
      </c>
      <c r="V3031" s="4">
        <f t="shared" si="238"/>
        <v>135238.80068271703</v>
      </c>
      <c r="W3031" s="1" t="str">
        <f t="shared" si="239"/>
        <v>Favourable</v>
      </c>
    </row>
    <row r="3032" spans="1:23" x14ac:dyDescent="0.25">
      <c r="A3032" s="1"/>
      <c r="B3032" s="1"/>
      <c r="C3032" s="1"/>
      <c r="D3032" s="1"/>
      <c r="E3032" s="1" t="s">
        <v>8268</v>
      </c>
      <c r="F3032" s="2">
        <v>45038</v>
      </c>
      <c r="G3032" s="3">
        <v>32924</v>
      </c>
      <c r="H3032" s="1"/>
      <c r="I3032" s="1"/>
      <c r="J3032" s="1" t="s">
        <v>4987</v>
      </c>
      <c r="K3032" s="2">
        <v>44072</v>
      </c>
      <c r="L3032" s="1" t="s">
        <v>4200</v>
      </c>
      <c r="M3032" s="1" t="str">
        <f t="shared" si="235"/>
        <v>Social Services</v>
      </c>
      <c r="N3032" s="1" t="s">
        <v>4205</v>
      </c>
      <c r="O3032" s="1" t="s">
        <v>4233</v>
      </c>
      <c r="P3032" s="1">
        <v>6329</v>
      </c>
      <c r="Q3032" s="1">
        <v>2365077</v>
      </c>
      <c r="R3032" s="1">
        <f t="shared" si="236"/>
        <v>99657</v>
      </c>
      <c r="S3032" s="4">
        <v>823325.71655754105</v>
      </c>
      <c r="T3032" s="4">
        <v>185118.96589829505</v>
      </c>
      <c r="U3032" s="1">
        <f t="shared" si="237"/>
        <v>2265420</v>
      </c>
      <c r="V3032" s="4">
        <f t="shared" si="238"/>
        <v>1356632.3175441639</v>
      </c>
      <c r="W3032" s="1" t="str">
        <f t="shared" si="239"/>
        <v>Favourable</v>
      </c>
    </row>
    <row r="3033" spans="1:23" x14ac:dyDescent="0.25">
      <c r="A3033" s="1"/>
      <c r="B3033" s="1"/>
      <c r="C3033" s="1"/>
      <c r="D3033" s="1"/>
      <c r="E3033" s="1" t="s">
        <v>8425</v>
      </c>
      <c r="F3033" s="2">
        <v>45030</v>
      </c>
      <c r="G3033" s="3">
        <v>41044</v>
      </c>
      <c r="H3033" s="1"/>
      <c r="I3033" s="1"/>
      <c r="J3033" s="1" t="s">
        <v>8893</v>
      </c>
      <c r="K3033" s="2">
        <v>44426</v>
      </c>
      <c r="L3033" s="1" t="s">
        <v>4218</v>
      </c>
      <c r="M3033" s="1" t="str">
        <f t="shared" si="235"/>
        <v>Infrastructure</v>
      </c>
      <c r="N3033" s="1" t="s">
        <v>4205</v>
      </c>
      <c r="O3033" s="1" t="s">
        <v>4325</v>
      </c>
      <c r="P3033" s="1">
        <v>5927</v>
      </c>
      <c r="Q3033" s="1">
        <v>1868334</v>
      </c>
      <c r="R3033" s="1">
        <f t="shared" si="236"/>
        <v>0</v>
      </c>
      <c r="S3033" s="4">
        <v>952542.54342370399</v>
      </c>
      <c r="T3033" s="4">
        <v>254068.74346646018</v>
      </c>
      <c r="U3033" s="1">
        <f t="shared" si="237"/>
        <v>1868334</v>
      </c>
      <c r="V3033" s="4">
        <f t="shared" si="238"/>
        <v>661722.71310983575</v>
      </c>
      <c r="W3033" s="1" t="str">
        <f t="shared" si="239"/>
        <v>Favourable</v>
      </c>
    </row>
    <row r="3034" spans="1:23" x14ac:dyDescent="0.25">
      <c r="A3034" s="1"/>
      <c r="B3034" s="1"/>
      <c r="C3034" s="1"/>
      <c r="D3034" s="1"/>
      <c r="E3034" s="1" t="s">
        <v>8894</v>
      </c>
      <c r="F3034" s="2">
        <v>43957</v>
      </c>
      <c r="G3034" s="3">
        <v>23060</v>
      </c>
      <c r="H3034" s="1"/>
      <c r="I3034" s="1"/>
      <c r="J3034" s="1" t="s">
        <v>8895</v>
      </c>
      <c r="K3034" s="2">
        <v>44203</v>
      </c>
      <c r="L3034" s="1" t="s">
        <v>4218</v>
      </c>
      <c r="M3034" s="1" t="str">
        <f t="shared" si="235"/>
        <v>Infrastructure</v>
      </c>
      <c r="N3034" s="1" t="s">
        <v>4205</v>
      </c>
      <c r="O3034" s="1" t="s">
        <v>4289</v>
      </c>
      <c r="P3034" s="1">
        <v>7317</v>
      </c>
      <c r="Q3034" s="1">
        <v>2021935</v>
      </c>
      <c r="R3034" s="1">
        <f t="shared" si="236"/>
        <v>0</v>
      </c>
      <c r="S3034" s="4">
        <v>1008861.4169139813</v>
      </c>
      <c r="T3034" s="4">
        <v>370168.64382654493</v>
      </c>
      <c r="U3034" s="1">
        <f t="shared" si="237"/>
        <v>2021935</v>
      </c>
      <c r="V3034" s="4">
        <f t="shared" si="238"/>
        <v>642904.9392594737</v>
      </c>
      <c r="W3034" s="1" t="str">
        <f t="shared" si="239"/>
        <v>Favourable</v>
      </c>
    </row>
    <row r="3035" spans="1:23" x14ac:dyDescent="0.25">
      <c r="A3035" s="1"/>
      <c r="B3035" s="1"/>
      <c r="C3035" s="1"/>
      <c r="D3035" s="1"/>
      <c r="E3035" s="1" t="s">
        <v>6085</v>
      </c>
      <c r="F3035" s="2">
        <v>45005</v>
      </c>
      <c r="G3035" s="3">
        <v>19035</v>
      </c>
      <c r="H3035" s="1"/>
      <c r="I3035" s="1"/>
      <c r="J3035" s="1" t="s">
        <v>8896</v>
      </c>
      <c r="K3035" s="2">
        <v>44940</v>
      </c>
      <c r="L3035" s="1" t="s">
        <v>4212</v>
      </c>
      <c r="M3035" s="1" t="str">
        <f t="shared" si="235"/>
        <v>Agricultural Extension</v>
      </c>
      <c r="N3035" s="1" t="s">
        <v>4210</v>
      </c>
      <c r="O3035" s="1" t="s">
        <v>4270</v>
      </c>
      <c r="P3035" s="1">
        <v>5915</v>
      </c>
      <c r="Q3035" s="1">
        <v>318463</v>
      </c>
      <c r="R3035" s="1">
        <f t="shared" si="236"/>
        <v>31894</v>
      </c>
      <c r="S3035" s="4">
        <v>212531.3376083652</v>
      </c>
      <c r="T3035" s="4">
        <v>2412.7231501068404</v>
      </c>
      <c r="U3035" s="1">
        <f t="shared" si="237"/>
        <v>286569</v>
      </c>
      <c r="V3035" s="4">
        <f t="shared" si="238"/>
        <v>103518.93924152796</v>
      </c>
      <c r="W3035" s="1" t="str">
        <f t="shared" si="239"/>
        <v>Favourable</v>
      </c>
    </row>
    <row r="3036" spans="1:23" x14ac:dyDescent="0.25">
      <c r="A3036" s="1"/>
      <c r="B3036" s="1"/>
      <c r="C3036" s="1"/>
      <c r="D3036" s="1"/>
      <c r="E3036" s="1" t="s">
        <v>5986</v>
      </c>
      <c r="F3036" s="2">
        <v>44779</v>
      </c>
      <c r="G3036" s="3">
        <v>53561</v>
      </c>
      <c r="H3036" s="1"/>
      <c r="I3036" s="1"/>
      <c r="J3036" s="1" t="s">
        <v>8897</v>
      </c>
      <c r="K3036" s="2">
        <v>43869</v>
      </c>
      <c r="L3036" s="1" t="s">
        <v>4218</v>
      </c>
      <c r="M3036" s="1" t="str">
        <f t="shared" si="235"/>
        <v>Infrastructure</v>
      </c>
      <c r="N3036" s="1" t="s">
        <v>4205</v>
      </c>
      <c r="O3036" s="1" t="s">
        <v>4267</v>
      </c>
      <c r="P3036" s="1">
        <v>8111</v>
      </c>
      <c r="Q3036" s="1">
        <v>1349425</v>
      </c>
      <c r="R3036" s="1">
        <f t="shared" si="236"/>
        <v>0</v>
      </c>
      <c r="S3036" s="4">
        <v>687142.75561307243</v>
      </c>
      <c r="T3036" s="4">
        <v>411135.91217566113</v>
      </c>
      <c r="U3036" s="1">
        <f t="shared" si="237"/>
        <v>1349425</v>
      </c>
      <c r="V3036" s="4">
        <f t="shared" si="238"/>
        <v>251146.3322112665</v>
      </c>
      <c r="W3036" s="1" t="str">
        <f t="shared" si="239"/>
        <v>Favourable</v>
      </c>
    </row>
    <row r="3037" spans="1:23" x14ac:dyDescent="0.25">
      <c r="A3037" s="1"/>
      <c r="B3037" s="1"/>
      <c r="C3037" s="1"/>
      <c r="D3037" s="1"/>
      <c r="E3037" s="1" t="s">
        <v>8898</v>
      </c>
      <c r="F3037" s="2">
        <v>44413</v>
      </c>
      <c r="G3037" s="3">
        <v>47315</v>
      </c>
      <c r="H3037" s="1"/>
      <c r="I3037" s="1"/>
      <c r="J3037" s="1" t="s">
        <v>8899</v>
      </c>
      <c r="K3037" s="2">
        <v>44509</v>
      </c>
      <c r="L3037" s="1" t="s">
        <v>4218</v>
      </c>
      <c r="M3037" s="1" t="str">
        <f t="shared" si="235"/>
        <v>Infrastructure</v>
      </c>
      <c r="N3037" s="1" t="s">
        <v>4210</v>
      </c>
      <c r="O3037" s="1" t="s">
        <v>4479</v>
      </c>
      <c r="P3037" s="1">
        <v>5536</v>
      </c>
      <c r="Q3037" s="1">
        <v>1909047</v>
      </c>
      <c r="R3037" s="1">
        <f t="shared" si="236"/>
        <v>57041</v>
      </c>
      <c r="S3037" s="4">
        <v>867119.09945967619</v>
      </c>
      <c r="T3037" s="4">
        <v>275210.76543353137</v>
      </c>
      <c r="U3037" s="1">
        <f t="shared" si="237"/>
        <v>1852006</v>
      </c>
      <c r="V3037" s="4">
        <f t="shared" si="238"/>
        <v>766717.13510679244</v>
      </c>
      <c r="W3037" s="1" t="str">
        <f t="shared" si="239"/>
        <v>Favourable</v>
      </c>
    </row>
    <row r="3038" spans="1:23" x14ac:dyDescent="0.25">
      <c r="A3038" s="1"/>
      <c r="B3038" s="1"/>
      <c r="C3038" s="1"/>
      <c r="D3038" s="1"/>
      <c r="E3038" s="1" t="s">
        <v>8900</v>
      </c>
      <c r="F3038" s="2">
        <v>44134</v>
      </c>
      <c r="G3038" s="3">
        <v>47641</v>
      </c>
      <c r="H3038" s="1"/>
      <c r="I3038" s="1"/>
      <c r="J3038" s="1" t="s">
        <v>8901</v>
      </c>
      <c r="K3038" s="2">
        <v>45218</v>
      </c>
      <c r="L3038" s="1" t="s">
        <v>4218</v>
      </c>
      <c r="M3038" s="1" t="str">
        <f t="shared" si="235"/>
        <v>Infrastructure</v>
      </c>
      <c r="N3038" s="1" t="s">
        <v>4210</v>
      </c>
      <c r="O3038" s="1" t="s">
        <v>4441</v>
      </c>
      <c r="P3038" s="1">
        <v>5950</v>
      </c>
      <c r="Q3038" s="1">
        <v>1101297</v>
      </c>
      <c r="R3038" s="1">
        <f t="shared" si="236"/>
        <v>58917</v>
      </c>
      <c r="S3038" s="4">
        <v>386001.62250334077</v>
      </c>
      <c r="T3038" s="4">
        <v>44688.901307289365</v>
      </c>
      <c r="U3038" s="1">
        <f t="shared" si="237"/>
        <v>1042380</v>
      </c>
      <c r="V3038" s="4">
        <f t="shared" si="238"/>
        <v>670606.4761893698</v>
      </c>
      <c r="W3038" s="1" t="str">
        <f t="shared" si="239"/>
        <v>Favourable</v>
      </c>
    </row>
    <row r="3039" spans="1:23" x14ac:dyDescent="0.25">
      <c r="A3039" s="1"/>
      <c r="B3039" s="1"/>
      <c r="C3039" s="1"/>
      <c r="D3039" s="1"/>
      <c r="E3039" s="1" t="s">
        <v>6916</v>
      </c>
      <c r="F3039" s="2">
        <v>44242</v>
      </c>
      <c r="G3039" s="3">
        <v>49603</v>
      </c>
      <c r="H3039" s="1"/>
      <c r="I3039" s="1"/>
      <c r="J3039" s="1" t="s">
        <v>5174</v>
      </c>
      <c r="K3039" s="2">
        <v>44445</v>
      </c>
      <c r="L3039" s="1" t="s">
        <v>4200</v>
      </c>
      <c r="M3039" s="1" t="str">
        <f t="shared" si="235"/>
        <v>Social Services</v>
      </c>
      <c r="N3039" s="1" t="s">
        <v>4205</v>
      </c>
      <c r="O3039" s="1" t="s">
        <v>4345</v>
      </c>
      <c r="P3039" s="1">
        <v>8610</v>
      </c>
      <c r="Q3039" s="1">
        <v>1981824</v>
      </c>
      <c r="R3039" s="1">
        <f t="shared" si="236"/>
        <v>87448</v>
      </c>
      <c r="S3039" s="4">
        <v>779290.55190216738</v>
      </c>
      <c r="T3039" s="4">
        <v>427882.34999797627</v>
      </c>
      <c r="U3039" s="1">
        <f t="shared" si="237"/>
        <v>1894376</v>
      </c>
      <c r="V3039" s="4">
        <f t="shared" si="238"/>
        <v>774651.0980998564</v>
      </c>
      <c r="W3039" s="1" t="str">
        <f t="shared" si="239"/>
        <v>Favourable</v>
      </c>
    </row>
    <row r="3040" spans="1:23" x14ac:dyDescent="0.25">
      <c r="A3040" s="1"/>
      <c r="B3040" s="1"/>
      <c r="C3040" s="1"/>
      <c r="D3040" s="1"/>
      <c r="E3040" s="1" t="s">
        <v>6020</v>
      </c>
      <c r="F3040" s="2">
        <v>44614</v>
      </c>
      <c r="G3040" s="3">
        <v>30639</v>
      </c>
      <c r="H3040" s="1"/>
      <c r="I3040" s="1"/>
      <c r="J3040" s="1" t="s">
        <v>8902</v>
      </c>
      <c r="K3040" s="2">
        <v>43923</v>
      </c>
      <c r="L3040" s="1" t="s">
        <v>4204</v>
      </c>
      <c r="M3040" s="1" t="str">
        <f t="shared" si="235"/>
        <v>Education</v>
      </c>
      <c r="N3040" s="1" t="s">
        <v>4210</v>
      </c>
      <c r="O3040" s="1" t="s">
        <v>4253</v>
      </c>
      <c r="P3040" s="1">
        <v>6804</v>
      </c>
      <c r="Q3040" s="1">
        <v>620437</v>
      </c>
      <c r="R3040" s="1">
        <f t="shared" si="236"/>
        <v>47814</v>
      </c>
      <c r="S3040" s="4">
        <v>369949.43160253059</v>
      </c>
      <c r="T3040" s="4">
        <v>201984.09779492859</v>
      </c>
      <c r="U3040" s="1">
        <f t="shared" si="237"/>
        <v>572623</v>
      </c>
      <c r="V3040" s="4">
        <f t="shared" si="238"/>
        <v>48503.470602540765</v>
      </c>
      <c r="W3040" s="1" t="str">
        <f t="shared" si="239"/>
        <v>Favourable</v>
      </c>
    </row>
    <row r="3041" spans="1:23" x14ac:dyDescent="0.25">
      <c r="A3041" s="1"/>
      <c r="B3041" s="1"/>
      <c r="C3041" s="1"/>
      <c r="D3041" s="1"/>
      <c r="E3041" s="1" t="s">
        <v>6547</v>
      </c>
      <c r="F3041" s="2">
        <v>45298</v>
      </c>
      <c r="G3041" s="3">
        <v>50023</v>
      </c>
      <c r="H3041" s="1"/>
      <c r="I3041" s="1"/>
      <c r="J3041" s="1" t="s">
        <v>8903</v>
      </c>
      <c r="K3041" s="2">
        <v>43989</v>
      </c>
      <c r="L3041" s="1" t="s">
        <v>4204</v>
      </c>
      <c r="M3041" s="1" t="str">
        <f t="shared" si="235"/>
        <v>Education</v>
      </c>
      <c r="N3041" s="1" t="s">
        <v>4210</v>
      </c>
      <c r="O3041" s="1" t="s">
        <v>4273</v>
      </c>
      <c r="P3041" s="1">
        <v>7625</v>
      </c>
      <c r="Q3041" s="1">
        <v>808564</v>
      </c>
      <c r="R3041" s="1">
        <f t="shared" si="236"/>
        <v>0</v>
      </c>
      <c r="S3041" s="4">
        <v>638684.16784308758</v>
      </c>
      <c r="T3041" s="4">
        <v>141801.17582527068</v>
      </c>
      <c r="U3041" s="1">
        <f t="shared" si="237"/>
        <v>808564</v>
      </c>
      <c r="V3041" s="4">
        <f t="shared" si="238"/>
        <v>28078.656331641716</v>
      </c>
      <c r="W3041" s="1" t="str">
        <f t="shared" si="239"/>
        <v>Favourable</v>
      </c>
    </row>
    <row r="3042" spans="1:23" x14ac:dyDescent="0.25">
      <c r="A3042" s="1"/>
      <c r="B3042" s="1"/>
      <c r="C3042" s="1"/>
      <c r="D3042" s="1"/>
      <c r="E3042" s="1" t="s">
        <v>8346</v>
      </c>
      <c r="F3042" s="2">
        <v>44146</v>
      </c>
      <c r="G3042" s="3">
        <v>24252</v>
      </c>
      <c r="H3042" s="1"/>
      <c r="I3042" s="1"/>
      <c r="J3042" s="1" t="s">
        <v>8904</v>
      </c>
      <c r="K3042" s="2">
        <v>44098</v>
      </c>
      <c r="L3042" s="1" t="s">
        <v>4218</v>
      </c>
      <c r="M3042" s="1" t="str">
        <f t="shared" si="235"/>
        <v>Infrastructure</v>
      </c>
      <c r="N3042" s="1" t="s">
        <v>4222</v>
      </c>
      <c r="O3042" s="1" t="s">
        <v>4304</v>
      </c>
      <c r="P3042" s="1">
        <v>8361</v>
      </c>
      <c r="Q3042" s="1">
        <v>694013</v>
      </c>
      <c r="R3042" s="1">
        <f t="shared" si="236"/>
        <v>0</v>
      </c>
      <c r="S3042" s="4">
        <v>604508.4222998519</v>
      </c>
      <c r="T3042" s="4">
        <v>33067.440894784624</v>
      </c>
      <c r="U3042" s="1">
        <f t="shared" si="237"/>
        <v>694013</v>
      </c>
      <c r="V3042" s="4">
        <f t="shared" si="238"/>
        <v>56437.136805363465</v>
      </c>
      <c r="W3042" s="1" t="str">
        <f t="shared" si="239"/>
        <v>Favourable</v>
      </c>
    </row>
    <row r="3043" spans="1:23" x14ac:dyDescent="0.25">
      <c r="A3043" s="1"/>
      <c r="B3043" s="1"/>
      <c r="C3043" s="1"/>
      <c r="D3043" s="1"/>
      <c r="E3043" s="1" t="s">
        <v>4495</v>
      </c>
      <c r="F3043" s="2">
        <v>45297</v>
      </c>
      <c r="G3043" s="3">
        <v>25555</v>
      </c>
      <c r="H3043" s="1"/>
      <c r="I3043" s="1"/>
      <c r="J3043" s="1" t="s">
        <v>8905</v>
      </c>
      <c r="K3043" s="2">
        <v>44338</v>
      </c>
      <c r="L3043" s="1" t="s">
        <v>4212</v>
      </c>
      <c r="M3043" s="1" t="str">
        <f t="shared" si="235"/>
        <v>Agricultural Extension</v>
      </c>
      <c r="N3043" s="1" t="s">
        <v>4205</v>
      </c>
      <c r="O3043" s="1" t="s">
        <v>4441</v>
      </c>
      <c r="P3043" s="1">
        <v>5683</v>
      </c>
      <c r="Q3043" s="1">
        <v>2221646</v>
      </c>
      <c r="R3043" s="1">
        <f t="shared" si="236"/>
        <v>12842</v>
      </c>
      <c r="S3043" s="4">
        <v>356479.28040105692</v>
      </c>
      <c r="T3043" s="4">
        <v>722044.4119003755</v>
      </c>
      <c r="U3043" s="1">
        <f t="shared" si="237"/>
        <v>2208804</v>
      </c>
      <c r="V3043" s="4">
        <f t="shared" si="238"/>
        <v>1143122.3076985676</v>
      </c>
      <c r="W3043" s="1" t="str">
        <f t="shared" si="239"/>
        <v>Favourable</v>
      </c>
    </row>
    <row r="3044" spans="1:23" x14ac:dyDescent="0.25">
      <c r="A3044" s="1"/>
      <c r="B3044" s="1"/>
      <c r="C3044" s="1"/>
      <c r="D3044" s="1"/>
      <c r="E3044" s="1" t="s">
        <v>8653</v>
      </c>
      <c r="F3044" s="2">
        <v>44409</v>
      </c>
      <c r="G3044" s="3">
        <v>16423</v>
      </c>
      <c r="H3044" s="1"/>
      <c r="I3044" s="1"/>
      <c r="J3044" s="1" t="s">
        <v>8906</v>
      </c>
      <c r="K3044" s="2">
        <v>45309</v>
      </c>
      <c r="L3044" s="1" t="s">
        <v>4212</v>
      </c>
      <c r="M3044" s="1" t="str">
        <f t="shared" si="235"/>
        <v>Agricultural Extension</v>
      </c>
      <c r="N3044" s="1" t="s">
        <v>4222</v>
      </c>
      <c r="O3044" s="1" t="s">
        <v>4301</v>
      </c>
      <c r="P3044" s="1">
        <v>6962</v>
      </c>
      <c r="Q3044" s="1">
        <v>299505</v>
      </c>
      <c r="R3044" s="1">
        <f t="shared" si="236"/>
        <v>0</v>
      </c>
      <c r="S3044" s="4">
        <v>243146.96515426436</v>
      </c>
      <c r="T3044" s="4">
        <v>40723.943766206336</v>
      </c>
      <c r="U3044" s="1">
        <f t="shared" si="237"/>
        <v>299505</v>
      </c>
      <c r="V3044" s="4">
        <f t="shared" si="238"/>
        <v>15634.091079529317</v>
      </c>
      <c r="W3044" s="1" t="str">
        <f t="shared" si="239"/>
        <v>Favourable</v>
      </c>
    </row>
    <row r="3045" spans="1:23" x14ac:dyDescent="0.25">
      <c r="A3045" s="1"/>
      <c r="B3045" s="1"/>
      <c r="C3045" s="1"/>
      <c r="D3045" s="1"/>
      <c r="E3045" s="1" t="s">
        <v>8907</v>
      </c>
      <c r="F3045" s="2">
        <v>45164</v>
      </c>
      <c r="G3045" s="3">
        <v>11900</v>
      </c>
      <c r="H3045" s="1"/>
      <c r="I3045" s="1"/>
      <c r="J3045" s="1" t="s">
        <v>8908</v>
      </c>
      <c r="K3045" s="2">
        <v>44214</v>
      </c>
      <c r="L3045" s="1" t="s">
        <v>4218</v>
      </c>
      <c r="M3045" s="1" t="str">
        <f t="shared" si="235"/>
        <v>Infrastructure</v>
      </c>
      <c r="N3045" s="1" t="s">
        <v>4222</v>
      </c>
      <c r="O3045" s="1" t="s">
        <v>4345</v>
      </c>
      <c r="P3045" s="1">
        <v>9005</v>
      </c>
      <c r="Q3045" s="1">
        <v>2469523</v>
      </c>
      <c r="R3045" s="1">
        <f t="shared" si="236"/>
        <v>10539</v>
      </c>
      <c r="S3045" s="4">
        <v>663957.4085808954</v>
      </c>
      <c r="T3045" s="4">
        <v>68392.077284768908</v>
      </c>
      <c r="U3045" s="1">
        <f t="shared" si="237"/>
        <v>2458984</v>
      </c>
      <c r="V3045" s="4">
        <f t="shared" si="238"/>
        <v>1737173.5141343358</v>
      </c>
      <c r="W3045" s="1" t="str">
        <f t="shared" si="239"/>
        <v>Favourable</v>
      </c>
    </row>
    <row r="3046" spans="1:23" x14ac:dyDescent="0.25">
      <c r="A3046" s="1"/>
      <c r="B3046" s="1"/>
      <c r="C3046" s="1"/>
      <c r="D3046" s="1"/>
      <c r="E3046" s="1" t="s">
        <v>7884</v>
      </c>
      <c r="F3046" s="2">
        <v>45111</v>
      </c>
      <c r="G3046" s="3">
        <v>32687</v>
      </c>
      <c r="H3046" s="1"/>
      <c r="I3046" s="1"/>
      <c r="J3046" s="1" t="s">
        <v>8909</v>
      </c>
      <c r="K3046" s="2">
        <v>45034</v>
      </c>
      <c r="L3046" s="1" t="s">
        <v>4204</v>
      </c>
      <c r="M3046" s="1" t="str">
        <f t="shared" si="235"/>
        <v>Education</v>
      </c>
      <c r="N3046" s="1" t="s">
        <v>4210</v>
      </c>
      <c r="O3046" s="1" t="s">
        <v>4292</v>
      </c>
      <c r="P3046" s="1">
        <v>7716</v>
      </c>
      <c r="Q3046" s="1">
        <v>723795</v>
      </c>
      <c r="R3046" s="1">
        <f t="shared" si="236"/>
        <v>16806</v>
      </c>
      <c r="S3046" s="4">
        <v>687174.75068431767</v>
      </c>
      <c r="T3046" s="4">
        <v>147701.36064960732</v>
      </c>
      <c r="U3046" s="1">
        <f t="shared" si="237"/>
        <v>706989</v>
      </c>
      <c r="V3046" s="4">
        <f t="shared" si="238"/>
        <v>-111081.11133392504</v>
      </c>
      <c r="W3046" s="1" t="str">
        <f t="shared" si="239"/>
        <v>Adverse</v>
      </c>
    </row>
    <row r="3047" spans="1:23" x14ac:dyDescent="0.25">
      <c r="A3047" s="1"/>
      <c r="B3047" s="1"/>
      <c r="C3047" s="1"/>
      <c r="D3047" s="1"/>
      <c r="E3047" s="1" t="s">
        <v>8910</v>
      </c>
      <c r="F3047" s="2">
        <v>44337</v>
      </c>
      <c r="G3047" s="3">
        <v>46975</v>
      </c>
      <c r="H3047" s="1"/>
      <c r="I3047" s="1"/>
      <c r="J3047" s="1" t="s">
        <v>8911</v>
      </c>
      <c r="K3047" s="2">
        <v>43843</v>
      </c>
      <c r="L3047" s="1" t="s">
        <v>4216</v>
      </c>
      <c r="M3047" s="1" t="str">
        <f t="shared" si="235"/>
        <v>Agricultural Extension</v>
      </c>
      <c r="N3047" s="1" t="s">
        <v>4205</v>
      </c>
      <c r="O3047" s="1" t="s">
        <v>4496</v>
      </c>
      <c r="P3047" s="1">
        <v>6572</v>
      </c>
      <c r="Q3047" s="1">
        <v>2432405</v>
      </c>
      <c r="R3047" s="1">
        <f t="shared" si="236"/>
        <v>0</v>
      </c>
      <c r="S3047" s="4">
        <v>1038261.9612380674</v>
      </c>
      <c r="T3047" s="4">
        <v>503559.87442128308</v>
      </c>
      <c r="U3047" s="1">
        <f t="shared" si="237"/>
        <v>2432405</v>
      </c>
      <c r="V3047" s="4">
        <f t="shared" si="238"/>
        <v>890583.1643406495</v>
      </c>
      <c r="W3047" s="1" t="str">
        <f t="shared" si="239"/>
        <v>Favourable</v>
      </c>
    </row>
    <row r="3048" spans="1:23" x14ac:dyDescent="0.25">
      <c r="A3048" s="1"/>
      <c r="B3048" s="1"/>
      <c r="C3048" s="1"/>
      <c r="D3048" s="1"/>
      <c r="E3048" s="1" t="s">
        <v>8912</v>
      </c>
      <c r="F3048" s="2">
        <v>45049</v>
      </c>
      <c r="G3048" s="3">
        <v>14606</v>
      </c>
      <c r="H3048" s="1"/>
      <c r="I3048" s="1"/>
      <c r="J3048" s="1" t="s">
        <v>7674</v>
      </c>
      <c r="K3048" s="2">
        <v>45100</v>
      </c>
      <c r="L3048" s="1" t="s">
        <v>4200</v>
      </c>
      <c r="M3048" s="1" t="str">
        <f t="shared" si="235"/>
        <v>Social Services</v>
      </c>
      <c r="N3048" s="1" t="s">
        <v>4210</v>
      </c>
      <c r="O3048" s="1" t="s">
        <v>4338</v>
      </c>
      <c r="P3048" s="1">
        <v>6828</v>
      </c>
      <c r="Q3048" s="1">
        <v>1564830</v>
      </c>
      <c r="R3048" s="1">
        <f t="shared" si="236"/>
        <v>35583</v>
      </c>
      <c r="S3048" s="4">
        <v>1308375.50055477</v>
      </c>
      <c r="T3048" s="4">
        <v>114707.29897767975</v>
      </c>
      <c r="U3048" s="1">
        <f t="shared" si="237"/>
        <v>1529247</v>
      </c>
      <c r="V3048" s="4">
        <f t="shared" si="238"/>
        <v>141747.2004675502</v>
      </c>
      <c r="W3048" s="1" t="str">
        <f t="shared" si="239"/>
        <v>Favourable</v>
      </c>
    </row>
    <row r="3049" spans="1:23" x14ac:dyDescent="0.25">
      <c r="A3049" s="1"/>
      <c r="B3049" s="1"/>
      <c r="C3049" s="1"/>
      <c r="D3049" s="1"/>
      <c r="E3049" s="1" t="s">
        <v>8913</v>
      </c>
      <c r="F3049" s="2">
        <v>44253</v>
      </c>
      <c r="G3049" s="3">
        <v>23057</v>
      </c>
      <c r="H3049" s="1"/>
      <c r="I3049" s="1"/>
      <c r="J3049" s="1" t="s">
        <v>8914</v>
      </c>
      <c r="K3049" s="2">
        <v>43937</v>
      </c>
      <c r="L3049" s="1" t="s">
        <v>4204</v>
      </c>
      <c r="M3049" s="1" t="str">
        <f t="shared" si="235"/>
        <v>Education</v>
      </c>
      <c r="N3049" s="1" t="s">
        <v>4205</v>
      </c>
      <c r="O3049" s="1" t="s">
        <v>4298</v>
      </c>
      <c r="P3049" s="1">
        <v>9110</v>
      </c>
      <c r="Q3049" s="1">
        <v>1114676</v>
      </c>
      <c r="R3049" s="1">
        <f t="shared" si="236"/>
        <v>0</v>
      </c>
      <c r="S3049" s="4">
        <v>42437.37891240733</v>
      </c>
      <c r="T3049" s="4">
        <v>57993.561435156829</v>
      </c>
      <c r="U3049" s="1">
        <f t="shared" si="237"/>
        <v>1114676</v>
      </c>
      <c r="V3049" s="4">
        <f t="shared" si="238"/>
        <v>1014245.0596524358</v>
      </c>
      <c r="W3049" s="1" t="str">
        <f t="shared" si="239"/>
        <v>Favourable</v>
      </c>
    </row>
    <row r="3050" spans="1:23" x14ac:dyDescent="0.25">
      <c r="A3050" s="1"/>
      <c r="B3050" s="1"/>
      <c r="C3050" s="1"/>
      <c r="D3050" s="1"/>
      <c r="E3050" s="1" t="s">
        <v>8915</v>
      </c>
      <c r="F3050" s="2">
        <v>45294</v>
      </c>
      <c r="G3050" s="3">
        <v>24498</v>
      </c>
      <c r="H3050" s="1"/>
      <c r="I3050" s="1"/>
      <c r="J3050" s="1" t="s">
        <v>7511</v>
      </c>
      <c r="K3050" s="2">
        <v>45263</v>
      </c>
      <c r="L3050" s="1" t="s">
        <v>4216</v>
      </c>
      <c r="M3050" s="1" t="str">
        <f t="shared" si="235"/>
        <v>Agricultural Extension</v>
      </c>
      <c r="N3050" s="1" t="s">
        <v>4205</v>
      </c>
      <c r="O3050" s="1" t="s">
        <v>4206</v>
      </c>
      <c r="P3050" s="1">
        <v>6730</v>
      </c>
      <c r="Q3050" s="1">
        <v>1383135</v>
      </c>
      <c r="R3050" s="1">
        <f t="shared" si="236"/>
        <v>28219</v>
      </c>
      <c r="S3050" s="4">
        <v>210932.92223718742</v>
      </c>
      <c r="T3050" s="4">
        <v>439268.88673056656</v>
      </c>
      <c r="U3050" s="1">
        <f t="shared" si="237"/>
        <v>1354916</v>
      </c>
      <c r="V3050" s="4">
        <f t="shared" si="238"/>
        <v>732933.19103224599</v>
      </c>
      <c r="W3050" s="1" t="str">
        <f t="shared" si="239"/>
        <v>Favourable</v>
      </c>
    </row>
    <row r="3051" spans="1:23" x14ac:dyDescent="0.25">
      <c r="A3051" s="1"/>
      <c r="B3051" s="1"/>
      <c r="C3051" s="1"/>
      <c r="D3051" s="1"/>
      <c r="E3051" s="1" t="s">
        <v>8540</v>
      </c>
      <c r="F3051" s="2">
        <v>45373</v>
      </c>
      <c r="G3051" s="3">
        <v>40377</v>
      </c>
      <c r="H3051" s="1"/>
      <c r="I3051" s="1"/>
      <c r="J3051" s="1" t="s">
        <v>6814</v>
      </c>
      <c r="K3051" s="2">
        <v>44670</v>
      </c>
      <c r="L3051" s="1" t="s">
        <v>4204</v>
      </c>
      <c r="M3051" s="1" t="str">
        <f t="shared" si="235"/>
        <v>Education</v>
      </c>
      <c r="N3051" s="1" t="s">
        <v>4205</v>
      </c>
      <c r="O3051" s="1" t="s">
        <v>4402</v>
      </c>
      <c r="P3051" s="1">
        <v>6964</v>
      </c>
      <c r="Q3051" s="1">
        <v>718187</v>
      </c>
      <c r="R3051" s="1">
        <f t="shared" si="236"/>
        <v>29230</v>
      </c>
      <c r="S3051" s="4">
        <v>440750.84272662969</v>
      </c>
      <c r="T3051" s="4">
        <v>200197.18394042682</v>
      </c>
      <c r="U3051" s="1">
        <f t="shared" si="237"/>
        <v>688957</v>
      </c>
      <c r="V3051" s="4">
        <f t="shared" si="238"/>
        <v>77238.973332943511</v>
      </c>
      <c r="W3051" s="1" t="str">
        <f t="shared" si="239"/>
        <v>Favourable</v>
      </c>
    </row>
    <row r="3052" spans="1:23" x14ac:dyDescent="0.25">
      <c r="A3052" s="1"/>
      <c r="B3052" s="1"/>
      <c r="C3052" s="1"/>
      <c r="D3052" s="1"/>
      <c r="E3052" s="1" t="s">
        <v>8916</v>
      </c>
      <c r="F3052" s="2">
        <v>45287</v>
      </c>
      <c r="G3052" s="3">
        <v>34875</v>
      </c>
      <c r="H3052" s="1"/>
      <c r="I3052" s="1"/>
      <c r="J3052" s="1" t="s">
        <v>7092</v>
      </c>
      <c r="K3052" s="2">
        <v>44336</v>
      </c>
      <c r="L3052" s="1" t="s">
        <v>4216</v>
      </c>
      <c r="M3052" s="1" t="str">
        <f t="shared" si="235"/>
        <v>Agricultural Extension</v>
      </c>
      <c r="N3052" s="1" t="s">
        <v>4205</v>
      </c>
      <c r="O3052" s="1" t="s">
        <v>4379</v>
      </c>
      <c r="P3052" s="1">
        <v>6832</v>
      </c>
      <c r="Q3052" s="1">
        <v>1484619</v>
      </c>
      <c r="R3052" s="1">
        <f t="shared" si="236"/>
        <v>10022</v>
      </c>
      <c r="S3052" s="4">
        <v>91129.915267802062</v>
      </c>
      <c r="T3052" s="4">
        <v>471287.67404273059</v>
      </c>
      <c r="U3052" s="1">
        <f t="shared" si="237"/>
        <v>1474597</v>
      </c>
      <c r="V3052" s="4">
        <f t="shared" si="238"/>
        <v>922201.41068946733</v>
      </c>
      <c r="W3052" s="1" t="str">
        <f t="shared" si="239"/>
        <v>Favourable</v>
      </c>
    </row>
    <row r="3053" spans="1:23" x14ac:dyDescent="0.25">
      <c r="A3053" s="1"/>
      <c r="B3053" s="1"/>
      <c r="C3053" s="1"/>
      <c r="D3053" s="1"/>
      <c r="E3053" s="1" t="s">
        <v>8917</v>
      </c>
      <c r="F3053" s="2">
        <v>44167</v>
      </c>
      <c r="G3053" s="3">
        <v>24028</v>
      </c>
      <c r="H3053" s="1"/>
      <c r="I3053" s="1"/>
      <c r="J3053" s="1" t="s">
        <v>8918</v>
      </c>
      <c r="K3053" s="2">
        <v>44354</v>
      </c>
      <c r="L3053" s="1" t="s">
        <v>4212</v>
      </c>
      <c r="M3053" s="1" t="str">
        <f t="shared" si="235"/>
        <v>Agricultural Extension</v>
      </c>
      <c r="N3053" s="1" t="s">
        <v>4222</v>
      </c>
      <c r="O3053" s="1" t="s">
        <v>4250</v>
      </c>
      <c r="P3053" s="1">
        <v>8743</v>
      </c>
      <c r="Q3053" s="1">
        <v>2267429</v>
      </c>
      <c r="R3053" s="1">
        <f t="shared" si="236"/>
        <v>48281</v>
      </c>
      <c r="S3053" s="4">
        <v>2191324.0754854949</v>
      </c>
      <c r="T3053" s="4">
        <v>274350.73363013979</v>
      </c>
      <c r="U3053" s="1">
        <f t="shared" si="237"/>
        <v>2219148</v>
      </c>
      <c r="V3053" s="4">
        <f t="shared" si="238"/>
        <v>-198245.80911563477</v>
      </c>
      <c r="W3053" s="1" t="str">
        <f t="shared" si="239"/>
        <v>Adverse</v>
      </c>
    </row>
    <row r="3054" spans="1:23" x14ac:dyDescent="0.25">
      <c r="A3054" s="1"/>
      <c r="B3054" s="1"/>
      <c r="C3054" s="1"/>
      <c r="D3054" s="1"/>
      <c r="E3054" s="1" t="s">
        <v>8919</v>
      </c>
      <c r="F3054" s="2">
        <v>44392</v>
      </c>
      <c r="G3054" s="3">
        <v>44569</v>
      </c>
      <c r="H3054" s="1"/>
      <c r="I3054" s="1"/>
      <c r="J3054" s="1" t="s">
        <v>8920</v>
      </c>
      <c r="K3054" s="2">
        <v>44210</v>
      </c>
      <c r="L3054" s="1" t="s">
        <v>4212</v>
      </c>
      <c r="M3054" s="1" t="str">
        <f t="shared" si="235"/>
        <v>Agricultural Extension</v>
      </c>
      <c r="N3054" s="1" t="s">
        <v>4222</v>
      </c>
      <c r="O3054" s="1" t="s">
        <v>4458</v>
      </c>
      <c r="P3054" s="1">
        <v>8617</v>
      </c>
      <c r="Q3054" s="1">
        <v>498457</v>
      </c>
      <c r="R3054" s="1">
        <f t="shared" si="236"/>
        <v>0</v>
      </c>
      <c r="S3054" s="4">
        <v>223686.7765917365</v>
      </c>
      <c r="T3054" s="4">
        <v>20517.875725734379</v>
      </c>
      <c r="U3054" s="1">
        <f t="shared" si="237"/>
        <v>498457</v>
      </c>
      <c r="V3054" s="4">
        <f t="shared" si="238"/>
        <v>254252.34768252913</v>
      </c>
      <c r="W3054" s="1" t="str">
        <f t="shared" si="239"/>
        <v>Favourable</v>
      </c>
    </row>
    <row r="3055" spans="1:23" x14ac:dyDescent="0.25">
      <c r="A3055" s="1"/>
      <c r="B3055" s="1"/>
      <c r="C3055" s="1"/>
      <c r="D3055" s="1"/>
      <c r="E3055" s="1" t="s">
        <v>8921</v>
      </c>
      <c r="F3055" s="2">
        <v>44252</v>
      </c>
      <c r="G3055" s="3">
        <v>29096</v>
      </c>
      <c r="H3055" s="1"/>
      <c r="I3055" s="1"/>
      <c r="J3055" s="1" t="s">
        <v>8922</v>
      </c>
      <c r="K3055" s="2">
        <v>44645</v>
      </c>
      <c r="L3055" s="1" t="s">
        <v>4216</v>
      </c>
      <c r="M3055" s="1" t="str">
        <f t="shared" si="235"/>
        <v>Agricultural Extension</v>
      </c>
      <c r="N3055" s="1" t="s">
        <v>4222</v>
      </c>
      <c r="O3055" s="1" t="s">
        <v>4211</v>
      </c>
      <c r="P3055" s="1">
        <v>9254</v>
      </c>
      <c r="Q3055" s="1">
        <v>1184712</v>
      </c>
      <c r="R3055" s="1">
        <f t="shared" si="236"/>
        <v>55573</v>
      </c>
      <c r="S3055" s="4">
        <v>246107.64246641289</v>
      </c>
      <c r="T3055" s="4">
        <v>337208.40228834067</v>
      </c>
      <c r="U3055" s="1">
        <f t="shared" si="237"/>
        <v>1129139</v>
      </c>
      <c r="V3055" s="4">
        <f t="shared" si="238"/>
        <v>601395.95524524641</v>
      </c>
      <c r="W3055" s="1" t="str">
        <f t="shared" si="239"/>
        <v>Favourable</v>
      </c>
    </row>
    <row r="3056" spans="1:23" x14ac:dyDescent="0.25">
      <c r="A3056" s="1"/>
      <c r="B3056" s="1"/>
      <c r="C3056" s="1"/>
      <c r="D3056" s="1"/>
      <c r="E3056" s="1" t="s">
        <v>8923</v>
      </c>
      <c r="F3056" s="2">
        <v>45256</v>
      </c>
      <c r="G3056" s="3">
        <v>32613</v>
      </c>
      <c r="H3056" s="1"/>
      <c r="I3056" s="1"/>
      <c r="J3056" s="1" t="s">
        <v>5190</v>
      </c>
      <c r="K3056" s="2">
        <v>44134</v>
      </c>
      <c r="L3056" s="1" t="s">
        <v>4216</v>
      </c>
      <c r="M3056" s="1" t="str">
        <f t="shared" si="235"/>
        <v>Agricultural Extension</v>
      </c>
      <c r="N3056" s="1" t="s">
        <v>4205</v>
      </c>
      <c r="O3056" s="1" t="s">
        <v>4217</v>
      </c>
      <c r="P3056" s="1">
        <v>7823</v>
      </c>
      <c r="Q3056" s="1">
        <v>1014861</v>
      </c>
      <c r="R3056" s="1">
        <f t="shared" si="236"/>
        <v>88431</v>
      </c>
      <c r="S3056" s="4">
        <v>739445.37981300906</v>
      </c>
      <c r="T3056" s="4">
        <v>163932.84159160135</v>
      </c>
      <c r="U3056" s="1">
        <f t="shared" si="237"/>
        <v>926430</v>
      </c>
      <c r="V3056" s="4">
        <f t="shared" si="238"/>
        <v>111482.77859538957</v>
      </c>
      <c r="W3056" s="1" t="str">
        <f t="shared" si="239"/>
        <v>Favourable</v>
      </c>
    </row>
    <row r="3057" spans="1:23" x14ac:dyDescent="0.25">
      <c r="A3057" s="1"/>
      <c r="B3057" s="1"/>
      <c r="C3057" s="1"/>
      <c r="D3057" s="1"/>
      <c r="E3057" s="1" t="s">
        <v>7412</v>
      </c>
      <c r="F3057" s="2">
        <v>44575</v>
      </c>
      <c r="G3057" s="3">
        <v>51522</v>
      </c>
      <c r="H3057" s="1"/>
      <c r="I3057" s="1"/>
      <c r="J3057" s="1" t="s">
        <v>8924</v>
      </c>
      <c r="K3057" s="2">
        <v>43863</v>
      </c>
      <c r="L3057" s="1" t="s">
        <v>4216</v>
      </c>
      <c r="M3057" s="1" t="str">
        <f t="shared" si="235"/>
        <v>Agricultural Extension</v>
      </c>
      <c r="N3057" s="1" t="s">
        <v>4205</v>
      </c>
      <c r="O3057" s="1" t="s">
        <v>4421</v>
      </c>
      <c r="P3057" s="1">
        <v>6012</v>
      </c>
      <c r="Q3057" s="1">
        <v>1331178</v>
      </c>
      <c r="R3057" s="1">
        <f t="shared" si="236"/>
        <v>0</v>
      </c>
      <c r="S3057" s="4">
        <v>526372.04365205532</v>
      </c>
      <c r="T3057" s="4">
        <v>192374.48787605157</v>
      </c>
      <c r="U3057" s="1">
        <f t="shared" si="237"/>
        <v>1331178</v>
      </c>
      <c r="V3057" s="4">
        <f t="shared" si="238"/>
        <v>612431.46847189311</v>
      </c>
      <c r="W3057" s="1" t="str">
        <f t="shared" si="239"/>
        <v>Favourable</v>
      </c>
    </row>
    <row r="3058" spans="1:23" x14ac:dyDescent="0.25">
      <c r="A3058" s="1"/>
      <c r="B3058" s="1"/>
      <c r="C3058" s="1"/>
      <c r="D3058" s="1"/>
      <c r="E3058" s="1" t="s">
        <v>8925</v>
      </c>
      <c r="F3058" s="2">
        <v>44850</v>
      </c>
      <c r="G3058" s="3">
        <v>39051</v>
      </c>
      <c r="H3058" s="1"/>
      <c r="I3058" s="1"/>
      <c r="J3058" s="1" t="s">
        <v>6507</v>
      </c>
      <c r="K3058" s="2">
        <v>44630</v>
      </c>
      <c r="L3058" s="1" t="s">
        <v>4218</v>
      </c>
      <c r="M3058" s="1" t="str">
        <f t="shared" si="235"/>
        <v>Infrastructure</v>
      </c>
      <c r="N3058" s="1" t="s">
        <v>4205</v>
      </c>
      <c r="O3058" s="1" t="s">
        <v>4247</v>
      </c>
      <c r="P3058" s="1">
        <v>7871</v>
      </c>
      <c r="Q3058" s="1">
        <v>962154</v>
      </c>
      <c r="R3058" s="1">
        <f t="shared" si="236"/>
        <v>35310</v>
      </c>
      <c r="S3058" s="4">
        <v>804499.27294643875</v>
      </c>
      <c r="T3058" s="4">
        <v>26673.978431414103</v>
      </c>
      <c r="U3058" s="1">
        <f t="shared" si="237"/>
        <v>926844</v>
      </c>
      <c r="V3058" s="4">
        <f t="shared" si="238"/>
        <v>130980.74862214713</v>
      </c>
      <c r="W3058" s="1" t="str">
        <f t="shared" si="239"/>
        <v>Favourable</v>
      </c>
    </row>
    <row r="3059" spans="1:23" x14ac:dyDescent="0.25">
      <c r="A3059" s="1"/>
      <c r="B3059" s="1"/>
      <c r="C3059" s="1"/>
      <c r="D3059" s="1"/>
      <c r="E3059" s="1" t="s">
        <v>8883</v>
      </c>
      <c r="F3059" s="2">
        <v>44052</v>
      </c>
      <c r="G3059" s="3">
        <v>42997</v>
      </c>
      <c r="H3059" s="1"/>
      <c r="I3059" s="1"/>
      <c r="J3059" s="1" t="s">
        <v>8585</v>
      </c>
      <c r="K3059" s="2">
        <v>44383</v>
      </c>
      <c r="L3059" s="1" t="s">
        <v>4204</v>
      </c>
      <c r="M3059" s="1" t="str">
        <f t="shared" si="235"/>
        <v>Education</v>
      </c>
      <c r="N3059" s="1" t="s">
        <v>4210</v>
      </c>
      <c r="O3059" s="1" t="s">
        <v>4314</v>
      </c>
      <c r="P3059" s="1">
        <v>6913</v>
      </c>
      <c r="Q3059" s="1">
        <v>2257933</v>
      </c>
      <c r="R3059" s="1">
        <f t="shared" si="236"/>
        <v>14806</v>
      </c>
      <c r="S3059" s="4">
        <v>633660.73000912031</v>
      </c>
      <c r="T3059" s="4">
        <v>470337.63842654723</v>
      </c>
      <c r="U3059" s="1">
        <f t="shared" si="237"/>
        <v>2243127</v>
      </c>
      <c r="V3059" s="4">
        <f t="shared" si="238"/>
        <v>1153934.6315643324</v>
      </c>
      <c r="W3059" s="1" t="str">
        <f t="shared" si="239"/>
        <v>Favourable</v>
      </c>
    </row>
    <row r="3060" spans="1:23" x14ac:dyDescent="0.25">
      <c r="A3060" s="1"/>
      <c r="B3060" s="1"/>
      <c r="C3060" s="1"/>
      <c r="D3060" s="1"/>
      <c r="E3060" s="1" t="s">
        <v>8926</v>
      </c>
      <c r="F3060" s="2">
        <v>44236</v>
      </c>
      <c r="G3060" s="3">
        <v>31641</v>
      </c>
      <c r="H3060" s="1"/>
      <c r="I3060" s="1"/>
      <c r="J3060" s="1" t="s">
        <v>8927</v>
      </c>
      <c r="K3060" s="2">
        <v>44569</v>
      </c>
      <c r="L3060" s="1" t="s">
        <v>4204</v>
      </c>
      <c r="M3060" s="1" t="str">
        <f t="shared" si="235"/>
        <v>Education</v>
      </c>
      <c r="N3060" s="1" t="s">
        <v>4205</v>
      </c>
      <c r="O3060" s="1" t="s">
        <v>4361</v>
      </c>
      <c r="P3060" s="1">
        <v>6771</v>
      </c>
      <c r="Q3060" s="1">
        <v>656343</v>
      </c>
      <c r="R3060" s="1">
        <f t="shared" si="236"/>
        <v>0</v>
      </c>
      <c r="S3060" s="4">
        <v>309174.43691581383</v>
      </c>
      <c r="T3060" s="4">
        <v>75278.908825710372</v>
      </c>
      <c r="U3060" s="1">
        <f t="shared" si="237"/>
        <v>656343</v>
      </c>
      <c r="V3060" s="4">
        <f t="shared" si="238"/>
        <v>271889.65425847581</v>
      </c>
      <c r="W3060" s="1" t="str">
        <f t="shared" si="239"/>
        <v>Favourable</v>
      </c>
    </row>
    <row r="3061" spans="1:23" x14ac:dyDescent="0.25">
      <c r="A3061" s="1"/>
      <c r="B3061" s="1"/>
      <c r="C3061" s="1"/>
      <c r="D3061" s="1"/>
      <c r="E3061" s="1" t="s">
        <v>7949</v>
      </c>
      <c r="F3061" s="2">
        <v>44884</v>
      </c>
      <c r="G3061" s="3">
        <v>25721</v>
      </c>
      <c r="H3061" s="1"/>
      <c r="I3061" s="1"/>
      <c r="J3061" s="1" t="s">
        <v>8928</v>
      </c>
      <c r="K3061" s="2">
        <v>44621</v>
      </c>
      <c r="L3061" s="1" t="s">
        <v>4218</v>
      </c>
      <c r="M3061" s="1" t="str">
        <f t="shared" si="235"/>
        <v>Infrastructure</v>
      </c>
      <c r="N3061" s="1" t="s">
        <v>4205</v>
      </c>
      <c r="O3061" s="1" t="s">
        <v>4253</v>
      </c>
      <c r="P3061" s="1">
        <v>8796</v>
      </c>
      <c r="Q3061" s="1">
        <v>1020365</v>
      </c>
      <c r="R3061" s="1">
        <f t="shared" si="236"/>
        <v>0</v>
      </c>
      <c r="S3061" s="4">
        <v>420186.35770520038</v>
      </c>
      <c r="T3061" s="4">
        <v>224800.03577083058</v>
      </c>
      <c r="U3061" s="1">
        <f t="shared" si="237"/>
        <v>1020365</v>
      </c>
      <c r="V3061" s="4">
        <f t="shared" si="238"/>
        <v>375378.60652396898</v>
      </c>
      <c r="W3061" s="1" t="str">
        <f t="shared" si="239"/>
        <v>Favourable</v>
      </c>
    </row>
    <row r="3062" spans="1:23" x14ac:dyDescent="0.25">
      <c r="A3062" s="1"/>
      <c r="B3062" s="1"/>
      <c r="C3062" s="1"/>
      <c r="D3062" s="1"/>
      <c r="E3062" s="1" t="s">
        <v>8929</v>
      </c>
      <c r="F3062" s="2">
        <v>44841</v>
      </c>
      <c r="G3062" s="3">
        <v>47184</v>
      </c>
      <c r="H3062" s="1"/>
      <c r="I3062" s="1"/>
      <c r="J3062" s="1" t="s">
        <v>8255</v>
      </c>
      <c r="K3062" s="2">
        <v>44847</v>
      </c>
      <c r="L3062" s="1" t="s">
        <v>4204</v>
      </c>
      <c r="M3062" s="1" t="str">
        <f t="shared" si="235"/>
        <v>Education</v>
      </c>
      <c r="N3062" s="1" t="s">
        <v>4210</v>
      </c>
      <c r="O3062" s="1" t="s">
        <v>4259</v>
      </c>
      <c r="P3062" s="1">
        <v>8718</v>
      </c>
      <c r="Q3062" s="1">
        <v>1043039</v>
      </c>
      <c r="R3062" s="1">
        <f t="shared" si="236"/>
        <v>56620</v>
      </c>
      <c r="S3062" s="4">
        <v>867752.82027214719</v>
      </c>
      <c r="T3062" s="4">
        <v>126895.69703808009</v>
      </c>
      <c r="U3062" s="1">
        <f t="shared" si="237"/>
        <v>986419</v>
      </c>
      <c r="V3062" s="4">
        <f t="shared" si="238"/>
        <v>48390.482689772733</v>
      </c>
      <c r="W3062" s="1" t="str">
        <f t="shared" si="239"/>
        <v>Favourable</v>
      </c>
    </row>
    <row r="3063" spans="1:23" x14ac:dyDescent="0.25">
      <c r="A3063" s="1"/>
      <c r="B3063" s="1"/>
      <c r="C3063" s="1"/>
      <c r="D3063" s="1"/>
      <c r="E3063" s="1" t="s">
        <v>8930</v>
      </c>
      <c r="F3063" s="2">
        <v>44573</v>
      </c>
      <c r="G3063" s="3">
        <v>14606</v>
      </c>
      <c r="H3063" s="1"/>
      <c r="I3063" s="1"/>
      <c r="J3063" s="1" t="s">
        <v>8931</v>
      </c>
      <c r="K3063" s="2">
        <v>44758</v>
      </c>
      <c r="L3063" s="1" t="s">
        <v>4200</v>
      </c>
      <c r="M3063" s="1" t="str">
        <f t="shared" si="235"/>
        <v>Social Services</v>
      </c>
      <c r="N3063" s="1" t="s">
        <v>4222</v>
      </c>
      <c r="O3063" s="1" t="s">
        <v>4217</v>
      </c>
      <c r="P3063" s="1">
        <v>8992</v>
      </c>
      <c r="Q3063" s="1">
        <v>1921019</v>
      </c>
      <c r="R3063" s="1">
        <f t="shared" si="236"/>
        <v>0</v>
      </c>
      <c r="S3063" s="4">
        <v>1784731.730964476</v>
      </c>
      <c r="T3063" s="4">
        <v>218320.79329712151</v>
      </c>
      <c r="U3063" s="1">
        <f t="shared" si="237"/>
        <v>1921019</v>
      </c>
      <c r="V3063" s="4">
        <f t="shared" si="238"/>
        <v>-82033.524261597544</v>
      </c>
      <c r="W3063" s="1" t="str">
        <f t="shared" si="239"/>
        <v>Adverse</v>
      </c>
    </row>
    <row r="3064" spans="1:23" x14ac:dyDescent="0.25">
      <c r="A3064" s="1"/>
      <c r="B3064" s="1"/>
      <c r="C3064" s="1"/>
      <c r="D3064" s="1"/>
      <c r="E3064" s="1" t="s">
        <v>8932</v>
      </c>
      <c r="F3064" s="2">
        <v>45174</v>
      </c>
      <c r="G3064" s="3">
        <v>16402</v>
      </c>
      <c r="H3064" s="1"/>
      <c r="I3064" s="1"/>
      <c r="J3064" s="1" t="s">
        <v>8933</v>
      </c>
      <c r="K3064" s="2">
        <v>44725</v>
      </c>
      <c r="L3064" s="1" t="s">
        <v>4212</v>
      </c>
      <c r="M3064" s="1" t="str">
        <f t="shared" si="235"/>
        <v>Agricultural Extension</v>
      </c>
      <c r="N3064" s="1" t="s">
        <v>4205</v>
      </c>
      <c r="O3064" s="1" t="s">
        <v>4335</v>
      </c>
      <c r="P3064" s="1">
        <v>9181</v>
      </c>
      <c r="Q3064" s="1">
        <v>1184420</v>
      </c>
      <c r="R3064" s="1">
        <f t="shared" si="236"/>
        <v>0</v>
      </c>
      <c r="S3064" s="4">
        <v>225395.92446452583</v>
      </c>
      <c r="T3064" s="4">
        <v>38000.984716748149</v>
      </c>
      <c r="U3064" s="1">
        <f t="shared" si="237"/>
        <v>1184420</v>
      </c>
      <c r="V3064" s="4">
        <f t="shared" si="238"/>
        <v>921023.09081872599</v>
      </c>
      <c r="W3064" s="1" t="str">
        <f t="shared" si="239"/>
        <v>Favourable</v>
      </c>
    </row>
    <row r="3065" spans="1:23" x14ac:dyDescent="0.25">
      <c r="A3065" s="1"/>
      <c r="B3065" s="1"/>
      <c r="C3065" s="1"/>
      <c r="D3065" s="1"/>
      <c r="E3065" s="1" t="s">
        <v>7588</v>
      </c>
      <c r="F3065" s="2">
        <v>43924</v>
      </c>
      <c r="G3065" s="3">
        <v>42775</v>
      </c>
      <c r="H3065" s="1"/>
      <c r="I3065" s="1"/>
      <c r="J3065" s="1" t="s">
        <v>8934</v>
      </c>
      <c r="K3065" s="2">
        <v>44123</v>
      </c>
      <c r="L3065" s="1" t="s">
        <v>4216</v>
      </c>
      <c r="M3065" s="1" t="str">
        <f t="shared" si="235"/>
        <v>Agricultural Extension</v>
      </c>
      <c r="N3065" s="1" t="s">
        <v>4205</v>
      </c>
      <c r="O3065" s="1" t="s">
        <v>4325</v>
      </c>
      <c r="P3065" s="1">
        <v>6208</v>
      </c>
      <c r="Q3065" s="1">
        <v>1362569</v>
      </c>
      <c r="R3065" s="1">
        <f t="shared" si="236"/>
        <v>0</v>
      </c>
      <c r="S3065" s="4">
        <v>242548.63905737791</v>
      </c>
      <c r="T3065" s="4">
        <v>418978.3547736663</v>
      </c>
      <c r="U3065" s="1">
        <f t="shared" si="237"/>
        <v>1362569</v>
      </c>
      <c r="V3065" s="4">
        <f t="shared" si="238"/>
        <v>701042.00616895582</v>
      </c>
      <c r="W3065" s="1" t="str">
        <f t="shared" si="239"/>
        <v>Favourable</v>
      </c>
    </row>
    <row r="3066" spans="1:23" x14ac:dyDescent="0.25">
      <c r="A3066" s="1"/>
      <c r="B3066" s="1"/>
      <c r="C3066" s="1"/>
      <c r="D3066" s="1"/>
      <c r="E3066" s="1" t="s">
        <v>8935</v>
      </c>
      <c r="F3066" s="2">
        <v>45216</v>
      </c>
      <c r="G3066" s="3">
        <v>39476</v>
      </c>
      <c r="H3066" s="1"/>
      <c r="I3066" s="1"/>
      <c r="J3066" s="1" t="s">
        <v>8936</v>
      </c>
      <c r="K3066" s="2">
        <v>44996</v>
      </c>
      <c r="L3066" s="1" t="s">
        <v>4204</v>
      </c>
      <c r="M3066" s="1" t="str">
        <f t="shared" si="235"/>
        <v>Education</v>
      </c>
      <c r="N3066" s="1" t="s">
        <v>4210</v>
      </c>
      <c r="O3066" s="1" t="s">
        <v>4476</v>
      </c>
      <c r="P3066" s="1">
        <v>8282</v>
      </c>
      <c r="Q3066" s="1">
        <v>622540</v>
      </c>
      <c r="R3066" s="1">
        <f t="shared" si="236"/>
        <v>48338</v>
      </c>
      <c r="S3066" s="4">
        <v>364603.71645198535</v>
      </c>
      <c r="T3066" s="4">
        <v>2215.9213604166089</v>
      </c>
      <c r="U3066" s="1">
        <f t="shared" si="237"/>
        <v>574202</v>
      </c>
      <c r="V3066" s="4">
        <f t="shared" si="238"/>
        <v>255720.36218759802</v>
      </c>
      <c r="W3066" s="1" t="str">
        <f t="shared" si="239"/>
        <v>Favourable</v>
      </c>
    </row>
    <row r="3067" spans="1:23" x14ac:dyDescent="0.25">
      <c r="A3067" s="1"/>
      <c r="B3067" s="1"/>
      <c r="C3067" s="1"/>
      <c r="D3067" s="1"/>
      <c r="E3067" s="1" t="s">
        <v>8937</v>
      </c>
      <c r="F3067" s="2">
        <v>44753</v>
      </c>
      <c r="G3067" s="3">
        <v>36164</v>
      </c>
      <c r="H3067" s="1"/>
      <c r="I3067" s="1"/>
      <c r="J3067" s="1" t="s">
        <v>8938</v>
      </c>
      <c r="K3067" s="2">
        <v>44694</v>
      </c>
      <c r="L3067" s="1" t="s">
        <v>4204</v>
      </c>
      <c r="M3067" s="1" t="str">
        <f t="shared" si="235"/>
        <v>Education</v>
      </c>
      <c r="N3067" s="1" t="s">
        <v>4205</v>
      </c>
      <c r="O3067" s="1" t="s">
        <v>4211</v>
      </c>
      <c r="P3067" s="1">
        <v>6390</v>
      </c>
      <c r="Q3067" s="1">
        <v>673648</v>
      </c>
      <c r="R3067" s="1">
        <f t="shared" si="236"/>
        <v>42756</v>
      </c>
      <c r="S3067" s="4">
        <v>405856.5514048023</v>
      </c>
      <c r="T3067" s="4">
        <v>127517.99415628235</v>
      </c>
      <c r="U3067" s="1">
        <f t="shared" si="237"/>
        <v>630892</v>
      </c>
      <c r="V3067" s="4">
        <f t="shared" si="238"/>
        <v>140273.45443891536</v>
      </c>
      <c r="W3067" s="1" t="str">
        <f t="shared" si="239"/>
        <v>Favourable</v>
      </c>
    </row>
    <row r="3068" spans="1:23" x14ac:dyDescent="0.25">
      <c r="A3068" s="1"/>
      <c r="B3068" s="1"/>
      <c r="C3068" s="1"/>
      <c r="D3068" s="1"/>
      <c r="E3068" s="1" t="s">
        <v>5634</v>
      </c>
      <c r="F3068" s="2">
        <v>44584</v>
      </c>
      <c r="G3068" s="3">
        <v>22356</v>
      </c>
      <c r="H3068" s="1"/>
      <c r="I3068" s="1"/>
      <c r="J3068" s="1" t="s">
        <v>7622</v>
      </c>
      <c r="K3068" s="2">
        <v>45174</v>
      </c>
      <c r="L3068" s="1" t="s">
        <v>4204</v>
      </c>
      <c r="M3068" s="1" t="str">
        <f t="shared" si="235"/>
        <v>Education</v>
      </c>
      <c r="N3068" s="1" t="s">
        <v>4222</v>
      </c>
      <c r="O3068" s="1" t="s">
        <v>4256</v>
      </c>
      <c r="P3068" s="1">
        <v>6567</v>
      </c>
      <c r="Q3068" s="1">
        <v>1278071</v>
      </c>
      <c r="R3068" s="1">
        <f t="shared" si="236"/>
        <v>52211</v>
      </c>
      <c r="S3068" s="4">
        <v>352567.40925181948</v>
      </c>
      <c r="T3068" s="4">
        <v>33085.553117156618</v>
      </c>
      <c r="U3068" s="1">
        <f t="shared" si="237"/>
        <v>1225860</v>
      </c>
      <c r="V3068" s="4">
        <f t="shared" si="238"/>
        <v>892418.03763102391</v>
      </c>
      <c r="W3068" s="1" t="str">
        <f t="shared" si="239"/>
        <v>Favourable</v>
      </c>
    </row>
    <row r="3069" spans="1:23" x14ac:dyDescent="0.25">
      <c r="A3069" s="1"/>
      <c r="B3069" s="1"/>
      <c r="C3069" s="1"/>
      <c r="D3069" s="1"/>
      <c r="E3069" s="1" t="s">
        <v>8069</v>
      </c>
      <c r="F3069" s="2">
        <v>44089</v>
      </c>
      <c r="G3069" s="3">
        <v>41264</v>
      </c>
      <c r="H3069" s="1"/>
      <c r="I3069" s="1"/>
      <c r="J3069" s="1" t="s">
        <v>8939</v>
      </c>
      <c r="K3069" s="2">
        <v>45177</v>
      </c>
      <c r="L3069" s="1" t="s">
        <v>4212</v>
      </c>
      <c r="M3069" s="1" t="str">
        <f t="shared" si="235"/>
        <v>Agricultural Extension</v>
      </c>
      <c r="N3069" s="1" t="s">
        <v>4210</v>
      </c>
      <c r="O3069" s="1" t="s">
        <v>4292</v>
      </c>
      <c r="P3069" s="1">
        <v>7475</v>
      </c>
      <c r="Q3069" s="1">
        <v>1479602</v>
      </c>
      <c r="R3069" s="1">
        <f t="shared" si="236"/>
        <v>0</v>
      </c>
      <c r="S3069" s="4">
        <v>518576.51753070281</v>
      </c>
      <c r="T3069" s="4">
        <v>264618.36341561639</v>
      </c>
      <c r="U3069" s="1">
        <f t="shared" si="237"/>
        <v>1479602</v>
      </c>
      <c r="V3069" s="4">
        <f t="shared" si="238"/>
        <v>696407.1190536808</v>
      </c>
      <c r="W3069" s="1" t="str">
        <f t="shared" si="239"/>
        <v>Favourable</v>
      </c>
    </row>
    <row r="3070" spans="1:23" x14ac:dyDescent="0.25">
      <c r="A3070" s="1"/>
      <c r="B3070" s="1"/>
      <c r="C3070" s="1"/>
      <c r="D3070" s="1"/>
      <c r="E3070" s="1" t="s">
        <v>6506</v>
      </c>
      <c r="F3070" s="2">
        <v>43964</v>
      </c>
      <c r="G3070" s="3">
        <v>44974</v>
      </c>
      <c r="H3070" s="1"/>
      <c r="I3070" s="1"/>
      <c r="J3070" s="1" t="s">
        <v>8940</v>
      </c>
      <c r="K3070" s="2">
        <v>44945</v>
      </c>
      <c r="L3070" s="1" t="s">
        <v>4216</v>
      </c>
      <c r="M3070" s="1" t="str">
        <f t="shared" si="235"/>
        <v>Agricultural Extension</v>
      </c>
      <c r="N3070" s="1" t="s">
        <v>4222</v>
      </c>
      <c r="O3070" s="1" t="s">
        <v>4289</v>
      </c>
      <c r="P3070" s="1">
        <v>7607</v>
      </c>
      <c r="Q3070" s="1">
        <v>1988074</v>
      </c>
      <c r="R3070" s="1">
        <f t="shared" si="236"/>
        <v>0</v>
      </c>
      <c r="S3070" s="4">
        <v>1230114.9541413949</v>
      </c>
      <c r="T3070" s="4">
        <v>83496.848202077279</v>
      </c>
      <c r="U3070" s="1">
        <f t="shared" si="237"/>
        <v>1988074</v>
      </c>
      <c r="V3070" s="4">
        <f t="shared" si="238"/>
        <v>674462.19765652786</v>
      </c>
      <c r="W3070" s="1" t="str">
        <f t="shared" si="239"/>
        <v>Favourable</v>
      </c>
    </row>
    <row r="3071" spans="1:23" x14ac:dyDescent="0.25">
      <c r="A3071" s="1"/>
      <c r="B3071" s="1"/>
      <c r="C3071" s="1"/>
      <c r="D3071" s="1"/>
      <c r="E3071" s="1" t="s">
        <v>6554</v>
      </c>
      <c r="F3071" s="2">
        <v>44845</v>
      </c>
      <c r="G3071" s="3">
        <v>40141</v>
      </c>
      <c r="H3071" s="1"/>
      <c r="I3071" s="1"/>
      <c r="J3071" s="1" t="s">
        <v>8941</v>
      </c>
      <c r="K3071" s="2">
        <v>43889</v>
      </c>
      <c r="L3071" s="1" t="s">
        <v>4200</v>
      </c>
      <c r="M3071" s="1" t="str">
        <f t="shared" si="235"/>
        <v>Social Services</v>
      </c>
      <c r="N3071" s="1" t="s">
        <v>4210</v>
      </c>
      <c r="O3071" s="1" t="s">
        <v>4388</v>
      </c>
      <c r="P3071" s="1">
        <v>8644</v>
      </c>
      <c r="Q3071" s="1">
        <v>1907294</v>
      </c>
      <c r="R3071" s="1">
        <f t="shared" si="236"/>
        <v>0</v>
      </c>
      <c r="S3071" s="4">
        <v>1324237.6339278158</v>
      </c>
      <c r="T3071" s="4">
        <v>209653.04407043915</v>
      </c>
      <c r="U3071" s="1">
        <f t="shared" si="237"/>
        <v>1907294</v>
      </c>
      <c r="V3071" s="4">
        <f t="shared" si="238"/>
        <v>373403.32200174499</v>
      </c>
      <c r="W3071" s="1" t="str">
        <f t="shared" si="239"/>
        <v>Favourable</v>
      </c>
    </row>
    <row r="3072" spans="1:23" x14ac:dyDescent="0.25">
      <c r="A3072" s="1"/>
      <c r="B3072" s="1"/>
      <c r="C3072" s="1"/>
      <c r="D3072" s="1"/>
      <c r="E3072" s="1" t="s">
        <v>7112</v>
      </c>
      <c r="F3072" s="2">
        <v>44401</v>
      </c>
      <c r="G3072" s="3">
        <v>26457</v>
      </c>
      <c r="H3072" s="1"/>
      <c r="I3072" s="1"/>
      <c r="J3072" s="1" t="s">
        <v>5838</v>
      </c>
      <c r="K3072" s="2">
        <v>44926</v>
      </c>
      <c r="L3072" s="1" t="s">
        <v>4218</v>
      </c>
      <c r="M3072" s="1" t="str">
        <f t="shared" si="235"/>
        <v>Infrastructure</v>
      </c>
      <c r="N3072" s="1" t="s">
        <v>4222</v>
      </c>
      <c r="O3072" s="1" t="s">
        <v>4286</v>
      </c>
      <c r="P3072" s="1">
        <v>9348</v>
      </c>
      <c r="Q3072" s="1">
        <v>1637729</v>
      </c>
      <c r="R3072" s="1">
        <f t="shared" si="236"/>
        <v>18381</v>
      </c>
      <c r="S3072" s="4">
        <v>854585.21553625225</v>
      </c>
      <c r="T3072" s="4">
        <v>402764.47776065237</v>
      </c>
      <c r="U3072" s="1">
        <f t="shared" si="237"/>
        <v>1619348</v>
      </c>
      <c r="V3072" s="4">
        <f t="shared" si="238"/>
        <v>380379.30670309532</v>
      </c>
      <c r="W3072" s="1" t="str">
        <f t="shared" si="239"/>
        <v>Favourable</v>
      </c>
    </row>
    <row r="3073" spans="1:23" x14ac:dyDescent="0.25">
      <c r="A3073" s="1"/>
      <c r="B3073" s="1"/>
      <c r="C3073" s="1"/>
      <c r="D3073" s="1"/>
      <c r="E3073" s="1" t="s">
        <v>5701</v>
      </c>
      <c r="F3073" s="2">
        <v>44228</v>
      </c>
      <c r="G3073" s="3">
        <v>13656</v>
      </c>
      <c r="H3073" s="1"/>
      <c r="I3073" s="1"/>
      <c r="J3073" s="1" t="s">
        <v>8942</v>
      </c>
      <c r="K3073" s="2">
        <v>45082</v>
      </c>
      <c r="L3073" s="1" t="s">
        <v>4212</v>
      </c>
      <c r="M3073" s="1" t="str">
        <f t="shared" si="235"/>
        <v>Agricultural Extension</v>
      </c>
      <c r="N3073" s="1" t="s">
        <v>4222</v>
      </c>
      <c r="O3073" s="1" t="s">
        <v>4314</v>
      </c>
      <c r="P3073" s="1">
        <v>6905</v>
      </c>
      <c r="Q3073" s="1">
        <v>1530329</v>
      </c>
      <c r="R3073" s="1">
        <f t="shared" si="236"/>
        <v>0</v>
      </c>
      <c r="S3073" s="4">
        <v>491932.10155238071</v>
      </c>
      <c r="T3073" s="4">
        <v>289479.70021644008</v>
      </c>
      <c r="U3073" s="1">
        <f t="shared" si="237"/>
        <v>1530329</v>
      </c>
      <c r="V3073" s="4">
        <f t="shared" si="238"/>
        <v>748917.19823117927</v>
      </c>
      <c r="W3073" s="1" t="str">
        <f t="shared" si="239"/>
        <v>Favourable</v>
      </c>
    </row>
    <row r="3074" spans="1:23" x14ac:dyDescent="0.25">
      <c r="A3074" s="1"/>
      <c r="B3074" s="1"/>
      <c r="C3074" s="1"/>
      <c r="D3074" s="1"/>
      <c r="E3074" s="1" t="s">
        <v>8943</v>
      </c>
      <c r="F3074" s="2">
        <v>44572</v>
      </c>
      <c r="G3074" s="3">
        <v>39186</v>
      </c>
      <c r="H3074" s="1"/>
      <c r="I3074" s="1"/>
      <c r="J3074" s="1" t="s">
        <v>7785</v>
      </c>
      <c r="K3074" s="2">
        <v>45188</v>
      </c>
      <c r="L3074" s="1" t="s">
        <v>4212</v>
      </c>
      <c r="M3074" s="1" t="str">
        <f t="shared" si="235"/>
        <v>Agricultural Extension</v>
      </c>
      <c r="N3074" s="1" t="s">
        <v>4205</v>
      </c>
      <c r="O3074" s="1" t="s">
        <v>4253</v>
      </c>
      <c r="P3074" s="1">
        <v>7118</v>
      </c>
      <c r="Q3074" s="1">
        <v>817819</v>
      </c>
      <c r="R3074" s="1">
        <f t="shared" si="236"/>
        <v>42676</v>
      </c>
      <c r="S3074" s="4">
        <v>335521.30909320852</v>
      </c>
      <c r="T3074" s="4">
        <v>240178.586980533</v>
      </c>
      <c r="U3074" s="1">
        <f t="shared" si="237"/>
        <v>775143</v>
      </c>
      <c r="V3074" s="4">
        <f t="shared" si="238"/>
        <v>242119.10392625851</v>
      </c>
      <c r="W3074" s="1" t="str">
        <f t="shared" si="239"/>
        <v>Favourable</v>
      </c>
    </row>
    <row r="3075" spans="1:23" x14ac:dyDescent="0.25">
      <c r="A3075" s="1"/>
      <c r="B3075" s="1"/>
      <c r="C3075" s="1"/>
      <c r="D3075" s="1"/>
      <c r="E3075" s="1" t="s">
        <v>8304</v>
      </c>
      <c r="F3075" s="2">
        <v>44139</v>
      </c>
      <c r="G3075" s="3">
        <v>52874</v>
      </c>
      <c r="H3075" s="1"/>
      <c r="I3075" s="1"/>
      <c r="J3075" s="1" t="s">
        <v>7833</v>
      </c>
      <c r="K3075" s="2">
        <v>45287</v>
      </c>
      <c r="L3075" s="1" t="s">
        <v>4218</v>
      </c>
      <c r="M3075" s="1" t="str">
        <f t="shared" ref="M3075:M3138" si="240">INDEX($A:$B,MATCH($L3075,$A:$A,0),2)</f>
        <v>Infrastructure</v>
      </c>
      <c r="N3075" s="1" t="s">
        <v>4205</v>
      </c>
      <c r="O3075" s="1" t="s">
        <v>4476</v>
      </c>
      <c r="P3075" s="1">
        <v>5937</v>
      </c>
      <c r="Q3075" s="1">
        <v>1401813</v>
      </c>
      <c r="R3075" s="1">
        <f t="shared" ref="R3075:R3138" si="241">_xlfn.XLOOKUP($J3075,$E:$E,$G:$G,0,0,1)</f>
        <v>18796</v>
      </c>
      <c r="S3075" s="4">
        <v>7449.9967224702987</v>
      </c>
      <c r="T3075" s="4">
        <v>249520.07665120997</v>
      </c>
      <c r="U3075" s="1">
        <f t="shared" ref="U3075:U3138" si="242">Q3075-R3075</f>
        <v>1383017</v>
      </c>
      <c r="V3075" s="4">
        <f t="shared" ref="V3075:V3138" si="243">Q3075-(S3075+T3075)</f>
        <v>1144842.9266263198</v>
      </c>
      <c r="W3075" s="1" t="str">
        <f t="shared" ref="W3075:W3138" si="244">IF(V3075&gt;=0,"Favourable","Adverse")</f>
        <v>Favourable</v>
      </c>
    </row>
    <row r="3076" spans="1:23" x14ac:dyDescent="0.25">
      <c r="A3076" s="1"/>
      <c r="B3076" s="1"/>
      <c r="C3076" s="1"/>
      <c r="D3076" s="1"/>
      <c r="E3076" s="1" t="s">
        <v>8944</v>
      </c>
      <c r="F3076" s="2">
        <v>44732</v>
      </c>
      <c r="G3076" s="3">
        <v>39329</v>
      </c>
      <c r="H3076" s="1"/>
      <c r="I3076" s="1"/>
      <c r="J3076" s="1" t="s">
        <v>8945</v>
      </c>
      <c r="K3076" s="2">
        <v>43850</v>
      </c>
      <c r="L3076" s="1" t="s">
        <v>4218</v>
      </c>
      <c r="M3076" s="1" t="str">
        <f t="shared" si="240"/>
        <v>Infrastructure</v>
      </c>
      <c r="N3076" s="1" t="s">
        <v>4210</v>
      </c>
      <c r="O3076" s="1" t="s">
        <v>4217</v>
      </c>
      <c r="P3076" s="1">
        <v>7329</v>
      </c>
      <c r="Q3076" s="1">
        <v>2472046</v>
      </c>
      <c r="R3076" s="1">
        <f t="shared" si="241"/>
        <v>40601</v>
      </c>
      <c r="S3076" s="4">
        <v>1654189.6859920009</v>
      </c>
      <c r="T3076" s="4">
        <v>219464.85377142276</v>
      </c>
      <c r="U3076" s="1">
        <f t="shared" si="242"/>
        <v>2431445</v>
      </c>
      <c r="V3076" s="4">
        <f t="shared" si="243"/>
        <v>598391.46023657639</v>
      </c>
      <c r="W3076" s="1" t="str">
        <f t="shared" si="244"/>
        <v>Favourable</v>
      </c>
    </row>
    <row r="3077" spans="1:23" x14ac:dyDescent="0.25">
      <c r="A3077" s="1"/>
      <c r="B3077" s="1"/>
      <c r="C3077" s="1"/>
      <c r="D3077" s="1"/>
      <c r="E3077" s="1" t="s">
        <v>8946</v>
      </c>
      <c r="F3077" s="2">
        <v>44685</v>
      </c>
      <c r="G3077" s="3">
        <v>27961</v>
      </c>
      <c r="H3077" s="1"/>
      <c r="I3077" s="1"/>
      <c r="J3077" s="1" t="s">
        <v>8947</v>
      </c>
      <c r="K3077" s="2">
        <v>45029</v>
      </c>
      <c r="L3077" s="1" t="s">
        <v>4200</v>
      </c>
      <c r="M3077" s="1" t="str">
        <f t="shared" si="240"/>
        <v>Social Services</v>
      </c>
      <c r="N3077" s="1" t="s">
        <v>4205</v>
      </c>
      <c r="O3077" s="1" t="s">
        <v>4358</v>
      </c>
      <c r="P3077" s="1">
        <v>6293</v>
      </c>
      <c r="Q3077" s="1">
        <v>801705</v>
      </c>
      <c r="R3077" s="1">
        <f t="shared" si="241"/>
        <v>0</v>
      </c>
      <c r="S3077" s="4">
        <v>134773.69066588223</v>
      </c>
      <c r="T3077" s="4">
        <v>243228.7295051782</v>
      </c>
      <c r="U3077" s="1">
        <f t="shared" si="242"/>
        <v>801705</v>
      </c>
      <c r="V3077" s="4">
        <f t="shared" si="243"/>
        <v>423702.57982893958</v>
      </c>
      <c r="W3077" s="1" t="str">
        <f t="shared" si="244"/>
        <v>Favourable</v>
      </c>
    </row>
    <row r="3078" spans="1:23" x14ac:dyDescent="0.25">
      <c r="A3078" s="1"/>
      <c r="B3078" s="1"/>
      <c r="C3078" s="1"/>
      <c r="D3078" s="1"/>
      <c r="E3078" s="1" t="s">
        <v>8948</v>
      </c>
      <c r="F3078" s="2">
        <v>45324</v>
      </c>
      <c r="G3078" s="3">
        <v>31998</v>
      </c>
      <c r="H3078" s="1"/>
      <c r="I3078" s="1"/>
      <c r="J3078" s="1" t="s">
        <v>6639</v>
      </c>
      <c r="K3078" s="2">
        <v>44044</v>
      </c>
      <c r="L3078" s="1" t="s">
        <v>4218</v>
      </c>
      <c r="M3078" s="1" t="str">
        <f t="shared" si="240"/>
        <v>Infrastructure</v>
      </c>
      <c r="N3078" s="1" t="s">
        <v>4210</v>
      </c>
      <c r="O3078" s="1" t="s">
        <v>4250</v>
      </c>
      <c r="P3078" s="1">
        <v>6027</v>
      </c>
      <c r="Q3078" s="1">
        <v>1794642</v>
      </c>
      <c r="R3078" s="1">
        <f t="shared" si="241"/>
        <v>26144</v>
      </c>
      <c r="S3078" s="4">
        <v>60451.704735455278</v>
      </c>
      <c r="T3078" s="4">
        <v>273016.13856740942</v>
      </c>
      <c r="U3078" s="1">
        <f t="shared" si="242"/>
        <v>1768498</v>
      </c>
      <c r="V3078" s="4">
        <f t="shared" si="243"/>
        <v>1461174.1566971354</v>
      </c>
      <c r="W3078" s="1" t="str">
        <f t="shared" si="244"/>
        <v>Favourable</v>
      </c>
    </row>
    <row r="3079" spans="1:23" x14ac:dyDescent="0.25">
      <c r="A3079" s="1"/>
      <c r="B3079" s="1"/>
      <c r="C3079" s="1"/>
      <c r="D3079" s="1"/>
      <c r="E3079" s="1" t="s">
        <v>8331</v>
      </c>
      <c r="F3079" s="2">
        <v>45361</v>
      </c>
      <c r="G3079" s="3">
        <v>55425</v>
      </c>
      <c r="H3079" s="1"/>
      <c r="I3079" s="1"/>
      <c r="J3079" s="1" t="s">
        <v>7703</v>
      </c>
      <c r="K3079" s="2">
        <v>45255</v>
      </c>
      <c r="L3079" s="1" t="s">
        <v>4200</v>
      </c>
      <c r="M3079" s="1" t="str">
        <f t="shared" si="240"/>
        <v>Social Services</v>
      </c>
      <c r="N3079" s="1" t="s">
        <v>4205</v>
      </c>
      <c r="O3079" s="1" t="s">
        <v>4496</v>
      </c>
      <c r="P3079" s="1">
        <v>6648</v>
      </c>
      <c r="Q3079" s="1">
        <v>1770549</v>
      </c>
      <c r="R3079" s="1">
        <f t="shared" si="241"/>
        <v>34552</v>
      </c>
      <c r="S3079" s="4">
        <v>1466299.5908775309</v>
      </c>
      <c r="T3079" s="4">
        <v>392280.86254830478</v>
      </c>
      <c r="U3079" s="1">
        <f t="shared" si="242"/>
        <v>1735997</v>
      </c>
      <c r="V3079" s="4">
        <f t="shared" si="243"/>
        <v>-88031.453425835585</v>
      </c>
      <c r="W3079" s="1" t="str">
        <f t="shared" si="244"/>
        <v>Adverse</v>
      </c>
    </row>
    <row r="3080" spans="1:23" x14ac:dyDescent="0.25">
      <c r="A3080" s="1"/>
      <c r="B3080" s="1"/>
      <c r="C3080" s="1"/>
      <c r="D3080" s="1"/>
      <c r="E3080" s="1" t="s">
        <v>8949</v>
      </c>
      <c r="F3080" s="2">
        <v>45404</v>
      </c>
      <c r="G3080" s="3">
        <v>45277</v>
      </c>
      <c r="H3080" s="1"/>
      <c r="I3080" s="1"/>
      <c r="J3080" s="1" t="s">
        <v>8950</v>
      </c>
      <c r="K3080" s="2">
        <v>43873</v>
      </c>
      <c r="L3080" s="1" t="s">
        <v>4218</v>
      </c>
      <c r="M3080" s="1" t="str">
        <f t="shared" si="240"/>
        <v>Infrastructure</v>
      </c>
      <c r="N3080" s="1" t="s">
        <v>4210</v>
      </c>
      <c r="O3080" s="1" t="s">
        <v>4259</v>
      </c>
      <c r="P3080" s="1">
        <v>5904</v>
      </c>
      <c r="Q3080" s="1">
        <v>1818876</v>
      </c>
      <c r="R3080" s="1">
        <f t="shared" si="241"/>
        <v>0</v>
      </c>
      <c r="S3080" s="4">
        <v>463866.55766015511</v>
      </c>
      <c r="T3080" s="4">
        <v>210889.2738403714</v>
      </c>
      <c r="U3080" s="1">
        <f t="shared" si="242"/>
        <v>1818876</v>
      </c>
      <c r="V3080" s="4">
        <f t="shared" si="243"/>
        <v>1144120.1684994735</v>
      </c>
      <c r="W3080" s="1" t="str">
        <f t="shared" si="244"/>
        <v>Favourable</v>
      </c>
    </row>
    <row r="3081" spans="1:23" x14ac:dyDescent="0.25">
      <c r="A3081" s="1"/>
      <c r="B3081" s="1"/>
      <c r="C3081" s="1"/>
      <c r="D3081" s="1"/>
      <c r="E3081" s="1" t="s">
        <v>8951</v>
      </c>
      <c r="F3081" s="2">
        <v>44405</v>
      </c>
      <c r="G3081" s="3">
        <v>53155</v>
      </c>
      <c r="H3081" s="1"/>
      <c r="I3081" s="1"/>
      <c r="J3081" s="1" t="s">
        <v>8952</v>
      </c>
      <c r="K3081" s="2">
        <v>44938</v>
      </c>
      <c r="L3081" s="1" t="s">
        <v>4212</v>
      </c>
      <c r="M3081" s="1" t="str">
        <f t="shared" si="240"/>
        <v>Agricultural Extension</v>
      </c>
      <c r="N3081" s="1" t="s">
        <v>4222</v>
      </c>
      <c r="O3081" s="1" t="s">
        <v>4217</v>
      </c>
      <c r="P3081" s="1">
        <v>7014</v>
      </c>
      <c r="Q3081" s="1">
        <v>282287</v>
      </c>
      <c r="R3081" s="1">
        <f t="shared" si="241"/>
        <v>0</v>
      </c>
      <c r="S3081" s="4">
        <v>200507.07061898947</v>
      </c>
      <c r="T3081" s="4">
        <v>45404.208849807947</v>
      </c>
      <c r="U3081" s="1">
        <f t="shared" si="242"/>
        <v>282287</v>
      </c>
      <c r="V3081" s="4">
        <f t="shared" si="243"/>
        <v>36375.720531202591</v>
      </c>
      <c r="W3081" s="1" t="str">
        <f t="shared" si="244"/>
        <v>Favourable</v>
      </c>
    </row>
    <row r="3082" spans="1:23" x14ac:dyDescent="0.25">
      <c r="A3082" s="1"/>
      <c r="B3082" s="1"/>
      <c r="C3082" s="1"/>
      <c r="D3082" s="1"/>
      <c r="E3082" s="1" t="s">
        <v>6343</v>
      </c>
      <c r="F3082" s="2">
        <v>44555</v>
      </c>
      <c r="G3082" s="3">
        <v>11177</v>
      </c>
      <c r="H3082" s="1"/>
      <c r="I3082" s="1"/>
      <c r="J3082" s="1" t="s">
        <v>5749</v>
      </c>
      <c r="K3082" s="2">
        <v>45036</v>
      </c>
      <c r="L3082" s="1" t="s">
        <v>4218</v>
      </c>
      <c r="M3082" s="1" t="str">
        <f t="shared" si="240"/>
        <v>Infrastructure</v>
      </c>
      <c r="N3082" s="1" t="s">
        <v>4205</v>
      </c>
      <c r="O3082" s="1" t="s">
        <v>4345</v>
      </c>
      <c r="P3082" s="1">
        <v>8458</v>
      </c>
      <c r="Q3082" s="1">
        <v>1017540</v>
      </c>
      <c r="R3082" s="1">
        <f t="shared" si="241"/>
        <v>85078</v>
      </c>
      <c r="S3082" s="4">
        <v>60258.588140918371</v>
      </c>
      <c r="T3082" s="4">
        <v>137392.06242952836</v>
      </c>
      <c r="U3082" s="1">
        <f t="shared" si="242"/>
        <v>932462</v>
      </c>
      <c r="V3082" s="4">
        <f t="shared" si="243"/>
        <v>819889.34942955326</v>
      </c>
      <c r="W3082" s="1" t="str">
        <f t="shared" si="244"/>
        <v>Favourable</v>
      </c>
    </row>
    <row r="3083" spans="1:23" x14ac:dyDescent="0.25">
      <c r="A3083" s="1"/>
      <c r="B3083" s="1"/>
      <c r="C3083" s="1"/>
      <c r="D3083" s="1"/>
      <c r="E3083" s="1" t="s">
        <v>8953</v>
      </c>
      <c r="F3083" s="2">
        <v>44390</v>
      </c>
      <c r="G3083" s="3">
        <v>32479</v>
      </c>
      <c r="H3083" s="1"/>
      <c r="I3083" s="1"/>
      <c r="J3083" s="1" t="s">
        <v>5124</v>
      </c>
      <c r="K3083" s="2">
        <v>44295</v>
      </c>
      <c r="L3083" s="1" t="s">
        <v>4204</v>
      </c>
      <c r="M3083" s="1" t="str">
        <f t="shared" si="240"/>
        <v>Education</v>
      </c>
      <c r="N3083" s="1" t="s">
        <v>4210</v>
      </c>
      <c r="O3083" s="1" t="s">
        <v>4206</v>
      </c>
      <c r="P3083" s="1">
        <v>8379</v>
      </c>
      <c r="Q3083" s="1">
        <v>1470219</v>
      </c>
      <c r="R3083" s="1">
        <f t="shared" si="241"/>
        <v>89295</v>
      </c>
      <c r="S3083" s="4">
        <v>747370.19784817297</v>
      </c>
      <c r="T3083" s="4">
        <v>434685.82649758924</v>
      </c>
      <c r="U3083" s="1">
        <f t="shared" si="242"/>
        <v>1380924</v>
      </c>
      <c r="V3083" s="4">
        <f t="shared" si="243"/>
        <v>288162.9756542379</v>
      </c>
      <c r="W3083" s="1" t="str">
        <f t="shared" si="244"/>
        <v>Favourable</v>
      </c>
    </row>
    <row r="3084" spans="1:23" x14ac:dyDescent="0.25">
      <c r="A3084" s="1"/>
      <c r="B3084" s="1"/>
      <c r="C3084" s="1"/>
      <c r="D3084" s="1"/>
      <c r="E3084" s="1" t="s">
        <v>8954</v>
      </c>
      <c r="F3084" s="2">
        <v>44354</v>
      </c>
      <c r="G3084" s="3">
        <v>30397</v>
      </c>
      <c r="H3084" s="1"/>
      <c r="I3084" s="1"/>
      <c r="J3084" s="1" t="s">
        <v>5619</v>
      </c>
      <c r="K3084" s="2">
        <v>44322</v>
      </c>
      <c r="L3084" s="1" t="s">
        <v>4218</v>
      </c>
      <c r="M3084" s="1" t="str">
        <f t="shared" si="240"/>
        <v>Infrastructure</v>
      </c>
      <c r="N3084" s="1" t="s">
        <v>4205</v>
      </c>
      <c r="O3084" s="1" t="s">
        <v>4335</v>
      </c>
      <c r="P3084" s="1">
        <v>8277</v>
      </c>
      <c r="Q3084" s="1">
        <v>1463922</v>
      </c>
      <c r="R3084" s="1">
        <f t="shared" si="241"/>
        <v>96084</v>
      </c>
      <c r="S3084" s="4">
        <v>229650.04264138397</v>
      </c>
      <c r="T3084" s="4">
        <v>454400.83771027182</v>
      </c>
      <c r="U3084" s="1">
        <f t="shared" si="242"/>
        <v>1367838</v>
      </c>
      <c r="V3084" s="4">
        <f t="shared" si="243"/>
        <v>779871.11964834423</v>
      </c>
      <c r="W3084" s="1" t="str">
        <f t="shared" si="244"/>
        <v>Favourable</v>
      </c>
    </row>
    <row r="3085" spans="1:23" x14ac:dyDescent="0.25">
      <c r="A3085" s="1"/>
      <c r="B3085" s="1"/>
      <c r="C3085" s="1"/>
      <c r="D3085" s="1"/>
      <c r="E3085" s="1" t="s">
        <v>5262</v>
      </c>
      <c r="F3085" s="2">
        <v>44323</v>
      </c>
      <c r="G3085" s="3">
        <v>27830</v>
      </c>
      <c r="H3085" s="1"/>
      <c r="I3085" s="1"/>
      <c r="J3085" s="1" t="s">
        <v>8955</v>
      </c>
      <c r="K3085" s="2">
        <v>44489</v>
      </c>
      <c r="L3085" s="1" t="s">
        <v>4218</v>
      </c>
      <c r="M3085" s="1" t="str">
        <f t="shared" si="240"/>
        <v>Infrastructure</v>
      </c>
      <c r="N3085" s="1" t="s">
        <v>4222</v>
      </c>
      <c r="O3085" s="1" t="s">
        <v>4298</v>
      </c>
      <c r="P3085" s="1">
        <v>9125</v>
      </c>
      <c r="Q3085" s="1">
        <v>292751</v>
      </c>
      <c r="R3085" s="1">
        <f t="shared" si="241"/>
        <v>0</v>
      </c>
      <c r="S3085" s="4">
        <v>234133.0283365607</v>
      </c>
      <c r="T3085" s="4">
        <v>26456.834671534216</v>
      </c>
      <c r="U3085" s="1">
        <f t="shared" si="242"/>
        <v>292751</v>
      </c>
      <c r="V3085" s="4">
        <f t="shared" si="243"/>
        <v>32161.136991905078</v>
      </c>
      <c r="W3085" s="1" t="str">
        <f t="shared" si="244"/>
        <v>Favourable</v>
      </c>
    </row>
    <row r="3086" spans="1:23" x14ac:dyDescent="0.25">
      <c r="A3086" s="1"/>
      <c r="B3086" s="1"/>
      <c r="C3086" s="1"/>
      <c r="D3086" s="1"/>
      <c r="E3086" s="1" t="s">
        <v>8956</v>
      </c>
      <c r="F3086" s="2">
        <v>44477</v>
      </c>
      <c r="G3086" s="3">
        <v>24268</v>
      </c>
      <c r="H3086" s="1"/>
      <c r="I3086" s="1"/>
      <c r="J3086" s="1" t="s">
        <v>5757</v>
      </c>
      <c r="K3086" s="2">
        <v>44216</v>
      </c>
      <c r="L3086" s="1" t="s">
        <v>4204</v>
      </c>
      <c r="M3086" s="1" t="str">
        <f t="shared" si="240"/>
        <v>Education</v>
      </c>
      <c r="N3086" s="1" t="s">
        <v>4210</v>
      </c>
      <c r="O3086" s="1" t="s">
        <v>4250</v>
      </c>
      <c r="P3086" s="1">
        <v>8652</v>
      </c>
      <c r="Q3086" s="1">
        <v>1221549</v>
      </c>
      <c r="R3086" s="1">
        <f t="shared" si="241"/>
        <v>64854</v>
      </c>
      <c r="S3086" s="4">
        <v>197464.65648873098</v>
      </c>
      <c r="T3086" s="4">
        <v>204340.2905998097</v>
      </c>
      <c r="U3086" s="1">
        <f t="shared" si="242"/>
        <v>1156695</v>
      </c>
      <c r="V3086" s="4">
        <f t="shared" si="243"/>
        <v>819744.05291145935</v>
      </c>
      <c r="W3086" s="1" t="str">
        <f t="shared" si="244"/>
        <v>Favourable</v>
      </c>
    </row>
    <row r="3087" spans="1:23" x14ac:dyDescent="0.25">
      <c r="A3087" s="1"/>
      <c r="B3087" s="1"/>
      <c r="C3087" s="1"/>
      <c r="D3087" s="1"/>
      <c r="E3087" s="1" t="s">
        <v>7441</v>
      </c>
      <c r="F3087" s="2">
        <v>44339</v>
      </c>
      <c r="G3087" s="3">
        <v>50535</v>
      </c>
      <c r="H3087" s="1"/>
      <c r="I3087" s="1"/>
      <c r="J3087" s="1" t="s">
        <v>4707</v>
      </c>
      <c r="K3087" s="2">
        <v>44597</v>
      </c>
      <c r="L3087" s="1" t="s">
        <v>4216</v>
      </c>
      <c r="M3087" s="1" t="str">
        <f t="shared" si="240"/>
        <v>Agricultural Extension</v>
      </c>
      <c r="N3087" s="1" t="s">
        <v>4205</v>
      </c>
      <c r="O3087" s="1" t="s">
        <v>4244</v>
      </c>
      <c r="P3087" s="1">
        <v>7931</v>
      </c>
      <c r="Q3087" s="1">
        <v>457442</v>
      </c>
      <c r="R3087" s="1">
        <f t="shared" si="241"/>
        <v>82456</v>
      </c>
      <c r="S3087" s="4">
        <v>144543.05652096332</v>
      </c>
      <c r="T3087" s="4">
        <v>73587.577806636633</v>
      </c>
      <c r="U3087" s="1">
        <f t="shared" si="242"/>
        <v>374986</v>
      </c>
      <c r="V3087" s="4">
        <f t="shared" si="243"/>
        <v>239311.36567240005</v>
      </c>
      <c r="W3087" s="1" t="str">
        <f t="shared" si="244"/>
        <v>Favourable</v>
      </c>
    </row>
    <row r="3088" spans="1:23" x14ac:dyDescent="0.25">
      <c r="A3088" s="1"/>
      <c r="B3088" s="1"/>
      <c r="C3088" s="1"/>
      <c r="D3088" s="1"/>
      <c r="E3088" s="1" t="s">
        <v>8957</v>
      </c>
      <c r="F3088" s="2">
        <v>45293</v>
      </c>
      <c r="G3088" s="3">
        <v>40622</v>
      </c>
      <c r="H3088" s="1"/>
      <c r="I3088" s="1"/>
      <c r="J3088" s="1" t="s">
        <v>8958</v>
      </c>
      <c r="K3088" s="2">
        <v>44080</v>
      </c>
      <c r="L3088" s="1" t="s">
        <v>4216</v>
      </c>
      <c r="M3088" s="1" t="str">
        <f t="shared" si="240"/>
        <v>Agricultural Extension</v>
      </c>
      <c r="N3088" s="1" t="s">
        <v>4205</v>
      </c>
      <c r="O3088" s="1" t="s">
        <v>4438</v>
      </c>
      <c r="P3088" s="1">
        <v>7122</v>
      </c>
      <c r="Q3088" s="1">
        <v>1419607</v>
      </c>
      <c r="R3088" s="1">
        <f t="shared" si="241"/>
        <v>0</v>
      </c>
      <c r="S3088" s="4">
        <v>860210.13153284299</v>
      </c>
      <c r="T3088" s="4">
        <v>243449.08431869149</v>
      </c>
      <c r="U3088" s="1">
        <f t="shared" si="242"/>
        <v>1419607</v>
      </c>
      <c r="V3088" s="4">
        <f t="shared" si="243"/>
        <v>315947.78414846561</v>
      </c>
      <c r="W3088" s="1" t="str">
        <f t="shared" si="244"/>
        <v>Favourable</v>
      </c>
    </row>
    <row r="3089" spans="1:23" x14ac:dyDescent="0.25">
      <c r="A3089" s="1"/>
      <c r="B3089" s="1"/>
      <c r="C3089" s="1"/>
      <c r="D3089" s="1"/>
      <c r="E3089" s="1" t="s">
        <v>8608</v>
      </c>
      <c r="F3089" s="2">
        <v>45156</v>
      </c>
      <c r="G3089" s="3">
        <v>25010</v>
      </c>
      <c r="H3089" s="1"/>
      <c r="I3089" s="1"/>
      <c r="J3089" s="1" t="s">
        <v>8959</v>
      </c>
      <c r="K3089" s="2">
        <v>45392</v>
      </c>
      <c r="L3089" s="1" t="s">
        <v>4216</v>
      </c>
      <c r="M3089" s="1" t="str">
        <f t="shared" si="240"/>
        <v>Agricultural Extension</v>
      </c>
      <c r="N3089" s="1" t="s">
        <v>4205</v>
      </c>
      <c r="O3089" s="1" t="s">
        <v>4247</v>
      </c>
      <c r="P3089" s="1">
        <v>8079</v>
      </c>
      <c r="Q3089" s="1">
        <v>791082</v>
      </c>
      <c r="R3089" s="1">
        <f t="shared" si="241"/>
        <v>12690</v>
      </c>
      <c r="S3089" s="4">
        <v>303007.33663424593</v>
      </c>
      <c r="T3089" s="4">
        <v>33091.019014824582</v>
      </c>
      <c r="U3089" s="1">
        <f t="shared" si="242"/>
        <v>778392</v>
      </c>
      <c r="V3089" s="4">
        <f t="shared" si="243"/>
        <v>454983.64435092948</v>
      </c>
      <c r="W3089" s="1" t="str">
        <f t="shared" si="244"/>
        <v>Favourable</v>
      </c>
    </row>
    <row r="3090" spans="1:23" x14ac:dyDescent="0.25">
      <c r="A3090" s="1"/>
      <c r="B3090" s="1"/>
      <c r="C3090" s="1"/>
      <c r="D3090" s="1"/>
      <c r="E3090" s="1" t="s">
        <v>8960</v>
      </c>
      <c r="F3090" s="2">
        <v>44737</v>
      </c>
      <c r="G3090" s="3">
        <v>24096</v>
      </c>
      <c r="H3090" s="1"/>
      <c r="I3090" s="1"/>
      <c r="J3090" s="1" t="s">
        <v>8961</v>
      </c>
      <c r="K3090" s="2">
        <v>44001</v>
      </c>
      <c r="L3090" s="1" t="s">
        <v>4218</v>
      </c>
      <c r="M3090" s="1" t="str">
        <f t="shared" si="240"/>
        <v>Infrastructure</v>
      </c>
      <c r="N3090" s="1" t="s">
        <v>4210</v>
      </c>
      <c r="O3090" s="1" t="s">
        <v>4374</v>
      </c>
      <c r="P3090" s="1">
        <v>9044</v>
      </c>
      <c r="Q3090" s="1">
        <v>793979</v>
      </c>
      <c r="R3090" s="1">
        <f t="shared" si="241"/>
        <v>0</v>
      </c>
      <c r="S3090" s="4">
        <v>302024.43407255394</v>
      </c>
      <c r="T3090" s="4">
        <v>252324.54977876999</v>
      </c>
      <c r="U3090" s="1">
        <f t="shared" si="242"/>
        <v>793979</v>
      </c>
      <c r="V3090" s="4">
        <f t="shared" si="243"/>
        <v>239630.01614867605</v>
      </c>
      <c r="W3090" s="1" t="str">
        <f t="shared" si="244"/>
        <v>Favourable</v>
      </c>
    </row>
    <row r="3091" spans="1:23" x14ac:dyDescent="0.25">
      <c r="A3091" s="1"/>
      <c r="B3091" s="1"/>
      <c r="C3091" s="1"/>
      <c r="D3091" s="1"/>
      <c r="E3091" s="1" t="s">
        <v>7518</v>
      </c>
      <c r="F3091" s="2">
        <v>44067</v>
      </c>
      <c r="G3091" s="3">
        <v>35291</v>
      </c>
      <c r="H3091" s="1"/>
      <c r="I3091" s="1"/>
      <c r="J3091" s="1" t="s">
        <v>8962</v>
      </c>
      <c r="K3091" s="2">
        <v>44371</v>
      </c>
      <c r="L3091" s="1" t="s">
        <v>4218</v>
      </c>
      <c r="M3091" s="1" t="str">
        <f t="shared" si="240"/>
        <v>Infrastructure</v>
      </c>
      <c r="N3091" s="1" t="s">
        <v>4222</v>
      </c>
      <c r="O3091" s="1" t="s">
        <v>4264</v>
      </c>
      <c r="P3091" s="1">
        <v>6677</v>
      </c>
      <c r="Q3091" s="1">
        <v>1147909</v>
      </c>
      <c r="R3091" s="1">
        <f t="shared" si="241"/>
        <v>17295</v>
      </c>
      <c r="S3091" s="4">
        <v>784696.61596924183</v>
      </c>
      <c r="T3091" s="4">
        <v>9038.2889789626097</v>
      </c>
      <c r="U3091" s="1">
        <f t="shared" si="242"/>
        <v>1130614</v>
      </c>
      <c r="V3091" s="4">
        <f t="shared" si="243"/>
        <v>354174.09505179559</v>
      </c>
      <c r="W3091" s="1" t="str">
        <f t="shared" si="244"/>
        <v>Favourable</v>
      </c>
    </row>
    <row r="3092" spans="1:23" x14ac:dyDescent="0.25">
      <c r="A3092" s="1"/>
      <c r="B3092" s="1"/>
      <c r="C3092" s="1"/>
      <c r="D3092" s="1"/>
      <c r="E3092" s="1" t="s">
        <v>8963</v>
      </c>
      <c r="F3092" s="2">
        <v>45189</v>
      </c>
      <c r="G3092" s="3">
        <v>59687</v>
      </c>
      <c r="H3092" s="1"/>
      <c r="I3092" s="1"/>
      <c r="J3092" s="1" t="s">
        <v>8964</v>
      </c>
      <c r="K3092" s="2">
        <v>44024</v>
      </c>
      <c r="L3092" s="1" t="s">
        <v>4204</v>
      </c>
      <c r="M3092" s="1" t="str">
        <f t="shared" si="240"/>
        <v>Education</v>
      </c>
      <c r="N3092" s="1" t="s">
        <v>4210</v>
      </c>
      <c r="O3092" s="1" t="s">
        <v>4223</v>
      </c>
      <c r="P3092" s="1">
        <v>9386</v>
      </c>
      <c r="Q3092" s="1">
        <v>1227117</v>
      </c>
      <c r="R3092" s="1">
        <f t="shared" si="241"/>
        <v>0</v>
      </c>
      <c r="S3092" s="4">
        <v>546731.09208572982</v>
      </c>
      <c r="T3092" s="4">
        <v>282390.21421936946</v>
      </c>
      <c r="U3092" s="1">
        <f t="shared" si="242"/>
        <v>1227117</v>
      </c>
      <c r="V3092" s="4">
        <f t="shared" si="243"/>
        <v>397995.69369490072</v>
      </c>
      <c r="W3092" s="1" t="str">
        <f t="shared" si="244"/>
        <v>Favourable</v>
      </c>
    </row>
    <row r="3093" spans="1:23" x14ac:dyDescent="0.25">
      <c r="A3093" s="1"/>
      <c r="B3093" s="1"/>
      <c r="C3093" s="1"/>
      <c r="D3093" s="1"/>
      <c r="E3093" s="1" t="s">
        <v>8965</v>
      </c>
      <c r="F3093" s="2">
        <v>44396</v>
      </c>
      <c r="G3093" s="3">
        <v>42236</v>
      </c>
      <c r="H3093" s="1"/>
      <c r="I3093" s="1"/>
      <c r="J3093" s="1" t="s">
        <v>8966</v>
      </c>
      <c r="K3093" s="2">
        <v>44551</v>
      </c>
      <c r="L3093" s="1" t="s">
        <v>4204</v>
      </c>
      <c r="M3093" s="1" t="str">
        <f t="shared" si="240"/>
        <v>Education</v>
      </c>
      <c r="N3093" s="1" t="s">
        <v>4222</v>
      </c>
      <c r="O3093" s="1" t="s">
        <v>4338</v>
      </c>
      <c r="P3093" s="1">
        <v>7441</v>
      </c>
      <c r="Q3093" s="1">
        <v>1825915</v>
      </c>
      <c r="R3093" s="1">
        <f t="shared" si="241"/>
        <v>0</v>
      </c>
      <c r="S3093" s="4">
        <v>710259.69004324451</v>
      </c>
      <c r="T3093" s="4">
        <v>510988.77891291498</v>
      </c>
      <c r="U3093" s="1">
        <f t="shared" si="242"/>
        <v>1825915</v>
      </c>
      <c r="V3093" s="4">
        <f t="shared" si="243"/>
        <v>604666.53104384057</v>
      </c>
      <c r="W3093" s="1" t="str">
        <f t="shared" si="244"/>
        <v>Favourable</v>
      </c>
    </row>
    <row r="3094" spans="1:23" x14ac:dyDescent="0.25">
      <c r="A3094" s="1"/>
      <c r="B3094" s="1"/>
      <c r="C3094" s="1"/>
      <c r="D3094" s="1"/>
      <c r="E3094" s="1" t="s">
        <v>8967</v>
      </c>
      <c r="F3094" s="2">
        <v>44930</v>
      </c>
      <c r="G3094" s="3">
        <v>46825</v>
      </c>
      <c r="H3094" s="1"/>
      <c r="I3094" s="1"/>
      <c r="J3094" s="1" t="s">
        <v>8781</v>
      </c>
      <c r="K3094" s="2">
        <v>45308</v>
      </c>
      <c r="L3094" s="1" t="s">
        <v>4216</v>
      </c>
      <c r="M3094" s="1" t="str">
        <f t="shared" si="240"/>
        <v>Agricultural Extension</v>
      </c>
      <c r="N3094" s="1" t="s">
        <v>4210</v>
      </c>
      <c r="O3094" s="1" t="s">
        <v>4217</v>
      </c>
      <c r="P3094" s="1">
        <v>8563</v>
      </c>
      <c r="Q3094" s="1">
        <v>1837260</v>
      </c>
      <c r="R3094" s="1">
        <f t="shared" si="241"/>
        <v>40897</v>
      </c>
      <c r="S3094" s="4">
        <v>412195.97846132633</v>
      </c>
      <c r="T3094" s="4">
        <v>563581.56401931087</v>
      </c>
      <c r="U3094" s="1">
        <f t="shared" si="242"/>
        <v>1796363</v>
      </c>
      <c r="V3094" s="4">
        <f t="shared" si="243"/>
        <v>861482.4575193628</v>
      </c>
      <c r="W3094" s="1" t="str">
        <f t="shared" si="244"/>
        <v>Favourable</v>
      </c>
    </row>
    <row r="3095" spans="1:23" x14ac:dyDescent="0.25">
      <c r="A3095" s="1"/>
      <c r="B3095" s="1"/>
      <c r="C3095" s="1"/>
      <c r="D3095" s="1"/>
      <c r="E3095" s="1" t="s">
        <v>8291</v>
      </c>
      <c r="F3095" s="2">
        <v>45017</v>
      </c>
      <c r="G3095" s="3">
        <v>18187</v>
      </c>
      <c r="H3095" s="1"/>
      <c r="I3095" s="1"/>
      <c r="J3095" s="1" t="s">
        <v>8341</v>
      </c>
      <c r="K3095" s="2">
        <v>44968</v>
      </c>
      <c r="L3095" s="1" t="s">
        <v>4200</v>
      </c>
      <c r="M3095" s="1" t="str">
        <f t="shared" si="240"/>
        <v>Social Services</v>
      </c>
      <c r="N3095" s="1" t="s">
        <v>4222</v>
      </c>
      <c r="O3095" s="1" t="s">
        <v>4438</v>
      </c>
      <c r="P3095" s="1">
        <v>9201</v>
      </c>
      <c r="Q3095" s="1">
        <v>2244200</v>
      </c>
      <c r="R3095" s="1">
        <f t="shared" si="241"/>
        <v>56898</v>
      </c>
      <c r="S3095" s="4">
        <v>1311646.300991398</v>
      </c>
      <c r="T3095" s="4">
        <v>518564.13528279471</v>
      </c>
      <c r="U3095" s="1">
        <f t="shared" si="242"/>
        <v>2187302</v>
      </c>
      <c r="V3095" s="4">
        <f t="shared" si="243"/>
        <v>413989.56372580724</v>
      </c>
      <c r="W3095" s="1" t="str">
        <f t="shared" si="244"/>
        <v>Favourable</v>
      </c>
    </row>
    <row r="3096" spans="1:23" x14ac:dyDescent="0.25">
      <c r="A3096" s="1"/>
      <c r="B3096" s="1"/>
      <c r="C3096" s="1"/>
      <c r="D3096" s="1"/>
      <c r="E3096" s="1" t="s">
        <v>8968</v>
      </c>
      <c r="F3096" s="2">
        <v>43994</v>
      </c>
      <c r="G3096" s="3">
        <v>24987</v>
      </c>
      <c r="H3096" s="1"/>
      <c r="I3096" s="1"/>
      <c r="J3096" s="1" t="s">
        <v>8969</v>
      </c>
      <c r="K3096" s="2">
        <v>44436</v>
      </c>
      <c r="L3096" s="1" t="s">
        <v>4200</v>
      </c>
      <c r="M3096" s="1" t="str">
        <f t="shared" si="240"/>
        <v>Social Services</v>
      </c>
      <c r="N3096" s="1" t="s">
        <v>4210</v>
      </c>
      <c r="O3096" s="1" t="s">
        <v>4374</v>
      </c>
      <c r="P3096" s="1">
        <v>8389</v>
      </c>
      <c r="Q3096" s="1">
        <v>2026602</v>
      </c>
      <c r="R3096" s="1">
        <f t="shared" si="241"/>
        <v>36510</v>
      </c>
      <c r="S3096" s="4">
        <v>1410738.3328192923</v>
      </c>
      <c r="T3096" s="4">
        <v>642037.98125915846</v>
      </c>
      <c r="U3096" s="1">
        <f t="shared" si="242"/>
        <v>1990092</v>
      </c>
      <c r="V3096" s="4">
        <f t="shared" si="243"/>
        <v>-26174.314078450669</v>
      </c>
      <c r="W3096" s="1" t="str">
        <f t="shared" si="244"/>
        <v>Adverse</v>
      </c>
    </row>
    <row r="3097" spans="1:23" x14ac:dyDescent="0.25">
      <c r="A3097" s="1"/>
      <c r="B3097" s="1"/>
      <c r="C3097" s="1"/>
      <c r="D3097" s="1"/>
      <c r="E3097" s="1" t="s">
        <v>8970</v>
      </c>
      <c r="F3097" s="2">
        <v>44142</v>
      </c>
      <c r="G3097" s="3">
        <v>23559</v>
      </c>
      <c r="H3097" s="1"/>
      <c r="I3097" s="1"/>
      <c r="J3097" s="1" t="s">
        <v>5840</v>
      </c>
      <c r="K3097" s="2">
        <v>44751</v>
      </c>
      <c r="L3097" s="1" t="s">
        <v>4212</v>
      </c>
      <c r="M3097" s="1" t="str">
        <f t="shared" si="240"/>
        <v>Agricultural Extension</v>
      </c>
      <c r="N3097" s="1" t="s">
        <v>4205</v>
      </c>
      <c r="O3097" s="1" t="s">
        <v>4292</v>
      </c>
      <c r="P3097" s="1">
        <v>6745</v>
      </c>
      <c r="Q3097" s="1">
        <v>1341930</v>
      </c>
      <c r="R3097" s="1">
        <f t="shared" si="241"/>
        <v>85434</v>
      </c>
      <c r="S3097" s="4">
        <v>464417.10808697721</v>
      </c>
      <c r="T3097" s="4">
        <v>410467.18358733499</v>
      </c>
      <c r="U3097" s="1">
        <f t="shared" si="242"/>
        <v>1256496</v>
      </c>
      <c r="V3097" s="4">
        <f t="shared" si="243"/>
        <v>467045.7083256878</v>
      </c>
      <c r="W3097" s="1" t="str">
        <f t="shared" si="244"/>
        <v>Favourable</v>
      </c>
    </row>
    <row r="3098" spans="1:23" x14ac:dyDescent="0.25">
      <c r="A3098" s="1"/>
      <c r="B3098" s="1"/>
      <c r="C3098" s="1"/>
      <c r="D3098" s="1"/>
      <c r="E3098" s="1" t="s">
        <v>4608</v>
      </c>
      <c r="F3098" s="2">
        <v>44347</v>
      </c>
      <c r="G3098" s="3">
        <v>46425</v>
      </c>
      <c r="H3098" s="1"/>
      <c r="I3098" s="1"/>
      <c r="J3098" s="1" t="s">
        <v>6621</v>
      </c>
      <c r="K3098" s="2">
        <v>44648</v>
      </c>
      <c r="L3098" s="1" t="s">
        <v>4204</v>
      </c>
      <c r="M3098" s="1" t="str">
        <f t="shared" si="240"/>
        <v>Education</v>
      </c>
      <c r="N3098" s="1" t="s">
        <v>4205</v>
      </c>
      <c r="O3098" s="1" t="s">
        <v>4458</v>
      </c>
      <c r="P3098" s="1">
        <v>5960</v>
      </c>
      <c r="Q3098" s="1">
        <v>985278</v>
      </c>
      <c r="R3098" s="1">
        <f t="shared" si="241"/>
        <v>21921</v>
      </c>
      <c r="S3098" s="4">
        <v>10163.530763367262</v>
      </c>
      <c r="T3098" s="4">
        <v>309582.87899562629</v>
      </c>
      <c r="U3098" s="1">
        <f t="shared" si="242"/>
        <v>963357</v>
      </c>
      <c r="V3098" s="4">
        <f t="shared" si="243"/>
        <v>665531.59024100646</v>
      </c>
      <c r="W3098" s="1" t="str">
        <f t="shared" si="244"/>
        <v>Favourable</v>
      </c>
    </row>
    <row r="3099" spans="1:23" x14ac:dyDescent="0.25">
      <c r="A3099" s="1"/>
      <c r="B3099" s="1"/>
      <c r="C3099" s="1"/>
      <c r="D3099" s="1"/>
      <c r="E3099" s="1" t="s">
        <v>4945</v>
      </c>
      <c r="F3099" s="2">
        <v>44644</v>
      </c>
      <c r="G3099" s="3">
        <v>32500</v>
      </c>
      <c r="H3099" s="1"/>
      <c r="I3099" s="1"/>
      <c r="J3099" s="1" t="s">
        <v>8971</v>
      </c>
      <c r="K3099" s="2">
        <v>45329</v>
      </c>
      <c r="L3099" s="1" t="s">
        <v>4218</v>
      </c>
      <c r="M3099" s="1" t="str">
        <f t="shared" si="240"/>
        <v>Infrastructure</v>
      </c>
      <c r="N3099" s="1" t="s">
        <v>4205</v>
      </c>
      <c r="O3099" s="1" t="s">
        <v>4479</v>
      </c>
      <c r="P3099" s="1">
        <v>7669</v>
      </c>
      <c r="Q3099" s="1">
        <v>2088700</v>
      </c>
      <c r="R3099" s="1">
        <f t="shared" si="241"/>
        <v>15165</v>
      </c>
      <c r="S3099" s="4">
        <v>1207892.9054013735</v>
      </c>
      <c r="T3099" s="4">
        <v>28302.080957743379</v>
      </c>
      <c r="U3099" s="1">
        <f t="shared" si="242"/>
        <v>2073535</v>
      </c>
      <c r="V3099" s="4">
        <f t="shared" si="243"/>
        <v>852505.01364088315</v>
      </c>
      <c r="W3099" s="1" t="str">
        <f t="shared" si="244"/>
        <v>Favourable</v>
      </c>
    </row>
    <row r="3100" spans="1:23" x14ac:dyDescent="0.25">
      <c r="A3100" s="1"/>
      <c r="B3100" s="1"/>
      <c r="C3100" s="1"/>
      <c r="D3100" s="1"/>
      <c r="E3100" s="1" t="s">
        <v>5131</v>
      </c>
      <c r="F3100" s="2">
        <v>44805</v>
      </c>
      <c r="G3100" s="3">
        <v>54161</v>
      </c>
      <c r="H3100" s="1"/>
      <c r="I3100" s="1"/>
      <c r="J3100" s="1" t="s">
        <v>8634</v>
      </c>
      <c r="K3100" s="2">
        <v>44838</v>
      </c>
      <c r="L3100" s="1" t="s">
        <v>4218</v>
      </c>
      <c r="M3100" s="1" t="str">
        <f t="shared" si="240"/>
        <v>Infrastructure</v>
      </c>
      <c r="N3100" s="1" t="s">
        <v>4222</v>
      </c>
      <c r="O3100" s="1" t="s">
        <v>4259</v>
      </c>
      <c r="P3100" s="1">
        <v>6563</v>
      </c>
      <c r="Q3100" s="1">
        <v>2207895</v>
      </c>
      <c r="R3100" s="1">
        <f t="shared" si="241"/>
        <v>26033</v>
      </c>
      <c r="S3100" s="4">
        <v>646005.34791453497</v>
      </c>
      <c r="T3100" s="4">
        <v>400793.73721185955</v>
      </c>
      <c r="U3100" s="1">
        <f t="shared" si="242"/>
        <v>2181862</v>
      </c>
      <c r="V3100" s="4">
        <f t="shared" si="243"/>
        <v>1161095.9148736056</v>
      </c>
      <c r="W3100" s="1" t="str">
        <f t="shared" si="244"/>
        <v>Favourable</v>
      </c>
    </row>
    <row r="3101" spans="1:23" x14ac:dyDescent="0.25">
      <c r="A3101" s="1"/>
      <c r="B3101" s="1"/>
      <c r="C3101" s="1"/>
      <c r="D3101" s="1"/>
      <c r="E3101" s="1" t="s">
        <v>8972</v>
      </c>
      <c r="F3101" s="2">
        <v>44242</v>
      </c>
      <c r="G3101" s="3">
        <v>29954</v>
      </c>
      <c r="H3101" s="1"/>
      <c r="I3101" s="1"/>
      <c r="J3101" s="1" t="s">
        <v>8973</v>
      </c>
      <c r="K3101" s="2">
        <v>44060</v>
      </c>
      <c r="L3101" s="1" t="s">
        <v>4216</v>
      </c>
      <c r="M3101" s="1" t="str">
        <f t="shared" si="240"/>
        <v>Agricultural Extension</v>
      </c>
      <c r="N3101" s="1" t="s">
        <v>4222</v>
      </c>
      <c r="O3101" s="1" t="s">
        <v>4358</v>
      </c>
      <c r="P3101" s="1">
        <v>9067</v>
      </c>
      <c r="Q3101" s="1">
        <v>888829</v>
      </c>
      <c r="R3101" s="1">
        <f t="shared" si="241"/>
        <v>56190</v>
      </c>
      <c r="S3101" s="4">
        <v>729800.95638674509</v>
      </c>
      <c r="T3101" s="4">
        <v>115870.88009955866</v>
      </c>
      <c r="U3101" s="1">
        <f t="shared" si="242"/>
        <v>832639</v>
      </c>
      <c r="V3101" s="4">
        <f t="shared" si="243"/>
        <v>43157.163513696287</v>
      </c>
      <c r="W3101" s="1" t="str">
        <f t="shared" si="244"/>
        <v>Favourable</v>
      </c>
    </row>
    <row r="3102" spans="1:23" x14ac:dyDescent="0.25">
      <c r="A3102" s="1"/>
      <c r="B3102" s="1"/>
      <c r="C3102" s="1"/>
      <c r="D3102" s="1"/>
      <c r="E3102" s="1" t="s">
        <v>7862</v>
      </c>
      <c r="F3102" s="2">
        <v>44587</v>
      </c>
      <c r="G3102" s="3">
        <v>18815</v>
      </c>
      <c r="H3102" s="1"/>
      <c r="I3102" s="1"/>
      <c r="J3102" s="1" t="s">
        <v>7765</v>
      </c>
      <c r="K3102" s="2">
        <v>45238</v>
      </c>
      <c r="L3102" s="1" t="s">
        <v>4212</v>
      </c>
      <c r="M3102" s="1" t="str">
        <f t="shared" si="240"/>
        <v>Agricultural Extension</v>
      </c>
      <c r="N3102" s="1" t="s">
        <v>4205</v>
      </c>
      <c r="O3102" s="1" t="s">
        <v>4279</v>
      </c>
      <c r="P3102" s="1">
        <v>8325</v>
      </c>
      <c r="Q3102" s="1">
        <v>2447471</v>
      </c>
      <c r="R3102" s="1">
        <f t="shared" si="241"/>
        <v>22192</v>
      </c>
      <c r="S3102" s="4">
        <v>128773.84695836024</v>
      </c>
      <c r="T3102" s="4">
        <v>445911.87651194661</v>
      </c>
      <c r="U3102" s="1">
        <f t="shared" si="242"/>
        <v>2425279</v>
      </c>
      <c r="V3102" s="4">
        <f t="shared" si="243"/>
        <v>1872785.276529693</v>
      </c>
      <c r="W3102" s="1" t="str">
        <f t="shared" si="244"/>
        <v>Favourable</v>
      </c>
    </row>
    <row r="3103" spans="1:23" x14ac:dyDescent="0.25">
      <c r="A3103" s="1"/>
      <c r="B3103" s="1"/>
      <c r="C3103" s="1"/>
      <c r="D3103" s="1"/>
      <c r="E3103" s="1" t="s">
        <v>5984</v>
      </c>
      <c r="F3103" s="2">
        <v>45363</v>
      </c>
      <c r="G3103" s="3">
        <v>30772</v>
      </c>
      <c r="H3103" s="1"/>
      <c r="I3103" s="1"/>
      <c r="J3103" s="1" t="s">
        <v>8974</v>
      </c>
      <c r="K3103" s="2">
        <v>44949</v>
      </c>
      <c r="L3103" s="1" t="s">
        <v>4216</v>
      </c>
      <c r="M3103" s="1" t="str">
        <f t="shared" si="240"/>
        <v>Agricultural Extension</v>
      </c>
      <c r="N3103" s="1" t="s">
        <v>4222</v>
      </c>
      <c r="O3103" s="1" t="s">
        <v>4379</v>
      </c>
      <c r="P3103" s="1">
        <v>8918</v>
      </c>
      <c r="Q3103" s="1">
        <v>1626460</v>
      </c>
      <c r="R3103" s="1">
        <f t="shared" si="241"/>
        <v>27726</v>
      </c>
      <c r="S3103" s="4">
        <v>86084.400350884258</v>
      </c>
      <c r="T3103" s="4">
        <v>224069.57567962087</v>
      </c>
      <c r="U3103" s="1">
        <f t="shared" si="242"/>
        <v>1598734</v>
      </c>
      <c r="V3103" s="4">
        <f t="shared" si="243"/>
        <v>1316306.0239694947</v>
      </c>
      <c r="W3103" s="1" t="str">
        <f t="shared" si="244"/>
        <v>Favourable</v>
      </c>
    </row>
    <row r="3104" spans="1:23" x14ac:dyDescent="0.25">
      <c r="A3104" s="1"/>
      <c r="B3104" s="1"/>
      <c r="C3104" s="1"/>
      <c r="D3104" s="1"/>
      <c r="E3104" s="1" t="s">
        <v>8975</v>
      </c>
      <c r="F3104" s="2">
        <v>44823</v>
      </c>
      <c r="G3104" s="3">
        <v>52196</v>
      </c>
      <c r="H3104" s="1"/>
      <c r="I3104" s="1"/>
      <c r="J3104" s="1" t="s">
        <v>8976</v>
      </c>
      <c r="K3104" s="2">
        <v>44847</v>
      </c>
      <c r="L3104" s="1" t="s">
        <v>4216</v>
      </c>
      <c r="M3104" s="1" t="str">
        <f t="shared" si="240"/>
        <v>Agricultural Extension</v>
      </c>
      <c r="N3104" s="1" t="s">
        <v>4210</v>
      </c>
      <c r="O3104" s="1" t="s">
        <v>4458</v>
      </c>
      <c r="P3104" s="1">
        <v>8494</v>
      </c>
      <c r="Q3104" s="1">
        <v>1625321</v>
      </c>
      <c r="R3104" s="1">
        <f t="shared" si="241"/>
        <v>33005</v>
      </c>
      <c r="S3104" s="4">
        <v>754764.93103729759</v>
      </c>
      <c r="T3104" s="4">
        <v>365928.14025006094</v>
      </c>
      <c r="U3104" s="1">
        <f t="shared" si="242"/>
        <v>1592316</v>
      </c>
      <c r="V3104" s="4">
        <f t="shared" si="243"/>
        <v>504627.92871264135</v>
      </c>
      <c r="W3104" s="1" t="str">
        <f t="shared" si="244"/>
        <v>Favourable</v>
      </c>
    </row>
    <row r="3105" spans="1:23" x14ac:dyDescent="0.25">
      <c r="A3105" s="1"/>
      <c r="B3105" s="1"/>
      <c r="C3105" s="1"/>
      <c r="D3105" s="1"/>
      <c r="E3105" s="1" t="s">
        <v>8977</v>
      </c>
      <c r="F3105" s="2">
        <v>45169</v>
      </c>
      <c r="G3105" s="3">
        <v>29410</v>
      </c>
      <c r="H3105" s="1"/>
      <c r="I3105" s="1"/>
      <c r="J3105" s="1" t="s">
        <v>8978</v>
      </c>
      <c r="K3105" s="2">
        <v>45335</v>
      </c>
      <c r="L3105" s="1" t="s">
        <v>4200</v>
      </c>
      <c r="M3105" s="1" t="str">
        <f t="shared" si="240"/>
        <v>Social Services</v>
      </c>
      <c r="N3105" s="1" t="s">
        <v>4210</v>
      </c>
      <c r="O3105" s="1" t="s">
        <v>4374</v>
      </c>
      <c r="P3105" s="1">
        <v>6168</v>
      </c>
      <c r="Q3105" s="1">
        <v>525502</v>
      </c>
      <c r="R3105" s="1">
        <f t="shared" si="241"/>
        <v>0</v>
      </c>
      <c r="S3105" s="4">
        <v>209711.34821364153</v>
      </c>
      <c r="T3105" s="4">
        <v>37120.031335092768</v>
      </c>
      <c r="U3105" s="1">
        <f t="shared" si="242"/>
        <v>525502</v>
      </c>
      <c r="V3105" s="4">
        <f t="shared" si="243"/>
        <v>278670.62045126571</v>
      </c>
      <c r="W3105" s="1" t="str">
        <f t="shared" si="244"/>
        <v>Favourable</v>
      </c>
    </row>
    <row r="3106" spans="1:23" x14ac:dyDescent="0.25">
      <c r="A3106" s="1"/>
      <c r="B3106" s="1"/>
      <c r="C3106" s="1"/>
      <c r="D3106" s="1"/>
      <c r="E3106" s="1" t="s">
        <v>8979</v>
      </c>
      <c r="F3106" s="2">
        <v>45199</v>
      </c>
      <c r="G3106" s="3">
        <v>44038</v>
      </c>
      <c r="H3106" s="1"/>
      <c r="I3106" s="1"/>
      <c r="J3106" s="1" t="s">
        <v>8980</v>
      </c>
      <c r="K3106" s="2">
        <v>44649</v>
      </c>
      <c r="L3106" s="1" t="s">
        <v>4212</v>
      </c>
      <c r="M3106" s="1" t="str">
        <f t="shared" si="240"/>
        <v>Agricultural Extension</v>
      </c>
      <c r="N3106" s="1" t="s">
        <v>4205</v>
      </c>
      <c r="O3106" s="1" t="s">
        <v>4250</v>
      </c>
      <c r="P3106" s="1">
        <v>6052</v>
      </c>
      <c r="Q3106" s="1">
        <v>2393426</v>
      </c>
      <c r="R3106" s="1">
        <f t="shared" si="241"/>
        <v>47400</v>
      </c>
      <c r="S3106" s="4">
        <v>1943634.5520591999</v>
      </c>
      <c r="T3106" s="4">
        <v>400779.89859790169</v>
      </c>
      <c r="U3106" s="1">
        <f t="shared" si="242"/>
        <v>2346026</v>
      </c>
      <c r="V3106" s="4">
        <f t="shared" si="243"/>
        <v>49011.549342898652</v>
      </c>
      <c r="W3106" s="1" t="str">
        <f t="shared" si="244"/>
        <v>Favourable</v>
      </c>
    </row>
    <row r="3107" spans="1:23" x14ac:dyDescent="0.25">
      <c r="A3107" s="1"/>
      <c r="B3107" s="1"/>
      <c r="C3107" s="1"/>
      <c r="D3107" s="1"/>
      <c r="E3107" s="1" t="s">
        <v>8981</v>
      </c>
      <c r="F3107" s="2">
        <v>44891</v>
      </c>
      <c r="G3107" s="3">
        <v>56442</v>
      </c>
      <c r="H3107" s="1"/>
      <c r="I3107" s="1"/>
      <c r="J3107" s="1" t="s">
        <v>8982</v>
      </c>
      <c r="K3107" s="2">
        <v>45047</v>
      </c>
      <c r="L3107" s="1" t="s">
        <v>4216</v>
      </c>
      <c r="M3107" s="1" t="str">
        <f t="shared" si="240"/>
        <v>Agricultural Extension</v>
      </c>
      <c r="N3107" s="1" t="s">
        <v>4205</v>
      </c>
      <c r="O3107" s="1" t="s">
        <v>4311</v>
      </c>
      <c r="P3107" s="1">
        <v>8696</v>
      </c>
      <c r="Q3107" s="1">
        <v>2367214</v>
      </c>
      <c r="R3107" s="1">
        <f t="shared" si="241"/>
        <v>0</v>
      </c>
      <c r="S3107" s="4">
        <v>1032575.0581255934</v>
      </c>
      <c r="T3107" s="4">
        <v>302498.84055888763</v>
      </c>
      <c r="U3107" s="1">
        <f t="shared" si="242"/>
        <v>2367214</v>
      </c>
      <c r="V3107" s="4">
        <f t="shared" si="243"/>
        <v>1032140.1013155191</v>
      </c>
      <c r="W3107" s="1" t="str">
        <f t="shared" si="244"/>
        <v>Favourable</v>
      </c>
    </row>
    <row r="3108" spans="1:23" x14ac:dyDescent="0.25">
      <c r="A3108" s="1"/>
      <c r="B3108" s="1"/>
      <c r="C3108" s="1"/>
      <c r="D3108" s="1"/>
      <c r="E3108" s="1" t="s">
        <v>4823</v>
      </c>
      <c r="F3108" s="2">
        <v>44756</v>
      </c>
      <c r="G3108" s="3">
        <v>40888</v>
      </c>
      <c r="H3108" s="1"/>
      <c r="I3108" s="1"/>
      <c r="J3108" s="1" t="s">
        <v>8983</v>
      </c>
      <c r="K3108" s="2">
        <v>45229</v>
      </c>
      <c r="L3108" s="1" t="s">
        <v>4204</v>
      </c>
      <c r="M3108" s="1" t="str">
        <f t="shared" si="240"/>
        <v>Education</v>
      </c>
      <c r="N3108" s="1" t="s">
        <v>4210</v>
      </c>
      <c r="O3108" s="1" t="s">
        <v>4421</v>
      </c>
      <c r="P3108" s="1">
        <v>7360</v>
      </c>
      <c r="Q3108" s="1">
        <v>2257149</v>
      </c>
      <c r="R3108" s="1">
        <f t="shared" si="241"/>
        <v>0</v>
      </c>
      <c r="S3108" s="4">
        <v>785504.77461408812</v>
      </c>
      <c r="T3108" s="4">
        <v>546748.53962818114</v>
      </c>
      <c r="U3108" s="1">
        <f t="shared" si="242"/>
        <v>2257149</v>
      </c>
      <c r="V3108" s="4">
        <f t="shared" si="243"/>
        <v>924895.68575773062</v>
      </c>
      <c r="W3108" s="1" t="str">
        <f t="shared" si="244"/>
        <v>Favourable</v>
      </c>
    </row>
    <row r="3109" spans="1:23" x14ac:dyDescent="0.25">
      <c r="A3109" s="1"/>
      <c r="B3109" s="1"/>
      <c r="C3109" s="1"/>
      <c r="D3109" s="1"/>
      <c r="E3109" s="1" t="s">
        <v>8984</v>
      </c>
      <c r="F3109" s="2">
        <v>44139</v>
      </c>
      <c r="G3109" s="3">
        <v>11248</v>
      </c>
      <c r="H3109" s="1"/>
      <c r="I3109" s="1"/>
      <c r="J3109" s="1" t="s">
        <v>6954</v>
      </c>
      <c r="K3109" s="2">
        <v>43886</v>
      </c>
      <c r="L3109" s="1" t="s">
        <v>4204</v>
      </c>
      <c r="M3109" s="1" t="str">
        <f t="shared" si="240"/>
        <v>Education</v>
      </c>
      <c r="N3109" s="1" t="s">
        <v>4222</v>
      </c>
      <c r="O3109" s="1" t="s">
        <v>4402</v>
      </c>
      <c r="P3109" s="1">
        <v>9016</v>
      </c>
      <c r="Q3109" s="1">
        <v>2097564</v>
      </c>
      <c r="R3109" s="1">
        <f t="shared" si="241"/>
        <v>57444</v>
      </c>
      <c r="S3109" s="4">
        <v>786494.39953783818</v>
      </c>
      <c r="T3109" s="4">
        <v>113173.94935788568</v>
      </c>
      <c r="U3109" s="1">
        <f t="shared" si="242"/>
        <v>2040120</v>
      </c>
      <c r="V3109" s="4">
        <f t="shared" si="243"/>
        <v>1197895.6511042761</v>
      </c>
      <c r="W3109" s="1" t="str">
        <f t="shared" si="244"/>
        <v>Favourable</v>
      </c>
    </row>
    <row r="3110" spans="1:23" x14ac:dyDescent="0.25">
      <c r="A3110" s="1"/>
      <c r="B3110" s="1"/>
      <c r="C3110" s="1"/>
      <c r="D3110" s="1"/>
      <c r="E3110" s="1" t="s">
        <v>6334</v>
      </c>
      <c r="F3110" s="2">
        <v>44452</v>
      </c>
      <c r="G3110" s="3">
        <v>58886</v>
      </c>
      <c r="H3110" s="1"/>
      <c r="I3110" s="1"/>
      <c r="J3110" s="1" t="s">
        <v>8985</v>
      </c>
      <c r="K3110" s="2">
        <v>45248</v>
      </c>
      <c r="L3110" s="1" t="s">
        <v>4216</v>
      </c>
      <c r="M3110" s="1" t="str">
        <f t="shared" si="240"/>
        <v>Agricultural Extension</v>
      </c>
      <c r="N3110" s="1" t="s">
        <v>4222</v>
      </c>
      <c r="O3110" s="1" t="s">
        <v>4379</v>
      </c>
      <c r="P3110" s="1">
        <v>7030</v>
      </c>
      <c r="Q3110" s="1">
        <v>702233</v>
      </c>
      <c r="R3110" s="1">
        <f t="shared" si="241"/>
        <v>0</v>
      </c>
      <c r="S3110" s="4">
        <v>682694.48190621822</v>
      </c>
      <c r="T3110" s="4">
        <v>212079.06141117983</v>
      </c>
      <c r="U3110" s="1">
        <f t="shared" si="242"/>
        <v>702233</v>
      </c>
      <c r="V3110" s="4">
        <f t="shared" si="243"/>
        <v>-192540.54331739806</v>
      </c>
      <c r="W3110" s="1" t="str">
        <f t="shared" si="244"/>
        <v>Adverse</v>
      </c>
    </row>
    <row r="3111" spans="1:23" x14ac:dyDescent="0.25">
      <c r="A3111" s="1"/>
      <c r="B3111" s="1"/>
      <c r="C3111" s="1"/>
      <c r="D3111" s="1"/>
      <c r="E3111" s="1" t="s">
        <v>5410</v>
      </c>
      <c r="F3111" s="2">
        <v>44711</v>
      </c>
      <c r="G3111" s="3">
        <v>36847</v>
      </c>
      <c r="H3111" s="1"/>
      <c r="I3111" s="1"/>
      <c r="J3111" s="1" t="s">
        <v>8986</v>
      </c>
      <c r="K3111" s="2">
        <v>44081</v>
      </c>
      <c r="L3111" s="1" t="s">
        <v>4216</v>
      </c>
      <c r="M3111" s="1" t="str">
        <f t="shared" si="240"/>
        <v>Agricultural Extension</v>
      </c>
      <c r="N3111" s="1" t="s">
        <v>4210</v>
      </c>
      <c r="O3111" s="1" t="s">
        <v>4267</v>
      </c>
      <c r="P3111" s="1">
        <v>6667</v>
      </c>
      <c r="Q3111" s="1">
        <v>352523</v>
      </c>
      <c r="R3111" s="1">
        <f t="shared" si="241"/>
        <v>0</v>
      </c>
      <c r="S3111" s="4">
        <v>278883.40170402225</v>
      </c>
      <c r="T3111" s="4">
        <v>98860.555205653538</v>
      </c>
      <c r="U3111" s="1">
        <f t="shared" si="242"/>
        <v>352523</v>
      </c>
      <c r="V3111" s="4">
        <f t="shared" si="243"/>
        <v>-25220.956909675791</v>
      </c>
      <c r="W3111" s="1" t="str">
        <f t="shared" si="244"/>
        <v>Adverse</v>
      </c>
    </row>
    <row r="3112" spans="1:23" x14ac:dyDescent="0.25">
      <c r="A3112" s="1"/>
      <c r="B3112" s="1"/>
      <c r="C3112" s="1"/>
      <c r="D3112" s="1"/>
      <c r="E3112" s="1" t="s">
        <v>7025</v>
      </c>
      <c r="F3112" s="2">
        <v>44439</v>
      </c>
      <c r="G3112" s="3">
        <v>56441</v>
      </c>
      <c r="H3112" s="1"/>
      <c r="I3112" s="1"/>
      <c r="J3112" s="1" t="s">
        <v>8987</v>
      </c>
      <c r="K3112" s="2">
        <v>45106</v>
      </c>
      <c r="L3112" s="1" t="s">
        <v>4212</v>
      </c>
      <c r="M3112" s="1" t="str">
        <f t="shared" si="240"/>
        <v>Agricultural Extension</v>
      </c>
      <c r="N3112" s="1" t="s">
        <v>4205</v>
      </c>
      <c r="O3112" s="1" t="s">
        <v>4264</v>
      </c>
      <c r="P3112" s="1">
        <v>6634</v>
      </c>
      <c r="Q3112" s="1">
        <v>1257780</v>
      </c>
      <c r="R3112" s="1">
        <f t="shared" si="241"/>
        <v>17736</v>
      </c>
      <c r="S3112" s="4">
        <v>254588.04220216305</v>
      </c>
      <c r="T3112" s="4">
        <v>114629.31468819479</v>
      </c>
      <c r="U3112" s="1">
        <f t="shared" si="242"/>
        <v>1240044</v>
      </c>
      <c r="V3112" s="4">
        <f t="shared" si="243"/>
        <v>888562.6431096422</v>
      </c>
      <c r="W3112" s="1" t="str">
        <f t="shared" si="244"/>
        <v>Favourable</v>
      </c>
    </row>
    <row r="3113" spans="1:23" x14ac:dyDescent="0.25">
      <c r="A3113" s="1"/>
      <c r="B3113" s="1"/>
      <c r="C3113" s="1"/>
      <c r="D3113" s="1"/>
      <c r="E3113" s="1" t="s">
        <v>8988</v>
      </c>
      <c r="F3113" s="2">
        <v>45242</v>
      </c>
      <c r="G3113" s="3">
        <v>26734</v>
      </c>
      <c r="H3113" s="1"/>
      <c r="I3113" s="1"/>
      <c r="J3113" s="1" t="s">
        <v>7864</v>
      </c>
      <c r="K3113" s="2">
        <v>45031</v>
      </c>
      <c r="L3113" s="1" t="s">
        <v>4218</v>
      </c>
      <c r="M3113" s="1" t="str">
        <f t="shared" si="240"/>
        <v>Infrastructure</v>
      </c>
      <c r="N3113" s="1" t="s">
        <v>4205</v>
      </c>
      <c r="O3113" s="1" t="s">
        <v>4496</v>
      </c>
      <c r="P3113" s="1">
        <v>5953</v>
      </c>
      <c r="Q3113" s="1">
        <v>1899373</v>
      </c>
      <c r="R3113" s="1">
        <f t="shared" si="241"/>
        <v>57799</v>
      </c>
      <c r="S3113" s="4">
        <v>1208098.3964021595</v>
      </c>
      <c r="T3113" s="4">
        <v>198094.66612278717</v>
      </c>
      <c r="U3113" s="1">
        <f t="shared" si="242"/>
        <v>1841574</v>
      </c>
      <c r="V3113" s="4">
        <f t="shared" si="243"/>
        <v>493179.93747505336</v>
      </c>
      <c r="W3113" s="1" t="str">
        <f t="shared" si="244"/>
        <v>Favourable</v>
      </c>
    </row>
    <row r="3114" spans="1:23" x14ac:dyDescent="0.25">
      <c r="A3114" s="1"/>
      <c r="B3114" s="1"/>
      <c r="C3114" s="1"/>
      <c r="D3114" s="1"/>
      <c r="E3114" s="1" t="s">
        <v>6271</v>
      </c>
      <c r="F3114" s="2">
        <v>44993</v>
      </c>
      <c r="G3114" s="3">
        <v>48803</v>
      </c>
      <c r="H3114" s="1"/>
      <c r="I3114" s="1"/>
      <c r="J3114" s="1" t="s">
        <v>8989</v>
      </c>
      <c r="K3114" s="2">
        <v>44375</v>
      </c>
      <c r="L3114" s="1" t="s">
        <v>4200</v>
      </c>
      <c r="M3114" s="1" t="str">
        <f t="shared" si="240"/>
        <v>Social Services</v>
      </c>
      <c r="N3114" s="1" t="s">
        <v>4205</v>
      </c>
      <c r="O3114" s="1" t="s">
        <v>4388</v>
      </c>
      <c r="P3114" s="1">
        <v>5854</v>
      </c>
      <c r="Q3114" s="1">
        <v>2423543</v>
      </c>
      <c r="R3114" s="1">
        <f t="shared" si="241"/>
        <v>0</v>
      </c>
      <c r="S3114" s="4">
        <v>512993.19820949523</v>
      </c>
      <c r="T3114" s="4">
        <v>2897.1183678546327</v>
      </c>
      <c r="U3114" s="1">
        <f t="shared" si="242"/>
        <v>2423543</v>
      </c>
      <c r="V3114" s="4">
        <f t="shared" si="243"/>
        <v>1907652.6834226502</v>
      </c>
      <c r="W3114" s="1" t="str">
        <f t="shared" si="244"/>
        <v>Favourable</v>
      </c>
    </row>
    <row r="3115" spans="1:23" x14ac:dyDescent="0.25">
      <c r="A3115" s="1"/>
      <c r="B3115" s="1"/>
      <c r="C3115" s="1"/>
      <c r="D3115" s="1"/>
      <c r="E3115" s="1" t="s">
        <v>8990</v>
      </c>
      <c r="F3115" s="2">
        <v>45261</v>
      </c>
      <c r="G3115" s="3">
        <v>32932</v>
      </c>
      <c r="H3115" s="1"/>
      <c r="I3115" s="1"/>
      <c r="J3115" s="1" t="s">
        <v>8991</v>
      </c>
      <c r="K3115" s="2">
        <v>44143</v>
      </c>
      <c r="L3115" s="1" t="s">
        <v>4204</v>
      </c>
      <c r="M3115" s="1" t="str">
        <f t="shared" si="240"/>
        <v>Education</v>
      </c>
      <c r="N3115" s="1" t="s">
        <v>4210</v>
      </c>
      <c r="O3115" s="1" t="s">
        <v>4270</v>
      </c>
      <c r="P3115" s="1">
        <v>6291</v>
      </c>
      <c r="Q3115" s="1">
        <v>2004463</v>
      </c>
      <c r="R3115" s="1">
        <f t="shared" si="241"/>
        <v>0</v>
      </c>
      <c r="S3115" s="4">
        <v>109500.09117836475</v>
      </c>
      <c r="T3115" s="4">
        <v>548687.95974212547</v>
      </c>
      <c r="U3115" s="1">
        <f t="shared" si="242"/>
        <v>2004463</v>
      </c>
      <c r="V3115" s="4">
        <f t="shared" si="243"/>
        <v>1346274.9490795098</v>
      </c>
      <c r="W3115" s="1" t="str">
        <f t="shared" si="244"/>
        <v>Favourable</v>
      </c>
    </row>
    <row r="3116" spans="1:23" x14ac:dyDescent="0.25">
      <c r="A3116" s="1"/>
      <c r="B3116" s="1"/>
      <c r="C3116" s="1"/>
      <c r="D3116" s="1"/>
      <c r="E3116" s="1" t="s">
        <v>8387</v>
      </c>
      <c r="F3116" s="2">
        <v>44507</v>
      </c>
      <c r="G3116" s="3">
        <v>21480</v>
      </c>
      <c r="H3116" s="1"/>
      <c r="I3116" s="1"/>
      <c r="J3116" s="1" t="s">
        <v>6880</v>
      </c>
      <c r="K3116" s="2">
        <v>45407</v>
      </c>
      <c r="L3116" s="1" t="s">
        <v>4212</v>
      </c>
      <c r="M3116" s="1" t="str">
        <f t="shared" si="240"/>
        <v>Agricultural Extension</v>
      </c>
      <c r="N3116" s="1" t="s">
        <v>4210</v>
      </c>
      <c r="O3116" s="1" t="s">
        <v>4325</v>
      </c>
      <c r="P3116" s="1">
        <v>6098</v>
      </c>
      <c r="Q3116" s="1">
        <v>978585</v>
      </c>
      <c r="R3116" s="1">
        <f t="shared" si="241"/>
        <v>23151</v>
      </c>
      <c r="S3116" s="4">
        <v>532136.14890384127</v>
      </c>
      <c r="T3116" s="4">
        <v>201384.19155446618</v>
      </c>
      <c r="U3116" s="1">
        <f t="shared" si="242"/>
        <v>955434</v>
      </c>
      <c r="V3116" s="4">
        <f t="shared" si="243"/>
        <v>245064.65954169258</v>
      </c>
      <c r="W3116" s="1" t="str">
        <f t="shared" si="244"/>
        <v>Favourable</v>
      </c>
    </row>
    <row r="3117" spans="1:23" x14ac:dyDescent="0.25">
      <c r="A3117" s="1"/>
      <c r="B3117" s="1"/>
      <c r="C3117" s="1"/>
      <c r="D3117" s="1"/>
      <c r="E3117" s="1" t="s">
        <v>8992</v>
      </c>
      <c r="F3117" s="2">
        <v>45411</v>
      </c>
      <c r="G3117" s="3">
        <v>37872</v>
      </c>
      <c r="H3117" s="1"/>
      <c r="I3117" s="1"/>
      <c r="J3117" s="1" t="s">
        <v>8295</v>
      </c>
      <c r="K3117" s="2">
        <v>44962</v>
      </c>
      <c r="L3117" s="1" t="s">
        <v>4218</v>
      </c>
      <c r="M3117" s="1" t="str">
        <f t="shared" si="240"/>
        <v>Infrastructure</v>
      </c>
      <c r="N3117" s="1" t="s">
        <v>4205</v>
      </c>
      <c r="O3117" s="1" t="s">
        <v>4330</v>
      </c>
      <c r="P3117" s="1">
        <v>7614</v>
      </c>
      <c r="Q3117" s="1">
        <v>515698</v>
      </c>
      <c r="R3117" s="1">
        <f t="shared" si="241"/>
        <v>55530</v>
      </c>
      <c r="S3117" s="4">
        <v>248881.37677874844</v>
      </c>
      <c r="T3117" s="4">
        <v>93763.074218643524</v>
      </c>
      <c r="U3117" s="1">
        <f t="shared" si="242"/>
        <v>460168</v>
      </c>
      <c r="V3117" s="4">
        <f t="shared" si="243"/>
        <v>173053.54900260805</v>
      </c>
      <c r="W3117" s="1" t="str">
        <f t="shared" si="244"/>
        <v>Favourable</v>
      </c>
    </row>
    <row r="3118" spans="1:23" x14ac:dyDescent="0.25">
      <c r="A3118" s="1"/>
      <c r="B3118" s="1"/>
      <c r="C3118" s="1"/>
      <c r="D3118" s="1"/>
      <c r="E3118" s="1" t="s">
        <v>8993</v>
      </c>
      <c r="F3118" s="2">
        <v>44485</v>
      </c>
      <c r="G3118" s="3">
        <v>25815</v>
      </c>
      <c r="H3118" s="1"/>
      <c r="I3118" s="1"/>
      <c r="J3118" s="1" t="s">
        <v>8994</v>
      </c>
      <c r="K3118" s="2">
        <v>44049</v>
      </c>
      <c r="L3118" s="1" t="s">
        <v>4216</v>
      </c>
      <c r="M3118" s="1" t="str">
        <f t="shared" si="240"/>
        <v>Agricultural Extension</v>
      </c>
      <c r="N3118" s="1" t="s">
        <v>4210</v>
      </c>
      <c r="O3118" s="1" t="s">
        <v>4458</v>
      </c>
      <c r="P3118" s="1">
        <v>5764</v>
      </c>
      <c r="Q3118" s="1">
        <v>1213629</v>
      </c>
      <c r="R3118" s="1">
        <f t="shared" si="241"/>
        <v>0</v>
      </c>
      <c r="S3118" s="4">
        <v>583629.60070066713</v>
      </c>
      <c r="T3118" s="4">
        <v>253991.02181335341</v>
      </c>
      <c r="U3118" s="1">
        <f t="shared" si="242"/>
        <v>1213629</v>
      </c>
      <c r="V3118" s="4">
        <f t="shared" si="243"/>
        <v>376008.37748597946</v>
      </c>
      <c r="W3118" s="1" t="str">
        <f t="shared" si="244"/>
        <v>Favourable</v>
      </c>
    </row>
    <row r="3119" spans="1:23" x14ac:dyDescent="0.25">
      <c r="A3119" s="1"/>
      <c r="B3119" s="1"/>
      <c r="C3119" s="1"/>
      <c r="D3119" s="1"/>
      <c r="E3119" s="1" t="s">
        <v>8995</v>
      </c>
      <c r="F3119" s="2">
        <v>44446</v>
      </c>
      <c r="G3119" s="3">
        <v>56764</v>
      </c>
      <c r="H3119" s="1"/>
      <c r="I3119" s="1"/>
      <c r="J3119" s="1" t="s">
        <v>8353</v>
      </c>
      <c r="K3119" s="2">
        <v>44199</v>
      </c>
      <c r="L3119" s="1" t="s">
        <v>4212</v>
      </c>
      <c r="M3119" s="1" t="str">
        <f t="shared" si="240"/>
        <v>Agricultural Extension</v>
      </c>
      <c r="N3119" s="1" t="s">
        <v>4205</v>
      </c>
      <c r="O3119" s="1" t="s">
        <v>4244</v>
      </c>
      <c r="P3119" s="1">
        <v>7179</v>
      </c>
      <c r="Q3119" s="1">
        <v>485944</v>
      </c>
      <c r="R3119" s="1">
        <f t="shared" si="241"/>
        <v>11057</v>
      </c>
      <c r="S3119" s="4">
        <v>253447.91903775115</v>
      </c>
      <c r="T3119" s="4">
        <v>22658.260376389419</v>
      </c>
      <c r="U3119" s="1">
        <f t="shared" si="242"/>
        <v>474887</v>
      </c>
      <c r="V3119" s="4">
        <f t="shared" si="243"/>
        <v>209837.82058585942</v>
      </c>
      <c r="W3119" s="1" t="str">
        <f t="shared" si="244"/>
        <v>Favourable</v>
      </c>
    </row>
    <row r="3120" spans="1:23" x14ac:dyDescent="0.25">
      <c r="A3120" s="1"/>
      <c r="B3120" s="1"/>
      <c r="C3120" s="1"/>
      <c r="D3120" s="1"/>
      <c r="E3120" s="1" t="s">
        <v>6994</v>
      </c>
      <c r="F3120" s="2">
        <v>44490</v>
      </c>
      <c r="G3120" s="3">
        <v>25524</v>
      </c>
      <c r="H3120" s="1"/>
      <c r="I3120" s="1"/>
      <c r="J3120" s="1" t="s">
        <v>8996</v>
      </c>
      <c r="K3120" s="2">
        <v>44475</v>
      </c>
      <c r="L3120" s="1" t="s">
        <v>4200</v>
      </c>
      <c r="M3120" s="1" t="str">
        <f t="shared" si="240"/>
        <v>Social Services</v>
      </c>
      <c r="N3120" s="1" t="s">
        <v>4210</v>
      </c>
      <c r="O3120" s="1" t="s">
        <v>4311</v>
      </c>
      <c r="P3120" s="1">
        <v>8661</v>
      </c>
      <c r="Q3120" s="1">
        <v>1242265</v>
      </c>
      <c r="R3120" s="1">
        <f t="shared" si="241"/>
        <v>42504</v>
      </c>
      <c r="S3120" s="4">
        <v>258557.66202070922</v>
      </c>
      <c r="T3120" s="4">
        <v>331407.87537897745</v>
      </c>
      <c r="U3120" s="1">
        <f t="shared" si="242"/>
        <v>1199761</v>
      </c>
      <c r="V3120" s="4">
        <f t="shared" si="243"/>
        <v>652299.46260031336</v>
      </c>
      <c r="W3120" s="1" t="str">
        <f t="shared" si="244"/>
        <v>Favourable</v>
      </c>
    </row>
    <row r="3121" spans="1:23" x14ac:dyDescent="0.25">
      <c r="A3121" s="1"/>
      <c r="B3121" s="1"/>
      <c r="C3121" s="1"/>
      <c r="D3121" s="1"/>
      <c r="E3121" s="1" t="s">
        <v>8997</v>
      </c>
      <c r="F3121" s="2">
        <v>43969</v>
      </c>
      <c r="G3121" s="3">
        <v>21598</v>
      </c>
      <c r="H3121" s="1"/>
      <c r="I3121" s="1"/>
      <c r="J3121" s="1" t="s">
        <v>7757</v>
      </c>
      <c r="K3121" s="2">
        <v>44914</v>
      </c>
      <c r="L3121" s="1" t="s">
        <v>4212</v>
      </c>
      <c r="M3121" s="1" t="str">
        <f t="shared" si="240"/>
        <v>Agricultural Extension</v>
      </c>
      <c r="N3121" s="1" t="s">
        <v>4210</v>
      </c>
      <c r="O3121" s="1" t="s">
        <v>4311</v>
      </c>
      <c r="P3121" s="1">
        <v>6458</v>
      </c>
      <c r="Q3121" s="1">
        <v>2186787</v>
      </c>
      <c r="R3121" s="1">
        <f t="shared" si="241"/>
        <v>40490</v>
      </c>
      <c r="S3121" s="4">
        <v>77200.908365513358</v>
      </c>
      <c r="T3121" s="4">
        <v>486549.74227738351</v>
      </c>
      <c r="U3121" s="1">
        <f t="shared" si="242"/>
        <v>2146297</v>
      </c>
      <c r="V3121" s="4">
        <f t="shared" si="243"/>
        <v>1623036.349357103</v>
      </c>
      <c r="W3121" s="1" t="str">
        <f t="shared" si="244"/>
        <v>Favourable</v>
      </c>
    </row>
    <row r="3122" spans="1:23" x14ac:dyDescent="0.25">
      <c r="A3122" s="1"/>
      <c r="B3122" s="1"/>
      <c r="C3122" s="1"/>
      <c r="D3122" s="1"/>
      <c r="E3122" s="1" t="s">
        <v>4533</v>
      </c>
      <c r="F3122" s="2">
        <v>45247</v>
      </c>
      <c r="G3122" s="3">
        <v>29148</v>
      </c>
      <c r="H3122" s="1"/>
      <c r="I3122" s="1"/>
      <c r="J3122" s="1" t="s">
        <v>8998</v>
      </c>
      <c r="K3122" s="2">
        <v>44210</v>
      </c>
      <c r="L3122" s="1" t="s">
        <v>4212</v>
      </c>
      <c r="M3122" s="1" t="str">
        <f t="shared" si="240"/>
        <v>Agricultural Extension</v>
      </c>
      <c r="N3122" s="1" t="s">
        <v>4205</v>
      </c>
      <c r="O3122" s="1" t="s">
        <v>4298</v>
      </c>
      <c r="P3122" s="1">
        <v>6081</v>
      </c>
      <c r="Q3122" s="1">
        <v>1565878</v>
      </c>
      <c r="R3122" s="1">
        <f t="shared" si="241"/>
        <v>0</v>
      </c>
      <c r="S3122" s="4">
        <v>1493161.5514880142</v>
      </c>
      <c r="T3122" s="4">
        <v>154608.37704993709</v>
      </c>
      <c r="U3122" s="1">
        <f t="shared" si="242"/>
        <v>1565878</v>
      </c>
      <c r="V3122" s="4">
        <f t="shared" si="243"/>
        <v>-81891.928537951317</v>
      </c>
      <c r="W3122" s="1" t="str">
        <f t="shared" si="244"/>
        <v>Adverse</v>
      </c>
    </row>
    <row r="3123" spans="1:23" x14ac:dyDescent="0.25">
      <c r="A3123" s="1"/>
      <c r="B3123" s="1"/>
      <c r="C3123" s="1"/>
      <c r="D3123" s="1"/>
      <c r="E3123" s="1" t="s">
        <v>8999</v>
      </c>
      <c r="F3123" s="2">
        <v>44903</v>
      </c>
      <c r="G3123" s="3">
        <v>45066</v>
      </c>
      <c r="H3123" s="1"/>
      <c r="I3123" s="1"/>
      <c r="J3123" s="1" t="s">
        <v>9000</v>
      </c>
      <c r="K3123" s="2">
        <v>44502</v>
      </c>
      <c r="L3123" s="1" t="s">
        <v>4200</v>
      </c>
      <c r="M3123" s="1" t="str">
        <f t="shared" si="240"/>
        <v>Social Services</v>
      </c>
      <c r="N3123" s="1" t="s">
        <v>4205</v>
      </c>
      <c r="O3123" s="1" t="s">
        <v>4250</v>
      </c>
      <c r="P3123" s="1">
        <v>7126</v>
      </c>
      <c r="Q3123" s="1">
        <v>1403663</v>
      </c>
      <c r="R3123" s="1">
        <f t="shared" si="241"/>
        <v>24839</v>
      </c>
      <c r="S3123" s="4">
        <v>1386653.9293532399</v>
      </c>
      <c r="T3123" s="4">
        <v>153464.4464883075</v>
      </c>
      <c r="U3123" s="1">
        <f t="shared" si="242"/>
        <v>1378824</v>
      </c>
      <c r="V3123" s="4">
        <f t="shared" si="243"/>
        <v>-136455.3758415475</v>
      </c>
      <c r="W3123" s="1" t="str">
        <f t="shared" si="244"/>
        <v>Adverse</v>
      </c>
    </row>
    <row r="3124" spans="1:23" x14ac:dyDescent="0.25">
      <c r="A3124" s="1"/>
      <c r="B3124" s="1"/>
      <c r="C3124" s="1"/>
      <c r="D3124" s="1"/>
      <c r="E3124" s="1" t="s">
        <v>6830</v>
      </c>
      <c r="F3124" s="2">
        <v>45354</v>
      </c>
      <c r="G3124" s="3">
        <v>31187</v>
      </c>
      <c r="H3124" s="1"/>
      <c r="I3124" s="1"/>
      <c r="J3124" s="1" t="s">
        <v>8813</v>
      </c>
      <c r="K3124" s="2">
        <v>45122</v>
      </c>
      <c r="L3124" s="1" t="s">
        <v>4212</v>
      </c>
      <c r="M3124" s="1" t="str">
        <f t="shared" si="240"/>
        <v>Agricultural Extension</v>
      </c>
      <c r="N3124" s="1" t="s">
        <v>4205</v>
      </c>
      <c r="O3124" s="1" t="s">
        <v>4458</v>
      </c>
      <c r="P3124" s="1">
        <v>6457</v>
      </c>
      <c r="Q3124" s="1">
        <v>2136183</v>
      </c>
      <c r="R3124" s="1">
        <f t="shared" si="241"/>
        <v>37305</v>
      </c>
      <c r="S3124" s="4">
        <v>1114812.9427874507</v>
      </c>
      <c r="T3124" s="4">
        <v>378305.70677855372</v>
      </c>
      <c r="U3124" s="1">
        <f t="shared" si="242"/>
        <v>2098878</v>
      </c>
      <c r="V3124" s="4">
        <f t="shared" si="243"/>
        <v>643064.35043399548</v>
      </c>
      <c r="W3124" s="1" t="str">
        <f t="shared" si="244"/>
        <v>Favourable</v>
      </c>
    </row>
    <row r="3125" spans="1:23" x14ac:dyDescent="0.25">
      <c r="A3125" s="1"/>
      <c r="B3125" s="1"/>
      <c r="C3125" s="1"/>
      <c r="D3125" s="1"/>
      <c r="E3125" s="1" t="s">
        <v>5272</v>
      </c>
      <c r="F3125" s="2">
        <v>44020</v>
      </c>
      <c r="G3125" s="3">
        <v>50381</v>
      </c>
      <c r="H3125" s="1"/>
      <c r="I3125" s="1"/>
      <c r="J3125" s="1" t="s">
        <v>6979</v>
      </c>
      <c r="K3125" s="2">
        <v>44306</v>
      </c>
      <c r="L3125" s="1" t="s">
        <v>4204</v>
      </c>
      <c r="M3125" s="1" t="str">
        <f t="shared" si="240"/>
        <v>Education</v>
      </c>
      <c r="N3125" s="1" t="s">
        <v>4205</v>
      </c>
      <c r="O3125" s="1" t="s">
        <v>4330</v>
      </c>
      <c r="P3125" s="1">
        <v>9398</v>
      </c>
      <c r="Q3125" s="1">
        <v>2282118</v>
      </c>
      <c r="R3125" s="1">
        <f t="shared" si="241"/>
        <v>25209</v>
      </c>
      <c r="S3125" s="4">
        <v>1216137.3795901625</v>
      </c>
      <c r="T3125" s="4">
        <v>111430.13609136648</v>
      </c>
      <c r="U3125" s="1">
        <f t="shared" si="242"/>
        <v>2256909</v>
      </c>
      <c r="V3125" s="4">
        <f t="shared" si="243"/>
        <v>954550.48431847105</v>
      </c>
      <c r="W3125" s="1" t="str">
        <f t="shared" si="244"/>
        <v>Favourable</v>
      </c>
    </row>
    <row r="3126" spans="1:23" x14ac:dyDescent="0.25">
      <c r="A3126" s="1"/>
      <c r="B3126" s="1"/>
      <c r="C3126" s="1"/>
      <c r="D3126" s="1"/>
      <c r="E3126" s="1" t="s">
        <v>9001</v>
      </c>
      <c r="F3126" s="2">
        <v>44623</v>
      </c>
      <c r="G3126" s="3">
        <v>13502</v>
      </c>
      <c r="H3126" s="1"/>
      <c r="I3126" s="1"/>
      <c r="J3126" s="1" t="s">
        <v>9002</v>
      </c>
      <c r="K3126" s="2">
        <v>44144</v>
      </c>
      <c r="L3126" s="1" t="s">
        <v>4212</v>
      </c>
      <c r="M3126" s="1" t="str">
        <f t="shared" si="240"/>
        <v>Agricultural Extension</v>
      </c>
      <c r="N3126" s="1" t="s">
        <v>4205</v>
      </c>
      <c r="O3126" s="1" t="s">
        <v>4253</v>
      </c>
      <c r="P3126" s="1">
        <v>7399</v>
      </c>
      <c r="Q3126" s="1">
        <v>1170013</v>
      </c>
      <c r="R3126" s="1">
        <f t="shared" si="241"/>
        <v>18880</v>
      </c>
      <c r="S3126" s="4">
        <v>679433.64615394548</v>
      </c>
      <c r="T3126" s="4">
        <v>101621.65549562529</v>
      </c>
      <c r="U3126" s="1">
        <f t="shared" si="242"/>
        <v>1151133</v>
      </c>
      <c r="V3126" s="4">
        <f t="shared" si="243"/>
        <v>388957.69835042919</v>
      </c>
      <c r="W3126" s="1" t="str">
        <f t="shared" si="244"/>
        <v>Favourable</v>
      </c>
    </row>
    <row r="3127" spans="1:23" x14ac:dyDescent="0.25">
      <c r="A3127" s="1"/>
      <c r="B3127" s="1"/>
      <c r="C3127" s="1"/>
      <c r="D3127" s="1"/>
      <c r="E3127" s="1" t="s">
        <v>9003</v>
      </c>
      <c r="F3127" s="2">
        <v>44880</v>
      </c>
      <c r="G3127" s="3">
        <v>11142</v>
      </c>
      <c r="H3127" s="1"/>
      <c r="I3127" s="1"/>
      <c r="J3127" s="1" t="s">
        <v>7813</v>
      </c>
      <c r="K3127" s="2">
        <v>43833</v>
      </c>
      <c r="L3127" s="1" t="s">
        <v>4212</v>
      </c>
      <c r="M3127" s="1" t="str">
        <f t="shared" si="240"/>
        <v>Agricultural Extension</v>
      </c>
      <c r="N3127" s="1" t="s">
        <v>4222</v>
      </c>
      <c r="O3127" s="1" t="s">
        <v>4267</v>
      </c>
      <c r="P3127" s="1">
        <v>6626</v>
      </c>
      <c r="Q3127" s="1">
        <v>802999</v>
      </c>
      <c r="R3127" s="1">
        <f t="shared" si="241"/>
        <v>39331</v>
      </c>
      <c r="S3127" s="4">
        <v>466948.4091747193</v>
      </c>
      <c r="T3127" s="4">
        <v>29062.115195896418</v>
      </c>
      <c r="U3127" s="1">
        <f t="shared" si="242"/>
        <v>763668</v>
      </c>
      <c r="V3127" s="4">
        <f t="shared" si="243"/>
        <v>306988.47562938428</v>
      </c>
      <c r="W3127" s="1" t="str">
        <f t="shared" si="244"/>
        <v>Favourable</v>
      </c>
    </row>
    <row r="3128" spans="1:23" x14ac:dyDescent="0.25">
      <c r="A3128" s="1"/>
      <c r="B3128" s="1"/>
      <c r="C3128" s="1"/>
      <c r="D3128" s="1"/>
      <c r="E3128" s="1" t="s">
        <v>9004</v>
      </c>
      <c r="F3128" s="2">
        <v>45215</v>
      </c>
      <c r="G3128" s="3">
        <v>10830</v>
      </c>
      <c r="H3128" s="1"/>
      <c r="I3128" s="1"/>
      <c r="J3128" s="1" t="s">
        <v>8999</v>
      </c>
      <c r="K3128" s="2">
        <v>45012</v>
      </c>
      <c r="L3128" s="1" t="s">
        <v>4218</v>
      </c>
      <c r="M3128" s="1" t="str">
        <f t="shared" si="240"/>
        <v>Infrastructure</v>
      </c>
      <c r="N3128" s="1" t="s">
        <v>4222</v>
      </c>
      <c r="O3128" s="1" t="s">
        <v>4338</v>
      </c>
      <c r="P3128" s="1">
        <v>6285</v>
      </c>
      <c r="Q3128" s="1">
        <v>1534381</v>
      </c>
      <c r="R3128" s="1">
        <f t="shared" si="241"/>
        <v>45066</v>
      </c>
      <c r="S3128" s="4">
        <v>1133974.060475122</v>
      </c>
      <c r="T3128" s="4">
        <v>138355.24897885582</v>
      </c>
      <c r="U3128" s="1">
        <f t="shared" si="242"/>
        <v>1489315</v>
      </c>
      <c r="V3128" s="4">
        <f t="shared" si="243"/>
        <v>262051.69054602226</v>
      </c>
      <c r="W3128" s="1" t="str">
        <f t="shared" si="244"/>
        <v>Favourable</v>
      </c>
    </row>
    <row r="3129" spans="1:23" x14ac:dyDescent="0.25">
      <c r="A3129" s="1"/>
      <c r="B3129" s="1"/>
      <c r="C3129" s="1"/>
      <c r="D3129" s="1"/>
      <c r="E3129" s="1" t="s">
        <v>9005</v>
      </c>
      <c r="F3129" s="2">
        <v>44970</v>
      </c>
      <c r="G3129" s="3">
        <v>31513</v>
      </c>
      <c r="H3129" s="1"/>
      <c r="I3129" s="1"/>
      <c r="J3129" s="1" t="s">
        <v>4941</v>
      </c>
      <c r="K3129" s="2">
        <v>45131</v>
      </c>
      <c r="L3129" s="1" t="s">
        <v>4200</v>
      </c>
      <c r="M3129" s="1" t="str">
        <f t="shared" si="240"/>
        <v>Social Services</v>
      </c>
      <c r="N3129" s="1" t="s">
        <v>4210</v>
      </c>
      <c r="O3129" s="1" t="s">
        <v>4206</v>
      </c>
      <c r="P3129" s="1">
        <v>6147</v>
      </c>
      <c r="Q3129" s="1">
        <v>579667</v>
      </c>
      <c r="R3129" s="1">
        <f t="shared" si="241"/>
        <v>51693</v>
      </c>
      <c r="S3129" s="4">
        <v>54316.575417933258</v>
      </c>
      <c r="T3129" s="4">
        <v>89308.549001097723</v>
      </c>
      <c r="U3129" s="1">
        <f t="shared" si="242"/>
        <v>527974</v>
      </c>
      <c r="V3129" s="4">
        <f t="shared" si="243"/>
        <v>436041.87558096903</v>
      </c>
      <c r="W3129" s="1" t="str">
        <f t="shared" si="244"/>
        <v>Favourable</v>
      </c>
    </row>
    <row r="3130" spans="1:23" x14ac:dyDescent="0.25">
      <c r="A3130" s="1"/>
      <c r="B3130" s="1"/>
      <c r="C3130" s="1"/>
      <c r="D3130" s="1"/>
      <c r="E3130" s="1" t="s">
        <v>8631</v>
      </c>
      <c r="F3130" s="2">
        <v>44969</v>
      </c>
      <c r="G3130" s="3">
        <v>12035</v>
      </c>
      <c r="H3130" s="1"/>
      <c r="I3130" s="1"/>
      <c r="J3130" s="1" t="s">
        <v>9006</v>
      </c>
      <c r="K3130" s="2">
        <v>44759</v>
      </c>
      <c r="L3130" s="1" t="s">
        <v>4216</v>
      </c>
      <c r="M3130" s="1" t="str">
        <f t="shared" si="240"/>
        <v>Agricultural Extension</v>
      </c>
      <c r="N3130" s="1" t="s">
        <v>4205</v>
      </c>
      <c r="O3130" s="1" t="s">
        <v>4304</v>
      </c>
      <c r="P3130" s="1">
        <v>7452</v>
      </c>
      <c r="Q3130" s="1">
        <v>1823175</v>
      </c>
      <c r="R3130" s="1">
        <f t="shared" si="241"/>
        <v>24872</v>
      </c>
      <c r="S3130" s="4">
        <v>867714.36767163081</v>
      </c>
      <c r="T3130" s="4">
        <v>84794.798114765246</v>
      </c>
      <c r="U3130" s="1">
        <f t="shared" si="242"/>
        <v>1798303</v>
      </c>
      <c r="V3130" s="4">
        <f t="shared" si="243"/>
        <v>870665.83421360399</v>
      </c>
      <c r="W3130" s="1" t="str">
        <f t="shared" si="244"/>
        <v>Favourable</v>
      </c>
    </row>
    <row r="3131" spans="1:23" x14ac:dyDescent="0.25">
      <c r="A3131" s="1"/>
      <c r="B3131" s="1"/>
      <c r="C3131" s="1"/>
      <c r="D3131" s="1"/>
      <c r="E3131" s="1" t="s">
        <v>9007</v>
      </c>
      <c r="F3131" s="2">
        <v>44463</v>
      </c>
      <c r="G3131" s="3">
        <v>21373</v>
      </c>
      <c r="H3131" s="1"/>
      <c r="I3131" s="1"/>
      <c r="J3131" s="1" t="s">
        <v>9008</v>
      </c>
      <c r="K3131" s="2">
        <v>44004</v>
      </c>
      <c r="L3131" s="1" t="s">
        <v>4216</v>
      </c>
      <c r="M3131" s="1" t="str">
        <f t="shared" si="240"/>
        <v>Agricultural Extension</v>
      </c>
      <c r="N3131" s="1" t="s">
        <v>4210</v>
      </c>
      <c r="O3131" s="1" t="s">
        <v>4311</v>
      </c>
      <c r="P3131" s="1">
        <v>6181</v>
      </c>
      <c r="Q3131" s="1">
        <v>2348135</v>
      </c>
      <c r="R3131" s="1">
        <f t="shared" si="241"/>
        <v>51467</v>
      </c>
      <c r="S3131" s="4">
        <v>2019932.6931925339</v>
      </c>
      <c r="T3131" s="4">
        <v>602747.21429413767</v>
      </c>
      <c r="U3131" s="1">
        <f t="shared" si="242"/>
        <v>2296668</v>
      </c>
      <c r="V3131" s="4">
        <f t="shared" si="243"/>
        <v>-274544.90748667158</v>
      </c>
      <c r="W3131" s="1" t="str">
        <f t="shared" si="244"/>
        <v>Adverse</v>
      </c>
    </row>
    <row r="3132" spans="1:23" x14ac:dyDescent="0.25">
      <c r="A3132" s="1"/>
      <c r="B3132" s="1"/>
      <c r="C3132" s="1"/>
      <c r="D3132" s="1"/>
      <c r="E3132" s="1" t="s">
        <v>4316</v>
      </c>
      <c r="F3132" s="2">
        <v>44952</v>
      </c>
      <c r="G3132" s="3">
        <v>37908</v>
      </c>
      <c r="H3132" s="1"/>
      <c r="I3132" s="1"/>
      <c r="J3132" s="1" t="s">
        <v>9009</v>
      </c>
      <c r="K3132" s="2">
        <v>44011</v>
      </c>
      <c r="L3132" s="1" t="s">
        <v>4218</v>
      </c>
      <c r="M3132" s="1" t="str">
        <f t="shared" si="240"/>
        <v>Infrastructure</v>
      </c>
      <c r="N3132" s="1" t="s">
        <v>4205</v>
      </c>
      <c r="O3132" s="1" t="s">
        <v>4286</v>
      </c>
      <c r="P3132" s="1">
        <v>8911</v>
      </c>
      <c r="Q3132" s="1">
        <v>1162861</v>
      </c>
      <c r="R3132" s="1">
        <f t="shared" si="241"/>
        <v>0</v>
      </c>
      <c r="S3132" s="4">
        <v>672024.2801181929</v>
      </c>
      <c r="T3132" s="4">
        <v>370820.41923922318</v>
      </c>
      <c r="U3132" s="1">
        <f t="shared" si="242"/>
        <v>1162861</v>
      </c>
      <c r="V3132" s="4">
        <f t="shared" si="243"/>
        <v>120016.30064258398</v>
      </c>
      <c r="W3132" s="1" t="str">
        <f t="shared" si="244"/>
        <v>Favourable</v>
      </c>
    </row>
    <row r="3133" spans="1:23" x14ac:dyDescent="0.25">
      <c r="A3133" s="1"/>
      <c r="B3133" s="1"/>
      <c r="C3133" s="1"/>
      <c r="D3133" s="1"/>
      <c r="E3133" s="1" t="s">
        <v>6813</v>
      </c>
      <c r="F3133" s="2">
        <v>45271</v>
      </c>
      <c r="G3133" s="3">
        <v>48008</v>
      </c>
      <c r="H3133" s="1"/>
      <c r="I3133" s="1"/>
      <c r="J3133" s="1" t="s">
        <v>9010</v>
      </c>
      <c r="K3133" s="2">
        <v>44654</v>
      </c>
      <c r="L3133" s="1" t="s">
        <v>4204</v>
      </c>
      <c r="M3133" s="1" t="str">
        <f t="shared" si="240"/>
        <v>Education</v>
      </c>
      <c r="N3133" s="1" t="s">
        <v>4205</v>
      </c>
      <c r="O3133" s="1" t="s">
        <v>4438</v>
      </c>
      <c r="P3133" s="1">
        <v>9265</v>
      </c>
      <c r="Q3133" s="1">
        <v>1156217</v>
      </c>
      <c r="R3133" s="1">
        <f t="shared" si="241"/>
        <v>0</v>
      </c>
      <c r="S3133" s="4">
        <v>335981.94120839151</v>
      </c>
      <c r="T3133" s="4">
        <v>309541.63964887807</v>
      </c>
      <c r="U3133" s="1">
        <f t="shared" si="242"/>
        <v>1156217</v>
      </c>
      <c r="V3133" s="4">
        <f t="shared" si="243"/>
        <v>510693.41914273042</v>
      </c>
      <c r="W3133" s="1" t="str">
        <f t="shared" si="244"/>
        <v>Favourable</v>
      </c>
    </row>
    <row r="3134" spans="1:23" x14ac:dyDescent="0.25">
      <c r="A3134" s="1"/>
      <c r="B3134" s="1"/>
      <c r="C3134" s="1"/>
      <c r="D3134" s="1"/>
      <c r="E3134" s="1" t="s">
        <v>7142</v>
      </c>
      <c r="F3134" s="2">
        <v>44772</v>
      </c>
      <c r="G3134" s="3">
        <v>27109</v>
      </c>
      <c r="H3134" s="1"/>
      <c r="I3134" s="1"/>
      <c r="J3134" s="1" t="s">
        <v>9011</v>
      </c>
      <c r="K3134" s="2">
        <v>44245</v>
      </c>
      <c r="L3134" s="1" t="s">
        <v>4218</v>
      </c>
      <c r="M3134" s="1" t="str">
        <f t="shared" si="240"/>
        <v>Infrastructure</v>
      </c>
      <c r="N3134" s="1" t="s">
        <v>4222</v>
      </c>
      <c r="O3134" s="1" t="s">
        <v>4279</v>
      </c>
      <c r="P3134" s="1">
        <v>8276</v>
      </c>
      <c r="Q3134" s="1">
        <v>1060213</v>
      </c>
      <c r="R3134" s="1">
        <f t="shared" si="241"/>
        <v>0</v>
      </c>
      <c r="S3134" s="4">
        <v>146149.13518388895</v>
      </c>
      <c r="T3134" s="4">
        <v>127807.22097996791</v>
      </c>
      <c r="U3134" s="1">
        <f t="shared" si="242"/>
        <v>1060213</v>
      </c>
      <c r="V3134" s="4">
        <f t="shared" si="243"/>
        <v>786256.64383614319</v>
      </c>
      <c r="W3134" s="1" t="str">
        <f t="shared" si="244"/>
        <v>Favourable</v>
      </c>
    </row>
    <row r="3135" spans="1:23" x14ac:dyDescent="0.25">
      <c r="A3135" s="1"/>
      <c r="B3135" s="1"/>
      <c r="C3135" s="1"/>
      <c r="D3135" s="1"/>
      <c r="E3135" s="1" t="s">
        <v>9012</v>
      </c>
      <c r="F3135" s="2">
        <v>45113</v>
      </c>
      <c r="G3135" s="3">
        <v>50770</v>
      </c>
      <c r="H3135" s="1"/>
      <c r="I3135" s="1"/>
      <c r="J3135" s="1" t="s">
        <v>8175</v>
      </c>
      <c r="K3135" s="2">
        <v>44743</v>
      </c>
      <c r="L3135" s="1" t="s">
        <v>4200</v>
      </c>
      <c r="M3135" s="1" t="str">
        <f t="shared" si="240"/>
        <v>Social Services</v>
      </c>
      <c r="N3135" s="1" t="s">
        <v>4205</v>
      </c>
      <c r="O3135" s="1" t="s">
        <v>4233</v>
      </c>
      <c r="P3135" s="1">
        <v>7922</v>
      </c>
      <c r="Q3135" s="1">
        <v>2186681</v>
      </c>
      <c r="R3135" s="1">
        <f t="shared" si="241"/>
        <v>30082</v>
      </c>
      <c r="S3135" s="4">
        <v>2084383.8821814554</v>
      </c>
      <c r="T3135" s="4">
        <v>654461.18039432354</v>
      </c>
      <c r="U3135" s="1">
        <f t="shared" si="242"/>
        <v>2156599</v>
      </c>
      <c r="V3135" s="4">
        <f t="shared" si="243"/>
        <v>-552164.06257577892</v>
      </c>
      <c r="W3135" s="1" t="str">
        <f t="shared" si="244"/>
        <v>Adverse</v>
      </c>
    </row>
    <row r="3136" spans="1:23" x14ac:dyDescent="0.25">
      <c r="A3136" s="1"/>
      <c r="B3136" s="1"/>
      <c r="C3136" s="1"/>
      <c r="D3136" s="1"/>
      <c r="E3136" s="1" t="s">
        <v>9013</v>
      </c>
      <c r="F3136" s="2">
        <v>44947</v>
      </c>
      <c r="G3136" s="3">
        <v>59561</v>
      </c>
      <c r="H3136" s="1"/>
      <c r="I3136" s="1"/>
      <c r="J3136" s="1" t="s">
        <v>4534</v>
      </c>
      <c r="K3136" s="2">
        <v>44344</v>
      </c>
      <c r="L3136" s="1" t="s">
        <v>4212</v>
      </c>
      <c r="M3136" s="1" t="str">
        <f t="shared" si="240"/>
        <v>Agricultural Extension</v>
      </c>
      <c r="N3136" s="1" t="s">
        <v>4205</v>
      </c>
      <c r="O3136" s="1" t="s">
        <v>4223</v>
      </c>
      <c r="P3136" s="1">
        <v>7423</v>
      </c>
      <c r="Q3136" s="1">
        <v>2151243</v>
      </c>
      <c r="R3136" s="1">
        <f t="shared" si="241"/>
        <v>94337</v>
      </c>
      <c r="S3136" s="4">
        <v>378899.42754074413</v>
      </c>
      <c r="T3136" s="4">
        <v>125455.84037548797</v>
      </c>
      <c r="U3136" s="1">
        <f t="shared" si="242"/>
        <v>2056906</v>
      </c>
      <c r="V3136" s="4">
        <f t="shared" si="243"/>
        <v>1646887.7320837679</v>
      </c>
      <c r="W3136" s="1" t="str">
        <f t="shared" si="244"/>
        <v>Favourable</v>
      </c>
    </row>
    <row r="3137" spans="1:23" x14ac:dyDescent="0.25">
      <c r="A3137" s="1"/>
      <c r="B3137" s="1"/>
      <c r="C3137" s="1"/>
      <c r="D3137" s="1"/>
      <c r="E3137" s="1" t="s">
        <v>6198</v>
      </c>
      <c r="F3137" s="2">
        <v>44908</v>
      </c>
      <c r="G3137" s="3">
        <v>35054</v>
      </c>
      <c r="H3137" s="1"/>
      <c r="I3137" s="1"/>
      <c r="J3137" s="1" t="s">
        <v>6419</v>
      </c>
      <c r="K3137" s="2">
        <v>44189</v>
      </c>
      <c r="L3137" s="1" t="s">
        <v>4204</v>
      </c>
      <c r="M3137" s="1" t="str">
        <f t="shared" si="240"/>
        <v>Education</v>
      </c>
      <c r="N3137" s="1" t="s">
        <v>4205</v>
      </c>
      <c r="O3137" s="1" t="s">
        <v>4273</v>
      </c>
      <c r="P3137" s="1">
        <v>8947</v>
      </c>
      <c r="Q3137" s="1">
        <v>2402022</v>
      </c>
      <c r="R3137" s="1">
        <f t="shared" si="241"/>
        <v>30755</v>
      </c>
      <c r="S3137" s="4">
        <v>601996.57096024405</v>
      </c>
      <c r="T3137" s="4">
        <v>70428.415974877615</v>
      </c>
      <c r="U3137" s="1">
        <f t="shared" si="242"/>
        <v>2371267</v>
      </c>
      <c r="V3137" s="4">
        <f t="shared" si="243"/>
        <v>1729597.0130648783</v>
      </c>
      <c r="W3137" s="1" t="str">
        <f t="shared" si="244"/>
        <v>Favourable</v>
      </c>
    </row>
    <row r="3138" spans="1:23" x14ac:dyDescent="0.25">
      <c r="A3138" s="1"/>
      <c r="B3138" s="1"/>
      <c r="C3138" s="1"/>
      <c r="D3138" s="1"/>
      <c r="E3138" s="1" t="s">
        <v>9014</v>
      </c>
      <c r="F3138" s="2">
        <v>45329</v>
      </c>
      <c r="G3138" s="3">
        <v>40426</v>
      </c>
      <c r="H3138" s="1"/>
      <c r="I3138" s="1"/>
      <c r="J3138" s="1" t="s">
        <v>8767</v>
      </c>
      <c r="K3138" s="2">
        <v>44069</v>
      </c>
      <c r="L3138" s="1" t="s">
        <v>4216</v>
      </c>
      <c r="M3138" s="1" t="str">
        <f t="shared" si="240"/>
        <v>Agricultural Extension</v>
      </c>
      <c r="N3138" s="1" t="s">
        <v>4210</v>
      </c>
      <c r="O3138" s="1" t="s">
        <v>4479</v>
      </c>
      <c r="P3138" s="1">
        <v>7681</v>
      </c>
      <c r="Q3138" s="1">
        <v>2200891</v>
      </c>
      <c r="R3138" s="1">
        <f t="shared" si="241"/>
        <v>38310</v>
      </c>
      <c r="S3138" s="4">
        <v>455252.47704781167</v>
      </c>
      <c r="T3138" s="4">
        <v>389780.10072631785</v>
      </c>
      <c r="U3138" s="1">
        <f t="shared" si="242"/>
        <v>2162581</v>
      </c>
      <c r="V3138" s="4">
        <f t="shared" si="243"/>
        <v>1355858.4222258704</v>
      </c>
      <c r="W3138" s="1" t="str">
        <f t="shared" si="244"/>
        <v>Favourable</v>
      </c>
    </row>
    <row r="3139" spans="1:23" x14ac:dyDescent="0.25">
      <c r="A3139" s="1"/>
      <c r="B3139" s="1"/>
      <c r="C3139" s="1"/>
      <c r="D3139" s="1"/>
      <c r="E3139" s="1" t="s">
        <v>9015</v>
      </c>
      <c r="F3139" s="2">
        <v>44355</v>
      </c>
      <c r="G3139" s="3">
        <v>29712</v>
      </c>
      <c r="H3139" s="1"/>
      <c r="I3139" s="1"/>
      <c r="J3139" s="1" t="s">
        <v>9016</v>
      </c>
      <c r="K3139" s="2">
        <v>45204</v>
      </c>
      <c r="L3139" s="1" t="s">
        <v>4212</v>
      </c>
      <c r="M3139" s="1" t="str">
        <f t="shared" ref="M3139:M3202" si="245">INDEX($A:$B,MATCH($L3139,$A:$A,0),2)</f>
        <v>Agricultural Extension</v>
      </c>
      <c r="N3139" s="1" t="s">
        <v>4222</v>
      </c>
      <c r="O3139" s="1" t="s">
        <v>4458</v>
      </c>
      <c r="P3139" s="1">
        <v>8831</v>
      </c>
      <c r="Q3139" s="1">
        <v>1529078</v>
      </c>
      <c r="R3139" s="1">
        <f t="shared" ref="R3139:R3202" si="246">_xlfn.XLOOKUP($J3139,$E:$E,$G:$G,0,0,1)</f>
        <v>49809</v>
      </c>
      <c r="S3139" s="4">
        <v>297987.40094833478</v>
      </c>
      <c r="T3139" s="4">
        <v>241115.81989142662</v>
      </c>
      <c r="U3139" s="1">
        <f t="shared" ref="U3139:U3202" si="247">Q3139-R3139</f>
        <v>1479269</v>
      </c>
      <c r="V3139" s="4">
        <f t="shared" ref="V3139:V3202" si="248">Q3139-(S3139+T3139)</f>
        <v>989974.77916023857</v>
      </c>
      <c r="W3139" s="1" t="str">
        <f t="shared" ref="W3139:W3202" si="249">IF(V3139&gt;=0,"Favourable","Adverse")</f>
        <v>Favourable</v>
      </c>
    </row>
    <row r="3140" spans="1:23" x14ac:dyDescent="0.25">
      <c r="A3140" s="1"/>
      <c r="B3140" s="1"/>
      <c r="C3140" s="1"/>
      <c r="D3140" s="1"/>
      <c r="E3140" s="1" t="s">
        <v>9017</v>
      </c>
      <c r="F3140" s="2">
        <v>44278</v>
      </c>
      <c r="G3140" s="3">
        <v>58807</v>
      </c>
      <c r="H3140" s="1"/>
      <c r="I3140" s="1"/>
      <c r="J3140" s="1" t="s">
        <v>9018</v>
      </c>
      <c r="K3140" s="2">
        <v>43961</v>
      </c>
      <c r="L3140" s="1" t="s">
        <v>4204</v>
      </c>
      <c r="M3140" s="1" t="str">
        <f t="shared" si="245"/>
        <v>Education</v>
      </c>
      <c r="N3140" s="1" t="s">
        <v>4205</v>
      </c>
      <c r="O3140" s="1" t="s">
        <v>4304</v>
      </c>
      <c r="P3140" s="1">
        <v>5794</v>
      </c>
      <c r="Q3140" s="1">
        <v>641859</v>
      </c>
      <c r="R3140" s="1">
        <f t="shared" si="246"/>
        <v>0</v>
      </c>
      <c r="S3140" s="4">
        <v>230628.38532275028</v>
      </c>
      <c r="T3140" s="4">
        <v>113677.95582806239</v>
      </c>
      <c r="U3140" s="1">
        <f t="shared" si="247"/>
        <v>641859</v>
      </c>
      <c r="V3140" s="4">
        <f t="shared" si="248"/>
        <v>297552.65884918731</v>
      </c>
      <c r="W3140" s="1" t="str">
        <f t="shared" si="249"/>
        <v>Favourable</v>
      </c>
    </row>
    <row r="3141" spans="1:23" x14ac:dyDescent="0.25">
      <c r="A3141" s="1"/>
      <c r="B3141" s="1"/>
      <c r="C3141" s="1"/>
      <c r="D3141" s="1"/>
      <c r="E3141" s="1" t="s">
        <v>8834</v>
      </c>
      <c r="F3141" s="2">
        <v>44892</v>
      </c>
      <c r="G3141" s="3">
        <v>36131</v>
      </c>
      <c r="H3141" s="1"/>
      <c r="I3141" s="1"/>
      <c r="J3141" s="1" t="s">
        <v>9019</v>
      </c>
      <c r="K3141" s="2">
        <v>44123</v>
      </c>
      <c r="L3141" s="1" t="s">
        <v>4216</v>
      </c>
      <c r="M3141" s="1" t="str">
        <f t="shared" si="245"/>
        <v>Agricultural Extension</v>
      </c>
      <c r="N3141" s="1" t="s">
        <v>4205</v>
      </c>
      <c r="O3141" s="1" t="s">
        <v>4250</v>
      </c>
      <c r="P3141" s="1">
        <v>7756</v>
      </c>
      <c r="Q3141" s="1">
        <v>1280368</v>
      </c>
      <c r="R3141" s="1">
        <f t="shared" si="246"/>
        <v>25899</v>
      </c>
      <c r="S3141" s="4">
        <v>47534.009396594578</v>
      </c>
      <c r="T3141" s="4">
        <v>130227.36370640843</v>
      </c>
      <c r="U3141" s="1">
        <f t="shared" si="247"/>
        <v>1254469</v>
      </c>
      <c r="V3141" s="4">
        <f t="shared" si="248"/>
        <v>1102606.626896997</v>
      </c>
      <c r="W3141" s="1" t="str">
        <f t="shared" si="249"/>
        <v>Favourable</v>
      </c>
    </row>
    <row r="3142" spans="1:23" x14ac:dyDescent="0.25">
      <c r="A3142" s="1"/>
      <c r="B3142" s="1"/>
      <c r="C3142" s="1"/>
      <c r="D3142" s="1"/>
      <c r="E3142" s="1" t="s">
        <v>9020</v>
      </c>
      <c r="F3142" s="2">
        <v>44755</v>
      </c>
      <c r="G3142" s="3">
        <v>11585</v>
      </c>
      <c r="H3142" s="1"/>
      <c r="I3142" s="1"/>
      <c r="J3142" s="1" t="s">
        <v>8684</v>
      </c>
      <c r="K3142" s="2">
        <v>44345</v>
      </c>
      <c r="L3142" s="1" t="s">
        <v>4204</v>
      </c>
      <c r="M3142" s="1" t="str">
        <f t="shared" si="245"/>
        <v>Education</v>
      </c>
      <c r="N3142" s="1" t="s">
        <v>4205</v>
      </c>
      <c r="O3142" s="1" t="s">
        <v>4388</v>
      </c>
      <c r="P3142" s="1">
        <v>9345</v>
      </c>
      <c r="Q3142" s="1">
        <v>2263367</v>
      </c>
      <c r="R3142" s="1">
        <f t="shared" si="246"/>
        <v>28932</v>
      </c>
      <c r="S3142" s="4">
        <v>1388633.9511963374</v>
      </c>
      <c r="T3142" s="4">
        <v>439624.79868243093</v>
      </c>
      <c r="U3142" s="1">
        <f t="shared" si="247"/>
        <v>2234435</v>
      </c>
      <c r="V3142" s="4">
        <f t="shared" si="248"/>
        <v>435108.25012123166</v>
      </c>
      <c r="W3142" s="1" t="str">
        <f t="shared" si="249"/>
        <v>Favourable</v>
      </c>
    </row>
    <row r="3143" spans="1:23" x14ac:dyDescent="0.25">
      <c r="A3143" s="1"/>
      <c r="B3143" s="1"/>
      <c r="C3143" s="1"/>
      <c r="D3143" s="1"/>
      <c r="E3143" s="1" t="s">
        <v>8236</v>
      </c>
      <c r="F3143" s="2">
        <v>44419</v>
      </c>
      <c r="G3143" s="3">
        <v>48852</v>
      </c>
      <c r="H3143" s="1"/>
      <c r="I3143" s="1"/>
      <c r="J3143" s="1" t="s">
        <v>8000</v>
      </c>
      <c r="K3143" s="2">
        <v>44037</v>
      </c>
      <c r="L3143" s="1" t="s">
        <v>4218</v>
      </c>
      <c r="M3143" s="1" t="str">
        <f t="shared" si="245"/>
        <v>Infrastructure</v>
      </c>
      <c r="N3143" s="1" t="s">
        <v>4205</v>
      </c>
      <c r="O3143" s="1" t="s">
        <v>4267</v>
      </c>
      <c r="P3143" s="1">
        <v>5513</v>
      </c>
      <c r="Q3143" s="1">
        <v>1203443</v>
      </c>
      <c r="R3143" s="1">
        <f t="shared" si="246"/>
        <v>30463</v>
      </c>
      <c r="S3143" s="4">
        <v>445554.32864619221</v>
      </c>
      <c r="T3143" s="4">
        <v>66103.071044594151</v>
      </c>
      <c r="U3143" s="1">
        <f t="shared" si="247"/>
        <v>1172980</v>
      </c>
      <c r="V3143" s="4">
        <f t="shared" si="248"/>
        <v>691785.60030921362</v>
      </c>
      <c r="W3143" s="1" t="str">
        <f t="shared" si="249"/>
        <v>Favourable</v>
      </c>
    </row>
    <row r="3144" spans="1:23" x14ac:dyDescent="0.25">
      <c r="A3144" s="1"/>
      <c r="B3144" s="1"/>
      <c r="C3144" s="1"/>
      <c r="D3144" s="1"/>
      <c r="E3144" s="1" t="s">
        <v>8755</v>
      </c>
      <c r="F3144" s="2">
        <v>44042</v>
      </c>
      <c r="G3144" s="3">
        <v>58739</v>
      </c>
      <c r="H3144" s="1"/>
      <c r="I3144" s="1"/>
      <c r="J3144" s="1" t="s">
        <v>7767</v>
      </c>
      <c r="K3144" s="2">
        <v>44513</v>
      </c>
      <c r="L3144" s="1" t="s">
        <v>4218</v>
      </c>
      <c r="M3144" s="1" t="str">
        <f t="shared" si="245"/>
        <v>Infrastructure</v>
      </c>
      <c r="N3144" s="1" t="s">
        <v>4205</v>
      </c>
      <c r="O3144" s="1" t="s">
        <v>4289</v>
      </c>
      <c r="P3144" s="1">
        <v>8307</v>
      </c>
      <c r="Q3144" s="1">
        <v>606659</v>
      </c>
      <c r="R3144" s="1">
        <f t="shared" si="246"/>
        <v>17015</v>
      </c>
      <c r="S3144" s="4">
        <v>50970.972371069802</v>
      </c>
      <c r="T3144" s="4">
        <v>175256.95091414812</v>
      </c>
      <c r="U3144" s="1">
        <f t="shared" si="247"/>
        <v>589644</v>
      </c>
      <c r="V3144" s="4">
        <f t="shared" si="248"/>
        <v>380431.07671478204</v>
      </c>
      <c r="W3144" s="1" t="str">
        <f t="shared" si="249"/>
        <v>Favourable</v>
      </c>
    </row>
    <row r="3145" spans="1:23" x14ac:dyDescent="0.25">
      <c r="A3145" s="1"/>
      <c r="B3145" s="1"/>
      <c r="C3145" s="1"/>
      <c r="D3145" s="1"/>
      <c r="E3145" s="1" t="s">
        <v>5551</v>
      </c>
      <c r="F3145" s="2">
        <v>44417</v>
      </c>
      <c r="G3145" s="3">
        <v>17044</v>
      </c>
      <c r="H3145" s="1"/>
      <c r="I3145" s="1"/>
      <c r="J3145" s="1" t="s">
        <v>8440</v>
      </c>
      <c r="K3145" s="2">
        <v>44899</v>
      </c>
      <c r="L3145" s="1" t="s">
        <v>4204</v>
      </c>
      <c r="M3145" s="1" t="str">
        <f t="shared" si="245"/>
        <v>Education</v>
      </c>
      <c r="N3145" s="1" t="s">
        <v>4205</v>
      </c>
      <c r="O3145" s="1" t="s">
        <v>4247</v>
      </c>
      <c r="P3145" s="1">
        <v>6645</v>
      </c>
      <c r="Q3145" s="1">
        <v>2309753</v>
      </c>
      <c r="R3145" s="1">
        <f t="shared" si="246"/>
        <v>47271</v>
      </c>
      <c r="S3145" s="4">
        <v>609159.35696699948</v>
      </c>
      <c r="T3145" s="4">
        <v>153499.70961488719</v>
      </c>
      <c r="U3145" s="1">
        <f t="shared" si="247"/>
        <v>2262482</v>
      </c>
      <c r="V3145" s="4">
        <f t="shared" si="248"/>
        <v>1547093.9334181133</v>
      </c>
      <c r="W3145" s="1" t="str">
        <f t="shared" si="249"/>
        <v>Favourable</v>
      </c>
    </row>
    <row r="3146" spans="1:23" x14ac:dyDescent="0.25">
      <c r="A3146" s="1"/>
      <c r="B3146" s="1"/>
      <c r="C3146" s="1"/>
      <c r="D3146" s="1"/>
      <c r="E3146" s="1" t="s">
        <v>9021</v>
      </c>
      <c r="F3146" s="2">
        <v>45169</v>
      </c>
      <c r="G3146" s="3">
        <v>47812</v>
      </c>
      <c r="H3146" s="1"/>
      <c r="I3146" s="1"/>
      <c r="J3146" s="1" t="s">
        <v>9022</v>
      </c>
      <c r="K3146" s="2">
        <v>44199</v>
      </c>
      <c r="L3146" s="1" t="s">
        <v>4218</v>
      </c>
      <c r="M3146" s="1" t="str">
        <f t="shared" si="245"/>
        <v>Infrastructure</v>
      </c>
      <c r="N3146" s="1" t="s">
        <v>4205</v>
      </c>
      <c r="O3146" s="1" t="s">
        <v>4358</v>
      </c>
      <c r="P3146" s="1">
        <v>8459</v>
      </c>
      <c r="Q3146" s="1">
        <v>1783855</v>
      </c>
      <c r="R3146" s="1">
        <f t="shared" si="246"/>
        <v>19169</v>
      </c>
      <c r="S3146" s="4">
        <v>325341.26916388294</v>
      </c>
      <c r="T3146" s="4">
        <v>182419.98341157104</v>
      </c>
      <c r="U3146" s="1">
        <f t="shared" si="247"/>
        <v>1764686</v>
      </c>
      <c r="V3146" s="4">
        <f t="shared" si="248"/>
        <v>1276093.7474245462</v>
      </c>
      <c r="W3146" s="1" t="str">
        <f t="shared" si="249"/>
        <v>Favourable</v>
      </c>
    </row>
    <row r="3147" spans="1:23" x14ac:dyDescent="0.25">
      <c r="A3147" s="1"/>
      <c r="B3147" s="1"/>
      <c r="C3147" s="1"/>
      <c r="D3147" s="1"/>
      <c r="E3147" s="1" t="s">
        <v>8059</v>
      </c>
      <c r="F3147" s="2">
        <v>44885</v>
      </c>
      <c r="G3147" s="3">
        <v>56865</v>
      </c>
      <c r="H3147" s="1"/>
      <c r="I3147" s="1"/>
      <c r="J3147" s="1" t="s">
        <v>4613</v>
      </c>
      <c r="K3147" s="2">
        <v>45383</v>
      </c>
      <c r="L3147" s="1" t="s">
        <v>4200</v>
      </c>
      <c r="M3147" s="1" t="str">
        <f t="shared" si="245"/>
        <v>Social Services</v>
      </c>
      <c r="N3147" s="1" t="s">
        <v>4210</v>
      </c>
      <c r="O3147" s="1" t="s">
        <v>4264</v>
      </c>
      <c r="P3147" s="1">
        <v>7791</v>
      </c>
      <c r="Q3147" s="1">
        <v>1818464</v>
      </c>
      <c r="R3147" s="1">
        <f t="shared" si="246"/>
        <v>90752</v>
      </c>
      <c r="S3147" s="4">
        <v>1807091.6371308865</v>
      </c>
      <c r="T3147" s="4">
        <v>164330.47542506803</v>
      </c>
      <c r="U3147" s="1">
        <f t="shared" si="247"/>
        <v>1727712</v>
      </c>
      <c r="V3147" s="4">
        <f t="shared" si="248"/>
        <v>-152958.11255595461</v>
      </c>
      <c r="W3147" s="1" t="str">
        <f t="shared" si="249"/>
        <v>Adverse</v>
      </c>
    </row>
    <row r="3148" spans="1:23" x14ac:dyDescent="0.25">
      <c r="A3148" s="1"/>
      <c r="B3148" s="1"/>
      <c r="C3148" s="1"/>
      <c r="D3148" s="1"/>
      <c r="E3148" s="1" t="s">
        <v>9023</v>
      </c>
      <c r="F3148" s="2">
        <v>44113</v>
      </c>
      <c r="G3148" s="3">
        <v>25595</v>
      </c>
      <c r="H3148" s="1"/>
      <c r="I3148" s="1"/>
      <c r="J3148" s="1" t="s">
        <v>8641</v>
      </c>
      <c r="K3148" s="2">
        <v>45382</v>
      </c>
      <c r="L3148" s="1" t="s">
        <v>4204</v>
      </c>
      <c r="M3148" s="1" t="str">
        <f t="shared" si="245"/>
        <v>Education</v>
      </c>
      <c r="N3148" s="1" t="s">
        <v>4210</v>
      </c>
      <c r="O3148" s="1" t="s">
        <v>4379</v>
      </c>
      <c r="P3148" s="1">
        <v>9038</v>
      </c>
      <c r="Q3148" s="1">
        <v>881808</v>
      </c>
      <c r="R3148" s="1">
        <f t="shared" si="246"/>
        <v>41590</v>
      </c>
      <c r="S3148" s="4">
        <v>356791.07440931734</v>
      </c>
      <c r="T3148" s="4">
        <v>51587.852318777965</v>
      </c>
      <c r="U3148" s="1">
        <f t="shared" si="247"/>
        <v>840218</v>
      </c>
      <c r="V3148" s="4">
        <f t="shared" si="248"/>
        <v>473429.07327190472</v>
      </c>
      <c r="W3148" s="1" t="str">
        <f t="shared" si="249"/>
        <v>Favourable</v>
      </c>
    </row>
    <row r="3149" spans="1:23" x14ac:dyDescent="0.25">
      <c r="A3149" s="1"/>
      <c r="B3149" s="1"/>
      <c r="C3149" s="1"/>
      <c r="D3149" s="1"/>
      <c r="E3149" s="1" t="s">
        <v>6851</v>
      </c>
      <c r="F3149" s="2">
        <v>45251</v>
      </c>
      <c r="G3149" s="3">
        <v>49204</v>
      </c>
      <c r="H3149" s="1"/>
      <c r="I3149" s="1"/>
      <c r="J3149" s="1" t="s">
        <v>9024</v>
      </c>
      <c r="K3149" s="2">
        <v>44287</v>
      </c>
      <c r="L3149" s="1" t="s">
        <v>4204</v>
      </c>
      <c r="M3149" s="1" t="str">
        <f t="shared" si="245"/>
        <v>Education</v>
      </c>
      <c r="N3149" s="1" t="s">
        <v>4210</v>
      </c>
      <c r="O3149" s="1" t="s">
        <v>4259</v>
      </c>
      <c r="P3149" s="1">
        <v>7616</v>
      </c>
      <c r="Q3149" s="1">
        <v>1162176</v>
      </c>
      <c r="R3149" s="1">
        <f t="shared" si="246"/>
        <v>53926</v>
      </c>
      <c r="S3149" s="4">
        <v>528793.00553147332</v>
      </c>
      <c r="T3149" s="4">
        <v>282967.51207677025</v>
      </c>
      <c r="U3149" s="1">
        <f t="shared" si="247"/>
        <v>1108250</v>
      </c>
      <c r="V3149" s="4">
        <f t="shared" si="248"/>
        <v>350415.48239175649</v>
      </c>
      <c r="W3149" s="1" t="str">
        <f t="shared" si="249"/>
        <v>Favourable</v>
      </c>
    </row>
    <row r="3150" spans="1:23" x14ac:dyDescent="0.25">
      <c r="A3150" s="1"/>
      <c r="B3150" s="1"/>
      <c r="C3150" s="1"/>
      <c r="D3150" s="1"/>
      <c r="E3150" s="1" t="s">
        <v>8005</v>
      </c>
      <c r="F3150" s="2">
        <v>44873</v>
      </c>
      <c r="G3150" s="3">
        <v>22480</v>
      </c>
      <c r="H3150" s="1"/>
      <c r="I3150" s="1"/>
      <c r="J3150" s="1" t="s">
        <v>9025</v>
      </c>
      <c r="K3150" s="2">
        <v>45269</v>
      </c>
      <c r="L3150" s="1" t="s">
        <v>4218</v>
      </c>
      <c r="M3150" s="1" t="str">
        <f t="shared" si="245"/>
        <v>Infrastructure</v>
      </c>
      <c r="N3150" s="1" t="s">
        <v>4205</v>
      </c>
      <c r="O3150" s="1" t="s">
        <v>4259</v>
      </c>
      <c r="P3150" s="1">
        <v>7916</v>
      </c>
      <c r="Q3150" s="1">
        <v>1956783</v>
      </c>
      <c r="R3150" s="1">
        <f t="shared" si="246"/>
        <v>0</v>
      </c>
      <c r="S3150" s="4">
        <v>1169713.971974297</v>
      </c>
      <c r="T3150" s="4">
        <v>497342.29889364756</v>
      </c>
      <c r="U3150" s="1">
        <f t="shared" si="247"/>
        <v>1956783</v>
      </c>
      <c r="V3150" s="4">
        <f t="shared" si="248"/>
        <v>289726.72913205554</v>
      </c>
      <c r="W3150" s="1" t="str">
        <f t="shared" si="249"/>
        <v>Favourable</v>
      </c>
    </row>
    <row r="3151" spans="1:23" x14ac:dyDescent="0.25">
      <c r="A3151" s="1"/>
      <c r="B3151" s="1"/>
      <c r="C3151" s="1"/>
      <c r="D3151" s="1"/>
      <c r="E3151" s="1" t="s">
        <v>9026</v>
      </c>
      <c r="F3151" s="2">
        <v>44055</v>
      </c>
      <c r="G3151" s="3">
        <v>52989</v>
      </c>
      <c r="H3151" s="1"/>
      <c r="I3151" s="1"/>
      <c r="J3151" s="1" t="s">
        <v>9027</v>
      </c>
      <c r="K3151" s="2">
        <v>44792</v>
      </c>
      <c r="L3151" s="1" t="s">
        <v>4227</v>
      </c>
      <c r="M3151" s="1" t="str">
        <f t="shared" si="245"/>
        <v>Infrastructure</v>
      </c>
      <c r="N3151" s="1" t="s">
        <v>4205</v>
      </c>
      <c r="O3151" s="1" t="s">
        <v>4250</v>
      </c>
      <c r="P3151" s="1">
        <v>6118</v>
      </c>
      <c r="Q3151" s="1">
        <v>1243278</v>
      </c>
      <c r="R3151" s="1">
        <f t="shared" si="246"/>
        <v>0</v>
      </c>
      <c r="S3151" s="4">
        <v>69184.817264556274</v>
      </c>
      <c r="T3151" s="4">
        <v>59241.069196307573</v>
      </c>
      <c r="U3151" s="1">
        <f t="shared" si="247"/>
        <v>1243278</v>
      </c>
      <c r="V3151" s="4">
        <f t="shared" si="248"/>
        <v>1114852.1135391362</v>
      </c>
      <c r="W3151" s="1" t="str">
        <f t="shared" si="249"/>
        <v>Favourable</v>
      </c>
    </row>
    <row r="3152" spans="1:23" x14ac:dyDescent="0.25">
      <c r="A3152" s="1"/>
      <c r="B3152" s="1"/>
      <c r="C3152" s="1"/>
      <c r="D3152" s="1"/>
      <c r="E3152" s="1" t="s">
        <v>9028</v>
      </c>
      <c r="F3152" s="2">
        <v>44201</v>
      </c>
      <c r="G3152" s="3">
        <v>20943</v>
      </c>
      <c r="H3152" s="1"/>
      <c r="I3152" s="1"/>
      <c r="J3152" s="1" t="s">
        <v>5096</v>
      </c>
      <c r="K3152" s="2">
        <v>44264</v>
      </c>
      <c r="L3152" s="1" t="s">
        <v>4212</v>
      </c>
      <c r="M3152" s="1" t="str">
        <f t="shared" si="245"/>
        <v>Agricultural Extension</v>
      </c>
      <c r="N3152" s="1" t="s">
        <v>4205</v>
      </c>
      <c r="O3152" s="1" t="s">
        <v>4304</v>
      </c>
      <c r="P3152" s="1">
        <v>7566</v>
      </c>
      <c r="Q3152" s="1">
        <v>1673635</v>
      </c>
      <c r="R3152" s="1">
        <f t="shared" si="246"/>
        <v>85191</v>
      </c>
      <c r="S3152" s="4">
        <v>1526321.9531634748</v>
      </c>
      <c r="T3152" s="4">
        <v>180174.40190085035</v>
      </c>
      <c r="U3152" s="1">
        <f t="shared" si="247"/>
        <v>1588444</v>
      </c>
      <c r="V3152" s="4">
        <f t="shared" si="248"/>
        <v>-32861.355064325035</v>
      </c>
      <c r="W3152" s="1" t="str">
        <f t="shared" si="249"/>
        <v>Adverse</v>
      </c>
    </row>
    <row r="3153" spans="1:23" x14ac:dyDescent="0.25">
      <c r="A3153" s="1"/>
      <c r="B3153" s="1"/>
      <c r="C3153" s="1"/>
      <c r="D3153" s="1"/>
      <c r="E3153" s="1" t="s">
        <v>9029</v>
      </c>
      <c r="F3153" s="2">
        <v>44188</v>
      </c>
      <c r="G3153" s="3">
        <v>36105</v>
      </c>
      <c r="H3153" s="1"/>
      <c r="I3153" s="1"/>
      <c r="J3153" s="1" t="s">
        <v>9030</v>
      </c>
      <c r="K3153" s="2">
        <v>44040</v>
      </c>
      <c r="L3153" s="1" t="s">
        <v>4227</v>
      </c>
      <c r="M3153" s="1" t="str">
        <f t="shared" si="245"/>
        <v>Infrastructure</v>
      </c>
      <c r="N3153" s="1" t="s">
        <v>4210</v>
      </c>
      <c r="O3153" s="1" t="s">
        <v>4314</v>
      </c>
      <c r="P3153" s="1">
        <v>8909</v>
      </c>
      <c r="Q3153" s="1">
        <v>1335059</v>
      </c>
      <c r="R3153" s="1">
        <f t="shared" si="246"/>
        <v>55022</v>
      </c>
      <c r="S3153" s="4">
        <v>800106.10349417699</v>
      </c>
      <c r="T3153" s="4">
        <v>140136.58587036291</v>
      </c>
      <c r="U3153" s="1">
        <f t="shared" si="247"/>
        <v>1280037</v>
      </c>
      <c r="V3153" s="4">
        <f t="shared" si="248"/>
        <v>394816.31063546007</v>
      </c>
      <c r="W3153" s="1" t="str">
        <f t="shared" si="249"/>
        <v>Favourable</v>
      </c>
    </row>
    <row r="3154" spans="1:23" x14ac:dyDescent="0.25">
      <c r="A3154" s="1"/>
      <c r="B3154" s="1"/>
      <c r="C3154" s="1"/>
      <c r="D3154" s="1"/>
      <c r="E3154" s="1" t="s">
        <v>5579</v>
      </c>
      <c r="F3154" s="2">
        <v>45390</v>
      </c>
      <c r="G3154" s="3">
        <v>52063</v>
      </c>
      <c r="H3154" s="1"/>
      <c r="I3154" s="1"/>
      <c r="J3154" s="1" t="s">
        <v>9031</v>
      </c>
      <c r="K3154" s="2">
        <v>44639</v>
      </c>
      <c r="L3154" s="1" t="s">
        <v>4212</v>
      </c>
      <c r="M3154" s="1" t="str">
        <f t="shared" si="245"/>
        <v>Agricultural Extension</v>
      </c>
      <c r="N3154" s="1" t="s">
        <v>4205</v>
      </c>
      <c r="O3154" s="1" t="s">
        <v>4441</v>
      </c>
      <c r="P3154" s="1">
        <v>5771</v>
      </c>
      <c r="Q3154" s="1">
        <v>1544409</v>
      </c>
      <c r="R3154" s="1">
        <f t="shared" si="246"/>
        <v>31703</v>
      </c>
      <c r="S3154" s="4">
        <v>319494.40094176459</v>
      </c>
      <c r="T3154" s="4">
        <v>477385.30365319335</v>
      </c>
      <c r="U3154" s="1">
        <f t="shared" si="247"/>
        <v>1512706</v>
      </c>
      <c r="V3154" s="4">
        <f t="shared" si="248"/>
        <v>747529.29540504212</v>
      </c>
      <c r="W3154" s="1" t="str">
        <f t="shared" si="249"/>
        <v>Favourable</v>
      </c>
    </row>
    <row r="3155" spans="1:23" x14ac:dyDescent="0.25">
      <c r="A3155" s="1"/>
      <c r="B3155" s="1"/>
      <c r="C3155" s="1"/>
      <c r="D3155" s="1"/>
      <c r="E3155" s="1" t="s">
        <v>7875</v>
      </c>
      <c r="F3155" s="2">
        <v>44997</v>
      </c>
      <c r="G3155" s="3">
        <v>41669</v>
      </c>
      <c r="H3155" s="1"/>
      <c r="I3155" s="1"/>
      <c r="J3155" s="1" t="s">
        <v>8060</v>
      </c>
      <c r="K3155" s="2">
        <v>44220</v>
      </c>
      <c r="L3155" s="1" t="s">
        <v>4212</v>
      </c>
      <c r="M3155" s="1" t="str">
        <f t="shared" si="245"/>
        <v>Agricultural Extension</v>
      </c>
      <c r="N3155" s="1" t="s">
        <v>4205</v>
      </c>
      <c r="O3155" s="1" t="s">
        <v>4270</v>
      </c>
      <c r="P3155" s="1">
        <v>7312</v>
      </c>
      <c r="Q3155" s="1">
        <v>2403389</v>
      </c>
      <c r="R3155" s="1">
        <f t="shared" si="246"/>
        <v>20874</v>
      </c>
      <c r="S3155" s="4">
        <v>2174690.8207294224</v>
      </c>
      <c r="T3155" s="4">
        <v>273039.0415527462</v>
      </c>
      <c r="U3155" s="1">
        <f t="shared" si="247"/>
        <v>2382515</v>
      </c>
      <c r="V3155" s="4">
        <f t="shared" si="248"/>
        <v>-44340.862282168586</v>
      </c>
      <c r="W3155" s="1" t="str">
        <f t="shared" si="249"/>
        <v>Adverse</v>
      </c>
    </row>
    <row r="3156" spans="1:23" x14ac:dyDescent="0.25">
      <c r="A3156" s="1"/>
      <c r="B3156" s="1"/>
      <c r="C3156" s="1"/>
      <c r="D3156" s="1"/>
      <c r="E3156" s="1" t="s">
        <v>7466</v>
      </c>
      <c r="F3156" s="2">
        <v>44341</v>
      </c>
      <c r="G3156" s="3">
        <v>34129</v>
      </c>
      <c r="H3156" s="1"/>
      <c r="I3156" s="1"/>
      <c r="J3156" s="1" t="s">
        <v>9032</v>
      </c>
      <c r="K3156" s="2">
        <v>44065</v>
      </c>
      <c r="L3156" s="1" t="s">
        <v>4218</v>
      </c>
      <c r="M3156" s="1" t="str">
        <f t="shared" si="245"/>
        <v>Infrastructure</v>
      </c>
      <c r="N3156" s="1" t="s">
        <v>4210</v>
      </c>
      <c r="O3156" s="1" t="s">
        <v>4279</v>
      </c>
      <c r="P3156" s="1">
        <v>7535</v>
      </c>
      <c r="Q3156" s="1">
        <v>2112710</v>
      </c>
      <c r="R3156" s="1">
        <f t="shared" si="246"/>
        <v>49387</v>
      </c>
      <c r="S3156" s="4">
        <v>1982840.3038538659</v>
      </c>
      <c r="T3156" s="4">
        <v>236679.62414161747</v>
      </c>
      <c r="U3156" s="1">
        <f t="shared" si="247"/>
        <v>2063323</v>
      </c>
      <c r="V3156" s="4">
        <f t="shared" si="248"/>
        <v>-106809.92799548339</v>
      </c>
      <c r="W3156" s="1" t="str">
        <f t="shared" si="249"/>
        <v>Adverse</v>
      </c>
    </row>
    <row r="3157" spans="1:23" x14ac:dyDescent="0.25">
      <c r="A3157" s="1"/>
      <c r="B3157" s="1"/>
      <c r="C3157" s="1"/>
      <c r="D3157" s="1"/>
      <c r="E3157" s="1" t="s">
        <v>9033</v>
      </c>
      <c r="F3157" s="2">
        <v>44032</v>
      </c>
      <c r="G3157" s="3">
        <v>48551</v>
      </c>
      <c r="H3157" s="1"/>
      <c r="I3157" s="1"/>
      <c r="J3157" s="1" t="s">
        <v>9034</v>
      </c>
      <c r="K3157" s="2">
        <v>44885</v>
      </c>
      <c r="L3157" s="1" t="s">
        <v>4200</v>
      </c>
      <c r="M3157" s="1" t="str">
        <f t="shared" si="245"/>
        <v>Social Services</v>
      </c>
      <c r="N3157" s="1" t="s">
        <v>4205</v>
      </c>
      <c r="O3157" s="1" t="s">
        <v>4358</v>
      </c>
      <c r="P3157" s="1">
        <v>7350</v>
      </c>
      <c r="Q3157" s="1">
        <v>978776</v>
      </c>
      <c r="R3157" s="1">
        <f t="shared" si="246"/>
        <v>43133</v>
      </c>
      <c r="S3157" s="4">
        <v>270021.21036730742</v>
      </c>
      <c r="T3157" s="4">
        <v>291161.29186009261</v>
      </c>
      <c r="U3157" s="1">
        <f t="shared" si="247"/>
        <v>935643</v>
      </c>
      <c r="V3157" s="4">
        <f t="shared" si="248"/>
        <v>417593.49777260004</v>
      </c>
      <c r="W3157" s="1" t="str">
        <f t="shared" si="249"/>
        <v>Favourable</v>
      </c>
    </row>
    <row r="3158" spans="1:23" x14ac:dyDescent="0.25">
      <c r="A3158" s="1"/>
      <c r="B3158" s="1"/>
      <c r="C3158" s="1"/>
      <c r="D3158" s="1"/>
      <c r="E3158" s="1" t="s">
        <v>6750</v>
      </c>
      <c r="F3158" s="2">
        <v>44982</v>
      </c>
      <c r="G3158" s="3">
        <v>55304</v>
      </c>
      <c r="H3158" s="1"/>
      <c r="I3158" s="1"/>
      <c r="J3158" s="1" t="s">
        <v>9035</v>
      </c>
      <c r="K3158" s="2">
        <v>45325</v>
      </c>
      <c r="L3158" s="1" t="s">
        <v>4227</v>
      </c>
      <c r="M3158" s="1" t="str">
        <f t="shared" si="245"/>
        <v>Infrastructure</v>
      </c>
      <c r="N3158" s="1" t="s">
        <v>4210</v>
      </c>
      <c r="O3158" s="1" t="s">
        <v>4267</v>
      </c>
      <c r="P3158" s="1">
        <v>7197</v>
      </c>
      <c r="Q3158" s="1">
        <v>555205</v>
      </c>
      <c r="R3158" s="1">
        <f t="shared" si="246"/>
        <v>0</v>
      </c>
      <c r="S3158" s="4">
        <v>150629.59992361267</v>
      </c>
      <c r="T3158" s="4">
        <v>57298.756749677348</v>
      </c>
      <c r="U3158" s="1">
        <f t="shared" si="247"/>
        <v>555205</v>
      </c>
      <c r="V3158" s="4">
        <f t="shared" si="248"/>
        <v>347276.64332670998</v>
      </c>
      <c r="W3158" s="1" t="str">
        <f t="shared" si="249"/>
        <v>Favourable</v>
      </c>
    </row>
    <row r="3159" spans="1:23" x14ac:dyDescent="0.25">
      <c r="A3159" s="1"/>
      <c r="B3159" s="1"/>
      <c r="C3159" s="1"/>
      <c r="D3159" s="1"/>
      <c r="E3159" s="1" t="s">
        <v>4774</v>
      </c>
      <c r="F3159" s="2">
        <v>45356</v>
      </c>
      <c r="G3159" s="3">
        <v>32857</v>
      </c>
      <c r="H3159" s="1"/>
      <c r="I3159" s="1"/>
      <c r="J3159" s="1" t="s">
        <v>9036</v>
      </c>
      <c r="K3159" s="2">
        <v>44157</v>
      </c>
      <c r="L3159" s="1" t="s">
        <v>4204</v>
      </c>
      <c r="M3159" s="1" t="str">
        <f t="shared" si="245"/>
        <v>Education</v>
      </c>
      <c r="N3159" s="1" t="s">
        <v>4205</v>
      </c>
      <c r="O3159" s="1" t="s">
        <v>4279</v>
      </c>
      <c r="P3159" s="1">
        <v>7728</v>
      </c>
      <c r="Q3159" s="1">
        <v>1391458</v>
      </c>
      <c r="R3159" s="1">
        <f t="shared" si="246"/>
        <v>45914</v>
      </c>
      <c r="S3159" s="4">
        <v>1342906.3717196006</v>
      </c>
      <c r="T3159" s="4">
        <v>44359.359926839512</v>
      </c>
      <c r="U3159" s="1">
        <f t="shared" si="247"/>
        <v>1345544</v>
      </c>
      <c r="V3159" s="4">
        <f t="shared" si="248"/>
        <v>4192.2683535597753</v>
      </c>
      <c r="W3159" s="1" t="str">
        <f t="shared" si="249"/>
        <v>Favourable</v>
      </c>
    </row>
    <row r="3160" spans="1:23" x14ac:dyDescent="0.25">
      <c r="A3160" s="1"/>
      <c r="B3160" s="1"/>
      <c r="C3160" s="1"/>
      <c r="D3160" s="1"/>
      <c r="E3160" s="1" t="s">
        <v>9037</v>
      </c>
      <c r="F3160" s="2">
        <v>45397</v>
      </c>
      <c r="G3160" s="3">
        <v>39673</v>
      </c>
      <c r="H3160" s="1"/>
      <c r="I3160" s="1"/>
      <c r="J3160" s="1" t="s">
        <v>7156</v>
      </c>
      <c r="K3160" s="2">
        <v>44501</v>
      </c>
      <c r="L3160" s="1" t="s">
        <v>4227</v>
      </c>
      <c r="M3160" s="1" t="str">
        <f t="shared" si="245"/>
        <v>Infrastructure</v>
      </c>
      <c r="N3160" s="1" t="s">
        <v>4222</v>
      </c>
      <c r="O3160" s="1" t="s">
        <v>4253</v>
      </c>
      <c r="P3160" s="1">
        <v>8062</v>
      </c>
      <c r="Q3160" s="1">
        <v>1165495</v>
      </c>
      <c r="R3160" s="1">
        <f t="shared" si="246"/>
        <v>36517</v>
      </c>
      <c r="S3160" s="4">
        <v>124831.45833164218</v>
      </c>
      <c r="T3160" s="4">
        <v>194136.09086712069</v>
      </c>
      <c r="U3160" s="1">
        <f t="shared" si="247"/>
        <v>1128978</v>
      </c>
      <c r="V3160" s="4">
        <f t="shared" si="248"/>
        <v>846527.45080123714</v>
      </c>
      <c r="W3160" s="1" t="str">
        <f t="shared" si="249"/>
        <v>Favourable</v>
      </c>
    </row>
    <row r="3161" spans="1:23" x14ac:dyDescent="0.25">
      <c r="A3161" s="1"/>
      <c r="B3161" s="1"/>
      <c r="C3161" s="1"/>
      <c r="D3161" s="1"/>
      <c r="E3161" s="1" t="s">
        <v>8535</v>
      </c>
      <c r="F3161" s="2">
        <v>44168</v>
      </c>
      <c r="G3161" s="3">
        <v>24962</v>
      </c>
      <c r="H3161" s="1"/>
      <c r="I3161" s="1"/>
      <c r="J3161" s="1" t="s">
        <v>7203</v>
      </c>
      <c r="K3161" s="2">
        <v>45241</v>
      </c>
      <c r="L3161" s="1" t="s">
        <v>4204</v>
      </c>
      <c r="M3161" s="1" t="str">
        <f t="shared" si="245"/>
        <v>Education</v>
      </c>
      <c r="N3161" s="1" t="s">
        <v>4210</v>
      </c>
      <c r="O3161" s="1" t="s">
        <v>4402</v>
      </c>
      <c r="P3161" s="1">
        <v>9204</v>
      </c>
      <c r="Q3161" s="1">
        <v>819227</v>
      </c>
      <c r="R3161" s="1">
        <f t="shared" si="246"/>
        <v>25814</v>
      </c>
      <c r="S3161" s="4">
        <v>481948.58576066996</v>
      </c>
      <c r="T3161" s="4">
        <v>260587.15127003822</v>
      </c>
      <c r="U3161" s="1">
        <f t="shared" si="247"/>
        <v>793413</v>
      </c>
      <c r="V3161" s="4">
        <f t="shared" si="248"/>
        <v>76691.262969291769</v>
      </c>
      <c r="W3161" s="1" t="str">
        <f t="shared" si="249"/>
        <v>Favourable</v>
      </c>
    </row>
    <row r="3162" spans="1:23" x14ac:dyDescent="0.25">
      <c r="A3162" s="1"/>
      <c r="B3162" s="1"/>
      <c r="C3162" s="1"/>
      <c r="D3162" s="1"/>
      <c r="E3162" s="1" t="s">
        <v>9038</v>
      </c>
      <c r="F3162" s="2">
        <v>44560</v>
      </c>
      <c r="G3162" s="3">
        <v>35797</v>
      </c>
      <c r="H3162" s="1"/>
      <c r="I3162" s="1"/>
      <c r="J3162" s="1" t="s">
        <v>9039</v>
      </c>
      <c r="K3162" s="2">
        <v>44988</v>
      </c>
      <c r="L3162" s="1" t="s">
        <v>4204</v>
      </c>
      <c r="M3162" s="1" t="str">
        <f t="shared" si="245"/>
        <v>Education</v>
      </c>
      <c r="N3162" s="1" t="s">
        <v>4205</v>
      </c>
      <c r="O3162" s="1" t="s">
        <v>4270</v>
      </c>
      <c r="P3162" s="1">
        <v>6295</v>
      </c>
      <c r="Q3162" s="1">
        <v>1846224</v>
      </c>
      <c r="R3162" s="1">
        <f t="shared" si="246"/>
        <v>19193</v>
      </c>
      <c r="S3162" s="4">
        <v>937381.30338362674</v>
      </c>
      <c r="T3162" s="4">
        <v>12677.519110166519</v>
      </c>
      <c r="U3162" s="1">
        <f t="shared" si="247"/>
        <v>1827031</v>
      </c>
      <c r="V3162" s="4">
        <f t="shared" si="248"/>
        <v>896165.17750620679</v>
      </c>
      <c r="W3162" s="1" t="str">
        <f t="shared" si="249"/>
        <v>Favourable</v>
      </c>
    </row>
    <row r="3163" spans="1:23" x14ac:dyDescent="0.25">
      <c r="A3163" s="1"/>
      <c r="B3163" s="1"/>
      <c r="C3163" s="1"/>
      <c r="D3163" s="1"/>
      <c r="E3163" s="1" t="s">
        <v>5449</v>
      </c>
      <c r="F3163" s="2">
        <v>45321</v>
      </c>
      <c r="G3163" s="3">
        <v>37410</v>
      </c>
      <c r="H3163" s="1"/>
      <c r="I3163" s="1"/>
      <c r="J3163" s="1" t="s">
        <v>9040</v>
      </c>
      <c r="K3163" s="2">
        <v>43962</v>
      </c>
      <c r="L3163" s="1" t="s">
        <v>4212</v>
      </c>
      <c r="M3163" s="1" t="str">
        <f t="shared" si="245"/>
        <v>Agricultural Extension</v>
      </c>
      <c r="N3163" s="1" t="s">
        <v>4205</v>
      </c>
      <c r="O3163" s="1" t="s">
        <v>4358</v>
      </c>
      <c r="P3163" s="1">
        <v>7159</v>
      </c>
      <c r="Q3163" s="1">
        <v>1596733</v>
      </c>
      <c r="R3163" s="1">
        <f t="shared" si="246"/>
        <v>51037</v>
      </c>
      <c r="S3163" s="4">
        <v>537322.60611369007</v>
      </c>
      <c r="T3163" s="4">
        <v>180077.3216900845</v>
      </c>
      <c r="U3163" s="1">
        <f t="shared" si="247"/>
        <v>1545696</v>
      </c>
      <c r="V3163" s="4">
        <f t="shared" si="248"/>
        <v>879333.0721962254</v>
      </c>
      <c r="W3163" s="1" t="str">
        <f t="shared" si="249"/>
        <v>Favourable</v>
      </c>
    </row>
    <row r="3164" spans="1:23" x14ac:dyDescent="0.25">
      <c r="A3164" s="1"/>
      <c r="B3164" s="1"/>
      <c r="C3164" s="1"/>
      <c r="D3164" s="1"/>
      <c r="E3164" s="1" t="s">
        <v>9041</v>
      </c>
      <c r="F3164" s="2">
        <v>44636</v>
      </c>
      <c r="G3164" s="3">
        <v>57245</v>
      </c>
      <c r="H3164" s="1"/>
      <c r="I3164" s="1"/>
      <c r="J3164" s="1" t="s">
        <v>6259</v>
      </c>
      <c r="K3164" s="2">
        <v>44109</v>
      </c>
      <c r="L3164" s="1" t="s">
        <v>4204</v>
      </c>
      <c r="M3164" s="1" t="str">
        <f t="shared" si="245"/>
        <v>Education</v>
      </c>
      <c r="N3164" s="1" t="s">
        <v>4205</v>
      </c>
      <c r="O3164" s="1" t="s">
        <v>4441</v>
      </c>
      <c r="P3164" s="1">
        <v>5713</v>
      </c>
      <c r="Q3164" s="1">
        <v>1613533</v>
      </c>
      <c r="R3164" s="1">
        <f t="shared" si="246"/>
        <v>42080</v>
      </c>
      <c r="S3164" s="4">
        <v>1591803.6439825199</v>
      </c>
      <c r="T3164" s="4">
        <v>76394.828984389809</v>
      </c>
      <c r="U3164" s="1">
        <f t="shared" si="247"/>
        <v>1571453</v>
      </c>
      <c r="V3164" s="4">
        <f t="shared" si="248"/>
        <v>-54665.472966909641</v>
      </c>
      <c r="W3164" s="1" t="str">
        <f t="shared" si="249"/>
        <v>Adverse</v>
      </c>
    </row>
    <row r="3165" spans="1:23" x14ac:dyDescent="0.25">
      <c r="A3165" s="1"/>
      <c r="B3165" s="1"/>
      <c r="C3165" s="1"/>
      <c r="D3165" s="1"/>
      <c r="E3165" s="1" t="s">
        <v>8362</v>
      </c>
      <c r="F3165" s="2">
        <v>44863</v>
      </c>
      <c r="G3165" s="3">
        <v>58377</v>
      </c>
      <c r="H3165" s="1"/>
      <c r="I3165" s="1"/>
      <c r="J3165" s="1" t="s">
        <v>4409</v>
      </c>
      <c r="K3165" s="2">
        <v>44913</v>
      </c>
      <c r="L3165" s="1" t="s">
        <v>4212</v>
      </c>
      <c r="M3165" s="1" t="str">
        <f t="shared" si="245"/>
        <v>Agricultural Extension</v>
      </c>
      <c r="N3165" s="1" t="s">
        <v>4210</v>
      </c>
      <c r="O3165" s="1" t="s">
        <v>4335</v>
      </c>
      <c r="P3165" s="1">
        <v>8014</v>
      </c>
      <c r="Q3165" s="1">
        <v>1331918</v>
      </c>
      <c r="R3165" s="1">
        <f t="shared" si="246"/>
        <v>85615</v>
      </c>
      <c r="S3165" s="4">
        <v>686009.49355743651</v>
      </c>
      <c r="T3165" s="4">
        <v>257495.37986366669</v>
      </c>
      <c r="U3165" s="1">
        <f t="shared" si="247"/>
        <v>1246303</v>
      </c>
      <c r="V3165" s="4">
        <f t="shared" si="248"/>
        <v>388413.12657889677</v>
      </c>
      <c r="W3165" s="1" t="str">
        <f t="shared" si="249"/>
        <v>Favourable</v>
      </c>
    </row>
    <row r="3166" spans="1:23" x14ac:dyDescent="0.25">
      <c r="A3166" s="1"/>
      <c r="B3166" s="1"/>
      <c r="C3166" s="1"/>
      <c r="D3166" s="1"/>
      <c r="E3166" s="1" t="s">
        <v>9042</v>
      </c>
      <c r="F3166" s="2">
        <v>44986</v>
      </c>
      <c r="G3166" s="3">
        <v>32458</v>
      </c>
      <c r="H3166" s="1"/>
      <c r="I3166" s="1"/>
      <c r="J3166" s="1" t="s">
        <v>9043</v>
      </c>
      <c r="K3166" s="2">
        <v>45069</v>
      </c>
      <c r="L3166" s="1" t="s">
        <v>4204</v>
      </c>
      <c r="M3166" s="1" t="str">
        <f t="shared" si="245"/>
        <v>Education</v>
      </c>
      <c r="N3166" s="1" t="s">
        <v>4205</v>
      </c>
      <c r="O3166" s="1" t="s">
        <v>4438</v>
      </c>
      <c r="P3166" s="1">
        <v>5984</v>
      </c>
      <c r="Q3166" s="1">
        <v>642552</v>
      </c>
      <c r="R3166" s="1">
        <f t="shared" si="246"/>
        <v>0</v>
      </c>
      <c r="S3166" s="4">
        <v>340179.28612579586</v>
      </c>
      <c r="T3166" s="4">
        <v>70132.133159640303</v>
      </c>
      <c r="U3166" s="1">
        <f t="shared" si="247"/>
        <v>642552</v>
      </c>
      <c r="V3166" s="4">
        <f t="shared" si="248"/>
        <v>232240.58071456384</v>
      </c>
      <c r="W3166" s="1" t="str">
        <f t="shared" si="249"/>
        <v>Favourable</v>
      </c>
    </row>
    <row r="3167" spans="1:23" x14ac:dyDescent="0.25">
      <c r="A3167" s="1"/>
      <c r="B3167" s="1"/>
      <c r="C3167" s="1"/>
      <c r="D3167" s="1"/>
      <c r="E3167" s="1" t="s">
        <v>9044</v>
      </c>
      <c r="F3167" s="2">
        <v>44671</v>
      </c>
      <c r="G3167" s="3">
        <v>19385</v>
      </c>
      <c r="H3167" s="1"/>
      <c r="I3167" s="1"/>
      <c r="J3167" s="1" t="s">
        <v>8785</v>
      </c>
      <c r="K3167" s="2">
        <v>44398</v>
      </c>
      <c r="L3167" s="1" t="s">
        <v>4227</v>
      </c>
      <c r="M3167" s="1" t="str">
        <f t="shared" si="245"/>
        <v>Infrastructure</v>
      </c>
      <c r="N3167" s="1" t="s">
        <v>4205</v>
      </c>
      <c r="O3167" s="1" t="s">
        <v>4259</v>
      </c>
      <c r="P3167" s="1">
        <v>8814</v>
      </c>
      <c r="Q3167" s="1">
        <v>1039764</v>
      </c>
      <c r="R3167" s="1">
        <f t="shared" si="246"/>
        <v>29154</v>
      </c>
      <c r="S3167" s="4">
        <v>111405.98348328882</v>
      </c>
      <c r="T3167" s="4">
        <v>82273.867253394521</v>
      </c>
      <c r="U3167" s="1">
        <f t="shared" si="247"/>
        <v>1010610</v>
      </c>
      <c r="V3167" s="4">
        <f t="shared" si="248"/>
        <v>846084.14926331665</v>
      </c>
      <c r="W3167" s="1" t="str">
        <f t="shared" si="249"/>
        <v>Favourable</v>
      </c>
    </row>
    <row r="3168" spans="1:23" x14ac:dyDescent="0.25">
      <c r="A3168" s="1"/>
      <c r="B3168" s="1"/>
      <c r="C3168" s="1"/>
      <c r="D3168" s="1"/>
      <c r="E3168" s="1" t="s">
        <v>7049</v>
      </c>
      <c r="F3168" s="2">
        <v>44688</v>
      </c>
      <c r="G3168" s="3">
        <v>44476</v>
      </c>
      <c r="H3168" s="1"/>
      <c r="I3168" s="1"/>
      <c r="J3168" s="1" t="s">
        <v>9045</v>
      </c>
      <c r="K3168" s="2">
        <v>43890</v>
      </c>
      <c r="L3168" s="1" t="s">
        <v>4227</v>
      </c>
      <c r="M3168" s="1" t="str">
        <f t="shared" si="245"/>
        <v>Infrastructure</v>
      </c>
      <c r="N3168" s="1" t="s">
        <v>4210</v>
      </c>
      <c r="O3168" s="1" t="s">
        <v>4233</v>
      </c>
      <c r="P3168" s="1">
        <v>8666</v>
      </c>
      <c r="Q3168" s="1">
        <v>2100561</v>
      </c>
      <c r="R3168" s="1">
        <f t="shared" si="246"/>
        <v>12827</v>
      </c>
      <c r="S3168" s="4">
        <v>689358.54908114299</v>
      </c>
      <c r="T3168" s="4">
        <v>90298.546418214857</v>
      </c>
      <c r="U3168" s="1">
        <f t="shared" si="247"/>
        <v>2087734</v>
      </c>
      <c r="V3168" s="4">
        <f t="shared" si="248"/>
        <v>1320903.9045006421</v>
      </c>
      <c r="W3168" s="1" t="str">
        <f t="shared" si="249"/>
        <v>Favourable</v>
      </c>
    </row>
    <row r="3169" spans="1:23" x14ac:dyDescent="0.25">
      <c r="A3169" s="1"/>
      <c r="B3169" s="1"/>
      <c r="C3169" s="1"/>
      <c r="D3169" s="1"/>
      <c r="E3169" s="1" t="s">
        <v>7644</v>
      </c>
      <c r="F3169" s="2">
        <v>45078</v>
      </c>
      <c r="G3169" s="3">
        <v>11207</v>
      </c>
      <c r="H3169" s="1"/>
      <c r="I3169" s="1"/>
      <c r="J3169" s="1" t="s">
        <v>9046</v>
      </c>
      <c r="K3169" s="2">
        <v>43960</v>
      </c>
      <c r="L3169" s="1" t="s">
        <v>4227</v>
      </c>
      <c r="M3169" s="1" t="str">
        <f t="shared" si="245"/>
        <v>Infrastructure</v>
      </c>
      <c r="N3169" s="1" t="s">
        <v>4222</v>
      </c>
      <c r="O3169" s="1" t="s">
        <v>4273</v>
      </c>
      <c r="P3169" s="1">
        <v>8382</v>
      </c>
      <c r="Q3169" s="1">
        <v>334054</v>
      </c>
      <c r="R3169" s="1">
        <f t="shared" si="246"/>
        <v>0</v>
      </c>
      <c r="S3169" s="4">
        <v>111993.4573054223</v>
      </c>
      <c r="T3169" s="4">
        <v>59431.038148452768</v>
      </c>
      <c r="U3169" s="1">
        <f t="shared" si="247"/>
        <v>334054</v>
      </c>
      <c r="V3169" s="4">
        <f t="shared" si="248"/>
        <v>162629.50454612492</v>
      </c>
      <c r="W3169" s="1" t="str">
        <f t="shared" si="249"/>
        <v>Favourable</v>
      </c>
    </row>
    <row r="3170" spans="1:23" x14ac:dyDescent="0.25">
      <c r="A3170" s="1"/>
      <c r="B3170" s="1"/>
      <c r="C3170" s="1"/>
      <c r="D3170" s="1"/>
      <c r="E3170" s="1" t="s">
        <v>4203</v>
      </c>
      <c r="F3170" s="2">
        <v>45019</v>
      </c>
      <c r="G3170" s="3">
        <v>24125</v>
      </c>
      <c r="H3170" s="1"/>
      <c r="I3170" s="1"/>
      <c r="J3170" s="1" t="s">
        <v>8312</v>
      </c>
      <c r="K3170" s="2">
        <v>45173</v>
      </c>
      <c r="L3170" s="1" t="s">
        <v>4204</v>
      </c>
      <c r="M3170" s="1" t="str">
        <f t="shared" si="245"/>
        <v>Education</v>
      </c>
      <c r="N3170" s="1" t="s">
        <v>4205</v>
      </c>
      <c r="O3170" s="1" t="s">
        <v>4298</v>
      </c>
      <c r="P3170" s="1">
        <v>8705</v>
      </c>
      <c r="Q3170" s="1">
        <v>1758964</v>
      </c>
      <c r="R3170" s="1">
        <f t="shared" si="246"/>
        <v>26647</v>
      </c>
      <c r="S3170" s="4">
        <v>849931.33780127042</v>
      </c>
      <c r="T3170" s="4">
        <v>391800.89655358071</v>
      </c>
      <c r="U3170" s="1">
        <f t="shared" si="247"/>
        <v>1732317</v>
      </c>
      <c r="V3170" s="4">
        <f t="shared" si="248"/>
        <v>517231.76564514893</v>
      </c>
      <c r="W3170" s="1" t="str">
        <f t="shared" si="249"/>
        <v>Favourable</v>
      </c>
    </row>
    <row r="3171" spans="1:23" x14ac:dyDescent="0.25">
      <c r="A3171" s="1"/>
      <c r="B3171" s="1"/>
      <c r="C3171" s="1"/>
      <c r="D3171" s="1"/>
      <c r="E3171" s="1" t="s">
        <v>5820</v>
      </c>
      <c r="F3171" s="2">
        <v>44258</v>
      </c>
      <c r="G3171" s="3">
        <v>18297</v>
      </c>
      <c r="H3171" s="1"/>
      <c r="I3171" s="1"/>
      <c r="J3171" s="1" t="s">
        <v>6846</v>
      </c>
      <c r="K3171" s="2">
        <v>44144</v>
      </c>
      <c r="L3171" s="1" t="s">
        <v>4200</v>
      </c>
      <c r="M3171" s="1" t="str">
        <f t="shared" si="245"/>
        <v>Social Services</v>
      </c>
      <c r="N3171" s="1" t="s">
        <v>4205</v>
      </c>
      <c r="O3171" s="1" t="s">
        <v>4226</v>
      </c>
      <c r="P3171" s="1">
        <v>7461</v>
      </c>
      <c r="Q3171" s="1">
        <v>1368838</v>
      </c>
      <c r="R3171" s="1">
        <f t="shared" si="246"/>
        <v>44173</v>
      </c>
      <c r="S3171" s="4">
        <v>1250643.0054159611</v>
      </c>
      <c r="T3171" s="4">
        <v>324131.11817016033</v>
      </c>
      <c r="U3171" s="1">
        <f t="shared" si="247"/>
        <v>1324665</v>
      </c>
      <c r="V3171" s="4">
        <f t="shared" si="248"/>
        <v>-205936.12358612148</v>
      </c>
      <c r="W3171" s="1" t="str">
        <f t="shared" si="249"/>
        <v>Adverse</v>
      </c>
    </row>
    <row r="3172" spans="1:23" x14ac:dyDescent="0.25">
      <c r="A3172" s="1"/>
      <c r="B3172" s="1"/>
      <c r="C3172" s="1"/>
      <c r="D3172" s="1"/>
      <c r="E3172" s="1" t="s">
        <v>8401</v>
      </c>
      <c r="F3172" s="2">
        <v>44758</v>
      </c>
      <c r="G3172" s="3">
        <v>28318</v>
      </c>
      <c r="H3172" s="1"/>
      <c r="I3172" s="1"/>
      <c r="J3172" s="1" t="s">
        <v>8579</v>
      </c>
      <c r="K3172" s="2">
        <v>45289</v>
      </c>
      <c r="L3172" s="1" t="s">
        <v>4207</v>
      </c>
      <c r="M3172" s="1" t="str">
        <f t="shared" si="245"/>
        <v>Social Services</v>
      </c>
      <c r="N3172" s="1" t="s">
        <v>4222</v>
      </c>
      <c r="O3172" s="1" t="s">
        <v>4345</v>
      </c>
      <c r="P3172" s="1">
        <v>7170</v>
      </c>
      <c r="Q3172" s="1">
        <v>2218076</v>
      </c>
      <c r="R3172" s="1">
        <f t="shared" si="246"/>
        <v>11062</v>
      </c>
      <c r="S3172" s="4">
        <v>1040141.2009473098</v>
      </c>
      <c r="T3172" s="4">
        <v>522080.2174196493</v>
      </c>
      <c r="U3172" s="1">
        <f t="shared" si="247"/>
        <v>2207014</v>
      </c>
      <c r="V3172" s="4">
        <f t="shared" si="248"/>
        <v>655854.58163304091</v>
      </c>
      <c r="W3172" s="1" t="str">
        <f t="shared" si="249"/>
        <v>Favourable</v>
      </c>
    </row>
    <row r="3173" spans="1:23" x14ac:dyDescent="0.25">
      <c r="A3173" s="1"/>
      <c r="B3173" s="1"/>
      <c r="C3173" s="1"/>
      <c r="D3173" s="1"/>
      <c r="E3173" s="1" t="s">
        <v>7508</v>
      </c>
      <c r="F3173" s="2">
        <v>45209</v>
      </c>
      <c r="G3173" s="3">
        <v>47338</v>
      </c>
      <c r="H3173" s="1"/>
      <c r="I3173" s="1"/>
      <c r="J3173" s="1" t="s">
        <v>9047</v>
      </c>
      <c r="K3173" s="2">
        <v>44635</v>
      </c>
      <c r="L3173" s="1" t="s">
        <v>4204</v>
      </c>
      <c r="M3173" s="1" t="str">
        <f t="shared" si="245"/>
        <v>Education</v>
      </c>
      <c r="N3173" s="1" t="s">
        <v>4210</v>
      </c>
      <c r="O3173" s="1" t="s">
        <v>4438</v>
      </c>
      <c r="P3173" s="1">
        <v>6943</v>
      </c>
      <c r="Q3173" s="1">
        <v>1150883</v>
      </c>
      <c r="R3173" s="1">
        <f t="shared" si="246"/>
        <v>0</v>
      </c>
      <c r="S3173" s="4">
        <v>799786.58346205123</v>
      </c>
      <c r="T3173" s="4">
        <v>262857.3003480499</v>
      </c>
      <c r="U3173" s="1">
        <f t="shared" si="247"/>
        <v>1150883</v>
      </c>
      <c r="V3173" s="4">
        <f t="shared" si="248"/>
        <v>88239.116189898923</v>
      </c>
      <c r="W3173" s="1" t="str">
        <f t="shared" si="249"/>
        <v>Favourable</v>
      </c>
    </row>
    <row r="3174" spans="1:23" x14ac:dyDescent="0.25">
      <c r="A3174" s="1"/>
      <c r="B3174" s="1"/>
      <c r="C3174" s="1"/>
      <c r="D3174" s="1"/>
      <c r="E3174" s="1" t="s">
        <v>8728</v>
      </c>
      <c r="F3174" s="2">
        <v>45268</v>
      </c>
      <c r="G3174" s="3">
        <v>17959</v>
      </c>
      <c r="H3174" s="1"/>
      <c r="I3174" s="1"/>
      <c r="J3174" s="1" t="s">
        <v>9048</v>
      </c>
      <c r="K3174" s="2">
        <v>44901</v>
      </c>
      <c r="L3174" s="1" t="s">
        <v>4204</v>
      </c>
      <c r="M3174" s="1" t="str">
        <f t="shared" si="245"/>
        <v>Education</v>
      </c>
      <c r="N3174" s="1" t="s">
        <v>4222</v>
      </c>
      <c r="O3174" s="1" t="s">
        <v>4345</v>
      </c>
      <c r="P3174" s="1">
        <v>7895</v>
      </c>
      <c r="Q3174" s="1">
        <v>1952873</v>
      </c>
      <c r="R3174" s="1">
        <f t="shared" si="246"/>
        <v>35196</v>
      </c>
      <c r="S3174" s="4">
        <v>1811558.4140119408</v>
      </c>
      <c r="T3174" s="4">
        <v>532088.91362548235</v>
      </c>
      <c r="U3174" s="1">
        <f t="shared" si="247"/>
        <v>1917677</v>
      </c>
      <c r="V3174" s="4">
        <f t="shared" si="248"/>
        <v>-390774.3276374233</v>
      </c>
      <c r="W3174" s="1" t="str">
        <f t="shared" si="249"/>
        <v>Adverse</v>
      </c>
    </row>
    <row r="3175" spans="1:23" x14ac:dyDescent="0.25">
      <c r="A3175" s="1"/>
      <c r="B3175" s="1"/>
      <c r="C3175" s="1"/>
      <c r="D3175" s="1"/>
      <c r="E3175" s="1" t="s">
        <v>5845</v>
      </c>
      <c r="F3175" s="2">
        <v>44420</v>
      </c>
      <c r="G3175" s="3">
        <v>43748</v>
      </c>
      <c r="H3175" s="1"/>
      <c r="I3175" s="1"/>
      <c r="J3175" s="1" t="s">
        <v>4629</v>
      </c>
      <c r="K3175" s="2">
        <v>44813</v>
      </c>
      <c r="L3175" s="1" t="s">
        <v>4227</v>
      </c>
      <c r="M3175" s="1" t="str">
        <f t="shared" si="245"/>
        <v>Infrastructure</v>
      </c>
      <c r="N3175" s="1" t="s">
        <v>4222</v>
      </c>
      <c r="O3175" s="1" t="s">
        <v>4441</v>
      </c>
      <c r="P3175" s="1">
        <v>6923</v>
      </c>
      <c r="Q3175" s="1">
        <v>2234689</v>
      </c>
      <c r="R3175" s="1">
        <f t="shared" si="246"/>
        <v>63179</v>
      </c>
      <c r="S3175" s="4">
        <v>375887.86801740871</v>
      </c>
      <c r="T3175" s="4">
        <v>427171.31793524435</v>
      </c>
      <c r="U3175" s="1">
        <f t="shared" si="247"/>
        <v>2171510</v>
      </c>
      <c r="V3175" s="4">
        <f t="shared" si="248"/>
        <v>1431629.8140473468</v>
      </c>
      <c r="W3175" s="1" t="str">
        <f t="shared" si="249"/>
        <v>Favourable</v>
      </c>
    </row>
    <row r="3176" spans="1:23" x14ac:dyDescent="0.25">
      <c r="A3176" s="1"/>
      <c r="B3176" s="1"/>
      <c r="C3176" s="1"/>
      <c r="D3176" s="1"/>
      <c r="E3176" s="1" t="s">
        <v>5618</v>
      </c>
      <c r="F3176" s="2">
        <v>44764</v>
      </c>
      <c r="G3176" s="3">
        <v>48652</v>
      </c>
      <c r="H3176" s="1"/>
      <c r="I3176" s="1"/>
      <c r="J3176" s="1" t="s">
        <v>9049</v>
      </c>
      <c r="K3176" s="2">
        <v>43940</v>
      </c>
      <c r="L3176" s="1" t="s">
        <v>4200</v>
      </c>
      <c r="M3176" s="1" t="str">
        <f t="shared" si="245"/>
        <v>Social Services</v>
      </c>
      <c r="N3176" s="1" t="s">
        <v>4222</v>
      </c>
      <c r="O3176" s="1" t="s">
        <v>4217</v>
      </c>
      <c r="P3176" s="1">
        <v>8390</v>
      </c>
      <c r="Q3176" s="1">
        <v>961882</v>
      </c>
      <c r="R3176" s="1">
        <f t="shared" si="246"/>
        <v>0</v>
      </c>
      <c r="S3176" s="4">
        <v>322774.40302546113</v>
      </c>
      <c r="T3176" s="4">
        <v>9959.3014563331781</v>
      </c>
      <c r="U3176" s="1">
        <f t="shared" si="247"/>
        <v>961882</v>
      </c>
      <c r="V3176" s="4">
        <f t="shared" si="248"/>
        <v>629148.29551820573</v>
      </c>
      <c r="W3176" s="1" t="str">
        <f t="shared" si="249"/>
        <v>Favourable</v>
      </c>
    </row>
    <row r="3177" spans="1:23" x14ac:dyDescent="0.25">
      <c r="A3177" s="1"/>
      <c r="B3177" s="1"/>
      <c r="C3177" s="1"/>
      <c r="D3177" s="1"/>
      <c r="E3177" s="1" t="s">
        <v>5509</v>
      </c>
      <c r="F3177" s="2">
        <v>44511</v>
      </c>
      <c r="G3177" s="3">
        <v>13775</v>
      </c>
      <c r="H3177" s="1"/>
      <c r="I3177" s="1"/>
      <c r="J3177" s="1" t="s">
        <v>9050</v>
      </c>
      <c r="K3177" s="2">
        <v>44822</v>
      </c>
      <c r="L3177" s="1" t="s">
        <v>4227</v>
      </c>
      <c r="M3177" s="1" t="str">
        <f t="shared" si="245"/>
        <v>Infrastructure</v>
      </c>
      <c r="N3177" s="1" t="s">
        <v>4210</v>
      </c>
      <c r="O3177" s="1" t="s">
        <v>4247</v>
      </c>
      <c r="P3177" s="1">
        <v>8885</v>
      </c>
      <c r="Q3177" s="1">
        <v>1406948</v>
      </c>
      <c r="R3177" s="1">
        <f t="shared" si="246"/>
        <v>54223</v>
      </c>
      <c r="S3177" s="4">
        <v>1379122.0157591728</v>
      </c>
      <c r="T3177" s="4">
        <v>68548.957783994279</v>
      </c>
      <c r="U3177" s="1">
        <f t="shared" si="247"/>
        <v>1352725</v>
      </c>
      <c r="V3177" s="4">
        <f t="shared" si="248"/>
        <v>-40722.973543167114</v>
      </c>
      <c r="W3177" s="1" t="str">
        <f t="shared" si="249"/>
        <v>Adverse</v>
      </c>
    </row>
    <row r="3178" spans="1:23" x14ac:dyDescent="0.25">
      <c r="A3178" s="1"/>
      <c r="B3178" s="1"/>
      <c r="C3178" s="1"/>
      <c r="D3178" s="1"/>
      <c r="E3178" s="1" t="s">
        <v>9051</v>
      </c>
      <c r="F3178" s="2">
        <v>45302</v>
      </c>
      <c r="G3178" s="3">
        <v>48925</v>
      </c>
      <c r="H3178" s="1"/>
      <c r="I3178" s="1"/>
      <c r="J3178" s="1" t="s">
        <v>9052</v>
      </c>
      <c r="K3178" s="2">
        <v>44719</v>
      </c>
      <c r="L3178" s="1" t="s">
        <v>4227</v>
      </c>
      <c r="M3178" s="1" t="str">
        <f t="shared" si="245"/>
        <v>Infrastructure</v>
      </c>
      <c r="N3178" s="1" t="s">
        <v>4205</v>
      </c>
      <c r="O3178" s="1" t="s">
        <v>4338</v>
      </c>
      <c r="P3178" s="1">
        <v>8206</v>
      </c>
      <c r="Q3178" s="1">
        <v>804713</v>
      </c>
      <c r="R3178" s="1">
        <f t="shared" si="246"/>
        <v>0</v>
      </c>
      <c r="S3178" s="4">
        <v>403055.90288933244</v>
      </c>
      <c r="T3178" s="4">
        <v>16719.192845680645</v>
      </c>
      <c r="U3178" s="1">
        <f t="shared" si="247"/>
        <v>804713</v>
      </c>
      <c r="V3178" s="4">
        <f t="shared" si="248"/>
        <v>384937.90426498692</v>
      </c>
      <c r="W3178" s="1" t="str">
        <f t="shared" si="249"/>
        <v>Favourable</v>
      </c>
    </row>
    <row r="3179" spans="1:23" x14ac:dyDescent="0.25">
      <c r="A3179" s="1"/>
      <c r="B3179" s="1"/>
      <c r="C3179" s="1"/>
      <c r="D3179" s="1"/>
      <c r="E3179" s="1" t="s">
        <v>8212</v>
      </c>
      <c r="F3179" s="2">
        <v>43989</v>
      </c>
      <c r="G3179" s="3">
        <v>30641</v>
      </c>
      <c r="H3179" s="1"/>
      <c r="I3179" s="1"/>
      <c r="J3179" s="1" t="s">
        <v>7171</v>
      </c>
      <c r="K3179" s="2">
        <v>44805</v>
      </c>
      <c r="L3179" s="1" t="s">
        <v>4227</v>
      </c>
      <c r="M3179" s="1" t="str">
        <f t="shared" si="245"/>
        <v>Infrastructure</v>
      </c>
      <c r="N3179" s="1" t="s">
        <v>4210</v>
      </c>
      <c r="O3179" s="1" t="s">
        <v>4279</v>
      </c>
      <c r="P3179" s="1">
        <v>6657</v>
      </c>
      <c r="Q3179" s="1">
        <v>1351121</v>
      </c>
      <c r="R3179" s="1">
        <f t="shared" si="246"/>
        <v>13313</v>
      </c>
      <c r="S3179" s="4">
        <v>742831.49980538676</v>
      </c>
      <c r="T3179" s="4">
        <v>143827.17383390901</v>
      </c>
      <c r="U3179" s="1">
        <f t="shared" si="247"/>
        <v>1337808</v>
      </c>
      <c r="V3179" s="4">
        <f t="shared" si="248"/>
        <v>464462.32636070426</v>
      </c>
      <c r="W3179" s="1" t="str">
        <f t="shared" si="249"/>
        <v>Favourable</v>
      </c>
    </row>
    <row r="3180" spans="1:23" x14ac:dyDescent="0.25">
      <c r="A3180" s="1"/>
      <c r="B3180" s="1"/>
      <c r="C3180" s="1"/>
      <c r="D3180" s="1"/>
      <c r="E3180" s="1" t="s">
        <v>7375</v>
      </c>
      <c r="F3180" s="2">
        <v>44085</v>
      </c>
      <c r="G3180" s="3">
        <v>56885</v>
      </c>
      <c r="H3180" s="1"/>
      <c r="I3180" s="1"/>
      <c r="J3180" s="1" t="s">
        <v>6725</v>
      </c>
      <c r="K3180" s="2">
        <v>44607</v>
      </c>
      <c r="L3180" s="1" t="s">
        <v>4207</v>
      </c>
      <c r="M3180" s="1" t="str">
        <f t="shared" si="245"/>
        <v>Social Services</v>
      </c>
      <c r="N3180" s="1" t="s">
        <v>4205</v>
      </c>
      <c r="O3180" s="1" t="s">
        <v>4379</v>
      </c>
      <c r="P3180" s="1">
        <v>9385</v>
      </c>
      <c r="Q3180" s="1">
        <v>964239</v>
      </c>
      <c r="R3180" s="1">
        <f t="shared" si="246"/>
        <v>20316</v>
      </c>
      <c r="S3180" s="4">
        <v>711877.41575164313</v>
      </c>
      <c r="T3180" s="4">
        <v>159996.96542463911</v>
      </c>
      <c r="U3180" s="1">
        <f t="shared" si="247"/>
        <v>943923</v>
      </c>
      <c r="V3180" s="4">
        <f t="shared" si="248"/>
        <v>92364.618823717814</v>
      </c>
      <c r="W3180" s="1" t="str">
        <f t="shared" si="249"/>
        <v>Favourable</v>
      </c>
    </row>
    <row r="3181" spans="1:23" x14ac:dyDescent="0.25">
      <c r="A3181" s="1"/>
      <c r="B3181" s="1"/>
      <c r="C3181" s="1"/>
      <c r="D3181" s="1"/>
      <c r="E3181" s="1" t="s">
        <v>8689</v>
      </c>
      <c r="F3181" s="2">
        <v>44893</v>
      </c>
      <c r="G3181" s="3">
        <v>45304</v>
      </c>
      <c r="H3181" s="1"/>
      <c r="I3181" s="1"/>
      <c r="J3181" s="1" t="s">
        <v>7589</v>
      </c>
      <c r="K3181" s="2">
        <v>43954</v>
      </c>
      <c r="L3181" s="1" t="s">
        <v>4204</v>
      </c>
      <c r="M3181" s="1" t="str">
        <f t="shared" si="245"/>
        <v>Education</v>
      </c>
      <c r="N3181" s="1" t="s">
        <v>4205</v>
      </c>
      <c r="O3181" s="1" t="s">
        <v>4292</v>
      </c>
      <c r="P3181" s="1">
        <v>8871</v>
      </c>
      <c r="Q3181" s="1">
        <v>2087274</v>
      </c>
      <c r="R3181" s="1">
        <f t="shared" si="246"/>
        <v>39654</v>
      </c>
      <c r="S3181" s="4">
        <v>1813795.7015408168</v>
      </c>
      <c r="T3181" s="4">
        <v>166612.48998794644</v>
      </c>
      <c r="U3181" s="1">
        <f t="shared" si="247"/>
        <v>2047620</v>
      </c>
      <c r="V3181" s="4">
        <f t="shared" si="248"/>
        <v>106865.80847123684</v>
      </c>
      <c r="W3181" s="1" t="str">
        <f t="shared" si="249"/>
        <v>Favourable</v>
      </c>
    </row>
    <row r="3182" spans="1:23" x14ac:dyDescent="0.25">
      <c r="A3182" s="1"/>
      <c r="B3182" s="1"/>
      <c r="C3182" s="1"/>
      <c r="D3182" s="1"/>
      <c r="E3182" s="1" t="s">
        <v>5873</v>
      </c>
      <c r="F3182" s="2">
        <v>44226</v>
      </c>
      <c r="G3182" s="3">
        <v>25860</v>
      </c>
      <c r="H3182" s="1"/>
      <c r="I3182" s="1"/>
      <c r="J3182" s="1" t="s">
        <v>9053</v>
      </c>
      <c r="K3182" s="2">
        <v>44991</v>
      </c>
      <c r="L3182" s="1" t="s">
        <v>4204</v>
      </c>
      <c r="M3182" s="1" t="str">
        <f t="shared" si="245"/>
        <v>Education</v>
      </c>
      <c r="N3182" s="1" t="s">
        <v>4205</v>
      </c>
      <c r="O3182" s="1" t="s">
        <v>4421</v>
      </c>
      <c r="P3182" s="1">
        <v>6433</v>
      </c>
      <c r="Q3182" s="1">
        <v>599427</v>
      </c>
      <c r="R3182" s="1">
        <f t="shared" si="246"/>
        <v>0</v>
      </c>
      <c r="S3182" s="4">
        <v>430067.63578030135</v>
      </c>
      <c r="T3182" s="4">
        <v>151217.24688206954</v>
      </c>
      <c r="U3182" s="1">
        <f t="shared" si="247"/>
        <v>599427</v>
      </c>
      <c r="V3182" s="4">
        <f t="shared" si="248"/>
        <v>18142.117337629083</v>
      </c>
      <c r="W3182" s="1" t="str">
        <f t="shared" si="249"/>
        <v>Favourable</v>
      </c>
    </row>
    <row r="3183" spans="1:23" x14ac:dyDescent="0.25">
      <c r="A3183" s="1"/>
      <c r="B3183" s="1"/>
      <c r="C3183" s="1"/>
      <c r="D3183" s="1"/>
      <c r="E3183" s="1" t="s">
        <v>9054</v>
      </c>
      <c r="F3183" s="2">
        <v>44162</v>
      </c>
      <c r="G3183" s="3">
        <v>12451</v>
      </c>
      <c r="H3183" s="1"/>
      <c r="I3183" s="1"/>
      <c r="J3183" s="1" t="s">
        <v>7391</v>
      </c>
      <c r="K3183" s="2">
        <v>44637</v>
      </c>
      <c r="L3183" s="1" t="s">
        <v>4227</v>
      </c>
      <c r="M3183" s="1" t="str">
        <f t="shared" si="245"/>
        <v>Infrastructure</v>
      </c>
      <c r="N3183" s="1" t="s">
        <v>4222</v>
      </c>
      <c r="O3183" s="1" t="s">
        <v>4244</v>
      </c>
      <c r="P3183" s="1">
        <v>6816</v>
      </c>
      <c r="Q3183" s="1">
        <v>2277540</v>
      </c>
      <c r="R3183" s="1">
        <f t="shared" si="246"/>
        <v>26426</v>
      </c>
      <c r="S3183" s="4">
        <v>470086.00094085379</v>
      </c>
      <c r="T3183" s="4">
        <v>721409.73064727848</v>
      </c>
      <c r="U3183" s="1">
        <f t="shared" si="247"/>
        <v>2251114</v>
      </c>
      <c r="V3183" s="4">
        <f t="shared" si="248"/>
        <v>1086044.2684118678</v>
      </c>
      <c r="W3183" s="1" t="str">
        <f t="shared" si="249"/>
        <v>Favourable</v>
      </c>
    </row>
    <row r="3184" spans="1:23" x14ac:dyDescent="0.25">
      <c r="A3184" s="1"/>
      <c r="B3184" s="1"/>
      <c r="C3184" s="1"/>
      <c r="D3184" s="1"/>
      <c r="E3184" s="1" t="s">
        <v>8841</v>
      </c>
      <c r="F3184" s="2">
        <v>45410</v>
      </c>
      <c r="G3184" s="3">
        <v>16065</v>
      </c>
      <c r="H3184" s="1"/>
      <c r="I3184" s="1"/>
      <c r="J3184" s="1" t="s">
        <v>7723</v>
      </c>
      <c r="K3184" s="2">
        <v>45363</v>
      </c>
      <c r="L3184" s="1" t="s">
        <v>4207</v>
      </c>
      <c r="M3184" s="1" t="str">
        <f t="shared" si="245"/>
        <v>Social Services</v>
      </c>
      <c r="N3184" s="1" t="s">
        <v>4222</v>
      </c>
      <c r="O3184" s="1" t="s">
        <v>4292</v>
      </c>
      <c r="P3184" s="1">
        <v>8442</v>
      </c>
      <c r="Q3184" s="1">
        <v>1530611</v>
      </c>
      <c r="R3184" s="1">
        <f t="shared" si="246"/>
        <v>42638</v>
      </c>
      <c r="S3184" s="4">
        <v>465825.3884927794</v>
      </c>
      <c r="T3184" s="4">
        <v>96285.068346972475</v>
      </c>
      <c r="U3184" s="1">
        <f t="shared" si="247"/>
        <v>1487973</v>
      </c>
      <c r="V3184" s="4">
        <f t="shared" si="248"/>
        <v>968500.54316024808</v>
      </c>
      <c r="W3184" s="1" t="str">
        <f t="shared" si="249"/>
        <v>Favourable</v>
      </c>
    </row>
    <row r="3185" spans="1:23" x14ac:dyDescent="0.25">
      <c r="A3185" s="1"/>
      <c r="B3185" s="1"/>
      <c r="C3185" s="1"/>
      <c r="D3185" s="1"/>
      <c r="E3185" s="1" t="s">
        <v>6495</v>
      </c>
      <c r="F3185" s="2">
        <v>45167</v>
      </c>
      <c r="G3185" s="3">
        <v>59445</v>
      </c>
      <c r="H3185" s="1"/>
      <c r="I3185" s="1"/>
      <c r="J3185" s="1" t="s">
        <v>9055</v>
      </c>
      <c r="K3185" s="2">
        <v>44606</v>
      </c>
      <c r="L3185" s="1" t="s">
        <v>4207</v>
      </c>
      <c r="M3185" s="1" t="str">
        <f t="shared" si="245"/>
        <v>Social Services</v>
      </c>
      <c r="N3185" s="1" t="s">
        <v>4222</v>
      </c>
      <c r="O3185" s="1" t="s">
        <v>4438</v>
      </c>
      <c r="P3185" s="1">
        <v>7424</v>
      </c>
      <c r="Q3185" s="1">
        <v>2266452</v>
      </c>
      <c r="R3185" s="1">
        <f t="shared" si="246"/>
        <v>0</v>
      </c>
      <c r="S3185" s="4">
        <v>280564.39315935154</v>
      </c>
      <c r="T3185" s="4">
        <v>86425.958383493838</v>
      </c>
      <c r="U3185" s="1">
        <f t="shared" si="247"/>
        <v>2266452</v>
      </c>
      <c r="V3185" s="4">
        <f t="shared" si="248"/>
        <v>1899461.6484571546</v>
      </c>
      <c r="W3185" s="1" t="str">
        <f t="shared" si="249"/>
        <v>Favourable</v>
      </c>
    </row>
    <row r="3186" spans="1:23" x14ac:dyDescent="0.25">
      <c r="A3186" s="1"/>
      <c r="B3186" s="1"/>
      <c r="C3186" s="1"/>
      <c r="D3186" s="1"/>
      <c r="E3186" s="1" t="s">
        <v>5654</v>
      </c>
      <c r="F3186" s="2">
        <v>44218</v>
      </c>
      <c r="G3186" s="3">
        <v>48650</v>
      </c>
      <c r="H3186" s="1"/>
      <c r="I3186" s="1"/>
      <c r="J3186" s="1" t="s">
        <v>6423</v>
      </c>
      <c r="K3186" s="2">
        <v>43916</v>
      </c>
      <c r="L3186" s="1" t="s">
        <v>4212</v>
      </c>
      <c r="M3186" s="1" t="str">
        <f t="shared" si="245"/>
        <v>Agricultural Extension</v>
      </c>
      <c r="N3186" s="1" t="s">
        <v>4205</v>
      </c>
      <c r="O3186" s="1" t="s">
        <v>4286</v>
      </c>
      <c r="P3186" s="1">
        <v>8034</v>
      </c>
      <c r="Q3186" s="1">
        <v>1496324</v>
      </c>
      <c r="R3186" s="1">
        <f t="shared" si="246"/>
        <v>47772</v>
      </c>
      <c r="S3186" s="4">
        <v>434814.71040204779</v>
      </c>
      <c r="T3186" s="4">
        <v>319136.37818002846</v>
      </c>
      <c r="U3186" s="1">
        <f t="shared" si="247"/>
        <v>1448552</v>
      </c>
      <c r="V3186" s="4">
        <f t="shared" si="248"/>
        <v>742372.91141792375</v>
      </c>
      <c r="W3186" s="1" t="str">
        <f t="shared" si="249"/>
        <v>Favourable</v>
      </c>
    </row>
    <row r="3187" spans="1:23" x14ac:dyDescent="0.25">
      <c r="A3187" s="1"/>
      <c r="B3187" s="1"/>
      <c r="C3187" s="1"/>
      <c r="D3187" s="1"/>
      <c r="E3187" s="1" t="s">
        <v>7088</v>
      </c>
      <c r="F3187" s="2">
        <v>44154</v>
      </c>
      <c r="G3187" s="3">
        <v>50769</v>
      </c>
      <c r="H3187" s="1"/>
      <c r="I3187" s="1"/>
      <c r="J3187" s="1" t="s">
        <v>7346</v>
      </c>
      <c r="K3187" s="2">
        <v>44484</v>
      </c>
      <c r="L3187" s="1" t="s">
        <v>4204</v>
      </c>
      <c r="M3187" s="1" t="str">
        <f t="shared" si="245"/>
        <v>Education</v>
      </c>
      <c r="N3187" s="1" t="s">
        <v>4205</v>
      </c>
      <c r="O3187" s="1" t="s">
        <v>4314</v>
      </c>
      <c r="P3187" s="1">
        <v>6803</v>
      </c>
      <c r="Q3187" s="1">
        <v>1070095</v>
      </c>
      <c r="R3187" s="1">
        <f t="shared" si="246"/>
        <v>42044</v>
      </c>
      <c r="S3187" s="4">
        <v>497593.79641133349</v>
      </c>
      <c r="T3187" s="4">
        <v>170682.68743052395</v>
      </c>
      <c r="U3187" s="1">
        <f t="shared" si="247"/>
        <v>1028051</v>
      </c>
      <c r="V3187" s="4">
        <f t="shared" si="248"/>
        <v>401818.51615814259</v>
      </c>
      <c r="W3187" s="1" t="str">
        <f t="shared" si="249"/>
        <v>Favourable</v>
      </c>
    </row>
    <row r="3188" spans="1:23" x14ac:dyDescent="0.25">
      <c r="A3188" s="1"/>
      <c r="B3188" s="1"/>
      <c r="C3188" s="1"/>
      <c r="D3188" s="1"/>
      <c r="E3188" s="1" t="s">
        <v>9056</v>
      </c>
      <c r="F3188" s="2">
        <v>44110</v>
      </c>
      <c r="G3188" s="3">
        <v>39638</v>
      </c>
      <c r="H3188" s="1"/>
      <c r="I3188" s="1"/>
      <c r="J3188" s="1" t="s">
        <v>9057</v>
      </c>
      <c r="K3188" s="2">
        <v>44210</v>
      </c>
      <c r="L3188" s="1" t="s">
        <v>4204</v>
      </c>
      <c r="M3188" s="1" t="str">
        <f t="shared" si="245"/>
        <v>Education</v>
      </c>
      <c r="N3188" s="1" t="s">
        <v>4210</v>
      </c>
      <c r="O3188" s="1" t="s">
        <v>4259</v>
      </c>
      <c r="P3188" s="1">
        <v>5712</v>
      </c>
      <c r="Q3188" s="1">
        <v>2128920</v>
      </c>
      <c r="R3188" s="1">
        <f t="shared" si="246"/>
        <v>0</v>
      </c>
      <c r="S3188" s="4">
        <v>1519007.8949838607</v>
      </c>
      <c r="T3188" s="4">
        <v>47285.623551955614</v>
      </c>
      <c r="U3188" s="1">
        <f t="shared" si="247"/>
        <v>2128920</v>
      </c>
      <c r="V3188" s="4">
        <f t="shared" si="248"/>
        <v>562626.48146418366</v>
      </c>
      <c r="W3188" s="1" t="str">
        <f t="shared" si="249"/>
        <v>Favourable</v>
      </c>
    </row>
    <row r="3189" spans="1:23" x14ac:dyDescent="0.25">
      <c r="A3189" s="1"/>
      <c r="B3189" s="1"/>
      <c r="C3189" s="1"/>
      <c r="D3189" s="1"/>
      <c r="E3189" s="1" t="s">
        <v>7476</v>
      </c>
      <c r="F3189" s="2">
        <v>44242</v>
      </c>
      <c r="G3189" s="3">
        <v>13752</v>
      </c>
      <c r="H3189" s="1"/>
      <c r="I3189" s="1"/>
      <c r="J3189" s="1" t="s">
        <v>9058</v>
      </c>
      <c r="K3189" s="2">
        <v>44624</v>
      </c>
      <c r="L3189" s="1" t="s">
        <v>4212</v>
      </c>
      <c r="M3189" s="1" t="str">
        <f t="shared" si="245"/>
        <v>Agricultural Extension</v>
      </c>
      <c r="N3189" s="1" t="s">
        <v>4210</v>
      </c>
      <c r="O3189" s="1" t="s">
        <v>4345</v>
      </c>
      <c r="P3189" s="1">
        <v>6954</v>
      </c>
      <c r="Q3189" s="1">
        <v>1107147</v>
      </c>
      <c r="R3189" s="1">
        <f t="shared" si="246"/>
        <v>0</v>
      </c>
      <c r="S3189" s="4">
        <v>122369.9624047165</v>
      </c>
      <c r="T3189" s="4">
        <v>18197.39751050156</v>
      </c>
      <c r="U3189" s="1">
        <f t="shared" si="247"/>
        <v>1107147</v>
      </c>
      <c r="V3189" s="4">
        <f t="shared" si="248"/>
        <v>966579.64008478192</v>
      </c>
      <c r="W3189" s="1" t="str">
        <f t="shared" si="249"/>
        <v>Favourable</v>
      </c>
    </row>
    <row r="3190" spans="1:23" x14ac:dyDescent="0.25">
      <c r="A3190" s="1"/>
      <c r="B3190" s="1"/>
      <c r="C3190" s="1"/>
      <c r="D3190" s="1"/>
      <c r="E3190" s="1" t="s">
        <v>6483</v>
      </c>
      <c r="F3190" s="2">
        <v>44971</v>
      </c>
      <c r="G3190" s="3">
        <v>21869</v>
      </c>
      <c r="H3190" s="1"/>
      <c r="I3190" s="1"/>
      <c r="J3190" s="1" t="s">
        <v>9059</v>
      </c>
      <c r="K3190" s="2">
        <v>44608</v>
      </c>
      <c r="L3190" s="1" t="s">
        <v>4227</v>
      </c>
      <c r="M3190" s="1" t="str">
        <f t="shared" si="245"/>
        <v>Infrastructure</v>
      </c>
      <c r="N3190" s="1" t="s">
        <v>4210</v>
      </c>
      <c r="O3190" s="1" t="s">
        <v>4295</v>
      </c>
      <c r="P3190" s="1">
        <v>8741</v>
      </c>
      <c r="Q3190" s="1">
        <v>2259963</v>
      </c>
      <c r="R3190" s="1">
        <f t="shared" si="246"/>
        <v>0</v>
      </c>
      <c r="S3190" s="4">
        <v>1025412.990928852</v>
      </c>
      <c r="T3190" s="4">
        <v>35080.40734096001</v>
      </c>
      <c r="U3190" s="1">
        <f t="shared" si="247"/>
        <v>2259963</v>
      </c>
      <c r="V3190" s="4">
        <f t="shared" si="248"/>
        <v>1199469.6017301879</v>
      </c>
      <c r="W3190" s="1" t="str">
        <f t="shared" si="249"/>
        <v>Favourable</v>
      </c>
    </row>
    <row r="3191" spans="1:23" x14ac:dyDescent="0.25">
      <c r="A3191" s="1"/>
      <c r="B3191" s="1"/>
      <c r="C3191" s="1"/>
      <c r="D3191" s="1"/>
      <c r="E3191" s="1" t="s">
        <v>9060</v>
      </c>
      <c r="F3191" s="2">
        <v>44438</v>
      </c>
      <c r="G3191" s="3">
        <v>37350</v>
      </c>
      <c r="H3191" s="1"/>
      <c r="I3191" s="1"/>
      <c r="J3191" s="1" t="s">
        <v>9061</v>
      </c>
      <c r="K3191" s="2">
        <v>43911</v>
      </c>
      <c r="L3191" s="1" t="s">
        <v>4204</v>
      </c>
      <c r="M3191" s="1" t="str">
        <f t="shared" si="245"/>
        <v>Education</v>
      </c>
      <c r="N3191" s="1" t="s">
        <v>4222</v>
      </c>
      <c r="O3191" s="1" t="s">
        <v>4289</v>
      </c>
      <c r="P3191" s="1">
        <v>8162</v>
      </c>
      <c r="Q3191" s="1">
        <v>317099</v>
      </c>
      <c r="R3191" s="1">
        <f t="shared" si="246"/>
        <v>0</v>
      </c>
      <c r="S3191" s="4">
        <v>14254.184268228775</v>
      </c>
      <c r="T3191" s="4">
        <v>43686.688328552875</v>
      </c>
      <c r="U3191" s="1">
        <f t="shared" si="247"/>
        <v>317099</v>
      </c>
      <c r="V3191" s="4">
        <f t="shared" si="248"/>
        <v>259158.12740321836</v>
      </c>
      <c r="W3191" s="1" t="str">
        <f t="shared" si="249"/>
        <v>Favourable</v>
      </c>
    </row>
    <row r="3192" spans="1:23" x14ac:dyDescent="0.25">
      <c r="A3192" s="1"/>
      <c r="B3192" s="1"/>
      <c r="C3192" s="1"/>
      <c r="D3192" s="1"/>
      <c r="E3192" s="1" t="s">
        <v>6804</v>
      </c>
      <c r="F3192" s="2">
        <v>44557</v>
      </c>
      <c r="G3192" s="3">
        <v>49678</v>
      </c>
      <c r="H3192" s="1"/>
      <c r="I3192" s="1"/>
      <c r="J3192" s="1" t="s">
        <v>9062</v>
      </c>
      <c r="K3192" s="2">
        <v>44317</v>
      </c>
      <c r="L3192" s="1" t="s">
        <v>4200</v>
      </c>
      <c r="M3192" s="1" t="str">
        <f t="shared" si="245"/>
        <v>Social Services</v>
      </c>
      <c r="N3192" s="1" t="s">
        <v>4210</v>
      </c>
      <c r="O3192" s="1" t="s">
        <v>4250</v>
      </c>
      <c r="P3192" s="1">
        <v>8949</v>
      </c>
      <c r="Q3192" s="1">
        <v>894064</v>
      </c>
      <c r="R3192" s="1">
        <f t="shared" si="246"/>
        <v>0</v>
      </c>
      <c r="S3192" s="4">
        <v>188583.24232708089</v>
      </c>
      <c r="T3192" s="4">
        <v>64295.786139485375</v>
      </c>
      <c r="U3192" s="1">
        <f t="shared" si="247"/>
        <v>894064</v>
      </c>
      <c r="V3192" s="4">
        <f t="shared" si="248"/>
        <v>641184.97153343377</v>
      </c>
      <c r="W3192" s="1" t="str">
        <f t="shared" si="249"/>
        <v>Favourable</v>
      </c>
    </row>
    <row r="3193" spans="1:23" x14ac:dyDescent="0.25">
      <c r="A3193" s="1"/>
      <c r="B3193" s="1"/>
      <c r="C3193" s="1"/>
      <c r="D3193" s="1"/>
      <c r="E3193" s="1" t="s">
        <v>8669</v>
      </c>
      <c r="F3193" s="2">
        <v>44719</v>
      </c>
      <c r="G3193" s="3">
        <v>47688</v>
      </c>
      <c r="H3193" s="1"/>
      <c r="I3193" s="1"/>
      <c r="J3193" s="1" t="s">
        <v>9063</v>
      </c>
      <c r="K3193" s="2">
        <v>45228</v>
      </c>
      <c r="L3193" s="1" t="s">
        <v>4207</v>
      </c>
      <c r="M3193" s="1" t="str">
        <f t="shared" si="245"/>
        <v>Social Services</v>
      </c>
      <c r="N3193" s="1" t="s">
        <v>4205</v>
      </c>
      <c r="O3193" s="1" t="s">
        <v>4330</v>
      </c>
      <c r="P3193" s="1">
        <v>8338</v>
      </c>
      <c r="Q3193" s="1">
        <v>2315821</v>
      </c>
      <c r="R3193" s="1">
        <f t="shared" si="246"/>
        <v>0</v>
      </c>
      <c r="S3193" s="4">
        <v>434256.46709255612</v>
      </c>
      <c r="T3193" s="4">
        <v>567899.72865559207</v>
      </c>
      <c r="U3193" s="1">
        <f t="shared" si="247"/>
        <v>2315821</v>
      </c>
      <c r="V3193" s="4">
        <f t="shared" si="248"/>
        <v>1313664.8042518517</v>
      </c>
      <c r="W3193" s="1" t="str">
        <f t="shared" si="249"/>
        <v>Favourable</v>
      </c>
    </row>
    <row r="3194" spans="1:23" x14ac:dyDescent="0.25">
      <c r="A3194" s="1"/>
      <c r="B3194" s="1"/>
      <c r="C3194" s="1"/>
      <c r="D3194" s="1"/>
      <c r="E3194" s="1" t="s">
        <v>9064</v>
      </c>
      <c r="F3194" s="2">
        <v>45362</v>
      </c>
      <c r="G3194" s="3">
        <v>18948</v>
      </c>
      <c r="H3194" s="1"/>
      <c r="I3194" s="1"/>
      <c r="J3194" s="1" t="s">
        <v>8956</v>
      </c>
      <c r="K3194" s="2">
        <v>44318</v>
      </c>
      <c r="L3194" s="1" t="s">
        <v>4200</v>
      </c>
      <c r="M3194" s="1" t="str">
        <f t="shared" si="245"/>
        <v>Social Services</v>
      </c>
      <c r="N3194" s="1" t="s">
        <v>4205</v>
      </c>
      <c r="O3194" s="1" t="s">
        <v>4270</v>
      </c>
      <c r="P3194" s="1">
        <v>7577</v>
      </c>
      <c r="Q3194" s="1">
        <v>1571610</v>
      </c>
      <c r="R3194" s="1">
        <f t="shared" si="246"/>
        <v>24268</v>
      </c>
      <c r="S3194" s="4">
        <v>521595.48991304199</v>
      </c>
      <c r="T3194" s="4">
        <v>74797.878008101441</v>
      </c>
      <c r="U3194" s="1">
        <f t="shared" si="247"/>
        <v>1547342</v>
      </c>
      <c r="V3194" s="4">
        <f t="shared" si="248"/>
        <v>975216.63207885658</v>
      </c>
      <c r="W3194" s="1" t="str">
        <f t="shared" si="249"/>
        <v>Favourable</v>
      </c>
    </row>
    <row r="3195" spans="1:23" x14ac:dyDescent="0.25">
      <c r="A3195" s="1"/>
      <c r="B3195" s="1"/>
      <c r="C3195" s="1"/>
      <c r="D3195" s="1"/>
      <c r="E3195" s="1" t="s">
        <v>4291</v>
      </c>
      <c r="F3195" s="2">
        <v>44753</v>
      </c>
      <c r="G3195" s="3">
        <v>37804</v>
      </c>
      <c r="H3195" s="1"/>
      <c r="I3195" s="1"/>
      <c r="J3195" s="1" t="s">
        <v>9065</v>
      </c>
      <c r="K3195" s="2">
        <v>44887</v>
      </c>
      <c r="L3195" s="1" t="s">
        <v>4227</v>
      </c>
      <c r="M3195" s="1" t="str">
        <f t="shared" si="245"/>
        <v>Infrastructure</v>
      </c>
      <c r="N3195" s="1" t="s">
        <v>4210</v>
      </c>
      <c r="O3195" s="1" t="s">
        <v>4237</v>
      </c>
      <c r="P3195" s="1">
        <v>5584</v>
      </c>
      <c r="Q3195" s="1">
        <v>2149772</v>
      </c>
      <c r="R3195" s="1">
        <f t="shared" si="246"/>
        <v>0</v>
      </c>
      <c r="S3195" s="4">
        <v>1563956.0438833623</v>
      </c>
      <c r="T3195" s="4">
        <v>174076.94876412125</v>
      </c>
      <c r="U3195" s="1">
        <f t="shared" si="247"/>
        <v>2149772</v>
      </c>
      <c r="V3195" s="4">
        <f t="shared" si="248"/>
        <v>411739.00735251652</v>
      </c>
      <c r="W3195" s="1" t="str">
        <f t="shared" si="249"/>
        <v>Favourable</v>
      </c>
    </row>
    <row r="3196" spans="1:23" x14ac:dyDescent="0.25">
      <c r="A3196" s="1"/>
      <c r="B3196" s="1"/>
      <c r="C3196" s="1"/>
      <c r="D3196" s="1"/>
      <c r="E3196" s="1" t="s">
        <v>9066</v>
      </c>
      <c r="F3196" s="2">
        <v>45201</v>
      </c>
      <c r="G3196" s="3">
        <v>56144</v>
      </c>
      <c r="H3196" s="1"/>
      <c r="I3196" s="1"/>
      <c r="J3196" s="1" t="s">
        <v>9067</v>
      </c>
      <c r="K3196" s="2">
        <v>45232</v>
      </c>
      <c r="L3196" s="1" t="s">
        <v>4207</v>
      </c>
      <c r="M3196" s="1" t="str">
        <f t="shared" si="245"/>
        <v>Social Services</v>
      </c>
      <c r="N3196" s="1" t="s">
        <v>4222</v>
      </c>
      <c r="O3196" s="1" t="s">
        <v>4253</v>
      </c>
      <c r="P3196" s="1">
        <v>7522</v>
      </c>
      <c r="Q3196" s="1">
        <v>2192561</v>
      </c>
      <c r="R3196" s="1">
        <f t="shared" si="246"/>
        <v>0</v>
      </c>
      <c r="S3196" s="4">
        <v>402012.66982892441</v>
      </c>
      <c r="T3196" s="4">
        <v>615554.75049964094</v>
      </c>
      <c r="U3196" s="1">
        <f t="shared" si="247"/>
        <v>2192561</v>
      </c>
      <c r="V3196" s="4">
        <f t="shared" si="248"/>
        <v>1174993.5796714346</v>
      </c>
      <c r="W3196" s="1" t="str">
        <f t="shared" si="249"/>
        <v>Favourable</v>
      </c>
    </row>
    <row r="3197" spans="1:23" x14ac:dyDescent="0.25">
      <c r="A3197" s="1"/>
      <c r="B3197" s="1"/>
      <c r="C3197" s="1"/>
      <c r="D3197" s="1"/>
      <c r="E3197" s="1" t="s">
        <v>9068</v>
      </c>
      <c r="F3197" s="2">
        <v>45080</v>
      </c>
      <c r="G3197" s="3">
        <v>43736</v>
      </c>
      <c r="H3197" s="1"/>
      <c r="I3197" s="1"/>
      <c r="J3197" s="1" t="s">
        <v>9069</v>
      </c>
      <c r="K3197" s="2">
        <v>44508</v>
      </c>
      <c r="L3197" s="1" t="s">
        <v>4207</v>
      </c>
      <c r="M3197" s="1" t="str">
        <f t="shared" si="245"/>
        <v>Social Services</v>
      </c>
      <c r="N3197" s="1" t="s">
        <v>4205</v>
      </c>
      <c r="O3197" s="1" t="s">
        <v>4330</v>
      </c>
      <c r="P3197" s="1">
        <v>6196</v>
      </c>
      <c r="Q3197" s="1">
        <v>839715</v>
      </c>
      <c r="R3197" s="1">
        <f t="shared" si="246"/>
        <v>20182</v>
      </c>
      <c r="S3197" s="4">
        <v>716305.65587361658</v>
      </c>
      <c r="T3197" s="4">
        <v>148731.45948707376</v>
      </c>
      <c r="U3197" s="1">
        <f t="shared" si="247"/>
        <v>819533</v>
      </c>
      <c r="V3197" s="4">
        <f t="shared" si="248"/>
        <v>-25322.115360690281</v>
      </c>
      <c r="W3197" s="1" t="str">
        <f t="shared" si="249"/>
        <v>Adverse</v>
      </c>
    </row>
    <row r="3198" spans="1:23" x14ac:dyDescent="0.25">
      <c r="A3198" s="1"/>
      <c r="B3198" s="1"/>
      <c r="C3198" s="1"/>
      <c r="D3198" s="1"/>
      <c r="E3198" s="1" t="s">
        <v>7520</v>
      </c>
      <c r="F3198" s="2">
        <v>45054</v>
      </c>
      <c r="G3198" s="3">
        <v>19930</v>
      </c>
      <c r="H3198" s="1"/>
      <c r="I3198" s="1"/>
      <c r="J3198" s="1" t="s">
        <v>9070</v>
      </c>
      <c r="K3198" s="2">
        <v>44186</v>
      </c>
      <c r="L3198" s="1" t="s">
        <v>4212</v>
      </c>
      <c r="M3198" s="1" t="str">
        <f t="shared" si="245"/>
        <v>Agricultural Extension</v>
      </c>
      <c r="N3198" s="1" t="s">
        <v>4205</v>
      </c>
      <c r="O3198" s="1" t="s">
        <v>4476</v>
      </c>
      <c r="P3198" s="1">
        <v>9186</v>
      </c>
      <c r="Q3198" s="1">
        <v>913766</v>
      </c>
      <c r="R3198" s="1">
        <f t="shared" si="246"/>
        <v>0</v>
      </c>
      <c r="S3198" s="4">
        <v>349257.91415800003</v>
      </c>
      <c r="T3198" s="4">
        <v>182402.15855176558</v>
      </c>
      <c r="U3198" s="1">
        <f t="shared" si="247"/>
        <v>913766</v>
      </c>
      <c r="V3198" s="4">
        <f t="shared" si="248"/>
        <v>382105.92729023437</v>
      </c>
      <c r="W3198" s="1" t="str">
        <f t="shared" si="249"/>
        <v>Favourable</v>
      </c>
    </row>
    <row r="3199" spans="1:23" x14ac:dyDescent="0.25">
      <c r="A3199" s="1"/>
      <c r="B3199" s="1"/>
      <c r="C3199" s="1"/>
      <c r="D3199" s="1"/>
      <c r="E3199" s="1" t="s">
        <v>9071</v>
      </c>
      <c r="F3199" s="2">
        <v>44963</v>
      </c>
      <c r="G3199" s="3">
        <v>23033</v>
      </c>
      <c r="H3199" s="1"/>
      <c r="I3199" s="1"/>
      <c r="J3199" s="1" t="s">
        <v>5394</v>
      </c>
      <c r="K3199" s="2">
        <v>43850</v>
      </c>
      <c r="L3199" s="1" t="s">
        <v>4200</v>
      </c>
      <c r="M3199" s="1" t="str">
        <f t="shared" si="245"/>
        <v>Social Services</v>
      </c>
      <c r="N3199" s="1" t="s">
        <v>4210</v>
      </c>
      <c r="O3199" s="1" t="s">
        <v>4358</v>
      </c>
      <c r="P3199" s="1">
        <v>8591</v>
      </c>
      <c r="Q3199" s="1">
        <v>802558</v>
      </c>
      <c r="R3199" s="1">
        <f t="shared" si="246"/>
        <v>63776</v>
      </c>
      <c r="S3199" s="4">
        <v>166674.47295565411</v>
      </c>
      <c r="T3199" s="4">
        <v>227727.50500480804</v>
      </c>
      <c r="U3199" s="1">
        <f t="shared" si="247"/>
        <v>738782</v>
      </c>
      <c r="V3199" s="4">
        <f t="shared" si="248"/>
        <v>408156.02203953784</v>
      </c>
      <c r="W3199" s="1" t="str">
        <f t="shared" si="249"/>
        <v>Favourable</v>
      </c>
    </row>
    <row r="3200" spans="1:23" x14ac:dyDescent="0.25">
      <c r="A3200" s="1"/>
      <c r="B3200" s="1"/>
      <c r="C3200" s="1"/>
      <c r="D3200" s="1"/>
      <c r="E3200" s="1" t="s">
        <v>9072</v>
      </c>
      <c r="F3200" s="2">
        <v>45047</v>
      </c>
      <c r="G3200" s="3">
        <v>44629</v>
      </c>
      <c r="H3200" s="1"/>
      <c r="I3200" s="1"/>
      <c r="J3200" s="1" t="s">
        <v>9073</v>
      </c>
      <c r="K3200" s="2">
        <v>43954</v>
      </c>
      <c r="L3200" s="1" t="s">
        <v>4204</v>
      </c>
      <c r="M3200" s="1" t="str">
        <f t="shared" si="245"/>
        <v>Education</v>
      </c>
      <c r="N3200" s="1" t="s">
        <v>4205</v>
      </c>
      <c r="O3200" s="1" t="s">
        <v>4217</v>
      </c>
      <c r="P3200" s="1">
        <v>8847</v>
      </c>
      <c r="Q3200" s="1">
        <v>2406138</v>
      </c>
      <c r="R3200" s="1">
        <f t="shared" si="246"/>
        <v>0</v>
      </c>
      <c r="S3200" s="4">
        <v>543835.95168725657</v>
      </c>
      <c r="T3200" s="4">
        <v>300942.54996803362</v>
      </c>
      <c r="U3200" s="1">
        <f t="shared" si="247"/>
        <v>2406138</v>
      </c>
      <c r="V3200" s="4">
        <f t="shared" si="248"/>
        <v>1561359.4983447099</v>
      </c>
      <c r="W3200" s="1" t="str">
        <f t="shared" si="249"/>
        <v>Favourable</v>
      </c>
    </row>
    <row r="3201" spans="1:23" x14ac:dyDescent="0.25">
      <c r="A3201" s="1"/>
      <c r="B3201" s="1"/>
      <c r="C3201" s="1"/>
      <c r="D3201" s="1"/>
      <c r="E3201" s="1" t="s">
        <v>9074</v>
      </c>
      <c r="F3201" s="2">
        <v>44862</v>
      </c>
      <c r="G3201" s="3">
        <v>50806</v>
      </c>
      <c r="H3201" s="1"/>
      <c r="I3201" s="1"/>
      <c r="J3201" s="1" t="s">
        <v>9075</v>
      </c>
      <c r="K3201" s="2">
        <v>44749</v>
      </c>
      <c r="L3201" s="1" t="s">
        <v>4207</v>
      </c>
      <c r="M3201" s="1" t="str">
        <f t="shared" si="245"/>
        <v>Social Services</v>
      </c>
      <c r="N3201" s="1" t="s">
        <v>4222</v>
      </c>
      <c r="O3201" s="1" t="s">
        <v>4206</v>
      </c>
      <c r="P3201" s="1">
        <v>6968</v>
      </c>
      <c r="Q3201" s="1">
        <v>1853946</v>
      </c>
      <c r="R3201" s="1">
        <f t="shared" si="246"/>
        <v>0</v>
      </c>
      <c r="S3201" s="4">
        <v>308907.10552466736</v>
      </c>
      <c r="T3201" s="4">
        <v>272563.79568849114</v>
      </c>
      <c r="U3201" s="1">
        <f t="shared" si="247"/>
        <v>1853946</v>
      </c>
      <c r="V3201" s="4">
        <f t="shared" si="248"/>
        <v>1272475.0987868416</v>
      </c>
      <c r="W3201" s="1" t="str">
        <f t="shared" si="249"/>
        <v>Favourable</v>
      </c>
    </row>
    <row r="3202" spans="1:23" x14ac:dyDescent="0.25">
      <c r="A3202" s="1"/>
      <c r="B3202" s="1"/>
      <c r="C3202" s="1"/>
      <c r="D3202" s="1"/>
      <c r="E3202" s="1" t="s">
        <v>7569</v>
      </c>
      <c r="F3202" s="2">
        <v>45024</v>
      </c>
      <c r="G3202" s="3">
        <v>48694</v>
      </c>
      <c r="H3202" s="1"/>
      <c r="I3202" s="1"/>
      <c r="J3202" s="1" t="s">
        <v>4836</v>
      </c>
      <c r="K3202" s="2">
        <v>44248</v>
      </c>
      <c r="L3202" s="1" t="s">
        <v>4204</v>
      </c>
      <c r="M3202" s="1" t="str">
        <f t="shared" si="245"/>
        <v>Education</v>
      </c>
      <c r="N3202" s="1" t="s">
        <v>4205</v>
      </c>
      <c r="O3202" s="1" t="s">
        <v>4379</v>
      </c>
      <c r="P3202" s="1">
        <v>7114</v>
      </c>
      <c r="Q3202" s="1">
        <v>458790</v>
      </c>
      <c r="R3202" s="1">
        <f t="shared" si="246"/>
        <v>22445</v>
      </c>
      <c r="S3202" s="4">
        <v>332071.65801798378</v>
      </c>
      <c r="T3202" s="4">
        <v>117867.42942921106</v>
      </c>
      <c r="U3202" s="1">
        <f t="shared" si="247"/>
        <v>436345</v>
      </c>
      <c r="V3202" s="4">
        <f t="shared" si="248"/>
        <v>8850.9125528051518</v>
      </c>
      <c r="W3202" s="1" t="str">
        <f t="shared" si="249"/>
        <v>Favourable</v>
      </c>
    </row>
    <row r="3203" spans="1:23" x14ac:dyDescent="0.25">
      <c r="A3203" s="1"/>
      <c r="B3203" s="1"/>
      <c r="C3203" s="1"/>
      <c r="D3203" s="1"/>
      <c r="E3203" s="1" t="s">
        <v>9076</v>
      </c>
      <c r="F3203" s="2">
        <v>44171</v>
      </c>
      <c r="G3203" s="3">
        <v>56162</v>
      </c>
      <c r="H3203" s="1"/>
      <c r="I3203" s="1"/>
      <c r="J3203" s="1" t="s">
        <v>9077</v>
      </c>
      <c r="K3203" s="2">
        <v>43841</v>
      </c>
      <c r="L3203" s="1" t="s">
        <v>4227</v>
      </c>
      <c r="M3203" s="1" t="str">
        <f t="shared" ref="M3203:M3266" si="250">INDEX($A:$B,MATCH($L3203,$A:$A,0),2)</f>
        <v>Infrastructure</v>
      </c>
      <c r="N3203" s="1" t="s">
        <v>4222</v>
      </c>
      <c r="O3203" s="1" t="s">
        <v>4264</v>
      </c>
      <c r="P3203" s="1">
        <v>5708</v>
      </c>
      <c r="Q3203" s="1">
        <v>2083908</v>
      </c>
      <c r="R3203" s="1">
        <f t="shared" ref="R3203:R3266" si="251">_xlfn.XLOOKUP($J3203,$E:$E,$G:$G,0,0,1)</f>
        <v>0</v>
      </c>
      <c r="S3203" s="4">
        <v>550367.33117855724</v>
      </c>
      <c r="T3203" s="4">
        <v>226047.99379767408</v>
      </c>
      <c r="U3203" s="1">
        <f t="shared" ref="U3203:U3266" si="252">Q3203-R3203</f>
        <v>2083908</v>
      </c>
      <c r="V3203" s="4">
        <f t="shared" ref="V3203:V3266" si="253">Q3203-(S3203+T3203)</f>
        <v>1307492.6750237686</v>
      </c>
      <c r="W3203" s="1" t="str">
        <f t="shared" ref="W3203:W3266" si="254">IF(V3203&gt;=0,"Favourable","Adverse")</f>
        <v>Favourable</v>
      </c>
    </row>
    <row r="3204" spans="1:23" x14ac:dyDescent="0.25">
      <c r="A3204" s="1"/>
      <c r="B3204" s="1"/>
      <c r="C3204" s="1"/>
      <c r="D3204" s="1"/>
      <c r="E3204" s="1" t="s">
        <v>7935</v>
      </c>
      <c r="F3204" s="2">
        <v>45138</v>
      </c>
      <c r="G3204" s="3">
        <v>55286</v>
      </c>
      <c r="H3204" s="1"/>
      <c r="I3204" s="1"/>
      <c r="J3204" s="1" t="s">
        <v>8951</v>
      </c>
      <c r="K3204" s="2">
        <v>44037</v>
      </c>
      <c r="L3204" s="1" t="s">
        <v>4227</v>
      </c>
      <c r="M3204" s="1" t="str">
        <f t="shared" si="250"/>
        <v>Infrastructure</v>
      </c>
      <c r="N3204" s="1" t="s">
        <v>4222</v>
      </c>
      <c r="O3204" s="1" t="s">
        <v>4402</v>
      </c>
      <c r="P3204" s="1">
        <v>8554</v>
      </c>
      <c r="Q3204" s="1">
        <v>1884256</v>
      </c>
      <c r="R3204" s="1">
        <f t="shared" si="251"/>
        <v>53155</v>
      </c>
      <c r="S3204" s="4">
        <v>1052811.6055914499</v>
      </c>
      <c r="T3204" s="4">
        <v>517888.67701117299</v>
      </c>
      <c r="U3204" s="1">
        <f t="shared" si="252"/>
        <v>1831101</v>
      </c>
      <c r="V3204" s="4">
        <f t="shared" si="253"/>
        <v>313555.71739737713</v>
      </c>
      <c r="W3204" s="1" t="str">
        <f t="shared" si="254"/>
        <v>Favourable</v>
      </c>
    </row>
    <row r="3205" spans="1:23" x14ac:dyDescent="0.25">
      <c r="A3205" s="1"/>
      <c r="B3205" s="1"/>
      <c r="C3205" s="1"/>
      <c r="D3205" s="1"/>
      <c r="E3205" s="1" t="s">
        <v>9078</v>
      </c>
      <c r="F3205" s="2">
        <v>43962</v>
      </c>
      <c r="G3205" s="3">
        <v>50922</v>
      </c>
      <c r="H3205" s="1"/>
      <c r="I3205" s="1"/>
      <c r="J3205" s="1" t="s">
        <v>7843</v>
      </c>
      <c r="K3205" s="2">
        <v>44629</v>
      </c>
      <c r="L3205" s="1" t="s">
        <v>4207</v>
      </c>
      <c r="M3205" s="1" t="str">
        <f t="shared" si="250"/>
        <v>Social Services</v>
      </c>
      <c r="N3205" s="1" t="s">
        <v>4222</v>
      </c>
      <c r="O3205" s="1" t="s">
        <v>4458</v>
      </c>
      <c r="P3205" s="1">
        <v>9379</v>
      </c>
      <c r="Q3205" s="1">
        <v>2040860</v>
      </c>
      <c r="R3205" s="1">
        <f t="shared" si="251"/>
        <v>47224</v>
      </c>
      <c r="S3205" s="4">
        <v>1163695.3097123685</v>
      </c>
      <c r="T3205" s="4">
        <v>311656.68386588193</v>
      </c>
      <c r="U3205" s="1">
        <f t="shared" si="252"/>
        <v>1993636</v>
      </c>
      <c r="V3205" s="4">
        <f t="shared" si="253"/>
        <v>565508.00642174948</v>
      </c>
      <c r="W3205" s="1" t="str">
        <f t="shared" si="254"/>
        <v>Favourable</v>
      </c>
    </row>
    <row r="3206" spans="1:23" x14ac:dyDescent="0.25">
      <c r="A3206" s="1"/>
      <c r="B3206" s="1"/>
      <c r="C3206" s="1"/>
      <c r="D3206" s="1"/>
      <c r="E3206" s="1" t="s">
        <v>7331</v>
      </c>
      <c r="F3206" s="2">
        <v>45200</v>
      </c>
      <c r="G3206" s="3">
        <v>40670</v>
      </c>
      <c r="H3206" s="1"/>
      <c r="I3206" s="1"/>
      <c r="J3206" s="1" t="s">
        <v>9079</v>
      </c>
      <c r="K3206" s="2">
        <v>44302</v>
      </c>
      <c r="L3206" s="1" t="s">
        <v>4200</v>
      </c>
      <c r="M3206" s="1" t="str">
        <f t="shared" si="250"/>
        <v>Social Services</v>
      </c>
      <c r="N3206" s="1" t="s">
        <v>4205</v>
      </c>
      <c r="O3206" s="1" t="s">
        <v>4358</v>
      </c>
      <c r="P3206" s="1">
        <v>7746</v>
      </c>
      <c r="Q3206" s="1">
        <v>856249</v>
      </c>
      <c r="R3206" s="1">
        <f t="shared" si="251"/>
        <v>45146</v>
      </c>
      <c r="S3206" s="4">
        <v>818122.26026696514</v>
      </c>
      <c r="T3206" s="4">
        <v>147309.2970959371</v>
      </c>
      <c r="U3206" s="1">
        <f t="shared" si="252"/>
        <v>811103</v>
      </c>
      <c r="V3206" s="4">
        <f t="shared" si="253"/>
        <v>-109182.55736290221</v>
      </c>
      <c r="W3206" s="1" t="str">
        <f t="shared" si="254"/>
        <v>Adverse</v>
      </c>
    </row>
    <row r="3207" spans="1:23" x14ac:dyDescent="0.25">
      <c r="A3207" s="1"/>
      <c r="B3207" s="1"/>
      <c r="C3207" s="1"/>
      <c r="D3207" s="1"/>
      <c r="E3207" s="1" t="s">
        <v>9080</v>
      </c>
      <c r="F3207" s="2">
        <v>44067</v>
      </c>
      <c r="G3207" s="3">
        <v>13176</v>
      </c>
      <c r="H3207" s="1"/>
      <c r="I3207" s="1"/>
      <c r="J3207" s="1" t="s">
        <v>9081</v>
      </c>
      <c r="K3207" s="2">
        <v>44927</v>
      </c>
      <c r="L3207" s="1" t="s">
        <v>4200</v>
      </c>
      <c r="M3207" s="1" t="str">
        <f t="shared" si="250"/>
        <v>Social Services</v>
      </c>
      <c r="N3207" s="1" t="s">
        <v>4210</v>
      </c>
      <c r="O3207" s="1" t="s">
        <v>4226</v>
      </c>
      <c r="P3207" s="1">
        <v>5703</v>
      </c>
      <c r="Q3207" s="1">
        <v>660839</v>
      </c>
      <c r="R3207" s="1">
        <f t="shared" si="251"/>
        <v>41245</v>
      </c>
      <c r="S3207" s="4">
        <v>317969.90373977611</v>
      </c>
      <c r="T3207" s="4">
        <v>60797.436195687711</v>
      </c>
      <c r="U3207" s="1">
        <f t="shared" si="252"/>
        <v>619594</v>
      </c>
      <c r="V3207" s="4">
        <f t="shared" si="253"/>
        <v>282071.66006453615</v>
      </c>
      <c r="W3207" s="1" t="str">
        <f t="shared" si="254"/>
        <v>Favourable</v>
      </c>
    </row>
    <row r="3208" spans="1:23" x14ac:dyDescent="0.25">
      <c r="A3208" s="1"/>
      <c r="B3208" s="1"/>
      <c r="C3208" s="1"/>
      <c r="D3208" s="1"/>
      <c r="E3208" s="1" t="s">
        <v>7456</v>
      </c>
      <c r="F3208" s="2">
        <v>44601</v>
      </c>
      <c r="G3208" s="3">
        <v>50613</v>
      </c>
      <c r="H3208" s="1"/>
      <c r="I3208" s="1"/>
      <c r="J3208" s="1" t="s">
        <v>9082</v>
      </c>
      <c r="K3208" s="2">
        <v>44341</v>
      </c>
      <c r="L3208" s="1" t="s">
        <v>4200</v>
      </c>
      <c r="M3208" s="1" t="str">
        <f t="shared" si="250"/>
        <v>Social Services</v>
      </c>
      <c r="N3208" s="1" t="s">
        <v>4210</v>
      </c>
      <c r="O3208" s="1" t="s">
        <v>4226</v>
      </c>
      <c r="P3208" s="1">
        <v>8787</v>
      </c>
      <c r="Q3208" s="1">
        <v>874792</v>
      </c>
      <c r="R3208" s="1">
        <f t="shared" si="251"/>
        <v>0</v>
      </c>
      <c r="S3208" s="4">
        <v>572992.62336110696</v>
      </c>
      <c r="T3208" s="4">
        <v>261473.10275986118</v>
      </c>
      <c r="U3208" s="1">
        <f t="shared" si="252"/>
        <v>874792</v>
      </c>
      <c r="V3208" s="4">
        <f t="shared" si="253"/>
        <v>40326.273879031884</v>
      </c>
      <c r="W3208" s="1" t="str">
        <f t="shared" si="254"/>
        <v>Favourable</v>
      </c>
    </row>
    <row r="3209" spans="1:23" x14ac:dyDescent="0.25">
      <c r="A3209" s="1"/>
      <c r="B3209" s="1"/>
      <c r="C3209" s="1"/>
      <c r="D3209" s="1"/>
      <c r="E3209" s="1" t="s">
        <v>8586</v>
      </c>
      <c r="F3209" s="2">
        <v>43999</v>
      </c>
      <c r="G3209" s="3">
        <v>27253</v>
      </c>
      <c r="H3209" s="1"/>
      <c r="I3209" s="1"/>
      <c r="J3209" s="1" t="s">
        <v>7487</v>
      </c>
      <c r="K3209" s="2">
        <v>45198</v>
      </c>
      <c r="L3209" s="1" t="s">
        <v>4204</v>
      </c>
      <c r="M3209" s="1" t="str">
        <f t="shared" si="250"/>
        <v>Education</v>
      </c>
      <c r="N3209" s="1" t="s">
        <v>4222</v>
      </c>
      <c r="O3209" s="1" t="s">
        <v>4374</v>
      </c>
      <c r="P3209" s="1">
        <v>5546</v>
      </c>
      <c r="Q3209" s="1">
        <v>280024</v>
      </c>
      <c r="R3209" s="1">
        <f t="shared" si="251"/>
        <v>29225</v>
      </c>
      <c r="S3209" s="4">
        <v>275528.1111566223</v>
      </c>
      <c r="T3209" s="4">
        <v>61955.489619697815</v>
      </c>
      <c r="U3209" s="1">
        <f t="shared" si="252"/>
        <v>250799</v>
      </c>
      <c r="V3209" s="4">
        <f t="shared" si="253"/>
        <v>-57459.600776320091</v>
      </c>
      <c r="W3209" s="1" t="str">
        <f t="shared" si="254"/>
        <v>Adverse</v>
      </c>
    </row>
    <row r="3210" spans="1:23" x14ac:dyDescent="0.25">
      <c r="A3210" s="1"/>
      <c r="B3210" s="1"/>
      <c r="C3210" s="1"/>
      <c r="D3210" s="1"/>
      <c r="E3210" s="1" t="s">
        <v>9083</v>
      </c>
      <c r="F3210" s="2">
        <v>44597</v>
      </c>
      <c r="G3210" s="3">
        <v>16027</v>
      </c>
      <c r="H3210" s="1"/>
      <c r="I3210" s="1"/>
      <c r="J3210" s="1" t="s">
        <v>5035</v>
      </c>
      <c r="K3210" s="2">
        <v>45304</v>
      </c>
      <c r="L3210" s="1" t="s">
        <v>4204</v>
      </c>
      <c r="M3210" s="1" t="str">
        <f t="shared" si="250"/>
        <v>Education</v>
      </c>
      <c r="N3210" s="1" t="s">
        <v>4205</v>
      </c>
      <c r="O3210" s="1" t="s">
        <v>4292</v>
      </c>
      <c r="P3210" s="1">
        <v>8050</v>
      </c>
      <c r="Q3210" s="1">
        <v>1329771</v>
      </c>
      <c r="R3210" s="1">
        <f t="shared" si="251"/>
        <v>57805</v>
      </c>
      <c r="S3210" s="4">
        <v>1121653.5657595873</v>
      </c>
      <c r="T3210" s="4">
        <v>193336.52652519511</v>
      </c>
      <c r="U3210" s="1">
        <f t="shared" si="252"/>
        <v>1271966</v>
      </c>
      <c r="V3210" s="4">
        <f t="shared" si="253"/>
        <v>14780.907715217676</v>
      </c>
      <c r="W3210" s="1" t="str">
        <f t="shared" si="254"/>
        <v>Favourable</v>
      </c>
    </row>
    <row r="3211" spans="1:23" x14ac:dyDescent="0.25">
      <c r="A3211" s="1"/>
      <c r="B3211" s="1"/>
      <c r="C3211" s="1"/>
      <c r="D3211" s="1"/>
      <c r="E3211" s="1" t="s">
        <v>7743</v>
      </c>
      <c r="F3211" s="2">
        <v>44679</v>
      </c>
      <c r="G3211" s="3">
        <v>14222</v>
      </c>
      <c r="H3211" s="1"/>
      <c r="I3211" s="1"/>
      <c r="J3211" s="1" t="s">
        <v>8632</v>
      </c>
      <c r="K3211" s="2">
        <v>44146</v>
      </c>
      <c r="L3211" s="1" t="s">
        <v>4207</v>
      </c>
      <c r="M3211" s="1" t="str">
        <f t="shared" si="250"/>
        <v>Social Services</v>
      </c>
      <c r="N3211" s="1" t="s">
        <v>4210</v>
      </c>
      <c r="O3211" s="1" t="s">
        <v>4441</v>
      </c>
      <c r="P3211" s="1">
        <v>7465</v>
      </c>
      <c r="Q3211" s="1">
        <v>1775896</v>
      </c>
      <c r="R3211" s="1">
        <f t="shared" si="251"/>
        <v>32532</v>
      </c>
      <c r="S3211" s="4">
        <v>132301.30406705884</v>
      </c>
      <c r="T3211" s="4">
        <v>172429.797466488</v>
      </c>
      <c r="U3211" s="1">
        <f t="shared" si="252"/>
        <v>1743364</v>
      </c>
      <c r="V3211" s="4">
        <f t="shared" si="253"/>
        <v>1471164.8984664532</v>
      </c>
      <c r="W3211" s="1" t="str">
        <f t="shared" si="254"/>
        <v>Favourable</v>
      </c>
    </row>
    <row r="3212" spans="1:23" x14ac:dyDescent="0.25">
      <c r="A3212" s="1"/>
      <c r="B3212" s="1"/>
      <c r="C3212" s="1"/>
      <c r="D3212" s="1"/>
      <c r="E3212" s="1" t="s">
        <v>7050</v>
      </c>
      <c r="F3212" s="2">
        <v>44786</v>
      </c>
      <c r="G3212" s="3">
        <v>46246</v>
      </c>
      <c r="H3212" s="1"/>
      <c r="I3212" s="1"/>
      <c r="J3212" s="1" t="s">
        <v>9084</v>
      </c>
      <c r="K3212" s="2">
        <v>45007</v>
      </c>
      <c r="L3212" s="1" t="s">
        <v>4207</v>
      </c>
      <c r="M3212" s="1" t="str">
        <f t="shared" si="250"/>
        <v>Social Services</v>
      </c>
      <c r="N3212" s="1" t="s">
        <v>4210</v>
      </c>
      <c r="O3212" s="1" t="s">
        <v>4421</v>
      </c>
      <c r="P3212" s="1">
        <v>8140</v>
      </c>
      <c r="Q3212" s="1">
        <v>1497043</v>
      </c>
      <c r="R3212" s="1">
        <f t="shared" si="251"/>
        <v>0</v>
      </c>
      <c r="S3212" s="4">
        <v>772670.35457747325</v>
      </c>
      <c r="T3212" s="4">
        <v>466162.4432346453</v>
      </c>
      <c r="U3212" s="1">
        <f t="shared" si="252"/>
        <v>1497043</v>
      </c>
      <c r="V3212" s="4">
        <f t="shared" si="253"/>
        <v>258210.20218788134</v>
      </c>
      <c r="W3212" s="1" t="str">
        <f t="shared" si="254"/>
        <v>Favourable</v>
      </c>
    </row>
    <row r="3213" spans="1:23" x14ac:dyDescent="0.25">
      <c r="A3213" s="1"/>
      <c r="B3213" s="1"/>
      <c r="C3213" s="1"/>
      <c r="D3213" s="1"/>
      <c r="E3213" s="1" t="s">
        <v>9085</v>
      </c>
      <c r="F3213" s="2">
        <v>44556</v>
      </c>
      <c r="G3213" s="3">
        <v>48611</v>
      </c>
      <c r="H3213" s="1"/>
      <c r="I3213" s="1"/>
      <c r="J3213" s="1" t="s">
        <v>5082</v>
      </c>
      <c r="K3213" s="2">
        <v>45172</v>
      </c>
      <c r="L3213" s="1" t="s">
        <v>4200</v>
      </c>
      <c r="M3213" s="1" t="str">
        <f t="shared" si="250"/>
        <v>Social Services</v>
      </c>
      <c r="N3213" s="1" t="s">
        <v>4222</v>
      </c>
      <c r="O3213" s="1" t="s">
        <v>4267</v>
      </c>
      <c r="P3213" s="1">
        <v>7153</v>
      </c>
      <c r="Q3213" s="1">
        <v>2244097</v>
      </c>
      <c r="R3213" s="1">
        <f t="shared" si="251"/>
        <v>63267</v>
      </c>
      <c r="S3213" s="4">
        <v>19344.490740366378</v>
      </c>
      <c r="T3213" s="4">
        <v>93568.05914032388</v>
      </c>
      <c r="U3213" s="1">
        <f t="shared" si="252"/>
        <v>2180830</v>
      </c>
      <c r="V3213" s="4">
        <f t="shared" si="253"/>
        <v>2131184.4501193096</v>
      </c>
      <c r="W3213" s="1" t="str">
        <f t="shared" si="254"/>
        <v>Favourable</v>
      </c>
    </row>
    <row r="3214" spans="1:23" x14ac:dyDescent="0.25">
      <c r="A3214" s="1"/>
      <c r="B3214" s="1"/>
      <c r="C3214" s="1"/>
      <c r="D3214" s="1"/>
      <c r="E3214" s="1" t="s">
        <v>9086</v>
      </c>
      <c r="F3214" s="2">
        <v>45200</v>
      </c>
      <c r="G3214" s="3">
        <v>14297</v>
      </c>
      <c r="H3214" s="1"/>
      <c r="I3214" s="1"/>
      <c r="J3214" s="1" t="s">
        <v>9087</v>
      </c>
      <c r="K3214" s="2">
        <v>45081</v>
      </c>
      <c r="L3214" s="1" t="s">
        <v>4212</v>
      </c>
      <c r="M3214" s="1" t="str">
        <f t="shared" si="250"/>
        <v>Agricultural Extension</v>
      </c>
      <c r="N3214" s="1" t="s">
        <v>4222</v>
      </c>
      <c r="O3214" s="1" t="s">
        <v>4421</v>
      </c>
      <c r="P3214" s="1">
        <v>7233</v>
      </c>
      <c r="Q3214" s="1">
        <v>880530</v>
      </c>
      <c r="R3214" s="1">
        <f t="shared" si="251"/>
        <v>0</v>
      </c>
      <c r="S3214" s="4">
        <v>85723.966514681772</v>
      </c>
      <c r="T3214" s="4">
        <v>177690.35397383824</v>
      </c>
      <c r="U3214" s="1">
        <f t="shared" si="252"/>
        <v>880530</v>
      </c>
      <c r="V3214" s="4">
        <f t="shared" si="253"/>
        <v>617115.67951148003</v>
      </c>
      <c r="W3214" s="1" t="str">
        <f t="shared" si="254"/>
        <v>Favourable</v>
      </c>
    </row>
    <row r="3215" spans="1:23" x14ac:dyDescent="0.25">
      <c r="A3215" s="1"/>
      <c r="B3215" s="1"/>
      <c r="C3215" s="1"/>
      <c r="D3215" s="1"/>
      <c r="E3215" s="1" t="s">
        <v>9088</v>
      </c>
      <c r="F3215" s="2">
        <v>44132</v>
      </c>
      <c r="G3215" s="3">
        <v>40786</v>
      </c>
      <c r="H3215" s="1"/>
      <c r="I3215" s="1"/>
      <c r="J3215" s="1" t="s">
        <v>9089</v>
      </c>
      <c r="K3215" s="2">
        <v>44851</v>
      </c>
      <c r="L3215" s="1" t="s">
        <v>4204</v>
      </c>
      <c r="M3215" s="1" t="str">
        <f t="shared" si="250"/>
        <v>Education</v>
      </c>
      <c r="N3215" s="1" t="s">
        <v>4222</v>
      </c>
      <c r="O3215" s="1" t="s">
        <v>4441</v>
      </c>
      <c r="P3215" s="1">
        <v>7002</v>
      </c>
      <c r="Q3215" s="1">
        <v>1899441</v>
      </c>
      <c r="R3215" s="1">
        <f t="shared" si="251"/>
        <v>0</v>
      </c>
      <c r="S3215" s="4">
        <v>628816.82139385084</v>
      </c>
      <c r="T3215" s="4">
        <v>602266.45546770538</v>
      </c>
      <c r="U3215" s="1">
        <f t="shared" si="252"/>
        <v>1899441</v>
      </c>
      <c r="V3215" s="4">
        <f t="shared" si="253"/>
        <v>668357.72313844366</v>
      </c>
      <c r="W3215" s="1" t="str">
        <f t="shared" si="254"/>
        <v>Favourable</v>
      </c>
    </row>
    <row r="3216" spans="1:23" x14ac:dyDescent="0.25">
      <c r="A3216" s="1"/>
      <c r="B3216" s="1"/>
      <c r="C3216" s="1"/>
      <c r="D3216" s="1"/>
      <c r="E3216" s="1" t="s">
        <v>9090</v>
      </c>
      <c r="F3216" s="2">
        <v>45185</v>
      </c>
      <c r="G3216" s="3">
        <v>24659</v>
      </c>
      <c r="H3216" s="1"/>
      <c r="I3216" s="1"/>
      <c r="J3216" s="1" t="s">
        <v>6319</v>
      </c>
      <c r="K3216" s="2">
        <v>44300</v>
      </c>
      <c r="L3216" s="1" t="s">
        <v>4204</v>
      </c>
      <c r="M3216" s="1" t="str">
        <f t="shared" si="250"/>
        <v>Education</v>
      </c>
      <c r="N3216" s="1" t="s">
        <v>4205</v>
      </c>
      <c r="O3216" s="1" t="s">
        <v>4270</v>
      </c>
      <c r="P3216" s="1">
        <v>6643</v>
      </c>
      <c r="Q3216" s="1">
        <v>432434</v>
      </c>
      <c r="R3216" s="1">
        <f t="shared" si="251"/>
        <v>18665</v>
      </c>
      <c r="S3216" s="4">
        <v>186664.16100809598</v>
      </c>
      <c r="T3216" s="4">
        <v>93880.310211289223</v>
      </c>
      <c r="U3216" s="1">
        <f t="shared" si="252"/>
        <v>413769</v>
      </c>
      <c r="V3216" s="4">
        <f t="shared" si="253"/>
        <v>151889.52878061478</v>
      </c>
      <c r="W3216" s="1" t="str">
        <f t="shared" si="254"/>
        <v>Favourable</v>
      </c>
    </row>
    <row r="3217" spans="1:23" x14ac:dyDescent="0.25">
      <c r="A3217" s="1"/>
      <c r="B3217" s="1"/>
      <c r="C3217" s="1"/>
      <c r="D3217" s="1"/>
      <c r="E3217" s="1" t="s">
        <v>9091</v>
      </c>
      <c r="F3217" s="2">
        <v>44389</v>
      </c>
      <c r="G3217" s="3">
        <v>51636</v>
      </c>
      <c r="H3217" s="1"/>
      <c r="I3217" s="1"/>
      <c r="J3217" s="1" t="s">
        <v>6062</v>
      </c>
      <c r="K3217" s="2">
        <v>44518</v>
      </c>
      <c r="L3217" s="1" t="s">
        <v>4227</v>
      </c>
      <c r="M3217" s="1" t="str">
        <f t="shared" si="250"/>
        <v>Infrastructure</v>
      </c>
      <c r="N3217" s="1" t="s">
        <v>4205</v>
      </c>
      <c r="O3217" s="1" t="s">
        <v>4361</v>
      </c>
      <c r="P3217" s="1">
        <v>7963</v>
      </c>
      <c r="Q3217" s="1">
        <v>1290223</v>
      </c>
      <c r="R3217" s="1">
        <f t="shared" si="251"/>
        <v>30861</v>
      </c>
      <c r="S3217" s="4">
        <v>699692.6565714319</v>
      </c>
      <c r="T3217" s="4">
        <v>285789.99683820625</v>
      </c>
      <c r="U3217" s="1">
        <f t="shared" si="252"/>
        <v>1259362</v>
      </c>
      <c r="V3217" s="4">
        <f t="shared" si="253"/>
        <v>304740.34659036179</v>
      </c>
      <c r="W3217" s="1" t="str">
        <f t="shared" si="254"/>
        <v>Favourable</v>
      </c>
    </row>
    <row r="3218" spans="1:23" x14ac:dyDescent="0.25">
      <c r="A3218" s="1"/>
      <c r="B3218" s="1"/>
      <c r="C3218" s="1"/>
      <c r="D3218" s="1"/>
      <c r="E3218" s="1" t="s">
        <v>5622</v>
      </c>
      <c r="F3218" s="2">
        <v>44960</v>
      </c>
      <c r="G3218" s="3">
        <v>36788</v>
      </c>
      <c r="H3218" s="1"/>
      <c r="I3218" s="1"/>
      <c r="J3218" s="1" t="s">
        <v>5388</v>
      </c>
      <c r="K3218" s="2">
        <v>45315</v>
      </c>
      <c r="L3218" s="1" t="s">
        <v>4204</v>
      </c>
      <c r="M3218" s="1" t="str">
        <f t="shared" si="250"/>
        <v>Education</v>
      </c>
      <c r="N3218" s="1" t="s">
        <v>4222</v>
      </c>
      <c r="O3218" s="1" t="s">
        <v>4264</v>
      </c>
      <c r="P3218" s="1">
        <v>7027</v>
      </c>
      <c r="Q3218" s="1">
        <v>1768063</v>
      </c>
      <c r="R3218" s="1">
        <f t="shared" si="251"/>
        <v>43085</v>
      </c>
      <c r="S3218" s="4">
        <v>238435.96013122553</v>
      </c>
      <c r="T3218" s="4">
        <v>317820.89952752198</v>
      </c>
      <c r="U3218" s="1">
        <f t="shared" si="252"/>
        <v>1724978</v>
      </c>
      <c r="V3218" s="4">
        <f t="shared" si="253"/>
        <v>1211806.1403412526</v>
      </c>
      <c r="W3218" s="1" t="str">
        <f t="shared" si="254"/>
        <v>Favourable</v>
      </c>
    </row>
    <row r="3219" spans="1:23" x14ac:dyDescent="0.25">
      <c r="A3219" s="1"/>
      <c r="B3219" s="1"/>
      <c r="C3219" s="1"/>
      <c r="D3219" s="1"/>
      <c r="E3219" s="1" t="s">
        <v>9092</v>
      </c>
      <c r="F3219" s="2">
        <v>44938</v>
      </c>
      <c r="G3219" s="3">
        <v>44964</v>
      </c>
      <c r="H3219" s="1"/>
      <c r="I3219" s="1"/>
      <c r="J3219" s="1" t="s">
        <v>9093</v>
      </c>
      <c r="K3219" s="2">
        <v>44439</v>
      </c>
      <c r="L3219" s="1" t="s">
        <v>4212</v>
      </c>
      <c r="M3219" s="1" t="str">
        <f t="shared" si="250"/>
        <v>Agricultural Extension</v>
      </c>
      <c r="N3219" s="1" t="s">
        <v>4222</v>
      </c>
      <c r="O3219" s="1" t="s">
        <v>4379</v>
      </c>
      <c r="P3219" s="1">
        <v>8655</v>
      </c>
      <c r="Q3219" s="1">
        <v>1473153</v>
      </c>
      <c r="R3219" s="1">
        <f t="shared" si="251"/>
        <v>33566</v>
      </c>
      <c r="S3219" s="4">
        <v>806355.0052588582</v>
      </c>
      <c r="T3219" s="4">
        <v>83561.566121409458</v>
      </c>
      <c r="U3219" s="1">
        <f t="shared" si="252"/>
        <v>1439587</v>
      </c>
      <c r="V3219" s="4">
        <f t="shared" si="253"/>
        <v>583236.42861973238</v>
      </c>
      <c r="W3219" s="1" t="str">
        <f t="shared" si="254"/>
        <v>Favourable</v>
      </c>
    </row>
    <row r="3220" spans="1:23" x14ac:dyDescent="0.25">
      <c r="A3220" s="1"/>
      <c r="B3220" s="1"/>
      <c r="C3220" s="1"/>
      <c r="D3220" s="1"/>
      <c r="E3220" s="1" t="s">
        <v>9094</v>
      </c>
      <c r="F3220" s="2">
        <v>44601</v>
      </c>
      <c r="G3220" s="3">
        <v>10028</v>
      </c>
      <c r="H3220" s="1"/>
      <c r="I3220" s="1"/>
      <c r="J3220" s="1" t="s">
        <v>9095</v>
      </c>
      <c r="K3220" s="2">
        <v>44608</v>
      </c>
      <c r="L3220" s="1" t="s">
        <v>4204</v>
      </c>
      <c r="M3220" s="1" t="str">
        <f t="shared" si="250"/>
        <v>Education</v>
      </c>
      <c r="N3220" s="1" t="s">
        <v>4222</v>
      </c>
      <c r="O3220" s="1" t="s">
        <v>4217</v>
      </c>
      <c r="P3220" s="1">
        <v>5740</v>
      </c>
      <c r="Q3220" s="1">
        <v>785556</v>
      </c>
      <c r="R3220" s="1">
        <f t="shared" si="251"/>
        <v>0</v>
      </c>
      <c r="S3220" s="4">
        <v>532747.92985034769</v>
      </c>
      <c r="T3220" s="4">
        <v>132070.85277828673</v>
      </c>
      <c r="U3220" s="1">
        <f t="shared" si="252"/>
        <v>785556</v>
      </c>
      <c r="V3220" s="4">
        <f t="shared" si="253"/>
        <v>120737.21737136552</v>
      </c>
      <c r="W3220" s="1" t="str">
        <f t="shared" si="254"/>
        <v>Favourable</v>
      </c>
    </row>
    <row r="3221" spans="1:23" x14ac:dyDescent="0.25">
      <c r="A3221" s="1"/>
      <c r="B3221" s="1"/>
      <c r="C3221" s="1"/>
      <c r="D3221" s="1"/>
      <c r="E3221" s="1" t="s">
        <v>9069</v>
      </c>
      <c r="F3221" s="2">
        <v>45179</v>
      </c>
      <c r="G3221" s="3">
        <v>20182</v>
      </c>
      <c r="H3221" s="1"/>
      <c r="I3221" s="1"/>
      <c r="J3221" s="1" t="s">
        <v>4505</v>
      </c>
      <c r="K3221" s="2">
        <v>43929</v>
      </c>
      <c r="L3221" s="1" t="s">
        <v>4227</v>
      </c>
      <c r="M3221" s="1" t="str">
        <f t="shared" si="250"/>
        <v>Infrastructure</v>
      </c>
      <c r="N3221" s="1" t="s">
        <v>4205</v>
      </c>
      <c r="O3221" s="1" t="s">
        <v>4314</v>
      </c>
      <c r="P3221" s="1">
        <v>6120</v>
      </c>
      <c r="Q3221" s="1">
        <v>2180327</v>
      </c>
      <c r="R3221" s="1">
        <f t="shared" si="251"/>
        <v>44372</v>
      </c>
      <c r="S3221" s="4">
        <v>1407071.5294010034</v>
      </c>
      <c r="T3221" s="4">
        <v>659301.60690290655</v>
      </c>
      <c r="U3221" s="1">
        <f t="shared" si="252"/>
        <v>2135955</v>
      </c>
      <c r="V3221" s="4">
        <f t="shared" si="253"/>
        <v>113953.86369608995</v>
      </c>
      <c r="W3221" s="1" t="str">
        <f t="shared" si="254"/>
        <v>Favourable</v>
      </c>
    </row>
    <row r="3222" spans="1:23" x14ac:dyDescent="0.25">
      <c r="A3222" s="1"/>
      <c r="B3222" s="1"/>
      <c r="C3222" s="1"/>
      <c r="D3222" s="1"/>
      <c r="E3222" s="1" t="s">
        <v>9096</v>
      </c>
      <c r="F3222" s="2">
        <v>45095</v>
      </c>
      <c r="G3222" s="3">
        <v>31865</v>
      </c>
      <c r="H3222" s="1"/>
      <c r="I3222" s="1"/>
      <c r="J3222" s="1" t="s">
        <v>4587</v>
      </c>
      <c r="K3222" s="2">
        <v>44483</v>
      </c>
      <c r="L3222" s="1" t="s">
        <v>4207</v>
      </c>
      <c r="M3222" s="1" t="str">
        <f t="shared" si="250"/>
        <v>Social Services</v>
      </c>
      <c r="N3222" s="1" t="s">
        <v>4210</v>
      </c>
      <c r="O3222" s="1" t="s">
        <v>4289</v>
      </c>
      <c r="P3222" s="1">
        <v>6027</v>
      </c>
      <c r="Q3222" s="1">
        <v>1346077</v>
      </c>
      <c r="R3222" s="1">
        <f t="shared" si="251"/>
        <v>34832</v>
      </c>
      <c r="S3222" s="4">
        <v>576471.85315089487</v>
      </c>
      <c r="T3222" s="4">
        <v>334682.94089238188</v>
      </c>
      <c r="U3222" s="1">
        <f t="shared" si="252"/>
        <v>1311245</v>
      </c>
      <c r="V3222" s="4">
        <f t="shared" si="253"/>
        <v>434922.20595672331</v>
      </c>
      <c r="W3222" s="1" t="str">
        <f t="shared" si="254"/>
        <v>Favourable</v>
      </c>
    </row>
    <row r="3223" spans="1:23" x14ac:dyDescent="0.25">
      <c r="A3223" s="1"/>
      <c r="B3223" s="1"/>
      <c r="C3223" s="1"/>
      <c r="D3223" s="1"/>
      <c r="E3223" s="1" t="s">
        <v>8420</v>
      </c>
      <c r="F3223" s="2">
        <v>44360</v>
      </c>
      <c r="G3223" s="3">
        <v>14883</v>
      </c>
      <c r="H3223" s="1"/>
      <c r="I3223" s="1"/>
      <c r="J3223" s="1" t="s">
        <v>9097</v>
      </c>
      <c r="K3223" s="2">
        <v>44968</v>
      </c>
      <c r="L3223" s="1" t="s">
        <v>4207</v>
      </c>
      <c r="M3223" s="1" t="str">
        <f t="shared" si="250"/>
        <v>Social Services</v>
      </c>
      <c r="N3223" s="1" t="s">
        <v>4222</v>
      </c>
      <c r="O3223" s="1" t="s">
        <v>4458</v>
      </c>
      <c r="P3223" s="1">
        <v>5514</v>
      </c>
      <c r="Q3223" s="1">
        <v>1763784</v>
      </c>
      <c r="R3223" s="1">
        <f t="shared" si="251"/>
        <v>0</v>
      </c>
      <c r="S3223" s="4">
        <v>228559.24548270178</v>
      </c>
      <c r="T3223" s="4">
        <v>381596.6437853736</v>
      </c>
      <c r="U3223" s="1">
        <f t="shared" si="252"/>
        <v>1763784</v>
      </c>
      <c r="V3223" s="4">
        <f t="shared" si="253"/>
        <v>1153628.1107319247</v>
      </c>
      <c r="W3223" s="1" t="str">
        <f t="shared" si="254"/>
        <v>Favourable</v>
      </c>
    </row>
    <row r="3224" spans="1:23" x14ac:dyDescent="0.25">
      <c r="A3224" s="1"/>
      <c r="B3224" s="1"/>
      <c r="C3224" s="1"/>
      <c r="D3224" s="1"/>
      <c r="E3224" s="1" t="s">
        <v>4658</v>
      </c>
      <c r="F3224" s="2">
        <v>44977</v>
      </c>
      <c r="G3224" s="3">
        <v>49729</v>
      </c>
      <c r="H3224" s="1"/>
      <c r="I3224" s="1"/>
      <c r="J3224" s="1" t="s">
        <v>7888</v>
      </c>
      <c r="K3224" s="2">
        <v>44224</v>
      </c>
      <c r="L3224" s="1" t="s">
        <v>4227</v>
      </c>
      <c r="M3224" s="1" t="str">
        <f t="shared" si="250"/>
        <v>Infrastructure</v>
      </c>
      <c r="N3224" s="1" t="s">
        <v>4205</v>
      </c>
      <c r="O3224" s="1" t="s">
        <v>4325</v>
      </c>
      <c r="P3224" s="1">
        <v>9081</v>
      </c>
      <c r="Q3224" s="1">
        <v>1017705</v>
      </c>
      <c r="R3224" s="1">
        <f t="shared" si="251"/>
        <v>58729</v>
      </c>
      <c r="S3224" s="4">
        <v>914694.11923843971</v>
      </c>
      <c r="T3224" s="4">
        <v>115282.15077263179</v>
      </c>
      <c r="U3224" s="1">
        <f t="shared" si="252"/>
        <v>958976</v>
      </c>
      <c r="V3224" s="4">
        <f t="shared" si="253"/>
        <v>-12271.270011071465</v>
      </c>
      <c r="W3224" s="1" t="str">
        <f t="shared" si="254"/>
        <v>Adverse</v>
      </c>
    </row>
    <row r="3225" spans="1:23" x14ac:dyDescent="0.25">
      <c r="A3225" s="1"/>
      <c r="B3225" s="1"/>
      <c r="C3225" s="1"/>
      <c r="D3225" s="1"/>
      <c r="E3225" s="1" t="s">
        <v>9098</v>
      </c>
      <c r="F3225" s="2">
        <v>44470</v>
      </c>
      <c r="G3225" s="3">
        <v>57215</v>
      </c>
      <c r="H3225" s="1"/>
      <c r="I3225" s="1"/>
      <c r="J3225" s="1" t="s">
        <v>9099</v>
      </c>
      <c r="K3225" s="2">
        <v>44939</v>
      </c>
      <c r="L3225" s="1" t="s">
        <v>4200</v>
      </c>
      <c r="M3225" s="1" t="str">
        <f t="shared" si="250"/>
        <v>Social Services</v>
      </c>
      <c r="N3225" s="1" t="s">
        <v>4222</v>
      </c>
      <c r="O3225" s="1" t="s">
        <v>4276</v>
      </c>
      <c r="P3225" s="1">
        <v>8848</v>
      </c>
      <c r="Q3225" s="1">
        <v>1641191</v>
      </c>
      <c r="R3225" s="1">
        <f t="shared" si="251"/>
        <v>0</v>
      </c>
      <c r="S3225" s="4">
        <v>142633.26732703613</v>
      </c>
      <c r="T3225" s="4">
        <v>69494.753606813349</v>
      </c>
      <c r="U3225" s="1">
        <f t="shared" si="252"/>
        <v>1641191</v>
      </c>
      <c r="V3225" s="4">
        <f t="shared" si="253"/>
        <v>1429062.9790661505</v>
      </c>
      <c r="W3225" s="1" t="str">
        <f t="shared" si="254"/>
        <v>Favourable</v>
      </c>
    </row>
    <row r="3226" spans="1:23" x14ac:dyDescent="0.25">
      <c r="A3226" s="1"/>
      <c r="B3226" s="1"/>
      <c r="C3226" s="1"/>
      <c r="D3226" s="1"/>
      <c r="E3226" s="1" t="s">
        <v>9100</v>
      </c>
      <c r="F3226" s="2">
        <v>44907</v>
      </c>
      <c r="G3226" s="3">
        <v>58924</v>
      </c>
      <c r="H3226" s="1"/>
      <c r="I3226" s="1"/>
      <c r="J3226" s="1" t="s">
        <v>9101</v>
      </c>
      <c r="K3226" s="2">
        <v>44893</v>
      </c>
      <c r="L3226" s="1" t="s">
        <v>4204</v>
      </c>
      <c r="M3226" s="1" t="str">
        <f t="shared" si="250"/>
        <v>Education</v>
      </c>
      <c r="N3226" s="1" t="s">
        <v>4205</v>
      </c>
      <c r="O3226" s="1" t="s">
        <v>4301</v>
      </c>
      <c r="P3226" s="1">
        <v>8106</v>
      </c>
      <c r="Q3226" s="1">
        <v>552044</v>
      </c>
      <c r="R3226" s="1">
        <f t="shared" si="251"/>
        <v>0</v>
      </c>
      <c r="S3226" s="4">
        <v>356052.30813833536</v>
      </c>
      <c r="T3226" s="4">
        <v>3658.4939448312512</v>
      </c>
      <c r="U3226" s="1">
        <f t="shared" si="252"/>
        <v>552044</v>
      </c>
      <c r="V3226" s="4">
        <f t="shared" si="253"/>
        <v>192333.19791683339</v>
      </c>
      <c r="W3226" s="1" t="str">
        <f t="shared" si="254"/>
        <v>Favourable</v>
      </c>
    </row>
    <row r="3227" spans="1:23" x14ac:dyDescent="0.25">
      <c r="A3227" s="1"/>
      <c r="B3227" s="1"/>
      <c r="C3227" s="1"/>
      <c r="D3227" s="1"/>
      <c r="E3227" s="1" t="s">
        <v>7961</v>
      </c>
      <c r="F3227" s="2">
        <v>45232</v>
      </c>
      <c r="G3227" s="3">
        <v>45130</v>
      </c>
      <c r="H3227" s="1"/>
      <c r="I3227" s="1"/>
      <c r="J3227" s="1" t="s">
        <v>9102</v>
      </c>
      <c r="K3227" s="2">
        <v>43912</v>
      </c>
      <c r="L3227" s="1" t="s">
        <v>4212</v>
      </c>
      <c r="M3227" s="1" t="str">
        <f t="shared" si="250"/>
        <v>Agricultural Extension</v>
      </c>
      <c r="N3227" s="1" t="s">
        <v>4205</v>
      </c>
      <c r="O3227" s="1" t="s">
        <v>4267</v>
      </c>
      <c r="P3227" s="1">
        <v>5892</v>
      </c>
      <c r="Q3227" s="1">
        <v>1512634</v>
      </c>
      <c r="R3227" s="1">
        <f t="shared" si="251"/>
        <v>49392</v>
      </c>
      <c r="S3227" s="4">
        <v>178325.95078760837</v>
      </c>
      <c r="T3227" s="4">
        <v>41066.196990541248</v>
      </c>
      <c r="U3227" s="1">
        <f t="shared" si="252"/>
        <v>1463242</v>
      </c>
      <c r="V3227" s="4">
        <f t="shared" si="253"/>
        <v>1293241.8522218503</v>
      </c>
      <c r="W3227" s="1" t="str">
        <f t="shared" si="254"/>
        <v>Favourable</v>
      </c>
    </row>
    <row r="3228" spans="1:23" x14ac:dyDescent="0.25">
      <c r="A3228" s="1"/>
      <c r="B3228" s="1"/>
      <c r="C3228" s="1"/>
      <c r="D3228" s="1"/>
      <c r="E3228" s="1" t="s">
        <v>7712</v>
      </c>
      <c r="F3228" s="2">
        <v>44714</v>
      </c>
      <c r="G3228" s="3">
        <v>50352</v>
      </c>
      <c r="H3228" s="1"/>
      <c r="I3228" s="1"/>
      <c r="J3228" s="1" t="s">
        <v>9103</v>
      </c>
      <c r="K3228" s="2">
        <v>44545</v>
      </c>
      <c r="L3228" s="1" t="s">
        <v>4227</v>
      </c>
      <c r="M3228" s="1" t="str">
        <f t="shared" si="250"/>
        <v>Infrastructure</v>
      </c>
      <c r="N3228" s="1" t="s">
        <v>4222</v>
      </c>
      <c r="O3228" s="1" t="s">
        <v>4338</v>
      </c>
      <c r="P3228" s="1">
        <v>5995</v>
      </c>
      <c r="Q3228" s="1">
        <v>1493045</v>
      </c>
      <c r="R3228" s="1">
        <f t="shared" si="251"/>
        <v>0</v>
      </c>
      <c r="S3228" s="4">
        <v>611426.50930389343</v>
      </c>
      <c r="T3228" s="4">
        <v>221236.04245885511</v>
      </c>
      <c r="U3228" s="1">
        <f t="shared" si="252"/>
        <v>1493045</v>
      </c>
      <c r="V3228" s="4">
        <f t="shared" si="253"/>
        <v>660382.44823725149</v>
      </c>
      <c r="W3228" s="1" t="str">
        <f t="shared" si="254"/>
        <v>Favourable</v>
      </c>
    </row>
    <row r="3229" spans="1:23" x14ac:dyDescent="0.25">
      <c r="A3229" s="1"/>
      <c r="B3229" s="1"/>
      <c r="C3229" s="1"/>
      <c r="D3229" s="1"/>
      <c r="E3229" s="1" t="s">
        <v>9104</v>
      </c>
      <c r="F3229" s="2">
        <v>44439</v>
      </c>
      <c r="G3229" s="3">
        <v>48736</v>
      </c>
      <c r="H3229" s="1"/>
      <c r="I3229" s="1"/>
      <c r="J3229" s="1" t="s">
        <v>9105</v>
      </c>
      <c r="K3229" s="2">
        <v>44098</v>
      </c>
      <c r="L3229" s="1" t="s">
        <v>4200</v>
      </c>
      <c r="M3229" s="1" t="str">
        <f t="shared" si="250"/>
        <v>Social Services</v>
      </c>
      <c r="N3229" s="1" t="s">
        <v>4222</v>
      </c>
      <c r="O3229" s="1" t="s">
        <v>4276</v>
      </c>
      <c r="P3229" s="1">
        <v>8195</v>
      </c>
      <c r="Q3229" s="1">
        <v>2374126</v>
      </c>
      <c r="R3229" s="1">
        <f t="shared" si="251"/>
        <v>37296</v>
      </c>
      <c r="S3229" s="4">
        <v>1266958.6504093246</v>
      </c>
      <c r="T3229" s="4">
        <v>507262.21646374912</v>
      </c>
      <c r="U3229" s="1">
        <f t="shared" si="252"/>
        <v>2336830</v>
      </c>
      <c r="V3229" s="4">
        <f t="shared" si="253"/>
        <v>599905.13312692638</v>
      </c>
      <c r="W3229" s="1" t="str">
        <f t="shared" si="254"/>
        <v>Favourable</v>
      </c>
    </row>
    <row r="3230" spans="1:23" x14ac:dyDescent="0.25">
      <c r="A3230" s="1"/>
      <c r="B3230" s="1"/>
      <c r="C3230" s="1"/>
      <c r="D3230" s="1"/>
      <c r="E3230" s="1" t="s">
        <v>9106</v>
      </c>
      <c r="F3230" s="2">
        <v>45330</v>
      </c>
      <c r="G3230" s="3">
        <v>50865</v>
      </c>
      <c r="H3230" s="1"/>
      <c r="I3230" s="1"/>
      <c r="J3230" s="1" t="s">
        <v>9107</v>
      </c>
      <c r="K3230" s="2">
        <v>44470</v>
      </c>
      <c r="L3230" s="1" t="s">
        <v>4207</v>
      </c>
      <c r="M3230" s="1" t="str">
        <f t="shared" si="250"/>
        <v>Social Services</v>
      </c>
      <c r="N3230" s="1" t="s">
        <v>4222</v>
      </c>
      <c r="O3230" s="1" t="s">
        <v>4206</v>
      </c>
      <c r="P3230" s="1">
        <v>5847</v>
      </c>
      <c r="Q3230" s="1">
        <v>1008407</v>
      </c>
      <c r="R3230" s="1">
        <f t="shared" si="251"/>
        <v>0</v>
      </c>
      <c r="S3230" s="4">
        <v>625849.69339178759</v>
      </c>
      <c r="T3230" s="4">
        <v>102697.02009250398</v>
      </c>
      <c r="U3230" s="1">
        <f t="shared" si="252"/>
        <v>1008407</v>
      </c>
      <c r="V3230" s="4">
        <f t="shared" si="253"/>
        <v>279860.28651570843</v>
      </c>
      <c r="W3230" s="1" t="str">
        <f t="shared" si="254"/>
        <v>Favourable</v>
      </c>
    </row>
    <row r="3231" spans="1:23" x14ac:dyDescent="0.25">
      <c r="A3231" s="1"/>
      <c r="B3231" s="1"/>
      <c r="C3231" s="1"/>
      <c r="D3231" s="1"/>
      <c r="E3231" s="1" t="s">
        <v>9024</v>
      </c>
      <c r="F3231" s="2">
        <v>44044</v>
      </c>
      <c r="G3231" s="3">
        <v>53926</v>
      </c>
      <c r="H3231" s="1"/>
      <c r="I3231" s="1"/>
      <c r="J3231" s="1" t="s">
        <v>7868</v>
      </c>
      <c r="K3231" s="2">
        <v>44822</v>
      </c>
      <c r="L3231" s="1" t="s">
        <v>4207</v>
      </c>
      <c r="M3231" s="1" t="str">
        <f t="shared" si="250"/>
        <v>Social Services</v>
      </c>
      <c r="N3231" s="1" t="s">
        <v>4205</v>
      </c>
      <c r="O3231" s="1" t="s">
        <v>4388</v>
      </c>
      <c r="P3231" s="1">
        <v>6900</v>
      </c>
      <c r="Q3231" s="1">
        <v>452123</v>
      </c>
      <c r="R3231" s="1">
        <f t="shared" si="251"/>
        <v>18783</v>
      </c>
      <c r="S3231" s="4">
        <v>117770.55183335597</v>
      </c>
      <c r="T3231" s="4">
        <v>30009.153991309868</v>
      </c>
      <c r="U3231" s="1">
        <f t="shared" si="252"/>
        <v>433340</v>
      </c>
      <c r="V3231" s="4">
        <f t="shared" si="253"/>
        <v>304343.29417533416</v>
      </c>
      <c r="W3231" s="1" t="str">
        <f t="shared" si="254"/>
        <v>Favourable</v>
      </c>
    </row>
    <row r="3232" spans="1:23" x14ac:dyDescent="0.25">
      <c r="A3232" s="1"/>
      <c r="B3232" s="1"/>
      <c r="C3232" s="1"/>
      <c r="D3232" s="1"/>
      <c r="E3232" s="1" t="s">
        <v>8974</v>
      </c>
      <c r="F3232" s="2">
        <v>43965</v>
      </c>
      <c r="G3232" s="3">
        <v>27726</v>
      </c>
      <c r="H3232" s="1"/>
      <c r="I3232" s="1"/>
      <c r="J3232" s="1" t="s">
        <v>9108</v>
      </c>
      <c r="K3232" s="2">
        <v>44864</v>
      </c>
      <c r="L3232" s="1" t="s">
        <v>4207</v>
      </c>
      <c r="M3232" s="1" t="str">
        <f t="shared" si="250"/>
        <v>Social Services</v>
      </c>
      <c r="N3232" s="1" t="s">
        <v>4205</v>
      </c>
      <c r="O3232" s="1" t="s">
        <v>4267</v>
      </c>
      <c r="P3232" s="1">
        <v>8276</v>
      </c>
      <c r="Q3232" s="1">
        <v>1048255</v>
      </c>
      <c r="R3232" s="1">
        <f t="shared" si="251"/>
        <v>26851</v>
      </c>
      <c r="S3232" s="4">
        <v>638163.08299877017</v>
      </c>
      <c r="T3232" s="4">
        <v>127001.64012550878</v>
      </c>
      <c r="U3232" s="1">
        <f t="shared" si="252"/>
        <v>1021404</v>
      </c>
      <c r="V3232" s="4">
        <f t="shared" si="253"/>
        <v>283090.27687572106</v>
      </c>
      <c r="W3232" s="1" t="str">
        <f t="shared" si="254"/>
        <v>Favourable</v>
      </c>
    </row>
    <row r="3233" spans="1:23" x14ac:dyDescent="0.25">
      <c r="A3233" s="1"/>
      <c r="B3233" s="1"/>
      <c r="C3233" s="1"/>
      <c r="D3233" s="1"/>
      <c r="E3233" s="1" t="s">
        <v>4901</v>
      </c>
      <c r="F3233" s="2">
        <v>45063</v>
      </c>
      <c r="G3233" s="3">
        <v>58269</v>
      </c>
      <c r="H3233" s="1"/>
      <c r="I3233" s="1"/>
      <c r="J3233" s="1" t="s">
        <v>7056</v>
      </c>
      <c r="K3233" s="2">
        <v>43890</v>
      </c>
      <c r="L3233" s="1" t="s">
        <v>4204</v>
      </c>
      <c r="M3233" s="1" t="str">
        <f t="shared" si="250"/>
        <v>Education</v>
      </c>
      <c r="N3233" s="1" t="s">
        <v>4210</v>
      </c>
      <c r="O3233" s="1" t="s">
        <v>4374</v>
      </c>
      <c r="P3233" s="1">
        <v>6151</v>
      </c>
      <c r="Q3233" s="1">
        <v>1177600</v>
      </c>
      <c r="R3233" s="1">
        <f t="shared" si="251"/>
        <v>46683</v>
      </c>
      <c r="S3233" s="4">
        <v>81788.655143641357</v>
      </c>
      <c r="T3233" s="4">
        <v>355781.13859946397</v>
      </c>
      <c r="U3233" s="1">
        <f t="shared" si="252"/>
        <v>1130917</v>
      </c>
      <c r="V3233" s="4">
        <f t="shared" si="253"/>
        <v>740030.20625689463</v>
      </c>
      <c r="W3233" s="1" t="str">
        <f t="shared" si="254"/>
        <v>Favourable</v>
      </c>
    </row>
    <row r="3234" spans="1:23" x14ac:dyDescent="0.25">
      <c r="A3234" s="1"/>
      <c r="B3234" s="1"/>
      <c r="C3234" s="1"/>
      <c r="D3234" s="1"/>
      <c r="E3234" s="1" t="s">
        <v>9109</v>
      </c>
      <c r="F3234" s="2">
        <v>44335</v>
      </c>
      <c r="G3234" s="3">
        <v>54179</v>
      </c>
      <c r="H3234" s="1"/>
      <c r="I3234" s="1"/>
      <c r="J3234" s="1" t="s">
        <v>8601</v>
      </c>
      <c r="K3234" s="2">
        <v>45229</v>
      </c>
      <c r="L3234" s="1" t="s">
        <v>4227</v>
      </c>
      <c r="M3234" s="1" t="str">
        <f t="shared" si="250"/>
        <v>Infrastructure</v>
      </c>
      <c r="N3234" s="1" t="s">
        <v>4222</v>
      </c>
      <c r="O3234" s="1" t="s">
        <v>4247</v>
      </c>
      <c r="P3234" s="1">
        <v>7686</v>
      </c>
      <c r="Q3234" s="1">
        <v>2310951</v>
      </c>
      <c r="R3234" s="1">
        <f t="shared" si="251"/>
        <v>18783</v>
      </c>
      <c r="S3234" s="4">
        <v>618026.63434435392</v>
      </c>
      <c r="T3234" s="4">
        <v>674578.73793192848</v>
      </c>
      <c r="U3234" s="1">
        <f t="shared" si="252"/>
        <v>2292168</v>
      </c>
      <c r="V3234" s="4">
        <f t="shared" si="253"/>
        <v>1018345.6277237176</v>
      </c>
      <c r="W3234" s="1" t="str">
        <f t="shared" si="254"/>
        <v>Favourable</v>
      </c>
    </row>
    <row r="3235" spans="1:23" x14ac:dyDescent="0.25">
      <c r="A3235" s="1"/>
      <c r="B3235" s="1"/>
      <c r="C3235" s="1"/>
      <c r="D3235" s="1"/>
      <c r="E3235" s="1" t="s">
        <v>9110</v>
      </c>
      <c r="F3235" s="2">
        <v>44648</v>
      </c>
      <c r="G3235" s="3">
        <v>46667</v>
      </c>
      <c r="H3235" s="1"/>
      <c r="I3235" s="1"/>
      <c r="J3235" s="1" t="s">
        <v>9111</v>
      </c>
      <c r="K3235" s="2">
        <v>44975</v>
      </c>
      <c r="L3235" s="1" t="s">
        <v>4204</v>
      </c>
      <c r="M3235" s="1" t="str">
        <f t="shared" si="250"/>
        <v>Education</v>
      </c>
      <c r="N3235" s="1" t="s">
        <v>4222</v>
      </c>
      <c r="O3235" s="1" t="s">
        <v>4301</v>
      </c>
      <c r="P3235" s="1">
        <v>5791</v>
      </c>
      <c r="Q3235" s="1">
        <v>1402014</v>
      </c>
      <c r="R3235" s="1">
        <f t="shared" si="251"/>
        <v>18953</v>
      </c>
      <c r="S3235" s="4">
        <v>627600.4401559633</v>
      </c>
      <c r="T3235" s="4">
        <v>214171.08961284556</v>
      </c>
      <c r="U3235" s="1">
        <f t="shared" si="252"/>
        <v>1383061</v>
      </c>
      <c r="V3235" s="4">
        <f t="shared" si="253"/>
        <v>560242.47023119114</v>
      </c>
      <c r="W3235" s="1" t="str">
        <f t="shared" si="254"/>
        <v>Favourable</v>
      </c>
    </row>
    <row r="3236" spans="1:23" x14ac:dyDescent="0.25">
      <c r="A3236" s="1"/>
      <c r="B3236" s="1"/>
      <c r="C3236" s="1"/>
      <c r="D3236" s="1"/>
      <c r="E3236" s="1" t="s">
        <v>9112</v>
      </c>
      <c r="F3236" s="2">
        <v>44391</v>
      </c>
      <c r="G3236" s="3">
        <v>28222</v>
      </c>
      <c r="H3236" s="1"/>
      <c r="I3236" s="1"/>
      <c r="J3236" s="1" t="s">
        <v>9113</v>
      </c>
      <c r="K3236" s="2">
        <v>44248</v>
      </c>
      <c r="L3236" s="1" t="s">
        <v>4212</v>
      </c>
      <c r="M3236" s="1" t="str">
        <f t="shared" si="250"/>
        <v>Agricultural Extension</v>
      </c>
      <c r="N3236" s="1" t="s">
        <v>4205</v>
      </c>
      <c r="O3236" s="1" t="s">
        <v>4338</v>
      </c>
      <c r="P3236" s="1">
        <v>6506</v>
      </c>
      <c r="Q3236" s="1">
        <v>522512</v>
      </c>
      <c r="R3236" s="1">
        <f t="shared" si="251"/>
        <v>0</v>
      </c>
      <c r="S3236" s="4">
        <v>120024.77000755165</v>
      </c>
      <c r="T3236" s="4">
        <v>62359.000990073582</v>
      </c>
      <c r="U3236" s="1">
        <f t="shared" si="252"/>
        <v>522512</v>
      </c>
      <c r="V3236" s="4">
        <f t="shared" si="253"/>
        <v>340128.22900237481</v>
      </c>
      <c r="W3236" s="1" t="str">
        <f t="shared" si="254"/>
        <v>Favourable</v>
      </c>
    </row>
    <row r="3237" spans="1:23" x14ac:dyDescent="0.25">
      <c r="A3237" s="1"/>
      <c r="B3237" s="1"/>
      <c r="C3237" s="1"/>
      <c r="D3237" s="1"/>
      <c r="E3237" s="1" t="s">
        <v>9114</v>
      </c>
      <c r="F3237" s="2">
        <v>45125</v>
      </c>
      <c r="G3237" s="3">
        <v>54331</v>
      </c>
      <c r="H3237" s="1"/>
      <c r="I3237" s="1"/>
      <c r="J3237" s="1" t="s">
        <v>7601</v>
      </c>
      <c r="K3237" s="2">
        <v>44073</v>
      </c>
      <c r="L3237" s="1" t="s">
        <v>4200</v>
      </c>
      <c r="M3237" s="1" t="str">
        <f t="shared" si="250"/>
        <v>Social Services</v>
      </c>
      <c r="N3237" s="1" t="s">
        <v>4205</v>
      </c>
      <c r="O3237" s="1" t="s">
        <v>4253</v>
      </c>
      <c r="P3237" s="1">
        <v>6523</v>
      </c>
      <c r="Q3237" s="1">
        <v>1187539</v>
      </c>
      <c r="R3237" s="1">
        <f t="shared" si="251"/>
        <v>10632</v>
      </c>
      <c r="S3237" s="4">
        <v>774953.82077418419</v>
      </c>
      <c r="T3237" s="4">
        <v>178356.36191440013</v>
      </c>
      <c r="U3237" s="1">
        <f t="shared" si="252"/>
        <v>1176907</v>
      </c>
      <c r="V3237" s="4">
        <f t="shared" si="253"/>
        <v>234228.81731141568</v>
      </c>
      <c r="W3237" s="1" t="str">
        <f t="shared" si="254"/>
        <v>Favourable</v>
      </c>
    </row>
    <row r="3238" spans="1:23" x14ac:dyDescent="0.25">
      <c r="A3238" s="1"/>
      <c r="B3238" s="1"/>
      <c r="C3238" s="1"/>
      <c r="D3238" s="1"/>
      <c r="E3238" s="1" t="s">
        <v>5497</v>
      </c>
      <c r="F3238" s="2">
        <v>44528</v>
      </c>
      <c r="G3238" s="3">
        <v>38055</v>
      </c>
      <c r="H3238" s="1"/>
      <c r="I3238" s="1"/>
      <c r="J3238" s="1" t="s">
        <v>9115</v>
      </c>
      <c r="K3238" s="2">
        <v>44023</v>
      </c>
      <c r="L3238" s="1" t="s">
        <v>4207</v>
      </c>
      <c r="M3238" s="1" t="str">
        <f t="shared" si="250"/>
        <v>Social Services</v>
      </c>
      <c r="N3238" s="1" t="s">
        <v>4222</v>
      </c>
      <c r="O3238" s="1" t="s">
        <v>4217</v>
      </c>
      <c r="P3238" s="1">
        <v>8053</v>
      </c>
      <c r="Q3238" s="1">
        <v>1871828</v>
      </c>
      <c r="R3238" s="1">
        <f t="shared" si="251"/>
        <v>0</v>
      </c>
      <c r="S3238" s="4">
        <v>1507742.3464512371</v>
      </c>
      <c r="T3238" s="4">
        <v>376499.19940748712</v>
      </c>
      <c r="U3238" s="1">
        <f t="shared" si="252"/>
        <v>1871828</v>
      </c>
      <c r="V3238" s="4">
        <f t="shared" si="253"/>
        <v>-12413.545858724276</v>
      </c>
      <c r="W3238" s="1" t="str">
        <f t="shared" si="254"/>
        <v>Adverse</v>
      </c>
    </row>
    <row r="3239" spans="1:23" x14ac:dyDescent="0.25">
      <c r="A3239" s="1"/>
      <c r="B3239" s="1"/>
      <c r="C3239" s="1"/>
      <c r="D3239" s="1"/>
      <c r="E3239" s="1" t="s">
        <v>8896</v>
      </c>
      <c r="F3239" s="2">
        <v>44825</v>
      </c>
      <c r="G3239" s="3">
        <v>31894</v>
      </c>
      <c r="H3239" s="1"/>
      <c r="I3239" s="1"/>
      <c r="J3239" s="1" t="s">
        <v>9116</v>
      </c>
      <c r="K3239" s="2">
        <v>43839</v>
      </c>
      <c r="L3239" s="1" t="s">
        <v>4207</v>
      </c>
      <c r="M3239" s="1" t="str">
        <f t="shared" si="250"/>
        <v>Social Services</v>
      </c>
      <c r="N3239" s="1" t="s">
        <v>4205</v>
      </c>
      <c r="O3239" s="1" t="s">
        <v>4361</v>
      </c>
      <c r="P3239" s="1">
        <v>9033</v>
      </c>
      <c r="Q3239" s="1">
        <v>1304644</v>
      </c>
      <c r="R3239" s="1">
        <f t="shared" si="251"/>
        <v>0</v>
      </c>
      <c r="S3239" s="4">
        <v>299028.16083672224</v>
      </c>
      <c r="T3239" s="4">
        <v>263479.46320114122</v>
      </c>
      <c r="U3239" s="1">
        <f t="shared" si="252"/>
        <v>1304644</v>
      </c>
      <c r="V3239" s="4">
        <f t="shared" si="253"/>
        <v>742136.37596213655</v>
      </c>
      <c r="W3239" s="1" t="str">
        <f t="shared" si="254"/>
        <v>Favourable</v>
      </c>
    </row>
    <row r="3240" spans="1:23" x14ac:dyDescent="0.25">
      <c r="A3240" s="1"/>
      <c r="B3240" s="1"/>
      <c r="C3240" s="1"/>
      <c r="D3240" s="1"/>
      <c r="E3240" s="1" t="s">
        <v>6275</v>
      </c>
      <c r="F3240" s="2">
        <v>45304</v>
      </c>
      <c r="G3240" s="3">
        <v>43149</v>
      </c>
      <c r="H3240" s="1"/>
      <c r="I3240" s="1"/>
      <c r="J3240" s="1" t="s">
        <v>9117</v>
      </c>
      <c r="K3240" s="2">
        <v>44129</v>
      </c>
      <c r="L3240" s="1" t="s">
        <v>4200</v>
      </c>
      <c r="M3240" s="1" t="str">
        <f t="shared" si="250"/>
        <v>Social Services</v>
      </c>
      <c r="N3240" s="1" t="s">
        <v>4222</v>
      </c>
      <c r="O3240" s="1" t="s">
        <v>4388</v>
      </c>
      <c r="P3240" s="1">
        <v>7205</v>
      </c>
      <c r="Q3240" s="1">
        <v>2363472</v>
      </c>
      <c r="R3240" s="1">
        <f t="shared" si="251"/>
        <v>0</v>
      </c>
      <c r="S3240" s="4">
        <v>2135346.0694259307</v>
      </c>
      <c r="T3240" s="4">
        <v>265381.54307976743</v>
      </c>
      <c r="U3240" s="1">
        <f t="shared" si="252"/>
        <v>2363472</v>
      </c>
      <c r="V3240" s="4">
        <f t="shared" si="253"/>
        <v>-37255.612505698111</v>
      </c>
      <c r="W3240" s="1" t="str">
        <f t="shared" si="254"/>
        <v>Adverse</v>
      </c>
    </row>
    <row r="3241" spans="1:23" x14ac:dyDescent="0.25">
      <c r="A3241" s="1"/>
      <c r="B3241" s="1"/>
      <c r="C3241" s="1"/>
      <c r="D3241" s="1"/>
      <c r="E3241" s="1" t="s">
        <v>9118</v>
      </c>
      <c r="F3241" s="2">
        <v>44745</v>
      </c>
      <c r="G3241" s="3">
        <v>31727</v>
      </c>
      <c r="H3241" s="1"/>
      <c r="I3241" s="1"/>
      <c r="J3241" s="1" t="s">
        <v>9119</v>
      </c>
      <c r="K3241" s="2">
        <v>45125</v>
      </c>
      <c r="L3241" s="1" t="s">
        <v>4204</v>
      </c>
      <c r="M3241" s="1" t="str">
        <f t="shared" si="250"/>
        <v>Education</v>
      </c>
      <c r="N3241" s="1" t="s">
        <v>4205</v>
      </c>
      <c r="O3241" s="1" t="s">
        <v>4301</v>
      </c>
      <c r="P3241" s="1">
        <v>5811</v>
      </c>
      <c r="Q3241" s="1">
        <v>1809961</v>
      </c>
      <c r="R3241" s="1">
        <f t="shared" si="251"/>
        <v>14014</v>
      </c>
      <c r="S3241" s="4">
        <v>706777.19371067802</v>
      </c>
      <c r="T3241" s="4">
        <v>190411.27641594526</v>
      </c>
      <c r="U3241" s="1">
        <f t="shared" si="252"/>
        <v>1795947</v>
      </c>
      <c r="V3241" s="4">
        <f t="shared" si="253"/>
        <v>912772.52987337671</v>
      </c>
      <c r="W3241" s="1" t="str">
        <f t="shared" si="254"/>
        <v>Favourable</v>
      </c>
    </row>
    <row r="3242" spans="1:23" x14ac:dyDescent="0.25">
      <c r="A3242" s="1"/>
      <c r="B3242" s="1"/>
      <c r="C3242" s="1"/>
      <c r="D3242" s="1"/>
      <c r="E3242" s="1" t="s">
        <v>9120</v>
      </c>
      <c r="F3242" s="2">
        <v>44386</v>
      </c>
      <c r="G3242" s="3">
        <v>51193</v>
      </c>
      <c r="H3242" s="1"/>
      <c r="I3242" s="1"/>
      <c r="J3242" s="1" t="s">
        <v>9121</v>
      </c>
      <c r="K3242" s="2">
        <v>44266</v>
      </c>
      <c r="L3242" s="1" t="s">
        <v>4207</v>
      </c>
      <c r="M3242" s="1" t="str">
        <f t="shared" si="250"/>
        <v>Social Services</v>
      </c>
      <c r="N3242" s="1" t="s">
        <v>4205</v>
      </c>
      <c r="O3242" s="1" t="s">
        <v>4259</v>
      </c>
      <c r="P3242" s="1">
        <v>9178</v>
      </c>
      <c r="Q3242" s="1">
        <v>2162142</v>
      </c>
      <c r="R3242" s="1">
        <f t="shared" si="251"/>
        <v>0</v>
      </c>
      <c r="S3242" s="4">
        <v>1689570.5634398134</v>
      </c>
      <c r="T3242" s="4">
        <v>451290.12353756692</v>
      </c>
      <c r="U3242" s="1">
        <f t="shared" si="252"/>
        <v>2162142</v>
      </c>
      <c r="V3242" s="4">
        <f t="shared" si="253"/>
        <v>21281.313022619579</v>
      </c>
      <c r="W3242" s="1" t="str">
        <f t="shared" si="254"/>
        <v>Favourable</v>
      </c>
    </row>
    <row r="3243" spans="1:23" x14ac:dyDescent="0.25">
      <c r="A3243" s="1"/>
      <c r="B3243" s="1"/>
      <c r="C3243" s="1"/>
      <c r="D3243" s="1"/>
      <c r="E3243" s="1" t="s">
        <v>9122</v>
      </c>
      <c r="F3243" s="2">
        <v>45257</v>
      </c>
      <c r="G3243" s="3">
        <v>34174</v>
      </c>
      <c r="H3243" s="1"/>
      <c r="I3243" s="1"/>
      <c r="J3243" s="1" t="s">
        <v>7858</v>
      </c>
      <c r="K3243" s="2">
        <v>45349</v>
      </c>
      <c r="L3243" s="1" t="s">
        <v>4227</v>
      </c>
      <c r="M3243" s="1" t="str">
        <f t="shared" si="250"/>
        <v>Infrastructure</v>
      </c>
      <c r="N3243" s="1" t="s">
        <v>4222</v>
      </c>
      <c r="O3243" s="1" t="s">
        <v>4286</v>
      </c>
      <c r="P3243" s="1">
        <v>8045</v>
      </c>
      <c r="Q3243" s="1">
        <v>358565</v>
      </c>
      <c r="R3243" s="1">
        <f t="shared" si="251"/>
        <v>45486</v>
      </c>
      <c r="S3243" s="4">
        <v>112878.90303021623</v>
      </c>
      <c r="T3243" s="4">
        <v>2062.7890203103211</v>
      </c>
      <c r="U3243" s="1">
        <f t="shared" si="252"/>
        <v>313079</v>
      </c>
      <c r="V3243" s="4">
        <f t="shared" si="253"/>
        <v>243623.30794947344</v>
      </c>
      <c r="W3243" s="1" t="str">
        <f t="shared" si="254"/>
        <v>Favourable</v>
      </c>
    </row>
    <row r="3244" spans="1:23" x14ac:dyDescent="0.25">
      <c r="A3244" s="1"/>
      <c r="B3244" s="1"/>
      <c r="C3244" s="1"/>
      <c r="D3244" s="1"/>
      <c r="E3244" s="1" t="s">
        <v>9123</v>
      </c>
      <c r="F3244" s="2">
        <v>44980</v>
      </c>
      <c r="G3244" s="3">
        <v>45197</v>
      </c>
      <c r="H3244" s="1"/>
      <c r="I3244" s="1"/>
      <c r="J3244" s="1" t="s">
        <v>9124</v>
      </c>
      <c r="K3244" s="2">
        <v>44905</v>
      </c>
      <c r="L3244" s="1" t="s">
        <v>4212</v>
      </c>
      <c r="M3244" s="1" t="str">
        <f t="shared" si="250"/>
        <v>Agricultural Extension</v>
      </c>
      <c r="N3244" s="1" t="s">
        <v>4205</v>
      </c>
      <c r="O3244" s="1" t="s">
        <v>4335</v>
      </c>
      <c r="P3244" s="1">
        <v>9434</v>
      </c>
      <c r="Q3244" s="1">
        <v>1909308</v>
      </c>
      <c r="R3244" s="1">
        <f t="shared" si="251"/>
        <v>0</v>
      </c>
      <c r="S3244" s="4">
        <v>1778984.332684533</v>
      </c>
      <c r="T3244" s="4">
        <v>157248.71206560411</v>
      </c>
      <c r="U3244" s="1">
        <f t="shared" si="252"/>
        <v>1909308</v>
      </c>
      <c r="V3244" s="4">
        <f t="shared" si="253"/>
        <v>-26925.044750137022</v>
      </c>
      <c r="W3244" s="1" t="str">
        <f t="shared" si="254"/>
        <v>Adverse</v>
      </c>
    </row>
    <row r="3245" spans="1:23" x14ac:dyDescent="0.25">
      <c r="A3245" s="1"/>
      <c r="B3245" s="1"/>
      <c r="C3245" s="1"/>
      <c r="D3245" s="1"/>
      <c r="E3245" s="1" t="s">
        <v>9125</v>
      </c>
      <c r="F3245" s="2">
        <v>44999</v>
      </c>
      <c r="G3245" s="3">
        <v>44705</v>
      </c>
      <c r="H3245" s="1"/>
      <c r="I3245" s="1"/>
      <c r="J3245" s="1" t="s">
        <v>9126</v>
      </c>
      <c r="K3245" s="2">
        <v>45308</v>
      </c>
      <c r="L3245" s="1" t="s">
        <v>4200</v>
      </c>
      <c r="M3245" s="1" t="str">
        <f t="shared" si="250"/>
        <v>Social Services</v>
      </c>
      <c r="N3245" s="1" t="s">
        <v>4205</v>
      </c>
      <c r="O3245" s="1" t="s">
        <v>4237</v>
      </c>
      <c r="P3245" s="1">
        <v>8027</v>
      </c>
      <c r="Q3245" s="1">
        <v>1753988</v>
      </c>
      <c r="R3245" s="1">
        <f t="shared" si="251"/>
        <v>0</v>
      </c>
      <c r="S3245" s="4">
        <v>1547496.3642865506</v>
      </c>
      <c r="T3245" s="4">
        <v>326882.05069804413</v>
      </c>
      <c r="U3245" s="1">
        <f t="shared" si="252"/>
        <v>1753988</v>
      </c>
      <c r="V3245" s="4">
        <f t="shared" si="253"/>
        <v>-120390.41498459456</v>
      </c>
      <c r="W3245" s="1" t="str">
        <f t="shared" si="254"/>
        <v>Adverse</v>
      </c>
    </row>
    <row r="3246" spans="1:23" x14ac:dyDescent="0.25">
      <c r="A3246" s="1"/>
      <c r="B3246" s="1"/>
      <c r="C3246" s="1"/>
      <c r="D3246" s="1"/>
      <c r="E3246" s="1" t="s">
        <v>9127</v>
      </c>
      <c r="F3246" s="2">
        <v>44500</v>
      </c>
      <c r="G3246" s="3">
        <v>20352</v>
      </c>
      <c r="H3246" s="1"/>
      <c r="I3246" s="1"/>
      <c r="J3246" s="1" t="s">
        <v>9128</v>
      </c>
      <c r="K3246" s="2">
        <v>44668</v>
      </c>
      <c r="L3246" s="1" t="s">
        <v>4207</v>
      </c>
      <c r="M3246" s="1" t="str">
        <f t="shared" si="250"/>
        <v>Social Services</v>
      </c>
      <c r="N3246" s="1" t="s">
        <v>4205</v>
      </c>
      <c r="O3246" s="1" t="s">
        <v>4279</v>
      </c>
      <c r="P3246" s="1">
        <v>7634</v>
      </c>
      <c r="Q3246" s="1">
        <v>621733</v>
      </c>
      <c r="R3246" s="1">
        <f t="shared" si="251"/>
        <v>0</v>
      </c>
      <c r="S3246" s="4">
        <v>278544.58230375487</v>
      </c>
      <c r="T3246" s="4">
        <v>154827.6256240092</v>
      </c>
      <c r="U3246" s="1">
        <f t="shared" si="252"/>
        <v>621733</v>
      </c>
      <c r="V3246" s="4">
        <f t="shared" si="253"/>
        <v>188360.79207223596</v>
      </c>
      <c r="W3246" s="1" t="str">
        <f t="shared" si="254"/>
        <v>Favourable</v>
      </c>
    </row>
    <row r="3247" spans="1:23" x14ac:dyDescent="0.25">
      <c r="A3247" s="1"/>
      <c r="B3247" s="1"/>
      <c r="C3247" s="1"/>
      <c r="D3247" s="1"/>
      <c r="E3247" s="1" t="s">
        <v>9129</v>
      </c>
      <c r="F3247" s="2">
        <v>44019</v>
      </c>
      <c r="G3247" s="3">
        <v>55605</v>
      </c>
      <c r="H3247" s="1"/>
      <c r="I3247" s="1"/>
      <c r="J3247" s="1" t="s">
        <v>6898</v>
      </c>
      <c r="K3247" s="2">
        <v>44316</v>
      </c>
      <c r="L3247" s="1" t="s">
        <v>4227</v>
      </c>
      <c r="M3247" s="1" t="str">
        <f t="shared" si="250"/>
        <v>Infrastructure</v>
      </c>
      <c r="N3247" s="1" t="s">
        <v>4222</v>
      </c>
      <c r="O3247" s="1" t="s">
        <v>4295</v>
      </c>
      <c r="P3247" s="1">
        <v>7360</v>
      </c>
      <c r="Q3247" s="1">
        <v>2083452</v>
      </c>
      <c r="R3247" s="1">
        <f t="shared" si="251"/>
        <v>15269</v>
      </c>
      <c r="S3247" s="4">
        <v>604873.33751203236</v>
      </c>
      <c r="T3247" s="4">
        <v>650781.69108785107</v>
      </c>
      <c r="U3247" s="1">
        <f t="shared" si="252"/>
        <v>2068183</v>
      </c>
      <c r="V3247" s="4">
        <f t="shared" si="253"/>
        <v>827796.97140011657</v>
      </c>
      <c r="W3247" s="1" t="str">
        <f t="shared" si="254"/>
        <v>Favourable</v>
      </c>
    </row>
    <row r="3248" spans="1:23" x14ac:dyDescent="0.25">
      <c r="A3248" s="1"/>
      <c r="B3248" s="1"/>
      <c r="C3248" s="1"/>
      <c r="D3248" s="1"/>
      <c r="E3248" s="1" t="s">
        <v>9130</v>
      </c>
      <c r="F3248" s="2">
        <v>44881</v>
      </c>
      <c r="G3248" s="3">
        <v>17271</v>
      </c>
      <c r="H3248" s="1"/>
      <c r="I3248" s="1"/>
      <c r="J3248" s="1" t="s">
        <v>9131</v>
      </c>
      <c r="K3248" s="2">
        <v>45411</v>
      </c>
      <c r="L3248" s="1" t="s">
        <v>4200</v>
      </c>
      <c r="M3248" s="1" t="str">
        <f t="shared" si="250"/>
        <v>Social Services</v>
      </c>
      <c r="N3248" s="1" t="s">
        <v>4210</v>
      </c>
      <c r="O3248" s="1" t="s">
        <v>4301</v>
      </c>
      <c r="P3248" s="1">
        <v>8126</v>
      </c>
      <c r="Q3248" s="1">
        <v>812264</v>
      </c>
      <c r="R3248" s="1">
        <f t="shared" si="251"/>
        <v>0</v>
      </c>
      <c r="S3248" s="4">
        <v>462613.70413814555</v>
      </c>
      <c r="T3248" s="4">
        <v>218221.47919661494</v>
      </c>
      <c r="U3248" s="1">
        <f t="shared" si="252"/>
        <v>812264</v>
      </c>
      <c r="V3248" s="4">
        <f t="shared" si="253"/>
        <v>131428.81666523952</v>
      </c>
      <c r="W3248" s="1" t="str">
        <f t="shared" si="254"/>
        <v>Favourable</v>
      </c>
    </row>
    <row r="3249" spans="1:23" x14ac:dyDescent="0.25">
      <c r="A3249" s="1"/>
      <c r="B3249" s="1"/>
      <c r="C3249" s="1"/>
      <c r="D3249" s="1"/>
      <c r="E3249" s="1" t="s">
        <v>9132</v>
      </c>
      <c r="F3249" s="2">
        <v>44480</v>
      </c>
      <c r="G3249" s="3">
        <v>23798</v>
      </c>
      <c r="H3249" s="1"/>
      <c r="I3249" s="1"/>
      <c r="J3249" s="1" t="s">
        <v>6321</v>
      </c>
      <c r="K3249" s="2">
        <v>44125</v>
      </c>
      <c r="L3249" s="1" t="s">
        <v>4200</v>
      </c>
      <c r="M3249" s="1" t="str">
        <f t="shared" si="250"/>
        <v>Social Services</v>
      </c>
      <c r="N3249" s="1" t="s">
        <v>4205</v>
      </c>
      <c r="O3249" s="1" t="s">
        <v>4304</v>
      </c>
      <c r="P3249" s="1">
        <v>6128</v>
      </c>
      <c r="Q3249" s="1">
        <v>2453859</v>
      </c>
      <c r="R3249" s="1">
        <f t="shared" si="251"/>
        <v>32710</v>
      </c>
      <c r="S3249" s="4">
        <v>740926.66631602379</v>
      </c>
      <c r="T3249" s="4">
        <v>620108.71518452396</v>
      </c>
      <c r="U3249" s="1">
        <f t="shared" si="252"/>
        <v>2421149</v>
      </c>
      <c r="V3249" s="4">
        <f t="shared" si="253"/>
        <v>1092823.6184994522</v>
      </c>
      <c r="W3249" s="1" t="str">
        <f t="shared" si="254"/>
        <v>Favourable</v>
      </c>
    </row>
    <row r="3250" spans="1:23" x14ac:dyDescent="0.25">
      <c r="A3250" s="1"/>
      <c r="B3250" s="1"/>
      <c r="C3250" s="1"/>
      <c r="D3250" s="1"/>
      <c r="E3250" s="1" t="s">
        <v>9133</v>
      </c>
      <c r="F3250" s="2">
        <v>44267</v>
      </c>
      <c r="G3250" s="3">
        <v>17020</v>
      </c>
      <c r="H3250" s="1"/>
      <c r="I3250" s="1"/>
      <c r="J3250" s="1" t="s">
        <v>7290</v>
      </c>
      <c r="K3250" s="2">
        <v>45260</v>
      </c>
      <c r="L3250" s="1" t="s">
        <v>4227</v>
      </c>
      <c r="M3250" s="1" t="str">
        <f t="shared" si="250"/>
        <v>Infrastructure</v>
      </c>
      <c r="N3250" s="1" t="s">
        <v>4222</v>
      </c>
      <c r="O3250" s="1" t="s">
        <v>4325</v>
      </c>
      <c r="P3250" s="1">
        <v>8093</v>
      </c>
      <c r="Q3250" s="1">
        <v>1708740</v>
      </c>
      <c r="R3250" s="1">
        <f t="shared" si="251"/>
        <v>21077</v>
      </c>
      <c r="S3250" s="4">
        <v>844456.04538713361</v>
      </c>
      <c r="T3250" s="4">
        <v>375350.22488739487</v>
      </c>
      <c r="U3250" s="1">
        <f t="shared" si="252"/>
        <v>1687663</v>
      </c>
      <c r="V3250" s="4">
        <f t="shared" si="253"/>
        <v>488933.72972547146</v>
      </c>
      <c r="W3250" s="1" t="str">
        <f t="shared" si="254"/>
        <v>Favourable</v>
      </c>
    </row>
    <row r="3251" spans="1:23" x14ac:dyDescent="0.25">
      <c r="A3251" s="1"/>
      <c r="B3251" s="1"/>
      <c r="C3251" s="1"/>
      <c r="D3251" s="1"/>
      <c r="E3251" s="1" t="s">
        <v>6770</v>
      </c>
      <c r="F3251" s="2">
        <v>45079</v>
      </c>
      <c r="G3251" s="3">
        <v>40972</v>
      </c>
      <c r="H3251" s="1"/>
      <c r="I3251" s="1"/>
      <c r="J3251" s="1" t="s">
        <v>8979</v>
      </c>
      <c r="K3251" s="2">
        <v>45190</v>
      </c>
      <c r="L3251" s="1" t="s">
        <v>4200</v>
      </c>
      <c r="M3251" s="1" t="str">
        <f t="shared" si="250"/>
        <v>Social Services</v>
      </c>
      <c r="N3251" s="1" t="s">
        <v>4222</v>
      </c>
      <c r="O3251" s="1" t="s">
        <v>4273</v>
      </c>
      <c r="P3251" s="1">
        <v>8082</v>
      </c>
      <c r="Q3251" s="1">
        <v>1297141</v>
      </c>
      <c r="R3251" s="1">
        <f t="shared" si="251"/>
        <v>44038</v>
      </c>
      <c r="S3251" s="4">
        <v>53653.422212188925</v>
      </c>
      <c r="T3251" s="4">
        <v>195233.30478473287</v>
      </c>
      <c r="U3251" s="1">
        <f t="shared" si="252"/>
        <v>1253103</v>
      </c>
      <c r="V3251" s="4">
        <f t="shared" si="253"/>
        <v>1048254.2730030782</v>
      </c>
      <c r="W3251" s="1" t="str">
        <f t="shared" si="254"/>
        <v>Favourable</v>
      </c>
    </row>
    <row r="3252" spans="1:23" x14ac:dyDescent="0.25">
      <c r="A3252" s="1"/>
      <c r="B3252" s="1"/>
      <c r="C3252" s="1"/>
      <c r="D3252" s="1"/>
      <c r="E3252" s="1" t="s">
        <v>9134</v>
      </c>
      <c r="F3252" s="2">
        <v>44950</v>
      </c>
      <c r="G3252" s="3">
        <v>29782</v>
      </c>
      <c r="H3252" s="1"/>
      <c r="I3252" s="1"/>
      <c r="J3252" s="1" t="s">
        <v>7692</v>
      </c>
      <c r="K3252" s="2">
        <v>44068</v>
      </c>
      <c r="L3252" s="1" t="s">
        <v>4204</v>
      </c>
      <c r="M3252" s="1" t="str">
        <f t="shared" si="250"/>
        <v>Education</v>
      </c>
      <c r="N3252" s="1" t="s">
        <v>4210</v>
      </c>
      <c r="O3252" s="1" t="s">
        <v>4304</v>
      </c>
      <c r="P3252" s="1">
        <v>6302</v>
      </c>
      <c r="Q3252" s="1">
        <v>365178</v>
      </c>
      <c r="R3252" s="1">
        <f t="shared" si="251"/>
        <v>20316</v>
      </c>
      <c r="S3252" s="4">
        <v>335211.18907381664</v>
      </c>
      <c r="T3252" s="4">
        <v>77078.773021482222</v>
      </c>
      <c r="U3252" s="1">
        <f t="shared" si="252"/>
        <v>344862</v>
      </c>
      <c r="V3252" s="4">
        <f t="shared" si="253"/>
        <v>-47111.962095298863</v>
      </c>
      <c r="W3252" s="1" t="str">
        <f t="shared" si="254"/>
        <v>Adverse</v>
      </c>
    </row>
    <row r="3253" spans="1:23" x14ac:dyDescent="0.25">
      <c r="A3253" s="1"/>
      <c r="B3253" s="1"/>
      <c r="C3253" s="1"/>
      <c r="D3253" s="1"/>
      <c r="E3253" s="1" t="s">
        <v>9135</v>
      </c>
      <c r="F3253" s="2">
        <v>44368</v>
      </c>
      <c r="G3253" s="3">
        <v>46956</v>
      </c>
      <c r="H3253" s="1"/>
      <c r="I3253" s="1"/>
      <c r="J3253" s="1" t="s">
        <v>8825</v>
      </c>
      <c r="K3253" s="2">
        <v>44889</v>
      </c>
      <c r="L3253" s="1" t="s">
        <v>4212</v>
      </c>
      <c r="M3253" s="1" t="str">
        <f t="shared" si="250"/>
        <v>Agricultural Extension</v>
      </c>
      <c r="N3253" s="1" t="s">
        <v>4205</v>
      </c>
      <c r="O3253" s="1" t="s">
        <v>4314</v>
      </c>
      <c r="P3253" s="1">
        <v>9307</v>
      </c>
      <c r="Q3253" s="1">
        <v>1027275</v>
      </c>
      <c r="R3253" s="1">
        <f t="shared" si="251"/>
        <v>18793</v>
      </c>
      <c r="S3253" s="4">
        <v>672197.81583557825</v>
      </c>
      <c r="T3253" s="4">
        <v>96871.618447052126</v>
      </c>
      <c r="U3253" s="1">
        <f t="shared" si="252"/>
        <v>1008482</v>
      </c>
      <c r="V3253" s="4">
        <f t="shared" si="253"/>
        <v>258205.56571736967</v>
      </c>
      <c r="W3253" s="1" t="str">
        <f t="shared" si="254"/>
        <v>Favourable</v>
      </c>
    </row>
    <row r="3254" spans="1:23" x14ac:dyDescent="0.25">
      <c r="A3254" s="1"/>
      <c r="B3254" s="1"/>
      <c r="C3254" s="1"/>
      <c r="D3254" s="1"/>
      <c r="E3254" s="1" t="s">
        <v>9136</v>
      </c>
      <c r="F3254" s="2">
        <v>44935</v>
      </c>
      <c r="G3254" s="3">
        <v>10368</v>
      </c>
      <c r="H3254" s="1"/>
      <c r="I3254" s="1"/>
      <c r="J3254" s="1" t="s">
        <v>4846</v>
      </c>
      <c r="K3254" s="2">
        <v>43888</v>
      </c>
      <c r="L3254" s="1" t="s">
        <v>4212</v>
      </c>
      <c r="M3254" s="1" t="str">
        <f t="shared" si="250"/>
        <v>Agricultural Extension</v>
      </c>
      <c r="N3254" s="1" t="s">
        <v>4205</v>
      </c>
      <c r="O3254" s="1" t="s">
        <v>4206</v>
      </c>
      <c r="P3254" s="1">
        <v>8871</v>
      </c>
      <c r="Q3254" s="1">
        <v>1401350</v>
      </c>
      <c r="R3254" s="1">
        <f t="shared" si="251"/>
        <v>35809</v>
      </c>
      <c r="S3254" s="4">
        <v>1007677.7106204453</v>
      </c>
      <c r="T3254" s="4">
        <v>152560.4962911031</v>
      </c>
      <c r="U3254" s="1">
        <f t="shared" si="252"/>
        <v>1365541</v>
      </c>
      <c r="V3254" s="4">
        <f t="shared" si="253"/>
        <v>241111.79308845149</v>
      </c>
      <c r="W3254" s="1" t="str">
        <f t="shared" si="254"/>
        <v>Favourable</v>
      </c>
    </row>
    <row r="3255" spans="1:23" x14ac:dyDescent="0.25">
      <c r="A3255" s="1"/>
      <c r="B3255" s="1"/>
      <c r="C3255" s="1"/>
      <c r="D3255" s="1"/>
      <c r="E3255" s="1" t="s">
        <v>9137</v>
      </c>
      <c r="F3255" s="2">
        <v>44402</v>
      </c>
      <c r="G3255" s="3">
        <v>34888</v>
      </c>
      <c r="H3255" s="1"/>
      <c r="I3255" s="1"/>
      <c r="J3255" s="1" t="s">
        <v>9138</v>
      </c>
      <c r="K3255" s="2">
        <v>44971</v>
      </c>
      <c r="L3255" s="1" t="s">
        <v>4200</v>
      </c>
      <c r="M3255" s="1" t="str">
        <f t="shared" si="250"/>
        <v>Social Services</v>
      </c>
      <c r="N3255" s="1" t="s">
        <v>4205</v>
      </c>
      <c r="O3255" s="1" t="s">
        <v>4476</v>
      </c>
      <c r="P3255" s="1">
        <v>5558</v>
      </c>
      <c r="Q3255" s="1">
        <v>958283</v>
      </c>
      <c r="R3255" s="1">
        <f t="shared" si="251"/>
        <v>0</v>
      </c>
      <c r="S3255" s="4">
        <v>211582.79116962623</v>
      </c>
      <c r="T3255" s="4">
        <v>11947.425912180055</v>
      </c>
      <c r="U3255" s="1">
        <f t="shared" si="252"/>
        <v>958283</v>
      </c>
      <c r="V3255" s="4">
        <f t="shared" si="253"/>
        <v>734752.78291819373</v>
      </c>
      <c r="W3255" s="1" t="str">
        <f t="shared" si="254"/>
        <v>Favourable</v>
      </c>
    </row>
    <row r="3256" spans="1:23" x14ac:dyDescent="0.25">
      <c r="A3256" s="1"/>
      <c r="B3256" s="1"/>
      <c r="C3256" s="1"/>
      <c r="D3256" s="1"/>
      <c r="E3256" s="1" t="s">
        <v>5878</v>
      </c>
      <c r="F3256" s="2">
        <v>44923</v>
      </c>
      <c r="G3256" s="3">
        <v>21599</v>
      </c>
      <c r="H3256" s="1"/>
      <c r="I3256" s="1"/>
      <c r="J3256" s="1" t="s">
        <v>9139</v>
      </c>
      <c r="K3256" s="2">
        <v>44129</v>
      </c>
      <c r="L3256" s="1" t="s">
        <v>4207</v>
      </c>
      <c r="M3256" s="1" t="str">
        <f t="shared" si="250"/>
        <v>Social Services</v>
      </c>
      <c r="N3256" s="1" t="s">
        <v>4210</v>
      </c>
      <c r="O3256" s="1" t="s">
        <v>4270</v>
      </c>
      <c r="P3256" s="1">
        <v>8192</v>
      </c>
      <c r="Q3256" s="1">
        <v>1663178</v>
      </c>
      <c r="R3256" s="1">
        <f t="shared" si="251"/>
        <v>0</v>
      </c>
      <c r="S3256" s="4">
        <v>1418846.7512813385</v>
      </c>
      <c r="T3256" s="4">
        <v>59361.842708578981</v>
      </c>
      <c r="U3256" s="1">
        <f t="shared" si="252"/>
        <v>1663178</v>
      </c>
      <c r="V3256" s="4">
        <f t="shared" si="253"/>
        <v>184969.40601008246</v>
      </c>
      <c r="W3256" s="1" t="str">
        <f t="shared" si="254"/>
        <v>Favourable</v>
      </c>
    </row>
    <row r="3257" spans="1:23" x14ac:dyDescent="0.25">
      <c r="A3257" s="1"/>
      <c r="B3257" s="1"/>
      <c r="C3257" s="1"/>
      <c r="D3257" s="1"/>
      <c r="E3257" s="1" t="s">
        <v>8043</v>
      </c>
      <c r="F3257" s="2">
        <v>44498</v>
      </c>
      <c r="G3257" s="3">
        <v>41641</v>
      </c>
      <c r="H3257" s="1"/>
      <c r="I3257" s="1"/>
      <c r="J3257" s="1" t="s">
        <v>7139</v>
      </c>
      <c r="K3257" s="2">
        <v>45230</v>
      </c>
      <c r="L3257" s="1" t="s">
        <v>4200</v>
      </c>
      <c r="M3257" s="1" t="str">
        <f t="shared" si="250"/>
        <v>Social Services</v>
      </c>
      <c r="N3257" s="1" t="s">
        <v>4210</v>
      </c>
      <c r="O3257" s="1" t="s">
        <v>4438</v>
      </c>
      <c r="P3257" s="1">
        <v>6369</v>
      </c>
      <c r="Q3257" s="1">
        <v>915183</v>
      </c>
      <c r="R3257" s="1">
        <f t="shared" si="251"/>
        <v>24001</v>
      </c>
      <c r="S3257" s="4">
        <v>21152.490579639638</v>
      </c>
      <c r="T3257" s="4">
        <v>86132.643021169861</v>
      </c>
      <c r="U3257" s="1">
        <f t="shared" si="252"/>
        <v>891182</v>
      </c>
      <c r="V3257" s="4">
        <f t="shared" si="253"/>
        <v>807897.86639919051</v>
      </c>
      <c r="W3257" s="1" t="str">
        <f t="shared" si="254"/>
        <v>Favourable</v>
      </c>
    </row>
    <row r="3258" spans="1:23" x14ac:dyDescent="0.25">
      <c r="A3258" s="1"/>
      <c r="B3258" s="1"/>
      <c r="C3258" s="1"/>
      <c r="D3258" s="1"/>
      <c r="E3258" s="1" t="s">
        <v>9140</v>
      </c>
      <c r="F3258" s="2">
        <v>44975</v>
      </c>
      <c r="G3258" s="3">
        <v>20275</v>
      </c>
      <c r="H3258" s="1"/>
      <c r="I3258" s="1"/>
      <c r="J3258" s="1" t="s">
        <v>4722</v>
      </c>
      <c r="K3258" s="2">
        <v>44011</v>
      </c>
      <c r="L3258" s="1" t="s">
        <v>4200</v>
      </c>
      <c r="M3258" s="1" t="str">
        <f t="shared" si="250"/>
        <v>Social Services</v>
      </c>
      <c r="N3258" s="1" t="s">
        <v>4205</v>
      </c>
      <c r="O3258" s="1" t="s">
        <v>4247</v>
      </c>
      <c r="P3258" s="1">
        <v>8549</v>
      </c>
      <c r="Q3258" s="1">
        <v>1601956</v>
      </c>
      <c r="R3258" s="1">
        <f t="shared" si="251"/>
        <v>55843</v>
      </c>
      <c r="S3258" s="4">
        <v>1534507.4200966002</v>
      </c>
      <c r="T3258" s="4">
        <v>22288.570684478156</v>
      </c>
      <c r="U3258" s="1">
        <f t="shared" si="252"/>
        <v>1546113</v>
      </c>
      <c r="V3258" s="4">
        <f t="shared" si="253"/>
        <v>45160.009218921652</v>
      </c>
      <c r="W3258" s="1" t="str">
        <f t="shared" si="254"/>
        <v>Favourable</v>
      </c>
    </row>
    <row r="3259" spans="1:23" x14ac:dyDescent="0.25">
      <c r="A3259" s="1"/>
      <c r="B3259" s="1"/>
      <c r="C3259" s="1"/>
      <c r="D3259" s="1"/>
      <c r="E3259" s="1" t="s">
        <v>7356</v>
      </c>
      <c r="F3259" s="2">
        <v>45129</v>
      </c>
      <c r="G3259" s="3">
        <v>19556</v>
      </c>
      <c r="H3259" s="1"/>
      <c r="I3259" s="1"/>
      <c r="J3259" s="1" t="s">
        <v>6053</v>
      </c>
      <c r="K3259" s="2">
        <v>44714</v>
      </c>
      <c r="L3259" s="1" t="s">
        <v>4200</v>
      </c>
      <c r="M3259" s="1" t="str">
        <f t="shared" si="250"/>
        <v>Social Services</v>
      </c>
      <c r="N3259" s="1" t="s">
        <v>4222</v>
      </c>
      <c r="O3259" s="1" t="s">
        <v>4314</v>
      </c>
      <c r="P3259" s="1">
        <v>7039</v>
      </c>
      <c r="Q3259" s="1">
        <v>276779</v>
      </c>
      <c r="R3259" s="1">
        <f t="shared" si="251"/>
        <v>30207</v>
      </c>
      <c r="S3259" s="4">
        <v>59235.671310074344</v>
      </c>
      <c r="T3259" s="4">
        <v>75493.02942037482</v>
      </c>
      <c r="U3259" s="1">
        <f t="shared" si="252"/>
        <v>246572</v>
      </c>
      <c r="V3259" s="4">
        <f t="shared" si="253"/>
        <v>142050.29926955083</v>
      </c>
      <c r="W3259" s="1" t="str">
        <f t="shared" si="254"/>
        <v>Favourable</v>
      </c>
    </row>
    <row r="3260" spans="1:23" x14ac:dyDescent="0.25">
      <c r="A3260" s="1"/>
      <c r="B3260" s="1"/>
      <c r="C3260" s="1"/>
      <c r="D3260" s="1"/>
      <c r="E3260" s="1" t="s">
        <v>9141</v>
      </c>
      <c r="F3260" s="2">
        <v>45160</v>
      </c>
      <c r="G3260" s="3">
        <v>28522</v>
      </c>
      <c r="H3260" s="1"/>
      <c r="I3260" s="1"/>
      <c r="J3260" s="1" t="s">
        <v>9142</v>
      </c>
      <c r="K3260" s="2">
        <v>44862</v>
      </c>
      <c r="L3260" s="1" t="s">
        <v>4212</v>
      </c>
      <c r="M3260" s="1" t="str">
        <f t="shared" si="250"/>
        <v>Agricultural Extension</v>
      </c>
      <c r="N3260" s="1" t="s">
        <v>4210</v>
      </c>
      <c r="O3260" s="1" t="s">
        <v>4311</v>
      </c>
      <c r="P3260" s="1">
        <v>9109</v>
      </c>
      <c r="Q3260" s="1">
        <v>2300146</v>
      </c>
      <c r="R3260" s="1">
        <f t="shared" si="251"/>
        <v>0</v>
      </c>
      <c r="S3260" s="4">
        <v>289301.54368910147</v>
      </c>
      <c r="T3260" s="4">
        <v>658730.17652918107</v>
      </c>
      <c r="U3260" s="1">
        <f t="shared" si="252"/>
        <v>2300146</v>
      </c>
      <c r="V3260" s="4">
        <f t="shared" si="253"/>
        <v>1352114.2797817173</v>
      </c>
      <c r="W3260" s="1" t="str">
        <f t="shared" si="254"/>
        <v>Favourable</v>
      </c>
    </row>
    <row r="3261" spans="1:23" x14ac:dyDescent="0.25">
      <c r="A3261" s="1"/>
      <c r="B3261" s="1"/>
      <c r="C3261" s="1"/>
      <c r="D3261" s="1"/>
      <c r="E3261" s="1" t="s">
        <v>5162</v>
      </c>
      <c r="F3261" s="2">
        <v>44922</v>
      </c>
      <c r="G3261" s="3">
        <v>49307</v>
      </c>
      <c r="H3261" s="1"/>
      <c r="I3261" s="1"/>
      <c r="J3261" s="1" t="s">
        <v>8381</v>
      </c>
      <c r="K3261" s="2">
        <v>44064</v>
      </c>
      <c r="L3261" s="1" t="s">
        <v>4212</v>
      </c>
      <c r="M3261" s="1" t="str">
        <f t="shared" si="250"/>
        <v>Agricultural Extension</v>
      </c>
      <c r="N3261" s="1" t="s">
        <v>4210</v>
      </c>
      <c r="O3261" s="1" t="s">
        <v>4421</v>
      </c>
      <c r="P3261" s="1">
        <v>6964</v>
      </c>
      <c r="Q3261" s="1">
        <v>939934</v>
      </c>
      <c r="R3261" s="1">
        <f t="shared" si="251"/>
        <v>48737</v>
      </c>
      <c r="S3261" s="4">
        <v>333096.01272325742</v>
      </c>
      <c r="T3261" s="4">
        <v>242592.63085665394</v>
      </c>
      <c r="U3261" s="1">
        <f t="shared" si="252"/>
        <v>891197</v>
      </c>
      <c r="V3261" s="4">
        <f t="shared" si="253"/>
        <v>364245.35642008868</v>
      </c>
      <c r="W3261" s="1" t="str">
        <f t="shared" si="254"/>
        <v>Favourable</v>
      </c>
    </row>
    <row r="3262" spans="1:23" x14ac:dyDescent="0.25">
      <c r="A3262" s="1"/>
      <c r="B3262" s="1"/>
      <c r="C3262" s="1"/>
      <c r="D3262" s="1"/>
      <c r="E3262" s="1" t="s">
        <v>9143</v>
      </c>
      <c r="F3262" s="2">
        <v>45311</v>
      </c>
      <c r="G3262" s="3">
        <v>43195</v>
      </c>
      <c r="H3262" s="1"/>
      <c r="I3262" s="1"/>
      <c r="J3262" s="1" t="s">
        <v>9144</v>
      </c>
      <c r="K3262" s="2">
        <v>43876</v>
      </c>
      <c r="L3262" s="1" t="s">
        <v>4212</v>
      </c>
      <c r="M3262" s="1" t="str">
        <f t="shared" si="250"/>
        <v>Agricultural Extension</v>
      </c>
      <c r="N3262" s="1" t="s">
        <v>4222</v>
      </c>
      <c r="O3262" s="1" t="s">
        <v>4289</v>
      </c>
      <c r="P3262" s="1">
        <v>8052</v>
      </c>
      <c r="Q3262" s="1">
        <v>1389480</v>
      </c>
      <c r="R3262" s="1">
        <f t="shared" si="251"/>
        <v>30386</v>
      </c>
      <c r="S3262" s="4">
        <v>358290.68115961982</v>
      </c>
      <c r="T3262" s="4">
        <v>455548.50736947131</v>
      </c>
      <c r="U3262" s="1">
        <f t="shared" si="252"/>
        <v>1359094</v>
      </c>
      <c r="V3262" s="4">
        <f t="shared" si="253"/>
        <v>575640.81147090881</v>
      </c>
      <c r="W3262" s="1" t="str">
        <f t="shared" si="254"/>
        <v>Favourable</v>
      </c>
    </row>
    <row r="3263" spans="1:23" x14ac:dyDescent="0.25">
      <c r="A3263" s="1"/>
      <c r="B3263" s="1"/>
      <c r="C3263" s="1"/>
      <c r="D3263" s="1"/>
      <c r="E3263" s="1" t="s">
        <v>7197</v>
      </c>
      <c r="F3263" s="2">
        <v>44271</v>
      </c>
      <c r="G3263" s="3">
        <v>21792</v>
      </c>
      <c r="H3263" s="1"/>
      <c r="I3263" s="1"/>
      <c r="J3263" s="1" t="s">
        <v>5563</v>
      </c>
      <c r="K3263" s="2">
        <v>45002</v>
      </c>
      <c r="L3263" s="1" t="s">
        <v>4207</v>
      </c>
      <c r="M3263" s="1" t="str">
        <f t="shared" si="250"/>
        <v>Social Services</v>
      </c>
      <c r="N3263" s="1" t="s">
        <v>4222</v>
      </c>
      <c r="O3263" s="1" t="s">
        <v>4217</v>
      </c>
      <c r="P3263" s="1">
        <v>6797</v>
      </c>
      <c r="Q3263" s="1">
        <v>1633720</v>
      </c>
      <c r="R3263" s="1">
        <f t="shared" si="251"/>
        <v>81877</v>
      </c>
      <c r="S3263" s="4">
        <v>155813.86019567202</v>
      </c>
      <c r="T3263" s="4">
        <v>214784.42376742989</v>
      </c>
      <c r="U3263" s="1">
        <f t="shared" si="252"/>
        <v>1551843</v>
      </c>
      <c r="V3263" s="4">
        <f t="shared" si="253"/>
        <v>1263121.7160368981</v>
      </c>
      <c r="W3263" s="1" t="str">
        <f t="shared" si="254"/>
        <v>Favourable</v>
      </c>
    </row>
    <row r="3264" spans="1:23" x14ac:dyDescent="0.25">
      <c r="A3264" s="1"/>
      <c r="B3264" s="1"/>
      <c r="C3264" s="1"/>
      <c r="D3264" s="1"/>
      <c r="E3264" s="1" t="s">
        <v>4310</v>
      </c>
      <c r="F3264" s="2">
        <v>45136</v>
      </c>
      <c r="G3264" s="3">
        <v>19004</v>
      </c>
      <c r="H3264" s="1"/>
      <c r="I3264" s="1"/>
      <c r="J3264" s="1" t="s">
        <v>5577</v>
      </c>
      <c r="K3264" s="2">
        <v>44992</v>
      </c>
      <c r="L3264" s="1" t="s">
        <v>4204</v>
      </c>
      <c r="M3264" s="1" t="str">
        <f t="shared" si="250"/>
        <v>Education</v>
      </c>
      <c r="N3264" s="1" t="s">
        <v>4205</v>
      </c>
      <c r="O3264" s="1" t="s">
        <v>4335</v>
      </c>
      <c r="P3264" s="1">
        <v>7653</v>
      </c>
      <c r="Q3264" s="1">
        <v>996081</v>
      </c>
      <c r="R3264" s="1">
        <f t="shared" si="251"/>
        <v>46599</v>
      </c>
      <c r="S3264" s="4">
        <v>94640.720667758098</v>
      </c>
      <c r="T3264" s="4">
        <v>2107.6570872965426</v>
      </c>
      <c r="U3264" s="1">
        <f t="shared" si="252"/>
        <v>949482</v>
      </c>
      <c r="V3264" s="4">
        <f t="shared" si="253"/>
        <v>899332.62224494538</v>
      </c>
      <c r="W3264" s="1" t="str">
        <f t="shared" si="254"/>
        <v>Favourable</v>
      </c>
    </row>
    <row r="3265" spans="1:23" x14ac:dyDescent="0.25">
      <c r="A3265" s="1"/>
      <c r="B3265" s="1"/>
      <c r="C3265" s="1"/>
      <c r="D3265" s="1"/>
      <c r="E3265" s="1" t="s">
        <v>9145</v>
      </c>
      <c r="F3265" s="2">
        <v>44091</v>
      </c>
      <c r="G3265" s="3">
        <v>56694</v>
      </c>
      <c r="H3265" s="1"/>
      <c r="I3265" s="1"/>
      <c r="J3265" s="1" t="s">
        <v>7239</v>
      </c>
      <c r="K3265" s="2">
        <v>43932</v>
      </c>
      <c r="L3265" s="1" t="s">
        <v>4207</v>
      </c>
      <c r="M3265" s="1" t="str">
        <f t="shared" si="250"/>
        <v>Social Services</v>
      </c>
      <c r="N3265" s="1" t="s">
        <v>4222</v>
      </c>
      <c r="O3265" s="1" t="s">
        <v>4311</v>
      </c>
      <c r="P3265" s="1">
        <v>8059</v>
      </c>
      <c r="Q3265" s="1">
        <v>416529</v>
      </c>
      <c r="R3265" s="1">
        <f t="shared" si="251"/>
        <v>39954</v>
      </c>
      <c r="S3265" s="4">
        <v>231236.37539083319</v>
      </c>
      <c r="T3265" s="4">
        <v>56666.082770454617</v>
      </c>
      <c r="U3265" s="1">
        <f t="shared" si="252"/>
        <v>376575</v>
      </c>
      <c r="V3265" s="4">
        <f t="shared" si="253"/>
        <v>128626.54183871218</v>
      </c>
      <c r="W3265" s="1" t="str">
        <f t="shared" si="254"/>
        <v>Favourable</v>
      </c>
    </row>
    <row r="3266" spans="1:23" x14ac:dyDescent="0.25">
      <c r="A3266" s="1"/>
      <c r="B3266" s="1"/>
      <c r="C3266" s="1"/>
      <c r="D3266" s="1"/>
      <c r="E3266" s="1" t="s">
        <v>9146</v>
      </c>
      <c r="F3266" s="2">
        <v>44552</v>
      </c>
      <c r="G3266" s="3">
        <v>24404</v>
      </c>
      <c r="H3266" s="1"/>
      <c r="I3266" s="1"/>
      <c r="J3266" s="1" t="s">
        <v>8650</v>
      </c>
      <c r="K3266" s="2">
        <v>45055</v>
      </c>
      <c r="L3266" s="1" t="s">
        <v>4207</v>
      </c>
      <c r="M3266" s="1" t="str">
        <f t="shared" si="250"/>
        <v>Social Services</v>
      </c>
      <c r="N3266" s="1" t="s">
        <v>4205</v>
      </c>
      <c r="O3266" s="1" t="s">
        <v>4374</v>
      </c>
      <c r="P3266" s="1">
        <v>7782</v>
      </c>
      <c r="Q3266" s="1">
        <v>722829</v>
      </c>
      <c r="R3266" s="1">
        <f t="shared" si="251"/>
        <v>35617</v>
      </c>
      <c r="S3266" s="4">
        <v>696149.39347715699</v>
      </c>
      <c r="T3266" s="4">
        <v>167162.69967655555</v>
      </c>
      <c r="U3266" s="1">
        <f t="shared" si="252"/>
        <v>687212</v>
      </c>
      <c r="V3266" s="4">
        <f t="shared" si="253"/>
        <v>-140483.09315371257</v>
      </c>
      <c r="W3266" s="1" t="str">
        <f t="shared" si="254"/>
        <v>Adverse</v>
      </c>
    </row>
    <row r="3267" spans="1:23" x14ac:dyDescent="0.25">
      <c r="A3267" s="1"/>
      <c r="B3267" s="1"/>
      <c r="C3267" s="1"/>
      <c r="D3267" s="1"/>
      <c r="E3267" s="1" t="s">
        <v>7627</v>
      </c>
      <c r="F3267" s="2">
        <v>44623</v>
      </c>
      <c r="G3267" s="3">
        <v>39454</v>
      </c>
      <c r="H3267" s="1"/>
      <c r="I3267" s="1"/>
      <c r="J3267" s="1" t="s">
        <v>5867</v>
      </c>
      <c r="K3267" s="2">
        <v>44965</v>
      </c>
      <c r="L3267" s="1" t="s">
        <v>4204</v>
      </c>
      <c r="M3267" s="1" t="str">
        <f t="shared" ref="M3267:M3330" si="255">INDEX($A:$B,MATCH($L3267,$A:$A,0),2)</f>
        <v>Education</v>
      </c>
      <c r="N3267" s="1" t="s">
        <v>4205</v>
      </c>
      <c r="O3267" s="1" t="s">
        <v>4250</v>
      </c>
      <c r="P3267" s="1">
        <v>6043</v>
      </c>
      <c r="Q3267" s="1">
        <v>650604</v>
      </c>
      <c r="R3267" s="1">
        <f t="shared" ref="R3267:R3330" si="256">_xlfn.XLOOKUP($J3267,$E:$E,$G:$G,0,0,1)</f>
        <v>33620</v>
      </c>
      <c r="S3267" s="4">
        <v>419832.26369470375</v>
      </c>
      <c r="T3267" s="4">
        <v>213223.99606883954</v>
      </c>
      <c r="U3267" s="1">
        <f t="shared" ref="U3267:U3330" si="257">Q3267-R3267</f>
        <v>616984</v>
      </c>
      <c r="V3267" s="4">
        <f t="shared" ref="V3267:V3330" si="258">Q3267-(S3267+T3267)</f>
        <v>17547.740236456739</v>
      </c>
      <c r="W3267" s="1" t="str">
        <f t="shared" ref="W3267:W3330" si="259">IF(V3267&gt;=0,"Favourable","Adverse")</f>
        <v>Favourable</v>
      </c>
    </row>
    <row r="3268" spans="1:23" x14ac:dyDescent="0.25">
      <c r="A3268" s="1"/>
      <c r="B3268" s="1"/>
      <c r="C3268" s="1"/>
      <c r="D3268" s="1"/>
      <c r="E3268" s="1" t="s">
        <v>4578</v>
      </c>
      <c r="F3268" s="2">
        <v>44233</v>
      </c>
      <c r="G3268" s="3">
        <v>36886</v>
      </c>
      <c r="H3268" s="1"/>
      <c r="I3268" s="1"/>
      <c r="J3268" s="1" t="s">
        <v>5594</v>
      </c>
      <c r="K3268" s="2">
        <v>44538</v>
      </c>
      <c r="L3268" s="1" t="s">
        <v>4204</v>
      </c>
      <c r="M3268" s="1" t="str">
        <f t="shared" si="255"/>
        <v>Education</v>
      </c>
      <c r="N3268" s="1" t="s">
        <v>4210</v>
      </c>
      <c r="O3268" s="1" t="s">
        <v>4295</v>
      </c>
      <c r="P3268" s="1">
        <v>6504</v>
      </c>
      <c r="Q3268" s="1">
        <v>497459</v>
      </c>
      <c r="R3268" s="1">
        <f t="shared" si="256"/>
        <v>34700</v>
      </c>
      <c r="S3268" s="4">
        <v>130938.86549311066</v>
      </c>
      <c r="T3268" s="4">
        <v>164165.17600300643</v>
      </c>
      <c r="U3268" s="1">
        <f t="shared" si="257"/>
        <v>462759</v>
      </c>
      <c r="V3268" s="4">
        <f t="shared" si="258"/>
        <v>202354.95850388292</v>
      </c>
      <c r="W3268" s="1" t="str">
        <f t="shared" si="259"/>
        <v>Favourable</v>
      </c>
    </row>
    <row r="3269" spans="1:23" x14ac:dyDescent="0.25">
      <c r="A3269" s="1"/>
      <c r="B3269" s="1"/>
      <c r="C3269" s="1"/>
      <c r="D3269" s="1"/>
      <c r="E3269" s="1" t="s">
        <v>5608</v>
      </c>
      <c r="F3269" s="2">
        <v>44636</v>
      </c>
      <c r="G3269" s="3">
        <v>26387</v>
      </c>
      <c r="H3269" s="1"/>
      <c r="I3269" s="1"/>
      <c r="J3269" s="1" t="s">
        <v>9147</v>
      </c>
      <c r="K3269" s="2">
        <v>44151</v>
      </c>
      <c r="L3269" s="1" t="s">
        <v>4212</v>
      </c>
      <c r="M3269" s="1" t="str">
        <f t="shared" si="255"/>
        <v>Agricultural Extension</v>
      </c>
      <c r="N3269" s="1" t="s">
        <v>4205</v>
      </c>
      <c r="O3269" s="1" t="s">
        <v>4292</v>
      </c>
      <c r="P3269" s="1">
        <v>6109</v>
      </c>
      <c r="Q3269" s="1">
        <v>2066590</v>
      </c>
      <c r="R3269" s="1">
        <f t="shared" si="256"/>
        <v>0</v>
      </c>
      <c r="S3269" s="4">
        <v>1969521.707044726</v>
      </c>
      <c r="T3269" s="4">
        <v>526518.264144068</v>
      </c>
      <c r="U3269" s="1">
        <f t="shared" si="257"/>
        <v>2066590</v>
      </c>
      <c r="V3269" s="4">
        <f t="shared" si="258"/>
        <v>-429449.97118879389</v>
      </c>
      <c r="W3269" s="1" t="str">
        <f t="shared" si="259"/>
        <v>Adverse</v>
      </c>
    </row>
    <row r="3270" spans="1:23" x14ac:dyDescent="0.25">
      <c r="A3270" s="1"/>
      <c r="B3270" s="1"/>
      <c r="C3270" s="1"/>
      <c r="D3270" s="1"/>
      <c r="E3270" s="1" t="s">
        <v>6082</v>
      </c>
      <c r="F3270" s="2">
        <v>45184</v>
      </c>
      <c r="G3270" s="3">
        <v>19907</v>
      </c>
      <c r="H3270" s="1"/>
      <c r="I3270" s="1"/>
      <c r="J3270" s="1" t="s">
        <v>6917</v>
      </c>
      <c r="K3270" s="2">
        <v>44856</v>
      </c>
      <c r="L3270" s="1" t="s">
        <v>4207</v>
      </c>
      <c r="M3270" s="1" t="str">
        <f t="shared" si="255"/>
        <v>Social Services</v>
      </c>
      <c r="N3270" s="1" t="s">
        <v>4222</v>
      </c>
      <c r="O3270" s="1" t="s">
        <v>4361</v>
      </c>
      <c r="P3270" s="1">
        <v>7147</v>
      </c>
      <c r="Q3270" s="1">
        <v>1549504</v>
      </c>
      <c r="R3270" s="1">
        <f t="shared" si="256"/>
        <v>37249</v>
      </c>
      <c r="S3270" s="4">
        <v>936138.17733454122</v>
      </c>
      <c r="T3270" s="4">
        <v>227298.26832469273</v>
      </c>
      <c r="U3270" s="1">
        <f t="shared" si="257"/>
        <v>1512255</v>
      </c>
      <c r="V3270" s="4">
        <f t="shared" si="258"/>
        <v>386067.55434076604</v>
      </c>
      <c r="W3270" s="1" t="str">
        <f t="shared" si="259"/>
        <v>Favourable</v>
      </c>
    </row>
    <row r="3271" spans="1:23" x14ac:dyDescent="0.25">
      <c r="A3271" s="1"/>
      <c r="B3271" s="1"/>
      <c r="C3271" s="1"/>
      <c r="D3271" s="1"/>
      <c r="E3271" s="1" t="s">
        <v>9108</v>
      </c>
      <c r="F3271" s="2">
        <v>44139</v>
      </c>
      <c r="G3271" s="3">
        <v>26851</v>
      </c>
      <c r="H3271" s="1"/>
      <c r="I3271" s="1"/>
      <c r="J3271" s="1" t="s">
        <v>9148</v>
      </c>
      <c r="K3271" s="2">
        <v>45130</v>
      </c>
      <c r="L3271" s="1" t="s">
        <v>4212</v>
      </c>
      <c r="M3271" s="1" t="str">
        <f t="shared" si="255"/>
        <v>Agricultural Extension</v>
      </c>
      <c r="N3271" s="1" t="s">
        <v>4222</v>
      </c>
      <c r="O3271" s="1" t="s">
        <v>4292</v>
      </c>
      <c r="P3271" s="1">
        <v>5599</v>
      </c>
      <c r="Q3271" s="1">
        <v>2093915</v>
      </c>
      <c r="R3271" s="1">
        <f t="shared" si="256"/>
        <v>0</v>
      </c>
      <c r="S3271" s="4">
        <v>545908.1165292504</v>
      </c>
      <c r="T3271" s="4">
        <v>317993.85509224294</v>
      </c>
      <c r="U3271" s="1">
        <f t="shared" si="257"/>
        <v>2093915</v>
      </c>
      <c r="V3271" s="4">
        <f t="shared" si="258"/>
        <v>1230013.0283785067</v>
      </c>
      <c r="W3271" s="1" t="str">
        <f t="shared" si="259"/>
        <v>Favourable</v>
      </c>
    </row>
    <row r="3272" spans="1:23" x14ac:dyDescent="0.25">
      <c r="A3272" s="1"/>
      <c r="B3272" s="1"/>
      <c r="C3272" s="1"/>
      <c r="D3272" s="1"/>
      <c r="E3272" s="1" t="s">
        <v>4883</v>
      </c>
      <c r="F3272" s="2">
        <v>44500</v>
      </c>
      <c r="G3272" s="3">
        <v>28915</v>
      </c>
      <c r="H3272" s="1"/>
      <c r="I3272" s="1"/>
      <c r="J3272" s="1" t="s">
        <v>7348</v>
      </c>
      <c r="K3272" s="2">
        <v>44290</v>
      </c>
      <c r="L3272" s="1" t="s">
        <v>4204</v>
      </c>
      <c r="M3272" s="1" t="str">
        <f t="shared" si="255"/>
        <v>Education</v>
      </c>
      <c r="N3272" s="1" t="s">
        <v>4205</v>
      </c>
      <c r="O3272" s="1" t="s">
        <v>4345</v>
      </c>
      <c r="P3272" s="1">
        <v>6836</v>
      </c>
      <c r="Q3272" s="1">
        <v>1322425</v>
      </c>
      <c r="R3272" s="1">
        <f t="shared" si="256"/>
        <v>17949</v>
      </c>
      <c r="S3272" s="4">
        <v>414131.94588991406</v>
      </c>
      <c r="T3272" s="4">
        <v>113868.33877159045</v>
      </c>
      <c r="U3272" s="1">
        <f t="shared" si="257"/>
        <v>1304476</v>
      </c>
      <c r="V3272" s="4">
        <f t="shared" si="258"/>
        <v>794424.71533849544</v>
      </c>
      <c r="W3272" s="1" t="str">
        <f t="shared" si="259"/>
        <v>Favourable</v>
      </c>
    </row>
    <row r="3273" spans="1:23" x14ac:dyDescent="0.25">
      <c r="A3273" s="1"/>
      <c r="B3273" s="1"/>
      <c r="C3273" s="1"/>
      <c r="D3273" s="1"/>
      <c r="E3273" s="1" t="s">
        <v>9149</v>
      </c>
      <c r="F3273" s="2">
        <v>44956</v>
      </c>
      <c r="G3273" s="3">
        <v>24078</v>
      </c>
      <c r="H3273" s="1"/>
      <c r="I3273" s="1"/>
      <c r="J3273" s="1" t="s">
        <v>9150</v>
      </c>
      <c r="K3273" s="2">
        <v>45283</v>
      </c>
      <c r="L3273" s="1" t="s">
        <v>4227</v>
      </c>
      <c r="M3273" s="1" t="str">
        <f t="shared" si="255"/>
        <v>Infrastructure</v>
      </c>
      <c r="N3273" s="1" t="s">
        <v>4210</v>
      </c>
      <c r="O3273" s="1" t="s">
        <v>4289</v>
      </c>
      <c r="P3273" s="1">
        <v>5616</v>
      </c>
      <c r="Q3273" s="1">
        <v>2240716</v>
      </c>
      <c r="R3273" s="1">
        <f t="shared" si="256"/>
        <v>29417</v>
      </c>
      <c r="S3273" s="4">
        <v>889185.72581067379</v>
      </c>
      <c r="T3273" s="4">
        <v>151780.65227913822</v>
      </c>
      <c r="U3273" s="1">
        <f t="shared" si="257"/>
        <v>2211299</v>
      </c>
      <c r="V3273" s="4">
        <f t="shared" si="258"/>
        <v>1199749.6219101879</v>
      </c>
      <c r="W3273" s="1" t="str">
        <f t="shared" si="259"/>
        <v>Favourable</v>
      </c>
    </row>
    <row r="3274" spans="1:23" x14ac:dyDescent="0.25">
      <c r="A3274" s="1"/>
      <c r="B3274" s="1"/>
      <c r="C3274" s="1"/>
      <c r="D3274" s="1"/>
      <c r="E3274" s="1" t="s">
        <v>9151</v>
      </c>
      <c r="F3274" s="2">
        <v>43956</v>
      </c>
      <c r="G3274" s="3">
        <v>11084</v>
      </c>
      <c r="H3274" s="1"/>
      <c r="I3274" s="1"/>
      <c r="J3274" s="1" t="s">
        <v>6500</v>
      </c>
      <c r="K3274" s="2">
        <v>44421</v>
      </c>
      <c r="L3274" s="1" t="s">
        <v>4227</v>
      </c>
      <c r="M3274" s="1" t="str">
        <f t="shared" si="255"/>
        <v>Infrastructure</v>
      </c>
      <c r="N3274" s="1" t="s">
        <v>4222</v>
      </c>
      <c r="O3274" s="1" t="s">
        <v>4311</v>
      </c>
      <c r="P3274" s="1">
        <v>8934</v>
      </c>
      <c r="Q3274" s="1">
        <v>1116534</v>
      </c>
      <c r="R3274" s="1">
        <f t="shared" si="256"/>
        <v>31167</v>
      </c>
      <c r="S3274" s="4">
        <v>718632.83595444181</v>
      </c>
      <c r="T3274" s="4">
        <v>109224.45283987226</v>
      </c>
      <c r="U3274" s="1">
        <f t="shared" si="257"/>
        <v>1085367</v>
      </c>
      <c r="V3274" s="4">
        <f t="shared" si="258"/>
        <v>288676.71120568598</v>
      </c>
      <c r="W3274" s="1" t="str">
        <f t="shared" si="259"/>
        <v>Favourable</v>
      </c>
    </row>
    <row r="3275" spans="1:23" x14ac:dyDescent="0.25">
      <c r="A3275" s="1"/>
      <c r="B3275" s="1"/>
      <c r="C3275" s="1"/>
      <c r="D3275" s="1"/>
      <c r="E3275" s="1" t="s">
        <v>9152</v>
      </c>
      <c r="F3275" s="2">
        <v>44353</v>
      </c>
      <c r="G3275" s="3">
        <v>31943</v>
      </c>
      <c r="H3275" s="1"/>
      <c r="I3275" s="1"/>
      <c r="J3275" s="1" t="s">
        <v>9153</v>
      </c>
      <c r="K3275" s="2">
        <v>44733</v>
      </c>
      <c r="L3275" s="1" t="s">
        <v>4207</v>
      </c>
      <c r="M3275" s="1" t="str">
        <f t="shared" si="255"/>
        <v>Social Services</v>
      </c>
      <c r="N3275" s="1" t="s">
        <v>4222</v>
      </c>
      <c r="O3275" s="1" t="s">
        <v>4217</v>
      </c>
      <c r="P3275" s="1">
        <v>8437</v>
      </c>
      <c r="Q3275" s="1">
        <v>1099421</v>
      </c>
      <c r="R3275" s="1">
        <f t="shared" si="256"/>
        <v>0</v>
      </c>
      <c r="S3275" s="4">
        <v>377360.43009337655</v>
      </c>
      <c r="T3275" s="4">
        <v>331512.93138620252</v>
      </c>
      <c r="U3275" s="1">
        <f t="shared" si="257"/>
        <v>1099421</v>
      </c>
      <c r="V3275" s="4">
        <f t="shared" si="258"/>
        <v>390547.63852042099</v>
      </c>
      <c r="W3275" s="1" t="str">
        <f t="shared" si="259"/>
        <v>Favourable</v>
      </c>
    </row>
    <row r="3276" spans="1:23" x14ac:dyDescent="0.25">
      <c r="A3276" s="1"/>
      <c r="B3276" s="1"/>
      <c r="C3276" s="1"/>
      <c r="D3276" s="1"/>
      <c r="E3276" s="1" t="s">
        <v>7328</v>
      </c>
      <c r="F3276" s="2">
        <v>45112</v>
      </c>
      <c r="G3276" s="3">
        <v>16344</v>
      </c>
      <c r="H3276" s="1"/>
      <c r="I3276" s="1"/>
      <c r="J3276" s="1" t="s">
        <v>8862</v>
      </c>
      <c r="K3276" s="2">
        <v>44640</v>
      </c>
      <c r="L3276" s="1" t="s">
        <v>4207</v>
      </c>
      <c r="M3276" s="1" t="str">
        <f t="shared" si="255"/>
        <v>Social Services</v>
      </c>
      <c r="N3276" s="1" t="s">
        <v>4222</v>
      </c>
      <c r="O3276" s="1" t="s">
        <v>4345</v>
      </c>
      <c r="P3276" s="1">
        <v>8514</v>
      </c>
      <c r="Q3276" s="1">
        <v>1164160</v>
      </c>
      <c r="R3276" s="1">
        <f t="shared" si="256"/>
        <v>43183</v>
      </c>
      <c r="S3276" s="4">
        <v>498821.42429403187</v>
      </c>
      <c r="T3276" s="4">
        <v>311377.179595405</v>
      </c>
      <c r="U3276" s="1">
        <f t="shared" si="257"/>
        <v>1120977</v>
      </c>
      <c r="V3276" s="4">
        <f t="shared" si="258"/>
        <v>353961.39611056307</v>
      </c>
      <c r="W3276" s="1" t="str">
        <f t="shared" si="259"/>
        <v>Favourable</v>
      </c>
    </row>
    <row r="3277" spans="1:23" x14ac:dyDescent="0.25">
      <c r="A3277" s="1"/>
      <c r="B3277" s="1"/>
      <c r="C3277" s="1"/>
      <c r="D3277" s="1"/>
      <c r="E3277" s="1" t="s">
        <v>9154</v>
      </c>
      <c r="F3277" s="2">
        <v>44443</v>
      </c>
      <c r="G3277" s="3">
        <v>29982</v>
      </c>
      <c r="H3277" s="1"/>
      <c r="I3277" s="1"/>
      <c r="J3277" s="1" t="s">
        <v>4800</v>
      </c>
      <c r="K3277" s="2">
        <v>43928</v>
      </c>
      <c r="L3277" s="1" t="s">
        <v>4227</v>
      </c>
      <c r="M3277" s="1" t="str">
        <f t="shared" si="255"/>
        <v>Infrastructure</v>
      </c>
      <c r="N3277" s="1" t="s">
        <v>4210</v>
      </c>
      <c r="O3277" s="1" t="s">
        <v>4298</v>
      </c>
      <c r="P3277" s="1">
        <v>7147</v>
      </c>
      <c r="Q3277" s="1">
        <v>1496307</v>
      </c>
      <c r="R3277" s="1">
        <f t="shared" si="256"/>
        <v>15930</v>
      </c>
      <c r="S3277" s="4">
        <v>2527.8745823008389</v>
      </c>
      <c r="T3277" s="4">
        <v>221687.14470321685</v>
      </c>
      <c r="U3277" s="1">
        <f t="shared" si="257"/>
        <v>1480377</v>
      </c>
      <c r="V3277" s="4">
        <f t="shared" si="258"/>
        <v>1272091.9807144823</v>
      </c>
      <c r="W3277" s="1" t="str">
        <f t="shared" si="259"/>
        <v>Favourable</v>
      </c>
    </row>
    <row r="3278" spans="1:23" x14ac:dyDescent="0.25">
      <c r="A3278" s="1"/>
      <c r="B3278" s="1"/>
      <c r="C3278" s="1"/>
      <c r="D3278" s="1"/>
      <c r="E3278" s="1" t="s">
        <v>5885</v>
      </c>
      <c r="F3278" s="2">
        <v>44248</v>
      </c>
      <c r="G3278" s="3">
        <v>50246</v>
      </c>
      <c r="H3278" s="1"/>
      <c r="I3278" s="1"/>
      <c r="J3278" s="1" t="s">
        <v>8617</v>
      </c>
      <c r="K3278" s="2">
        <v>43890</v>
      </c>
      <c r="L3278" s="1" t="s">
        <v>4207</v>
      </c>
      <c r="M3278" s="1" t="str">
        <f t="shared" si="255"/>
        <v>Social Services</v>
      </c>
      <c r="N3278" s="1" t="s">
        <v>4222</v>
      </c>
      <c r="O3278" s="1" t="s">
        <v>4314</v>
      </c>
      <c r="P3278" s="1">
        <v>7476</v>
      </c>
      <c r="Q3278" s="1">
        <v>903179</v>
      </c>
      <c r="R3278" s="1">
        <f t="shared" si="256"/>
        <v>17842</v>
      </c>
      <c r="S3278" s="4">
        <v>345201.5035745732</v>
      </c>
      <c r="T3278" s="4">
        <v>180144.45143497165</v>
      </c>
      <c r="U3278" s="1">
        <f t="shared" si="257"/>
        <v>885337</v>
      </c>
      <c r="V3278" s="4">
        <f t="shared" si="258"/>
        <v>377833.04499045515</v>
      </c>
      <c r="W3278" s="1" t="str">
        <f t="shared" si="259"/>
        <v>Favourable</v>
      </c>
    </row>
    <row r="3279" spans="1:23" x14ac:dyDescent="0.25">
      <c r="A3279" s="1"/>
      <c r="B3279" s="1"/>
      <c r="C3279" s="1"/>
      <c r="D3279" s="1"/>
      <c r="E3279" s="1" t="s">
        <v>9155</v>
      </c>
      <c r="F3279" s="2">
        <v>44637</v>
      </c>
      <c r="G3279" s="3">
        <v>55619</v>
      </c>
      <c r="H3279" s="1"/>
      <c r="I3279" s="1"/>
      <c r="J3279" s="1" t="s">
        <v>9156</v>
      </c>
      <c r="K3279" s="2">
        <v>43910</v>
      </c>
      <c r="L3279" s="1" t="s">
        <v>4204</v>
      </c>
      <c r="M3279" s="1" t="str">
        <f t="shared" si="255"/>
        <v>Education</v>
      </c>
      <c r="N3279" s="1" t="s">
        <v>4210</v>
      </c>
      <c r="O3279" s="1" t="s">
        <v>4476</v>
      </c>
      <c r="P3279" s="1">
        <v>7273</v>
      </c>
      <c r="Q3279" s="1">
        <v>418296</v>
      </c>
      <c r="R3279" s="1">
        <f t="shared" si="256"/>
        <v>0</v>
      </c>
      <c r="S3279" s="4">
        <v>62006.049867755712</v>
      </c>
      <c r="T3279" s="4">
        <v>75905.321116928419</v>
      </c>
      <c r="U3279" s="1">
        <f t="shared" si="257"/>
        <v>418296</v>
      </c>
      <c r="V3279" s="4">
        <f t="shared" si="258"/>
        <v>280384.62901531591</v>
      </c>
      <c r="W3279" s="1" t="str">
        <f t="shared" si="259"/>
        <v>Favourable</v>
      </c>
    </row>
    <row r="3280" spans="1:23" x14ac:dyDescent="0.25">
      <c r="A3280" s="1"/>
      <c r="B3280" s="1"/>
      <c r="C3280" s="1"/>
      <c r="D3280" s="1"/>
      <c r="E3280" s="1" t="s">
        <v>9157</v>
      </c>
      <c r="F3280" s="2">
        <v>44663</v>
      </c>
      <c r="G3280" s="3">
        <v>58180</v>
      </c>
      <c r="H3280" s="1"/>
      <c r="I3280" s="1"/>
      <c r="J3280" s="1" t="s">
        <v>9158</v>
      </c>
      <c r="K3280" s="2">
        <v>45375</v>
      </c>
      <c r="L3280" s="1" t="s">
        <v>4204</v>
      </c>
      <c r="M3280" s="1" t="str">
        <f t="shared" si="255"/>
        <v>Education</v>
      </c>
      <c r="N3280" s="1" t="s">
        <v>4222</v>
      </c>
      <c r="O3280" s="1" t="s">
        <v>4241</v>
      </c>
      <c r="P3280" s="1">
        <v>8523</v>
      </c>
      <c r="Q3280" s="1">
        <v>1803640</v>
      </c>
      <c r="R3280" s="1">
        <f t="shared" si="256"/>
        <v>0</v>
      </c>
      <c r="S3280" s="4">
        <v>1045250.525326265</v>
      </c>
      <c r="T3280" s="4">
        <v>477010.6251809494</v>
      </c>
      <c r="U3280" s="1">
        <f t="shared" si="257"/>
        <v>1803640</v>
      </c>
      <c r="V3280" s="4">
        <f t="shared" si="258"/>
        <v>281378.84949278552</v>
      </c>
      <c r="W3280" s="1" t="str">
        <f t="shared" si="259"/>
        <v>Favourable</v>
      </c>
    </row>
    <row r="3281" spans="1:23" x14ac:dyDescent="0.25">
      <c r="A3281" s="1"/>
      <c r="B3281" s="1"/>
      <c r="C3281" s="1"/>
      <c r="D3281" s="1"/>
      <c r="E3281" s="1" t="s">
        <v>6929</v>
      </c>
      <c r="F3281" s="2">
        <v>44321</v>
      </c>
      <c r="G3281" s="3">
        <v>48706</v>
      </c>
      <c r="H3281" s="1"/>
      <c r="I3281" s="1"/>
      <c r="J3281" s="1" t="s">
        <v>6339</v>
      </c>
      <c r="K3281" s="2">
        <v>44811</v>
      </c>
      <c r="L3281" s="1" t="s">
        <v>4212</v>
      </c>
      <c r="M3281" s="1" t="str">
        <f t="shared" si="255"/>
        <v>Agricultural Extension</v>
      </c>
      <c r="N3281" s="1" t="s">
        <v>4205</v>
      </c>
      <c r="O3281" s="1" t="s">
        <v>4325</v>
      </c>
      <c r="P3281" s="1">
        <v>9244</v>
      </c>
      <c r="Q3281" s="1">
        <v>1185840</v>
      </c>
      <c r="R3281" s="1">
        <f t="shared" si="256"/>
        <v>17455</v>
      </c>
      <c r="S3281" s="4">
        <v>269451.01183990319</v>
      </c>
      <c r="T3281" s="4">
        <v>207453.08817354214</v>
      </c>
      <c r="U3281" s="1">
        <f t="shared" si="257"/>
        <v>1168385</v>
      </c>
      <c r="V3281" s="4">
        <f t="shared" si="258"/>
        <v>708935.89998655464</v>
      </c>
      <c r="W3281" s="1" t="str">
        <f t="shared" si="259"/>
        <v>Favourable</v>
      </c>
    </row>
    <row r="3282" spans="1:23" x14ac:dyDescent="0.25">
      <c r="A3282" s="1"/>
      <c r="B3282" s="1"/>
      <c r="C3282" s="1"/>
      <c r="D3282" s="1"/>
      <c r="E3282" s="1" t="s">
        <v>9159</v>
      </c>
      <c r="F3282" s="2">
        <v>44314</v>
      </c>
      <c r="G3282" s="3">
        <v>16840</v>
      </c>
      <c r="H3282" s="1"/>
      <c r="I3282" s="1"/>
      <c r="J3282" s="1" t="s">
        <v>7481</v>
      </c>
      <c r="K3282" s="2">
        <v>45223</v>
      </c>
      <c r="L3282" s="1" t="s">
        <v>4200</v>
      </c>
      <c r="M3282" s="1" t="str">
        <f t="shared" si="255"/>
        <v>Social Services</v>
      </c>
      <c r="N3282" s="1" t="s">
        <v>4210</v>
      </c>
      <c r="O3282" s="1" t="s">
        <v>4211</v>
      </c>
      <c r="P3282" s="1">
        <v>5897</v>
      </c>
      <c r="Q3282" s="1">
        <v>627350</v>
      </c>
      <c r="R3282" s="1">
        <f t="shared" si="256"/>
        <v>20468</v>
      </c>
      <c r="S3282" s="4">
        <v>422434.41516457539</v>
      </c>
      <c r="T3282" s="4">
        <v>19795.613782249333</v>
      </c>
      <c r="U3282" s="1">
        <f t="shared" si="257"/>
        <v>606882</v>
      </c>
      <c r="V3282" s="4">
        <f t="shared" si="258"/>
        <v>185119.97105317528</v>
      </c>
      <c r="W3282" s="1" t="str">
        <f t="shared" si="259"/>
        <v>Favourable</v>
      </c>
    </row>
    <row r="3283" spans="1:23" x14ac:dyDescent="0.25">
      <c r="A3283" s="1"/>
      <c r="B3283" s="1"/>
      <c r="C3283" s="1"/>
      <c r="D3283" s="1"/>
      <c r="E3283" s="1" t="s">
        <v>6371</v>
      </c>
      <c r="F3283" s="2">
        <v>44167</v>
      </c>
      <c r="G3283" s="3">
        <v>26020</v>
      </c>
      <c r="H3283" s="1"/>
      <c r="I3283" s="1"/>
      <c r="J3283" s="1" t="s">
        <v>9160</v>
      </c>
      <c r="K3283" s="2">
        <v>44913</v>
      </c>
      <c r="L3283" s="1" t="s">
        <v>4207</v>
      </c>
      <c r="M3283" s="1" t="str">
        <f t="shared" si="255"/>
        <v>Social Services</v>
      </c>
      <c r="N3283" s="1" t="s">
        <v>4210</v>
      </c>
      <c r="O3283" s="1" t="s">
        <v>4345</v>
      </c>
      <c r="P3283" s="1">
        <v>7023</v>
      </c>
      <c r="Q3283" s="1">
        <v>1072676</v>
      </c>
      <c r="R3283" s="1">
        <f t="shared" si="256"/>
        <v>21491</v>
      </c>
      <c r="S3283" s="4">
        <v>818475.25237664126</v>
      </c>
      <c r="T3283" s="4">
        <v>186772.82072097281</v>
      </c>
      <c r="U3283" s="1">
        <f t="shared" si="257"/>
        <v>1051185</v>
      </c>
      <c r="V3283" s="4">
        <f t="shared" si="258"/>
        <v>67427.926902385894</v>
      </c>
      <c r="W3283" s="1" t="str">
        <f t="shared" si="259"/>
        <v>Favourable</v>
      </c>
    </row>
    <row r="3284" spans="1:23" x14ac:dyDescent="0.25">
      <c r="A3284" s="1"/>
      <c r="B3284" s="1"/>
      <c r="C3284" s="1"/>
      <c r="D3284" s="1"/>
      <c r="E3284" s="1" t="s">
        <v>9161</v>
      </c>
      <c r="F3284" s="2">
        <v>44769</v>
      </c>
      <c r="G3284" s="3">
        <v>58557</v>
      </c>
      <c r="H3284" s="1"/>
      <c r="I3284" s="1"/>
      <c r="J3284" s="1" t="s">
        <v>5678</v>
      </c>
      <c r="K3284" s="2">
        <v>44527</v>
      </c>
      <c r="L3284" s="1" t="s">
        <v>4200</v>
      </c>
      <c r="M3284" s="1" t="str">
        <f t="shared" si="255"/>
        <v>Social Services</v>
      </c>
      <c r="N3284" s="1" t="s">
        <v>4205</v>
      </c>
      <c r="O3284" s="1" t="s">
        <v>4298</v>
      </c>
      <c r="P3284" s="1">
        <v>6995</v>
      </c>
      <c r="Q3284" s="1">
        <v>901959</v>
      </c>
      <c r="R3284" s="1">
        <f t="shared" si="256"/>
        <v>52911</v>
      </c>
      <c r="S3284" s="4">
        <v>476209.41804449522</v>
      </c>
      <c r="T3284" s="4">
        <v>194085.58514708877</v>
      </c>
      <c r="U3284" s="1">
        <f t="shared" si="257"/>
        <v>849048</v>
      </c>
      <c r="V3284" s="4">
        <f t="shared" si="258"/>
        <v>231663.99680841598</v>
      </c>
      <c r="W3284" s="1" t="str">
        <f t="shared" si="259"/>
        <v>Favourable</v>
      </c>
    </row>
    <row r="3285" spans="1:23" x14ac:dyDescent="0.25">
      <c r="A3285" s="1"/>
      <c r="B3285" s="1"/>
      <c r="C3285" s="1"/>
      <c r="D3285" s="1"/>
      <c r="E3285" s="1" t="s">
        <v>9162</v>
      </c>
      <c r="F3285" s="2">
        <v>44988</v>
      </c>
      <c r="G3285" s="3">
        <v>40591</v>
      </c>
      <c r="H3285" s="1"/>
      <c r="I3285" s="1"/>
      <c r="J3285" s="1" t="s">
        <v>8049</v>
      </c>
      <c r="K3285" s="2">
        <v>44265</v>
      </c>
      <c r="L3285" s="1" t="s">
        <v>4227</v>
      </c>
      <c r="M3285" s="1" t="str">
        <f t="shared" si="255"/>
        <v>Infrastructure</v>
      </c>
      <c r="N3285" s="1" t="s">
        <v>4205</v>
      </c>
      <c r="O3285" s="1" t="s">
        <v>4314</v>
      </c>
      <c r="P3285" s="1">
        <v>8371</v>
      </c>
      <c r="Q3285" s="1">
        <v>543079</v>
      </c>
      <c r="R3285" s="1">
        <f t="shared" si="256"/>
        <v>16789</v>
      </c>
      <c r="S3285" s="4">
        <v>60051.666921040189</v>
      </c>
      <c r="T3285" s="4">
        <v>11830.948283011852</v>
      </c>
      <c r="U3285" s="1">
        <f t="shared" si="257"/>
        <v>526290</v>
      </c>
      <c r="V3285" s="4">
        <f t="shared" si="258"/>
        <v>471196.38479594793</v>
      </c>
      <c r="W3285" s="1" t="str">
        <f t="shared" si="259"/>
        <v>Favourable</v>
      </c>
    </row>
    <row r="3286" spans="1:23" x14ac:dyDescent="0.25">
      <c r="A3286" s="1"/>
      <c r="B3286" s="1"/>
      <c r="C3286" s="1"/>
      <c r="D3286" s="1"/>
      <c r="E3286" s="1" t="s">
        <v>9163</v>
      </c>
      <c r="F3286" s="2">
        <v>45143</v>
      </c>
      <c r="G3286" s="3">
        <v>48471</v>
      </c>
      <c r="H3286" s="1"/>
      <c r="I3286" s="1"/>
      <c r="J3286" s="1" t="s">
        <v>5545</v>
      </c>
      <c r="K3286" s="2">
        <v>44560</v>
      </c>
      <c r="L3286" s="1" t="s">
        <v>4227</v>
      </c>
      <c r="M3286" s="1" t="str">
        <f t="shared" si="255"/>
        <v>Infrastructure</v>
      </c>
      <c r="N3286" s="1" t="s">
        <v>4210</v>
      </c>
      <c r="O3286" s="1" t="s">
        <v>4206</v>
      </c>
      <c r="P3286" s="1">
        <v>8452</v>
      </c>
      <c r="Q3286" s="1">
        <v>1699445</v>
      </c>
      <c r="R3286" s="1">
        <f t="shared" si="256"/>
        <v>96992</v>
      </c>
      <c r="S3286" s="4">
        <v>100055.26082162243</v>
      </c>
      <c r="T3286" s="4">
        <v>92939.665058166313</v>
      </c>
      <c r="U3286" s="1">
        <f t="shared" si="257"/>
        <v>1602453</v>
      </c>
      <c r="V3286" s="4">
        <f t="shared" si="258"/>
        <v>1506450.0741202112</v>
      </c>
      <c r="W3286" s="1" t="str">
        <f t="shared" si="259"/>
        <v>Favourable</v>
      </c>
    </row>
    <row r="3287" spans="1:23" x14ac:dyDescent="0.25">
      <c r="A3287" s="1"/>
      <c r="B3287" s="1"/>
      <c r="C3287" s="1"/>
      <c r="D3287" s="1"/>
      <c r="E3287" s="1" t="s">
        <v>8782</v>
      </c>
      <c r="F3287" s="2">
        <v>45130</v>
      </c>
      <c r="G3287" s="3">
        <v>27954</v>
      </c>
      <c r="H3287" s="1"/>
      <c r="I3287" s="1"/>
      <c r="J3287" s="1" t="s">
        <v>9164</v>
      </c>
      <c r="K3287" s="2">
        <v>45348</v>
      </c>
      <c r="L3287" s="1" t="s">
        <v>4212</v>
      </c>
      <c r="M3287" s="1" t="str">
        <f t="shared" si="255"/>
        <v>Agricultural Extension</v>
      </c>
      <c r="N3287" s="1" t="s">
        <v>4222</v>
      </c>
      <c r="O3287" s="1" t="s">
        <v>4292</v>
      </c>
      <c r="P3287" s="1">
        <v>7958</v>
      </c>
      <c r="Q3287" s="1">
        <v>1635003</v>
      </c>
      <c r="R3287" s="1">
        <f t="shared" si="256"/>
        <v>40359</v>
      </c>
      <c r="S3287" s="4">
        <v>728111.10197659349</v>
      </c>
      <c r="T3287" s="4">
        <v>536105.63718892797</v>
      </c>
      <c r="U3287" s="1">
        <f t="shared" si="257"/>
        <v>1594644</v>
      </c>
      <c r="V3287" s="4">
        <f t="shared" si="258"/>
        <v>370786.26083447854</v>
      </c>
      <c r="W3287" s="1" t="str">
        <f t="shared" si="259"/>
        <v>Favourable</v>
      </c>
    </row>
    <row r="3288" spans="1:23" x14ac:dyDescent="0.25">
      <c r="A3288" s="1"/>
      <c r="B3288" s="1"/>
      <c r="C3288" s="1"/>
      <c r="D3288" s="1"/>
      <c r="E3288" s="1" t="s">
        <v>9165</v>
      </c>
      <c r="F3288" s="2">
        <v>43980</v>
      </c>
      <c r="G3288" s="3">
        <v>57681</v>
      </c>
      <c r="H3288" s="1"/>
      <c r="I3288" s="1"/>
      <c r="J3288" s="1" t="s">
        <v>4284</v>
      </c>
      <c r="K3288" s="2">
        <v>43887</v>
      </c>
      <c r="L3288" s="1" t="s">
        <v>4200</v>
      </c>
      <c r="M3288" s="1" t="str">
        <f t="shared" si="255"/>
        <v>Social Services</v>
      </c>
      <c r="N3288" s="1" t="s">
        <v>4210</v>
      </c>
      <c r="O3288" s="1" t="s">
        <v>4226</v>
      </c>
      <c r="P3288" s="1">
        <v>8165</v>
      </c>
      <c r="Q3288" s="1">
        <v>1680343</v>
      </c>
      <c r="R3288" s="1">
        <f t="shared" si="256"/>
        <v>21909</v>
      </c>
      <c r="S3288" s="4">
        <v>1018319.2665030742</v>
      </c>
      <c r="T3288" s="4">
        <v>519524.26255003695</v>
      </c>
      <c r="U3288" s="1">
        <f t="shared" si="257"/>
        <v>1658434</v>
      </c>
      <c r="V3288" s="4">
        <f t="shared" si="258"/>
        <v>142499.47094688891</v>
      </c>
      <c r="W3288" s="1" t="str">
        <f t="shared" si="259"/>
        <v>Favourable</v>
      </c>
    </row>
    <row r="3289" spans="1:23" x14ac:dyDescent="0.25">
      <c r="A3289" s="1"/>
      <c r="B3289" s="1"/>
      <c r="C3289" s="1"/>
      <c r="D3289" s="1"/>
      <c r="E3289" s="1" t="s">
        <v>9166</v>
      </c>
      <c r="F3289" s="2">
        <v>45156</v>
      </c>
      <c r="G3289" s="3">
        <v>22584</v>
      </c>
      <c r="H3289" s="1"/>
      <c r="I3289" s="1"/>
      <c r="J3289" s="1" t="s">
        <v>5641</v>
      </c>
      <c r="K3289" s="2">
        <v>44230</v>
      </c>
      <c r="L3289" s="1" t="s">
        <v>4207</v>
      </c>
      <c r="M3289" s="1" t="str">
        <f t="shared" si="255"/>
        <v>Social Services</v>
      </c>
      <c r="N3289" s="1" t="s">
        <v>4205</v>
      </c>
      <c r="O3289" s="1" t="s">
        <v>4301</v>
      </c>
      <c r="P3289" s="1">
        <v>8904</v>
      </c>
      <c r="Q3289" s="1">
        <v>2430258</v>
      </c>
      <c r="R3289" s="1">
        <f t="shared" si="256"/>
        <v>63498</v>
      </c>
      <c r="S3289" s="4">
        <v>1710753.2093321136</v>
      </c>
      <c r="T3289" s="4">
        <v>704925.56096184778</v>
      </c>
      <c r="U3289" s="1">
        <f t="shared" si="257"/>
        <v>2366760</v>
      </c>
      <c r="V3289" s="4">
        <f t="shared" si="258"/>
        <v>14579.229706038721</v>
      </c>
      <c r="W3289" s="1" t="str">
        <f t="shared" si="259"/>
        <v>Favourable</v>
      </c>
    </row>
    <row r="3290" spans="1:23" x14ac:dyDescent="0.25">
      <c r="A3290" s="1"/>
      <c r="B3290" s="1"/>
      <c r="C3290" s="1"/>
      <c r="D3290" s="1"/>
      <c r="E3290" s="1" t="s">
        <v>9167</v>
      </c>
      <c r="F3290" s="2">
        <v>45241</v>
      </c>
      <c r="G3290" s="3">
        <v>38587</v>
      </c>
      <c r="H3290" s="1"/>
      <c r="I3290" s="1"/>
      <c r="J3290" s="1" t="s">
        <v>4307</v>
      </c>
      <c r="K3290" s="2">
        <v>45140</v>
      </c>
      <c r="L3290" s="1" t="s">
        <v>4227</v>
      </c>
      <c r="M3290" s="1" t="str">
        <f t="shared" si="255"/>
        <v>Infrastructure</v>
      </c>
      <c r="N3290" s="1" t="s">
        <v>4210</v>
      </c>
      <c r="O3290" s="1" t="s">
        <v>4253</v>
      </c>
      <c r="P3290" s="1">
        <v>8765</v>
      </c>
      <c r="Q3290" s="1">
        <v>2427175</v>
      </c>
      <c r="R3290" s="1">
        <f t="shared" si="256"/>
        <v>61905</v>
      </c>
      <c r="S3290" s="4">
        <v>416974.80742975813</v>
      </c>
      <c r="T3290" s="4">
        <v>31491.858235627875</v>
      </c>
      <c r="U3290" s="1">
        <f t="shared" si="257"/>
        <v>2365270</v>
      </c>
      <c r="V3290" s="4">
        <f t="shared" si="258"/>
        <v>1978708.334334614</v>
      </c>
      <c r="W3290" s="1" t="str">
        <f t="shared" si="259"/>
        <v>Favourable</v>
      </c>
    </row>
    <row r="3291" spans="1:23" x14ac:dyDescent="0.25">
      <c r="A3291" s="1"/>
      <c r="B3291" s="1"/>
      <c r="C3291" s="1"/>
      <c r="D3291" s="1"/>
      <c r="E3291" s="1" t="s">
        <v>9168</v>
      </c>
      <c r="F3291" s="2">
        <v>44238</v>
      </c>
      <c r="G3291" s="3">
        <v>55110</v>
      </c>
      <c r="H3291" s="1"/>
      <c r="I3291" s="1"/>
      <c r="J3291" s="1" t="s">
        <v>9169</v>
      </c>
      <c r="K3291" s="2">
        <v>44696</v>
      </c>
      <c r="L3291" s="1" t="s">
        <v>4204</v>
      </c>
      <c r="M3291" s="1" t="str">
        <f t="shared" si="255"/>
        <v>Education</v>
      </c>
      <c r="N3291" s="1" t="s">
        <v>4222</v>
      </c>
      <c r="O3291" s="1" t="s">
        <v>4325</v>
      </c>
      <c r="P3291" s="1">
        <v>6668</v>
      </c>
      <c r="Q3291" s="1">
        <v>754320</v>
      </c>
      <c r="R3291" s="1">
        <f t="shared" si="256"/>
        <v>0</v>
      </c>
      <c r="S3291" s="4">
        <v>290807.63799292332</v>
      </c>
      <c r="T3291" s="4">
        <v>203001.45344384076</v>
      </c>
      <c r="U3291" s="1">
        <f t="shared" si="257"/>
        <v>754320</v>
      </c>
      <c r="V3291" s="4">
        <f t="shared" si="258"/>
        <v>260510.90856323589</v>
      </c>
      <c r="W3291" s="1" t="str">
        <f t="shared" si="259"/>
        <v>Favourable</v>
      </c>
    </row>
    <row r="3292" spans="1:23" x14ac:dyDescent="0.25">
      <c r="A3292" s="1"/>
      <c r="B3292" s="1"/>
      <c r="C3292" s="1"/>
      <c r="D3292" s="1"/>
      <c r="E3292" s="1" t="s">
        <v>9170</v>
      </c>
      <c r="F3292" s="2">
        <v>45172</v>
      </c>
      <c r="G3292" s="3">
        <v>10235</v>
      </c>
      <c r="H3292" s="1"/>
      <c r="I3292" s="1"/>
      <c r="J3292" s="1" t="s">
        <v>6654</v>
      </c>
      <c r="K3292" s="2">
        <v>45343</v>
      </c>
      <c r="L3292" s="1" t="s">
        <v>4200</v>
      </c>
      <c r="M3292" s="1" t="str">
        <f t="shared" si="255"/>
        <v>Social Services</v>
      </c>
      <c r="N3292" s="1" t="s">
        <v>4210</v>
      </c>
      <c r="O3292" s="1" t="s">
        <v>4304</v>
      </c>
      <c r="P3292" s="1">
        <v>6370</v>
      </c>
      <c r="Q3292" s="1">
        <v>2272835</v>
      </c>
      <c r="R3292" s="1">
        <f t="shared" si="256"/>
        <v>24314</v>
      </c>
      <c r="S3292" s="4">
        <v>376929.28498535522</v>
      </c>
      <c r="T3292" s="4">
        <v>41404.026857440032</v>
      </c>
      <c r="U3292" s="1">
        <f t="shared" si="257"/>
        <v>2248521</v>
      </c>
      <c r="V3292" s="4">
        <f t="shared" si="258"/>
        <v>1854501.6881572048</v>
      </c>
      <c r="W3292" s="1" t="str">
        <f t="shared" si="259"/>
        <v>Favourable</v>
      </c>
    </row>
    <row r="3293" spans="1:23" x14ac:dyDescent="0.25">
      <c r="A3293" s="1"/>
      <c r="B3293" s="1"/>
      <c r="C3293" s="1"/>
      <c r="D3293" s="1"/>
      <c r="E3293" s="1" t="s">
        <v>9171</v>
      </c>
      <c r="F3293" s="2">
        <v>44074</v>
      </c>
      <c r="G3293" s="3">
        <v>22184</v>
      </c>
      <c r="H3293" s="1"/>
      <c r="I3293" s="1"/>
      <c r="J3293" s="1" t="s">
        <v>9172</v>
      </c>
      <c r="K3293" s="2">
        <v>44103</v>
      </c>
      <c r="L3293" s="1" t="s">
        <v>4200</v>
      </c>
      <c r="M3293" s="1" t="str">
        <f t="shared" si="255"/>
        <v>Social Services</v>
      </c>
      <c r="N3293" s="1" t="s">
        <v>4222</v>
      </c>
      <c r="O3293" s="1" t="s">
        <v>4358</v>
      </c>
      <c r="P3293" s="1">
        <v>7881</v>
      </c>
      <c r="Q3293" s="1">
        <v>2088928</v>
      </c>
      <c r="R3293" s="1">
        <f t="shared" si="256"/>
        <v>0</v>
      </c>
      <c r="S3293" s="4">
        <v>1492704.8794623292</v>
      </c>
      <c r="T3293" s="4">
        <v>523514.05479155673</v>
      </c>
      <c r="U3293" s="1">
        <f t="shared" si="257"/>
        <v>2088928</v>
      </c>
      <c r="V3293" s="4">
        <f t="shared" si="258"/>
        <v>72709.065746114124</v>
      </c>
      <c r="W3293" s="1" t="str">
        <f t="shared" si="259"/>
        <v>Favourable</v>
      </c>
    </row>
    <row r="3294" spans="1:23" x14ac:dyDescent="0.25">
      <c r="A3294" s="1"/>
      <c r="B3294" s="1"/>
      <c r="C3294" s="1"/>
      <c r="D3294" s="1"/>
      <c r="E3294" s="1" t="s">
        <v>9173</v>
      </c>
      <c r="F3294" s="2">
        <v>44599</v>
      </c>
      <c r="G3294" s="3">
        <v>53056</v>
      </c>
      <c r="H3294" s="1"/>
      <c r="I3294" s="1"/>
      <c r="J3294" s="1" t="s">
        <v>9003</v>
      </c>
      <c r="K3294" s="2">
        <v>44716</v>
      </c>
      <c r="L3294" s="1" t="s">
        <v>4212</v>
      </c>
      <c r="M3294" s="1" t="str">
        <f t="shared" si="255"/>
        <v>Agricultural Extension</v>
      </c>
      <c r="N3294" s="1" t="s">
        <v>4205</v>
      </c>
      <c r="O3294" s="1" t="s">
        <v>4345</v>
      </c>
      <c r="P3294" s="1">
        <v>5794</v>
      </c>
      <c r="Q3294" s="1">
        <v>702184</v>
      </c>
      <c r="R3294" s="1">
        <f t="shared" si="256"/>
        <v>11142</v>
      </c>
      <c r="S3294" s="4">
        <v>195715.27982736318</v>
      </c>
      <c r="T3294" s="4">
        <v>84828.509463112117</v>
      </c>
      <c r="U3294" s="1">
        <f t="shared" si="257"/>
        <v>691042</v>
      </c>
      <c r="V3294" s="4">
        <f t="shared" si="258"/>
        <v>421640.21070952469</v>
      </c>
      <c r="W3294" s="1" t="str">
        <f t="shared" si="259"/>
        <v>Favourable</v>
      </c>
    </row>
    <row r="3295" spans="1:23" x14ac:dyDescent="0.25">
      <c r="A3295" s="1"/>
      <c r="B3295" s="1"/>
      <c r="C3295" s="1"/>
      <c r="D3295" s="1"/>
      <c r="E3295" s="1" t="s">
        <v>9174</v>
      </c>
      <c r="F3295" s="2">
        <v>45367</v>
      </c>
      <c r="G3295" s="3">
        <v>31091</v>
      </c>
      <c r="H3295" s="1"/>
      <c r="I3295" s="1"/>
      <c r="J3295" s="1" t="s">
        <v>8388</v>
      </c>
      <c r="K3295" s="2">
        <v>44840</v>
      </c>
      <c r="L3295" s="1" t="s">
        <v>4204</v>
      </c>
      <c r="M3295" s="1" t="str">
        <f t="shared" si="255"/>
        <v>Education</v>
      </c>
      <c r="N3295" s="1" t="s">
        <v>4222</v>
      </c>
      <c r="O3295" s="1" t="s">
        <v>4217</v>
      </c>
      <c r="P3295" s="1">
        <v>6052</v>
      </c>
      <c r="Q3295" s="1">
        <v>1684277</v>
      </c>
      <c r="R3295" s="1">
        <f t="shared" si="256"/>
        <v>42869</v>
      </c>
      <c r="S3295" s="4">
        <v>673482.28746228712</v>
      </c>
      <c r="T3295" s="4">
        <v>340371.25621995062</v>
      </c>
      <c r="U3295" s="1">
        <f t="shared" si="257"/>
        <v>1641408</v>
      </c>
      <c r="V3295" s="4">
        <f t="shared" si="258"/>
        <v>670423.45631776226</v>
      </c>
      <c r="W3295" s="1" t="str">
        <f t="shared" si="259"/>
        <v>Favourable</v>
      </c>
    </row>
    <row r="3296" spans="1:23" x14ac:dyDescent="0.25">
      <c r="A3296" s="1"/>
      <c r="B3296" s="1"/>
      <c r="C3296" s="1"/>
      <c r="D3296" s="1"/>
      <c r="E3296" s="1" t="s">
        <v>6885</v>
      </c>
      <c r="F3296" s="2">
        <v>45345</v>
      </c>
      <c r="G3296" s="3">
        <v>26324</v>
      </c>
      <c r="H3296" s="1"/>
      <c r="I3296" s="1"/>
      <c r="J3296" s="1" t="s">
        <v>7725</v>
      </c>
      <c r="K3296" s="2">
        <v>44608</v>
      </c>
      <c r="L3296" s="1" t="s">
        <v>4227</v>
      </c>
      <c r="M3296" s="1" t="str">
        <f t="shared" si="255"/>
        <v>Infrastructure</v>
      </c>
      <c r="N3296" s="1" t="s">
        <v>4205</v>
      </c>
      <c r="O3296" s="1" t="s">
        <v>4358</v>
      </c>
      <c r="P3296" s="1">
        <v>9397</v>
      </c>
      <c r="Q3296" s="1">
        <v>502415</v>
      </c>
      <c r="R3296" s="1">
        <f t="shared" si="256"/>
        <v>43473</v>
      </c>
      <c r="S3296" s="4">
        <v>107647.74931706821</v>
      </c>
      <c r="T3296" s="4">
        <v>2742.3617770810947</v>
      </c>
      <c r="U3296" s="1">
        <f t="shared" si="257"/>
        <v>458942</v>
      </c>
      <c r="V3296" s="4">
        <f t="shared" si="258"/>
        <v>392024.8889058507</v>
      </c>
      <c r="W3296" s="1" t="str">
        <f t="shared" si="259"/>
        <v>Favourable</v>
      </c>
    </row>
    <row r="3297" spans="1:23" x14ac:dyDescent="0.25">
      <c r="A3297" s="1"/>
      <c r="B3297" s="1"/>
      <c r="C3297" s="1"/>
      <c r="D3297" s="1"/>
      <c r="E3297" s="1" t="s">
        <v>9175</v>
      </c>
      <c r="F3297" s="2">
        <v>45024</v>
      </c>
      <c r="G3297" s="3">
        <v>37703</v>
      </c>
      <c r="H3297" s="1"/>
      <c r="I3297" s="1"/>
      <c r="J3297" s="1" t="s">
        <v>6748</v>
      </c>
      <c r="K3297" s="2">
        <v>44774</v>
      </c>
      <c r="L3297" s="1" t="s">
        <v>4204</v>
      </c>
      <c r="M3297" s="1" t="str">
        <f t="shared" si="255"/>
        <v>Education</v>
      </c>
      <c r="N3297" s="1" t="s">
        <v>4205</v>
      </c>
      <c r="O3297" s="1" t="s">
        <v>4388</v>
      </c>
      <c r="P3297" s="1">
        <v>8955</v>
      </c>
      <c r="Q3297" s="1">
        <v>1688603</v>
      </c>
      <c r="R3297" s="1">
        <f t="shared" si="256"/>
        <v>37065</v>
      </c>
      <c r="S3297" s="4">
        <v>938348.58358693635</v>
      </c>
      <c r="T3297" s="4">
        <v>278488.26615586242</v>
      </c>
      <c r="U3297" s="1">
        <f t="shared" si="257"/>
        <v>1651538</v>
      </c>
      <c r="V3297" s="4">
        <f t="shared" si="258"/>
        <v>471766.15025720117</v>
      </c>
      <c r="W3297" s="1" t="str">
        <f t="shared" si="259"/>
        <v>Favourable</v>
      </c>
    </row>
    <row r="3298" spans="1:23" x14ac:dyDescent="0.25">
      <c r="A3298" s="1"/>
      <c r="B3298" s="1"/>
      <c r="C3298" s="1"/>
      <c r="D3298" s="1"/>
      <c r="E3298" s="1" t="s">
        <v>9176</v>
      </c>
      <c r="F3298" s="2">
        <v>44838</v>
      </c>
      <c r="G3298" s="3">
        <v>57402</v>
      </c>
      <c r="H3298" s="1"/>
      <c r="I3298" s="1"/>
      <c r="J3298" s="1" t="s">
        <v>9177</v>
      </c>
      <c r="K3298" s="2">
        <v>44438</v>
      </c>
      <c r="L3298" s="1" t="s">
        <v>4204</v>
      </c>
      <c r="M3298" s="1" t="str">
        <f t="shared" si="255"/>
        <v>Education</v>
      </c>
      <c r="N3298" s="1" t="s">
        <v>4222</v>
      </c>
      <c r="O3298" s="1" t="s">
        <v>4374</v>
      </c>
      <c r="P3298" s="1">
        <v>8748</v>
      </c>
      <c r="Q3298" s="1">
        <v>782810</v>
      </c>
      <c r="R3298" s="1">
        <f t="shared" si="256"/>
        <v>0</v>
      </c>
      <c r="S3298" s="4">
        <v>517296.9214572226</v>
      </c>
      <c r="T3298" s="4">
        <v>101769.05035580911</v>
      </c>
      <c r="U3298" s="1">
        <f t="shared" si="257"/>
        <v>782810</v>
      </c>
      <c r="V3298" s="4">
        <f t="shared" si="258"/>
        <v>163744.02818696829</v>
      </c>
      <c r="W3298" s="1" t="str">
        <f t="shared" si="259"/>
        <v>Favourable</v>
      </c>
    </row>
    <row r="3299" spans="1:23" x14ac:dyDescent="0.25">
      <c r="A3299" s="1"/>
      <c r="B3299" s="1"/>
      <c r="C3299" s="1"/>
      <c r="D3299" s="1"/>
      <c r="E3299" s="1" t="s">
        <v>9178</v>
      </c>
      <c r="F3299" s="2">
        <v>45046</v>
      </c>
      <c r="G3299" s="3">
        <v>11757</v>
      </c>
      <c r="H3299" s="1"/>
      <c r="I3299" s="1"/>
      <c r="J3299" s="1" t="s">
        <v>5263</v>
      </c>
      <c r="K3299" s="2">
        <v>44889</v>
      </c>
      <c r="L3299" s="1" t="s">
        <v>4204</v>
      </c>
      <c r="M3299" s="1" t="str">
        <f t="shared" si="255"/>
        <v>Education</v>
      </c>
      <c r="N3299" s="1" t="s">
        <v>4205</v>
      </c>
      <c r="O3299" s="1" t="s">
        <v>4223</v>
      </c>
      <c r="P3299" s="1">
        <v>9480</v>
      </c>
      <c r="Q3299" s="1">
        <v>599106</v>
      </c>
      <c r="R3299" s="1">
        <f t="shared" si="256"/>
        <v>86447</v>
      </c>
      <c r="S3299" s="4">
        <v>166535.7378520215</v>
      </c>
      <c r="T3299" s="4">
        <v>24873.541114284952</v>
      </c>
      <c r="U3299" s="1">
        <f t="shared" si="257"/>
        <v>512659</v>
      </c>
      <c r="V3299" s="4">
        <f t="shared" si="258"/>
        <v>407696.72103369352</v>
      </c>
      <c r="W3299" s="1" t="str">
        <f t="shared" si="259"/>
        <v>Favourable</v>
      </c>
    </row>
    <row r="3300" spans="1:23" x14ac:dyDescent="0.25">
      <c r="A3300" s="1"/>
      <c r="B3300" s="1"/>
      <c r="C3300" s="1"/>
      <c r="D3300" s="1"/>
      <c r="E3300" s="1" t="s">
        <v>8061</v>
      </c>
      <c r="F3300" s="2">
        <v>44712</v>
      </c>
      <c r="G3300" s="3">
        <v>31860</v>
      </c>
      <c r="H3300" s="1"/>
      <c r="I3300" s="1"/>
      <c r="J3300" s="1" t="s">
        <v>8101</v>
      </c>
      <c r="K3300" s="2">
        <v>45161</v>
      </c>
      <c r="L3300" s="1" t="s">
        <v>4207</v>
      </c>
      <c r="M3300" s="1" t="str">
        <f t="shared" si="255"/>
        <v>Social Services</v>
      </c>
      <c r="N3300" s="1" t="s">
        <v>4205</v>
      </c>
      <c r="O3300" s="1" t="s">
        <v>4247</v>
      </c>
      <c r="P3300" s="1">
        <v>8969</v>
      </c>
      <c r="Q3300" s="1">
        <v>2413088</v>
      </c>
      <c r="R3300" s="1">
        <f t="shared" si="256"/>
        <v>47847</v>
      </c>
      <c r="S3300" s="4">
        <v>188320.45256723088</v>
      </c>
      <c r="T3300" s="4">
        <v>370149.30457336229</v>
      </c>
      <c r="U3300" s="1">
        <f t="shared" si="257"/>
        <v>2365241</v>
      </c>
      <c r="V3300" s="4">
        <f t="shared" si="258"/>
        <v>1854618.2428594069</v>
      </c>
      <c r="W3300" s="1" t="str">
        <f t="shared" si="259"/>
        <v>Favourable</v>
      </c>
    </row>
    <row r="3301" spans="1:23" x14ac:dyDescent="0.25">
      <c r="A3301" s="1"/>
      <c r="B3301" s="1"/>
      <c r="C3301" s="1"/>
      <c r="D3301" s="1"/>
      <c r="E3301" s="1" t="s">
        <v>9179</v>
      </c>
      <c r="F3301" s="2">
        <v>44436</v>
      </c>
      <c r="G3301" s="3">
        <v>35906</v>
      </c>
      <c r="H3301" s="1"/>
      <c r="I3301" s="1"/>
      <c r="J3301" s="1" t="s">
        <v>9180</v>
      </c>
      <c r="K3301" s="2">
        <v>44965</v>
      </c>
      <c r="L3301" s="1" t="s">
        <v>4207</v>
      </c>
      <c r="M3301" s="1" t="str">
        <f t="shared" si="255"/>
        <v>Social Services</v>
      </c>
      <c r="N3301" s="1" t="s">
        <v>4210</v>
      </c>
      <c r="O3301" s="1" t="s">
        <v>4402</v>
      </c>
      <c r="P3301" s="1">
        <v>8231</v>
      </c>
      <c r="Q3301" s="1">
        <v>1382652</v>
      </c>
      <c r="R3301" s="1">
        <f t="shared" si="256"/>
        <v>0</v>
      </c>
      <c r="S3301" s="4">
        <v>770777.46164330165</v>
      </c>
      <c r="T3301" s="4">
        <v>12755.786563444604</v>
      </c>
      <c r="U3301" s="1">
        <f t="shared" si="257"/>
        <v>1382652</v>
      </c>
      <c r="V3301" s="4">
        <f t="shared" si="258"/>
        <v>599118.7517932537</v>
      </c>
      <c r="W3301" s="1" t="str">
        <f t="shared" si="259"/>
        <v>Favourable</v>
      </c>
    </row>
    <row r="3302" spans="1:23" x14ac:dyDescent="0.25">
      <c r="A3302" s="1"/>
      <c r="B3302" s="1"/>
      <c r="C3302" s="1"/>
      <c r="D3302" s="1"/>
      <c r="E3302" s="1" t="s">
        <v>7797</v>
      </c>
      <c r="F3302" s="2">
        <v>44245</v>
      </c>
      <c r="G3302" s="3">
        <v>14349</v>
      </c>
      <c r="H3302" s="1"/>
      <c r="I3302" s="1"/>
      <c r="J3302" s="1" t="s">
        <v>9136</v>
      </c>
      <c r="K3302" s="2">
        <v>44622</v>
      </c>
      <c r="L3302" s="1" t="s">
        <v>4207</v>
      </c>
      <c r="M3302" s="1" t="str">
        <f t="shared" si="255"/>
        <v>Social Services</v>
      </c>
      <c r="N3302" s="1" t="s">
        <v>4210</v>
      </c>
      <c r="O3302" s="1" t="s">
        <v>4206</v>
      </c>
      <c r="P3302" s="1">
        <v>8421</v>
      </c>
      <c r="Q3302" s="1">
        <v>1349160</v>
      </c>
      <c r="R3302" s="1">
        <f t="shared" si="256"/>
        <v>10368</v>
      </c>
      <c r="S3302" s="4">
        <v>1089835.4462371264</v>
      </c>
      <c r="T3302" s="4">
        <v>240805.97643918742</v>
      </c>
      <c r="U3302" s="1">
        <f t="shared" si="257"/>
        <v>1338792</v>
      </c>
      <c r="V3302" s="4">
        <f t="shared" si="258"/>
        <v>18518.577323686332</v>
      </c>
      <c r="W3302" s="1" t="str">
        <f t="shared" si="259"/>
        <v>Favourable</v>
      </c>
    </row>
    <row r="3303" spans="1:23" x14ac:dyDescent="0.25">
      <c r="A3303" s="1"/>
      <c r="B3303" s="1"/>
      <c r="C3303" s="1"/>
      <c r="D3303" s="1"/>
      <c r="E3303" s="1" t="s">
        <v>6493</v>
      </c>
      <c r="F3303" s="2">
        <v>45028</v>
      </c>
      <c r="G3303" s="3">
        <v>27800</v>
      </c>
      <c r="H3303" s="1"/>
      <c r="I3303" s="1"/>
      <c r="J3303" s="1" t="s">
        <v>8716</v>
      </c>
      <c r="K3303" s="2">
        <v>44812</v>
      </c>
      <c r="L3303" s="1" t="s">
        <v>4207</v>
      </c>
      <c r="M3303" s="1" t="str">
        <f t="shared" si="255"/>
        <v>Social Services</v>
      </c>
      <c r="N3303" s="1" t="s">
        <v>4205</v>
      </c>
      <c r="O3303" s="1" t="s">
        <v>4286</v>
      </c>
      <c r="P3303" s="1">
        <v>7865</v>
      </c>
      <c r="Q3303" s="1">
        <v>1597787</v>
      </c>
      <c r="R3303" s="1">
        <f t="shared" si="256"/>
        <v>29474</v>
      </c>
      <c r="S3303" s="4">
        <v>622800.29501324939</v>
      </c>
      <c r="T3303" s="4">
        <v>205394.70363843368</v>
      </c>
      <c r="U3303" s="1">
        <f t="shared" si="257"/>
        <v>1568313</v>
      </c>
      <c r="V3303" s="4">
        <f t="shared" si="258"/>
        <v>769592.0013483169</v>
      </c>
      <c r="W3303" s="1" t="str">
        <f t="shared" si="259"/>
        <v>Favourable</v>
      </c>
    </row>
    <row r="3304" spans="1:23" x14ac:dyDescent="0.25">
      <c r="A3304" s="1"/>
      <c r="B3304" s="1"/>
      <c r="C3304" s="1"/>
      <c r="D3304" s="1"/>
      <c r="E3304" s="1" t="s">
        <v>9181</v>
      </c>
      <c r="F3304" s="2">
        <v>45027</v>
      </c>
      <c r="G3304" s="3">
        <v>43006</v>
      </c>
      <c r="H3304" s="1"/>
      <c r="I3304" s="1"/>
      <c r="J3304" s="1" t="s">
        <v>9182</v>
      </c>
      <c r="K3304" s="2">
        <v>44941</v>
      </c>
      <c r="L3304" s="1" t="s">
        <v>4212</v>
      </c>
      <c r="M3304" s="1" t="str">
        <f t="shared" si="255"/>
        <v>Agricultural Extension</v>
      </c>
      <c r="N3304" s="1" t="s">
        <v>4205</v>
      </c>
      <c r="O3304" s="1" t="s">
        <v>4314</v>
      </c>
      <c r="P3304" s="1">
        <v>8668</v>
      </c>
      <c r="Q3304" s="1">
        <v>1826901</v>
      </c>
      <c r="R3304" s="1">
        <f t="shared" si="256"/>
        <v>44560</v>
      </c>
      <c r="S3304" s="4">
        <v>464580.05058014393</v>
      </c>
      <c r="T3304" s="4">
        <v>308986.37338836078</v>
      </c>
      <c r="U3304" s="1">
        <f t="shared" si="257"/>
        <v>1782341</v>
      </c>
      <c r="V3304" s="4">
        <f t="shared" si="258"/>
        <v>1053334.5760314954</v>
      </c>
      <c r="W3304" s="1" t="str">
        <f t="shared" si="259"/>
        <v>Favourable</v>
      </c>
    </row>
    <row r="3305" spans="1:23" x14ac:dyDescent="0.25">
      <c r="A3305" s="1"/>
      <c r="B3305" s="1"/>
      <c r="C3305" s="1"/>
      <c r="D3305" s="1"/>
      <c r="E3305" s="1" t="s">
        <v>6811</v>
      </c>
      <c r="F3305" s="2">
        <v>44025</v>
      </c>
      <c r="G3305" s="3">
        <v>33976</v>
      </c>
      <c r="H3305" s="1"/>
      <c r="I3305" s="1"/>
      <c r="J3305" s="1" t="s">
        <v>8399</v>
      </c>
      <c r="K3305" s="2">
        <v>44728</v>
      </c>
      <c r="L3305" s="1" t="s">
        <v>4207</v>
      </c>
      <c r="M3305" s="1" t="str">
        <f t="shared" si="255"/>
        <v>Social Services</v>
      </c>
      <c r="N3305" s="1" t="s">
        <v>4205</v>
      </c>
      <c r="O3305" s="1" t="s">
        <v>4270</v>
      </c>
      <c r="P3305" s="1">
        <v>8734</v>
      </c>
      <c r="Q3305" s="1">
        <v>1251869</v>
      </c>
      <c r="R3305" s="1">
        <f t="shared" si="256"/>
        <v>43109</v>
      </c>
      <c r="S3305" s="4">
        <v>539987.19779660006</v>
      </c>
      <c r="T3305" s="4">
        <v>208006.85678915904</v>
      </c>
      <c r="U3305" s="1">
        <f t="shared" si="257"/>
        <v>1208760</v>
      </c>
      <c r="V3305" s="4">
        <f t="shared" si="258"/>
        <v>503874.94541424094</v>
      </c>
      <c r="W3305" s="1" t="str">
        <f t="shared" si="259"/>
        <v>Favourable</v>
      </c>
    </row>
    <row r="3306" spans="1:23" x14ac:dyDescent="0.25">
      <c r="A3306" s="1"/>
      <c r="B3306" s="1"/>
      <c r="C3306" s="1"/>
      <c r="D3306" s="1"/>
      <c r="E3306" s="1" t="s">
        <v>9183</v>
      </c>
      <c r="F3306" s="2">
        <v>45131</v>
      </c>
      <c r="G3306" s="3">
        <v>20409</v>
      </c>
      <c r="H3306" s="1"/>
      <c r="I3306" s="1"/>
      <c r="J3306" s="1" t="s">
        <v>9184</v>
      </c>
      <c r="K3306" s="2">
        <v>45241</v>
      </c>
      <c r="L3306" s="1" t="s">
        <v>4212</v>
      </c>
      <c r="M3306" s="1" t="str">
        <f t="shared" si="255"/>
        <v>Agricultural Extension</v>
      </c>
      <c r="N3306" s="1" t="s">
        <v>4205</v>
      </c>
      <c r="O3306" s="1" t="s">
        <v>4211</v>
      </c>
      <c r="P3306" s="1">
        <v>5812</v>
      </c>
      <c r="Q3306" s="1">
        <v>1321525</v>
      </c>
      <c r="R3306" s="1">
        <f t="shared" si="256"/>
        <v>26819</v>
      </c>
      <c r="S3306" s="4">
        <v>697286.4180774698</v>
      </c>
      <c r="T3306" s="4">
        <v>149151.9161748206</v>
      </c>
      <c r="U3306" s="1">
        <f t="shared" si="257"/>
        <v>1294706</v>
      </c>
      <c r="V3306" s="4">
        <f t="shared" si="258"/>
        <v>475086.66574770957</v>
      </c>
      <c r="W3306" s="1" t="str">
        <f t="shared" si="259"/>
        <v>Favourable</v>
      </c>
    </row>
    <row r="3307" spans="1:23" x14ac:dyDescent="0.25">
      <c r="A3307" s="1"/>
      <c r="B3307" s="1"/>
      <c r="C3307" s="1"/>
      <c r="D3307" s="1"/>
      <c r="E3307" s="1" t="s">
        <v>5127</v>
      </c>
      <c r="F3307" s="2">
        <v>45334</v>
      </c>
      <c r="G3307" s="3">
        <v>47454</v>
      </c>
      <c r="H3307" s="1"/>
      <c r="I3307" s="1"/>
      <c r="J3307" s="1" t="s">
        <v>9185</v>
      </c>
      <c r="K3307" s="2">
        <v>43959</v>
      </c>
      <c r="L3307" s="1" t="s">
        <v>4207</v>
      </c>
      <c r="M3307" s="1" t="str">
        <f t="shared" si="255"/>
        <v>Social Services</v>
      </c>
      <c r="N3307" s="1" t="s">
        <v>4205</v>
      </c>
      <c r="O3307" s="1" t="s">
        <v>4388</v>
      </c>
      <c r="P3307" s="1">
        <v>5735</v>
      </c>
      <c r="Q3307" s="1">
        <v>1717266</v>
      </c>
      <c r="R3307" s="1">
        <f t="shared" si="256"/>
        <v>0</v>
      </c>
      <c r="S3307" s="4">
        <v>1622128.9283684255</v>
      </c>
      <c r="T3307" s="4">
        <v>275059.20027294249</v>
      </c>
      <c r="U3307" s="1">
        <f t="shared" si="257"/>
        <v>1717266</v>
      </c>
      <c r="V3307" s="4">
        <f t="shared" si="258"/>
        <v>-179922.12864136789</v>
      </c>
      <c r="W3307" s="1" t="str">
        <f t="shared" si="259"/>
        <v>Adverse</v>
      </c>
    </row>
    <row r="3308" spans="1:23" x14ac:dyDescent="0.25">
      <c r="A3308" s="1"/>
      <c r="B3308" s="1"/>
      <c r="C3308" s="1"/>
      <c r="D3308" s="1"/>
      <c r="E3308" s="1" t="s">
        <v>9186</v>
      </c>
      <c r="F3308" s="2">
        <v>44460</v>
      </c>
      <c r="G3308" s="3">
        <v>24361</v>
      </c>
      <c r="H3308" s="1"/>
      <c r="I3308" s="1"/>
      <c r="J3308" s="1" t="s">
        <v>9187</v>
      </c>
      <c r="K3308" s="2">
        <v>44286</v>
      </c>
      <c r="L3308" s="1" t="s">
        <v>4212</v>
      </c>
      <c r="M3308" s="1" t="str">
        <f t="shared" si="255"/>
        <v>Agricultural Extension</v>
      </c>
      <c r="N3308" s="1" t="s">
        <v>4222</v>
      </c>
      <c r="O3308" s="1" t="s">
        <v>4379</v>
      </c>
      <c r="P3308" s="1">
        <v>9150</v>
      </c>
      <c r="Q3308" s="1">
        <v>1523136</v>
      </c>
      <c r="R3308" s="1">
        <f t="shared" si="256"/>
        <v>0</v>
      </c>
      <c r="S3308" s="4">
        <v>798823.32905215141</v>
      </c>
      <c r="T3308" s="4">
        <v>498543.71609634347</v>
      </c>
      <c r="U3308" s="1">
        <f t="shared" si="257"/>
        <v>1523136</v>
      </c>
      <c r="V3308" s="4">
        <f t="shared" si="258"/>
        <v>225768.95485150511</v>
      </c>
      <c r="W3308" s="1" t="str">
        <f t="shared" si="259"/>
        <v>Favourable</v>
      </c>
    </row>
    <row r="3309" spans="1:23" x14ac:dyDescent="0.25">
      <c r="A3309" s="1"/>
      <c r="B3309" s="1"/>
      <c r="C3309" s="1"/>
      <c r="D3309" s="1"/>
      <c r="E3309" s="1" t="s">
        <v>7389</v>
      </c>
      <c r="F3309" s="2">
        <v>44107</v>
      </c>
      <c r="G3309" s="3">
        <v>23027</v>
      </c>
      <c r="H3309" s="1"/>
      <c r="I3309" s="1"/>
      <c r="J3309" s="1" t="s">
        <v>9188</v>
      </c>
      <c r="K3309" s="2">
        <v>44624</v>
      </c>
      <c r="L3309" s="1" t="s">
        <v>4204</v>
      </c>
      <c r="M3309" s="1" t="str">
        <f t="shared" si="255"/>
        <v>Education</v>
      </c>
      <c r="N3309" s="1" t="s">
        <v>4222</v>
      </c>
      <c r="O3309" s="1" t="s">
        <v>4270</v>
      </c>
      <c r="P3309" s="1">
        <v>5589</v>
      </c>
      <c r="Q3309" s="1">
        <v>288250</v>
      </c>
      <c r="R3309" s="1">
        <f t="shared" si="256"/>
        <v>0</v>
      </c>
      <c r="S3309" s="4">
        <v>111656.38134806856</v>
      </c>
      <c r="T3309" s="4">
        <v>96052.287051138235</v>
      </c>
      <c r="U3309" s="1">
        <f t="shared" si="257"/>
        <v>288250</v>
      </c>
      <c r="V3309" s="4">
        <f t="shared" si="258"/>
        <v>80541.331600793201</v>
      </c>
      <c r="W3309" s="1" t="str">
        <f t="shared" si="259"/>
        <v>Favourable</v>
      </c>
    </row>
    <row r="3310" spans="1:23" x14ac:dyDescent="0.25">
      <c r="A3310" s="1"/>
      <c r="B3310" s="1"/>
      <c r="C3310" s="1"/>
      <c r="D3310" s="1"/>
      <c r="E3310" s="1" t="s">
        <v>6116</v>
      </c>
      <c r="F3310" s="2">
        <v>45249</v>
      </c>
      <c r="G3310" s="3">
        <v>26639</v>
      </c>
      <c r="H3310" s="1"/>
      <c r="I3310" s="1"/>
      <c r="J3310" s="1" t="s">
        <v>9189</v>
      </c>
      <c r="K3310" s="2">
        <v>44741</v>
      </c>
      <c r="L3310" s="1" t="s">
        <v>4207</v>
      </c>
      <c r="M3310" s="1" t="str">
        <f t="shared" si="255"/>
        <v>Social Services</v>
      </c>
      <c r="N3310" s="1" t="s">
        <v>4205</v>
      </c>
      <c r="O3310" s="1" t="s">
        <v>4267</v>
      </c>
      <c r="P3310" s="1">
        <v>8484</v>
      </c>
      <c r="Q3310" s="1">
        <v>2096568</v>
      </c>
      <c r="R3310" s="1">
        <f t="shared" si="256"/>
        <v>22340</v>
      </c>
      <c r="S3310" s="4">
        <v>323020.05830052134</v>
      </c>
      <c r="T3310" s="4">
        <v>641457.90949545754</v>
      </c>
      <c r="U3310" s="1">
        <f t="shared" si="257"/>
        <v>2074228</v>
      </c>
      <c r="V3310" s="4">
        <f t="shared" si="258"/>
        <v>1132090.0322040212</v>
      </c>
      <c r="W3310" s="1" t="str">
        <f t="shared" si="259"/>
        <v>Favourable</v>
      </c>
    </row>
    <row r="3311" spans="1:23" x14ac:dyDescent="0.25">
      <c r="A3311" s="1"/>
      <c r="B3311" s="1"/>
      <c r="C3311" s="1"/>
      <c r="D3311" s="1"/>
      <c r="E3311" s="1" t="s">
        <v>9190</v>
      </c>
      <c r="F3311" s="2">
        <v>45008</v>
      </c>
      <c r="G3311" s="3">
        <v>57968</v>
      </c>
      <c r="H3311" s="1"/>
      <c r="I3311" s="1"/>
      <c r="J3311" s="1" t="s">
        <v>6590</v>
      </c>
      <c r="K3311" s="2">
        <v>44587</v>
      </c>
      <c r="L3311" s="1" t="s">
        <v>4207</v>
      </c>
      <c r="M3311" s="1" t="str">
        <f t="shared" si="255"/>
        <v>Social Services</v>
      </c>
      <c r="N3311" s="1" t="s">
        <v>4205</v>
      </c>
      <c r="O3311" s="1" t="s">
        <v>4402</v>
      </c>
      <c r="P3311" s="1">
        <v>7300</v>
      </c>
      <c r="Q3311" s="1">
        <v>687554</v>
      </c>
      <c r="R3311" s="1">
        <f t="shared" si="256"/>
        <v>39878</v>
      </c>
      <c r="S3311" s="4">
        <v>295697.61915156577</v>
      </c>
      <c r="T3311" s="4">
        <v>212172.57919520696</v>
      </c>
      <c r="U3311" s="1">
        <f t="shared" si="257"/>
        <v>647676</v>
      </c>
      <c r="V3311" s="4">
        <f t="shared" si="258"/>
        <v>179683.8016532273</v>
      </c>
      <c r="W3311" s="1" t="str">
        <f t="shared" si="259"/>
        <v>Favourable</v>
      </c>
    </row>
    <row r="3312" spans="1:23" x14ac:dyDescent="0.25">
      <c r="A3312" s="1"/>
      <c r="B3312" s="1"/>
      <c r="C3312" s="1"/>
      <c r="D3312" s="1"/>
      <c r="E3312" s="1" t="s">
        <v>9191</v>
      </c>
      <c r="F3312" s="2">
        <v>44738</v>
      </c>
      <c r="G3312" s="3">
        <v>16709</v>
      </c>
      <c r="H3312" s="1"/>
      <c r="I3312" s="1"/>
      <c r="J3312" s="1" t="s">
        <v>9192</v>
      </c>
      <c r="K3312" s="2">
        <v>44755</v>
      </c>
      <c r="L3312" s="1" t="s">
        <v>4204</v>
      </c>
      <c r="M3312" s="1" t="str">
        <f t="shared" si="255"/>
        <v>Education</v>
      </c>
      <c r="N3312" s="1" t="s">
        <v>4222</v>
      </c>
      <c r="O3312" s="1" t="s">
        <v>4330</v>
      </c>
      <c r="P3312" s="1">
        <v>8050</v>
      </c>
      <c r="Q3312" s="1">
        <v>1751747</v>
      </c>
      <c r="R3312" s="1">
        <f t="shared" si="256"/>
        <v>48122</v>
      </c>
      <c r="S3312" s="4">
        <v>954834.1494240046</v>
      </c>
      <c r="T3312" s="4">
        <v>193634.96600101911</v>
      </c>
      <c r="U3312" s="1">
        <f t="shared" si="257"/>
        <v>1703625</v>
      </c>
      <c r="V3312" s="4">
        <f t="shared" si="258"/>
        <v>603277.88457497628</v>
      </c>
      <c r="W3312" s="1" t="str">
        <f t="shared" si="259"/>
        <v>Favourable</v>
      </c>
    </row>
    <row r="3313" spans="1:23" x14ac:dyDescent="0.25">
      <c r="A3313" s="1"/>
      <c r="B3313" s="1"/>
      <c r="C3313" s="1"/>
      <c r="D3313" s="1"/>
      <c r="E3313" s="1" t="s">
        <v>9193</v>
      </c>
      <c r="F3313" s="2">
        <v>43959</v>
      </c>
      <c r="G3313" s="3">
        <v>20352</v>
      </c>
      <c r="H3313" s="1"/>
      <c r="I3313" s="1"/>
      <c r="J3313" s="1" t="s">
        <v>9194</v>
      </c>
      <c r="K3313" s="2">
        <v>44706</v>
      </c>
      <c r="L3313" s="1" t="s">
        <v>4212</v>
      </c>
      <c r="M3313" s="1" t="str">
        <f t="shared" si="255"/>
        <v>Agricultural Extension</v>
      </c>
      <c r="N3313" s="1" t="s">
        <v>4210</v>
      </c>
      <c r="O3313" s="1" t="s">
        <v>4330</v>
      </c>
      <c r="P3313" s="1">
        <v>8968</v>
      </c>
      <c r="Q3313" s="1">
        <v>1482970</v>
      </c>
      <c r="R3313" s="1">
        <f t="shared" si="256"/>
        <v>23661</v>
      </c>
      <c r="S3313" s="4">
        <v>857876.09767169633</v>
      </c>
      <c r="T3313" s="4">
        <v>239262.55078266349</v>
      </c>
      <c r="U3313" s="1">
        <f t="shared" si="257"/>
        <v>1459309</v>
      </c>
      <c r="V3313" s="4">
        <f t="shared" si="258"/>
        <v>385831.35154564027</v>
      </c>
      <c r="W3313" s="1" t="str">
        <f t="shared" si="259"/>
        <v>Favourable</v>
      </c>
    </row>
    <row r="3314" spans="1:23" x14ac:dyDescent="0.25">
      <c r="A3314" s="1"/>
      <c r="B3314" s="1"/>
      <c r="C3314" s="1"/>
      <c r="D3314" s="1"/>
      <c r="E3314" s="1" t="s">
        <v>9195</v>
      </c>
      <c r="F3314" s="2">
        <v>45267</v>
      </c>
      <c r="G3314" s="3">
        <v>10245</v>
      </c>
      <c r="H3314" s="1"/>
      <c r="I3314" s="1"/>
      <c r="J3314" s="1" t="s">
        <v>9196</v>
      </c>
      <c r="K3314" s="2">
        <v>43913</v>
      </c>
      <c r="L3314" s="1" t="s">
        <v>4212</v>
      </c>
      <c r="M3314" s="1" t="str">
        <f t="shared" si="255"/>
        <v>Agricultural Extension</v>
      </c>
      <c r="N3314" s="1" t="s">
        <v>4222</v>
      </c>
      <c r="O3314" s="1" t="s">
        <v>4361</v>
      </c>
      <c r="P3314" s="1">
        <v>7095</v>
      </c>
      <c r="Q3314" s="1">
        <v>317183</v>
      </c>
      <c r="R3314" s="1">
        <f t="shared" si="256"/>
        <v>44563</v>
      </c>
      <c r="S3314" s="4">
        <v>42942.45345170315</v>
      </c>
      <c r="T3314" s="4">
        <v>31053.653016290118</v>
      </c>
      <c r="U3314" s="1">
        <f t="shared" si="257"/>
        <v>272620</v>
      </c>
      <c r="V3314" s="4">
        <f t="shared" si="258"/>
        <v>243186.89353200674</v>
      </c>
      <c r="W3314" s="1" t="str">
        <f t="shared" si="259"/>
        <v>Favourable</v>
      </c>
    </row>
    <row r="3315" spans="1:23" x14ac:dyDescent="0.25">
      <c r="A3315" s="1"/>
      <c r="B3315" s="1"/>
      <c r="C3315" s="1"/>
      <c r="D3315" s="1"/>
      <c r="E3315" s="1" t="s">
        <v>9197</v>
      </c>
      <c r="F3315" s="2">
        <v>45031</v>
      </c>
      <c r="G3315" s="3">
        <v>41135</v>
      </c>
      <c r="H3315" s="1"/>
      <c r="I3315" s="1"/>
      <c r="J3315" s="1" t="s">
        <v>4796</v>
      </c>
      <c r="K3315" s="2">
        <v>45241</v>
      </c>
      <c r="L3315" s="1" t="s">
        <v>4207</v>
      </c>
      <c r="M3315" s="1" t="str">
        <f t="shared" si="255"/>
        <v>Social Services</v>
      </c>
      <c r="N3315" s="1" t="s">
        <v>4205</v>
      </c>
      <c r="O3315" s="1" t="s">
        <v>4314</v>
      </c>
      <c r="P3315" s="1">
        <v>6799</v>
      </c>
      <c r="Q3315" s="1">
        <v>979775</v>
      </c>
      <c r="R3315" s="1">
        <f t="shared" si="256"/>
        <v>18962</v>
      </c>
      <c r="S3315" s="4">
        <v>365363.96143763274</v>
      </c>
      <c r="T3315" s="4">
        <v>281860.59929143777</v>
      </c>
      <c r="U3315" s="1">
        <f t="shared" si="257"/>
        <v>960813</v>
      </c>
      <c r="V3315" s="4">
        <f t="shared" si="258"/>
        <v>332550.43927092943</v>
      </c>
      <c r="W3315" s="1" t="str">
        <f t="shared" si="259"/>
        <v>Favourable</v>
      </c>
    </row>
    <row r="3316" spans="1:23" x14ac:dyDescent="0.25">
      <c r="A3316" s="1"/>
      <c r="B3316" s="1"/>
      <c r="C3316" s="1"/>
      <c r="D3316" s="1"/>
      <c r="E3316" s="1" t="s">
        <v>9198</v>
      </c>
      <c r="F3316" s="2">
        <v>44800</v>
      </c>
      <c r="G3316" s="3">
        <v>37693</v>
      </c>
      <c r="H3316" s="1"/>
      <c r="I3316" s="1"/>
      <c r="J3316" s="1" t="s">
        <v>9199</v>
      </c>
      <c r="K3316" s="2">
        <v>44729</v>
      </c>
      <c r="L3316" s="1" t="s">
        <v>4212</v>
      </c>
      <c r="M3316" s="1" t="str">
        <f t="shared" si="255"/>
        <v>Agricultural Extension</v>
      </c>
      <c r="N3316" s="1" t="s">
        <v>4205</v>
      </c>
      <c r="O3316" s="1" t="s">
        <v>4325</v>
      </c>
      <c r="P3316" s="1">
        <v>7655</v>
      </c>
      <c r="Q3316" s="1">
        <v>754951</v>
      </c>
      <c r="R3316" s="1">
        <f t="shared" si="256"/>
        <v>33408</v>
      </c>
      <c r="S3316" s="4">
        <v>16892.794844120395</v>
      </c>
      <c r="T3316" s="4">
        <v>153334.90140681839</v>
      </c>
      <c r="U3316" s="1">
        <f t="shared" si="257"/>
        <v>721543</v>
      </c>
      <c r="V3316" s="4">
        <f t="shared" si="258"/>
        <v>584723.30374906119</v>
      </c>
      <c r="W3316" s="1" t="str">
        <f t="shared" si="259"/>
        <v>Favourable</v>
      </c>
    </row>
    <row r="3317" spans="1:23" x14ac:dyDescent="0.25">
      <c r="A3317" s="1"/>
      <c r="B3317" s="1"/>
      <c r="C3317" s="1"/>
      <c r="D3317" s="1"/>
      <c r="E3317" s="1" t="s">
        <v>9200</v>
      </c>
      <c r="F3317" s="2">
        <v>45325</v>
      </c>
      <c r="G3317" s="3">
        <v>48455</v>
      </c>
      <c r="H3317" s="1"/>
      <c r="I3317" s="1"/>
      <c r="J3317" s="1" t="s">
        <v>4946</v>
      </c>
      <c r="K3317" s="2">
        <v>44010</v>
      </c>
      <c r="L3317" s="1" t="s">
        <v>4204</v>
      </c>
      <c r="M3317" s="1" t="str">
        <f t="shared" si="255"/>
        <v>Education</v>
      </c>
      <c r="N3317" s="1" t="s">
        <v>4210</v>
      </c>
      <c r="O3317" s="1" t="s">
        <v>4402</v>
      </c>
      <c r="P3317" s="1">
        <v>8681</v>
      </c>
      <c r="Q3317" s="1">
        <v>2297258</v>
      </c>
      <c r="R3317" s="1">
        <f t="shared" si="256"/>
        <v>53202</v>
      </c>
      <c r="S3317" s="4">
        <v>628571.79551574436</v>
      </c>
      <c r="T3317" s="4">
        <v>13148.960037710758</v>
      </c>
      <c r="U3317" s="1">
        <f t="shared" si="257"/>
        <v>2244056</v>
      </c>
      <c r="V3317" s="4">
        <f t="shared" si="258"/>
        <v>1655537.2444465449</v>
      </c>
      <c r="W3317" s="1" t="str">
        <f t="shared" si="259"/>
        <v>Favourable</v>
      </c>
    </row>
    <row r="3318" spans="1:23" x14ac:dyDescent="0.25">
      <c r="A3318" s="1"/>
      <c r="B3318" s="1"/>
      <c r="C3318" s="1"/>
      <c r="D3318" s="1"/>
      <c r="E3318" s="1" t="s">
        <v>5811</v>
      </c>
      <c r="F3318" s="2">
        <v>44525</v>
      </c>
      <c r="G3318" s="3">
        <v>39880</v>
      </c>
      <c r="H3318" s="1"/>
      <c r="I3318" s="1"/>
      <c r="J3318" s="1" t="s">
        <v>9201</v>
      </c>
      <c r="K3318" s="2">
        <v>44757</v>
      </c>
      <c r="L3318" s="1" t="s">
        <v>4227</v>
      </c>
      <c r="M3318" s="1" t="str">
        <f t="shared" si="255"/>
        <v>Infrastructure</v>
      </c>
      <c r="N3318" s="1" t="s">
        <v>4222</v>
      </c>
      <c r="O3318" s="1" t="s">
        <v>4292</v>
      </c>
      <c r="P3318" s="1">
        <v>8806</v>
      </c>
      <c r="Q3318" s="1">
        <v>2294727</v>
      </c>
      <c r="R3318" s="1">
        <f t="shared" si="256"/>
        <v>12788</v>
      </c>
      <c r="S3318" s="4">
        <v>1934549.0472945487</v>
      </c>
      <c r="T3318" s="4">
        <v>381388.62698104442</v>
      </c>
      <c r="U3318" s="1">
        <f t="shared" si="257"/>
        <v>2281939</v>
      </c>
      <c r="V3318" s="4">
        <f t="shared" si="258"/>
        <v>-21210.674275592901</v>
      </c>
      <c r="W3318" s="1" t="str">
        <f t="shared" si="259"/>
        <v>Adverse</v>
      </c>
    </row>
    <row r="3319" spans="1:23" x14ac:dyDescent="0.25">
      <c r="A3319" s="1"/>
      <c r="B3319" s="1"/>
      <c r="C3319" s="1"/>
      <c r="D3319" s="1"/>
      <c r="E3319" s="1" t="s">
        <v>9202</v>
      </c>
      <c r="F3319" s="2">
        <v>44276</v>
      </c>
      <c r="G3319" s="3">
        <v>46532</v>
      </c>
      <c r="H3319" s="1"/>
      <c r="I3319" s="1"/>
      <c r="J3319" s="1" t="s">
        <v>6729</v>
      </c>
      <c r="K3319" s="2">
        <v>44733</v>
      </c>
      <c r="L3319" s="1" t="s">
        <v>4212</v>
      </c>
      <c r="M3319" s="1" t="str">
        <f t="shared" si="255"/>
        <v>Agricultural Extension</v>
      </c>
      <c r="N3319" s="1" t="s">
        <v>4210</v>
      </c>
      <c r="O3319" s="1" t="s">
        <v>4335</v>
      </c>
      <c r="P3319" s="1">
        <v>6648</v>
      </c>
      <c r="Q3319" s="1">
        <v>456107</v>
      </c>
      <c r="R3319" s="1">
        <f t="shared" si="256"/>
        <v>29447</v>
      </c>
      <c r="S3319" s="4">
        <v>361571.85169611307</v>
      </c>
      <c r="T3319" s="4">
        <v>125132.33302397083</v>
      </c>
      <c r="U3319" s="1">
        <f t="shared" si="257"/>
        <v>426660</v>
      </c>
      <c r="V3319" s="4">
        <f t="shared" si="258"/>
        <v>-30597.184720083897</v>
      </c>
      <c r="W3319" s="1" t="str">
        <f t="shared" si="259"/>
        <v>Adverse</v>
      </c>
    </row>
    <row r="3320" spans="1:23" x14ac:dyDescent="0.25">
      <c r="A3320" s="1"/>
      <c r="B3320" s="1"/>
      <c r="C3320" s="1"/>
      <c r="D3320" s="1"/>
      <c r="E3320" s="1" t="s">
        <v>9203</v>
      </c>
      <c r="F3320" s="2">
        <v>44034</v>
      </c>
      <c r="G3320" s="3">
        <v>42011</v>
      </c>
      <c r="H3320" s="1"/>
      <c r="I3320" s="1"/>
      <c r="J3320" s="1" t="s">
        <v>4732</v>
      </c>
      <c r="K3320" s="2">
        <v>45164</v>
      </c>
      <c r="L3320" s="1" t="s">
        <v>4227</v>
      </c>
      <c r="M3320" s="1" t="str">
        <f t="shared" si="255"/>
        <v>Infrastructure</v>
      </c>
      <c r="N3320" s="1" t="s">
        <v>4205</v>
      </c>
      <c r="O3320" s="1" t="s">
        <v>4253</v>
      </c>
      <c r="P3320" s="1">
        <v>6661</v>
      </c>
      <c r="Q3320" s="1">
        <v>1428018</v>
      </c>
      <c r="R3320" s="1">
        <f t="shared" si="256"/>
        <v>65461</v>
      </c>
      <c r="S3320" s="4">
        <v>450295.78253016534</v>
      </c>
      <c r="T3320" s="4">
        <v>395836.12565685116</v>
      </c>
      <c r="U3320" s="1">
        <f t="shared" si="257"/>
        <v>1362557</v>
      </c>
      <c r="V3320" s="4">
        <f t="shared" si="258"/>
        <v>581886.0918129835</v>
      </c>
      <c r="W3320" s="1" t="str">
        <f t="shared" si="259"/>
        <v>Favourable</v>
      </c>
    </row>
    <row r="3321" spans="1:23" x14ac:dyDescent="0.25">
      <c r="A3321" s="1"/>
      <c r="B3321" s="1"/>
      <c r="C3321" s="1"/>
      <c r="D3321" s="1"/>
      <c r="E3321" s="1" t="s">
        <v>7650</v>
      </c>
      <c r="F3321" s="2">
        <v>45144</v>
      </c>
      <c r="G3321" s="3">
        <v>13447</v>
      </c>
      <c r="H3321" s="1"/>
      <c r="I3321" s="1"/>
      <c r="J3321" s="1" t="s">
        <v>9204</v>
      </c>
      <c r="K3321" s="2">
        <v>44043</v>
      </c>
      <c r="L3321" s="1" t="s">
        <v>4227</v>
      </c>
      <c r="M3321" s="1" t="str">
        <f t="shared" si="255"/>
        <v>Infrastructure</v>
      </c>
      <c r="N3321" s="1" t="s">
        <v>4222</v>
      </c>
      <c r="O3321" s="1" t="s">
        <v>4289</v>
      </c>
      <c r="P3321" s="1">
        <v>6639</v>
      </c>
      <c r="Q3321" s="1">
        <v>1066352</v>
      </c>
      <c r="R3321" s="1">
        <f t="shared" si="256"/>
        <v>0</v>
      </c>
      <c r="S3321" s="4">
        <v>357895.27086500812</v>
      </c>
      <c r="T3321" s="4">
        <v>248320.60425935395</v>
      </c>
      <c r="U3321" s="1">
        <f t="shared" si="257"/>
        <v>1066352</v>
      </c>
      <c r="V3321" s="4">
        <f t="shared" si="258"/>
        <v>460136.12487563794</v>
      </c>
      <c r="W3321" s="1" t="str">
        <f t="shared" si="259"/>
        <v>Favourable</v>
      </c>
    </row>
    <row r="3322" spans="1:23" x14ac:dyDescent="0.25">
      <c r="A3322" s="1"/>
      <c r="B3322" s="1"/>
      <c r="C3322" s="1"/>
      <c r="D3322" s="1"/>
      <c r="E3322" s="1" t="s">
        <v>9036</v>
      </c>
      <c r="F3322" s="2">
        <v>44803</v>
      </c>
      <c r="G3322" s="3">
        <v>45914</v>
      </c>
      <c r="H3322" s="1"/>
      <c r="I3322" s="1"/>
      <c r="J3322" s="1" t="s">
        <v>8878</v>
      </c>
      <c r="K3322" s="2">
        <v>44662</v>
      </c>
      <c r="L3322" s="1" t="s">
        <v>4204</v>
      </c>
      <c r="M3322" s="1" t="str">
        <f t="shared" si="255"/>
        <v>Education</v>
      </c>
      <c r="N3322" s="1" t="s">
        <v>4222</v>
      </c>
      <c r="O3322" s="1" t="s">
        <v>4361</v>
      </c>
      <c r="P3322" s="1">
        <v>8592</v>
      </c>
      <c r="Q3322" s="1">
        <v>1430672</v>
      </c>
      <c r="R3322" s="1">
        <f t="shared" si="256"/>
        <v>18978</v>
      </c>
      <c r="S3322" s="4">
        <v>954625.99555930845</v>
      </c>
      <c r="T3322" s="4">
        <v>174449.993998716</v>
      </c>
      <c r="U3322" s="1">
        <f t="shared" si="257"/>
        <v>1411694</v>
      </c>
      <c r="V3322" s="4">
        <f t="shared" si="258"/>
        <v>301596.01044197567</v>
      </c>
      <c r="W3322" s="1" t="str">
        <f t="shared" si="259"/>
        <v>Favourable</v>
      </c>
    </row>
    <row r="3323" spans="1:23" x14ac:dyDescent="0.25">
      <c r="A3323" s="1"/>
      <c r="B3323" s="1"/>
      <c r="C3323" s="1"/>
      <c r="D3323" s="1"/>
      <c r="E3323" s="1" t="s">
        <v>9205</v>
      </c>
      <c r="F3323" s="2">
        <v>45329</v>
      </c>
      <c r="G3323" s="3">
        <v>29690</v>
      </c>
      <c r="H3323" s="1"/>
      <c r="I3323" s="1"/>
      <c r="J3323" s="1" t="s">
        <v>7847</v>
      </c>
      <c r="K3323" s="2">
        <v>45086</v>
      </c>
      <c r="L3323" s="1" t="s">
        <v>4227</v>
      </c>
      <c r="M3323" s="1" t="str">
        <f t="shared" si="255"/>
        <v>Infrastructure</v>
      </c>
      <c r="N3323" s="1" t="s">
        <v>4210</v>
      </c>
      <c r="O3323" s="1" t="s">
        <v>4276</v>
      </c>
      <c r="P3323" s="1">
        <v>9212</v>
      </c>
      <c r="Q3323" s="1">
        <v>2211819</v>
      </c>
      <c r="R3323" s="1">
        <f t="shared" si="256"/>
        <v>28925</v>
      </c>
      <c r="S3323" s="4">
        <v>53716.429969279976</v>
      </c>
      <c r="T3323" s="4">
        <v>94527.876697041022</v>
      </c>
      <c r="U3323" s="1">
        <f t="shared" si="257"/>
        <v>2182894</v>
      </c>
      <c r="V3323" s="4">
        <f t="shared" si="258"/>
        <v>2063574.6933336789</v>
      </c>
      <c r="W3323" s="1" t="str">
        <f t="shared" si="259"/>
        <v>Favourable</v>
      </c>
    </row>
    <row r="3324" spans="1:23" x14ac:dyDescent="0.25">
      <c r="A3324" s="1"/>
      <c r="B3324" s="1"/>
      <c r="C3324" s="1"/>
      <c r="D3324" s="1"/>
      <c r="E3324" s="1" t="s">
        <v>4433</v>
      </c>
      <c r="F3324" s="2">
        <v>44316</v>
      </c>
      <c r="G3324" s="3">
        <v>22903</v>
      </c>
      <c r="H3324" s="1"/>
      <c r="I3324" s="1"/>
      <c r="J3324" s="1" t="s">
        <v>9203</v>
      </c>
      <c r="K3324" s="2">
        <v>44758</v>
      </c>
      <c r="L3324" s="1" t="s">
        <v>4212</v>
      </c>
      <c r="M3324" s="1" t="str">
        <f t="shared" si="255"/>
        <v>Agricultural Extension</v>
      </c>
      <c r="N3324" s="1" t="s">
        <v>4222</v>
      </c>
      <c r="O3324" s="1" t="s">
        <v>4402</v>
      </c>
      <c r="P3324" s="1">
        <v>8436</v>
      </c>
      <c r="Q3324" s="1">
        <v>2381162</v>
      </c>
      <c r="R3324" s="1">
        <f t="shared" si="256"/>
        <v>42011</v>
      </c>
      <c r="S3324" s="4">
        <v>1043863.3520744711</v>
      </c>
      <c r="T3324" s="4">
        <v>585115.33139445516</v>
      </c>
      <c r="U3324" s="1">
        <f t="shared" si="257"/>
        <v>2339151</v>
      </c>
      <c r="V3324" s="4">
        <f t="shared" si="258"/>
        <v>752183.31653107377</v>
      </c>
      <c r="W3324" s="1" t="str">
        <f t="shared" si="259"/>
        <v>Favourable</v>
      </c>
    </row>
    <row r="3325" spans="1:23" x14ac:dyDescent="0.25">
      <c r="A3325" s="1"/>
      <c r="B3325" s="1"/>
      <c r="C3325" s="1"/>
      <c r="D3325" s="1"/>
      <c r="E3325" s="1" t="s">
        <v>9206</v>
      </c>
      <c r="F3325" s="2">
        <v>44462</v>
      </c>
      <c r="G3325" s="3">
        <v>24402</v>
      </c>
      <c r="H3325" s="1"/>
      <c r="I3325" s="1"/>
      <c r="J3325" s="1" t="s">
        <v>8228</v>
      </c>
      <c r="K3325" s="2">
        <v>43929</v>
      </c>
      <c r="L3325" s="1" t="s">
        <v>4227</v>
      </c>
      <c r="M3325" s="1" t="str">
        <f t="shared" si="255"/>
        <v>Infrastructure</v>
      </c>
      <c r="N3325" s="1" t="s">
        <v>4210</v>
      </c>
      <c r="O3325" s="1" t="s">
        <v>4247</v>
      </c>
      <c r="P3325" s="1">
        <v>6083</v>
      </c>
      <c r="Q3325" s="1">
        <v>1496293</v>
      </c>
      <c r="R3325" s="1">
        <f t="shared" si="256"/>
        <v>40956</v>
      </c>
      <c r="S3325" s="4">
        <v>752754.67915159091</v>
      </c>
      <c r="T3325" s="4">
        <v>44835.359736896695</v>
      </c>
      <c r="U3325" s="1">
        <f t="shared" si="257"/>
        <v>1455337</v>
      </c>
      <c r="V3325" s="4">
        <f t="shared" si="258"/>
        <v>698702.96111151238</v>
      </c>
      <c r="W3325" s="1" t="str">
        <f t="shared" si="259"/>
        <v>Favourable</v>
      </c>
    </row>
    <row r="3326" spans="1:23" x14ac:dyDescent="0.25">
      <c r="A3326" s="1"/>
      <c r="B3326" s="1"/>
      <c r="C3326" s="1"/>
      <c r="D3326" s="1"/>
      <c r="E3326" s="1" t="s">
        <v>9207</v>
      </c>
      <c r="F3326" s="2">
        <v>45121</v>
      </c>
      <c r="G3326" s="3">
        <v>16855</v>
      </c>
      <c r="H3326" s="1"/>
      <c r="I3326" s="1"/>
      <c r="J3326" s="1" t="s">
        <v>5730</v>
      </c>
      <c r="K3326" s="2">
        <v>44841</v>
      </c>
      <c r="L3326" s="1" t="s">
        <v>4207</v>
      </c>
      <c r="M3326" s="1" t="str">
        <f t="shared" si="255"/>
        <v>Social Services</v>
      </c>
      <c r="N3326" s="1" t="s">
        <v>4210</v>
      </c>
      <c r="O3326" s="1" t="s">
        <v>4379</v>
      </c>
      <c r="P3326" s="1">
        <v>8970</v>
      </c>
      <c r="Q3326" s="1">
        <v>1477250</v>
      </c>
      <c r="R3326" s="1">
        <f t="shared" si="256"/>
        <v>78892</v>
      </c>
      <c r="S3326" s="4">
        <v>31975.964973612437</v>
      </c>
      <c r="T3326" s="4">
        <v>443044.70239263214</v>
      </c>
      <c r="U3326" s="1">
        <f t="shared" si="257"/>
        <v>1398358</v>
      </c>
      <c r="V3326" s="4">
        <f t="shared" si="258"/>
        <v>1002229.3326337554</v>
      </c>
      <c r="W3326" s="1" t="str">
        <f t="shared" si="259"/>
        <v>Favourable</v>
      </c>
    </row>
    <row r="3327" spans="1:23" x14ac:dyDescent="0.25">
      <c r="A3327" s="1"/>
      <c r="B3327" s="1"/>
      <c r="C3327" s="1"/>
      <c r="D3327" s="1"/>
      <c r="E3327" s="1" t="s">
        <v>6078</v>
      </c>
      <c r="F3327" s="2">
        <v>44281</v>
      </c>
      <c r="G3327" s="3">
        <v>46236</v>
      </c>
      <c r="H3327" s="1"/>
      <c r="I3327" s="1"/>
      <c r="J3327" s="1" t="s">
        <v>5012</v>
      </c>
      <c r="K3327" s="2">
        <v>45094</v>
      </c>
      <c r="L3327" s="1" t="s">
        <v>4204</v>
      </c>
      <c r="M3327" s="1" t="str">
        <f t="shared" si="255"/>
        <v>Education</v>
      </c>
      <c r="N3327" s="1" t="s">
        <v>4205</v>
      </c>
      <c r="O3327" s="1" t="s">
        <v>4301</v>
      </c>
      <c r="P3327" s="1">
        <v>7669</v>
      </c>
      <c r="Q3327" s="1">
        <v>1331057</v>
      </c>
      <c r="R3327" s="1">
        <f t="shared" si="256"/>
        <v>62980</v>
      </c>
      <c r="S3327" s="4">
        <v>1172485.204147612</v>
      </c>
      <c r="T3327" s="4">
        <v>188136.25694657539</v>
      </c>
      <c r="U3327" s="1">
        <f t="shared" si="257"/>
        <v>1268077</v>
      </c>
      <c r="V3327" s="4">
        <f t="shared" si="258"/>
        <v>-29564.46109418734</v>
      </c>
      <c r="W3327" s="1" t="str">
        <f t="shared" si="259"/>
        <v>Adverse</v>
      </c>
    </row>
    <row r="3328" spans="1:23" x14ac:dyDescent="0.25">
      <c r="A3328" s="1"/>
      <c r="B3328" s="1"/>
      <c r="C3328" s="1"/>
      <c r="D3328" s="1"/>
      <c r="E3328" s="1" t="s">
        <v>7515</v>
      </c>
      <c r="F3328" s="2">
        <v>44586</v>
      </c>
      <c r="G3328" s="3">
        <v>19744</v>
      </c>
      <c r="H3328" s="1"/>
      <c r="I3328" s="1"/>
      <c r="J3328" s="1" t="s">
        <v>8434</v>
      </c>
      <c r="K3328" s="2">
        <v>44762</v>
      </c>
      <c r="L3328" s="1" t="s">
        <v>4204</v>
      </c>
      <c r="M3328" s="1" t="str">
        <f t="shared" si="255"/>
        <v>Education</v>
      </c>
      <c r="N3328" s="1" t="s">
        <v>4222</v>
      </c>
      <c r="O3328" s="1" t="s">
        <v>4286</v>
      </c>
      <c r="P3328" s="1">
        <v>8963</v>
      </c>
      <c r="Q3328" s="1">
        <v>1617606</v>
      </c>
      <c r="R3328" s="1">
        <f t="shared" si="256"/>
        <v>31722</v>
      </c>
      <c r="S3328" s="4">
        <v>1217185.1028710431</v>
      </c>
      <c r="T3328" s="4">
        <v>303429.70138274919</v>
      </c>
      <c r="U3328" s="1">
        <f t="shared" si="257"/>
        <v>1585884</v>
      </c>
      <c r="V3328" s="4">
        <f t="shared" si="258"/>
        <v>96991.19574620761</v>
      </c>
      <c r="W3328" s="1" t="str">
        <f t="shared" si="259"/>
        <v>Favourable</v>
      </c>
    </row>
    <row r="3329" spans="1:23" x14ac:dyDescent="0.25">
      <c r="A3329" s="1"/>
      <c r="B3329" s="1"/>
      <c r="C3329" s="1"/>
      <c r="D3329" s="1"/>
      <c r="E3329" s="1" t="s">
        <v>9208</v>
      </c>
      <c r="F3329" s="2">
        <v>44296</v>
      </c>
      <c r="G3329" s="3">
        <v>41800</v>
      </c>
      <c r="H3329" s="1"/>
      <c r="I3329" s="1"/>
      <c r="J3329" s="1" t="s">
        <v>9209</v>
      </c>
      <c r="K3329" s="2">
        <v>44347</v>
      </c>
      <c r="L3329" s="1" t="s">
        <v>4207</v>
      </c>
      <c r="M3329" s="1" t="str">
        <f t="shared" si="255"/>
        <v>Social Services</v>
      </c>
      <c r="N3329" s="1" t="s">
        <v>4205</v>
      </c>
      <c r="O3329" s="1" t="s">
        <v>4206</v>
      </c>
      <c r="P3329" s="1">
        <v>7217</v>
      </c>
      <c r="Q3329" s="1">
        <v>2253530</v>
      </c>
      <c r="R3329" s="1">
        <f t="shared" si="256"/>
        <v>19236</v>
      </c>
      <c r="S3329" s="4">
        <v>31439.10081737339</v>
      </c>
      <c r="T3329" s="4">
        <v>136655.72032738186</v>
      </c>
      <c r="U3329" s="1">
        <f t="shared" si="257"/>
        <v>2234294</v>
      </c>
      <c r="V3329" s="4">
        <f t="shared" si="258"/>
        <v>2085435.1788552448</v>
      </c>
      <c r="W3329" s="1" t="str">
        <f t="shared" si="259"/>
        <v>Favourable</v>
      </c>
    </row>
    <row r="3330" spans="1:23" x14ac:dyDescent="0.25">
      <c r="A3330" s="1"/>
      <c r="B3330" s="1"/>
      <c r="C3330" s="1"/>
      <c r="D3330" s="1"/>
      <c r="E3330" s="1" t="s">
        <v>9210</v>
      </c>
      <c r="F3330" s="2">
        <v>44644</v>
      </c>
      <c r="G3330" s="3">
        <v>54569</v>
      </c>
      <c r="H3330" s="1"/>
      <c r="I3330" s="1"/>
      <c r="J3330" s="1" t="s">
        <v>9211</v>
      </c>
      <c r="K3330" s="2">
        <v>44897</v>
      </c>
      <c r="L3330" s="1" t="s">
        <v>4207</v>
      </c>
      <c r="M3330" s="1" t="str">
        <f t="shared" si="255"/>
        <v>Social Services</v>
      </c>
      <c r="N3330" s="1" t="s">
        <v>4222</v>
      </c>
      <c r="O3330" s="1" t="s">
        <v>4250</v>
      </c>
      <c r="P3330" s="1">
        <v>8830</v>
      </c>
      <c r="Q3330" s="1">
        <v>2382564</v>
      </c>
      <c r="R3330" s="1">
        <f t="shared" si="256"/>
        <v>39690</v>
      </c>
      <c r="S3330" s="4">
        <v>202397.0499391531</v>
      </c>
      <c r="T3330" s="4">
        <v>669462.96976655046</v>
      </c>
      <c r="U3330" s="1">
        <f t="shared" si="257"/>
        <v>2342874</v>
      </c>
      <c r="V3330" s="4">
        <f t="shared" si="258"/>
        <v>1510703.9802942965</v>
      </c>
      <c r="W3330" s="1" t="str">
        <f t="shared" si="259"/>
        <v>Favourable</v>
      </c>
    </row>
    <row r="3331" spans="1:23" x14ac:dyDescent="0.25">
      <c r="A3331" s="1"/>
      <c r="B3331" s="1"/>
      <c r="C3331" s="1"/>
      <c r="D3331" s="1"/>
      <c r="E3331" s="1" t="s">
        <v>8047</v>
      </c>
      <c r="F3331" s="2">
        <v>44694</v>
      </c>
      <c r="G3331" s="3">
        <v>17810</v>
      </c>
      <c r="H3331" s="1"/>
      <c r="I3331" s="1"/>
      <c r="J3331" s="1" t="s">
        <v>9212</v>
      </c>
      <c r="K3331" s="2">
        <v>44413</v>
      </c>
      <c r="L3331" s="1" t="s">
        <v>4204</v>
      </c>
      <c r="M3331" s="1" t="str">
        <f t="shared" ref="M3331:M3394" si="260">INDEX($A:$B,MATCH($L3331,$A:$A,0),2)</f>
        <v>Education</v>
      </c>
      <c r="N3331" s="1" t="s">
        <v>4222</v>
      </c>
      <c r="O3331" s="1" t="s">
        <v>4256</v>
      </c>
      <c r="P3331" s="1">
        <v>5556</v>
      </c>
      <c r="Q3331" s="1">
        <v>971878</v>
      </c>
      <c r="R3331" s="1">
        <f t="shared" ref="R3331:R3394" si="261">_xlfn.XLOOKUP($J3331,$E:$E,$G:$G,0,0,1)</f>
        <v>0</v>
      </c>
      <c r="S3331" s="4">
        <v>969679.22037879529</v>
      </c>
      <c r="T3331" s="4">
        <v>198630.12456141834</v>
      </c>
      <c r="U3331" s="1">
        <f t="shared" ref="U3331:U3394" si="262">Q3331-R3331</f>
        <v>971878</v>
      </c>
      <c r="V3331" s="4">
        <f t="shared" ref="V3331:V3394" si="263">Q3331-(S3331+T3331)</f>
        <v>-196431.34494021372</v>
      </c>
      <c r="W3331" s="1" t="str">
        <f t="shared" ref="W3331:W3394" si="264">IF(V3331&gt;=0,"Favourable","Adverse")</f>
        <v>Adverse</v>
      </c>
    </row>
    <row r="3332" spans="1:23" x14ac:dyDescent="0.25">
      <c r="A3332" s="1"/>
      <c r="B3332" s="1"/>
      <c r="C3332" s="1"/>
      <c r="D3332" s="1"/>
      <c r="E3332" s="1" t="s">
        <v>8151</v>
      </c>
      <c r="F3332" s="2">
        <v>44183</v>
      </c>
      <c r="G3332" s="3">
        <v>38732</v>
      </c>
      <c r="H3332" s="1"/>
      <c r="I3332" s="1"/>
      <c r="J3332" s="1" t="s">
        <v>4328</v>
      </c>
      <c r="K3332" s="2">
        <v>44771</v>
      </c>
      <c r="L3332" s="1" t="s">
        <v>4204</v>
      </c>
      <c r="M3332" s="1" t="str">
        <f t="shared" si="260"/>
        <v>Education</v>
      </c>
      <c r="N3332" s="1" t="s">
        <v>4222</v>
      </c>
      <c r="O3332" s="1" t="s">
        <v>4335</v>
      </c>
      <c r="P3332" s="1">
        <v>6867</v>
      </c>
      <c r="Q3332" s="1">
        <v>589543</v>
      </c>
      <c r="R3332" s="1">
        <f t="shared" si="261"/>
        <v>57247</v>
      </c>
      <c r="S3332" s="4">
        <v>441194.29249668604</v>
      </c>
      <c r="T3332" s="4">
        <v>56779.564163462986</v>
      </c>
      <c r="U3332" s="1">
        <f t="shared" si="262"/>
        <v>532296</v>
      </c>
      <c r="V3332" s="4">
        <f t="shared" si="263"/>
        <v>91569.14333985094</v>
      </c>
      <c r="W3332" s="1" t="str">
        <f t="shared" si="264"/>
        <v>Favourable</v>
      </c>
    </row>
    <row r="3333" spans="1:23" x14ac:dyDescent="0.25">
      <c r="A3333" s="1"/>
      <c r="B3333" s="1"/>
      <c r="C3333" s="1"/>
      <c r="D3333" s="1"/>
      <c r="E3333" s="1" t="s">
        <v>9213</v>
      </c>
      <c r="F3333" s="2">
        <v>44977</v>
      </c>
      <c r="G3333" s="3">
        <v>19028</v>
      </c>
      <c r="H3333" s="1"/>
      <c r="I3333" s="1"/>
      <c r="J3333" s="1" t="s">
        <v>8056</v>
      </c>
      <c r="K3333" s="2">
        <v>44130</v>
      </c>
      <c r="L3333" s="1" t="s">
        <v>4227</v>
      </c>
      <c r="M3333" s="1" t="str">
        <f t="shared" si="260"/>
        <v>Infrastructure</v>
      </c>
      <c r="N3333" s="1" t="s">
        <v>4222</v>
      </c>
      <c r="O3333" s="1" t="s">
        <v>4295</v>
      </c>
      <c r="P3333" s="1">
        <v>7605</v>
      </c>
      <c r="Q3333" s="1">
        <v>2250852</v>
      </c>
      <c r="R3333" s="1">
        <f t="shared" si="261"/>
        <v>45588</v>
      </c>
      <c r="S3333" s="4">
        <v>644948.47433139838</v>
      </c>
      <c r="T3333" s="4">
        <v>308740.34993068583</v>
      </c>
      <c r="U3333" s="1">
        <f t="shared" si="262"/>
        <v>2205264</v>
      </c>
      <c r="V3333" s="4">
        <f t="shared" si="263"/>
        <v>1297163.1757379158</v>
      </c>
      <c r="W3333" s="1" t="str">
        <f t="shared" si="264"/>
        <v>Favourable</v>
      </c>
    </row>
    <row r="3334" spans="1:23" x14ac:dyDescent="0.25">
      <c r="A3334" s="1"/>
      <c r="B3334" s="1"/>
      <c r="C3334" s="1"/>
      <c r="D3334" s="1"/>
      <c r="E3334" s="1" t="s">
        <v>9214</v>
      </c>
      <c r="F3334" s="2">
        <v>45230</v>
      </c>
      <c r="G3334" s="3">
        <v>50678</v>
      </c>
      <c r="H3334" s="1"/>
      <c r="I3334" s="1"/>
      <c r="J3334" s="1" t="s">
        <v>9054</v>
      </c>
      <c r="K3334" s="2">
        <v>44028</v>
      </c>
      <c r="L3334" s="1" t="s">
        <v>4204</v>
      </c>
      <c r="M3334" s="1" t="str">
        <f t="shared" si="260"/>
        <v>Education</v>
      </c>
      <c r="N3334" s="1" t="s">
        <v>4210</v>
      </c>
      <c r="O3334" s="1" t="s">
        <v>4304</v>
      </c>
      <c r="P3334" s="1">
        <v>8867</v>
      </c>
      <c r="Q3334" s="1">
        <v>2251918</v>
      </c>
      <c r="R3334" s="1">
        <f t="shared" si="261"/>
        <v>12451</v>
      </c>
      <c r="S3334" s="4">
        <v>1455678.2567919912</v>
      </c>
      <c r="T3334" s="4">
        <v>152269.63858428915</v>
      </c>
      <c r="U3334" s="1">
        <f t="shared" si="262"/>
        <v>2239467</v>
      </c>
      <c r="V3334" s="4">
        <f t="shared" si="263"/>
        <v>643970.10462371958</v>
      </c>
      <c r="W3334" s="1" t="str">
        <f t="shared" si="264"/>
        <v>Favourable</v>
      </c>
    </row>
    <row r="3335" spans="1:23" x14ac:dyDescent="0.25">
      <c r="A3335" s="1"/>
      <c r="B3335" s="1"/>
      <c r="C3335" s="1"/>
      <c r="D3335" s="1"/>
      <c r="E3335" s="1" t="s">
        <v>7319</v>
      </c>
      <c r="F3335" s="2">
        <v>45332</v>
      </c>
      <c r="G3335" s="3">
        <v>32443</v>
      </c>
      <c r="H3335" s="1"/>
      <c r="I3335" s="1"/>
      <c r="J3335" s="1" t="s">
        <v>9215</v>
      </c>
      <c r="K3335" s="2">
        <v>45317</v>
      </c>
      <c r="L3335" s="1" t="s">
        <v>4204</v>
      </c>
      <c r="M3335" s="1" t="str">
        <f t="shared" si="260"/>
        <v>Education</v>
      </c>
      <c r="N3335" s="1" t="s">
        <v>4222</v>
      </c>
      <c r="O3335" s="1" t="s">
        <v>4330</v>
      </c>
      <c r="P3335" s="1">
        <v>6385</v>
      </c>
      <c r="Q3335" s="1">
        <v>545571</v>
      </c>
      <c r="R3335" s="1">
        <f t="shared" si="261"/>
        <v>0</v>
      </c>
      <c r="S3335" s="4">
        <v>175289.04006746551</v>
      </c>
      <c r="T3335" s="4">
        <v>165309.68858066839</v>
      </c>
      <c r="U3335" s="1">
        <f t="shared" si="262"/>
        <v>545571</v>
      </c>
      <c r="V3335" s="4">
        <f t="shared" si="263"/>
        <v>204972.27135186607</v>
      </c>
      <c r="W3335" s="1" t="str">
        <f t="shared" si="264"/>
        <v>Favourable</v>
      </c>
    </row>
    <row r="3336" spans="1:23" x14ac:dyDescent="0.25">
      <c r="A3336" s="1"/>
      <c r="B3336" s="1"/>
      <c r="C3336" s="1"/>
      <c r="D3336" s="1"/>
      <c r="E3336" s="1" t="s">
        <v>7457</v>
      </c>
      <c r="F3336" s="2">
        <v>45300</v>
      </c>
      <c r="G3336" s="3">
        <v>20784</v>
      </c>
      <c r="H3336" s="1"/>
      <c r="I3336" s="1"/>
      <c r="J3336" s="1" t="s">
        <v>9216</v>
      </c>
      <c r="K3336" s="2">
        <v>43881</v>
      </c>
      <c r="L3336" s="1" t="s">
        <v>4227</v>
      </c>
      <c r="M3336" s="1" t="str">
        <f t="shared" si="260"/>
        <v>Infrastructure</v>
      </c>
      <c r="N3336" s="1" t="s">
        <v>4222</v>
      </c>
      <c r="O3336" s="1" t="s">
        <v>4250</v>
      </c>
      <c r="P3336" s="1">
        <v>6142</v>
      </c>
      <c r="Q3336" s="1">
        <v>763663</v>
      </c>
      <c r="R3336" s="1">
        <f t="shared" si="261"/>
        <v>32008</v>
      </c>
      <c r="S3336" s="4">
        <v>433000.09940759267</v>
      </c>
      <c r="T3336" s="4">
        <v>184522.95185950096</v>
      </c>
      <c r="U3336" s="1">
        <f t="shared" si="262"/>
        <v>731655</v>
      </c>
      <c r="V3336" s="4">
        <f t="shared" si="263"/>
        <v>146139.94873290637</v>
      </c>
      <c r="W3336" s="1" t="str">
        <f t="shared" si="264"/>
        <v>Favourable</v>
      </c>
    </row>
    <row r="3337" spans="1:23" x14ac:dyDescent="0.25">
      <c r="A3337" s="1"/>
      <c r="B3337" s="1"/>
      <c r="C3337" s="1"/>
      <c r="D3337" s="1"/>
      <c r="E3337" s="1" t="s">
        <v>6665</v>
      </c>
      <c r="F3337" s="2">
        <v>44754</v>
      </c>
      <c r="G3337" s="3">
        <v>58862</v>
      </c>
      <c r="H3337" s="1"/>
      <c r="I3337" s="1"/>
      <c r="J3337" s="1" t="s">
        <v>9217</v>
      </c>
      <c r="K3337" s="2">
        <v>44597</v>
      </c>
      <c r="L3337" s="1" t="s">
        <v>4207</v>
      </c>
      <c r="M3337" s="1" t="str">
        <f t="shared" si="260"/>
        <v>Social Services</v>
      </c>
      <c r="N3337" s="1" t="s">
        <v>4210</v>
      </c>
      <c r="O3337" s="1" t="s">
        <v>4374</v>
      </c>
      <c r="P3337" s="1">
        <v>7559</v>
      </c>
      <c r="Q3337" s="1">
        <v>2261067</v>
      </c>
      <c r="R3337" s="1">
        <f t="shared" si="261"/>
        <v>0</v>
      </c>
      <c r="S3337" s="4">
        <v>1032566.7494307135</v>
      </c>
      <c r="T3337" s="4">
        <v>539888.44294278312</v>
      </c>
      <c r="U3337" s="1">
        <f t="shared" si="262"/>
        <v>2261067</v>
      </c>
      <c r="V3337" s="4">
        <f t="shared" si="263"/>
        <v>688611.80762650352</v>
      </c>
      <c r="W3337" s="1" t="str">
        <f t="shared" si="264"/>
        <v>Favourable</v>
      </c>
    </row>
    <row r="3338" spans="1:23" x14ac:dyDescent="0.25">
      <c r="A3338" s="1"/>
      <c r="B3338" s="1"/>
      <c r="C3338" s="1"/>
      <c r="D3338" s="1"/>
      <c r="E3338" s="1" t="s">
        <v>6264</v>
      </c>
      <c r="F3338" s="2">
        <v>44219</v>
      </c>
      <c r="G3338" s="3">
        <v>20207</v>
      </c>
      <c r="H3338" s="1"/>
      <c r="I3338" s="1"/>
      <c r="J3338" s="1" t="s">
        <v>4619</v>
      </c>
      <c r="K3338" s="2">
        <v>44768</v>
      </c>
      <c r="L3338" s="1" t="s">
        <v>4207</v>
      </c>
      <c r="M3338" s="1" t="str">
        <f t="shared" si="260"/>
        <v>Social Services</v>
      </c>
      <c r="N3338" s="1" t="s">
        <v>4222</v>
      </c>
      <c r="O3338" s="1" t="s">
        <v>4298</v>
      </c>
      <c r="P3338" s="1">
        <v>7019</v>
      </c>
      <c r="Q3338" s="1">
        <v>2304890</v>
      </c>
      <c r="R3338" s="1">
        <f t="shared" si="261"/>
        <v>16289</v>
      </c>
      <c r="S3338" s="4">
        <v>2131041.7640786315</v>
      </c>
      <c r="T3338" s="4">
        <v>353324.2307988152</v>
      </c>
      <c r="U3338" s="1">
        <f t="shared" si="262"/>
        <v>2288601</v>
      </c>
      <c r="V3338" s="4">
        <f t="shared" si="263"/>
        <v>-179475.99487744691</v>
      </c>
      <c r="W3338" s="1" t="str">
        <f t="shared" si="264"/>
        <v>Adverse</v>
      </c>
    </row>
    <row r="3339" spans="1:23" x14ac:dyDescent="0.25">
      <c r="A3339" s="1"/>
      <c r="B3339" s="1"/>
      <c r="C3339" s="1"/>
      <c r="D3339" s="1"/>
      <c r="E3339" s="1" t="s">
        <v>9218</v>
      </c>
      <c r="F3339" s="2">
        <v>44312</v>
      </c>
      <c r="G3339" s="3">
        <v>50471</v>
      </c>
      <c r="H3339" s="1"/>
      <c r="I3339" s="1"/>
      <c r="J3339" s="1" t="s">
        <v>9219</v>
      </c>
      <c r="K3339" s="2">
        <v>44258</v>
      </c>
      <c r="L3339" s="1" t="s">
        <v>4212</v>
      </c>
      <c r="M3339" s="1" t="str">
        <f t="shared" si="260"/>
        <v>Agricultural Extension</v>
      </c>
      <c r="N3339" s="1" t="s">
        <v>4210</v>
      </c>
      <c r="O3339" s="1" t="s">
        <v>4496</v>
      </c>
      <c r="P3339" s="1">
        <v>7234</v>
      </c>
      <c r="Q3339" s="1">
        <v>492887</v>
      </c>
      <c r="R3339" s="1">
        <f t="shared" si="261"/>
        <v>0</v>
      </c>
      <c r="S3339" s="4">
        <v>349702.43616587034</v>
      </c>
      <c r="T3339" s="4">
        <v>79054.342718382322</v>
      </c>
      <c r="U3339" s="1">
        <f t="shared" si="262"/>
        <v>492887</v>
      </c>
      <c r="V3339" s="4">
        <f t="shared" si="263"/>
        <v>64130.22111574735</v>
      </c>
      <c r="W3339" s="1" t="str">
        <f t="shared" si="264"/>
        <v>Favourable</v>
      </c>
    </row>
    <row r="3340" spans="1:23" x14ac:dyDescent="0.25">
      <c r="A3340" s="1"/>
      <c r="B3340" s="1"/>
      <c r="C3340" s="1"/>
      <c r="D3340" s="1"/>
      <c r="E3340" s="1" t="s">
        <v>9031</v>
      </c>
      <c r="F3340" s="2">
        <v>45035</v>
      </c>
      <c r="G3340" s="3">
        <v>31703</v>
      </c>
      <c r="H3340" s="1"/>
      <c r="I3340" s="1"/>
      <c r="J3340" s="1" t="s">
        <v>8054</v>
      </c>
      <c r="K3340" s="2">
        <v>45196</v>
      </c>
      <c r="L3340" s="1" t="s">
        <v>4212</v>
      </c>
      <c r="M3340" s="1" t="str">
        <f t="shared" si="260"/>
        <v>Agricultural Extension</v>
      </c>
      <c r="N3340" s="1" t="s">
        <v>4222</v>
      </c>
      <c r="O3340" s="1" t="s">
        <v>4298</v>
      </c>
      <c r="P3340" s="1">
        <v>6265</v>
      </c>
      <c r="Q3340" s="1">
        <v>643803</v>
      </c>
      <c r="R3340" s="1">
        <f t="shared" si="261"/>
        <v>48822</v>
      </c>
      <c r="S3340" s="4">
        <v>275994.46595909871</v>
      </c>
      <c r="T3340" s="4">
        <v>96116.076106731605</v>
      </c>
      <c r="U3340" s="1">
        <f t="shared" si="262"/>
        <v>594981</v>
      </c>
      <c r="V3340" s="4">
        <f t="shared" si="263"/>
        <v>271692.45793416968</v>
      </c>
      <c r="W3340" s="1" t="str">
        <f t="shared" si="264"/>
        <v>Favourable</v>
      </c>
    </row>
    <row r="3341" spans="1:23" x14ac:dyDescent="0.25">
      <c r="A3341" s="1"/>
      <c r="B3341" s="1"/>
      <c r="C3341" s="1"/>
      <c r="D3341" s="1"/>
      <c r="E3341" s="1" t="s">
        <v>9220</v>
      </c>
      <c r="F3341" s="2">
        <v>44120</v>
      </c>
      <c r="G3341" s="3">
        <v>59117</v>
      </c>
      <c r="H3341" s="1"/>
      <c r="I3341" s="1"/>
      <c r="J3341" s="1" t="s">
        <v>6098</v>
      </c>
      <c r="K3341" s="2">
        <v>44140</v>
      </c>
      <c r="L3341" s="1" t="s">
        <v>4204</v>
      </c>
      <c r="M3341" s="1" t="str">
        <f t="shared" si="260"/>
        <v>Education</v>
      </c>
      <c r="N3341" s="1" t="s">
        <v>4222</v>
      </c>
      <c r="O3341" s="1" t="s">
        <v>4476</v>
      </c>
      <c r="P3341" s="1">
        <v>5801</v>
      </c>
      <c r="Q3341" s="1">
        <v>1141360</v>
      </c>
      <c r="R3341" s="1">
        <f t="shared" si="261"/>
        <v>18159</v>
      </c>
      <c r="S3341" s="4">
        <v>953282.57228610083</v>
      </c>
      <c r="T3341" s="4">
        <v>281741.11284887872</v>
      </c>
      <c r="U3341" s="1">
        <f t="shared" si="262"/>
        <v>1123201</v>
      </c>
      <c r="V3341" s="4">
        <f t="shared" si="263"/>
        <v>-93663.685134979431</v>
      </c>
      <c r="W3341" s="1" t="str">
        <f t="shared" si="264"/>
        <v>Adverse</v>
      </c>
    </row>
    <row r="3342" spans="1:23" x14ac:dyDescent="0.25">
      <c r="A3342" s="1"/>
      <c r="B3342" s="1"/>
      <c r="C3342" s="1"/>
      <c r="D3342" s="1"/>
      <c r="E3342" s="1" t="s">
        <v>9221</v>
      </c>
      <c r="F3342" s="2">
        <v>44198</v>
      </c>
      <c r="G3342" s="3">
        <v>46579</v>
      </c>
      <c r="H3342" s="1"/>
      <c r="I3342" s="1"/>
      <c r="J3342" s="1" t="s">
        <v>5789</v>
      </c>
      <c r="K3342" s="2">
        <v>43856</v>
      </c>
      <c r="L3342" s="1" t="s">
        <v>4207</v>
      </c>
      <c r="M3342" s="1" t="str">
        <f t="shared" si="260"/>
        <v>Social Services</v>
      </c>
      <c r="N3342" s="1" t="s">
        <v>4210</v>
      </c>
      <c r="O3342" s="1" t="s">
        <v>4223</v>
      </c>
      <c r="P3342" s="1">
        <v>5751</v>
      </c>
      <c r="Q3342" s="1">
        <v>833899</v>
      </c>
      <c r="R3342" s="1">
        <f t="shared" si="261"/>
        <v>28215</v>
      </c>
      <c r="S3342" s="4">
        <v>167086.03191824537</v>
      </c>
      <c r="T3342" s="4">
        <v>232369.13637546907</v>
      </c>
      <c r="U3342" s="1">
        <f t="shared" si="262"/>
        <v>805684</v>
      </c>
      <c r="V3342" s="4">
        <f t="shared" si="263"/>
        <v>434443.83170628559</v>
      </c>
      <c r="W3342" s="1" t="str">
        <f t="shared" si="264"/>
        <v>Favourable</v>
      </c>
    </row>
    <row r="3343" spans="1:23" x14ac:dyDescent="0.25">
      <c r="A3343" s="1"/>
      <c r="B3343" s="1"/>
      <c r="C3343" s="1"/>
      <c r="D3343" s="1"/>
      <c r="E3343" s="1" t="s">
        <v>9222</v>
      </c>
      <c r="F3343" s="2">
        <v>44281</v>
      </c>
      <c r="G3343" s="3">
        <v>43872</v>
      </c>
      <c r="H3343" s="1"/>
      <c r="I3343" s="1"/>
      <c r="J3343" s="1" t="s">
        <v>4871</v>
      </c>
      <c r="K3343" s="2">
        <v>45202</v>
      </c>
      <c r="L3343" s="1" t="s">
        <v>4207</v>
      </c>
      <c r="M3343" s="1" t="str">
        <f t="shared" si="260"/>
        <v>Social Services</v>
      </c>
      <c r="N3343" s="1" t="s">
        <v>4205</v>
      </c>
      <c r="O3343" s="1" t="s">
        <v>4338</v>
      </c>
      <c r="P3343" s="1">
        <v>8104</v>
      </c>
      <c r="Q3343" s="1">
        <v>1243447</v>
      </c>
      <c r="R3343" s="1">
        <f t="shared" si="261"/>
        <v>36711</v>
      </c>
      <c r="S3343" s="4">
        <v>615185.98503989133</v>
      </c>
      <c r="T3343" s="4">
        <v>103163.81547823704</v>
      </c>
      <c r="U3343" s="1">
        <f t="shared" si="262"/>
        <v>1206736</v>
      </c>
      <c r="V3343" s="4">
        <f t="shared" si="263"/>
        <v>525097.19948187168</v>
      </c>
      <c r="W3343" s="1" t="str">
        <f t="shared" si="264"/>
        <v>Favourable</v>
      </c>
    </row>
    <row r="3344" spans="1:23" x14ac:dyDescent="0.25">
      <c r="A3344" s="1"/>
      <c r="B3344" s="1"/>
      <c r="C3344" s="1"/>
      <c r="D3344" s="1"/>
      <c r="E3344" s="1" t="s">
        <v>7455</v>
      </c>
      <c r="F3344" s="2">
        <v>45117</v>
      </c>
      <c r="G3344" s="3">
        <v>49069</v>
      </c>
      <c r="H3344" s="1"/>
      <c r="I3344" s="1"/>
      <c r="J3344" s="1" t="s">
        <v>9223</v>
      </c>
      <c r="K3344" s="2">
        <v>44512</v>
      </c>
      <c r="L3344" s="1" t="s">
        <v>4207</v>
      </c>
      <c r="M3344" s="1" t="str">
        <f t="shared" si="260"/>
        <v>Social Services</v>
      </c>
      <c r="N3344" s="1" t="s">
        <v>4205</v>
      </c>
      <c r="O3344" s="1" t="s">
        <v>4206</v>
      </c>
      <c r="P3344" s="1">
        <v>6166</v>
      </c>
      <c r="Q3344" s="1">
        <v>1641620</v>
      </c>
      <c r="R3344" s="1">
        <f t="shared" si="261"/>
        <v>0</v>
      </c>
      <c r="S3344" s="4">
        <v>433252.30859955034</v>
      </c>
      <c r="T3344" s="4">
        <v>252058.85167808156</v>
      </c>
      <c r="U3344" s="1">
        <f t="shared" si="262"/>
        <v>1641620</v>
      </c>
      <c r="V3344" s="4">
        <f t="shared" si="263"/>
        <v>956308.83972236817</v>
      </c>
      <c r="W3344" s="1" t="str">
        <f t="shared" si="264"/>
        <v>Favourable</v>
      </c>
    </row>
    <row r="3345" spans="1:23" x14ac:dyDescent="0.25">
      <c r="A3345" s="1"/>
      <c r="B3345" s="1"/>
      <c r="C3345" s="1"/>
      <c r="D3345" s="1"/>
      <c r="E3345" s="1" t="s">
        <v>9224</v>
      </c>
      <c r="F3345" s="2">
        <v>44333</v>
      </c>
      <c r="G3345" s="3">
        <v>24128</v>
      </c>
      <c r="H3345" s="1"/>
      <c r="I3345" s="1"/>
      <c r="J3345" s="1" t="s">
        <v>8777</v>
      </c>
      <c r="K3345" s="2">
        <v>44705</v>
      </c>
      <c r="L3345" s="1" t="s">
        <v>4207</v>
      </c>
      <c r="M3345" s="1" t="str">
        <f t="shared" si="260"/>
        <v>Social Services</v>
      </c>
      <c r="N3345" s="1" t="s">
        <v>4222</v>
      </c>
      <c r="O3345" s="1" t="s">
        <v>4279</v>
      </c>
      <c r="P3345" s="1">
        <v>7764</v>
      </c>
      <c r="Q3345" s="1">
        <v>1319938</v>
      </c>
      <c r="R3345" s="1">
        <f t="shared" si="261"/>
        <v>32186</v>
      </c>
      <c r="S3345" s="4">
        <v>100010.9341750599</v>
      </c>
      <c r="T3345" s="4">
        <v>429691.95480740775</v>
      </c>
      <c r="U3345" s="1">
        <f t="shared" si="262"/>
        <v>1287752</v>
      </c>
      <c r="V3345" s="4">
        <f t="shared" si="263"/>
        <v>790235.11101753241</v>
      </c>
      <c r="W3345" s="1" t="str">
        <f t="shared" si="264"/>
        <v>Favourable</v>
      </c>
    </row>
    <row r="3346" spans="1:23" x14ac:dyDescent="0.25">
      <c r="A3346" s="1"/>
      <c r="B3346" s="1"/>
      <c r="C3346" s="1"/>
      <c r="D3346" s="1"/>
      <c r="E3346" s="1" t="s">
        <v>9225</v>
      </c>
      <c r="F3346" s="2">
        <v>45139</v>
      </c>
      <c r="G3346" s="3">
        <v>48961</v>
      </c>
      <c r="H3346" s="1"/>
      <c r="I3346" s="1"/>
      <c r="J3346" s="1" t="s">
        <v>8510</v>
      </c>
      <c r="K3346" s="2">
        <v>45299</v>
      </c>
      <c r="L3346" s="1" t="s">
        <v>4204</v>
      </c>
      <c r="M3346" s="1" t="str">
        <f t="shared" si="260"/>
        <v>Education</v>
      </c>
      <c r="N3346" s="1" t="s">
        <v>4205</v>
      </c>
      <c r="O3346" s="1" t="s">
        <v>4458</v>
      </c>
      <c r="P3346" s="1">
        <v>5977</v>
      </c>
      <c r="Q3346" s="1">
        <v>854298</v>
      </c>
      <c r="R3346" s="1">
        <f t="shared" si="261"/>
        <v>17690</v>
      </c>
      <c r="S3346" s="4">
        <v>620128.74416582612</v>
      </c>
      <c r="T3346" s="4">
        <v>74260.481502107534</v>
      </c>
      <c r="U3346" s="1">
        <f t="shared" si="262"/>
        <v>836608</v>
      </c>
      <c r="V3346" s="4">
        <f t="shared" si="263"/>
        <v>159908.7743320663</v>
      </c>
      <c r="W3346" s="1" t="str">
        <f t="shared" si="264"/>
        <v>Favourable</v>
      </c>
    </row>
    <row r="3347" spans="1:23" x14ac:dyDescent="0.25">
      <c r="A3347" s="1"/>
      <c r="B3347" s="1"/>
      <c r="C3347" s="1"/>
      <c r="D3347" s="1"/>
      <c r="E3347" s="1" t="s">
        <v>6894</v>
      </c>
      <c r="F3347" s="2">
        <v>45347</v>
      </c>
      <c r="G3347" s="3">
        <v>14094</v>
      </c>
      <c r="H3347" s="1"/>
      <c r="I3347" s="1"/>
      <c r="J3347" s="1" t="s">
        <v>6550</v>
      </c>
      <c r="K3347" s="2">
        <v>44606</v>
      </c>
      <c r="L3347" s="1" t="s">
        <v>4207</v>
      </c>
      <c r="M3347" s="1" t="str">
        <f t="shared" si="260"/>
        <v>Social Services</v>
      </c>
      <c r="N3347" s="1" t="s">
        <v>4205</v>
      </c>
      <c r="O3347" s="1" t="s">
        <v>4223</v>
      </c>
      <c r="P3347" s="1">
        <v>7943</v>
      </c>
      <c r="Q3347" s="1">
        <v>1824852</v>
      </c>
      <c r="R3347" s="1">
        <f t="shared" si="261"/>
        <v>31764</v>
      </c>
      <c r="S3347" s="4">
        <v>26856.457077291496</v>
      </c>
      <c r="T3347" s="4">
        <v>89567.426708993342</v>
      </c>
      <c r="U3347" s="1">
        <f t="shared" si="262"/>
        <v>1793088</v>
      </c>
      <c r="V3347" s="4">
        <f t="shared" si="263"/>
        <v>1708428.1162137152</v>
      </c>
      <c r="W3347" s="1" t="str">
        <f t="shared" si="264"/>
        <v>Favourable</v>
      </c>
    </row>
    <row r="3348" spans="1:23" x14ac:dyDescent="0.25">
      <c r="A3348" s="1"/>
      <c r="B3348" s="1"/>
      <c r="C3348" s="1"/>
      <c r="D3348" s="1"/>
      <c r="E3348" s="1" t="s">
        <v>6476</v>
      </c>
      <c r="F3348" s="2">
        <v>44724</v>
      </c>
      <c r="G3348" s="3">
        <v>46418</v>
      </c>
      <c r="H3348" s="1"/>
      <c r="I3348" s="1"/>
      <c r="J3348" s="1" t="s">
        <v>9226</v>
      </c>
      <c r="K3348" s="2">
        <v>45184</v>
      </c>
      <c r="L3348" s="1" t="s">
        <v>4227</v>
      </c>
      <c r="M3348" s="1" t="str">
        <f t="shared" si="260"/>
        <v>Infrastructure</v>
      </c>
      <c r="N3348" s="1" t="s">
        <v>4205</v>
      </c>
      <c r="O3348" s="1" t="s">
        <v>4286</v>
      </c>
      <c r="P3348" s="1">
        <v>8306</v>
      </c>
      <c r="Q3348" s="1">
        <v>2200928</v>
      </c>
      <c r="R3348" s="1">
        <f t="shared" si="261"/>
        <v>0</v>
      </c>
      <c r="S3348" s="4">
        <v>677472.10454379395</v>
      </c>
      <c r="T3348" s="4">
        <v>59961.644318904706</v>
      </c>
      <c r="U3348" s="1">
        <f t="shared" si="262"/>
        <v>2200928</v>
      </c>
      <c r="V3348" s="4">
        <f t="shared" si="263"/>
        <v>1463494.2511373013</v>
      </c>
      <c r="W3348" s="1" t="str">
        <f t="shared" si="264"/>
        <v>Favourable</v>
      </c>
    </row>
    <row r="3349" spans="1:23" x14ac:dyDescent="0.25">
      <c r="A3349" s="1"/>
      <c r="B3349" s="1"/>
      <c r="C3349" s="1"/>
      <c r="D3349" s="1"/>
      <c r="E3349" s="1" t="s">
        <v>4606</v>
      </c>
      <c r="F3349" s="2">
        <v>44111</v>
      </c>
      <c r="G3349" s="3">
        <v>33503</v>
      </c>
      <c r="H3349" s="1"/>
      <c r="I3349" s="1"/>
      <c r="J3349" s="1" t="s">
        <v>9227</v>
      </c>
      <c r="K3349" s="2">
        <v>44356</v>
      </c>
      <c r="L3349" s="1" t="s">
        <v>4212</v>
      </c>
      <c r="M3349" s="1" t="str">
        <f t="shared" si="260"/>
        <v>Agricultural Extension</v>
      </c>
      <c r="N3349" s="1" t="s">
        <v>4222</v>
      </c>
      <c r="O3349" s="1" t="s">
        <v>4496</v>
      </c>
      <c r="P3349" s="1">
        <v>9272</v>
      </c>
      <c r="Q3349" s="1">
        <v>2117603</v>
      </c>
      <c r="R3349" s="1">
        <f t="shared" si="261"/>
        <v>59443</v>
      </c>
      <c r="S3349" s="4">
        <v>1909956.6060962665</v>
      </c>
      <c r="T3349" s="4">
        <v>436542.62346076529</v>
      </c>
      <c r="U3349" s="1">
        <f t="shared" si="262"/>
        <v>2058160</v>
      </c>
      <c r="V3349" s="4">
        <f t="shared" si="263"/>
        <v>-228896.22955703177</v>
      </c>
      <c r="W3349" s="1" t="str">
        <f t="shared" si="264"/>
        <v>Adverse</v>
      </c>
    </row>
    <row r="3350" spans="1:23" x14ac:dyDescent="0.25">
      <c r="A3350" s="1"/>
      <c r="B3350" s="1"/>
      <c r="C3350" s="1"/>
      <c r="D3350" s="1"/>
      <c r="E3350" s="1" t="s">
        <v>9093</v>
      </c>
      <c r="F3350" s="2">
        <v>44638</v>
      </c>
      <c r="G3350" s="3">
        <v>33566</v>
      </c>
      <c r="H3350" s="1"/>
      <c r="I3350" s="1"/>
      <c r="J3350" s="1" t="s">
        <v>8771</v>
      </c>
      <c r="K3350" s="2">
        <v>45219</v>
      </c>
      <c r="L3350" s="1" t="s">
        <v>4207</v>
      </c>
      <c r="M3350" s="1" t="str">
        <f t="shared" si="260"/>
        <v>Social Services</v>
      </c>
      <c r="N3350" s="1" t="s">
        <v>4222</v>
      </c>
      <c r="O3350" s="1" t="s">
        <v>4496</v>
      </c>
      <c r="P3350" s="1">
        <v>8963</v>
      </c>
      <c r="Q3350" s="1">
        <v>1436837</v>
      </c>
      <c r="R3350" s="1">
        <f t="shared" si="261"/>
        <v>53434</v>
      </c>
      <c r="S3350" s="4">
        <v>20164.825229227325</v>
      </c>
      <c r="T3350" s="4">
        <v>31758.954691312425</v>
      </c>
      <c r="U3350" s="1">
        <f t="shared" si="262"/>
        <v>1383403</v>
      </c>
      <c r="V3350" s="4">
        <f t="shared" si="263"/>
        <v>1384913.2200794602</v>
      </c>
      <c r="W3350" s="1" t="str">
        <f t="shared" si="264"/>
        <v>Favourable</v>
      </c>
    </row>
    <row r="3351" spans="1:23" x14ac:dyDescent="0.25">
      <c r="A3351" s="1"/>
      <c r="B3351" s="1"/>
      <c r="C3351" s="1"/>
      <c r="D3351" s="1"/>
      <c r="E3351" s="1" t="s">
        <v>9228</v>
      </c>
      <c r="F3351" s="2">
        <v>45282</v>
      </c>
      <c r="G3351" s="3">
        <v>58915</v>
      </c>
      <c r="H3351" s="1"/>
      <c r="I3351" s="1"/>
      <c r="J3351" s="1" t="s">
        <v>8995</v>
      </c>
      <c r="K3351" s="2">
        <v>44930</v>
      </c>
      <c r="L3351" s="1" t="s">
        <v>4212</v>
      </c>
      <c r="M3351" s="1" t="str">
        <f t="shared" si="260"/>
        <v>Agricultural Extension</v>
      </c>
      <c r="N3351" s="1" t="s">
        <v>4205</v>
      </c>
      <c r="O3351" s="1" t="s">
        <v>4250</v>
      </c>
      <c r="P3351" s="1">
        <v>5775</v>
      </c>
      <c r="Q3351" s="1">
        <v>929785</v>
      </c>
      <c r="R3351" s="1">
        <f t="shared" si="261"/>
        <v>56764</v>
      </c>
      <c r="S3351" s="4">
        <v>594236.48734718084</v>
      </c>
      <c r="T3351" s="4">
        <v>79586.516054386273</v>
      </c>
      <c r="U3351" s="1">
        <f t="shared" si="262"/>
        <v>873021</v>
      </c>
      <c r="V3351" s="4">
        <f t="shared" si="263"/>
        <v>255961.99659843289</v>
      </c>
      <c r="W3351" s="1" t="str">
        <f t="shared" si="264"/>
        <v>Favourable</v>
      </c>
    </row>
    <row r="3352" spans="1:23" x14ac:dyDescent="0.25">
      <c r="A3352" s="1"/>
      <c r="B3352" s="1"/>
      <c r="C3352" s="1"/>
      <c r="D3352" s="1"/>
      <c r="E3352" s="1" t="s">
        <v>9229</v>
      </c>
      <c r="F3352" s="2">
        <v>44628</v>
      </c>
      <c r="G3352" s="3">
        <v>21435</v>
      </c>
      <c r="H3352" s="1"/>
      <c r="I3352" s="1"/>
      <c r="J3352" s="1" t="s">
        <v>8712</v>
      </c>
      <c r="K3352" s="2">
        <v>44114</v>
      </c>
      <c r="L3352" s="1" t="s">
        <v>4227</v>
      </c>
      <c r="M3352" s="1" t="str">
        <f t="shared" si="260"/>
        <v>Infrastructure</v>
      </c>
      <c r="N3352" s="1" t="s">
        <v>4210</v>
      </c>
      <c r="O3352" s="1" t="s">
        <v>4223</v>
      </c>
      <c r="P3352" s="1">
        <v>7391</v>
      </c>
      <c r="Q3352" s="1">
        <v>1800183</v>
      </c>
      <c r="R3352" s="1">
        <f t="shared" si="261"/>
        <v>20051</v>
      </c>
      <c r="S3352" s="4">
        <v>420516.10486282466</v>
      </c>
      <c r="T3352" s="4">
        <v>18294.11076518831</v>
      </c>
      <c r="U3352" s="1">
        <f t="shared" si="262"/>
        <v>1780132</v>
      </c>
      <c r="V3352" s="4">
        <f t="shared" si="263"/>
        <v>1361372.784371987</v>
      </c>
      <c r="W3352" s="1" t="str">
        <f t="shared" si="264"/>
        <v>Favourable</v>
      </c>
    </row>
    <row r="3353" spans="1:23" x14ac:dyDescent="0.25">
      <c r="A3353" s="1"/>
      <c r="B3353" s="1"/>
      <c r="C3353" s="1"/>
      <c r="D3353" s="1"/>
      <c r="E3353" s="1" t="s">
        <v>5100</v>
      </c>
      <c r="F3353" s="2">
        <v>45169</v>
      </c>
      <c r="G3353" s="3">
        <v>29532</v>
      </c>
      <c r="H3353" s="1"/>
      <c r="I3353" s="1"/>
      <c r="J3353" s="1" t="s">
        <v>9206</v>
      </c>
      <c r="K3353" s="2">
        <v>45391</v>
      </c>
      <c r="L3353" s="1" t="s">
        <v>4204</v>
      </c>
      <c r="M3353" s="1" t="str">
        <f t="shared" si="260"/>
        <v>Education</v>
      </c>
      <c r="N3353" s="1" t="s">
        <v>4210</v>
      </c>
      <c r="O3353" s="1" t="s">
        <v>4217</v>
      </c>
      <c r="P3353" s="1">
        <v>6316</v>
      </c>
      <c r="Q3353" s="1">
        <v>1411883</v>
      </c>
      <c r="R3353" s="1">
        <f t="shared" si="261"/>
        <v>24402</v>
      </c>
      <c r="S3353" s="4">
        <v>460369.32014885079</v>
      </c>
      <c r="T3353" s="4">
        <v>111884.88240696698</v>
      </c>
      <c r="U3353" s="1">
        <f t="shared" si="262"/>
        <v>1387481</v>
      </c>
      <c r="V3353" s="4">
        <f t="shared" si="263"/>
        <v>839628.79744418222</v>
      </c>
      <c r="W3353" s="1" t="str">
        <f t="shared" si="264"/>
        <v>Favourable</v>
      </c>
    </row>
    <row r="3354" spans="1:23" x14ac:dyDescent="0.25">
      <c r="A3354" s="1"/>
      <c r="B3354" s="1"/>
      <c r="C3354" s="1"/>
      <c r="D3354" s="1"/>
      <c r="E3354" s="1" t="s">
        <v>9230</v>
      </c>
      <c r="F3354" s="2">
        <v>44083</v>
      </c>
      <c r="G3354" s="3">
        <v>18730</v>
      </c>
      <c r="H3354" s="1"/>
      <c r="I3354" s="1"/>
      <c r="J3354" s="1" t="s">
        <v>9231</v>
      </c>
      <c r="K3354" s="2">
        <v>44047</v>
      </c>
      <c r="L3354" s="1" t="s">
        <v>4227</v>
      </c>
      <c r="M3354" s="1" t="str">
        <f t="shared" si="260"/>
        <v>Infrastructure</v>
      </c>
      <c r="N3354" s="1" t="s">
        <v>4210</v>
      </c>
      <c r="O3354" s="1" t="s">
        <v>4361</v>
      </c>
      <c r="P3354" s="1">
        <v>6042</v>
      </c>
      <c r="Q3354" s="1">
        <v>1790225</v>
      </c>
      <c r="R3354" s="1">
        <f t="shared" si="261"/>
        <v>0</v>
      </c>
      <c r="S3354" s="4">
        <v>823916.2434092242</v>
      </c>
      <c r="T3354" s="4">
        <v>383843.14405139448</v>
      </c>
      <c r="U3354" s="1">
        <f t="shared" si="262"/>
        <v>1790225</v>
      </c>
      <c r="V3354" s="4">
        <f t="shared" si="263"/>
        <v>582465.61253938125</v>
      </c>
      <c r="W3354" s="1" t="str">
        <f t="shared" si="264"/>
        <v>Favourable</v>
      </c>
    </row>
    <row r="3355" spans="1:23" x14ac:dyDescent="0.25">
      <c r="A3355" s="1"/>
      <c r="B3355" s="1"/>
      <c r="C3355" s="1"/>
      <c r="D3355" s="1"/>
      <c r="E3355" s="1" t="s">
        <v>9232</v>
      </c>
      <c r="F3355" s="2">
        <v>44225</v>
      </c>
      <c r="G3355" s="3">
        <v>53841</v>
      </c>
      <c r="H3355" s="1"/>
      <c r="I3355" s="1"/>
      <c r="J3355" s="1" t="s">
        <v>9233</v>
      </c>
      <c r="K3355" s="2">
        <v>45091</v>
      </c>
      <c r="L3355" s="1" t="s">
        <v>4207</v>
      </c>
      <c r="M3355" s="1" t="str">
        <f t="shared" si="260"/>
        <v>Social Services</v>
      </c>
      <c r="N3355" s="1" t="s">
        <v>4210</v>
      </c>
      <c r="O3355" s="1" t="s">
        <v>4496</v>
      </c>
      <c r="P3355" s="1">
        <v>7641</v>
      </c>
      <c r="Q3355" s="1">
        <v>2403500</v>
      </c>
      <c r="R3355" s="1">
        <f t="shared" si="261"/>
        <v>0</v>
      </c>
      <c r="S3355" s="4">
        <v>1236644.8991775569</v>
      </c>
      <c r="T3355" s="4">
        <v>528704.18068989262</v>
      </c>
      <c r="U3355" s="1">
        <f t="shared" si="262"/>
        <v>2403500</v>
      </c>
      <c r="V3355" s="4">
        <f t="shared" si="263"/>
        <v>638150.92013255041</v>
      </c>
      <c r="W3355" s="1" t="str">
        <f t="shared" si="264"/>
        <v>Favourable</v>
      </c>
    </row>
    <row r="3356" spans="1:23" x14ac:dyDescent="0.25">
      <c r="A3356" s="1"/>
      <c r="B3356" s="1"/>
      <c r="C3356" s="1"/>
      <c r="D3356" s="1"/>
      <c r="E3356" s="1" t="s">
        <v>9234</v>
      </c>
      <c r="F3356" s="2">
        <v>45327</v>
      </c>
      <c r="G3356" s="3">
        <v>14927</v>
      </c>
      <c r="H3356" s="1"/>
      <c r="I3356" s="1"/>
      <c r="J3356" s="1" t="s">
        <v>9235</v>
      </c>
      <c r="K3356" s="2">
        <v>44351</v>
      </c>
      <c r="L3356" s="1" t="s">
        <v>4227</v>
      </c>
      <c r="M3356" s="1" t="str">
        <f t="shared" si="260"/>
        <v>Infrastructure</v>
      </c>
      <c r="N3356" s="1" t="s">
        <v>4210</v>
      </c>
      <c r="O3356" s="1" t="s">
        <v>4441</v>
      </c>
      <c r="P3356" s="1">
        <v>6482</v>
      </c>
      <c r="Q3356" s="1">
        <v>566551</v>
      </c>
      <c r="R3356" s="1">
        <f t="shared" si="261"/>
        <v>0</v>
      </c>
      <c r="S3356" s="4">
        <v>111665.50344592732</v>
      </c>
      <c r="T3356" s="4">
        <v>80573.103314515392</v>
      </c>
      <c r="U3356" s="1">
        <f t="shared" si="262"/>
        <v>566551</v>
      </c>
      <c r="V3356" s="4">
        <f t="shared" si="263"/>
        <v>374312.39323955728</v>
      </c>
      <c r="W3356" s="1" t="str">
        <f t="shared" si="264"/>
        <v>Favourable</v>
      </c>
    </row>
    <row r="3357" spans="1:23" x14ac:dyDescent="0.25">
      <c r="A3357" s="1"/>
      <c r="B3357" s="1"/>
      <c r="C3357" s="1"/>
      <c r="D3357" s="1"/>
      <c r="E3357" s="1" t="s">
        <v>9045</v>
      </c>
      <c r="F3357" s="2">
        <v>45148</v>
      </c>
      <c r="G3357" s="3">
        <v>12827</v>
      </c>
      <c r="H3357" s="1"/>
      <c r="I3357" s="1"/>
      <c r="J3357" s="1" t="s">
        <v>9236</v>
      </c>
      <c r="K3357" s="2">
        <v>45063</v>
      </c>
      <c r="L3357" s="1" t="s">
        <v>4212</v>
      </c>
      <c r="M3357" s="1" t="str">
        <f t="shared" si="260"/>
        <v>Agricultural Extension</v>
      </c>
      <c r="N3357" s="1" t="s">
        <v>4222</v>
      </c>
      <c r="O3357" s="1" t="s">
        <v>4279</v>
      </c>
      <c r="P3357" s="1">
        <v>6214</v>
      </c>
      <c r="Q3357" s="1">
        <v>823986</v>
      </c>
      <c r="R3357" s="1">
        <f t="shared" si="261"/>
        <v>31449</v>
      </c>
      <c r="S3357" s="4">
        <v>518765.61845292698</v>
      </c>
      <c r="T3357" s="4">
        <v>170781.10254641264</v>
      </c>
      <c r="U3357" s="1">
        <f t="shared" si="262"/>
        <v>792537</v>
      </c>
      <c r="V3357" s="4">
        <f t="shared" si="263"/>
        <v>134439.2790006604</v>
      </c>
      <c r="W3357" s="1" t="str">
        <f t="shared" si="264"/>
        <v>Favourable</v>
      </c>
    </row>
    <row r="3358" spans="1:23" x14ac:dyDescent="0.25">
      <c r="A3358" s="1"/>
      <c r="B3358" s="1"/>
      <c r="C3358" s="1"/>
      <c r="D3358" s="1"/>
      <c r="E3358" s="1" t="s">
        <v>4582</v>
      </c>
      <c r="F3358" s="2">
        <v>45112</v>
      </c>
      <c r="G3358" s="3">
        <v>28304</v>
      </c>
      <c r="H3358" s="1"/>
      <c r="I3358" s="1"/>
      <c r="J3358" s="1" t="s">
        <v>7015</v>
      </c>
      <c r="K3358" s="2">
        <v>45377</v>
      </c>
      <c r="L3358" s="1" t="s">
        <v>4207</v>
      </c>
      <c r="M3358" s="1" t="str">
        <f t="shared" si="260"/>
        <v>Social Services</v>
      </c>
      <c r="N3358" s="1" t="s">
        <v>4222</v>
      </c>
      <c r="O3358" s="1" t="s">
        <v>4295</v>
      </c>
      <c r="P3358" s="1">
        <v>9449</v>
      </c>
      <c r="Q3358" s="1">
        <v>1946089</v>
      </c>
      <c r="R3358" s="1">
        <f t="shared" si="261"/>
        <v>19665</v>
      </c>
      <c r="S3358" s="4">
        <v>848978.3089239978</v>
      </c>
      <c r="T3358" s="4">
        <v>647274.9701828555</v>
      </c>
      <c r="U3358" s="1">
        <f t="shared" si="262"/>
        <v>1926424</v>
      </c>
      <c r="V3358" s="4">
        <f t="shared" si="263"/>
        <v>449835.7208931467</v>
      </c>
      <c r="W3358" s="1" t="str">
        <f t="shared" si="264"/>
        <v>Favourable</v>
      </c>
    </row>
    <row r="3359" spans="1:23" x14ac:dyDescent="0.25">
      <c r="A3359" s="1"/>
      <c r="B3359" s="1"/>
      <c r="C3359" s="1"/>
      <c r="D3359" s="1"/>
      <c r="E3359" s="1" t="s">
        <v>4539</v>
      </c>
      <c r="F3359" s="2">
        <v>44324</v>
      </c>
      <c r="G3359" s="3">
        <v>25744</v>
      </c>
      <c r="H3359" s="1"/>
      <c r="I3359" s="1"/>
      <c r="J3359" s="1" t="s">
        <v>8753</v>
      </c>
      <c r="K3359" s="2">
        <v>45079</v>
      </c>
      <c r="L3359" s="1" t="s">
        <v>4207</v>
      </c>
      <c r="M3359" s="1" t="str">
        <f t="shared" si="260"/>
        <v>Social Services</v>
      </c>
      <c r="N3359" s="1" t="s">
        <v>4210</v>
      </c>
      <c r="O3359" s="1" t="s">
        <v>4253</v>
      </c>
      <c r="P3359" s="1">
        <v>8447</v>
      </c>
      <c r="Q3359" s="1">
        <v>1687604</v>
      </c>
      <c r="R3359" s="1">
        <f t="shared" si="261"/>
        <v>39634</v>
      </c>
      <c r="S3359" s="4">
        <v>546827.68408585875</v>
      </c>
      <c r="T3359" s="4">
        <v>237660.92032414107</v>
      </c>
      <c r="U3359" s="1">
        <f t="shared" si="262"/>
        <v>1647970</v>
      </c>
      <c r="V3359" s="4">
        <f t="shared" si="263"/>
        <v>903115.3955900002</v>
      </c>
      <c r="W3359" s="1" t="str">
        <f t="shared" si="264"/>
        <v>Favourable</v>
      </c>
    </row>
    <row r="3360" spans="1:23" x14ac:dyDescent="0.25">
      <c r="A3360" s="1"/>
      <c r="B3360" s="1"/>
      <c r="C3360" s="1"/>
      <c r="D3360" s="1"/>
      <c r="E3360" s="1" t="s">
        <v>9237</v>
      </c>
      <c r="F3360" s="2">
        <v>43967</v>
      </c>
      <c r="G3360" s="3">
        <v>28667</v>
      </c>
      <c r="H3360" s="1"/>
      <c r="I3360" s="1"/>
      <c r="J3360" s="1" t="s">
        <v>9238</v>
      </c>
      <c r="K3360" s="2">
        <v>45042</v>
      </c>
      <c r="L3360" s="1" t="s">
        <v>4212</v>
      </c>
      <c r="M3360" s="1" t="str">
        <f t="shared" si="260"/>
        <v>Agricultural Extension</v>
      </c>
      <c r="N3360" s="1" t="s">
        <v>4222</v>
      </c>
      <c r="O3360" s="1" t="s">
        <v>4267</v>
      </c>
      <c r="P3360" s="1">
        <v>7143</v>
      </c>
      <c r="Q3360" s="1">
        <v>2290090</v>
      </c>
      <c r="R3360" s="1">
        <f t="shared" si="261"/>
        <v>0</v>
      </c>
      <c r="S3360" s="4">
        <v>1500464.2184288607</v>
      </c>
      <c r="T3360" s="4">
        <v>371644.6479022773</v>
      </c>
      <c r="U3360" s="1">
        <f t="shared" si="262"/>
        <v>2290090</v>
      </c>
      <c r="V3360" s="4">
        <f t="shared" si="263"/>
        <v>417981.13366886205</v>
      </c>
      <c r="W3360" s="1" t="str">
        <f t="shared" si="264"/>
        <v>Favourable</v>
      </c>
    </row>
    <row r="3361" spans="1:23" x14ac:dyDescent="0.25">
      <c r="A3361" s="1"/>
      <c r="B3361" s="1"/>
      <c r="C3361" s="1"/>
      <c r="D3361" s="1"/>
      <c r="E3361" s="1" t="s">
        <v>9239</v>
      </c>
      <c r="F3361" s="2">
        <v>45359</v>
      </c>
      <c r="G3361" s="3">
        <v>14976</v>
      </c>
      <c r="H3361" s="1"/>
      <c r="I3361" s="1"/>
      <c r="J3361" s="1" t="s">
        <v>6211</v>
      </c>
      <c r="K3361" s="2">
        <v>44192</v>
      </c>
      <c r="L3361" s="1" t="s">
        <v>4207</v>
      </c>
      <c r="M3361" s="1" t="str">
        <f t="shared" si="260"/>
        <v>Social Services</v>
      </c>
      <c r="N3361" s="1" t="s">
        <v>4222</v>
      </c>
      <c r="O3361" s="1" t="s">
        <v>4421</v>
      </c>
      <c r="P3361" s="1">
        <v>6806</v>
      </c>
      <c r="Q3361" s="1">
        <v>1763486</v>
      </c>
      <c r="R3361" s="1">
        <f t="shared" si="261"/>
        <v>23325</v>
      </c>
      <c r="S3361" s="4">
        <v>666015.39536767546</v>
      </c>
      <c r="T3361" s="4">
        <v>454513.90668587689</v>
      </c>
      <c r="U3361" s="1">
        <f t="shared" si="262"/>
        <v>1740161</v>
      </c>
      <c r="V3361" s="4">
        <f t="shared" si="263"/>
        <v>642956.69794644765</v>
      </c>
      <c r="W3361" s="1" t="str">
        <f t="shared" si="264"/>
        <v>Favourable</v>
      </c>
    </row>
    <row r="3362" spans="1:23" x14ac:dyDescent="0.25">
      <c r="A3362" s="1"/>
      <c r="B3362" s="1"/>
      <c r="C3362" s="1"/>
      <c r="D3362" s="1"/>
      <c r="E3362" s="1" t="s">
        <v>9240</v>
      </c>
      <c r="F3362" s="2">
        <v>45372</v>
      </c>
      <c r="G3362" s="3">
        <v>48859</v>
      </c>
      <c r="H3362" s="1"/>
      <c r="I3362" s="1"/>
      <c r="J3362" s="1" t="s">
        <v>8396</v>
      </c>
      <c r="K3362" s="2">
        <v>44023</v>
      </c>
      <c r="L3362" s="1" t="s">
        <v>4204</v>
      </c>
      <c r="M3362" s="1" t="str">
        <f t="shared" si="260"/>
        <v>Education</v>
      </c>
      <c r="N3362" s="1" t="s">
        <v>4205</v>
      </c>
      <c r="O3362" s="1" t="s">
        <v>4211</v>
      </c>
      <c r="P3362" s="1">
        <v>9104</v>
      </c>
      <c r="Q3362" s="1">
        <v>520426</v>
      </c>
      <c r="R3362" s="1">
        <f t="shared" si="261"/>
        <v>46479</v>
      </c>
      <c r="S3362" s="4">
        <v>407359.61493096506</v>
      </c>
      <c r="T3362" s="4">
        <v>39329.398022779693</v>
      </c>
      <c r="U3362" s="1">
        <f t="shared" si="262"/>
        <v>473947</v>
      </c>
      <c r="V3362" s="4">
        <f t="shared" si="263"/>
        <v>73736.987046255264</v>
      </c>
      <c r="W3362" s="1" t="str">
        <f t="shared" si="264"/>
        <v>Favourable</v>
      </c>
    </row>
    <row r="3363" spans="1:23" x14ac:dyDescent="0.25">
      <c r="A3363" s="1"/>
      <c r="B3363" s="1"/>
      <c r="C3363" s="1"/>
      <c r="D3363" s="1"/>
      <c r="E3363" s="1" t="s">
        <v>8696</v>
      </c>
      <c r="F3363" s="2">
        <v>44890</v>
      </c>
      <c r="G3363" s="3">
        <v>34366</v>
      </c>
      <c r="H3363" s="1"/>
      <c r="I3363" s="1"/>
      <c r="J3363" s="1" t="s">
        <v>4667</v>
      </c>
      <c r="K3363" s="2">
        <v>44358</v>
      </c>
      <c r="L3363" s="1" t="s">
        <v>4207</v>
      </c>
      <c r="M3363" s="1" t="str">
        <f t="shared" si="260"/>
        <v>Social Services</v>
      </c>
      <c r="N3363" s="1" t="s">
        <v>4222</v>
      </c>
      <c r="O3363" s="1" t="s">
        <v>4304</v>
      </c>
      <c r="P3363" s="1">
        <v>8631</v>
      </c>
      <c r="Q3363" s="1">
        <v>319700</v>
      </c>
      <c r="R3363" s="1">
        <f t="shared" si="261"/>
        <v>49813</v>
      </c>
      <c r="S3363" s="4">
        <v>183567.09800206759</v>
      </c>
      <c r="T3363" s="4">
        <v>24155.732159561903</v>
      </c>
      <c r="U3363" s="1">
        <f t="shared" si="262"/>
        <v>269887</v>
      </c>
      <c r="V3363" s="4">
        <f t="shared" si="263"/>
        <v>111977.16983837049</v>
      </c>
      <c r="W3363" s="1" t="str">
        <f t="shared" si="264"/>
        <v>Favourable</v>
      </c>
    </row>
    <row r="3364" spans="1:23" x14ac:dyDescent="0.25">
      <c r="A3364" s="1"/>
      <c r="B3364" s="1"/>
      <c r="C3364" s="1"/>
      <c r="D3364" s="1"/>
      <c r="E3364" s="1" t="s">
        <v>9241</v>
      </c>
      <c r="F3364" s="2">
        <v>44694</v>
      </c>
      <c r="G3364" s="3">
        <v>21728</v>
      </c>
      <c r="H3364" s="1"/>
      <c r="I3364" s="1"/>
      <c r="J3364" s="1" t="s">
        <v>8693</v>
      </c>
      <c r="K3364" s="2">
        <v>44126</v>
      </c>
      <c r="L3364" s="1" t="s">
        <v>4212</v>
      </c>
      <c r="M3364" s="1" t="str">
        <f t="shared" si="260"/>
        <v>Agricultural Extension</v>
      </c>
      <c r="N3364" s="1" t="s">
        <v>4210</v>
      </c>
      <c r="O3364" s="1" t="s">
        <v>4374</v>
      </c>
      <c r="P3364" s="1">
        <v>7753</v>
      </c>
      <c r="Q3364" s="1">
        <v>1610050</v>
      </c>
      <c r="R3364" s="1">
        <f t="shared" si="261"/>
        <v>52950</v>
      </c>
      <c r="S3364" s="4">
        <v>403832.44779015664</v>
      </c>
      <c r="T3364" s="4">
        <v>224677.27088650889</v>
      </c>
      <c r="U3364" s="1">
        <f t="shared" si="262"/>
        <v>1557100</v>
      </c>
      <c r="V3364" s="4">
        <f t="shared" si="263"/>
        <v>981540.28132333444</v>
      </c>
      <c r="W3364" s="1" t="str">
        <f t="shared" si="264"/>
        <v>Favourable</v>
      </c>
    </row>
    <row r="3365" spans="1:23" x14ac:dyDescent="0.25">
      <c r="A3365" s="1"/>
      <c r="B3365" s="1"/>
      <c r="C3365" s="1"/>
      <c r="D3365" s="1"/>
      <c r="E3365" s="1" t="s">
        <v>9242</v>
      </c>
      <c r="F3365" s="2">
        <v>45359</v>
      </c>
      <c r="G3365" s="3">
        <v>50751</v>
      </c>
      <c r="H3365" s="1"/>
      <c r="I3365" s="1"/>
      <c r="J3365" s="1" t="s">
        <v>6412</v>
      </c>
      <c r="K3365" s="2">
        <v>44456</v>
      </c>
      <c r="L3365" s="1" t="s">
        <v>4207</v>
      </c>
      <c r="M3365" s="1" t="str">
        <f t="shared" si="260"/>
        <v>Social Services</v>
      </c>
      <c r="N3365" s="1" t="s">
        <v>4205</v>
      </c>
      <c r="O3365" s="1" t="s">
        <v>4338</v>
      </c>
      <c r="P3365" s="1">
        <v>8668</v>
      </c>
      <c r="Q3365" s="1">
        <v>2071438</v>
      </c>
      <c r="R3365" s="1">
        <f t="shared" si="261"/>
        <v>13190</v>
      </c>
      <c r="S3365" s="4">
        <v>712708.59734071966</v>
      </c>
      <c r="T3365" s="4">
        <v>21269.407949391589</v>
      </c>
      <c r="U3365" s="1">
        <f t="shared" si="262"/>
        <v>2058248</v>
      </c>
      <c r="V3365" s="4">
        <f t="shared" si="263"/>
        <v>1337459.9947098887</v>
      </c>
      <c r="W3365" s="1" t="str">
        <f t="shared" si="264"/>
        <v>Favourable</v>
      </c>
    </row>
    <row r="3366" spans="1:23" x14ac:dyDescent="0.25">
      <c r="A3366" s="1"/>
      <c r="B3366" s="1"/>
      <c r="C3366" s="1"/>
      <c r="D3366" s="1"/>
      <c r="E3366" s="1" t="s">
        <v>6348</v>
      </c>
      <c r="F3366" s="2">
        <v>44878</v>
      </c>
      <c r="G3366" s="3">
        <v>13305</v>
      </c>
      <c r="H3366" s="1"/>
      <c r="I3366" s="1"/>
      <c r="J3366" s="1" t="s">
        <v>9243</v>
      </c>
      <c r="K3366" s="2">
        <v>44519</v>
      </c>
      <c r="L3366" s="1" t="s">
        <v>4204</v>
      </c>
      <c r="M3366" s="1" t="str">
        <f t="shared" si="260"/>
        <v>Education</v>
      </c>
      <c r="N3366" s="1" t="s">
        <v>4222</v>
      </c>
      <c r="O3366" s="1" t="s">
        <v>4289</v>
      </c>
      <c r="P3366" s="1">
        <v>6025</v>
      </c>
      <c r="Q3366" s="1">
        <v>2284061</v>
      </c>
      <c r="R3366" s="1">
        <f t="shared" si="261"/>
        <v>13335</v>
      </c>
      <c r="S3366" s="4">
        <v>1805745.7298652516</v>
      </c>
      <c r="T3366" s="4">
        <v>286185.51709411334</v>
      </c>
      <c r="U3366" s="1">
        <f t="shared" si="262"/>
        <v>2270726</v>
      </c>
      <c r="V3366" s="4">
        <f t="shared" si="263"/>
        <v>192129.75304063503</v>
      </c>
      <c r="W3366" s="1" t="str">
        <f t="shared" si="264"/>
        <v>Favourable</v>
      </c>
    </row>
    <row r="3367" spans="1:23" x14ac:dyDescent="0.25">
      <c r="A3367" s="1"/>
      <c r="B3367" s="1"/>
      <c r="C3367" s="1"/>
      <c r="D3367" s="1"/>
      <c r="E3367" s="1" t="s">
        <v>9244</v>
      </c>
      <c r="F3367" s="2">
        <v>44051</v>
      </c>
      <c r="G3367" s="3">
        <v>41121</v>
      </c>
      <c r="H3367" s="1"/>
      <c r="I3367" s="1"/>
      <c r="J3367" s="1" t="s">
        <v>9245</v>
      </c>
      <c r="K3367" s="2">
        <v>45177</v>
      </c>
      <c r="L3367" s="1" t="s">
        <v>4227</v>
      </c>
      <c r="M3367" s="1" t="str">
        <f t="shared" si="260"/>
        <v>Infrastructure</v>
      </c>
      <c r="N3367" s="1" t="s">
        <v>4205</v>
      </c>
      <c r="O3367" s="1" t="s">
        <v>4338</v>
      </c>
      <c r="P3367" s="1">
        <v>8787</v>
      </c>
      <c r="Q3367" s="1">
        <v>1886373</v>
      </c>
      <c r="R3367" s="1">
        <f t="shared" si="261"/>
        <v>0</v>
      </c>
      <c r="S3367" s="4">
        <v>708408.721949214</v>
      </c>
      <c r="T3367" s="4">
        <v>243886.30389358569</v>
      </c>
      <c r="U3367" s="1">
        <f t="shared" si="262"/>
        <v>1886373</v>
      </c>
      <c r="V3367" s="4">
        <f t="shared" si="263"/>
        <v>934077.97415720031</v>
      </c>
      <c r="W3367" s="1" t="str">
        <f t="shared" si="264"/>
        <v>Favourable</v>
      </c>
    </row>
    <row r="3368" spans="1:23" x14ac:dyDescent="0.25">
      <c r="A3368" s="1"/>
      <c r="B3368" s="1"/>
      <c r="C3368" s="1"/>
      <c r="D3368" s="1"/>
      <c r="E3368" s="1" t="s">
        <v>9246</v>
      </c>
      <c r="F3368" s="2">
        <v>44839</v>
      </c>
      <c r="G3368" s="3">
        <v>38884</v>
      </c>
      <c r="H3368" s="1"/>
      <c r="I3368" s="1"/>
      <c r="J3368" s="1" t="s">
        <v>9247</v>
      </c>
      <c r="K3368" s="2">
        <v>44860</v>
      </c>
      <c r="L3368" s="1" t="s">
        <v>4207</v>
      </c>
      <c r="M3368" s="1" t="str">
        <f t="shared" si="260"/>
        <v>Social Services</v>
      </c>
      <c r="N3368" s="1" t="s">
        <v>4205</v>
      </c>
      <c r="O3368" s="1" t="s">
        <v>4476</v>
      </c>
      <c r="P3368" s="1">
        <v>5695</v>
      </c>
      <c r="Q3368" s="1">
        <v>2139590</v>
      </c>
      <c r="R3368" s="1">
        <f t="shared" si="261"/>
        <v>30943</v>
      </c>
      <c r="S3368" s="4">
        <v>757384.08470895258</v>
      </c>
      <c r="T3368" s="4">
        <v>671030.51867218548</v>
      </c>
      <c r="U3368" s="1">
        <f t="shared" si="262"/>
        <v>2108647</v>
      </c>
      <c r="V3368" s="4">
        <f t="shared" si="263"/>
        <v>711175.39661886194</v>
      </c>
      <c r="W3368" s="1" t="str">
        <f t="shared" si="264"/>
        <v>Favourable</v>
      </c>
    </row>
    <row r="3369" spans="1:23" x14ac:dyDescent="0.25">
      <c r="A3369" s="1"/>
      <c r="B3369" s="1"/>
      <c r="C3369" s="1"/>
      <c r="D3369" s="1"/>
      <c r="E3369" s="1" t="s">
        <v>8959</v>
      </c>
      <c r="F3369" s="2">
        <v>44058</v>
      </c>
      <c r="G3369" s="3">
        <v>12690</v>
      </c>
      <c r="H3369" s="1"/>
      <c r="I3369" s="1"/>
      <c r="J3369" s="1" t="s">
        <v>6749</v>
      </c>
      <c r="K3369" s="2">
        <v>44165</v>
      </c>
      <c r="L3369" s="1" t="s">
        <v>4207</v>
      </c>
      <c r="M3369" s="1" t="str">
        <f t="shared" si="260"/>
        <v>Social Services</v>
      </c>
      <c r="N3369" s="1" t="s">
        <v>4205</v>
      </c>
      <c r="O3369" s="1" t="s">
        <v>4496</v>
      </c>
      <c r="P3369" s="1">
        <v>6755</v>
      </c>
      <c r="Q3369" s="1">
        <v>2496560</v>
      </c>
      <c r="R3369" s="1">
        <f t="shared" si="261"/>
        <v>23470</v>
      </c>
      <c r="S3369" s="4">
        <v>2227320.9448158517</v>
      </c>
      <c r="T3369" s="4">
        <v>206720.34636757252</v>
      </c>
      <c r="U3369" s="1">
        <f t="shared" si="262"/>
        <v>2473090</v>
      </c>
      <c r="V3369" s="4">
        <f t="shared" si="263"/>
        <v>62518.708816575818</v>
      </c>
      <c r="W3369" s="1" t="str">
        <f t="shared" si="264"/>
        <v>Favourable</v>
      </c>
    </row>
    <row r="3370" spans="1:23" x14ac:dyDescent="0.25">
      <c r="A3370" s="1"/>
      <c r="B3370" s="1"/>
      <c r="C3370" s="1"/>
      <c r="D3370" s="1"/>
      <c r="E3370" s="1" t="s">
        <v>8522</v>
      </c>
      <c r="F3370" s="2">
        <v>44985</v>
      </c>
      <c r="G3370" s="3">
        <v>20959</v>
      </c>
      <c r="H3370" s="1"/>
      <c r="I3370" s="1"/>
      <c r="J3370" s="1" t="s">
        <v>9248</v>
      </c>
      <c r="K3370" s="2">
        <v>44576</v>
      </c>
      <c r="L3370" s="1" t="s">
        <v>4212</v>
      </c>
      <c r="M3370" s="1" t="str">
        <f t="shared" si="260"/>
        <v>Agricultural Extension</v>
      </c>
      <c r="N3370" s="1" t="s">
        <v>4205</v>
      </c>
      <c r="O3370" s="1" t="s">
        <v>4273</v>
      </c>
      <c r="P3370" s="1">
        <v>6375</v>
      </c>
      <c r="Q3370" s="1">
        <v>806699</v>
      </c>
      <c r="R3370" s="1">
        <f t="shared" si="261"/>
        <v>0</v>
      </c>
      <c r="S3370" s="4">
        <v>630465.62912302918</v>
      </c>
      <c r="T3370" s="4">
        <v>223065.30790123632</v>
      </c>
      <c r="U3370" s="1">
        <f t="shared" si="262"/>
        <v>806699</v>
      </c>
      <c r="V3370" s="4">
        <f t="shared" si="263"/>
        <v>-46831.937024265528</v>
      </c>
      <c r="W3370" s="1" t="str">
        <f t="shared" si="264"/>
        <v>Adverse</v>
      </c>
    </row>
    <row r="3371" spans="1:23" x14ac:dyDescent="0.25">
      <c r="A3371" s="1"/>
      <c r="B3371" s="1"/>
      <c r="C3371" s="1"/>
      <c r="D3371" s="1"/>
      <c r="E3371" s="1" t="s">
        <v>6679</v>
      </c>
      <c r="F3371" s="2">
        <v>44763</v>
      </c>
      <c r="G3371" s="3">
        <v>17311</v>
      </c>
      <c r="H3371" s="1"/>
      <c r="I3371" s="1"/>
      <c r="J3371" s="1" t="s">
        <v>9249</v>
      </c>
      <c r="K3371" s="2">
        <v>43963</v>
      </c>
      <c r="L3371" s="1" t="s">
        <v>4204</v>
      </c>
      <c r="M3371" s="1" t="str">
        <f t="shared" si="260"/>
        <v>Education</v>
      </c>
      <c r="N3371" s="1" t="s">
        <v>4222</v>
      </c>
      <c r="O3371" s="1" t="s">
        <v>4379</v>
      </c>
      <c r="P3371" s="1">
        <v>8114</v>
      </c>
      <c r="Q3371" s="1">
        <v>344718</v>
      </c>
      <c r="R3371" s="1">
        <f t="shared" si="261"/>
        <v>20247</v>
      </c>
      <c r="S3371" s="4">
        <v>271722.79751070088</v>
      </c>
      <c r="T3371" s="4">
        <v>107567.69108464937</v>
      </c>
      <c r="U3371" s="1">
        <f t="shared" si="262"/>
        <v>324471</v>
      </c>
      <c r="V3371" s="4">
        <f t="shared" si="263"/>
        <v>-34572.488595350238</v>
      </c>
      <c r="W3371" s="1" t="str">
        <f t="shared" si="264"/>
        <v>Adverse</v>
      </c>
    </row>
    <row r="3372" spans="1:23" x14ac:dyDescent="0.25">
      <c r="A3372" s="1"/>
      <c r="B3372" s="1"/>
      <c r="C3372" s="1"/>
      <c r="D3372" s="1"/>
      <c r="E3372" s="1" t="s">
        <v>7181</v>
      </c>
      <c r="F3372" s="2">
        <v>45386</v>
      </c>
      <c r="G3372" s="3">
        <v>16409</v>
      </c>
      <c r="H3372" s="1"/>
      <c r="I3372" s="1"/>
      <c r="J3372" s="1" t="s">
        <v>9250</v>
      </c>
      <c r="K3372" s="2">
        <v>44329</v>
      </c>
      <c r="L3372" s="1" t="s">
        <v>4212</v>
      </c>
      <c r="M3372" s="1" t="str">
        <f t="shared" si="260"/>
        <v>Agricultural Extension</v>
      </c>
      <c r="N3372" s="1" t="s">
        <v>4222</v>
      </c>
      <c r="O3372" s="1" t="s">
        <v>4314</v>
      </c>
      <c r="P3372" s="1">
        <v>7475</v>
      </c>
      <c r="Q3372" s="1">
        <v>1972883</v>
      </c>
      <c r="R3372" s="1">
        <f t="shared" si="261"/>
        <v>0</v>
      </c>
      <c r="S3372" s="4">
        <v>854695.40183582797</v>
      </c>
      <c r="T3372" s="4">
        <v>191237.45048244784</v>
      </c>
      <c r="U3372" s="1">
        <f t="shared" si="262"/>
        <v>1972883</v>
      </c>
      <c r="V3372" s="4">
        <f t="shared" si="263"/>
        <v>926950.14768172416</v>
      </c>
      <c r="W3372" s="1" t="str">
        <f t="shared" si="264"/>
        <v>Favourable</v>
      </c>
    </row>
    <row r="3373" spans="1:23" x14ac:dyDescent="0.25">
      <c r="A3373" s="1"/>
      <c r="B3373" s="1"/>
      <c r="C3373" s="1"/>
      <c r="D3373" s="1"/>
      <c r="E3373" s="1" t="s">
        <v>9251</v>
      </c>
      <c r="F3373" s="2">
        <v>45090</v>
      </c>
      <c r="G3373" s="3">
        <v>55504</v>
      </c>
      <c r="H3373" s="1"/>
      <c r="I3373" s="1"/>
      <c r="J3373" s="1" t="s">
        <v>6705</v>
      </c>
      <c r="K3373" s="2">
        <v>44846</v>
      </c>
      <c r="L3373" s="1" t="s">
        <v>4204</v>
      </c>
      <c r="M3373" s="1" t="str">
        <f t="shared" si="260"/>
        <v>Education</v>
      </c>
      <c r="N3373" s="1" t="s">
        <v>4205</v>
      </c>
      <c r="O3373" s="1" t="s">
        <v>4244</v>
      </c>
      <c r="P3373" s="1">
        <v>7803</v>
      </c>
      <c r="Q3373" s="1">
        <v>458776</v>
      </c>
      <c r="R3373" s="1">
        <f t="shared" si="261"/>
        <v>48180</v>
      </c>
      <c r="S3373" s="4">
        <v>31616.191407559654</v>
      </c>
      <c r="T3373" s="4">
        <v>145934.72411095031</v>
      </c>
      <c r="U3373" s="1">
        <f t="shared" si="262"/>
        <v>410596</v>
      </c>
      <c r="V3373" s="4">
        <f t="shared" si="263"/>
        <v>281225.08448149008</v>
      </c>
      <c r="W3373" s="1" t="str">
        <f t="shared" si="264"/>
        <v>Favourable</v>
      </c>
    </row>
    <row r="3374" spans="1:23" x14ac:dyDescent="0.25">
      <c r="A3374" s="1"/>
      <c r="B3374" s="1"/>
      <c r="C3374" s="1"/>
      <c r="D3374" s="1"/>
      <c r="E3374" s="1" t="s">
        <v>9252</v>
      </c>
      <c r="F3374" s="2">
        <v>44237</v>
      </c>
      <c r="G3374" s="3">
        <v>12366</v>
      </c>
      <c r="H3374" s="1"/>
      <c r="I3374" s="1"/>
      <c r="J3374" s="1" t="s">
        <v>5014</v>
      </c>
      <c r="K3374" s="2">
        <v>44995</v>
      </c>
      <c r="L3374" s="1" t="s">
        <v>4212</v>
      </c>
      <c r="M3374" s="1" t="str">
        <f t="shared" si="260"/>
        <v>Agricultural Extension</v>
      </c>
      <c r="N3374" s="1" t="s">
        <v>4222</v>
      </c>
      <c r="O3374" s="1" t="s">
        <v>4223</v>
      </c>
      <c r="P3374" s="1">
        <v>6641</v>
      </c>
      <c r="Q3374" s="1">
        <v>505905</v>
      </c>
      <c r="R3374" s="1">
        <f t="shared" si="261"/>
        <v>92069</v>
      </c>
      <c r="S3374" s="4">
        <v>221592.25712927847</v>
      </c>
      <c r="T3374" s="4">
        <v>141010.51711925995</v>
      </c>
      <c r="U3374" s="1">
        <f t="shared" si="262"/>
        <v>413836</v>
      </c>
      <c r="V3374" s="4">
        <f t="shared" si="263"/>
        <v>143302.22575146158</v>
      </c>
      <c r="W3374" s="1" t="str">
        <f t="shared" si="264"/>
        <v>Favourable</v>
      </c>
    </row>
    <row r="3375" spans="1:23" x14ac:dyDescent="0.25">
      <c r="A3375" s="1"/>
      <c r="B3375" s="1"/>
      <c r="C3375" s="1"/>
      <c r="D3375" s="1"/>
      <c r="E3375" s="1" t="s">
        <v>9253</v>
      </c>
      <c r="F3375" s="2">
        <v>45012</v>
      </c>
      <c r="G3375" s="3">
        <v>57425</v>
      </c>
      <c r="H3375" s="1"/>
      <c r="I3375" s="1"/>
      <c r="J3375" s="1" t="s">
        <v>9254</v>
      </c>
      <c r="K3375" s="2">
        <v>44403</v>
      </c>
      <c r="L3375" s="1" t="s">
        <v>4212</v>
      </c>
      <c r="M3375" s="1" t="str">
        <f t="shared" si="260"/>
        <v>Agricultural Extension</v>
      </c>
      <c r="N3375" s="1" t="s">
        <v>4205</v>
      </c>
      <c r="O3375" s="1" t="s">
        <v>4241</v>
      </c>
      <c r="P3375" s="1">
        <v>8364</v>
      </c>
      <c r="Q3375" s="1">
        <v>438731</v>
      </c>
      <c r="R3375" s="1">
        <f t="shared" si="261"/>
        <v>0</v>
      </c>
      <c r="S3375" s="4">
        <v>371762.05681592278</v>
      </c>
      <c r="T3375" s="4">
        <v>77912.468986650056</v>
      </c>
      <c r="U3375" s="1">
        <f t="shared" si="262"/>
        <v>438731</v>
      </c>
      <c r="V3375" s="4">
        <f t="shared" si="263"/>
        <v>-10943.52580257284</v>
      </c>
      <c r="W3375" s="1" t="str">
        <f t="shared" si="264"/>
        <v>Adverse</v>
      </c>
    </row>
    <row r="3376" spans="1:23" x14ac:dyDescent="0.25">
      <c r="A3376" s="1"/>
      <c r="B3376" s="1"/>
      <c r="C3376" s="1"/>
      <c r="D3376" s="1"/>
      <c r="E3376" s="1" t="s">
        <v>9255</v>
      </c>
      <c r="F3376" s="2">
        <v>43946</v>
      </c>
      <c r="G3376" s="3">
        <v>46362</v>
      </c>
      <c r="H3376" s="1"/>
      <c r="I3376" s="1"/>
      <c r="J3376" s="1" t="s">
        <v>8137</v>
      </c>
      <c r="K3376" s="2">
        <v>45266</v>
      </c>
      <c r="L3376" s="1" t="s">
        <v>4207</v>
      </c>
      <c r="M3376" s="1" t="str">
        <f t="shared" si="260"/>
        <v>Social Services</v>
      </c>
      <c r="N3376" s="1" t="s">
        <v>4210</v>
      </c>
      <c r="O3376" s="1" t="s">
        <v>4361</v>
      </c>
      <c r="P3376" s="1">
        <v>7035</v>
      </c>
      <c r="Q3376" s="1">
        <v>292667</v>
      </c>
      <c r="R3376" s="1">
        <f t="shared" si="261"/>
        <v>36741</v>
      </c>
      <c r="S3376" s="4">
        <v>9285.5694325280729</v>
      </c>
      <c r="T3376" s="4">
        <v>65092.208483743358</v>
      </c>
      <c r="U3376" s="1">
        <f t="shared" si="262"/>
        <v>255926</v>
      </c>
      <c r="V3376" s="4">
        <f t="shared" si="263"/>
        <v>218289.22208372859</v>
      </c>
      <c r="W3376" s="1" t="str">
        <f t="shared" si="264"/>
        <v>Favourable</v>
      </c>
    </row>
    <row r="3377" spans="1:23" x14ac:dyDescent="0.25">
      <c r="A3377" s="1"/>
      <c r="B3377" s="1"/>
      <c r="C3377" s="1"/>
      <c r="D3377" s="1"/>
      <c r="E3377" s="1" t="s">
        <v>7829</v>
      </c>
      <c r="F3377" s="2">
        <v>45332</v>
      </c>
      <c r="G3377" s="3">
        <v>27023</v>
      </c>
      <c r="H3377" s="1"/>
      <c r="I3377" s="1"/>
      <c r="J3377" s="1" t="s">
        <v>5538</v>
      </c>
      <c r="K3377" s="2">
        <v>44329</v>
      </c>
      <c r="L3377" s="1" t="s">
        <v>4204</v>
      </c>
      <c r="M3377" s="1" t="str">
        <f t="shared" si="260"/>
        <v>Education</v>
      </c>
      <c r="N3377" s="1" t="s">
        <v>4210</v>
      </c>
      <c r="O3377" s="1" t="s">
        <v>4237</v>
      </c>
      <c r="P3377" s="1">
        <v>7561</v>
      </c>
      <c r="Q3377" s="1">
        <v>2350101</v>
      </c>
      <c r="R3377" s="1">
        <f t="shared" si="261"/>
        <v>10223</v>
      </c>
      <c r="S3377" s="4">
        <v>1346230.0542685557</v>
      </c>
      <c r="T3377" s="4">
        <v>512584.70273180172</v>
      </c>
      <c r="U3377" s="1">
        <f t="shared" si="262"/>
        <v>2339878</v>
      </c>
      <c r="V3377" s="4">
        <f t="shared" si="263"/>
        <v>491286.24299964262</v>
      </c>
      <c r="W3377" s="1" t="str">
        <f t="shared" si="264"/>
        <v>Favourable</v>
      </c>
    </row>
    <row r="3378" spans="1:23" x14ac:dyDescent="0.25">
      <c r="A3378" s="1"/>
      <c r="B3378" s="1"/>
      <c r="C3378" s="1"/>
      <c r="D3378" s="1"/>
      <c r="E3378" s="1" t="s">
        <v>9256</v>
      </c>
      <c r="F3378" s="2">
        <v>44404</v>
      </c>
      <c r="G3378" s="3">
        <v>55497</v>
      </c>
      <c r="H3378" s="1"/>
      <c r="I3378" s="1"/>
      <c r="J3378" s="1" t="s">
        <v>9257</v>
      </c>
      <c r="K3378" s="2">
        <v>44937</v>
      </c>
      <c r="L3378" s="1" t="s">
        <v>4227</v>
      </c>
      <c r="M3378" s="1" t="str">
        <f t="shared" si="260"/>
        <v>Infrastructure</v>
      </c>
      <c r="N3378" s="1" t="s">
        <v>4210</v>
      </c>
      <c r="O3378" s="1" t="s">
        <v>4237</v>
      </c>
      <c r="P3378" s="1">
        <v>5923</v>
      </c>
      <c r="Q3378" s="1">
        <v>1573662</v>
      </c>
      <c r="R3378" s="1">
        <f t="shared" si="261"/>
        <v>25815</v>
      </c>
      <c r="S3378" s="4">
        <v>1080279.839040366</v>
      </c>
      <c r="T3378" s="4">
        <v>37475.348165067699</v>
      </c>
      <c r="U3378" s="1">
        <f t="shared" si="262"/>
        <v>1547847</v>
      </c>
      <c r="V3378" s="4">
        <f t="shared" si="263"/>
        <v>455906.81279456639</v>
      </c>
      <c r="W3378" s="1" t="str">
        <f t="shared" si="264"/>
        <v>Favourable</v>
      </c>
    </row>
    <row r="3379" spans="1:23" x14ac:dyDescent="0.25">
      <c r="A3379" s="1"/>
      <c r="B3379" s="1"/>
      <c r="C3379" s="1"/>
      <c r="D3379" s="1"/>
      <c r="E3379" s="1" t="s">
        <v>9258</v>
      </c>
      <c r="F3379" s="2">
        <v>44838</v>
      </c>
      <c r="G3379" s="3">
        <v>35008</v>
      </c>
      <c r="H3379" s="1"/>
      <c r="I3379" s="1"/>
      <c r="J3379" s="1" t="s">
        <v>7411</v>
      </c>
      <c r="K3379" s="2">
        <v>44993</v>
      </c>
      <c r="L3379" s="1" t="s">
        <v>4212</v>
      </c>
      <c r="M3379" s="1" t="str">
        <f t="shared" si="260"/>
        <v>Agricultural Extension</v>
      </c>
      <c r="N3379" s="1" t="s">
        <v>4222</v>
      </c>
      <c r="O3379" s="1" t="s">
        <v>4458</v>
      </c>
      <c r="P3379" s="1">
        <v>8918</v>
      </c>
      <c r="Q3379" s="1">
        <v>820639</v>
      </c>
      <c r="R3379" s="1">
        <f t="shared" si="261"/>
        <v>36670</v>
      </c>
      <c r="S3379" s="4">
        <v>271091.57717861212</v>
      </c>
      <c r="T3379" s="4">
        <v>244537.96298764841</v>
      </c>
      <c r="U3379" s="1">
        <f t="shared" si="262"/>
        <v>783969</v>
      </c>
      <c r="V3379" s="4">
        <f t="shared" si="263"/>
        <v>305009.45983373944</v>
      </c>
      <c r="W3379" s="1" t="str">
        <f t="shared" si="264"/>
        <v>Favourable</v>
      </c>
    </row>
    <row r="3380" spans="1:23" x14ac:dyDescent="0.25">
      <c r="A3380" s="1"/>
      <c r="B3380" s="1"/>
      <c r="C3380" s="1"/>
      <c r="D3380" s="1"/>
      <c r="E3380" s="1" t="s">
        <v>9259</v>
      </c>
      <c r="F3380" s="2">
        <v>44501</v>
      </c>
      <c r="G3380" s="3">
        <v>56546</v>
      </c>
      <c r="H3380" s="1"/>
      <c r="I3380" s="1"/>
      <c r="J3380" s="1" t="s">
        <v>5611</v>
      </c>
      <c r="K3380" s="2">
        <v>44097</v>
      </c>
      <c r="L3380" s="1" t="s">
        <v>4207</v>
      </c>
      <c r="M3380" s="1" t="str">
        <f t="shared" si="260"/>
        <v>Social Services</v>
      </c>
      <c r="N3380" s="1" t="s">
        <v>4205</v>
      </c>
      <c r="O3380" s="1" t="s">
        <v>4226</v>
      </c>
      <c r="P3380" s="1">
        <v>6653</v>
      </c>
      <c r="Q3380" s="1">
        <v>2401910</v>
      </c>
      <c r="R3380" s="1">
        <f t="shared" si="261"/>
        <v>52734</v>
      </c>
      <c r="S3380" s="4">
        <v>1333659.5087500955</v>
      </c>
      <c r="T3380" s="4">
        <v>44535.553532256141</v>
      </c>
      <c r="U3380" s="1">
        <f t="shared" si="262"/>
        <v>2349176</v>
      </c>
      <c r="V3380" s="4">
        <f t="shared" si="263"/>
        <v>1023714.9377176485</v>
      </c>
      <c r="W3380" s="1" t="str">
        <f t="shared" si="264"/>
        <v>Favourable</v>
      </c>
    </row>
    <row r="3381" spans="1:23" x14ac:dyDescent="0.25">
      <c r="A3381" s="1"/>
      <c r="B3381" s="1"/>
      <c r="C3381" s="1"/>
      <c r="D3381" s="1"/>
      <c r="E3381" s="1" t="s">
        <v>9260</v>
      </c>
      <c r="F3381" s="2">
        <v>44495</v>
      </c>
      <c r="G3381" s="3">
        <v>44978</v>
      </c>
      <c r="H3381" s="1"/>
      <c r="I3381" s="1"/>
      <c r="J3381" s="1" t="s">
        <v>7051</v>
      </c>
      <c r="K3381" s="2">
        <v>45010</v>
      </c>
      <c r="L3381" s="1" t="s">
        <v>4207</v>
      </c>
      <c r="M3381" s="1" t="str">
        <f t="shared" si="260"/>
        <v>Social Services</v>
      </c>
      <c r="N3381" s="1" t="s">
        <v>4222</v>
      </c>
      <c r="O3381" s="1" t="s">
        <v>4330</v>
      </c>
      <c r="P3381" s="1">
        <v>7239</v>
      </c>
      <c r="Q3381" s="1">
        <v>442922</v>
      </c>
      <c r="R3381" s="1">
        <f t="shared" si="261"/>
        <v>24257</v>
      </c>
      <c r="S3381" s="4">
        <v>266401.11584723421</v>
      </c>
      <c r="T3381" s="4">
        <v>19567.839738451072</v>
      </c>
      <c r="U3381" s="1">
        <f t="shared" si="262"/>
        <v>418665</v>
      </c>
      <c r="V3381" s="4">
        <f t="shared" si="263"/>
        <v>156953.04441431473</v>
      </c>
      <c r="W3381" s="1" t="str">
        <f t="shared" si="264"/>
        <v>Favourable</v>
      </c>
    </row>
    <row r="3382" spans="1:23" x14ac:dyDescent="0.25">
      <c r="A3382" s="1"/>
      <c r="B3382" s="1"/>
      <c r="C3382" s="1"/>
      <c r="D3382" s="1"/>
      <c r="E3382" s="1" t="s">
        <v>7803</v>
      </c>
      <c r="F3382" s="2">
        <v>44625</v>
      </c>
      <c r="G3382" s="3">
        <v>33417</v>
      </c>
      <c r="H3382" s="1"/>
      <c r="I3382" s="1"/>
      <c r="J3382" s="1" t="s">
        <v>6315</v>
      </c>
      <c r="K3382" s="2">
        <v>44267</v>
      </c>
      <c r="L3382" s="1" t="s">
        <v>4227</v>
      </c>
      <c r="M3382" s="1" t="str">
        <f t="shared" si="260"/>
        <v>Infrastructure</v>
      </c>
      <c r="N3382" s="1" t="s">
        <v>4205</v>
      </c>
      <c r="O3382" s="1" t="s">
        <v>4476</v>
      </c>
      <c r="P3382" s="1">
        <v>6257</v>
      </c>
      <c r="Q3382" s="1">
        <v>1296452</v>
      </c>
      <c r="R3382" s="1">
        <f t="shared" si="261"/>
        <v>53117</v>
      </c>
      <c r="S3382" s="4">
        <v>1007311.9858552079</v>
      </c>
      <c r="T3382" s="4">
        <v>221628.98346059604</v>
      </c>
      <c r="U3382" s="1">
        <f t="shared" si="262"/>
        <v>1243335</v>
      </c>
      <c r="V3382" s="4">
        <f t="shared" si="263"/>
        <v>67511.030684196157</v>
      </c>
      <c r="W3382" s="1" t="str">
        <f t="shared" si="264"/>
        <v>Favourable</v>
      </c>
    </row>
    <row r="3383" spans="1:23" x14ac:dyDescent="0.25">
      <c r="A3383" s="1"/>
      <c r="B3383" s="1"/>
      <c r="C3383" s="1"/>
      <c r="D3383" s="1"/>
      <c r="E3383" s="1" t="s">
        <v>4877</v>
      </c>
      <c r="F3383" s="2">
        <v>44615</v>
      </c>
      <c r="G3383" s="3">
        <v>32143</v>
      </c>
      <c r="H3383" s="1"/>
      <c r="I3383" s="1"/>
      <c r="J3383" s="1" t="s">
        <v>6254</v>
      </c>
      <c r="K3383" s="2">
        <v>44785</v>
      </c>
      <c r="L3383" s="1" t="s">
        <v>4204</v>
      </c>
      <c r="M3383" s="1" t="str">
        <f t="shared" si="260"/>
        <v>Education</v>
      </c>
      <c r="N3383" s="1" t="s">
        <v>4205</v>
      </c>
      <c r="O3383" s="1" t="s">
        <v>4226</v>
      </c>
      <c r="P3383" s="1">
        <v>9177</v>
      </c>
      <c r="Q3383" s="1">
        <v>692599</v>
      </c>
      <c r="R3383" s="1">
        <f t="shared" si="261"/>
        <v>46845</v>
      </c>
      <c r="S3383" s="4">
        <v>60086.701328216383</v>
      </c>
      <c r="T3383" s="4">
        <v>163026.80396466635</v>
      </c>
      <c r="U3383" s="1">
        <f t="shared" si="262"/>
        <v>645754</v>
      </c>
      <c r="V3383" s="4">
        <f t="shared" si="263"/>
        <v>469485.49470711726</v>
      </c>
      <c r="W3383" s="1" t="str">
        <f t="shared" si="264"/>
        <v>Favourable</v>
      </c>
    </row>
    <row r="3384" spans="1:23" x14ac:dyDescent="0.25">
      <c r="A3384" s="1"/>
      <c r="B3384" s="1"/>
      <c r="C3384" s="1"/>
      <c r="D3384" s="1"/>
      <c r="E3384" s="1" t="s">
        <v>9261</v>
      </c>
      <c r="F3384" s="2">
        <v>43979</v>
      </c>
      <c r="G3384" s="3">
        <v>50275</v>
      </c>
      <c r="H3384" s="1"/>
      <c r="I3384" s="1"/>
      <c r="J3384" s="1" t="s">
        <v>9262</v>
      </c>
      <c r="K3384" s="2">
        <v>45375</v>
      </c>
      <c r="L3384" s="1" t="s">
        <v>4212</v>
      </c>
      <c r="M3384" s="1" t="str">
        <f t="shared" si="260"/>
        <v>Agricultural Extension</v>
      </c>
      <c r="N3384" s="1" t="s">
        <v>4210</v>
      </c>
      <c r="O3384" s="1" t="s">
        <v>4345</v>
      </c>
      <c r="P3384" s="1">
        <v>5671</v>
      </c>
      <c r="Q3384" s="1">
        <v>719661</v>
      </c>
      <c r="R3384" s="1">
        <f t="shared" si="261"/>
        <v>0</v>
      </c>
      <c r="S3384" s="4">
        <v>366615.35655629612</v>
      </c>
      <c r="T3384" s="4">
        <v>55982.883418807316</v>
      </c>
      <c r="U3384" s="1">
        <f t="shared" si="262"/>
        <v>719661</v>
      </c>
      <c r="V3384" s="4">
        <f t="shared" si="263"/>
        <v>297062.76002489659</v>
      </c>
      <c r="W3384" s="1" t="str">
        <f t="shared" si="264"/>
        <v>Favourable</v>
      </c>
    </row>
    <row r="3385" spans="1:23" x14ac:dyDescent="0.25">
      <c r="A3385" s="1"/>
      <c r="B3385" s="1"/>
      <c r="C3385" s="1"/>
      <c r="D3385" s="1"/>
      <c r="E3385" s="1" t="s">
        <v>9263</v>
      </c>
      <c r="F3385" s="2">
        <v>44977</v>
      </c>
      <c r="G3385" s="3">
        <v>53402</v>
      </c>
      <c r="H3385" s="1"/>
      <c r="I3385" s="1"/>
      <c r="J3385" s="1" t="s">
        <v>6276</v>
      </c>
      <c r="K3385" s="2">
        <v>45255</v>
      </c>
      <c r="L3385" s="1" t="s">
        <v>4204</v>
      </c>
      <c r="M3385" s="1" t="str">
        <f t="shared" si="260"/>
        <v>Education</v>
      </c>
      <c r="N3385" s="1" t="s">
        <v>4210</v>
      </c>
      <c r="O3385" s="1" t="s">
        <v>4223</v>
      </c>
      <c r="P3385" s="1">
        <v>8003</v>
      </c>
      <c r="Q3385" s="1">
        <v>1066047</v>
      </c>
      <c r="R3385" s="1">
        <f t="shared" si="261"/>
        <v>21022</v>
      </c>
      <c r="S3385" s="4">
        <v>708920.91488195211</v>
      </c>
      <c r="T3385" s="4">
        <v>331677.19622137601</v>
      </c>
      <c r="U3385" s="1">
        <f t="shared" si="262"/>
        <v>1045025</v>
      </c>
      <c r="V3385" s="4">
        <f t="shared" si="263"/>
        <v>25448.888896671822</v>
      </c>
      <c r="W3385" s="1" t="str">
        <f t="shared" si="264"/>
        <v>Favourable</v>
      </c>
    </row>
    <row r="3386" spans="1:23" x14ac:dyDescent="0.25">
      <c r="A3386" s="1"/>
      <c r="B3386" s="1"/>
      <c r="C3386" s="1"/>
      <c r="D3386" s="1"/>
      <c r="E3386" s="1" t="s">
        <v>6764</v>
      </c>
      <c r="F3386" s="2">
        <v>43946</v>
      </c>
      <c r="G3386" s="3">
        <v>40203</v>
      </c>
      <c r="H3386" s="1"/>
      <c r="I3386" s="1"/>
      <c r="J3386" s="1" t="s">
        <v>4257</v>
      </c>
      <c r="K3386" s="2">
        <v>44081</v>
      </c>
      <c r="L3386" s="1" t="s">
        <v>4204</v>
      </c>
      <c r="M3386" s="1" t="str">
        <f t="shared" si="260"/>
        <v>Education</v>
      </c>
      <c r="N3386" s="1" t="s">
        <v>4222</v>
      </c>
      <c r="O3386" s="1" t="s">
        <v>4298</v>
      </c>
      <c r="P3386" s="1">
        <v>6695</v>
      </c>
      <c r="Q3386" s="1">
        <v>878531</v>
      </c>
      <c r="R3386" s="1">
        <f t="shared" si="261"/>
        <v>47194</v>
      </c>
      <c r="S3386" s="4">
        <v>468083.49343626667</v>
      </c>
      <c r="T3386" s="4">
        <v>244475.8999501467</v>
      </c>
      <c r="U3386" s="1">
        <f t="shared" si="262"/>
        <v>831337</v>
      </c>
      <c r="V3386" s="4">
        <f t="shared" si="263"/>
        <v>165971.60661358666</v>
      </c>
      <c r="W3386" s="1" t="str">
        <f t="shared" si="264"/>
        <v>Favourable</v>
      </c>
    </row>
    <row r="3387" spans="1:23" x14ac:dyDescent="0.25">
      <c r="A3387" s="1"/>
      <c r="B3387" s="1"/>
      <c r="C3387" s="1"/>
      <c r="D3387" s="1"/>
      <c r="E3387" s="1" t="s">
        <v>9264</v>
      </c>
      <c r="F3387" s="2">
        <v>44535</v>
      </c>
      <c r="G3387" s="3">
        <v>30209</v>
      </c>
      <c r="H3387" s="1"/>
      <c r="I3387" s="1"/>
      <c r="J3387" s="1" t="s">
        <v>5724</v>
      </c>
      <c r="K3387" s="2">
        <v>44573</v>
      </c>
      <c r="L3387" s="1" t="s">
        <v>4238</v>
      </c>
      <c r="M3387" s="1" t="str">
        <f t="shared" si="260"/>
        <v>Education</v>
      </c>
      <c r="N3387" s="1" t="s">
        <v>4205</v>
      </c>
      <c r="O3387" s="1" t="s">
        <v>4253</v>
      </c>
      <c r="P3387" s="1">
        <v>8980</v>
      </c>
      <c r="Q3387" s="1">
        <v>1616129</v>
      </c>
      <c r="R3387" s="1">
        <f t="shared" si="261"/>
        <v>22109</v>
      </c>
      <c r="S3387" s="4">
        <v>29423.077168127889</v>
      </c>
      <c r="T3387" s="4">
        <v>18090.267280176726</v>
      </c>
      <c r="U3387" s="1">
        <f t="shared" si="262"/>
        <v>1594020</v>
      </c>
      <c r="V3387" s="4">
        <f t="shared" si="263"/>
        <v>1568615.6555516953</v>
      </c>
      <c r="W3387" s="1" t="str">
        <f t="shared" si="264"/>
        <v>Favourable</v>
      </c>
    </row>
    <row r="3388" spans="1:23" x14ac:dyDescent="0.25">
      <c r="A3388" s="1"/>
      <c r="B3388" s="1"/>
      <c r="C3388" s="1"/>
      <c r="D3388" s="1"/>
      <c r="E3388" s="1" t="s">
        <v>7946</v>
      </c>
      <c r="F3388" s="2">
        <v>44889</v>
      </c>
      <c r="G3388" s="3">
        <v>36773</v>
      </c>
      <c r="H3388" s="1"/>
      <c r="I3388" s="1"/>
      <c r="J3388" s="1" t="s">
        <v>9265</v>
      </c>
      <c r="K3388" s="2">
        <v>44780</v>
      </c>
      <c r="L3388" s="1" t="s">
        <v>4238</v>
      </c>
      <c r="M3388" s="1" t="str">
        <f t="shared" si="260"/>
        <v>Education</v>
      </c>
      <c r="N3388" s="1" t="s">
        <v>4205</v>
      </c>
      <c r="O3388" s="1" t="s">
        <v>4301</v>
      </c>
      <c r="P3388" s="1">
        <v>9192</v>
      </c>
      <c r="Q3388" s="1">
        <v>1000612</v>
      </c>
      <c r="R3388" s="1">
        <f t="shared" si="261"/>
        <v>0</v>
      </c>
      <c r="S3388" s="4">
        <v>561683.31891642988</v>
      </c>
      <c r="T3388" s="4">
        <v>2078.7886933217524</v>
      </c>
      <c r="U3388" s="1">
        <f t="shared" si="262"/>
        <v>1000612</v>
      </c>
      <c r="V3388" s="4">
        <f t="shared" si="263"/>
        <v>436849.89239024837</v>
      </c>
      <c r="W3388" s="1" t="str">
        <f t="shared" si="264"/>
        <v>Favourable</v>
      </c>
    </row>
    <row r="3389" spans="1:23" x14ac:dyDescent="0.25">
      <c r="A3389" s="1"/>
      <c r="B3389" s="1"/>
      <c r="C3389" s="1"/>
      <c r="D3389" s="1"/>
      <c r="E3389" s="1" t="s">
        <v>9266</v>
      </c>
      <c r="F3389" s="2">
        <v>44307</v>
      </c>
      <c r="G3389" s="3">
        <v>44103</v>
      </c>
      <c r="H3389" s="1"/>
      <c r="I3389" s="1"/>
      <c r="J3389" s="1" t="s">
        <v>7525</v>
      </c>
      <c r="K3389" s="2">
        <v>44315</v>
      </c>
      <c r="L3389" s="1" t="s">
        <v>4207</v>
      </c>
      <c r="M3389" s="1" t="str">
        <f t="shared" si="260"/>
        <v>Social Services</v>
      </c>
      <c r="N3389" s="1" t="s">
        <v>4205</v>
      </c>
      <c r="O3389" s="1" t="s">
        <v>4476</v>
      </c>
      <c r="P3389" s="1">
        <v>8795</v>
      </c>
      <c r="Q3389" s="1">
        <v>437420</v>
      </c>
      <c r="R3389" s="1">
        <f t="shared" si="261"/>
        <v>24829</v>
      </c>
      <c r="S3389" s="4">
        <v>102165.07234156827</v>
      </c>
      <c r="T3389" s="4">
        <v>17140.88933279728</v>
      </c>
      <c r="U3389" s="1">
        <f t="shared" si="262"/>
        <v>412591</v>
      </c>
      <c r="V3389" s="4">
        <f t="shared" si="263"/>
        <v>318114.03832563444</v>
      </c>
      <c r="W3389" s="1" t="str">
        <f t="shared" si="264"/>
        <v>Favourable</v>
      </c>
    </row>
    <row r="3390" spans="1:23" x14ac:dyDescent="0.25">
      <c r="A3390" s="1"/>
      <c r="B3390" s="1"/>
      <c r="C3390" s="1"/>
      <c r="D3390" s="1"/>
      <c r="E3390" s="1" t="s">
        <v>8183</v>
      </c>
      <c r="F3390" s="2">
        <v>45280</v>
      </c>
      <c r="G3390" s="3">
        <v>55449</v>
      </c>
      <c r="H3390" s="1"/>
      <c r="I3390" s="1"/>
      <c r="J3390" s="1" t="s">
        <v>9267</v>
      </c>
      <c r="K3390" s="2">
        <v>45275</v>
      </c>
      <c r="L3390" s="1" t="s">
        <v>4207</v>
      </c>
      <c r="M3390" s="1" t="str">
        <f t="shared" si="260"/>
        <v>Social Services</v>
      </c>
      <c r="N3390" s="1" t="s">
        <v>4222</v>
      </c>
      <c r="O3390" s="1" t="s">
        <v>4345</v>
      </c>
      <c r="P3390" s="1">
        <v>7795</v>
      </c>
      <c r="Q3390" s="1">
        <v>381853</v>
      </c>
      <c r="R3390" s="1">
        <f t="shared" si="261"/>
        <v>0</v>
      </c>
      <c r="S3390" s="4">
        <v>212318.06818513811</v>
      </c>
      <c r="T3390" s="4">
        <v>24141.169515900063</v>
      </c>
      <c r="U3390" s="1">
        <f t="shared" si="262"/>
        <v>381853</v>
      </c>
      <c r="V3390" s="4">
        <f t="shared" si="263"/>
        <v>145393.76229896184</v>
      </c>
      <c r="W3390" s="1" t="str">
        <f t="shared" si="264"/>
        <v>Favourable</v>
      </c>
    </row>
    <row r="3391" spans="1:23" x14ac:dyDescent="0.25">
      <c r="A3391" s="1"/>
      <c r="B3391" s="1"/>
      <c r="C3391" s="1"/>
      <c r="D3391" s="1"/>
      <c r="E3391" s="1" t="s">
        <v>9268</v>
      </c>
      <c r="F3391" s="2">
        <v>45013</v>
      </c>
      <c r="G3391" s="3">
        <v>38200</v>
      </c>
      <c r="H3391" s="1"/>
      <c r="I3391" s="1"/>
      <c r="J3391" s="1" t="s">
        <v>9080</v>
      </c>
      <c r="K3391" s="2">
        <v>43865</v>
      </c>
      <c r="L3391" s="1" t="s">
        <v>4238</v>
      </c>
      <c r="M3391" s="1" t="str">
        <f t="shared" si="260"/>
        <v>Education</v>
      </c>
      <c r="N3391" s="1" t="s">
        <v>4205</v>
      </c>
      <c r="O3391" s="1" t="s">
        <v>4273</v>
      </c>
      <c r="P3391" s="1">
        <v>5664</v>
      </c>
      <c r="Q3391" s="1">
        <v>1302094</v>
      </c>
      <c r="R3391" s="1">
        <f t="shared" si="261"/>
        <v>13176</v>
      </c>
      <c r="S3391" s="4">
        <v>302058.13586757501</v>
      </c>
      <c r="T3391" s="4">
        <v>319460.93854017154</v>
      </c>
      <c r="U3391" s="1">
        <f t="shared" si="262"/>
        <v>1288918</v>
      </c>
      <c r="V3391" s="4">
        <f t="shared" si="263"/>
        <v>680574.92559225345</v>
      </c>
      <c r="W3391" s="1" t="str">
        <f t="shared" si="264"/>
        <v>Favourable</v>
      </c>
    </row>
    <row r="3392" spans="1:23" x14ac:dyDescent="0.25">
      <c r="A3392" s="1"/>
      <c r="B3392" s="1"/>
      <c r="C3392" s="1"/>
      <c r="D3392" s="1"/>
      <c r="E3392" s="1" t="s">
        <v>6350</v>
      </c>
      <c r="F3392" s="2">
        <v>45398</v>
      </c>
      <c r="G3392" s="3">
        <v>17599</v>
      </c>
      <c r="H3392" s="1"/>
      <c r="I3392" s="1"/>
      <c r="J3392" s="1" t="s">
        <v>9269</v>
      </c>
      <c r="K3392" s="2">
        <v>45366</v>
      </c>
      <c r="L3392" s="1" t="s">
        <v>4212</v>
      </c>
      <c r="M3392" s="1" t="str">
        <f t="shared" si="260"/>
        <v>Agricultural Extension</v>
      </c>
      <c r="N3392" s="1" t="s">
        <v>4205</v>
      </c>
      <c r="O3392" s="1" t="s">
        <v>4226</v>
      </c>
      <c r="P3392" s="1">
        <v>7756</v>
      </c>
      <c r="Q3392" s="1">
        <v>1026164</v>
      </c>
      <c r="R3392" s="1">
        <f t="shared" si="261"/>
        <v>44748</v>
      </c>
      <c r="S3392" s="4">
        <v>248529.67422889837</v>
      </c>
      <c r="T3392" s="4">
        <v>214769.57244900684</v>
      </c>
      <c r="U3392" s="1">
        <f t="shared" si="262"/>
        <v>981416</v>
      </c>
      <c r="V3392" s="4">
        <f t="shared" si="263"/>
        <v>562864.7533220948</v>
      </c>
      <c r="W3392" s="1" t="str">
        <f t="shared" si="264"/>
        <v>Favourable</v>
      </c>
    </row>
    <row r="3393" spans="1:23" x14ac:dyDescent="0.25">
      <c r="A3393" s="1"/>
      <c r="B3393" s="1"/>
      <c r="C3393" s="1"/>
      <c r="D3393" s="1"/>
      <c r="E3393" s="1" t="s">
        <v>7637</v>
      </c>
      <c r="F3393" s="2">
        <v>44894</v>
      </c>
      <c r="G3393" s="3">
        <v>44356</v>
      </c>
      <c r="H3393" s="1"/>
      <c r="I3393" s="1"/>
      <c r="J3393" s="1" t="s">
        <v>9270</v>
      </c>
      <c r="K3393" s="2">
        <v>44709</v>
      </c>
      <c r="L3393" s="1" t="s">
        <v>4212</v>
      </c>
      <c r="M3393" s="1" t="str">
        <f t="shared" si="260"/>
        <v>Agricultural Extension</v>
      </c>
      <c r="N3393" s="1" t="s">
        <v>4205</v>
      </c>
      <c r="O3393" s="1" t="s">
        <v>4338</v>
      </c>
      <c r="P3393" s="1">
        <v>8050</v>
      </c>
      <c r="Q3393" s="1">
        <v>503355</v>
      </c>
      <c r="R3393" s="1">
        <f t="shared" si="261"/>
        <v>29091</v>
      </c>
      <c r="S3393" s="4">
        <v>108438.04685031083</v>
      </c>
      <c r="T3393" s="4">
        <v>2799.984632180885</v>
      </c>
      <c r="U3393" s="1">
        <f t="shared" si="262"/>
        <v>474264</v>
      </c>
      <c r="V3393" s="4">
        <f t="shared" si="263"/>
        <v>392116.9685175083</v>
      </c>
      <c r="W3393" s="1" t="str">
        <f t="shared" si="264"/>
        <v>Favourable</v>
      </c>
    </row>
    <row r="3394" spans="1:23" x14ac:dyDescent="0.25">
      <c r="A3394" s="1"/>
      <c r="B3394" s="1"/>
      <c r="C3394" s="1"/>
      <c r="D3394" s="1"/>
      <c r="E3394" s="1" t="s">
        <v>7614</v>
      </c>
      <c r="F3394" s="2">
        <v>44917</v>
      </c>
      <c r="G3394" s="3">
        <v>38213</v>
      </c>
      <c r="H3394" s="1"/>
      <c r="I3394" s="1"/>
      <c r="J3394" s="1" t="s">
        <v>9271</v>
      </c>
      <c r="K3394" s="2">
        <v>45152</v>
      </c>
      <c r="L3394" s="1" t="s">
        <v>4212</v>
      </c>
      <c r="M3394" s="1" t="str">
        <f t="shared" si="260"/>
        <v>Agricultural Extension</v>
      </c>
      <c r="N3394" s="1" t="s">
        <v>4210</v>
      </c>
      <c r="O3394" s="1" t="s">
        <v>4458</v>
      </c>
      <c r="P3394" s="1">
        <v>7112</v>
      </c>
      <c r="Q3394" s="1">
        <v>1680046</v>
      </c>
      <c r="R3394" s="1">
        <f t="shared" si="261"/>
        <v>0</v>
      </c>
      <c r="S3394" s="4">
        <v>279611.72999417636</v>
      </c>
      <c r="T3394" s="4">
        <v>102910.42002843505</v>
      </c>
      <c r="U3394" s="1">
        <f t="shared" si="262"/>
        <v>1680046</v>
      </c>
      <c r="V3394" s="4">
        <f t="shared" si="263"/>
        <v>1297523.8499773885</v>
      </c>
      <c r="W3394" s="1" t="str">
        <f t="shared" si="264"/>
        <v>Favourable</v>
      </c>
    </row>
    <row r="3395" spans="1:23" x14ac:dyDescent="0.25">
      <c r="A3395" s="1"/>
      <c r="B3395" s="1"/>
      <c r="C3395" s="1"/>
      <c r="D3395" s="1"/>
      <c r="E3395" s="1" t="s">
        <v>9272</v>
      </c>
      <c r="F3395" s="2">
        <v>44460</v>
      </c>
      <c r="G3395" s="3">
        <v>49133</v>
      </c>
      <c r="H3395" s="1"/>
      <c r="I3395" s="1"/>
      <c r="J3395" s="1" t="s">
        <v>7250</v>
      </c>
      <c r="K3395" s="2">
        <v>45109</v>
      </c>
      <c r="L3395" s="1" t="s">
        <v>4227</v>
      </c>
      <c r="M3395" s="1" t="str">
        <f t="shared" ref="M3395:M3458" si="265">INDEX($A:$B,MATCH($L3395,$A:$A,0),2)</f>
        <v>Infrastructure</v>
      </c>
      <c r="N3395" s="1" t="s">
        <v>4205</v>
      </c>
      <c r="O3395" s="1" t="s">
        <v>4233</v>
      </c>
      <c r="P3395" s="1">
        <v>6433</v>
      </c>
      <c r="Q3395" s="1">
        <v>491628</v>
      </c>
      <c r="R3395" s="1">
        <f t="shared" ref="R3395:R3458" si="266">_xlfn.XLOOKUP($J3395,$E:$E,$G:$G,0,0,1)</f>
        <v>25887</v>
      </c>
      <c r="S3395" s="4">
        <v>53683.293889226683</v>
      </c>
      <c r="T3395" s="4">
        <v>152731.28262367478</v>
      </c>
      <c r="U3395" s="1">
        <f t="shared" ref="U3395:U3458" si="267">Q3395-R3395</f>
        <v>465741</v>
      </c>
      <c r="V3395" s="4">
        <f t="shared" ref="V3395:V3458" si="268">Q3395-(S3395+T3395)</f>
        <v>285213.42348709854</v>
      </c>
      <c r="W3395" s="1" t="str">
        <f t="shared" ref="W3395:W3458" si="269">IF(V3395&gt;=0,"Favourable","Adverse")</f>
        <v>Favourable</v>
      </c>
    </row>
    <row r="3396" spans="1:23" x14ac:dyDescent="0.25">
      <c r="A3396" s="1"/>
      <c r="B3396" s="1"/>
      <c r="C3396" s="1"/>
      <c r="D3396" s="1"/>
      <c r="E3396" s="1" t="s">
        <v>9273</v>
      </c>
      <c r="F3396" s="2">
        <v>44908</v>
      </c>
      <c r="G3396" s="3">
        <v>45397</v>
      </c>
      <c r="H3396" s="1"/>
      <c r="I3396" s="1"/>
      <c r="J3396" s="1" t="s">
        <v>8832</v>
      </c>
      <c r="K3396" s="2">
        <v>44996</v>
      </c>
      <c r="L3396" s="1" t="s">
        <v>4227</v>
      </c>
      <c r="M3396" s="1" t="str">
        <f t="shared" si="265"/>
        <v>Infrastructure</v>
      </c>
      <c r="N3396" s="1" t="s">
        <v>4222</v>
      </c>
      <c r="O3396" s="1" t="s">
        <v>4233</v>
      </c>
      <c r="P3396" s="1">
        <v>8737</v>
      </c>
      <c r="Q3396" s="1">
        <v>1289716</v>
      </c>
      <c r="R3396" s="1">
        <f t="shared" si="266"/>
        <v>47313</v>
      </c>
      <c r="S3396" s="4">
        <v>153863.24360236476</v>
      </c>
      <c r="T3396" s="4">
        <v>15725.622567817292</v>
      </c>
      <c r="U3396" s="1">
        <f t="shared" si="267"/>
        <v>1242403</v>
      </c>
      <c r="V3396" s="4">
        <f t="shared" si="268"/>
        <v>1120127.1338298179</v>
      </c>
      <c r="W3396" s="1" t="str">
        <f t="shared" si="269"/>
        <v>Favourable</v>
      </c>
    </row>
    <row r="3397" spans="1:23" x14ac:dyDescent="0.25">
      <c r="A3397" s="1"/>
      <c r="B3397" s="1"/>
      <c r="C3397" s="1"/>
      <c r="D3397" s="1"/>
      <c r="E3397" s="1" t="s">
        <v>6224</v>
      </c>
      <c r="F3397" s="2">
        <v>44417</v>
      </c>
      <c r="G3397" s="3">
        <v>20235</v>
      </c>
      <c r="H3397" s="1"/>
      <c r="I3397" s="1"/>
      <c r="J3397" s="1" t="s">
        <v>9274</v>
      </c>
      <c r="K3397" s="2">
        <v>44960</v>
      </c>
      <c r="L3397" s="1" t="s">
        <v>4207</v>
      </c>
      <c r="M3397" s="1" t="str">
        <f t="shared" si="265"/>
        <v>Social Services</v>
      </c>
      <c r="N3397" s="1" t="s">
        <v>4205</v>
      </c>
      <c r="O3397" s="1" t="s">
        <v>4244</v>
      </c>
      <c r="P3397" s="1">
        <v>7351</v>
      </c>
      <c r="Q3397" s="1">
        <v>1997937</v>
      </c>
      <c r="R3397" s="1">
        <f t="shared" si="266"/>
        <v>0</v>
      </c>
      <c r="S3397" s="4">
        <v>186390.89511312588</v>
      </c>
      <c r="T3397" s="4">
        <v>382016.16909508005</v>
      </c>
      <c r="U3397" s="1">
        <f t="shared" si="267"/>
        <v>1997937</v>
      </c>
      <c r="V3397" s="4">
        <f t="shared" si="268"/>
        <v>1429529.9357917942</v>
      </c>
      <c r="W3397" s="1" t="str">
        <f t="shared" si="269"/>
        <v>Favourable</v>
      </c>
    </row>
    <row r="3398" spans="1:23" x14ac:dyDescent="0.25">
      <c r="A3398" s="1"/>
      <c r="B3398" s="1"/>
      <c r="C3398" s="1"/>
      <c r="D3398" s="1"/>
      <c r="E3398" s="1" t="s">
        <v>6260</v>
      </c>
      <c r="F3398" s="2">
        <v>45059</v>
      </c>
      <c r="G3398" s="3">
        <v>12704</v>
      </c>
      <c r="H3398" s="1"/>
      <c r="I3398" s="1"/>
      <c r="J3398" s="1" t="s">
        <v>9275</v>
      </c>
      <c r="K3398" s="2">
        <v>44102</v>
      </c>
      <c r="L3398" s="1" t="s">
        <v>4212</v>
      </c>
      <c r="M3398" s="1" t="str">
        <f t="shared" si="265"/>
        <v>Agricultural Extension</v>
      </c>
      <c r="N3398" s="1" t="s">
        <v>4210</v>
      </c>
      <c r="O3398" s="1" t="s">
        <v>4264</v>
      </c>
      <c r="P3398" s="1">
        <v>6892</v>
      </c>
      <c r="Q3398" s="1">
        <v>1276918</v>
      </c>
      <c r="R3398" s="1">
        <f t="shared" si="266"/>
        <v>46149</v>
      </c>
      <c r="S3398" s="4">
        <v>999292.39023828984</v>
      </c>
      <c r="T3398" s="4">
        <v>114184.2196630783</v>
      </c>
      <c r="U3398" s="1">
        <f t="shared" si="267"/>
        <v>1230769</v>
      </c>
      <c r="V3398" s="4">
        <f t="shared" si="268"/>
        <v>163441.39009863185</v>
      </c>
      <c r="W3398" s="1" t="str">
        <f t="shared" si="269"/>
        <v>Favourable</v>
      </c>
    </row>
    <row r="3399" spans="1:23" x14ac:dyDescent="0.25">
      <c r="A3399" s="1"/>
      <c r="B3399" s="1"/>
      <c r="C3399" s="1"/>
      <c r="D3399" s="1"/>
      <c r="E3399" s="1" t="s">
        <v>9276</v>
      </c>
      <c r="F3399" s="2">
        <v>44500</v>
      </c>
      <c r="G3399" s="3">
        <v>14401</v>
      </c>
      <c r="H3399" s="1"/>
      <c r="I3399" s="1"/>
      <c r="J3399" s="1" t="s">
        <v>8570</v>
      </c>
      <c r="K3399" s="2">
        <v>44697</v>
      </c>
      <c r="L3399" s="1" t="s">
        <v>4207</v>
      </c>
      <c r="M3399" s="1" t="str">
        <f t="shared" si="265"/>
        <v>Social Services</v>
      </c>
      <c r="N3399" s="1" t="s">
        <v>4205</v>
      </c>
      <c r="O3399" s="1" t="s">
        <v>4264</v>
      </c>
      <c r="P3399" s="1">
        <v>7538</v>
      </c>
      <c r="Q3399" s="1">
        <v>1725792</v>
      </c>
      <c r="R3399" s="1">
        <f t="shared" si="266"/>
        <v>23545</v>
      </c>
      <c r="S3399" s="4">
        <v>948113.33989207167</v>
      </c>
      <c r="T3399" s="4">
        <v>556999.11429279239</v>
      </c>
      <c r="U3399" s="1">
        <f t="shared" si="267"/>
        <v>1702247</v>
      </c>
      <c r="V3399" s="4">
        <f t="shared" si="268"/>
        <v>220679.54581513582</v>
      </c>
      <c r="W3399" s="1" t="str">
        <f t="shared" si="269"/>
        <v>Favourable</v>
      </c>
    </row>
    <row r="3400" spans="1:23" x14ac:dyDescent="0.25">
      <c r="A3400" s="1"/>
      <c r="B3400" s="1"/>
      <c r="C3400" s="1"/>
      <c r="D3400" s="1"/>
      <c r="E3400" s="1" t="s">
        <v>8456</v>
      </c>
      <c r="F3400" s="2">
        <v>44958</v>
      </c>
      <c r="G3400" s="3">
        <v>40205</v>
      </c>
      <c r="H3400" s="1"/>
      <c r="I3400" s="1"/>
      <c r="J3400" s="1" t="s">
        <v>6682</v>
      </c>
      <c r="K3400" s="2">
        <v>44389</v>
      </c>
      <c r="L3400" s="1" t="s">
        <v>4238</v>
      </c>
      <c r="M3400" s="1" t="str">
        <f t="shared" si="265"/>
        <v>Education</v>
      </c>
      <c r="N3400" s="1" t="s">
        <v>4205</v>
      </c>
      <c r="O3400" s="1" t="s">
        <v>4311</v>
      </c>
      <c r="P3400" s="1">
        <v>5931</v>
      </c>
      <c r="Q3400" s="1">
        <v>1964642</v>
      </c>
      <c r="R3400" s="1">
        <f t="shared" si="266"/>
        <v>34823</v>
      </c>
      <c r="S3400" s="4">
        <v>356134.14641176048</v>
      </c>
      <c r="T3400" s="4">
        <v>88636.062932205023</v>
      </c>
      <c r="U3400" s="1">
        <f t="shared" si="267"/>
        <v>1929819</v>
      </c>
      <c r="V3400" s="4">
        <f t="shared" si="268"/>
        <v>1519871.7906560344</v>
      </c>
      <c r="W3400" s="1" t="str">
        <f t="shared" si="269"/>
        <v>Favourable</v>
      </c>
    </row>
    <row r="3401" spans="1:23" x14ac:dyDescent="0.25">
      <c r="A3401" s="1"/>
      <c r="B3401" s="1"/>
      <c r="C3401" s="1"/>
      <c r="D3401" s="1"/>
      <c r="E3401" s="1" t="s">
        <v>9277</v>
      </c>
      <c r="F3401" s="2">
        <v>44844</v>
      </c>
      <c r="G3401" s="3">
        <v>24876</v>
      </c>
      <c r="H3401" s="1"/>
      <c r="I3401" s="1"/>
      <c r="J3401" s="1" t="s">
        <v>8607</v>
      </c>
      <c r="K3401" s="2">
        <v>45244</v>
      </c>
      <c r="L3401" s="1" t="s">
        <v>4238</v>
      </c>
      <c r="M3401" s="1" t="str">
        <f t="shared" si="265"/>
        <v>Education</v>
      </c>
      <c r="N3401" s="1" t="s">
        <v>4205</v>
      </c>
      <c r="O3401" s="1" t="s">
        <v>4438</v>
      </c>
      <c r="P3401" s="1">
        <v>8597</v>
      </c>
      <c r="Q3401" s="1">
        <v>2475460</v>
      </c>
      <c r="R3401" s="1">
        <f t="shared" si="266"/>
        <v>53126</v>
      </c>
      <c r="S3401" s="4">
        <v>1814698.2608434472</v>
      </c>
      <c r="T3401" s="4">
        <v>46731.232084678973</v>
      </c>
      <c r="U3401" s="1">
        <f t="shared" si="267"/>
        <v>2422334</v>
      </c>
      <c r="V3401" s="4">
        <f t="shared" si="268"/>
        <v>614030.50707187387</v>
      </c>
      <c r="W3401" s="1" t="str">
        <f t="shared" si="269"/>
        <v>Favourable</v>
      </c>
    </row>
    <row r="3402" spans="1:23" x14ac:dyDescent="0.25">
      <c r="A3402" s="1"/>
      <c r="B3402" s="1"/>
      <c r="C3402" s="1"/>
      <c r="D3402" s="1"/>
      <c r="E3402" s="1" t="s">
        <v>9278</v>
      </c>
      <c r="F3402" s="2">
        <v>44332</v>
      </c>
      <c r="G3402" s="3">
        <v>45534</v>
      </c>
      <c r="H3402" s="1"/>
      <c r="I3402" s="1"/>
      <c r="J3402" s="1" t="s">
        <v>8988</v>
      </c>
      <c r="K3402" s="2">
        <v>44806</v>
      </c>
      <c r="L3402" s="1" t="s">
        <v>4238</v>
      </c>
      <c r="M3402" s="1" t="str">
        <f t="shared" si="265"/>
        <v>Education</v>
      </c>
      <c r="N3402" s="1" t="s">
        <v>4210</v>
      </c>
      <c r="O3402" s="1" t="s">
        <v>4273</v>
      </c>
      <c r="P3402" s="1">
        <v>7356</v>
      </c>
      <c r="Q3402" s="1">
        <v>1517138</v>
      </c>
      <c r="R3402" s="1">
        <f t="shared" si="266"/>
        <v>26734</v>
      </c>
      <c r="S3402" s="4">
        <v>370285.52034720831</v>
      </c>
      <c r="T3402" s="4">
        <v>310211.05481098191</v>
      </c>
      <c r="U3402" s="1">
        <f t="shared" si="267"/>
        <v>1490404</v>
      </c>
      <c r="V3402" s="4">
        <f t="shared" si="268"/>
        <v>836641.42484180978</v>
      </c>
      <c r="W3402" s="1" t="str">
        <f t="shared" si="269"/>
        <v>Favourable</v>
      </c>
    </row>
    <row r="3403" spans="1:23" x14ac:dyDescent="0.25">
      <c r="A3403" s="1"/>
      <c r="B3403" s="1"/>
      <c r="C3403" s="1"/>
      <c r="D3403" s="1"/>
      <c r="E3403" s="1" t="s">
        <v>9279</v>
      </c>
      <c r="F3403" s="2">
        <v>45379</v>
      </c>
      <c r="G3403" s="3">
        <v>55470</v>
      </c>
      <c r="H3403" s="1"/>
      <c r="I3403" s="1"/>
      <c r="J3403" s="1" t="s">
        <v>9280</v>
      </c>
      <c r="K3403" s="2">
        <v>45333</v>
      </c>
      <c r="L3403" s="1" t="s">
        <v>4212</v>
      </c>
      <c r="M3403" s="1" t="str">
        <f t="shared" si="265"/>
        <v>Agricultural Extension</v>
      </c>
      <c r="N3403" s="1" t="s">
        <v>4222</v>
      </c>
      <c r="O3403" s="1" t="s">
        <v>4217</v>
      </c>
      <c r="P3403" s="1">
        <v>8104</v>
      </c>
      <c r="Q3403" s="1">
        <v>1282281</v>
      </c>
      <c r="R3403" s="1">
        <f t="shared" si="266"/>
        <v>0</v>
      </c>
      <c r="S3403" s="4">
        <v>1190423.7773280586</v>
      </c>
      <c r="T3403" s="4">
        <v>49986.730365116098</v>
      </c>
      <c r="U3403" s="1">
        <f t="shared" si="267"/>
        <v>1282281</v>
      </c>
      <c r="V3403" s="4">
        <f t="shared" si="268"/>
        <v>41870.492306825239</v>
      </c>
      <c r="W3403" s="1" t="str">
        <f t="shared" si="269"/>
        <v>Favourable</v>
      </c>
    </row>
    <row r="3404" spans="1:23" x14ac:dyDescent="0.25">
      <c r="A3404" s="1"/>
      <c r="B3404" s="1"/>
      <c r="C3404" s="1"/>
      <c r="D3404" s="1"/>
      <c r="E3404" s="1" t="s">
        <v>5054</v>
      </c>
      <c r="F3404" s="2">
        <v>44405</v>
      </c>
      <c r="G3404" s="3">
        <v>12862</v>
      </c>
      <c r="H3404" s="1"/>
      <c r="I3404" s="1"/>
      <c r="J3404" s="1" t="s">
        <v>9281</v>
      </c>
      <c r="K3404" s="2">
        <v>45367</v>
      </c>
      <c r="L3404" s="1" t="s">
        <v>4238</v>
      </c>
      <c r="M3404" s="1" t="str">
        <f t="shared" si="265"/>
        <v>Education</v>
      </c>
      <c r="N3404" s="1" t="s">
        <v>4222</v>
      </c>
      <c r="O3404" s="1" t="s">
        <v>4273</v>
      </c>
      <c r="P3404" s="1">
        <v>5840</v>
      </c>
      <c r="Q3404" s="1">
        <v>610711</v>
      </c>
      <c r="R3404" s="1">
        <f t="shared" si="266"/>
        <v>32349</v>
      </c>
      <c r="S3404" s="4">
        <v>545482.70515883772</v>
      </c>
      <c r="T3404" s="4">
        <v>49228.629885742383</v>
      </c>
      <c r="U3404" s="1">
        <f t="shared" si="267"/>
        <v>578362</v>
      </c>
      <c r="V3404" s="4">
        <f t="shared" si="268"/>
        <v>15999.664955419954</v>
      </c>
      <c r="W3404" s="1" t="str">
        <f t="shared" si="269"/>
        <v>Favourable</v>
      </c>
    </row>
    <row r="3405" spans="1:23" x14ac:dyDescent="0.25">
      <c r="A3405" s="1"/>
      <c r="B3405" s="1"/>
      <c r="C3405" s="1"/>
      <c r="D3405" s="1"/>
      <c r="E3405" s="1" t="s">
        <v>6561</v>
      </c>
      <c r="F3405" s="2">
        <v>45080</v>
      </c>
      <c r="G3405" s="3">
        <v>12516</v>
      </c>
      <c r="H3405" s="1"/>
      <c r="I3405" s="1"/>
      <c r="J3405" s="1" t="s">
        <v>9282</v>
      </c>
      <c r="K3405" s="2">
        <v>44218</v>
      </c>
      <c r="L3405" s="1" t="s">
        <v>4207</v>
      </c>
      <c r="M3405" s="1" t="str">
        <f t="shared" si="265"/>
        <v>Social Services</v>
      </c>
      <c r="N3405" s="1" t="s">
        <v>4210</v>
      </c>
      <c r="O3405" s="1" t="s">
        <v>4361</v>
      </c>
      <c r="P3405" s="1">
        <v>8322</v>
      </c>
      <c r="Q3405" s="1">
        <v>1870052</v>
      </c>
      <c r="R3405" s="1">
        <f t="shared" si="266"/>
        <v>46829</v>
      </c>
      <c r="S3405" s="4">
        <v>789935.56255235965</v>
      </c>
      <c r="T3405" s="4">
        <v>79918.980685227099</v>
      </c>
      <c r="U3405" s="1">
        <f t="shared" si="267"/>
        <v>1823223</v>
      </c>
      <c r="V3405" s="4">
        <f t="shared" si="268"/>
        <v>1000197.4567624133</v>
      </c>
      <c r="W3405" s="1" t="str">
        <f t="shared" si="269"/>
        <v>Favourable</v>
      </c>
    </row>
    <row r="3406" spans="1:23" x14ac:dyDescent="0.25">
      <c r="A3406" s="1"/>
      <c r="B3406" s="1"/>
      <c r="C3406" s="1"/>
      <c r="D3406" s="1"/>
      <c r="E3406" s="1" t="s">
        <v>9283</v>
      </c>
      <c r="F3406" s="2">
        <v>44213</v>
      </c>
      <c r="G3406" s="3">
        <v>36287</v>
      </c>
      <c r="H3406" s="1"/>
      <c r="I3406" s="1"/>
      <c r="J3406" s="1" t="s">
        <v>6195</v>
      </c>
      <c r="K3406" s="2">
        <v>44814</v>
      </c>
      <c r="L3406" s="1" t="s">
        <v>4227</v>
      </c>
      <c r="M3406" s="1" t="str">
        <f t="shared" si="265"/>
        <v>Infrastructure</v>
      </c>
      <c r="N3406" s="1" t="s">
        <v>4222</v>
      </c>
      <c r="O3406" s="1" t="s">
        <v>4241</v>
      </c>
      <c r="P3406" s="1">
        <v>6154</v>
      </c>
      <c r="Q3406" s="1">
        <v>1558948</v>
      </c>
      <c r="R3406" s="1">
        <f t="shared" si="266"/>
        <v>51814</v>
      </c>
      <c r="S3406" s="4">
        <v>951233.95590844145</v>
      </c>
      <c r="T3406" s="4">
        <v>209134.07123606061</v>
      </c>
      <c r="U3406" s="1">
        <f t="shared" si="267"/>
        <v>1507134</v>
      </c>
      <c r="V3406" s="4">
        <f t="shared" si="268"/>
        <v>398579.97285549785</v>
      </c>
      <c r="W3406" s="1" t="str">
        <f t="shared" si="269"/>
        <v>Favourable</v>
      </c>
    </row>
    <row r="3407" spans="1:23" x14ac:dyDescent="0.25">
      <c r="A3407" s="1"/>
      <c r="B3407" s="1"/>
      <c r="C3407" s="1"/>
      <c r="D3407" s="1"/>
      <c r="E3407" s="1" t="s">
        <v>9284</v>
      </c>
      <c r="F3407" s="2">
        <v>44991</v>
      </c>
      <c r="G3407" s="3">
        <v>37231</v>
      </c>
      <c r="H3407" s="1"/>
      <c r="I3407" s="1"/>
      <c r="J3407" s="1" t="s">
        <v>5627</v>
      </c>
      <c r="K3407" s="2">
        <v>44819</v>
      </c>
      <c r="L3407" s="1" t="s">
        <v>4207</v>
      </c>
      <c r="M3407" s="1" t="str">
        <f t="shared" si="265"/>
        <v>Social Services</v>
      </c>
      <c r="N3407" s="1" t="s">
        <v>4210</v>
      </c>
      <c r="O3407" s="1" t="s">
        <v>4479</v>
      </c>
      <c r="P3407" s="1">
        <v>8270</v>
      </c>
      <c r="Q3407" s="1">
        <v>2407109</v>
      </c>
      <c r="R3407" s="1">
        <f t="shared" si="266"/>
        <v>52814</v>
      </c>
      <c r="S3407" s="4">
        <v>1858295.4536876339</v>
      </c>
      <c r="T3407" s="4">
        <v>570118.71096064884</v>
      </c>
      <c r="U3407" s="1">
        <f t="shared" si="267"/>
        <v>2354295</v>
      </c>
      <c r="V3407" s="4">
        <f t="shared" si="268"/>
        <v>-21305.164648282807</v>
      </c>
      <c r="W3407" s="1" t="str">
        <f t="shared" si="269"/>
        <v>Adverse</v>
      </c>
    </row>
    <row r="3408" spans="1:23" x14ac:dyDescent="0.25">
      <c r="A3408" s="1"/>
      <c r="B3408" s="1"/>
      <c r="C3408" s="1"/>
      <c r="D3408" s="1"/>
      <c r="E3408" s="1" t="s">
        <v>7251</v>
      </c>
      <c r="F3408" s="2">
        <v>44595</v>
      </c>
      <c r="G3408" s="3">
        <v>15175</v>
      </c>
      <c r="H3408" s="1"/>
      <c r="I3408" s="1"/>
      <c r="J3408" s="1" t="s">
        <v>9285</v>
      </c>
      <c r="K3408" s="2">
        <v>44483</v>
      </c>
      <c r="L3408" s="1" t="s">
        <v>4200</v>
      </c>
      <c r="M3408" s="1" t="str">
        <f t="shared" si="265"/>
        <v>Social Services</v>
      </c>
      <c r="N3408" s="1" t="s">
        <v>4210</v>
      </c>
      <c r="O3408" s="1" t="s">
        <v>4264</v>
      </c>
      <c r="P3408" s="1">
        <v>6129</v>
      </c>
      <c r="Q3408" s="1">
        <v>920758</v>
      </c>
      <c r="R3408" s="1">
        <f t="shared" si="266"/>
        <v>0</v>
      </c>
      <c r="S3408" s="4">
        <v>210997.85608599003</v>
      </c>
      <c r="T3408" s="4">
        <v>130821.31873402267</v>
      </c>
      <c r="U3408" s="1">
        <f t="shared" si="267"/>
        <v>920758</v>
      </c>
      <c r="V3408" s="4">
        <f t="shared" si="268"/>
        <v>578938.82517998735</v>
      </c>
      <c r="W3408" s="1" t="str">
        <f t="shared" si="269"/>
        <v>Favourable</v>
      </c>
    </row>
    <row r="3409" spans="1:23" x14ac:dyDescent="0.25">
      <c r="A3409" s="1"/>
      <c r="B3409" s="1"/>
      <c r="C3409" s="1"/>
      <c r="D3409" s="1"/>
      <c r="E3409" s="1" t="s">
        <v>6884</v>
      </c>
      <c r="F3409" s="2">
        <v>44523</v>
      </c>
      <c r="G3409" s="3">
        <v>37070</v>
      </c>
      <c r="H3409" s="1"/>
      <c r="I3409" s="1"/>
      <c r="J3409" s="1" t="s">
        <v>6182</v>
      </c>
      <c r="K3409" s="2">
        <v>44665</v>
      </c>
      <c r="L3409" s="1" t="s">
        <v>4227</v>
      </c>
      <c r="M3409" s="1" t="str">
        <f t="shared" si="265"/>
        <v>Infrastructure</v>
      </c>
      <c r="N3409" s="1" t="s">
        <v>4222</v>
      </c>
      <c r="O3409" s="1" t="s">
        <v>4226</v>
      </c>
      <c r="P3409" s="1">
        <v>6391</v>
      </c>
      <c r="Q3409" s="1">
        <v>1782309</v>
      </c>
      <c r="R3409" s="1">
        <f t="shared" si="266"/>
        <v>30430</v>
      </c>
      <c r="S3409" s="4">
        <v>1691089.6374695653</v>
      </c>
      <c r="T3409" s="4">
        <v>63496.395346277284</v>
      </c>
      <c r="U3409" s="1">
        <f t="shared" si="267"/>
        <v>1751879</v>
      </c>
      <c r="V3409" s="4">
        <f t="shared" si="268"/>
        <v>27722.967184157344</v>
      </c>
      <c r="W3409" s="1" t="str">
        <f t="shared" si="269"/>
        <v>Favourable</v>
      </c>
    </row>
    <row r="3410" spans="1:23" x14ac:dyDescent="0.25">
      <c r="A3410" s="1"/>
      <c r="B3410" s="1"/>
      <c r="C3410" s="1"/>
      <c r="D3410" s="1"/>
      <c r="E3410" s="1" t="s">
        <v>5302</v>
      </c>
      <c r="F3410" s="2">
        <v>43979</v>
      </c>
      <c r="G3410" s="3">
        <v>31305</v>
      </c>
      <c r="H3410" s="1"/>
      <c r="I3410" s="1"/>
      <c r="J3410" s="1" t="s">
        <v>4607</v>
      </c>
      <c r="K3410" s="2">
        <v>44555</v>
      </c>
      <c r="L3410" s="1" t="s">
        <v>4207</v>
      </c>
      <c r="M3410" s="1" t="str">
        <f t="shared" si="265"/>
        <v>Social Services</v>
      </c>
      <c r="N3410" s="1" t="s">
        <v>4205</v>
      </c>
      <c r="O3410" s="1" t="s">
        <v>4330</v>
      </c>
      <c r="P3410" s="1">
        <v>8192</v>
      </c>
      <c r="Q3410" s="1">
        <v>367812</v>
      </c>
      <c r="R3410" s="1">
        <f t="shared" si="266"/>
        <v>11953</v>
      </c>
      <c r="S3410" s="4">
        <v>306883.91038251756</v>
      </c>
      <c r="T3410" s="4">
        <v>26068.32812788093</v>
      </c>
      <c r="U3410" s="1">
        <f t="shared" si="267"/>
        <v>355859</v>
      </c>
      <c r="V3410" s="4">
        <f t="shared" si="268"/>
        <v>34859.761489601515</v>
      </c>
      <c r="W3410" s="1" t="str">
        <f t="shared" si="269"/>
        <v>Favourable</v>
      </c>
    </row>
    <row r="3411" spans="1:23" x14ac:dyDescent="0.25">
      <c r="A3411" s="1"/>
      <c r="B3411" s="1"/>
      <c r="C3411" s="1"/>
      <c r="D3411" s="1"/>
      <c r="E3411" s="1" t="s">
        <v>8860</v>
      </c>
      <c r="F3411" s="2">
        <v>44985</v>
      </c>
      <c r="G3411" s="3">
        <v>56793</v>
      </c>
      <c r="H3411" s="1"/>
      <c r="I3411" s="1"/>
      <c r="J3411" s="1" t="s">
        <v>9286</v>
      </c>
      <c r="K3411" s="2">
        <v>45110</v>
      </c>
      <c r="L3411" s="1" t="s">
        <v>4227</v>
      </c>
      <c r="M3411" s="1" t="str">
        <f t="shared" si="265"/>
        <v>Infrastructure</v>
      </c>
      <c r="N3411" s="1" t="s">
        <v>4210</v>
      </c>
      <c r="O3411" s="1" t="s">
        <v>4247</v>
      </c>
      <c r="P3411" s="1">
        <v>8287</v>
      </c>
      <c r="Q3411" s="1">
        <v>2346572</v>
      </c>
      <c r="R3411" s="1">
        <f t="shared" si="266"/>
        <v>41246</v>
      </c>
      <c r="S3411" s="4">
        <v>465222.06453166582</v>
      </c>
      <c r="T3411" s="4">
        <v>128888.20461300953</v>
      </c>
      <c r="U3411" s="1">
        <f t="shared" si="267"/>
        <v>2305326</v>
      </c>
      <c r="V3411" s="4">
        <f t="shared" si="268"/>
        <v>1752461.7308553248</v>
      </c>
      <c r="W3411" s="1" t="str">
        <f t="shared" si="269"/>
        <v>Favourable</v>
      </c>
    </row>
    <row r="3412" spans="1:23" x14ac:dyDescent="0.25">
      <c r="A3412" s="1"/>
      <c r="B3412" s="1"/>
      <c r="C3412" s="1"/>
      <c r="D3412" s="1"/>
      <c r="E3412" s="1" t="s">
        <v>8890</v>
      </c>
      <c r="F3412" s="2">
        <v>44226</v>
      </c>
      <c r="G3412" s="3">
        <v>28920</v>
      </c>
      <c r="H3412" s="1"/>
      <c r="I3412" s="1"/>
      <c r="J3412" s="1" t="s">
        <v>7628</v>
      </c>
      <c r="K3412" s="2">
        <v>44077</v>
      </c>
      <c r="L3412" s="1" t="s">
        <v>4207</v>
      </c>
      <c r="M3412" s="1" t="str">
        <f t="shared" si="265"/>
        <v>Social Services</v>
      </c>
      <c r="N3412" s="1" t="s">
        <v>4205</v>
      </c>
      <c r="O3412" s="1" t="s">
        <v>4496</v>
      </c>
      <c r="P3412" s="1">
        <v>7741</v>
      </c>
      <c r="Q3412" s="1">
        <v>1587058</v>
      </c>
      <c r="R3412" s="1">
        <f t="shared" si="266"/>
        <v>42420</v>
      </c>
      <c r="S3412" s="4">
        <v>1425489.6957114595</v>
      </c>
      <c r="T3412" s="4">
        <v>139198.13762857686</v>
      </c>
      <c r="U3412" s="1">
        <f t="shared" si="267"/>
        <v>1544638</v>
      </c>
      <c r="V3412" s="4">
        <f t="shared" si="268"/>
        <v>22370.16665996355</v>
      </c>
      <c r="W3412" s="1" t="str">
        <f t="shared" si="269"/>
        <v>Favourable</v>
      </c>
    </row>
    <row r="3413" spans="1:23" x14ac:dyDescent="0.25">
      <c r="A3413" s="1"/>
      <c r="B3413" s="1"/>
      <c r="C3413" s="1"/>
      <c r="D3413" s="1"/>
      <c r="E3413" s="1" t="s">
        <v>8516</v>
      </c>
      <c r="F3413" s="2">
        <v>44795</v>
      </c>
      <c r="G3413" s="3">
        <v>39075</v>
      </c>
      <c r="H3413" s="1"/>
      <c r="I3413" s="1"/>
      <c r="J3413" s="1" t="s">
        <v>9287</v>
      </c>
      <c r="K3413" s="2">
        <v>44813</v>
      </c>
      <c r="L3413" s="1" t="s">
        <v>4200</v>
      </c>
      <c r="M3413" s="1" t="str">
        <f t="shared" si="265"/>
        <v>Social Services</v>
      </c>
      <c r="N3413" s="1" t="s">
        <v>4205</v>
      </c>
      <c r="O3413" s="1" t="s">
        <v>4247</v>
      </c>
      <c r="P3413" s="1">
        <v>7801</v>
      </c>
      <c r="Q3413" s="1">
        <v>909701</v>
      </c>
      <c r="R3413" s="1">
        <f t="shared" si="266"/>
        <v>32859</v>
      </c>
      <c r="S3413" s="4">
        <v>891792.66833258781</v>
      </c>
      <c r="T3413" s="4">
        <v>219101.60186289295</v>
      </c>
      <c r="U3413" s="1">
        <f t="shared" si="267"/>
        <v>876842</v>
      </c>
      <c r="V3413" s="4">
        <f t="shared" si="268"/>
        <v>-201193.27019548067</v>
      </c>
      <c r="W3413" s="1" t="str">
        <f t="shared" si="269"/>
        <v>Adverse</v>
      </c>
    </row>
    <row r="3414" spans="1:23" x14ac:dyDescent="0.25">
      <c r="A3414" s="1"/>
      <c r="B3414" s="1"/>
      <c r="C3414" s="1"/>
      <c r="D3414" s="1"/>
      <c r="E3414" s="1" t="s">
        <v>4682</v>
      </c>
      <c r="F3414" s="2">
        <v>44924</v>
      </c>
      <c r="G3414" s="3">
        <v>25874</v>
      </c>
      <c r="H3414" s="1"/>
      <c r="I3414" s="1"/>
      <c r="J3414" s="1" t="s">
        <v>6510</v>
      </c>
      <c r="K3414" s="2">
        <v>44321</v>
      </c>
      <c r="L3414" s="1" t="s">
        <v>4207</v>
      </c>
      <c r="M3414" s="1" t="str">
        <f t="shared" si="265"/>
        <v>Social Services</v>
      </c>
      <c r="N3414" s="1" t="s">
        <v>4205</v>
      </c>
      <c r="O3414" s="1" t="s">
        <v>4226</v>
      </c>
      <c r="P3414" s="1">
        <v>7957</v>
      </c>
      <c r="Q3414" s="1">
        <v>260205</v>
      </c>
      <c r="R3414" s="1">
        <f t="shared" si="266"/>
        <v>11868</v>
      </c>
      <c r="S3414" s="4">
        <v>164406.13091982913</v>
      </c>
      <c r="T3414" s="4">
        <v>8344.883689411814</v>
      </c>
      <c r="U3414" s="1">
        <f t="shared" si="267"/>
        <v>248337</v>
      </c>
      <c r="V3414" s="4">
        <f t="shared" si="268"/>
        <v>87453.985390759073</v>
      </c>
      <c r="W3414" s="1" t="str">
        <f t="shared" si="269"/>
        <v>Favourable</v>
      </c>
    </row>
    <row r="3415" spans="1:23" x14ac:dyDescent="0.25">
      <c r="A3415" s="1"/>
      <c r="B3415" s="1"/>
      <c r="C3415" s="1"/>
      <c r="D3415" s="1"/>
      <c r="E3415" s="1" t="s">
        <v>7342</v>
      </c>
      <c r="F3415" s="2">
        <v>44746</v>
      </c>
      <c r="G3415" s="3">
        <v>18387</v>
      </c>
      <c r="H3415" s="1"/>
      <c r="I3415" s="1"/>
      <c r="J3415" s="1" t="s">
        <v>5363</v>
      </c>
      <c r="K3415" s="2">
        <v>44503</v>
      </c>
      <c r="L3415" s="1" t="s">
        <v>4200</v>
      </c>
      <c r="M3415" s="1" t="str">
        <f t="shared" si="265"/>
        <v>Social Services</v>
      </c>
      <c r="N3415" s="1" t="s">
        <v>4205</v>
      </c>
      <c r="O3415" s="1" t="s">
        <v>4379</v>
      </c>
      <c r="P3415" s="1">
        <v>9268</v>
      </c>
      <c r="Q3415" s="1">
        <v>1651697</v>
      </c>
      <c r="R3415" s="1">
        <f t="shared" si="266"/>
        <v>10620</v>
      </c>
      <c r="S3415" s="4">
        <v>1310857.561797851</v>
      </c>
      <c r="T3415" s="4">
        <v>428024.48125417955</v>
      </c>
      <c r="U3415" s="1">
        <f t="shared" si="267"/>
        <v>1641077</v>
      </c>
      <c r="V3415" s="4">
        <f t="shared" si="268"/>
        <v>-87185.043052030494</v>
      </c>
      <c r="W3415" s="1" t="str">
        <f t="shared" si="269"/>
        <v>Adverse</v>
      </c>
    </row>
    <row r="3416" spans="1:23" x14ac:dyDescent="0.25">
      <c r="A3416" s="1"/>
      <c r="B3416" s="1"/>
      <c r="C3416" s="1"/>
      <c r="D3416" s="1"/>
      <c r="E3416" s="1" t="s">
        <v>6320</v>
      </c>
      <c r="F3416" s="2">
        <v>44923</v>
      </c>
      <c r="G3416" s="3">
        <v>40085</v>
      </c>
      <c r="H3416" s="1"/>
      <c r="I3416" s="1"/>
      <c r="J3416" s="1" t="s">
        <v>6301</v>
      </c>
      <c r="K3416" s="2">
        <v>44969</v>
      </c>
      <c r="L3416" s="1" t="s">
        <v>4207</v>
      </c>
      <c r="M3416" s="1" t="str">
        <f t="shared" si="265"/>
        <v>Social Services</v>
      </c>
      <c r="N3416" s="1" t="s">
        <v>4222</v>
      </c>
      <c r="O3416" s="1" t="s">
        <v>4379</v>
      </c>
      <c r="P3416" s="1">
        <v>7134</v>
      </c>
      <c r="Q3416" s="1">
        <v>1554548</v>
      </c>
      <c r="R3416" s="1">
        <f t="shared" si="266"/>
        <v>56409</v>
      </c>
      <c r="S3416" s="4">
        <v>82590.577066076235</v>
      </c>
      <c r="T3416" s="4">
        <v>197061.74423338266</v>
      </c>
      <c r="U3416" s="1">
        <f t="shared" si="267"/>
        <v>1498139</v>
      </c>
      <c r="V3416" s="4">
        <f t="shared" si="268"/>
        <v>1274895.6787005411</v>
      </c>
      <c r="W3416" s="1" t="str">
        <f t="shared" si="269"/>
        <v>Favourable</v>
      </c>
    </row>
    <row r="3417" spans="1:23" x14ac:dyDescent="0.25">
      <c r="A3417" s="1"/>
      <c r="B3417" s="1"/>
      <c r="C3417" s="1"/>
      <c r="D3417" s="1"/>
      <c r="E3417" s="1" t="s">
        <v>9288</v>
      </c>
      <c r="F3417" s="2">
        <v>44569</v>
      </c>
      <c r="G3417" s="3">
        <v>54732</v>
      </c>
      <c r="H3417" s="1"/>
      <c r="I3417" s="1"/>
      <c r="J3417" s="1" t="s">
        <v>8882</v>
      </c>
      <c r="K3417" s="2">
        <v>45221</v>
      </c>
      <c r="L3417" s="1" t="s">
        <v>4238</v>
      </c>
      <c r="M3417" s="1" t="str">
        <f t="shared" si="265"/>
        <v>Education</v>
      </c>
      <c r="N3417" s="1" t="s">
        <v>4205</v>
      </c>
      <c r="O3417" s="1" t="s">
        <v>4295</v>
      </c>
      <c r="P3417" s="1">
        <v>5851</v>
      </c>
      <c r="Q3417" s="1">
        <v>1972532</v>
      </c>
      <c r="R3417" s="1">
        <f t="shared" si="266"/>
        <v>56227</v>
      </c>
      <c r="S3417" s="4">
        <v>805050.05527541216</v>
      </c>
      <c r="T3417" s="4">
        <v>372978.46190442849</v>
      </c>
      <c r="U3417" s="1">
        <f t="shared" si="267"/>
        <v>1916305</v>
      </c>
      <c r="V3417" s="4">
        <f t="shared" si="268"/>
        <v>794503.48282015929</v>
      </c>
      <c r="W3417" s="1" t="str">
        <f t="shared" si="269"/>
        <v>Favourable</v>
      </c>
    </row>
    <row r="3418" spans="1:23" x14ac:dyDescent="0.25">
      <c r="A3418" s="1"/>
      <c r="B3418" s="1"/>
      <c r="C3418" s="1"/>
      <c r="D3418" s="1"/>
      <c r="E3418" s="1" t="s">
        <v>9289</v>
      </c>
      <c r="F3418" s="2">
        <v>44774</v>
      </c>
      <c r="G3418" s="3">
        <v>35080</v>
      </c>
      <c r="H3418" s="1"/>
      <c r="I3418" s="1"/>
      <c r="J3418" s="1" t="s">
        <v>9290</v>
      </c>
      <c r="K3418" s="2">
        <v>44413</v>
      </c>
      <c r="L3418" s="1" t="s">
        <v>4200</v>
      </c>
      <c r="M3418" s="1" t="str">
        <f t="shared" si="265"/>
        <v>Social Services</v>
      </c>
      <c r="N3418" s="1" t="s">
        <v>4210</v>
      </c>
      <c r="O3418" s="1" t="s">
        <v>4314</v>
      </c>
      <c r="P3418" s="1">
        <v>8434</v>
      </c>
      <c r="Q3418" s="1">
        <v>2331059</v>
      </c>
      <c r="R3418" s="1">
        <f t="shared" si="266"/>
        <v>0</v>
      </c>
      <c r="S3418" s="4">
        <v>1444319.963245804</v>
      </c>
      <c r="T3418" s="4">
        <v>53006.433535323689</v>
      </c>
      <c r="U3418" s="1">
        <f t="shared" si="267"/>
        <v>2331059</v>
      </c>
      <c r="V3418" s="4">
        <f t="shared" si="268"/>
        <v>833732.60321887233</v>
      </c>
      <c r="W3418" s="1" t="str">
        <f t="shared" si="269"/>
        <v>Favourable</v>
      </c>
    </row>
    <row r="3419" spans="1:23" x14ac:dyDescent="0.25">
      <c r="A3419" s="1"/>
      <c r="B3419" s="1"/>
      <c r="C3419" s="1"/>
      <c r="D3419" s="1"/>
      <c r="E3419" s="1" t="s">
        <v>6593</v>
      </c>
      <c r="F3419" s="2">
        <v>45401</v>
      </c>
      <c r="G3419" s="3">
        <v>53919</v>
      </c>
      <c r="H3419" s="1"/>
      <c r="I3419" s="1"/>
      <c r="J3419" s="1" t="s">
        <v>9291</v>
      </c>
      <c r="K3419" s="2">
        <v>44717</v>
      </c>
      <c r="L3419" s="1" t="s">
        <v>4207</v>
      </c>
      <c r="M3419" s="1" t="str">
        <f t="shared" si="265"/>
        <v>Social Services</v>
      </c>
      <c r="N3419" s="1" t="s">
        <v>4222</v>
      </c>
      <c r="O3419" s="1" t="s">
        <v>4479</v>
      </c>
      <c r="P3419" s="1">
        <v>8618</v>
      </c>
      <c r="Q3419" s="1">
        <v>643917</v>
      </c>
      <c r="R3419" s="1">
        <f t="shared" si="266"/>
        <v>32166</v>
      </c>
      <c r="S3419" s="4">
        <v>254895.87769627213</v>
      </c>
      <c r="T3419" s="4">
        <v>195017.19425669487</v>
      </c>
      <c r="U3419" s="1">
        <f t="shared" si="267"/>
        <v>611751</v>
      </c>
      <c r="V3419" s="4">
        <f t="shared" si="268"/>
        <v>194003.92804703303</v>
      </c>
      <c r="W3419" s="1" t="str">
        <f t="shared" si="269"/>
        <v>Favourable</v>
      </c>
    </row>
    <row r="3420" spans="1:23" x14ac:dyDescent="0.25">
      <c r="A3420" s="1"/>
      <c r="B3420" s="1"/>
      <c r="C3420" s="1"/>
      <c r="D3420" s="1"/>
      <c r="E3420" s="1" t="s">
        <v>9292</v>
      </c>
      <c r="F3420" s="2">
        <v>44297</v>
      </c>
      <c r="G3420" s="3">
        <v>44925</v>
      </c>
      <c r="H3420" s="1"/>
      <c r="I3420" s="1"/>
      <c r="J3420" s="1" t="s">
        <v>7531</v>
      </c>
      <c r="K3420" s="2">
        <v>44188</v>
      </c>
      <c r="L3420" s="1" t="s">
        <v>4207</v>
      </c>
      <c r="M3420" s="1" t="str">
        <f t="shared" si="265"/>
        <v>Social Services</v>
      </c>
      <c r="N3420" s="1" t="s">
        <v>4205</v>
      </c>
      <c r="O3420" s="1" t="s">
        <v>4276</v>
      </c>
      <c r="P3420" s="1">
        <v>7501</v>
      </c>
      <c r="Q3420" s="1">
        <v>1993017</v>
      </c>
      <c r="R3420" s="1">
        <f t="shared" si="266"/>
        <v>19212</v>
      </c>
      <c r="S3420" s="4">
        <v>654993.3912073801</v>
      </c>
      <c r="T3420" s="4">
        <v>565588.49789066648</v>
      </c>
      <c r="U3420" s="1">
        <f t="shared" si="267"/>
        <v>1973805</v>
      </c>
      <c r="V3420" s="4">
        <f t="shared" si="268"/>
        <v>772435.11090195342</v>
      </c>
      <c r="W3420" s="1" t="str">
        <f t="shared" si="269"/>
        <v>Favourable</v>
      </c>
    </row>
    <row r="3421" spans="1:23" x14ac:dyDescent="0.25">
      <c r="A3421" s="1"/>
      <c r="B3421" s="1"/>
      <c r="C3421" s="1"/>
      <c r="D3421" s="1"/>
      <c r="E3421" s="1" t="s">
        <v>4504</v>
      </c>
      <c r="F3421" s="2">
        <v>45161</v>
      </c>
      <c r="G3421" s="3">
        <v>21001</v>
      </c>
      <c r="H3421" s="1"/>
      <c r="I3421" s="1"/>
      <c r="J3421" s="1" t="s">
        <v>7615</v>
      </c>
      <c r="K3421" s="2">
        <v>44974</v>
      </c>
      <c r="L3421" s="1" t="s">
        <v>4207</v>
      </c>
      <c r="M3421" s="1" t="str">
        <f t="shared" si="265"/>
        <v>Social Services</v>
      </c>
      <c r="N3421" s="1" t="s">
        <v>4210</v>
      </c>
      <c r="O3421" s="1" t="s">
        <v>4264</v>
      </c>
      <c r="P3421" s="1">
        <v>7164</v>
      </c>
      <c r="Q3421" s="1">
        <v>1902801</v>
      </c>
      <c r="R3421" s="1">
        <f t="shared" si="266"/>
        <v>50388</v>
      </c>
      <c r="S3421" s="4">
        <v>1751038.5728819014</v>
      </c>
      <c r="T3421" s="4">
        <v>617494.08312661736</v>
      </c>
      <c r="U3421" s="1">
        <f t="shared" si="267"/>
        <v>1852413</v>
      </c>
      <c r="V3421" s="4">
        <f t="shared" si="268"/>
        <v>-465731.65600851877</v>
      </c>
      <c r="W3421" s="1" t="str">
        <f t="shared" si="269"/>
        <v>Adverse</v>
      </c>
    </row>
    <row r="3422" spans="1:23" x14ac:dyDescent="0.25">
      <c r="A3422" s="1"/>
      <c r="B3422" s="1"/>
      <c r="C3422" s="1"/>
      <c r="D3422" s="1"/>
      <c r="E3422" s="1" t="s">
        <v>9293</v>
      </c>
      <c r="F3422" s="2">
        <v>44934</v>
      </c>
      <c r="G3422" s="3">
        <v>42493</v>
      </c>
      <c r="H3422" s="1"/>
      <c r="I3422" s="1"/>
      <c r="J3422" s="1" t="s">
        <v>7860</v>
      </c>
      <c r="K3422" s="2">
        <v>43997</v>
      </c>
      <c r="L3422" s="1" t="s">
        <v>4207</v>
      </c>
      <c r="M3422" s="1" t="str">
        <f t="shared" si="265"/>
        <v>Social Services</v>
      </c>
      <c r="N3422" s="1" t="s">
        <v>4222</v>
      </c>
      <c r="O3422" s="1" t="s">
        <v>4259</v>
      </c>
      <c r="P3422" s="1">
        <v>7702</v>
      </c>
      <c r="Q3422" s="1">
        <v>1823917</v>
      </c>
      <c r="R3422" s="1">
        <f t="shared" si="266"/>
        <v>19477</v>
      </c>
      <c r="S3422" s="4">
        <v>760569.16520171927</v>
      </c>
      <c r="T3422" s="4">
        <v>54775.867534213205</v>
      </c>
      <c r="U3422" s="1">
        <f t="shared" si="267"/>
        <v>1804440</v>
      </c>
      <c r="V3422" s="4">
        <f t="shared" si="268"/>
        <v>1008571.9672640675</v>
      </c>
      <c r="W3422" s="1" t="str">
        <f t="shared" si="269"/>
        <v>Favourable</v>
      </c>
    </row>
    <row r="3423" spans="1:23" x14ac:dyDescent="0.25">
      <c r="A3423" s="1"/>
      <c r="B3423" s="1"/>
      <c r="C3423" s="1"/>
      <c r="D3423" s="1"/>
      <c r="E3423" s="1" t="s">
        <v>7001</v>
      </c>
      <c r="F3423" s="2">
        <v>44593</v>
      </c>
      <c r="G3423" s="3">
        <v>26487</v>
      </c>
      <c r="H3423" s="1"/>
      <c r="I3423" s="1"/>
      <c r="J3423" s="1" t="s">
        <v>9294</v>
      </c>
      <c r="K3423" s="2">
        <v>44160</v>
      </c>
      <c r="L3423" s="1" t="s">
        <v>4227</v>
      </c>
      <c r="M3423" s="1" t="str">
        <f t="shared" si="265"/>
        <v>Infrastructure</v>
      </c>
      <c r="N3423" s="1" t="s">
        <v>4222</v>
      </c>
      <c r="O3423" s="1" t="s">
        <v>4388</v>
      </c>
      <c r="P3423" s="1">
        <v>6117</v>
      </c>
      <c r="Q3423" s="1">
        <v>1506903</v>
      </c>
      <c r="R3423" s="1">
        <f t="shared" si="266"/>
        <v>28825</v>
      </c>
      <c r="S3423" s="4">
        <v>562072.07475722849</v>
      </c>
      <c r="T3423" s="4">
        <v>180610.23485839742</v>
      </c>
      <c r="U3423" s="1">
        <f t="shared" si="267"/>
        <v>1478078</v>
      </c>
      <c r="V3423" s="4">
        <f t="shared" si="268"/>
        <v>764220.69038437412</v>
      </c>
      <c r="W3423" s="1" t="str">
        <f t="shared" si="269"/>
        <v>Favourable</v>
      </c>
    </row>
    <row r="3424" spans="1:23" x14ac:dyDescent="0.25">
      <c r="A3424" s="1"/>
      <c r="B3424" s="1"/>
      <c r="C3424" s="1"/>
      <c r="D3424" s="1"/>
      <c r="E3424" s="1" t="s">
        <v>7558</v>
      </c>
      <c r="F3424" s="2">
        <v>45072</v>
      </c>
      <c r="G3424" s="3">
        <v>27725</v>
      </c>
      <c r="H3424" s="1"/>
      <c r="I3424" s="1"/>
      <c r="J3424" s="1" t="s">
        <v>8496</v>
      </c>
      <c r="K3424" s="2">
        <v>45258</v>
      </c>
      <c r="L3424" s="1" t="s">
        <v>4207</v>
      </c>
      <c r="M3424" s="1" t="str">
        <f t="shared" si="265"/>
        <v>Social Services</v>
      </c>
      <c r="N3424" s="1" t="s">
        <v>4210</v>
      </c>
      <c r="O3424" s="1" t="s">
        <v>4304</v>
      </c>
      <c r="P3424" s="1">
        <v>6867</v>
      </c>
      <c r="Q3424" s="1">
        <v>791403</v>
      </c>
      <c r="R3424" s="1">
        <f t="shared" si="266"/>
        <v>43464</v>
      </c>
      <c r="S3424" s="4">
        <v>299444.86275420722</v>
      </c>
      <c r="T3424" s="4">
        <v>159913.77341348209</v>
      </c>
      <c r="U3424" s="1">
        <f t="shared" si="267"/>
        <v>747939</v>
      </c>
      <c r="V3424" s="4">
        <f t="shared" si="268"/>
        <v>332044.36383231066</v>
      </c>
      <c r="W3424" s="1" t="str">
        <f t="shared" si="269"/>
        <v>Favourable</v>
      </c>
    </row>
    <row r="3425" spans="1:23" x14ac:dyDescent="0.25">
      <c r="A3425" s="1"/>
      <c r="B3425" s="1"/>
      <c r="C3425" s="1"/>
      <c r="D3425" s="1"/>
      <c r="E3425" s="1" t="s">
        <v>9295</v>
      </c>
      <c r="F3425" s="2">
        <v>43988</v>
      </c>
      <c r="G3425" s="3">
        <v>28025</v>
      </c>
      <c r="H3425" s="1"/>
      <c r="I3425" s="1"/>
      <c r="J3425" s="1" t="s">
        <v>9296</v>
      </c>
      <c r="K3425" s="2">
        <v>45393</v>
      </c>
      <c r="L3425" s="1" t="s">
        <v>4227</v>
      </c>
      <c r="M3425" s="1" t="str">
        <f t="shared" si="265"/>
        <v>Infrastructure</v>
      </c>
      <c r="N3425" s="1" t="s">
        <v>4210</v>
      </c>
      <c r="O3425" s="1" t="s">
        <v>4223</v>
      </c>
      <c r="P3425" s="1">
        <v>6076</v>
      </c>
      <c r="Q3425" s="1">
        <v>1173622</v>
      </c>
      <c r="R3425" s="1">
        <f t="shared" si="266"/>
        <v>0</v>
      </c>
      <c r="S3425" s="4">
        <v>625114.45505909459</v>
      </c>
      <c r="T3425" s="4">
        <v>331879.22165707662</v>
      </c>
      <c r="U3425" s="1">
        <f t="shared" si="267"/>
        <v>1173622</v>
      </c>
      <c r="V3425" s="4">
        <f t="shared" si="268"/>
        <v>216628.32328382879</v>
      </c>
      <c r="W3425" s="1" t="str">
        <f t="shared" si="269"/>
        <v>Favourable</v>
      </c>
    </row>
    <row r="3426" spans="1:23" x14ac:dyDescent="0.25">
      <c r="A3426" s="1"/>
      <c r="B3426" s="1"/>
      <c r="C3426" s="1"/>
      <c r="D3426" s="1"/>
      <c r="E3426" s="1" t="s">
        <v>9297</v>
      </c>
      <c r="F3426" s="2">
        <v>43975</v>
      </c>
      <c r="G3426" s="3">
        <v>22755</v>
      </c>
      <c r="H3426" s="1"/>
      <c r="I3426" s="1"/>
      <c r="J3426" s="1" t="s">
        <v>4644</v>
      </c>
      <c r="K3426" s="2">
        <v>44020</v>
      </c>
      <c r="L3426" s="1" t="s">
        <v>4238</v>
      </c>
      <c r="M3426" s="1" t="str">
        <f t="shared" si="265"/>
        <v>Education</v>
      </c>
      <c r="N3426" s="1" t="s">
        <v>4205</v>
      </c>
      <c r="O3426" s="1" t="s">
        <v>4335</v>
      </c>
      <c r="P3426" s="1">
        <v>9480</v>
      </c>
      <c r="Q3426" s="1">
        <v>424265</v>
      </c>
      <c r="R3426" s="1">
        <f t="shared" si="266"/>
        <v>22729</v>
      </c>
      <c r="S3426" s="4">
        <v>388496.90943866066</v>
      </c>
      <c r="T3426" s="4">
        <v>50911.68701453018</v>
      </c>
      <c r="U3426" s="1">
        <f t="shared" si="267"/>
        <v>401536</v>
      </c>
      <c r="V3426" s="4">
        <f t="shared" si="268"/>
        <v>-15143.596453190839</v>
      </c>
      <c r="W3426" s="1" t="str">
        <f t="shared" si="269"/>
        <v>Adverse</v>
      </c>
    </row>
    <row r="3427" spans="1:23" x14ac:dyDescent="0.25">
      <c r="A3427" s="1"/>
      <c r="B3427" s="1"/>
      <c r="C3427" s="1"/>
      <c r="D3427" s="1"/>
      <c r="E3427" s="1" t="s">
        <v>6604</v>
      </c>
      <c r="F3427" s="2">
        <v>45285</v>
      </c>
      <c r="G3427" s="3">
        <v>10449</v>
      </c>
      <c r="H3427" s="1"/>
      <c r="I3427" s="1"/>
      <c r="J3427" s="1" t="s">
        <v>7227</v>
      </c>
      <c r="K3427" s="2">
        <v>44805</v>
      </c>
      <c r="L3427" s="1" t="s">
        <v>4227</v>
      </c>
      <c r="M3427" s="1" t="str">
        <f t="shared" si="265"/>
        <v>Infrastructure</v>
      </c>
      <c r="N3427" s="1" t="s">
        <v>4222</v>
      </c>
      <c r="O3427" s="1" t="s">
        <v>4211</v>
      </c>
      <c r="P3427" s="1">
        <v>6590</v>
      </c>
      <c r="Q3427" s="1">
        <v>2015043</v>
      </c>
      <c r="R3427" s="1">
        <f t="shared" si="266"/>
        <v>51479</v>
      </c>
      <c r="S3427" s="4">
        <v>138688.61053796331</v>
      </c>
      <c r="T3427" s="4">
        <v>648733.17553810356</v>
      </c>
      <c r="U3427" s="1">
        <f t="shared" si="267"/>
        <v>1963564</v>
      </c>
      <c r="V3427" s="4">
        <f t="shared" si="268"/>
        <v>1227621.213923933</v>
      </c>
      <c r="W3427" s="1" t="str">
        <f t="shared" si="269"/>
        <v>Favourable</v>
      </c>
    </row>
    <row r="3428" spans="1:23" x14ac:dyDescent="0.25">
      <c r="A3428" s="1"/>
      <c r="B3428" s="1"/>
      <c r="C3428" s="1"/>
      <c r="D3428" s="1"/>
      <c r="E3428" s="1" t="s">
        <v>7652</v>
      </c>
      <c r="F3428" s="2">
        <v>44610</v>
      </c>
      <c r="G3428" s="3">
        <v>16591</v>
      </c>
      <c r="H3428" s="1"/>
      <c r="I3428" s="1"/>
      <c r="J3428" s="1" t="s">
        <v>5745</v>
      </c>
      <c r="K3428" s="2">
        <v>44554</v>
      </c>
      <c r="L3428" s="1" t="s">
        <v>4207</v>
      </c>
      <c r="M3428" s="1" t="str">
        <f t="shared" si="265"/>
        <v>Social Services</v>
      </c>
      <c r="N3428" s="1" t="s">
        <v>4205</v>
      </c>
      <c r="O3428" s="1" t="s">
        <v>4374</v>
      </c>
      <c r="P3428" s="1">
        <v>8995</v>
      </c>
      <c r="Q3428" s="1">
        <v>1971303</v>
      </c>
      <c r="R3428" s="1">
        <f t="shared" si="266"/>
        <v>90814</v>
      </c>
      <c r="S3428" s="4">
        <v>1784123.0227861598</v>
      </c>
      <c r="T3428" s="4">
        <v>123081.78693435452</v>
      </c>
      <c r="U3428" s="1">
        <f t="shared" si="267"/>
        <v>1880489</v>
      </c>
      <c r="V3428" s="4">
        <f t="shared" si="268"/>
        <v>64098.190279485658</v>
      </c>
      <c r="W3428" s="1" t="str">
        <f t="shared" si="269"/>
        <v>Favourable</v>
      </c>
    </row>
    <row r="3429" spans="1:23" x14ac:dyDescent="0.25">
      <c r="A3429" s="1"/>
      <c r="B3429" s="1"/>
      <c r="C3429" s="1"/>
      <c r="D3429" s="1"/>
      <c r="E3429" s="1" t="s">
        <v>9298</v>
      </c>
      <c r="F3429" s="2">
        <v>44216</v>
      </c>
      <c r="G3429" s="3">
        <v>37510</v>
      </c>
      <c r="H3429" s="1"/>
      <c r="I3429" s="1"/>
      <c r="J3429" s="1" t="s">
        <v>8972</v>
      </c>
      <c r="K3429" s="2">
        <v>44109</v>
      </c>
      <c r="L3429" s="1" t="s">
        <v>4238</v>
      </c>
      <c r="M3429" s="1" t="str">
        <f t="shared" si="265"/>
        <v>Education</v>
      </c>
      <c r="N3429" s="1" t="s">
        <v>4205</v>
      </c>
      <c r="O3429" s="1" t="s">
        <v>4402</v>
      </c>
      <c r="P3429" s="1">
        <v>9413</v>
      </c>
      <c r="Q3429" s="1">
        <v>1672533</v>
      </c>
      <c r="R3429" s="1">
        <f t="shared" si="266"/>
        <v>29954</v>
      </c>
      <c r="S3429" s="4">
        <v>1250955.0068603388</v>
      </c>
      <c r="T3429" s="4">
        <v>234120.63023127057</v>
      </c>
      <c r="U3429" s="1">
        <f t="shared" si="267"/>
        <v>1642579</v>
      </c>
      <c r="V3429" s="4">
        <f t="shared" si="268"/>
        <v>187457.36290839058</v>
      </c>
      <c r="W3429" s="1" t="str">
        <f t="shared" si="269"/>
        <v>Favourable</v>
      </c>
    </row>
    <row r="3430" spans="1:23" x14ac:dyDescent="0.25">
      <c r="A3430" s="1"/>
      <c r="B3430" s="1"/>
      <c r="C3430" s="1"/>
      <c r="D3430" s="1"/>
      <c r="E3430" s="1" t="s">
        <v>7296</v>
      </c>
      <c r="F3430" s="2">
        <v>44230</v>
      </c>
      <c r="G3430" s="3">
        <v>25150</v>
      </c>
      <c r="H3430" s="1"/>
      <c r="I3430" s="1"/>
      <c r="J3430" s="1" t="s">
        <v>7885</v>
      </c>
      <c r="K3430" s="2">
        <v>45230</v>
      </c>
      <c r="L3430" s="1" t="s">
        <v>4238</v>
      </c>
      <c r="M3430" s="1" t="str">
        <f t="shared" si="265"/>
        <v>Education</v>
      </c>
      <c r="N3430" s="1" t="s">
        <v>4205</v>
      </c>
      <c r="O3430" s="1" t="s">
        <v>4259</v>
      </c>
      <c r="P3430" s="1">
        <v>8646</v>
      </c>
      <c r="Q3430" s="1">
        <v>2095010</v>
      </c>
      <c r="R3430" s="1">
        <f t="shared" si="266"/>
        <v>11287</v>
      </c>
      <c r="S3430" s="4">
        <v>175128.90544905857</v>
      </c>
      <c r="T3430" s="4">
        <v>379529.87439135602</v>
      </c>
      <c r="U3430" s="1">
        <f t="shared" si="267"/>
        <v>2083723</v>
      </c>
      <c r="V3430" s="4">
        <f t="shared" si="268"/>
        <v>1540351.2201595854</v>
      </c>
      <c r="W3430" s="1" t="str">
        <f t="shared" si="269"/>
        <v>Favourable</v>
      </c>
    </row>
    <row r="3431" spans="1:23" x14ac:dyDescent="0.25">
      <c r="A3431" s="1"/>
      <c r="B3431" s="1"/>
      <c r="C3431" s="1"/>
      <c r="D3431" s="1"/>
      <c r="E3431" s="1" t="s">
        <v>9299</v>
      </c>
      <c r="F3431" s="2">
        <v>44786</v>
      </c>
      <c r="G3431" s="3">
        <v>27175</v>
      </c>
      <c r="H3431" s="1"/>
      <c r="I3431" s="1"/>
      <c r="J3431" s="1" t="s">
        <v>9056</v>
      </c>
      <c r="K3431" s="2">
        <v>45181</v>
      </c>
      <c r="L3431" s="1" t="s">
        <v>4200</v>
      </c>
      <c r="M3431" s="1" t="str">
        <f t="shared" si="265"/>
        <v>Social Services</v>
      </c>
      <c r="N3431" s="1" t="s">
        <v>4210</v>
      </c>
      <c r="O3431" s="1" t="s">
        <v>4270</v>
      </c>
      <c r="P3431" s="1">
        <v>9433</v>
      </c>
      <c r="Q3431" s="1">
        <v>1883540</v>
      </c>
      <c r="R3431" s="1">
        <f t="shared" si="266"/>
        <v>39638</v>
      </c>
      <c r="S3431" s="4">
        <v>546609.091499364</v>
      </c>
      <c r="T3431" s="4">
        <v>545420.10521006747</v>
      </c>
      <c r="U3431" s="1">
        <f t="shared" si="267"/>
        <v>1843902</v>
      </c>
      <c r="V3431" s="4">
        <f t="shared" si="268"/>
        <v>791510.80329056852</v>
      </c>
      <c r="W3431" s="1" t="str">
        <f t="shared" si="269"/>
        <v>Favourable</v>
      </c>
    </row>
    <row r="3432" spans="1:23" x14ac:dyDescent="0.25">
      <c r="A3432" s="1"/>
      <c r="B3432" s="1"/>
      <c r="C3432" s="1"/>
      <c r="D3432" s="1"/>
      <c r="E3432" s="1" t="s">
        <v>6618</v>
      </c>
      <c r="F3432" s="2">
        <v>45122</v>
      </c>
      <c r="G3432" s="3">
        <v>34526</v>
      </c>
      <c r="H3432" s="1"/>
      <c r="I3432" s="1"/>
      <c r="J3432" s="1" t="s">
        <v>6771</v>
      </c>
      <c r="K3432" s="2">
        <v>45328</v>
      </c>
      <c r="L3432" s="1" t="s">
        <v>4200</v>
      </c>
      <c r="M3432" s="1" t="str">
        <f t="shared" si="265"/>
        <v>Social Services</v>
      </c>
      <c r="N3432" s="1" t="s">
        <v>4205</v>
      </c>
      <c r="O3432" s="1" t="s">
        <v>4438</v>
      </c>
      <c r="P3432" s="1">
        <v>6005</v>
      </c>
      <c r="Q3432" s="1">
        <v>870338</v>
      </c>
      <c r="R3432" s="1">
        <f t="shared" si="266"/>
        <v>10212</v>
      </c>
      <c r="S3432" s="4">
        <v>800322.69544752932</v>
      </c>
      <c r="T3432" s="4">
        <v>72847.366625429029</v>
      </c>
      <c r="U3432" s="1">
        <f t="shared" si="267"/>
        <v>860126</v>
      </c>
      <c r="V3432" s="4">
        <f t="shared" si="268"/>
        <v>-2832.0620729583316</v>
      </c>
      <c r="W3432" s="1" t="str">
        <f t="shared" si="269"/>
        <v>Adverse</v>
      </c>
    </row>
    <row r="3433" spans="1:23" x14ac:dyDescent="0.25">
      <c r="A3433" s="1"/>
      <c r="B3433" s="1"/>
      <c r="C3433" s="1"/>
      <c r="D3433" s="1"/>
      <c r="E3433" s="1" t="s">
        <v>4835</v>
      </c>
      <c r="F3433" s="2">
        <v>44822</v>
      </c>
      <c r="G3433" s="3">
        <v>26264</v>
      </c>
      <c r="H3433" s="1"/>
      <c r="I3433" s="1"/>
      <c r="J3433" s="1" t="s">
        <v>9300</v>
      </c>
      <c r="K3433" s="2">
        <v>44560</v>
      </c>
      <c r="L3433" s="1" t="s">
        <v>4227</v>
      </c>
      <c r="M3433" s="1" t="str">
        <f t="shared" si="265"/>
        <v>Infrastructure</v>
      </c>
      <c r="N3433" s="1" t="s">
        <v>4210</v>
      </c>
      <c r="O3433" s="1" t="s">
        <v>4253</v>
      </c>
      <c r="P3433" s="1">
        <v>6801</v>
      </c>
      <c r="Q3433" s="1">
        <v>459465</v>
      </c>
      <c r="R3433" s="1">
        <f t="shared" si="266"/>
        <v>0</v>
      </c>
      <c r="S3433" s="4">
        <v>172598.89440137937</v>
      </c>
      <c r="T3433" s="4">
        <v>21612.015258283984</v>
      </c>
      <c r="U3433" s="1">
        <f t="shared" si="267"/>
        <v>459465</v>
      </c>
      <c r="V3433" s="4">
        <f t="shared" si="268"/>
        <v>265254.09034033667</v>
      </c>
      <c r="W3433" s="1" t="str">
        <f t="shared" si="269"/>
        <v>Favourable</v>
      </c>
    </row>
    <row r="3434" spans="1:23" x14ac:dyDescent="0.25">
      <c r="A3434" s="1"/>
      <c r="B3434" s="1"/>
      <c r="C3434" s="1"/>
      <c r="D3434" s="1"/>
      <c r="E3434" s="1" t="s">
        <v>9301</v>
      </c>
      <c r="F3434" s="2">
        <v>44547</v>
      </c>
      <c r="G3434" s="3">
        <v>44531</v>
      </c>
      <c r="H3434" s="1"/>
      <c r="I3434" s="1"/>
      <c r="J3434" s="1" t="s">
        <v>8818</v>
      </c>
      <c r="K3434" s="2">
        <v>44891</v>
      </c>
      <c r="L3434" s="1" t="s">
        <v>4227</v>
      </c>
      <c r="M3434" s="1" t="str">
        <f t="shared" si="265"/>
        <v>Infrastructure</v>
      </c>
      <c r="N3434" s="1" t="s">
        <v>4205</v>
      </c>
      <c r="O3434" s="1" t="s">
        <v>4237</v>
      </c>
      <c r="P3434" s="1">
        <v>6681</v>
      </c>
      <c r="Q3434" s="1">
        <v>649683</v>
      </c>
      <c r="R3434" s="1">
        <f t="shared" si="266"/>
        <v>30561</v>
      </c>
      <c r="S3434" s="4">
        <v>629974.40261100547</v>
      </c>
      <c r="T3434" s="4">
        <v>206172.56273958739</v>
      </c>
      <c r="U3434" s="1">
        <f t="shared" si="267"/>
        <v>619122</v>
      </c>
      <c r="V3434" s="4">
        <f t="shared" si="268"/>
        <v>-186463.96535059286</v>
      </c>
      <c r="W3434" s="1" t="str">
        <f t="shared" si="269"/>
        <v>Adverse</v>
      </c>
    </row>
    <row r="3435" spans="1:23" x14ac:dyDescent="0.25">
      <c r="A3435" s="1"/>
      <c r="B3435" s="1"/>
      <c r="C3435" s="1"/>
      <c r="D3435" s="1"/>
      <c r="E3435" s="1" t="s">
        <v>8559</v>
      </c>
      <c r="F3435" s="2">
        <v>44011</v>
      </c>
      <c r="G3435" s="3">
        <v>18133</v>
      </c>
      <c r="H3435" s="1"/>
      <c r="I3435" s="1"/>
      <c r="J3435" s="1" t="s">
        <v>7033</v>
      </c>
      <c r="K3435" s="2">
        <v>45077</v>
      </c>
      <c r="L3435" s="1" t="s">
        <v>4238</v>
      </c>
      <c r="M3435" s="1" t="str">
        <f t="shared" si="265"/>
        <v>Education</v>
      </c>
      <c r="N3435" s="1" t="s">
        <v>4222</v>
      </c>
      <c r="O3435" s="1" t="s">
        <v>4421</v>
      </c>
      <c r="P3435" s="1">
        <v>7091</v>
      </c>
      <c r="Q3435" s="1">
        <v>1372337</v>
      </c>
      <c r="R3435" s="1">
        <f t="shared" si="266"/>
        <v>52488</v>
      </c>
      <c r="S3435" s="4">
        <v>149046.25574065803</v>
      </c>
      <c r="T3435" s="4">
        <v>137192.41207795977</v>
      </c>
      <c r="U3435" s="1">
        <f t="shared" si="267"/>
        <v>1319849</v>
      </c>
      <c r="V3435" s="4">
        <f t="shared" si="268"/>
        <v>1086098.3321813822</v>
      </c>
      <c r="W3435" s="1" t="str">
        <f t="shared" si="269"/>
        <v>Favourable</v>
      </c>
    </row>
    <row r="3436" spans="1:23" x14ac:dyDescent="0.25">
      <c r="A3436" s="1"/>
      <c r="B3436" s="1"/>
      <c r="C3436" s="1"/>
      <c r="D3436" s="1"/>
      <c r="E3436" s="1" t="s">
        <v>9302</v>
      </c>
      <c r="F3436" s="2">
        <v>45116</v>
      </c>
      <c r="G3436" s="3">
        <v>56250</v>
      </c>
      <c r="H3436" s="1"/>
      <c r="I3436" s="1"/>
      <c r="J3436" s="1" t="s">
        <v>9303</v>
      </c>
      <c r="K3436" s="2">
        <v>44514</v>
      </c>
      <c r="L3436" s="1" t="s">
        <v>4200</v>
      </c>
      <c r="M3436" s="1" t="str">
        <f t="shared" si="265"/>
        <v>Social Services</v>
      </c>
      <c r="N3436" s="1" t="s">
        <v>4205</v>
      </c>
      <c r="O3436" s="1" t="s">
        <v>4256</v>
      </c>
      <c r="P3436" s="1">
        <v>7295</v>
      </c>
      <c r="Q3436" s="1">
        <v>364041</v>
      </c>
      <c r="R3436" s="1">
        <f t="shared" si="266"/>
        <v>0</v>
      </c>
      <c r="S3436" s="4">
        <v>269796.43337777792</v>
      </c>
      <c r="T3436" s="4">
        <v>115158.3510506552</v>
      </c>
      <c r="U3436" s="1">
        <f t="shared" si="267"/>
        <v>364041</v>
      </c>
      <c r="V3436" s="4">
        <f t="shared" si="268"/>
        <v>-20913.784428433108</v>
      </c>
      <c r="W3436" s="1" t="str">
        <f t="shared" si="269"/>
        <v>Adverse</v>
      </c>
    </row>
    <row r="3437" spans="1:23" x14ac:dyDescent="0.25">
      <c r="A3437" s="1"/>
      <c r="B3437" s="1"/>
      <c r="C3437" s="1"/>
      <c r="D3437" s="1"/>
      <c r="E3437" s="1" t="s">
        <v>9304</v>
      </c>
      <c r="F3437" s="2">
        <v>44474</v>
      </c>
      <c r="G3437" s="3">
        <v>26899</v>
      </c>
      <c r="H3437" s="1"/>
      <c r="I3437" s="1"/>
      <c r="J3437" s="1" t="s">
        <v>8383</v>
      </c>
      <c r="K3437" s="2">
        <v>44901</v>
      </c>
      <c r="L3437" s="1" t="s">
        <v>4238</v>
      </c>
      <c r="M3437" s="1" t="str">
        <f t="shared" si="265"/>
        <v>Education</v>
      </c>
      <c r="N3437" s="1" t="s">
        <v>4210</v>
      </c>
      <c r="O3437" s="1" t="s">
        <v>4279</v>
      </c>
      <c r="P3437" s="1">
        <v>8804</v>
      </c>
      <c r="Q3437" s="1">
        <v>2266686</v>
      </c>
      <c r="R3437" s="1">
        <f t="shared" si="266"/>
        <v>23573</v>
      </c>
      <c r="S3437" s="4">
        <v>2141806.177169783</v>
      </c>
      <c r="T3437" s="4">
        <v>657366.04264582123</v>
      </c>
      <c r="U3437" s="1">
        <f t="shared" si="267"/>
        <v>2243113</v>
      </c>
      <c r="V3437" s="4">
        <f t="shared" si="268"/>
        <v>-532486.21981560439</v>
      </c>
      <c r="W3437" s="1" t="str">
        <f t="shared" si="269"/>
        <v>Adverse</v>
      </c>
    </row>
    <row r="3438" spans="1:23" x14ac:dyDescent="0.25">
      <c r="A3438" s="1"/>
      <c r="B3438" s="1"/>
      <c r="C3438" s="1"/>
      <c r="D3438" s="1"/>
      <c r="E3438" s="1" t="s">
        <v>4918</v>
      </c>
      <c r="F3438" s="2">
        <v>45241</v>
      </c>
      <c r="G3438" s="3">
        <v>44276</v>
      </c>
      <c r="H3438" s="1"/>
      <c r="I3438" s="1"/>
      <c r="J3438" s="1" t="s">
        <v>9305</v>
      </c>
      <c r="K3438" s="2">
        <v>44354</v>
      </c>
      <c r="L3438" s="1" t="s">
        <v>4207</v>
      </c>
      <c r="M3438" s="1" t="str">
        <f t="shared" si="265"/>
        <v>Social Services</v>
      </c>
      <c r="N3438" s="1" t="s">
        <v>4205</v>
      </c>
      <c r="O3438" s="1" t="s">
        <v>4388</v>
      </c>
      <c r="P3438" s="1">
        <v>7327</v>
      </c>
      <c r="Q3438" s="1">
        <v>2179163</v>
      </c>
      <c r="R3438" s="1">
        <f t="shared" si="266"/>
        <v>0</v>
      </c>
      <c r="S3438" s="4">
        <v>1633939.5138683617</v>
      </c>
      <c r="T3438" s="4">
        <v>627430.16420020745</v>
      </c>
      <c r="U3438" s="1">
        <f t="shared" si="267"/>
        <v>2179163</v>
      </c>
      <c r="V3438" s="4">
        <f t="shared" si="268"/>
        <v>-82206.67806856893</v>
      </c>
      <c r="W3438" s="1" t="str">
        <f t="shared" si="269"/>
        <v>Adverse</v>
      </c>
    </row>
    <row r="3439" spans="1:23" x14ac:dyDescent="0.25">
      <c r="A3439" s="1"/>
      <c r="B3439" s="1"/>
      <c r="C3439" s="1"/>
      <c r="D3439" s="1"/>
      <c r="E3439" s="1" t="s">
        <v>4461</v>
      </c>
      <c r="F3439" s="2">
        <v>44171</v>
      </c>
      <c r="G3439" s="3">
        <v>47861</v>
      </c>
      <c r="H3439" s="1"/>
      <c r="I3439" s="1"/>
      <c r="J3439" s="1" t="s">
        <v>9306</v>
      </c>
      <c r="K3439" s="2">
        <v>45038</v>
      </c>
      <c r="L3439" s="1" t="s">
        <v>4200</v>
      </c>
      <c r="M3439" s="1" t="str">
        <f t="shared" si="265"/>
        <v>Social Services</v>
      </c>
      <c r="N3439" s="1" t="s">
        <v>4222</v>
      </c>
      <c r="O3439" s="1" t="s">
        <v>4233</v>
      </c>
      <c r="P3439" s="1">
        <v>6477</v>
      </c>
      <c r="Q3439" s="1">
        <v>1366545</v>
      </c>
      <c r="R3439" s="1">
        <f t="shared" si="266"/>
        <v>0</v>
      </c>
      <c r="S3439" s="4">
        <v>25980.24944704134</v>
      </c>
      <c r="T3439" s="4">
        <v>196568.56195886552</v>
      </c>
      <c r="U3439" s="1">
        <f t="shared" si="267"/>
        <v>1366545</v>
      </c>
      <c r="V3439" s="4">
        <f t="shared" si="268"/>
        <v>1143996.1885940931</v>
      </c>
      <c r="W3439" s="1" t="str">
        <f t="shared" si="269"/>
        <v>Favourable</v>
      </c>
    </row>
    <row r="3440" spans="1:23" x14ac:dyDescent="0.25">
      <c r="A3440" s="1"/>
      <c r="B3440" s="1"/>
      <c r="C3440" s="1"/>
      <c r="D3440" s="1"/>
      <c r="E3440" s="1" t="s">
        <v>8552</v>
      </c>
      <c r="F3440" s="2">
        <v>44416</v>
      </c>
      <c r="G3440" s="3">
        <v>39575</v>
      </c>
      <c r="H3440" s="1"/>
      <c r="I3440" s="1"/>
      <c r="J3440" s="1" t="s">
        <v>8843</v>
      </c>
      <c r="K3440" s="2">
        <v>44070</v>
      </c>
      <c r="L3440" s="1" t="s">
        <v>4207</v>
      </c>
      <c r="M3440" s="1" t="str">
        <f t="shared" si="265"/>
        <v>Social Services</v>
      </c>
      <c r="N3440" s="1" t="s">
        <v>4205</v>
      </c>
      <c r="O3440" s="1" t="s">
        <v>4325</v>
      </c>
      <c r="P3440" s="1">
        <v>6014</v>
      </c>
      <c r="Q3440" s="1">
        <v>412694</v>
      </c>
      <c r="R3440" s="1">
        <f t="shared" si="266"/>
        <v>12319</v>
      </c>
      <c r="S3440" s="4">
        <v>27299.741349803953</v>
      </c>
      <c r="T3440" s="4">
        <v>92976.971783689864</v>
      </c>
      <c r="U3440" s="1">
        <f t="shared" si="267"/>
        <v>400375</v>
      </c>
      <c r="V3440" s="4">
        <f t="shared" si="268"/>
        <v>292417.28686650621</v>
      </c>
      <c r="W3440" s="1" t="str">
        <f t="shared" si="269"/>
        <v>Favourable</v>
      </c>
    </row>
    <row r="3441" spans="1:23" x14ac:dyDescent="0.25">
      <c r="A3441" s="1"/>
      <c r="B3441" s="1"/>
      <c r="C3441" s="1"/>
      <c r="D3441" s="1"/>
      <c r="E3441" s="1" t="s">
        <v>9307</v>
      </c>
      <c r="F3441" s="2">
        <v>45041</v>
      </c>
      <c r="G3441" s="3">
        <v>15127</v>
      </c>
      <c r="H3441" s="1"/>
      <c r="I3441" s="1"/>
      <c r="J3441" s="1" t="s">
        <v>8539</v>
      </c>
      <c r="K3441" s="2">
        <v>45340</v>
      </c>
      <c r="L3441" s="1" t="s">
        <v>4238</v>
      </c>
      <c r="M3441" s="1" t="str">
        <f t="shared" si="265"/>
        <v>Education</v>
      </c>
      <c r="N3441" s="1" t="s">
        <v>4210</v>
      </c>
      <c r="O3441" s="1" t="s">
        <v>4458</v>
      </c>
      <c r="P3441" s="1">
        <v>9145</v>
      </c>
      <c r="Q3441" s="1">
        <v>1455443</v>
      </c>
      <c r="R3441" s="1">
        <f t="shared" si="266"/>
        <v>42465</v>
      </c>
      <c r="S3441" s="4">
        <v>1248005.3854279469</v>
      </c>
      <c r="T3441" s="4">
        <v>44720.32349323485</v>
      </c>
      <c r="U3441" s="1">
        <f t="shared" si="267"/>
        <v>1412978</v>
      </c>
      <c r="V3441" s="4">
        <f t="shared" si="268"/>
        <v>162717.29107881826</v>
      </c>
      <c r="W3441" s="1" t="str">
        <f t="shared" si="269"/>
        <v>Favourable</v>
      </c>
    </row>
    <row r="3442" spans="1:23" x14ac:dyDescent="0.25">
      <c r="A3442" s="1"/>
      <c r="B3442" s="1"/>
      <c r="C3442" s="1"/>
      <c r="D3442" s="1"/>
      <c r="E3442" s="1" t="s">
        <v>9030</v>
      </c>
      <c r="F3442" s="2">
        <v>45335</v>
      </c>
      <c r="G3442" s="3">
        <v>55022</v>
      </c>
      <c r="H3442" s="1"/>
      <c r="I3442" s="1"/>
      <c r="J3442" s="1" t="s">
        <v>9308</v>
      </c>
      <c r="K3442" s="2">
        <v>44076</v>
      </c>
      <c r="L3442" s="1" t="s">
        <v>4200</v>
      </c>
      <c r="M3442" s="1" t="str">
        <f t="shared" si="265"/>
        <v>Social Services</v>
      </c>
      <c r="N3442" s="1" t="s">
        <v>4210</v>
      </c>
      <c r="O3442" s="1" t="s">
        <v>4374</v>
      </c>
      <c r="P3442" s="1">
        <v>7040</v>
      </c>
      <c r="Q3442" s="1">
        <v>268502</v>
      </c>
      <c r="R3442" s="1">
        <f t="shared" si="266"/>
        <v>0</v>
      </c>
      <c r="S3442" s="4">
        <v>263923.30918361363</v>
      </c>
      <c r="T3442" s="4">
        <v>83512.900499457857</v>
      </c>
      <c r="U3442" s="1">
        <f t="shared" si="267"/>
        <v>268502</v>
      </c>
      <c r="V3442" s="4">
        <f t="shared" si="268"/>
        <v>-78934.209683071473</v>
      </c>
      <c r="W3442" s="1" t="str">
        <f t="shared" si="269"/>
        <v>Adverse</v>
      </c>
    </row>
    <row r="3443" spans="1:23" x14ac:dyDescent="0.25">
      <c r="A3443" s="1"/>
      <c r="B3443" s="1"/>
      <c r="C3443" s="1"/>
      <c r="D3443" s="1"/>
      <c r="E3443" s="1" t="s">
        <v>8492</v>
      </c>
      <c r="F3443" s="2">
        <v>45135</v>
      </c>
      <c r="G3443" s="3">
        <v>41098</v>
      </c>
      <c r="H3443" s="1"/>
      <c r="I3443" s="1"/>
      <c r="J3443" s="1" t="s">
        <v>5615</v>
      </c>
      <c r="K3443" s="2">
        <v>45075</v>
      </c>
      <c r="L3443" s="1" t="s">
        <v>4200</v>
      </c>
      <c r="M3443" s="1" t="str">
        <f t="shared" si="265"/>
        <v>Social Services</v>
      </c>
      <c r="N3443" s="1" t="s">
        <v>4222</v>
      </c>
      <c r="O3443" s="1" t="s">
        <v>4304</v>
      </c>
      <c r="P3443" s="1">
        <v>6182</v>
      </c>
      <c r="Q3443" s="1">
        <v>1776828</v>
      </c>
      <c r="R3443" s="1">
        <f t="shared" si="266"/>
        <v>15134</v>
      </c>
      <c r="S3443" s="4">
        <v>1717879.7438753799</v>
      </c>
      <c r="T3443" s="4">
        <v>65693.790344563487</v>
      </c>
      <c r="U3443" s="1">
        <f t="shared" si="267"/>
        <v>1761694</v>
      </c>
      <c r="V3443" s="4">
        <f t="shared" si="268"/>
        <v>-6745.5342199434526</v>
      </c>
      <c r="W3443" s="1" t="str">
        <f t="shared" si="269"/>
        <v>Adverse</v>
      </c>
    </row>
    <row r="3444" spans="1:23" x14ac:dyDescent="0.25">
      <c r="A3444" s="1"/>
      <c r="B3444" s="1"/>
      <c r="C3444" s="1"/>
      <c r="D3444" s="1"/>
      <c r="E3444" s="1" t="s">
        <v>5179</v>
      </c>
      <c r="F3444" s="2">
        <v>45175</v>
      </c>
      <c r="G3444" s="3">
        <v>12924</v>
      </c>
      <c r="H3444" s="1"/>
      <c r="I3444" s="1"/>
      <c r="J3444" s="1" t="s">
        <v>9309</v>
      </c>
      <c r="K3444" s="2">
        <v>44370</v>
      </c>
      <c r="L3444" s="1" t="s">
        <v>4207</v>
      </c>
      <c r="M3444" s="1" t="str">
        <f t="shared" si="265"/>
        <v>Social Services</v>
      </c>
      <c r="N3444" s="1" t="s">
        <v>4210</v>
      </c>
      <c r="O3444" s="1" t="s">
        <v>4496</v>
      </c>
      <c r="P3444" s="1">
        <v>6273</v>
      </c>
      <c r="Q3444" s="1">
        <v>748247</v>
      </c>
      <c r="R3444" s="1">
        <f t="shared" si="266"/>
        <v>18203</v>
      </c>
      <c r="S3444" s="4">
        <v>653978.37085228867</v>
      </c>
      <c r="T3444" s="4">
        <v>55847.894633610791</v>
      </c>
      <c r="U3444" s="1">
        <f t="shared" si="267"/>
        <v>730044</v>
      </c>
      <c r="V3444" s="4">
        <f t="shared" si="268"/>
        <v>38420.734514100477</v>
      </c>
      <c r="W3444" s="1" t="str">
        <f t="shared" si="269"/>
        <v>Favourable</v>
      </c>
    </row>
    <row r="3445" spans="1:23" x14ac:dyDescent="0.25">
      <c r="A3445" s="1"/>
      <c r="B3445" s="1"/>
      <c r="C3445" s="1"/>
      <c r="D3445" s="1"/>
      <c r="E3445" s="1" t="s">
        <v>4797</v>
      </c>
      <c r="F3445" s="2">
        <v>45289</v>
      </c>
      <c r="G3445" s="3">
        <v>47738</v>
      </c>
      <c r="H3445" s="1"/>
      <c r="I3445" s="1"/>
      <c r="J3445" s="1" t="s">
        <v>9310</v>
      </c>
      <c r="K3445" s="2">
        <v>45084</v>
      </c>
      <c r="L3445" s="1" t="s">
        <v>4207</v>
      </c>
      <c r="M3445" s="1" t="str">
        <f t="shared" si="265"/>
        <v>Social Services</v>
      </c>
      <c r="N3445" s="1" t="s">
        <v>4205</v>
      </c>
      <c r="O3445" s="1" t="s">
        <v>4237</v>
      </c>
      <c r="P3445" s="1">
        <v>5898</v>
      </c>
      <c r="Q3445" s="1">
        <v>630261</v>
      </c>
      <c r="R3445" s="1">
        <f t="shared" si="266"/>
        <v>0</v>
      </c>
      <c r="S3445" s="4">
        <v>373342.00567490916</v>
      </c>
      <c r="T3445" s="4">
        <v>10152.38662429772</v>
      </c>
      <c r="U3445" s="1">
        <f t="shared" si="267"/>
        <v>630261</v>
      </c>
      <c r="V3445" s="4">
        <f t="shared" si="268"/>
        <v>246766.60770079313</v>
      </c>
      <c r="W3445" s="1" t="str">
        <f t="shared" si="269"/>
        <v>Favourable</v>
      </c>
    </row>
    <row r="3446" spans="1:23" x14ac:dyDescent="0.25">
      <c r="A3446" s="1"/>
      <c r="B3446" s="1"/>
      <c r="C3446" s="1"/>
      <c r="D3446" s="1"/>
      <c r="E3446" s="1" t="s">
        <v>9311</v>
      </c>
      <c r="F3446" s="2">
        <v>44082</v>
      </c>
      <c r="G3446" s="3">
        <v>23836</v>
      </c>
      <c r="H3446" s="1"/>
      <c r="I3446" s="1"/>
      <c r="J3446" s="1" t="s">
        <v>8876</v>
      </c>
      <c r="K3446" s="2">
        <v>44569</v>
      </c>
      <c r="L3446" s="1" t="s">
        <v>4200</v>
      </c>
      <c r="M3446" s="1" t="str">
        <f t="shared" si="265"/>
        <v>Social Services</v>
      </c>
      <c r="N3446" s="1" t="s">
        <v>4210</v>
      </c>
      <c r="O3446" s="1" t="s">
        <v>4241</v>
      </c>
      <c r="P3446" s="1">
        <v>8409</v>
      </c>
      <c r="Q3446" s="1">
        <v>1176943</v>
      </c>
      <c r="R3446" s="1">
        <f t="shared" si="266"/>
        <v>13461</v>
      </c>
      <c r="S3446" s="4">
        <v>826311.70045593882</v>
      </c>
      <c r="T3446" s="4">
        <v>106393.1614050963</v>
      </c>
      <c r="U3446" s="1">
        <f t="shared" si="267"/>
        <v>1163482</v>
      </c>
      <c r="V3446" s="4">
        <f t="shared" si="268"/>
        <v>244238.13813896489</v>
      </c>
      <c r="W3446" s="1" t="str">
        <f t="shared" si="269"/>
        <v>Favourable</v>
      </c>
    </row>
    <row r="3447" spans="1:23" x14ac:dyDescent="0.25">
      <c r="A3447" s="1"/>
      <c r="B3447" s="1"/>
      <c r="C3447" s="1"/>
      <c r="D3447" s="1"/>
      <c r="E3447" s="1" t="s">
        <v>9312</v>
      </c>
      <c r="F3447" s="2">
        <v>45341</v>
      </c>
      <c r="G3447" s="3">
        <v>45950</v>
      </c>
      <c r="H3447" s="1"/>
      <c r="I3447" s="1"/>
      <c r="J3447" s="1" t="s">
        <v>9313</v>
      </c>
      <c r="K3447" s="2">
        <v>44177</v>
      </c>
      <c r="L3447" s="1" t="s">
        <v>4238</v>
      </c>
      <c r="M3447" s="1" t="str">
        <f t="shared" si="265"/>
        <v>Education</v>
      </c>
      <c r="N3447" s="1" t="s">
        <v>4222</v>
      </c>
      <c r="O3447" s="1" t="s">
        <v>4330</v>
      </c>
      <c r="P3447" s="1">
        <v>5596</v>
      </c>
      <c r="Q3447" s="1">
        <v>1883779</v>
      </c>
      <c r="R3447" s="1">
        <f t="shared" si="266"/>
        <v>10313</v>
      </c>
      <c r="S3447" s="4">
        <v>728955.83357293764</v>
      </c>
      <c r="T3447" s="4">
        <v>58620.585732909181</v>
      </c>
      <c r="U3447" s="1">
        <f t="shared" si="267"/>
        <v>1873466</v>
      </c>
      <c r="V3447" s="4">
        <f t="shared" si="268"/>
        <v>1096202.5806941532</v>
      </c>
      <c r="W3447" s="1" t="str">
        <f t="shared" si="269"/>
        <v>Favourable</v>
      </c>
    </row>
    <row r="3448" spans="1:23" x14ac:dyDescent="0.25">
      <c r="A3448" s="1"/>
      <c r="B3448" s="1"/>
      <c r="C3448" s="1"/>
      <c r="D3448" s="1"/>
      <c r="E3448" s="1" t="s">
        <v>9314</v>
      </c>
      <c r="F3448" s="2">
        <v>44708</v>
      </c>
      <c r="G3448" s="3">
        <v>52415</v>
      </c>
      <c r="H3448" s="1"/>
      <c r="I3448" s="1"/>
      <c r="J3448" s="1" t="s">
        <v>9315</v>
      </c>
      <c r="K3448" s="2">
        <v>44678</v>
      </c>
      <c r="L3448" s="1" t="s">
        <v>4207</v>
      </c>
      <c r="M3448" s="1" t="str">
        <f t="shared" si="265"/>
        <v>Social Services</v>
      </c>
      <c r="N3448" s="1" t="s">
        <v>4210</v>
      </c>
      <c r="O3448" s="1" t="s">
        <v>4223</v>
      </c>
      <c r="P3448" s="1">
        <v>8867</v>
      </c>
      <c r="Q3448" s="1">
        <v>2127994</v>
      </c>
      <c r="R3448" s="1">
        <f t="shared" si="266"/>
        <v>38945</v>
      </c>
      <c r="S3448" s="4">
        <v>1407076.5000895513</v>
      </c>
      <c r="T3448" s="4">
        <v>238217.20476155449</v>
      </c>
      <c r="U3448" s="1">
        <f t="shared" si="267"/>
        <v>2089049</v>
      </c>
      <c r="V3448" s="4">
        <f t="shared" si="268"/>
        <v>482700.29514889419</v>
      </c>
      <c r="W3448" s="1" t="str">
        <f t="shared" si="269"/>
        <v>Favourable</v>
      </c>
    </row>
    <row r="3449" spans="1:23" x14ac:dyDescent="0.25">
      <c r="A3449" s="1"/>
      <c r="B3449" s="1"/>
      <c r="C3449" s="1"/>
      <c r="D3449" s="1"/>
      <c r="E3449" s="1" t="s">
        <v>9316</v>
      </c>
      <c r="F3449" s="2">
        <v>44043</v>
      </c>
      <c r="G3449" s="3">
        <v>43909</v>
      </c>
      <c r="H3449" s="1"/>
      <c r="I3449" s="1"/>
      <c r="J3449" s="1" t="s">
        <v>9317</v>
      </c>
      <c r="K3449" s="2">
        <v>44459</v>
      </c>
      <c r="L3449" s="1" t="s">
        <v>4200</v>
      </c>
      <c r="M3449" s="1" t="str">
        <f t="shared" si="265"/>
        <v>Social Services</v>
      </c>
      <c r="N3449" s="1" t="s">
        <v>4210</v>
      </c>
      <c r="O3449" s="1" t="s">
        <v>4270</v>
      </c>
      <c r="P3449" s="1">
        <v>8870</v>
      </c>
      <c r="Q3449" s="1">
        <v>2294367</v>
      </c>
      <c r="R3449" s="1">
        <f t="shared" si="266"/>
        <v>43868</v>
      </c>
      <c r="S3449" s="4">
        <v>515577.73356236552</v>
      </c>
      <c r="T3449" s="4">
        <v>699042.14872793423</v>
      </c>
      <c r="U3449" s="1">
        <f t="shared" si="267"/>
        <v>2250499</v>
      </c>
      <c r="V3449" s="4">
        <f t="shared" si="268"/>
        <v>1079747.1177097003</v>
      </c>
      <c r="W3449" s="1" t="str">
        <f t="shared" si="269"/>
        <v>Favourable</v>
      </c>
    </row>
    <row r="3450" spans="1:23" x14ac:dyDescent="0.25">
      <c r="A3450" s="1"/>
      <c r="B3450" s="1"/>
      <c r="C3450" s="1"/>
      <c r="D3450" s="1"/>
      <c r="E3450" s="1" t="s">
        <v>9318</v>
      </c>
      <c r="F3450" s="2">
        <v>45371</v>
      </c>
      <c r="G3450" s="3">
        <v>35066</v>
      </c>
      <c r="H3450" s="1"/>
      <c r="I3450" s="1"/>
      <c r="J3450" s="1" t="s">
        <v>8106</v>
      </c>
      <c r="K3450" s="2">
        <v>45225</v>
      </c>
      <c r="L3450" s="1" t="s">
        <v>4227</v>
      </c>
      <c r="M3450" s="1" t="str">
        <f t="shared" si="265"/>
        <v>Infrastructure</v>
      </c>
      <c r="N3450" s="1" t="s">
        <v>4205</v>
      </c>
      <c r="O3450" s="1" t="s">
        <v>4292</v>
      </c>
      <c r="P3450" s="1">
        <v>7303</v>
      </c>
      <c r="Q3450" s="1">
        <v>1350473</v>
      </c>
      <c r="R3450" s="1">
        <f t="shared" si="266"/>
        <v>46430</v>
      </c>
      <c r="S3450" s="4">
        <v>957574.38756749372</v>
      </c>
      <c r="T3450" s="4">
        <v>334294.26105066849</v>
      </c>
      <c r="U3450" s="1">
        <f t="shared" si="267"/>
        <v>1304043</v>
      </c>
      <c r="V3450" s="4">
        <f t="shared" si="268"/>
        <v>58604.351381837856</v>
      </c>
      <c r="W3450" s="1" t="str">
        <f t="shared" si="269"/>
        <v>Favourable</v>
      </c>
    </row>
    <row r="3451" spans="1:23" x14ac:dyDescent="0.25">
      <c r="A3451" s="1"/>
      <c r="B3451" s="1"/>
      <c r="C3451" s="1"/>
      <c r="D3451" s="1"/>
      <c r="E3451" s="1" t="s">
        <v>9319</v>
      </c>
      <c r="F3451" s="2">
        <v>44904</v>
      </c>
      <c r="G3451" s="3">
        <v>35728</v>
      </c>
      <c r="H3451" s="1"/>
      <c r="I3451" s="1"/>
      <c r="J3451" s="1" t="s">
        <v>9186</v>
      </c>
      <c r="K3451" s="2">
        <v>45156</v>
      </c>
      <c r="L3451" s="1" t="s">
        <v>4238</v>
      </c>
      <c r="M3451" s="1" t="str">
        <f t="shared" si="265"/>
        <v>Education</v>
      </c>
      <c r="N3451" s="1" t="s">
        <v>4205</v>
      </c>
      <c r="O3451" s="1" t="s">
        <v>4479</v>
      </c>
      <c r="P3451" s="1">
        <v>7836</v>
      </c>
      <c r="Q3451" s="1">
        <v>1479575</v>
      </c>
      <c r="R3451" s="1">
        <f t="shared" si="266"/>
        <v>24361</v>
      </c>
      <c r="S3451" s="4">
        <v>526596.12555579084</v>
      </c>
      <c r="T3451" s="4">
        <v>151167.60705483856</v>
      </c>
      <c r="U3451" s="1">
        <f t="shared" si="267"/>
        <v>1455214</v>
      </c>
      <c r="V3451" s="4">
        <f t="shared" si="268"/>
        <v>801811.26738937059</v>
      </c>
      <c r="W3451" s="1" t="str">
        <f t="shared" si="269"/>
        <v>Favourable</v>
      </c>
    </row>
    <row r="3452" spans="1:23" x14ac:dyDescent="0.25">
      <c r="A3452" s="1"/>
      <c r="B3452" s="1"/>
      <c r="C3452" s="1"/>
      <c r="D3452" s="1"/>
      <c r="E3452" s="1" t="s">
        <v>5710</v>
      </c>
      <c r="F3452" s="2">
        <v>44794</v>
      </c>
      <c r="G3452" s="3">
        <v>38637</v>
      </c>
      <c r="H3452" s="1"/>
      <c r="I3452" s="1"/>
      <c r="J3452" s="1" t="s">
        <v>5514</v>
      </c>
      <c r="K3452" s="2">
        <v>45167</v>
      </c>
      <c r="L3452" s="1" t="s">
        <v>4238</v>
      </c>
      <c r="M3452" s="1" t="str">
        <f t="shared" si="265"/>
        <v>Education</v>
      </c>
      <c r="N3452" s="1" t="s">
        <v>4210</v>
      </c>
      <c r="O3452" s="1" t="s">
        <v>4270</v>
      </c>
      <c r="P3452" s="1">
        <v>8056</v>
      </c>
      <c r="Q3452" s="1">
        <v>608050</v>
      </c>
      <c r="R3452" s="1">
        <f t="shared" si="266"/>
        <v>86623</v>
      </c>
      <c r="S3452" s="4">
        <v>58831.075661621471</v>
      </c>
      <c r="T3452" s="4">
        <v>141859.83689637264</v>
      </c>
      <c r="U3452" s="1">
        <f t="shared" si="267"/>
        <v>521427</v>
      </c>
      <c r="V3452" s="4">
        <f t="shared" si="268"/>
        <v>407359.08744200587</v>
      </c>
      <c r="W3452" s="1" t="str">
        <f t="shared" si="269"/>
        <v>Favourable</v>
      </c>
    </row>
    <row r="3453" spans="1:23" x14ac:dyDescent="0.25">
      <c r="A3453" s="1"/>
      <c r="B3453" s="1"/>
      <c r="C3453" s="1"/>
      <c r="D3453" s="1"/>
      <c r="E3453" s="1" t="s">
        <v>9320</v>
      </c>
      <c r="F3453" s="2">
        <v>44133</v>
      </c>
      <c r="G3453" s="3">
        <v>12866</v>
      </c>
      <c r="H3453" s="1"/>
      <c r="I3453" s="1"/>
      <c r="J3453" s="1" t="s">
        <v>9321</v>
      </c>
      <c r="K3453" s="2">
        <v>44250</v>
      </c>
      <c r="L3453" s="1" t="s">
        <v>4207</v>
      </c>
      <c r="M3453" s="1" t="str">
        <f t="shared" si="265"/>
        <v>Social Services</v>
      </c>
      <c r="N3453" s="1" t="s">
        <v>4210</v>
      </c>
      <c r="O3453" s="1" t="s">
        <v>4206</v>
      </c>
      <c r="P3453" s="1">
        <v>9461</v>
      </c>
      <c r="Q3453" s="1">
        <v>499831</v>
      </c>
      <c r="R3453" s="1">
        <f t="shared" si="266"/>
        <v>45446</v>
      </c>
      <c r="S3453" s="4">
        <v>213755.10522015413</v>
      </c>
      <c r="T3453" s="4">
        <v>58622.597199633245</v>
      </c>
      <c r="U3453" s="1">
        <f t="shared" si="267"/>
        <v>454385</v>
      </c>
      <c r="V3453" s="4">
        <f t="shared" si="268"/>
        <v>227453.29758021265</v>
      </c>
      <c r="W3453" s="1" t="str">
        <f t="shared" si="269"/>
        <v>Favourable</v>
      </c>
    </row>
    <row r="3454" spans="1:23" x14ac:dyDescent="0.25">
      <c r="A3454" s="1"/>
      <c r="B3454" s="1"/>
      <c r="C3454" s="1"/>
      <c r="D3454" s="1"/>
      <c r="E3454" s="1" t="s">
        <v>5562</v>
      </c>
      <c r="F3454" s="2">
        <v>44200</v>
      </c>
      <c r="G3454" s="3">
        <v>59512</v>
      </c>
      <c r="H3454" s="1"/>
      <c r="I3454" s="1"/>
      <c r="J3454" s="1" t="s">
        <v>6629</v>
      </c>
      <c r="K3454" s="2">
        <v>44516</v>
      </c>
      <c r="L3454" s="1" t="s">
        <v>4200</v>
      </c>
      <c r="M3454" s="1" t="str">
        <f t="shared" si="265"/>
        <v>Social Services</v>
      </c>
      <c r="N3454" s="1" t="s">
        <v>4205</v>
      </c>
      <c r="O3454" s="1" t="s">
        <v>4250</v>
      </c>
      <c r="P3454" s="1">
        <v>8752</v>
      </c>
      <c r="Q3454" s="1">
        <v>1162035</v>
      </c>
      <c r="R3454" s="1">
        <f t="shared" si="266"/>
        <v>10332</v>
      </c>
      <c r="S3454" s="4">
        <v>342684.44379697292</v>
      </c>
      <c r="T3454" s="4">
        <v>283057.37470919726</v>
      </c>
      <c r="U3454" s="1">
        <f t="shared" si="267"/>
        <v>1151703</v>
      </c>
      <c r="V3454" s="4">
        <f t="shared" si="268"/>
        <v>536293.18149382982</v>
      </c>
      <c r="W3454" s="1" t="str">
        <f t="shared" si="269"/>
        <v>Favourable</v>
      </c>
    </row>
    <row r="3455" spans="1:23" x14ac:dyDescent="0.25">
      <c r="A3455" s="1"/>
      <c r="B3455" s="1"/>
      <c r="C3455" s="1"/>
      <c r="D3455" s="1"/>
      <c r="E3455" s="1" t="s">
        <v>8170</v>
      </c>
      <c r="F3455" s="2">
        <v>44244</v>
      </c>
      <c r="G3455" s="3">
        <v>10399</v>
      </c>
      <c r="H3455" s="1"/>
      <c r="I3455" s="1"/>
      <c r="J3455" s="1" t="s">
        <v>9322</v>
      </c>
      <c r="K3455" s="2">
        <v>45266</v>
      </c>
      <c r="L3455" s="1" t="s">
        <v>4207</v>
      </c>
      <c r="M3455" s="1" t="str">
        <f t="shared" si="265"/>
        <v>Social Services</v>
      </c>
      <c r="N3455" s="1" t="s">
        <v>4205</v>
      </c>
      <c r="O3455" s="1" t="s">
        <v>4259</v>
      </c>
      <c r="P3455" s="1">
        <v>7744</v>
      </c>
      <c r="Q3455" s="1">
        <v>2389893</v>
      </c>
      <c r="R3455" s="1">
        <f t="shared" si="266"/>
        <v>0</v>
      </c>
      <c r="S3455" s="4">
        <v>877101.32762675837</v>
      </c>
      <c r="T3455" s="4">
        <v>220203.75087315534</v>
      </c>
      <c r="U3455" s="1">
        <f t="shared" si="267"/>
        <v>2389893</v>
      </c>
      <c r="V3455" s="4">
        <f t="shared" si="268"/>
        <v>1292587.9215000863</v>
      </c>
      <c r="W3455" s="1" t="str">
        <f t="shared" si="269"/>
        <v>Favourable</v>
      </c>
    </row>
    <row r="3456" spans="1:23" x14ac:dyDescent="0.25">
      <c r="A3456" s="1"/>
      <c r="B3456" s="1"/>
      <c r="C3456" s="1"/>
      <c r="D3456" s="1"/>
      <c r="E3456" s="1" t="s">
        <v>9323</v>
      </c>
      <c r="F3456" s="2">
        <v>45307</v>
      </c>
      <c r="G3456" s="3">
        <v>58188</v>
      </c>
      <c r="H3456" s="1"/>
      <c r="I3456" s="1"/>
      <c r="J3456" s="1" t="s">
        <v>7643</v>
      </c>
      <c r="K3456" s="2">
        <v>43986</v>
      </c>
      <c r="L3456" s="1" t="s">
        <v>4238</v>
      </c>
      <c r="M3456" s="1" t="str">
        <f t="shared" si="265"/>
        <v>Education</v>
      </c>
      <c r="N3456" s="1" t="s">
        <v>4222</v>
      </c>
      <c r="O3456" s="1" t="s">
        <v>4241</v>
      </c>
      <c r="P3456" s="1">
        <v>7361</v>
      </c>
      <c r="Q3456" s="1">
        <v>265251</v>
      </c>
      <c r="R3456" s="1">
        <f t="shared" si="266"/>
        <v>25666</v>
      </c>
      <c r="S3456" s="4">
        <v>134036.64179162192</v>
      </c>
      <c r="T3456" s="4">
        <v>71936.922226563693</v>
      </c>
      <c r="U3456" s="1">
        <f t="shared" si="267"/>
        <v>239585</v>
      </c>
      <c r="V3456" s="4">
        <f t="shared" si="268"/>
        <v>59277.4359818144</v>
      </c>
      <c r="W3456" s="1" t="str">
        <f t="shared" si="269"/>
        <v>Favourable</v>
      </c>
    </row>
    <row r="3457" spans="1:23" x14ac:dyDescent="0.25">
      <c r="A3457" s="1"/>
      <c r="B3457" s="1"/>
      <c r="C3457" s="1"/>
      <c r="D3457" s="1"/>
      <c r="E3457" s="1" t="s">
        <v>6912</v>
      </c>
      <c r="F3457" s="2">
        <v>44096</v>
      </c>
      <c r="G3457" s="3">
        <v>32201</v>
      </c>
      <c r="H3457" s="1"/>
      <c r="I3457" s="1"/>
      <c r="J3457" s="1" t="s">
        <v>9324</v>
      </c>
      <c r="K3457" s="2">
        <v>44409</v>
      </c>
      <c r="L3457" s="1" t="s">
        <v>4200</v>
      </c>
      <c r="M3457" s="1" t="str">
        <f t="shared" si="265"/>
        <v>Social Services</v>
      </c>
      <c r="N3457" s="1" t="s">
        <v>4210</v>
      </c>
      <c r="O3457" s="1" t="s">
        <v>4206</v>
      </c>
      <c r="P3457" s="1">
        <v>7510</v>
      </c>
      <c r="Q3457" s="1">
        <v>2054790</v>
      </c>
      <c r="R3457" s="1">
        <f t="shared" si="266"/>
        <v>56153</v>
      </c>
      <c r="S3457" s="4">
        <v>1775898.1993246693</v>
      </c>
      <c r="T3457" s="4">
        <v>652118.9363954087</v>
      </c>
      <c r="U3457" s="1">
        <f t="shared" si="267"/>
        <v>1998637</v>
      </c>
      <c r="V3457" s="4">
        <f t="shared" si="268"/>
        <v>-373227.1357200779</v>
      </c>
      <c r="W3457" s="1" t="str">
        <f t="shared" si="269"/>
        <v>Adverse</v>
      </c>
    </row>
    <row r="3458" spans="1:23" x14ac:dyDescent="0.25">
      <c r="A3458" s="1"/>
      <c r="B3458" s="1"/>
      <c r="C3458" s="1"/>
      <c r="D3458" s="1"/>
      <c r="E3458" s="1" t="s">
        <v>7673</v>
      </c>
      <c r="F3458" s="2">
        <v>44106</v>
      </c>
      <c r="G3458" s="3">
        <v>50535</v>
      </c>
      <c r="H3458" s="1"/>
      <c r="I3458" s="1"/>
      <c r="J3458" s="1" t="s">
        <v>8232</v>
      </c>
      <c r="K3458" s="2">
        <v>45314</v>
      </c>
      <c r="L3458" s="1" t="s">
        <v>4238</v>
      </c>
      <c r="M3458" s="1" t="str">
        <f t="shared" si="265"/>
        <v>Education</v>
      </c>
      <c r="N3458" s="1" t="s">
        <v>4205</v>
      </c>
      <c r="O3458" s="1" t="s">
        <v>4211</v>
      </c>
      <c r="P3458" s="1">
        <v>7007</v>
      </c>
      <c r="Q3458" s="1">
        <v>2400467</v>
      </c>
      <c r="R3458" s="1">
        <f t="shared" si="266"/>
        <v>52576</v>
      </c>
      <c r="S3458" s="4">
        <v>1642028.8624771438</v>
      </c>
      <c r="T3458" s="4">
        <v>460541.71429925755</v>
      </c>
      <c r="U3458" s="1">
        <f t="shared" si="267"/>
        <v>2347891</v>
      </c>
      <c r="V3458" s="4">
        <f t="shared" si="268"/>
        <v>297896.42322359886</v>
      </c>
      <c r="W3458" s="1" t="str">
        <f t="shared" si="269"/>
        <v>Favourable</v>
      </c>
    </row>
    <row r="3459" spans="1:23" x14ac:dyDescent="0.25">
      <c r="A3459" s="1"/>
      <c r="B3459" s="1"/>
      <c r="C3459" s="1"/>
      <c r="D3459" s="1"/>
      <c r="E3459" s="1" t="s">
        <v>8750</v>
      </c>
      <c r="F3459" s="2">
        <v>44586</v>
      </c>
      <c r="G3459" s="3">
        <v>55375</v>
      </c>
      <c r="H3459" s="1"/>
      <c r="I3459" s="1"/>
      <c r="J3459" s="1" t="s">
        <v>9042</v>
      </c>
      <c r="K3459" s="2">
        <v>44855</v>
      </c>
      <c r="L3459" s="1" t="s">
        <v>4207</v>
      </c>
      <c r="M3459" s="1" t="str">
        <f t="shared" ref="M3459:M3522" si="270">INDEX($A:$B,MATCH($L3459,$A:$A,0),2)</f>
        <v>Social Services</v>
      </c>
      <c r="N3459" s="1" t="s">
        <v>4205</v>
      </c>
      <c r="O3459" s="1" t="s">
        <v>4259</v>
      </c>
      <c r="P3459" s="1">
        <v>8980</v>
      </c>
      <c r="Q3459" s="1">
        <v>947285</v>
      </c>
      <c r="R3459" s="1">
        <f t="shared" ref="R3459:R3522" si="271">_xlfn.XLOOKUP($J3459,$E:$E,$G:$G,0,0,1)</f>
        <v>32458</v>
      </c>
      <c r="S3459" s="4">
        <v>185809.0158454912</v>
      </c>
      <c r="T3459" s="4">
        <v>119086.06972226423</v>
      </c>
      <c r="U3459" s="1">
        <f t="shared" ref="U3459:U3522" si="272">Q3459-R3459</f>
        <v>914827</v>
      </c>
      <c r="V3459" s="4">
        <f t="shared" ref="V3459:V3522" si="273">Q3459-(S3459+T3459)</f>
        <v>642389.91443224461</v>
      </c>
      <c r="W3459" s="1" t="str">
        <f t="shared" ref="W3459:W3522" si="274">IF(V3459&gt;=0,"Favourable","Adverse")</f>
        <v>Favourable</v>
      </c>
    </row>
    <row r="3460" spans="1:23" x14ac:dyDescent="0.25">
      <c r="A3460" s="1"/>
      <c r="B3460" s="1"/>
      <c r="C3460" s="1"/>
      <c r="D3460" s="1"/>
      <c r="E3460" s="1" t="s">
        <v>8802</v>
      </c>
      <c r="F3460" s="2">
        <v>45216</v>
      </c>
      <c r="G3460" s="3">
        <v>18954</v>
      </c>
      <c r="H3460" s="1"/>
      <c r="I3460" s="1"/>
      <c r="J3460" s="1" t="s">
        <v>9325</v>
      </c>
      <c r="K3460" s="2">
        <v>44596</v>
      </c>
      <c r="L3460" s="1" t="s">
        <v>4207</v>
      </c>
      <c r="M3460" s="1" t="str">
        <f t="shared" si="270"/>
        <v>Social Services</v>
      </c>
      <c r="N3460" s="1" t="s">
        <v>4210</v>
      </c>
      <c r="O3460" s="1" t="s">
        <v>4276</v>
      </c>
      <c r="P3460" s="1">
        <v>6139</v>
      </c>
      <c r="Q3460" s="1">
        <v>844356</v>
      </c>
      <c r="R3460" s="1">
        <f t="shared" si="271"/>
        <v>0</v>
      </c>
      <c r="S3460" s="4">
        <v>364954.23763005628</v>
      </c>
      <c r="T3460" s="4">
        <v>33133.149228304545</v>
      </c>
      <c r="U3460" s="1">
        <f t="shared" si="272"/>
        <v>844356</v>
      </c>
      <c r="V3460" s="4">
        <f t="shared" si="273"/>
        <v>446268.61314163916</v>
      </c>
      <c r="W3460" s="1" t="str">
        <f t="shared" si="274"/>
        <v>Favourable</v>
      </c>
    </row>
    <row r="3461" spans="1:23" x14ac:dyDescent="0.25">
      <c r="A3461" s="1"/>
      <c r="B3461" s="1"/>
      <c r="C3461" s="1"/>
      <c r="D3461" s="1"/>
      <c r="E3461" s="1" t="s">
        <v>5342</v>
      </c>
      <c r="F3461" s="2">
        <v>45182</v>
      </c>
      <c r="G3461" s="3">
        <v>35992</v>
      </c>
      <c r="H3461" s="1"/>
      <c r="I3461" s="1"/>
      <c r="J3461" s="1" t="s">
        <v>9326</v>
      </c>
      <c r="K3461" s="2">
        <v>45275</v>
      </c>
      <c r="L3461" s="1" t="s">
        <v>4238</v>
      </c>
      <c r="M3461" s="1" t="str">
        <f t="shared" si="270"/>
        <v>Education</v>
      </c>
      <c r="N3461" s="1" t="s">
        <v>4205</v>
      </c>
      <c r="O3461" s="1" t="s">
        <v>4438</v>
      </c>
      <c r="P3461" s="1">
        <v>5684</v>
      </c>
      <c r="Q3461" s="1">
        <v>363824</v>
      </c>
      <c r="R3461" s="1">
        <f t="shared" si="271"/>
        <v>0</v>
      </c>
      <c r="S3461" s="4">
        <v>294466.20002318715</v>
      </c>
      <c r="T3461" s="4">
        <v>80504.182762563389</v>
      </c>
      <c r="U3461" s="1">
        <f t="shared" si="272"/>
        <v>363824</v>
      </c>
      <c r="V3461" s="4">
        <f t="shared" si="273"/>
        <v>-11146.382785750553</v>
      </c>
      <c r="W3461" s="1" t="str">
        <f t="shared" si="274"/>
        <v>Adverse</v>
      </c>
    </row>
    <row r="3462" spans="1:23" x14ac:dyDescent="0.25">
      <c r="A3462" s="1"/>
      <c r="B3462" s="1"/>
      <c r="C3462" s="1"/>
      <c r="D3462" s="1"/>
      <c r="E3462" s="1" t="s">
        <v>9327</v>
      </c>
      <c r="F3462" s="2">
        <v>45304</v>
      </c>
      <c r="G3462" s="3">
        <v>15543</v>
      </c>
      <c r="H3462" s="1"/>
      <c r="I3462" s="1"/>
      <c r="J3462" s="1" t="s">
        <v>5747</v>
      </c>
      <c r="K3462" s="2">
        <v>44854</v>
      </c>
      <c r="L3462" s="1" t="s">
        <v>4238</v>
      </c>
      <c r="M3462" s="1" t="str">
        <f t="shared" si="270"/>
        <v>Education</v>
      </c>
      <c r="N3462" s="1" t="s">
        <v>4222</v>
      </c>
      <c r="O3462" s="1" t="s">
        <v>4250</v>
      </c>
      <c r="P3462" s="1">
        <v>8484</v>
      </c>
      <c r="Q3462" s="1">
        <v>1392347</v>
      </c>
      <c r="R3462" s="1">
        <f t="shared" si="271"/>
        <v>50490</v>
      </c>
      <c r="S3462" s="4">
        <v>1066187.0394632721</v>
      </c>
      <c r="T3462" s="4">
        <v>277533.84081912623</v>
      </c>
      <c r="U3462" s="1">
        <f t="shared" si="272"/>
        <v>1341857</v>
      </c>
      <c r="V3462" s="4">
        <f t="shared" si="273"/>
        <v>48626.119717601687</v>
      </c>
      <c r="W3462" s="1" t="str">
        <f t="shared" si="274"/>
        <v>Favourable</v>
      </c>
    </row>
    <row r="3463" spans="1:23" x14ac:dyDescent="0.25">
      <c r="A3463" s="1"/>
      <c r="B3463" s="1"/>
      <c r="C3463" s="1"/>
      <c r="D3463" s="1"/>
      <c r="E3463" s="1" t="s">
        <v>9328</v>
      </c>
      <c r="F3463" s="2">
        <v>45396</v>
      </c>
      <c r="G3463" s="3">
        <v>17728</v>
      </c>
      <c r="H3463" s="1"/>
      <c r="I3463" s="1"/>
      <c r="J3463" s="1" t="s">
        <v>9329</v>
      </c>
      <c r="K3463" s="2">
        <v>44240</v>
      </c>
      <c r="L3463" s="1" t="s">
        <v>4238</v>
      </c>
      <c r="M3463" s="1" t="str">
        <f t="shared" si="270"/>
        <v>Education</v>
      </c>
      <c r="N3463" s="1" t="s">
        <v>4210</v>
      </c>
      <c r="O3463" s="1" t="s">
        <v>4358</v>
      </c>
      <c r="P3463" s="1">
        <v>9216</v>
      </c>
      <c r="Q3463" s="1">
        <v>2157788</v>
      </c>
      <c r="R3463" s="1">
        <f t="shared" si="271"/>
        <v>22718</v>
      </c>
      <c r="S3463" s="4">
        <v>825438.95686725026</v>
      </c>
      <c r="T3463" s="4">
        <v>165937.05911838508</v>
      </c>
      <c r="U3463" s="1">
        <f t="shared" si="272"/>
        <v>2135070</v>
      </c>
      <c r="V3463" s="4">
        <f t="shared" si="273"/>
        <v>1166411.9840143647</v>
      </c>
      <c r="W3463" s="1" t="str">
        <f t="shared" si="274"/>
        <v>Favourable</v>
      </c>
    </row>
    <row r="3464" spans="1:23" x14ac:dyDescent="0.25">
      <c r="A3464" s="1"/>
      <c r="B3464" s="1"/>
      <c r="C3464" s="1"/>
      <c r="D3464" s="1"/>
      <c r="E3464" s="1" t="s">
        <v>7124</v>
      </c>
      <c r="F3464" s="2">
        <v>43953</v>
      </c>
      <c r="G3464" s="3">
        <v>57028</v>
      </c>
      <c r="H3464" s="1"/>
      <c r="I3464" s="1"/>
      <c r="J3464" s="1" t="s">
        <v>6828</v>
      </c>
      <c r="K3464" s="2">
        <v>44860</v>
      </c>
      <c r="L3464" s="1" t="s">
        <v>4207</v>
      </c>
      <c r="M3464" s="1" t="str">
        <f t="shared" si="270"/>
        <v>Social Services</v>
      </c>
      <c r="N3464" s="1" t="s">
        <v>4222</v>
      </c>
      <c r="O3464" s="1" t="s">
        <v>4237</v>
      </c>
      <c r="P3464" s="1">
        <v>7218</v>
      </c>
      <c r="Q3464" s="1">
        <v>2307490</v>
      </c>
      <c r="R3464" s="1">
        <f t="shared" si="271"/>
        <v>47456</v>
      </c>
      <c r="S3464" s="4">
        <v>1661032.4232222033</v>
      </c>
      <c r="T3464" s="4">
        <v>230053.99325348262</v>
      </c>
      <c r="U3464" s="1">
        <f t="shared" si="272"/>
        <v>2260034</v>
      </c>
      <c r="V3464" s="4">
        <f t="shared" si="273"/>
        <v>416403.58352431422</v>
      </c>
      <c r="W3464" s="1" t="str">
        <f t="shared" si="274"/>
        <v>Favourable</v>
      </c>
    </row>
    <row r="3465" spans="1:23" x14ac:dyDescent="0.25">
      <c r="A3465" s="1"/>
      <c r="B3465" s="1"/>
      <c r="C3465" s="1"/>
      <c r="D3465" s="1"/>
      <c r="E3465" s="1" t="s">
        <v>9330</v>
      </c>
      <c r="F3465" s="2">
        <v>43946</v>
      </c>
      <c r="G3465" s="3">
        <v>56142</v>
      </c>
      <c r="H3465" s="1"/>
      <c r="I3465" s="1"/>
      <c r="J3465" s="1" t="s">
        <v>5016</v>
      </c>
      <c r="K3465" s="2">
        <v>44036</v>
      </c>
      <c r="L3465" s="1" t="s">
        <v>4207</v>
      </c>
      <c r="M3465" s="1" t="str">
        <f t="shared" si="270"/>
        <v>Social Services</v>
      </c>
      <c r="N3465" s="1" t="s">
        <v>4210</v>
      </c>
      <c r="O3465" s="1" t="s">
        <v>4237</v>
      </c>
      <c r="P3465" s="1">
        <v>6019</v>
      </c>
      <c r="Q3465" s="1">
        <v>1412823</v>
      </c>
      <c r="R3465" s="1">
        <f t="shared" si="271"/>
        <v>66255</v>
      </c>
      <c r="S3465" s="4">
        <v>346153.1835552078</v>
      </c>
      <c r="T3465" s="4">
        <v>335818.90369731141</v>
      </c>
      <c r="U3465" s="1">
        <f t="shared" si="272"/>
        <v>1346568</v>
      </c>
      <c r="V3465" s="4">
        <f t="shared" si="273"/>
        <v>730850.91274748079</v>
      </c>
      <c r="W3465" s="1" t="str">
        <f t="shared" si="274"/>
        <v>Favourable</v>
      </c>
    </row>
    <row r="3466" spans="1:23" x14ac:dyDescent="0.25">
      <c r="A3466" s="1"/>
      <c r="B3466" s="1"/>
      <c r="C3466" s="1"/>
      <c r="D3466" s="1"/>
      <c r="E3466" s="1" t="s">
        <v>9331</v>
      </c>
      <c r="F3466" s="2">
        <v>44051</v>
      </c>
      <c r="G3466" s="3">
        <v>18619</v>
      </c>
      <c r="H3466" s="1"/>
      <c r="I3466" s="1"/>
      <c r="J3466" s="1" t="s">
        <v>9332</v>
      </c>
      <c r="K3466" s="2">
        <v>44802</v>
      </c>
      <c r="L3466" s="1" t="s">
        <v>4207</v>
      </c>
      <c r="M3466" s="1" t="str">
        <f t="shared" si="270"/>
        <v>Social Services</v>
      </c>
      <c r="N3466" s="1" t="s">
        <v>4205</v>
      </c>
      <c r="O3466" s="1" t="s">
        <v>4289</v>
      </c>
      <c r="P3466" s="1">
        <v>9380</v>
      </c>
      <c r="Q3466" s="1">
        <v>1522185</v>
      </c>
      <c r="R3466" s="1">
        <f t="shared" si="271"/>
        <v>0</v>
      </c>
      <c r="S3466" s="4">
        <v>584635.14800562721</v>
      </c>
      <c r="T3466" s="4">
        <v>306059.14577235153</v>
      </c>
      <c r="U3466" s="1">
        <f t="shared" si="272"/>
        <v>1522185</v>
      </c>
      <c r="V3466" s="4">
        <f t="shared" si="273"/>
        <v>631490.70622202125</v>
      </c>
      <c r="W3466" s="1" t="str">
        <f t="shared" si="274"/>
        <v>Favourable</v>
      </c>
    </row>
    <row r="3467" spans="1:23" x14ac:dyDescent="0.25">
      <c r="A3467" s="1"/>
      <c r="B3467" s="1"/>
      <c r="C3467" s="1"/>
      <c r="D3467" s="1"/>
      <c r="E3467" s="1" t="s">
        <v>9333</v>
      </c>
      <c r="F3467" s="2">
        <v>44550</v>
      </c>
      <c r="G3467" s="3">
        <v>45994</v>
      </c>
      <c r="H3467" s="1"/>
      <c r="I3467" s="1"/>
      <c r="J3467" s="1" t="s">
        <v>9152</v>
      </c>
      <c r="K3467" s="2">
        <v>44386</v>
      </c>
      <c r="L3467" s="1" t="s">
        <v>4207</v>
      </c>
      <c r="M3467" s="1" t="str">
        <f t="shared" si="270"/>
        <v>Social Services</v>
      </c>
      <c r="N3467" s="1" t="s">
        <v>4222</v>
      </c>
      <c r="O3467" s="1" t="s">
        <v>4264</v>
      </c>
      <c r="P3467" s="1">
        <v>5667</v>
      </c>
      <c r="Q3467" s="1">
        <v>1238590</v>
      </c>
      <c r="R3467" s="1">
        <f t="shared" si="271"/>
        <v>31943</v>
      </c>
      <c r="S3467" s="4">
        <v>463777.4315012389</v>
      </c>
      <c r="T3467" s="4">
        <v>116330.99366666592</v>
      </c>
      <c r="U3467" s="1">
        <f t="shared" si="272"/>
        <v>1206647</v>
      </c>
      <c r="V3467" s="4">
        <f t="shared" si="273"/>
        <v>658481.57483209518</v>
      </c>
      <c r="W3467" s="1" t="str">
        <f t="shared" si="274"/>
        <v>Favourable</v>
      </c>
    </row>
    <row r="3468" spans="1:23" x14ac:dyDescent="0.25">
      <c r="A3468" s="1"/>
      <c r="B3468" s="1"/>
      <c r="C3468" s="1"/>
      <c r="D3468" s="1"/>
      <c r="E3468" s="1" t="s">
        <v>9334</v>
      </c>
      <c r="F3468" s="2">
        <v>44687</v>
      </c>
      <c r="G3468" s="3">
        <v>44773</v>
      </c>
      <c r="H3468" s="1"/>
      <c r="I3468" s="1"/>
      <c r="J3468" s="1" t="s">
        <v>4893</v>
      </c>
      <c r="K3468" s="2">
        <v>44584</v>
      </c>
      <c r="L3468" s="1" t="s">
        <v>4200</v>
      </c>
      <c r="M3468" s="1" t="str">
        <f t="shared" si="270"/>
        <v>Social Services</v>
      </c>
      <c r="N3468" s="1" t="s">
        <v>4210</v>
      </c>
      <c r="O3468" s="1" t="s">
        <v>4237</v>
      </c>
      <c r="P3468" s="1">
        <v>6405</v>
      </c>
      <c r="Q3468" s="1">
        <v>1434105</v>
      </c>
      <c r="R3468" s="1">
        <f t="shared" si="271"/>
        <v>73912</v>
      </c>
      <c r="S3468" s="4">
        <v>245852.72753100551</v>
      </c>
      <c r="T3468" s="4">
        <v>183818.11595534731</v>
      </c>
      <c r="U3468" s="1">
        <f t="shared" si="272"/>
        <v>1360193</v>
      </c>
      <c r="V3468" s="4">
        <f t="shared" si="273"/>
        <v>1004434.1565136472</v>
      </c>
      <c r="W3468" s="1" t="str">
        <f t="shared" si="274"/>
        <v>Favourable</v>
      </c>
    </row>
    <row r="3469" spans="1:23" x14ac:dyDescent="0.25">
      <c r="A3469" s="1"/>
      <c r="B3469" s="1"/>
      <c r="C3469" s="1"/>
      <c r="D3469" s="1"/>
      <c r="E3469" s="1" t="s">
        <v>8574</v>
      </c>
      <c r="F3469" s="2">
        <v>44412</v>
      </c>
      <c r="G3469" s="3">
        <v>42962</v>
      </c>
      <c r="H3469" s="1"/>
      <c r="I3469" s="1"/>
      <c r="J3469" s="1" t="s">
        <v>9335</v>
      </c>
      <c r="K3469" s="2">
        <v>44553</v>
      </c>
      <c r="L3469" s="1" t="s">
        <v>4227</v>
      </c>
      <c r="M3469" s="1" t="str">
        <f t="shared" si="270"/>
        <v>Infrastructure</v>
      </c>
      <c r="N3469" s="1" t="s">
        <v>4210</v>
      </c>
      <c r="O3469" s="1" t="s">
        <v>4211</v>
      </c>
      <c r="P3469" s="1">
        <v>6716</v>
      </c>
      <c r="Q3469" s="1">
        <v>388603</v>
      </c>
      <c r="R3469" s="1">
        <f t="shared" si="271"/>
        <v>0</v>
      </c>
      <c r="S3469" s="4">
        <v>137163.5429868144</v>
      </c>
      <c r="T3469" s="4">
        <v>55245.947406531923</v>
      </c>
      <c r="U3469" s="1">
        <f t="shared" si="272"/>
        <v>388603</v>
      </c>
      <c r="V3469" s="4">
        <f t="shared" si="273"/>
        <v>196193.50960665368</v>
      </c>
      <c r="W3469" s="1" t="str">
        <f t="shared" si="274"/>
        <v>Favourable</v>
      </c>
    </row>
    <row r="3470" spans="1:23" x14ac:dyDescent="0.25">
      <c r="A3470" s="1"/>
      <c r="B3470" s="1"/>
      <c r="C3470" s="1"/>
      <c r="D3470" s="1"/>
      <c r="E3470" s="1" t="s">
        <v>9336</v>
      </c>
      <c r="F3470" s="2">
        <v>44896</v>
      </c>
      <c r="G3470" s="3">
        <v>40109</v>
      </c>
      <c r="H3470" s="1"/>
      <c r="I3470" s="1"/>
      <c r="J3470" s="1" t="s">
        <v>4507</v>
      </c>
      <c r="K3470" s="2">
        <v>44897</v>
      </c>
      <c r="L3470" s="1" t="s">
        <v>4207</v>
      </c>
      <c r="M3470" s="1" t="str">
        <f t="shared" si="270"/>
        <v>Social Services</v>
      </c>
      <c r="N3470" s="1" t="s">
        <v>4222</v>
      </c>
      <c r="O3470" s="1" t="s">
        <v>4314</v>
      </c>
      <c r="P3470" s="1">
        <v>7779</v>
      </c>
      <c r="Q3470" s="1">
        <v>948354</v>
      </c>
      <c r="R3470" s="1">
        <f t="shared" si="271"/>
        <v>88601</v>
      </c>
      <c r="S3470" s="4">
        <v>726820.66090632346</v>
      </c>
      <c r="T3470" s="4">
        <v>298113.19836087729</v>
      </c>
      <c r="U3470" s="1">
        <f t="shared" si="272"/>
        <v>859753</v>
      </c>
      <c r="V3470" s="4">
        <f t="shared" si="273"/>
        <v>-76579.859267200809</v>
      </c>
      <c r="W3470" s="1" t="str">
        <f t="shared" si="274"/>
        <v>Adverse</v>
      </c>
    </row>
    <row r="3471" spans="1:23" x14ac:dyDescent="0.25">
      <c r="A3471" s="1"/>
      <c r="B3471" s="1"/>
      <c r="C3471" s="1"/>
      <c r="D3471" s="1"/>
      <c r="E3471" s="1" t="s">
        <v>4829</v>
      </c>
      <c r="F3471" s="2">
        <v>43971</v>
      </c>
      <c r="G3471" s="3">
        <v>55312</v>
      </c>
      <c r="H3471" s="1"/>
      <c r="I3471" s="1"/>
      <c r="J3471" s="1" t="s">
        <v>4860</v>
      </c>
      <c r="K3471" s="2">
        <v>44694</v>
      </c>
      <c r="L3471" s="1" t="s">
        <v>4200</v>
      </c>
      <c r="M3471" s="1" t="str">
        <f t="shared" si="270"/>
        <v>Social Services</v>
      </c>
      <c r="N3471" s="1" t="s">
        <v>4205</v>
      </c>
      <c r="O3471" s="1" t="s">
        <v>4314</v>
      </c>
      <c r="P3471" s="1">
        <v>7454</v>
      </c>
      <c r="Q3471" s="1">
        <v>1247383</v>
      </c>
      <c r="R3471" s="1">
        <f t="shared" si="271"/>
        <v>80076</v>
      </c>
      <c r="S3471" s="4">
        <v>4566.6081852359657</v>
      </c>
      <c r="T3471" s="4">
        <v>325826.74835393287</v>
      </c>
      <c r="U3471" s="1">
        <f t="shared" si="272"/>
        <v>1167307</v>
      </c>
      <c r="V3471" s="4">
        <f t="shared" si="273"/>
        <v>916989.64346083114</v>
      </c>
      <c r="W3471" s="1" t="str">
        <f t="shared" si="274"/>
        <v>Favourable</v>
      </c>
    </row>
    <row r="3472" spans="1:23" x14ac:dyDescent="0.25">
      <c r="A3472" s="1"/>
      <c r="B3472" s="1"/>
      <c r="C3472" s="1"/>
      <c r="D3472" s="1"/>
      <c r="E3472" s="1" t="s">
        <v>6545</v>
      </c>
      <c r="F3472" s="2">
        <v>44836</v>
      </c>
      <c r="G3472" s="3">
        <v>10039</v>
      </c>
      <c r="H3472" s="1"/>
      <c r="I3472" s="1"/>
      <c r="J3472" s="1" t="s">
        <v>7830</v>
      </c>
      <c r="K3472" s="2">
        <v>44458</v>
      </c>
      <c r="L3472" s="1" t="s">
        <v>4200</v>
      </c>
      <c r="M3472" s="1" t="str">
        <f t="shared" si="270"/>
        <v>Social Services</v>
      </c>
      <c r="N3472" s="1" t="s">
        <v>4210</v>
      </c>
      <c r="O3472" s="1" t="s">
        <v>4253</v>
      </c>
      <c r="P3472" s="1">
        <v>8373</v>
      </c>
      <c r="Q3472" s="1">
        <v>1911858</v>
      </c>
      <c r="R3472" s="1">
        <f t="shared" si="271"/>
        <v>12834</v>
      </c>
      <c r="S3472" s="4">
        <v>681512.34295761003</v>
      </c>
      <c r="T3472" s="4">
        <v>455571.57925314247</v>
      </c>
      <c r="U3472" s="1">
        <f t="shared" si="272"/>
        <v>1899024</v>
      </c>
      <c r="V3472" s="4">
        <f t="shared" si="273"/>
        <v>774774.0777892475</v>
      </c>
      <c r="W3472" s="1" t="str">
        <f t="shared" si="274"/>
        <v>Favourable</v>
      </c>
    </row>
    <row r="3473" spans="1:23" x14ac:dyDescent="0.25">
      <c r="A3473" s="1"/>
      <c r="B3473" s="1"/>
      <c r="C3473" s="1"/>
      <c r="D3473" s="1"/>
      <c r="E3473" s="1" t="s">
        <v>9257</v>
      </c>
      <c r="F3473" s="2">
        <v>44302</v>
      </c>
      <c r="G3473" s="3">
        <v>25815</v>
      </c>
      <c r="H3473" s="1"/>
      <c r="I3473" s="1"/>
      <c r="J3473" s="1" t="s">
        <v>9337</v>
      </c>
      <c r="K3473" s="2">
        <v>44778</v>
      </c>
      <c r="L3473" s="1" t="s">
        <v>4200</v>
      </c>
      <c r="M3473" s="1" t="str">
        <f t="shared" si="270"/>
        <v>Social Services</v>
      </c>
      <c r="N3473" s="1" t="s">
        <v>4210</v>
      </c>
      <c r="O3473" s="1" t="s">
        <v>4438</v>
      </c>
      <c r="P3473" s="1">
        <v>8613</v>
      </c>
      <c r="Q3473" s="1">
        <v>2164315</v>
      </c>
      <c r="R3473" s="1">
        <f t="shared" si="271"/>
        <v>42088</v>
      </c>
      <c r="S3473" s="4">
        <v>1968913.3838207894</v>
      </c>
      <c r="T3473" s="4">
        <v>325483.83830406779</v>
      </c>
      <c r="U3473" s="1">
        <f t="shared" si="272"/>
        <v>2122227</v>
      </c>
      <c r="V3473" s="4">
        <f t="shared" si="273"/>
        <v>-130082.22212485736</v>
      </c>
      <c r="W3473" s="1" t="str">
        <f t="shared" si="274"/>
        <v>Adverse</v>
      </c>
    </row>
    <row r="3474" spans="1:23" x14ac:dyDescent="0.25">
      <c r="A3474" s="1"/>
      <c r="B3474" s="1"/>
      <c r="C3474" s="1"/>
      <c r="D3474" s="1"/>
      <c r="E3474" s="1" t="s">
        <v>9338</v>
      </c>
      <c r="F3474" s="2">
        <v>45373</v>
      </c>
      <c r="G3474" s="3">
        <v>56211</v>
      </c>
      <c r="H3474" s="1"/>
      <c r="I3474" s="1"/>
      <c r="J3474" s="1" t="s">
        <v>9339</v>
      </c>
      <c r="K3474" s="2">
        <v>44499</v>
      </c>
      <c r="L3474" s="1" t="s">
        <v>4207</v>
      </c>
      <c r="M3474" s="1" t="str">
        <f t="shared" si="270"/>
        <v>Social Services</v>
      </c>
      <c r="N3474" s="1" t="s">
        <v>4222</v>
      </c>
      <c r="O3474" s="1" t="s">
        <v>4330</v>
      </c>
      <c r="P3474" s="1">
        <v>6013</v>
      </c>
      <c r="Q3474" s="1">
        <v>502603</v>
      </c>
      <c r="R3474" s="1">
        <f t="shared" si="271"/>
        <v>0</v>
      </c>
      <c r="S3474" s="4">
        <v>303016.36860207084</v>
      </c>
      <c r="T3474" s="4">
        <v>2572.0229899802016</v>
      </c>
      <c r="U3474" s="1">
        <f t="shared" si="272"/>
        <v>502603</v>
      </c>
      <c r="V3474" s="4">
        <f t="shared" si="273"/>
        <v>197014.60840794898</v>
      </c>
      <c r="W3474" s="1" t="str">
        <f t="shared" si="274"/>
        <v>Favourable</v>
      </c>
    </row>
    <row r="3475" spans="1:23" x14ac:dyDescent="0.25">
      <c r="A3475" s="1"/>
      <c r="B3475" s="1"/>
      <c r="C3475" s="1"/>
      <c r="D3475" s="1"/>
      <c r="E3475" s="1" t="s">
        <v>5229</v>
      </c>
      <c r="F3475" s="2">
        <v>45184</v>
      </c>
      <c r="G3475" s="3">
        <v>16235</v>
      </c>
      <c r="H3475" s="1"/>
      <c r="I3475" s="1"/>
      <c r="J3475" s="1" t="s">
        <v>8683</v>
      </c>
      <c r="K3475" s="2">
        <v>44473</v>
      </c>
      <c r="L3475" s="1" t="s">
        <v>4207</v>
      </c>
      <c r="M3475" s="1" t="str">
        <f t="shared" si="270"/>
        <v>Social Services</v>
      </c>
      <c r="N3475" s="1" t="s">
        <v>4205</v>
      </c>
      <c r="O3475" s="1" t="s">
        <v>4374</v>
      </c>
      <c r="P3475" s="1">
        <v>7693</v>
      </c>
      <c r="Q3475" s="1">
        <v>2439865</v>
      </c>
      <c r="R3475" s="1">
        <f t="shared" si="271"/>
        <v>24655</v>
      </c>
      <c r="S3475" s="4">
        <v>1958349.6493905741</v>
      </c>
      <c r="T3475" s="4">
        <v>452978.2143350704</v>
      </c>
      <c r="U3475" s="1">
        <f t="shared" si="272"/>
        <v>2415210</v>
      </c>
      <c r="V3475" s="4">
        <f t="shared" si="273"/>
        <v>28537.136274355464</v>
      </c>
      <c r="W3475" s="1" t="str">
        <f t="shared" si="274"/>
        <v>Favourable</v>
      </c>
    </row>
    <row r="3476" spans="1:23" x14ac:dyDescent="0.25">
      <c r="A3476" s="1"/>
      <c r="B3476" s="1"/>
      <c r="C3476" s="1"/>
      <c r="D3476" s="1"/>
      <c r="E3476" s="1" t="s">
        <v>9340</v>
      </c>
      <c r="F3476" s="2">
        <v>44528</v>
      </c>
      <c r="G3476" s="3">
        <v>39813</v>
      </c>
      <c r="H3476" s="1"/>
      <c r="I3476" s="1"/>
      <c r="J3476" s="1" t="s">
        <v>8028</v>
      </c>
      <c r="K3476" s="2">
        <v>45395</v>
      </c>
      <c r="L3476" s="1" t="s">
        <v>4238</v>
      </c>
      <c r="M3476" s="1" t="str">
        <f t="shared" si="270"/>
        <v>Education</v>
      </c>
      <c r="N3476" s="1" t="s">
        <v>4210</v>
      </c>
      <c r="O3476" s="1" t="s">
        <v>4270</v>
      </c>
      <c r="P3476" s="1">
        <v>8282</v>
      </c>
      <c r="Q3476" s="1">
        <v>708031</v>
      </c>
      <c r="R3476" s="1">
        <f t="shared" si="271"/>
        <v>38509</v>
      </c>
      <c r="S3476" s="4">
        <v>198666.52582385528</v>
      </c>
      <c r="T3476" s="4">
        <v>77201.921486677529</v>
      </c>
      <c r="U3476" s="1">
        <f t="shared" si="272"/>
        <v>669522</v>
      </c>
      <c r="V3476" s="4">
        <f t="shared" si="273"/>
        <v>432162.55268946721</v>
      </c>
      <c r="W3476" s="1" t="str">
        <f t="shared" si="274"/>
        <v>Favourable</v>
      </c>
    </row>
    <row r="3477" spans="1:23" x14ac:dyDescent="0.25">
      <c r="A3477" s="1"/>
      <c r="B3477" s="1"/>
      <c r="C3477" s="1"/>
      <c r="D3477" s="1"/>
      <c r="E3477" s="1" t="s">
        <v>8708</v>
      </c>
      <c r="F3477" s="2">
        <v>44924</v>
      </c>
      <c r="G3477" s="3">
        <v>22300</v>
      </c>
      <c r="H3477" s="1"/>
      <c r="I3477" s="1"/>
      <c r="J3477" s="1" t="s">
        <v>6248</v>
      </c>
      <c r="K3477" s="2">
        <v>44398</v>
      </c>
      <c r="L3477" s="1" t="s">
        <v>4207</v>
      </c>
      <c r="M3477" s="1" t="str">
        <f t="shared" si="270"/>
        <v>Social Services</v>
      </c>
      <c r="N3477" s="1" t="s">
        <v>4210</v>
      </c>
      <c r="O3477" s="1" t="s">
        <v>4273</v>
      </c>
      <c r="P3477" s="1">
        <v>8620</v>
      </c>
      <c r="Q3477" s="1">
        <v>1298643</v>
      </c>
      <c r="R3477" s="1">
        <f t="shared" si="271"/>
        <v>40862</v>
      </c>
      <c r="S3477" s="4">
        <v>925582.80232077907</v>
      </c>
      <c r="T3477" s="4">
        <v>41970.480075869018</v>
      </c>
      <c r="U3477" s="1">
        <f t="shared" si="272"/>
        <v>1257781</v>
      </c>
      <c r="V3477" s="4">
        <f t="shared" si="273"/>
        <v>331089.71760335192</v>
      </c>
      <c r="W3477" s="1" t="str">
        <f t="shared" si="274"/>
        <v>Favourable</v>
      </c>
    </row>
    <row r="3478" spans="1:23" x14ac:dyDescent="0.25">
      <c r="A3478" s="1"/>
      <c r="B3478" s="1"/>
      <c r="C3478" s="1"/>
      <c r="D3478" s="1"/>
      <c r="E3478" s="1" t="s">
        <v>9341</v>
      </c>
      <c r="F3478" s="2">
        <v>44103</v>
      </c>
      <c r="G3478" s="3">
        <v>57787</v>
      </c>
      <c r="H3478" s="1"/>
      <c r="I3478" s="1"/>
      <c r="J3478" s="1" t="s">
        <v>6411</v>
      </c>
      <c r="K3478" s="2">
        <v>43896</v>
      </c>
      <c r="L3478" s="1" t="s">
        <v>4227</v>
      </c>
      <c r="M3478" s="1" t="str">
        <f t="shared" si="270"/>
        <v>Infrastructure</v>
      </c>
      <c r="N3478" s="1" t="s">
        <v>4210</v>
      </c>
      <c r="O3478" s="1" t="s">
        <v>4438</v>
      </c>
      <c r="P3478" s="1">
        <v>6639</v>
      </c>
      <c r="Q3478" s="1">
        <v>1591088</v>
      </c>
      <c r="R3478" s="1">
        <f t="shared" si="271"/>
        <v>13457</v>
      </c>
      <c r="S3478" s="4">
        <v>630787.30394535605</v>
      </c>
      <c r="T3478" s="4">
        <v>242837.64192046842</v>
      </c>
      <c r="U3478" s="1">
        <f t="shared" si="272"/>
        <v>1577631</v>
      </c>
      <c r="V3478" s="4">
        <f t="shared" si="273"/>
        <v>717463.05413417553</v>
      </c>
      <c r="W3478" s="1" t="str">
        <f t="shared" si="274"/>
        <v>Favourable</v>
      </c>
    </row>
    <row r="3479" spans="1:23" x14ac:dyDescent="0.25">
      <c r="A3479" s="1"/>
      <c r="B3479" s="1"/>
      <c r="C3479" s="1"/>
      <c r="D3479" s="1"/>
      <c r="E3479" s="1" t="s">
        <v>9342</v>
      </c>
      <c r="F3479" s="2">
        <v>44483</v>
      </c>
      <c r="G3479" s="3">
        <v>47001</v>
      </c>
      <c r="H3479" s="1"/>
      <c r="I3479" s="1"/>
      <c r="J3479" s="1" t="s">
        <v>6956</v>
      </c>
      <c r="K3479" s="2">
        <v>45083</v>
      </c>
      <c r="L3479" s="1" t="s">
        <v>4238</v>
      </c>
      <c r="M3479" s="1" t="str">
        <f t="shared" si="270"/>
        <v>Education</v>
      </c>
      <c r="N3479" s="1" t="s">
        <v>4210</v>
      </c>
      <c r="O3479" s="1" t="s">
        <v>4304</v>
      </c>
      <c r="P3479" s="1">
        <v>9333</v>
      </c>
      <c r="Q3479" s="1">
        <v>1019864</v>
      </c>
      <c r="R3479" s="1">
        <f t="shared" si="271"/>
        <v>30585</v>
      </c>
      <c r="S3479" s="4">
        <v>956783.34789484169</v>
      </c>
      <c r="T3479" s="4">
        <v>175299.93736043319</v>
      </c>
      <c r="U3479" s="1">
        <f t="shared" si="272"/>
        <v>989279</v>
      </c>
      <c r="V3479" s="4">
        <f t="shared" si="273"/>
        <v>-112219.28525527497</v>
      </c>
      <c r="W3479" s="1" t="str">
        <f t="shared" si="274"/>
        <v>Adverse</v>
      </c>
    </row>
    <row r="3480" spans="1:23" x14ac:dyDescent="0.25">
      <c r="A3480" s="1"/>
      <c r="B3480" s="1"/>
      <c r="C3480" s="1"/>
      <c r="D3480" s="1"/>
      <c r="E3480" s="1" t="s">
        <v>9343</v>
      </c>
      <c r="F3480" s="2">
        <v>43924</v>
      </c>
      <c r="G3480" s="3">
        <v>32085</v>
      </c>
      <c r="H3480" s="1"/>
      <c r="I3480" s="1"/>
      <c r="J3480" s="1" t="s">
        <v>8237</v>
      </c>
      <c r="K3480" s="2">
        <v>44564</v>
      </c>
      <c r="L3480" s="1" t="s">
        <v>4200</v>
      </c>
      <c r="M3480" s="1" t="str">
        <f t="shared" si="270"/>
        <v>Social Services</v>
      </c>
      <c r="N3480" s="1" t="s">
        <v>4222</v>
      </c>
      <c r="O3480" s="1" t="s">
        <v>4358</v>
      </c>
      <c r="P3480" s="1">
        <v>7098</v>
      </c>
      <c r="Q3480" s="1">
        <v>2081901</v>
      </c>
      <c r="R3480" s="1">
        <f t="shared" si="271"/>
        <v>54021</v>
      </c>
      <c r="S3480" s="4">
        <v>4450.3604481624188</v>
      </c>
      <c r="T3480" s="4">
        <v>547408.27655749337</v>
      </c>
      <c r="U3480" s="1">
        <f t="shared" si="272"/>
        <v>2027880</v>
      </c>
      <c r="V3480" s="4">
        <f t="shared" si="273"/>
        <v>1530042.3629943442</v>
      </c>
      <c r="W3480" s="1" t="str">
        <f t="shared" si="274"/>
        <v>Favourable</v>
      </c>
    </row>
    <row r="3481" spans="1:23" x14ac:dyDescent="0.25">
      <c r="A3481" s="1"/>
      <c r="B3481" s="1"/>
      <c r="C3481" s="1"/>
      <c r="D3481" s="1"/>
      <c r="E3481" s="1" t="s">
        <v>9287</v>
      </c>
      <c r="F3481" s="2">
        <v>44772</v>
      </c>
      <c r="G3481" s="3">
        <v>32859</v>
      </c>
      <c r="H3481" s="1"/>
      <c r="I3481" s="1"/>
      <c r="J3481" s="1" t="s">
        <v>7376</v>
      </c>
      <c r="K3481" s="2">
        <v>44855</v>
      </c>
      <c r="L3481" s="1" t="s">
        <v>4207</v>
      </c>
      <c r="M3481" s="1" t="str">
        <f t="shared" si="270"/>
        <v>Social Services</v>
      </c>
      <c r="N3481" s="1" t="s">
        <v>4205</v>
      </c>
      <c r="O3481" s="1" t="s">
        <v>4311</v>
      </c>
      <c r="P3481" s="1">
        <v>5684</v>
      </c>
      <c r="Q3481" s="1">
        <v>2339259</v>
      </c>
      <c r="R3481" s="1">
        <f t="shared" si="271"/>
        <v>11320</v>
      </c>
      <c r="S3481" s="4">
        <v>241276.08072100318</v>
      </c>
      <c r="T3481" s="4">
        <v>502072.48858735169</v>
      </c>
      <c r="U3481" s="1">
        <f t="shared" si="272"/>
        <v>2327939</v>
      </c>
      <c r="V3481" s="4">
        <f t="shared" si="273"/>
        <v>1595910.430691645</v>
      </c>
      <c r="W3481" s="1" t="str">
        <f t="shared" si="274"/>
        <v>Favourable</v>
      </c>
    </row>
    <row r="3482" spans="1:23" x14ac:dyDescent="0.25">
      <c r="A3482" s="1"/>
      <c r="B3482" s="1"/>
      <c r="C3482" s="1"/>
      <c r="D3482" s="1"/>
      <c r="E3482" s="1" t="s">
        <v>9344</v>
      </c>
      <c r="F3482" s="2">
        <v>44999</v>
      </c>
      <c r="G3482" s="3">
        <v>56178</v>
      </c>
      <c r="H3482" s="1"/>
      <c r="I3482" s="1"/>
      <c r="J3482" s="1" t="s">
        <v>9345</v>
      </c>
      <c r="K3482" s="2">
        <v>43899</v>
      </c>
      <c r="L3482" s="1" t="s">
        <v>4227</v>
      </c>
      <c r="M3482" s="1" t="str">
        <f t="shared" si="270"/>
        <v>Infrastructure</v>
      </c>
      <c r="N3482" s="1" t="s">
        <v>4222</v>
      </c>
      <c r="O3482" s="1" t="s">
        <v>4289</v>
      </c>
      <c r="P3482" s="1">
        <v>6545</v>
      </c>
      <c r="Q3482" s="1">
        <v>637938</v>
      </c>
      <c r="R3482" s="1">
        <f t="shared" si="271"/>
        <v>35995</v>
      </c>
      <c r="S3482" s="4">
        <v>233706.3848981325</v>
      </c>
      <c r="T3482" s="4">
        <v>126547.35719343521</v>
      </c>
      <c r="U3482" s="1">
        <f t="shared" si="272"/>
        <v>601943</v>
      </c>
      <c r="V3482" s="4">
        <f t="shared" si="273"/>
        <v>277684.25790843228</v>
      </c>
      <c r="W3482" s="1" t="str">
        <f t="shared" si="274"/>
        <v>Favourable</v>
      </c>
    </row>
    <row r="3483" spans="1:23" x14ac:dyDescent="0.25">
      <c r="A3483" s="1"/>
      <c r="B3483" s="1"/>
      <c r="C3483" s="1"/>
      <c r="D3483" s="1"/>
      <c r="E3483" s="1" t="s">
        <v>4696</v>
      </c>
      <c r="F3483" s="2">
        <v>44622</v>
      </c>
      <c r="G3483" s="3">
        <v>28714</v>
      </c>
      <c r="H3483" s="1"/>
      <c r="I3483" s="1"/>
      <c r="J3483" s="1" t="s">
        <v>9346</v>
      </c>
      <c r="K3483" s="2">
        <v>44313</v>
      </c>
      <c r="L3483" s="1" t="s">
        <v>4207</v>
      </c>
      <c r="M3483" s="1" t="str">
        <f t="shared" si="270"/>
        <v>Social Services</v>
      </c>
      <c r="N3483" s="1" t="s">
        <v>4205</v>
      </c>
      <c r="O3483" s="1" t="s">
        <v>4289</v>
      </c>
      <c r="P3483" s="1">
        <v>8448</v>
      </c>
      <c r="Q3483" s="1">
        <v>1522804</v>
      </c>
      <c r="R3483" s="1">
        <f t="shared" si="271"/>
        <v>0</v>
      </c>
      <c r="S3483" s="4">
        <v>1137107.7375277281</v>
      </c>
      <c r="T3483" s="4">
        <v>277700.88760831131</v>
      </c>
      <c r="U3483" s="1">
        <f t="shared" si="272"/>
        <v>1522804</v>
      </c>
      <c r="V3483" s="4">
        <f t="shared" si="273"/>
        <v>107995.37486396055</v>
      </c>
      <c r="W3483" s="1" t="str">
        <f t="shared" si="274"/>
        <v>Favourable</v>
      </c>
    </row>
    <row r="3484" spans="1:23" x14ac:dyDescent="0.25">
      <c r="A3484" s="1"/>
      <c r="B3484" s="1"/>
      <c r="C3484" s="1"/>
      <c r="D3484" s="1"/>
      <c r="E3484" s="1" t="s">
        <v>9347</v>
      </c>
      <c r="F3484" s="2">
        <v>44641</v>
      </c>
      <c r="G3484" s="3">
        <v>59917</v>
      </c>
      <c r="H3484" s="1"/>
      <c r="I3484" s="1"/>
      <c r="J3484" s="1" t="s">
        <v>9348</v>
      </c>
      <c r="K3484" s="2">
        <v>44188</v>
      </c>
      <c r="L3484" s="1" t="s">
        <v>4238</v>
      </c>
      <c r="M3484" s="1" t="str">
        <f t="shared" si="270"/>
        <v>Education</v>
      </c>
      <c r="N3484" s="1" t="s">
        <v>4205</v>
      </c>
      <c r="O3484" s="1" t="s">
        <v>4211</v>
      </c>
      <c r="P3484" s="1">
        <v>7690</v>
      </c>
      <c r="Q3484" s="1">
        <v>665983</v>
      </c>
      <c r="R3484" s="1">
        <f t="shared" si="271"/>
        <v>52185</v>
      </c>
      <c r="S3484" s="4">
        <v>147833.28826771723</v>
      </c>
      <c r="T3484" s="4">
        <v>20348.365159832116</v>
      </c>
      <c r="U3484" s="1">
        <f t="shared" si="272"/>
        <v>613798</v>
      </c>
      <c r="V3484" s="4">
        <f t="shared" si="273"/>
        <v>497801.34657245065</v>
      </c>
      <c r="W3484" s="1" t="str">
        <f t="shared" si="274"/>
        <v>Favourable</v>
      </c>
    </row>
    <row r="3485" spans="1:23" x14ac:dyDescent="0.25">
      <c r="A3485" s="1"/>
      <c r="B3485" s="1"/>
      <c r="C3485" s="1"/>
      <c r="D3485" s="1"/>
      <c r="E3485" s="1" t="s">
        <v>6809</v>
      </c>
      <c r="F3485" s="2">
        <v>44156</v>
      </c>
      <c r="G3485" s="3">
        <v>51631</v>
      </c>
      <c r="H3485" s="1"/>
      <c r="I3485" s="1"/>
      <c r="J3485" s="1" t="s">
        <v>9349</v>
      </c>
      <c r="K3485" s="2">
        <v>45239</v>
      </c>
      <c r="L3485" s="1" t="s">
        <v>4238</v>
      </c>
      <c r="M3485" s="1" t="str">
        <f t="shared" si="270"/>
        <v>Education</v>
      </c>
      <c r="N3485" s="1" t="s">
        <v>4210</v>
      </c>
      <c r="O3485" s="1" t="s">
        <v>4223</v>
      </c>
      <c r="P3485" s="1">
        <v>6013</v>
      </c>
      <c r="Q3485" s="1">
        <v>1681911</v>
      </c>
      <c r="R3485" s="1">
        <f t="shared" si="271"/>
        <v>34918</v>
      </c>
      <c r="S3485" s="4">
        <v>1630441.8602265238</v>
      </c>
      <c r="T3485" s="4">
        <v>182002.78522686358</v>
      </c>
      <c r="U3485" s="1">
        <f t="shared" si="272"/>
        <v>1646993</v>
      </c>
      <c r="V3485" s="4">
        <f t="shared" si="273"/>
        <v>-130533.64545338741</v>
      </c>
      <c r="W3485" s="1" t="str">
        <f t="shared" si="274"/>
        <v>Adverse</v>
      </c>
    </row>
    <row r="3486" spans="1:23" x14ac:dyDescent="0.25">
      <c r="A3486" s="1"/>
      <c r="B3486" s="1"/>
      <c r="C3486" s="1"/>
      <c r="D3486" s="1"/>
      <c r="E3486" s="1" t="s">
        <v>8323</v>
      </c>
      <c r="F3486" s="2">
        <v>44744</v>
      </c>
      <c r="G3486" s="3">
        <v>24087</v>
      </c>
      <c r="H3486" s="1"/>
      <c r="I3486" s="1"/>
      <c r="J3486" s="1" t="s">
        <v>9350</v>
      </c>
      <c r="K3486" s="2">
        <v>43862</v>
      </c>
      <c r="L3486" s="1" t="s">
        <v>4200</v>
      </c>
      <c r="M3486" s="1" t="str">
        <f t="shared" si="270"/>
        <v>Social Services</v>
      </c>
      <c r="N3486" s="1" t="s">
        <v>4210</v>
      </c>
      <c r="O3486" s="1" t="s">
        <v>4273</v>
      </c>
      <c r="P3486" s="1">
        <v>9364</v>
      </c>
      <c r="Q3486" s="1">
        <v>957795</v>
      </c>
      <c r="R3486" s="1">
        <f t="shared" si="271"/>
        <v>0</v>
      </c>
      <c r="S3486" s="4">
        <v>277070.15550056618</v>
      </c>
      <c r="T3486" s="4">
        <v>268383.31845144782</v>
      </c>
      <c r="U3486" s="1">
        <f t="shared" si="272"/>
        <v>957795</v>
      </c>
      <c r="V3486" s="4">
        <f t="shared" si="273"/>
        <v>412341.526047986</v>
      </c>
      <c r="W3486" s="1" t="str">
        <f t="shared" si="274"/>
        <v>Favourable</v>
      </c>
    </row>
    <row r="3487" spans="1:23" x14ac:dyDescent="0.25">
      <c r="A3487" s="1"/>
      <c r="B3487" s="1"/>
      <c r="C3487" s="1"/>
      <c r="D3487" s="1"/>
      <c r="E3487" s="1" t="s">
        <v>7700</v>
      </c>
      <c r="F3487" s="2">
        <v>44300</v>
      </c>
      <c r="G3487" s="3">
        <v>32818</v>
      </c>
      <c r="H3487" s="1"/>
      <c r="I3487" s="1"/>
      <c r="J3487" s="1" t="s">
        <v>9351</v>
      </c>
      <c r="K3487" s="2">
        <v>45067</v>
      </c>
      <c r="L3487" s="1" t="s">
        <v>4207</v>
      </c>
      <c r="M3487" s="1" t="str">
        <f t="shared" si="270"/>
        <v>Social Services</v>
      </c>
      <c r="N3487" s="1" t="s">
        <v>4205</v>
      </c>
      <c r="O3487" s="1" t="s">
        <v>4295</v>
      </c>
      <c r="P3487" s="1">
        <v>6767</v>
      </c>
      <c r="Q3487" s="1">
        <v>453513</v>
      </c>
      <c r="R3487" s="1">
        <f t="shared" si="271"/>
        <v>0</v>
      </c>
      <c r="S3487" s="4">
        <v>122073.15652656411</v>
      </c>
      <c r="T3487" s="4">
        <v>70008.973495725353</v>
      </c>
      <c r="U3487" s="1">
        <f t="shared" si="272"/>
        <v>453513</v>
      </c>
      <c r="V3487" s="4">
        <f t="shared" si="273"/>
        <v>261430.86997771054</v>
      </c>
      <c r="W3487" s="1" t="str">
        <f t="shared" si="274"/>
        <v>Favourable</v>
      </c>
    </row>
    <row r="3488" spans="1:23" x14ac:dyDescent="0.25">
      <c r="A3488" s="1"/>
      <c r="B3488" s="1"/>
      <c r="C3488" s="1"/>
      <c r="D3488" s="1"/>
      <c r="E3488" s="1" t="s">
        <v>9352</v>
      </c>
      <c r="F3488" s="2">
        <v>44736</v>
      </c>
      <c r="G3488" s="3">
        <v>40158</v>
      </c>
      <c r="H3488" s="1"/>
      <c r="I3488" s="1"/>
      <c r="J3488" s="1" t="s">
        <v>9353</v>
      </c>
      <c r="K3488" s="2">
        <v>44425</v>
      </c>
      <c r="L3488" s="1" t="s">
        <v>4207</v>
      </c>
      <c r="M3488" s="1" t="str">
        <f t="shared" si="270"/>
        <v>Social Services</v>
      </c>
      <c r="N3488" s="1" t="s">
        <v>4222</v>
      </c>
      <c r="O3488" s="1" t="s">
        <v>4374</v>
      </c>
      <c r="P3488" s="1">
        <v>6771</v>
      </c>
      <c r="Q3488" s="1">
        <v>821995</v>
      </c>
      <c r="R3488" s="1">
        <f t="shared" si="271"/>
        <v>0</v>
      </c>
      <c r="S3488" s="4">
        <v>44995.563967454589</v>
      </c>
      <c r="T3488" s="4">
        <v>196322.80676506119</v>
      </c>
      <c r="U3488" s="1">
        <f t="shared" si="272"/>
        <v>821995</v>
      </c>
      <c r="V3488" s="4">
        <f t="shared" si="273"/>
        <v>580676.62926748418</v>
      </c>
      <c r="W3488" s="1" t="str">
        <f t="shared" si="274"/>
        <v>Favourable</v>
      </c>
    </row>
    <row r="3489" spans="1:23" x14ac:dyDescent="0.25">
      <c r="A3489" s="1"/>
      <c r="B3489" s="1"/>
      <c r="C3489" s="1"/>
      <c r="D3489" s="1"/>
      <c r="E3489" s="1" t="s">
        <v>5319</v>
      </c>
      <c r="F3489" s="2">
        <v>45033</v>
      </c>
      <c r="G3489" s="3">
        <v>59144</v>
      </c>
      <c r="H3489" s="1"/>
      <c r="I3489" s="1"/>
      <c r="J3489" s="1" t="s">
        <v>9354</v>
      </c>
      <c r="K3489" s="2">
        <v>44236</v>
      </c>
      <c r="L3489" s="1" t="s">
        <v>4238</v>
      </c>
      <c r="M3489" s="1" t="str">
        <f t="shared" si="270"/>
        <v>Education</v>
      </c>
      <c r="N3489" s="1" t="s">
        <v>4210</v>
      </c>
      <c r="O3489" s="1" t="s">
        <v>4276</v>
      </c>
      <c r="P3489" s="1">
        <v>7850</v>
      </c>
      <c r="Q3489" s="1">
        <v>348446</v>
      </c>
      <c r="R3489" s="1">
        <f t="shared" si="271"/>
        <v>0</v>
      </c>
      <c r="S3489" s="4">
        <v>9142.0875381280403</v>
      </c>
      <c r="T3489" s="4">
        <v>87270.606533095706</v>
      </c>
      <c r="U3489" s="1">
        <f t="shared" si="272"/>
        <v>348446</v>
      </c>
      <c r="V3489" s="4">
        <f t="shared" si="273"/>
        <v>252033.30592877627</v>
      </c>
      <c r="W3489" s="1" t="str">
        <f t="shared" si="274"/>
        <v>Favourable</v>
      </c>
    </row>
    <row r="3490" spans="1:23" x14ac:dyDescent="0.25">
      <c r="A3490" s="1"/>
      <c r="B3490" s="1"/>
      <c r="C3490" s="1"/>
      <c r="D3490" s="1"/>
      <c r="E3490" s="1" t="s">
        <v>8635</v>
      </c>
      <c r="F3490" s="2">
        <v>45144</v>
      </c>
      <c r="G3490" s="3">
        <v>20860</v>
      </c>
      <c r="H3490" s="1"/>
      <c r="I3490" s="1"/>
      <c r="J3490" s="1" t="s">
        <v>7461</v>
      </c>
      <c r="K3490" s="2">
        <v>44924</v>
      </c>
      <c r="L3490" s="1" t="s">
        <v>4207</v>
      </c>
      <c r="M3490" s="1" t="str">
        <f t="shared" si="270"/>
        <v>Social Services</v>
      </c>
      <c r="N3490" s="1" t="s">
        <v>4205</v>
      </c>
      <c r="O3490" s="1" t="s">
        <v>4301</v>
      </c>
      <c r="P3490" s="1">
        <v>7091</v>
      </c>
      <c r="Q3490" s="1">
        <v>1970818</v>
      </c>
      <c r="R3490" s="1">
        <f t="shared" si="271"/>
        <v>22282</v>
      </c>
      <c r="S3490" s="4">
        <v>1352230.4294861921</v>
      </c>
      <c r="T3490" s="4">
        <v>378620.24911313964</v>
      </c>
      <c r="U3490" s="1">
        <f t="shared" si="272"/>
        <v>1948536</v>
      </c>
      <c r="V3490" s="4">
        <f t="shared" si="273"/>
        <v>239967.32140066824</v>
      </c>
      <c r="W3490" s="1" t="str">
        <f t="shared" si="274"/>
        <v>Favourable</v>
      </c>
    </row>
    <row r="3491" spans="1:23" x14ac:dyDescent="0.25">
      <c r="A3491" s="1"/>
      <c r="B3491" s="1"/>
      <c r="C3491" s="1"/>
      <c r="D3491" s="1"/>
      <c r="E3491" s="1" t="s">
        <v>6626</v>
      </c>
      <c r="F3491" s="2">
        <v>44063</v>
      </c>
      <c r="G3491" s="3">
        <v>40536</v>
      </c>
      <c r="H3491" s="1"/>
      <c r="I3491" s="1"/>
      <c r="J3491" s="1" t="s">
        <v>9355</v>
      </c>
      <c r="K3491" s="2">
        <v>45196</v>
      </c>
      <c r="L3491" s="1" t="s">
        <v>4238</v>
      </c>
      <c r="M3491" s="1" t="str">
        <f t="shared" si="270"/>
        <v>Education</v>
      </c>
      <c r="N3491" s="1" t="s">
        <v>4222</v>
      </c>
      <c r="O3491" s="1" t="s">
        <v>4421</v>
      </c>
      <c r="P3491" s="1">
        <v>8995</v>
      </c>
      <c r="Q3491" s="1">
        <v>2404244</v>
      </c>
      <c r="R3491" s="1">
        <f t="shared" si="271"/>
        <v>0</v>
      </c>
      <c r="S3491" s="4">
        <v>1566808.7014293966</v>
      </c>
      <c r="T3491" s="4">
        <v>417788.13895974733</v>
      </c>
      <c r="U3491" s="1">
        <f t="shared" si="272"/>
        <v>2404244</v>
      </c>
      <c r="V3491" s="4">
        <f t="shared" si="273"/>
        <v>419647.15961085609</v>
      </c>
      <c r="W3491" s="1" t="str">
        <f t="shared" si="274"/>
        <v>Favourable</v>
      </c>
    </row>
    <row r="3492" spans="1:23" x14ac:dyDescent="0.25">
      <c r="A3492" s="1"/>
      <c r="B3492" s="1"/>
      <c r="C3492" s="1"/>
      <c r="D3492" s="1"/>
      <c r="E3492" s="1" t="s">
        <v>4618</v>
      </c>
      <c r="F3492" s="2">
        <v>44730</v>
      </c>
      <c r="G3492" s="3">
        <v>31514</v>
      </c>
      <c r="H3492" s="1"/>
      <c r="I3492" s="1"/>
      <c r="J3492" s="1" t="s">
        <v>9225</v>
      </c>
      <c r="K3492" s="2">
        <v>45285</v>
      </c>
      <c r="L3492" s="1" t="s">
        <v>4227</v>
      </c>
      <c r="M3492" s="1" t="str">
        <f t="shared" si="270"/>
        <v>Infrastructure</v>
      </c>
      <c r="N3492" s="1" t="s">
        <v>4205</v>
      </c>
      <c r="O3492" s="1" t="s">
        <v>4244</v>
      </c>
      <c r="P3492" s="1">
        <v>7116</v>
      </c>
      <c r="Q3492" s="1">
        <v>1481393</v>
      </c>
      <c r="R3492" s="1">
        <f t="shared" si="271"/>
        <v>48961</v>
      </c>
      <c r="S3492" s="4">
        <v>825532.48987999035</v>
      </c>
      <c r="T3492" s="4">
        <v>97689.70641725701</v>
      </c>
      <c r="U3492" s="1">
        <f t="shared" si="272"/>
        <v>1432432</v>
      </c>
      <c r="V3492" s="4">
        <f t="shared" si="273"/>
        <v>558170.80370275269</v>
      </c>
      <c r="W3492" s="1" t="str">
        <f t="shared" si="274"/>
        <v>Favourable</v>
      </c>
    </row>
    <row r="3493" spans="1:23" x14ac:dyDescent="0.25">
      <c r="A3493" s="1"/>
      <c r="B3493" s="1"/>
      <c r="C3493" s="1"/>
      <c r="D3493" s="1"/>
      <c r="E3493" s="1" t="s">
        <v>9356</v>
      </c>
      <c r="F3493" s="2">
        <v>44540</v>
      </c>
      <c r="G3493" s="3">
        <v>34950</v>
      </c>
      <c r="H3493" s="1"/>
      <c r="I3493" s="1"/>
      <c r="J3493" s="1" t="s">
        <v>4549</v>
      </c>
      <c r="K3493" s="2">
        <v>45031</v>
      </c>
      <c r="L3493" s="1" t="s">
        <v>4227</v>
      </c>
      <c r="M3493" s="1" t="str">
        <f t="shared" si="270"/>
        <v>Infrastructure</v>
      </c>
      <c r="N3493" s="1" t="s">
        <v>4205</v>
      </c>
      <c r="O3493" s="1" t="s">
        <v>4253</v>
      </c>
      <c r="P3493" s="1">
        <v>9022</v>
      </c>
      <c r="Q3493" s="1">
        <v>1184884</v>
      </c>
      <c r="R3493" s="1">
        <f t="shared" si="271"/>
        <v>18610</v>
      </c>
      <c r="S3493" s="4">
        <v>1111931.7095128673</v>
      </c>
      <c r="T3493" s="4">
        <v>207824.33157448997</v>
      </c>
      <c r="U3493" s="1">
        <f t="shared" si="272"/>
        <v>1166274</v>
      </c>
      <c r="V3493" s="4">
        <f t="shared" si="273"/>
        <v>-134872.04108735733</v>
      </c>
      <c r="W3493" s="1" t="str">
        <f t="shared" si="274"/>
        <v>Adverse</v>
      </c>
    </row>
    <row r="3494" spans="1:23" x14ac:dyDescent="0.25">
      <c r="A3494" s="1"/>
      <c r="B3494" s="1"/>
      <c r="C3494" s="1"/>
      <c r="D3494" s="1"/>
      <c r="E3494" s="1" t="s">
        <v>6087</v>
      </c>
      <c r="F3494" s="2">
        <v>44957</v>
      </c>
      <c r="G3494" s="3">
        <v>37060</v>
      </c>
      <c r="H3494" s="1"/>
      <c r="I3494" s="1"/>
      <c r="J3494" s="1" t="s">
        <v>8865</v>
      </c>
      <c r="K3494" s="2">
        <v>45209</v>
      </c>
      <c r="L3494" s="1" t="s">
        <v>4207</v>
      </c>
      <c r="M3494" s="1" t="str">
        <f t="shared" si="270"/>
        <v>Social Services</v>
      </c>
      <c r="N3494" s="1" t="s">
        <v>4222</v>
      </c>
      <c r="O3494" s="1" t="s">
        <v>4211</v>
      </c>
      <c r="P3494" s="1">
        <v>6396</v>
      </c>
      <c r="Q3494" s="1">
        <v>2074867</v>
      </c>
      <c r="R3494" s="1">
        <f t="shared" si="271"/>
        <v>24128</v>
      </c>
      <c r="S3494" s="4">
        <v>1623220.8139969811</v>
      </c>
      <c r="T3494" s="4">
        <v>331354.66363032151</v>
      </c>
      <c r="U3494" s="1">
        <f t="shared" si="272"/>
        <v>2050739</v>
      </c>
      <c r="V3494" s="4">
        <f t="shared" si="273"/>
        <v>120291.52237269748</v>
      </c>
      <c r="W3494" s="1" t="str">
        <f t="shared" si="274"/>
        <v>Favourable</v>
      </c>
    </row>
    <row r="3495" spans="1:23" x14ac:dyDescent="0.25">
      <c r="A3495" s="1"/>
      <c r="B3495" s="1"/>
      <c r="C3495" s="1"/>
      <c r="D3495" s="1"/>
      <c r="E3495" s="1" t="s">
        <v>9227</v>
      </c>
      <c r="F3495" s="2">
        <v>44864</v>
      </c>
      <c r="G3495" s="3">
        <v>59443</v>
      </c>
      <c r="H3495" s="1"/>
      <c r="I3495" s="1"/>
      <c r="J3495" s="1" t="s">
        <v>5454</v>
      </c>
      <c r="K3495" s="2">
        <v>45191</v>
      </c>
      <c r="L3495" s="1" t="s">
        <v>4238</v>
      </c>
      <c r="M3495" s="1" t="str">
        <f t="shared" si="270"/>
        <v>Education</v>
      </c>
      <c r="N3495" s="1" t="s">
        <v>4205</v>
      </c>
      <c r="O3495" s="1" t="s">
        <v>4314</v>
      </c>
      <c r="P3495" s="1">
        <v>5798</v>
      </c>
      <c r="Q3495" s="1">
        <v>2287040</v>
      </c>
      <c r="R3495" s="1">
        <f t="shared" si="271"/>
        <v>77653</v>
      </c>
      <c r="S3495" s="4">
        <v>317763.44607924932</v>
      </c>
      <c r="T3495" s="4">
        <v>319304.1036718979</v>
      </c>
      <c r="U3495" s="1">
        <f t="shared" si="272"/>
        <v>2209387</v>
      </c>
      <c r="V3495" s="4">
        <f t="shared" si="273"/>
        <v>1649972.4502488528</v>
      </c>
      <c r="W3495" s="1" t="str">
        <f t="shared" si="274"/>
        <v>Favourable</v>
      </c>
    </row>
    <row r="3496" spans="1:23" x14ac:dyDescent="0.25">
      <c r="A3496" s="1"/>
      <c r="B3496" s="1"/>
      <c r="C3496" s="1"/>
      <c r="D3496" s="1"/>
      <c r="E3496" s="1" t="s">
        <v>9357</v>
      </c>
      <c r="F3496" s="2">
        <v>44234</v>
      </c>
      <c r="G3496" s="3">
        <v>24337</v>
      </c>
      <c r="H3496" s="1"/>
      <c r="I3496" s="1"/>
      <c r="J3496" s="1" t="s">
        <v>9213</v>
      </c>
      <c r="K3496" s="2">
        <v>44990</v>
      </c>
      <c r="L3496" s="1" t="s">
        <v>4200</v>
      </c>
      <c r="M3496" s="1" t="str">
        <f t="shared" si="270"/>
        <v>Social Services</v>
      </c>
      <c r="N3496" s="1" t="s">
        <v>4222</v>
      </c>
      <c r="O3496" s="1" t="s">
        <v>4301</v>
      </c>
      <c r="P3496" s="1">
        <v>7341</v>
      </c>
      <c r="Q3496" s="1">
        <v>1159459</v>
      </c>
      <c r="R3496" s="1">
        <f t="shared" si="271"/>
        <v>19028</v>
      </c>
      <c r="S3496" s="4">
        <v>698530.42900738679</v>
      </c>
      <c r="T3496" s="4">
        <v>68187.957056503612</v>
      </c>
      <c r="U3496" s="1">
        <f t="shared" si="272"/>
        <v>1140431</v>
      </c>
      <c r="V3496" s="4">
        <f t="shared" si="273"/>
        <v>392740.61393610958</v>
      </c>
      <c r="W3496" s="1" t="str">
        <f t="shared" si="274"/>
        <v>Favourable</v>
      </c>
    </row>
    <row r="3497" spans="1:23" x14ac:dyDescent="0.25">
      <c r="A3497" s="1"/>
      <c r="B3497" s="1"/>
      <c r="C3497" s="1"/>
      <c r="D3497" s="1"/>
      <c r="E3497" s="1" t="s">
        <v>8085</v>
      </c>
      <c r="F3497" s="2">
        <v>44645</v>
      </c>
      <c r="G3497" s="3">
        <v>13922</v>
      </c>
      <c r="H3497" s="1"/>
      <c r="I3497" s="1"/>
      <c r="J3497" s="1" t="s">
        <v>9358</v>
      </c>
      <c r="K3497" s="2">
        <v>43868</v>
      </c>
      <c r="L3497" s="1" t="s">
        <v>4207</v>
      </c>
      <c r="M3497" s="1" t="str">
        <f t="shared" si="270"/>
        <v>Social Services</v>
      </c>
      <c r="N3497" s="1" t="s">
        <v>4222</v>
      </c>
      <c r="O3497" s="1" t="s">
        <v>4279</v>
      </c>
      <c r="P3497" s="1">
        <v>6616</v>
      </c>
      <c r="Q3497" s="1">
        <v>2112655</v>
      </c>
      <c r="R3497" s="1">
        <f t="shared" si="271"/>
        <v>58345</v>
      </c>
      <c r="S3497" s="4">
        <v>1346929.9846174864</v>
      </c>
      <c r="T3497" s="4">
        <v>26621.964513766117</v>
      </c>
      <c r="U3497" s="1">
        <f t="shared" si="272"/>
        <v>2054310</v>
      </c>
      <c r="V3497" s="4">
        <f t="shared" si="273"/>
        <v>739103.05086874752</v>
      </c>
      <c r="W3497" s="1" t="str">
        <f t="shared" si="274"/>
        <v>Favourable</v>
      </c>
    </row>
    <row r="3498" spans="1:23" x14ac:dyDescent="0.25">
      <c r="A3498" s="1"/>
      <c r="B3498" s="1"/>
      <c r="C3498" s="1"/>
      <c r="D3498" s="1"/>
      <c r="E3498" s="1" t="s">
        <v>7460</v>
      </c>
      <c r="F3498" s="2">
        <v>44119</v>
      </c>
      <c r="G3498" s="3">
        <v>19245</v>
      </c>
      <c r="H3498" s="1"/>
      <c r="I3498" s="1"/>
      <c r="J3498" s="1" t="s">
        <v>9359</v>
      </c>
      <c r="K3498" s="2">
        <v>44768</v>
      </c>
      <c r="L3498" s="1" t="s">
        <v>4238</v>
      </c>
      <c r="M3498" s="1" t="str">
        <f t="shared" si="270"/>
        <v>Education</v>
      </c>
      <c r="N3498" s="1" t="s">
        <v>4205</v>
      </c>
      <c r="O3498" s="1" t="s">
        <v>4304</v>
      </c>
      <c r="P3498" s="1">
        <v>7979</v>
      </c>
      <c r="Q3498" s="1">
        <v>2404013</v>
      </c>
      <c r="R3498" s="1">
        <f t="shared" si="271"/>
        <v>53364</v>
      </c>
      <c r="S3498" s="4">
        <v>1760193.176526438</v>
      </c>
      <c r="T3498" s="4">
        <v>569694.93067320797</v>
      </c>
      <c r="U3498" s="1">
        <f t="shared" si="272"/>
        <v>2350649</v>
      </c>
      <c r="V3498" s="4">
        <f t="shared" si="273"/>
        <v>74124.892800353933</v>
      </c>
      <c r="W3498" s="1" t="str">
        <f t="shared" si="274"/>
        <v>Favourable</v>
      </c>
    </row>
    <row r="3499" spans="1:23" x14ac:dyDescent="0.25">
      <c r="A3499" s="1"/>
      <c r="B3499" s="1"/>
      <c r="C3499" s="1"/>
      <c r="D3499" s="1"/>
      <c r="E3499" s="1" t="s">
        <v>8251</v>
      </c>
      <c r="F3499" s="2">
        <v>44191</v>
      </c>
      <c r="G3499" s="3">
        <v>28940</v>
      </c>
      <c r="H3499" s="1"/>
      <c r="I3499" s="1"/>
      <c r="J3499" s="1" t="s">
        <v>9360</v>
      </c>
      <c r="K3499" s="2">
        <v>45022</v>
      </c>
      <c r="L3499" s="1" t="s">
        <v>4238</v>
      </c>
      <c r="M3499" s="1" t="str">
        <f t="shared" si="270"/>
        <v>Education</v>
      </c>
      <c r="N3499" s="1" t="s">
        <v>4205</v>
      </c>
      <c r="O3499" s="1" t="s">
        <v>4361</v>
      </c>
      <c r="P3499" s="1">
        <v>8938</v>
      </c>
      <c r="Q3499" s="1">
        <v>1068709</v>
      </c>
      <c r="R3499" s="1">
        <f t="shared" si="271"/>
        <v>0</v>
      </c>
      <c r="S3499" s="4">
        <v>775462.7908533864</v>
      </c>
      <c r="T3499" s="4">
        <v>271614.23313382635</v>
      </c>
      <c r="U3499" s="1">
        <f t="shared" si="272"/>
        <v>1068709</v>
      </c>
      <c r="V3499" s="4">
        <f t="shared" si="273"/>
        <v>21631.976012787316</v>
      </c>
      <c r="W3499" s="1" t="str">
        <f t="shared" si="274"/>
        <v>Favourable</v>
      </c>
    </row>
    <row r="3500" spans="1:23" x14ac:dyDescent="0.25">
      <c r="A3500" s="1"/>
      <c r="B3500" s="1"/>
      <c r="C3500" s="1"/>
      <c r="D3500" s="1"/>
      <c r="E3500" s="1" t="s">
        <v>9081</v>
      </c>
      <c r="F3500" s="2">
        <v>44633</v>
      </c>
      <c r="G3500" s="3">
        <v>41245</v>
      </c>
      <c r="H3500" s="1"/>
      <c r="I3500" s="1"/>
      <c r="J3500" s="1" t="s">
        <v>8907</v>
      </c>
      <c r="K3500" s="2">
        <v>44152</v>
      </c>
      <c r="L3500" s="1" t="s">
        <v>4207</v>
      </c>
      <c r="M3500" s="1" t="str">
        <f t="shared" si="270"/>
        <v>Social Services</v>
      </c>
      <c r="N3500" s="1" t="s">
        <v>4205</v>
      </c>
      <c r="O3500" s="1" t="s">
        <v>4264</v>
      </c>
      <c r="P3500" s="1">
        <v>7253</v>
      </c>
      <c r="Q3500" s="1">
        <v>2190154</v>
      </c>
      <c r="R3500" s="1">
        <f t="shared" si="271"/>
        <v>11900</v>
      </c>
      <c r="S3500" s="4">
        <v>1182453.2484410966</v>
      </c>
      <c r="T3500" s="4">
        <v>26027.143627030931</v>
      </c>
      <c r="U3500" s="1">
        <f t="shared" si="272"/>
        <v>2178254</v>
      </c>
      <c r="V3500" s="4">
        <f t="shared" si="273"/>
        <v>981673.60793187236</v>
      </c>
      <c r="W3500" s="1" t="str">
        <f t="shared" si="274"/>
        <v>Favourable</v>
      </c>
    </row>
    <row r="3501" spans="1:23" x14ac:dyDescent="0.25">
      <c r="A3501" s="1"/>
      <c r="B3501" s="1"/>
      <c r="C3501" s="1"/>
      <c r="D3501" s="1"/>
      <c r="E3501" s="1" t="s">
        <v>9361</v>
      </c>
      <c r="F3501" s="2">
        <v>45252</v>
      </c>
      <c r="G3501" s="3">
        <v>18975</v>
      </c>
      <c r="H3501" s="1"/>
      <c r="I3501" s="1"/>
      <c r="J3501" s="1" t="s">
        <v>4477</v>
      </c>
      <c r="K3501" s="2">
        <v>44092</v>
      </c>
      <c r="L3501" s="1" t="s">
        <v>4227</v>
      </c>
      <c r="M3501" s="1" t="str">
        <f t="shared" si="270"/>
        <v>Infrastructure</v>
      </c>
      <c r="N3501" s="1" t="s">
        <v>4210</v>
      </c>
      <c r="O3501" s="1" t="s">
        <v>4292</v>
      </c>
      <c r="P3501" s="1">
        <v>9350</v>
      </c>
      <c r="Q3501" s="1">
        <v>1305449</v>
      </c>
      <c r="R3501" s="1">
        <f t="shared" si="271"/>
        <v>80277</v>
      </c>
      <c r="S3501" s="4">
        <v>59777.381874983163</v>
      </c>
      <c r="T3501" s="4">
        <v>160540.99439958073</v>
      </c>
      <c r="U3501" s="1">
        <f t="shared" si="272"/>
        <v>1225172</v>
      </c>
      <c r="V3501" s="4">
        <f t="shared" si="273"/>
        <v>1085130.6237254362</v>
      </c>
      <c r="W3501" s="1" t="str">
        <f t="shared" si="274"/>
        <v>Favourable</v>
      </c>
    </row>
    <row r="3502" spans="1:23" x14ac:dyDescent="0.25">
      <c r="A3502" s="1"/>
      <c r="B3502" s="1"/>
      <c r="C3502" s="1"/>
      <c r="D3502" s="1"/>
      <c r="E3502" s="1" t="s">
        <v>7408</v>
      </c>
      <c r="F3502" s="2">
        <v>44648</v>
      </c>
      <c r="G3502" s="3">
        <v>56608</v>
      </c>
      <c r="H3502" s="1"/>
      <c r="I3502" s="1"/>
      <c r="J3502" s="1" t="s">
        <v>6769</v>
      </c>
      <c r="K3502" s="2">
        <v>45254</v>
      </c>
      <c r="L3502" s="1" t="s">
        <v>4207</v>
      </c>
      <c r="M3502" s="1" t="str">
        <f t="shared" si="270"/>
        <v>Social Services</v>
      </c>
      <c r="N3502" s="1" t="s">
        <v>4205</v>
      </c>
      <c r="O3502" s="1" t="s">
        <v>4292</v>
      </c>
      <c r="P3502" s="1">
        <v>9479</v>
      </c>
      <c r="Q3502" s="1">
        <v>1052256</v>
      </c>
      <c r="R3502" s="1">
        <f t="shared" si="271"/>
        <v>45324</v>
      </c>
      <c r="S3502" s="4">
        <v>926018.79373697343</v>
      </c>
      <c r="T3502" s="4">
        <v>90091.947894347031</v>
      </c>
      <c r="U3502" s="1">
        <f t="shared" si="272"/>
        <v>1006932</v>
      </c>
      <c r="V3502" s="4">
        <f t="shared" si="273"/>
        <v>36145.258368679555</v>
      </c>
      <c r="W3502" s="1" t="str">
        <f t="shared" si="274"/>
        <v>Favourable</v>
      </c>
    </row>
    <row r="3503" spans="1:23" x14ac:dyDescent="0.25">
      <c r="A3503" s="1"/>
      <c r="B3503" s="1"/>
      <c r="C3503" s="1"/>
      <c r="D3503" s="1"/>
      <c r="E3503" s="1" t="s">
        <v>6726</v>
      </c>
      <c r="F3503" s="2">
        <v>44155</v>
      </c>
      <c r="G3503" s="3">
        <v>37905</v>
      </c>
      <c r="H3503" s="1"/>
      <c r="I3503" s="1"/>
      <c r="J3503" s="1" t="s">
        <v>8520</v>
      </c>
      <c r="K3503" s="2">
        <v>44472</v>
      </c>
      <c r="L3503" s="1" t="s">
        <v>4207</v>
      </c>
      <c r="M3503" s="1" t="str">
        <f t="shared" si="270"/>
        <v>Social Services</v>
      </c>
      <c r="N3503" s="1" t="s">
        <v>4210</v>
      </c>
      <c r="O3503" s="1" t="s">
        <v>4458</v>
      </c>
      <c r="P3503" s="1">
        <v>8029</v>
      </c>
      <c r="Q3503" s="1">
        <v>936499</v>
      </c>
      <c r="R3503" s="1">
        <f t="shared" si="271"/>
        <v>55213</v>
      </c>
      <c r="S3503" s="4">
        <v>594132.37139955745</v>
      </c>
      <c r="T3503" s="4">
        <v>236211.77926494289</v>
      </c>
      <c r="U3503" s="1">
        <f t="shared" si="272"/>
        <v>881286</v>
      </c>
      <c r="V3503" s="4">
        <f t="shared" si="273"/>
        <v>106154.84933549969</v>
      </c>
      <c r="W3503" s="1" t="str">
        <f t="shared" si="274"/>
        <v>Favourable</v>
      </c>
    </row>
    <row r="3504" spans="1:23" x14ac:dyDescent="0.25">
      <c r="A3504" s="1"/>
      <c r="B3504" s="1"/>
      <c r="C3504" s="1"/>
      <c r="D3504" s="1"/>
      <c r="E3504" s="1" t="s">
        <v>6927</v>
      </c>
      <c r="F3504" s="2">
        <v>44509</v>
      </c>
      <c r="G3504" s="3">
        <v>58929</v>
      </c>
      <c r="H3504" s="1"/>
      <c r="I3504" s="1"/>
      <c r="J3504" s="1" t="s">
        <v>9362</v>
      </c>
      <c r="K3504" s="2">
        <v>45291</v>
      </c>
      <c r="L3504" s="1" t="s">
        <v>4200</v>
      </c>
      <c r="M3504" s="1" t="str">
        <f t="shared" si="270"/>
        <v>Social Services</v>
      </c>
      <c r="N3504" s="1" t="s">
        <v>4222</v>
      </c>
      <c r="O3504" s="1" t="s">
        <v>4311</v>
      </c>
      <c r="P3504" s="1">
        <v>9017</v>
      </c>
      <c r="Q3504" s="1">
        <v>630985</v>
      </c>
      <c r="R3504" s="1">
        <f t="shared" si="271"/>
        <v>0</v>
      </c>
      <c r="S3504" s="4">
        <v>25633.832540316736</v>
      </c>
      <c r="T3504" s="4">
        <v>13841.781688601774</v>
      </c>
      <c r="U3504" s="1">
        <f t="shared" si="272"/>
        <v>630985</v>
      </c>
      <c r="V3504" s="4">
        <f t="shared" si="273"/>
        <v>591509.38577108155</v>
      </c>
      <c r="W3504" s="1" t="str">
        <f t="shared" si="274"/>
        <v>Favourable</v>
      </c>
    </row>
    <row r="3505" spans="1:23" x14ac:dyDescent="0.25">
      <c r="A3505" s="1"/>
      <c r="B3505" s="1"/>
      <c r="C3505" s="1"/>
      <c r="D3505" s="1"/>
      <c r="E3505" s="1" t="s">
        <v>9363</v>
      </c>
      <c r="F3505" s="2">
        <v>44292</v>
      </c>
      <c r="G3505" s="3">
        <v>54217</v>
      </c>
      <c r="H3505" s="1"/>
      <c r="I3505" s="1"/>
      <c r="J3505" s="1" t="s">
        <v>9120</v>
      </c>
      <c r="K3505" s="2">
        <v>44421</v>
      </c>
      <c r="L3505" s="1" t="s">
        <v>4207</v>
      </c>
      <c r="M3505" s="1" t="str">
        <f t="shared" si="270"/>
        <v>Social Services</v>
      </c>
      <c r="N3505" s="1" t="s">
        <v>4222</v>
      </c>
      <c r="O3505" s="1" t="s">
        <v>4335</v>
      </c>
      <c r="P3505" s="1">
        <v>9112</v>
      </c>
      <c r="Q3505" s="1">
        <v>838476</v>
      </c>
      <c r="R3505" s="1">
        <f t="shared" si="271"/>
        <v>51193</v>
      </c>
      <c r="S3505" s="4">
        <v>188237.22287933671</v>
      </c>
      <c r="T3505" s="4">
        <v>184382.84493647711</v>
      </c>
      <c r="U3505" s="1">
        <f t="shared" si="272"/>
        <v>787283</v>
      </c>
      <c r="V3505" s="4">
        <f t="shared" si="273"/>
        <v>465855.93218418618</v>
      </c>
      <c r="W3505" s="1" t="str">
        <f t="shared" si="274"/>
        <v>Favourable</v>
      </c>
    </row>
    <row r="3506" spans="1:23" x14ac:dyDescent="0.25">
      <c r="A3506" s="1"/>
      <c r="B3506" s="1"/>
      <c r="C3506" s="1"/>
      <c r="D3506" s="1"/>
      <c r="E3506" s="1" t="s">
        <v>7598</v>
      </c>
      <c r="F3506" s="2">
        <v>44013</v>
      </c>
      <c r="G3506" s="3">
        <v>31060</v>
      </c>
      <c r="H3506" s="1"/>
      <c r="I3506" s="1"/>
      <c r="J3506" s="1" t="s">
        <v>8407</v>
      </c>
      <c r="K3506" s="2">
        <v>44227</v>
      </c>
      <c r="L3506" s="1" t="s">
        <v>4227</v>
      </c>
      <c r="M3506" s="1" t="str">
        <f t="shared" si="270"/>
        <v>Infrastructure</v>
      </c>
      <c r="N3506" s="1" t="s">
        <v>4222</v>
      </c>
      <c r="O3506" s="1" t="s">
        <v>4335</v>
      </c>
      <c r="P3506" s="1">
        <v>9480</v>
      </c>
      <c r="Q3506" s="1">
        <v>1692372</v>
      </c>
      <c r="R3506" s="1">
        <f t="shared" si="271"/>
        <v>53739</v>
      </c>
      <c r="S3506" s="4">
        <v>543508.93076308002</v>
      </c>
      <c r="T3506" s="4">
        <v>191228.65390439119</v>
      </c>
      <c r="U3506" s="1">
        <f t="shared" si="272"/>
        <v>1638633</v>
      </c>
      <c r="V3506" s="4">
        <f t="shared" si="273"/>
        <v>957634.41533252876</v>
      </c>
      <c r="W3506" s="1" t="str">
        <f t="shared" si="274"/>
        <v>Favourable</v>
      </c>
    </row>
    <row r="3507" spans="1:23" x14ac:dyDescent="0.25">
      <c r="A3507" s="1"/>
      <c r="B3507" s="1"/>
      <c r="C3507" s="1"/>
      <c r="D3507" s="1"/>
      <c r="E3507" s="1" t="s">
        <v>5143</v>
      </c>
      <c r="F3507" s="2">
        <v>45258</v>
      </c>
      <c r="G3507" s="3">
        <v>12146</v>
      </c>
      <c r="H3507" s="1"/>
      <c r="I3507" s="1"/>
      <c r="J3507" s="1" t="s">
        <v>4231</v>
      </c>
      <c r="K3507" s="2">
        <v>44801</v>
      </c>
      <c r="L3507" s="1" t="s">
        <v>4207</v>
      </c>
      <c r="M3507" s="1" t="str">
        <f t="shared" si="270"/>
        <v>Social Services</v>
      </c>
      <c r="N3507" s="1" t="s">
        <v>4222</v>
      </c>
      <c r="O3507" s="1" t="s">
        <v>4402</v>
      </c>
      <c r="P3507" s="1">
        <v>7377</v>
      </c>
      <c r="Q3507" s="1">
        <v>1614778</v>
      </c>
      <c r="R3507" s="1">
        <f t="shared" si="271"/>
        <v>10703</v>
      </c>
      <c r="S3507" s="4">
        <v>709926.47074220504</v>
      </c>
      <c r="T3507" s="4">
        <v>410107.25153028133</v>
      </c>
      <c r="U3507" s="1">
        <f t="shared" si="272"/>
        <v>1604075</v>
      </c>
      <c r="V3507" s="4">
        <f t="shared" si="273"/>
        <v>494744.27772751357</v>
      </c>
      <c r="W3507" s="1" t="str">
        <f t="shared" si="274"/>
        <v>Favourable</v>
      </c>
    </row>
    <row r="3508" spans="1:23" x14ac:dyDescent="0.25">
      <c r="A3508" s="1"/>
      <c r="B3508" s="1"/>
      <c r="C3508" s="1"/>
      <c r="D3508" s="1"/>
      <c r="E3508" s="1" t="s">
        <v>9364</v>
      </c>
      <c r="F3508" s="2">
        <v>45159</v>
      </c>
      <c r="G3508" s="3">
        <v>37676</v>
      </c>
      <c r="H3508" s="1"/>
      <c r="I3508" s="1"/>
      <c r="J3508" s="1" t="s">
        <v>6716</v>
      </c>
      <c r="K3508" s="2">
        <v>45402</v>
      </c>
      <c r="L3508" s="1" t="s">
        <v>4238</v>
      </c>
      <c r="M3508" s="1" t="str">
        <f t="shared" si="270"/>
        <v>Education</v>
      </c>
      <c r="N3508" s="1" t="s">
        <v>4205</v>
      </c>
      <c r="O3508" s="1" t="s">
        <v>4289</v>
      </c>
      <c r="P3508" s="1">
        <v>6206</v>
      </c>
      <c r="Q3508" s="1">
        <v>532795</v>
      </c>
      <c r="R3508" s="1">
        <f t="shared" si="271"/>
        <v>22665</v>
      </c>
      <c r="S3508" s="4">
        <v>210848.40014579412</v>
      </c>
      <c r="T3508" s="4">
        <v>19910.761113369175</v>
      </c>
      <c r="U3508" s="1">
        <f t="shared" si="272"/>
        <v>510130</v>
      </c>
      <c r="V3508" s="4">
        <f t="shared" si="273"/>
        <v>302035.83874083671</v>
      </c>
      <c r="W3508" s="1" t="str">
        <f t="shared" si="274"/>
        <v>Favourable</v>
      </c>
    </row>
    <row r="3509" spans="1:23" x14ac:dyDescent="0.25">
      <c r="A3509" s="1"/>
      <c r="B3509" s="1"/>
      <c r="C3509" s="1"/>
      <c r="D3509" s="1"/>
      <c r="E3509" s="1" t="s">
        <v>9365</v>
      </c>
      <c r="F3509" s="2">
        <v>44596</v>
      </c>
      <c r="G3509" s="3">
        <v>41127</v>
      </c>
      <c r="H3509" s="1"/>
      <c r="I3509" s="1"/>
      <c r="J3509" s="1" t="s">
        <v>6106</v>
      </c>
      <c r="K3509" s="2">
        <v>43916</v>
      </c>
      <c r="L3509" s="1" t="s">
        <v>4207</v>
      </c>
      <c r="M3509" s="1" t="str">
        <f t="shared" si="270"/>
        <v>Social Services</v>
      </c>
      <c r="N3509" s="1" t="s">
        <v>4222</v>
      </c>
      <c r="O3509" s="1" t="s">
        <v>4256</v>
      </c>
      <c r="P3509" s="1">
        <v>6633</v>
      </c>
      <c r="Q3509" s="1">
        <v>1445663</v>
      </c>
      <c r="R3509" s="1">
        <f t="shared" si="271"/>
        <v>34355</v>
      </c>
      <c r="S3509" s="4">
        <v>235912.23647216367</v>
      </c>
      <c r="T3509" s="4">
        <v>110510.75862682179</v>
      </c>
      <c r="U3509" s="1">
        <f t="shared" si="272"/>
        <v>1411308</v>
      </c>
      <c r="V3509" s="4">
        <f t="shared" si="273"/>
        <v>1099240.0049010145</v>
      </c>
      <c r="W3509" s="1" t="str">
        <f t="shared" si="274"/>
        <v>Favourable</v>
      </c>
    </row>
    <row r="3510" spans="1:23" x14ac:dyDescent="0.25">
      <c r="A3510" s="1"/>
      <c r="B3510" s="1"/>
      <c r="C3510" s="1"/>
      <c r="D3510" s="1"/>
      <c r="E3510" s="1" t="s">
        <v>7093</v>
      </c>
      <c r="F3510" s="2">
        <v>44527</v>
      </c>
      <c r="G3510" s="3">
        <v>27956</v>
      </c>
      <c r="H3510" s="1"/>
      <c r="I3510" s="1"/>
      <c r="J3510" s="1" t="s">
        <v>8405</v>
      </c>
      <c r="K3510" s="2">
        <v>44809</v>
      </c>
      <c r="L3510" s="1" t="s">
        <v>4238</v>
      </c>
      <c r="M3510" s="1" t="str">
        <f t="shared" si="270"/>
        <v>Education</v>
      </c>
      <c r="N3510" s="1" t="s">
        <v>4205</v>
      </c>
      <c r="O3510" s="1" t="s">
        <v>4233</v>
      </c>
      <c r="P3510" s="1">
        <v>6002</v>
      </c>
      <c r="Q3510" s="1">
        <v>341999</v>
      </c>
      <c r="R3510" s="1">
        <f t="shared" si="271"/>
        <v>50591</v>
      </c>
      <c r="S3510" s="4">
        <v>102789.87436431595</v>
      </c>
      <c r="T3510" s="4">
        <v>25708.253590143719</v>
      </c>
      <c r="U3510" s="1">
        <f t="shared" si="272"/>
        <v>291408</v>
      </c>
      <c r="V3510" s="4">
        <f t="shared" si="273"/>
        <v>213500.87204554031</v>
      </c>
      <c r="W3510" s="1" t="str">
        <f t="shared" si="274"/>
        <v>Favourable</v>
      </c>
    </row>
    <row r="3511" spans="1:23" x14ac:dyDescent="0.25">
      <c r="A3511" s="1"/>
      <c r="B3511" s="1"/>
      <c r="C3511" s="1"/>
      <c r="D3511" s="1"/>
      <c r="E3511" s="1" t="s">
        <v>8202</v>
      </c>
      <c r="F3511" s="2">
        <v>44857</v>
      </c>
      <c r="G3511" s="3">
        <v>13985</v>
      </c>
      <c r="H3511" s="1"/>
      <c r="I3511" s="1"/>
      <c r="J3511" s="1" t="s">
        <v>9276</v>
      </c>
      <c r="K3511" s="2">
        <v>44223</v>
      </c>
      <c r="L3511" s="1" t="s">
        <v>4200</v>
      </c>
      <c r="M3511" s="1" t="str">
        <f t="shared" si="270"/>
        <v>Social Services</v>
      </c>
      <c r="N3511" s="1" t="s">
        <v>4210</v>
      </c>
      <c r="O3511" s="1" t="s">
        <v>4314</v>
      </c>
      <c r="P3511" s="1">
        <v>8280</v>
      </c>
      <c r="Q3511" s="1">
        <v>555701</v>
      </c>
      <c r="R3511" s="1">
        <f t="shared" si="271"/>
        <v>14401</v>
      </c>
      <c r="S3511" s="4">
        <v>467651.32972229534</v>
      </c>
      <c r="T3511" s="4">
        <v>174667.10423100658</v>
      </c>
      <c r="U3511" s="1">
        <f t="shared" si="272"/>
        <v>541300</v>
      </c>
      <c r="V3511" s="4">
        <f t="shared" si="273"/>
        <v>-86617.433953301981</v>
      </c>
      <c r="W3511" s="1" t="str">
        <f t="shared" si="274"/>
        <v>Adverse</v>
      </c>
    </row>
    <row r="3512" spans="1:23" x14ac:dyDescent="0.25">
      <c r="A3512" s="1"/>
      <c r="B3512" s="1"/>
      <c r="C3512" s="1"/>
      <c r="D3512" s="1"/>
      <c r="E3512" s="1" t="s">
        <v>6022</v>
      </c>
      <c r="F3512" s="2">
        <v>44726</v>
      </c>
      <c r="G3512" s="3">
        <v>12902</v>
      </c>
      <c r="H3512" s="1"/>
      <c r="I3512" s="1"/>
      <c r="J3512" s="1" t="s">
        <v>9017</v>
      </c>
      <c r="K3512" s="2">
        <v>44661</v>
      </c>
      <c r="L3512" s="1" t="s">
        <v>4207</v>
      </c>
      <c r="M3512" s="1" t="str">
        <f t="shared" si="270"/>
        <v>Social Services</v>
      </c>
      <c r="N3512" s="1" t="s">
        <v>4210</v>
      </c>
      <c r="O3512" s="1" t="s">
        <v>4458</v>
      </c>
      <c r="P3512" s="1">
        <v>7446</v>
      </c>
      <c r="Q3512" s="1">
        <v>2441942</v>
      </c>
      <c r="R3512" s="1">
        <f t="shared" si="271"/>
        <v>58807</v>
      </c>
      <c r="S3512" s="4">
        <v>274653.83508151723</v>
      </c>
      <c r="T3512" s="4">
        <v>516286.26018430671</v>
      </c>
      <c r="U3512" s="1">
        <f t="shared" si="272"/>
        <v>2383135</v>
      </c>
      <c r="V3512" s="4">
        <f t="shared" si="273"/>
        <v>1651001.9047341761</v>
      </c>
      <c r="W3512" s="1" t="str">
        <f t="shared" si="274"/>
        <v>Favourable</v>
      </c>
    </row>
    <row r="3513" spans="1:23" x14ac:dyDescent="0.25">
      <c r="A3513" s="1"/>
      <c r="B3513" s="1"/>
      <c r="C3513" s="1"/>
      <c r="D3513" s="1"/>
      <c r="E3513" s="1" t="s">
        <v>8392</v>
      </c>
      <c r="F3513" s="2">
        <v>44757</v>
      </c>
      <c r="G3513" s="3">
        <v>20574</v>
      </c>
      <c r="H3513" s="1"/>
      <c r="I3513" s="1"/>
      <c r="J3513" s="1" t="s">
        <v>8458</v>
      </c>
      <c r="K3513" s="2">
        <v>44224</v>
      </c>
      <c r="L3513" s="1" t="s">
        <v>4207</v>
      </c>
      <c r="M3513" s="1" t="str">
        <f t="shared" si="270"/>
        <v>Social Services</v>
      </c>
      <c r="N3513" s="1" t="s">
        <v>4222</v>
      </c>
      <c r="O3513" s="1" t="s">
        <v>4250</v>
      </c>
      <c r="P3513" s="1">
        <v>8605</v>
      </c>
      <c r="Q3513" s="1">
        <v>2313004</v>
      </c>
      <c r="R3513" s="1">
        <f t="shared" si="271"/>
        <v>37579</v>
      </c>
      <c r="S3513" s="4">
        <v>2151014.7436788939</v>
      </c>
      <c r="T3513" s="4">
        <v>50268.981105633611</v>
      </c>
      <c r="U3513" s="1">
        <f t="shared" si="272"/>
        <v>2275425</v>
      </c>
      <c r="V3513" s="4">
        <f t="shared" si="273"/>
        <v>111720.27521547256</v>
      </c>
      <c r="W3513" s="1" t="str">
        <f t="shared" si="274"/>
        <v>Favourable</v>
      </c>
    </row>
    <row r="3514" spans="1:23" x14ac:dyDescent="0.25">
      <c r="A3514" s="1"/>
      <c r="B3514" s="1"/>
      <c r="C3514" s="1"/>
      <c r="D3514" s="1"/>
      <c r="E3514" s="1" t="s">
        <v>9366</v>
      </c>
      <c r="F3514" s="2">
        <v>44058</v>
      </c>
      <c r="G3514" s="3">
        <v>51323</v>
      </c>
      <c r="H3514" s="1"/>
      <c r="I3514" s="1"/>
      <c r="J3514" s="1" t="s">
        <v>9367</v>
      </c>
      <c r="K3514" s="2">
        <v>44640</v>
      </c>
      <c r="L3514" s="1" t="s">
        <v>4207</v>
      </c>
      <c r="M3514" s="1" t="str">
        <f t="shared" si="270"/>
        <v>Social Services</v>
      </c>
      <c r="N3514" s="1" t="s">
        <v>4205</v>
      </c>
      <c r="O3514" s="1" t="s">
        <v>4233</v>
      </c>
      <c r="P3514" s="1">
        <v>8531</v>
      </c>
      <c r="Q3514" s="1">
        <v>1347241</v>
      </c>
      <c r="R3514" s="1">
        <f t="shared" si="271"/>
        <v>0</v>
      </c>
      <c r="S3514" s="4">
        <v>771532.65434781497</v>
      </c>
      <c r="T3514" s="4">
        <v>342273.86477077007</v>
      </c>
      <c r="U3514" s="1">
        <f t="shared" si="272"/>
        <v>1347241</v>
      </c>
      <c r="V3514" s="4">
        <f t="shared" si="273"/>
        <v>233434.48088141484</v>
      </c>
      <c r="W3514" s="1" t="str">
        <f t="shared" si="274"/>
        <v>Favourable</v>
      </c>
    </row>
    <row r="3515" spans="1:23" x14ac:dyDescent="0.25">
      <c r="A3515" s="1"/>
      <c r="B3515" s="1"/>
      <c r="C3515" s="1"/>
      <c r="D3515" s="1"/>
      <c r="E3515" s="1" t="s">
        <v>9368</v>
      </c>
      <c r="F3515" s="2">
        <v>44143</v>
      </c>
      <c r="G3515" s="3">
        <v>37498</v>
      </c>
      <c r="H3515" s="1"/>
      <c r="I3515" s="1"/>
      <c r="J3515" s="1" t="s">
        <v>9369</v>
      </c>
      <c r="K3515" s="2">
        <v>45320</v>
      </c>
      <c r="L3515" s="1" t="s">
        <v>4238</v>
      </c>
      <c r="M3515" s="1" t="str">
        <f t="shared" si="270"/>
        <v>Education</v>
      </c>
      <c r="N3515" s="1" t="s">
        <v>4205</v>
      </c>
      <c r="O3515" s="1" t="s">
        <v>4206</v>
      </c>
      <c r="P3515" s="1">
        <v>7231</v>
      </c>
      <c r="Q3515" s="1">
        <v>405296</v>
      </c>
      <c r="R3515" s="1">
        <f t="shared" si="271"/>
        <v>29769</v>
      </c>
      <c r="S3515" s="4">
        <v>369526.85533283988</v>
      </c>
      <c r="T3515" s="4">
        <v>114290.55060685432</v>
      </c>
      <c r="U3515" s="1">
        <f t="shared" si="272"/>
        <v>375527</v>
      </c>
      <c r="V3515" s="4">
        <f t="shared" si="273"/>
        <v>-78521.405939694203</v>
      </c>
      <c r="W3515" s="1" t="str">
        <f t="shared" si="274"/>
        <v>Adverse</v>
      </c>
    </row>
    <row r="3516" spans="1:23" x14ac:dyDescent="0.25">
      <c r="A3516" s="1"/>
      <c r="B3516" s="1"/>
      <c r="C3516" s="1"/>
      <c r="D3516" s="1"/>
      <c r="E3516" s="1" t="s">
        <v>7261</v>
      </c>
      <c r="F3516" s="2">
        <v>44677</v>
      </c>
      <c r="G3516" s="3">
        <v>24556</v>
      </c>
      <c r="H3516" s="1"/>
      <c r="I3516" s="1"/>
      <c r="J3516" s="1" t="s">
        <v>9370</v>
      </c>
      <c r="K3516" s="2">
        <v>44014</v>
      </c>
      <c r="L3516" s="1" t="s">
        <v>4227</v>
      </c>
      <c r="M3516" s="1" t="str">
        <f t="shared" si="270"/>
        <v>Infrastructure</v>
      </c>
      <c r="N3516" s="1" t="s">
        <v>4210</v>
      </c>
      <c r="O3516" s="1" t="s">
        <v>4330</v>
      </c>
      <c r="P3516" s="1">
        <v>7702</v>
      </c>
      <c r="Q3516" s="1">
        <v>1932098</v>
      </c>
      <c r="R3516" s="1">
        <f t="shared" si="271"/>
        <v>0</v>
      </c>
      <c r="S3516" s="4">
        <v>1209105.5134079971</v>
      </c>
      <c r="T3516" s="4">
        <v>262041.49034807135</v>
      </c>
      <c r="U3516" s="1">
        <f t="shared" si="272"/>
        <v>1932098</v>
      </c>
      <c r="V3516" s="4">
        <f t="shared" si="273"/>
        <v>460950.99624393159</v>
      </c>
      <c r="W3516" s="1" t="str">
        <f t="shared" si="274"/>
        <v>Favourable</v>
      </c>
    </row>
    <row r="3517" spans="1:23" x14ac:dyDescent="0.25">
      <c r="A3517" s="1"/>
      <c r="B3517" s="1"/>
      <c r="C3517" s="1"/>
      <c r="D3517" s="1"/>
      <c r="E3517" s="1" t="s">
        <v>8870</v>
      </c>
      <c r="F3517" s="2">
        <v>45036</v>
      </c>
      <c r="G3517" s="3">
        <v>38678</v>
      </c>
      <c r="H3517" s="1"/>
      <c r="I3517" s="1"/>
      <c r="J3517" s="1" t="s">
        <v>8623</v>
      </c>
      <c r="K3517" s="2">
        <v>44485</v>
      </c>
      <c r="L3517" s="1" t="s">
        <v>4227</v>
      </c>
      <c r="M3517" s="1" t="str">
        <f t="shared" si="270"/>
        <v>Infrastructure</v>
      </c>
      <c r="N3517" s="1" t="s">
        <v>4205</v>
      </c>
      <c r="O3517" s="1" t="s">
        <v>4253</v>
      </c>
      <c r="P3517" s="1">
        <v>7788</v>
      </c>
      <c r="Q3517" s="1">
        <v>420038</v>
      </c>
      <c r="R3517" s="1">
        <f t="shared" si="271"/>
        <v>44146</v>
      </c>
      <c r="S3517" s="4">
        <v>207245.42066518977</v>
      </c>
      <c r="T3517" s="4">
        <v>62623.784328926035</v>
      </c>
      <c r="U3517" s="1">
        <f t="shared" si="272"/>
        <v>375892</v>
      </c>
      <c r="V3517" s="4">
        <f t="shared" si="273"/>
        <v>150168.7950058842</v>
      </c>
      <c r="W3517" s="1" t="str">
        <f t="shared" si="274"/>
        <v>Favourable</v>
      </c>
    </row>
    <row r="3518" spans="1:23" x14ac:dyDescent="0.25">
      <c r="A3518" s="1"/>
      <c r="B3518" s="1"/>
      <c r="C3518" s="1"/>
      <c r="D3518" s="1"/>
      <c r="E3518" s="1" t="s">
        <v>9270</v>
      </c>
      <c r="F3518" s="2">
        <v>44146</v>
      </c>
      <c r="G3518" s="3">
        <v>29091</v>
      </c>
      <c r="H3518" s="1"/>
      <c r="I3518" s="1"/>
      <c r="J3518" s="1" t="s">
        <v>8775</v>
      </c>
      <c r="K3518" s="2">
        <v>44655</v>
      </c>
      <c r="L3518" s="1" t="s">
        <v>4238</v>
      </c>
      <c r="M3518" s="1" t="str">
        <f t="shared" si="270"/>
        <v>Education</v>
      </c>
      <c r="N3518" s="1" t="s">
        <v>4205</v>
      </c>
      <c r="O3518" s="1" t="s">
        <v>4267</v>
      </c>
      <c r="P3518" s="1">
        <v>6294</v>
      </c>
      <c r="Q3518" s="1">
        <v>1001533</v>
      </c>
      <c r="R3518" s="1">
        <f t="shared" si="271"/>
        <v>25870</v>
      </c>
      <c r="S3518" s="4">
        <v>845077.89161394991</v>
      </c>
      <c r="T3518" s="4">
        <v>142308.62268772064</v>
      </c>
      <c r="U3518" s="1">
        <f t="shared" si="272"/>
        <v>975663</v>
      </c>
      <c r="V3518" s="4">
        <f t="shared" si="273"/>
        <v>14146.485698329518</v>
      </c>
      <c r="W3518" s="1" t="str">
        <f t="shared" si="274"/>
        <v>Favourable</v>
      </c>
    </row>
    <row r="3519" spans="1:23" x14ac:dyDescent="0.25">
      <c r="A3519" s="1"/>
      <c r="B3519" s="1"/>
      <c r="C3519" s="1"/>
      <c r="D3519" s="1"/>
      <c r="E3519" s="1" t="s">
        <v>9286</v>
      </c>
      <c r="F3519" s="2">
        <v>44694</v>
      </c>
      <c r="G3519" s="3">
        <v>41246</v>
      </c>
      <c r="H3519" s="1"/>
      <c r="I3519" s="1"/>
      <c r="J3519" s="1" t="s">
        <v>9371</v>
      </c>
      <c r="K3519" s="2">
        <v>43931</v>
      </c>
      <c r="L3519" s="1" t="s">
        <v>4207</v>
      </c>
      <c r="M3519" s="1" t="str">
        <f t="shared" si="270"/>
        <v>Social Services</v>
      </c>
      <c r="N3519" s="1" t="s">
        <v>4222</v>
      </c>
      <c r="O3519" s="1" t="s">
        <v>4211</v>
      </c>
      <c r="P3519" s="1">
        <v>7225</v>
      </c>
      <c r="Q3519" s="1">
        <v>538606</v>
      </c>
      <c r="R3519" s="1">
        <f t="shared" si="271"/>
        <v>40726</v>
      </c>
      <c r="S3519" s="4">
        <v>6603.0159863530289</v>
      </c>
      <c r="T3519" s="4">
        <v>98310.661028518458</v>
      </c>
      <c r="U3519" s="1">
        <f t="shared" si="272"/>
        <v>497880</v>
      </c>
      <c r="V3519" s="4">
        <f t="shared" si="273"/>
        <v>433692.3229851285</v>
      </c>
      <c r="W3519" s="1" t="str">
        <f t="shared" si="274"/>
        <v>Favourable</v>
      </c>
    </row>
    <row r="3520" spans="1:23" x14ac:dyDescent="0.25">
      <c r="A3520" s="1"/>
      <c r="B3520" s="1"/>
      <c r="C3520" s="1"/>
      <c r="D3520" s="1"/>
      <c r="E3520" s="1" t="s">
        <v>9372</v>
      </c>
      <c r="F3520" s="2">
        <v>44896</v>
      </c>
      <c r="G3520" s="3">
        <v>36341</v>
      </c>
      <c r="H3520" s="1"/>
      <c r="I3520" s="1"/>
      <c r="J3520" s="1" t="s">
        <v>6775</v>
      </c>
      <c r="K3520" s="2">
        <v>45302</v>
      </c>
      <c r="L3520" s="1" t="s">
        <v>4238</v>
      </c>
      <c r="M3520" s="1" t="str">
        <f t="shared" si="270"/>
        <v>Education</v>
      </c>
      <c r="N3520" s="1" t="s">
        <v>4210</v>
      </c>
      <c r="O3520" s="1" t="s">
        <v>4217</v>
      </c>
      <c r="P3520" s="1">
        <v>6266</v>
      </c>
      <c r="Q3520" s="1">
        <v>1411213</v>
      </c>
      <c r="R3520" s="1">
        <f t="shared" si="271"/>
        <v>18723</v>
      </c>
      <c r="S3520" s="4">
        <v>1261927.7322211107</v>
      </c>
      <c r="T3520" s="4">
        <v>293621.14615170151</v>
      </c>
      <c r="U3520" s="1">
        <f t="shared" si="272"/>
        <v>1392490</v>
      </c>
      <c r="V3520" s="4">
        <f t="shared" si="273"/>
        <v>-144335.87837281218</v>
      </c>
      <c r="W3520" s="1" t="str">
        <f t="shared" si="274"/>
        <v>Adverse</v>
      </c>
    </row>
    <row r="3521" spans="1:23" x14ac:dyDescent="0.25">
      <c r="A3521" s="1"/>
      <c r="B3521" s="1"/>
      <c r="C3521" s="1"/>
      <c r="D3521" s="1"/>
      <c r="E3521" s="1" t="s">
        <v>9373</v>
      </c>
      <c r="F3521" s="2">
        <v>44026</v>
      </c>
      <c r="G3521" s="3">
        <v>14175</v>
      </c>
      <c r="H3521" s="1"/>
      <c r="I3521" s="1"/>
      <c r="J3521" s="1" t="s">
        <v>9374</v>
      </c>
      <c r="K3521" s="2">
        <v>45317</v>
      </c>
      <c r="L3521" s="1" t="s">
        <v>4238</v>
      </c>
      <c r="M3521" s="1" t="str">
        <f t="shared" si="270"/>
        <v>Education</v>
      </c>
      <c r="N3521" s="1" t="s">
        <v>4205</v>
      </c>
      <c r="O3521" s="1" t="s">
        <v>4338</v>
      </c>
      <c r="P3521" s="1">
        <v>7917</v>
      </c>
      <c r="Q3521" s="1">
        <v>2227506</v>
      </c>
      <c r="R3521" s="1">
        <f t="shared" si="271"/>
        <v>53327</v>
      </c>
      <c r="S3521" s="4">
        <v>1828567.7317360246</v>
      </c>
      <c r="T3521" s="4">
        <v>611570.56061653956</v>
      </c>
      <c r="U3521" s="1">
        <f t="shared" si="272"/>
        <v>2174179</v>
      </c>
      <c r="V3521" s="4">
        <f t="shared" si="273"/>
        <v>-212632.29235256417</v>
      </c>
      <c r="W3521" s="1" t="str">
        <f t="shared" si="274"/>
        <v>Adverse</v>
      </c>
    </row>
    <row r="3522" spans="1:23" x14ac:dyDescent="0.25">
      <c r="A3522" s="1"/>
      <c r="B3522" s="1"/>
      <c r="C3522" s="1"/>
      <c r="D3522" s="1"/>
      <c r="E3522" s="1" t="s">
        <v>7671</v>
      </c>
      <c r="F3522" s="2">
        <v>44431</v>
      </c>
      <c r="G3522" s="3">
        <v>44964</v>
      </c>
      <c r="H3522" s="1"/>
      <c r="I3522" s="1"/>
      <c r="J3522" s="1" t="s">
        <v>8842</v>
      </c>
      <c r="K3522" s="2">
        <v>44324</v>
      </c>
      <c r="L3522" s="1" t="s">
        <v>4238</v>
      </c>
      <c r="M3522" s="1" t="str">
        <f t="shared" si="270"/>
        <v>Education</v>
      </c>
      <c r="N3522" s="1" t="s">
        <v>4205</v>
      </c>
      <c r="O3522" s="1" t="s">
        <v>4458</v>
      </c>
      <c r="P3522" s="1">
        <v>6423</v>
      </c>
      <c r="Q3522" s="1">
        <v>1299228</v>
      </c>
      <c r="R3522" s="1">
        <f t="shared" si="271"/>
        <v>47007</v>
      </c>
      <c r="S3522" s="4">
        <v>245559.50554270801</v>
      </c>
      <c r="T3522" s="4">
        <v>56473.536524539668</v>
      </c>
      <c r="U3522" s="1">
        <f t="shared" si="272"/>
        <v>1252221</v>
      </c>
      <c r="V3522" s="4">
        <f t="shared" si="273"/>
        <v>997194.95793275232</v>
      </c>
      <c r="W3522" s="1" t="str">
        <f t="shared" si="274"/>
        <v>Favourable</v>
      </c>
    </row>
    <row r="3523" spans="1:23" x14ac:dyDescent="0.25">
      <c r="A3523" s="1"/>
      <c r="B3523" s="1"/>
      <c r="C3523" s="1"/>
      <c r="D3523" s="1"/>
      <c r="E3523" s="1" t="s">
        <v>9375</v>
      </c>
      <c r="F3523" s="2">
        <v>44259</v>
      </c>
      <c r="G3523" s="3">
        <v>50974</v>
      </c>
      <c r="H3523" s="1"/>
      <c r="I3523" s="1"/>
      <c r="J3523" s="1" t="s">
        <v>9376</v>
      </c>
      <c r="K3523" s="2">
        <v>44691</v>
      </c>
      <c r="L3523" s="1" t="s">
        <v>4227</v>
      </c>
      <c r="M3523" s="1" t="str">
        <f t="shared" ref="M3523:M3586" si="275">INDEX($A:$B,MATCH($L3523,$A:$A,0),2)</f>
        <v>Infrastructure</v>
      </c>
      <c r="N3523" s="1" t="s">
        <v>4205</v>
      </c>
      <c r="O3523" s="1" t="s">
        <v>4279</v>
      </c>
      <c r="P3523" s="1">
        <v>8922</v>
      </c>
      <c r="Q3523" s="1">
        <v>1025210</v>
      </c>
      <c r="R3523" s="1">
        <f t="shared" ref="R3523:R3586" si="276">_xlfn.XLOOKUP($J3523,$E:$E,$G:$G,0,0,1)</f>
        <v>0</v>
      </c>
      <c r="S3523" s="4">
        <v>600282.55534197076</v>
      </c>
      <c r="T3523" s="4">
        <v>11023.081135549581</v>
      </c>
      <c r="U3523" s="1">
        <f t="shared" ref="U3523:U3586" si="277">Q3523-R3523</f>
        <v>1025210</v>
      </c>
      <c r="V3523" s="4">
        <f t="shared" ref="V3523:V3586" si="278">Q3523-(S3523+T3523)</f>
        <v>413904.36352247966</v>
      </c>
      <c r="W3523" s="1" t="str">
        <f t="shared" ref="W3523:W3586" si="279">IF(V3523&gt;=0,"Favourable","Adverse")</f>
        <v>Favourable</v>
      </c>
    </row>
    <row r="3524" spans="1:23" x14ac:dyDescent="0.25">
      <c r="A3524" s="1"/>
      <c r="B3524" s="1"/>
      <c r="C3524" s="1"/>
      <c r="D3524" s="1"/>
      <c r="E3524" s="1" t="s">
        <v>4674</v>
      </c>
      <c r="F3524" s="2">
        <v>45317</v>
      </c>
      <c r="G3524" s="3">
        <v>54935</v>
      </c>
      <c r="H3524" s="1"/>
      <c r="I3524" s="1"/>
      <c r="J3524" s="1" t="s">
        <v>9364</v>
      </c>
      <c r="K3524" s="2">
        <v>45260</v>
      </c>
      <c r="L3524" s="1" t="s">
        <v>4238</v>
      </c>
      <c r="M3524" s="1" t="str">
        <f t="shared" si="275"/>
        <v>Education</v>
      </c>
      <c r="N3524" s="1" t="s">
        <v>4222</v>
      </c>
      <c r="O3524" s="1" t="s">
        <v>4292</v>
      </c>
      <c r="P3524" s="1">
        <v>7462</v>
      </c>
      <c r="Q3524" s="1">
        <v>1834585</v>
      </c>
      <c r="R3524" s="1">
        <f t="shared" si="276"/>
        <v>37676</v>
      </c>
      <c r="S3524" s="4">
        <v>898813.96648462629</v>
      </c>
      <c r="T3524" s="4">
        <v>579817.16390178946</v>
      </c>
      <c r="U3524" s="1">
        <f t="shared" si="277"/>
        <v>1796909</v>
      </c>
      <c r="V3524" s="4">
        <f t="shared" si="278"/>
        <v>355953.86961358413</v>
      </c>
      <c r="W3524" s="1" t="str">
        <f t="shared" si="279"/>
        <v>Favourable</v>
      </c>
    </row>
    <row r="3525" spans="1:23" x14ac:dyDescent="0.25">
      <c r="A3525" s="1"/>
      <c r="B3525" s="1"/>
      <c r="C3525" s="1"/>
      <c r="D3525" s="1"/>
      <c r="E3525" s="1" t="s">
        <v>9329</v>
      </c>
      <c r="F3525" s="2">
        <v>44492</v>
      </c>
      <c r="G3525" s="3">
        <v>22718</v>
      </c>
      <c r="H3525" s="1"/>
      <c r="I3525" s="1"/>
      <c r="J3525" s="1" t="s">
        <v>5617</v>
      </c>
      <c r="K3525" s="2">
        <v>44120</v>
      </c>
      <c r="L3525" s="1" t="s">
        <v>4227</v>
      </c>
      <c r="M3525" s="1" t="str">
        <f t="shared" si="275"/>
        <v>Infrastructure</v>
      </c>
      <c r="N3525" s="1" t="s">
        <v>4205</v>
      </c>
      <c r="O3525" s="1" t="s">
        <v>4388</v>
      </c>
      <c r="P3525" s="1">
        <v>7506</v>
      </c>
      <c r="Q3525" s="1">
        <v>1963607</v>
      </c>
      <c r="R3525" s="1">
        <f t="shared" si="276"/>
        <v>77388</v>
      </c>
      <c r="S3525" s="4">
        <v>103358.78365718083</v>
      </c>
      <c r="T3525" s="4">
        <v>642341.00621021714</v>
      </c>
      <c r="U3525" s="1">
        <f t="shared" si="277"/>
        <v>1886219</v>
      </c>
      <c r="V3525" s="4">
        <f t="shared" si="278"/>
        <v>1217907.2101326021</v>
      </c>
      <c r="W3525" s="1" t="str">
        <f t="shared" si="279"/>
        <v>Favourable</v>
      </c>
    </row>
    <row r="3526" spans="1:23" x14ac:dyDescent="0.25">
      <c r="A3526" s="1"/>
      <c r="B3526" s="1"/>
      <c r="C3526" s="1"/>
      <c r="D3526" s="1"/>
      <c r="E3526" s="1" t="s">
        <v>8256</v>
      </c>
      <c r="F3526" s="2">
        <v>45024</v>
      </c>
      <c r="G3526" s="3">
        <v>10949</v>
      </c>
      <c r="H3526" s="1"/>
      <c r="I3526" s="1"/>
      <c r="J3526" s="1" t="s">
        <v>8756</v>
      </c>
      <c r="K3526" s="2">
        <v>44744</v>
      </c>
      <c r="L3526" s="1" t="s">
        <v>4207</v>
      </c>
      <c r="M3526" s="1" t="str">
        <f t="shared" si="275"/>
        <v>Social Services</v>
      </c>
      <c r="N3526" s="1" t="s">
        <v>4205</v>
      </c>
      <c r="O3526" s="1" t="s">
        <v>4233</v>
      </c>
      <c r="P3526" s="1">
        <v>8220</v>
      </c>
      <c r="Q3526" s="1">
        <v>1235660</v>
      </c>
      <c r="R3526" s="1">
        <f t="shared" si="276"/>
        <v>51928</v>
      </c>
      <c r="S3526" s="4">
        <v>766044.09517396393</v>
      </c>
      <c r="T3526" s="4">
        <v>162337.48440136979</v>
      </c>
      <c r="U3526" s="1">
        <f t="shared" si="277"/>
        <v>1183732</v>
      </c>
      <c r="V3526" s="4">
        <f t="shared" si="278"/>
        <v>307278.42042466626</v>
      </c>
      <c r="W3526" s="1" t="str">
        <f t="shared" si="279"/>
        <v>Favourable</v>
      </c>
    </row>
    <row r="3527" spans="1:23" x14ac:dyDescent="0.25">
      <c r="A3527" s="1"/>
      <c r="B3527" s="1"/>
      <c r="C3527" s="1"/>
      <c r="D3527" s="1"/>
      <c r="E3527" s="1" t="s">
        <v>5752</v>
      </c>
      <c r="F3527" s="2">
        <v>44469</v>
      </c>
      <c r="G3527" s="3">
        <v>46086</v>
      </c>
      <c r="H3527" s="1"/>
      <c r="I3527" s="1"/>
      <c r="J3527" s="1" t="s">
        <v>9377</v>
      </c>
      <c r="K3527" s="2">
        <v>44045</v>
      </c>
      <c r="L3527" s="1" t="s">
        <v>4238</v>
      </c>
      <c r="M3527" s="1" t="str">
        <f t="shared" si="275"/>
        <v>Education</v>
      </c>
      <c r="N3527" s="1" t="s">
        <v>4205</v>
      </c>
      <c r="O3527" s="1" t="s">
        <v>4479</v>
      </c>
      <c r="P3527" s="1">
        <v>8812</v>
      </c>
      <c r="Q3527" s="1">
        <v>2214015</v>
      </c>
      <c r="R3527" s="1">
        <f t="shared" si="276"/>
        <v>25481</v>
      </c>
      <c r="S3527" s="4">
        <v>1387358.2556969298</v>
      </c>
      <c r="T3527" s="4">
        <v>728649.10445620876</v>
      </c>
      <c r="U3527" s="1">
        <f t="shared" si="277"/>
        <v>2188534</v>
      </c>
      <c r="V3527" s="4">
        <f t="shared" si="278"/>
        <v>98007.639846861362</v>
      </c>
      <c r="W3527" s="1" t="str">
        <f t="shared" si="279"/>
        <v>Favourable</v>
      </c>
    </row>
    <row r="3528" spans="1:23" x14ac:dyDescent="0.25">
      <c r="A3528" s="1"/>
      <c r="B3528" s="1"/>
      <c r="C3528" s="1"/>
      <c r="D3528" s="1"/>
      <c r="E3528" s="1" t="s">
        <v>9378</v>
      </c>
      <c r="F3528" s="2">
        <v>45355</v>
      </c>
      <c r="G3528" s="3">
        <v>37165</v>
      </c>
      <c r="H3528" s="1"/>
      <c r="I3528" s="1"/>
      <c r="J3528" s="1" t="s">
        <v>8134</v>
      </c>
      <c r="K3528" s="2">
        <v>44354</v>
      </c>
      <c r="L3528" s="1" t="s">
        <v>4238</v>
      </c>
      <c r="M3528" s="1" t="str">
        <f t="shared" si="275"/>
        <v>Education</v>
      </c>
      <c r="N3528" s="1" t="s">
        <v>4205</v>
      </c>
      <c r="O3528" s="1" t="s">
        <v>4361</v>
      </c>
      <c r="P3528" s="1">
        <v>8182</v>
      </c>
      <c r="Q3528" s="1">
        <v>1627848</v>
      </c>
      <c r="R3528" s="1">
        <f t="shared" si="276"/>
        <v>48926</v>
      </c>
      <c r="S3528" s="4">
        <v>364690.60000850307</v>
      </c>
      <c r="T3528" s="4">
        <v>178250.63660544579</v>
      </c>
      <c r="U3528" s="1">
        <f t="shared" si="277"/>
        <v>1578922</v>
      </c>
      <c r="V3528" s="4">
        <f t="shared" si="278"/>
        <v>1084906.7633860512</v>
      </c>
      <c r="W3528" s="1" t="str">
        <f t="shared" si="279"/>
        <v>Favourable</v>
      </c>
    </row>
    <row r="3529" spans="1:23" x14ac:dyDescent="0.25">
      <c r="A3529" s="1"/>
      <c r="B3529" s="1"/>
      <c r="C3529" s="1"/>
      <c r="D3529" s="1"/>
      <c r="E3529" s="1" t="s">
        <v>5535</v>
      </c>
      <c r="F3529" s="2">
        <v>45036</v>
      </c>
      <c r="G3529" s="3">
        <v>18054</v>
      </c>
      <c r="H3529" s="1"/>
      <c r="I3529" s="1"/>
      <c r="J3529" s="1" t="s">
        <v>9005</v>
      </c>
      <c r="K3529" s="2">
        <v>44684</v>
      </c>
      <c r="L3529" s="1" t="s">
        <v>4238</v>
      </c>
      <c r="M3529" s="1" t="str">
        <f t="shared" si="275"/>
        <v>Education</v>
      </c>
      <c r="N3529" s="1" t="s">
        <v>4205</v>
      </c>
      <c r="O3529" s="1" t="s">
        <v>4295</v>
      </c>
      <c r="P3529" s="1">
        <v>7246</v>
      </c>
      <c r="Q3529" s="1">
        <v>1895731</v>
      </c>
      <c r="R3529" s="1">
        <f t="shared" si="276"/>
        <v>31513</v>
      </c>
      <c r="S3529" s="4">
        <v>1684772.2767560449</v>
      </c>
      <c r="T3529" s="4">
        <v>176018.83229509092</v>
      </c>
      <c r="U3529" s="1">
        <f t="shared" si="277"/>
        <v>1864218</v>
      </c>
      <c r="V3529" s="4">
        <f t="shared" si="278"/>
        <v>34939.890948864166</v>
      </c>
      <c r="W3529" s="1" t="str">
        <f t="shared" si="279"/>
        <v>Favourable</v>
      </c>
    </row>
    <row r="3530" spans="1:23" x14ac:dyDescent="0.25">
      <c r="A3530" s="1"/>
      <c r="B3530" s="1"/>
      <c r="C3530" s="1"/>
      <c r="D3530" s="1"/>
      <c r="E3530" s="1" t="s">
        <v>5393</v>
      </c>
      <c r="F3530" s="2">
        <v>43998</v>
      </c>
      <c r="G3530" s="3">
        <v>48524</v>
      </c>
      <c r="H3530" s="1"/>
      <c r="I3530" s="1"/>
      <c r="J3530" s="1" t="s">
        <v>9379</v>
      </c>
      <c r="K3530" s="2">
        <v>44693</v>
      </c>
      <c r="L3530" s="1" t="s">
        <v>4207</v>
      </c>
      <c r="M3530" s="1" t="str">
        <f t="shared" si="275"/>
        <v>Social Services</v>
      </c>
      <c r="N3530" s="1" t="s">
        <v>4210</v>
      </c>
      <c r="O3530" s="1" t="s">
        <v>4338</v>
      </c>
      <c r="P3530" s="1">
        <v>5963</v>
      </c>
      <c r="Q3530" s="1">
        <v>597732</v>
      </c>
      <c r="R3530" s="1">
        <f t="shared" si="276"/>
        <v>42131</v>
      </c>
      <c r="S3530" s="4">
        <v>389821.33407537418</v>
      </c>
      <c r="T3530" s="4">
        <v>103585.85882371639</v>
      </c>
      <c r="U3530" s="1">
        <f t="shared" si="277"/>
        <v>555601</v>
      </c>
      <c r="V3530" s="4">
        <f t="shared" si="278"/>
        <v>104324.80710090941</v>
      </c>
      <c r="W3530" s="1" t="str">
        <f t="shared" si="279"/>
        <v>Favourable</v>
      </c>
    </row>
    <row r="3531" spans="1:23" x14ac:dyDescent="0.25">
      <c r="A3531" s="1"/>
      <c r="B3531" s="1"/>
      <c r="C3531" s="1"/>
      <c r="D3531" s="1"/>
      <c r="E3531" s="1" t="s">
        <v>9380</v>
      </c>
      <c r="F3531" s="2">
        <v>45249</v>
      </c>
      <c r="G3531" s="3">
        <v>41534</v>
      </c>
      <c r="H3531" s="1"/>
      <c r="I3531" s="1"/>
      <c r="J3531" s="1" t="s">
        <v>9381</v>
      </c>
      <c r="K3531" s="2">
        <v>44375</v>
      </c>
      <c r="L3531" s="1" t="s">
        <v>4227</v>
      </c>
      <c r="M3531" s="1" t="str">
        <f t="shared" si="275"/>
        <v>Infrastructure</v>
      </c>
      <c r="N3531" s="1" t="s">
        <v>4222</v>
      </c>
      <c r="O3531" s="1" t="s">
        <v>4273</v>
      </c>
      <c r="P3531" s="1">
        <v>9031</v>
      </c>
      <c r="Q3531" s="1">
        <v>357743</v>
      </c>
      <c r="R3531" s="1">
        <f t="shared" si="276"/>
        <v>0</v>
      </c>
      <c r="S3531" s="4">
        <v>43498.940985268076</v>
      </c>
      <c r="T3531" s="4">
        <v>35998.761614624367</v>
      </c>
      <c r="U3531" s="1">
        <f t="shared" si="277"/>
        <v>357743</v>
      </c>
      <c r="V3531" s="4">
        <f t="shared" si="278"/>
        <v>278245.29740010755</v>
      </c>
      <c r="W3531" s="1" t="str">
        <f t="shared" si="279"/>
        <v>Favourable</v>
      </c>
    </row>
    <row r="3532" spans="1:23" x14ac:dyDescent="0.25">
      <c r="A3532" s="1"/>
      <c r="B3532" s="1"/>
      <c r="C3532" s="1"/>
      <c r="D3532" s="1"/>
      <c r="E3532" s="1" t="s">
        <v>7396</v>
      </c>
      <c r="F3532" s="2">
        <v>44460</v>
      </c>
      <c r="G3532" s="3">
        <v>50182</v>
      </c>
      <c r="H3532" s="1"/>
      <c r="I3532" s="1"/>
      <c r="J3532" s="1" t="s">
        <v>9382</v>
      </c>
      <c r="K3532" s="2">
        <v>44272</v>
      </c>
      <c r="L3532" s="1" t="s">
        <v>4207</v>
      </c>
      <c r="M3532" s="1" t="str">
        <f t="shared" si="275"/>
        <v>Social Services</v>
      </c>
      <c r="N3532" s="1" t="s">
        <v>4210</v>
      </c>
      <c r="O3532" s="1" t="s">
        <v>4402</v>
      </c>
      <c r="P3532" s="1">
        <v>5903</v>
      </c>
      <c r="Q3532" s="1">
        <v>1738735</v>
      </c>
      <c r="R3532" s="1">
        <f t="shared" si="276"/>
        <v>0</v>
      </c>
      <c r="S3532" s="4">
        <v>313409.62817810918</v>
      </c>
      <c r="T3532" s="4">
        <v>160777.36933037316</v>
      </c>
      <c r="U3532" s="1">
        <f t="shared" si="277"/>
        <v>1738735</v>
      </c>
      <c r="V3532" s="4">
        <f t="shared" si="278"/>
        <v>1264548.0024915177</v>
      </c>
      <c r="W3532" s="1" t="str">
        <f t="shared" si="279"/>
        <v>Favourable</v>
      </c>
    </row>
    <row r="3533" spans="1:23" x14ac:dyDescent="0.25">
      <c r="A3533" s="1"/>
      <c r="B3533" s="1"/>
      <c r="C3533" s="1"/>
      <c r="D3533" s="1"/>
      <c r="E3533" s="1" t="s">
        <v>9019</v>
      </c>
      <c r="F3533" s="2">
        <v>44327</v>
      </c>
      <c r="G3533" s="3">
        <v>25899</v>
      </c>
      <c r="H3533" s="1"/>
      <c r="I3533" s="1"/>
      <c r="J3533" s="1" t="s">
        <v>9383</v>
      </c>
      <c r="K3533" s="2">
        <v>43879</v>
      </c>
      <c r="L3533" s="1" t="s">
        <v>4200</v>
      </c>
      <c r="M3533" s="1" t="str">
        <f t="shared" si="275"/>
        <v>Social Services</v>
      </c>
      <c r="N3533" s="1" t="s">
        <v>4205</v>
      </c>
      <c r="O3533" s="1" t="s">
        <v>4233</v>
      </c>
      <c r="P3533" s="1">
        <v>5691</v>
      </c>
      <c r="Q3533" s="1">
        <v>1760424</v>
      </c>
      <c r="R3533" s="1">
        <f t="shared" si="276"/>
        <v>0</v>
      </c>
      <c r="S3533" s="4">
        <v>1098720.440117931</v>
      </c>
      <c r="T3533" s="4">
        <v>382216.09514521487</v>
      </c>
      <c r="U3533" s="1">
        <f t="shared" si="277"/>
        <v>1760424</v>
      </c>
      <c r="V3533" s="4">
        <f t="shared" si="278"/>
        <v>279487.46473685419</v>
      </c>
      <c r="W3533" s="1" t="str">
        <f t="shared" si="279"/>
        <v>Favourable</v>
      </c>
    </row>
    <row r="3534" spans="1:23" x14ac:dyDescent="0.25">
      <c r="A3534" s="1"/>
      <c r="B3534" s="1"/>
      <c r="C3534" s="1"/>
      <c r="D3534" s="1"/>
      <c r="E3534" s="1" t="s">
        <v>7368</v>
      </c>
      <c r="F3534" s="2">
        <v>45176</v>
      </c>
      <c r="G3534" s="3">
        <v>49999</v>
      </c>
      <c r="H3534" s="1"/>
      <c r="I3534" s="1"/>
      <c r="J3534" s="1" t="s">
        <v>7638</v>
      </c>
      <c r="K3534" s="2">
        <v>45002</v>
      </c>
      <c r="L3534" s="1" t="s">
        <v>4238</v>
      </c>
      <c r="M3534" s="1" t="str">
        <f t="shared" si="275"/>
        <v>Education</v>
      </c>
      <c r="N3534" s="1" t="s">
        <v>4205</v>
      </c>
      <c r="O3534" s="1" t="s">
        <v>4458</v>
      </c>
      <c r="P3534" s="1">
        <v>7175</v>
      </c>
      <c r="Q3534" s="1">
        <v>1418723</v>
      </c>
      <c r="R3534" s="1">
        <f t="shared" si="276"/>
        <v>29610</v>
      </c>
      <c r="S3534" s="4">
        <v>733499.56557144609</v>
      </c>
      <c r="T3534" s="4">
        <v>419152.67347590643</v>
      </c>
      <c r="U3534" s="1">
        <f t="shared" si="277"/>
        <v>1389113</v>
      </c>
      <c r="V3534" s="4">
        <f t="shared" si="278"/>
        <v>266070.76095264754</v>
      </c>
      <c r="W3534" s="1" t="str">
        <f t="shared" si="279"/>
        <v>Favourable</v>
      </c>
    </row>
    <row r="3535" spans="1:23" x14ac:dyDescent="0.25">
      <c r="A3535" s="1"/>
      <c r="B3535" s="1"/>
      <c r="C3535" s="1"/>
      <c r="D3535" s="1"/>
      <c r="E3535" s="1" t="s">
        <v>6340</v>
      </c>
      <c r="F3535" s="2">
        <v>44958</v>
      </c>
      <c r="G3535" s="3">
        <v>18617</v>
      </c>
      <c r="H3535" s="1"/>
      <c r="I3535" s="1"/>
      <c r="J3535" s="1" t="s">
        <v>9384</v>
      </c>
      <c r="K3535" s="2">
        <v>44508</v>
      </c>
      <c r="L3535" s="1" t="s">
        <v>4227</v>
      </c>
      <c r="M3535" s="1" t="str">
        <f t="shared" si="275"/>
        <v>Infrastructure</v>
      </c>
      <c r="N3535" s="1" t="s">
        <v>4205</v>
      </c>
      <c r="O3535" s="1" t="s">
        <v>4289</v>
      </c>
      <c r="P3535" s="1">
        <v>6926</v>
      </c>
      <c r="Q3535" s="1">
        <v>1949645</v>
      </c>
      <c r="R3535" s="1">
        <f t="shared" si="276"/>
        <v>0</v>
      </c>
      <c r="S3535" s="4">
        <v>296682.90039335936</v>
      </c>
      <c r="T3535" s="4">
        <v>640529.69627227436</v>
      </c>
      <c r="U3535" s="1">
        <f t="shared" si="277"/>
        <v>1949645</v>
      </c>
      <c r="V3535" s="4">
        <f t="shared" si="278"/>
        <v>1012432.4033343663</v>
      </c>
      <c r="W3535" s="1" t="str">
        <f t="shared" si="279"/>
        <v>Favourable</v>
      </c>
    </row>
    <row r="3536" spans="1:23" x14ac:dyDescent="0.25">
      <c r="A3536" s="1"/>
      <c r="B3536" s="1"/>
      <c r="C3536" s="1"/>
      <c r="D3536" s="1"/>
      <c r="E3536" s="1" t="s">
        <v>8333</v>
      </c>
      <c r="F3536" s="2">
        <v>44195</v>
      </c>
      <c r="G3536" s="3">
        <v>50530</v>
      </c>
      <c r="H3536" s="1"/>
      <c r="I3536" s="1"/>
      <c r="J3536" s="1" t="s">
        <v>4977</v>
      </c>
      <c r="K3536" s="2">
        <v>44755</v>
      </c>
      <c r="L3536" s="1" t="s">
        <v>4207</v>
      </c>
      <c r="M3536" s="1" t="str">
        <f t="shared" si="275"/>
        <v>Social Services</v>
      </c>
      <c r="N3536" s="1" t="s">
        <v>4205</v>
      </c>
      <c r="O3536" s="1" t="s">
        <v>4295</v>
      </c>
      <c r="P3536" s="1">
        <v>6167</v>
      </c>
      <c r="Q3536" s="1">
        <v>1721945</v>
      </c>
      <c r="R3536" s="1">
        <f t="shared" si="276"/>
        <v>26024</v>
      </c>
      <c r="S3536" s="4">
        <v>899695.06329432363</v>
      </c>
      <c r="T3536" s="4">
        <v>277714.91457018809</v>
      </c>
      <c r="U3536" s="1">
        <f t="shared" si="277"/>
        <v>1695921</v>
      </c>
      <c r="V3536" s="4">
        <f t="shared" si="278"/>
        <v>544535.02213548822</v>
      </c>
      <c r="W3536" s="1" t="str">
        <f t="shared" si="279"/>
        <v>Favourable</v>
      </c>
    </row>
    <row r="3537" spans="1:23" x14ac:dyDescent="0.25">
      <c r="A3537" s="1"/>
      <c r="B3537" s="1"/>
      <c r="C3537" s="1"/>
      <c r="D3537" s="1"/>
      <c r="E3537" s="1" t="s">
        <v>7132</v>
      </c>
      <c r="F3537" s="2">
        <v>44031</v>
      </c>
      <c r="G3537" s="3">
        <v>30552</v>
      </c>
      <c r="H3537" s="1"/>
      <c r="I3537" s="1"/>
      <c r="J3537" s="1" t="s">
        <v>9385</v>
      </c>
      <c r="K3537" s="2">
        <v>45367</v>
      </c>
      <c r="L3537" s="1" t="s">
        <v>4200</v>
      </c>
      <c r="M3537" s="1" t="str">
        <f t="shared" si="275"/>
        <v>Social Services</v>
      </c>
      <c r="N3537" s="1" t="s">
        <v>4205</v>
      </c>
      <c r="O3537" s="1" t="s">
        <v>4244</v>
      </c>
      <c r="P3537" s="1">
        <v>7704</v>
      </c>
      <c r="Q3537" s="1">
        <v>418296</v>
      </c>
      <c r="R3537" s="1">
        <f t="shared" si="276"/>
        <v>52853</v>
      </c>
      <c r="S3537" s="4">
        <v>164648.05398704539</v>
      </c>
      <c r="T3537" s="4">
        <v>7666.6880769578192</v>
      </c>
      <c r="U3537" s="1">
        <f t="shared" si="277"/>
        <v>365443</v>
      </c>
      <c r="V3537" s="4">
        <f t="shared" si="278"/>
        <v>245981.25793599678</v>
      </c>
      <c r="W3537" s="1" t="str">
        <f t="shared" si="279"/>
        <v>Favourable</v>
      </c>
    </row>
    <row r="3538" spans="1:23" x14ac:dyDescent="0.25">
      <c r="A3538" s="1"/>
      <c r="B3538" s="1"/>
      <c r="C3538" s="1"/>
      <c r="D3538" s="1"/>
      <c r="E3538" s="1" t="s">
        <v>5768</v>
      </c>
      <c r="F3538" s="2">
        <v>44783</v>
      </c>
      <c r="G3538" s="3">
        <v>45597</v>
      </c>
      <c r="H3538" s="1"/>
      <c r="I3538" s="1"/>
      <c r="J3538" s="1" t="s">
        <v>8313</v>
      </c>
      <c r="K3538" s="2">
        <v>43915</v>
      </c>
      <c r="L3538" s="1" t="s">
        <v>4227</v>
      </c>
      <c r="M3538" s="1" t="str">
        <f t="shared" si="275"/>
        <v>Infrastructure</v>
      </c>
      <c r="N3538" s="1" t="s">
        <v>4222</v>
      </c>
      <c r="O3538" s="1" t="s">
        <v>4267</v>
      </c>
      <c r="P3538" s="1">
        <v>9147</v>
      </c>
      <c r="Q3538" s="1">
        <v>1440265</v>
      </c>
      <c r="R3538" s="1">
        <f t="shared" si="276"/>
        <v>50792</v>
      </c>
      <c r="S3538" s="4">
        <v>1016319.4200799756</v>
      </c>
      <c r="T3538" s="4">
        <v>73441.394705294908</v>
      </c>
      <c r="U3538" s="1">
        <f t="shared" si="277"/>
        <v>1389473</v>
      </c>
      <c r="V3538" s="4">
        <f t="shared" si="278"/>
        <v>350504.18521472951</v>
      </c>
      <c r="W3538" s="1" t="str">
        <f t="shared" si="279"/>
        <v>Favourable</v>
      </c>
    </row>
    <row r="3539" spans="1:23" x14ac:dyDescent="0.25">
      <c r="A3539" s="1"/>
      <c r="B3539" s="1"/>
      <c r="C3539" s="1"/>
      <c r="D3539" s="1"/>
      <c r="E3539" s="1" t="s">
        <v>8266</v>
      </c>
      <c r="F3539" s="2">
        <v>44224</v>
      </c>
      <c r="G3539" s="3">
        <v>40886</v>
      </c>
      <c r="H3539" s="1"/>
      <c r="I3539" s="1"/>
      <c r="J3539" s="1" t="s">
        <v>9386</v>
      </c>
      <c r="K3539" s="2">
        <v>44078</v>
      </c>
      <c r="L3539" s="1" t="s">
        <v>4207</v>
      </c>
      <c r="M3539" s="1" t="str">
        <f t="shared" si="275"/>
        <v>Social Services</v>
      </c>
      <c r="N3539" s="1" t="s">
        <v>4205</v>
      </c>
      <c r="O3539" s="1" t="s">
        <v>4217</v>
      </c>
      <c r="P3539" s="1">
        <v>6172</v>
      </c>
      <c r="Q3539" s="1">
        <v>786118</v>
      </c>
      <c r="R3539" s="1">
        <f t="shared" si="276"/>
        <v>0</v>
      </c>
      <c r="S3539" s="4">
        <v>522375.60247319133</v>
      </c>
      <c r="T3539" s="4">
        <v>181048.61540131946</v>
      </c>
      <c r="U3539" s="1">
        <f t="shared" si="277"/>
        <v>786118</v>
      </c>
      <c r="V3539" s="4">
        <f t="shared" si="278"/>
        <v>82693.782125489204</v>
      </c>
      <c r="W3539" s="1" t="str">
        <f t="shared" si="279"/>
        <v>Favourable</v>
      </c>
    </row>
    <row r="3540" spans="1:23" x14ac:dyDescent="0.25">
      <c r="A3540" s="1"/>
      <c r="B3540" s="1"/>
      <c r="C3540" s="1"/>
      <c r="D3540" s="1"/>
      <c r="E3540" s="1" t="s">
        <v>9387</v>
      </c>
      <c r="F3540" s="2">
        <v>45287</v>
      </c>
      <c r="G3540" s="3">
        <v>24315</v>
      </c>
      <c r="H3540" s="1"/>
      <c r="I3540" s="1"/>
      <c r="J3540" s="1" t="s">
        <v>9388</v>
      </c>
      <c r="K3540" s="2">
        <v>44667</v>
      </c>
      <c r="L3540" s="1" t="s">
        <v>4207</v>
      </c>
      <c r="M3540" s="1" t="str">
        <f t="shared" si="275"/>
        <v>Social Services</v>
      </c>
      <c r="N3540" s="1" t="s">
        <v>4222</v>
      </c>
      <c r="O3540" s="1" t="s">
        <v>4256</v>
      </c>
      <c r="P3540" s="1">
        <v>9338</v>
      </c>
      <c r="Q3540" s="1">
        <v>1995543</v>
      </c>
      <c r="R3540" s="1">
        <f t="shared" si="276"/>
        <v>0</v>
      </c>
      <c r="S3540" s="4">
        <v>1013597.413205046</v>
      </c>
      <c r="T3540" s="4">
        <v>537231.69280365715</v>
      </c>
      <c r="U3540" s="1">
        <f t="shared" si="277"/>
        <v>1995543</v>
      </c>
      <c r="V3540" s="4">
        <f t="shared" si="278"/>
        <v>444713.89399129688</v>
      </c>
      <c r="W3540" s="1" t="str">
        <f t="shared" si="279"/>
        <v>Favourable</v>
      </c>
    </row>
    <row r="3541" spans="1:23" x14ac:dyDescent="0.25">
      <c r="A3541" s="1"/>
      <c r="B3541" s="1"/>
      <c r="C3541" s="1"/>
      <c r="D3541" s="1"/>
      <c r="E3541" s="1" t="s">
        <v>9389</v>
      </c>
      <c r="F3541" s="2">
        <v>45311</v>
      </c>
      <c r="G3541" s="3">
        <v>20130</v>
      </c>
      <c r="H3541" s="1"/>
      <c r="I3541" s="1"/>
      <c r="J3541" s="1" t="s">
        <v>9390</v>
      </c>
      <c r="K3541" s="2">
        <v>44748</v>
      </c>
      <c r="L3541" s="1" t="s">
        <v>4207</v>
      </c>
      <c r="M3541" s="1" t="str">
        <f t="shared" si="275"/>
        <v>Social Services</v>
      </c>
      <c r="N3541" s="1" t="s">
        <v>4222</v>
      </c>
      <c r="O3541" s="1" t="s">
        <v>4304</v>
      </c>
      <c r="P3541" s="1">
        <v>9390</v>
      </c>
      <c r="Q3541" s="1">
        <v>286659</v>
      </c>
      <c r="R3541" s="1">
        <f t="shared" si="276"/>
        <v>0</v>
      </c>
      <c r="S3541" s="4">
        <v>237186.91993869923</v>
      </c>
      <c r="T3541" s="4">
        <v>72747.181247612971</v>
      </c>
      <c r="U3541" s="1">
        <f t="shared" si="277"/>
        <v>286659</v>
      </c>
      <c r="V3541" s="4">
        <f t="shared" si="278"/>
        <v>-23275.101186312211</v>
      </c>
      <c r="W3541" s="1" t="str">
        <f t="shared" si="279"/>
        <v>Adverse</v>
      </c>
    </row>
    <row r="3542" spans="1:23" x14ac:dyDescent="0.25">
      <c r="A3542" s="1"/>
      <c r="B3542" s="1"/>
      <c r="C3542" s="1"/>
      <c r="D3542" s="1"/>
      <c r="E3542" s="1" t="s">
        <v>6005</v>
      </c>
      <c r="F3542" s="2">
        <v>44735</v>
      </c>
      <c r="G3542" s="3">
        <v>54597</v>
      </c>
      <c r="H3542" s="1"/>
      <c r="I3542" s="1"/>
      <c r="J3542" s="1" t="s">
        <v>4442</v>
      </c>
      <c r="K3542" s="2">
        <v>43890</v>
      </c>
      <c r="L3542" s="1" t="s">
        <v>4207</v>
      </c>
      <c r="M3542" s="1" t="str">
        <f t="shared" si="275"/>
        <v>Social Services</v>
      </c>
      <c r="N3542" s="1" t="s">
        <v>4222</v>
      </c>
      <c r="O3542" s="1" t="s">
        <v>4223</v>
      </c>
      <c r="P3542" s="1">
        <v>5928</v>
      </c>
      <c r="Q3542" s="1">
        <v>1090608</v>
      </c>
      <c r="R3542" s="1">
        <f t="shared" si="276"/>
        <v>89463</v>
      </c>
      <c r="S3542" s="4">
        <v>1025776.9292466476</v>
      </c>
      <c r="T3542" s="4">
        <v>276810.11177243612</v>
      </c>
      <c r="U3542" s="1">
        <f t="shared" si="277"/>
        <v>1001145</v>
      </c>
      <c r="V3542" s="4">
        <f t="shared" si="278"/>
        <v>-211979.0410190837</v>
      </c>
      <c r="W3542" s="1" t="str">
        <f t="shared" si="279"/>
        <v>Adverse</v>
      </c>
    </row>
    <row r="3543" spans="1:23" x14ac:dyDescent="0.25">
      <c r="A3543" s="1"/>
      <c r="B3543" s="1"/>
      <c r="C3543" s="1"/>
      <c r="D3543" s="1"/>
      <c r="E3543" s="1" t="s">
        <v>9391</v>
      </c>
      <c r="F3543" s="2">
        <v>44890</v>
      </c>
      <c r="G3543" s="3">
        <v>42175</v>
      </c>
      <c r="H3543" s="1"/>
      <c r="I3543" s="1"/>
      <c r="J3543" s="1" t="s">
        <v>9392</v>
      </c>
      <c r="K3543" s="2">
        <v>43932</v>
      </c>
      <c r="L3543" s="1" t="s">
        <v>4200</v>
      </c>
      <c r="M3543" s="1" t="str">
        <f t="shared" si="275"/>
        <v>Social Services</v>
      </c>
      <c r="N3543" s="1" t="s">
        <v>4205</v>
      </c>
      <c r="O3543" s="1" t="s">
        <v>4259</v>
      </c>
      <c r="P3543" s="1">
        <v>7193</v>
      </c>
      <c r="Q3543" s="1">
        <v>1712738</v>
      </c>
      <c r="R3543" s="1">
        <f t="shared" si="276"/>
        <v>0</v>
      </c>
      <c r="S3543" s="4">
        <v>1042140.2270796343</v>
      </c>
      <c r="T3543" s="4">
        <v>297453.03823426418</v>
      </c>
      <c r="U3543" s="1">
        <f t="shared" si="277"/>
        <v>1712738</v>
      </c>
      <c r="V3543" s="4">
        <f t="shared" si="278"/>
        <v>373144.73468610155</v>
      </c>
      <c r="W3543" s="1" t="str">
        <f t="shared" si="279"/>
        <v>Favourable</v>
      </c>
    </row>
    <row r="3544" spans="1:23" x14ac:dyDescent="0.25">
      <c r="A3544" s="1"/>
      <c r="B3544" s="1"/>
      <c r="C3544" s="1"/>
      <c r="D3544" s="1"/>
      <c r="E3544" s="1" t="s">
        <v>9393</v>
      </c>
      <c r="F3544" s="2">
        <v>44756</v>
      </c>
      <c r="G3544" s="3">
        <v>45709</v>
      </c>
      <c r="H3544" s="1"/>
      <c r="I3544" s="1"/>
      <c r="J3544" s="1" t="s">
        <v>9394</v>
      </c>
      <c r="K3544" s="2">
        <v>44067</v>
      </c>
      <c r="L3544" s="1" t="s">
        <v>4207</v>
      </c>
      <c r="M3544" s="1" t="str">
        <f t="shared" si="275"/>
        <v>Social Services</v>
      </c>
      <c r="N3544" s="1" t="s">
        <v>4222</v>
      </c>
      <c r="O3544" s="1" t="s">
        <v>4244</v>
      </c>
      <c r="P3544" s="1">
        <v>6052</v>
      </c>
      <c r="Q3544" s="1">
        <v>2077944</v>
      </c>
      <c r="R3544" s="1">
        <f t="shared" si="276"/>
        <v>0</v>
      </c>
      <c r="S3544" s="4">
        <v>640833.64092527644</v>
      </c>
      <c r="T3544" s="4">
        <v>85258.151061063007</v>
      </c>
      <c r="U3544" s="1">
        <f t="shared" si="277"/>
        <v>2077944</v>
      </c>
      <c r="V3544" s="4">
        <f t="shared" si="278"/>
        <v>1351852.2080136605</v>
      </c>
      <c r="W3544" s="1" t="str">
        <f t="shared" si="279"/>
        <v>Favourable</v>
      </c>
    </row>
    <row r="3545" spans="1:23" x14ac:dyDescent="0.25">
      <c r="A3545" s="1"/>
      <c r="B3545" s="1"/>
      <c r="C3545" s="1"/>
      <c r="D3545" s="1"/>
      <c r="E3545" s="1" t="s">
        <v>9395</v>
      </c>
      <c r="F3545" s="2">
        <v>44845</v>
      </c>
      <c r="G3545" s="3">
        <v>47965</v>
      </c>
      <c r="H3545" s="1"/>
      <c r="I3545" s="1"/>
      <c r="J3545" s="1" t="s">
        <v>8821</v>
      </c>
      <c r="K3545" s="2">
        <v>44811</v>
      </c>
      <c r="L3545" s="1" t="s">
        <v>4200</v>
      </c>
      <c r="M3545" s="1" t="str">
        <f t="shared" si="275"/>
        <v>Social Services</v>
      </c>
      <c r="N3545" s="1" t="s">
        <v>4222</v>
      </c>
      <c r="O3545" s="1" t="s">
        <v>4256</v>
      </c>
      <c r="P3545" s="1">
        <v>8652</v>
      </c>
      <c r="Q3545" s="1">
        <v>1957940</v>
      </c>
      <c r="R3545" s="1">
        <f t="shared" si="276"/>
        <v>59672</v>
      </c>
      <c r="S3545" s="4">
        <v>1870469.9139372979</v>
      </c>
      <c r="T3545" s="4">
        <v>125371.72797263144</v>
      </c>
      <c r="U3545" s="1">
        <f t="shared" si="277"/>
        <v>1898268</v>
      </c>
      <c r="V3545" s="4">
        <f t="shared" si="278"/>
        <v>-37901.641909929225</v>
      </c>
      <c r="W3545" s="1" t="str">
        <f t="shared" si="279"/>
        <v>Adverse</v>
      </c>
    </row>
    <row r="3546" spans="1:23" x14ac:dyDescent="0.25">
      <c r="A3546" s="1"/>
      <c r="B3546" s="1"/>
      <c r="C3546" s="1"/>
      <c r="D3546" s="1"/>
      <c r="E3546" s="1" t="s">
        <v>8007</v>
      </c>
      <c r="F3546" s="2">
        <v>44468</v>
      </c>
      <c r="G3546" s="3">
        <v>37585</v>
      </c>
      <c r="H3546" s="1"/>
      <c r="I3546" s="1"/>
      <c r="J3546" s="1" t="s">
        <v>5624</v>
      </c>
      <c r="K3546" s="2">
        <v>44427</v>
      </c>
      <c r="L3546" s="1" t="s">
        <v>4227</v>
      </c>
      <c r="M3546" s="1" t="str">
        <f t="shared" si="275"/>
        <v>Infrastructure</v>
      </c>
      <c r="N3546" s="1" t="s">
        <v>4205</v>
      </c>
      <c r="O3546" s="1" t="s">
        <v>4289</v>
      </c>
      <c r="P3546" s="1">
        <v>9449</v>
      </c>
      <c r="Q3546" s="1">
        <v>620947</v>
      </c>
      <c r="R3546" s="1">
        <f t="shared" si="276"/>
        <v>48874</v>
      </c>
      <c r="S3546" s="4">
        <v>162780.07253798677</v>
      </c>
      <c r="T3546" s="4">
        <v>61513.739613035723</v>
      </c>
      <c r="U3546" s="1">
        <f t="shared" si="277"/>
        <v>572073</v>
      </c>
      <c r="V3546" s="4">
        <f t="shared" si="278"/>
        <v>396653.18784897751</v>
      </c>
      <c r="W3546" s="1" t="str">
        <f t="shared" si="279"/>
        <v>Favourable</v>
      </c>
    </row>
    <row r="3547" spans="1:23" x14ac:dyDescent="0.25">
      <c r="A3547" s="1"/>
      <c r="B3547" s="1"/>
      <c r="C3547" s="1"/>
      <c r="D3547" s="1"/>
      <c r="E3547" s="1" t="s">
        <v>9396</v>
      </c>
      <c r="F3547" s="2">
        <v>44588</v>
      </c>
      <c r="G3547" s="3">
        <v>44041</v>
      </c>
      <c r="H3547" s="1"/>
      <c r="I3547" s="1"/>
      <c r="J3547" s="1" t="s">
        <v>6135</v>
      </c>
      <c r="K3547" s="2">
        <v>44743</v>
      </c>
      <c r="L3547" s="1" t="s">
        <v>4238</v>
      </c>
      <c r="M3547" s="1" t="str">
        <f t="shared" si="275"/>
        <v>Education</v>
      </c>
      <c r="N3547" s="1" t="s">
        <v>4210</v>
      </c>
      <c r="O3547" s="1" t="s">
        <v>4233</v>
      </c>
      <c r="P3547" s="1">
        <v>7942</v>
      </c>
      <c r="Q3547" s="1">
        <v>684530</v>
      </c>
      <c r="R3547" s="1">
        <f t="shared" si="276"/>
        <v>12207</v>
      </c>
      <c r="S3547" s="4">
        <v>165178.78269552905</v>
      </c>
      <c r="T3547" s="4">
        <v>45369.959590099432</v>
      </c>
      <c r="U3547" s="1">
        <f t="shared" si="277"/>
        <v>672323</v>
      </c>
      <c r="V3547" s="4">
        <f t="shared" si="278"/>
        <v>473981.25771437155</v>
      </c>
      <c r="W3547" s="1" t="str">
        <f t="shared" si="279"/>
        <v>Favourable</v>
      </c>
    </row>
    <row r="3548" spans="1:23" x14ac:dyDescent="0.25">
      <c r="A3548" s="1"/>
      <c r="B3548" s="1"/>
      <c r="C3548" s="1"/>
      <c r="D3548" s="1"/>
      <c r="E3548" s="1" t="s">
        <v>9397</v>
      </c>
      <c r="F3548" s="2">
        <v>44835</v>
      </c>
      <c r="G3548" s="3">
        <v>45670</v>
      </c>
      <c r="H3548" s="1"/>
      <c r="I3548" s="1"/>
      <c r="J3548" s="1" t="s">
        <v>9398</v>
      </c>
      <c r="K3548" s="2">
        <v>44249</v>
      </c>
      <c r="L3548" s="1" t="s">
        <v>4207</v>
      </c>
      <c r="M3548" s="1" t="str">
        <f t="shared" si="275"/>
        <v>Social Services</v>
      </c>
      <c r="N3548" s="1" t="s">
        <v>4205</v>
      </c>
      <c r="O3548" s="1" t="s">
        <v>4345</v>
      </c>
      <c r="P3548" s="1">
        <v>6444</v>
      </c>
      <c r="Q3548" s="1">
        <v>2036122</v>
      </c>
      <c r="R3548" s="1">
        <f t="shared" si="276"/>
        <v>0</v>
      </c>
      <c r="S3548" s="4">
        <v>1606622.9443050774</v>
      </c>
      <c r="T3548" s="4">
        <v>631262.35230420472</v>
      </c>
      <c r="U3548" s="1">
        <f t="shared" si="277"/>
        <v>2036122</v>
      </c>
      <c r="V3548" s="4">
        <f t="shared" si="278"/>
        <v>-201763.29660928203</v>
      </c>
      <c r="W3548" s="1" t="str">
        <f t="shared" si="279"/>
        <v>Adverse</v>
      </c>
    </row>
    <row r="3549" spans="1:23" x14ac:dyDescent="0.25">
      <c r="A3549" s="1"/>
      <c r="B3549" s="1"/>
      <c r="C3549" s="1"/>
      <c r="D3549" s="1"/>
      <c r="E3549" s="1" t="s">
        <v>7464</v>
      </c>
      <c r="F3549" s="2">
        <v>44875</v>
      </c>
      <c r="G3549" s="3">
        <v>10120</v>
      </c>
      <c r="H3549" s="1"/>
      <c r="I3549" s="1"/>
      <c r="J3549" s="1" t="s">
        <v>9312</v>
      </c>
      <c r="K3549" s="2">
        <v>44856</v>
      </c>
      <c r="L3549" s="1" t="s">
        <v>4227</v>
      </c>
      <c r="M3549" s="1" t="str">
        <f t="shared" si="275"/>
        <v>Infrastructure</v>
      </c>
      <c r="N3549" s="1" t="s">
        <v>4210</v>
      </c>
      <c r="O3549" s="1" t="s">
        <v>4295</v>
      </c>
      <c r="P3549" s="1">
        <v>6528</v>
      </c>
      <c r="Q3549" s="1">
        <v>1719363</v>
      </c>
      <c r="R3549" s="1">
        <f t="shared" si="276"/>
        <v>45950</v>
      </c>
      <c r="S3549" s="4">
        <v>568152.3065779733</v>
      </c>
      <c r="T3549" s="4">
        <v>376348.83867526223</v>
      </c>
      <c r="U3549" s="1">
        <f t="shared" si="277"/>
        <v>1673413</v>
      </c>
      <c r="V3549" s="4">
        <f t="shared" si="278"/>
        <v>774861.85474676453</v>
      </c>
      <c r="W3549" s="1" t="str">
        <f t="shared" si="279"/>
        <v>Favourable</v>
      </c>
    </row>
    <row r="3550" spans="1:23" x14ac:dyDescent="0.25">
      <c r="A3550" s="1"/>
      <c r="B3550" s="1"/>
      <c r="C3550" s="1"/>
      <c r="D3550" s="1"/>
      <c r="E3550" s="1" t="s">
        <v>8844</v>
      </c>
      <c r="F3550" s="2">
        <v>45152</v>
      </c>
      <c r="G3550" s="3">
        <v>53608</v>
      </c>
      <c r="H3550" s="1"/>
      <c r="I3550" s="1"/>
      <c r="J3550" s="1" t="s">
        <v>9399</v>
      </c>
      <c r="K3550" s="2">
        <v>44149</v>
      </c>
      <c r="L3550" s="1" t="s">
        <v>4227</v>
      </c>
      <c r="M3550" s="1" t="str">
        <f t="shared" si="275"/>
        <v>Infrastructure</v>
      </c>
      <c r="N3550" s="1" t="s">
        <v>4205</v>
      </c>
      <c r="O3550" s="1" t="s">
        <v>4496</v>
      </c>
      <c r="P3550" s="1">
        <v>7506</v>
      </c>
      <c r="Q3550" s="1">
        <v>1421263</v>
      </c>
      <c r="R3550" s="1">
        <f t="shared" si="276"/>
        <v>25028</v>
      </c>
      <c r="S3550" s="4">
        <v>228366.37413604907</v>
      </c>
      <c r="T3550" s="4">
        <v>456002.93962111784</v>
      </c>
      <c r="U3550" s="1">
        <f t="shared" si="277"/>
        <v>1396235</v>
      </c>
      <c r="V3550" s="4">
        <f t="shared" si="278"/>
        <v>736893.68624283304</v>
      </c>
      <c r="W3550" s="1" t="str">
        <f t="shared" si="279"/>
        <v>Favourable</v>
      </c>
    </row>
    <row r="3551" spans="1:23" x14ac:dyDescent="0.25">
      <c r="A3551" s="1"/>
      <c r="B3551" s="1"/>
      <c r="C3551" s="1"/>
      <c r="D3551" s="1"/>
      <c r="E3551" s="1" t="s">
        <v>9400</v>
      </c>
      <c r="F3551" s="2">
        <v>44425</v>
      </c>
      <c r="G3551" s="3">
        <v>23970</v>
      </c>
      <c r="H3551" s="1"/>
      <c r="I3551" s="1"/>
      <c r="J3551" s="1" t="s">
        <v>7621</v>
      </c>
      <c r="K3551" s="2">
        <v>45214</v>
      </c>
      <c r="L3551" s="1" t="s">
        <v>4200</v>
      </c>
      <c r="M3551" s="1" t="str">
        <f t="shared" si="275"/>
        <v>Social Services</v>
      </c>
      <c r="N3551" s="1" t="s">
        <v>4210</v>
      </c>
      <c r="O3551" s="1" t="s">
        <v>4289</v>
      </c>
      <c r="P3551" s="1">
        <v>6624</v>
      </c>
      <c r="Q3551" s="1">
        <v>749606</v>
      </c>
      <c r="R3551" s="1">
        <f t="shared" si="276"/>
        <v>51383</v>
      </c>
      <c r="S3551" s="4">
        <v>271651.82178930345</v>
      </c>
      <c r="T3551" s="4">
        <v>197476.76114298822</v>
      </c>
      <c r="U3551" s="1">
        <f t="shared" si="277"/>
        <v>698223</v>
      </c>
      <c r="V3551" s="4">
        <f t="shared" si="278"/>
        <v>280477.41706770833</v>
      </c>
      <c r="W3551" s="1" t="str">
        <f t="shared" si="279"/>
        <v>Favourable</v>
      </c>
    </row>
    <row r="3552" spans="1:23" x14ac:dyDescent="0.25">
      <c r="A3552" s="1"/>
      <c r="B3552" s="1"/>
      <c r="C3552" s="1"/>
      <c r="D3552" s="1"/>
      <c r="E3552" s="1" t="s">
        <v>7418</v>
      </c>
      <c r="F3552" s="2">
        <v>44362</v>
      </c>
      <c r="G3552" s="3">
        <v>57290</v>
      </c>
      <c r="H3552" s="1"/>
      <c r="I3552" s="1"/>
      <c r="J3552" s="1" t="s">
        <v>9401</v>
      </c>
      <c r="K3552" s="2">
        <v>44127</v>
      </c>
      <c r="L3552" s="1" t="s">
        <v>4238</v>
      </c>
      <c r="M3552" s="1" t="str">
        <f t="shared" si="275"/>
        <v>Education</v>
      </c>
      <c r="N3552" s="1" t="s">
        <v>4205</v>
      </c>
      <c r="O3552" s="1" t="s">
        <v>4289</v>
      </c>
      <c r="P3552" s="1">
        <v>5742</v>
      </c>
      <c r="Q3552" s="1">
        <v>651915</v>
      </c>
      <c r="R3552" s="1">
        <f t="shared" si="276"/>
        <v>0</v>
      </c>
      <c r="S3552" s="4">
        <v>396076.50309539505</v>
      </c>
      <c r="T3552" s="4">
        <v>172968.71934282125</v>
      </c>
      <c r="U3552" s="1">
        <f t="shared" si="277"/>
        <v>651915</v>
      </c>
      <c r="V3552" s="4">
        <f t="shared" si="278"/>
        <v>82869.777561783674</v>
      </c>
      <c r="W3552" s="1" t="str">
        <f t="shared" si="279"/>
        <v>Favourable</v>
      </c>
    </row>
    <row r="3553" spans="1:23" x14ac:dyDescent="0.25">
      <c r="A3553" s="1"/>
      <c r="B3553" s="1"/>
      <c r="C3553" s="1"/>
      <c r="D3553" s="1"/>
      <c r="E3553" s="1" t="s">
        <v>9402</v>
      </c>
      <c r="F3553" s="2">
        <v>44625</v>
      </c>
      <c r="G3553" s="3">
        <v>51791</v>
      </c>
      <c r="H3553" s="1"/>
      <c r="I3553" s="1"/>
      <c r="J3553" s="1" t="s">
        <v>9403</v>
      </c>
      <c r="K3553" s="2">
        <v>44967</v>
      </c>
      <c r="L3553" s="1" t="s">
        <v>4238</v>
      </c>
      <c r="M3553" s="1" t="str">
        <f t="shared" si="275"/>
        <v>Education</v>
      </c>
      <c r="N3553" s="1" t="s">
        <v>4210</v>
      </c>
      <c r="O3553" s="1" t="s">
        <v>4264</v>
      </c>
      <c r="P3553" s="1">
        <v>6370</v>
      </c>
      <c r="Q3553" s="1">
        <v>1804527</v>
      </c>
      <c r="R3553" s="1">
        <f t="shared" si="276"/>
        <v>0</v>
      </c>
      <c r="S3553" s="4">
        <v>1251598.765530271</v>
      </c>
      <c r="T3553" s="4">
        <v>326502.81450571766</v>
      </c>
      <c r="U3553" s="1">
        <f t="shared" si="277"/>
        <v>1804527</v>
      </c>
      <c r="V3553" s="4">
        <f t="shared" si="278"/>
        <v>226425.41996401129</v>
      </c>
      <c r="W3553" s="1" t="str">
        <f t="shared" si="279"/>
        <v>Favourable</v>
      </c>
    </row>
    <row r="3554" spans="1:23" x14ac:dyDescent="0.25">
      <c r="A3554" s="1"/>
      <c r="B3554" s="1"/>
      <c r="C3554" s="1"/>
      <c r="D3554" s="1"/>
      <c r="E3554" s="1" t="s">
        <v>9404</v>
      </c>
      <c r="F3554" s="2">
        <v>44925</v>
      </c>
      <c r="G3554" s="3">
        <v>18334</v>
      </c>
      <c r="H3554" s="1"/>
      <c r="I3554" s="1"/>
      <c r="J3554" s="1" t="s">
        <v>9255</v>
      </c>
      <c r="K3554" s="2">
        <v>45110</v>
      </c>
      <c r="L3554" s="1" t="s">
        <v>4238</v>
      </c>
      <c r="M3554" s="1" t="str">
        <f t="shared" si="275"/>
        <v>Education</v>
      </c>
      <c r="N3554" s="1" t="s">
        <v>4205</v>
      </c>
      <c r="O3554" s="1" t="s">
        <v>4298</v>
      </c>
      <c r="P3554" s="1">
        <v>7531</v>
      </c>
      <c r="Q3554" s="1">
        <v>1951895</v>
      </c>
      <c r="R3554" s="1">
        <f t="shared" si="276"/>
        <v>46362</v>
      </c>
      <c r="S3554" s="4">
        <v>1776881.1617066776</v>
      </c>
      <c r="T3554" s="4">
        <v>524503.87391181313</v>
      </c>
      <c r="U3554" s="1">
        <f t="shared" si="277"/>
        <v>1905533</v>
      </c>
      <c r="V3554" s="4">
        <f t="shared" si="278"/>
        <v>-349490.03561849054</v>
      </c>
      <c r="W3554" s="1" t="str">
        <f t="shared" si="279"/>
        <v>Adverse</v>
      </c>
    </row>
    <row r="3555" spans="1:23" x14ac:dyDescent="0.25">
      <c r="A3555" s="1"/>
      <c r="B3555" s="1"/>
      <c r="C3555" s="1"/>
      <c r="D3555" s="1"/>
      <c r="E3555" s="1" t="s">
        <v>9405</v>
      </c>
      <c r="F3555" s="2">
        <v>45363</v>
      </c>
      <c r="G3555" s="3">
        <v>21204</v>
      </c>
      <c r="H3555" s="1"/>
      <c r="I3555" s="1"/>
      <c r="J3555" s="1" t="s">
        <v>9406</v>
      </c>
      <c r="K3555" s="2">
        <v>44921</v>
      </c>
      <c r="L3555" s="1" t="s">
        <v>4207</v>
      </c>
      <c r="M3555" s="1" t="str">
        <f t="shared" si="275"/>
        <v>Social Services</v>
      </c>
      <c r="N3555" s="1" t="s">
        <v>4222</v>
      </c>
      <c r="O3555" s="1" t="s">
        <v>4301</v>
      </c>
      <c r="P3555" s="1">
        <v>7195</v>
      </c>
      <c r="Q3555" s="1">
        <v>1750734</v>
      </c>
      <c r="R3555" s="1">
        <f t="shared" si="276"/>
        <v>31491</v>
      </c>
      <c r="S3555" s="4">
        <v>639051.8124403446</v>
      </c>
      <c r="T3555" s="4">
        <v>562380.5950098976</v>
      </c>
      <c r="U3555" s="1">
        <f t="shared" si="277"/>
        <v>1719243</v>
      </c>
      <c r="V3555" s="4">
        <f t="shared" si="278"/>
        <v>549301.5925497578</v>
      </c>
      <c r="W3555" s="1" t="str">
        <f t="shared" si="279"/>
        <v>Favourable</v>
      </c>
    </row>
    <row r="3556" spans="1:23" x14ac:dyDescent="0.25">
      <c r="A3556" s="1"/>
      <c r="B3556" s="1"/>
      <c r="C3556" s="1"/>
      <c r="D3556" s="1"/>
      <c r="E3556" s="1" t="s">
        <v>9407</v>
      </c>
      <c r="F3556" s="2">
        <v>44504</v>
      </c>
      <c r="G3556" s="3">
        <v>51910</v>
      </c>
      <c r="H3556" s="1"/>
      <c r="I3556" s="1"/>
      <c r="J3556" s="1" t="s">
        <v>6071</v>
      </c>
      <c r="K3556" s="2">
        <v>44236</v>
      </c>
      <c r="L3556" s="1" t="s">
        <v>4207</v>
      </c>
      <c r="M3556" s="1" t="str">
        <f t="shared" si="275"/>
        <v>Social Services</v>
      </c>
      <c r="N3556" s="1" t="s">
        <v>4205</v>
      </c>
      <c r="O3556" s="1" t="s">
        <v>4286</v>
      </c>
      <c r="P3556" s="1">
        <v>5785</v>
      </c>
      <c r="Q3556" s="1">
        <v>1404110</v>
      </c>
      <c r="R3556" s="1">
        <f t="shared" si="276"/>
        <v>35592</v>
      </c>
      <c r="S3556" s="4">
        <v>1204698.4092421567</v>
      </c>
      <c r="T3556" s="4">
        <v>232363.75920401397</v>
      </c>
      <c r="U3556" s="1">
        <f t="shared" si="277"/>
        <v>1368518</v>
      </c>
      <c r="V3556" s="4">
        <f t="shared" si="278"/>
        <v>-32952.168446170632</v>
      </c>
      <c r="W3556" s="1" t="str">
        <f t="shared" si="279"/>
        <v>Adverse</v>
      </c>
    </row>
    <row r="3557" spans="1:23" x14ac:dyDescent="0.25">
      <c r="A3557" s="1"/>
      <c r="B3557" s="1"/>
      <c r="C3557" s="1"/>
      <c r="D3557" s="1"/>
      <c r="E3557" s="1" t="s">
        <v>9408</v>
      </c>
      <c r="F3557" s="2">
        <v>44573</v>
      </c>
      <c r="G3557" s="3">
        <v>39476</v>
      </c>
      <c r="H3557" s="1"/>
      <c r="I3557" s="1"/>
      <c r="J3557" s="1" t="s">
        <v>9409</v>
      </c>
      <c r="K3557" s="2">
        <v>44433</v>
      </c>
      <c r="L3557" s="1" t="s">
        <v>4207</v>
      </c>
      <c r="M3557" s="1" t="str">
        <f t="shared" si="275"/>
        <v>Social Services</v>
      </c>
      <c r="N3557" s="1" t="s">
        <v>4205</v>
      </c>
      <c r="O3557" s="1" t="s">
        <v>4374</v>
      </c>
      <c r="P3557" s="1">
        <v>8027</v>
      </c>
      <c r="Q3557" s="1">
        <v>1170652</v>
      </c>
      <c r="R3557" s="1">
        <f t="shared" si="276"/>
        <v>0</v>
      </c>
      <c r="S3557" s="4">
        <v>714828.26632808766</v>
      </c>
      <c r="T3557" s="4">
        <v>134236.25615131788</v>
      </c>
      <c r="U3557" s="1">
        <f t="shared" si="277"/>
        <v>1170652</v>
      </c>
      <c r="V3557" s="4">
        <f t="shared" si="278"/>
        <v>321587.47752059449</v>
      </c>
      <c r="W3557" s="1" t="str">
        <f t="shared" si="279"/>
        <v>Favourable</v>
      </c>
    </row>
    <row r="3558" spans="1:23" x14ac:dyDescent="0.25">
      <c r="A3558" s="1"/>
      <c r="B3558" s="1"/>
      <c r="C3558" s="1"/>
      <c r="D3558" s="1"/>
      <c r="E3558" s="1" t="s">
        <v>5851</v>
      </c>
      <c r="F3558" s="2">
        <v>44325</v>
      </c>
      <c r="G3558" s="3">
        <v>57062</v>
      </c>
      <c r="H3558" s="1"/>
      <c r="I3558" s="1"/>
      <c r="J3558" s="1" t="s">
        <v>9410</v>
      </c>
      <c r="K3558" s="2">
        <v>45017</v>
      </c>
      <c r="L3558" s="1" t="s">
        <v>4207</v>
      </c>
      <c r="M3558" s="1" t="str">
        <f t="shared" si="275"/>
        <v>Social Services</v>
      </c>
      <c r="N3558" s="1" t="s">
        <v>4205</v>
      </c>
      <c r="O3558" s="1" t="s">
        <v>4256</v>
      </c>
      <c r="P3558" s="1">
        <v>9095</v>
      </c>
      <c r="Q3558" s="1">
        <v>980874</v>
      </c>
      <c r="R3558" s="1">
        <f t="shared" si="276"/>
        <v>0</v>
      </c>
      <c r="S3558" s="4">
        <v>124788.44348353907</v>
      </c>
      <c r="T3558" s="4">
        <v>14990.429406402496</v>
      </c>
      <c r="U3558" s="1">
        <f t="shared" si="277"/>
        <v>980874</v>
      </c>
      <c r="V3558" s="4">
        <f t="shared" si="278"/>
        <v>841095.12711005844</v>
      </c>
      <c r="W3558" s="1" t="str">
        <f t="shared" si="279"/>
        <v>Favourable</v>
      </c>
    </row>
    <row r="3559" spans="1:23" x14ac:dyDescent="0.25">
      <c r="A3559" s="1"/>
      <c r="B3559" s="1"/>
      <c r="C3559" s="1"/>
      <c r="D3559" s="1"/>
      <c r="E3559" s="1" t="s">
        <v>9411</v>
      </c>
      <c r="F3559" s="2">
        <v>44578</v>
      </c>
      <c r="G3559" s="3">
        <v>33302</v>
      </c>
      <c r="H3559" s="1"/>
      <c r="I3559" s="1"/>
      <c r="J3559" s="1" t="s">
        <v>6720</v>
      </c>
      <c r="K3559" s="2">
        <v>44662</v>
      </c>
      <c r="L3559" s="1" t="s">
        <v>4200</v>
      </c>
      <c r="M3559" s="1" t="str">
        <f t="shared" si="275"/>
        <v>Social Services</v>
      </c>
      <c r="N3559" s="1" t="s">
        <v>4222</v>
      </c>
      <c r="O3559" s="1" t="s">
        <v>4361</v>
      </c>
      <c r="P3559" s="1">
        <v>5945</v>
      </c>
      <c r="Q3559" s="1">
        <v>745282</v>
      </c>
      <c r="R3559" s="1">
        <f t="shared" si="276"/>
        <v>46020</v>
      </c>
      <c r="S3559" s="4">
        <v>429037.25683101692</v>
      </c>
      <c r="T3559" s="4">
        <v>135500.95689473426</v>
      </c>
      <c r="U3559" s="1">
        <f t="shared" si="277"/>
        <v>699262</v>
      </c>
      <c r="V3559" s="4">
        <f t="shared" si="278"/>
        <v>180743.78627424885</v>
      </c>
      <c r="W3559" s="1" t="str">
        <f t="shared" si="279"/>
        <v>Favourable</v>
      </c>
    </row>
    <row r="3560" spans="1:23" x14ac:dyDescent="0.25">
      <c r="A3560" s="1"/>
      <c r="B3560" s="1"/>
      <c r="C3560" s="1"/>
      <c r="D3560" s="1"/>
      <c r="E3560" s="1" t="s">
        <v>7714</v>
      </c>
      <c r="F3560" s="2">
        <v>44574</v>
      </c>
      <c r="G3560" s="3">
        <v>58206</v>
      </c>
      <c r="H3560" s="1"/>
      <c r="I3560" s="1"/>
      <c r="J3560" s="1" t="s">
        <v>9176</v>
      </c>
      <c r="K3560" s="2">
        <v>44676</v>
      </c>
      <c r="L3560" s="1" t="s">
        <v>4207</v>
      </c>
      <c r="M3560" s="1" t="str">
        <f t="shared" si="275"/>
        <v>Social Services</v>
      </c>
      <c r="N3560" s="1" t="s">
        <v>4205</v>
      </c>
      <c r="O3560" s="1" t="s">
        <v>4345</v>
      </c>
      <c r="P3560" s="1">
        <v>7717</v>
      </c>
      <c r="Q3560" s="1">
        <v>1010848</v>
      </c>
      <c r="R3560" s="1">
        <f t="shared" si="276"/>
        <v>57402</v>
      </c>
      <c r="S3560" s="4">
        <v>389643.80148489051</v>
      </c>
      <c r="T3560" s="4">
        <v>96199.893450513584</v>
      </c>
      <c r="U3560" s="1">
        <f t="shared" si="277"/>
        <v>953446</v>
      </c>
      <c r="V3560" s="4">
        <f t="shared" si="278"/>
        <v>525004.30506459589</v>
      </c>
      <c r="W3560" s="1" t="str">
        <f t="shared" si="279"/>
        <v>Favourable</v>
      </c>
    </row>
    <row r="3561" spans="1:23" x14ac:dyDescent="0.25">
      <c r="A3561" s="1"/>
      <c r="B3561" s="1"/>
      <c r="C3561" s="1"/>
      <c r="D3561" s="1"/>
      <c r="E3561" s="1" t="s">
        <v>9412</v>
      </c>
      <c r="F3561" s="2">
        <v>45380</v>
      </c>
      <c r="G3561" s="3">
        <v>58784</v>
      </c>
      <c r="H3561" s="1"/>
      <c r="I3561" s="1"/>
      <c r="J3561" s="1" t="s">
        <v>9230</v>
      </c>
      <c r="K3561" s="2">
        <v>45405</v>
      </c>
      <c r="L3561" s="1" t="s">
        <v>4207</v>
      </c>
      <c r="M3561" s="1" t="str">
        <f t="shared" si="275"/>
        <v>Social Services</v>
      </c>
      <c r="N3561" s="1" t="s">
        <v>4222</v>
      </c>
      <c r="O3561" s="1" t="s">
        <v>4233</v>
      </c>
      <c r="P3561" s="1">
        <v>8931</v>
      </c>
      <c r="Q3561" s="1">
        <v>575004</v>
      </c>
      <c r="R3561" s="1">
        <f t="shared" si="276"/>
        <v>18730</v>
      </c>
      <c r="S3561" s="4">
        <v>106917.57341913364</v>
      </c>
      <c r="T3561" s="4">
        <v>120164.07242296723</v>
      </c>
      <c r="U3561" s="1">
        <f t="shared" si="277"/>
        <v>556274</v>
      </c>
      <c r="V3561" s="4">
        <f t="shared" si="278"/>
        <v>347922.35415789916</v>
      </c>
      <c r="W3561" s="1" t="str">
        <f t="shared" si="279"/>
        <v>Favourable</v>
      </c>
    </row>
    <row r="3562" spans="1:23" x14ac:dyDescent="0.25">
      <c r="A3562" s="1"/>
      <c r="B3562" s="1"/>
      <c r="C3562" s="1"/>
      <c r="D3562" s="1"/>
      <c r="E3562" s="1" t="s">
        <v>5689</v>
      </c>
      <c r="F3562" s="2">
        <v>44473</v>
      </c>
      <c r="G3562" s="3">
        <v>20380</v>
      </c>
      <c r="H3562" s="1"/>
      <c r="I3562" s="1"/>
      <c r="J3562" s="1" t="s">
        <v>9210</v>
      </c>
      <c r="K3562" s="2">
        <v>44701</v>
      </c>
      <c r="L3562" s="1" t="s">
        <v>4238</v>
      </c>
      <c r="M3562" s="1" t="str">
        <f t="shared" si="275"/>
        <v>Education</v>
      </c>
      <c r="N3562" s="1" t="s">
        <v>4210</v>
      </c>
      <c r="O3562" s="1" t="s">
        <v>4206</v>
      </c>
      <c r="P3562" s="1">
        <v>8909</v>
      </c>
      <c r="Q3562" s="1">
        <v>1135417</v>
      </c>
      <c r="R3562" s="1">
        <f t="shared" si="276"/>
        <v>54569</v>
      </c>
      <c r="S3562" s="4">
        <v>127688.82019547644</v>
      </c>
      <c r="T3562" s="4">
        <v>171184.193773604</v>
      </c>
      <c r="U3562" s="1">
        <f t="shared" si="277"/>
        <v>1080848</v>
      </c>
      <c r="V3562" s="4">
        <f t="shared" si="278"/>
        <v>836543.98603091959</v>
      </c>
      <c r="W3562" s="1" t="str">
        <f t="shared" si="279"/>
        <v>Favourable</v>
      </c>
    </row>
    <row r="3563" spans="1:23" x14ac:dyDescent="0.25">
      <c r="A3563" s="1"/>
      <c r="B3563" s="1"/>
      <c r="C3563" s="1"/>
      <c r="D3563" s="1"/>
      <c r="E3563" s="1" t="s">
        <v>9413</v>
      </c>
      <c r="F3563" s="2">
        <v>44229</v>
      </c>
      <c r="G3563" s="3">
        <v>39145</v>
      </c>
      <c r="H3563" s="1"/>
      <c r="I3563" s="1"/>
      <c r="J3563" s="1" t="s">
        <v>8205</v>
      </c>
      <c r="K3563" s="2">
        <v>43835</v>
      </c>
      <c r="L3563" s="1" t="s">
        <v>4207</v>
      </c>
      <c r="M3563" s="1" t="str">
        <f t="shared" si="275"/>
        <v>Social Services</v>
      </c>
      <c r="N3563" s="1" t="s">
        <v>4210</v>
      </c>
      <c r="O3563" s="1" t="s">
        <v>4233</v>
      </c>
      <c r="P3563" s="1">
        <v>8677</v>
      </c>
      <c r="Q3563" s="1">
        <v>2064516</v>
      </c>
      <c r="R3563" s="1">
        <f t="shared" si="276"/>
        <v>31931</v>
      </c>
      <c r="S3563" s="4">
        <v>1567721.5030499948</v>
      </c>
      <c r="T3563" s="4">
        <v>248015.29555523023</v>
      </c>
      <c r="U3563" s="1">
        <f t="shared" si="277"/>
        <v>2032585</v>
      </c>
      <c r="V3563" s="4">
        <f t="shared" si="278"/>
        <v>248779.20139477495</v>
      </c>
      <c r="W3563" s="1" t="str">
        <f t="shared" si="279"/>
        <v>Favourable</v>
      </c>
    </row>
    <row r="3564" spans="1:23" x14ac:dyDescent="0.25">
      <c r="A3564" s="1"/>
      <c r="B3564" s="1"/>
      <c r="C3564" s="1"/>
      <c r="D3564" s="1"/>
      <c r="E3564" s="1" t="s">
        <v>4249</v>
      </c>
      <c r="F3564" s="2">
        <v>44687</v>
      </c>
      <c r="G3564" s="3">
        <v>40695</v>
      </c>
      <c r="H3564" s="1"/>
      <c r="I3564" s="1"/>
      <c r="J3564" s="1" t="s">
        <v>9414</v>
      </c>
      <c r="K3564" s="2">
        <v>43899</v>
      </c>
      <c r="L3564" s="1" t="s">
        <v>4238</v>
      </c>
      <c r="M3564" s="1" t="str">
        <f t="shared" si="275"/>
        <v>Education</v>
      </c>
      <c r="N3564" s="1" t="s">
        <v>4210</v>
      </c>
      <c r="O3564" s="1" t="s">
        <v>4345</v>
      </c>
      <c r="P3564" s="1">
        <v>7182</v>
      </c>
      <c r="Q3564" s="1">
        <v>1963682</v>
      </c>
      <c r="R3564" s="1">
        <f t="shared" si="276"/>
        <v>0</v>
      </c>
      <c r="S3564" s="4">
        <v>1222940.4484003007</v>
      </c>
      <c r="T3564" s="4">
        <v>246205.697837446</v>
      </c>
      <c r="U3564" s="1">
        <f t="shared" si="277"/>
        <v>1963682</v>
      </c>
      <c r="V3564" s="4">
        <f t="shared" si="278"/>
        <v>494535.85376225319</v>
      </c>
      <c r="W3564" s="1" t="str">
        <f t="shared" si="279"/>
        <v>Favourable</v>
      </c>
    </row>
    <row r="3565" spans="1:23" x14ac:dyDescent="0.25">
      <c r="A3565" s="1"/>
      <c r="B3565" s="1"/>
      <c r="C3565" s="1"/>
      <c r="D3565" s="1"/>
      <c r="E3565" s="1" t="s">
        <v>7498</v>
      </c>
      <c r="F3565" s="2">
        <v>44605</v>
      </c>
      <c r="G3565" s="3">
        <v>50320</v>
      </c>
      <c r="H3565" s="1"/>
      <c r="I3565" s="1"/>
      <c r="J3565" s="1" t="s">
        <v>5216</v>
      </c>
      <c r="K3565" s="2">
        <v>44435</v>
      </c>
      <c r="L3565" s="1" t="s">
        <v>4200</v>
      </c>
      <c r="M3565" s="1" t="str">
        <f t="shared" si="275"/>
        <v>Social Services</v>
      </c>
      <c r="N3565" s="1" t="s">
        <v>4222</v>
      </c>
      <c r="O3565" s="1" t="s">
        <v>4325</v>
      </c>
      <c r="P3565" s="1">
        <v>8215</v>
      </c>
      <c r="Q3565" s="1">
        <v>2297438</v>
      </c>
      <c r="R3565" s="1">
        <f t="shared" si="276"/>
        <v>66646</v>
      </c>
      <c r="S3565" s="4">
        <v>1045269.6326593145</v>
      </c>
      <c r="T3565" s="4">
        <v>193490.24824261118</v>
      </c>
      <c r="U3565" s="1">
        <f t="shared" si="277"/>
        <v>2230792</v>
      </c>
      <c r="V3565" s="4">
        <f t="shared" si="278"/>
        <v>1058678.1190980743</v>
      </c>
      <c r="W3565" s="1" t="str">
        <f t="shared" si="279"/>
        <v>Favourable</v>
      </c>
    </row>
    <row r="3566" spans="1:23" x14ac:dyDescent="0.25">
      <c r="A3566" s="1"/>
      <c r="B3566" s="1"/>
      <c r="C3566" s="1"/>
      <c r="D3566" s="1"/>
      <c r="E3566" s="1" t="s">
        <v>5837</v>
      </c>
      <c r="F3566" s="2">
        <v>44850</v>
      </c>
      <c r="G3566" s="3">
        <v>17872</v>
      </c>
      <c r="H3566" s="1"/>
      <c r="I3566" s="1"/>
      <c r="J3566" s="1" t="s">
        <v>7011</v>
      </c>
      <c r="K3566" s="2">
        <v>44442</v>
      </c>
      <c r="L3566" s="1" t="s">
        <v>4207</v>
      </c>
      <c r="M3566" s="1" t="str">
        <f t="shared" si="275"/>
        <v>Social Services</v>
      </c>
      <c r="N3566" s="1" t="s">
        <v>4210</v>
      </c>
      <c r="O3566" s="1" t="s">
        <v>4379</v>
      </c>
      <c r="P3566" s="1">
        <v>7048</v>
      </c>
      <c r="Q3566" s="1">
        <v>1660015</v>
      </c>
      <c r="R3566" s="1">
        <f t="shared" si="276"/>
        <v>36594</v>
      </c>
      <c r="S3566" s="4">
        <v>1496215.2807599315</v>
      </c>
      <c r="T3566" s="4">
        <v>503201.7985746116</v>
      </c>
      <c r="U3566" s="1">
        <f t="shared" si="277"/>
        <v>1623421</v>
      </c>
      <c r="V3566" s="4">
        <f t="shared" si="278"/>
        <v>-339402.07933454309</v>
      </c>
      <c r="W3566" s="1" t="str">
        <f t="shared" si="279"/>
        <v>Adverse</v>
      </c>
    </row>
    <row r="3567" spans="1:23" x14ac:dyDescent="0.25">
      <c r="A3567" s="1"/>
      <c r="B3567" s="1"/>
      <c r="C3567" s="1"/>
      <c r="D3567" s="1"/>
      <c r="E3567" s="1" t="s">
        <v>9415</v>
      </c>
      <c r="F3567" s="2">
        <v>45362</v>
      </c>
      <c r="G3567" s="3">
        <v>38640</v>
      </c>
      <c r="H3567" s="1"/>
      <c r="I3567" s="1"/>
      <c r="J3567" s="1" t="s">
        <v>4816</v>
      </c>
      <c r="K3567" s="2">
        <v>44136</v>
      </c>
      <c r="L3567" s="1" t="s">
        <v>4238</v>
      </c>
      <c r="M3567" s="1" t="str">
        <f t="shared" si="275"/>
        <v>Education</v>
      </c>
      <c r="N3567" s="1" t="s">
        <v>4205</v>
      </c>
      <c r="O3567" s="1" t="s">
        <v>4289</v>
      </c>
      <c r="P3567" s="1">
        <v>5523</v>
      </c>
      <c r="Q3567" s="1">
        <v>444348</v>
      </c>
      <c r="R3567" s="1">
        <f t="shared" si="276"/>
        <v>78103</v>
      </c>
      <c r="S3567" s="4">
        <v>177116.86237334085</v>
      </c>
      <c r="T3567" s="4">
        <v>137262.14808584194</v>
      </c>
      <c r="U3567" s="1">
        <f t="shared" si="277"/>
        <v>366245</v>
      </c>
      <c r="V3567" s="4">
        <f t="shared" si="278"/>
        <v>129968.98954081722</v>
      </c>
      <c r="W3567" s="1" t="str">
        <f t="shared" si="279"/>
        <v>Favourable</v>
      </c>
    </row>
    <row r="3568" spans="1:23" x14ac:dyDescent="0.25">
      <c r="A3568" s="1"/>
      <c r="B3568" s="1"/>
      <c r="C3568" s="1"/>
      <c r="D3568" s="1"/>
      <c r="E3568" s="1" t="s">
        <v>9416</v>
      </c>
      <c r="F3568" s="2">
        <v>44844</v>
      </c>
      <c r="G3568" s="3">
        <v>27716</v>
      </c>
      <c r="H3568" s="1"/>
      <c r="I3568" s="1"/>
      <c r="J3568" s="1" t="s">
        <v>9221</v>
      </c>
      <c r="K3568" s="2">
        <v>44512</v>
      </c>
      <c r="L3568" s="1" t="s">
        <v>4238</v>
      </c>
      <c r="M3568" s="1" t="str">
        <f t="shared" si="275"/>
        <v>Education</v>
      </c>
      <c r="N3568" s="1" t="s">
        <v>4205</v>
      </c>
      <c r="O3568" s="1" t="s">
        <v>4267</v>
      </c>
      <c r="P3568" s="1">
        <v>6482</v>
      </c>
      <c r="Q3568" s="1">
        <v>782719</v>
      </c>
      <c r="R3568" s="1">
        <f t="shared" si="276"/>
        <v>46579</v>
      </c>
      <c r="S3568" s="4">
        <v>259733.60438143852</v>
      </c>
      <c r="T3568" s="4">
        <v>64317.127377103367</v>
      </c>
      <c r="U3568" s="1">
        <f t="shared" si="277"/>
        <v>736140</v>
      </c>
      <c r="V3568" s="4">
        <f t="shared" si="278"/>
        <v>458668.26824145811</v>
      </c>
      <c r="W3568" s="1" t="str">
        <f t="shared" si="279"/>
        <v>Favourable</v>
      </c>
    </row>
    <row r="3569" spans="1:23" x14ac:dyDescent="0.25">
      <c r="A3569" s="1"/>
      <c r="B3569" s="1"/>
      <c r="C3569" s="1"/>
      <c r="D3569" s="1"/>
      <c r="E3569" s="1" t="s">
        <v>6115</v>
      </c>
      <c r="F3569" s="2">
        <v>44375</v>
      </c>
      <c r="G3569" s="3">
        <v>58523</v>
      </c>
      <c r="H3569" s="1"/>
      <c r="I3569" s="1"/>
      <c r="J3569" s="1" t="s">
        <v>9417</v>
      </c>
      <c r="K3569" s="2">
        <v>45409</v>
      </c>
      <c r="L3569" s="1" t="s">
        <v>4238</v>
      </c>
      <c r="M3569" s="1" t="str">
        <f t="shared" si="275"/>
        <v>Education</v>
      </c>
      <c r="N3569" s="1" t="s">
        <v>4205</v>
      </c>
      <c r="O3569" s="1" t="s">
        <v>4226</v>
      </c>
      <c r="P3569" s="1">
        <v>6641</v>
      </c>
      <c r="Q3569" s="1">
        <v>1359059</v>
      </c>
      <c r="R3569" s="1">
        <f t="shared" si="276"/>
        <v>0</v>
      </c>
      <c r="S3569" s="4">
        <v>566759.00735213549</v>
      </c>
      <c r="T3569" s="4">
        <v>42895.272121375398</v>
      </c>
      <c r="U3569" s="1">
        <f t="shared" si="277"/>
        <v>1359059</v>
      </c>
      <c r="V3569" s="4">
        <f t="shared" si="278"/>
        <v>749404.72052648908</v>
      </c>
      <c r="W3569" s="1" t="str">
        <f t="shared" si="279"/>
        <v>Favourable</v>
      </c>
    </row>
    <row r="3570" spans="1:23" x14ac:dyDescent="0.25">
      <c r="A3570" s="1"/>
      <c r="B3570" s="1"/>
      <c r="C3570" s="1"/>
      <c r="D3570" s="1"/>
      <c r="E3570" s="1" t="s">
        <v>5440</v>
      </c>
      <c r="F3570" s="2">
        <v>43941</v>
      </c>
      <c r="G3570" s="3">
        <v>59985</v>
      </c>
      <c r="H3570" s="1"/>
      <c r="I3570" s="1"/>
      <c r="J3570" s="1" t="s">
        <v>9292</v>
      </c>
      <c r="K3570" s="2">
        <v>44947</v>
      </c>
      <c r="L3570" s="1" t="s">
        <v>4207</v>
      </c>
      <c r="M3570" s="1" t="str">
        <f t="shared" si="275"/>
        <v>Social Services</v>
      </c>
      <c r="N3570" s="1" t="s">
        <v>4222</v>
      </c>
      <c r="O3570" s="1" t="s">
        <v>4264</v>
      </c>
      <c r="P3570" s="1">
        <v>5582</v>
      </c>
      <c r="Q3570" s="1">
        <v>813065</v>
      </c>
      <c r="R3570" s="1">
        <f t="shared" si="276"/>
        <v>44925</v>
      </c>
      <c r="S3570" s="4">
        <v>45741.970592631827</v>
      </c>
      <c r="T3570" s="4">
        <v>73825.775197513038</v>
      </c>
      <c r="U3570" s="1">
        <f t="shared" si="277"/>
        <v>768140</v>
      </c>
      <c r="V3570" s="4">
        <f t="shared" si="278"/>
        <v>693497.25420985511</v>
      </c>
      <c r="W3570" s="1" t="str">
        <f t="shared" si="279"/>
        <v>Favourable</v>
      </c>
    </row>
    <row r="3571" spans="1:23" x14ac:dyDescent="0.25">
      <c r="A3571" s="1"/>
      <c r="B3571" s="1"/>
      <c r="C3571" s="1"/>
      <c r="D3571" s="1"/>
      <c r="E3571" s="1" t="s">
        <v>8114</v>
      </c>
      <c r="F3571" s="2">
        <v>44359</v>
      </c>
      <c r="G3571" s="3">
        <v>44198</v>
      </c>
      <c r="H3571" s="1"/>
      <c r="I3571" s="1"/>
      <c r="J3571" s="1" t="s">
        <v>9418</v>
      </c>
      <c r="K3571" s="2">
        <v>45218</v>
      </c>
      <c r="L3571" s="1" t="s">
        <v>4200</v>
      </c>
      <c r="M3571" s="1" t="str">
        <f t="shared" si="275"/>
        <v>Social Services</v>
      </c>
      <c r="N3571" s="1" t="s">
        <v>4222</v>
      </c>
      <c r="O3571" s="1" t="s">
        <v>4335</v>
      </c>
      <c r="P3571" s="1">
        <v>6158</v>
      </c>
      <c r="Q3571" s="1">
        <v>2399947</v>
      </c>
      <c r="R3571" s="1">
        <f t="shared" si="276"/>
        <v>41155</v>
      </c>
      <c r="S3571" s="4">
        <v>851507.32178913523</v>
      </c>
      <c r="T3571" s="4">
        <v>97948.536497243738</v>
      </c>
      <c r="U3571" s="1">
        <f t="shared" si="277"/>
        <v>2358792</v>
      </c>
      <c r="V3571" s="4">
        <f t="shared" si="278"/>
        <v>1450491.1417136211</v>
      </c>
      <c r="W3571" s="1" t="str">
        <f t="shared" si="279"/>
        <v>Favourable</v>
      </c>
    </row>
    <row r="3572" spans="1:23" x14ac:dyDescent="0.25">
      <c r="A3572" s="1"/>
      <c r="B3572" s="1"/>
      <c r="C3572" s="1"/>
      <c r="D3572" s="1"/>
      <c r="E3572" s="1" t="s">
        <v>7739</v>
      </c>
      <c r="F3572" s="2">
        <v>44418</v>
      </c>
      <c r="G3572" s="3">
        <v>39579</v>
      </c>
      <c r="H3572" s="1"/>
      <c r="I3572" s="1"/>
      <c r="J3572" s="1" t="s">
        <v>9419</v>
      </c>
      <c r="K3572" s="2">
        <v>45416</v>
      </c>
      <c r="L3572" s="1" t="s">
        <v>4207</v>
      </c>
      <c r="M3572" s="1" t="str">
        <f t="shared" si="275"/>
        <v>Social Services</v>
      </c>
      <c r="N3572" s="1" t="s">
        <v>4210</v>
      </c>
      <c r="O3572" s="1" t="s">
        <v>4311</v>
      </c>
      <c r="P3572" s="1">
        <v>6393</v>
      </c>
      <c r="Q3572" s="1">
        <v>1533771</v>
      </c>
      <c r="R3572" s="1">
        <f t="shared" si="276"/>
        <v>18043</v>
      </c>
      <c r="S3572" s="4">
        <v>138010.66358635877</v>
      </c>
      <c r="T3572" s="4">
        <v>204300.85061580545</v>
      </c>
      <c r="U3572" s="1">
        <f t="shared" si="277"/>
        <v>1515728</v>
      </c>
      <c r="V3572" s="4">
        <f t="shared" si="278"/>
        <v>1191459.4857978357</v>
      </c>
      <c r="W3572" s="1" t="str">
        <f t="shared" si="279"/>
        <v>Favourable</v>
      </c>
    </row>
    <row r="3573" spans="1:23" x14ac:dyDescent="0.25">
      <c r="A3573" s="1"/>
      <c r="B3573" s="1"/>
      <c r="C3573" s="1"/>
      <c r="D3573" s="1"/>
      <c r="E3573" s="1" t="s">
        <v>9420</v>
      </c>
      <c r="F3573" s="2">
        <v>44426</v>
      </c>
      <c r="G3573" s="3">
        <v>52136</v>
      </c>
      <c r="H3573" s="1"/>
      <c r="I3573" s="1"/>
      <c r="J3573" s="1" t="s">
        <v>8365</v>
      </c>
      <c r="K3573" s="2">
        <v>44646</v>
      </c>
      <c r="L3573" s="1" t="s">
        <v>4200</v>
      </c>
      <c r="M3573" s="1" t="str">
        <f t="shared" si="275"/>
        <v>Social Services</v>
      </c>
      <c r="N3573" s="1" t="s">
        <v>4222</v>
      </c>
      <c r="O3573" s="1" t="s">
        <v>4325</v>
      </c>
      <c r="P3573" s="1">
        <v>6685</v>
      </c>
      <c r="Q3573" s="1">
        <v>276518</v>
      </c>
      <c r="R3573" s="1">
        <f t="shared" si="276"/>
        <v>21691</v>
      </c>
      <c r="S3573" s="4">
        <v>203657.04528121534</v>
      </c>
      <c r="T3573" s="4">
        <v>59523.629180214899</v>
      </c>
      <c r="U3573" s="1">
        <f t="shared" si="277"/>
        <v>254827</v>
      </c>
      <c r="V3573" s="4">
        <f t="shared" si="278"/>
        <v>13337.32553856977</v>
      </c>
      <c r="W3573" s="1" t="str">
        <f t="shared" si="279"/>
        <v>Favourable</v>
      </c>
    </row>
    <row r="3574" spans="1:23" x14ac:dyDescent="0.25">
      <c r="A3574" s="1"/>
      <c r="B3574" s="1"/>
      <c r="C3574" s="1"/>
      <c r="D3574" s="1"/>
      <c r="E3574" s="1" t="s">
        <v>9421</v>
      </c>
      <c r="F3574" s="2">
        <v>44824</v>
      </c>
      <c r="G3574" s="3">
        <v>19041</v>
      </c>
      <c r="H3574" s="1"/>
      <c r="I3574" s="1"/>
      <c r="J3574" s="1" t="s">
        <v>9422</v>
      </c>
      <c r="K3574" s="2">
        <v>44070</v>
      </c>
      <c r="L3574" s="1" t="s">
        <v>4207</v>
      </c>
      <c r="M3574" s="1" t="str">
        <f t="shared" si="275"/>
        <v>Social Services</v>
      </c>
      <c r="N3574" s="1" t="s">
        <v>4222</v>
      </c>
      <c r="O3574" s="1" t="s">
        <v>4298</v>
      </c>
      <c r="P3574" s="1">
        <v>9270</v>
      </c>
      <c r="Q3574" s="1">
        <v>2405172</v>
      </c>
      <c r="R3574" s="1">
        <f t="shared" si="276"/>
        <v>0</v>
      </c>
      <c r="S3574" s="4">
        <v>1968665.7836675716</v>
      </c>
      <c r="T3574" s="4">
        <v>69427.700848220469</v>
      </c>
      <c r="U3574" s="1">
        <f t="shared" si="277"/>
        <v>2405172</v>
      </c>
      <c r="V3574" s="4">
        <f t="shared" si="278"/>
        <v>367078.51548420801</v>
      </c>
      <c r="W3574" s="1" t="str">
        <f t="shared" si="279"/>
        <v>Favourable</v>
      </c>
    </row>
    <row r="3575" spans="1:23" x14ac:dyDescent="0.25">
      <c r="A3575" s="1"/>
      <c r="B3575" s="1"/>
      <c r="C3575" s="1"/>
      <c r="D3575" s="1"/>
      <c r="E3575" s="1" t="s">
        <v>9423</v>
      </c>
      <c r="F3575" s="2">
        <v>44740</v>
      </c>
      <c r="G3575" s="3">
        <v>56391</v>
      </c>
      <c r="H3575" s="1"/>
      <c r="I3575" s="1"/>
      <c r="J3575" s="1" t="s">
        <v>9193</v>
      </c>
      <c r="K3575" s="2">
        <v>44617</v>
      </c>
      <c r="L3575" s="1" t="s">
        <v>4227</v>
      </c>
      <c r="M3575" s="1" t="str">
        <f t="shared" si="275"/>
        <v>Infrastructure</v>
      </c>
      <c r="N3575" s="1" t="s">
        <v>4222</v>
      </c>
      <c r="O3575" s="1" t="s">
        <v>4338</v>
      </c>
      <c r="P3575" s="1">
        <v>6176</v>
      </c>
      <c r="Q3575" s="1">
        <v>1297610</v>
      </c>
      <c r="R3575" s="1">
        <f t="shared" si="276"/>
        <v>20352</v>
      </c>
      <c r="S3575" s="4">
        <v>992597.4329393449</v>
      </c>
      <c r="T3575" s="4">
        <v>109505.89971825766</v>
      </c>
      <c r="U3575" s="1">
        <f t="shared" si="277"/>
        <v>1277258</v>
      </c>
      <c r="V3575" s="4">
        <f t="shared" si="278"/>
        <v>195506.66734239738</v>
      </c>
      <c r="W3575" s="1" t="str">
        <f t="shared" si="279"/>
        <v>Favourable</v>
      </c>
    </row>
    <row r="3576" spans="1:23" x14ac:dyDescent="0.25">
      <c r="A3576" s="1"/>
      <c r="B3576" s="1"/>
      <c r="C3576" s="1"/>
      <c r="D3576" s="1"/>
      <c r="E3576" s="1" t="s">
        <v>5744</v>
      </c>
      <c r="F3576" s="2">
        <v>44037</v>
      </c>
      <c r="G3576" s="3">
        <v>39566</v>
      </c>
      <c r="H3576" s="1"/>
      <c r="I3576" s="1"/>
      <c r="J3576" s="1" t="s">
        <v>6337</v>
      </c>
      <c r="K3576" s="2">
        <v>44848</v>
      </c>
      <c r="L3576" s="1" t="s">
        <v>4200</v>
      </c>
      <c r="M3576" s="1" t="str">
        <f t="shared" si="275"/>
        <v>Social Services</v>
      </c>
      <c r="N3576" s="1" t="s">
        <v>4210</v>
      </c>
      <c r="O3576" s="1" t="s">
        <v>4338</v>
      </c>
      <c r="P3576" s="1">
        <v>6762</v>
      </c>
      <c r="Q3576" s="1">
        <v>343838</v>
      </c>
      <c r="R3576" s="1">
        <f t="shared" si="276"/>
        <v>31983</v>
      </c>
      <c r="S3576" s="4">
        <v>333487.49274683249</v>
      </c>
      <c r="T3576" s="4">
        <v>108994.94889220023</v>
      </c>
      <c r="U3576" s="1">
        <f t="shared" si="277"/>
        <v>311855</v>
      </c>
      <c r="V3576" s="4">
        <f t="shared" si="278"/>
        <v>-98644.441639032739</v>
      </c>
      <c r="W3576" s="1" t="str">
        <f t="shared" si="279"/>
        <v>Adverse</v>
      </c>
    </row>
    <row r="3577" spans="1:23" x14ac:dyDescent="0.25">
      <c r="A3577" s="1"/>
      <c r="B3577" s="1"/>
      <c r="C3577" s="1"/>
      <c r="D3577" s="1"/>
      <c r="E3577" s="1" t="s">
        <v>6780</v>
      </c>
      <c r="F3577" s="2">
        <v>44176</v>
      </c>
      <c r="G3577" s="3">
        <v>27617</v>
      </c>
      <c r="H3577" s="1"/>
      <c r="I3577" s="1"/>
      <c r="J3577" s="1" t="s">
        <v>6489</v>
      </c>
      <c r="K3577" s="2">
        <v>45070</v>
      </c>
      <c r="L3577" s="1" t="s">
        <v>4207</v>
      </c>
      <c r="M3577" s="1" t="str">
        <f t="shared" si="275"/>
        <v>Social Services</v>
      </c>
      <c r="N3577" s="1" t="s">
        <v>4210</v>
      </c>
      <c r="O3577" s="1" t="s">
        <v>4338</v>
      </c>
      <c r="P3577" s="1">
        <v>8505</v>
      </c>
      <c r="Q3577" s="1">
        <v>416627</v>
      </c>
      <c r="R3577" s="1">
        <f t="shared" si="276"/>
        <v>17640</v>
      </c>
      <c r="S3577" s="4">
        <v>384609.91316799039</v>
      </c>
      <c r="T3577" s="4">
        <v>126247.45370718691</v>
      </c>
      <c r="U3577" s="1">
        <f t="shared" si="277"/>
        <v>398987</v>
      </c>
      <c r="V3577" s="4">
        <f t="shared" si="278"/>
        <v>-94230.366875177308</v>
      </c>
      <c r="W3577" s="1" t="str">
        <f t="shared" si="279"/>
        <v>Adverse</v>
      </c>
    </row>
    <row r="3578" spans="1:23" x14ac:dyDescent="0.25">
      <c r="A3578" s="1"/>
      <c r="B3578" s="1"/>
      <c r="C3578" s="1"/>
      <c r="D3578" s="1"/>
      <c r="E3578" s="1" t="s">
        <v>5304</v>
      </c>
      <c r="F3578" s="2">
        <v>44034</v>
      </c>
      <c r="G3578" s="3">
        <v>35525</v>
      </c>
      <c r="H3578" s="1"/>
      <c r="I3578" s="1"/>
      <c r="J3578" s="1" t="s">
        <v>5373</v>
      </c>
      <c r="K3578" s="2">
        <v>44335</v>
      </c>
      <c r="L3578" s="1" t="s">
        <v>4227</v>
      </c>
      <c r="M3578" s="1" t="str">
        <f t="shared" si="275"/>
        <v>Infrastructure</v>
      </c>
      <c r="N3578" s="1" t="s">
        <v>4205</v>
      </c>
      <c r="O3578" s="1" t="s">
        <v>4233</v>
      </c>
      <c r="P3578" s="1">
        <v>9166</v>
      </c>
      <c r="Q3578" s="1">
        <v>2496572</v>
      </c>
      <c r="R3578" s="1">
        <f t="shared" si="276"/>
        <v>82293</v>
      </c>
      <c r="S3578" s="4">
        <v>1280071.7929235823</v>
      </c>
      <c r="T3578" s="4">
        <v>630239.36629724549</v>
      </c>
      <c r="U3578" s="1">
        <f t="shared" si="277"/>
        <v>2414279</v>
      </c>
      <c r="V3578" s="4">
        <f t="shared" si="278"/>
        <v>586260.84077917226</v>
      </c>
      <c r="W3578" s="1" t="str">
        <f t="shared" si="279"/>
        <v>Favourable</v>
      </c>
    </row>
    <row r="3579" spans="1:23" x14ac:dyDescent="0.25">
      <c r="A3579" s="1"/>
      <c r="B3579" s="1"/>
      <c r="C3579" s="1"/>
      <c r="D3579" s="1"/>
      <c r="E3579" s="1" t="s">
        <v>7394</v>
      </c>
      <c r="F3579" s="2">
        <v>44344</v>
      </c>
      <c r="G3579" s="3">
        <v>16353</v>
      </c>
      <c r="H3579" s="1"/>
      <c r="I3579" s="1"/>
      <c r="J3579" s="1" t="s">
        <v>6294</v>
      </c>
      <c r="K3579" s="2">
        <v>44312</v>
      </c>
      <c r="L3579" s="1" t="s">
        <v>4227</v>
      </c>
      <c r="M3579" s="1" t="str">
        <f t="shared" si="275"/>
        <v>Infrastructure</v>
      </c>
      <c r="N3579" s="1" t="s">
        <v>4210</v>
      </c>
      <c r="O3579" s="1" t="s">
        <v>4458</v>
      </c>
      <c r="P3579" s="1">
        <v>7065</v>
      </c>
      <c r="Q3579" s="1">
        <v>1236817</v>
      </c>
      <c r="R3579" s="1">
        <f t="shared" si="276"/>
        <v>15074</v>
      </c>
      <c r="S3579" s="4">
        <v>80927.935608263942</v>
      </c>
      <c r="T3579" s="4">
        <v>204678.5723284744</v>
      </c>
      <c r="U3579" s="1">
        <f t="shared" si="277"/>
        <v>1221743</v>
      </c>
      <c r="V3579" s="4">
        <f t="shared" si="278"/>
        <v>951210.49206326168</v>
      </c>
      <c r="W3579" s="1" t="str">
        <f t="shared" si="279"/>
        <v>Favourable</v>
      </c>
    </row>
    <row r="3580" spans="1:23" x14ac:dyDescent="0.25">
      <c r="A3580" s="1"/>
      <c r="B3580" s="1"/>
      <c r="C3580" s="1"/>
      <c r="D3580" s="1"/>
      <c r="E3580" s="1" t="s">
        <v>9000</v>
      </c>
      <c r="F3580" s="2">
        <v>44253</v>
      </c>
      <c r="G3580" s="3">
        <v>24839</v>
      </c>
      <c r="H3580" s="1"/>
      <c r="I3580" s="1"/>
      <c r="J3580" s="1" t="s">
        <v>9424</v>
      </c>
      <c r="K3580" s="2">
        <v>44181</v>
      </c>
      <c r="L3580" s="1" t="s">
        <v>4238</v>
      </c>
      <c r="M3580" s="1" t="str">
        <f t="shared" si="275"/>
        <v>Education</v>
      </c>
      <c r="N3580" s="1" t="s">
        <v>4222</v>
      </c>
      <c r="O3580" s="1" t="s">
        <v>4270</v>
      </c>
      <c r="P3580" s="1">
        <v>8969</v>
      </c>
      <c r="Q3580" s="1">
        <v>2266612</v>
      </c>
      <c r="R3580" s="1">
        <f t="shared" si="276"/>
        <v>0</v>
      </c>
      <c r="S3580" s="4">
        <v>319549.99463756027</v>
      </c>
      <c r="T3580" s="4">
        <v>100360.98365216755</v>
      </c>
      <c r="U3580" s="1">
        <f t="shared" si="277"/>
        <v>2266612</v>
      </c>
      <c r="V3580" s="4">
        <f t="shared" si="278"/>
        <v>1846701.0217102722</v>
      </c>
      <c r="W3580" s="1" t="str">
        <f t="shared" si="279"/>
        <v>Favourable</v>
      </c>
    </row>
    <row r="3581" spans="1:23" x14ac:dyDescent="0.25">
      <c r="A3581" s="1"/>
      <c r="B3581" s="1"/>
      <c r="C3581" s="1"/>
      <c r="D3581" s="1"/>
      <c r="E3581" s="1" t="s">
        <v>5378</v>
      </c>
      <c r="F3581" s="2">
        <v>44936</v>
      </c>
      <c r="G3581" s="3">
        <v>54759</v>
      </c>
      <c r="H3581" s="1"/>
      <c r="I3581" s="1"/>
      <c r="J3581" s="1" t="s">
        <v>8261</v>
      </c>
      <c r="K3581" s="2">
        <v>45124</v>
      </c>
      <c r="L3581" s="1" t="s">
        <v>4207</v>
      </c>
      <c r="M3581" s="1" t="str">
        <f t="shared" si="275"/>
        <v>Social Services</v>
      </c>
      <c r="N3581" s="1" t="s">
        <v>4222</v>
      </c>
      <c r="O3581" s="1" t="s">
        <v>4223</v>
      </c>
      <c r="P3581" s="1">
        <v>6320</v>
      </c>
      <c r="Q3581" s="1">
        <v>1651350</v>
      </c>
      <c r="R3581" s="1">
        <f t="shared" si="276"/>
        <v>34745</v>
      </c>
      <c r="S3581" s="4">
        <v>496365.2760476243</v>
      </c>
      <c r="T3581" s="4">
        <v>27425.291683042731</v>
      </c>
      <c r="U3581" s="1">
        <f t="shared" si="277"/>
        <v>1616605</v>
      </c>
      <c r="V3581" s="4">
        <f t="shared" si="278"/>
        <v>1127559.4322693329</v>
      </c>
      <c r="W3581" s="1" t="str">
        <f t="shared" si="279"/>
        <v>Favourable</v>
      </c>
    </row>
    <row r="3582" spans="1:23" x14ac:dyDescent="0.25">
      <c r="A3582" s="1"/>
      <c r="B3582" s="1"/>
      <c r="C3582" s="1"/>
      <c r="D3582" s="1"/>
      <c r="E3582" s="1" t="s">
        <v>9425</v>
      </c>
      <c r="F3582" s="2">
        <v>44170</v>
      </c>
      <c r="G3582" s="3">
        <v>55830</v>
      </c>
      <c r="H3582" s="1"/>
      <c r="I3582" s="1"/>
      <c r="J3582" s="1" t="s">
        <v>7057</v>
      </c>
      <c r="K3582" s="2">
        <v>45340</v>
      </c>
      <c r="L3582" s="1" t="s">
        <v>4238</v>
      </c>
      <c r="M3582" s="1" t="str">
        <f t="shared" si="275"/>
        <v>Education</v>
      </c>
      <c r="N3582" s="1" t="s">
        <v>4222</v>
      </c>
      <c r="O3582" s="1" t="s">
        <v>4206</v>
      </c>
      <c r="P3582" s="1">
        <v>8501</v>
      </c>
      <c r="Q3582" s="1">
        <v>1345926</v>
      </c>
      <c r="R3582" s="1">
        <f t="shared" si="276"/>
        <v>50868</v>
      </c>
      <c r="S3582" s="4">
        <v>480225.64236454858</v>
      </c>
      <c r="T3582" s="4">
        <v>445487.47273997078</v>
      </c>
      <c r="U3582" s="1">
        <f t="shared" si="277"/>
        <v>1295058</v>
      </c>
      <c r="V3582" s="4">
        <f t="shared" si="278"/>
        <v>420212.8848954807</v>
      </c>
      <c r="W3582" s="1" t="str">
        <f t="shared" si="279"/>
        <v>Favourable</v>
      </c>
    </row>
    <row r="3583" spans="1:23" x14ac:dyDescent="0.25">
      <c r="A3583" s="1"/>
      <c r="B3583" s="1"/>
      <c r="C3583" s="1"/>
      <c r="D3583" s="1"/>
      <c r="E3583" s="1" t="s">
        <v>9111</v>
      </c>
      <c r="F3583" s="2">
        <v>45043</v>
      </c>
      <c r="G3583" s="3">
        <v>18953</v>
      </c>
      <c r="H3583" s="1"/>
      <c r="I3583" s="1"/>
      <c r="J3583" s="1" t="s">
        <v>6130</v>
      </c>
      <c r="K3583" s="2">
        <v>44828</v>
      </c>
      <c r="L3583" s="1" t="s">
        <v>4207</v>
      </c>
      <c r="M3583" s="1" t="str">
        <f t="shared" si="275"/>
        <v>Social Services</v>
      </c>
      <c r="N3583" s="1" t="s">
        <v>4210</v>
      </c>
      <c r="O3583" s="1" t="s">
        <v>4304</v>
      </c>
      <c r="P3583" s="1">
        <v>9448</v>
      </c>
      <c r="Q3583" s="1">
        <v>1415783</v>
      </c>
      <c r="R3583" s="1">
        <f t="shared" si="276"/>
        <v>23266</v>
      </c>
      <c r="S3583" s="4">
        <v>741394.29191430123</v>
      </c>
      <c r="T3583" s="4">
        <v>276507.5066957504</v>
      </c>
      <c r="U3583" s="1">
        <f t="shared" si="277"/>
        <v>1392517</v>
      </c>
      <c r="V3583" s="4">
        <f t="shared" si="278"/>
        <v>397881.20138994837</v>
      </c>
      <c r="W3583" s="1" t="str">
        <f t="shared" si="279"/>
        <v>Favourable</v>
      </c>
    </row>
    <row r="3584" spans="1:23" x14ac:dyDescent="0.25">
      <c r="A3584" s="1"/>
      <c r="B3584" s="1"/>
      <c r="C3584" s="1"/>
      <c r="D3584" s="1"/>
      <c r="E3584" s="1" t="s">
        <v>6401</v>
      </c>
      <c r="F3584" s="2">
        <v>45151</v>
      </c>
      <c r="G3584" s="3">
        <v>30539</v>
      </c>
      <c r="H3584" s="1"/>
      <c r="I3584" s="1"/>
      <c r="J3584" s="1" t="s">
        <v>9426</v>
      </c>
      <c r="K3584" s="2">
        <v>44867</v>
      </c>
      <c r="L3584" s="1" t="s">
        <v>4238</v>
      </c>
      <c r="M3584" s="1" t="str">
        <f t="shared" si="275"/>
        <v>Education</v>
      </c>
      <c r="N3584" s="1" t="s">
        <v>4222</v>
      </c>
      <c r="O3584" s="1" t="s">
        <v>4358</v>
      </c>
      <c r="P3584" s="1">
        <v>6540</v>
      </c>
      <c r="Q3584" s="1">
        <v>1366159</v>
      </c>
      <c r="R3584" s="1">
        <f t="shared" si="276"/>
        <v>0</v>
      </c>
      <c r="S3584" s="4">
        <v>1048882.3611135611</v>
      </c>
      <c r="T3584" s="4">
        <v>264522.14936253947</v>
      </c>
      <c r="U3584" s="1">
        <f t="shared" si="277"/>
        <v>1366159</v>
      </c>
      <c r="V3584" s="4">
        <f t="shared" si="278"/>
        <v>52754.489523899509</v>
      </c>
      <c r="W3584" s="1" t="str">
        <f t="shared" si="279"/>
        <v>Favourable</v>
      </c>
    </row>
    <row r="3585" spans="1:23" x14ac:dyDescent="0.25">
      <c r="A3585" s="1"/>
      <c r="B3585" s="1"/>
      <c r="C3585" s="1"/>
      <c r="D3585" s="1"/>
      <c r="E3585" s="1" t="s">
        <v>9427</v>
      </c>
      <c r="F3585" s="2">
        <v>45284</v>
      </c>
      <c r="G3585" s="3">
        <v>46391</v>
      </c>
      <c r="H3585" s="1"/>
      <c r="I3585" s="1"/>
      <c r="J3585" s="1" t="s">
        <v>6576</v>
      </c>
      <c r="K3585" s="2">
        <v>45225</v>
      </c>
      <c r="L3585" s="1" t="s">
        <v>4227</v>
      </c>
      <c r="M3585" s="1" t="str">
        <f t="shared" si="275"/>
        <v>Infrastructure</v>
      </c>
      <c r="N3585" s="1" t="s">
        <v>4205</v>
      </c>
      <c r="O3585" s="1" t="s">
        <v>4233</v>
      </c>
      <c r="P3585" s="1">
        <v>7080</v>
      </c>
      <c r="Q3585" s="1">
        <v>1876549</v>
      </c>
      <c r="R3585" s="1">
        <f t="shared" si="276"/>
        <v>37243</v>
      </c>
      <c r="S3585" s="4">
        <v>1785079.5203280975</v>
      </c>
      <c r="T3585" s="4">
        <v>280569.48312354158</v>
      </c>
      <c r="U3585" s="1">
        <f t="shared" si="277"/>
        <v>1839306</v>
      </c>
      <c r="V3585" s="4">
        <f t="shared" si="278"/>
        <v>-189100.00345163909</v>
      </c>
      <c r="W3585" s="1" t="str">
        <f t="shared" si="279"/>
        <v>Adverse</v>
      </c>
    </row>
    <row r="3586" spans="1:23" x14ac:dyDescent="0.25">
      <c r="A3586" s="1"/>
      <c r="B3586" s="1"/>
      <c r="C3586" s="1"/>
      <c r="D3586" s="1"/>
      <c r="E3586" s="1" t="s">
        <v>9428</v>
      </c>
      <c r="F3586" s="2">
        <v>44861</v>
      </c>
      <c r="G3586" s="3">
        <v>11846</v>
      </c>
      <c r="H3586" s="1"/>
      <c r="I3586" s="1"/>
      <c r="J3586" s="1" t="s">
        <v>9258</v>
      </c>
      <c r="K3586" s="2">
        <v>44729</v>
      </c>
      <c r="L3586" s="1" t="s">
        <v>4207</v>
      </c>
      <c r="M3586" s="1" t="str">
        <f t="shared" si="275"/>
        <v>Social Services</v>
      </c>
      <c r="N3586" s="1" t="s">
        <v>4210</v>
      </c>
      <c r="O3586" s="1" t="s">
        <v>4250</v>
      </c>
      <c r="P3586" s="1">
        <v>7420</v>
      </c>
      <c r="Q3586" s="1">
        <v>2165671</v>
      </c>
      <c r="R3586" s="1">
        <f t="shared" si="276"/>
        <v>35008</v>
      </c>
      <c r="S3586" s="4">
        <v>1477969.2841319835</v>
      </c>
      <c r="T3586" s="4">
        <v>255221.85999242612</v>
      </c>
      <c r="U3586" s="1">
        <f t="shared" si="277"/>
        <v>2130663</v>
      </c>
      <c r="V3586" s="4">
        <f t="shared" si="278"/>
        <v>432479.85587559035</v>
      </c>
      <c r="W3586" s="1" t="str">
        <f t="shared" si="279"/>
        <v>Favourable</v>
      </c>
    </row>
    <row r="3587" spans="1:23" x14ac:dyDescent="0.25">
      <c r="A3587" s="1"/>
      <c r="B3587" s="1"/>
      <c r="C3587" s="1"/>
      <c r="D3587" s="1"/>
      <c r="E3587" s="1" t="s">
        <v>7922</v>
      </c>
      <c r="F3587" s="2">
        <v>45213</v>
      </c>
      <c r="G3587" s="3">
        <v>32481</v>
      </c>
      <c r="H3587" s="1"/>
      <c r="I3587" s="1"/>
      <c r="J3587" s="1" t="s">
        <v>4802</v>
      </c>
      <c r="K3587" s="2">
        <v>45206</v>
      </c>
      <c r="L3587" s="1" t="s">
        <v>4227</v>
      </c>
      <c r="M3587" s="1" t="str">
        <f t="shared" ref="M3587:M3650" si="280">INDEX($A:$B,MATCH($L3587,$A:$A,0),2)</f>
        <v>Infrastructure</v>
      </c>
      <c r="N3587" s="1" t="s">
        <v>4210</v>
      </c>
      <c r="O3587" s="1" t="s">
        <v>4273</v>
      </c>
      <c r="P3587" s="1">
        <v>8746</v>
      </c>
      <c r="Q3587" s="1">
        <v>1748351</v>
      </c>
      <c r="R3587" s="1">
        <f t="shared" ref="R3587:R3650" si="281">_xlfn.XLOOKUP($J3587,$E:$E,$G:$G,0,0,1)</f>
        <v>27947</v>
      </c>
      <c r="S3587" s="4">
        <v>491984.75080937281</v>
      </c>
      <c r="T3587" s="4">
        <v>262886.57003589621</v>
      </c>
      <c r="U3587" s="1">
        <f t="shared" ref="U3587:U3650" si="282">Q3587-R3587</f>
        <v>1720404</v>
      </c>
      <c r="V3587" s="4">
        <f t="shared" ref="V3587:V3650" si="283">Q3587-(S3587+T3587)</f>
        <v>993479.67915473098</v>
      </c>
      <c r="W3587" s="1" t="str">
        <f t="shared" ref="W3587:W3650" si="284">IF(V3587&gt;=0,"Favourable","Adverse")</f>
        <v>Favourable</v>
      </c>
    </row>
    <row r="3588" spans="1:23" x14ac:dyDescent="0.25">
      <c r="A3588" s="1"/>
      <c r="B3588" s="1"/>
      <c r="C3588" s="1"/>
      <c r="D3588" s="1"/>
      <c r="E3588" s="1" t="s">
        <v>7489</v>
      </c>
      <c r="F3588" s="2">
        <v>45104</v>
      </c>
      <c r="G3588" s="3">
        <v>54907</v>
      </c>
      <c r="H3588" s="1"/>
      <c r="I3588" s="1"/>
      <c r="J3588" s="1" t="s">
        <v>7791</v>
      </c>
      <c r="K3588" s="2">
        <v>44016</v>
      </c>
      <c r="L3588" s="1" t="s">
        <v>4227</v>
      </c>
      <c r="M3588" s="1" t="str">
        <f t="shared" si="280"/>
        <v>Infrastructure</v>
      </c>
      <c r="N3588" s="1" t="s">
        <v>4205</v>
      </c>
      <c r="O3588" s="1" t="s">
        <v>4250</v>
      </c>
      <c r="P3588" s="1">
        <v>6548</v>
      </c>
      <c r="Q3588" s="1">
        <v>1439858</v>
      </c>
      <c r="R3588" s="1">
        <f t="shared" si="281"/>
        <v>56942</v>
      </c>
      <c r="S3588" s="4">
        <v>620392.60546124785</v>
      </c>
      <c r="T3588" s="4">
        <v>289140.74448783562</v>
      </c>
      <c r="U3588" s="1">
        <f t="shared" si="282"/>
        <v>1382916</v>
      </c>
      <c r="V3588" s="4">
        <f t="shared" si="283"/>
        <v>530324.65005091648</v>
      </c>
      <c r="W3588" s="1" t="str">
        <f t="shared" si="284"/>
        <v>Favourable</v>
      </c>
    </row>
    <row r="3589" spans="1:23" x14ac:dyDescent="0.25">
      <c r="A3589" s="1"/>
      <c r="B3589" s="1"/>
      <c r="C3589" s="1"/>
      <c r="D3589" s="1"/>
      <c r="E3589" s="1" t="s">
        <v>9429</v>
      </c>
      <c r="F3589" s="2">
        <v>44833</v>
      </c>
      <c r="G3589" s="3">
        <v>44543</v>
      </c>
      <c r="H3589" s="1"/>
      <c r="I3589" s="1"/>
      <c r="J3589" s="1" t="s">
        <v>7878</v>
      </c>
      <c r="K3589" s="2">
        <v>45331</v>
      </c>
      <c r="L3589" s="1" t="s">
        <v>4207</v>
      </c>
      <c r="M3589" s="1" t="str">
        <f t="shared" si="280"/>
        <v>Social Services</v>
      </c>
      <c r="N3589" s="1" t="s">
        <v>4222</v>
      </c>
      <c r="O3589" s="1" t="s">
        <v>4267</v>
      </c>
      <c r="P3589" s="1">
        <v>8096</v>
      </c>
      <c r="Q3589" s="1">
        <v>1015913</v>
      </c>
      <c r="R3589" s="1">
        <f t="shared" si="281"/>
        <v>24442</v>
      </c>
      <c r="S3589" s="4">
        <v>498931.09731276176</v>
      </c>
      <c r="T3589" s="4">
        <v>277482.15471128112</v>
      </c>
      <c r="U3589" s="1">
        <f t="shared" si="282"/>
        <v>991471</v>
      </c>
      <c r="V3589" s="4">
        <f t="shared" si="283"/>
        <v>239499.74797595711</v>
      </c>
      <c r="W3589" s="1" t="str">
        <f t="shared" si="284"/>
        <v>Favourable</v>
      </c>
    </row>
    <row r="3590" spans="1:23" x14ac:dyDescent="0.25">
      <c r="A3590" s="1"/>
      <c r="B3590" s="1"/>
      <c r="C3590" s="1"/>
      <c r="D3590" s="1"/>
      <c r="E3590" s="1" t="s">
        <v>9430</v>
      </c>
      <c r="F3590" s="2">
        <v>45190</v>
      </c>
      <c r="G3590" s="3">
        <v>31414</v>
      </c>
      <c r="H3590" s="1"/>
      <c r="I3590" s="1"/>
      <c r="J3590" s="1" t="s">
        <v>9013</v>
      </c>
      <c r="K3590" s="2">
        <v>44202</v>
      </c>
      <c r="L3590" s="1" t="s">
        <v>4207</v>
      </c>
      <c r="M3590" s="1" t="str">
        <f t="shared" si="280"/>
        <v>Social Services</v>
      </c>
      <c r="N3590" s="1" t="s">
        <v>4205</v>
      </c>
      <c r="O3590" s="1" t="s">
        <v>4292</v>
      </c>
      <c r="P3590" s="1">
        <v>6808</v>
      </c>
      <c r="Q3590" s="1">
        <v>2231871</v>
      </c>
      <c r="R3590" s="1">
        <f t="shared" si="281"/>
        <v>59561</v>
      </c>
      <c r="S3590" s="4">
        <v>1842809.4832205873</v>
      </c>
      <c r="T3590" s="4">
        <v>556670.80494549032</v>
      </c>
      <c r="U3590" s="1">
        <f t="shared" si="282"/>
        <v>2172310</v>
      </c>
      <c r="V3590" s="4">
        <f t="shared" si="283"/>
        <v>-167609.28816607781</v>
      </c>
      <c r="W3590" s="1" t="str">
        <f t="shared" si="284"/>
        <v>Adverse</v>
      </c>
    </row>
    <row r="3591" spans="1:23" x14ac:dyDescent="0.25">
      <c r="A3591" s="1"/>
      <c r="B3591" s="1"/>
      <c r="C3591" s="1"/>
      <c r="D3591" s="1"/>
      <c r="E3591" s="1" t="s">
        <v>8987</v>
      </c>
      <c r="F3591" s="2">
        <v>45057</v>
      </c>
      <c r="G3591" s="3">
        <v>17736</v>
      </c>
      <c r="H3591" s="1"/>
      <c r="I3591" s="1"/>
      <c r="J3591" s="1" t="s">
        <v>4739</v>
      </c>
      <c r="K3591" s="2">
        <v>44392</v>
      </c>
      <c r="L3591" s="1" t="s">
        <v>4207</v>
      </c>
      <c r="M3591" s="1" t="str">
        <f t="shared" si="280"/>
        <v>Social Services</v>
      </c>
      <c r="N3591" s="1" t="s">
        <v>4210</v>
      </c>
      <c r="O3591" s="1" t="s">
        <v>4295</v>
      </c>
      <c r="P3591" s="1">
        <v>9468</v>
      </c>
      <c r="Q3591" s="1">
        <v>1054133</v>
      </c>
      <c r="R3591" s="1">
        <f t="shared" si="281"/>
        <v>82103</v>
      </c>
      <c r="S3591" s="4">
        <v>850690.79520227457</v>
      </c>
      <c r="T3591" s="4">
        <v>72600.308110748229</v>
      </c>
      <c r="U3591" s="1">
        <f t="shared" si="282"/>
        <v>972030</v>
      </c>
      <c r="V3591" s="4">
        <f t="shared" si="283"/>
        <v>130841.89668697724</v>
      </c>
      <c r="W3591" s="1" t="str">
        <f t="shared" si="284"/>
        <v>Favourable</v>
      </c>
    </row>
    <row r="3592" spans="1:23" x14ac:dyDescent="0.25">
      <c r="A3592" s="1"/>
      <c r="B3592" s="1"/>
      <c r="C3592" s="1"/>
      <c r="D3592" s="1"/>
      <c r="E3592" s="1" t="s">
        <v>9431</v>
      </c>
      <c r="F3592" s="2">
        <v>44026</v>
      </c>
      <c r="G3592" s="3">
        <v>24199</v>
      </c>
      <c r="H3592" s="1"/>
      <c r="I3592" s="1"/>
      <c r="J3592" s="1" t="s">
        <v>5667</v>
      </c>
      <c r="K3592" s="2">
        <v>45156</v>
      </c>
      <c r="L3592" s="1" t="s">
        <v>4200</v>
      </c>
      <c r="M3592" s="1" t="str">
        <f t="shared" si="280"/>
        <v>Social Services</v>
      </c>
      <c r="N3592" s="1" t="s">
        <v>4205</v>
      </c>
      <c r="O3592" s="1" t="s">
        <v>4273</v>
      </c>
      <c r="P3592" s="1">
        <v>8269</v>
      </c>
      <c r="Q3592" s="1">
        <v>755200</v>
      </c>
      <c r="R3592" s="1">
        <f t="shared" si="281"/>
        <v>62385</v>
      </c>
      <c r="S3592" s="4">
        <v>695856.68386039266</v>
      </c>
      <c r="T3592" s="4">
        <v>40381.313321430542</v>
      </c>
      <c r="U3592" s="1">
        <f t="shared" si="282"/>
        <v>692815</v>
      </c>
      <c r="V3592" s="4">
        <f t="shared" si="283"/>
        <v>18962.002818176756</v>
      </c>
      <c r="W3592" s="1" t="str">
        <f t="shared" si="284"/>
        <v>Favourable</v>
      </c>
    </row>
    <row r="3593" spans="1:23" x14ac:dyDescent="0.25">
      <c r="A3593" s="1"/>
      <c r="B3593" s="1"/>
      <c r="C3593" s="1"/>
      <c r="D3593" s="1"/>
      <c r="E3593" s="1" t="s">
        <v>9432</v>
      </c>
      <c r="F3593" s="2">
        <v>45231</v>
      </c>
      <c r="G3593" s="3">
        <v>27464</v>
      </c>
      <c r="H3593" s="1"/>
      <c r="I3593" s="1"/>
      <c r="J3593" s="1" t="s">
        <v>9433</v>
      </c>
      <c r="K3593" s="2">
        <v>44841</v>
      </c>
      <c r="L3593" s="1" t="s">
        <v>4207</v>
      </c>
      <c r="M3593" s="1" t="str">
        <f t="shared" si="280"/>
        <v>Social Services</v>
      </c>
      <c r="N3593" s="1" t="s">
        <v>4210</v>
      </c>
      <c r="O3593" s="1" t="s">
        <v>4358</v>
      </c>
      <c r="P3593" s="1">
        <v>9117</v>
      </c>
      <c r="Q3593" s="1">
        <v>2165226</v>
      </c>
      <c r="R3593" s="1">
        <f t="shared" si="281"/>
        <v>0</v>
      </c>
      <c r="S3593" s="4">
        <v>775557.76175754017</v>
      </c>
      <c r="T3593" s="4">
        <v>136293.81800811199</v>
      </c>
      <c r="U3593" s="1">
        <f t="shared" si="282"/>
        <v>2165226</v>
      </c>
      <c r="V3593" s="4">
        <f t="shared" si="283"/>
        <v>1253374.4202343477</v>
      </c>
      <c r="W3593" s="1" t="str">
        <f t="shared" si="284"/>
        <v>Favourable</v>
      </c>
    </row>
    <row r="3594" spans="1:23" x14ac:dyDescent="0.25">
      <c r="A3594" s="1"/>
      <c r="B3594" s="1"/>
      <c r="C3594" s="1"/>
      <c r="D3594" s="1"/>
      <c r="E3594" s="1" t="s">
        <v>9309</v>
      </c>
      <c r="F3594" s="2">
        <v>43938</v>
      </c>
      <c r="G3594" s="3">
        <v>18203</v>
      </c>
      <c r="H3594" s="1"/>
      <c r="I3594" s="1"/>
      <c r="J3594" s="1" t="s">
        <v>4486</v>
      </c>
      <c r="K3594" s="2">
        <v>43934</v>
      </c>
      <c r="L3594" s="1" t="s">
        <v>4207</v>
      </c>
      <c r="M3594" s="1" t="str">
        <f t="shared" si="280"/>
        <v>Social Services</v>
      </c>
      <c r="N3594" s="1" t="s">
        <v>4210</v>
      </c>
      <c r="O3594" s="1" t="s">
        <v>4247</v>
      </c>
      <c r="P3594" s="1">
        <v>7406</v>
      </c>
      <c r="Q3594" s="1">
        <v>1674159</v>
      </c>
      <c r="R3594" s="1">
        <f t="shared" si="281"/>
        <v>93905</v>
      </c>
      <c r="S3594" s="4">
        <v>1274753.7201860806</v>
      </c>
      <c r="T3594" s="4">
        <v>137115.03075571402</v>
      </c>
      <c r="U3594" s="1">
        <f t="shared" si="282"/>
        <v>1580254</v>
      </c>
      <c r="V3594" s="4">
        <f t="shared" si="283"/>
        <v>262290.2490582054</v>
      </c>
      <c r="W3594" s="1" t="str">
        <f t="shared" si="284"/>
        <v>Favourable</v>
      </c>
    </row>
    <row r="3595" spans="1:23" x14ac:dyDescent="0.25">
      <c r="A3595" s="1"/>
      <c r="B3595" s="1"/>
      <c r="C3595" s="1"/>
      <c r="D3595" s="1"/>
      <c r="E3595" s="1" t="s">
        <v>9434</v>
      </c>
      <c r="F3595" s="2">
        <v>44307</v>
      </c>
      <c r="G3595" s="3">
        <v>25065</v>
      </c>
      <c r="H3595" s="1"/>
      <c r="I3595" s="1"/>
      <c r="J3595" s="1" t="s">
        <v>8556</v>
      </c>
      <c r="K3595" s="2">
        <v>44387</v>
      </c>
      <c r="L3595" s="1" t="s">
        <v>4238</v>
      </c>
      <c r="M3595" s="1" t="str">
        <f t="shared" si="280"/>
        <v>Education</v>
      </c>
      <c r="N3595" s="1" t="s">
        <v>4210</v>
      </c>
      <c r="O3595" s="1" t="s">
        <v>4325</v>
      </c>
      <c r="P3595" s="1">
        <v>6346</v>
      </c>
      <c r="Q3595" s="1">
        <v>1395946</v>
      </c>
      <c r="R3595" s="1">
        <f t="shared" si="281"/>
        <v>22328</v>
      </c>
      <c r="S3595" s="4">
        <v>1005561.5158517183</v>
      </c>
      <c r="T3595" s="4">
        <v>151696.7853631388</v>
      </c>
      <c r="U3595" s="1">
        <f t="shared" si="282"/>
        <v>1373618</v>
      </c>
      <c r="V3595" s="4">
        <f t="shared" si="283"/>
        <v>238687.69878514297</v>
      </c>
      <c r="W3595" s="1" t="str">
        <f t="shared" si="284"/>
        <v>Favourable</v>
      </c>
    </row>
    <row r="3596" spans="1:23" x14ac:dyDescent="0.25">
      <c r="A3596" s="1"/>
      <c r="B3596" s="1"/>
      <c r="C3596" s="1"/>
      <c r="D3596" s="1"/>
      <c r="E3596" s="1" t="s">
        <v>8598</v>
      </c>
      <c r="F3596" s="2">
        <v>44211</v>
      </c>
      <c r="G3596" s="3">
        <v>18178</v>
      </c>
      <c r="H3596" s="1"/>
      <c r="I3596" s="1"/>
      <c r="J3596" s="1" t="s">
        <v>9435</v>
      </c>
      <c r="K3596" s="2">
        <v>44452</v>
      </c>
      <c r="L3596" s="1" t="s">
        <v>4207</v>
      </c>
      <c r="M3596" s="1" t="str">
        <f t="shared" si="280"/>
        <v>Social Services</v>
      </c>
      <c r="N3596" s="1" t="s">
        <v>4210</v>
      </c>
      <c r="O3596" s="1" t="s">
        <v>4335</v>
      </c>
      <c r="P3596" s="1">
        <v>6948</v>
      </c>
      <c r="Q3596" s="1">
        <v>1364553</v>
      </c>
      <c r="R3596" s="1">
        <f t="shared" si="281"/>
        <v>0</v>
      </c>
      <c r="S3596" s="4">
        <v>162996.87486709666</v>
      </c>
      <c r="T3596" s="4">
        <v>54720.928127185762</v>
      </c>
      <c r="U3596" s="1">
        <f t="shared" si="282"/>
        <v>1364553</v>
      </c>
      <c r="V3596" s="4">
        <f t="shared" si="283"/>
        <v>1146835.1970057175</v>
      </c>
      <c r="W3596" s="1" t="str">
        <f t="shared" si="284"/>
        <v>Favourable</v>
      </c>
    </row>
    <row r="3597" spans="1:23" x14ac:dyDescent="0.25">
      <c r="A3597" s="1"/>
      <c r="B3597" s="1"/>
      <c r="C3597" s="1"/>
      <c r="D3597" s="1"/>
      <c r="E3597" s="1" t="s">
        <v>6241</v>
      </c>
      <c r="F3597" s="2">
        <v>44969</v>
      </c>
      <c r="G3597" s="3">
        <v>39967</v>
      </c>
      <c r="H3597" s="1"/>
      <c r="I3597" s="1"/>
      <c r="J3597" s="1" t="s">
        <v>7062</v>
      </c>
      <c r="K3597" s="2">
        <v>44954</v>
      </c>
      <c r="L3597" s="1" t="s">
        <v>4207</v>
      </c>
      <c r="M3597" s="1" t="str">
        <f t="shared" si="280"/>
        <v>Social Services</v>
      </c>
      <c r="N3597" s="1" t="s">
        <v>4210</v>
      </c>
      <c r="O3597" s="1" t="s">
        <v>4301</v>
      </c>
      <c r="P3597" s="1">
        <v>6305</v>
      </c>
      <c r="Q3597" s="1">
        <v>1810240</v>
      </c>
      <c r="R3597" s="1">
        <f t="shared" si="281"/>
        <v>48536</v>
      </c>
      <c r="S3597" s="4">
        <v>1264044.4160256549</v>
      </c>
      <c r="T3597" s="4">
        <v>565566.88807191735</v>
      </c>
      <c r="U3597" s="1">
        <f t="shared" si="282"/>
        <v>1761704</v>
      </c>
      <c r="V3597" s="4">
        <f t="shared" si="283"/>
        <v>-19371.304097572342</v>
      </c>
      <c r="W3597" s="1" t="str">
        <f t="shared" si="284"/>
        <v>Adverse</v>
      </c>
    </row>
    <row r="3598" spans="1:23" x14ac:dyDescent="0.25">
      <c r="A3598" s="1"/>
      <c r="B3598" s="1"/>
      <c r="C3598" s="1"/>
      <c r="D3598" s="1"/>
      <c r="E3598" s="1" t="s">
        <v>9436</v>
      </c>
      <c r="F3598" s="2">
        <v>45108</v>
      </c>
      <c r="G3598" s="3">
        <v>40249</v>
      </c>
      <c r="H3598" s="1"/>
      <c r="I3598" s="1"/>
      <c r="J3598" s="1" t="s">
        <v>4422</v>
      </c>
      <c r="K3598" s="2">
        <v>43882</v>
      </c>
      <c r="L3598" s="1" t="s">
        <v>4207</v>
      </c>
      <c r="M3598" s="1" t="str">
        <f t="shared" si="280"/>
        <v>Social Services</v>
      </c>
      <c r="N3598" s="1" t="s">
        <v>4222</v>
      </c>
      <c r="O3598" s="1" t="s">
        <v>4388</v>
      </c>
      <c r="P3598" s="1">
        <v>6151</v>
      </c>
      <c r="Q3598" s="1">
        <v>694395</v>
      </c>
      <c r="R3598" s="1">
        <f t="shared" si="281"/>
        <v>34327</v>
      </c>
      <c r="S3598" s="4">
        <v>13268.581148049128</v>
      </c>
      <c r="T3598" s="4">
        <v>58075.886784874623</v>
      </c>
      <c r="U3598" s="1">
        <f t="shared" si="282"/>
        <v>660068</v>
      </c>
      <c r="V3598" s="4">
        <f t="shared" si="283"/>
        <v>623050.5320670763</v>
      </c>
      <c r="W3598" s="1" t="str">
        <f t="shared" si="284"/>
        <v>Favourable</v>
      </c>
    </row>
    <row r="3599" spans="1:23" x14ac:dyDescent="0.25">
      <c r="A3599" s="1"/>
      <c r="B3599" s="1"/>
      <c r="C3599" s="1"/>
      <c r="D3599" s="1"/>
      <c r="E3599" s="1" t="s">
        <v>4965</v>
      </c>
      <c r="F3599" s="2">
        <v>45402</v>
      </c>
      <c r="G3599" s="3">
        <v>13286</v>
      </c>
      <c r="H3599" s="1"/>
      <c r="I3599" s="1"/>
      <c r="J3599" s="1" t="s">
        <v>9437</v>
      </c>
      <c r="K3599" s="2">
        <v>44516</v>
      </c>
      <c r="L3599" s="1" t="s">
        <v>4238</v>
      </c>
      <c r="M3599" s="1" t="str">
        <f t="shared" si="280"/>
        <v>Education</v>
      </c>
      <c r="N3599" s="1" t="s">
        <v>4210</v>
      </c>
      <c r="O3599" s="1" t="s">
        <v>4421</v>
      </c>
      <c r="P3599" s="1">
        <v>7242</v>
      </c>
      <c r="Q3599" s="1">
        <v>1911224</v>
      </c>
      <c r="R3599" s="1">
        <f t="shared" si="281"/>
        <v>0</v>
      </c>
      <c r="S3599" s="4">
        <v>567457.58989905787</v>
      </c>
      <c r="T3599" s="4">
        <v>337364.87330966705</v>
      </c>
      <c r="U3599" s="1">
        <f t="shared" si="282"/>
        <v>1911224</v>
      </c>
      <c r="V3599" s="4">
        <f t="shared" si="283"/>
        <v>1006401.536791275</v>
      </c>
      <c r="W3599" s="1" t="str">
        <f t="shared" si="284"/>
        <v>Favourable</v>
      </c>
    </row>
    <row r="3600" spans="1:23" x14ac:dyDescent="0.25">
      <c r="A3600" s="1"/>
      <c r="B3600" s="1"/>
      <c r="C3600" s="1"/>
      <c r="D3600" s="1"/>
      <c r="E3600" s="1" t="s">
        <v>9438</v>
      </c>
      <c r="F3600" s="2">
        <v>44860</v>
      </c>
      <c r="G3600" s="3">
        <v>38231</v>
      </c>
      <c r="H3600" s="1"/>
      <c r="I3600" s="1"/>
      <c r="J3600" s="1" t="s">
        <v>9439</v>
      </c>
      <c r="K3600" s="2">
        <v>44547</v>
      </c>
      <c r="L3600" s="1" t="s">
        <v>4227</v>
      </c>
      <c r="M3600" s="1" t="str">
        <f t="shared" si="280"/>
        <v>Infrastructure</v>
      </c>
      <c r="N3600" s="1" t="s">
        <v>4205</v>
      </c>
      <c r="O3600" s="1" t="s">
        <v>4374</v>
      </c>
      <c r="P3600" s="1">
        <v>5930</v>
      </c>
      <c r="Q3600" s="1">
        <v>2152904</v>
      </c>
      <c r="R3600" s="1">
        <f t="shared" si="281"/>
        <v>0</v>
      </c>
      <c r="S3600" s="4">
        <v>1248261.4526939986</v>
      </c>
      <c r="T3600" s="4">
        <v>424483.29621778004</v>
      </c>
      <c r="U3600" s="1">
        <f t="shared" si="282"/>
        <v>2152904</v>
      </c>
      <c r="V3600" s="4">
        <f t="shared" si="283"/>
        <v>480159.25108822132</v>
      </c>
      <c r="W3600" s="1" t="str">
        <f t="shared" si="284"/>
        <v>Favourable</v>
      </c>
    </row>
    <row r="3601" spans="1:23" x14ac:dyDescent="0.25">
      <c r="A3601" s="1"/>
      <c r="B3601" s="1"/>
      <c r="C3601" s="1"/>
      <c r="D3601" s="1"/>
      <c r="E3601" s="1" t="s">
        <v>8159</v>
      </c>
      <c r="F3601" s="2">
        <v>44419</v>
      </c>
      <c r="G3601" s="3">
        <v>36131</v>
      </c>
      <c r="H3601" s="1"/>
      <c r="I3601" s="1"/>
      <c r="J3601" s="1" t="s">
        <v>8706</v>
      </c>
      <c r="K3601" s="2">
        <v>44216</v>
      </c>
      <c r="L3601" s="1" t="s">
        <v>4238</v>
      </c>
      <c r="M3601" s="1" t="str">
        <f t="shared" si="280"/>
        <v>Education</v>
      </c>
      <c r="N3601" s="1" t="s">
        <v>4210</v>
      </c>
      <c r="O3601" s="1" t="s">
        <v>4279</v>
      </c>
      <c r="P3601" s="1">
        <v>6929</v>
      </c>
      <c r="Q3601" s="1">
        <v>1522867</v>
      </c>
      <c r="R3601" s="1">
        <f t="shared" si="281"/>
        <v>49476</v>
      </c>
      <c r="S3601" s="4">
        <v>1302142.5833992485</v>
      </c>
      <c r="T3601" s="4">
        <v>349558.96659017954</v>
      </c>
      <c r="U3601" s="1">
        <f t="shared" si="282"/>
        <v>1473391</v>
      </c>
      <c r="V3601" s="4">
        <f t="shared" si="283"/>
        <v>-128834.54998942814</v>
      </c>
      <c r="W3601" s="1" t="str">
        <f t="shared" si="284"/>
        <v>Adverse</v>
      </c>
    </row>
    <row r="3602" spans="1:23" x14ac:dyDescent="0.25">
      <c r="A3602" s="1"/>
      <c r="B3602" s="1"/>
      <c r="C3602" s="1"/>
      <c r="D3602" s="1"/>
      <c r="E3602" s="1" t="s">
        <v>9337</v>
      </c>
      <c r="F3602" s="2">
        <v>44901</v>
      </c>
      <c r="G3602" s="3">
        <v>42088</v>
      </c>
      <c r="H3602" s="1"/>
      <c r="I3602" s="1"/>
      <c r="J3602" s="1" t="s">
        <v>6079</v>
      </c>
      <c r="K3602" s="2">
        <v>44150</v>
      </c>
      <c r="L3602" s="1" t="s">
        <v>4200</v>
      </c>
      <c r="M3602" s="1" t="str">
        <f t="shared" si="280"/>
        <v>Social Services</v>
      </c>
      <c r="N3602" s="1" t="s">
        <v>4210</v>
      </c>
      <c r="O3602" s="1" t="s">
        <v>4286</v>
      </c>
      <c r="P3602" s="1">
        <v>6139</v>
      </c>
      <c r="Q3602" s="1">
        <v>1662201</v>
      </c>
      <c r="R3602" s="1">
        <f t="shared" si="281"/>
        <v>21508</v>
      </c>
      <c r="S3602" s="4">
        <v>1352874.7182597159</v>
      </c>
      <c r="T3602" s="4">
        <v>182818.21566380875</v>
      </c>
      <c r="U3602" s="1">
        <f t="shared" si="282"/>
        <v>1640693</v>
      </c>
      <c r="V3602" s="4">
        <f t="shared" si="283"/>
        <v>126508.0660764752</v>
      </c>
      <c r="W3602" s="1" t="str">
        <f t="shared" si="284"/>
        <v>Favourable</v>
      </c>
    </row>
    <row r="3603" spans="1:23" x14ac:dyDescent="0.25">
      <c r="A3603" s="1"/>
      <c r="B3603" s="1"/>
      <c r="C3603" s="1"/>
      <c r="D3603" s="1"/>
      <c r="E3603" s="1" t="s">
        <v>9440</v>
      </c>
      <c r="F3603" s="2">
        <v>44371</v>
      </c>
      <c r="G3603" s="3">
        <v>27830</v>
      </c>
      <c r="H3603" s="1"/>
      <c r="I3603" s="1"/>
      <c r="J3603" s="1" t="s">
        <v>9198</v>
      </c>
      <c r="K3603" s="2">
        <v>44972</v>
      </c>
      <c r="L3603" s="1" t="s">
        <v>4207</v>
      </c>
      <c r="M3603" s="1" t="str">
        <f t="shared" si="280"/>
        <v>Social Services</v>
      </c>
      <c r="N3603" s="1" t="s">
        <v>4205</v>
      </c>
      <c r="O3603" s="1" t="s">
        <v>4247</v>
      </c>
      <c r="P3603" s="1">
        <v>5775</v>
      </c>
      <c r="Q3603" s="1">
        <v>810071</v>
      </c>
      <c r="R3603" s="1">
        <f t="shared" si="281"/>
        <v>37693</v>
      </c>
      <c r="S3603" s="4">
        <v>699276.32142945856</v>
      </c>
      <c r="T3603" s="4">
        <v>31887.116150228496</v>
      </c>
      <c r="U3603" s="1">
        <f t="shared" si="282"/>
        <v>772378</v>
      </c>
      <c r="V3603" s="4">
        <f t="shared" si="283"/>
        <v>78907.562420312897</v>
      </c>
      <c r="W3603" s="1" t="str">
        <f t="shared" si="284"/>
        <v>Favourable</v>
      </c>
    </row>
    <row r="3604" spans="1:23" x14ac:dyDescent="0.25">
      <c r="A3604" s="1"/>
      <c r="B3604" s="1"/>
      <c r="C3604" s="1"/>
      <c r="D3604" s="1"/>
      <c r="E3604" s="1" t="s">
        <v>7592</v>
      </c>
      <c r="F3604" s="2">
        <v>44380</v>
      </c>
      <c r="G3604" s="3">
        <v>17804</v>
      </c>
      <c r="H3604" s="1"/>
      <c r="I3604" s="1"/>
      <c r="J3604" s="1" t="s">
        <v>7379</v>
      </c>
      <c r="K3604" s="2">
        <v>44535</v>
      </c>
      <c r="L3604" s="1" t="s">
        <v>4200</v>
      </c>
      <c r="M3604" s="1" t="str">
        <f t="shared" si="280"/>
        <v>Social Services</v>
      </c>
      <c r="N3604" s="1" t="s">
        <v>4222</v>
      </c>
      <c r="O3604" s="1" t="s">
        <v>4358</v>
      </c>
      <c r="P3604" s="1">
        <v>6647</v>
      </c>
      <c r="Q3604" s="1">
        <v>2467618</v>
      </c>
      <c r="R3604" s="1">
        <f t="shared" si="281"/>
        <v>58245</v>
      </c>
      <c r="S3604" s="4">
        <v>1508622.0231882012</v>
      </c>
      <c r="T3604" s="4">
        <v>44316.41867759305</v>
      </c>
      <c r="U3604" s="1">
        <f t="shared" si="282"/>
        <v>2409373</v>
      </c>
      <c r="V3604" s="4">
        <f t="shared" si="283"/>
        <v>914679.55813420564</v>
      </c>
      <c r="W3604" s="1" t="str">
        <f t="shared" si="284"/>
        <v>Favourable</v>
      </c>
    </row>
    <row r="3605" spans="1:23" x14ac:dyDescent="0.25">
      <c r="A3605" s="1"/>
      <c r="B3605" s="1"/>
      <c r="C3605" s="1"/>
      <c r="D3605" s="1"/>
      <c r="E3605" s="1" t="s">
        <v>9441</v>
      </c>
      <c r="F3605" s="2">
        <v>45395</v>
      </c>
      <c r="G3605" s="3">
        <v>37486</v>
      </c>
      <c r="H3605" s="1"/>
      <c r="I3605" s="1"/>
      <c r="J3605" s="1" t="s">
        <v>9442</v>
      </c>
      <c r="K3605" s="2">
        <v>44751</v>
      </c>
      <c r="L3605" s="1" t="s">
        <v>4207</v>
      </c>
      <c r="M3605" s="1" t="str">
        <f t="shared" si="280"/>
        <v>Social Services</v>
      </c>
      <c r="N3605" s="1" t="s">
        <v>4210</v>
      </c>
      <c r="O3605" s="1" t="s">
        <v>4421</v>
      </c>
      <c r="P3605" s="1">
        <v>5652</v>
      </c>
      <c r="Q3605" s="1">
        <v>1149935</v>
      </c>
      <c r="R3605" s="1">
        <f t="shared" si="281"/>
        <v>0</v>
      </c>
      <c r="S3605" s="4">
        <v>789354.35680734157</v>
      </c>
      <c r="T3605" s="4">
        <v>252628.5934796847</v>
      </c>
      <c r="U3605" s="1">
        <f t="shared" si="282"/>
        <v>1149935</v>
      </c>
      <c r="V3605" s="4">
        <f t="shared" si="283"/>
        <v>107952.04971297376</v>
      </c>
      <c r="W3605" s="1" t="str">
        <f t="shared" si="284"/>
        <v>Favourable</v>
      </c>
    </row>
    <row r="3606" spans="1:23" x14ac:dyDescent="0.25">
      <c r="A3606" s="1"/>
      <c r="B3606" s="1"/>
      <c r="C3606" s="1"/>
      <c r="D3606" s="1"/>
      <c r="E3606" s="1" t="s">
        <v>6776</v>
      </c>
      <c r="F3606" s="2">
        <v>44040</v>
      </c>
      <c r="G3606" s="3">
        <v>34689</v>
      </c>
      <c r="H3606" s="1"/>
      <c r="I3606" s="1"/>
      <c r="J3606" s="1" t="s">
        <v>9443</v>
      </c>
      <c r="K3606" s="2">
        <v>45168</v>
      </c>
      <c r="L3606" s="1" t="s">
        <v>4207</v>
      </c>
      <c r="M3606" s="1" t="str">
        <f t="shared" si="280"/>
        <v>Social Services</v>
      </c>
      <c r="N3606" s="1" t="s">
        <v>4210</v>
      </c>
      <c r="O3606" s="1" t="s">
        <v>4358</v>
      </c>
      <c r="P3606" s="1">
        <v>8681</v>
      </c>
      <c r="Q3606" s="1">
        <v>441354</v>
      </c>
      <c r="R3606" s="1">
        <f t="shared" si="281"/>
        <v>0</v>
      </c>
      <c r="S3606" s="4">
        <v>407611.3672031358</v>
      </c>
      <c r="T3606" s="4">
        <v>136220.20637433598</v>
      </c>
      <c r="U3606" s="1">
        <f t="shared" si="282"/>
        <v>441354</v>
      </c>
      <c r="V3606" s="4">
        <f t="shared" si="283"/>
        <v>-102477.57357747178</v>
      </c>
      <c r="W3606" s="1" t="str">
        <f t="shared" si="284"/>
        <v>Adverse</v>
      </c>
    </row>
    <row r="3607" spans="1:23" x14ac:dyDescent="0.25">
      <c r="A3607" s="1"/>
      <c r="B3607" s="1"/>
      <c r="C3607" s="1"/>
      <c r="D3607" s="1"/>
      <c r="E3607" s="1" t="s">
        <v>6011</v>
      </c>
      <c r="F3607" s="2">
        <v>45008</v>
      </c>
      <c r="G3607" s="3">
        <v>20398</v>
      </c>
      <c r="H3607" s="1"/>
      <c r="I3607" s="1"/>
      <c r="J3607" s="1" t="s">
        <v>9444</v>
      </c>
      <c r="K3607" s="2">
        <v>44516</v>
      </c>
      <c r="L3607" s="1" t="s">
        <v>4207</v>
      </c>
      <c r="M3607" s="1" t="str">
        <f t="shared" si="280"/>
        <v>Social Services</v>
      </c>
      <c r="N3607" s="1" t="s">
        <v>4222</v>
      </c>
      <c r="O3607" s="1" t="s">
        <v>4276</v>
      </c>
      <c r="P3607" s="1">
        <v>6764</v>
      </c>
      <c r="Q3607" s="1">
        <v>1569138</v>
      </c>
      <c r="R3607" s="1">
        <f t="shared" si="281"/>
        <v>0</v>
      </c>
      <c r="S3607" s="4">
        <v>1419690.2937949239</v>
      </c>
      <c r="T3607" s="4">
        <v>396110.86221651692</v>
      </c>
      <c r="U3607" s="1">
        <f t="shared" si="282"/>
        <v>1569138</v>
      </c>
      <c r="V3607" s="4">
        <f t="shared" si="283"/>
        <v>-246663.15601144079</v>
      </c>
      <c r="W3607" s="1" t="str">
        <f t="shared" si="284"/>
        <v>Adverse</v>
      </c>
    </row>
    <row r="3608" spans="1:23" x14ac:dyDescent="0.25">
      <c r="A3608" s="1"/>
      <c r="B3608" s="1"/>
      <c r="C3608" s="1"/>
      <c r="D3608" s="1"/>
      <c r="E3608" s="1" t="s">
        <v>8553</v>
      </c>
      <c r="F3608" s="2">
        <v>44672</v>
      </c>
      <c r="G3608" s="3">
        <v>12665</v>
      </c>
      <c r="H3608" s="1"/>
      <c r="I3608" s="1"/>
      <c r="J3608" s="1" t="s">
        <v>9445</v>
      </c>
      <c r="K3608" s="2">
        <v>44825</v>
      </c>
      <c r="L3608" s="1" t="s">
        <v>4227</v>
      </c>
      <c r="M3608" s="1" t="str">
        <f t="shared" si="280"/>
        <v>Infrastructure</v>
      </c>
      <c r="N3608" s="1" t="s">
        <v>4205</v>
      </c>
      <c r="O3608" s="1" t="s">
        <v>4289</v>
      </c>
      <c r="P3608" s="1">
        <v>7839</v>
      </c>
      <c r="Q3608" s="1">
        <v>1256663</v>
      </c>
      <c r="R3608" s="1">
        <f t="shared" si="281"/>
        <v>30325</v>
      </c>
      <c r="S3608" s="4">
        <v>2625.3900667822827</v>
      </c>
      <c r="T3608" s="4">
        <v>118886.15956982289</v>
      </c>
      <c r="U3608" s="1">
        <f t="shared" si="282"/>
        <v>1226338</v>
      </c>
      <c r="V3608" s="4">
        <f t="shared" si="283"/>
        <v>1135151.4503633948</v>
      </c>
      <c r="W3608" s="1" t="str">
        <f t="shared" si="284"/>
        <v>Favourable</v>
      </c>
    </row>
    <row r="3609" spans="1:23" x14ac:dyDescent="0.25">
      <c r="A3609" s="1"/>
      <c r="B3609" s="1"/>
      <c r="C3609" s="1"/>
      <c r="D3609" s="1"/>
      <c r="E3609" s="1" t="s">
        <v>9446</v>
      </c>
      <c r="F3609" s="2">
        <v>45062</v>
      </c>
      <c r="G3609" s="3">
        <v>11152</v>
      </c>
      <c r="H3609" s="1"/>
      <c r="I3609" s="1"/>
      <c r="J3609" s="1" t="s">
        <v>8815</v>
      </c>
      <c r="K3609" s="2">
        <v>44650</v>
      </c>
      <c r="L3609" s="1" t="s">
        <v>4238</v>
      </c>
      <c r="M3609" s="1" t="str">
        <f t="shared" si="280"/>
        <v>Education</v>
      </c>
      <c r="N3609" s="1" t="s">
        <v>4205</v>
      </c>
      <c r="O3609" s="1" t="s">
        <v>4345</v>
      </c>
      <c r="P3609" s="1">
        <v>7802</v>
      </c>
      <c r="Q3609" s="1">
        <v>2458537</v>
      </c>
      <c r="R3609" s="1">
        <f t="shared" si="281"/>
        <v>33420</v>
      </c>
      <c r="S3609" s="4">
        <v>1704533.8214605735</v>
      </c>
      <c r="T3609" s="4">
        <v>744543.39075105905</v>
      </c>
      <c r="U3609" s="1">
        <f t="shared" si="282"/>
        <v>2425117</v>
      </c>
      <c r="V3609" s="4">
        <f t="shared" si="283"/>
        <v>9459.7877883673646</v>
      </c>
      <c r="W3609" s="1" t="str">
        <f t="shared" si="284"/>
        <v>Favourable</v>
      </c>
    </row>
    <row r="3610" spans="1:23" x14ac:dyDescent="0.25">
      <c r="A3610" s="1"/>
      <c r="B3610" s="1"/>
      <c r="C3610" s="1"/>
      <c r="D3610" s="1"/>
      <c r="E3610" s="1" t="s">
        <v>7586</v>
      </c>
      <c r="F3610" s="2">
        <v>44208</v>
      </c>
      <c r="G3610" s="3">
        <v>21260</v>
      </c>
      <c r="H3610" s="1"/>
      <c r="I3610" s="1"/>
      <c r="J3610" s="1" t="s">
        <v>9447</v>
      </c>
      <c r="K3610" s="2">
        <v>44878</v>
      </c>
      <c r="L3610" s="1" t="s">
        <v>4238</v>
      </c>
      <c r="M3610" s="1" t="str">
        <f t="shared" si="280"/>
        <v>Education</v>
      </c>
      <c r="N3610" s="1" t="s">
        <v>4210</v>
      </c>
      <c r="O3610" s="1" t="s">
        <v>4267</v>
      </c>
      <c r="P3610" s="1">
        <v>6030</v>
      </c>
      <c r="Q3610" s="1">
        <v>543977</v>
      </c>
      <c r="R3610" s="1">
        <f t="shared" si="281"/>
        <v>0</v>
      </c>
      <c r="S3610" s="4">
        <v>124828.26154125114</v>
      </c>
      <c r="T3610" s="4">
        <v>22379.872154102137</v>
      </c>
      <c r="U3610" s="1">
        <f t="shared" si="282"/>
        <v>543977</v>
      </c>
      <c r="V3610" s="4">
        <f t="shared" si="283"/>
        <v>396768.86630464671</v>
      </c>
      <c r="W3610" s="1" t="str">
        <f t="shared" si="284"/>
        <v>Favourable</v>
      </c>
    </row>
    <row r="3611" spans="1:23" x14ac:dyDescent="0.25">
      <c r="A3611" s="1"/>
      <c r="B3611" s="1"/>
      <c r="C3611" s="1"/>
      <c r="D3611" s="1"/>
      <c r="E3611" s="1" t="s">
        <v>9448</v>
      </c>
      <c r="F3611" s="2">
        <v>45163</v>
      </c>
      <c r="G3611" s="3">
        <v>52188</v>
      </c>
      <c r="H3611" s="1"/>
      <c r="I3611" s="1"/>
      <c r="J3611" s="1" t="s">
        <v>9449</v>
      </c>
      <c r="K3611" s="2">
        <v>44982</v>
      </c>
      <c r="L3611" s="1" t="s">
        <v>4238</v>
      </c>
      <c r="M3611" s="1" t="str">
        <f t="shared" si="280"/>
        <v>Education</v>
      </c>
      <c r="N3611" s="1" t="s">
        <v>4222</v>
      </c>
      <c r="O3611" s="1" t="s">
        <v>4267</v>
      </c>
      <c r="P3611" s="1">
        <v>7917</v>
      </c>
      <c r="Q3611" s="1">
        <v>1471383</v>
      </c>
      <c r="R3611" s="1">
        <f t="shared" si="281"/>
        <v>0</v>
      </c>
      <c r="S3611" s="4">
        <v>346287.92830545997</v>
      </c>
      <c r="T3611" s="4">
        <v>111784.80980701168</v>
      </c>
      <c r="U3611" s="1">
        <f t="shared" si="282"/>
        <v>1471383</v>
      </c>
      <c r="V3611" s="4">
        <f t="shared" si="283"/>
        <v>1013310.2618875284</v>
      </c>
      <c r="W3611" s="1" t="str">
        <f t="shared" si="284"/>
        <v>Favourable</v>
      </c>
    </row>
    <row r="3612" spans="1:23" x14ac:dyDescent="0.25">
      <c r="A3612" s="1"/>
      <c r="B3612" s="1"/>
      <c r="C3612" s="1"/>
      <c r="D3612" s="1"/>
      <c r="E3612" s="1" t="s">
        <v>8765</v>
      </c>
      <c r="F3612" s="2">
        <v>44237</v>
      </c>
      <c r="G3612" s="3">
        <v>41865</v>
      </c>
      <c r="H3612" s="1"/>
      <c r="I3612" s="1"/>
      <c r="J3612" s="1" t="s">
        <v>6472</v>
      </c>
      <c r="K3612" s="2">
        <v>45279</v>
      </c>
      <c r="L3612" s="1" t="s">
        <v>4207</v>
      </c>
      <c r="M3612" s="1" t="str">
        <f t="shared" si="280"/>
        <v>Social Services</v>
      </c>
      <c r="N3612" s="1" t="s">
        <v>4210</v>
      </c>
      <c r="O3612" s="1" t="s">
        <v>4247</v>
      </c>
      <c r="P3612" s="1">
        <v>5968</v>
      </c>
      <c r="Q3612" s="1">
        <v>2000911</v>
      </c>
      <c r="R3612" s="1">
        <f t="shared" si="281"/>
        <v>53749</v>
      </c>
      <c r="S3612" s="4">
        <v>284795.7523198938</v>
      </c>
      <c r="T3612" s="4">
        <v>229101.81345002446</v>
      </c>
      <c r="U3612" s="1">
        <f t="shared" si="282"/>
        <v>1947162</v>
      </c>
      <c r="V3612" s="4">
        <f t="shared" si="283"/>
        <v>1487013.4342300817</v>
      </c>
      <c r="W3612" s="1" t="str">
        <f t="shared" si="284"/>
        <v>Favourable</v>
      </c>
    </row>
    <row r="3613" spans="1:23" x14ac:dyDescent="0.25">
      <c r="A3613" s="1"/>
      <c r="B3613" s="1"/>
      <c r="C3613" s="1"/>
      <c r="D3613" s="1"/>
      <c r="E3613" s="1" t="s">
        <v>9450</v>
      </c>
      <c r="F3613" s="2">
        <v>45339</v>
      </c>
      <c r="G3613" s="3">
        <v>19763</v>
      </c>
      <c r="H3613" s="1"/>
      <c r="I3613" s="1"/>
      <c r="J3613" s="1" t="s">
        <v>9451</v>
      </c>
      <c r="K3613" s="2">
        <v>44429</v>
      </c>
      <c r="L3613" s="1" t="s">
        <v>4238</v>
      </c>
      <c r="M3613" s="1" t="str">
        <f t="shared" si="280"/>
        <v>Education</v>
      </c>
      <c r="N3613" s="1" t="s">
        <v>4205</v>
      </c>
      <c r="O3613" s="1" t="s">
        <v>4345</v>
      </c>
      <c r="P3613" s="1">
        <v>9382</v>
      </c>
      <c r="Q3613" s="1">
        <v>1431368</v>
      </c>
      <c r="R3613" s="1">
        <f t="shared" si="281"/>
        <v>17301</v>
      </c>
      <c r="S3613" s="4">
        <v>800331.2826246731</v>
      </c>
      <c r="T3613" s="4">
        <v>285450.8901652596</v>
      </c>
      <c r="U3613" s="1">
        <f t="shared" si="282"/>
        <v>1414067</v>
      </c>
      <c r="V3613" s="4">
        <f t="shared" si="283"/>
        <v>345585.82721006731</v>
      </c>
      <c r="W3613" s="1" t="str">
        <f t="shared" si="284"/>
        <v>Favourable</v>
      </c>
    </row>
    <row r="3614" spans="1:23" x14ac:dyDescent="0.25">
      <c r="A3614" s="1"/>
      <c r="B3614" s="1"/>
      <c r="C3614" s="1"/>
      <c r="D3614" s="1"/>
      <c r="E3614" s="1" t="s">
        <v>9452</v>
      </c>
      <c r="F3614" s="2">
        <v>45002</v>
      </c>
      <c r="G3614" s="3">
        <v>39130</v>
      </c>
      <c r="H3614" s="1"/>
      <c r="I3614" s="1"/>
      <c r="J3614" s="1" t="s">
        <v>7314</v>
      </c>
      <c r="K3614" s="2">
        <v>44563</v>
      </c>
      <c r="L3614" s="1" t="s">
        <v>4207</v>
      </c>
      <c r="M3614" s="1" t="str">
        <f t="shared" si="280"/>
        <v>Social Services</v>
      </c>
      <c r="N3614" s="1" t="s">
        <v>4205</v>
      </c>
      <c r="O3614" s="1" t="s">
        <v>4374</v>
      </c>
      <c r="P3614" s="1">
        <v>5653</v>
      </c>
      <c r="Q3614" s="1">
        <v>2079645</v>
      </c>
      <c r="R3614" s="1">
        <f t="shared" si="281"/>
        <v>44540</v>
      </c>
      <c r="S3614" s="4">
        <v>1386086.4328403985</v>
      </c>
      <c r="T3614" s="4">
        <v>91576.749420024513</v>
      </c>
      <c r="U3614" s="1">
        <f t="shared" si="282"/>
        <v>2035105</v>
      </c>
      <c r="V3614" s="4">
        <f t="shared" si="283"/>
        <v>601981.81773957703</v>
      </c>
      <c r="W3614" s="1" t="str">
        <f t="shared" si="284"/>
        <v>Favourable</v>
      </c>
    </row>
    <row r="3615" spans="1:23" x14ac:dyDescent="0.25">
      <c r="A3615" s="1"/>
      <c r="B3615" s="1"/>
      <c r="C3615" s="1"/>
      <c r="D3615" s="1"/>
      <c r="E3615" s="1" t="s">
        <v>6528</v>
      </c>
      <c r="F3615" s="2">
        <v>44200</v>
      </c>
      <c r="G3615" s="3">
        <v>58807</v>
      </c>
      <c r="H3615" s="1"/>
      <c r="I3615" s="1"/>
      <c r="J3615" s="1" t="s">
        <v>9453</v>
      </c>
      <c r="K3615" s="2">
        <v>44104</v>
      </c>
      <c r="L3615" s="1" t="s">
        <v>4207</v>
      </c>
      <c r="M3615" s="1" t="str">
        <f t="shared" si="280"/>
        <v>Social Services</v>
      </c>
      <c r="N3615" s="1" t="s">
        <v>4205</v>
      </c>
      <c r="O3615" s="1" t="s">
        <v>4267</v>
      </c>
      <c r="P3615" s="1">
        <v>6601</v>
      </c>
      <c r="Q3615" s="1">
        <v>373530</v>
      </c>
      <c r="R3615" s="1">
        <f t="shared" si="281"/>
        <v>40856</v>
      </c>
      <c r="S3615" s="4">
        <v>286728.29355380108</v>
      </c>
      <c r="T3615" s="4">
        <v>115224.83718148049</v>
      </c>
      <c r="U3615" s="1">
        <f t="shared" si="282"/>
        <v>332674</v>
      </c>
      <c r="V3615" s="4">
        <f t="shared" si="283"/>
        <v>-28423.130735281564</v>
      </c>
      <c r="W3615" s="1" t="str">
        <f t="shared" si="284"/>
        <v>Adverse</v>
      </c>
    </row>
    <row r="3616" spans="1:23" x14ac:dyDescent="0.25">
      <c r="A3616" s="1"/>
      <c r="B3616" s="1"/>
      <c r="C3616" s="1"/>
      <c r="D3616" s="1"/>
      <c r="E3616" s="1" t="s">
        <v>7795</v>
      </c>
      <c r="F3616" s="2">
        <v>44883</v>
      </c>
      <c r="G3616" s="3">
        <v>28370</v>
      </c>
      <c r="H3616" s="1"/>
      <c r="I3616" s="1"/>
      <c r="J3616" s="1" t="s">
        <v>9454</v>
      </c>
      <c r="K3616" s="2">
        <v>44699</v>
      </c>
      <c r="L3616" s="1" t="s">
        <v>4207</v>
      </c>
      <c r="M3616" s="1" t="str">
        <f t="shared" si="280"/>
        <v>Social Services</v>
      </c>
      <c r="N3616" s="1" t="s">
        <v>4205</v>
      </c>
      <c r="O3616" s="1" t="s">
        <v>4241</v>
      </c>
      <c r="P3616" s="1">
        <v>6005</v>
      </c>
      <c r="Q3616" s="1">
        <v>1336205</v>
      </c>
      <c r="R3616" s="1">
        <f t="shared" si="281"/>
        <v>0</v>
      </c>
      <c r="S3616" s="4">
        <v>1301260.8004740332</v>
      </c>
      <c r="T3616" s="4">
        <v>403814.90016538819</v>
      </c>
      <c r="U3616" s="1">
        <f t="shared" si="282"/>
        <v>1336205</v>
      </c>
      <c r="V3616" s="4">
        <f t="shared" si="283"/>
        <v>-368870.70063942135</v>
      </c>
      <c r="W3616" s="1" t="str">
        <f t="shared" si="284"/>
        <v>Adverse</v>
      </c>
    </row>
    <row r="3617" spans="1:23" x14ac:dyDescent="0.25">
      <c r="A3617" s="1"/>
      <c r="B3617" s="1"/>
      <c r="C3617" s="1"/>
      <c r="D3617" s="1"/>
      <c r="E3617" s="1" t="s">
        <v>9455</v>
      </c>
      <c r="F3617" s="2">
        <v>45040</v>
      </c>
      <c r="G3617" s="3">
        <v>58615</v>
      </c>
      <c r="H3617" s="1"/>
      <c r="I3617" s="1"/>
      <c r="J3617" s="1" t="s">
        <v>7094</v>
      </c>
      <c r="K3617" s="2">
        <v>45048</v>
      </c>
      <c r="L3617" s="1" t="s">
        <v>4207</v>
      </c>
      <c r="M3617" s="1" t="str">
        <f t="shared" si="280"/>
        <v>Social Services</v>
      </c>
      <c r="N3617" s="1" t="s">
        <v>4210</v>
      </c>
      <c r="O3617" s="1" t="s">
        <v>4279</v>
      </c>
      <c r="P3617" s="1">
        <v>6647</v>
      </c>
      <c r="Q3617" s="1">
        <v>873528</v>
      </c>
      <c r="R3617" s="1">
        <f t="shared" si="281"/>
        <v>37797</v>
      </c>
      <c r="S3617" s="4">
        <v>865211.87649226608</v>
      </c>
      <c r="T3617" s="4">
        <v>273608.99018993863</v>
      </c>
      <c r="U3617" s="1">
        <f t="shared" si="282"/>
        <v>835731</v>
      </c>
      <c r="V3617" s="4">
        <f t="shared" si="283"/>
        <v>-265292.86668220465</v>
      </c>
      <c r="W3617" s="1" t="str">
        <f t="shared" si="284"/>
        <v>Adverse</v>
      </c>
    </row>
    <row r="3618" spans="1:23" x14ac:dyDescent="0.25">
      <c r="A3618" s="1"/>
      <c r="B3618" s="1"/>
      <c r="C3618" s="1"/>
      <c r="D3618" s="1"/>
      <c r="E3618" s="1" t="s">
        <v>9456</v>
      </c>
      <c r="F3618" s="2">
        <v>44093</v>
      </c>
      <c r="G3618" s="3">
        <v>23067</v>
      </c>
      <c r="H3618" s="1"/>
      <c r="I3618" s="1"/>
      <c r="J3618" s="1" t="s">
        <v>5089</v>
      </c>
      <c r="K3618" s="2">
        <v>44367</v>
      </c>
      <c r="L3618" s="1" t="s">
        <v>4207</v>
      </c>
      <c r="M3618" s="1" t="str">
        <f t="shared" si="280"/>
        <v>Social Services</v>
      </c>
      <c r="N3618" s="1" t="s">
        <v>4210</v>
      </c>
      <c r="O3618" s="1" t="s">
        <v>4388</v>
      </c>
      <c r="P3618" s="1">
        <v>7188</v>
      </c>
      <c r="Q3618" s="1">
        <v>389954</v>
      </c>
      <c r="R3618" s="1">
        <f t="shared" si="281"/>
        <v>13692</v>
      </c>
      <c r="S3618" s="4">
        <v>242813.72825113084</v>
      </c>
      <c r="T3618" s="4">
        <v>27287.981959626646</v>
      </c>
      <c r="U3618" s="1">
        <f t="shared" si="282"/>
        <v>376262</v>
      </c>
      <c r="V3618" s="4">
        <f t="shared" si="283"/>
        <v>119852.2897892425</v>
      </c>
      <c r="W3618" s="1" t="str">
        <f t="shared" si="284"/>
        <v>Favourable</v>
      </c>
    </row>
    <row r="3619" spans="1:23" x14ac:dyDescent="0.25">
      <c r="A3619" s="1"/>
      <c r="B3619" s="1"/>
      <c r="C3619" s="1"/>
      <c r="D3619" s="1"/>
      <c r="E3619" s="1" t="s">
        <v>9457</v>
      </c>
      <c r="F3619" s="2">
        <v>44047</v>
      </c>
      <c r="G3619" s="3">
        <v>19037</v>
      </c>
      <c r="H3619" s="1"/>
      <c r="I3619" s="1"/>
      <c r="J3619" s="1" t="s">
        <v>9458</v>
      </c>
      <c r="K3619" s="2">
        <v>44097</v>
      </c>
      <c r="L3619" s="1" t="s">
        <v>4238</v>
      </c>
      <c r="M3619" s="1" t="str">
        <f t="shared" si="280"/>
        <v>Education</v>
      </c>
      <c r="N3619" s="1" t="s">
        <v>4222</v>
      </c>
      <c r="O3619" s="1" t="s">
        <v>4250</v>
      </c>
      <c r="P3619" s="1">
        <v>9435</v>
      </c>
      <c r="Q3619" s="1">
        <v>2288379</v>
      </c>
      <c r="R3619" s="1">
        <f t="shared" si="281"/>
        <v>0</v>
      </c>
      <c r="S3619" s="4">
        <v>1510818.172517515</v>
      </c>
      <c r="T3619" s="4">
        <v>69476.075892983514</v>
      </c>
      <c r="U3619" s="1">
        <f t="shared" si="282"/>
        <v>2288379</v>
      </c>
      <c r="V3619" s="4">
        <f t="shared" si="283"/>
        <v>708084.75158950151</v>
      </c>
      <c r="W3619" s="1" t="str">
        <f t="shared" si="284"/>
        <v>Favourable</v>
      </c>
    </row>
    <row r="3620" spans="1:23" x14ac:dyDescent="0.25">
      <c r="A3620" s="1"/>
      <c r="B3620" s="1"/>
      <c r="C3620" s="1"/>
      <c r="D3620" s="1"/>
      <c r="E3620" s="1" t="s">
        <v>4240</v>
      </c>
      <c r="F3620" s="2">
        <v>44269</v>
      </c>
      <c r="G3620" s="3">
        <v>20598</v>
      </c>
      <c r="H3620" s="1"/>
      <c r="I3620" s="1"/>
      <c r="J3620" s="1" t="s">
        <v>9459</v>
      </c>
      <c r="K3620" s="2">
        <v>44232</v>
      </c>
      <c r="L3620" s="1" t="s">
        <v>4238</v>
      </c>
      <c r="M3620" s="1" t="str">
        <f t="shared" si="280"/>
        <v>Education</v>
      </c>
      <c r="N3620" s="1" t="s">
        <v>4222</v>
      </c>
      <c r="O3620" s="1" t="s">
        <v>4286</v>
      </c>
      <c r="P3620" s="1">
        <v>8245</v>
      </c>
      <c r="Q3620" s="1">
        <v>447252</v>
      </c>
      <c r="R3620" s="1">
        <f t="shared" si="281"/>
        <v>26035</v>
      </c>
      <c r="S3620" s="4">
        <v>59226.500717755262</v>
      </c>
      <c r="T3620" s="4">
        <v>46764.335911976777</v>
      </c>
      <c r="U3620" s="1">
        <f t="shared" si="282"/>
        <v>421217</v>
      </c>
      <c r="V3620" s="4">
        <f t="shared" si="283"/>
        <v>341261.16337026795</v>
      </c>
      <c r="W3620" s="1" t="str">
        <f t="shared" si="284"/>
        <v>Favourable</v>
      </c>
    </row>
    <row r="3621" spans="1:23" x14ac:dyDescent="0.25">
      <c r="A3621" s="1"/>
      <c r="B3621" s="1"/>
      <c r="C3621" s="1"/>
      <c r="D3621" s="1"/>
      <c r="E3621" s="1" t="s">
        <v>8235</v>
      </c>
      <c r="F3621" s="2">
        <v>44031</v>
      </c>
      <c r="G3621" s="3">
        <v>30937</v>
      </c>
      <c r="H3621" s="1"/>
      <c r="I3621" s="1"/>
      <c r="J3621" s="1" t="s">
        <v>9460</v>
      </c>
      <c r="K3621" s="2">
        <v>45210</v>
      </c>
      <c r="L3621" s="1" t="s">
        <v>4227</v>
      </c>
      <c r="M3621" s="1" t="str">
        <f t="shared" si="280"/>
        <v>Infrastructure</v>
      </c>
      <c r="N3621" s="1" t="s">
        <v>4210</v>
      </c>
      <c r="O3621" s="1" t="s">
        <v>4458</v>
      </c>
      <c r="P3621" s="1">
        <v>7014</v>
      </c>
      <c r="Q3621" s="1">
        <v>989697</v>
      </c>
      <c r="R3621" s="1">
        <f t="shared" si="281"/>
        <v>0</v>
      </c>
      <c r="S3621" s="4">
        <v>267244.6296923089</v>
      </c>
      <c r="T3621" s="4">
        <v>321347.43263850978</v>
      </c>
      <c r="U3621" s="1">
        <f t="shared" si="282"/>
        <v>989697</v>
      </c>
      <c r="V3621" s="4">
        <f t="shared" si="283"/>
        <v>401104.93766918126</v>
      </c>
      <c r="W3621" s="1" t="str">
        <f t="shared" si="284"/>
        <v>Favourable</v>
      </c>
    </row>
    <row r="3622" spans="1:23" x14ac:dyDescent="0.25">
      <c r="A3622" s="1"/>
      <c r="B3622" s="1"/>
      <c r="C3622" s="1"/>
      <c r="D3622" s="1"/>
      <c r="E3622" s="1" t="s">
        <v>9461</v>
      </c>
      <c r="F3622" s="2">
        <v>45138</v>
      </c>
      <c r="G3622" s="3">
        <v>57397</v>
      </c>
      <c r="H3622" s="1"/>
      <c r="I3622" s="1"/>
      <c r="J3622" s="1" t="s">
        <v>9462</v>
      </c>
      <c r="K3622" s="2">
        <v>44311</v>
      </c>
      <c r="L3622" s="1" t="s">
        <v>4227</v>
      </c>
      <c r="M3622" s="1" t="str">
        <f t="shared" si="280"/>
        <v>Infrastructure</v>
      </c>
      <c r="N3622" s="1" t="s">
        <v>4210</v>
      </c>
      <c r="O3622" s="1" t="s">
        <v>4304</v>
      </c>
      <c r="P3622" s="1">
        <v>8509</v>
      </c>
      <c r="Q3622" s="1">
        <v>1659849</v>
      </c>
      <c r="R3622" s="1">
        <f t="shared" si="281"/>
        <v>0</v>
      </c>
      <c r="S3622" s="4">
        <v>1440865.5425298924</v>
      </c>
      <c r="T3622" s="4">
        <v>209133.60942109241</v>
      </c>
      <c r="U3622" s="1">
        <f t="shared" si="282"/>
        <v>1659849</v>
      </c>
      <c r="V3622" s="4">
        <f t="shared" si="283"/>
        <v>9849.8480490152724</v>
      </c>
      <c r="W3622" s="1" t="str">
        <f t="shared" si="284"/>
        <v>Favourable</v>
      </c>
    </row>
    <row r="3623" spans="1:23" x14ac:dyDescent="0.25">
      <c r="A3623" s="1"/>
      <c r="B3623" s="1"/>
      <c r="C3623" s="1"/>
      <c r="D3623" s="1"/>
      <c r="E3623" s="1" t="s">
        <v>7378</v>
      </c>
      <c r="F3623" s="2">
        <v>43954</v>
      </c>
      <c r="G3623" s="3">
        <v>12409</v>
      </c>
      <c r="H3623" s="1"/>
      <c r="I3623" s="1"/>
      <c r="J3623" s="1" t="s">
        <v>5683</v>
      </c>
      <c r="K3623" s="2">
        <v>45025</v>
      </c>
      <c r="L3623" s="1" t="s">
        <v>4207</v>
      </c>
      <c r="M3623" s="1" t="str">
        <f t="shared" si="280"/>
        <v>Social Services</v>
      </c>
      <c r="N3623" s="1" t="s">
        <v>4210</v>
      </c>
      <c r="O3623" s="1" t="s">
        <v>4311</v>
      </c>
      <c r="P3623" s="1">
        <v>7446</v>
      </c>
      <c r="Q3623" s="1">
        <v>2063893</v>
      </c>
      <c r="R3623" s="1">
        <f t="shared" si="281"/>
        <v>86079</v>
      </c>
      <c r="S3623" s="4">
        <v>1121503.8068743402</v>
      </c>
      <c r="T3623" s="4">
        <v>673998.41366878059</v>
      </c>
      <c r="U3623" s="1">
        <f t="shared" si="282"/>
        <v>1977814</v>
      </c>
      <c r="V3623" s="4">
        <f t="shared" si="283"/>
        <v>268390.77945687925</v>
      </c>
      <c r="W3623" s="1" t="str">
        <f t="shared" si="284"/>
        <v>Favourable</v>
      </c>
    </row>
    <row r="3624" spans="1:23" x14ac:dyDescent="0.25">
      <c r="A3624" s="1"/>
      <c r="B3624" s="1"/>
      <c r="C3624" s="1"/>
      <c r="D3624" s="1"/>
      <c r="E3624" s="1" t="s">
        <v>9463</v>
      </c>
      <c r="F3624" s="2">
        <v>44892</v>
      </c>
      <c r="G3624" s="3">
        <v>23381</v>
      </c>
      <c r="H3624" s="1"/>
      <c r="I3624" s="1"/>
      <c r="J3624" s="1" t="s">
        <v>7295</v>
      </c>
      <c r="K3624" s="2">
        <v>44580</v>
      </c>
      <c r="L3624" s="1" t="s">
        <v>4238</v>
      </c>
      <c r="M3624" s="1" t="str">
        <f t="shared" si="280"/>
        <v>Education</v>
      </c>
      <c r="N3624" s="1" t="s">
        <v>4210</v>
      </c>
      <c r="O3624" s="1" t="s">
        <v>4330</v>
      </c>
      <c r="P3624" s="1">
        <v>6575</v>
      </c>
      <c r="Q3624" s="1">
        <v>618891</v>
      </c>
      <c r="R3624" s="1">
        <f t="shared" si="281"/>
        <v>24331</v>
      </c>
      <c r="S3624" s="4">
        <v>275481.79288794956</v>
      </c>
      <c r="T3624" s="4">
        <v>166535.26083918792</v>
      </c>
      <c r="U3624" s="1">
        <f t="shared" si="282"/>
        <v>594560</v>
      </c>
      <c r="V3624" s="4">
        <f t="shared" si="283"/>
        <v>176873.94627286249</v>
      </c>
      <c r="W3624" s="1" t="str">
        <f t="shared" si="284"/>
        <v>Favourable</v>
      </c>
    </row>
    <row r="3625" spans="1:23" x14ac:dyDescent="0.25">
      <c r="A3625" s="1"/>
      <c r="B3625" s="1"/>
      <c r="C3625" s="1"/>
      <c r="D3625" s="1"/>
      <c r="E3625" s="1" t="s">
        <v>9464</v>
      </c>
      <c r="F3625" s="2">
        <v>45101</v>
      </c>
      <c r="G3625" s="3">
        <v>50839</v>
      </c>
      <c r="H3625" s="1"/>
      <c r="I3625" s="1"/>
      <c r="J3625" s="1" t="s">
        <v>7388</v>
      </c>
      <c r="K3625" s="2">
        <v>43984</v>
      </c>
      <c r="L3625" s="1" t="s">
        <v>4227</v>
      </c>
      <c r="M3625" s="1" t="str">
        <f t="shared" si="280"/>
        <v>Infrastructure</v>
      </c>
      <c r="N3625" s="1" t="s">
        <v>4210</v>
      </c>
      <c r="O3625" s="1" t="s">
        <v>4259</v>
      </c>
      <c r="P3625" s="1">
        <v>6908</v>
      </c>
      <c r="Q3625" s="1">
        <v>274251</v>
      </c>
      <c r="R3625" s="1">
        <f t="shared" si="281"/>
        <v>48202</v>
      </c>
      <c r="S3625" s="4">
        <v>81396.924071645073</v>
      </c>
      <c r="T3625" s="4">
        <v>11095.888300953246</v>
      </c>
      <c r="U3625" s="1">
        <f t="shared" si="282"/>
        <v>226049</v>
      </c>
      <c r="V3625" s="4">
        <f t="shared" si="283"/>
        <v>181758.18762740167</v>
      </c>
      <c r="W3625" s="1" t="str">
        <f t="shared" si="284"/>
        <v>Favourable</v>
      </c>
    </row>
    <row r="3626" spans="1:23" x14ac:dyDescent="0.25">
      <c r="A3626" s="1"/>
      <c r="B3626" s="1"/>
      <c r="C3626" s="1"/>
      <c r="D3626" s="1"/>
      <c r="E3626" s="1" t="s">
        <v>4365</v>
      </c>
      <c r="F3626" s="2">
        <v>44995</v>
      </c>
      <c r="G3626" s="3">
        <v>18941</v>
      </c>
      <c r="H3626" s="1"/>
      <c r="I3626" s="1"/>
      <c r="J3626" s="1" t="s">
        <v>7731</v>
      </c>
      <c r="K3626" s="2">
        <v>44135</v>
      </c>
      <c r="L3626" s="1" t="s">
        <v>4207</v>
      </c>
      <c r="M3626" s="1" t="str">
        <f t="shared" si="280"/>
        <v>Social Services</v>
      </c>
      <c r="N3626" s="1" t="s">
        <v>4222</v>
      </c>
      <c r="O3626" s="1" t="s">
        <v>4379</v>
      </c>
      <c r="P3626" s="1">
        <v>8912</v>
      </c>
      <c r="Q3626" s="1">
        <v>1471606</v>
      </c>
      <c r="R3626" s="1">
        <f t="shared" si="281"/>
        <v>20290</v>
      </c>
      <c r="S3626" s="4">
        <v>517221.91774619109</v>
      </c>
      <c r="T3626" s="4">
        <v>451259.31067306641</v>
      </c>
      <c r="U3626" s="1">
        <f t="shared" si="282"/>
        <v>1451316</v>
      </c>
      <c r="V3626" s="4">
        <f t="shared" si="283"/>
        <v>503124.77158074244</v>
      </c>
      <c r="W3626" s="1" t="str">
        <f t="shared" si="284"/>
        <v>Favourable</v>
      </c>
    </row>
    <row r="3627" spans="1:23" x14ac:dyDescent="0.25">
      <c r="A3627" s="1"/>
      <c r="B3627" s="1"/>
      <c r="C3627" s="1"/>
      <c r="D3627" s="1"/>
      <c r="E3627" s="1" t="s">
        <v>8404</v>
      </c>
      <c r="F3627" s="2">
        <v>45344</v>
      </c>
      <c r="G3627" s="3">
        <v>29567</v>
      </c>
      <c r="H3627" s="1"/>
      <c r="I3627" s="1"/>
      <c r="J3627" s="1" t="s">
        <v>4822</v>
      </c>
      <c r="K3627" s="2">
        <v>44333</v>
      </c>
      <c r="L3627" s="1" t="s">
        <v>4207</v>
      </c>
      <c r="M3627" s="1" t="str">
        <f t="shared" si="280"/>
        <v>Social Services</v>
      </c>
      <c r="N3627" s="1" t="s">
        <v>4222</v>
      </c>
      <c r="O3627" s="1" t="s">
        <v>4211</v>
      </c>
      <c r="P3627" s="1">
        <v>6203</v>
      </c>
      <c r="Q3627" s="1">
        <v>1744686</v>
      </c>
      <c r="R3627" s="1">
        <f t="shared" si="281"/>
        <v>31965</v>
      </c>
      <c r="S3627" s="4">
        <v>975698.98629348737</v>
      </c>
      <c r="T3627" s="4">
        <v>478106.37121683866</v>
      </c>
      <c r="U3627" s="1">
        <f t="shared" si="282"/>
        <v>1712721</v>
      </c>
      <c r="V3627" s="4">
        <f t="shared" si="283"/>
        <v>290880.64248967404</v>
      </c>
      <c r="W3627" s="1" t="str">
        <f t="shared" si="284"/>
        <v>Favourable</v>
      </c>
    </row>
    <row r="3628" spans="1:23" x14ac:dyDescent="0.25">
      <c r="A3628" s="1"/>
      <c r="B3628" s="1"/>
      <c r="C3628" s="1"/>
      <c r="D3628" s="1"/>
      <c r="E3628" s="1" t="s">
        <v>7774</v>
      </c>
      <c r="F3628" s="2">
        <v>44018</v>
      </c>
      <c r="G3628" s="3">
        <v>25268</v>
      </c>
      <c r="H3628" s="1"/>
      <c r="I3628" s="1"/>
      <c r="J3628" s="1" t="s">
        <v>9465</v>
      </c>
      <c r="K3628" s="2">
        <v>45187</v>
      </c>
      <c r="L3628" s="1" t="s">
        <v>4238</v>
      </c>
      <c r="M3628" s="1" t="str">
        <f t="shared" si="280"/>
        <v>Education</v>
      </c>
      <c r="N3628" s="1" t="s">
        <v>4210</v>
      </c>
      <c r="O3628" s="1" t="s">
        <v>4273</v>
      </c>
      <c r="P3628" s="1">
        <v>8489</v>
      </c>
      <c r="Q3628" s="1">
        <v>534225</v>
      </c>
      <c r="R3628" s="1">
        <f t="shared" si="281"/>
        <v>0</v>
      </c>
      <c r="S3628" s="4">
        <v>412471.63329225598</v>
      </c>
      <c r="T3628" s="4">
        <v>139829.1618748864</v>
      </c>
      <c r="U3628" s="1">
        <f t="shared" si="282"/>
        <v>534225</v>
      </c>
      <c r="V3628" s="4">
        <f t="shared" si="283"/>
        <v>-18075.795167142409</v>
      </c>
      <c r="W3628" s="1" t="str">
        <f t="shared" si="284"/>
        <v>Adverse</v>
      </c>
    </row>
    <row r="3629" spans="1:23" x14ac:dyDescent="0.25">
      <c r="A3629" s="1"/>
      <c r="B3629" s="1"/>
      <c r="C3629" s="1"/>
      <c r="D3629" s="1"/>
      <c r="E3629" s="1" t="s">
        <v>5861</v>
      </c>
      <c r="F3629" s="2">
        <v>44750</v>
      </c>
      <c r="G3629" s="3">
        <v>32469</v>
      </c>
      <c r="H3629" s="1"/>
      <c r="I3629" s="1"/>
      <c r="J3629" s="1" t="s">
        <v>8648</v>
      </c>
      <c r="K3629" s="2">
        <v>44690</v>
      </c>
      <c r="L3629" s="1" t="s">
        <v>4227</v>
      </c>
      <c r="M3629" s="1" t="str">
        <f t="shared" si="280"/>
        <v>Infrastructure</v>
      </c>
      <c r="N3629" s="1" t="s">
        <v>4205</v>
      </c>
      <c r="O3629" s="1" t="s">
        <v>4479</v>
      </c>
      <c r="P3629" s="1">
        <v>6303</v>
      </c>
      <c r="Q3629" s="1">
        <v>1749311</v>
      </c>
      <c r="R3629" s="1">
        <f t="shared" si="281"/>
        <v>27739</v>
      </c>
      <c r="S3629" s="4">
        <v>728294.59810999071</v>
      </c>
      <c r="T3629" s="4">
        <v>547488.46278999979</v>
      </c>
      <c r="U3629" s="1">
        <f t="shared" si="282"/>
        <v>1721572</v>
      </c>
      <c r="V3629" s="4">
        <f t="shared" si="283"/>
        <v>473527.93910000939</v>
      </c>
      <c r="W3629" s="1" t="str">
        <f t="shared" si="284"/>
        <v>Favourable</v>
      </c>
    </row>
    <row r="3630" spans="1:23" x14ac:dyDescent="0.25">
      <c r="A3630" s="1"/>
      <c r="B3630" s="1"/>
      <c r="C3630" s="1"/>
      <c r="D3630" s="1"/>
      <c r="E3630" s="1" t="s">
        <v>7189</v>
      </c>
      <c r="F3630" s="2">
        <v>44072</v>
      </c>
      <c r="G3630" s="3">
        <v>20672</v>
      </c>
      <c r="H3630" s="1"/>
      <c r="I3630" s="1"/>
      <c r="J3630" s="1" t="s">
        <v>4726</v>
      </c>
      <c r="K3630" s="2">
        <v>44177</v>
      </c>
      <c r="L3630" s="1" t="s">
        <v>4227</v>
      </c>
      <c r="M3630" s="1" t="str">
        <f t="shared" si="280"/>
        <v>Infrastructure</v>
      </c>
      <c r="N3630" s="1" t="s">
        <v>4222</v>
      </c>
      <c r="O3630" s="1" t="s">
        <v>4253</v>
      </c>
      <c r="P3630" s="1">
        <v>6016</v>
      </c>
      <c r="Q3630" s="1">
        <v>1239471</v>
      </c>
      <c r="R3630" s="1">
        <f t="shared" si="281"/>
        <v>65868</v>
      </c>
      <c r="S3630" s="4">
        <v>424387.34204253781</v>
      </c>
      <c r="T3630" s="4">
        <v>286430.67868466076</v>
      </c>
      <c r="U3630" s="1">
        <f t="shared" si="282"/>
        <v>1173603</v>
      </c>
      <c r="V3630" s="4">
        <f t="shared" si="283"/>
        <v>528652.97927280143</v>
      </c>
      <c r="W3630" s="1" t="str">
        <f t="shared" si="284"/>
        <v>Favourable</v>
      </c>
    </row>
    <row r="3631" spans="1:23" x14ac:dyDescent="0.25">
      <c r="A3631" s="1"/>
      <c r="B3631" s="1"/>
      <c r="C3631" s="1"/>
      <c r="D3631" s="1"/>
      <c r="E3631" s="1" t="s">
        <v>8519</v>
      </c>
      <c r="F3631" s="2">
        <v>44296</v>
      </c>
      <c r="G3631" s="3">
        <v>36641</v>
      </c>
      <c r="H3631" s="1"/>
      <c r="I3631" s="1"/>
      <c r="J3631" s="1" t="s">
        <v>5415</v>
      </c>
      <c r="K3631" s="2">
        <v>43982</v>
      </c>
      <c r="L3631" s="1" t="s">
        <v>4207</v>
      </c>
      <c r="M3631" s="1" t="str">
        <f t="shared" si="280"/>
        <v>Social Services</v>
      </c>
      <c r="N3631" s="1" t="s">
        <v>4205</v>
      </c>
      <c r="O3631" s="1" t="s">
        <v>4379</v>
      </c>
      <c r="P3631" s="1">
        <v>7446</v>
      </c>
      <c r="Q3631" s="1">
        <v>2463212</v>
      </c>
      <c r="R3631" s="1">
        <f t="shared" si="281"/>
        <v>20102</v>
      </c>
      <c r="S3631" s="4">
        <v>2035211.477696642</v>
      </c>
      <c r="T3631" s="4">
        <v>756557.38158437004</v>
      </c>
      <c r="U3631" s="1">
        <f t="shared" si="282"/>
        <v>2443110</v>
      </c>
      <c r="V3631" s="4">
        <f t="shared" si="283"/>
        <v>-328556.85928101186</v>
      </c>
      <c r="W3631" s="1" t="str">
        <f t="shared" si="284"/>
        <v>Adverse</v>
      </c>
    </row>
    <row r="3632" spans="1:23" x14ac:dyDescent="0.25">
      <c r="A3632" s="1"/>
      <c r="B3632" s="1"/>
      <c r="C3632" s="1"/>
      <c r="D3632" s="1"/>
      <c r="E3632" s="1" t="s">
        <v>4322</v>
      </c>
      <c r="F3632" s="2">
        <v>44474</v>
      </c>
      <c r="G3632" s="3">
        <v>11998</v>
      </c>
      <c r="H3632" s="1"/>
      <c r="I3632" s="1"/>
      <c r="J3632" s="1" t="s">
        <v>9466</v>
      </c>
      <c r="K3632" s="2">
        <v>44909</v>
      </c>
      <c r="L3632" s="1" t="s">
        <v>4238</v>
      </c>
      <c r="M3632" s="1" t="str">
        <f t="shared" si="280"/>
        <v>Education</v>
      </c>
      <c r="N3632" s="1" t="s">
        <v>4205</v>
      </c>
      <c r="O3632" s="1" t="s">
        <v>4267</v>
      </c>
      <c r="P3632" s="1">
        <v>5539</v>
      </c>
      <c r="Q3632" s="1">
        <v>538371</v>
      </c>
      <c r="R3632" s="1">
        <f t="shared" si="281"/>
        <v>0</v>
      </c>
      <c r="S3632" s="4">
        <v>354540.9856940991</v>
      </c>
      <c r="T3632" s="4">
        <v>26788.102818944662</v>
      </c>
      <c r="U3632" s="1">
        <f t="shared" si="282"/>
        <v>538371</v>
      </c>
      <c r="V3632" s="4">
        <f t="shared" si="283"/>
        <v>157041.91148695623</v>
      </c>
      <c r="W3632" s="1" t="str">
        <f t="shared" si="284"/>
        <v>Favourable</v>
      </c>
    </row>
    <row r="3633" spans="1:23" x14ac:dyDescent="0.25">
      <c r="A3633" s="1"/>
      <c r="B3633" s="1"/>
      <c r="C3633" s="1"/>
      <c r="D3633" s="1"/>
      <c r="E3633" s="1" t="s">
        <v>4686</v>
      </c>
      <c r="F3633" s="2">
        <v>44601</v>
      </c>
      <c r="G3633" s="3">
        <v>32739</v>
      </c>
      <c r="H3633" s="1"/>
      <c r="I3633" s="1"/>
      <c r="J3633" s="1" t="s">
        <v>9064</v>
      </c>
      <c r="K3633" s="2">
        <v>45406</v>
      </c>
      <c r="L3633" s="1" t="s">
        <v>4200</v>
      </c>
      <c r="M3633" s="1" t="str">
        <f t="shared" si="280"/>
        <v>Social Services</v>
      </c>
      <c r="N3633" s="1" t="s">
        <v>4205</v>
      </c>
      <c r="O3633" s="1" t="s">
        <v>4311</v>
      </c>
      <c r="P3633" s="1">
        <v>5909</v>
      </c>
      <c r="Q3633" s="1">
        <v>1629982</v>
      </c>
      <c r="R3633" s="1">
        <f t="shared" si="281"/>
        <v>18948</v>
      </c>
      <c r="S3633" s="4">
        <v>1069984.3020564981</v>
      </c>
      <c r="T3633" s="4">
        <v>170820.42780112839</v>
      </c>
      <c r="U3633" s="1">
        <f t="shared" si="282"/>
        <v>1611034</v>
      </c>
      <c r="V3633" s="4">
        <f t="shared" si="283"/>
        <v>389177.2701423734</v>
      </c>
      <c r="W3633" s="1" t="str">
        <f t="shared" si="284"/>
        <v>Favourable</v>
      </c>
    </row>
    <row r="3634" spans="1:23" x14ac:dyDescent="0.25">
      <c r="A3634" s="1"/>
      <c r="B3634" s="1"/>
      <c r="C3634" s="1"/>
      <c r="D3634" s="1"/>
      <c r="E3634" s="1" t="s">
        <v>4725</v>
      </c>
      <c r="F3634" s="2">
        <v>45329</v>
      </c>
      <c r="G3634" s="3">
        <v>46129</v>
      </c>
      <c r="H3634" s="1"/>
      <c r="I3634" s="1"/>
      <c r="J3634" s="1" t="s">
        <v>9467</v>
      </c>
      <c r="K3634" s="2">
        <v>44349</v>
      </c>
      <c r="L3634" s="1" t="s">
        <v>4207</v>
      </c>
      <c r="M3634" s="1" t="str">
        <f t="shared" si="280"/>
        <v>Social Services</v>
      </c>
      <c r="N3634" s="1" t="s">
        <v>4210</v>
      </c>
      <c r="O3634" s="1" t="s">
        <v>4226</v>
      </c>
      <c r="P3634" s="1">
        <v>7663</v>
      </c>
      <c r="Q3634" s="1">
        <v>1635577</v>
      </c>
      <c r="R3634" s="1">
        <f t="shared" si="281"/>
        <v>0</v>
      </c>
      <c r="S3634" s="4">
        <v>81526.860992402944</v>
      </c>
      <c r="T3634" s="4">
        <v>185270.22975571849</v>
      </c>
      <c r="U3634" s="1">
        <f t="shared" si="282"/>
        <v>1635577</v>
      </c>
      <c r="V3634" s="4">
        <f t="shared" si="283"/>
        <v>1368779.9092518785</v>
      </c>
      <c r="W3634" s="1" t="str">
        <f t="shared" si="284"/>
        <v>Favourable</v>
      </c>
    </row>
    <row r="3635" spans="1:23" x14ac:dyDescent="0.25">
      <c r="A3635" s="1"/>
      <c r="B3635" s="1"/>
      <c r="C3635" s="1"/>
      <c r="D3635" s="1"/>
      <c r="E3635" s="1" t="s">
        <v>9468</v>
      </c>
      <c r="F3635" s="2">
        <v>44067</v>
      </c>
      <c r="G3635" s="3">
        <v>36533</v>
      </c>
      <c r="H3635" s="1"/>
      <c r="I3635" s="1"/>
      <c r="J3635" s="1" t="s">
        <v>8138</v>
      </c>
      <c r="K3635" s="2">
        <v>45019</v>
      </c>
      <c r="L3635" s="1" t="s">
        <v>4227</v>
      </c>
      <c r="M3635" s="1" t="str">
        <f t="shared" si="280"/>
        <v>Infrastructure</v>
      </c>
      <c r="N3635" s="1" t="s">
        <v>4222</v>
      </c>
      <c r="O3635" s="1" t="s">
        <v>4325</v>
      </c>
      <c r="P3635" s="1">
        <v>7713</v>
      </c>
      <c r="Q3635" s="1">
        <v>881684</v>
      </c>
      <c r="R3635" s="1">
        <f t="shared" si="281"/>
        <v>57986</v>
      </c>
      <c r="S3635" s="4">
        <v>373563.87299857131</v>
      </c>
      <c r="T3635" s="4">
        <v>176912.24742676714</v>
      </c>
      <c r="U3635" s="1">
        <f t="shared" si="282"/>
        <v>823698</v>
      </c>
      <c r="V3635" s="4">
        <f t="shared" si="283"/>
        <v>331207.87957466161</v>
      </c>
      <c r="W3635" s="1" t="str">
        <f t="shared" si="284"/>
        <v>Favourable</v>
      </c>
    </row>
    <row r="3636" spans="1:23" x14ac:dyDescent="0.25">
      <c r="A3636" s="1"/>
      <c r="B3636" s="1"/>
      <c r="C3636" s="1"/>
      <c r="D3636" s="1"/>
      <c r="E3636" s="1" t="s">
        <v>9469</v>
      </c>
      <c r="F3636" s="2">
        <v>44389</v>
      </c>
      <c r="G3636" s="3">
        <v>38567</v>
      </c>
      <c r="H3636" s="1"/>
      <c r="I3636" s="1"/>
      <c r="J3636" s="1" t="s">
        <v>9470</v>
      </c>
      <c r="K3636" s="2">
        <v>45280</v>
      </c>
      <c r="L3636" s="1" t="s">
        <v>4207</v>
      </c>
      <c r="M3636" s="1" t="str">
        <f t="shared" si="280"/>
        <v>Social Services</v>
      </c>
      <c r="N3636" s="1" t="s">
        <v>4205</v>
      </c>
      <c r="O3636" s="1" t="s">
        <v>4206</v>
      </c>
      <c r="P3636" s="1">
        <v>8895</v>
      </c>
      <c r="Q3636" s="1">
        <v>1655819</v>
      </c>
      <c r="R3636" s="1">
        <f t="shared" si="281"/>
        <v>31477</v>
      </c>
      <c r="S3636" s="4">
        <v>283099.30986665626</v>
      </c>
      <c r="T3636" s="4">
        <v>165275.40795248517</v>
      </c>
      <c r="U3636" s="1">
        <f t="shared" si="282"/>
        <v>1624342</v>
      </c>
      <c r="V3636" s="4">
        <f t="shared" si="283"/>
        <v>1207444.2821808585</v>
      </c>
      <c r="W3636" s="1" t="str">
        <f t="shared" si="284"/>
        <v>Favourable</v>
      </c>
    </row>
    <row r="3637" spans="1:23" x14ac:dyDescent="0.25">
      <c r="A3637" s="1"/>
      <c r="B3637" s="1"/>
      <c r="C3637" s="1"/>
      <c r="D3637" s="1"/>
      <c r="E3637" s="1" t="s">
        <v>9164</v>
      </c>
      <c r="F3637" s="2">
        <v>44023</v>
      </c>
      <c r="G3637" s="3">
        <v>40359</v>
      </c>
      <c r="H3637" s="1"/>
      <c r="I3637" s="1"/>
      <c r="J3637" s="1" t="s">
        <v>7952</v>
      </c>
      <c r="K3637" s="2">
        <v>45175</v>
      </c>
      <c r="L3637" s="1" t="s">
        <v>4207</v>
      </c>
      <c r="M3637" s="1" t="str">
        <f t="shared" si="280"/>
        <v>Social Services</v>
      </c>
      <c r="N3637" s="1" t="s">
        <v>4205</v>
      </c>
      <c r="O3637" s="1" t="s">
        <v>4273</v>
      </c>
      <c r="P3637" s="1">
        <v>9307</v>
      </c>
      <c r="Q3637" s="1">
        <v>2354302</v>
      </c>
      <c r="R3637" s="1">
        <f t="shared" si="281"/>
        <v>46790</v>
      </c>
      <c r="S3637" s="4">
        <v>1800678.0538039524</v>
      </c>
      <c r="T3637" s="4">
        <v>561596.39238791529</v>
      </c>
      <c r="U3637" s="1">
        <f t="shared" si="282"/>
        <v>2307512</v>
      </c>
      <c r="V3637" s="4">
        <f t="shared" si="283"/>
        <v>-7972.4461918678135</v>
      </c>
      <c r="W3637" s="1" t="str">
        <f t="shared" si="284"/>
        <v>Adverse</v>
      </c>
    </row>
    <row r="3638" spans="1:23" x14ac:dyDescent="0.25">
      <c r="A3638" s="1"/>
      <c r="B3638" s="1"/>
      <c r="C3638" s="1"/>
      <c r="D3638" s="1"/>
      <c r="E3638" s="1" t="s">
        <v>9471</v>
      </c>
      <c r="F3638" s="2">
        <v>44163</v>
      </c>
      <c r="G3638" s="3">
        <v>54797</v>
      </c>
      <c r="H3638" s="1"/>
      <c r="I3638" s="1"/>
      <c r="J3638" s="1" t="s">
        <v>7448</v>
      </c>
      <c r="K3638" s="2">
        <v>44322</v>
      </c>
      <c r="L3638" s="1" t="s">
        <v>4227</v>
      </c>
      <c r="M3638" s="1" t="str">
        <f t="shared" si="280"/>
        <v>Infrastructure</v>
      </c>
      <c r="N3638" s="1" t="s">
        <v>4210</v>
      </c>
      <c r="O3638" s="1" t="s">
        <v>4270</v>
      </c>
      <c r="P3638" s="1">
        <v>6112</v>
      </c>
      <c r="Q3638" s="1">
        <v>477855</v>
      </c>
      <c r="R3638" s="1">
        <f t="shared" si="281"/>
        <v>15112</v>
      </c>
      <c r="S3638" s="4">
        <v>320989.78806986014</v>
      </c>
      <c r="T3638" s="4">
        <v>146731.82847042332</v>
      </c>
      <c r="U3638" s="1">
        <f t="shared" si="282"/>
        <v>462743</v>
      </c>
      <c r="V3638" s="4">
        <f t="shared" si="283"/>
        <v>10133.38345971657</v>
      </c>
      <c r="W3638" s="1" t="str">
        <f t="shared" si="284"/>
        <v>Favourable</v>
      </c>
    </row>
    <row r="3639" spans="1:23" x14ac:dyDescent="0.25">
      <c r="A3639" s="1"/>
      <c r="B3639" s="1"/>
      <c r="C3639" s="1"/>
      <c r="D3639" s="1"/>
      <c r="E3639" s="1" t="s">
        <v>9472</v>
      </c>
      <c r="F3639" s="2">
        <v>44850</v>
      </c>
      <c r="G3639" s="3">
        <v>20315</v>
      </c>
      <c r="H3639" s="1"/>
      <c r="I3639" s="1"/>
      <c r="J3639" s="1" t="s">
        <v>9473</v>
      </c>
      <c r="K3639" s="2">
        <v>44869</v>
      </c>
      <c r="L3639" s="1" t="s">
        <v>4200</v>
      </c>
      <c r="M3639" s="1" t="str">
        <f t="shared" si="280"/>
        <v>Social Services</v>
      </c>
      <c r="N3639" s="1" t="s">
        <v>4210</v>
      </c>
      <c r="O3639" s="1" t="s">
        <v>4270</v>
      </c>
      <c r="P3639" s="1">
        <v>7713</v>
      </c>
      <c r="Q3639" s="1">
        <v>1254502</v>
      </c>
      <c r="R3639" s="1">
        <f t="shared" si="281"/>
        <v>0</v>
      </c>
      <c r="S3639" s="4">
        <v>748165.86348567589</v>
      </c>
      <c r="T3639" s="4">
        <v>299149.87437092949</v>
      </c>
      <c r="U3639" s="1">
        <f t="shared" si="282"/>
        <v>1254502</v>
      </c>
      <c r="V3639" s="4">
        <f t="shared" si="283"/>
        <v>207186.26214339468</v>
      </c>
      <c r="W3639" s="1" t="str">
        <f t="shared" si="284"/>
        <v>Favourable</v>
      </c>
    </row>
    <row r="3640" spans="1:23" x14ac:dyDescent="0.25">
      <c r="A3640" s="1"/>
      <c r="B3640" s="1"/>
      <c r="C3640" s="1"/>
      <c r="D3640" s="1"/>
      <c r="E3640" s="1" t="s">
        <v>6122</v>
      </c>
      <c r="F3640" s="2">
        <v>44316</v>
      </c>
      <c r="G3640" s="3">
        <v>26854</v>
      </c>
      <c r="H3640" s="1"/>
      <c r="I3640" s="1"/>
      <c r="J3640" s="1" t="s">
        <v>8968</v>
      </c>
      <c r="K3640" s="2">
        <v>43994</v>
      </c>
      <c r="L3640" s="1" t="s">
        <v>4207</v>
      </c>
      <c r="M3640" s="1" t="str">
        <f t="shared" si="280"/>
        <v>Social Services</v>
      </c>
      <c r="N3640" s="1" t="s">
        <v>4205</v>
      </c>
      <c r="O3640" s="1" t="s">
        <v>4441</v>
      </c>
      <c r="P3640" s="1">
        <v>5835</v>
      </c>
      <c r="Q3640" s="1">
        <v>250281</v>
      </c>
      <c r="R3640" s="1">
        <f t="shared" si="281"/>
        <v>24987</v>
      </c>
      <c r="S3640" s="4">
        <v>86100.073623853867</v>
      </c>
      <c r="T3640" s="4">
        <v>22694.547769634748</v>
      </c>
      <c r="U3640" s="1">
        <f t="shared" si="282"/>
        <v>225294</v>
      </c>
      <c r="V3640" s="4">
        <f t="shared" si="283"/>
        <v>141486.3786065114</v>
      </c>
      <c r="W3640" s="1" t="str">
        <f t="shared" si="284"/>
        <v>Favourable</v>
      </c>
    </row>
    <row r="3641" spans="1:23" x14ac:dyDescent="0.25">
      <c r="A3641" s="1"/>
      <c r="B3641" s="1"/>
      <c r="C3641" s="1"/>
      <c r="D3641" s="1"/>
      <c r="E3641" s="1" t="s">
        <v>7082</v>
      </c>
      <c r="F3641" s="2">
        <v>44701</v>
      </c>
      <c r="G3641" s="3">
        <v>36227</v>
      </c>
      <c r="H3641" s="1"/>
      <c r="I3641" s="1"/>
      <c r="J3641" s="1" t="s">
        <v>7927</v>
      </c>
      <c r="K3641" s="2">
        <v>45043</v>
      </c>
      <c r="L3641" s="1" t="s">
        <v>4207</v>
      </c>
      <c r="M3641" s="1" t="str">
        <f t="shared" si="280"/>
        <v>Social Services</v>
      </c>
      <c r="N3641" s="1" t="s">
        <v>4210</v>
      </c>
      <c r="O3641" s="1" t="s">
        <v>4256</v>
      </c>
      <c r="P3641" s="1">
        <v>9046</v>
      </c>
      <c r="Q3641" s="1">
        <v>1310748</v>
      </c>
      <c r="R3641" s="1">
        <f t="shared" si="281"/>
        <v>46051</v>
      </c>
      <c r="S3641" s="4">
        <v>596606.04265933856</v>
      </c>
      <c r="T3641" s="4">
        <v>371685.25447026873</v>
      </c>
      <c r="U3641" s="1">
        <f t="shared" si="282"/>
        <v>1264697</v>
      </c>
      <c r="V3641" s="4">
        <f t="shared" si="283"/>
        <v>342456.70287039271</v>
      </c>
      <c r="W3641" s="1" t="str">
        <f t="shared" si="284"/>
        <v>Favourable</v>
      </c>
    </row>
    <row r="3642" spans="1:23" x14ac:dyDescent="0.25">
      <c r="A3642" s="1"/>
      <c r="B3642" s="1"/>
      <c r="C3642" s="1"/>
      <c r="D3642" s="1"/>
      <c r="E3642" s="1" t="s">
        <v>9474</v>
      </c>
      <c r="F3642" s="2">
        <v>45390</v>
      </c>
      <c r="G3642" s="3">
        <v>55695</v>
      </c>
      <c r="H3642" s="1"/>
      <c r="I3642" s="1"/>
      <c r="J3642" s="1" t="s">
        <v>6415</v>
      </c>
      <c r="K3642" s="2">
        <v>44762</v>
      </c>
      <c r="L3642" s="1" t="s">
        <v>4207</v>
      </c>
      <c r="M3642" s="1" t="str">
        <f t="shared" si="280"/>
        <v>Social Services</v>
      </c>
      <c r="N3642" s="1" t="s">
        <v>4205</v>
      </c>
      <c r="O3642" s="1" t="s">
        <v>4374</v>
      </c>
      <c r="P3642" s="1">
        <v>5955</v>
      </c>
      <c r="Q3642" s="1">
        <v>1602436</v>
      </c>
      <c r="R3642" s="1">
        <f t="shared" si="281"/>
        <v>49726</v>
      </c>
      <c r="S3642" s="4">
        <v>842665.0410150775</v>
      </c>
      <c r="T3642" s="4">
        <v>30270.04860344424</v>
      </c>
      <c r="U3642" s="1">
        <f t="shared" si="282"/>
        <v>1552710</v>
      </c>
      <c r="V3642" s="4">
        <f t="shared" si="283"/>
        <v>729500.91038147826</v>
      </c>
      <c r="W3642" s="1" t="str">
        <f t="shared" si="284"/>
        <v>Favourable</v>
      </c>
    </row>
    <row r="3643" spans="1:23" x14ac:dyDescent="0.25">
      <c r="A3643" s="1"/>
      <c r="B3643" s="1"/>
      <c r="C3643" s="1"/>
      <c r="D3643" s="1"/>
      <c r="E3643" s="1" t="s">
        <v>5465</v>
      </c>
      <c r="F3643" s="2">
        <v>45101</v>
      </c>
      <c r="G3643" s="3">
        <v>39915</v>
      </c>
      <c r="H3643" s="1"/>
      <c r="I3643" s="1"/>
      <c r="J3643" s="1" t="s">
        <v>5824</v>
      </c>
      <c r="K3643" s="2">
        <v>44656</v>
      </c>
      <c r="L3643" s="1" t="s">
        <v>4207</v>
      </c>
      <c r="M3643" s="1" t="str">
        <f t="shared" si="280"/>
        <v>Social Services</v>
      </c>
      <c r="N3643" s="1" t="s">
        <v>4222</v>
      </c>
      <c r="O3643" s="1" t="s">
        <v>4217</v>
      </c>
      <c r="P3643" s="1">
        <v>7722</v>
      </c>
      <c r="Q3643" s="1">
        <v>1569324</v>
      </c>
      <c r="R3643" s="1">
        <f t="shared" si="281"/>
        <v>90277</v>
      </c>
      <c r="S3643" s="4">
        <v>4686.2514635337529</v>
      </c>
      <c r="T3643" s="4">
        <v>454441.18254472892</v>
      </c>
      <c r="U3643" s="1">
        <f t="shared" si="282"/>
        <v>1479047</v>
      </c>
      <c r="V3643" s="4">
        <f t="shared" si="283"/>
        <v>1110196.5659917374</v>
      </c>
      <c r="W3643" s="1" t="str">
        <f t="shared" si="284"/>
        <v>Favourable</v>
      </c>
    </row>
    <row r="3644" spans="1:23" x14ac:dyDescent="0.25">
      <c r="A3644" s="1"/>
      <c r="B3644" s="1"/>
      <c r="C3644" s="1"/>
      <c r="D3644" s="1"/>
      <c r="E3644" s="1" t="s">
        <v>4225</v>
      </c>
      <c r="F3644" s="2">
        <v>44497</v>
      </c>
      <c r="G3644" s="3">
        <v>50077</v>
      </c>
      <c r="H3644" s="1"/>
      <c r="I3644" s="1"/>
      <c r="J3644" s="1" t="s">
        <v>8222</v>
      </c>
      <c r="K3644" s="2">
        <v>44184</v>
      </c>
      <c r="L3644" s="1" t="s">
        <v>4200</v>
      </c>
      <c r="M3644" s="1" t="str">
        <f t="shared" si="280"/>
        <v>Social Services</v>
      </c>
      <c r="N3644" s="1" t="s">
        <v>4205</v>
      </c>
      <c r="O3644" s="1" t="s">
        <v>4295</v>
      </c>
      <c r="P3644" s="1">
        <v>9055</v>
      </c>
      <c r="Q3644" s="1">
        <v>1631697</v>
      </c>
      <c r="R3644" s="1">
        <f t="shared" si="281"/>
        <v>19200</v>
      </c>
      <c r="S3644" s="4">
        <v>1491961.9698658113</v>
      </c>
      <c r="T3644" s="4">
        <v>224501.92320185259</v>
      </c>
      <c r="U3644" s="1">
        <f t="shared" si="282"/>
        <v>1612497</v>
      </c>
      <c r="V3644" s="4">
        <f t="shared" si="283"/>
        <v>-84766.893067664001</v>
      </c>
      <c r="W3644" s="1" t="str">
        <f t="shared" si="284"/>
        <v>Adverse</v>
      </c>
    </row>
    <row r="3645" spans="1:23" x14ac:dyDescent="0.25">
      <c r="A3645" s="1"/>
      <c r="B3645" s="1"/>
      <c r="C3645" s="1"/>
      <c r="D3645" s="1"/>
      <c r="E3645" s="1" t="s">
        <v>9475</v>
      </c>
      <c r="F3645" s="2">
        <v>44412</v>
      </c>
      <c r="G3645" s="3">
        <v>57248</v>
      </c>
      <c r="H3645" s="1"/>
      <c r="I3645" s="1"/>
      <c r="J3645" s="1" t="s">
        <v>7507</v>
      </c>
      <c r="K3645" s="2">
        <v>43911</v>
      </c>
      <c r="L3645" s="1" t="s">
        <v>4238</v>
      </c>
      <c r="M3645" s="1" t="str">
        <f t="shared" si="280"/>
        <v>Education</v>
      </c>
      <c r="N3645" s="1" t="s">
        <v>4205</v>
      </c>
      <c r="O3645" s="1" t="s">
        <v>4279</v>
      </c>
      <c r="P3645" s="1">
        <v>6954</v>
      </c>
      <c r="Q3645" s="1">
        <v>1892853</v>
      </c>
      <c r="R3645" s="1">
        <f t="shared" si="281"/>
        <v>19678</v>
      </c>
      <c r="S3645" s="4">
        <v>73011.162061655356</v>
      </c>
      <c r="T3645" s="4">
        <v>63660.256135266995</v>
      </c>
      <c r="U3645" s="1">
        <f t="shared" si="282"/>
        <v>1873175</v>
      </c>
      <c r="V3645" s="4">
        <f t="shared" si="283"/>
        <v>1756181.5818030776</v>
      </c>
      <c r="W3645" s="1" t="str">
        <f t="shared" si="284"/>
        <v>Favourable</v>
      </c>
    </row>
    <row r="3646" spans="1:23" x14ac:dyDescent="0.25">
      <c r="A3646" s="1"/>
      <c r="B3646" s="1"/>
      <c r="C3646" s="1"/>
      <c r="D3646" s="1"/>
      <c r="E3646" s="1" t="s">
        <v>9476</v>
      </c>
      <c r="F3646" s="2">
        <v>44718</v>
      </c>
      <c r="G3646" s="3">
        <v>11717</v>
      </c>
      <c r="H3646" s="1"/>
      <c r="I3646" s="1"/>
      <c r="J3646" s="1" t="s">
        <v>7907</v>
      </c>
      <c r="K3646" s="2">
        <v>45241</v>
      </c>
      <c r="L3646" s="1" t="s">
        <v>4207</v>
      </c>
      <c r="M3646" s="1" t="str">
        <f t="shared" si="280"/>
        <v>Social Services</v>
      </c>
      <c r="N3646" s="1" t="s">
        <v>4222</v>
      </c>
      <c r="O3646" s="1" t="s">
        <v>4358</v>
      </c>
      <c r="P3646" s="1">
        <v>9193</v>
      </c>
      <c r="Q3646" s="1">
        <v>1739448</v>
      </c>
      <c r="R3646" s="1">
        <f t="shared" si="281"/>
        <v>53328</v>
      </c>
      <c r="S3646" s="4">
        <v>1037103.6241371803</v>
      </c>
      <c r="T3646" s="4">
        <v>364956.96641751408</v>
      </c>
      <c r="U3646" s="1">
        <f t="shared" si="282"/>
        <v>1686120</v>
      </c>
      <c r="V3646" s="4">
        <f t="shared" si="283"/>
        <v>337387.40944530559</v>
      </c>
      <c r="W3646" s="1" t="str">
        <f t="shared" si="284"/>
        <v>Favourable</v>
      </c>
    </row>
    <row r="3647" spans="1:23" x14ac:dyDescent="0.25">
      <c r="A3647" s="1"/>
      <c r="B3647" s="1"/>
      <c r="C3647" s="1"/>
      <c r="D3647" s="1"/>
      <c r="E3647" s="1" t="s">
        <v>7769</v>
      </c>
      <c r="F3647" s="2">
        <v>45023</v>
      </c>
      <c r="G3647" s="3">
        <v>54080</v>
      </c>
      <c r="H3647" s="1"/>
      <c r="I3647" s="1"/>
      <c r="J3647" s="1" t="s">
        <v>9477</v>
      </c>
      <c r="K3647" s="2">
        <v>44105</v>
      </c>
      <c r="L3647" s="1" t="s">
        <v>4207</v>
      </c>
      <c r="M3647" s="1" t="str">
        <f t="shared" si="280"/>
        <v>Social Services</v>
      </c>
      <c r="N3647" s="1" t="s">
        <v>4205</v>
      </c>
      <c r="O3647" s="1" t="s">
        <v>4286</v>
      </c>
      <c r="P3647" s="1">
        <v>7086</v>
      </c>
      <c r="Q3647" s="1">
        <v>1280282</v>
      </c>
      <c r="R3647" s="1">
        <f t="shared" si="281"/>
        <v>56122</v>
      </c>
      <c r="S3647" s="4">
        <v>776142.82889708702</v>
      </c>
      <c r="T3647" s="4">
        <v>133579.9545117449</v>
      </c>
      <c r="U3647" s="1">
        <f t="shared" si="282"/>
        <v>1224160</v>
      </c>
      <c r="V3647" s="4">
        <f t="shared" si="283"/>
        <v>370559.21659116808</v>
      </c>
      <c r="W3647" s="1" t="str">
        <f t="shared" si="284"/>
        <v>Favourable</v>
      </c>
    </row>
    <row r="3648" spans="1:23" x14ac:dyDescent="0.25">
      <c r="A3648" s="1"/>
      <c r="B3648" s="1"/>
      <c r="C3648" s="1"/>
      <c r="D3648" s="1"/>
      <c r="E3648" s="1" t="s">
        <v>9478</v>
      </c>
      <c r="F3648" s="2">
        <v>44000</v>
      </c>
      <c r="G3648" s="3">
        <v>56835</v>
      </c>
      <c r="H3648" s="1"/>
      <c r="I3648" s="1"/>
      <c r="J3648" s="1" t="s">
        <v>6919</v>
      </c>
      <c r="K3648" s="2">
        <v>44143</v>
      </c>
      <c r="L3648" s="1" t="s">
        <v>4200</v>
      </c>
      <c r="M3648" s="1" t="str">
        <f t="shared" si="280"/>
        <v>Social Services</v>
      </c>
      <c r="N3648" s="1" t="s">
        <v>4210</v>
      </c>
      <c r="O3648" s="1" t="s">
        <v>4250</v>
      </c>
      <c r="P3648" s="1">
        <v>8900</v>
      </c>
      <c r="Q3648" s="1">
        <v>527901</v>
      </c>
      <c r="R3648" s="1">
        <f t="shared" si="281"/>
        <v>10934</v>
      </c>
      <c r="S3648" s="4">
        <v>116776.74919865419</v>
      </c>
      <c r="T3648" s="4">
        <v>60831.255981854796</v>
      </c>
      <c r="U3648" s="1">
        <f t="shared" si="282"/>
        <v>516967</v>
      </c>
      <c r="V3648" s="4">
        <f t="shared" si="283"/>
        <v>350292.99481949105</v>
      </c>
      <c r="W3648" s="1" t="str">
        <f t="shared" si="284"/>
        <v>Favourable</v>
      </c>
    </row>
    <row r="3649" spans="1:23" x14ac:dyDescent="0.25">
      <c r="A3649" s="1"/>
      <c r="B3649" s="1"/>
      <c r="C3649" s="1"/>
      <c r="D3649" s="1"/>
      <c r="E3649" s="1" t="s">
        <v>9479</v>
      </c>
      <c r="F3649" s="2">
        <v>44671</v>
      </c>
      <c r="G3649" s="3">
        <v>29951</v>
      </c>
      <c r="H3649" s="1"/>
      <c r="I3649" s="1"/>
      <c r="J3649" s="1" t="s">
        <v>9480</v>
      </c>
      <c r="K3649" s="2">
        <v>44625</v>
      </c>
      <c r="L3649" s="1" t="s">
        <v>4207</v>
      </c>
      <c r="M3649" s="1" t="str">
        <f t="shared" si="280"/>
        <v>Social Services</v>
      </c>
      <c r="N3649" s="1" t="s">
        <v>4205</v>
      </c>
      <c r="O3649" s="1" t="s">
        <v>4256</v>
      </c>
      <c r="P3649" s="1">
        <v>7708</v>
      </c>
      <c r="Q3649" s="1">
        <v>1565346</v>
      </c>
      <c r="R3649" s="1">
        <f t="shared" si="281"/>
        <v>0</v>
      </c>
      <c r="S3649" s="4">
        <v>487735.20812456211</v>
      </c>
      <c r="T3649" s="4">
        <v>170060.32519058522</v>
      </c>
      <c r="U3649" s="1">
        <f t="shared" si="282"/>
        <v>1565346</v>
      </c>
      <c r="V3649" s="4">
        <f t="shared" si="283"/>
        <v>907550.46668485273</v>
      </c>
      <c r="W3649" s="1" t="str">
        <f t="shared" si="284"/>
        <v>Favourable</v>
      </c>
    </row>
    <row r="3650" spans="1:23" x14ac:dyDescent="0.25">
      <c r="A3650" s="1"/>
      <c r="B3650" s="1"/>
      <c r="C3650" s="1"/>
      <c r="D3650" s="1"/>
      <c r="E3650" s="1" t="s">
        <v>9481</v>
      </c>
      <c r="F3650" s="2">
        <v>45186</v>
      </c>
      <c r="G3650" s="3">
        <v>56919</v>
      </c>
      <c r="H3650" s="1"/>
      <c r="I3650" s="1"/>
      <c r="J3650" s="1" t="s">
        <v>9482</v>
      </c>
      <c r="K3650" s="2">
        <v>43979</v>
      </c>
      <c r="L3650" s="1" t="s">
        <v>4207</v>
      </c>
      <c r="M3650" s="1" t="str">
        <f t="shared" si="280"/>
        <v>Social Services</v>
      </c>
      <c r="N3650" s="1" t="s">
        <v>4210</v>
      </c>
      <c r="O3650" s="1" t="s">
        <v>4325</v>
      </c>
      <c r="P3650" s="1">
        <v>7746</v>
      </c>
      <c r="Q3650" s="1">
        <v>420902</v>
      </c>
      <c r="R3650" s="1">
        <f t="shared" si="281"/>
        <v>38433</v>
      </c>
      <c r="S3650" s="4">
        <v>68924.334760618585</v>
      </c>
      <c r="T3650" s="4">
        <v>87855.936605057679</v>
      </c>
      <c r="U3650" s="1">
        <f t="shared" si="282"/>
        <v>382469</v>
      </c>
      <c r="V3650" s="4">
        <f t="shared" si="283"/>
        <v>264121.72863432375</v>
      </c>
      <c r="W3650" s="1" t="str">
        <f t="shared" si="284"/>
        <v>Favourable</v>
      </c>
    </row>
    <row r="3651" spans="1:23" x14ac:dyDescent="0.25">
      <c r="A3651" s="1"/>
      <c r="B3651" s="1"/>
      <c r="C3651" s="1"/>
      <c r="D3651" s="1"/>
      <c r="E3651" s="1" t="s">
        <v>9483</v>
      </c>
      <c r="F3651" s="2">
        <v>43950</v>
      </c>
      <c r="G3651" s="3">
        <v>36257</v>
      </c>
      <c r="H3651" s="1"/>
      <c r="I3651" s="1"/>
      <c r="J3651" s="1" t="s">
        <v>6786</v>
      </c>
      <c r="K3651" s="2">
        <v>45359</v>
      </c>
      <c r="L3651" s="1" t="s">
        <v>4227</v>
      </c>
      <c r="M3651" s="1" t="str">
        <f t="shared" ref="M3651:M3714" si="285">INDEX($A:$B,MATCH($L3651,$A:$A,0),2)</f>
        <v>Infrastructure</v>
      </c>
      <c r="N3651" s="1" t="s">
        <v>4205</v>
      </c>
      <c r="O3651" s="1" t="s">
        <v>4441</v>
      </c>
      <c r="P3651" s="1">
        <v>5683</v>
      </c>
      <c r="Q3651" s="1">
        <v>1141391</v>
      </c>
      <c r="R3651" s="1">
        <f t="shared" ref="R3651:R3714" si="286">_xlfn.XLOOKUP($J3651,$E:$E,$G:$G,0,0,1)</f>
        <v>20363</v>
      </c>
      <c r="S3651" s="4">
        <v>1137766.8329406413</v>
      </c>
      <c r="T3651" s="4">
        <v>146288.64728034966</v>
      </c>
      <c r="U3651" s="1">
        <f t="shared" ref="U3651:U3714" si="287">Q3651-R3651</f>
        <v>1121028</v>
      </c>
      <c r="V3651" s="4">
        <f t="shared" ref="V3651:V3714" si="288">Q3651-(S3651+T3651)</f>
        <v>-142664.48022099095</v>
      </c>
      <c r="W3651" s="1" t="str">
        <f t="shared" ref="W3651:W3714" si="289">IF(V3651&gt;=0,"Favourable","Adverse")</f>
        <v>Adverse</v>
      </c>
    </row>
    <row r="3652" spans="1:23" x14ac:dyDescent="0.25">
      <c r="A3652" s="1"/>
      <c r="B3652" s="1"/>
      <c r="C3652" s="1"/>
      <c r="D3652" s="1"/>
      <c r="E3652" s="1" t="s">
        <v>9484</v>
      </c>
      <c r="F3652" s="2">
        <v>45234</v>
      </c>
      <c r="G3652" s="3">
        <v>52931</v>
      </c>
      <c r="H3652" s="1"/>
      <c r="I3652" s="1"/>
      <c r="J3652" s="1" t="s">
        <v>9485</v>
      </c>
      <c r="K3652" s="2">
        <v>44814</v>
      </c>
      <c r="L3652" s="1" t="s">
        <v>4207</v>
      </c>
      <c r="M3652" s="1" t="str">
        <f t="shared" si="285"/>
        <v>Social Services</v>
      </c>
      <c r="N3652" s="1" t="s">
        <v>4210</v>
      </c>
      <c r="O3652" s="1" t="s">
        <v>4421</v>
      </c>
      <c r="P3652" s="1">
        <v>7960</v>
      </c>
      <c r="Q3652" s="1">
        <v>842392</v>
      </c>
      <c r="R3652" s="1">
        <f t="shared" si="286"/>
        <v>54478</v>
      </c>
      <c r="S3652" s="4">
        <v>234125.33989282625</v>
      </c>
      <c r="T3652" s="4">
        <v>123934.05307672168</v>
      </c>
      <c r="U3652" s="1">
        <f t="shared" si="287"/>
        <v>787914</v>
      </c>
      <c r="V3652" s="4">
        <f t="shared" si="288"/>
        <v>484332.60703045205</v>
      </c>
      <c r="W3652" s="1" t="str">
        <f t="shared" si="289"/>
        <v>Favourable</v>
      </c>
    </row>
    <row r="3653" spans="1:23" x14ac:dyDescent="0.25">
      <c r="A3653" s="1"/>
      <c r="B3653" s="1"/>
      <c r="C3653" s="1"/>
      <c r="D3653" s="1"/>
      <c r="E3653" s="1" t="s">
        <v>9079</v>
      </c>
      <c r="F3653" s="2">
        <v>45012</v>
      </c>
      <c r="G3653" s="3">
        <v>45146</v>
      </c>
      <c r="H3653" s="1"/>
      <c r="I3653" s="1"/>
      <c r="J3653" s="1" t="s">
        <v>9486</v>
      </c>
      <c r="K3653" s="2">
        <v>44628</v>
      </c>
      <c r="L3653" s="1" t="s">
        <v>4207</v>
      </c>
      <c r="M3653" s="1" t="str">
        <f t="shared" si="285"/>
        <v>Social Services</v>
      </c>
      <c r="N3653" s="1" t="s">
        <v>4205</v>
      </c>
      <c r="O3653" s="1" t="s">
        <v>4211</v>
      </c>
      <c r="P3653" s="1">
        <v>8643</v>
      </c>
      <c r="Q3653" s="1">
        <v>1186993</v>
      </c>
      <c r="R3653" s="1">
        <f t="shared" si="286"/>
        <v>41413</v>
      </c>
      <c r="S3653" s="4">
        <v>812296.38161216979</v>
      </c>
      <c r="T3653" s="4">
        <v>58893.828660619583</v>
      </c>
      <c r="U3653" s="1">
        <f t="shared" si="287"/>
        <v>1145580</v>
      </c>
      <c r="V3653" s="4">
        <f t="shared" si="288"/>
        <v>315802.78972721065</v>
      </c>
      <c r="W3653" s="1" t="str">
        <f t="shared" si="289"/>
        <v>Favourable</v>
      </c>
    </row>
    <row r="3654" spans="1:23" x14ac:dyDescent="0.25">
      <c r="A3654" s="1"/>
      <c r="B3654" s="1"/>
      <c r="C3654" s="1"/>
      <c r="D3654" s="1"/>
      <c r="E3654" s="1" t="s">
        <v>9182</v>
      </c>
      <c r="F3654" s="2">
        <v>45291</v>
      </c>
      <c r="G3654" s="3">
        <v>44560</v>
      </c>
      <c r="H3654" s="1"/>
      <c r="I3654" s="1"/>
      <c r="J3654" s="1" t="s">
        <v>9263</v>
      </c>
      <c r="K3654" s="2">
        <v>45351</v>
      </c>
      <c r="L3654" s="1" t="s">
        <v>4227</v>
      </c>
      <c r="M3654" s="1" t="str">
        <f t="shared" si="285"/>
        <v>Infrastructure</v>
      </c>
      <c r="N3654" s="1" t="s">
        <v>4205</v>
      </c>
      <c r="O3654" s="1" t="s">
        <v>4345</v>
      </c>
      <c r="P3654" s="1">
        <v>8011</v>
      </c>
      <c r="Q3654" s="1">
        <v>1343506</v>
      </c>
      <c r="R3654" s="1">
        <f t="shared" si="286"/>
        <v>53402</v>
      </c>
      <c r="S3654" s="4">
        <v>597265.83798780467</v>
      </c>
      <c r="T3654" s="4">
        <v>175139.4188667727</v>
      </c>
      <c r="U3654" s="1">
        <f t="shared" si="287"/>
        <v>1290104</v>
      </c>
      <c r="V3654" s="4">
        <f t="shared" si="288"/>
        <v>571100.74314542266</v>
      </c>
      <c r="W3654" s="1" t="str">
        <f t="shared" si="289"/>
        <v>Favourable</v>
      </c>
    </row>
    <row r="3655" spans="1:23" x14ac:dyDescent="0.25">
      <c r="A3655" s="1"/>
      <c r="B3655" s="1"/>
      <c r="C3655" s="1"/>
      <c r="D3655" s="1"/>
      <c r="E3655" s="1" t="s">
        <v>8902</v>
      </c>
      <c r="F3655" s="2">
        <v>44496</v>
      </c>
      <c r="G3655" s="3">
        <v>47814</v>
      </c>
      <c r="H3655" s="1"/>
      <c r="I3655" s="1"/>
      <c r="J3655" s="1" t="s">
        <v>7446</v>
      </c>
      <c r="K3655" s="2">
        <v>44451</v>
      </c>
      <c r="L3655" s="1" t="s">
        <v>4207</v>
      </c>
      <c r="M3655" s="1" t="str">
        <f t="shared" si="285"/>
        <v>Social Services</v>
      </c>
      <c r="N3655" s="1" t="s">
        <v>4205</v>
      </c>
      <c r="O3655" s="1" t="s">
        <v>4458</v>
      </c>
      <c r="P3655" s="1">
        <v>6793</v>
      </c>
      <c r="Q3655" s="1">
        <v>568845</v>
      </c>
      <c r="R3655" s="1">
        <f t="shared" si="286"/>
        <v>45262</v>
      </c>
      <c r="S3655" s="4">
        <v>149870.40690096677</v>
      </c>
      <c r="T3655" s="4">
        <v>106009.41719850541</v>
      </c>
      <c r="U3655" s="1">
        <f t="shared" si="287"/>
        <v>523583</v>
      </c>
      <c r="V3655" s="4">
        <f t="shared" si="288"/>
        <v>312965.1759005278</v>
      </c>
      <c r="W3655" s="1" t="str">
        <f t="shared" si="289"/>
        <v>Favourable</v>
      </c>
    </row>
    <row r="3656" spans="1:23" x14ac:dyDescent="0.25">
      <c r="A3656" s="1"/>
      <c r="B3656" s="1"/>
      <c r="C3656" s="1"/>
      <c r="D3656" s="1"/>
      <c r="E3656" s="1" t="s">
        <v>9487</v>
      </c>
      <c r="F3656" s="2">
        <v>44922</v>
      </c>
      <c r="G3656" s="3">
        <v>28925</v>
      </c>
      <c r="H3656" s="1"/>
      <c r="I3656" s="1"/>
      <c r="J3656" s="1" t="s">
        <v>9432</v>
      </c>
      <c r="K3656" s="2">
        <v>44653</v>
      </c>
      <c r="L3656" s="1" t="s">
        <v>4200</v>
      </c>
      <c r="M3656" s="1" t="str">
        <f t="shared" si="285"/>
        <v>Social Services</v>
      </c>
      <c r="N3656" s="1" t="s">
        <v>4210</v>
      </c>
      <c r="O3656" s="1" t="s">
        <v>4311</v>
      </c>
      <c r="P3656" s="1">
        <v>8229</v>
      </c>
      <c r="Q3656" s="1">
        <v>792652</v>
      </c>
      <c r="R3656" s="1">
        <f t="shared" si="286"/>
        <v>27464</v>
      </c>
      <c r="S3656" s="4">
        <v>410829.32790514512</v>
      </c>
      <c r="T3656" s="4">
        <v>124548.475535038</v>
      </c>
      <c r="U3656" s="1">
        <f t="shared" si="287"/>
        <v>765188</v>
      </c>
      <c r="V3656" s="4">
        <f t="shared" si="288"/>
        <v>257274.19655981683</v>
      </c>
      <c r="W3656" s="1" t="str">
        <f t="shared" si="289"/>
        <v>Favourable</v>
      </c>
    </row>
    <row r="3657" spans="1:23" x14ac:dyDescent="0.25">
      <c r="A3657" s="1"/>
      <c r="B3657" s="1"/>
      <c r="C3657" s="1"/>
      <c r="D3657" s="1"/>
      <c r="E3657" s="1" t="s">
        <v>6046</v>
      </c>
      <c r="F3657" s="2">
        <v>44217</v>
      </c>
      <c r="G3657" s="3">
        <v>54753</v>
      </c>
      <c r="H3657" s="1"/>
      <c r="I3657" s="1"/>
      <c r="J3657" s="1" t="s">
        <v>9413</v>
      </c>
      <c r="K3657" s="2">
        <v>45328</v>
      </c>
      <c r="L3657" s="1" t="s">
        <v>4207</v>
      </c>
      <c r="M3657" s="1" t="str">
        <f t="shared" si="285"/>
        <v>Social Services</v>
      </c>
      <c r="N3657" s="1" t="s">
        <v>4205</v>
      </c>
      <c r="O3657" s="1" t="s">
        <v>4441</v>
      </c>
      <c r="P3657" s="1">
        <v>8600</v>
      </c>
      <c r="Q3657" s="1">
        <v>1853704</v>
      </c>
      <c r="R3657" s="1">
        <f t="shared" si="286"/>
        <v>39145</v>
      </c>
      <c r="S3657" s="4">
        <v>747410.5700865566</v>
      </c>
      <c r="T3657" s="4">
        <v>565497.33652249433</v>
      </c>
      <c r="U3657" s="1">
        <f t="shared" si="287"/>
        <v>1814559</v>
      </c>
      <c r="V3657" s="4">
        <f t="shared" si="288"/>
        <v>540796.09339094907</v>
      </c>
      <c r="W3657" s="1" t="str">
        <f t="shared" si="289"/>
        <v>Favourable</v>
      </c>
    </row>
    <row r="3658" spans="1:23" x14ac:dyDescent="0.25">
      <c r="A3658" s="1"/>
      <c r="B3658" s="1"/>
      <c r="C3658" s="1"/>
      <c r="D3658" s="1"/>
      <c r="E3658" s="1" t="s">
        <v>9488</v>
      </c>
      <c r="F3658" s="2">
        <v>45268</v>
      </c>
      <c r="G3658" s="3">
        <v>44936</v>
      </c>
      <c r="H3658" s="1"/>
      <c r="I3658" s="1"/>
      <c r="J3658" s="1" t="s">
        <v>9489</v>
      </c>
      <c r="K3658" s="2">
        <v>44219</v>
      </c>
      <c r="L3658" s="1" t="s">
        <v>4227</v>
      </c>
      <c r="M3658" s="1" t="str">
        <f t="shared" si="285"/>
        <v>Infrastructure</v>
      </c>
      <c r="N3658" s="1" t="s">
        <v>4210</v>
      </c>
      <c r="O3658" s="1" t="s">
        <v>4311</v>
      </c>
      <c r="P3658" s="1">
        <v>5575</v>
      </c>
      <c r="Q3658" s="1">
        <v>1401617</v>
      </c>
      <c r="R3658" s="1">
        <f t="shared" si="286"/>
        <v>0</v>
      </c>
      <c r="S3658" s="4">
        <v>768327.51405962056</v>
      </c>
      <c r="T3658" s="4">
        <v>439505.71345256432</v>
      </c>
      <c r="U3658" s="1">
        <f t="shared" si="287"/>
        <v>1401617</v>
      </c>
      <c r="V3658" s="4">
        <f t="shared" si="288"/>
        <v>193783.772487815</v>
      </c>
      <c r="W3658" s="1" t="str">
        <f t="shared" si="289"/>
        <v>Favourable</v>
      </c>
    </row>
    <row r="3659" spans="1:23" x14ac:dyDescent="0.25">
      <c r="A3659" s="1"/>
      <c r="B3659" s="1"/>
      <c r="C3659" s="1"/>
      <c r="D3659" s="1"/>
      <c r="E3659" s="1" t="s">
        <v>6889</v>
      </c>
      <c r="F3659" s="2">
        <v>45348</v>
      </c>
      <c r="G3659" s="3">
        <v>15218</v>
      </c>
      <c r="H3659" s="1"/>
      <c r="I3659" s="1"/>
      <c r="J3659" s="1" t="s">
        <v>6890</v>
      </c>
      <c r="K3659" s="2">
        <v>43907</v>
      </c>
      <c r="L3659" s="1" t="s">
        <v>4227</v>
      </c>
      <c r="M3659" s="1" t="str">
        <f t="shared" si="285"/>
        <v>Infrastructure</v>
      </c>
      <c r="N3659" s="1" t="s">
        <v>4210</v>
      </c>
      <c r="O3659" s="1" t="s">
        <v>4279</v>
      </c>
      <c r="P3659" s="1">
        <v>7894</v>
      </c>
      <c r="Q3659" s="1">
        <v>821600</v>
      </c>
      <c r="R3659" s="1">
        <f t="shared" si="286"/>
        <v>55755</v>
      </c>
      <c r="S3659" s="4">
        <v>167077.98488257077</v>
      </c>
      <c r="T3659" s="4">
        <v>92043.661760946488</v>
      </c>
      <c r="U3659" s="1">
        <f t="shared" si="287"/>
        <v>765845</v>
      </c>
      <c r="V3659" s="4">
        <f t="shared" si="288"/>
        <v>562478.35335648269</v>
      </c>
      <c r="W3659" s="1" t="str">
        <f t="shared" si="289"/>
        <v>Favourable</v>
      </c>
    </row>
    <row r="3660" spans="1:23" x14ac:dyDescent="0.25">
      <c r="A3660" s="1"/>
      <c r="B3660" s="1"/>
      <c r="C3660" s="1"/>
      <c r="D3660" s="1"/>
      <c r="E3660" s="1" t="s">
        <v>6205</v>
      </c>
      <c r="F3660" s="2">
        <v>45261</v>
      </c>
      <c r="G3660" s="3">
        <v>46354</v>
      </c>
      <c r="H3660" s="1"/>
      <c r="I3660" s="1"/>
      <c r="J3660" s="1" t="s">
        <v>9490</v>
      </c>
      <c r="K3660" s="2">
        <v>44971</v>
      </c>
      <c r="L3660" s="1" t="s">
        <v>4238</v>
      </c>
      <c r="M3660" s="1" t="str">
        <f t="shared" si="285"/>
        <v>Education</v>
      </c>
      <c r="N3660" s="1" t="s">
        <v>4205</v>
      </c>
      <c r="O3660" s="1" t="s">
        <v>4295</v>
      </c>
      <c r="P3660" s="1">
        <v>6167</v>
      </c>
      <c r="Q3660" s="1">
        <v>770762</v>
      </c>
      <c r="R3660" s="1">
        <f t="shared" si="286"/>
        <v>0</v>
      </c>
      <c r="S3660" s="4">
        <v>185453.09124498643</v>
      </c>
      <c r="T3660" s="4">
        <v>156138.30695952047</v>
      </c>
      <c r="U3660" s="1">
        <f t="shared" si="287"/>
        <v>770762</v>
      </c>
      <c r="V3660" s="4">
        <f t="shared" si="288"/>
        <v>429170.6017954931</v>
      </c>
      <c r="W3660" s="1" t="str">
        <f t="shared" si="289"/>
        <v>Favourable</v>
      </c>
    </row>
    <row r="3661" spans="1:23" x14ac:dyDescent="0.25">
      <c r="A3661" s="1"/>
      <c r="B3661" s="1"/>
      <c r="C3661" s="1"/>
      <c r="D3661" s="1"/>
      <c r="E3661" s="1" t="s">
        <v>9282</v>
      </c>
      <c r="F3661" s="2">
        <v>44528</v>
      </c>
      <c r="G3661" s="3">
        <v>46829</v>
      </c>
      <c r="H3661" s="1"/>
      <c r="I3661" s="1"/>
      <c r="J3661" s="1" t="s">
        <v>8686</v>
      </c>
      <c r="K3661" s="2">
        <v>45313</v>
      </c>
      <c r="L3661" s="1" t="s">
        <v>4200</v>
      </c>
      <c r="M3661" s="1" t="str">
        <f t="shared" si="285"/>
        <v>Social Services</v>
      </c>
      <c r="N3661" s="1" t="s">
        <v>4205</v>
      </c>
      <c r="O3661" s="1" t="s">
        <v>4250</v>
      </c>
      <c r="P3661" s="1">
        <v>6132</v>
      </c>
      <c r="Q3661" s="1">
        <v>2209871</v>
      </c>
      <c r="R3661" s="1">
        <f t="shared" si="286"/>
        <v>54400</v>
      </c>
      <c r="S3661" s="4">
        <v>430738.01895564207</v>
      </c>
      <c r="T3661" s="4">
        <v>576910.36350448115</v>
      </c>
      <c r="U3661" s="1">
        <f t="shared" si="287"/>
        <v>2155471</v>
      </c>
      <c r="V3661" s="4">
        <f t="shared" si="288"/>
        <v>1202222.6175398768</v>
      </c>
      <c r="W3661" s="1" t="str">
        <f t="shared" si="289"/>
        <v>Favourable</v>
      </c>
    </row>
    <row r="3662" spans="1:23" x14ac:dyDescent="0.25">
      <c r="A3662" s="1"/>
      <c r="B3662" s="1"/>
      <c r="C3662" s="1"/>
      <c r="D3662" s="1"/>
      <c r="E3662" s="1" t="s">
        <v>5996</v>
      </c>
      <c r="F3662" s="2">
        <v>45075</v>
      </c>
      <c r="G3662" s="3">
        <v>38026</v>
      </c>
      <c r="H3662" s="1"/>
      <c r="I3662" s="1"/>
      <c r="J3662" s="1" t="s">
        <v>9071</v>
      </c>
      <c r="K3662" s="2">
        <v>44475</v>
      </c>
      <c r="L3662" s="1" t="s">
        <v>4207</v>
      </c>
      <c r="M3662" s="1" t="str">
        <f t="shared" si="285"/>
        <v>Social Services</v>
      </c>
      <c r="N3662" s="1" t="s">
        <v>4210</v>
      </c>
      <c r="O3662" s="1" t="s">
        <v>4361</v>
      </c>
      <c r="P3662" s="1">
        <v>6680</v>
      </c>
      <c r="Q3662" s="1">
        <v>1725242</v>
      </c>
      <c r="R3662" s="1">
        <f t="shared" si="286"/>
        <v>23033</v>
      </c>
      <c r="S3662" s="4">
        <v>430352.67836077244</v>
      </c>
      <c r="T3662" s="4">
        <v>283605.99234431755</v>
      </c>
      <c r="U3662" s="1">
        <f t="shared" si="287"/>
        <v>1702209</v>
      </c>
      <c r="V3662" s="4">
        <f t="shared" si="288"/>
        <v>1011283.32929491</v>
      </c>
      <c r="W3662" s="1" t="str">
        <f t="shared" si="289"/>
        <v>Favourable</v>
      </c>
    </row>
    <row r="3663" spans="1:23" x14ac:dyDescent="0.25">
      <c r="A3663" s="1"/>
      <c r="B3663" s="1"/>
      <c r="C3663" s="1"/>
      <c r="D3663" s="1"/>
      <c r="E3663" s="1" t="s">
        <v>5206</v>
      </c>
      <c r="F3663" s="2">
        <v>44753</v>
      </c>
      <c r="G3663" s="3">
        <v>38948</v>
      </c>
      <c r="H3663" s="1"/>
      <c r="I3663" s="1"/>
      <c r="J3663" s="1" t="s">
        <v>9491</v>
      </c>
      <c r="K3663" s="2">
        <v>44312</v>
      </c>
      <c r="L3663" s="1" t="s">
        <v>4227</v>
      </c>
      <c r="M3663" s="1" t="str">
        <f t="shared" si="285"/>
        <v>Infrastructure</v>
      </c>
      <c r="N3663" s="1" t="s">
        <v>4222</v>
      </c>
      <c r="O3663" s="1" t="s">
        <v>4267</v>
      </c>
      <c r="P3663" s="1">
        <v>6522</v>
      </c>
      <c r="Q3663" s="1">
        <v>631626</v>
      </c>
      <c r="R3663" s="1">
        <f t="shared" si="286"/>
        <v>0</v>
      </c>
      <c r="S3663" s="4">
        <v>30360.905583189931</v>
      </c>
      <c r="T3663" s="4">
        <v>133963.31464958729</v>
      </c>
      <c r="U3663" s="1">
        <f t="shared" si="287"/>
        <v>631626</v>
      </c>
      <c r="V3663" s="4">
        <f t="shared" si="288"/>
        <v>467301.77976722276</v>
      </c>
      <c r="W3663" s="1" t="str">
        <f t="shared" si="289"/>
        <v>Favourable</v>
      </c>
    </row>
    <row r="3664" spans="1:23" x14ac:dyDescent="0.25">
      <c r="A3664" s="1"/>
      <c r="B3664" s="1"/>
      <c r="C3664" s="1"/>
      <c r="D3664" s="1"/>
      <c r="E3664" s="1" t="s">
        <v>5572</v>
      </c>
      <c r="F3664" s="2">
        <v>44463</v>
      </c>
      <c r="G3664" s="3">
        <v>39468</v>
      </c>
      <c r="H3664" s="1"/>
      <c r="I3664" s="1"/>
      <c r="J3664" s="1" t="s">
        <v>9492</v>
      </c>
      <c r="K3664" s="2">
        <v>44843</v>
      </c>
      <c r="L3664" s="1" t="s">
        <v>4207</v>
      </c>
      <c r="M3664" s="1" t="str">
        <f t="shared" si="285"/>
        <v>Social Services</v>
      </c>
      <c r="N3664" s="1" t="s">
        <v>4205</v>
      </c>
      <c r="O3664" s="1" t="s">
        <v>4304</v>
      </c>
      <c r="P3664" s="1">
        <v>5919</v>
      </c>
      <c r="Q3664" s="1">
        <v>1982224</v>
      </c>
      <c r="R3664" s="1">
        <f t="shared" si="286"/>
        <v>0</v>
      </c>
      <c r="S3664" s="4">
        <v>1283635.2211169838</v>
      </c>
      <c r="T3664" s="4">
        <v>339601.13668908697</v>
      </c>
      <c r="U3664" s="1">
        <f t="shared" si="287"/>
        <v>1982224</v>
      </c>
      <c r="V3664" s="4">
        <f t="shared" si="288"/>
        <v>358987.64219392929</v>
      </c>
      <c r="W3664" s="1" t="str">
        <f t="shared" si="289"/>
        <v>Favourable</v>
      </c>
    </row>
    <row r="3665" spans="1:23" x14ac:dyDescent="0.25">
      <c r="A3665" s="1"/>
      <c r="B3665" s="1"/>
      <c r="C3665" s="1"/>
      <c r="D3665" s="1"/>
      <c r="E3665" s="1" t="s">
        <v>7443</v>
      </c>
      <c r="F3665" s="2">
        <v>44370</v>
      </c>
      <c r="G3665" s="3">
        <v>14778</v>
      </c>
      <c r="H3665" s="1"/>
      <c r="I3665" s="1"/>
      <c r="J3665" s="1" t="s">
        <v>9493</v>
      </c>
      <c r="K3665" s="2">
        <v>44215</v>
      </c>
      <c r="L3665" s="1" t="s">
        <v>4227</v>
      </c>
      <c r="M3665" s="1" t="str">
        <f t="shared" si="285"/>
        <v>Infrastructure</v>
      </c>
      <c r="N3665" s="1" t="s">
        <v>4205</v>
      </c>
      <c r="O3665" s="1" t="s">
        <v>4441</v>
      </c>
      <c r="P3665" s="1">
        <v>8743</v>
      </c>
      <c r="Q3665" s="1">
        <v>2169478</v>
      </c>
      <c r="R3665" s="1">
        <f t="shared" si="286"/>
        <v>0</v>
      </c>
      <c r="S3665" s="4">
        <v>511479.75233041373</v>
      </c>
      <c r="T3665" s="4">
        <v>567232.43471397262</v>
      </c>
      <c r="U3665" s="1">
        <f t="shared" si="287"/>
        <v>2169478</v>
      </c>
      <c r="V3665" s="4">
        <f t="shared" si="288"/>
        <v>1090765.8129556137</v>
      </c>
      <c r="W3665" s="1" t="str">
        <f t="shared" si="289"/>
        <v>Favourable</v>
      </c>
    </row>
    <row r="3666" spans="1:23" x14ac:dyDescent="0.25">
      <c r="A3666" s="1"/>
      <c r="B3666" s="1"/>
      <c r="C3666" s="1"/>
      <c r="D3666" s="1"/>
      <c r="E3666" s="1" t="s">
        <v>8685</v>
      </c>
      <c r="F3666" s="2">
        <v>44095</v>
      </c>
      <c r="G3666" s="3">
        <v>47483</v>
      </c>
      <c r="H3666" s="1"/>
      <c r="I3666" s="1"/>
      <c r="J3666" s="1" t="s">
        <v>9494</v>
      </c>
      <c r="K3666" s="2">
        <v>44660</v>
      </c>
      <c r="L3666" s="1" t="s">
        <v>4207</v>
      </c>
      <c r="M3666" s="1" t="str">
        <f t="shared" si="285"/>
        <v>Social Services</v>
      </c>
      <c r="N3666" s="1" t="s">
        <v>4205</v>
      </c>
      <c r="O3666" s="1" t="s">
        <v>4289</v>
      </c>
      <c r="P3666" s="1">
        <v>9061</v>
      </c>
      <c r="Q3666" s="1">
        <v>994806</v>
      </c>
      <c r="R3666" s="1">
        <f t="shared" si="286"/>
        <v>0</v>
      </c>
      <c r="S3666" s="4">
        <v>993588.99668512109</v>
      </c>
      <c r="T3666" s="4">
        <v>119759.04324549937</v>
      </c>
      <c r="U3666" s="1">
        <f t="shared" si="287"/>
        <v>994806</v>
      </c>
      <c r="V3666" s="4">
        <f t="shared" si="288"/>
        <v>-118542.03993062046</v>
      </c>
      <c r="W3666" s="1" t="str">
        <f t="shared" si="289"/>
        <v>Adverse</v>
      </c>
    </row>
    <row r="3667" spans="1:23" x14ac:dyDescent="0.25">
      <c r="A3667" s="1"/>
      <c r="B3667" s="1"/>
      <c r="C3667" s="1"/>
      <c r="D3667" s="1"/>
      <c r="E3667" s="1" t="s">
        <v>9495</v>
      </c>
      <c r="F3667" s="2">
        <v>45296</v>
      </c>
      <c r="G3667" s="3">
        <v>22282</v>
      </c>
      <c r="H3667" s="1"/>
      <c r="I3667" s="1"/>
      <c r="J3667" s="1" t="s">
        <v>4917</v>
      </c>
      <c r="K3667" s="2">
        <v>44203</v>
      </c>
      <c r="L3667" s="1" t="s">
        <v>4207</v>
      </c>
      <c r="M3667" s="1" t="str">
        <f t="shared" si="285"/>
        <v>Social Services</v>
      </c>
      <c r="N3667" s="1" t="s">
        <v>4210</v>
      </c>
      <c r="O3667" s="1" t="s">
        <v>4211</v>
      </c>
      <c r="P3667" s="1">
        <v>8764</v>
      </c>
      <c r="Q3667" s="1">
        <v>1910412</v>
      </c>
      <c r="R3667" s="1">
        <f t="shared" si="286"/>
        <v>27196</v>
      </c>
      <c r="S3667" s="4">
        <v>1692251.9642628639</v>
      </c>
      <c r="T3667" s="4">
        <v>66770.452184608017</v>
      </c>
      <c r="U3667" s="1">
        <f t="shared" si="287"/>
        <v>1883216</v>
      </c>
      <c r="V3667" s="4">
        <f t="shared" si="288"/>
        <v>151389.58355252817</v>
      </c>
      <c r="W3667" s="1" t="str">
        <f t="shared" si="289"/>
        <v>Favourable</v>
      </c>
    </row>
    <row r="3668" spans="1:23" x14ac:dyDescent="0.25">
      <c r="A3668" s="1"/>
      <c r="B3668" s="1"/>
      <c r="C3668" s="1"/>
      <c r="D3668" s="1"/>
      <c r="E3668" s="1" t="s">
        <v>8398</v>
      </c>
      <c r="F3668" s="2">
        <v>45127</v>
      </c>
      <c r="G3668" s="3">
        <v>47008</v>
      </c>
      <c r="H3668" s="1"/>
      <c r="I3668" s="1"/>
      <c r="J3668" s="1" t="s">
        <v>6479</v>
      </c>
      <c r="K3668" s="2">
        <v>44667</v>
      </c>
      <c r="L3668" s="1" t="s">
        <v>4238</v>
      </c>
      <c r="M3668" s="1" t="str">
        <f t="shared" si="285"/>
        <v>Education</v>
      </c>
      <c r="N3668" s="1" t="s">
        <v>4205</v>
      </c>
      <c r="O3668" s="1" t="s">
        <v>4270</v>
      </c>
      <c r="P3668" s="1">
        <v>8671</v>
      </c>
      <c r="Q3668" s="1">
        <v>1200227</v>
      </c>
      <c r="R3668" s="1">
        <f t="shared" si="286"/>
        <v>36046</v>
      </c>
      <c r="S3668" s="4">
        <v>171219.24867529146</v>
      </c>
      <c r="T3668" s="4">
        <v>158593.75867491495</v>
      </c>
      <c r="U3668" s="1">
        <f t="shared" si="287"/>
        <v>1164181</v>
      </c>
      <c r="V3668" s="4">
        <f t="shared" si="288"/>
        <v>870413.99264979362</v>
      </c>
      <c r="W3668" s="1" t="str">
        <f t="shared" si="289"/>
        <v>Favourable</v>
      </c>
    </row>
    <row r="3669" spans="1:23" x14ac:dyDescent="0.25">
      <c r="A3669" s="1"/>
      <c r="B3669" s="1"/>
      <c r="C3669" s="1"/>
      <c r="D3669" s="1"/>
      <c r="E3669" s="1" t="s">
        <v>9496</v>
      </c>
      <c r="F3669" s="2">
        <v>44605</v>
      </c>
      <c r="G3669" s="3">
        <v>42435</v>
      </c>
      <c r="H3669" s="1"/>
      <c r="I3669" s="1"/>
      <c r="J3669" s="1" t="s">
        <v>6295</v>
      </c>
      <c r="K3669" s="2">
        <v>44786</v>
      </c>
      <c r="L3669" s="1" t="s">
        <v>4207</v>
      </c>
      <c r="M3669" s="1" t="str">
        <f t="shared" si="285"/>
        <v>Social Services</v>
      </c>
      <c r="N3669" s="1" t="s">
        <v>4210</v>
      </c>
      <c r="O3669" s="1" t="s">
        <v>4325</v>
      </c>
      <c r="P3669" s="1">
        <v>6611</v>
      </c>
      <c r="Q3669" s="1">
        <v>1983052</v>
      </c>
      <c r="R3669" s="1">
        <f t="shared" si="286"/>
        <v>36751</v>
      </c>
      <c r="S3669" s="4">
        <v>1803315.8887579322</v>
      </c>
      <c r="T3669" s="4">
        <v>182859.46880850045</v>
      </c>
      <c r="U3669" s="1">
        <f t="shared" si="287"/>
        <v>1946301</v>
      </c>
      <c r="V3669" s="4">
        <f t="shared" si="288"/>
        <v>-3123.3575664325617</v>
      </c>
      <c r="W3669" s="1" t="str">
        <f t="shared" si="289"/>
        <v>Adverse</v>
      </c>
    </row>
    <row r="3670" spans="1:23" x14ac:dyDescent="0.25">
      <c r="A3670" s="1"/>
      <c r="B3670" s="1"/>
      <c r="C3670" s="1"/>
      <c r="D3670" s="1"/>
      <c r="E3670" s="1" t="s">
        <v>9497</v>
      </c>
      <c r="F3670" s="2">
        <v>44475</v>
      </c>
      <c r="G3670" s="3">
        <v>27988</v>
      </c>
      <c r="H3670" s="1"/>
      <c r="I3670" s="1"/>
      <c r="J3670" s="1" t="s">
        <v>9498</v>
      </c>
      <c r="K3670" s="2">
        <v>44968</v>
      </c>
      <c r="L3670" s="1" t="s">
        <v>4238</v>
      </c>
      <c r="M3670" s="1" t="str">
        <f t="shared" si="285"/>
        <v>Education</v>
      </c>
      <c r="N3670" s="1" t="s">
        <v>4222</v>
      </c>
      <c r="O3670" s="1" t="s">
        <v>4325</v>
      </c>
      <c r="P3670" s="1">
        <v>7754</v>
      </c>
      <c r="Q3670" s="1">
        <v>583895</v>
      </c>
      <c r="R3670" s="1">
        <f t="shared" si="286"/>
        <v>0</v>
      </c>
      <c r="S3670" s="4">
        <v>425168.75373928837</v>
      </c>
      <c r="T3670" s="4">
        <v>137339.2653266408</v>
      </c>
      <c r="U3670" s="1">
        <f t="shared" si="287"/>
        <v>583895</v>
      </c>
      <c r="V3670" s="4">
        <f t="shared" si="288"/>
        <v>21386.980934070889</v>
      </c>
      <c r="W3670" s="1" t="str">
        <f t="shared" si="289"/>
        <v>Favourable</v>
      </c>
    </row>
    <row r="3671" spans="1:23" x14ac:dyDescent="0.25">
      <c r="A3671" s="1"/>
      <c r="B3671" s="1"/>
      <c r="C3671" s="1"/>
      <c r="D3671" s="1"/>
      <c r="E3671" s="1" t="s">
        <v>9499</v>
      </c>
      <c r="F3671" s="2">
        <v>44324</v>
      </c>
      <c r="G3671" s="3">
        <v>26990</v>
      </c>
      <c r="H3671" s="1"/>
      <c r="I3671" s="1"/>
      <c r="J3671" s="1" t="s">
        <v>7746</v>
      </c>
      <c r="K3671" s="2">
        <v>45159</v>
      </c>
      <c r="L3671" s="1" t="s">
        <v>4227</v>
      </c>
      <c r="M3671" s="1" t="str">
        <f t="shared" si="285"/>
        <v>Infrastructure</v>
      </c>
      <c r="N3671" s="1" t="s">
        <v>4222</v>
      </c>
      <c r="O3671" s="1" t="s">
        <v>4253</v>
      </c>
      <c r="P3671" s="1">
        <v>8552</v>
      </c>
      <c r="Q3671" s="1">
        <v>1312063</v>
      </c>
      <c r="R3671" s="1">
        <f t="shared" si="286"/>
        <v>29796</v>
      </c>
      <c r="S3671" s="4">
        <v>5561.8345077654085</v>
      </c>
      <c r="T3671" s="4">
        <v>56588.725356590468</v>
      </c>
      <c r="U3671" s="1">
        <f t="shared" si="287"/>
        <v>1282267</v>
      </c>
      <c r="V3671" s="4">
        <f t="shared" si="288"/>
        <v>1249912.4401356441</v>
      </c>
      <c r="W3671" s="1" t="str">
        <f t="shared" si="289"/>
        <v>Favourable</v>
      </c>
    </row>
    <row r="3672" spans="1:23" x14ac:dyDescent="0.25">
      <c r="A3672" s="1"/>
      <c r="B3672" s="1"/>
      <c r="C3672" s="1"/>
      <c r="D3672" s="1"/>
      <c r="E3672" s="1" t="s">
        <v>7193</v>
      </c>
      <c r="F3672" s="2">
        <v>44758</v>
      </c>
      <c r="G3672" s="3">
        <v>41708</v>
      </c>
      <c r="H3672" s="1"/>
      <c r="I3672" s="1"/>
      <c r="J3672" s="1" t="s">
        <v>9500</v>
      </c>
      <c r="K3672" s="2">
        <v>43841</v>
      </c>
      <c r="L3672" s="1" t="s">
        <v>4227</v>
      </c>
      <c r="M3672" s="1" t="str">
        <f t="shared" si="285"/>
        <v>Infrastructure</v>
      </c>
      <c r="N3672" s="1" t="s">
        <v>4222</v>
      </c>
      <c r="O3672" s="1" t="s">
        <v>4241</v>
      </c>
      <c r="P3672" s="1">
        <v>9444</v>
      </c>
      <c r="Q3672" s="1">
        <v>1106548</v>
      </c>
      <c r="R3672" s="1">
        <f t="shared" si="286"/>
        <v>38430</v>
      </c>
      <c r="S3672" s="4">
        <v>177214.47733986445</v>
      </c>
      <c r="T3672" s="4">
        <v>320609.79050974827</v>
      </c>
      <c r="U3672" s="1">
        <f t="shared" si="287"/>
        <v>1068118</v>
      </c>
      <c r="V3672" s="4">
        <f t="shared" si="288"/>
        <v>608723.73215038725</v>
      </c>
      <c r="W3672" s="1" t="str">
        <f t="shared" si="289"/>
        <v>Favourable</v>
      </c>
    </row>
    <row r="3673" spans="1:23" x14ac:dyDescent="0.25">
      <c r="A3673" s="1"/>
      <c r="B3673" s="1"/>
      <c r="C3673" s="1"/>
      <c r="D3673" s="1"/>
      <c r="E3673" s="1" t="s">
        <v>6722</v>
      </c>
      <c r="F3673" s="2">
        <v>44390</v>
      </c>
      <c r="G3673" s="3">
        <v>19518</v>
      </c>
      <c r="H3673" s="1"/>
      <c r="I3673" s="1"/>
      <c r="J3673" s="1" t="s">
        <v>9391</v>
      </c>
      <c r="K3673" s="2">
        <v>44116</v>
      </c>
      <c r="L3673" s="1" t="s">
        <v>4200</v>
      </c>
      <c r="M3673" s="1" t="str">
        <f t="shared" si="285"/>
        <v>Social Services</v>
      </c>
      <c r="N3673" s="1" t="s">
        <v>4210</v>
      </c>
      <c r="O3673" s="1" t="s">
        <v>4264</v>
      </c>
      <c r="P3673" s="1">
        <v>6142</v>
      </c>
      <c r="Q3673" s="1">
        <v>880869</v>
      </c>
      <c r="R3673" s="1">
        <f t="shared" si="286"/>
        <v>42175</v>
      </c>
      <c r="S3673" s="4">
        <v>654238.23597714712</v>
      </c>
      <c r="T3673" s="4">
        <v>268595.56642854615</v>
      </c>
      <c r="U3673" s="1">
        <f t="shared" si="287"/>
        <v>838694</v>
      </c>
      <c r="V3673" s="4">
        <f t="shared" si="288"/>
        <v>-41964.802405693335</v>
      </c>
      <c r="W3673" s="1" t="str">
        <f t="shared" si="289"/>
        <v>Adverse</v>
      </c>
    </row>
    <row r="3674" spans="1:23" x14ac:dyDescent="0.25">
      <c r="A3674" s="1"/>
      <c r="B3674" s="1"/>
      <c r="C3674" s="1"/>
      <c r="D3674" s="1"/>
      <c r="E3674" s="1" t="s">
        <v>9501</v>
      </c>
      <c r="F3674" s="2">
        <v>45313</v>
      </c>
      <c r="G3674" s="3">
        <v>36808</v>
      </c>
      <c r="H3674" s="1"/>
      <c r="I3674" s="1"/>
      <c r="J3674" s="1" t="s">
        <v>9502</v>
      </c>
      <c r="K3674" s="2">
        <v>44021</v>
      </c>
      <c r="L3674" s="1" t="s">
        <v>4207</v>
      </c>
      <c r="M3674" s="1" t="str">
        <f t="shared" si="285"/>
        <v>Social Services</v>
      </c>
      <c r="N3674" s="1" t="s">
        <v>4210</v>
      </c>
      <c r="O3674" s="1" t="s">
        <v>4335</v>
      </c>
      <c r="P3674" s="1">
        <v>8543</v>
      </c>
      <c r="Q3674" s="1">
        <v>1559753</v>
      </c>
      <c r="R3674" s="1">
        <f t="shared" si="286"/>
        <v>35986</v>
      </c>
      <c r="S3674" s="4">
        <v>674740.13773909688</v>
      </c>
      <c r="T3674" s="4">
        <v>474114.53029967489</v>
      </c>
      <c r="U3674" s="1">
        <f t="shared" si="287"/>
        <v>1523767</v>
      </c>
      <c r="V3674" s="4">
        <f t="shared" si="288"/>
        <v>410898.33196122828</v>
      </c>
      <c r="W3674" s="1" t="str">
        <f t="shared" si="289"/>
        <v>Favourable</v>
      </c>
    </row>
    <row r="3675" spans="1:23" x14ac:dyDescent="0.25">
      <c r="A3675" s="1"/>
      <c r="B3675" s="1"/>
      <c r="C3675" s="1"/>
      <c r="D3675" s="1"/>
      <c r="E3675" s="1" t="s">
        <v>5308</v>
      </c>
      <c r="F3675" s="2">
        <v>44963</v>
      </c>
      <c r="G3675" s="3">
        <v>19294</v>
      </c>
      <c r="H3675" s="1"/>
      <c r="I3675" s="1"/>
      <c r="J3675" s="1" t="s">
        <v>9457</v>
      </c>
      <c r="K3675" s="2">
        <v>45209</v>
      </c>
      <c r="L3675" s="1" t="s">
        <v>4238</v>
      </c>
      <c r="M3675" s="1" t="str">
        <f t="shared" si="285"/>
        <v>Education</v>
      </c>
      <c r="N3675" s="1" t="s">
        <v>4205</v>
      </c>
      <c r="O3675" s="1" t="s">
        <v>4438</v>
      </c>
      <c r="P3675" s="1">
        <v>8147</v>
      </c>
      <c r="Q3675" s="1">
        <v>335804</v>
      </c>
      <c r="R3675" s="1">
        <f t="shared" si="286"/>
        <v>19037</v>
      </c>
      <c r="S3675" s="4">
        <v>148365.69309254512</v>
      </c>
      <c r="T3675" s="4">
        <v>18463.787739690972</v>
      </c>
      <c r="U3675" s="1">
        <f t="shared" si="287"/>
        <v>316767</v>
      </c>
      <c r="V3675" s="4">
        <f t="shared" si="288"/>
        <v>168974.51916776391</v>
      </c>
      <c r="W3675" s="1" t="str">
        <f t="shared" si="289"/>
        <v>Favourable</v>
      </c>
    </row>
    <row r="3676" spans="1:23" x14ac:dyDescent="0.25">
      <c r="A3676" s="1"/>
      <c r="B3676" s="1"/>
      <c r="C3676" s="1"/>
      <c r="D3676" s="1"/>
      <c r="E3676" s="1" t="s">
        <v>8969</v>
      </c>
      <c r="F3676" s="2">
        <v>44289</v>
      </c>
      <c r="G3676" s="3">
        <v>36510</v>
      </c>
      <c r="H3676" s="1"/>
      <c r="I3676" s="1"/>
      <c r="J3676" s="1" t="s">
        <v>9503</v>
      </c>
      <c r="K3676" s="2">
        <v>44339</v>
      </c>
      <c r="L3676" s="1" t="s">
        <v>4238</v>
      </c>
      <c r="M3676" s="1" t="str">
        <f t="shared" si="285"/>
        <v>Education</v>
      </c>
      <c r="N3676" s="1" t="s">
        <v>4222</v>
      </c>
      <c r="O3676" s="1" t="s">
        <v>4270</v>
      </c>
      <c r="P3676" s="1">
        <v>5504</v>
      </c>
      <c r="Q3676" s="1">
        <v>2252196</v>
      </c>
      <c r="R3676" s="1">
        <f t="shared" si="286"/>
        <v>59799</v>
      </c>
      <c r="S3676" s="4">
        <v>2015961.5410308265</v>
      </c>
      <c r="T3676" s="4">
        <v>358191.23639356758</v>
      </c>
      <c r="U3676" s="1">
        <f t="shared" si="287"/>
        <v>2192397</v>
      </c>
      <c r="V3676" s="4">
        <f t="shared" si="288"/>
        <v>-121956.77742439415</v>
      </c>
      <c r="W3676" s="1" t="str">
        <f t="shared" si="289"/>
        <v>Adverse</v>
      </c>
    </row>
    <row r="3677" spans="1:23" x14ac:dyDescent="0.25">
      <c r="A3677" s="1"/>
      <c r="B3677" s="1"/>
      <c r="C3677" s="1"/>
      <c r="D3677" s="1"/>
      <c r="E3677" s="1" t="s">
        <v>9317</v>
      </c>
      <c r="F3677" s="2">
        <v>44086</v>
      </c>
      <c r="G3677" s="3">
        <v>43868</v>
      </c>
      <c r="H3677" s="1"/>
      <c r="I3677" s="1"/>
      <c r="J3677" s="1" t="s">
        <v>9504</v>
      </c>
      <c r="K3677" s="2">
        <v>45081</v>
      </c>
      <c r="L3677" s="1" t="s">
        <v>4207</v>
      </c>
      <c r="M3677" s="1" t="str">
        <f t="shared" si="285"/>
        <v>Social Services</v>
      </c>
      <c r="N3677" s="1" t="s">
        <v>4210</v>
      </c>
      <c r="O3677" s="1" t="s">
        <v>4458</v>
      </c>
      <c r="P3677" s="1">
        <v>5581</v>
      </c>
      <c r="Q3677" s="1">
        <v>603877</v>
      </c>
      <c r="R3677" s="1">
        <f t="shared" si="286"/>
        <v>0</v>
      </c>
      <c r="S3677" s="4">
        <v>187693.16959687014</v>
      </c>
      <c r="T3677" s="4">
        <v>73818.944421366963</v>
      </c>
      <c r="U3677" s="1">
        <f t="shared" si="287"/>
        <v>603877</v>
      </c>
      <c r="V3677" s="4">
        <f t="shared" si="288"/>
        <v>342364.8859817629</v>
      </c>
      <c r="W3677" s="1" t="str">
        <f t="shared" si="289"/>
        <v>Favourable</v>
      </c>
    </row>
    <row r="3678" spans="1:23" x14ac:dyDescent="0.25">
      <c r="A3678" s="1"/>
      <c r="B3678" s="1"/>
      <c r="C3678" s="1"/>
      <c r="D3678" s="1"/>
      <c r="E3678" s="1" t="s">
        <v>9247</v>
      </c>
      <c r="F3678" s="2">
        <v>44171</v>
      </c>
      <c r="G3678" s="3">
        <v>30943</v>
      </c>
      <c r="H3678" s="1"/>
      <c r="I3678" s="1"/>
      <c r="J3678" s="1" t="s">
        <v>7537</v>
      </c>
      <c r="K3678" s="2">
        <v>45125</v>
      </c>
      <c r="L3678" s="1" t="s">
        <v>4238</v>
      </c>
      <c r="M3678" s="1" t="str">
        <f t="shared" si="285"/>
        <v>Education</v>
      </c>
      <c r="N3678" s="1" t="s">
        <v>4222</v>
      </c>
      <c r="O3678" s="1" t="s">
        <v>4438</v>
      </c>
      <c r="P3678" s="1">
        <v>9065</v>
      </c>
      <c r="Q3678" s="1">
        <v>568072</v>
      </c>
      <c r="R3678" s="1">
        <f t="shared" si="286"/>
        <v>24221</v>
      </c>
      <c r="S3678" s="4">
        <v>462851.0840742549</v>
      </c>
      <c r="T3678" s="4">
        <v>66093.580042064612</v>
      </c>
      <c r="U3678" s="1">
        <f t="shared" si="287"/>
        <v>543851</v>
      </c>
      <c r="V3678" s="4">
        <f t="shared" si="288"/>
        <v>39127.335883680498</v>
      </c>
      <c r="W3678" s="1" t="str">
        <f t="shared" si="289"/>
        <v>Favourable</v>
      </c>
    </row>
    <row r="3679" spans="1:23" x14ac:dyDescent="0.25">
      <c r="A3679" s="1"/>
      <c r="B3679" s="1"/>
      <c r="C3679" s="1"/>
      <c r="D3679" s="1"/>
      <c r="E3679" s="1" t="s">
        <v>9505</v>
      </c>
      <c r="F3679" s="2">
        <v>44860</v>
      </c>
      <c r="G3679" s="3">
        <v>59774</v>
      </c>
      <c r="H3679" s="1"/>
      <c r="I3679" s="1"/>
      <c r="J3679" s="1" t="s">
        <v>9506</v>
      </c>
      <c r="K3679" s="2">
        <v>44573</v>
      </c>
      <c r="L3679" s="1" t="s">
        <v>4238</v>
      </c>
      <c r="M3679" s="1" t="str">
        <f t="shared" si="285"/>
        <v>Education</v>
      </c>
      <c r="N3679" s="1" t="s">
        <v>4205</v>
      </c>
      <c r="O3679" s="1" t="s">
        <v>4379</v>
      </c>
      <c r="P3679" s="1">
        <v>8670</v>
      </c>
      <c r="Q3679" s="1">
        <v>2264539</v>
      </c>
      <c r="R3679" s="1">
        <f t="shared" si="286"/>
        <v>0</v>
      </c>
      <c r="S3679" s="4">
        <v>618729.96639144991</v>
      </c>
      <c r="T3679" s="4">
        <v>432536.67006109399</v>
      </c>
      <c r="U3679" s="1">
        <f t="shared" si="287"/>
        <v>2264539</v>
      </c>
      <c r="V3679" s="4">
        <f t="shared" si="288"/>
        <v>1213272.363547456</v>
      </c>
      <c r="W3679" s="1" t="str">
        <f t="shared" si="289"/>
        <v>Favourable</v>
      </c>
    </row>
    <row r="3680" spans="1:23" x14ac:dyDescent="0.25">
      <c r="A3680" s="1"/>
      <c r="B3680" s="1"/>
      <c r="C3680" s="1"/>
      <c r="D3680" s="1"/>
      <c r="E3680" s="1" t="s">
        <v>9507</v>
      </c>
      <c r="F3680" s="2">
        <v>44005</v>
      </c>
      <c r="G3680" s="3">
        <v>17407</v>
      </c>
      <c r="H3680" s="1"/>
      <c r="I3680" s="1"/>
      <c r="J3680" s="1" t="s">
        <v>8459</v>
      </c>
      <c r="K3680" s="2">
        <v>43954</v>
      </c>
      <c r="L3680" s="1" t="s">
        <v>4227</v>
      </c>
      <c r="M3680" s="1" t="str">
        <f t="shared" si="285"/>
        <v>Infrastructure</v>
      </c>
      <c r="N3680" s="1" t="s">
        <v>4222</v>
      </c>
      <c r="O3680" s="1" t="s">
        <v>4479</v>
      </c>
      <c r="P3680" s="1">
        <v>5786</v>
      </c>
      <c r="Q3680" s="1">
        <v>1884847</v>
      </c>
      <c r="R3680" s="1">
        <f t="shared" si="286"/>
        <v>58539</v>
      </c>
      <c r="S3680" s="4">
        <v>83171.669862128008</v>
      </c>
      <c r="T3680" s="4">
        <v>399306.36013807746</v>
      </c>
      <c r="U3680" s="1">
        <f t="shared" si="287"/>
        <v>1826308</v>
      </c>
      <c r="V3680" s="4">
        <f t="shared" si="288"/>
        <v>1402368.9699997944</v>
      </c>
      <c r="W3680" s="1" t="str">
        <f t="shared" si="289"/>
        <v>Favourable</v>
      </c>
    </row>
    <row r="3681" spans="1:23" x14ac:dyDescent="0.25">
      <c r="A3681" s="1"/>
      <c r="B3681" s="1"/>
      <c r="C3681" s="1"/>
      <c r="D3681" s="1"/>
      <c r="E3681" s="1" t="s">
        <v>4847</v>
      </c>
      <c r="F3681" s="2">
        <v>44820</v>
      </c>
      <c r="G3681" s="3">
        <v>59150</v>
      </c>
      <c r="H3681" s="1"/>
      <c r="I3681" s="1"/>
      <c r="J3681" s="1" t="s">
        <v>6893</v>
      </c>
      <c r="K3681" s="2">
        <v>45395</v>
      </c>
      <c r="L3681" s="1" t="s">
        <v>4200</v>
      </c>
      <c r="M3681" s="1" t="str">
        <f t="shared" si="285"/>
        <v>Social Services</v>
      </c>
      <c r="N3681" s="1" t="s">
        <v>4222</v>
      </c>
      <c r="O3681" s="1" t="s">
        <v>4438</v>
      </c>
      <c r="P3681" s="1">
        <v>8236</v>
      </c>
      <c r="Q3681" s="1">
        <v>2255469</v>
      </c>
      <c r="R3681" s="1">
        <f t="shared" si="286"/>
        <v>43387</v>
      </c>
      <c r="S3681" s="4">
        <v>1266839.8438460676</v>
      </c>
      <c r="T3681" s="4">
        <v>614031.94721314835</v>
      </c>
      <c r="U3681" s="1">
        <f t="shared" si="287"/>
        <v>2212082</v>
      </c>
      <c r="V3681" s="4">
        <f t="shared" si="288"/>
        <v>374597.20894078398</v>
      </c>
      <c r="W3681" s="1" t="str">
        <f t="shared" si="289"/>
        <v>Favourable</v>
      </c>
    </row>
    <row r="3682" spans="1:23" x14ac:dyDescent="0.25">
      <c r="A3682" s="1"/>
      <c r="B3682" s="1"/>
      <c r="C3682" s="1"/>
      <c r="D3682" s="1"/>
      <c r="E3682" s="1" t="s">
        <v>9508</v>
      </c>
      <c r="F3682" s="2">
        <v>45161</v>
      </c>
      <c r="G3682" s="3">
        <v>19677</v>
      </c>
      <c r="H3682" s="1"/>
      <c r="I3682" s="1"/>
      <c r="J3682" s="1" t="s">
        <v>9509</v>
      </c>
      <c r="K3682" s="2">
        <v>44975</v>
      </c>
      <c r="L3682" s="1" t="s">
        <v>4227</v>
      </c>
      <c r="M3682" s="1" t="str">
        <f t="shared" si="285"/>
        <v>Infrastructure</v>
      </c>
      <c r="N3682" s="1" t="s">
        <v>4210</v>
      </c>
      <c r="O3682" s="1" t="s">
        <v>4241</v>
      </c>
      <c r="P3682" s="1">
        <v>7017</v>
      </c>
      <c r="Q3682" s="1">
        <v>1223813</v>
      </c>
      <c r="R3682" s="1">
        <f t="shared" si="286"/>
        <v>0</v>
      </c>
      <c r="S3682" s="4">
        <v>455979.34069345676</v>
      </c>
      <c r="T3682" s="4">
        <v>2659.6340529523491</v>
      </c>
      <c r="U3682" s="1">
        <f t="shared" si="287"/>
        <v>1223813</v>
      </c>
      <c r="V3682" s="4">
        <f t="shared" si="288"/>
        <v>765174.02525359089</v>
      </c>
      <c r="W3682" s="1" t="str">
        <f t="shared" si="289"/>
        <v>Favourable</v>
      </c>
    </row>
    <row r="3683" spans="1:23" x14ac:dyDescent="0.25">
      <c r="A3683" s="1"/>
      <c r="B3683" s="1"/>
      <c r="C3683" s="1"/>
      <c r="D3683" s="1"/>
      <c r="E3683" s="1" t="s">
        <v>4938</v>
      </c>
      <c r="F3683" s="2">
        <v>44926</v>
      </c>
      <c r="G3683" s="3">
        <v>41028</v>
      </c>
      <c r="H3683" s="1"/>
      <c r="I3683" s="1"/>
      <c r="J3683" s="1" t="s">
        <v>9510</v>
      </c>
      <c r="K3683" s="2">
        <v>44405</v>
      </c>
      <c r="L3683" s="1" t="s">
        <v>4238</v>
      </c>
      <c r="M3683" s="1" t="str">
        <f t="shared" si="285"/>
        <v>Education</v>
      </c>
      <c r="N3683" s="1" t="s">
        <v>4210</v>
      </c>
      <c r="O3683" s="1" t="s">
        <v>4298</v>
      </c>
      <c r="P3683" s="1">
        <v>7637</v>
      </c>
      <c r="Q3683" s="1">
        <v>1215419</v>
      </c>
      <c r="R3683" s="1">
        <f t="shared" si="286"/>
        <v>26217</v>
      </c>
      <c r="S3683" s="4">
        <v>443024.77796802315</v>
      </c>
      <c r="T3683" s="4">
        <v>2110.9040224470123</v>
      </c>
      <c r="U3683" s="1">
        <f t="shared" si="287"/>
        <v>1189202</v>
      </c>
      <c r="V3683" s="4">
        <f t="shared" si="288"/>
        <v>770283.31800952984</v>
      </c>
      <c r="W3683" s="1" t="str">
        <f t="shared" si="289"/>
        <v>Favourable</v>
      </c>
    </row>
    <row r="3684" spans="1:23" x14ac:dyDescent="0.25">
      <c r="A3684" s="1"/>
      <c r="B3684" s="1"/>
      <c r="C3684" s="1"/>
      <c r="D3684" s="1"/>
      <c r="E3684" s="1" t="s">
        <v>9511</v>
      </c>
      <c r="F3684" s="2">
        <v>44917</v>
      </c>
      <c r="G3684" s="3">
        <v>27513</v>
      </c>
      <c r="H3684" s="1"/>
      <c r="I3684" s="1"/>
      <c r="J3684" s="1" t="s">
        <v>5759</v>
      </c>
      <c r="K3684" s="2">
        <v>44142</v>
      </c>
      <c r="L3684" s="1" t="s">
        <v>4207</v>
      </c>
      <c r="M3684" s="1" t="str">
        <f t="shared" si="285"/>
        <v>Social Services</v>
      </c>
      <c r="N3684" s="1" t="s">
        <v>4222</v>
      </c>
      <c r="O3684" s="1" t="s">
        <v>4330</v>
      </c>
      <c r="P3684" s="1">
        <v>7872</v>
      </c>
      <c r="Q3684" s="1">
        <v>1916617</v>
      </c>
      <c r="R3684" s="1">
        <f t="shared" si="286"/>
        <v>40046</v>
      </c>
      <c r="S3684" s="4">
        <v>601115.19023062044</v>
      </c>
      <c r="T3684" s="4">
        <v>138773.61403837305</v>
      </c>
      <c r="U3684" s="1">
        <f t="shared" si="287"/>
        <v>1876571</v>
      </c>
      <c r="V3684" s="4">
        <f t="shared" si="288"/>
        <v>1176728.1957310066</v>
      </c>
      <c r="W3684" s="1" t="str">
        <f t="shared" si="289"/>
        <v>Favourable</v>
      </c>
    </row>
    <row r="3685" spans="1:23" x14ac:dyDescent="0.25">
      <c r="A3685" s="1"/>
      <c r="B3685" s="1"/>
      <c r="C3685" s="1"/>
      <c r="D3685" s="1"/>
      <c r="E3685" s="1" t="s">
        <v>7435</v>
      </c>
      <c r="F3685" s="2">
        <v>45384</v>
      </c>
      <c r="G3685" s="3">
        <v>44441</v>
      </c>
      <c r="H3685" s="1"/>
      <c r="I3685" s="1"/>
      <c r="J3685" s="1" t="s">
        <v>9512</v>
      </c>
      <c r="K3685" s="2">
        <v>43891</v>
      </c>
      <c r="L3685" s="1" t="s">
        <v>4227</v>
      </c>
      <c r="M3685" s="1" t="str">
        <f t="shared" si="285"/>
        <v>Infrastructure</v>
      </c>
      <c r="N3685" s="1" t="s">
        <v>4222</v>
      </c>
      <c r="O3685" s="1" t="s">
        <v>4247</v>
      </c>
      <c r="P3685" s="1">
        <v>5744</v>
      </c>
      <c r="Q3685" s="1">
        <v>2274496</v>
      </c>
      <c r="R3685" s="1">
        <f t="shared" si="286"/>
        <v>0</v>
      </c>
      <c r="S3685" s="4">
        <v>247316.85381222755</v>
      </c>
      <c r="T3685" s="4">
        <v>498494.02336032473</v>
      </c>
      <c r="U3685" s="1">
        <f t="shared" si="287"/>
        <v>2274496</v>
      </c>
      <c r="V3685" s="4">
        <f t="shared" si="288"/>
        <v>1528685.1228274477</v>
      </c>
      <c r="W3685" s="1" t="str">
        <f t="shared" si="289"/>
        <v>Favourable</v>
      </c>
    </row>
    <row r="3686" spans="1:23" x14ac:dyDescent="0.25">
      <c r="A3686" s="1"/>
      <c r="B3686" s="1"/>
      <c r="C3686" s="1"/>
      <c r="D3686" s="1"/>
      <c r="E3686" s="1" t="s">
        <v>9513</v>
      </c>
      <c r="F3686" s="2">
        <v>45286</v>
      </c>
      <c r="G3686" s="3">
        <v>20290</v>
      </c>
      <c r="H3686" s="1"/>
      <c r="I3686" s="1"/>
      <c r="J3686" s="1" t="s">
        <v>9464</v>
      </c>
      <c r="K3686" s="2">
        <v>45319</v>
      </c>
      <c r="L3686" s="1" t="s">
        <v>4200</v>
      </c>
      <c r="M3686" s="1" t="str">
        <f t="shared" si="285"/>
        <v>Social Services</v>
      </c>
      <c r="N3686" s="1" t="s">
        <v>4222</v>
      </c>
      <c r="O3686" s="1" t="s">
        <v>4330</v>
      </c>
      <c r="P3686" s="1">
        <v>7396</v>
      </c>
      <c r="Q3686" s="1">
        <v>647820</v>
      </c>
      <c r="R3686" s="1">
        <f t="shared" si="286"/>
        <v>50839</v>
      </c>
      <c r="S3686" s="4">
        <v>67581.551018700891</v>
      </c>
      <c r="T3686" s="4">
        <v>88385.166257218851</v>
      </c>
      <c r="U3686" s="1">
        <f t="shared" si="287"/>
        <v>596981</v>
      </c>
      <c r="V3686" s="4">
        <f t="shared" si="288"/>
        <v>491853.28272408026</v>
      </c>
      <c r="W3686" s="1" t="str">
        <f t="shared" si="289"/>
        <v>Favourable</v>
      </c>
    </row>
    <row r="3687" spans="1:23" x14ac:dyDescent="0.25">
      <c r="A3687" s="1"/>
      <c r="B3687" s="1"/>
      <c r="C3687" s="1"/>
      <c r="D3687" s="1"/>
      <c r="E3687" s="1" t="s">
        <v>9514</v>
      </c>
      <c r="F3687" s="2">
        <v>44632</v>
      </c>
      <c r="G3687" s="3">
        <v>53256</v>
      </c>
      <c r="H3687" s="1"/>
      <c r="I3687" s="1"/>
      <c r="J3687" s="1" t="s">
        <v>9515</v>
      </c>
      <c r="K3687" s="2">
        <v>43909</v>
      </c>
      <c r="L3687" s="1" t="s">
        <v>4238</v>
      </c>
      <c r="M3687" s="1" t="str">
        <f t="shared" si="285"/>
        <v>Education</v>
      </c>
      <c r="N3687" s="1" t="s">
        <v>4222</v>
      </c>
      <c r="O3687" s="1" t="s">
        <v>4330</v>
      </c>
      <c r="P3687" s="1">
        <v>7208</v>
      </c>
      <c r="Q3687" s="1">
        <v>1388644</v>
      </c>
      <c r="R3687" s="1">
        <f t="shared" si="286"/>
        <v>0</v>
      </c>
      <c r="S3687" s="4">
        <v>1276494.2224230503</v>
      </c>
      <c r="T3687" s="4">
        <v>290160.43613919377</v>
      </c>
      <c r="U3687" s="1">
        <f t="shared" si="287"/>
        <v>1388644</v>
      </c>
      <c r="V3687" s="4">
        <f t="shared" si="288"/>
        <v>-178010.65856224415</v>
      </c>
      <c r="W3687" s="1" t="str">
        <f t="shared" si="289"/>
        <v>Adverse</v>
      </c>
    </row>
    <row r="3688" spans="1:23" x14ac:dyDescent="0.25">
      <c r="A3688" s="1"/>
      <c r="B3688" s="1"/>
      <c r="C3688" s="1"/>
      <c r="D3688" s="1"/>
      <c r="E3688" s="1" t="s">
        <v>7886</v>
      </c>
      <c r="F3688" s="2">
        <v>44523</v>
      </c>
      <c r="G3688" s="3">
        <v>59389</v>
      </c>
      <c r="H3688" s="1"/>
      <c r="I3688" s="1"/>
      <c r="J3688" s="1" t="s">
        <v>9516</v>
      </c>
      <c r="K3688" s="2">
        <v>45337</v>
      </c>
      <c r="L3688" s="1" t="s">
        <v>4238</v>
      </c>
      <c r="M3688" s="1" t="str">
        <f t="shared" si="285"/>
        <v>Education</v>
      </c>
      <c r="N3688" s="1" t="s">
        <v>4222</v>
      </c>
      <c r="O3688" s="1" t="s">
        <v>4241</v>
      </c>
      <c r="P3688" s="1">
        <v>5707</v>
      </c>
      <c r="Q3688" s="1">
        <v>261120</v>
      </c>
      <c r="R3688" s="1">
        <f t="shared" si="286"/>
        <v>52308</v>
      </c>
      <c r="S3688" s="4">
        <v>234150.76627118659</v>
      </c>
      <c r="T3688" s="4">
        <v>74629.43035253523</v>
      </c>
      <c r="U3688" s="1">
        <f t="shared" si="287"/>
        <v>208812</v>
      </c>
      <c r="V3688" s="4">
        <f t="shared" si="288"/>
        <v>-47660.1966237218</v>
      </c>
      <c r="W3688" s="1" t="str">
        <f t="shared" si="289"/>
        <v>Adverse</v>
      </c>
    </row>
    <row r="3689" spans="1:23" x14ac:dyDescent="0.25">
      <c r="A3689" s="1"/>
      <c r="B3689" s="1"/>
      <c r="C3689" s="1"/>
      <c r="D3689" s="1"/>
      <c r="E3689" s="1" t="s">
        <v>8363</v>
      </c>
      <c r="F3689" s="2">
        <v>44036</v>
      </c>
      <c r="G3689" s="3">
        <v>26388</v>
      </c>
      <c r="H3689" s="1"/>
      <c r="I3689" s="1"/>
      <c r="J3689" s="1" t="s">
        <v>5377</v>
      </c>
      <c r="K3689" s="2">
        <v>44807</v>
      </c>
      <c r="L3689" s="1" t="s">
        <v>4238</v>
      </c>
      <c r="M3689" s="1" t="str">
        <f t="shared" si="285"/>
        <v>Education</v>
      </c>
      <c r="N3689" s="1" t="s">
        <v>4205</v>
      </c>
      <c r="O3689" s="1" t="s">
        <v>4217</v>
      </c>
      <c r="P3689" s="1">
        <v>8652</v>
      </c>
      <c r="Q3689" s="1">
        <v>461439</v>
      </c>
      <c r="R3689" s="1">
        <f t="shared" si="286"/>
        <v>65686</v>
      </c>
      <c r="S3689" s="4">
        <v>118411.89959505662</v>
      </c>
      <c r="T3689" s="4">
        <v>53825.459455807431</v>
      </c>
      <c r="U3689" s="1">
        <f t="shared" si="287"/>
        <v>395753</v>
      </c>
      <c r="V3689" s="4">
        <f t="shared" si="288"/>
        <v>289201.64094913594</v>
      </c>
      <c r="W3689" s="1" t="str">
        <f t="shared" si="289"/>
        <v>Favourable</v>
      </c>
    </row>
    <row r="3690" spans="1:23" x14ac:dyDescent="0.25">
      <c r="A3690" s="1"/>
      <c r="B3690" s="1"/>
      <c r="C3690" s="1"/>
      <c r="D3690" s="1"/>
      <c r="E3690" s="1" t="s">
        <v>9517</v>
      </c>
      <c r="F3690" s="2">
        <v>44961</v>
      </c>
      <c r="G3690" s="3">
        <v>15475</v>
      </c>
      <c r="H3690" s="1"/>
      <c r="I3690" s="1"/>
      <c r="J3690" s="1" t="s">
        <v>8182</v>
      </c>
      <c r="K3690" s="2">
        <v>44023</v>
      </c>
      <c r="L3690" s="1" t="s">
        <v>4227</v>
      </c>
      <c r="M3690" s="1" t="str">
        <f t="shared" si="285"/>
        <v>Infrastructure</v>
      </c>
      <c r="N3690" s="1" t="s">
        <v>4205</v>
      </c>
      <c r="O3690" s="1" t="s">
        <v>4223</v>
      </c>
      <c r="P3690" s="1">
        <v>8374</v>
      </c>
      <c r="Q3690" s="1">
        <v>1593746</v>
      </c>
      <c r="R3690" s="1">
        <f t="shared" si="286"/>
        <v>44825</v>
      </c>
      <c r="S3690" s="4">
        <v>345855.13297248178</v>
      </c>
      <c r="T3690" s="4">
        <v>437522.35297063011</v>
      </c>
      <c r="U3690" s="1">
        <f t="shared" si="287"/>
        <v>1548921</v>
      </c>
      <c r="V3690" s="4">
        <f t="shared" si="288"/>
        <v>810368.51405688818</v>
      </c>
      <c r="W3690" s="1" t="str">
        <f t="shared" si="289"/>
        <v>Favourable</v>
      </c>
    </row>
    <row r="3691" spans="1:23" x14ac:dyDescent="0.25">
      <c r="A3691" s="1"/>
      <c r="B3691" s="1"/>
      <c r="C3691" s="1"/>
      <c r="D3691" s="1"/>
      <c r="E3691" s="1" t="s">
        <v>4849</v>
      </c>
      <c r="F3691" s="2">
        <v>44645</v>
      </c>
      <c r="G3691" s="3">
        <v>12076</v>
      </c>
      <c r="H3691" s="1"/>
      <c r="I3691" s="1"/>
      <c r="J3691" s="1" t="s">
        <v>9133</v>
      </c>
      <c r="K3691" s="2">
        <v>44210</v>
      </c>
      <c r="L3691" s="1" t="s">
        <v>4207</v>
      </c>
      <c r="M3691" s="1" t="str">
        <f t="shared" si="285"/>
        <v>Social Services</v>
      </c>
      <c r="N3691" s="1" t="s">
        <v>4210</v>
      </c>
      <c r="O3691" s="1" t="s">
        <v>4374</v>
      </c>
      <c r="P3691" s="1">
        <v>8512</v>
      </c>
      <c r="Q3691" s="1">
        <v>2260529</v>
      </c>
      <c r="R3691" s="1">
        <f t="shared" si="286"/>
        <v>17020</v>
      </c>
      <c r="S3691" s="4">
        <v>132042.33438945358</v>
      </c>
      <c r="T3691" s="4">
        <v>392969.74032815266</v>
      </c>
      <c r="U3691" s="1">
        <f t="shared" si="287"/>
        <v>2243509</v>
      </c>
      <c r="V3691" s="4">
        <f t="shared" si="288"/>
        <v>1735516.9252823938</v>
      </c>
      <c r="W3691" s="1" t="str">
        <f t="shared" si="289"/>
        <v>Favourable</v>
      </c>
    </row>
    <row r="3692" spans="1:23" x14ac:dyDescent="0.25">
      <c r="A3692" s="1"/>
      <c r="B3692" s="1"/>
      <c r="C3692" s="1"/>
      <c r="D3692" s="1"/>
      <c r="E3692" s="1" t="s">
        <v>7609</v>
      </c>
      <c r="F3692" s="2">
        <v>44134</v>
      </c>
      <c r="G3692" s="3">
        <v>31869</v>
      </c>
      <c r="H3692" s="1"/>
      <c r="I3692" s="1"/>
      <c r="J3692" s="1" t="s">
        <v>8880</v>
      </c>
      <c r="K3692" s="2">
        <v>45035</v>
      </c>
      <c r="L3692" s="1" t="s">
        <v>4207</v>
      </c>
      <c r="M3692" s="1" t="str">
        <f t="shared" si="285"/>
        <v>Social Services</v>
      </c>
      <c r="N3692" s="1" t="s">
        <v>4205</v>
      </c>
      <c r="O3692" s="1" t="s">
        <v>4237</v>
      </c>
      <c r="P3692" s="1">
        <v>5678</v>
      </c>
      <c r="Q3692" s="1">
        <v>701270</v>
      </c>
      <c r="R3692" s="1">
        <f t="shared" si="286"/>
        <v>35385</v>
      </c>
      <c r="S3692" s="4">
        <v>38319.508750599292</v>
      </c>
      <c r="T3692" s="4">
        <v>66206.225579472637</v>
      </c>
      <c r="U3692" s="1">
        <f t="shared" si="287"/>
        <v>665885</v>
      </c>
      <c r="V3692" s="4">
        <f t="shared" si="288"/>
        <v>596744.26566992805</v>
      </c>
      <c r="W3692" s="1" t="str">
        <f t="shared" si="289"/>
        <v>Favourable</v>
      </c>
    </row>
    <row r="3693" spans="1:23" x14ac:dyDescent="0.25">
      <c r="A3693" s="1"/>
      <c r="B3693" s="1"/>
      <c r="C3693" s="1"/>
      <c r="D3693" s="1"/>
      <c r="E3693" s="1" t="s">
        <v>7216</v>
      </c>
      <c r="F3693" s="2">
        <v>45128</v>
      </c>
      <c r="G3693" s="3">
        <v>32957</v>
      </c>
      <c r="H3693" s="1"/>
      <c r="I3693" s="1"/>
      <c r="J3693" s="1" t="s">
        <v>5088</v>
      </c>
      <c r="K3693" s="2">
        <v>45297</v>
      </c>
      <c r="L3693" s="1" t="s">
        <v>4238</v>
      </c>
      <c r="M3693" s="1" t="str">
        <f t="shared" si="285"/>
        <v>Education</v>
      </c>
      <c r="N3693" s="1" t="s">
        <v>4222</v>
      </c>
      <c r="O3693" s="1" t="s">
        <v>4223</v>
      </c>
      <c r="P3693" s="1">
        <v>7129</v>
      </c>
      <c r="Q3693" s="1">
        <v>936148</v>
      </c>
      <c r="R3693" s="1">
        <f t="shared" si="286"/>
        <v>76782</v>
      </c>
      <c r="S3693" s="4">
        <v>835052.13452463096</v>
      </c>
      <c r="T3693" s="4">
        <v>296595.46976959839</v>
      </c>
      <c r="U3693" s="1">
        <f t="shared" si="287"/>
        <v>859366</v>
      </c>
      <c r="V3693" s="4">
        <f t="shared" si="288"/>
        <v>-195499.6042942293</v>
      </c>
      <c r="W3693" s="1" t="str">
        <f t="shared" si="289"/>
        <v>Adverse</v>
      </c>
    </row>
    <row r="3694" spans="1:23" x14ac:dyDescent="0.25">
      <c r="A3694" s="1"/>
      <c r="B3694" s="1"/>
      <c r="C3694" s="1"/>
      <c r="D3694" s="1"/>
      <c r="E3694" s="1" t="s">
        <v>8379</v>
      </c>
      <c r="F3694" s="2">
        <v>45206</v>
      </c>
      <c r="G3694" s="3">
        <v>13275</v>
      </c>
      <c r="H3694" s="1"/>
      <c r="I3694" s="1"/>
      <c r="J3694" s="1" t="s">
        <v>9518</v>
      </c>
      <c r="K3694" s="2">
        <v>44087</v>
      </c>
      <c r="L3694" s="1" t="s">
        <v>4207</v>
      </c>
      <c r="M3694" s="1" t="str">
        <f t="shared" si="285"/>
        <v>Social Services</v>
      </c>
      <c r="N3694" s="1" t="s">
        <v>4205</v>
      </c>
      <c r="O3694" s="1" t="s">
        <v>4479</v>
      </c>
      <c r="P3694" s="1">
        <v>9169</v>
      </c>
      <c r="Q3694" s="1">
        <v>784926</v>
      </c>
      <c r="R3694" s="1">
        <f t="shared" si="286"/>
        <v>0</v>
      </c>
      <c r="S3694" s="4">
        <v>659402.82884967641</v>
      </c>
      <c r="T3694" s="4">
        <v>32047.31126371774</v>
      </c>
      <c r="U3694" s="1">
        <f t="shared" si="287"/>
        <v>784926</v>
      </c>
      <c r="V3694" s="4">
        <f t="shared" si="288"/>
        <v>93475.859886605875</v>
      </c>
      <c r="W3694" s="1" t="str">
        <f t="shared" si="289"/>
        <v>Favourable</v>
      </c>
    </row>
    <row r="3695" spans="1:23" x14ac:dyDescent="0.25">
      <c r="A3695" s="1"/>
      <c r="B3695" s="1"/>
      <c r="C3695" s="1"/>
      <c r="D3695" s="1"/>
      <c r="E3695" s="1" t="s">
        <v>9519</v>
      </c>
      <c r="F3695" s="2">
        <v>44284</v>
      </c>
      <c r="G3695" s="3">
        <v>34599</v>
      </c>
      <c r="H3695" s="1"/>
      <c r="I3695" s="1"/>
      <c r="J3695" s="1" t="s">
        <v>9520</v>
      </c>
      <c r="K3695" s="2">
        <v>45157</v>
      </c>
      <c r="L3695" s="1" t="s">
        <v>4207</v>
      </c>
      <c r="M3695" s="1" t="str">
        <f t="shared" si="285"/>
        <v>Social Services</v>
      </c>
      <c r="N3695" s="1" t="s">
        <v>4205</v>
      </c>
      <c r="O3695" s="1" t="s">
        <v>4298</v>
      </c>
      <c r="P3695" s="1">
        <v>7357</v>
      </c>
      <c r="Q3695" s="1">
        <v>2376432</v>
      </c>
      <c r="R3695" s="1">
        <f t="shared" si="286"/>
        <v>0</v>
      </c>
      <c r="S3695" s="4">
        <v>1394581.7293976725</v>
      </c>
      <c r="T3695" s="4">
        <v>759981.32060794439</v>
      </c>
      <c r="U3695" s="1">
        <f t="shared" si="287"/>
        <v>2376432</v>
      </c>
      <c r="V3695" s="4">
        <f t="shared" si="288"/>
        <v>221868.94999438338</v>
      </c>
      <c r="W3695" s="1" t="str">
        <f t="shared" si="289"/>
        <v>Favourable</v>
      </c>
    </row>
    <row r="3696" spans="1:23" x14ac:dyDescent="0.25">
      <c r="A3696" s="1"/>
      <c r="B3696" s="1"/>
      <c r="C3696" s="1"/>
      <c r="D3696" s="1"/>
      <c r="E3696" s="1" t="s">
        <v>9521</v>
      </c>
      <c r="F3696" s="2">
        <v>44475</v>
      </c>
      <c r="G3696" s="3">
        <v>35140</v>
      </c>
      <c r="H3696" s="1"/>
      <c r="I3696" s="1"/>
      <c r="J3696" s="1" t="s">
        <v>6278</v>
      </c>
      <c r="K3696" s="2">
        <v>45413</v>
      </c>
      <c r="L3696" s="1" t="s">
        <v>4207</v>
      </c>
      <c r="M3696" s="1" t="str">
        <f t="shared" si="285"/>
        <v>Social Services</v>
      </c>
      <c r="N3696" s="1" t="s">
        <v>4222</v>
      </c>
      <c r="O3696" s="1" t="s">
        <v>4311</v>
      </c>
      <c r="P3696" s="1">
        <v>5930</v>
      </c>
      <c r="Q3696" s="1">
        <v>2464664</v>
      </c>
      <c r="R3696" s="1">
        <f t="shared" si="286"/>
        <v>17930</v>
      </c>
      <c r="S3696" s="4">
        <v>378559.23679090536</v>
      </c>
      <c r="T3696" s="4">
        <v>622367.58050965099</v>
      </c>
      <c r="U3696" s="1">
        <f t="shared" si="287"/>
        <v>2446734</v>
      </c>
      <c r="V3696" s="4">
        <f t="shared" si="288"/>
        <v>1463737.1826994438</v>
      </c>
      <c r="W3696" s="1" t="str">
        <f t="shared" si="289"/>
        <v>Favourable</v>
      </c>
    </row>
    <row r="3697" spans="1:23" x14ac:dyDescent="0.25">
      <c r="A3697" s="1"/>
      <c r="B3697" s="1"/>
      <c r="C3697" s="1"/>
      <c r="D3697" s="1"/>
      <c r="E3697" s="1" t="s">
        <v>9522</v>
      </c>
      <c r="F3697" s="2">
        <v>45280</v>
      </c>
      <c r="G3697" s="3">
        <v>27259</v>
      </c>
      <c r="H3697" s="1"/>
      <c r="I3697" s="1"/>
      <c r="J3697" s="1" t="s">
        <v>9505</v>
      </c>
      <c r="K3697" s="2">
        <v>45032</v>
      </c>
      <c r="L3697" s="1" t="s">
        <v>4207</v>
      </c>
      <c r="M3697" s="1" t="str">
        <f t="shared" si="285"/>
        <v>Social Services</v>
      </c>
      <c r="N3697" s="1" t="s">
        <v>4210</v>
      </c>
      <c r="O3697" s="1" t="s">
        <v>4276</v>
      </c>
      <c r="P3697" s="1">
        <v>6430</v>
      </c>
      <c r="Q3697" s="1">
        <v>1320605</v>
      </c>
      <c r="R3697" s="1">
        <f t="shared" si="286"/>
        <v>59774</v>
      </c>
      <c r="S3697" s="4">
        <v>873914.55000629998</v>
      </c>
      <c r="T3697" s="4">
        <v>50187.518566779887</v>
      </c>
      <c r="U3697" s="1">
        <f t="shared" si="287"/>
        <v>1260831</v>
      </c>
      <c r="V3697" s="4">
        <f t="shared" si="288"/>
        <v>396502.93142692011</v>
      </c>
      <c r="W3697" s="1" t="str">
        <f t="shared" si="289"/>
        <v>Favourable</v>
      </c>
    </row>
    <row r="3698" spans="1:23" x14ac:dyDescent="0.25">
      <c r="A3698" s="1"/>
      <c r="B3698" s="1"/>
      <c r="C3698" s="1"/>
      <c r="D3698" s="1"/>
      <c r="E3698" s="1" t="s">
        <v>6212</v>
      </c>
      <c r="F3698" s="2">
        <v>45170</v>
      </c>
      <c r="G3698" s="3">
        <v>40338</v>
      </c>
      <c r="H3698" s="1"/>
      <c r="I3698" s="1"/>
      <c r="J3698" s="1" t="s">
        <v>7729</v>
      </c>
      <c r="K3698" s="2">
        <v>45106</v>
      </c>
      <c r="L3698" s="1" t="s">
        <v>4238</v>
      </c>
      <c r="M3698" s="1" t="str">
        <f t="shared" si="285"/>
        <v>Education</v>
      </c>
      <c r="N3698" s="1" t="s">
        <v>4210</v>
      </c>
      <c r="O3698" s="1" t="s">
        <v>4379</v>
      </c>
      <c r="P3698" s="1">
        <v>6235</v>
      </c>
      <c r="Q3698" s="1">
        <v>1019151</v>
      </c>
      <c r="R3698" s="1">
        <f t="shared" si="286"/>
        <v>12544</v>
      </c>
      <c r="S3698" s="4">
        <v>865318.67616165569</v>
      </c>
      <c r="T3698" s="4">
        <v>38276.258154754854</v>
      </c>
      <c r="U3698" s="1">
        <f t="shared" si="287"/>
        <v>1006607</v>
      </c>
      <c r="V3698" s="4">
        <f t="shared" si="288"/>
        <v>115556.06568358943</v>
      </c>
      <c r="W3698" s="1" t="str">
        <f t="shared" si="289"/>
        <v>Favourable</v>
      </c>
    </row>
    <row r="3699" spans="1:23" x14ac:dyDescent="0.25">
      <c r="A3699" s="1"/>
      <c r="B3699" s="1"/>
      <c r="C3699" s="1"/>
      <c r="D3699" s="1"/>
      <c r="E3699" s="1" t="s">
        <v>9523</v>
      </c>
      <c r="F3699" s="2">
        <v>45001</v>
      </c>
      <c r="G3699" s="3">
        <v>46879</v>
      </c>
      <c r="H3699" s="1"/>
      <c r="I3699" s="1"/>
      <c r="J3699" s="1" t="s">
        <v>5047</v>
      </c>
      <c r="K3699" s="2">
        <v>43909</v>
      </c>
      <c r="L3699" s="1" t="s">
        <v>4227</v>
      </c>
      <c r="M3699" s="1" t="str">
        <f t="shared" si="285"/>
        <v>Infrastructure</v>
      </c>
      <c r="N3699" s="1" t="s">
        <v>4222</v>
      </c>
      <c r="O3699" s="1" t="s">
        <v>4479</v>
      </c>
      <c r="P3699" s="1">
        <v>8616</v>
      </c>
      <c r="Q3699" s="1">
        <v>1969664</v>
      </c>
      <c r="R3699" s="1">
        <f t="shared" si="286"/>
        <v>76779</v>
      </c>
      <c r="S3699" s="4">
        <v>1021093.6595172184</v>
      </c>
      <c r="T3699" s="4">
        <v>306880.80324423383</v>
      </c>
      <c r="U3699" s="1">
        <f t="shared" si="287"/>
        <v>1892885</v>
      </c>
      <c r="V3699" s="4">
        <f t="shared" si="288"/>
        <v>641689.53723854781</v>
      </c>
      <c r="W3699" s="1" t="str">
        <f t="shared" si="289"/>
        <v>Favourable</v>
      </c>
    </row>
    <row r="3700" spans="1:23" x14ac:dyDescent="0.25">
      <c r="A3700" s="1"/>
      <c r="B3700" s="1"/>
      <c r="C3700" s="1"/>
      <c r="D3700" s="1"/>
      <c r="E3700" s="1" t="s">
        <v>9524</v>
      </c>
      <c r="F3700" s="2">
        <v>44227</v>
      </c>
      <c r="G3700" s="3">
        <v>16327</v>
      </c>
      <c r="H3700" s="1"/>
      <c r="I3700" s="1"/>
      <c r="J3700" s="1" t="s">
        <v>9525</v>
      </c>
      <c r="K3700" s="2">
        <v>44380</v>
      </c>
      <c r="L3700" s="1" t="s">
        <v>4207</v>
      </c>
      <c r="M3700" s="1" t="str">
        <f t="shared" si="285"/>
        <v>Social Services</v>
      </c>
      <c r="N3700" s="1" t="s">
        <v>4210</v>
      </c>
      <c r="O3700" s="1" t="s">
        <v>4226</v>
      </c>
      <c r="P3700" s="1">
        <v>7246</v>
      </c>
      <c r="Q3700" s="1">
        <v>1422468</v>
      </c>
      <c r="R3700" s="1">
        <f t="shared" si="286"/>
        <v>0</v>
      </c>
      <c r="S3700" s="4">
        <v>556023.51049958379</v>
      </c>
      <c r="T3700" s="4">
        <v>416442.36689062201</v>
      </c>
      <c r="U3700" s="1">
        <f t="shared" si="287"/>
        <v>1422468</v>
      </c>
      <c r="V3700" s="4">
        <f t="shared" si="288"/>
        <v>450002.12260979414</v>
      </c>
      <c r="W3700" s="1" t="str">
        <f t="shared" si="289"/>
        <v>Favourable</v>
      </c>
    </row>
    <row r="3701" spans="1:23" x14ac:dyDescent="0.25">
      <c r="A3701" s="1"/>
      <c r="B3701" s="1"/>
      <c r="C3701" s="1"/>
      <c r="D3701" s="1"/>
      <c r="E3701" s="1" t="s">
        <v>7070</v>
      </c>
      <c r="F3701" s="2">
        <v>44466</v>
      </c>
      <c r="G3701" s="3">
        <v>23493</v>
      </c>
      <c r="H3701" s="1"/>
      <c r="I3701" s="1"/>
      <c r="J3701" s="1" t="s">
        <v>9526</v>
      </c>
      <c r="K3701" s="2">
        <v>44840</v>
      </c>
      <c r="L3701" s="1" t="s">
        <v>4200</v>
      </c>
      <c r="M3701" s="1" t="str">
        <f t="shared" si="285"/>
        <v>Social Services</v>
      </c>
      <c r="N3701" s="1" t="s">
        <v>4205</v>
      </c>
      <c r="O3701" s="1" t="s">
        <v>4289</v>
      </c>
      <c r="P3701" s="1">
        <v>9169</v>
      </c>
      <c r="Q3701" s="1">
        <v>814753</v>
      </c>
      <c r="R3701" s="1">
        <f t="shared" si="286"/>
        <v>40439</v>
      </c>
      <c r="S3701" s="4">
        <v>462300.86325005174</v>
      </c>
      <c r="T3701" s="4">
        <v>53427.167095588717</v>
      </c>
      <c r="U3701" s="1">
        <f t="shared" si="287"/>
        <v>774314</v>
      </c>
      <c r="V3701" s="4">
        <f t="shared" si="288"/>
        <v>299024.96965435956</v>
      </c>
      <c r="W3701" s="1" t="str">
        <f t="shared" si="289"/>
        <v>Favourable</v>
      </c>
    </row>
    <row r="3702" spans="1:23" x14ac:dyDescent="0.25">
      <c r="A3702" s="1"/>
      <c r="B3702" s="1"/>
      <c r="C3702" s="1"/>
      <c r="D3702" s="1"/>
      <c r="E3702" s="1" t="s">
        <v>8087</v>
      </c>
      <c r="F3702" s="2">
        <v>44620</v>
      </c>
      <c r="G3702" s="3">
        <v>37318</v>
      </c>
      <c r="H3702" s="1"/>
      <c r="I3702" s="1"/>
      <c r="J3702" s="1" t="s">
        <v>6990</v>
      </c>
      <c r="K3702" s="2">
        <v>44098</v>
      </c>
      <c r="L3702" s="1" t="s">
        <v>4207</v>
      </c>
      <c r="M3702" s="1" t="str">
        <f t="shared" si="285"/>
        <v>Social Services</v>
      </c>
      <c r="N3702" s="1" t="s">
        <v>4222</v>
      </c>
      <c r="O3702" s="1" t="s">
        <v>4298</v>
      </c>
      <c r="P3702" s="1">
        <v>5925</v>
      </c>
      <c r="Q3702" s="1">
        <v>653755</v>
      </c>
      <c r="R3702" s="1">
        <f t="shared" si="286"/>
        <v>22838</v>
      </c>
      <c r="S3702" s="4">
        <v>174570.3864433463</v>
      </c>
      <c r="T3702" s="4">
        <v>87301.986133507118</v>
      </c>
      <c r="U3702" s="1">
        <f t="shared" si="287"/>
        <v>630917</v>
      </c>
      <c r="V3702" s="4">
        <f t="shared" si="288"/>
        <v>391882.62742314656</v>
      </c>
      <c r="W3702" s="1" t="str">
        <f t="shared" si="289"/>
        <v>Favourable</v>
      </c>
    </row>
    <row r="3703" spans="1:23" x14ac:dyDescent="0.25">
      <c r="A3703" s="1"/>
      <c r="B3703" s="1"/>
      <c r="C3703" s="1"/>
      <c r="D3703" s="1"/>
      <c r="E3703" s="1" t="s">
        <v>7317</v>
      </c>
      <c r="F3703" s="2">
        <v>43959</v>
      </c>
      <c r="G3703" s="3">
        <v>44277</v>
      </c>
      <c r="H3703" s="1"/>
      <c r="I3703" s="1"/>
      <c r="J3703" s="1" t="s">
        <v>5993</v>
      </c>
      <c r="K3703" s="2">
        <v>44915</v>
      </c>
      <c r="L3703" s="1" t="s">
        <v>4200</v>
      </c>
      <c r="M3703" s="1" t="str">
        <f t="shared" si="285"/>
        <v>Social Services</v>
      </c>
      <c r="N3703" s="1" t="s">
        <v>4205</v>
      </c>
      <c r="O3703" s="1" t="s">
        <v>4421</v>
      </c>
      <c r="P3703" s="1">
        <v>7633</v>
      </c>
      <c r="Q3703" s="1">
        <v>1859508</v>
      </c>
      <c r="R3703" s="1">
        <f t="shared" si="286"/>
        <v>97789</v>
      </c>
      <c r="S3703" s="4">
        <v>207414.88917587048</v>
      </c>
      <c r="T3703" s="4">
        <v>128627.39463514677</v>
      </c>
      <c r="U3703" s="1">
        <f t="shared" si="287"/>
        <v>1761719</v>
      </c>
      <c r="V3703" s="4">
        <f t="shared" si="288"/>
        <v>1523465.7161889826</v>
      </c>
      <c r="W3703" s="1" t="str">
        <f t="shared" si="289"/>
        <v>Favourable</v>
      </c>
    </row>
    <row r="3704" spans="1:23" x14ac:dyDescent="0.25">
      <c r="A3704" s="1"/>
      <c r="B3704" s="1"/>
      <c r="C3704" s="1"/>
      <c r="D3704" s="1"/>
      <c r="E3704" s="1" t="s">
        <v>8206</v>
      </c>
      <c r="F3704" s="2">
        <v>45273</v>
      </c>
      <c r="G3704" s="3">
        <v>41670</v>
      </c>
      <c r="H3704" s="1"/>
      <c r="I3704" s="1"/>
      <c r="J3704" s="1" t="s">
        <v>7988</v>
      </c>
      <c r="K3704" s="2">
        <v>45014</v>
      </c>
      <c r="L3704" s="1" t="s">
        <v>4207</v>
      </c>
      <c r="M3704" s="1" t="str">
        <f t="shared" si="285"/>
        <v>Social Services</v>
      </c>
      <c r="N3704" s="1" t="s">
        <v>4205</v>
      </c>
      <c r="O3704" s="1" t="s">
        <v>4374</v>
      </c>
      <c r="P3704" s="1">
        <v>6498</v>
      </c>
      <c r="Q3704" s="1">
        <v>294166</v>
      </c>
      <c r="R3704" s="1">
        <f t="shared" si="286"/>
        <v>13177</v>
      </c>
      <c r="S3704" s="4">
        <v>93869.775841131806</v>
      </c>
      <c r="T3704" s="4">
        <v>84936.584309547863</v>
      </c>
      <c r="U3704" s="1">
        <f t="shared" si="287"/>
        <v>280989</v>
      </c>
      <c r="V3704" s="4">
        <f t="shared" si="288"/>
        <v>115359.63984932035</v>
      </c>
      <c r="W3704" s="1" t="str">
        <f t="shared" si="289"/>
        <v>Favourable</v>
      </c>
    </row>
    <row r="3705" spans="1:23" x14ac:dyDescent="0.25">
      <c r="A3705" s="1"/>
      <c r="B3705" s="1"/>
      <c r="C3705" s="1"/>
      <c r="D3705" s="1"/>
      <c r="E3705" s="1" t="s">
        <v>9527</v>
      </c>
      <c r="F3705" s="2">
        <v>44754</v>
      </c>
      <c r="G3705" s="3">
        <v>57296</v>
      </c>
      <c r="H3705" s="1"/>
      <c r="I3705" s="1"/>
      <c r="J3705" s="1" t="s">
        <v>6793</v>
      </c>
      <c r="K3705" s="2">
        <v>44410</v>
      </c>
      <c r="L3705" s="1" t="s">
        <v>4200</v>
      </c>
      <c r="M3705" s="1" t="str">
        <f t="shared" si="285"/>
        <v>Social Services</v>
      </c>
      <c r="N3705" s="1" t="s">
        <v>4205</v>
      </c>
      <c r="O3705" s="1" t="s">
        <v>4330</v>
      </c>
      <c r="P3705" s="1">
        <v>7321</v>
      </c>
      <c r="Q3705" s="1">
        <v>2470258</v>
      </c>
      <c r="R3705" s="1">
        <f t="shared" si="286"/>
        <v>13067</v>
      </c>
      <c r="S3705" s="4">
        <v>1782824.2377061425</v>
      </c>
      <c r="T3705" s="4">
        <v>472671.67915504589</v>
      </c>
      <c r="U3705" s="1">
        <f t="shared" si="287"/>
        <v>2457191</v>
      </c>
      <c r="V3705" s="4">
        <f t="shared" si="288"/>
        <v>214762.0831388114</v>
      </c>
      <c r="W3705" s="1" t="str">
        <f t="shared" si="289"/>
        <v>Favourable</v>
      </c>
    </row>
    <row r="3706" spans="1:23" x14ac:dyDescent="0.25">
      <c r="A3706" s="1"/>
      <c r="B3706" s="1"/>
      <c r="C3706" s="1"/>
      <c r="D3706" s="1"/>
      <c r="E3706" s="1" t="s">
        <v>7233</v>
      </c>
      <c r="F3706" s="2">
        <v>45277</v>
      </c>
      <c r="G3706" s="3">
        <v>35590</v>
      </c>
      <c r="H3706" s="1"/>
      <c r="I3706" s="1"/>
      <c r="J3706" s="1" t="s">
        <v>9528</v>
      </c>
      <c r="K3706" s="2">
        <v>44660</v>
      </c>
      <c r="L3706" s="1" t="s">
        <v>4200</v>
      </c>
      <c r="M3706" s="1" t="str">
        <f t="shared" si="285"/>
        <v>Social Services</v>
      </c>
      <c r="N3706" s="1" t="s">
        <v>4205</v>
      </c>
      <c r="O3706" s="1" t="s">
        <v>4295</v>
      </c>
      <c r="P3706" s="1">
        <v>7739</v>
      </c>
      <c r="Q3706" s="1">
        <v>1413933</v>
      </c>
      <c r="R3706" s="1">
        <f t="shared" si="286"/>
        <v>0</v>
      </c>
      <c r="S3706" s="4">
        <v>556767.27837232675</v>
      </c>
      <c r="T3706" s="4">
        <v>285860.69206343981</v>
      </c>
      <c r="U3706" s="1">
        <f t="shared" si="287"/>
        <v>1413933</v>
      </c>
      <c r="V3706" s="4">
        <f t="shared" si="288"/>
        <v>571305.0295642335</v>
      </c>
      <c r="W3706" s="1" t="str">
        <f t="shared" si="289"/>
        <v>Favourable</v>
      </c>
    </row>
    <row r="3707" spans="1:23" x14ac:dyDescent="0.25">
      <c r="A3707" s="1"/>
      <c r="B3707" s="1"/>
      <c r="C3707" s="1"/>
      <c r="D3707" s="1"/>
      <c r="E3707" s="1" t="s">
        <v>9529</v>
      </c>
      <c r="F3707" s="2">
        <v>44693</v>
      </c>
      <c r="G3707" s="3">
        <v>47205</v>
      </c>
      <c r="H3707" s="1"/>
      <c r="I3707" s="1"/>
      <c r="J3707" s="1" t="s">
        <v>8763</v>
      </c>
      <c r="K3707" s="2">
        <v>45163</v>
      </c>
      <c r="L3707" s="1" t="s">
        <v>4227</v>
      </c>
      <c r="M3707" s="1" t="str">
        <f t="shared" si="285"/>
        <v>Infrastructure</v>
      </c>
      <c r="N3707" s="1" t="s">
        <v>4205</v>
      </c>
      <c r="O3707" s="1" t="s">
        <v>4458</v>
      </c>
      <c r="P3707" s="1">
        <v>8743</v>
      </c>
      <c r="Q3707" s="1">
        <v>2301326</v>
      </c>
      <c r="R3707" s="1">
        <f t="shared" si="286"/>
        <v>10661</v>
      </c>
      <c r="S3707" s="4">
        <v>1013215.0956926572</v>
      </c>
      <c r="T3707" s="4">
        <v>185960.6214691452</v>
      </c>
      <c r="U3707" s="1">
        <f t="shared" si="287"/>
        <v>2290665</v>
      </c>
      <c r="V3707" s="4">
        <f t="shared" si="288"/>
        <v>1102150.2828381977</v>
      </c>
      <c r="W3707" s="1" t="str">
        <f t="shared" si="289"/>
        <v>Favourable</v>
      </c>
    </row>
    <row r="3708" spans="1:23" x14ac:dyDescent="0.25">
      <c r="A3708" s="1"/>
      <c r="B3708" s="1"/>
      <c r="C3708" s="1"/>
      <c r="D3708" s="1"/>
      <c r="E3708" s="1" t="s">
        <v>8745</v>
      </c>
      <c r="F3708" s="2">
        <v>45411</v>
      </c>
      <c r="G3708" s="3">
        <v>28510</v>
      </c>
      <c r="H3708" s="1"/>
      <c r="I3708" s="1"/>
      <c r="J3708" s="1" t="s">
        <v>9452</v>
      </c>
      <c r="K3708" s="2">
        <v>45099</v>
      </c>
      <c r="L3708" s="1" t="s">
        <v>4238</v>
      </c>
      <c r="M3708" s="1" t="str">
        <f t="shared" si="285"/>
        <v>Education</v>
      </c>
      <c r="N3708" s="1" t="s">
        <v>4222</v>
      </c>
      <c r="O3708" s="1" t="s">
        <v>4241</v>
      </c>
      <c r="P3708" s="1">
        <v>6495</v>
      </c>
      <c r="Q3708" s="1">
        <v>2146487</v>
      </c>
      <c r="R3708" s="1">
        <f t="shared" si="286"/>
        <v>39130</v>
      </c>
      <c r="S3708" s="4">
        <v>1864507.741250399</v>
      </c>
      <c r="T3708" s="4">
        <v>308974.43715557974</v>
      </c>
      <c r="U3708" s="1">
        <f t="shared" si="287"/>
        <v>2107357</v>
      </c>
      <c r="V3708" s="4">
        <f t="shared" si="288"/>
        <v>-26995.178405978717</v>
      </c>
      <c r="W3708" s="1" t="str">
        <f t="shared" si="289"/>
        <v>Adverse</v>
      </c>
    </row>
    <row r="3709" spans="1:23" x14ac:dyDescent="0.25">
      <c r="A3709" s="1"/>
      <c r="B3709" s="1"/>
      <c r="C3709" s="1"/>
      <c r="D3709" s="1"/>
      <c r="E3709" s="1" t="s">
        <v>9530</v>
      </c>
      <c r="F3709" s="2">
        <v>44977</v>
      </c>
      <c r="G3709" s="3">
        <v>24586</v>
      </c>
      <c r="H3709" s="1"/>
      <c r="I3709" s="1"/>
      <c r="J3709" s="1" t="s">
        <v>9531</v>
      </c>
      <c r="K3709" s="2">
        <v>43991</v>
      </c>
      <c r="L3709" s="1" t="s">
        <v>4207</v>
      </c>
      <c r="M3709" s="1" t="str">
        <f t="shared" si="285"/>
        <v>Social Services</v>
      </c>
      <c r="N3709" s="1" t="s">
        <v>4222</v>
      </c>
      <c r="O3709" s="1" t="s">
        <v>4330</v>
      </c>
      <c r="P3709" s="1">
        <v>8106</v>
      </c>
      <c r="Q3709" s="1">
        <v>1468691</v>
      </c>
      <c r="R3709" s="1">
        <f t="shared" si="286"/>
        <v>11963</v>
      </c>
      <c r="S3709" s="4">
        <v>1302955.0000909644</v>
      </c>
      <c r="T3709" s="4">
        <v>450742.66344923939</v>
      </c>
      <c r="U3709" s="1">
        <f t="shared" si="287"/>
        <v>1456728</v>
      </c>
      <c r="V3709" s="4">
        <f t="shared" si="288"/>
        <v>-285006.66354020382</v>
      </c>
      <c r="W3709" s="1" t="str">
        <f t="shared" si="289"/>
        <v>Adverse</v>
      </c>
    </row>
    <row r="3710" spans="1:23" x14ac:dyDescent="0.25">
      <c r="A3710" s="1"/>
      <c r="B3710" s="1"/>
      <c r="C3710" s="1"/>
      <c r="D3710" s="1"/>
      <c r="E3710" s="1" t="s">
        <v>8747</v>
      </c>
      <c r="F3710" s="2">
        <v>44742</v>
      </c>
      <c r="G3710" s="3">
        <v>14542</v>
      </c>
      <c r="H3710" s="1"/>
      <c r="I3710" s="1"/>
      <c r="J3710" s="1" t="s">
        <v>9532</v>
      </c>
      <c r="K3710" s="2">
        <v>45177</v>
      </c>
      <c r="L3710" s="1" t="s">
        <v>4238</v>
      </c>
      <c r="M3710" s="1" t="str">
        <f t="shared" si="285"/>
        <v>Education</v>
      </c>
      <c r="N3710" s="1" t="s">
        <v>4210</v>
      </c>
      <c r="O3710" s="1" t="s">
        <v>4374</v>
      </c>
      <c r="P3710" s="1">
        <v>8470</v>
      </c>
      <c r="Q3710" s="1">
        <v>465526</v>
      </c>
      <c r="R3710" s="1">
        <f t="shared" si="286"/>
        <v>0</v>
      </c>
      <c r="S3710" s="4">
        <v>306688.41624896089</v>
      </c>
      <c r="T3710" s="4">
        <v>23970.696589250001</v>
      </c>
      <c r="U3710" s="1">
        <f t="shared" si="287"/>
        <v>465526</v>
      </c>
      <c r="V3710" s="4">
        <f t="shared" si="288"/>
        <v>134866.88716178911</v>
      </c>
      <c r="W3710" s="1" t="str">
        <f t="shared" si="289"/>
        <v>Favourable</v>
      </c>
    </row>
    <row r="3711" spans="1:23" x14ac:dyDescent="0.25">
      <c r="A3711" s="1"/>
      <c r="B3711" s="1"/>
      <c r="C3711" s="1"/>
      <c r="D3711" s="1"/>
      <c r="E3711" s="1" t="s">
        <v>9533</v>
      </c>
      <c r="F3711" s="2">
        <v>44697</v>
      </c>
      <c r="G3711" s="3">
        <v>10239</v>
      </c>
      <c r="H3711" s="1"/>
      <c r="I3711" s="1"/>
      <c r="J3711" s="1" t="s">
        <v>8297</v>
      </c>
      <c r="K3711" s="2">
        <v>44984</v>
      </c>
      <c r="L3711" s="1" t="s">
        <v>4207</v>
      </c>
      <c r="M3711" s="1" t="str">
        <f t="shared" si="285"/>
        <v>Social Services</v>
      </c>
      <c r="N3711" s="1" t="s">
        <v>4210</v>
      </c>
      <c r="O3711" s="1" t="s">
        <v>4421</v>
      </c>
      <c r="P3711" s="1">
        <v>6134</v>
      </c>
      <c r="Q3711" s="1">
        <v>1441833</v>
      </c>
      <c r="R3711" s="1">
        <f t="shared" si="286"/>
        <v>44301</v>
      </c>
      <c r="S3711" s="4">
        <v>1166192.7509007386</v>
      </c>
      <c r="T3711" s="4">
        <v>342699.72912336054</v>
      </c>
      <c r="U3711" s="1">
        <f t="shared" si="287"/>
        <v>1397532</v>
      </c>
      <c r="V3711" s="4">
        <f t="shared" si="288"/>
        <v>-67059.480024099117</v>
      </c>
      <c r="W3711" s="1" t="str">
        <f t="shared" si="289"/>
        <v>Adverse</v>
      </c>
    </row>
    <row r="3712" spans="1:23" x14ac:dyDescent="0.25">
      <c r="A3712" s="1"/>
      <c r="B3712" s="1"/>
      <c r="C3712" s="1"/>
      <c r="D3712" s="1"/>
      <c r="E3712" s="1" t="s">
        <v>9534</v>
      </c>
      <c r="F3712" s="2">
        <v>44223</v>
      </c>
      <c r="G3712" s="3">
        <v>46018</v>
      </c>
      <c r="H3712" s="1"/>
      <c r="I3712" s="1"/>
      <c r="J3712" s="1" t="s">
        <v>5093</v>
      </c>
      <c r="K3712" s="2">
        <v>45405</v>
      </c>
      <c r="L3712" s="1" t="s">
        <v>4238</v>
      </c>
      <c r="M3712" s="1" t="str">
        <f t="shared" si="285"/>
        <v>Education</v>
      </c>
      <c r="N3712" s="1" t="s">
        <v>4210</v>
      </c>
      <c r="O3712" s="1" t="s">
        <v>4361</v>
      </c>
      <c r="P3712" s="1">
        <v>6208</v>
      </c>
      <c r="Q3712" s="1">
        <v>1930090</v>
      </c>
      <c r="R3712" s="1">
        <f t="shared" si="286"/>
        <v>50866</v>
      </c>
      <c r="S3712" s="4">
        <v>1523864.7139633193</v>
      </c>
      <c r="T3712" s="4">
        <v>638027.92309551022</v>
      </c>
      <c r="U3712" s="1">
        <f t="shared" si="287"/>
        <v>1879224</v>
      </c>
      <c r="V3712" s="4">
        <f t="shared" si="288"/>
        <v>-231802.63705882942</v>
      </c>
      <c r="W3712" s="1" t="str">
        <f t="shared" si="289"/>
        <v>Adverse</v>
      </c>
    </row>
    <row r="3713" spans="1:23" x14ac:dyDescent="0.25">
      <c r="A3713" s="1"/>
      <c r="B3713" s="1"/>
      <c r="C3713" s="1"/>
      <c r="D3713" s="1"/>
      <c r="E3713" s="1" t="s">
        <v>9535</v>
      </c>
      <c r="F3713" s="2">
        <v>44665</v>
      </c>
      <c r="G3713" s="3">
        <v>53430</v>
      </c>
      <c r="H3713" s="1"/>
      <c r="I3713" s="1"/>
      <c r="J3713" s="1" t="s">
        <v>9536</v>
      </c>
      <c r="K3713" s="2">
        <v>45347</v>
      </c>
      <c r="L3713" s="1" t="s">
        <v>4238</v>
      </c>
      <c r="M3713" s="1" t="str">
        <f t="shared" si="285"/>
        <v>Education</v>
      </c>
      <c r="N3713" s="1" t="s">
        <v>4210</v>
      </c>
      <c r="O3713" s="1" t="s">
        <v>4298</v>
      </c>
      <c r="P3713" s="1">
        <v>6290</v>
      </c>
      <c r="Q3713" s="1">
        <v>440886</v>
      </c>
      <c r="R3713" s="1">
        <f t="shared" si="286"/>
        <v>0</v>
      </c>
      <c r="S3713" s="4">
        <v>96824.5619122028</v>
      </c>
      <c r="T3713" s="4">
        <v>12467.376451624614</v>
      </c>
      <c r="U3713" s="1">
        <f t="shared" si="287"/>
        <v>440886</v>
      </c>
      <c r="V3713" s="4">
        <f t="shared" si="288"/>
        <v>331594.06163617258</v>
      </c>
      <c r="W3713" s="1" t="str">
        <f t="shared" si="289"/>
        <v>Favourable</v>
      </c>
    </row>
    <row r="3714" spans="1:23" x14ac:dyDescent="0.25">
      <c r="A3714" s="1"/>
      <c r="B3714" s="1"/>
      <c r="C3714" s="1"/>
      <c r="D3714" s="1"/>
      <c r="E3714" s="1" t="s">
        <v>8971</v>
      </c>
      <c r="F3714" s="2">
        <v>44152</v>
      </c>
      <c r="G3714" s="3">
        <v>15165</v>
      </c>
      <c r="H3714" s="1"/>
      <c r="I3714" s="1"/>
      <c r="J3714" s="1" t="s">
        <v>8997</v>
      </c>
      <c r="K3714" s="2">
        <v>44540</v>
      </c>
      <c r="L3714" s="1" t="s">
        <v>4200</v>
      </c>
      <c r="M3714" s="1" t="str">
        <f t="shared" si="285"/>
        <v>Social Services</v>
      </c>
      <c r="N3714" s="1" t="s">
        <v>4210</v>
      </c>
      <c r="O3714" s="1" t="s">
        <v>4256</v>
      </c>
      <c r="P3714" s="1">
        <v>9075</v>
      </c>
      <c r="Q3714" s="1">
        <v>1491236</v>
      </c>
      <c r="R3714" s="1">
        <f t="shared" si="286"/>
        <v>21598</v>
      </c>
      <c r="S3714" s="4">
        <v>263867.00699882786</v>
      </c>
      <c r="T3714" s="4">
        <v>341856.46318562661</v>
      </c>
      <c r="U3714" s="1">
        <f t="shared" si="287"/>
        <v>1469638</v>
      </c>
      <c r="V3714" s="4">
        <f t="shared" si="288"/>
        <v>885512.52981554554</v>
      </c>
      <c r="W3714" s="1" t="str">
        <f t="shared" si="289"/>
        <v>Favourable</v>
      </c>
    </row>
    <row r="3715" spans="1:23" x14ac:dyDescent="0.25">
      <c r="A3715" s="1"/>
      <c r="B3715" s="1"/>
      <c r="C3715" s="1"/>
      <c r="D3715" s="1"/>
      <c r="E3715" s="1" t="s">
        <v>6876</v>
      </c>
      <c r="F3715" s="2">
        <v>44327</v>
      </c>
      <c r="G3715" s="3">
        <v>27039</v>
      </c>
      <c r="H3715" s="1"/>
      <c r="I3715" s="1"/>
      <c r="J3715" s="1" t="s">
        <v>9347</v>
      </c>
      <c r="K3715" s="2">
        <v>45134</v>
      </c>
      <c r="L3715" s="1" t="s">
        <v>4200</v>
      </c>
      <c r="M3715" s="1" t="str">
        <f t="shared" ref="M3715:M3778" si="290">INDEX($A:$B,MATCH($L3715,$A:$A,0),2)</f>
        <v>Social Services</v>
      </c>
      <c r="N3715" s="1" t="s">
        <v>4222</v>
      </c>
      <c r="O3715" s="1" t="s">
        <v>4289</v>
      </c>
      <c r="P3715" s="1">
        <v>6720</v>
      </c>
      <c r="Q3715" s="1">
        <v>314170</v>
      </c>
      <c r="R3715" s="1">
        <f t="shared" ref="R3715:R3778" si="291">_xlfn.XLOOKUP($J3715,$E:$E,$G:$G,0,0,1)</f>
        <v>59917</v>
      </c>
      <c r="S3715" s="4">
        <v>197038.41729203105</v>
      </c>
      <c r="T3715" s="4">
        <v>55656.669275554945</v>
      </c>
      <c r="U3715" s="1">
        <f t="shared" ref="U3715:U3778" si="292">Q3715-R3715</f>
        <v>254253</v>
      </c>
      <c r="V3715" s="4">
        <f t="shared" ref="V3715:V3778" si="293">Q3715-(S3715+T3715)</f>
        <v>61474.913432414003</v>
      </c>
      <c r="W3715" s="1" t="str">
        <f t="shared" ref="W3715:W3778" si="294">IF(V3715&gt;=0,"Favourable","Adverse")</f>
        <v>Favourable</v>
      </c>
    </row>
    <row r="3716" spans="1:23" x14ac:dyDescent="0.25">
      <c r="A3716" s="1"/>
      <c r="B3716" s="1"/>
      <c r="C3716" s="1"/>
      <c r="D3716" s="1"/>
      <c r="E3716" s="1" t="s">
        <v>9537</v>
      </c>
      <c r="F3716" s="2">
        <v>44897</v>
      </c>
      <c r="G3716" s="3">
        <v>15016</v>
      </c>
      <c r="H3716" s="1"/>
      <c r="I3716" s="1"/>
      <c r="J3716" s="1" t="s">
        <v>9538</v>
      </c>
      <c r="K3716" s="2">
        <v>45287</v>
      </c>
      <c r="L3716" s="1" t="s">
        <v>4207</v>
      </c>
      <c r="M3716" s="1" t="str">
        <f t="shared" si="290"/>
        <v>Social Services</v>
      </c>
      <c r="N3716" s="1" t="s">
        <v>4222</v>
      </c>
      <c r="O3716" s="1" t="s">
        <v>4256</v>
      </c>
      <c r="P3716" s="1">
        <v>7905</v>
      </c>
      <c r="Q3716" s="1">
        <v>933513</v>
      </c>
      <c r="R3716" s="1">
        <f t="shared" si="291"/>
        <v>0</v>
      </c>
      <c r="S3716" s="4">
        <v>400850.90712321358</v>
      </c>
      <c r="T3716" s="4">
        <v>271770.71516564756</v>
      </c>
      <c r="U3716" s="1">
        <f t="shared" si="292"/>
        <v>933513</v>
      </c>
      <c r="V3716" s="4">
        <f t="shared" si="293"/>
        <v>260891.37771113892</v>
      </c>
      <c r="W3716" s="1" t="str">
        <f t="shared" si="294"/>
        <v>Favourable</v>
      </c>
    </row>
    <row r="3717" spans="1:23" x14ac:dyDescent="0.25">
      <c r="A3717" s="1"/>
      <c r="B3717" s="1"/>
      <c r="C3717" s="1"/>
      <c r="D3717" s="1"/>
      <c r="E3717" s="1" t="s">
        <v>9184</v>
      </c>
      <c r="F3717" s="2">
        <v>44154</v>
      </c>
      <c r="G3717" s="3">
        <v>26819</v>
      </c>
      <c r="H3717" s="1"/>
      <c r="I3717" s="1"/>
      <c r="J3717" s="1" t="s">
        <v>9539</v>
      </c>
      <c r="K3717" s="2">
        <v>44527</v>
      </c>
      <c r="L3717" s="1" t="s">
        <v>4207</v>
      </c>
      <c r="M3717" s="1" t="str">
        <f t="shared" si="290"/>
        <v>Social Services</v>
      </c>
      <c r="N3717" s="1" t="s">
        <v>4205</v>
      </c>
      <c r="O3717" s="1" t="s">
        <v>4388</v>
      </c>
      <c r="P3717" s="1">
        <v>8177</v>
      </c>
      <c r="Q3717" s="1">
        <v>1245435</v>
      </c>
      <c r="R3717" s="1">
        <f t="shared" si="291"/>
        <v>57492</v>
      </c>
      <c r="S3717" s="4">
        <v>4979.734467924136</v>
      </c>
      <c r="T3717" s="4">
        <v>113456.78689554405</v>
      </c>
      <c r="U3717" s="1">
        <f t="shared" si="292"/>
        <v>1187943</v>
      </c>
      <c r="V3717" s="4">
        <f t="shared" si="293"/>
        <v>1126998.4786365319</v>
      </c>
      <c r="W3717" s="1" t="str">
        <f t="shared" si="294"/>
        <v>Favourable</v>
      </c>
    </row>
    <row r="3718" spans="1:23" x14ac:dyDescent="0.25">
      <c r="A3718" s="1"/>
      <c r="B3718" s="1"/>
      <c r="C3718" s="1"/>
      <c r="D3718" s="1"/>
      <c r="E3718" s="1" t="s">
        <v>8799</v>
      </c>
      <c r="F3718" s="2">
        <v>44870</v>
      </c>
      <c r="G3718" s="3">
        <v>25991</v>
      </c>
      <c r="H3718" s="1"/>
      <c r="I3718" s="1"/>
      <c r="J3718" s="1" t="s">
        <v>9540</v>
      </c>
      <c r="K3718" s="2">
        <v>44663</v>
      </c>
      <c r="L3718" s="1" t="s">
        <v>4207</v>
      </c>
      <c r="M3718" s="1" t="str">
        <f t="shared" si="290"/>
        <v>Social Services</v>
      </c>
      <c r="N3718" s="1" t="s">
        <v>4210</v>
      </c>
      <c r="O3718" s="1" t="s">
        <v>4289</v>
      </c>
      <c r="P3718" s="1">
        <v>8126</v>
      </c>
      <c r="Q3718" s="1">
        <v>1884874</v>
      </c>
      <c r="R3718" s="1">
        <f t="shared" si="291"/>
        <v>0</v>
      </c>
      <c r="S3718" s="4">
        <v>87625.138368770349</v>
      </c>
      <c r="T3718" s="4">
        <v>197332.42966439683</v>
      </c>
      <c r="U3718" s="1">
        <f t="shared" si="292"/>
        <v>1884874</v>
      </c>
      <c r="V3718" s="4">
        <f t="shared" si="293"/>
        <v>1599916.4319668328</v>
      </c>
      <c r="W3718" s="1" t="str">
        <f t="shared" si="294"/>
        <v>Favourable</v>
      </c>
    </row>
    <row r="3719" spans="1:23" x14ac:dyDescent="0.25">
      <c r="A3719" s="1"/>
      <c r="B3719" s="1"/>
      <c r="C3719" s="1"/>
      <c r="D3719" s="1"/>
      <c r="E3719" s="1" t="s">
        <v>9445</v>
      </c>
      <c r="F3719" s="2">
        <v>44307</v>
      </c>
      <c r="G3719" s="3">
        <v>30325</v>
      </c>
      <c r="H3719" s="1"/>
      <c r="I3719" s="1"/>
      <c r="J3719" s="1" t="s">
        <v>9541</v>
      </c>
      <c r="K3719" s="2">
        <v>44901</v>
      </c>
      <c r="L3719" s="1" t="s">
        <v>4227</v>
      </c>
      <c r="M3719" s="1" t="str">
        <f t="shared" si="290"/>
        <v>Infrastructure</v>
      </c>
      <c r="N3719" s="1" t="s">
        <v>4210</v>
      </c>
      <c r="O3719" s="1" t="s">
        <v>4226</v>
      </c>
      <c r="P3719" s="1">
        <v>5904</v>
      </c>
      <c r="Q3719" s="1">
        <v>369790</v>
      </c>
      <c r="R3719" s="1">
        <f t="shared" si="291"/>
        <v>0</v>
      </c>
      <c r="S3719" s="4">
        <v>180217.17598296408</v>
      </c>
      <c r="T3719" s="4">
        <v>11880.320570364302</v>
      </c>
      <c r="U3719" s="1">
        <f t="shared" si="292"/>
        <v>369790</v>
      </c>
      <c r="V3719" s="4">
        <f t="shared" si="293"/>
        <v>177692.50344667162</v>
      </c>
      <c r="W3719" s="1" t="str">
        <f t="shared" si="294"/>
        <v>Favourable</v>
      </c>
    </row>
    <row r="3720" spans="1:23" x14ac:dyDescent="0.25">
      <c r="A3720" s="1"/>
      <c r="B3720" s="1"/>
      <c r="C3720" s="1"/>
      <c r="D3720" s="1"/>
      <c r="E3720" s="1" t="s">
        <v>9542</v>
      </c>
      <c r="F3720" s="2">
        <v>45143</v>
      </c>
      <c r="G3720" s="3">
        <v>21396</v>
      </c>
      <c r="H3720" s="1"/>
      <c r="I3720" s="1"/>
      <c r="J3720" s="1" t="s">
        <v>5609</v>
      </c>
      <c r="K3720" s="2">
        <v>44379</v>
      </c>
      <c r="L3720" s="1" t="s">
        <v>4227</v>
      </c>
      <c r="M3720" s="1" t="str">
        <f t="shared" si="290"/>
        <v>Infrastructure</v>
      </c>
      <c r="N3720" s="1" t="s">
        <v>4210</v>
      </c>
      <c r="O3720" s="1" t="s">
        <v>4259</v>
      </c>
      <c r="P3720" s="1">
        <v>8641</v>
      </c>
      <c r="Q3720" s="1">
        <v>1690356</v>
      </c>
      <c r="R3720" s="1">
        <f t="shared" si="291"/>
        <v>95032</v>
      </c>
      <c r="S3720" s="4">
        <v>1121470.6205287494</v>
      </c>
      <c r="T3720" s="4">
        <v>402186.17134292546</v>
      </c>
      <c r="U3720" s="1">
        <f t="shared" si="292"/>
        <v>1595324</v>
      </c>
      <c r="V3720" s="4">
        <f t="shared" si="293"/>
        <v>166699.20812832518</v>
      </c>
      <c r="W3720" s="1" t="str">
        <f t="shared" si="294"/>
        <v>Favourable</v>
      </c>
    </row>
    <row r="3721" spans="1:23" x14ac:dyDescent="0.25">
      <c r="A3721" s="1"/>
      <c r="B3721" s="1"/>
      <c r="C3721" s="1"/>
      <c r="D3721" s="1"/>
      <c r="E3721" s="1" t="s">
        <v>4327</v>
      </c>
      <c r="F3721" s="2">
        <v>45024</v>
      </c>
      <c r="G3721" s="3">
        <v>58128</v>
      </c>
      <c r="H3721" s="1"/>
      <c r="I3721" s="1"/>
      <c r="J3721" s="1" t="s">
        <v>9543</v>
      </c>
      <c r="K3721" s="2">
        <v>44509</v>
      </c>
      <c r="L3721" s="1" t="s">
        <v>4207</v>
      </c>
      <c r="M3721" s="1" t="str">
        <f t="shared" si="290"/>
        <v>Social Services</v>
      </c>
      <c r="N3721" s="1" t="s">
        <v>4222</v>
      </c>
      <c r="O3721" s="1" t="s">
        <v>4286</v>
      </c>
      <c r="P3721" s="1">
        <v>7487</v>
      </c>
      <c r="Q3721" s="1">
        <v>1336356</v>
      </c>
      <c r="R3721" s="1">
        <f t="shared" si="291"/>
        <v>0</v>
      </c>
      <c r="S3721" s="4">
        <v>647369.3810228447</v>
      </c>
      <c r="T3721" s="4">
        <v>74200.414881689198</v>
      </c>
      <c r="U3721" s="1">
        <f t="shared" si="292"/>
        <v>1336356</v>
      </c>
      <c r="V3721" s="4">
        <f t="shared" si="293"/>
        <v>614786.20409546606</v>
      </c>
      <c r="W3721" s="1" t="str">
        <f t="shared" si="294"/>
        <v>Favourable</v>
      </c>
    </row>
    <row r="3722" spans="1:23" x14ac:dyDescent="0.25">
      <c r="A3722" s="1"/>
      <c r="B3722" s="1"/>
      <c r="C3722" s="1"/>
      <c r="D3722" s="1"/>
      <c r="E3722" s="1" t="s">
        <v>5102</v>
      </c>
      <c r="F3722" s="2">
        <v>45251</v>
      </c>
      <c r="G3722" s="3">
        <v>43184</v>
      </c>
      <c r="H3722" s="1"/>
      <c r="I3722" s="1"/>
      <c r="J3722" s="1" t="s">
        <v>6447</v>
      </c>
      <c r="K3722" s="2">
        <v>44732</v>
      </c>
      <c r="L3722" s="1" t="s">
        <v>4207</v>
      </c>
      <c r="M3722" s="1" t="str">
        <f t="shared" si="290"/>
        <v>Social Services</v>
      </c>
      <c r="N3722" s="1" t="s">
        <v>4205</v>
      </c>
      <c r="O3722" s="1" t="s">
        <v>4226</v>
      </c>
      <c r="P3722" s="1">
        <v>9105</v>
      </c>
      <c r="Q3722" s="1">
        <v>1180028</v>
      </c>
      <c r="R3722" s="1">
        <f t="shared" si="291"/>
        <v>13636</v>
      </c>
      <c r="S3722" s="4">
        <v>863582.91632427066</v>
      </c>
      <c r="T3722" s="4">
        <v>277397.82987667655</v>
      </c>
      <c r="U3722" s="1">
        <f t="shared" si="292"/>
        <v>1166392</v>
      </c>
      <c r="V3722" s="4">
        <f t="shared" si="293"/>
        <v>39047.253799052909</v>
      </c>
      <c r="W3722" s="1" t="str">
        <f t="shared" si="294"/>
        <v>Favourable</v>
      </c>
    </row>
    <row r="3723" spans="1:23" x14ac:dyDescent="0.25">
      <c r="A3723" s="1"/>
      <c r="B3723" s="1"/>
      <c r="C3723" s="1"/>
      <c r="D3723" s="1"/>
      <c r="E3723" s="1" t="s">
        <v>5994</v>
      </c>
      <c r="F3723" s="2">
        <v>44079</v>
      </c>
      <c r="G3723" s="3">
        <v>56461</v>
      </c>
      <c r="H3723" s="1"/>
      <c r="I3723" s="1"/>
      <c r="J3723" s="1" t="s">
        <v>9497</v>
      </c>
      <c r="K3723" s="2">
        <v>45022</v>
      </c>
      <c r="L3723" s="1" t="s">
        <v>4227</v>
      </c>
      <c r="M3723" s="1" t="str">
        <f t="shared" si="290"/>
        <v>Infrastructure</v>
      </c>
      <c r="N3723" s="1" t="s">
        <v>4205</v>
      </c>
      <c r="O3723" s="1" t="s">
        <v>4289</v>
      </c>
      <c r="P3723" s="1">
        <v>6954</v>
      </c>
      <c r="Q3723" s="1">
        <v>1241220</v>
      </c>
      <c r="R3723" s="1">
        <f t="shared" si="291"/>
        <v>27988</v>
      </c>
      <c r="S3723" s="4">
        <v>872836.78515955689</v>
      </c>
      <c r="T3723" s="4">
        <v>82255.970848877871</v>
      </c>
      <c r="U3723" s="1">
        <f t="shared" si="292"/>
        <v>1213232</v>
      </c>
      <c r="V3723" s="4">
        <f t="shared" si="293"/>
        <v>286127.24399156519</v>
      </c>
      <c r="W3723" s="1" t="str">
        <f t="shared" si="294"/>
        <v>Favourable</v>
      </c>
    </row>
    <row r="3724" spans="1:23" x14ac:dyDescent="0.25">
      <c r="A3724" s="1"/>
      <c r="B3724" s="1"/>
      <c r="C3724" s="1"/>
      <c r="D3724" s="1"/>
      <c r="E3724" s="1" t="s">
        <v>9544</v>
      </c>
      <c r="F3724" s="2">
        <v>44325</v>
      </c>
      <c r="G3724" s="3">
        <v>35805</v>
      </c>
      <c r="H3724" s="1"/>
      <c r="I3724" s="1"/>
      <c r="J3724" s="1" t="s">
        <v>8457</v>
      </c>
      <c r="K3724" s="2">
        <v>44444</v>
      </c>
      <c r="L3724" s="1" t="s">
        <v>4207</v>
      </c>
      <c r="M3724" s="1" t="str">
        <f t="shared" si="290"/>
        <v>Social Services</v>
      </c>
      <c r="N3724" s="1" t="s">
        <v>4210</v>
      </c>
      <c r="O3724" s="1" t="s">
        <v>4211</v>
      </c>
      <c r="P3724" s="1">
        <v>7124</v>
      </c>
      <c r="Q3724" s="1">
        <v>441092</v>
      </c>
      <c r="R3724" s="1">
        <f t="shared" si="291"/>
        <v>12705</v>
      </c>
      <c r="S3724" s="4">
        <v>427061.05004485714</v>
      </c>
      <c r="T3724" s="4">
        <v>27838.878138557313</v>
      </c>
      <c r="U3724" s="1">
        <f t="shared" si="292"/>
        <v>428387</v>
      </c>
      <c r="V3724" s="4">
        <f t="shared" si="293"/>
        <v>-13807.928183414449</v>
      </c>
      <c r="W3724" s="1" t="str">
        <f t="shared" si="294"/>
        <v>Adverse</v>
      </c>
    </row>
    <row r="3725" spans="1:23" x14ac:dyDescent="0.25">
      <c r="A3725" s="1"/>
      <c r="B3725" s="1"/>
      <c r="C3725" s="1"/>
      <c r="D3725" s="1"/>
      <c r="E3725" s="1" t="s">
        <v>9545</v>
      </c>
      <c r="F3725" s="2">
        <v>45398</v>
      </c>
      <c r="G3725" s="3">
        <v>58535</v>
      </c>
      <c r="H3725" s="1"/>
      <c r="I3725" s="1"/>
      <c r="J3725" s="1" t="s">
        <v>6812</v>
      </c>
      <c r="K3725" s="2">
        <v>44215</v>
      </c>
      <c r="L3725" s="1" t="s">
        <v>4238</v>
      </c>
      <c r="M3725" s="1" t="str">
        <f t="shared" si="290"/>
        <v>Education</v>
      </c>
      <c r="N3725" s="1" t="s">
        <v>4205</v>
      </c>
      <c r="O3725" s="1" t="s">
        <v>4267</v>
      </c>
      <c r="P3725" s="1">
        <v>6929</v>
      </c>
      <c r="Q3725" s="1">
        <v>284324</v>
      </c>
      <c r="R3725" s="1">
        <f t="shared" si="291"/>
        <v>40928</v>
      </c>
      <c r="S3725" s="4">
        <v>161048.31873944603</v>
      </c>
      <c r="T3725" s="4">
        <v>12110.728265887201</v>
      </c>
      <c r="U3725" s="1">
        <f t="shared" si="292"/>
        <v>243396</v>
      </c>
      <c r="V3725" s="4">
        <f t="shared" si="293"/>
        <v>111164.95299466676</v>
      </c>
      <c r="W3725" s="1" t="str">
        <f t="shared" si="294"/>
        <v>Favourable</v>
      </c>
    </row>
    <row r="3726" spans="1:23" x14ac:dyDescent="0.25">
      <c r="A3726" s="1"/>
      <c r="B3726" s="1"/>
      <c r="C3726" s="1"/>
      <c r="D3726" s="1"/>
      <c r="E3726" s="1" t="s">
        <v>9546</v>
      </c>
      <c r="F3726" s="2">
        <v>44516</v>
      </c>
      <c r="G3726" s="3">
        <v>15150</v>
      </c>
      <c r="H3726" s="1"/>
      <c r="I3726" s="1"/>
      <c r="J3726" s="1" t="s">
        <v>9402</v>
      </c>
      <c r="K3726" s="2">
        <v>45361</v>
      </c>
      <c r="L3726" s="1" t="s">
        <v>4207</v>
      </c>
      <c r="M3726" s="1" t="str">
        <f t="shared" si="290"/>
        <v>Social Services</v>
      </c>
      <c r="N3726" s="1" t="s">
        <v>4205</v>
      </c>
      <c r="O3726" s="1" t="s">
        <v>4479</v>
      </c>
      <c r="P3726" s="1">
        <v>5875</v>
      </c>
      <c r="Q3726" s="1">
        <v>2303386</v>
      </c>
      <c r="R3726" s="1">
        <f t="shared" si="291"/>
        <v>51791</v>
      </c>
      <c r="S3726" s="4">
        <v>785765.83668419241</v>
      </c>
      <c r="T3726" s="4">
        <v>193888.98047192601</v>
      </c>
      <c r="U3726" s="1">
        <f t="shared" si="292"/>
        <v>2251595</v>
      </c>
      <c r="V3726" s="4">
        <f t="shared" si="293"/>
        <v>1323731.1828438817</v>
      </c>
      <c r="W3726" s="1" t="str">
        <f t="shared" si="294"/>
        <v>Favourable</v>
      </c>
    </row>
    <row r="3727" spans="1:23" x14ac:dyDescent="0.25">
      <c r="A3727" s="1"/>
      <c r="B3727" s="1"/>
      <c r="C3727" s="1"/>
      <c r="D3727" s="1"/>
      <c r="E3727" s="1" t="s">
        <v>9485</v>
      </c>
      <c r="F3727" s="2">
        <v>44371</v>
      </c>
      <c r="G3727" s="3">
        <v>54478</v>
      </c>
      <c r="H3727" s="1"/>
      <c r="I3727" s="1"/>
      <c r="J3727" s="1" t="s">
        <v>9547</v>
      </c>
      <c r="K3727" s="2">
        <v>45063</v>
      </c>
      <c r="L3727" s="1" t="s">
        <v>4227</v>
      </c>
      <c r="M3727" s="1" t="str">
        <f t="shared" si="290"/>
        <v>Infrastructure</v>
      </c>
      <c r="N3727" s="1" t="s">
        <v>4222</v>
      </c>
      <c r="O3727" s="1" t="s">
        <v>4338</v>
      </c>
      <c r="P3727" s="1">
        <v>9419</v>
      </c>
      <c r="Q3727" s="1">
        <v>2070906</v>
      </c>
      <c r="R3727" s="1">
        <f t="shared" si="291"/>
        <v>0</v>
      </c>
      <c r="S3727" s="4">
        <v>1557905.882870619</v>
      </c>
      <c r="T3727" s="4">
        <v>306.90286191689773</v>
      </c>
      <c r="U3727" s="1">
        <f t="shared" si="292"/>
        <v>2070906</v>
      </c>
      <c r="V3727" s="4">
        <f t="shared" si="293"/>
        <v>512693.21426746412</v>
      </c>
      <c r="W3727" s="1" t="str">
        <f t="shared" si="294"/>
        <v>Favourable</v>
      </c>
    </row>
    <row r="3728" spans="1:23" x14ac:dyDescent="0.25">
      <c r="A3728" s="1"/>
      <c r="B3728" s="1"/>
      <c r="C3728" s="1"/>
      <c r="D3728" s="1"/>
      <c r="E3728" s="1" t="s">
        <v>8918</v>
      </c>
      <c r="F3728" s="2">
        <v>45393</v>
      </c>
      <c r="G3728" s="3">
        <v>48281</v>
      </c>
      <c r="H3728" s="1"/>
      <c r="I3728" s="1"/>
      <c r="J3728" s="1" t="s">
        <v>6970</v>
      </c>
      <c r="K3728" s="2">
        <v>45337</v>
      </c>
      <c r="L3728" s="1" t="s">
        <v>4227</v>
      </c>
      <c r="M3728" s="1" t="str">
        <f t="shared" si="290"/>
        <v>Infrastructure</v>
      </c>
      <c r="N3728" s="1" t="s">
        <v>4205</v>
      </c>
      <c r="O3728" s="1" t="s">
        <v>4441</v>
      </c>
      <c r="P3728" s="1">
        <v>8985</v>
      </c>
      <c r="Q3728" s="1">
        <v>1162258</v>
      </c>
      <c r="R3728" s="1">
        <f t="shared" si="291"/>
        <v>21333</v>
      </c>
      <c r="S3728" s="4">
        <v>688656.95204624033</v>
      </c>
      <c r="T3728" s="4">
        <v>219714.35057045342</v>
      </c>
      <c r="U3728" s="1">
        <f t="shared" si="292"/>
        <v>1140925</v>
      </c>
      <c r="V3728" s="4">
        <f t="shared" si="293"/>
        <v>253886.69738330622</v>
      </c>
      <c r="W3728" s="1" t="str">
        <f t="shared" si="294"/>
        <v>Favourable</v>
      </c>
    </row>
    <row r="3729" spans="1:23" x14ac:dyDescent="0.25">
      <c r="A3729" s="1"/>
      <c r="B3729" s="1"/>
      <c r="C3729" s="1"/>
      <c r="D3729" s="1"/>
      <c r="E3729" s="1" t="s">
        <v>6902</v>
      </c>
      <c r="F3729" s="2">
        <v>44945</v>
      </c>
      <c r="G3729" s="3">
        <v>17100</v>
      </c>
      <c r="H3729" s="1"/>
      <c r="I3729" s="1"/>
      <c r="J3729" s="1" t="s">
        <v>8937</v>
      </c>
      <c r="K3729" s="2">
        <v>43845</v>
      </c>
      <c r="L3729" s="1" t="s">
        <v>4227</v>
      </c>
      <c r="M3729" s="1" t="str">
        <f t="shared" si="290"/>
        <v>Infrastructure</v>
      </c>
      <c r="N3729" s="1" t="s">
        <v>4210</v>
      </c>
      <c r="O3729" s="1" t="s">
        <v>4479</v>
      </c>
      <c r="P3729" s="1">
        <v>8810</v>
      </c>
      <c r="Q3729" s="1">
        <v>860152</v>
      </c>
      <c r="R3729" s="1">
        <f t="shared" si="291"/>
        <v>36164</v>
      </c>
      <c r="S3729" s="4">
        <v>644654.87412925833</v>
      </c>
      <c r="T3729" s="4">
        <v>259763.455116472</v>
      </c>
      <c r="U3729" s="1">
        <f t="shared" si="292"/>
        <v>823988</v>
      </c>
      <c r="V3729" s="4">
        <f t="shared" si="293"/>
        <v>-44266.329245730303</v>
      </c>
      <c r="W3729" s="1" t="str">
        <f t="shared" si="294"/>
        <v>Adverse</v>
      </c>
    </row>
    <row r="3730" spans="1:23" x14ac:dyDescent="0.25">
      <c r="A3730" s="1"/>
      <c r="B3730" s="1"/>
      <c r="C3730" s="1"/>
      <c r="D3730" s="1"/>
      <c r="E3730" s="1" t="s">
        <v>9160</v>
      </c>
      <c r="F3730" s="2">
        <v>44837</v>
      </c>
      <c r="G3730" s="3">
        <v>21491</v>
      </c>
      <c r="H3730" s="1"/>
      <c r="I3730" s="1"/>
      <c r="J3730" s="1" t="s">
        <v>9259</v>
      </c>
      <c r="K3730" s="2">
        <v>44506</v>
      </c>
      <c r="L3730" s="1" t="s">
        <v>4207</v>
      </c>
      <c r="M3730" s="1" t="str">
        <f t="shared" si="290"/>
        <v>Social Services</v>
      </c>
      <c r="N3730" s="1" t="s">
        <v>4205</v>
      </c>
      <c r="O3730" s="1" t="s">
        <v>4259</v>
      </c>
      <c r="P3730" s="1">
        <v>7219</v>
      </c>
      <c r="Q3730" s="1">
        <v>2121943</v>
      </c>
      <c r="R3730" s="1">
        <f t="shared" si="291"/>
        <v>56546</v>
      </c>
      <c r="S3730" s="4">
        <v>658073.6518620156</v>
      </c>
      <c r="T3730" s="4">
        <v>264367.31668145291</v>
      </c>
      <c r="U3730" s="1">
        <f t="shared" si="292"/>
        <v>2065397</v>
      </c>
      <c r="V3730" s="4">
        <f t="shared" si="293"/>
        <v>1199502.0314565315</v>
      </c>
      <c r="W3730" s="1" t="str">
        <f t="shared" si="294"/>
        <v>Favourable</v>
      </c>
    </row>
    <row r="3731" spans="1:23" x14ac:dyDescent="0.25">
      <c r="A3731" s="1"/>
      <c r="B3731" s="1"/>
      <c r="C3731" s="1"/>
      <c r="D3731" s="1"/>
      <c r="E3731" s="1" t="s">
        <v>9548</v>
      </c>
      <c r="F3731" s="2">
        <v>43924</v>
      </c>
      <c r="G3731" s="3">
        <v>24627</v>
      </c>
      <c r="H3731" s="1"/>
      <c r="I3731" s="1"/>
      <c r="J3731" s="1" t="s">
        <v>9549</v>
      </c>
      <c r="K3731" s="2">
        <v>45335</v>
      </c>
      <c r="L3731" s="1" t="s">
        <v>4200</v>
      </c>
      <c r="M3731" s="1" t="str">
        <f t="shared" si="290"/>
        <v>Social Services</v>
      </c>
      <c r="N3731" s="1" t="s">
        <v>4205</v>
      </c>
      <c r="O3731" s="1" t="s">
        <v>4244</v>
      </c>
      <c r="P3731" s="1">
        <v>6813</v>
      </c>
      <c r="Q3731" s="1">
        <v>416746</v>
      </c>
      <c r="R3731" s="1">
        <f t="shared" si="291"/>
        <v>0</v>
      </c>
      <c r="S3731" s="4">
        <v>225428.72839447358</v>
      </c>
      <c r="T3731" s="4">
        <v>79699.036090018548</v>
      </c>
      <c r="U3731" s="1">
        <f t="shared" si="292"/>
        <v>416746</v>
      </c>
      <c r="V3731" s="4">
        <f t="shared" si="293"/>
        <v>111618.23551550787</v>
      </c>
      <c r="W3731" s="1" t="str">
        <f t="shared" si="294"/>
        <v>Favourable</v>
      </c>
    </row>
    <row r="3732" spans="1:23" x14ac:dyDescent="0.25">
      <c r="A3732" s="1"/>
      <c r="B3732" s="1"/>
      <c r="C3732" s="1"/>
      <c r="D3732" s="1"/>
      <c r="E3732" s="1" t="s">
        <v>5746</v>
      </c>
      <c r="F3732" s="2">
        <v>45212</v>
      </c>
      <c r="G3732" s="3">
        <v>12920</v>
      </c>
      <c r="H3732" s="1"/>
      <c r="I3732" s="1"/>
      <c r="J3732" s="1" t="s">
        <v>5737</v>
      </c>
      <c r="K3732" s="2">
        <v>44882</v>
      </c>
      <c r="L3732" s="1" t="s">
        <v>4200</v>
      </c>
      <c r="M3732" s="1" t="str">
        <f t="shared" si="290"/>
        <v>Social Services</v>
      </c>
      <c r="N3732" s="1" t="s">
        <v>4210</v>
      </c>
      <c r="O3732" s="1" t="s">
        <v>4304</v>
      </c>
      <c r="P3732" s="1">
        <v>6738</v>
      </c>
      <c r="Q3732" s="1">
        <v>2307723</v>
      </c>
      <c r="R3732" s="1">
        <f t="shared" si="291"/>
        <v>94844</v>
      </c>
      <c r="S3732" s="4">
        <v>1713645.8241834233</v>
      </c>
      <c r="T3732" s="4">
        <v>355164.4904821043</v>
      </c>
      <c r="U3732" s="1">
        <f t="shared" si="292"/>
        <v>2212879</v>
      </c>
      <c r="V3732" s="4">
        <f t="shared" si="293"/>
        <v>238912.68533447245</v>
      </c>
      <c r="W3732" s="1" t="str">
        <f t="shared" si="294"/>
        <v>Favourable</v>
      </c>
    </row>
    <row r="3733" spans="1:23" x14ac:dyDescent="0.25">
      <c r="A3733" s="1"/>
      <c r="B3733" s="1"/>
      <c r="C3733" s="1"/>
      <c r="D3733" s="1"/>
      <c r="E3733" s="1" t="s">
        <v>5276</v>
      </c>
      <c r="F3733" s="2">
        <v>45078</v>
      </c>
      <c r="G3733" s="3">
        <v>13453</v>
      </c>
      <c r="H3733" s="1"/>
      <c r="I3733" s="1"/>
      <c r="J3733" s="1" t="s">
        <v>9550</v>
      </c>
      <c r="K3733" s="2">
        <v>45240</v>
      </c>
      <c r="L3733" s="1" t="s">
        <v>4238</v>
      </c>
      <c r="M3733" s="1" t="str">
        <f t="shared" si="290"/>
        <v>Education</v>
      </c>
      <c r="N3733" s="1" t="s">
        <v>4210</v>
      </c>
      <c r="O3733" s="1" t="s">
        <v>4264</v>
      </c>
      <c r="P3733" s="1">
        <v>7170</v>
      </c>
      <c r="Q3733" s="1">
        <v>1884557</v>
      </c>
      <c r="R3733" s="1">
        <f t="shared" si="291"/>
        <v>0</v>
      </c>
      <c r="S3733" s="4">
        <v>628348.28803527553</v>
      </c>
      <c r="T3733" s="4">
        <v>483792.52003136073</v>
      </c>
      <c r="U3733" s="1">
        <f t="shared" si="292"/>
        <v>1884557</v>
      </c>
      <c r="V3733" s="4">
        <f t="shared" si="293"/>
        <v>772416.19193336368</v>
      </c>
      <c r="W3733" s="1" t="str">
        <f t="shared" si="294"/>
        <v>Favourable</v>
      </c>
    </row>
    <row r="3734" spans="1:23" x14ac:dyDescent="0.25">
      <c r="A3734" s="1"/>
      <c r="B3734" s="1"/>
      <c r="C3734" s="1"/>
      <c r="D3734" s="1"/>
      <c r="E3734" s="1" t="s">
        <v>8286</v>
      </c>
      <c r="F3734" s="2">
        <v>45316</v>
      </c>
      <c r="G3734" s="3">
        <v>18959</v>
      </c>
      <c r="H3734" s="1"/>
      <c r="I3734" s="1"/>
      <c r="J3734" s="1" t="s">
        <v>9340</v>
      </c>
      <c r="K3734" s="2">
        <v>44397</v>
      </c>
      <c r="L3734" s="1" t="s">
        <v>4207</v>
      </c>
      <c r="M3734" s="1" t="str">
        <f t="shared" si="290"/>
        <v>Social Services</v>
      </c>
      <c r="N3734" s="1" t="s">
        <v>4222</v>
      </c>
      <c r="O3734" s="1" t="s">
        <v>4379</v>
      </c>
      <c r="P3734" s="1">
        <v>8013</v>
      </c>
      <c r="Q3734" s="1">
        <v>881441</v>
      </c>
      <c r="R3734" s="1">
        <f t="shared" si="291"/>
        <v>39813</v>
      </c>
      <c r="S3734" s="4">
        <v>246363.97585427552</v>
      </c>
      <c r="T3734" s="4">
        <v>84895.312098369628</v>
      </c>
      <c r="U3734" s="1">
        <f t="shared" si="292"/>
        <v>841628</v>
      </c>
      <c r="V3734" s="4">
        <f t="shared" si="293"/>
        <v>550181.71204735478</v>
      </c>
      <c r="W3734" s="1" t="str">
        <f t="shared" si="294"/>
        <v>Favourable</v>
      </c>
    </row>
    <row r="3735" spans="1:23" x14ac:dyDescent="0.25">
      <c r="A3735" s="1"/>
      <c r="B3735" s="1"/>
      <c r="C3735" s="1"/>
      <c r="D3735" s="1"/>
      <c r="E3735" s="1" t="s">
        <v>8571</v>
      </c>
      <c r="F3735" s="2">
        <v>44792</v>
      </c>
      <c r="G3735" s="3">
        <v>35627</v>
      </c>
      <c r="H3735" s="1"/>
      <c r="I3735" s="1"/>
      <c r="J3735" s="1" t="s">
        <v>8052</v>
      </c>
      <c r="K3735" s="2">
        <v>44639</v>
      </c>
      <c r="L3735" s="1" t="s">
        <v>4200</v>
      </c>
      <c r="M3735" s="1" t="str">
        <f t="shared" si="290"/>
        <v>Social Services</v>
      </c>
      <c r="N3735" s="1" t="s">
        <v>4210</v>
      </c>
      <c r="O3735" s="1" t="s">
        <v>4270</v>
      </c>
      <c r="P3735" s="1">
        <v>8309</v>
      </c>
      <c r="Q3735" s="1">
        <v>998195</v>
      </c>
      <c r="R3735" s="1">
        <f t="shared" si="291"/>
        <v>25804</v>
      </c>
      <c r="S3735" s="4">
        <v>860965.71917254035</v>
      </c>
      <c r="T3735" s="4">
        <v>31822.527468558401</v>
      </c>
      <c r="U3735" s="1">
        <f t="shared" si="292"/>
        <v>972391</v>
      </c>
      <c r="V3735" s="4">
        <f t="shared" si="293"/>
        <v>105406.75335890125</v>
      </c>
      <c r="W3735" s="1" t="str">
        <f t="shared" si="294"/>
        <v>Favourable</v>
      </c>
    </row>
    <row r="3736" spans="1:23" x14ac:dyDescent="0.25">
      <c r="A3736" s="1"/>
      <c r="B3736" s="1"/>
      <c r="C3736" s="1"/>
      <c r="D3736" s="1"/>
      <c r="E3736" s="1" t="s">
        <v>9551</v>
      </c>
      <c r="F3736" s="2">
        <v>44032</v>
      </c>
      <c r="G3736" s="3">
        <v>41233</v>
      </c>
      <c r="H3736" s="1"/>
      <c r="I3736" s="1"/>
      <c r="J3736" s="1" t="s">
        <v>9552</v>
      </c>
      <c r="K3736" s="2">
        <v>44577</v>
      </c>
      <c r="L3736" s="1" t="s">
        <v>4227</v>
      </c>
      <c r="M3736" s="1" t="str">
        <f t="shared" si="290"/>
        <v>Infrastructure</v>
      </c>
      <c r="N3736" s="1" t="s">
        <v>4205</v>
      </c>
      <c r="O3736" s="1" t="s">
        <v>4311</v>
      </c>
      <c r="P3736" s="1">
        <v>6037</v>
      </c>
      <c r="Q3736" s="1">
        <v>1649758</v>
      </c>
      <c r="R3736" s="1">
        <f t="shared" si="291"/>
        <v>0</v>
      </c>
      <c r="S3736" s="4">
        <v>860937.13693605049</v>
      </c>
      <c r="T3736" s="4">
        <v>219103.18322331356</v>
      </c>
      <c r="U3736" s="1">
        <f t="shared" si="292"/>
        <v>1649758</v>
      </c>
      <c r="V3736" s="4">
        <f t="shared" si="293"/>
        <v>569717.67984063597</v>
      </c>
      <c r="W3736" s="1" t="str">
        <f t="shared" si="294"/>
        <v>Favourable</v>
      </c>
    </row>
    <row r="3737" spans="1:23" x14ac:dyDescent="0.25">
      <c r="A3737" s="1"/>
      <c r="B3737" s="1"/>
      <c r="C3737" s="1"/>
      <c r="D3737" s="1"/>
      <c r="E3737" s="1" t="s">
        <v>9553</v>
      </c>
      <c r="F3737" s="2">
        <v>44523</v>
      </c>
      <c r="G3737" s="3">
        <v>46413</v>
      </c>
      <c r="H3737" s="1"/>
      <c r="I3737" s="1"/>
      <c r="J3737" s="1" t="s">
        <v>7509</v>
      </c>
      <c r="K3737" s="2">
        <v>44667</v>
      </c>
      <c r="L3737" s="1" t="s">
        <v>4207</v>
      </c>
      <c r="M3737" s="1" t="str">
        <f t="shared" si="290"/>
        <v>Social Services</v>
      </c>
      <c r="N3737" s="1" t="s">
        <v>4205</v>
      </c>
      <c r="O3737" s="1" t="s">
        <v>4211</v>
      </c>
      <c r="P3737" s="1">
        <v>7310</v>
      </c>
      <c r="Q3737" s="1">
        <v>627156</v>
      </c>
      <c r="R3737" s="1">
        <f t="shared" si="291"/>
        <v>37338</v>
      </c>
      <c r="S3737" s="4">
        <v>230784.14616555185</v>
      </c>
      <c r="T3737" s="4">
        <v>206668.80815168799</v>
      </c>
      <c r="U3737" s="1">
        <f t="shared" si="292"/>
        <v>589818</v>
      </c>
      <c r="V3737" s="4">
        <f t="shared" si="293"/>
        <v>189703.04568276019</v>
      </c>
      <c r="W3737" s="1" t="str">
        <f t="shared" si="294"/>
        <v>Favourable</v>
      </c>
    </row>
    <row r="3738" spans="1:23" x14ac:dyDescent="0.25">
      <c r="A3738" s="1"/>
      <c r="B3738" s="1"/>
      <c r="C3738" s="1"/>
      <c r="D3738" s="1"/>
      <c r="E3738" s="1" t="s">
        <v>9554</v>
      </c>
      <c r="F3738" s="2">
        <v>43952</v>
      </c>
      <c r="G3738" s="3">
        <v>23768</v>
      </c>
      <c r="H3738" s="1"/>
      <c r="I3738" s="1"/>
      <c r="J3738" s="1" t="s">
        <v>7805</v>
      </c>
      <c r="K3738" s="2">
        <v>44018</v>
      </c>
      <c r="L3738" s="1" t="s">
        <v>4238</v>
      </c>
      <c r="M3738" s="1" t="str">
        <f t="shared" si="290"/>
        <v>Education</v>
      </c>
      <c r="N3738" s="1" t="s">
        <v>4222</v>
      </c>
      <c r="O3738" s="1" t="s">
        <v>4241</v>
      </c>
      <c r="P3738" s="1">
        <v>8672</v>
      </c>
      <c r="Q3738" s="1">
        <v>1821704</v>
      </c>
      <c r="R3738" s="1">
        <f t="shared" si="291"/>
        <v>36997</v>
      </c>
      <c r="S3738" s="4">
        <v>1367787.2723470309</v>
      </c>
      <c r="T3738" s="4">
        <v>173074.05909919302</v>
      </c>
      <c r="U3738" s="1">
        <f t="shared" si="292"/>
        <v>1784707</v>
      </c>
      <c r="V3738" s="4">
        <f t="shared" si="293"/>
        <v>280842.66855377611</v>
      </c>
      <c r="W3738" s="1" t="str">
        <f t="shared" si="294"/>
        <v>Favourable</v>
      </c>
    </row>
    <row r="3739" spans="1:23" x14ac:dyDescent="0.25">
      <c r="A3739" s="1"/>
      <c r="B3739" s="1"/>
      <c r="C3739" s="1"/>
      <c r="D3739" s="1"/>
      <c r="E3739" s="1" t="s">
        <v>9555</v>
      </c>
      <c r="F3739" s="2">
        <v>44682</v>
      </c>
      <c r="G3739" s="3">
        <v>44943</v>
      </c>
      <c r="H3739" s="1"/>
      <c r="I3739" s="1"/>
      <c r="J3739" s="1" t="s">
        <v>9556</v>
      </c>
      <c r="K3739" s="2">
        <v>44495</v>
      </c>
      <c r="L3739" s="1" t="s">
        <v>4200</v>
      </c>
      <c r="M3739" s="1" t="str">
        <f t="shared" si="290"/>
        <v>Social Services</v>
      </c>
      <c r="N3739" s="1" t="s">
        <v>4222</v>
      </c>
      <c r="O3739" s="1" t="s">
        <v>4388</v>
      </c>
      <c r="P3739" s="1">
        <v>8555</v>
      </c>
      <c r="Q3739" s="1">
        <v>321486</v>
      </c>
      <c r="R3739" s="1">
        <f t="shared" si="291"/>
        <v>0</v>
      </c>
      <c r="S3739" s="4">
        <v>320864.61079959635</v>
      </c>
      <c r="T3739" s="4">
        <v>79605.07829235871</v>
      </c>
      <c r="U3739" s="1">
        <f t="shared" si="292"/>
        <v>321486</v>
      </c>
      <c r="V3739" s="4">
        <f t="shared" si="293"/>
        <v>-78983.689091955079</v>
      </c>
      <c r="W3739" s="1" t="str">
        <f t="shared" si="294"/>
        <v>Adverse</v>
      </c>
    </row>
    <row r="3740" spans="1:23" x14ac:dyDescent="0.25">
      <c r="A3740" s="1"/>
      <c r="B3740" s="1"/>
      <c r="C3740" s="1"/>
      <c r="D3740" s="1"/>
      <c r="E3740" s="1" t="s">
        <v>9557</v>
      </c>
      <c r="F3740" s="2">
        <v>45066</v>
      </c>
      <c r="G3740" s="3">
        <v>33580</v>
      </c>
      <c r="H3740" s="1"/>
      <c r="I3740" s="1"/>
      <c r="J3740" s="1" t="s">
        <v>9558</v>
      </c>
      <c r="K3740" s="2">
        <v>43866</v>
      </c>
      <c r="L3740" s="1" t="s">
        <v>4207</v>
      </c>
      <c r="M3740" s="1" t="str">
        <f t="shared" si="290"/>
        <v>Social Services</v>
      </c>
      <c r="N3740" s="1" t="s">
        <v>4210</v>
      </c>
      <c r="O3740" s="1" t="s">
        <v>4421</v>
      </c>
      <c r="P3740" s="1">
        <v>8905</v>
      </c>
      <c r="Q3740" s="1">
        <v>1031933</v>
      </c>
      <c r="R3740" s="1">
        <f t="shared" si="291"/>
        <v>37096</v>
      </c>
      <c r="S3740" s="4">
        <v>470337.29608274822</v>
      </c>
      <c r="T3740" s="4">
        <v>241968.46530942115</v>
      </c>
      <c r="U3740" s="1">
        <f t="shared" si="292"/>
        <v>994837</v>
      </c>
      <c r="V3740" s="4">
        <f t="shared" si="293"/>
        <v>319627.2386078306</v>
      </c>
      <c r="W3740" s="1" t="str">
        <f t="shared" si="294"/>
        <v>Favourable</v>
      </c>
    </row>
    <row r="3741" spans="1:23" x14ac:dyDescent="0.25">
      <c r="A3741" s="1"/>
      <c r="B3741" s="1"/>
      <c r="C3741" s="1"/>
      <c r="D3741" s="1"/>
      <c r="E3741" s="1" t="s">
        <v>8962</v>
      </c>
      <c r="F3741" s="2">
        <v>45098</v>
      </c>
      <c r="G3741" s="3">
        <v>17295</v>
      </c>
      <c r="H3741" s="1"/>
      <c r="I3741" s="1"/>
      <c r="J3741" s="1" t="s">
        <v>9559</v>
      </c>
      <c r="K3741" s="2">
        <v>45332</v>
      </c>
      <c r="L3741" s="1" t="s">
        <v>4227</v>
      </c>
      <c r="M3741" s="1" t="str">
        <f t="shared" si="290"/>
        <v>Infrastructure</v>
      </c>
      <c r="N3741" s="1" t="s">
        <v>4205</v>
      </c>
      <c r="O3741" s="1" t="s">
        <v>4211</v>
      </c>
      <c r="P3741" s="1">
        <v>7292</v>
      </c>
      <c r="Q3741" s="1">
        <v>2160762</v>
      </c>
      <c r="R3741" s="1">
        <f t="shared" si="291"/>
        <v>0</v>
      </c>
      <c r="S3741" s="4">
        <v>86419.59004082215</v>
      </c>
      <c r="T3741" s="4">
        <v>351484.86778333894</v>
      </c>
      <c r="U3741" s="1">
        <f t="shared" si="292"/>
        <v>2160762</v>
      </c>
      <c r="V3741" s="4">
        <f t="shared" si="293"/>
        <v>1722857.542175839</v>
      </c>
      <c r="W3741" s="1" t="str">
        <f t="shared" si="294"/>
        <v>Favourable</v>
      </c>
    </row>
    <row r="3742" spans="1:23" x14ac:dyDescent="0.25">
      <c r="A3742" s="1"/>
      <c r="B3742" s="1"/>
      <c r="C3742" s="1"/>
      <c r="D3742" s="1"/>
      <c r="E3742" s="1" t="s">
        <v>9560</v>
      </c>
      <c r="F3742" s="2">
        <v>44258</v>
      </c>
      <c r="G3742" s="3">
        <v>54833</v>
      </c>
      <c r="H3742" s="1"/>
      <c r="I3742" s="1"/>
      <c r="J3742" s="1" t="s">
        <v>8330</v>
      </c>
      <c r="K3742" s="2">
        <v>44778</v>
      </c>
      <c r="L3742" s="1" t="s">
        <v>4238</v>
      </c>
      <c r="M3742" s="1" t="str">
        <f t="shared" si="290"/>
        <v>Education</v>
      </c>
      <c r="N3742" s="1" t="s">
        <v>4205</v>
      </c>
      <c r="O3742" s="1" t="s">
        <v>4267</v>
      </c>
      <c r="P3742" s="1">
        <v>7478</v>
      </c>
      <c r="Q3742" s="1">
        <v>2052141</v>
      </c>
      <c r="R3742" s="1">
        <f t="shared" si="291"/>
        <v>42873</v>
      </c>
      <c r="S3742" s="4">
        <v>461211.86779115582</v>
      </c>
      <c r="T3742" s="4">
        <v>518262.76036434388</v>
      </c>
      <c r="U3742" s="1">
        <f t="shared" si="292"/>
        <v>2009268</v>
      </c>
      <c r="V3742" s="4">
        <f t="shared" si="293"/>
        <v>1072666.3718445003</v>
      </c>
      <c r="W3742" s="1" t="str">
        <f t="shared" si="294"/>
        <v>Favourable</v>
      </c>
    </row>
    <row r="3743" spans="1:23" x14ac:dyDescent="0.25">
      <c r="A3743" s="1"/>
      <c r="B3743" s="1"/>
      <c r="C3743" s="1"/>
      <c r="D3743" s="1"/>
      <c r="E3743" s="1" t="s">
        <v>6602</v>
      </c>
      <c r="F3743" s="2">
        <v>45208</v>
      </c>
      <c r="G3743" s="3">
        <v>27862</v>
      </c>
      <c r="H3743" s="1"/>
      <c r="I3743" s="1"/>
      <c r="J3743" s="1" t="s">
        <v>9561</v>
      </c>
      <c r="K3743" s="2">
        <v>44233</v>
      </c>
      <c r="L3743" s="1" t="s">
        <v>4207</v>
      </c>
      <c r="M3743" s="1" t="str">
        <f t="shared" si="290"/>
        <v>Social Services</v>
      </c>
      <c r="N3743" s="1" t="s">
        <v>4222</v>
      </c>
      <c r="O3743" s="1" t="s">
        <v>4276</v>
      </c>
      <c r="P3743" s="1">
        <v>5880</v>
      </c>
      <c r="Q3743" s="1">
        <v>1859293</v>
      </c>
      <c r="R3743" s="1">
        <f t="shared" si="291"/>
        <v>0</v>
      </c>
      <c r="S3743" s="4">
        <v>1258340.3783433645</v>
      </c>
      <c r="T3743" s="4">
        <v>344949.00415174436</v>
      </c>
      <c r="U3743" s="1">
        <f t="shared" si="292"/>
        <v>1859293</v>
      </c>
      <c r="V3743" s="4">
        <f t="shared" si="293"/>
        <v>256003.61750489124</v>
      </c>
      <c r="W3743" s="1" t="str">
        <f t="shared" si="294"/>
        <v>Favourable</v>
      </c>
    </row>
    <row r="3744" spans="1:23" x14ac:dyDescent="0.25">
      <c r="A3744" s="1"/>
      <c r="B3744" s="1"/>
      <c r="C3744" s="1"/>
      <c r="D3744" s="1"/>
      <c r="E3744" s="1" t="s">
        <v>9562</v>
      </c>
      <c r="F3744" s="2">
        <v>45204</v>
      </c>
      <c r="G3744" s="3">
        <v>49260</v>
      </c>
      <c r="H3744" s="1"/>
      <c r="I3744" s="1"/>
      <c r="J3744" s="1" t="s">
        <v>9563</v>
      </c>
      <c r="K3744" s="2">
        <v>44638</v>
      </c>
      <c r="L3744" s="1" t="s">
        <v>4207</v>
      </c>
      <c r="M3744" s="1" t="str">
        <f t="shared" si="290"/>
        <v>Social Services</v>
      </c>
      <c r="N3744" s="1" t="s">
        <v>4205</v>
      </c>
      <c r="O3744" s="1" t="s">
        <v>4292</v>
      </c>
      <c r="P3744" s="1">
        <v>8623</v>
      </c>
      <c r="Q3744" s="1">
        <v>1440346</v>
      </c>
      <c r="R3744" s="1">
        <f t="shared" si="291"/>
        <v>37403</v>
      </c>
      <c r="S3744" s="4">
        <v>774913.97588826448</v>
      </c>
      <c r="T3744" s="4">
        <v>42169.047109465464</v>
      </c>
      <c r="U3744" s="1">
        <f t="shared" si="292"/>
        <v>1402943</v>
      </c>
      <c r="V3744" s="4">
        <f t="shared" si="293"/>
        <v>623262.97700227005</v>
      </c>
      <c r="W3744" s="1" t="str">
        <f t="shared" si="294"/>
        <v>Favourable</v>
      </c>
    </row>
    <row r="3745" spans="1:23" x14ac:dyDescent="0.25">
      <c r="A3745" s="1"/>
      <c r="B3745" s="1"/>
      <c r="C3745" s="1"/>
      <c r="D3745" s="1"/>
      <c r="E3745" s="1" t="s">
        <v>5533</v>
      </c>
      <c r="F3745" s="2">
        <v>44677</v>
      </c>
      <c r="G3745" s="3">
        <v>39315</v>
      </c>
      <c r="H3745" s="1"/>
      <c r="I3745" s="1"/>
      <c r="J3745" s="1" t="s">
        <v>9343</v>
      </c>
      <c r="K3745" s="2">
        <v>44940</v>
      </c>
      <c r="L3745" s="1" t="s">
        <v>4207</v>
      </c>
      <c r="M3745" s="1" t="str">
        <f t="shared" si="290"/>
        <v>Social Services</v>
      </c>
      <c r="N3745" s="1" t="s">
        <v>4205</v>
      </c>
      <c r="O3745" s="1" t="s">
        <v>4264</v>
      </c>
      <c r="P3745" s="1">
        <v>8423</v>
      </c>
      <c r="Q3745" s="1">
        <v>1713951</v>
      </c>
      <c r="R3745" s="1">
        <f t="shared" si="291"/>
        <v>32085</v>
      </c>
      <c r="S3745" s="4">
        <v>798002.36684812279</v>
      </c>
      <c r="T3745" s="4">
        <v>535357.89727338904</v>
      </c>
      <c r="U3745" s="1">
        <f t="shared" si="292"/>
        <v>1681866</v>
      </c>
      <c r="V3745" s="4">
        <f t="shared" si="293"/>
        <v>380590.73587848805</v>
      </c>
      <c r="W3745" s="1" t="str">
        <f t="shared" si="294"/>
        <v>Favourable</v>
      </c>
    </row>
    <row r="3746" spans="1:23" x14ac:dyDescent="0.25">
      <c r="A3746" s="1"/>
      <c r="B3746" s="1"/>
      <c r="C3746" s="1"/>
      <c r="D3746" s="1"/>
      <c r="E3746" s="1" t="s">
        <v>9564</v>
      </c>
      <c r="F3746" s="2">
        <v>44626</v>
      </c>
      <c r="G3746" s="3">
        <v>49632</v>
      </c>
      <c r="H3746" s="1"/>
      <c r="I3746" s="1"/>
      <c r="J3746" s="1" t="s">
        <v>9565</v>
      </c>
      <c r="K3746" s="2">
        <v>44524</v>
      </c>
      <c r="L3746" s="1" t="s">
        <v>4238</v>
      </c>
      <c r="M3746" s="1" t="str">
        <f t="shared" si="290"/>
        <v>Education</v>
      </c>
      <c r="N3746" s="1" t="s">
        <v>4205</v>
      </c>
      <c r="O3746" s="1" t="s">
        <v>4259</v>
      </c>
      <c r="P3746" s="1">
        <v>6787</v>
      </c>
      <c r="Q3746" s="1">
        <v>2372617</v>
      </c>
      <c r="R3746" s="1">
        <f t="shared" si="291"/>
        <v>0</v>
      </c>
      <c r="S3746" s="4">
        <v>1659421.3628934093</v>
      </c>
      <c r="T3746" s="4">
        <v>653642.9432898931</v>
      </c>
      <c r="U3746" s="1">
        <f t="shared" si="292"/>
        <v>2372617</v>
      </c>
      <c r="V3746" s="4">
        <f t="shared" si="293"/>
        <v>59552.693816697691</v>
      </c>
      <c r="W3746" s="1" t="str">
        <f t="shared" si="294"/>
        <v>Favourable</v>
      </c>
    </row>
    <row r="3747" spans="1:23" x14ac:dyDescent="0.25">
      <c r="A3747" s="1"/>
      <c r="B3747" s="1"/>
      <c r="C3747" s="1"/>
      <c r="D3747" s="1"/>
      <c r="E3747" s="1" t="s">
        <v>7363</v>
      </c>
      <c r="F3747" s="2">
        <v>44999</v>
      </c>
      <c r="G3747" s="3">
        <v>58690</v>
      </c>
      <c r="H3747" s="1"/>
      <c r="I3747" s="1"/>
      <c r="J3747" s="1" t="s">
        <v>7685</v>
      </c>
      <c r="K3747" s="2">
        <v>44807</v>
      </c>
      <c r="L3747" s="1" t="s">
        <v>4227</v>
      </c>
      <c r="M3747" s="1" t="str">
        <f t="shared" si="290"/>
        <v>Infrastructure</v>
      </c>
      <c r="N3747" s="1" t="s">
        <v>4205</v>
      </c>
      <c r="O3747" s="1" t="s">
        <v>4388</v>
      </c>
      <c r="P3747" s="1">
        <v>6580</v>
      </c>
      <c r="Q3747" s="1">
        <v>2285267</v>
      </c>
      <c r="R3747" s="1">
        <f t="shared" si="291"/>
        <v>31787</v>
      </c>
      <c r="S3747" s="4">
        <v>762219.84283606778</v>
      </c>
      <c r="T3747" s="4">
        <v>663793.79372172256</v>
      </c>
      <c r="U3747" s="1">
        <f t="shared" si="292"/>
        <v>2253480</v>
      </c>
      <c r="V3747" s="4">
        <f t="shared" si="293"/>
        <v>859253.36344220955</v>
      </c>
      <c r="W3747" s="1" t="str">
        <f t="shared" si="294"/>
        <v>Favourable</v>
      </c>
    </row>
    <row r="3748" spans="1:23" x14ac:dyDescent="0.25">
      <c r="A3748" s="1"/>
      <c r="B3748" s="1"/>
      <c r="C3748" s="1"/>
      <c r="D3748" s="1"/>
      <c r="E3748" s="1" t="s">
        <v>9566</v>
      </c>
      <c r="F3748" s="2">
        <v>45163</v>
      </c>
      <c r="G3748" s="3">
        <v>29022</v>
      </c>
      <c r="H3748" s="1"/>
      <c r="I3748" s="1"/>
      <c r="J3748" s="1" t="s">
        <v>9429</v>
      </c>
      <c r="K3748" s="2">
        <v>44972</v>
      </c>
      <c r="L3748" s="1" t="s">
        <v>4238</v>
      </c>
      <c r="M3748" s="1" t="str">
        <f t="shared" si="290"/>
        <v>Education</v>
      </c>
      <c r="N3748" s="1" t="s">
        <v>4205</v>
      </c>
      <c r="O3748" s="1" t="s">
        <v>4273</v>
      </c>
      <c r="P3748" s="1">
        <v>6849</v>
      </c>
      <c r="Q3748" s="1">
        <v>1672521</v>
      </c>
      <c r="R3748" s="1">
        <f t="shared" si="291"/>
        <v>44543</v>
      </c>
      <c r="S3748" s="4">
        <v>785831.58557902346</v>
      </c>
      <c r="T3748" s="4">
        <v>454088.98225617176</v>
      </c>
      <c r="U3748" s="1">
        <f t="shared" si="292"/>
        <v>1627978</v>
      </c>
      <c r="V3748" s="4">
        <f t="shared" si="293"/>
        <v>432600.43216480478</v>
      </c>
      <c r="W3748" s="1" t="str">
        <f t="shared" si="294"/>
        <v>Favourable</v>
      </c>
    </row>
    <row r="3749" spans="1:23" x14ac:dyDescent="0.25">
      <c r="A3749" s="1"/>
      <c r="B3749" s="1"/>
      <c r="C3749" s="1"/>
      <c r="D3749" s="1"/>
      <c r="E3749" s="1" t="s">
        <v>9567</v>
      </c>
      <c r="F3749" s="2">
        <v>45189</v>
      </c>
      <c r="G3749" s="3">
        <v>45738</v>
      </c>
      <c r="H3749" s="1"/>
      <c r="I3749" s="1"/>
      <c r="J3749" s="1" t="s">
        <v>8413</v>
      </c>
      <c r="K3749" s="2">
        <v>44474</v>
      </c>
      <c r="L3749" s="1" t="s">
        <v>4207</v>
      </c>
      <c r="M3749" s="1" t="str">
        <f t="shared" si="290"/>
        <v>Social Services</v>
      </c>
      <c r="N3749" s="1" t="s">
        <v>4222</v>
      </c>
      <c r="O3749" s="1" t="s">
        <v>4289</v>
      </c>
      <c r="P3749" s="1">
        <v>5640</v>
      </c>
      <c r="Q3749" s="1">
        <v>1598006</v>
      </c>
      <c r="R3749" s="1">
        <f t="shared" si="291"/>
        <v>20083</v>
      </c>
      <c r="S3749" s="4">
        <v>500346.6951277036</v>
      </c>
      <c r="T3749" s="4">
        <v>340441.34788587329</v>
      </c>
      <c r="U3749" s="1">
        <f t="shared" si="292"/>
        <v>1577923</v>
      </c>
      <c r="V3749" s="4">
        <f t="shared" si="293"/>
        <v>757217.95698642312</v>
      </c>
      <c r="W3749" s="1" t="str">
        <f t="shared" si="294"/>
        <v>Favourable</v>
      </c>
    </row>
    <row r="3750" spans="1:23" x14ac:dyDescent="0.25">
      <c r="A3750" s="1"/>
      <c r="B3750" s="1"/>
      <c r="C3750" s="1"/>
      <c r="D3750" s="1"/>
      <c r="E3750" s="1" t="s">
        <v>7894</v>
      </c>
      <c r="F3750" s="2">
        <v>44842</v>
      </c>
      <c r="G3750" s="3">
        <v>32814</v>
      </c>
      <c r="H3750" s="1"/>
      <c r="I3750" s="1"/>
      <c r="J3750" s="1" t="s">
        <v>6154</v>
      </c>
      <c r="K3750" s="2">
        <v>45321</v>
      </c>
      <c r="L3750" s="1" t="s">
        <v>4200</v>
      </c>
      <c r="M3750" s="1" t="str">
        <f t="shared" si="290"/>
        <v>Social Services</v>
      </c>
      <c r="N3750" s="1" t="s">
        <v>4205</v>
      </c>
      <c r="O3750" s="1" t="s">
        <v>4292</v>
      </c>
      <c r="P3750" s="1">
        <v>6091</v>
      </c>
      <c r="Q3750" s="1">
        <v>928374</v>
      </c>
      <c r="R3750" s="1">
        <f t="shared" si="291"/>
        <v>40475</v>
      </c>
      <c r="S3750" s="4">
        <v>850146.71466642688</v>
      </c>
      <c r="T3750" s="4">
        <v>187608.23756784655</v>
      </c>
      <c r="U3750" s="1">
        <f t="shared" si="292"/>
        <v>887899</v>
      </c>
      <c r="V3750" s="4">
        <f t="shared" si="293"/>
        <v>-109380.95223427343</v>
      </c>
      <c r="W3750" s="1" t="str">
        <f t="shared" si="294"/>
        <v>Adverse</v>
      </c>
    </row>
    <row r="3751" spans="1:23" x14ac:dyDescent="0.25">
      <c r="A3751" s="1"/>
      <c r="B3751" s="1"/>
      <c r="C3751" s="1"/>
      <c r="D3751" s="1"/>
      <c r="E3751" s="1" t="s">
        <v>6962</v>
      </c>
      <c r="F3751" s="2">
        <v>43968</v>
      </c>
      <c r="G3751" s="3">
        <v>14773</v>
      </c>
      <c r="H3751" s="1"/>
      <c r="I3751" s="1"/>
      <c r="J3751" s="1" t="s">
        <v>7387</v>
      </c>
      <c r="K3751" s="2">
        <v>44620</v>
      </c>
      <c r="L3751" s="1" t="s">
        <v>4238</v>
      </c>
      <c r="M3751" s="1" t="str">
        <f t="shared" si="290"/>
        <v>Education</v>
      </c>
      <c r="N3751" s="1" t="s">
        <v>4222</v>
      </c>
      <c r="O3751" s="1" t="s">
        <v>4438</v>
      </c>
      <c r="P3751" s="1">
        <v>8384</v>
      </c>
      <c r="Q3751" s="1">
        <v>1491166</v>
      </c>
      <c r="R3751" s="1">
        <f t="shared" si="291"/>
        <v>40617</v>
      </c>
      <c r="S3751" s="4">
        <v>1193137.1118133634</v>
      </c>
      <c r="T3751" s="4">
        <v>286883.44563017105</v>
      </c>
      <c r="U3751" s="1">
        <f t="shared" si="292"/>
        <v>1450549</v>
      </c>
      <c r="V3751" s="4">
        <f t="shared" si="293"/>
        <v>11145.44255646551</v>
      </c>
      <c r="W3751" s="1" t="str">
        <f t="shared" si="294"/>
        <v>Favourable</v>
      </c>
    </row>
    <row r="3752" spans="1:23" x14ac:dyDescent="0.25">
      <c r="A3752" s="1"/>
      <c r="B3752" s="1"/>
      <c r="C3752" s="1"/>
      <c r="D3752" s="1"/>
      <c r="E3752" s="1" t="s">
        <v>6688</v>
      </c>
      <c r="F3752" s="2">
        <v>44961</v>
      </c>
      <c r="G3752" s="3">
        <v>22685</v>
      </c>
      <c r="H3752" s="1"/>
      <c r="I3752" s="1"/>
      <c r="J3752" s="1" t="s">
        <v>6850</v>
      </c>
      <c r="K3752" s="2">
        <v>44907</v>
      </c>
      <c r="L3752" s="1" t="s">
        <v>4207</v>
      </c>
      <c r="M3752" s="1" t="str">
        <f t="shared" si="290"/>
        <v>Social Services</v>
      </c>
      <c r="N3752" s="1" t="s">
        <v>4205</v>
      </c>
      <c r="O3752" s="1" t="s">
        <v>4206</v>
      </c>
      <c r="P3752" s="1">
        <v>8518</v>
      </c>
      <c r="Q3752" s="1">
        <v>1984483</v>
      </c>
      <c r="R3752" s="1">
        <f t="shared" si="291"/>
        <v>40313</v>
      </c>
      <c r="S3752" s="4">
        <v>783688.15000324766</v>
      </c>
      <c r="T3752" s="4">
        <v>434014.93383610557</v>
      </c>
      <c r="U3752" s="1">
        <f t="shared" si="292"/>
        <v>1944170</v>
      </c>
      <c r="V3752" s="4">
        <f t="shared" si="293"/>
        <v>766779.91616064683</v>
      </c>
      <c r="W3752" s="1" t="str">
        <f t="shared" si="294"/>
        <v>Favourable</v>
      </c>
    </row>
    <row r="3753" spans="1:23" x14ac:dyDescent="0.25">
      <c r="A3753" s="1"/>
      <c r="B3753" s="1"/>
      <c r="C3753" s="1"/>
      <c r="D3753" s="1"/>
      <c r="E3753" s="1" t="s">
        <v>4811</v>
      </c>
      <c r="F3753" s="2">
        <v>44931</v>
      </c>
      <c r="G3753" s="3">
        <v>38344</v>
      </c>
      <c r="H3753" s="1"/>
      <c r="I3753" s="1"/>
      <c r="J3753" s="1" t="s">
        <v>8447</v>
      </c>
      <c r="K3753" s="2">
        <v>45011</v>
      </c>
      <c r="L3753" s="1" t="s">
        <v>4200</v>
      </c>
      <c r="M3753" s="1" t="str">
        <f t="shared" si="290"/>
        <v>Social Services</v>
      </c>
      <c r="N3753" s="1" t="s">
        <v>4222</v>
      </c>
      <c r="O3753" s="1" t="s">
        <v>4259</v>
      </c>
      <c r="P3753" s="1">
        <v>8306</v>
      </c>
      <c r="Q3753" s="1">
        <v>2036788</v>
      </c>
      <c r="R3753" s="1">
        <f t="shared" si="291"/>
        <v>26151</v>
      </c>
      <c r="S3753" s="4">
        <v>565337.91409330897</v>
      </c>
      <c r="T3753" s="4">
        <v>81309.530775711857</v>
      </c>
      <c r="U3753" s="1">
        <f t="shared" si="292"/>
        <v>2010637</v>
      </c>
      <c r="V3753" s="4">
        <f t="shared" si="293"/>
        <v>1390140.555130979</v>
      </c>
      <c r="W3753" s="1" t="str">
        <f t="shared" si="294"/>
        <v>Favourable</v>
      </c>
    </row>
    <row r="3754" spans="1:23" x14ac:dyDescent="0.25">
      <c r="A3754" s="1"/>
      <c r="B3754" s="1"/>
      <c r="C3754" s="1"/>
      <c r="D3754" s="1"/>
      <c r="E3754" s="1" t="s">
        <v>9002</v>
      </c>
      <c r="F3754" s="2">
        <v>44896</v>
      </c>
      <c r="G3754" s="3">
        <v>18880</v>
      </c>
      <c r="H3754" s="1"/>
      <c r="I3754" s="1"/>
      <c r="J3754" s="1" t="s">
        <v>7960</v>
      </c>
      <c r="K3754" s="2">
        <v>45252</v>
      </c>
      <c r="L3754" s="1" t="s">
        <v>4207</v>
      </c>
      <c r="M3754" s="1" t="str">
        <f t="shared" si="290"/>
        <v>Social Services</v>
      </c>
      <c r="N3754" s="1" t="s">
        <v>4222</v>
      </c>
      <c r="O3754" s="1" t="s">
        <v>4479</v>
      </c>
      <c r="P3754" s="1">
        <v>6271</v>
      </c>
      <c r="Q3754" s="1">
        <v>879484</v>
      </c>
      <c r="R3754" s="1">
        <f t="shared" si="291"/>
        <v>57509</v>
      </c>
      <c r="S3754" s="4">
        <v>702952.11544279638</v>
      </c>
      <c r="T3754" s="4">
        <v>91294.296764338171</v>
      </c>
      <c r="U3754" s="1">
        <f t="shared" si="292"/>
        <v>821975</v>
      </c>
      <c r="V3754" s="4">
        <f t="shared" si="293"/>
        <v>85237.587792865466</v>
      </c>
      <c r="W3754" s="1" t="str">
        <f t="shared" si="294"/>
        <v>Favourable</v>
      </c>
    </row>
    <row r="3755" spans="1:23" x14ac:dyDescent="0.25">
      <c r="A3755" s="1"/>
      <c r="B3755" s="1"/>
      <c r="C3755" s="1"/>
      <c r="D3755" s="1"/>
      <c r="E3755" s="1" t="s">
        <v>9406</v>
      </c>
      <c r="F3755" s="2">
        <v>44703</v>
      </c>
      <c r="G3755" s="3">
        <v>31491</v>
      </c>
      <c r="H3755" s="1"/>
      <c r="I3755" s="1"/>
      <c r="J3755" s="1" t="s">
        <v>6228</v>
      </c>
      <c r="K3755" s="2">
        <v>44984</v>
      </c>
      <c r="L3755" s="1" t="s">
        <v>4207</v>
      </c>
      <c r="M3755" s="1" t="str">
        <f t="shared" si="290"/>
        <v>Social Services</v>
      </c>
      <c r="N3755" s="1" t="s">
        <v>4210</v>
      </c>
      <c r="O3755" s="1" t="s">
        <v>4358</v>
      </c>
      <c r="P3755" s="1">
        <v>6698</v>
      </c>
      <c r="Q3755" s="1">
        <v>1136387</v>
      </c>
      <c r="R3755" s="1">
        <f t="shared" si="291"/>
        <v>39101</v>
      </c>
      <c r="S3755" s="4">
        <v>1027306.8718922146</v>
      </c>
      <c r="T3755" s="4">
        <v>304612.27643236151</v>
      </c>
      <c r="U3755" s="1">
        <f t="shared" si="292"/>
        <v>1097286</v>
      </c>
      <c r="V3755" s="4">
        <f t="shared" si="293"/>
        <v>-195532.14832457621</v>
      </c>
      <c r="W3755" s="1" t="str">
        <f t="shared" si="294"/>
        <v>Adverse</v>
      </c>
    </row>
    <row r="3756" spans="1:23" x14ac:dyDescent="0.25">
      <c r="A3756" s="1"/>
      <c r="B3756" s="1"/>
      <c r="C3756" s="1"/>
      <c r="D3756" s="1"/>
      <c r="E3756" s="1" t="s">
        <v>9568</v>
      </c>
      <c r="F3756" s="2">
        <v>45377</v>
      </c>
      <c r="G3756" s="3">
        <v>54519</v>
      </c>
      <c r="H3756" s="1"/>
      <c r="I3756" s="1"/>
      <c r="J3756" s="1" t="s">
        <v>5324</v>
      </c>
      <c r="K3756" s="2">
        <v>44555</v>
      </c>
      <c r="L3756" s="1" t="s">
        <v>4238</v>
      </c>
      <c r="M3756" s="1" t="str">
        <f t="shared" si="290"/>
        <v>Education</v>
      </c>
      <c r="N3756" s="1" t="s">
        <v>4222</v>
      </c>
      <c r="O3756" s="1" t="s">
        <v>4286</v>
      </c>
      <c r="P3756" s="1">
        <v>8361</v>
      </c>
      <c r="Q3756" s="1">
        <v>264411</v>
      </c>
      <c r="R3756" s="1">
        <f t="shared" si="291"/>
        <v>37664</v>
      </c>
      <c r="S3756" s="4">
        <v>59040.534319462327</v>
      </c>
      <c r="T3756" s="4">
        <v>56673.91688133726</v>
      </c>
      <c r="U3756" s="1">
        <f t="shared" si="292"/>
        <v>226747</v>
      </c>
      <c r="V3756" s="4">
        <f t="shared" si="293"/>
        <v>148696.54879920042</v>
      </c>
      <c r="W3756" s="1" t="str">
        <f t="shared" si="294"/>
        <v>Favourable</v>
      </c>
    </row>
    <row r="3757" spans="1:23" x14ac:dyDescent="0.25">
      <c r="A3757" s="1"/>
      <c r="B3757" s="1"/>
      <c r="C3757" s="1"/>
      <c r="D3757" s="1"/>
      <c r="E3757" s="1" t="s">
        <v>9569</v>
      </c>
      <c r="F3757" s="2">
        <v>44765</v>
      </c>
      <c r="G3757" s="3">
        <v>48493</v>
      </c>
      <c r="H3757" s="1"/>
      <c r="I3757" s="1"/>
      <c r="J3757" s="1" t="s">
        <v>9472</v>
      </c>
      <c r="K3757" s="2">
        <v>43890</v>
      </c>
      <c r="L3757" s="1" t="s">
        <v>4238</v>
      </c>
      <c r="M3757" s="1" t="str">
        <f t="shared" si="290"/>
        <v>Education</v>
      </c>
      <c r="N3757" s="1" t="s">
        <v>4205</v>
      </c>
      <c r="O3757" s="1" t="s">
        <v>4289</v>
      </c>
      <c r="P3757" s="1">
        <v>8292</v>
      </c>
      <c r="Q3757" s="1">
        <v>405753</v>
      </c>
      <c r="R3757" s="1">
        <f t="shared" si="291"/>
        <v>20315</v>
      </c>
      <c r="S3757" s="4">
        <v>274724.11334908591</v>
      </c>
      <c r="T3757" s="4">
        <v>111549.05049078572</v>
      </c>
      <c r="U3757" s="1">
        <f t="shared" si="292"/>
        <v>385438</v>
      </c>
      <c r="V3757" s="4">
        <f t="shared" si="293"/>
        <v>19479.836160128354</v>
      </c>
      <c r="W3757" s="1" t="str">
        <f t="shared" si="294"/>
        <v>Favourable</v>
      </c>
    </row>
    <row r="3758" spans="1:23" x14ac:dyDescent="0.25">
      <c r="A3758" s="1"/>
      <c r="B3758" s="1"/>
      <c r="C3758" s="1"/>
      <c r="D3758" s="1"/>
      <c r="E3758" s="1" t="s">
        <v>9570</v>
      </c>
      <c r="F3758" s="2">
        <v>44336</v>
      </c>
      <c r="G3758" s="3">
        <v>21018</v>
      </c>
      <c r="H3758" s="1"/>
      <c r="I3758" s="1"/>
      <c r="J3758" s="1" t="s">
        <v>8741</v>
      </c>
      <c r="K3758" s="2">
        <v>44633</v>
      </c>
      <c r="L3758" s="1" t="s">
        <v>4238</v>
      </c>
      <c r="M3758" s="1" t="str">
        <f t="shared" si="290"/>
        <v>Education</v>
      </c>
      <c r="N3758" s="1" t="s">
        <v>4222</v>
      </c>
      <c r="O3758" s="1" t="s">
        <v>4226</v>
      </c>
      <c r="P3758" s="1">
        <v>7772</v>
      </c>
      <c r="Q3758" s="1">
        <v>830846</v>
      </c>
      <c r="R3758" s="1">
        <f t="shared" si="291"/>
        <v>12421</v>
      </c>
      <c r="S3758" s="4">
        <v>18781.071185215726</v>
      </c>
      <c r="T3758" s="4">
        <v>245127.49684252369</v>
      </c>
      <c r="U3758" s="1">
        <f t="shared" si="292"/>
        <v>818425</v>
      </c>
      <c r="V3758" s="4">
        <f t="shared" si="293"/>
        <v>566937.43197226059</v>
      </c>
      <c r="W3758" s="1" t="str">
        <f t="shared" si="294"/>
        <v>Favourable</v>
      </c>
    </row>
    <row r="3759" spans="1:23" x14ac:dyDescent="0.25">
      <c r="A3759" s="1"/>
      <c r="B3759" s="1"/>
      <c r="C3759" s="1"/>
      <c r="D3759" s="1"/>
      <c r="E3759" s="1" t="s">
        <v>7076</v>
      </c>
      <c r="F3759" s="2">
        <v>44430</v>
      </c>
      <c r="G3759" s="3">
        <v>16393</v>
      </c>
      <c r="H3759" s="1"/>
      <c r="I3759" s="1"/>
      <c r="J3759" s="1" t="s">
        <v>7669</v>
      </c>
      <c r="K3759" s="2">
        <v>44061</v>
      </c>
      <c r="L3759" s="1" t="s">
        <v>4207</v>
      </c>
      <c r="M3759" s="1" t="str">
        <f t="shared" si="290"/>
        <v>Social Services</v>
      </c>
      <c r="N3759" s="1" t="s">
        <v>4210</v>
      </c>
      <c r="O3759" s="1" t="s">
        <v>4223</v>
      </c>
      <c r="P3759" s="1">
        <v>9277</v>
      </c>
      <c r="Q3759" s="1">
        <v>2465037</v>
      </c>
      <c r="R3759" s="1">
        <f t="shared" si="291"/>
        <v>22644</v>
      </c>
      <c r="S3759" s="4">
        <v>787421.9117101297</v>
      </c>
      <c r="T3759" s="4">
        <v>652676.6929443751</v>
      </c>
      <c r="U3759" s="1">
        <f t="shared" si="292"/>
        <v>2442393</v>
      </c>
      <c r="V3759" s="4">
        <f t="shared" si="293"/>
        <v>1024938.3953454951</v>
      </c>
      <c r="W3759" s="1" t="str">
        <f t="shared" si="294"/>
        <v>Favourable</v>
      </c>
    </row>
    <row r="3760" spans="1:23" x14ac:dyDescent="0.25">
      <c r="A3760" s="1"/>
      <c r="B3760" s="1"/>
      <c r="C3760" s="1"/>
      <c r="D3760" s="1"/>
      <c r="E3760" s="1" t="s">
        <v>5933</v>
      </c>
      <c r="F3760" s="2">
        <v>45368</v>
      </c>
      <c r="G3760" s="3">
        <v>38531</v>
      </c>
      <c r="H3760" s="1"/>
      <c r="I3760" s="1"/>
      <c r="J3760" s="1" t="s">
        <v>9571</v>
      </c>
      <c r="K3760" s="2">
        <v>45003</v>
      </c>
      <c r="L3760" s="1" t="s">
        <v>4207</v>
      </c>
      <c r="M3760" s="1" t="str">
        <f t="shared" si="290"/>
        <v>Social Services</v>
      </c>
      <c r="N3760" s="1" t="s">
        <v>4222</v>
      </c>
      <c r="O3760" s="1" t="s">
        <v>4253</v>
      </c>
      <c r="P3760" s="1">
        <v>7494</v>
      </c>
      <c r="Q3760" s="1">
        <v>2482513</v>
      </c>
      <c r="R3760" s="1">
        <f t="shared" si="291"/>
        <v>25902</v>
      </c>
      <c r="S3760" s="4">
        <v>1248825.5676805289</v>
      </c>
      <c r="T3760" s="4">
        <v>495352.58199432265</v>
      </c>
      <c r="U3760" s="1">
        <f t="shared" si="292"/>
        <v>2456611</v>
      </c>
      <c r="V3760" s="4">
        <f t="shared" si="293"/>
        <v>738334.85032514855</v>
      </c>
      <c r="W3760" s="1" t="str">
        <f t="shared" si="294"/>
        <v>Favourable</v>
      </c>
    </row>
    <row r="3761" spans="1:23" x14ac:dyDescent="0.25">
      <c r="A3761" s="1"/>
      <c r="B3761" s="1"/>
      <c r="C3761" s="1"/>
      <c r="D3761" s="1"/>
      <c r="E3761" s="1" t="s">
        <v>8470</v>
      </c>
      <c r="F3761" s="2">
        <v>44091</v>
      </c>
      <c r="G3761" s="3">
        <v>56764</v>
      </c>
      <c r="H3761" s="1"/>
      <c r="I3761" s="1"/>
      <c r="J3761" s="1" t="s">
        <v>9572</v>
      </c>
      <c r="K3761" s="2">
        <v>45180</v>
      </c>
      <c r="L3761" s="1" t="s">
        <v>4238</v>
      </c>
      <c r="M3761" s="1" t="str">
        <f t="shared" si="290"/>
        <v>Education</v>
      </c>
      <c r="N3761" s="1" t="s">
        <v>4222</v>
      </c>
      <c r="O3761" s="1" t="s">
        <v>4226</v>
      </c>
      <c r="P3761" s="1">
        <v>8143</v>
      </c>
      <c r="Q3761" s="1">
        <v>1451221</v>
      </c>
      <c r="R3761" s="1">
        <f t="shared" si="291"/>
        <v>0</v>
      </c>
      <c r="S3761" s="4">
        <v>471828.69899918343</v>
      </c>
      <c r="T3761" s="4">
        <v>65966.936598660192</v>
      </c>
      <c r="U3761" s="1">
        <f t="shared" si="292"/>
        <v>1451221</v>
      </c>
      <c r="V3761" s="4">
        <f t="shared" si="293"/>
        <v>913425.36440215632</v>
      </c>
      <c r="W3761" s="1" t="str">
        <f t="shared" si="294"/>
        <v>Favourable</v>
      </c>
    </row>
    <row r="3762" spans="1:23" x14ac:dyDescent="0.25">
      <c r="A3762" s="1"/>
      <c r="B3762" s="1"/>
      <c r="C3762" s="1"/>
      <c r="D3762" s="1"/>
      <c r="E3762" s="1" t="s">
        <v>9573</v>
      </c>
      <c r="F3762" s="2">
        <v>45061</v>
      </c>
      <c r="G3762" s="3">
        <v>19539</v>
      </c>
      <c r="H3762" s="1"/>
      <c r="I3762" s="1"/>
      <c r="J3762" s="1" t="s">
        <v>9574</v>
      </c>
      <c r="K3762" s="2">
        <v>45288</v>
      </c>
      <c r="L3762" s="1" t="s">
        <v>4207</v>
      </c>
      <c r="M3762" s="1" t="str">
        <f t="shared" si="290"/>
        <v>Social Services</v>
      </c>
      <c r="N3762" s="1" t="s">
        <v>4205</v>
      </c>
      <c r="O3762" s="1" t="s">
        <v>4276</v>
      </c>
      <c r="P3762" s="1">
        <v>8858</v>
      </c>
      <c r="Q3762" s="1">
        <v>1564775</v>
      </c>
      <c r="R3762" s="1">
        <f t="shared" si="291"/>
        <v>39847</v>
      </c>
      <c r="S3762" s="4">
        <v>1169694.5606463251</v>
      </c>
      <c r="T3762" s="4">
        <v>87377.731604403394</v>
      </c>
      <c r="U3762" s="1">
        <f t="shared" si="292"/>
        <v>1524928</v>
      </c>
      <c r="V3762" s="4">
        <f t="shared" si="293"/>
        <v>307702.70774927153</v>
      </c>
      <c r="W3762" s="1" t="str">
        <f t="shared" si="294"/>
        <v>Favourable</v>
      </c>
    </row>
    <row r="3763" spans="1:23" x14ac:dyDescent="0.25">
      <c r="A3763" s="1"/>
      <c r="B3763" s="1"/>
      <c r="C3763" s="1"/>
      <c r="D3763" s="1"/>
      <c r="E3763" s="1" t="s">
        <v>9034</v>
      </c>
      <c r="F3763" s="2">
        <v>44709</v>
      </c>
      <c r="G3763" s="3">
        <v>43133</v>
      </c>
      <c r="H3763" s="1"/>
      <c r="I3763" s="1"/>
      <c r="J3763" s="1" t="s">
        <v>5072</v>
      </c>
      <c r="K3763" s="2">
        <v>45273</v>
      </c>
      <c r="L3763" s="1" t="s">
        <v>4207</v>
      </c>
      <c r="M3763" s="1" t="str">
        <f t="shared" si="290"/>
        <v>Social Services</v>
      </c>
      <c r="N3763" s="1" t="s">
        <v>4205</v>
      </c>
      <c r="O3763" s="1" t="s">
        <v>4335</v>
      </c>
      <c r="P3763" s="1">
        <v>5948</v>
      </c>
      <c r="Q3763" s="1">
        <v>2278413</v>
      </c>
      <c r="R3763" s="1">
        <f t="shared" si="291"/>
        <v>47180</v>
      </c>
      <c r="S3763" s="4">
        <v>177196.91280620359</v>
      </c>
      <c r="T3763" s="4">
        <v>541500.58725925407</v>
      </c>
      <c r="U3763" s="1">
        <f t="shared" si="292"/>
        <v>2231233</v>
      </c>
      <c r="V3763" s="4">
        <f t="shared" si="293"/>
        <v>1559715.4999345425</v>
      </c>
      <c r="W3763" s="1" t="str">
        <f t="shared" si="294"/>
        <v>Favourable</v>
      </c>
    </row>
    <row r="3764" spans="1:23" x14ac:dyDescent="0.25">
      <c r="A3764" s="1"/>
      <c r="B3764" s="1"/>
      <c r="C3764" s="1"/>
      <c r="D3764" s="1"/>
      <c r="E3764" s="1" t="s">
        <v>8875</v>
      </c>
      <c r="F3764" s="2">
        <v>44204</v>
      </c>
      <c r="G3764" s="3">
        <v>47603</v>
      </c>
      <c r="H3764" s="1"/>
      <c r="I3764" s="1"/>
      <c r="J3764" s="1" t="s">
        <v>6344</v>
      </c>
      <c r="K3764" s="2">
        <v>44720</v>
      </c>
      <c r="L3764" s="1" t="s">
        <v>4207</v>
      </c>
      <c r="M3764" s="1" t="str">
        <f t="shared" si="290"/>
        <v>Social Services</v>
      </c>
      <c r="N3764" s="1" t="s">
        <v>4205</v>
      </c>
      <c r="O3764" s="1" t="s">
        <v>4289</v>
      </c>
      <c r="P3764" s="1">
        <v>7706</v>
      </c>
      <c r="Q3764" s="1">
        <v>1255466</v>
      </c>
      <c r="R3764" s="1">
        <f t="shared" si="291"/>
        <v>48957</v>
      </c>
      <c r="S3764" s="4">
        <v>39351.799636887146</v>
      </c>
      <c r="T3764" s="4">
        <v>235729.47509218589</v>
      </c>
      <c r="U3764" s="1">
        <f t="shared" si="292"/>
        <v>1206509</v>
      </c>
      <c r="V3764" s="4">
        <f t="shared" si="293"/>
        <v>980384.72527092695</v>
      </c>
      <c r="W3764" s="1" t="str">
        <f t="shared" si="294"/>
        <v>Favourable</v>
      </c>
    </row>
    <row r="3765" spans="1:23" x14ac:dyDescent="0.25">
      <c r="A3765" s="1"/>
      <c r="B3765" s="1"/>
      <c r="C3765" s="1"/>
      <c r="D3765" s="1"/>
      <c r="E3765" s="1" t="s">
        <v>9575</v>
      </c>
      <c r="F3765" s="2">
        <v>44370</v>
      </c>
      <c r="G3765" s="3">
        <v>38001</v>
      </c>
      <c r="H3765" s="1"/>
      <c r="I3765" s="1"/>
      <c r="J3765" s="1" t="s">
        <v>8727</v>
      </c>
      <c r="K3765" s="2">
        <v>44957</v>
      </c>
      <c r="L3765" s="1" t="s">
        <v>4227</v>
      </c>
      <c r="M3765" s="1" t="str">
        <f t="shared" si="290"/>
        <v>Infrastructure</v>
      </c>
      <c r="N3765" s="1" t="s">
        <v>4205</v>
      </c>
      <c r="O3765" s="1" t="s">
        <v>4496</v>
      </c>
      <c r="P3765" s="1">
        <v>8489</v>
      </c>
      <c r="Q3765" s="1">
        <v>1881233</v>
      </c>
      <c r="R3765" s="1">
        <f t="shared" si="291"/>
        <v>36116</v>
      </c>
      <c r="S3765" s="4">
        <v>821583.69636180543</v>
      </c>
      <c r="T3765" s="4">
        <v>389320.91183170112</v>
      </c>
      <c r="U3765" s="1">
        <f t="shared" si="292"/>
        <v>1845117</v>
      </c>
      <c r="V3765" s="4">
        <f t="shared" si="293"/>
        <v>670328.39180649351</v>
      </c>
      <c r="W3765" s="1" t="str">
        <f t="shared" si="294"/>
        <v>Favourable</v>
      </c>
    </row>
    <row r="3766" spans="1:23" x14ac:dyDescent="0.25">
      <c r="A3766" s="1"/>
      <c r="B3766" s="1"/>
      <c r="C3766" s="1"/>
      <c r="D3766" s="1"/>
      <c r="E3766" s="1" t="s">
        <v>9576</v>
      </c>
      <c r="F3766" s="2">
        <v>44506</v>
      </c>
      <c r="G3766" s="3">
        <v>47081</v>
      </c>
      <c r="H3766" s="1"/>
      <c r="I3766" s="1"/>
      <c r="J3766" s="1" t="s">
        <v>6789</v>
      </c>
      <c r="K3766" s="2">
        <v>45003</v>
      </c>
      <c r="L3766" s="1" t="s">
        <v>4207</v>
      </c>
      <c r="M3766" s="1" t="str">
        <f t="shared" si="290"/>
        <v>Social Services</v>
      </c>
      <c r="N3766" s="1" t="s">
        <v>4222</v>
      </c>
      <c r="O3766" s="1" t="s">
        <v>4421</v>
      </c>
      <c r="P3766" s="1">
        <v>8606</v>
      </c>
      <c r="Q3766" s="1">
        <v>621835</v>
      </c>
      <c r="R3766" s="1">
        <f t="shared" si="291"/>
        <v>11266</v>
      </c>
      <c r="S3766" s="4">
        <v>346223.97054864792</v>
      </c>
      <c r="T3766" s="4">
        <v>175436.52699666502</v>
      </c>
      <c r="U3766" s="1">
        <f t="shared" si="292"/>
        <v>610569</v>
      </c>
      <c r="V3766" s="4">
        <f t="shared" si="293"/>
        <v>100174.50245468703</v>
      </c>
      <c r="W3766" s="1" t="str">
        <f t="shared" si="294"/>
        <v>Favourable</v>
      </c>
    </row>
    <row r="3767" spans="1:23" x14ac:dyDescent="0.25">
      <c r="A3767" s="1"/>
      <c r="B3767" s="1"/>
      <c r="C3767" s="1"/>
      <c r="D3767" s="1"/>
      <c r="E3767" s="1" t="s">
        <v>8642</v>
      </c>
      <c r="F3767" s="2">
        <v>45375</v>
      </c>
      <c r="G3767" s="3">
        <v>45695</v>
      </c>
      <c r="H3767" s="1"/>
      <c r="I3767" s="1"/>
      <c r="J3767" s="1" t="s">
        <v>9577</v>
      </c>
      <c r="K3767" s="2">
        <v>44733</v>
      </c>
      <c r="L3767" s="1" t="s">
        <v>4238</v>
      </c>
      <c r="M3767" s="1" t="str">
        <f t="shared" si="290"/>
        <v>Education</v>
      </c>
      <c r="N3767" s="1" t="s">
        <v>4210</v>
      </c>
      <c r="O3767" s="1" t="s">
        <v>4286</v>
      </c>
      <c r="P3767" s="1">
        <v>7216</v>
      </c>
      <c r="Q3767" s="1">
        <v>742179</v>
      </c>
      <c r="R3767" s="1">
        <f t="shared" si="291"/>
        <v>32015</v>
      </c>
      <c r="S3767" s="4">
        <v>485725.5666990676</v>
      </c>
      <c r="T3767" s="4">
        <v>162569.00788219369</v>
      </c>
      <c r="U3767" s="1">
        <f t="shared" si="292"/>
        <v>710164</v>
      </c>
      <c r="V3767" s="4">
        <f t="shared" si="293"/>
        <v>93884.425418738741</v>
      </c>
      <c r="W3767" s="1" t="str">
        <f t="shared" si="294"/>
        <v>Favourable</v>
      </c>
    </row>
    <row r="3768" spans="1:23" x14ac:dyDescent="0.25">
      <c r="A3768" s="1"/>
      <c r="B3768" s="1"/>
      <c r="C3768" s="1"/>
      <c r="D3768" s="1"/>
      <c r="E3768" s="1" t="s">
        <v>8679</v>
      </c>
      <c r="F3768" s="2">
        <v>44820</v>
      </c>
      <c r="G3768" s="3">
        <v>15656</v>
      </c>
      <c r="H3768" s="1"/>
      <c r="I3768" s="1"/>
      <c r="J3768" s="1" t="s">
        <v>9266</v>
      </c>
      <c r="K3768" s="2">
        <v>43993</v>
      </c>
      <c r="L3768" s="1" t="s">
        <v>4238</v>
      </c>
      <c r="M3768" s="1" t="str">
        <f t="shared" si="290"/>
        <v>Education</v>
      </c>
      <c r="N3768" s="1" t="s">
        <v>4210</v>
      </c>
      <c r="O3768" s="1" t="s">
        <v>4304</v>
      </c>
      <c r="P3768" s="1">
        <v>8768</v>
      </c>
      <c r="Q3768" s="1">
        <v>1026143</v>
      </c>
      <c r="R3768" s="1">
        <f t="shared" si="291"/>
        <v>44103</v>
      </c>
      <c r="S3768" s="4">
        <v>9936.7974063727033</v>
      </c>
      <c r="T3768" s="4">
        <v>30388.33312924518</v>
      </c>
      <c r="U3768" s="1">
        <f t="shared" si="292"/>
        <v>982040</v>
      </c>
      <c r="V3768" s="4">
        <f t="shared" si="293"/>
        <v>985817.86946438206</v>
      </c>
      <c r="W3768" s="1" t="str">
        <f t="shared" si="294"/>
        <v>Favourable</v>
      </c>
    </row>
    <row r="3769" spans="1:23" x14ac:dyDescent="0.25">
      <c r="A3769" s="1"/>
      <c r="B3769" s="1"/>
      <c r="C3769" s="1"/>
      <c r="D3769" s="1"/>
      <c r="E3769" s="1" t="s">
        <v>4782</v>
      </c>
      <c r="F3769" s="2">
        <v>45147</v>
      </c>
      <c r="G3769" s="3">
        <v>17185</v>
      </c>
      <c r="H3769" s="1"/>
      <c r="I3769" s="1"/>
      <c r="J3769" s="1" t="s">
        <v>9578</v>
      </c>
      <c r="K3769" s="2">
        <v>44454</v>
      </c>
      <c r="L3769" s="1" t="s">
        <v>4227</v>
      </c>
      <c r="M3769" s="1" t="str">
        <f t="shared" si="290"/>
        <v>Infrastructure</v>
      </c>
      <c r="N3769" s="1" t="s">
        <v>4205</v>
      </c>
      <c r="O3769" s="1" t="s">
        <v>4441</v>
      </c>
      <c r="P3769" s="1">
        <v>5889</v>
      </c>
      <c r="Q3769" s="1">
        <v>415978</v>
      </c>
      <c r="R3769" s="1">
        <f t="shared" si="291"/>
        <v>33452</v>
      </c>
      <c r="S3769" s="4">
        <v>338754.83522604615</v>
      </c>
      <c r="T3769" s="4">
        <v>103643.07225805581</v>
      </c>
      <c r="U3769" s="1">
        <f t="shared" si="292"/>
        <v>382526</v>
      </c>
      <c r="V3769" s="4">
        <f t="shared" si="293"/>
        <v>-26419.907484101946</v>
      </c>
      <c r="W3769" s="1" t="str">
        <f t="shared" si="294"/>
        <v>Adverse</v>
      </c>
    </row>
    <row r="3770" spans="1:23" x14ac:dyDescent="0.25">
      <c r="A3770" s="1"/>
      <c r="B3770" s="1"/>
      <c r="C3770" s="1"/>
      <c r="D3770" s="1"/>
      <c r="E3770" s="1" t="s">
        <v>9579</v>
      </c>
      <c r="F3770" s="2">
        <v>44644</v>
      </c>
      <c r="G3770" s="3">
        <v>18678</v>
      </c>
      <c r="H3770" s="1"/>
      <c r="I3770" s="1"/>
      <c r="J3770" s="1" t="s">
        <v>9580</v>
      </c>
      <c r="K3770" s="2">
        <v>45055</v>
      </c>
      <c r="L3770" s="1" t="s">
        <v>4200</v>
      </c>
      <c r="M3770" s="1" t="str">
        <f t="shared" si="290"/>
        <v>Social Services</v>
      </c>
      <c r="N3770" s="1" t="s">
        <v>4205</v>
      </c>
      <c r="O3770" s="1" t="s">
        <v>4496</v>
      </c>
      <c r="P3770" s="1">
        <v>8923</v>
      </c>
      <c r="Q3770" s="1">
        <v>518323</v>
      </c>
      <c r="R3770" s="1">
        <f t="shared" si="291"/>
        <v>0</v>
      </c>
      <c r="S3770" s="4">
        <v>485208.53652936843</v>
      </c>
      <c r="T3770" s="4">
        <v>157956.09533297303</v>
      </c>
      <c r="U3770" s="1">
        <f t="shared" si="292"/>
        <v>518323</v>
      </c>
      <c r="V3770" s="4">
        <f t="shared" si="293"/>
        <v>-124841.63186234143</v>
      </c>
      <c r="W3770" s="1" t="str">
        <f t="shared" si="294"/>
        <v>Adverse</v>
      </c>
    </row>
    <row r="3771" spans="1:23" x14ac:dyDescent="0.25">
      <c r="A3771" s="1"/>
      <c r="B3771" s="1"/>
      <c r="C3771" s="1"/>
      <c r="D3771" s="1"/>
      <c r="E3771" s="1" t="s">
        <v>8194</v>
      </c>
      <c r="F3771" s="2">
        <v>44265</v>
      </c>
      <c r="G3771" s="3">
        <v>59091</v>
      </c>
      <c r="H3771" s="1"/>
      <c r="I3771" s="1"/>
      <c r="J3771" s="1" t="s">
        <v>9581</v>
      </c>
      <c r="K3771" s="2">
        <v>45340</v>
      </c>
      <c r="L3771" s="1" t="s">
        <v>4207</v>
      </c>
      <c r="M3771" s="1" t="str">
        <f t="shared" si="290"/>
        <v>Social Services</v>
      </c>
      <c r="N3771" s="1" t="s">
        <v>4205</v>
      </c>
      <c r="O3771" s="1" t="s">
        <v>4358</v>
      </c>
      <c r="P3771" s="1">
        <v>6726</v>
      </c>
      <c r="Q3771" s="1">
        <v>2430043</v>
      </c>
      <c r="R3771" s="1">
        <f t="shared" si="291"/>
        <v>56178</v>
      </c>
      <c r="S3771" s="4">
        <v>1879888.2913179889</v>
      </c>
      <c r="T3771" s="4">
        <v>97934.461361776222</v>
      </c>
      <c r="U3771" s="1">
        <f t="shared" si="292"/>
        <v>2373865</v>
      </c>
      <c r="V3771" s="4">
        <f t="shared" si="293"/>
        <v>452220.24732023478</v>
      </c>
      <c r="W3771" s="1" t="str">
        <f t="shared" si="294"/>
        <v>Favourable</v>
      </c>
    </row>
    <row r="3772" spans="1:23" x14ac:dyDescent="0.25">
      <c r="A3772" s="1"/>
      <c r="B3772" s="1"/>
      <c r="C3772" s="1"/>
      <c r="D3772" s="1"/>
      <c r="E3772" s="1" t="s">
        <v>8633</v>
      </c>
      <c r="F3772" s="2">
        <v>44021</v>
      </c>
      <c r="G3772" s="3">
        <v>20469</v>
      </c>
      <c r="H3772" s="1"/>
      <c r="I3772" s="1"/>
      <c r="J3772" s="1" t="s">
        <v>6623</v>
      </c>
      <c r="K3772" s="2">
        <v>44764</v>
      </c>
      <c r="L3772" s="1" t="s">
        <v>4227</v>
      </c>
      <c r="M3772" s="1" t="str">
        <f t="shared" si="290"/>
        <v>Infrastructure</v>
      </c>
      <c r="N3772" s="1" t="s">
        <v>4205</v>
      </c>
      <c r="O3772" s="1" t="s">
        <v>4247</v>
      </c>
      <c r="P3772" s="1">
        <v>6205</v>
      </c>
      <c r="Q3772" s="1">
        <v>680215</v>
      </c>
      <c r="R3772" s="1">
        <f t="shared" si="291"/>
        <v>27816</v>
      </c>
      <c r="S3772" s="4">
        <v>267830.03433484823</v>
      </c>
      <c r="T3772" s="4">
        <v>91616.330313448983</v>
      </c>
      <c r="U3772" s="1">
        <f t="shared" si="292"/>
        <v>652399</v>
      </c>
      <c r="V3772" s="4">
        <f t="shared" si="293"/>
        <v>320768.6353517028</v>
      </c>
      <c r="W3772" s="1" t="str">
        <f t="shared" si="294"/>
        <v>Favourable</v>
      </c>
    </row>
    <row r="3773" spans="1:23" x14ac:dyDescent="0.25">
      <c r="A3773" s="1"/>
      <c r="B3773" s="1"/>
      <c r="C3773" s="1"/>
      <c r="D3773" s="1"/>
      <c r="E3773" s="1" t="s">
        <v>6317</v>
      </c>
      <c r="F3773" s="2">
        <v>44016</v>
      </c>
      <c r="G3773" s="3">
        <v>38775</v>
      </c>
      <c r="H3773" s="1"/>
      <c r="I3773" s="1"/>
      <c r="J3773" s="1" t="s">
        <v>9582</v>
      </c>
      <c r="K3773" s="2">
        <v>45118</v>
      </c>
      <c r="L3773" s="1" t="s">
        <v>4207</v>
      </c>
      <c r="M3773" s="1" t="str">
        <f t="shared" si="290"/>
        <v>Social Services</v>
      </c>
      <c r="N3773" s="1" t="s">
        <v>4205</v>
      </c>
      <c r="O3773" s="1" t="s">
        <v>4311</v>
      </c>
      <c r="P3773" s="1">
        <v>8404</v>
      </c>
      <c r="Q3773" s="1">
        <v>1384349</v>
      </c>
      <c r="R3773" s="1">
        <f t="shared" si="291"/>
        <v>0</v>
      </c>
      <c r="S3773" s="4">
        <v>1147003.9537063634</v>
      </c>
      <c r="T3773" s="4">
        <v>408840.42258754279</v>
      </c>
      <c r="U3773" s="1">
        <f t="shared" si="292"/>
        <v>1384349</v>
      </c>
      <c r="V3773" s="4">
        <f t="shared" si="293"/>
        <v>-171495.37629390624</v>
      </c>
      <c r="W3773" s="1" t="str">
        <f t="shared" si="294"/>
        <v>Adverse</v>
      </c>
    </row>
    <row r="3774" spans="1:23" x14ac:dyDescent="0.25">
      <c r="A3774" s="1"/>
      <c r="B3774" s="1"/>
      <c r="C3774" s="1"/>
      <c r="D3774" s="1"/>
      <c r="E3774" s="1" t="s">
        <v>8053</v>
      </c>
      <c r="F3774" s="2">
        <v>45082</v>
      </c>
      <c r="G3774" s="3">
        <v>55537</v>
      </c>
      <c r="H3774" s="1"/>
      <c r="I3774" s="1"/>
      <c r="J3774" s="1" t="s">
        <v>9583</v>
      </c>
      <c r="K3774" s="2">
        <v>43855</v>
      </c>
      <c r="L3774" s="1" t="s">
        <v>4227</v>
      </c>
      <c r="M3774" s="1" t="str">
        <f t="shared" si="290"/>
        <v>Infrastructure</v>
      </c>
      <c r="N3774" s="1" t="s">
        <v>4222</v>
      </c>
      <c r="O3774" s="1" t="s">
        <v>4211</v>
      </c>
      <c r="P3774" s="1">
        <v>6025</v>
      </c>
      <c r="Q3774" s="1">
        <v>2013971</v>
      </c>
      <c r="R3774" s="1">
        <f t="shared" si="291"/>
        <v>0</v>
      </c>
      <c r="S3774" s="4">
        <v>1471327.138672241</v>
      </c>
      <c r="T3774" s="4">
        <v>353044.02934007038</v>
      </c>
      <c r="U3774" s="1">
        <f t="shared" si="292"/>
        <v>2013971</v>
      </c>
      <c r="V3774" s="4">
        <f t="shared" si="293"/>
        <v>189599.83198768855</v>
      </c>
      <c r="W3774" s="1" t="str">
        <f t="shared" si="294"/>
        <v>Favourable</v>
      </c>
    </row>
    <row r="3775" spans="1:23" x14ac:dyDescent="0.25">
      <c r="A3775" s="1"/>
      <c r="B3775" s="1"/>
      <c r="C3775" s="1"/>
      <c r="D3775" s="1"/>
      <c r="E3775" s="1" t="s">
        <v>8603</v>
      </c>
      <c r="F3775" s="2">
        <v>45343</v>
      </c>
      <c r="G3775" s="3">
        <v>22707</v>
      </c>
      <c r="H3775" s="1"/>
      <c r="I3775" s="1"/>
      <c r="J3775" s="1" t="s">
        <v>4631</v>
      </c>
      <c r="K3775" s="2">
        <v>45235</v>
      </c>
      <c r="L3775" s="1" t="s">
        <v>4207</v>
      </c>
      <c r="M3775" s="1" t="str">
        <f t="shared" si="290"/>
        <v>Social Services</v>
      </c>
      <c r="N3775" s="1" t="s">
        <v>4222</v>
      </c>
      <c r="O3775" s="1" t="s">
        <v>4338</v>
      </c>
      <c r="P3775" s="1">
        <v>8026</v>
      </c>
      <c r="Q3775" s="1">
        <v>1742461</v>
      </c>
      <c r="R3775" s="1">
        <f t="shared" si="291"/>
        <v>24343</v>
      </c>
      <c r="S3775" s="4">
        <v>1681489.3357603175</v>
      </c>
      <c r="T3775" s="4">
        <v>286340.14031888294</v>
      </c>
      <c r="U3775" s="1">
        <f t="shared" si="292"/>
        <v>1718118</v>
      </c>
      <c r="V3775" s="4">
        <f t="shared" si="293"/>
        <v>-225368.47607920039</v>
      </c>
      <c r="W3775" s="1" t="str">
        <f t="shared" si="294"/>
        <v>Adverse</v>
      </c>
    </row>
    <row r="3776" spans="1:23" x14ac:dyDescent="0.25">
      <c r="A3776" s="1"/>
      <c r="B3776" s="1"/>
      <c r="C3776" s="1"/>
      <c r="D3776" s="1"/>
      <c r="E3776" s="1" t="s">
        <v>8671</v>
      </c>
      <c r="F3776" s="2">
        <v>44561</v>
      </c>
      <c r="G3776" s="3">
        <v>15752</v>
      </c>
      <c r="H3776" s="1"/>
      <c r="I3776" s="1"/>
      <c r="J3776" s="1" t="s">
        <v>4444</v>
      </c>
      <c r="K3776" s="2">
        <v>43859</v>
      </c>
      <c r="L3776" s="1" t="s">
        <v>4207</v>
      </c>
      <c r="M3776" s="1" t="str">
        <f t="shared" si="290"/>
        <v>Social Services</v>
      </c>
      <c r="N3776" s="1" t="s">
        <v>4210</v>
      </c>
      <c r="O3776" s="1" t="s">
        <v>4256</v>
      </c>
      <c r="P3776" s="1">
        <v>7761</v>
      </c>
      <c r="Q3776" s="1">
        <v>2059401</v>
      </c>
      <c r="R3776" s="1">
        <f t="shared" si="291"/>
        <v>18292</v>
      </c>
      <c r="S3776" s="4">
        <v>1298406.7354599449</v>
      </c>
      <c r="T3776" s="4">
        <v>595286.94158727792</v>
      </c>
      <c r="U3776" s="1">
        <f t="shared" si="292"/>
        <v>2041109</v>
      </c>
      <c r="V3776" s="4">
        <f t="shared" si="293"/>
        <v>165707.32295277715</v>
      </c>
      <c r="W3776" s="1" t="str">
        <f t="shared" si="294"/>
        <v>Favourable</v>
      </c>
    </row>
    <row r="3777" spans="1:23" x14ac:dyDescent="0.25">
      <c r="A3777" s="1"/>
      <c r="B3777" s="1"/>
      <c r="C3777" s="1"/>
      <c r="D3777" s="1"/>
      <c r="E3777" s="1" t="s">
        <v>9040</v>
      </c>
      <c r="F3777" s="2">
        <v>44657</v>
      </c>
      <c r="G3777" s="3">
        <v>51037</v>
      </c>
      <c r="H3777" s="1"/>
      <c r="I3777" s="1"/>
      <c r="J3777" s="1" t="s">
        <v>9584</v>
      </c>
      <c r="K3777" s="2">
        <v>43970</v>
      </c>
      <c r="L3777" s="1" t="s">
        <v>4200</v>
      </c>
      <c r="M3777" s="1" t="str">
        <f t="shared" si="290"/>
        <v>Social Services</v>
      </c>
      <c r="N3777" s="1" t="s">
        <v>4210</v>
      </c>
      <c r="O3777" s="1" t="s">
        <v>4402</v>
      </c>
      <c r="P3777" s="1">
        <v>8717</v>
      </c>
      <c r="Q3777" s="1">
        <v>1798653</v>
      </c>
      <c r="R3777" s="1">
        <f t="shared" si="291"/>
        <v>0</v>
      </c>
      <c r="S3777" s="4">
        <v>585228.73440582235</v>
      </c>
      <c r="T3777" s="4">
        <v>548019.29646823136</v>
      </c>
      <c r="U3777" s="1">
        <f t="shared" si="292"/>
        <v>1798653</v>
      </c>
      <c r="V3777" s="4">
        <f t="shared" si="293"/>
        <v>665404.96912594629</v>
      </c>
      <c r="W3777" s="1" t="str">
        <f t="shared" si="294"/>
        <v>Favourable</v>
      </c>
    </row>
    <row r="3778" spans="1:23" x14ac:dyDescent="0.25">
      <c r="A3778" s="1"/>
      <c r="B3778" s="1"/>
      <c r="C3778" s="1"/>
      <c r="D3778" s="1"/>
      <c r="E3778" s="1" t="s">
        <v>4569</v>
      </c>
      <c r="F3778" s="2">
        <v>45239</v>
      </c>
      <c r="G3778" s="3">
        <v>43760</v>
      </c>
      <c r="H3778" s="1"/>
      <c r="I3778" s="1"/>
      <c r="J3778" s="1" t="s">
        <v>9585</v>
      </c>
      <c r="K3778" s="2">
        <v>44174</v>
      </c>
      <c r="L3778" s="1" t="s">
        <v>4227</v>
      </c>
      <c r="M3778" s="1" t="str">
        <f t="shared" si="290"/>
        <v>Infrastructure</v>
      </c>
      <c r="N3778" s="1" t="s">
        <v>4222</v>
      </c>
      <c r="O3778" s="1" t="s">
        <v>4276</v>
      </c>
      <c r="P3778" s="1">
        <v>7145</v>
      </c>
      <c r="Q3778" s="1">
        <v>1374518</v>
      </c>
      <c r="R3778" s="1">
        <f t="shared" si="291"/>
        <v>14551</v>
      </c>
      <c r="S3778" s="4">
        <v>377722.00534280558</v>
      </c>
      <c r="T3778" s="4">
        <v>414732.8695862926</v>
      </c>
      <c r="U3778" s="1">
        <f t="shared" si="292"/>
        <v>1359967</v>
      </c>
      <c r="V3778" s="4">
        <f t="shared" si="293"/>
        <v>582063.12507090182</v>
      </c>
      <c r="W3778" s="1" t="str">
        <f t="shared" si="294"/>
        <v>Favourable</v>
      </c>
    </row>
    <row r="3779" spans="1:23" x14ac:dyDescent="0.25">
      <c r="A3779" s="1"/>
      <c r="B3779" s="1"/>
      <c r="C3779" s="1"/>
      <c r="D3779" s="1"/>
      <c r="E3779" s="1" t="s">
        <v>6488</v>
      </c>
      <c r="F3779" s="2">
        <v>44932</v>
      </c>
      <c r="G3779" s="3">
        <v>33068</v>
      </c>
      <c r="H3779" s="1"/>
      <c r="I3779" s="1"/>
      <c r="J3779" s="1" t="s">
        <v>9586</v>
      </c>
      <c r="K3779" s="2">
        <v>43970</v>
      </c>
      <c r="L3779" s="1" t="s">
        <v>4200</v>
      </c>
      <c r="M3779" s="1" t="str">
        <f t="shared" ref="M3779:M3842" si="295">INDEX($A:$B,MATCH($L3779,$A:$A,0),2)</f>
        <v>Social Services</v>
      </c>
      <c r="N3779" s="1" t="s">
        <v>4222</v>
      </c>
      <c r="O3779" s="1" t="s">
        <v>4361</v>
      </c>
      <c r="P3779" s="1">
        <v>6933</v>
      </c>
      <c r="Q3779" s="1">
        <v>1241113</v>
      </c>
      <c r="R3779" s="1">
        <f t="shared" ref="R3779:R3842" si="296">_xlfn.XLOOKUP($J3779,$E:$E,$G:$G,0,0,1)</f>
        <v>0</v>
      </c>
      <c r="S3779" s="4">
        <v>886904.16474027629</v>
      </c>
      <c r="T3779" s="4">
        <v>100350.92972074186</v>
      </c>
      <c r="U3779" s="1">
        <f t="shared" ref="U3779:U3842" si="297">Q3779-R3779</f>
        <v>1241113</v>
      </c>
      <c r="V3779" s="4">
        <f t="shared" ref="V3779:V3842" si="298">Q3779-(S3779+T3779)</f>
        <v>253857.9055389819</v>
      </c>
      <c r="W3779" s="1" t="str">
        <f t="shared" ref="W3779:W3842" si="299">IF(V3779&gt;=0,"Favourable","Adverse")</f>
        <v>Favourable</v>
      </c>
    </row>
    <row r="3780" spans="1:23" x14ac:dyDescent="0.25">
      <c r="A3780" s="1"/>
      <c r="B3780" s="1"/>
      <c r="C3780" s="1"/>
      <c r="D3780" s="1"/>
      <c r="E3780" s="1" t="s">
        <v>7992</v>
      </c>
      <c r="F3780" s="2">
        <v>44640</v>
      </c>
      <c r="G3780" s="3">
        <v>11675</v>
      </c>
      <c r="H3780" s="1"/>
      <c r="I3780" s="1"/>
      <c r="J3780" s="1" t="s">
        <v>7104</v>
      </c>
      <c r="K3780" s="2">
        <v>45242</v>
      </c>
      <c r="L3780" s="1" t="s">
        <v>4200</v>
      </c>
      <c r="M3780" s="1" t="str">
        <f t="shared" si="295"/>
        <v>Social Services</v>
      </c>
      <c r="N3780" s="1" t="s">
        <v>4205</v>
      </c>
      <c r="O3780" s="1" t="s">
        <v>4358</v>
      </c>
      <c r="P3780" s="1">
        <v>6244</v>
      </c>
      <c r="Q3780" s="1">
        <v>1813120</v>
      </c>
      <c r="R3780" s="1">
        <f t="shared" si="296"/>
        <v>20032</v>
      </c>
      <c r="S3780" s="4">
        <v>1808709.2151646388</v>
      </c>
      <c r="T3780" s="4">
        <v>516450.42973723036</v>
      </c>
      <c r="U3780" s="1">
        <f t="shared" si="297"/>
        <v>1793088</v>
      </c>
      <c r="V3780" s="4">
        <f t="shared" si="298"/>
        <v>-512039.64490186935</v>
      </c>
      <c r="W3780" s="1" t="str">
        <f t="shared" si="299"/>
        <v>Adverse</v>
      </c>
    </row>
    <row r="3781" spans="1:23" x14ac:dyDescent="0.25">
      <c r="A3781" s="1"/>
      <c r="B3781" s="1"/>
      <c r="C3781" s="1"/>
      <c r="D3781" s="1"/>
      <c r="E3781" s="1" t="s">
        <v>9275</v>
      </c>
      <c r="F3781" s="2">
        <v>44558</v>
      </c>
      <c r="G3781" s="3">
        <v>46149</v>
      </c>
      <c r="H3781" s="1"/>
      <c r="I3781" s="1"/>
      <c r="J3781" s="1" t="s">
        <v>5787</v>
      </c>
      <c r="K3781" s="2">
        <v>44713</v>
      </c>
      <c r="L3781" s="1" t="s">
        <v>4238</v>
      </c>
      <c r="M3781" s="1" t="str">
        <f t="shared" si="295"/>
        <v>Education</v>
      </c>
      <c r="N3781" s="1" t="s">
        <v>4222</v>
      </c>
      <c r="O3781" s="1" t="s">
        <v>4458</v>
      </c>
      <c r="P3781" s="1">
        <v>6360</v>
      </c>
      <c r="Q3781" s="1">
        <v>2217654</v>
      </c>
      <c r="R3781" s="1">
        <f t="shared" si="296"/>
        <v>35872</v>
      </c>
      <c r="S3781" s="4">
        <v>1031061.6677366496</v>
      </c>
      <c r="T3781" s="4">
        <v>416673.35824138578</v>
      </c>
      <c r="U3781" s="1">
        <f t="shared" si="297"/>
        <v>2181782</v>
      </c>
      <c r="V3781" s="4">
        <f t="shared" si="298"/>
        <v>769918.97402196471</v>
      </c>
      <c r="W3781" s="1" t="str">
        <f t="shared" si="299"/>
        <v>Favourable</v>
      </c>
    </row>
    <row r="3782" spans="1:23" x14ac:dyDescent="0.25">
      <c r="A3782" s="1"/>
      <c r="B3782" s="1"/>
      <c r="C3782" s="1"/>
      <c r="D3782" s="1"/>
      <c r="E3782" s="1" t="s">
        <v>8729</v>
      </c>
      <c r="F3782" s="2">
        <v>43955</v>
      </c>
      <c r="G3782" s="3">
        <v>43728</v>
      </c>
      <c r="H3782" s="1"/>
      <c r="I3782" s="1"/>
      <c r="J3782" s="1" t="s">
        <v>5958</v>
      </c>
      <c r="K3782" s="2">
        <v>44645</v>
      </c>
      <c r="L3782" s="1" t="s">
        <v>4207</v>
      </c>
      <c r="M3782" s="1" t="str">
        <f t="shared" si="295"/>
        <v>Social Services</v>
      </c>
      <c r="N3782" s="1" t="s">
        <v>4222</v>
      </c>
      <c r="O3782" s="1" t="s">
        <v>4298</v>
      </c>
      <c r="P3782" s="1">
        <v>8820</v>
      </c>
      <c r="Q3782" s="1">
        <v>1732130</v>
      </c>
      <c r="R3782" s="1">
        <f t="shared" si="296"/>
        <v>16956</v>
      </c>
      <c r="S3782" s="4">
        <v>654936.88878803025</v>
      </c>
      <c r="T3782" s="4">
        <v>18356.685040929224</v>
      </c>
      <c r="U3782" s="1">
        <f t="shared" si="297"/>
        <v>1715174</v>
      </c>
      <c r="V3782" s="4">
        <f t="shared" si="298"/>
        <v>1058836.4261710406</v>
      </c>
      <c r="W3782" s="1" t="str">
        <f t="shared" si="299"/>
        <v>Favourable</v>
      </c>
    </row>
    <row r="3783" spans="1:23" x14ac:dyDescent="0.25">
      <c r="A3783" s="1"/>
      <c r="B3783" s="1"/>
      <c r="C3783" s="1"/>
      <c r="D3783" s="1"/>
      <c r="E3783" s="1" t="s">
        <v>9587</v>
      </c>
      <c r="F3783" s="2">
        <v>43966</v>
      </c>
      <c r="G3783" s="3">
        <v>21559</v>
      </c>
      <c r="H3783" s="1"/>
      <c r="I3783" s="1"/>
      <c r="J3783" s="1" t="s">
        <v>9588</v>
      </c>
      <c r="K3783" s="2">
        <v>44497</v>
      </c>
      <c r="L3783" s="1" t="s">
        <v>4200</v>
      </c>
      <c r="M3783" s="1" t="str">
        <f t="shared" si="295"/>
        <v>Social Services</v>
      </c>
      <c r="N3783" s="1" t="s">
        <v>4205</v>
      </c>
      <c r="O3783" s="1" t="s">
        <v>4295</v>
      </c>
      <c r="P3783" s="1">
        <v>7617</v>
      </c>
      <c r="Q3783" s="1">
        <v>1994681</v>
      </c>
      <c r="R3783" s="1">
        <f t="shared" si="296"/>
        <v>0</v>
      </c>
      <c r="S3783" s="4">
        <v>1488873.4497007828</v>
      </c>
      <c r="T3783" s="4">
        <v>199046.27150581009</v>
      </c>
      <c r="U3783" s="1">
        <f t="shared" si="297"/>
        <v>1994681</v>
      </c>
      <c r="V3783" s="4">
        <f t="shared" si="298"/>
        <v>306761.27879340714</v>
      </c>
      <c r="W3783" s="1" t="str">
        <f t="shared" si="299"/>
        <v>Favourable</v>
      </c>
    </row>
    <row r="3784" spans="1:23" x14ac:dyDescent="0.25">
      <c r="A3784" s="1"/>
      <c r="B3784" s="1"/>
      <c r="C3784" s="1"/>
      <c r="D3784" s="1"/>
      <c r="E3784" s="1" t="s">
        <v>5177</v>
      </c>
      <c r="F3784" s="2">
        <v>44172</v>
      </c>
      <c r="G3784" s="3">
        <v>45980</v>
      </c>
      <c r="H3784" s="1"/>
      <c r="I3784" s="1"/>
      <c r="J3784" s="1" t="s">
        <v>8856</v>
      </c>
      <c r="K3784" s="2">
        <v>45273</v>
      </c>
      <c r="L3784" s="1" t="s">
        <v>4207</v>
      </c>
      <c r="M3784" s="1" t="str">
        <f t="shared" si="295"/>
        <v>Social Services</v>
      </c>
      <c r="N3784" s="1" t="s">
        <v>4205</v>
      </c>
      <c r="O3784" s="1" t="s">
        <v>4458</v>
      </c>
      <c r="P3784" s="1">
        <v>5921</v>
      </c>
      <c r="Q3784" s="1">
        <v>1221766</v>
      </c>
      <c r="R3784" s="1">
        <f t="shared" si="296"/>
        <v>36760</v>
      </c>
      <c r="S3784" s="4">
        <v>179306.7781809369</v>
      </c>
      <c r="T3784" s="4">
        <v>394384.48577207606</v>
      </c>
      <c r="U3784" s="1">
        <f t="shared" si="297"/>
        <v>1185006</v>
      </c>
      <c r="V3784" s="4">
        <f t="shared" si="298"/>
        <v>648074.736046987</v>
      </c>
      <c r="W3784" s="1" t="str">
        <f t="shared" si="299"/>
        <v>Favourable</v>
      </c>
    </row>
    <row r="3785" spans="1:23" x14ac:dyDescent="0.25">
      <c r="A3785" s="1"/>
      <c r="B3785" s="1"/>
      <c r="C3785" s="1"/>
      <c r="D3785" s="1"/>
      <c r="E3785" s="1" t="s">
        <v>9589</v>
      </c>
      <c r="F3785" s="2">
        <v>45172</v>
      </c>
      <c r="G3785" s="3">
        <v>20648</v>
      </c>
      <c r="H3785" s="1"/>
      <c r="I3785" s="1"/>
      <c r="J3785" s="1" t="s">
        <v>9590</v>
      </c>
      <c r="K3785" s="2">
        <v>44788</v>
      </c>
      <c r="L3785" s="1" t="s">
        <v>4200</v>
      </c>
      <c r="M3785" s="1" t="str">
        <f t="shared" si="295"/>
        <v>Social Services</v>
      </c>
      <c r="N3785" s="1" t="s">
        <v>4222</v>
      </c>
      <c r="O3785" s="1" t="s">
        <v>4298</v>
      </c>
      <c r="P3785" s="1">
        <v>8109</v>
      </c>
      <c r="Q3785" s="1">
        <v>1650107</v>
      </c>
      <c r="R3785" s="1">
        <f t="shared" si="296"/>
        <v>31310</v>
      </c>
      <c r="S3785" s="4">
        <v>1589890.0514958608</v>
      </c>
      <c r="T3785" s="4">
        <v>337107.48826224456</v>
      </c>
      <c r="U3785" s="1">
        <f t="shared" si="297"/>
        <v>1618797</v>
      </c>
      <c r="V3785" s="4">
        <f t="shared" si="298"/>
        <v>-276890.5397581053</v>
      </c>
      <c r="W3785" s="1" t="str">
        <f t="shared" si="299"/>
        <v>Adverse</v>
      </c>
    </row>
    <row r="3786" spans="1:23" x14ac:dyDescent="0.25">
      <c r="A3786" s="1"/>
      <c r="B3786" s="1"/>
      <c r="C3786" s="1"/>
      <c r="D3786" s="1"/>
      <c r="E3786" s="1" t="s">
        <v>5354</v>
      </c>
      <c r="F3786" s="2">
        <v>45071</v>
      </c>
      <c r="G3786" s="3">
        <v>26596</v>
      </c>
      <c r="H3786" s="1"/>
      <c r="I3786" s="1"/>
      <c r="J3786" s="1" t="s">
        <v>7932</v>
      </c>
      <c r="K3786" s="2">
        <v>44405</v>
      </c>
      <c r="L3786" s="1" t="s">
        <v>4238</v>
      </c>
      <c r="M3786" s="1" t="str">
        <f t="shared" si="295"/>
        <v>Education</v>
      </c>
      <c r="N3786" s="1" t="s">
        <v>4205</v>
      </c>
      <c r="O3786" s="1" t="s">
        <v>4247</v>
      </c>
      <c r="P3786" s="1">
        <v>5531</v>
      </c>
      <c r="Q3786" s="1">
        <v>483996</v>
      </c>
      <c r="R3786" s="1">
        <f t="shared" si="296"/>
        <v>14299</v>
      </c>
      <c r="S3786" s="4">
        <v>468786.52853225451</v>
      </c>
      <c r="T3786" s="4">
        <v>75869.893499637226</v>
      </c>
      <c r="U3786" s="1">
        <f t="shared" si="297"/>
        <v>469697</v>
      </c>
      <c r="V3786" s="4">
        <f t="shared" si="298"/>
        <v>-60660.422031891765</v>
      </c>
      <c r="W3786" s="1" t="str">
        <f t="shared" si="299"/>
        <v>Adverse</v>
      </c>
    </row>
    <row r="3787" spans="1:23" x14ac:dyDescent="0.25">
      <c r="A3787" s="1"/>
      <c r="B3787" s="1"/>
      <c r="C3787" s="1"/>
      <c r="D3787" s="1"/>
      <c r="E3787" s="1" t="s">
        <v>7289</v>
      </c>
      <c r="F3787" s="2">
        <v>45183</v>
      </c>
      <c r="G3787" s="3">
        <v>56468</v>
      </c>
      <c r="H3787" s="1"/>
      <c r="I3787" s="1"/>
      <c r="J3787" s="1" t="s">
        <v>9110</v>
      </c>
      <c r="K3787" s="2">
        <v>44614</v>
      </c>
      <c r="L3787" s="1" t="s">
        <v>4200</v>
      </c>
      <c r="M3787" s="1" t="str">
        <f t="shared" si="295"/>
        <v>Social Services</v>
      </c>
      <c r="N3787" s="1" t="s">
        <v>4210</v>
      </c>
      <c r="O3787" s="1" t="s">
        <v>4476</v>
      </c>
      <c r="P3787" s="1">
        <v>8515</v>
      </c>
      <c r="Q3787" s="1">
        <v>718319</v>
      </c>
      <c r="R3787" s="1">
        <f t="shared" si="296"/>
        <v>46667</v>
      </c>
      <c r="S3787" s="4">
        <v>632298.01531180064</v>
      </c>
      <c r="T3787" s="4">
        <v>44227.722713440286</v>
      </c>
      <c r="U3787" s="1">
        <f t="shared" si="297"/>
        <v>671652</v>
      </c>
      <c r="V3787" s="4">
        <f t="shared" si="298"/>
        <v>41793.261974759051</v>
      </c>
      <c r="W3787" s="1" t="str">
        <f t="shared" si="299"/>
        <v>Favourable</v>
      </c>
    </row>
    <row r="3788" spans="1:23" x14ac:dyDescent="0.25">
      <c r="A3788" s="1"/>
      <c r="B3788" s="1"/>
      <c r="C3788" s="1"/>
      <c r="D3788" s="1"/>
      <c r="E3788" s="1" t="s">
        <v>9591</v>
      </c>
      <c r="F3788" s="2">
        <v>44211</v>
      </c>
      <c r="G3788" s="3">
        <v>50031</v>
      </c>
      <c r="H3788" s="1"/>
      <c r="I3788" s="1"/>
      <c r="J3788" s="1" t="s">
        <v>8762</v>
      </c>
      <c r="K3788" s="2">
        <v>44968</v>
      </c>
      <c r="L3788" s="1" t="s">
        <v>4200</v>
      </c>
      <c r="M3788" s="1" t="str">
        <f t="shared" si="295"/>
        <v>Social Services</v>
      </c>
      <c r="N3788" s="1" t="s">
        <v>4222</v>
      </c>
      <c r="O3788" s="1" t="s">
        <v>4244</v>
      </c>
      <c r="P3788" s="1">
        <v>8004</v>
      </c>
      <c r="Q3788" s="1">
        <v>2085900</v>
      </c>
      <c r="R3788" s="1">
        <f t="shared" si="296"/>
        <v>36989</v>
      </c>
      <c r="S3788" s="4">
        <v>724139.94549222849</v>
      </c>
      <c r="T3788" s="4">
        <v>601453.25456614199</v>
      </c>
      <c r="U3788" s="1">
        <f t="shared" si="297"/>
        <v>2048911</v>
      </c>
      <c r="V3788" s="4">
        <f t="shared" si="298"/>
        <v>760306.79994162964</v>
      </c>
      <c r="W3788" s="1" t="str">
        <f t="shared" si="299"/>
        <v>Favourable</v>
      </c>
    </row>
    <row r="3789" spans="1:23" x14ac:dyDescent="0.25">
      <c r="A3789" s="1"/>
      <c r="B3789" s="1"/>
      <c r="C3789" s="1"/>
      <c r="D3789" s="1"/>
      <c r="E3789" s="1" t="s">
        <v>9592</v>
      </c>
      <c r="F3789" s="2">
        <v>45251</v>
      </c>
      <c r="G3789" s="3">
        <v>32484</v>
      </c>
      <c r="H3789" s="1"/>
      <c r="I3789" s="1"/>
      <c r="J3789" s="1" t="s">
        <v>8283</v>
      </c>
      <c r="K3789" s="2">
        <v>44974</v>
      </c>
      <c r="L3789" s="1" t="s">
        <v>4238</v>
      </c>
      <c r="M3789" s="1" t="str">
        <f t="shared" si="295"/>
        <v>Education</v>
      </c>
      <c r="N3789" s="1" t="s">
        <v>4205</v>
      </c>
      <c r="O3789" s="1" t="s">
        <v>4250</v>
      </c>
      <c r="P3789" s="1">
        <v>6271</v>
      </c>
      <c r="Q3789" s="1">
        <v>1350510</v>
      </c>
      <c r="R3789" s="1">
        <f t="shared" si="296"/>
        <v>44432</v>
      </c>
      <c r="S3789" s="4">
        <v>970297.26076085598</v>
      </c>
      <c r="T3789" s="4">
        <v>230663.49901530624</v>
      </c>
      <c r="U3789" s="1">
        <f t="shared" si="297"/>
        <v>1306078</v>
      </c>
      <c r="V3789" s="4">
        <f t="shared" si="298"/>
        <v>149549.24022383778</v>
      </c>
      <c r="W3789" s="1" t="str">
        <f t="shared" si="299"/>
        <v>Favourable</v>
      </c>
    </row>
    <row r="3790" spans="1:23" x14ac:dyDescent="0.25">
      <c r="A3790" s="1"/>
      <c r="B3790" s="1"/>
      <c r="C3790" s="1"/>
      <c r="D3790" s="1"/>
      <c r="E3790" s="1" t="s">
        <v>7503</v>
      </c>
      <c r="F3790" s="2">
        <v>43942</v>
      </c>
      <c r="G3790" s="3">
        <v>15175</v>
      </c>
      <c r="H3790" s="1"/>
      <c r="I3790" s="1"/>
      <c r="J3790" s="1" t="s">
        <v>9593</v>
      </c>
      <c r="K3790" s="2">
        <v>44620</v>
      </c>
      <c r="L3790" s="1" t="s">
        <v>4207</v>
      </c>
      <c r="M3790" s="1" t="str">
        <f t="shared" si="295"/>
        <v>Social Services</v>
      </c>
      <c r="N3790" s="1" t="s">
        <v>4210</v>
      </c>
      <c r="O3790" s="1" t="s">
        <v>4345</v>
      </c>
      <c r="P3790" s="1">
        <v>9147</v>
      </c>
      <c r="Q3790" s="1">
        <v>2197230</v>
      </c>
      <c r="R3790" s="1">
        <f t="shared" si="296"/>
        <v>0</v>
      </c>
      <c r="S3790" s="4">
        <v>868478.70471173222</v>
      </c>
      <c r="T3790" s="4">
        <v>360723.0494589812</v>
      </c>
      <c r="U3790" s="1">
        <f t="shared" si="297"/>
        <v>2197230</v>
      </c>
      <c r="V3790" s="4">
        <f t="shared" si="298"/>
        <v>968028.24582928652</v>
      </c>
      <c r="W3790" s="1" t="str">
        <f t="shared" si="299"/>
        <v>Favourable</v>
      </c>
    </row>
    <row r="3791" spans="1:23" x14ac:dyDescent="0.25">
      <c r="A3791" s="1"/>
      <c r="B3791" s="1"/>
      <c r="C3791" s="1"/>
      <c r="D3791" s="1"/>
      <c r="E3791" s="1" t="s">
        <v>9594</v>
      </c>
      <c r="F3791" s="2">
        <v>44930</v>
      </c>
      <c r="G3791" s="3">
        <v>15070</v>
      </c>
      <c r="H3791" s="1"/>
      <c r="I3791" s="1"/>
      <c r="J3791" s="1" t="s">
        <v>7274</v>
      </c>
      <c r="K3791" s="2">
        <v>44197</v>
      </c>
      <c r="L3791" s="1" t="s">
        <v>4227</v>
      </c>
      <c r="M3791" s="1" t="str">
        <f t="shared" si="295"/>
        <v>Infrastructure</v>
      </c>
      <c r="N3791" s="1" t="s">
        <v>4205</v>
      </c>
      <c r="O3791" s="1" t="s">
        <v>4345</v>
      </c>
      <c r="P3791" s="1">
        <v>6996</v>
      </c>
      <c r="Q3791" s="1">
        <v>873803</v>
      </c>
      <c r="R3791" s="1">
        <f t="shared" si="296"/>
        <v>27679</v>
      </c>
      <c r="S3791" s="4">
        <v>736763.78031942353</v>
      </c>
      <c r="T3791" s="4">
        <v>279439.3500630497</v>
      </c>
      <c r="U3791" s="1">
        <f t="shared" si="297"/>
        <v>846124</v>
      </c>
      <c r="V3791" s="4">
        <f t="shared" si="298"/>
        <v>-142400.13038247323</v>
      </c>
      <c r="W3791" s="1" t="str">
        <f t="shared" si="299"/>
        <v>Adverse</v>
      </c>
    </row>
    <row r="3792" spans="1:23" x14ac:dyDescent="0.25">
      <c r="A3792" s="1"/>
      <c r="B3792" s="1"/>
      <c r="C3792" s="1"/>
      <c r="D3792" s="1"/>
      <c r="E3792" s="1" t="s">
        <v>9595</v>
      </c>
      <c r="F3792" s="2">
        <v>44232</v>
      </c>
      <c r="G3792" s="3">
        <v>33447</v>
      </c>
      <c r="H3792" s="1"/>
      <c r="I3792" s="1"/>
      <c r="J3792" s="1" t="s">
        <v>9596</v>
      </c>
      <c r="K3792" s="2">
        <v>44493</v>
      </c>
      <c r="L3792" s="1" t="s">
        <v>4238</v>
      </c>
      <c r="M3792" s="1" t="str">
        <f t="shared" si="295"/>
        <v>Education</v>
      </c>
      <c r="N3792" s="1" t="s">
        <v>4222</v>
      </c>
      <c r="O3792" s="1" t="s">
        <v>4211</v>
      </c>
      <c r="P3792" s="1">
        <v>7321</v>
      </c>
      <c r="Q3792" s="1">
        <v>1468564</v>
      </c>
      <c r="R3792" s="1">
        <f t="shared" si="296"/>
        <v>0</v>
      </c>
      <c r="S3792" s="4">
        <v>758590.6432209023</v>
      </c>
      <c r="T3792" s="4">
        <v>469397.5231406854</v>
      </c>
      <c r="U3792" s="1">
        <f t="shared" si="297"/>
        <v>1468564</v>
      </c>
      <c r="V3792" s="4">
        <f t="shared" si="298"/>
        <v>240575.83363841241</v>
      </c>
      <c r="W3792" s="1" t="str">
        <f t="shared" si="299"/>
        <v>Favourable</v>
      </c>
    </row>
    <row r="3793" spans="1:23" x14ac:dyDescent="0.25">
      <c r="A3793" s="1"/>
      <c r="B3793" s="1"/>
      <c r="C3793" s="1"/>
      <c r="D3793" s="1"/>
      <c r="E3793" s="1" t="s">
        <v>6657</v>
      </c>
      <c r="F3793" s="2">
        <v>45175</v>
      </c>
      <c r="G3793" s="3">
        <v>52689</v>
      </c>
      <c r="H3793" s="1"/>
      <c r="I3793" s="1"/>
      <c r="J3793" s="1" t="s">
        <v>9597</v>
      </c>
      <c r="K3793" s="2">
        <v>45384</v>
      </c>
      <c r="L3793" s="1" t="s">
        <v>4207</v>
      </c>
      <c r="M3793" s="1" t="str">
        <f t="shared" si="295"/>
        <v>Social Services</v>
      </c>
      <c r="N3793" s="1" t="s">
        <v>4210</v>
      </c>
      <c r="O3793" s="1" t="s">
        <v>4441</v>
      </c>
      <c r="P3793" s="1">
        <v>8320</v>
      </c>
      <c r="Q3793" s="1">
        <v>424366</v>
      </c>
      <c r="R3793" s="1">
        <f t="shared" si="296"/>
        <v>0</v>
      </c>
      <c r="S3793" s="4">
        <v>383803.30230477912</v>
      </c>
      <c r="T3793" s="4">
        <v>58031.737361617801</v>
      </c>
      <c r="U3793" s="1">
        <f t="shared" si="297"/>
        <v>424366</v>
      </c>
      <c r="V3793" s="4">
        <f t="shared" si="298"/>
        <v>-17469.039666396915</v>
      </c>
      <c r="W3793" s="1" t="str">
        <f t="shared" si="299"/>
        <v>Adverse</v>
      </c>
    </row>
    <row r="3794" spans="1:23" x14ac:dyDescent="0.25">
      <c r="A3794" s="1"/>
      <c r="B3794" s="1"/>
      <c r="C3794" s="1"/>
      <c r="D3794" s="1"/>
      <c r="E3794" s="1" t="s">
        <v>7428</v>
      </c>
      <c r="F3794" s="2">
        <v>44409</v>
      </c>
      <c r="G3794" s="3">
        <v>47409</v>
      </c>
      <c r="H3794" s="1"/>
      <c r="I3794" s="1"/>
      <c r="J3794" s="1" t="s">
        <v>7880</v>
      </c>
      <c r="K3794" s="2">
        <v>45234</v>
      </c>
      <c r="L3794" s="1" t="s">
        <v>4238</v>
      </c>
      <c r="M3794" s="1" t="str">
        <f t="shared" si="295"/>
        <v>Education</v>
      </c>
      <c r="N3794" s="1" t="s">
        <v>4222</v>
      </c>
      <c r="O3794" s="1" t="s">
        <v>4374</v>
      </c>
      <c r="P3794" s="1">
        <v>8963</v>
      </c>
      <c r="Q3794" s="1">
        <v>1309290</v>
      </c>
      <c r="R3794" s="1">
        <f t="shared" si="296"/>
        <v>15579</v>
      </c>
      <c r="S3794" s="4">
        <v>908333.16968956555</v>
      </c>
      <c r="T3794" s="4">
        <v>421972.92602607963</v>
      </c>
      <c r="U3794" s="1">
        <f t="shared" si="297"/>
        <v>1293711</v>
      </c>
      <c r="V3794" s="4">
        <f t="shared" si="298"/>
        <v>-21016.095715645235</v>
      </c>
      <c r="W3794" s="1" t="str">
        <f t="shared" si="299"/>
        <v>Adverse</v>
      </c>
    </row>
    <row r="3795" spans="1:23" x14ac:dyDescent="0.25">
      <c r="A3795" s="1"/>
      <c r="B3795" s="1"/>
      <c r="C3795" s="1"/>
      <c r="D3795" s="1"/>
      <c r="E3795" s="1" t="s">
        <v>9598</v>
      </c>
      <c r="F3795" s="2">
        <v>44072</v>
      </c>
      <c r="G3795" s="3">
        <v>44564</v>
      </c>
      <c r="H3795" s="1"/>
      <c r="I3795" s="1"/>
      <c r="J3795" s="1" t="s">
        <v>5995</v>
      </c>
      <c r="K3795" s="2">
        <v>43855</v>
      </c>
      <c r="L3795" s="1" t="s">
        <v>4207</v>
      </c>
      <c r="M3795" s="1" t="str">
        <f t="shared" si="295"/>
        <v>Social Services</v>
      </c>
      <c r="N3795" s="1" t="s">
        <v>4210</v>
      </c>
      <c r="O3795" s="1" t="s">
        <v>4379</v>
      </c>
      <c r="P3795" s="1">
        <v>6601</v>
      </c>
      <c r="Q3795" s="1">
        <v>568067</v>
      </c>
      <c r="R3795" s="1">
        <f t="shared" si="296"/>
        <v>14597</v>
      </c>
      <c r="S3795" s="4">
        <v>75384.336716515973</v>
      </c>
      <c r="T3795" s="4">
        <v>125731.30275878719</v>
      </c>
      <c r="U3795" s="1">
        <f t="shared" si="297"/>
        <v>553470</v>
      </c>
      <c r="V3795" s="4">
        <f t="shared" si="298"/>
        <v>366951.36052469682</v>
      </c>
      <c r="W3795" s="1" t="str">
        <f t="shared" si="299"/>
        <v>Favourable</v>
      </c>
    </row>
    <row r="3796" spans="1:23" x14ac:dyDescent="0.25">
      <c r="A3796" s="1"/>
      <c r="B3796" s="1"/>
      <c r="C3796" s="1"/>
      <c r="D3796" s="1"/>
      <c r="E3796" s="1" t="s">
        <v>5695</v>
      </c>
      <c r="F3796" s="2">
        <v>44148</v>
      </c>
      <c r="G3796" s="3">
        <v>13108</v>
      </c>
      <c r="H3796" s="1"/>
      <c r="I3796" s="1"/>
      <c r="J3796" s="1" t="s">
        <v>9599</v>
      </c>
      <c r="K3796" s="2">
        <v>44039</v>
      </c>
      <c r="L3796" s="1" t="s">
        <v>4238</v>
      </c>
      <c r="M3796" s="1" t="str">
        <f t="shared" si="295"/>
        <v>Education</v>
      </c>
      <c r="N3796" s="1" t="s">
        <v>4210</v>
      </c>
      <c r="O3796" s="1" t="s">
        <v>4311</v>
      </c>
      <c r="P3796" s="1">
        <v>6602</v>
      </c>
      <c r="Q3796" s="1">
        <v>1410838</v>
      </c>
      <c r="R3796" s="1">
        <f t="shared" si="296"/>
        <v>0</v>
      </c>
      <c r="S3796" s="4">
        <v>135859.78828381054</v>
      </c>
      <c r="T3796" s="4">
        <v>291079.82047226664</v>
      </c>
      <c r="U3796" s="1">
        <f t="shared" si="297"/>
        <v>1410838</v>
      </c>
      <c r="V3796" s="4">
        <f t="shared" si="298"/>
        <v>983898.39124392276</v>
      </c>
      <c r="W3796" s="1" t="str">
        <f t="shared" si="299"/>
        <v>Favourable</v>
      </c>
    </row>
    <row r="3797" spans="1:23" x14ac:dyDescent="0.25">
      <c r="A3797" s="1"/>
      <c r="B3797" s="1"/>
      <c r="C3797" s="1"/>
      <c r="D3797" s="1"/>
      <c r="E3797" s="1" t="s">
        <v>9600</v>
      </c>
      <c r="F3797" s="2">
        <v>44281</v>
      </c>
      <c r="G3797" s="3">
        <v>36791</v>
      </c>
      <c r="H3797" s="1"/>
      <c r="I3797" s="1"/>
      <c r="J3797" s="1" t="s">
        <v>8152</v>
      </c>
      <c r="K3797" s="2">
        <v>44328</v>
      </c>
      <c r="L3797" s="1" t="s">
        <v>4207</v>
      </c>
      <c r="M3797" s="1" t="str">
        <f t="shared" si="295"/>
        <v>Social Services</v>
      </c>
      <c r="N3797" s="1" t="s">
        <v>4210</v>
      </c>
      <c r="O3797" s="1" t="s">
        <v>4237</v>
      </c>
      <c r="P3797" s="1">
        <v>8967</v>
      </c>
      <c r="Q3797" s="1">
        <v>659509</v>
      </c>
      <c r="R3797" s="1">
        <f t="shared" si="296"/>
        <v>17971</v>
      </c>
      <c r="S3797" s="4">
        <v>638274.45055363118</v>
      </c>
      <c r="T3797" s="4">
        <v>171560.03588801628</v>
      </c>
      <c r="U3797" s="1">
        <f t="shared" si="297"/>
        <v>641538</v>
      </c>
      <c r="V3797" s="4">
        <f t="shared" si="298"/>
        <v>-150325.4864416474</v>
      </c>
      <c r="W3797" s="1" t="str">
        <f t="shared" si="299"/>
        <v>Adverse</v>
      </c>
    </row>
    <row r="3798" spans="1:23" x14ac:dyDescent="0.25">
      <c r="A3798" s="1"/>
      <c r="B3798" s="1"/>
      <c r="C3798" s="1"/>
      <c r="D3798" s="1"/>
      <c r="E3798" s="1" t="s">
        <v>5255</v>
      </c>
      <c r="F3798" s="2">
        <v>44294</v>
      </c>
      <c r="G3798" s="3">
        <v>45987</v>
      </c>
      <c r="H3798" s="1"/>
      <c r="I3798" s="1"/>
      <c r="J3798" s="1" t="s">
        <v>8011</v>
      </c>
      <c r="K3798" s="2">
        <v>45084</v>
      </c>
      <c r="L3798" s="1" t="s">
        <v>4227</v>
      </c>
      <c r="M3798" s="1" t="str">
        <f t="shared" si="295"/>
        <v>Infrastructure</v>
      </c>
      <c r="N3798" s="1" t="s">
        <v>4210</v>
      </c>
      <c r="O3798" s="1" t="s">
        <v>4253</v>
      </c>
      <c r="P3798" s="1">
        <v>7703</v>
      </c>
      <c r="Q3798" s="1">
        <v>828825</v>
      </c>
      <c r="R3798" s="1">
        <f t="shared" si="296"/>
        <v>22949</v>
      </c>
      <c r="S3798" s="4">
        <v>110292.87963669916</v>
      </c>
      <c r="T3798" s="4">
        <v>232490.39947841034</v>
      </c>
      <c r="U3798" s="1">
        <f t="shared" si="297"/>
        <v>805876</v>
      </c>
      <c r="V3798" s="4">
        <f t="shared" si="298"/>
        <v>486041.72088489053</v>
      </c>
      <c r="W3798" s="1" t="str">
        <f t="shared" si="299"/>
        <v>Favourable</v>
      </c>
    </row>
    <row r="3799" spans="1:23" x14ac:dyDescent="0.25">
      <c r="A3799" s="1"/>
      <c r="B3799" s="1"/>
      <c r="C3799" s="1"/>
      <c r="D3799" s="1"/>
      <c r="E3799" s="1" t="s">
        <v>9601</v>
      </c>
      <c r="F3799" s="2">
        <v>44718</v>
      </c>
      <c r="G3799" s="3">
        <v>59096</v>
      </c>
      <c r="H3799" s="1"/>
      <c r="I3799" s="1"/>
      <c r="J3799" s="1" t="s">
        <v>4671</v>
      </c>
      <c r="K3799" s="2">
        <v>44410</v>
      </c>
      <c r="L3799" s="1" t="s">
        <v>4227</v>
      </c>
      <c r="M3799" s="1" t="str">
        <f t="shared" si="295"/>
        <v>Infrastructure</v>
      </c>
      <c r="N3799" s="1" t="s">
        <v>4222</v>
      </c>
      <c r="O3799" s="1" t="s">
        <v>4458</v>
      </c>
      <c r="P3799" s="1">
        <v>7628</v>
      </c>
      <c r="Q3799" s="1">
        <v>2357900</v>
      </c>
      <c r="R3799" s="1">
        <f t="shared" si="296"/>
        <v>62317</v>
      </c>
      <c r="S3799" s="4">
        <v>593988.90655671631</v>
      </c>
      <c r="T3799" s="4">
        <v>153262.56669194991</v>
      </c>
      <c r="U3799" s="1">
        <f t="shared" si="297"/>
        <v>2295583</v>
      </c>
      <c r="V3799" s="4">
        <f t="shared" si="298"/>
        <v>1610648.5267513338</v>
      </c>
      <c r="W3799" s="1" t="str">
        <f t="shared" si="299"/>
        <v>Favourable</v>
      </c>
    </row>
    <row r="3800" spans="1:23" x14ac:dyDescent="0.25">
      <c r="A3800" s="1"/>
      <c r="B3800" s="1"/>
      <c r="C3800" s="1"/>
      <c r="D3800" s="1"/>
      <c r="E3800" s="1" t="s">
        <v>6048</v>
      </c>
      <c r="F3800" s="2">
        <v>44693</v>
      </c>
      <c r="G3800" s="3">
        <v>35232</v>
      </c>
      <c r="H3800" s="1"/>
      <c r="I3800" s="1"/>
      <c r="J3800" s="1" t="s">
        <v>9602</v>
      </c>
      <c r="K3800" s="2">
        <v>44833</v>
      </c>
      <c r="L3800" s="1" t="s">
        <v>4207</v>
      </c>
      <c r="M3800" s="1" t="str">
        <f t="shared" si="295"/>
        <v>Social Services</v>
      </c>
      <c r="N3800" s="1" t="s">
        <v>4205</v>
      </c>
      <c r="O3800" s="1" t="s">
        <v>4244</v>
      </c>
      <c r="P3800" s="1">
        <v>7535</v>
      </c>
      <c r="Q3800" s="1">
        <v>1076715</v>
      </c>
      <c r="R3800" s="1">
        <f t="shared" si="296"/>
        <v>0</v>
      </c>
      <c r="S3800" s="4">
        <v>8424.5283290593579</v>
      </c>
      <c r="T3800" s="4">
        <v>308310.83231840789</v>
      </c>
      <c r="U3800" s="1">
        <f t="shared" si="297"/>
        <v>1076715</v>
      </c>
      <c r="V3800" s="4">
        <f t="shared" si="298"/>
        <v>759979.6393525328</v>
      </c>
      <c r="W3800" s="1" t="str">
        <f t="shared" si="299"/>
        <v>Favourable</v>
      </c>
    </row>
    <row r="3801" spans="1:23" x14ac:dyDescent="0.25">
      <c r="A3801" s="1"/>
      <c r="B3801" s="1"/>
      <c r="C3801" s="1"/>
      <c r="D3801" s="1"/>
      <c r="E3801" s="1" t="s">
        <v>9603</v>
      </c>
      <c r="F3801" s="2">
        <v>44551</v>
      </c>
      <c r="G3801" s="3">
        <v>10557</v>
      </c>
      <c r="H3801" s="1"/>
      <c r="I3801" s="1"/>
      <c r="J3801" s="1" t="s">
        <v>8734</v>
      </c>
      <c r="K3801" s="2">
        <v>44707</v>
      </c>
      <c r="L3801" s="1" t="s">
        <v>4238</v>
      </c>
      <c r="M3801" s="1" t="str">
        <f t="shared" si="295"/>
        <v>Education</v>
      </c>
      <c r="N3801" s="1" t="s">
        <v>4210</v>
      </c>
      <c r="O3801" s="1" t="s">
        <v>4388</v>
      </c>
      <c r="P3801" s="1">
        <v>8120</v>
      </c>
      <c r="Q3801" s="1">
        <v>818972</v>
      </c>
      <c r="R3801" s="1">
        <f t="shared" si="296"/>
        <v>45504</v>
      </c>
      <c r="S3801" s="4">
        <v>329480.4251236103</v>
      </c>
      <c r="T3801" s="4">
        <v>217694.25908811053</v>
      </c>
      <c r="U3801" s="1">
        <f t="shared" si="297"/>
        <v>773468</v>
      </c>
      <c r="V3801" s="4">
        <f t="shared" si="298"/>
        <v>271797.31578827917</v>
      </c>
      <c r="W3801" s="1" t="str">
        <f t="shared" si="299"/>
        <v>Favourable</v>
      </c>
    </row>
    <row r="3802" spans="1:23" x14ac:dyDescent="0.25">
      <c r="A3802" s="1"/>
      <c r="B3802" s="1"/>
      <c r="C3802" s="1"/>
      <c r="D3802" s="1"/>
      <c r="E3802" s="1" t="s">
        <v>9604</v>
      </c>
      <c r="F3802" s="2">
        <v>44705</v>
      </c>
      <c r="G3802" s="3">
        <v>22524</v>
      </c>
      <c r="H3802" s="1"/>
      <c r="I3802" s="1"/>
      <c r="J3802" s="1" t="s">
        <v>9605</v>
      </c>
      <c r="K3802" s="2">
        <v>44649</v>
      </c>
      <c r="L3802" s="1" t="s">
        <v>4207</v>
      </c>
      <c r="M3802" s="1" t="str">
        <f t="shared" si="295"/>
        <v>Social Services</v>
      </c>
      <c r="N3802" s="1" t="s">
        <v>4222</v>
      </c>
      <c r="O3802" s="1" t="s">
        <v>4259</v>
      </c>
      <c r="P3802" s="1">
        <v>5730</v>
      </c>
      <c r="Q3802" s="1">
        <v>2396478</v>
      </c>
      <c r="R3802" s="1">
        <f t="shared" si="296"/>
        <v>36298</v>
      </c>
      <c r="S3802" s="4">
        <v>705408.91352101485</v>
      </c>
      <c r="T3802" s="4">
        <v>313732.21342340758</v>
      </c>
      <c r="U3802" s="1">
        <f t="shared" si="297"/>
        <v>2360180</v>
      </c>
      <c r="V3802" s="4">
        <f t="shared" si="298"/>
        <v>1377336.8730555775</v>
      </c>
      <c r="W3802" s="1" t="str">
        <f t="shared" si="299"/>
        <v>Favourable</v>
      </c>
    </row>
    <row r="3803" spans="1:23" x14ac:dyDescent="0.25">
      <c r="A3803" s="1"/>
      <c r="B3803" s="1"/>
      <c r="C3803" s="1"/>
      <c r="D3803" s="1"/>
      <c r="E3803" s="1" t="s">
        <v>9374</v>
      </c>
      <c r="F3803" s="2">
        <v>44975</v>
      </c>
      <c r="G3803" s="3">
        <v>53327</v>
      </c>
      <c r="H3803" s="1"/>
      <c r="I3803" s="1"/>
      <c r="J3803" s="1" t="s">
        <v>9606</v>
      </c>
      <c r="K3803" s="2">
        <v>44415</v>
      </c>
      <c r="L3803" s="1" t="s">
        <v>4227</v>
      </c>
      <c r="M3803" s="1" t="str">
        <f t="shared" si="295"/>
        <v>Infrastructure</v>
      </c>
      <c r="N3803" s="1" t="s">
        <v>4210</v>
      </c>
      <c r="O3803" s="1" t="s">
        <v>4358</v>
      </c>
      <c r="P3803" s="1">
        <v>6458</v>
      </c>
      <c r="Q3803" s="1">
        <v>709400</v>
      </c>
      <c r="R3803" s="1">
        <f t="shared" si="296"/>
        <v>0</v>
      </c>
      <c r="S3803" s="4">
        <v>426158.2285422461</v>
      </c>
      <c r="T3803" s="4">
        <v>206293.41192247579</v>
      </c>
      <c r="U3803" s="1">
        <f t="shared" si="297"/>
        <v>709400</v>
      </c>
      <c r="V3803" s="4">
        <f t="shared" si="298"/>
        <v>76948.359535278054</v>
      </c>
      <c r="W3803" s="1" t="str">
        <f t="shared" si="299"/>
        <v>Favourable</v>
      </c>
    </row>
    <row r="3804" spans="1:23" x14ac:dyDescent="0.25">
      <c r="A3804" s="1"/>
      <c r="B3804" s="1"/>
      <c r="C3804" s="1"/>
      <c r="D3804" s="1"/>
      <c r="E3804" s="1" t="s">
        <v>9607</v>
      </c>
      <c r="F3804" s="2">
        <v>44576</v>
      </c>
      <c r="G3804" s="3">
        <v>25944</v>
      </c>
      <c r="H3804" s="1"/>
      <c r="I3804" s="1"/>
      <c r="J3804" s="1" t="s">
        <v>6553</v>
      </c>
      <c r="K3804" s="2">
        <v>44181</v>
      </c>
      <c r="L3804" s="1" t="s">
        <v>4207</v>
      </c>
      <c r="M3804" s="1" t="str">
        <f t="shared" si="295"/>
        <v>Social Services</v>
      </c>
      <c r="N3804" s="1" t="s">
        <v>4222</v>
      </c>
      <c r="O3804" s="1" t="s">
        <v>4295</v>
      </c>
      <c r="P3804" s="1">
        <v>7850</v>
      </c>
      <c r="Q3804" s="1">
        <v>577981</v>
      </c>
      <c r="R3804" s="1">
        <f t="shared" si="296"/>
        <v>37629</v>
      </c>
      <c r="S3804" s="4">
        <v>8221.2475229219726</v>
      </c>
      <c r="T3804" s="4">
        <v>8119.0182197230142</v>
      </c>
      <c r="U3804" s="1">
        <f t="shared" si="297"/>
        <v>540352</v>
      </c>
      <c r="V3804" s="4">
        <f t="shared" si="298"/>
        <v>561640.73425735498</v>
      </c>
      <c r="W3804" s="1" t="str">
        <f t="shared" si="299"/>
        <v>Favourable</v>
      </c>
    </row>
    <row r="3805" spans="1:23" x14ac:dyDescent="0.25">
      <c r="A3805" s="1"/>
      <c r="B3805" s="1"/>
      <c r="C3805" s="1"/>
      <c r="D3805" s="1"/>
      <c r="E3805" s="1" t="s">
        <v>7804</v>
      </c>
      <c r="F3805" s="2">
        <v>44390</v>
      </c>
      <c r="G3805" s="3">
        <v>40840</v>
      </c>
      <c r="H3805" s="1"/>
      <c r="I3805" s="1"/>
      <c r="J3805" s="1" t="s">
        <v>9608</v>
      </c>
      <c r="K3805" s="2">
        <v>44626</v>
      </c>
      <c r="L3805" s="1" t="s">
        <v>4207</v>
      </c>
      <c r="M3805" s="1" t="str">
        <f t="shared" si="295"/>
        <v>Social Services</v>
      </c>
      <c r="N3805" s="1" t="s">
        <v>4205</v>
      </c>
      <c r="O3805" s="1" t="s">
        <v>4256</v>
      </c>
      <c r="P3805" s="1">
        <v>9267</v>
      </c>
      <c r="Q3805" s="1">
        <v>589634</v>
      </c>
      <c r="R3805" s="1">
        <f t="shared" si="296"/>
        <v>0</v>
      </c>
      <c r="S3805" s="4">
        <v>31884.395723507929</v>
      </c>
      <c r="T3805" s="4">
        <v>141528.86479929576</v>
      </c>
      <c r="U3805" s="1">
        <f t="shared" si="297"/>
        <v>589634</v>
      </c>
      <c r="V3805" s="4">
        <f t="shared" si="298"/>
        <v>416220.7394771963</v>
      </c>
      <c r="W3805" s="1" t="str">
        <f t="shared" si="299"/>
        <v>Favourable</v>
      </c>
    </row>
    <row r="3806" spans="1:23" x14ac:dyDescent="0.25">
      <c r="A3806" s="1"/>
      <c r="B3806" s="1"/>
      <c r="C3806" s="1"/>
      <c r="D3806" s="1"/>
      <c r="E3806" s="1" t="s">
        <v>8901</v>
      </c>
      <c r="F3806" s="2">
        <v>45160</v>
      </c>
      <c r="G3806" s="3">
        <v>58917</v>
      </c>
      <c r="H3806" s="1"/>
      <c r="I3806" s="1"/>
      <c r="J3806" s="1" t="s">
        <v>5136</v>
      </c>
      <c r="K3806" s="2">
        <v>44879</v>
      </c>
      <c r="L3806" s="1" t="s">
        <v>4238</v>
      </c>
      <c r="M3806" s="1" t="str">
        <f t="shared" si="295"/>
        <v>Education</v>
      </c>
      <c r="N3806" s="1" t="s">
        <v>4210</v>
      </c>
      <c r="O3806" s="1" t="s">
        <v>4338</v>
      </c>
      <c r="P3806" s="1">
        <v>7415</v>
      </c>
      <c r="Q3806" s="1">
        <v>1382561</v>
      </c>
      <c r="R3806" s="1">
        <f t="shared" si="296"/>
        <v>62292</v>
      </c>
      <c r="S3806" s="4">
        <v>893742.1605014177</v>
      </c>
      <c r="T3806" s="4">
        <v>343789.46486357314</v>
      </c>
      <c r="U3806" s="1">
        <f t="shared" si="297"/>
        <v>1320269</v>
      </c>
      <c r="V3806" s="4">
        <f t="shared" si="298"/>
        <v>145029.3746350091</v>
      </c>
      <c r="W3806" s="1" t="str">
        <f t="shared" si="299"/>
        <v>Favourable</v>
      </c>
    </row>
    <row r="3807" spans="1:23" x14ac:dyDescent="0.25">
      <c r="A3807" s="1"/>
      <c r="B3807" s="1"/>
      <c r="C3807" s="1"/>
      <c r="D3807" s="1"/>
      <c r="E3807" s="1" t="s">
        <v>9609</v>
      </c>
      <c r="F3807" s="2">
        <v>45050</v>
      </c>
      <c r="G3807" s="3">
        <v>35169</v>
      </c>
      <c r="H3807" s="1"/>
      <c r="I3807" s="1"/>
      <c r="J3807" s="1" t="s">
        <v>9610</v>
      </c>
      <c r="K3807" s="2">
        <v>44465</v>
      </c>
      <c r="L3807" s="1" t="s">
        <v>4238</v>
      </c>
      <c r="M3807" s="1" t="str">
        <f t="shared" si="295"/>
        <v>Education</v>
      </c>
      <c r="N3807" s="1" t="s">
        <v>4205</v>
      </c>
      <c r="O3807" s="1" t="s">
        <v>4314</v>
      </c>
      <c r="P3807" s="1">
        <v>6959</v>
      </c>
      <c r="Q3807" s="1">
        <v>1071269</v>
      </c>
      <c r="R3807" s="1">
        <f t="shared" si="296"/>
        <v>0</v>
      </c>
      <c r="S3807" s="4">
        <v>100918.29732157818</v>
      </c>
      <c r="T3807" s="4">
        <v>278287.25618014333</v>
      </c>
      <c r="U3807" s="1">
        <f t="shared" si="297"/>
        <v>1071269</v>
      </c>
      <c r="V3807" s="4">
        <f t="shared" si="298"/>
        <v>692063.44649827853</v>
      </c>
      <c r="W3807" s="1" t="str">
        <f t="shared" si="299"/>
        <v>Favourable</v>
      </c>
    </row>
    <row r="3808" spans="1:23" x14ac:dyDescent="0.25">
      <c r="A3808" s="1"/>
      <c r="B3808" s="1"/>
      <c r="C3808" s="1"/>
      <c r="D3808" s="1"/>
      <c r="E3808" s="1" t="s">
        <v>7177</v>
      </c>
      <c r="F3808" s="2">
        <v>44489</v>
      </c>
      <c r="G3808" s="3">
        <v>23162</v>
      </c>
      <c r="H3808" s="1"/>
      <c r="I3808" s="1"/>
      <c r="J3808" s="1" t="s">
        <v>5078</v>
      </c>
      <c r="K3808" s="2">
        <v>44139</v>
      </c>
      <c r="L3808" s="1" t="s">
        <v>4238</v>
      </c>
      <c r="M3808" s="1" t="str">
        <f t="shared" si="295"/>
        <v>Education</v>
      </c>
      <c r="N3808" s="1" t="s">
        <v>4205</v>
      </c>
      <c r="O3808" s="1" t="s">
        <v>4233</v>
      </c>
      <c r="P3808" s="1">
        <v>8158</v>
      </c>
      <c r="Q3808" s="1">
        <v>1163154</v>
      </c>
      <c r="R3808" s="1">
        <f t="shared" si="296"/>
        <v>88786</v>
      </c>
      <c r="S3808" s="4">
        <v>579216.17332974193</v>
      </c>
      <c r="T3808" s="4">
        <v>225573.79653845305</v>
      </c>
      <c r="U3808" s="1">
        <f t="shared" si="297"/>
        <v>1074368</v>
      </c>
      <c r="V3808" s="4">
        <f t="shared" si="298"/>
        <v>358364.03013180499</v>
      </c>
      <c r="W3808" s="1" t="str">
        <f t="shared" si="299"/>
        <v>Favourable</v>
      </c>
    </row>
    <row r="3809" spans="1:23" x14ac:dyDescent="0.25">
      <c r="A3809" s="1"/>
      <c r="B3809" s="1"/>
      <c r="C3809" s="1"/>
      <c r="D3809" s="1"/>
      <c r="E3809" s="1" t="s">
        <v>6070</v>
      </c>
      <c r="F3809" s="2">
        <v>44011</v>
      </c>
      <c r="G3809" s="3">
        <v>58435</v>
      </c>
      <c r="H3809" s="1"/>
      <c r="I3809" s="1"/>
      <c r="J3809" s="1" t="s">
        <v>9611</v>
      </c>
      <c r="K3809" s="2">
        <v>44816</v>
      </c>
      <c r="L3809" s="1" t="s">
        <v>4207</v>
      </c>
      <c r="M3809" s="1" t="str">
        <f t="shared" si="295"/>
        <v>Social Services</v>
      </c>
      <c r="N3809" s="1" t="s">
        <v>4222</v>
      </c>
      <c r="O3809" s="1" t="s">
        <v>4458</v>
      </c>
      <c r="P3809" s="1">
        <v>6334</v>
      </c>
      <c r="Q3809" s="1">
        <v>2118003</v>
      </c>
      <c r="R3809" s="1">
        <f t="shared" si="296"/>
        <v>0</v>
      </c>
      <c r="S3809" s="4">
        <v>1018200.7876248787</v>
      </c>
      <c r="T3809" s="4">
        <v>173261.709523483</v>
      </c>
      <c r="U3809" s="1">
        <f t="shared" si="297"/>
        <v>2118003</v>
      </c>
      <c r="V3809" s="4">
        <f t="shared" si="298"/>
        <v>926540.50285163824</v>
      </c>
      <c r="W3809" s="1" t="str">
        <f t="shared" si="299"/>
        <v>Favourable</v>
      </c>
    </row>
    <row r="3810" spans="1:23" x14ac:dyDescent="0.25">
      <c r="A3810" s="1"/>
      <c r="B3810" s="1"/>
      <c r="C3810" s="1"/>
      <c r="D3810" s="1"/>
      <c r="E3810" s="1" t="s">
        <v>8480</v>
      </c>
      <c r="F3810" s="2">
        <v>43937</v>
      </c>
      <c r="G3810" s="3">
        <v>41853</v>
      </c>
      <c r="H3810" s="1"/>
      <c r="I3810" s="1"/>
      <c r="J3810" s="1" t="s">
        <v>7948</v>
      </c>
      <c r="K3810" s="2">
        <v>44692</v>
      </c>
      <c r="L3810" s="1" t="s">
        <v>4207</v>
      </c>
      <c r="M3810" s="1" t="str">
        <f t="shared" si="295"/>
        <v>Social Services</v>
      </c>
      <c r="N3810" s="1" t="s">
        <v>4205</v>
      </c>
      <c r="O3810" s="1" t="s">
        <v>4286</v>
      </c>
      <c r="P3810" s="1">
        <v>5959</v>
      </c>
      <c r="Q3810" s="1">
        <v>370692</v>
      </c>
      <c r="R3810" s="1">
        <f t="shared" si="296"/>
        <v>21367</v>
      </c>
      <c r="S3810" s="4">
        <v>252481.5252521988</v>
      </c>
      <c r="T3810" s="4">
        <v>84700.38163688239</v>
      </c>
      <c r="U3810" s="1">
        <f t="shared" si="297"/>
        <v>349325</v>
      </c>
      <c r="V3810" s="4">
        <f t="shared" si="298"/>
        <v>33510.093110918824</v>
      </c>
      <c r="W3810" s="1" t="str">
        <f t="shared" si="299"/>
        <v>Favourable</v>
      </c>
    </row>
    <row r="3811" spans="1:23" x14ac:dyDescent="0.25">
      <c r="A3811" s="1"/>
      <c r="B3811" s="1"/>
      <c r="C3811" s="1"/>
      <c r="D3811" s="1"/>
      <c r="E3811" s="1" t="s">
        <v>9612</v>
      </c>
      <c r="F3811" s="2">
        <v>44412</v>
      </c>
      <c r="G3811" s="3">
        <v>48952</v>
      </c>
      <c r="H3811" s="1"/>
      <c r="I3811" s="1"/>
      <c r="J3811" s="1" t="s">
        <v>9613</v>
      </c>
      <c r="K3811" s="2">
        <v>45229</v>
      </c>
      <c r="L3811" s="1" t="s">
        <v>4200</v>
      </c>
      <c r="M3811" s="1" t="str">
        <f t="shared" si="295"/>
        <v>Social Services</v>
      </c>
      <c r="N3811" s="1" t="s">
        <v>4222</v>
      </c>
      <c r="O3811" s="1" t="s">
        <v>4267</v>
      </c>
      <c r="P3811" s="1">
        <v>8253</v>
      </c>
      <c r="Q3811" s="1">
        <v>1246437</v>
      </c>
      <c r="R3811" s="1">
        <f t="shared" si="296"/>
        <v>53875</v>
      </c>
      <c r="S3811" s="4">
        <v>1142161.2577253191</v>
      </c>
      <c r="T3811" s="4">
        <v>204702.11998402848</v>
      </c>
      <c r="U3811" s="1">
        <f t="shared" si="297"/>
        <v>1192562</v>
      </c>
      <c r="V3811" s="4">
        <f t="shared" si="298"/>
        <v>-100426.37770934752</v>
      </c>
      <c r="W3811" s="1" t="str">
        <f t="shared" si="299"/>
        <v>Adverse</v>
      </c>
    </row>
    <row r="3812" spans="1:23" x14ac:dyDescent="0.25">
      <c r="A3812" s="1"/>
      <c r="B3812" s="1"/>
      <c r="C3812" s="1"/>
      <c r="D3812" s="1"/>
      <c r="E3812" s="1" t="s">
        <v>6662</v>
      </c>
      <c r="F3812" s="2">
        <v>44429</v>
      </c>
      <c r="G3812" s="3">
        <v>19013</v>
      </c>
      <c r="H3812" s="1"/>
      <c r="I3812" s="1"/>
      <c r="J3812" s="1" t="s">
        <v>9614</v>
      </c>
      <c r="K3812" s="2">
        <v>43929</v>
      </c>
      <c r="L3812" s="1" t="s">
        <v>4207</v>
      </c>
      <c r="M3812" s="1" t="str">
        <f t="shared" si="295"/>
        <v>Social Services</v>
      </c>
      <c r="N3812" s="1" t="s">
        <v>4205</v>
      </c>
      <c r="O3812" s="1" t="s">
        <v>4217</v>
      </c>
      <c r="P3812" s="1">
        <v>9125</v>
      </c>
      <c r="Q3812" s="1">
        <v>1402816</v>
      </c>
      <c r="R3812" s="1">
        <f t="shared" si="296"/>
        <v>41220</v>
      </c>
      <c r="S3812" s="4">
        <v>685090.86579942214</v>
      </c>
      <c r="T3812" s="4">
        <v>251103.87337385569</v>
      </c>
      <c r="U3812" s="1">
        <f t="shared" si="297"/>
        <v>1361596</v>
      </c>
      <c r="V3812" s="4">
        <f t="shared" si="298"/>
        <v>466621.26082672214</v>
      </c>
      <c r="W3812" s="1" t="str">
        <f t="shared" si="299"/>
        <v>Favourable</v>
      </c>
    </row>
    <row r="3813" spans="1:23" x14ac:dyDescent="0.25">
      <c r="A3813" s="1"/>
      <c r="B3813" s="1"/>
      <c r="C3813" s="1"/>
      <c r="D3813" s="1"/>
      <c r="E3813" s="1" t="s">
        <v>8258</v>
      </c>
      <c r="F3813" s="2">
        <v>44757</v>
      </c>
      <c r="G3813" s="3">
        <v>15744</v>
      </c>
      <c r="H3813" s="1"/>
      <c r="I3813" s="1"/>
      <c r="J3813" s="1" t="s">
        <v>9615</v>
      </c>
      <c r="K3813" s="2">
        <v>44635</v>
      </c>
      <c r="L3813" s="1" t="s">
        <v>4200</v>
      </c>
      <c r="M3813" s="1" t="str">
        <f t="shared" si="295"/>
        <v>Social Services</v>
      </c>
      <c r="N3813" s="1" t="s">
        <v>4210</v>
      </c>
      <c r="O3813" s="1" t="s">
        <v>4314</v>
      </c>
      <c r="P3813" s="1">
        <v>7135</v>
      </c>
      <c r="Q3813" s="1">
        <v>1106123</v>
      </c>
      <c r="R3813" s="1">
        <f t="shared" si="296"/>
        <v>0</v>
      </c>
      <c r="S3813" s="4">
        <v>58038.830532878419</v>
      </c>
      <c r="T3813" s="4">
        <v>101487.5595779962</v>
      </c>
      <c r="U3813" s="1">
        <f t="shared" si="297"/>
        <v>1106123</v>
      </c>
      <c r="V3813" s="4">
        <f t="shared" si="298"/>
        <v>946596.60988912545</v>
      </c>
      <c r="W3813" s="1" t="str">
        <f t="shared" si="299"/>
        <v>Favourable</v>
      </c>
    </row>
    <row r="3814" spans="1:23" x14ac:dyDescent="0.25">
      <c r="A3814" s="1"/>
      <c r="B3814" s="1"/>
      <c r="C3814" s="1"/>
      <c r="D3814" s="1"/>
      <c r="E3814" s="1" t="s">
        <v>9119</v>
      </c>
      <c r="F3814" s="2">
        <v>45312</v>
      </c>
      <c r="G3814" s="3">
        <v>14014</v>
      </c>
      <c r="H3814" s="1"/>
      <c r="I3814" s="1"/>
      <c r="J3814" s="1" t="s">
        <v>6765</v>
      </c>
      <c r="K3814" s="2">
        <v>44939</v>
      </c>
      <c r="L3814" s="1" t="s">
        <v>4200</v>
      </c>
      <c r="M3814" s="1" t="str">
        <f t="shared" si="295"/>
        <v>Social Services</v>
      </c>
      <c r="N3814" s="1" t="s">
        <v>4210</v>
      </c>
      <c r="O3814" s="1" t="s">
        <v>4421</v>
      </c>
      <c r="P3814" s="1">
        <v>7841</v>
      </c>
      <c r="Q3814" s="1">
        <v>879568</v>
      </c>
      <c r="R3814" s="1">
        <f t="shared" si="296"/>
        <v>47533</v>
      </c>
      <c r="S3814" s="4">
        <v>272037.01703877159</v>
      </c>
      <c r="T3814" s="4">
        <v>134243.11508104703</v>
      </c>
      <c r="U3814" s="1">
        <f t="shared" si="297"/>
        <v>832035</v>
      </c>
      <c r="V3814" s="4">
        <f t="shared" si="298"/>
        <v>473287.86788018141</v>
      </c>
      <c r="W3814" s="1" t="str">
        <f t="shared" si="299"/>
        <v>Favourable</v>
      </c>
    </row>
    <row r="3815" spans="1:23" x14ac:dyDescent="0.25">
      <c r="A3815" s="1"/>
      <c r="B3815" s="1"/>
      <c r="C3815" s="1"/>
      <c r="D3815" s="1"/>
      <c r="E3815" s="1" t="s">
        <v>8711</v>
      </c>
      <c r="F3815" s="2">
        <v>44537</v>
      </c>
      <c r="G3815" s="3">
        <v>27222</v>
      </c>
      <c r="H3815" s="1"/>
      <c r="I3815" s="1"/>
      <c r="J3815" s="1" t="s">
        <v>9616</v>
      </c>
      <c r="K3815" s="2">
        <v>44942</v>
      </c>
      <c r="L3815" s="1" t="s">
        <v>4227</v>
      </c>
      <c r="M3815" s="1" t="str">
        <f t="shared" si="295"/>
        <v>Infrastructure</v>
      </c>
      <c r="N3815" s="1" t="s">
        <v>4205</v>
      </c>
      <c r="O3815" s="1" t="s">
        <v>4279</v>
      </c>
      <c r="P3815" s="1">
        <v>5973</v>
      </c>
      <c r="Q3815" s="1">
        <v>465686</v>
      </c>
      <c r="R3815" s="1">
        <f t="shared" si="296"/>
        <v>57159</v>
      </c>
      <c r="S3815" s="4">
        <v>86032.232045151017</v>
      </c>
      <c r="T3815" s="4">
        <v>91546.026405252385</v>
      </c>
      <c r="U3815" s="1">
        <f t="shared" si="297"/>
        <v>408527</v>
      </c>
      <c r="V3815" s="4">
        <f t="shared" si="298"/>
        <v>288107.7415495966</v>
      </c>
      <c r="W3815" s="1" t="str">
        <f t="shared" si="299"/>
        <v>Favourable</v>
      </c>
    </row>
    <row r="3816" spans="1:23" x14ac:dyDescent="0.25">
      <c r="A3816" s="1"/>
      <c r="B3816" s="1"/>
      <c r="C3816" s="1"/>
      <c r="D3816" s="1"/>
      <c r="E3816" s="1" t="s">
        <v>8780</v>
      </c>
      <c r="F3816" s="2">
        <v>44168</v>
      </c>
      <c r="G3816" s="3">
        <v>27548</v>
      </c>
      <c r="H3816" s="1"/>
      <c r="I3816" s="1"/>
      <c r="J3816" s="1" t="s">
        <v>9617</v>
      </c>
      <c r="K3816" s="2">
        <v>45118</v>
      </c>
      <c r="L3816" s="1" t="s">
        <v>4207</v>
      </c>
      <c r="M3816" s="1" t="str">
        <f t="shared" si="295"/>
        <v>Social Services</v>
      </c>
      <c r="N3816" s="1" t="s">
        <v>4210</v>
      </c>
      <c r="O3816" s="1" t="s">
        <v>4314</v>
      </c>
      <c r="P3816" s="1">
        <v>8928</v>
      </c>
      <c r="Q3816" s="1">
        <v>481750</v>
      </c>
      <c r="R3816" s="1">
        <f t="shared" si="296"/>
        <v>0</v>
      </c>
      <c r="S3816" s="4">
        <v>463155.58231354272</v>
      </c>
      <c r="T3816" s="4">
        <v>61582.932657587691</v>
      </c>
      <c r="U3816" s="1">
        <f t="shared" si="297"/>
        <v>481750</v>
      </c>
      <c r="V3816" s="4">
        <f t="shared" si="298"/>
        <v>-42988.514971130411</v>
      </c>
      <c r="W3816" s="1" t="str">
        <f t="shared" si="299"/>
        <v>Adverse</v>
      </c>
    </row>
    <row r="3817" spans="1:23" x14ac:dyDescent="0.25">
      <c r="A3817" s="1"/>
      <c r="B3817" s="1"/>
      <c r="C3817" s="1"/>
      <c r="D3817" s="1"/>
      <c r="E3817" s="1" t="s">
        <v>9577</v>
      </c>
      <c r="F3817" s="2">
        <v>45105</v>
      </c>
      <c r="G3817" s="3">
        <v>32015</v>
      </c>
      <c r="H3817" s="1"/>
      <c r="I3817" s="1"/>
      <c r="J3817" s="1" t="s">
        <v>6827</v>
      </c>
      <c r="K3817" s="2">
        <v>44013</v>
      </c>
      <c r="L3817" s="1" t="s">
        <v>4207</v>
      </c>
      <c r="M3817" s="1" t="str">
        <f t="shared" si="295"/>
        <v>Social Services</v>
      </c>
      <c r="N3817" s="1" t="s">
        <v>4210</v>
      </c>
      <c r="O3817" s="1" t="s">
        <v>4496</v>
      </c>
      <c r="P3817" s="1">
        <v>8667</v>
      </c>
      <c r="Q3817" s="1">
        <v>1263266</v>
      </c>
      <c r="R3817" s="1">
        <f t="shared" si="296"/>
        <v>16331</v>
      </c>
      <c r="S3817" s="4">
        <v>1150806.7883736712</v>
      </c>
      <c r="T3817" s="4">
        <v>335733.67525570799</v>
      </c>
      <c r="U3817" s="1">
        <f t="shared" si="297"/>
        <v>1246935</v>
      </c>
      <c r="V3817" s="4">
        <f t="shared" si="298"/>
        <v>-223274.46362937917</v>
      </c>
      <c r="W3817" s="1" t="str">
        <f t="shared" si="299"/>
        <v>Adverse</v>
      </c>
    </row>
    <row r="3818" spans="1:23" x14ac:dyDescent="0.25">
      <c r="A3818" s="1"/>
      <c r="B3818" s="1"/>
      <c r="C3818" s="1"/>
      <c r="D3818" s="1"/>
      <c r="E3818" s="1" t="s">
        <v>9618</v>
      </c>
      <c r="F3818" s="2">
        <v>44438</v>
      </c>
      <c r="G3818" s="3">
        <v>13145</v>
      </c>
      <c r="H3818" s="1"/>
      <c r="I3818" s="1"/>
      <c r="J3818" s="1" t="s">
        <v>7382</v>
      </c>
      <c r="K3818" s="2">
        <v>44246</v>
      </c>
      <c r="L3818" s="1" t="s">
        <v>4227</v>
      </c>
      <c r="M3818" s="1" t="str">
        <f t="shared" si="295"/>
        <v>Infrastructure</v>
      </c>
      <c r="N3818" s="1" t="s">
        <v>4205</v>
      </c>
      <c r="O3818" s="1" t="s">
        <v>4476</v>
      </c>
      <c r="P3818" s="1">
        <v>7340</v>
      </c>
      <c r="Q3818" s="1">
        <v>659604</v>
      </c>
      <c r="R3818" s="1">
        <f t="shared" si="296"/>
        <v>17965</v>
      </c>
      <c r="S3818" s="4">
        <v>614795.8183811187</v>
      </c>
      <c r="T3818" s="4">
        <v>95371.926114187474</v>
      </c>
      <c r="U3818" s="1">
        <f t="shared" si="297"/>
        <v>641639</v>
      </c>
      <c r="V3818" s="4">
        <f t="shared" si="298"/>
        <v>-50563.744495306164</v>
      </c>
      <c r="W3818" s="1" t="str">
        <f t="shared" si="299"/>
        <v>Adverse</v>
      </c>
    </row>
    <row r="3819" spans="1:23" x14ac:dyDescent="0.25">
      <c r="A3819" s="1"/>
      <c r="B3819" s="1"/>
      <c r="C3819" s="1"/>
      <c r="D3819" s="1"/>
      <c r="E3819" s="1" t="s">
        <v>7964</v>
      </c>
      <c r="F3819" s="2">
        <v>44725</v>
      </c>
      <c r="G3819" s="3">
        <v>13982</v>
      </c>
      <c r="H3819" s="1"/>
      <c r="I3819" s="1"/>
      <c r="J3819" s="1" t="s">
        <v>7916</v>
      </c>
      <c r="K3819" s="2">
        <v>44838</v>
      </c>
      <c r="L3819" s="1" t="s">
        <v>4207</v>
      </c>
      <c r="M3819" s="1" t="str">
        <f t="shared" si="295"/>
        <v>Social Services</v>
      </c>
      <c r="N3819" s="1" t="s">
        <v>4205</v>
      </c>
      <c r="O3819" s="1" t="s">
        <v>4338</v>
      </c>
      <c r="P3819" s="1">
        <v>7199</v>
      </c>
      <c r="Q3819" s="1">
        <v>2408866</v>
      </c>
      <c r="R3819" s="1">
        <f t="shared" si="296"/>
        <v>27198</v>
      </c>
      <c r="S3819" s="4">
        <v>1709720.0636640347</v>
      </c>
      <c r="T3819" s="4">
        <v>16453.827570081023</v>
      </c>
      <c r="U3819" s="1">
        <f t="shared" si="297"/>
        <v>2381668</v>
      </c>
      <c r="V3819" s="4">
        <f t="shared" si="298"/>
        <v>682692.1087658843</v>
      </c>
      <c r="W3819" s="1" t="str">
        <f t="shared" si="299"/>
        <v>Favourable</v>
      </c>
    </row>
    <row r="3820" spans="1:23" x14ac:dyDescent="0.25">
      <c r="A3820" s="1"/>
      <c r="B3820" s="1"/>
      <c r="C3820" s="1"/>
      <c r="D3820" s="1"/>
      <c r="E3820" s="1" t="s">
        <v>4469</v>
      </c>
      <c r="F3820" s="2">
        <v>43970</v>
      </c>
      <c r="G3820" s="3">
        <v>34527</v>
      </c>
      <c r="H3820" s="1"/>
      <c r="I3820" s="1"/>
      <c r="J3820" s="1" t="s">
        <v>6773</v>
      </c>
      <c r="K3820" s="2">
        <v>44840</v>
      </c>
      <c r="L3820" s="1" t="s">
        <v>4207</v>
      </c>
      <c r="M3820" s="1" t="str">
        <f t="shared" si="295"/>
        <v>Social Services</v>
      </c>
      <c r="N3820" s="1" t="s">
        <v>4222</v>
      </c>
      <c r="O3820" s="1" t="s">
        <v>4217</v>
      </c>
      <c r="P3820" s="1">
        <v>7070</v>
      </c>
      <c r="Q3820" s="1">
        <v>1090809</v>
      </c>
      <c r="R3820" s="1">
        <f t="shared" si="296"/>
        <v>18918</v>
      </c>
      <c r="S3820" s="4">
        <v>999921.77343079599</v>
      </c>
      <c r="T3820" s="4">
        <v>18451.637560133342</v>
      </c>
      <c r="U3820" s="1">
        <f t="shared" si="297"/>
        <v>1071891</v>
      </c>
      <c r="V3820" s="4">
        <f t="shared" si="298"/>
        <v>72435.589009070653</v>
      </c>
      <c r="W3820" s="1" t="str">
        <f t="shared" si="299"/>
        <v>Favourable</v>
      </c>
    </row>
    <row r="3821" spans="1:23" x14ac:dyDescent="0.25">
      <c r="A3821" s="1"/>
      <c r="B3821" s="1"/>
      <c r="C3821" s="1"/>
      <c r="D3821" s="1"/>
      <c r="E3821" s="1" t="s">
        <v>9619</v>
      </c>
      <c r="F3821" s="2">
        <v>44405</v>
      </c>
      <c r="G3821" s="3">
        <v>41990</v>
      </c>
      <c r="H3821" s="1"/>
      <c r="I3821" s="1"/>
      <c r="J3821" s="1" t="s">
        <v>9261</v>
      </c>
      <c r="K3821" s="2">
        <v>44884</v>
      </c>
      <c r="L3821" s="1" t="s">
        <v>4227</v>
      </c>
      <c r="M3821" s="1" t="str">
        <f t="shared" si="295"/>
        <v>Infrastructure</v>
      </c>
      <c r="N3821" s="1" t="s">
        <v>4210</v>
      </c>
      <c r="O3821" s="1" t="s">
        <v>4311</v>
      </c>
      <c r="P3821" s="1">
        <v>7979</v>
      </c>
      <c r="Q3821" s="1">
        <v>621804</v>
      </c>
      <c r="R3821" s="1">
        <f t="shared" si="296"/>
        <v>50275</v>
      </c>
      <c r="S3821" s="4">
        <v>537839.66308392654</v>
      </c>
      <c r="T3821" s="4">
        <v>124185.0300597684</v>
      </c>
      <c r="U3821" s="1">
        <f t="shared" si="297"/>
        <v>571529</v>
      </c>
      <c r="V3821" s="4">
        <f t="shared" si="298"/>
        <v>-40220.693143694894</v>
      </c>
      <c r="W3821" s="1" t="str">
        <f t="shared" si="299"/>
        <v>Adverse</v>
      </c>
    </row>
    <row r="3822" spans="1:23" x14ac:dyDescent="0.25">
      <c r="A3822" s="1"/>
      <c r="B3822" s="1"/>
      <c r="C3822" s="1"/>
      <c r="D3822" s="1"/>
      <c r="E3822" s="1" t="s">
        <v>9620</v>
      </c>
      <c r="F3822" s="2">
        <v>44367</v>
      </c>
      <c r="G3822" s="3">
        <v>26256</v>
      </c>
      <c r="H3822" s="1"/>
      <c r="I3822" s="1"/>
      <c r="J3822" s="1" t="s">
        <v>7066</v>
      </c>
      <c r="K3822" s="2">
        <v>45303</v>
      </c>
      <c r="L3822" s="1" t="s">
        <v>4238</v>
      </c>
      <c r="M3822" s="1" t="str">
        <f t="shared" si="295"/>
        <v>Education</v>
      </c>
      <c r="N3822" s="1" t="s">
        <v>4205</v>
      </c>
      <c r="O3822" s="1" t="s">
        <v>4479</v>
      </c>
      <c r="P3822" s="1">
        <v>8466</v>
      </c>
      <c r="Q3822" s="1">
        <v>2223298</v>
      </c>
      <c r="R3822" s="1">
        <f t="shared" si="296"/>
        <v>11672</v>
      </c>
      <c r="S3822" s="4">
        <v>1271619.6084515555</v>
      </c>
      <c r="T3822" s="4">
        <v>98098.575886020364</v>
      </c>
      <c r="U3822" s="1">
        <f t="shared" si="297"/>
        <v>2211626</v>
      </c>
      <c r="V3822" s="4">
        <f t="shared" si="298"/>
        <v>853579.81566242408</v>
      </c>
      <c r="W3822" s="1" t="str">
        <f t="shared" si="299"/>
        <v>Favourable</v>
      </c>
    </row>
    <row r="3823" spans="1:23" x14ac:dyDescent="0.25">
      <c r="A3823" s="1"/>
      <c r="B3823" s="1"/>
      <c r="C3823" s="1"/>
      <c r="D3823" s="1"/>
      <c r="E3823" s="1" t="s">
        <v>9621</v>
      </c>
      <c r="F3823" s="2">
        <v>44999</v>
      </c>
      <c r="G3823" s="3">
        <v>28297</v>
      </c>
      <c r="H3823" s="1"/>
      <c r="I3823" s="1"/>
      <c r="J3823" s="1" t="s">
        <v>5269</v>
      </c>
      <c r="K3823" s="2">
        <v>44554</v>
      </c>
      <c r="L3823" s="1" t="s">
        <v>4207</v>
      </c>
      <c r="M3823" s="1" t="str">
        <f t="shared" si="295"/>
        <v>Social Services</v>
      </c>
      <c r="N3823" s="1" t="s">
        <v>4210</v>
      </c>
      <c r="O3823" s="1" t="s">
        <v>4314</v>
      </c>
      <c r="P3823" s="1">
        <v>7355</v>
      </c>
      <c r="Q3823" s="1">
        <v>2359798</v>
      </c>
      <c r="R3823" s="1">
        <f t="shared" si="296"/>
        <v>88858</v>
      </c>
      <c r="S3823" s="4">
        <v>1013843.3163722164</v>
      </c>
      <c r="T3823" s="4">
        <v>271154.92722306133</v>
      </c>
      <c r="U3823" s="1">
        <f t="shared" si="297"/>
        <v>2270940</v>
      </c>
      <c r="V3823" s="4">
        <f t="shared" si="298"/>
        <v>1074799.7564047221</v>
      </c>
      <c r="W3823" s="1" t="str">
        <f t="shared" si="299"/>
        <v>Favourable</v>
      </c>
    </row>
    <row r="3824" spans="1:23" x14ac:dyDescent="0.25">
      <c r="A3824" s="1"/>
      <c r="B3824" s="1"/>
      <c r="C3824" s="1"/>
      <c r="D3824" s="1"/>
      <c r="E3824" s="1" t="s">
        <v>4852</v>
      </c>
      <c r="F3824" s="2">
        <v>44790</v>
      </c>
      <c r="G3824" s="3">
        <v>15060</v>
      </c>
      <c r="H3824" s="1"/>
      <c r="I3824" s="1"/>
      <c r="J3824" s="1" t="s">
        <v>9622</v>
      </c>
      <c r="K3824" s="2">
        <v>44789</v>
      </c>
      <c r="L3824" s="1" t="s">
        <v>4238</v>
      </c>
      <c r="M3824" s="1" t="str">
        <f t="shared" si="295"/>
        <v>Education</v>
      </c>
      <c r="N3824" s="1" t="s">
        <v>4205</v>
      </c>
      <c r="O3824" s="1" t="s">
        <v>4295</v>
      </c>
      <c r="P3824" s="1">
        <v>8284</v>
      </c>
      <c r="Q3824" s="1">
        <v>583860</v>
      </c>
      <c r="R3824" s="1">
        <f t="shared" si="296"/>
        <v>0</v>
      </c>
      <c r="S3824" s="4">
        <v>133493.85072370566</v>
      </c>
      <c r="T3824" s="4">
        <v>43271.699492317653</v>
      </c>
      <c r="U3824" s="1">
        <f t="shared" si="297"/>
        <v>583860</v>
      </c>
      <c r="V3824" s="4">
        <f t="shared" si="298"/>
        <v>407094.44978397666</v>
      </c>
      <c r="W3824" s="1" t="str">
        <f t="shared" si="299"/>
        <v>Favourable</v>
      </c>
    </row>
    <row r="3825" spans="1:23" x14ac:dyDescent="0.25">
      <c r="A3825" s="1"/>
      <c r="B3825" s="1"/>
      <c r="C3825" s="1"/>
      <c r="D3825" s="1"/>
      <c r="E3825" s="1" t="s">
        <v>9623</v>
      </c>
      <c r="F3825" s="2">
        <v>44718</v>
      </c>
      <c r="G3825" s="3">
        <v>33326</v>
      </c>
      <c r="H3825" s="1"/>
      <c r="I3825" s="1"/>
      <c r="J3825" s="1" t="s">
        <v>6257</v>
      </c>
      <c r="K3825" s="2">
        <v>44242</v>
      </c>
      <c r="L3825" s="1" t="s">
        <v>4207</v>
      </c>
      <c r="M3825" s="1" t="str">
        <f t="shared" si="295"/>
        <v>Social Services</v>
      </c>
      <c r="N3825" s="1" t="s">
        <v>4222</v>
      </c>
      <c r="O3825" s="1" t="s">
        <v>4206</v>
      </c>
      <c r="P3825" s="1">
        <v>6387</v>
      </c>
      <c r="Q3825" s="1">
        <v>1194545</v>
      </c>
      <c r="R3825" s="1">
        <f t="shared" si="296"/>
        <v>23657</v>
      </c>
      <c r="S3825" s="4">
        <v>1069327.5301557665</v>
      </c>
      <c r="T3825" s="4">
        <v>246727.13239084426</v>
      </c>
      <c r="U3825" s="1">
        <f t="shared" si="297"/>
        <v>1170888</v>
      </c>
      <c r="V3825" s="4">
        <f t="shared" si="298"/>
        <v>-121509.66254661069</v>
      </c>
      <c r="W3825" s="1" t="str">
        <f t="shared" si="299"/>
        <v>Adverse</v>
      </c>
    </row>
    <row r="3826" spans="1:23" x14ac:dyDescent="0.25">
      <c r="A3826" s="1"/>
      <c r="B3826" s="1"/>
      <c r="C3826" s="1"/>
      <c r="D3826" s="1"/>
      <c r="E3826" s="1" t="s">
        <v>8655</v>
      </c>
      <c r="F3826" s="2">
        <v>44591</v>
      </c>
      <c r="G3826" s="3">
        <v>39459</v>
      </c>
      <c r="H3826" s="1"/>
      <c r="I3826" s="1"/>
      <c r="J3826" s="1" t="s">
        <v>9624</v>
      </c>
      <c r="K3826" s="2">
        <v>44600</v>
      </c>
      <c r="L3826" s="1" t="s">
        <v>4207</v>
      </c>
      <c r="M3826" s="1" t="str">
        <f t="shared" si="295"/>
        <v>Social Services</v>
      </c>
      <c r="N3826" s="1" t="s">
        <v>4222</v>
      </c>
      <c r="O3826" s="1" t="s">
        <v>4298</v>
      </c>
      <c r="P3826" s="1">
        <v>5603</v>
      </c>
      <c r="Q3826" s="1">
        <v>1559012</v>
      </c>
      <c r="R3826" s="1">
        <f t="shared" si="296"/>
        <v>49730</v>
      </c>
      <c r="S3826" s="4">
        <v>1299069.922817433</v>
      </c>
      <c r="T3826" s="4">
        <v>863.00657680938366</v>
      </c>
      <c r="U3826" s="1">
        <f t="shared" si="297"/>
        <v>1509282</v>
      </c>
      <c r="V3826" s="4">
        <f t="shared" si="298"/>
        <v>259079.07060575765</v>
      </c>
      <c r="W3826" s="1" t="str">
        <f t="shared" si="299"/>
        <v>Favourable</v>
      </c>
    </row>
    <row r="3827" spans="1:23" x14ac:dyDescent="0.25">
      <c r="A3827" s="1"/>
      <c r="B3827" s="1"/>
      <c r="C3827" s="1"/>
      <c r="D3827" s="1"/>
      <c r="E3827" s="1" t="s">
        <v>9625</v>
      </c>
      <c r="F3827" s="2">
        <v>43938</v>
      </c>
      <c r="G3827" s="3">
        <v>40499</v>
      </c>
      <c r="H3827" s="1"/>
      <c r="I3827" s="1"/>
      <c r="J3827" s="1" t="s">
        <v>9626</v>
      </c>
      <c r="K3827" s="2">
        <v>44607</v>
      </c>
      <c r="L3827" s="1" t="s">
        <v>4200</v>
      </c>
      <c r="M3827" s="1" t="str">
        <f t="shared" si="295"/>
        <v>Social Services</v>
      </c>
      <c r="N3827" s="1" t="s">
        <v>4205</v>
      </c>
      <c r="O3827" s="1" t="s">
        <v>4479</v>
      </c>
      <c r="P3827" s="1">
        <v>8429</v>
      </c>
      <c r="Q3827" s="1">
        <v>2268753</v>
      </c>
      <c r="R3827" s="1">
        <f t="shared" si="296"/>
        <v>0</v>
      </c>
      <c r="S3827" s="4">
        <v>342840.2522938567</v>
      </c>
      <c r="T3827" s="4">
        <v>332568.79537187633</v>
      </c>
      <c r="U3827" s="1">
        <f t="shared" si="297"/>
        <v>2268753</v>
      </c>
      <c r="V3827" s="4">
        <f t="shared" si="298"/>
        <v>1593343.9523342671</v>
      </c>
      <c r="W3827" s="1" t="str">
        <f t="shared" si="299"/>
        <v>Favourable</v>
      </c>
    </row>
    <row r="3828" spans="1:23" x14ac:dyDescent="0.25">
      <c r="A3828" s="1"/>
      <c r="B3828" s="1"/>
      <c r="C3828" s="1"/>
      <c r="D3828" s="1"/>
      <c r="E3828" s="1" t="s">
        <v>6369</v>
      </c>
      <c r="F3828" s="2">
        <v>44712</v>
      </c>
      <c r="G3828" s="3">
        <v>35864</v>
      </c>
      <c r="H3828" s="1"/>
      <c r="I3828" s="1"/>
      <c r="J3828" s="1" t="s">
        <v>8035</v>
      </c>
      <c r="K3828" s="2">
        <v>44167</v>
      </c>
      <c r="L3828" s="1" t="s">
        <v>4200</v>
      </c>
      <c r="M3828" s="1" t="str">
        <f t="shared" si="295"/>
        <v>Social Services</v>
      </c>
      <c r="N3828" s="1" t="s">
        <v>4222</v>
      </c>
      <c r="O3828" s="1" t="s">
        <v>4286</v>
      </c>
      <c r="P3828" s="1">
        <v>8596</v>
      </c>
      <c r="Q3828" s="1">
        <v>1428626</v>
      </c>
      <c r="R3828" s="1">
        <f t="shared" si="296"/>
        <v>58442</v>
      </c>
      <c r="S3828" s="4">
        <v>1209217.5541770714</v>
      </c>
      <c r="T3828" s="4">
        <v>324798.62525109871</v>
      </c>
      <c r="U3828" s="1">
        <f t="shared" si="297"/>
        <v>1370184</v>
      </c>
      <c r="V3828" s="4">
        <f t="shared" si="298"/>
        <v>-105390.1794281702</v>
      </c>
      <c r="W3828" s="1" t="str">
        <f t="shared" si="299"/>
        <v>Adverse</v>
      </c>
    </row>
    <row r="3829" spans="1:23" x14ac:dyDescent="0.25">
      <c r="A3829" s="1"/>
      <c r="B3829" s="1"/>
      <c r="C3829" s="1"/>
      <c r="D3829" s="1"/>
      <c r="E3829" s="1" t="s">
        <v>7835</v>
      </c>
      <c r="F3829" s="2">
        <v>44730</v>
      </c>
      <c r="G3829" s="3">
        <v>25279</v>
      </c>
      <c r="H3829" s="1"/>
      <c r="I3829" s="1"/>
      <c r="J3829" s="1" t="s">
        <v>8250</v>
      </c>
      <c r="K3829" s="2">
        <v>43990</v>
      </c>
      <c r="L3829" s="1" t="s">
        <v>4200</v>
      </c>
      <c r="M3829" s="1" t="str">
        <f t="shared" si="295"/>
        <v>Social Services</v>
      </c>
      <c r="N3829" s="1" t="s">
        <v>4205</v>
      </c>
      <c r="O3829" s="1" t="s">
        <v>4421</v>
      </c>
      <c r="P3829" s="1">
        <v>8805</v>
      </c>
      <c r="Q3829" s="1">
        <v>1881825</v>
      </c>
      <c r="R3829" s="1">
        <f t="shared" si="296"/>
        <v>45647</v>
      </c>
      <c r="S3829" s="4">
        <v>986445.14463207754</v>
      </c>
      <c r="T3829" s="4">
        <v>342403.43052265648</v>
      </c>
      <c r="U3829" s="1">
        <f t="shared" si="297"/>
        <v>1836178</v>
      </c>
      <c r="V3829" s="4">
        <f t="shared" si="298"/>
        <v>552976.42484526592</v>
      </c>
      <c r="W3829" s="1" t="str">
        <f t="shared" si="299"/>
        <v>Favourable</v>
      </c>
    </row>
    <row r="3830" spans="1:23" x14ac:dyDescent="0.25">
      <c r="A3830" s="1"/>
      <c r="B3830" s="1"/>
      <c r="C3830" s="1"/>
      <c r="D3830" s="1"/>
      <c r="E3830" s="1" t="s">
        <v>9627</v>
      </c>
      <c r="F3830" s="2">
        <v>44525</v>
      </c>
      <c r="G3830" s="3">
        <v>42776</v>
      </c>
      <c r="H3830" s="1"/>
      <c r="I3830" s="1"/>
      <c r="J3830" s="1" t="s">
        <v>9628</v>
      </c>
      <c r="K3830" s="2">
        <v>44751</v>
      </c>
      <c r="L3830" s="1" t="s">
        <v>4238</v>
      </c>
      <c r="M3830" s="1" t="str">
        <f t="shared" si="295"/>
        <v>Education</v>
      </c>
      <c r="N3830" s="1" t="s">
        <v>4205</v>
      </c>
      <c r="O3830" s="1" t="s">
        <v>4206</v>
      </c>
      <c r="P3830" s="1">
        <v>8073</v>
      </c>
      <c r="Q3830" s="1">
        <v>517583</v>
      </c>
      <c r="R3830" s="1">
        <f t="shared" si="296"/>
        <v>46683</v>
      </c>
      <c r="S3830" s="4">
        <v>462476.05939786712</v>
      </c>
      <c r="T3830" s="4">
        <v>109187.46055814996</v>
      </c>
      <c r="U3830" s="1">
        <f t="shared" si="297"/>
        <v>470900</v>
      </c>
      <c r="V3830" s="4">
        <f t="shared" si="298"/>
        <v>-54080.519956017146</v>
      </c>
      <c r="W3830" s="1" t="str">
        <f t="shared" si="299"/>
        <v>Adverse</v>
      </c>
    </row>
    <row r="3831" spans="1:23" x14ac:dyDescent="0.25">
      <c r="A3831" s="1"/>
      <c r="B3831" s="1"/>
      <c r="C3831" s="1"/>
      <c r="D3831" s="1"/>
      <c r="E3831" s="1" t="s">
        <v>9629</v>
      </c>
      <c r="F3831" s="2">
        <v>44681</v>
      </c>
      <c r="G3831" s="3">
        <v>52205</v>
      </c>
      <c r="H3831" s="1"/>
      <c r="I3831" s="1"/>
      <c r="J3831" s="1" t="s">
        <v>9630</v>
      </c>
      <c r="K3831" s="2">
        <v>44180</v>
      </c>
      <c r="L3831" s="1" t="s">
        <v>4207</v>
      </c>
      <c r="M3831" s="1" t="str">
        <f t="shared" si="295"/>
        <v>Social Services</v>
      </c>
      <c r="N3831" s="1" t="s">
        <v>4205</v>
      </c>
      <c r="O3831" s="1" t="s">
        <v>4379</v>
      </c>
      <c r="P3831" s="1">
        <v>7307</v>
      </c>
      <c r="Q3831" s="1">
        <v>1935064</v>
      </c>
      <c r="R3831" s="1">
        <f t="shared" si="296"/>
        <v>0</v>
      </c>
      <c r="S3831" s="4">
        <v>215248.033742128</v>
      </c>
      <c r="T3831" s="4">
        <v>21638.389243699356</v>
      </c>
      <c r="U3831" s="1">
        <f t="shared" si="297"/>
        <v>1935064</v>
      </c>
      <c r="V3831" s="4">
        <f t="shared" si="298"/>
        <v>1698177.5770141727</v>
      </c>
      <c r="W3831" s="1" t="str">
        <f t="shared" si="299"/>
        <v>Favourable</v>
      </c>
    </row>
    <row r="3832" spans="1:23" x14ac:dyDescent="0.25">
      <c r="A3832" s="1"/>
      <c r="B3832" s="1"/>
      <c r="C3832" s="1"/>
      <c r="D3832" s="1"/>
      <c r="E3832" s="1" t="s">
        <v>5890</v>
      </c>
      <c r="F3832" s="2">
        <v>44005</v>
      </c>
      <c r="G3832" s="3">
        <v>28235</v>
      </c>
      <c r="H3832" s="1"/>
      <c r="I3832" s="1"/>
      <c r="J3832" s="1" t="s">
        <v>7630</v>
      </c>
      <c r="K3832" s="2">
        <v>44289</v>
      </c>
      <c r="L3832" s="1" t="s">
        <v>4200</v>
      </c>
      <c r="M3832" s="1" t="str">
        <f t="shared" si="295"/>
        <v>Social Services</v>
      </c>
      <c r="N3832" s="1" t="s">
        <v>4222</v>
      </c>
      <c r="O3832" s="1" t="s">
        <v>4358</v>
      </c>
      <c r="P3832" s="1">
        <v>5895</v>
      </c>
      <c r="Q3832" s="1">
        <v>1019100</v>
      </c>
      <c r="R3832" s="1">
        <f t="shared" si="296"/>
        <v>13989</v>
      </c>
      <c r="S3832" s="4">
        <v>277829.54601922265</v>
      </c>
      <c r="T3832" s="4">
        <v>188786.56030826957</v>
      </c>
      <c r="U3832" s="1">
        <f t="shared" si="297"/>
        <v>1005111</v>
      </c>
      <c r="V3832" s="4">
        <f t="shared" si="298"/>
        <v>552483.89367250772</v>
      </c>
      <c r="W3832" s="1" t="str">
        <f t="shared" si="299"/>
        <v>Favourable</v>
      </c>
    </row>
    <row r="3833" spans="1:23" x14ac:dyDescent="0.25">
      <c r="A3833" s="1"/>
      <c r="B3833" s="1"/>
      <c r="C3833" s="1"/>
      <c r="D3833" s="1"/>
      <c r="E3833" s="1" t="s">
        <v>9105</v>
      </c>
      <c r="F3833" s="2">
        <v>45257</v>
      </c>
      <c r="G3833" s="3">
        <v>37296</v>
      </c>
      <c r="H3833" s="1"/>
      <c r="I3833" s="1"/>
      <c r="J3833" s="1" t="s">
        <v>9178</v>
      </c>
      <c r="K3833" s="2">
        <v>44606</v>
      </c>
      <c r="L3833" s="1" t="s">
        <v>4200</v>
      </c>
      <c r="M3833" s="1" t="str">
        <f t="shared" si="295"/>
        <v>Social Services</v>
      </c>
      <c r="N3833" s="1" t="s">
        <v>4205</v>
      </c>
      <c r="O3833" s="1" t="s">
        <v>4421</v>
      </c>
      <c r="P3833" s="1">
        <v>6738</v>
      </c>
      <c r="Q3833" s="1">
        <v>533631</v>
      </c>
      <c r="R3833" s="1">
        <f t="shared" si="296"/>
        <v>11757</v>
      </c>
      <c r="S3833" s="4">
        <v>312242.18707722798</v>
      </c>
      <c r="T3833" s="4">
        <v>72118.284325284723</v>
      </c>
      <c r="U3833" s="1">
        <f t="shared" si="297"/>
        <v>521874</v>
      </c>
      <c r="V3833" s="4">
        <f t="shared" si="298"/>
        <v>149270.52859748731</v>
      </c>
      <c r="W3833" s="1" t="str">
        <f t="shared" si="299"/>
        <v>Favourable</v>
      </c>
    </row>
    <row r="3834" spans="1:23" x14ac:dyDescent="0.25">
      <c r="A3834" s="1"/>
      <c r="B3834" s="1"/>
      <c r="C3834" s="1"/>
      <c r="D3834" s="1"/>
      <c r="E3834" s="1" t="s">
        <v>9631</v>
      </c>
      <c r="F3834" s="2">
        <v>44524</v>
      </c>
      <c r="G3834" s="3">
        <v>47711</v>
      </c>
      <c r="H3834" s="1"/>
      <c r="I3834" s="1"/>
      <c r="J3834" s="1" t="s">
        <v>6204</v>
      </c>
      <c r="K3834" s="2">
        <v>43904</v>
      </c>
      <c r="L3834" s="1" t="s">
        <v>4238</v>
      </c>
      <c r="M3834" s="1" t="str">
        <f t="shared" si="295"/>
        <v>Education</v>
      </c>
      <c r="N3834" s="1" t="s">
        <v>4205</v>
      </c>
      <c r="O3834" s="1" t="s">
        <v>4345</v>
      </c>
      <c r="P3834" s="1">
        <v>5961</v>
      </c>
      <c r="Q3834" s="1">
        <v>2225679</v>
      </c>
      <c r="R3834" s="1">
        <f t="shared" si="296"/>
        <v>46786</v>
      </c>
      <c r="S3834" s="4">
        <v>583614.32524388679</v>
      </c>
      <c r="T3834" s="4">
        <v>243039.36733005402</v>
      </c>
      <c r="U3834" s="1">
        <f t="shared" si="297"/>
        <v>2178893</v>
      </c>
      <c r="V3834" s="4">
        <f t="shared" si="298"/>
        <v>1399025.3074260592</v>
      </c>
      <c r="W3834" s="1" t="str">
        <f t="shared" si="299"/>
        <v>Favourable</v>
      </c>
    </row>
    <row r="3835" spans="1:23" x14ac:dyDescent="0.25">
      <c r="A3835" s="1"/>
      <c r="B3835" s="1"/>
      <c r="C3835" s="1"/>
      <c r="D3835" s="1"/>
      <c r="E3835" s="1" t="s">
        <v>7530</v>
      </c>
      <c r="F3835" s="2">
        <v>44672</v>
      </c>
      <c r="G3835" s="3">
        <v>14315</v>
      </c>
      <c r="H3835" s="1"/>
      <c r="I3835" s="1"/>
      <c r="J3835" s="1" t="s">
        <v>6642</v>
      </c>
      <c r="K3835" s="2">
        <v>44282</v>
      </c>
      <c r="L3835" s="1" t="s">
        <v>4238</v>
      </c>
      <c r="M3835" s="1" t="str">
        <f t="shared" si="295"/>
        <v>Education</v>
      </c>
      <c r="N3835" s="1" t="s">
        <v>4205</v>
      </c>
      <c r="O3835" s="1" t="s">
        <v>4226</v>
      </c>
      <c r="P3835" s="1">
        <v>9186</v>
      </c>
      <c r="Q3835" s="1">
        <v>818744</v>
      </c>
      <c r="R3835" s="1">
        <f t="shared" si="296"/>
        <v>29492</v>
      </c>
      <c r="S3835" s="4">
        <v>75773.127898212697</v>
      </c>
      <c r="T3835" s="4">
        <v>85603.622958406966</v>
      </c>
      <c r="U3835" s="1">
        <f t="shared" si="297"/>
        <v>789252</v>
      </c>
      <c r="V3835" s="4">
        <f t="shared" si="298"/>
        <v>657367.24914338032</v>
      </c>
      <c r="W3835" s="1" t="str">
        <f t="shared" si="299"/>
        <v>Favourable</v>
      </c>
    </row>
    <row r="3836" spans="1:23" x14ac:dyDescent="0.25">
      <c r="A3836" s="1"/>
      <c r="B3836" s="1"/>
      <c r="C3836" s="1"/>
      <c r="D3836" s="1"/>
      <c r="E3836" s="1" t="s">
        <v>6203</v>
      </c>
      <c r="F3836" s="2">
        <v>44435</v>
      </c>
      <c r="G3836" s="3">
        <v>57015</v>
      </c>
      <c r="H3836" s="1"/>
      <c r="I3836" s="1"/>
      <c r="J3836" s="1" t="s">
        <v>5425</v>
      </c>
      <c r="K3836" s="2">
        <v>44342</v>
      </c>
      <c r="L3836" s="1" t="s">
        <v>4238</v>
      </c>
      <c r="M3836" s="1" t="str">
        <f t="shared" si="295"/>
        <v>Education</v>
      </c>
      <c r="N3836" s="1" t="s">
        <v>4205</v>
      </c>
      <c r="O3836" s="1" t="s">
        <v>4304</v>
      </c>
      <c r="P3836" s="1">
        <v>5950</v>
      </c>
      <c r="Q3836" s="1">
        <v>1598597</v>
      </c>
      <c r="R3836" s="1">
        <f t="shared" si="296"/>
        <v>59910</v>
      </c>
      <c r="S3836" s="4">
        <v>146766.01407940144</v>
      </c>
      <c r="T3836" s="4">
        <v>493626.16554088908</v>
      </c>
      <c r="U3836" s="1">
        <f t="shared" si="297"/>
        <v>1538687</v>
      </c>
      <c r="V3836" s="4">
        <f t="shared" si="298"/>
        <v>958204.82037970948</v>
      </c>
      <c r="W3836" s="1" t="str">
        <f t="shared" si="299"/>
        <v>Favourable</v>
      </c>
    </row>
    <row r="3837" spans="1:23" x14ac:dyDescent="0.25">
      <c r="A3837" s="1"/>
      <c r="B3837" s="1"/>
      <c r="C3837" s="1"/>
      <c r="D3837" s="1"/>
      <c r="E3837" s="1" t="s">
        <v>9632</v>
      </c>
      <c r="F3837" s="2">
        <v>44156</v>
      </c>
      <c r="G3837" s="3">
        <v>18334</v>
      </c>
      <c r="H3837" s="1"/>
      <c r="I3837" s="1"/>
      <c r="J3837" s="1" t="s">
        <v>9633</v>
      </c>
      <c r="K3837" s="2">
        <v>44623</v>
      </c>
      <c r="L3837" s="1" t="s">
        <v>4200</v>
      </c>
      <c r="M3837" s="1" t="str">
        <f t="shared" si="295"/>
        <v>Social Services</v>
      </c>
      <c r="N3837" s="1" t="s">
        <v>4205</v>
      </c>
      <c r="O3837" s="1" t="s">
        <v>4241</v>
      </c>
      <c r="P3837" s="1">
        <v>6102</v>
      </c>
      <c r="Q3837" s="1">
        <v>456114</v>
      </c>
      <c r="R3837" s="1">
        <f t="shared" si="296"/>
        <v>0</v>
      </c>
      <c r="S3837" s="4">
        <v>373085.57522509462</v>
      </c>
      <c r="T3837" s="4">
        <v>69661.887635461113</v>
      </c>
      <c r="U3837" s="1">
        <f t="shared" si="297"/>
        <v>456114</v>
      </c>
      <c r="V3837" s="4">
        <f t="shared" si="298"/>
        <v>13366.537139444263</v>
      </c>
      <c r="W3837" s="1" t="str">
        <f t="shared" si="299"/>
        <v>Favourable</v>
      </c>
    </row>
    <row r="3838" spans="1:23" x14ac:dyDescent="0.25">
      <c r="A3838" s="1"/>
      <c r="B3838" s="1"/>
      <c r="C3838" s="1"/>
      <c r="D3838" s="1"/>
      <c r="E3838" s="1" t="s">
        <v>6973</v>
      </c>
      <c r="F3838" s="2">
        <v>44015</v>
      </c>
      <c r="G3838" s="3">
        <v>12190</v>
      </c>
      <c r="H3838" s="1"/>
      <c r="I3838" s="1"/>
      <c r="J3838" s="1" t="s">
        <v>9634</v>
      </c>
      <c r="K3838" s="2">
        <v>45054</v>
      </c>
      <c r="L3838" s="1" t="s">
        <v>4227</v>
      </c>
      <c r="M3838" s="1" t="str">
        <f t="shared" si="295"/>
        <v>Infrastructure</v>
      </c>
      <c r="N3838" s="1" t="s">
        <v>4222</v>
      </c>
      <c r="O3838" s="1" t="s">
        <v>4279</v>
      </c>
      <c r="P3838" s="1">
        <v>7454</v>
      </c>
      <c r="Q3838" s="1">
        <v>474314</v>
      </c>
      <c r="R3838" s="1">
        <f t="shared" si="296"/>
        <v>0</v>
      </c>
      <c r="S3838" s="4">
        <v>306296.03742927231</v>
      </c>
      <c r="T3838" s="4">
        <v>84366.280712925174</v>
      </c>
      <c r="U3838" s="1">
        <f t="shared" si="297"/>
        <v>474314</v>
      </c>
      <c r="V3838" s="4">
        <f t="shared" si="298"/>
        <v>83651.681857802498</v>
      </c>
      <c r="W3838" s="1" t="str">
        <f t="shared" si="299"/>
        <v>Favourable</v>
      </c>
    </row>
    <row r="3839" spans="1:23" x14ac:dyDescent="0.25">
      <c r="A3839" s="1"/>
      <c r="B3839" s="1"/>
      <c r="C3839" s="1"/>
      <c r="D3839" s="1"/>
      <c r="E3839" s="1" t="s">
        <v>9635</v>
      </c>
      <c r="F3839" s="2">
        <v>44026</v>
      </c>
      <c r="G3839" s="3">
        <v>35302</v>
      </c>
      <c r="H3839" s="1"/>
      <c r="I3839" s="1"/>
      <c r="J3839" s="1" t="s">
        <v>5968</v>
      </c>
      <c r="K3839" s="2">
        <v>44594</v>
      </c>
      <c r="L3839" s="1" t="s">
        <v>4238</v>
      </c>
      <c r="M3839" s="1" t="str">
        <f t="shared" si="295"/>
        <v>Education</v>
      </c>
      <c r="N3839" s="1" t="s">
        <v>4222</v>
      </c>
      <c r="O3839" s="1" t="s">
        <v>4379</v>
      </c>
      <c r="P3839" s="1">
        <v>8644</v>
      </c>
      <c r="Q3839" s="1">
        <v>1287346</v>
      </c>
      <c r="R3839" s="1">
        <f t="shared" si="296"/>
        <v>57859</v>
      </c>
      <c r="S3839" s="4">
        <v>899689.44738443592</v>
      </c>
      <c r="T3839" s="4">
        <v>118999.10177108737</v>
      </c>
      <c r="U3839" s="1">
        <f t="shared" si="297"/>
        <v>1229487</v>
      </c>
      <c r="V3839" s="4">
        <f t="shared" si="298"/>
        <v>268657.4508444767</v>
      </c>
      <c r="W3839" s="1" t="str">
        <f t="shared" si="299"/>
        <v>Favourable</v>
      </c>
    </row>
    <row r="3840" spans="1:23" x14ac:dyDescent="0.25">
      <c r="A3840" s="1"/>
      <c r="B3840" s="1"/>
      <c r="C3840" s="1"/>
      <c r="D3840" s="1"/>
      <c r="E3840" s="1" t="s">
        <v>9636</v>
      </c>
      <c r="F3840" s="2">
        <v>45343</v>
      </c>
      <c r="G3840" s="3">
        <v>54502</v>
      </c>
      <c r="H3840" s="1"/>
      <c r="I3840" s="1"/>
      <c r="J3840" s="1" t="s">
        <v>9637</v>
      </c>
      <c r="K3840" s="2">
        <v>44659</v>
      </c>
      <c r="L3840" s="1" t="s">
        <v>4200</v>
      </c>
      <c r="M3840" s="1" t="str">
        <f t="shared" si="295"/>
        <v>Social Services</v>
      </c>
      <c r="N3840" s="1" t="s">
        <v>4205</v>
      </c>
      <c r="O3840" s="1" t="s">
        <v>4223</v>
      </c>
      <c r="P3840" s="1">
        <v>7227</v>
      </c>
      <c r="Q3840" s="1">
        <v>1572209</v>
      </c>
      <c r="R3840" s="1">
        <f t="shared" si="296"/>
        <v>43590</v>
      </c>
      <c r="S3840" s="4">
        <v>734197.05805604148</v>
      </c>
      <c r="T3840" s="4">
        <v>224708.78022596534</v>
      </c>
      <c r="U3840" s="1">
        <f t="shared" si="297"/>
        <v>1528619</v>
      </c>
      <c r="V3840" s="4">
        <f t="shared" si="298"/>
        <v>613303.16171799321</v>
      </c>
      <c r="W3840" s="1" t="str">
        <f t="shared" si="299"/>
        <v>Favourable</v>
      </c>
    </row>
    <row r="3841" spans="1:23" x14ac:dyDescent="0.25">
      <c r="A3841" s="1"/>
      <c r="B3841" s="1"/>
      <c r="C3841" s="1"/>
      <c r="D3841" s="1"/>
      <c r="E3841" s="1" t="s">
        <v>9638</v>
      </c>
      <c r="F3841" s="2">
        <v>44126</v>
      </c>
      <c r="G3841" s="3">
        <v>39669</v>
      </c>
      <c r="H3841" s="1"/>
      <c r="I3841" s="1"/>
      <c r="J3841" s="1" t="s">
        <v>4761</v>
      </c>
      <c r="K3841" s="2">
        <v>44274</v>
      </c>
      <c r="L3841" s="1" t="s">
        <v>4200</v>
      </c>
      <c r="M3841" s="1" t="str">
        <f t="shared" si="295"/>
        <v>Social Services</v>
      </c>
      <c r="N3841" s="1" t="s">
        <v>4222</v>
      </c>
      <c r="O3841" s="1" t="s">
        <v>4335</v>
      </c>
      <c r="P3841" s="1">
        <v>6060</v>
      </c>
      <c r="Q3841" s="1">
        <v>1638868</v>
      </c>
      <c r="R3841" s="1">
        <f t="shared" si="296"/>
        <v>43464</v>
      </c>
      <c r="S3841" s="4">
        <v>186564.3416022436</v>
      </c>
      <c r="T3841" s="4">
        <v>202488.60868673216</v>
      </c>
      <c r="U3841" s="1">
        <f t="shared" si="297"/>
        <v>1595404</v>
      </c>
      <c r="V3841" s="4">
        <f t="shared" si="298"/>
        <v>1249815.0497110244</v>
      </c>
      <c r="W3841" s="1" t="str">
        <f t="shared" si="299"/>
        <v>Favourable</v>
      </c>
    </row>
    <row r="3842" spans="1:23" x14ac:dyDescent="0.25">
      <c r="A3842" s="1"/>
      <c r="B3842" s="1"/>
      <c r="C3842" s="1"/>
      <c r="D3842" s="1"/>
      <c r="E3842" s="1" t="s">
        <v>8329</v>
      </c>
      <c r="F3842" s="2">
        <v>44010</v>
      </c>
      <c r="G3842" s="3">
        <v>38998</v>
      </c>
      <c r="H3842" s="1"/>
      <c r="I3842" s="1"/>
      <c r="J3842" s="1" t="s">
        <v>5852</v>
      </c>
      <c r="K3842" s="2">
        <v>44315</v>
      </c>
      <c r="L3842" s="1" t="s">
        <v>4207</v>
      </c>
      <c r="M3842" s="1" t="str">
        <f t="shared" si="295"/>
        <v>Social Services</v>
      </c>
      <c r="N3842" s="1" t="s">
        <v>4222</v>
      </c>
      <c r="O3842" s="1" t="s">
        <v>4402</v>
      </c>
      <c r="P3842" s="1">
        <v>8380</v>
      </c>
      <c r="Q3842" s="1">
        <v>546209</v>
      </c>
      <c r="R3842" s="1">
        <f t="shared" si="296"/>
        <v>52425</v>
      </c>
      <c r="S3842" s="4">
        <v>169685.65785368532</v>
      </c>
      <c r="T3842" s="4">
        <v>24049.834030953152</v>
      </c>
      <c r="U3842" s="1">
        <f t="shared" si="297"/>
        <v>493784</v>
      </c>
      <c r="V3842" s="4">
        <f t="shared" si="298"/>
        <v>352473.50811536156</v>
      </c>
      <c r="W3842" s="1" t="str">
        <f t="shared" si="299"/>
        <v>Favourable</v>
      </c>
    </row>
    <row r="3843" spans="1:23" x14ac:dyDescent="0.25">
      <c r="A3843" s="1"/>
      <c r="B3843" s="1"/>
      <c r="C3843" s="1"/>
      <c r="D3843" s="1"/>
      <c r="E3843" s="1" t="s">
        <v>8604</v>
      </c>
      <c r="F3843" s="2">
        <v>44931</v>
      </c>
      <c r="G3843" s="3">
        <v>29268</v>
      </c>
      <c r="H3843" s="1"/>
      <c r="I3843" s="1"/>
      <c r="J3843" s="1" t="s">
        <v>4348</v>
      </c>
      <c r="K3843" s="2">
        <v>44119</v>
      </c>
      <c r="L3843" s="1" t="s">
        <v>4238</v>
      </c>
      <c r="M3843" s="1" t="str">
        <f t="shared" ref="M3843:M3906" si="300">INDEX($A:$B,MATCH($L3843,$A:$A,0),2)</f>
        <v>Education</v>
      </c>
      <c r="N3843" s="1" t="s">
        <v>4205</v>
      </c>
      <c r="O3843" s="1" t="s">
        <v>4253</v>
      </c>
      <c r="P3843" s="1">
        <v>7062</v>
      </c>
      <c r="Q3843" s="1">
        <v>781465</v>
      </c>
      <c r="R3843" s="1">
        <f t="shared" ref="R3843:R3906" si="301">_xlfn.XLOOKUP($J3843,$E:$E,$G:$G,0,0,1)</f>
        <v>76957</v>
      </c>
      <c r="S3843" s="4">
        <v>657360.5904686898</v>
      </c>
      <c r="T3843" s="4">
        <v>165325.21117314472</v>
      </c>
      <c r="U3843" s="1">
        <f t="shared" ref="U3843:U3906" si="302">Q3843-R3843</f>
        <v>704508</v>
      </c>
      <c r="V3843" s="4">
        <f t="shared" ref="V3843:V3906" si="303">Q3843-(S3843+T3843)</f>
        <v>-41220.801641834551</v>
      </c>
      <c r="W3843" s="1" t="str">
        <f t="shared" ref="W3843:W3906" si="304">IF(V3843&gt;=0,"Favourable","Adverse")</f>
        <v>Adverse</v>
      </c>
    </row>
    <row r="3844" spans="1:23" x14ac:dyDescent="0.25">
      <c r="A3844" s="1"/>
      <c r="B3844" s="1"/>
      <c r="C3844" s="1"/>
      <c r="D3844" s="1"/>
      <c r="E3844" s="1" t="s">
        <v>9605</v>
      </c>
      <c r="F3844" s="2">
        <v>44987</v>
      </c>
      <c r="G3844" s="3">
        <v>36298</v>
      </c>
      <c r="H3844" s="1"/>
      <c r="I3844" s="1"/>
      <c r="J3844" s="1" t="s">
        <v>9014</v>
      </c>
      <c r="K3844" s="2">
        <v>44543</v>
      </c>
      <c r="L3844" s="1" t="s">
        <v>4207</v>
      </c>
      <c r="M3844" s="1" t="str">
        <f t="shared" si="300"/>
        <v>Social Services</v>
      </c>
      <c r="N3844" s="1" t="s">
        <v>4205</v>
      </c>
      <c r="O3844" s="1" t="s">
        <v>4338</v>
      </c>
      <c r="P3844" s="1">
        <v>6129</v>
      </c>
      <c r="Q3844" s="1">
        <v>2065108</v>
      </c>
      <c r="R3844" s="1">
        <f t="shared" si="301"/>
        <v>40426</v>
      </c>
      <c r="S3844" s="4">
        <v>912711.60754777305</v>
      </c>
      <c r="T3844" s="4">
        <v>162081.6065408299</v>
      </c>
      <c r="U3844" s="1">
        <f t="shared" si="302"/>
        <v>2024682</v>
      </c>
      <c r="V3844" s="4">
        <f t="shared" si="303"/>
        <v>990314.78591139708</v>
      </c>
      <c r="W3844" s="1" t="str">
        <f t="shared" si="304"/>
        <v>Favourable</v>
      </c>
    </row>
    <row r="3845" spans="1:23" x14ac:dyDescent="0.25">
      <c r="A3845" s="1"/>
      <c r="B3845" s="1"/>
      <c r="C3845" s="1"/>
      <c r="D3845" s="1"/>
      <c r="E3845" s="1" t="s">
        <v>7065</v>
      </c>
      <c r="F3845" s="2">
        <v>44781</v>
      </c>
      <c r="G3845" s="3">
        <v>20830</v>
      </c>
      <c r="H3845" s="1"/>
      <c r="I3845" s="1"/>
      <c r="J3845" s="1" t="s">
        <v>8086</v>
      </c>
      <c r="K3845" s="2">
        <v>45252</v>
      </c>
      <c r="L3845" s="1" t="s">
        <v>4207</v>
      </c>
      <c r="M3845" s="1" t="str">
        <f t="shared" si="300"/>
        <v>Social Services</v>
      </c>
      <c r="N3845" s="1" t="s">
        <v>4205</v>
      </c>
      <c r="O3845" s="1" t="s">
        <v>4292</v>
      </c>
      <c r="P3845" s="1">
        <v>6945</v>
      </c>
      <c r="Q3845" s="1">
        <v>1924993</v>
      </c>
      <c r="R3845" s="1">
        <f t="shared" si="301"/>
        <v>12319</v>
      </c>
      <c r="S3845" s="4">
        <v>362206.19550859742</v>
      </c>
      <c r="T3845" s="4">
        <v>4826.4260123241102</v>
      </c>
      <c r="U3845" s="1">
        <f t="shared" si="302"/>
        <v>1912674</v>
      </c>
      <c r="V3845" s="4">
        <f t="shared" si="303"/>
        <v>1557960.3784790784</v>
      </c>
      <c r="W3845" s="1" t="str">
        <f t="shared" si="304"/>
        <v>Favourable</v>
      </c>
    </row>
    <row r="3846" spans="1:23" x14ac:dyDescent="0.25">
      <c r="A3846" s="1"/>
      <c r="B3846" s="1"/>
      <c r="C3846" s="1"/>
      <c r="D3846" s="1"/>
      <c r="E3846" s="1" t="s">
        <v>9639</v>
      </c>
      <c r="F3846" s="2">
        <v>44058</v>
      </c>
      <c r="G3846" s="3">
        <v>24197</v>
      </c>
      <c r="H3846" s="1"/>
      <c r="I3846" s="1"/>
      <c r="J3846" s="1" t="s">
        <v>9640</v>
      </c>
      <c r="K3846" s="2">
        <v>44960</v>
      </c>
      <c r="L3846" s="1" t="s">
        <v>4207</v>
      </c>
      <c r="M3846" s="1" t="str">
        <f t="shared" si="300"/>
        <v>Social Services</v>
      </c>
      <c r="N3846" s="1" t="s">
        <v>4222</v>
      </c>
      <c r="O3846" s="1" t="s">
        <v>4358</v>
      </c>
      <c r="P3846" s="1">
        <v>7510</v>
      </c>
      <c r="Q3846" s="1">
        <v>1739491</v>
      </c>
      <c r="R3846" s="1">
        <f t="shared" si="301"/>
        <v>0</v>
      </c>
      <c r="S3846" s="4">
        <v>1645229.4379248642</v>
      </c>
      <c r="T3846" s="4">
        <v>5940.4525183938131</v>
      </c>
      <c r="U3846" s="1">
        <f t="shared" si="302"/>
        <v>1739491</v>
      </c>
      <c r="V3846" s="4">
        <f t="shared" si="303"/>
        <v>88321.109556742013</v>
      </c>
      <c r="W3846" s="1" t="str">
        <f t="shared" si="304"/>
        <v>Favourable</v>
      </c>
    </row>
    <row r="3847" spans="1:23" x14ac:dyDescent="0.25">
      <c r="A3847" s="1"/>
      <c r="B3847" s="1"/>
      <c r="C3847" s="1"/>
      <c r="D3847" s="1"/>
      <c r="E3847" s="1" t="s">
        <v>9624</v>
      </c>
      <c r="F3847" s="2">
        <v>45114</v>
      </c>
      <c r="G3847" s="3">
        <v>49730</v>
      </c>
      <c r="H3847" s="1"/>
      <c r="I3847" s="1"/>
      <c r="J3847" s="1" t="s">
        <v>7159</v>
      </c>
      <c r="K3847" s="2">
        <v>45267</v>
      </c>
      <c r="L3847" s="1" t="s">
        <v>4207</v>
      </c>
      <c r="M3847" s="1" t="str">
        <f t="shared" si="300"/>
        <v>Social Services</v>
      </c>
      <c r="N3847" s="1" t="s">
        <v>4210</v>
      </c>
      <c r="O3847" s="1" t="s">
        <v>4330</v>
      </c>
      <c r="P3847" s="1">
        <v>7325</v>
      </c>
      <c r="Q3847" s="1">
        <v>784316</v>
      </c>
      <c r="R3847" s="1">
        <f t="shared" si="301"/>
        <v>39869</v>
      </c>
      <c r="S3847" s="4">
        <v>13722.131275257436</v>
      </c>
      <c r="T3847" s="4">
        <v>114098.49502526481</v>
      </c>
      <c r="U3847" s="1">
        <f t="shared" si="302"/>
        <v>744447</v>
      </c>
      <c r="V3847" s="4">
        <f t="shared" si="303"/>
        <v>656495.37369947776</v>
      </c>
      <c r="W3847" s="1" t="str">
        <f t="shared" si="304"/>
        <v>Favourable</v>
      </c>
    </row>
    <row r="3848" spans="1:23" x14ac:dyDescent="0.25">
      <c r="A3848" s="1"/>
      <c r="B3848" s="1"/>
      <c r="C3848" s="1"/>
      <c r="D3848" s="1"/>
      <c r="E3848" s="1" t="s">
        <v>9641</v>
      </c>
      <c r="F3848" s="2">
        <v>44200</v>
      </c>
      <c r="G3848" s="3">
        <v>58180</v>
      </c>
      <c r="H3848" s="1"/>
      <c r="I3848" s="1"/>
      <c r="J3848" s="1" t="s">
        <v>8514</v>
      </c>
      <c r="K3848" s="2">
        <v>43883</v>
      </c>
      <c r="L3848" s="1" t="s">
        <v>4207</v>
      </c>
      <c r="M3848" s="1" t="str">
        <f t="shared" si="300"/>
        <v>Social Services</v>
      </c>
      <c r="N3848" s="1" t="s">
        <v>4205</v>
      </c>
      <c r="O3848" s="1" t="s">
        <v>4458</v>
      </c>
      <c r="P3848" s="1">
        <v>9145</v>
      </c>
      <c r="Q3848" s="1">
        <v>1988506</v>
      </c>
      <c r="R3848" s="1">
        <f t="shared" si="301"/>
        <v>43529</v>
      </c>
      <c r="S3848" s="4">
        <v>1092986.0290051154</v>
      </c>
      <c r="T3848" s="4">
        <v>619851.56386943895</v>
      </c>
      <c r="U3848" s="1">
        <f t="shared" si="302"/>
        <v>1944977</v>
      </c>
      <c r="V3848" s="4">
        <f t="shared" si="303"/>
        <v>275668.40712544555</v>
      </c>
      <c r="W3848" s="1" t="str">
        <f t="shared" si="304"/>
        <v>Favourable</v>
      </c>
    </row>
    <row r="3849" spans="1:23" x14ac:dyDescent="0.25">
      <c r="A3849" s="1"/>
      <c r="B3849" s="1"/>
      <c r="C3849" s="1"/>
      <c r="D3849" s="1"/>
      <c r="E3849" s="1" t="s">
        <v>9642</v>
      </c>
      <c r="F3849" s="2">
        <v>44726</v>
      </c>
      <c r="G3849" s="3">
        <v>57177</v>
      </c>
      <c r="H3849" s="1"/>
      <c r="I3849" s="1"/>
      <c r="J3849" s="1" t="s">
        <v>4755</v>
      </c>
      <c r="K3849" s="2">
        <v>45111</v>
      </c>
      <c r="L3849" s="1" t="s">
        <v>4207</v>
      </c>
      <c r="M3849" s="1" t="str">
        <f t="shared" si="300"/>
        <v>Social Services</v>
      </c>
      <c r="N3849" s="1" t="s">
        <v>4210</v>
      </c>
      <c r="O3849" s="1" t="s">
        <v>4311</v>
      </c>
      <c r="P3849" s="1">
        <v>6609</v>
      </c>
      <c r="Q3849" s="1">
        <v>1572313</v>
      </c>
      <c r="R3849" s="1">
        <f t="shared" si="301"/>
        <v>25589</v>
      </c>
      <c r="S3849" s="4">
        <v>688452.62784453458</v>
      </c>
      <c r="T3849" s="4">
        <v>300005.91083994944</v>
      </c>
      <c r="U3849" s="1">
        <f t="shared" si="302"/>
        <v>1546724</v>
      </c>
      <c r="V3849" s="4">
        <f t="shared" si="303"/>
        <v>583854.46131551592</v>
      </c>
      <c r="W3849" s="1" t="str">
        <f t="shared" si="304"/>
        <v>Favourable</v>
      </c>
    </row>
    <row r="3850" spans="1:23" x14ac:dyDescent="0.25">
      <c r="A3850" s="1"/>
      <c r="B3850" s="1"/>
      <c r="C3850" s="1"/>
      <c r="D3850" s="1"/>
      <c r="E3850" s="1" t="s">
        <v>7058</v>
      </c>
      <c r="F3850" s="2">
        <v>45142</v>
      </c>
      <c r="G3850" s="3">
        <v>54999</v>
      </c>
      <c r="H3850" s="1"/>
      <c r="I3850" s="1"/>
      <c r="J3850" s="1" t="s">
        <v>9643</v>
      </c>
      <c r="K3850" s="2">
        <v>45056</v>
      </c>
      <c r="L3850" s="1" t="s">
        <v>4238</v>
      </c>
      <c r="M3850" s="1" t="str">
        <f t="shared" si="300"/>
        <v>Education</v>
      </c>
      <c r="N3850" s="1" t="s">
        <v>4205</v>
      </c>
      <c r="O3850" s="1" t="s">
        <v>4279</v>
      </c>
      <c r="P3850" s="1">
        <v>6321</v>
      </c>
      <c r="Q3850" s="1">
        <v>2167052</v>
      </c>
      <c r="R3850" s="1">
        <f t="shared" si="301"/>
        <v>0</v>
      </c>
      <c r="S3850" s="4">
        <v>1542243.5254523857</v>
      </c>
      <c r="T3850" s="4">
        <v>595514.92959655146</v>
      </c>
      <c r="U3850" s="1">
        <f t="shared" si="302"/>
        <v>2167052</v>
      </c>
      <c r="V3850" s="4">
        <f t="shared" si="303"/>
        <v>29293.544951062649</v>
      </c>
      <c r="W3850" s="1" t="str">
        <f t="shared" si="304"/>
        <v>Favourable</v>
      </c>
    </row>
    <row r="3851" spans="1:23" x14ac:dyDescent="0.25">
      <c r="A3851" s="1"/>
      <c r="B3851" s="1"/>
      <c r="C3851" s="1"/>
      <c r="D3851" s="1"/>
      <c r="E3851" s="1" t="s">
        <v>8787</v>
      </c>
      <c r="F3851" s="2">
        <v>45092</v>
      </c>
      <c r="G3851" s="3">
        <v>54971</v>
      </c>
      <c r="H3851" s="1"/>
      <c r="I3851" s="1"/>
      <c r="J3851" s="1" t="s">
        <v>5528</v>
      </c>
      <c r="K3851" s="2">
        <v>45125</v>
      </c>
      <c r="L3851" s="1" t="s">
        <v>4238</v>
      </c>
      <c r="M3851" s="1" t="str">
        <f t="shared" si="300"/>
        <v>Education</v>
      </c>
      <c r="N3851" s="1" t="s">
        <v>4205</v>
      </c>
      <c r="O3851" s="1" t="s">
        <v>4345</v>
      </c>
      <c r="P3851" s="1">
        <v>7955</v>
      </c>
      <c r="Q3851" s="1">
        <v>1589993</v>
      </c>
      <c r="R3851" s="1">
        <f t="shared" si="301"/>
        <v>41776</v>
      </c>
      <c r="S3851" s="4">
        <v>467075.5952198889</v>
      </c>
      <c r="T3851" s="4">
        <v>401021.02592806885</v>
      </c>
      <c r="U3851" s="1">
        <f t="shared" si="302"/>
        <v>1548217</v>
      </c>
      <c r="V3851" s="4">
        <f t="shared" si="303"/>
        <v>721896.37885204225</v>
      </c>
      <c r="W3851" s="1" t="str">
        <f t="shared" si="304"/>
        <v>Favourable</v>
      </c>
    </row>
    <row r="3852" spans="1:23" x14ac:dyDescent="0.25">
      <c r="A3852" s="1"/>
      <c r="B3852" s="1"/>
      <c r="C3852" s="1"/>
      <c r="D3852" s="1"/>
      <c r="E3852" s="1" t="s">
        <v>9321</v>
      </c>
      <c r="F3852" s="2">
        <v>44387</v>
      </c>
      <c r="G3852" s="3">
        <v>45446</v>
      </c>
      <c r="H3852" s="1"/>
      <c r="I3852" s="1"/>
      <c r="J3852" s="1" t="s">
        <v>6354</v>
      </c>
      <c r="K3852" s="2">
        <v>44948</v>
      </c>
      <c r="L3852" s="1" t="s">
        <v>4207</v>
      </c>
      <c r="M3852" s="1" t="str">
        <f t="shared" si="300"/>
        <v>Social Services</v>
      </c>
      <c r="N3852" s="1" t="s">
        <v>4222</v>
      </c>
      <c r="O3852" s="1" t="s">
        <v>4279</v>
      </c>
      <c r="P3852" s="1">
        <v>9112</v>
      </c>
      <c r="Q3852" s="1">
        <v>2413489</v>
      </c>
      <c r="R3852" s="1">
        <f t="shared" si="301"/>
        <v>50227</v>
      </c>
      <c r="S3852" s="4">
        <v>93254.243200328754</v>
      </c>
      <c r="T3852" s="4">
        <v>356523.29358151968</v>
      </c>
      <c r="U3852" s="1">
        <f t="shared" si="302"/>
        <v>2363262</v>
      </c>
      <c r="V3852" s="4">
        <f t="shared" si="303"/>
        <v>1963711.4632181516</v>
      </c>
      <c r="W3852" s="1" t="str">
        <f t="shared" si="304"/>
        <v>Favourable</v>
      </c>
    </row>
    <row r="3853" spans="1:23" x14ac:dyDescent="0.25">
      <c r="A3853" s="1"/>
      <c r="B3853" s="1"/>
      <c r="C3853" s="1"/>
      <c r="D3853" s="1"/>
      <c r="E3853" s="1" t="s">
        <v>9644</v>
      </c>
      <c r="F3853" s="2">
        <v>45400</v>
      </c>
      <c r="G3853" s="3">
        <v>23575</v>
      </c>
      <c r="H3853" s="1"/>
      <c r="I3853" s="1"/>
      <c r="J3853" s="1" t="s">
        <v>9252</v>
      </c>
      <c r="K3853" s="2">
        <v>44778</v>
      </c>
      <c r="L3853" s="1" t="s">
        <v>4207</v>
      </c>
      <c r="M3853" s="1" t="str">
        <f t="shared" si="300"/>
        <v>Social Services</v>
      </c>
      <c r="N3853" s="1" t="s">
        <v>4222</v>
      </c>
      <c r="O3853" s="1" t="s">
        <v>4250</v>
      </c>
      <c r="P3853" s="1">
        <v>6028</v>
      </c>
      <c r="Q3853" s="1">
        <v>563980</v>
      </c>
      <c r="R3853" s="1">
        <f t="shared" si="301"/>
        <v>12366</v>
      </c>
      <c r="S3853" s="4">
        <v>549739.75934545405</v>
      </c>
      <c r="T3853" s="4">
        <v>134710.23599994413</v>
      </c>
      <c r="U3853" s="1">
        <f t="shared" si="302"/>
        <v>551614</v>
      </c>
      <c r="V3853" s="4">
        <f t="shared" si="303"/>
        <v>-120469.9953453982</v>
      </c>
      <c r="W3853" s="1" t="str">
        <f t="shared" si="304"/>
        <v>Adverse</v>
      </c>
    </row>
    <row r="3854" spans="1:23" x14ac:dyDescent="0.25">
      <c r="A3854" s="1"/>
      <c r="B3854" s="1"/>
      <c r="C3854" s="1"/>
      <c r="D3854" s="1"/>
      <c r="E3854" s="1" t="s">
        <v>7823</v>
      </c>
      <c r="F3854" s="2">
        <v>44886</v>
      </c>
      <c r="G3854" s="3">
        <v>45585</v>
      </c>
      <c r="H3854" s="1"/>
      <c r="I3854" s="1"/>
      <c r="J3854" s="1" t="s">
        <v>5297</v>
      </c>
      <c r="K3854" s="2">
        <v>44810</v>
      </c>
      <c r="L3854" s="1" t="s">
        <v>4238</v>
      </c>
      <c r="M3854" s="1" t="str">
        <f t="shared" si="300"/>
        <v>Education</v>
      </c>
      <c r="N3854" s="1" t="s">
        <v>4205</v>
      </c>
      <c r="O3854" s="1" t="s">
        <v>4402</v>
      </c>
      <c r="P3854" s="1">
        <v>7619</v>
      </c>
      <c r="Q3854" s="1">
        <v>495728</v>
      </c>
      <c r="R3854" s="1">
        <f t="shared" si="301"/>
        <v>11988</v>
      </c>
      <c r="S3854" s="4">
        <v>231020.12569927445</v>
      </c>
      <c r="T3854" s="4">
        <v>142668.64348511971</v>
      </c>
      <c r="U3854" s="1">
        <f t="shared" si="302"/>
        <v>483740</v>
      </c>
      <c r="V3854" s="4">
        <f t="shared" si="303"/>
        <v>122039.23081560584</v>
      </c>
      <c r="W3854" s="1" t="str">
        <f t="shared" si="304"/>
        <v>Favourable</v>
      </c>
    </row>
    <row r="3855" spans="1:23" x14ac:dyDescent="0.25">
      <c r="A3855" s="1"/>
      <c r="B3855" s="1"/>
      <c r="C3855" s="1"/>
      <c r="D3855" s="1"/>
      <c r="E3855" s="1" t="s">
        <v>9645</v>
      </c>
      <c r="F3855" s="2">
        <v>45106</v>
      </c>
      <c r="G3855" s="3">
        <v>23800</v>
      </c>
      <c r="H3855" s="1"/>
      <c r="I3855" s="1"/>
      <c r="J3855" s="1" t="s">
        <v>9646</v>
      </c>
      <c r="K3855" s="2">
        <v>45054</v>
      </c>
      <c r="L3855" s="1" t="s">
        <v>4207</v>
      </c>
      <c r="M3855" s="1" t="str">
        <f t="shared" si="300"/>
        <v>Social Services</v>
      </c>
      <c r="N3855" s="1" t="s">
        <v>4222</v>
      </c>
      <c r="O3855" s="1" t="s">
        <v>4496</v>
      </c>
      <c r="P3855" s="1">
        <v>5612</v>
      </c>
      <c r="Q3855" s="1">
        <v>2021001</v>
      </c>
      <c r="R3855" s="1">
        <f t="shared" si="301"/>
        <v>0</v>
      </c>
      <c r="S3855" s="4">
        <v>991855.05889409641</v>
      </c>
      <c r="T3855" s="4">
        <v>187290.95115730504</v>
      </c>
      <c r="U3855" s="1">
        <f t="shared" si="302"/>
        <v>2021001</v>
      </c>
      <c r="V3855" s="4">
        <f t="shared" si="303"/>
        <v>841854.98994859867</v>
      </c>
      <c r="W3855" s="1" t="str">
        <f t="shared" si="304"/>
        <v>Favourable</v>
      </c>
    </row>
    <row r="3856" spans="1:23" x14ac:dyDescent="0.25">
      <c r="A3856" s="1"/>
      <c r="B3856" s="1"/>
      <c r="C3856" s="1"/>
      <c r="D3856" s="1"/>
      <c r="E3856" s="1" t="s">
        <v>9647</v>
      </c>
      <c r="F3856" s="2">
        <v>45375</v>
      </c>
      <c r="G3856" s="3">
        <v>20512</v>
      </c>
      <c r="H3856" s="1"/>
      <c r="I3856" s="1"/>
      <c r="J3856" s="1" t="s">
        <v>9648</v>
      </c>
      <c r="K3856" s="2">
        <v>43919</v>
      </c>
      <c r="L3856" s="1" t="s">
        <v>4207</v>
      </c>
      <c r="M3856" s="1" t="str">
        <f t="shared" si="300"/>
        <v>Social Services</v>
      </c>
      <c r="N3856" s="1" t="s">
        <v>4210</v>
      </c>
      <c r="O3856" s="1" t="s">
        <v>4314</v>
      </c>
      <c r="P3856" s="1">
        <v>8068</v>
      </c>
      <c r="Q3856" s="1">
        <v>1736761</v>
      </c>
      <c r="R3856" s="1">
        <f t="shared" si="301"/>
        <v>0</v>
      </c>
      <c r="S3856" s="4">
        <v>302422.22516827396</v>
      </c>
      <c r="T3856" s="4">
        <v>356605.83194427943</v>
      </c>
      <c r="U3856" s="1">
        <f t="shared" si="302"/>
        <v>1736761</v>
      </c>
      <c r="V3856" s="4">
        <f t="shared" si="303"/>
        <v>1077732.9428874466</v>
      </c>
      <c r="W3856" s="1" t="str">
        <f t="shared" si="304"/>
        <v>Favourable</v>
      </c>
    </row>
    <row r="3857" spans="1:23" x14ac:dyDescent="0.25">
      <c r="A3857" s="1"/>
      <c r="B3857" s="1"/>
      <c r="C3857" s="1"/>
      <c r="D3857" s="1"/>
      <c r="E3857" s="1" t="s">
        <v>7538</v>
      </c>
      <c r="F3857" s="2">
        <v>45136</v>
      </c>
      <c r="G3857" s="3">
        <v>24857</v>
      </c>
      <c r="H3857" s="1"/>
      <c r="I3857" s="1"/>
      <c r="J3857" s="1" t="s">
        <v>8473</v>
      </c>
      <c r="K3857" s="2">
        <v>44946</v>
      </c>
      <c r="L3857" s="1" t="s">
        <v>4227</v>
      </c>
      <c r="M3857" s="1" t="str">
        <f t="shared" si="300"/>
        <v>Infrastructure</v>
      </c>
      <c r="N3857" s="1" t="s">
        <v>4222</v>
      </c>
      <c r="O3857" s="1" t="s">
        <v>4256</v>
      </c>
      <c r="P3857" s="1">
        <v>5811</v>
      </c>
      <c r="Q3857" s="1">
        <v>1372326</v>
      </c>
      <c r="R3857" s="1">
        <f t="shared" si="301"/>
        <v>29272</v>
      </c>
      <c r="S3857" s="4">
        <v>874744.9106699276</v>
      </c>
      <c r="T3857" s="4">
        <v>259267.52850278025</v>
      </c>
      <c r="U3857" s="1">
        <f t="shared" si="302"/>
        <v>1343054</v>
      </c>
      <c r="V3857" s="4">
        <f t="shared" si="303"/>
        <v>238313.56082729204</v>
      </c>
      <c r="W3857" s="1" t="str">
        <f t="shared" si="304"/>
        <v>Favourable</v>
      </c>
    </row>
    <row r="3858" spans="1:23" x14ac:dyDescent="0.25">
      <c r="A3858" s="1"/>
      <c r="B3858" s="1"/>
      <c r="C3858" s="1"/>
      <c r="D3858" s="1"/>
      <c r="E3858" s="1" t="s">
        <v>8296</v>
      </c>
      <c r="F3858" s="2">
        <v>44967</v>
      </c>
      <c r="G3858" s="3">
        <v>48363</v>
      </c>
      <c r="H3858" s="1"/>
      <c r="I3858" s="1"/>
      <c r="J3858" s="1" t="s">
        <v>5450</v>
      </c>
      <c r="K3858" s="2">
        <v>44855</v>
      </c>
      <c r="L3858" s="1" t="s">
        <v>4238</v>
      </c>
      <c r="M3858" s="1" t="str">
        <f t="shared" si="300"/>
        <v>Education</v>
      </c>
      <c r="N3858" s="1" t="s">
        <v>4205</v>
      </c>
      <c r="O3858" s="1" t="s">
        <v>4233</v>
      </c>
      <c r="P3858" s="1">
        <v>7682</v>
      </c>
      <c r="Q3858" s="1">
        <v>2223638</v>
      </c>
      <c r="R3858" s="1">
        <f t="shared" si="301"/>
        <v>24889</v>
      </c>
      <c r="S3858" s="4">
        <v>1183900.2634567856</v>
      </c>
      <c r="T3858" s="4">
        <v>627281.15004984185</v>
      </c>
      <c r="U3858" s="1">
        <f t="shared" si="302"/>
        <v>2198749</v>
      </c>
      <c r="V3858" s="4">
        <f t="shared" si="303"/>
        <v>412456.58649337245</v>
      </c>
      <c r="W3858" s="1" t="str">
        <f t="shared" si="304"/>
        <v>Favourable</v>
      </c>
    </row>
    <row r="3859" spans="1:23" x14ac:dyDescent="0.25">
      <c r="A3859" s="1"/>
      <c r="B3859" s="1"/>
      <c r="C3859" s="1"/>
      <c r="D3859" s="1"/>
      <c r="E3859" s="1" t="s">
        <v>9649</v>
      </c>
      <c r="F3859" s="2">
        <v>45068</v>
      </c>
      <c r="G3859" s="3">
        <v>23976</v>
      </c>
      <c r="H3859" s="1"/>
      <c r="I3859" s="1"/>
      <c r="J3859" s="1" t="s">
        <v>9650</v>
      </c>
      <c r="K3859" s="2">
        <v>44012</v>
      </c>
      <c r="L3859" s="1" t="s">
        <v>4207</v>
      </c>
      <c r="M3859" s="1" t="str">
        <f t="shared" si="300"/>
        <v>Social Services</v>
      </c>
      <c r="N3859" s="1" t="s">
        <v>4205</v>
      </c>
      <c r="O3859" s="1" t="s">
        <v>4330</v>
      </c>
      <c r="P3859" s="1">
        <v>8522</v>
      </c>
      <c r="Q3859" s="1">
        <v>1942385</v>
      </c>
      <c r="R3859" s="1">
        <f t="shared" si="301"/>
        <v>18778</v>
      </c>
      <c r="S3859" s="4">
        <v>1456038.6854824545</v>
      </c>
      <c r="T3859" s="4">
        <v>325940.43332255178</v>
      </c>
      <c r="U3859" s="1">
        <f t="shared" si="302"/>
        <v>1923607</v>
      </c>
      <c r="V3859" s="4">
        <f t="shared" si="303"/>
        <v>160405.88119499385</v>
      </c>
      <c r="W3859" s="1" t="str">
        <f t="shared" si="304"/>
        <v>Favourable</v>
      </c>
    </row>
    <row r="3860" spans="1:23" x14ac:dyDescent="0.25">
      <c r="A3860" s="1"/>
      <c r="B3860" s="1"/>
      <c r="C3860" s="1"/>
      <c r="D3860" s="1"/>
      <c r="E3860" s="1" t="s">
        <v>9651</v>
      </c>
      <c r="F3860" s="2">
        <v>44498</v>
      </c>
      <c r="G3860" s="3">
        <v>31997</v>
      </c>
      <c r="H3860" s="1"/>
      <c r="I3860" s="1"/>
      <c r="J3860" s="1" t="s">
        <v>9652</v>
      </c>
      <c r="K3860" s="2">
        <v>44603</v>
      </c>
      <c r="L3860" s="1" t="s">
        <v>4238</v>
      </c>
      <c r="M3860" s="1" t="str">
        <f t="shared" si="300"/>
        <v>Education</v>
      </c>
      <c r="N3860" s="1" t="s">
        <v>4210</v>
      </c>
      <c r="O3860" s="1" t="s">
        <v>4304</v>
      </c>
      <c r="P3860" s="1">
        <v>8804</v>
      </c>
      <c r="Q3860" s="1">
        <v>1978715</v>
      </c>
      <c r="R3860" s="1">
        <f t="shared" si="301"/>
        <v>0</v>
      </c>
      <c r="S3860" s="4">
        <v>1820825.3741391599</v>
      </c>
      <c r="T3860" s="4">
        <v>269551.33978151745</v>
      </c>
      <c r="U3860" s="1">
        <f t="shared" si="302"/>
        <v>1978715</v>
      </c>
      <c r="V3860" s="4">
        <f t="shared" si="303"/>
        <v>-111661.71392067731</v>
      </c>
      <c r="W3860" s="1" t="str">
        <f t="shared" si="304"/>
        <v>Adverse</v>
      </c>
    </row>
    <row r="3861" spans="1:23" x14ac:dyDescent="0.25">
      <c r="A3861" s="1"/>
      <c r="B3861" s="1"/>
      <c r="C3861" s="1"/>
      <c r="D3861" s="1"/>
      <c r="E3861" s="1" t="s">
        <v>9653</v>
      </c>
      <c r="F3861" s="2">
        <v>44798</v>
      </c>
      <c r="G3861" s="3">
        <v>41979</v>
      </c>
      <c r="H3861" s="1"/>
      <c r="I3861" s="1"/>
      <c r="J3861" s="1" t="s">
        <v>9654</v>
      </c>
      <c r="K3861" s="2">
        <v>44855</v>
      </c>
      <c r="L3861" s="1" t="s">
        <v>4238</v>
      </c>
      <c r="M3861" s="1" t="str">
        <f t="shared" si="300"/>
        <v>Education</v>
      </c>
      <c r="N3861" s="1" t="s">
        <v>4222</v>
      </c>
      <c r="O3861" s="1" t="s">
        <v>4379</v>
      </c>
      <c r="P3861" s="1">
        <v>9490</v>
      </c>
      <c r="Q3861" s="1">
        <v>1832438</v>
      </c>
      <c r="R3861" s="1">
        <f t="shared" si="301"/>
        <v>0</v>
      </c>
      <c r="S3861" s="4">
        <v>905921.48042230832</v>
      </c>
      <c r="T3861" s="4">
        <v>225074.42179687312</v>
      </c>
      <c r="U3861" s="1">
        <f t="shared" si="302"/>
        <v>1832438</v>
      </c>
      <c r="V3861" s="4">
        <f t="shared" si="303"/>
        <v>701442.09778081859</v>
      </c>
      <c r="W3861" s="1" t="str">
        <f t="shared" si="304"/>
        <v>Favourable</v>
      </c>
    </row>
    <row r="3862" spans="1:23" x14ac:dyDescent="0.25">
      <c r="A3862" s="1"/>
      <c r="B3862" s="1"/>
      <c r="C3862" s="1"/>
      <c r="D3862" s="1"/>
      <c r="E3862" s="1" t="s">
        <v>9655</v>
      </c>
      <c r="F3862" s="2">
        <v>44099</v>
      </c>
      <c r="G3862" s="3">
        <v>45408</v>
      </c>
      <c r="H3862" s="1"/>
      <c r="I3862" s="1"/>
      <c r="J3862" s="1" t="s">
        <v>5973</v>
      </c>
      <c r="K3862" s="2">
        <v>45045</v>
      </c>
      <c r="L3862" s="1" t="s">
        <v>4207</v>
      </c>
      <c r="M3862" s="1" t="str">
        <f t="shared" si="300"/>
        <v>Social Services</v>
      </c>
      <c r="N3862" s="1" t="s">
        <v>4205</v>
      </c>
      <c r="O3862" s="1" t="s">
        <v>4314</v>
      </c>
      <c r="P3862" s="1">
        <v>8681</v>
      </c>
      <c r="Q3862" s="1">
        <v>1976885</v>
      </c>
      <c r="R3862" s="1">
        <f t="shared" si="301"/>
        <v>74793</v>
      </c>
      <c r="S3862" s="4">
        <v>1213484.0185059677</v>
      </c>
      <c r="T3862" s="4">
        <v>344570.00705535192</v>
      </c>
      <c r="U3862" s="1">
        <f t="shared" si="302"/>
        <v>1902092</v>
      </c>
      <c r="V3862" s="4">
        <f t="shared" si="303"/>
        <v>418830.97443868034</v>
      </c>
      <c r="W3862" s="1" t="str">
        <f t="shared" si="304"/>
        <v>Favourable</v>
      </c>
    </row>
    <row r="3863" spans="1:23" x14ac:dyDescent="0.25">
      <c r="A3863" s="1"/>
      <c r="B3863" s="1"/>
      <c r="C3863" s="1"/>
      <c r="D3863" s="1"/>
      <c r="E3863" s="1" t="s">
        <v>9656</v>
      </c>
      <c r="F3863" s="2">
        <v>44519</v>
      </c>
      <c r="G3863" s="3">
        <v>54208</v>
      </c>
      <c r="H3863" s="1"/>
      <c r="I3863" s="1"/>
      <c r="J3863" s="1" t="s">
        <v>8946</v>
      </c>
      <c r="K3863" s="2">
        <v>43914</v>
      </c>
      <c r="L3863" s="1" t="s">
        <v>4238</v>
      </c>
      <c r="M3863" s="1" t="str">
        <f t="shared" si="300"/>
        <v>Education</v>
      </c>
      <c r="N3863" s="1" t="s">
        <v>4222</v>
      </c>
      <c r="O3863" s="1" t="s">
        <v>4279</v>
      </c>
      <c r="P3863" s="1">
        <v>8068</v>
      </c>
      <c r="Q3863" s="1">
        <v>1259900</v>
      </c>
      <c r="R3863" s="1">
        <f t="shared" si="301"/>
        <v>27961</v>
      </c>
      <c r="S3863" s="4">
        <v>75328.696630461738</v>
      </c>
      <c r="T3863" s="4">
        <v>367084.87645303266</v>
      </c>
      <c r="U3863" s="1">
        <f t="shared" si="302"/>
        <v>1231939</v>
      </c>
      <c r="V3863" s="4">
        <f t="shared" si="303"/>
        <v>817486.42691650568</v>
      </c>
      <c r="W3863" s="1" t="str">
        <f t="shared" si="304"/>
        <v>Favourable</v>
      </c>
    </row>
    <row r="3864" spans="1:23" x14ac:dyDescent="0.25">
      <c r="A3864" s="1"/>
      <c r="B3864" s="1"/>
      <c r="C3864" s="1"/>
      <c r="D3864" s="1"/>
      <c r="E3864" s="1" t="s">
        <v>5071</v>
      </c>
      <c r="F3864" s="2">
        <v>44053</v>
      </c>
      <c r="G3864" s="3">
        <v>43470</v>
      </c>
      <c r="H3864" s="1"/>
      <c r="I3864" s="1"/>
      <c r="J3864" s="1" t="s">
        <v>4640</v>
      </c>
      <c r="K3864" s="2">
        <v>44064</v>
      </c>
      <c r="L3864" s="1" t="s">
        <v>4227</v>
      </c>
      <c r="M3864" s="1" t="str">
        <f t="shared" si="300"/>
        <v>Infrastructure</v>
      </c>
      <c r="N3864" s="1" t="s">
        <v>4205</v>
      </c>
      <c r="O3864" s="1" t="s">
        <v>4361</v>
      </c>
      <c r="P3864" s="1">
        <v>7160</v>
      </c>
      <c r="Q3864" s="1">
        <v>1938946</v>
      </c>
      <c r="R3864" s="1">
        <f t="shared" si="301"/>
        <v>53072</v>
      </c>
      <c r="S3864" s="4">
        <v>240834.29617471498</v>
      </c>
      <c r="T3864" s="4">
        <v>141563.14747150461</v>
      </c>
      <c r="U3864" s="1">
        <f t="shared" si="302"/>
        <v>1885874</v>
      </c>
      <c r="V3864" s="4">
        <f t="shared" si="303"/>
        <v>1556548.5563537804</v>
      </c>
      <c r="W3864" s="1" t="str">
        <f t="shared" si="304"/>
        <v>Favourable</v>
      </c>
    </row>
    <row r="3865" spans="1:23" x14ac:dyDescent="0.25">
      <c r="A3865" s="1"/>
      <c r="B3865" s="1"/>
      <c r="C3865" s="1"/>
      <c r="D3865" s="1"/>
      <c r="E3865" s="1" t="s">
        <v>8532</v>
      </c>
      <c r="F3865" s="2">
        <v>44899</v>
      </c>
      <c r="G3865" s="3">
        <v>32897</v>
      </c>
      <c r="H3865" s="1"/>
      <c r="I3865" s="1"/>
      <c r="J3865" s="1" t="s">
        <v>8930</v>
      </c>
      <c r="K3865" s="2">
        <v>44078</v>
      </c>
      <c r="L3865" s="1" t="s">
        <v>4227</v>
      </c>
      <c r="M3865" s="1" t="str">
        <f t="shared" si="300"/>
        <v>Infrastructure</v>
      </c>
      <c r="N3865" s="1" t="s">
        <v>4210</v>
      </c>
      <c r="O3865" s="1" t="s">
        <v>4330</v>
      </c>
      <c r="P3865" s="1">
        <v>7852</v>
      </c>
      <c r="Q3865" s="1">
        <v>399135</v>
      </c>
      <c r="R3865" s="1">
        <f t="shared" si="301"/>
        <v>14606</v>
      </c>
      <c r="S3865" s="4">
        <v>137731.94579355716</v>
      </c>
      <c r="T3865" s="4">
        <v>72519.679333538807</v>
      </c>
      <c r="U3865" s="1">
        <f t="shared" si="302"/>
        <v>384529</v>
      </c>
      <c r="V3865" s="4">
        <f t="shared" si="303"/>
        <v>188883.37487290404</v>
      </c>
      <c r="W3865" s="1" t="str">
        <f t="shared" si="304"/>
        <v>Favourable</v>
      </c>
    </row>
    <row r="3866" spans="1:23" x14ac:dyDescent="0.25">
      <c r="A3866" s="1"/>
      <c r="B3866" s="1"/>
      <c r="C3866" s="1"/>
      <c r="D3866" s="1"/>
      <c r="E3866" s="1" t="s">
        <v>9657</v>
      </c>
      <c r="F3866" s="2">
        <v>44375</v>
      </c>
      <c r="G3866" s="3">
        <v>32844</v>
      </c>
      <c r="H3866" s="1"/>
      <c r="I3866" s="1"/>
      <c r="J3866" s="1" t="s">
        <v>9658</v>
      </c>
      <c r="K3866" s="2">
        <v>44138</v>
      </c>
      <c r="L3866" s="1" t="s">
        <v>4207</v>
      </c>
      <c r="M3866" s="1" t="str">
        <f t="shared" si="300"/>
        <v>Social Services</v>
      </c>
      <c r="N3866" s="1" t="s">
        <v>4222</v>
      </c>
      <c r="O3866" s="1" t="s">
        <v>4345</v>
      </c>
      <c r="P3866" s="1">
        <v>6811</v>
      </c>
      <c r="Q3866" s="1">
        <v>495121</v>
      </c>
      <c r="R3866" s="1">
        <f t="shared" si="301"/>
        <v>0</v>
      </c>
      <c r="S3866" s="4">
        <v>405278.09858442406</v>
      </c>
      <c r="T3866" s="4">
        <v>69814.457207688465</v>
      </c>
      <c r="U3866" s="1">
        <f t="shared" si="302"/>
        <v>495121</v>
      </c>
      <c r="V3866" s="4">
        <f t="shared" si="303"/>
        <v>20028.444207887456</v>
      </c>
      <c r="W3866" s="1" t="str">
        <f t="shared" si="304"/>
        <v>Favourable</v>
      </c>
    </row>
    <row r="3867" spans="1:23" x14ac:dyDescent="0.25">
      <c r="A3867" s="1"/>
      <c r="B3867" s="1"/>
      <c r="C3867" s="1"/>
      <c r="D3867" s="1"/>
      <c r="E3867" s="1" t="s">
        <v>9659</v>
      </c>
      <c r="F3867" s="2">
        <v>45301</v>
      </c>
      <c r="G3867" s="3">
        <v>54716</v>
      </c>
      <c r="H3867" s="1"/>
      <c r="I3867" s="1"/>
      <c r="J3867" s="1" t="s">
        <v>9660</v>
      </c>
      <c r="K3867" s="2">
        <v>44956</v>
      </c>
      <c r="L3867" s="1" t="s">
        <v>4238</v>
      </c>
      <c r="M3867" s="1" t="str">
        <f t="shared" si="300"/>
        <v>Education</v>
      </c>
      <c r="N3867" s="1" t="s">
        <v>4205</v>
      </c>
      <c r="O3867" s="1" t="s">
        <v>4259</v>
      </c>
      <c r="P3867" s="1">
        <v>8572</v>
      </c>
      <c r="Q3867" s="1">
        <v>1417141</v>
      </c>
      <c r="R3867" s="1">
        <f t="shared" si="301"/>
        <v>0</v>
      </c>
      <c r="S3867" s="4">
        <v>198720.05423243946</v>
      </c>
      <c r="T3867" s="4">
        <v>285683.40391385439</v>
      </c>
      <c r="U3867" s="1">
        <f t="shared" si="302"/>
        <v>1417141</v>
      </c>
      <c r="V3867" s="4">
        <f t="shared" si="303"/>
        <v>932737.54185370612</v>
      </c>
      <c r="W3867" s="1" t="str">
        <f t="shared" si="304"/>
        <v>Favourable</v>
      </c>
    </row>
    <row r="3868" spans="1:23" x14ac:dyDescent="0.25">
      <c r="A3868" s="1"/>
      <c r="B3868" s="1"/>
      <c r="C3868" s="1"/>
      <c r="D3868" s="1"/>
      <c r="E3868" s="1" t="s">
        <v>9661</v>
      </c>
      <c r="F3868" s="2">
        <v>44219</v>
      </c>
      <c r="G3868" s="3">
        <v>15879</v>
      </c>
      <c r="H3868" s="1"/>
      <c r="I3868" s="1"/>
      <c r="J3868" s="1" t="s">
        <v>8724</v>
      </c>
      <c r="K3868" s="2">
        <v>45390</v>
      </c>
      <c r="L3868" s="1" t="s">
        <v>4207</v>
      </c>
      <c r="M3868" s="1" t="str">
        <f t="shared" si="300"/>
        <v>Social Services</v>
      </c>
      <c r="N3868" s="1" t="s">
        <v>4222</v>
      </c>
      <c r="O3868" s="1" t="s">
        <v>4496</v>
      </c>
      <c r="P3868" s="1">
        <v>7967</v>
      </c>
      <c r="Q3868" s="1">
        <v>408618</v>
      </c>
      <c r="R3868" s="1">
        <f t="shared" si="301"/>
        <v>50027</v>
      </c>
      <c r="S3868" s="4">
        <v>214536.80944360403</v>
      </c>
      <c r="T3868" s="4">
        <v>131885.91704402832</v>
      </c>
      <c r="U3868" s="1">
        <f t="shared" si="302"/>
        <v>358591</v>
      </c>
      <c r="V3868" s="4">
        <f t="shared" si="303"/>
        <v>62195.273512367625</v>
      </c>
      <c r="W3868" s="1" t="str">
        <f t="shared" si="304"/>
        <v>Favourable</v>
      </c>
    </row>
    <row r="3869" spans="1:23" x14ac:dyDescent="0.25">
      <c r="A3869" s="1"/>
      <c r="B3869" s="1"/>
      <c r="C3869" s="1"/>
      <c r="D3869" s="1"/>
      <c r="E3869" s="1" t="s">
        <v>5547</v>
      </c>
      <c r="F3869" s="2">
        <v>45338</v>
      </c>
      <c r="G3869" s="3">
        <v>49439</v>
      </c>
      <c r="H3869" s="1"/>
      <c r="I3869" s="1"/>
      <c r="J3869" s="1" t="s">
        <v>5337</v>
      </c>
      <c r="K3869" s="2">
        <v>45327</v>
      </c>
      <c r="L3869" s="1" t="s">
        <v>4200</v>
      </c>
      <c r="M3869" s="1" t="str">
        <f t="shared" si="300"/>
        <v>Social Services</v>
      </c>
      <c r="N3869" s="1" t="s">
        <v>4205</v>
      </c>
      <c r="O3869" s="1" t="s">
        <v>4206</v>
      </c>
      <c r="P3869" s="1">
        <v>7940</v>
      </c>
      <c r="Q3869" s="1">
        <v>1542787</v>
      </c>
      <c r="R3869" s="1">
        <f t="shared" si="301"/>
        <v>25607</v>
      </c>
      <c r="S3869" s="4">
        <v>666778.56964456872</v>
      </c>
      <c r="T3869" s="4">
        <v>178728.68379983361</v>
      </c>
      <c r="U3869" s="1">
        <f t="shared" si="302"/>
        <v>1517180</v>
      </c>
      <c r="V3869" s="4">
        <f t="shared" si="303"/>
        <v>697279.74655559764</v>
      </c>
      <c r="W3869" s="1" t="str">
        <f t="shared" si="304"/>
        <v>Favourable</v>
      </c>
    </row>
    <row r="3870" spans="1:23" x14ac:dyDescent="0.25">
      <c r="A3870" s="1"/>
      <c r="B3870" s="1"/>
      <c r="C3870" s="1"/>
      <c r="D3870" s="1"/>
      <c r="E3870" s="1" t="s">
        <v>5323</v>
      </c>
      <c r="F3870" s="2">
        <v>45141</v>
      </c>
      <c r="G3870" s="3">
        <v>27639</v>
      </c>
      <c r="H3870" s="1"/>
      <c r="I3870" s="1"/>
      <c r="J3870" s="1" t="s">
        <v>8536</v>
      </c>
      <c r="K3870" s="2">
        <v>45392</v>
      </c>
      <c r="L3870" s="1" t="s">
        <v>4227</v>
      </c>
      <c r="M3870" s="1" t="str">
        <f t="shared" si="300"/>
        <v>Infrastructure</v>
      </c>
      <c r="N3870" s="1" t="s">
        <v>4205</v>
      </c>
      <c r="O3870" s="1" t="s">
        <v>4325</v>
      </c>
      <c r="P3870" s="1">
        <v>8041</v>
      </c>
      <c r="Q3870" s="1">
        <v>1944607</v>
      </c>
      <c r="R3870" s="1">
        <f t="shared" si="301"/>
        <v>32211</v>
      </c>
      <c r="S3870" s="4">
        <v>1469535.6702201602</v>
      </c>
      <c r="T3870" s="4">
        <v>157087.16818569662</v>
      </c>
      <c r="U3870" s="1">
        <f t="shared" si="302"/>
        <v>1912396</v>
      </c>
      <c r="V3870" s="4">
        <f t="shared" si="303"/>
        <v>317984.16159414314</v>
      </c>
      <c r="W3870" s="1" t="str">
        <f t="shared" si="304"/>
        <v>Favourable</v>
      </c>
    </row>
    <row r="3871" spans="1:23" x14ac:dyDescent="0.25">
      <c r="A3871" s="1"/>
      <c r="B3871" s="1"/>
      <c r="C3871" s="1"/>
      <c r="D3871" s="1"/>
      <c r="E3871" s="1" t="s">
        <v>9662</v>
      </c>
      <c r="F3871" s="2">
        <v>44065</v>
      </c>
      <c r="G3871" s="3">
        <v>45103</v>
      </c>
      <c r="H3871" s="1"/>
      <c r="I3871" s="1"/>
      <c r="J3871" s="1" t="s">
        <v>9663</v>
      </c>
      <c r="K3871" s="2">
        <v>43907</v>
      </c>
      <c r="L3871" s="1" t="s">
        <v>4200</v>
      </c>
      <c r="M3871" s="1" t="str">
        <f t="shared" si="300"/>
        <v>Social Services</v>
      </c>
      <c r="N3871" s="1" t="s">
        <v>4205</v>
      </c>
      <c r="O3871" s="1" t="s">
        <v>4379</v>
      </c>
      <c r="P3871" s="1">
        <v>9259</v>
      </c>
      <c r="Q3871" s="1">
        <v>315966</v>
      </c>
      <c r="R3871" s="1">
        <f t="shared" si="301"/>
        <v>0</v>
      </c>
      <c r="S3871" s="4">
        <v>92927.297725854267</v>
      </c>
      <c r="T3871" s="4">
        <v>64826.453192676396</v>
      </c>
      <c r="U3871" s="1">
        <f t="shared" si="302"/>
        <v>315966</v>
      </c>
      <c r="V3871" s="4">
        <f t="shared" si="303"/>
        <v>158212.24908146934</v>
      </c>
      <c r="W3871" s="1" t="str">
        <f t="shared" si="304"/>
        <v>Favourable</v>
      </c>
    </row>
    <row r="3872" spans="1:23" x14ac:dyDescent="0.25">
      <c r="A3872" s="1"/>
      <c r="B3872" s="1"/>
      <c r="C3872" s="1"/>
      <c r="D3872" s="1"/>
      <c r="E3872" s="1" t="s">
        <v>5389</v>
      </c>
      <c r="F3872" s="2">
        <v>45308</v>
      </c>
      <c r="G3872" s="3">
        <v>43248</v>
      </c>
      <c r="H3872" s="1"/>
      <c r="I3872" s="1"/>
      <c r="J3872" s="1" t="s">
        <v>7715</v>
      </c>
      <c r="K3872" s="2">
        <v>44442</v>
      </c>
      <c r="L3872" s="1" t="s">
        <v>4207</v>
      </c>
      <c r="M3872" s="1" t="str">
        <f t="shared" si="300"/>
        <v>Social Services</v>
      </c>
      <c r="N3872" s="1" t="s">
        <v>4210</v>
      </c>
      <c r="O3872" s="1" t="s">
        <v>4476</v>
      </c>
      <c r="P3872" s="1">
        <v>7123</v>
      </c>
      <c r="Q3872" s="1">
        <v>1872957</v>
      </c>
      <c r="R3872" s="1">
        <f t="shared" si="301"/>
        <v>42400</v>
      </c>
      <c r="S3872" s="4">
        <v>1390845.7099963364</v>
      </c>
      <c r="T3872" s="4">
        <v>414993.55397669628</v>
      </c>
      <c r="U3872" s="1">
        <f t="shared" si="302"/>
        <v>1830557</v>
      </c>
      <c r="V3872" s="4">
        <f t="shared" si="303"/>
        <v>67117.73602696741</v>
      </c>
      <c r="W3872" s="1" t="str">
        <f t="shared" si="304"/>
        <v>Favourable</v>
      </c>
    </row>
    <row r="3873" spans="1:23" x14ac:dyDescent="0.25">
      <c r="A3873" s="1"/>
      <c r="B3873" s="1"/>
      <c r="C3873" s="1"/>
      <c r="D3873" s="1"/>
      <c r="E3873" s="1" t="s">
        <v>9209</v>
      </c>
      <c r="F3873" s="2">
        <v>44113</v>
      </c>
      <c r="G3873" s="3">
        <v>19236</v>
      </c>
      <c r="H3873" s="1"/>
      <c r="I3873" s="1"/>
      <c r="J3873" s="1" t="s">
        <v>4818</v>
      </c>
      <c r="K3873" s="2">
        <v>44029</v>
      </c>
      <c r="L3873" s="1" t="s">
        <v>4207</v>
      </c>
      <c r="M3873" s="1" t="str">
        <f t="shared" si="300"/>
        <v>Social Services</v>
      </c>
      <c r="N3873" s="1" t="s">
        <v>4205</v>
      </c>
      <c r="O3873" s="1" t="s">
        <v>4421</v>
      </c>
      <c r="P3873" s="1">
        <v>6283</v>
      </c>
      <c r="Q3873" s="1">
        <v>1083219</v>
      </c>
      <c r="R3873" s="1">
        <f t="shared" si="301"/>
        <v>46959</v>
      </c>
      <c r="S3873" s="4">
        <v>639768.81434635329</v>
      </c>
      <c r="T3873" s="4">
        <v>151115.45540723341</v>
      </c>
      <c r="U3873" s="1">
        <f t="shared" si="302"/>
        <v>1036260</v>
      </c>
      <c r="V3873" s="4">
        <f t="shared" si="303"/>
        <v>292334.73024641327</v>
      </c>
      <c r="W3873" s="1" t="str">
        <f t="shared" si="304"/>
        <v>Favourable</v>
      </c>
    </row>
    <row r="3874" spans="1:23" x14ac:dyDescent="0.25">
      <c r="A3874" s="1"/>
      <c r="B3874" s="1"/>
      <c r="C3874" s="1"/>
      <c r="D3874" s="1"/>
      <c r="E3874" s="1" t="s">
        <v>9664</v>
      </c>
      <c r="F3874" s="2">
        <v>44749</v>
      </c>
      <c r="G3874" s="3">
        <v>25675</v>
      </c>
      <c r="H3874" s="1"/>
      <c r="I3874" s="1"/>
      <c r="J3874" s="1" t="s">
        <v>9665</v>
      </c>
      <c r="K3874" s="2">
        <v>44042</v>
      </c>
      <c r="L3874" s="1" t="s">
        <v>4207</v>
      </c>
      <c r="M3874" s="1" t="str">
        <f t="shared" si="300"/>
        <v>Social Services</v>
      </c>
      <c r="N3874" s="1" t="s">
        <v>4210</v>
      </c>
      <c r="O3874" s="1" t="s">
        <v>4206</v>
      </c>
      <c r="P3874" s="1">
        <v>7531</v>
      </c>
      <c r="Q3874" s="1">
        <v>406490</v>
      </c>
      <c r="R3874" s="1">
        <f t="shared" si="301"/>
        <v>46713</v>
      </c>
      <c r="S3874" s="4">
        <v>337600.15577463806</v>
      </c>
      <c r="T3874" s="4">
        <v>26701.381874579933</v>
      </c>
      <c r="U3874" s="1">
        <f t="shared" si="302"/>
        <v>359777</v>
      </c>
      <c r="V3874" s="4">
        <f t="shared" si="303"/>
        <v>42188.462350782007</v>
      </c>
      <c r="W3874" s="1" t="str">
        <f t="shared" si="304"/>
        <v>Favourable</v>
      </c>
    </row>
    <row r="3875" spans="1:23" x14ac:dyDescent="0.25">
      <c r="A3875" s="1"/>
      <c r="B3875" s="1"/>
      <c r="C3875" s="1"/>
      <c r="D3875" s="1"/>
      <c r="E3875" s="1" t="s">
        <v>9585</v>
      </c>
      <c r="F3875" s="2">
        <v>44711</v>
      </c>
      <c r="G3875" s="3">
        <v>14551</v>
      </c>
      <c r="H3875" s="1"/>
      <c r="I3875" s="1"/>
      <c r="J3875" s="1" t="s">
        <v>7304</v>
      </c>
      <c r="K3875" s="2">
        <v>43910</v>
      </c>
      <c r="L3875" s="1" t="s">
        <v>4227</v>
      </c>
      <c r="M3875" s="1" t="str">
        <f t="shared" si="300"/>
        <v>Infrastructure</v>
      </c>
      <c r="N3875" s="1" t="s">
        <v>4205</v>
      </c>
      <c r="O3875" s="1" t="s">
        <v>4270</v>
      </c>
      <c r="P3875" s="1">
        <v>7690</v>
      </c>
      <c r="Q3875" s="1">
        <v>1220822</v>
      </c>
      <c r="R3875" s="1">
        <f t="shared" si="301"/>
        <v>46552</v>
      </c>
      <c r="S3875" s="4">
        <v>583766.71984753094</v>
      </c>
      <c r="T3875" s="4">
        <v>266457.81874366011</v>
      </c>
      <c r="U3875" s="1">
        <f t="shared" si="302"/>
        <v>1174270</v>
      </c>
      <c r="V3875" s="4">
        <f t="shared" si="303"/>
        <v>370597.46140880894</v>
      </c>
      <c r="W3875" s="1" t="str">
        <f t="shared" si="304"/>
        <v>Favourable</v>
      </c>
    </row>
    <row r="3876" spans="1:23" x14ac:dyDescent="0.25">
      <c r="A3876" s="1"/>
      <c r="B3876" s="1"/>
      <c r="C3876" s="1"/>
      <c r="D3876" s="1"/>
      <c r="E3876" s="1" t="s">
        <v>9477</v>
      </c>
      <c r="F3876" s="2">
        <v>44435</v>
      </c>
      <c r="G3876" s="3">
        <v>56122</v>
      </c>
      <c r="H3876" s="1"/>
      <c r="I3876" s="1"/>
      <c r="J3876" s="1" t="s">
        <v>9395</v>
      </c>
      <c r="K3876" s="2">
        <v>44481</v>
      </c>
      <c r="L3876" s="1" t="s">
        <v>4227</v>
      </c>
      <c r="M3876" s="1" t="str">
        <f t="shared" si="300"/>
        <v>Infrastructure</v>
      </c>
      <c r="N3876" s="1" t="s">
        <v>4205</v>
      </c>
      <c r="O3876" s="1" t="s">
        <v>4244</v>
      </c>
      <c r="P3876" s="1">
        <v>6926</v>
      </c>
      <c r="Q3876" s="1">
        <v>1649608</v>
      </c>
      <c r="R3876" s="1">
        <f t="shared" si="301"/>
        <v>47965</v>
      </c>
      <c r="S3876" s="4">
        <v>523439.77141835773</v>
      </c>
      <c r="T3876" s="4">
        <v>261827.08671255739</v>
      </c>
      <c r="U3876" s="1">
        <f t="shared" si="302"/>
        <v>1601643</v>
      </c>
      <c r="V3876" s="4">
        <f t="shared" si="303"/>
        <v>864341.14186908491</v>
      </c>
      <c r="W3876" s="1" t="str">
        <f t="shared" si="304"/>
        <v>Favourable</v>
      </c>
    </row>
    <row r="3877" spans="1:23" x14ac:dyDescent="0.25">
      <c r="A3877" s="1"/>
      <c r="B3877" s="1"/>
      <c r="C3877" s="1"/>
      <c r="D3877" s="1"/>
      <c r="E3877" s="1" t="s">
        <v>6524</v>
      </c>
      <c r="F3877" s="2">
        <v>44143</v>
      </c>
      <c r="G3877" s="3">
        <v>18238</v>
      </c>
      <c r="H3877" s="1"/>
      <c r="I3877" s="1"/>
      <c r="J3877" s="1" t="s">
        <v>6958</v>
      </c>
      <c r="K3877" s="2">
        <v>45220</v>
      </c>
      <c r="L3877" s="1" t="s">
        <v>4207</v>
      </c>
      <c r="M3877" s="1" t="str">
        <f t="shared" si="300"/>
        <v>Social Services</v>
      </c>
      <c r="N3877" s="1" t="s">
        <v>4210</v>
      </c>
      <c r="O3877" s="1" t="s">
        <v>4304</v>
      </c>
      <c r="P3877" s="1">
        <v>7831</v>
      </c>
      <c r="Q3877" s="1">
        <v>1472003</v>
      </c>
      <c r="R3877" s="1">
        <f t="shared" si="301"/>
        <v>28469</v>
      </c>
      <c r="S3877" s="4">
        <v>1353138.4998831134</v>
      </c>
      <c r="T3877" s="4">
        <v>169596.85070155098</v>
      </c>
      <c r="U3877" s="1">
        <f t="shared" si="302"/>
        <v>1443534</v>
      </c>
      <c r="V3877" s="4">
        <f t="shared" si="303"/>
        <v>-50732.350584664382</v>
      </c>
      <c r="W3877" s="1" t="str">
        <f t="shared" si="304"/>
        <v>Adverse</v>
      </c>
    </row>
    <row r="3878" spans="1:23" x14ac:dyDescent="0.25">
      <c r="A3878" s="1"/>
      <c r="B3878" s="1"/>
      <c r="C3878" s="1"/>
      <c r="D3878" s="1"/>
      <c r="E3878" s="1" t="s">
        <v>9666</v>
      </c>
      <c r="F3878" s="2">
        <v>43972</v>
      </c>
      <c r="G3878" s="3">
        <v>12857</v>
      </c>
      <c r="H3878" s="1"/>
      <c r="I3878" s="1"/>
      <c r="J3878" s="1" t="s">
        <v>9667</v>
      </c>
      <c r="K3878" s="2">
        <v>44821</v>
      </c>
      <c r="L3878" s="1" t="s">
        <v>4238</v>
      </c>
      <c r="M3878" s="1" t="str">
        <f t="shared" si="300"/>
        <v>Education</v>
      </c>
      <c r="N3878" s="1" t="s">
        <v>4210</v>
      </c>
      <c r="O3878" s="1" t="s">
        <v>4496</v>
      </c>
      <c r="P3878" s="1">
        <v>8709</v>
      </c>
      <c r="Q3878" s="1">
        <v>1934866</v>
      </c>
      <c r="R3878" s="1">
        <f t="shared" si="301"/>
        <v>0</v>
      </c>
      <c r="S3878" s="4">
        <v>1268587.3391409672</v>
      </c>
      <c r="T3878" s="4">
        <v>209490.4820761288</v>
      </c>
      <c r="U3878" s="1">
        <f t="shared" si="302"/>
        <v>1934866</v>
      </c>
      <c r="V3878" s="4">
        <f t="shared" si="303"/>
        <v>456788.17878290405</v>
      </c>
      <c r="W3878" s="1" t="str">
        <f t="shared" si="304"/>
        <v>Favourable</v>
      </c>
    </row>
    <row r="3879" spans="1:23" x14ac:dyDescent="0.25">
      <c r="A3879" s="1"/>
      <c r="B3879" s="1"/>
      <c r="C3879" s="1"/>
      <c r="D3879" s="1"/>
      <c r="E3879" s="1" t="s">
        <v>9668</v>
      </c>
      <c r="F3879" s="2">
        <v>43950</v>
      </c>
      <c r="G3879" s="3">
        <v>23925</v>
      </c>
      <c r="H3879" s="1"/>
      <c r="I3879" s="1"/>
      <c r="J3879" s="1" t="s">
        <v>9666</v>
      </c>
      <c r="K3879" s="2">
        <v>44610</v>
      </c>
      <c r="L3879" s="1" t="s">
        <v>4227</v>
      </c>
      <c r="M3879" s="1" t="str">
        <f t="shared" si="300"/>
        <v>Infrastructure</v>
      </c>
      <c r="N3879" s="1" t="s">
        <v>4205</v>
      </c>
      <c r="O3879" s="1" t="s">
        <v>4270</v>
      </c>
      <c r="P3879" s="1">
        <v>6862</v>
      </c>
      <c r="Q3879" s="1">
        <v>2445443</v>
      </c>
      <c r="R3879" s="1">
        <f t="shared" si="301"/>
        <v>12857</v>
      </c>
      <c r="S3879" s="4">
        <v>938253.04301542579</v>
      </c>
      <c r="T3879" s="4">
        <v>423458.48013161839</v>
      </c>
      <c r="U3879" s="1">
        <f t="shared" si="302"/>
        <v>2432586</v>
      </c>
      <c r="V3879" s="4">
        <f t="shared" si="303"/>
        <v>1083731.4768529558</v>
      </c>
      <c r="W3879" s="1" t="str">
        <f t="shared" si="304"/>
        <v>Favourable</v>
      </c>
    </row>
    <row r="3880" spans="1:23" x14ac:dyDescent="0.25">
      <c r="A3880" s="1"/>
      <c r="B3880" s="1"/>
      <c r="C3880" s="1"/>
      <c r="D3880" s="1"/>
      <c r="E3880" s="1" t="s">
        <v>9669</v>
      </c>
      <c r="F3880" s="2">
        <v>44158</v>
      </c>
      <c r="G3880" s="3">
        <v>35983</v>
      </c>
      <c r="H3880" s="1"/>
      <c r="I3880" s="1"/>
      <c r="J3880" s="1" t="s">
        <v>9670</v>
      </c>
      <c r="K3880" s="2">
        <v>44588</v>
      </c>
      <c r="L3880" s="1" t="s">
        <v>4227</v>
      </c>
      <c r="M3880" s="1" t="str">
        <f t="shared" si="300"/>
        <v>Infrastructure</v>
      </c>
      <c r="N3880" s="1" t="s">
        <v>4222</v>
      </c>
      <c r="O3880" s="1" t="s">
        <v>4259</v>
      </c>
      <c r="P3880" s="1">
        <v>6306</v>
      </c>
      <c r="Q3880" s="1">
        <v>1678410</v>
      </c>
      <c r="R3880" s="1">
        <f t="shared" si="301"/>
        <v>0</v>
      </c>
      <c r="S3880" s="4">
        <v>552790.01399280608</v>
      </c>
      <c r="T3880" s="4">
        <v>174323.66366988159</v>
      </c>
      <c r="U3880" s="1">
        <f t="shared" si="302"/>
        <v>1678410</v>
      </c>
      <c r="V3880" s="4">
        <f t="shared" si="303"/>
        <v>951296.32233731239</v>
      </c>
      <c r="W3880" s="1" t="str">
        <f t="shared" si="304"/>
        <v>Favourable</v>
      </c>
    </row>
    <row r="3881" spans="1:23" x14ac:dyDescent="0.25">
      <c r="A3881" s="1"/>
      <c r="B3881" s="1"/>
      <c r="C3881" s="1"/>
      <c r="D3881" s="1"/>
      <c r="E3881" s="1" t="s">
        <v>8270</v>
      </c>
      <c r="F3881" s="2">
        <v>44569</v>
      </c>
      <c r="G3881" s="3">
        <v>31268</v>
      </c>
      <c r="H3881" s="1"/>
      <c r="I3881" s="1"/>
      <c r="J3881" s="1" t="s">
        <v>9375</v>
      </c>
      <c r="K3881" s="2">
        <v>44416</v>
      </c>
      <c r="L3881" s="1" t="s">
        <v>4207</v>
      </c>
      <c r="M3881" s="1" t="str">
        <f t="shared" si="300"/>
        <v>Social Services</v>
      </c>
      <c r="N3881" s="1" t="s">
        <v>4205</v>
      </c>
      <c r="O3881" s="1" t="s">
        <v>4226</v>
      </c>
      <c r="P3881" s="1">
        <v>8457</v>
      </c>
      <c r="Q3881" s="1">
        <v>1860430</v>
      </c>
      <c r="R3881" s="1">
        <f t="shared" si="301"/>
        <v>50974</v>
      </c>
      <c r="S3881" s="4">
        <v>1781263.179980045</v>
      </c>
      <c r="T3881" s="4">
        <v>130293.91383035395</v>
      </c>
      <c r="U3881" s="1">
        <f t="shared" si="302"/>
        <v>1809456</v>
      </c>
      <c r="V3881" s="4">
        <f t="shared" si="303"/>
        <v>-51127.09381039883</v>
      </c>
      <c r="W3881" s="1" t="str">
        <f t="shared" si="304"/>
        <v>Adverse</v>
      </c>
    </row>
    <row r="3882" spans="1:23" x14ac:dyDescent="0.25">
      <c r="A3882" s="1"/>
      <c r="B3882" s="1"/>
      <c r="C3882" s="1"/>
      <c r="D3882" s="1"/>
      <c r="E3882" s="1" t="s">
        <v>9671</v>
      </c>
      <c r="F3882" s="2">
        <v>44643</v>
      </c>
      <c r="G3882" s="3">
        <v>58732</v>
      </c>
      <c r="H3882" s="1"/>
      <c r="I3882" s="1"/>
      <c r="J3882" s="1" t="s">
        <v>9672</v>
      </c>
      <c r="K3882" s="2">
        <v>45154</v>
      </c>
      <c r="L3882" s="1" t="s">
        <v>4227</v>
      </c>
      <c r="M3882" s="1" t="str">
        <f t="shared" si="300"/>
        <v>Infrastructure</v>
      </c>
      <c r="N3882" s="1" t="s">
        <v>4205</v>
      </c>
      <c r="O3882" s="1" t="s">
        <v>4304</v>
      </c>
      <c r="P3882" s="1">
        <v>5693</v>
      </c>
      <c r="Q3882" s="1">
        <v>442962</v>
      </c>
      <c r="R3882" s="1">
        <f t="shared" si="301"/>
        <v>0</v>
      </c>
      <c r="S3882" s="4">
        <v>435926.32801731245</v>
      </c>
      <c r="T3882" s="4">
        <v>58598.402428691217</v>
      </c>
      <c r="U3882" s="1">
        <f t="shared" si="302"/>
        <v>442962</v>
      </c>
      <c r="V3882" s="4">
        <f t="shared" si="303"/>
        <v>-51562.730446003668</v>
      </c>
      <c r="W3882" s="1" t="str">
        <f t="shared" si="304"/>
        <v>Adverse</v>
      </c>
    </row>
    <row r="3883" spans="1:23" x14ac:dyDescent="0.25">
      <c r="A3883" s="1"/>
      <c r="B3883" s="1"/>
      <c r="C3883" s="1"/>
      <c r="D3883" s="1"/>
      <c r="E3883" s="1" t="s">
        <v>9531</v>
      </c>
      <c r="F3883" s="2">
        <v>44140</v>
      </c>
      <c r="G3883" s="3">
        <v>11963</v>
      </c>
      <c r="H3883" s="1"/>
      <c r="I3883" s="1"/>
      <c r="J3883" s="1" t="s">
        <v>9673</v>
      </c>
      <c r="K3883" s="2">
        <v>45189</v>
      </c>
      <c r="L3883" s="1" t="s">
        <v>4227</v>
      </c>
      <c r="M3883" s="1" t="str">
        <f t="shared" si="300"/>
        <v>Infrastructure</v>
      </c>
      <c r="N3883" s="1" t="s">
        <v>4205</v>
      </c>
      <c r="O3883" s="1" t="s">
        <v>4338</v>
      </c>
      <c r="P3883" s="1">
        <v>7353</v>
      </c>
      <c r="Q3883" s="1">
        <v>1711873</v>
      </c>
      <c r="R3883" s="1">
        <f t="shared" si="301"/>
        <v>0</v>
      </c>
      <c r="S3883" s="4">
        <v>1303097.3371111623</v>
      </c>
      <c r="T3883" s="4">
        <v>548016.82792413735</v>
      </c>
      <c r="U3883" s="1">
        <f t="shared" si="302"/>
        <v>1711873</v>
      </c>
      <c r="V3883" s="4">
        <f t="shared" si="303"/>
        <v>-139241.16503529949</v>
      </c>
      <c r="W3883" s="1" t="str">
        <f t="shared" si="304"/>
        <v>Adverse</v>
      </c>
    </row>
    <row r="3884" spans="1:23" x14ac:dyDescent="0.25">
      <c r="A3884" s="1"/>
      <c r="B3884" s="1"/>
      <c r="C3884" s="1"/>
      <c r="D3884" s="1"/>
      <c r="E3884" s="1" t="s">
        <v>6976</v>
      </c>
      <c r="F3884" s="2">
        <v>45230</v>
      </c>
      <c r="G3884" s="3">
        <v>39924</v>
      </c>
      <c r="H3884" s="1"/>
      <c r="I3884" s="1"/>
      <c r="J3884" s="1" t="s">
        <v>6037</v>
      </c>
      <c r="K3884" s="2">
        <v>44976</v>
      </c>
      <c r="L3884" s="1" t="s">
        <v>4200</v>
      </c>
      <c r="M3884" s="1" t="str">
        <f t="shared" si="300"/>
        <v>Social Services</v>
      </c>
      <c r="N3884" s="1" t="s">
        <v>4222</v>
      </c>
      <c r="O3884" s="1" t="s">
        <v>4311</v>
      </c>
      <c r="P3884" s="1">
        <v>8574</v>
      </c>
      <c r="Q3884" s="1">
        <v>2267866</v>
      </c>
      <c r="R3884" s="1">
        <f t="shared" si="301"/>
        <v>37099</v>
      </c>
      <c r="S3884" s="4">
        <v>1880925.142959812</v>
      </c>
      <c r="T3884" s="4">
        <v>117760.14455243731</v>
      </c>
      <c r="U3884" s="1">
        <f t="shared" si="302"/>
        <v>2230767</v>
      </c>
      <c r="V3884" s="4">
        <f t="shared" si="303"/>
        <v>269180.71248775069</v>
      </c>
      <c r="W3884" s="1" t="str">
        <f t="shared" si="304"/>
        <v>Favourable</v>
      </c>
    </row>
    <row r="3885" spans="1:23" x14ac:dyDescent="0.25">
      <c r="A3885" s="1"/>
      <c r="B3885" s="1"/>
      <c r="C3885" s="1"/>
      <c r="D3885" s="1"/>
      <c r="E3885" s="1" t="s">
        <v>9674</v>
      </c>
      <c r="F3885" s="2">
        <v>44080</v>
      </c>
      <c r="G3885" s="3">
        <v>43801</v>
      </c>
      <c r="H3885" s="1"/>
      <c r="I3885" s="1"/>
      <c r="J3885" s="1" t="s">
        <v>6067</v>
      </c>
      <c r="K3885" s="2">
        <v>44477</v>
      </c>
      <c r="L3885" s="1" t="s">
        <v>4207</v>
      </c>
      <c r="M3885" s="1" t="str">
        <f t="shared" si="300"/>
        <v>Social Services</v>
      </c>
      <c r="N3885" s="1" t="s">
        <v>4210</v>
      </c>
      <c r="O3885" s="1" t="s">
        <v>4250</v>
      </c>
      <c r="P3885" s="1">
        <v>6571</v>
      </c>
      <c r="Q3885" s="1">
        <v>1336107</v>
      </c>
      <c r="R3885" s="1">
        <f t="shared" si="301"/>
        <v>13260</v>
      </c>
      <c r="S3885" s="4">
        <v>352057.35906852828</v>
      </c>
      <c r="T3885" s="4">
        <v>395710.21116703423</v>
      </c>
      <c r="U3885" s="1">
        <f t="shared" si="302"/>
        <v>1322847</v>
      </c>
      <c r="V3885" s="4">
        <f t="shared" si="303"/>
        <v>588339.42976443749</v>
      </c>
      <c r="W3885" s="1" t="str">
        <f t="shared" si="304"/>
        <v>Favourable</v>
      </c>
    </row>
    <row r="3886" spans="1:23" x14ac:dyDescent="0.25">
      <c r="A3886" s="1"/>
      <c r="B3886" s="1"/>
      <c r="C3886" s="1"/>
      <c r="D3886" s="1"/>
      <c r="E3886" s="1" t="s">
        <v>6467</v>
      </c>
      <c r="F3886" s="2">
        <v>44600</v>
      </c>
      <c r="G3886" s="3">
        <v>34945</v>
      </c>
      <c r="H3886" s="1"/>
      <c r="I3886" s="1"/>
      <c r="J3886" s="1" t="s">
        <v>9675</v>
      </c>
      <c r="K3886" s="2">
        <v>44642</v>
      </c>
      <c r="L3886" s="1" t="s">
        <v>4207</v>
      </c>
      <c r="M3886" s="1" t="str">
        <f t="shared" si="300"/>
        <v>Social Services</v>
      </c>
      <c r="N3886" s="1" t="s">
        <v>4205</v>
      </c>
      <c r="O3886" s="1" t="s">
        <v>4388</v>
      </c>
      <c r="P3886" s="1">
        <v>6496</v>
      </c>
      <c r="Q3886" s="1">
        <v>447515</v>
      </c>
      <c r="R3886" s="1">
        <f t="shared" si="301"/>
        <v>0</v>
      </c>
      <c r="S3886" s="4">
        <v>113664.29015935298</v>
      </c>
      <c r="T3886" s="4">
        <v>84709.90419678457</v>
      </c>
      <c r="U3886" s="1">
        <f t="shared" si="302"/>
        <v>447515</v>
      </c>
      <c r="V3886" s="4">
        <f t="shared" si="303"/>
        <v>249140.80564386246</v>
      </c>
      <c r="W3886" s="1" t="str">
        <f t="shared" si="304"/>
        <v>Favourable</v>
      </c>
    </row>
    <row r="3887" spans="1:23" x14ac:dyDescent="0.25">
      <c r="A3887" s="1"/>
      <c r="B3887" s="1"/>
      <c r="C3887" s="1"/>
      <c r="D3887" s="1"/>
      <c r="E3887" s="1" t="s">
        <v>9676</v>
      </c>
      <c r="F3887" s="2">
        <v>44889</v>
      </c>
      <c r="G3887" s="3">
        <v>54557</v>
      </c>
      <c r="H3887" s="1"/>
      <c r="I3887" s="1"/>
      <c r="J3887" s="1" t="s">
        <v>9677</v>
      </c>
      <c r="K3887" s="2">
        <v>44080</v>
      </c>
      <c r="L3887" s="1" t="s">
        <v>4238</v>
      </c>
      <c r="M3887" s="1" t="str">
        <f t="shared" si="300"/>
        <v>Education</v>
      </c>
      <c r="N3887" s="1" t="s">
        <v>4222</v>
      </c>
      <c r="O3887" s="1" t="s">
        <v>4458</v>
      </c>
      <c r="P3887" s="1">
        <v>8621</v>
      </c>
      <c r="Q3887" s="1">
        <v>1496234</v>
      </c>
      <c r="R3887" s="1">
        <f t="shared" si="301"/>
        <v>0</v>
      </c>
      <c r="S3887" s="4">
        <v>1339336.2051708272</v>
      </c>
      <c r="T3887" s="4">
        <v>167095.68850746585</v>
      </c>
      <c r="U3887" s="1">
        <f t="shared" si="302"/>
        <v>1496234</v>
      </c>
      <c r="V3887" s="4">
        <f t="shared" si="303"/>
        <v>-10197.893678293098</v>
      </c>
      <c r="W3887" s="1" t="str">
        <f t="shared" si="304"/>
        <v>Adverse</v>
      </c>
    </row>
    <row r="3888" spans="1:23" x14ac:dyDescent="0.25">
      <c r="A3888" s="1"/>
      <c r="B3888" s="1"/>
      <c r="C3888" s="1"/>
      <c r="D3888" s="1"/>
      <c r="E3888" s="1" t="s">
        <v>8490</v>
      </c>
      <c r="F3888" s="2">
        <v>44988</v>
      </c>
      <c r="G3888" s="3">
        <v>12995</v>
      </c>
      <c r="H3888" s="1"/>
      <c r="I3888" s="1"/>
      <c r="J3888" s="1" t="s">
        <v>9678</v>
      </c>
      <c r="K3888" s="2">
        <v>45021</v>
      </c>
      <c r="L3888" s="1" t="s">
        <v>4227</v>
      </c>
      <c r="M3888" s="1" t="str">
        <f t="shared" si="300"/>
        <v>Infrastructure</v>
      </c>
      <c r="N3888" s="1" t="s">
        <v>4205</v>
      </c>
      <c r="O3888" s="1" t="s">
        <v>4402</v>
      </c>
      <c r="P3888" s="1">
        <v>5979</v>
      </c>
      <c r="Q3888" s="1">
        <v>1139248</v>
      </c>
      <c r="R3888" s="1">
        <f t="shared" si="301"/>
        <v>0</v>
      </c>
      <c r="S3888" s="4">
        <v>80061.173290497434</v>
      </c>
      <c r="T3888" s="4">
        <v>74917.4511796562</v>
      </c>
      <c r="U3888" s="1">
        <f t="shared" si="302"/>
        <v>1139248</v>
      </c>
      <c r="V3888" s="4">
        <f t="shared" si="303"/>
        <v>984269.37552984641</v>
      </c>
      <c r="W3888" s="1" t="str">
        <f t="shared" si="304"/>
        <v>Favourable</v>
      </c>
    </row>
    <row r="3889" spans="1:23" x14ac:dyDescent="0.25">
      <c r="A3889" s="1"/>
      <c r="B3889" s="1"/>
      <c r="C3889" s="1"/>
      <c r="D3889" s="1"/>
      <c r="E3889" s="1" t="s">
        <v>9679</v>
      </c>
      <c r="F3889" s="2">
        <v>44389</v>
      </c>
      <c r="G3889" s="3">
        <v>12639</v>
      </c>
      <c r="H3889" s="1"/>
      <c r="I3889" s="1"/>
      <c r="J3889" s="1" t="s">
        <v>4824</v>
      </c>
      <c r="K3889" s="2">
        <v>45029</v>
      </c>
      <c r="L3889" s="1" t="s">
        <v>4200</v>
      </c>
      <c r="M3889" s="1" t="str">
        <f t="shared" si="300"/>
        <v>Social Services</v>
      </c>
      <c r="N3889" s="1" t="s">
        <v>4210</v>
      </c>
      <c r="O3889" s="1" t="s">
        <v>4304</v>
      </c>
      <c r="P3889" s="1">
        <v>9198</v>
      </c>
      <c r="Q3889" s="1">
        <v>1703977</v>
      </c>
      <c r="R3889" s="1">
        <f t="shared" si="301"/>
        <v>44194</v>
      </c>
      <c r="S3889" s="4">
        <v>1367288.4751587403</v>
      </c>
      <c r="T3889" s="4">
        <v>495845.22589964693</v>
      </c>
      <c r="U3889" s="1">
        <f t="shared" si="302"/>
        <v>1659783</v>
      </c>
      <c r="V3889" s="4">
        <f t="shared" si="303"/>
        <v>-159156.70105838729</v>
      </c>
      <c r="W3889" s="1" t="str">
        <f t="shared" si="304"/>
        <v>Adverse</v>
      </c>
    </row>
    <row r="3890" spans="1:23" x14ac:dyDescent="0.25">
      <c r="A3890" s="1"/>
      <c r="B3890" s="1"/>
      <c r="C3890" s="1"/>
      <c r="D3890" s="1"/>
      <c r="E3890" s="1" t="s">
        <v>9680</v>
      </c>
      <c r="F3890" s="2">
        <v>45146</v>
      </c>
      <c r="G3890" s="3">
        <v>15707</v>
      </c>
      <c r="H3890" s="1"/>
      <c r="I3890" s="1"/>
      <c r="J3890" s="1" t="s">
        <v>9681</v>
      </c>
      <c r="K3890" s="2">
        <v>44193</v>
      </c>
      <c r="L3890" s="1" t="s">
        <v>4238</v>
      </c>
      <c r="M3890" s="1" t="str">
        <f t="shared" si="300"/>
        <v>Education</v>
      </c>
      <c r="N3890" s="1" t="s">
        <v>4210</v>
      </c>
      <c r="O3890" s="1" t="s">
        <v>4441</v>
      </c>
      <c r="P3890" s="1">
        <v>8832</v>
      </c>
      <c r="Q3890" s="1">
        <v>2142885</v>
      </c>
      <c r="R3890" s="1">
        <f t="shared" si="301"/>
        <v>55435</v>
      </c>
      <c r="S3890" s="4">
        <v>95458.093475885835</v>
      </c>
      <c r="T3890" s="4">
        <v>146683.50683004534</v>
      </c>
      <c r="U3890" s="1">
        <f t="shared" si="302"/>
        <v>2087450</v>
      </c>
      <c r="V3890" s="4">
        <f t="shared" si="303"/>
        <v>1900743.3996940688</v>
      </c>
      <c r="W3890" s="1" t="str">
        <f t="shared" si="304"/>
        <v>Favourable</v>
      </c>
    </row>
    <row r="3891" spans="1:23" x14ac:dyDescent="0.25">
      <c r="A3891" s="1"/>
      <c r="B3891" s="1"/>
      <c r="C3891" s="1"/>
      <c r="D3891" s="1"/>
      <c r="E3891" s="1" t="s">
        <v>7606</v>
      </c>
      <c r="F3891" s="2">
        <v>45104</v>
      </c>
      <c r="G3891" s="3">
        <v>25770</v>
      </c>
      <c r="H3891" s="1"/>
      <c r="I3891" s="1"/>
      <c r="J3891" s="1" t="s">
        <v>9161</v>
      </c>
      <c r="K3891" s="2">
        <v>44070</v>
      </c>
      <c r="L3891" s="1" t="s">
        <v>4200</v>
      </c>
      <c r="M3891" s="1" t="str">
        <f t="shared" si="300"/>
        <v>Social Services</v>
      </c>
      <c r="N3891" s="1" t="s">
        <v>4205</v>
      </c>
      <c r="O3891" s="1" t="s">
        <v>4264</v>
      </c>
      <c r="P3891" s="1">
        <v>6247</v>
      </c>
      <c r="Q3891" s="1">
        <v>1941856</v>
      </c>
      <c r="R3891" s="1">
        <f t="shared" si="301"/>
        <v>58557</v>
      </c>
      <c r="S3891" s="4">
        <v>642179.53478018264</v>
      </c>
      <c r="T3891" s="4">
        <v>516542.92331017443</v>
      </c>
      <c r="U3891" s="1">
        <f t="shared" si="302"/>
        <v>1883299</v>
      </c>
      <c r="V3891" s="4">
        <f t="shared" si="303"/>
        <v>783133.54190964298</v>
      </c>
      <c r="W3891" s="1" t="str">
        <f t="shared" si="304"/>
        <v>Favourable</v>
      </c>
    </row>
    <row r="3892" spans="1:23" x14ac:dyDescent="0.25">
      <c r="A3892" s="1"/>
      <c r="B3892" s="1"/>
      <c r="C3892" s="1"/>
      <c r="D3892" s="1"/>
      <c r="E3892" s="1" t="s">
        <v>9682</v>
      </c>
      <c r="F3892" s="2">
        <v>43980</v>
      </c>
      <c r="G3892" s="3">
        <v>25643</v>
      </c>
      <c r="H3892" s="1"/>
      <c r="I3892" s="1"/>
      <c r="J3892" s="1" t="s">
        <v>9683</v>
      </c>
      <c r="K3892" s="2">
        <v>44816</v>
      </c>
      <c r="L3892" s="1" t="s">
        <v>4207</v>
      </c>
      <c r="M3892" s="1" t="str">
        <f t="shared" si="300"/>
        <v>Social Services</v>
      </c>
      <c r="N3892" s="1" t="s">
        <v>4222</v>
      </c>
      <c r="O3892" s="1" t="s">
        <v>4247</v>
      </c>
      <c r="P3892" s="1">
        <v>8286</v>
      </c>
      <c r="Q3892" s="1">
        <v>1634443</v>
      </c>
      <c r="R3892" s="1">
        <f t="shared" si="301"/>
        <v>0</v>
      </c>
      <c r="S3892" s="4">
        <v>1582861.7026466557</v>
      </c>
      <c r="T3892" s="4">
        <v>219512.07994929003</v>
      </c>
      <c r="U3892" s="1">
        <f t="shared" si="302"/>
        <v>1634443</v>
      </c>
      <c r="V3892" s="4">
        <f t="shared" si="303"/>
        <v>-167930.78259594576</v>
      </c>
      <c r="W3892" s="1" t="str">
        <f t="shared" si="304"/>
        <v>Adverse</v>
      </c>
    </row>
    <row r="3893" spans="1:23" x14ac:dyDescent="0.25">
      <c r="A3893" s="1"/>
      <c r="B3893" s="1"/>
      <c r="C3893" s="1"/>
      <c r="D3893" s="1"/>
      <c r="E3893" s="1" t="s">
        <v>9684</v>
      </c>
      <c r="F3893" s="2">
        <v>44926</v>
      </c>
      <c r="G3893" s="3">
        <v>18947</v>
      </c>
      <c r="H3893" s="1"/>
      <c r="I3893" s="1"/>
      <c r="J3893" s="1" t="s">
        <v>4472</v>
      </c>
      <c r="K3893" s="2">
        <v>44865</v>
      </c>
      <c r="L3893" s="1" t="s">
        <v>4207</v>
      </c>
      <c r="M3893" s="1" t="str">
        <f t="shared" si="300"/>
        <v>Social Services</v>
      </c>
      <c r="N3893" s="1" t="s">
        <v>4210</v>
      </c>
      <c r="O3893" s="1" t="s">
        <v>4338</v>
      </c>
      <c r="P3893" s="1">
        <v>8635</v>
      </c>
      <c r="Q3893" s="1">
        <v>2350283</v>
      </c>
      <c r="R3893" s="1">
        <f t="shared" si="301"/>
        <v>71405</v>
      </c>
      <c r="S3893" s="4">
        <v>3839.0721577942868</v>
      </c>
      <c r="T3893" s="4">
        <v>254144.21816642032</v>
      </c>
      <c r="U3893" s="1">
        <f t="shared" si="302"/>
        <v>2278878</v>
      </c>
      <c r="V3893" s="4">
        <f t="shared" si="303"/>
        <v>2092299.7096757854</v>
      </c>
      <c r="W3893" s="1" t="str">
        <f t="shared" si="304"/>
        <v>Favourable</v>
      </c>
    </row>
    <row r="3894" spans="1:23" x14ac:dyDescent="0.25">
      <c r="A3894" s="1"/>
      <c r="B3894" s="1"/>
      <c r="C3894" s="1"/>
      <c r="D3894" s="1"/>
      <c r="E3894" s="1" t="s">
        <v>9685</v>
      </c>
      <c r="F3894" s="2">
        <v>44938</v>
      </c>
      <c r="G3894" s="3">
        <v>43591</v>
      </c>
      <c r="H3894" s="1"/>
      <c r="I3894" s="1"/>
      <c r="J3894" s="1" t="s">
        <v>7965</v>
      </c>
      <c r="K3894" s="2">
        <v>44394</v>
      </c>
      <c r="L3894" s="1" t="s">
        <v>4200</v>
      </c>
      <c r="M3894" s="1" t="str">
        <f t="shared" si="300"/>
        <v>Social Services</v>
      </c>
      <c r="N3894" s="1" t="s">
        <v>4222</v>
      </c>
      <c r="O3894" s="1" t="s">
        <v>4402</v>
      </c>
      <c r="P3894" s="1">
        <v>7685</v>
      </c>
      <c r="Q3894" s="1">
        <v>1723117</v>
      </c>
      <c r="R3894" s="1">
        <f t="shared" si="301"/>
        <v>11627</v>
      </c>
      <c r="S3894" s="4">
        <v>86923.16364896702</v>
      </c>
      <c r="T3894" s="4">
        <v>151466.31100104246</v>
      </c>
      <c r="U3894" s="1">
        <f t="shared" si="302"/>
        <v>1711490</v>
      </c>
      <c r="V3894" s="4">
        <f t="shared" si="303"/>
        <v>1484727.5253499905</v>
      </c>
      <c r="W3894" s="1" t="str">
        <f t="shared" si="304"/>
        <v>Favourable</v>
      </c>
    </row>
    <row r="3895" spans="1:23" x14ac:dyDescent="0.25">
      <c r="A3895" s="1"/>
      <c r="B3895" s="1"/>
      <c r="C3895" s="1"/>
      <c r="D3895" s="1"/>
      <c r="E3895" s="1" t="s">
        <v>8189</v>
      </c>
      <c r="F3895" s="2">
        <v>44911</v>
      </c>
      <c r="G3895" s="3">
        <v>35980</v>
      </c>
      <c r="H3895" s="1"/>
      <c r="I3895" s="1"/>
      <c r="J3895" s="1" t="s">
        <v>9686</v>
      </c>
      <c r="K3895" s="2">
        <v>45328</v>
      </c>
      <c r="L3895" s="1" t="s">
        <v>4207</v>
      </c>
      <c r="M3895" s="1" t="str">
        <f t="shared" si="300"/>
        <v>Social Services</v>
      </c>
      <c r="N3895" s="1" t="s">
        <v>4210</v>
      </c>
      <c r="O3895" s="1" t="s">
        <v>4217</v>
      </c>
      <c r="P3895" s="1">
        <v>6620</v>
      </c>
      <c r="Q3895" s="1">
        <v>438844</v>
      </c>
      <c r="R3895" s="1">
        <f t="shared" si="301"/>
        <v>0</v>
      </c>
      <c r="S3895" s="4">
        <v>193618.04857865002</v>
      </c>
      <c r="T3895" s="4">
        <v>94108.916984775336</v>
      </c>
      <c r="U3895" s="1">
        <f t="shared" si="302"/>
        <v>438844</v>
      </c>
      <c r="V3895" s="4">
        <f t="shared" si="303"/>
        <v>151117.03443657467</v>
      </c>
      <c r="W3895" s="1" t="str">
        <f t="shared" si="304"/>
        <v>Favourable</v>
      </c>
    </row>
    <row r="3896" spans="1:23" x14ac:dyDescent="0.25">
      <c r="A3896" s="1"/>
      <c r="B3896" s="1"/>
      <c r="C3896" s="1"/>
      <c r="D3896" s="1"/>
      <c r="E3896" s="1" t="s">
        <v>7386</v>
      </c>
      <c r="F3896" s="2">
        <v>44353</v>
      </c>
      <c r="G3896" s="3">
        <v>49257</v>
      </c>
      <c r="H3896" s="1"/>
      <c r="I3896" s="1"/>
      <c r="J3896" s="1" t="s">
        <v>7753</v>
      </c>
      <c r="K3896" s="2">
        <v>44176</v>
      </c>
      <c r="L3896" s="1" t="s">
        <v>4227</v>
      </c>
      <c r="M3896" s="1" t="str">
        <f t="shared" si="300"/>
        <v>Infrastructure</v>
      </c>
      <c r="N3896" s="1" t="s">
        <v>4222</v>
      </c>
      <c r="O3896" s="1" t="s">
        <v>4270</v>
      </c>
      <c r="P3896" s="1">
        <v>5852</v>
      </c>
      <c r="Q3896" s="1">
        <v>379732</v>
      </c>
      <c r="R3896" s="1">
        <f t="shared" si="301"/>
        <v>32121</v>
      </c>
      <c r="S3896" s="4">
        <v>203914.52032305865</v>
      </c>
      <c r="T3896" s="4">
        <v>122126.42636709953</v>
      </c>
      <c r="U3896" s="1">
        <f t="shared" si="302"/>
        <v>347611</v>
      </c>
      <c r="V3896" s="4">
        <f t="shared" si="303"/>
        <v>53691.053309841838</v>
      </c>
      <c r="W3896" s="1" t="str">
        <f t="shared" si="304"/>
        <v>Favourable</v>
      </c>
    </row>
    <row r="3897" spans="1:23" x14ac:dyDescent="0.25">
      <c r="A3897" s="1"/>
      <c r="B3897" s="1"/>
      <c r="C3897" s="1"/>
      <c r="D3897" s="1"/>
      <c r="E3897" s="1" t="s">
        <v>6670</v>
      </c>
      <c r="F3897" s="2">
        <v>45250</v>
      </c>
      <c r="G3897" s="3">
        <v>17913</v>
      </c>
      <c r="H3897" s="1"/>
      <c r="I3897" s="1"/>
      <c r="J3897" s="1" t="s">
        <v>4828</v>
      </c>
      <c r="K3897" s="2">
        <v>44228</v>
      </c>
      <c r="L3897" s="1" t="s">
        <v>4238</v>
      </c>
      <c r="M3897" s="1" t="str">
        <f t="shared" si="300"/>
        <v>Education</v>
      </c>
      <c r="N3897" s="1" t="s">
        <v>4210</v>
      </c>
      <c r="O3897" s="1" t="s">
        <v>4237</v>
      </c>
      <c r="P3897" s="1">
        <v>9082</v>
      </c>
      <c r="Q3897" s="1">
        <v>864271</v>
      </c>
      <c r="R3897" s="1">
        <f t="shared" si="301"/>
        <v>60353</v>
      </c>
      <c r="S3897" s="4">
        <v>387931.41799525567</v>
      </c>
      <c r="T3897" s="4">
        <v>142823.43155352262</v>
      </c>
      <c r="U3897" s="1">
        <f t="shared" si="302"/>
        <v>803918</v>
      </c>
      <c r="V3897" s="4">
        <f t="shared" si="303"/>
        <v>333516.15045122174</v>
      </c>
      <c r="W3897" s="1" t="str">
        <f t="shared" si="304"/>
        <v>Favourable</v>
      </c>
    </row>
    <row r="3898" spans="1:23" x14ac:dyDescent="0.25">
      <c r="A3898" s="1"/>
      <c r="B3898" s="1"/>
      <c r="C3898" s="1"/>
      <c r="D3898" s="1"/>
      <c r="E3898" s="1" t="s">
        <v>7287</v>
      </c>
      <c r="F3898" s="2">
        <v>43991</v>
      </c>
      <c r="G3898" s="3">
        <v>21606</v>
      </c>
      <c r="H3898" s="1"/>
      <c r="I3898" s="1"/>
      <c r="J3898" s="1" t="s">
        <v>9687</v>
      </c>
      <c r="K3898" s="2">
        <v>44915</v>
      </c>
      <c r="L3898" s="1" t="s">
        <v>4227</v>
      </c>
      <c r="M3898" s="1" t="str">
        <f t="shared" si="300"/>
        <v>Infrastructure</v>
      </c>
      <c r="N3898" s="1" t="s">
        <v>4205</v>
      </c>
      <c r="O3898" s="1" t="s">
        <v>4476</v>
      </c>
      <c r="P3898" s="1">
        <v>6542</v>
      </c>
      <c r="Q3898" s="1">
        <v>1327538</v>
      </c>
      <c r="R3898" s="1">
        <f t="shared" si="301"/>
        <v>0</v>
      </c>
      <c r="S3898" s="4">
        <v>1160644.985857188</v>
      </c>
      <c r="T3898" s="4">
        <v>327365.88406864967</v>
      </c>
      <c r="U3898" s="1">
        <f t="shared" si="302"/>
        <v>1327538</v>
      </c>
      <c r="V3898" s="4">
        <f t="shared" si="303"/>
        <v>-160472.86992583773</v>
      </c>
      <c r="W3898" s="1" t="str">
        <f t="shared" si="304"/>
        <v>Adverse</v>
      </c>
    </row>
    <row r="3899" spans="1:23" x14ac:dyDescent="0.25">
      <c r="A3899" s="1"/>
      <c r="B3899" s="1"/>
      <c r="C3899" s="1"/>
      <c r="D3899" s="1"/>
      <c r="E3899" s="1" t="s">
        <v>4588</v>
      </c>
      <c r="F3899" s="2">
        <v>44895</v>
      </c>
      <c r="G3899" s="3">
        <v>25338</v>
      </c>
      <c r="H3899" s="1"/>
      <c r="I3899" s="1"/>
      <c r="J3899" s="1" t="s">
        <v>9688</v>
      </c>
      <c r="K3899" s="2">
        <v>44661</v>
      </c>
      <c r="L3899" s="1" t="s">
        <v>4207</v>
      </c>
      <c r="M3899" s="1" t="str">
        <f t="shared" si="300"/>
        <v>Social Services</v>
      </c>
      <c r="N3899" s="1" t="s">
        <v>4205</v>
      </c>
      <c r="O3899" s="1" t="s">
        <v>4256</v>
      </c>
      <c r="P3899" s="1">
        <v>8796</v>
      </c>
      <c r="Q3899" s="1">
        <v>1491952</v>
      </c>
      <c r="R3899" s="1">
        <f t="shared" si="301"/>
        <v>0</v>
      </c>
      <c r="S3899" s="4">
        <v>561949.98212425248</v>
      </c>
      <c r="T3899" s="4">
        <v>86425.065544714176</v>
      </c>
      <c r="U3899" s="1">
        <f t="shared" si="302"/>
        <v>1491952</v>
      </c>
      <c r="V3899" s="4">
        <f t="shared" si="303"/>
        <v>843576.9523310333</v>
      </c>
      <c r="W3899" s="1" t="str">
        <f t="shared" si="304"/>
        <v>Favourable</v>
      </c>
    </row>
    <row r="3900" spans="1:23" x14ac:dyDescent="0.25">
      <c r="A3900" s="1"/>
      <c r="B3900" s="1"/>
      <c r="C3900" s="1"/>
      <c r="D3900" s="1"/>
      <c r="E3900" s="1" t="s">
        <v>9689</v>
      </c>
      <c r="F3900" s="2">
        <v>44932</v>
      </c>
      <c r="G3900" s="3">
        <v>11482</v>
      </c>
      <c r="H3900" s="1"/>
      <c r="I3900" s="1"/>
      <c r="J3900" s="1" t="s">
        <v>5923</v>
      </c>
      <c r="K3900" s="2">
        <v>44230</v>
      </c>
      <c r="L3900" s="1" t="s">
        <v>4200</v>
      </c>
      <c r="M3900" s="1" t="str">
        <f t="shared" si="300"/>
        <v>Social Services</v>
      </c>
      <c r="N3900" s="1" t="s">
        <v>4210</v>
      </c>
      <c r="O3900" s="1" t="s">
        <v>4421</v>
      </c>
      <c r="P3900" s="1">
        <v>6136</v>
      </c>
      <c r="Q3900" s="1">
        <v>2306780</v>
      </c>
      <c r="R3900" s="1">
        <f t="shared" si="301"/>
        <v>32170</v>
      </c>
      <c r="S3900" s="4">
        <v>325631.7515128174</v>
      </c>
      <c r="T3900" s="4">
        <v>630097.91721935442</v>
      </c>
      <c r="U3900" s="1">
        <f t="shared" si="302"/>
        <v>2274610</v>
      </c>
      <c r="V3900" s="4">
        <f t="shared" si="303"/>
        <v>1351050.3312678281</v>
      </c>
      <c r="W3900" s="1" t="str">
        <f t="shared" si="304"/>
        <v>Favourable</v>
      </c>
    </row>
    <row r="3901" spans="1:23" x14ac:dyDescent="0.25">
      <c r="A3901" s="1"/>
      <c r="B3901" s="1"/>
      <c r="C3901" s="1"/>
      <c r="D3901" s="1"/>
      <c r="E3901" s="1" t="s">
        <v>6032</v>
      </c>
      <c r="F3901" s="2">
        <v>44888</v>
      </c>
      <c r="G3901" s="3">
        <v>32730</v>
      </c>
      <c r="H3901" s="1"/>
      <c r="I3901" s="1"/>
      <c r="J3901" s="1" t="s">
        <v>7533</v>
      </c>
      <c r="K3901" s="2">
        <v>45226</v>
      </c>
      <c r="L3901" s="1" t="s">
        <v>4200</v>
      </c>
      <c r="M3901" s="1" t="str">
        <f t="shared" si="300"/>
        <v>Social Services</v>
      </c>
      <c r="N3901" s="1" t="s">
        <v>4210</v>
      </c>
      <c r="O3901" s="1" t="s">
        <v>4279</v>
      </c>
      <c r="P3901" s="1">
        <v>9062</v>
      </c>
      <c r="Q3901" s="1">
        <v>1743070</v>
      </c>
      <c r="R3901" s="1">
        <f t="shared" si="301"/>
        <v>48352</v>
      </c>
      <c r="S3901" s="4">
        <v>825665.34750795038</v>
      </c>
      <c r="T3901" s="4">
        <v>528699.18393775297</v>
      </c>
      <c r="U3901" s="1">
        <f t="shared" si="302"/>
        <v>1694718</v>
      </c>
      <c r="V3901" s="4">
        <f t="shared" si="303"/>
        <v>388705.46855429653</v>
      </c>
      <c r="W3901" s="1" t="str">
        <f t="shared" si="304"/>
        <v>Favourable</v>
      </c>
    </row>
    <row r="3902" spans="1:23" x14ac:dyDescent="0.25">
      <c r="A3902" s="1"/>
      <c r="B3902" s="1"/>
      <c r="C3902" s="1"/>
      <c r="D3902" s="1"/>
      <c r="E3902" s="1" t="s">
        <v>9503</v>
      </c>
      <c r="F3902" s="2">
        <v>45097</v>
      </c>
      <c r="G3902" s="3">
        <v>59799</v>
      </c>
      <c r="H3902" s="1"/>
      <c r="I3902" s="1"/>
      <c r="J3902" s="1" t="s">
        <v>9338</v>
      </c>
      <c r="K3902" s="2">
        <v>43877</v>
      </c>
      <c r="L3902" s="1" t="s">
        <v>4207</v>
      </c>
      <c r="M3902" s="1" t="str">
        <f t="shared" si="300"/>
        <v>Social Services</v>
      </c>
      <c r="N3902" s="1" t="s">
        <v>4205</v>
      </c>
      <c r="O3902" s="1" t="s">
        <v>4250</v>
      </c>
      <c r="P3902" s="1">
        <v>9033</v>
      </c>
      <c r="Q3902" s="1">
        <v>267346</v>
      </c>
      <c r="R3902" s="1">
        <f t="shared" si="301"/>
        <v>56211</v>
      </c>
      <c r="S3902" s="4">
        <v>108887.54242386288</v>
      </c>
      <c r="T3902" s="4">
        <v>19627.665197897873</v>
      </c>
      <c r="U3902" s="1">
        <f t="shared" si="302"/>
        <v>211135</v>
      </c>
      <c r="V3902" s="4">
        <f t="shared" si="303"/>
        <v>138830.79237823925</v>
      </c>
      <c r="W3902" s="1" t="str">
        <f t="shared" si="304"/>
        <v>Favourable</v>
      </c>
    </row>
    <row r="3903" spans="1:23" x14ac:dyDescent="0.25">
      <c r="A3903" s="1"/>
      <c r="B3903" s="1"/>
      <c r="C3903" s="1"/>
      <c r="D3903" s="1"/>
      <c r="E3903" s="1" t="s">
        <v>9690</v>
      </c>
      <c r="F3903" s="2">
        <v>43964</v>
      </c>
      <c r="G3903" s="3">
        <v>47419</v>
      </c>
      <c r="H3903" s="1"/>
      <c r="I3903" s="1"/>
      <c r="J3903" s="1" t="s">
        <v>9691</v>
      </c>
      <c r="K3903" s="2">
        <v>44526</v>
      </c>
      <c r="L3903" s="1" t="s">
        <v>4207</v>
      </c>
      <c r="M3903" s="1" t="str">
        <f t="shared" si="300"/>
        <v>Social Services</v>
      </c>
      <c r="N3903" s="1" t="s">
        <v>4210</v>
      </c>
      <c r="O3903" s="1" t="s">
        <v>4223</v>
      </c>
      <c r="P3903" s="1">
        <v>5683</v>
      </c>
      <c r="Q3903" s="1">
        <v>2308242</v>
      </c>
      <c r="R3903" s="1">
        <f t="shared" si="301"/>
        <v>48638</v>
      </c>
      <c r="S3903" s="4">
        <v>1260320.8378926751</v>
      </c>
      <c r="T3903" s="4">
        <v>715710.97448234062</v>
      </c>
      <c r="U3903" s="1">
        <f t="shared" si="302"/>
        <v>2259604</v>
      </c>
      <c r="V3903" s="4">
        <f t="shared" si="303"/>
        <v>332210.18762498442</v>
      </c>
      <c r="W3903" s="1" t="str">
        <f t="shared" si="304"/>
        <v>Favourable</v>
      </c>
    </row>
    <row r="3904" spans="1:23" x14ac:dyDescent="0.25">
      <c r="A3904" s="1"/>
      <c r="B3904" s="1"/>
      <c r="C3904" s="1"/>
      <c r="D3904" s="1"/>
      <c r="E3904" s="1" t="s">
        <v>9692</v>
      </c>
      <c r="F3904" s="2">
        <v>44321</v>
      </c>
      <c r="G3904" s="3">
        <v>25660</v>
      </c>
      <c r="H3904" s="1"/>
      <c r="I3904" s="1"/>
      <c r="J3904" s="1" t="s">
        <v>9693</v>
      </c>
      <c r="K3904" s="2">
        <v>43965</v>
      </c>
      <c r="L3904" s="1" t="s">
        <v>4238</v>
      </c>
      <c r="M3904" s="1" t="str">
        <f t="shared" si="300"/>
        <v>Education</v>
      </c>
      <c r="N3904" s="1" t="s">
        <v>4205</v>
      </c>
      <c r="O3904" s="1" t="s">
        <v>4421</v>
      </c>
      <c r="P3904" s="1">
        <v>6885</v>
      </c>
      <c r="Q3904" s="1">
        <v>1842976</v>
      </c>
      <c r="R3904" s="1">
        <f t="shared" si="301"/>
        <v>0</v>
      </c>
      <c r="S3904" s="4">
        <v>1516990.7681769154</v>
      </c>
      <c r="T3904" s="4">
        <v>404049.26783447078</v>
      </c>
      <c r="U3904" s="1">
        <f t="shared" si="302"/>
        <v>1842976</v>
      </c>
      <c r="V3904" s="4">
        <f t="shared" si="303"/>
        <v>-78064.036011386197</v>
      </c>
      <c r="W3904" s="1" t="str">
        <f t="shared" si="304"/>
        <v>Adverse</v>
      </c>
    </row>
    <row r="3905" spans="1:23" x14ac:dyDescent="0.25">
      <c r="A3905" s="1"/>
      <c r="B3905" s="1"/>
      <c r="C3905" s="1"/>
      <c r="D3905" s="1"/>
      <c r="E3905" s="1" t="s">
        <v>8468</v>
      </c>
      <c r="F3905" s="2">
        <v>44687</v>
      </c>
      <c r="G3905" s="3">
        <v>40402</v>
      </c>
      <c r="H3905" s="1"/>
      <c r="I3905" s="1"/>
      <c r="J3905" s="1" t="s">
        <v>9694</v>
      </c>
      <c r="K3905" s="2">
        <v>43958</v>
      </c>
      <c r="L3905" s="1" t="s">
        <v>4200</v>
      </c>
      <c r="M3905" s="1" t="str">
        <f t="shared" si="300"/>
        <v>Social Services</v>
      </c>
      <c r="N3905" s="1" t="s">
        <v>4210</v>
      </c>
      <c r="O3905" s="1" t="s">
        <v>4279</v>
      </c>
      <c r="P3905" s="1">
        <v>8476</v>
      </c>
      <c r="Q3905" s="1">
        <v>1975144</v>
      </c>
      <c r="R3905" s="1">
        <f t="shared" si="301"/>
        <v>0</v>
      </c>
      <c r="S3905" s="4">
        <v>145214.24795795357</v>
      </c>
      <c r="T3905" s="4">
        <v>491553.44579582778</v>
      </c>
      <c r="U3905" s="1">
        <f t="shared" si="302"/>
        <v>1975144</v>
      </c>
      <c r="V3905" s="4">
        <f t="shared" si="303"/>
        <v>1338376.3062462187</v>
      </c>
      <c r="W3905" s="1" t="str">
        <f t="shared" si="304"/>
        <v>Favourable</v>
      </c>
    </row>
    <row r="3906" spans="1:23" x14ac:dyDescent="0.25">
      <c r="A3906" s="1"/>
      <c r="B3906" s="1"/>
      <c r="C3906" s="1"/>
      <c r="D3906" s="1"/>
      <c r="E3906" s="1" t="s">
        <v>6373</v>
      </c>
      <c r="F3906" s="2">
        <v>45400</v>
      </c>
      <c r="G3906" s="3">
        <v>28024</v>
      </c>
      <c r="H3906" s="1"/>
      <c r="I3906" s="1"/>
      <c r="J3906" s="1" t="s">
        <v>4556</v>
      </c>
      <c r="K3906" s="2">
        <v>44120</v>
      </c>
      <c r="L3906" s="1" t="s">
        <v>4200</v>
      </c>
      <c r="M3906" s="1" t="str">
        <f t="shared" si="300"/>
        <v>Social Services</v>
      </c>
      <c r="N3906" s="1" t="s">
        <v>4222</v>
      </c>
      <c r="O3906" s="1" t="s">
        <v>4496</v>
      </c>
      <c r="P3906" s="1">
        <v>8298</v>
      </c>
      <c r="Q3906" s="1">
        <v>1679708</v>
      </c>
      <c r="R3906" s="1">
        <f t="shared" si="301"/>
        <v>24922</v>
      </c>
      <c r="S3906" s="4">
        <v>792240.57996332366</v>
      </c>
      <c r="T3906" s="4">
        <v>460184.87530085287</v>
      </c>
      <c r="U3906" s="1">
        <f t="shared" si="302"/>
        <v>1654786</v>
      </c>
      <c r="V3906" s="4">
        <f t="shared" si="303"/>
        <v>427282.54473582353</v>
      </c>
      <c r="W3906" s="1" t="str">
        <f t="shared" si="304"/>
        <v>Favourable</v>
      </c>
    </row>
    <row r="3907" spans="1:23" x14ac:dyDescent="0.25">
      <c r="A3907" s="1"/>
      <c r="B3907" s="1"/>
      <c r="C3907" s="1"/>
      <c r="D3907" s="1"/>
      <c r="E3907" s="1" t="s">
        <v>9695</v>
      </c>
      <c r="F3907" s="2">
        <v>44005</v>
      </c>
      <c r="G3907" s="3">
        <v>39995</v>
      </c>
      <c r="H3907" s="1"/>
      <c r="I3907" s="1"/>
      <c r="J3907" s="1" t="s">
        <v>6009</v>
      </c>
      <c r="K3907" s="2">
        <v>44960</v>
      </c>
      <c r="L3907" s="1" t="s">
        <v>4238</v>
      </c>
      <c r="M3907" s="1" t="str">
        <f t="shared" ref="M3907:M3970" si="305">INDEX($A:$B,MATCH($L3907,$A:$A,0),2)</f>
        <v>Education</v>
      </c>
      <c r="N3907" s="1" t="s">
        <v>4210</v>
      </c>
      <c r="O3907" s="1" t="s">
        <v>4496</v>
      </c>
      <c r="P3907" s="1">
        <v>6858</v>
      </c>
      <c r="Q3907" s="1">
        <v>1483329</v>
      </c>
      <c r="R3907" s="1">
        <f t="shared" ref="R3907:R3970" si="306">_xlfn.XLOOKUP($J3907,$E:$E,$G:$G,0,0,1)</f>
        <v>55292</v>
      </c>
      <c r="S3907" s="4">
        <v>1250850.2305088621</v>
      </c>
      <c r="T3907" s="4">
        <v>381196.78092256718</v>
      </c>
      <c r="U3907" s="1">
        <f t="shared" ref="U3907:U3970" si="307">Q3907-R3907</f>
        <v>1428037</v>
      </c>
      <c r="V3907" s="4">
        <f t="shared" ref="V3907:V3970" si="308">Q3907-(S3907+T3907)</f>
        <v>-148718.0114314293</v>
      </c>
      <c r="W3907" s="1" t="str">
        <f t="shared" ref="W3907:W3970" si="309">IF(V3907&gt;=0,"Favourable","Adverse")</f>
        <v>Adverse</v>
      </c>
    </row>
    <row r="3908" spans="1:23" x14ac:dyDescent="0.25">
      <c r="A3908" s="1"/>
      <c r="B3908" s="1"/>
      <c r="C3908" s="1"/>
      <c r="D3908" s="1"/>
      <c r="E3908" s="1" t="s">
        <v>8663</v>
      </c>
      <c r="F3908" s="2">
        <v>44366</v>
      </c>
      <c r="G3908" s="3">
        <v>17408</v>
      </c>
      <c r="H3908" s="1"/>
      <c r="I3908" s="1"/>
      <c r="J3908" s="1" t="s">
        <v>5030</v>
      </c>
      <c r="K3908" s="2">
        <v>44634</v>
      </c>
      <c r="L3908" s="1" t="s">
        <v>4238</v>
      </c>
      <c r="M3908" s="1" t="str">
        <f t="shared" si="305"/>
        <v>Education</v>
      </c>
      <c r="N3908" s="1" t="s">
        <v>4222</v>
      </c>
      <c r="O3908" s="1" t="s">
        <v>4217</v>
      </c>
      <c r="P3908" s="1">
        <v>7815</v>
      </c>
      <c r="Q3908" s="1">
        <v>440569</v>
      </c>
      <c r="R3908" s="1">
        <f t="shared" si="306"/>
        <v>92063</v>
      </c>
      <c r="S3908" s="4">
        <v>365911.41530953598</v>
      </c>
      <c r="T3908" s="4">
        <v>55268.061194913404</v>
      </c>
      <c r="U3908" s="1">
        <f t="shared" si="307"/>
        <v>348506</v>
      </c>
      <c r="V3908" s="4">
        <f t="shared" si="308"/>
        <v>19389.523495550617</v>
      </c>
      <c r="W3908" s="1" t="str">
        <f t="shared" si="309"/>
        <v>Favourable</v>
      </c>
    </row>
    <row r="3909" spans="1:23" x14ac:dyDescent="0.25">
      <c r="A3909" s="1"/>
      <c r="B3909" s="1"/>
      <c r="C3909" s="1"/>
      <c r="D3909" s="1"/>
      <c r="E3909" s="1" t="s">
        <v>9696</v>
      </c>
      <c r="F3909" s="2">
        <v>45398</v>
      </c>
      <c r="G3909" s="3">
        <v>37116</v>
      </c>
      <c r="H3909" s="1"/>
      <c r="I3909" s="1"/>
      <c r="J3909" s="1" t="s">
        <v>9479</v>
      </c>
      <c r="K3909" s="2">
        <v>45114</v>
      </c>
      <c r="L3909" s="1" t="s">
        <v>4207</v>
      </c>
      <c r="M3909" s="1" t="str">
        <f t="shared" si="305"/>
        <v>Social Services</v>
      </c>
      <c r="N3909" s="1" t="s">
        <v>4205</v>
      </c>
      <c r="O3909" s="1" t="s">
        <v>4402</v>
      </c>
      <c r="P3909" s="1">
        <v>7305</v>
      </c>
      <c r="Q3909" s="1">
        <v>1429416</v>
      </c>
      <c r="R3909" s="1">
        <f t="shared" si="306"/>
        <v>29951</v>
      </c>
      <c r="S3909" s="4">
        <v>90493.364016105246</v>
      </c>
      <c r="T3909" s="4">
        <v>297335.31821573613</v>
      </c>
      <c r="U3909" s="1">
        <f t="shared" si="307"/>
        <v>1399465</v>
      </c>
      <c r="V3909" s="4">
        <f t="shared" si="308"/>
        <v>1041587.3177681586</v>
      </c>
      <c r="W3909" s="1" t="str">
        <f t="shared" si="309"/>
        <v>Favourable</v>
      </c>
    </row>
    <row r="3910" spans="1:23" x14ac:dyDescent="0.25">
      <c r="A3910" s="1"/>
      <c r="B3910" s="1"/>
      <c r="C3910" s="1"/>
      <c r="D3910" s="1"/>
      <c r="E3910" s="1" t="s">
        <v>7567</v>
      </c>
      <c r="F3910" s="2">
        <v>44107</v>
      </c>
      <c r="G3910" s="3">
        <v>51429</v>
      </c>
      <c r="H3910" s="1"/>
      <c r="I3910" s="1"/>
      <c r="J3910" s="1" t="s">
        <v>9697</v>
      </c>
      <c r="K3910" s="2">
        <v>44533</v>
      </c>
      <c r="L3910" s="1" t="s">
        <v>4238</v>
      </c>
      <c r="M3910" s="1" t="str">
        <f t="shared" si="305"/>
        <v>Education</v>
      </c>
      <c r="N3910" s="1" t="s">
        <v>4205</v>
      </c>
      <c r="O3910" s="1" t="s">
        <v>4273</v>
      </c>
      <c r="P3910" s="1">
        <v>5651</v>
      </c>
      <c r="Q3910" s="1">
        <v>1868938</v>
      </c>
      <c r="R3910" s="1">
        <f t="shared" si="306"/>
        <v>0</v>
      </c>
      <c r="S3910" s="4">
        <v>396941.71429396968</v>
      </c>
      <c r="T3910" s="4">
        <v>371913.65971258603</v>
      </c>
      <c r="U3910" s="1">
        <f t="shared" si="307"/>
        <v>1868938</v>
      </c>
      <c r="V3910" s="4">
        <f t="shared" si="308"/>
        <v>1100082.6259934444</v>
      </c>
      <c r="W3910" s="1" t="str">
        <f t="shared" si="309"/>
        <v>Favourable</v>
      </c>
    </row>
    <row r="3911" spans="1:23" x14ac:dyDescent="0.25">
      <c r="A3911" s="1"/>
      <c r="B3911" s="1"/>
      <c r="C3911" s="1"/>
      <c r="D3911" s="1"/>
      <c r="E3911" s="1" t="s">
        <v>9698</v>
      </c>
      <c r="F3911" s="2">
        <v>44321</v>
      </c>
      <c r="G3911" s="3">
        <v>52550</v>
      </c>
      <c r="H3911" s="1"/>
      <c r="I3911" s="1"/>
      <c r="J3911" s="1" t="s">
        <v>9699</v>
      </c>
      <c r="K3911" s="2">
        <v>44452</v>
      </c>
      <c r="L3911" s="1" t="s">
        <v>4207</v>
      </c>
      <c r="M3911" s="1" t="str">
        <f t="shared" si="305"/>
        <v>Social Services</v>
      </c>
      <c r="N3911" s="1" t="s">
        <v>4205</v>
      </c>
      <c r="O3911" s="1" t="s">
        <v>4476</v>
      </c>
      <c r="P3911" s="1">
        <v>9387</v>
      </c>
      <c r="Q3911" s="1">
        <v>502464</v>
      </c>
      <c r="R3911" s="1">
        <f t="shared" si="306"/>
        <v>0</v>
      </c>
      <c r="S3911" s="4">
        <v>40855.328111088798</v>
      </c>
      <c r="T3911" s="4">
        <v>157145.00409371659</v>
      </c>
      <c r="U3911" s="1">
        <f t="shared" si="307"/>
        <v>502464</v>
      </c>
      <c r="V3911" s="4">
        <f t="shared" si="308"/>
        <v>304463.6677951946</v>
      </c>
      <c r="W3911" s="1" t="str">
        <f t="shared" si="309"/>
        <v>Favourable</v>
      </c>
    </row>
    <row r="3912" spans="1:23" x14ac:dyDescent="0.25">
      <c r="A3912" s="1"/>
      <c r="B3912" s="1"/>
      <c r="C3912" s="1"/>
      <c r="D3912" s="1"/>
      <c r="E3912" s="1" t="s">
        <v>9616</v>
      </c>
      <c r="F3912" s="2">
        <v>44934</v>
      </c>
      <c r="G3912" s="3">
        <v>57159</v>
      </c>
      <c r="H3912" s="1"/>
      <c r="I3912" s="1"/>
      <c r="J3912" s="1" t="s">
        <v>6215</v>
      </c>
      <c r="K3912" s="2">
        <v>44351</v>
      </c>
      <c r="L3912" s="1" t="s">
        <v>4227</v>
      </c>
      <c r="M3912" s="1" t="str">
        <f t="shared" si="305"/>
        <v>Infrastructure</v>
      </c>
      <c r="N3912" s="1" t="s">
        <v>4210</v>
      </c>
      <c r="O3912" s="1" t="s">
        <v>4301</v>
      </c>
      <c r="P3912" s="1">
        <v>5987</v>
      </c>
      <c r="Q3912" s="1">
        <v>1935636</v>
      </c>
      <c r="R3912" s="1">
        <f t="shared" si="306"/>
        <v>16407</v>
      </c>
      <c r="S3912" s="4">
        <v>922079.24955054431</v>
      </c>
      <c r="T3912" s="4">
        <v>423795.46284923796</v>
      </c>
      <c r="U3912" s="1">
        <f t="shared" si="307"/>
        <v>1919229</v>
      </c>
      <c r="V3912" s="4">
        <f t="shared" si="308"/>
        <v>589761.28760021785</v>
      </c>
      <c r="W3912" s="1" t="str">
        <f t="shared" si="309"/>
        <v>Favourable</v>
      </c>
    </row>
    <row r="3913" spans="1:23" x14ac:dyDescent="0.25">
      <c r="A3913" s="1"/>
      <c r="B3913" s="1"/>
      <c r="C3913" s="1"/>
      <c r="D3913" s="1"/>
      <c r="E3913" s="1" t="s">
        <v>9700</v>
      </c>
      <c r="F3913" s="2">
        <v>44093</v>
      </c>
      <c r="G3913" s="3">
        <v>52947</v>
      </c>
      <c r="H3913" s="1"/>
      <c r="I3913" s="1"/>
      <c r="J3913" s="1" t="s">
        <v>9701</v>
      </c>
      <c r="K3913" s="2">
        <v>45327</v>
      </c>
      <c r="L3913" s="1" t="s">
        <v>4227</v>
      </c>
      <c r="M3913" s="1" t="str">
        <f t="shared" si="305"/>
        <v>Infrastructure</v>
      </c>
      <c r="N3913" s="1" t="s">
        <v>4222</v>
      </c>
      <c r="O3913" s="1" t="s">
        <v>4388</v>
      </c>
      <c r="P3913" s="1">
        <v>5637</v>
      </c>
      <c r="Q3913" s="1">
        <v>2286408</v>
      </c>
      <c r="R3913" s="1">
        <f t="shared" si="306"/>
        <v>0</v>
      </c>
      <c r="S3913" s="4">
        <v>1773901.219365719</v>
      </c>
      <c r="T3913" s="4">
        <v>161538.19710777755</v>
      </c>
      <c r="U3913" s="1">
        <f t="shared" si="307"/>
        <v>2286408</v>
      </c>
      <c r="V3913" s="4">
        <f t="shared" si="308"/>
        <v>350968.58352650353</v>
      </c>
      <c r="W3913" s="1" t="str">
        <f t="shared" si="309"/>
        <v>Favourable</v>
      </c>
    </row>
    <row r="3914" spans="1:23" x14ac:dyDescent="0.25">
      <c r="A3914" s="1"/>
      <c r="B3914" s="1"/>
      <c r="C3914" s="1"/>
      <c r="D3914" s="1"/>
      <c r="E3914" s="1" t="s">
        <v>6324</v>
      </c>
      <c r="F3914" s="2">
        <v>44011</v>
      </c>
      <c r="G3914" s="3">
        <v>38324</v>
      </c>
      <c r="H3914" s="1"/>
      <c r="I3914" s="1"/>
      <c r="J3914" s="1" t="s">
        <v>9702</v>
      </c>
      <c r="K3914" s="2">
        <v>43867</v>
      </c>
      <c r="L3914" s="1" t="s">
        <v>4207</v>
      </c>
      <c r="M3914" s="1" t="str">
        <f t="shared" si="305"/>
        <v>Social Services</v>
      </c>
      <c r="N3914" s="1" t="s">
        <v>4205</v>
      </c>
      <c r="O3914" s="1" t="s">
        <v>4233</v>
      </c>
      <c r="P3914" s="1">
        <v>9314</v>
      </c>
      <c r="Q3914" s="1">
        <v>770348</v>
      </c>
      <c r="R3914" s="1">
        <f t="shared" si="306"/>
        <v>0</v>
      </c>
      <c r="S3914" s="4">
        <v>329461.65480521339</v>
      </c>
      <c r="T3914" s="4">
        <v>125837.88861022597</v>
      </c>
      <c r="U3914" s="1">
        <f t="shared" si="307"/>
        <v>770348</v>
      </c>
      <c r="V3914" s="4">
        <f t="shared" si="308"/>
        <v>315048.45658456063</v>
      </c>
      <c r="W3914" s="1" t="str">
        <f t="shared" si="309"/>
        <v>Favourable</v>
      </c>
    </row>
    <row r="3915" spans="1:23" x14ac:dyDescent="0.25">
      <c r="A3915" s="1"/>
      <c r="B3915" s="1"/>
      <c r="C3915" s="1"/>
      <c r="D3915" s="1"/>
      <c r="E3915" s="1" t="s">
        <v>9703</v>
      </c>
      <c r="F3915" s="2">
        <v>44819</v>
      </c>
      <c r="G3915" s="3">
        <v>39723</v>
      </c>
      <c r="H3915" s="1"/>
      <c r="I3915" s="1"/>
      <c r="J3915" s="1" t="s">
        <v>9704</v>
      </c>
      <c r="K3915" s="2">
        <v>45088</v>
      </c>
      <c r="L3915" s="1" t="s">
        <v>4238</v>
      </c>
      <c r="M3915" s="1" t="str">
        <f t="shared" si="305"/>
        <v>Education</v>
      </c>
      <c r="N3915" s="1" t="s">
        <v>4222</v>
      </c>
      <c r="O3915" s="1" t="s">
        <v>4311</v>
      </c>
      <c r="P3915" s="1">
        <v>5711</v>
      </c>
      <c r="Q3915" s="1">
        <v>1003247</v>
      </c>
      <c r="R3915" s="1">
        <f t="shared" si="306"/>
        <v>0</v>
      </c>
      <c r="S3915" s="4">
        <v>467224.3646324976</v>
      </c>
      <c r="T3915" s="4">
        <v>295722.20888779202</v>
      </c>
      <c r="U3915" s="1">
        <f t="shared" si="307"/>
        <v>1003247</v>
      </c>
      <c r="V3915" s="4">
        <f t="shared" si="308"/>
        <v>240300.42647971038</v>
      </c>
      <c r="W3915" s="1" t="str">
        <f t="shared" si="309"/>
        <v>Favourable</v>
      </c>
    </row>
    <row r="3916" spans="1:23" x14ac:dyDescent="0.25">
      <c r="A3916" s="1"/>
      <c r="B3916" s="1"/>
      <c r="C3916" s="1"/>
      <c r="D3916" s="1"/>
      <c r="E3916" s="1" t="s">
        <v>9581</v>
      </c>
      <c r="F3916" s="2">
        <v>44943</v>
      </c>
      <c r="G3916" s="3">
        <v>56178</v>
      </c>
      <c r="H3916" s="1"/>
      <c r="I3916" s="1"/>
      <c r="J3916" s="1" t="s">
        <v>5938</v>
      </c>
      <c r="K3916" s="2">
        <v>43915</v>
      </c>
      <c r="L3916" s="1" t="s">
        <v>4207</v>
      </c>
      <c r="M3916" s="1" t="str">
        <f t="shared" si="305"/>
        <v>Social Services</v>
      </c>
      <c r="N3916" s="1" t="s">
        <v>4222</v>
      </c>
      <c r="O3916" s="1" t="s">
        <v>4311</v>
      </c>
      <c r="P3916" s="1">
        <v>6872</v>
      </c>
      <c r="Q3916" s="1">
        <v>2187941</v>
      </c>
      <c r="R3916" s="1">
        <f t="shared" si="306"/>
        <v>70891</v>
      </c>
      <c r="S3916" s="4">
        <v>435587.83297321881</v>
      </c>
      <c r="T3916" s="4">
        <v>73195.967547369815</v>
      </c>
      <c r="U3916" s="1">
        <f t="shared" si="307"/>
        <v>2117050</v>
      </c>
      <c r="V3916" s="4">
        <f t="shared" si="308"/>
        <v>1679157.1994794114</v>
      </c>
      <c r="W3916" s="1" t="str">
        <f t="shared" si="309"/>
        <v>Favourable</v>
      </c>
    </row>
    <row r="3917" spans="1:23" x14ac:dyDescent="0.25">
      <c r="A3917" s="1"/>
      <c r="B3917" s="1"/>
      <c r="C3917" s="1"/>
      <c r="D3917" s="1"/>
      <c r="E3917" s="1" t="s">
        <v>9201</v>
      </c>
      <c r="F3917" s="2">
        <v>45089</v>
      </c>
      <c r="G3917" s="3">
        <v>12788</v>
      </c>
      <c r="H3917" s="1"/>
      <c r="I3917" s="1"/>
      <c r="J3917" s="1" t="s">
        <v>9705</v>
      </c>
      <c r="K3917" s="2">
        <v>45239</v>
      </c>
      <c r="L3917" s="1" t="s">
        <v>4200</v>
      </c>
      <c r="M3917" s="1" t="str">
        <f t="shared" si="305"/>
        <v>Social Services</v>
      </c>
      <c r="N3917" s="1" t="s">
        <v>4210</v>
      </c>
      <c r="O3917" s="1" t="s">
        <v>4441</v>
      </c>
      <c r="P3917" s="1">
        <v>7380</v>
      </c>
      <c r="Q3917" s="1">
        <v>1768719</v>
      </c>
      <c r="R3917" s="1">
        <f t="shared" si="306"/>
        <v>0</v>
      </c>
      <c r="S3917" s="4">
        <v>444813.630357477</v>
      </c>
      <c r="T3917" s="4">
        <v>349482.16537463694</v>
      </c>
      <c r="U3917" s="1">
        <f t="shared" si="307"/>
        <v>1768719</v>
      </c>
      <c r="V3917" s="4">
        <f t="shared" si="308"/>
        <v>974423.204267886</v>
      </c>
      <c r="W3917" s="1" t="str">
        <f t="shared" si="309"/>
        <v>Favourable</v>
      </c>
    </row>
    <row r="3918" spans="1:23" x14ac:dyDescent="0.25">
      <c r="A3918" s="1"/>
      <c r="B3918" s="1"/>
      <c r="C3918" s="1"/>
      <c r="D3918" s="1"/>
      <c r="E3918" s="1" t="s">
        <v>9706</v>
      </c>
      <c r="F3918" s="2">
        <v>44585</v>
      </c>
      <c r="G3918" s="3">
        <v>25529</v>
      </c>
      <c r="H3918" s="1"/>
      <c r="I3918" s="1"/>
      <c r="J3918" s="1" t="s">
        <v>9707</v>
      </c>
      <c r="K3918" s="2">
        <v>45106</v>
      </c>
      <c r="L3918" s="1" t="s">
        <v>4227</v>
      </c>
      <c r="M3918" s="1" t="str">
        <f t="shared" si="305"/>
        <v>Infrastructure</v>
      </c>
      <c r="N3918" s="1" t="s">
        <v>4205</v>
      </c>
      <c r="O3918" s="1" t="s">
        <v>4244</v>
      </c>
      <c r="P3918" s="1">
        <v>7607</v>
      </c>
      <c r="Q3918" s="1">
        <v>361034</v>
      </c>
      <c r="R3918" s="1">
        <f t="shared" si="306"/>
        <v>0</v>
      </c>
      <c r="S3918" s="4">
        <v>360343.61815152515</v>
      </c>
      <c r="T3918" s="4">
        <v>17127.512746230164</v>
      </c>
      <c r="U3918" s="1">
        <f t="shared" si="307"/>
        <v>361034</v>
      </c>
      <c r="V3918" s="4">
        <f t="shared" si="308"/>
        <v>-16437.130897755327</v>
      </c>
      <c r="W3918" s="1" t="str">
        <f t="shared" si="309"/>
        <v>Adverse</v>
      </c>
    </row>
    <row r="3919" spans="1:23" x14ac:dyDescent="0.25">
      <c r="A3919" s="1"/>
      <c r="B3919" s="1"/>
      <c r="C3919" s="1"/>
      <c r="D3919" s="1"/>
      <c r="E3919" s="1" t="s">
        <v>9708</v>
      </c>
      <c r="F3919" s="2">
        <v>44717</v>
      </c>
      <c r="G3919" s="3">
        <v>57518</v>
      </c>
      <c r="H3919" s="1"/>
      <c r="I3919" s="1"/>
      <c r="J3919" s="1" t="s">
        <v>9709</v>
      </c>
      <c r="K3919" s="2">
        <v>44284</v>
      </c>
      <c r="L3919" s="1" t="s">
        <v>4227</v>
      </c>
      <c r="M3919" s="1" t="str">
        <f t="shared" si="305"/>
        <v>Infrastructure</v>
      </c>
      <c r="N3919" s="1" t="s">
        <v>4205</v>
      </c>
      <c r="O3919" s="1" t="s">
        <v>4264</v>
      </c>
      <c r="P3919" s="1">
        <v>7894</v>
      </c>
      <c r="Q3919" s="1">
        <v>1372534</v>
      </c>
      <c r="R3919" s="1">
        <f t="shared" si="306"/>
        <v>0</v>
      </c>
      <c r="S3919" s="4">
        <v>61624.3380653649</v>
      </c>
      <c r="T3919" s="4">
        <v>51779.294586702767</v>
      </c>
      <c r="U3919" s="1">
        <f t="shared" si="307"/>
        <v>1372534</v>
      </c>
      <c r="V3919" s="4">
        <f t="shared" si="308"/>
        <v>1259130.3673479324</v>
      </c>
      <c r="W3919" s="1" t="str">
        <f t="shared" si="309"/>
        <v>Favourable</v>
      </c>
    </row>
    <row r="3920" spans="1:23" x14ac:dyDescent="0.25">
      <c r="A3920" s="1"/>
      <c r="B3920" s="1"/>
      <c r="C3920" s="1"/>
      <c r="D3920" s="1"/>
      <c r="E3920" s="1" t="s">
        <v>5522</v>
      </c>
      <c r="F3920" s="2">
        <v>44111</v>
      </c>
      <c r="G3920" s="3">
        <v>24633</v>
      </c>
      <c r="H3920" s="1"/>
      <c r="I3920" s="1"/>
      <c r="J3920" s="1" t="s">
        <v>9710</v>
      </c>
      <c r="K3920" s="2">
        <v>45257</v>
      </c>
      <c r="L3920" s="1" t="s">
        <v>4200</v>
      </c>
      <c r="M3920" s="1" t="str">
        <f t="shared" si="305"/>
        <v>Social Services</v>
      </c>
      <c r="N3920" s="1" t="s">
        <v>4210</v>
      </c>
      <c r="O3920" s="1" t="s">
        <v>4253</v>
      </c>
      <c r="P3920" s="1">
        <v>6895</v>
      </c>
      <c r="Q3920" s="1">
        <v>1413703</v>
      </c>
      <c r="R3920" s="1">
        <f t="shared" si="306"/>
        <v>0</v>
      </c>
      <c r="S3920" s="4">
        <v>551766.58469265071</v>
      </c>
      <c r="T3920" s="4">
        <v>256907.35345558057</v>
      </c>
      <c r="U3920" s="1">
        <f t="shared" si="307"/>
        <v>1413703</v>
      </c>
      <c r="V3920" s="4">
        <f t="shared" si="308"/>
        <v>605029.06185176875</v>
      </c>
      <c r="W3920" s="1" t="str">
        <f t="shared" si="309"/>
        <v>Favourable</v>
      </c>
    </row>
    <row r="3921" spans="1:23" x14ac:dyDescent="0.25">
      <c r="A3921" s="1"/>
      <c r="B3921" s="1"/>
      <c r="C3921" s="1"/>
      <c r="D3921" s="1"/>
      <c r="E3921" s="1" t="s">
        <v>6111</v>
      </c>
      <c r="F3921" s="2">
        <v>44076</v>
      </c>
      <c r="G3921" s="3">
        <v>34795</v>
      </c>
      <c r="H3921" s="1"/>
      <c r="I3921" s="1"/>
      <c r="J3921" s="1" t="s">
        <v>8359</v>
      </c>
      <c r="K3921" s="2">
        <v>43841</v>
      </c>
      <c r="L3921" s="1" t="s">
        <v>4238</v>
      </c>
      <c r="M3921" s="1" t="str">
        <f t="shared" si="305"/>
        <v>Education</v>
      </c>
      <c r="N3921" s="1" t="s">
        <v>4222</v>
      </c>
      <c r="O3921" s="1" t="s">
        <v>4256</v>
      </c>
      <c r="P3921" s="1">
        <v>7236</v>
      </c>
      <c r="Q3921" s="1">
        <v>1565515</v>
      </c>
      <c r="R3921" s="1">
        <f t="shared" si="306"/>
        <v>10417</v>
      </c>
      <c r="S3921" s="4">
        <v>1390777.679293795</v>
      </c>
      <c r="T3921" s="4">
        <v>126658.68779519876</v>
      </c>
      <c r="U3921" s="1">
        <f t="shared" si="307"/>
        <v>1555098</v>
      </c>
      <c r="V3921" s="4">
        <f t="shared" si="308"/>
        <v>48078.632911006222</v>
      </c>
      <c r="W3921" s="1" t="str">
        <f t="shared" si="309"/>
        <v>Favourable</v>
      </c>
    </row>
    <row r="3922" spans="1:23" x14ac:dyDescent="0.25">
      <c r="A3922" s="1"/>
      <c r="B3922" s="1"/>
      <c r="C3922" s="1"/>
      <c r="D3922" s="1"/>
      <c r="E3922" s="1" t="s">
        <v>9711</v>
      </c>
      <c r="F3922" s="2">
        <v>44218</v>
      </c>
      <c r="G3922" s="3">
        <v>44977</v>
      </c>
      <c r="H3922" s="1"/>
      <c r="I3922" s="1"/>
      <c r="J3922" s="1" t="s">
        <v>9712</v>
      </c>
      <c r="K3922" s="2">
        <v>44368</v>
      </c>
      <c r="L3922" s="1" t="s">
        <v>4238</v>
      </c>
      <c r="M3922" s="1" t="str">
        <f t="shared" si="305"/>
        <v>Education</v>
      </c>
      <c r="N3922" s="1" t="s">
        <v>4205</v>
      </c>
      <c r="O3922" s="1" t="s">
        <v>4311</v>
      </c>
      <c r="P3922" s="1">
        <v>7498</v>
      </c>
      <c r="Q3922" s="1">
        <v>2158400</v>
      </c>
      <c r="R3922" s="1">
        <f t="shared" si="306"/>
        <v>0</v>
      </c>
      <c r="S3922" s="4">
        <v>176662.08600023281</v>
      </c>
      <c r="T3922" s="4">
        <v>86317.123615235862</v>
      </c>
      <c r="U3922" s="1">
        <f t="shared" si="307"/>
        <v>2158400</v>
      </c>
      <c r="V3922" s="4">
        <f t="shared" si="308"/>
        <v>1895420.7903845313</v>
      </c>
      <c r="W3922" s="1" t="str">
        <f t="shared" si="309"/>
        <v>Favourable</v>
      </c>
    </row>
    <row r="3923" spans="1:23" x14ac:dyDescent="0.25">
      <c r="A3923" s="1"/>
      <c r="B3923" s="1"/>
      <c r="C3923" s="1"/>
      <c r="D3923" s="1"/>
      <c r="E3923" s="1" t="s">
        <v>8174</v>
      </c>
      <c r="F3923" s="2">
        <v>44534</v>
      </c>
      <c r="G3923" s="3">
        <v>42716</v>
      </c>
      <c r="H3923" s="1"/>
      <c r="I3923" s="1"/>
      <c r="J3923" s="1" t="s">
        <v>9713</v>
      </c>
      <c r="K3923" s="2">
        <v>44070</v>
      </c>
      <c r="L3923" s="1" t="s">
        <v>4207</v>
      </c>
      <c r="M3923" s="1" t="str">
        <f t="shared" si="305"/>
        <v>Social Services</v>
      </c>
      <c r="N3923" s="1" t="s">
        <v>4205</v>
      </c>
      <c r="O3923" s="1" t="s">
        <v>4295</v>
      </c>
      <c r="P3923" s="1">
        <v>8723</v>
      </c>
      <c r="Q3923" s="1">
        <v>2298743</v>
      </c>
      <c r="R3923" s="1">
        <f t="shared" si="306"/>
        <v>0</v>
      </c>
      <c r="S3923" s="4">
        <v>1571833.5886788054</v>
      </c>
      <c r="T3923" s="4">
        <v>714367.36003827024</v>
      </c>
      <c r="U3923" s="1">
        <f t="shared" si="307"/>
        <v>2298743</v>
      </c>
      <c r="V3923" s="4">
        <f t="shared" si="308"/>
        <v>12542.0512829246</v>
      </c>
      <c r="W3923" s="1" t="str">
        <f t="shared" si="309"/>
        <v>Favourable</v>
      </c>
    </row>
    <row r="3924" spans="1:23" x14ac:dyDescent="0.25">
      <c r="A3924" s="1"/>
      <c r="B3924" s="1"/>
      <c r="C3924" s="1"/>
      <c r="D3924" s="1"/>
      <c r="E3924" s="1" t="s">
        <v>9714</v>
      </c>
      <c r="F3924" s="2">
        <v>45249</v>
      </c>
      <c r="G3924" s="3">
        <v>45131</v>
      </c>
      <c r="H3924" s="1"/>
      <c r="I3924" s="1"/>
      <c r="J3924" s="1" t="s">
        <v>8764</v>
      </c>
      <c r="K3924" s="2">
        <v>44785</v>
      </c>
      <c r="L3924" s="1" t="s">
        <v>4238</v>
      </c>
      <c r="M3924" s="1" t="str">
        <f t="shared" si="305"/>
        <v>Education</v>
      </c>
      <c r="N3924" s="1" t="s">
        <v>4210</v>
      </c>
      <c r="O3924" s="1" t="s">
        <v>4479</v>
      </c>
      <c r="P3924" s="1">
        <v>7573</v>
      </c>
      <c r="Q3924" s="1">
        <v>1329245</v>
      </c>
      <c r="R3924" s="1">
        <f t="shared" si="306"/>
        <v>15856</v>
      </c>
      <c r="S3924" s="4">
        <v>833285.46745033714</v>
      </c>
      <c r="T3924" s="4">
        <v>251589.07348431941</v>
      </c>
      <c r="U3924" s="1">
        <f t="shared" si="307"/>
        <v>1313389</v>
      </c>
      <c r="V3924" s="4">
        <f t="shared" si="308"/>
        <v>244370.45906534349</v>
      </c>
      <c r="W3924" s="1" t="str">
        <f t="shared" si="309"/>
        <v>Favourable</v>
      </c>
    </row>
    <row r="3925" spans="1:23" x14ac:dyDescent="0.25">
      <c r="A3925" s="1"/>
      <c r="B3925" s="1"/>
      <c r="C3925" s="1"/>
      <c r="D3925" s="1"/>
      <c r="E3925" s="1" t="s">
        <v>8372</v>
      </c>
      <c r="F3925" s="2">
        <v>44563</v>
      </c>
      <c r="G3925" s="3">
        <v>19874</v>
      </c>
      <c r="H3925" s="1"/>
      <c r="I3925" s="1"/>
      <c r="J3925" s="1" t="s">
        <v>9715</v>
      </c>
      <c r="K3925" s="2">
        <v>45157</v>
      </c>
      <c r="L3925" s="1" t="s">
        <v>4238</v>
      </c>
      <c r="M3925" s="1" t="str">
        <f t="shared" si="305"/>
        <v>Education</v>
      </c>
      <c r="N3925" s="1" t="s">
        <v>4210</v>
      </c>
      <c r="O3925" s="1" t="s">
        <v>4441</v>
      </c>
      <c r="P3925" s="1">
        <v>6471</v>
      </c>
      <c r="Q3925" s="1">
        <v>2290280</v>
      </c>
      <c r="R3925" s="1">
        <f t="shared" si="306"/>
        <v>0</v>
      </c>
      <c r="S3925" s="4">
        <v>1425446.452613622</v>
      </c>
      <c r="T3925" s="4">
        <v>31334.289411032569</v>
      </c>
      <c r="U3925" s="1">
        <f t="shared" si="307"/>
        <v>2290280</v>
      </c>
      <c r="V3925" s="4">
        <f t="shared" si="308"/>
        <v>833499.25797534548</v>
      </c>
      <c r="W3925" s="1" t="str">
        <f t="shared" si="309"/>
        <v>Favourable</v>
      </c>
    </row>
    <row r="3926" spans="1:23" x14ac:dyDescent="0.25">
      <c r="A3926" s="1"/>
      <c r="B3926" s="1"/>
      <c r="C3926" s="1"/>
      <c r="D3926" s="1"/>
      <c r="E3926" s="1" t="s">
        <v>8573</v>
      </c>
      <c r="F3926" s="2">
        <v>45249</v>
      </c>
      <c r="G3926" s="3">
        <v>21910</v>
      </c>
      <c r="H3926" s="1"/>
      <c r="I3926" s="1"/>
      <c r="J3926" s="1" t="s">
        <v>9716</v>
      </c>
      <c r="K3926" s="2">
        <v>44421</v>
      </c>
      <c r="L3926" s="1" t="s">
        <v>4207</v>
      </c>
      <c r="M3926" s="1" t="str">
        <f t="shared" si="305"/>
        <v>Social Services</v>
      </c>
      <c r="N3926" s="1" t="s">
        <v>4222</v>
      </c>
      <c r="O3926" s="1" t="s">
        <v>4325</v>
      </c>
      <c r="P3926" s="1">
        <v>9421</v>
      </c>
      <c r="Q3926" s="1">
        <v>1953875</v>
      </c>
      <c r="R3926" s="1">
        <f t="shared" si="306"/>
        <v>25269</v>
      </c>
      <c r="S3926" s="4">
        <v>568107.72970903735</v>
      </c>
      <c r="T3926" s="4">
        <v>331131.24258876254</v>
      </c>
      <c r="U3926" s="1">
        <f t="shared" si="307"/>
        <v>1928606</v>
      </c>
      <c r="V3926" s="4">
        <f t="shared" si="308"/>
        <v>1054636.0277022002</v>
      </c>
      <c r="W3926" s="1" t="str">
        <f t="shared" si="309"/>
        <v>Favourable</v>
      </c>
    </row>
    <row r="3927" spans="1:23" x14ac:dyDescent="0.25">
      <c r="A3927" s="1"/>
      <c r="B3927" s="1"/>
      <c r="C3927" s="1"/>
      <c r="D3927" s="1"/>
      <c r="E3927" s="1" t="s">
        <v>9717</v>
      </c>
      <c r="F3927" s="2">
        <v>44802</v>
      </c>
      <c r="G3927" s="3">
        <v>51183</v>
      </c>
      <c r="H3927" s="1"/>
      <c r="I3927" s="1"/>
      <c r="J3927" s="1" t="s">
        <v>7548</v>
      </c>
      <c r="K3927" s="2">
        <v>44343</v>
      </c>
      <c r="L3927" s="1" t="s">
        <v>4227</v>
      </c>
      <c r="M3927" s="1" t="str">
        <f t="shared" si="305"/>
        <v>Infrastructure</v>
      </c>
      <c r="N3927" s="1" t="s">
        <v>4222</v>
      </c>
      <c r="O3927" s="1" t="s">
        <v>4421</v>
      </c>
      <c r="P3927" s="1">
        <v>6068</v>
      </c>
      <c r="Q3927" s="1">
        <v>2021866</v>
      </c>
      <c r="R3927" s="1">
        <f t="shared" si="306"/>
        <v>33649</v>
      </c>
      <c r="S3927" s="4">
        <v>1884723.6745339332</v>
      </c>
      <c r="T3927" s="4">
        <v>306437.04081068008</v>
      </c>
      <c r="U3927" s="1">
        <f t="shared" si="307"/>
        <v>1988217</v>
      </c>
      <c r="V3927" s="4">
        <f t="shared" si="308"/>
        <v>-169294.71534461342</v>
      </c>
      <c r="W3927" s="1" t="str">
        <f t="shared" si="309"/>
        <v>Adverse</v>
      </c>
    </row>
    <row r="3928" spans="1:23" x14ac:dyDescent="0.25">
      <c r="A3928" s="1"/>
      <c r="B3928" s="1"/>
      <c r="C3928" s="1"/>
      <c r="D3928" s="1"/>
      <c r="E3928" s="1" t="s">
        <v>9470</v>
      </c>
      <c r="F3928" s="2">
        <v>45352</v>
      </c>
      <c r="G3928" s="3">
        <v>31477</v>
      </c>
      <c r="H3928" s="1"/>
      <c r="I3928" s="1"/>
      <c r="J3928" s="1" t="s">
        <v>9718</v>
      </c>
      <c r="K3928" s="2">
        <v>45001</v>
      </c>
      <c r="L3928" s="1" t="s">
        <v>4227</v>
      </c>
      <c r="M3928" s="1" t="str">
        <f t="shared" si="305"/>
        <v>Infrastructure</v>
      </c>
      <c r="N3928" s="1" t="s">
        <v>4205</v>
      </c>
      <c r="O3928" s="1" t="s">
        <v>4206</v>
      </c>
      <c r="P3928" s="1">
        <v>7741</v>
      </c>
      <c r="Q3928" s="1">
        <v>1541407</v>
      </c>
      <c r="R3928" s="1">
        <f t="shared" si="306"/>
        <v>0</v>
      </c>
      <c r="S3928" s="4">
        <v>1173086.3368470452</v>
      </c>
      <c r="T3928" s="4">
        <v>54469.827750244564</v>
      </c>
      <c r="U3928" s="1">
        <f t="shared" si="307"/>
        <v>1541407</v>
      </c>
      <c r="V3928" s="4">
        <f t="shared" si="308"/>
        <v>313850.83540271013</v>
      </c>
      <c r="W3928" s="1" t="str">
        <f t="shared" si="309"/>
        <v>Favourable</v>
      </c>
    </row>
    <row r="3929" spans="1:23" x14ac:dyDescent="0.25">
      <c r="A3929" s="1"/>
      <c r="B3929" s="1"/>
      <c r="C3929" s="1"/>
      <c r="D3929" s="1"/>
      <c r="E3929" s="1" t="s">
        <v>4416</v>
      </c>
      <c r="F3929" s="2">
        <v>43965</v>
      </c>
      <c r="G3929" s="3">
        <v>19091</v>
      </c>
      <c r="H3929" s="1"/>
      <c r="I3929" s="1"/>
      <c r="J3929" s="1" t="s">
        <v>9719</v>
      </c>
      <c r="K3929" s="2">
        <v>44496</v>
      </c>
      <c r="L3929" s="1" t="s">
        <v>4207</v>
      </c>
      <c r="M3929" s="1" t="str">
        <f t="shared" si="305"/>
        <v>Social Services</v>
      </c>
      <c r="N3929" s="1" t="s">
        <v>4205</v>
      </c>
      <c r="O3929" s="1" t="s">
        <v>4476</v>
      </c>
      <c r="P3929" s="1">
        <v>8545</v>
      </c>
      <c r="Q3929" s="1">
        <v>1483570</v>
      </c>
      <c r="R3929" s="1">
        <f t="shared" si="306"/>
        <v>0</v>
      </c>
      <c r="S3929" s="4">
        <v>629660.65783286619</v>
      </c>
      <c r="T3929" s="4">
        <v>211867.30273687886</v>
      </c>
      <c r="U3929" s="1">
        <f t="shared" si="307"/>
        <v>1483570</v>
      </c>
      <c r="V3929" s="4">
        <f t="shared" si="308"/>
        <v>642042.03943025495</v>
      </c>
      <c r="W3929" s="1" t="str">
        <f t="shared" si="309"/>
        <v>Favourable</v>
      </c>
    </row>
    <row r="3930" spans="1:23" x14ac:dyDescent="0.25">
      <c r="A3930" s="1"/>
      <c r="B3930" s="1"/>
      <c r="C3930" s="1"/>
      <c r="D3930" s="1"/>
      <c r="E3930" s="1" t="s">
        <v>9482</v>
      </c>
      <c r="F3930" s="2">
        <v>45399</v>
      </c>
      <c r="G3930" s="3">
        <v>38433</v>
      </c>
      <c r="H3930" s="1"/>
      <c r="I3930" s="1"/>
      <c r="J3930" s="1" t="s">
        <v>8493</v>
      </c>
      <c r="K3930" s="2">
        <v>44275</v>
      </c>
      <c r="L3930" s="1" t="s">
        <v>4238</v>
      </c>
      <c r="M3930" s="1" t="str">
        <f t="shared" si="305"/>
        <v>Education</v>
      </c>
      <c r="N3930" s="1" t="s">
        <v>4222</v>
      </c>
      <c r="O3930" s="1" t="s">
        <v>4256</v>
      </c>
      <c r="P3930" s="1">
        <v>6650</v>
      </c>
      <c r="Q3930" s="1">
        <v>1134348</v>
      </c>
      <c r="R3930" s="1">
        <f t="shared" si="306"/>
        <v>14862</v>
      </c>
      <c r="S3930" s="4">
        <v>10467.868247974358</v>
      </c>
      <c r="T3930" s="4">
        <v>173124.05082019736</v>
      </c>
      <c r="U3930" s="1">
        <f t="shared" si="307"/>
        <v>1119486</v>
      </c>
      <c r="V3930" s="4">
        <f t="shared" si="308"/>
        <v>950756.08093182836</v>
      </c>
      <c r="W3930" s="1" t="str">
        <f t="shared" si="309"/>
        <v>Favourable</v>
      </c>
    </row>
    <row r="3931" spans="1:23" x14ac:dyDescent="0.25">
      <c r="A3931" s="1"/>
      <c r="B3931" s="1"/>
      <c r="C3931" s="1"/>
      <c r="D3931" s="1"/>
      <c r="E3931" s="1" t="s">
        <v>9720</v>
      </c>
      <c r="F3931" s="2">
        <v>44190</v>
      </c>
      <c r="G3931" s="3">
        <v>16183</v>
      </c>
      <c r="H3931" s="1"/>
      <c r="I3931" s="1"/>
      <c r="J3931" s="1" t="s">
        <v>9721</v>
      </c>
      <c r="K3931" s="2">
        <v>44245</v>
      </c>
      <c r="L3931" s="1" t="s">
        <v>4207</v>
      </c>
      <c r="M3931" s="1" t="str">
        <f t="shared" si="305"/>
        <v>Social Services</v>
      </c>
      <c r="N3931" s="1" t="s">
        <v>4210</v>
      </c>
      <c r="O3931" s="1" t="s">
        <v>4295</v>
      </c>
      <c r="P3931" s="1">
        <v>8872</v>
      </c>
      <c r="Q3931" s="1">
        <v>478482</v>
      </c>
      <c r="R3931" s="1">
        <f t="shared" si="306"/>
        <v>0</v>
      </c>
      <c r="S3931" s="4">
        <v>134937.19289553451</v>
      </c>
      <c r="T3931" s="4">
        <v>157065.97148658385</v>
      </c>
      <c r="U3931" s="1">
        <f t="shared" si="307"/>
        <v>478482</v>
      </c>
      <c r="V3931" s="4">
        <f t="shared" si="308"/>
        <v>186478.83561788162</v>
      </c>
      <c r="W3931" s="1" t="str">
        <f t="shared" si="309"/>
        <v>Favourable</v>
      </c>
    </row>
    <row r="3932" spans="1:23" x14ac:dyDescent="0.25">
      <c r="A3932" s="1"/>
      <c r="B3932" s="1"/>
      <c r="C3932" s="1"/>
      <c r="D3932" s="1"/>
      <c r="E3932" s="1" t="s">
        <v>5725</v>
      </c>
      <c r="F3932" s="2">
        <v>45175</v>
      </c>
      <c r="G3932" s="3">
        <v>11861</v>
      </c>
      <c r="H3932" s="1"/>
      <c r="I3932" s="1"/>
      <c r="J3932" s="1" t="s">
        <v>7900</v>
      </c>
      <c r="K3932" s="2">
        <v>44960</v>
      </c>
      <c r="L3932" s="1" t="s">
        <v>4238</v>
      </c>
      <c r="M3932" s="1" t="str">
        <f t="shared" si="305"/>
        <v>Education</v>
      </c>
      <c r="N3932" s="1" t="s">
        <v>4222</v>
      </c>
      <c r="O3932" s="1" t="s">
        <v>4253</v>
      </c>
      <c r="P3932" s="1">
        <v>9129</v>
      </c>
      <c r="Q3932" s="1">
        <v>2234672</v>
      </c>
      <c r="R3932" s="1">
        <f t="shared" si="306"/>
        <v>45150</v>
      </c>
      <c r="S3932" s="4">
        <v>138674.17958046589</v>
      </c>
      <c r="T3932" s="4">
        <v>123313.88605304151</v>
      </c>
      <c r="U3932" s="1">
        <f t="shared" si="307"/>
        <v>2189522</v>
      </c>
      <c r="V3932" s="4">
        <f t="shared" si="308"/>
        <v>1972683.9343664926</v>
      </c>
      <c r="W3932" s="1" t="str">
        <f t="shared" si="309"/>
        <v>Favourable</v>
      </c>
    </row>
    <row r="3933" spans="1:23" x14ac:dyDescent="0.25">
      <c r="A3933" s="1"/>
      <c r="B3933" s="1"/>
      <c r="C3933" s="1"/>
      <c r="D3933" s="1"/>
      <c r="E3933" s="1" t="s">
        <v>9722</v>
      </c>
      <c r="F3933" s="2">
        <v>45226</v>
      </c>
      <c r="G3933" s="3">
        <v>41655</v>
      </c>
      <c r="H3933" s="1"/>
      <c r="I3933" s="1"/>
      <c r="J3933" s="1" t="s">
        <v>7923</v>
      </c>
      <c r="K3933" s="2">
        <v>44507</v>
      </c>
      <c r="L3933" s="1" t="s">
        <v>4238</v>
      </c>
      <c r="M3933" s="1" t="str">
        <f t="shared" si="305"/>
        <v>Education</v>
      </c>
      <c r="N3933" s="1" t="s">
        <v>4205</v>
      </c>
      <c r="O3933" s="1" t="s">
        <v>4496</v>
      </c>
      <c r="P3933" s="1">
        <v>6419</v>
      </c>
      <c r="Q3933" s="1">
        <v>895312</v>
      </c>
      <c r="R3933" s="1">
        <f t="shared" si="306"/>
        <v>25415</v>
      </c>
      <c r="S3933" s="4">
        <v>137236.4476813254</v>
      </c>
      <c r="T3933" s="4">
        <v>17045.580326940875</v>
      </c>
      <c r="U3933" s="1">
        <f t="shared" si="307"/>
        <v>869897</v>
      </c>
      <c r="V3933" s="4">
        <f t="shared" si="308"/>
        <v>741029.97199173376</v>
      </c>
      <c r="W3933" s="1" t="str">
        <f t="shared" si="309"/>
        <v>Favourable</v>
      </c>
    </row>
    <row r="3934" spans="1:23" x14ac:dyDescent="0.25">
      <c r="A3934" s="1"/>
      <c r="B3934" s="1"/>
      <c r="C3934" s="1"/>
      <c r="D3934" s="1"/>
      <c r="E3934" s="1" t="s">
        <v>5336</v>
      </c>
      <c r="F3934" s="2">
        <v>45390</v>
      </c>
      <c r="G3934" s="3">
        <v>18691</v>
      </c>
      <c r="H3934" s="1"/>
      <c r="I3934" s="1"/>
      <c r="J3934" s="1" t="s">
        <v>8820</v>
      </c>
      <c r="K3934" s="2">
        <v>44994</v>
      </c>
      <c r="L3934" s="1" t="s">
        <v>4207</v>
      </c>
      <c r="M3934" s="1" t="str">
        <f t="shared" si="305"/>
        <v>Social Services</v>
      </c>
      <c r="N3934" s="1" t="s">
        <v>4210</v>
      </c>
      <c r="O3934" s="1" t="s">
        <v>4226</v>
      </c>
      <c r="P3934" s="1">
        <v>7244</v>
      </c>
      <c r="Q3934" s="1">
        <v>1502057</v>
      </c>
      <c r="R3934" s="1">
        <f t="shared" si="306"/>
        <v>39466</v>
      </c>
      <c r="S3934" s="4">
        <v>886798.67330641486</v>
      </c>
      <c r="T3934" s="4">
        <v>143574.74125679073</v>
      </c>
      <c r="U3934" s="1">
        <f t="shared" si="307"/>
        <v>1462591</v>
      </c>
      <c r="V3934" s="4">
        <f t="shared" si="308"/>
        <v>471683.58543679444</v>
      </c>
      <c r="W3934" s="1" t="str">
        <f t="shared" si="309"/>
        <v>Favourable</v>
      </c>
    </row>
    <row r="3935" spans="1:23" x14ac:dyDescent="0.25">
      <c r="A3935" s="1"/>
      <c r="B3935" s="1"/>
      <c r="C3935" s="1"/>
      <c r="D3935" s="1"/>
      <c r="E3935" s="1" t="s">
        <v>9723</v>
      </c>
      <c r="F3935" s="2">
        <v>44277</v>
      </c>
      <c r="G3935" s="3">
        <v>36249</v>
      </c>
      <c r="H3935" s="1"/>
      <c r="I3935" s="1"/>
      <c r="J3935" s="1" t="s">
        <v>8529</v>
      </c>
      <c r="K3935" s="2">
        <v>44866</v>
      </c>
      <c r="L3935" s="1" t="s">
        <v>4238</v>
      </c>
      <c r="M3935" s="1" t="str">
        <f t="shared" si="305"/>
        <v>Education</v>
      </c>
      <c r="N3935" s="1" t="s">
        <v>4205</v>
      </c>
      <c r="O3935" s="1" t="s">
        <v>4441</v>
      </c>
      <c r="P3935" s="1">
        <v>5907</v>
      </c>
      <c r="Q3935" s="1">
        <v>1162479</v>
      </c>
      <c r="R3935" s="1">
        <f t="shared" si="306"/>
        <v>30521</v>
      </c>
      <c r="S3935" s="4">
        <v>680039.79185927683</v>
      </c>
      <c r="T3935" s="4">
        <v>142065.25980264574</v>
      </c>
      <c r="U3935" s="1">
        <f t="shared" si="307"/>
        <v>1131958</v>
      </c>
      <c r="V3935" s="4">
        <f t="shared" si="308"/>
        <v>340373.9483380774</v>
      </c>
      <c r="W3935" s="1" t="str">
        <f t="shared" si="309"/>
        <v>Favourable</v>
      </c>
    </row>
    <row r="3936" spans="1:23" x14ac:dyDescent="0.25">
      <c r="A3936" s="1"/>
      <c r="B3936" s="1"/>
      <c r="C3936" s="1"/>
      <c r="D3936" s="1"/>
      <c r="E3936" s="1" t="s">
        <v>7047</v>
      </c>
      <c r="F3936" s="2">
        <v>44671</v>
      </c>
      <c r="G3936" s="3">
        <v>42408</v>
      </c>
      <c r="H3936" s="1"/>
      <c r="I3936" s="1"/>
      <c r="J3936" s="1" t="s">
        <v>9724</v>
      </c>
      <c r="K3936" s="2">
        <v>45170</v>
      </c>
      <c r="L3936" s="1" t="s">
        <v>4238</v>
      </c>
      <c r="M3936" s="1" t="str">
        <f t="shared" si="305"/>
        <v>Education</v>
      </c>
      <c r="N3936" s="1" t="s">
        <v>4205</v>
      </c>
      <c r="O3936" s="1" t="s">
        <v>4253</v>
      </c>
      <c r="P3936" s="1">
        <v>5602</v>
      </c>
      <c r="Q3936" s="1">
        <v>1850723</v>
      </c>
      <c r="R3936" s="1">
        <f t="shared" si="306"/>
        <v>0</v>
      </c>
      <c r="S3936" s="4">
        <v>489452.02458686364</v>
      </c>
      <c r="T3936" s="4">
        <v>259358.00310387873</v>
      </c>
      <c r="U3936" s="1">
        <f t="shared" si="307"/>
        <v>1850723</v>
      </c>
      <c r="V3936" s="4">
        <f t="shared" si="308"/>
        <v>1101912.9723092576</v>
      </c>
      <c r="W3936" s="1" t="str">
        <f t="shared" si="309"/>
        <v>Favourable</v>
      </c>
    </row>
    <row r="3937" spans="1:23" x14ac:dyDescent="0.25">
      <c r="A3937" s="1"/>
      <c r="B3937" s="1"/>
      <c r="C3937" s="1"/>
      <c r="D3937" s="1"/>
      <c r="E3937" s="1" t="s">
        <v>8792</v>
      </c>
      <c r="F3937" s="2">
        <v>44085</v>
      </c>
      <c r="G3937" s="3">
        <v>12694</v>
      </c>
      <c r="H3937" s="1"/>
      <c r="I3937" s="1"/>
      <c r="J3937" s="1" t="s">
        <v>5987</v>
      </c>
      <c r="K3937" s="2">
        <v>44340</v>
      </c>
      <c r="L3937" s="1" t="s">
        <v>4200</v>
      </c>
      <c r="M3937" s="1" t="str">
        <f t="shared" si="305"/>
        <v>Social Services</v>
      </c>
      <c r="N3937" s="1" t="s">
        <v>4222</v>
      </c>
      <c r="O3937" s="1" t="s">
        <v>4358</v>
      </c>
      <c r="P3937" s="1">
        <v>5974</v>
      </c>
      <c r="Q3937" s="1">
        <v>1640590</v>
      </c>
      <c r="R3937" s="1">
        <f t="shared" si="306"/>
        <v>84665</v>
      </c>
      <c r="S3937" s="4">
        <v>228194.40114636658</v>
      </c>
      <c r="T3937" s="4">
        <v>303673.72930432338</v>
      </c>
      <c r="U3937" s="1">
        <f t="shared" si="307"/>
        <v>1555925</v>
      </c>
      <c r="V3937" s="4">
        <f t="shared" si="308"/>
        <v>1108721.8695493101</v>
      </c>
      <c r="W3937" s="1" t="str">
        <f t="shared" si="309"/>
        <v>Favourable</v>
      </c>
    </row>
    <row r="3938" spans="1:23" x14ac:dyDescent="0.25">
      <c r="A3938" s="1"/>
      <c r="B3938" s="1"/>
      <c r="C3938" s="1"/>
      <c r="D3938" s="1"/>
      <c r="E3938" s="1" t="s">
        <v>6742</v>
      </c>
      <c r="F3938" s="2">
        <v>45283</v>
      </c>
      <c r="G3938" s="3">
        <v>20082</v>
      </c>
      <c r="H3938" s="1"/>
      <c r="I3938" s="1"/>
      <c r="J3938" s="1" t="s">
        <v>9725</v>
      </c>
      <c r="K3938" s="2">
        <v>44976</v>
      </c>
      <c r="L3938" s="1" t="s">
        <v>4238</v>
      </c>
      <c r="M3938" s="1" t="str">
        <f t="shared" si="305"/>
        <v>Education</v>
      </c>
      <c r="N3938" s="1" t="s">
        <v>4210</v>
      </c>
      <c r="O3938" s="1" t="s">
        <v>4379</v>
      </c>
      <c r="P3938" s="1">
        <v>6656</v>
      </c>
      <c r="Q3938" s="1">
        <v>1041455</v>
      </c>
      <c r="R3938" s="1">
        <f t="shared" si="306"/>
        <v>0</v>
      </c>
      <c r="S3938" s="4">
        <v>809479.35974260001</v>
      </c>
      <c r="T3938" s="4">
        <v>197169.31691902809</v>
      </c>
      <c r="U3938" s="1">
        <f t="shared" si="307"/>
        <v>1041455</v>
      </c>
      <c r="V3938" s="4">
        <f t="shared" si="308"/>
        <v>34806.323338371934</v>
      </c>
      <c r="W3938" s="1" t="str">
        <f t="shared" si="309"/>
        <v>Favourable</v>
      </c>
    </row>
    <row r="3939" spans="1:23" x14ac:dyDescent="0.25">
      <c r="A3939" s="1"/>
      <c r="B3939" s="1"/>
      <c r="C3939" s="1"/>
      <c r="D3939" s="1"/>
      <c r="E3939" s="1" t="s">
        <v>6191</v>
      </c>
      <c r="F3939" s="2">
        <v>44750</v>
      </c>
      <c r="G3939" s="3">
        <v>51955</v>
      </c>
      <c r="H3939" s="1"/>
      <c r="I3939" s="1"/>
      <c r="J3939" s="1" t="s">
        <v>4460</v>
      </c>
      <c r="K3939" s="2">
        <v>45161</v>
      </c>
      <c r="L3939" s="1" t="s">
        <v>4207</v>
      </c>
      <c r="M3939" s="1" t="str">
        <f t="shared" si="305"/>
        <v>Social Services</v>
      </c>
      <c r="N3939" s="1" t="s">
        <v>4205</v>
      </c>
      <c r="O3939" s="1" t="s">
        <v>4211</v>
      </c>
      <c r="P3939" s="1">
        <v>7152</v>
      </c>
      <c r="Q3939" s="1">
        <v>1544792</v>
      </c>
      <c r="R3939" s="1">
        <f t="shared" si="306"/>
        <v>59552</v>
      </c>
      <c r="S3939" s="4">
        <v>1460337.2187236669</v>
      </c>
      <c r="T3939" s="4">
        <v>156472.73635867631</v>
      </c>
      <c r="U3939" s="1">
        <f t="shared" si="307"/>
        <v>1485240</v>
      </c>
      <c r="V3939" s="4">
        <f t="shared" si="308"/>
        <v>-72017.955082343193</v>
      </c>
      <c r="W3939" s="1" t="str">
        <f t="shared" si="309"/>
        <v>Adverse</v>
      </c>
    </row>
    <row r="3940" spans="1:23" x14ac:dyDescent="0.25">
      <c r="A3940" s="1"/>
      <c r="B3940" s="1"/>
      <c r="C3940" s="1"/>
      <c r="D3940" s="1"/>
      <c r="E3940" s="1" t="s">
        <v>8357</v>
      </c>
      <c r="F3940" s="2">
        <v>44386</v>
      </c>
      <c r="G3940" s="3">
        <v>32255</v>
      </c>
      <c r="H3940" s="1"/>
      <c r="I3940" s="1"/>
      <c r="J3940" s="1" t="s">
        <v>7119</v>
      </c>
      <c r="K3940" s="2">
        <v>44741</v>
      </c>
      <c r="L3940" s="1" t="s">
        <v>4238</v>
      </c>
      <c r="M3940" s="1" t="str">
        <f t="shared" si="305"/>
        <v>Education</v>
      </c>
      <c r="N3940" s="1" t="s">
        <v>4210</v>
      </c>
      <c r="O3940" s="1" t="s">
        <v>4292</v>
      </c>
      <c r="P3940" s="1">
        <v>5948</v>
      </c>
      <c r="Q3940" s="1">
        <v>1210547</v>
      </c>
      <c r="R3940" s="1">
        <f t="shared" si="306"/>
        <v>32261</v>
      </c>
      <c r="S3940" s="4">
        <v>1101081.1126640323</v>
      </c>
      <c r="T3940" s="4">
        <v>325989.07014069584</v>
      </c>
      <c r="U3940" s="1">
        <f t="shared" si="307"/>
        <v>1178286</v>
      </c>
      <c r="V3940" s="4">
        <f t="shared" si="308"/>
        <v>-216523.18280472816</v>
      </c>
      <c r="W3940" s="1" t="str">
        <f t="shared" si="309"/>
        <v>Adverse</v>
      </c>
    </row>
    <row r="3941" spans="1:23" x14ac:dyDescent="0.25">
      <c r="A3941" s="1"/>
      <c r="B3941" s="1"/>
      <c r="C3941" s="1"/>
      <c r="D3941" s="1"/>
      <c r="E3941" s="1" t="s">
        <v>7303</v>
      </c>
      <c r="F3941" s="2">
        <v>44021</v>
      </c>
      <c r="G3941" s="3">
        <v>39863</v>
      </c>
      <c r="H3941" s="1"/>
      <c r="I3941" s="1"/>
      <c r="J3941" s="1" t="s">
        <v>5717</v>
      </c>
      <c r="K3941" s="2">
        <v>44070</v>
      </c>
      <c r="L3941" s="1" t="s">
        <v>4200</v>
      </c>
      <c r="M3941" s="1" t="str">
        <f t="shared" si="305"/>
        <v>Social Services</v>
      </c>
      <c r="N3941" s="1" t="s">
        <v>4205</v>
      </c>
      <c r="O3941" s="1" t="s">
        <v>4259</v>
      </c>
      <c r="P3941" s="1">
        <v>6368</v>
      </c>
      <c r="Q3941" s="1">
        <v>1733877</v>
      </c>
      <c r="R3941" s="1">
        <f t="shared" si="306"/>
        <v>72403</v>
      </c>
      <c r="S3941" s="4">
        <v>565351.350880621</v>
      </c>
      <c r="T3941" s="4">
        <v>504755.43807246746</v>
      </c>
      <c r="U3941" s="1">
        <f t="shared" si="307"/>
        <v>1661474</v>
      </c>
      <c r="V3941" s="4">
        <f t="shared" si="308"/>
        <v>663770.21104691154</v>
      </c>
      <c r="W3941" s="1" t="str">
        <f t="shared" si="309"/>
        <v>Favourable</v>
      </c>
    </row>
    <row r="3942" spans="1:23" x14ac:dyDescent="0.25">
      <c r="A3942" s="1"/>
      <c r="B3942" s="1"/>
      <c r="C3942" s="1"/>
      <c r="D3942" s="1"/>
      <c r="E3942" s="1" t="s">
        <v>5042</v>
      </c>
      <c r="F3942" s="2">
        <v>44983</v>
      </c>
      <c r="G3942" s="3">
        <v>45442</v>
      </c>
      <c r="H3942" s="1"/>
      <c r="I3942" s="1"/>
      <c r="J3942" s="1" t="s">
        <v>7866</v>
      </c>
      <c r="K3942" s="2">
        <v>44476</v>
      </c>
      <c r="L3942" s="1" t="s">
        <v>4207</v>
      </c>
      <c r="M3942" s="1" t="str">
        <f t="shared" si="305"/>
        <v>Social Services</v>
      </c>
      <c r="N3942" s="1" t="s">
        <v>4205</v>
      </c>
      <c r="O3942" s="1" t="s">
        <v>4206</v>
      </c>
      <c r="P3942" s="1">
        <v>5916</v>
      </c>
      <c r="Q3942" s="1">
        <v>1851271</v>
      </c>
      <c r="R3942" s="1">
        <f t="shared" si="306"/>
        <v>12574</v>
      </c>
      <c r="S3942" s="4">
        <v>270438.57994815684</v>
      </c>
      <c r="T3942" s="4">
        <v>297725.93880882172</v>
      </c>
      <c r="U3942" s="1">
        <f t="shared" si="307"/>
        <v>1838697</v>
      </c>
      <c r="V3942" s="4">
        <f t="shared" si="308"/>
        <v>1283106.4812430213</v>
      </c>
      <c r="W3942" s="1" t="str">
        <f t="shared" si="309"/>
        <v>Favourable</v>
      </c>
    </row>
    <row r="3943" spans="1:23" x14ac:dyDescent="0.25">
      <c r="A3943" s="1"/>
      <c r="B3943" s="1"/>
      <c r="C3943" s="1"/>
      <c r="D3943" s="1"/>
      <c r="E3943" s="1" t="s">
        <v>7693</v>
      </c>
      <c r="F3943" s="2">
        <v>44181</v>
      </c>
      <c r="G3943" s="3">
        <v>43239</v>
      </c>
      <c r="H3943" s="1"/>
      <c r="I3943" s="1"/>
      <c r="J3943" s="1" t="s">
        <v>9726</v>
      </c>
      <c r="K3943" s="2">
        <v>44902</v>
      </c>
      <c r="L3943" s="1" t="s">
        <v>4207</v>
      </c>
      <c r="M3943" s="1" t="str">
        <f t="shared" si="305"/>
        <v>Social Services</v>
      </c>
      <c r="N3943" s="1" t="s">
        <v>4205</v>
      </c>
      <c r="O3943" s="1" t="s">
        <v>4314</v>
      </c>
      <c r="P3943" s="1">
        <v>9065</v>
      </c>
      <c r="Q3943" s="1">
        <v>317396</v>
      </c>
      <c r="R3943" s="1">
        <f t="shared" si="306"/>
        <v>0</v>
      </c>
      <c r="S3943" s="4">
        <v>55936.973992943858</v>
      </c>
      <c r="T3943" s="4">
        <v>15309.573915462941</v>
      </c>
      <c r="U3943" s="1">
        <f t="shared" si="307"/>
        <v>317396</v>
      </c>
      <c r="V3943" s="4">
        <f t="shared" si="308"/>
        <v>246149.45209159321</v>
      </c>
      <c r="W3943" s="1" t="str">
        <f t="shared" si="309"/>
        <v>Favourable</v>
      </c>
    </row>
    <row r="3944" spans="1:23" x14ac:dyDescent="0.25">
      <c r="A3944" s="1"/>
      <c r="B3944" s="1"/>
      <c r="C3944" s="1"/>
      <c r="D3944" s="1"/>
      <c r="E3944" s="1" t="s">
        <v>9727</v>
      </c>
      <c r="F3944" s="2">
        <v>45170</v>
      </c>
      <c r="G3944" s="3">
        <v>22563</v>
      </c>
      <c r="H3944" s="1"/>
      <c r="I3944" s="1"/>
      <c r="J3944" s="1" t="s">
        <v>8385</v>
      </c>
      <c r="K3944" s="2">
        <v>43962</v>
      </c>
      <c r="L3944" s="1" t="s">
        <v>4207</v>
      </c>
      <c r="M3944" s="1" t="str">
        <f t="shared" si="305"/>
        <v>Social Services</v>
      </c>
      <c r="N3944" s="1" t="s">
        <v>4222</v>
      </c>
      <c r="O3944" s="1" t="s">
        <v>4458</v>
      </c>
      <c r="P3944" s="1">
        <v>8323</v>
      </c>
      <c r="Q3944" s="1">
        <v>953664</v>
      </c>
      <c r="R3944" s="1">
        <f t="shared" si="306"/>
        <v>20170</v>
      </c>
      <c r="S3944" s="4">
        <v>18157.410825614719</v>
      </c>
      <c r="T3944" s="4">
        <v>136406.7163017375</v>
      </c>
      <c r="U3944" s="1">
        <f t="shared" si="307"/>
        <v>933494</v>
      </c>
      <c r="V3944" s="4">
        <f t="shared" si="308"/>
        <v>799099.87287264783</v>
      </c>
      <c r="W3944" s="1" t="str">
        <f t="shared" si="309"/>
        <v>Favourable</v>
      </c>
    </row>
    <row r="3945" spans="1:23" x14ac:dyDescent="0.25">
      <c r="A3945" s="1"/>
      <c r="B3945" s="1"/>
      <c r="C3945" s="1"/>
      <c r="D3945" s="1"/>
      <c r="E3945" s="1" t="s">
        <v>7242</v>
      </c>
      <c r="F3945" s="2">
        <v>45367</v>
      </c>
      <c r="G3945" s="3">
        <v>12127</v>
      </c>
      <c r="H3945" s="1"/>
      <c r="I3945" s="1"/>
      <c r="J3945" s="1" t="s">
        <v>9728</v>
      </c>
      <c r="K3945" s="2">
        <v>44862</v>
      </c>
      <c r="L3945" s="1" t="s">
        <v>4227</v>
      </c>
      <c r="M3945" s="1" t="str">
        <f t="shared" si="305"/>
        <v>Infrastructure</v>
      </c>
      <c r="N3945" s="1" t="s">
        <v>4210</v>
      </c>
      <c r="O3945" s="1" t="s">
        <v>4279</v>
      </c>
      <c r="P3945" s="1">
        <v>7849</v>
      </c>
      <c r="Q3945" s="1">
        <v>2073306</v>
      </c>
      <c r="R3945" s="1">
        <f t="shared" si="306"/>
        <v>19461</v>
      </c>
      <c r="S3945" s="4">
        <v>846298.72871414642</v>
      </c>
      <c r="T3945" s="4">
        <v>565166.3337317066</v>
      </c>
      <c r="U3945" s="1">
        <f t="shared" si="307"/>
        <v>2053845</v>
      </c>
      <c r="V3945" s="4">
        <f t="shared" si="308"/>
        <v>661840.93755414709</v>
      </c>
      <c r="W3945" s="1" t="str">
        <f t="shared" si="309"/>
        <v>Favourable</v>
      </c>
    </row>
    <row r="3946" spans="1:23" x14ac:dyDescent="0.25">
      <c r="A3946" s="1"/>
      <c r="B3946" s="1"/>
      <c r="C3946" s="1"/>
      <c r="D3946" s="1"/>
      <c r="E3946" s="1" t="s">
        <v>8219</v>
      </c>
      <c r="F3946" s="2">
        <v>44802</v>
      </c>
      <c r="G3946" s="3">
        <v>37643</v>
      </c>
      <c r="H3946" s="1"/>
      <c r="I3946" s="1"/>
      <c r="J3946" s="1" t="s">
        <v>7148</v>
      </c>
      <c r="K3946" s="2">
        <v>44164</v>
      </c>
      <c r="L3946" s="1" t="s">
        <v>4207</v>
      </c>
      <c r="M3946" s="1" t="str">
        <f t="shared" si="305"/>
        <v>Social Services</v>
      </c>
      <c r="N3946" s="1" t="s">
        <v>4205</v>
      </c>
      <c r="O3946" s="1" t="s">
        <v>4289</v>
      </c>
      <c r="P3946" s="1">
        <v>8144</v>
      </c>
      <c r="Q3946" s="1">
        <v>1699159</v>
      </c>
      <c r="R3946" s="1">
        <f t="shared" si="306"/>
        <v>52335</v>
      </c>
      <c r="S3946" s="4">
        <v>1238278.0301134186</v>
      </c>
      <c r="T3946" s="4">
        <v>351941.89007913927</v>
      </c>
      <c r="U3946" s="1">
        <f t="shared" si="307"/>
        <v>1646824</v>
      </c>
      <c r="V3946" s="4">
        <f t="shared" si="308"/>
        <v>108939.07980744215</v>
      </c>
      <c r="W3946" s="1" t="str">
        <f t="shared" si="309"/>
        <v>Favourable</v>
      </c>
    </row>
    <row r="3947" spans="1:23" x14ac:dyDescent="0.25">
      <c r="A3947" s="1"/>
      <c r="B3947" s="1"/>
      <c r="C3947" s="1"/>
      <c r="D3947" s="1"/>
      <c r="E3947" s="1" t="s">
        <v>9729</v>
      </c>
      <c r="F3947" s="2">
        <v>45016</v>
      </c>
      <c r="G3947" s="3">
        <v>48128</v>
      </c>
      <c r="H3947" s="1"/>
      <c r="I3947" s="1"/>
      <c r="J3947" s="1" t="s">
        <v>4405</v>
      </c>
      <c r="K3947" s="2">
        <v>44991</v>
      </c>
      <c r="L3947" s="1" t="s">
        <v>4238</v>
      </c>
      <c r="M3947" s="1" t="str">
        <f t="shared" si="305"/>
        <v>Education</v>
      </c>
      <c r="N3947" s="1" t="s">
        <v>4205</v>
      </c>
      <c r="O3947" s="1" t="s">
        <v>4241</v>
      </c>
      <c r="P3947" s="1">
        <v>8444</v>
      </c>
      <c r="Q3947" s="1">
        <v>1630176</v>
      </c>
      <c r="R3947" s="1">
        <f t="shared" si="306"/>
        <v>43478</v>
      </c>
      <c r="S3947" s="4">
        <v>169061.96801715341</v>
      </c>
      <c r="T3947" s="4">
        <v>117231.67595568371</v>
      </c>
      <c r="U3947" s="1">
        <f t="shared" si="307"/>
        <v>1586698</v>
      </c>
      <c r="V3947" s="4">
        <f t="shared" si="308"/>
        <v>1343882.3560271629</v>
      </c>
      <c r="W3947" s="1" t="str">
        <f t="shared" si="309"/>
        <v>Favourable</v>
      </c>
    </row>
    <row r="3948" spans="1:23" x14ac:dyDescent="0.25">
      <c r="A3948" s="1"/>
      <c r="B3948" s="1"/>
      <c r="C3948" s="1"/>
      <c r="D3948" s="1"/>
      <c r="E3948" s="1" t="s">
        <v>8618</v>
      </c>
      <c r="F3948" s="2">
        <v>44981</v>
      </c>
      <c r="G3948" s="3">
        <v>47620</v>
      </c>
      <c r="H3948" s="1"/>
      <c r="I3948" s="1"/>
      <c r="J3948" s="1" t="s">
        <v>6977</v>
      </c>
      <c r="K3948" s="2">
        <v>44905</v>
      </c>
      <c r="L3948" s="1" t="s">
        <v>4207</v>
      </c>
      <c r="M3948" s="1" t="str">
        <f t="shared" si="305"/>
        <v>Social Services</v>
      </c>
      <c r="N3948" s="1" t="s">
        <v>4222</v>
      </c>
      <c r="O3948" s="1" t="s">
        <v>4301</v>
      </c>
      <c r="P3948" s="1">
        <v>5627</v>
      </c>
      <c r="Q3948" s="1">
        <v>1579202</v>
      </c>
      <c r="R3948" s="1">
        <f t="shared" si="306"/>
        <v>57992</v>
      </c>
      <c r="S3948" s="4">
        <v>173262.50787226259</v>
      </c>
      <c r="T3948" s="4">
        <v>383541.71879683743</v>
      </c>
      <c r="U3948" s="1">
        <f t="shared" si="307"/>
        <v>1521210</v>
      </c>
      <c r="V3948" s="4">
        <f t="shared" si="308"/>
        <v>1022397.7733309</v>
      </c>
      <c r="W3948" s="1" t="str">
        <f t="shared" si="309"/>
        <v>Favourable</v>
      </c>
    </row>
    <row r="3949" spans="1:23" x14ac:dyDescent="0.25">
      <c r="A3949" s="1"/>
      <c r="B3949" s="1"/>
      <c r="C3949" s="1"/>
      <c r="D3949" s="1"/>
      <c r="E3949" s="1" t="s">
        <v>9730</v>
      </c>
      <c r="F3949" s="2">
        <v>44028</v>
      </c>
      <c r="G3949" s="3">
        <v>18714</v>
      </c>
      <c r="H3949" s="1"/>
      <c r="I3949" s="1"/>
      <c r="J3949" s="1" t="s">
        <v>9731</v>
      </c>
      <c r="K3949" s="2">
        <v>45396</v>
      </c>
      <c r="L3949" s="1" t="s">
        <v>4207</v>
      </c>
      <c r="M3949" s="1" t="str">
        <f t="shared" si="305"/>
        <v>Social Services</v>
      </c>
      <c r="N3949" s="1" t="s">
        <v>4222</v>
      </c>
      <c r="O3949" s="1" t="s">
        <v>4298</v>
      </c>
      <c r="P3949" s="1">
        <v>6844</v>
      </c>
      <c r="Q3949" s="1">
        <v>1572698</v>
      </c>
      <c r="R3949" s="1">
        <f t="shared" si="306"/>
        <v>0</v>
      </c>
      <c r="S3949" s="4">
        <v>336076.92485576798</v>
      </c>
      <c r="T3949" s="4">
        <v>200117.046805897</v>
      </c>
      <c r="U3949" s="1">
        <f t="shared" si="307"/>
        <v>1572698</v>
      </c>
      <c r="V3949" s="4">
        <f t="shared" si="308"/>
        <v>1036504.028338335</v>
      </c>
      <c r="W3949" s="1" t="str">
        <f t="shared" si="309"/>
        <v>Favourable</v>
      </c>
    </row>
    <row r="3950" spans="1:23" x14ac:dyDescent="0.25">
      <c r="A3950" s="1"/>
      <c r="B3950" s="1"/>
      <c r="C3950" s="1"/>
      <c r="D3950" s="1"/>
      <c r="E3950" s="1" t="s">
        <v>8231</v>
      </c>
      <c r="F3950" s="2">
        <v>44653</v>
      </c>
      <c r="G3950" s="3">
        <v>35332</v>
      </c>
      <c r="H3950" s="1"/>
      <c r="I3950" s="1"/>
      <c r="J3950" s="1" t="s">
        <v>9732</v>
      </c>
      <c r="K3950" s="2">
        <v>44069</v>
      </c>
      <c r="L3950" s="1" t="s">
        <v>4238</v>
      </c>
      <c r="M3950" s="1" t="str">
        <f t="shared" si="305"/>
        <v>Education</v>
      </c>
      <c r="N3950" s="1" t="s">
        <v>4222</v>
      </c>
      <c r="O3950" s="1" t="s">
        <v>4250</v>
      </c>
      <c r="P3950" s="1">
        <v>7357</v>
      </c>
      <c r="Q3950" s="1">
        <v>929311</v>
      </c>
      <c r="R3950" s="1">
        <f t="shared" si="306"/>
        <v>0</v>
      </c>
      <c r="S3950" s="4">
        <v>101726.32199857025</v>
      </c>
      <c r="T3950" s="4">
        <v>162118.50691632819</v>
      </c>
      <c r="U3950" s="1">
        <f t="shared" si="307"/>
        <v>929311</v>
      </c>
      <c r="V3950" s="4">
        <f t="shared" si="308"/>
        <v>665466.17108510155</v>
      </c>
      <c r="W3950" s="1" t="str">
        <f t="shared" si="309"/>
        <v>Favourable</v>
      </c>
    </row>
    <row r="3951" spans="1:23" x14ac:dyDescent="0.25">
      <c r="A3951" s="1"/>
      <c r="B3951" s="1"/>
      <c r="C3951" s="1"/>
      <c r="D3951" s="1"/>
      <c r="E3951" s="1" t="s">
        <v>9733</v>
      </c>
      <c r="F3951" s="2">
        <v>44505</v>
      </c>
      <c r="G3951" s="3">
        <v>19749</v>
      </c>
      <c r="H3951" s="1"/>
      <c r="I3951" s="1"/>
      <c r="J3951" s="1" t="s">
        <v>6568</v>
      </c>
      <c r="K3951" s="2">
        <v>43966</v>
      </c>
      <c r="L3951" s="1" t="s">
        <v>4227</v>
      </c>
      <c r="M3951" s="1" t="str">
        <f t="shared" si="305"/>
        <v>Infrastructure</v>
      </c>
      <c r="N3951" s="1" t="s">
        <v>4205</v>
      </c>
      <c r="O3951" s="1" t="s">
        <v>4244</v>
      </c>
      <c r="P3951" s="1">
        <v>6817</v>
      </c>
      <c r="Q3951" s="1">
        <v>1107830</v>
      </c>
      <c r="R3951" s="1">
        <f t="shared" si="306"/>
        <v>54959</v>
      </c>
      <c r="S3951" s="4">
        <v>870531.72073287831</v>
      </c>
      <c r="T3951" s="4">
        <v>159728.35672782216</v>
      </c>
      <c r="U3951" s="1">
        <f t="shared" si="307"/>
        <v>1052871</v>
      </c>
      <c r="V3951" s="4">
        <f t="shared" si="308"/>
        <v>77569.922539299587</v>
      </c>
      <c r="W3951" s="1" t="str">
        <f t="shared" si="309"/>
        <v>Favourable</v>
      </c>
    </row>
    <row r="3952" spans="1:23" x14ac:dyDescent="0.25">
      <c r="A3952" s="1"/>
      <c r="B3952" s="1"/>
      <c r="C3952" s="1"/>
      <c r="D3952" s="1"/>
      <c r="E3952" s="1" t="s">
        <v>9734</v>
      </c>
      <c r="F3952" s="2">
        <v>44545</v>
      </c>
      <c r="G3952" s="3">
        <v>48207</v>
      </c>
      <c r="H3952" s="1"/>
      <c r="I3952" s="1"/>
      <c r="J3952" s="1" t="s">
        <v>9735</v>
      </c>
      <c r="K3952" s="2">
        <v>45196</v>
      </c>
      <c r="L3952" s="1" t="s">
        <v>4207</v>
      </c>
      <c r="M3952" s="1" t="str">
        <f t="shared" si="305"/>
        <v>Social Services</v>
      </c>
      <c r="N3952" s="1" t="s">
        <v>4222</v>
      </c>
      <c r="O3952" s="1" t="s">
        <v>4206</v>
      </c>
      <c r="P3952" s="1">
        <v>5982</v>
      </c>
      <c r="Q3952" s="1">
        <v>618924</v>
      </c>
      <c r="R3952" s="1">
        <f t="shared" si="306"/>
        <v>30855</v>
      </c>
      <c r="S3952" s="4">
        <v>142207.53680373423</v>
      </c>
      <c r="T3952" s="4">
        <v>134626.01478993116</v>
      </c>
      <c r="U3952" s="1">
        <f t="shared" si="307"/>
        <v>588069</v>
      </c>
      <c r="V3952" s="4">
        <f t="shared" si="308"/>
        <v>342090.44840633462</v>
      </c>
      <c r="W3952" s="1" t="str">
        <f t="shared" si="309"/>
        <v>Favourable</v>
      </c>
    </row>
    <row r="3953" spans="1:23" x14ac:dyDescent="0.25">
      <c r="A3953" s="1"/>
      <c r="B3953" s="1"/>
      <c r="C3953" s="1"/>
      <c r="D3953" s="1"/>
      <c r="E3953" s="1" t="s">
        <v>9637</v>
      </c>
      <c r="F3953" s="2">
        <v>44231</v>
      </c>
      <c r="G3953" s="3">
        <v>43590</v>
      </c>
      <c r="H3953" s="1"/>
      <c r="I3953" s="1"/>
      <c r="J3953" s="1" t="s">
        <v>8948</v>
      </c>
      <c r="K3953" s="2">
        <v>45338</v>
      </c>
      <c r="L3953" s="1" t="s">
        <v>4238</v>
      </c>
      <c r="M3953" s="1" t="str">
        <f t="shared" si="305"/>
        <v>Education</v>
      </c>
      <c r="N3953" s="1" t="s">
        <v>4210</v>
      </c>
      <c r="O3953" s="1" t="s">
        <v>4295</v>
      </c>
      <c r="P3953" s="1">
        <v>8996</v>
      </c>
      <c r="Q3953" s="1">
        <v>925187</v>
      </c>
      <c r="R3953" s="1">
        <f t="shared" si="306"/>
        <v>31998</v>
      </c>
      <c r="S3953" s="4">
        <v>658258.03129330603</v>
      </c>
      <c r="T3953" s="4">
        <v>73138.699232056199</v>
      </c>
      <c r="U3953" s="1">
        <f t="shared" si="307"/>
        <v>893189</v>
      </c>
      <c r="V3953" s="4">
        <f t="shared" si="308"/>
        <v>193790.26947463781</v>
      </c>
      <c r="W3953" s="1" t="str">
        <f t="shared" si="309"/>
        <v>Favourable</v>
      </c>
    </row>
    <row r="3954" spans="1:23" x14ac:dyDescent="0.25">
      <c r="A3954" s="1"/>
      <c r="B3954" s="1"/>
      <c r="C3954" s="1"/>
      <c r="D3954" s="1"/>
      <c r="E3954" s="1" t="s">
        <v>9358</v>
      </c>
      <c r="F3954" s="2">
        <v>44441</v>
      </c>
      <c r="G3954" s="3">
        <v>58345</v>
      </c>
      <c r="H3954" s="1"/>
      <c r="I3954" s="1"/>
      <c r="J3954" s="1" t="s">
        <v>9736</v>
      </c>
      <c r="K3954" s="2">
        <v>44300</v>
      </c>
      <c r="L3954" s="1" t="s">
        <v>4238</v>
      </c>
      <c r="M3954" s="1" t="str">
        <f t="shared" si="305"/>
        <v>Education</v>
      </c>
      <c r="N3954" s="1" t="s">
        <v>4205</v>
      </c>
      <c r="O3954" s="1" t="s">
        <v>4298</v>
      </c>
      <c r="P3954" s="1">
        <v>8629</v>
      </c>
      <c r="Q3954" s="1">
        <v>1756414</v>
      </c>
      <c r="R3954" s="1">
        <f t="shared" si="306"/>
        <v>0</v>
      </c>
      <c r="S3954" s="4">
        <v>848657.04546487704</v>
      </c>
      <c r="T3954" s="4">
        <v>572818.71692275559</v>
      </c>
      <c r="U3954" s="1">
        <f t="shared" si="307"/>
        <v>1756414</v>
      </c>
      <c r="V3954" s="4">
        <f t="shared" si="308"/>
        <v>334938.23761236737</v>
      </c>
      <c r="W3954" s="1" t="str">
        <f t="shared" si="309"/>
        <v>Favourable</v>
      </c>
    </row>
    <row r="3955" spans="1:23" x14ac:dyDescent="0.25">
      <c r="A3955" s="1"/>
      <c r="B3955" s="1"/>
      <c r="C3955" s="1"/>
      <c r="D3955" s="1"/>
      <c r="E3955" s="1" t="s">
        <v>9737</v>
      </c>
      <c r="F3955" s="2">
        <v>44533</v>
      </c>
      <c r="G3955" s="3">
        <v>32677</v>
      </c>
      <c r="H3955" s="1"/>
      <c r="I3955" s="1"/>
      <c r="J3955" s="1" t="s">
        <v>9738</v>
      </c>
      <c r="K3955" s="2">
        <v>45003</v>
      </c>
      <c r="L3955" s="1" t="s">
        <v>4238</v>
      </c>
      <c r="M3955" s="1" t="str">
        <f t="shared" si="305"/>
        <v>Education</v>
      </c>
      <c r="N3955" s="1" t="s">
        <v>4222</v>
      </c>
      <c r="O3955" s="1" t="s">
        <v>4361</v>
      </c>
      <c r="P3955" s="1">
        <v>8476</v>
      </c>
      <c r="Q3955" s="1">
        <v>994292</v>
      </c>
      <c r="R3955" s="1">
        <f t="shared" si="306"/>
        <v>0</v>
      </c>
      <c r="S3955" s="4">
        <v>743201.75699570763</v>
      </c>
      <c r="T3955" s="4">
        <v>108929.46641702922</v>
      </c>
      <c r="U3955" s="1">
        <f t="shared" si="307"/>
        <v>994292</v>
      </c>
      <c r="V3955" s="4">
        <f t="shared" si="308"/>
        <v>142160.7765872631</v>
      </c>
      <c r="W3955" s="1" t="str">
        <f t="shared" si="309"/>
        <v>Favourable</v>
      </c>
    </row>
    <row r="3956" spans="1:23" x14ac:dyDescent="0.25">
      <c r="A3956" s="1"/>
      <c r="B3956" s="1"/>
      <c r="C3956" s="1"/>
      <c r="D3956" s="1"/>
      <c r="E3956" s="1" t="s">
        <v>6950</v>
      </c>
      <c r="F3956" s="2">
        <v>44810</v>
      </c>
      <c r="G3956" s="3">
        <v>24252</v>
      </c>
      <c r="H3956" s="1"/>
      <c r="I3956" s="1"/>
      <c r="J3956" s="1" t="s">
        <v>8033</v>
      </c>
      <c r="K3956" s="2">
        <v>45326</v>
      </c>
      <c r="L3956" s="1" t="s">
        <v>4207</v>
      </c>
      <c r="M3956" s="1" t="str">
        <f t="shared" si="305"/>
        <v>Social Services</v>
      </c>
      <c r="N3956" s="1" t="s">
        <v>4222</v>
      </c>
      <c r="O3956" s="1" t="s">
        <v>4279</v>
      </c>
      <c r="P3956" s="1">
        <v>6583</v>
      </c>
      <c r="Q3956" s="1">
        <v>2450375</v>
      </c>
      <c r="R3956" s="1">
        <f t="shared" si="306"/>
        <v>48391</v>
      </c>
      <c r="S3956" s="4">
        <v>54072.897265966247</v>
      </c>
      <c r="T3956" s="4">
        <v>588885.9600348071</v>
      </c>
      <c r="U3956" s="1">
        <f t="shared" si="307"/>
        <v>2401984</v>
      </c>
      <c r="V3956" s="4">
        <f t="shared" si="308"/>
        <v>1807416.1426992267</v>
      </c>
      <c r="W3956" s="1" t="str">
        <f t="shared" si="309"/>
        <v>Favourable</v>
      </c>
    </row>
    <row r="3957" spans="1:23" x14ac:dyDescent="0.25">
      <c r="A3957" s="1"/>
      <c r="B3957" s="1"/>
      <c r="C3957" s="1"/>
      <c r="D3957" s="1"/>
      <c r="E3957" s="1" t="s">
        <v>9739</v>
      </c>
      <c r="F3957" s="2">
        <v>44964</v>
      </c>
      <c r="G3957" s="3">
        <v>35539</v>
      </c>
      <c r="H3957" s="1"/>
      <c r="I3957" s="1"/>
      <c r="J3957" s="1" t="s">
        <v>7442</v>
      </c>
      <c r="K3957" s="2">
        <v>45099</v>
      </c>
      <c r="L3957" s="1" t="s">
        <v>4207</v>
      </c>
      <c r="M3957" s="1" t="str">
        <f t="shared" si="305"/>
        <v>Social Services</v>
      </c>
      <c r="N3957" s="1" t="s">
        <v>4205</v>
      </c>
      <c r="O3957" s="1" t="s">
        <v>4292</v>
      </c>
      <c r="P3957" s="1">
        <v>7981</v>
      </c>
      <c r="Q3957" s="1">
        <v>793930</v>
      </c>
      <c r="R3957" s="1">
        <f t="shared" si="306"/>
        <v>22776</v>
      </c>
      <c r="S3957" s="4">
        <v>542715.07035994588</v>
      </c>
      <c r="T3957" s="4">
        <v>36741.525749683955</v>
      </c>
      <c r="U3957" s="1">
        <f t="shared" si="307"/>
        <v>771154</v>
      </c>
      <c r="V3957" s="4">
        <f t="shared" si="308"/>
        <v>214473.40389037016</v>
      </c>
      <c r="W3957" s="1" t="str">
        <f t="shared" si="309"/>
        <v>Favourable</v>
      </c>
    </row>
    <row r="3958" spans="1:23" x14ac:dyDescent="0.25">
      <c r="A3958" s="1"/>
      <c r="B3958" s="1"/>
      <c r="C3958" s="1"/>
      <c r="D3958" s="1"/>
      <c r="E3958" s="1" t="s">
        <v>6496</v>
      </c>
      <c r="F3958" s="2">
        <v>45097</v>
      </c>
      <c r="G3958" s="3">
        <v>26307</v>
      </c>
      <c r="H3958" s="1"/>
      <c r="I3958" s="1"/>
      <c r="J3958" s="1" t="s">
        <v>6543</v>
      </c>
      <c r="K3958" s="2">
        <v>45197</v>
      </c>
      <c r="L3958" s="1" t="s">
        <v>4207</v>
      </c>
      <c r="M3958" s="1" t="str">
        <f t="shared" si="305"/>
        <v>Social Services</v>
      </c>
      <c r="N3958" s="1" t="s">
        <v>4205</v>
      </c>
      <c r="O3958" s="1" t="s">
        <v>4256</v>
      </c>
      <c r="P3958" s="1">
        <v>6526</v>
      </c>
      <c r="Q3958" s="1">
        <v>1081701</v>
      </c>
      <c r="R3958" s="1">
        <f t="shared" si="306"/>
        <v>40040</v>
      </c>
      <c r="S3958" s="4">
        <v>747455.15282913437</v>
      </c>
      <c r="T3958" s="4">
        <v>269204.85296695976</v>
      </c>
      <c r="U3958" s="1">
        <f t="shared" si="307"/>
        <v>1041661</v>
      </c>
      <c r="V3958" s="4">
        <f t="shared" si="308"/>
        <v>65040.994203905808</v>
      </c>
      <c r="W3958" s="1" t="str">
        <f t="shared" si="309"/>
        <v>Favourable</v>
      </c>
    </row>
    <row r="3959" spans="1:23" x14ac:dyDescent="0.25">
      <c r="A3959" s="1"/>
      <c r="B3959" s="1"/>
      <c r="C3959" s="1"/>
      <c r="D3959" s="1"/>
      <c r="E3959" s="1" t="s">
        <v>9740</v>
      </c>
      <c r="F3959" s="2">
        <v>45196</v>
      </c>
      <c r="G3959" s="3">
        <v>58014</v>
      </c>
      <c r="H3959" s="1"/>
      <c r="I3959" s="1"/>
      <c r="J3959" s="1" t="s">
        <v>9741</v>
      </c>
      <c r="K3959" s="2">
        <v>45390</v>
      </c>
      <c r="L3959" s="1" t="s">
        <v>4238</v>
      </c>
      <c r="M3959" s="1" t="str">
        <f t="shared" si="305"/>
        <v>Education</v>
      </c>
      <c r="N3959" s="1" t="s">
        <v>4210</v>
      </c>
      <c r="O3959" s="1" t="s">
        <v>4286</v>
      </c>
      <c r="P3959" s="1">
        <v>5967</v>
      </c>
      <c r="Q3959" s="1">
        <v>1704659</v>
      </c>
      <c r="R3959" s="1">
        <f t="shared" si="306"/>
        <v>0</v>
      </c>
      <c r="S3959" s="4">
        <v>1314090.6137653019</v>
      </c>
      <c r="T3959" s="4">
        <v>368478.83165105619</v>
      </c>
      <c r="U3959" s="1">
        <f t="shared" si="307"/>
        <v>1704659</v>
      </c>
      <c r="V3959" s="4">
        <f t="shared" si="308"/>
        <v>22089.554583641933</v>
      </c>
      <c r="W3959" s="1" t="str">
        <f t="shared" si="309"/>
        <v>Favourable</v>
      </c>
    </row>
    <row r="3960" spans="1:23" x14ac:dyDescent="0.25">
      <c r="A3960" s="1"/>
      <c r="B3960" s="1"/>
      <c r="C3960" s="1"/>
      <c r="D3960" s="1"/>
      <c r="E3960" s="1" t="s">
        <v>9742</v>
      </c>
      <c r="F3960" s="2">
        <v>44265</v>
      </c>
      <c r="G3960" s="3">
        <v>16313</v>
      </c>
      <c r="H3960" s="1"/>
      <c r="I3960" s="1"/>
      <c r="J3960" s="1" t="s">
        <v>9363</v>
      </c>
      <c r="K3960" s="2">
        <v>44386</v>
      </c>
      <c r="L3960" s="1" t="s">
        <v>4227</v>
      </c>
      <c r="M3960" s="1" t="str">
        <f t="shared" si="305"/>
        <v>Infrastructure</v>
      </c>
      <c r="N3960" s="1" t="s">
        <v>4210</v>
      </c>
      <c r="O3960" s="1" t="s">
        <v>4206</v>
      </c>
      <c r="P3960" s="1">
        <v>9120</v>
      </c>
      <c r="Q3960" s="1">
        <v>1602929</v>
      </c>
      <c r="R3960" s="1">
        <f t="shared" si="306"/>
        <v>54217</v>
      </c>
      <c r="S3960" s="4">
        <v>492168.51353877812</v>
      </c>
      <c r="T3960" s="4">
        <v>138792.10957665797</v>
      </c>
      <c r="U3960" s="1">
        <f t="shared" si="307"/>
        <v>1548712</v>
      </c>
      <c r="V3960" s="4">
        <f t="shared" si="308"/>
        <v>971968.37688456394</v>
      </c>
      <c r="W3960" s="1" t="str">
        <f t="shared" si="309"/>
        <v>Favourable</v>
      </c>
    </row>
    <row r="3961" spans="1:23" x14ac:dyDescent="0.25">
      <c r="A3961" s="1"/>
      <c r="B3961" s="1"/>
      <c r="C3961" s="1"/>
      <c r="D3961" s="1"/>
      <c r="E3961" s="1" t="s">
        <v>9743</v>
      </c>
      <c r="F3961" s="2">
        <v>44709</v>
      </c>
      <c r="G3961" s="3">
        <v>14846</v>
      </c>
      <c r="H3961" s="1"/>
      <c r="I3961" s="1"/>
      <c r="J3961" s="1" t="s">
        <v>9334</v>
      </c>
      <c r="K3961" s="2">
        <v>44571</v>
      </c>
      <c r="L3961" s="1" t="s">
        <v>4207</v>
      </c>
      <c r="M3961" s="1" t="str">
        <f t="shared" si="305"/>
        <v>Social Services</v>
      </c>
      <c r="N3961" s="1" t="s">
        <v>4210</v>
      </c>
      <c r="O3961" s="1" t="s">
        <v>4295</v>
      </c>
      <c r="P3961" s="1">
        <v>6465</v>
      </c>
      <c r="Q3961" s="1">
        <v>2329097</v>
      </c>
      <c r="R3961" s="1">
        <f t="shared" si="306"/>
        <v>44773</v>
      </c>
      <c r="S3961" s="4">
        <v>1160355.9492269652</v>
      </c>
      <c r="T3961" s="4">
        <v>137450.43715750196</v>
      </c>
      <c r="U3961" s="1">
        <f t="shared" si="307"/>
        <v>2284324</v>
      </c>
      <c r="V3961" s="4">
        <f t="shared" si="308"/>
        <v>1031290.6136155329</v>
      </c>
      <c r="W3961" s="1" t="str">
        <f t="shared" si="309"/>
        <v>Favourable</v>
      </c>
    </row>
    <row r="3962" spans="1:23" x14ac:dyDescent="0.25">
      <c r="A3962" s="1"/>
      <c r="B3962" s="1"/>
      <c r="C3962" s="1"/>
      <c r="D3962" s="1"/>
      <c r="E3962" s="1" t="s">
        <v>9744</v>
      </c>
      <c r="F3962" s="2">
        <v>45217</v>
      </c>
      <c r="G3962" s="3">
        <v>59438</v>
      </c>
      <c r="H3962" s="1"/>
      <c r="I3962" s="1"/>
      <c r="J3962" s="1" t="s">
        <v>5826</v>
      </c>
      <c r="K3962" s="2">
        <v>44422</v>
      </c>
      <c r="L3962" s="1" t="s">
        <v>4238</v>
      </c>
      <c r="M3962" s="1" t="str">
        <f t="shared" si="305"/>
        <v>Education</v>
      </c>
      <c r="N3962" s="1" t="s">
        <v>4222</v>
      </c>
      <c r="O3962" s="1" t="s">
        <v>4267</v>
      </c>
      <c r="P3962" s="1">
        <v>5957</v>
      </c>
      <c r="Q3962" s="1">
        <v>415479</v>
      </c>
      <c r="R3962" s="1">
        <f t="shared" si="306"/>
        <v>70747</v>
      </c>
      <c r="S3962" s="4">
        <v>146786.07197373902</v>
      </c>
      <c r="T3962" s="4">
        <v>40331.420858357182</v>
      </c>
      <c r="U3962" s="1">
        <f t="shared" si="307"/>
        <v>344732</v>
      </c>
      <c r="V3962" s="4">
        <f t="shared" si="308"/>
        <v>228361.50716790379</v>
      </c>
      <c r="W3962" s="1" t="str">
        <f t="shared" si="309"/>
        <v>Favourable</v>
      </c>
    </row>
    <row r="3963" spans="1:23" x14ac:dyDescent="0.25">
      <c r="A3963" s="1"/>
      <c r="B3963" s="1"/>
      <c r="C3963" s="1"/>
      <c r="D3963" s="1"/>
      <c r="E3963" s="1" t="s">
        <v>8589</v>
      </c>
      <c r="F3963" s="2">
        <v>45324</v>
      </c>
      <c r="G3963" s="3">
        <v>37768</v>
      </c>
      <c r="H3963" s="1"/>
      <c r="I3963" s="1"/>
      <c r="J3963" s="1" t="s">
        <v>9745</v>
      </c>
      <c r="K3963" s="2">
        <v>45351</v>
      </c>
      <c r="L3963" s="1" t="s">
        <v>4227</v>
      </c>
      <c r="M3963" s="1" t="str">
        <f t="shared" si="305"/>
        <v>Infrastructure</v>
      </c>
      <c r="N3963" s="1" t="s">
        <v>4205</v>
      </c>
      <c r="O3963" s="1" t="s">
        <v>4206</v>
      </c>
      <c r="P3963" s="1">
        <v>8230</v>
      </c>
      <c r="Q3963" s="1">
        <v>1456969</v>
      </c>
      <c r="R3963" s="1">
        <f t="shared" si="306"/>
        <v>0</v>
      </c>
      <c r="S3963" s="4">
        <v>263138.05346374772</v>
      </c>
      <c r="T3963" s="4">
        <v>34237.323374926964</v>
      </c>
      <c r="U3963" s="1">
        <f t="shared" si="307"/>
        <v>1456969</v>
      </c>
      <c r="V3963" s="4">
        <f t="shared" si="308"/>
        <v>1159593.6231613252</v>
      </c>
      <c r="W3963" s="1" t="str">
        <f t="shared" si="309"/>
        <v>Favourable</v>
      </c>
    </row>
    <row r="3964" spans="1:23" x14ac:dyDescent="0.25">
      <c r="A3964" s="1"/>
      <c r="B3964" s="1"/>
      <c r="C3964" s="1"/>
      <c r="D3964" s="1"/>
      <c r="E3964" s="1" t="s">
        <v>7912</v>
      </c>
      <c r="F3964" s="2">
        <v>44878</v>
      </c>
      <c r="G3964" s="3">
        <v>52362</v>
      </c>
      <c r="H3964" s="1"/>
      <c r="I3964" s="1"/>
      <c r="J3964" s="1" t="s">
        <v>6330</v>
      </c>
      <c r="K3964" s="2">
        <v>45200</v>
      </c>
      <c r="L3964" s="1" t="s">
        <v>4238</v>
      </c>
      <c r="M3964" s="1" t="str">
        <f t="shared" si="305"/>
        <v>Education</v>
      </c>
      <c r="N3964" s="1" t="s">
        <v>4210</v>
      </c>
      <c r="O3964" s="1" t="s">
        <v>4267</v>
      </c>
      <c r="P3964" s="1">
        <v>8463</v>
      </c>
      <c r="Q3964" s="1">
        <v>252993</v>
      </c>
      <c r="R3964" s="1">
        <f t="shared" si="306"/>
        <v>38482</v>
      </c>
      <c r="S3964" s="4">
        <v>237147.80859112384</v>
      </c>
      <c r="T3964" s="4">
        <v>82223.721768694944</v>
      </c>
      <c r="U3964" s="1">
        <f t="shared" si="307"/>
        <v>214511</v>
      </c>
      <c r="V3964" s="4">
        <f t="shared" si="308"/>
        <v>-66378.530359818775</v>
      </c>
      <c r="W3964" s="1" t="str">
        <f t="shared" si="309"/>
        <v>Adverse</v>
      </c>
    </row>
    <row r="3965" spans="1:23" x14ac:dyDescent="0.25">
      <c r="A3965" s="1"/>
      <c r="B3965" s="1"/>
      <c r="C3965" s="1"/>
      <c r="D3965" s="1"/>
      <c r="E3965" s="1" t="s">
        <v>9746</v>
      </c>
      <c r="F3965" s="2">
        <v>44841</v>
      </c>
      <c r="G3965" s="3">
        <v>49926</v>
      </c>
      <c r="H3965" s="1"/>
      <c r="I3965" s="1"/>
      <c r="J3965" s="1" t="s">
        <v>9747</v>
      </c>
      <c r="K3965" s="2">
        <v>43899</v>
      </c>
      <c r="L3965" s="1" t="s">
        <v>4207</v>
      </c>
      <c r="M3965" s="1" t="str">
        <f t="shared" si="305"/>
        <v>Social Services</v>
      </c>
      <c r="N3965" s="1" t="s">
        <v>4210</v>
      </c>
      <c r="O3965" s="1" t="s">
        <v>4338</v>
      </c>
      <c r="P3965" s="1">
        <v>6674</v>
      </c>
      <c r="Q3965" s="1">
        <v>2167095</v>
      </c>
      <c r="R3965" s="1">
        <f t="shared" si="306"/>
        <v>0</v>
      </c>
      <c r="S3965" s="4">
        <v>1346464.4847592413</v>
      </c>
      <c r="T3965" s="4">
        <v>425170.20143659995</v>
      </c>
      <c r="U3965" s="1">
        <f t="shared" si="307"/>
        <v>2167095</v>
      </c>
      <c r="V3965" s="4">
        <f t="shared" si="308"/>
        <v>395460.31380415871</v>
      </c>
      <c r="W3965" s="1" t="str">
        <f t="shared" si="309"/>
        <v>Favourable</v>
      </c>
    </row>
    <row r="3966" spans="1:23" x14ac:dyDescent="0.25">
      <c r="A3966" s="1"/>
      <c r="B3966" s="1"/>
      <c r="C3966" s="1"/>
      <c r="D3966" s="1"/>
      <c r="E3966" s="1" t="s">
        <v>9748</v>
      </c>
      <c r="F3966" s="2">
        <v>44624</v>
      </c>
      <c r="G3966" s="3">
        <v>57881</v>
      </c>
      <c r="H3966" s="1"/>
      <c r="I3966" s="1"/>
      <c r="J3966" s="1" t="s">
        <v>9749</v>
      </c>
      <c r="K3966" s="2">
        <v>43845</v>
      </c>
      <c r="L3966" s="1" t="s">
        <v>4238</v>
      </c>
      <c r="M3966" s="1" t="str">
        <f t="shared" si="305"/>
        <v>Education</v>
      </c>
      <c r="N3966" s="1" t="s">
        <v>4222</v>
      </c>
      <c r="O3966" s="1" t="s">
        <v>4233</v>
      </c>
      <c r="P3966" s="1">
        <v>8098</v>
      </c>
      <c r="Q3966" s="1">
        <v>2295304</v>
      </c>
      <c r="R3966" s="1">
        <f t="shared" si="306"/>
        <v>26042</v>
      </c>
      <c r="S3966" s="4">
        <v>1699906.3677578513</v>
      </c>
      <c r="T3966" s="4">
        <v>444110.46190333163</v>
      </c>
      <c r="U3966" s="1">
        <f t="shared" si="307"/>
        <v>2269262</v>
      </c>
      <c r="V3966" s="4">
        <f t="shared" si="308"/>
        <v>151287.17033881694</v>
      </c>
      <c r="W3966" s="1" t="str">
        <f t="shared" si="309"/>
        <v>Favourable</v>
      </c>
    </row>
    <row r="3967" spans="1:23" x14ac:dyDescent="0.25">
      <c r="A3967" s="1"/>
      <c r="B3967" s="1"/>
      <c r="C3967" s="1"/>
      <c r="D3967" s="1"/>
      <c r="E3967" s="1" t="s">
        <v>9008</v>
      </c>
      <c r="F3967" s="2">
        <v>44711</v>
      </c>
      <c r="G3967" s="3">
        <v>51467</v>
      </c>
      <c r="H3967" s="1"/>
      <c r="I3967" s="1"/>
      <c r="J3967" s="1" t="s">
        <v>6699</v>
      </c>
      <c r="K3967" s="2">
        <v>44437</v>
      </c>
      <c r="L3967" s="1" t="s">
        <v>4207</v>
      </c>
      <c r="M3967" s="1" t="str">
        <f t="shared" si="305"/>
        <v>Social Services</v>
      </c>
      <c r="N3967" s="1" t="s">
        <v>4205</v>
      </c>
      <c r="O3967" s="1" t="s">
        <v>4295</v>
      </c>
      <c r="P3967" s="1">
        <v>6161</v>
      </c>
      <c r="Q3967" s="1">
        <v>1746514</v>
      </c>
      <c r="R3967" s="1">
        <f t="shared" si="306"/>
        <v>46978</v>
      </c>
      <c r="S3967" s="4">
        <v>1084304.2507618784</v>
      </c>
      <c r="T3967" s="4">
        <v>314935.38928775204</v>
      </c>
      <c r="U3967" s="1">
        <f t="shared" si="307"/>
        <v>1699536</v>
      </c>
      <c r="V3967" s="4">
        <f t="shared" si="308"/>
        <v>347274.35995036946</v>
      </c>
      <c r="W3967" s="1" t="str">
        <f t="shared" si="309"/>
        <v>Favourable</v>
      </c>
    </row>
    <row r="3968" spans="1:23" x14ac:dyDescent="0.25">
      <c r="A3968" s="1"/>
      <c r="B3968" s="1"/>
      <c r="C3968" s="1"/>
      <c r="D3968" s="1"/>
      <c r="E3968" s="1" t="s">
        <v>9750</v>
      </c>
      <c r="F3968" s="2">
        <v>45147</v>
      </c>
      <c r="G3968" s="3">
        <v>35782</v>
      </c>
      <c r="H3968" s="1"/>
      <c r="I3968" s="1"/>
      <c r="J3968" s="1" t="s">
        <v>8879</v>
      </c>
      <c r="K3968" s="2">
        <v>44365</v>
      </c>
      <c r="L3968" s="1" t="s">
        <v>4227</v>
      </c>
      <c r="M3968" s="1" t="str">
        <f t="shared" si="305"/>
        <v>Infrastructure</v>
      </c>
      <c r="N3968" s="1" t="s">
        <v>4210</v>
      </c>
      <c r="O3968" s="1" t="s">
        <v>4295</v>
      </c>
      <c r="P3968" s="1">
        <v>6786</v>
      </c>
      <c r="Q3968" s="1">
        <v>2046312</v>
      </c>
      <c r="R3968" s="1">
        <f t="shared" si="306"/>
        <v>32669</v>
      </c>
      <c r="S3968" s="4">
        <v>1342621.111585839</v>
      </c>
      <c r="T3968" s="4">
        <v>83624.709421715335</v>
      </c>
      <c r="U3968" s="1">
        <f t="shared" si="307"/>
        <v>2013643</v>
      </c>
      <c r="V3968" s="4">
        <f t="shared" si="308"/>
        <v>620066.17899244581</v>
      </c>
      <c r="W3968" s="1" t="str">
        <f t="shared" si="309"/>
        <v>Favourable</v>
      </c>
    </row>
    <row r="3969" spans="1:23" x14ac:dyDescent="0.25">
      <c r="A3969" s="1"/>
      <c r="B3969" s="1"/>
      <c r="C3969" s="1"/>
      <c r="D3969" s="1"/>
      <c r="E3969" s="1" t="s">
        <v>8460</v>
      </c>
      <c r="F3969" s="2">
        <v>44909</v>
      </c>
      <c r="G3969" s="3">
        <v>55831</v>
      </c>
      <c r="H3969" s="1"/>
      <c r="I3969" s="1"/>
      <c r="J3969" s="1" t="s">
        <v>8356</v>
      </c>
      <c r="K3969" s="2">
        <v>45149</v>
      </c>
      <c r="L3969" s="1" t="s">
        <v>4207</v>
      </c>
      <c r="M3969" s="1" t="str">
        <f t="shared" si="305"/>
        <v>Social Services</v>
      </c>
      <c r="N3969" s="1" t="s">
        <v>4205</v>
      </c>
      <c r="O3969" s="1" t="s">
        <v>4256</v>
      </c>
      <c r="P3969" s="1">
        <v>9353</v>
      </c>
      <c r="Q3969" s="1">
        <v>1636087</v>
      </c>
      <c r="R3969" s="1">
        <f t="shared" si="306"/>
        <v>20641</v>
      </c>
      <c r="S3969" s="4">
        <v>1353286.7116243977</v>
      </c>
      <c r="T3969" s="4">
        <v>463503.80420687725</v>
      </c>
      <c r="U3969" s="1">
        <f t="shared" si="307"/>
        <v>1615446</v>
      </c>
      <c r="V3969" s="4">
        <f t="shared" si="308"/>
        <v>-180703.51583127491</v>
      </c>
      <c r="W3969" s="1" t="str">
        <f t="shared" si="309"/>
        <v>Adverse</v>
      </c>
    </row>
    <row r="3970" spans="1:23" x14ac:dyDescent="0.25">
      <c r="A3970" s="1"/>
      <c r="B3970" s="1"/>
      <c r="C3970" s="1"/>
      <c r="D3970" s="1"/>
      <c r="E3970" s="1" t="s">
        <v>9751</v>
      </c>
      <c r="F3970" s="2">
        <v>44582</v>
      </c>
      <c r="G3970" s="3">
        <v>46112</v>
      </c>
      <c r="H3970" s="1"/>
      <c r="I3970" s="1"/>
      <c r="J3970" s="1" t="s">
        <v>9752</v>
      </c>
      <c r="K3970" s="2">
        <v>43906</v>
      </c>
      <c r="L3970" s="1" t="s">
        <v>4207</v>
      </c>
      <c r="M3970" s="1" t="str">
        <f t="shared" si="305"/>
        <v>Social Services</v>
      </c>
      <c r="N3970" s="1" t="s">
        <v>4210</v>
      </c>
      <c r="O3970" s="1" t="s">
        <v>4311</v>
      </c>
      <c r="P3970" s="1">
        <v>5844</v>
      </c>
      <c r="Q3970" s="1">
        <v>2156737</v>
      </c>
      <c r="R3970" s="1">
        <f t="shared" si="306"/>
        <v>0</v>
      </c>
      <c r="S3970" s="4">
        <v>2149982.5057551772</v>
      </c>
      <c r="T3970" s="4">
        <v>434396.02765948162</v>
      </c>
      <c r="U3970" s="1">
        <f t="shared" si="307"/>
        <v>2156737</v>
      </c>
      <c r="V3970" s="4">
        <f t="shared" si="308"/>
        <v>-427641.53341465909</v>
      </c>
      <c r="W3970" s="1" t="str">
        <f t="shared" si="309"/>
        <v>Adverse</v>
      </c>
    </row>
    <row r="3971" spans="1:23" x14ac:dyDescent="0.25">
      <c r="A3971" s="1"/>
      <c r="B3971" s="1"/>
      <c r="C3971" s="1"/>
      <c r="D3971" s="1"/>
      <c r="E3971" s="1" t="s">
        <v>6174</v>
      </c>
      <c r="F3971" s="2">
        <v>44357</v>
      </c>
      <c r="G3971" s="3">
        <v>39648</v>
      </c>
      <c r="H3971" s="1"/>
      <c r="I3971" s="1"/>
      <c r="J3971" s="1" t="s">
        <v>8162</v>
      </c>
      <c r="K3971" s="2">
        <v>44294</v>
      </c>
      <c r="L3971" s="1" t="s">
        <v>4227</v>
      </c>
      <c r="M3971" s="1" t="str">
        <f t="shared" ref="M3971:M4034" si="310">INDEX($A:$B,MATCH($L3971,$A:$A,0),2)</f>
        <v>Infrastructure</v>
      </c>
      <c r="N3971" s="1" t="s">
        <v>4222</v>
      </c>
      <c r="O3971" s="1" t="s">
        <v>4325</v>
      </c>
      <c r="P3971" s="1">
        <v>7142</v>
      </c>
      <c r="Q3971" s="1">
        <v>671394</v>
      </c>
      <c r="R3971" s="1">
        <f t="shared" ref="R3971:R4034" si="311">_xlfn.XLOOKUP($J3971,$E:$E,$G:$G,0,0,1)</f>
        <v>11794</v>
      </c>
      <c r="S3971" s="4">
        <v>356097.14671520697</v>
      </c>
      <c r="T3971" s="4">
        <v>72098.71378224509</v>
      </c>
      <c r="U3971" s="1">
        <f t="shared" ref="U3971:U4034" si="312">Q3971-R3971</f>
        <v>659600</v>
      </c>
      <c r="V3971" s="4">
        <f t="shared" ref="V3971:V4034" si="313">Q3971-(S3971+T3971)</f>
        <v>243198.13950254791</v>
      </c>
      <c r="W3971" s="1" t="str">
        <f t="shared" ref="W3971:W4034" si="314">IF(V3971&gt;=0,"Favourable","Adverse")</f>
        <v>Favourable</v>
      </c>
    </row>
    <row r="3972" spans="1:23" x14ac:dyDescent="0.25">
      <c r="A3972" s="1"/>
      <c r="B3972" s="1"/>
      <c r="C3972" s="1"/>
      <c r="D3972" s="1"/>
      <c r="E3972" s="1" t="s">
        <v>9048</v>
      </c>
      <c r="F3972" s="2">
        <v>44350</v>
      </c>
      <c r="G3972" s="3">
        <v>35196</v>
      </c>
      <c r="H3972" s="1"/>
      <c r="I3972" s="1"/>
      <c r="J3972" s="1" t="s">
        <v>9753</v>
      </c>
      <c r="K3972" s="2">
        <v>44125</v>
      </c>
      <c r="L3972" s="1" t="s">
        <v>4227</v>
      </c>
      <c r="M3972" s="1" t="str">
        <f t="shared" si="310"/>
        <v>Infrastructure</v>
      </c>
      <c r="N3972" s="1" t="s">
        <v>4205</v>
      </c>
      <c r="O3972" s="1" t="s">
        <v>4374</v>
      </c>
      <c r="P3972" s="1">
        <v>9396</v>
      </c>
      <c r="Q3972" s="1">
        <v>1438725</v>
      </c>
      <c r="R3972" s="1">
        <f t="shared" si="311"/>
        <v>0</v>
      </c>
      <c r="S3972" s="4">
        <v>1113933.5767161325</v>
      </c>
      <c r="T3972" s="4">
        <v>239360.95412339046</v>
      </c>
      <c r="U3972" s="1">
        <f t="shared" si="312"/>
        <v>1438725</v>
      </c>
      <c r="V3972" s="4">
        <f t="shared" si="313"/>
        <v>85430.469160477165</v>
      </c>
      <c r="W3972" s="1" t="str">
        <f t="shared" si="314"/>
        <v>Favourable</v>
      </c>
    </row>
    <row r="3973" spans="1:23" x14ac:dyDescent="0.25">
      <c r="A3973" s="1"/>
      <c r="B3973" s="1"/>
      <c r="C3973" s="1"/>
      <c r="D3973" s="1"/>
      <c r="E3973" s="1" t="s">
        <v>9754</v>
      </c>
      <c r="F3973" s="2">
        <v>44581</v>
      </c>
      <c r="G3973" s="3">
        <v>19275</v>
      </c>
      <c r="H3973" s="1"/>
      <c r="I3973" s="1"/>
      <c r="J3973" s="1" t="s">
        <v>9755</v>
      </c>
      <c r="K3973" s="2">
        <v>44948</v>
      </c>
      <c r="L3973" s="1" t="s">
        <v>4207</v>
      </c>
      <c r="M3973" s="1" t="str">
        <f t="shared" si="310"/>
        <v>Social Services</v>
      </c>
      <c r="N3973" s="1" t="s">
        <v>4205</v>
      </c>
      <c r="O3973" s="1" t="s">
        <v>4379</v>
      </c>
      <c r="P3973" s="1">
        <v>7961</v>
      </c>
      <c r="Q3973" s="1">
        <v>1517150</v>
      </c>
      <c r="R3973" s="1">
        <f t="shared" si="311"/>
        <v>0</v>
      </c>
      <c r="S3973" s="4">
        <v>1235632.3780763934</v>
      </c>
      <c r="T3973" s="4">
        <v>169583.28185267208</v>
      </c>
      <c r="U3973" s="1">
        <f t="shared" si="312"/>
        <v>1517150</v>
      </c>
      <c r="V3973" s="4">
        <f t="shared" si="313"/>
        <v>111934.3400709345</v>
      </c>
      <c r="W3973" s="1" t="str">
        <f t="shared" si="314"/>
        <v>Favourable</v>
      </c>
    </row>
    <row r="3974" spans="1:23" x14ac:dyDescent="0.25">
      <c r="A3974" s="1"/>
      <c r="B3974" s="1"/>
      <c r="C3974" s="1"/>
      <c r="D3974" s="1"/>
      <c r="E3974" s="1" t="s">
        <v>7403</v>
      </c>
      <c r="F3974" s="2">
        <v>44032</v>
      </c>
      <c r="G3974" s="3">
        <v>43026</v>
      </c>
      <c r="H3974" s="1"/>
      <c r="I3974" s="1"/>
      <c r="J3974" s="1" t="s">
        <v>6712</v>
      </c>
      <c r="K3974" s="2">
        <v>44149</v>
      </c>
      <c r="L3974" s="1" t="s">
        <v>4238</v>
      </c>
      <c r="M3974" s="1" t="str">
        <f t="shared" si="310"/>
        <v>Education</v>
      </c>
      <c r="N3974" s="1" t="s">
        <v>4222</v>
      </c>
      <c r="O3974" s="1" t="s">
        <v>4374</v>
      </c>
      <c r="P3974" s="1">
        <v>6327</v>
      </c>
      <c r="Q3974" s="1">
        <v>1290957</v>
      </c>
      <c r="R3974" s="1">
        <f t="shared" si="311"/>
        <v>35750</v>
      </c>
      <c r="S3974" s="4">
        <v>990430.17781539296</v>
      </c>
      <c r="T3974" s="4">
        <v>139312.73587024034</v>
      </c>
      <c r="U3974" s="1">
        <f t="shared" si="312"/>
        <v>1255207</v>
      </c>
      <c r="V3974" s="4">
        <f t="shared" si="313"/>
        <v>161214.08631436666</v>
      </c>
      <c r="W3974" s="1" t="str">
        <f t="shared" si="314"/>
        <v>Favourable</v>
      </c>
    </row>
    <row r="3975" spans="1:23" x14ac:dyDescent="0.25">
      <c r="A3975" s="1"/>
      <c r="B3975" s="1"/>
      <c r="C3975" s="1"/>
      <c r="D3975" s="1"/>
      <c r="E3975" s="1" t="s">
        <v>7099</v>
      </c>
      <c r="F3975" s="2">
        <v>43996</v>
      </c>
      <c r="G3975" s="3">
        <v>45680</v>
      </c>
      <c r="H3975" s="1"/>
      <c r="I3975" s="1"/>
      <c r="J3975" s="1" t="s">
        <v>9756</v>
      </c>
      <c r="K3975" s="2">
        <v>44298</v>
      </c>
      <c r="L3975" s="1" t="s">
        <v>4207</v>
      </c>
      <c r="M3975" s="1" t="str">
        <f t="shared" si="310"/>
        <v>Social Services</v>
      </c>
      <c r="N3975" s="1" t="s">
        <v>4210</v>
      </c>
      <c r="O3975" s="1" t="s">
        <v>4438</v>
      </c>
      <c r="P3975" s="1">
        <v>7776</v>
      </c>
      <c r="Q3975" s="1">
        <v>2483780</v>
      </c>
      <c r="R3975" s="1">
        <f t="shared" si="311"/>
        <v>0</v>
      </c>
      <c r="S3975" s="4">
        <v>727971.22753334849</v>
      </c>
      <c r="T3975" s="4">
        <v>569629.16648221225</v>
      </c>
      <c r="U3975" s="1">
        <f t="shared" si="312"/>
        <v>2483780</v>
      </c>
      <c r="V3975" s="4">
        <f t="shared" si="313"/>
        <v>1186179.6059844391</v>
      </c>
      <c r="W3975" s="1" t="str">
        <f t="shared" si="314"/>
        <v>Favourable</v>
      </c>
    </row>
    <row r="3976" spans="1:23" x14ac:dyDescent="0.25">
      <c r="A3976" s="1"/>
      <c r="B3976" s="1"/>
      <c r="C3976" s="1"/>
      <c r="D3976" s="1"/>
      <c r="E3976" s="1" t="s">
        <v>9757</v>
      </c>
      <c r="F3976" s="2">
        <v>45163</v>
      </c>
      <c r="G3976" s="3">
        <v>34058</v>
      </c>
      <c r="H3976" s="1"/>
      <c r="I3976" s="1"/>
      <c r="J3976" s="1" t="s">
        <v>9758</v>
      </c>
      <c r="K3976" s="2">
        <v>45003</v>
      </c>
      <c r="L3976" s="1" t="s">
        <v>4200</v>
      </c>
      <c r="M3976" s="1" t="str">
        <f t="shared" si="310"/>
        <v>Social Services</v>
      </c>
      <c r="N3976" s="1" t="s">
        <v>4222</v>
      </c>
      <c r="O3976" s="1" t="s">
        <v>4402</v>
      </c>
      <c r="P3976" s="1">
        <v>7136</v>
      </c>
      <c r="Q3976" s="1">
        <v>2448912</v>
      </c>
      <c r="R3976" s="1">
        <f t="shared" si="311"/>
        <v>0</v>
      </c>
      <c r="S3976" s="4">
        <v>179309.37685074646</v>
      </c>
      <c r="T3976" s="4">
        <v>229750.18539115562</v>
      </c>
      <c r="U3976" s="1">
        <f t="shared" si="312"/>
        <v>2448912</v>
      </c>
      <c r="V3976" s="4">
        <f t="shared" si="313"/>
        <v>2039852.4377580979</v>
      </c>
      <c r="W3976" s="1" t="str">
        <f t="shared" si="314"/>
        <v>Favourable</v>
      </c>
    </row>
    <row r="3977" spans="1:23" x14ac:dyDescent="0.25">
      <c r="A3977" s="1"/>
      <c r="B3977" s="1"/>
      <c r="C3977" s="1"/>
      <c r="D3977" s="1"/>
      <c r="E3977" s="1" t="s">
        <v>4908</v>
      </c>
      <c r="F3977" s="2">
        <v>44217</v>
      </c>
      <c r="G3977" s="3">
        <v>39237</v>
      </c>
      <c r="H3977" s="1"/>
      <c r="I3977" s="1"/>
      <c r="J3977" s="1" t="s">
        <v>4992</v>
      </c>
      <c r="K3977" s="2">
        <v>44106</v>
      </c>
      <c r="L3977" s="1" t="s">
        <v>4207</v>
      </c>
      <c r="M3977" s="1" t="str">
        <f t="shared" si="310"/>
        <v>Social Services</v>
      </c>
      <c r="N3977" s="1" t="s">
        <v>4205</v>
      </c>
      <c r="O3977" s="1" t="s">
        <v>4223</v>
      </c>
      <c r="P3977" s="1">
        <v>7513</v>
      </c>
      <c r="Q3977" s="1">
        <v>2288548</v>
      </c>
      <c r="R3977" s="1">
        <f t="shared" si="311"/>
        <v>88661</v>
      </c>
      <c r="S3977" s="4">
        <v>431309.66280267149</v>
      </c>
      <c r="T3977" s="4">
        <v>565238.41180767387</v>
      </c>
      <c r="U3977" s="1">
        <f t="shared" si="312"/>
        <v>2199887</v>
      </c>
      <c r="V3977" s="4">
        <f t="shared" si="313"/>
        <v>1291999.9253896547</v>
      </c>
      <c r="W3977" s="1" t="str">
        <f t="shared" si="314"/>
        <v>Favourable</v>
      </c>
    </row>
    <row r="3978" spans="1:23" x14ac:dyDescent="0.25">
      <c r="A3978" s="1"/>
      <c r="B3978" s="1"/>
      <c r="C3978" s="1"/>
      <c r="D3978" s="1"/>
      <c r="E3978" s="1" t="s">
        <v>7933</v>
      </c>
      <c r="F3978" s="2">
        <v>44313</v>
      </c>
      <c r="G3978" s="3">
        <v>40869</v>
      </c>
      <c r="H3978" s="1"/>
      <c r="I3978" s="1"/>
      <c r="J3978" s="1" t="s">
        <v>8599</v>
      </c>
      <c r="K3978" s="2">
        <v>43936</v>
      </c>
      <c r="L3978" s="1" t="s">
        <v>4227</v>
      </c>
      <c r="M3978" s="1" t="str">
        <f t="shared" si="310"/>
        <v>Infrastructure</v>
      </c>
      <c r="N3978" s="1" t="s">
        <v>4205</v>
      </c>
      <c r="O3978" s="1" t="s">
        <v>4314</v>
      </c>
      <c r="P3978" s="1">
        <v>7855</v>
      </c>
      <c r="Q3978" s="1">
        <v>1719065</v>
      </c>
      <c r="R3978" s="1">
        <f t="shared" si="311"/>
        <v>55731</v>
      </c>
      <c r="S3978" s="4">
        <v>1579327.7837058611</v>
      </c>
      <c r="T3978" s="4">
        <v>120475.44817587301</v>
      </c>
      <c r="U3978" s="1">
        <f t="shared" si="312"/>
        <v>1663334</v>
      </c>
      <c r="V3978" s="4">
        <f t="shared" si="313"/>
        <v>19261.768118266016</v>
      </c>
      <c r="W3978" s="1" t="str">
        <f t="shared" si="314"/>
        <v>Favourable</v>
      </c>
    </row>
    <row r="3979" spans="1:23" x14ac:dyDescent="0.25">
      <c r="A3979" s="1"/>
      <c r="B3979" s="1"/>
      <c r="C3979" s="1"/>
      <c r="D3979" s="1"/>
      <c r="E3979" s="1" t="s">
        <v>9759</v>
      </c>
      <c r="F3979" s="2">
        <v>45260</v>
      </c>
      <c r="G3979" s="3">
        <v>52822</v>
      </c>
      <c r="H3979" s="1"/>
      <c r="I3979" s="1"/>
      <c r="J3979" s="1" t="s">
        <v>8838</v>
      </c>
      <c r="K3979" s="2">
        <v>44183</v>
      </c>
      <c r="L3979" s="1" t="s">
        <v>4200</v>
      </c>
      <c r="M3979" s="1" t="str">
        <f t="shared" si="310"/>
        <v>Social Services</v>
      </c>
      <c r="N3979" s="1" t="s">
        <v>4205</v>
      </c>
      <c r="O3979" s="1" t="s">
        <v>4311</v>
      </c>
      <c r="P3979" s="1">
        <v>8834</v>
      </c>
      <c r="Q3979" s="1">
        <v>1780443</v>
      </c>
      <c r="R3979" s="1">
        <f t="shared" si="311"/>
        <v>59742</v>
      </c>
      <c r="S3979" s="4">
        <v>1065413.4098894617</v>
      </c>
      <c r="T3979" s="4">
        <v>530814.69164539489</v>
      </c>
      <c r="U3979" s="1">
        <f t="shared" si="312"/>
        <v>1720701</v>
      </c>
      <c r="V3979" s="4">
        <f t="shared" si="313"/>
        <v>184214.89846514352</v>
      </c>
      <c r="W3979" s="1" t="str">
        <f t="shared" si="314"/>
        <v>Favourable</v>
      </c>
    </row>
    <row r="3980" spans="1:23" x14ac:dyDescent="0.25">
      <c r="A3980" s="1"/>
      <c r="B3980" s="1"/>
      <c r="C3980" s="1"/>
      <c r="D3980" s="1"/>
      <c r="E3980" s="1" t="s">
        <v>9760</v>
      </c>
      <c r="F3980" s="2">
        <v>44802</v>
      </c>
      <c r="G3980" s="3">
        <v>33889</v>
      </c>
      <c r="H3980" s="1"/>
      <c r="I3980" s="1"/>
      <c r="J3980" s="1" t="s">
        <v>5741</v>
      </c>
      <c r="K3980" s="2">
        <v>44934</v>
      </c>
      <c r="L3980" s="1" t="s">
        <v>4200</v>
      </c>
      <c r="M3980" s="1" t="str">
        <f t="shared" si="310"/>
        <v>Social Services</v>
      </c>
      <c r="N3980" s="1" t="s">
        <v>4205</v>
      </c>
      <c r="O3980" s="1" t="s">
        <v>4402</v>
      </c>
      <c r="P3980" s="1">
        <v>8044</v>
      </c>
      <c r="Q3980" s="1">
        <v>1035052</v>
      </c>
      <c r="R3980" s="1">
        <f t="shared" si="311"/>
        <v>65135</v>
      </c>
      <c r="S3980" s="4">
        <v>520978.91198706953</v>
      </c>
      <c r="T3980" s="4">
        <v>328966.30311846134</v>
      </c>
      <c r="U3980" s="1">
        <f t="shared" si="312"/>
        <v>969917</v>
      </c>
      <c r="V3980" s="4">
        <f t="shared" si="313"/>
        <v>185106.78489446919</v>
      </c>
      <c r="W3980" s="1" t="str">
        <f t="shared" si="314"/>
        <v>Favourable</v>
      </c>
    </row>
    <row r="3981" spans="1:23" x14ac:dyDescent="0.25">
      <c r="A3981" s="1"/>
      <c r="B3981" s="1"/>
      <c r="C3981" s="1"/>
      <c r="D3981" s="1"/>
      <c r="E3981" s="1" t="s">
        <v>6397</v>
      </c>
      <c r="F3981" s="2">
        <v>45300</v>
      </c>
      <c r="G3981" s="3">
        <v>47263</v>
      </c>
      <c r="H3981" s="1"/>
      <c r="I3981" s="1"/>
      <c r="J3981" s="1" t="s">
        <v>9604</v>
      </c>
      <c r="K3981" s="2">
        <v>44849</v>
      </c>
      <c r="L3981" s="1" t="s">
        <v>4207</v>
      </c>
      <c r="M3981" s="1" t="str">
        <f t="shared" si="310"/>
        <v>Social Services</v>
      </c>
      <c r="N3981" s="1" t="s">
        <v>4205</v>
      </c>
      <c r="O3981" s="1" t="s">
        <v>4314</v>
      </c>
      <c r="P3981" s="1">
        <v>6435</v>
      </c>
      <c r="Q3981" s="1">
        <v>1293948</v>
      </c>
      <c r="R3981" s="1">
        <f t="shared" si="311"/>
        <v>22524</v>
      </c>
      <c r="S3981" s="4">
        <v>590027.63099806837</v>
      </c>
      <c r="T3981" s="4">
        <v>21681.119978223654</v>
      </c>
      <c r="U3981" s="1">
        <f t="shared" si="312"/>
        <v>1271424</v>
      </c>
      <c r="V3981" s="4">
        <f t="shared" si="313"/>
        <v>682239.24902370793</v>
      </c>
      <c r="W3981" s="1" t="str">
        <f t="shared" si="314"/>
        <v>Favourable</v>
      </c>
    </row>
    <row r="3982" spans="1:23" x14ac:dyDescent="0.25">
      <c r="A3982" s="1"/>
      <c r="B3982" s="1"/>
      <c r="C3982" s="1"/>
      <c r="D3982" s="1"/>
      <c r="E3982" s="1" t="s">
        <v>5141</v>
      </c>
      <c r="F3982" s="2">
        <v>44380</v>
      </c>
      <c r="G3982" s="3">
        <v>38766</v>
      </c>
      <c r="H3982" s="1"/>
      <c r="I3982" s="1"/>
      <c r="J3982" s="1" t="s">
        <v>9761</v>
      </c>
      <c r="K3982" s="2">
        <v>44570</v>
      </c>
      <c r="L3982" s="1" t="s">
        <v>4227</v>
      </c>
      <c r="M3982" s="1" t="str">
        <f t="shared" si="310"/>
        <v>Infrastructure</v>
      </c>
      <c r="N3982" s="1" t="s">
        <v>4222</v>
      </c>
      <c r="O3982" s="1" t="s">
        <v>4421</v>
      </c>
      <c r="P3982" s="1">
        <v>8773</v>
      </c>
      <c r="Q3982" s="1">
        <v>638304</v>
      </c>
      <c r="R3982" s="1">
        <f t="shared" si="311"/>
        <v>0</v>
      </c>
      <c r="S3982" s="4">
        <v>299546.22125692107</v>
      </c>
      <c r="T3982" s="4">
        <v>133086.76252085259</v>
      </c>
      <c r="U3982" s="1">
        <f t="shared" si="312"/>
        <v>638304</v>
      </c>
      <c r="V3982" s="4">
        <f t="shared" si="313"/>
        <v>205671.01622222632</v>
      </c>
      <c r="W3982" s="1" t="str">
        <f t="shared" si="314"/>
        <v>Favourable</v>
      </c>
    </row>
    <row r="3983" spans="1:23" x14ac:dyDescent="0.25">
      <c r="A3983" s="1"/>
      <c r="B3983" s="1"/>
      <c r="C3983" s="1"/>
      <c r="D3983" s="1"/>
      <c r="E3983" s="1" t="s">
        <v>7775</v>
      </c>
      <c r="F3983" s="2">
        <v>44940</v>
      </c>
      <c r="G3983" s="3">
        <v>15205</v>
      </c>
      <c r="H3983" s="1"/>
      <c r="I3983" s="1"/>
      <c r="J3983" s="1" t="s">
        <v>5817</v>
      </c>
      <c r="K3983" s="2">
        <v>44966</v>
      </c>
      <c r="L3983" s="1" t="s">
        <v>4238</v>
      </c>
      <c r="M3983" s="1" t="str">
        <f t="shared" si="310"/>
        <v>Education</v>
      </c>
      <c r="N3983" s="1" t="s">
        <v>4205</v>
      </c>
      <c r="O3983" s="1" t="s">
        <v>4295</v>
      </c>
      <c r="P3983" s="1">
        <v>6520</v>
      </c>
      <c r="Q3983" s="1">
        <v>645971</v>
      </c>
      <c r="R3983" s="1">
        <f t="shared" si="311"/>
        <v>85577</v>
      </c>
      <c r="S3983" s="4">
        <v>587891.79745924391</v>
      </c>
      <c r="T3983" s="4">
        <v>146038.03035130809</v>
      </c>
      <c r="U3983" s="1">
        <f t="shared" si="312"/>
        <v>560394</v>
      </c>
      <c r="V3983" s="4">
        <f t="shared" si="313"/>
        <v>-87958.827810551971</v>
      </c>
      <c r="W3983" s="1" t="str">
        <f t="shared" si="314"/>
        <v>Adverse</v>
      </c>
    </row>
    <row r="3984" spans="1:23" x14ac:dyDescent="0.25">
      <c r="A3984" s="1"/>
      <c r="B3984" s="1"/>
      <c r="C3984" s="1"/>
      <c r="D3984" s="1"/>
      <c r="E3984" s="1" t="s">
        <v>5145</v>
      </c>
      <c r="F3984" s="2">
        <v>44227</v>
      </c>
      <c r="G3984" s="3">
        <v>37601</v>
      </c>
      <c r="H3984" s="1"/>
      <c r="I3984" s="1"/>
      <c r="J3984" s="1" t="s">
        <v>9762</v>
      </c>
      <c r="K3984" s="2">
        <v>44805</v>
      </c>
      <c r="L3984" s="1" t="s">
        <v>4200</v>
      </c>
      <c r="M3984" s="1" t="str">
        <f t="shared" si="310"/>
        <v>Social Services</v>
      </c>
      <c r="N3984" s="1" t="s">
        <v>4205</v>
      </c>
      <c r="O3984" s="1" t="s">
        <v>4211</v>
      </c>
      <c r="P3984" s="1">
        <v>5957</v>
      </c>
      <c r="Q3984" s="1">
        <v>1355217</v>
      </c>
      <c r="R3984" s="1">
        <f t="shared" si="311"/>
        <v>0</v>
      </c>
      <c r="S3984" s="4">
        <v>688339.01169437554</v>
      </c>
      <c r="T3984" s="4">
        <v>240979.78305616722</v>
      </c>
      <c r="U3984" s="1">
        <f t="shared" si="312"/>
        <v>1355217</v>
      </c>
      <c r="V3984" s="4">
        <f t="shared" si="313"/>
        <v>425898.20524945727</v>
      </c>
      <c r="W3984" s="1" t="str">
        <f t="shared" si="314"/>
        <v>Favourable</v>
      </c>
    </row>
    <row r="3985" spans="1:23" x14ac:dyDescent="0.25">
      <c r="A3985" s="1"/>
      <c r="B3985" s="1"/>
      <c r="C3985" s="1"/>
      <c r="D3985" s="1"/>
      <c r="E3985" s="1" t="s">
        <v>6305</v>
      </c>
      <c r="F3985" s="2">
        <v>44469</v>
      </c>
      <c r="G3985" s="3">
        <v>31781</v>
      </c>
      <c r="H3985" s="1"/>
      <c r="I3985" s="1"/>
      <c r="J3985" s="1" t="s">
        <v>7648</v>
      </c>
      <c r="K3985" s="2">
        <v>44744</v>
      </c>
      <c r="L3985" s="1" t="s">
        <v>4200</v>
      </c>
      <c r="M3985" s="1" t="str">
        <f t="shared" si="310"/>
        <v>Social Services</v>
      </c>
      <c r="N3985" s="1" t="s">
        <v>4222</v>
      </c>
      <c r="O3985" s="1" t="s">
        <v>4264</v>
      </c>
      <c r="P3985" s="1">
        <v>7961</v>
      </c>
      <c r="Q3985" s="1">
        <v>1251426</v>
      </c>
      <c r="R3985" s="1">
        <f t="shared" si="311"/>
        <v>21674</v>
      </c>
      <c r="S3985" s="4">
        <v>936616.02636368456</v>
      </c>
      <c r="T3985" s="4">
        <v>232075.43986122639</v>
      </c>
      <c r="U3985" s="1">
        <f t="shared" si="312"/>
        <v>1229752</v>
      </c>
      <c r="V3985" s="4">
        <f t="shared" si="313"/>
        <v>82734.533775089076</v>
      </c>
      <c r="W3985" s="1" t="str">
        <f t="shared" si="314"/>
        <v>Favourable</v>
      </c>
    </row>
    <row r="3986" spans="1:23" x14ac:dyDescent="0.25">
      <c r="A3986" s="1"/>
      <c r="B3986" s="1"/>
      <c r="C3986" s="1"/>
      <c r="D3986" s="1"/>
      <c r="E3986" s="1" t="s">
        <v>4614</v>
      </c>
      <c r="F3986" s="2">
        <v>44365</v>
      </c>
      <c r="G3986" s="3">
        <v>46317</v>
      </c>
      <c r="H3986" s="1"/>
      <c r="I3986" s="1"/>
      <c r="J3986" s="1" t="s">
        <v>5382</v>
      </c>
      <c r="K3986" s="2">
        <v>44588</v>
      </c>
      <c r="L3986" s="1" t="s">
        <v>4227</v>
      </c>
      <c r="M3986" s="1" t="str">
        <f t="shared" si="310"/>
        <v>Infrastructure</v>
      </c>
      <c r="N3986" s="1" t="s">
        <v>4210</v>
      </c>
      <c r="O3986" s="1" t="s">
        <v>4438</v>
      </c>
      <c r="P3986" s="1">
        <v>7853</v>
      </c>
      <c r="Q3986" s="1">
        <v>724732</v>
      </c>
      <c r="R3986" s="1">
        <f t="shared" si="311"/>
        <v>85999</v>
      </c>
      <c r="S3986" s="4">
        <v>110366.79632401191</v>
      </c>
      <c r="T3986" s="4">
        <v>11870.029561954985</v>
      </c>
      <c r="U3986" s="1">
        <f t="shared" si="312"/>
        <v>638733</v>
      </c>
      <c r="V3986" s="4">
        <f t="shared" si="313"/>
        <v>602495.17411403311</v>
      </c>
      <c r="W3986" s="1" t="str">
        <f t="shared" si="314"/>
        <v>Favourable</v>
      </c>
    </row>
    <row r="3987" spans="1:23" x14ac:dyDescent="0.25">
      <c r="A3987" s="1"/>
      <c r="B3987" s="1"/>
      <c r="C3987" s="1"/>
      <c r="D3987" s="1"/>
      <c r="E3987" s="1" t="s">
        <v>5955</v>
      </c>
      <c r="F3987" s="2">
        <v>44163</v>
      </c>
      <c r="G3987" s="3">
        <v>26316</v>
      </c>
      <c r="H3987" s="1"/>
      <c r="I3987" s="1"/>
      <c r="J3987" s="1" t="s">
        <v>8910</v>
      </c>
      <c r="K3987" s="2">
        <v>43904</v>
      </c>
      <c r="L3987" s="1" t="s">
        <v>4238</v>
      </c>
      <c r="M3987" s="1" t="str">
        <f t="shared" si="310"/>
        <v>Education</v>
      </c>
      <c r="N3987" s="1" t="s">
        <v>4210</v>
      </c>
      <c r="O3987" s="1" t="s">
        <v>4237</v>
      </c>
      <c r="P3987" s="1">
        <v>7916</v>
      </c>
      <c r="Q3987" s="1">
        <v>1194825</v>
      </c>
      <c r="R3987" s="1">
        <f t="shared" si="311"/>
        <v>46975</v>
      </c>
      <c r="S3987" s="4">
        <v>644156.52837195329</v>
      </c>
      <c r="T3987" s="4">
        <v>122879.87632769445</v>
      </c>
      <c r="U3987" s="1">
        <f t="shared" si="312"/>
        <v>1147850</v>
      </c>
      <c r="V3987" s="4">
        <f t="shared" si="313"/>
        <v>427788.5953003522</v>
      </c>
      <c r="W3987" s="1" t="str">
        <f t="shared" si="314"/>
        <v>Favourable</v>
      </c>
    </row>
    <row r="3988" spans="1:23" x14ac:dyDescent="0.25">
      <c r="A3988" s="1"/>
      <c r="B3988" s="1"/>
      <c r="C3988" s="1"/>
      <c r="D3988" s="1"/>
      <c r="E3988" s="1" t="s">
        <v>9763</v>
      </c>
      <c r="F3988" s="2">
        <v>44024</v>
      </c>
      <c r="G3988" s="3">
        <v>33685</v>
      </c>
      <c r="H3988" s="1"/>
      <c r="I3988" s="1"/>
      <c r="J3988" s="1" t="s">
        <v>9714</v>
      </c>
      <c r="K3988" s="2">
        <v>45145</v>
      </c>
      <c r="L3988" s="1" t="s">
        <v>4238</v>
      </c>
      <c r="M3988" s="1" t="str">
        <f t="shared" si="310"/>
        <v>Education</v>
      </c>
      <c r="N3988" s="1" t="s">
        <v>4210</v>
      </c>
      <c r="O3988" s="1" t="s">
        <v>4270</v>
      </c>
      <c r="P3988" s="1">
        <v>8994</v>
      </c>
      <c r="Q3988" s="1">
        <v>1323896</v>
      </c>
      <c r="R3988" s="1">
        <f t="shared" si="311"/>
        <v>45131</v>
      </c>
      <c r="S3988" s="4">
        <v>1056542.1294187726</v>
      </c>
      <c r="T3988" s="4">
        <v>434574.87217371847</v>
      </c>
      <c r="U3988" s="1">
        <f t="shared" si="312"/>
        <v>1278765</v>
      </c>
      <c r="V3988" s="4">
        <f t="shared" si="313"/>
        <v>-167221.00159249105</v>
      </c>
      <c r="W3988" s="1" t="str">
        <f t="shared" si="314"/>
        <v>Adverse</v>
      </c>
    </row>
    <row r="3989" spans="1:23" x14ac:dyDescent="0.25">
      <c r="A3989" s="1"/>
      <c r="B3989" s="1"/>
      <c r="C3989" s="1"/>
      <c r="D3989" s="1"/>
      <c r="E3989" s="1" t="s">
        <v>9764</v>
      </c>
      <c r="F3989" s="2">
        <v>44085</v>
      </c>
      <c r="G3989" s="3">
        <v>36972</v>
      </c>
      <c r="H3989" s="1"/>
      <c r="I3989" s="1"/>
      <c r="J3989" s="1" t="s">
        <v>9765</v>
      </c>
      <c r="K3989" s="2">
        <v>44419</v>
      </c>
      <c r="L3989" s="1" t="s">
        <v>4207</v>
      </c>
      <c r="M3989" s="1" t="str">
        <f t="shared" si="310"/>
        <v>Social Services</v>
      </c>
      <c r="N3989" s="1" t="s">
        <v>4210</v>
      </c>
      <c r="O3989" s="1" t="s">
        <v>4325</v>
      </c>
      <c r="P3989" s="1">
        <v>5912</v>
      </c>
      <c r="Q3989" s="1">
        <v>860650</v>
      </c>
      <c r="R3989" s="1">
        <f t="shared" si="311"/>
        <v>0</v>
      </c>
      <c r="S3989" s="4">
        <v>288518.82780519599</v>
      </c>
      <c r="T3989" s="4">
        <v>225807.48389174161</v>
      </c>
      <c r="U3989" s="1">
        <f t="shared" si="312"/>
        <v>860650</v>
      </c>
      <c r="V3989" s="4">
        <f t="shared" si="313"/>
        <v>346323.6883030624</v>
      </c>
      <c r="W3989" s="1" t="str">
        <f t="shared" si="314"/>
        <v>Favourable</v>
      </c>
    </row>
    <row r="3990" spans="1:23" x14ac:dyDescent="0.25">
      <c r="A3990" s="1"/>
      <c r="B3990" s="1"/>
      <c r="C3990" s="1"/>
      <c r="D3990" s="1"/>
      <c r="E3990" s="1" t="s">
        <v>9766</v>
      </c>
      <c r="F3990" s="2">
        <v>44646</v>
      </c>
      <c r="G3990" s="3">
        <v>12696</v>
      </c>
      <c r="H3990" s="1"/>
      <c r="I3990" s="1"/>
      <c r="J3990" s="1" t="s">
        <v>5150</v>
      </c>
      <c r="K3990" s="2">
        <v>45348</v>
      </c>
      <c r="L3990" s="1" t="s">
        <v>4207</v>
      </c>
      <c r="M3990" s="1" t="str">
        <f t="shared" si="310"/>
        <v>Social Services</v>
      </c>
      <c r="N3990" s="1" t="s">
        <v>4210</v>
      </c>
      <c r="O3990" s="1" t="s">
        <v>4301</v>
      </c>
      <c r="P3990" s="1">
        <v>8869</v>
      </c>
      <c r="Q3990" s="1">
        <v>2392458</v>
      </c>
      <c r="R3990" s="1">
        <f t="shared" si="311"/>
        <v>46497</v>
      </c>
      <c r="S3990" s="4">
        <v>2290262.6684685037</v>
      </c>
      <c r="T3990" s="4">
        <v>688109.06835658103</v>
      </c>
      <c r="U3990" s="1">
        <f t="shared" si="312"/>
        <v>2345961</v>
      </c>
      <c r="V3990" s="4">
        <f t="shared" si="313"/>
        <v>-585913.73682508478</v>
      </c>
      <c r="W3990" s="1" t="str">
        <f t="shared" si="314"/>
        <v>Adverse</v>
      </c>
    </row>
    <row r="3991" spans="1:23" x14ac:dyDescent="0.25">
      <c r="A3991" s="1"/>
      <c r="B3991" s="1"/>
      <c r="C3991" s="1"/>
      <c r="D3991" s="1"/>
      <c r="E3991" s="1" t="s">
        <v>9211</v>
      </c>
      <c r="F3991" s="2">
        <v>44992</v>
      </c>
      <c r="G3991" s="3">
        <v>39690</v>
      </c>
      <c r="H3991" s="1"/>
      <c r="I3991" s="1"/>
      <c r="J3991" s="1" t="s">
        <v>9767</v>
      </c>
      <c r="K3991" s="2">
        <v>45053</v>
      </c>
      <c r="L3991" s="1" t="s">
        <v>4200</v>
      </c>
      <c r="M3991" s="1" t="str">
        <f t="shared" si="310"/>
        <v>Social Services</v>
      </c>
      <c r="N3991" s="1" t="s">
        <v>4205</v>
      </c>
      <c r="O3991" s="1" t="s">
        <v>4226</v>
      </c>
      <c r="P3991" s="1">
        <v>8314</v>
      </c>
      <c r="Q3991" s="1">
        <v>1782904</v>
      </c>
      <c r="R3991" s="1">
        <f t="shared" si="311"/>
        <v>0</v>
      </c>
      <c r="S3991" s="4">
        <v>1013136.3194462468</v>
      </c>
      <c r="T3991" s="4">
        <v>431378.48622793145</v>
      </c>
      <c r="U3991" s="1">
        <f t="shared" si="312"/>
        <v>1782904</v>
      </c>
      <c r="V3991" s="4">
        <f t="shared" si="313"/>
        <v>338389.19432582171</v>
      </c>
      <c r="W3991" s="1" t="str">
        <f t="shared" si="314"/>
        <v>Favourable</v>
      </c>
    </row>
    <row r="3992" spans="1:23" x14ac:dyDescent="0.25">
      <c r="A3992" s="1"/>
      <c r="B3992" s="1"/>
      <c r="C3992" s="1"/>
      <c r="D3992" s="1"/>
      <c r="E3992" s="1" t="s">
        <v>9768</v>
      </c>
      <c r="F3992" s="2">
        <v>43943</v>
      </c>
      <c r="G3992" s="3">
        <v>51571</v>
      </c>
      <c r="H3992" s="1"/>
      <c r="I3992" s="1"/>
      <c r="J3992" s="1" t="s">
        <v>9769</v>
      </c>
      <c r="K3992" s="2">
        <v>44620</v>
      </c>
      <c r="L3992" s="1" t="s">
        <v>4207</v>
      </c>
      <c r="M3992" s="1" t="str">
        <f t="shared" si="310"/>
        <v>Social Services</v>
      </c>
      <c r="N3992" s="1" t="s">
        <v>4222</v>
      </c>
      <c r="O3992" s="1" t="s">
        <v>4330</v>
      </c>
      <c r="P3992" s="1">
        <v>7676</v>
      </c>
      <c r="Q3992" s="1">
        <v>2476572</v>
      </c>
      <c r="R3992" s="1">
        <f t="shared" si="311"/>
        <v>0</v>
      </c>
      <c r="S3992" s="4">
        <v>2285078.4357418329</v>
      </c>
      <c r="T3992" s="4">
        <v>454262.57160044205</v>
      </c>
      <c r="U3992" s="1">
        <f t="shared" si="312"/>
        <v>2476572</v>
      </c>
      <c r="V3992" s="4">
        <f t="shared" si="313"/>
        <v>-262769.00734227523</v>
      </c>
      <c r="W3992" s="1" t="str">
        <f t="shared" si="314"/>
        <v>Adverse</v>
      </c>
    </row>
    <row r="3993" spans="1:23" x14ac:dyDescent="0.25">
      <c r="A3993" s="1"/>
      <c r="B3993" s="1"/>
      <c r="C3993" s="1"/>
      <c r="D3993" s="1"/>
      <c r="E3993" s="1" t="s">
        <v>5402</v>
      </c>
      <c r="F3993" s="2">
        <v>45101</v>
      </c>
      <c r="G3993" s="3">
        <v>12367</v>
      </c>
      <c r="H3993" s="1"/>
      <c r="I3993" s="1"/>
      <c r="J3993" s="1" t="s">
        <v>8464</v>
      </c>
      <c r="K3993" s="2">
        <v>44675</v>
      </c>
      <c r="L3993" s="1" t="s">
        <v>4238</v>
      </c>
      <c r="M3993" s="1" t="str">
        <f t="shared" si="310"/>
        <v>Education</v>
      </c>
      <c r="N3993" s="1" t="s">
        <v>4205</v>
      </c>
      <c r="O3993" s="1" t="s">
        <v>4217</v>
      </c>
      <c r="P3993" s="1">
        <v>5873</v>
      </c>
      <c r="Q3993" s="1">
        <v>1477496</v>
      </c>
      <c r="R3993" s="1">
        <f t="shared" si="311"/>
        <v>25113</v>
      </c>
      <c r="S3993" s="4">
        <v>146073.53187292151</v>
      </c>
      <c r="T3993" s="4">
        <v>454656.34781583166</v>
      </c>
      <c r="U3993" s="1">
        <f t="shared" si="312"/>
        <v>1452383</v>
      </c>
      <c r="V3993" s="4">
        <f t="shared" si="313"/>
        <v>876766.12031124684</v>
      </c>
      <c r="W3993" s="1" t="str">
        <f t="shared" si="314"/>
        <v>Favourable</v>
      </c>
    </row>
    <row r="3994" spans="1:23" x14ac:dyDescent="0.25">
      <c r="A3994" s="1"/>
      <c r="B3994" s="1"/>
      <c r="C3994" s="1"/>
      <c r="D3994" s="1"/>
      <c r="E3994" s="1" t="s">
        <v>6980</v>
      </c>
      <c r="F3994" s="2">
        <v>44583</v>
      </c>
      <c r="G3994" s="3">
        <v>26726</v>
      </c>
      <c r="H3994" s="1"/>
      <c r="I3994" s="1"/>
      <c r="J3994" s="1" t="s">
        <v>9770</v>
      </c>
      <c r="K3994" s="2">
        <v>44806</v>
      </c>
      <c r="L3994" s="1" t="s">
        <v>4207</v>
      </c>
      <c r="M3994" s="1" t="str">
        <f t="shared" si="310"/>
        <v>Social Services</v>
      </c>
      <c r="N3994" s="1" t="s">
        <v>4205</v>
      </c>
      <c r="O3994" s="1" t="s">
        <v>4330</v>
      </c>
      <c r="P3994" s="1">
        <v>9199</v>
      </c>
      <c r="Q3994" s="1">
        <v>720168</v>
      </c>
      <c r="R3994" s="1">
        <f t="shared" si="311"/>
        <v>0</v>
      </c>
      <c r="S3994" s="4">
        <v>487053.43798668787</v>
      </c>
      <c r="T3994" s="4">
        <v>95533.793886232088</v>
      </c>
      <c r="U3994" s="1">
        <f t="shared" si="312"/>
        <v>720168</v>
      </c>
      <c r="V3994" s="4">
        <f t="shared" si="313"/>
        <v>137580.76812708005</v>
      </c>
      <c r="W3994" s="1" t="str">
        <f t="shared" si="314"/>
        <v>Favourable</v>
      </c>
    </row>
    <row r="3995" spans="1:23" x14ac:dyDescent="0.25">
      <c r="A3995" s="1"/>
      <c r="B3995" s="1"/>
      <c r="C3995" s="1"/>
      <c r="D3995" s="1"/>
      <c r="E3995" s="1" t="s">
        <v>9771</v>
      </c>
      <c r="F3995" s="2">
        <v>45273</v>
      </c>
      <c r="G3995" s="3">
        <v>28163</v>
      </c>
      <c r="H3995" s="1"/>
      <c r="I3995" s="1"/>
      <c r="J3995" s="1" t="s">
        <v>9772</v>
      </c>
      <c r="K3995" s="2">
        <v>44535</v>
      </c>
      <c r="L3995" s="1" t="s">
        <v>4207</v>
      </c>
      <c r="M3995" s="1" t="str">
        <f t="shared" si="310"/>
        <v>Social Services</v>
      </c>
      <c r="N3995" s="1" t="s">
        <v>4205</v>
      </c>
      <c r="O3995" s="1" t="s">
        <v>4311</v>
      </c>
      <c r="P3995" s="1">
        <v>8116</v>
      </c>
      <c r="Q3995" s="1">
        <v>896133</v>
      </c>
      <c r="R3995" s="1">
        <f t="shared" si="311"/>
        <v>54050</v>
      </c>
      <c r="S3995" s="4">
        <v>888685.03338614374</v>
      </c>
      <c r="T3995" s="4">
        <v>142530.9011778633</v>
      </c>
      <c r="U3995" s="1">
        <f t="shared" si="312"/>
        <v>842083</v>
      </c>
      <c r="V3995" s="4">
        <f t="shared" si="313"/>
        <v>-135082.93456400698</v>
      </c>
      <c r="W3995" s="1" t="str">
        <f t="shared" si="314"/>
        <v>Adverse</v>
      </c>
    </row>
    <row r="3996" spans="1:23" x14ac:dyDescent="0.25">
      <c r="A3996" s="1"/>
      <c r="B3996" s="1"/>
      <c r="C3996" s="1"/>
      <c r="D3996" s="1"/>
      <c r="E3996" s="1" t="s">
        <v>9773</v>
      </c>
      <c r="F3996" s="2">
        <v>44265</v>
      </c>
      <c r="G3996" s="3">
        <v>25020</v>
      </c>
      <c r="H3996" s="1"/>
      <c r="I3996" s="1"/>
      <c r="J3996" s="1" t="s">
        <v>4699</v>
      </c>
      <c r="K3996" s="2">
        <v>44089</v>
      </c>
      <c r="L3996" s="1" t="s">
        <v>4207</v>
      </c>
      <c r="M3996" s="1" t="str">
        <f t="shared" si="310"/>
        <v>Social Services</v>
      </c>
      <c r="N3996" s="1" t="s">
        <v>4210</v>
      </c>
      <c r="O3996" s="1" t="s">
        <v>4289</v>
      </c>
      <c r="P3996" s="1">
        <v>7791</v>
      </c>
      <c r="Q3996" s="1">
        <v>2497173</v>
      </c>
      <c r="R3996" s="1">
        <f t="shared" si="311"/>
        <v>72689</v>
      </c>
      <c r="S3996" s="4">
        <v>771994.82777864591</v>
      </c>
      <c r="T3996" s="4">
        <v>558985.4597094421</v>
      </c>
      <c r="U3996" s="1">
        <f t="shared" si="312"/>
        <v>2424484</v>
      </c>
      <c r="V3996" s="4">
        <f t="shared" si="313"/>
        <v>1166192.712511912</v>
      </c>
      <c r="W3996" s="1" t="str">
        <f t="shared" si="314"/>
        <v>Favourable</v>
      </c>
    </row>
    <row r="3997" spans="1:23" x14ac:dyDescent="0.25">
      <c r="A3997" s="1"/>
      <c r="B3997" s="1"/>
      <c r="C3997" s="1"/>
      <c r="D3997" s="1"/>
      <c r="E3997" s="1" t="s">
        <v>9196</v>
      </c>
      <c r="F3997" s="2">
        <v>45037</v>
      </c>
      <c r="G3997" s="3">
        <v>44563</v>
      </c>
      <c r="H3997" s="1"/>
      <c r="I3997" s="1"/>
      <c r="J3997" s="1" t="s">
        <v>9774</v>
      </c>
      <c r="K3997" s="2">
        <v>44930</v>
      </c>
      <c r="L3997" s="1" t="s">
        <v>4238</v>
      </c>
      <c r="M3997" s="1" t="str">
        <f t="shared" si="310"/>
        <v>Education</v>
      </c>
      <c r="N3997" s="1" t="s">
        <v>4210</v>
      </c>
      <c r="O3997" s="1" t="s">
        <v>4250</v>
      </c>
      <c r="P3997" s="1">
        <v>6423</v>
      </c>
      <c r="Q3997" s="1">
        <v>1594911</v>
      </c>
      <c r="R3997" s="1">
        <f t="shared" si="311"/>
        <v>0</v>
      </c>
      <c r="S3997" s="4">
        <v>436891.30047042773</v>
      </c>
      <c r="T3997" s="4">
        <v>227683.617143282</v>
      </c>
      <c r="U3997" s="1">
        <f t="shared" si="312"/>
        <v>1594911</v>
      </c>
      <c r="V3997" s="4">
        <f t="shared" si="313"/>
        <v>930336.08238629031</v>
      </c>
      <c r="W3997" s="1" t="str">
        <f t="shared" si="314"/>
        <v>Favourable</v>
      </c>
    </row>
    <row r="3998" spans="1:23" x14ac:dyDescent="0.25">
      <c r="A3998" s="1"/>
      <c r="B3998" s="1"/>
      <c r="C3998" s="1"/>
      <c r="D3998" s="1"/>
      <c r="E3998" s="1" t="s">
        <v>7205</v>
      </c>
      <c r="F3998" s="2">
        <v>44088</v>
      </c>
      <c r="G3998" s="3">
        <v>22773</v>
      </c>
      <c r="H3998" s="1"/>
      <c r="I3998" s="1"/>
      <c r="J3998" s="1" t="s">
        <v>9775</v>
      </c>
      <c r="K3998" s="2">
        <v>44755</v>
      </c>
      <c r="L3998" s="1" t="s">
        <v>4200</v>
      </c>
      <c r="M3998" s="1" t="str">
        <f t="shared" si="310"/>
        <v>Social Services</v>
      </c>
      <c r="N3998" s="1" t="s">
        <v>4210</v>
      </c>
      <c r="O3998" s="1" t="s">
        <v>4286</v>
      </c>
      <c r="P3998" s="1">
        <v>6864</v>
      </c>
      <c r="Q3998" s="1">
        <v>287562</v>
      </c>
      <c r="R3998" s="1">
        <f t="shared" si="311"/>
        <v>0</v>
      </c>
      <c r="S3998" s="4">
        <v>118676.14541242606</v>
      </c>
      <c r="T3998" s="4">
        <v>65485.990944230514</v>
      </c>
      <c r="U3998" s="1">
        <f t="shared" si="312"/>
        <v>287562</v>
      </c>
      <c r="V3998" s="4">
        <f t="shared" si="313"/>
        <v>103399.86364334341</v>
      </c>
      <c r="W3998" s="1" t="str">
        <f t="shared" si="314"/>
        <v>Favourable</v>
      </c>
    </row>
    <row r="3999" spans="1:23" x14ac:dyDescent="0.25">
      <c r="A3999" s="1"/>
      <c r="B3999" s="1"/>
      <c r="C3999" s="1"/>
      <c r="D3999" s="1"/>
      <c r="E3999" s="1" t="s">
        <v>9032</v>
      </c>
      <c r="F3999" s="2">
        <v>45085</v>
      </c>
      <c r="G3999" s="3">
        <v>49387</v>
      </c>
      <c r="H3999" s="1"/>
      <c r="I3999" s="1"/>
      <c r="J3999" s="1" t="s">
        <v>5785</v>
      </c>
      <c r="K3999" s="2">
        <v>44168</v>
      </c>
      <c r="L3999" s="1" t="s">
        <v>4207</v>
      </c>
      <c r="M3999" s="1" t="str">
        <f t="shared" si="310"/>
        <v>Social Services</v>
      </c>
      <c r="N3999" s="1" t="s">
        <v>4210</v>
      </c>
      <c r="O3999" s="1" t="s">
        <v>4379</v>
      </c>
      <c r="P3999" s="1">
        <v>5944</v>
      </c>
      <c r="Q3999" s="1">
        <v>2046345</v>
      </c>
      <c r="R3999" s="1">
        <f t="shared" si="311"/>
        <v>95889</v>
      </c>
      <c r="S3999" s="4">
        <v>1124692.9691188058</v>
      </c>
      <c r="T3999" s="4">
        <v>459210.31443934119</v>
      </c>
      <c r="U3999" s="1">
        <f t="shared" si="312"/>
        <v>1950456</v>
      </c>
      <c r="V3999" s="4">
        <f t="shared" si="313"/>
        <v>462441.71644185297</v>
      </c>
      <c r="W3999" s="1" t="str">
        <f t="shared" si="314"/>
        <v>Favourable</v>
      </c>
    </row>
    <row r="4000" spans="1:23" x14ac:dyDescent="0.25">
      <c r="A4000" s="1"/>
      <c r="B4000" s="1"/>
      <c r="C4000" s="1"/>
      <c r="D4000" s="1"/>
      <c r="E4000" s="1" t="s">
        <v>9776</v>
      </c>
      <c r="F4000" s="2">
        <v>44455</v>
      </c>
      <c r="G4000" s="3">
        <v>37798</v>
      </c>
      <c r="H4000" s="1"/>
      <c r="I4000" s="1"/>
      <c r="J4000" s="1" t="s">
        <v>9208</v>
      </c>
      <c r="K4000" s="2">
        <v>44248</v>
      </c>
      <c r="L4000" s="1" t="s">
        <v>4207</v>
      </c>
      <c r="M4000" s="1" t="str">
        <f t="shared" si="310"/>
        <v>Social Services</v>
      </c>
      <c r="N4000" s="1" t="s">
        <v>4222</v>
      </c>
      <c r="O4000" s="1" t="s">
        <v>4314</v>
      </c>
      <c r="P4000" s="1">
        <v>8808</v>
      </c>
      <c r="Q4000" s="1">
        <v>2271434</v>
      </c>
      <c r="R4000" s="1">
        <f t="shared" si="311"/>
        <v>41800</v>
      </c>
      <c r="S4000" s="4">
        <v>676545.7260555547</v>
      </c>
      <c r="T4000" s="4">
        <v>113809.85610752327</v>
      </c>
      <c r="U4000" s="1">
        <f t="shared" si="312"/>
        <v>2229634</v>
      </c>
      <c r="V4000" s="4">
        <f t="shared" si="313"/>
        <v>1481078.417836922</v>
      </c>
      <c r="W4000" s="1" t="str">
        <f t="shared" si="314"/>
        <v>Favourable</v>
      </c>
    </row>
    <row r="4001" spans="1:23" x14ac:dyDescent="0.25">
      <c r="A4001" s="1"/>
      <c r="B4001" s="1"/>
      <c r="C4001" s="1"/>
      <c r="D4001" s="1"/>
      <c r="E4001" s="1" t="s">
        <v>7908</v>
      </c>
      <c r="F4001" s="2">
        <v>44226</v>
      </c>
      <c r="G4001" s="3">
        <v>45265</v>
      </c>
      <c r="H4001" s="1"/>
      <c r="I4001" s="1"/>
      <c r="J4001" s="1" t="s">
        <v>9777</v>
      </c>
      <c r="K4001" s="2">
        <v>44593</v>
      </c>
      <c r="L4001" s="1" t="s">
        <v>4207</v>
      </c>
      <c r="M4001" s="1" t="str">
        <f t="shared" si="310"/>
        <v>Social Services</v>
      </c>
      <c r="N4001" s="1" t="s">
        <v>4210</v>
      </c>
      <c r="O4001" s="1" t="s">
        <v>4358</v>
      </c>
      <c r="P4001" s="1">
        <v>8638</v>
      </c>
      <c r="Q4001" s="1">
        <v>704739</v>
      </c>
      <c r="R4001" s="1">
        <f t="shared" si="311"/>
        <v>0</v>
      </c>
      <c r="S4001" s="4">
        <v>532728.43997388834</v>
      </c>
      <c r="T4001" s="4">
        <v>212244.60953308674</v>
      </c>
      <c r="U4001" s="1">
        <f t="shared" si="312"/>
        <v>704739</v>
      </c>
      <c r="V4001" s="4">
        <f t="shared" si="313"/>
        <v>-40234.049506975105</v>
      </c>
      <c r="W4001" s="1" t="str">
        <f t="shared" si="314"/>
        <v>Adverse</v>
      </c>
    </row>
    <row r="4002" spans="1:23" x14ac:dyDescent="0.25">
      <c r="A4002" s="1"/>
      <c r="B4002" s="1"/>
      <c r="C4002" s="1"/>
      <c r="D4002" s="1"/>
      <c r="E4002" s="1" t="s">
        <v>9778</v>
      </c>
      <c r="F4002" s="2">
        <v>44888</v>
      </c>
      <c r="G4002" s="3">
        <v>57123</v>
      </c>
      <c r="H4002" s="1"/>
      <c r="I4002" s="1"/>
      <c r="J4002" s="1" t="s">
        <v>9450</v>
      </c>
      <c r="K4002" s="2">
        <v>44969</v>
      </c>
      <c r="L4002" s="1" t="s">
        <v>4207</v>
      </c>
      <c r="M4002" s="1" t="str">
        <f t="shared" si="310"/>
        <v>Social Services</v>
      </c>
      <c r="N4002" s="1" t="s">
        <v>4222</v>
      </c>
      <c r="O4002" s="1" t="s">
        <v>4279</v>
      </c>
      <c r="P4002" s="1">
        <v>7414</v>
      </c>
      <c r="Q4002" s="1">
        <v>1449281</v>
      </c>
      <c r="R4002" s="1">
        <f t="shared" si="311"/>
        <v>19763</v>
      </c>
      <c r="S4002" s="4">
        <v>1074053.6160233587</v>
      </c>
      <c r="T4002" s="4">
        <v>313881.24569406081</v>
      </c>
      <c r="U4002" s="1">
        <f t="shared" si="312"/>
        <v>1429518</v>
      </c>
      <c r="V4002" s="4">
        <f t="shared" si="313"/>
        <v>61346.138282580534</v>
      </c>
      <c r="W4002" s="1" t="str">
        <f t="shared" si="314"/>
        <v>Favourable</v>
      </c>
    </row>
    <row r="4003" spans="1:23" x14ac:dyDescent="0.25">
      <c r="A4003" s="1"/>
      <c r="B4003" s="1"/>
      <c r="C4003" s="1"/>
      <c r="D4003" s="1"/>
      <c r="E4003" s="1" t="s">
        <v>9779</v>
      </c>
      <c r="F4003" s="2">
        <v>44142</v>
      </c>
      <c r="G4003" s="3">
        <v>54048</v>
      </c>
      <c r="H4003" s="1"/>
      <c r="I4003" s="1"/>
      <c r="J4003" s="1" t="s">
        <v>5182</v>
      </c>
      <c r="K4003" s="2">
        <v>44751</v>
      </c>
      <c r="L4003" s="1" t="s">
        <v>4207</v>
      </c>
      <c r="M4003" s="1" t="str">
        <f t="shared" si="310"/>
        <v>Social Services</v>
      </c>
      <c r="N4003" s="1" t="s">
        <v>4210</v>
      </c>
      <c r="O4003" s="1" t="s">
        <v>4223</v>
      </c>
      <c r="P4003" s="1">
        <v>6782</v>
      </c>
      <c r="Q4003" s="1">
        <v>1650549</v>
      </c>
      <c r="R4003" s="1">
        <f t="shared" si="311"/>
        <v>86011</v>
      </c>
      <c r="S4003" s="4">
        <v>527974.37560376746</v>
      </c>
      <c r="T4003" s="4">
        <v>252885.41778429467</v>
      </c>
      <c r="U4003" s="1">
        <f t="shared" si="312"/>
        <v>1564538</v>
      </c>
      <c r="V4003" s="4">
        <f t="shared" si="313"/>
        <v>869689.20661193784</v>
      </c>
      <c r="W4003" s="1" t="str">
        <f t="shared" si="314"/>
        <v>Favourable</v>
      </c>
    </row>
    <row r="4004" spans="1:23" x14ac:dyDescent="0.25">
      <c r="A4004" s="1"/>
      <c r="B4004" s="1"/>
      <c r="C4004" s="1"/>
      <c r="D4004" s="1"/>
      <c r="E4004" s="1" t="s">
        <v>6633</v>
      </c>
      <c r="F4004" s="2">
        <v>44856</v>
      </c>
      <c r="G4004" s="3">
        <v>32930</v>
      </c>
      <c r="H4004" s="1"/>
      <c r="I4004" s="1"/>
      <c r="J4004" s="1" t="s">
        <v>9780</v>
      </c>
      <c r="K4004" s="2">
        <v>45071</v>
      </c>
      <c r="L4004" s="1" t="s">
        <v>4207</v>
      </c>
      <c r="M4004" s="1" t="str">
        <f t="shared" si="310"/>
        <v>Social Services</v>
      </c>
      <c r="N4004" s="1" t="s">
        <v>4205</v>
      </c>
      <c r="O4004" s="1" t="s">
        <v>4233</v>
      </c>
      <c r="P4004" s="1">
        <v>6433</v>
      </c>
      <c r="Q4004" s="1">
        <v>1138408</v>
      </c>
      <c r="R4004" s="1">
        <f t="shared" si="311"/>
        <v>11809</v>
      </c>
      <c r="S4004" s="4">
        <v>192841.72367316193</v>
      </c>
      <c r="T4004" s="4">
        <v>184097.17868833104</v>
      </c>
      <c r="U4004" s="1">
        <f t="shared" si="312"/>
        <v>1126599</v>
      </c>
      <c r="V4004" s="4">
        <f t="shared" si="313"/>
        <v>761469.09763850702</v>
      </c>
      <c r="W4004" s="1" t="str">
        <f t="shared" si="314"/>
        <v>Favourable</v>
      </c>
    </row>
    <row r="4005" spans="1:23" x14ac:dyDescent="0.25">
      <c r="A4005" s="1"/>
      <c r="B4005" s="1"/>
      <c r="C4005" s="1"/>
      <c r="D4005" s="1"/>
      <c r="E4005" s="1" t="s">
        <v>9294</v>
      </c>
      <c r="F4005" s="2">
        <v>45244</v>
      </c>
      <c r="G4005" s="3">
        <v>28825</v>
      </c>
      <c r="H4005" s="1"/>
      <c r="I4005" s="1"/>
      <c r="J4005" s="1" t="s">
        <v>7555</v>
      </c>
      <c r="K4005" s="2">
        <v>43926</v>
      </c>
      <c r="L4005" s="1" t="s">
        <v>4200</v>
      </c>
      <c r="M4005" s="1" t="str">
        <f t="shared" si="310"/>
        <v>Social Services</v>
      </c>
      <c r="N4005" s="1" t="s">
        <v>4205</v>
      </c>
      <c r="O4005" s="1" t="s">
        <v>4311</v>
      </c>
      <c r="P4005" s="1">
        <v>7119</v>
      </c>
      <c r="Q4005" s="1">
        <v>1663031</v>
      </c>
      <c r="R4005" s="1">
        <f t="shared" si="311"/>
        <v>15234</v>
      </c>
      <c r="S4005" s="4">
        <v>188203.4917855816</v>
      </c>
      <c r="T4005" s="4">
        <v>268037.49112087564</v>
      </c>
      <c r="U4005" s="1">
        <f t="shared" si="312"/>
        <v>1647797</v>
      </c>
      <c r="V4005" s="4">
        <f t="shared" si="313"/>
        <v>1206790.0170935427</v>
      </c>
      <c r="W4005" s="1" t="str">
        <f t="shared" si="314"/>
        <v>Favourable</v>
      </c>
    </row>
    <row r="4006" spans="1:23" x14ac:dyDescent="0.25">
      <c r="A4006" s="1"/>
      <c r="B4006" s="1"/>
      <c r="C4006" s="1"/>
      <c r="D4006" s="1"/>
      <c r="E4006" s="1" t="s">
        <v>9578</v>
      </c>
      <c r="F4006" s="2">
        <v>44687</v>
      </c>
      <c r="G4006" s="3">
        <v>33452</v>
      </c>
      <c r="H4006" s="1"/>
      <c r="I4006" s="1"/>
      <c r="J4006" s="1" t="s">
        <v>9781</v>
      </c>
      <c r="K4006" s="2">
        <v>45331</v>
      </c>
      <c r="L4006" s="1" t="s">
        <v>4238</v>
      </c>
      <c r="M4006" s="1" t="str">
        <f t="shared" si="310"/>
        <v>Education</v>
      </c>
      <c r="N4006" s="1" t="s">
        <v>4205</v>
      </c>
      <c r="O4006" s="1" t="s">
        <v>4273</v>
      </c>
      <c r="P4006" s="1">
        <v>5799</v>
      </c>
      <c r="Q4006" s="1">
        <v>2370709</v>
      </c>
      <c r="R4006" s="1">
        <f t="shared" si="311"/>
        <v>51418</v>
      </c>
      <c r="S4006" s="4">
        <v>224224.56037769976</v>
      </c>
      <c r="T4006" s="4">
        <v>604849.15646415867</v>
      </c>
      <c r="U4006" s="1">
        <f t="shared" si="312"/>
        <v>2319291</v>
      </c>
      <c r="V4006" s="4">
        <f t="shared" si="313"/>
        <v>1541635.2831581417</v>
      </c>
      <c r="W4006" s="1" t="str">
        <f t="shared" si="314"/>
        <v>Favourable</v>
      </c>
    </row>
    <row r="4007" spans="1:23" x14ac:dyDescent="0.25">
      <c r="A4007" s="1"/>
      <c r="B4007" s="1"/>
      <c r="C4007" s="1"/>
      <c r="D4007" s="1"/>
      <c r="E4007" s="1" t="s">
        <v>9650</v>
      </c>
      <c r="F4007" s="2">
        <v>44930</v>
      </c>
      <c r="G4007" s="3">
        <v>18778</v>
      </c>
      <c r="H4007" s="1"/>
      <c r="I4007" s="1"/>
      <c r="J4007" s="1" t="s">
        <v>8038</v>
      </c>
      <c r="K4007" s="2">
        <v>45363</v>
      </c>
      <c r="L4007" s="1" t="s">
        <v>4200</v>
      </c>
      <c r="M4007" s="1" t="str">
        <f t="shared" si="310"/>
        <v>Social Services</v>
      </c>
      <c r="N4007" s="1" t="s">
        <v>4222</v>
      </c>
      <c r="O4007" s="1" t="s">
        <v>4223</v>
      </c>
      <c r="P4007" s="1">
        <v>8147</v>
      </c>
      <c r="Q4007" s="1">
        <v>830219</v>
      </c>
      <c r="R4007" s="1">
        <f t="shared" si="311"/>
        <v>40091</v>
      </c>
      <c r="S4007" s="4">
        <v>720321.16217774968</v>
      </c>
      <c r="T4007" s="4">
        <v>18485.55170564503</v>
      </c>
      <c r="U4007" s="1">
        <f t="shared" si="312"/>
        <v>790128</v>
      </c>
      <c r="V4007" s="4">
        <f t="shared" si="313"/>
        <v>91412.286116605275</v>
      </c>
      <c r="W4007" s="1" t="str">
        <f t="shared" si="314"/>
        <v>Favourable</v>
      </c>
    </row>
    <row r="4008" spans="1:23" x14ac:dyDescent="0.25">
      <c r="A4008" s="1"/>
      <c r="B4008" s="1"/>
      <c r="C4008" s="1"/>
      <c r="D4008" s="1"/>
      <c r="E4008" s="1" t="s">
        <v>9782</v>
      </c>
      <c r="F4008" s="2">
        <v>44231</v>
      </c>
      <c r="G4008" s="3">
        <v>58498</v>
      </c>
      <c r="H4008" s="1"/>
      <c r="I4008" s="1"/>
      <c r="J4008" s="1" t="s">
        <v>9783</v>
      </c>
      <c r="K4008" s="2">
        <v>44688</v>
      </c>
      <c r="L4008" s="1" t="s">
        <v>4207</v>
      </c>
      <c r="M4008" s="1" t="str">
        <f t="shared" si="310"/>
        <v>Social Services</v>
      </c>
      <c r="N4008" s="1" t="s">
        <v>4222</v>
      </c>
      <c r="O4008" s="1" t="s">
        <v>4421</v>
      </c>
      <c r="P4008" s="1">
        <v>7697</v>
      </c>
      <c r="Q4008" s="1">
        <v>442282</v>
      </c>
      <c r="R4008" s="1">
        <f t="shared" si="311"/>
        <v>0</v>
      </c>
      <c r="S4008" s="4">
        <v>117785.69789933845</v>
      </c>
      <c r="T4008" s="4">
        <v>27307.392034256947</v>
      </c>
      <c r="U4008" s="1">
        <f t="shared" si="312"/>
        <v>442282</v>
      </c>
      <c r="V4008" s="4">
        <f t="shared" si="313"/>
        <v>297188.91006640461</v>
      </c>
      <c r="W4008" s="1" t="str">
        <f t="shared" si="314"/>
        <v>Favourable</v>
      </c>
    </row>
    <row r="4009" spans="1:23" x14ac:dyDescent="0.25">
      <c r="A4009" s="1"/>
      <c r="B4009" s="1"/>
      <c r="C4009" s="1"/>
      <c r="D4009" s="1"/>
      <c r="E4009" s="1" t="s">
        <v>5951</v>
      </c>
      <c r="F4009" s="2">
        <v>45224</v>
      </c>
      <c r="G4009" s="3">
        <v>43715</v>
      </c>
      <c r="H4009" s="1"/>
      <c r="I4009" s="1"/>
      <c r="J4009" s="1" t="s">
        <v>9784</v>
      </c>
      <c r="K4009" s="2">
        <v>44119</v>
      </c>
      <c r="L4009" s="1" t="s">
        <v>4238</v>
      </c>
      <c r="M4009" s="1" t="str">
        <f t="shared" si="310"/>
        <v>Education</v>
      </c>
      <c r="N4009" s="1" t="s">
        <v>4210</v>
      </c>
      <c r="O4009" s="1" t="s">
        <v>4374</v>
      </c>
      <c r="P4009" s="1">
        <v>5742</v>
      </c>
      <c r="Q4009" s="1">
        <v>695791</v>
      </c>
      <c r="R4009" s="1">
        <f t="shared" si="311"/>
        <v>0</v>
      </c>
      <c r="S4009" s="4">
        <v>252613.93872352486</v>
      </c>
      <c r="T4009" s="4">
        <v>69838.48002003775</v>
      </c>
      <c r="U4009" s="1">
        <f t="shared" si="312"/>
        <v>695791</v>
      </c>
      <c r="V4009" s="4">
        <f t="shared" si="313"/>
        <v>373338.58125643741</v>
      </c>
      <c r="W4009" s="1" t="str">
        <f t="shared" si="314"/>
        <v>Favourable</v>
      </c>
    </row>
    <row r="4010" spans="1:23" x14ac:dyDescent="0.25">
      <c r="A4010" s="1"/>
      <c r="B4010" s="1"/>
      <c r="C4010" s="1"/>
      <c r="D4010" s="1"/>
      <c r="E4010" s="1" t="s">
        <v>9785</v>
      </c>
      <c r="F4010" s="2">
        <v>44334</v>
      </c>
      <c r="G4010" s="3">
        <v>38933</v>
      </c>
      <c r="H4010" s="1"/>
      <c r="I4010" s="1"/>
      <c r="J4010" s="1" t="s">
        <v>8088</v>
      </c>
      <c r="K4010" s="2">
        <v>44608</v>
      </c>
      <c r="L4010" s="1" t="s">
        <v>4238</v>
      </c>
      <c r="M4010" s="1" t="str">
        <f t="shared" si="310"/>
        <v>Education</v>
      </c>
      <c r="N4010" s="1" t="s">
        <v>4205</v>
      </c>
      <c r="O4010" s="1" t="s">
        <v>4244</v>
      </c>
      <c r="P4010" s="1">
        <v>5999</v>
      </c>
      <c r="Q4010" s="1">
        <v>1443565</v>
      </c>
      <c r="R4010" s="1">
        <f t="shared" si="311"/>
        <v>57181</v>
      </c>
      <c r="S4010" s="4">
        <v>542269.73732529592</v>
      </c>
      <c r="T4010" s="4">
        <v>75465.493963784917</v>
      </c>
      <c r="U4010" s="1">
        <f t="shared" si="312"/>
        <v>1386384</v>
      </c>
      <c r="V4010" s="4">
        <f t="shared" si="313"/>
        <v>825829.76871091919</v>
      </c>
      <c r="W4010" s="1" t="str">
        <f t="shared" si="314"/>
        <v>Favourable</v>
      </c>
    </row>
    <row r="4011" spans="1:23" x14ac:dyDescent="0.25">
      <c r="A4011" s="1"/>
      <c r="B4011" s="1"/>
      <c r="C4011" s="1"/>
      <c r="D4011" s="1"/>
      <c r="E4011" s="1" t="s">
        <v>4395</v>
      </c>
      <c r="F4011" s="2">
        <v>44666</v>
      </c>
      <c r="G4011" s="3">
        <v>42670</v>
      </c>
      <c r="H4011" s="1"/>
      <c r="I4011" s="1"/>
      <c r="J4011" s="1" t="s">
        <v>7183</v>
      </c>
      <c r="K4011" s="2">
        <v>44097</v>
      </c>
      <c r="L4011" s="1" t="s">
        <v>4200</v>
      </c>
      <c r="M4011" s="1" t="str">
        <f t="shared" si="310"/>
        <v>Social Services</v>
      </c>
      <c r="N4011" s="1" t="s">
        <v>4205</v>
      </c>
      <c r="O4011" s="1" t="s">
        <v>4379</v>
      </c>
      <c r="P4011" s="1">
        <v>6416</v>
      </c>
      <c r="Q4011" s="1">
        <v>1034863</v>
      </c>
      <c r="R4011" s="1">
        <f t="shared" si="311"/>
        <v>38882</v>
      </c>
      <c r="S4011" s="4">
        <v>7587.8452559179823</v>
      </c>
      <c r="T4011" s="4">
        <v>276334.32390086254</v>
      </c>
      <c r="U4011" s="1">
        <f t="shared" si="312"/>
        <v>995981</v>
      </c>
      <c r="V4011" s="4">
        <f t="shared" si="313"/>
        <v>750940.83084321953</v>
      </c>
      <c r="W4011" s="1" t="str">
        <f t="shared" si="314"/>
        <v>Favourable</v>
      </c>
    </row>
    <row r="4012" spans="1:23" x14ac:dyDescent="0.25">
      <c r="A4012" s="1"/>
      <c r="B4012" s="1"/>
      <c r="C4012" s="1"/>
      <c r="D4012" s="1"/>
      <c r="E4012" s="1" t="s">
        <v>9786</v>
      </c>
      <c r="F4012" s="2">
        <v>45134</v>
      </c>
      <c r="G4012" s="3">
        <v>24318</v>
      </c>
      <c r="H4012" s="1"/>
      <c r="I4012" s="1"/>
      <c r="J4012" s="1" t="s">
        <v>9787</v>
      </c>
      <c r="K4012" s="2">
        <v>44716</v>
      </c>
      <c r="L4012" s="1" t="s">
        <v>4207</v>
      </c>
      <c r="M4012" s="1" t="str">
        <f t="shared" si="310"/>
        <v>Social Services</v>
      </c>
      <c r="N4012" s="1" t="s">
        <v>4210</v>
      </c>
      <c r="O4012" s="1" t="s">
        <v>4379</v>
      </c>
      <c r="P4012" s="1">
        <v>8533</v>
      </c>
      <c r="Q4012" s="1">
        <v>295139</v>
      </c>
      <c r="R4012" s="1">
        <f t="shared" si="311"/>
        <v>0</v>
      </c>
      <c r="S4012" s="4">
        <v>37314.818152079053</v>
      </c>
      <c r="T4012" s="4">
        <v>39784.953885244577</v>
      </c>
      <c r="U4012" s="1">
        <f t="shared" si="312"/>
        <v>295139</v>
      </c>
      <c r="V4012" s="4">
        <f t="shared" si="313"/>
        <v>218039.22796267638</v>
      </c>
      <c r="W4012" s="1" t="str">
        <f t="shared" si="314"/>
        <v>Favourable</v>
      </c>
    </row>
    <row r="4013" spans="1:23" x14ac:dyDescent="0.25">
      <c r="A4013" s="1"/>
      <c r="B4013" s="1"/>
      <c r="C4013" s="1"/>
      <c r="D4013" s="1"/>
      <c r="E4013" s="1" t="s">
        <v>9788</v>
      </c>
      <c r="F4013" s="2">
        <v>45243</v>
      </c>
      <c r="G4013" s="3">
        <v>45129</v>
      </c>
      <c r="H4013" s="1"/>
      <c r="I4013" s="1"/>
      <c r="J4013" s="1" t="s">
        <v>9696</v>
      </c>
      <c r="K4013" s="2">
        <v>45036</v>
      </c>
      <c r="L4013" s="1" t="s">
        <v>4200</v>
      </c>
      <c r="M4013" s="1" t="str">
        <f t="shared" si="310"/>
        <v>Social Services</v>
      </c>
      <c r="N4013" s="1" t="s">
        <v>4205</v>
      </c>
      <c r="O4013" s="1" t="s">
        <v>4259</v>
      </c>
      <c r="P4013" s="1">
        <v>7355</v>
      </c>
      <c r="Q4013" s="1">
        <v>2229218</v>
      </c>
      <c r="R4013" s="1">
        <f t="shared" si="311"/>
        <v>37116</v>
      </c>
      <c r="S4013" s="4">
        <v>2147115.9312663074</v>
      </c>
      <c r="T4013" s="4">
        <v>379133.77476278134</v>
      </c>
      <c r="U4013" s="1">
        <f t="shared" si="312"/>
        <v>2192102</v>
      </c>
      <c r="V4013" s="4">
        <f t="shared" si="313"/>
        <v>-297031.7060290887</v>
      </c>
      <c r="W4013" s="1" t="str">
        <f t="shared" si="314"/>
        <v>Adverse</v>
      </c>
    </row>
    <row r="4014" spans="1:23" x14ac:dyDescent="0.25">
      <c r="A4014" s="1"/>
      <c r="B4014" s="1"/>
      <c r="C4014" s="1"/>
      <c r="D4014" s="1"/>
      <c r="E4014" s="1" t="s">
        <v>8778</v>
      </c>
      <c r="F4014" s="2">
        <v>44660</v>
      </c>
      <c r="G4014" s="3">
        <v>27416</v>
      </c>
      <c r="H4014" s="1"/>
      <c r="I4014" s="1"/>
      <c r="J4014" s="1" t="s">
        <v>8188</v>
      </c>
      <c r="K4014" s="2">
        <v>45237</v>
      </c>
      <c r="L4014" s="1" t="s">
        <v>4238</v>
      </c>
      <c r="M4014" s="1" t="str">
        <f t="shared" si="310"/>
        <v>Education</v>
      </c>
      <c r="N4014" s="1" t="s">
        <v>4222</v>
      </c>
      <c r="O4014" s="1" t="s">
        <v>4421</v>
      </c>
      <c r="P4014" s="1">
        <v>8555</v>
      </c>
      <c r="Q4014" s="1">
        <v>2029903</v>
      </c>
      <c r="R4014" s="1">
        <f t="shared" si="311"/>
        <v>39509</v>
      </c>
      <c r="S4014" s="4">
        <v>1709050.0333955465</v>
      </c>
      <c r="T4014" s="4">
        <v>165048.97671955047</v>
      </c>
      <c r="U4014" s="1">
        <f t="shared" si="312"/>
        <v>1990394</v>
      </c>
      <c r="V4014" s="4">
        <f t="shared" si="313"/>
        <v>155803.98988490296</v>
      </c>
      <c r="W4014" s="1" t="str">
        <f t="shared" si="314"/>
        <v>Favourable</v>
      </c>
    </row>
    <row r="4015" spans="1:23" x14ac:dyDescent="0.25">
      <c r="A4015" s="1"/>
      <c r="B4015" s="1"/>
      <c r="C4015" s="1"/>
      <c r="D4015" s="1"/>
      <c r="E4015" s="1" t="s">
        <v>6454</v>
      </c>
      <c r="F4015" s="2">
        <v>44374</v>
      </c>
      <c r="G4015" s="3">
        <v>33451</v>
      </c>
      <c r="H4015" s="1"/>
      <c r="I4015" s="1"/>
      <c r="J4015" s="1" t="s">
        <v>5053</v>
      </c>
      <c r="K4015" s="2">
        <v>44768</v>
      </c>
      <c r="L4015" s="1" t="s">
        <v>4200</v>
      </c>
      <c r="M4015" s="1" t="str">
        <f t="shared" si="310"/>
        <v>Social Services</v>
      </c>
      <c r="N4015" s="1" t="s">
        <v>4222</v>
      </c>
      <c r="O4015" s="1" t="s">
        <v>4241</v>
      </c>
      <c r="P4015" s="1">
        <v>8042</v>
      </c>
      <c r="Q4015" s="1">
        <v>966046</v>
      </c>
      <c r="R4015" s="1">
        <f t="shared" si="311"/>
        <v>25843</v>
      </c>
      <c r="S4015" s="4">
        <v>911881.08220950514</v>
      </c>
      <c r="T4015" s="4">
        <v>41058.306940189963</v>
      </c>
      <c r="U4015" s="1">
        <f t="shared" si="312"/>
        <v>940203</v>
      </c>
      <c r="V4015" s="4">
        <f t="shared" si="313"/>
        <v>13106.610850304947</v>
      </c>
      <c r="W4015" s="1" t="str">
        <f t="shared" si="314"/>
        <v>Favourable</v>
      </c>
    </row>
    <row r="4016" spans="1:23" x14ac:dyDescent="0.25">
      <c r="A4016" s="1"/>
      <c r="B4016" s="1"/>
      <c r="C4016" s="1"/>
      <c r="D4016" s="1"/>
      <c r="E4016" s="1" t="s">
        <v>6563</v>
      </c>
      <c r="F4016" s="2">
        <v>44106</v>
      </c>
      <c r="G4016" s="3">
        <v>17815</v>
      </c>
      <c r="H4016" s="1"/>
      <c r="I4016" s="1"/>
      <c r="J4016" s="1" t="s">
        <v>9789</v>
      </c>
      <c r="K4016" s="2">
        <v>44789</v>
      </c>
      <c r="L4016" s="1" t="s">
        <v>4238</v>
      </c>
      <c r="M4016" s="1" t="str">
        <f t="shared" si="310"/>
        <v>Education</v>
      </c>
      <c r="N4016" s="1" t="s">
        <v>4205</v>
      </c>
      <c r="O4016" s="1" t="s">
        <v>4298</v>
      </c>
      <c r="P4016" s="1">
        <v>5869</v>
      </c>
      <c r="Q4016" s="1">
        <v>2065650</v>
      </c>
      <c r="R4016" s="1">
        <f t="shared" si="311"/>
        <v>0</v>
      </c>
      <c r="S4016" s="4">
        <v>83867.236527645728</v>
      </c>
      <c r="T4016" s="4">
        <v>2116.0212581372853</v>
      </c>
      <c r="U4016" s="1">
        <f t="shared" si="312"/>
        <v>2065650</v>
      </c>
      <c r="V4016" s="4">
        <f t="shared" si="313"/>
        <v>1979666.7422142171</v>
      </c>
      <c r="W4016" s="1" t="str">
        <f t="shared" si="314"/>
        <v>Favourable</v>
      </c>
    </row>
    <row r="4017" spans="1:23" x14ac:dyDescent="0.25">
      <c r="A4017" s="1"/>
      <c r="B4017" s="1"/>
      <c r="C4017" s="1"/>
      <c r="D4017" s="1"/>
      <c r="E4017" s="1" t="s">
        <v>9780</v>
      </c>
      <c r="F4017" s="2">
        <v>44562</v>
      </c>
      <c r="G4017" s="3">
        <v>11809</v>
      </c>
      <c r="H4017" s="1"/>
      <c r="I4017" s="1"/>
      <c r="J4017" s="1" t="s">
        <v>9790</v>
      </c>
      <c r="K4017" s="2">
        <v>44097</v>
      </c>
      <c r="L4017" s="1" t="s">
        <v>4238</v>
      </c>
      <c r="M4017" s="1" t="str">
        <f t="shared" si="310"/>
        <v>Education</v>
      </c>
      <c r="N4017" s="1" t="s">
        <v>4205</v>
      </c>
      <c r="O4017" s="1" t="s">
        <v>4223</v>
      </c>
      <c r="P4017" s="1">
        <v>7940</v>
      </c>
      <c r="Q4017" s="1">
        <v>2370908</v>
      </c>
      <c r="R4017" s="1">
        <f t="shared" si="311"/>
        <v>0</v>
      </c>
      <c r="S4017" s="4">
        <v>1426399.6860634531</v>
      </c>
      <c r="T4017" s="4">
        <v>26222.141635176184</v>
      </c>
      <c r="U4017" s="1">
        <f t="shared" si="312"/>
        <v>2370908</v>
      </c>
      <c r="V4017" s="4">
        <f t="shared" si="313"/>
        <v>918286.17230137065</v>
      </c>
      <c r="W4017" s="1" t="str">
        <f t="shared" si="314"/>
        <v>Favourable</v>
      </c>
    </row>
    <row r="4018" spans="1:23" x14ac:dyDescent="0.25">
      <c r="A4018" s="1"/>
      <c r="B4018" s="1"/>
      <c r="C4018" s="1"/>
      <c r="D4018" s="1"/>
      <c r="E4018" s="1" t="s">
        <v>9315</v>
      </c>
      <c r="F4018" s="2">
        <v>44756</v>
      </c>
      <c r="G4018" s="3">
        <v>38945</v>
      </c>
      <c r="H4018" s="1"/>
      <c r="I4018" s="1"/>
      <c r="J4018" s="1" t="s">
        <v>9496</v>
      </c>
      <c r="K4018" s="2">
        <v>44878</v>
      </c>
      <c r="L4018" s="1" t="s">
        <v>4238</v>
      </c>
      <c r="M4018" s="1" t="str">
        <f t="shared" si="310"/>
        <v>Education</v>
      </c>
      <c r="N4018" s="1" t="s">
        <v>4222</v>
      </c>
      <c r="O4018" s="1" t="s">
        <v>4273</v>
      </c>
      <c r="P4018" s="1">
        <v>9479</v>
      </c>
      <c r="Q4018" s="1">
        <v>733284</v>
      </c>
      <c r="R4018" s="1">
        <f t="shared" si="311"/>
        <v>42435</v>
      </c>
      <c r="S4018" s="4">
        <v>610233.21033051307</v>
      </c>
      <c r="T4018" s="4">
        <v>130031.20215844495</v>
      </c>
      <c r="U4018" s="1">
        <f t="shared" si="312"/>
        <v>690849</v>
      </c>
      <c r="V4018" s="4">
        <f t="shared" si="313"/>
        <v>-6980.4124889579834</v>
      </c>
      <c r="W4018" s="1" t="str">
        <f t="shared" si="314"/>
        <v>Adverse</v>
      </c>
    </row>
    <row r="4019" spans="1:23" x14ac:dyDescent="0.25">
      <c r="A4019" s="1"/>
      <c r="B4019" s="1"/>
      <c r="C4019" s="1"/>
      <c r="D4019" s="1"/>
      <c r="E4019" s="1" t="s">
        <v>4527</v>
      </c>
      <c r="F4019" s="2">
        <v>44220</v>
      </c>
      <c r="G4019" s="3">
        <v>29601</v>
      </c>
      <c r="H4019" s="1"/>
      <c r="I4019" s="1"/>
      <c r="J4019" s="1" t="s">
        <v>9791</v>
      </c>
      <c r="K4019" s="2">
        <v>44193</v>
      </c>
      <c r="L4019" s="1" t="s">
        <v>4238</v>
      </c>
      <c r="M4019" s="1" t="str">
        <f t="shared" si="310"/>
        <v>Education</v>
      </c>
      <c r="N4019" s="1" t="s">
        <v>4210</v>
      </c>
      <c r="O4019" s="1" t="s">
        <v>4438</v>
      </c>
      <c r="P4019" s="1">
        <v>9415</v>
      </c>
      <c r="Q4019" s="1">
        <v>1761228</v>
      </c>
      <c r="R4019" s="1">
        <f t="shared" si="311"/>
        <v>58238</v>
      </c>
      <c r="S4019" s="4">
        <v>1110004.4855294356</v>
      </c>
      <c r="T4019" s="4">
        <v>421334.12582698482</v>
      </c>
      <c r="U4019" s="1">
        <f t="shared" si="312"/>
        <v>1702990</v>
      </c>
      <c r="V4019" s="4">
        <f t="shared" si="313"/>
        <v>229889.38864357956</v>
      </c>
      <c r="W4019" s="1" t="str">
        <f t="shared" si="314"/>
        <v>Favourable</v>
      </c>
    </row>
    <row r="4020" spans="1:23" x14ac:dyDescent="0.25">
      <c r="A4020" s="1"/>
      <c r="B4020" s="1"/>
      <c r="C4020" s="1"/>
      <c r="D4020" s="1"/>
      <c r="E4020" s="1" t="s">
        <v>9792</v>
      </c>
      <c r="F4020" s="2">
        <v>44767</v>
      </c>
      <c r="G4020" s="3">
        <v>34940</v>
      </c>
      <c r="H4020" s="1"/>
      <c r="I4020" s="1"/>
      <c r="J4020" s="1" t="s">
        <v>9793</v>
      </c>
      <c r="K4020" s="2">
        <v>44378</v>
      </c>
      <c r="L4020" s="1" t="s">
        <v>4227</v>
      </c>
      <c r="M4020" s="1" t="str">
        <f t="shared" si="310"/>
        <v>Infrastructure</v>
      </c>
      <c r="N4020" s="1" t="s">
        <v>4222</v>
      </c>
      <c r="O4020" s="1" t="s">
        <v>4217</v>
      </c>
      <c r="P4020" s="1">
        <v>6716</v>
      </c>
      <c r="Q4020" s="1">
        <v>1293799</v>
      </c>
      <c r="R4020" s="1">
        <f t="shared" si="311"/>
        <v>25056</v>
      </c>
      <c r="S4020" s="4">
        <v>884268.24260681507</v>
      </c>
      <c r="T4020" s="4">
        <v>365500.23779910122</v>
      </c>
      <c r="U4020" s="1">
        <f t="shared" si="312"/>
        <v>1268743</v>
      </c>
      <c r="V4020" s="4">
        <f t="shared" si="313"/>
        <v>44030.519594083773</v>
      </c>
      <c r="W4020" s="1" t="str">
        <f t="shared" si="314"/>
        <v>Favourable</v>
      </c>
    </row>
    <row r="4021" spans="1:23" x14ac:dyDescent="0.25">
      <c r="A4021" s="1"/>
      <c r="B4021" s="1"/>
      <c r="C4021" s="1"/>
      <c r="D4021" s="1"/>
      <c r="E4021" s="1" t="s">
        <v>9794</v>
      </c>
      <c r="F4021" s="2">
        <v>45340</v>
      </c>
      <c r="G4021" s="3">
        <v>15531</v>
      </c>
      <c r="H4021" s="1"/>
      <c r="I4021" s="1"/>
      <c r="J4021" s="1" t="s">
        <v>9795</v>
      </c>
      <c r="K4021" s="2">
        <v>44405</v>
      </c>
      <c r="L4021" s="1" t="s">
        <v>4200</v>
      </c>
      <c r="M4021" s="1" t="str">
        <f t="shared" si="310"/>
        <v>Social Services</v>
      </c>
      <c r="N4021" s="1" t="s">
        <v>4205</v>
      </c>
      <c r="O4021" s="1" t="s">
        <v>4330</v>
      </c>
      <c r="P4021" s="1">
        <v>9267</v>
      </c>
      <c r="Q4021" s="1">
        <v>1466774</v>
      </c>
      <c r="R4021" s="1">
        <f t="shared" si="311"/>
        <v>47249</v>
      </c>
      <c r="S4021" s="4">
        <v>1025130.7049605969</v>
      </c>
      <c r="T4021" s="4">
        <v>86698.420003936888</v>
      </c>
      <c r="U4021" s="1">
        <f t="shared" si="312"/>
        <v>1419525</v>
      </c>
      <c r="V4021" s="4">
        <f t="shared" si="313"/>
        <v>354944.87503546616</v>
      </c>
      <c r="W4021" s="1" t="str">
        <f t="shared" si="314"/>
        <v>Favourable</v>
      </c>
    </row>
    <row r="4022" spans="1:23" x14ac:dyDescent="0.25">
      <c r="A4022" s="1"/>
      <c r="B4022" s="1"/>
      <c r="C4022" s="1"/>
      <c r="D4022" s="1"/>
      <c r="E4022" s="1" t="s">
        <v>9796</v>
      </c>
      <c r="F4022" s="2">
        <v>44763</v>
      </c>
      <c r="G4022" s="3">
        <v>28972</v>
      </c>
      <c r="H4022" s="1"/>
      <c r="I4022" s="1"/>
      <c r="J4022" s="1" t="s">
        <v>7077</v>
      </c>
      <c r="K4022" s="2">
        <v>44340</v>
      </c>
      <c r="L4022" s="1" t="s">
        <v>4207</v>
      </c>
      <c r="M4022" s="1" t="str">
        <f t="shared" si="310"/>
        <v>Social Services</v>
      </c>
      <c r="N4022" s="1" t="s">
        <v>4222</v>
      </c>
      <c r="O4022" s="1" t="s">
        <v>4476</v>
      </c>
      <c r="P4022" s="1">
        <v>6644</v>
      </c>
      <c r="Q4022" s="1">
        <v>1284364</v>
      </c>
      <c r="R4022" s="1">
        <f t="shared" si="311"/>
        <v>11239</v>
      </c>
      <c r="S4022" s="4">
        <v>402712.25531923183</v>
      </c>
      <c r="T4022" s="4">
        <v>371104.91990326159</v>
      </c>
      <c r="U4022" s="1">
        <f t="shared" si="312"/>
        <v>1273125</v>
      </c>
      <c r="V4022" s="4">
        <f t="shared" si="313"/>
        <v>510546.82477750652</v>
      </c>
      <c r="W4022" s="1" t="str">
        <f t="shared" si="314"/>
        <v>Favourable</v>
      </c>
    </row>
    <row r="4023" spans="1:23" x14ac:dyDescent="0.25">
      <c r="A4023" s="1"/>
      <c r="B4023" s="1"/>
      <c r="C4023" s="1"/>
      <c r="D4023" s="1"/>
      <c r="E4023" s="1" t="s">
        <v>5106</v>
      </c>
      <c r="F4023" s="2">
        <v>44982</v>
      </c>
      <c r="G4023" s="3">
        <v>43778</v>
      </c>
      <c r="H4023" s="1"/>
      <c r="I4023" s="1"/>
      <c r="J4023" s="1" t="s">
        <v>9797</v>
      </c>
      <c r="K4023" s="2">
        <v>44482</v>
      </c>
      <c r="L4023" s="1" t="s">
        <v>4227</v>
      </c>
      <c r="M4023" s="1" t="str">
        <f t="shared" si="310"/>
        <v>Infrastructure</v>
      </c>
      <c r="N4023" s="1" t="s">
        <v>4222</v>
      </c>
      <c r="O4023" s="1" t="s">
        <v>4361</v>
      </c>
      <c r="P4023" s="1">
        <v>9149</v>
      </c>
      <c r="Q4023" s="1">
        <v>452898</v>
      </c>
      <c r="R4023" s="1">
        <f t="shared" si="311"/>
        <v>48734</v>
      </c>
      <c r="S4023" s="4">
        <v>86999.022826110639</v>
      </c>
      <c r="T4023" s="4">
        <v>75747.866998081809</v>
      </c>
      <c r="U4023" s="1">
        <f t="shared" si="312"/>
        <v>404164</v>
      </c>
      <c r="V4023" s="4">
        <f t="shared" si="313"/>
        <v>290151.11017580755</v>
      </c>
      <c r="W4023" s="1" t="str">
        <f t="shared" si="314"/>
        <v>Favourable</v>
      </c>
    </row>
    <row r="4024" spans="1:23" x14ac:dyDescent="0.25">
      <c r="A4024" s="1"/>
      <c r="B4024" s="1"/>
      <c r="C4024" s="1"/>
      <c r="D4024" s="1"/>
      <c r="E4024" s="1" t="s">
        <v>8905</v>
      </c>
      <c r="F4024" s="2">
        <v>44163</v>
      </c>
      <c r="G4024" s="3">
        <v>12842</v>
      </c>
      <c r="H4024" s="1"/>
      <c r="I4024" s="1"/>
      <c r="J4024" s="1" t="s">
        <v>9798</v>
      </c>
      <c r="K4024" s="2">
        <v>43947</v>
      </c>
      <c r="L4024" s="1" t="s">
        <v>4200</v>
      </c>
      <c r="M4024" s="1" t="str">
        <f t="shared" si="310"/>
        <v>Social Services</v>
      </c>
      <c r="N4024" s="1" t="s">
        <v>4210</v>
      </c>
      <c r="O4024" s="1" t="s">
        <v>4304</v>
      </c>
      <c r="P4024" s="1">
        <v>9093</v>
      </c>
      <c r="Q4024" s="1">
        <v>2440077</v>
      </c>
      <c r="R4024" s="1">
        <f t="shared" si="311"/>
        <v>0</v>
      </c>
      <c r="S4024" s="4">
        <v>1869131.2503517685</v>
      </c>
      <c r="T4024" s="4">
        <v>659138.47363909858</v>
      </c>
      <c r="U4024" s="1">
        <f t="shared" si="312"/>
        <v>2440077</v>
      </c>
      <c r="V4024" s="4">
        <f t="shared" si="313"/>
        <v>-88192.723990866914</v>
      </c>
      <c r="W4024" s="1" t="str">
        <f t="shared" si="314"/>
        <v>Adverse</v>
      </c>
    </row>
    <row r="4025" spans="1:23" x14ac:dyDescent="0.25">
      <c r="A4025" s="1"/>
      <c r="B4025" s="1"/>
      <c r="C4025" s="1"/>
      <c r="D4025" s="1"/>
      <c r="E4025" s="1" t="s">
        <v>9799</v>
      </c>
      <c r="F4025" s="2">
        <v>44579</v>
      </c>
      <c r="G4025" s="3">
        <v>50096</v>
      </c>
      <c r="H4025" s="1"/>
      <c r="I4025" s="1"/>
      <c r="J4025" s="1" t="s">
        <v>8857</v>
      </c>
      <c r="K4025" s="2">
        <v>44791</v>
      </c>
      <c r="L4025" s="1" t="s">
        <v>4200</v>
      </c>
      <c r="M4025" s="1" t="str">
        <f t="shared" si="310"/>
        <v>Social Services</v>
      </c>
      <c r="N4025" s="1" t="s">
        <v>4205</v>
      </c>
      <c r="O4025" s="1" t="s">
        <v>4314</v>
      </c>
      <c r="P4025" s="1">
        <v>7146</v>
      </c>
      <c r="Q4025" s="1">
        <v>1975126</v>
      </c>
      <c r="R4025" s="1">
        <f t="shared" si="311"/>
        <v>58942</v>
      </c>
      <c r="S4025" s="4">
        <v>1599666.5965148166</v>
      </c>
      <c r="T4025" s="4">
        <v>154007.77624127976</v>
      </c>
      <c r="U4025" s="1">
        <f t="shared" si="312"/>
        <v>1916184</v>
      </c>
      <c r="V4025" s="4">
        <f t="shared" si="313"/>
        <v>221451.6272439037</v>
      </c>
      <c r="W4025" s="1" t="str">
        <f t="shared" si="314"/>
        <v>Favourable</v>
      </c>
    </row>
    <row r="4026" spans="1:23" x14ac:dyDescent="0.25">
      <c r="A4026" s="1"/>
      <c r="B4026" s="1"/>
      <c r="C4026" s="1"/>
      <c r="D4026" s="1"/>
      <c r="E4026" s="1" t="s">
        <v>7874</v>
      </c>
      <c r="F4026" s="2">
        <v>44154</v>
      </c>
      <c r="G4026" s="3">
        <v>21275</v>
      </c>
      <c r="H4026" s="1"/>
      <c r="I4026" s="1"/>
      <c r="J4026" s="1" t="s">
        <v>8630</v>
      </c>
      <c r="K4026" s="2">
        <v>44722</v>
      </c>
      <c r="L4026" s="1" t="s">
        <v>4200</v>
      </c>
      <c r="M4026" s="1" t="str">
        <f t="shared" si="310"/>
        <v>Social Services</v>
      </c>
      <c r="N4026" s="1" t="s">
        <v>4210</v>
      </c>
      <c r="O4026" s="1" t="s">
        <v>4330</v>
      </c>
      <c r="P4026" s="1">
        <v>6975</v>
      </c>
      <c r="Q4026" s="1">
        <v>1213163</v>
      </c>
      <c r="R4026" s="1">
        <f t="shared" si="311"/>
        <v>53210</v>
      </c>
      <c r="S4026" s="4">
        <v>911466.81299310166</v>
      </c>
      <c r="T4026" s="4">
        <v>54449.971123602001</v>
      </c>
      <c r="U4026" s="1">
        <f t="shared" si="312"/>
        <v>1159953</v>
      </c>
      <c r="V4026" s="4">
        <f t="shared" si="313"/>
        <v>247246.21588329633</v>
      </c>
      <c r="W4026" s="1" t="str">
        <f t="shared" si="314"/>
        <v>Favourable</v>
      </c>
    </row>
    <row r="4027" spans="1:23" x14ac:dyDescent="0.25">
      <c r="A4027" s="1"/>
      <c r="B4027" s="1"/>
      <c r="C4027" s="1"/>
      <c r="D4027" s="1"/>
      <c r="E4027" s="1" t="s">
        <v>8744</v>
      </c>
      <c r="F4027" s="2">
        <v>44317</v>
      </c>
      <c r="G4027" s="3">
        <v>59113</v>
      </c>
      <c r="H4027" s="1"/>
      <c r="I4027" s="1"/>
      <c r="J4027" s="1" t="s">
        <v>8006</v>
      </c>
      <c r="K4027" s="2">
        <v>45414</v>
      </c>
      <c r="L4027" s="1" t="s">
        <v>4207</v>
      </c>
      <c r="M4027" s="1" t="str">
        <f t="shared" si="310"/>
        <v>Social Services</v>
      </c>
      <c r="N4027" s="1" t="s">
        <v>4222</v>
      </c>
      <c r="O4027" s="1" t="s">
        <v>4311</v>
      </c>
      <c r="P4027" s="1">
        <v>8838</v>
      </c>
      <c r="Q4027" s="1">
        <v>1127354</v>
      </c>
      <c r="R4027" s="1">
        <f t="shared" si="311"/>
        <v>17114</v>
      </c>
      <c r="S4027" s="4">
        <v>540869.76390552719</v>
      </c>
      <c r="T4027" s="4">
        <v>232831.4277795972</v>
      </c>
      <c r="U4027" s="1">
        <f t="shared" si="312"/>
        <v>1110240</v>
      </c>
      <c r="V4027" s="4">
        <f t="shared" si="313"/>
        <v>353652.80831487558</v>
      </c>
      <c r="W4027" s="1" t="str">
        <f t="shared" si="314"/>
        <v>Favourable</v>
      </c>
    </row>
    <row r="4028" spans="1:23" x14ac:dyDescent="0.25">
      <c r="A4028" s="1"/>
      <c r="B4028" s="1"/>
      <c r="C4028" s="1"/>
      <c r="D4028" s="1"/>
      <c r="E4028" s="1" t="s">
        <v>9800</v>
      </c>
      <c r="F4028" s="2">
        <v>44268</v>
      </c>
      <c r="G4028" s="3">
        <v>18362</v>
      </c>
      <c r="H4028" s="1"/>
      <c r="I4028" s="1"/>
      <c r="J4028" s="1" t="s">
        <v>8827</v>
      </c>
      <c r="K4028" s="2">
        <v>44840</v>
      </c>
      <c r="L4028" s="1" t="s">
        <v>4207</v>
      </c>
      <c r="M4028" s="1" t="str">
        <f t="shared" si="310"/>
        <v>Social Services</v>
      </c>
      <c r="N4028" s="1" t="s">
        <v>4210</v>
      </c>
      <c r="O4028" s="1" t="s">
        <v>4292</v>
      </c>
      <c r="P4028" s="1">
        <v>5832</v>
      </c>
      <c r="Q4028" s="1">
        <v>821413</v>
      </c>
      <c r="R4028" s="1">
        <f t="shared" si="311"/>
        <v>58609</v>
      </c>
      <c r="S4028" s="4">
        <v>42952.766597976683</v>
      </c>
      <c r="T4028" s="4">
        <v>226685.19636436249</v>
      </c>
      <c r="U4028" s="1">
        <f t="shared" si="312"/>
        <v>762804</v>
      </c>
      <c r="V4028" s="4">
        <f t="shared" si="313"/>
        <v>551775.03703766083</v>
      </c>
      <c r="W4028" s="1" t="str">
        <f t="shared" si="314"/>
        <v>Favourable</v>
      </c>
    </row>
    <row r="4029" spans="1:23" x14ac:dyDescent="0.25">
      <c r="A4029" s="1"/>
      <c r="B4029" s="1"/>
      <c r="C4029" s="1"/>
      <c r="D4029" s="1"/>
      <c r="E4029" s="1" t="s">
        <v>9801</v>
      </c>
      <c r="F4029" s="2">
        <v>44993</v>
      </c>
      <c r="G4029" s="3">
        <v>52440</v>
      </c>
      <c r="H4029" s="1"/>
      <c r="I4029" s="1"/>
      <c r="J4029" s="1" t="s">
        <v>9802</v>
      </c>
      <c r="K4029" s="2">
        <v>44391</v>
      </c>
      <c r="L4029" s="1" t="s">
        <v>4227</v>
      </c>
      <c r="M4029" s="1" t="str">
        <f t="shared" si="310"/>
        <v>Infrastructure</v>
      </c>
      <c r="N4029" s="1" t="s">
        <v>4210</v>
      </c>
      <c r="O4029" s="1" t="s">
        <v>4388</v>
      </c>
      <c r="P4029" s="1">
        <v>6358</v>
      </c>
      <c r="Q4029" s="1">
        <v>1941310</v>
      </c>
      <c r="R4029" s="1">
        <f t="shared" si="311"/>
        <v>0</v>
      </c>
      <c r="S4029" s="4">
        <v>1026099.7236912639</v>
      </c>
      <c r="T4029" s="4">
        <v>195942.29302284677</v>
      </c>
      <c r="U4029" s="1">
        <f t="shared" si="312"/>
        <v>1941310</v>
      </c>
      <c r="V4029" s="4">
        <f t="shared" si="313"/>
        <v>719267.98328588926</v>
      </c>
      <c r="W4029" s="1" t="str">
        <f t="shared" si="314"/>
        <v>Favourable</v>
      </c>
    </row>
    <row r="4030" spans="1:23" x14ac:dyDescent="0.25">
      <c r="A4030" s="1"/>
      <c r="B4030" s="1"/>
      <c r="C4030" s="1"/>
      <c r="D4030" s="1"/>
      <c r="E4030" s="1" t="s">
        <v>8719</v>
      </c>
      <c r="F4030" s="2">
        <v>44297</v>
      </c>
      <c r="G4030" s="3">
        <v>34900</v>
      </c>
      <c r="H4030" s="1"/>
      <c r="I4030" s="1"/>
      <c r="J4030" s="1" t="s">
        <v>9803</v>
      </c>
      <c r="K4030" s="2">
        <v>44149</v>
      </c>
      <c r="L4030" s="1" t="s">
        <v>4238</v>
      </c>
      <c r="M4030" s="1" t="str">
        <f t="shared" si="310"/>
        <v>Education</v>
      </c>
      <c r="N4030" s="1" t="s">
        <v>4210</v>
      </c>
      <c r="O4030" s="1" t="s">
        <v>4311</v>
      </c>
      <c r="P4030" s="1">
        <v>8786</v>
      </c>
      <c r="Q4030" s="1">
        <v>673221</v>
      </c>
      <c r="R4030" s="1">
        <f t="shared" si="311"/>
        <v>0</v>
      </c>
      <c r="S4030" s="4">
        <v>355878.68972821243</v>
      </c>
      <c r="T4030" s="4">
        <v>164135.81109725867</v>
      </c>
      <c r="U4030" s="1">
        <f t="shared" si="312"/>
        <v>673221</v>
      </c>
      <c r="V4030" s="4">
        <f t="shared" si="313"/>
        <v>153206.49917452887</v>
      </c>
      <c r="W4030" s="1" t="str">
        <f t="shared" si="314"/>
        <v>Favourable</v>
      </c>
    </row>
    <row r="4031" spans="1:23" x14ac:dyDescent="0.25">
      <c r="A4031" s="1"/>
      <c r="B4031" s="1"/>
      <c r="C4031" s="1"/>
      <c r="D4031" s="1"/>
      <c r="E4031" s="1" t="s">
        <v>6584</v>
      </c>
      <c r="F4031" s="2">
        <v>44577</v>
      </c>
      <c r="G4031" s="3">
        <v>45211</v>
      </c>
      <c r="H4031" s="1"/>
      <c r="I4031" s="1"/>
      <c r="J4031" s="1" t="s">
        <v>4737</v>
      </c>
      <c r="K4031" s="2">
        <v>43875</v>
      </c>
      <c r="L4031" s="1" t="s">
        <v>4227</v>
      </c>
      <c r="M4031" s="1" t="str">
        <f t="shared" si="310"/>
        <v>Infrastructure</v>
      </c>
      <c r="N4031" s="1" t="s">
        <v>4222</v>
      </c>
      <c r="O4031" s="1" t="s">
        <v>4496</v>
      </c>
      <c r="P4031" s="1">
        <v>9236</v>
      </c>
      <c r="Q4031" s="1">
        <v>724580</v>
      </c>
      <c r="R4031" s="1">
        <f t="shared" si="311"/>
        <v>53853</v>
      </c>
      <c r="S4031" s="4">
        <v>496457.03998573276</v>
      </c>
      <c r="T4031" s="4">
        <v>232716.13761993323</v>
      </c>
      <c r="U4031" s="1">
        <f t="shared" si="312"/>
        <v>670727</v>
      </c>
      <c r="V4031" s="4">
        <f t="shared" si="313"/>
        <v>-4593.1776056659874</v>
      </c>
      <c r="W4031" s="1" t="str">
        <f t="shared" si="314"/>
        <v>Adverse</v>
      </c>
    </row>
    <row r="4032" spans="1:23" x14ac:dyDescent="0.25">
      <c r="A4032" s="1"/>
      <c r="B4032" s="1"/>
      <c r="C4032" s="1"/>
      <c r="D4032" s="1"/>
      <c r="E4032" s="1" t="s">
        <v>5421</v>
      </c>
      <c r="F4032" s="2">
        <v>45078</v>
      </c>
      <c r="G4032" s="3">
        <v>59995</v>
      </c>
      <c r="H4032" s="1"/>
      <c r="I4032" s="1"/>
      <c r="J4032" s="1" t="s">
        <v>9218</v>
      </c>
      <c r="K4032" s="2">
        <v>44423</v>
      </c>
      <c r="L4032" s="1" t="s">
        <v>4238</v>
      </c>
      <c r="M4032" s="1" t="str">
        <f t="shared" si="310"/>
        <v>Education</v>
      </c>
      <c r="N4032" s="1" t="s">
        <v>4210</v>
      </c>
      <c r="O4032" s="1" t="s">
        <v>4256</v>
      </c>
      <c r="P4032" s="1">
        <v>7355</v>
      </c>
      <c r="Q4032" s="1">
        <v>2091109</v>
      </c>
      <c r="R4032" s="1">
        <f t="shared" si="311"/>
        <v>50471</v>
      </c>
      <c r="S4032" s="4">
        <v>102958.28304437592</v>
      </c>
      <c r="T4032" s="4">
        <v>56612.911905758949</v>
      </c>
      <c r="U4032" s="1">
        <f t="shared" si="312"/>
        <v>2040638</v>
      </c>
      <c r="V4032" s="4">
        <f t="shared" si="313"/>
        <v>1931537.805049865</v>
      </c>
      <c r="W4032" s="1" t="str">
        <f t="shared" si="314"/>
        <v>Favourable</v>
      </c>
    </row>
    <row r="4033" spans="1:23" x14ac:dyDescent="0.25">
      <c r="A4033" s="1"/>
      <c r="B4033" s="1"/>
      <c r="C4033" s="1"/>
      <c r="D4033" s="1"/>
      <c r="E4033" s="1" t="s">
        <v>9804</v>
      </c>
      <c r="F4033" s="2">
        <v>43925</v>
      </c>
      <c r="G4033" s="3">
        <v>59839</v>
      </c>
      <c r="H4033" s="1"/>
      <c r="I4033" s="1"/>
      <c r="J4033" s="1" t="s">
        <v>9805</v>
      </c>
      <c r="K4033" s="2">
        <v>44147</v>
      </c>
      <c r="L4033" s="1" t="s">
        <v>4200</v>
      </c>
      <c r="M4033" s="1" t="str">
        <f t="shared" si="310"/>
        <v>Social Services</v>
      </c>
      <c r="N4033" s="1" t="s">
        <v>4222</v>
      </c>
      <c r="O4033" s="1" t="s">
        <v>4206</v>
      </c>
      <c r="P4033" s="1">
        <v>7726</v>
      </c>
      <c r="Q4033" s="1">
        <v>2025095</v>
      </c>
      <c r="R4033" s="1">
        <f t="shared" si="311"/>
        <v>0</v>
      </c>
      <c r="S4033" s="4">
        <v>975184.36950070143</v>
      </c>
      <c r="T4033" s="4">
        <v>123165.97931747163</v>
      </c>
      <c r="U4033" s="1">
        <f t="shared" si="312"/>
        <v>2025095</v>
      </c>
      <c r="V4033" s="4">
        <f t="shared" si="313"/>
        <v>926744.65118182683</v>
      </c>
      <c r="W4033" s="1" t="str">
        <f t="shared" si="314"/>
        <v>Favourable</v>
      </c>
    </row>
    <row r="4034" spans="1:23" x14ac:dyDescent="0.25">
      <c r="A4034" s="1"/>
      <c r="B4034" s="1"/>
      <c r="C4034" s="1"/>
      <c r="D4034" s="1"/>
      <c r="E4034" s="1" t="s">
        <v>8582</v>
      </c>
      <c r="F4034" s="2">
        <v>43932</v>
      </c>
      <c r="G4034" s="3">
        <v>49780</v>
      </c>
      <c r="H4034" s="1"/>
      <c r="I4034" s="1"/>
      <c r="J4034" s="1" t="s">
        <v>4317</v>
      </c>
      <c r="K4034" s="2">
        <v>44795</v>
      </c>
      <c r="L4034" s="1" t="s">
        <v>4200</v>
      </c>
      <c r="M4034" s="1" t="str">
        <f t="shared" si="310"/>
        <v>Social Services</v>
      </c>
      <c r="N4034" s="1" t="s">
        <v>4210</v>
      </c>
      <c r="O4034" s="1" t="s">
        <v>4314</v>
      </c>
      <c r="P4034" s="1">
        <v>5906</v>
      </c>
      <c r="Q4034" s="1">
        <v>840399</v>
      </c>
      <c r="R4034" s="1">
        <f t="shared" si="311"/>
        <v>70193</v>
      </c>
      <c r="S4034" s="4">
        <v>368719.75070779963</v>
      </c>
      <c r="T4034" s="4">
        <v>214536.49598907543</v>
      </c>
      <c r="U4034" s="1">
        <f t="shared" si="312"/>
        <v>770206</v>
      </c>
      <c r="V4034" s="4">
        <f t="shared" si="313"/>
        <v>257142.75330312492</v>
      </c>
      <c r="W4034" s="1" t="str">
        <f t="shared" si="314"/>
        <v>Favourable</v>
      </c>
    </row>
    <row r="4035" spans="1:23" x14ac:dyDescent="0.25">
      <c r="A4035" s="1"/>
      <c r="B4035" s="1"/>
      <c r="C4035" s="1"/>
      <c r="D4035" s="1"/>
      <c r="E4035" s="1" t="s">
        <v>9806</v>
      </c>
      <c r="F4035" s="2">
        <v>44828</v>
      </c>
      <c r="G4035" s="3">
        <v>52634</v>
      </c>
      <c r="H4035" s="1"/>
      <c r="I4035" s="1"/>
      <c r="J4035" s="1" t="s">
        <v>4254</v>
      </c>
      <c r="K4035" s="2">
        <v>44027</v>
      </c>
      <c r="L4035" s="1" t="s">
        <v>4238</v>
      </c>
      <c r="M4035" s="1" t="str">
        <f t="shared" ref="M4035:M4098" si="315">INDEX($A:$B,MATCH($L4035,$A:$A,0),2)</f>
        <v>Education</v>
      </c>
      <c r="N4035" s="1" t="s">
        <v>4222</v>
      </c>
      <c r="O4035" s="1" t="s">
        <v>4379</v>
      </c>
      <c r="P4035" s="1">
        <v>6017</v>
      </c>
      <c r="Q4035" s="1">
        <v>1492382</v>
      </c>
      <c r="R4035" s="1">
        <f t="shared" ref="R4035:R4098" si="316">_xlfn.XLOOKUP($J4035,$E:$E,$G:$G,0,0,1)</f>
        <v>90239</v>
      </c>
      <c r="S4035" s="4">
        <v>364482.54217429162</v>
      </c>
      <c r="T4035" s="4">
        <v>383894.64482655161</v>
      </c>
      <c r="U4035" s="1">
        <f t="shared" ref="U4035:U4098" si="317">Q4035-R4035</f>
        <v>1402143</v>
      </c>
      <c r="V4035" s="4">
        <f t="shared" ref="V4035:V4098" si="318">Q4035-(S4035+T4035)</f>
        <v>744004.81299915677</v>
      </c>
      <c r="W4035" s="1" t="str">
        <f t="shared" ref="W4035:W4098" si="319">IF(V4035&gt;=0,"Favourable","Adverse")</f>
        <v>Favourable</v>
      </c>
    </row>
    <row r="4036" spans="1:23" x14ac:dyDescent="0.25">
      <c r="A4036" s="1"/>
      <c r="B4036" s="1"/>
      <c r="C4036" s="1"/>
      <c r="D4036" s="1"/>
      <c r="E4036" s="1" t="s">
        <v>9807</v>
      </c>
      <c r="F4036" s="2">
        <v>45399</v>
      </c>
      <c r="G4036" s="3">
        <v>36025</v>
      </c>
      <c r="H4036" s="1"/>
      <c r="I4036" s="1"/>
      <c r="J4036" s="1" t="s">
        <v>5242</v>
      </c>
      <c r="K4036" s="2">
        <v>44254</v>
      </c>
      <c r="L4036" s="1" t="s">
        <v>4207</v>
      </c>
      <c r="M4036" s="1" t="str">
        <f t="shared" si="315"/>
        <v>Social Services</v>
      </c>
      <c r="N4036" s="1" t="s">
        <v>4210</v>
      </c>
      <c r="O4036" s="1" t="s">
        <v>4301</v>
      </c>
      <c r="P4036" s="1">
        <v>7540</v>
      </c>
      <c r="Q4036" s="1">
        <v>2416579</v>
      </c>
      <c r="R4036" s="1">
        <f t="shared" si="316"/>
        <v>87575</v>
      </c>
      <c r="S4036" s="4">
        <v>133996.71477706986</v>
      </c>
      <c r="T4036" s="4">
        <v>376356.46470988082</v>
      </c>
      <c r="U4036" s="1">
        <f t="shared" si="317"/>
        <v>2329004</v>
      </c>
      <c r="V4036" s="4">
        <f t="shared" si="318"/>
        <v>1906225.8205130494</v>
      </c>
      <c r="W4036" s="1" t="str">
        <f t="shared" si="319"/>
        <v>Favourable</v>
      </c>
    </row>
    <row r="4037" spans="1:23" x14ac:dyDescent="0.25">
      <c r="A4037" s="1"/>
      <c r="B4037" s="1"/>
      <c r="C4037" s="1"/>
      <c r="D4037" s="1"/>
      <c r="E4037" s="1" t="s">
        <v>6661</v>
      </c>
      <c r="F4037" s="2">
        <v>44845</v>
      </c>
      <c r="G4037" s="3">
        <v>23037</v>
      </c>
      <c r="H4037" s="1"/>
      <c r="I4037" s="1"/>
      <c r="J4037" s="1" t="s">
        <v>9808</v>
      </c>
      <c r="K4037" s="2">
        <v>44438</v>
      </c>
      <c r="L4037" s="1" t="s">
        <v>4200</v>
      </c>
      <c r="M4037" s="1" t="str">
        <f t="shared" si="315"/>
        <v>Social Services</v>
      </c>
      <c r="N4037" s="1" t="s">
        <v>4222</v>
      </c>
      <c r="O4037" s="1" t="s">
        <v>4304</v>
      </c>
      <c r="P4037" s="1">
        <v>8742</v>
      </c>
      <c r="Q4037" s="1">
        <v>2448615</v>
      </c>
      <c r="R4037" s="1">
        <f t="shared" si="316"/>
        <v>50484</v>
      </c>
      <c r="S4037" s="4">
        <v>409111.41185674904</v>
      </c>
      <c r="T4037" s="4">
        <v>609022.51019824611</v>
      </c>
      <c r="U4037" s="1">
        <f t="shared" si="317"/>
        <v>2398131</v>
      </c>
      <c r="V4037" s="4">
        <f t="shared" si="318"/>
        <v>1430481.0779450049</v>
      </c>
      <c r="W4037" s="1" t="str">
        <f t="shared" si="319"/>
        <v>Favourable</v>
      </c>
    </row>
    <row r="4038" spans="1:23" x14ac:dyDescent="0.25">
      <c r="A4038" s="1"/>
      <c r="B4038" s="1"/>
      <c r="C4038" s="1"/>
      <c r="D4038" s="1"/>
      <c r="E4038" s="1" t="s">
        <v>5691</v>
      </c>
      <c r="F4038" s="2">
        <v>44523</v>
      </c>
      <c r="G4038" s="3">
        <v>51227</v>
      </c>
      <c r="H4038" s="1"/>
      <c r="I4038" s="1"/>
      <c r="J4038" s="1" t="s">
        <v>8675</v>
      </c>
      <c r="K4038" s="2">
        <v>44395</v>
      </c>
      <c r="L4038" s="1" t="s">
        <v>4227</v>
      </c>
      <c r="M4038" s="1" t="str">
        <f t="shared" si="315"/>
        <v>Infrastructure</v>
      </c>
      <c r="N4038" s="1" t="s">
        <v>4222</v>
      </c>
      <c r="O4038" s="1" t="s">
        <v>4206</v>
      </c>
      <c r="P4038" s="1">
        <v>8328</v>
      </c>
      <c r="Q4038" s="1">
        <v>650290</v>
      </c>
      <c r="R4038" s="1">
        <f t="shared" si="316"/>
        <v>11437</v>
      </c>
      <c r="S4038" s="4">
        <v>458482.99153097335</v>
      </c>
      <c r="T4038" s="4">
        <v>43471.126556943374</v>
      </c>
      <c r="U4038" s="1">
        <f t="shared" si="317"/>
        <v>638853</v>
      </c>
      <c r="V4038" s="4">
        <f t="shared" si="318"/>
        <v>148335.88191208325</v>
      </c>
      <c r="W4038" s="1" t="str">
        <f t="shared" si="319"/>
        <v>Favourable</v>
      </c>
    </row>
    <row r="4039" spans="1:23" x14ac:dyDescent="0.25">
      <c r="A4039" s="1"/>
      <c r="B4039" s="1"/>
      <c r="C4039" s="1"/>
      <c r="D4039" s="1"/>
      <c r="E4039" s="1" t="s">
        <v>4246</v>
      </c>
      <c r="F4039" s="2">
        <v>44478</v>
      </c>
      <c r="G4039" s="3">
        <v>51007</v>
      </c>
      <c r="H4039" s="1"/>
      <c r="I4039" s="1"/>
      <c r="J4039" s="1" t="s">
        <v>9809</v>
      </c>
      <c r="K4039" s="2">
        <v>43995</v>
      </c>
      <c r="L4039" s="1" t="s">
        <v>4207</v>
      </c>
      <c r="M4039" s="1" t="str">
        <f t="shared" si="315"/>
        <v>Social Services</v>
      </c>
      <c r="N4039" s="1" t="s">
        <v>4222</v>
      </c>
      <c r="O4039" s="1" t="s">
        <v>4379</v>
      </c>
      <c r="P4039" s="1">
        <v>6483</v>
      </c>
      <c r="Q4039" s="1">
        <v>2042851</v>
      </c>
      <c r="R4039" s="1">
        <f t="shared" si="316"/>
        <v>0</v>
      </c>
      <c r="S4039" s="4">
        <v>238477.25240473406</v>
      </c>
      <c r="T4039" s="4">
        <v>242637.84594810172</v>
      </c>
      <c r="U4039" s="1">
        <f t="shared" si="317"/>
        <v>2042851</v>
      </c>
      <c r="V4039" s="4">
        <f t="shared" si="318"/>
        <v>1561735.9016471643</v>
      </c>
      <c r="W4039" s="1" t="str">
        <f t="shared" si="319"/>
        <v>Favourable</v>
      </c>
    </row>
    <row r="4040" spans="1:23" x14ac:dyDescent="0.25">
      <c r="A4040" s="1"/>
      <c r="B4040" s="1"/>
      <c r="C4040" s="1"/>
      <c r="D4040" s="1"/>
      <c r="E4040" s="1" t="s">
        <v>9772</v>
      </c>
      <c r="F4040" s="2">
        <v>45384</v>
      </c>
      <c r="G4040" s="3">
        <v>54050</v>
      </c>
      <c r="H4040" s="1"/>
      <c r="I4040" s="1"/>
      <c r="J4040" s="1" t="s">
        <v>4366</v>
      </c>
      <c r="K4040" s="2">
        <v>44926</v>
      </c>
      <c r="L4040" s="1" t="s">
        <v>4207</v>
      </c>
      <c r="M4040" s="1" t="str">
        <f t="shared" si="315"/>
        <v>Social Services</v>
      </c>
      <c r="N4040" s="1" t="s">
        <v>4205</v>
      </c>
      <c r="O4040" s="1" t="s">
        <v>4237</v>
      </c>
      <c r="P4040" s="1">
        <v>7943</v>
      </c>
      <c r="Q4040" s="1">
        <v>1182444</v>
      </c>
      <c r="R4040" s="1">
        <f t="shared" si="316"/>
        <v>26699</v>
      </c>
      <c r="S4040" s="4">
        <v>232975.12086832992</v>
      </c>
      <c r="T4040" s="4">
        <v>187394.38978197658</v>
      </c>
      <c r="U4040" s="1">
        <f t="shared" si="317"/>
        <v>1155745</v>
      </c>
      <c r="V4040" s="4">
        <f t="shared" si="318"/>
        <v>762074.48934969353</v>
      </c>
      <c r="W4040" s="1" t="str">
        <f t="shared" si="319"/>
        <v>Favourable</v>
      </c>
    </row>
    <row r="4041" spans="1:23" x14ac:dyDescent="0.25">
      <c r="A4041" s="1"/>
      <c r="B4041" s="1"/>
      <c r="C4041" s="1"/>
      <c r="D4041" s="1"/>
      <c r="E4041" s="1" t="s">
        <v>9810</v>
      </c>
      <c r="F4041" s="2">
        <v>44260</v>
      </c>
      <c r="G4041" s="3">
        <v>33130</v>
      </c>
      <c r="H4041" s="1"/>
      <c r="I4041" s="1"/>
      <c r="J4041" s="1" t="s">
        <v>7371</v>
      </c>
      <c r="K4041" s="2">
        <v>45075</v>
      </c>
      <c r="L4041" s="1" t="s">
        <v>4207</v>
      </c>
      <c r="M4041" s="1" t="str">
        <f t="shared" si="315"/>
        <v>Social Services</v>
      </c>
      <c r="N4041" s="1" t="s">
        <v>4210</v>
      </c>
      <c r="O4041" s="1" t="s">
        <v>4289</v>
      </c>
      <c r="P4041" s="1">
        <v>9333</v>
      </c>
      <c r="Q4041" s="1">
        <v>1244850</v>
      </c>
      <c r="R4041" s="1">
        <f t="shared" si="316"/>
        <v>20877</v>
      </c>
      <c r="S4041" s="4">
        <v>878327.46576780907</v>
      </c>
      <c r="T4041" s="4">
        <v>60278.961754413329</v>
      </c>
      <c r="U4041" s="1">
        <f t="shared" si="317"/>
        <v>1223973</v>
      </c>
      <c r="V4041" s="4">
        <f t="shared" si="318"/>
        <v>306243.5724777776</v>
      </c>
      <c r="W4041" s="1" t="str">
        <f t="shared" si="319"/>
        <v>Favourable</v>
      </c>
    </row>
    <row r="4042" spans="1:23" x14ac:dyDescent="0.25">
      <c r="A4042" s="1"/>
      <c r="B4042" s="1"/>
      <c r="C4042" s="1"/>
      <c r="D4042" s="1"/>
      <c r="E4042" s="1" t="s">
        <v>9811</v>
      </c>
      <c r="F4042" s="2">
        <v>44338</v>
      </c>
      <c r="G4042" s="3">
        <v>41857</v>
      </c>
      <c r="H4042" s="1"/>
      <c r="I4042" s="1"/>
      <c r="J4042" s="1" t="s">
        <v>9812</v>
      </c>
      <c r="K4042" s="2">
        <v>44025</v>
      </c>
      <c r="L4042" s="1" t="s">
        <v>4207</v>
      </c>
      <c r="M4042" s="1" t="str">
        <f t="shared" si="315"/>
        <v>Social Services</v>
      </c>
      <c r="N4042" s="1" t="s">
        <v>4222</v>
      </c>
      <c r="O4042" s="1" t="s">
        <v>4206</v>
      </c>
      <c r="P4042" s="1">
        <v>8212</v>
      </c>
      <c r="Q4042" s="1">
        <v>1354329</v>
      </c>
      <c r="R4042" s="1">
        <f t="shared" si="316"/>
        <v>30112</v>
      </c>
      <c r="S4042" s="4">
        <v>1009997.9500575112</v>
      </c>
      <c r="T4042" s="4">
        <v>234420.95117462691</v>
      </c>
      <c r="U4042" s="1">
        <f t="shared" si="317"/>
        <v>1324217</v>
      </c>
      <c r="V4042" s="4">
        <f t="shared" si="318"/>
        <v>109910.09876786196</v>
      </c>
      <c r="W4042" s="1" t="str">
        <f t="shared" si="319"/>
        <v>Favourable</v>
      </c>
    </row>
    <row r="4043" spans="1:23" x14ac:dyDescent="0.25">
      <c r="A4043" s="1"/>
      <c r="B4043" s="1"/>
      <c r="C4043" s="1"/>
      <c r="D4043" s="1"/>
      <c r="E4043" s="1" t="s">
        <v>9813</v>
      </c>
      <c r="F4043" s="2">
        <v>45403</v>
      </c>
      <c r="G4043" s="3">
        <v>42101</v>
      </c>
      <c r="H4043" s="1"/>
      <c r="I4043" s="1"/>
      <c r="J4043" s="1" t="s">
        <v>8223</v>
      </c>
      <c r="K4043" s="2">
        <v>44631</v>
      </c>
      <c r="L4043" s="1" t="s">
        <v>4227</v>
      </c>
      <c r="M4043" s="1" t="str">
        <f t="shared" si="315"/>
        <v>Infrastructure</v>
      </c>
      <c r="N4043" s="1" t="s">
        <v>4222</v>
      </c>
      <c r="O4043" s="1" t="s">
        <v>4358</v>
      </c>
      <c r="P4043" s="1">
        <v>6153</v>
      </c>
      <c r="Q4043" s="1">
        <v>1091700</v>
      </c>
      <c r="R4043" s="1">
        <f t="shared" si="316"/>
        <v>29628</v>
      </c>
      <c r="S4043" s="4">
        <v>972234.23031794082</v>
      </c>
      <c r="T4043" s="4">
        <v>333821.95377717895</v>
      </c>
      <c r="U4043" s="1">
        <f t="shared" si="317"/>
        <v>1062072</v>
      </c>
      <c r="V4043" s="4">
        <f t="shared" si="318"/>
        <v>-214356.18409511982</v>
      </c>
      <c r="W4043" s="1" t="str">
        <f t="shared" si="319"/>
        <v>Adverse</v>
      </c>
    </row>
    <row r="4044" spans="1:23" x14ac:dyDescent="0.25">
      <c r="A4044" s="1"/>
      <c r="B4044" s="1"/>
      <c r="C4044" s="1"/>
      <c r="D4044" s="1"/>
      <c r="E4044" s="1" t="s">
        <v>9814</v>
      </c>
      <c r="F4044" s="2">
        <v>45090</v>
      </c>
      <c r="G4044" s="3">
        <v>23991</v>
      </c>
      <c r="H4044" s="1"/>
      <c r="I4044" s="1"/>
      <c r="J4044" s="1" t="s">
        <v>9815</v>
      </c>
      <c r="K4044" s="2">
        <v>44482</v>
      </c>
      <c r="L4044" s="1" t="s">
        <v>4207</v>
      </c>
      <c r="M4044" s="1" t="str">
        <f t="shared" si="315"/>
        <v>Social Services</v>
      </c>
      <c r="N4044" s="1" t="s">
        <v>4222</v>
      </c>
      <c r="O4044" s="1" t="s">
        <v>4345</v>
      </c>
      <c r="P4044" s="1">
        <v>7499</v>
      </c>
      <c r="Q4044" s="1">
        <v>1119076</v>
      </c>
      <c r="R4044" s="1">
        <f t="shared" si="316"/>
        <v>0</v>
      </c>
      <c r="S4044" s="4">
        <v>418737.22820256982</v>
      </c>
      <c r="T4044" s="4">
        <v>65493.218930810828</v>
      </c>
      <c r="U4044" s="1">
        <f t="shared" si="317"/>
        <v>1119076</v>
      </c>
      <c r="V4044" s="4">
        <f t="shared" si="318"/>
        <v>634845.55286661931</v>
      </c>
      <c r="W4044" s="1" t="str">
        <f t="shared" si="319"/>
        <v>Favourable</v>
      </c>
    </row>
    <row r="4045" spans="1:23" x14ac:dyDescent="0.25">
      <c r="A4045" s="1"/>
      <c r="B4045" s="1"/>
      <c r="C4045" s="1"/>
      <c r="D4045" s="1"/>
      <c r="E4045" s="1" t="s">
        <v>4628</v>
      </c>
      <c r="F4045" s="2">
        <v>44067</v>
      </c>
      <c r="G4045" s="3">
        <v>42404</v>
      </c>
      <c r="H4045" s="1"/>
      <c r="I4045" s="1"/>
      <c r="J4045" s="1" t="s">
        <v>7397</v>
      </c>
      <c r="K4045" s="2">
        <v>45296</v>
      </c>
      <c r="L4045" s="1" t="s">
        <v>4227</v>
      </c>
      <c r="M4045" s="1" t="str">
        <f t="shared" si="315"/>
        <v>Infrastructure</v>
      </c>
      <c r="N4045" s="1" t="s">
        <v>4210</v>
      </c>
      <c r="O4045" s="1" t="s">
        <v>4402</v>
      </c>
      <c r="P4045" s="1">
        <v>9277</v>
      </c>
      <c r="Q4045" s="1">
        <v>1730336</v>
      </c>
      <c r="R4045" s="1">
        <f t="shared" si="316"/>
        <v>51559</v>
      </c>
      <c r="S4045" s="4">
        <v>552895.28177835513</v>
      </c>
      <c r="T4045" s="4">
        <v>429640.69917975151</v>
      </c>
      <c r="U4045" s="1">
        <f t="shared" si="317"/>
        <v>1678777</v>
      </c>
      <c r="V4045" s="4">
        <f t="shared" si="318"/>
        <v>747800.01904189331</v>
      </c>
      <c r="W4045" s="1" t="str">
        <f t="shared" si="319"/>
        <v>Favourable</v>
      </c>
    </row>
    <row r="4046" spans="1:23" x14ac:dyDescent="0.25">
      <c r="A4046" s="1"/>
      <c r="B4046" s="1"/>
      <c r="C4046" s="1"/>
      <c r="D4046" s="1"/>
      <c r="E4046" s="1" t="s">
        <v>7625</v>
      </c>
      <c r="F4046" s="2">
        <v>44926</v>
      </c>
      <c r="G4046" s="3">
        <v>34408</v>
      </c>
      <c r="H4046" s="1"/>
      <c r="I4046" s="1"/>
      <c r="J4046" s="1" t="s">
        <v>5711</v>
      </c>
      <c r="K4046" s="2">
        <v>44649</v>
      </c>
      <c r="L4046" s="1" t="s">
        <v>4238</v>
      </c>
      <c r="M4046" s="1" t="str">
        <f t="shared" si="315"/>
        <v>Education</v>
      </c>
      <c r="N4046" s="1" t="s">
        <v>4210</v>
      </c>
      <c r="O4046" s="1" t="s">
        <v>4256</v>
      </c>
      <c r="P4046" s="1">
        <v>7323</v>
      </c>
      <c r="Q4046" s="1">
        <v>2004621</v>
      </c>
      <c r="R4046" s="1">
        <f t="shared" si="316"/>
        <v>72476</v>
      </c>
      <c r="S4046" s="4">
        <v>250172.02613841719</v>
      </c>
      <c r="T4046" s="4">
        <v>667339.19594805653</v>
      </c>
      <c r="U4046" s="1">
        <f t="shared" si="317"/>
        <v>1932145</v>
      </c>
      <c r="V4046" s="4">
        <f t="shared" si="318"/>
        <v>1087109.7779135262</v>
      </c>
      <c r="W4046" s="1" t="str">
        <f t="shared" si="319"/>
        <v>Favourable</v>
      </c>
    </row>
    <row r="4047" spans="1:23" x14ac:dyDescent="0.25">
      <c r="A4047" s="1"/>
      <c r="B4047" s="1"/>
      <c r="C4047" s="1"/>
      <c r="D4047" s="1"/>
      <c r="E4047" s="1" t="s">
        <v>9590</v>
      </c>
      <c r="F4047" s="2">
        <v>44650</v>
      </c>
      <c r="G4047" s="3">
        <v>31310</v>
      </c>
      <c r="H4047" s="1"/>
      <c r="I4047" s="1"/>
      <c r="J4047" s="1" t="s">
        <v>4356</v>
      </c>
      <c r="K4047" s="2">
        <v>45277</v>
      </c>
      <c r="L4047" s="1" t="s">
        <v>4200</v>
      </c>
      <c r="M4047" s="1" t="str">
        <f t="shared" si="315"/>
        <v>Social Services</v>
      </c>
      <c r="N4047" s="1" t="s">
        <v>4210</v>
      </c>
      <c r="O4047" s="1" t="s">
        <v>4264</v>
      </c>
      <c r="P4047" s="1">
        <v>9308</v>
      </c>
      <c r="Q4047" s="1">
        <v>2367261</v>
      </c>
      <c r="R4047" s="1">
        <f t="shared" si="316"/>
        <v>17251</v>
      </c>
      <c r="S4047" s="4">
        <v>611387.16072373453</v>
      </c>
      <c r="T4047" s="4">
        <v>445166.91696797946</v>
      </c>
      <c r="U4047" s="1">
        <f t="shared" si="317"/>
        <v>2350010</v>
      </c>
      <c r="V4047" s="4">
        <f t="shared" si="318"/>
        <v>1310706.922308286</v>
      </c>
      <c r="W4047" s="1" t="str">
        <f t="shared" si="319"/>
        <v>Favourable</v>
      </c>
    </row>
    <row r="4048" spans="1:23" x14ac:dyDescent="0.25">
      <c r="A4048" s="1"/>
      <c r="B4048" s="1"/>
      <c r="C4048" s="1"/>
      <c r="D4048" s="1"/>
      <c r="E4048" s="1" t="s">
        <v>5595</v>
      </c>
      <c r="F4048" s="2">
        <v>44824</v>
      </c>
      <c r="G4048" s="3">
        <v>10356</v>
      </c>
      <c r="H4048" s="1"/>
      <c r="I4048" s="1"/>
      <c r="J4048" s="1" t="s">
        <v>4657</v>
      </c>
      <c r="K4048" s="2">
        <v>44689</v>
      </c>
      <c r="L4048" s="1" t="s">
        <v>4200</v>
      </c>
      <c r="M4048" s="1" t="str">
        <f t="shared" si="315"/>
        <v>Social Services</v>
      </c>
      <c r="N4048" s="1" t="s">
        <v>4222</v>
      </c>
      <c r="O4048" s="1" t="s">
        <v>4379</v>
      </c>
      <c r="P4048" s="1">
        <v>7938</v>
      </c>
      <c r="Q4048" s="1">
        <v>1211658</v>
      </c>
      <c r="R4048" s="1">
        <f t="shared" si="316"/>
        <v>55731</v>
      </c>
      <c r="S4048" s="4">
        <v>43889.802082120812</v>
      </c>
      <c r="T4048" s="4">
        <v>393008.7699610088</v>
      </c>
      <c r="U4048" s="1">
        <f t="shared" si="317"/>
        <v>1155927</v>
      </c>
      <c r="V4048" s="4">
        <f t="shared" si="318"/>
        <v>774759.42795687041</v>
      </c>
      <c r="W4048" s="1" t="str">
        <f t="shared" si="319"/>
        <v>Favourable</v>
      </c>
    </row>
    <row r="4049" spans="1:23" x14ac:dyDescent="0.25">
      <c r="A4049" s="1"/>
      <c r="B4049" s="1"/>
      <c r="C4049" s="1"/>
      <c r="D4049" s="1"/>
      <c r="E4049" s="1" t="s">
        <v>9102</v>
      </c>
      <c r="F4049" s="2">
        <v>44947</v>
      </c>
      <c r="G4049" s="3">
        <v>49392</v>
      </c>
      <c r="H4049" s="1"/>
      <c r="I4049" s="1"/>
      <c r="J4049" s="1" t="s">
        <v>7840</v>
      </c>
      <c r="K4049" s="2">
        <v>44303</v>
      </c>
      <c r="L4049" s="1" t="s">
        <v>4238</v>
      </c>
      <c r="M4049" s="1" t="str">
        <f t="shared" si="315"/>
        <v>Education</v>
      </c>
      <c r="N4049" s="1" t="s">
        <v>4205</v>
      </c>
      <c r="O4049" s="1" t="s">
        <v>4244</v>
      </c>
      <c r="P4049" s="1">
        <v>8447</v>
      </c>
      <c r="Q4049" s="1">
        <v>1761382</v>
      </c>
      <c r="R4049" s="1">
        <f t="shared" si="316"/>
        <v>10597</v>
      </c>
      <c r="S4049" s="4">
        <v>578746.51253703586</v>
      </c>
      <c r="T4049" s="4">
        <v>77017.798519569114</v>
      </c>
      <c r="U4049" s="1">
        <f t="shared" si="317"/>
        <v>1750785</v>
      </c>
      <c r="V4049" s="4">
        <f t="shared" si="318"/>
        <v>1105617.6889433949</v>
      </c>
      <c r="W4049" s="1" t="str">
        <f t="shared" si="319"/>
        <v>Favourable</v>
      </c>
    </row>
    <row r="4050" spans="1:23" x14ac:dyDescent="0.25">
      <c r="A4050" s="1"/>
      <c r="B4050" s="1"/>
      <c r="C4050" s="1"/>
      <c r="D4050" s="1"/>
      <c r="E4050" s="1" t="s">
        <v>6446</v>
      </c>
      <c r="F4050" s="2">
        <v>45294</v>
      </c>
      <c r="G4050" s="3">
        <v>56165</v>
      </c>
      <c r="H4050" s="1"/>
      <c r="I4050" s="1"/>
      <c r="J4050" s="1" t="s">
        <v>9816</v>
      </c>
      <c r="K4050" s="2">
        <v>44712</v>
      </c>
      <c r="L4050" s="1" t="s">
        <v>4207</v>
      </c>
      <c r="M4050" s="1" t="str">
        <f t="shared" si="315"/>
        <v>Social Services</v>
      </c>
      <c r="N4050" s="1" t="s">
        <v>4205</v>
      </c>
      <c r="O4050" s="1" t="s">
        <v>4267</v>
      </c>
      <c r="P4050" s="1">
        <v>6977</v>
      </c>
      <c r="Q4050" s="1">
        <v>2290968</v>
      </c>
      <c r="R4050" s="1">
        <f t="shared" si="316"/>
        <v>0</v>
      </c>
      <c r="S4050" s="4">
        <v>1453819.279038613</v>
      </c>
      <c r="T4050" s="4">
        <v>567244.94897701801</v>
      </c>
      <c r="U4050" s="1">
        <f t="shared" si="317"/>
        <v>2290968</v>
      </c>
      <c r="V4050" s="4">
        <f t="shared" si="318"/>
        <v>269903.77198436903</v>
      </c>
      <c r="W4050" s="1" t="str">
        <f t="shared" si="319"/>
        <v>Favourable</v>
      </c>
    </row>
    <row r="4051" spans="1:23" x14ac:dyDescent="0.25">
      <c r="A4051" s="1"/>
      <c r="B4051" s="1"/>
      <c r="C4051" s="1"/>
      <c r="D4051" s="1"/>
      <c r="E4051" s="1" t="s">
        <v>8886</v>
      </c>
      <c r="F4051" s="2">
        <v>45013</v>
      </c>
      <c r="G4051" s="3">
        <v>11300</v>
      </c>
      <c r="H4051" s="1"/>
      <c r="I4051" s="1"/>
      <c r="J4051" s="1" t="s">
        <v>9817</v>
      </c>
      <c r="K4051" s="2">
        <v>44312</v>
      </c>
      <c r="L4051" s="1" t="s">
        <v>4207</v>
      </c>
      <c r="M4051" s="1" t="str">
        <f t="shared" si="315"/>
        <v>Social Services</v>
      </c>
      <c r="N4051" s="1" t="s">
        <v>4210</v>
      </c>
      <c r="O4051" s="1" t="s">
        <v>4479</v>
      </c>
      <c r="P4051" s="1">
        <v>8199</v>
      </c>
      <c r="Q4051" s="1">
        <v>1946686</v>
      </c>
      <c r="R4051" s="1">
        <f t="shared" si="316"/>
        <v>0</v>
      </c>
      <c r="S4051" s="4">
        <v>1674809.8850173745</v>
      </c>
      <c r="T4051" s="4">
        <v>505270.08512841695</v>
      </c>
      <c r="U4051" s="1">
        <f t="shared" si="317"/>
        <v>1946686</v>
      </c>
      <c r="V4051" s="4">
        <f t="shared" si="318"/>
        <v>-233393.9701457913</v>
      </c>
      <c r="W4051" s="1" t="str">
        <f t="shared" si="319"/>
        <v>Adverse</v>
      </c>
    </row>
    <row r="4052" spans="1:23" x14ac:dyDescent="0.25">
      <c r="A4052" s="1"/>
      <c r="B4052" s="1"/>
      <c r="C4052" s="1"/>
      <c r="D4052" s="1"/>
      <c r="E4052" s="1" t="s">
        <v>9016</v>
      </c>
      <c r="F4052" s="2">
        <v>44266</v>
      </c>
      <c r="G4052" s="3">
        <v>49809</v>
      </c>
      <c r="H4052" s="1"/>
      <c r="I4052" s="1"/>
      <c r="J4052" s="1" t="s">
        <v>5142</v>
      </c>
      <c r="K4052" s="2">
        <v>44971</v>
      </c>
      <c r="L4052" s="1" t="s">
        <v>4200</v>
      </c>
      <c r="M4052" s="1" t="str">
        <f t="shared" si="315"/>
        <v>Social Services</v>
      </c>
      <c r="N4052" s="1" t="s">
        <v>4205</v>
      </c>
      <c r="O4052" s="1" t="s">
        <v>4361</v>
      </c>
      <c r="P4052" s="1">
        <v>6930</v>
      </c>
      <c r="Q4052" s="1">
        <v>751240</v>
      </c>
      <c r="R4052" s="1">
        <f t="shared" si="316"/>
        <v>37706</v>
      </c>
      <c r="S4052" s="4">
        <v>700760.22078030813</v>
      </c>
      <c r="T4052" s="4">
        <v>219815.33231001091</v>
      </c>
      <c r="U4052" s="1">
        <f t="shared" si="317"/>
        <v>713534</v>
      </c>
      <c r="V4052" s="4">
        <f t="shared" si="318"/>
        <v>-169335.55309031904</v>
      </c>
      <c r="W4052" s="1" t="str">
        <f t="shared" si="319"/>
        <v>Adverse</v>
      </c>
    </row>
    <row r="4053" spans="1:23" x14ac:dyDescent="0.25">
      <c r="A4053" s="1"/>
      <c r="B4053" s="1"/>
      <c r="C4053" s="1"/>
      <c r="D4053" s="1"/>
      <c r="E4053" s="1" t="s">
        <v>9818</v>
      </c>
      <c r="F4053" s="2">
        <v>44011</v>
      </c>
      <c r="G4053" s="3">
        <v>19692</v>
      </c>
      <c r="H4053" s="1"/>
      <c r="I4053" s="1"/>
      <c r="J4053" s="1" t="s">
        <v>9513</v>
      </c>
      <c r="K4053" s="2">
        <v>45251</v>
      </c>
      <c r="L4053" s="1" t="s">
        <v>4227</v>
      </c>
      <c r="M4053" s="1" t="str">
        <f t="shared" si="315"/>
        <v>Infrastructure</v>
      </c>
      <c r="N4053" s="1" t="s">
        <v>4210</v>
      </c>
      <c r="O4053" s="1" t="s">
        <v>4247</v>
      </c>
      <c r="P4053" s="1">
        <v>6269</v>
      </c>
      <c r="Q4053" s="1">
        <v>625124</v>
      </c>
      <c r="R4053" s="1">
        <f t="shared" si="316"/>
        <v>20290</v>
      </c>
      <c r="S4053" s="4">
        <v>229125.97865090249</v>
      </c>
      <c r="T4053" s="4">
        <v>23962.941313189902</v>
      </c>
      <c r="U4053" s="1">
        <f t="shared" si="317"/>
        <v>604834</v>
      </c>
      <c r="V4053" s="4">
        <f t="shared" si="318"/>
        <v>372035.08003590762</v>
      </c>
      <c r="W4053" s="1" t="str">
        <f t="shared" si="319"/>
        <v>Favourable</v>
      </c>
    </row>
    <row r="4054" spans="1:23" x14ac:dyDescent="0.25">
      <c r="A4054" s="1"/>
      <c r="B4054" s="1"/>
      <c r="C4054" s="1"/>
      <c r="D4054" s="1"/>
      <c r="E4054" s="1" t="s">
        <v>6181</v>
      </c>
      <c r="F4054" s="2">
        <v>45117</v>
      </c>
      <c r="G4054" s="3">
        <v>23197</v>
      </c>
      <c r="H4054" s="1"/>
      <c r="I4054" s="1"/>
      <c r="J4054" s="1" t="s">
        <v>5604</v>
      </c>
      <c r="K4054" s="2">
        <v>43950</v>
      </c>
      <c r="L4054" s="1" t="s">
        <v>4207</v>
      </c>
      <c r="M4054" s="1" t="str">
        <f t="shared" si="315"/>
        <v>Social Services</v>
      </c>
      <c r="N4054" s="1" t="s">
        <v>4222</v>
      </c>
      <c r="O4054" s="1" t="s">
        <v>4345</v>
      </c>
      <c r="P4054" s="1">
        <v>6400</v>
      </c>
      <c r="Q4054" s="1">
        <v>1093425</v>
      </c>
      <c r="R4054" s="1">
        <f t="shared" si="316"/>
        <v>80534</v>
      </c>
      <c r="S4054" s="4">
        <v>437527.63282358431</v>
      </c>
      <c r="T4054" s="4">
        <v>255989.41421569945</v>
      </c>
      <c r="U4054" s="1">
        <f t="shared" si="317"/>
        <v>1012891</v>
      </c>
      <c r="V4054" s="4">
        <f t="shared" si="318"/>
        <v>399907.95296071621</v>
      </c>
      <c r="W4054" s="1" t="str">
        <f t="shared" si="319"/>
        <v>Favourable</v>
      </c>
    </row>
    <row r="4055" spans="1:23" x14ac:dyDescent="0.25">
      <c r="A4055" s="1"/>
      <c r="B4055" s="1"/>
      <c r="C4055" s="1"/>
      <c r="D4055" s="1"/>
      <c r="E4055" s="1" t="s">
        <v>9819</v>
      </c>
      <c r="F4055" s="2">
        <v>45159</v>
      </c>
      <c r="G4055" s="3">
        <v>58137</v>
      </c>
      <c r="H4055" s="1"/>
      <c r="I4055" s="1"/>
      <c r="J4055" s="1" t="s">
        <v>7224</v>
      </c>
      <c r="K4055" s="2">
        <v>44815</v>
      </c>
      <c r="L4055" s="1" t="s">
        <v>4238</v>
      </c>
      <c r="M4055" s="1" t="str">
        <f t="shared" si="315"/>
        <v>Education</v>
      </c>
      <c r="N4055" s="1" t="s">
        <v>4205</v>
      </c>
      <c r="O4055" s="1" t="s">
        <v>4295</v>
      </c>
      <c r="P4055" s="1">
        <v>7029</v>
      </c>
      <c r="Q4055" s="1">
        <v>1110053</v>
      </c>
      <c r="R4055" s="1">
        <f t="shared" si="316"/>
        <v>34551</v>
      </c>
      <c r="S4055" s="4">
        <v>1070761.2187636022</v>
      </c>
      <c r="T4055" s="4">
        <v>354895.71159697318</v>
      </c>
      <c r="U4055" s="1">
        <f t="shared" si="317"/>
        <v>1075502</v>
      </c>
      <c r="V4055" s="4">
        <f t="shared" si="318"/>
        <v>-315603.93036057544</v>
      </c>
      <c r="W4055" s="1" t="str">
        <f t="shared" si="319"/>
        <v>Adverse</v>
      </c>
    </row>
    <row r="4056" spans="1:23" x14ac:dyDescent="0.25">
      <c r="A4056" s="1"/>
      <c r="B4056" s="1"/>
      <c r="C4056" s="1"/>
      <c r="D4056" s="1"/>
      <c r="E4056" s="1" t="s">
        <v>9820</v>
      </c>
      <c r="F4056" s="2">
        <v>44257</v>
      </c>
      <c r="G4056" s="3">
        <v>18542</v>
      </c>
      <c r="H4056" s="1"/>
      <c r="I4056" s="1"/>
      <c r="J4056" s="1" t="s">
        <v>6193</v>
      </c>
      <c r="K4056" s="2">
        <v>44113</v>
      </c>
      <c r="L4056" s="1" t="s">
        <v>4200</v>
      </c>
      <c r="M4056" s="1" t="str">
        <f t="shared" si="315"/>
        <v>Social Services</v>
      </c>
      <c r="N4056" s="1" t="s">
        <v>4205</v>
      </c>
      <c r="O4056" s="1" t="s">
        <v>4358</v>
      </c>
      <c r="P4056" s="1">
        <v>5771</v>
      </c>
      <c r="Q4056" s="1">
        <v>639158</v>
      </c>
      <c r="R4056" s="1">
        <f t="shared" si="316"/>
        <v>10656</v>
      </c>
      <c r="S4056" s="4">
        <v>270290.1750367494</v>
      </c>
      <c r="T4056" s="4">
        <v>118486.38624363871</v>
      </c>
      <c r="U4056" s="1">
        <f t="shared" si="317"/>
        <v>628502</v>
      </c>
      <c r="V4056" s="4">
        <f t="shared" si="318"/>
        <v>250381.43871961191</v>
      </c>
      <c r="W4056" s="1" t="str">
        <f t="shared" si="319"/>
        <v>Favourable</v>
      </c>
    </row>
    <row r="4057" spans="1:23" x14ac:dyDescent="0.25">
      <c r="A4057" s="1"/>
      <c r="B4057" s="1"/>
      <c r="C4057" s="1"/>
      <c r="D4057" s="1"/>
      <c r="E4057" s="1" t="s">
        <v>8723</v>
      </c>
      <c r="F4057" s="2">
        <v>44257</v>
      </c>
      <c r="G4057" s="3">
        <v>39436</v>
      </c>
      <c r="H4057" s="1"/>
      <c r="I4057" s="1"/>
      <c r="J4057" s="1" t="s">
        <v>9183</v>
      </c>
      <c r="K4057" s="2">
        <v>44636</v>
      </c>
      <c r="L4057" s="1" t="s">
        <v>4227</v>
      </c>
      <c r="M4057" s="1" t="str">
        <f t="shared" si="315"/>
        <v>Infrastructure</v>
      </c>
      <c r="N4057" s="1" t="s">
        <v>4222</v>
      </c>
      <c r="O4057" s="1" t="s">
        <v>4259</v>
      </c>
      <c r="P4057" s="1">
        <v>6996</v>
      </c>
      <c r="Q4057" s="1">
        <v>2023573</v>
      </c>
      <c r="R4057" s="1">
        <f t="shared" si="316"/>
        <v>20409</v>
      </c>
      <c r="S4057" s="4">
        <v>1087729.1959671378</v>
      </c>
      <c r="T4057" s="4">
        <v>337692.77969615039</v>
      </c>
      <c r="U4057" s="1">
        <f t="shared" si="317"/>
        <v>2003164</v>
      </c>
      <c r="V4057" s="4">
        <f t="shared" si="318"/>
        <v>598151.02433671174</v>
      </c>
      <c r="W4057" s="1" t="str">
        <f t="shared" si="319"/>
        <v>Favourable</v>
      </c>
    </row>
    <row r="4058" spans="1:23" x14ac:dyDescent="0.25">
      <c r="A4058" s="1"/>
      <c r="B4058" s="1"/>
      <c r="C4058" s="1"/>
      <c r="D4058" s="1"/>
      <c r="E4058" s="1" t="s">
        <v>9821</v>
      </c>
      <c r="F4058" s="2">
        <v>45192</v>
      </c>
      <c r="G4058" s="3">
        <v>45052</v>
      </c>
      <c r="H4058" s="1"/>
      <c r="I4058" s="1"/>
      <c r="J4058" s="1" t="s">
        <v>8348</v>
      </c>
      <c r="K4058" s="2">
        <v>44152</v>
      </c>
      <c r="L4058" s="1" t="s">
        <v>4207</v>
      </c>
      <c r="M4058" s="1" t="str">
        <f t="shared" si="315"/>
        <v>Social Services</v>
      </c>
      <c r="N4058" s="1" t="s">
        <v>4210</v>
      </c>
      <c r="O4058" s="1" t="s">
        <v>4226</v>
      </c>
      <c r="P4058" s="1">
        <v>6401</v>
      </c>
      <c r="Q4058" s="1">
        <v>1836597</v>
      </c>
      <c r="R4058" s="1">
        <f t="shared" si="316"/>
        <v>10066</v>
      </c>
      <c r="S4058" s="4">
        <v>1279103.476497706</v>
      </c>
      <c r="T4058" s="4">
        <v>9428.9748265285689</v>
      </c>
      <c r="U4058" s="1">
        <f t="shared" si="317"/>
        <v>1826531</v>
      </c>
      <c r="V4058" s="4">
        <f t="shared" si="318"/>
        <v>548064.54867576552</v>
      </c>
      <c r="W4058" s="1" t="str">
        <f t="shared" si="319"/>
        <v>Favourable</v>
      </c>
    </row>
    <row r="4059" spans="1:23" x14ac:dyDescent="0.25">
      <c r="A4059" s="1"/>
      <c r="B4059" s="1"/>
      <c r="C4059" s="1"/>
      <c r="D4059" s="1"/>
      <c r="E4059" s="1" t="s">
        <v>9822</v>
      </c>
      <c r="F4059" s="2">
        <v>44791</v>
      </c>
      <c r="G4059" s="3">
        <v>19464</v>
      </c>
      <c r="H4059" s="1"/>
      <c r="I4059" s="1"/>
      <c r="J4059" s="1" t="s">
        <v>4848</v>
      </c>
      <c r="K4059" s="2">
        <v>44050</v>
      </c>
      <c r="L4059" s="1" t="s">
        <v>4200</v>
      </c>
      <c r="M4059" s="1" t="str">
        <f t="shared" si="315"/>
        <v>Social Services</v>
      </c>
      <c r="N4059" s="1" t="s">
        <v>4210</v>
      </c>
      <c r="O4059" s="1" t="s">
        <v>4256</v>
      </c>
      <c r="P4059" s="1">
        <v>5534</v>
      </c>
      <c r="Q4059" s="1">
        <v>2326498</v>
      </c>
      <c r="R4059" s="1">
        <f t="shared" si="316"/>
        <v>96008</v>
      </c>
      <c r="S4059" s="4">
        <v>1779238.0686306832</v>
      </c>
      <c r="T4059" s="4">
        <v>6798.0251346175355</v>
      </c>
      <c r="U4059" s="1">
        <f t="shared" si="317"/>
        <v>2230490</v>
      </c>
      <c r="V4059" s="4">
        <f t="shared" si="318"/>
        <v>540461.9062346993</v>
      </c>
      <c r="W4059" s="1" t="str">
        <f t="shared" si="319"/>
        <v>Favourable</v>
      </c>
    </row>
    <row r="4060" spans="1:23" x14ac:dyDescent="0.25">
      <c r="A4060" s="1"/>
      <c r="B4060" s="1"/>
      <c r="C4060" s="1"/>
      <c r="D4060" s="1"/>
      <c r="E4060" s="1" t="s">
        <v>9823</v>
      </c>
      <c r="F4060" s="2">
        <v>45308</v>
      </c>
      <c r="G4060" s="3">
        <v>47286</v>
      </c>
      <c r="H4060" s="1"/>
      <c r="I4060" s="1"/>
      <c r="J4060" s="1" t="s">
        <v>9824</v>
      </c>
      <c r="K4060" s="2">
        <v>44875</v>
      </c>
      <c r="L4060" s="1" t="s">
        <v>4227</v>
      </c>
      <c r="M4060" s="1" t="str">
        <f t="shared" si="315"/>
        <v>Infrastructure</v>
      </c>
      <c r="N4060" s="1" t="s">
        <v>4222</v>
      </c>
      <c r="O4060" s="1" t="s">
        <v>4273</v>
      </c>
      <c r="P4060" s="1">
        <v>6769</v>
      </c>
      <c r="Q4060" s="1">
        <v>1548847</v>
      </c>
      <c r="R4060" s="1">
        <f t="shared" si="316"/>
        <v>51345</v>
      </c>
      <c r="S4060" s="4">
        <v>171129.85583177899</v>
      </c>
      <c r="T4060" s="4">
        <v>43040.855443055785</v>
      </c>
      <c r="U4060" s="1">
        <f t="shared" si="317"/>
        <v>1497502</v>
      </c>
      <c r="V4060" s="4">
        <f t="shared" si="318"/>
        <v>1334676.2887251652</v>
      </c>
      <c r="W4060" s="1" t="str">
        <f t="shared" si="319"/>
        <v>Favourable</v>
      </c>
    </row>
    <row r="4061" spans="1:23" x14ac:dyDescent="0.25">
      <c r="A4061" s="1"/>
      <c r="B4061" s="1"/>
      <c r="C4061" s="1"/>
      <c r="D4061" s="1"/>
      <c r="E4061" s="1" t="s">
        <v>9825</v>
      </c>
      <c r="F4061" s="2">
        <v>44271</v>
      </c>
      <c r="G4061" s="3">
        <v>33842</v>
      </c>
      <c r="H4061" s="1"/>
      <c r="I4061" s="1"/>
      <c r="J4061" s="1" t="s">
        <v>6186</v>
      </c>
      <c r="K4061" s="2">
        <v>45202</v>
      </c>
      <c r="L4061" s="1" t="s">
        <v>4207</v>
      </c>
      <c r="M4061" s="1" t="str">
        <f t="shared" si="315"/>
        <v>Social Services</v>
      </c>
      <c r="N4061" s="1" t="s">
        <v>4222</v>
      </c>
      <c r="O4061" s="1" t="s">
        <v>4338</v>
      </c>
      <c r="P4061" s="1">
        <v>5615</v>
      </c>
      <c r="Q4061" s="1">
        <v>568258</v>
      </c>
      <c r="R4061" s="1">
        <f t="shared" si="316"/>
        <v>18042</v>
      </c>
      <c r="S4061" s="4">
        <v>4341.8186001164486</v>
      </c>
      <c r="T4061" s="4">
        <v>62328.938100909349</v>
      </c>
      <c r="U4061" s="1">
        <f t="shared" si="317"/>
        <v>550216</v>
      </c>
      <c r="V4061" s="4">
        <f t="shared" si="318"/>
        <v>501587.24329897424</v>
      </c>
      <c r="W4061" s="1" t="str">
        <f t="shared" si="319"/>
        <v>Favourable</v>
      </c>
    </row>
    <row r="4062" spans="1:23" x14ac:dyDescent="0.25">
      <c r="A4062" s="1"/>
      <c r="B4062" s="1"/>
      <c r="C4062" s="1"/>
      <c r="D4062" s="1"/>
      <c r="E4062" s="1" t="s">
        <v>7427</v>
      </c>
      <c r="F4062" s="2">
        <v>44991</v>
      </c>
      <c r="G4062" s="3">
        <v>49504</v>
      </c>
      <c r="H4062" s="1"/>
      <c r="I4062" s="1"/>
      <c r="J4062" s="1" t="s">
        <v>5934</v>
      </c>
      <c r="K4062" s="2">
        <v>44119</v>
      </c>
      <c r="L4062" s="1" t="s">
        <v>4238</v>
      </c>
      <c r="M4062" s="1" t="str">
        <f t="shared" si="315"/>
        <v>Education</v>
      </c>
      <c r="N4062" s="1" t="s">
        <v>4205</v>
      </c>
      <c r="O4062" s="1" t="s">
        <v>4458</v>
      </c>
      <c r="P4062" s="1">
        <v>6866</v>
      </c>
      <c r="Q4062" s="1">
        <v>927901</v>
      </c>
      <c r="R4062" s="1">
        <f t="shared" si="316"/>
        <v>82566</v>
      </c>
      <c r="S4062" s="4">
        <v>173088.76766320923</v>
      </c>
      <c r="T4062" s="4">
        <v>219745.24354791877</v>
      </c>
      <c r="U4062" s="1">
        <f t="shared" si="317"/>
        <v>845335</v>
      </c>
      <c r="V4062" s="4">
        <f t="shared" si="318"/>
        <v>535066.98878887203</v>
      </c>
      <c r="W4062" s="1" t="str">
        <f t="shared" si="319"/>
        <v>Favourable</v>
      </c>
    </row>
    <row r="4063" spans="1:23" x14ac:dyDescent="0.25">
      <c r="A4063" s="1"/>
      <c r="B4063" s="1"/>
      <c r="C4063" s="1"/>
      <c r="D4063" s="1"/>
      <c r="E4063" s="1" t="s">
        <v>7876</v>
      </c>
      <c r="F4063" s="2">
        <v>45367</v>
      </c>
      <c r="G4063" s="3">
        <v>36727</v>
      </c>
      <c r="H4063" s="1"/>
      <c r="I4063" s="1"/>
      <c r="J4063" s="1" t="s">
        <v>9601</v>
      </c>
      <c r="K4063" s="2">
        <v>44911</v>
      </c>
      <c r="L4063" s="1" t="s">
        <v>4227</v>
      </c>
      <c r="M4063" s="1" t="str">
        <f t="shared" si="315"/>
        <v>Infrastructure</v>
      </c>
      <c r="N4063" s="1" t="s">
        <v>4222</v>
      </c>
      <c r="O4063" s="1" t="s">
        <v>4441</v>
      </c>
      <c r="P4063" s="1">
        <v>9240</v>
      </c>
      <c r="Q4063" s="1">
        <v>1389479</v>
      </c>
      <c r="R4063" s="1">
        <f t="shared" si="316"/>
        <v>59096</v>
      </c>
      <c r="S4063" s="4">
        <v>73558.692819730131</v>
      </c>
      <c r="T4063" s="4">
        <v>279323.38715552079</v>
      </c>
      <c r="U4063" s="1">
        <f t="shared" si="317"/>
        <v>1330383</v>
      </c>
      <c r="V4063" s="4">
        <f t="shared" si="318"/>
        <v>1036596.9200247491</v>
      </c>
      <c r="W4063" s="1" t="str">
        <f t="shared" si="319"/>
        <v>Favourable</v>
      </c>
    </row>
    <row r="4064" spans="1:23" x14ac:dyDescent="0.25">
      <c r="A4064" s="1"/>
      <c r="B4064" s="1"/>
      <c r="C4064" s="1"/>
      <c r="D4064" s="1"/>
      <c r="E4064" s="1" t="s">
        <v>4483</v>
      </c>
      <c r="F4064" s="2">
        <v>44720</v>
      </c>
      <c r="G4064" s="3">
        <v>13150</v>
      </c>
      <c r="H4064" s="1"/>
      <c r="I4064" s="1"/>
      <c r="J4064" s="1" t="s">
        <v>4701</v>
      </c>
      <c r="K4064" s="2">
        <v>45085</v>
      </c>
      <c r="L4064" s="1" t="s">
        <v>4207</v>
      </c>
      <c r="M4064" s="1" t="str">
        <f t="shared" si="315"/>
        <v>Social Services</v>
      </c>
      <c r="N4064" s="1" t="s">
        <v>4222</v>
      </c>
      <c r="O4064" s="1" t="s">
        <v>4335</v>
      </c>
      <c r="P4064" s="1">
        <v>9009</v>
      </c>
      <c r="Q4064" s="1">
        <v>2413498</v>
      </c>
      <c r="R4064" s="1">
        <f t="shared" si="316"/>
        <v>31129</v>
      </c>
      <c r="S4064" s="4">
        <v>1007128.4045304448</v>
      </c>
      <c r="T4064" s="4">
        <v>250381.17462306179</v>
      </c>
      <c r="U4064" s="1">
        <f t="shared" si="317"/>
        <v>2382369</v>
      </c>
      <c r="V4064" s="4">
        <f t="shared" si="318"/>
        <v>1155988.4208464934</v>
      </c>
      <c r="W4064" s="1" t="str">
        <f t="shared" si="319"/>
        <v>Favourable</v>
      </c>
    </row>
    <row r="4065" spans="1:23" x14ac:dyDescent="0.25">
      <c r="A4065" s="1"/>
      <c r="B4065" s="1"/>
      <c r="C4065" s="1"/>
      <c r="D4065" s="1"/>
      <c r="E4065" s="1" t="s">
        <v>4947</v>
      </c>
      <c r="F4065" s="2">
        <v>44663</v>
      </c>
      <c r="G4065" s="3">
        <v>16884</v>
      </c>
      <c r="H4065" s="1"/>
      <c r="I4065" s="1"/>
      <c r="J4065" s="1" t="s">
        <v>6911</v>
      </c>
      <c r="K4065" s="2">
        <v>44819</v>
      </c>
      <c r="L4065" s="1" t="s">
        <v>4238</v>
      </c>
      <c r="M4065" s="1" t="str">
        <f t="shared" si="315"/>
        <v>Education</v>
      </c>
      <c r="N4065" s="1" t="s">
        <v>4210</v>
      </c>
      <c r="O4065" s="1" t="s">
        <v>4361</v>
      </c>
      <c r="P4065" s="1">
        <v>7372</v>
      </c>
      <c r="Q4065" s="1">
        <v>677166</v>
      </c>
      <c r="R4065" s="1">
        <f t="shared" si="316"/>
        <v>56510</v>
      </c>
      <c r="S4065" s="4">
        <v>222782.68703898424</v>
      </c>
      <c r="T4065" s="4">
        <v>74441.421738572259</v>
      </c>
      <c r="U4065" s="1">
        <f t="shared" si="317"/>
        <v>620656</v>
      </c>
      <c r="V4065" s="4">
        <f t="shared" si="318"/>
        <v>379941.89122244349</v>
      </c>
      <c r="W4065" s="1" t="str">
        <f t="shared" si="319"/>
        <v>Favourable</v>
      </c>
    </row>
    <row r="4066" spans="1:23" x14ac:dyDescent="0.25">
      <c r="A4066" s="1"/>
      <c r="B4066" s="1"/>
      <c r="C4066" s="1"/>
      <c r="D4066" s="1"/>
      <c r="E4066" s="1" t="s">
        <v>7711</v>
      </c>
      <c r="F4066" s="2">
        <v>43978</v>
      </c>
      <c r="G4066" s="3">
        <v>43143</v>
      </c>
      <c r="H4066" s="1"/>
      <c r="I4066" s="1"/>
      <c r="J4066" s="1" t="s">
        <v>8445</v>
      </c>
      <c r="K4066" s="2">
        <v>44648</v>
      </c>
      <c r="L4066" s="1" t="s">
        <v>4227</v>
      </c>
      <c r="M4066" s="1" t="str">
        <f t="shared" si="315"/>
        <v>Infrastructure</v>
      </c>
      <c r="N4066" s="1" t="s">
        <v>4205</v>
      </c>
      <c r="O4066" s="1" t="s">
        <v>4304</v>
      </c>
      <c r="P4066" s="1">
        <v>9466</v>
      </c>
      <c r="Q4066" s="1">
        <v>470815</v>
      </c>
      <c r="R4066" s="1">
        <f t="shared" si="316"/>
        <v>39879</v>
      </c>
      <c r="S4066" s="4">
        <v>280084.07733208104</v>
      </c>
      <c r="T4066" s="4">
        <v>26450.132379543578</v>
      </c>
      <c r="U4066" s="1">
        <f t="shared" si="317"/>
        <v>430936</v>
      </c>
      <c r="V4066" s="4">
        <f t="shared" si="318"/>
        <v>164280.7902883754</v>
      </c>
      <c r="W4066" s="1" t="str">
        <f t="shared" si="319"/>
        <v>Favourable</v>
      </c>
    </row>
    <row r="4067" spans="1:23" x14ac:dyDescent="0.25">
      <c r="A4067" s="1"/>
      <c r="B4067" s="1"/>
      <c r="C4067" s="1"/>
      <c r="D4067" s="1"/>
      <c r="E4067" s="1" t="s">
        <v>6841</v>
      </c>
      <c r="F4067" s="2">
        <v>45192</v>
      </c>
      <c r="G4067" s="3">
        <v>42974</v>
      </c>
      <c r="H4067" s="1"/>
      <c r="I4067" s="1"/>
      <c r="J4067" s="1" t="s">
        <v>8487</v>
      </c>
      <c r="K4067" s="2">
        <v>44784</v>
      </c>
      <c r="L4067" s="1" t="s">
        <v>4200</v>
      </c>
      <c r="M4067" s="1" t="str">
        <f t="shared" si="315"/>
        <v>Social Services</v>
      </c>
      <c r="N4067" s="1" t="s">
        <v>4205</v>
      </c>
      <c r="O4067" s="1" t="s">
        <v>4286</v>
      </c>
      <c r="P4067" s="1">
        <v>5647</v>
      </c>
      <c r="Q4067" s="1">
        <v>1889746</v>
      </c>
      <c r="R4067" s="1">
        <f t="shared" si="316"/>
        <v>33109</v>
      </c>
      <c r="S4067" s="4">
        <v>1771921.9992641227</v>
      </c>
      <c r="T4067" s="4">
        <v>552338.9116448292</v>
      </c>
      <c r="U4067" s="1">
        <f t="shared" si="317"/>
        <v>1856637</v>
      </c>
      <c r="V4067" s="4">
        <f t="shared" si="318"/>
        <v>-434514.91090895189</v>
      </c>
      <c r="W4067" s="1" t="str">
        <f t="shared" si="319"/>
        <v>Adverse</v>
      </c>
    </row>
    <row r="4068" spans="1:23" x14ac:dyDescent="0.25">
      <c r="A4068" s="1"/>
      <c r="B4068" s="1"/>
      <c r="C4068" s="1"/>
      <c r="D4068" s="1"/>
      <c r="E4068" s="1" t="s">
        <v>9144</v>
      </c>
      <c r="F4068" s="2">
        <v>44609</v>
      </c>
      <c r="G4068" s="3">
        <v>30386</v>
      </c>
      <c r="H4068" s="1"/>
      <c r="I4068" s="1"/>
      <c r="J4068" s="1" t="s">
        <v>4511</v>
      </c>
      <c r="K4068" s="2">
        <v>44928</v>
      </c>
      <c r="L4068" s="1" t="s">
        <v>4238</v>
      </c>
      <c r="M4068" s="1" t="str">
        <f t="shared" si="315"/>
        <v>Education</v>
      </c>
      <c r="N4068" s="1" t="s">
        <v>4222</v>
      </c>
      <c r="O4068" s="1" t="s">
        <v>4259</v>
      </c>
      <c r="P4068" s="1">
        <v>9450</v>
      </c>
      <c r="Q4068" s="1">
        <v>959996</v>
      </c>
      <c r="R4068" s="1">
        <f t="shared" si="316"/>
        <v>94793</v>
      </c>
      <c r="S4068" s="4">
        <v>255885.28613913018</v>
      </c>
      <c r="T4068" s="4">
        <v>162848.7160725031</v>
      </c>
      <c r="U4068" s="1">
        <f t="shared" si="317"/>
        <v>865203</v>
      </c>
      <c r="V4068" s="4">
        <f t="shared" si="318"/>
        <v>541261.99778836675</v>
      </c>
      <c r="W4068" s="1" t="str">
        <f t="shared" si="319"/>
        <v>Favourable</v>
      </c>
    </row>
    <row r="4069" spans="1:23" x14ac:dyDescent="0.25">
      <c r="A4069" s="1"/>
      <c r="B4069" s="1"/>
      <c r="C4069" s="1"/>
      <c r="D4069" s="1"/>
      <c r="E4069" s="1" t="s">
        <v>9826</v>
      </c>
      <c r="F4069" s="2">
        <v>45067</v>
      </c>
      <c r="G4069" s="3">
        <v>49504</v>
      </c>
      <c r="H4069" s="1"/>
      <c r="I4069" s="1"/>
      <c r="J4069" s="1" t="s">
        <v>4783</v>
      </c>
      <c r="K4069" s="2">
        <v>44033</v>
      </c>
      <c r="L4069" s="1" t="s">
        <v>4238</v>
      </c>
      <c r="M4069" s="1" t="str">
        <f t="shared" si="315"/>
        <v>Education</v>
      </c>
      <c r="N4069" s="1" t="s">
        <v>4205</v>
      </c>
      <c r="O4069" s="1" t="s">
        <v>4388</v>
      </c>
      <c r="P4069" s="1">
        <v>8645</v>
      </c>
      <c r="Q4069" s="1">
        <v>715365</v>
      </c>
      <c r="R4069" s="1">
        <f t="shared" si="316"/>
        <v>69967</v>
      </c>
      <c r="S4069" s="4">
        <v>706085.88742307667</v>
      </c>
      <c r="T4069" s="4">
        <v>215771.05935850434</v>
      </c>
      <c r="U4069" s="1">
        <f t="shared" si="317"/>
        <v>645398</v>
      </c>
      <c r="V4069" s="4">
        <f t="shared" si="318"/>
        <v>-206491.94678158103</v>
      </c>
      <c r="W4069" s="1" t="str">
        <f t="shared" si="319"/>
        <v>Adverse</v>
      </c>
    </row>
    <row r="4070" spans="1:23" x14ac:dyDescent="0.25">
      <c r="A4070" s="1"/>
      <c r="B4070" s="1"/>
      <c r="C4070" s="1"/>
      <c r="D4070" s="1"/>
      <c r="E4070" s="1" t="s">
        <v>9827</v>
      </c>
      <c r="F4070" s="2">
        <v>44533</v>
      </c>
      <c r="G4070" s="3">
        <v>53914</v>
      </c>
      <c r="H4070" s="1"/>
      <c r="I4070" s="1"/>
      <c r="J4070" s="1" t="s">
        <v>9828</v>
      </c>
      <c r="K4070" s="2">
        <v>44332</v>
      </c>
      <c r="L4070" s="1" t="s">
        <v>4207</v>
      </c>
      <c r="M4070" s="1" t="str">
        <f t="shared" si="315"/>
        <v>Social Services</v>
      </c>
      <c r="N4070" s="1" t="s">
        <v>4205</v>
      </c>
      <c r="O4070" s="1" t="s">
        <v>4292</v>
      </c>
      <c r="P4070" s="1">
        <v>9071</v>
      </c>
      <c r="Q4070" s="1">
        <v>1428714</v>
      </c>
      <c r="R4070" s="1">
        <f t="shared" si="316"/>
        <v>52610</v>
      </c>
      <c r="S4070" s="4">
        <v>543759.25321804313</v>
      </c>
      <c r="T4070" s="4">
        <v>16720.576610133332</v>
      </c>
      <c r="U4070" s="1">
        <f t="shared" si="317"/>
        <v>1376104</v>
      </c>
      <c r="V4070" s="4">
        <f t="shared" si="318"/>
        <v>868234.17017182359</v>
      </c>
      <c r="W4070" s="1" t="str">
        <f t="shared" si="319"/>
        <v>Favourable</v>
      </c>
    </row>
    <row r="4071" spans="1:23" x14ac:dyDescent="0.25">
      <c r="A4071" s="1"/>
      <c r="B4071" s="1"/>
      <c r="C4071" s="1"/>
      <c r="D4071" s="1"/>
      <c r="E4071" s="1" t="s">
        <v>6089</v>
      </c>
      <c r="F4071" s="2">
        <v>44549</v>
      </c>
      <c r="G4071" s="3">
        <v>43477</v>
      </c>
      <c r="H4071" s="1"/>
      <c r="I4071" s="1"/>
      <c r="J4071" s="1" t="s">
        <v>9829</v>
      </c>
      <c r="K4071" s="2">
        <v>43930</v>
      </c>
      <c r="L4071" s="1" t="s">
        <v>4200</v>
      </c>
      <c r="M4071" s="1" t="str">
        <f t="shared" si="315"/>
        <v>Social Services</v>
      </c>
      <c r="N4071" s="1" t="s">
        <v>4205</v>
      </c>
      <c r="O4071" s="1" t="s">
        <v>4301</v>
      </c>
      <c r="P4071" s="1">
        <v>8130</v>
      </c>
      <c r="Q4071" s="1">
        <v>1533461</v>
      </c>
      <c r="R4071" s="1">
        <f t="shared" si="316"/>
        <v>0</v>
      </c>
      <c r="S4071" s="4">
        <v>472657.95095451758</v>
      </c>
      <c r="T4071" s="4">
        <v>50926.283546696744</v>
      </c>
      <c r="U4071" s="1">
        <f t="shared" si="317"/>
        <v>1533461</v>
      </c>
      <c r="V4071" s="4">
        <f t="shared" si="318"/>
        <v>1009876.7654987857</v>
      </c>
      <c r="W4071" s="1" t="str">
        <f t="shared" si="319"/>
        <v>Favourable</v>
      </c>
    </row>
    <row r="4072" spans="1:23" x14ac:dyDescent="0.25">
      <c r="A4072" s="1"/>
      <c r="B4072" s="1"/>
      <c r="C4072" s="1"/>
      <c r="D4072" s="1"/>
      <c r="E4072" s="1" t="s">
        <v>9691</v>
      </c>
      <c r="F4072" s="2">
        <v>45169</v>
      </c>
      <c r="G4072" s="3">
        <v>48638</v>
      </c>
      <c r="H4072" s="1"/>
      <c r="I4072" s="1"/>
      <c r="J4072" s="1" t="s">
        <v>9830</v>
      </c>
      <c r="K4072" s="2">
        <v>45165</v>
      </c>
      <c r="L4072" s="1" t="s">
        <v>4200</v>
      </c>
      <c r="M4072" s="1" t="str">
        <f t="shared" si="315"/>
        <v>Social Services</v>
      </c>
      <c r="N4072" s="1" t="s">
        <v>4205</v>
      </c>
      <c r="O4072" s="1" t="s">
        <v>4295</v>
      </c>
      <c r="P4072" s="1">
        <v>7007</v>
      </c>
      <c r="Q4072" s="1">
        <v>1340568</v>
      </c>
      <c r="R4072" s="1">
        <f t="shared" si="316"/>
        <v>54311</v>
      </c>
      <c r="S4072" s="4">
        <v>1068812.4232816</v>
      </c>
      <c r="T4072" s="4">
        <v>267854.03776623768</v>
      </c>
      <c r="U4072" s="1">
        <f t="shared" si="317"/>
        <v>1286257</v>
      </c>
      <c r="V4072" s="4">
        <f t="shared" si="318"/>
        <v>3901.5389521622565</v>
      </c>
      <c r="W4072" s="1" t="str">
        <f t="shared" si="319"/>
        <v>Favourable</v>
      </c>
    </row>
    <row r="4073" spans="1:23" x14ac:dyDescent="0.25">
      <c r="A4073" s="1"/>
      <c r="B4073" s="1"/>
      <c r="C4073" s="1"/>
      <c r="D4073" s="1"/>
      <c r="E4073" s="1" t="s">
        <v>6061</v>
      </c>
      <c r="F4073" s="2">
        <v>44336</v>
      </c>
      <c r="G4073" s="3">
        <v>44134</v>
      </c>
      <c r="H4073" s="1"/>
      <c r="I4073" s="1"/>
      <c r="J4073" s="1" t="s">
        <v>9037</v>
      </c>
      <c r="K4073" s="2">
        <v>44788</v>
      </c>
      <c r="L4073" s="1" t="s">
        <v>4207</v>
      </c>
      <c r="M4073" s="1" t="str">
        <f t="shared" si="315"/>
        <v>Social Services</v>
      </c>
      <c r="N4073" s="1" t="s">
        <v>4205</v>
      </c>
      <c r="O4073" s="1" t="s">
        <v>4311</v>
      </c>
      <c r="P4073" s="1">
        <v>6682</v>
      </c>
      <c r="Q4073" s="1">
        <v>530387</v>
      </c>
      <c r="R4073" s="1">
        <f t="shared" si="316"/>
        <v>39673</v>
      </c>
      <c r="S4073" s="4">
        <v>420130.32593838754</v>
      </c>
      <c r="T4073" s="4">
        <v>150758.74994017725</v>
      </c>
      <c r="U4073" s="1">
        <f t="shared" si="317"/>
        <v>490714</v>
      </c>
      <c r="V4073" s="4">
        <f t="shared" si="318"/>
        <v>-40502.075878564734</v>
      </c>
      <c r="W4073" s="1" t="str">
        <f t="shared" si="319"/>
        <v>Adverse</v>
      </c>
    </row>
    <row r="4074" spans="1:23" x14ac:dyDescent="0.25">
      <c r="A4074" s="1"/>
      <c r="B4074" s="1"/>
      <c r="C4074" s="1"/>
      <c r="D4074" s="1"/>
      <c r="E4074" s="1" t="s">
        <v>8262</v>
      </c>
      <c r="F4074" s="2">
        <v>45050</v>
      </c>
      <c r="G4074" s="3">
        <v>37425</v>
      </c>
      <c r="H4074" s="1"/>
      <c r="I4074" s="1"/>
      <c r="J4074" s="1" t="s">
        <v>9831</v>
      </c>
      <c r="K4074" s="2">
        <v>45212</v>
      </c>
      <c r="L4074" s="1" t="s">
        <v>4207</v>
      </c>
      <c r="M4074" s="1" t="str">
        <f t="shared" si="315"/>
        <v>Social Services</v>
      </c>
      <c r="N4074" s="1" t="s">
        <v>4210</v>
      </c>
      <c r="O4074" s="1" t="s">
        <v>4421</v>
      </c>
      <c r="P4074" s="1">
        <v>7801</v>
      </c>
      <c r="Q4074" s="1">
        <v>1990579</v>
      </c>
      <c r="R4074" s="1">
        <f t="shared" si="316"/>
        <v>44359</v>
      </c>
      <c r="S4074" s="4">
        <v>502368.50017413311</v>
      </c>
      <c r="T4074" s="4">
        <v>83510.33917219346</v>
      </c>
      <c r="U4074" s="1">
        <f t="shared" si="317"/>
        <v>1946220</v>
      </c>
      <c r="V4074" s="4">
        <f t="shared" si="318"/>
        <v>1404700.1606536736</v>
      </c>
      <c r="W4074" s="1" t="str">
        <f t="shared" si="319"/>
        <v>Favourable</v>
      </c>
    </row>
    <row r="4075" spans="1:23" x14ac:dyDescent="0.25">
      <c r="A4075" s="1"/>
      <c r="B4075" s="1"/>
      <c r="C4075" s="1"/>
      <c r="D4075" s="1"/>
      <c r="E4075" s="1" t="s">
        <v>9832</v>
      </c>
      <c r="F4075" s="2">
        <v>45095</v>
      </c>
      <c r="G4075" s="3">
        <v>16982</v>
      </c>
      <c r="H4075" s="1"/>
      <c r="I4075" s="1"/>
      <c r="J4075" s="1" t="s">
        <v>9833</v>
      </c>
      <c r="K4075" s="2">
        <v>44451</v>
      </c>
      <c r="L4075" s="1" t="s">
        <v>4207</v>
      </c>
      <c r="M4075" s="1" t="str">
        <f t="shared" si="315"/>
        <v>Social Services</v>
      </c>
      <c r="N4075" s="1" t="s">
        <v>4222</v>
      </c>
      <c r="O4075" s="1" t="s">
        <v>4237</v>
      </c>
      <c r="P4075" s="1">
        <v>9268</v>
      </c>
      <c r="Q4075" s="1">
        <v>2115421</v>
      </c>
      <c r="R4075" s="1">
        <f t="shared" si="316"/>
        <v>0</v>
      </c>
      <c r="S4075" s="4">
        <v>817983.38343548845</v>
      </c>
      <c r="T4075" s="4">
        <v>27507.442326341861</v>
      </c>
      <c r="U4075" s="1">
        <f t="shared" si="317"/>
        <v>2115421</v>
      </c>
      <c r="V4075" s="4">
        <f t="shared" si="318"/>
        <v>1269930.1742381696</v>
      </c>
      <c r="W4075" s="1" t="str">
        <f t="shared" si="319"/>
        <v>Favourable</v>
      </c>
    </row>
    <row r="4076" spans="1:23" x14ac:dyDescent="0.25">
      <c r="A4076" s="1"/>
      <c r="B4076" s="1"/>
      <c r="C4076" s="1"/>
      <c r="D4076" s="1"/>
      <c r="E4076" s="1" t="s">
        <v>5620</v>
      </c>
      <c r="F4076" s="2">
        <v>44507</v>
      </c>
      <c r="G4076" s="3">
        <v>58340</v>
      </c>
      <c r="H4076" s="1"/>
      <c r="I4076" s="1"/>
      <c r="J4076" s="1" t="s">
        <v>9651</v>
      </c>
      <c r="K4076" s="2">
        <v>43941</v>
      </c>
      <c r="L4076" s="1" t="s">
        <v>4207</v>
      </c>
      <c r="M4076" s="1" t="str">
        <f t="shared" si="315"/>
        <v>Social Services</v>
      </c>
      <c r="N4076" s="1" t="s">
        <v>4222</v>
      </c>
      <c r="O4076" s="1" t="s">
        <v>4476</v>
      </c>
      <c r="P4076" s="1">
        <v>6225</v>
      </c>
      <c r="Q4076" s="1">
        <v>521017</v>
      </c>
      <c r="R4076" s="1">
        <f t="shared" si="316"/>
        <v>31997</v>
      </c>
      <c r="S4076" s="4">
        <v>471442.83723354927</v>
      </c>
      <c r="T4076" s="4">
        <v>127705.63652179563</v>
      </c>
      <c r="U4076" s="1">
        <f t="shared" si="317"/>
        <v>489020</v>
      </c>
      <c r="V4076" s="4">
        <f t="shared" si="318"/>
        <v>-78131.473755344865</v>
      </c>
      <c r="W4076" s="1" t="str">
        <f t="shared" si="319"/>
        <v>Adverse</v>
      </c>
    </row>
    <row r="4077" spans="1:23" x14ac:dyDescent="0.25">
      <c r="A4077" s="1"/>
      <c r="B4077" s="1"/>
      <c r="C4077" s="1"/>
      <c r="D4077" s="1"/>
      <c r="E4077" s="1" t="s">
        <v>9834</v>
      </c>
      <c r="F4077" s="2">
        <v>45069</v>
      </c>
      <c r="G4077" s="3">
        <v>15988</v>
      </c>
      <c r="H4077" s="1"/>
      <c r="I4077" s="1"/>
      <c r="J4077" s="1" t="s">
        <v>9835</v>
      </c>
      <c r="K4077" s="2">
        <v>44806</v>
      </c>
      <c r="L4077" s="1" t="s">
        <v>4207</v>
      </c>
      <c r="M4077" s="1" t="str">
        <f t="shared" si="315"/>
        <v>Social Services</v>
      </c>
      <c r="N4077" s="1" t="s">
        <v>4210</v>
      </c>
      <c r="O4077" s="1" t="s">
        <v>4264</v>
      </c>
      <c r="P4077" s="1">
        <v>7832</v>
      </c>
      <c r="Q4077" s="1">
        <v>1274502</v>
      </c>
      <c r="R4077" s="1">
        <f t="shared" si="316"/>
        <v>0</v>
      </c>
      <c r="S4077" s="4">
        <v>485733.88909413584</v>
      </c>
      <c r="T4077" s="4">
        <v>129109.10728530677</v>
      </c>
      <c r="U4077" s="1">
        <f t="shared" si="317"/>
        <v>1274502</v>
      </c>
      <c r="V4077" s="4">
        <f t="shared" si="318"/>
        <v>659659.00362055737</v>
      </c>
      <c r="W4077" s="1" t="str">
        <f t="shared" si="319"/>
        <v>Favourable</v>
      </c>
    </row>
    <row r="4078" spans="1:23" x14ac:dyDescent="0.25">
      <c r="A4078" s="1"/>
      <c r="B4078" s="1"/>
      <c r="C4078" s="1"/>
      <c r="D4078" s="1"/>
      <c r="E4078" s="1" t="s">
        <v>9836</v>
      </c>
      <c r="F4078" s="2">
        <v>44859</v>
      </c>
      <c r="G4078" s="3">
        <v>14635</v>
      </c>
      <c r="H4078" s="1"/>
      <c r="I4078" s="1"/>
      <c r="J4078" s="1" t="s">
        <v>9837</v>
      </c>
      <c r="K4078" s="2">
        <v>44135</v>
      </c>
      <c r="L4078" s="1" t="s">
        <v>4227</v>
      </c>
      <c r="M4078" s="1" t="str">
        <f t="shared" si="315"/>
        <v>Infrastructure</v>
      </c>
      <c r="N4078" s="1" t="s">
        <v>4222</v>
      </c>
      <c r="O4078" s="1" t="s">
        <v>4325</v>
      </c>
      <c r="P4078" s="1">
        <v>5647</v>
      </c>
      <c r="Q4078" s="1">
        <v>2473031</v>
      </c>
      <c r="R4078" s="1">
        <f t="shared" si="316"/>
        <v>21830</v>
      </c>
      <c r="S4078" s="4">
        <v>2107027.8633464328</v>
      </c>
      <c r="T4078" s="4">
        <v>98124.970074463417</v>
      </c>
      <c r="U4078" s="1">
        <f t="shared" si="317"/>
        <v>2451201</v>
      </c>
      <c r="V4078" s="4">
        <f t="shared" si="318"/>
        <v>267878.16657910356</v>
      </c>
      <c r="W4078" s="1" t="str">
        <f t="shared" si="319"/>
        <v>Favourable</v>
      </c>
    </row>
    <row r="4079" spans="1:23" x14ac:dyDescent="0.25">
      <c r="A4079" s="1"/>
      <c r="B4079" s="1"/>
      <c r="C4079" s="1"/>
      <c r="D4079" s="1"/>
      <c r="E4079" s="1" t="s">
        <v>9838</v>
      </c>
      <c r="F4079" s="2">
        <v>44433</v>
      </c>
      <c r="G4079" s="3">
        <v>19921</v>
      </c>
      <c r="H4079" s="1"/>
      <c r="I4079" s="1"/>
      <c r="J4079" s="1" t="s">
        <v>6856</v>
      </c>
      <c r="K4079" s="2">
        <v>43921</v>
      </c>
      <c r="L4079" s="1" t="s">
        <v>4238</v>
      </c>
      <c r="M4079" s="1" t="str">
        <f t="shared" si="315"/>
        <v>Education</v>
      </c>
      <c r="N4079" s="1" t="s">
        <v>4210</v>
      </c>
      <c r="O4079" s="1" t="s">
        <v>4421</v>
      </c>
      <c r="P4079" s="1">
        <v>7097</v>
      </c>
      <c r="Q4079" s="1">
        <v>1253206</v>
      </c>
      <c r="R4079" s="1">
        <f t="shared" si="316"/>
        <v>42905</v>
      </c>
      <c r="S4079" s="4">
        <v>473758.6863961643</v>
      </c>
      <c r="T4079" s="4">
        <v>242328.14641891434</v>
      </c>
      <c r="U4079" s="1">
        <f t="shared" si="317"/>
        <v>1210301</v>
      </c>
      <c r="V4079" s="4">
        <f t="shared" si="318"/>
        <v>537119.16718492133</v>
      </c>
      <c r="W4079" s="1" t="str">
        <f t="shared" si="319"/>
        <v>Favourable</v>
      </c>
    </row>
    <row r="4080" spans="1:23" x14ac:dyDescent="0.25">
      <c r="A4080" s="1"/>
      <c r="B4080" s="1"/>
      <c r="C4080" s="1"/>
      <c r="D4080" s="1"/>
      <c r="E4080" s="1" t="s">
        <v>8980</v>
      </c>
      <c r="F4080" s="2">
        <v>44744</v>
      </c>
      <c r="G4080" s="3">
        <v>47400</v>
      </c>
      <c r="H4080" s="1"/>
      <c r="I4080" s="1"/>
      <c r="J4080" s="1" t="s">
        <v>5459</v>
      </c>
      <c r="K4080" s="2">
        <v>44440</v>
      </c>
      <c r="L4080" s="1" t="s">
        <v>4238</v>
      </c>
      <c r="M4080" s="1" t="str">
        <f t="shared" si="315"/>
        <v>Education</v>
      </c>
      <c r="N4080" s="1" t="s">
        <v>4210</v>
      </c>
      <c r="O4080" s="1" t="s">
        <v>4244</v>
      </c>
      <c r="P4080" s="1">
        <v>8919</v>
      </c>
      <c r="Q4080" s="1">
        <v>825268</v>
      </c>
      <c r="R4080" s="1">
        <f t="shared" si="316"/>
        <v>66292</v>
      </c>
      <c r="S4080" s="4">
        <v>460411.09456820419</v>
      </c>
      <c r="T4080" s="4">
        <v>166269.38561155138</v>
      </c>
      <c r="U4080" s="1">
        <f t="shared" si="317"/>
        <v>758976</v>
      </c>
      <c r="V4080" s="4">
        <f t="shared" si="318"/>
        <v>198587.5198202444</v>
      </c>
      <c r="W4080" s="1" t="str">
        <f t="shared" si="319"/>
        <v>Favourable</v>
      </c>
    </row>
    <row r="4081" spans="1:23" x14ac:dyDescent="0.25">
      <c r="A4081" s="1"/>
      <c r="B4081" s="1"/>
      <c r="C4081" s="1"/>
      <c r="D4081" s="1"/>
      <c r="E4081" s="1" t="s">
        <v>9839</v>
      </c>
      <c r="F4081" s="2">
        <v>45176</v>
      </c>
      <c r="G4081" s="3">
        <v>33922</v>
      </c>
      <c r="H4081" s="1"/>
      <c r="I4081" s="1"/>
      <c r="J4081" s="1" t="s">
        <v>8654</v>
      </c>
      <c r="K4081" s="2">
        <v>44223</v>
      </c>
      <c r="L4081" s="1" t="s">
        <v>4200</v>
      </c>
      <c r="M4081" s="1" t="str">
        <f t="shared" si="315"/>
        <v>Social Services</v>
      </c>
      <c r="N4081" s="1" t="s">
        <v>4222</v>
      </c>
      <c r="O4081" s="1" t="s">
        <v>4304</v>
      </c>
      <c r="P4081" s="1">
        <v>8715</v>
      </c>
      <c r="Q4081" s="1">
        <v>1098203</v>
      </c>
      <c r="R4081" s="1">
        <f t="shared" si="316"/>
        <v>52715</v>
      </c>
      <c r="S4081" s="4">
        <v>967212.24687697738</v>
      </c>
      <c r="T4081" s="4">
        <v>21194.03241497905</v>
      </c>
      <c r="U4081" s="1">
        <f t="shared" si="317"/>
        <v>1045488</v>
      </c>
      <c r="V4081" s="4">
        <f t="shared" si="318"/>
        <v>109796.72070804355</v>
      </c>
      <c r="W4081" s="1" t="str">
        <f t="shared" si="319"/>
        <v>Favourable</v>
      </c>
    </row>
    <row r="4082" spans="1:23" x14ac:dyDescent="0.25">
      <c r="A4082" s="1"/>
      <c r="B4082" s="1"/>
      <c r="C4082" s="1"/>
      <c r="D4082" s="1"/>
      <c r="E4082" s="1" t="s">
        <v>9840</v>
      </c>
      <c r="F4082" s="2">
        <v>44458</v>
      </c>
      <c r="G4082" s="3">
        <v>46329</v>
      </c>
      <c r="H4082" s="1"/>
      <c r="I4082" s="1"/>
      <c r="J4082" s="1" t="s">
        <v>9421</v>
      </c>
      <c r="K4082" s="2">
        <v>45198</v>
      </c>
      <c r="L4082" s="1" t="s">
        <v>4238</v>
      </c>
      <c r="M4082" s="1" t="str">
        <f t="shared" si="315"/>
        <v>Education</v>
      </c>
      <c r="N4082" s="1" t="s">
        <v>4210</v>
      </c>
      <c r="O4082" s="1" t="s">
        <v>4289</v>
      </c>
      <c r="P4082" s="1">
        <v>5781</v>
      </c>
      <c r="Q4082" s="1">
        <v>1813186</v>
      </c>
      <c r="R4082" s="1">
        <f t="shared" si="316"/>
        <v>19041</v>
      </c>
      <c r="S4082" s="4">
        <v>1773696.1558782503</v>
      </c>
      <c r="T4082" s="4">
        <v>411905.41716000059</v>
      </c>
      <c r="U4082" s="1">
        <f t="shared" si="317"/>
        <v>1794145</v>
      </c>
      <c r="V4082" s="4">
        <f t="shared" si="318"/>
        <v>-372415.57303825067</v>
      </c>
      <c r="W4082" s="1" t="str">
        <f t="shared" si="319"/>
        <v>Adverse</v>
      </c>
    </row>
    <row r="4083" spans="1:23" x14ac:dyDescent="0.25">
      <c r="A4083" s="1"/>
      <c r="B4083" s="1"/>
      <c r="C4083" s="1"/>
      <c r="D4083" s="1"/>
      <c r="E4083" s="1" t="s">
        <v>6792</v>
      </c>
      <c r="F4083" s="2">
        <v>44538</v>
      </c>
      <c r="G4083" s="3">
        <v>33136</v>
      </c>
      <c r="H4083" s="1"/>
      <c r="I4083" s="1"/>
      <c r="J4083" s="1" t="s">
        <v>9841</v>
      </c>
      <c r="K4083" s="2">
        <v>44678</v>
      </c>
      <c r="L4083" s="1" t="s">
        <v>4207</v>
      </c>
      <c r="M4083" s="1" t="str">
        <f t="shared" si="315"/>
        <v>Social Services</v>
      </c>
      <c r="N4083" s="1" t="s">
        <v>4210</v>
      </c>
      <c r="O4083" s="1" t="s">
        <v>4264</v>
      </c>
      <c r="P4083" s="1">
        <v>9088</v>
      </c>
      <c r="Q4083" s="1">
        <v>992386</v>
      </c>
      <c r="R4083" s="1">
        <f t="shared" si="316"/>
        <v>0</v>
      </c>
      <c r="S4083" s="4">
        <v>929171.2708473854</v>
      </c>
      <c r="T4083" s="4">
        <v>265732.19703580713</v>
      </c>
      <c r="U4083" s="1">
        <f t="shared" si="317"/>
        <v>992386</v>
      </c>
      <c r="V4083" s="4">
        <f t="shared" si="318"/>
        <v>-202517.46788319247</v>
      </c>
      <c r="W4083" s="1" t="str">
        <f t="shared" si="319"/>
        <v>Adverse</v>
      </c>
    </row>
    <row r="4084" spans="1:23" x14ac:dyDescent="0.25">
      <c r="A4084" s="1"/>
      <c r="B4084" s="1"/>
      <c r="C4084" s="1"/>
      <c r="D4084" s="1"/>
      <c r="E4084" s="1" t="s">
        <v>9842</v>
      </c>
      <c r="F4084" s="2">
        <v>45334</v>
      </c>
      <c r="G4084" s="3">
        <v>41987</v>
      </c>
      <c r="H4084" s="1"/>
      <c r="I4084" s="1"/>
      <c r="J4084" s="1" t="s">
        <v>9843</v>
      </c>
      <c r="K4084" s="2">
        <v>45116</v>
      </c>
      <c r="L4084" s="1" t="s">
        <v>4238</v>
      </c>
      <c r="M4084" s="1" t="str">
        <f t="shared" si="315"/>
        <v>Education</v>
      </c>
      <c r="N4084" s="1" t="s">
        <v>4205</v>
      </c>
      <c r="O4084" s="1" t="s">
        <v>4241</v>
      </c>
      <c r="P4084" s="1">
        <v>8750</v>
      </c>
      <c r="Q4084" s="1">
        <v>1299730</v>
      </c>
      <c r="R4084" s="1">
        <f t="shared" si="316"/>
        <v>31743</v>
      </c>
      <c r="S4084" s="4">
        <v>230386.32221882185</v>
      </c>
      <c r="T4084" s="4">
        <v>85804.782113773195</v>
      </c>
      <c r="U4084" s="1">
        <f t="shared" si="317"/>
        <v>1267987</v>
      </c>
      <c r="V4084" s="4">
        <f t="shared" si="318"/>
        <v>983538.89566740498</v>
      </c>
      <c r="W4084" s="1" t="str">
        <f t="shared" si="319"/>
        <v>Favourable</v>
      </c>
    </row>
    <row r="4085" spans="1:23" x14ac:dyDescent="0.25">
      <c r="A4085" s="1"/>
      <c r="B4085" s="1"/>
      <c r="C4085" s="1"/>
      <c r="D4085" s="1"/>
      <c r="E4085" s="1" t="s">
        <v>4369</v>
      </c>
      <c r="F4085" s="2">
        <v>44636</v>
      </c>
      <c r="G4085" s="3">
        <v>24044</v>
      </c>
      <c r="H4085" s="1"/>
      <c r="I4085" s="1"/>
      <c r="J4085" s="1" t="s">
        <v>7327</v>
      </c>
      <c r="K4085" s="2">
        <v>45037</v>
      </c>
      <c r="L4085" s="1" t="s">
        <v>4227</v>
      </c>
      <c r="M4085" s="1" t="str">
        <f t="shared" si="315"/>
        <v>Infrastructure</v>
      </c>
      <c r="N4085" s="1" t="s">
        <v>4222</v>
      </c>
      <c r="O4085" s="1" t="s">
        <v>4304</v>
      </c>
      <c r="P4085" s="1">
        <v>9154</v>
      </c>
      <c r="Q4085" s="1">
        <v>1105570</v>
      </c>
      <c r="R4085" s="1">
        <f t="shared" si="316"/>
        <v>49371</v>
      </c>
      <c r="S4085" s="4">
        <v>221747.93125512614</v>
      </c>
      <c r="T4085" s="4">
        <v>177000.87962190565</v>
      </c>
      <c r="U4085" s="1">
        <f t="shared" si="317"/>
        <v>1056199</v>
      </c>
      <c r="V4085" s="4">
        <f t="shared" si="318"/>
        <v>706821.18912296824</v>
      </c>
      <c r="W4085" s="1" t="str">
        <f t="shared" si="319"/>
        <v>Favourable</v>
      </c>
    </row>
    <row r="4086" spans="1:23" x14ac:dyDescent="0.25">
      <c r="A4086" s="1"/>
      <c r="B4086" s="1"/>
      <c r="C4086" s="1"/>
      <c r="D4086" s="1"/>
      <c r="E4086" s="1" t="s">
        <v>4885</v>
      </c>
      <c r="F4086" s="2">
        <v>44480</v>
      </c>
      <c r="G4086" s="3">
        <v>44610</v>
      </c>
      <c r="H4086" s="1"/>
      <c r="I4086" s="1"/>
      <c r="J4086" s="1" t="s">
        <v>5273</v>
      </c>
      <c r="K4086" s="2">
        <v>45071</v>
      </c>
      <c r="L4086" s="1" t="s">
        <v>4200</v>
      </c>
      <c r="M4086" s="1" t="str">
        <f t="shared" si="315"/>
        <v>Social Services</v>
      </c>
      <c r="N4086" s="1" t="s">
        <v>4205</v>
      </c>
      <c r="O4086" s="1" t="s">
        <v>4279</v>
      </c>
      <c r="P4086" s="1">
        <v>7774</v>
      </c>
      <c r="Q4086" s="1">
        <v>1368252</v>
      </c>
      <c r="R4086" s="1">
        <f t="shared" si="316"/>
        <v>86317</v>
      </c>
      <c r="S4086" s="4">
        <v>407783.01252054749</v>
      </c>
      <c r="T4086" s="4">
        <v>328123.14759454812</v>
      </c>
      <c r="U4086" s="1">
        <f t="shared" si="317"/>
        <v>1281935</v>
      </c>
      <c r="V4086" s="4">
        <f t="shared" si="318"/>
        <v>632345.83988490445</v>
      </c>
      <c r="W4086" s="1" t="str">
        <f t="shared" si="319"/>
        <v>Favourable</v>
      </c>
    </row>
    <row r="4087" spans="1:23" x14ac:dyDescent="0.25">
      <c r="A4087" s="1"/>
      <c r="B4087" s="1"/>
      <c r="C4087" s="1"/>
      <c r="D4087" s="1"/>
      <c r="E4087" s="1" t="s">
        <v>9844</v>
      </c>
      <c r="F4087" s="2">
        <v>44364</v>
      </c>
      <c r="G4087" s="3">
        <v>38973</v>
      </c>
      <c r="H4087" s="1"/>
      <c r="I4087" s="1"/>
      <c r="J4087" s="1" t="s">
        <v>6232</v>
      </c>
      <c r="K4087" s="2">
        <v>43896</v>
      </c>
      <c r="L4087" s="1" t="s">
        <v>4200</v>
      </c>
      <c r="M4087" s="1" t="str">
        <f t="shared" si="315"/>
        <v>Social Services</v>
      </c>
      <c r="N4087" s="1" t="s">
        <v>4222</v>
      </c>
      <c r="O4087" s="1" t="s">
        <v>4330</v>
      </c>
      <c r="P4087" s="1">
        <v>8488</v>
      </c>
      <c r="Q4087" s="1">
        <v>1261660</v>
      </c>
      <c r="R4087" s="1">
        <f t="shared" si="316"/>
        <v>35227</v>
      </c>
      <c r="S4087" s="4">
        <v>150688.50899311673</v>
      </c>
      <c r="T4087" s="4">
        <v>275224.99407237576</v>
      </c>
      <c r="U4087" s="1">
        <f t="shared" si="317"/>
        <v>1226433</v>
      </c>
      <c r="V4087" s="4">
        <f t="shared" si="318"/>
        <v>835746.49693450751</v>
      </c>
      <c r="W4087" s="1" t="str">
        <f t="shared" si="319"/>
        <v>Favourable</v>
      </c>
    </row>
    <row r="4088" spans="1:23" x14ac:dyDescent="0.25">
      <c r="A4088" s="1"/>
      <c r="B4088" s="1"/>
      <c r="C4088" s="1"/>
      <c r="D4088" s="1"/>
      <c r="E4088" s="1" t="s">
        <v>7827</v>
      </c>
      <c r="F4088" s="2">
        <v>44097</v>
      </c>
      <c r="G4088" s="3">
        <v>51311</v>
      </c>
      <c r="H4088" s="1"/>
      <c r="I4088" s="1"/>
      <c r="J4088" s="1" t="s">
        <v>9845</v>
      </c>
      <c r="K4088" s="2">
        <v>45359</v>
      </c>
      <c r="L4088" s="1" t="s">
        <v>4238</v>
      </c>
      <c r="M4088" s="1" t="str">
        <f t="shared" si="315"/>
        <v>Education</v>
      </c>
      <c r="N4088" s="1" t="s">
        <v>4222</v>
      </c>
      <c r="O4088" s="1" t="s">
        <v>4438</v>
      </c>
      <c r="P4088" s="1">
        <v>8609</v>
      </c>
      <c r="Q4088" s="1">
        <v>868822</v>
      </c>
      <c r="R4088" s="1">
        <f t="shared" si="316"/>
        <v>0</v>
      </c>
      <c r="S4088" s="4">
        <v>750712.55213088798</v>
      </c>
      <c r="T4088" s="4">
        <v>32869.271311638782</v>
      </c>
      <c r="U4088" s="1">
        <f t="shared" si="317"/>
        <v>868822</v>
      </c>
      <c r="V4088" s="4">
        <f t="shared" si="318"/>
        <v>85240.176557473256</v>
      </c>
      <c r="W4088" s="1" t="str">
        <f t="shared" si="319"/>
        <v>Favourable</v>
      </c>
    </row>
    <row r="4089" spans="1:23" x14ac:dyDescent="0.25">
      <c r="A4089" s="1"/>
      <c r="B4089" s="1"/>
      <c r="C4089" s="1"/>
      <c r="D4089" s="1"/>
      <c r="E4089" s="1" t="s">
        <v>7214</v>
      </c>
      <c r="F4089" s="2">
        <v>44578</v>
      </c>
      <c r="G4089" s="3">
        <v>43893</v>
      </c>
      <c r="H4089" s="1"/>
      <c r="I4089" s="1"/>
      <c r="J4089" s="1" t="s">
        <v>9336</v>
      </c>
      <c r="K4089" s="2">
        <v>45111</v>
      </c>
      <c r="L4089" s="1" t="s">
        <v>4200</v>
      </c>
      <c r="M4089" s="1" t="str">
        <f t="shared" si="315"/>
        <v>Social Services</v>
      </c>
      <c r="N4089" s="1" t="s">
        <v>4210</v>
      </c>
      <c r="O4089" s="1" t="s">
        <v>4217</v>
      </c>
      <c r="P4089" s="1">
        <v>8366</v>
      </c>
      <c r="Q4089" s="1">
        <v>849065</v>
      </c>
      <c r="R4089" s="1">
        <f t="shared" si="316"/>
        <v>40109</v>
      </c>
      <c r="S4089" s="4">
        <v>516836.28604152548</v>
      </c>
      <c r="T4089" s="4">
        <v>164822.44104402413</v>
      </c>
      <c r="U4089" s="1">
        <f t="shared" si="317"/>
        <v>808956</v>
      </c>
      <c r="V4089" s="4">
        <f t="shared" si="318"/>
        <v>167406.27291445038</v>
      </c>
      <c r="W4089" s="1" t="str">
        <f t="shared" si="319"/>
        <v>Favourable</v>
      </c>
    </row>
    <row r="4090" spans="1:23" x14ac:dyDescent="0.25">
      <c r="A4090" s="1"/>
      <c r="B4090" s="1"/>
      <c r="C4090" s="1"/>
      <c r="D4090" s="1"/>
      <c r="E4090" s="1" t="s">
        <v>4995</v>
      </c>
      <c r="F4090" s="2">
        <v>44143</v>
      </c>
      <c r="G4090" s="3">
        <v>15984</v>
      </c>
      <c r="H4090" s="1"/>
      <c r="I4090" s="1"/>
      <c r="J4090" s="1" t="s">
        <v>7042</v>
      </c>
      <c r="K4090" s="2">
        <v>44567</v>
      </c>
      <c r="L4090" s="1" t="s">
        <v>4227</v>
      </c>
      <c r="M4090" s="1" t="str">
        <f t="shared" si="315"/>
        <v>Infrastructure</v>
      </c>
      <c r="N4090" s="1" t="s">
        <v>4222</v>
      </c>
      <c r="O4090" s="1" t="s">
        <v>4476</v>
      </c>
      <c r="P4090" s="1">
        <v>6422</v>
      </c>
      <c r="Q4090" s="1">
        <v>1284985</v>
      </c>
      <c r="R4090" s="1">
        <f t="shared" si="316"/>
        <v>13760</v>
      </c>
      <c r="S4090" s="4">
        <v>611334.72065240145</v>
      </c>
      <c r="T4090" s="4">
        <v>302342.18378296937</v>
      </c>
      <c r="U4090" s="1">
        <f t="shared" si="317"/>
        <v>1271225</v>
      </c>
      <c r="V4090" s="4">
        <f t="shared" si="318"/>
        <v>371308.09556462918</v>
      </c>
      <c r="W4090" s="1" t="str">
        <f t="shared" si="319"/>
        <v>Favourable</v>
      </c>
    </row>
    <row r="4091" spans="1:23" x14ac:dyDescent="0.25">
      <c r="A4091" s="1"/>
      <c r="B4091" s="1"/>
      <c r="C4091" s="1"/>
      <c r="D4091" s="1"/>
      <c r="E4091" s="1" t="s">
        <v>7169</v>
      </c>
      <c r="F4091" s="2">
        <v>45334</v>
      </c>
      <c r="G4091" s="3">
        <v>46562</v>
      </c>
      <c r="H4091" s="1"/>
      <c r="I4091" s="1"/>
      <c r="J4091" s="1" t="s">
        <v>9826</v>
      </c>
      <c r="K4091" s="2">
        <v>45187</v>
      </c>
      <c r="L4091" s="1" t="s">
        <v>4207</v>
      </c>
      <c r="M4091" s="1" t="str">
        <f t="shared" si="315"/>
        <v>Social Services</v>
      </c>
      <c r="N4091" s="1" t="s">
        <v>4205</v>
      </c>
      <c r="O4091" s="1" t="s">
        <v>4226</v>
      </c>
      <c r="P4091" s="1">
        <v>7269</v>
      </c>
      <c r="Q4091" s="1">
        <v>2354736</v>
      </c>
      <c r="R4091" s="1">
        <f t="shared" si="316"/>
        <v>49504</v>
      </c>
      <c r="S4091" s="4">
        <v>2283960.9477539118</v>
      </c>
      <c r="T4091" s="4">
        <v>766533.30985730409</v>
      </c>
      <c r="U4091" s="1">
        <f t="shared" si="317"/>
        <v>2305232</v>
      </c>
      <c r="V4091" s="4">
        <f t="shared" si="318"/>
        <v>-695758.25761121605</v>
      </c>
      <c r="W4091" s="1" t="str">
        <f t="shared" si="319"/>
        <v>Adverse</v>
      </c>
    </row>
    <row r="4092" spans="1:23" x14ac:dyDescent="0.25">
      <c r="A4092" s="1"/>
      <c r="B4092" s="1"/>
      <c r="C4092" s="1"/>
      <c r="D4092" s="1"/>
      <c r="E4092" s="1" t="s">
        <v>5909</v>
      </c>
      <c r="F4092" s="2">
        <v>44195</v>
      </c>
      <c r="G4092" s="3">
        <v>41444</v>
      </c>
      <c r="H4092" s="1"/>
      <c r="I4092" s="1"/>
      <c r="J4092" s="1" t="s">
        <v>7449</v>
      </c>
      <c r="K4092" s="2">
        <v>44107</v>
      </c>
      <c r="L4092" s="1" t="s">
        <v>4227</v>
      </c>
      <c r="M4092" s="1" t="str">
        <f t="shared" si="315"/>
        <v>Infrastructure</v>
      </c>
      <c r="N4092" s="1" t="s">
        <v>4205</v>
      </c>
      <c r="O4092" s="1" t="s">
        <v>4279</v>
      </c>
      <c r="P4092" s="1">
        <v>7841</v>
      </c>
      <c r="Q4092" s="1">
        <v>1741837</v>
      </c>
      <c r="R4092" s="1">
        <f t="shared" si="316"/>
        <v>25159</v>
      </c>
      <c r="S4092" s="4">
        <v>1675452.1452060051</v>
      </c>
      <c r="T4092" s="4">
        <v>488145.94822150207</v>
      </c>
      <c r="U4092" s="1">
        <f t="shared" si="317"/>
        <v>1716678</v>
      </c>
      <c r="V4092" s="4">
        <f t="shared" si="318"/>
        <v>-421761.09342750721</v>
      </c>
      <c r="W4092" s="1" t="str">
        <f t="shared" si="319"/>
        <v>Adverse</v>
      </c>
    </row>
    <row r="4093" spans="1:23" x14ac:dyDescent="0.25">
      <c r="A4093" s="1"/>
      <c r="B4093" s="1"/>
      <c r="C4093" s="1"/>
      <c r="D4093" s="1"/>
      <c r="E4093" s="1" t="s">
        <v>9846</v>
      </c>
      <c r="F4093" s="2">
        <v>44768</v>
      </c>
      <c r="G4093" s="3">
        <v>32932</v>
      </c>
      <c r="H4093" s="1"/>
      <c r="I4093" s="1"/>
      <c r="J4093" s="1" t="s">
        <v>7792</v>
      </c>
      <c r="K4093" s="2">
        <v>44733</v>
      </c>
      <c r="L4093" s="1" t="s">
        <v>4207</v>
      </c>
      <c r="M4093" s="1" t="str">
        <f t="shared" si="315"/>
        <v>Social Services</v>
      </c>
      <c r="N4093" s="1" t="s">
        <v>4205</v>
      </c>
      <c r="O4093" s="1" t="s">
        <v>4217</v>
      </c>
      <c r="P4093" s="1">
        <v>7983</v>
      </c>
      <c r="Q4093" s="1">
        <v>735375</v>
      </c>
      <c r="R4093" s="1">
        <f t="shared" si="316"/>
        <v>49908</v>
      </c>
      <c r="S4093" s="4">
        <v>181941.76139223264</v>
      </c>
      <c r="T4093" s="4">
        <v>174149.00606987751</v>
      </c>
      <c r="U4093" s="1">
        <f t="shared" si="317"/>
        <v>685467</v>
      </c>
      <c r="V4093" s="4">
        <f t="shared" si="318"/>
        <v>379284.23253788985</v>
      </c>
      <c r="W4093" s="1" t="str">
        <f t="shared" si="319"/>
        <v>Favourable</v>
      </c>
    </row>
    <row r="4094" spans="1:23" x14ac:dyDescent="0.25">
      <c r="A4094" s="1"/>
      <c r="B4094" s="1"/>
      <c r="C4094" s="1"/>
      <c r="D4094" s="1"/>
      <c r="E4094" s="1" t="s">
        <v>7499</v>
      </c>
      <c r="F4094" s="2">
        <v>45197</v>
      </c>
      <c r="G4094" s="3">
        <v>29378</v>
      </c>
      <c r="H4094" s="1"/>
      <c r="I4094" s="1"/>
      <c r="J4094" s="1" t="s">
        <v>9847</v>
      </c>
      <c r="K4094" s="2">
        <v>44872</v>
      </c>
      <c r="L4094" s="1" t="s">
        <v>4207</v>
      </c>
      <c r="M4094" s="1" t="str">
        <f t="shared" si="315"/>
        <v>Social Services</v>
      </c>
      <c r="N4094" s="1" t="s">
        <v>4205</v>
      </c>
      <c r="O4094" s="1" t="s">
        <v>4479</v>
      </c>
      <c r="P4094" s="1">
        <v>8559</v>
      </c>
      <c r="Q4094" s="1">
        <v>640694</v>
      </c>
      <c r="R4094" s="1">
        <f t="shared" si="316"/>
        <v>0</v>
      </c>
      <c r="S4094" s="4">
        <v>486956.84604437574</v>
      </c>
      <c r="T4094" s="4">
        <v>169118.53127765169</v>
      </c>
      <c r="U4094" s="1">
        <f t="shared" si="317"/>
        <v>640694</v>
      </c>
      <c r="V4094" s="4">
        <f t="shared" si="318"/>
        <v>-15381.37732202746</v>
      </c>
      <c r="W4094" s="1" t="str">
        <f t="shared" si="319"/>
        <v>Adverse</v>
      </c>
    </row>
    <row r="4095" spans="1:23" x14ac:dyDescent="0.25">
      <c r="A4095" s="1"/>
      <c r="B4095" s="1"/>
      <c r="C4095" s="1"/>
      <c r="D4095" s="1"/>
      <c r="E4095" s="1" t="s">
        <v>9848</v>
      </c>
      <c r="F4095" s="2">
        <v>44333</v>
      </c>
      <c r="G4095" s="3">
        <v>26882</v>
      </c>
      <c r="H4095" s="1"/>
      <c r="I4095" s="1"/>
      <c r="J4095" s="1" t="s">
        <v>9849</v>
      </c>
      <c r="K4095" s="2">
        <v>44584</v>
      </c>
      <c r="L4095" s="1" t="s">
        <v>4200</v>
      </c>
      <c r="M4095" s="1" t="str">
        <f t="shared" si="315"/>
        <v>Social Services</v>
      </c>
      <c r="N4095" s="1" t="s">
        <v>4205</v>
      </c>
      <c r="O4095" s="1" t="s">
        <v>4304</v>
      </c>
      <c r="P4095" s="1">
        <v>8027</v>
      </c>
      <c r="Q4095" s="1">
        <v>812167</v>
      </c>
      <c r="R4095" s="1">
        <f t="shared" si="316"/>
        <v>10593</v>
      </c>
      <c r="S4095" s="4">
        <v>374328.35787346045</v>
      </c>
      <c r="T4095" s="4">
        <v>114393.82415100269</v>
      </c>
      <c r="U4095" s="1">
        <f t="shared" si="317"/>
        <v>801574</v>
      </c>
      <c r="V4095" s="4">
        <f t="shared" si="318"/>
        <v>323444.81797553686</v>
      </c>
      <c r="W4095" s="1" t="str">
        <f t="shared" si="319"/>
        <v>Favourable</v>
      </c>
    </row>
    <row r="4096" spans="1:23" x14ac:dyDescent="0.25">
      <c r="A4096" s="1"/>
      <c r="B4096" s="1"/>
      <c r="C4096" s="1"/>
      <c r="D4096" s="1"/>
      <c r="E4096" s="1" t="s">
        <v>8110</v>
      </c>
      <c r="F4096" s="2">
        <v>45157</v>
      </c>
      <c r="G4096" s="3">
        <v>17905</v>
      </c>
      <c r="H4096" s="1"/>
      <c r="I4096" s="1"/>
      <c r="J4096" s="1" t="s">
        <v>8023</v>
      </c>
      <c r="K4096" s="2">
        <v>44207</v>
      </c>
      <c r="L4096" s="1" t="s">
        <v>4207</v>
      </c>
      <c r="M4096" s="1" t="str">
        <f t="shared" si="315"/>
        <v>Social Services</v>
      </c>
      <c r="N4096" s="1" t="s">
        <v>4222</v>
      </c>
      <c r="O4096" s="1" t="s">
        <v>4295</v>
      </c>
      <c r="P4096" s="1">
        <v>7265</v>
      </c>
      <c r="Q4096" s="1">
        <v>431513</v>
      </c>
      <c r="R4096" s="1">
        <f t="shared" si="316"/>
        <v>58844</v>
      </c>
      <c r="S4096" s="4">
        <v>409844.56155969063</v>
      </c>
      <c r="T4096" s="4">
        <v>63281.766459086124</v>
      </c>
      <c r="U4096" s="1">
        <f t="shared" si="317"/>
        <v>372669</v>
      </c>
      <c r="V4096" s="4">
        <f t="shared" si="318"/>
        <v>-41613.328018776723</v>
      </c>
      <c r="W4096" s="1" t="str">
        <f t="shared" si="319"/>
        <v>Adverse</v>
      </c>
    </row>
    <row r="4097" spans="1:23" x14ac:dyDescent="0.25">
      <c r="A4097" s="1"/>
      <c r="B4097" s="1"/>
      <c r="C4097" s="1"/>
      <c r="D4097" s="1"/>
      <c r="E4097" s="1" t="s">
        <v>9850</v>
      </c>
      <c r="F4097" s="2">
        <v>44249</v>
      </c>
      <c r="G4097" s="3">
        <v>18885</v>
      </c>
      <c r="H4097" s="1"/>
      <c r="I4097" s="1"/>
      <c r="J4097" s="1" t="s">
        <v>5265</v>
      </c>
      <c r="K4097" s="2">
        <v>44158</v>
      </c>
      <c r="L4097" s="1" t="s">
        <v>4238</v>
      </c>
      <c r="M4097" s="1" t="str">
        <f t="shared" si="315"/>
        <v>Education</v>
      </c>
      <c r="N4097" s="1" t="s">
        <v>4210</v>
      </c>
      <c r="O4097" s="1" t="s">
        <v>4256</v>
      </c>
      <c r="P4097" s="1">
        <v>8539</v>
      </c>
      <c r="Q4097" s="1">
        <v>1407246</v>
      </c>
      <c r="R4097" s="1">
        <f t="shared" si="316"/>
        <v>43807</v>
      </c>
      <c r="S4097" s="4">
        <v>130968.91554708571</v>
      </c>
      <c r="T4097" s="4">
        <v>170182.37588777472</v>
      </c>
      <c r="U4097" s="1">
        <f t="shared" si="317"/>
        <v>1363439</v>
      </c>
      <c r="V4097" s="4">
        <f t="shared" si="318"/>
        <v>1106094.7085651397</v>
      </c>
      <c r="W4097" s="1" t="str">
        <f t="shared" si="319"/>
        <v>Favourable</v>
      </c>
    </row>
    <row r="4098" spans="1:23" x14ac:dyDescent="0.25">
      <c r="A4098" s="1"/>
      <c r="B4098" s="1"/>
      <c r="C4098" s="1"/>
      <c r="D4098" s="1"/>
      <c r="E4098" s="1" t="s">
        <v>9526</v>
      </c>
      <c r="F4098" s="2">
        <v>44201</v>
      </c>
      <c r="G4098" s="3">
        <v>40439</v>
      </c>
      <c r="H4098" s="1"/>
      <c r="I4098" s="1"/>
      <c r="J4098" s="1" t="s">
        <v>7217</v>
      </c>
      <c r="K4098" s="2">
        <v>45015</v>
      </c>
      <c r="L4098" s="1" t="s">
        <v>4207</v>
      </c>
      <c r="M4098" s="1" t="str">
        <f t="shared" si="315"/>
        <v>Social Services</v>
      </c>
      <c r="N4098" s="1" t="s">
        <v>4205</v>
      </c>
      <c r="O4098" s="1" t="s">
        <v>4233</v>
      </c>
      <c r="P4098" s="1">
        <v>8496</v>
      </c>
      <c r="Q4098" s="1">
        <v>1857320</v>
      </c>
      <c r="R4098" s="1">
        <f t="shared" si="316"/>
        <v>31049</v>
      </c>
      <c r="S4098" s="4">
        <v>204157.20504930607</v>
      </c>
      <c r="T4098" s="4">
        <v>539869.35276903573</v>
      </c>
      <c r="U4098" s="1">
        <f t="shared" si="317"/>
        <v>1826271</v>
      </c>
      <c r="V4098" s="4">
        <f t="shared" si="318"/>
        <v>1113293.4421816582</v>
      </c>
      <c r="W4098" s="1" t="str">
        <f t="shared" si="319"/>
        <v>Favourable</v>
      </c>
    </row>
    <row r="4099" spans="1:23" x14ac:dyDescent="0.25">
      <c r="A4099" s="1"/>
      <c r="B4099" s="1"/>
      <c r="C4099" s="1"/>
      <c r="D4099" s="1"/>
      <c r="E4099" s="1" t="s">
        <v>9851</v>
      </c>
      <c r="F4099" s="2">
        <v>45156</v>
      </c>
      <c r="G4099" s="3">
        <v>35422</v>
      </c>
      <c r="H4099" s="1"/>
      <c r="I4099" s="1"/>
      <c r="J4099" s="1" t="s">
        <v>5203</v>
      </c>
      <c r="K4099" s="2">
        <v>45203</v>
      </c>
      <c r="L4099" s="1" t="s">
        <v>4207</v>
      </c>
      <c r="M4099" s="1" t="str">
        <f t="shared" ref="M4099:M4162" si="320">INDEX($A:$B,MATCH($L4099,$A:$A,0),2)</f>
        <v>Social Services</v>
      </c>
      <c r="N4099" s="1" t="s">
        <v>4205</v>
      </c>
      <c r="O4099" s="1" t="s">
        <v>4270</v>
      </c>
      <c r="P4099" s="1">
        <v>5551</v>
      </c>
      <c r="Q4099" s="1">
        <v>275721</v>
      </c>
      <c r="R4099" s="1">
        <f t="shared" ref="R4099:R4162" si="321">_xlfn.XLOOKUP($J4099,$E:$E,$G:$G,0,0,1)</f>
        <v>31640</v>
      </c>
      <c r="S4099" s="4">
        <v>138594.15918733526</v>
      </c>
      <c r="T4099" s="4">
        <v>56995.749679580877</v>
      </c>
      <c r="U4099" s="1">
        <f t="shared" ref="U4099:U4162" si="322">Q4099-R4099</f>
        <v>244081</v>
      </c>
      <c r="V4099" s="4">
        <f t="shared" ref="V4099:V4162" si="323">Q4099-(S4099+T4099)</f>
        <v>80131.091133083857</v>
      </c>
      <c r="W4099" s="1" t="str">
        <f t="shared" ref="W4099:W4162" si="324">IF(V4099&gt;=0,"Favourable","Adverse")</f>
        <v>Favourable</v>
      </c>
    </row>
    <row r="4100" spans="1:23" x14ac:dyDescent="0.25">
      <c r="A4100" s="1"/>
      <c r="B4100" s="1"/>
      <c r="C4100" s="1"/>
      <c r="D4100" s="1"/>
      <c r="E4100" s="1" t="s">
        <v>9852</v>
      </c>
      <c r="F4100" s="2">
        <v>44364</v>
      </c>
      <c r="G4100" s="3">
        <v>47435</v>
      </c>
      <c r="H4100" s="1"/>
      <c r="I4100" s="1"/>
      <c r="J4100" s="1" t="s">
        <v>6234</v>
      </c>
      <c r="K4100" s="2">
        <v>45376</v>
      </c>
      <c r="L4100" s="1" t="s">
        <v>4200</v>
      </c>
      <c r="M4100" s="1" t="str">
        <f t="shared" si="320"/>
        <v>Social Services</v>
      </c>
      <c r="N4100" s="1" t="s">
        <v>4210</v>
      </c>
      <c r="O4100" s="1" t="s">
        <v>4338</v>
      </c>
      <c r="P4100" s="1">
        <v>6581</v>
      </c>
      <c r="Q4100" s="1">
        <v>2167691</v>
      </c>
      <c r="R4100" s="1">
        <f t="shared" si="321"/>
        <v>13570</v>
      </c>
      <c r="S4100" s="4">
        <v>1656596.3288145268</v>
      </c>
      <c r="T4100" s="4">
        <v>445914.87385746324</v>
      </c>
      <c r="U4100" s="1">
        <f t="shared" si="322"/>
        <v>2154121</v>
      </c>
      <c r="V4100" s="4">
        <f t="shared" si="323"/>
        <v>65179.797328010201</v>
      </c>
      <c r="W4100" s="1" t="str">
        <f t="shared" si="324"/>
        <v>Favourable</v>
      </c>
    </row>
    <row r="4101" spans="1:23" x14ac:dyDescent="0.25">
      <c r="A4101" s="1"/>
      <c r="B4101" s="1"/>
      <c r="C4101" s="1"/>
      <c r="D4101" s="1"/>
      <c r="E4101" s="1" t="s">
        <v>8314</v>
      </c>
      <c r="F4101" s="2">
        <v>44210</v>
      </c>
      <c r="G4101" s="3">
        <v>49713</v>
      </c>
      <c r="H4101" s="1"/>
      <c r="I4101" s="1"/>
      <c r="J4101" s="1" t="s">
        <v>6684</v>
      </c>
      <c r="K4101" s="2">
        <v>44788</v>
      </c>
      <c r="L4101" s="1" t="s">
        <v>4207</v>
      </c>
      <c r="M4101" s="1" t="str">
        <f t="shared" si="320"/>
        <v>Social Services</v>
      </c>
      <c r="N4101" s="1" t="s">
        <v>4210</v>
      </c>
      <c r="O4101" s="1" t="s">
        <v>4314</v>
      </c>
      <c r="P4101" s="1">
        <v>8997</v>
      </c>
      <c r="Q4101" s="1">
        <v>1640212</v>
      </c>
      <c r="R4101" s="1">
        <f t="shared" si="321"/>
        <v>33174</v>
      </c>
      <c r="S4101" s="4">
        <v>991665.47310876846</v>
      </c>
      <c r="T4101" s="4">
        <v>186256.92502838105</v>
      </c>
      <c r="U4101" s="1">
        <f t="shared" si="322"/>
        <v>1607038</v>
      </c>
      <c r="V4101" s="4">
        <f t="shared" si="323"/>
        <v>462289.6018628506</v>
      </c>
      <c r="W4101" s="1" t="str">
        <f t="shared" si="324"/>
        <v>Favourable</v>
      </c>
    </row>
    <row r="4102" spans="1:23" x14ac:dyDescent="0.25">
      <c r="A4102" s="1"/>
      <c r="B4102" s="1"/>
      <c r="C4102" s="1"/>
      <c r="D4102" s="1"/>
      <c r="E4102" s="1" t="s">
        <v>9830</v>
      </c>
      <c r="F4102" s="2">
        <v>45156</v>
      </c>
      <c r="G4102" s="3">
        <v>54311</v>
      </c>
      <c r="H4102" s="1"/>
      <c r="I4102" s="1"/>
      <c r="J4102" s="1" t="s">
        <v>8772</v>
      </c>
      <c r="K4102" s="2">
        <v>44975</v>
      </c>
      <c r="L4102" s="1" t="s">
        <v>4238</v>
      </c>
      <c r="M4102" s="1" t="str">
        <f t="shared" si="320"/>
        <v>Education</v>
      </c>
      <c r="N4102" s="1" t="s">
        <v>4222</v>
      </c>
      <c r="O4102" s="1" t="s">
        <v>4270</v>
      </c>
      <c r="P4102" s="1">
        <v>8969</v>
      </c>
      <c r="Q4102" s="1">
        <v>1052935</v>
      </c>
      <c r="R4102" s="1">
        <f t="shared" si="321"/>
        <v>20496</v>
      </c>
      <c r="S4102" s="4">
        <v>247709.14197251311</v>
      </c>
      <c r="T4102" s="4">
        <v>344578.35461428238</v>
      </c>
      <c r="U4102" s="1">
        <f t="shared" si="322"/>
        <v>1032439</v>
      </c>
      <c r="V4102" s="4">
        <f t="shared" si="323"/>
        <v>460647.50341320457</v>
      </c>
      <c r="W4102" s="1" t="str">
        <f t="shared" si="324"/>
        <v>Favourable</v>
      </c>
    </row>
    <row r="4103" spans="1:23" x14ac:dyDescent="0.25">
      <c r="A4103" s="1"/>
      <c r="B4103" s="1"/>
      <c r="C4103" s="1"/>
      <c r="D4103" s="1"/>
      <c r="E4103" s="1" t="s">
        <v>9808</v>
      </c>
      <c r="F4103" s="2">
        <v>45238</v>
      </c>
      <c r="G4103" s="3">
        <v>50484</v>
      </c>
      <c r="H4103" s="1"/>
      <c r="I4103" s="1"/>
      <c r="J4103" s="1" t="s">
        <v>4810</v>
      </c>
      <c r="K4103" s="2">
        <v>43897</v>
      </c>
      <c r="L4103" s="1" t="s">
        <v>4200</v>
      </c>
      <c r="M4103" s="1" t="str">
        <f t="shared" si="320"/>
        <v>Social Services</v>
      </c>
      <c r="N4103" s="1" t="s">
        <v>4205</v>
      </c>
      <c r="O4103" s="1" t="s">
        <v>4338</v>
      </c>
      <c r="P4103" s="1">
        <v>6832</v>
      </c>
      <c r="Q4103" s="1">
        <v>658319</v>
      </c>
      <c r="R4103" s="1">
        <f t="shared" si="321"/>
        <v>94878</v>
      </c>
      <c r="S4103" s="4">
        <v>488361.04754802154</v>
      </c>
      <c r="T4103" s="4">
        <v>217622.50155388087</v>
      </c>
      <c r="U4103" s="1">
        <f t="shared" si="322"/>
        <v>563441</v>
      </c>
      <c r="V4103" s="4">
        <f t="shared" si="323"/>
        <v>-47664.549101902405</v>
      </c>
      <c r="W4103" s="1" t="str">
        <f t="shared" si="324"/>
        <v>Adverse</v>
      </c>
    </row>
    <row r="4104" spans="1:23" x14ac:dyDescent="0.25">
      <c r="A4104" s="1"/>
      <c r="B4104" s="1"/>
      <c r="C4104" s="1"/>
      <c r="D4104" s="1"/>
      <c r="E4104" s="1" t="s">
        <v>9853</v>
      </c>
      <c r="F4104" s="2">
        <v>44884</v>
      </c>
      <c r="G4104" s="3">
        <v>28932</v>
      </c>
      <c r="H4104" s="1"/>
      <c r="I4104" s="1"/>
      <c r="J4104" s="1" t="s">
        <v>6492</v>
      </c>
      <c r="K4104" s="2">
        <v>44778</v>
      </c>
      <c r="L4104" s="1" t="s">
        <v>4238</v>
      </c>
      <c r="M4104" s="1" t="str">
        <f t="shared" si="320"/>
        <v>Education</v>
      </c>
      <c r="N4104" s="1" t="s">
        <v>4205</v>
      </c>
      <c r="O4104" s="1" t="s">
        <v>4301</v>
      </c>
      <c r="P4104" s="1">
        <v>8055</v>
      </c>
      <c r="Q4104" s="1">
        <v>1751843</v>
      </c>
      <c r="R4104" s="1">
        <f t="shared" si="321"/>
        <v>27553</v>
      </c>
      <c r="S4104" s="4">
        <v>774837.26776770793</v>
      </c>
      <c r="T4104" s="4">
        <v>431220.7210624725</v>
      </c>
      <c r="U4104" s="1">
        <f t="shared" si="322"/>
        <v>1724290</v>
      </c>
      <c r="V4104" s="4">
        <f t="shared" si="323"/>
        <v>545785.01116981963</v>
      </c>
      <c r="W4104" s="1" t="str">
        <f t="shared" si="324"/>
        <v>Favourable</v>
      </c>
    </row>
    <row r="4105" spans="1:23" x14ac:dyDescent="0.25">
      <c r="A4105" s="1"/>
      <c r="B4105" s="1"/>
      <c r="C4105" s="1"/>
      <c r="D4105" s="1"/>
      <c r="E4105" s="1" t="s">
        <v>9854</v>
      </c>
      <c r="F4105" s="2">
        <v>44423</v>
      </c>
      <c r="G4105" s="3">
        <v>59492</v>
      </c>
      <c r="H4105" s="1"/>
      <c r="I4105" s="1"/>
      <c r="J4105" s="1" t="s">
        <v>7521</v>
      </c>
      <c r="K4105" s="2">
        <v>44927</v>
      </c>
      <c r="L4105" s="1" t="s">
        <v>4207</v>
      </c>
      <c r="M4105" s="1" t="str">
        <f t="shared" si="320"/>
        <v>Social Services</v>
      </c>
      <c r="N4105" s="1" t="s">
        <v>4210</v>
      </c>
      <c r="O4105" s="1" t="s">
        <v>4438</v>
      </c>
      <c r="P4105" s="1">
        <v>8723</v>
      </c>
      <c r="Q4105" s="1">
        <v>626378</v>
      </c>
      <c r="R4105" s="1">
        <f t="shared" si="321"/>
        <v>30081</v>
      </c>
      <c r="S4105" s="4">
        <v>506466.47063826915</v>
      </c>
      <c r="T4105" s="4">
        <v>139181.91268152115</v>
      </c>
      <c r="U4105" s="1">
        <f t="shared" si="322"/>
        <v>596297</v>
      </c>
      <c r="V4105" s="4">
        <f t="shared" si="323"/>
        <v>-19270.383319790242</v>
      </c>
      <c r="W4105" s="1" t="str">
        <f t="shared" si="324"/>
        <v>Adverse</v>
      </c>
    </row>
    <row r="4106" spans="1:23" x14ac:dyDescent="0.25">
      <c r="A4106" s="1"/>
      <c r="B4106" s="1"/>
      <c r="C4106" s="1"/>
      <c r="D4106" s="1"/>
      <c r="E4106" s="1" t="s">
        <v>6651</v>
      </c>
      <c r="F4106" s="2">
        <v>45286</v>
      </c>
      <c r="G4106" s="3">
        <v>15093</v>
      </c>
      <c r="H4106" s="1"/>
      <c r="I4106" s="1"/>
      <c r="J4106" s="1" t="s">
        <v>9855</v>
      </c>
      <c r="K4106" s="2">
        <v>44001</v>
      </c>
      <c r="L4106" s="1" t="s">
        <v>4227</v>
      </c>
      <c r="M4106" s="1" t="str">
        <f t="shared" si="320"/>
        <v>Infrastructure</v>
      </c>
      <c r="N4106" s="1" t="s">
        <v>4222</v>
      </c>
      <c r="O4106" s="1" t="s">
        <v>4292</v>
      </c>
      <c r="P4106" s="1">
        <v>6993</v>
      </c>
      <c r="Q4106" s="1">
        <v>2077269</v>
      </c>
      <c r="R4106" s="1">
        <f t="shared" si="321"/>
        <v>0</v>
      </c>
      <c r="S4106" s="4">
        <v>513726.86293676094</v>
      </c>
      <c r="T4106" s="4">
        <v>492257.37552207086</v>
      </c>
      <c r="U4106" s="1">
        <f t="shared" si="322"/>
        <v>2077269</v>
      </c>
      <c r="V4106" s="4">
        <f t="shared" si="323"/>
        <v>1071284.7615411682</v>
      </c>
      <c r="W4106" s="1" t="str">
        <f t="shared" si="324"/>
        <v>Favourable</v>
      </c>
    </row>
    <row r="4107" spans="1:23" x14ac:dyDescent="0.25">
      <c r="A4107" s="1"/>
      <c r="B4107" s="1"/>
      <c r="C4107" s="1"/>
      <c r="D4107" s="1"/>
      <c r="E4107" s="1" t="s">
        <v>8855</v>
      </c>
      <c r="F4107" s="2">
        <v>44207</v>
      </c>
      <c r="G4107" s="3">
        <v>10820</v>
      </c>
      <c r="H4107" s="1"/>
      <c r="I4107" s="1"/>
      <c r="J4107" s="1" t="s">
        <v>9856</v>
      </c>
      <c r="K4107" s="2">
        <v>44255</v>
      </c>
      <c r="L4107" s="1" t="s">
        <v>4207</v>
      </c>
      <c r="M4107" s="1" t="str">
        <f t="shared" si="320"/>
        <v>Social Services</v>
      </c>
      <c r="N4107" s="1" t="s">
        <v>4205</v>
      </c>
      <c r="O4107" s="1" t="s">
        <v>4256</v>
      </c>
      <c r="P4107" s="1">
        <v>6111</v>
      </c>
      <c r="Q4107" s="1">
        <v>1433636</v>
      </c>
      <c r="R4107" s="1">
        <f t="shared" si="321"/>
        <v>0</v>
      </c>
      <c r="S4107" s="4">
        <v>84530.673795379756</v>
      </c>
      <c r="T4107" s="4">
        <v>372308.66544296086</v>
      </c>
      <c r="U4107" s="1">
        <f t="shared" si="322"/>
        <v>1433636</v>
      </c>
      <c r="V4107" s="4">
        <f t="shared" si="323"/>
        <v>976796.66076165938</v>
      </c>
      <c r="W4107" s="1" t="str">
        <f t="shared" si="324"/>
        <v>Favourable</v>
      </c>
    </row>
    <row r="4108" spans="1:23" x14ac:dyDescent="0.25">
      <c r="A4108" s="1"/>
      <c r="B4108" s="1"/>
      <c r="C4108" s="1"/>
      <c r="D4108" s="1"/>
      <c r="E4108" s="1" t="s">
        <v>9857</v>
      </c>
      <c r="F4108" s="2">
        <v>44112</v>
      </c>
      <c r="G4108" s="3">
        <v>50029</v>
      </c>
      <c r="H4108" s="1"/>
      <c r="I4108" s="1"/>
      <c r="J4108" s="1" t="s">
        <v>8026</v>
      </c>
      <c r="K4108" s="2">
        <v>45111</v>
      </c>
      <c r="L4108" s="1" t="s">
        <v>4227</v>
      </c>
      <c r="M4108" s="1" t="str">
        <f t="shared" si="320"/>
        <v>Infrastructure</v>
      </c>
      <c r="N4108" s="1" t="s">
        <v>4205</v>
      </c>
      <c r="O4108" s="1" t="s">
        <v>4298</v>
      </c>
      <c r="P4108" s="1">
        <v>6236</v>
      </c>
      <c r="Q4108" s="1">
        <v>1803872</v>
      </c>
      <c r="R4108" s="1">
        <f t="shared" si="321"/>
        <v>29050</v>
      </c>
      <c r="S4108" s="4">
        <v>1785222.8166378406</v>
      </c>
      <c r="T4108" s="4">
        <v>537158.90542774706</v>
      </c>
      <c r="U4108" s="1">
        <f t="shared" si="322"/>
        <v>1774822</v>
      </c>
      <c r="V4108" s="4">
        <f t="shared" si="323"/>
        <v>-518509.72206558753</v>
      </c>
      <c r="W4108" s="1" t="str">
        <f t="shared" si="324"/>
        <v>Adverse</v>
      </c>
    </row>
    <row r="4109" spans="1:23" x14ac:dyDescent="0.25">
      <c r="A4109" s="1"/>
      <c r="B4109" s="1"/>
      <c r="C4109" s="1"/>
      <c r="D4109" s="1"/>
      <c r="E4109" s="1" t="s">
        <v>8760</v>
      </c>
      <c r="F4109" s="2">
        <v>44879</v>
      </c>
      <c r="G4109" s="3">
        <v>24100</v>
      </c>
      <c r="H4109" s="1"/>
      <c r="I4109" s="1"/>
      <c r="J4109" s="1" t="s">
        <v>9858</v>
      </c>
      <c r="K4109" s="2">
        <v>43968</v>
      </c>
      <c r="L4109" s="1" t="s">
        <v>4200</v>
      </c>
      <c r="M4109" s="1" t="str">
        <f t="shared" si="320"/>
        <v>Social Services</v>
      </c>
      <c r="N4109" s="1" t="s">
        <v>4210</v>
      </c>
      <c r="O4109" s="1" t="s">
        <v>4314</v>
      </c>
      <c r="P4109" s="1">
        <v>7044</v>
      </c>
      <c r="Q4109" s="1">
        <v>311965</v>
      </c>
      <c r="R4109" s="1">
        <f t="shared" si="321"/>
        <v>32800</v>
      </c>
      <c r="S4109" s="4">
        <v>91692.650090249546</v>
      </c>
      <c r="T4109" s="4">
        <v>64043.612733322952</v>
      </c>
      <c r="U4109" s="1">
        <f t="shared" si="322"/>
        <v>279165</v>
      </c>
      <c r="V4109" s="4">
        <f t="shared" si="323"/>
        <v>156228.7371764275</v>
      </c>
      <c r="W4109" s="1" t="str">
        <f t="shared" si="324"/>
        <v>Favourable</v>
      </c>
    </row>
    <row r="4110" spans="1:23" x14ac:dyDescent="0.25">
      <c r="A4110" s="1"/>
      <c r="B4110" s="1"/>
      <c r="C4110" s="1"/>
      <c r="D4110" s="1"/>
      <c r="E4110" s="1" t="s">
        <v>9859</v>
      </c>
      <c r="F4110" s="2">
        <v>44796</v>
      </c>
      <c r="G4110" s="3">
        <v>26782</v>
      </c>
      <c r="H4110" s="1"/>
      <c r="I4110" s="1"/>
      <c r="J4110" s="1" t="s">
        <v>8538</v>
      </c>
      <c r="K4110" s="2">
        <v>44306</v>
      </c>
      <c r="L4110" s="1" t="s">
        <v>4207</v>
      </c>
      <c r="M4110" s="1" t="str">
        <f t="shared" si="320"/>
        <v>Social Services</v>
      </c>
      <c r="N4110" s="1" t="s">
        <v>4210</v>
      </c>
      <c r="O4110" s="1" t="s">
        <v>4345</v>
      </c>
      <c r="P4110" s="1">
        <v>8897</v>
      </c>
      <c r="Q4110" s="1">
        <v>819184</v>
      </c>
      <c r="R4110" s="1">
        <f t="shared" si="321"/>
        <v>19901</v>
      </c>
      <c r="S4110" s="4">
        <v>481005.82622854493</v>
      </c>
      <c r="T4110" s="4">
        <v>219720.83707845025</v>
      </c>
      <c r="U4110" s="1">
        <f t="shared" si="322"/>
        <v>799283</v>
      </c>
      <c r="V4110" s="4">
        <f t="shared" si="323"/>
        <v>118457.33669300482</v>
      </c>
      <c r="W4110" s="1" t="str">
        <f t="shared" si="324"/>
        <v>Favourable</v>
      </c>
    </row>
    <row r="4111" spans="1:23" x14ac:dyDescent="0.25">
      <c r="A4111" s="1"/>
      <c r="B4111" s="1"/>
      <c r="C4111" s="1"/>
      <c r="D4111" s="1"/>
      <c r="E4111" s="1" t="s">
        <v>9860</v>
      </c>
      <c r="F4111" s="2">
        <v>44427</v>
      </c>
      <c r="G4111" s="3">
        <v>20493</v>
      </c>
      <c r="H4111" s="1"/>
      <c r="I4111" s="1"/>
      <c r="J4111" s="1" t="s">
        <v>9861</v>
      </c>
      <c r="K4111" s="2">
        <v>44666</v>
      </c>
      <c r="L4111" s="1" t="s">
        <v>4200</v>
      </c>
      <c r="M4111" s="1" t="str">
        <f t="shared" si="320"/>
        <v>Social Services</v>
      </c>
      <c r="N4111" s="1" t="s">
        <v>4205</v>
      </c>
      <c r="O4111" s="1" t="s">
        <v>4233</v>
      </c>
      <c r="P4111" s="1">
        <v>5668</v>
      </c>
      <c r="Q4111" s="1">
        <v>1008100</v>
      </c>
      <c r="R4111" s="1">
        <f t="shared" si="321"/>
        <v>0</v>
      </c>
      <c r="S4111" s="4">
        <v>933067.23481576506</v>
      </c>
      <c r="T4111" s="4">
        <v>8934.4263839378964</v>
      </c>
      <c r="U4111" s="1">
        <f t="shared" si="322"/>
        <v>1008100</v>
      </c>
      <c r="V4111" s="4">
        <f t="shared" si="323"/>
        <v>66098.338800297002</v>
      </c>
      <c r="W4111" s="1" t="str">
        <f t="shared" si="324"/>
        <v>Favourable</v>
      </c>
    </row>
    <row r="4112" spans="1:23" x14ac:dyDescent="0.25">
      <c r="A4112" s="1"/>
      <c r="B4112" s="1"/>
      <c r="C4112" s="1"/>
      <c r="D4112" s="1"/>
      <c r="E4112" s="1" t="s">
        <v>7311</v>
      </c>
      <c r="F4112" s="2">
        <v>43967</v>
      </c>
      <c r="G4112" s="3">
        <v>47169</v>
      </c>
      <c r="H4112" s="1"/>
      <c r="I4112" s="1"/>
      <c r="J4112" s="1" t="s">
        <v>8828</v>
      </c>
      <c r="K4112" s="2">
        <v>45182</v>
      </c>
      <c r="L4112" s="1" t="s">
        <v>4227</v>
      </c>
      <c r="M4112" s="1" t="str">
        <f t="shared" si="320"/>
        <v>Infrastructure</v>
      </c>
      <c r="N4112" s="1" t="s">
        <v>4222</v>
      </c>
      <c r="O4112" s="1" t="s">
        <v>4253</v>
      </c>
      <c r="P4112" s="1">
        <v>6960</v>
      </c>
      <c r="Q4112" s="1">
        <v>1055125</v>
      </c>
      <c r="R4112" s="1">
        <f t="shared" si="321"/>
        <v>45856</v>
      </c>
      <c r="S4112" s="4">
        <v>257.85582860298689</v>
      </c>
      <c r="T4112" s="4">
        <v>123385.20010196081</v>
      </c>
      <c r="U4112" s="1">
        <f t="shared" si="322"/>
        <v>1009269</v>
      </c>
      <c r="V4112" s="4">
        <f t="shared" si="323"/>
        <v>931481.94406943617</v>
      </c>
      <c r="W4112" s="1" t="str">
        <f t="shared" si="324"/>
        <v>Favourable</v>
      </c>
    </row>
    <row r="4113" spans="1:23" x14ac:dyDescent="0.25">
      <c r="A4113" s="1"/>
      <c r="B4113" s="1"/>
      <c r="C4113" s="1"/>
      <c r="D4113" s="1"/>
      <c r="E4113" s="1" t="s">
        <v>5863</v>
      </c>
      <c r="F4113" s="2">
        <v>44884</v>
      </c>
      <c r="G4113" s="3">
        <v>20575</v>
      </c>
      <c r="H4113" s="1"/>
      <c r="I4113" s="1"/>
      <c r="J4113" s="1" t="s">
        <v>7584</v>
      </c>
      <c r="K4113" s="2">
        <v>43899</v>
      </c>
      <c r="L4113" s="1" t="s">
        <v>4238</v>
      </c>
      <c r="M4113" s="1" t="str">
        <f t="shared" si="320"/>
        <v>Education</v>
      </c>
      <c r="N4113" s="1" t="s">
        <v>4210</v>
      </c>
      <c r="O4113" s="1" t="s">
        <v>4345</v>
      </c>
      <c r="P4113" s="1">
        <v>5678</v>
      </c>
      <c r="Q4113" s="1">
        <v>2278025</v>
      </c>
      <c r="R4113" s="1">
        <f t="shared" si="321"/>
        <v>22728</v>
      </c>
      <c r="S4113" s="4">
        <v>552941.54853213055</v>
      </c>
      <c r="T4113" s="4">
        <v>511651.10997855919</v>
      </c>
      <c r="U4113" s="1">
        <f t="shared" si="322"/>
        <v>2255297</v>
      </c>
      <c r="V4113" s="4">
        <f t="shared" si="323"/>
        <v>1213432.3414893104</v>
      </c>
      <c r="W4113" s="1" t="str">
        <f t="shared" si="324"/>
        <v>Favourable</v>
      </c>
    </row>
    <row r="4114" spans="1:23" x14ac:dyDescent="0.25">
      <c r="A4114" s="1"/>
      <c r="B4114" s="1"/>
      <c r="C4114" s="1"/>
      <c r="D4114" s="1"/>
      <c r="E4114" s="1" t="s">
        <v>5396</v>
      </c>
      <c r="F4114" s="2">
        <v>44490</v>
      </c>
      <c r="G4114" s="3">
        <v>16438</v>
      </c>
      <c r="H4114" s="1"/>
      <c r="I4114" s="1"/>
      <c r="J4114" s="1" t="s">
        <v>5303</v>
      </c>
      <c r="K4114" s="2">
        <v>44483</v>
      </c>
      <c r="L4114" s="1" t="s">
        <v>4207</v>
      </c>
      <c r="M4114" s="1" t="str">
        <f t="shared" si="320"/>
        <v>Social Services</v>
      </c>
      <c r="N4114" s="1" t="s">
        <v>4210</v>
      </c>
      <c r="O4114" s="1" t="s">
        <v>4256</v>
      </c>
      <c r="P4114" s="1">
        <v>7615</v>
      </c>
      <c r="Q4114" s="1">
        <v>1864836</v>
      </c>
      <c r="R4114" s="1">
        <f t="shared" si="321"/>
        <v>72755</v>
      </c>
      <c r="S4114" s="4">
        <v>1444112.6277765797</v>
      </c>
      <c r="T4114" s="4">
        <v>368642.81994033791</v>
      </c>
      <c r="U4114" s="1">
        <f t="shared" si="322"/>
        <v>1792081</v>
      </c>
      <c r="V4114" s="4">
        <f t="shared" si="323"/>
        <v>52080.55228308239</v>
      </c>
      <c r="W4114" s="1" t="str">
        <f t="shared" si="324"/>
        <v>Favourable</v>
      </c>
    </row>
    <row r="4115" spans="1:23" x14ac:dyDescent="0.25">
      <c r="A4115" s="1"/>
      <c r="B4115" s="1"/>
      <c r="C4115" s="1"/>
      <c r="D4115" s="1"/>
      <c r="E4115" s="1" t="s">
        <v>9862</v>
      </c>
      <c r="F4115" s="2">
        <v>44916</v>
      </c>
      <c r="G4115" s="3">
        <v>32524</v>
      </c>
      <c r="H4115" s="1"/>
      <c r="I4115" s="1"/>
      <c r="J4115" s="1" t="s">
        <v>9766</v>
      </c>
      <c r="K4115" s="2">
        <v>45169</v>
      </c>
      <c r="L4115" s="1" t="s">
        <v>4207</v>
      </c>
      <c r="M4115" s="1" t="str">
        <f t="shared" si="320"/>
        <v>Social Services</v>
      </c>
      <c r="N4115" s="1" t="s">
        <v>4210</v>
      </c>
      <c r="O4115" s="1" t="s">
        <v>4361</v>
      </c>
      <c r="P4115" s="1">
        <v>9385</v>
      </c>
      <c r="Q4115" s="1">
        <v>1456468</v>
      </c>
      <c r="R4115" s="1">
        <f t="shared" si="321"/>
        <v>12696</v>
      </c>
      <c r="S4115" s="4">
        <v>1433389.2319331048</v>
      </c>
      <c r="T4115" s="4">
        <v>439172.82126485667</v>
      </c>
      <c r="U4115" s="1">
        <f t="shared" si="322"/>
        <v>1443772</v>
      </c>
      <c r="V4115" s="4">
        <f t="shared" si="323"/>
        <v>-416094.05319796153</v>
      </c>
      <c r="W4115" s="1" t="str">
        <f t="shared" si="324"/>
        <v>Adverse</v>
      </c>
    </row>
    <row r="4116" spans="1:23" x14ac:dyDescent="0.25">
      <c r="A4116" s="1"/>
      <c r="B4116" s="1"/>
      <c r="C4116" s="1"/>
      <c r="D4116" s="1"/>
      <c r="E4116" s="1" t="s">
        <v>8008</v>
      </c>
      <c r="F4116" s="2">
        <v>45074</v>
      </c>
      <c r="G4116" s="3">
        <v>52798</v>
      </c>
      <c r="H4116" s="1"/>
      <c r="I4116" s="1"/>
      <c r="J4116" s="1" t="s">
        <v>9625</v>
      </c>
      <c r="K4116" s="2">
        <v>45056</v>
      </c>
      <c r="L4116" s="1" t="s">
        <v>4207</v>
      </c>
      <c r="M4116" s="1" t="str">
        <f t="shared" si="320"/>
        <v>Social Services</v>
      </c>
      <c r="N4116" s="1" t="s">
        <v>4210</v>
      </c>
      <c r="O4116" s="1" t="s">
        <v>4314</v>
      </c>
      <c r="P4116" s="1">
        <v>7425</v>
      </c>
      <c r="Q4116" s="1">
        <v>2468239</v>
      </c>
      <c r="R4116" s="1">
        <f t="shared" si="321"/>
        <v>40499</v>
      </c>
      <c r="S4116" s="4">
        <v>1850844.4013101652</v>
      </c>
      <c r="T4116" s="4">
        <v>45399.692557440263</v>
      </c>
      <c r="U4116" s="1">
        <f t="shared" si="322"/>
        <v>2427740</v>
      </c>
      <c r="V4116" s="4">
        <f t="shared" si="323"/>
        <v>571994.90613239445</v>
      </c>
      <c r="W4116" s="1" t="str">
        <f t="shared" si="324"/>
        <v>Favourable</v>
      </c>
    </row>
    <row r="4117" spans="1:23" x14ac:dyDescent="0.25">
      <c r="A4117" s="1"/>
      <c r="B4117" s="1"/>
      <c r="C4117" s="1"/>
      <c r="D4117" s="1"/>
      <c r="E4117" s="1" t="s">
        <v>7301</v>
      </c>
      <c r="F4117" s="2">
        <v>44313</v>
      </c>
      <c r="G4117" s="3">
        <v>58456</v>
      </c>
      <c r="H4117" s="1"/>
      <c r="I4117" s="1"/>
      <c r="J4117" s="1" t="s">
        <v>7504</v>
      </c>
      <c r="K4117" s="2">
        <v>44130</v>
      </c>
      <c r="L4117" s="1" t="s">
        <v>4238</v>
      </c>
      <c r="M4117" s="1" t="str">
        <f t="shared" si="320"/>
        <v>Education</v>
      </c>
      <c r="N4117" s="1" t="s">
        <v>4210</v>
      </c>
      <c r="O4117" s="1" t="s">
        <v>4301</v>
      </c>
      <c r="P4117" s="1">
        <v>8321</v>
      </c>
      <c r="Q4117" s="1">
        <v>1141576</v>
      </c>
      <c r="R4117" s="1">
        <f t="shared" si="321"/>
        <v>53470</v>
      </c>
      <c r="S4117" s="4">
        <v>1110200.4640441129</v>
      </c>
      <c r="T4117" s="4">
        <v>89023.405629818692</v>
      </c>
      <c r="U4117" s="1">
        <f t="shared" si="322"/>
        <v>1088106</v>
      </c>
      <c r="V4117" s="4">
        <f t="shared" si="323"/>
        <v>-57647.869673931738</v>
      </c>
      <c r="W4117" s="1" t="str">
        <f t="shared" si="324"/>
        <v>Adverse</v>
      </c>
    </row>
    <row r="4118" spans="1:23" x14ac:dyDescent="0.25">
      <c r="A4118" s="1"/>
      <c r="B4118" s="1"/>
      <c r="C4118" s="1"/>
      <c r="D4118" s="1"/>
      <c r="E4118" s="1" t="s">
        <v>7612</v>
      </c>
      <c r="F4118" s="2">
        <v>44825</v>
      </c>
      <c r="G4118" s="3">
        <v>55080</v>
      </c>
      <c r="H4118" s="1"/>
      <c r="I4118" s="1"/>
      <c r="J4118" s="1" t="s">
        <v>9356</v>
      </c>
      <c r="K4118" s="2">
        <v>45276</v>
      </c>
      <c r="L4118" s="1" t="s">
        <v>4227</v>
      </c>
      <c r="M4118" s="1" t="str">
        <f t="shared" si="320"/>
        <v>Infrastructure</v>
      </c>
      <c r="N4118" s="1" t="s">
        <v>4205</v>
      </c>
      <c r="O4118" s="1" t="s">
        <v>4292</v>
      </c>
      <c r="P4118" s="1">
        <v>7396</v>
      </c>
      <c r="Q4118" s="1">
        <v>317263</v>
      </c>
      <c r="R4118" s="1">
        <f t="shared" si="321"/>
        <v>34950</v>
      </c>
      <c r="S4118" s="4">
        <v>197471.49001455028</v>
      </c>
      <c r="T4118" s="4">
        <v>95292.619097793111</v>
      </c>
      <c r="U4118" s="1">
        <f t="shared" si="322"/>
        <v>282313</v>
      </c>
      <c r="V4118" s="4">
        <f t="shared" si="323"/>
        <v>24498.890887656598</v>
      </c>
      <c r="W4118" s="1" t="str">
        <f t="shared" si="324"/>
        <v>Favourable</v>
      </c>
    </row>
    <row r="4119" spans="1:23" x14ac:dyDescent="0.25">
      <c r="A4119" s="1"/>
      <c r="B4119" s="1"/>
      <c r="C4119" s="1"/>
      <c r="D4119" s="1"/>
      <c r="E4119" s="1" t="s">
        <v>9348</v>
      </c>
      <c r="F4119" s="2">
        <v>44374</v>
      </c>
      <c r="G4119" s="3">
        <v>52185</v>
      </c>
      <c r="H4119" s="1"/>
      <c r="I4119" s="1"/>
      <c r="J4119" s="1" t="s">
        <v>9863</v>
      </c>
      <c r="K4119" s="2">
        <v>44376</v>
      </c>
      <c r="L4119" s="1" t="s">
        <v>4207</v>
      </c>
      <c r="M4119" s="1" t="str">
        <f t="shared" si="320"/>
        <v>Social Services</v>
      </c>
      <c r="N4119" s="1" t="s">
        <v>4205</v>
      </c>
      <c r="O4119" s="1" t="s">
        <v>4458</v>
      </c>
      <c r="P4119" s="1">
        <v>6230</v>
      </c>
      <c r="Q4119" s="1">
        <v>1550003</v>
      </c>
      <c r="R4119" s="1">
        <f t="shared" si="321"/>
        <v>0</v>
      </c>
      <c r="S4119" s="4">
        <v>1217127.0071799399</v>
      </c>
      <c r="T4119" s="4">
        <v>228154.39806506503</v>
      </c>
      <c r="U4119" s="1">
        <f t="shared" si="322"/>
        <v>1550003</v>
      </c>
      <c r="V4119" s="4">
        <f t="shared" si="323"/>
        <v>104721.59475499508</v>
      </c>
      <c r="W4119" s="1" t="str">
        <f t="shared" si="324"/>
        <v>Favourable</v>
      </c>
    </row>
    <row r="4120" spans="1:23" x14ac:dyDescent="0.25">
      <c r="A4120" s="1"/>
      <c r="B4120" s="1"/>
      <c r="C4120" s="1"/>
      <c r="D4120" s="1"/>
      <c r="E4120" s="1" t="s">
        <v>9864</v>
      </c>
      <c r="F4120" s="2">
        <v>44317</v>
      </c>
      <c r="G4120" s="3">
        <v>44531</v>
      </c>
      <c r="H4120" s="1"/>
      <c r="I4120" s="1"/>
      <c r="J4120" s="1" t="s">
        <v>8512</v>
      </c>
      <c r="K4120" s="2">
        <v>44074</v>
      </c>
      <c r="L4120" s="1" t="s">
        <v>4200</v>
      </c>
      <c r="M4120" s="1" t="str">
        <f t="shared" si="320"/>
        <v>Social Services</v>
      </c>
      <c r="N4120" s="1" t="s">
        <v>4205</v>
      </c>
      <c r="O4120" s="1" t="s">
        <v>4496</v>
      </c>
      <c r="P4120" s="1">
        <v>9103</v>
      </c>
      <c r="Q4120" s="1">
        <v>1005195</v>
      </c>
      <c r="R4120" s="1">
        <f t="shared" si="321"/>
        <v>49803</v>
      </c>
      <c r="S4120" s="4">
        <v>391600.20855472743</v>
      </c>
      <c r="T4120" s="4">
        <v>147923.22530900323</v>
      </c>
      <c r="U4120" s="1">
        <f t="shared" si="322"/>
        <v>955392</v>
      </c>
      <c r="V4120" s="4">
        <f t="shared" si="323"/>
        <v>465671.56613626936</v>
      </c>
      <c r="W4120" s="1" t="str">
        <f t="shared" si="324"/>
        <v>Favourable</v>
      </c>
    </row>
    <row r="4121" spans="1:23" x14ac:dyDescent="0.25">
      <c r="A4121" s="1"/>
      <c r="B4121" s="1"/>
      <c r="C4121" s="1"/>
      <c r="D4121" s="1"/>
      <c r="E4121" s="1" t="s">
        <v>9865</v>
      </c>
      <c r="F4121" s="2">
        <v>45232</v>
      </c>
      <c r="G4121" s="3">
        <v>20978</v>
      </c>
      <c r="H4121" s="1"/>
      <c r="I4121" s="1"/>
      <c r="J4121" s="1" t="s">
        <v>9866</v>
      </c>
      <c r="K4121" s="2">
        <v>45313</v>
      </c>
      <c r="L4121" s="1" t="s">
        <v>4200</v>
      </c>
      <c r="M4121" s="1" t="str">
        <f t="shared" si="320"/>
        <v>Social Services</v>
      </c>
      <c r="N4121" s="1" t="s">
        <v>4205</v>
      </c>
      <c r="O4121" s="1" t="s">
        <v>4301</v>
      </c>
      <c r="P4121" s="1">
        <v>8160</v>
      </c>
      <c r="Q4121" s="1">
        <v>1967465</v>
      </c>
      <c r="R4121" s="1">
        <f t="shared" si="321"/>
        <v>26351</v>
      </c>
      <c r="S4121" s="4">
        <v>379648.64343648002</v>
      </c>
      <c r="T4121" s="4">
        <v>396709.07126128563</v>
      </c>
      <c r="U4121" s="1">
        <f t="shared" si="322"/>
        <v>1941114</v>
      </c>
      <c r="V4121" s="4">
        <f t="shared" si="323"/>
        <v>1191107.2853022343</v>
      </c>
      <c r="W4121" s="1" t="str">
        <f t="shared" si="324"/>
        <v>Favourable</v>
      </c>
    </row>
    <row r="4122" spans="1:23" x14ac:dyDescent="0.25">
      <c r="A4122" s="1"/>
      <c r="B4122" s="1"/>
      <c r="C4122" s="1"/>
      <c r="D4122" s="1"/>
      <c r="E4122" s="1" t="s">
        <v>9849</v>
      </c>
      <c r="F4122" s="2">
        <v>44232</v>
      </c>
      <c r="G4122" s="3">
        <v>10593</v>
      </c>
      <c r="H4122" s="1"/>
      <c r="I4122" s="1"/>
      <c r="J4122" s="1" t="s">
        <v>8308</v>
      </c>
      <c r="K4122" s="2">
        <v>44664</v>
      </c>
      <c r="L4122" s="1" t="s">
        <v>4200</v>
      </c>
      <c r="M4122" s="1" t="str">
        <f t="shared" si="320"/>
        <v>Social Services</v>
      </c>
      <c r="N4122" s="1" t="s">
        <v>4205</v>
      </c>
      <c r="O4122" s="1" t="s">
        <v>4476</v>
      </c>
      <c r="P4122" s="1">
        <v>5633</v>
      </c>
      <c r="Q4122" s="1">
        <v>1289030</v>
      </c>
      <c r="R4122" s="1">
        <f t="shared" si="321"/>
        <v>37627</v>
      </c>
      <c r="S4122" s="4">
        <v>7838.5782273611549</v>
      </c>
      <c r="T4122" s="4">
        <v>69591.384730358666</v>
      </c>
      <c r="U4122" s="1">
        <f t="shared" si="322"/>
        <v>1251403</v>
      </c>
      <c r="V4122" s="4">
        <f t="shared" si="323"/>
        <v>1211600.0370422802</v>
      </c>
      <c r="W4122" s="1" t="str">
        <f t="shared" si="324"/>
        <v>Favourable</v>
      </c>
    </row>
    <row r="4123" spans="1:23" x14ac:dyDescent="0.25">
      <c r="A4123" s="1"/>
      <c r="B4123" s="1"/>
      <c r="C4123" s="1"/>
      <c r="D4123" s="1"/>
      <c r="E4123" s="1" t="s">
        <v>9628</v>
      </c>
      <c r="F4123" s="2">
        <v>45412</v>
      </c>
      <c r="G4123" s="3">
        <v>46683</v>
      </c>
      <c r="H4123" s="1"/>
      <c r="I4123" s="1"/>
      <c r="J4123" s="1" t="s">
        <v>9867</v>
      </c>
      <c r="K4123" s="2">
        <v>44869</v>
      </c>
      <c r="L4123" s="1" t="s">
        <v>4207</v>
      </c>
      <c r="M4123" s="1" t="str">
        <f t="shared" si="320"/>
        <v>Social Services</v>
      </c>
      <c r="N4123" s="1" t="s">
        <v>4222</v>
      </c>
      <c r="O4123" s="1" t="s">
        <v>4301</v>
      </c>
      <c r="P4123" s="1">
        <v>8029</v>
      </c>
      <c r="Q4123" s="1">
        <v>446392</v>
      </c>
      <c r="R4123" s="1">
        <f t="shared" si="321"/>
        <v>0</v>
      </c>
      <c r="S4123" s="4">
        <v>80831.119368467815</v>
      </c>
      <c r="T4123" s="4">
        <v>43123.344014911338</v>
      </c>
      <c r="U4123" s="1">
        <f t="shared" si="322"/>
        <v>446392</v>
      </c>
      <c r="V4123" s="4">
        <f t="shared" si="323"/>
        <v>322437.53661662084</v>
      </c>
      <c r="W4123" s="1" t="str">
        <f t="shared" si="324"/>
        <v>Favourable</v>
      </c>
    </row>
    <row r="4124" spans="1:23" x14ac:dyDescent="0.25">
      <c r="A4124" s="1"/>
      <c r="B4124" s="1"/>
      <c r="C4124" s="1"/>
      <c r="D4124" s="1"/>
      <c r="E4124" s="1" t="s">
        <v>9868</v>
      </c>
      <c r="F4124" s="2">
        <v>44464</v>
      </c>
      <c r="G4124" s="3">
        <v>20112</v>
      </c>
      <c r="H4124" s="1"/>
      <c r="I4124" s="1"/>
      <c r="J4124" s="1" t="s">
        <v>9869</v>
      </c>
      <c r="K4124" s="2">
        <v>44783</v>
      </c>
      <c r="L4124" s="1" t="s">
        <v>4207</v>
      </c>
      <c r="M4124" s="1" t="str">
        <f t="shared" si="320"/>
        <v>Social Services</v>
      </c>
      <c r="N4124" s="1" t="s">
        <v>4205</v>
      </c>
      <c r="O4124" s="1" t="s">
        <v>4217</v>
      </c>
      <c r="P4124" s="1">
        <v>8645</v>
      </c>
      <c r="Q4124" s="1">
        <v>1235361</v>
      </c>
      <c r="R4124" s="1">
        <f t="shared" si="321"/>
        <v>0</v>
      </c>
      <c r="S4124" s="4">
        <v>1094036.9581788899</v>
      </c>
      <c r="T4124" s="4">
        <v>51962.561992098403</v>
      </c>
      <c r="U4124" s="1">
        <f t="shared" si="322"/>
        <v>1235361</v>
      </c>
      <c r="V4124" s="4">
        <f t="shared" si="323"/>
        <v>89361.479829011718</v>
      </c>
      <c r="W4124" s="1" t="str">
        <f t="shared" si="324"/>
        <v>Favourable</v>
      </c>
    </row>
    <row r="4125" spans="1:23" x14ac:dyDescent="0.25">
      <c r="A4125" s="1"/>
      <c r="B4125" s="1"/>
      <c r="C4125" s="1"/>
      <c r="D4125" s="1"/>
      <c r="E4125" s="1" t="s">
        <v>9870</v>
      </c>
      <c r="F4125" s="2">
        <v>43954</v>
      </c>
      <c r="G4125" s="3">
        <v>45441</v>
      </c>
      <c r="H4125" s="1"/>
      <c r="I4125" s="1"/>
      <c r="J4125" s="1" t="s">
        <v>5921</v>
      </c>
      <c r="K4125" s="2">
        <v>44238</v>
      </c>
      <c r="L4125" s="1" t="s">
        <v>4207</v>
      </c>
      <c r="M4125" s="1" t="str">
        <f t="shared" si="320"/>
        <v>Social Services</v>
      </c>
      <c r="N4125" s="1" t="s">
        <v>4210</v>
      </c>
      <c r="O4125" s="1" t="s">
        <v>4289</v>
      </c>
      <c r="P4125" s="1">
        <v>7963</v>
      </c>
      <c r="Q4125" s="1">
        <v>1501770</v>
      </c>
      <c r="R4125" s="1">
        <f t="shared" si="321"/>
        <v>84421</v>
      </c>
      <c r="S4125" s="4">
        <v>336927.16206666443</v>
      </c>
      <c r="T4125" s="4">
        <v>289558.93803363544</v>
      </c>
      <c r="U4125" s="1">
        <f t="shared" si="322"/>
        <v>1417349</v>
      </c>
      <c r="V4125" s="4">
        <f t="shared" si="323"/>
        <v>875283.89989970019</v>
      </c>
      <c r="W4125" s="1" t="str">
        <f t="shared" si="324"/>
        <v>Favourable</v>
      </c>
    </row>
    <row r="4126" spans="1:23" x14ac:dyDescent="0.25">
      <c r="A4126" s="1"/>
      <c r="B4126" s="1"/>
      <c r="C4126" s="1"/>
      <c r="D4126" s="1"/>
      <c r="E4126" s="1" t="s">
        <v>5317</v>
      </c>
      <c r="F4126" s="2">
        <v>45332</v>
      </c>
      <c r="G4126" s="3">
        <v>44692</v>
      </c>
      <c r="H4126" s="1"/>
      <c r="I4126" s="1"/>
      <c r="J4126" s="1" t="s">
        <v>9871</v>
      </c>
      <c r="K4126" s="2">
        <v>45335</v>
      </c>
      <c r="L4126" s="1" t="s">
        <v>4238</v>
      </c>
      <c r="M4126" s="1" t="str">
        <f t="shared" si="320"/>
        <v>Education</v>
      </c>
      <c r="N4126" s="1" t="s">
        <v>4205</v>
      </c>
      <c r="O4126" s="1" t="s">
        <v>4226</v>
      </c>
      <c r="P4126" s="1">
        <v>8739</v>
      </c>
      <c r="Q4126" s="1">
        <v>1204447</v>
      </c>
      <c r="R4126" s="1">
        <f t="shared" si="321"/>
        <v>31088</v>
      </c>
      <c r="S4126" s="4">
        <v>351939.03407986043</v>
      </c>
      <c r="T4126" s="4">
        <v>164901.02136741622</v>
      </c>
      <c r="U4126" s="1">
        <f t="shared" si="322"/>
        <v>1173359</v>
      </c>
      <c r="V4126" s="4">
        <f t="shared" si="323"/>
        <v>687606.94455272332</v>
      </c>
      <c r="W4126" s="1" t="str">
        <f t="shared" si="324"/>
        <v>Favourable</v>
      </c>
    </row>
    <row r="4127" spans="1:23" x14ac:dyDescent="0.25">
      <c r="A4127" s="1"/>
      <c r="B4127" s="1"/>
      <c r="C4127" s="1"/>
      <c r="D4127" s="1"/>
      <c r="E4127" s="1" t="s">
        <v>5961</v>
      </c>
      <c r="F4127" s="2">
        <v>44784</v>
      </c>
      <c r="G4127" s="3">
        <v>31244</v>
      </c>
      <c r="H4127" s="1"/>
      <c r="I4127" s="1"/>
      <c r="J4127" s="1" t="s">
        <v>9872</v>
      </c>
      <c r="K4127" s="2">
        <v>44100</v>
      </c>
      <c r="L4127" s="1" t="s">
        <v>4238</v>
      </c>
      <c r="M4127" s="1" t="str">
        <f t="shared" si="320"/>
        <v>Education</v>
      </c>
      <c r="N4127" s="1" t="s">
        <v>4205</v>
      </c>
      <c r="O4127" s="1" t="s">
        <v>4325</v>
      </c>
      <c r="P4127" s="1">
        <v>8358</v>
      </c>
      <c r="Q4127" s="1">
        <v>1728672</v>
      </c>
      <c r="R4127" s="1">
        <f t="shared" si="321"/>
        <v>0</v>
      </c>
      <c r="S4127" s="4">
        <v>1155207.5589071612</v>
      </c>
      <c r="T4127" s="4">
        <v>425849.38604491454</v>
      </c>
      <c r="U4127" s="1">
        <f t="shared" si="322"/>
        <v>1728672</v>
      </c>
      <c r="V4127" s="4">
        <f t="shared" si="323"/>
        <v>147615.05504792416</v>
      </c>
      <c r="W4127" s="1" t="str">
        <f t="shared" si="324"/>
        <v>Favourable</v>
      </c>
    </row>
    <row r="4128" spans="1:23" x14ac:dyDescent="0.25">
      <c r="A4128" s="1"/>
      <c r="B4128" s="1"/>
      <c r="C4128" s="1"/>
      <c r="D4128" s="1"/>
      <c r="E4128" s="1" t="s">
        <v>9873</v>
      </c>
      <c r="F4128" s="2">
        <v>45090</v>
      </c>
      <c r="G4128" s="3">
        <v>32704</v>
      </c>
      <c r="H4128" s="1"/>
      <c r="I4128" s="1"/>
      <c r="J4128" s="1" t="s">
        <v>9874</v>
      </c>
      <c r="K4128" s="2">
        <v>44174</v>
      </c>
      <c r="L4128" s="1" t="s">
        <v>4227</v>
      </c>
      <c r="M4128" s="1" t="str">
        <f t="shared" si="320"/>
        <v>Infrastructure</v>
      </c>
      <c r="N4128" s="1" t="s">
        <v>4210</v>
      </c>
      <c r="O4128" s="1" t="s">
        <v>4241</v>
      </c>
      <c r="P4128" s="1">
        <v>7647</v>
      </c>
      <c r="Q4128" s="1">
        <v>1612287</v>
      </c>
      <c r="R4128" s="1">
        <f t="shared" si="321"/>
        <v>49626</v>
      </c>
      <c r="S4128" s="4">
        <v>493043.6140007521</v>
      </c>
      <c r="T4128" s="4">
        <v>469569.91573117371</v>
      </c>
      <c r="U4128" s="1">
        <f t="shared" si="322"/>
        <v>1562661</v>
      </c>
      <c r="V4128" s="4">
        <f t="shared" si="323"/>
        <v>649673.47026807419</v>
      </c>
      <c r="W4128" s="1" t="str">
        <f t="shared" si="324"/>
        <v>Favourable</v>
      </c>
    </row>
    <row r="4129" spans="1:23" x14ac:dyDescent="0.25">
      <c r="A4129" s="1"/>
      <c r="B4129" s="1"/>
      <c r="C4129" s="1"/>
      <c r="D4129" s="1"/>
      <c r="E4129" s="1" t="s">
        <v>4899</v>
      </c>
      <c r="F4129" s="2">
        <v>44240</v>
      </c>
      <c r="G4129" s="3">
        <v>19543</v>
      </c>
      <c r="H4129" s="1"/>
      <c r="I4129" s="1"/>
      <c r="J4129" s="1" t="s">
        <v>9875</v>
      </c>
      <c r="K4129" s="2">
        <v>45174</v>
      </c>
      <c r="L4129" s="1" t="s">
        <v>4207</v>
      </c>
      <c r="M4129" s="1" t="str">
        <f t="shared" si="320"/>
        <v>Social Services</v>
      </c>
      <c r="N4129" s="1" t="s">
        <v>4205</v>
      </c>
      <c r="O4129" s="1" t="s">
        <v>4335</v>
      </c>
      <c r="P4129" s="1">
        <v>6230</v>
      </c>
      <c r="Q4129" s="1">
        <v>1997116</v>
      </c>
      <c r="R4129" s="1">
        <f t="shared" si="321"/>
        <v>0</v>
      </c>
      <c r="S4129" s="4">
        <v>1629311.9122521298</v>
      </c>
      <c r="T4129" s="4">
        <v>413819.46818221424</v>
      </c>
      <c r="U4129" s="1">
        <f t="shared" si="322"/>
        <v>1997116</v>
      </c>
      <c r="V4129" s="4">
        <f t="shared" si="323"/>
        <v>-46015.380434344057</v>
      </c>
      <c r="W4129" s="1" t="str">
        <f t="shared" si="324"/>
        <v>Adverse</v>
      </c>
    </row>
    <row r="4130" spans="1:23" x14ac:dyDescent="0.25">
      <c r="A4130" s="1"/>
      <c r="B4130" s="1"/>
      <c r="C4130" s="1"/>
      <c r="D4130" s="1"/>
      <c r="E4130" s="1" t="s">
        <v>9453</v>
      </c>
      <c r="F4130" s="2">
        <v>44220</v>
      </c>
      <c r="G4130" s="3">
        <v>40856</v>
      </c>
      <c r="H4130" s="1"/>
      <c r="I4130" s="1"/>
      <c r="J4130" s="1" t="s">
        <v>9653</v>
      </c>
      <c r="K4130" s="2">
        <v>44348</v>
      </c>
      <c r="L4130" s="1" t="s">
        <v>4207</v>
      </c>
      <c r="M4130" s="1" t="str">
        <f t="shared" si="320"/>
        <v>Social Services</v>
      </c>
      <c r="N4130" s="1" t="s">
        <v>4222</v>
      </c>
      <c r="O4130" s="1" t="s">
        <v>4206</v>
      </c>
      <c r="P4130" s="1">
        <v>8949</v>
      </c>
      <c r="Q4130" s="1">
        <v>2490430</v>
      </c>
      <c r="R4130" s="1">
        <f t="shared" si="321"/>
        <v>41979</v>
      </c>
      <c r="S4130" s="4">
        <v>2469577.719629013</v>
      </c>
      <c r="T4130" s="4">
        <v>268014.50388438371</v>
      </c>
      <c r="U4130" s="1">
        <f t="shared" si="322"/>
        <v>2448451</v>
      </c>
      <c r="V4130" s="4">
        <f t="shared" si="323"/>
        <v>-247162.22351339646</v>
      </c>
      <c r="W4130" s="1" t="str">
        <f t="shared" si="324"/>
        <v>Adverse</v>
      </c>
    </row>
    <row r="4131" spans="1:23" x14ac:dyDescent="0.25">
      <c r="A4131" s="1"/>
      <c r="B4131" s="1"/>
      <c r="C4131" s="1"/>
      <c r="D4131" s="1"/>
      <c r="E4131" s="1" t="s">
        <v>6649</v>
      </c>
      <c r="F4131" s="2">
        <v>44950</v>
      </c>
      <c r="G4131" s="3">
        <v>23139</v>
      </c>
      <c r="H4131" s="1"/>
      <c r="I4131" s="1"/>
      <c r="J4131" s="1" t="s">
        <v>4470</v>
      </c>
      <c r="K4131" s="2">
        <v>43984</v>
      </c>
      <c r="L4131" s="1" t="s">
        <v>4200</v>
      </c>
      <c r="M4131" s="1" t="str">
        <f t="shared" si="320"/>
        <v>Social Services</v>
      </c>
      <c r="N4131" s="1" t="s">
        <v>4210</v>
      </c>
      <c r="O4131" s="1" t="s">
        <v>4496</v>
      </c>
      <c r="P4131" s="1">
        <v>5603</v>
      </c>
      <c r="Q4131" s="1">
        <v>649319</v>
      </c>
      <c r="R4131" s="1">
        <f t="shared" si="321"/>
        <v>14976</v>
      </c>
      <c r="S4131" s="4">
        <v>263721.73875639495</v>
      </c>
      <c r="T4131" s="4">
        <v>146163.16148100386</v>
      </c>
      <c r="U4131" s="1">
        <f t="shared" si="322"/>
        <v>634343</v>
      </c>
      <c r="V4131" s="4">
        <f t="shared" si="323"/>
        <v>239434.0997626012</v>
      </c>
      <c r="W4131" s="1" t="str">
        <f t="shared" si="324"/>
        <v>Favourable</v>
      </c>
    </row>
    <row r="4132" spans="1:23" x14ac:dyDescent="0.25">
      <c r="A4132" s="1"/>
      <c r="B4132" s="1"/>
      <c r="C4132" s="1"/>
      <c r="D4132" s="1"/>
      <c r="E4132" s="1" t="s">
        <v>6097</v>
      </c>
      <c r="F4132" s="2">
        <v>44397</v>
      </c>
      <c r="G4132" s="3">
        <v>14714</v>
      </c>
      <c r="H4132" s="1"/>
      <c r="I4132" s="1"/>
      <c r="J4132" s="1" t="s">
        <v>9876</v>
      </c>
      <c r="K4132" s="2">
        <v>44226</v>
      </c>
      <c r="L4132" s="1" t="s">
        <v>4227</v>
      </c>
      <c r="M4132" s="1" t="str">
        <f t="shared" si="320"/>
        <v>Infrastructure</v>
      </c>
      <c r="N4132" s="1" t="s">
        <v>4210</v>
      </c>
      <c r="O4132" s="1" t="s">
        <v>4286</v>
      </c>
      <c r="P4132" s="1">
        <v>8880</v>
      </c>
      <c r="Q4132" s="1">
        <v>1211920</v>
      </c>
      <c r="R4132" s="1">
        <f t="shared" si="321"/>
        <v>0</v>
      </c>
      <c r="S4132" s="4">
        <v>682189.5184787584</v>
      </c>
      <c r="T4132" s="4">
        <v>233911.12693780879</v>
      </c>
      <c r="U4132" s="1">
        <f t="shared" si="322"/>
        <v>1211920</v>
      </c>
      <c r="V4132" s="4">
        <f t="shared" si="323"/>
        <v>295819.35458343278</v>
      </c>
      <c r="W4132" s="1" t="str">
        <f t="shared" si="324"/>
        <v>Favourable</v>
      </c>
    </row>
    <row r="4133" spans="1:23" x14ac:dyDescent="0.25">
      <c r="A4133" s="1"/>
      <c r="B4133" s="1"/>
      <c r="C4133" s="1"/>
      <c r="D4133" s="1"/>
      <c r="E4133" s="1" t="s">
        <v>9877</v>
      </c>
      <c r="F4133" s="2">
        <v>44011</v>
      </c>
      <c r="G4133" s="3">
        <v>56002</v>
      </c>
      <c r="H4133" s="1"/>
      <c r="I4133" s="1"/>
      <c r="J4133" s="1" t="s">
        <v>9878</v>
      </c>
      <c r="K4133" s="2">
        <v>44125</v>
      </c>
      <c r="L4133" s="1" t="s">
        <v>4207</v>
      </c>
      <c r="M4133" s="1" t="str">
        <f t="shared" si="320"/>
        <v>Social Services</v>
      </c>
      <c r="N4133" s="1" t="s">
        <v>4210</v>
      </c>
      <c r="O4133" s="1" t="s">
        <v>4211</v>
      </c>
      <c r="P4133" s="1">
        <v>7645</v>
      </c>
      <c r="Q4133" s="1">
        <v>2104161</v>
      </c>
      <c r="R4133" s="1">
        <f t="shared" si="321"/>
        <v>0</v>
      </c>
      <c r="S4133" s="4">
        <v>1227611.4385406587</v>
      </c>
      <c r="T4133" s="4">
        <v>601678.33218789229</v>
      </c>
      <c r="U4133" s="1">
        <f t="shared" si="322"/>
        <v>2104161</v>
      </c>
      <c r="V4133" s="4">
        <f t="shared" si="323"/>
        <v>274871.22927144915</v>
      </c>
      <c r="W4133" s="1" t="str">
        <f t="shared" si="324"/>
        <v>Favourable</v>
      </c>
    </row>
    <row r="4134" spans="1:23" x14ac:dyDescent="0.25">
      <c r="A4134" s="1"/>
      <c r="B4134" s="1"/>
      <c r="C4134" s="1"/>
      <c r="D4134" s="1"/>
      <c r="E4134" s="1" t="s">
        <v>8431</v>
      </c>
      <c r="F4134" s="2">
        <v>45019</v>
      </c>
      <c r="G4134" s="3">
        <v>57329</v>
      </c>
      <c r="H4134" s="1"/>
      <c r="I4134" s="1"/>
      <c r="J4134" s="1" t="s">
        <v>4605</v>
      </c>
      <c r="K4134" s="2">
        <v>44288</v>
      </c>
      <c r="L4134" s="1" t="s">
        <v>4207</v>
      </c>
      <c r="M4134" s="1" t="str">
        <f t="shared" si="320"/>
        <v>Social Services</v>
      </c>
      <c r="N4134" s="1" t="s">
        <v>4205</v>
      </c>
      <c r="O4134" s="1" t="s">
        <v>4259</v>
      </c>
      <c r="P4134" s="1">
        <v>9409</v>
      </c>
      <c r="Q4134" s="1">
        <v>1838134</v>
      </c>
      <c r="R4134" s="1">
        <f t="shared" si="321"/>
        <v>12931</v>
      </c>
      <c r="S4134" s="4">
        <v>484350.7310258759</v>
      </c>
      <c r="T4134" s="4">
        <v>533960.52947018167</v>
      </c>
      <c r="U4134" s="1">
        <f t="shared" si="322"/>
        <v>1825203</v>
      </c>
      <c r="V4134" s="4">
        <f t="shared" si="323"/>
        <v>819822.73950394243</v>
      </c>
      <c r="W4134" s="1" t="str">
        <f t="shared" si="324"/>
        <v>Favourable</v>
      </c>
    </row>
    <row r="4135" spans="1:23" x14ac:dyDescent="0.25">
      <c r="A4135" s="1"/>
      <c r="B4135" s="1"/>
      <c r="C4135" s="1"/>
      <c r="D4135" s="1"/>
      <c r="E4135" s="1" t="s">
        <v>6754</v>
      </c>
      <c r="F4135" s="2">
        <v>45197</v>
      </c>
      <c r="G4135" s="3">
        <v>37505</v>
      </c>
      <c r="H4135" s="1"/>
      <c r="I4135" s="1"/>
      <c r="J4135" s="1" t="s">
        <v>9028</v>
      </c>
      <c r="K4135" s="2">
        <v>44614</v>
      </c>
      <c r="L4135" s="1" t="s">
        <v>4200</v>
      </c>
      <c r="M4135" s="1" t="str">
        <f t="shared" si="320"/>
        <v>Social Services</v>
      </c>
      <c r="N4135" s="1" t="s">
        <v>4222</v>
      </c>
      <c r="O4135" s="1" t="s">
        <v>4358</v>
      </c>
      <c r="P4135" s="1">
        <v>9419</v>
      </c>
      <c r="Q4135" s="1">
        <v>2460791</v>
      </c>
      <c r="R4135" s="1">
        <f t="shared" si="321"/>
        <v>20943</v>
      </c>
      <c r="S4135" s="4">
        <v>837051.41381275922</v>
      </c>
      <c r="T4135" s="4">
        <v>108111.96823306894</v>
      </c>
      <c r="U4135" s="1">
        <f t="shared" si="322"/>
        <v>2439848</v>
      </c>
      <c r="V4135" s="4">
        <f t="shared" si="323"/>
        <v>1515627.6179541717</v>
      </c>
      <c r="W4135" s="1" t="str">
        <f t="shared" si="324"/>
        <v>Favourable</v>
      </c>
    </row>
    <row r="4136" spans="1:23" x14ac:dyDescent="0.25">
      <c r="A4136" s="1"/>
      <c r="B4136" s="1"/>
      <c r="C4136" s="1"/>
      <c r="D4136" s="1"/>
      <c r="E4136" s="1" t="s">
        <v>9879</v>
      </c>
      <c r="F4136" s="2">
        <v>44530</v>
      </c>
      <c r="G4136" s="3">
        <v>55842</v>
      </c>
      <c r="H4136" s="1"/>
      <c r="I4136" s="1"/>
      <c r="J4136" s="1" t="s">
        <v>7856</v>
      </c>
      <c r="K4136" s="2">
        <v>44943</v>
      </c>
      <c r="L4136" s="1" t="s">
        <v>4200</v>
      </c>
      <c r="M4136" s="1" t="str">
        <f t="shared" si="320"/>
        <v>Social Services</v>
      </c>
      <c r="N4136" s="1" t="s">
        <v>4205</v>
      </c>
      <c r="O4136" s="1" t="s">
        <v>4458</v>
      </c>
      <c r="P4136" s="1">
        <v>9193</v>
      </c>
      <c r="Q4136" s="1">
        <v>2359455</v>
      </c>
      <c r="R4136" s="1">
        <f t="shared" si="321"/>
        <v>53721</v>
      </c>
      <c r="S4136" s="4">
        <v>1866837.4397029791</v>
      </c>
      <c r="T4136" s="4">
        <v>653953.8622251678</v>
      </c>
      <c r="U4136" s="1">
        <f t="shared" si="322"/>
        <v>2305734</v>
      </c>
      <c r="V4136" s="4">
        <f t="shared" si="323"/>
        <v>-161336.30192814674</v>
      </c>
      <c r="W4136" s="1" t="str">
        <f t="shared" si="324"/>
        <v>Adverse</v>
      </c>
    </row>
    <row r="4137" spans="1:23" x14ac:dyDescent="0.25">
      <c r="A4137" s="1"/>
      <c r="B4137" s="1"/>
      <c r="C4137" s="1"/>
      <c r="D4137" s="1"/>
      <c r="E4137" s="1" t="s">
        <v>6836</v>
      </c>
      <c r="F4137" s="2">
        <v>44312</v>
      </c>
      <c r="G4137" s="3">
        <v>24224</v>
      </c>
      <c r="H4137" s="1"/>
      <c r="I4137" s="1"/>
      <c r="J4137" s="1" t="s">
        <v>9880</v>
      </c>
      <c r="K4137" s="2">
        <v>43867</v>
      </c>
      <c r="L4137" s="1" t="s">
        <v>4207</v>
      </c>
      <c r="M4137" s="1" t="str">
        <f t="shared" si="320"/>
        <v>Social Services</v>
      </c>
      <c r="N4137" s="1" t="s">
        <v>4222</v>
      </c>
      <c r="O4137" s="1" t="s">
        <v>4211</v>
      </c>
      <c r="P4137" s="1">
        <v>7849</v>
      </c>
      <c r="Q4137" s="1">
        <v>2047782</v>
      </c>
      <c r="R4137" s="1">
        <f t="shared" si="321"/>
        <v>0</v>
      </c>
      <c r="S4137" s="4">
        <v>305202.89920113457</v>
      </c>
      <c r="T4137" s="4">
        <v>679449.81541938521</v>
      </c>
      <c r="U4137" s="1">
        <f t="shared" si="322"/>
        <v>2047782</v>
      </c>
      <c r="V4137" s="4">
        <f t="shared" si="323"/>
        <v>1063129.2853794801</v>
      </c>
      <c r="W4137" s="1" t="str">
        <f t="shared" si="324"/>
        <v>Favourable</v>
      </c>
    </row>
    <row r="4138" spans="1:23" x14ac:dyDescent="0.25">
      <c r="A4138" s="1"/>
      <c r="B4138" s="1"/>
      <c r="C4138" s="1"/>
      <c r="D4138" s="1"/>
      <c r="E4138" s="1" t="s">
        <v>9236</v>
      </c>
      <c r="F4138" s="2">
        <v>44109</v>
      </c>
      <c r="G4138" s="3">
        <v>31449</v>
      </c>
      <c r="H4138" s="1"/>
      <c r="I4138" s="1"/>
      <c r="J4138" s="1" t="s">
        <v>6975</v>
      </c>
      <c r="K4138" s="2">
        <v>45104</v>
      </c>
      <c r="L4138" s="1" t="s">
        <v>4207</v>
      </c>
      <c r="M4138" s="1" t="str">
        <f t="shared" si="320"/>
        <v>Social Services</v>
      </c>
      <c r="N4138" s="1" t="s">
        <v>4210</v>
      </c>
      <c r="O4138" s="1" t="s">
        <v>4253</v>
      </c>
      <c r="P4138" s="1">
        <v>7259</v>
      </c>
      <c r="Q4138" s="1">
        <v>1204636</v>
      </c>
      <c r="R4138" s="1">
        <f t="shared" si="321"/>
        <v>16894</v>
      </c>
      <c r="S4138" s="4">
        <v>399960.14117386215</v>
      </c>
      <c r="T4138" s="4">
        <v>173101.40648364808</v>
      </c>
      <c r="U4138" s="1">
        <f t="shared" si="322"/>
        <v>1187742</v>
      </c>
      <c r="V4138" s="4">
        <f t="shared" si="323"/>
        <v>631574.45234248973</v>
      </c>
      <c r="W4138" s="1" t="str">
        <f t="shared" si="324"/>
        <v>Favourable</v>
      </c>
    </row>
    <row r="4139" spans="1:23" x14ac:dyDescent="0.25">
      <c r="A4139" s="1"/>
      <c r="B4139" s="1"/>
      <c r="C4139" s="1"/>
      <c r="D4139" s="1"/>
      <c r="E4139" s="1" t="s">
        <v>9881</v>
      </c>
      <c r="F4139" s="2">
        <v>44943</v>
      </c>
      <c r="G4139" s="3">
        <v>54668</v>
      </c>
      <c r="H4139" s="1"/>
      <c r="I4139" s="1"/>
      <c r="J4139" s="1" t="s">
        <v>8201</v>
      </c>
      <c r="K4139" s="2">
        <v>44405</v>
      </c>
      <c r="L4139" s="1" t="s">
        <v>4207</v>
      </c>
      <c r="M4139" s="1" t="str">
        <f t="shared" si="320"/>
        <v>Social Services</v>
      </c>
      <c r="N4139" s="1" t="s">
        <v>4205</v>
      </c>
      <c r="O4139" s="1" t="s">
        <v>4388</v>
      </c>
      <c r="P4139" s="1">
        <v>6728</v>
      </c>
      <c r="Q4139" s="1">
        <v>2078500</v>
      </c>
      <c r="R4139" s="1">
        <f t="shared" si="321"/>
        <v>22528</v>
      </c>
      <c r="S4139" s="4">
        <v>1770630.0290551798</v>
      </c>
      <c r="T4139" s="4">
        <v>308170.22358201107</v>
      </c>
      <c r="U4139" s="1">
        <f t="shared" si="322"/>
        <v>2055972</v>
      </c>
      <c r="V4139" s="4">
        <f t="shared" si="323"/>
        <v>-300.25263719074428</v>
      </c>
      <c r="W4139" s="1" t="str">
        <f t="shared" si="324"/>
        <v>Adverse</v>
      </c>
    </row>
    <row r="4140" spans="1:23" x14ac:dyDescent="0.25">
      <c r="A4140" s="1"/>
      <c r="B4140" s="1"/>
      <c r="C4140" s="1"/>
      <c r="D4140" s="1"/>
      <c r="E4140" s="1" t="s">
        <v>9882</v>
      </c>
      <c r="F4140" s="2">
        <v>44326</v>
      </c>
      <c r="G4140" s="3">
        <v>21327</v>
      </c>
      <c r="H4140" s="1"/>
      <c r="I4140" s="1"/>
      <c r="J4140" s="1" t="s">
        <v>9883</v>
      </c>
      <c r="K4140" s="2">
        <v>44875</v>
      </c>
      <c r="L4140" s="1" t="s">
        <v>4227</v>
      </c>
      <c r="M4140" s="1" t="str">
        <f t="shared" si="320"/>
        <v>Infrastructure</v>
      </c>
      <c r="N4140" s="1" t="s">
        <v>4205</v>
      </c>
      <c r="O4140" s="1" t="s">
        <v>4267</v>
      </c>
      <c r="P4140" s="1">
        <v>7752</v>
      </c>
      <c r="Q4140" s="1">
        <v>1097261</v>
      </c>
      <c r="R4140" s="1">
        <f t="shared" si="321"/>
        <v>0</v>
      </c>
      <c r="S4140" s="4">
        <v>764791.50305285724</v>
      </c>
      <c r="T4140" s="4">
        <v>363233.91009933205</v>
      </c>
      <c r="U4140" s="1">
        <f t="shared" si="322"/>
        <v>1097261</v>
      </c>
      <c r="V4140" s="4">
        <f t="shared" si="323"/>
        <v>-30764.413152189227</v>
      </c>
      <c r="W4140" s="1" t="str">
        <f t="shared" si="324"/>
        <v>Adverse</v>
      </c>
    </row>
    <row r="4141" spans="1:23" x14ac:dyDescent="0.25">
      <c r="A4141" s="1"/>
      <c r="B4141" s="1"/>
      <c r="C4141" s="1"/>
      <c r="D4141" s="1"/>
      <c r="E4141" s="1" t="s">
        <v>8276</v>
      </c>
      <c r="F4141" s="2">
        <v>45346</v>
      </c>
      <c r="G4141" s="3">
        <v>22022</v>
      </c>
      <c r="H4141" s="1"/>
      <c r="I4141" s="1"/>
      <c r="J4141" s="1" t="s">
        <v>9884</v>
      </c>
      <c r="K4141" s="2">
        <v>44234</v>
      </c>
      <c r="L4141" s="1" t="s">
        <v>4207</v>
      </c>
      <c r="M4141" s="1" t="str">
        <f t="shared" si="320"/>
        <v>Social Services</v>
      </c>
      <c r="N4141" s="1" t="s">
        <v>4222</v>
      </c>
      <c r="O4141" s="1" t="s">
        <v>4479</v>
      </c>
      <c r="P4141" s="1">
        <v>7766</v>
      </c>
      <c r="Q4141" s="1">
        <v>2182707</v>
      </c>
      <c r="R4141" s="1">
        <f t="shared" si="321"/>
        <v>0</v>
      </c>
      <c r="S4141" s="4">
        <v>373437.35424648202</v>
      </c>
      <c r="T4141" s="4">
        <v>38276.148560536094</v>
      </c>
      <c r="U4141" s="1">
        <f t="shared" si="322"/>
        <v>2182707</v>
      </c>
      <c r="V4141" s="4">
        <f t="shared" si="323"/>
        <v>1770993.4971929819</v>
      </c>
      <c r="W4141" s="1" t="str">
        <f t="shared" si="324"/>
        <v>Favourable</v>
      </c>
    </row>
    <row r="4142" spans="1:23" x14ac:dyDescent="0.25">
      <c r="A4142" s="1"/>
      <c r="B4142" s="1"/>
      <c r="C4142" s="1"/>
      <c r="D4142" s="1"/>
      <c r="E4142" s="1" t="s">
        <v>9291</v>
      </c>
      <c r="F4142" s="2">
        <v>44263</v>
      </c>
      <c r="G4142" s="3">
        <v>32166</v>
      </c>
      <c r="H4142" s="1"/>
      <c r="I4142" s="1"/>
      <c r="J4142" s="1" t="s">
        <v>7277</v>
      </c>
      <c r="K4142" s="2">
        <v>44491</v>
      </c>
      <c r="L4142" s="1" t="s">
        <v>4227</v>
      </c>
      <c r="M4142" s="1" t="str">
        <f t="shared" si="320"/>
        <v>Infrastructure</v>
      </c>
      <c r="N4142" s="1" t="s">
        <v>4210</v>
      </c>
      <c r="O4142" s="1" t="s">
        <v>4211</v>
      </c>
      <c r="P4142" s="1">
        <v>7162</v>
      </c>
      <c r="Q4142" s="1">
        <v>2266476</v>
      </c>
      <c r="R4142" s="1">
        <f t="shared" si="321"/>
        <v>19491</v>
      </c>
      <c r="S4142" s="4">
        <v>178358.87195438801</v>
      </c>
      <c r="T4142" s="4">
        <v>753183.40267631307</v>
      </c>
      <c r="U4142" s="1">
        <f t="shared" si="322"/>
        <v>2246985</v>
      </c>
      <c r="V4142" s="4">
        <f t="shared" si="323"/>
        <v>1334933.7253692988</v>
      </c>
      <c r="W4142" s="1" t="str">
        <f t="shared" si="324"/>
        <v>Favourable</v>
      </c>
    </row>
    <row r="4143" spans="1:23" x14ac:dyDescent="0.25">
      <c r="A4143" s="1"/>
      <c r="B4143" s="1"/>
      <c r="C4143" s="1"/>
      <c r="D4143" s="1"/>
      <c r="E4143" s="1" t="s">
        <v>9885</v>
      </c>
      <c r="F4143" s="2">
        <v>44394</v>
      </c>
      <c r="G4143" s="3">
        <v>25918</v>
      </c>
      <c r="H4143" s="1"/>
      <c r="I4143" s="1"/>
      <c r="J4143" s="1" t="s">
        <v>9886</v>
      </c>
      <c r="K4143" s="2">
        <v>44938</v>
      </c>
      <c r="L4143" s="1" t="s">
        <v>4227</v>
      </c>
      <c r="M4143" s="1" t="str">
        <f t="shared" si="320"/>
        <v>Infrastructure</v>
      </c>
      <c r="N4143" s="1" t="s">
        <v>4222</v>
      </c>
      <c r="O4143" s="1" t="s">
        <v>4374</v>
      </c>
      <c r="P4143" s="1">
        <v>6081</v>
      </c>
      <c r="Q4143" s="1">
        <v>599130</v>
      </c>
      <c r="R4143" s="1">
        <f t="shared" si="321"/>
        <v>0</v>
      </c>
      <c r="S4143" s="4">
        <v>193572.23376637194</v>
      </c>
      <c r="T4143" s="4">
        <v>124057.55307048286</v>
      </c>
      <c r="U4143" s="1">
        <f t="shared" si="322"/>
        <v>599130</v>
      </c>
      <c r="V4143" s="4">
        <f t="shared" si="323"/>
        <v>281500.21316314524</v>
      </c>
      <c r="W4143" s="1" t="str">
        <f t="shared" si="324"/>
        <v>Favourable</v>
      </c>
    </row>
    <row r="4144" spans="1:23" x14ac:dyDescent="0.25">
      <c r="A4144" s="1"/>
      <c r="B4144" s="1"/>
      <c r="C4144" s="1"/>
      <c r="D4144" s="1"/>
      <c r="E4144" s="1" t="s">
        <v>9887</v>
      </c>
      <c r="F4144" s="2">
        <v>44167</v>
      </c>
      <c r="G4144" s="3">
        <v>29485</v>
      </c>
      <c r="H4144" s="1"/>
      <c r="I4144" s="1"/>
      <c r="J4144" s="1" t="s">
        <v>9092</v>
      </c>
      <c r="K4144" s="2">
        <v>43838</v>
      </c>
      <c r="L4144" s="1" t="s">
        <v>4238</v>
      </c>
      <c r="M4144" s="1" t="str">
        <f t="shared" si="320"/>
        <v>Education</v>
      </c>
      <c r="N4144" s="1" t="s">
        <v>4205</v>
      </c>
      <c r="O4144" s="1" t="s">
        <v>4273</v>
      </c>
      <c r="P4144" s="1">
        <v>8336</v>
      </c>
      <c r="Q4144" s="1">
        <v>2010980</v>
      </c>
      <c r="R4144" s="1">
        <f t="shared" si="321"/>
        <v>44964</v>
      </c>
      <c r="S4144" s="4">
        <v>1766165.0999112143</v>
      </c>
      <c r="T4144" s="4">
        <v>441347.71999039763</v>
      </c>
      <c r="U4144" s="1">
        <f t="shared" si="322"/>
        <v>1966016</v>
      </c>
      <c r="V4144" s="4">
        <f t="shared" si="323"/>
        <v>-196532.81990161212</v>
      </c>
      <c r="W4144" s="1" t="str">
        <f t="shared" si="324"/>
        <v>Adverse</v>
      </c>
    </row>
    <row r="4145" spans="1:23" x14ac:dyDescent="0.25">
      <c r="A4145" s="1"/>
      <c r="B4145" s="1"/>
      <c r="C4145" s="1"/>
      <c r="D4145" s="1"/>
      <c r="E4145" s="1" t="s">
        <v>6874</v>
      </c>
      <c r="F4145" s="2">
        <v>45024</v>
      </c>
      <c r="G4145" s="3">
        <v>58049</v>
      </c>
      <c r="H4145" s="1"/>
      <c r="I4145" s="1"/>
      <c r="J4145" s="1" t="s">
        <v>8912</v>
      </c>
      <c r="K4145" s="2">
        <v>44391</v>
      </c>
      <c r="L4145" s="1" t="s">
        <v>4227</v>
      </c>
      <c r="M4145" s="1" t="str">
        <f t="shared" si="320"/>
        <v>Infrastructure</v>
      </c>
      <c r="N4145" s="1" t="s">
        <v>4205</v>
      </c>
      <c r="O4145" s="1" t="s">
        <v>4441</v>
      </c>
      <c r="P4145" s="1">
        <v>8908</v>
      </c>
      <c r="Q4145" s="1">
        <v>1154015</v>
      </c>
      <c r="R4145" s="1">
        <f t="shared" si="321"/>
        <v>14606</v>
      </c>
      <c r="S4145" s="4">
        <v>493437.21159588144</v>
      </c>
      <c r="T4145" s="4">
        <v>145442.58859434808</v>
      </c>
      <c r="U4145" s="1">
        <f t="shared" si="322"/>
        <v>1139409</v>
      </c>
      <c r="V4145" s="4">
        <f t="shared" si="323"/>
        <v>515135.19980977045</v>
      </c>
      <c r="W4145" s="1" t="str">
        <f t="shared" si="324"/>
        <v>Favourable</v>
      </c>
    </row>
    <row r="4146" spans="1:23" x14ac:dyDescent="0.25">
      <c r="A4146" s="1"/>
      <c r="B4146" s="1"/>
      <c r="C4146" s="1"/>
      <c r="D4146" s="1"/>
      <c r="E4146" s="1" t="s">
        <v>8644</v>
      </c>
      <c r="F4146" s="2">
        <v>43974</v>
      </c>
      <c r="G4146" s="3">
        <v>56317</v>
      </c>
      <c r="H4146" s="1"/>
      <c r="I4146" s="1"/>
      <c r="J4146" s="1" t="s">
        <v>8701</v>
      </c>
      <c r="K4146" s="2">
        <v>44108</v>
      </c>
      <c r="L4146" s="1" t="s">
        <v>4207</v>
      </c>
      <c r="M4146" s="1" t="str">
        <f t="shared" si="320"/>
        <v>Social Services</v>
      </c>
      <c r="N4146" s="1" t="s">
        <v>4222</v>
      </c>
      <c r="O4146" s="1" t="s">
        <v>4286</v>
      </c>
      <c r="P4146" s="1">
        <v>5722</v>
      </c>
      <c r="Q4146" s="1">
        <v>390448</v>
      </c>
      <c r="R4146" s="1">
        <f t="shared" si="321"/>
        <v>51362</v>
      </c>
      <c r="S4146" s="4">
        <v>147773.10305342337</v>
      </c>
      <c r="T4146" s="4">
        <v>44323.841178935494</v>
      </c>
      <c r="U4146" s="1">
        <f t="shared" si="322"/>
        <v>339086</v>
      </c>
      <c r="V4146" s="4">
        <f t="shared" si="323"/>
        <v>198351.05576764114</v>
      </c>
      <c r="W4146" s="1" t="str">
        <f t="shared" si="324"/>
        <v>Favourable</v>
      </c>
    </row>
    <row r="4147" spans="1:23" x14ac:dyDescent="0.25">
      <c r="A4147" s="1"/>
      <c r="B4147" s="1"/>
      <c r="C4147" s="1"/>
      <c r="D4147" s="1"/>
      <c r="E4147" s="1" t="s">
        <v>8761</v>
      </c>
      <c r="F4147" s="2">
        <v>45203</v>
      </c>
      <c r="G4147" s="3">
        <v>26903</v>
      </c>
      <c r="H4147" s="1"/>
      <c r="I4147" s="1"/>
      <c r="J4147" s="1" t="s">
        <v>8498</v>
      </c>
      <c r="K4147" s="2">
        <v>44597</v>
      </c>
      <c r="L4147" s="1" t="s">
        <v>4200</v>
      </c>
      <c r="M4147" s="1" t="str">
        <f t="shared" si="320"/>
        <v>Social Services</v>
      </c>
      <c r="N4147" s="1" t="s">
        <v>4210</v>
      </c>
      <c r="O4147" s="1" t="s">
        <v>4458</v>
      </c>
      <c r="P4147" s="1">
        <v>6863</v>
      </c>
      <c r="Q4147" s="1">
        <v>1824842</v>
      </c>
      <c r="R4147" s="1">
        <f t="shared" si="321"/>
        <v>22726</v>
      </c>
      <c r="S4147" s="4">
        <v>1212165.0263642312</v>
      </c>
      <c r="T4147" s="4">
        <v>106469.54755102262</v>
      </c>
      <c r="U4147" s="1">
        <f t="shared" si="322"/>
        <v>1802116</v>
      </c>
      <c r="V4147" s="4">
        <f t="shared" si="323"/>
        <v>506207.42608474614</v>
      </c>
      <c r="W4147" s="1" t="str">
        <f t="shared" si="324"/>
        <v>Favourable</v>
      </c>
    </row>
    <row r="4148" spans="1:23" x14ac:dyDescent="0.25">
      <c r="A4148" s="1"/>
      <c r="B4148" s="1"/>
      <c r="C4148" s="1"/>
      <c r="D4148" s="1"/>
      <c r="E4148" s="1" t="s">
        <v>9874</v>
      </c>
      <c r="F4148" s="2">
        <v>44201</v>
      </c>
      <c r="G4148" s="3">
        <v>49626</v>
      </c>
      <c r="H4148" s="1"/>
      <c r="I4148" s="1"/>
      <c r="J4148" s="1" t="s">
        <v>6939</v>
      </c>
      <c r="K4148" s="2">
        <v>44454</v>
      </c>
      <c r="L4148" s="1" t="s">
        <v>4207</v>
      </c>
      <c r="M4148" s="1" t="str">
        <f t="shared" si="320"/>
        <v>Social Services</v>
      </c>
      <c r="N4148" s="1" t="s">
        <v>4205</v>
      </c>
      <c r="O4148" s="1" t="s">
        <v>4247</v>
      </c>
      <c r="P4148" s="1">
        <v>9447</v>
      </c>
      <c r="Q4148" s="1">
        <v>974706</v>
      </c>
      <c r="R4148" s="1">
        <f t="shared" si="321"/>
        <v>39186</v>
      </c>
      <c r="S4148" s="4">
        <v>540762.74731733836</v>
      </c>
      <c r="T4148" s="4">
        <v>139037.74864522976</v>
      </c>
      <c r="U4148" s="1">
        <f t="shared" si="322"/>
        <v>935520</v>
      </c>
      <c r="V4148" s="4">
        <f t="shared" si="323"/>
        <v>294905.50403743191</v>
      </c>
      <c r="W4148" s="1" t="str">
        <f t="shared" si="324"/>
        <v>Favourable</v>
      </c>
    </row>
    <row r="4149" spans="1:23" x14ac:dyDescent="0.25">
      <c r="A4149" s="1"/>
      <c r="B4149" s="1"/>
      <c r="C4149" s="1"/>
      <c r="D4149" s="1"/>
      <c r="E4149" s="1" t="s">
        <v>8976</v>
      </c>
      <c r="F4149" s="2">
        <v>44343</v>
      </c>
      <c r="G4149" s="3">
        <v>33005</v>
      </c>
      <c r="H4149" s="1"/>
      <c r="I4149" s="1"/>
      <c r="J4149" s="1" t="s">
        <v>4321</v>
      </c>
      <c r="K4149" s="2">
        <v>44870</v>
      </c>
      <c r="L4149" s="1" t="s">
        <v>4207</v>
      </c>
      <c r="M4149" s="1" t="str">
        <f t="shared" si="320"/>
        <v>Social Services</v>
      </c>
      <c r="N4149" s="1" t="s">
        <v>4210</v>
      </c>
      <c r="O4149" s="1" t="s">
        <v>4244</v>
      </c>
      <c r="P4149" s="1">
        <v>8061</v>
      </c>
      <c r="Q4149" s="1">
        <v>2227487</v>
      </c>
      <c r="R4149" s="1">
        <f t="shared" si="321"/>
        <v>94461</v>
      </c>
      <c r="S4149" s="4">
        <v>165089.24320360899</v>
      </c>
      <c r="T4149" s="4">
        <v>337555.51558665518</v>
      </c>
      <c r="U4149" s="1">
        <f t="shared" si="322"/>
        <v>2133026</v>
      </c>
      <c r="V4149" s="4">
        <f t="shared" si="323"/>
        <v>1724842.2412097359</v>
      </c>
      <c r="W4149" s="1" t="str">
        <f t="shared" si="324"/>
        <v>Favourable</v>
      </c>
    </row>
    <row r="4150" spans="1:23" x14ac:dyDescent="0.25">
      <c r="A4150" s="1"/>
      <c r="B4150" s="1"/>
      <c r="C4150" s="1"/>
      <c r="D4150" s="1"/>
      <c r="E4150" s="1" t="s">
        <v>9888</v>
      </c>
      <c r="F4150" s="2">
        <v>44185</v>
      </c>
      <c r="G4150" s="3">
        <v>42250</v>
      </c>
      <c r="H4150" s="1"/>
      <c r="I4150" s="1"/>
      <c r="J4150" s="1" t="s">
        <v>9889</v>
      </c>
      <c r="K4150" s="2">
        <v>44714</v>
      </c>
      <c r="L4150" s="1" t="s">
        <v>4227</v>
      </c>
      <c r="M4150" s="1" t="str">
        <f t="shared" si="320"/>
        <v>Infrastructure</v>
      </c>
      <c r="N4150" s="1" t="s">
        <v>4210</v>
      </c>
      <c r="O4150" s="1" t="s">
        <v>4270</v>
      </c>
      <c r="P4150" s="1">
        <v>8418</v>
      </c>
      <c r="Q4150" s="1">
        <v>1843248</v>
      </c>
      <c r="R4150" s="1">
        <f t="shared" si="321"/>
        <v>33301</v>
      </c>
      <c r="S4150" s="4">
        <v>388629.48339528521</v>
      </c>
      <c r="T4150" s="4">
        <v>483202.657503339</v>
      </c>
      <c r="U4150" s="1">
        <f t="shared" si="322"/>
        <v>1809947</v>
      </c>
      <c r="V4150" s="4">
        <f t="shared" si="323"/>
        <v>971415.8591013758</v>
      </c>
      <c r="W4150" s="1" t="str">
        <f t="shared" si="324"/>
        <v>Favourable</v>
      </c>
    </row>
    <row r="4151" spans="1:23" x14ac:dyDescent="0.25">
      <c r="A4151" s="1"/>
      <c r="B4151" s="1"/>
      <c r="C4151" s="1"/>
      <c r="D4151" s="1"/>
      <c r="E4151" s="1" t="s">
        <v>8790</v>
      </c>
      <c r="F4151" s="2">
        <v>44113</v>
      </c>
      <c r="G4151" s="3">
        <v>45464</v>
      </c>
      <c r="H4151" s="1"/>
      <c r="I4151" s="1"/>
      <c r="J4151" s="1" t="s">
        <v>9890</v>
      </c>
      <c r="K4151" s="2">
        <v>43912</v>
      </c>
      <c r="L4151" s="1" t="s">
        <v>4207</v>
      </c>
      <c r="M4151" s="1" t="str">
        <f t="shared" si="320"/>
        <v>Social Services</v>
      </c>
      <c r="N4151" s="1" t="s">
        <v>4205</v>
      </c>
      <c r="O4151" s="1" t="s">
        <v>4273</v>
      </c>
      <c r="P4151" s="1">
        <v>8840</v>
      </c>
      <c r="Q4151" s="1">
        <v>1578647</v>
      </c>
      <c r="R4151" s="1">
        <f t="shared" si="321"/>
        <v>0</v>
      </c>
      <c r="S4151" s="4">
        <v>1361956.0494777837</v>
      </c>
      <c r="T4151" s="4">
        <v>468931.66071358224</v>
      </c>
      <c r="U4151" s="1">
        <f t="shared" si="322"/>
        <v>1578647</v>
      </c>
      <c r="V4151" s="4">
        <f t="shared" si="323"/>
        <v>-252240.71019136603</v>
      </c>
      <c r="W4151" s="1" t="str">
        <f t="shared" si="324"/>
        <v>Adverse</v>
      </c>
    </row>
    <row r="4152" spans="1:23" x14ac:dyDescent="0.25">
      <c r="A4152" s="1"/>
      <c r="B4152" s="1"/>
      <c r="C4152" s="1"/>
      <c r="D4152" s="1"/>
      <c r="E4152" s="1" t="s">
        <v>5164</v>
      </c>
      <c r="F4152" s="2">
        <v>45013</v>
      </c>
      <c r="G4152" s="3">
        <v>41015</v>
      </c>
      <c r="H4152" s="1"/>
      <c r="I4152" s="1"/>
      <c r="J4152" s="1" t="s">
        <v>9891</v>
      </c>
      <c r="K4152" s="2">
        <v>45280</v>
      </c>
      <c r="L4152" s="1" t="s">
        <v>4238</v>
      </c>
      <c r="M4152" s="1" t="str">
        <f t="shared" si="320"/>
        <v>Education</v>
      </c>
      <c r="N4152" s="1" t="s">
        <v>4222</v>
      </c>
      <c r="O4152" s="1" t="s">
        <v>4250</v>
      </c>
      <c r="P4152" s="1">
        <v>7090</v>
      </c>
      <c r="Q4152" s="1">
        <v>888668</v>
      </c>
      <c r="R4152" s="1">
        <f t="shared" si="321"/>
        <v>0</v>
      </c>
      <c r="S4152" s="4">
        <v>389910.55187062977</v>
      </c>
      <c r="T4152" s="4">
        <v>80523.142491873092</v>
      </c>
      <c r="U4152" s="1">
        <f t="shared" si="322"/>
        <v>888668</v>
      </c>
      <c r="V4152" s="4">
        <f t="shared" si="323"/>
        <v>418234.30563749711</v>
      </c>
      <c r="W4152" s="1" t="str">
        <f t="shared" si="324"/>
        <v>Favourable</v>
      </c>
    </row>
    <row r="4153" spans="1:23" x14ac:dyDescent="0.25">
      <c r="A4153" s="1"/>
      <c r="B4153" s="1"/>
      <c r="C4153" s="1"/>
      <c r="D4153" s="1"/>
      <c r="E4153" s="1" t="s">
        <v>9892</v>
      </c>
      <c r="F4153" s="2">
        <v>44563</v>
      </c>
      <c r="G4153" s="3">
        <v>39212</v>
      </c>
      <c r="H4153" s="1"/>
      <c r="I4153" s="1"/>
      <c r="J4153" s="1" t="s">
        <v>9393</v>
      </c>
      <c r="K4153" s="2">
        <v>44509</v>
      </c>
      <c r="L4153" s="1" t="s">
        <v>4200</v>
      </c>
      <c r="M4153" s="1" t="str">
        <f t="shared" si="320"/>
        <v>Social Services</v>
      </c>
      <c r="N4153" s="1" t="s">
        <v>4205</v>
      </c>
      <c r="O4153" s="1" t="s">
        <v>4292</v>
      </c>
      <c r="P4153" s="1">
        <v>6777</v>
      </c>
      <c r="Q4153" s="1">
        <v>2367505</v>
      </c>
      <c r="R4153" s="1">
        <f t="shared" si="321"/>
        <v>45709</v>
      </c>
      <c r="S4153" s="4">
        <v>337440.16707674024</v>
      </c>
      <c r="T4153" s="4">
        <v>34437.330621666137</v>
      </c>
      <c r="U4153" s="1">
        <f t="shared" si="322"/>
        <v>2321796</v>
      </c>
      <c r="V4153" s="4">
        <f t="shared" si="323"/>
        <v>1995627.5023015935</v>
      </c>
      <c r="W4153" s="1" t="str">
        <f t="shared" si="324"/>
        <v>Favourable</v>
      </c>
    </row>
    <row r="4154" spans="1:23" x14ac:dyDescent="0.25">
      <c r="A4154" s="1"/>
      <c r="B4154" s="1"/>
      <c r="C4154" s="1"/>
      <c r="D4154" s="1"/>
      <c r="E4154" s="1" t="s">
        <v>9199</v>
      </c>
      <c r="F4154" s="2">
        <v>44824</v>
      </c>
      <c r="G4154" s="3">
        <v>33408</v>
      </c>
      <c r="H4154" s="1"/>
      <c r="I4154" s="1"/>
      <c r="J4154" s="1" t="s">
        <v>9893</v>
      </c>
      <c r="K4154" s="2">
        <v>45108</v>
      </c>
      <c r="L4154" s="1" t="s">
        <v>4207</v>
      </c>
      <c r="M4154" s="1" t="str">
        <f t="shared" si="320"/>
        <v>Social Services</v>
      </c>
      <c r="N4154" s="1" t="s">
        <v>4205</v>
      </c>
      <c r="O4154" s="1" t="s">
        <v>4259</v>
      </c>
      <c r="P4154" s="1">
        <v>9196</v>
      </c>
      <c r="Q4154" s="1">
        <v>259980</v>
      </c>
      <c r="R4154" s="1">
        <f t="shared" si="321"/>
        <v>0</v>
      </c>
      <c r="S4154" s="4">
        <v>104100.15182896375</v>
      </c>
      <c r="T4154" s="4">
        <v>37424.481363663566</v>
      </c>
      <c r="U4154" s="1">
        <f t="shared" si="322"/>
        <v>259980</v>
      </c>
      <c r="V4154" s="4">
        <f t="shared" si="323"/>
        <v>118455.36680737269</v>
      </c>
      <c r="W4154" s="1" t="str">
        <f t="shared" si="324"/>
        <v>Favourable</v>
      </c>
    </row>
    <row r="4155" spans="1:23" x14ac:dyDescent="0.25">
      <c r="A4155" s="1"/>
      <c r="B4155" s="1"/>
      <c r="C4155" s="1"/>
      <c r="D4155" s="1"/>
      <c r="E4155" s="1" t="s">
        <v>9894</v>
      </c>
      <c r="F4155" s="2">
        <v>43998</v>
      </c>
      <c r="G4155" s="3">
        <v>44006</v>
      </c>
      <c r="H4155" s="1"/>
      <c r="I4155" s="1"/>
      <c r="J4155" s="1" t="s">
        <v>9895</v>
      </c>
      <c r="K4155" s="2">
        <v>43975</v>
      </c>
      <c r="L4155" s="1" t="s">
        <v>4207</v>
      </c>
      <c r="M4155" s="1" t="str">
        <f t="shared" si="320"/>
        <v>Social Services</v>
      </c>
      <c r="N4155" s="1" t="s">
        <v>4210</v>
      </c>
      <c r="O4155" s="1" t="s">
        <v>4270</v>
      </c>
      <c r="P4155" s="1">
        <v>6248</v>
      </c>
      <c r="Q4155" s="1">
        <v>2094071</v>
      </c>
      <c r="R4155" s="1">
        <f t="shared" si="321"/>
        <v>0</v>
      </c>
      <c r="S4155" s="4">
        <v>1225167.7403781691</v>
      </c>
      <c r="T4155" s="4">
        <v>376716.77973146708</v>
      </c>
      <c r="U4155" s="1">
        <f t="shared" si="322"/>
        <v>2094071</v>
      </c>
      <c r="V4155" s="4">
        <f t="shared" si="323"/>
        <v>492186.47989036376</v>
      </c>
      <c r="W4155" s="1" t="str">
        <f t="shared" si="324"/>
        <v>Favourable</v>
      </c>
    </row>
    <row r="4156" spans="1:23" x14ac:dyDescent="0.25">
      <c r="A4156" s="1"/>
      <c r="B4156" s="1"/>
      <c r="C4156" s="1"/>
      <c r="D4156" s="1"/>
      <c r="E4156" s="1" t="s">
        <v>6448</v>
      </c>
      <c r="F4156" s="2">
        <v>44924</v>
      </c>
      <c r="G4156" s="3">
        <v>34455</v>
      </c>
      <c r="H4156" s="1"/>
      <c r="I4156" s="1"/>
      <c r="J4156" s="1" t="s">
        <v>7330</v>
      </c>
      <c r="K4156" s="2">
        <v>44524</v>
      </c>
      <c r="L4156" s="1" t="s">
        <v>4207</v>
      </c>
      <c r="M4156" s="1" t="str">
        <f t="shared" si="320"/>
        <v>Social Services</v>
      </c>
      <c r="N4156" s="1" t="s">
        <v>4222</v>
      </c>
      <c r="O4156" s="1" t="s">
        <v>4330</v>
      </c>
      <c r="P4156" s="1">
        <v>9454</v>
      </c>
      <c r="Q4156" s="1">
        <v>1831963</v>
      </c>
      <c r="R4156" s="1">
        <f t="shared" si="321"/>
        <v>34904</v>
      </c>
      <c r="S4156" s="4">
        <v>252165.97879370471</v>
      </c>
      <c r="T4156" s="4">
        <v>133756.58452953244</v>
      </c>
      <c r="U4156" s="1">
        <f t="shared" si="322"/>
        <v>1797059</v>
      </c>
      <c r="V4156" s="4">
        <f t="shared" si="323"/>
        <v>1446040.436676763</v>
      </c>
      <c r="W4156" s="1" t="str">
        <f t="shared" si="324"/>
        <v>Favourable</v>
      </c>
    </row>
    <row r="4157" spans="1:23" x14ac:dyDescent="0.25">
      <c r="A4157" s="1"/>
      <c r="B4157" s="1"/>
      <c r="C4157" s="1"/>
      <c r="D4157" s="1"/>
      <c r="E4157" s="1" t="s">
        <v>9189</v>
      </c>
      <c r="F4157" s="2">
        <v>44261</v>
      </c>
      <c r="G4157" s="3">
        <v>22340</v>
      </c>
      <c r="H4157" s="1"/>
      <c r="I4157" s="1"/>
      <c r="J4157" s="1" t="s">
        <v>9896</v>
      </c>
      <c r="K4157" s="2">
        <v>45206</v>
      </c>
      <c r="L4157" s="1" t="s">
        <v>4227</v>
      </c>
      <c r="M4157" s="1" t="str">
        <f t="shared" si="320"/>
        <v>Infrastructure</v>
      </c>
      <c r="N4157" s="1" t="s">
        <v>4210</v>
      </c>
      <c r="O4157" s="1" t="s">
        <v>4338</v>
      </c>
      <c r="P4157" s="1">
        <v>7460</v>
      </c>
      <c r="Q4157" s="1">
        <v>1679984</v>
      </c>
      <c r="R4157" s="1">
        <f t="shared" si="321"/>
        <v>12690</v>
      </c>
      <c r="S4157" s="4">
        <v>1211920.2737988469</v>
      </c>
      <c r="T4157" s="4">
        <v>506203.16660432372</v>
      </c>
      <c r="U4157" s="1">
        <f t="shared" si="322"/>
        <v>1667294</v>
      </c>
      <c r="V4157" s="4">
        <f t="shared" si="323"/>
        <v>-38139.440403170651</v>
      </c>
      <c r="W4157" s="1" t="str">
        <f t="shared" si="324"/>
        <v>Adverse</v>
      </c>
    </row>
    <row r="4158" spans="1:23" x14ac:dyDescent="0.25">
      <c r="A4158" s="1"/>
      <c r="B4158" s="1"/>
      <c r="C4158" s="1"/>
      <c r="D4158" s="1"/>
      <c r="E4158" s="1" t="s">
        <v>9897</v>
      </c>
      <c r="F4158" s="2">
        <v>45149</v>
      </c>
      <c r="G4158" s="3">
        <v>56161</v>
      </c>
      <c r="H4158" s="1"/>
      <c r="I4158" s="1"/>
      <c r="J4158" s="1" t="s">
        <v>5810</v>
      </c>
      <c r="K4158" s="2">
        <v>44602</v>
      </c>
      <c r="L4158" s="1" t="s">
        <v>4200</v>
      </c>
      <c r="M4158" s="1" t="str">
        <f t="shared" si="320"/>
        <v>Social Services</v>
      </c>
      <c r="N4158" s="1" t="s">
        <v>4222</v>
      </c>
      <c r="O4158" s="1" t="s">
        <v>4304</v>
      </c>
      <c r="P4158" s="1">
        <v>9337</v>
      </c>
      <c r="Q4158" s="1">
        <v>1250278</v>
      </c>
      <c r="R4158" s="1">
        <f t="shared" si="321"/>
        <v>51087</v>
      </c>
      <c r="S4158" s="4">
        <v>636952.82534624788</v>
      </c>
      <c r="T4158" s="4">
        <v>55831.602288376162</v>
      </c>
      <c r="U4158" s="1">
        <f t="shared" si="322"/>
        <v>1199191</v>
      </c>
      <c r="V4158" s="4">
        <f t="shared" si="323"/>
        <v>557493.57236537593</v>
      </c>
      <c r="W4158" s="1" t="str">
        <f t="shared" si="324"/>
        <v>Favourable</v>
      </c>
    </row>
    <row r="4159" spans="1:23" x14ac:dyDescent="0.25">
      <c r="A4159" s="1"/>
      <c r="B4159" s="1"/>
      <c r="C4159" s="1"/>
      <c r="D4159" s="1"/>
      <c r="E4159" s="1" t="s">
        <v>9858</v>
      </c>
      <c r="F4159" s="2">
        <v>44070</v>
      </c>
      <c r="G4159" s="3">
        <v>32800</v>
      </c>
      <c r="H4159" s="1"/>
      <c r="I4159" s="1"/>
      <c r="J4159" s="1" t="s">
        <v>6094</v>
      </c>
      <c r="K4159" s="2">
        <v>44899</v>
      </c>
      <c r="L4159" s="1" t="s">
        <v>4200</v>
      </c>
      <c r="M4159" s="1" t="str">
        <f t="shared" si="320"/>
        <v>Social Services</v>
      </c>
      <c r="N4159" s="1" t="s">
        <v>4205</v>
      </c>
      <c r="O4159" s="1" t="s">
        <v>4441</v>
      </c>
      <c r="P4159" s="1">
        <v>8001</v>
      </c>
      <c r="Q4159" s="1">
        <v>601793</v>
      </c>
      <c r="R4159" s="1">
        <f t="shared" si="321"/>
        <v>53427</v>
      </c>
      <c r="S4159" s="4">
        <v>526110.00110348419</v>
      </c>
      <c r="T4159" s="4">
        <v>87187.94450337514</v>
      </c>
      <c r="U4159" s="1">
        <f t="shared" si="322"/>
        <v>548366</v>
      </c>
      <c r="V4159" s="4">
        <f t="shared" si="323"/>
        <v>-11504.945606859284</v>
      </c>
      <c r="W4159" s="1" t="str">
        <f t="shared" si="324"/>
        <v>Adverse</v>
      </c>
    </row>
    <row r="4160" spans="1:23" x14ac:dyDescent="0.25">
      <c r="A4160" s="1"/>
      <c r="B4160" s="1"/>
      <c r="C4160" s="1"/>
      <c r="D4160" s="1"/>
      <c r="E4160" s="1" t="s">
        <v>9539</v>
      </c>
      <c r="F4160" s="2">
        <v>45400</v>
      </c>
      <c r="G4160" s="3">
        <v>57492</v>
      </c>
      <c r="H4160" s="1"/>
      <c r="I4160" s="1"/>
      <c r="J4160" s="1" t="s">
        <v>9898</v>
      </c>
      <c r="K4160" s="2">
        <v>43832</v>
      </c>
      <c r="L4160" s="1" t="s">
        <v>4227</v>
      </c>
      <c r="M4160" s="1" t="str">
        <f t="shared" si="320"/>
        <v>Infrastructure</v>
      </c>
      <c r="N4160" s="1" t="s">
        <v>4222</v>
      </c>
      <c r="O4160" s="1" t="s">
        <v>4286</v>
      </c>
      <c r="P4160" s="1">
        <v>8183</v>
      </c>
      <c r="Q4160" s="1">
        <v>479256</v>
      </c>
      <c r="R4160" s="1">
        <f t="shared" si="321"/>
        <v>0</v>
      </c>
      <c r="S4160" s="4">
        <v>116691.44165985392</v>
      </c>
      <c r="T4160" s="4">
        <v>52884.353956107654</v>
      </c>
      <c r="U4160" s="1">
        <f t="shared" si="322"/>
        <v>479256</v>
      </c>
      <c r="V4160" s="4">
        <f t="shared" si="323"/>
        <v>309680.20438403846</v>
      </c>
      <c r="W4160" s="1" t="str">
        <f t="shared" si="324"/>
        <v>Favourable</v>
      </c>
    </row>
    <row r="4161" spans="1:23" x14ac:dyDescent="0.25">
      <c r="A4161" s="1"/>
      <c r="B4161" s="1"/>
      <c r="C4161" s="1"/>
      <c r="D4161" s="1"/>
      <c r="E4161" s="1" t="s">
        <v>7812</v>
      </c>
      <c r="F4161" s="2">
        <v>44669</v>
      </c>
      <c r="G4161" s="3">
        <v>21259</v>
      </c>
      <c r="H4161" s="1"/>
      <c r="I4161" s="1"/>
      <c r="J4161" s="1" t="s">
        <v>5767</v>
      </c>
      <c r="K4161" s="2">
        <v>44215</v>
      </c>
      <c r="L4161" s="1" t="s">
        <v>4238</v>
      </c>
      <c r="M4161" s="1" t="str">
        <f t="shared" si="320"/>
        <v>Education</v>
      </c>
      <c r="N4161" s="1" t="s">
        <v>4222</v>
      </c>
      <c r="O4161" s="1" t="s">
        <v>4441</v>
      </c>
      <c r="P4161" s="1">
        <v>5775</v>
      </c>
      <c r="Q4161" s="1">
        <v>330239</v>
      </c>
      <c r="R4161" s="1">
        <f t="shared" si="321"/>
        <v>70492</v>
      </c>
      <c r="S4161" s="4">
        <v>67437.316945231301</v>
      </c>
      <c r="T4161" s="4">
        <v>14130.313693017504</v>
      </c>
      <c r="U4161" s="1">
        <f t="shared" si="322"/>
        <v>259747</v>
      </c>
      <c r="V4161" s="4">
        <f t="shared" si="323"/>
        <v>248671.36936175119</v>
      </c>
      <c r="W4161" s="1" t="str">
        <f t="shared" si="324"/>
        <v>Favourable</v>
      </c>
    </row>
    <row r="4162" spans="1:23" x14ac:dyDescent="0.25">
      <c r="A4162" s="1"/>
      <c r="B4162" s="1"/>
      <c r="C4162" s="1"/>
      <c r="D4162" s="1"/>
      <c r="E4162" s="1" t="s">
        <v>9843</v>
      </c>
      <c r="F4162" s="2">
        <v>44877</v>
      </c>
      <c r="G4162" s="3">
        <v>31743</v>
      </c>
      <c r="H4162" s="1"/>
      <c r="I4162" s="1"/>
      <c r="J4162" s="1" t="s">
        <v>9899</v>
      </c>
      <c r="K4162" s="2">
        <v>45114</v>
      </c>
      <c r="L4162" s="1" t="s">
        <v>4207</v>
      </c>
      <c r="M4162" s="1" t="str">
        <f t="shared" si="320"/>
        <v>Social Services</v>
      </c>
      <c r="N4162" s="1" t="s">
        <v>4210</v>
      </c>
      <c r="O4162" s="1" t="s">
        <v>4374</v>
      </c>
      <c r="P4162" s="1">
        <v>8380</v>
      </c>
      <c r="Q4162" s="1">
        <v>840010</v>
      </c>
      <c r="R4162" s="1">
        <f t="shared" si="321"/>
        <v>0</v>
      </c>
      <c r="S4162" s="4">
        <v>763355.15539222409</v>
      </c>
      <c r="T4162" s="4">
        <v>277246.45229879825</v>
      </c>
      <c r="U4162" s="1">
        <f t="shared" si="322"/>
        <v>840010</v>
      </c>
      <c r="V4162" s="4">
        <f t="shared" si="323"/>
        <v>-200591.60769102233</v>
      </c>
      <c r="W4162" s="1" t="str">
        <f t="shared" si="324"/>
        <v>Adverse</v>
      </c>
    </row>
    <row r="4163" spans="1:23" x14ac:dyDescent="0.25">
      <c r="A4163" s="1"/>
      <c r="B4163" s="1"/>
      <c r="C4163" s="1"/>
      <c r="D4163" s="1"/>
      <c r="E4163" s="1" t="s">
        <v>6646</v>
      </c>
      <c r="F4163" s="2">
        <v>45148</v>
      </c>
      <c r="G4163" s="3">
        <v>38721</v>
      </c>
      <c r="H4163" s="1"/>
      <c r="I4163" s="1"/>
      <c r="J4163" s="1" t="s">
        <v>8171</v>
      </c>
      <c r="K4163" s="2">
        <v>43861</v>
      </c>
      <c r="L4163" s="1" t="s">
        <v>4238</v>
      </c>
      <c r="M4163" s="1" t="str">
        <f t="shared" ref="M4163:M4226" si="325">INDEX($A:$B,MATCH($L4163,$A:$A,0),2)</f>
        <v>Education</v>
      </c>
      <c r="N4163" s="1" t="s">
        <v>4222</v>
      </c>
      <c r="O4163" s="1" t="s">
        <v>4250</v>
      </c>
      <c r="P4163" s="1">
        <v>7941</v>
      </c>
      <c r="Q4163" s="1">
        <v>1929564</v>
      </c>
      <c r="R4163" s="1">
        <f t="shared" ref="R4163:R4226" si="326">_xlfn.XLOOKUP($J4163,$E:$E,$G:$G,0,0,1)</f>
        <v>16678</v>
      </c>
      <c r="S4163" s="4">
        <v>559160.09557774162</v>
      </c>
      <c r="T4163" s="4">
        <v>523809.23989158933</v>
      </c>
      <c r="U4163" s="1">
        <f t="shared" ref="U4163:U4226" si="327">Q4163-R4163</f>
        <v>1912886</v>
      </c>
      <c r="V4163" s="4">
        <f t="shared" ref="V4163:V4226" si="328">Q4163-(S4163+T4163)</f>
        <v>846594.66453066911</v>
      </c>
      <c r="W4163" s="1" t="str">
        <f t="shared" ref="W4163:W4226" si="329">IF(V4163&gt;=0,"Favourable","Adverse")</f>
        <v>Favourable</v>
      </c>
    </row>
    <row r="4164" spans="1:23" x14ac:dyDescent="0.25">
      <c r="A4164" s="1"/>
      <c r="B4164" s="1"/>
      <c r="C4164" s="1"/>
      <c r="D4164" s="1"/>
      <c r="E4164" s="1" t="s">
        <v>5644</v>
      </c>
      <c r="F4164" s="2">
        <v>44722</v>
      </c>
      <c r="G4164" s="3">
        <v>59580</v>
      </c>
      <c r="H4164" s="1"/>
      <c r="I4164" s="1"/>
      <c r="J4164" s="1" t="s">
        <v>9366</v>
      </c>
      <c r="K4164" s="2">
        <v>44239</v>
      </c>
      <c r="L4164" s="1" t="s">
        <v>4200</v>
      </c>
      <c r="M4164" s="1" t="str">
        <f t="shared" si="325"/>
        <v>Social Services</v>
      </c>
      <c r="N4164" s="1" t="s">
        <v>4205</v>
      </c>
      <c r="O4164" s="1" t="s">
        <v>4402</v>
      </c>
      <c r="P4164" s="1">
        <v>7080</v>
      </c>
      <c r="Q4164" s="1">
        <v>2477285</v>
      </c>
      <c r="R4164" s="1">
        <f t="shared" si="326"/>
        <v>51323</v>
      </c>
      <c r="S4164" s="4">
        <v>941288.34797249292</v>
      </c>
      <c r="T4164" s="4">
        <v>713586.68950427696</v>
      </c>
      <c r="U4164" s="1">
        <f t="shared" si="327"/>
        <v>2425962</v>
      </c>
      <c r="V4164" s="4">
        <f t="shared" si="328"/>
        <v>822409.96252323012</v>
      </c>
      <c r="W4164" s="1" t="str">
        <f t="shared" si="329"/>
        <v>Favourable</v>
      </c>
    </row>
    <row r="4165" spans="1:23" x14ac:dyDescent="0.25">
      <c r="A4165" s="1"/>
      <c r="B4165" s="1"/>
      <c r="C4165" s="1"/>
      <c r="D4165" s="1"/>
      <c r="E4165" s="1" t="s">
        <v>5359</v>
      </c>
      <c r="F4165" s="2">
        <v>44445</v>
      </c>
      <c r="G4165" s="3">
        <v>37731</v>
      </c>
      <c r="H4165" s="1"/>
      <c r="I4165" s="1"/>
      <c r="J4165" s="1" t="s">
        <v>9900</v>
      </c>
      <c r="K4165" s="2">
        <v>44282</v>
      </c>
      <c r="L4165" s="1" t="s">
        <v>4207</v>
      </c>
      <c r="M4165" s="1" t="str">
        <f t="shared" si="325"/>
        <v>Social Services</v>
      </c>
      <c r="N4165" s="1" t="s">
        <v>4205</v>
      </c>
      <c r="O4165" s="1" t="s">
        <v>4374</v>
      </c>
      <c r="P4165" s="1">
        <v>8142</v>
      </c>
      <c r="Q4165" s="1">
        <v>586438</v>
      </c>
      <c r="R4165" s="1">
        <f t="shared" si="326"/>
        <v>0</v>
      </c>
      <c r="S4165" s="4">
        <v>12127.553550989158</v>
      </c>
      <c r="T4165" s="4">
        <v>173878.37163773266</v>
      </c>
      <c r="U4165" s="1">
        <f t="shared" si="327"/>
        <v>586438</v>
      </c>
      <c r="V4165" s="4">
        <f t="shared" si="328"/>
        <v>400432.07481127814</v>
      </c>
      <c r="W4165" s="1" t="str">
        <f t="shared" si="329"/>
        <v>Favourable</v>
      </c>
    </row>
    <row r="4166" spans="1:23" x14ac:dyDescent="0.25">
      <c r="A4166" s="1"/>
      <c r="B4166" s="1"/>
      <c r="C4166" s="1"/>
      <c r="D4166" s="1"/>
      <c r="E4166" s="1" t="s">
        <v>9901</v>
      </c>
      <c r="F4166" s="2">
        <v>44009</v>
      </c>
      <c r="G4166" s="3">
        <v>47046</v>
      </c>
      <c r="H4166" s="1"/>
      <c r="I4166" s="1"/>
      <c r="J4166" s="1" t="s">
        <v>5908</v>
      </c>
      <c r="K4166" s="2">
        <v>45137</v>
      </c>
      <c r="L4166" s="1" t="s">
        <v>4207</v>
      </c>
      <c r="M4166" s="1" t="str">
        <f t="shared" si="325"/>
        <v>Social Services</v>
      </c>
      <c r="N4166" s="1" t="s">
        <v>4222</v>
      </c>
      <c r="O4166" s="1" t="s">
        <v>4286</v>
      </c>
      <c r="P4166" s="1">
        <v>8577</v>
      </c>
      <c r="Q4166" s="1">
        <v>1404474</v>
      </c>
      <c r="R4166" s="1">
        <f t="shared" si="326"/>
        <v>61302</v>
      </c>
      <c r="S4166" s="4">
        <v>601443.82335172361</v>
      </c>
      <c r="T4166" s="4">
        <v>5185.5348558152755</v>
      </c>
      <c r="U4166" s="1">
        <f t="shared" si="327"/>
        <v>1343172</v>
      </c>
      <c r="V4166" s="4">
        <f t="shared" si="328"/>
        <v>797844.64179246116</v>
      </c>
      <c r="W4166" s="1" t="str">
        <f t="shared" si="329"/>
        <v>Favourable</v>
      </c>
    </row>
    <row r="4167" spans="1:23" x14ac:dyDescent="0.25">
      <c r="A4167" s="1"/>
      <c r="B4167" s="1"/>
      <c r="C4167" s="1"/>
      <c r="D4167" s="1"/>
      <c r="E4167" s="1" t="s">
        <v>9902</v>
      </c>
      <c r="F4167" s="2">
        <v>45204</v>
      </c>
      <c r="G4167" s="3">
        <v>29608</v>
      </c>
      <c r="H4167" s="1"/>
      <c r="I4167" s="1"/>
      <c r="J4167" s="1" t="s">
        <v>9903</v>
      </c>
      <c r="K4167" s="2">
        <v>45379</v>
      </c>
      <c r="L4167" s="1" t="s">
        <v>4207</v>
      </c>
      <c r="M4167" s="1" t="str">
        <f t="shared" si="325"/>
        <v>Social Services</v>
      </c>
      <c r="N4167" s="1" t="s">
        <v>4205</v>
      </c>
      <c r="O4167" s="1" t="s">
        <v>4476</v>
      </c>
      <c r="P4167" s="1">
        <v>7122</v>
      </c>
      <c r="Q4167" s="1">
        <v>1216314</v>
      </c>
      <c r="R4167" s="1">
        <f t="shared" si="326"/>
        <v>0</v>
      </c>
      <c r="S4167" s="4">
        <v>150713.27697889792</v>
      </c>
      <c r="T4167" s="4">
        <v>204537.68528848255</v>
      </c>
      <c r="U4167" s="1">
        <f t="shared" si="327"/>
        <v>1216314</v>
      </c>
      <c r="V4167" s="4">
        <f t="shared" si="328"/>
        <v>861063.03773261956</v>
      </c>
      <c r="W4167" s="1" t="str">
        <f t="shared" si="329"/>
        <v>Favourable</v>
      </c>
    </row>
    <row r="4168" spans="1:23" x14ac:dyDescent="0.25">
      <c r="A4168" s="1"/>
      <c r="B4168" s="1"/>
      <c r="C4168" s="1"/>
      <c r="D4168" s="1"/>
      <c r="E4168" s="1" t="s">
        <v>9385</v>
      </c>
      <c r="F4168" s="2">
        <v>44721</v>
      </c>
      <c r="G4168" s="3">
        <v>52853</v>
      </c>
      <c r="H4168" s="1"/>
      <c r="I4168" s="1"/>
      <c r="J4168" s="1" t="s">
        <v>9904</v>
      </c>
      <c r="K4168" s="2">
        <v>45208</v>
      </c>
      <c r="L4168" s="1" t="s">
        <v>4207</v>
      </c>
      <c r="M4168" s="1" t="str">
        <f t="shared" si="325"/>
        <v>Social Services</v>
      </c>
      <c r="N4168" s="1" t="s">
        <v>4222</v>
      </c>
      <c r="O4168" s="1" t="s">
        <v>4438</v>
      </c>
      <c r="P4168" s="1">
        <v>9249</v>
      </c>
      <c r="Q4168" s="1">
        <v>1804573</v>
      </c>
      <c r="R4168" s="1">
        <f t="shared" si="326"/>
        <v>0</v>
      </c>
      <c r="S4168" s="4">
        <v>870322.28198573727</v>
      </c>
      <c r="T4168" s="4">
        <v>469993.28755772806</v>
      </c>
      <c r="U4168" s="1">
        <f t="shared" si="327"/>
        <v>1804573</v>
      </c>
      <c r="V4168" s="4">
        <f t="shared" si="328"/>
        <v>464257.43045653473</v>
      </c>
      <c r="W4168" s="1" t="str">
        <f t="shared" si="329"/>
        <v>Favourable</v>
      </c>
    </row>
    <row r="4169" spans="1:23" x14ac:dyDescent="0.25">
      <c r="A4169" s="1"/>
      <c r="B4169" s="1"/>
      <c r="C4169" s="1"/>
      <c r="D4169" s="1"/>
      <c r="E4169" s="1" t="s">
        <v>9905</v>
      </c>
      <c r="F4169" s="2">
        <v>44723</v>
      </c>
      <c r="G4169" s="3">
        <v>46412</v>
      </c>
      <c r="H4169" s="1"/>
      <c r="I4169" s="1"/>
      <c r="J4169" s="1" t="s">
        <v>9906</v>
      </c>
      <c r="K4169" s="2">
        <v>43876</v>
      </c>
      <c r="L4169" s="1" t="s">
        <v>4238</v>
      </c>
      <c r="M4169" s="1" t="str">
        <f t="shared" si="325"/>
        <v>Education</v>
      </c>
      <c r="N4169" s="1" t="s">
        <v>4222</v>
      </c>
      <c r="O4169" s="1" t="s">
        <v>4314</v>
      </c>
      <c r="P4169" s="1">
        <v>5658</v>
      </c>
      <c r="Q4169" s="1">
        <v>729793</v>
      </c>
      <c r="R4169" s="1">
        <f t="shared" si="326"/>
        <v>0</v>
      </c>
      <c r="S4169" s="4">
        <v>520810.41885718744</v>
      </c>
      <c r="T4169" s="4">
        <v>184070.02775781587</v>
      </c>
      <c r="U4169" s="1">
        <f t="shared" si="327"/>
        <v>729793</v>
      </c>
      <c r="V4169" s="4">
        <f t="shared" si="328"/>
        <v>24912.553384996718</v>
      </c>
      <c r="W4169" s="1" t="str">
        <f t="shared" si="329"/>
        <v>Favourable</v>
      </c>
    </row>
    <row r="4170" spans="1:23" x14ac:dyDescent="0.25">
      <c r="A4170" s="1"/>
      <c r="B4170" s="1"/>
      <c r="C4170" s="1"/>
      <c r="D4170" s="1"/>
      <c r="E4170" s="1" t="s">
        <v>6416</v>
      </c>
      <c r="F4170" s="2">
        <v>44831</v>
      </c>
      <c r="G4170" s="3">
        <v>23206</v>
      </c>
      <c r="H4170" s="1"/>
      <c r="I4170" s="1"/>
      <c r="J4170" s="1" t="s">
        <v>9168</v>
      </c>
      <c r="K4170" s="2">
        <v>44240</v>
      </c>
      <c r="L4170" s="1" t="s">
        <v>4200</v>
      </c>
      <c r="M4170" s="1" t="str">
        <f t="shared" si="325"/>
        <v>Social Services</v>
      </c>
      <c r="N4170" s="1" t="s">
        <v>4210</v>
      </c>
      <c r="O4170" s="1" t="s">
        <v>4421</v>
      </c>
      <c r="P4170" s="1">
        <v>8448</v>
      </c>
      <c r="Q4170" s="1">
        <v>2473265</v>
      </c>
      <c r="R4170" s="1">
        <f t="shared" si="326"/>
        <v>55110</v>
      </c>
      <c r="S4170" s="4">
        <v>2387379.1475313269</v>
      </c>
      <c r="T4170" s="4">
        <v>131255.86095557097</v>
      </c>
      <c r="U4170" s="1">
        <f t="shared" si="327"/>
        <v>2418155</v>
      </c>
      <c r="V4170" s="4">
        <f t="shared" si="328"/>
        <v>-45370.008486897685</v>
      </c>
      <c r="W4170" s="1" t="str">
        <f t="shared" si="329"/>
        <v>Adverse</v>
      </c>
    </row>
    <row r="4171" spans="1:23" x14ac:dyDescent="0.25">
      <c r="A4171" s="1"/>
      <c r="B4171" s="1"/>
      <c r="C4171" s="1"/>
      <c r="D4171" s="1"/>
      <c r="E4171" s="1" t="s">
        <v>8814</v>
      </c>
      <c r="F4171" s="2">
        <v>44701</v>
      </c>
      <c r="G4171" s="3">
        <v>54825</v>
      </c>
      <c r="H4171" s="1"/>
      <c r="I4171" s="1"/>
      <c r="J4171" s="1" t="s">
        <v>5980</v>
      </c>
      <c r="K4171" s="2">
        <v>44649</v>
      </c>
      <c r="L4171" s="1" t="s">
        <v>4207</v>
      </c>
      <c r="M4171" s="1" t="str">
        <f t="shared" si="325"/>
        <v>Social Services</v>
      </c>
      <c r="N4171" s="1" t="s">
        <v>4205</v>
      </c>
      <c r="O4171" s="1" t="s">
        <v>4247</v>
      </c>
      <c r="P4171" s="1">
        <v>8907</v>
      </c>
      <c r="Q4171" s="1">
        <v>1634957</v>
      </c>
      <c r="R4171" s="1">
        <f t="shared" si="326"/>
        <v>46374</v>
      </c>
      <c r="S4171" s="4">
        <v>508786.13782608445</v>
      </c>
      <c r="T4171" s="4">
        <v>198027.14018813081</v>
      </c>
      <c r="U4171" s="1">
        <f t="shared" si="327"/>
        <v>1588583</v>
      </c>
      <c r="V4171" s="4">
        <f t="shared" si="328"/>
        <v>928143.72198578471</v>
      </c>
      <c r="W4171" s="1" t="str">
        <f t="shared" si="329"/>
        <v>Favourable</v>
      </c>
    </row>
    <row r="4172" spans="1:23" x14ac:dyDescent="0.25">
      <c r="A4172" s="1"/>
      <c r="B4172" s="1"/>
      <c r="C4172" s="1"/>
      <c r="D4172" s="1"/>
      <c r="E4172" s="1" t="s">
        <v>9907</v>
      </c>
      <c r="F4172" s="2">
        <v>44529</v>
      </c>
      <c r="G4172" s="3">
        <v>37665</v>
      </c>
      <c r="H4172" s="1"/>
      <c r="I4172" s="1"/>
      <c r="J4172" s="1" t="s">
        <v>6869</v>
      </c>
      <c r="K4172" s="2">
        <v>45257</v>
      </c>
      <c r="L4172" s="1" t="s">
        <v>4207</v>
      </c>
      <c r="M4172" s="1" t="str">
        <f t="shared" si="325"/>
        <v>Social Services</v>
      </c>
      <c r="N4172" s="1" t="s">
        <v>4205</v>
      </c>
      <c r="O4172" s="1" t="s">
        <v>4276</v>
      </c>
      <c r="P4172" s="1">
        <v>6596</v>
      </c>
      <c r="Q4172" s="1">
        <v>2066733</v>
      </c>
      <c r="R4172" s="1">
        <f t="shared" si="326"/>
        <v>49303</v>
      </c>
      <c r="S4172" s="4">
        <v>696726.72182560281</v>
      </c>
      <c r="T4172" s="4">
        <v>38554.890181948133</v>
      </c>
      <c r="U4172" s="1">
        <f t="shared" si="327"/>
        <v>2017430</v>
      </c>
      <c r="V4172" s="4">
        <f t="shared" si="328"/>
        <v>1331451.3879924491</v>
      </c>
      <c r="W4172" s="1" t="str">
        <f t="shared" si="329"/>
        <v>Favourable</v>
      </c>
    </row>
    <row r="4173" spans="1:23" x14ac:dyDescent="0.25">
      <c r="A4173" s="1"/>
      <c r="B4173" s="1"/>
      <c r="C4173" s="1"/>
      <c r="D4173" s="1"/>
      <c r="E4173" s="1" t="s">
        <v>6118</v>
      </c>
      <c r="F4173" s="2">
        <v>44135</v>
      </c>
      <c r="G4173" s="3">
        <v>32733</v>
      </c>
      <c r="H4173" s="1"/>
      <c r="I4173" s="1"/>
      <c r="J4173" s="1" t="s">
        <v>9908</v>
      </c>
      <c r="K4173" s="2">
        <v>44376</v>
      </c>
      <c r="L4173" s="1" t="s">
        <v>4207</v>
      </c>
      <c r="M4173" s="1" t="str">
        <f t="shared" si="325"/>
        <v>Social Services</v>
      </c>
      <c r="N4173" s="1" t="s">
        <v>4222</v>
      </c>
      <c r="O4173" s="1" t="s">
        <v>4314</v>
      </c>
      <c r="P4173" s="1">
        <v>6539</v>
      </c>
      <c r="Q4173" s="1">
        <v>731888</v>
      </c>
      <c r="R4173" s="1">
        <f t="shared" si="326"/>
        <v>0</v>
      </c>
      <c r="S4173" s="4">
        <v>527222.17023313581</v>
      </c>
      <c r="T4173" s="4">
        <v>36542.676950323796</v>
      </c>
      <c r="U4173" s="1">
        <f t="shared" si="327"/>
        <v>731888</v>
      </c>
      <c r="V4173" s="4">
        <f t="shared" si="328"/>
        <v>168123.15281654045</v>
      </c>
      <c r="W4173" s="1" t="str">
        <f t="shared" si="329"/>
        <v>Favourable</v>
      </c>
    </row>
    <row r="4174" spans="1:23" x14ac:dyDescent="0.25">
      <c r="A4174" s="1"/>
      <c r="B4174" s="1"/>
      <c r="C4174" s="1"/>
      <c r="D4174" s="1"/>
      <c r="E4174" s="1" t="s">
        <v>8301</v>
      </c>
      <c r="F4174" s="2">
        <v>44881</v>
      </c>
      <c r="G4174" s="3">
        <v>41623</v>
      </c>
      <c r="H4174" s="1"/>
      <c r="I4174" s="1"/>
      <c r="J4174" s="1" t="s">
        <v>9909</v>
      </c>
      <c r="K4174" s="2">
        <v>44213</v>
      </c>
      <c r="L4174" s="1" t="s">
        <v>4238</v>
      </c>
      <c r="M4174" s="1" t="str">
        <f t="shared" si="325"/>
        <v>Education</v>
      </c>
      <c r="N4174" s="1" t="s">
        <v>4222</v>
      </c>
      <c r="O4174" s="1" t="s">
        <v>4335</v>
      </c>
      <c r="P4174" s="1">
        <v>7630</v>
      </c>
      <c r="Q4174" s="1">
        <v>1467692</v>
      </c>
      <c r="R4174" s="1">
        <f t="shared" si="326"/>
        <v>0</v>
      </c>
      <c r="S4174" s="4">
        <v>1348733.7453031805</v>
      </c>
      <c r="T4174" s="4">
        <v>458834.9742071873</v>
      </c>
      <c r="U4174" s="1">
        <f t="shared" si="327"/>
        <v>1467692</v>
      </c>
      <c r="V4174" s="4">
        <f t="shared" si="328"/>
        <v>-339876.71951036784</v>
      </c>
      <c r="W4174" s="1" t="str">
        <f t="shared" si="329"/>
        <v>Adverse</v>
      </c>
    </row>
    <row r="4175" spans="1:23" x14ac:dyDescent="0.25">
      <c r="A4175" s="1"/>
      <c r="B4175" s="1"/>
      <c r="C4175" s="1"/>
      <c r="D4175" s="1"/>
      <c r="E4175" s="1" t="s">
        <v>4431</v>
      </c>
      <c r="F4175" s="2">
        <v>44767</v>
      </c>
      <c r="G4175" s="3">
        <v>26378</v>
      </c>
      <c r="H4175" s="1"/>
      <c r="I4175" s="1"/>
      <c r="J4175" s="1" t="s">
        <v>4532</v>
      </c>
      <c r="K4175" s="2">
        <v>44387</v>
      </c>
      <c r="L4175" s="1" t="s">
        <v>4200</v>
      </c>
      <c r="M4175" s="1" t="str">
        <f t="shared" si="325"/>
        <v>Social Services</v>
      </c>
      <c r="N4175" s="1" t="s">
        <v>4210</v>
      </c>
      <c r="O4175" s="1" t="s">
        <v>4270</v>
      </c>
      <c r="P4175" s="1">
        <v>9407</v>
      </c>
      <c r="Q4175" s="1">
        <v>899571</v>
      </c>
      <c r="R4175" s="1">
        <f t="shared" si="326"/>
        <v>98168</v>
      </c>
      <c r="S4175" s="4">
        <v>505019.81228211877</v>
      </c>
      <c r="T4175" s="4">
        <v>4478.614524583224</v>
      </c>
      <c r="U4175" s="1">
        <f t="shared" si="327"/>
        <v>801403</v>
      </c>
      <c r="V4175" s="4">
        <f t="shared" si="328"/>
        <v>390072.57319329801</v>
      </c>
      <c r="W4175" s="1" t="str">
        <f t="shared" si="329"/>
        <v>Favourable</v>
      </c>
    </row>
    <row r="4176" spans="1:23" x14ac:dyDescent="0.25">
      <c r="A4176" s="1"/>
      <c r="B4176" s="1"/>
      <c r="C4176" s="1"/>
      <c r="D4176" s="1"/>
      <c r="E4176" s="1" t="s">
        <v>9797</v>
      </c>
      <c r="F4176" s="2">
        <v>44861</v>
      </c>
      <c r="G4176" s="3">
        <v>48734</v>
      </c>
      <c r="H4176" s="1"/>
      <c r="I4176" s="1"/>
      <c r="J4176" s="1" t="s">
        <v>9910</v>
      </c>
      <c r="K4176" s="2">
        <v>44177</v>
      </c>
      <c r="L4176" s="1" t="s">
        <v>4207</v>
      </c>
      <c r="M4176" s="1" t="str">
        <f t="shared" si="325"/>
        <v>Social Services</v>
      </c>
      <c r="N4176" s="1" t="s">
        <v>4210</v>
      </c>
      <c r="O4176" s="1" t="s">
        <v>4358</v>
      </c>
      <c r="P4176" s="1">
        <v>8936</v>
      </c>
      <c r="Q4176" s="1">
        <v>1379254</v>
      </c>
      <c r="R4176" s="1">
        <f t="shared" si="326"/>
        <v>28881</v>
      </c>
      <c r="S4176" s="4">
        <v>1290134.5725579045</v>
      </c>
      <c r="T4176" s="4">
        <v>383658.31921095174</v>
      </c>
      <c r="U4176" s="1">
        <f t="shared" si="327"/>
        <v>1350373</v>
      </c>
      <c r="V4176" s="4">
        <f t="shared" si="328"/>
        <v>-294538.89176885621</v>
      </c>
      <c r="W4176" s="1" t="str">
        <f t="shared" si="329"/>
        <v>Adverse</v>
      </c>
    </row>
    <row r="4177" spans="1:23" x14ac:dyDescent="0.25">
      <c r="A4177" s="1"/>
      <c r="B4177" s="1"/>
      <c r="C4177" s="1"/>
      <c r="D4177" s="1"/>
      <c r="E4177" s="1" t="s">
        <v>5031</v>
      </c>
      <c r="F4177" s="2">
        <v>44150</v>
      </c>
      <c r="G4177" s="3">
        <v>22285</v>
      </c>
      <c r="H4177" s="1"/>
      <c r="I4177" s="1"/>
      <c r="J4177" s="1" t="s">
        <v>5427</v>
      </c>
      <c r="K4177" s="2">
        <v>45077</v>
      </c>
      <c r="L4177" s="1" t="s">
        <v>4227</v>
      </c>
      <c r="M4177" s="1" t="str">
        <f t="shared" si="325"/>
        <v>Infrastructure</v>
      </c>
      <c r="N4177" s="1" t="s">
        <v>4210</v>
      </c>
      <c r="O4177" s="1" t="s">
        <v>4374</v>
      </c>
      <c r="P4177" s="1">
        <v>9061</v>
      </c>
      <c r="Q4177" s="1">
        <v>1294119</v>
      </c>
      <c r="R4177" s="1">
        <f t="shared" si="326"/>
        <v>16407</v>
      </c>
      <c r="S4177" s="4">
        <v>234289.70679720226</v>
      </c>
      <c r="T4177" s="4">
        <v>342550.14951284649</v>
      </c>
      <c r="U4177" s="1">
        <f t="shared" si="327"/>
        <v>1277712</v>
      </c>
      <c r="V4177" s="4">
        <f t="shared" si="328"/>
        <v>717279.14368995128</v>
      </c>
      <c r="W4177" s="1" t="str">
        <f t="shared" si="329"/>
        <v>Favourable</v>
      </c>
    </row>
    <row r="4178" spans="1:23" x14ac:dyDescent="0.25">
      <c r="A4178" s="1"/>
      <c r="B4178" s="1"/>
      <c r="C4178" s="1"/>
      <c r="D4178" s="1"/>
      <c r="E4178" s="1" t="s">
        <v>7705</v>
      </c>
      <c r="F4178" s="2">
        <v>44300</v>
      </c>
      <c r="G4178" s="3">
        <v>40884</v>
      </c>
      <c r="H4178" s="1"/>
      <c r="I4178" s="1"/>
      <c r="J4178" s="1" t="s">
        <v>9911</v>
      </c>
      <c r="K4178" s="2">
        <v>44461</v>
      </c>
      <c r="L4178" s="1" t="s">
        <v>4200</v>
      </c>
      <c r="M4178" s="1" t="str">
        <f t="shared" si="325"/>
        <v>Social Services</v>
      </c>
      <c r="N4178" s="1" t="s">
        <v>4205</v>
      </c>
      <c r="O4178" s="1" t="s">
        <v>4345</v>
      </c>
      <c r="P4178" s="1">
        <v>9368</v>
      </c>
      <c r="Q4178" s="1">
        <v>2087609</v>
      </c>
      <c r="R4178" s="1">
        <f t="shared" si="326"/>
        <v>0</v>
      </c>
      <c r="S4178" s="4">
        <v>1943312.0555090823</v>
      </c>
      <c r="T4178" s="4">
        <v>178978.52334972518</v>
      </c>
      <c r="U4178" s="1">
        <f t="shared" si="327"/>
        <v>2087609</v>
      </c>
      <c r="V4178" s="4">
        <f t="shared" si="328"/>
        <v>-34681.578858807683</v>
      </c>
      <c r="W4178" s="1" t="str">
        <f t="shared" si="329"/>
        <v>Adverse</v>
      </c>
    </row>
    <row r="4179" spans="1:23" x14ac:dyDescent="0.25">
      <c r="A4179" s="1"/>
      <c r="B4179" s="1"/>
      <c r="C4179" s="1"/>
      <c r="D4179" s="1"/>
      <c r="E4179" s="1" t="s">
        <v>7543</v>
      </c>
      <c r="F4179" s="2">
        <v>44783</v>
      </c>
      <c r="G4179" s="3">
        <v>35247</v>
      </c>
      <c r="H4179" s="1"/>
      <c r="I4179" s="1"/>
      <c r="J4179" s="1" t="s">
        <v>9912</v>
      </c>
      <c r="K4179" s="2">
        <v>44435</v>
      </c>
      <c r="L4179" s="1" t="s">
        <v>4238</v>
      </c>
      <c r="M4179" s="1" t="str">
        <f t="shared" si="325"/>
        <v>Education</v>
      </c>
      <c r="N4179" s="1" t="s">
        <v>4210</v>
      </c>
      <c r="O4179" s="1" t="s">
        <v>4217</v>
      </c>
      <c r="P4179" s="1">
        <v>6447</v>
      </c>
      <c r="Q4179" s="1">
        <v>2206721</v>
      </c>
      <c r="R4179" s="1">
        <f t="shared" si="326"/>
        <v>0</v>
      </c>
      <c r="S4179" s="4">
        <v>1102340.4985825752</v>
      </c>
      <c r="T4179" s="4">
        <v>133714.2308471307</v>
      </c>
      <c r="U4179" s="1">
        <f t="shared" si="327"/>
        <v>2206721</v>
      </c>
      <c r="V4179" s="4">
        <f t="shared" si="328"/>
        <v>970666.270570294</v>
      </c>
      <c r="W4179" s="1" t="str">
        <f t="shared" si="329"/>
        <v>Favourable</v>
      </c>
    </row>
    <row r="4180" spans="1:23" x14ac:dyDescent="0.25">
      <c r="A4180" s="1"/>
      <c r="B4180" s="1"/>
      <c r="C4180" s="1"/>
      <c r="D4180" s="1"/>
      <c r="E4180" s="1" t="s">
        <v>9516</v>
      </c>
      <c r="F4180" s="2">
        <v>44224</v>
      </c>
      <c r="G4180" s="3">
        <v>52308</v>
      </c>
      <c r="H4180" s="1"/>
      <c r="I4180" s="1"/>
      <c r="J4180" s="1" t="s">
        <v>7570</v>
      </c>
      <c r="K4180" s="2">
        <v>44824</v>
      </c>
      <c r="L4180" s="1" t="s">
        <v>4238</v>
      </c>
      <c r="M4180" s="1" t="str">
        <f t="shared" si="325"/>
        <v>Education</v>
      </c>
      <c r="N4180" s="1" t="s">
        <v>4210</v>
      </c>
      <c r="O4180" s="1" t="s">
        <v>4476</v>
      </c>
      <c r="P4180" s="1">
        <v>9153</v>
      </c>
      <c r="Q4180" s="1">
        <v>677012</v>
      </c>
      <c r="R4180" s="1">
        <f t="shared" si="326"/>
        <v>25114</v>
      </c>
      <c r="S4180" s="4">
        <v>537058.61501744238</v>
      </c>
      <c r="T4180" s="4">
        <v>122067.307760061</v>
      </c>
      <c r="U4180" s="1">
        <f t="shared" si="327"/>
        <v>651898</v>
      </c>
      <c r="V4180" s="4">
        <f t="shared" si="328"/>
        <v>17886.07722249662</v>
      </c>
      <c r="W4180" s="1" t="str">
        <f t="shared" si="329"/>
        <v>Favourable</v>
      </c>
    </row>
    <row r="4181" spans="1:23" x14ac:dyDescent="0.25">
      <c r="A4181" s="1"/>
      <c r="B4181" s="1"/>
      <c r="C4181" s="1"/>
      <c r="D4181" s="1"/>
      <c r="E4181" s="1" t="s">
        <v>4463</v>
      </c>
      <c r="F4181" s="2">
        <v>45135</v>
      </c>
      <c r="G4181" s="3">
        <v>21208</v>
      </c>
      <c r="H4181" s="1"/>
      <c r="I4181" s="1"/>
      <c r="J4181" s="1" t="s">
        <v>5256</v>
      </c>
      <c r="K4181" s="2">
        <v>44340</v>
      </c>
      <c r="L4181" s="1" t="s">
        <v>4200</v>
      </c>
      <c r="M4181" s="1" t="str">
        <f t="shared" si="325"/>
        <v>Social Services</v>
      </c>
      <c r="N4181" s="1" t="s">
        <v>4222</v>
      </c>
      <c r="O4181" s="1" t="s">
        <v>4388</v>
      </c>
      <c r="P4181" s="1">
        <v>9093</v>
      </c>
      <c r="Q4181" s="1">
        <v>2134364</v>
      </c>
      <c r="R4181" s="1">
        <f t="shared" si="326"/>
        <v>87038</v>
      </c>
      <c r="S4181" s="4">
        <v>434769.03708689316</v>
      </c>
      <c r="T4181" s="4">
        <v>440439.94319194538</v>
      </c>
      <c r="U4181" s="1">
        <f t="shared" si="327"/>
        <v>2047326</v>
      </c>
      <c r="V4181" s="4">
        <f t="shared" si="328"/>
        <v>1259155.0197211616</v>
      </c>
      <c r="W4181" s="1" t="str">
        <f t="shared" si="329"/>
        <v>Favourable</v>
      </c>
    </row>
    <row r="4182" spans="1:23" x14ac:dyDescent="0.25">
      <c r="A4182" s="1"/>
      <c r="B4182" s="1"/>
      <c r="C4182" s="1"/>
      <c r="D4182" s="1"/>
      <c r="E4182" s="1" t="s">
        <v>5795</v>
      </c>
      <c r="F4182" s="2">
        <v>44671</v>
      </c>
      <c r="G4182" s="3">
        <v>32520</v>
      </c>
      <c r="H4182" s="1"/>
      <c r="I4182" s="1"/>
      <c r="J4182" s="1" t="s">
        <v>4413</v>
      </c>
      <c r="K4182" s="2">
        <v>44857</v>
      </c>
      <c r="L4182" s="1" t="s">
        <v>4200</v>
      </c>
      <c r="M4182" s="1" t="str">
        <f t="shared" si="325"/>
        <v>Social Services</v>
      </c>
      <c r="N4182" s="1" t="s">
        <v>4222</v>
      </c>
      <c r="O4182" s="1" t="s">
        <v>4301</v>
      </c>
      <c r="P4182" s="1">
        <v>7955</v>
      </c>
      <c r="Q4182" s="1">
        <v>799658</v>
      </c>
      <c r="R4182" s="1">
        <f t="shared" si="326"/>
        <v>61567</v>
      </c>
      <c r="S4182" s="4">
        <v>333623.6811887995</v>
      </c>
      <c r="T4182" s="4">
        <v>139190.31046701811</v>
      </c>
      <c r="U4182" s="1">
        <f t="shared" si="327"/>
        <v>738091</v>
      </c>
      <c r="V4182" s="4">
        <f t="shared" si="328"/>
        <v>326844.0083441824</v>
      </c>
      <c r="W4182" s="1" t="str">
        <f t="shared" si="329"/>
        <v>Favourable</v>
      </c>
    </row>
    <row r="4183" spans="1:23" x14ac:dyDescent="0.25">
      <c r="A4183" s="1"/>
      <c r="B4183" s="1"/>
      <c r="C4183" s="1"/>
      <c r="D4183" s="1"/>
      <c r="E4183" s="1" t="s">
        <v>9913</v>
      </c>
      <c r="F4183" s="2">
        <v>44850</v>
      </c>
      <c r="G4183" s="3">
        <v>49615</v>
      </c>
      <c r="H4183" s="1"/>
      <c r="I4183" s="1"/>
      <c r="J4183" s="1" t="s">
        <v>9914</v>
      </c>
      <c r="K4183" s="2">
        <v>44204</v>
      </c>
      <c r="L4183" s="1" t="s">
        <v>4207</v>
      </c>
      <c r="M4183" s="1" t="str">
        <f t="shared" si="325"/>
        <v>Social Services</v>
      </c>
      <c r="N4183" s="1" t="s">
        <v>4205</v>
      </c>
      <c r="O4183" s="1" t="s">
        <v>4247</v>
      </c>
      <c r="P4183" s="1">
        <v>7056</v>
      </c>
      <c r="Q4183" s="1">
        <v>1664229</v>
      </c>
      <c r="R4183" s="1">
        <f t="shared" si="326"/>
        <v>0</v>
      </c>
      <c r="S4183" s="4">
        <v>846475.23189632862</v>
      </c>
      <c r="T4183" s="4">
        <v>44072.487182955672</v>
      </c>
      <c r="U4183" s="1">
        <f t="shared" si="327"/>
        <v>1664229</v>
      </c>
      <c r="V4183" s="4">
        <f t="shared" si="328"/>
        <v>773681.28092071565</v>
      </c>
      <c r="W4183" s="1" t="str">
        <f t="shared" si="329"/>
        <v>Favourable</v>
      </c>
    </row>
    <row r="4184" spans="1:23" x14ac:dyDescent="0.25">
      <c r="A4184" s="1"/>
      <c r="B4184" s="1"/>
      <c r="C4184" s="1"/>
      <c r="D4184" s="1"/>
      <c r="E4184" s="1" t="s">
        <v>9558</v>
      </c>
      <c r="F4184" s="2">
        <v>44833</v>
      </c>
      <c r="G4184" s="3">
        <v>37096</v>
      </c>
      <c r="H4184" s="1"/>
      <c r="I4184" s="1"/>
      <c r="J4184" s="1" t="s">
        <v>8410</v>
      </c>
      <c r="K4184" s="2">
        <v>44395</v>
      </c>
      <c r="L4184" s="1" t="s">
        <v>4238</v>
      </c>
      <c r="M4184" s="1" t="str">
        <f t="shared" si="325"/>
        <v>Education</v>
      </c>
      <c r="N4184" s="1" t="s">
        <v>4222</v>
      </c>
      <c r="O4184" s="1" t="s">
        <v>4496</v>
      </c>
      <c r="P4184" s="1">
        <v>6788</v>
      </c>
      <c r="Q4184" s="1">
        <v>1835000</v>
      </c>
      <c r="R4184" s="1">
        <f t="shared" si="326"/>
        <v>36670</v>
      </c>
      <c r="S4184" s="4">
        <v>1188632.254621556</v>
      </c>
      <c r="T4184" s="4">
        <v>185691.61334955471</v>
      </c>
      <c r="U4184" s="1">
        <f t="shared" si="327"/>
        <v>1798330</v>
      </c>
      <c r="V4184" s="4">
        <f t="shared" si="328"/>
        <v>460676.13202888938</v>
      </c>
      <c r="W4184" s="1" t="str">
        <f t="shared" si="329"/>
        <v>Favourable</v>
      </c>
    </row>
    <row r="4185" spans="1:23" x14ac:dyDescent="0.25">
      <c r="A4185" s="1"/>
      <c r="B4185" s="1"/>
      <c r="C4185" s="1"/>
      <c r="D4185" s="1"/>
      <c r="E4185" s="1" t="s">
        <v>4872</v>
      </c>
      <c r="F4185" s="2">
        <v>44992</v>
      </c>
      <c r="G4185" s="3">
        <v>42642</v>
      </c>
      <c r="H4185" s="1"/>
      <c r="I4185" s="1"/>
      <c r="J4185" s="1" t="s">
        <v>9915</v>
      </c>
      <c r="K4185" s="2">
        <v>44618</v>
      </c>
      <c r="L4185" s="1" t="s">
        <v>4207</v>
      </c>
      <c r="M4185" s="1" t="str">
        <f t="shared" si="325"/>
        <v>Social Services</v>
      </c>
      <c r="N4185" s="1" t="s">
        <v>4210</v>
      </c>
      <c r="O4185" s="1" t="s">
        <v>4256</v>
      </c>
      <c r="P4185" s="1">
        <v>9041</v>
      </c>
      <c r="Q4185" s="1">
        <v>2031643</v>
      </c>
      <c r="R4185" s="1">
        <f t="shared" si="326"/>
        <v>0</v>
      </c>
      <c r="S4185" s="4">
        <v>1364103.7519166258</v>
      </c>
      <c r="T4185" s="4">
        <v>270840.57397263334</v>
      </c>
      <c r="U4185" s="1">
        <f t="shared" si="327"/>
        <v>2031643</v>
      </c>
      <c r="V4185" s="4">
        <f t="shared" si="328"/>
        <v>396698.67411074089</v>
      </c>
      <c r="W4185" s="1" t="str">
        <f t="shared" si="329"/>
        <v>Favourable</v>
      </c>
    </row>
    <row r="4186" spans="1:23" x14ac:dyDescent="0.25">
      <c r="A4186" s="1"/>
      <c r="B4186" s="1"/>
      <c r="C4186" s="1"/>
      <c r="D4186" s="1"/>
      <c r="E4186" s="1" t="s">
        <v>7807</v>
      </c>
      <c r="F4186" s="2">
        <v>43937</v>
      </c>
      <c r="G4186" s="3">
        <v>51153</v>
      </c>
      <c r="H4186" s="1"/>
      <c r="I4186" s="1"/>
      <c r="J4186" s="1" t="s">
        <v>9916</v>
      </c>
      <c r="K4186" s="2">
        <v>44127</v>
      </c>
      <c r="L4186" s="1" t="s">
        <v>4207</v>
      </c>
      <c r="M4186" s="1" t="str">
        <f t="shared" si="325"/>
        <v>Social Services</v>
      </c>
      <c r="N4186" s="1" t="s">
        <v>4210</v>
      </c>
      <c r="O4186" s="1" t="s">
        <v>4476</v>
      </c>
      <c r="P4186" s="1">
        <v>6518</v>
      </c>
      <c r="Q4186" s="1">
        <v>1636475</v>
      </c>
      <c r="R4186" s="1">
        <f t="shared" si="326"/>
        <v>0</v>
      </c>
      <c r="S4186" s="4">
        <v>907948.60479345196</v>
      </c>
      <c r="T4186" s="4">
        <v>265518.9960052864</v>
      </c>
      <c r="U4186" s="1">
        <f t="shared" si="327"/>
        <v>1636475</v>
      </c>
      <c r="V4186" s="4">
        <f t="shared" si="328"/>
        <v>463007.39920126158</v>
      </c>
      <c r="W4186" s="1" t="str">
        <f t="shared" si="329"/>
        <v>Favourable</v>
      </c>
    </row>
    <row r="4187" spans="1:23" x14ac:dyDescent="0.25">
      <c r="A4187" s="1"/>
      <c r="B4187" s="1"/>
      <c r="C4187" s="1"/>
      <c r="D4187" s="1"/>
      <c r="E4187" s="1" t="s">
        <v>7000</v>
      </c>
      <c r="F4187" s="2">
        <v>44352</v>
      </c>
      <c r="G4187" s="3">
        <v>20167</v>
      </c>
      <c r="H4187" s="1"/>
      <c r="I4187" s="1"/>
      <c r="J4187" s="1" t="s">
        <v>9750</v>
      </c>
      <c r="K4187" s="2">
        <v>44558</v>
      </c>
      <c r="L4187" s="1" t="s">
        <v>4207</v>
      </c>
      <c r="M4187" s="1" t="str">
        <f t="shared" si="325"/>
        <v>Social Services</v>
      </c>
      <c r="N4187" s="1" t="s">
        <v>4222</v>
      </c>
      <c r="O4187" s="1" t="s">
        <v>4479</v>
      </c>
      <c r="P4187" s="1">
        <v>6977</v>
      </c>
      <c r="Q4187" s="1">
        <v>999386</v>
      </c>
      <c r="R4187" s="1">
        <f t="shared" si="326"/>
        <v>35782</v>
      </c>
      <c r="S4187" s="4">
        <v>95881.690017731846</v>
      </c>
      <c r="T4187" s="4">
        <v>48278.844294535731</v>
      </c>
      <c r="U4187" s="1">
        <f t="shared" si="327"/>
        <v>963604</v>
      </c>
      <c r="V4187" s="4">
        <f t="shared" si="328"/>
        <v>855225.46568773245</v>
      </c>
      <c r="W4187" s="1" t="str">
        <f t="shared" si="329"/>
        <v>Favourable</v>
      </c>
    </row>
    <row r="4188" spans="1:23" x14ac:dyDescent="0.25">
      <c r="A4188" s="1"/>
      <c r="B4188" s="1"/>
      <c r="C4188" s="1"/>
      <c r="D4188" s="1"/>
      <c r="E4188" s="1" t="s">
        <v>9917</v>
      </c>
      <c r="F4188" s="2">
        <v>44669</v>
      </c>
      <c r="G4188" s="3">
        <v>19649</v>
      </c>
      <c r="H4188" s="1"/>
      <c r="I4188" s="1"/>
      <c r="J4188" s="1" t="s">
        <v>9012</v>
      </c>
      <c r="K4188" s="2">
        <v>44903</v>
      </c>
      <c r="L4188" s="1" t="s">
        <v>4227</v>
      </c>
      <c r="M4188" s="1" t="str">
        <f t="shared" si="325"/>
        <v>Infrastructure</v>
      </c>
      <c r="N4188" s="1" t="s">
        <v>4210</v>
      </c>
      <c r="O4188" s="1" t="s">
        <v>4259</v>
      </c>
      <c r="P4188" s="1">
        <v>8454</v>
      </c>
      <c r="Q4188" s="1">
        <v>614768</v>
      </c>
      <c r="R4188" s="1">
        <f t="shared" si="326"/>
        <v>50770</v>
      </c>
      <c r="S4188" s="4">
        <v>209937.89522604397</v>
      </c>
      <c r="T4188" s="4">
        <v>55610.499684632516</v>
      </c>
      <c r="U4188" s="1">
        <f t="shared" si="327"/>
        <v>563998</v>
      </c>
      <c r="V4188" s="4">
        <f t="shared" si="328"/>
        <v>349219.60508932354</v>
      </c>
      <c r="W4188" s="1" t="str">
        <f t="shared" si="329"/>
        <v>Favourable</v>
      </c>
    </row>
    <row r="4189" spans="1:23" x14ac:dyDescent="0.25">
      <c r="A4189" s="1"/>
      <c r="B4189" s="1"/>
      <c r="C4189" s="1"/>
      <c r="D4189" s="1"/>
      <c r="E4189" s="1" t="s">
        <v>9837</v>
      </c>
      <c r="F4189" s="2">
        <v>43972</v>
      </c>
      <c r="G4189" s="3">
        <v>21830</v>
      </c>
      <c r="H4189" s="1"/>
      <c r="I4189" s="1"/>
      <c r="J4189" s="1" t="s">
        <v>9918</v>
      </c>
      <c r="K4189" s="2">
        <v>43940</v>
      </c>
      <c r="L4189" s="1" t="s">
        <v>4227</v>
      </c>
      <c r="M4189" s="1" t="str">
        <f t="shared" si="325"/>
        <v>Infrastructure</v>
      </c>
      <c r="N4189" s="1" t="s">
        <v>4210</v>
      </c>
      <c r="O4189" s="1" t="s">
        <v>4301</v>
      </c>
      <c r="P4189" s="1">
        <v>8278</v>
      </c>
      <c r="Q4189" s="1">
        <v>633315</v>
      </c>
      <c r="R4189" s="1">
        <f t="shared" si="326"/>
        <v>0</v>
      </c>
      <c r="S4189" s="4">
        <v>418493.52580712934</v>
      </c>
      <c r="T4189" s="4">
        <v>48167.63681505053</v>
      </c>
      <c r="U4189" s="1">
        <f t="shared" si="327"/>
        <v>633315</v>
      </c>
      <c r="V4189" s="4">
        <f t="shared" si="328"/>
        <v>166653.83737782016</v>
      </c>
      <c r="W4189" s="1" t="str">
        <f t="shared" si="329"/>
        <v>Favourable</v>
      </c>
    </row>
    <row r="4190" spans="1:23" x14ac:dyDescent="0.25">
      <c r="A4190" s="1"/>
      <c r="B4190" s="1"/>
      <c r="C4190" s="1"/>
      <c r="D4190" s="1"/>
      <c r="E4190" s="1" t="s">
        <v>8272</v>
      </c>
      <c r="F4190" s="2">
        <v>44063</v>
      </c>
      <c r="G4190" s="3">
        <v>42793</v>
      </c>
      <c r="H4190" s="1"/>
      <c r="I4190" s="1"/>
      <c r="J4190" s="1" t="s">
        <v>9529</v>
      </c>
      <c r="K4190" s="2">
        <v>45098</v>
      </c>
      <c r="L4190" s="1" t="s">
        <v>4238</v>
      </c>
      <c r="M4190" s="1" t="str">
        <f t="shared" si="325"/>
        <v>Education</v>
      </c>
      <c r="N4190" s="1" t="s">
        <v>4205</v>
      </c>
      <c r="O4190" s="1" t="s">
        <v>4233</v>
      </c>
      <c r="P4190" s="1">
        <v>5622</v>
      </c>
      <c r="Q4190" s="1">
        <v>567449</v>
      </c>
      <c r="R4190" s="1">
        <f t="shared" si="326"/>
        <v>47205</v>
      </c>
      <c r="S4190" s="4">
        <v>356928.29145347729</v>
      </c>
      <c r="T4190" s="4">
        <v>4633.431523864564</v>
      </c>
      <c r="U4190" s="1">
        <f t="shared" si="327"/>
        <v>520244</v>
      </c>
      <c r="V4190" s="4">
        <f t="shared" si="328"/>
        <v>205887.27702265815</v>
      </c>
      <c r="W4190" s="1" t="str">
        <f t="shared" si="329"/>
        <v>Favourable</v>
      </c>
    </row>
    <row r="4191" spans="1:23" x14ac:dyDescent="0.25">
      <c r="A4191" s="1"/>
      <c r="B4191" s="1"/>
      <c r="C4191" s="1"/>
      <c r="D4191" s="1"/>
      <c r="E4191" s="1" t="s">
        <v>6559</v>
      </c>
      <c r="F4191" s="2">
        <v>45048</v>
      </c>
      <c r="G4191" s="3">
        <v>40406</v>
      </c>
      <c r="H4191" s="1"/>
      <c r="I4191" s="1"/>
      <c r="J4191" s="1" t="s">
        <v>9387</v>
      </c>
      <c r="K4191" s="2">
        <v>45285</v>
      </c>
      <c r="L4191" s="1" t="s">
        <v>4227</v>
      </c>
      <c r="M4191" s="1" t="str">
        <f t="shared" si="325"/>
        <v>Infrastructure</v>
      </c>
      <c r="N4191" s="1" t="s">
        <v>4210</v>
      </c>
      <c r="O4191" s="1" t="s">
        <v>4325</v>
      </c>
      <c r="P4191" s="1">
        <v>8417</v>
      </c>
      <c r="Q4191" s="1">
        <v>2468167</v>
      </c>
      <c r="R4191" s="1">
        <f t="shared" si="326"/>
        <v>24315</v>
      </c>
      <c r="S4191" s="4">
        <v>1577511.8882007096</v>
      </c>
      <c r="T4191" s="4">
        <v>729052.4502676212</v>
      </c>
      <c r="U4191" s="1">
        <f t="shared" si="327"/>
        <v>2443852</v>
      </c>
      <c r="V4191" s="4">
        <f t="shared" si="328"/>
        <v>161602.66153166909</v>
      </c>
      <c r="W4191" s="1" t="str">
        <f t="shared" si="329"/>
        <v>Favourable</v>
      </c>
    </row>
    <row r="4192" spans="1:23" x14ac:dyDescent="0.25">
      <c r="A4192" s="1"/>
      <c r="B4192" s="1"/>
      <c r="C4192" s="1"/>
      <c r="D4192" s="1"/>
      <c r="E4192" s="1" t="s">
        <v>6683</v>
      </c>
      <c r="F4192" s="2">
        <v>44261</v>
      </c>
      <c r="G4192" s="3">
        <v>26652</v>
      </c>
      <c r="H4192" s="1"/>
      <c r="I4192" s="1"/>
      <c r="J4192" s="1" t="s">
        <v>7115</v>
      </c>
      <c r="K4192" s="2">
        <v>45398</v>
      </c>
      <c r="L4192" s="1" t="s">
        <v>4200</v>
      </c>
      <c r="M4192" s="1" t="str">
        <f t="shared" si="325"/>
        <v>Social Services</v>
      </c>
      <c r="N4192" s="1" t="s">
        <v>4222</v>
      </c>
      <c r="O4192" s="1" t="s">
        <v>4314</v>
      </c>
      <c r="P4192" s="1">
        <v>5600</v>
      </c>
      <c r="Q4192" s="1">
        <v>1712316</v>
      </c>
      <c r="R4192" s="1">
        <f t="shared" si="326"/>
        <v>41205</v>
      </c>
      <c r="S4192" s="4">
        <v>1651682.7852890345</v>
      </c>
      <c r="T4192" s="4">
        <v>151419.30376183928</v>
      </c>
      <c r="U4192" s="1">
        <f t="shared" si="327"/>
        <v>1671111</v>
      </c>
      <c r="V4192" s="4">
        <f t="shared" si="328"/>
        <v>-90786.089050873648</v>
      </c>
      <c r="W4192" s="1" t="str">
        <f t="shared" si="329"/>
        <v>Adverse</v>
      </c>
    </row>
    <row r="4193" spans="1:23" x14ac:dyDescent="0.25">
      <c r="A4193" s="1"/>
      <c r="B4193" s="1"/>
      <c r="C4193" s="1"/>
      <c r="D4193" s="1"/>
      <c r="E4193" s="1" t="s">
        <v>8502</v>
      </c>
      <c r="F4193" s="2">
        <v>44102</v>
      </c>
      <c r="G4193" s="3">
        <v>33667</v>
      </c>
      <c r="H4193" s="1"/>
      <c r="I4193" s="1"/>
      <c r="J4193" s="1" t="s">
        <v>9919</v>
      </c>
      <c r="K4193" s="2">
        <v>44699</v>
      </c>
      <c r="L4193" s="1" t="s">
        <v>4227</v>
      </c>
      <c r="M4193" s="1" t="str">
        <f t="shared" si="325"/>
        <v>Infrastructure</v>
      </c>
      <c r="N4193" s="1" t="s">
        <v>4222</v>
      </c>
      <c r="O4193" s="1" t="s">
        <v>4289</v>
      </c>
      <c r="P4193" s="1">
        <v>6369</v>
      </c>
      <c r="Q4193" s="1">
        <v>1057821</v>
      </c>
      <c r="R4193" s="1">
        <f t="shared" si="326"/>
        <v>0</v>
      </c>
      <c r="S4193" s="4">
        <v>110307.64508197087</v>
      </c>
      <c r="T4193" s="4">
        <v>14163.604398007083</v>
      </c>
      <c r="U4193" s="1">
        <f t="shared" si="327"/>
        <v>1057821</v>
      </c>
      <c r="V4193" s="4">
        <f t="shared" si="328"/>
        <v>933349.750520022</v>
      </c>
      <c r="W4193" s="1" t="str">
        <f t="shared" si="329"/>
        <v>Favourable</v>
      </c>
    </row>
    <row r="4194" spans="1:23" x14ac:dyDescent="0.25">
      <c r="A4194" s="1"/>
      <c r="B4194" s="1"/>
      <c r="C4194" s="1"/>
      <c r="D4194" s="1"/>
      <c r="E4194" s="1" t="s">
        <v>9920</v>
      </c>
      <c r="F4194" s="2">
        <v>44877</v>
      </c>
      <c r="G4194" s="3">
        <v>46612</v>
      </c>
      <c r="H4194" s="1"/>
      <c r="I4194" s="1"/>
      <c r="J4194" s="1" t="s">
        <v>4488</v>
      </c>
      <c r="K4194" s="2">
        <v>44884</v>
      </c>
      <c r="L4194" s="1" t="s">
        <v>4207</v>
      </c>
      <c r="M4194" s="1" t="str">
        <f t="shared" si="325"/>
        <v>Social Services</v>
      </c>
      <c r="N4194" s="1" t="s">
        <v>4205</v>
      </c>
      <c r="O4194" s="1" t="s">
        <v>4335</v>
      </c>
      <c r="P4194" s="1">
        <v>6594</v>
      </c>
      <c r="Q4194" s="1">
        <v>1240762</v>
      </c>
      <c r="R4194" s="1">
        <f t="shared" si="326"/>
        <v>12951</v>
      </c>
      <c r="S4194" s="4">
        <v>1024475.5320103124</v>
      </c>
      <c r="T4194" s="4">
        <v>403021.88693981274</v>
      </c>
      <c r="U4194" s="1">
        <f t="shared" si="327"/>
        <v>1227811</v>
      </c>
      <c r="V4194" s="4">
        <f t="shared" si="328"/>
        <v>-186735.41895012511</v>
      </c>
      <c r="W4194" s="1" t="str">
        <f t="shared" si="329"/>
        <v>Adverse</v>
      </c>
    </row>
    <row r="4195" spans="1:23" x14ac:dyDescent="0.25">
      <c r="A4195" s="1"/>
      <c r="B4195" s="1"/>
      <c r="C4195" s="1"/>
      <c r="D4195" s="1"/>
      <c r="E4195" s="1" t="s">
        <v>5924</v>
      </c>
      <c r="F4195" s="2">
        <v>45379</v>
      </c>
      <c r="G4195" s="3">
        <v>24772</v>
      </c>
      <c r="H4195" s="1"/>
      <c r="I4195" s="1"/>
      <c r="J4195" s="1" t="s">
        <v>6993</v>
      </c>
      <c r="K4195" s="2">
        <v>44550</v>
      </c>
      <c r="L4195" s="1" t="s">
        <v>4227</v>
      </c>
      <c r="M4195" s="1" t="str">
        <f t="shared" si="325"/>
        <v>Infrastructure</v>
      </c>
      <c r="N4195" s="1" t="s">
        <v>4210</v>
      </c>
      <c r="O4195" s="1" t="s">
        <v>4241</v>
      </c>
      <c r="P4195" s="1">
        <v>8667</v>
      </c>
      <c r="Q4195" s="1">
        <v>2395019</v>
      </c>
      <c r="R4195" s="1">
        <f t="shared" si="326"/>
        <v>15874</v>
      </c>
      <c r="S4195" s="4">
        <v>252011.2520224039</v>
      </c>
      <c r="T4195" s="4">
        <v>91265.498805127354</v>
      </c>
      <c r="U4195" s="1">
        <f t="shared" si="327"/>
        <v>2379145</v>
      </c>
      <c r="V4195" s="4">
        <f t="shared" si="328"/>
        <v>2051742.2491724687</v>
      </c>
      <c r="W4195" s="1" t="str">
        <f t="shared" si="329"/>
        <v>Favourable</v>
      </c>
    </row>
    <row r="4196" spans="1:23" x14ac:dyDescent="0.25">
      <c r="A4196" s="1"/>
      <c r="B4196" s="1"/>
      <c r="C4196" s="1"/>
      <c r="D4196" s="1"/>
      <c r="E4196" s="1" t="s">
        <v>9749</v>
      </c>
      <c r="F4196" s="2">
        <v>44351</v>
      </c>
      <c r="G4196" s="3">
        <v>26042</v>
      </c>
      <c r="H4196" s="1"/>
      <c r="I4196" s="1"/>
      <c r="J4196" s="1" t="s">
        <v>9921</v>
      </c>
      <c r="K4196" s="2">
        <v>44814</v>
      </c>
      <c r="L4196" s="1" t="s">
        <v>4207</v>
      </c>
      <c r="M4196" s="1" t="str">
        <f t="shared" si="325"/>
        <v>Social Services</v>
      </c>
      <c r="N4196" s="1" t="s">
        <v>4205</v>
      </c>
      <c r="O4196" s="1" t="s">
        <v>4311</v>
      </c>
      <c r="P4196" s="1">
        <v>7187</v>
      </c>
      <c r="Q4196" s="1">
        <v>1060696</v>
      </c>
      <c r="R4196" s="1">
        <f t="shared" si="326"/>
        <v>0</v>
      </c>
      <c r="S4196" s="4">
        <v>301733.07891236607</v>
      </c>
      <c r="T4196" s="4">
        <v>311828.73541034624</v>
      </c>
      <c r="U4196" s="1">
        <f t="shared" si="327"/>
        <v>1060696</v>
      </c>
      <c r="V4196" s="4">
        <f t="shared" si="328"/>
        <v>447134.18567728763</v>
      </c>
      <c r="W4196" s="1" t="str">
        <f t="shared" si="329"/>
        <v>Favourable</v>
      </c>
    </row>
    <row r="4197" spans="1:23" x14ac:dyDescent="0.25">
      <c r="A4197" s="1"/>
      <c r="B4197" s="1"/>
      <c r="C4197" s="1"/>
      <c r="D4197" s="1"/>
      <c r="E4197" s="1" t="s">
        <v>9824</v>
      </c>
      <c r="F4197" s="2">
        <v>44108</v>
      </c>
      <c r="G4197" s="3">
        <v>51345</v>
      </c>
      <c r="H4197" s="1"/>
      <c r="I4197" s="1"/>
      <c r="J4197" s="1" t="s">
        <v>8275</v>
      </c>
      <c r="K4197" s="2">
        <v>43903</v>
      </c>
      <c r="L4197" s="1" t="s">
        <v>4207</v>
      </c>
      <c r="M4197" s="1" t="str">
        <f t="shared" si="325"/>
        <v>Social Services</v>
      </c>
      <c r="N4197" s="1" t="s">
        <v>4222</v>
      </c>
      <c r="O4197" s="1" t="s">
        <v>4267</v>
      </c>
      <c r="P4197" s="1">
        <v>8412</v>
      </c>
      <c r="Q4197" s="1">
        <v>1513660</v>
      </c>
      <c r="R4197" s="1">
        <f t="shared" si="326"/>
        <v>15636</v>
      </c>
      <c r="S4197" s="4">
        <v>760595.84120169189</v>
      </c>
      <c r="T4197" s="4">
        <v>10303.089500785291</v>
      </c>
      <c r="U4197" s="1">
        <f t="shared" si="327"/>
        <v>1498024</v>
      </c>
      <c r="V4197" s="4">
        <f t="shared" si="328"/>
        <v>742761.06929752277</v>
      </c>
      <c r="W4197" s="1" t="str">
        <f t="shared" si="329"/>
        <v>Favourable</v>
      </c>
    </row>
    <row r="4198" spans="1:23" x14ac:dyDescent="0.25">
      <c r="A4198" s="1"/>
      <c r="B4198" s="1"/>
      <c r="C4198" s="1"/>
      <c r="D4198" s="1"/>
      <c r="E4198" s="1" t="s">
        <v>9922</v>
      </c>
      <c r="F4198" s="2">
        <v>45127</v>
      </c>
      <c r="G4198" s="3">
        <v>37011</v>
      </c>
      <c r="H4198" s="1"/>
      <c r="I4198" s="1"/>
      <c r="J4198" s="1" t="s">
        <v>9923</v>
      </c>
      <c r="K4198" s="2">
        <v>45162</v>
      </c>
      <c r="L4198" s="1" t="s">
        <v>4227</v>
      </c>
      <c r="M4198" s="1" t="str">
        <f t="shared" si="325"/>
        <v>Infrastructure</v>
      </c>
      <c r="N4198" s="1" t="s">
        <v>4222</v>
      </c>
      <c r="O4198" s="1" t="s">
        <v>4361</v>
      </c>
      <c r="P4198" s="1">
        <v>8879</v>
      </c>
      <c r="Q4198" s="1">
        <v>2363398</v>
      </c>
      <c r="R4198" s="1">
        <f t="shared" si="326"/>
        <v>0</v>
      </c>
      <c r="S4198" s="4">
        <v>1830027.7013410819</v>
      </c>
      <c r="T4198" s="4">
        <v>489609.21660035785</v>
      </c>
      <c r="U4198" s="1">
        <f t="shared" si="327"/>
        <v>2363398</v>
      </c>
      <c r="V4198" s="4">
        <f t="shared" si="328"/>
        <v>43761.082058560103</v>
      </c>
      <c r="W4198" s="1" t="str">
        <f t="shared" si="329"/>
        <v>Favourable</v>
      </c>
    </row>
    <row r="4199" spans="1:23" x14ac:dyDescent="0.25">
      <c r="A4199" s="1"/>
      <c r="B4199" s="1"/>
      <c r="C4199" s="1"/>
      <c r="D4199" s="1"/>
      <c r="E4199" s="1" t="s">
        <v>9345</v>
      </c>
      <c r="F4199" s="2">
        <v>44800</v>
      </c>
      <c r="G4199" s="3">
        <v>35995</v>
      </c>
      <c r="H4199" s="1"/>
      <c r="I4199" s="1"/>
      <c r="J4199" s="1" t="s">
        <v>8243</v>
      </c>
      <c r="K4199" s="2">
        <v>44763</v>
      </c>
      <c r="L4199" s="1" t="s">
        <v>4207</v>
      </c>
      <c r="M4199" s="1" t="str">
        <f t="shared" si="325"/>
        <v>Social Services</v>
      </c>
      <c r="N4199" s="1" t="s">
        <v>4205</v>
      </c>
      <c r="O4199" s="1" t="s">
        <v>4476</v>
      </c>
      <c r="P4199" s="1">
        <v>7337</v>
      </c>
      <c r="Q4199" s="1">
        <v>727193</v>
      </c>
      <c r="R4199" s="1">
        <f t="shared" si="326"/>
        <v>27713</v>
      </c>
      <c r="S4199" s="4">
        <v>283361.56198999693</v>
      </c>
      <c r="T4199" s="4">
        <v>109939.0025736871</v>
      </c>
      <c r="U4199" s="1">
        <f t="shared" si="327"/>
        <v>699480</v>
      </c>
      <c r="V4199" s="4">
        <f t="shared" si="328"/>
        <v>333892.43543631595</v>
      </c>
      <c r="W4199" s="1" t="str">
        <f t="shared" si="329"/>
        <v>Favourable</v>
      </c>
    </row>
    <row r="4200" spans="1:23" x14ac:dyDescent="0.25">
      <c r="A4200" s="1"/>
      <c r="B4200" s="1"/>
      <c r="C4200" s="1"/>
      <c r="D4200" s="1"/>
      <c r="E4200" s="1" t="s">
        <v>5129</v>
      </c>
      <c r="F4200" s="2">
        <v>44950</v>
      </c>
      <c r="G4200" s="3">
        <v>59030</v>
      </c>
      <c r="H4200" s="1"/>
      <c r="I4200" s="1"/>
      <c r="J4200" s="1" t="s">
        <v>7152</v>
      </c>
      <c r="K4200" s="2">
        <v>44598</v>
      </c>
      <c r="L4200" s="1" t="s">
        <v>4207</v>
      </c>
      <c r="M4200" s="1" t="str">
        <f t="shared" si="325"/>
        <v>Social Services</v>
      </c>
      <c r="N4200" s="1" t="s">
        <v>4210</v>
      </c>
      <c r="O4200" s="1" t="s">
        <v>4244</v>
      </c>
      <c r="P4200" s="1">
        <v>8574</v>
      </c>
      <c r="Q4200" s="1">
        <v>1546539</v>
      </c>
      <c r="R4200" s="1">
        <f t="shared" si="326"/>
        <v>25270</v>
      </c>
      <c r="S4200" s="4">
        <v>934592.22352582042</v>
      </c>
      <c r="T4200" s="4">
        <v>389981.1254939753</v>
      </c>
      <c r="U4200" s="1">
        <f t="shared" si="327"/>
        <v>1521269</v>
      </c>
      <c r="V4200" s="4">
        <f t="shared" si="328"/>
        <v>221965.65098020434</v>
      </c>
      <c r="W4200" s="1" t="str">
        <f t="shared" si="329"/>
        <v>Favourable</v>
      </c>
    </row>
    <row r="4201" spans="1:23" x14ac:dyDescent="0.25">
      <c r="A4201" s="1"/>
      <c r="B4201" s="1"/>
      <c r="C4201" s="1"/>
      <c r="D4201" s="1"/>
      <c r="E4201" s="1" t="s">
        <v>9349</v>
      </c>
      <c r="F4201" s="2">
        <v>44368</v>
      </c>
      <c r="G4201" s="3">
        <v>34918</v>
      </c>
      <c r="H4201" s="1"/>
      <c r="I4201" s="1"/>
      <c r="J4201" s="1" t="s">
        <v>9924</v>
      </c>
      <c r="K4201" s="2">
        <v>45224</v>
      </c>
      <c r="L4201" s="1" t="s">
        <v>4227</v>
      </c>
      <c r="M4201" s="1" t="str">
        <f t="shared" si="325"/>
        <v>Infrastructure</v>
      </c>
      <c r="N4201" s="1" t="s">
        <v>4205</v>
      </c>
      <c r="O4201" s="1" t="s">
        <v>4276</v>
      </c>
      <c r="P4201" s="1">
        <v>7323</v>
      </c>
      <c r="Q4201" s="1">
        <v>619983</v>
      </c>
      <c r="R4201" s="1">
        <f t="shared" si="326"/>
        <v>44819</v>
      </c>
      <c r="S4201" s="4">
        <v>32933.883821756302</v>
      </c>
      <c r="T4201" s="4">
        <v>62368.616525374382</v>
      </c>
      <c r="U4201" s="1">
        <f t="shared" si="327"/>
        <v>575164</v>
      </c>
      <c r="V4201" s="4">
        <f t="shared" si="328"/>
        <v>524680.4996528693</v>
      </c>
      <c r="W4201" s="1" t="str">
        <f t="shared" si="329"/>
        <v>Favourable</v>
      </c>
    </row>
    <row r="4202" spans="1:23" x14ac:dyDescent="0.25">
      <c r="A4202" s="1"/>
      <c r="B4202" s="1"/>
      <c r="C4202" s="1"/>
      <c r="D4202" s="1"/>
      <c r="E4202" s="1" t="s">
        <v>7677</v>
      </c>
      <c r="F4202" s="2">
        <v>45174</v>
      </c>
      <c r="G4202" s="3">
        <v>54140</v>
      </c>
      <c r="H4202" s="1"/>
      <c r="I4202" s="1"/>
      <c r="J4202" s="1" t="s">
        <v>9739</v>
      </c>
      <c r="K4202" s="2">
        <v>44228</v>
      </c>
      <c r="L4202" s="1" t="s">
        <v>4238</v>
      </c>
      <c r="M4202" s="1" t="str">
        <f t="shared" si="325"/>
        <v>Education</v>
      </c>
      <c r="N4202" s="1" t="s">
        <v>4210</v>
      </c>
      <c r="O4202" s="1" t="s">
        <v>4496</v>
      </c>
      <c r="P4202" s="1">
        <v>8602</v>
      </c>
      <c r="Q4202" s="1">
        <v>1398374</v>
      </c>
      <c r="R4202" s="1">
        <f t="shared" si="326"/>
        <v>35539</v>
      </c>
      <c r="S4202" s="4">
        <v>1122798.702187473</v>
      </c>
      <c r="T4202" s="4">
        <v>361186.71925322921</v>
      </c>
      <c r="U4202" s="1">
        <f t="shared" si="327"/>
        <v>1362835</v>
      </c>
      <c r="V4202" s="4">
        <f t="shared" si="328"/>
        <v>-85611.421440702165</v>
      </c>
      <c r="W4202" s="1" t="str">
        <f t="shared" si="329"/>
        <v>Adverse</v>
      </c>
    </row>
    <row r="4203" spans="1:23" x14ac:dyDescent="0.25">
      <c r="A4203" s="1"/>
      <c r="B4203" s="1"/>
      <c r="C4203" s="1"/>
      <c r="D4203" s="1"/>
      <c r="E4203" s="1" t="s">
        <v>9192</v>
      </c>
      <c r="F4203" s="2">
        <v>44795</v>
      </c>
      <c r="G4203" s="3">
        <v>48122</v>
      </c>
      <c r="H4203" s="1"/>
      <c r="I4203" s="1"/>
      <c r="J4203" s="1" t="s">
        <v>8625</v>
      </c>
      <c r="K4203" s="2">
        <v>45218</v>
      </c>
      <c r="L4203" s="1" t="s">
        <v>4200</v>
      </c>
      <c r="M4203" s="1" t="str">
        <f t="shared" si="325"/>
        <v>Social Services</v>
      </c>
      <c r="N4203" s="1" t="s">
        <v>4205</v>
      </c>
      <c r="O4203" s="1" t="s">
        <v>4402</v>
      </c>
      <c r="P4203" s="1">
        <v>7117</v>
      </c>
      <c r="Q4203" s="1">
        <v>1628923</v>
      </c>
      <c r="R4203" s="1">
        <f t="shared" si="326"/>
        <v>46749</v>
      </c>
      <c r="S4203" s="4">
        <v>581695.74466547091</v>
      </c>
      <c r="T4203" s="4">
        <v>285794.37515204254</v>
      </c>
      <c r="U4203" s="1">
        <f t="shared" si="327"/>
        <v>1582174</v>
      </c>
      <c r="V4203" s="4">
        <f t="shared" si="328"/>
        <v>761432.88018248649</v>
      </c>
      <c r="W4203" s="1" t="str">
        <f t="shared" si="329"/>
        <v>Favourable</v>
      </c>
    </row>
    <row r="4204" spans="1:23" x14ac:dyDescent="0.25">
      <c r="A4204" s="1"/>
      <c r="B4204" s="1"/>
      <c r="C4204" s="1"/>
      <c r="D4204" s="1"/>
      <c r="E4204" s="1" t="s">
        <v>7021</v>
      </c>
      <c r="F4204" s="2">
        <v>44096</v>
      </c>
      <c r="G4204" s="3">
        <v>17032</v>
      </c>
      <c r="H4204" s="1"/>
      <c r="I4204" s="1"/>
      <c r="J4204" s="1" t="s">
        <v>4638</v>
      </c>
      <c r="K4204" s="2">
        <v>45175</v>
      </c>
      <c r="L4204" s="1" t="s">
        <v>4200</v>
      </c>
      <c r="M4204" s="1" t="str">
        <f t="shared" si="325"/>
        <v>Social Services</v>
      </c>
      <c r="N4204" s="1" t="s">
        <v>4205</v>
      </c>
      <c r="O4204" s="1" t="s">
        <v>4223</v>
      </c>
      <c r="P4204" s="1">
        <v>8581</v>
      </c>
      <c r="Q4204" s="1">
        <v>1380818</v>
      </c>
      <c r="R4204" s="1">
        <f t="shared" si="326"/>
        <v>46242</v>
      </c>
      <c r="S4204" s="4">
        <v>508650.36713280907</v>
      </c>
      <c r="T4204" s="4">
        <v>407357.79401345155</v>
      </c>
      <c r="U4204" s="1">
        <f t="shared" si="327"/>
        <v>1334576</v>
      </c>
      <c r="V4204" s="4">
        <f t="shared" si="328"/>
        <v>464809.83885373943</v>
      </c>
      <c r="W4204" s="1" t="str">
        <f t="shared" si="329"/>
        <v>Favourable</v>
      </c>
    </row>
    <row r="4205" spans="1:23" x14ac:dyDescent="0.25">
      <c r="A4205" s="1"/>
      <c r="B4205" s="1"/>
      <c r="C4205" s="1"/>
      <c r="D4205" s="1"/>
      <c r="E4205" s="1" t="s">
        <v>4459</v>
      </c>
      <c r="F4205" s="2">
        <v>45237</v>
      </c>
      <c r="G4205" s="3">
        <v>19499</v>
      </c>
      <c r="H4205" s="1"/>
      <c r="I4205" s="1"/>
      <c r="J4205" s="1" t="s">
        <v>4591</v>
      </c>
      <c r="K4205" s="2">
        <v>44138</v>
      </c>
      <c r="L4205" s="1" t="s">
        <v>4207</v>
      </c>
      <c r="M4205" s="1" t="str">
        <f t="shared" si="325"/>
        <v>Social Services</v>
      </c>
      <c r="N4205" s="1" t="s">
        <v>4222</v>
      </c>
      <c r="O4205" s="1" t="s">
        <v>4325</v>
      </c>
      <c r="P4205" s="1">
        <v>6927</v>
      </c>
      <c r="Q4205" s="1">
        <v>1050865</v>
      </c>
      <c r="R4205" s="1">
        <f t="shared" si="326"/>
        <v>99035</v>
      </c>
      <c r="S4205" s="4">
        <v>780848.49513215071</v>
      </c>
      <c r="T4205" s="4">
        <v>265650.59288565518</v>
      </c>
      <c r="U4205" s="1">
        <f t="shared" si="327"/>
        <v>951830</v>
      </c>
      <c r="V4205" s="4">
        <f t="shared" si="328"/>
        <v>4365.9119821940549</v>
      </c>
      <c r="W4205" s="1" t="str">
        <f t="shared" si="329"/>
        <v>Favourable</v>
      </c>
    </row>
    <row r="4206" spans="1:23" x14ac:dyDescent="0.25">
      <c r="A4206" s="1"/>
      <c r="B4206" s="1"/>
      <c r="C4206" s="1"/>
      <c r="D4206" s="1"/>
      <c r="E4206" s="1" t="s">
        <v>5505</v>
      </c>
      <c r="F4206" s="2">
        <v>44131</v>
      </c>
      <c r="G4206" s="3">
        <v>28460</v>
      </c>
      <c r="H4206" s="1"/>
      <c r="I4206" s="1"/>
      <c r="J4206" s="1" t="s">
        <v>9757</v>
      </c>
      <c r="K4206" s="2">
        <v>44498</v>
      </c>
      <c r="L4206" s="1" t="s">
        <v>4238</v>
      </c>
      <c r="M4206" s="1" t="str">
        <f t="shared" si="325"/>
        <v>Education</v>
      </c>
      <c r="N4206" s="1" t="s">
        <v>4205</v>
      </c>
      <c r="O4206" s="1" t="s">
        <v>4304</v>
      </c>
      <c r="P4206" s="1">
        <v>8090</v>
      </c>
      <c r="Q4206" s="1">
        <v>2076366</v>
      </c>
      <c r="R4206" s="1">
        <f t="shared" si="326"/>
        <v>34058</v>
      </c>
      <c r="S4206" s="4">
        <v>1033029.3361108238</v>
      </c>
      <c r="T4206" s="4">
        <v>373354.86444269191</v>
      </c>
      <c r="U4206" s="1">
        <f t="shared" si="327"/>
        <v>2042308</v>
      </c>
      <c r="V4206" s="4">
        <f t="shared" si="328"/>
        <v>669981.79944648431</v>
      </c>
      <c r="W4206" s="1" t="str">
        <f t="shared" si="329"/>
        <v>Favourable</v>
      </c>
    </row>
    <row r="4207" spans="1:23" x14ac:dyDescent="0.25">
      <c r="A4207" s="1"/>
      <c r="B4207" s="1"/>
      <c r="C4207" s="1"/>
      <c r="D4207" s="1"/>
      <c r="E4207" s="1" t="s">
        <v>7951</v>
      </c>
      <c r="F4207" s="2">
        <v>44105</v>
      </c>
      <c r="G4207" s="3">
        <v>36171</v>
      </c>
      <c r="H4207" s="1"/>
      <c r="I4207" s="1"/>
      <c r="J4207" s="1" t="s">
        <v>5464</v>
      </c>
      <c r="K4207" s="2">
        <v>44487</v>
      </c>
      <c r="L4207" s="1" t="s">
        <v>4207</v>
      </c>
      <c r="M4207" s="1" t="str">
        <f t="shared" si="325"/>
        <v>Social Services</v>
      </c>
      <c r="N4207" s="1" t="s">
        <v>4210</v>
      </c>
      <c r="O4207" s="1" t="s">
        <v>4479</v>
      </c>
      <c r="P4207" s="1">
        <v>9109</v>
      </c>
      <c r="Q4207" s="1">
        <v>2070968</v>
      </c>
      <c r="R4207" s="1">
        <f t="shared" si="326"/>
        <v>77429</v>
      </c>
      <c r="S4207" s="4">
        <v>1530496.9298656574</v>
      </c>
      <c r="T4207" s="4">
        <v>456741.47536079405</v>
      </c>
      <c r="U4207" s="1">
        <f t="shared" si="327"/>
        <v>1993539</v>
      </c>
      <c r="V4207" s="4">
        <f t="shared" si="328"/>
        <v>83729.594773548655</v>
      </c>
      <c r="W4207" s="1" t="str">
        <f t="shared" si="329"/>
        <v>Favourable</v>
      </c>
    </row>
    <row r="4208" spans="1:23" x14ac:dyDescent="0.25">
      <c r="A4208" s="1"/>
      <c r="B4208" s="1"/>
      <c r="C4208" s="1"/>
      <c r="D4208" s="1"/>
      <c r="E4208" s="1" t="s">
        <v>9925</v>
      </c>
      <c r="F4208" s="2">
        <v>44997</v>
      </c>
      <c r="G4208" s="3">
        <v>18420</v>
      </c>
      <c r="H4208" s="1"/>
      <c r="I4208" s="1"/>
      <c r="J4208" s="1" t="s">
        <v>9926</v>
      </c>
      <c r="K4208" s="2">
        <v>45195</v>
      </c>
      <c r="L4208" s="1" t="s">
        <v>4200</v>
      </c>
      <c r="M4208" s="1" t="str">
        <f t="shared" si="325"/>
        <v>Social Services</v>
      </c>
      <c r="N4208" s="1" t="s">
        <v>4222</v>
      </c>
      <c r="O4208" s="1" t="s">
        <v>4458</v>
      </c>
      <c r="P4208" s="1">
        <v>8726</v>
      </c>
      <c r="Q4208" s="1">
        <v>2347915</v>
      </c>
      <c r="R4208" s="1">
        <f t="shared" si="326"/>
        <v>0</v>
      </c>
      <c r="S4208" s="4">
        <v>1414301.1164283836</v>
      </c>
      <c r="T4208" s="4">
        <v>493432.72222196148</v>
      </c>
      <c r="U4208" s="1">
        <f t="shared" si="327"/>
        <v>2347915</v>
      </c>
      <c r="V4208" s="4">
        <f t="shared" si="328"/>
        <v>440181.1613496549</v>
      </c>
      <c r="W4208" s="1" t="str">
        <f t="shared" si="329"/>
        <v>Favourable</v>
      </c>
    </row>
    <row r="4209" spans="1:23" x14ac:dyDescent="0.25">
      <c r="A4209" s="1"/>
      <c r="B4209" s="1"/>
      <c r="C4209" s="1"/>
      <c r="D4209" s="1"/>
      <c r="E4209" s="1" t="s">
        <v>6849</v>
      </c>
      <c r="F4209" s="2">
        <v>44457</v>
      </c>
      <c r="G4209" s="3">
        <v>45865</v>
      </c>
      <c r="H4209" s="1"/>
      <c r="I4209" s="1"/>
      <c r="J4209" s="1" t="s">
        <v>9927</v>
      </c>
      <c r="K4209" s="2">
        <v>43879</v>
      </c>
      <c r="L4209" s="1" t="s">
        <v>4207</v>
      </c>
      <c r="M4209" s="1" t="str">
        <f t="shared" si="325"/>
        <v>Social Services</v>
      </c>
      <c r="N4209" s="1" t="s">
        <v>4222</v>
      </c>
      <c r="O4209" s="1" t="s">
        <v>4301</v>
      </c>
      <c r="P4209" s="1">
        <v>7556</v>
      </c>
      <c r="Q4209" s="1">
        <v>502009</v>
      </c>
      <c r="R4209" s="1">
        <f t="shared" si="326"/>
        <v>0</v>
      </c>
      <c r="S4209" s="4">
        <v>285324.56358073658</v>
      </c>
      <c r="T4209" s="4">
        <v>154099.21306290748</v>
      </c>
      <c r="U4209" s="1">
        <f t="shared" si="327"/>
        <v>502009</v>
      </c>
      <c r="V4209" s="4">
        <f t="shared" si="328"/>
        <v>62585.223356355913</v>
      </c>
      <c r="W4209" s="1" t="str">
        <f t="shared" si="329"/>
        <v>Favourable</v>
      </c>
    </row>
    <row r="4210" spans="1:23" x14ac:dyDescent="0.25">
      <c r="A4210" s="1"/>
      <c r="B4210" s="1"/>
      <c r="C4210" s="1"/>
      <c r="D4210" s="1"/>
      <c r="E4210" s="1" t="s">
        <v>4378</v>
      </c>
      <c r="F4210" s="2">
        <v>44476</v>
      </c>
      <c r="G4210" s="3">
        <v>20316</v>
      </c>
      <c r="H4210" s="1"/>
      <c r="I4210" s="1"/>
      <c r="J4210" s="1" t="s">
        <v>8419</v>
      </c>
      <c r="K4210" s="2">
        <v>44264</v>
      </c>
      <c r="L4210" s="1" t="s">
        <v>4207</v>
      </c>
      <c r="M4210" s="1" t="str">
        <f t="shared" si="325"/>
        <v>Social Services</v>
      </c>
      <c r="N4210" s="1" t="s">
        <v>4210</v>
      </c>
      <c r="O4210" s="1" t="s">
        <v>4256</v>
      </c>
      <c r="P4210" s="1">
        <v>7444</v>
      </c>
      <c r="Q4210" s="1">
        <v>2481930</v>
      </c>
      <c r="R4210" s="1">
        <f t="shared" si="326"/>
        <v>41643</v>
      </c>
      <c r="S4210" s="4">
        <v>2225343.3703112933</v>
      </c>
      <c r="T4210" s="4">
        <v>531319.60823171341</v>
      </c>
      <c r="U4210" s="1">
        <f t="shared" si="327"/>
        <v>2440287</v>
      </c>
      <c r="V4210" s="4">
        <f t="shared" si="328"/>
        <v>-274732.97854300682</v>
      </c>
      <c r="W4210" s="1" t="str">
        <f t="shared" si="329"/>
        <v>Adverse</v>
      </c>
    </row>
    <row r="4211" spans="1:23" x14ac:dyDescent="0.25">
      <c r="A4211" s="1"/>
      <c r="B4211" s="1"/>
      <c r="C4211" s="1"/>
      <c r="D4211" s="1"/>
      <c r="E4211" s="1" t="s">
        <v>8936</v>
      </c>
      <c r="F4211" s="2">
        <v>44040</v>
      </c>
      <c r="G4211" s="3">
        <v>48338</v>
      </c>
      <c r="H4211" s="1"/>
      <c r="I4211" s="1"/>
      <c r="J4211" s="1" t="s">
        <v>9928</v>
      </c>
      <c r="K4211" s="2">
        <v>44347</v>
      </c>
      <c r="L4211" s="1" t="s">
        <v>4207</v>
      </c>
      <c r="M4211" s="1" t="str">
        <f t="shared" si="325"/>
        <v>Social Services</v>
      </c>
      <c r="N4211" s="1" t="s">
        <v>4222</v>
      </c>
      <c r="O4211" s="1" t="s">
        <v>4388</v>
      </c>
      <c r="P4211" s="1">
        <v>8055</v>
      </c>
      <c r="Q4211" s="1">
        <v>1365535</v>
      </c>
      <c r="R4211" s="1">
        <f t="shared" si="326"/>
        <v>0</v>
      </c>
      <c r="S4211" s="4">
        <v>995759.73269741342</v>
      </c>
      <c r="T4211" s="4">
        <v>436313.13016106229</v>
      </c>
      <c r="U4211" s="1">
        <f t="shared" si="327"/>
        <v>1365535</v>
      </c>
      <c r="V4211" s="4">
        <f t="shared" si="328"/>
        <v>-66537.862858475652</v>
      </c>
      <c r="W4211" s="1" t="str">
        <f t="shared" si="329"/>
        <v>Adverse</v>
      </c>
    </row>
    <row r="4212" spans="1:23" x14ac:dyDescent="0.25">
      <c r="A4212" s="1"/>
      <c r="B4212" s="1"/>
      <c r="C4212" s="1"/>
      <c r="D4212" s="1"/>
      <c r="E4212" s="1" t="s">
        <v>9929</v>
      </c>
      <c r="F4212" s="2">
        <v>44276</v>
      </c>
      <c r="G4212" s="3">
        <v>51861</v>
      </c>
      <c r="H4212" s="1"/>
      <c r="I4212" s="1"/>
      <c r="J4212" s="1" t="s">
        <v>9930</v>
      </c>
      <c r="K4212" s="2">
        <v>45217</v>
      </c>
      <c r="L4212" s="1" t="s">
        <v>4227</v>
      </c>
      <c r="M4212" s="1" t="str">
        <f t="shared" si="325"/>
        <v>Infrastructure</v>
      </c>
      <c r="N4212" s="1" t="s">
        <v>4205</v>
      </c>
      <c r="O4212" s="1" t="s">
        <v>4276</v>
      </c>
      <c r="P4212" s="1">
        <v>6719</v>
      </c>
      <c r="Q4212" s="1">
        <v>386702</v>
      </c>
      <c r="R4212" s="1">
        <f t="shared" si="326"/>
        <v>0</v>
      </c>
      <c r="S4212" s="4">
        <v>298861.83716097404</v>
      </c>
      <c r="T4212" s="4">
        <v>268.59058569961343</v>
      </c>
      <c r="U4212" s="1">
        <f t="shared" si="327"/>
        <v>386702</v>
      </c>
      <c r="V4212" s="4">
        <f t="shared" si="328"/>
        <v>87571.572253326362</v>
      </c>
      <c r="W4212" s="1" t="str">
        <f t="shared" si="329"/>
        <v>Favourable</v>
      </c>
    </row>
    <row r="4213" spans="1:23" x14ac:dyDescent="0.25">
      <c r="A4213" s="1"/>
      <c r="B4213" s="1"/>
      <c r="C4213" s="1"/>
      <c r="D4213" s="1"/>
      <c r="E4213" s="1" t="s">
        <v>6487</v>
      </c>
      <c r="F4213" s="2">
        <v>44284</v>
      </c>
      <c r="G4213" s="3">
        <v>25515</v>
      </c>
      <c r="H4213" s="1"/>
      <c r="I4213" s="1"/>
      <c r="J4213" s="1" t="s">
        <v>9931</v>
      </c>
      <c r="K4213" s="2">
        <v>43958</v>
      </c>
      <c r="L4213" s="1" t="s">
        <v>4227</v>
      </c>
      <c r="M4213" s="1" t="str">
        <f t="shared" si="325"/>
        <v>Infrastructure</v>
      </c>
      <c r="N4213" s="1" t="s">
        <v>4205</v>
      </c>
      <c r="O4213" s="1" t="s">
        <v>4279</v>
      </c>
      <c r="P4213" s="1">
        <v>6603</v>
      </c>
      <c r="Q4213" s="1">
        <v>2305987</v>
      </c>
      <c r="R4213" s="1">
        <f t="shared" si="326"/>
        <v>0</v>
      </c>
      <c r="S4213" s="4">
        <v>688578.2866894193</v>
      </c>
      <c r="T4213" s="4">
        <v>543608.1783468615</v>
      </c>
      <c r="U4213" s="1">
        <f t="shared" si="327"/>
        <v>2305987</v>
      </c>
      <c r="V4213" s="4">
        <f t="shared" si="328"/>
        <v>1073800.5349637191</v>
      </c>
      <c r="W4213" s="1" t="str">
        <f t="shared" si="329"/>
        <v>Favourable</v>
      </c>
    </row>
    <row r="4214" spans="1:23" x14ac:dyDescent="0.25">
      <c r="A4214" s="1"/>
      <c r="B4214" s="1"/>
      <c r="C4214" s="1"/>
      <c r="D4214" s="1"/>
      <c r="E4214" s="1" t="s">
        <v>9269</v>
      </c>
      <c r="F4214" s="2">
        <v>45299</v>
      </c>
      <c r="G4214" s="3">
        <v>44748</v>
      </c>
      <c r="H4214" s="1"/>
      <c r="I4214" s="1"/>
      <c r="J4214" s="1" t="s">
        <v>9932</v>
      </c>
      <c r="K4214" s="2">
        <v>45258</v>
      </c>
      <c r="L4214" s="1" t="s">
        <v>4227</v>
      </c>
      <c r="M4214" s="1" t="str">
        <f t="shared" si="325"/>
        <v>Infrastructure</v>
      </c>
      <c r="N4214" s="1" t="s">
        <v>4210</v>
      </c>
      <c r="O4214" s="1" t="s">
        <v>4241</v>
      </c>
      <c r="P4214" s="1">
        <v>6156</v>
      </c>
      <c r="Q4214" s="1">
        <v>504462</v>
      </c>
      <c r="R4214" s="1">
        <f t="shared" si="326"/>
        <v>0</v>
      </c>
      <c r="S4214" s="4">
        <v>79309.495456099481</v>
      </c>
      <c r="T4214" s="4">
        <v>40046.997684754031</v>
      </c>
      <c r="U4214" s="1">
        <f t="shared" si="327"/>
        <v>504462</v>
      </c>
      <c r="V4214" s="4">
        <f t="shared" si="328"/>
        <v>385105.50685914652</v>
      </c>
      <c r="W4214" s="1" t="str">
        <f t="shared" si="329"/>
        <v>Favourable</v>
      </c>
    </row>
    <row r="4215" spans="1:23" x14ac:dyDescent="0.25">
      <c r="A4215" s="1"/>
      <c r="B4215" s="1"/>
      <c r="C4215" s="1"/>
      <c r="D4215" s="1"/>
      <c r="E4215" s="1" t="s">
        <v>8355</v>
      </c>
      <c r="F4215" s="2">
        <v>44005</v>
      </c>
      <c r="G4215" s="3">
        <v>21157</v>
      </c>
      <c r="H4215" s="1"/>
      <c r="I4215" s="1"/>
      <c r="J4215" s="1" t="s">
        <v>9933</v>
      </c>
      <c r="K4215" s="2">
        <v>45199</v>
      </c>
      <c r="L4215" s="1" t="s">
        <v>4200</v>
      </c>
      <c r="M4215" s="1" t="str">
        <f t="shared" si="325"/>
        <v>Social Services</v>
      </c>
      <c r="N4215" s="1" t="s">
        <v>4210</v>
      </c>
      <c r="O4215" s="1" t="s">
        <v>4206</v>
      </c>
      <c r="P4215" s="1">
        <v>7383</v>
      </c>
      <c r="Q4215" s="1">
        <v>259299</v>
      </c>
      <c r="R4215" s="1">
        <f t="shared" si="326"/>
        <v>0</v>
      </c>
      <c r="S4215" s="4">
        <v>159813.98690505541</v>
      </c>
      <c r="T4215" s="4">
        <v>43986.635893970488</v>
      </c>
      <c r="U4215" s="1">
        <f t="shared" si="327"/>
        <v>259299</v>
      </c>
      <c r="V4215" s="4">
        <f t="shared" si="328"/>
        <v>55498.377200974093</v>
      </c>
      <c r="W4215" s="1" t="str">
        <f t="shared" si="329"/>
        <v>Favourable</v>
      </c>
    </row>
    <row r="4216" spans="1:23" x14ac:dyDescent="0.25">
      <c r="A4216" s="1"/>
      <c r="B4216" s="1"/>
      <c r="C4216" s="1"/>
      <c r="D4216" s="1"/>
      <c r="E4216" s="1" t="s">
        <v>9934</v>
      </c>
      <c r="F4216" s="2">
        <v>44530</v>
      </c>
      <c r="G4216" s="3">
        <v>32494</v>
      </c>
      <c r="H4216" s="1"/>
      <c r="I4216" s="1"/>
      <c r="J4216" s="1" t="s">
        <v>8225</v>
      </c>
      <c r="K4216" s="2">
        <v>45043</v>
      </c>
      <c r="L4216" s="1" t="s">
        <v>4207</v>
      </c>
      <c r="M4216" s="1" t="str">
        <f t="shared" si="325"/>
        <v>Social Services</v>
      </c>
      <c r="N4216" s="1" t="s">
        <v>4205</v>
      </c>
      <c r="O4216" s="1" t="s">
        <v>4388</v>
      </c>
      <c r="P4216" s="1">
        <v>6830</v>
      </c>
      <c r="Q4216" s="1">
        <v>422811</v>
      </c>
      <c r="R4216" s="1">
        <f t="shared" si="326"/>
        <v>17696</v>
      </c>
      <c r="S4216" s="4">
        <v>2607.2804744913419</v>
      </c>
      <c r="T4216" s="4">
        <v>9316.0590724984395</v>
      </c>
      <c r="U4216" s="1">
        <f t="shared" si="327"/>
        <v>405115</v>
      </c>
      <c r="V4216" s="4">
        <f t="shared" si="328"/>
        <v>410887.66045301023</v>
      </c>
      <c r="W4216" s="1" t="str">
        <f t="shared" si="329"/>
        <v>Favourable</v>
      </c>
    </row>
    <row r="4217" spans="1:23" x14ac:dyDescent="0.25">
      <c r="A4217" s="1"/>
      <c r="B4217" s="1"/>
      <c r="C4217" s="1"/>
      <c r="D4217" s="1"/>
      <c r="E4217" s="1" t="s">
        <v>9935</v>
      </c>
      <c r="F4217" s="2">
        <v>43968</v>
      </c>
      <c r="G4217" s="3">
        <v>53234</v>
      </c>
      <c r="H4217" s="1"/>
      <c r="I4217" s="1"/>
      <c r="J4217" s="1" t="s">
        <v>8367</v>
      </c>
      <c r="K4217" s="2">
        <v>45374</v>
      </c>
      <c r="L4217" s="1" t="s">
        <v>4207</v>
      </c>
      <c r="M4217" s="1" t="str">
        <f t="shared" si="325"/>
        <v>Social Services</v>
      </c>
      <c r="N4217" s="1" t="s">
        <v>4210</v>
      </c>
      <c r="O4217" s="1" t="s">
        <v>4267</v>
      </c>
      <c r="P4217" s="1">
        <v>6780</v>
      </c>
      <c r="Q4217" s="1">
        <v>1226685</v>
      </c>
      <c r="R4217" s="1">
        <f t="shared" si="326"/>
        <v>32871</v>
      </c>
      <c r="S4217" s="4">
        <v>244782.66005009107</v>
      </c>
      <c r="T4217" s="4">
        <v>289495.42067911528</v>
      </c>
      <c r="U4217" s="1">
        <f t="shared" si="327"/>
        <v>1193814</v>
      </c>
      <c r="V4217" s="4">
        <f t="shared" si="328"/>
        <v>692406.91927079367</v>
      </c>
      <c r="W4217" s="1" t="str">
        <f t="shared" si="329"/>
        <v>Favourable</v>
      </c>
    </row>
    <row r="4218" spans="1:23" x14ac:dyDescent="0.25">
      <c r="A4218" s="1"/>
      <c r="B4218" s="1"/>
      <c r="C4218" s="1"/>
      <c r="D4218" s="1"/>
      <c r="E4218" s="1" t="s">
        <v>9936</v>
      </c>
      <c r="F4218" s="2">
        <v>45343</v>
      </c>
      <c r="G4218" s="3">
        <v>41001</v>
      </c>
      <c r="H4218" s="1"/>
      <c r="I4218" s="1"/>
      <c r="J4218" s="1" t="s">
        <v>6133</v>
      </c>
      <c r="K4218" s="2">
        <v>44946</v>
      </c>
      <c r="L4218" s="1" t="s">
        <v>4207</v>
      </c>
      <c r="M4218" s="1" t="str">
        <f t="shared" si="325"/>
        <v>Social Services</v>
      </c>
      <c r="N4218" s="1" t="s">
        <v>4210</v>
      </c>
      <c r="O4218" s="1" t="s">
        <v>4259</v>
      </c>
      <c r="P4218" s="1">
        <v>7321</v>
      </c>
      <c r="Q4218" s="1">
        <v>1300745</v>
      </c>
      <c r="R4218" s="1">
        <f t="shared" si="326"/>
        <v>53737</v>
      </c>
      <c r="S4218" s="4">
        <v>1023242.6357039027</v>
      </c>
      <c r="T4218" s="4">
        <v>249065.44033003951</v>
      </c>
      <c r="U4218" s="1">
        <f t="shared" si="327"/>
        <v>1247008</v>
      </c>
      <c r="V4218" s="4">
        <f t="shared" si="328"/>
        <v>28436.923966057831</v>
      </c>
      <c r="W4218" s="1" t="str">
        <f t="shared" si="329"/>
        <v>Favourable</v>
      </c>
    </row>
    <row r="4219" spans="1:23" x14ac:dyDescent="0.25">
      <c r="A4219" s="1"/>
      <c r="B4219" s="1"/>
      <c r="C4219" s="1"/>
      <c r="D4219" s="1"/>
      <c r="E4219" s="1" t="s">
        <v>9937</v>
      </c>
      <c r="F4219" s="2">
        <v>45185</v>
      </c>
      <c r="G4219" s="3">
        <v>23225</v>
      </c>
      <c r="H4219" s="1"/>
      <c r="I4219" s="1"/>
      <c r="J4219" s="1" t="s">
        <v>8662</v>
      </c>
      <c r="K4219" s="2">
        <v>45088</v>
      </c>
      <c r="L4219" s="1" t="s">
        <v>4238</v>
      </c>
      <c r="M4219" s="1" t="str">
        <f t="shared" si="325"/>
        <v>Education</v>
      </c>
      <c r="N4219" s="1" t="s">
        <v>4205</v>
      </c>
      <c r="O4219" s="1" t="s">
        <v>4388</v>
      </c>
      <c r="P4219" s="1">
        <v>7536</v>
      </c>
      <c r="Q4219" s="1">
        <v>539354</v>
      </c>
      <c r="R4219" s="1">
        <f t="shared" si="326"/>
        <v>49335</v>
      </c>
      <c r="S4219" s="4">
        <v>88206.792697140991</v>
      </c>
      <c r="T4219" s="4">
        <v>76392.938530924235</v>
      </c>
      <c r="U4219" s="1">
        <f t="shared" si="327"/>
        <v>490019</v>
      </c>
      <c r="V4219" s="4">
        <f t="shared" si="328"/>
        <v>374754.26877193479</v>
      </c>
      <c r="W4219" s="1" t="str">
        <f t="shared" si="329"/>
        <v>Favourable</v>
      </c>
    </row>
    <row r="4220" spans="1:23" x14ac:dyDescent="0.25">
      <c r="A4220" s="1"/>
      <c r="B4220" s="1"/>
      <c r="C4220" s="1"/>
      <c r="D4220" s="1"/>
      <c r="E4220" s="1" t="s">
        <v>7544</v>
      </c>
      <c r="F4220" s="2">
        <v>44103</v>
      </c>
      <c r="G4220" s="3">
        <v>24646</v>
      </c>
      <c r="H4220" s="1"/>
      <c r="I4220" s="1"/>
      <c r="J4220" s="1" t="s">
        <v>9407</v>
      </c>
      <c r="K4220" s="2">
        <v>44407</v>
      </c>
      <c r="L4220" s="1" t="s">
        <v>4238</v>
      </c>
      <c r="M4220" s="1" t="str">
        <f t="shared" si="325"/>
        <v>Education</v>
      </c>
      <c r="N4220" s="1" t="s">
        <v>4222</v>
      </c>
      <c r="O4220" s="1" t="s">
        <v>4292</v>
      </c>
      <c r="P4220" s="1">
        <v>5645</v>
      </c>
      <c r="Q4220" s="1">
        <v>1329770</v>
      </c>
      <c r="R4220" s="1">
        <f t="shared" si="326"/>
        <v>51910</v>
      </c>
      <c r="S4220" s="4">
        <v>831751.34943612688</v>
      </c>
      <c r="T4220" s="4">
        <v>191592.70461343569</v>
      </c>
      <c r="U4220" s="1">
        <f t="shared" si="327"/>
        <v>1277860</v>
      </c>
      <c r="V4220" s="4">
        <f t="shared" si="328"/>
        <v>306425.94595043745</v>
      </c>
      <c r="W4220" s="1" t="str">
        <f t="shared" si="329"/>
        <v>Favourable</v>
      </c>
    </row>
    <row r="4221" spans="1:23" x14ac:dyDescent="0.25">
      <c r="A4221" s="1"/>
      <c r="B4221" s="1"/>
      <c r="C4221" s="1"/>
      <c r="D4221" s="1"/>
      <c r="E4221" s="1" t="s">
        <v>7809</v>
      </c>
      <c r="F4221" s="2">
        <v>45051</v>
      </c>
      <c r="G4221" s="3">
        <v>35505</v>
      </c>
      <c r="H4221" s="1"/>
      <c r="I4221" s="1"/>
      <c r="J4221" s="1" t="s">
        <v>9938</v>
      </c>
      <c r="K4221" s="2">
        <v>44559</v>
      </c>
      <c r="L4221" s="1" t="s">
        <v>4238</v>
      </c>
      <c r="M4221" s="1" t="str">
        <f t="shared" si="325"/>
        <v>Education</v>
      </c>
      <c r="N4221" s="1" t="s">
        <v>4210</v>
      </c>
      <c r="O4221" s="1" t="s">
        <v>4358</v>
      </c>
      <c r="P4221" s="1">
        <v>6857</v>
      </c>
      <c r="Q4221" s="1">
        <v>888902</v>
      </c>
      <c r="R4221" s="1">
        <f t="shared" si="326"/>
        <v>0</v>
      </c>
      <c r="S4221" s="4">
        <v>393369.88834199245</v>
      </c>
      <c r="T4221" s="4">
        <v>106206.98346715562</v>
      </c>
      <c r="U4221" s="1">
        <f t="shared" si="327"/>
        <v>888902</v>
      </c>
      <c r="V4221" s="4">
        <f t="shared" si="328"/>
        <v>389325.12819085194</v>
      </c>
      <c r="W4221" s="1" t="str">
        <f t="shared" si="329"/>
        <v>Favourable</v>
      </c>
    </row>
    <row r="4222" spans="1:23" x14ac:dyDescent="0.25">
      <c r="A4222" s="1"/>
      <c r="B4222" s="1"/>
      <c r="C4222" s="1"/>
      <c r="D4222" s="1"/>
      <c r="E4222" s="1" t="s">
        <v>7852</v>
      </c>
      <c r="F4222" s="2">
        <v>44856</v>
      </c>
      <c r="G4222" s="3">
        <v>15596</v>
      </c>
      <c r="H4222" s="1"/>
      <c r="I4222" s="1"/>
      <c r="J4222" s="1" t="s">
        <v>9416</v>
      </c>
      <c r="K4222" s="2">
        <v>44214</v>
      </c>
      <c r="L4222" s="1" t="s">
        <v>4207</v>
      </c>
      <c r="M4222" s="1" t="str">
        <f t="shared" si="325"/>
        <v>Social Services</v>
      </c>
      <c r="N4222" s="1" t="s">
        <v>4222</v>
      </c>
      <c r="O4222" s="1" t="s">
        <v>4223</v>
      </c>
      <c r="P4222" s="1">
        <v>5572</v>
      </c>
      <c r="Q4222" s="1">
        <v>1799917</v>
      </c>
      <c r="R4222" s="1">
        <f t="shared" si="326"/>
        <v>27716</v>
      </c>
      <c r="S4222" s="4">
        <v>1531250.9678589923</v>
      </c>
      <c r="T4222" s="4">
        <v>122715.52308864343</v>
      </c>
      <c r="U4222" s="1">
        <f t="shared" si="327"/>
        <v>1772201</v>
      </c>
      <c r="V4222" s="4">
        <f t="shared" si="328"/>
        <v>145950.50905236439</v>
      </c>
      <c r="W4222" s="1" t="str">
        <f t="shared" si="329"/>
        <v>Favourable</v>
      </c>
    </row>
    <row r="4223" spans="1:23" x14ac:dyDescent="0.25">
      <c r="A4223" s="1"/>
      <c r="B4223" s="1"/>
      <c r="C4223" s="1"/>
      <c r="D4223" s="1"/>
      <c r="E4223" s="1" t="s">
        <v>9939</v>
      </c>
      <c r="F4223" s="2">
        <v>43969</v>
      </c>
      <c r="G4223" s="3">
        <v>37911</v>
      </c>
      <c r="H4223" s="1"/>
      <c r="I4223" s="1"/>
      <c r="J4223" s="1" t="s">
        <v>6585</v>
      </c>
      <c r="K4223" s="2">
        <v>44007</v>
      </c>
      <c r="L4223" s="1" t="s">
        <v>4238</v>
      </c>
      <c r="M4223" s="1" t="str">
        <f t="shared" si="325"/>
        <v>Education</v>
      </c>
      <c r="N4223" s="1" t="s">
        <v>4210</v>
      </c>
      <c r="O4223" s="1" t="s">
        <v>4211</v>
      </c>
      <c r="P4223" s="1">
        <v>6271</v>
      </c>
      <c r="Q4223" s="1">
        <v>1997890</v>
      </c>
      <c r="R4223" s="1">
        <f t="shared" si="326"/>
        <v>27579</v>
      </c>
      <c r="S4223" s="4">
        <v>127778.45053305328</v>
      </c>
      <c r="T4223" s="4">
        <v>561776.68186480051</v>
      </c>
      <c r="U4223" s="1">
        <f t="shared" si="327"/>
        <v>1970311</v>
      </c>
      <c r="V4223" s="4">
        <f t="shared" si="328"/>
        <v>1308334.8676021462</v>
      </c>
      <c r="W4223" s="1" t="str">
        <f t="shared" si="329"/>
        <v>Favourable</v>
      </c>
    </row>
    <row r="4224" spans="1:23" x14ac:dyDescent="0.25">
      <c r="A4224" s="1"/>
      <c r="B4224" s="1"/>
      <c r="C4224" s="1"/>
      <c r="D4224" s="1"/>
      <c r="E4224" s="1" t="s">
        <v>8909</v>
      </c>
      <c r="F4224" s="2">
        <v>44199</v>
      </c>
      <c r="G4224" s="3">
        <v>16806</v>
      </c>
      <c r="H4224" s="1"/>
      <c r="I4224" s="1"/>
      <c r="J4224" s="1" t="s">
        <v>9940</v>
      </c>
      <c r="K4224" s="2">
        <v>44983</v>
      </c>
      <c r="L4224" s="1" t="s">
        <v>4200</v>
      </c>
      <c r="M4224" s="1" t="str">
        <f t="shared" si="325"/>
        <v>Social Services</v>
      </c>
      <c r="N4224" s="1" t="s">
        <v>4210</v>
      </c>
      <c r="O4224" s="1" t="s">
        <v>4421</v>
      </c>
      <c r="P4224" s="1">
        <v>8602</v>
      </c>
      <c r="Q4224" s="1">
        <v>1964390</v>
      </c>
      <c r="R4224" s="1">
        <f t="shared" si="326"/>
        <v>0</v>
      </c>
      <c r="S4224" s="4">
        <v>1791608.627894822</v>
      </c>
      <c r="T4224" s="4">
        <v>370012.89623409975</v>
      </c>
      <c r="U4224" s="1">
        <f t="shared" si="327"/>
        <v>1964390</v>
      </c>
      <c r="V4224" s="4">
        <f t="shared" si="328"/>
        <v>-197231.5241289218</v>
      </c>
      <c r="W4224" s="1" t="str">
        <f t="shared" si="329"/>
        <v>Adverse</v>
      </c>
    </row>
    <row r="4225" spans="1:23" x14ac:dyDescent="0.25">
      <c r="A4225" s="1"/>
      <c r="B4225" s="1"/>
      <c r="C4225" s="1"/>
      <c r="D4225" s="1"/>
      <c r="E4225" s="1" t="s">
        <v>4704</v>
      </c>
      <c r="F4225" s="2">
        <v>44072</v>
      </c>
      <c r="G4225" s="3">
        <v>26639</v>
      </c>
      <c r="H4225" s="1"/>
      <c r="I4225" s="1"/>
      <c r="J4225" s="1" t="s">
        <v>9941</v>
      </c>
      <c r="K4225" s="2">
        <v>44868</v>
      </c>
      <c r="L4225" s="1" t="s">
        <v>4207</v>
      </c>
      <c r="M4225" s="1" t="str">
        <f t="shared" si="325"/>
        <v>Social Services</v>
      </c>
      <c r="N4225" s="1" t="s">
        <v>4210</v>
      </c>
      <c r="O4225" s="1" t="s">
        <v>4496</v>
      </c>
      <c r="P4225" s="1">
        <v>6833</v>
      </c>
      <c r="Q4225" s="1">
        <v>692642</v>
      </c>
      <c r="R4225" s="1">
        <f t="shared" si="326"/>
        <v>0</v>
      </c>
      <c r="S4225" s="4">
        <v>539576.97951300477</v>
      </c>
      <c r="T4225" s="4">
        <v>996.47778958393235</v>
      </c>
      <c r="U4225" s="1">
        <f t="shared" si="327"/>
        <v>692642</v>
      </c>
      <c r="V4225" s="4">
        <f t="shared" si="328"/>
        <v>152068.54269741126</v>
      </c>
      <c r="W4225" s="1" t="str">
        <f t="shared" si="329"/>
        <v>Favourable</v>
      </c>
    </row>
    <row r="4226" spans="1:23" x14ac:dyDescent="0.25">
      <c r="A4226" s="1"/>
      <c r="B4226" s="1"/>
      <c r="C4226" s="1"/>
      <c r="D4226" s="1"/>
      <c r="E4226" s="1" t="s">
        <v>6231</v>
      </c>
      <c r="F4226" s="2">
        <v>43990</v>
      </c>
      <c r="G4226" s="3">
        <v>39610</v>
      </c>
      <c r="H4226" s="1"/>
      <c r="I4226" s="1"/>
      <c r="J4226" s="1" t="s">
        <v>6617</v>
      </c>
      <c r="K4226" s="2">
        <v>45193</v>
      </c>
      <c r="L4226" s="1" t="s">
        <v>4207</v>
      </c>
      <c r="M4226" s="1" t="str">
        <f t="shared" si="325"/>
        <v>Social Services</v>
      </c>
      <c r="N4226" s="1" t="s">
        <v>4205</v>
      </c>
      <c r="O4226" s="1" t="s">
        <v>4330</v>
      </c>
      <c r="P4226" s="1">
        <v>7652</v>
      </c>
      <c r="Q4226" s="1">
        <v>1786246</v>
      </c>
      <c r="R4226" s="1">
        <f t="shared" si="326"/>
        <v>17733</v>
      </c>
      <c r="S4226" s="4">
        <v>785923.12175926345</v>
      </c>
      <c r="T4226" s="4">
        <v>10103.446845786073</v>
      </c>
      <c r="U4226" s="1">
        <f t="shared" si="327"/>
        <v>1768513</v>
      </c>
      <c r="V4226" s="4">
        <f t="shared" si="328"/>
        <v>990219.43139495049</v>
      </c>
      <c r="W4226" s="1" t="str">
        <f t="shared" si="329"/>
        <v>Favourable</v>
      </c>
    </row>
    <row r="4227" spans="1:23" x14ac:dyDescent="0.25">
      <c r="A4227" s="1"/>
      <c r="B4227" s="1"/>
      <c r="C4227" s="1"/>
      <c r="D4227" s="1"/>
      <c r="E4227" s="1" t="s">
        <v>6532</v>
      </c>
      <c r="F4227" s="2">
        <v>44505</v>
      </c>
      <c r="G4227" s="3">
        <v>59302</v>
      </c>
      <c r="H4227" s="1"/>
      <c r="I4227" s="1"/>
      <c r="J4227" s="1" t="s">
        <v>9942</v>
      </c>
      <c r="K4227" s="2">
        <v>45241</v>
      </c>
      <c r="L4227" s="1" t="s">
        <v>4200</v>
      </c>
      <c r="M4227" s="1" t="str">
        <f t="shared" ref="M4227:M4290" si="330">INDEX($A:$B,MATCH($L4227,$A:$A,0),2)</f>
        <v>Social Services</v>
      </c>
      <c r="N4227" s="1" t="s">
        <v>4205</v>
      </c>
      <c r="O4227" s="1" t="s">
        <v>4458</v>
      </c>
      <c r="P4227" s="1">
        <v>7687</v>
      </c>
      <c r="Q4227" s="1">
        <v>914280</v>
      </c>
      <c r="R4227" s="1">
        <f t="shared" ref="R4227:R4290" si="331">_xlfn.XLOOKUP($J4227,$E:$E,$G:$G,0,0,1)</f>
        <v>0</v>
      </c>
      <c r="S4227" s="4">
        <v>202722.95017630653</v>
      </c>
      <c r="T4227" s="4">
        <v>110669.55633356434</v>
      </c>
      <c r="U4227" s="1">
        <f t="shared" ref="U4227:U4290" si="332">Q4227-R4227</f>
        <v>914280</v>
      </c>
      <c r="V4227" s="4">
        <f t="shared" ref="V4227:V4290" si="333">Q4227-(S4227+T4227)</f>
        <v>600887.49349012913</v>
      </c>
      <c r="W4227" s="1" t="str">
        <f t="shared" ref="W4227:W4290" si="334">IF(V4227&gt;=0,"Favourable","Adverse")</f>
        <v>Favourable</v>
      </c>
    </row>
    <row r="4228" spans="1:23" x14ac:dyDescent="0.25">
      <c r="A4228" s="1"/>
      <c r="B4228" s="1"/>
      <c r="C4228" s="1"/>
      <c r="D4228" s="1"/>
      <c r="E4228" s="1" t="s">
        <v>6057</v>
      </c>
      <c r="F4228" s="2">
        <v>44355</v>
      </c>
      <c r="G4228" s="3">
        <v>20315</v>
      </c>
      <c r="H4228" s="1"/>
      <c r="I4228" s="1"/>
      <c r="J4228" s="1" t="s">
        <v>9943</v>
      </c>
      <c r="K4228" s="2">
        <v>45283</v>
      </c>
      <c r="L4228" s="1" t="s">
        <v>4238</v>
      </c>
      <c r="M4228" s="1" t="str">
        <f t="shared" si="330"/>
        <v>Education</v>
      </c>
      <c r="N4228" s="1" t="s">
        <v>4205</v>
      </c>
      <c r="O4228" s="1" t="s">
        <v>4279</v>
      </c>
      <c r="P4228" s="1">
        <v>7468</v>
      </c>
      <c r="Q4228" s="1">
        <v>473783</v>
      </c>
      <c r="R4228" s="1">
        <f t="shared" si="331"/>
        <v>0</v>
      </c>
      <c r="S4228" s="4">
        <v>321095.63259946572</v>
      </c>
      <c r="T4228" s="4">
        <v>17284.099776406718</v>
      </c>
      <c r="U4228" s="1">
        <f t="shared" si="332"/>
        <v>473783</v>
      </c>
      <c r="V4228" s="4">
        <f t="shared" si="333"/>
        <v>135403.26762412756</v>
      </c>
      <c r="W4228" s="1" t="str">
        <f t="shared" si="334"/>
        <v>Favourable</v>
      </c>
    </row>
    <row r="4229" spans="1:23" x14ac:dyDescent="0.25">
      <c r="A4229" s="1"/>
      <c r="B4229" s="1"/>
      <c r="C4229" s="1"/>
      <c r="D4229" s="1"/>
      <c r="E4229" s="1" t="s">
        <v>9944</v>
      </c>
      <c r="F4229" s="2">
        <v>43972</v>
      </c>
      <c r="G4229" s="3">
        <v>24257</v>
      </c>
      <c r="H4229" s="1"/>
      <c r="I4229" s="1"/>
      <c r="J4229" s="1" t="s">
        <v>9945</v>
      </c>
      <c r="K4229" s="2">
        <v>44189</v>
      </c>
      <c r="L4229" s="1" t="s">
        <v>4207</v>
      </c>
      <c r="M4229" s="1" t="str">
        <f t="shared" si="330"/>
        <v>Social Services</v>
      </c>
      <c r="N4229" s="1" t="s">
        <v>4222</v>
      </c>
      <c r="O4229" s="1" t="s">
        <v>4247</v>
      </c>
      <c r="P4229" s="1">
        <v>9328</v>
      </c>
      <c r="Q4229" s="1">
        <v>777253</v>
      </c>
      <c r="R4229" s="1">
        <f t="shared" si="331"/>
        <v>0</v>
      </c>
      <c r="S4229" s="4">
        <v>83072.832764611754</v>
      </c>
      <c r="T4229" s="4">
        <v>103848.60746181612</v>
      </c>
      <c r="U4229" s="1">
        <f t="shared" si="332"/>
        <v>777253</v>
      </c>
      <c r="V4229" s="4">
        <f t="shared" si="333"/>
        <v>590331.55977357214</v>
      </c>
      <c r="W4229" s="1" t="str">
        <f t="shared" si="334"/>
        <v>Favourable</v>
      </c>
    </row>
    <row r="4230" spans="1:23" x14ac:dyDescent="0.25">
      <c r="A4230" s="1"/>
      <c r="B4230" s="1"/>
      <c r="C4230" s="1"/>
      <c r="D4230" s="1"/>
      <c r="E4230" s="1" t="s">
        <v>6382</v>
      </c>
      <c r="F4230" s="2">
        <v>44770</v>
      </c>
      <c r="G4230" s="3">
        <v>47419</v>
      </c>
      <c r="H4230" s="1"/>
      <c r="I4230" s="1"/>
      <c r="J4230" s="1" t="s">
        <v>9946</v>
      </c>
      <c r="K4230" s="2">
        <v>45043</v>
      </c>
      <c r="L4230" s="1" t="s">
        <v>4207</v>
      </c>
      <c r="M4230" s="1" t="str">
        <f t="shared" si="330"/>
        <v>Social Services</v>
      </c>
      <c r="N4230" s="1" t="s">
        <v>4210</v>
      </c>
      <c r="O4230" s="1" t="s">
        <v>4279</v>
      </c>
      <c r="P4230" s="1">
        <v>5535</v>
      </c>
      <c r="Q4230" s="1">
        <v>1503966</v>
      </c>
      <c r="R4230" s="1">
        <f t="shared" si="331"/>
        <v>0</v>
      </c>
      <c r="S4230" s="4">
        <v>1220170.9427256305</v>
      </c>
      <c r="T4230" s="4">
        <v>385191.44466344477</v>
      </c>
      <c r="U4230" s="1">
        <f t="shared" si="332"/>
        <v>1503966</v>
      </c>
      <c r="V4230" s="4">
        <f t="shared" si="333"/>
        <v>-101396.38738907524</v>
      </c>
      <c r="W4230" s="1" t="str">
        <f t="shared" si="334"/>
        <v>Adverse</v>
      </c>
    </row>
    <row r="4231" spans="1:23" x14ac:dyDescent="0.25">
      <c r="A4231" s="1"/>
      <c r="B4231" s="1"/>
      <c r="C4231" s="1"/>
      <c r="D4231" s="1"/>
      <c r="E4231" s="1" t="s">
        <v>5549</v>
      </c>
      <c r="F4231" s="2">
        <v>44406</v>
      </c>
      <c r="G4231" s="3">
        <v>15505</v>
      </c>
      <c r="H4231" s="1"/>
      <c r="I4231" s="1"/>
      <c r="J4231" s="1" t="s">
        <v>6525</v>
      </c>
      <c r="K4231" s="2">
        <v>44331</v>
      </c>
      <c r="L4231" s="1" t="s">
        <v>4207</v>
      </c>
      <c r="M4231" s="1" t="str">
        <f t="shared" si="330"/>
        <v>Social Services</v>
      </c>
      <c r="N4231" s="1" t="s">
        <v>4205</v>
      </c>
      <c r="O4231" s="1" t="s">
        <v>4374</v>
      </c>
      <c r="P4231" s="1">
        <v>8836</v>
      </c>
      <c r="Q4231" s="1">
        <v>2352843</v>
      </c>
      <c r="R4231" s="1">
        <f t="shared" si="331"/>
        <v>55211</v>
      </c>
      <c r="S4231" s="4">
        <v>972942.65147010051</v>
      </c>
      <c r="T4231" s="4">
        <v>265162.8388505145</v>
      </c>
      <c r="U4231" s="1">
        <f t="shared" si="332"/>
        <v>2297632</v>
      </c>
      <c r="V4231" s="4">
        <f t="shared" si="333"/>
        <v>1114737.509679385</v>
      </c>
      <c r="W4231" s="1" t="str">
        <f t="shared" si="334"/>
        <v>Favourable</v>
      </c>
    </row>
    <row r="4232" spans="1:23" x14ac:dyDescent="0.25">
      <c r="A4232" s="1"/>
      <c r="B4232" s="1"/>
      <c r="C4232" s="1"/>
      <c r="D4232" s="1"/>
      <c r="E4232" s="1" t="s">
        <v>9947</v>
      </c>
      <c r="F4232" s="2">
        <v>45164</v>
      </c>
      <c r="G4232" s="3">
        <v>20922</v>
      </c>
      <c r="H4232" s="1"/>
      <c r="I4232" s="1"/>
      <c r="J4232" s="1" t="s">
        <v>9948</v>
      </c>
      <c r="K4232" s="2">
        <v>45337</v>
      </c>
      <c r="L4232" s="1" t="s">
        <v>4207</v>
      </c>
      <c r="M4232" s="1" t="str">
        <f t="shared" si="330"/>
        <v>Social Services</v>
      </c>
      <c r="N4232" s="1" t="s">
        <v>4205</v>
      </c>
      <c r="O4232" s="1" t="s">
        <v>4374</v>
      </c>
      <c r="P4232" s="1">
        <v>5725</v>
      </c>
      <c r="Q4232" s="1">
        <v>1079888</v>
      </c>
      <c r="R4232" s="1">
        <f t="shared" si="331"/>
        <v>0</v>
      </c>
      <c r="S4232" s="4">
        <v>435363.41053187352</v>
      </c>
      <c r="T4232" s="4">
        <v>258303.5353374003</v>
      </c>
      <c r="U4232" s="1">
        <f t="shared" si="332"/>
        <v>1079888</v>
      </c>
      <c r="V4232" s="4">
        <f t="shared" si="333"/>
        <v>386221.05413072614</v>
      </c>
      <c r="W4232" s="1" t="str">
        <f t="shared" si="334"/>
        <v>Favourable</v>
      </c>
    </row>
    <row r="4233" spans="1:23" x14ac:dyDescent="0.25">
      <c r="A4233" s="1"/>
      <c r="B4233" s="1"/>
      <c r="C4233" s="1"/>
      <c r="D4233" s="1"/>
      <c r="E4233" s="1" t="s">
        <v>8248</v>
      </c>
      <c r="F4233" s="2">
        <v>44378</v>
      </c>
      <c r="G4233" s="3">
        <v>22844</v>
      </c>
      <c r="H4233" s="1"/>
      <c r="I4233" s="1"/>
      <c r="J4233" s="1" t="s">
        <v>9004</v>
      </c>
      <c r="K4233" s="2">
        <v>44202</v>
      </c>
      <c r="L4233" s="1" t="s">
        <v>4200</v>
      </c>
      <c r="M4233" s="1" t="str">
        <f t="shared" si="330"/>
        <v>Social Services</v>
      </c>
      <c r="N4233" s="1" t="s">
        <v>4205</v>
      </c>
      <c r="O4233" s="1" t="s">
        <v>4458</v>
      </c>
      <c r="P4233" s="1">
        <v>7459</v>
      </c>
      <c r="Q4233" s="1">
        <v>1717980</v>
      </c>
      <c r="R4233" s="1">
        <f t="shared" si="331"/>
        <v>10830</v>
      </c>
      <c r="S4233" s="4">
        <v>805454.14862109732</v>
      </c>
      <c r="T4233" s="4">
        <v>82009.75841864651</v>
      </c>
      <c r="U4233" s="1">
        <f t="shared" si="332"/>
        <v>1707150</v>
      </c>
      <c r="V4233" s="4">
        <f t="shared" si="333"/>
        <v>830516.09296025615</v>
      </c>
      <c r="W4233" s="1" t="str">
        <f t="shared" si="334"/>
        <v>Favourable</v>
      </c>
    </row>
    <row r="4234" spans="1:23" x14ac:dyDescent="0.25">
      <c r="A4234" s="1"/>
      <c r="B4234" s="1"/>
      <c r="C4234" s="1"/>
      <c r="D4234" s="1"/>
      <c r="E4234" s="1" t="s">
        <v>9949</v>
      </c>
      <c r="F4234" s="2">
        <v>43992</v>
      </c>
      <c r="G4234" s="3">
        <v>57571</v>
      </c>
      <c r="H4234" s="1"/>
      <c r="I4234" s="1"/>
      <c r="J4234" s="1" t="s">
        <v>8500</v>
      </c>
      <c r="K4234" s="2">
        <v>43969</v>
      </c>
      <c r="L4234" s="1" t="s">
        <v>4200</v>
      </c>
      <c r="M4234" s="1" t="str">
        <f t="shared" si="330"/>
        <v>Social Services</v>
      </c>
      <c r="N4234" s="1" t="s">
        <v>4205</v>
      </c>
      <c r="O4234" s="1" t="s">
        <v>4273</v>
      </c>
      <c r="P4234" s="1">
        <v>7679</v>
      </c>
      <c r="Q4234" s="1">
        <v>1193754</v>
      </c>
      <c r="R4234" s="1">
        <f t="shared" si="331"/>
        <v>59515</v>
      </c>
      <c r="S4234" s="4">
        <v>166265.11386606446</v>
      </c>
      <c r="T4234" s="4">
        <v>38786.012023179435</v>
      </c>
      <c r="U4234" s="1">
        <f t="shared" si="332"/>
        <v>1134239</v>
      </c>
      <c r="V4234" s="4">
        <f t="shared" si="333"/>
        <v>988702.87411075609</v>
      </c>
      <c r="W4234" s="1" t="str">
        <f t="shared" si="334"/>
        <v>Favourable</v>
      </c>
    </row>
    <row r="4235" spans="1:23" x14ac:dyDescent="0.25">
      <c r="A4235" s="1"/>
      <c r="B4235" s="1"/>
      <c r="C4235" s="1"/>
      <c r="D4235" s="1"/>
      <c r="E4235" s="1" t="s">
        <v>7381</v>
      </c>
      <c r="F4235" s="2">
        <v>44779</v>
      </c>
      <c r="G4235" s="3">
        <v>36811</v>
      </c>
      <c r="H4235" s="1"/>
      <c r="I4235" s="1"/>
      <c r="J4235" s="1" t="s">
        <v>9950</v>
      </c>
      <c r="K4235" s="2">
        <v>44498</v>
      </c>
      <c r="L4235" s="1" t="s">
        <v>4238</v>
      </c>
      <c r="M4235" s="1" t="str">
        <f t="shared" si="330"/>
        <v>Education</v>
      </c>
      <c r="N4235" s="1" t="s">
        <v>4205</v>
      </c>
      <c r="O4235" s="1" t="s">
        <v>4244</v>
      </c>
      <c r="P4235" s="1">
        <v>7823</v>
      </c>
      <c r="Q4235" s="1">
        <v>1379583</v>
      </c>
      <c r="R4235" s="1">
        <f t="shared" si="331"/>
        <v>0</v>
      </c>
      <c r="S4235" s="4">
        <v>284758.82452970074</v>
      </c>
      <c r="T4235" s="4">
        <v>31946.729192692092</v>
      </c>
      <c r="U4235" s="1">
        <f t="shared" si="332"/>
        <v>1379583</v>
      </c>
      <c r="V4235" s="4">
        <f t="shared" si="333"/>
        <v>1062877.4462776072</v>
      </c>
      <c r="W4235" s="1" t="str">
        <f t="shared" si="334"/>
        <v>Favourable</v>
      </c>
    </row>
    <row r="4236" spans="1:23" x14ac:dyDescent="0.25">
      <c r="A4236" s="1"/>
      <c r="B4236" s="1"/>
      <c r="C4236" s="1"/>
      <c r="D4236" s="1"/>
      <c r="E4236" s="1" t="s">
        <v>9281</v>
      </c>
      <c r="F4236" s="2">
        <v>44131</v>
      </c>
      <c r="G4236" s="3">
        <v>32349</v>
      </c>
      <c r="H4236" s="1"/>
      <c r="I4236" s="1"/>
      <c r="J4236" s="1" t="s">
        <v>5103</v>
      </c>
      <c r="K4236" s="2">
        <v>44209</v>
      </c>
      <c r="L4236" s="1" t="s">
        <v>4207</v>
      </c>
      <c r="M4236" s="1" t="str">
        <f t="shared" si="330"/>
        <v>Social Services</v>
      </c>
      <c r="N4236" s="1" t="s">
        <v>4205</v>
      </c>
      <c r="O4236" s="1" t="s">
        <v>4295</v>
      </c>
      <c r="P4236" s="1">
        <v>7514</v>
      </c>
      <c r="Q4236" s="1">
        <v>321732</v>
      </c>
      <c r="R4236" s="1">
        <f t="shared" si="331"/>
        <v>34026</v>
      </c>
      <c r="S4236" s="4">
        <v>43635.696942096278</v>
      </c>
      <c r="T4236" s="4">
        <v>7298.8382046947836</v>
      </c>
      <c r="U4236" s="1">
        <f t="shared" si="332"/>
        <v>287706</v>
      </c>
      <c r="V4236" s="4">
        <f t="shared" si="333"/>
        <v>270797.46485320892</v>
      </c>
      <c r="W4236" s="1" t="str">
        <f t="shared" si="334"/>
        <v>Favourable</v>
      </c>
    </row>
    <row r="4237" spans="1:23" x14ac:dyDescent="0.25">
      <c r="A4237" s="1"/>
      <c r="B4237" s="1"/>
      <c r="C4237" s="1"/>
      <c r="D4237" s="1"/>
      <c r="E4237" s="1" t="s">
        <v>9951</v>
      </c>
      <c r="F4237" s="2">
        <v>45392</v>
      </c>
      <c r="G4237" s="3">
        <v>58139</v>
      </c>
      <c r="H4237" s="1"/>
      <c r="I4237" s="1"/>
      <c r="J4237" s="1" t="s">
        <v>9952</v>
      </c>
      <c r="K4237" s="2">
        <v>45367</v>
      </c>
      <c r="L4237" s="1" t="s">
        <v>4200</v>
      </c>
      <c r="M4237" s="1" t="str">
        <f t="shared" si="330"/>
        <v>Social Services</v>
      </c>
      <c r="N4237" s="1" t="s">
        <v>4210</v>
      </c>
      <c r="O4237" s="1" t="s">
        <v>4358</v>
      </c>
      <c r="P4237" s="1">
        <v>5593</v>
      </c>
      <c r="Q4237" s="1">
        <v>748179</v>
      </c>
      <c r="R4237" s="1">
        <f t="shared" si="331"/>
        <v>0</v>
      </c>
      <c r="S4237" s="4">
        <v>220374.00142598184</v>
      </c>
      <c r="T4237" s="4">
        <v>245017.33165212953</v>
      </c>
      <c r="U4237" s="1">
        <f t="shared" si="332"/>
        <v>748179</v>
      </c>
      <c r="V4237" s="4">
        <f t="shared" si="333"/>
        <v>282787.66692188859</v>
      </c>
      <c r="W4237" s="1" t="str">
        <f t="shared" si="334"/>
        <v>Favourable</v>
      </c>
    </row>
    <row r="4238" spans="1:23" x14ac:dyDescent="0.25">
      <c r="A4238" s="1"/>
      <c r="B4238" s="1"/>
      <c r="C4238" s="1"/>
      <c r="D4238" s="1"/>
      <c r="E4238" s="1" t="s">
        <v>8973</v>
      </c>
      <c r="F4238" s="2">
        <v>45388</v>
      </c>
      <c r="G4238" s="3">
        <v>56190</v>
      </c>
      <c r="H4238" s="1"/>
      <c r="I4238" s="1"/>
      <c r="J4238" s="1" t="s">
        <v>9205</v>
      </c>
      <c r="K4238" s="2">
        <v>43858</v>
      </c>
      <c r="L4238" s="1" t="s">
        <v>4200</v>
      </c>
      <c r="M4238" s="1" t="str">
        <f t="shared" si="330"/>
        <v>Social Services</v>
      </c>
      <c r="N4238" s="1" t="s">
        <v>4205</v>
      </c>
      <c r="O4238" s="1" t="s">
        <v>4253</v>
      </c>
      <c r="P4238" s="1">
        <v>7861</v>
      </c>
      <c r="Q4238" s="1">
        <v>2251182</v>
      </c>
      <c r="R4238" s="1">
        <f t="shared" si="331"/>
        <v>29690</v>
      </c>
      <c r="S4238" s="4">
        <v>1075162.0886691096</v>
      </c>
      <c r="T4238" s="4">
        <v>166275.53679603906</v>
      </c>
      <c r="U4238" s="1">
        <f t="shared" si="332"/>
        <v>2221492</v>
      </c>
      <c r="V4238" s="4">
        <f t="shared" si="333"/>
        <v>1009744.3745348514</v>
      </c>
      <c r="W4238" s="1" t="str">
        <f t="shared" si="334"/>
        <v>Favourable</v>
      </c>
    </row>
    <row r="4239" spans="1:23" x14ac:dyDescent="0.25">
      <c r="A4239" s="1"/>
      <c r="B4239" s="1"/>
      <c r="C4239" s="1"/>
      <c r="D4239" s="1"/>
      <c r="E4239" s="1" t="s">
        <v>9953</v>
      </c>
      <c r="F4239" s="2">
        <v>45297</v>
      </c>
      <c r="G4239" s="3">
        <v>19145</v>
      </c>
      <c r="H4239" s="1"/>
      <c r="I4239" s="1"/>
      <c r="J4239" s="1" t="s">
        <v>9954</v>
      </c>
      <c r="K4239" s="2">
        <v>44672</v>
      </c>
      <c r="L4239" s="1" t="s">
        <v>4200</v>
      </c>
      <c r="M4239" s="1" t="str">
        <f t="shared" si="330"/>
        <v>Social Services</v>
      </c>
      <c r="N4239" s="1" t="s">
        <v>4210</v>
      </c>
      <c r="O4239" s="1" t="s">
        <v>4286</v>
      </c>
      <c r="P4239" s="1">
        <v>8079</v>
      </c>
      <c r="Q4239" s="1">
        <v>1281903</v>
      </c>
      <c r="R4239" s="1">
        <f t="shared" si="331"/>
        <v>0</v>
      </c>
      <c r="S4239" s="4">
        <v>1091128.4301121205</v>
      </c>
      <c r="T4239" s="4">
        <v>399350.72705087595</v>
      </c>
      <c r="U4239" s="1">
        <f t="shared" si="332"/>
        <v>1281903</v>
      </c>
      <c r="V4239" s="4">
        <f t="shared" si="333"/>
        <v>-208576.15716299647</v>
      </c>
      <c r="W4239" s="1" t="str">
        <f t="shared" si="334"/>
        <v>Adverse</v>
      </c>
    </row>
    <row r="4240" spans="1:23" x14ac:dyDescent="0.25">
      <c r="A4240" s="1"/>
      <c r="B4240" s="1"/>
      <c r="C4240" s="1"/>
      <c r="D4240" s="1"/>
      <c r="E4240" s="1" t="s">
        <v>6774</v>
      </c>
      <c r="F4240" s="2">
        <v>45207</v>
      </c>
      <c r="G4240" s="3">
        <v>33815</v>
      </c>
      <c r="H4240" s="1"/>
      <c r="I4240" s="1"/>
      <c r="J4240" s="1" t="s">
        <v>9544</v>
      </c>
      <c r="K4240" s="2">
        <v>43977</v>
      </c>
      <c r="L4240" s="1" t="s">
        <v>4227</v>
      </c>
      <c r="M4240" s="1" t="str">
        <f t="shared" si="330"/>
        <v>Infrastructure</v>
      </c>
      <c r="N4240" s="1" t="s">
        <v>4205</v>
      </c>
      <c r="O4240" s="1" t="s">
        <v>4211</v>
      </c>
      <c r="P4240" s="1">
        <v>8960</v>
      </c>
      <c r="Q4240" s="1">
        <v>994869</v>
      </c>
      <c r="R4240" s="1">
        <f t="shared" si="331"/>
        <v>35805</v>
      </c>
      <c r="S4240" s="4">
        <v>893310.98933661974</v>
      </c>
      <c r="T4240" s="4">
        <v>228925.52230523375</v>
      </c>
      <c r="U4240" s="1">
        <f t="shared" si="332"/>
        <v>959064</v>
      </c>
      <c r="V4240" s="4">
        <f t="shared" si="333"/>
        <v>-127367.51164185349</v>
      </c>
      <c r="W4240" s="1" t="str">
        <f t="shared" si="334"/>
        <v>Adverse</v>
      </c>
    </row>
    <row r="4241" spans="1:23" x14ac:dyDescent="0.25">
      <c r="A4241" s="1"/>
      <c r="B4241" s="1"/>
      <c r="C4241" s="1"/>
      <c r="D4241" s="1"/>
      <c r="E4241" s="1" t="s">
        <v>9955</v>
      </c>
      <c r="F4241" s="2">
        <v>44617</v>
      </c>
      <c r="G4241" s="3">
        <v>43573</v>
      </c>
      <c r="H4241" s="1"/>
      <c r="I4241" s="1"/>
      <c r="J4241" s="1" t="s">
        <v>5070</v>
      </c>
      <c r="K4241" s="2">
        <v>44423</v>
      </c>
      <c r="L4241" s="1" t="s">
        <v>4238</v>
      </c>
      <c r="M4241" s="1" t="str">
        <f t="shared" si="330"/>
        <v>Education</v>
      </c>
      <c r="N4241" s="1" t="s">
        <v>4222</v>
      </c>
      <c r="O4241" s="1" t="s">
        <v>4267</v>
      </c>
      <c r="P4241" s="1">
        <v>7005</v>
      </c>
      <c r="Q4241" s="1">
        <v>937615</v>
      </c>
      <c r="R4241" s="1">
        <f t="shared" si="331"/>
        <v>75766</v>
      </c>
      <c r="S4241" s="4">
        <v>178564.62267873232</v>
      </c>
      <c r="T4241" s="4">
        <v>175448.83451383805</v>
      </c>
      <c r="U4241" s="1">
        <f t="shared" si="332"/>
        <v>861849</v>
      </c>
      <c r="V4241" s="4">
        <f t="shared" si="333"/>
        <v>583601.54280742956</v>
      </c>
      <c r="W4241" s="1" t="str">
        <f t="shared" si="334"/>
        <v>Favourable</v>
      </c>
    </row>
    <row r="4242" spans="1:23" x14ac:dyDescent="0.25">
      <c r="A4242" s="1"/>
      <c r="B4242" s="1"/>
      <c r="C4242" s="1"/>
      <c r="D4242" s="1"/>
      <c r="E4242" s="1" t="s">
        <v>9022</v>
      </c>
      <c r="F4242" s="2">
        <v>45056</v>
      </c>
      <c r="G4242" s="3">
        <v>19169</v>
      </c>
      <c r="H4242" s="1"/>
      <c r="I4242" s="1"/>
      <c r="J4242" s="1" t="s">
        <v>9647</v>
      </c>
      <c r="K4242" s="2">
        <v>44483</v>
      </c>
      <c r="L4242" s="1" t="s">
        <v>4207</v>
      </c>
      <c r="M4242" s="1" t="str">
        <f t="shared" si="330"/>
        <v>Social Services</v>
      </c>
      <c r="N4242" s="1" t="s">
        <v>4210</v>
      </c>
      <c r="O4242" s="1" t="s">
        <v>4264</v>
      </c>
      <c r="P4242" s="1">
        <v>8787</v>
      </c>
      <c r="Q4242" s="1">
        <v>604331</v>
      </c>
      <c r="R4242" s="1">
        <f t="shared" si="331"/>
        <v>20512</v>
      </c>
      <c r="S4242" s="4">
        <v>21794.681587950039</v>
      </c>
      <c r="T4242" s="4">
        <v>176338.64897157438</v>
      </c>
      <c r="U4242" s="1">
        <f t="shared" si="332"/>
        <v>583819</v>
      </c>
      <c r="V4242" s="4">
        <f t="shared" si="333"/>
        <v>406197.66944047558</v>
      </c>
      <c r="W4242" s="1" t="str">
        <f t="shared" si="334"/>
        <v>Favourable</v>
      </c>
    </row>
    <row r="4243" spans="1:23" x14ac:dyDescent="0.25">
      <c r="A4243" s="1"/>
      <c r="B4243" s="1"/>
      <c r="C4243" s="1"/>
      <c r="D4243" s="1"/>
      <c r="E4243" s="1" t="s">
        <v>8888</v>
      </c>
      <c r="F4243" s="2">
        <v>45001</v>
      </c>
      <c r="G4243" s="3">
        <v>46623</v>
      </c>
      <c r="H4243" s="1"/>
      <c r="I4243" s="1"/>
      <c r="J4243" s="1" t="s">
        <v>9956</v>
      </c>
      <c r="K4243" s="2">
        <v>44519</v>
      </c>
      <c r="L4243" s="1" t="s">
        <v>4207</v>
      </c>
      <c r="M4243" s="1" t="str">
        <f t="shared" si="330"/>
        <v>Social Services</v>
      </c>
      <c r="N4243" s="1" t="s">
        <v>4205</v>
      </c>
      <c r="O4243" s="1" t="s">
        <v>4388</v>
      </c>
      <c r="P4243" s="1">
        <v>7492</v>
      </c>
      <c r="Q4243" s="1">
        <v>335792</v>
      </c>
      <c r="R4243" s="1">
        <f t="shared" si="331"/>
        <v>0</v>
      </c>
      <c r="S4243" s="4">
        <v>271906.74312834191</v>
      </c>
      <c r="T4243" s="4">
        <v>10686.490819518724</v>
      </c>
      <c r="U4243" s="1">
        <f t="shared" si="332"/>
        <v>335792</v>
      </c>
      <c r="V4243" s="4">
        <f t="shared" si="333"/>
        <v>53198.766052139341</v>
      </c>
      <c r="W4243" s="1" t="str">
        <f t="shared" si="334"/>
        <v>Favourable</v>
      </c>
    </row>
    <row r="4244" spans="1:23" x14ac:dyDescent="0.25">
      <c r="A4244" s="1"/>
      <c r="B4244" s="1"/>
      <c r="C4244" s="1"/>
      <c r="D4244" s="1"/>
      <c r="E4244" s="1" t="s">
        <v>9957</v>
      </c>
      <c r="F4244" s="2">
        <v>45200</v>
      </c>
      <c r="G4244" s="3">
        <v>29744</v>
      </c>
      <c r="H4244" s="1"/>
      <c r="I4244" s="1"/>
      <c r="J4244" s="1" t="s">
        <v>9958</v>
      </c>
      <c r="K4244" s="2">
        <v>45195</v>
      </c>
      <c r="L4244" s="1" t="s">
        <v>4238</v>
      </c>
      <c r="M4244" s="1" t="str">
        <f t="shared" si="330"/>
        <v>Education</v>
      </c>
      <c r="N4244" s="1" t="s">
        <v>4222</v>
      </c>
      <c r="O4244" s="1" t="s">
        <v>4267</v>
      </c>
      <c r="P4244" s="1">
        <v>8273</v>
      </c>
      <c r="Q4244" s="1">
        <v>548651</v>
      </c>
      <c r="R4244" s="1">
        <f t="shared" si="331"/>
        <v>0</v>
      </c>
      <c r="S4244" s="4">
        <v>4204.6722844586802</v>
      </c>
      <c r="T4244" s="4">
        <v>14499.593282400239</v>
      </c>
      <c r="U4244" s="1">
        <f t="shared" si="332"/>
        <v>548651</v>
      </c>
      <c r="V4244" s="4">
        <f t="shared" si="333"/>
        <v>529946.73443314107</v>
      </c>
      <c r="W4244" s="1" t="str">
        <f t="shared" si="334"/>
        <v>Favourable</v>
      </c>
    </row>
    <row r="4245" spans="1:23" x14ac:dyDescent="0.25">
      <c r="A4245" s="1"/>
      <c r="B4245" s="1"/>
      <c r="C4245" s="1"/>
      <c r="D4245" s="1"/>
      <c r="E4245" s="1" t="s">
        <v>9150</v>
      </c>
      <c r="F4245" s="2">
        <v>44327</v>
      </c>
      <c r="G4245" s="3">
        <v>29417</v>
      </c>
      <c r="H4245" s="1"/>
      <c r="I4245" s="1"/>
      <c r="J4245" s="1" t="s">
        <v>9959</v>
      </c>
      <c r="K4245" s="2">
        <v>45213</v>
      </c>
      <c r="L4245" s="1" t="s">
        <v>4207</v>
      </c>
      <c r="M4245" s="1" t="str">
        <f t="shared" si="330"/>
        <v>Social Services</v>
      </c>
      <c r="N4245" s="1" t="s">
        <v>4222</v>
      </c>
      <c r="O4245" s="1" t="s">
        <v>4301</v>
      </c>
      <c r="P4245" s="1">
        <v>5753</v>
      </c>
      <c r="Q4245" s="1">
        <v>1063215</v>
      </c>
      <c r="R4245" s="1">
        <f t="shared" si="331"/>
        <v>0</v>
      </c>
      <c r="S4245" s="4">
        <v>670427.80186224962</v>
      </c>
      <c r="T4245" s="4">
        <v>263252.12247130275</v>
      </c>
      <c r="U4245" s="1">
        <f t="shared" si="332"/>
        <v>1063215</v>
      </c>
      <c r="V4245" s="4">
        <f t="shared" si="333"/>
        <v>129535.07566644764</v>
      </c>
      <c r="W4245" s="1" t="str">
        <f t="shared" si="334"/>
        <v>Favourable</v>
      </c>
    </row>
    <row r="4246" spans="1:23" x14ac:dyDescent="0.25">
      <c r="A4246" s="1"/>
      <c r="B4246" s="1"/>
      <c r="C4246" s="1"/>
      <c r="D4246" s="1"/>
      <c r="E4246" s="1" t="s">
        <v>8446</v>
      </c>
      <c r="F4246" s="2">
        <v>44500</v>
      </c>
      <c r="G4246" s="3">
        <v>26150</v>
      </c>
      <c r="H4246" s="1"/>
      <c r="I4246" s="1"/>
      <c r="J4246" s="1" t="s">
        <v>5024</v>
      </c>
      <c r="K4246" s="2">
        <v>45201</v>
      </c>
      <c r="L4246" s="1" t="s">
        <v>4207</v>
      </c>
      <c r="M4246" s="1" t="str">
        <f t="shared" si="330"/>
        <v>Social Services</v>
      </c>
      <c r="N4246" s="1" t="s">
        <v>4210</v>
      </c>
      <c r="O4246" s="1" t="s">
        <v>4273</v>
      </c>
      <c r="P4246" s="1">
        <v>5765</v>
      </c>
      <c r="Q4246" s="1">
        <v>254687</v>
      </c>
      <c r="R4246" s="1">
        <f t="shared" si="331"/>
        <v>36120</v>
      </c>
      <c r="S4246" s="4">
        <v>55175.935927022168</v>
      </c>
      <c r="T4246" s="4">
        <v>26115.678889758405</v>
      </c>
      <c r="U4246" s="1">
        <f t="shared" si="332"/>
        <v>218567</v>
      </c>
      <c r="V4246" s="4">
        <f t="shared" si="333"/>
        <v>173395.38518321942</v>
      </c>
      <c r="W4246" s="1" t="str">
        <f t="shared" si="334"/>
        <v>Favourable</v>
      </c>
    </row>
    <row r="4247" spans="1:23" x14ac:dyDescent="0.25">
      <c r="A4247" s="1"/>
      <c r="B4247" s="1"/>
      <c r="C4247" s="1"/>
      <c r="D4247" s="1"/>
      <c r="E4247" s="1" t="s">
        <v>9419</v>
      </c>
      <c r="F4247" s="2">
        <v>44431</v>
      </c>
      <c r="G4247" s="3">
        <v>18043</v>
      </c>
      <c r="H4247" s="1"/>
      <c r="I4247" s="1"/>
      <c r="J4247" s="1" t="s">
        <v>9960</v>
      </c>
      <c r="K4247" s="2">
        <v>44798</v>
      </c>
      <c r="L4247" s="1" t="s">
        <v>4207</v>
      </c>
      <c r="M4247" s="1" t="str">
        <f t="shared" si="330"/>
        <v>Social Services</v>
      </c>
      <c r="N4247" s="1" t="s">
        <v>4205</v>
      </c>
      <c r="O4247" s="1" t="s">
        <v>4217</v>
      </c>
      <c r="P4247" s="1">
        <v>7947</v>
      </c>
      <c r="Q4247" s="1">
        <v>867456</v>
      </c>
      <c r="R4247" s="1">
        <f t="shared" si="331"/>
        <v>0</v>
      </c>
      <c r="S4247" s="4">
        <v>328420.65609929344</v>
      </c>
      <c r="T4247" s="4">
        <v>93943.494607595712</v>
      </c>
      <c r="U4247" s="1">
        <f t="shared" si="332"/>
        <v>867456</v>
      </c>
      <c r="V4247" s="4">
        <f t="shared" si="333"/>
        <v>445091.84929311083</v>
      </c>
      <c r="W4247" s="1" t="str">
        <f t="shared" si="334"/>
        <v>Favourable</v>
      </c>
    </row>
    <row r="4248" spans="1:23" x14ac:dyDescent="0.25">
      <c r="A4248" s="1"/>
      <c r="B4248" s="1"/>
      <c r="C4248" s="1"/>
      <c r="D4248" s="1"/>
      <c r="E4248" s="1" t="s">
        <v>7780</v>
      </c>
      <c r="F4248" s="2">
        <v>44449</v>
      </c>
      <c r="G4248" s="3">
        <v>13564</v>
      </c>
      <c r="H4248" s="1"/>
      <c r="I4248" s="1"/>
      <c r="J4248" s="1" t="s">
        <v>9961</v>
      </c>
      <c r="K4248" s="2">
        <v>43988</v>
      </c>
      <c r="L4248" s="1" t="s">
        <v>4200</v>
      </c>
      <c r="M4248" s="1" t="str">
        <f t="shared" si="330"/>
        <v>Social Services</v>
      </c>
      <c r="N4248" s="1" t="s">
        <v>4210</v>
      </c>
      <c r="O4248" s="1" t="s">
        <v>4259</v>
      </c>
      <c r="P4248" s="1">
        <v>5796</v>
      </c>
      <c r="Q4248" s="1">
        <v>626555</v>
      </c>
      <c r="R4248" s="1">
        <f t="shared" si="331"/>
        <v>0</v>
      </c>
      <c r="S4248" s="4">
        <v>159023.78800136669</v>
      </c>
      <c r="T4248" s="4">
        <v>205892.12869515191</v>
      </c>
      <c r="U4248" s="1">
        <f t="shared" si="332"/>
        <v>626555</v>
      </c>
      <c r="V4248" s="4">
        <f t="shared" si="333"/>
        <v>261639.0833034814</v>
      </c>
      <c r="W4248" s="1" t="str">
        <f t="shared" si="334"/>
        <v>Favourable</v>
      </c>
    </row>
    <row r="4249" spans="1:23" x14ac:dyDescent="0.25">
      <c r="A4249" s="1"/>
      <c r="B4249" s="1"/>
      <c r="C4249" s="1"/>
      <c r="D4249" s="1"/>
      <c r="E4249" s="1" t="s">
        <v>8692</v>
      </c>
      <c r="F4249" s="2">
        <v>44216</v>
      </c>
      <c r="G4249" s="3">
        <v>31423</v>
      </c>
      <c r="H4249" s="1"/>
      <c r="I4249" s="1"/>
      <c r="J4249" s="1" t="s">
        <v>6268</v>
      </c>
      <c r="K4249" s="2">
        <v>44611</v>
      </c>
      <c r="L4249" s="1" t="s">
        <v>4200</v>
      </c>
      <c r="M4249" s="1" t="str">
        <f t="shared" si="330"/>
        <v>Social Services</v>
      </c>
      <c r="N4249" s="1" t="s">
        <v>4222</v>
      </c>
      <c r="O4249" s="1" t="s">
        <v>4279</v>
      </c>
      <c r="P4249" s="1">
        <v>8255</v>
      </c>
      <c r="Q4249" s="1">
        <v>1582604</v>
      </c>
      <c r="R4249" s="1">
        <f t="shared" si="331"/>
        <v>42629</v>
      </c>
      <c r="S4249" s="4">
        <v>1304818.4688769148</v>
      </c>
      <c r="T4249" s="4">
        <v>12795.894186132036</v>
      </c>
      <c r="U4249" s="1">
        <f t="shared" si="332"/>
        <v>1539975</v>
      </c>
      <c r="V4249" s="4">
        <f t="shared" si="333"/>
        <v>264989.63693695306</v>
      </c>
      <c r="W4249" s="1" t="str">
        <f t="shared" si="334"/>
        <v>Favourable</v>
      </c>
    </row>
    <row r="4250" spans="1:23" x14ac:dyDescent="0.25">
      <c r="A4250" s="1"/>
      <c r="B4250" s="1"/>
      <c r="C4250" s="1"/>
      <c r="D4250" s="1"/>
      <c r="E4250" s="1" t="s">
        <v>6345</v>
      </c>
      <c r="F4250" s="2">
        <v>44615</v>
      </c>
      <c r="G4250" s="3">
        <v>45088</v>
      </c>
      <c r="H4250" s="1"/>
      <c r="I4250" s="1"/>
      <c r="J4250" s="1" t="s">
        <v>7997</v>
      </c>
      <c r="K4250" s="2">
        <v>43942</v>
      </c>
      <c r="L4250" s="1" t="s">
        <v>4227</v>
      </c>
      <c r="M4250" s="1" t="str">
        <f t="shared" si="330"/>
        <v>Infrastructure</v>
      </c>
      <c r="N4250" s="1" t="s">
        <v>4205</v>
      </c>
      <c r="O4250" s="1" t="s">
        <v>4289</v>
      </c>
      <c r="P4250" s="1">
        <v>9034</v>
      </c>
      <c r="Q4250" s="1">
        <v>301159</v>
      </c>
      <c r="R4250" s="1">
        <f t="shared" si="331"/>
        <v>43333</v>
      </c>
      <c r="S4250" s="4">
        <v>99456.209746509267</v>
      </c>
      <c r="T4250" s="4">
        <v>16688.186853142688</v>
      </c>
      <c r="U4250" s="1">
        <f t="shared" si="332"/>
        <v>257826</v>
      </c>
      <c r="V4250" s="4">
        <f t="shared" si="333"/>
        <v>185014.60340034805</v>
      </c>
      <c r="W4250" s="1" t="str">
        <f t="shared" si="334"/>
        <v>Favourable</v>
      </c>
    </row>
    <row r="4251" spans="1:23" x14ac:dyDescent="0.25">
      <c r="A4251" s="1"/>
      <c r="B4251" s="1"/>
      <c r="C4251" s="1"/>
      <c r="D4251" s="1"/>
      <c r="E4251" s="1" t="s">
        <v>9924</v>
      </c>
      <c r="F4251" s="2">
        <v>44629</v>
      </c>
      <c r="G4251" s="3">
        <v>44819</v>
      </c>
      <c r="H4251" s="1"/>
      <c r="I4251" s="1"/>
      <c r="J4251" s="1" t="s">
        <v>8993</v>
      </c>
      <c r="K4251" s="2">
        <v>45254</v>
      </c>
      <c r="L4251" s="1" t="s">
        <v>4207</v>
      </c>
      <c r="M4251" s="1" t="str">
        <f t="shared" si="330"/>
        <v>Social Services</v>
      </c>
      <c r="N4251" s="1" t="s">
        <v>4205</v>
      </c>
      <c r="O4251" s="1" t="s">
        <v>4314</v>
      </c>
      <c r="P4251" s="1">
        <v>8487</v>
      </c>
      <c r="Q4251" s="1">
        <v>2053208</v>
      </c>
      <c r="R4251" s="1">
        <f t="shared" si="331"/>
        <v>25815</v>
      </c>
      <c r="S4251" s="4">
        <v>171987.16296795991</v>
      </c>
      <c r="T4251" s="4">
        <v>525352.1210641138</v>
      </c>
      <c r="U4251" s="1">
        <f t="shared" si="332"/>
        <v>2027393</v>
      </c>
      <c r="V4251" s="4">
        <f t="shared" si="333"/>
        <v>1355868.7159679262</v>
      </c>
      <c r="W4251" s="1" t="str">
        <f t="shared" si="334"/>
        <v>Favourable</v>
      </c>
    </row>
    <row r="4252" spans="1:23" x14ac:dyDescent="0.25">
      <c r="A4252" s="1"/>
      <c r="B4252" s="1"/>
      <c r="C4252" s="1"/>
      <c r="D4252" s="1"/>
      <c r="E4252" s="1" t="s">
        <v>9716</v>
      </c>
      <c r="F4252" s="2">
        <v>45232</v>
      </c>
      <c r="G4252" s="3">
        <v>25269</v>
      </c>
      <c r="H4252" s="1"/>
      <c r="I4252" s="1"/>
      <c r="J4252" s="1" t="s">
        <v>9962</v>
      </c>
      <c r="K4252" s="2">
        <v>43863</v>
      </c>
      <c r="L4252" s="1" t="s">
        <v>4200</v>
      </c>
      <c r="M4252" s="1" t="str">
        <f t="shared" si="330"/>
        <v>Social Services</v>
      </c>
      <c r="N4252" s="1" t="s">
        <v>4210</v>
      </c>
      <c r="O4252" s="1" t="s">
        <v>4438</v>
      </c>
      <c r="P4252" s="1">
        <v>6832</v>
      </c>
      <c r="Q4252" s="1">
        <v>1076850</v>
      </c>
      <c r="R4252" s="1">
        <f t="shared" si="331"/>
        <v>13657</v>
      </c>
      <c r="S4252" s="4">
        <v>565656.43933194829</v>
      </c>
      <c r="T4252" s="4">
        <v>189728.40962859514</v>
      </c>
      <c r="U4252" s="1">
        <f t="shared" si="332"/>
        <v>1063193</v>
      </c>
      <c r="V4252" s="4">
        <f t="shared" si="333"/>
        <v>321465.1510394566</v>
      </c>
      <c r="W4252" s="1" t="str">
        <f t="shared" si="334"/>
        <v>Favourable</v>
      </c>
    </row>
    <row r="4253" spans="1:23" x14ac:dyDescent="0.25">
      <c r="A4253" s="1"/>
      <c r="B4253" s="1"/>
      <c r="C4253" s="1"/>
      <c r="D4253" s="1"/>
      <c r="E4253" s="1" t="s">
        <v>9963</v>
      </c>
      <c r="F4253" s="2">
        <v>44103</v>
      </c>
      <c r="G4253" s="3">
        <v>59341</v>
      </c>
      <c r="H4253" s="1"/>
      <c r="I4253" s="1"/>
      <c r="J4253" s="1" t="s">
        <v>9964</v>
      </c>
      <c r="K4253" s="2">
        <v>44747</v>
      </c>
      <c r="L4253" s="1" t="s">
        <v>4238</v>
      </c>
      <c r="M4253" s="1" t="str">
        <f t="shared" si="330"/>
        <v>Education</v>
      </c>
      <c r="N4253" s="1" t="s">
        <v>4222</v>
      </c>
      <c r="O4253" s="1" t="s">
        <v>4358</v>
      </c>
      <c r="P4253" s="1">
        <v>6810</v>
      </c>
      <c r="Q4253" s="1">
        <v>1059196</v>
      </c>
      <c r="R4253" s="1">
        <f t="shared" si="331"/>
        <v>17948</v>
      </c>
      <c r="S4253" s="4">
        <v>58109.159911550007</v>
      </c>
      <c r="T4253" s="4">
        <v>277692.59148233657</v>
      </c>
      <c r="U4253" s="1">
        <f t="shared" si="332"/>
        <v>1041248</v>
      </c>
      <c r="V4253" s="4">
        <f t="shared" si="333"/>
        <v>723394.24860611348</v>
      </c>
      <c r="W4253" s="1" t="str">
        <f t="shared" si="334"/>
        <v>Favourable</v>
      </c>
    </row>
    <row r="4254" spans="1:23" x14ac:dyDescent="0.25">
      <c r="A4254" s="1"/>
      <c r="B4254" s="1"/>
      <c r="C4254" s="1"/>
      <c r="D4254" s="1"/>
      <c r="E4254" s="1" t="s">
        <v>8829</v>
      </c>
      <c r="F4254" s="2">
        <v>44339</v>
      </c>
      <c r="G4254" s="3">
        <v>20115</v>
      </c>
      <c r="H4254" s="1"/>
      <c r="I4254" s="1"/>
      <c r="J4254" s="1" t="s">
        <v>4820</v>
      </c>
      <c r="K4254" s="2">
        <v>44893</v>
      </c>
      <c r="L4254" s="1" t="s">
        <v>4238</v>
      </c>
      <c r="M4254" s="1" t="str">
        <f t="shared" si="330"/>
        <v>Education</v>
      </c>
      <c r="N4254" s="1" t="s">
        <v>4205</v>
      </c>
      <c r="O4254" s="1" t="s">
        <v>4211</v>
      </c>
      <c r="P4254" s="1">
        <v>5940</v>
      </c>
      <c r="Q4254" s="1">
        <v>607527</v>
      </c>
      <c r="R4254" s="1">
        <f t="shared" si="331"/>
        <v>34111</v>
      </c>
      <c r="S4254" s="4">
        <v>90911.96328407219</v>
      </c>
      <c r="T4254" s="4">
        <v>170552.14277357425</v>
      </c>
      <c r="U4254" s="1">
        <f t="shared" si="332"/>
        <v>573416</v>
      </c>
      <c r="V4254" s="4">
        <f t="shared" si="333"/>
        <v>346062.89394235355</v>
      </c>
      <c r="W4254" s="1" t="str">
        <f t="shared" si="334"/>
        <v>Favourable</v>
      </c>
    </row>
    <row r="4255" spans="1:23" x14ac:dyDescent="0.25">
      <c r="A4255" s="1"/>
      <c r="B4255" s="1"/>
      <c r="C4255" s="1"/>
      <c r="D4255" s="1"/>
      <c r="E4255" s="1" t="s">
        <v>9563</v>
      </c>
      <c r="F4255" s="2">
        <v>44890</v>
      </c>
      <c r="G4255" s="3">
        <v>37403</v>
      </c>
      <c r="H4255" s="1"/>
      <c r="I4255" s="1"/>
      <c r="J4255" s="1" t="s">
        <v>9965</v>
      </c>
      <c r="K4255" s="2">
        <v>44233</v>
      </c>
      <c r="L4255" s="1" t="s">
        <v>4238</v>
      </c>
      <c r="M4255" s="1" t="str">
        <f t="shared" si="330"/>
        <v>Education</v>
      </c>
      <c r="N4255" s="1" t="s">
        <v>4205</v>
      </c>
      <c r="O4255" s="1" t="s">
        <v>4374</v>
      </c>
      <c r="P4255" s="1">
        <v>9383</v>
      </c>
      <c r="Q4255" s="1">
        <v>1118232</v>
      </c>
      <c r="R4255" s="1">
        <f t="shared" si="331"/>
        <v>0</v>
      </c>
      <c r="S4255" s="4">
        <v>109756.27569397402</v>
      </c>
      <c r="T4255" s="4">
        <v>295828.92099844775</v>
      </c>
      <c r="U4255" s="1">
        <f t="shared" si="332"/>
        <v>1118232</v>
      </c>
      <c r="V4255" s="4">
        <f t="shared" si="333"/>
        <v>712646.8033075782</v>
      </c>
      <c r="W4255" s="1" t="str">
        <f t="shared" si="334"/>
        <v>Favourable</v>
      </c>
    </row>
    <row r="4256" spans="1:23" x14ac:dyDescent="0.25">
      <c r="A4256" s="1"/>
      <c r="B4256" s="1"/>
      <c r="C4256" s="1"/>
      <c r="D4256" s="1"/>
      <c r="E4256" s="1" t="s">
        <v>9313</v>
      </c>
      <c r="F4256" s="2">
        <v>44934</v>
      </c>
      <c r="G4256" s="3">
        <v>10313</v>
      </c>
      <c r="H4256" s="1"/>
      <c r="I4256" s="1"/>
      <c r="J4256" s="1" t="s">
        <v>8984</v>
      </c>
      <c r="K4256" s="2">
        <v>45222</v>
      </c>
      <c r="L4256" s="1" t="s">
        <v>4227</v>
      </c>
      <c r="M4256" s="1" t="str">
        <f t="shared" si="330"/>
        <v>Infrastructure</v>
      </c>
      <c r="N4256" s="1" t="s">
        <v>4205</v>
      </c>
      <c r="O4256" s="1" t="s">
        <v>4217</v>
      </c>
      <c r="P4256" s="1">
        <v>6563</v>
      </c>
      <c r="Q4256" s="1">
        <v>1294259</v>
      </c>
      <c r="R4256" s="1">
        <f t="shared" si="331"/>
        <v>11248</v>
      </c>
      <c r="S4256" s="4">
        <v>756008.45947501715</v>
      </c>
      <c r="T4256" s="4">
        <v>324575.41697511327</v>
      </c>
      <c r="U4256" s="1">
        <f t="shared" si="332"/>
        <v>1283011</v>
      </c>
      <c r="V4256" s="4">
        <f t="shared" si="333"/>
        <v>213675.12354986952</v>
      </c>
      <c r="W4256" s="1" t="str">
        <f t="shared" si="334"/>
        <v>Favourable</v>
      </c>
    </row>
    <row r="4257" spans="1:23" x14ac:dyDescent="0.25">
      <c r="A4257" s="1"/>
      <c r="B4257" s="1"/>
      <c r="C4257" s="1"/>
      <c r="D4257" s="1"/>
      <c r="E4257" s="1" t="s">
        <v>9966</v>
      </c>
      <c r="F4257" s="2">
        <v>45249</v>
      </c>
      <c r="G4257" s="3">
        <v>19244</v>
      </c>
      <c r="H4257" s="1"/>
      <c r="I4257" s="1"/>
      <c r="J4257" s="1" t="s">
        <v>9967</v>
      </c>
      <c r="K4257" s="2">
        <v>44494</v>
      </c>
      <c r="L4257" s="1" t="s">
        <v>4207</v>
      </c>
      <c r="M4257" s="1" t="str">
        <f t="shared" si="330"/>
        <v>Social Services</v>
      </c>
      <c r="N4257" s="1" t="s">
        <v>4222</v>
      </c>
      <c r="O4257" s="1" t="s">
        <v>4211</v>
      </c>
      <c r="P4257" s="1">
        <v>8237</v>
      </c>
      <c r="Q4257" s="1">
        <v>2279365</v>
      </c>
      <c r="R4257" s="1">
        <f t="shared" si="331"/>
        <v>0</v>
      </c>
      <c r="S4257" s="4">
        <v>886631.09765597922</v>
      </c>
      <c r="T4257" s="4">
        <v>445032.50810361659</v>
      </c>
      <c r="U4257" s="1">
        <f t="shared" si="332"/>
        <v>2279365</v>
      </c>
      <c r="V4257" s="4">
        <f t="shared" si="333"/>
        <v>947701.39424040425</v>
      </c>
      <c r="W4257" s="1" t="str">
        <f t="shared" si="334"/>
        <v>Favourable</v>
      </c>
    </row>
    <row r="4258" spans="1:23" x14ac:dyDescent="0.25">
      <c r="A4258" s="1"/>
      <c r="B4258" s="1"/>
      <c r="C4258" s="1"/>
      <c r="D4258" s="1"/>
      <c r="E4258" s="1" t="s">
        <v>9968</v>
      </c>
      <c r="F4258" s="2">
        <v>44492</v>
      </c>
      <c r="G4258" s="3">
        <v>56753</v>
      </c>
      <c r="H4258" s="1"/>
      <c r="I4258" s="1"/>
      <c r="J4258" s="1" t="s">
        <v>8919</v>
      </c>
      <c r="K4258" s="2">
        <v>44810</v>
      </c>
      <c r="L4258" s="1" t="s">
        <v>4207</v>
      </c>
      <c r="M4258" s="1" t="str">
        <f t="shared" si="330"/>
        <v>Social Services</v>
      </c>
      <c r="N4258" s="1" t="s">
        <v>4205</v>
      </c>
      <c r="O4258" s="1" t="s">
        <v>4314</v>
      </c>
      <c r="P4258" s="1">
        <v>5699</v>
      </c>
      <c r="Q4258" s="1">
        <v>492379</v>
      </c>
      <c r="R4258" s="1">
        <f t="shared" si="331"/>
        <v>44569</v>
      </c>
      <c r="S4258" s="4">
        <v>418188.11958037334</v>
      </c>
      <c r="T4258" s="4">
        <v>154348.95606738233</v>
      </c>
      <c r="U4258" s="1">
        <f t="shared" si="332"/>
        <v>447810</v>
      </c>
      <c r="V4258" s="4">
        <f t="shared" si="333"/>
        <v>-80158.075647755642</v>
      </c>
      <c r="W4258" s="1" t="str">
        <f t="shared" si="334"/>
        <v>Adverse</v>
      </c>
    </row>
    <row r="4259" spans="1:23" x14ac:dyDescent="0.25">
      <c r="A4259" s="1"/>
      <c r="B4259" s="1"/>
      <c r="C4259" s="1"/>
      <c r="D4259" s="1"/>
      <c r="E4259" s="1" t="s">
        <v>9969</v>
      </c>
      <c r="F4259" s="2">
        <v>45006</v>
      </c>
      <c r="G4259" s="3">
        <v>29533</v>
      </c>
      <c r="H4259" s="1"/>
      <c r="I4259" s="1"/>
      <c r="J4259" s="1" t="s">
        <v>4380</v>
      </c>
      <c r="K4259" s="2">
        <v>44993</v>
      </c>
      <c r="L4259" s="1" t="s">
        <v>4200</v>
      </c>
      <c r="M4259" s="1" t="str">
        <f t="shared" si="330"/>
        <v>Social Services</v>
      </c>
      <c r="N4259" s="1" t="s">
        <v>4222</v>
      </c>
      <c r="O4259" s="1" t="s">
        <v>4295</v>
      </c>
      <c r="P4259" s="1">
        <v>7768</v>
      </c>
      <c r="Q4259" s="1">
        <v>1099282</v>
      </c>
      <c r="R4259" s="1">
        <f t="shared" si="331"/>
        <v>80904</v>
      </c>
      <c r="S4259" s="4">
        <v>279678.896814782</v>
      </c>
      <c r="T4259" s="4">
        <v>235087.45592831404</v>
      </c>
      <c r="U4259" s="1">
        <f t="shared" si="332"/>
        <v>1018378</v>
      </c>
      <c r="V4259" s="4">
        <f t="shared" si="333"/>
        <v>584515.64725690393</v>
      </c>
      <c r="W4259" s="1" t="str">
        <f t="shared" si="334"/>
        <v>Favourable</v>
      </c>
    </row>
    <row r="4260" spans="1:23" x14ac:dyDescent="0.25">
      <c r="A4260" s="1"/>
      <c r="B4260" s="1"/>
      <c r="C4260" s="1"/>
      <c r="D4260" s="1"/>
      <c r="E4260" s="1" t="s">
        <v>7019</v>
      </c>
      <c r="F4260" s="2">
        <v>44954</v>
      </c>
      <c r="G4260" s="3">
        <v>33234</v>
      </c>
      <c r="H4260" s="1"/>
      <c r="I4260" s="1"/>
      <c r="J4260" s="1" t="s">
        <v>9132</v>
      </c>
      <c r="K4260" s="2">
        <v>44898</v>
      </c>
      <c r="L4260" s="1" t="s">
        <v>4238</v>
      </c>
      <c r="M4260" s="1" t="str">
        <f t="shared" si="330"/>
        <v>Education</v>
      </c>
      <c r="N4260" s="1" t="s">
        <v>4222</v>
      </c>
      <c r="O4260" s="1" t="s">
        <v>4301</v>
      </c>
      <c r="P4260" s="1">
        <v>5792</v>
      </c>
      <c r="Q4260" s="1">
        <v>1877215</v>
      </c>
      <c r="R4260" s="1">
        <f t="shared" si="331"/>
        <v>23798</v>
      </c>
      <c r="S4260" s="4">
        <v>1601324.837476034</v>
      </c>
      <c r="T4260" s="4">
        <v>468925.20139736572</v>
      </c>
      <c r="U4260" s="1">
        <f t="shared" si="332"/>
        <v>1853417</v>
      </c>
      <c r="V4260" s="4">
        <f t="shared" si="333"/>
        <v>-193035.03887339961</v>
      </c>
      <c r="W4260" s="1" t="str">
        <f t="shared" si="334"/>
        <v>Adverse</v>
      </c>
    </row>
    <row r="4261" spans="1:23" x14ac:dyDescent="0.25">
      <c r="A4261" s="1"/>
      <c r="B4261" s="1"/>
      <c r="C4261" s="1"/>
      <c r="D4261" s="1"/>
      <c r="E4261" s="1" t="s">
        <v>8147</v>
      </c>
      <c r="F4261" s="2">
        <v>43974</v>
      </c>
      <c r="G4261" s="3">
        <v>26181</v>
      </c>
      <c r="H4261" s="1"/>
      <c r="I4261" s="1"/>
      <c r="J4261" s="1" t="s">
        <v>9970</v>
      </c>
      <c r="K4261" s="2">
        <v>44501</v>
      </c>
      <c r="L4261" s="1" t="s">
        <v>4238</v>
      </c>
      <c r="M4261" s="1" t="str">
        <f t="shared" si="330"/>
        <v>Education</v>
      </c>
      <c r="N4261" s="1" t="s">
        <v>4222</v>
      </c>
      <c r="O4261" s="1" t="s">
        <v>4253</v>
      </c>
      <c r="P4261" s="1">
        <v>7702</v>
      </c>
      <c r="Q4261" s="1">
        <v>727856</v>
      </c>
      <c r="R4261" s="1">
        <f t="shared" si="331"/>
        <v>0</v>
      </c>
      <c r="S4261" s="4">
        <v>377489.00416987634</v>
      </c>
      <c r="T4261" s="4">
        <v>148734.58950582612</v>
      </c>
      <c r="U4261" s="1">
        <f t="shared" si="332"/>
        <v>727856</v>
      </c>
      <c r="V4261" s="4">
        <f t="shared" si="333"/>
        <v>201632.40632429754</v>
      </c>
      <c r="W4261" s="1" t="str">
        <f t="shared" si="334"/>
        <v>Favourable</v>
      </c>
    </row>
    <row r="4262" spans="1:23" x14ac:dyDescent="0.25">
      <c r="A4262" s="1"/>
      <c r="B4262" s="1"/>
      <c r="C4262" s="1"/>
      <c r="D4262" s="1"/>
      <c r="E4262" s="1" t="s">
        <v>7004</v>
      </c>
      <c r="F4262" s="2">
        <v>45027</v>
      </c>
      <c r="G4262" s="3">
        <v>11693</v>
      </c>
      <c r="H4262" s="1"/>
      <c r="I4262" s="1"/>
      <c r="J4262" s="1" t="s">
        <v>9971</v>
      </c>
      <c r="K4262" s="2">
        <v>45318</v>
      </c>
      <c r="L4262" s="1" t="s">
        <v>4238</v>
      </c>
      <c r="M4262" s="1" t="str">
        <f t="shared" si="330"/>
        <v>Education</v>
      </c>
      <c r="N4262" s="1" t="s">
        <v>4210</v>
      </c>
      <c r="O4262" s="1" t="s">
        <v>4256</v>
      </c>
      <c r="P4262" s="1">
        <v>8978</v>
      </c>
      <c r="Q4262" s="1">
        <v>2215614</v>
      </c>
      <c r="R4262" s="1">
        <f t="shared" si="331"/>
        <v>0</v>
      </c>
      <c r="S4262" s="4">
        <v>1937073.0711932955</v>
      </c>
      <c r="T4262" s="4">
        <v>503357.3016048547</v>
      </c>
      <c r="U4262" s="1">
        <f t="shared" si="332"/>
        <v>2215614</v>
      </c>
      <c r="V4262" s="4">
        <f t="shared" si="333"/>
        <v>-224816.37279815041</v>
      </c>
      <c r="W4262" s="1" t="str">
        <f t="shared" si="334"/>
        <v>Adverse</v>
      </c>
    </row>
    <row r="4263" spans="1:23" x14ac:dyDescent="0.25">
      <c r="A4263" s="1"/>
      <c r="B4263" s="1"/>
      <c r="C4263" s="1"/>
      <c r="D4263" s="1"/>
      <c r="E4263" s="1" t="s">
        <v>9006</v>
      </c>
      <c r="F4263" s="2">
        <v>44343</v>
      </c>
      <c r="G4263" s="3">
        <v>24872</v>
      </c>
      <c r="H4263" s="1"/>
      <c r="I4263" s="1"/>
      <c r="J4263" s="1" t="s">
        <v>9972</v>
      </c>
      <c r="K4263" s="2">
        <v>44414</v>
      </c>
      <c r="L4263" s="1" t="s">
        <v>4200</v>
      </c>
      <c r="M4263" s="1" t="str">
        <f t="shared" si="330"/>
        <v>Social Services</v>
      </c>
      <c r="N4263" s="1" t="s">
        <v>4222</v>
      </c>
      <c r="O4263" s="1" t="s">
        <v>4338</v>
      </c>
      <c r="P4263" s="1">
        <v>5798</v>
      </c>
      <c r="Q4263" s="1">
        <v>2027095</v>
      </c>
      <c r="R4263" s="1">
        <f t="shared" si="331"/>
        <v>0</v>
      </c>
      <c r="S4263" s="4">
        <v>1523723.2049344121</v>
      </c>
      <c r="T4263" s="4">
        <v>536830.64564428816</v>
      </c>
      <c r="U4263" s="1">
        <f t="shared" si="332"/>
        <v>2027095</v>
      </c>
      <c r="V4263" s="4">
        <f t="shared" si="333"/>
        <v>-33458.850578700192</v>
      </c>
      <c r="W4263" s="1" t="str">
        <f t="shared" si="334"/>
        <v>Adverse</v>
      </c>
    </row>
    <row r="4264" spans="1:23" x14ac:dyDescent="0.25">
      <c r="A4264" s="1"/>
      <c r="B4264" s="1"/>
      <c r="C4264" s="1"/>
      <c r="D4264" s="1"/>
      <c r="E4264" s="1" t="s">
        <v>9973</v>
      </c>
      <c r="F4264" s="2">
        <v>44918</v>
      </c>
      <c r="G4264" s="3">
        <v>17709</v>
      </c>
      <c r="H4264" s="1"/>
      <c r="I4264" s="1"/>
      <c r="J4264" s="1" t="s">
        <v>9974</v>
      </c>
      <c r="K4264" s="2">
        <v>44462</v>
      </c>
      <c r="L4264" s="1" t="s">
        <v>4207</v>
      </c>
      <c r="M4264" s="1" t="str">
        <f t="shared" si="330"/>
        <v>Social Services</v>
      </c>
      <c r="N4264" s="1" t="s">
        <v>4205</v>
      </c>
      <c r="O4264" s="1" t="s">
        <v>4295</v>
      </c>
      <c r="P4264" s="1">
        <v>7031</v>
      </c>
      <c r="Q4264" s="1">
        <v>678378</v>
      </c>
      <c r="R4264" s="1">
        <f t="shared" si="331"/>
        <v>28728</v>
      </c>
      <c r="S4264" s="4">
        <v>498657.20795385184</v>
      </c>
      <c r="T4264" s="4">
        <v>2317.0830134801276</v>
      </c>
      <c r="U4264" s="1">
        <f t="shared" si="332"/>
        <v>649650</v>
      </c>
      <c r="V4264" s="4">
        <f t="shared" si="333"/>
        <v>177403.70903266803</v>
      </c>
      <c r="W4264" s="1" t="str">
        <f t="shared" si="334"/>
        <v>Favourable</v>
      </c>
    </row>
    <row r="4265" spans="1:23" x14ac:dyDescent="0.25">
      <c r="A4265" s="1"/>
      <c r="B4265" s="1"/>
      <c r="C4265" s="1"/>
      <c r="D4265" s="1"/>
      <c r="E4265" s="1" t="s">
        <v>7480</v>
      </c>
      <c r="F4265" s="2">
        <v>44632</v>
      </c>
      <c r="G4265" s="3">
        <v>46155</v>
      </c>
      <c r="H4265" s="1"/>
      <c r="I4265" s="1"/>
      <c r="J4265" s="1" t="s">
        <v>8581</v>
      </c>
      <c r="K4265" s="2">
        <v>43835</v>
      </c>
      <c r="L4265" s="1" t="s">
        <v>4238</v>
      </c>
      <c r="M4265" s="1" t="str">
        <f t="shared" si="330"/>
        <v>Education</v>
      </c>
      <c r="N4265" s="1" t="s">
        <v>4210</v>
      </c>
      <c r="O4265" s="1" t="s">
        <v>4438</v>
      </c>
      <c r="P4265" s="1">
        <v>7366</v>
      </c>
      <c r="Q4265" s="1">
        <v>1690507</v>
      </c>
      <c r="R4265" s="1">
        <f t="shared" si="331"/>
        <v>50340</v>
      </c>
      <c r="S4265" s="4">
        <v>1446083.9576481779</v>
      </c>
      <c r="T4265" s="4">
        <v>445468.67093122314</v>
      </c>
      <c r="U4265" s="1">
        <f t="shared" si="332"/>
        <v>1640167</v>
      </c>
      <c r="V4265" s="4">
        <f t="shared" si="333"/>
        <v>-201045.62857940095</v>
      </c>
      <c r="W4265" s="1" t="str">
        <f t="shared" si="334"/>
        <v>Adverse</v>
      </c>
    </row>
    <row r="4266" spans="1:23" x14ac:dyDescent="0.25">
      <c r="A4266" s="1"/>
      <c r="B4266" s="1"/>
      <c r="C4266" s="1"/>
      <c r="D4266" s="1"/>
      <c r="E4266" s="1" t="s">
        <v>9243</v>
      </c>
      <c r="F4266" s="2">
        <v>45099</v>
      </c>
      <c r="G4266" s="3">
        <v>13335</v>
      </c>
      <c r="H4266" s="1"/>
      <c r="I4266" s="1"/>
      <c r="J4266" s="1" t="s">
        <v>7850</v>
      </c>
      <c r="K4266" s="2">
        <v>45021</v>
      </c>
      <c r="L4266" s="1" t="s">
        <v>4207</v>
      </c>
      <c r="M4266" s="1" t="str">
        <f t="shared" si="330"/>
        <v>Social Services</v>
      </c>
      <c r="N4266" s="1" t="s">
        <v>4222</v>
      </c>
      <c r="O4266" s="1" t="s">
        <v>4211</v>
      </c>
      <c r="P4266" s="1">
        <v>8029</v>
      </c>
      <c r="Q4266" s="1">
        <v>709615</v>
      </c>
      <c r="R4266" s="1">
        <f t="shared" si="331"/>
        <v>46330</v>
      </c>
      <c r="S4266" s="4">
        <v>519715.92013106623</v>
      </c>
      <c r="T4266" s="4">
        <v>103106.35336827771</v>
      </c>
      <c r="U4266" s="1">
        <f t="shared" si="332"/>
        <v>663285</v>
      </c>
      <c r="V4266" s="4">
        <f t="shared" si="333"/>
        <v>86792.726500656107</v>
      </c>
      <c r="W4266" s="1" t="str">
        <f t="shared" si="334"/>
        <v>Favourable</v>
      </c>
    </row>
    <row r="4267" spans="1:23" x14ac:dyDescent="0.25">
      <c r="A4267" s="1"/>
      <c r="B4267" s="1"/>
      <c r="C4267" s="1"/>
      <c r="D4267" s="1"/>
      <c r="E4267" s="1" t="s">
        <v>9975</v>
      </c>
      <c r="F4267" s="2">
        <v>45078</v>
      </c>
      <c r="G4267" s="3">
        <v>42430</v>
      </c>
      <c r="H4267" s="1"/>
      <c r="I4267" s="1"/>
      <c r="J4267" s="1" t="s">
        <v>6162</v>
      </c>
      <c r="K4267" s="2">
        <v>43863</v>
      </c>
      <c r="L4267" s="1" t="s">
        <v>4207</v>
      </c>
      <c r="M4267" s="1" t="str">
        <f t="shared" si="330"/>
        <v>Social Services</v>
      </c>
      <c r="N4267" s="1" t="s">
        <v>4210</v>
      </c>
      <c r="O4267" s="1" t="s">
        <v>4301</v>
      </c>
      <c r="P4267" s="1">
        <v>7919</v>
      </c>
      <c r="Q4267" s="1">
        <v>411501</v>
      </c>
      <c r="R4267" s="1">
        <f t="shared" si="331"/>
        <v>14899</v>
      </c>
      <c r="S4267" s="4">
        <v>235760.31816113138</v>
      </c>
      <c r="T4267" s="4">
        <v>34427.479792668666</v>
      </c>
      <c r="U4267" s="1">
        <f t="shared" si="332"/>
        <v>396602</v>
      </c>
      <c r="V4267" s="4">
        <f t="shared" si="333"/>
        <v>141313.20204619993</v>
      </c>
      <c r="W4267" s="1" t="str">
        <f t="shared" si="334"/>
        <v>Favourable</v>
      </c>
    </row>
    <row r="4268" spans="1:23" x14ac:dyDescent="0.25">
      <c r="A4268" s="1"/>
      <c r="B4268" s="1"/>
      <c r="C4268" s="1"/>
      <c r="D4268" s="1"/>
      <c r="E4268" s="1" t="s">
        <v>9459</v>
      </c>
      <c r="F4268" s="2">
        <v>45287</v>
      </c>
      <c r="G4268" s="3">
        <v>26035</v>
      </c>
      <c r="H4268" s="1"/>
      <c r="I4268" s="1"/>
      <c r="J4268" s="1" t="s">
        <v>9645</v>
      </c>
      <c r="K4268" s="2">
        <v>45413</v>
      </c>
      <c r="L4268" s="1" t="s">
        <v>4200</v>
      </c>
      <c r="M4268" s="1" t="str">
        <f t="shared" si="330"/>
        <v>Social Services</v>
      </c>
      <c r="N4268" s="1" t="s">
        <v>4205</v>
      </c>
      <c r="O4268" s="1" t="s">
        <v>4270</v>
      </c>
      <c r="P4268" s="1">
        <v>8672</v>
      </c>
      <c r="Q4268" s="1">
        <v>463400</v>
      </c>
      <c r="R4268" s="1">
        <f t="shared" si="331"/>
        <v>23800</v>
      </c>
      <c r="S4268" s="4">
        <v>130635.4069509477</v>
      </c>
      <c r="T4268" s="4">
        <v>121817.90822782017</v>
      </c>
      <c r="U4268" s="1">
        <f t="shared" si="332"/>
        <v>439600</v>
      </c>
      <c r="V4268" s="4">
        <f t="shared" si="333"/>
        <v>210946.68482123213</v>
      </c>
      <c r="W4268" s="1" t="str">
        <f t="shared" si="334"/>
        <v>Favourable</v>
      </c>
    </row>
    <row r="4269" spans="1:23" x14ac:dyDescent="0.25">
      <c r="A4269" s="1"/>
      <c r="B4269" s="1"/>
      <c r="C4269" s="1"/>
      <c r="D4269" s="1"/>
      <c r="E4269" s="1" t="s">
        <v>9039</v>
      </c>
      <c r="F4269" s="2">
        <v>44214</v>
      </c>
      <c r="G4269" s="3">
        <v>19193</v>
      </c>
      <c r="H4269" s="1"/>
      <c r="I4269" s="1"/>
      <c r="J4269" s="1" t="s">
        <v>8267</v>
      </c>
      <c r="K4269" s="2">
        <v>44668</v>
      </c>
      <c r="L4269" s="1" t="s">
        <v>4207</v>
      </c>
      <c r="M4269" s="1" t="str">
        <f t="shared" si="330"/>
        <v>Social Services</v>
      </c>
      <c r="N4269" s="1" t="s">
        <v>4210</v>
      </c>
      <c r="O4269" s="1" t="s">
        <v>4338</v>
      </c>
      <c r="P4269" s="1">
        <v>7437</v>
      </c>
      <c r="Q4269" s="1">
        <v>1033862</v>
      </c>
      <c r="R4269" s="1">
        <f t="shared" si="331"/>
        <v>40472</v>
      </c>
      <c r="S4269" s="4">
        <v>940682.22872443299</v>
      </c>
      <c r="T4269" s="4">
        <v>241262.71593953331</v>
      </c>
      <c r="U4269" s="1">
        <f t="shared" si="332"/>
        <v>993390</v>
      </c>
      <c r="V4269" s="4">
        <f t="shared" si="333"/>
        <v>-148082.94466396631</v>
      </c>
      <c r="W4269" s="1" t="str">
        <f t="shared" si="334"/>
        <v>Adverse</v>
      </c>
    </row>
    <row r="4270" spans="1:23" x14ac:dyDescent="0.25">
      <c r="A4270" s="1"/>
      <c r="B4270" s="1"/>
      <c r="C4270" s="1"/>
      <c r="D4270" s="1"/>
      <c r="E4270" s="1" t="s">
        <v>9324</v>
      </c>
      <c r="F4270" s="2">
        <v>44155</v>
      </c>
      <c r="G4270" s="3">
        <v>56153</v>
      </c>
      <c r="H4270" s="1"/>
      <c r="I4270" s="1"/>
      <c r="J4270" s="1" t="s">
        <v>8629</v>
      </c>
      <c r="K4270" s="2">
        <v>44878</v>
      </c>
      <c r="L4270" s="1" t="s">
        <v>4200</v>
      </c>
      <c r="M4270" s="1" t="str">
        <f t="shared" si="330"/>
        <v>Social Services</v>
      </c>
      <c r="N4270" s="1" t="s">
        <v>4205</v>
      </c>
      <c r="O4270" s="1" t="s">
        <v>4330</v>
      </c>
      <c r="P4270" s="1">
        <v>7366</v>
      </c>
      <c r="Q4270" s="1">
        <v>399966</v>
      </c>
      <c r="R4270" s="1">
        <f t="shared" si="331"/>
        <v>50908</v>
      </c>
      <c r="S4270" s="4">
        <v>258801.82928879297</v>
      </c>
      <c r="T4270" s="4">
        <v>58511.781891794402</v>
      </c>
      <c r="U4270" s="1">
        <f t="shared" si="332"/>
        <v>349058</v>
      </c>
      <c r="V4270" s="4">
        <f t="shared" si="333"/>
        <v>82652.388819412619</v>
      </c>
      <c r="W4270" s="1" t="str">
        <f t="shared" si="334"/>
        <v>Favourable</v>
      </c>
    </row>
    <row r="4271" spans="1:23" x14ac:dyDescent="0.25">
      <c r="A4271" s="1"/>
      <c r="B4271" s="1"/>
      <c r="C4271" s="1"/>
      <c r="D4271" s="1"/>
      <c r="E4271" s="1" t="s">
        <v>9976</v>
      </c>
      <c r="F4271" s="2">
        <v>44913</v>
      </c>
      <c r="G4271" s="3">
        <v>19500</v>
      </c>
      <c r="H4271" s="1"/>
      <c r="I4271" s="1"/>
      <c r="J4271" s="1" t="s">
        <v>8185</v>
      </c>
      <c r="K4271" s="2">
        <v>44870</v>
      </c>
      <c r="L4271" s="1" t="s">
        <v>4227</v>
      </c>
      <c r="M4271" s="1" t="str">
        <f t="shared" si="330"/>
        <v>Infrastructure</v>
      </c>
      <c r="N4271" s="1" t="s">
        <v>4205</v>
      </c>
      <c r="O4271" s="1" t="s">
        <v>4226</v>
      </c>
      <c r="P4271" s="1">
        <v>8260</v>
      </c>
      <c r="Q4271" s="1">
        <v>832023</v>
      </c>
      <c r="R4271" s="1">
        <f t="shared" si="331"/>
        <v>34228</v>
      </c>
      <c r="S4271" s="4">
        <v>605723.7576820266</v>
      </c>
      <c r="T4271" s="4">
        <v>252122.40023431359</v>
      </c>
      <c r="U4271" s="1">
        <f t="shared" si="332"/>
        <v>797795</v>
      </c>
      <c r="V4271" s="4">
        <f t="shared" si="333"/>
        <v>-25823.157916340162</v>
      </c>
      <c r="W4271" s="1" t="str">
        <f t="shared" si="334"/>
        <v>Adverse</v>
      </c>
    </row>
    <row r="4272" spans="1:23" x14ac:dyDescent="0.25">
      <c r="A4272" s="1"/>
      <c r="B4272" s="1"/>
      <c r="C4272" s="1"/>
      <c r="D4272" s="1"/>
      <c r="E4272" s="1" t="s">
        <v>9977</v>
      </c>
      <c r="F4272" s="2">
        <v>44363</v>
      </c>
      <c r="G4272" s="3">
        <v>53451</v>
      </c>
      <c r="H4272" s="1"/>
      <c r="I4272" s="1"/>
      <c r="J4272" s="1" t="s">
        <v>6435</v>
      </c>
      <c r="K4272" s="2">
        <v>44676</v>
      </c>
      <c r="L4272" s="1" t="s">
        <v>4207</v>
      </c>
      <c r="M4272" s="1" t="str">
        <f t="shared" si="330"/>
        <v>Social Services</v>
      </c>
      <c r="N4272" s="1" t="s">
        <v>4205</v>
      </c>
      <c r="O4272" s="1" t="s">
        <v>4335</v>
      </c>
      <c r="P4272" s="1">
        <v>8363</v>
      </c>
      <c r="Q4272" s="1">
        <v>2260673</v>
      </c>
      <c r="R4272" s="1">
        <f t="shared" si="331"/>
        <v>46083</v>
      </c>
      <c r="S4272" s="4">
        <v>1894289.2307026547</v>
      </c>
      <c r="T4272" s="4">
        <v>293505.65561077063</v>
      </c>
      <c r="U4272" s="1">
        <f t="shared" si="332"/>
        <v>2214590</v>
      </c>
      <c r="V4272" s="4">
        <f t="shared" si="333"/>
        <v>72878.113686574623</v>
      </c>
      <c r="W4272" s="1" t="str">
        <f t="shared" si="334"/>
        <v>Favourable</v>
      </c>
    </row>
    <row r="4273" spans="1:23" x14ac:dyDescent="0.25">
      <c r="A4273" s="1"/>
      <c r="B4273" s="1"/>
      <c r="C4273" s="1"/>
      <c r="D4273" s="1"/>
      <c r="E4273" s="1" t="s">
        <v>5114</v>
      </c>
      <c r="F4273" s="2">
        <v>45268</v>
      </c>
      <c r="G4273" s="3">
        <v>37959</v>
      </c>
      <c r="H4273" s="1"/>
      <c r="I4273" s="1"/>
      <c r="J4273" s="1" t="s">
        <v>7618</v>
      </c>
      <c r="K4273" s="2">
        <v>44894</v>
      </c>
      <c r="L4273" s="1" t="s">
        <v>4238</v>
      </c>
      <c r="M4273" s="1" t="str">
        <f t="shared" si="330"/>
        <v>Education</v>
      </c>
      <c r="N4273" s="1" t="s">
        <v>4210</v>
      </c>
      <c r="O4273" s="1" t="s">
        <v>4345</v>
      </c>
      <c r="P4273" s="1">
        <v>6715</v>
      </c>
      <c r="Q4273" s="1">
        <v>1272474</v>
      </c>
      <c r="R4273" s="1">
        <f t="shared" si="331"/>
        <v>47706</v>
      </c>
      <c r="S4273" s="4">
        <v>584259.80997494725</v>
      </c>
      <c r="T4273" s="4">
        <v>36064.784577351966</v>
      </c>
      <c r="U4273" s="1">
        <f t="shared" si="332"/>
        <v>1224768</v>
      </c>
      <c r="V4273" s="4">
        <f t="shared" si="333"/>
        <v>652149.40544770076</v>
      </c>
      <c r="W4273" s="1" t="str">
        <f t="shared" si="334"/>
        <v>Favourable</v>
      </c>
    </row>
    <row r="4274" spans="1:23" x14ac:dyDescent="0.25">
      <c r="A4274" s="1"/>
      <c r="B4274" s="1"/>
      <c r="C4274" s="1"/>
      <c r="D4274" s="1"/>
      <c r="E4274" s="1" t="s">
        <v>4936</v>
      </c>
      <c r="F4274" s="2">
        <v>44286</v>
      </c>
      <c r="G4274" s="3">
        <v>50620</v>
      </c>
      <c r="H4274" s="1"/>
      <c r="I4274" s="1"/>
      <c r="J4274" s="1" t="s">
        <v>9978</v>
      </c>
      <c r="K4274" s="2">
        <v>44514</v>
      </c>
      <c r="L4274" s="1" t="s">
        <v>4238</v>
      </c>
      <c r="M4274" s="1" t="str">
        <f t="shared" si="330"/>
        <v>Education</v>
      </c>
      <c r="N4274" s="1" t="s">
        <v>4210</v>
      </c>
      <c r="O4274" s="1" t="s">
        <v>4479</v>
      </c>
      <c r="P4274" s="1">
        <v>7721</v>
      </c>
      <c r="Q4274" s="1">
        <v>1817187</v>
      </c>
      <c r="R4274" s="1">
        <f t="shared" si="331"/>
        <v>0</v>
      </c>
      <c r="S4274" s="4">
        <v>1024607.5907567629</v>
      </c>
      <c r="T4274" s="4">
        <v>267998.85441315261</v>
      </c>
      <c r="U4274" s="1">
        <f t="shared" si="332"/>
        <v>1817187</v>
      </c>
      <c r="V4274" s="4">
        <f t="shared" si="333"/>
        <v>524580.55483008455</v>
      </c>
      <c r="W4274" s="1" t="str">
        <f t="shared" si="334"/>
        <v>Favourable</v>
      </c>
    </row>
    <row r="4275" spans="1:23" x14ac:dyDescent="0.25">
      <c r="A4275" s="1"/>
      <c r="B4275" s="1"/>
      <c r="C4275" s="1"/>
      <c r="D4275" s="1"/>
      <c r="E4275" s="1" t="s">
        <v>9979</v>
      </c>
      <c r="F4275" s="2">
        <v>44501</v>
      </c>
      <c r="G4275" s="3">
        <v>38096</v>
      </c>
      <c r="H4275" s="1"/>
      <c r="I4275" s="1"/>
      <c r="J4275" s="1" t="s">
        <v>8695</v>
      </c>
      <c r="K4275" s="2">
        <v>45211</v>
      </c>
      <c r="L4275" s="1" t="s">
        <v>4238</v>
      </c>
      <c r="M4275" s="1" t="str">
        <f t="shared" si="330"/>
        <v>Education</v>
      </c>
      <c r="N4275" s="1" t="s">
        <v>4210</v>
      </c>
      <c r="O4275" s="1" t="s">
        <v>4330</v>
      </c>
      <c r="P4275" s="1">
        <v>7433</v>
      </c>
      <c r="Q4275" s="1">
        <v>2360167</v>
      </c>
      <c r="R4275" s="1">
        <f t="shared" si="331"/>
        <v>16238</v>
      </c>
      <c r="S4275" s="4">
        <v>780178.75019769033</v>
      </c>
      <c r="T4275" s="4">
        <v>166166.59384089595</v>
      </c>
      <c r="U4275" s="1">
        <f t="shared" si="332"/>
        <v>2343929</v>
      </c>
      <c r="V4275" s="4">
        <f t="shared" si="333"/>
        <v>1413821.6559614139</v>
      </c>
      <c r="W4275" s="1" t="str">
        <f t="shared" si="334"/>
        <v>Favourable</v>
      </c>
    </row>
    <row r="4276" spans="1:23" x14ac:dyDescent="0.25">
      <c r="A4276" s="1"/>
      <c r="B4276" s="1"/>
      <c r="C4276" s="1"/>
      <c r="D4276" s="1"/>
      <c r="E4276" s="1" t="s">
        <v>8996</v>
      </c>
      <c r="F4276" s="2">
        <v>44375</v>
      </c>
      <c r="G4276" s="3">
        <v>42504</v>
      </c>
      <c r="H4276" s="1"/>
      <c r="I4276" s="1"/>
      <c r="J4276" s="1" t="s">
        <v>9980</v>
      </c>
      <c r="K4276" s="2">
        <v>44872</v>
      </c>
      <c r="L4276" s="1" t="s">
        <v>4227</v>
      </c>
      <c r="M4276" s="1" t="str">
        <f t="shared" si="330"/>
        <v>Infrastructure</v>
      </c>
      <c r="N4276" s="1" t="s">
        <v>4222</v>
      </c>
      <c r="O4276" s="1" t="s">
        <v>4279</v>
      </c>
      <c r="P4276" s="1">
        <v>8503</v>
      </c>
      <c r="Q4276" s="1">
        <v>2483504</v>
      </c>
      <c r="R4276" s="1">
        <f t="shared" si="331"/>
        <v>0</v>
      </c>
      <c r="S4276" s="4">
        <v>496438.38950738841</v>
      </c>
      <c r="T4276" s="4">
        <v>707065.75964208914</v>
      </c>
      <c r="U4276" s="1">
        <f t="shared" si="332"/>
        <v>2483504</v>
      </c>
      <c r="V4276" s="4">
        <f t="shared" si="333"/>
        <v>1279999.8508505225</v>
      </c>
      <c r="W4276" s="1" t="str">
        <f t="shared" si="334"/>
        <v>Favourable</v>
      </c>
    </row>
    <row r="4277" spans="1:23" x14ac:dyDescent="0.25">
      <c r="A4277" s="1"/>
      <c r="B4277" s="1"/>
      <c r="C4277" s="1"/>
      <c r="D4277" s="1"/>
      <c r="E4277" s="1" t="s">
        <v>8735</v>
      </c>
      <c r="F4277" s="2">
        <v>44896</v>
      </c>
      <c r="G4277" s="3">
        <v>14533</v>
      </c>
      <c r="H4277" s="1"/>
      <c r="I4277" s="1"/>
      <c r="J4277" s="1" t="s">
        <v>9981</v>
      </c>
      <c r="K4277" s="2">
        <v>44310</v>
      </c>
      <c r="L4277" s="1" t="s">
        <v>4227</v>
      </c>
      <c r="M4277" s="1" t="str">
        <f t="shared" si="330"/>
        <v>Infrastructure</v>
      </c>
      <c r="N4277" s="1" t="s">
        <v>4222</v>
      </c>
      <c r="O4277" s="1" t="s">
        <v>4479</v>
      </c>
      <c r="P4277" s="1">
        <v>8846</v>
      </c>
      <c r="Q4277" s="1">
        <v>1194871</v>
      </c>
      <c r="R4277" s="1">
        <f t="shared" si="331"/>
        <v>0</v>
      </c>
      <c r="S4277" s="4">
        <v>581514.99578447582</v>
      </c>
      <c r="T4277" s="4">
        <v>352926.60922511638</v>
      </c>
      <c r="U4277" s="1">
        <f t="shared" si="332"/>
        <v>1194871</v>
      </c>
      <c r="V4277" s="4">
        <f t="shared" si="333"/>
        <v>260429.39499040786</v>
      </c>
      <c r="W4277" s="1" t="str">
        <f t="shared" si="334"/>
        <v>Favourable</v>
      </c>
    </row>
    <row r="4278" spans="1:23" x14ac:dyDescent="0.25">
      <c r="A4278" s="1"/>
      <c r="B4278" s="1"/>
      <c r="C4278" s="1"/>
      <c r="D4278" s="1"/>
      <c r="E4278" s="1" t="s">
        <v>7646</v>
      </c>
      <c r="F4278" s="2">
        <v>45190</v>
      </c>
      <c r="G4278" s="3">
        <v>48732</v>
      </c>
      <c r="H4278" s="1"/>
      <c r="I4278" s="1"/>
      <c r="J4278" s="1" t="s">
        <v>9982</v>
      </c>
      <c r="K4278" s="2">
        <v>44802</v>
      </c>
      <c r="L4278" s="1" t="s">
        <v>4207</v>
      </c>
      <c r="M4278" s="1" t="str">
        <f t="shared" si="330"/>
        <v>Social Services</v>
      </c>
      <c r="N4278" s="1" t="s">
        <v>4205</v>
      </c>
      <c r="O4278" s="1" t="s">
        <v>4259</v>
      </c>
      <c r="P4278" s="1">
        <v>8754</v>
      </c>
      <c r="Q4278" s="1">
        <v>528161</v>
      </c>
      <c r="R4278" s="1">
        <f t="shared" si="331"/>
        <v>0</v>
      </c>
      <c r="S4278" s="4">
        <v>506528.25074821606</v>
      </c>
      <c r="T4278" s="4">
        <v>63160.355187967711</v>
      </c>
      <c r="U4278" s="1">
        <f t="shared" si="332"/>
        <v>528161</v>
      </c>
      <c r="V4278" s="4">
        <f t="shared" si="333"/>
        <v>-41527.605936183827</v>
      </c>
      <c r="W4278" s="1" t="str">
        <f t="shared" si="334"/>
        <v>Adverse</v>
      </c>
    </row>
    <row r="4279" spans="1:23" x14ac:dyDescent="0.25">
      <c r="A4279" s="1"/>
      <c r="B4279" s="1"/>
      <c r="C4279" s="1"/>
      <c r="D4279" s="1"/>
      <c r="E4279" s="1" t="s">
        <v>9983</v>
      </c>
      <c r="F4279" s="2">
        <v>44895</v>
      </c>
      <c r="G4279" s="3">
        <v>37094</v>
      </c>
      <c r="H4279" s="1"/>
      <c r="I4279" s="1"/>
      <c r="J4279" s="1" t="s">
        <v>9984</v>
      </c>
      <c r="K4279" s="2">
        <v>45216</v>
      </c>
      <c r="L4279" s="1" t="s">
        <v>4207</v>
      </c>
      <c r="M4279" s="1" t="str">
        <f t="shared" si="330"/>
        <v>Social Services</v>
      </c>
      <c r="N4279" s="1" t="s">
        <v>4222</v>
      </c>
      <c r="O4279" s="1" t="s">
        <v>4256</v>
      </c>
      <c r="P4279" s="1">
        <v>7882</v>
      </c>
      <c r="Q4279" s="1">
        <v>774551</v>
      </c>
      <c r="R4279" s="1">
        <f t="shared" si="331"/>
        <v>0</v>
      </c>
      <c r="S4279" s="4">
        <v>180476.18928564899</v>
      </c>
      <c r="T4279" s="4">
        <v>198699.90402625475</v>
      </c>
      <c r="U4279" s="1">
        <f t="shared" si="332"/>
        <v>774551</v>
      </c>
      <c r="V4279" s="4">
        <f t="shared" si="333"/>
        <v>395374.90668809623</v>
      </c>
      <c r="W4279" s="1" t="str">
        <f t="shared" si="334"/>
        <v>Favourable</v>
      </c>
    </row>
    <row r="4280" spans="1:23" x14ac:dyDescent="0.25">
      <c r="A4280" s="1"/>
      <c r="B4280" s="1"/>
      <c r="C4280" s="1"/>
      <c r="D4280" s="1"/>
      <c r="E4280" s="1" t="s">
        <v>7513</v>
      </c>
      <c r="F4280" s="2">
        <v>44389</v>
      </c>
      <c r="G4280" s="3">
        <v>38365</v>
      </c>
      <c r="H4280" s="1"/>
      <c r="I4280" s="1"/>
      <c r="J4280" s="1" t="s">
        <v>5498</v>
      </c>
      <c r="K4280" s="2">
        <v>44518</v>
      </c>
      <c r="L4280" s="1" t="s">
        <v>4200</v>
      </c>
      <c r="M4280" s="1" t="str">
        <f t="shared" si="330"/>
        <v>Social Services</v>
      </c>
      <c r="N4280" s="1" t="s">
        <v>4210</v>
      </c>
      <c r="O4280" s="1" t="s">
        <v>4496</v>
      </c>
      <c r="P4280" s="1">
        <v>6825</v>
      </c>
      <c r="Q4280" s="1">
        <v>2167705</v>
      </c>
      <c r="R4280" s="1">
        <f t="shared" si="331"/>
        <v>97200</v>
      </c>
      <c r="S4280" s="4">
        <v>1912575.6906833868</v>
      </c>
      <c r="T4280" s="4">
        <v>57127.697467757571</v>
      </c>
      <c r="U4280" s="1">
        <f t="shared" si="332"/>
        <v>2070505</v>
      </c>
      <c r="V4280" s="4">
        <f t="shared" si="333"/>
        <v>198001.61184885562</v>
      </c>
      <c r="W4280" s="1" t="str">
        <f t="shared" si="334"/>
        <v>Favourable</v>
      </c>
    </row>
    <row r="4281" spans="1:23" x14ac:dyDescent="0.25">
      <c r="A4281" s="1"/>
      <c r="B4281" s="1"/>
      <c r="C4281" s="1"/>
      <c r="D4281" s="1"/>
      <c r="E4281" s="1" t="s">
        <v>7719</v>
      </c>
      <c r="F4281" s="2">
        <v>44374</v>
      </c>
      <c r="G4281" s="3">
        <v>51530</v>
      </c>
      <c r="H4281" s="1"/>
      <c r="I4281" s="1"/>
      <c r="J4281" s="1" t="s">
        <v>6598</v>
      </c>
      <c r="K4281" s="2">
        <v>44776</v>
      </c>
      <c r="L4281" s="1" t="s">
        <v>4238</v>
      </c>
      <c r="M4281" s="1" t="str">
        <f t="shared" si="330"/>
        <v>Education</v>
      </c>
      <c r="N4281" s="1" t="s">
        <v>4222</v>
      </c>
      <c r="O4281" s="1" t="s">
        <v>4496</v>
      </c>
      <c r="P4281" s="1">
        <v>8383</v>
      </c>
      <c r="Q4281" s="1">
        <v>663347</v>
      </c>
      <c r="R4281" s="1">
        <f t="shared" si="331"/>
        <v>50887</v>
      </c>
      <c r="S4281" s="4">
        <v>525195.61427524197</v>
      </c>
      <c r="T4281" s="4">
        <v>218078.76993116667</v>
      </c>
      <c r="U4281" s="1">
        <f t="shared" si="332"/>
        <v>612460</v>
      </c>
      <c r="V4281" s="4">
        <f t="shared" si="333"/>
        <v>-79927.384206408635</v>
      </c>
      <c r="W4281" s="1" t="str">
        <f t="shared" si="334"/>
        <v>Adverse</v>
      </c>
    </row>
    <row r="4282" spans="1:23" x14ac:dyDescent="0.25">
      <c r="A4282" s="1"/>
      <c r="B4282" s="1"/>
      <c r="C4282" s="1"/>
      <c r="D4282" s="1"/>
      <c r="E4282" s="1" t="s">
        <v>9985</v>
      </c>
      <c r="F4282" s="2">
        <v>44369</v>
      </c>
      <c r="G4282" s="3">
        <v>17798</v>
      </c>
      <c r="H4282" s="1"/>
      <c r="I4282" s="1"/>
      <c r="J4282" s="1" t="s">
        <v>8565</v>
      </c>
      <c r="K4282" s="2">
        <v>44713</v>
      </c>
      <c r="L4282" s="1" t="s">
        <v>4238</v>
      </c>
      <c r="M4282" s="1" t="str">
        <f t="shared" si="330"/>
        <v>Education</v>
      </c>
      <c r="N4282" s="1" t="s">
        <v>4222</v>
      </c>
      <c r="O4282" s="1" t="s">
        <v>4276</v>
      </c>
      <c r="P4282" s="1">
        <v>6109</v>
      </c>
      <c r="Q4282" s="1">
        <v>2335750</v>
      </c>
      <c r="R4282" s="1">
        <f t="shared" si="331"/>
        <v>17465</v>
      </c>
      <c r="S4282" s="4">
        <v>2217104.4451237144</v>
      </c>
      <c r="T4282" s="4">
        <v>128114.58178566996</v>
      </c>
      <c r="U4282" s="1">
        <f t="shared" si="332"/>
        <v>2318285</v>
      </c>
      <c r="V4282" s="4">
        <f t="shared" si="333"/>
        <v>-9469.0269093844108</v>
      </c>
      <c r="W4282" s="1" t="str">
        <f t="shared" si="334"/>
        <v>Adverse</v>
      </c>
    </row>
    <row r="4283" spans="1:23" x14ac:dyDescent="0.25">
      <c r="A4283" s="1"/>
      <c r="B4283" s="1"/>
      <c r="C4283" s="1"/>
      <c r="D4283" s="1"/>
      <c r="E4283" s="1" t="s">
        <v>9986</v>
      </c>
      <c r="F4283" s="2">
        <v>44482</v>
      </c>
      <c r="G4283" s="3">
        <v>34474</v>
      </c>
      <c r="H4283" s="1"/>
      <c r="I4283" s="1"/>
      <c r="J4283" s="1" t="s">
        <v>7133</v>
      </c>
      <c r="K4283" s="2">
        <v>44077</v>
      </c>
      <c r="L4283" s="1" t="s">
        <v>4207</v>
      </c>
      <c r="M4283" s="1" t="str">
        <f t="shared" si="330"/>
        <v>Social Services</v>
      </c>
      <c r="N4283" s="1" t="s">
        <v>4222</v>
      </c>
      <c r="O4283" s="1" t="s">
        <v>4458</v>
      </c>
      <c r="P4283" s="1">
        <v>6974</v>
      </c>
      <c r="Q4283" s="1">
        <v>1458992</v>
      </c>
      <c r="R4283" s="1">
        <f t="shared" si="331"/>
        <v>41454</v>
      </c>
      <c r="S4283" s="4">
        <v>313900.8604677369</v>
      </c>
      <c r="T4283" s="4">
        <v>52264.680447512197</v>
      </c>
      <c r="U4283" s="1">
        <f t="shared" si="332"/>
        <v>1417538</v>
      </c>
      <c r="V4283" s="4">
        <f t="shared" si="333"/>
        <v>1092826.4590847509</v>
      </c>
      <c r="W4283" s="1" t="str">
        <f t="shared" si="334"/>
        <v>Favourable</v>
      </c>
    </row>
    <row r="4284" spans="1:23" x14ac:dyDescent="0.25">
      <c r="A4284" s="1"/>
      <c r="B4284" s="1"/>
      <c r="C4284" s="1"/>
      <c r="D4284" s="1"/>
      <c r="E4284" s="1" t="s">
        <v>9987</v>
      </c>
      <c r="F4284" s="2">
        <v>44473</v>
      </c>
      <c r="G4284" s="3">
        <v>27583</v>
      </c>
      <c r="H4284" s="1"/>
      <c r="I4284" s="1"/>
      <c r="J4284" s="1" t="s">
        <v>5101</v>
      </c>
      <c r="K4284" s="2">
        <v>45077</v>
      </c>
      <c r="L4284" s="1" t="s">
        <v>4207</v>
      </c>
      <c r="M4284" s="1" t="str">
        <f t="shared" si="330"/>
        <v>Social Services</v>
      </c>
      <c r="N4284" s="1" t="s">
        <v>4222</v>
      </c>
      <c r="O4284" s="1" t="s">
        <v>4244</v>
      </c>
      <c r="P4284" s="1">
        <v>5826</v>
      </c>
      <c r="Q4284" s="1">
        <v>1220251</v>
      </c>
      <c r="R4284" s="1">
        <f t="shared" si="331"/>
        <v>67137</v>
      </c>
      <c r="S4284" s="4">
        <v>1008720.3864135207</v>
      </c>
      <c r="T4284" s="4">
        <v>379584.41233742965</v>
      </c>
      <c r="U4284" s="1">
        <f t="shared" si="332"/>
        <v>1153114</v>
      </c>
      <c r="V4284" s="4">
        <f t="shared" si="333"/>
        <v>-168053.79875095026</v>
      </c>
      <c r="W4284" s="1" t="str">
        <f t="shared" si="334"/>
        <v>Adverse</v>
      </c>
    </row>
    <row r="4285" spans="1:23" x14ac:dyDescent="0.25">
      <c r="A4285" s="1"/>
      <c r="B4285" s="1"/>
      <c r="C4285" s="1"/>
      <c r="D4285" s="1"/>
      <c r="E4285" s="1" t="s">
        <v>8705</v>
      </c>
      <c r="F4285" s="2">
        <v>45016</v>
      </c>
      <c r="G4285" s="3">
        <v>57192</v>
      </c>
      <c r="H4285" s="1"/>
      <c r="I4285" s="1"/>
      <c r="J4285" s="1" t="s">
        <v>9988</v>
      </c>
      <c r="K4285" s="2">
        <v>44678</v>
      </c>
      <c r="L4285" s="1" t="s">
        <v>4238</v>
      </c>
      <c r="M4285" s="1" t="str">
        <f t="shared" si="330"/>
        <v>Education</v>
      </c>
      <c r="N4285" s="1" t="s">
        <v>4205</v>
      </c>
      <c r="O4285" s="1" t="s">
        <v>4259</v>
      </c>
      <c r="P4285" s="1">
        <v>5785</v>
      </c>
      <c r="Q4285" s="1">
        <v>689274</v>
      </c>
      <c r="R4285" s="1">
        <f t="shared" si="331"/>
        <v>0</v>
      </c>
      <c r="S4285" s="4">
        <v>55354.872630688049</v>
      </c>
      <c r="T4285" s="4">
        <v>152182.35700729155</v>
      </c>
      <c r="U4285" s="1">
        <f t="shared" si="332"/>
        <v>689274</v>
      </c>
      <c r="V4285" s="4">
        <f t="shared" si="333"/>
        <v>481736.77036202041</v>
      </c>
      <c r="W4285" s="1" t="str">
        <f t="shared" si="334"/>
        <v>Favourable</v>
      </c>
    </row>
    <row r="4286" spans="1:23" x14ac:dyDescent="0.25">
      <c r="A4286" s="1"/>
      <c r="B4286" s="1"/>
      <c r="C4286" s="1"/>
      <c r="D4286" s="1"/>
      <c r="E4286" s="1" t="s">
        <v>8563</v>
      </c>
      <c r="F4286" s="2">
        <v>44664</v>
      </c>
      <c r="G4286" s="3">
        <v>38400</v>
      </c>
      <c r="H4286" s="1"/>
      <c r="I4286" s="1"/>
      <c r="J4286" s="1" t="s">
        <v>9989</v>
      </c>
      <c r="K4286" s="2">
        <v>44670</v>
      </c>
      <c r="L4286" s="1" t="s">
        <v>4238</v>
      </c>
      <c r="M4286" s="1" t="str">
        <f t="shared" si="330"/>
        <v>Education</v>
      </c>
      <c r="N4286" s="1" t="s">
        <v>4210</v>
      </c>
      <c r="O4286" s="1" t="s">
        <v>4476</v>
      </c>
      <c r="P4286" s="1">
        <v>7046</v>
      </c>
      <c r="Q4286" s="1">
        <v>1509589</v>
      </c>
      <c r="R4286" s="1">
        <f t="shared" si="331"/>
        <v>0</v>
      </c>
      <c r="S4286" s="4">
        <v>1485804.7332342134</v>
      </c>
      <c r="T4286" s="4">
        <v>448196.55561727443</v>
      </c>
      <c r="U4286" s="1">
        <f t="shared" si="332"/>
        <v>1509589</v>
      </c>
      <c r="V4286" s="4">
        <f t="shared" si="333"/>
        <v>-424412.28885148792</v>
      </c>
      <c r="W4286" s="1" t="str">
        <f t="shared" si="334"/>
        <v>Adverse</v>
      </c>
    </row>
    <row r="4287" spans="1:23" x14ac:dyDescent="0.25">
      <c r="A4287" s="1"/>
      <c r="B4287" s="1"/>
      <c r="C4287" s="1"/>
      <c r="D4287" s="1"/>
      <c r="E4287" s="1" t="s">
        <v>8013</v>
      </c>
      <c r="F4287" s="2">
        <v>45380</v>
      </c>
      <c r="G4287" s="3">
        <v>22700</v>
      </c>
      <c r="H4287" s="1"/>
      <c r="I4287" s="1"/>
      <c r="J4287" s="1" t="s">
        <v>9990</v>
      </c>
      <c r="K4287" s="2">
        <v>44942</v>
      </c>
      <c r="L4287" s="1" t="s">
        <v>4238</v>
      </c>
      <c r="M4287" s="1" t="str">
        <f t="shared" si="330"/>
        <v>Education</v>
      </c>
      <c r="N4287" s="1" t="s">
        <v>4222</v>
      </c>
      <c r="O4287" s="1" t="s">
        <v>4276</v>
      </c>
      <c r="P4287" s="1">
        <v>8546</v>
      </c>
      <c r="Q4287" s="1">
        <v>1454727</v>
      </c>
      <c r="R4287" s="1">
        <f t="shared" si="331"/>
        <v>0</v>
      </c>
      <c r="S4287" s="4">
        <v>853073.68842986319</v>
      </c>
      <c r="T4287" s="4">
        <v>10893.573096346006</v>
      </c>
      <c r="U4287" s="1">
        <f t="shared" si="332"/>
        <v>1454727</v>
      </c>
      <c r="V4287" s="4">
        <f t="shared" si="333"/>
        <v>590759.73847379081</v>
      </c>
      <c r="W4287" s="1" t="str">
        <f t="shared" si="334"/>
        <v>Favourable</v>
      </c>
    </row>
    <row r="4288" spans="1:23" x14ac:dyDescent="0.25">
      <c r="A4288" s="1"/>
      <c r="B4288" s="1"/>
      <c r="C4288" s="1"/>
      <c r="D4288" s="1"/>
      <c r="E4288" s="1" t="s">
        <v>6998</v>
      </c>
      <c r="F4288" s="2">
        <v>45133</v>
      </c>
      <c r="G4288" s="3">
        <v>48502</v>
      </c>
      <c r="H4288" s="1"/>
      <c r="I4288" s="1"/>
      <c r="J4288" s="1" t="s">
        <v>9991</v>
      </c>
      <c r="K4288" s="2">
        <v>45373</v>
      </c>
      <c r="L4288" s="1" t="s">
        <v>4200</v>
      </c>
      <c r="M4288" s="1" t="str">
        <f t="shared" si="330"/>
        <v>Social Services</v>
      </c>
      <c r="N4288" s="1" t="s">
        <v>4222</v>
      </c>
      <c r="O4288" s="1" t="s">
        <v>4247</v>
      </c>
      <c r="P4288" s="1">
        <v>6481</v>
      </c>
      <c r="Q4288" s="1">
        <v>1363947</v>
      </c>
      <c r="R4288" s="1">
        <f t="shared" si="331"/>
        <v>35242</v>
      </c>
      <c r="S4288" s="4">
        <v>1359341.9621408326</v>
      </c>
      <c r="T4288" s="4">
        <v>343438.81521214492</v>
      </c>
      <c r="U4288" s="1">
        <f t="shared" si="332"/>
        <v>1328705</v>
      </c>
      <c r="V4288" s="4">
        <f t="shared" si="333"/>
        <v>-338833.77735297754</v>
      </c>
      <c r="W4288" s="1" t="str">
        <f t="shared" si="334"/>
        <v>Adverse</v>
      </c>
    </row>
    <row r="4289" spans="1:23" x14ac:dyDescent="0.25">
      <c r="A4289" s="1"/>
      <c r="B4289" s="1"/>
      <c r="C4289" s="1"/>
      <c r="D4289" s="1"/>
      <c r="E4289" s="1" t="s">
        <v>8476</v>
      </c>
      <c r="F4289" s="2">
        <v>44992</v>
      </c>
      <c r="G4289" s="3">
        <v>45756</v>
      </c>
      <c r="H4289" s="1"/>
      <c r="I4289" s="1"/>
      <c r="J4289" s="1" t="s">
        <v>9992</v>
      </c>
      <c r="K4289" s="2">
        <v>45060</v>
      </c>
      <c r="L4289" s="1" t="s">
        <v>4227</v>
      </c>
      <c r="M4289" s="1" t="str">
        <f t="shared" si="330"/>
        <v>Infrastructure</v>
      </c>
      <c r="N4289" s="1" t="s">
        <v>4210</v>
      </c>
      <c r="O4289" s="1" t="s">
        <v>4421</v>
      </c>
      <c r="P4289" s="1">
        <v>6575</v>
      </c>
      <c r="Q4289" s="1">
        <v>532815</v>
      </c>
      <c r="R4289" s="1">
        <f t="shared" si="331"/>
        <v>40638</v>
      </c>
      <c r="S4289" s="4">
        <v>409806.75549281988</v>
      </c>
      <c r="T4289" s="4">
        <v>143803.64344225189</v>
      </c>
      <c r="U4289" s="1">
        <f t="shared" si="332"/>
        <v>492177</v>
      </c>
      <c r="V4289" s="4">
        <f t="shared" si="333"/>
        <v>-20795.398935071775</v>
      </c>
      <c r="W4289" s="1" t="str">
        <f t="shared" si="334"/>
        <v>Adverse</v>
      </c>
    </row>
    <row r="4290" spans="1:23" x14ac:dyDescent="0.25">
      <c r="A4290" s="1"/>
      <c r="B4290" s="1"/>
      <c r="C4290" s="1"/>
      <c r="D4290" s="1"/>
      <c r="E4290" s="1" t="s">
        <v>9993</v>
      </c>
      <c r="F4290" s="2">
        <v>44819</v>
      </c>
      <c r="G4290" s="3">
        <v>53537</v>
      </c>
      <c r="H4290" s="1"/>
      <c r="I4290" s="1"/>
      <c r="J4290" s="1" t="s">
        <v>6572</v>
      </c>
      <c r="K4290" s="2">
        <v>43889</v>
      </c>
      <c r="L4290" s="1" t="s">
        <v>4238</v>
      </c>
      <c r="M4290" s="1" t="str">
        <f t="shared" si="330"/>
        <v>Education</v>
      </c>
      <c r="N4290" s="1" t="s">
        <v>4205</v>
      </c>
      <c r="O4290" s="1" t="s">
        <v>4233</v>
      </c>
      <c r="P4290" s="1">
        <v>6631</v>
      </c>
      <c r="Q4290" s="1">
        <v>1053821</v>
      </c>
      <c r="R4290" s="1">
        <f t="shared" si="331"/>
        <v>56216</v>
      </c>
      <c r="S4290" s="4">
        <v>891156.91852051753</v>
      </c>
      <c r="T4290" s="4">
        <v>203414.0601360818</v>
      </c>
      <c r="U4290" s="1">
        <f t="shared" si="332"/>
        <v>997605</v>
      </c>
      <c r="V4290" s="4">
        <f t="shared" si="333"/>
        <v>-40749.978656599298</v>
      </c>
      <c r="W4290" s="1" t="str">
        <f t="shared" si="334"/>
        <v>Adverse</v>
      </c>
    </row>
    <row r="4291" spans="1:23" x14ac:dyDescent="0.25">
      <c r="A4291" s="1"/>
      <c r="B4291" s="1"/>
      <c r="C4291" s="1"/>
      <c r="D4291" s="1"/>
      <c r="E4291" s="1" t="s">
        <v>9249</v>
      </c>
      <c r="F4291" s="2">
        <v>44355</v>
      </c>
      <c r="G4291" s="3">
        <v>20247</v>
      </c>
      <c r="H4291" s="1"/>
      <c r="I4291" s="1"/>
      <c r="J4291" s="1" t="s">
        <v>9657</v>
      </c>
      <c r="K4291" s="2">
        <v>44484</v>
      </c>
      <c r="L4291" s="1" t="s">
        <v>4227</v>
      </c>
      <c r="M4291" s="1" t="str">
        <f t="shared" ref="M4291:M4354" si="335">INDEX($A:$B,MATCH($L4291,$A:$A,0),2)</f>
        <v>Infrastructure</v>
      </c>
      <c r="N4291" s="1" t="s">
        <v>4222</v>
      </c>
      <c r="O4291" s="1" t="s">
        <v>4476</v>
      </c>
      <c r="P4291" s="1">
        <v>8412</v>
      </c>
      <c r="Q4291" s="1">
        <v>362335</v>
      </c>
      <c r="R4291" s="1">
        <f t="shared" ref="R4291:R4354" si="336">_xlfn.XLOOKUP($J4291,$E:$E,$G:$G,0,0,1)</f>
        <v>32844</v>
      </c>
      <c r="S4291" s="4">
        <v>326424.28304123675</v>
      </c>
      <c r="T4291" s="4">
        <v>1305.1397599536147</v>
      </c>
      <c r="U4291" s="1">
        <f t="shared" ref="U4291:U4354" si="337">Q4291-R4291</f>
        <v>329491</v>
      </c>
      <c r="V4291" s="4">
        <f t="shared" ref="V4291:V4354" si="338">Q4291-(S4291+T4291)</f>
        <v>34605.577198809653</v>
      </c>
      <c r="W4291" s="1" t="str">
        <f t="shared" ref="W4291:W4354" si="339">IF(V4291&gt;=0,"Favourable","Adverse")</f>
        <v>Favourable</v>
      </c>
    </row>
    <row r="4292" spans="1:23" x14ac:dyDescent="0.25">
      <c r="A4292" s="1"/>
      <c r="B4292" s="1"/>
      <c r="C4292" s="1"/>
      <c r="D4292" s="1"/>
      <c r="E4292" s="1" t="s">
        <v>6050</v>
      </c>
      <c r="F4292" s="2">
        <v>44086</v>
      </c>
      <c r="G4292" s="3">
        <v>47638</v>
      </c>
      <c r="H4292" s="1"/>
      <c r="I4292" s="1"/>
      <c r="J4292" s="1" t="s">
        <v>9994</v>
      </c>
      <c r="K4292" s="2">
        <v>45278</v>
      </c>
      <c r="L4292" s="1" t="s">
        <v>4238</v>
      </c>
      <c r="M4292" s="1" t="str">
        <f t="shared" si="335"/>
        <v>Education</v>
      </c>
      <c r="N4292" s="1" t="s">
        <v>4222</v>
      </c>
      <c r="O4292" s="1" t="s">
        <v>4325</v>
      </c>
      <c r="P4292" s="1">
        <v>7352</v>
      </c>
      <c r="Q4292" s="1">
        <v>716949</v>
      </c>
      <c r="R4292" s="1">
        <f t="shared" si="336"/>
        <v>49114</v>
      </c>
      <c r="S4292" s="4">
        <v>691572.27649258636</v>
      </c>
      <c r="T4292" s="4">
        <v>117301.91020494862</v>
      </c>
      <c r="U4292" s="1">
        <f t="shared" si="337"/>
        <v>667835</v>
      </c>
      <c r="V4292" s="4">
        <f t="shared" si="338"/>
        <v>-91925.186697534984</v>
      </c>
      <c r="W4292" s="1" t="str">
        <f t="shared" si="339"/>
        <v>Adverse</v>
      </c>
    </row>
    <row r="4293" spans="1:23" x14ac:dyDescent="0.25">
      <c r="A4293" s="1"/>
      <c r="B4293" s="1"/>
      <c r="C4293" s="1"/>
      <c r="D4293" s="1"/>
      <c r="E4293" s="1" t="s">
        <v>5680</v>
      </c>
      <c r="F4293" s="2">
        <v>44751</v>
      </c>
      <c r="G4293" s="3">
        <v>58686</v>
      </c>
      <c r="H4293" s="1"/>
      <c r="I4293" s="1"/>
      <c r="J4293" s="1" t="s">
        <v>9546</v>
      </c>
      <c r="K4293" s="2">
        <v>45286</v>
      </c>
      <c r="L4293" s="1" t="s">
        <v>4207</v>
      </c>
      <c r="M4293" s="1" t="str">
        <f t="shared" si="335"/>
        <v>Social Services</v>
      </c>
      <c r="N4293" s="1" t="s">
        <v>4210</v>
      </c>
      <c r="O4293" s="1" t="s">
        <v>4223</v>
      </c>
      <c r="P4293" s="1">
        <v>6163</v>
      </c>
      <c r="Q4293" s="1">
        <v>520916</v>
      </c>
      <c r="R4293" s="1">
        <f t="shared" si="336"/>
        <v>15150</v>
      </c>
      <c r="S4293" s="4">
        <v>48775.044562352283</v>
      </c>
      <c r="T4293" s="4">
        <v>166816.4966074538</v>
      </c>
      <c r="U4293" s="1">
        <f t="shared" si="337"/>
        <v>505766</v>
      </c>
      <c r="V4293" s="4">
        <f t="shared" si="338"/>
        <v>305324.45883019391</v>
      </c>
      <c r="W4293" s="1" t="str">
        <f t="shared" si="339"/>
        <v>Favourable</v>
      </c>
    </row>
    <row r="4294" spans="1:23" x14ac:dyDescent="0.25">
      <c r="A4294" s="1"/>
      <c r="B4294" s="1"/>
      <c r="C4294" s="1"/>
      <c r="D4294" s="1"/>
      <c r="E4294" s="1" t="s">
        <v>8423</v>
      </c>
      <c r="F4294" s="2">
        <v>45168</v>
      </c>
      <c r="G4294" s="3">
        <v>22117</v>
      </c>
      <c r="H4294" s="1"/>
      <c r="I4294" s="1"/>
      <c r="J4294" s="1" t="s">
        <v>8609</v>
      </c>
      <c r="K4294" s="2">
        <v>44845</v>
      </c>
      <c r="L4294" s="1" t="s">
        <v>4238</v>
      </c>
      <c r="M4294" s="1" t="str">
        <f t="shared" si="335"/>
        <v>Education</v>
      </c>
      <c r="N4294" s="1" t="s">
        <v>4205</v>
      </c>
      <c r="O4294" s="1" t="s">
        <v>4361</v>
      </c>
      <c r="P4294" s="1">
        <v>7871</v>
      </c>
      <c r="Q4294" s="1">
        <v>1118138</v>
      </c>
      <c r="R4294" s="1">
        <f t="shared" si="336"/>
        <v>25627</v>
      </c>
      <c r="S4294" s="4">
        <v>1035985.0032944886</v>
      </c>
      <c r="T4294" s="4">
        <v>278740.25684924563</v>
      </c>
      <c r="U4294" s="1">
        <f t="shared" si="337"/>
        <v>1092511</v>
      </c>
      <c r="V4294" s="4">
        <f t="shared" si="338"/>
        <v>-196587.26014373428</v>
      </c>
      <c r="W4294" s="1" t="str">
        <f t="shared" si="339"/>
        <v>Adverse</v>
      </c>
    </row>
    <row r="4295" spans="1:23" x14ac:dyDescent="0.25">
      <c r="A4295" s="1"/>
      <c r="B4295" s="1"/>
      <c r="C4295" s="1"/>
      <c r="D4295" s="1"/>
      <c r="E4295" s="1" t="s">
        <v>6152</v>
      </c>
      <c r="F4295" s="2">
        <v>44872</v>
      </c>
      <c r="G4295" s="3">
        <v>14868</v>
      </c>
      <c r="H4295" s="1"/>
      <c r="I4295" s="1"/>
      <c r="J4295" s="1" t="s">
        <v>9995</v>
      </c>
      <c r="K4295" s="2">
        <v>43979</v>
      </c>
      <c r="L4295" s="1" t="s">
        <v>4227</v>
      </c>
      <c r="M4295" s="1" t="str">
        <f t="shared" si="335"/>
        <v>Infrastructure</v>
      </c>
      <c r="N4295" s="1" t="s">
        <v>4210</v>
      </c>
      <c r="O4295" s="1" t="s">
        <v>4253</v>
      </c>
      <c r="P4295" s="1">
        <v>8766</v>
      </c>
      <c r="Q4295" s="1">
        <v>2126634</v>
      </c>
      <c r="R4295" s="1">
        <f t="shared" si="336"/>
        <v>0</v>
      </c>
      <c r="S4295" s="4">
        <v>1132985.4206147499</v>
      </c>
      <c r="T4295" s="4">
        <v>582578.79186965537</v>
      </c>
      <c r="U4295" s="1">
        <f t="shared" si="337"/>
        <v>2126634</v>
      </c>
      <c r="V4295" s="4">
        <f t="shared" si="338"/>
        <v>411069.78751559462</v>
      </c>
      <c r="W4295" s="1" t="str">
        <f t="shared" si="339"/>
        <v>Favourable</v>
      </c>
    </row>
    <row r="4296" spans="1:23" x14ac:dyDescent="0.25">
      <c r="A4296" s="1"/>
      <c r="B4296" s="1"/>
      <c r="C4296" s="1"/>
      <c r="D4296" s="1"/>
      <c r="E4296" s="1" t="s">
        <v>9996</v>
      </c>
      <c r="F4296" s="2">
        <v>44369</v>
      </c>
      <c r="G4296" s="3">
        <v>33784</v>
      </c>
      <c r="H4296" s="1"/>
      <c r="I4296" s="1"/>
      <c r="J4296" s="1" t="s">
        <v>9344</v>
      </c>
      <c r="K4296" s="2">
        <v>44200</v>
      </c>
      <c r="L4296" s="1" t="s">
        <v>4200</v>
      </c>
      <c r="M4296" s="1" t="str">
        <f t="shared" si="335"/>
        <v>Social Services</v>
      </c>
      <c r="N4296" s="1" t="s">
        <v>4210</v>
      </c>
      <c r="O4296" s="1" t="s">
        <v>4237</v>
      </c>
      <c r="P4296" s="1">
        <v>7312</v>
      </c>
      <c r="Q4296" s="1">
        <v>1407185</v>
      </c>
      <c r="R4296" s="1">
        <f t="shared" si="336"/>
        <v>56178</v>
      </c>
      <c r="S4296" s="4">
        <v>1327224.6298569101</v>
      </c>
      <c r="T4296" s="4">
        <v>255156.92831885183</v>
      </c>
      <c r="U4296" s="1">
        <f t="shared" si="337"/>
        <v>1351007</v>
      </c>
      <c r="V4296" s="4">
        <f t="shared" si="338"/>
        <v>-175196.55817576195</v>
      </c>
      <c r="W4296" s="1" t="str">
        <f t="shared" si="339"/>
        <v>Adverse</v>
      </c>
    </row>
    <row r="4297" spans="1:23" x14ac:dyDescent="0.25">
      <c r="A4297" s="1"/>
      <c r="B4297" s="1"/>
      <c r="C4297" s="1"/>
      <c r="D4297" s="1"/>
      <c r="E4297" s="1" t="s">
        <v>7479</v>
      </c>
      <c r="F4297" s="2">
        <v>44638</v>
      </c>
      <c r="G4297" s="3">
        <v>26844</v>
      </c>
      <c r="H4297" s="1"/>
      <c r="I4297" s="1"/>
      <c r="J4297" s="1" t="s">
        <v>9997</v>
      </c>
      <c r="K4297" s="2">
        <v>45266</v>
      </c>
      <c r="L4297" s="1" t="s">
        <v>4207</v>
      </c>
      <c r="M4297" s="1" t="str">
        <f t="shared" si="335"/>
        <v>Social Services</v>
      </c>
      <c r="N4297" s="1" t="s">
        <v>4210</v>
      </c>
      <c r="O4297" s="1" t="s">
        <v>4379</v>
      </c>
      <c r="P4297" s="1">
        <v>5822</v>
      </c>
      <c r="Q4297" s="1">
        <v>1811676</v>
      </c>
      <c r="R4297" s="1">
        <f t="shared" si="336"/>
        <v>0</v>
      </c>
      <c r="S4297" s="4">
        <v>1392094.2122955832</v>
      </c>
      <c r="T4297" s="4">
        <v>422860.94601612148</v>
      </c>
      <c r="U4297" s="1">
        <f t="shared" si="337"/>
        <v>1811676</v>
      </c>
      <c r="V4297" s="4">
        <f t="shared" si="338"/>
        <v>-3279.1583117046393</v>
      </c>
      <c r="W4297" s="1" t="str">
        <f t="shared" si="339"/>
        <v>Adverse</v>
      </c>
    </row>
    <row r="4298" spans="1:23" x14ac:dyDescent="0.25">
      <c r="A4298" s="1"/>
      <c r="B4298" s="1"/>
      <c r="C4298" s="1"/>
      <c r="D4298" s="1"/>
      <c r="E4298" s="1" t="s">
        <v>9998</v>
      </c>
      <c r="F4298" s="2">
        <v>44008</v>
      </c>
      <c r="G4298" s="3">
        <v>42800</v>
      </c>
      <c r="H4298" s="1"/>
      <c r="I4298" s="1"/>
      <c r="J4298" s="1" t="s">
        <v>9999</v>
      </c>
      <c r="K4298" s="2">
        <v>44058</v>
      </c>
      <c r="L4298" s="1" t="s">
        <v>4207</v>
      </c>
      <c r="M4298" s="1" t="str">
        <f t="shared" si="335"/>
        <v>Social Services</v>
      </c>
      <c r="N4298" s="1" t="s">
        <v>4205</v>
      </c>
      <c r="O4298" s="1" t="s">
        <v>4226</v>
      </c>
      <c r="P4298" s="1">
        <v>9136</v>
      </c>
      <c r="Q4298" s="1">
        <v>1108542</v>
      </c>
      <c r="R4298" s="1">
        <f t="shared" si="336"/>
        <v>0</v>
      </c>
      <c r="S4298" s="4">
        <v>795654.29045327217</v>
      </c>
      <c r="T4298" s="4">
        <v>322535.09830102668</v>
      </c>
      <c r="U4298" s="1">
        <f t="shared" si="337"/>
        <v>1108542</v>
      </c>
      <c r="V4298" s="4">
        <f t="shared" si="338"/>
        <v>-9647.3887542989105</v>
      </c>
      <c r="W4298" s="1" t="str">
        <f t="shared" si="339"/>
        <v>Adverse</v>
      </c>
    </row>
    <row r="4299" spans="1:23" x14ac:dyDescent="0.25">
      <c r="A4299" s="1"/>
      <c r="B4299" s="1"/>
      <c r="C4299" s="1"/>
      <c r="D4299" s="1"/>
      <c r="E4299" s="1" t="s">
        <v>10000</v>
      </c>
      <c r="F4299" s="2">
        <v>45269</v>
      </c>
      <c r="G4299" s="3">
        <v>10592</v>
      </c>
      <c r="H4299" s="1"/>
      <c r="I4299" s="1"/>
      <c r="J4299" s="1" t="s">
        <v>10001</v>
      </c>
      <c r="K4299" s="2">
        <v>44486</v>
      </c>
      <c r="L4299" s="1" t="s">
        <v>4227</v>
      </c>
      <c r="M4299" s="1" t="str">
        <f t="shared" si="335"/>
        <v>Infrastructure</v>
      </c>
      <c r="N4299" s="1" t="s">
        <v>4205</v>
      </c>
      <c r="O4299" s="1" t="s">
        <v>4226</v>
      </c>
      <c r="P4299" s="1">
        <v>6782</v>
      </c>
      <c r="Q4299" s="1">
        <v>997704</v>
      </c>
      <c r="R4299" s="1">
        <f t="shared" si="336"/>
        <v>0</v>
      </c>
      <c r="S4299" s="4">
        <v>303538.5741826084</v>
      </c>
      <c r="T4299" s="4">
        <v>196821.46122778696</v>
      </c>
      <c r="U4299" s="1">
        <f t="shared" si="337"/>
        <v>997704</v>
      </c>
      <c r="V4299" s="4">
        <f t="shared" si="338"/>
        <v>497343.96458960464</v>
      </c>
      <c r="W4299" s="1" t="str">
        <f t="shared" si="339"/>
        <v>Favourable</v>
      </c>
    </row>
    <row r="4300" spans="1:23" x14ac:dyDescent="0.25">
      <c r="A4300" s="1"/>
      <c r="B4300" s="1"/>
      <c r="C4300" s="1"/>
      <c r="D4300" s="1"/>
      <c r="E4300" s="1" t="s">
        <v>4451</v>
      </c>
      <c r="F4300" s="2">
        <v>44671</v>
      </c>
      <c r="G4300" s="3">
        <v>35650</v>
      </c>
      <c r="H4300" s="1"/>
      <c r="I4300" s="1"/>
      <c r="J4300" s="1" t="s">
        <v>4415</v>
      </c>
      <c r="K4300" s="2">
        <v>44581</v>
      </c>
      <c r="L4300" s="1" t="s">
        <v>4207</v>
      </c>
      <c r="M4300" s="1" t="str">
        <f t="shared" si="335"/>
        <v>Social Services</v>
      </c>
      <c r="N4300" s="1" t="s">
        <v>4205</v>
      </c>
      <c r="O4300" s="1" t="s">
        <v>4253</v>
      </c>
      <c r="P4300" s="1">
        <v>8552</v>
      </c>
      <c r="Q4300" s="1">
        <v>1321602</v>
      </c>
      <c r="R4300" s="1">
        <f t="shared" si="336"/>
        <v>77414</v>
      </c>
      <c r="S4300" s="4">
        <v>742773.14107878099</v>
      </c>
      <c r="T4300" s="4">
        <v>176904.45801269307</v>
      </c>
      <c r="U4300" s="1">
        <f t="shared" si="337"/>
        <v>1244188</v>
      </c>
      <c r="V4300" s="4">
        <f t="shared" si="338"/>
        <v>401924.40090852592</v>
      </c>
      <c r="W4300" s="1" t="str">
        <f t="shared" si="339"/>
        <v>Favourable</v>
      </c>
    </row>
    <row r="4301" spans="1:23" x14ac:dyDescent="0.25">
      <c r="A4301" s="1"/>
      <c r="B4301" s="1"/>
      <c r="C4301" s="1"/>
      <c r="D4301" s="1"/>
      <c r="E4301" s="1" t="s">
        <v>7488</v>
      </c>
      <c r="F4301" s="2">
        <v>45382</v>
      </c>
      <c r="G4301" s="3">
        <v>11414</v>
      </c>
      <c r="H4301" s="1"/>
      <c r="I4301" s="1"/>
      <c r="J4301" s="1" t="s">
        <v>6456</v>
      </c>
      <c r="K4301" s="2">
        <v>45408</v>
      </c>
      <c r="L4301" s="1" t="s">
        <v>4227</v>
      </c>
      <c r="M4301" s="1" t="str">
        <f t="shared" si="335"/>
        <v>Infrastructure</v>
      </c>
      <c r="N4301" s="1" t="s">
        <v>4205</v>
      </c>
      <c r="O4301" s="1" t="s">
        <v>4311</v>
      </c>
      <c r="P4301" s="1">
        <v>8565</v>
      </c>
      <c r="Q4301" s="1">
        <v>685312</v>
      </c>
      <c r="R4301" s="1">
        <f t="shared" si="336"/>
        <v>34879</v>
      </c>
      <c r="S4301" s="4">
        <v>45580.174102346937</v>
      </c>
      <c r="T4301" s="4">
        <v>223484.03958408802</v>
      </c>
      <c r="U4301" s="1">
        <f t="shared" si="337"/>
        <v>650433</v>
      </c>
      <c r="V4301" s="4">
        <f t="shared" si="338"/>
        <v>416247.78631356504</v>
      </c>
      <c r="W4301" s="1" t="str">
        <f t="shared" si="339"/>
        <v>Favourable</v>
      </c>
    </row>
    <row r="4302" spans="1:23" x14ac:dyDescent="0.25">
      <c r="A4302" s="1"/>
      <c r="B4302" s="1"/>
      <c r="C4302" s="1"/>
      <c r="D4302" s="1"/>
      <c r="E4302" s="1" t="s">
        <v>7689</v>
      </c>
      <c r="F4302" s="2">
        <v>45119</v>
      </c>
      <c r="G4302" s="3">
        <v>22020</v>
      </c>
      <c r="H4302" s="1"/>
      <c r="I4302" s="1"/>
      <c r="J4302" s="1" t="s">
        <v>9684</v>
      </c>
      <c r="K4302" s="2">
        <v>43945</v>
      </c>
      <c r="L4302" s="1" t="s">
        <v>4227</v>
      </c>
      <c r="M4302" s="1" t="str">
        <f t="shared" si="335"/>
        <v>Infrastructure</v>
      </c>
      <c r="N4302" s="1" t="s">
        <v>4222</v>
      </c>
      <c r="O4302" s="1" t="s">
        <v>4402</v>
      </c>
      <c r="P4302" s="1">
        <v>5507</v>
      </c>
      <c r="Q4302" s="1">
        <v>2140043</v>
      </c>
      <c r="R4302" s="1">
        <f t="shared" si="336"/>
        <v>18947</v>
      </c>
      <c r="S4302" s="4">
        <v>702594.43641439476</v>
      </c>
      <c r="T4302" s="4">
        <v>600011.72641915001</v>
      </c>
      <c r="U4302" s="1">
        <f t="shared" si="337"/>
        <v>2121096</v>
      </c>
      <c r="V4302" s="4">
        <f t="shared" si="338"/>
        <v>837436.83716645511</v>
      </c>
      <c r="W4302" s="1" t="str">
        <f t="shared" si="339"/>
        <v>Favourable</v>
      </c>
    </row>
    <row r="4303" spans="1:23" x14ac:dyDescent="0.25">
      <c r="A4303" s="1"/>
      <c r="B4303" s="1"/>
      <c r="C4303" s="1"/>
      <c r="D4303" s="1"/>
      <c r="E4303" s="1" t="s">
        <v>9964</v>
      </c>
      <c r="F4303" s="2">
        <v>44543</v>
      </c>
      <c r="G4303" s="3">
        <v>17948</v>
      </c>
      <c r="H4303" s="1"/>
      <c r="I4303" s="1"/>
      <c r="J4303" s="1" t="s">
        <v>4950</v>
      </c>
      <c r="K4303" s="2">
        <v>44940</v>
      </c>
      <c r="L4303" s="1" t="s">
        <v>4207</v>
      </c>
      <c r="M4303" s="1" t="str">
        <f t="shared" si="335"/>
        <v>Social Services</v>
      </c>
      <c r="N4303" s="1" t="s">
        <v>4210</v>
      </c>
      <c r="O4303" s="1" t="s">
        <v>4496</v>
      </c>
      <c r="P4303" s="1">
        <v>5761</v>
      </c>
      <c r="Q4303" s="1">
        <v>741736</v>
      </c>
      <c r="R4303" s="1">
        <f t="shared" si="336"/>
        <v>33413</v>
      </c>
      <c r="S4303" s="4">
        <v>277325.13168942725</v>
      </c>
      <c r="T4303" s="4">
        <v>97406.104258458901</v>
      </c>
      <c r="U4303" s="1">
        <f t="shared" si="337"/>
        <v>708323</v>
      </c>
      <c r="V4303" s="4">
        <f t="shared" si="338"/>
        <v>367004.76405211387</v>
      </c>
      <c r="W4303" s="1" t="str">
        <f t="shared" si="339"/>
        <v>Favourable</v>
      </c>
    </row>
    <row r="4304" spans="1:23" x14ac:dyDescent="0.25">
      <c r="A4304" s="1"/>
      <c r="B4304" s="1"/>
      <c r="C4304" s="1"/>
      <c r="D4304" s="1"/>
      <c r="E4304" s="1" t="s">
        <v>10002</v>
      </c>
      <c r="F4304" s="2">
        <v>43944</v>
      </c>
      <c r="G4304" s="3">
        <v>49897</v>
      </c>
      <c r="H4304" s="1"/>
      <c r="I4304" s="1"/>
      <c r="J4304" s="1" t="s">
        <v>8285</v>
      </c>
      <c r="K4304" s="2">
        <v>44176</v>
      </c>
      <c r="L4304" s="1" t="s">
        <v>4200</v>
      </c>
      <c r="M4304" s="1" t="str">
        <f t="shared" si="335"/>
        <v>Social Services</v>
      </c>
      <c r="N4304" s="1" t="s">
        <v>4205</v>
      </c>
      <c r="O4304" s="1" t="s">
        <v>4286</v>
      </c>
      <c r="P4304" s="1">
        <v>8423</v>
      </c>
      <c r="Q4304" s="1">
        <v>792932</v>
      </c>
      <c r="R4304" s="1">
        <f t="shared" si="336"/>
        <v>12961</v>
      </c>
      <c r="S4304" s="4">
        <v>56964.17888962444</v>
      </c>
      <c r="T4304" s="4">
        <v>23505.926363223054</v>
      </c>
      <c r="U4304" s="1">
        <f t="shared" si="337"/>
        <v>779971</v>
      </c>
      <c r="V4304" s="4">
        <f t="shared" si="338"/>
        <v>712461.89474715246</v>
      </c>
      <c r="W4304" s="1" t="str">
        <f t="shared" si="339"/>
        <v>Favourable</v>
      </c>
    </row>
    <row r="4305" spans="1:23" x14ac:dyDescent="0.25">
      <c r="A4305" s="1"/>
      <c r="B4305" s="1"/>
      <c r="C4305" s="1"/>
      <c r="D4305" s="1"/>
      <c r="E4305" s="1" t="s">
        <v>5892</v>
      </c>
      <c r="F4305" s="2">
        <v>44330</v>
      </c>
      <c r="G4305" s="3">
        <v>32155</v>
      </c>
      <c r="H4305" s="1"/>
      <c r="I4305" s="1"/>
      <c r="J4305" s="1" t="s">
        <v>6217</v>
      </c>
      <c r="K4305" s="2">
        <v>44855</v>
      </c>
      <c r="L4305" s="1" t="s">
        <v>4200</v>
      </c>
      <c r="M4305" s="1" t="str">
        <f t="shared" si="335"/>
        <v>Social Services</v>
      </c>
      <c r="N4305" s="1" t="s">
        <v>4205</v>
      </c>
      <c r="O4305" s="1" t="s">
        <v>4286</v>
      </c>
      <c r="P4305" s="1">
        <v>8060</v>
      </c>
      <c r="Q4305" s="1">
        <v>696719</v>
      </c>
      <c r="R4305" s="1">
        <f t="shared" si="336"/>
        <v>49159</v>
      </c>
      <c r="S4305" s="4">
        <v>289355.60242439562</v>
      </c>
      <c r="T4305" s="4">
        <v>99745.856576940874</v>
      </c>
      <c r="U4305" s="1">
        <f t="shared" si="337"/>
        <v>647560</v>
      </c>
      <c r="V4305" s="4">
        <f t="shared" si="338"/>
        <v>307617.54099866352</v>
      </c>
      <c r="W4305" s="1" t="str">
        <f t="shared" si="339"/>
        <v>Favourable</v>
      </c>
    </row>
    <row r="4306" spans="1:23" x14ac:dyDescent="0.25">
      <c r="A4306" s="1"/>
      <c r="B4306" s="1"/>
      <c r="C4306" s="1"/>
      <c r="D4306" s="1"/>
      <c r="E4306" s="1" t="s">
        <v>8289</v>
      </c>
      <c r="F4306" s="2">
        <v>44530</v>
      </c>
      <c r="G4306" s="3">
        <v>31797</v>
      </c>
      <c r="H4306" s="1"/>
      <c r="I4306" s="1"/>
      <c r="J4306" s="1" t="s">
        <v>6208</v>
      </c>
      <c r="K4306" s="2">
        <v>45161</v>
      </c>
      <c r="L4306" s="1" t="s">
        <v>4238</v>
      </c>
      <c r="M4306" s="1" t="str">
        <f t="shared" si="335"/>
        <v>Education</v>
      </c>
      <c r="N4306" s="1" t="s">
        <v>4210</v>
      </c>
      <c r="O4306" s="1" t="s">
        <v>4438</v>
      </c>
      <c r="P4306" s="1">
        <v>5755</v>
      </c>
      <c r="Q4306" s="1">
        <v>1098978</v>
      </c>
      <c r="R4306" s="1">
        <f t="shared" si="336"/>
        <v>27916</v>
      </c>
      <c r="S4306" s="4">
        <v>878135.42741941637</v>
      </c>
      <c r="T4306" s="4">
        <v>149398.03820564042</v>
      </c>
      <c r="U4306" s="1">
        <f t="shared" si="337"/>
        <v>1071062</v>
      </c>
      <c r="V4306" s="4">
        <f t="shared" si="338"/>
        <v>71444.534374943236</v>
      </c>
      <c r="W4306" s="1" t="str">
        <f t="shared" si="339"/>
        <v>Favourable</v>
      </c>
    </row>
    <row r="4307" spans="1:23" x14ac:dyDescent="0.25">
      <c r="A4307" s="1"/>
      <c r="B4307" s="1"/>
      <c r="C4307" s="1"/>
      <c r="D4307" s="1"/>
      <c r="E4307" s="1" t="s">
        <v>10003</v>
      </c>
      <c r="F4307" s="2">
        <v>44714</v>
      </c>
      <c r="G4307" s="3">
        <v>39974</v>
      </c>
      <c r="H4307" s="1"/>
      <c r="I4307" s="1"/>
      <c r="J4307" s="1" t="s">
        <v>10004</v>
      </c>
      <c r="K4307" s="2">
        <v>44726</v>
      </c>
      <c r="L4307" s="1" t="s">
        <v>4207</v>
      </c>
      <c r="M4307" s="1" t="str">
        <f t="shared" si="335"/>
        <v>Social Services</v>
      </c>
      <c r="N4307" s="1" t="s">
        <v>4222</v>
      </c>
      <c r="O4307" s="1" t="s">
        <v>4241</v>
      </c>
      <c r="P4307" s="1">
        <v>8441</v>
      </c>
      <c r="Q4307" s="1">
        <v>1191249</v>
      </c>
      <c r="R4307" s="1">
        <f t="shared" si="336"/>
        <v>0</v>
      </c>
      <c r="S4307" s="4">
        <v>1067464.2227177001</v>
      </c>
      <c r="T4307" s="4">
        <v>201002.06316341806</v>
      </c>
      <c r="U4307" s="1">
        <f t="shared" si="337"/>
        <v>1191249</v>
      </c>
      <c r="V4307" s="4">
        <f t="shared" si="338"/>
        <v>-77217.28588111815</v>
      </c>
      <c r="W4307" s="1" t="str">
        <f t="shared" si="339"/>
        <v>Adverse</v>
      </c>
    </row>
    <row r="4308" spans="1:23" x14ac:dyDescent="0.25">
      <c r="A4308" s="1"/>
      <c r="B4308" s="1"/>
      <c r="C4308" s="1"/>
      <c r="D4308" s="1"/>
      <c r="E4308" s="1" t="s">
        <v>5381</v>
      </c>
      <c r="F4308" s="2">
        <v>43961</v>
      </c>
      <c r="G4308" s="3">
        <v>15640</v>
      </c>
      <c r="H4308" s="1"/>
      <c r="I4308" s="1"/>
      <c r="J4308" s="1" t="s">
        <v>6168</v>
      </c>
      <c r="K4308" s="2">
        <v>45002</v>
      </c>
      <c r="L4308" s="1" t="s">
        <v>4227</v>
      </c>
      <c r="M4308" s="1" t="str">
        <f t="shared" si="335"/>
        <v>Infrastructure</v>
      </c>
      <c r="N4308" s="1" t="s">
        <v>4205</v>
      </c>
      <c r="O4308" s="1" t="s">
        <v>4295</v>
      </c>
      <c r="P4308" s="1">
        <v>9453</v>
      </c>
      <c r="Q4308" s="1">
        <v>1924880</v>
      </c>
      <c r="R4308" s="1">
        <f t="shared" si="336"/>
        <v>24858</v>
      </c>
      <c r="S4308" s="4">
        <v>526016.38043070829</v>
      </c>
      <c r="T4308" s="4">
        <v>579430.58636335435</v>
      </c>
      <c r="U4308" s="1">
        <f t="shared" si="337"/>
        <v>1900022</v>
      </c>
      <c r="V4308" s="4">
        <f t="shared" si="338"/>
        <v>819433.03320593736</v>
      </c>
      <c r="W4308" s="1" t="str">
        <f t="shared" si="339"/>
        <v>Favourable</v>
      </c>
    </row>
    <row r="4309" spans="1:23" x14ac:dyDescent="0.25">
      <c r="A4309" s="1"/>
      <c r="B4309" s="1"/>
      <c r="C4309" s="1"/>
      <c r="D4309" s="1"/>
      <c r="E4309" s="1" t="s">
        <v>5460</v>
      </c>
      <c r="F4309" s="2">
        <v>44239</v>
      </c>
      <c r="G4309" s="3">
        <v>36630</v>
      </c>
      <c r="H4309" s="1"/>
      <c r="I4309" s="1"/>
      <c r="J4309" s="1" t="s">
        <v>6377</v>
      </c>
      <c r="K4309" s="2">
        <v>45121</v>
      </c>
      <c r="L4309" s="1" t="s">
        <v>4207</v>
      </c>
      <c r="M4309" s="1" t="str">
        <f t="shared" si="335"/>
        <v>Social Services</v>
      </c>
      <c r="N4309" s="1" t="s">
        <v>4222</v>
      </c>
      <c r="O4309" s="1" t="s">
        <v>4211</v>
      </c>
      <c r="P4309" s="1">
        <v>9298</v>
      </c>
      <c r="Q4309" s="1">
        <v>1668642</v>
      </c>
      <c r="R4309" s="1">
        <f t="shared" si="336"/>
        <v>51165</v>
      </c>
      <c r="S4309" s="4">
        <v>1307104.5141528714</v>
      </c>
      <c r="T4309" s="4">
        <v>150516.06388174361</v>
      </c>
      <c r="U4309" s="1">
        <f t="shared" si="337"/>
        <v>1617477</v>
      </c>
      <c r="V4309" s="4">
        <f t="shared" si="338"/>
        <v>211021.42196538486</v>
      </c>
      <c r="W4309" s="1" t="str">
        <f t="shared" si="339"/>
        <v>Favourable</v>
      </c>
    </row>
    <row r="4310" spans="1:23" x14ac:dyDescent="0.25">
      <c r="A4310" s="1"/>
      <c r="B4310" s="1"/>
      <c r="C4310" s="1"/>
      <c r="D4310" s="1"/>
      <c r="E4310" s="1" t="s">
        <v>10005</v>
      </c>
      <c r="F4310" s="2">
        <v>44929</v>
      </c>
      <c r="G4310" s="3">
        <v>17129</v>
      </c>
      <c r="H4310" s="1"/>
      <c r="I4310" s="1"/>
      <c r="J4310" s="1" t="s">
        <v>10006</v>
      </c>
      <c r="K4310" s="2">
        <v>44877</v>
      </c>
      <c r="L4310" s="1" t="s">
        <v>4227</v>
      </c>
      <c r="M4310" s="1" t="str">
        <f t="shared" si="335"/>
        <v>Infrastructure</v>
      </c>
      <c r="N4310" s="1" t="s">
        <v>4222</v>
      </c>
      <c r="O4310" s="1" t="s">
        <v>4241</v>
      </c>
      <c r="P4310" s="1">
        <v>6722</v>
      </c>
      <c r="Q4310" s="1">
        <v>894458</v>
      </c>
      <c r="R4310" s="1">
        <f t="shared" si="336"/>
        <v>0</v>
      </c>
      <c r="S4310" s="4">
        <v>218260.69045411004</v>
      </c>
      <c r="T4310" s="4">
        <v>84343.467260240112</v>
      </c>
      <c r="U4310" s="1">
        <f t="shared" si="337"/>
        <v>894458</v>
      </c>
      <c r="V4310" s="4">
        <f t="shared" si="338"/>
        <v>591853.84228564985</v>
      </c>
      <c r="W4310" s="1" t="str">
        <f t="shared" si="339"/>
        <v>Favourable</v>
      </c>
    </row>
    <row r="4311" spans="1:23" x14ac:dyDescent="0.25">
      <c r="A4311" s="1"/>
      <c r="B4311" s="1"/>
      <c r="C4311" s="1"/>
      <c r="D4311" s="1"/>
      <c r="E4311" s="1" t="s">
        <v>8406</v>
      </c>
      <c r="F4311" s="2">
        <v>45162</v>
      </c>
      <c r="G4311" s="3">
        <v>49902</v>
      </c>
      <c r="H4311" s="1"/>
      <c r="I4311" s="1"/>
      <c r="J4311" s="1" t="s">
        <v>8340</v>
      </c>
      <c r="K4311" s="2">
        <v>44995</v>
      </c>
      <c r="L4311" s="1" t="s">
        <v>4207</v>
      </c>
      <c r="M4311" s="1" t="str">
        <f t="shared" si="335"/>
        <v>Social Services</v>
      </c>
      <c r="N4311" s="1" t="s">
        <v>4210</v>
      </c>
      <c r="O4311" s="1" t="s">
        <v>4250</v>
      </c>
      <c r="P4311" s="1">
        <v>5842</v>
      </c>
      <c r="Q4311" s="1">
        <v>561220</v>
      </c>
      <c r="R4311" s="1">
        <f t="shared" si="336"/>
        <v>25413</v>
      </c>
      <c r="S4311" s="4">
        <v>120195.29207180637</v>
      </c>
      <c r="T4311" s="4">
        <v>50457.560163649985</v>
      </c>
      <c r="U4311" s="1">
        <f t="shared" si="337"/>
        <v>535807</v>
      </c>
      <c r="V4311" s="4">
        <f t="shared" si="338"/>
        <v>390567.14776454365</v>
      </c>
      <c r="W4311" s="1" t="str">
        <f t="shared" si="339"/>
        <v>Favourable</v>
      </c>
    </row>
    <row r="4312" spans="1:23" x14ac:dyDescent="0.25">
      <c r="A4312" s="1"/>
      <c r="B4312" s="1"/>
      <c r="C4312" s="1"/>
      <c r="D4312" s="1"/>
      <c r="E4312" s="1" t="s">
        <v>5116</v>
      </c>
      <c r="F4312" s="2">
        <v>44101</v>
      </c>
      <c r="G4312" s="3">
        <v>54308</v>
      </c>
      <c r="H4312" s="1"/>
      <c r="I4312" s="1"/>
      <c r="J4312" s="1" t="s">
        <v>10007</v>
      </c>
      <c r="K4312" s="2">
        <v>43918</v>
      </c>
      <c r="L4312" s="1" t="s">
        <v>4207</v>
      </c>
      <c r="M4312" s="1" t="str">
        <f t="shared" si="335"/>
        <v>Social Services</v>
      </c>
      <c r="N4312" s="1" t="s">
        <v>4205</v>
      </c>
      <c r="O4312" s="1" t="s">
        <v>4345</v>
      </c>
      <c r="P4312" s="1">
        <v>6723</v>
      </c>
      <c r="Q4312" s="1">
        <v>2325085</v>
      </c>
      <c r="R4312" s="1">
        <f t="shared" si="336"/>
        <v>0</v>
      </c>
      <c r="S4312" s="4">
        <v>1957827.3103718313</v>
      </c>
      <c r="T4312" s="4">
        <v>97928.203403408101</v>
      </c>
      <c r="U4312" s="1">
        <f t="shared" si="337"/>
        <v>2325085</v>
      </c>
      <c r="V4312" s="4">
        <f t="shared" si="338"/>
        <v>269329.48622476053</v>
      </c>
      <c r="W4312" s="1" t="str">
        <f t="shared" si="339"/>
        <v>Favourable</v>
      </c>
    </row>
    <row r="4313" spans="1:23" x14ac:dyDescent="0.25">
      <c r="A4313" s="1"/>
      <c r="B4313" s="1"/>
      <c r="C4313" s="1"/>
      <c r="D4313" s="1"/>
      <c r="E4313" s="1" t="s">
        <v>6586</v>
      </c>
      <c r="F4313" s="2">
        <v>44467</v>
      </c>
      <c r="G4313" s="3">
        <v>18077</v>
      </c>
      <c r="H4313" s="1"/>
      <c r="I4313" s="1"/>
      <c r="J4313" s="1" t="s">
        <v>9174</v>
      </c>
      <c r="K4313" s="2">
        <v>44344</v>
      </c>
      <c r="L4313" s="1" t="s">
        <v>4207</v>
      </c>
      <c r="M4313" s="1" t="str">
        <f t="shared" si="335"/>
        <v>Social Services</v>
      </c>
      <c r="N4313" s="1" t="s">
        <v>4205</v>
      </c>
      <c r="O4313" s="1" t="s">
        <v>4295</v>
      </c>
      <c r="P4313" s="1">
        <v>6925</v>
      </c>
      <c r="Q4313" s="1">
        <v>1397157</v>
      </c>
      <c r="R4313" s="1">
        <f t="shared" si="336"/>
        <v>31091</v>
      </c>
      <c r="S4313" s="4">
        <v>954911.86758358264</v>
      </c>
      <c r="T4313" s="4">
        <v>149097.5320335539</v>
      </c>
      <c r="U4313" s="1">
        <f t="shared" si="337"/>
        <v>1366066</v>
      </c>
      <c r="V4313" s="4">
        <f t="shared" si="338"/>
        <v>293147.60038286354</v>
      </c>
      <c r="W4313" s="1" t="str">
        <f t="shared" si="339"/>
        <v>Favourable</v>
      </c>
    </row>
    <row r="4314" spans="1:23" x14ac:dyDescent="0.25">
      <c r="A4314" s="1"/>
      <c r="B4314" s="1"/>
      <c r="C4314" s="1"/>
      <c r="D4314" s="1"/>
      <c r="E4314" s="1" t="s">
        <v>5660</v>
      </c>
      <c r="F4314" s="2">
        <v>44703</v>
      </c>
      <c r="G4314" s="3">
        <v>41315</v>
      </c>
      <c r="H4314" s="1"/>
      <c r="I4314" s="1"/>
      <c r="J4314" s="1" t="s">
        <v>6974</v>
      </c>
      <c r="K4314" s="2">
        <v>44166</v>
      </c>
      <c r="L4314" s="1" t="s">
        <v>4238</v>
      </c>
      <c r="M4314" s="1" t="str">
        <f t="shared" si="335"/>
        <v>Education</v>
      </c>
      <c r="N4314" s="1" t="s">
        <v>4205</v>
      </c>
      <c r="O4314" s="1" t="s">
        <v>4438</v>
      </c>
      <c r="P4314" s="1">
        <v>8999</v>
      </c>
      <c r="Q4314" s="1">
        <v>1038782</v>
      </c>
      <c r="R4314" s="1">
        <f t="shared" si="336"/>
        <v>48024</v>
      </c>
      <c r="S4314" s="4">
        <v>359879.82915716805</v>
      </c>
      <c r="T4314" s="4">
        <v>168130.87544114524</v>
      </c>
      <c r="U4314" s="1">
        <f t="shared" si="337"/>
        <v>990758</v>
      </c>
      <c r="V4314" s="4">
        <f t="shared" si="338"/>
        <v>510771.29540168669</v>
      </c>
      <c r="W4314" s="1" t="str">
        <f t="shared" si="339"/>
        <v>Favourable</v>
      </c>
    </row>
    <row r="4315" spans="1:23" x14ac:dyDescent="0.25">
      <c r="A4315" s="1"/>
      <c r="B4315" s="1"/>
      <c r="C4315" s="1"/>
      <c r="D4315" s="1"/>
      <c r="E4315" s="1" t="s">
        <v>9992</v>
      </c>
      <c r="F4315" s="2">
        <v>45069</v>
      </c>
      <c r="G4315" s="3">
        <v>40638</v>
      </c>
      <c r="H4315" s="1"/>
      <c r="I4315" s="1"/>
      <c r="J4315" s="1" t="s">
        <v>10008</v>
      </c>
      <c r="K4315" s="2">
        <v>44305</v>
      </c>
      <c r="L4315" s="1" t="s">
        <v>4238</v>
      </c>
      <c r="M4315" s="1" t="str">
        <f t="shared" si="335"/>
        <v>Education</v>
      </c>
      <c r="N4315" s="1" t="s">
        <v>4222</v>
      </c>
      <c r="O4315" s="1" t="s">
        <v>4335</v>
      </c>
      <c r="P4315" s="1">
        <v>6184</v>
      </c>
      <c r="Q4315" s="1">
        <v>418791</v>
      </c>
      <c r="R4315" s="1">
        <f t="shared" si="336"/>
        <v>0</v>
      </c>
      <c r="S4315" s="4">
        <v>198276.3742798274</v>
      </c>
      <c r="T4315" s="4">
        <v>84942.165977314173</v>
      </c>
      <c r="U4315" s="1">
        <f t="shared" si="337"/>
        <v>418791</v>
      </c>
      <c r="V4315" s="4">
        <f t="shared" si="338"/>
        <v>135572.45974285842</v>
      </c>
      <c r="W4315" s="1" t="str">
        <f t="shared" si="339"/>
        <v>Favourable</v>
      </c>
    </row>
    <row r="4316" spans="1:23" x14ac:dyDescent="0.25">
      <c r="A4316" s="1"/>
      <c r="B4316" s="1"/>
      <c r="C4316" s="1"/>
      <c r="D4316" s="1"/>
      <c r="E4316" s="1" t="s">
        <v>10009</v>
      </c>
      <c r="F4316" s="2">
        <v>44226</v>
      </c>
      <c r="G4316" s="3">
        <v>50787</v>
      </c>
      <c r="H4316" s="1"/>
      <c r="I4316" s="1"/>
      <c r="J4316" s="1" t="s">
        <v>9674</v>
      </c>
      <c r="K4316" s="2">
        <v>44924</v>
      </c>
      <c r="L4316" s="1" t="s">
        <v>4207</v>
      </c>
      <c r="M4316" s="1" t="str">
        <f t="shared" si="335"/>
        <v>Social Services</v>
      </c>
      <c r="N4316" s="1" t="s">
        <v>4222</v>
      </c>
      <c r="O4316" s="1" t="s">
        <v>4264</v>
      </c>
      <c r="P4316" s="1">
        <v>7216</v>
      </c>
      <c r="Q4316" s="1">
        <v>1964543</v>
      </c>
      <c r="R4316" s="1">
        <f t="shared" si="336"/>
        <v>43801</v>
      </c>
      <c r="S4316" s="4">
        <v>1324826.5919966742</v>
      </c>
      <c r="T4316" s="4">
        <v>230037.31414020158</v>
      </c>
      <c r="U4316" s="1">
        <f t="shared" si="337"/>
        <v>1920742</v>
      </c>
      <c r="V4316" s="4">
        <f t="shared" si="338"/>
        <v>409679.09386312426</v>
      </c>
      <c r="W4316" s="1" t="str">
        <f t="shared" si="339"/>
        <v>Favourable</v>
      </c>
    </row>
    <row r="4317" spans="1:23" x14ac:dyDescent="0.25">
      <c r="A4317" s="1"/>
      <c r="B4317" s="1"/>
      <c r="C4317" s="1"/>
      <c r="D4317" s="1"/>
      <c r="E4317" s="1" t="s">
        <v>8819</v>
      </c>
      <c r="F4317" s="2">
        <v>44318</v>
      </c>
      <c r="G4317" s="3">
        <v>22866</v>
      </c>
      <c r="H4317" s="1"/>
      <c r="I4317" s="1"/>
      <c r="J4317" s="1" t="s">
        <v>4509</v>
      </c>
      <c r="K4317" s="2">
        <v>44728</v>
      </c>
      <c r="L4317" s="1" t="s">
        <v>4207</v>
      </c>
      <c r="M4317" s="1" t="str">
        <f t="shared" si="335"/>
        <v>Social Services</v>
      </c>
      <c r="N4317" s="1" t="s">
        <v>4210</v>
      </c>
      <c r="O4317" s="1" t="s">
        <v>4361</v>
      </c>
      <c r="P4317" s="1">
        <v>5963</v>
      </c>
      <c r="Q4317" s="1">
        <v>1629276</v>
      </c>
      <c r="R4317" s="1">
        <f t="shared" si="336"/>
        <v>33833</v>
      </c>
      <c r="S4317" s="4">
        <v>479184.3672777522</v>
      </c>
      <c r="T4317" s="4">
        <v>527432.83394978882</v>
      </c>
      <c r="U4317" s="1">
        <f t="shared" si="337"/>
        <v>1595443</v>
      </c>
      <c r="V4317" s="4">
        <f t="shared" si="338"/>
        <v>622658.79877245892</v>
      </c>
      <c r="W4317" s="1" t="str">
        <f t="shared" si="339"/>
        <v>Favourable</v>
      </c>
    </row>
    <row r="4318" spans="1:23" x14ac:dyDescent="0.25">
      <c r="A4318" s="1"/>
      <c r="B4318" s="1"/>
      <c r="C4318" s="1"/>
      <c r="D4318" s="1"/>
      <c r="E4318" s="1" t="s">
        <v>6768</v>
      </c>
      <c r="F4318" s="2">
        <v>44598</v>
      </c>
      <c r="G4318" s="3">
        <v>10180</v>
      </c>
      <c r="H4318" s="1"/>
      <c r="I4318" s="1"/>
      <c r="J4318" s="1" t="s">
        <v>9514</v>
      </c>
      <c r="K4318" s="2">
        <v>44160</v>
      </c>
      <c r="L4318" s="1" t="s">
        <v>4207</v>
      </c>
      <c r="M4318" s="1" t="str">
        <f t="shared" si="335"/>
        <v>Social Services</v>
      </c>
      <c r="N4318" s="1" t="s">
        <v>4222</v>
      </c>
      <c r="O4318" s="1" t="s">
        <v>4276</v>
      </c>
      <c r="P4318" s="1">
        <v>6782</v>
      </c>
      <c r="Q4318" s="1">
        <v>1421310</v>
      </c>
      <c r="R4318" s="1">
        <f t="shared" si="336"/>
        <v>53256</v>
      </c>
      <c r="S4318" s="4">
        <v>869987.27846408274</v>
      </c>
      <c r="T4318" s="4">
        <v>4865.7725841344291</v>
      </c>
      <c r="U4318" s="1">
        <f t="shared" si="337"/>
        <v>1368054</v>
      </c>
      <c r="V4318" s="4">
        <f t="shared" si="338"/>
        <v>546456.94895178278</v>
      </c>
      <c r="W4318" s="1" t="str">
        <f t="shared" si="339"/>
        <v>Favourable</v>
      </c>
    </row>
    <row r="4319" spans="1:23" x14ac:dyDescent="0.25">
      <c r="A4319" s="1"/>
      <c r="B4319" s="1"/>
      <c r="C4319" s="1"/>
      <c r="D4319" s="1"/>
      <c r="E4319" s="1" t="s">
        <v>7898</v>
      </c>
      <c r="F4319" s="2">
        <v>44080</v>
      </c>
      <c r="G4319" s="3">
        <v>56467</v>
      </c>
      <c r="H4319" s="1"/>
      <c r="I4319" s="1"/>
      <c r="J4319" s="1" t="s">
        <v>4434</v>
      </c>
      <c r="K4319" s="2">
        <v>44223</v>
      </c>
      <c r="L4319" s="1" t="s">
        <v>4227</v>
      </c>
      <c r="M4319" s="1" t="str">
        <f t="shared" si="335"/>
        <v>Infrastructure</v>
      </c>
      <c r="N4319" s="1" t="s">
        <v>4222</v>
      </c>
      <c r="O4319" s="1" t="s">
        <v>4345</v>
      </c>
      <c r="P4319" s="1">
        <v>9463</v>
      </c>
      <c r="Q4319" s="1">
        <v>856984</v>
      </c>
      <c r="R4319" s="1">
        <f t="shared" si="336"/>
        <v>34467</v>
      </c>
      <c r="S4319" s="4">
        <v>351710.15332581277</v>
      </c>
      <c r="T4319" s="4">
        <v>218531.20473332924</v>
      </c>
      <c r="U4319" s="1">
        <f t="shared" si="337"/>
        <v>822517</v>
      </c>
      <c r="V4319" s="4">
        <f t="shared" si="338"/>
        <v>286742.64194085798</v>
      </c>
      <c r="W4319" s="1" t="str">
        <f t="shared" si="339"/>
        <v>Favourable</v>
      </c>
    </row>
    <row r="4320" spans="1:23" x14ac:dyDescent="0.25">
      <c r="A4320" s="1"/>
      <c r="B4320" s="1"/>
      <c r="C4320" s="1"/>
      <c r="D4320" s="1"/>
      <c r="E4320" s="1" t="s">
        <v>9828</v>
      </c>
      <c r="F4320" s="2">
        <v>44493</v>
      </c>
      <c r="G4320" s="3">
        <v>52610</v>
      </c>
      <c r="H4320" s="1"/>
      <c r="I4320" s="1"/>
      <c r="J4320" s="1" t="s">
        <v>7374</v>
      </c>
      <c r="K4320" s="2">
        <v>44800</v>
      </c>
      <c r="L4320" s="1" t="s">
        <v>4238</v>
      </c>
      <c r="M4320" s="1" t="str">
        <f t="shared" si="335"/>
        <v>Education</v>
      </c>
      <c r="N4320" s="1" t="s">
        <v>4210</v>
      </c>
      <c r="O4320" s="1" t="s">
        <v>4325</v>
      </c>
      <c r="P4320" s="1">
        <v>7636</v>
      </c>
      <c r="Q4320" s="1">
        <v>1769755</v>
      </c>
      <c r="R4320" s="1">
        <f t="shared" si="336"/>
        <v>37601</v>
      </c>
      <c r="S4320" s="4">
        <v>893339.31127840001</v>
      </c>
      <c r="T4320" s="4">
        <v>204091.24889457194</v>
      </c>
      <c r="U4320" s="1">
        <f t="shared" si="337"/>
        <v>1732154</v>
      </c>
      <c r="V4320" s="4">
        <f t="shared" si="338"/>
        <v>672324.43982702796</v>
      </c>
      <c r="W4320" s="1" t="str">
        <f t="shared" si="339"/>
        <v>Favourable</v>
      </c>
    </row>
    <row r="4321" spans="1:23" x14ac:dyDescent="0.25">
      <c r="A4321" s="1"/>
      <c r="B4321" s="1"/>
      <c r="C4321" s="1"/>
      <c r="D4321" s="1"/>
      <c r="E4321" s="1" t="s">
        <v>9962</v>
      </c>
      <c r="F4321" s="2">
        <v>44555</v>
      </c>
      <c r="G4321" s="3">
        <v>13657</v>
      </c>
      <c r="H4321" s="1"/>
      <c r="I4321" s="1"/>
      <c r="J4321" s="1" t="s">
        <v>8426</v>
      </c>
      <c r="K4321" s="2">
        <v>44907</v>
      </c>
      <c r="L4321" s="1" t="s">
        <v>4207</v>
      </c>
      <c r="M4321" s="1" t="str">
        <f t="shared" si="335"/>
        <v>Social Services</v>
      </c>
      <c r="N4321" s="1" t="s">
        <v>4210</v>
      </c>
      <c r="O4321" s="1" t="s">
        <v>4289</v>
      </c>
      <c r="P4321" s="1">
        <v>8997</v>
      </c>
      <c r="Q4321" s="1">
        <v>2054688</v>
      </c>
      <c r="R4321" s="1">
        <f t="shared" si="336"/>
        <v>32243</v>
      </c>
      <c r="S4321" s="4">
        <v>6812.1924861475763</v>
      </c>
      <c r="T4321" s="4">
        <v>312639.9053886481</v>
      </c>
      <c r="U4321" s="1">
        <f t="shared" si="337"/>
        <v>2022445</v>
      </c>
      <c r="V4321" s="4">
        <f t="shared" si="338"/>
        <v>1735235.9021252044</v>
      </c>
      <c r="W4321" s="1" t="str">
        <f t="shared" si="339"/>
        <v>Favourable</v>
      </c>
    </row>
    <row r="4322" spans="1:23" x14ac:dyDescent="0.25">
      <c r="A4322" s="1"/>
      <c r="B4322" s="1"/>
      <c r="C4322" s="1"/>
      <c r="D4322" s="1"/>
      <c r="E4322" s="1" t="s">
        <v>10010</v>
      </c>
      <c r="F4322" s="2">
        <v>44798</v>
      </c>
      <c r="G4322" s="3">
        <v>36809</v>
      </c>
      <c r="H4322" s="1"/>
      <c r="I4322" s="1"/>
      <c r="J4322" s="1" t="s">
        <v>5950</v>
      </c>
      <c r="K4322" s="2">
        <v>44663</v>
      </c>
      <c r="L4322" s="1" t="s">
        <v>4207</v>
      </c>
      <c r="M4322" s="1" t="str">
        <f t="shared" si="335"/>
        <v>Social Services</v>
      </c>
      <c r="N4322" s="1" t="s">
        <v>4205</v>
      </c>
      <c r="O4322" s="1" t="s">
        <v>4335</v>
      </c>
      <c r="P4322" s="1">
        <v>7123</v>
      </c>
      <c r="Q4322" s="1">
        <v>1102046</v>
      </c>
      <c r="R4322" s="1">
        <f t="shared" si="336"/>
        <v>79395</v>
      </c>
      <c r="S4322" s="4">
        <v>384354.15121982922</v>
      </c>
      <c r="T4322" s="4">
        <v>43101.700600685239</v>
      </c>
      <c r="U4322" s="1">
        <f t="shared" si="337"/>
        <v>1022651</v>
      </c>
      <c r="V4322" s="4">
        <f t="shared" si="338"/>
        <v>674590.14817948546</v>
      </c>
      <c r="W4322" s="1" t="str">
        <f t="shared" si="339"/>
        <v>Favourable</v>
      </c>
    </row>
    <row r="4323" spans="1:23" x14ac:dyDescent="0.25">
      <c r="A4323" s="1"/>
      <c r="B4323" s="1"/>
      <c r="C4323" s="1"/>
      <c r="D4323" s="1"/>
      <c r="E4323" s="1" t="s">
        <v>10011</v>
      </c>
      <c r="F4323" s="2">
        <v>44623</v>
      </c>
      <c r="G4323" s="3">
        <v>47756</v>
      </c>
      <c r="H4323" s="1"/>
      <c r="I4323" s="1"/>
      <c r="J4323" s="1" t="s">
        <v>10012</v>
      </c>
      <c r="K4323" s="2">
        <v>44186</v>
      </c>
      <c r="L4323" s="1" t="s">
        <v>4238</v>
      </c>
      <c r="M4323" s="1" t="str">
        <f t="shared" si="335"/>
        <v>Education</v>
      </c>
      <c r="N4323" s="1" t="s">
        <v>4205</v>
      </c>
      <c r="O4323" s="1" t="s">
        <v>4223</v>
      </c>
      <c r="P4323" s="1">
        <v>8220</v>
      </c>
      <c r="Q4323" s="1">
        <v>641265</v>
      </c>
      <c r="R4323" s="1">
        <f t="shared" si="336"/>
        <v>0</v>
      </c>
      <c r="S4323" s="4">
        <v>304638.21161010355</v>
      </c>
      <c r="T4323" s="4">
        <v>165609.57436647374</v>
      </c>
      <c r="U4323" s="1">
        <f t="shared" si="337"/>
        <v>641265</v>
      </c>
      <c r="V4323" s="4">
        <f t="shared" si="338"/>
        <v>171017.21402342268</v>
      </c>
      <c r="W4323" s="1" t="str">
        <f t="shared" si="339"/>
        <v>Favourable</v>
      </c>
    </row>
    <row r="4324" spans="1:23" x14ac:dyDescent="0.25">
      <c r="A4324" s="1"/>
      <c r="B4324" s="1"/>
      <c r="C4324" s="1"/>
      <c r="D4324" s="1"/>
      <c r="E4324" s="1" t="s">
        <v>10013</v>
      </c>
      <c r="F4324" s="2">
        <v>44831</v>
      </c>
      <c r="G4324" s="3">
        <v>31571</v>
      </c>
      <c r="H4324" s="1"/>
      <c r="I4324" s="1"/>
      <c r="J4324" s="1" t="s">
        <v>5494</v>
      </c>
      <c r="K4324" s="2">
        <v>45383</v>
      </c>
      <c r="L4324" s="1" t="s">
        <v>4227</v>
      </c>
      <c r="M4324" s="1" t="str">
        <f t="shared" si="335"/>
        <v>Infrastructure</v>
      </c>
      <c r="N4324" s="1" t="s">
        <v>4210</v>
      </c>
      <c r="O4324" s="1" t="s">
        <v>4256</v>
      </c>
      <c r="P4324" s="1">
        <v>5885</v>
      </c>
      <c r="Q4324" s="1">
        <v>1516626</v>
      </c>
      <c r="R4324" s="1">
        <f t="shared" si="336"/>
        <v>89052</v>
      </c>
      <c r="S4324" s="4">
        <v>1084150.859313607</v>
      </c>
      <c r="T4324" s="4">
        <v>93083.166892683934</v>
      </c>
      <c r="U4324" s="1">
        <f t="shared" si="337"/>
        <v>1427574</v>
      </c>
      <c r="V4324" s="4">
        <f t="shared" si="338"/>
        <v>339391.97379370918</v>
      </c>
      <c r="W4324" s="1" t="str">
        <f t="shared" si="339"/>
        <v>Favourable</v>
      </c>
    </row>
    <row r="4325" spans="1:23" x14ac:dyDescent="0.25">
      <c r="A4325" s="1"/>
      <c r="B4325" s="1"/>
      <c r="C4325" s="1"/>
      <c r="D4325" s="1"/>
      <c r="E4325" s="1" t="s">
        <v>10014</v>
      </c>
      <c r="F4325" s="2">
        <v>44941</v>
      </c>
      <c r="G4325" s="3">
        <v>33909</v>
      </c>
      <c r="H4325" s="1"/>
      <c r="I4325" s="1"/>
      <c r="J4325" s="1" t="s">
        <v>10015</v>
      </c>
      <c r="K4325" s="2">
        <v>44443</v>
      </c>
      <c r="L4325" s="1" t="s">
        <v>4207</v>
      </c>
      <c r="M4325" s="1" t="str">
        <f t="shared" si="335"/>
        <v>Social Services</v>
      </c>
      <c r="N4325" s="1" t="s">
        <v>4222</v>
      </c>
      <c r="O4325" s="1" t="s">
        <v>4259</v>
      </c>
      <c r="P4325" s="1">
        <v>8764</v>
      </c>
      <c r="Q4325" s="1">
        <v>1141529</v>
      </c>
      <c r="R4325" s="1">
        <f t="shared" si="336"/>
        <v>0</v>
      </c>
      <c r="S4325" s="4">
        <v>657490.75467835844</v>
      </c>
      <c r="T4325" s="4">
        <v>278953.464477462</v>
      </c>
      <c r="U4325" s="1">
        <f t="shared" si="337"/>
        <v>1141529</v>
      </c>
      <c r="V4325" s="4">
        <f t="shared" si="338"/>
        <v>205084.78084417956</v>
      </c>
      <c r="W4325" s="1" t="str">
        <f t="shared" si="339"/>
        <v>Favourable</v>
      </c>
    </row>
    <row r="4326" spans="1:23" x14ac:dyDescent="0.25">
      <c r="A4326" s="1"/>
      <c r="B4326" s="1"/>
      <c r="C4326" s="1"/>
      <c r="D4326" s="1"/>
      <c r="E4326" s="1" t="s">
        <v>8244</v>
      </c>
      <c r="F4326" s="2">
        <v>44216</v>
      </c>
      <c r="G4326" s="3">
        <v>17214</v>
      </c>
      <c r="H4326" s="1"/>
      <c r="I4326" s="1"/>
      <c r="J4326" s="1" t="s">
        <v>7007</v>
      </c>
      <c r="K4326" s="2">
        <v>44639</v>
      </c>
      <c r="L4326" s="1" t="s">
        <v>4227</v>
      </c>
      <c r="M4326" s="1" t="str">
        <f t="shared" si="335"/>
        <v>Infrastructure</v>
      </c>
      <c r="N4326" s="1" t="s">
        <v>4205</v>
      </c>
      <c r="O4326" s="1" t="s">
        <v>4311</v>
      </c>
      <c r="P4326" s="1">
        <v>8545</v>
      </c>
      <c r="Q4326" s="1">
        <v>1876693</v>
      </c>
      <c r="R4326" s="1">
        <f t="shared" si="336"/>
        <v>17815</v>
      </c>
      <c r="S4326" s="4">
        <v>574207.93569889467</v>
      </c>
      <c r="T4326" s="4">
        <v>175129.88308829302</v>
      </c>
      <c r="U4326" s="1">
        <f t="shared" si="337"/>
        <v>1858878</v>
      </c>
      <c r="V4326" s="4">
        <f t="shared" si="338"/>
        <v>1127355.1812128122</v>
      </c>
      <c r="W4326" s="1" t="str">
        <f t="shared" si="339"/>
        <v>Favourable</v>
      </c>
    </row>
    <row r="4327" spans="1:23" x14ac:dyDescent="0.25">
      <c r="A4327" s="1"/>
      <c r="B4327" s="1"/>
      <c r="C4327" s="1"/>
      <c r="D4327" s="1"/>
      <c r="E4327" s="1" t="s">
        <v>8306</v>
      </c>
      <c r="F4327" s="2">
        <v>45341</v>
      </c>
      <c r="G4327" s="3">
        <v>21427</v>
      </c>
      <c r="H4327" s="1"/>
      <c r="I4327" s="1"/>
      <c r="J4327" s="1" t="s">
        <v>9517</v>
      </c>
      <c r="K4327" s="2">
        <v>44673</v>
      </c>
      <c r="L4327" s="1" t="s">
        <v>4207</v>
      </c>
      <c r="M4327" s="1" t="str">
        <f t="shared" si="335"/>
        <v>Social Services</v>
      </c>
      <c r="N4327" s="1" t="s">
        <v>4205</v>
      </c>
      <c r="O4327" s="1" t="s">
        <v>4441</v>
      </c>
      <c r="P4327" s="1">
        <v>5590</v>
      </c>
      <c r="Q4327" s="1">
        <v>1399037</v>
      </c>
      <c r="R4327" s="1">
        <f t="shared" si="336"/>
        <v>15475</v>
      </c>
      <c r="S4327" s="4">
        <v>808388.82265503064</v>
      </c>
      <c r="T4327" s="4">
        <v>246791.91451719336</v>
      </c>
      <c r="U4327" s="1">
        <f t="shared" si="337"/>
        <v>1383562</v>
      </c>
      <c r="V4327" s="4">
        <f t="shared" si="338"/>
        <v>343856.26282777591</v>
      </c>
      <c r="W4327" s="1" t="str">
        <f t="shared" si="339"/>
        <v>Favourable</v>
      </c>
    </row>
    <row r="4328" spans="1:23" x14ac:dyDescent="0.25">
      <c r="A4328" s="1"/>
      <c r="B4328" s="1"/>
      <c r="C4328" s="1"/>
      <c r="D4328" s="1"/>
      <c r="E4328" s="1" t="s">
        <v>9831</v>
      </c>
      <c r="F4328" s="2">
        <v>44012</v>
      </c>
      <c r="G4328" s="3">
        <v>44359</v>
      </c>
      <c r="H4328" s="1"/>
      <c r="I4328" s="1"/>
      <c r="J4328" s="1" t="s">
        <v>7281</v>
      </c>
      <c r="K4328" s="2">
        <v>45365</v>
      </c>
      <c r="L4328" s="1" t="s">
        <v>4238</v>
      </c>
      <c r="M4328" s="1" t="str">
        <f t="shared" si="335"/>
        <v>Education</v>
      </c>
      <c r="N4328" s="1" t="s">
        <v>4210</v>
      </c>
      <c r="O4328" s="1" t="s">
        <v>4438</v>
      </c>
      <c r="P4328" s="1">
        <v>7118</v>
      </c>
      <c r="Q4328" s="1">
        <v>1839481</v>
      </c>
      <c r="R4328" s="1">
        <f t="shared" si="336"/>
        <v>31721</v>
      </c>
      <c r="S4328" s="4">
        <v>718148.87538421561</v>
      </c>
      <c r="T4328" s="4">
        <v>73953.866739251636</v>
      </c>
      <c r="U4328" s="1">
        <f t="shared" si="337"/>
        <v>1807760</v>
      </c>
      <c r="V4328" s="4">
        <f t="shared" si="338"/>
        <v>1047378.2578765327</v>
      </c>
      <c r="W4328" s="1" t="str">
        <f t="shared" si="339"/>
        <v>Favourable</v>
      </c>
    </row>
    <row r="4329" spans="1:23" x14ac:dyDescent="0.25">
      <c r="A4329" s="1"/>
      <c r="B4329" s="1"/>
      <c r="C4329" s="1"/>
      <c r="D4329" s="1"/>
      <c r="E4329" s="1" t="s">
        <v>10016</v>
      </c>
      <c r="F4329" s="2">
        <v>44040</v>
      </c>
      <c r="G4329" s="3">
        <v>33732</v>
      </c>
      <c r="H4329" s="1"/>
      <c r="I4329" s="1"/>
      <c r="J4329" s="1" t="s">
        <v>10017</v>
      </c>
      <c r="K4329" s="2">
        <v>43880</v>
      </c>
      <c r="L4329" s="1" t="s">
        <v>4238</v>
      </c>
      <c r="M4329" s="1" t="str">
        <f t="shared" si="335"/>
        <v>Education</v>
      </c>
      <c r="N4329" s="1" t="s">
        <v>4205</v>
      </c>
      <c r="O4329" s="1" t="s">
        <v>4345</v>
      </c>
      <c r="P4329" s="1">
        <v>5967</v>
      </c>
      <c r="Q4329" s="1">
        <v>2268872</v>
      </c>
      <c r="R4329" s="1">
        <f t="shared" si="336"/>
        <v>0</v>
      </c>
      <c r="S4329" s="4">
        <v>1218703.9510842371</v>
      </c>
      <c r="T4329" s="4">
        <v>496788.46638233814</v>
      </c>
      <c r="U4329" s="1">
        <f t="shared" si="337"/>
        <v>2268872</v>
      </c>
      <c r="V4329" s="4">
        <f t="shared" si="338"/>
        <v>553379.58253342472</v>
      </c>
      <c r="W4329" s="1" t="str">
        <f t="shared" si="339"/>
        <v>Favourable</v>
      </c>
    </row>
    <row r="4330" spans="1:23" x14ac:dyDescent="0.25">
      <c r="A4330" s="1"/>
      <c r="B4330" s="1"/>
      <c r="C4330" s="1"/>
      <c r="D4330" s="1"/>
      <c r="E4330" s="1" t="s">
        <v>9500</v>
      </c>
      <c r="F4330" s="2">
        <v>44334</v>
      </c>
      <c r="G4330" s="3">
        <v>38430</v>
      </c>
      <c r="H4330" s="1"/>
      <c r="I4330" s="1"/>
      <c r="J4330" s="1" t="s">
        <v>7209</v>
      </c>
      <c r="K4330" s="2">
        <v>45350</v>
      </c>
      <c r="L4330" s="1" t="s">
        <v>4207</v>
      </c>
      <c r="M4330" s="1" t="str">
        <f t="shared" si="335"/>
        <v>Social Services</v>
      </c>
      <c r="N4330" s="1" t="s">
        <v>4210</v>
      </c>
      <c r="O4330" s="1" t="s">
        <v>4267</v>
      </c>
      <c r="P4330" s="1">
        <v>5667</v>
      </c>
      <c r="Q4330" s="1">
        <v>2296244</v>
      </c>
      <c r="R4330" s="1">
        <f t="shared" si="336"/>
        <v>25639</v>
      </c>
      <c r="S4330" s="4">
        <v>643009.27667490242</v>
      </c>
      <c r="T4330" s="4">
        <v>384797.35128666164</v>
      </c>
      <c r="U4330" s="1">
        <f t="shared" si="337"/>
        <v>2270605</v>
      </c>
      <c r="V4330" s="4">
        <f t="shared" si="338"/>
        <v>1268437.3720384359</v>
      </c>
      <c r="W4330" s="1" t="str">
        <f t="shared" si="339"/>
        <v>Favourable</v>
      </c>
    </row>
    <row r="4331" spans="1:23" x14ac:dyDescent="0.25">
      <c r="A4331" s="1"/>
      <c r="B4331" s="1"/>
      <c r="C4331" s="1"/>
      <c r="D4331" s="1"/>
      <c r="E4331" s="1" t="s">
        <v>9216</v>
      </c>
      <c r="F4331" s="2">
        <v>44842</v>
      </c>
      <c r="G4331" s="3">
        <v>32008</v>
      </c>
      <c r="H4331" s="1"/>
      <c r="I4331" s="1"/>
      <c r="J4331" s="1" t="s">
        <v>10018</v>
      </c>
      <c r="K4331" s="2">
        <v>45319</v>
      </c>
      <c r="L4331" s="1" t="s">
        <v>4200</v>
      </c>
      <c r="M4331" s="1" t="str">
        <f t="shared" si="335"/>
        <v>Social Services</v>
      </c>
      <c r="N4331" s="1" t="s">
        <v>4222</v>
      </c>
      <c r="O4331" s="1" t="s">
        <v>4421</v>
      </c>
      <c r="P4331" s="1">
        <v>8175</v>
      </c>
      <c r="Q4331" s="1">
        <v>987144</v>
      </c>
      <c r="R4331" s="1">
        <f t="shared" si="336"/>
        <v>0</v>
      </c>
      <c r="S4331" s="4">
        <v>530678.72288277512</v>
      </c>
      <c r="T4331" s="4">
        <v>81250.953938426668</v>
      </c>
      <c r="U4331" s="1">
        <f t="shared" si="337"/>
        <v>987144</v>
      </c>
      <c r="V4331" s="4">
        <f t="shared" si="338"/>
        <v>375214.32317879819</v>
      </c>
      <c r="W4331" s="1" t="str">
        <f t="shared" si="339"/>
        <v>Favourable</v>
      </c>
    </row>
    <row r="4332" spans="1:23" x14ac:dyDescent="0.25">
      <c r="A4332" s="1"/>
      <c r="B4332" s="1"/>
      <c r="C4332" s="1"/>
      <c r="D4332" s="1"/>
      <c r="E4332" s="1" t="s">
        <v>10019</v>
      </c>
      <c r="F4332" s="2">
        <v>44755</v>
      </c>
      <c r="G4332" s="3">
        <v>43743</v>
      </c>
      <c r="H4332" s="1"/>
      <c r="I4332" s="1"/>
      <c r="J4332" s="1" t="s">
        <v>6292</v>
      </c>
      <c r="K4332" s="2">
        <v>45225</v>
      </c>
      <c r="L4332" s="1" t="s">
        <v>4207</v>
      </c>
      <c r="M4332" s="1" t="str">
        <f t="shared" si="335"/>
        <v>Social Services</v>
      </c>
      <c r="N4332" s="1" t="s">
        <v>4210</v>
      </c>
      <c r="O4332" s="1" t="s">
        <v>4458</v>
      </c>
      <c r="P4332" s="1">
        <v>8508</v>
      </c>
      <c r="Q4332" s="1">
        <v>790899</v>
      </c>
      <c r="R4332" s="1">
        <f t="shared" si="336"/>
        <v>36276</v>
      </c>
      <c r="S4332" s="4">
        <v>217495.84125975441</v>
      </c>
      <c r="T4332" s="4">
        <v>140799.16631170257</v>
      </c>
      <c r="U4332" s="1">
        <f t="shared" si="337"/>
        <v>754623</v>
      </c>
      <c r="V4332" s="4">
        <f t="shared" si="338"/>
        <v>432603.99242854305</v>
      </c>
      <c r="W4332" s="1" t="str">
        <f t="shared" si="339"/>
        <v>Favourable</v>
      </c>
    </row>
    <row r="4333" spans="1:23" x14ac:dyDescent="0.25">
      <c r="A4333" s="1"/>
      <c r="B4333" s="1"/>
      <c r="C4333" s="1"/>
      <c r="D4333" s="1"/>
      <c r="E4333" s="1" t="s">
        <v>4750</v>
      </c>
      <c r="F4333" s="2">
        <v>45403</v>
      </c>
      <c r="G4333" s="3">
        <v>19252</v>
      </c>
      <c r="H4333" s="1"/>
      <c r="I4333" s="1"/>
      <c r="J4333" s="1" t="s">
        <v>10020</v>
      </c>
      <c r="K4333" s="2">
        <v>43969</v>
      </c>
      <c r="L4333" s="1" t="s">
        <v>4238</v>
      </c>
      <c r="M4333" s="1" t="str">
        <f t="shared" si="335"/>
        <v>Education</v>
      </c>
      <c r="N4333" s="1" t="s">
        <v>4205</v>
      </c>
      <c r="O4333" s="1" t="s">
        <v>4388</v>
      </c>
      <c r="P4333" s="1">
        <v>6225</v>
      </c>
      <c r="Q4333" s="1">
        <v>2171288</v>
      </c>
      <c r="R4333" s="1">
        <f t="shared" si="336"/>
        <v>0</v>
      </c>
      <c r="S4333" s="4">
        <v>1309230.6285556194</v>
      </c>
      <c r="T4333" s="4">
        <v>363089.33398980956</v>
      </c>
      <c r="U4333" s="1">
        <f t="shared" si="337"/>
        <v>2171288</v>
      </c>
      <c r="V4333" s="4">
        <f t="shared" si="338"/>
        <v>498968.03745457111</v>
      </c>
      <c r="W4333" s="1" t="str">
        <f t="shared" si="339"/>
        <v>Favourable</v>
      </c>
    </row>
    <row r="4334" spans="1:23" x14ac:dyDescent="0.25">
      <c r="A4334" s="1"/>
      <c r="B4334" s="1"/>
      <c r="C4334" s="1"/>
      <c r="D4334" s="1"/>
      <c r="E4334" s="1" t="s">
        <v>9574</v>
      </c>
      <c r="F4334" s="2">
        <v>44220</v>
      </c>
      <c r="G4334" s="3">
        <v>39847</v>
      </c>
      <c r="H4334" s="1"/>
      <c r="I4334" s="1"/>
      <c r="J4334" s="1" t="s">
        <v>10021</v>
      </c>
      <c r="K4334" s="2">
        <v>44764</v>
      </c>
      <c r="L4334" s="1" t="s">
        <v>4200</v>
      </c>
      <c r="M4334" s="1" t="str">
        <f t="shared" si="335"/>
        <v>Social Services</v>
      </c>
      <c r="N4334" s="1" t="s">
        <v>4205</v>
      </c>
      <c r="O4334" s="1" t="s">
        <v>4496</v>
      </c>
      <c r="P4334" s="1">
        <v>7981</v>
      </c>
      <c r="Q4334" s="1">
        <v>419426</v>
      </c>
      <c r="R4334" s="1">
        <f t="shared" si="336"/>
        <v>0</v>
      </c>
      <c r="S4334" s="4">
        <v>276438.2019244188</v>
      </c>
      <c r="T4334" s="4">
        <v>28183.514067570319</v>
      </c>
      <c r="U4334" s="1">
        <f t="shared" si="337"/>
        <v>419426</v>
      </c>
      <c r="V4334" s="4">
        <f t="shared" si="338"/>
        <v>114804.28400801087</v>
      </c>
      <c r="W4334" s="1" t="str">
        <f t="shared" si="339"/>
        <v>Favourable</v>
      </c>
    </row>
    <row r="4335" spans="1:23" x14ac:dyDescent="0.25">
      <c r="A4335" s="1"/>
      <c r="B4335" s="1"/>
      <c r="C4335" s="1"/>
      <c r="D4335" s="1"/>
      <c r="E4335" s="1" t="s">
        <v>8866</v>
      </c>
      <c r="F4335" s="2">
        <v>44578</v>
      </c>
      <c r="G4335" s="3">
        <v>13728</v>
      </c>
      <c r="H4335" s="1"/>
      <c r="I4335" s="1"/>
      <c r="J4335" s="1" t="s">
        <v>5351</v>
      </c>
      <c r="K4335" s="2">
        <v>45311</v>
      </c>
      <c r="L4335" s="1" t="s">
        <v>4200</v>
      </c>
      <c r="M4335" s="1" t="str">
        <f t="shared" si="335"/>
        <v>Social Services</v>
      </c>
      <c r="N4335" s="1" t="s">
        <v>4222</v>
      </c>
      <c r="O4335" s="1" t="s">
        <v>4402</v>
      </c>
      <c r="P4335" s="1">
        <v>6463</v>
      </c>
      <c r="Q4335" s="1">
        <v>1413426</v>
      </c>
      <c r="R4335" s="1">
        <f t="shared" si="336"/>
        <v>78088</v>
      </c>
      <c r="S4335" s="4">
        <v>1290129.6907696465</v>
      </c>
      <c r="T4335" s="4">
        <v>148367.983944173</v>
      </c>
      <c r="U4335" s="1">
        <f t="shared" si="337"/>
        <v>1335338</v>
      </c>
      <c r="V4335" s="4">
        <f t="shared" si="338"/>
        <v>-25071.674713819521</v>
      </c>
      <c r="W4335" s="1" t="str">
        <f t="shared" si="339"/>
        <v>Adverse</v>
      </c>
    </row>
    <row r="4336" spans="1:23" x14ac:dyDescent="0.25">
      <c r="A4336" s="1"/>
      <c r="B4336" s="1"/>
      <c r="C4336" s="1"/>
      <c r="D4336" s="1"/>
      <c r="E4336" s="1" t="s">
        <v>10022</v>
      </c>
      <c r="F4336" s="2">
        <v>43967</v>
      </c>
      <c r="G4336" s="3">
        <v>57055</v>
      </c>
      <c r="H4336" s="1"/>
      <c r="I4336" s="1"/>
      <c r="J4336" s="1" t="s">
        <v>9814</v>
      </c>
      <c r="K4336" s="2">
        <v>45223</v>
      </c>
      <c r="L4336" s="1" t="s">
        <v>4227</v>
      </c>
      <c r="M4336" s="1" t="str">
        <f t="shared" si="335"/>
        <v>Infrastructure</v>
      </c>
      <c r="N4336" s="1" t="s">
        <v>4210</v>
      </c>
      <c r="O4336" s="1" t="s">
        <v>4259</v>
      </c>
      <c r="P4336" s="1">
        <v>8497</v>
      </c>
      <c r="Q4336" s="1">
        <v>2435252</v>
      </c>
      <c r="R4336" s="1">
        <f t="shared" si="336"/>
        <v>23991</v>
      </c>
      <c r="S4336" s="4">
        <v>1852509.836008098</v>
      </c>
      <c r="T4336" s="4">
        <v>292497.55915392959</v>
      </c>
      <c r="U4336" s="1">
        <f t="shared" si="337"/>
        <v>2411261</v>
      </c>
      <c r="V4336" s="4">
        <f t="shared" si="338"/>
        <v>290244.60483797267</v>
      </c>
      <c r="W4336" s="1" t="str">
        <f t="shared" si="339"/>
        <v>Favourable</v>
      </c>
    </row>
    <row r="4337" spans="1:23" x14ac:dyDescent="0.25">
      <c r="A4337" s="1"/>
      <c r="B4337" s="1"/>
      <c r="C4337" s="1"/>
      <c r="D4337" s="1"/>
      <c r="E4337" s="1" t="s">
        <v>7010</v>
      </c>
      <c r="F4337" s="2">
        <v>45264</v>
      </c>
      <c r="G4337" s="3">
        <v>24711</v>
      </c>
      <c r="H4337" s="1"/>
      <c r="I4337" s="1"/>
      <c r="J4337" s="1" t="s">
        <v>9632</v>
      </c>
      <c r="K4337" s="2">
        <v>44322</v>
      </c>
      <c r="L4337" s="1" t="s">
        <v>4238</v>
      </c>
      <c r="M4337" s="1" t="str">
        <f t="shared" si="335"/>
        <v>Education</v>
      </c>
      <c r="N4337" s="1" t="s">
        <v>4210</v>
      </c>
      <c r="O4337" s="1" t="s">
        <v>4496</v>
      </c>
      <c r="P4337" s="1">
        <v>7595</v>
      </c>
      <c r="Q4337" s="1">
        <v>1901551</v>
      </c>
      <c r="R4337" s="1">
        <f t="shared" si="336"/>
        <v>18334</v>
      </c>
      <c r="S4337" s="4">
        <v>1026208.8752269137</v>
      </c>
      <c r="T4337" s="4">
        <v>141398.51236380255</v>
      </c>
      <c r="U4337" s="1">
        <f t="shared" si="337"/>
        <v>1883217</v>
      </c>
      <c r="V4337" s="4">
        <f t="shared" si="338"/>
        <v>733943.61240928364</v>
      </c>
      <c r="W4337" s="1" t="str">
        <f t="shared" si="339"/>
        <v>Favourable</v>
      </c>
    </row>
    <row r="4338" spans="1:23" x14ac:dyDescent="0.25">
      <c r="A4338" s="1"/>
      <c r="B4338" s="1"/>
      <c r="C4338" s="1"/>
      <c r="D4338" s="1"/>
      <c r="E4338" s="1" t="s">
        <v>10023</v>
      </c>
      <c r="F4338" s="2">
        <v>45412</v>
      </c>
      <c r="G4338" s="3">
        <v>21675</v>
      </c>
      <c r="H4338" s="1"/>
      <c r="I4338" s="1"/>
      <c r="J4338" s="1" t="s">
        <v>10024</v>
      </c>
      <c r="K4338" s="2">
        <v>44383</v>
      </c>
      <c r="L4338" s="1" t="s">
        <v>4238</v>
      </c>
      <c r="M4338" s="1" t="str">
        <f t="shared" si="335"/>
        <v>Education</v>
      </c>
      <c r="N4338" s="1" t="s">
        <v>4210</v>
      </c>
      <c r="O4338" s="1" t="s">
        <v>4335</v>
      </c>
      <c r="P4338" s="1">
        <v>7756</v>
      </c>
      <c r="Q4338" s="1">
        <v>1830675</v>
      </c>
      <c r="R4338" s="1">
        <f t="shared" si="336"/>
        <v>0</v>
      </c>
      <c r="S4338" s="4">
        <v>1368223.3433267151</v>
      </c>
      <c r="T4338" s="4">
        <v>577517.99494969763</v>
      </c>
      <c r="U4338" s="1">
        <f t="shared" si="337"/>
        <v>1830675</v>
      </c>
      <c r="V4338" s="4">
        <f t="shared" si="338"/>
        <v>-115066.3382764128</v>
      </c>
      <c r="W4338" s="1" t="str">
        <f t="shared" si="339"/>
        <v>Adverse</v>
      </c>
    </row>
    <row r="4339" spans="1:23" x14ac:dyDescent="0.25">
      <c r="A4339" s="1"/>
      <c r="B4339" s="1"/>
      <c r="C4339" s="1"/>
      <c r="D4339" s="1"/>
      <c r="E4339" s="1" t="s">
        <v>6338</v>
      </c>
      <c r="F4339" s="2">
        <v>44702</v>
      </c>
      <c r="G4339" s="3">
        <v>24820</v>
      </c>
      <c r="H4339" s="1"/>
      <c r="I4339" s="1"/>
      <c r="J4339" s="1" t="s">
        <v>9700</v>
      </c>
      <c r="K4339" s="2">
        <v>44148</v>
      </c>
      <c r="L4339" s="1" t="s">
        <v>4207</v>
      </c>
      <c r="M4339" s="1" t="str">
        <f t="shared" si="335"/>
        <v>Social Services</v>
      </c>
      <c r="N4339" s="1" t="s">
        <v>4205</v>
      </c>
      <c r="O4339" s="1" t="s">
        <v>4438</v>
      </c>
      <c r="P4339" s="1">
        <v>9083</v>
      </c>
      <c r="Q4339" s="1">
        <v>1793550</v>
      </c>
      <c r="R4339" s="1">
        <f t="shared" si="336"/>
        <v>52947</v>
      </c>
      <c r="S4339" s="4">
        <v>992542.12592835387</v>
      </c>
      <c r="T4339" s="4">
        <v>276988.20303227566</v>
      </c>
      <c r="U4339" s="1">
        <f t="shared" si="337"/>
        <v>1740603</v>
      </c>
      <c r="V4339" s="4">
        <f t="shared" si="338"/>
        <v>524019.67103937035</v>
      </c>
      <c r="W4339" s="1" t="str">
        <f t="shared" si="339"/>
        <v>Favourable</v>
      </c>
    </row>
    <row r="4340" spans="1:23" x14ac:dyDescent="0.25">
      <c r="A4340" s="1"/>
      <c r="B4340" s="1"/>
      <c r="C4340" s="1"/>
      <c r="D4340" s="1"/>
      <c r="E4340" s="1" t="s">
        <v>9781</v>
      </c>
      <c r="F4340" s="2">
        <v>44054</v>
      </c>
      <c r="G4340" s="3">
        <v>51418</v>
      </c>
      <c r="H4340" s="1"/>
      <c r="I4340" s="1"/>
      <c r="J4340" s="1" t="s">
        <v>10025</v>
      </c>
      <c r="K4340" s="2">
        <v>45291</v>
      </c>
      <c r="L4340" s="1" t="s">
        <v>4200</v>
      </c>
      <c r="M4340" s="1" t="str">
        <f t="shared" si="335"/>
        <v>Social Services</v>
      </c>
      <c r="N4340" s="1" t="s">
        <v>4205</v>
      </c>
      <c r="O4340" s="1" t="s">
        <v>4217</v>
      </c>
      <c r="P4340" s="1">
        <v>6502</v>
      </c>
      <c r="Q4340" s="1">
        <v>1367020</v>
      </c>
      <c r="R4340" s="1">
        <f t="shared" si="336"/>
        <v>0</v>
      </c>
      <c r="S4340" s="4">
        <v>898974.97424160573</v>
      </c>
      <c r="T4340" s="4">
        <v>288657.16027144599</v>
      </c>
      <c r="U4340" s="1">
        <f t="shared" si="337"/>
        <v>1367020</v>
      </c>
      <c r="V4340" s="4">
        <f t="shared" si="338"/>
        <v>179387.86548694829</v>
      </c>
      <c r="W4340" s="1" t="str">
        <f t="shared" si="339"/>
        <v>Favourable</v>
      </c>
    </row>
    <row r="4341" spans="1:23" x14ac:dyDescent="0.25">
      <c r="A4341" s="1"/>
      <c r="B4341" s="1"/>
      <c r="C4341" s="1"/>
      <c r="D4341" s="1"/>
      <c r="E4341" s="1" t="s">
        <v>4414</v>
      </c>
      <c r="F4341" s="2">
        <v>44894</v>
      </c>
      <c r="G4341" s="3">
        <v>53422</v>
      </c>
      <c r="H4341" s="1"/>
      <c r="I4341" s="1"/>
      <c r="J4341" s="1" t="s">
        <v>6421</v>
      </c>
      <c r="K4341" s="2">
        <v>44391</v>
      </c>
      <c r="L4341" s="1" t="s">
        <v>4207</v>
      </c>
      <c r="M4341" s="1" t="str">
        <f t="shared" si="335"/>
        <v>Social Services</v>
      </c>
      <c r="N4341" s="1" t="s">
        <v>4210</v>
      </c>
      <c r="O4341" s="1" t="s">
        <v>4441</v>
      </c>
      <c r="P4341" s="1">
        <v>9026</v>
      </c>
      <c r="Q4341" s="1">
        <v>2472827</v>
      </c>
      <c r="R4341" s="1">
        <f t="shared" si="336"/>
        <v>57049</v>
      </c>
      <c r="S4341" s="4">
        <v>280010.26498619467</v>
      </c>
      <c r="T4341" s="4">
        <v>79992.371875915371</v>
      </c>
      <c r="U4341" s="1">
        <f t="shared" si="337"/>
        <v>2415778</v>
      </c>
      <c r="V4341" s="4">
        <f t="shared" si="338"/>
        <v>2112824.3631378901</v>
      </c>
      <c r="W4341" s="1" t="str">
        <f t="shared" si="339"/>
        <v>Favourable</v>
      </c>
    </row>
    <row r="4342" spans="1:23" x14ac:dyDescent="0.25">
      <c r="A4342" s="1"/>
      <c r="B4342" s="1"/>
      <c r="C4342" s="1"/>
      <c r="D4342" s="1"/>
      <c r="E4342" s="1" t="s">
        <v>10026</v>
      </c>
      <c r="F4342" s="2">
        <v>45284</v>
      </c>
      <c r="G4342" s="3">
        <v>11978</v>
      </c>
      <c r="H4342" s="1"/>
      <c r="I4342" s="1"/>
      <c r="J4342" s="1" t="s">
        <v>10027</v>
      </c>
      <c r="K4342" s="2">
        <v>44845</v>
      </c>
      <c r="L4342" s="1" t="s">
        <v>4200</v>
      </c>
      <c r="M4342" s="1" t="str">
        <f t="shared" si="335"/>
        <v>Social Services</v>
      </c>
      <c r="N4342" s="1" t="s">
        <v>4222</v>
      </c>
      <c r="O4342" s="1" t="s">
        <v>4458</v>
      </c>
      <c r="P4342" s="1">
        <v>6594</v>
      </c>
      <c r="Q4342" s="1">
        <v>1173169</v>
      </c>
      <c r="R4342" s="1">
        <f t="shared" si="336"/>
        <v>0</v>
      </c>
      <c r="S4342" s="4">
        <v>268728.03852486826</v>
      </c>
      <c r="T4342" s="4">
        <v>80061.825136716754</v>
      </c>
      <c r="U4342" s="1">
        <f t="shared" si="337"/>
        <v>1173169</v>
      </c>
      <c r="V4342" s="4">
        <f t="shared" si="338"/>
        <v>824379.13633841497</v>
      </c>
      <c r="W4342" s="1" t="str">
        <f t="shared" si="339"/>
        <v>Favourable</v>
      </c>
    </row>
    <row r="4343" spans="1:23" x14ac:dyDescent="0.25">
      <c r="A4343" s="1"/>
      <c r="B4343" s="1"/>
      <c r="C4343" s="1"/>
      <c r="D4343" s="1"/>
      <c r="E4343" s="1" t="s">
        <v>5429</v>
      </c>
      <c r="F4343" s="2">
        <v>43990</v>
      </c>
      <c r="G4343" s="3">
        <v>56510</v>
      </c>
      <c r="H4343" s="1"/>
      <c r="I4343" s="1"/>
      <c r="J4343" s="1" t="s">
        <v>8315</v>
      </c>
      <c r="K4343" s="2">
        <v>44336</v>
      </c>
      <c r="L4343" s="1" t="s">
        <v>4227</v>
      </c>
      <c r="M4343" s="1" t="str">
        <f t="shared" si="335"/>
        <v>Infrastructure</v>
      </c>
      <c r="N4343" s="1" t="s">
        <v>4222</v>
      </c>
      <c r="O4343" s="1" t="s">
        <v>4267</v>
      </c>
      <c r="P4343" s="1">
        <v>8706</v>
      </c>
      <c r="Q4343" s="1">
        <v>943236</v>
      </c>
      <c r="R4343" s="1">
        <f t="shared" si="336"/>
        <v>49452</v>
      </c>
      <c r="S4343" s="4">
        <v>586354.77008376014</v>
      </c>
      <c r="T4343" s="4">
        <v>212658.58565615898</v>
      </c>
      <c r="U4343" s="1">
        <f t="shared" si="337"/>
        <v>893784</v>
      </c>
      <c r="V4343" s="4">
        <f t="shared" si="338"/>
        <v>144222.64426008088</v>
      </c>
      <c r="W4343" s="1" t="str">
        <f t="shared" si="339"/>
        <v>Favourable</v>
      </c>
    </row>
    <row r="4344" spans="1:23" x14ac:dyDescent="0.25">
      <c r="A4344" s="1"/>
      <c r="B4344" s="1"/>
      <c r="C4344" s="1"/>
      <c r="D4344" s="1"/>
      <c r="E4344" s="1" t="s">
        <v>6571</v>
      </c>
      <c r="F4344" s="2">
        <v>44289</v>
      </c>
      <c r="G4344" s="3">
        <v>25281</v>
      </c>
      <c r="H4344" s="1"/>
      <c r="I4344" s="1"/>
      <c r="J4344" s="1" t="s">
        <v>10028</v>
      </c>
      <c r="K4344" s="2">
        <v>44367</v>
      </c>
      <c r="L4344" s="1" t="s">
        <v>4207</v>
      </c>
      <c r="M4344" s="1" t="str">
        <f t="shared" si="335"/>
        <v>Social Services</v>
      </c>
      <c r="N4344" s="1" t="s">
        <v>4205</v>
      </c>
      <c r="O4344" s="1" t="s">
        <v>4325</v>
      </c>
      <c r="P4344" s="1">
        <v>8162</v>
      </c>
      <c r="Q4344" s="1">
        <v>2212675</v>
      </c>
      <c r="R4344" s="1">
        <f t="shared" si="336"/>
        <v>31137</v>
      </c>
      <c r="S4344" s="4">
        <v>314071.02940797771</v>
      </c>
      <c r="T4344" s="4">
        <v>349229.27952763881</v>
      </c>
      <c r="U4344" s="1">
        <f t="shared" si="337"/>
        <v>2181538</v>
      </c>
      <c r="V4344" s="4">
        <f t="shared" si="338"/>
        <v>1549374.6910643834</v>
      </c>
      <c r="W4344" s="1" t="str">
        <f t="shared" si="339"/>
        <v>Favourable</v>
      </c>
    </row>
    <row r="4345" spans="1:23" x14ac:dyDescent="0.25">
      <c r="A4345" s="1"/>
      <c r="B4345" s="1"/>
      <c r="C4345" s="1"/>
      <c r="D4345" s="1"/>
      <c r="E4345" s="1" t="s">
        <v>9371</v>
      </c>
      <c r="F4345" s="2">
        <v>44272</v>
      </c>
      <c r="G4345" s="3">
        <v>40726</v>
      </c>
      <c r="H4345" s="1"/>
      <c r="I4345" s="1"/>
      <c r="J4345" s="1" t="s">
        <v>10029</v>
      </c>
      <c r="K4345" s="2">
        <v>44692</v>
      </c>
      <c r="L4345" s="1" t="s">
        <v>4200</v>
      </c>
      <c r="M4345" s="1" t="str">
        <f t="shared" si="335"/>
        <v>Social Services</v>
      </c>
      <c r="N4345" s="1" t="s">
        <v>4222</v>
      </c>
      <c r="O4345" s="1" t="s">
        <v>4223</v>
      </c>
      <c r="P4345" s="1">
        <v>5680</v>
      </c>
      <c r="Q4345" s="1">
        <v>1921209</v>
      </c>
      <c r="R4345" s="1">
        <f t="shared" si="336"/>
        <v>0</v>
      </c>
      <c r="S4345" s="4">
        <v>471636.51095859607</v>
      </c>
      <c r="T4345" s="4">
        <v>608423.4778625028</v>
      </c>
      <c r="U4345" s="1">
        <f t="shared" si="337"/>
        <v>1921209</v>
      </c>
      <c r="V4345" s="4">
        <f t="shared" si="338"/>
        <v>841149.01117890119</v>
      </c>
      <c r="W4345" s="1" t="str">
        <f t="shared" si="339"/>
        <v>Favourable</v>
      </c>
    </row>
    <row r="4346" spans="1:23" x14ac:dyDescent="0.25">
      <c r="A4346" s="1"/>
      <c r="B4346" s="1"/>
      <c r="C4346" s="1"/>
      <c r="D4346" s="1"/>
      <c r="E4346" s="1" t="s">
        <v>7994</v>
      </c>
      <c r="F4346" s="2">
        <v>44797</v>
      </c>
      <c r="G4346" s="3">
        <v>42834</v>
      </c>
      <c r="H4346" s="1"/>
      <c r="I4346" s="1"/>
      <c r="J4346" s="1" t="s">
        <v>6031</v>
      </c>
      <c r="K4346" s="2">
        <v>44978</v>
      </c>
      <c r="L4346" s="1" t="s">
        <v>4207</v>
      </c>
      <c r="M4346" s="1" t="str">
        <f t="shared" si="335"/>
        <v>Social Services</v>
      </c>
      <c r="N4346" s="1" t="s">
        <v>4222</v>
      </c>
      <c r="O4346" s="1" t="s">
        <v>4217</v>
      </c>
      <c r="P4346" s="1">
        <v>5685</v>
      </c>
      <c r="Q4346" s="1">
        <v>663974</v>
      </c>
      <c r="R4346" s="1">
        <f t="shared" si="336"/>
        <v>56007</v>
      </c>
      <c r="S4346" s="4">
        <v>123385.14803135801</v>
      </c>
      <c r="T4346" s="4">
        <v>125675.15802621566</v>
      </c>
      <c r="U4346" s="1">
        <f t="shared" si="337"/>
        <v>607967</v>
      </c>
      <c r="V4346" s="4">
        <f t="shared" si="338"/>
        <v>414913.69394242635</v>
      </c>
      <c r="W4346" s="1" t="str">
        <f t="shared" si="339"/>
        <v>Favourable</v>
      </c>
    </row>
    <row r="4347" spans="1:23" x14ac:dyDescent="0.25">
      <c r="A4347" s="1"/>
      <c r="B4347" s="1"/>
      <c r="C4347" s="1"/>
      <c r="D4347" s="1"/>
      <c r="E4347" s="1" t="s">
        <v>10030</v>
      </c>
      <c r="F4347" s="2">
        <v>44674</v>
      </c>
      <c r="G4347" s="3">
        <v>10253</v>
      </c>
      <c r="H4347" s="1"/>
      <c r="I4347" s="1"/>
      <c r="J4347" s="1" t="s">
        <v>8345</v>
      </c>
      <c r="K4347" s="2">
        <v>44232</v>
      </c>
      <c r="L4347" s="1" t="s">
        <v>4238</v>
      </c>
      <c r="M4347" s="1" t="str">
        <f t="shared" si="335"/>
        <v>Education</v>
      </c>
      <c r="N4347" s="1" t="s">
        <v>4210</v>
      </c>
      <c r="O4347" s="1" t="s">
        <v>4217</v>
      </c>
      <c r="P4347" s="1">
        <v>8251</v>
      </c>
      <c r="Q4347" s="1">
        <v>1393335</v>
      </c>
      <c r="R4347" s="1">
        <f t="shared" si="336"/>
        <v>11837</v>
      </c>
      <c r="S4347" s="4">
        <v>1189847.9723697812</v>
      </c>
      <c r="T4347" s="4">
        <v>363966.37210710807</v>
      </c>
      <c r="U4347" s="1">
        <f t="shared" si="337"/>
        <v>1381498</v>
      </c>
      <c r="V4347" s="4">
        <f t="shared" si="338"/>
        <v>-160479.34447688935</v>
      </c>
      <c r="W4347" s="1" t="str">
        <f t="shared" si="339"/>
        <v>Adverse</v>
      </c>
    </row>
    <row r="4348" spans="1:23" x14ac:dyDescent="0.25">
      <c r="A4348" s="1"/>
      <c r="B4348" s="1"/>
      <c r="C4348" s="1"/>
      <c r="D4348" s="1"/>
      <c r="E4348" s="1" t="s">
        <v>8037</v>
      </c>
      <c r="F4348" s="2">
        <v>44597</v>
      </c>
      <c r="G4348" s="3">
        <v>41200</v>
      </c>
      <c r="H4348" s="1"/>
      <c r="I4348" s="1"/>
      <c r="J4348" s="1" t="s">
        <v>5966</v>
      </c>
      <c r="K4348" s="2">
        <v>44571</v>
      </c>
      <c r="L4348" s="1" t="s">
        <v>4207</v>
      </c>
      <c r="M4348" s="1" t="str">
        <f t="shared" si="335"/>
        <v>Social Services</v>
      </c>
      <c r="N4348" s="1" t="s">
        <v>4205</v>
      </c>
      <c r="O4348" s="1" t="s">
        <v>4441</v>
      </c>
      <c r="P4348" s="1">
        <v>7045</v>
      </c>
      <c r="Q4348" s="1">
        <v>2347305</v>
      </c>
      <c r="R4348" s="1">
        <f t="shared" si="336"/>
        <v>95386</v>
      </c>
      <c r="S4348" s="4">
        <v>1179219.8790834481</v>
      </c>
      <c r="T4348" s="4">
        <v>13026.128399751578</v>
      </c>
      <c r="U4348" s="1">
        <f t="shared" si="337"/>
        <v>2251919</v>
      </c>
      <c r="V4348" s="4">
        <f t="shared" si="338"/>
        <v>1155058.9925168003</v>
      </c>
      <c r="W4348" s="1" t="str">
        <f t="shared" si="339"/>
        <v>Favourable</v>
      </c>
    </row>
    <row r="4349" spans="1:23" x14ac:dyDescent="0.25">
      <c r="A4349" s="1"/>
      <c r="B4349" s="1"/>
      <c r="C4349" s="1"/>
      <c r="D4349" s="1"/>
      <c r="E4349" s="1" t="s">
        <v>5808</v>
      </c>
      <c r="F4349" s="2">
        <v>44312</v>
      </c>
      <c r="G4349" s="3">
        <v>30180</v>
      </c>
      <c r="H4349" s="1"/>
      <c r="I4349" s="1"/>
      <c r="J4349" s="1" t="s">
        <v>10031</v>
      </c>
      <c r="K4349" s="2">
        <v>44506</v>
      </c>
      <c r="L4349" s="1" t="s">
        <v>4227</v>
      </c>
      <c r="M4349" s="1" t="str">
        <f t="shared" si="335"/>
        <v>Infrastructure</v>
      </c>
      <c r="N4349" s="1" t="s">
        <v>4205</v>
      </c>
      <c r="O4349" s="1" t="s">
        <v>4289</v>
      </c>
      <c r="P4349" s="1">
        <v>8537</v>
      </c>
      <c r="Q4349" s="1">
        <v>1983261</v>
      </c>
      <c r="R4349" s="1">
        <f t="shared" si="336"/>
        <v>0</v>
      </c>
      <c r="S4349" s="4">
        <v>1031951.1003233339</v>
      </c>
      <c r="T4349" s="4">
        <v>66241.235223106181</v>
      </c>
      <c r="U4349" s="1">
        <f t="shared" si="337"/>
        <v>1983261</v>
      </c>
      <c r="V4349" s="4">
        <f t="shared" si="338"/>
        <v>885068.66445356002</v>
      </c>
      <c r="W4349" s="1" t="str">
        <f t="shared" si="339"/>
        <v>Favourable</v>
      </c>
    </row>
    <row r="4350" spans="1:23" x14ac:dyDescent="0.25">
      <c r="A4350" s="1"/>
      <c r="B4350" s="1"/>
      <c r="C4350" s="1"/>
      <c r="D4350" s="1"/>
      <c r="E4350" s="1" t="s">
        <v>6405</v>
      </c>
      <c r="F4350" s="2">
        <v>44666</v>
      </c>
      <c r="G4350" s="3">
        <v>51597</v>
      </c>
      <c r="H4350" s="1"/>
      <c r="I4350" s="1"/>
      <c r="J4350" s="1" t="s">
        <v>9159</v>
      </c>
      <c r="K4350" s="2">
        <v>45312</v>
      </c>
      <c r="L4350" s="1" t="s">
        <v>4200</v>
      </c>
      <c r="M4350" s="1" t="str">
        <f t="shared" si="335"/>
        <v>Social Services</v>
      </c>
      <c r="N4350" s="1" t="s">
        <v>4222</v>
      </c>
      <c r="O4350" s="1" t="s">
        <v>4330</v>
      </c>
      <c r="P4350" s="1">
        <v>9134</v>
      </c>
      <c r="Q4350" s="1">
        <v>1152862</v>
      </c>
      <c r="R4350" s="1">
        <f t="shared" si="336"/>
        <v>16840</v>
      </c>
      <c r="S4350" s="4">
        <v>649339.68147411465</v>
      </c>
      <c r="T4350" s="4">
        <v>306771.18085698964</v>
      </c>
      <c r="U4350" s="1">
        <f t="shared" si="337"/>
        <v>1136022</v>
      </c>
      <c r="V4350" s="4">
        <f t="shared" si="338"/>
        <v>196751.13766889577</v>
      </c>
      <c r="W4350" s="1" t="str">
        <f t="shared" si="339"/>
        <v>Favourable</v>
      </c>
    </row>
    <row r="4351" spans="1:23" x14ac:dyDescent="0.25">
      <c r="A4351" s="1"/>
      <c r="B4351" s="1"/>
      <c r="C4351" s="1"/>
      <c r="D4351" s="1"/>
      <c r="E4351" s="1" t="s">
        <v>10032</v>
      </c>
      <c r="F4351" s="2">
        <v>44185</v>
      </c>
      <c r="G4351" s="3">
        <v>28631</v>
      </c>
      <c r="H4351" s="1"/>
      <c r="I4351" s="1"/>
      <c r="J4351" s="1" t="s">
        <v>9671</v>
      </c>
      <c r="K4351" s="2">
        <v>43832</v>
      </c>
      <c r="L4351" s="1" t="s">
        <v>4227</v>
      </c>
      <c r="M4351" s="1" t="str">
        <f t="shared" si="335"/>
        <v>Infrastructure</v>
      </c>
      <c r="N4351" s="1" t="s">
        <v>4205</v>
      </c>
      <c r="O4351" s="1" t="s">
        <v>4241</v>
      </c>
      <c r="P4351" s="1">
        <v>8930</v>
      </c>
      <c r="Q4351" s="1">
        <v>2409300</v>
      </c>
      <c r="R4351" s="1">
        <f t="shared" si="336"/>
        <v>58732</v>
      </c>
      <c r="S4351" s="4">
        <v>837223.76976164174</v>
      </c>
      <c r="T4351" s="4">
        <v>178206.33868097127</v>
      </c>
      <c r="U4351" s="1">
        <f t="shared" si="337"/>
        <v>2350568</v>
      </c>
      <c r="V4351" s="4">
        <f t="shared" si="338"/>
        <v>1393869.8915573871</v>
      </c>
      <c r="W4351" s="1" t="str">
        <f t="shared" si="339"/>
        <v>Favourable</v>
      </c>
    </row>
    <row r="4352" spans="1:23" x14ac:dyDescent="0.25">
      <c r="A4352" s="1"/>
      <c r="B4352" s="1"/>
      <c r="C4352" s="1"/>
      <c r="D4352" s="1"/>
      <c r="E4352" s="1" t="s">
        <v>10033</v>
      </c>
      <c r="F4352" s="2">
        <v>45360</v>
      </c>
      <c r="G4352" s="3">
        <v>59055</v>
      </c>
      <c r="H4352" s="1"/>
      <c r="I4352" s="1"/>
      <c r="J4352" s="1" t="s">
        <v>7777</v>
      </c>
      <c r="K4352" s="2">
        <v>44776</v>
      </c>
      <c r="L4352" s="1" t="s">
        <v>4207</v>
      </c>
      <c r="M4352" s="1" t="str">
        <f t="shared" si="335"/>
        <v>Social Services</v>
      </c>
      <c r="N4352" s="1" t="s">
        <v>4222</v>
      </c>
      <c r="O4352" s="1" t="s">
        <v>4345</v>
      </c>
      <c r="P4352" s="1">
        <v>7193</v>
      </c>
      <c r="Q4352" s="1">
        <v>470586</v>
      </c>
      <c r="R4352" s="1">
        <f t="shared" si="336"/>
        <v>35793</v>
      </c>
      <c r="S4352" s="4">
        <v>425189.16268503031</v>
      </c>
      <c r="T4352" s="4">
        <v>152422.6636737907</v>
      </c>
      <c r="U4352" s="1">
        <f t="shared" si="337"/>
        <v>434793</v>
      </c>
      <c r="V4352" s="4">
        <f t="shared" si="338"/>
        <v>-107025.82635882101</v>
      </c>
      <c r="W4352" s="1" t="str">
        <f t="shared" si="339"/>
        <v>Adverse</v>
      </c>
    </row>
    <row r="4353" spans="1:23" x14ac:dyDescent="0.25">
      <c r="A4353" s="1"/>
      <c r="B4353" s="1"/>
      <c r="C4353" s="1"/>
      <c r="D4353" s="1"/>
      <c r="E4353" s="1" t="s">
        <v>7135</v>
      </c>
      <c r="F4353" s="2">
        <v>44801</v>
      </c>
      <c r="G4353" s="3">
        <v>32574</v>
      </c>
      <c r="H4353" s="1"/>
      <c r="I4353" s="1"/>
      <c r="J4353" s="1" t="s">
        <v>6114</v>
      </c>
      <c r="K4353" s="2">
        <v>44117</v>
      </c>
      <c r="L4353" s="1" t="s">
        <v>4238</v>
      </c>
      <c r="M4353" s="1" t="str">
        <f t="shared" si="335"/>
        <v>Education</v>
      </c>
      <c r="N4353" s="1" t="s">
        <v>4222</v>
      </c>
      <c r="O4353" s="1" t="s">
        <v>4267</v>
      </c>
      <c r="P4353" s="1">
        <v>9460</v>
      </c>
      <c r="Q4353" s="1">
        <v>809345</v>
      </c>
      <c r="R4353" s="1">
        <f t="shared" si="336"/>
        <v>36656</v>
      </c>
      <c r="S4353" s="4">
        <v>586523.46955329983</v>
      </c>
      <c r="T4353" s="4">
        <v>182088.18308944817</v>
      </c>
      <c r="U4353" s="1">
        <f t="shared" si="337"/>
        <v>772689</v>
      </c>
      <c r="V4353" s="4">
        <f t="shared" si="338"/>
        <v>40733.347357252031</v>
      </c>
      <c r="W4353" s="1" t="str">
        <f t="shared" si="339"/>
        <v>Favourable</v>
      </c>
    </row>
    <row r="4354" spans="1:23" x14ac:dyDescent="0.25">
      <c r="A4354" s="1"/>
      <c r="B4354" s="1"/>
      <c r="C4354" s="1"/>
      <c r="D4354" s="1"/>
      <c r="E4354" s="1" t="s">
        <v>9050</v>
      </c>
      <c r="F4354" s="2">
        <v>44389</v>
      </c>
      <c r="G4354" s="3">
        <v>54223</v>
      </c>
      <c r="H4354" s="1"/>
      <c r="I4354" s="1"/>
      <c r="J4354" s="1" t="s">
        <v>5692</v>
      </c>
      <c r="K4354" s="2">
        <v>44228</v>
      </c>
      <c r="L4354" s="1" t="s">
        <v>4207</v>
      </c>
      <c r="M4354" s="1" t="str">
        <f t="shared" si="335"/>
        <v>Social Services</v>
      </c>
      <c r="N4354" s="1" t="s">
        <v>4210</v>
      </c>
      <c r="O4354" s="1" t="s">
        <v>4279</v>
      </c>
      <c r="P4354" s="1">
        <v>8936</v>
      </c>
      <c r="Q4354" s="1">
        <v>729143</v>
      </c>
      <c r="R4354" s="1">
        <f t="shared" si="336"/>
        <v>23941</v>
      </c>
      <c r="S4354" s="4">
        <v>135735.65300531115</v>
      </c>
      <c r="T4354" s="4">
        <v>32815.475961030133</v>
      </c>
      <c r="U4354" s="1">
        <f t="shared" si="337"/>
        <v>705202</v>
      </c>
      <c r="V4354" s="4">
        <f t="shared" si="338"/>
        <v>560591.87103365874</v>
      </c>
      <c r="W4354" s="1" t="str">
        <f t="shared" si="339"/>
        <v>Favourable</v>
      </c>
    </row>
    <row r="4355" spans="1:23" x14ac:dyDescent="0.25">
      <c r="A4355" s="1"/>
      <c r="B4355" s="1"/>
      <c r="C4355" s="1"/>
      <c r="D4355" s="1"/>
      <c r="E4355" s="1" t="s">
        <v>5905</v>
      </c>
      <c r="F4355" s="2">
        <v>44548</v>
      </c>
      <c r="G4355" s="3">
        <v>58477</v>
      </c>
      <c r="H4355" s="1"/>
      <c r="I4355" s="1"/>
      <c r="J4355" s="1" t="s">
        <v>4921</v>
      </c>
      <c r="K4355" s="2">
        <v>45389</v>
      </c>
      <c r="L4355" s="1" t="s">
        <v>4238</v>
      </c>
      <c r="M4355" s="1" t="str">
        <f t="shared" ref="M4355:M4418" si="340">INDEX($A:$B,MATCH($L4355,$A:$A,0),2)</f>
        <v>Education</v>
      </c>
      <c r="N4355" s="1" t="s">
        <v>4205</v>
      </c>
      <c r="O4355" s="1" t="s">
        <v>4374</v>
      </c>
      <c r="P4355" s="1">
        <v>8145</v>
      </c>
      <c r="Q4355" s="1">
        <v>1124032</v>
      </c>
      <c r="R4355" s="1">
        <f t="shared" ref="R4355:R4418" si="341">_xlfn.XLOOKUP($J4355,$E:$E,$G:$G,0,0,1)</f>
        <v>59861</v>
      </c>
      <c r="S4355" s="4">
        <v>631033.40133620612</v>
      </c>
      <c r="T4355" s="4">
        <v>192118.65370512463</v>
      </c>
      <c r="U4355" s="1">
        <f t="shared" ref="U4355:U4418" si="342">Q4355-R4355</f>
        <v>1064171</v>
      </c>
      <c r="V4355" s="4">
        <f t="shared" ref="V4355:V4418" si="343">Q4355-(S4355+T4355)</f>
        <v>300879.94495866925</v>
      </c>
      <c r="W4355" s="1" t="str">
        <f t="shared" ref="W4355:W4418" si="344">IF(V4355&gt;=0,"Favourable","Adverse")</f>
        <v>Favourable</v>
      </c>
    </row>
    <row r="4356" spans="1:23" x14ac:dyDescent="0.25">
      <c r="A4356" s="1"/>
      <c r="B4356" s="1"/>
      <c r="C4356" s="1"/>
      <c r="D4356" s="1"/>
      <c r="E4356" s="1" t="s">
        <v>8594</v>
      </c>
      <c r="F4356" s="2">
        <v>45347</v>
      </c>
      <c r="G4356" s="3">
        <v>10325</v>
      </c>
      <c r="H4356" s="1"/>
      <c r="I4356" s="1"/>
      <c r="J4356" s="1" t="s">
        <v>8393</v>
      </c>
      <c r="K4356" s="2">
        <v>43834</v>
      </c>
      <c r="L4356" s="1" t="s">
        <v>4200</v>
      </c>
      <c r="M4356" s="1" t="str">
        <f t="shared" si="340"/>
        <v>Social Services</v>
      </c>
      <c r="N4356" s="1" t="s">
        <v>4210</v>
      </c>
      <c r="O4356" s="1" t="s">
        <v>4295</v>
      </c>
      <c r="P4356" s="1">
        <v>8488</v>
      </c>
      <c r="Q4356" s="1">
        <v>2376708</v>
      </c>
      <c r="R4356" s="1">
        <f t="shared" si="341"/>
        <v>54280</v>
      </c>
      <c r="S4356" s="4">
        <v>517152.09804038238</v>
      </c>
      <c r="T4356" s="4">
        <v>470421.89942332212</v>
      </c>
      <c r="U4356" s="1">
        <f t="shared" si="342"/>
        <v>2322428</v>
      </c>
      <c r="V4356" s="4">
        <f t="shared" si="343"/>
        <v>1389134.0025362954</v>
      </c>
      <c r="W4356" s="1" t="str">
        <f t="shared" si="344"/>
        <v>Favourable</v>
      </c>
    </row>
    <row r="4357" spans="1:23" x14ac:dyDescent="0.25">
      <c r="A4357" s="1"/>
      <c r="B4357" s="1"/>
      <c r="C4357" s="1"/>
      <c r="D4357" s="1"/>
      <c r="E4357" s="1" t="s">
        <v>5189</v>
      </c>
      <c r="F4357" s="2">
        <v>44741</v>
      </c>
      <c r="G4357" s="3">
        <v>53718</v>
      </c>
      <c r="H4357" s="1"/>
      <c r="I4357" s="1"/>
      <c r="J4357" s="1" t="s">
        <v>5290</v>
      </c>
      <c r="K4357" s="2">
        <v>43845</v>
      </c>
      <c r="L4357" s="1" t="s">
        <v>4227</v>
      </c>
      <c r="M4357" s="1" t="str">
        <f t="shared" si="340"/>
        <v>Infrastructure</v>
      </c>
      <c r="N4357" s="1" t="s">
        <v>4205</v>
      </c>
      <c r="O4357" s="1" t="s">
        <v>4206</v>
      </c>
      <c r="P4357" s="1">
        <v>7076</v>
      </c>
      <c r="Q4357" s="1">
        <v>1558387</v>
      </c>
      <c r="R4357" s="1">
        <f t="shared" si="341"/>
        <v>69171</v>
      </c>
      <c r="S4357" s="4">
        <v>268605.16641440021</v>
      </c>
      <c r="T4357" s="4">
        <v>143766.98107027911</v>
      </c>
      <c r="U4357" s="1">
        <f t="shared" si="342"/>
        <v>1489216</v>
      </c>
      <c r="V4357" s="4">
        <f t="shared" si="343"/>
        <v>1146014.8525153208</v>
      </c>
      <c r="W4357" s="1" t="str">
        <f t="shared" si="344"/>
        <v>Favourable</v>
      </c>
    </row>
    <row r="4358" spans="1:23" x14ac:dyDescent="0.25">
      <c r="A4358" s="1"/>
      <c r="B4358" s="1"/>
      <c r="C4358" s="1"/>
      <c r="D4358" s="1"/>
      <c r="E4358" s="1" t="s">
        <v>10034</v>
      </c>
      <c r="F4358" s="2">
        <v>44882</v>
      </c>
      <c r="G4358" s="3">
        <v>53254</v>
      </c>
      <c r="H4358" s="1"/>
      <c r="I4358" s="1"/>
      <c r="J4358" s="1" t="s">
        <v>4515</v>
      </c>
      <c r="K4358" s="2">
        <v>44717</v>
      </c>
      <c r="L4358" s="1" t="s">
        <v>4238</v>
      </c>
      <c r="M4358" s="1" t="str">
        <f t="shared" si="340"/>
        <v>Education</v>
      </c>
      <c r="N4358" s="1" t="s">
        <v>4205</v>
      </c>
      <c r="O4358" s="1" t="s">
        <v>4237</v>
      </c>
      <c r="P4358" s="1">
        <v>7857</v>
      </c>
      <c r="Q4358" s="1">
        <v>2280498</v>
      </c>
      <c r="R4358" s="1">
        <f t="shared" si="341"/>
        <v>52388</v>
      </c>
      <c r="S4358" s="4">
        <v>7591.5637576721256</v>
      </c>
      <c r="T4358" s="4">
        <v>625618.50327997946</v>
      </c>
      <c r="U4358" s="1">
        <f t="shared" si="342"/>
        <v>2228110</v>
      </c>
      <c r="V4358" s="4">
        <f t="shared" si="343"/>
        <v>1647287.9329623485</v>
      </c>
      <c r="W4358" s="1" t="str">
        <f t="shared" si="344"/>
        <v>Favourable</v>
      </c>
    </row>
    <row r="4359" spans="1:23" x14ac:dyDescent="0.25">
      <c r="A4359" s="1"/>
      <c r="B4359" s="1"/>
      <c r="C4359" s="1"/>
      <c r="D4359" s="1"/>
      <c r="E4359" s="1" t="s">
        <v>8596</v>
      </c>
      <c r="F4359" s="2">
        <v>44912</v>
      </c>
      <c r="G4359" s="3">
        <v>15289</v>
      </c>
      <c r="H4359" s="1"/>
      <c r="I4359" s="1"/>
      <c r="J4359" s="1" t="s">
        <v>10035</v>
      </c>
      <c r="K4359" s="2">
        <v>44806</v>
      </c>
      <c r="L4359" s="1" t="s">
        <v>4207</v>
      </c>
      <c r="M4359" s="1" t="str">
        <f t="shared" si="340"/>
        <v>Social Services</v>
      </c>
      <c r="N4359" s="1" t="s">
        <v>4205</v>
      </c>
      <c r="O4359" s="1" t="s">
        <v>4374</v>
      </c>
      <c r="P4359" s="1">
        <v>7233</v>
      </c>
      <c r="Q4359" s="1">
        <v>596026</v>
      </c>
      <c r="R4359" s="1">
        <f t="shared" si="341"/>
        <v>0</v>
      </c>
      <c r="S4359" s="4">
        <v>358776.8447222645</v>
      </c>
      <c r="T4359" s="4">
        <v>70252.773494209556</v>
      </c>
      <c r="U4359" s="1">
        <f t="shared" si="342"/>
        <v>596026</v>
      </c>
      <c r="V4359" s="4">
        <f t="shared" si="343"/>
        <v>166996.38178352593</v>
      </c>
      <c r="W4359" s="1" t="str">
        <f t="shared" si="344"/>
        <v>Favourable</v>
      </c>
    </row>
    <row r="4360" spans="1:23" x14ac:dyDescent="0.25">
      <c r="A4360" s="1"/>
      <c r="B4360" s="1"/>
      <c r="C4360" s="1"/>
      <c r="D4360" s="1"/>
      <c r="E4360" s="1" t="s">
        <v>8945</v>
      </c>
      <c r="F4360" s="2">
        <v>44637</v>
      </c>
      <c r="G4360" s="3">
        <v>40601</v>
      </c>
      <c r="H4360" s="1"/>
      <c r="I4360" s="1"/>
      <c r="J4360" s="1" t="s">
        <v>8668</v>
      </c>
      <c r="K4360" s="2">
        <v>45220</v>
      </c>
      <c r="L4360" s="1" t="s">
        <v>4227</v>
      </c>
      <c r="M4360" s="1" t="str">
        <f t="shared" si="340"/>
        <v>Infrastructure</v>
      </c>
      <c r="N4360" s="1" t="s">
        <v>4222</v>
      </c>
      <c r="O4360" s="1" t="s">
        <v>4496</v>
      </c>
      <c r="P4360" s="1">
        <v>7993</v>
      </c>
      <c r="Q4360" s="1">
        <v>1943937</v>
      </c>
      <c r="R4360" s="1">
        <f t="shared" si="341"/>
        <v>22194</v>
      </c>
      <c r="S4360" s="4">
        <v>1616563.3510811108</v>
      </c>
      <c r="T4360" s="4">
        <v>263142.41707993177</v>
      </c>
      <c r="U4360" s="1">
        <f t="shared" si="342"/>
        <v>1921743</v>
      </c>
      <c r="V4360" s="4">
        <f t="shared" si="343"/>
        <v>64231.231838957407</v>
      </c>
      <c r="W4360" s="1" t="str">
        <f t="shared" si="344"/>
        <v>Favourable</v>
      </c>
    </row>
    <row r="4361" spans="1:23" x14ac:dyDescent="0.25">
      <c r="A4361" s="1"/>
      <c r="B4361" s="1"/>
      <c r="C4361" s="1"/>
      <c r="D4361" s="1"/>
      <c r="E4361" s="1" t="s">
        <v>10036</v>
      </c>
      <c r="F4361" s="2">
        <v>43999</v>
      </c>
      <c r="G4361" s="3">
        <v>35355</v>
      </c>
      <c r="H4361" s="1"/>
      <c r="I4361" s="1"/>
      <c r="J4361" s="1" t="s">
        <v>6158</v>
      </c>
      <c r="K4361" s="2">
        <v>45281</v>
      </c>
      <c r="L4361" s="1" t="s">
        <v>4238</v>
      </c>
      <c r="M4361" s="1" t="str">
        <f t="shared" si="340"/>
        <v>Education</v>
      </c>
      <c r="N4361" s="1" t="s">
        <v>4222</v>
      </c>
      <c r="O4361" s="1" t="s">
        <v>4247</v>
      </c>
      <c r="P4361" s="1">
        <v>9128</v>
      </c>
      <c r="Q4361" s="1">
        <v>1370959</v>
      </c>
      <c r="R4361" s="1">
        <f t="shared" si="341"/>
        <v>16385</v>
      </c>
      <c r="S4361" s="4">
        <v>414457.48187735269</v>
      </c>
      <c r="T4361" s="4">
        <v>438474.08770830766</v>
      </c>
      <c r="U4361" s="1">
        <f t="shared" si="342"/>
        <v>1354574</v>
      </c>
      <c r="V4361" s="4">
        <f t="shared" si="343"/>
        <v>518027.43041433964</v>
      </c>
      <c r="W4361" s="1" t="str">
        <f t="shared" si="344"/>
        <v>Favourable</v>
      </c>
    </row>
    <row r="4362" spans="1:23" x14ac:dyDescent="0.25">
      <c r="A4362" s="1"/>
      <c r="B4362" s="1"/>
      <c r="C4362" s="1"/>
      <c r="D4362" s="1"/>
      <c r="E4362" s="1" t="s">
        <v>5445</v>
      </c>
      <c r="F4362" s="2">
        <v>44831</v>
      </c>
      <c r="G4362" s="3">
        <v>52565</v>
      </c>
      <c r="H4362" s="1"/>
      <c r="I4362" s="1"/>
      <c r="J4362" s="1" t="s">
        <v>8809</v>
      </c>
      <c r="K4362" s="2">
        <v>44767</v>
      </c>
      <c r="L4362" s="1" t="s">
        <v>4238</v>
      </c>
      <c r="M4362" s="1" t="str">
        <f t="shared" si="340"/>
        <v>Education</v>
      </c>
      <c r="N4362" s="1" t="s">
        <v>4210</v>
      </c>
      <c r="O4362" s="1" t="s">
        <v>4314</v>
      </c>
      <c r="P4362" s="1">
        <v>6748</v>
      </c>
      <c r="Q4362" s="1">
        <v>306008</v>
      </c>
      <c r="R4362" s="1">
        <f t="shared" si="341"/>
        <v>21913</v>
      </c>
      <c r="S4362" s="4">
        <v>167154.21174582033</v>
      </c>
      <c r="T4362" s="4">
        <v>29244.727435269204</v>
      </c>
      <c r="U4362" s="1">
        <f t="shared" si="342"/>
        <v>284095</v>
      </c>
      <c r="V4362" s="4">
        <f t="shared" si="343"/>
        <v>109609.06081891048</v>
      </c>
      <c r="W4362" s="1" t="str">
        <f t="shared" si="344"/>
        <v>Favourable</v>
      </c>
    </row>
    <row r="4363" spans="1:23" x14ac:dyDescent="0.25">
      <c r="A4363" s="1"/>
      <c r="B4363" s="1"/>
      <c r="C4363" s="1"/>
      <c r="D4363" s="1"/>
      <c r="E4363" s="1" t="s">
        <v>9991</v>
      </c>
      <c r="F4363" s="2">
        <v>44166</v>
      </c>
      <c r="G4363" s="3">
        <v>35242</v>
      </c>
      <c r="H4363" s="1"/>
      <c r="I4363" s="1"/>
      <c r="J4363" s="1" t="s">
        <v>6587</v>
      </c>
      <c r="K4363" s="2">
        <v>44248</v>
      </c>
      <c r="L4363" s="1" t="s">
        <v>4207</v>
      </c>
      <c r="M4363" s="1" t="str">
        <f t="shared" si="340"/>
        <v>Social Services</v>
      </c>
      <c r="N4363" s="1" t="s">
        <v>4210</v>
      </c>
      <c r="O4363" s="1" t="s">
        <v>4301</v>
      </c>
      <c r="P4363" s="1">
        <v>7150</v>
      </c>
      <c r="Q4363" s="1">
        <v>1015591</v>
      </c>
      <c r="R4363" s="1">
        <f t="shared" si="341"/>
        <v>42666</v>
      </c>
      <c r="S4363" s="4">
        <v>954298.95124552958</v>
      </c>
      <c r="T4363" s="4">
        <v>186849.85404610168</v>
      </c>
      <c r="U4363" s="1">
        <f t="shared" si="342"/>
        <v>972925</v>
      </c>
      <c r="V4363" s="4">
        <f t="shared" si="343"/>
        <v>-125557.80529163126</v>
      </c>
      <c r="W4363" s="1" t="str">
        <f t="shared" si="344"/>
        <v>Adverse</v>
      </c>
    </row>
    <row r="4364" spans="1:23" x14ac:dyDescent="0.25">
      <c r="A4364" s="1"/>
      <c r="B4364" s="1"/>
      <c r="C4364" s="1"/>
      <c r="D4364" s="1"/>
      <c r="E4364" s="1" t="s">
        <v>10037</v>
      </c>
      <c r="F4364" s="2">
        <v>44477</v>
      </c>
      <c r="G4364" s="3">
        <v>51502</v>
      </c>
      <c r="H4364" s="1"/>
      <c r="I4364" s="1"/>
      <c r="J4364" s="1" t="s">
        <v>8403</v>
      </c>
      <c r="K4364" s="2">
        <v>44864</v>
      </c>
      <c r="L4364" s="1" t="s">
        <v>4207</v>
      </c>
      <c r="M4364" s="1" t="str">
        <f t="shared" si="340"/>
        <v>Social Services</v>
      </c>
      <c r="N4364" s="1" t="s">
        <v>4205</v>
      </c>
      <c r="O4364" s="1" t="s">
        <v>4273</v>
      </c>
      <c r="P4364" s="1">
        <v>7492</v>
      </c>
      <c r="Q4364" s="1">
        <v>367053</v>
      </c>
      <c r="R4364" s="1">
        <f t="shared" si="341"/>
        <v>35454</v>
      </c>
      <c r="S4364" s="4">
        <v>309222.21331285185</v>
      </c>
      <c r="T4364" s="4">
        <v>45152.112681688355</v>
      </c>
      <c r="U4364" s="1">
        <f t="shared" si="342"/>
        <v>331599</v>
      </c>
      <c r="V4364" s="4">
        <f t="shared" si="343"/>
        <v>12678.674005459819</v>
      </c>
      <c r="W4364" s="1" t="str">
        <f t="shared" si="344"/>
        <v>Favourable</v>
      </c>
    </row>
    <row r="4365" spans="1:23" x14ac:dyDescent="0.25">
      <c r="A4365" s="1"/>
      <c r="B4365" s="1"/>
      <c r="C4365" s="1"/>
      <c r="D4365" s="1"/>
      <c r="E4365" s="1" t="s">
        <v>4712</v>
      </c>
      <c r="F4365" s="2">
        <v>44830</v>
      </c>
      <c r="G4365" s="3">
        <v>51309</v>
      </c>
      <c r="H4365" s="1"/>
      <c r="I4365" s="1"/>
      <c r="J4365" s="1" t="s">
        <v>8851</v>
      </c>
      <c r="K4365" s="2">
        <v>44529</v>
      </c>
      <c r="L4365" s="1" t="s">
        <v>4207</v>
      </c>
      <c r="M4365" s="1" t="str">
        <f t="shared" si="340"/>
        <v>Social Services</v>
      </c>
      <c r="N4365" s="1" t="s">
        <v>4205</v>
      </c>
      <c r="O4365" s="1" t="s">
        <v>4226</v>
      </c>
      <c r="P4365" s="1">
        <v>8846</v>
      </c>
      <c r="Q4365" s="1">
        <v>1261448</v>
      </c>
      <c r="R4365" s="1">
        <f t="shared" si="341"/>
        <v>37936</v>
      </c>
      <c r="S4365" s="4">
        <v>760356.07277905988</v>
      </c>
      <c r="T4365" s="4">
        <v>143492.35478331716</v>
      </c>
      <c r="U4365" s="1">
        <f t="shared" si="342"/>
        <v>1223512</v>
      </c>
      <c r="V4365" s="4">
        <f t="shared" si="343"/>
        <v>357599.57243762293</v>
      </c>
      <c r="W4365" s="1" t="str">
        <f t="shared" si="344"/>
        <v>Favourable</v>
      </c>
    </row>
    <row r="4366" spans="1:23" x14ac:dyDescent="0.25">
      <c r="A4366" s="1"/>
      <c r="B4366" s="1"/>
      <c r="C4366" s="1"/>
      <c r="D4366" s="1"/>
      <c r="E4366" s="1" t="s">
        <v>7366</v>
      </c>
      <c r="F4366" s="2">
        <v>44121</v>
      </c>
      <c r="G4366" s="3">
        <v>27023</v>
      </c>
      <c r="H4366" s="1"/>
      <c r="I4366" s="1"/>
      <c r="J4366" s="1" t="s">
        <v>9730</v>
      </c>
      <c r="K4366" s="2">
        <v>43854</v>
      </c>
      <c r="L4366" s="1" t="s">
        <v>4227</v>
      </c>
      <c r="M4366" s="1" t="str">
        <f t="shared" si="340"/>
        <v>Infrastructure</v>
      </c>
      <c r="N4366" s="1" t="s">
        <v>4222</v>
      </c>
      <c r="O4366" s="1" t="s">
        <v>4358</v>
      </c>
      <c r="P4366" s="1">
        <v>5653</v>
      </c>
      <c r="Q4366" s="1">
        <v>523811</v>
      </c>
      <c r="R4366" s="1">
        <f t="shared" si="341"/>
        <v>18714</v>
      </c>
      <c r="S4366" s="4">
        <v>206786.67239714309</v>
      </c>
      <c r="T4366" s="4">
        <v>123217.45539614202</v>
      </c>
      <c r="U4366" s="1">
        <f t="shared" si="342"/>
        <v>505097</v>
      </c>
      <c r="V4366" s="4">
        <f t="shared" si="343"/>
        <v>193806.87220671488</v>
      </c>
      <c r="W4366" s="1" t="str">
        <f t="shared" si="344"/>
        <v>Favourable</v>
      </c>
    </row>
    <row r="4367" spans="1:23" x14ac:dyDescent="0.25">
      <c r="A4367" s="1"/>
      <c r="B4367" s="1"/>
      <c r="C4367" s="1"/>
      <c r="D4367" s="1"/>
      <c r="E4367" s="1" t="s">
        <v>10038</v>
      </c>
      <c r="F4367" s="2">
        <v>44911</v>
      </c>
      <c r="G4367" s="3">
        <v>28813</v>
      </c>
      <c r="H4367" s="1"/>
      <c r="I4367" s="1"/>
      <c r="J4367" s="1" t="s">
        <v>10039</v>
      </c>
      <c r="K4367" s="2">
        <v>45214</v>
      </c>
      <c r="L4367" s="1" t="s">
        <v>4207</v>
      </c>
      <c r="M4367" s="1" t="str">
        <f t="shared" si="340"/>
        <v>Social Services</v>
      </c>
      <c r="N4367" s="1" t="s">
        <v>4222</v>
      </c>
      <c r="O4367" s="1" t="s">
        <v>4250</v>
      </c>
      <c r="P4367" s="1">
        <v>7563</v>
      </c>
      <c r="Q4367" s="1">
        <v>946215</v>
      </c>
      <c r="R4367" s="1">
        <f t="shared" si="341"/>
        <v>57640</v>
      </c>
      <c r="S4367" s="4">
        <v>325964.22282243992</v>
      </c>
      <c r="T4367" s="4">
        <v>246566.11188282483</v>
      </c>
      <c r="U4367" s="1">
        <f t="shared" si="342"/>
        <v>888575</v>
      </c>
      <c r="V4367" s="4">
        <f t="shared" si="343"/>
        <v>373684.66529473523</v>
      </c>
      <c r="W4367" s="1" t="str">
        <f t="shared" si="344"/>
        <v>Favourable</v>
      </c>
    </row>
    <row r="4368" spans="1:23" x14ac:dyDescent="0.25">
      <c r="A4368" s="1"/>
      <c r="B4368" s="1"/>
      <c r="C4368" s="1"/>
      <c r="D4368" s="1"/>
      <c r="E4368" s="1" t="s">
        <v>7980</v>
      </c>
      <c r="F4368" s="2">
        <v>44366</v>
      </c>
      <c r="G4368" s="3">
        <v>46749</v>
      </c>
      <c r="H4368" s="1"/>
      <c r="I4368" s="1"/>
      <c r="J4368" s="1" t="s">
        <v>9535</v>
      </c>
      <c r="K4368" s="2">
        <v>45202</v>
      </c>
      <c r="L4368" s="1" t="s">
        <v>4207</v>
      </c>
      <c r="M4368" s="1" t="str">
        <f t="shared" si="340"/>
        <v>Social Services</v>
      </c>
      <c r="N4368" s="1" t="s">
        <v>4205</v>
      </c>
      <c r="O4368" s="1" t="s">
        <v>4211</v>
      </c>
      <c r="P4368" s="1">
        <v>8531</v>
      </c>
      <c r="Q4368" s="1">
        <v>1867839</v>
      </c>
      <c r="R4368" s="1">
        <f t="shared" si="341"/>
        <v>53430</v>
      </c>
      <c r="S4368" s="4">
        <v>80813.771222343101</v>
      </c>
      <c r="T4368" s="4">
        <v>42496.857245322863</v>
      </c>
      <c r="U4368" s="1">
        <f t="shared" si="342"/>
        <v>1814409</v>
      </c>
      <c r="V4368" s="4">
        <f t="shared" si="343"/>
        <v>1744528.371532334</v>
      </c>
      <c r="W4368" s="1" t="str">
        <f t="shared" si="344"/>
        <v>Favourable</v>
      </c>
    </row>
    <row r="4369" spans="1:23" x14ac:dyDescent="0.25">
      <c r="A4369" s="1"/>
      <c r="B4369" s="1"/>
      <c r="C4369" s="1"/>
      <c r="D4369" s="1"/>
      <c r="E4369" s="1" t="s">
        <v>4602</v>
      </c>
      <c r="F4369" s="2">
        <v>44532</v>
      </c>
      <c r="G4369" s="3">
        <v>50000</v>
      </c>
      <c r="H4369" s="1"/>
      <c r="I4369" s="1"/>
      <c r="J4369" s="1" t="s">
        <v>10040</v>
      </c>
      <c r="K4369" s="2">
        <v>45296</v>
      </c>
      <c r="L4369" s="1" t="s">
        <v>4227</v>
      </c>
      <c r="M4369" s="1" t="str">
        <f t="shared" si="340"/>
        <v>Infrastructure</v>
      </c>
      <c r="N4369" s="1" t="s">
        <v>4205</v>
      </c>
      <c r="O4369" s="1" t="s">
        <v>4247</v>
      </c>
      <c r="P4369" s="1">
        <v>7897</v>
      </c>
      <c r="Q4369" s="1">
        <v>2080222</v>
      </c>
      <c r="R4369" s="1">
        <f t="shared" si="341"/>
        <v>0</v>
      </c>
      <c r="S4369" s="4">
        <v>473762.31576190289</v>
      </c>
      <c r="T4369" s="4">
        <v>562286.56404852855</v>
      </c>
      <c r="U4369" s="1">
        <f t="shared" si="342"/>
        <v>2080222</v>
      </c>
      <c r="V4369" s="4">
        <f t="shared" si="343"/>
        <v>1044173.1201895685</v>
      </c>
      <c r="W4369" s="1" t="str">
        <f t="shared" si="344"/>
        <v>Favourable</v>
      </c>
    </row>
    <row r="4370" spans="1:23" x14ac:dyDescent="0.25">
      <c r="A4370" s="1"/>
      <c r="B4370" s="1"/>
      <c r="C4370" s="1"/>
      <c r="D4370" s="1"/>
      <c r="E4370" s="1" t="s">
        <v>6220</v>
      </c>
      <c r="F4370" s="2">
        <v>44090</v>
      </c>
      <c r="G4370" s="3">
        <v>46261</v>
      </c>
      <c r="H4370" s="1"/>
      <c r="I4370" s="1"/>
      <c r="J4370" s="1" t="s">
        <v>10041</v>
      </c>
      <c r="K4370" s="2">
        <v>43885</v>
      </c>
      <c r="L4370" s="1" t="s">
        <v>4207</v>
      </c>
      <c r="M4370" s="1" t="str">
        <f t="shared" si="340"/>
        <v>Social Services</v>
      </c>
      <c r="N4370" s="1" t="s">
        <v>4210</v>
      </c>
      <c r="O4370" s="1" t="s">
        <v>4276</v>
      </c>
      <c r="P4370" s="1">
        <v>5855</v>
      </c>
      <c r="Q4370" s="1">
        <v>1293876</v>
      </c>
      <c r="R4370" s="1">
        <f t="shared" si="341"/>
        <v>0</v>
      </c>
      <c r="S4370" s="4">
        <v>112102.88768859638</v>
      </c>
      <c r="T4370" s="4">
        <v>407628.71951740602</v>
      </c>
      <c r="U4370" s="1">
        <f t="shared" si="342"/>
        <v>1293876</v>
      </c>
      <c r="V4370" s="4">
        <f t="shared" si="343"/>
        <v>774144.39279399766</v>
      </c>
      <c r="W4370" s="1" t="str">
        <f t="shared" si="344"/>
        <v>Favourable</v>
      </c>
    </row>
    <row r="4371" spans="1:23" x14ac:dyDescent="0.25">
      <c r="A4371" s="1"/>
      <c r="B4371" s="1"/>
      <c r="C4371" s="1"/>
      <c r="D4371" s="1"/>
      <c r="E4371" s="1" t="s">
        <v>5798</v>
      </c>
      <c r="F4371" s="2">
        <v>43961</v>
      </c>
      <c r="G4371" s="3">
        <v>27117</v>
      </c>
      <c r="H4371" s="1"/>
      <c r="I4371" s="1"/>
      <c r="J4371" s="1" t="s">
        <v>7390</v>
      </c>
      <c r="K4371" s="2">
        <v>44764</v>
      </c>
      <c r="L4371" s="1" t="s">
        <v>4227</v>
      </c>
      <c r="M4371" s="1" t="str">
        <f t="shared" si="340"/>
        <v>Infrastructure</v>
      </c>
      <c r="N4371" s="1" t="s">
        <v>4205</v>
      </c>
      <c r="O4371" s="1" t="s">
        <v>4298</v>
      </c>
      <c r="P4371" s="1">
        <v>6666</v>
      </c>
      <c r="Q4371" s="1">
        <v>824197</v>
      </c>
      <c r="R4371" s="1">
        <f t="shared" si="341"/>
        <v>49470</v>
      </c>
      <c r="S4371" s="4">
        <v>571346.51607555326</v>
      </c>
      <c r="T4371" s="4">
        <v>5327.3341551434805</v>
      </c>
      <c r="U4371" s="1">
        <f t="shared" si="342"/>
        <v>774727</v>
      </c>
      <c r="V4371" s="4">
        <f t="shared" si="343"/>
        <v>247523.14976930327</v>
      </c>
      <c r="W4371" s="1" t="str">
        <f t="shared" si="344"/>
        <v>Favourable</v>
      </c>
    </row>
    <row r="4372" spans="1:23" x14ac:dyDescent="0.25">
      <c r="A4372" s="1"/>
      <c r="B4372" s="1"/>
      <c r="C4372" s="1"/>
      <c r="D4372" s="1"/>
      <c r="E4372" s="1" t="s">
        <v>10042</v>
      </c>
      <c r="F4372" s="2">
        <v>45152</v>
      </c>
      <c r="G4372" s="3">
        <v>30575</v>
      </c>
      <c r="H4372" s="1"/>
      <c r="I4372" s="1"/>
      <c r="J4372" s="1" t="s">
        <v>8673</v>
      </c>
      <c r="K4372" s="2">
        <v>44622</v>
      </c>
      <c r="L4372" s="1" t="s">
        <v>4200</v>
      </c>
      <c r="M4372" s="1" t="str">
        <f t="shared" si="340"/>
        <v>Social Services</v>
      </c>
      <c r="N4372" s="1" t="s">
        <v>4222</v>
      </c>
      <c r="O4372" s="1" t="s">
        <v>4314</v>
      </c>
      <c r="P4372" s="1">
        <v>6785</v>
      </c>
      <c r="Q4372" s="1">
        <v>2230619</v>
      </c>
      <c r="R4372" s="1">
        <f t="shared" si="341"/>
        <v>27862</v>
      </c>
      <c r="S4372" s="4">
        <v>382468.0046050513</v>
      </c>
      <c r="T4372" s="4">
        <v>240335.54258542729</v>
      </c>
      <c r="U4372" s="1">
        <f t="shared" si="342"/>
        <v>2202757</v>
      </c>
      <c r="V4372" s="4">
        <f t="shared" si="343"/>
        <v>1607815.4528095215</v>
      </c>
      <c r="W4372" s="1" t="str">
        <f t="shared" si="344"/>
        <v>Favourable</v>
      </c>
    </row>
    <row r="4373" spans="1:23" x14ac:dyDescent="0.25">
      <c r="A4373" s="1"/>
      <c r="B4373" s="1"/>
      <c r="C4373" s="1"/>
      <c r="D4373" s="1"/>
      <c r="E4373" s="1" t="s">
        <v>7122</v>
      </c>
      <c r="F4373" s="2">
        <v>44072</v>
      </c>
      <c r="G4373" s="3">
        <v>57615</v>
      </c>
      <c r="H4373" s="1"/>
      <c r="I4373" s="1"/>
      <c r="J4373" s="1" t="s">
        <v>10043</v>
      </c>
      <c r="K4373" s="2">
        <v>44925</v>
      </c>
      <c r="L4373" s="1" t="s">
        <v>4200</v>
      </c>
      <c r="M4373" s="1" t="str">
        <f t="shared" si="340"/>
        <v>Social Services</v>
      </c>
      <c r="N4373" s="1" t="s">
        <v>4205</v>
      </c>
      <c r="O4373" s="1" t="s">
        <v>4286</v>
      </c>
      <c r="P4373" s="1">
        <v>7582</v>
      </c>
      <c r="Q4373" s="1">
        <v>1609404</v>
      </c>
      <c r="R4373" s="1">
        <f t="shared" si="341"/>
        <v>0</v>
      </c>
      <c r="S4373" s="4">
        <v>975932.37381015485</v>
      </c>
      <c r="T4373" s="4">
        <v>93665.360511441555</v>
      </c>
      <c r="U4373" s="1">
        <f t="shared" si="342"/>
        <v>1609404</v>
      </c>
      <c r="V4373" s="4">
        <f t="shared" si="343"/>
        <v>539806.26567840367</v>
      </c>
      <c r="W4373" s="1" t="str">
        <f t="shared" si="344"/>
        <v>Favourable</v>
      </c>
    </row>
    <row r="4374" spans="1:23" x14ac:dyDescent="0.25">
      <c r="A4374" s="1"/>
      <c r="B4374" s="1"/>
      <c r="C4374" s="1"/>
      <c r="D4374" s="1"/>
      <c r="E4374" s="1" t="s">
        <v>9994</v>
      </c>
      <c r="F4374" s="2">
        <v>45336</v>
      </c>
      <c r="G4374" s="3">
        <v>49114</v>
      </c>
      <c r="H4374" s="1"/>
      <c r="I4374" s="1"/>
      <c r="J4374" s="1" t="s">
        <v>10044</v>
      </c>
      <c r="K4374" s="2">
        <v>45210</v>
      </c>
      <c r="L4374" s="1" t="s">
        <v>4238</v>
      </c>
      <c r="M4374" s="1" t="str">
        <f t="shared" si="340"/>
        <v>Education</v>
      </c>
      <c r="N4374" s="1" t="s">
        <v>4205</v>
      </c>
      <c r="O4374" s="1" t="s">
        <v>4241</v>
      </c>
      <c r="P4374" s="1">
        <v>8339</v>
      </c>
      <c r="Q4374" s="1">
        <v>1258556</v>
      </c>
      <c r="R4374" s="1">
        <f t="shared" si="341"/>
        <v>0</v>
      </c>
      <c r="S4374" s="4">
        <v>577383.02006331412</v>
      </c>
      <c r="T4374" s="4">
        <v>72449.511215199673</v>
      </c>
      <c r="U4374" s="1">
        <f t="shared" si="342"/>
        <v>1258556</v>
      </c>
      <c r="V4374" s="4">
        <f t="shared" si="343"/>
        <v>608723.46872148616</v>
      </c>
      <c r="W4374" s="1" t="str">
        <f t="shared" si="344"/>
        <v>Favourable</v>
      </c>
    </row>
    <row r="4375" spans="1:23" x14ac:dyDescent="0.25">
      <c r="A4375" s="1"/>
      <c r="B4375" s="1"/>
      <c r="C4375" s="1"/>
      <c r="D4375" s="1"/>
      <c r="E4375" s="1" t="s">
        <v>10045</v>
      </c>
      <c r="F4375" s="2">
        <v>44587</v>
      </c>
      <c r="G4375" s="3">
        <v>36606</v>
      </c>
      <c r="H4375" s="1"/>
      <c r="I4375" s="1"/>
      <c r="J4375" s="1" t="s">
        <v>8736</v>
      </c>
      <c r="K4375" s="2">
        <v>44320</v>
      </c>
      <c r="L4375" s="1" t="s">
        <v>4207</v>
      </c>
      <c r="M4375" s="1" t="str">
        <f t="shared" si="340"/>
        <v>Social Services</v>
      </c>
      <c r="N4375" s="1" t="s">
        <v>4222</v>
      </c>
      <c r="O4375" s="1" t="s">
        <v>4345</v>
      </c>
      <c r="P4375" s="1">
        <v>7187</v>
      </c>
      <c r="Q4375" s="1">
        <v>1272701</v>
      </c>
      <c r="R4375" s="1">
        <f t="shared" si="341"/>
        <v>52106</v>
      </c>
      <c r="S4375" s="4">
        <v>1041316.750458219</v>
      </c>
      <c r="T4375" s="4">
        <v>419493.91068359121</v>
      </c>
      <c r="U4375" s="1">
        <f t="shared" si="342"/>
        <v>1220595</v>
      </c>
      <c r="V4375" s="4">
        <f t="shared" si="343"/>
        <v>-188109.66114181024</v>
      </c>
      <c r="W4375" s="1" t="str">
        <f t="shared" si="344"/>
        <v>Adverse</v>
      </c>
    </row>
    <row r="4376" spans="1:23" x14ac:dyDescent="0.25">
      <c r="A4376" s="1"/>
      <c r="B4376" s="1"/>
      <c r="C4376" s="1"/>
      <c r="D4376" s="1"/>
      <c r="E4376" s="1" t="s">
        <v>7877</v>
      </c>
      <c r="F4376" s="2">
        <v>45096</v>
      </c>
      <c r="G4376" s="3">
        <v>44160</v>
      </c>
      <c r="H4376" s="1"/>
      <c r="I4376" s="1"/>
      <c r="J4376" s="1" t="s">
        <v>8400</v>
      </c>
      <c r="K4376" s="2">
        <v>44062</v>
      </c>
      <c r="L4376" s="1" t="s">
        <v>4200</v>
      </c>
      <c r="M4376" s="1" t="str">
        <f t="shared" si="340"/>
        <v>Social Services</v>
      </c>
      <c r="N4376" s="1" t="s">
        <v>4210</v>
      </c>
      <c r="O4376" s="1" t="s">
        <v>4402</v>
      </c>
      <c r="P4376" s="1">
        <v>6858</v>
      </c>
      <c r="Q4376" s="1">
        <v>1402687</v>
      </c>
      <c r="R4376" s="1">
        <f t="shared" si="341"/>
        <v>48386</v>
      </c>
      <c r="S4376" s="4">
        <v>137343.67480463517</v>
      </c>
      <c r="T4376" s="4">
        <v>242095.94449490178</v>
      </c>
      <c r="U4376" s="1">
        <f t="shared" si="342"/>
        <v>1354301</v>
      </c>
      <c r="V4376" s="4">
        <f t="shared" si="343"/>
        <v>1023247.3807004631</v>
      </c>
      <c r="W4376" s="1" t="str">
        <f t="shared" si="344"/>
        <v>Favourable</v>
      </c>
    </row>
    <row r="4377" spans="1:23" x14ac:dyDescent="0.25">
      <c r="A4377" s="1"/>
      <c r="B4377" s="1"/>
      <c r="C4377" s="1"/>
      <c r="D4377" s="1"/>
      <c r="E4377" s="1" t="s">
        <v>7160</v>
      </c>
      <c r="F4377" s="2">
        <v>44779</v>
      </c>
      <c r="G4377" s="3">
        <v>25963</v>
      </c>
      <c r="H4377" s="1"/>
      <c r="I4377" s="1"/>
      <c r="J4377" s="1" t="s">
        <v>9771</v>
      </c>
      <c r="K4377" s="2">
        <v>44345</v>
      </c>
      <c r="L4377" s="1" t="s">
        <v>4227</v>
      </c>
      <c r="M4377" s="1" t="str">
        <f t="shared" si="340"/>
        <v>Infrastructure</v>
      </c>
      <c r="N4377" s="1" t="s">
        <v>4210</v>
      </c>
      <c r="O4377" s="1" t="s">
        <v>4270</v>
      </c>
      <c r="P4377" s="1">
        <v>6965</v>
      </c>
      <c r="Q4377" s="1">
        <v>896964</v>
      </c>
      <c r="R4377" s="1">
        <f t="shared" si="341"/>
        <v>28163</v>
      </c>
      <c r="S4377" s="4">
        <v>587034.1465567695</v>
      </c>
      <c r="T4377" s="4">
        <v>288218.96119894757</v>
      </c>
      <c r="U4377" s="1">
        <f t="shared" si="342"/>
        <v>868801</v>
      </c>
      <c r="V4377" s="4">
        <f t="shared" si="343"/>
        <v>21710.892244282877</v>
      </c>
      <c r="W4377" s="1" t="str">
        <f t="shared" si="344"/>
        <v>Favourable</v>
      </c>
    </row>
    <row r="4378" spans="1:23" x14ac:dyDescent="0.25">
      <c r="A4378" s="1"/>
      <c r="B4378" s="1"/>
      <c r="C4378" s="1"/>
      <c r="D4378" s="1"/>
      <c r="E4378" s="1" t="s">
        <v>10046</v>
      </c>
      <c r="F4378" s="2">
        <v>45172</v>
      </c>
      <c r="G4378" s="3">
        <v>42635</v>
      </c>
      <c r="H4378" s="1"/>
      <c r="I4378" s="1"/>
      <c r="J4378" s="1" t="s">
        <v>10047</v>
      </c>
      <c r="K4378" s="2">
        <v>45316</v>
      </c>
      <c r="L4378" s="1" t="s">
        <v>4238</v>
      </c>
      <c r="M4378" s="1" t="str">
        <f t="shared" si="340"/>
        <v>Education</v>
      </c>
      <c r="N4378" s="1" t="s">
        <v>4210</v>
      </c>
      <c r="O4378" s="1" t="s">
        <v>4217</v>
      </c>
      <c r="P4378" s="1">
        <v>7637</v>
      </c>
      <c r="Q4378" s="1">
        <v>530623</v>
      </c>
      <c r="R4378" s="1">
        <f t="shared" si="341"/>
        <v>0</v>
      </c>
      <c r="S4378" s="4">
        <v>37689.503533062692</v>
      </c>
      <c r="T4378" s="4">
        <v>132883.271392592</v>
      </c>
      <c r="U4378" s="1">
        <f t="shared" si="342"/>
        <v>530623</v>
      </c>
      <c r="V4378" s="4">
        <f t="shared" si="343"/>
        <v>360050.2250743453</v>
      </c>
      <c r="W4378" s="1" t="str">
        <f t="shared" si="344"/>
        <v>Favourable</v>
      </c>
    </row>
    <row r="4379" spans="1:23" x14ac:dyDescent="0.25">
      <c r="A4379" s="1"/>
      <c r="B4379" s="1"/>
      <c r="C4379" s="1"/>
      <c r="D4379" s="1"/>
      <c r="E4379" s="1" t="s">
        <v>8507</v>
      </c>
      <c r="F4379" s="2">
        <v>44879</v>
      </c>
      <c r="G4379" s="3">
        <v>51098</v>
      </c>
      <c r="H4379" s="1"/>
      <c r="I4379" s="1"/>
      <c r="J4379" s="1" t="s">
        <v>8688</v>
      </c>
      <c r="K4379" s="2">
        <v>43948</v>
      </c>
      <c r="L4379" s="1" t="s">
        <v>4227</v>
      </c>
      <c r="M4379" s="1" t="str">
        <f t="shared" si="340"/>
        <v>Infrastructure</v>
      </c>
      <c r="N4379" s="1" t="s">
        <v>4205</v>
      </c>
      <c r="O4379" s="1" t="s">
        <v>4358</v>
      </c>
      <c r="P4379" s="1">
        <v>7450</v>
      </c>
      <c r="Q4379" s="1">
        <v>705791</v>
      </c>
      <c r="R4379" s="1">
        <f t="shared" si="341"/>
        <v>58348</v>
      </c>
      <c r="S4379" s="4">
        <v>134396.00262875087</v>
      </c>
      <c r="T4379" s="4">
        <v>5406.3245642123966</v>
      </c>
      <c r="U4379" s="1">
        <f t="shared" si="342"/>
        <v>647443</v>
      </c>
      <c r="V4379" s="4">
        <f t="shared" si="343"/>
        <v>565988.67280703667</v>
      </c>
      <c r="W4379" s="1" t="str">
        <f t="shared" si="344"/>
        <v>Favourable</v>
      </c>
    </row>
    <row r="4380" spans="1:23" x14ac:dyDescent="0.25">
      <c r="A4380" s="1"/>
      <c r="B4380" s="1"/>
      <c r="C4380" s="1"/>
      <c r="D4380" s="1"/>
      <c r="E4380" s="1" t="s">
        <v>10048</v>
      </c>
      <c r="F4380" s="2">
        <v>44097</v>
      </c>
      <c r="G4380" s="3">
        <v>25960</v>
      </c>
      <c r="H4380" s="1"/>
      <c r="I4380" s="1"/>
      <c r="J4380" s="1" t="s">
        <v>10049</v>
      </c>
      <c r="K4380" s="2">
        <v>44856</v>
      </c>
      <c r="L4380" s="1" t="s">
        <v>4207</v>
      </c>
      <c r="M4380" s="1" t="str">
        <f t="shared" si="340"/>
        <v>Social Services</v>
      </c>
      <c r="N4380" s="1" t="s">
        <v>4205</v>
      </c>
      <c r="O4380" s="1" t="s">
        <v>4259</v>
      </c>
      <c r="P4380" s="1">
        <v>5962</v>
      </c>
      <c r="Q4380" s="1">
        <v>814081</v>
      </c>
      <c r="R4380" s="1">
        <f t="shared" si="341"/>
        <v>0</v>
      </c>
      <c r="S4380" s="4">
        <v>380415.62677801156</v>
      </c>
      <c r="T4380" s="4">
        <v>26314.020935136636</v>
      </c>
      <c r="U4380" s="1">
        <f t="shared" si="342"/>
        <v>814081</v>
      </c>
      <c r="V4380" s="4">
        <f t="shared" si="343"/>
        <v>407351.35228685179</v>
      </c>
      <c r="W4380" s="1" t="str">
        <f t="shared" si="344"/>
        <v>Favourable</v>
      </c>
    </row>
    <row r="4381" spans="1:23" x14ac:dyDescent="0.25">
      <c r="A4381" s="1"/>
      <c r="B4381" s="1"/>
      <c r="C4381" s="1"/>
      <c r="D4381" s="1"/>
      <c r="E4381" s="1" t="s">
        <v>10050</v>
      </c>
      <c r="F4381" s="2">
        <v>44446</v>
      </c>
      <c r="G4381" s="3">
        <v>26836</v>
      </c>
      <c r="H4381" s="1"/>
      <c r="I4381" s="1"/>
      <c r="J4381" s="1" t="s">
        <v>8807</v>
      </c>
      <c r="K4381" s="2">
        <v>44765</v>
      </c>
      <c r="L4381" s="1" t="s">
        <v>4200</v>
      </c>
      <c r="M4381" s="1" t="str">
        <f t="shared" si="340"/>
        <v>Social Services</v>
      </c>
      <c r="N4381" s="1" t="s">
        <v>4222</v>
      </c>
      <c r="O4381" s="1" t="s">
        <v>4301</v>
      </c>
      <c r="P4381" s="1">
        <v>8826</v>
      </c>
      <c r="Q4381" s="1">
        <v>998682</v>
      </c>
      <c r="R4381" s="1">
        <f t="shared" si="341"/>
        <v>22086</v>
      </c>
      <c r="S4381" s="4">
        <v>813970.96669109038</v>
      </c>
      <c r="T4381" s="4">
        <v>200784.11805300706</v>
      </c>
      <c r="U4381" s="1">
        <f t="shared" si="342"/>
        <v>976596</v>
      </c>
      <c r="V4381" s="4">
        <f t="shared" si="343"/>
        <v>-16073.084744097432</v>
      </c>
      <c r="W4381" s="1" t="str">
        <f t="shared" si="344"/>
        <v>Adverse</v>
      </c>
    </row>
    <row r="4382" spans="1:23" x14ac:dyDescent="0.25">
      <c r="A4382" s="1"/>
      <c r="B4382" s="1"/>
      <c r="C4382" s="1"/>
      <c r="D4382" s="1"/>
      <c r="E4382" s="1" t="s">
        <v>7756</v>
      </c>
      <c r="F4382" s="2">
        <v>45264</v>
      </c>
      <c r="G4382" s="3">
        <v>49133</v>
      </c>
      <c r="H4382" s="1"/>
      <c r="I4382" s="1"/>
      <c r="J4382" s="1" t="s">
        <v>10051</v>
      </c>
      <c r="K4382" s="2">
        <v>44513</v>
      </c>
      <c r="L4382" s="1" t="s">
        <v>4207</v>
      </c>
      <c r="M4382" s="1" t="str">
        <f t="shared" si="340"/>
        <v>Social Services</v>
      </c>
      <c r="N4382" s="1" t="s">
        <v>4210</v>
      </c>
      <c r="O4382" s="1" t="s">
        <v>4325</v>
      </c>
      <c r="P4382" s="1">
        <v>6419</v>
      </c>
      <c r="Q4382" s="1">
        <v>689325</v>
      </c>
      <c r="R4382" s="1">
        <f t="shared" si="341"/>
        <v>0</v>
      </c>
      <c r="S4382" s="4">
        <v>370550.58923184994</v>
      </c>
      <c r="T4382" s="4">
        <v>80162.710053560324</v>
      </c>
      <c r="U4382" s="1">
        <f t="shared" si="342"/>
        <v>689325</v>
      </c>
      <c r="V4382" s="4">
        <f t="shared" si="343"/>
        <v>238611.70071458974</v>
      </c>
      <c r="W4382" s="1" t="str">
        <f t="shared" si="344"/>
        <v>Favourable</v>
      </c>
    </row>
    <row r="4383" spans="1:23" x14ac:dyDescent="0.25">
      <c r="A4383" s="1"/>
      <c r="B4383" s="1"/>
      <c r="C4383" s="1"/>
      <c r="D4383" s="1"/>
      <c r="E4383" s="1" t="s">
        <v>8513</v>
      </c>
      <c r="F4383" s="2">
        <v>44984</v>
      </c>
      <c r="G4383" s="3">
        <v>13498</v>
      </c>
      <c r="H4383" s="1"/>
      <c r="I4383" s="1"/>
      <c r="J4383" s="1" t="s">
        <v>9307</v>
      </c>
      <c r="K4383" s="2">
        <v>45018</v>
      </c>
      <c r="L4383" s="1" t="s">
        <v>4238</v>
      </c>
      <c r="M4383" s="1" t="str">
        <f t="shared" si="340"/>
        <v>Education</v>
      </c>
      <c r="N4383" s="1" t="s">
        <v>4222</v>
      </c>
      <c r="O4383" s="1" t="s">
        <v>4226</v>
      </c>
      <c r="P4383" s="1">
        <v>6857</v>
      </c>
      <c r="Q4383" s="1">
        <v>1733413</v>
      </c>
      <c r="R4383" s="1">
        <f t="shared" si="341"/>
        <v>15127</v>
      </c>
      <c r="S4383" s="4">
        <v>1341787.6907599894</v>
      </c>
      <c r="T4383" s="4">
        <v>486725.28680871619</v>
      </c>
      <c r="U4383" s="1">
        <f t="shared" si="342"/>
        <v>1718286</v>
      </c>
      <c r="V4383" s="4">
        <f t="shared" si="343"/>
        <v>-95099.977568705566</v>
      </c>
      <c r="W4383" s="1" t="str">
        <f t="shared" si="344"/>
        <v>Adverse</v>
      </c>
    </row>
    <row r="4384" spans="1:23" x14ac:dyDescent="0.25">
      <c r="A4384" s="1"/>
      <c r="B4384" s="1"/>
      <c r="C4384" s="1"/>
      <c r="D4384" s="1"/>
      <c r="E4384" s="1" t="s">
        <v>8700</v>
      </c>
      <c r="F4384" s="2">
        <v>44334</v>
      </c>
      <c r="G4384" s="3">
        <v>35492</v>
      </c>
      <c r="H4384" s="1"/>
      <c r="I4384" s="1"/>
      <c r="J4384" s="1" t="s">
        <v>5063</v>
      </c>
      <c r="K4384" s="2">
        <v>43938</v>
      </c>
      <c r="L4384" s="1" t="s">
        <v>4238</v>
      </c>
      <c r="M4384" s="1" t="str">
        <f t="shared" si="340"/>
        <v>Education</v>
      </c>
      <c r="N4384" s="1" t="s">
        <v>4205</v>
      </c>
      <c r="O4384" s="1" t="s">
        <v>4279</v>
      </c>
      <c r="P4384" s="1">
        <v>6482</v>
      </c>
      <c r="Q4384" s="1">
        <v>528522</v>
      </c>
      <c r="R4384" s="1">
        <f t="shared" si="341"/>
        <v>11017</v>
      </c>
      <c r="S4384" s="4">
        <v>53599.11478549712</v>
      </c>
      <c r="T4384" s="4">
        <v>94955.33870416366</v>
      </c>
      <c r="U4384" s="1">
        <f t="shared" si="342"/>
        <v>517505</v>
      </c>
      <c r="V4384" s="4">
        <f t="shared" si="343"/>
        <v>379967.54651033925</v>
      </c>
      <c r="W4384" s="1" t="str">
        <f t="shared" si="344"/>
        <v>Favourable</v>
      </c>
    </row>
    <row r="4385" spans="1:23" x14ac:dyDescent="0.25">
      <c r="A4385" s="1"/>
      <c r="B4385" s="1"/>
      <c r="C4385" s="1"/>
      <c r="D4385" s="1"/>
      <c r="E4385" s="1" t="s">
        <v>10052</v>
      </c>
      <c r="F4385" s="2">
        <v>44532</v>
      </c>
      <c r="G4385" s="3">
        <v>25789</v>
      </c>
      <c r="H4385" s="1"/>
      <c r="I4385" s="1"/>
      <c r="J4385" s="1" t="s">
        <v>10053</v>
      </c>
      <c r="K4385" s="2">
        <v>43944</v>
      </c>
      <c r="L4385" s="1" t="s">
        <v>4238</v>
      </c>
      <c r="M4385" s="1" t="str">
        <f t="shared" si="340"/>
        <v>Education</v>
      </c>
      <c r="N4385" s="1" t="s">
        <v>4205</v>
      </c>
      <c r="O4385" s="1" t="s">
        <v>4335</v>
      </c>
      <c r="P4385" s="1">
        <v>7051</v>
      </c>
      <c r="Q4385" s="1">
        <v>345767</v>
      </c>
      <c r="R4385" s="1">
        <f t="shared" si="341"/>
        <v>0</v>
      </c>
      <c r="S4385" s="4">
        <v>205589.22632231427</v>
      </c>
      <c r="T4385" s="4">
        <v>37292.848740858048</v>
      </c>
      <c r="U4385" s="1">
        <f t="shared" si="342"/>
        <v>345767</v>
      </c>
      <c r="V4385" s="4">
        <f t="shared" si="343"/>
        <v>102884.92493682768</v>
      </c>
      <c r="W4385" s="1" t="str">
        <f t="shared" si="344"/>
        <v>Favourable</v>
      </c>
    </row>
    <row r="4386" spans="1:23" x14ac:dyDescent="0.25">
      <c r="A4386" s="1"/>
      <c r="B4386" s="1"/>
      <c r="C4386" s="1"/>
      <c r="D4386" s="1"/>
      <c r="E4386" s="1" t="s">
        <v>10054</v>
      </c>
      <c r="F4386" s="2">
        <v>44591</v>
      </c>
      <c r="G4386" s="3">
        <v>58287</v>
      </c>
      <c r="H4386" s="1"/>
      <c r="I4386" s="1"/>
      <c r="J4386" s="1" t="s">
        <v>9438</v>
      </c>
      <c r="K4386" s="2">
        <v>44243</v>
      </c>
      <c r="L4386" s="1" t="s">
        <v>4227</v>
      </c>
      <c r="M4386" s="1" t="str">
        <f t="shared" si="340"/>
        <v>Infrastructure</v>
      </c>
      <c r="N4386" s="1" t="s">
        <v>4210</v>
      </c>
      <c r="O4386" s="1" t="s">
        <v>4206</v>
      </c>
      <c r="P4386" s="1">
        <v>6658</v>
      </c>
      <c r="Q4386" s="1">
        <v>884882</v>
      </c>
      <c r="R4386" s="1">
        <f t="shared" si="341"/>
        <v>38231</v>
      </c>
      <c r="S4386" s="4">
        <v>339578.44731664425</v>
      </c>
      <c r="T4386" s="4">
        <v>211068.09447378924</v>
      </c>
      <c r="U4386" s="1">
        <f t="shared" si="342"/>
        <v>846651</v>
      </c>
      <c r="V4386" s="4">
        <f t="shared" si="343"/>
        <v>334235.45820956654</v>
      </c>
      <c r="W4386" s="1" t="str">
        <f t="shared" si="344"/>
        <v>Favourable</v>
      </c>
    </row>
    <row r="4387" spans="1:23" x14ac:dyDescent="0.25">
      <c r="A4387" s="1"/>
      <c r="B4387" s="1"/>
      <c r="C4387" s="1"/>
      <c r="D4387" s="1"/>
      <c r="E4387" s="1" t="s">
        <v>6806</v>
      </c>
      <c r="F4387" s="2">
        <v>44573</v>
      </c>
      <c r="G4387" s="3">
        <v>19245</v>
      </c>
      <c r="H4387" s="1"/>
      <c r="I4387" s="1"/>
      <c r="J4387" s="1" t="s">
        <v>5571</v>
      </c>
      <c r="K4387" s="2">
        <v>44622</v>
      </c>
      <c r="L4387" s="1" t="s">
        <v>4200</v>
      </c>
      <c r="M4387" s="1" t="str">
        <f t="shared" si="340"/>
        <v>Social Services</v>
      </c>
      <c r="N4387" s="1" t="s">
        <v>4222</v>
      </c>
      <c r="O4387" s="1" t="s">
        <v>4259</v>
      </c>
      <c r="P4387" s="1">
        <v>9488</v>
      </c>
      <c r="Q4387" s="1">
        <v>496301</v>
      </c>
      <c r="R4387" s="1">
        <f t="shared" si="341"/>
        <v>64252</v>
      </c>
      <c r="S4387" s="4">
        <v>443800.49849265855</v>
      </c>
      <c r="T4387" s="4">
        <v>144655.16821563375</v>
      </c>
      <c r="U4387" s="1">
        <f t="shared" si="342"/>
        <v>432049</v>
      </c>
      <c r="V4387" s="4">
        <f t="shared" si="343"/>
        <v>-92154.666708292323</v>
      </c>
      <c r="W4387" s="1" t="str">
        <f t="shared" si="344"/>
        <v>Adverse</v>
      </c>
    </row>
    <row r="4388" spans="1:23" x14ac:dyDescent="0.25">
      <c r="A4388" s="1"/>
      <c r="B4388" s="1"/>
      <c r="C4388" s="1"/>
      <c r="D4388" s="1"/>
      <c r="E4388" s="1" t="s">
        <v>9791</v>
      </c>
      <c r="F4388" s="2">
        <v>44817</v>
      </c>
      <c r="G4388" s="3">
        <v>58238</v>
      </c>
      <c r="H4388" s="1"/>
      <c r="I4388" s="1"/>
      <c r="J4388" s="1" t="s">
        <v>6180</v>
      </c>
      <c r="K4388" s="2">
        <v>44409</v>
      </c>
      <c r="L4388" s="1" t="s">
        <v>4200</v>
      </c>
      <c r="M4388" s="1" t="str">
        <f t="shared" si="340"/>
        <v>Social Services</v>
      </c>
      <c r="N4388" s="1" t="s">
        <v>4205</v>
      </c>
      <c r="O4388" s="1" t="s">
        <v>4301</v>
      </c>
      <c r="P4388" s="1">
        <v>6061</v>
      </c>
      <c r="Q4388" s="1">
        <v>2072631</v>
      </c>
      <c r="R4388" s="1">
        <f t="shared" si="341"/>
        <v>25396</v>
      </c>
      <c r="S4388" s="4">
        <v>1011066.4983660232</v>
      </c>
      <c r="T4388" s="4">
        <v>657899.07399220578</v>
      </c>
      <c r="U4388" s="1">
        <f t="shared" si="342"/>
        <v>2047235</v>
      </c>
      <c r="V4388" s="4">
        <f t="shared" si="343"/>
        <v>403665.42764177104</v>
      </c>
      <c r="W4388" s="1" t="str">
        <f t="shared" si="344"/>
        <v>Favourable</v>
      </c>
    </row>
    <row r="4389" spans="1:23" x14ac:dyDescent="0.25">
      <c r="A4389" s="1"/>
      <c r="B4389" s="1"/>
      <c r="C4389" s="1"/>
      <c r="D4389" s="1"/>
      <c r="E4389" s="1" t="s">
        <v>8899</v>
      </c>
      <c r="F4389" s="2">
        <v>44855</v>
      </c>
      <c r="G4389" s="3">
        <v>57041</v>
      </c>
      <c r="H4389" s="1"/>
      <c r="I4389" s="1"/>
      <c r="J4389" s="1" t="s">
        <v>7902</v>
      </c>
      <c r="K4389" s="2">
        <v>45393</v>
      </c>
      <c r="L4389" s="1" t="s">
        <v>4227</v>
      </c>
      <c r="M4389" s="1" t="str">
        <f t="shared" si="340"/>
        <v>Infrastructure</v>
      </c>
      <c r="N4389" s="1" t="s">
        <v>4205</v>
      </c>
      <c r="O4389" s="1" t="s">
        <v>4273</v>
      </c>
      <c r="P4389" s="1">
        <v>9272</v>
      </c>
      <c r="Q4389" s="1">
        <v>1228679</v>
      </c>
      <c r="R4389" s="1">
        <f t="shared" si="341"/>
        <v>43127</v>
      </c>
      <c r="S4389" s="4">
        <v>386120.39114245365</v>
      </c>
      <c r="T4389" s="4">
        <v>27220.718451537887</v>
      </c>
      <c r="U4389" s="1">
        <f t="shared" si="342"/>
        <v>1185552</v>
      </c>
      <c r="V4389" s="4">
        <f t="shared" si="343"/>
        <v>815337.89040600846</v>
      </c>
      <c r="W4389" s="1" t="str">
        <f t="shared" si="344"/>
        <v>Favourable</v>
      </c>
    </row>
    <row r="4390" spans="1:23" x14ac:dyDescent="0.25">
      <c r="A4390" s="1"/>
      <c r="B4390" s="1"/>
      <c r="C4390" s="1"/>
      <c r="D4390" s="1"/>
      <c r="E4390" s="1" t="s">
        <v>10055</v>
      </c>
      <c r="F4390" s="2">
        <v>44696</v>
      </c>
      <c r="G4390" s="3">
        <v>33111</v>
      </c>
      <c r="H4390" s="1"/>
      <c r="I4390" s="1"/>
      <c r="J4390" s="1" t="s">
        <v>7954</v>
      </c>
      <c r="K4390" s="2">
        <v>44309</v>
      </c>
      <c r="L4390" s="1" t="s">
        <v>4227</v>
      </c>
      <c r="M4390" s="1" t="str">
        <f t="shared" si="340"/>
        <v>Infrastructure</v>
      </c>
      <c r="N4390" s="1" t="s">
        <v>4205</v>
      </c>
      <c r="O4390" s="1" t="s">
        <v>4476</v>
      </c>
      <c r="P4390" s="1">
        <v>8494</v>
      </c>
      <c r="Q4390" s="1">
        <v>1252691</v>
      </c>
      <c r="R4390" s="1">
        <f t="shared" si="341"/>
        <v>15465</v>
      </c>
      <c r="S4390" s="4">
        <v>647673.85403438949</v>
      </c>
      <c r="T4390" s="4">
        <v>117883.16375757208</v>
      </c>
      <c r="U4390" s="1">
        <f t="shared" si="342"/>
        <v>1237226</v>
      </c>
      <c r="V4390" s="4">
        <f t="shared" si="343"/>
        <v>487133.98220803845</v>
      </c>
      <c r="W4390" s="1" t="str">
        <f t="shared" si="344"/>
        <v>Favourable</v>
      </c>
    </row>
    <row r="4391" spans="1:23" x14ac:dyDescent="0.25">
      <c r="A4391" s="1"/>
      <c r="B4391" s="1"/>
      <c r="C4391" s="1"/>
      <c r="D4391" s="1"/>
      <c r="E4391" s="1" t="s">
        <v>6997</v>
      </c>
      <c r="F4391" s="2">
        <v>45065</v>
      </c>
      <c r="G4391" s="3">
        <v>30151</v>
      </c>
      <c r="H4391" s="1"/>
      <c r="I4391" s="1"/>
      <c r="J4391" s="1" t="s">
        <v>8337</v>
      </c>
      <c r="K4391" s="2">
        <v>45204</v>
      </c>
      <c r="L4391" s="1" t="s">
        <v>4227</v>
      </c>
      <c r="M4391" s="1" t="str">
        <f t="shared" si="340"/>
        <v>Infrastructure</v>
      </c>
      <c r="N4391" s="1" t="s">
        <v>4205</v>
      </c>
      <c r="O4391" s="1" t="s">
        <v>4270</v>
      </c>
      <c r="P4391" s="1">
        <v>8409</v>
      </c>
      <c r="Q4391" s="1">
        <v>606340</v>
      </c>
      <c r="R4391" s="1">
        <f t="shared" si="341"/>
        <v>36466</v>
      </c>
      <c r="S4391" s="4">
        <v>186739.39269976589</v>
      </c>
      <c r="T4391" s="4">
        <v>187902.50670139142</v>
      </c>
      <c r="U4391" s="1">
        <f t="shared" si="342"/>
        <v>569874</v>
      </c>
      <c r="V4391" s="4">
        <f t="shared" si="343"/>
        <v>231698.10059884272</v>
      </c>
      <c r="W4391" s="1" t="str">
        <f t="shared" si="344"/>
        <v>Favourable</v>
      </c>
    </row>
    <row r="4392" spans="1:23" x14ac:dyDescent="0.25">
      <c r="A4392" s="1"/>
      <c r="B4392" s="1"/>
      <c r="C4392" s="1"/>
      <c r="D4392" s="1"/>
      <c r="E4392" s="1" t="s">
        <v>4714</v>
      </c>
      <c r="F4392" s="2">
        <v>44566</v>
      </c>
      <c r="G4392" s="3">
        <v>41262</v>
      </c>
      <c r="H4392" s="1"/>
      <c r="I4392" s="1"/>
      <c r="J4392" s="1" t="s">
        <v>5706</v>
      </c>
      <c r="K4392" s="2">
        <v>44131</v>
      </c>
      <c r="L4392" s="1" t="s">
        <v>4207</v>
      </c>
      <c r="M4392" s="1" t="str">
        <f t="shared" si="340"/>
        <v>Social Services</v>
      </c>
      <c r="N4392" s="1" t="s">
        <v>4210</v>
      </c>
      <c r="O4392" s="1" t="s">
        <v>4217</v>
      </c>
      <c r="P4392" s="1">
        <v>6285</v>
      </c>
      <c r="Q4392" s="1">
        <v>1063607</v>
      </c>
      <c r="R4392" s="1">
        <f t="shared" si="341"/>
        <v>87057</v>
      </c>
      <c r="S4392" s="4">
        <v>820348.8809161511</v>
      </c>
      <c r="T4392" s="4">
        <v>337179.42090907268</v>
      </c>
      <c r="U4392" s="1">
        <f t="shared" si="342"/>
        <v>976550</v>
      </c>
      <c r="V4392" s="4">
        <f t="shared" si="343"/>
        <v>-93921.301825223723</v>
      </c>
      <c r="W4392" s="1" t="str">
        <f t="shared" si="344"/>
        <v>Adverse</v>
      </c>
    </row>
    <row r="4393" spans="1:23" x14ac:dyDescent="0.25">
      <c r="A4393" s="1"/>
      <c r="B4393" s="1"/>
      <c r="C4393" s="1"/>
      <c r="D4393" s="1"/>
      <c r="E4393" s="1" t="s">
        <v>6428</v>
      </c>
      <c r="F4393" s="2">
        <v>44039</v>
      </c>
      <c r="G4393" s="3">
        <v>27361</v>
      </c>
      <c r="H4393" s="1"/>
      <c r="I4393" s="1"/>
      <c r="J4393" s="1" t="s">
        <v>10056</v>
      </c>
      <c r="K4393" s="2">
        <v>45208</v>
      </c>
      <c r="L4393" s="1" t="s">
        <v>4207</v>
      </c>
      <c r="M4393" s="1" t="str">
        <f t="shared" si="340"/>
        <v>Social Services</v>
      </c>
      <c r="N4393" s="1" t="s">
        <v>4205</v>
      </c>
      <c r="O4393" s="1" t="s">
        <v>4223</v>
      </c>
      <c r="P4393" s="1">
        <v>8369</v>
      </c>
      <c r="Q4393" s="1">
        <v>2408974</v>
      </c>
      <c r="R4393" s="1">
        <f t="shared" si="341"/>
        <v>0</v>
      </c>
      <c r="S4393" s="4">
        <v>1880773.7055561345</v>
      </c>
      <c r="T4393" s="4">
        <v>155723.77238028659</v>
      </c>
      <c r="U4393" s="1">
        <f t="shared" si="342"/>
        <v>2408974</v>
      </c>
      <c r="V4393" s="4">
        <f t="shared" si="343"/>
        <v>372476.52206357894</v>
      </c>
      <c r="W4393" s="1" t="str">
        <f t="shared" si="344"/>
        <v>Favourable</v>
      </c>
    </row>
    <row r="4394" spans="1:23" x14ac:dyDescent="0.25">
      <c r="A4394" s="1"/>
      <c r="B4394" s="1"/>
      <c r="C4394" s="1"/>
      <c r="D4394" s="1"/>
      <c r="E4394" s="1" t="s">
        <v>7859</v>
      </c>
      <c r="F4394" s="2">
        <v>44553</v>
      </c>
      <c r="G4394" s="3">
        <v>24366</v>
      </c>
      <c r="H4394" s="1"/>
      <c r="I4394" s="1"/>
      <c r="J4394" s="1" t="s">
        <v>10057</v>
      </c>
      <c r="K4394" s="2">
        <v>44604</v>
      </c>
      <c r="L4394" s="1" t="s">
        <v>4238</v>
      </c>
      <c r="M4394" s="1" t="str">
        <f t="shared" si="340"/>
        <v>Education</v>
      </c>
      <c r="N4394" s="1" t="s">
        <v>4205</v>
      </c>
      <c r="O4394" s="1" t="s">
        <v>4286</v>
      </c>
      <c r="P4394" s="1">
        <v>6846</v>
      </c>
      <c r="Q4394" s="1">
        <v>1627689</v>
      </c>
      <c r="R4394" s="1">
        <f t="shared" si="341"/>
        <v>0</v>
      </c>
      <c r="S4394" s="4">
        <v>158291.28824489293</v>
      </c>
      <c r="T4394" s="4">
        <v>280570.00001096219</v>
      </c>
      <c r="U4394" s="1">
        <f t="shared" si="342"/>
        <v>1627689</v>
      </c>
      <c r="V4394" s="4">
        <f t="shared" si="343"/>
        <v>1188827.711744145</v>
      </c>
      <c r="W4394" s="1" t="str">
        <f t="shared" si="344"/>
        <v>Favourable</v>
      </c>
    </row>
    <row r="4395" spans="1:23" x14ac:dyDescent="0.25">
      <c r="A4395" s="1"/>
      <c r="B4395" s="1"/>
      <c r="C4395" s="1"/>
      <c r="D4395" s="1"/>
      <c r="E4395" s="1" t="s">
        <v>8922</v>
      </c>
      <c r="F4395" s="2">
        <v>44158</v>
      </c>
      <c r="G4395" s="3">
        <v>55573</v>
      </c>
      <c r="H4395" s="1"/>
      <c r="I4395" s="1"/>
      <c r="J4395" s="1" t="s">
        <v>8858</v>
      </c>
      <c r="K4395" s="2">
        <v>45240</v>
      </c>
      <c r="L4395" s="1" t="s">
        <v>4207</v>
      </c>
      <c r="M4395" s="1" t="str">
        <f t="shared" si="340"/>
        <v>Social Services</v>
      </c>
      <c r="N4395" s="1" t="s">
        <v>4222</v>
      </c>
      <c r="O4395" s="1" t="s">
        <v>4279</v>
      </c>
      <c r="P4395" s="1">
        <v>5517</v>
      </c>
      <c r="Q4395" s="1">
        <v>1987958</v>
      </c>
      <c r="R4395" s="1">
        <f t="shared" si="341"/>
        <v>24482</v>
      </c>
      <c r="S4395" s="4">
        <v>1711333.0631444866</v>
      </c>
      <c r="T4395" s="4">
        <v>246374.98755241683</v>
      </c>
      <c r="U4395" s="1">
        <f t="shared" si="342"/>
        <v>1963476</v>
      </c>
      <c r="V4395" s="4">
        <f t="shared" si="343"/>
        <v>30249.949303096626</v>
      </c>
      <c r="W4395" s="1" t="str">
        <f t="shared" si="344"/>
        <v>Favourable</v>
      </c>
    </row>
    <row r="4396" spans="1:23" x14ac:dyDescent="0.25">
      <c r="A4396" s="1"/>
      <c r="B4396" s="1"/>
      <c r="C4396" s="1"/>
      <c r="D4396" s="1"/>
      <c r="E4396" s="1" t="s">
        <v>4680</v>
      </c>
      <c r="F4396" s="2">
        <v>44326</v>
      </c>
      <c r="G4396" s="3">
        <v>50476</v>
      </c>
      <c r="H4396" s="1"/>
      <c r="I4396" s="1"/>
      <c r="J4396" s="1" t="s">
        <v>8241</v>
      </c>
      <c r="K4396" s="2">
        <v>45373</v>
      </c>
      <c r="L4396" s="1" t="s">
        <v>4207</v>
      </c>
      <c r="M4396" s="1" t="str">
        <f t="shared" si="340"/>
        <v>Social Services</v>
      </c>
      <c r="N4396" s="1" t="s">
        <v>4222</v>
      </c>
      <c r="O4396" s="1" t="s">
        <v>4335</v>
      </c>
      <c r="P4396" s="1">
        <v>7356</v>
      </c>
      <c r="Q4396" s="1">
        <v>471334</v>
      </c>
      <c r="R4396" s="1">
        <f t="shared" si="341"/>
        <v>33997</v>
      </c>
      <c r="S4396" s="4">
        <v>40372.005629672269</v>
      </c>
      <c r="T4396" s="4">
        <v>78062.34085841701</v>
      </c>
      <c r="U4396" s="1">
        <f t="shared" si="342"/>
        <v>437337</v>
      </c>
      <c r="V4396" s="4">
        <f t="shared" si="343"/>
        <v>352899.6535119107</v>
      </c>
      <c r="W4396" s="1" t="str">
        <f t="shared" si="344"/>
        <v>Favourable</v>
      </c>
    </row>
    <row r="4397" spans="1:23" x14ac:dyDescent="0.25">
      <c r="A4397" s="1"/>
      <c r="B4397" s="1"/>
      <c r="C4397" s="1"/>
      <c r="D4397" s="1"/>
      <c r="E4397" s="1" t="s">
        <v>9665</v>
      </c>
      <c r="F4397" s="2">
        <v>44922</v>
      </c>
      <c r="G4397" s="3">
        <v>46713</v>
      </c>
      <c r="H4397" s="1"/>
      <c r="I4397" s="1"/>
      <c r="J4397" s="1" t="s">
        <v>7690</v>
      </c>
      <c r="K4397" s="2">
        <v>44281</v>
      </c>
      <c r="L4397" s="1" t="s">
        <v>4207</v>
      </c>
      <c r="M4397" s="1" t="str">
        <f t="shared" si="340"/>
        <v>Social Services</v>
      </c>
      <c r="N4397" s="1" t="s">
        <v>4222</v>
      </c>
      <c r="O4397" s="1" t="s">
        <v>4402</v>
      </c>
      <c r="P4397" s="1">
        <v>6621</v>
      </c>
      <c r="Q4397" s="1">
        <v>2008563</v>
      </c>
      <c r="R4397" s="1">
        <f t="shared" si="341"/>
        <v>39026</v>
      </c>
      <c r="S4397" s="4">
        <v>1989153.0553650239</v>
      </c>
      <c r="T4397" s="4">
        <v>539312.53174175217</v>
      </c>
      <c r="U4397" s="1">
        <f t="shared" si="342"/>
        <v>1969537</v>
      </c>
      <c r="V4397" s="4">
        <f t="shared" si="343"/>
        <v>-519902.58710677596</v>
      </c>
      <c r="W4397" s="1" t="str">
        <f t="shared" si="344"/>
        <v>Adverse</v>
      </c>
    </row>
    <row r="4398" spans="1:23" x14ac:dyDescent="0.25">
      <c r="A4398" s="1"/>
      <c r="B4398" s="1"/>
      <c r="C4398" s="1"/>
      <c r="D4398" s="1"/>
      <c r="E4398" s="1" t="s">
        <v>9502</v>
      </c>
      <c r="F4398" s="2">
        <v>44258</v>
      </c>
      <c r="G4398" s="3">
        <v>35986</v>
      </c>
      <c r="H4398" s="1"/>
      <c r="I4398" s="1"/>
      <c r="J4398" s="1" t="s">
        <v>9664</v>
      </c>
      <c r="K4398" s="2">
        <v>44444</v>
      </c>
      <c r="L4398" s="1" t="s">
        <v>4227</v>
      </c>
      <c r="M4398" s="1" t="str">
        <f t="shared" si="340"/>
        <v>Infrastructure</v>
      </c>
      <c r="N4398" s="1" t="s">
        <v>4210</v>
      </c>
      <c r="O4398" s="1" t="s">
        <v>4361</v>
      </c>
      <c r="P4398" s="1">
        <v>7566</v>
      </c>
      <c r="Q4398" s="1">
        <v>2358786</v>
      </c>
      <c r="R4398" s="1">
        <f t="shared" si="341"/>
        <v>25675</v>
      </c>
      <c r="S4398" s="4">
        <v>1872850.995653878</v>
      </c>
      <c r="T4398" s="4">
        <v>130394.30786612061</v>
      </c>
      <c r="U4398" s="1">
        <f t="shared" si="342"/>
        <v>2333111</v>
      </c>
      <c r="V4398" s="4">
        <f t="shared" si="343"/>
        <v>355540.69648000132</v>
      </c>
      <c r="W4398" s="1" t="str">
        <f t="shared" si="344"/>
        <v>Favourable</v>
      </c>
    </row>
    <row r="4399" spans="1:23" x14ac:dyDescent="0.25">
      <c r="A4399" s="1"/>
      <c r="B4399" s="1"/>
      <c r="C4399" s="1"/>
      <c r="D4399" s="1"/>
      <c r="E4399" s="1" t="s">
        <v>5085</v>
      </c>
      <c r="F4399" s="2">
        <v>44992</v>
      </c>
      <c r="G4399" s="3">
        <v>14744</v>
      </c>
      <c r="H4399" s="1"/>
      <c r="I4399" s="1"/>
      <c r="J4399" s="1" t="s">
        <v>7089</v>
      </c>
      <c r="K4399" s="2">
        <v>44905</v>
      </c>
      <c r="L4399" s="1" t="s">
        <v>4227</v>
      </c>
      <c r="M4399" s="1" t="str">
        <f t="shared" si="340"/>
        <v>Infrastructure</v>
      </c>
      <c r="N4399" s="1" t="s">
        <v>4222</v>
      </c>
      <c r="O4399" s="1" t="s">
        <v>4458</v>
      </c>
      <c r="P4399" s="1">
        <v>5933</v>
      </c>
      <c r="Q4399" s="1">
        <v>278216</v>
      </c>
      <c r="R4399" s="1">
        <f t="shared" si="341"/>
        <v>16839</v>
      </c>
      <c r="S4399" s="4">
        <v>37650.017665820269</v>
      </c>
      <c r="T4399" s="4">
        <v>132.26051997915513</v>
      </c>
      <c r="U4399" s="1">
        <f t="shared" si="342"/>
        <v>261377</v>
      </c>
      <c r="V4399" s="4">
        <f t="shared" si="343"/>
        <v>240433.72181420057</v>
      </c>
      <c r="W4399" s="1" t="str">
        <f t="shared" si="344"/>
        <v>Favourable</v>
      </c>
    </row>
    <row r="4400" spans="1:23" x14ac:dyDescent="0.25">
      <c r="A4400" s="1"/>
      <c r="B4400" s="1"/>
      <c r="C4400" s="1"/>
      <c r="D4400" s="1"/>
      <c r="E4400" s="1" t="s">
        <v>10058</v>
      </c>
      <c r="F4400" s="2">
        <v>45346</v>
      </c>
      <c r="G4400" s="3">
        <v>27630</v>
      </c>
      <c r="H4400" s="1"/>
      <c r="I4400" s="1"/>
      <c r="J4400" s="1" t="s">
        <v>9357</v>
      </c>
      <c r="K4400" s="2">
        <v>44938</v>
      </c>
      <c r="L4400" s="1" t="s">
        <v>4207</v>
      </c>
      <c r="M4400" s="1" t="str">
        <f t="shared" si="340"/>
        <v>Social Services</v>
      </c>
      <c r="N4400" s="1" t="s">
        <v>4205</v>
      </c>
      <c r="O4400" s="1" t="s">
        <v>4241</v>
      </c>
      <c r="P4400" s="1">
        <v>7156</v>
      </c>
      <c r="Q4400" s="1">
        <v>1812990</v>
      </c>
      <c r="R4400" s="1">
        <f t="shared" si="341"/>
        <v>24337</v>
      </c>
      <c r="S4400" s="4">
        <v>694056.896691481</v>
      </c>
      <c r="T4400" s="4">
        <v>343276.47809715848</v>
      </c>
      <c r="U4400" s="1">
        <f t="shared" si="342"/>
        <v>1788653</v>
      </c>
      <c r="V4400" s="4">
        <f t="shared" si="343"/>
        <v>775656.62521136052</v>
      </c>
      <c r="W4400" s="1" t="str">
        <f t="shared" si="344"/>
        <v>Favourable</v>
      </c>
    </row>
    <row r="4401" spans="1:23" x14ac:dyDescent="0.25">
      <c r="A4401" s="1"/>
      <c r="B4401" s="1"/>
      <c r="C4401" s="1"/>
      <c r="D4401" s="1"/>
      <c r="E4401" s="1" t="s">
        <v>10059</v>
      </c>
      <c r="F4401" s="2">
        <v>44408</v>
      </c>
      <c r="G4401" s="3">
        <v>13764</v>
      </c>
      <c r="H4401" s="1"/>
      <c r="I4401" s="1"/>
      <c r="J4401" s="1" t="s">
        <v>5854</v>
      </c>
      <c r="K4401" s="2">
        <v>44333</v>
      </c>
      <c r="L4401" s="1" t="s">
        <v>4238</v>
      </c>
      <c r="M4401" s="1" t="str">
        <f t="shared" si="340"/>
        <v>Education</v>
      </c>
      <c r="N4401" s="1" t="s">
        <v>4222</v>
      </c>
      <c r="O4401" s="1" t="s">
        <v>4273</v>
      </c>
      <c r="P4401" s="1">
        <v>8338</v>
      </c>
      <c r="Q4401" s="1">
        <v>618422</v>
      </c>
      <c r="R4401" s="1">
        <f t="shared" si="341"/>
        <v>73275</v>
      </c>
      <c r="S4401" s="4">
        <v>20696.169624428956</v>
      </c>
      <c r="T4401" s="4">
        <v>48513.891745246889</v>
      </c>
      <c r="U4401" s="1">
        <f t="shared" si="342"/>
        <v>545147</v>
      </c>
      <c r="V4401" s="4">
        <f t="shared" si="343"/>
        <v>549211.93863032409</v>
      </c>
      <c r="W4401" s="1" t="str">
        <f t="shared" si="344"/>
        <v>Favourable</v>
      </c>
    </row>
    <row r="4402" spans="1:23" x14ac:dyDescent="0.25">
      <c r="A4402" s="1"/>
      <c r="B4402" s="1"/>
      <c r="C4402" s="1"/>
      <c r="D4402" s="1"/>
      <c r="E4402" s="1" t="s">
        <v>5400</v>
      </c>
      <c r="F4402" s="2">
        <v>44752</v>
      </c>
      <c r="G4402" s="3">
        <v>33863</v>
      </c>
      <c r="H4402" s="1"/>
      <c r="I4402" s="1"/>
      <c r="J4402" s="1" t="s">
        <v>9372</v>
      </c>
      <c r="K4402" s="2">
        <v>44803</v>
      </c>
      <c r="L4402" s="1" t="s">
        <v>4238</v>
      </c>
      <c r="M4402" s="1" t="str">
        <f t="shared" si="340"/>
        <v>Education</v>
      </c>
      <c r="N4402" s="1" t="s">
        <v>4205</v>
      </c>
      <c r="O4402" s="1" t="s">
        <v>4438</v>
      </c>
      <c r="P4402" s="1">
        <v>6143</v>
      </c>
      <c r="Q4402" s="1">
        <v>719309</v>
      </c>
      <c r="R4402" s="1">
        <f t="shared" si="341"/>
        <v>36341</v>
      </c>
      <c r="S4402" s="4">
        <v>106777.53878044976</v>
      </c>
      <c r="T4402" s="4">
        <v>203519.91007239441</v>
      </c>
      <c r="U4402" s="1">
        <f t="shared" si="342"/>
        <v>682968</v>
      </c>
      <c r="V4402" s="4">
        <f t="shared" si="343"/>
        <v>409011.55114715581</v>
      </c>
      <c r="W4402" s="1" t="str">
        <f t="shared" si="344"/>
        <v>Favourable</v>
      </c>
    </row>
    <row r="4403" spans="1:23" x14ac:dyDescent="0.25">
      <c r="A4403" s="1"/>
      <c r="B4403" s="1"/>
      <c r="C4403" s="1"/>
      <c r="D4403" s="1"/>
      <c r="E4403" s="1" t="s">
        <v>8421</v>
      </c>
      <c r="F4403" s="2">
        <v>45095</v>
      </c>
      <c r="G4403" s="3">
        <v>47749</v>
      </c>
      <c r="H4403" s="1"/>
      <c r="I4403" s="1"/>
      <c r="J4403" s="1" t="s">
        <v>6331</v>
      </c>
      <c r="K4403" s="2">
        <v>44115</v>
      </c>
      <c r="L4403" s="1" t="s">
        <v>4238</v>
      </c>
      <c r="M4403" s="1" t="str">
        <f t="shared" si="340"/>
        <v>Education</v>
      </c>
      <c r="N4403" s="1" t="s">
        <v>4222</v>
      </c>
      <c r="O4403" s="1" t="s">
        <v>4217</v>
      </c>
      <c r="P4403" s="1">
        <v>7669</v>
      </c>
      <c r="Q4403" s="1">
        <v>428558</v>
      </c>
      <c r="R4403" s="1">
        <f t="shared" si="341"/>
        <v>24417</v>
      </c>
      <c r="S4403" s="4">
        <v>246768.12358445232</v>
      </c>
      <c r="T4403" s="4">
        <v>123070.52910662827</v>
      </c>
      <c r="U4403" s="1">
        <f t="shared" si="342"/>
        <v>404141</v>
      </c>
      <c r="V4403" s="4">
        <f t="shared" si="343"/>
        <v>58719.347308919416</v>
      </c>
      <c r="W4403" s="1" t="str">
        <f t="shared" si="344"/>
        <v>Favourable</v>
      </c>
    </row>
    <row r="4404" spans="1:23" x14ac:dyDescent="0.25">
      <c r="A4404" s="1"/>
      <c r="B4404" s="1"/>
      <c r="C4404" s="1"/>
      <c r="D4404" s="1"/>
      <c r="E4404" s="1" t="s">
        <v>6762</v>
      </c>
      <c r="F4404" s="2">
        <v>44947</v>
      </c>
      <c r="G4404" s="3">
        <v>37722</v>
      </c>
      <c r="H4404" s="1"/>
      <c r="I4404" s="1"/>
      <c r="J4404" s="1" t="s">
        <v>8915</v>
      </c>
      <c r="K4404" s="2">
        <v>44040</v>
      </c>
      <c r="L4404" s="1" t="s">
        <v>4227</v>
      </c>
      <c r="M4404" s="1" t="str">
        <f t="shared" si="340"/>
        <v>Infrastructure</v>
      </c>
      <c r="N4404" s="1" t="s">
        <v>4205</v>
      </c>
      <c r="O4404" s="1" t="s">
        <v>4279</v>
      </c>
      <c r="P4404" s="1">
        <v>7658</v>
      </c>
      <c r="Q4404" s="1">
        <v>973354</v>
      </c>
      <c r="R4404" s="1">
        <f t="shared" si="341"/>
        <v>24498</v>
      </c>
      <c r="S4404" s="4">
        <v>750881.0401282938</v>
      </c>
      <c r="T4404" s="4">
        <v>184199.22877753931</v>
      </c>
      <c r="U4404" s="1">
        <f t="shared" si="342"/>
        <v>948856</v>
      </c>
      <c r="V4404" s="4">
        <f t="shared" si="343"/>
        <v>38273.731094166869</v>
      </c>
      <c r="W4404" s="1" t="str">
        <f t="shared" si="344"/>
        <v>Favourable</v>
      </c>
    </row>
    <row r="4405" spans="1:23" x14ac:dyDescent="0.25">
      <c r="A4405" s="1"/>
      <c r="B4405" s="1"/>
      <c r="C4405" s="1"/>
      <c r="D4405" s="1"/>
      <c r="E4405" s="1" t="s">
        <v>8511</v>
      </c>
      <c r="F4405" s="2">
        <v>45294</v>
      </c>
      <c r="G4405" s="3">
        <v>49785</v>
      </c>
      <c r="H4405" s="1"/>
      <c r="I4405" s="1"/>
      <c r="J4405" s="1" t="s">
        <v>10060</v>
      </c>
      <c r="K4405" s="2">
        <v>44928</v>
      </c>
      <c r="L4405" s="1" t="s">
        <v>4200</v>
      </c>
      <c r="M4405" s="1" t="str">
        <f t="shared" si="340"/>
        <v>Social Services</v>
      </c>
      <c r="N4405" s="1" t="s">
        <v>4222</v>
      </c>
      <c r="O4405" s="1" t="s">
        <v>4267</v>
      </c>
      <c r="P4405" s="1">
        <v>6205</v>
      </c>
      <c r="Q4405" s="1">
        <v>571109</v>
      </c>
      <c r="R4405" s="1">
        <f t="shared" si="341"/>
        <v>0</v>
      </c>
      <c r="S4405" s="4">
        <v>114331.97654305802</v>
      </c>
      <c r="T4405" s="4">
        <v>128875.63840974047</v>
      </c>
      <c r="U4405" s="1">
        <f t="shared" si="342"/>
        <v>571109</v>
      </c>
      <c r="V4405" s="4">
        <f t="shared" si="343"/>
        <v>327901.38504720153</v>
      </c>
      <c r="W4405" s="1" t="str">
        <f t="shared" si="344"/>
        <v>Favourable</v>
      </c>
    </row>
    <row r="4406" spans="1:23" x14ac:dyDescent="0.25">
      <c r="A4406" s="1"/>
      <c r="B4406" s="1"/>
      <c r="C4406" s="1"/>
      <c r="D4406" s="1"/>
      <c r="E4406" s="1" t="s">
        <v>9866</v>
      </c>
      <c r="F4406" s="2">
        <v>44476</v>
      </c>
      <c r="G4406" s="3">
        <v>26351</v>
      </c>
      <c r="H4406" s="1"/>
      <c r="I4406" s="1"/>
      <c r="J4406" s="1" t="s">
        <v>6707</v>
      </c>
      <c r="K4406" s="2">
        <v>44694</v>
      </c>
      <c r="L4406" s="1" t="s">
        <v>4207</v>
      </c>
      <c r="M4406" s="1" t="str">
        <f t="shared" si="340"/>
        <v>Social Services</v>
      </c>
      <c r="N4406" s="1" t="s">
        <v>4205</v>
      </c>
      <c r="O4406" s="1" t="s">
        <v>4286</v>
      </c>
      <c r="P4406" s="1">
        <v>9184</v>
      </c>
      <c r="Q4406" s="1">
        <v>896474</v>
      </c>
      <c r="R4406" s="1">
        <f t="shared" si="341"/>
        <v>30829</v>
      </c>
      <c r="S4406" s="4">
        <v>802641.16129201453</v>
      </c>
      <c r="T4406" s="4">
        <v>29561.5845557108</v>
      </c>
      <c r="U4406" s="1">
        <f t="shared" si="342"/>
        <v>865645</v>
      </c>
      <c r="V4406" s="4">
        <f t="shared" si="343"/>
        <v>64271.254152274691</v>
      </c>
      <c r="W4406" s="1" t="str">
        <f t="shared" si="344"/>
        <v>Favourable</v>
      </c>
    </row>
    <row r="4407" spans="1:23" x14ac:dyDescent="0.25">
      <c r="A4407" s="1"/>
      <c r="B4407" s="1"/>
      <c r="C4407" s="1"/>
      <c r="D4407" s="1"/>
      <c r="E4407" s="1" t="s">
        <v>10061</v>
      </c>
      <c r="F4407" s="2">
        <v>44676</v>
      </c>
      <c r="G4407" s="3">
        <v>34931</v>
      </c>
      <c r="H4407" s="1"/>
      <c r="I4407" s="1"/>
      <c r="J4407" s="1" t="s">
        <v>8923</v>
      </c>
      <c r="K4407" s="2">
        <v>44248</v>
      </c>
      <c r="L4407" s="1" t="s">
        <v>4227</v>
      </c>
      <c r="M4407" s="1" t="str">
        <f t="shared" si="340"/>
        <v>Infrastructure</v>
      </c>
      <c r="N4407" s="1" t="s">
        <v>4210</v>
      </c>
      <c r="O4407" s="1" t="s">
        <v>4402</v>
      </c>
      <c r="P4407" s="1">
        <v>7164</v>
      </c>
      <c r="Q4407" s="1">
        <v>1243029</v>
      </c>
      <c r="R4407" s="1">
        <f t="shared" si="341"/>
        <v>32613</v>
      </c>
      <c r="S4407" s="4">
        <v>968293.88336774451</v>
      </c>
      <c r="T4407" s="4">
        <v>158201.06433814217</v>
      </c>
      <c r="U4407" s="1">
        <f t="shared" si="342"/>
        <v>1210416</v>
      </c>
      <c r="V4407" s="4">
        <f t="shared" si="343"/>
        <v>116534.05229411321</v>
      </c>
      <c r="W4407" s="1" t="str">
        <f t="shared" si="344"/>
        <v>Favourable</v>
      </c>
    </row>
    <row r="4408" spans="1:23" x14ac:dyDescent="0.25">
      <c r="A4408" s="1"/>
      <c r="B4408" s="1"/>
      <c r="C4408" s="1"/>
      <c r="D4408" s="1"/>
      <c r="E4408" s="1" t="s">
        <v>10062</v>
      </c>
      <c r="F4408" s="2">
        <v>44051</v>
      </c>
      <c r="G4408" s="3">
        <v>27781</v>
      </c>
      <c r="H4408" s="1"/>
      <c r="I4408" s="1"/>
      <c r="J4408" s="1" t="s">
        <v>5044</v>
      </c>
      <c r="K4408" s="2">
        <v>44079</v>
      </c>
      <c r="L4408" s="1" t="s">
        <v>4207</v>
      </c>
      <c r="M4408" s="1" t="str">
        <f t="shared" si="340"/>
        <v>Social Services</v>
      </c>
      <c r="N4408" s="1" t="s">
        <v>4210</v>
      </c>
      <c r="O4408" s="1" t="s">
        <v>4295</v>
      </c>
      <c r="P4408" s="1">
        <v>5770</v>
      </c>
      <c r="Q4408" s="1">
        <v>1156014</v>
      </c>
      <c r="R4408" s="1">
        <f t="shared" si="341"/>
        <v>52225</v>
      </c>
      <c r="S4408" s="4">
        <v>244847.47703135147</v>
      </c>
      <c r="T4408" s="4">
        <v>244938.32424177602</v>
      </c>
      <c r="U4408" s="1">
        <f t="shared" si="342"/>
        <v>1103789</v>
      </c>
      <c r="V4408" s="4">
        <f t="shared" si="343"/>
        <v>666228.19872687245</v>
      </c>
      <c r="W4408" s="1" t="str">
        <f t="shared" si="344"/>
        <v>Favourable</v>
      </c>
    </row>
    <row r="4409" spans="1:23" x14ac:dyDescent="0.25">
      <c r="A4409" s="1"/>
      <c r="B4409" s="1"/>
      <c r="C4409" s="1"/>
      <c r="D4409" s="1"/>
      <c r="E4409" s="1" t="s">
        <v>5087</v>
      </c>
      <c r="F4409" s="2">
        <v>44692</v>
      </c>
      <c r="G4409" s="3">
        <v>17970</v>
      </c>
      <c r="H4409" s="1"/>
      <c r="I4409" s="1"/>
      <c r="J4409" s="1" t="s">
        <v>4652</v>
      </c>
      <c r="K4409" s="2">
        <v>43980</v>
      </c>
      <c r="L4409" s="1" t="s">
        <v>4200</v>
      </c>
      <c r="M4409" s="1" t="str">
        <f t="shared" si="340"/>
        <v>Social Services</v>
      </c>
      <c r="N4409" s="1" t="s">
        <v>4222</v>
      </c>
      <c r="O4409" s="1" t="s">
        <v>4301</v>
      </c>
      <c r="P4409" s="1">
        <v>7501</v>
      </c>
      <c r="Q4409" s="1">
        <v>1544537</v>
      </c>
      <c r="R4409" s="1">
        <f t="shared" si="341"/>
        <v>86412</v>
      </c>
      <c r="S4409" s="4">
        <v>864254.16830192599</v>
      </c>
      <c r="T4409" s="4">
        <v>121753.20452565787</v>
      </c>
      <c r="U4409" s="1">
        <f t="shared" si="342"/>
        <v>1458125</v>
      </c>
      <c r="V4409" s="4">
        <f t="shared" si="343"/>
        <v>558529.62717241608</v>
      </c>
      <c r="W4409" s="1" t="str">
        <f t="shared" si="344"/>
        <v>Favourable</v>
      </c>
    </row>
    <row r="4410" spans="1:23" x14ac:dyDescent="0.25">
      <c r="A4410" s="1"/>
      <c r="B4410" s="1"/>
      <c r="C4410" s="1"/>
      <c r="D4410" s="1"/>
      <c r="E4410" s="1" t="s">
        <v>4393</v>
      </c>
      <c r="F4410" s="2">
        <v>44442</v>
      </c>
      <c r="G4410" s="3">
        <v>57168</v>
      </c>
      <c r="H4410" s="1"/>
      <c r="I4410" s="1"/>
      <c r="J4410" s="1" t="s">
        <v>9086</v>
      </c>
      <c r="K4410" s="2">
        <v>45209</v>
      </c>
      <c r="L4410" s="1" t="s">
        <v>4227</v>
      </c>
      <c r="M4410" s="1" t="str">
        <f t="shared" si="340"/>
        <v>Infrastructure</v>
      </c>
      <c r="N4410" s="1" t="s">
        <v>4205</v>
      </c>
      <c r="O4410" s="1" t="s">
        <v>4223</v>
      </c>
      <c r="P4410" s="1">
        <v>6412</v>
      </c>
      <c r="Q4410" s="1">
        <v>584876</v>
      </c>
      <c r="R4410" s="1">
        <f t="shared" si="341"/>
        <v>14297</v>
      </c>
      <c r="S4410" s="4">
        <v>221931.82164385109</v>
      </c>
      <c r="T4410" s="4">
        <v>29765.044217849896</v>
      </c>
      <c r="U4410" s="1">
        <f t="shared" si="342"/>
        <v>570579</v>
      </c>
      <c r="V4410" s="4">
        <f t="shared" si="343"/>
        <v>333179.13413829904</v>
      </c>
      <c r="W4410" s="1" t="str">
        <f t="shared" si="344"/>
        <v>Favourable</v>
      </c>
    </row>
    <row r="4411" spans="1:23" x14ac:dyDescent="0.25">
      <c r="A4411" s="1"/>
      <c r="B4411" s="1"/>
      <c r="C4411" s="1"/>
      <c r="D4411" s="1"/>
      <c r="E4411" s="1" t="s">
        <v>5729</v>
      </c>
      <c r="F4411" s="2">
        <v>43949</v>
      </c>
      <c r="G4411" s="3">
        <v>35925</v>
      </c>
      <c r="H4411" s="1"/>
      <c r="I4411" s="1"/>
      <c r="J4411" s="1" t="s">
        <v>4773</v>
      </c>
      <c r="K4411" s="2">
        <v>43941</v>
      </c>
      <c r="L4411" s="1" t="s">
        <v>4238</v>
      </c>
      <c r="M4411" s="1" t="str">
        <f t="shared" si="340"/>
        <v>Education</v>
      </c>
      <c r="N4411" s="1" t="s">
        <v>4205</v>
      </c>
      <c r="O4411" s="1" t="s">
        <v>4379</v>
      </c>
      <c r="P4411" s="1">
        <v>5636</v>
      </c>
      <c r="Q4411" s="1">
        <v>1963641</v>
      </c>
      <c r="R4411" s="1">
        <f t="shared" si="341"/>
        <v>85251</v>
      </c>
      <c r="S4411" s="4">
        <v>22437.400518083803</v>
      </c>
      <c r="T4411" s="4">
        <v>352281.97613135702</v>
      </c>
      <c r="U4411" s="1">
        <f t="shared" si="342"/>
        <v>1878390</v>
      </c>
      <c r="V4411" s="4">
        <f t="shared" si="343"/>
        <v>1588921.6233505593</v>
      </c>
      <c r="W4411" s="1" t="str">
        <f t="shared" si="344"/>
        <v>Favourable</v>
      </c>
    </row>
    <row r="4412" spans="1:23" x14ac:dyDescent="0.25">
      <c r="A4412" s="1"/>
      <c r="B4412" s="1"/>
      <c r="C4412" s="1"/>
      <c r="D4412" s="1"/>
      <c r="E4412" s="1" t="s">
        <v>8938</v>
      </c>
      <c r="F4412" s="2">
        <v>44685</v>
      </c>
      <c r="G4412" s="3">
        <v>42756</v>
      </c>
      <c r="H4412" s="1"/>
      <c r="I4412" s="1"/>
      <c r="J4412" s="1" t="s">
        <v>9692</v>
      </c>
      <c r="K4412" s="2">
        <v>45045</v>
      </c>
      <c r="L4412" s="1" t="s">
        <v>4238</v>
      </c>
      <c r="M4412" s="1" t="str">
        <f t="shared" si="340"/>
        <v>Education</v>
      </c>
      <c r="N4412" s="1" t="s">
        <v>4205</v>
      </c>
      <c r="O4412" s="1" t="s">
        <v>4270</v>
      </c>
      <c r="P4412" s="1">
        <v>8589</v>
      </c>
      <c r="Q4412" s="1">
        <v>1904789</v>
      </c>
      <c r="R4412" s="1">
        <f t="shared" si="341"/>
        <v>25660</v>
      </c>
      <c r="S4412" s="4">
        <v>272675.57355593605</v>
      </c>
      <c r="T4412" s="4">
        <v>512370.24523341429</v>
      </c>
      <c r="U4412" s="1">
        <f t="shared" si="342"/>
        <v>1879129</v>
      </c>
      <c r="V4412" s="4">
        <f t="shared" si="343"/>
        <v>1119743.1812106497</v>
      </c>
      <c r="W4412" s="1" t="str">
        <f t="shared" si="344"/>
        <v>Favourable</v>
      </c>
    </row>
    <row r="4413" spans="1:23" x14ac:dyDescent="0.25">
      <c r="A4413" s="1"/>
      <c r="B4413" s="1"/>
      <c r="C4413" s="1"/>
      <c r="D4413" s="1"/>
      <c r="E4413" s="1" t="s">
        <v>7958</v>
      </c>
      <c r="F4413" s="2">
        <v>45138</v>
      </c>
      <c r="G4413" s="3">
        <v>51667</v>
      </c>
      <c r="H4413" s="1"/>
      <c r="I4413" s="1"/>
      <c r="J4413" s="1" t="s">
        <v>10063</v>
      </c>
      <c r="K4413" s="2">
        <v>44333</v>
      </c>
      <c r="L4413" s="1" t="s">
        <v>4200</v>
      </c>
      <c r="M4413" s="1" t="str">
        <f t="shared" si="340"/>
        <v>Social Services</v>
      </c>
      <c r="N4413" s="1" t="s">
        <v>4210</v>
      </c>
      <c r="O4413" s="1" t="s">
        <v>4256</v>
      </c>
      <c r="P4413" s="1">
        <v>9195</v>
      </c>
      <c r="Q4413" s="1">
        <v>1666733</v>
      </c>
      <c r="R4413" s="1">
        <f t="shared" si="341"/>
        <v>0</v>
      </c>
      <c r="S4413" s="4">
        <v>1138358.426166174</v>
      </c>
      <c r="T4413" s="4">
        <v>360744.17347880552</v>
      </c>
      <c r="U4413" s="1">
        <f t="shared" si="342"/>
        <v>1666733</v>
      </c>
      <c r="V4413" s="4">
        <f t="shared" si="343"/>
        <v>167630.40035502054</v>
      </c>
      <c r="W4413" s="1" t="str">
        <f t="shared" si="344"/>
        <v>Favourable</v>
      </c>
    </row>
    <row r="4414" spans="1:23" x14ac:dyDescent="0.25">
      <c r="A4414" s="1"/>
      <c r="B4414" s="1"/>
      <c r="C4414" s="1"/>
      <c r="D4414" s="1"/>
      <c r="E4414" s="1" t="s">
        <v>5722</v>
      </c>
      <c r="F4414" s="2">
        <v>45262</v>
      </c>
      <c r="G4414" s="3">
        <v>57973</v>
      </c>
      <c r="H4414" s="1"/>
      <c r="I4414" s="1"/>
      <c r="J4414" s="1" t="s">
        <v>5059</v>
      </c>
      <c r="K4414" s="2">
        <v>44057</v>
      </c>
      <c r="L4414" s="1" t="s">
        <v>4238</v>
      </c>
      <c r="M4414" s="1" t="str">
        <f t="shared" si="340"/>
        <v>Education</v>
      </c>
      <c r="N4414" s="1" t="s">
        <v>4222</v>
      </c>
      <c r="O4414" s="1" t="s">
        <v>4237</v>
      </c>
      <c r="P4414" s="1">
        <v>8690</v>
      </c>
      <c r="Q4414" s="1">
        <v>2038517</v>
      </c>
      <c r="R4414" s="1">
        <f t="shared" si="341"/>
        <v>68005</v>
      </c>
      <c r="S4414" s="4">
        <v>1315873.7080069305</v>
      </c>
      <c r="T4414" s="4">
        <v>96997.381095867706</v>
      </c>
      <c r="U4414" s="1">
        <f t="shared" si="342"/>
        <v>1970512</v>
      </c>
      <c r="V4414" s="4">
        <f t="shared" si="343"/>
        <v>625645.91089720186</v>
      </c>
      <c r="W4414" s="1" t="str">
        <f t="shared" si="344"/>
        <v>Favourable</v>
      </c>
    </row>
    <row r="4415" spans="1:23" x14ac:dyDescent="0.25">
      <c r="A4415" s="1"/>
      <c r="B4415" s="1"/>
      <c r="C4415" s="1"/>
      <c r="D4415" s="1"/>
      <c r="E4415" s="1" t="s">
        <v>5720</v>
      </c>
      <c r="F4415" s="2">
        <v>44332</v>
      </c>
      <c r="G4415" s="3">
        <v>52175</v>
      </c>
      <c r="H4415" s="1"/>
      <c r="I4415" s="1"/>
      <c r="J4415" s="1" t="s">
        <v>10064</v>
      </c>
      <c r="K4415" s="2">
        <v>44679</v>
      </c>
      <c r="L4415" s="1" t="s">
        <v>4238</v>
      </c>
      <c r="M4415" s="1" t="str">
        <f t="shared" si="340"/>
        <v>Education</v>
      </c>
      <c r="N4415" s="1" t="s">
        <v>4210</v>
      </c>
      <c r="O4415" s="1" t="s">
        <v>4253</v>
      </c>
      <c r="P4415" s="1">
        <v>6853</v>
      </c>
      <c r="Q4415" s="1">
        <v>2313512</v>
      </c>
      <c r="R4415" s="1">
        <f t="shared" si="341"/>
        <v>0</v>
      </c>
      <c r="S4415" s="4">
        <v>267358.75733393815</v>
      </c>
      <c r="T4415" s="4">
        <v>57416.656864149911</v>
      </c>
      <c r="U4415" s="1">
        <f t="shared" si="342"/>
        <v>2313512</v>
      </c>
      <c r="V4415" s="4">
        <f t="shared" si="343"/>
        <v>1988736.585801912</v>
      </c>
      <c r="W4415" s="1" t="str">
        <f t="shared" si="344"/>
        <v>Favourable</v>
      </c>
    </row>
    <row r="4416" spans="1:23" x14ac:dyDescent="0.25">
      <c r="A4416" s="1"/>
      <c r="B4416" s="1"/>
      <c r="C4416" s="1"/>
      <c r="D4416" s="1"/>
      <c r="E4416" s="1" t="s">
        <v>7326</v>
      </c>
      <c r="F4416" s="2">
        <v>44676</v>
      </c>
      <c r="G4416" s="3">
        <v>44128</v>
      </c>
      <c r="H4416" s="1"/>
      <c r="I4416" s="1"/>
      <c r="J4416" s="1" t="s">
        <v>7262</v>
      </c>
      <c r="K4416" s="2">
        <v>44697</v>
      </c>
      <c r="L4416" s="1" t="s">
        <v>4207</v>
      </c>
      <c r="M4416" s="1" t="str">
        <f t="shared" si="340"/>
        <v>Social Services</v>
      </c>
      <c r="N4416" s="1" t="s">
        <v>4210</v>
      </c>
      <c r="O4416" s="1" t="s">
        <v>4237</v>
      </c>
      <c r="P4416" s="1">
        <v>8100</v>
      </c>
      <c r="Q4416" s="1">
        <v>1078835</v>
      </c>
      <c r="R4416" s="1">
        <f t="shared" si="341"/>
        <v>39117</v>
      </c>
      <c r="S4416" s="4">
        <v>419546.0782012234</v>
      </c>
      <c r="T4416" s="4">
        <v>198602.38916801033</v>
      </c>
      <c r="U4416" s="1">
        <f t="shared" si="342"/>
        <v>1039718</v>
      </c>
      <c r="V4416" s="4">
        <f t="shared" si="343"/>
        <v>460686.53263076628</v>
      </c>
      <c r="W4416" s="1" t="str">
        <f t="shared" si="344"/>
        <v>Favourable</v>
      </c>
    </row>
    <row r="4417" spans="1:23" x14ac:dyDescent="0.25">
      <c r="A4417" s="1"/>
      <c r="B4417" s="1"/>
      <c r="C4417" s="1"/>
      <c r="D4417" s="1"/>
      <c r="E4417" s="1" t="s">
        <v>9379</v>
      </c>
      <c r="F4417" s="2">
        <v>44275</v>
      </c>
      <c r="G4417" s="3">
        <v>42131</v>
      </c>
      <c r="H4417" s="1"/>
      <c r="I4417" s="1"/>
      <c r="J4417" s="1" t="s">
        <v>10065</v>
      </c>
      <c r="K4417" s="2">
        <v>44476</v>
      </c>
      <c r="L4417" s="1" t="s">
        <v>4238</v>
      </c>
      <c r="M4417" s="1" t="str">
        <f t="shared" si="340"/>
        <v>Education</v>
      </c>
      <c r="N4417" s="1" t="s">
        <v>4222</v>
      </c>
      <c r="O4417" s="1" t="s">
        <v>4226</v>
      </c>
      <c r="P4417" s="1">
        <v>7266</v>
      </c>
      <c r="Q4417" s="1">
        <v>827420</v>
      </c>
      <c r="R4417" s="1">
        <f t="shared" si="341"/>
        <v>0</v>
      </c>
      <c r="S4417" s="4">
        <v>694669.85660750535</v>
      </c>
      <c r="T4417" s="4">
        <v>48107.865568664121</v>
      </c>
      <c r="U4417" s="1">
        <f t="shared" si="342"/>
        <v>827420</v>
      </c>
      <c r="V4417" s="4">
        <f t="shared" si="343"/>
        <v>84642.277823830489</v>
      </c>
      <c r="W4417" s="1" t="str">
        <f t="shared" si="344"/>
        <v>Favourable</v>
      </c>
    </row>
    <row r="4418" spans="1:23" x14ac:dyDescent="0.25">
      <c r="A4418" s="1"/>
      <c r="B4418" s="1"/>
      <c r="C4418" s="1"/>
      <c r="D4418" s="1"/>
      <c r="E4418" s="1" t="s">
        <v>9871</v>
      </c>
      <c r="F4418" s="2">
        <v>44145</v>
      </c>
      <c r="G4418" s="3">
        <v>31088</v>
      </c>
      <c r="H4418" s="1"/>
      <c r="I4418" s="1"/>
      <c r="J4418" s="1" t="s">
        <v>10066</v>
      </c>
      <c r="K4418" s="2">
        <v>44752</v>
      </c>
      <c r="L4418" s="1" t="s">
        <v>4207</v>
      </c>
      <c r="M4418" s="1" t="str">
        <f t="shared" si="340"/>
        <v>Social Services</v>
      </c>
      <c r="N4418" s="1" t="s">
        <v>4210</v>
      </c>
      <c r="O4418" s="1" t="s">
        <v>4211</v>
      </c>
      <c r="P4418" s="1">
        <v>8542</v>
      </c>
      <c r="Q4418" s="1">
        <v>1468365</v>
      </c>
      <c r="R4418" s="1">
        <f t="shared" si="341"/>
        <v>0</v>
      </c>
      <c r="S4418" s="4">
        <v>795321.61016488203</v>
      </c>
      <c r="T4418" s="4">
        <v>460068.3061554656</v>
      </c>
      <c r="U4418" s="1">
        <f t="shared" si="342"/>
        <v>1468365</v>
      </c>
      <c r="V4418" s="4">
        <f t="shared" si="343"/>
        <v>212975.08367965231</v>
      </c>
      <c r="W4418" s="1" t="str">
        <f t="shared" si="344"/>
        <v>Favourable</v>
      </c>
    </row>
    <row r="4419" spans="1:23" x14ac:dyDescent="0.25">
      <c r="A4419" s="1"/>
      <c r="B4419" s="1"/>
      <c r="C4419" s="1"/>
      <c r="D4419" s="1"/>
      <c r="E4419" s="1" t="s">
        <v>8908</v>
      </c>
      <c r="F4419" s="2">
        <v>44250</v>
      </c>
      <c r="G4419" s="3">
        <v>10539</v>
      </c>
      <c r="H4419" s="1"/>
      <c r="I4419" s="1"/>
      <c r="J4419" s="1" t="s">
        <v>10067</v>
      </c>
      <c r="K4419" s="2">
        <v>45156</v>
      </c>
      <c r="L4419" s="1" t="s">
        <v>4200</v>
      </c>
      <c r="M4419" s="1" t="str">
        <f t="shared" ref="M4419:M4482" si="345">INDEX($A:$B,MATCH($L4419,$A:$A,0),2)</f>
        <v>Social Services</v>
      </c>
      <c r="N4419" s="1" t="s">
        <v>4205</v>
      </c>
      <c r="O4419" s="1" t="s">
        <v>4325</v>
      </c>
      <c r="P4419" s="1">
        <v>8965</v>
      </c>
      <c r="Q4419" s="1">
        <v>344853</v>
      </c>
      <c r="R4419" s="1">
        <f t="shared" ref="R4419:R4482" si="346">_xlfn.XLOOKUP($J4419,$E:$E,$G:$G,0,0,1)</f>
        <v>0</v>
      </c>
      <c r="S4419" s="4">
        <v>262396.15166674962</v>
      </c>
      <c r="T4419" s="4">
        <v>42457.056629791776</v>
      </c>
      <c r="U4419" s="1">
        <f t="shared" ref="U4419:U4482" si="347">Q4419-R4419</f>
        <v>344853</v>
      </c>
      <c r="V4419" s="4">
        <f t="shared" ref="V4419:V4482" si="348">Q4419-(S4419+T4419)</f>
        <v>39999.791703458584</v>
      </c>
      <c r="W4419" s="1" t="str">
        <f t="shared" ref="W4419:W4482" si="349">IF(V4419&gt;=0,"Favourable","Adverse")</f>
        <v>Favourable</v>
      </c>
    </row>
    <row r="4420" spans="1:23" x14ac:dyDescent="0.25">
      <c r="A4420" s="1"/>
      <c r="B4420" s="1"/>
      <c r="C4420" s="1"/>
      <c r="D4420" s="1"/>
      <c r="E4420" s="1" t="s">
        <v>10068</v>
      </c>
      <c r="F4420" s="2">
        <v>44040</v>
      </c>
      <c r="G4420" s="3">
        <v>13226</v>
      </c>
      <c r="H4420" s="1"/>
      <c r="I4420" s="1"/>
      <c r="J4420" s="1" t="s">
        <v>7210</v>
      </c>
      <c r="K4420" s="2">
        <v>44407</v>
      </c>
      <c r="L4420" s="1" t="s">
        <v>4238</v>
      </c>
      <c r="M4420" s="1" t="str">
        <f t="shared" si="345"/>
        <v>Education</v>
      </c>
      <c r="N4420" s="1" t="s">
        <v>4205</v>
      </c>
      <c r="O4420" s="1" t="s">
        <v>4267</v>
      </c>
      <c r="P4420" s="1">
        <v>5871</v>
      </c>
      <c r="Q4420" s="1">
        <v>2176853</v>
      </c>
      <c r="R4420" s="1">
        <f t="shared" si="346"/>
        <v>10662</v>
      </c>
      <c r="S4420" s="4">
        <v>1879525.4190425843</v>
      </c>
      <c r="T4420" s="4">
        <v>650426.18423489679</v>
      </c>
      <c r="U4420" s="1">
        <f t="shared" si="347"/>
        <v>2166191</v>
      </c>
      <c r="V4420" s="4">
        <f t="shared" si="348"/>
        <v>-353098.60327748116</v>
      </c>
      <c r="W4420" s="1" t="str">
        <f t="shared" si="349"/>
        <v>Adverse</v>
      </c>
    </row>
    <row r="4421" spans="1:23" x14ac:dyDescent="0.25">
      <c r="A4421" s="1"/>
      <c r="B4421" s="1"/>
      <c r="C4421" s="1"/>
      <c r="D4421" s="1"/>
      <c r="E4421" s="1" t="s">
        <v>9571</v>
      </c>
      <c r="F4421" s="2">
        <v>44491</v>
      </c>
      <c r="G4421" s="3">
        <v>25902</v>
      </c>
      <c r="H4421" s="1"/>
      <c r="I4421" s="1"/>
      <c r="J4421" s="1" t="s">
        <v>6761</v>
      </c>
      <c r="K4421" s="2">
        <v>44012</v>
      </c>
      <c r="L4421" s="1" t="s">
        <v>4200</v>
      </c>
      <c r="M4421" s="1" t="str">
        <f t="shared" si="345"/>
        <v>Social Services</v>
      </c>
      <c r="N4421" s="1" t="s">
        <v>4222</v>
      </c>
      <c r="O4421" s="1" t="s">
        <v>4311</v>
      </c>
      <c r="P4421" s="1">
        <v>6830</v>
      </c>
      <c r="Q4421" s="1">
        <v>2114315</v>
      </c>
      <c r="R4421" s="1">
        <f t="shared" si="346"/>
        <v>26636</v>
      </c>
      <c r="S4421" s="4">
        <v>1811629.1877205165</v>
      </c>
      <c r="T4421" s="4">
        <v>485568.30815030821</v>
      </c>
      <c r="U4421" s="1">
        <f t="shared" si="347"/>
        <v>2087679</v>
      </c>
      <c r="V4421" s="4">
        <f t="shared" si="348"/>
        <v>-182882.4958708249</v>
      </c>
      <c r="W4421" s="1" t="str">
        <f t="shared" si="349"/>
        <v>Adverse</v>
      </c>
    </row>
    <row r="4422" spans="1:23" x14ac:dyDescent="0.25">
      <c r="A4422" s="1"/>
      <c r="B4422" s="1"/>
      <c r="C4422" s="1"/>
      <c r="D4422" s="1"/>
      <c r="E4422" s="1" t="s">
        <v>9735</v>
      </c>
      <c r="F4422" s="2">
        <v>44612</v>
      </c>
      <c r="G4422" s="3">
        <v>30855</v>
      </c>
      <c r="H4422" s="1"/>
      <c r="I4422" s="1"/>
      <c r="J4422" s="1" t="s">
        <v>9207</v>
      </c>
      <c r="K4422" s="2">
        <v>44569</v>
      </c>
      <c r="L4422" s="1" t="s">
        <v>4207</v>
      </c>
      <c r="M4422" s="1" t="str">
        <f t="shared" si="345"/>
        <v>Social Services</v>
      </c>
      <c r="N4422" s="1" t="s">
        <v>4205</v>
      </c>
      <c r="O4422" s="1" t="s">
        <v>4264</v>
      </c>
      <c r="P4422" s="1">
        <v>8989</v>
      </c>
      <c r="Q4422" s="1">
        <v>1057717</v>
      </c>
      <c r="R4422" s="1">
        <f t="shared" si="346"/>
        <v>16855</v>
      </c>
      <c r="S4422" s="4">
        <v>875587.85892491299</v>
      </c>
      <c r="T4422" s="4">
        <v>245947.61536870725</v>
      </c>
      <c r="U4422" s="1">
        <f t="shared" si="347"/>
        <v>1040862</v>
      </c>
      <c r="V4422" s="4">
        <f t="shared" si="348"/>
        <v>-63818.474293620326</v>
      </c>
      <c r="W4422" s="1" t="str">
        <f t="shared" si="349"/>
        <v>Adverse</v>
      </c>
    </row>
    <row r="4423" spans="1:23" x14ac:dyDescent="0.25">
      <c r="A4423" s="1"/>
      <c r="B4423" s="1"/>
      <c r="C4423" s="1"/>
      <c r="D4423" s="1"/>
      <c r="E4423" s="1" t="s">
        <v>10069</v>
      </c>
      <c r="F4423" s="2">
        <v>44305</v>
      </c>
      <c r="G4423" s="3">
        <v>12282</v>
      </c>
      <c r="H4423" s="1"/>
      <c r="I4423" s="1"/>
      <c r="J4423" s="1" t="s">
        <v>8428</v>
      </c>
      <c r="K4423" s="2">
        <v>44411</v>
      </c>
      <c r="L4423" s="1" t="s">
        <v>4207</v>
      </c>
      <c r="M4423" s="1" t="str">
        <f t="shared" si="345"/>
        <v>Social Services</v>
      </c>
      <c r="N4423" s="1" t="s">
        <v>4222</v>
      </c>
      <c r="O4423" s="1" t="s">
        <v>4301</v>
      </c>
      <c r="P4423" s="1">
        <v>9275</v>
      </c>
      <c r="Q4423" s="1">
        <v>1726173</v>
      </c>
      <c r="R4423" s="1">
        <f t="shared" si="346"/>
        <v>16915</v>
      </c>
      <c r="S4423" s="4">
        <v>1586802.5814373407</v>
      </c>
      <c r="T4423" s="4">
        <v>328221.60645510064</v>
      </c>
      <c r="U4423" s="1">
        <f t="shared" si="347"/>
        <v>1709258</v>
      </c>
      <c r="V4423" s="4">
        <f t="shared" si="348"/>
        <v>-188851.1878924414</v>
      </c>
      <c r="W4423" s="1" t="str">
        <f t="shared" si="349"/>
        <v>Adverse</v>
      </c>
    </row>
    <row r="4424" spans="1:23" x14ac:dyDescent="0.25">
      <c r="A4424" s="1"/>
      <c r="B4424" s="1"/>
      <c r="C4424" s="1"/>
      <c r="D4424" s="1"/>
      <c r="E4424" s="1" t="s">
        <v>9681</v>
      </c>
      <c r="F4424" s="2">
        <v>45025</v>
      </c>
      <c r="G4424" s="3">
        <v>55435</v>
      </c>
      <c r="H4424" s="1"/>
      <c r="I4424" s="1"/>
      <c r="J4424" s="1" t="s">
        <v>8660</v>
      </c>
      <c r="K4424" s="2">
        <v>44048</v>
      </c>
      <c r="L4424" s="1" t="s">
        <v>4207</v>
      </c>
      <c r="M4424" s="1" t="str">
        <f t="shared" si="345"/>
        <v>Social Services</v>
      </c>
      <c r="N4424" s="1" t="s">
        <v>4210</v>
      </c>
      <c r="O4424" s="1" t="s">
        <v>4244</v>
      </c>
      <c r="P4424" s="1">
        <v>8626</v>
      </c>
      <c r="Q4424" s="1">
        <v>1463026</v>
      </c>
      <c r="R4424" s="1">
        <f t="shared" si="346"/>
        <v>36770</v>
      </c>
      <c r="S4424" s="4">
        <v>1231736.1967902877</v>
      </c>
      <c r="T4424" s="4">
        <v>173548.15606687468</v>
      </c>
      <c r="U4424" s="1">
        <f t="shared" si="347"/>
        <v>1426256</v>
      </c>
      <c r="V4424" s="4">
        <f t="shared" si="348"/>
        <v>57741.647142837523</v>
      </c>
      <c r="W4424" s="1" t="str">
        <f t="shared" si="349"/>
        <v>Favourable</v>
      </c>
    </row>
    <row r="4425" spans="1:23" x14ac:dyDescent="0.25">
      <c r="A4425" s="1"/>
      <c r="B4425" s="1"/>
      <c r="C4425" s="1"/>
      <c r="D4425" s="1"/>
      <c r="E4425" s="1" t="s">
        <v>9889</v>
      </c>
      <c r="F4425" s="2">
        <v>44026</v>
      </c>
      <c r="G4425" s="3">
        <v>33301</v>
      </c>
      <c r="H4425" s="1"/>
      <c r="I4425" s="1"/>
      <c r="J4425" s="1" t="s">
        <v>9191</v>
      </c>
      <c r="K4425" s="2">
        <v>44894</v>
      </c>
      <c r="L4425" s="1" t="s">
        <v>4238</v>
      </c>
      <c r="M4425" s="1" t="str">
        <f t="shared" si="345"/>
        <v>Education</v>
      </c>
      <c r="N4425" s="1" t="s">
        <v>4222</v>
      </c>
      <c r="O4425" s="1" t="s">
        <v>4211</v>
      </c>
      <c r="P4425" s="1">
        <v>6676</v>
      </c>
      <c r="Q4425" s="1">
        <v>1783457</v>
      </c>
      <c r="R4425" s="1">
        <f t="shared" si="346"/>
        <v>16709</v>
      </c>
      <c r="S4425" s="4">
        <v>513349.194484654</v>
      </c>
      <c r="T4425" s="4">
        <v>315489.33177516441</v>
      </c>
      <c r="U4425" s="1">
        <f t="shared" si="347"/>
        <v>1766748</v>
      </c>
      <c r="V4425" s="4">
        <f t="shared" si="348"/>
        <v>954618.47374018165</v>
      </c>
      <c r="W4425" s="1" t="str">
        <f t="shared" si="349"/>
        <v>Favourable</v>
      </c>
    </row>
    <row r="4426" spans="1:23" x14ac:dyDescent="0.25">
      <c r="A4426" s="1"/>
      <c r="B4426" s="1"/>
      <c r="C4426" s="1"/>
      <c r="D4426" s="1"/>
      <c r="E4426" s="1" t="s">
        <v>10070</v>
      </c>
      <c r="F4426" s="2">
        <v>44107</v>
      </c>
      <c r="G4426" s="3">
        <v>48377</v>
      </c>
      <c r="H4426" s="1"/>
      <c r="I4426" s="1"/>
      <c r="J4426" s="1" t="s">
        <v>10071</v>
      </c>
      <c r="K4426" s="2">
        <v>44763</v>
      </c>
      <c r="L4426" s="1" t="s">
        <v>4227</v>
      </c>
      <c r="M4426" s="1" t="str">
        <f t="shared" si="345"/>
        <v>Infrastructure</v>
      </c>
      <c r="N4426" s="1" t="s">
        <v>4210</v>
      </c>
      <c r="O4426" s="1" t="s">
        <v>4345</v>
      </c>
      <c r="P4426" s="1">
        <v>8964</v>
      </c>
      <c r="Q4426" s="1">
        <v>483152</v>
      </c>
      <c r="R4426" s="1">
        <f t="shared" si="346"/>
        <v>0</v>
      </c>
      <c r="S4426" s="4">
        <v>361446.34652409772</v>
      </c>
      <c r="T4426" s="4">
        <v>132412.65668309576</v>
      </c>
      <c r="U4426" s="1">
        <f t="shared" si="347"/>
        <v>483152</v>
      </c>
      <c r="V4426" s="4">
        <f t="shared" si="348"/>
        <v>-10707.003207193455</v>
      </c>
      <c r="W4426" s="1" t="str">
        <f t="shared" si="349"/>
        <v>Adverse</v>
      </c>
    </row>
    <row r="4427" spans="1:23" x14ac:dyDescent="0.25">
      <c r="A4427" s="1"/>
      <c r="B4427" s="1"/>
      <c r="C4427" s="1"/>
      <c r="D4427" s="1"/>
      <c r="E4427" s="1" t="s">
        <v>9896</v>
      </c>
      <c r="F4427" s="2">
        <v>44345</v>
      </c>
      <c r="G4427" s="3">
        <v>12690</v>
      </c>
      <c r="H4427" s="1"/>
      <c r="I4427" s="1"/>
      <c r="J4427" s="1" t="s">
        <v>5028</v>
      </c>
      <c r="K4427" s="2">
        <v>44999</v>
      </c>
      <c r="L4427" s="1" t="s">
        <v>4238</v>
      </c>
      <c r="M4427" s="1" t="str">
        <f t="shared" si="345"/>
        <v>Education</v>
      </c>
      <c r="N4427" s="1" t="s">
        <v>4210</v>
      </c>
      <c r="O4427" s="1" t="s">
        <v>4298</v>
      </c>
      <c r="P4427" s="1">
        <v>5550</v>
      </c>
      <c r="Q4427" s="1">
        <v>798968</v>
      </c>
      <c r="R4427" s="1">
        <f t="shared" si="346"/>
        <v>70771</v>
      </c>
      <c r="S4427" s="4">
        <v>488846.8028927269</v>
      </c>
      <c r="T4427" s="4">
        <v>117990.15622830681</v>
      </c>
      <c r="U4427" s="1">
        <f t="shared" si="347"/>
        <v>728197</v>
      </c>
      <c r="V4427" s="4">
        <f t="shared" si="348"/>
        <v>192131.04087896633</v>
      </c>
      <c r="W4427" s="1" t="str">
        <f t="shared" si="349"/>
        <v>Favourable</v>
      </c>
    </row>
    <row r="4428" spans="1:23" x14ac:dyDescent="0.25">
      <c r="A4428" s="1"/>
      <c r="B4428" s="1"/>
      <c r="C4428" s="1"/>
      <c r="D4428" s="1"/>
      <c r="E4428" s="1" t="s">
        <v>9974</v>
      </c>
      <c r="F4428" s="2">
        <v>44407</v>
      </c>
      <c r="G4428" s="3">
        <v>28728</v>
      </c>
      <c r="H4428" s="1"/>
      <c r="I4428" s="1"/>
      <c r="J4428" s="1" t="s">
        <v>7704</v>
      </c>
      <c r="K4428" s="2">
        <v>45073</v>
      </c>
      <c r="L4428" s="1" t="s">
        <v>4200</v>
      </c>
      <c r="M4428" s="1" t="str">
        <f t="shared" si="345"/>
        <v>Social Services</v>
      </c>
      <c r="N4428" s="1" t="s">
        <v>4222</v>
      </c>
      <c r="O4428" s="1" t="s">
        <v>4361</v>
      </c>
      <c r="P4428" s="1">
        <v>6295</v>
      </c>
      <c r="Q4428" s="1">
        <v>1748687</v>
      </c>
      <c r="R4428" s="1">
        <f t="shared" si="346"/>
        <v>13279</v>
      </c>
      <c r="S4428" s="4">
        <v>1044210.1528723224</v>
      </c>
      <c r="T4428" s="4">
        <v>555374.73242010211</v>
      </c>
      <c r="U4428" s="1">
        <f t="shared" si="347"/>
        <v>1735408</v>
      </c>
      <c r="V4428" s="4">
        <f t="shared" si="348"/>
        <v>149102.11470757565</v>
      </c>
      <c r="W4428" s="1" t="str">
        <f t="shared" si="349"/>
        <v>Favourable</v>
      </c>
    </row>
    <row r="4429" spans="1:23" x14ac:dyDescent="0.25">
      <c r="A4429" s="1"/>
      <c r="B4429" s="1"/>
      <c r="C4429" s="1"/>
      <c r="D4429" s="1"/>
      <c r="E4429" s="1" t="s">
        <v>7436</v>
      </c>
      <c r="F4429" s="2">
        <v>45054</v>
      </c>
      <c r="G4429" s="3">
        <v>18203</v>
      </c>
      <c r="H4429" s="1"/>
      <c r="I4429" s="1"/>
      <c r="J4429" s="1" t="s">
        <v>9431</v>
      </c>
      <c r="K4429" s="2">
        <v>45374</v>
      </c>
      <c r="L4429" s="1" t="s">
        <v>4207</v>
      </c>
      <c r="M4429" s="1" t="str">
        <f t="shared" si="345"/>
        <v>Social Services</v>
      </c>
      <c r="N4429" s="1" t="s">
        <v>4222</v>
      </c>
      <c r="O4429" s="1" t="s">
        <v>4441</v>
      </c>
      <c r="P4429" s="1">
        <v>7357</v>
      </c>
      <c r="Q4429" s="1">
        <v>1499056</v>
      </c>
      <c r="R4429" s="1">
        <f t="shared" si="346"/>
        <v>24199</v>
      </c>
      <c r="S4429" s="4">
        <v>658760.71630212339</v>
      </c>
      <c r="T4429" s="4">
        <v>75940.192110655524</v>
      </c>
      <c r="U4429" s="1">
        <f t="shared" si="347"/>
        <v>1474857</v>
      </c>
      <c r="V4429" s="4">
        <f t="shared" si="348"/>
        <v>764355.09158722113</v>
      </c>
      <c r="W4429" s="1" t="str">
        <f t="shared" si="349"/>
        <v>Favourable</v>
      </c>
    </row>
    <row r="4430" spans="1:23" x14ac:dyDescent="0.25">
      <c r="A4430" s="1"/>
      <c r="B4430" s="1"/>
      <c r="C4430" s="1"/>
      <c r="D4430" s="1"/>
      <c r="E4430" s="1" t="s">
        <v>7645</v>
      </c>
      <c r="F4430" s="2">
        <v>44124</v>
      </c>
      <c r="G4430" s="3">
        <v>57474</v>
      </c>
      <c r="H4430" s="1"/>
      <c r="I4430" s="1"/>
      <c r="J4430" s="1" t="s">
        <v>4935</v>
      </c>
      <c r="K4430" s="2">
        <v>43844</v>
      </c>
      <c r="L4430" s="1" t="s">
        <v>4207</v>
      </c>
      <c r="M4430" s="1" t="str">
        <f t="shared" si="345"/>
        <v>Social Services</v>
      </c>
      <c r="N4430" s="1" t="s">
        <v>4210</v>
      </c>
      <c r="O4430" s="1" t="s">
        <v>4264</v>
      </c>
      <c r="P4430" s="1">
        <v>9080</v>
      </c>
      <c r="Q4430" s="1">
        <v>2159822</v>
      </c>
      <c r="R4430" s="1">
        <f t="shared" si="346"/>
        <v>79442</v>
      </c>
      <c r="S4430" s="4">
        <v>50058.062708476478</v>
      </c>
      <c r="T4430" s="4">
        <v>77828.826736912553</v>
      </c>
      <c r="U4430" s="1">
        <f t="shared" si="347"/>
        <v>2080380</v>
      </c>
      <c r="V4430" s="4">
        <f t="shared" si="348"/>
        <v>2031935.1105546108</v>
      </c>
      <c r="W4430" s="1" t="str">
        <f t="shared" si="349"/>
        <v>Favourable</v>
      </c>
    </row>
    <row r="4431" spans="1:23" x14ac:dyDescent="0.25">
      <c r="A4431" s="1"/>
      <c r="B4431" s="1"/>
      <c r="C4431" s="1"/>
      <c r="D4431" s="1"/>
      <c r="E4431" s="1" t="s">
        <v>10072</v>
      </c>
      <c r="F4431" s="2">
        <v>45013</v>
      </c>
      <c r="G4431" s="3">
        <v>34729</v>
      </c>
      <c r="H4431" s="1"/>
      <c r="I4431" s="1"/>
      <c r="J4431" s="1" t="s">
        <v>10003</v>
      </c>
      <c r="K4431" s="2">
        <v>44272</v>
      </c>
      <c r="L4431" s="1" t="s">
        <v>4238</v>
      </c>
      <c r="M4431" s="1" t="str">
        <f t="shared" si="345"/>
        <v>Education</v>
      </c>
      <c r="N4431" s="1" t="s">
        <v>4205</v>
      </c>
      <c r="O4431" s="1" t="s">
        <v>4253</v>
      </c>
      <c r="P4431" s="1">
        <v>7854</v>
      </c>
      <c r="Q4431" s="1">
        <v>365151</v>
      </c>
      <c r="R4431" s="1">
        <f t="shared" si="346"/>
        <v>39974</v>
      </c>
      <c r="S4431" s="4">
        <v>245586.10082853728</v>
      </c>
      <c r="T4431" s="4">
        <v>36153.028518944433</v>
      </c>
      <c r="U4431" s="1">
        <f t="shared" si="347"/>
        <v>325177</v>
      </c>
      <c r="V4431" s="4">
        <f t="shared" si="348"/>
        <v>83411.870652518293</v>
      </c>
      <c r="W4431" s="1" t="str">
        <f t="shared" si="349"/>
        <v>Favourable</v>
      </c>
    </row>
    <row r="4432" spans="1:23" x14ac:dyDescent="0.25">
      <c r="A4432" s="1"/>
      <c r="B4432" s="1"/>
      <c r="C4432" s="1"/>
      <c r="D4432" s="1"/>
      <c r="E4432" s="1" t="s">
        <v>10073</v>
      </c>
      <c r="F4432" s="2">
        <v>44361</v>
      </c>
      <c r="G4432" s="3">
        <v>23979</v>
      </c>
      <c r="H4432" s="1"/>
      <c r="I4432" s="1"/>
      <c r="J4432" s="1" t="s">
        <v>9857</v>
      </c>
      <c r="K4432" s="2">
        <v>45010</v>
      </c>
      <c r="L4432" s="1" t="s">
        <v>4207</v>
      </c>
      <c r="M4432" s="1" t="str">
        <f t="shared" si="345"/>
        <v>Social Services</v>
      </c>
      <c r="N4432" s="1" t="s">
        <v>4210</v>
      </c>
      <c r="O4432" s="1" t="s">
        <v>4233</v>
      </c>
      <c r="P4432" s="1">
        <v>5693</v>
      </c>
      <c r="Q4432" s="1">
        <v>267741</v>
      </c>
      <c r="R4432" s="1">
        <f t="shared" si="346"/>
        <v>50029</v>
      </c>
      <c r="S4432" s="4">
        <v>152693.01741450094</v>
      </c>
      <c r="T4432" s="4">
        <v>71839.082676414822</v>
      </c>
      <c r="U4432" s="1">
        <f t="shared" si="347"/>
        <v>217712</v>
      </c>
      <c r="V4432" s="4">
        <f t="shared" si="348"/>
        <v>43208.899909084255</v>
      </c>
      <c r="W4432" s="1" t="str">
        <f t="shared" si="349"/>
        <v>Favourable</v>
      </c>
    </row>
    <row r="4433" spans="1:23" x14ac:dyDescent="0.25">
      <c r="A4433" s="1"/>
      <c r="B4433" s="1"/>
      <c r="C4433" s="1"/>
      <c r="D4433" s="1"/>
      <c r="E4433" s="1" t="s">
        <v>10074</v>
      </c>
      <c r="F4433" s="2">
        <v>45196</v>
      </c>
      <c r="G4433" s="3">
        <v>23407</v>
      </c>
      <c r="H4433" s="1"/>
      <c r="I4433" s="1"/>
      <c r="J4433" s="1" t="s">
        <v>8358</v>
      </c>
      <c r="K4433" s="2">
        <v>45046</v>
      </c>
      <c r="L4433" s="1" t="s">
        <v>4238</v>
      </c>
      <c r="M4433" s="1" t="str">
        <f t="shared" si="345"/>
        <v>Education</v>
      </c>
      <c r="N4433" s="1" t="s">
        <v>4205</v>
      </c>
      <c r="O4433" s="1" t="s">
        <v>4479</v>
      </c>
      <c r="P4433" s="1">
        <v>7769</v>
      </c>
      <c r="Q4433" s="1">
        <v>2171617</v>
      </c>
      <c r="R4433" s="1">
        <f t="shared" si="346"/>
        <v>31406</v>
      </c>
      <c r="S4433" s="4">
        <v>252788.77955965017</v>
      </c>
      <c r="T4433" s="4">
        <v>203487.60589851168</v>
      </c>
      <c r="U4433" s="1">
        <f t="shared" si="347"/>
        <v>2140211</v>
      </c>
      <c r="V4433" s="4">
        <f t="shared" si="348"/>
        <v>1715340.6145418382</v>
      </c>
      <c r="W4433" s="1" t="str">
        <f t="shared" si="349"/>
        <v>Favourable</v>
      </c>
    </row>
    <row r="4434" spans="1:23" x14ac:dyDescent="0.25">
      <c r="A4434" s="1"/>
      <c r="B4434" s="1"/>
      <c r="C4434" s="1"/>
      <c r="D4434" s="1"/>
      <c r="E4434" s="1" t="s">
        <v>7372</v>
      </c>
      <c r="F4434" s="2">
        <v>43984</v>
      </c>
      <c r="G4434" s="3">
        <v>21458</v>
      </c>
      <c r="H4434" s="1"/>
      <c r="I4434" s="1"/>
      <c r="J4434" s="1" t="s">
        <v>5772</v>
      </c>
      <c r="K4434" s="2">
        <v>45169</v>
      </c>
      <c r="L4434" s="1" t="s">
        <v>4207</v>
      </c>
      <c r="M4434" s="1" t="str">
        <f t="shared" si="345"/>
        <v>Social Services</v>
      </c>
      <c r="N4434" s="1" t="s">
        <v>4222</v>
      </c>
      <c r="O4434" s="1" t="s">
        <v>4295</v>
      </c>
      <c r="P4434" s="1">
        <v>6365</v>
      </c>
      <c r="Q4434" s="1">
        <v>1393518</v>
      </c>
      <c r="R4434" s="1">
        <f t="shared" si="346"/>
        <v>96791</v>
      </c>
      <c r="S4434" s="4">
        <v>1016556.3054841534</v>
      </c>
      <c r="T4434" s="4">
        <v>282597.804971862</v>
      </c>
      <c r="U4434" s="1">
        <f t="shared" si="347"/>
        <v>1296727</v>
      </c>
      <c r="V4434" s="4">
        <f t="shared" si="348"/>
        <v>94363.889543984551</v>
      </c>
      <c r="W4434" s="1" t="str">
        <f t="shared" si="349"/>
        <v>Favourable</v>
      </c>
    </row>
    <row r="4435" spans="1:23" x14ac:dyDescent="0.25">
      <c r="A4435" s="1"/>
      <c r="B4435" s="1"/>
      <c r="C4435" s="1"/>
      <c r="D4435" s="1"/>
      <c r="E4435" s="1" t="s">
        <v>6674</v>
      </c>
      <c r="F4435" s="2">
        <v>45390</v>
      </c>
      <c r="G4435" s="3">
        <v>34555</v>
      </c>
      <c r="H4435" s="1"/>
      <c r="I4435" s="1"/>
      <c r="J4435" s="1" t="s">
        <v>4364</v>
      </c>
      <c r="K4435" s="2">
        <v>44615</v>
      </c>
      <c r="L4435" s="1" t="s">
        <v>4200</v>
      </c>
      <c r="M4435" s="1" t="str">
        <f t="shared" si="345"/>
        <v>Social Services</v>
      </c>
      <c r="N4435" s="1" t="s">
        <v>4222</v>
      </c>
      <c r="O4435" s="1" t="s">
        <v>4325</v>
      </c>
      <c r="P4435" s="1">
        <v>9343</v>
      </c>
      <c r="Q4435" s="1">
        <v>1863994</v>
      </c>
      <c r="R4435" s="1">
        <f t="shared" si="346"/>
        <v>99572</v>
      </c>
      <c r="S4435" s="4">
        <v>1260158.6801887427</v>
      </c>
      <c r="T4435" s="4">
        <v>529185.26614666393</v>
      </c>
      <c r="U4435" s="1">
        <f t="shared" si="347"/>
        <v>1764422</v>
      </c>
      <c r="V4435" s="4">
        <f t="shared" si="348"/>
        <v>74650.053664593492</v>
      </c>
      <c r="W4435" s="1" t="str">
        <f t="shared" si="349"/>
        <v>Favourable</v>
      </c>
    </row>
    <row r="4436" spans="1:23" x14ac:dyDescent="0.25">
      <c r="A4436" s="1"/>
      <c r="B4436" s="1"/>
      <c r="C4436" s="1"/>
      <c r="D4436" s="1"/>
      <c r="E4436" s="1" t="s">
        <v>7063</v>
      </c>
      <c r="F4436" s="2">
        <v>45152</v>
      </c>
      <c r="G4436" s="3">
        <v>17324</v>
      </c>
      <c r="H4436" s="1"/>
      <c r="I4436" s="1"/>
      <c r="J4436" s="1" t="s">
        <v>6058</v>
      </c>
      <c r="K4436" s="2">
        <v>44630</v>
      </c>
      <c r="L4436" s="1" t="s">
        <v>4207</v>
      </c>
      <c r="M4436" s="1" t="str">
        <f t="shared" si="345"/>
        <v>Social Services</v>
      </c>
      <c r="N4436" s="1" t="s">
        <v>4222</v>
      </c>
      <c r="O4436" s="1" t="s">
        <v>4223</v>
      </c>
      <c r="P4436" s="1">
        <v>8440</v>
      </c>
      <c r="Q4436" s="1">
        <v>2057057</v>
      </c>
      <c r="R4436" s="1">
        <f t="shared" si="346"/>
        <v>34502</v>
      </c>
      <c r="S4436" s="4">
        <v>1461382.0234208037</v>
      </c>
      <c r="T4436" s="4">
        <v>236365.44796530483</v>
      </c>
      <c r="U4436" s="1">
        <f t="shared" si="347"/>
        <v>2022555</v>
      </c>
      <c r="V4436" s="4">
        <f t="shared" si="348"/>
        <v>359309.52861389145</v>
      </c>
      <c r="W4436" s="1" t="str">
        <f t="shared" si="349"/>
        <v>Favourable</v>
      </c>
    </row>
    <row r="4437" spans="1:23" x14ac:dyDescent="0.25">
      <c r="A4437" s="1"/>
      <c r="B4437" s="1"/>
      <c r="C4437" s="1"/>
      <c r="D4437" s="1"/>
      <c r="E4437" s="1" t="s">
        <v>9795</v>
      </c>
      <c r="F4437" s="2">
        <v>45170</v>
      </c>
      <c r="G4437" s="3">
        <v>47249</v>
      </c>
      <c r="H4437" s="1"/>
      <c r="I4437" s="1"/>
      <c r="J4437" s="1" t="s">
        <v>10075</v>
      </c>
      <c r="K4437" s="2">
        <v>45340</v>
      </c>
      <c r="L4437" s="1" t="s">
        <v>4227</v>
      </c>
      <c r="M4437" s="1" t="str">
        <f t="shared" si="345"/>
        <v>Infrastructure</v>
      </c>
      <c r="N4437" s="1" t="s">
        <v>4205</v>
      </c>
      <c r="O4437" s="1" t="s">
        <v>4479</v>
      </c>
      <c r="P4437" s="1">
        <v>6538</v>
      </c>
      <c r="Q4437" s="1">
        <v>1324099</v>
      </c>
      <c r="R4437" s="1">
        <f t="shared" si="346"/>
        <v>0</v>
      </c>
      <c r="S4437" s="4">
        <v>964589.96527587553</v>
      </c>
      <c r="T4437" s="4">
        <v>319476.55955250683</v>
      </c>
      <c r="U4437" s="1">
        <f t="shared" si="347"/>
        <v>1324099</v>
      </c>
      <c r="V4437" s="4">
        <f t="shared" si="348"/>
        <v>40032.475171617698</v>
      </c>
      <c r="W4437" s="1" t="str">
        <f t="shared" si="349"/>
        <v>Favourable</v>
      </c>
    </row>
    <row r="4438" spans="1:23" x14ac:dyDescent="0.25">
      <c r="A4438" s="1"/>
      <c r="B4438" s="1"/>
      <c r="C4438" s="1"/>
      <c r="D4438" s="1"/>
      <c r="E4438" s="1" t="s">
        <v>5972</v>
      </c>
      <c r="F4438" s="2">
        <v>44850</v>
      </c>
      <c r="G4438" s="3">
        <v>15782</v>
      </c>
      <c r="H4438" s="1"/>
      <c r="I4438" s="1"/>
      <c r="J4438" s="1" t="s">
        <v>8944</v>
      </c>
      <c r="K4438" s="2">
        <v>43838</v>
      </c>
      <c r="L4438" s="1" t="s">
        <v>4227</v>
      </c>
      <c r="M4438" s="1" t="str">
        <f t="shared" si="345"/>
        <v>Infrastructure</v>
      </c>
      <c r="N4438" s="1" t="s">
        <v>4210</v>
      </c>
      <c r="O4438" s="1" t="s">
        <v>4330</v>
      </c>
      <c r="P4438" s="1">
        <v>6298</v>
      </c>
      <c r="Q4438" s="1">
        <v>1248650</v>
      </c>
      <c r="R4438" s="1">
        <f t="shared" si="346"/>
        <v>39329</v>
      </c>
      <c r="S4438" s="4">
        <v>729606.48840508028</v>
      </c>
      <c r="T4438" s="4">
        <v>27416.237272166163</v>
      </c>
      <c r="U4438" s="1">
        <f t="shared" si="347"/>
        <v>1209321</v>
      </c>
      <c r="V4438" s="4">
        <f t="shared" si="348"/>
        <v>491627.27432275354</v>
      </c>
      <c r="W4438" s="1" t="str">
        <f t="shared" si="349"/>
        <v>Favourable</v>
      </c>
    </row>
    <row r="4439" spans="1:23" x14ac:dyDescent="0.25">
      <c r="A4439" s="1"/>
      <c r="B4439" s="1"/>
      <c r="C4439" s="1"/>
      <c r="D4439" s="1"/>
      <c r="E4439" s="1" t="s">
        <v>10076</v>
      </c>
      <c r="F4439" s="2">
        <v>45268</v>
      </c>
      <c r="G4439" s="3">
        <v>26345</v>
      </c>
      <c r="H4439" s="1"/>
      <c r="I4439" s="1"/>
      <c r="J4439" s="1" t="s">
        <v>5159</v>
      </c>
      <c r="K4439" s="2">
        <v>45213</v>
      </c>
      <c r="L4439" s="1" t="s">
        <v>4227</v>
      </c>
      <c r="M4439" s="1" t="str">
        <f t="shared" si="345"/>
        <v>Infrastructure</v>
      </c>
      <c r="N4439" s="1" t="s">
        <v>4205</v>
      </c>
      <c r="O4439" s="1" t="s">
        <v>4338</v>
      </c>
      <c r="P4439" s="1">
        <v>6954</v>
      </c>
      <c r="Q4439" s="1">
        <v>634603</v>
      </c>
      <c r="R4439" s="1">
        <f t="shared" si="346"/>
        <v>71657</v>
      </c>
      <c r="S4439" s="4">
        <v>82195.442455151016</v>
      </c>
      <c r="T4439" s="4">
        <v>30712.394220972052</v>
      </c>
      <c r="U4439" s="1">
        <f t="shared" si="347"/>
        <v>562946</v>
      </c>
      <c r="V4439" s="4">
        <f t="shared" si="348"/>
        <v>521695.16332387691</v>
      </c>
      <c r="W4439" s="1" t="str">
        <f t="shared" si="349"/>
        <v>Favourable</v>
      </c>
    </row>
    <row r="4440" spans="1:23" x14ac:dyDescent="0.25">
      <c r="A4440" s="1"/>
      <c r="B4440" s="1"/>
      <c r="C4440" s="1"/>
      <c r="D4440" s="1"/>
      <c r="E4440" s="1" t="s">
        <v>8096</v>
      </c>
      <c r="F4440" s="2">
        <v>45325</v>
      </c>
      <c r="G4440" s="3">
        <v>47654</v>
      </c>
      <c r="H4440" s="1"/>
      <c r="I4440" s="1"/>
      <c r="J4440" s="1" t="s">
        <v>7620</v>
      </c>
      <c r="K4440" s="2">
        <v>45120</v>
      </c>
      <c r="L4440" s="1" t="s">
        <v>4227</v>
      </c>
      <c r="M4440" s="1" t="str">
        <f t="shared" si="345"/>
        <v>Infrastructure</v>
      </c>
      <c r="N4440" s="1" t="s">
        <v>4222</v>
      </c>
      <c r="O4440" s="1" t="s">
        <v>4279</v>
      </c>
      <c r="P4440" s="1">
        <v>7569</v>
      </c>
      <c r="Q4440" s="1">
        <v>1178152</v>
      </c>
      <c r="R4440" s="1">
        <f t="shared" si="346"/>
        <v>25559</v>
      </c>
      <c r="S4440" s="4">
        <v>140758.25989106004</v>
      </c>
      <c r="T4440" s="4">
        <v>230132.98712732244</v>
      </c>
      <c r="U4440" s="1">
        <f t="shared" si="347"/>
        <v>1152593</v>
      </c>
      <c r="V4440" s="4">
        <f t="shared" si="348"/>
        <v>807260.75298161758</v>
      </c>
      <c r="W4440" s="1" t="str">
        <f t="shared" si="349"/>
        <v>Favourable</v>
      </c>
    </row>
    <row r="4441" spans="1:23" x14ac:dyDescent="0.25">
      <c r="A4441" s="1"/>
      <c r="B4441" s="1"/>
      <c r="C4441" s="1"/>
      <c r="D4441" s="1"/>
      <c r="E4441" s="1" t="s">
        <v>9793</v>
      </c>
      <c r="F4441" s="2">
        <v>45164</v>
      </c>
      <c r="G4441" s="3">
        <v>25056</v>
      </c>
      <c r="H4441" s="1"/>
      <c r="I4441" s="1"/>
      <c r="J4441" s="1" t="s">
        <v>8281</v>
      </c>
      <c r="K4441" s="2">
        <v>45117</v>
      </c>
      <c r="L4441" s="1" t="s">
        <v>4200</v>
      </c>
      <c r="M4441" s="1" t="str">
        <f t="shared" si="345"/>
        <v>Social Services</v>
      </c>
      <c r="N4441" s="1" t="s">
        <v>4210</v>
      </c>
      <c r="O4441" s="1" t="s">
        <v>4286</v>
      </c>
      <c r="P4441" s="1">
        <v>8672</v>
      </c>
      <c r="Q4441" s="1">
        <v>577399</v>
      </c>
      <c r="R4441" s="1">
        <f t="shared" si="346"/>
        <v>38970</v>
      </c>
      <c r="S4441" s="4">
        <v>36859.694042384042</v>
      </c>
      <c r="T4441" s="4">
        <v>81348.951579165543</v>
      </c>
      <c r="U4441" s="1">
        <f t="shared" si="347"/>
        <v>538429</v>
      </c>
      <c r="V4441" s="4">
        <f t="shared" si="348"/>
        <v>459190.35437845043</v>
      </c>
      <c r="W4441" s="1" t="str">
        <f t="shared" si="349"/>
        <v>Favourable</v>
      </c>
    </row>
    <row r="4442" spans="1:23" x14ac:dyDescent="0.25">
      <c r="A4442" s="1"/>
      <c r="B4442" s="1"/>
      <c r="C4442" s="1"/>
      <c r="D4442" s="1"/>
      <c r="E4442" s="1" t="s">
        <v>10077</v>
      </c>
      <c r="F4442" s="2">
        <v>44571</v>
      </c>
      <c r="G4442" s="3">
        <v>21418</v>
      </c>
      <c r="H4442" s="1"/>
      <c r="I4442" s="1"/>
      <c r="J4442" s="1" t="s">
        <v>10078</v>
      </c>
      <c r="K4442" s="2">
        <v>44147</v>
      </c>
      <c r="L4442" s="1" t="s">
        <v>4238</v>
      </c>
      <c r="M4442" s="1" t="str">
        <f t="shared" si="345"/>
        <v>Education</v>
      </c>
      <c r="N4442" s="1" t="s">
        <v>4205</v>
      </c>
      <c r="O4442" s="1" t="s">
        <v>4267</v>
      </c>
      <c r="P4442" s="1">
        <v>8253</v>
      </c>
      <c r="Q4442" s="1">
        <v>1992888</v>
      </c>
      <c r="R4442" s="1">
        <f t="shared" si="346"/>
        <v>0</v>
      </c>
      <c r="S4442" s="4">
        <v>95916.051413286128</v>
      </c>
      <c r="T4442" s="4">
        <v>186224.03538429344</v>
      </c>
      <c r="U4442" s="1">
        <f t="shared" si="347"/>
        <v>1992888</v>
      </c>
      <c r="V4442" s="4">
        <f t="shared" si="348"/>
        <v>1710747.9132024203</v>
      </c>
      <c r="W4442" s="1" t="str">
        <f t="shared" si="349"/>
        <v>Favourable</v>
      </c>
    </row>
    <row r="4443" spans="1:23" x14ac:dyDescent="0.25">
      <c r="A4443" s="1"/>
      <c r="B4443" s="1"/>
      <c r="C4443" s="1"/>
      <c r="D4443" s="1"/>
      <c r="E4443" s="1" t="s">
        <v>9399</v>
      </c>
      <c r="F4443" s="2">
        <v>44807</v>
      </c>
      <c r="G4443" s="3">
        <v>25028</v>
      </c>
      <c r="H4443" s="1"/>
      <c r="I4443" s="1"/>
      <c r="J4443" s="1" t="s">
        <v>8620</v>
      </c>
      <c r="K4443" s="2">
        <v>44859</v>
      </c>
      <c r="L4443" s="1" t="s">
        <v>4238</v>
      </c>
      <c r="M4443" s="1" t="str">
        <f t="shared" si="345"/>
        <v>Education</v>
      </c>
      <c r="N4443" s="1" t="s">
        <v>4210</v>
      </c>
      <c r="O4443" s="1" t="s">
        <v>4311</v>
      </c>
      <c r="P4443" s="1">
        <v>7167</v>
      </c>
      <c r="Q4443" s="1">
        <v>1940270</v>
      </c>
      <c r="R4443" s="1">
        <f t="shared" si="346"/>
        <v>14593</v>
      </c>
      <c r="S4443" s="4">
        <v>1194274.2476698793</v>
      </c>
      <c r="T4443" s="4">
        <v>234154.68990829543</v>
      </c>
      <c r="U4443" s="1">
        <f t="shared" si="347"/>
        <v>1925677</v>
      </c>
      <c r="V4443" s="4">
        <f t="shared" si="348"/>
        <v>511841.06242182525</v>
      </c>
      <c r="W4443" s="1" t="str">
        <f t="shared" si="349"/>
        <v>Favourable</v>
      </c>
    </row>
    <row r="4444" spans="1:23" x14ac:dyDescent="0.25">
      <c r="A4444" s="1"/>
      <c r="B4444" s="1"/>
      <c r="C4444" s="1"/>
      <c r="D4444" s="1"/>
      <c r="E4444" s="1" t="s">
        <v>6952</v>
      </c>
      <c r="F4444" s="2">
        <v>45167</v>
      </c>
      <c r="G4444" s="3">
        <v>59045</v>
      </c>
      <c r="H4444" s="1"/>
      <c r="I4444" s="1"/>
      <c r="J4444" s="1" t="s">
        <v>10079</v>
      </c>
      <c r="K4444" s="2">
        <v>44245</v>
      </c>
      <c r="L4444" s="1" t="s">
        <v>4200</v>
      </c>
      <c r="M4444" s="1" t="str">
        <f t="shared" si="345"/>
        <v>Social Services</v>
      </c>
      <c r="N4444" s="1" t="s">
        <v>4210</v>
      </c>
      <c r="O4444" s="1" t="s">
        <v>4279</v>
      </c>
      <c r="P4444" s="1">
        <v>7502</v>
      </c>
      <c r="Q4444" s="1">
        <v>1581025</v>
      </c>
      <c r="R4444" s="1">
        <f t="shared" si="346"/>
        <v>0</v>
      </c>
      <c r="S4444" s="4">
        <v>719164.9817478942</v>
      </c>
      <c r="T4444" s="4">
        <v>501604.62286101119</v>
      </c>
      <c r="U4444" s="1">
        <f t="shared" si="347"/>
        <v>1581025</v>
      </c>
      <c r="V4444" s="4">
        <f t="shared" si="348"/>
        <v>360255.3953910945</v>
      </c>
      <c r="W4444" s="1" t="str">
        <f t="shared" si="349"/>
        <v>Favourable</v>
      </c>
    </row>
    <row r="4445" spans="1:23" x14ac:dyDescent="0.25">
      <c r="A4445" s="1"/>
      <c r="B4445" s="1"/>
      <c r="C4445" s="1"/>
      <c r="D4445" s="1"/>
      <c r="E4445" s="1" t="s">
        <v>6964</v>
      </c>
      <c r="F4445" s="2">
        <v>45249</v>
      </c>
      <c r="G4445" s="3">
        <v>49277</v>
      </c>
      <c r="H4445" s="1"/>
      <c r="I4445" s="1"/>
      <c r="J4445" s="1" t="s">
        <v>4913</v>
      </c>
      <c r="K4445" s="2">
        <v>43903</v>
      </c>
      <c r="L4445" s="1" t="s">
        <v>4238</v>
      </c>
      <c r="M4445" s="1" t="str">
        <f t="shared" si="345"/>
        <v>Education</v>
      </c>
      <c r="N4445" s="1" t="s">
        <v>4210</v>
      </c>
      <c r="O4445" s="1" t="s">
        <v>4421</v>
      </c>
      <c r="P4445" s="1">
        <v>6783</v>
      </c>
      <c r="Q4445" s="1">
        <v>614194</v>
      </c>
      <c r="R4445" s="1">
        <f t="shared" si="346"/>
        <v>70823</v>
      </c>
      <c r="S4445" s="4">
        <v>119248.8244463567</v>
      </c>
      <c r="T4445" s="4">
        <v>179931.63631029322</v>
      </c>
      <c r="U4445" s="1">
        <f t="shared" si="347"/>
        <v>543371</v>
      </c>
      <c r="V4445" s="4">
        <f t="shared" si="348"/>
        <v>315013.5392433501</v>
      </c>
      <c r="W4445" s="1" t="str">
        <f t="shared" si="349"/>
        <v>Favourable</v>
      </c>
    </row>
    <row r="4446" spans="1:23" x14ac:dyDescent="0.25">
      <c r="A4446" s="1"/>
      <c r="B4446" s="1"/>
      <c r="C4446" s="1"/>
      <c r="D4446" s="1"/>
      <c r="E4446" s="1" t="s">
        <v>10080</v>
      </c>
      <c r="F4446" s="2">
        <v>44121</v>
      </c>
      <c r="G4446" s="3">
        <v>30583</v>
      </c>
      <c r="H4446" s="1"/>
      <c r="I4446" s="1"/>
      <c r="J4446" s="1" t="s">
        <v>6318</v>
      </c>
      <c r="K4446" s="2">
        <v>45095</v>
      </c>
      <c r="L4446" s="1" t="s">
        <v>4227</v>
      </c>
      <c r="M4446" s="1" t="str">
        <f t="shared" si="345"/>
        <v>Infrastructure</v>
      </c>
      <c r="N4446" s="1" t="s">
        <v>4210</v>
      </c>
      <c r="O4446" s="1" t="s">
        <v>4256</v>
      </c>
      <c r="P4446" s="1">
        <v>5731</v>
      </c>
      <c r="Q4446" s="1">
        <v>1052651</v>
      </c>
      <c r="R4446" s="1">
        <f t="shared" si="346"/>
        <v>46672</v>
      </c>
      <c r="S4446" s="4">
        <v>674489.3796956751</v>
      </c>
      <c r="T4446" s="4">
        <v>222034.02101269262</v>
      </c>
      <c r="U4446" s="1">
        <f t="shared" si="347"/>
        <v>1005979</v>
      </c>
      <c r="V4446" s="4">
        <f t="shared" si="348"/>
        <v>156127.5992916323</v>
      </c>
      <c r="W4446" s="1" t="str">
        <f t="shared" si="349"/>
        <v>Favourable</v>
      </c>
    </row>
    <row r="4447" spans="1:23" x14ac:dyDescent="0.25">
      <c r="A4447" s="1"/>
      <c r="B4447" s="1"/>
      <c r="C4447" s="1"/>
      <c r="D4447" s="1"/>
      <c r="E4447" s="1" t="s">
        <v>8339</v>
      </c>
      <c r="F4447" s="2">
        <v>44417</v>
      </c>
      <c r="G4447" s="3">
        <v>21946</v>
      </c>
      <c r="H4447" s="1"/>
      <c r="I4447" s="1"/>
      <c r="J4447" s="1" t="s">
        <v>6694</v>
      </c>
      <c r="K4447" s="2">
        <v>44397</v>
      </c>
      <c r="L4447" s="1" t="s">
        <v>4200</v>
      </c>
      <c r="M4447" s="1" t="str">
        <f t="shared" si="345"/>
        <v>Social Services</v>
      </c>
      <c r="N4447" s="1" t="s">
        <v>4205</v>
      </c>
      <c r="O4447" s="1" t="s">
        <v>4241</v>
      </c>
      <c r="P4447" s="1">
        <v>8942</v>
      </c>
      <c r="Q4447" s="1">
        <v>1764107</v>
      </c>
      <c r="R4447" s="1">
        <f t="shared" si="346"/>
        <v>26754</v>
      </c>
      <c r="S4447" s="4">
        <v>535411.48480234027</v>
      </c>
      <c r="T4447" s="4">
        <v>356180.52200654271</v>
      </c>
      <c r="U4447" s="1">
        <f t="shared" si="347"/>
        <v>1737353</v>
      </c>
      <c r="V4447" s="4">
        <f t="shared" si="348"/>
        <v>872514.99319111696</v>
      </c>
      <c r="W4447" s="1" t="str">
        <f t="shared" si="349"/>
        <v>Favourable</v>
      </c>
    </row>
    <row r="4448" spans="1:23" x14ac:dyDescent="0.25">
      <c r="A4448" s="1"/>
      <c r="B4448" s="1"/>
      <c r="C4448" s="1"/>
      <c r="D4448" s="1"/>
      <c r="E4448" s="1" t="s">
        <v>5825</v>
      </c>
      <c r="F4448" s="2">
        <v>44660</v>
      </c>
      <c r="G4448" s="3">
        <v>22512</v>
      </c>
      <c r="H4448" s="1"/>
      <c r="I4448" s="1"/>
      <c r="J4448" s="1" t="s">
        <v>8590</v>
      </c>
      <c r="K4448" s="2">
        <v>44932</v>
      </c>
      <c r="L4448" s="1" t="s">
        <v>4227</v>
      </c>
      <c r="M4448" s="1" t="str">
        <f t="shared" si="345"/>
        <v>Infrastructure</v>
      </c>
      <c r="N4448" s="1" t="s">
        <v>4205</v>
      </c>
      <c r="O4448" s="1" t="s">
        <v>4226</v>
      </c>
      <c r="P4448" s="1">
        <v>7660</v>
      </c>
      <c r="Q4448" s="1">
        <v>2314295</v>
      </c>
      <c r="R4448" s="1">
        <f t="shared" si="346"/>
        <v>54379</v>
      </c>
      <c r="S4448" s="4">
        <v>1667539.0615382886</v>
      </c>
      <c r="T4448" s="4">
        <v>443550.4789833455</v>
      </c>
      <c r="U4448" s="1">
        <f t="shared" si="347"/>
        <v>2259916</v>
      </c>
      <c r="V4448" s="4">
        <f t="shared" si="348"/>
        <v>203205.45947836572</v>
      </c>
      <c r="W4448" s="1" t="str">
        <f t="shared" si="349"/>
        <v>Favourable</v>
      </c>
    </row>
    <row r="4449" spans="1:23" x14ac:dyDescent="0.25">
      <c r="A4449" s="1"/>
      <c r="B4449" s="1"/>
      <c r="C4449" s="1"/>
      <c r="D4449" s="1"/>
      <c r="E4449" s="1" t="s">
        <v>4525</v>
      </c>
      <c r="F4449" s="2">
        <v>45285</v>
      </c>
      <c r="G4449" s="3">
        <v>37832</v>
      </c>
      <c r="H4449" s="1"/>
      <c r="I4449" s="1"/>
      <c r="J4449" s="1" t="s">
        <v>8068</v>
      </c>
      <c r="K4449" s="2">
        <v>44126</v>
      </c>
      <c r="L4449" s="1" t="s">
        <v>4207</v>
      </c>
      <c r="M4449" s="1" t="str">
        <f t="shared" si="345"/>
        <v>Social Services</v>
      </c>
      <c r="N4449" s="1" t="s">
        <v>4205</v>
      </c>
      <c r="O4449" s="1" t="s">
        <v>4206</v>
      </c>
      <c r="P4449" s="1">
        <v>8328</v>
      </c>
      <c r="Q4449" s="1">
        <v>2456163</v>
      </c>
      <c r="R4449" s="1">
        <f t="shared" si="346"/>
        <v>17764</v>
      </c>
      <c r="S4449" s="4">
        <v>1484535.0881796647</v>
      </c>
      <c r="T4449" s="4">
        <v>381849.91081497661</v>
      </c>
      <c r="U4449" s="1">
        <f t="shared" si="347"/>
        <v>2438399</v>
      </c>
      <c r="V4449" s="4">
        <f t="shared" si="348"/>
        <v>589778.00100535876</v>
      </c>
      <c r="W4449" s="1" t="str">
        <f t="shared" si="349"/>
        <v>Favourable</v>
      </c>
    </row>
    <row r="4450" spans="1:23" x14ac:dyDescent="0.25">
      <c r="A4450" s="1"/>
      <c r="B4450" s="1"/>
      <c r="C4450" s="1"/>
      <c r="D4450" s="1"/>
      <c r="E4450" s="1" t="s">
        <v>8826</v>
      </c>
      <c r="F4450" s="2">
        <v>44331</v>
      </c>
      <c r="G4450" s="3">
        <v>41325</v>
      </c>
      <c r="H4450" s="1"/>
      <c r="I4450" s="1"/>
      <c r="J4450" s="1" t="s">
        <v>7557</v>
      </c>
      <c r="K4450" s="2">
        <v>45051</v>
      </c>
      <c r="L4450" s="1" t="s">
        <v>4207</v>
      </c>
      <c r="M4450" s="1" t="str">
        <f t="shared" si="345"/>
        <v>Social Services</v>
      </c>
      <c r="N4450" s="1" t="s">
        <v>4205</v>
      </c>
      <c r="O4450" s="1" t="s">
        <v>4479</v>
      </c>
      <c r="P4450" s="1">
        <v>6268</v>
      </c>
      <c r="Q4450" s="1">
        <v>1310320</v>
      </c>
      <c r="R4450" s="1">
        <f t="shared" si="346"/>
        <v>52273</v>
      </c>
      <c r="S4450" s="4">
        <v>257122.43412565225</v>
      </c>
      <c r="T4450" s="4">
        <v>330497.17740912474</v>
      </c>
      <c r="U4450" s="1">
        <f t="shared" si="347"/>
        <v>1258047</v>
      </c>
      <c r="V4450" s="4">
        <f t="shared" si="348"/>
        <v>722700.38846522302</v>
      </c>
      <c r="W4450" s="1" t="str">
        <f t="shared" si="349"/>
        <v>Favourable</v>
      </c>
    </row>
    <row r="4451" spans="1:23" x14ac:dyDescent="0.25">
      <c r="A4451" s="1"/>
      <c r="B4451" s="1"/>
      <c r="C4451" s="1"/>
      <c r="D4451" s="1"/>
      <c r="E4451" s="1" t="s">
        <v>7851</v>
      </c>
      <c r="F4451" s="2">
        <v>44425</v>
      </c>
      <c r="G4451" s="3">
        <v>54440</v>
      </c>
      <c r="H4451" s="1"/>
      <c r="I4451" s="1"/>
      <c r="J4451" s="1" t="s">
        <v>8002</v>
      </c>
      <c r="K4451" s="2">
        <v>44795</v>
      </c>
      <c r="L4451" s="1" t="s">
        <v>4200</v>
      </c>
      <c r="M4451" s="1" t="str">
        <f t="shared" si="345"/>
        <v>Social Services</v>
      </c>
      <c r="N4451" s="1" t="s">
        <v>4222</v>
      </c>
      <c r="O4451" s="1" t="s">
        <v>4276</v>
      </c>
      <c r="P4451" s="1">
        <v>7127</v>
      </c>
      <c r="Q4451" s="1">
        <v>1722732</v>
      </c>
      <c r="R4451" s="1">
        <f t="shared" si="346"/>
        <v>48273</v>
      </c>
      <c r="S4451" s="4">
        <v>1104126.373915269</v>
      </c>
      <c r="T4451" s="4">
        <v>458311.93802198931</v>
      </c>
      <c r="U4451" s="1">
        <f t="shared" si="347"/>
        <v>1674459</v>
      </c>
      <c r="V4451" s="4">
        <f t="shared" si="348"/>
        <v>160293.68806274165</v>
      </c>
      <c r="W4451" s="1" t="str">
        <f t="shared" si="349"/>
        <v>Favourable</v>
      </c>
    </row>
    <row r="4452" spans="1:23" x14ac:dyDescent="0.25">
      <c r="A4452" s="1"/>
      <c r="B4452" s="1"/>
      <c r="C4452" s="1"/>
      <c r="D4452" s="1"/>
      <c r="E4452" s="1" t="s">
        <v>10081</v>
      </c>
      <c r="F4452" s="2">
        <v>44202</v>
      </c>
      <c r="G4452" s="3">
        <v>40432</v>
      </c>
      <c r="H4452" s="1"/>
      <c r="I4452" s="1"/>
      <c r="J4452" s="1" t="s">
        <v>10082</v>
      </c>
      <c r="K4452" s="2">
        <v>44477</v>
      </c>
      <c r="L4452" s="1" t="s">
        <v>4207</v>
      </c>
      <c r="M4452" s="1" t="str">
        <f t="shared" si="345"/>
        <v>Social Services</v>
      </c>
      <c r="N4452" s="1" t="s">
        <v>4205</v>
      </c>
      <c r="O4452" s="1" t="s">
        <v>4276</v>
      </c>
      <c r="P4452" s="1">
        <v>5644</v>
      </c>
      <c r="Q4452" s="1">
        <v>1371672</v>
      </c>
      <c r="R4452" s="1">
        <f t="shared" si="346"/>
        <v>0</v>
      </c>
      <c r="S4452" s="4">
        <v>108347.8019584665</v>
      </c>
      <c r="T4452" s="4">
        <v>395557.31106643431</v>
      </c>
      <c r="U4452" s="1">
        <f t="shared" si="347"/>
        <v>1371672</v>
      </c>
      <c r="V4452" s="4">
        <f t="shared" si="348"/>
        <v>867766.88697509922</v>
      </c>
      <c r="W4452" s="1" t="str">
        <f t="shared" si="349"/>
        <v>Favourable</v>
      </c>
    </row>
    <row r="4453" spans="1:23" x14ac:dyDescent="0.25">
      <c r="A4453" s="1"/>
      <c r="B4453" s="1"/>
      <c r="C4453" s="1"/>
      <c r="D4453" s="1"/>
      <c r="E4453" s="1" t="s">
        <v>10083</v>
      </c>
      <c r="F4453" s="2">
        <v>45114</v>
      </c>
      <c r="G4453" s="3">
        <v>54244</v>
      </c>
      <c r="H4453" s="1"/>
      <c r="I4453" s="1"/>
      <c r="J4453" s="1" t="s">
        <v>6777</v>
      </c>
      <c r="K4453" s="2">
        <v>45255</v>
      </c>
      <c r="L4453" s="1" t="s">
        <v>4227</v>
      </c>
      <c r="M4453" s="1" t="str">
        <f t="shared" si="345"/>
        <v>Infrastructure</v>
      </c>
      <c r="N4453" s="1" t="s">
        <v>4222</v>
      </c>
      <c r="O4453" s="1" t="s">
        <v>4476</v>
      </c>
      <c r="P4453" s="1">
        <v>6166</v>
      </c>
      <c r="Q4453" s="1">
        <v>1502954</v>
      </c>
      <c r="R4453" s="1">
        <f t="shared" si="346"/>
        <v>40550</v>
      </c>
      <c r="S4453" s="4">
        <v>373866.59995047416</v>
      </c>
      <c r="T4453" s="4">
        <v>494823.40455767844</v>
      </c>
      <c r="U4453" s="1">
        <f t="shared" si="347"/>
        <v>1462404</v>
      </c>
      <c r="V4453" s="4">
        <f t="shared" si="348"/>
        <v>634263.9954918474</v>
      </c>
      <c r="W4453" s="1" t="str">
        <f t="shared" si="349"/>
        <v>Favourable</v>
      </c>
    </row>
    <row r="4454" spans="1:23" x14ac:dyDescent="0.25">
      <c r="A4454" s="1"/>
      <c r="B4454" s="1"/>
      <c r="C4454" s="1"/>
      <c r="D4454" s="1"/>
      <c r="E4454" s="1" t="s">
        <v>6385</v>
      </c>
      <c r="F4454" s="2">
        <v>44967</v>
      </c>
      <c r="G4454" s="3">
        <v>40276</v>
      </c>
      <c r="H4454" s="1"/>
      <c r="I4454" s="1"/>
      <c r="J4454" s="1" t="s">
        <v>10084</v>
      </c>
      <c r="K4454" s="2">
        <v>45084</v>
      </c>
      <c r="L4454" s="1" t="s">
        <v>4238</v>
      </c>
      <c r="M4454" s="1" t="str">
        <f t="shared" si="345"/>
        <v>Education</v>
      </c>
      <c r="N4454" s="1" t="s">
        <v>4205</v>
      </c>
      <c r="O4454" s="1" t="s">
        <v>4223</v>
      </c>
      <c r="P4454" s="1">
        <v>6881</v>
      </c>
      <c r="Q4454" s="1">
        <v>1924255</v>
      </c>
      <c r="R4454" s="1">
        <f t="shared" si="346"/>
        <v>0</v>
      </c>
      <c r="S4454" s="4">
        <v>1187149.4918821026</v>
      </c>
      <c r="T4454" s="4">
        <v>206019.55790989636</v>
      </c>
      <c r="U4454" s="1">
        <f t="shared" si="347"/>
        <v>1924255</v>
      </c>
      <c r="V4454" s="4">
        <f t="shared" si="348"/>
        <v>531085.95020800107</v>
      </c>
      <c r="W4454" s="1" t="str">
        <f t="shared" si="349"/>
        <v>Favourable</v>
      </c>
    </row>
    <row r="4455" spans="1:23" x14ac:dyDescent="0.25">
      <c r="A4455" s="1"/>
      <c r="B4455" s="1"/>
      <c r="C4455" s="1"/>
      <c r="D4455" s="1"/>
      <c r="E4455" s="1" t="s">
        <v>10085</v>
      </c>
      <c r="F4455" s="2">
        <v>44743</v>
      </c>
      <c r="G4455" s="3">
        <v>22004</v>
      </c>
      <c r="H4455" s="1"/>
      <c r="I4455" s="1"/>
      <c r="J4455" s="1" t="s">
        <v>10086</v>
      </c>
      <c r="K4455" s="2">
        <v>44110</v>
      </c>
      <c r="L4455" s="1" t="s">
        <v>4238</v>
      </c>
      <c r="M4455" s="1" t="str">
        <f t="shared" si="345"/>
        <v>Education</v>
      </c>
      <c r="N4455" s="1" t="s">
        <v>4210</v>
      </c>
      <c r="O4455" s="1" t="s">
        <v>4301</v>
      </c>
      <c r="P4455" s="1">
        <v>7689</v>
      </c>
      <c r="Q4455" s="1">
        <v>1576822</v>
      </c>
      <c r="R4455" s="1">
        <f t="shared" si="346"/>
        <v>0</v>
      </c>
      <c r="S4455" s="4">
        <v>999698.41238465742</v>
      </c>
      <c r="T4455" s="4">
        <v>406980.307345543</v>
      </c>
      <c r="U4455" s="1">
        <f t="shared" si="347"/>
        <v>1576822</v>
      </c>
      <c r="V4455" s="4">
        <f t="shared" si="348"/>
        <v>170143.28026979952</v>
      </c>
      <c r="W4455" s="1" t="str">
        <f t="shared" si="349"/>
        <v>Favourable</v>
      </c>
    </row>
    <row r="4456" spans="1:23" x14ac:dyDescent="0.25">
      <c r="A4456" s="1"/>
      <c r="B4456" s="1"/>
      <c r="C4456" s="1"/>
      <c r="D4456" s="1"/>
      <c r="E4456" s="1" t="s">
        <v>10087</v>
      </c>
      <c r="F4456" s="2">
        <v>44594</v>
      </c>
      <c r="G4456" s="3">
        <v>45483</v>
      </c>
      <c r="H4456" s="1"/>
      <c r="I4456" s="1"/>
      <c r="J4456" s="1" t="s">
        <v>5590</v>
      </c>
      <c r="K4456" s="2">
        <v>44031</v>
      </c>
      <c r="L4456" s="1" t="s">
        <v>4207</v>
      </c>
      <c r="M4456" s="1" t="str">
        <f t="shared" si="345"/>
        <v>Social Services</v>
      </c>
      <c r="N4456" s="1" t="s">
        <v>4205</v>
      </c>
      <c r="O4456" s="1" t="s">
        <v>4273</v>
      </c>
      <c r="P4456" s="1">
        <v>6544</v>
      </c>
      <c r="Q4456" s="1">
        <v>1640956</v>
      </c>
      <c r="R4456" s="1">
        <f t="shared" si="346"/>
        <v>50267</v>
      </c>
      <c r="S4456" s="4">
        <v>459568.9843834528</v>
      </c>
      <c r="T4456" s="4">
        <v>114076.00379493739</v>
      </c>
      <c r="U4456" s="1">
        <f t="shared" si="347"/>
        <v>1590689</v>
      </c>
      <c r="V4456" s="4">
        <f t="shared" si="348"/>
        <v>1067311.0118216099</v>
      </c>
      <c r="W4456" s="1" t="str">
        <f t="shared" si="349"/>
        <v>Favourable</v>
      </c>
    </row>
    <row r="4457" spans="1:23" x14ac:dyDescent="0.25">
      <c r="A4457" s="1"/>
      <c r="B4457" s="1"/>
      <c r="C4457" s="1"/>
      <c r="D4457" s="1"/>
      <c r="E4457" s="1" t="s">
        <v>7762</v>
      </c>
      <c r="F4457" s="2">
        <v>44127</v>
      </c>
      <c r="G4457" s="3">
        <v>21354</v>
      </c>
      <c r="H4457" s="1"/>
      <c r="I4457" s="1"/>
      <c r="J4457" s="1" t="s">
        <v>9060</v>
      </c>
      <c r="K4457" s="2">
        <v>44302</v>
      </c>
      <c r="L4457" s="1" t="s">
        <v>4207</v>
      </c>
      <c r="M4457" s="1" t="str">
        <f t="shared" si="345"/>
        <v>Social Services</v>
      </c>
      <c r="N4457" s="1" t="s">
        <v>4205</v>
      </c>
      <c r="O4457" s="1" t="s">
        <v>4402</v>
      </c>
      <c r="P4457" s="1">
        <v>6735</v>
      </c>
      <c r="Q4457" s="1">
        <v>2185876</v>
      </c>
      <c r="R4457" s="1">
        <f t="shared" si="346"/>
        <v>37350</v>
      </c>
      <c r="S4457" s="4">
        <v>1473434.962181431</v>
      </c>
      <c r="T4457" s="4">
        <v>514393.38902901841</v>
      </c>
      <c r="U4457" s="1">
        <f t="shared" si="347"/>
        <v>2148526</v>
      </c>
      <c r="V4457" s="4">
        <f t="shared" si="348"/>
        <v>198047.64878955064</v>
      </c>
      <c r="W4457" s="1" t="str">
        <f t="shared" si="349"/>
        <v>Favourable</v>
      </c>
    </row>
    <row r="4458" spans="1:23" x14ac:dyDescent="0.25">
      <c r="A4458" s="1"/>
      <c r="B4458" s="1"/>
      <c r="C4458" s="1"/>
      <c r="D4458" s="1"/>
      <c r="E4458" s="1" t="s">
        <v>7944</v>
      </c>
      <c r="F4458" s="2">
        <v>44818</v>
      </c>
      <c r="G4458" s="3">
        <v>33757</v>
      </c>
      <c r="H4458" s="1"/>
      <c r="I4458" s="1"/>
      <c r="J4458" s="1" t="s">
        <v>8378</v>
      </c>
      <c r="K4458" s="2">
        <v>45246</v>
      </c>
      <c r="L4458" s="1" t="s">
        <v>4207</v>
      </c>
      <c r="M4458" s="1" t="str">
        <f t="shared" si="345"/>
        <v>Social Services</v>
      </c>
      <c r="N4458" s="1" t="s">
        <v>4205</v>
      </c>
      <c r="O4458" s="1" t="s">
        <v>4286</v>
      </c>
      <c r="P4458" s="1">
        <v>6106</v>
      </c>
      <c r="Q4458" s="1">
        <v>2220946</v>
      </c>
      <c r="R4458" s="1">
        <f t="shared" si="346"/>
        <v>59727</v>
      </c>
      <c r="S4458" s="4">
        <v>182038.72521882763</v>
      </c>
      <c r="T4458" s="4">
        <v>169052.58536570831</v>
      </c>
      <c r="U4458" s="1">
        <f t="shared" si="347"/>
        <v>2161219</v>
      </c>
      <c r="V4458" s="4">
        <f t="shared" si="348"/>
        <v>1869854.6894154642</v>
      </c>
      <c r="W4458" s="1" t="str">
        <f t="shared" si="349"/>
        <v>Favourable</v>
      </c>
    </row>
    <row r="4459" spans="1:23" x14ac:dyDescent="0.25">
      <c r="A4459" s="1"/>
      <c r="B4459" s="1"/>
      <c r="C4459" s="1"/>
      <c r="D4459" s="1"/>
      <c r="E4459" s="1" t="s">
        <v>4656</v>
      </c>
      <c r="F4459" s="2">
        <v>44057</v>
      </c>
      <c r="G4459" s="3">
        <v>48250</v>
      </c>
      <c r="H4459" s="1"/>
      <c r="I4459" s="1"/>
      <c r="J4459" s="1" t="s">
        <v>10088</v>
      </c>
      <c r="K4459" s="2">
        <v>44447</v>
      </c>
      <c r="L4459" s="1" t="s">
        <v>4238</v>
      </c>
      <c r="M4459" s="1" t="str">
        <f t="shared" si="345"/>
        <v>Education</v>
      </c>
      <c r="N4459" s="1" t="s">
        <v>4205</v>
      </c>
      <c r="O4459" s="1" t="s">
        <v>4247</v>
      </c>
      <c r="P4459" s="1">
        <v>8231</v>
      </c>
      <c r="Q4459" s="1">
        <v>2483105</v>
      </c>
      <c r="R4459" s="1">
        <f t="shared" si="346"/>
        <v>0</v>
      </c>
      <c r="S4459" s="4">
        <v>1261735.6471328214</v>
      </c>
      <c r="T4459" s="4">
        <v>33227.863125334487</v>
      </c>
      <c r="U4459" s="1">
        <f t="shared" si="347"/>
        <v>2483105</v>
      </c>
      <c r="V4459" s="4">
        <f t="shared" si="348"/>
        <v>1188141.4897418441</v>
      </c>
      <c r="W4459" s="1" t="str">
        <f t="shared" si="349"/>
        <v>Favourable</v>
      </c>
    </row>
    <row r="4460" spans="1:23" x14ac:dyDescent="0.25">
      <c r="A4460" s="1"/>
      <c r="B4460" s="1"/>
      <c r="C4460" s="1"/>
      <c r="D4460" s="1"/>
      <c r="E4460" s="1" t="s">
        <v>10089</v>
      </c>
      <c r="F4460" s="2">
        <v>44148</v>
      </c>
      <c r="G4460" s="3">
        <v>27970</v>
      </c>
      <c r="H4460" s="1"/>
      <c r="I4460" s="1"/>
      <c r="J4460" s="1" t="s">
        <v>10090</v>
      </c>
      <c r="K4460" s="2">
        <v>44684</v>
      </c>
      <c r="L4460" s="1" t="s">
        <v>4200</v>
      </c>
      <c r="M4460" s="1" t="str">
        <f t="shared" si="345"/>
        <v>Social Services</v>
      </c>
      <c r="N4460" s="1" t="s">
        <v>4210</v>
      </c>
      <c r="O4460" s="1" t="s">
        <v>4292</v>
      </c>
      <c r="P4460" s="1">
        <v>5834</v>
      </c>
      <c r="Q4460" s="1">
        <v>1793183</v>
      </c>
      <c r="R4460" s="1">
        <f t="shared" si="346"/>
        <v>13887</v>
      </c>
      <c r="S4460" s="4">
        <v>601995.99191308441</v>
      </c>
      <c r="T4460" s="4">
        <v>301859.96179114183</v>
      </c>
      <c r="U4460" s="1">
        <f t="shared" si="347"/>
        <v>1779296</v>
      </c>
      <c r="V4460" s="4">
        <f t="shared" si="348"/>
        <v>889327.0462957737</v>
      </c>
      <c r="W4460" s="1" t="str">
        <f t="shared" si="349"/>
        <v>Favourable</v>
      </c>
    </row>
    <row r="4461" spans="1:23" x14ac:dyDescent="0.25">
      <c r="A4461" s="1"/>
      <c r="B4461" s="1"/>
      <c r="C4461" s="1"/>
      <c r="D4461" s="1"/>
      <c r="E4461" s="1" t="s">
        <v>9510</v>
      </c>
      <c r="F4461" s="2">
        <v>45302</v>
      </c>
      <c r="G4461" s="3">
        <v>26217</v>
      </c>
      <c r="H4461" s="1"/>
      <c r="I4461" s="1"/>
      <c r="J4461" s="1" t="s">
        <v>8575</v>
      </c>
      <c r="K4461" s="2">
        <v>44523</v>
      </c>
      <c r="L4461" s="1" t="s">
        <v>4200</v>
      </c>
      <c r="M4461" s="1" t="str">
        <f t="shared" si="345"/>
        <v>Social Services</v>
      </c>
      <c r="N4461" s="1" t="s">
        <v>4210</v>
      </c>
      <c r="O4461" s="1" t="s">
        <v>4286</v>
      </c>
      <c r="P4461" s="1">
        <v>6325</v>
      </c>
      <c r="Q4461" s="1">
        <v>349206</v>
      </c>
      <c r="R4461" s="1">
        <f t="shared" si="346"/>
        <v>47194</v>
      </c>
      <c r="S4461" s="4">
        <v>295971.59931073652</v>
      </c>
      <c r="T4461" s="4">
        <v>55608.731126846535</v>
      </c>
      <c r="U4461" s="1">
        <f t="shared" si="347"/>
        <v>302012</v>
      </c>
      <c r="V4461" s="4">
        <f t="shared" si="348"/>
        <v>-2374.3304375830339</v>
      </c>
      <c r="W4461" s="1" t="str">
        <f t="shared" si="349"/>
        <v>Adverse</v>
      </c>
    </row>
    <row r="4462" spans="1:23" x14ac:dyDescent="0.25">
      <c r="A4462" s="1"/>
      <c r="B4462" s="1"/>
      <c r="C4462" s="1"/>
      <c r="D4462" s="1"/>
      <c r="E4462" s="1" t="s">
        <v>6134</v>
      </c>
      <c r="F4462" s="2">
        <v>44840</v>
      </c>
      <c r="G4462" s="3">
        <v>13991</v>
      </c>
      <c r="H4462" s="1"/>
      <c r="I4462" s="1"/>
      <c r="J4462" s="1" t="s">
        <v>5084</v>
      </c>
      <c r="K4462" s="2">
        <v>44208</v>
      </c>
      <c r="L4462" s="1" t="s">
        <v>4207</v>
      </c>
      <c r="M4462" s="1" t="str">
        <f t="shared" si="345"/>
        <v>Social Services</v>
      </c>
      <c r="N4462" s="1" t="s">
        <v>4210</v>
      </c>
      <c r="O4462" s="1" t="s">
        <v>4211</v>
      </c>
      <c r="P4462" s="1">
        <v>7014</v>
      </c>
      <c r="Q4462" s="1">
        <v>2174009</v>
      </c>
      <c r="R4462" s="1">
        <f t="shared" si="346"/>
        <v>43690</v>
      </c>
      <c r="S4462" s="4">
        <v>1423699.0695223729</v>
      </c>
      <c r="T4462" s="4">
        <v>251094.19422036837</v>
      </c>
      <c r="U4462" s="1">
        <f t="shared" si="347"/>
        <v>2130319</v>
      </c>
      <c r="V4462" s="4">
        <f t="shared" si="348"/>
        <v>499215.7362572588</v>
      </c>
      <c r="W4462" s="1" t="str">
        <f t="shared" si="349"/>
        <v>Favourable</v>
      </c>
    </row>
    <row r="4463" spans="1:23" x14ac:dyDescent="0.25">
      <c r="A4463" s="1"/>
      <c r="B4463" s="1"/>
      <c r="C4463" s="1"/>
      <c r="D4463" s="1"/>
      <c r="E4463" s="1" t="s">
        <v>6107</v>
      </c>
      <c r="F4463" s="2">
        <v>45265</v>
      </c>
      <c r="G4463" s="3">
        <v>38136</v>
      </c>
      <c r="H4463" s="1"/>
      <c r="I4463" s="1"/>
      <c r="J4463" s="1" t="s">
        <v>10091</v>
      </c>
      <c r="K4463" s="2">
        <v>45091</v>
      </c>
      <c r="L4463" s="1" t="s">
        <v>4207</v>
      </c>
      <c r="M4463" s="1" t="str">
        <f t="shared" si="345"/>
        <v>Social Services</v>
      </c>
      <c r="N4463" s="1" t="s">
        <v>4210</v>
      </c>
      <c r="O4463" s="1" t="s">
        <v>4217</v>
      </c>
      <c r="P4463" s="1">
        <v>7362</v>
      </c>
      <c r="Q4463" s="1">
        <v>393430</v>
      </c>
      <c r="R4463" s="1">
        <f t="shared" si="346"/>
        <v>0</v>
      </c>
      <c r="S4463" s="4">
        <v>234731.18333942819</v>
      </c>
      <c r="T4463" s="4">
        <v>44104.298299372844</v>
      </c>
      <c r="U4463" s="1">
        <f t="shared" si="347"/>
        <v>393430</v>
      </c>
      <c r="V4463" s="4">
        <f t="shared" si="348"/>
        <v>114594.51836119895</v>
      </c>
      <c r="W4463" s="1" t="str">
        <f t="shared" si="349"/>
        <v>Favourable</v>
      </c>
    </row>
    <row r="4464" spans="1:23" x14ac:dyDescent="0.25">
      <c r="A4464" s="1"/>
      <c r="B4464" s="1"/>
      <c r="C4464" s="1"/>
      <c r="D4464" s="1"/>
      <c r="E4464" s="1" t="s">
        <v>10039</v>
      </c>
      <c r="F4464" s="2">
        <v>45299</v>
      </c>
      <c r="G4464" s="3">
        <v>57640</v>
      </c>
      <c r="H4464" s="1"/>
      <c r="I4464" s="1"/>
      <c r="J4464" s="1" t="s">
        <v>9083</v>
      </c>
      <c r="K4464" s="2">
        <v>44079</v>
      </c>
      <c r="L4464" s="1" t="s">
        <v>4227</v>
      </c>
      <c r="M4464" s="1" t="str">
        <f t="shared" si="345"/>
        <v>Infrastructure</v>
      </c>
      <c r="N4464" s="1" t="s">
        <v>4210</v>
      </c>
      <c r="O4464" s="1" t="s">
        <v>4264</v>
      </c>
      <c r="P4464" s="1">
        <v>6887</v>
      </c>
      <c r="Q4464" s="1">
        <v>2138644</v>
      </c>
      <c r="R4464" s="1">
        <f t="shared" si="346"/>
        <v>16027</v>
      </c>
      <c r="S4464" s="4">
        <v>142279.00028313557</v>
      </c>
      <c r="T4464" s="4">
        <v>582133.65523391031</v>
      </c>
      <c r="U4464" s="1">
        <f t="shared" si="347"/>
        <v>2122617</v>
      </c>
      <c r="V4464" s="4">
        <f t="shared" si="348"/>
        <v>1414231.3444829541</v>
      </c>
      <c r="W4464" s="1" t="str">
        <f t="shared" si="349"/>
        <v>Favourable</v>
      </c>
    </row>
    <row r="4465" spans="1:23" x14ac:dyDescent="0.25">
      <c r="A4465" s="1"/>
      <c r="B4465" s="1"/>
      <c r="C4465" s="1"/>
      <c r="D4465" s="1"/>
      <c r="E4465" s="1" t="s">
        <v>9728</v>
      </c>
      <c r="F4465" s="2">
        <v>44034</v>
      </c>
      <c r="G4465" s="3">
        <v>19461</v>
      </c>
      <c r="H4465" s="1"/>
      <c r="I4465" s="1"/>
      <c r="J4465" s="1" t="s">
        <v>7478</v>
      </c>
      <c r="K4465" s="2">
        <v>44713</v>
      </c>
      <c r="L4465" s="1" t="s">
        <v>4238</v>
      </c>
      <c r="M4465" s="1" t="str">
        <f t="shared" si="345"/>
        <v>Education</v>
      </c>
      <c r="N4465" s="1" t="s">
        <v>4222</v>
      </c>
      <c r="O4465" s="1" t="s">
        <v>4270</v>
      </c>
      <c r="P4465" s="1">
        <v>7169</v>
      </c>
      <c r="Q4465" s="1">
        <v>2090705</v>
      </c>
      <c r="R4465" s="1">
        <f t="shared" si="346"/>
        <v>29748</v>
      </c>
      <c r="S4465" s="4">
        <v>499584.84408435243</v>
      </c>
      <c r="T4465" s="4">
        <v>249470.59394300147</v>
      </c>
      <c r="U4465" s="1">
        <f t="shared" si="347"/>
        <v>2060957</v>
      </c>
      <c r="V4465" s="4">
        <f t="shared" si="348"/>
        <v>1341649.561972646</v>
      </c>
      <c r="W4465" s="1" t="str">
        <f t="shared" si="349"/>
        <v>Favourable</v>
      </c>
    </row>
    <row r="4466" spans="1:23" x14ac:dyDescent="0.25">
      <c r="A4466" s="1"/>
      <c r="B4466" s="1"/>
      <c r="C4466" s="1"/>
      <c r="D4466" s="1"/>
      <c r="E4466" s="1" t="s">
        <v>10092</v>
      </c>
      <c r="F4466" s="2">
        <v>44797</v>
      </c>
      <c r="G4466" s="3">
        <v>28748</v>
      </c>
      <c r="H4466" s="1"/>
      <c r="I4466" s="1"/>
      <c r="J4466" s="1" t="s">
        <v>9717</v>
      </c>
      <c r="K4466" s="2">
        <v>44800</v>
      </c>
      <c r="L4466" s="1" t="s">
        <v>4207</v>
      </c>
      <c r="M4466" s="1" t="str">
        <f t="shared" si="345"/>
        <v>Social Services</v>
      </c>
      <c r="N4466" s="1" t="s">
        <v>4210</v>
      </c>
      <c r="O4466" s="1" t="s">
        <v>4264</v>
      </c>
      <c r="P4466" s="1">
        <v>7002</v>
      </c>
      <c r="Q4466" s="1">
        <v>1311798</v>
      </c>
      <c r="R4466" s="1">
        <f t="shared" si="346"/>
        <v>51183</v>
      </c>
      <c r="S4466" s="4">
        <v>68699.42963625399</v>
      </c>
      <c r="T4466" s="4">
        <v>105809.78324950176</v>
      </c>
      <c r="U4466" s="1">
        <f t="shared" si="347"/>
        <v>1260615</v>
      </c>
      <c r="V4466" s="4">
        <f t="shared" si="348"/>
        <v>1137288.7871142442</v>
      </c>
      <c r="W4466" s="1" t="str">
        <f t="shared" si="349"/>
        <v>Favourable</v>
      </c>
    </row>
    <row r="4467" spans="1:23" x14ac:dyDescent="0.25">
      <c r="A4467" s="1"/>
      <c r="B4467" s="1"/>
      <c r="C4467" s="1"/>
      <c r="D4467" s="1"/>
      <c r="E4467" s="1" t="s">
        <v>9614</v>
      </c>
      <c r="F4467" s="2">
        <v>44600</v>
      </c>
      <c r="G4467" s="3">
        <v>41220</v>
      </c>
      <c r="H4467" s="1"/>
      <c r="I4467" s="1"/>
      <c r="J4467" s="1" t="s">
        <v>10093</v>
      </c>
      <c r="K4467" s="2">
        <v>45274</v>
      </c>
      <c r="L4467" s="1" t="s">
        <v>4207</v>
      </c>
      <c r="M4467" s="1" t="str">
        <f t="shared" si="345"/>
        <v>Social Services</v>
      </c>
      <c r="N4467" s="1" t="s">
        <v>4222</v>
      </c>
      <c r="O4467" s="1" t="s">
        <v>4206</v>
      </c>
      <c r="P4467" s="1">
        <v>7975</v>
      </c>
      <c r="Q4467" s="1">
        <v>1873330</v>
      </c>
      <c r="R4467" s="1">
        <f t="shared" si="346"/>
        <v>0</v>
      </c>
      <c r="S4467" s="4">
        <v>645376.36671259755</v>
      </c>
      <c r="T4467" s="4">
        <v>508319.21604662674</v>
      </c>
      <c r="U4467" s="1">
        <f t="shared" si="347"/>
        <v>1873330</v>
      </c>
      <c r="V4467" s="4">
        <f t="shared" si="348"/>
        <v>719634.41724077566</v>
      </c>
      <c r="W4467" s="1" t="str">
        <f t="shared" si="349"/>
        <v>Favourable</v>
      </c>
    </row>
    <row r="4468" spans="1:23" x14ac:dyDescent="0.25">
      <c r="A4468" s="1"/>
      <c r="B4468" s="1"/>
      <c r="C4468" s="1"/>
      <c r="D4468" s="1"/>
      <c r="E4468" s="1" t="s">
        <v>9910</v>
      </c>
      <c r="F4468" s="2">
        <v>45055</v>
      </c>
      <c r="G4468" s="3">
        <v>28881</v>
      </c>
      <c r="H4468" s="1"/>
      <c r="I4468" s="1"/>
      <c r="J4468" s="1" t="s">
        <v>10094</v>
      </c>
      <c r="K4468" s="2">
        <v>44780</v>
      </c>
      <c r="L4468" s="1" t="s">
        <v>4238</v>
      </c>
      <c r="M4468" s="1" t="str">
        <f t="shared" si="345"/>
        <v>Education</v>
      </c>
      <c r="N4468" s="1" t="s">
        <v>4210</v>
      </c>
      <c r="O4468" s="1" t="s">
        <v>4335</v>
      </c>
      <c r="P4468" s="1">
        <v>7664</v>
      </c>
      <c r="Q4468" s="1">
        <v>1520800</v>
      </c>
      <c r="R4468" s="1">
        <f t="shared" si="346"/>
        <v>0</v>
      </c>
      <c r="S4468" s="4">
        <v>1331196.5430175925</v>
      </c>
      <c r="T4468" s="4">
        <v>427223.80690361251</v>
      </c>
      <c r="U4468" s="1">
        <f t="shared" si="347"/>
        <v>1520800</v>
      </c>
      <c r="V4468" s="4">
        <f t="shared" si="348"/>
        <v>-237620.34992120508</v>
      </c>
      <c r="W4468" s="1" t="str">
        <f t="shared" si="349"/>
        <v>Adverse</v>
      </c>
    </row>
    <row r="4469" spans="1:23" x14ac:dyDescent="0.25">
      <c r="A4469" s="1"/>
      <c r="B4469" s="1"/>
      <c r="C4469" s="1"/>
      <c r="D4469" s="1"/>
      <c r="E4469" s="1" t="s">
        <v>7892</v>
      </c>
      <c r="F4469" s="2">
        <v>44306</v>
      </c>
      <c r="G4469" s="3">
        <v>36553</v>
      </c>
      <c r="H4469" s="1"/>
      <c r="I4469" s="1"/>
      <c r="J4469" s="1" t="s">
        <v>6265</v>
      </c>
      <c r="K4469" s="2">
        <v>44321</v>
      </c>
      <c r="L4469" s="1" t="s">
        <v>4238</v>
      </c>
      <c r="M4469" s="1" t="str">
        <f t="shared" si="345"/>
        <v>Education</v>
      </c>
      <c r="N4469" s="1" t="s">
        <v>4205</v>
      </c>
      <c r="O4469" s="1" t="s">
        <v>4301</v>
      </c>
      <c r="P4469" s="1">
        <v>8546</v>
      </c>
      <c r="Q4469" s="1">
        <v>1176824</v>
      </c>
      <c r="R4469" s="1">
        <f t="shared" si="346"/>
        <v>33259</v>
      </c>
      <c r="S4469" s="4">
        <v>276985.59701056784</v>
      </c>
      <c r="T4469" s="4">
        <v>3744.6799021372512</v>
      </c>
      <c r="U4469" s="1">
        <f t="shared" si="347"/>
        <v>1143565</v>
      </c>
      <c r="V4469" s="4">
        <f t="shared" si="348"/>
        <v>896093.72308729496</v>
      </c>
      <c r="W4469" s="1" t="str">
        <f t="shared" si="349"/>
        <v>Favourable</v>
      </c>
    </row>
    <row r="4470" spans="1:23" x14ac:dyDescent="0.25">
      <c r="A4470" s="1"/>
      <c r="B4470" s="1"/>
      <c r="C4470" s="1"/>
      <c r="D4470" s="1"/>
      <c r="E4470" s="1" t="s">
        <v>9369</v>
      </c>
      <c r="F4470" s="2">
        <v>44940</v>
      </c>
      <c r="G4470" s="3">
        <v>29769</v>
      </c>
      <c r="H4470" s="1"/>
      <c r="I4470" s="1"/>
      <c r="J4470" s="1" t="s">
        <v>10095</v>
      </c>
      <c r="K4470" s="2">
        <v>44464</v>
      </c>
      <c r="L4470" s="1" t="s">
        <v>4227</v>
      </c>
      <c r="M4470" s="1" t="str">
        <f t="shared" si="345"/>
        <v>Infrastructure</v>
      </c>
      <c r="N4470" s="1" t="s">
        <v>4222</v>
      </c>
      <c r="O4470" s="1" t="s">
        <v>4250</v>
      </c>
      <c r="P4470" s="1">
        <v>9144</v>
      </c>
      <c r="Q4470" s="1">
        <v>1307640</v>
      </c>
      <c r="R4470" s="1">
        <f t="shared" si="346"/>
        <v>0</v>
      </c>
      <c r="S4470" s="4">
        <v>317678.71014705423</v>
      </c>
      <c r="T4470" s="4">
        <v>192614.28206590077</v>
      </c>
      <c r="U4470" s="1">
        <f t="shared" si="347"/>
        <v>1307640</v>
      </c>
      <c r="V4470" s="4">
        <f t="shared" si="348"/>
        <v>797347.00778704497</v>
      </c>
      <c r="W4470" s="1" t="str">
        <f t="shared" si="349"/>
        <v>Favourable</v>
      </c>
    </row>
    <row r="4471" spans="1:23" x14ac:dyDescent="0.25">
      <c r="A4471" s="1"/>
      <c r="B4471" s="1"/>
      <c r="C4471" s="1"/>
      <c r="D4471" s="1"/>
      <c r="E4471" s="1" t="s">
        <v>9613</v>
      </c>
      <c r="F4471" s="2">
        <v>44004</v>
      </c>
      <c r="G4471" s="3">
        <v>53875</v>
      </c>
      <c r="H4471" s="1"/>
      <c r="I4471" s="1"/>
      <c r="J4471" s="1" t="s">
        <v>9885</v>
      </c>
      <c r="K4471" s="2">
        <v>44736</v>
      </c>
      <c r="L4471" s="1" t="s">
        <v>4207</v>
      </c>
      <c r="M4471" s="1" t="str">
        <f t="shared" si="345"/>
        <v>Social Services</v>
      </c>
      <c r="N4471" s="1" t="s">
        <v>4222</v>
      </c>
      <c r="O4471" s="1" t="s">
        <v>4295</v>
      </c>
      <c r="P4471" s="1">
        <v>8958</v>
      </c>
      <c r="Q4471" s="1">
        <v>968616</v>
      </c>
      <c r="R4471" s="1">
        <f t="shared" si="346"/>
        <v>25918</v>
      </c>
      <c r="S4471" s="4">
        <v>245462.98499084078</v>
      </c>
      <c r="T4471" s="4">
        <v>259647.70510945865</v>
      </c>
      <c r="U4471" s="1">
        <f t="shared" si="347"/>
        <v>942698</v>
      </c>
      <c r="V4471" s="4">
        <f t="shared" si="348"/>
        <v>463505.30989970057</v>
      </c>
      <c r="W4471" s="1" t="str">
        <f t="shared" si="349"/>
        <v>Favourable</v>
      </c>
    </row>
    <row r="4472" spans="1:23" x14ac:dyDescent="0.25">
      <c r="A4472" s="1"/>
      <c r="B4472" s="1"/>
      <c r="C4472" s="1"/>
      <c r="D4472" s="1"/>
      <c r="E4472" s="1" t="s">
        <v>10096</v>
      </c>
      <c r="F4472" s="2">
        <v>45339</v>
      </c>
      <c r="G4472" s="3">
        <v>24249</v>
      </c>
      <c r="H4472" s="1"/>
      <c r="I4472" s="1"/>
      <c r="J4472" s="1" t="s">
        <v>10097</v>
      </c>
      <c r="K4472" s="2">
        <v>45190</v>
      </c>
      <c r="L4472" s="1" t="s">
        <v>4200</v>
      </c>
      <c r="M4472" s="1" t="str">
        <f t="shared" si="345"/>
        <v>Social Services</v>
      </c>
      <c r="N4472" s="1" t="s">
        <v>4210</v>
      </c>
      <c r="O4472" s="1" t="s">
        <v>4226</v>
      </c>
      <c r="P4472" s="1">
        <v>6100</v>
      </c>
      <c r="Q4472" s="1">
        <v>1495913</v>
      </c>
      <c r="R4472" s="1">
        <f t="shared" si="346"/>
        <v>0</v>
      </c>
      <c r="S4472" s="4">
        <v>966879.04263770732</v>
      </c>
      <c r="T4472" s="4">
        <v>56785.613036131814</v>
      </c>
      <c r="U4472" s="1">
        <f t="shared" si="347"/>
        <v>1495913</v>
      </c>
      <c r="V4472" s="4">
        <f t="shared" si="348"/>
        <v>472248.34432616085</v>
      </c>
      <c r="W4472" s="1" t="str">
        <f t="shared" si="349"/>
        <v>Favourable</v>
      </c>
    </row>
    <row r="4473" spans="1:23" x14ac:dyDescent="0.25">
      <c r="A4473" s="1"/>
      <c r="B4473" s="1"/>
      <c r="C4473" s="1"/>
      <c r="D4473" s="1"/>
      <c r="E4473" s="1" t="s">
        <v>10098</v>
      </c>
      <c r="F4473" s="2">
        <v>45148</v>
      </c>
      <c r="G4473" s="3">
        <v>59367</v>
      </c>
      <c r="H4473" s="1"/>
      <c r="I4473" s="1"/>
      <c r="J4473" s="1" t="s">
        <v>6471</v>
      </c>
      <c r="K4473" s="2">
        <v>44581</v>
      </c>
      <c r="L4473" s="1" t="s">
        <v>4200</v>
      </c>
      <c r="M4473" s="1" t="str">
        <f t="shared" si="345"/>
        <v>Social Services</v>
      </c>
      <c r="N4473" s="1" t="s">
        <v>4222</v>
      </c>
      <c r="O4473" s="1" t="s">
        <v>4211</v>
      </c>
      <c r="P4473" s="1">
        <v>7362</v>
      </c>
      <c r="Q4473" s="1">
        <v>2129091</v>
      </c>
      <c r="R4473" s="1">
        <f t="shared" si="346"/>
        <v>10682</v>
      </c>
      <c r="S4473" s="4">
        <v>232199.80897920343</v>
      </c>
      <c r="T4473" s="4">
        <v>72163.775764012025</v>
      </c>
      <c r="U4473" s="1">
        <f t="shared" si="347"/>
        <v>2118409</v>
      </c>
      <c r="V4473" s="4">
        <f t="shared" si="348"/>
        <v>1824727.4152567845</v>
      </c>
      <c r="W4473" s="1" t="str">
        <f t="shared" si="349"/>
        <v>Favourable</v>
      </c>
    </row>
    <row r="4474" spans="1:23" x14ac:dyDescent="0.25">
      <c r="A4474" s="1"/>
      <c r="B4474" s="1"/>
      <c r="C4474" s="1"/>
      <c r="D4474" s="1"/>
      <c r="E4474" s="1" t="s">
        <v>7841</v>
      </c>
      <c r="F4474" s="2">
        <v>44417</v>
      </c>
      <c r="G4474" s="3">
        <v>44806</v>
      </c>
      <c r="H4474" s="1"/>
      <c r="I4474" s="1"/>
      <c r="J4474" s="1" t="s">
        <v>8316</v>
      </c>
      <c r="K4474" s="2">
        <v>43899</v>
      </c>
      <c r="L4474" s="1" t="s">
        <v>4207</v>
      </c>
      <c r="M4474" s="1" t="str">
        <f t="shared" si="345"/>
        <v>Social Services</v>
      </c>
      <c r="N4474" s="1" t="s">
        <v>4205</v>
      </c>
      <c r="O4474" s="1" t="s">
        <v>4388</v>
      </c>
      <c r="P4474" s="1">
        <v>7578</v>
      </c>
      <c r="Q4474" s="1">
        <v>2289050</v>
      </c>
      <c r="R4474" s="1">
        <f t="shared" si="346"/>
        <v>37931</v>
      </c>
      <c r="S4474" s="4">
        <v>1385906.5021242632</v>
      </c>
      <c r="T4474" s="4">
        <v>680837.94972574082</v>
      </c>
      <c r="U4474" s="1">
        <f t="shared" si="347"/>
        <v>2251119</v>
      </c>
      <c r="V4474" s="4">
        <f t="shared" si="348"/>
        <v>222305.54814999597</v>
      </c>
      <c r="W4474" s="1" t="str">
        <f t="shared" si="349"/>
        <v>Favourable</v>
      </c>
    </row>
    <row r="4475" spans="1:23" x14ac:dyDescent="0.25">
      <c r="A4475" s="1"/>
      <c r="B4475" s="1"/>
      <c r="C4475" s="1"/>
      <c r="D4475" s="1"/>
      <c r="E4475" s="1" t="s">
        <v>10099</v>
      </c>
      <c r="F4475" s="2">
        <v>45274</v>
      </c>
      <c r="G4475" s="3">
        <v>42450</v>
      </c>
      <c r="H4475" s="1"/>
      <c r="I4475" s="1"/>
      <c r="J4475" s="1" t="s">
        <v>7407</v>
      </c>
      <c r="K4475" s="2">
        <v>44195</v>
      </c>
      <c r="L4475" s="1" t="s">
        <v>4207</v>
      </c>
      <c r="M4475" s="1" t="str">
        <f t="shared" si="345"/>
        <v>Social Services</v>
      </c>
      <c r="N4475" s="1" t="s">
        <v>4210</v>
      </c>
      <c r="O4475" s="1" t="s">
        <v>4264</v>
      </c>
      <c r="P4475" s="1">
        <v>8725</v>
      </c>
      <c r="Q4475" s="1">
        <v>2325891</v>
      </c>
      <c r="R4475" s="1">
        <f t="shared" si="346"/>
        <v>29124</v>
      </c>
      <c r="S4475" s="4">
        <v>1660914.4549840502</v>
      </c>
      <c r="T4475" s="4">
        <v>553587.28231823223</v>
      </c>
      <c r="U4475" s="1">
        <f t="shared" si="347"/>
        <v>2296767</v>
      </c>
      <c r="V4475" s="4">
        <f t="shared" si="348"/>
        <v>111389.26269771764</v>
      </c>
      <c r="W4475" s="1" t="str">
        <f t="shared" si="349"/>
        <v>Favourable</v>
      </c>
    </row>
    <row r="4476" spans="1:23" x14ac:dyDescent="0.25">
      <c r="A4476" s="1"/>
      <c r="B4476" s="1"/>
      <c r="C4476" s="1"/>
      <c r="D4476" s="1"/>
      <c r="E4476" s="1" t="s">
        <v>10100</v>
      </c>
      <c r="F4476" s="2">
        <v>44163</v>
      </c>
      <c r="G4476" s="3">
        <v>33654</v>
      </c>
      <c r="H4476" s="1"/>
      <c r="I4476" s="1"/>
      <c r="J4476" s="1" t="s">
        <v>9920</v>
      </c>
      <c r="K4476" s="2">
        <v>44226</v>
      </c>
      <c r="L4476" s="1" t="s">
        <v>4200</v>
      </c>
      <c r="M4476" s="1" t="str">
        <f t="shared" si="345"/>
        <v>Social Services</v>
      </c>
      <c r="N4476" s="1" t="s">
        <v>4222</v>
      </c>
      <c r="O4476" s="1" t="s">
        <v>4330</v>
      </c>
      <c r="P4476" s="1">
        <v>6621</v>
      </c>
      <c r="Q4476" s="1">
        <v>1498568</v>
      </c>
      <c r="R4476" s="1">
        <f t="shared" si="346"/>
        <v>46612</v>
      </c>
      <c r="S4476" s="4">
        <v>1072826.0478365791</v>
      </c>
      <c r="T4476" s="4">
        <v>393335.31130254996</v>
      </c>
      <c r="U4476" s="1">
        <f t="shared" si="347"/>
        <v>1451956</v>
      </c>
      <c r="V4476" s="4">
        <f t="shared" si="348"/>
        <v>32406.640860870946</v>
      </c>
      <c r="W4476" s="1" t="str">
        <f t="shared" si="349"/>
        <v>Favourable</v>
      </c>
    </row>
    <row r="4477" spans="1:23" x14ac:dyDescent="0.25">
      <c r="A4477" s="1"/>
      <c r="B4477" s="1"/>
      <c r="C4477" s="1"/>
      <c r="D4477" s="1"/>
      <c r="E4477" s="1" t="s">
        <v>4453</v>
      </c>
      <c r="F4477" s="2">
        <v>43935</v>
      </c>
      <c r="G4477" s="3">
        <v>29986</v>
      </c>
      <c r="H4477" s="1"/>
      <c r="I4477" s="1"/>
      <c r="J4477" s="1" t="s">
        <v>5165</v>
      </c>
      <c r="K4477" s="2">
        <v>45192</v>
      </c>
      <c r="L4477" s="1" t="s">
        <v>4207</v>
      </c>
      <c r="M4477" s="1" t="str">
        <f t="shared" si="345"/>
        <v>Social Services</v>
      </c>
      <c r="N4477" s="1" t="s">
        <v>4210</v>
      </c>
      <c r="O4477" s="1" t="s">
        <v>4402</v>
      </c>
      <c r="P4477" s="1">
        <v>6186</v>
      </c>
      <c r="Q4477" s="1">
        <v>2483768</v>
      </c>
      <c r="R4477" s="1">
        <f t="shared" si="346"/>
        <v>32961</v>
      </c>
      <c r="S4477" s="4">
        <v>1189053.9440924865</v>
      </c>
      <c r="T4477" s="4">
        <v>389542.64924261719</v>
      </c>
      <c r="U4477" s="1">
        <f t="shared" si="347"/>
        <v>2450807</v>
      </c>
      <c r="V4477" s="4">
        <f t="shared" si="348"/>
        <v>905171.40666489629</v>
      </c>
      <c r="W4477" s="1" t="str">
        <f t="shared" si="349"/>
        <v>Favourable</v>
      </c>
    </row>
    <row r="4478" spans="1:23" x14ac:dyDescent="0.25">
      <c r="A4478" s="1"/>
      <c r="B4478" s="1"/>
      <c r="C4478" s="1"/>
      <c r="D4478" s="1"/>
      <c r="E4478" s="1" t="s">
        <v>8737</v>
      </c>
      <c r="F4478" s="2">
        <v>44467</v>
      </c>
      <c r="G4478" s="3">
        <v>55900</v>
      </c>
      <c r="H4478" s="1"/>
      <c r="I4478" s="1"/>
      <c r="J4478" s="1" t="s">
        <v>7215</v>
      </c>
      <c r="K4478" s="2">
        <v>44368</v>
      </c>
      <c r="L4478" s="1" t="s">
        <v>4207</v>
      </c>
      <c r="M4478" s="1" t="str">
        <f t="shared" si="345"/>
        <v>Social Services</v>
      </c>
      <c r="N4478" s="1" t="s">
        <v>4205</v>
      </c>
      <c r="O4478" s="1" t="s">
        <v>4206</v>
      </c>
      <c r="P4478" s="1">
        <v>7796</v>
      </c>
      <c r="Q4478" s="1">
        <v>2314200</v>
      </c>
      <c r="R4478" s="1">
        <f t="shared" si="346"/>
        <v>59704</v>
      </c>
      <c r="S4478" s="4">
        <v>1766337.6767664477</v>
      </c>
      <c r="T4478" s="4">
        <v>211508.52277101425</v>
      </c>
      <c r="U4478" s="1">
        <f t="shared" si="347"/>
        <v>2254496</v>
      </c>
      <c r="V4478" s="4">
        <f t="shared" si="348"/>
        <v>336353.80046253791</v>
      </c>
      <c r="W4478" s="1" t="str">
        <f t="shared" si="349"/>
        <v>Favourable</v>
      </c>
    </row>
    <row r="4479" spans="1:23" x14ac:dyDescent="0.25">
      <c r="A4479" s="1"/>
      <c r="B4479" s="1"/>
      <c r="C4479" s="1"/>
      <c r="D4479" s="1"/>
      <c r="E4479" s="1" t="s">
        <v>4772</v>
      </c>
      <c r="F4479" s="2">
        <v>44426</v>
      </c>
      <c r="G4479" s="3">
        <v>32656</v>
      </c>
      <c r="H4479" s="1"/>
      <c r="I4479" s="1"/>
      <c r="J4479" s="1" t="s">
        <v>4403</v>
      </c>
      <c r="K4479" s="2">
        <v>43993</v>
      </c>
      <c r="L4479" s="1" t="s">
        <v>4207</v>
      </c>
      <c r="M4479" s="1" t="str">
        <f t="shared" si="345"/>
        <v>Social Services</v>
      </c>
      <c r="N4479" s="1" t="s">
        <v>4210</v>
      </c>
      <c r="O4479" s="1" t="s">
        <v>4253</v>
      </c>
      <c r="P4479" s="1">
        <v>7027</v>
      </c>
      <c r="Q4479" s="1">
        <v>1168320</v>
      </c>
      <c r="R4479" s="1">
        <f t="shared" si="346"/>
        <v>58169</v>
      </c>
      <c r="S4479" s="4">
        <v>97929.27689057056</v>
      </c>
      <c r="T4479" s="4">
        <v>241730.31345370365</v>
      </c>
      <c r="U4479" s="1">
        <f t="shared" si="347"/>
        <v>1110151</v>
      </c>
      <c r="V4479" s="4">
        <f t="shared" si="348"/>
        <v>828660.40965572582</v>
      </c>
      <c r="W4479" s="1" t="str">
        <f t="shared" si="349"/>
        <v>Favourable</v>
      </c>
    </row>
    <row r="4480" spans="1:23" x14ac:dyDescent="0.25">
      <c r="A4480" s="1"/>
      <c r="B4480" s="1"/>
      <c r="C4480" s="1"/>
      <c r="D4480" s="1"/>
      <c r="E4480" s="1" t="s">
        <v>9194</v>
      </c>
      <c r="F4480" s="2">
        <v>44177</v>
      </c>
      <c r="G4480" s="3">
        <v>23661</v>
      </c>
      <c r="H4480" s="1"/>
      <c r="I4480" s="1"/>
      <c r="J4480" s="1" t="s">
        <v>10101</v>
      </c>
      <c r="K4480" s="2">
        <v>44152</v>
      </c>
      <c r="L4480" s="1" t="s">
        <v>4200</v>
      </c>
      <c r="M4480" s="1" t="str">
        <f t="shared" si="345"/>
        <v>Social Services</v>
      </c>
      <c r="N4480" s="1" t="s">
        <v>4222</v>
      </c>
      <c r="O4480" s="1" t="s">
        <v>4388</v>
      </c>
      <c r="P4480" s="1">
        <v>9498</v>
      </c>
      <c r="Q4480" s="1">
        <v>2022118</v>
      </c>
      <c r="R4480" s="1">
        <f t="shared" si="346"/>
        <v>0</v>
      </c>
      <c r="S4480" s="4">
        <v>1658527.2365567246</v>
      </c>
      <c r="T4480" s="4">
        <v>160231.17471721585</v>
      </c>
      <c r="U4480" s="1">
        <f t="shared" si="347"/>
        <v>2022118</v>
      </c>
      <c r="V4480" s="4">
        <f t="shared" si="348"/>
        <v>203359.58872605953</v>
      </c>
      <c r="W4480" s="1" t="str">
        <f t="shared" si="349"/>
        <v>Favourable</v>
      </c>
    </row>
    <row r="4481" spans="1:23" x14ac:dyDescent="0.25">
      <c r="A4481" s="1"/>
      <c r="B4481" s="1"/>
      <c r="C4481" s="1"/>
      <c r="D4481" s="1"/>
      <c r="E4481" s="1" t="s">
        <v>8703</v>
      </c>
      <c r="F4481" s="2">
        <v>44681</v>
      </c>
      <c r="G4481" s="3">
        <v>15792</v>
      </c>
      <c r="H4481" s="1"/>
      <c r="I4481" s="1"/>
      <c r="J4481" s="1" t="s">
        <v>8209</v>
      </c>
      <c r="K4481" s="2">
        <v>43833</v>
      </c>
      <c r="L4481" s="1" t="s">
        <v>4238</v>
      </c>
      <c r="M4481" s="1" t="str">
        <f t="shared" si="345"/>
        <v>Education</v>
      </c>
      <c r="N4481" s="1" t="s">
        <v>4210</v>
      </c>
      <c r="O4481" s="1" t="s">
        <v>4358</v>
      </c>
      <c r="P4481" s="1">
        <v>8121</v>
      </c>
      <c r="Q4481" s="1">
        <v>1791615</v>
      </c>
      <c r="R4481" s="1">
        <f t="shared" si="346"/>
        <v>45759</v>
      </c>
      <c r="S4481" s="4">
        <v>109475.88541326715</v>
      </c>
      <c r="T4481" s="4">
        <v>566648.9024772892</v>
      </c>
      <c r="U4481" s="1">
        <f t="shared" si="347"/>
        <v>1745856</v>
      </c>
      <c r="V4481" s="4">
        <f t="shared" si="348"/>
        <v>1115490.2121094437</v>
      </c>
      <c r="W4481" s="1" t="str">
        <f t="shared" si="349"/>
        <v>Favourable</v>
      </c>
    </row>
    <row r="4482" spans="1:23" x14ac:dyDescent="0.25">
      <c r="A4482" s="1"/>
      <c r="B4482" s="1"/>
      <c r="C4482" s="1"/>
      <c r="D4482" s="1"/>
      <c r="E4482" s="1" t="s">
        <v>10102</v>
      </c>
      <c r="F4482" s="2">
        <v>44935</v>
      </c>
      <c r="G4482" s="3">
        <v>26459</v>
      </c>
      <c r="H4482" s="1"/>
      <c r="I4482" s="1"/>
      <c r="J4482" s="1" t="s">
        <v>4446</v>
      </c>
      <c r="K4482" s="2">
        <v>45131</v>
      </c>
      <c r="L4482" s="1" t="s">
        <v>4207</v>
      </c>
      <c r="M4482" s="1" t="str">
        <f t="shared" si="345"/>
        <v>Social Services</v>
      </c>
      <c r="N4482" s="1" t="s">
        <v>4205</v>
      </c>
      <c r="O4482" s="1" t="s">
        <v>4206</v>
      </c>
      <c r="P4482" s="1">
        <v>6448</v>
      </c>
      <c r="Q4482" s="1">
        <v>1427294</v>
      </c>
      <c r="R4482" s="1">
        <f t="shared" si="346"/>
        <v>84820</v>
      </c>
      <c r="S4482" s="4">
        <v>1041549.9571141807</v>
      </c>
      <c r="T4482" s="4">
        <v>362486.89149926603</v>
      </c>
      <c r="U4482" s="1">
        <f t="shared" si="347"/>
        <v>1342474</v>
      </c>
      <c r="V4482" s="4">
        <f t="shared" si="348"/>
        <v>23257.151386553422</v>
      </c>
      <c r="W4482" s="1" t="str">
        <f t="shared" si="349"/>
        <v>Favourable</v>
      </c>
    </row>
    <row r="4483" spans="1:23" x14ac:dyDescent="0.25">
      <c r="A4483" s="1"/>
      <c r="B4483" s="1"/>
      <c r="C4483" s="1"/>
      <c r="D4483" s="1"/>
      <c r="E4483" s="1" t="s">
        <v>10028</v>
      </c>
      <c r="F4483" s="2">
        <v>44753</v>
      </c>
      <c r="G4483" s="3">
        <v>31137</v>
      </c>
      <c r="H4483" s="1"/>
      <c r="I4483" s="1"/>
      <c r="J4483" s="1" t="s">
        <v>10103</v>
      </c>
      <c r="K4483" s="2">
        <v>44322</v>
      </c>
      <c r="L4483" s="1" t="s">
        <v>4200</v>
      </c>
      <c r="M4483" s="1" t="str">
        <f t="shared" ref="M4483:M4546" si="350">INDEX($A:$B,MATCH($L4483,$A:$A,0),2)</f>
        <v>Social Services</v>
      </c>
      <c r="N4483" s="1" t="s">
        <v>4205</v>
      </c>
      <c r="O4483" s="1" t="s">
        <v>4298</v>
      </c>
      <c r="P4483" s="1">
        <v>9061</v>
      </c>
      <c r="Q4483" s="1">
        <v>900777</v>
      </c>
      <c r="R4483" s="1">
        <f t="shared" ref="R4483:R4546" si="351">_xlfn.XLOOKUP($J4483,$E:$E,$G:$G,0,0,1)</f>
        <v>0</v>
      </c>
      <c r="S4483" s="4">
        <v>796308.61121723056</v>
      </c>
      <c r="T4483" s="4">
        <v>61890.574887790921</v>
      </c>
      <c r="U4483" s="1">
        <f t="shared" ref="U4483:U4546" si="352">Q4483-R4483</f>
        <v>900777</v>
      </c>
      <c r="V4483" s="4">
        <f t="shared" ref="V4483:V4546" si="353">Q4483-(S4483+T4483)</f>
        <v>42577.813894978492</v>
      </c>
      <c r="W4483" s="1" t="str">
        <f t="shared" ref="W4483:W4546" si="354">IF(V4483&gt;=0,"Favourable","Adverse")</f>
        <v>Favourable</v>
      </c>
    </row>
    <row r="4484" spans="1:23" x14ac:dyDescent="0.25">
      <c r="A4484" s="1"/>
      <c r="B4484" s="1"/>
      <c r="C4484" s="1"/>
      <c r="D4484" s="1"/>
      <c r="E4484" s="1" t="s">
        <v>7026</v>
      </c>
      <c r="F4484" s="2">
        <v>44315</v>
      </c>
      <c r="G4484" s="3">
        <v>54518</v>
      </c>
      <c r="H4484" s="1"/>
      <c r="I4484" s="1"/>
      <c r="J4484" s="1" t="s">
        <v>8569</v>
      </c>
      <c r="K4484" s="2">
        <v>45390</v>
      </c>
      <c r="L4484" s="1" t="s">
        <v>4227</v>
      </c>
      <c r="M4484" s="1" t="str">
        <f t="shared" si="350"/>
        <v>Infrastructure</v>
      </c>
      <c r="N4484" s="1" t="s">
        <v>4205</v>
      </c>
      <c r="O4484" s="1" t="s">
        <v>4267</v>
      </c>
      <c r="P4484" s="1">
        <v>9162</v>
      </c>
      <c r="Q4484" s="1">
        <v>1686194</v>
      </c>
      <c r="R4484" s="1">
        <f t="shared" si="351"/>
        <v>44538</v>
      </c>
      <c r="S4484" s="4">
        <v>1128998.43123913</v>
      </c>
      <c r="T4484" s="4">
        <v>392675.58313387336</v>
      </c>
      <c r="U4484" s="1">
        <f t="shared" si="352"/>
        <v>1641656</v>
      </c>
      <c r="V4484" s="4">
        <f t="shared" si="353"/>
        <v>164519.98562699673</v>
      </c>
      <c r="W4484" s="1" t="str">
        <f t="shared" si="354"/>
        <v>Favourable</v>
      </c>
    </row>
    <row r="4485" spans="1:23" x14ac:dyDescent="0.25">
      <c r="A4485" s="1"/>
      <c r="B4485" s="1"/>
      <c r="C4485" s="1"/>
      <c r="D4485" s="1"/>
      <c r="E4485" s="1" t="s">
        <v>10104</v>
      </c>
      <c r="F4485" s="2">
        <v>44365</v>
      </c>
      <c r="G4485" s="3">
        <v>30738</v>
      </c>
      <c r="H4485" s="1"/>
      <c r="I4485" s="1"/>
      <c r="J4485" s="1" t="s">
        <v>9905</v>
      </c>
      <c r="K4485" s="2">
        <v>45388</v>
      </c>
      <c r="L4485" s="1" t="s">
        <v>4200</v>
      </c>
      <c r="M4485" s="1" t="str">
        <f t="shared" si="350"/>
        <v>Social Services</v>
      </c>
      <c r="N4485" s="1" t="s">
        <v>4222</v>
      </c>
      <c r="O4485" s="1" t="s">
        <v>4314</v>
      </c>
      <c r="P4485" s="1">
        <v>9355</v>
      </c>
      <c r="Q4485" s="1">
        <v>2148069</v>
      </c>
      <c r="R4485" s="1">
        <f t="shared" si="351"/>
        <v>46412</v>
      </c>
      <c r="S4485" s="4">
        <v>1034276.5618252479</v>
      </c>
      <c r="T4485" s="4">
        <v>258725.62802582272</v>
      </c>
      <c r="U4485" s="1">
        <f t="shared" si="352"/>
        <v>2101657</v>
      </c>
      <c r="V4485" s="4">
        <f t="shared" si="353"/>
        <v>855066.81014892925</v>
      </c>
      <c r="W4485" s="1" t="str">
        <f t="shared" si="354"/>
        <v>Favourable</v>
      </c>
    </row>
    <row r="4486" spans="1:23" x14ac:dyDescent="0.25">
      <c r="A4486" s="1"/>
      <c r="B4486" s="1"/>
      <c r="C4486" s="1"/>
      <c r="D4486" s="1"/>
      <c r="E4486" s="1" t="s">
        <v>7656</v>
      </c>
      <c r="F4486" s="2">
        <v>45249</v>
      </c>
      <c r="G4486" s="3">
        <v>31511</v>
      </c>
      <c r="H4486" s="1"/>
      <c r="I4486" s="1"/>
      <c r="J4486" s="1" t="s">
        <v>5130</v>
      </c>
      <c r="K4486" s="2">
        <v>45341</v>
      </c>
      <c r="L4486" s="1" t="s">
        <v>4207</v>
      </c>
      <c r="M4486" s="1" t="str">
        <f t="shared" si="350"/>
        <v>Social Services</v>
      </c>
      <c r="N4486" s="1" t="s">
        <v>4222</v>
      </c>
      <c r="O4486" s="1" t="s">
        <v>4292</v>
      </c>
      <c r="P4486" s="1">
        <v>6052</v>
      </c>
      <c r="Q4486" s="1">
        <v>1226481</v>
      </c>
      <c r="R4486" s="1">
        <f t="shared" si="351"/>
        <v>74993</v>
      </c>
      <c r="S4486" s="4">
        <v>1116140.3291478022</v>
      </c>
      <c r="T4486" s="4">
        <v>181722.86022053636</v>
      </c>
      <c r="U4486" s="1">
        <f t="shared" si="352"/>
        <v>1151488</v>
      </c>
      <c r="V4486" s="4">
        <f t="shared" si="353"/>
        <v>-71382.189368338557</v>
      </c>
      <c r="W4486" s="1" t="str">
        <f t="shared" si="354"/>
        <v>Adverse</v>
      </c>
    </row>
    <row r="4487" spans="1:23" x14ac:dyDescent="0.25">
      <c r="A4487" s="1"/>
      <c r="B4487" s="1"/>
      <c r="C4487" s="1"/>
      <c r="D4487" s="1"/>
      <c r="E4487" s="1" t="s">
        <v>9812</v>
      </c>
      <c r="F4487" s="2">
        <v>44866</v>
      </c>
      <c r="G4487" s="3">
        <v>30112</v>
      </c>
      <c r="H4487" s="1"/>
      <c r="I4487" s="1"/>
      <c r="J4487" s="1" t="s">
        <v>9246</v>
      </c>
      <c r="K4487" s="2">
        <v>44249</v>
      </c>
      <c r="L4487" s="1" t="s">
        <v>4238</v>
      </c>
      <c r="M4487" s="1" t="str">
        <f t="shared" si="350"/>
        <v>Education</v>
      </c>
      <c r="N4487" s="1" t="s">
        <v>4205</v>
      </c>
      <c r="O4487" s="1" t="s">
        <v>4295</v>
      </c>
      <c r="P4487" s="1">
        <v>6239</v>
      </c>
      <c r="Q4487" s="1">
        <v>517702</v>
      </c>
      <c r="R4487" s="1">
        <f t="shared" si="351"/>
        <v>38884</v>
      </c>
      <c r="S4487" s="4">
        <v>74572.428625235654</v>
      </c>
      <c r="T4487" s="4">
        <v>130782.47941440146</v>
      </c>
      <c r="U4487" s="1">
        <f t="shared" si="352"/>
        <v>478818</v>
      </c>
      <c r="V4487" s="4">
        <f t="shared" si="353"/>
        <v>312347.09196036286</v>
      </c>
      <c r="W4487" s="1" t="str">
        <f t="shared" si="354"/>
        <v>Favourable</v>
      </c>
    </row>
    <row r="4488" spans="1:23" x14ac:dyDescent="0.25">
      <c r="A4488" s="1"/>
      <c r="B4488" s="1"/>
      <c r="C4488" s="1"/>
      <c r="D4488" s="1"/>
      <c r="E4488" s="1" t="s">
        <v>5809</v>
      </c>
      <c r="F4488" s="2">
        <v>44220</v>
      </c>
      <c r="G4488" s="3">
        <v>16423</v>
      </c>
      <c r="H4488" s="1"/>
      <c r="I4488" s="1"/>
      <c r="J4488" s="1" t="s">
        <v>4296</v>
      </c>
      <c r="K4488" s="2">
        <v>44030</v>
      </c>
      <c r="L4488" s="1" t="s">
        <v>4200</v>
      </c>
      <c r="M4488" s="1" t="str">
        <f t="shared" si="350"/>
        <v>Social Services</v>
      </c>
      <c r="N4488" s="1" t="s">
        <v>4222</v>
      </c>
      <c r="O4488" s="1" t="s">
        <v>4241</v>
      </c>
      <c r="P4488" s="1">
        <v>5869</v>
      </c>
      <c r="Q4488" s="1">
        <v>840038</v>
      </c>
      <c r="R4488" s="1">
        <f t="shared" si="351"/>
        <v>29404</v>
      </c>
      <c r="S4488" s="4">
        <v>549912.23577096721</v>
      </c>
      <c r="T4488" s="4">
        <v>189910.73548262171</v>
      </c>
      <c r="U4488" s="1">
        <f t="shared" si="352"/>
        <v>810634</v>
      </c>
      <c r="V4488" s="4">
        <f t="shared" si="353"/>
        <v>100215.02874641109</v>
      </c>
      <c r="W4488" s="1" t="str">
        <f t="shared" si="354"/>
        <v>Favourable</v>
      </c>
    </row>
    <row r="4489" spans="1:23" x14ac:dyDescent="0.25">
      <c r="A4489" s="1"/>
      <c r="B4489" s="1"/>
      <c r="C4489" s="1"/>
      <c r="D4489" s="1"/>
      <c r="E4489" s="1" t="s">
        <v>6955</v>
      </c>
      <c r="F4489" s="2">
        <v>43928</v>
      </c>
      <c r="G4489" s="3">
        <v>48111</v>
      </c>
      <c r="H4489" s="1"/>
      <c r="I4489" s="1"/>
      <c r="J4489" s="1" t="s">
        <v>9569</v>
      </c>
      <c r="K4489" s="2">
        <v>44992</v>
      </c>
      <c r="L4489" s="1" t="s">
        <v>4207</v>
      </c>
      <c r="M4489" s="1" t="str">
        <f t="shared" si="350"/>
        <v>Social Services</v>
      </c>
      <c r="N4489" s="1" t="s">
        <v>4210</v>
      </c>
      <c r="O4489" s="1" t="s">
        <v>4374</v>
      </c>
      <c r="P4489" s="1">
        <v>7256</v>
      </c>
      <c r="Q4489" s="1">
        <v>1424861</v>
      </c>
      <c r="R4489" s="1">
        <f t="shared" si="351"/>
        <v>48493</v>
      </c>
      <c r="S4489" s="4">
        <v>431335.08943584544</v>
      </c>
      <c r="T4489" s="4">
        <v>52366.248740091796</v>
      </c>
      <c r="U4489" s="1">
        <f t="shared" si="352"/>
        <v>1376368</v>
      </c>
      <c r="V4489" s="4">
        <f t="shared" si="353"/>
        <v>941159.6618240627</v>
      </c>
      <c r="W4489" s="1" t="str">
        <f t="shared" si="354"/>
        <v>Favourable</v>
      </c>
    </row>
    <row r="4490" spans="1:23" x14ac:dyDescent="0.25">
      <c r="A4490" s="1"/>
      <c r="B4490" s="1"/>
      <c r="C4490" s="1"/>
      <c r="D4490" s="1"/>
      <c r="E4490" s="1" t="s">
        <v>9451</v>
      </c>
      <c r="F4490" s="2">
        <v>44017</v>
      </c>
      <c r="G4490" s="3">
        <v>17301</v>
      </c>
      <c r="H4490" s="1"/>
      <c r="I4490" s="1"/>
      <c r="J4490" s="1" t="s">
        <v>10105</v>
      </c>
      <c r="K4490" s="2">
        <v>44682</v>
      </c>
      <c r="L4490" s="1" t="s">
        <v>4207</v>
      </c>
      <c r="M4490" s="1" t="str">
        <f t="shared" si="350"/>
        <v>Social Services</v>
      </c>
      <c r="N4490" s="1" t="s">
        <v>4210</v>
      </c>
      <c r="O4490" s="1" t="s">
        <v>4361</v>
      </c>
      <c r="P4490" s="1">
        <v>6189</v>
      </c>
      <c r="Q4490" s="1">
        <v>2437885</v>
      </c>
      <c r="R4490" s="1">
        <f t="shared" si="351"/>
        <v>0</v>
      </c>
      <c r="S4490" s="4">
        <v>1745763.1940562942</v>
      </c>
      <c r="T4490" s="4">
        <v>246394.7579890991</v>
      </c>
      <c r="U4490" s="1">
        <f t="shared" si="352"/>
        <v>2437885</v>
      </c>
      <c r="V4490" s="4">
        <f t="shared" si="353"/>
        <v>445727.04795460682</v>
      </c>
      <c r="W4490" s="1" t="str">
        <f t="shared" si="354"/>
        <v>Favourable</v>
      </c>
    </row>
    <row r="4491" spans="1:23" x14ac:dyDescent="0.25">
      <c r="A4491" s="1"/>
      <c r="B4491" s="1"/>
      <c r="C4491" s="1"/>
      <c r="D4491" s="1"/>
      <c r="E4491" s="1" t="s">
        <v>9377</v>
      </c>
      <c r="F4491" s="2">
        <v>44855</v>
      </c>
      <c r="G4491" s="3">
        <v>25481</v>
      </c>
      <c r="H4491" s="1"/>
      <c r="I4491" s="1"/>
      <c r="J4491" s="1" t="s">
        <v>9044</v>
      </c>
      <c r="K4491" s="2">
        <v>45084</v>
      </c>
      <c r="L4491" s="1" t="s">
        <v>4207</v>
      </c>
      <c r="M4491" s="1" t="str">
        <f t="shared" si="350"/>
        <v>Social Services</v>
      </c>
      <c r="N4491" s="1" t="s">
        <v>4205</v>
      </c>
      <c r="O4491" s="1" t="s">
        <v>4458</v>
      </c>
      <c r="P4491" s="1">
        <v>5779</v>
      </c>
      <c r="Q4491" s="1">
        <v>1741121</v>
      </c>
      <c r="R4491" s="1">
        <f t="shared" si="351"/>
        <v>19385</v>
      </c>
      <c r="S4491" s="4">
        <v>299931.43470515567</v>
      </c>
      <c r="T4491" s="4">
        <v>487148.34948170552</v>
      </c>
      <c r="U4491" s="1">
        <f t="shared" si="352"/>
        <v>1721736</v>
      </c>
      <c r="V4491" s="4">
        <f t="shared" si="353"/>
        <v>954041.21581313876</v>
      </c>
      <c r="W4491" s="1" t="str">
        <f t="shared" si="354"/>
        <v>Favourable</v>
      </c>
    </row>
    <row r="4492" spans="1:23" x14ac:dyDescent="0.25">
      <c r="A4492" s="1"/>
      <c r="B4492" s="1"/>
      <c r="C4492" s="1"/>
      <c r="D4492" s="1"/>
      <c r="E4492" s="1" t="s">
        <v>9359</v>
      </c>
      <c r="F4492" s="2">
        <v>43956</v>
      </c>
      <c r="G4492" s="3">
        <v>53364</v>
      </c>
      <c r="H4492" s="1"/>
      <c r="I4492" s="1"/>
      <c r="J4492" s="1" t="s">
        <v>9224</v>
      </c>
      <c r="K4492" s="2">
        <v>44886</v>
      </c>
      <c r="L4492" s="1" t="s">
        <v>4238</v>
      </c>
      <c r="M4492" s="1" t="str">
        <f t="shared" si="350"/>
        <v>Education</v>
      </c>
      <c r="N4492" s="1" t="s">
        <v>4222</v>
      </c>
      <c r="O4492" s="1" t="s">
        <v>4253</v>
      </c>
      <c r="P4492" s="1">
        <v>6132</v>
      </c>
      <c r="Q4492" s="1">
        <v>494886</v>
      </c>
      <c r="R4492" s="1">
        <f t="shared" si="351"/>
        <v>24128</v>
      </c>
      <c r="S4492" s="4">
        <v>330320.87559560069</v>
      </c>
      <c r="T4492" s="4">
        <v>18320.683939508708</v>
      </c>
      <c r="U4492" s="1">
        <f t="shared" si="352"/>
        <v>470758</v>
      </c>
      <c r="V4492" s="4">
        <f t="shared" si="353"/>
        <v>146244.44046489062</v>
      </c>
      <c r="W4492" s="1" t="str">
        <f t="shared" si="354"/>
        <v>Favourable</v>
      </c>
    </row>
    <row r="4493" spans="1:23" x14ac:dyDescent="0.25">
      <c r="A4493" s="1"/>
      <c r="B4493" s="1"/>
      <c r="C4493" s="1"/>
      <c r="D4493" s="1"/>
      <c r="E4493" s="1" t="s">
        <v>9418</v>
      </c>
      <c r="F4493" s="2">
        <v>44370</v>
      </c>
      <c r="G4493" s="3">
        <v>41155</v>
      </c>
      <c r="H4493" s="1"/>
      <c r="I4493" s="1"/>
      <c r="J4493" s="1" t="s">
        <v>9130</v>
      </c>
      <c r="K4493" s="2">
        <v>44424</v>
      </c>
      <c r="L4493" s="1" t="s">
        <v>4227</v>
      </c>
      <c r="M4493" s="1" t="str">
        <f t="shared" si="350"/>
        <v>Infrastructure</v>
      </c>
      <c r="N4493" s="1" t="s">
        <v>4210</v>
      </c>
      <c r="O4493" s="1" t="s">
        <v>4374</v>
      </c>
      <c r="P4493" s="1">
        <v>8193</v>
      </c>
      <c r="Q4493" s="1">
        <v>2328230</v>
      </c>
      <c r="R4493" s="1">
        <f t="shared" si="351"/>
        <v>17271</v>
      </c>
      <c r="S4493" s="4">
        <v>1129772.2875994078</v>
      </c>
      <c r="T4493" s="4">
        <v>121386.4553942074</v>
      </c>
      <c r="U4493" s="1">
        <f t="shared" si="352"/>
        <v>2310959</v>
      </c>
      <c r="V4493" s="4">
        <f t="shared" si="353"/>
        <v>1077071.2570063847</v>
      </c>
      <c r="W4493" s="1" t="str">
        <f t="shared" si="354"/>
        <v>Favourable</v>
      </c>
    </row>
    <row r="4494" spans="1:23" x14ac:dyDescent="0.25">
      <c r="A4494" s="1"/>
      <c r="B4494" s="1"/>
      <c r="C4494" s="1"/>
      <c r="D4494" s="1"/>
      <c r="E4494" s="1" t="s">
        <v>5330</v>
      </c>
      <c r="F4494" s="2">
        <v>44573</v>
      </c>
      <c r="G4494" s="3">
        <v>15625</v>
      </c>
      <c r="H4494" s="1"/>
      <c r="I4494" s="1"/>
      <c r="J4494" s="1" t="s">
        <v>9026</v>
      </c>
      <c r="K4494" s="2">
        <v>43886</v>
      </c>
      <c r="L4494" s="1" t="s">
        <v>4227</v>
      </c>
      <c r="M4494" s="1" t="str">
        <f t="shared" si="350"/>
        <v>Infrastructure</v>
      </c>
      <c r="N4494" s="1" t="s">
        <v>4222</v>
      </c>
      <c r="O4494" s="1" t="s">
        <v>4295</v>
      </c>
      <c r="P4494" s="1">
        <v>6381</v>
      </c>
      <c r="Q4494" s="1">
        <v>1868288</v>
      </c>
      <c r="R4494" s="1">
        <f t="shared" si="351"/>
        <v>52989</v>
      </c>
      <c r="S4494" s="4">
        <v>1288050.7593604384</v>
      </c>
      <c r="T4494" s="4">
        <v>484554.53511202167</v>
      </c>
      <c r="U4494" s="1">
        <f t="shared" si="352"/>
        <v>1815299</v>
      </c>
      <c r="V4494" s="4">
        <f t="shared" si="353"/>
        <v>95682.705527539831</v>
      </c>
      <c r="W4494" s="1" t="str">
        <f t="shared" si="354"/>
        <v>Favourable</v>
      </c>
    </row>
    <row r="4495" spans="1:23" x14ac:dyDescent="0.25">
      <c r="A4495" s="1"/>
      <c r="B4495" s="1"/>
      <c r="C4495" s="1"/>
      <c r="D4495" s="1"/>
      <c r="E4495" s="1" t="s">
        <v>6253</v>
      </c>
      <c r="F4495" s="2">
        <v>44094</v>
      </c>
      <c r="G4495" s="3">
        <v>29505</v>
      </c>
      <c r="H4495" s="1"/>
      <c r="I4495" s="1"/>
      <c r="J4495" s="1" t="s">
        <v>5239</v>
      </c>
      <c r="K4495" s="2">
        <v>43839</v>
      </c>
      <c r="L4495" s="1" t="s">
        <v>4207</v>
      </c>
      <c r="M4495" s="1" t="str">
        <f t="shared" si="350"/>
        <v>Social Services</v>
      </c>
      <c r="N4495" s="1" t="s">
        <v>4205</v>
      </c>
      <c r="O4495" s="1" t="s">
        <v>4358</v>
      </c>
      <c r="P4495" s="1">
        <v>9498</v>
      </c>
      <c r="Q4495" s="1">
        <v>934455</v>
      </c>
      <c r="R4495" s="1">
        <f t="shared" si="351"/>
        <v>90718</v>
      </c>
      <c r="S4495" s="4">
        <v>196220.42089648818</v>
      </c>
      <c r="T4495" s="4">
        <v>46858.954794072131</v>
      </c>
      <c r="U4495" s="1">
        <f t="shared" si="352"/>
        <v>843737</v>
      </c>
      <c r="V4495" s="4">
        <f t="shared" si="353"/>
        <v>691375.62430943968</v>
      </c>
      <c r="W4495" s="1" t="str">
        <f t="shared" si="354"/>
        <v>Favourable</v>
      </c>
    </row>
    <row r="4496" spans="1:23" x14ac:dyDescent="0.25">
      <c r="A4496" s="1"/>
      <c r="B4496" s="1"/>
      <c r="C4496" s="1"/>
      <c r="D4496" s="1"/>
      <c r="E4496" s="1" t="s">
        <v>8687</v>
      </c>
      <c r="F4496" s="2">
        <v>45115</v>
      </c>
      <c r="G4496" s="3">
        <v>59888</v>
      </c>
      <c r="H4496" s="1"/>
      <c r="I4496" s="1"/>
      <c r="J4496" s="1" t="s">
        <v>4875</v>
      </c>
      <c r="K4496" s="2">
        <v>44435</v>
      </c>
      <c r="L4496" s="1" t="s">
        <v>4207</v>
      </c>
      <c r="M4496" s="1" t="str">
        <f t="shared" si="350"/>
        <v>Social Services</v>
      </c>
      <c r="N4496" s="1" t="s">
        <v>4222</v>
      </c>
      <c r="O4496" s="1" t="s">
        <v>4374</v>
      </c>
      <c r="P4496" s="1">
        <v>9450</v>
      </c>
      <c r="Q4496" s="1">
        <v>1797788</v>
      </c>
      <c r="R4496" s="1">
        <f t="shared" si="351"/>
        <v>14393</v>
      </c>
      <c r="S4496" s="4">
        <v>754130.0755193379</v>
      </c>
      <c r="T4496" s="4">
        <v>230928.65750928118</v>
      </c>
      <c r="U4496" s="1">
        <f t="shared" si="352"/>
        <v>1783395</v>
      </c>
      <c r="V4496" s="4">
        <f t="shared" si="353"/>
        <v>812729.26697138092</v>
      </c>
      <c r="W4496" s="1" t="str">
        <f t="shared" si="354"/>
        <v>Favourable</v>
      </c>
    </row>
    <row r="4497" spans="1:23" x14ac:dyDescent="0.25">
      <c r="A4497" s="1"/>
      <c r="B4497" s="1"/>
      <c r="C4497" s="1"/>
      <c r="D4497" s="1"/>
      <c r="E4497" s="1" t="s">
        <v>10106</v>
      </c>
      <c r="F4497" s="2">
        <v>44396</v>
      </c>
      <c r="G4497" s="3">
        <v>26023</v>
      </c>
      <c r="H4497" s="1"/>
      <c r="I4497" s="1"/>
      <c r="J4497" s="1" t="s">
        <v>5521</v>
      </c>
      <c r="K4497" s="2">
        <v>44288</v>
      </c>
      <c r="L4497" s="1" t="s">
        <v>4227</v>
      </c>
      <c r="M4497" s="1" t="str">
        <f t="shared" si="350"/>
        <v>Infrastructure</v>
      </c>
      <c r="N4497" s="1" t="s">
        <v>4205</v>
      </c>
      <c r="O4497" s="1" t="s">
        <v>4374</v>
      </c>
      <c r="P4497" s="1">
        <v>6773</v>
      </c>
      <c r="Q4497" s="1">
        <v>1108836</v>
      </c>
      <c r="R4497" s="1">
        <f t="shared" si="351"/>
        <v>45985</v>
      </c>
      <c r="S4497" s="4">
        <v>225349.96631632684</v>
      </c>
      <c r="T4497" s="4">
        <v>292016.18637319206</v>
      </c>
      <c r="U4497" s="1">
        <f t="shared" si="352"/>
        <v>1062851</v>
      </c>
      <c r="V4497" s="4">
        <f t="shared" si="353"/>
        <v>591469.84731048113</v>
      </c>
      <c r="W4497" s="1" t="str">
        <f t="shared" si="354"/>
        <v>Favourable</v>
      </c>
    </row>
    <row r="4498" spans="1:23" x14ac:dyDescent="0.25">
      <c r="A4498" s="1"/>
      <c r="B4498" s="1"/>
      <c r="C4498" s="1"/>
      <c r="D4498" s="1"/>
      <c r="E4498" s="1" t="s">
        <v>5493</v>
      </c>
      <c r="F4498" s="2">
        <v>44038</v>
      </c>
      <c r="G4498" s="3">
        <v>38452</v>
      </c>
      <c r="H4498" s="1"/>
      <c r="I4498" s="1"/>
      <c r="J4498" s="1" t="s">
        <v>5512</v>
      </c>
      <c r="K4498" s="2">
        <v>44474</v>
      </c>
      <c r="L4498" s="1" t="s">
        <v>4207</v>
      </c>
      <c r="M4498" s="1" t="str">
        <f t="shared" si="350"/>
        <v>Social Services</v>
      </c>
      <c r="N4498" s="1" t="s">
        <v>4210</v>
      </c>
      <c r="O4498" s="1" t="s">
        <v>4267</v>
      </c>
      <c r="P4498" s="1">
        <v>7476</v>
      </c>
      <c r="Q4498" s="1">
        <v>629730</v>
      </c>
      <c r="R4498" s="1">
        <f t="shared" si="351"/>
        <v>61104</v>
      </c>
      <c r="S4498" s="4">
        <v>116118.08260272646</v>
      </c>
      <c r="T4498" s="4">
        <v>24249.323606290916</v>
      </c>
      <c r="U4498" s="1">
        <f t="shared" si="352"/>
        <v>568626</v>
      </c>
      <c r="V4498" s="4">
        <f t="shared" si="353"/>
        <v>489362.59379098262</v>
      </c>
      <c r="W4498" s="1" t="str">
        <f t="shared" si="354"/>
        <v>Favourable</v>
      </c>
    </row>
    <row r="4499" spans="1:23" x14ac:dyDescent="0.25">
      <c r="A4499" s="1"/>
      <c r="B4499" s="1"/>
      <c r="C4499" s="1"/>
      <c r="D4499" s="1"/>
      <c r="E4499" s="1" t="s">
        <v>7484</v>
      </c>
      <c r="F4499" s="2">
        <v>44513</v>
      </c>
      <c r="G4499" s="3">
        <v>45257</v>
      </c>
      <c r="H4499" s="1"/>
      <c r="I4499" s="1"/>
      <c r="J4499" s="1" t="s">
        <v>10107</v>
      </c>
      <c r="K4499" s="2">
        <v>44021</v>
      </c>
      <c r="L4499" s="1" t="s">
        <v>4200</v>
      </c>
      <c r="M4499" s="1" t="str">
        <f t="shared" si="350"/>
        <v>Social Services</v>
      </c>
      <c r="N4499" s="1" t="s">
        <v>4210</v>
      </c>
      <c r="O4499" s="1" t="s">
        <v>4217</v>
      </c>
      <c r="P4499" s="1">
        <v>9477</v>
      </c>
      <c r="Q4499" s="1">
        <v>756660</v>
      </c>
      <c r="R4499" s="1">
        <f t="shared" si="351"/>
        <v>0</v>
      </c>
      <c r="S4499" s="4">
        <v>645732.75722464244</v>
      </c>
      <c r="T4499" s="4">
        <v>96417.558281282851</v>
      </c>
      <c r="U4499" s="1">
        <f t="shared" si="352"/>
        <v>756660</v>
      </c>
      <c r="V4499" s="4">
        <f t="shared" si="353"/>
        <v>14509.684494074667</v>
      </c>
      <c r="W4499" s="1" t="str">
        <f t="shared" si="354"/>
        <v>Favourable</v>
      </c>
    </row>
    <row r="4500" spans="1:23" x14ac:dyDescent="0.25">
      <c r="A4500" s="1"/>
      <c r="B4500" s="1"/>
      <c r="C4500" s="1"/>
      <c r="D4500" s="1"/>
      <c r="E4500" s="1" t="s">
        <v>9486</v>
      </c>
      <c r="F4500" s="2">
        <v>44265</v>
      </c>
      <c r="G4500" s="3">
        <v>41413</v>
      </c>
      <c r="H4500" s="1"/>
      <c r="I4500" s="1"/>
      <c r="J4500" s="1" t="s">
        <v>9488</v>
      </c>
      <c r="K4500" s="2">
        <v>44364</v>
      </c>
      <c r="L4500" s="1" t="s">
        <v>4207</v>
      </c>
      <c r="M4500" s="1" t="str">
        <f t="shared" si="350"/>
        <v>Social Services</v>
      </c>
      <c r="N4500" s="1" t="s">
        <v>4210</v>
      </c>
      <c r="O4500" s="1" t="s">
        <v>4358</v>
      </c>
      <c r="P4500" s="1">
        <v>6012</v>
      </c>
      <c r="Q4500" s="1">
        <v>776415</v>
      </c>
      <c r="R4500" s="1">
        <f t="shared" si="351"/>
        <v>44936</v>
      </c>
      <c r="S4500" s="4">
        <v>695044.7061510674</v>
      </c>
      <c r="T4500" s="4">
        <v>53727.281229115986</v>
      </c>
      <c r="U4500" s="1">
        <f t="shared" si="352"/>
        <v>731479</v>
      </c>
      <c r="V4500" s="4">
        <f t="shared" si="353"/>
        <v>27643.012619816582</v>
      </c>
      <c r="W4500" s="1" t="str">
        <f t="shared" si="354"/>
        <v>Favourable</v>
      </c>
    </row>
    <row r="4501" spans="1:23" x14ac:dyDescent="0.25">
      <c r="A4501" s="1"/>
      <c r="B4501" s="1"/>
      <c r="C4501" s="1"/>
      <c r="D4501" s="1"/>
      <c r="E4501" s="1" t="s">
        <v>10090</v>
      </c>
      <c r="F4501" s="2">
        <v>45144</v>
      </c>
      <c r="G4501" s="3">
        <v>13887</v>
      </c>
      <c r="H4501" s="1"/>
      <c r="I4501" s="1"/>
      <c r="J4501" s="1" t="s">
        <v>10108</v>
      </c>
      <c r="K4501" s="2">
        <v>44310</v>
      </c>
      <c r="L4501" s="1" t="s">
        <v>4238</v>
      </c>
      <c r="M4501" s="1" t="str">
        <f t="shared" si="350"/>
        <v>Education</v>
      </c>
      <c r="N4501" s="1" t="s">
        <v>4222</v>
      </c>
      <c r="O4501" s="1" t="s">
        <v>4259</v>
      </c>
      <c r="P4501" s="1">
        <v>7029</v>
      </c>
      <c r="Q4501" s="1">
        <v>675666</v>
      </c>
      <c r="R4501" s="1">
        <f t="shared" si="351"/>
        <v>0</v>
      </c>
      <c r="S4501" s="4">
        <v>234768.05117960661</v>
      </c>
      <c r="T4501" s="4">
        <v>56279.911020933476</v>
      </c>
      <c r="U4501" s="1">
        <f t="shared" si="352"/>
        <v>675666</v>
      </c>
      <c r="V4501" s="4">
        <f t="shared" si="353"/>
        <v>384618.03779945988</v>
      </c>
      <c r="W4501" s="1" t="str">
        <f t="shared" si="354"/>
        <v>Favourable</v>
      </c>
    </row>
    <row r="4502" spans="1:23" x14ac:dyDescent="0.25">
      <c r="A4502" s="1"/>
      <c r="B4502" s="1"/>
      <c r="C4502" s="1"/>
      <c r="D4502" s="1"/>
      <c r="E4502" s="1"/>
      <c r="F4502" s="2"/>
      <c r="G4502" s="3"/>
      <c r="H4502" s="1"/>
      <c r="I4502" s="1"/>
      <c r="J4502" s="1" t="s">
        <v>10109</v>
      </c>
      <c r="K4502" s="2">
        <v>45313</v>
      </c>
      <c r="L4502" s="1" t="s">
        <v>4207</v>
      </c>
      <c r="M4502" s="1" t="str">
        <f t="shared" si="350"/>
        <v>Social Services</v>
      </c>
      <c r="N4502" s="1" t="s">
        <v>4205</v>
      </c>
      <c r="O4502" s="1" t="s">
        <v>4421</v>
      </c>
      <c r="P4502" s="1">
        <v>9040</v>
      </c>
      <c r="Q4502" s="1">
        <v>1776320</v>
      </c>
      <c r="R4502" s="1">
        <f t="shared" si="351"/>
        <v>0</v>
      </c>
      <c r="S4502" s="4">
        <v>233098.90618012007</v>
      </c>
      <c r="T4502" s="4">
        <v>111773.8716323421</v>
      </c>
      <c r="U4502" s="1">
        <f t="shared" si="352"/>
        <v>1776320</v>
      </c>
      <c r="V4502" s="4">
        <f t="shared" si="353"/>
        <v>1431447.2221875377</v>
      </c>
      <c r="W4502" s="1" t="str">
        <f t="shared" si="354"/>
        <v>Favourable</v>
      </c>
    </row>
    <row r="4503" spans="1:23" x14ac:dyDescent="0.25">
      <c r="A4503" s="1"/>
      <c r="B4503" s="1"/>
      <c r="C4503" s="1"/>
      <c r="D4503" s="1"/>
      <c r="E4503" s="1"/>
      <c r="F4503" s="2"/>
      <c r="G4503" s="3"/>
      <c r="H4503" s="1"/>
      <c r="I4503" s="1"/>
      <c r="J4503" s="1" t="s">
        <v>4482</v>
      </c>
      <c r="K4503" s="2">
        <v>45324</v>
      </c>
      <c r="L4503" s="1" t="s">
        <v>4207</v>
      </c>
      <c r="M4503" s="1" t="str">
        <f t="shared" si="350"/>
        <v>Social Services</v>
      </c>
      <c r="N4503" s="1" t="s">
        <v>4210</v>
      </c>
      <c r="O4503" s="1" t="s">
        <v>4496</v>
      </c>
      <c r="P4503" s="1">
        <v>5671</v>
      </c>
      <c r="Q4503" s="1">
        <v>1000266</v>
      </c>
      <c r="R4503" s="1">
        <f t="shared" si="351"/>
        <v>88356</v>
      </c>
      <c r="S4503" s="4">
        <v>50114.065320094669</v>
      </c>
      <c r="T4503" s="4">
        <v>304534.52590605931</v>
      </c>
      <c r="U4503" s="1">
        <f t="shared" si="352"/>
        <v>911910</v>
      </c>
      <c r="V4503" s="4">
        <f t="shared" si="353"/>
        <v>645617.40877384599</v>
      </c>
      <c r="W4503" s="1" t="str">
        <f t="shared" si="354"/>
        <v>Favourable</v>
      </c>
    </row>
    <row r="4504" spans="1:23" x14ac:dyDescent="0.25">
      <c r="A4504" s="1"/>
      <c r="B4504" s="1"/>
      <c r="C4504" s="1"/>
      <c r="D4504" s="1"/>
      <c r="E4504" s="1"/>
      <c r="F4504" s="2"/>
      <c r="G4504" s="3"/>
      <c r="H4504" s="1"/>
      <c r="I4504" s="1"/>
      <c r="J4504" s="1" t="s">
        <v>10110</v>
      </c>
      <c r="K4504" s="2">
        <v>45053</v>
      </c>
      <c r="L4504" s="1" t="s">
        <v>4207</v>
      </c>
      <c r="M4504" s="1" t="str">
        <f t="shared" si="350"/>
        <v>Social Services</v>
      </c>
      <c r="N4504" s="1" t="s">
        <v>4210</v>
      </c>
      <c r="O4504" s="1" t="s">
        <v>4217</v>
      </c>
      <c r="P4504" s="1">
        <v>9245</v>
      </c>
      <c r="Q4504" s="1">
        <v>2343145</v>
      </c>
      <c r="R4504" s="1">
        <f t="shared" si="351"/>
        <v>0</v>
      </c>
      <c r="S4504" s="4">
        <v>1358591.2424733315</v>
      </c>
      <c r="T4504" s="4">
        <v>698239.93497376004</v>
      </c>
      <c r="U4504" s="1">
        <f t="shared" si="352"/>
        <v>2343145</v>
      </c>
      <c r="V4504" s="4">
        <f t="shared" si="353"/>
        <v>286313.82255290844</v>
      </c>
      <c r="W4504" s="1" t="str">
        <f t="shared" si="354"/>
        <v>Favourable</v>
      </c>
    </row>
    <row r="4505" spans="1:23" x14ac:dyDescent="0.25">
      <c r="A4505" s="1"/>
      <c r="B4505" s="1"/>
      <c r="C4505" s="1"/>
      <c r="D4505" s="1"/>
      <c r="E4505" s="1"/>
      <c r="F4505" s="2"/>
      <c r="G4505" s="3"/>
      <c r="H4505" s="1"/>
      <c r="I4505" s="1"/>
      <c r="J4505" s="1" t="s">
        <v>8197</v>
      </c>
      <c r="K4505" s="2">
        <v>45110</v>
      </c>
      <c r="L4505" s="1" t="s">
        <v>4207</v>
      </c>
      <c r="M4505" s="1" t="str">
        <f t="shared" si="350"/>
        <v>Social Services</v>
      </c>
      <c r="N4505" s="1" t="s">
        <v>4222</v>
      </c>
      <c r="O4505" s="1" t="s">
        <v>4247</v>
      </c>
      <c r="P4505" s="1">
        <v>7305</v>
      </c>
      <c r="Q4505" s="1">
        <v>2258098</v>
      </c>
      <c r="R4505" s="1">
        <f t="shared" si="351"/>
        <v>57994</v>
      </c>
      <c r="S4505" s="4">
        <v>1033339.7246830827</v>
      </c>
      <c r="T4505" s="4">
        <v>368646.2311845941</v>
      </c>
      <c r="U4505" s="1">
        <f t="shared" si="352"/>
        <v>2200104</v>
      </c>
      <c r="V4505" s="4">
        <f t="shared" si="353"/>
        <v>856112.04413232324</v>
      </c>
      <c r="W4505" s="1" t="str">
        <f t="shared" si="354"/>
        <v>Favourable</v>
      </c>
    </row>
    <row r="4506" spans="1:23" x14ac:dyDescent="0.25">
      <c r="A4506" s="1"/>
      <c r="B4506" s="1"/>
      <c r="C4506" s="1"/>
      <c r="D4506" s="1"/>
      <c r="E4506" s="1"/>
      <c r="F4506" s="2"/>
      <c r="G4506" s="3"/>
      <c r="H4506" s="1"/>
      <c r="I4506" s="1"/>
      <c r="J4506" s="1" t="s">
        <v>10111</v>
      </c>
      <c r="K4506" s="2">
        <v>45157</v>
      </c>
      <c r="L4506" s="1" t="s">
        <v>4227</v>
      </c>
      <c r="M4506" s="1" t="str">
        <f t="shared" si="350"/>
        <v>Infrastructure</v>
      </c>
      <c r="N4506" s="1" t="s">
        <v>4205</v>
      </c>
      <c r="O4506" s="1" t="s">
        <v>4244</v>
      </c>
      <c r="P4506" s="1">
        <v>9144</v>
      </c>
      <c r="Q4506" s="1">
        <v>952350</v>
      </c>
      <c r="R4506" s="1">
        <f t="shared" si="351"/>
        <v>0</v>
      </c>
      <c r="S4506" s="4">
        <v>856710.44656951295</v>
      </c>
      <c r="T4506" s="4">
        <v>253009.7334613525</v>
      </c>
      <c r="U4506" s="1">
        <f t="shared" si="352"/>
        <v>952350</v>
      </c>
      <c r="V4506" s="4">
        <f t="shared" si="353"/>
        <v>-157370.18003086536</v>
      </c>
      <c r="W4506" s="1" t="str">
        <f t="shared" si="354"/>
        <v>Adverse</v>
      </c>
    </row>
    <row r="4507" spans="1:23" x14ac:dyDescent="0.25">
      <c r="A4507" s="1"/>
      <c r="B4507" s="1"/>
      <c r="C4507" s="1"/>
      <c r="D4507" s="1"/>
      <c r="E4507" s="1"/>
      <c r="F4507" s="2"/>
      <c r="G4507" s="3"/>
      <c r="H4507" s="1"/>
      <c r="I4507" s="1"/>
      <c r="J4507" s="1" t="s">
        <v>7748</v>
      </c>
      <c r="K4507" s="2">
        <v>44773</v>
      </c>
      <c r="L4507" s="1" t="s">
        <v>4238</v>
      </c>
      <c r="M4507" s="1" t="str">
        <f t="shared" si="350"/>
        <v>Education</v>
      </c>
      <c r="N4507" s="1" t="s">
        <v>4205</v>
      </c>
      <c r="O4507" s="1" t="s">
        <v>4276</v>
      </c>
      <c r="P4507" s="1">
        <v>6227</v>
      </c>
      <c r="Q4507" s="1">
        <v>1210536</v>
      </c>
      <c r="R4507" s="1">
        <f t="shared" si="351"/>
        <v>42697</v>
      </c>
      <c r="S4507" s="4">
        <v>133740.62096100854</v>
      </c>
      <c r="T4507" s="4">
        <v>367448.97642174986</v>
      </c>
      <c r="U4507" s="1">
        <f t="shared" si="352"/>
        <v>1167839</v>
      </c>
      <c r="V4507" s="4">
        <f t="shared" si="353"/>
        <v>709346.40261724161</v>
      </c>
      <c r="W4507" s="1" t="str">
        <f t="shared" si="354"/>
        <v>Favourable</v>
      </c>
    </row>
    <row r="4508" spans="1:23" x14ac:dyDescent="0.25">
      <c r="A4508" s="1"/>
      <c r="B4508" s="1"/>
      <c r="C4508" s="1"/>
      <c r="D4508" s="1"/>
      <c r="E4508" s="1"/>
      <c r="F4508" s="2"/>
      <c r="G4508" s="3"/>
      <c r="H4508" s="1"/>
      <c r="I4508" s="1"/>
      <c r="J4508" s="1" t="s">
        <v>10112</v>
      </c>
      <c r="K4508" s="2">
        <v>44749</v>
      </c>
      <c r="L4508" s="1" t="s">
        <v>4227</v>
      </c>
      <c r="M4508" s="1" t="str">
        <f t="shared" si="350"/>
        <v>Infrastructure</v>
      </c>
      <c r="N4508" s="1" t="s">
        <v>4210</v>
      </c>
      <c r="O4508" s="1" t="s">
        <v>4476</v>
      </c>
      <c r="P4508" s="1">
        <v>7490</v>
      </c>
      <c r="Q4508" s="1">
        <v>691349</v>
      </c>
      <c r="R4508" s="1">
        <f t="shared" si="351"/>
        <v>0</v>
      </c>
      <c r="S4508" s="4">
        <v>283755.95143296878</v>
      </c>
      <c r="T4508" s="4">
        <v>136685.98616346085</v>
      </c>
      <c r="U4508" s="1">
        <f t="shared" si="352"/>
        <v>691349</v>
      </c>
      <c r="V4508" s="4">
        <f t="shared" si="353"/>
        <v>270907.06240357039</v>
      </c>
      <c r="W4508" s="1" t="str">
        <f t="shared" si="354"/>
        <v>Favourable</v>
      </c>
    </row>
    <row r="4509" spans="1:23" x14ac:dyDescent="0.25">
      <c r="A4509" s="1"/>
      <c r="B4509" s="1"/>
      <c r="C4509" s="1"/>
      <c r="D4509" s="1"/>
      <c r="E4509" s="1"/>
      <c r="F4509" s="2"/>
      <c r="G4509" s="3"/>
      <c r="H4509" s="1"/>
      <c r="I4509" s="1"/>
      <c r="J4509" s="1" t="s">
        <v>8921</v>
      </c>
      <c r="K4509" s="2">
        <v>45265</v>
      </c>
      <c r="L4509" s="1" t="s">
        <v>4227</v>
      </c>
      <c r="M4509" s="1" t="str">
        <f t="shared" si="350"/>
        <v>Infrastructure</v>
      </c>
      <c r="N4509" s="1" t="s">
        <v>4222</v>
      </c>
      <c r="O4509" s="1" t="s">
        <v>4226</v>
      </c>
      <c r="P4509" s="1">
        <v>6971</v>
      </c>
      <c r="Q4509" s="1">
        <v>1296714</v>
      </c>
      <c r="R4509" s="1">
        <f t="shared" si="351"/>
        <v>29096</v>
      </c>
      <c r="S4509" s="4">
        <v>79351.785952853868</v>
      </c>
      <c r="T4509" s="4">
        <v>131360.81309956536</v>
      </c>
      <c r="U4509" s="1">
        <f t="shared" si="352"/>
        <v>1267618</v>
      </c>
      <c r="V4509" s="4">
        <f t="shared" si="353"/>
        <v>1086001.4009475808</v>
      </c>
      <c r="W4509" s="1" t="str">
        <f t="shared" si="354"/>
        <v>Favourable</v>
      </c>
    </row>
    <row r="4510" spans="1:23" x14ac:dyDescent="0.25">
      <c r="A4510" s="1"/>
      <c r="B4510" s="1"/>
      <c r="C4510" s="1"/>
      <c r="D4510" s="1"/>
      <c r="E4510" s="1"/>
      <c r="F4510" s="2"/>
      <c r="G4510" s="3"/>
      <c r="H4510" s="1"/>
      <c r="I4510" s="1"/>
      <c r="J4510" s="1" t="s">
        <v>5872</v>
      </c>
      <c r="K4510" s="2">
        <v>45030</v>
      </c>
      <c r="L4510" s="1" t="s">
        <v>4227</v>
      </c>
      <c r="M4510" s="1" t="str">
        <f t="shared" si="350"/>
        <v>Infrastructure</v>
      </c>
      <c r="N4510" s="1" t="s">
        <v>4222</v>
      </c>
      <c r="O4510" s="1" t="s">
        <v>4335</v>
      </c>
      <c r="P4510" s="1">
        <v>5745</v>
      </c>
      <c r="Q4510" s="1">
        <v>1398665</v>
      </c>
      <c r="R4510" s="1">
        <f t="shared" si="351"/>
        <v>62152</v>
      </c>
      <c r="S4510" s="4">
        <v>18388.811370970845</v>
      </c>
      <c r="T4510" s="4">
        <v>115627.48044739624</v>
      </c>
      <c r="U4510" s="1">
        <f t="shared" si="352"/>
        <v>1336513</v>
      </c>
      <c r="V4510" s="4">
        <f t="shared" si="353"/>
        <v>1264648.7081816329</v>
      </c>
      <c r="W4510" s="1" t="str">
        <f t="shared" si="354"/>
        <v>Favourable</v>
      </c>
    </row>
    <row r="4511" spans="1:23" x14ac:dyDescent="0.25">
      <c r="A4511" s="1"/>
      <c r="B4511" s="1"/>
      <c r="C4511" s="1"/>
      <c r="D4511" s="1"/>
      <c r="E4511" s="1"/>
      <c r="F4511" s="2"/>
      <c r="G4511" s="3"/>
      <c r="H4511" s="1"/>
      <c r="I4511" s="1"/>
      <c r="J4511" s="1" t="s">
        <v>10113</v>
      </c>
      <c r="K4511" s="2">
        <v>45207</v>
      </c>
      <c r="L4511" s="1" t="s">
        <v>4207</v>
      </c>
      <c r="M4511" s="1" t="str">
        <f t="shared" si="350"/>
        <v>Social Services</v>
      </c>
      <c r="N4511" s="1" t="s">
        <v>4222</v>
      </c>
      <c r="O4511" s="1" t="s">
        <v>4301</v>
      </c>
      <c r="P4511" s="1">
        <v>5821</v>
      </c>
      <c r="Q4511" s="1">
        <v>393144</v>
      </c>
      <c r="R4511" s="1">
        <f t="shared" si="351"/>
        <v>0</v>
      </c>
      <c r="S4511" s="4">
        <v>353448.57508353447</v>
      </c>
      <c r="T4511" s="4">
        <v>22784.89968206736</v>
      </c>
      <c r="U4511" s="1">
        <f t="shared" si="352"/>
        <v>393144</v>
      </c>
      <c r="V4511" s="4">
        <f t="shared" si="353"/>
        <v>16910.525234398199</v>
      </c>
      <c r="W4511" s="1" t="str">
        <f t="shared" si="354"/>
        <v>Favourable</v>
      </c>
    </row>
    <row r="4512" spans="1:23" x14ac:dyDescent="0.25">
      <c r="A4512" s="1"/>
      <c r="B4512" s="1"/>
      <c r="C4512" s="1"/>
      <c r="D4512" s="1"/>
      <c r="E4512" s="1"/>
      <c r="F4512" s="2"/>
      <c r="G4512" s="3"/>
      <c r="H4512" s="1"/>
      <c r="I4512" s="1"/>
      <c r="J4512" s="1" t="s">
        <v>7738</v>
      </c>
      <c r="K4512" s="2">
        <v>45411</v>
      </c>
      <c r="L4512" s="1" t="s">
        <v>4200</v>
      </c>
      <c r="M4512" s="1" t="str">
        <f t="shared" si="350"/>
        <v>Social Services</v>
      </c>
      <c r="N4512" s="1" t="s">
        <v>4222</v>
      </c>
      <c r="O4512" s="1" t="s">
        <v>4206</v>
      </c>
      <c r="P4512" s="1">
        <v>7596</v>
      </c>
      <c r="Q4512" s="1">
        <v>758414</v>
      </c>
      <c r="R4512" s="1">
        <f t="shared" si="351"/>
        <v>47732</v>
      </c>
      <c r="S4512" s="4">
        <v>660523.09538771107</v>
      </c>
      <c r="T4512" s="4">
        <v>3992.5191511754824</v>
      </c>
      <c r="U4512" s="1">
        <f t="shared" si="352"/>
        <v>710682</v>
      </c>
      <c r="V4512" s="4">
        <f t="shared" si="353"/>
        <v>93898.385461113416</v>
      </c>
      <c r="W4512" s="1" t="str">
        <f t="shared" si="354"/>
        <v>Favourable</v>
      </c>
    </row>
    <row r="4513" spans="1:23" x14ac:dyDescent="0.25">
      <c r="A4513" s="1"/>
      <c r="B4513" s="1"/>
      <c r="C4513" s="1"/>
      <c r="D4513" s="1"/>
      <c r="E4513" s="1"/>
      <c r="F4513" s="2"/>
      <c r="G4513" s="3"/>
      <c r="H4513" s="1"/>
      <c r="I4513" s="1"/>
      <c r="J4513" s="1" t="s">
        <v>9804</v>
      </c>
      <c r="K4513" s="2">
        <v>44954</v>
      </c>
      <c r="L4513" s="1" t="s">
        <v>4207</v>
      </c>
      <c r="M4513" s="1" t="str">
        <f t="shared" si="350"/>
        <v>Social Services</v>
      </c>
      <c r="N4513" s="1" t="s">
        <v>4222</v>
      </c>
      <c r="O4513" s="1" t="s">
        <v>4421</v>
      </c>
      <c r="P4513" s="1">
        <v>9376</v>
      </c>
      <c r="Q4513" s="1">
        <v>499681</v>
      </c>
      <c r="R4513" s="1">
        <f t="shared" si="351"/>
        <v>59839</v>
      </c>
      <c r="S4513" s="4">
        <v>348097.34642692091</v>
      </c>
      <c r="T4513" s="4">
        <v>9578.4767350145066</v>
      </c>
      <c r="U4513" s="1">
        <f t="shared" si="352"/>
        <v>439842</v>
      </c>
      <c r="V4513" s="4">
        <f t="shared" si="353"/>
        <v>142005.17683806457</v>
      </c>
      <c r="W4513" s="1" t="str">
        <f t="shared" si="354"/>
        <v>Favourable</v>
      </c>
    </row>
    <row r="4514" spans="1:23" x14ac:dyDescent="0.25">
      <c r="A4514" s="1"/>
      <c r="B4514" s="1"/>
      <c r="C4514" s="1"/>
      <c r="D4514" s="1"/>
      <c r="E4514" s="1"/>
      <c r="F4514" s="2"/>
      <c r="G4514" s="3"/>
      <c r="H4514" s="1"/>
      <c r="I4514" s="1"/>
      <c r="J4514" s="1" t="s">
        <v>6029</v>
      </c>
      <c r="K4514" s="2">
        <v>43841</v>
      </c>
      <c r="L4514" s="1" t="s">
        <v>4200</v>
      </c>
      <c r="M4514" s="1" t="str">
        <f t="shared" si="350"/>
        <v>Social Services</v>
      </c>
      <c r="N4514" s="1" t="s">
        <v>4205</v>
      </c>
      <c r="O4514" s="1" t="s">
        <v>4458</v>
      </c>
      <c r="P4514" s="1">
        <v>6347</v>
      </c>
      <c r="Q4514" s="1">
        <v>1823521</v>
      </c>
      <c r="R4514" s="1">
        <f t="shared" si="351"/>
        <v>18847</v>
      </c>
      <c r="S4514" s="4">
        <v>1057884.0391982163</v>
      </c>
      <c r="T4514" s="4">
        <v>139048.38709756121</v>
      </c>
      <c r="U4514" s="1">
        <f t="shared" si="352"/>
        <v>1804674</v>
      </c>
      <c r="V4514" s="4">
        <f t="shared" si="353"/>
        <v>626588.57370422245</v>
      </c>
      <c r="W4514" s="1" t="str">
        <f t="shared" si="354"/>
        <v>Favourable</v>
      </c>
    </row>
    <row r="4515" spans="1:23" x14ac:dyDescent="0.25">
      <c r="A4515" s="1"/>
      <c r="B4515" s="1"/>
      <c r="C4515" s="1"/>
      <c r="D4515" s="1"/>
      <c r="E4515" s="1"/>
      <c r="F4515" s="2"/>
      <c r="G4515" s="3"/>
      <c r="H4515" s="1"/>
      <c r="I4515" s="1"/>
      <c r="J4515" s="1" t="s">
        <v>9854</v>
      </c>
      <c r="K4515" s="2">
        <v>45403</v>
      </c>
      <c r="L4515" s="1" t="s">
        <v>4207</v>
      </c>
      <c r="M4515" s="1" t="str">
        <f t="shared" si="350"/>
        <v>Social Services</v>
      </c>
      <c r="N4515" s="1" t="s">
        <v>4205</v>
      </c>
      <c r="O4515" s="1" t="s">
        <v>4479</v>
      </c>
      <c r="P4515" s="1">
        <v>6299</v>
      </c>
      <c r="Q4515" s="1">
        <v>686968</v>
      </c>
      <c r="R4515" s="1">
        <f t="shared" si="351"/>
        <v>59492</v>
      </c>
      <c r="S4515" s="4">
        <v>475668.70223126985</v>
      </c>
      <c r="T4515" s="4">
        <v>85714.988848936016</v>
      </c>
      <c r="U4515" s="1">
        <f t="shared" si="352"/>
        <v>627476</v>
      </c>
      <c r="V4515" s="4">
        <f t="shared" si="353"/>
        <v>125584.30891979416</v>
      </c>
      <c r="W4515" s="1" t="str">
        <f t="shared" si="354"/>
        <v>Favourable</v>
      </c>
    </row>
    <row r="4516" spans="1:23" x14ac:dyDescent="0.25">
      <c r="A4516" s="1"/>
      <c r="B4516" s="1"/>
      <c r="C4516" s="1"/>
      <c r="D4516" s="1"/>
      <c r="E4516" s="1"/>
      <c r="F4516" s="2"/>
      <c r="G4516" s="3"/>
      <c r="H4516" s="1"/>
      <c r="I4516" s="1"/>
      <c r="J4516" s="1" t="s">
        <v>9389</v>
      </c>
      <c r="K4516" s="2">
        <v>44145</v>
      </c>
      <c r="L4516" s="1" t="s">
        <v>4207</v>
      </c>
      <c r="M4516" s="1" t="str">
        <f t="shared" si="350"/>
        <v>Social Services</v>
      </c>
      <c r="N4516" s="1" t="s">
        <v>4222</v>
      </c>
      <c r="O4516" s="1" t="s">
        <v>4458</v>
      </c>
      <c r="P4516" s="1">
        <v>6097</v>
      </c>
      <c r="Q4516" s="1">
        <v>1995997</v>
      </c>
      <c r="R4516" s="1">
        <f t="shared" si="351"/>
        <v>20130</v>
      </c>
      <c r="S4516" s="4">
        <v>984646.88234060735</v>
      </c>
      <c r="T4516" s="4">
        <v>664546.70881176018</v>
      </c>
      <c r="U4516" s="1">
        <f t="shared" si="352"/>
        <v>1975867</v>
      </c>
      <c r="V4516" s="4">
        <f t="shared" si="353"/>
        <v>346803.40884763235</v>
      </c>
      <c r="W4516" s="1" t="str">
        <f t="shared" si="354"/>
        <v>Favourable</v>
      </c>
    </row>
    <row r="4517" spans="1:23" x14ac:dyDescent="0.25">
      <c r="A4517" s="1"/>
      <c r="B4517" s="1"/>
      <c r="C4517" s="1"/>
      <c r="D4517" s="1"/>
      <c r="E4517" s="1"/>
      <c r="F4517" s="2"/>
      <c r="G4517" s="3"/>
      <c r="H4517" s="1"/>
      <c r="I4517" s="1"/>
      <c r="J4517" s="1" t="s">
        <v>9222</v>
      </c>
      <c r="K4517" s="2">
        <v>44610</v>
      </c>
      <c r="L4517" s="1" t="s">
        <v>4238</v>
      </c>
      <c r="M4517" s="1" t="str">
        <f t="shared" si="350"/>
        <v>Education</v>
      </c>
      <c r="N4517" s="1" t="s">
        <v>4205</v>
      </c>
      <c r="O4517" s="1" t="s">
        <v>4270</v>
      </c>
      <c r="P4517" s="1">
        <v>9436</v>
      </c>
      <c r="Q4517" s="1">
        <v>881914</v>
      </c>
      <c r="R4517" s="1">
        <f t="shared" si="351"/>
        <v>43872</v>
      </c>
      <c r="S4517" s="4">
        <v>80660.47619707082</v>
      </c>
      <c r="T4517" s="4">
        <v>258870.48375599878</v>
      </c>
      <c r="U4517" s="1">
        <f t="shared" si="352"/>
        <v>838042</v>
      </c>
      <c r="V4517" s="4">
        <f t="shared" si="353"/>
        <v>542383.04004693043</v>
      </c>
      <c r="W4517" s="1" t="str">
        <f t="shared" si="354"/>
        <v>Favourable</v>
      </c>
    </row>
    <row r="4518" spans="1:23" x14ac:dyDescent="0.25">
      <c r="A4518" s="1"/>
      <c r="B4518" s="1"/>
      <c r="C4518" s="1"/>
      <c r="D4518" s="1"/>
      <c r="E4518" s="1"/>
      <c r="F4518" s="2"/>
      <c r="G4518" s="3"/>
      <c r="H4518" s="1"/>
      <c r="I4518" s="1"/>
      <c r="J4518" s="1" t="s">
        <v>10114</v>
      </c>
      <c r="K4518" s="2">
        <v>44496</v>
      </c>
      <c r="L4518" s="1" t="s">
        <v>4227</v>
      </c>
      <c r="M4518" s="1" t="str">
        <f t="shared" si="350"/>
        <v>Infrastructure</v>
      </c>
      <c r="N4518" s="1" t="s">
        <v>4205</v>
      </c>
      <c r="O4518" s="1" t="s">
        <v>4286</v>
      </c>
      <c r="P4518" s="1">
        <v>8619</v>
      </c>
      <c r="Q4518" s="1">
        <v>2467015</v>
      </c>
      <c r="R4518" s="1">
        <f t="shared" si="351"/>
        <v>0</v>
      </c>
      <c r="S4518" s="4">
        <v>2206105.4810640868</v>
      </c>
      <c r="T4518" s="4">
        <v>35299.620831998596</v>
      </c>
      <c r="U4518" s="1">
        <f t="shared" si="352"/>
        <v>2467015</v>
      </c>
      <c r="V4518" s="4">
        <f t="shared" si="353"/>
        <v>225609.89810391469</v>
      </c>
      <c r="W4518" s="1" t="str">
        <f t="shared" si="354"/>
        <v>Favourable</v>
      </c>
    </row>
    <row r="4519" spans="1:23" x14ac:dyDescent="0.25">
      <c r="A4519" s="1"/>
      <c r="B4519" s="1"/>
      <c r="C4519" s="1"/>
      <c r="D4519" s="1"/>
      <c r="E4519" s="1"/>
      <c r="F4519" s="2"/>
      <c r="G4519" s="3"/>
      <c r="H4519" s="1"/>
      <c r="I4519" s="1"/>
      <c r="J4519" s="1" t="s">
        <v>6751</v>
      </c>
      <c r="K4519" s="2">
        <v>44080</v>
      </c>
      <c r="L4519" s="1" t="s">
        <v>4200</v>
      </c>
      <c r="M4519" s="1" t="str">
        <f t="shared" si="350"/>
        <v>Social Services</v>
      </c>
      <c r="N4519" s="1" t="s">
        <v>4205</v>
      </c>
      <c r="O4519" s="1" t="s">
        <v>4298</v>
      </c>
      <c r="P4519" s="1">
        <v>7665</v>
      </c>
      <c r="Q4519" s="1">
        <v>1070512</v>
      </c>
      <c r="R4519" s="1">
        <f t="shared" si="351"/>
        <v>19448</v>
      </c>
      <c r="S4519" s="4">
        <v>1045171.4727667685</v>
      </c>
      <c r="T4519" s="4">
        <v>247750.80126767361</v>
      </c>
      <c r="U4519" s="1">
        <f t="shared" si="352"/>
        <v>1051064</v>
      </c>
      <c r="V4519" s="4">
        <f t="shared" si="353"/>
        <v>-222410.27403444215</v>
      </c>
      <c r="W4519" s="1" t="str">
        <f t="shared" si="354"/>
        <v>Adverse</v>
      </c>
    </row>
    <row r="4520" spans="1:23" x14ac:dyDescent="0.25">
      <c r="A4520" s="1"/>
      <c r="B4520" s="1"/>
      <c r="C4520" s="1"/>
      <c r="D4520" s="1"/>
      <c r="E4520" s="1"/>
      <c r="F4520" s="2"/>
      <c r="G4520" s="3"/>
      <c r="H4520" s="1"/>
      <c r="I4520" s="1"/>
      <c r="J4520" s="1" t="s">
        <v>7483</v>
      </c>
      <c r="K4520" s="2">
        <v>45097</v>
      </c>
      <c r="L4520" s="1" t="s">
        <v>4200</v>
      </c>
      <c r="M4520" s="1" t="str">
        <f t="shared" si="350"/>
        <v>Social Services</v>
      </c>
      <c r="N4520" s="1" t="s">
        <v>4205</v>
      </c>
      <c r="O4520" s="1" t="s">
        <v>4421</v>
      </c>
      <c r="P4520" s="1">
        <v>8794</v>
      </c>
      <c r="Q4520" s="1">
        <v>874842</v>
      </c>
      <c r="R4520" s="1">
        <f t="shared" si="351"/>
        <v>33662</v>
      </c>
      <c r="S4520" s="4">
        <v>162076.74943003344</v>
      </c>
      <c r="T4520" s="4">
        <v>129179.15876525805</v>
      </c>
      <c r="U4520" s="1">
        <f t="shared" si="352"/>
        <v>841180</v>
      </c>
      <c r="V4520" s="4">
        <f t="shared" si="353"/>
        <v>583586.09180470859</v>
      </c>
      <c r="W4520" s="1" t="str">
        <f t="shared" si="354"/>
        <v>Favourable</v>
      </c>
    </row>
    <row r="4521" spans="1:23" x14ac:dyDescent="0.25">
      <c r="A4521" s="1"/>
      <c r="B4521" s="1"/>
      <c r="C4521" s="1"/>
      <c r="D4521" s="1"/>
      <c r="E4521" s="1"/>
      <c r="F4521" s="2"/>
      <c r="G4521" s="3"/>
      <c r="H4521" s="1"/>
      <c r="I4521" s="1"/>
      <c r="J4521" s="1" t="s">
        <v>9862</v>
      </c>
      <c r="K4521" s="2">
        <v>44709</v>
      </c>
      <c r="L4521" s="1" t="s">
        <v>4207</v>
      </c>
      <c r="M4521" s="1" t="str">
        <f t="shared" si="350"/>
        <v>Social Services</v>
      </c>
      <c r="N4521" s="1" t="s">
        <v>4205</v>
      </c>
      <c r="O4521" s="1" t="s">
        <v>4270</v>
      </c>
      <c r="P4521" s="1">
        <v>5964</v>
      </c>
      <c r="Q4521" s="1">
        <v>1174753</v>
      </c>
      <c r="R4521" s="1">
        <f t="shared" si="351"/>
        <v>32524</v>
      </c>
      <c r="S4521" s="4">
        <v>79452.184802495947</v>
      </c>
      <c r="T4521" s="4">
        <v>77540.493129009337</v>
      </c>
      <c r="U4521" s="1">
        <f t="shared" si="352"/>
        <v>1142229</v>
      </c>
      <c r="V4521" s="4">
        <f t="shared" si="353"/>
        <v>1017760.3220684947</v>
      </c>
      <c r="W4521" s="1" t="str">
        <f t="shared" si="354"/>
        <v>Favourable</v>
      </c>
    </row>
    <row r="4522" spans="1:23" x14ac:dyDescent="0.25">
      <c r="A4522" s="1"/>
      <c r="B4522" s="1"/>
      <c r="C4522" s="1"/>
      <c r="D4522" s="1"/>
      <c r="E4522" s="1"/>
      <c r="F4522" s="2"/>
      <c r="G4522" s="3"/>
      <c r="H4522" s="1"/>
      <c r="I4522" s="1"/>
      <c r="J4522" s="1" t="s">
        <v>10115</v>
      </c>
      <c r="K4522" s="2">
        <v>44769</v>
      </c>
      <c r="L4522" s="1" t="s">
        <v>4238</v>
      </c>
      <c r="M4522" s="1" t="str">
        <f t="shared" si="350"/>
        <v>Education</v>
      </c>
      <c r="N4522" s="1" t="s">
        <v>4222</v>
      </c>
      <c r="O4522" s="1" t="s">
        <v>4335</v>
      </c>
      <c r="P4522" s="1">
        <v>5514</v>
      </c>
      <c r="Q4522" s="1">
        <v>830397</v>
      </c>
      <c r="R4522" s="1">
        <f t="shared" si="351"/>
        <v>0</v>
      </c>
      <c r="S4522" s="4">
        <v>416671.81043052493</v>
      </c>
      <c r="T4522" s="4">
        <v>69905.208906326021</v>
      </c>
      <c r="U4522" s="1">
        <f t="shared" si="352"/>
        <v>830397</v>
      </c>
      <c r="V4522" s="4">
        <f t="shared" si="353"/>
        <v>343819.98066314904</v>
      </c>
      <c r="W4522" s="1" t="str">
        <f t="shared" si="354"/>
        <v>Favourable</v>
      </c>
    </row>
    <row r="4523" spans="1:23" x14ac:dyDescent="0.25">
      <c r="A4523" s="1"/>
      <c r="B4523" s="1"/>
      <c r="C4523" s="1"/>
      <c r="D4523" s="1"/>
      <c r="E4523" s="1"/>
      <c r="F4523" s="2"/>
      <c r="G4523" s="3"/>
      <c r="H4523" s="1"/>
      <c r="I4523" s="1"/>
      <c r="J4523" s="1" t="s">
        <v>10116</v>
      </c>
      <c r="K4523" s="2">
        <v>44520</v>
      </c>
      <c r="L4523" s="1" t="s">
        <v>4238</v>
      </c>
      <c r="M4523" s="1" t="str">
        <f t="shared" si="350"/>
        <v>Education</v>
      </c>
      <c r="N4523" s="1" t="s">
        <v>4210</v>
      </c>
      <c r="O4523" s="1" t="s">
        <v>4292</v>
      </c>
      <c r="P4523" s="1">
        <v>8221</v>
      </c>
      <c r="Q4523" s="1">
        <v>2323031</v>
      </c>
      <c r="R4523" s="1">
        <f t="shared" si="351"/>
        <v>0</v>
      </c>
      <c r="S4523" s="4">
        <v>1315793.8253158617</v>
      </c>
      <c r="T4523" s="4">
        <v>655395.59910599643</v>
      </c>
      <c r="U4523" s="1">
        <f t="shared" si="352"/>
        <v>2323031</v>
      </c>
      <c r="V4523" s="4">
        <f t="shared" si="353"/>
        <v>351841.57557814196</v>
      </c>
      <c r="W4523" s="1" t="str">
        <f t="shared" si="354"/>
        <v>Favourable</v>
      </c>
    </row>
    <row r="4524" spans="1:23" x14ac:dyDescent="0.25">
      <c r="A4524" s="1"/>
      <c r="B4524" s="1"/>
      <c r="C4524" s="1"/>
      <c r="D4524" s="1"/>
      <c r="E4524" s="1"/>
      <c r="F4524" s="2"/>
      <c r="G4524" s="3"/>
      <c r="H4524" s="1"/>
      <c r="I4524" s="1"/>
      <c r="J4524" s="1" t="s">
        <v>7541</v>
      </c>
      <c r="K4524" s="2">
        <v>44461</v>
      </c>
      <c r="L4524" s="1" t="s">
        <v>4200</v>
      </c>
      <c r="M4524" s="1" t="str">
        <f t="shared" si="350"/>
        <v>Social Services</v>
      </c>
      <c r="N4524" s="1" t="s">
        <v>4222</v>
      </c>
      <c r="O4524" s="1" t="s">
        <v>4253</v>
      </c>
      <c r="P4524" s="1">
        <v>6278</v>
      </c>
      <c r="Q4524" s="1">
        <v>1980431</v>
      </c>
      <c r="R4524" s="1">
        <f t="shared" si="351"/>
        <v>48856</v>
      </c>
      <c r="S4524" s="4">
        <v>589918.99745178572</v>
      </c>
      <c r="T4524" s="4">
        <v>278556.32977958897</v>
      </c>
      <c r="U4524" s="1">
        <f t="shared" si="352"/>
        <v>1931575</v>
      </c>
      <c r="V4524" s="4">
        <f t="shared" si="353"/>
        <v>1111955.6727686254</v>
      </c>
      <c r="W4524" s="1" t="str">
        <f t="shared" si="354"/>
        <v>Favourable</v>
      </c>
    </row>
    <row r="4525" spans="1:23" x14ac:dyDescent="0.25">
      <c r="A4525" s="1"/>
      <c r="B4525" s="1"/>
      <c r="C4525" s="1"/>
      <c r="D4525" s="1"/>
      <c r="E4525" s="1"/>
      <c r="F4525" s="2"/>
      <c r="G4525" s="3"/>
      <c r="H4525" s="1"/>
      <c r="I4525" s="1"/>
      <c r="J4525" s="1" t="s">
        <v>8967</v>
      </c>
      <c r="K4525" s="2">
        <v>44951</v>
      </c>
      <c r="L4525" s="1" t="s">
        <v>4207</v>
      </c>
      <c r="M4525" s="1" t="str">
        <f t="shared" si="350"/>
        <v>Social Services</v>
      </c>
      <c r="N4525" s="1" t="s">
        <v>4210</v>
      </c>
      <c r="O4525" s="1" t="s">
        <v>4402</v>
      </c>
      <c r="P4525" s="1">
        <v>8971</v>
      </c>
      <c r="Q4525" s="1">
        <v>881412</v>
      </c>
      <c r="R4525" s="1">
        <f t="shared" si="351"/>
        <v>46825</v>
      </c>
      <c r="S4525" s="4">
        <v>807746.22863976925</v>
      </c>
      <c r="T4525" s="4">
        <v>98111.779957676321</v>
      </c>
      <c r="U4525" s="1">
        <f t="shared" si="352"/>
        <v>834587</v>
      </c>
      <c r="V4525" s="4">
        <f t="shared" si="353"/>
        <v>-24446.008597445558</v>
      </c>
      <c r="W4525" s="1" t="str">
        <f t="shared" si="354"/>
        <v>Adverse</v>
      </c>
    </row>
    <row r="4526" spans="1:23" x14ac:dyDescent="0.25">
      <c r="A4526" s="1"/>
      <c r="B4526" s="1"/>
      <c r="C4526" s="1"/>
      <c r="D4526" s="1"/>
      <c r="E4526" s="1"/>
      <c r="F4526" s="2"/>
      <c r="G4526" s="3"/>
      <c r="H4526" s="1"/>
      <c r="I4526" s="1"/>
      <c r="J4526" s="1" t="s">
        <v>9396</v>
      </c>
      <c r="K4526" s="2">
        <v>43922</v>
      </c>
      <c r="L4526" s="1" t="s">
        <v>4207</v>
      </c>
      <c r="M4526" s="1" t="str">
        <f t="shared" si="350"/>
        <v>Social Services</v>
      </c>
      <c r="N4526" s="1" t="s">
        <v>4222</v>
      </c>
      <c r="O4526" s="1" t="s">
        <v>4233</v>
      </c>
      <c r="P4526" s="1">
        <v>8581</v>
      </c>
      <c r="Q4526" s="1">
        <v>1150830</v>
      </c>
      <c r="R4526" s="1">
        <f t="shared" si="351"/>
        <v>44041</v>
      </c>
      <c r="S4526" s="4">
        <v>863007.97815583611</v>
      </c>
      <c r="T4526" s="4">
        <v>327921.57309991628</v>
      </c>
      <c r="U4526" s="1">
        <f t="shared" si="352"/>
        <v>1106789</v>
      </c>
      <c r="V4526" s="4">
        <f t="shared" si="353"/>
        <v>-40099.551255752333</v>
      </c>
      <c r="W4526" s="1" t="str">
        <f t="shared" si="354"/>
        <v>Adverse</v>
      </c>
    </row>
    <row r="4527" spans="1:23" x14ac:dyDescent="0.25">
      <c r="A4527" s="1"/>
      <c r="B4527" s="1"/>
      <c r="C4527" s="1"/>
      <c r="D4527" s="1"/>
      <c r="E4527" s="1"/>
      <c r="F4527" s="2"/>
      <c r="G4527" s="3"/>
      <c r="H4527" s="1"/>
      <c r="I4527" s="1"/>
      <c r="J4527" s="1" t="s">
        <v>7887</v>
      </c>
      <c r="K4527" s="2">
        <v>45062</v>
      </c>
      <c r="L4527" s="1" t="s">
        <v>4200</v>
      </c>
      <c r="M4527" s="1" t="str">
        <f t="shared" si="350"/>
        <v>Social Services</v>
      </c>
      <c r="N4527" s="1" t="s">
        <v>4205</v>
      </c>
      <c r="O4527" s="1" t="s">
        <v>4211</v>
      </c>
      <c r="P4527" s="1">
        <v>6458</v>
      </c>
      <c r="Q4527" s="1">
        <v>2342488</v>
      </c>
      <c r="R4527" s="1">
        <f t="shared" si="351"/>
        <v>11671</v>
      </c>
      <c r="S4527" s="4">
        <v>1751991.7972021953</v>
      </c>
      <c r="T4527" s="4">
        <v>372640.01797170332</v>
      </c>
      <c r="U4527" s="1">
        <f t="shared" si="352"/>
        <v>2330817</v>
      </c>
      <c r="V4527" s="4">
        <f t="shared" si="353"/>
        <v>217856.18482610118</v>
      </c>
      <c r="W4527" s="1" t="str">
        <f t="shared" si="354"/>
        <v>Favourable</v>
      </c>
    </row>
    <row r="4528" spans="1:23" x14ac:dyDescent="0.25">
      <c r="A4528" s="1"/>
      <c r="B4528" s="1"/>
      <c r="C4528" s="1"/>
      <c r="D4528" s="1"/>
      <c r="E4528" s="1"/>
      <c r="F4528" s="2"/>
      <c r="G4528" s="3"/>
      <c r="H4528" s="1"/>
      <c r="I4528" s="1"/>
      <c r="J4528" s="1" t="s">
        <v>7820</v>
      </c>
      <c r="K4528" s="2">
        <v>45091</v>
      </c>
      <c r="L4528" s="1" t="s">
        <v>4238</v>
      </c>
      <c r="M4528" s="1" t="str">
        <f t="shared" si="350"/>
        <v>Education</v>
      </c>
      <c r="N4528" s="1" t="s">
        <v>4210</v>
      </c>
      <c r="O4528" s="1" t="s">
        <v>4325</v>
      </c>
      <c r="P4528" s="1">
        <v>7091</v>
      </c>
      <c r="Q4528" s="1">
        <v>821675</v>
      </c>
      <c r="R4528" s="1">
        <f t="shared" si="351"/>
        <v>11468</v>
      </c>
      <c r="S4528" s="4">
        <v>335183.36902170919</v>
      </c>
      <c r="T4528" s="4">
        <v>72549.524225499656</v>
      </c>
      <c r="U4528" s="1">
        <f t="shared" si="352"/>
        <v>810207</v>
      </c>
      <c r="V4528" s="4">
        <f t="shared" si="353"/>
        <v>413942.10675279115</v>
      </c>
      <c r="W4528" s="1" t="str">
        <f t="shared" si="354"/>
        <v>Favourable</v>
      </c>
    </row>
    <row r="4529" spans="1:23" x14ac:dyDescent="0.25">
      <c r="A4529" s="1"/>
      <c r="B4529" s="1"/>
      <c r="C4529" s="1"/>
      <c r="D4529" s="1"/>
      <c r="E4529" s="1"/>
      <c r="F4529" s="2"/>
      <c r="G4529" s="3"/>
      <c r="H4529" s="1"/>
      <c r="I4529" s="1"/>
      <c r="J4529" s="1" t="s">
        <v>6905</v>
      </c>
      <c r="K4529" s="2">
        <v>45198</v>
      </c>
      <c r="L4529" s="1" t="s">
        <v>4227</v>
      </c>
      <c r="M4529" s="1" t="str">
        <f t="shared" si="350"/>
        <v>Infrastructure</v>
      </c>
      <c r="N4529" s="1" t="s">
        <v>4205</v>
      </c>
      <c r="O4529" s="1" t="s">
        <v>4361</v>
      </c>
      <c r="P4529" s="1">
        <v>8051</v>
      </c>
      <c r="Q4529" s="1">
        <v>1722935</v>
      </c>
      <c r="R4529" s="1">
        <f t="shared" si="351"/>
        <v>25172</v>
      </c>
      <c r="S4529" s="4">
        <v>13397.9988980979</v>
      </c>
      <c r="T4529" s="4">
        <v>178653.24225887633</v>
      </c>
      <c r="U4529" s="1">
        <f t="shared" si="352"/>
        <v>1697763</v>
      </c>
      <c r="V4529" s="4">
        <f t="shared" si="353"/>
        <v>1530883.7588430257</v>
      </c>
      <c r="W4529" s="1" t="str">
        <f t="shared" si="354"/>
        <v>Favourable</v>
      </c>
    </row>
    <row r="4530" spans="1:23" x14ac:dyDescent="0.25">
      <c r="A4530" s="1"/>
      <c r="B4530" s="1"/>
      <c r="C4530" s="1"/>
      <c r="D4530" s="1"/>
      <c r="E4530" s="1"/>
      <c r="F4530" s="2"/>
      <c r="G4530" s="3"/>
      <c r="H4530" s="1"/>
      <c r="I4530" s="1"/>
      <c r="J4530" s="1" t="s">
        <v>10117</v>
      </c>
      <c r="K4530" s="2">
        <v>43898</v>
      </c>
      <c r="L4530" s="1" t="s">
        <v>4227</v>
      </c>
      <c r="M4530" s="1" t="str">
        <f t="shared" si="350"/>
        <v>Infrastructure</v>
      </c>
      <c r="N4530" s="1" t="s">
        <v>4205</v>
      </c>
      <c r="O4530" s="1" t="s">
        <v>4292</v>
      </c>
      <c r="P4530" s="1">
        <v>9029</v>
      </c>
      <c r="Q4530" s="1">
        <v>2115595</v>
      </c>
      <c r="R4530" s="1">
        <f t="shared" si="351"/>
        <v>0</v>
      </c>
      <c r="S4530" s="4">
        <v>1670820.2800182621</v>
      </c>
      <c r="T4530" s="4">
        <v>257805.0223533746</v>
      </c>
      <c r="U4530" s="1">
        <f t="shared" si="352"/>
        <v>2115595</v>
      </c>
      <c r="V4530" s="4">
        <f t="shared" si="353"/>
        <v>186969.69762836327</v>
      </c>
      <c r="W4530" s="1" t="str">
        <f t="shared" si="354"/>
        <v>Favourable</v>
      </c>
    </row>
    <row r="4531" spans="1:23" x14ac:dyDescent="0.25">
      <c r="A4531" s="1"/>
      <c r="B4531" s="1"/>
      <c r="C4531" s="1"/>
      <c r="D4531" s="1"/>
      <c r="E4531" s="1"/>
      <c r="F4531" s="2"/>
      <c r="G4531" s="3"/>
      <c r="H4531" s="1"/>
      <c r="I4531" s="1"/>
      <c r="J4531" s="1" t="s">
        <v>7559</v>
      </c>
      <c r="K4531" s="2">
        <v>44460</v>
      </c>
      <c r="L4531" s="1" t="s">
        <v>4204</v>
      </c>
      <c r="M4531" s="1" t="str">
        <f t="shared" si="350"/>
        <v>Education</v>
      </c>
      <c r="N4531" s="1" t="s">
        <v>4205</v>
      </c>
      <c r="O4531" s="1" t="s">
        <v>4241</v>
      </c>
      <c r="P4531" s="1">
        <v>9399</v>
      </c>
      <c r="Q4531" s="1">
        <v>614928</v>
      </c>
      <c r="R4531" s="1">
        <f t="shared" si="351"/>
        <v>55053</v>
      </c>
      <c r="S4531" s="4">
        <v>265987.41134893725</v>
      </c>
      <c r="T4531" s="4">
        <v>180029.83001724328</v>
      </c>
      <c r="U4531" s="1">
        <f t="shared" si="352"/>
        <v>559875</v>
      </c>
      <c r="V4531" s="4">
        <f t="shared" si="353"/>
        <v>168910.75863381947</v>
      </c>
      <c r="W4531" s="1" t="str">
        <f t="shared" si="354"/>
        <v>Favourable</v>
      </c>
    </row>
    <row r="4532" spans="1:23" x14ac:dyDescent="0.25">
      <c r="A4532" s="1"/>
      <c r="B4532" s="1"/>
      <c r="C4532" s="1"/>
      <c r="D4532" s="1"/>
      <c r="E4532" s="1"/>
      <c r="F4532" s="2"/>
      <c r="G4532" s="3"/>
      <c r="H4532" s="1"/>
      <c r="I4532" s="1"/>
      <c r="J4532" s="1" t="s">
        <v>5669</v>
      </c>
      <c r="K4532" s="2">
        <v>43855</v>
      </c>
      <c r="L4532" s="1" t="s">
        <v>4207</v>
      </c>
      <c r="M4532" s="1" t="str">
        <f t="shared" si="350"/>
        <v>Social Services</v>
      </c>
      <c r="N4532" s="1" t="s">
        <v>4222</v>
      </c>
      <c r="O4532" s="1" t="s">
        <v>4206</v>
      </c>
      <c r="P4532" s="1">
        <v>7796</v>
      </c>
      <c r="Q4532" s="1">
        <v>584284</v>
      </c>
      <c r="R4532" s="1">
        <f t="shared" si="351"/>
        <v>93433</v>
      </c>
      <c r="S4532" s="4">
        <v>287029.81286084</v>
      </c>
      <c r="T4532" s="4">
        <v>187480.75282563802</v>
      </c>
      <c r="U4532" s="1">
        <f t="shared" si="352"/>
        <v>490851</v>
      </c>
      <c r="V4532" s="4">
        <f t="shared" si="353"/>
        <v>109773.43431352195</v>
      </c>
      <c r="W4532" s="1" t="str">
        <f t="shared" si="354"/>
        <v>Favourable</v>
      </c>
    </row>
    <row r="4533" spans="1:23" x14ac:dyDescent="0.25">
      <c r="A4533" s="1"/>
      <c r="B4533" s="1"/>
      <c r="C4533" s="1"/>
      <c r="D4533" s="1"/>
      <c r="E4533" s="1"/>
      <c r="F4533" s="2"/>
      <c r="G4533" s="3"/>
      <c r="H4533" s="1"/>
      <c r="I4533" s="1"/>
      <c r="J4533" s="1" t="s">
        <v>10118</v>
      </c>
      <c r="K4533" s="2">
        <v>44601</v>
      </c>
      <c r="L4533" s="1" t="s">
        <v>4238</v>
      </c>
      <c r="M4533" s="1" t="str">
        <f t="shared" si="350"/>
        <v>Education</v>
      </c>
      <c r="N4533" s="1" t="s">
        <v>4205</v>
      </c>
      <c r="O4533" s="1" t="s">
        <v>4479</v>
      </c>
      <c r="P4533" s="1">
        <v>7291</v>
      </c>
      <c r="Q4533" s="1">
        <v>2140710</v>
      </c>
      <c r="R4533" s="1">
        <f t="shared" si="351"/>
        <v>0</v>
      </c>
      <c r="S4533" s="4">
        <v>824432.60400597227</v>
      </c>
      <c r="T4533" s="4">
        <v>331911.85943119257</v>
      </c>
      <c r="U4533" s="1">
        <f t="shared" si="352"/>
        <v>2140710</v>
      </c>
      <c r="V4533" s="4">
        <f t="shared" si="353"/>
        <v>984365.5365628351</v>
      </c>
      <c r="W4533" s="1" t="str">
        <f t="shared" si="354"/>
        <v>Favourable</v>
      </c>
    </row>
    <row r="4534" spans="1:23" x14ac:dyDescent="0.25">
      <c r="A4534" s="1"/>
      <c r="B4534" s="1"/>
      <c r="C4534" s="1"/>
      <c r="D4534" s="1"/>
      <c r="E4534" s="1"/>
      <c r="F4534" s="2"/>
      <c r="G4534" s="3"/>
      <c r="H4534" s="1"/>
      <c r="I4534" s="1"/>
      <c r="J4534" s="1" t="s">
        <v>8652</v>
      </c>
      <c r="K4534" s="2">
        <v>45223</v>
      </c>
      <c r="L4534" s="1" t="s">
        <v>4204</v>
      </c>
      <c r="M4534" s="1" t="str">
        <f t="shared" si="350"/>
        <v>Education</v>
      </c>
      <c r="N4534" s="1" t="s">
        <v>4205</v>
      </c>
      <c r="O4534" s="1" t="s">
        <v>4206</v>
      </c>
      <c r="P4534" s="1">
        <v>8946</v>
      </c>
      <c r="Q4534" s="1">
        <v>924294</v>
      </c>
      <c r="R4534" s="1">
        <f t="shared" si="351"/>
        <v>31329</v>
      </c>
      <c r="S4534" s="4">
        <v>216487.14090895079</v>
      </c>
      <c r="T4534" s="4">
        <v>64495.537672052131</v>
      </c>
      <c r="U4534" s="1">
        <f t="shared" si="352"/>
        <v>892965</v>
      </c>
      <c r="V4534" s="4">
        <f t="shared" si="353"/>
        <v>643311.32141899713</v>
      </c>
      <c r="W4534" s="1" t="str">
        <f t="shared" si="354"/>
        <v>Favourable</v>
      </c>
    </row>
    <row r="4535" spans="1:23" x14ac:dyDescent="0.25">
      <c r="A4535" s="1"/>
      <c r="B4535" s="1"/>
      <c r="C4535" s="1"/>
      <c r="D4535" s="1"/>
      <c r="E4535" s="1"/>
      <c r="F4535" s="2"/>
      <c r="G4535" s="3"/>
      <c r="H4535" s="1"/>
      <c r="I4535" s="1"/>
      <c r="J4535" s="1" t="s">
        <v>5814</v>
      </c>
      <c r="K4535" s="2">
        <v>45248</v>
      </c>
      <c r="L4535" s="1" t="s">
        <v>4238</v>
      </c>
      <c r="M4535" s="1" t="str">
        <f t="shared" si="350"/>
        <v>Education</v>
      </c>
      <c r="N4535" s="1" t="s">
        <v>4205</v>
      </c>
      <c r="O4535" s="1" t="s">
        <v>4211</v>
      </c>
      <c r="P4535" s="1">
        <v>8072</v>
      </c>
      <c r="Q4535" s="1">
        <v>1551818</v>
      </c>
      <c r="R4535" s="1">
        <f t="shared" si="351"/>
        <v>12507</v>
      </c>
      <c r="S4535" s="4">
        <v>433791.86671597685</v>
      </c>
      <c r="T4535" s="4">
        <v>247495.74807192208</v>
      </c>
      <c r="U4535" s="1">
        <f t="shared" si="352"/>
        <v>1539311</v>
      </c>
      <c r="V4535" s="4">
        <f t="shared" si="353"/>
        <v>870530.38521210104</v>
      </c>
      <c r="W4535" s="1" t="str">
        <f t="shared" si="354"/>
        <v>Favourable</v>
      </c>
    </row>
    <row r="4536" spans="1:23" x14ac:dyDescent="0.25">
      <c r="A4536" s="1"/>
      <c r="B4536" s="1"/>
      <c r="C4536" s="1"/>
      <c r="D4536" s="1"/>
      <c r="E4536" s="1"/>
      <c r="F4536" s="2"/>
      <c r="G4536" s="3"/>
      <c r="H4536" s="1"/>
      <c r="I4536" s="1"/>
      <c r="J4536" s="1" t="s">
        <v>7760</v>
      </c>
      <c r="K4536" s="2">
        <v>44865</v>
      </c>
      <c r="L4536" s="1" t="s">
        <v>4207</v>
      </c>
      <c r="M4536" s="1" t="str">
        <f t="shared" si="350"/>
        <v>Social Services</v>
      </c>
      <c r="N4536" s="1" t="s">
        <v>4205</v>
      </c>
      <c r="O4536" s="1" t="s">
        <v>4476</v>
      </c>
      <c r="P4536" s="1">
        <v>6762</v>
      </c>
      <c r="Q4536" s="1">
        <v>2433610</v>
      </c>
      <c r="R4536" s="1">
        <f t="shared" si="351"/>
        <v>43289</v>
      </c>
      <c r="S4536" s="4">
        <v>1073778.5095731246</v>
      </c>
      <c r="T4536" s="4">
        <v>373733.21631106734</v>
      </c>
      <c r="U4536" s="1">
        <f t="shared" si="352"/>
        <v>2390321</v>
      </c>
      <c r="V4536" s="4">
        <f t="shared" si="353"/>
        <v>986098.27411580808</v>
      </c>
      <c r="W4536" s="1" t="str">
        <f t="shared" si="354"/>
        <v>Favourable</v>
      </c>
    </row>
    <row r="4537" spans="1:23" x14ac:dyDescent="0.25">
      <c r="A4537" s="1"/>
      <c r="B4537" s="1"/>
      <c r="C4537" s="1"/>
      <c r="D4537" s="1"/>
      <c r="E4537" s="1"/>
      <c r="F4537" s="2"/>
      <c r="G4537" s="3"/>
      <c r="H4537" s="1"/>
      <c r="I4537" s="1"/>
      <c r="J4537" s="1" t="s">
        <v>10119</v>
      </c>
      <c r="K4537" s="2">
        <v>44566</v>
      </c>
      <c r="L4537" s="1" t="s">
        <v>4238</v>
      </c>
      <c r="M4537" s="1" t="str">
        <f t="shared" si="350"/>
        <v>Education</v>
      </c>
      <c r="N4537" s="1" t="s">
        <v>4205</v>
      </c>
      <c r="O4537" s="1" t="s">
        <v>4402</v>
      </c>
      <c r="P4537" s="1">
        <v>8391</v>
      </c>
      <c r="Q4537" s="1">
        <v>525570</v>
      </c>
      <c r="R4537" s="1">
        <f t="shared" si="351"/>
        <v>0</v>
      </c>
      <c r="S4537" s="4">
        <v>428269.14354688558</v>
      </c>
      <c r="T4537" s="4">
        <v>96839.733981210433</v>
      </c>
      <c r="U4537" s="1">
        <f t="shared" si="352"/>
        <v>525570</v>
      </c>
      <c r="V4537" s="4">
        <f t="shared" si="353"/>
        <v>461.12247190403286</v>
      </c>
      <c r="W4537" s="1" t="str">
        <f t="shared" si="354"/>
        <v>Favourable</v>
      </c>
    </row>
    <row r="4538" spans="1:23" x14ac:dyDescent="0.25">
      <c r="A4538" s="1"/>
      <c r="B4538" s="1"/>
      <c r="C4538" s="1"/>
      <c r="D4538" s="1"/>
      <c r="E4538" s="1"/>
      <c r="F4538" s="2"/>
      <c r="G4538" s="3"/>
      <c r="H4538" s="1"/>
      <c r="I4538" s="1"/>
      <c r="J4538" s="1" t="s">
        <v>10120</v>
      </c>
      <c r="K4538" s="2">
        <v>45340</v>
      </c>
      <c r="L4538" s="1" t="s">
        <v>4204</v>
      </c>
      <c r="M4538" s="1" t="str">
        <f t="shared" si="350"/>
        <v>Education</v>
      </c>
      <c r="N4538" s="1" t="s">
        <v>4210</v>
      </c>
      <c r="O4538" s="1" t="s">
        <v>4388</v>
      </c>
      <c r="P4538" s="1">
        <v>7028</v>
      </c>
      <c r="Q4538" s="1">
        <v>2443454</v>
      </c>
      <c r="R4538" s="1">
        <f t="shared" si="351"/>
        <v>0</v>
      </c>
      <c r="S4538" s="4">
        <v>678277.20920940535</v>
      </c>
      <c r="T4538" s="4">
        <v>247386.42643847541</v>
      </c>
      <c r="U4538" s="1">
        <f t="shared" si="352"/>
        <v>2443454</v>
      </c>
      <c r="V4538" s="4">
        <f t="shared" si="353"/>
        <v>1517790.3643521192</v>
      </c>
      <c r="W4538" s="1" t="str">
        <f t="shared" si="354"/>
        <v>Favourable</v>
      </c>
    </row>
    <row r="4539" spans="1:23" x14ac:dyDescent="0.25">
      <c r="A4539" s="1"/>
      <c r="B4539" s="1"/>
      <c r="C4539" s="1"/>
      <c r="D4539" s="1"/>
      <c r="E4539" s="1"/>
      <c r="F4539" s="2"/>
      <c r="G4539" s="3"/>
      <c r="H4539" s="1"/>
      <c r="I4539" s="1"/>
      <c r="J4539" s="1" t="s">
        <v>6512</v>
      </c>
      <c r="K4539" s="2">
        <v>44363</v>
      </c>
      <c r="L4539" s="1" t="s">
        <v>4207</v>
      </c>
      <c r="M4539" s="1" t="str">
        <f t="shared" si="350"/>
        <v>Social Services</v>
      </c>
      <c r="N4539" s="1" t="s">
        <v>4205</v>
      </c>
      <c r="O4539" s="1" t="s">
        <v>4335</v>
      </c>
      <c r="P4539" s="1">
        <v>9109</v>
      </c>
      <c r="Q4539" s="1">
        <v>1288452</v>
      </c>
      <c r="R4539" s="1">
        <f t="shared" si="351"/>
        <v>10682</v>
      </c>
      <c r="S4539" s="4">
        <v>775295.42061517457</v>
      </c>
      <c r="T4539" s="4">
        <v>30078.540712500781</v>
      </c>
      <c r="U4539" s="1">
        <f t="shared" si="352"/>
        <v>1277770</v>
      </c>
      <c r="V4539" s="4">
        <f t="shared" si="353"/>
        <v>483078.03867232462</v>
      </c>
      <c r="W4539" s="1" t="str">
        <f t="shared" si="354"/>
        <v>Favourable</v>
      </c>
    </row>
    <row r="4540" spans="1:23" x14ac:dyDescent="0.25">
      <c r="A4540" s="1"/>
      <c r="B4540" s="1"/>
      <c r="C4540" s="1"/>
      <c r="D4540" s="1"/>
      <c r="E4540" s="1"/>
      <c r="F4540" s="2"/>
      <c r="G4540" s="3"/>
      <c r="H4540" s="1"/>
      <c r="I4540" s="1"/>
      <c r="J4540" s="1" t="s">
        <v>9272</v>
      </c>
      <c r="K4540" s="2">
        <v>44999</v>
      </c>
      <c r="L4540" s="1" t="s">
        <v>4207</v>
      </c>
      <c r="M4540" s="1" t="str">
        <f t="shared" si="350"/>
        <v>Social Services</v>
      </c>
      <c r="N4540" s="1" t="s">
        <v>4205</v>
      </c>
      <c r="O4540" s="1" t="s">
        <v>4345</v>
      </c>
      <c r="P4540" s="1">
        <v>9279</v>
      </c>
      <c r="Q4540" s="1">
        <v>2494512</v>
      </c>
      <c r="R4540" s="1">
        <f t="shared" si="351"/>
        <v>49133</v>
      </c>
      <c r="S4540" s="4">
        <v>414511.8891896531</v>
      </c>
      <c r="T4540" s="4">
        <v>701508.97513992945</v>
      </c>
      <c r="U4540" s="1">
        <f t="shared" si="352"/>
        <v>2445379</v>
      </c>
      <c r="V4540" s="4">
        <f t="shared" si="353"/>
        <v>1378491.1356704175</v>
      </c>
      <c r="W4540" s="1" t="str">
        <f t="shared" si="354"/>
        <v>Favourable</v>
      </c>
    </row>
    <row r="4541" spans="1:23" x14ac:dyDescent="0.25">
      <c r="A4541" s="1"/>
      <c r="B4541" s="1"/>
      <c r="C4541" s="1"/>
      <c r="D4541" s="1"/>
      <c r="E4541" s="1"/>
      <c r="F4541" s="2"/>
      <c r="G4541" s="3"/>
      <c r="H4541" s="1"/>
      <c r="I4541" s="1"/>
      <c r="J4541" s="1" t="s">
        <v>8836</v>
      </c>
      <c r="K4541" s="2">
        <v>44843</v>
      </c>
      <c r="L4541" s="1" t="s">
        <v>4207</v>
      </c>
      <c r="M4541" s="1" t="str">
        <f t="shared" si="350"/>
        <v>Social Services</v>
      </c>
      <c r="N4541" s="1" t="s">
        <v>4210</v>
      </c>
      <c r="O4541" s="1" t="s">
        <v>4289</v>
      </c>
      <c r="P4541" s="1">
        <v>9289</v>
      </c>
      <c r="Q4541" s="1">
        <v>545179</v>
      </c>
      <c r="R4541" s="1">
        <f t="shared" si="351"/>
        <v>34835</v>
      </c>
      <c r="S4541" s="4">
        <v>84319.140901138308</v>
      </c>
      <c r="T4541" s="4">
        <v>26929.065167766446</v>
      </c>
      <c r="U4541" s="1">
        <f t="shared" si="352"/>
        <v>510344</v>
      </c>
      <c r="V4541" s="4">
        <f t="shared" si="353"/>
        <v>433930.79393109528</v>
      </c>
      <c r="W4541" s="1" t="str">
        <f t="shared" si="354"/>
        <v>Favourable</v>
      </c>
    </row>
    <row r="4542" spans="1:23" x14ac:dyDescent="0.25">
      <c r="A4542" s="1"/>
      <c r="B4542" s="1"/>
      <c r="C4542" s="1"/>
      <c r="D4542" s="1"/>
      <c r="E4542" s="1"/>
      <c r="F4542" s="2"/>
      <c r="G4542" s="3"/>
      <c r="H4542" s="1"/>
      <c r="I4542" s="1"/>
      <c r="J4542" s="1" t="s">
        <v>6963</v>
      </c>
      <c r="K4542" s="2">
        <v>44667</v>
      </c>
      <c r="L4542" s="1" t="s">
        <v>4238</v>
      </c>
      <c r="M4542" s="1" t="str">
        <f t="shared" si="350"/>
        <v>Education</v>
      </c>
      <c r="N4542" s="1" t="s">
        <v>4210</v>
      </c>
      <c r="O4542" s="1" t="s">
        <v>4223</v>
      </c>
      <c r="P4542" s="1">
        <v>8627</v>
      </c>
      <c r="Q4542" s="1">
        <v>2408082</v>
      </c>
      <c r="R4542" s="1">
        <f t="shared" si="351"/>
        <v>38510</v>
      </c>
      <c r="S4542" s="4">
        <v>333396.84119005955</v>
      </c>
      <c r="T4542" s="4">
        <v>796074.83584301837</v>
      </c>
      <c r="U4542" s="1">
        <f t="shared" si="352"/>
        <v>2369572</v>
      </c>
      <c r="V4542" s="4">
        <f t="shared" si="353"/>
        <v>1278610.3229669221</v>
      </c>
      <c r="W4542" s="1" t="str">
        <f t="shared" si="354"/>
        <v>Favourable</v>
      </c>
    </row>
    <row r="4543" spans="1:23" x14ac:dyDescent="0.25">
      <c r="A4543" s="1"/>
      <c r="B4543" s="1"/>
      <c r="C4543" s="1"/>
      <c r="D4543" s="1"/>
      <c r="E4543" s="1"/>
      <c r="F4543" s="2"/>
      <c r="G4543" s="3"/>
      <c r="H4543" s="1"/>
      <c r="I4543" s="1"/>
      <c r="J4543" s="1" t="s">
        <v>8371</v>
      </c>
      <c r="K4543" s="2">
        <v>44859</v>
      </c>
      <c r="L4543" s="1" t="s">
        <v>4238</v>
      </c>
      <c r="M4543" s="1" t="str">
        <f t="shared" si="350"/>
        <v>Education</v>
      </c>
      <c r="N4543" s="1" t="s">
        <v>4210</v>
      </c>
      <c r="O4543" s="1" t="s">
        <v>4267</v>
      </c>
      <c r="P4543" s="1">
        <v>5500</v>
      </c>
      <c r="Q4543" s="1">
        <v>2007097</v>
      </c>
      <c r="R4543" s="1">
        <f t="shared" si="351"/>
        <v>55305</v>
      </c>
      <c r="S4543" s="4">
        <v>1057445.5151201047</v>
      </c>
      <c r="T4543" s="4">
        <v>246878.36895577013</v>
      </c>
      <c r="U4543" s="1">
        <f t="shared" si="352"/>
        <v>1951792</v>
      </c>
      <c r="V4543" s="4">
        <f t="shared" si="353"/>
        <v>702773.1159241253</v>
      </c>
      <c r="W4543" s="1" t="str">
        <f t="shared" si="354"/>
        <v>Favourable</v>
      </c>
    </row>
    <row r="4544" spans="1:23" x14ac:dyDescent="0.25">
      <c r="A4544" s="1"/>
      <c r="B4544" s="1"/>
      <c r="C4544" s="1"/>
      <c r="D4544" s="1"/>
      <c r="E4544" s="1"/>
      <c r="F4544" s="2"/>
      <c r="G4544" s="3"/>
      <c r="H4544" s="1"/>
      <c r="I4544" s="1"/>
      <c r="J4544" s="1" t="s">
        <v>9214</v>
      </c>
      <c r="K4544" s="2">
        <v>44396</v>
      </c>
      <c r="L4544" s="1" t="s">
        <v>4238</v>
      </c>
      <c r="M4544" s="1" t="str">
        <f t="shared" si="350"/>
        <v>Education</v>
      </c>
      <c r="N4544" s="1" t="s">
        <v>4222</v>
      </c>
      <c r="O4544" s="1" t="s">
        <v>4289</v>
      </c>
      <c r="P4544" s="1">
        <v>7210</v>
      </c>
      <c r="Q4544" s="1">
        <v>1901179</v>
      </c>
      <c r="R4544" s="1">
        <f t="shared" si="351"/>
        <v>50678</v>
      </c>
      <c r="S4544" s="4">
        <v>437008.09445282887</v>
      </c>
      <c r="T4544" s="4">
        <v>206755.6790301406</v>
      </c>
      <c r="U4544" s="1">
        <f t="shared" si="352"/>
        <v>1850501</v>
      </c>
      <c r="V4544" s="4">
        <f t="shared" si="353"/>
        <v>1257415.2265170305</v>
      </c>
      <c r="W4544" s="1" t="str">
        <f t="shared" si="354"/>
        <v>Favourable</v>
      </c>
    </row>
    <row r="4545" spans="1:23" x14ac:dyDescent="0.25">
      <c r="A4545" s="1"/>
      <c r="B4545" s="1"/>
      <c r="C4545" s="1"/>
      <c r="D4545" s="1"/>
      <c r="E4545" s="1"/>
      <c r="F4545" s="2"/>
      <c r="G4545" s="3"/>
      <c r="H4545" s="1"/>
      <c r="I4545" s="1"/>
      <c r="J4545" s="1" t="s">
        <v>10121</v>
      </c>
      <c r="K4545" s="2">
        <v>44212</v>
      </c>
      <c r="L4545" s="1" t="s">
        <v>4207</v>
      </c>
      <c r="M4545" s="1" t="str">
        <f t="shared" si="350"/>
        <v>Social Services</v>
      </c>
      <c r="N4545" s="1" t="s">
        <v>4222</v>
      </c>
      <c r="O4545" s="1" t="s">
        <v>4476</v>
      </c>
      <c r="P4545" s="1">
        <v>7992</v>
      </c>
      <c r="Q4545" s="1">
        <v>1350995</v>
      </c>
      <c r="R4545" s="1">
        <f t="shared" si="351"/>
        <v>0</v>
      </c>
      <c r="S4545" s="4">
        <v>1210284.1802568489</v>
      </c>
      <c r="T4545" s="4">
        <v>316734.53133990121</v>
      </c>
      <c r="U4545" s="1">
        <f t="shared" si="352"/>
        <v>1350995</v>
      </c>
      <c r="V4545" s="4">
        <f t="shared" si="353"/>
        <v>-176023.71159675019</v>
      </c>
      <c r="W4545" s="1" t="str">
        <f t="shared" si="354"/>
        <v>Adverse</v>
      </c>
    </row>
    <row r="4546" spans="1:23" x14ac:dyDescent="0.25">
      <c r="A4546" s="1"/>
      <c r="B4546" s="1"/>
      <c r="C4546" s="1"/>
      <c r="D4546" s="1"/>
      <c r="E4546" s="1"/>
      <c r="F4546" s="2"/>
      <c r="G4546" s="3"/>
      <c r="H4546" s="1"/>
      <c r="I4546" s="1"/>
      <c r="J4546" s="1" t="s">
        <v>5713</v>
      </c>
      <c r="K4546" s="2">
        <v>45219</v>
      </c>
      <c r="L4546" s="1" t="s">
        <v>4207</v>
      </c>
      <c r="M4546" s="1" t="str">
        <f t="shared" si="350"/>
        <v>Social Services</v>
      </c>
      <c r="N4546" s="1" t="s">
        <v>4222</v>
      </c>
      <c r="O4546" s="1" t="s">
        <v>4289</v>
      </c>
      <c r="P4546" s="1">
        <v>7820</v>
      </c>
      <c r="Q4546" s="1">
        <v>405252</v>
      </c>
      <c r="R4546" s="1">
        <f t="shared" si="351"/>
        <v>13431</v>
      </c>
      <c r="S4546" s="4">
        <v>187225.70732726061</v>
      </c>
      <c r="T4546" s="4">
        <v>106546.22471574474</v>
      </c>
      <c r="U4546" s="1">
        <f t="shared" si="352"/>
        <v>391821</v>
      </c>
      <c r="V4546" s="4">
        <f t="shared" si="353"/>
        <v>111480.06795699464</v>
      </c>
      <c r="W4546" s="1" t="str">
        <f t="shared" si="354"/>
        <v>Favourable</v>
      </c>
    </row>
    <row r="4547" spans="1:23" x14ac:dyDescent="0.25">
      <c r="A4547" s="1"/>
      <c r="B4547" s="1"/>
      <c r="C4547" s="1"/>
      <c r="D4547" s="1"/>
      <c r="E4547" s="1"/>
      <c r="F4547" s="2"/>
      <c r="G4547" s="3"/>
      <c r="H4547" s="1"/>
      <c r="I4547" s="1"/>
      <c r="J4547" s="1" t="s">
        <v>10122</v>
      </c>
      <c r="K4547" s="2">
        <v>44320</v>
      </c>
      <c r="L4547" s="1" t="s">
        <v>4207</v>
      </c>
      <c r="M4547" s="1" t="str">
        <f t="shared" ref="M4547:M4610" si="355">INDEX($A:$B,MATCH($L4547,$A:$A,0),2)</f>
        <v>Social Services</v>
      </c>
      <c r="N4547" s="1" t="s">
        <v>4210</v>
      </c>
      <c r="O4547" s="1" t="s">
        <v>4223</v>
      </c>
      <c r="P4547" s="1">
        <v>6744</v>
      </c>
      <c r="Q4547" s="1">
        <v>1119544</v>
      </c>
      <c r="R4547" s="1">
        <f t="shared" ref="R4547:R4610" si="356">_xlfn.XLOOKUP($J4547,$E:$E,$G:$G,0,0,1)</f>
        <v>0</v>
      </c>
      <c r="S4547" s="4">
        <v>1096314.7918524852</v>
      </c>
      <c r="T4547" s="4">
        <v>44163.390285254987</v>
      </c>
      <c r="U4547" s="1">
        <f t="shared" ref="U4547:U4610" si="357">Q4547-R4547</f>
        <v>1119544</v>
      </c>
      <c r="V4547" s="4">
        <f t="shared" ref="V4547:V4610" si="358">Q4547-(S4547+T4547)</f>
        <v>-20934.182137740077</v>
      </c>
      <c r="W4547" s="1" t="str">
        <f t="shared" ref="W4547:W4610" si="359">IF(V4547&gt;=0,"Favourable","Adverse")</f>
        <v>Adverse</v>
      </c>
    </row>
    <row r="4548" spans="1:23" x14ac:dyDescent="0.25">
      <c r="A4548" s="1"/>
      <c r="B4548" s="1"/>
      <c r="C4548" s="1"/>
      <c r="D4548" s="1"/>
      <c r="E4548" s="1"/>
      <c r="F4548" s="2"/>
      <c r="G4548" s="3"/>
      <c r="H4548" s="1"/>
      <c r="I4548" s="1"/>
      <c r="J4548" s="1" t="s">
        <v>9170</v>
      </c>
      <c r="K4548" s="2">
        <v>45256</v>
      </c>
      <c r="L4548" s="1" t="s">
        <v>4227</v>
      </c>
      <c r="M4548" s="1" t="str">
        <f t="shared" si="355"/>
        <v>Infrastructure</v>
      </c>
      <c r="N4548" s="1" t="s">
        <v>4222</v>
      </c>
      <c r="O4548" s="1" t="s">
        <v>4402</v>
      </c>
      <c r="P4548" s="1">
        <v>8429</v>
      </c>
      <c r="Q4548" s="1">
        <v>2200484</v>
      </c>
      <c r="R4548" s="1">
        <f t="shared" si="356"/>
        <v>10235</v>
      </c>
      <c r="S4548" s="4">
        <v>1211468.0047290549</v>
      </c>
      <c r="T4548" s="4">
        <v>137474.31860777692</v>
      </c>
      <c r="U4548" s="1">
        <f t="shared" si="357"/>
        <v>2190249</v>
      </c>
      <c r="V4548" s="4">
        <f t="shared" si="358"/>
        <v>851541.67666316824</v>
      </c>
      <c r="W4548" s="1" t="str">
        <f t="shared" si="359"/>
        <v>Favourable</v>
      </c>
    </row>
    <row r="4549" spans="1:23" x14ac:dyDescent="0.25">
      <c r="A4549" s="1"/>
      <c r="B4549" s="1"/>
      <c r="C4549" s="1"/>
      <c r="D4549" s="1"/>
      <c r="E4549" s="1"/>
      <c r="F4549" s="2"/>
      <c r="G4549" s="3"/>
      <c r="H4549" s="1"/>
      <c r="I4549" s="1"/>
      <c r="J4549" s="1" t="s">
        <v>8014</v>
      </c>
      <c r="K4549" s="2">
        <v>45102</v>
      </c>
      <c r="L4549" s="1" t="s">
        <v>4204</v>
      </c>
      <c r="M4549" s="1" t="str">
        <f t="shared" si="355"/>
        <v>Education</v>
      </c>
      <c r="N4549" s="1" t="s">
        <v>4205</v>
      </c>
      <c r="O4549" s="1" t="s">
        <v>4301</v>
      </c>
      <c r="P4549" s="1">
        <v>6429</v>
      </c>
      <c r="Q4549" s="1">
        <v>1764306</v>
      </c>
      <c r="R4549" s="1">
        <f t="shared" si="356"/>
        <v>51909</v>
      </c>
      <c r="S4549" s="4">
        <v>78144.422572601718</v>
      </c>
      <c r="T4549" s="4">
        <v>149628.17935152096</v>
      </c>
      <c r="U4549" s="1">
        <f t="shared" si="357"/>
        <v>1712397</v>
      </c>
      <c r="V4549" s="4">
        <f t="shared" si="358"/>
        <v>1536533.3980758772</v>
      </c>
      <c r="W4549" s="1" t="str">
        <f t="shared" si="359"/>
        <v>Favourable</v>
      </c>
    </row>
    <row r="4550" spans="1:23" x14ac:dyDescent="0.25">
      <c r="A4550" s="1"/>
      <c r="B4550" s="1"/>
      <c r="C4550" s="1"/>
      <c r="D4550" s="1"/>
      <c r="E4550" s="1"/>
      <c r="F4550" s="2"/>
      <c r="G4550" s="3"/>
      <c r="H4550" s="1"/>
      <c r="I4550" s="1"/>
      <c r="J4550" s="1" t="s">
        <v>9145</v>
      </c>
      <c r="K4550" s="2">
        <v>44165</v>
      </c>
      <c r="L4550" s="1" t="s">
        <v>4227</v>
      </c>
      <c r="M4550" s="1" t="str">
        <f t="shared" si="355"/>
        <v>Infrastructure</v>
      </c>
      <c r="N4550" s="1" t="s">
        <v>4222</v>
      </c>
      <c r="O4550" s="1" t="s">
        <v>4267</v>
      </c>
      <c r="P4550" s="1">
        <v>7654</v>
      </c>
      <c r="Q4550" s="1">
        <v>2404331</v>
      </c>
      <c r="R4550" s="1">
        <f t="shared" si="356"/>
        <v>56694</v>
      </c>
      <c r="S4550" s="4">
        <v>1605668.0327778454</v>
      </c>
      <c r="T4550" s="4">
        <v>211497.11472103698</v>
      </c>
      <c r="U4550" s="1">
        <f t="shared" si="357"/>
        <v>2347637</v>
      </c>
      <c r="V4550" s="4">
        <f t="shared" si="358"/>
        <v>587165.85250111762</v>
      </c>
      <c r="W4550" s="1" t="str">
        <f t="shared" si="359"/>
        <v>Favourable</v>
      </c>
    </row>
    <row r="4551" spans="1:23" x14ac:dyDescent="0.25">
      <c r="A4551" s="1"/>
      <c r="B4551" s="1"/>
      <c r="C4551" s="1"/>
      <c r="D4551" s="1"/>
      <c r="E4551" s="1"/>
      <c r="F4551" s="2"/>
      <c r="G4551" s="3"/>
      <c r="H4551" s="1"/>
      <c r="I4551" s="1"/>
      <c r="J4551" s="1" t="s">
        <v>4650</v>
      </c>
      <c r="K4551" s="2">
        <v>44071</v>
      </c>
      <c r="L4551" s="1" t="s">
        <v>4207</v>
      </c>
      <c r="M4551" s="1" t="str">
        <f t="shared" si="355"/>
        <v>Social Services</v>
      </c>
      <c r="N4551" s="1" t="s">
        <v>4205</v>
      </c>
      <c r="O4551" s="1" t="s">
        <v>4256</v>
      </c>
      <c r="P4551" s="1">
        <v>6683</v>
      </c>
      <c r="Q4551" s="1">
        <v>1161750</v>
      </c>
      <c r="R4551" s="1">
        <f t="shared" si="356"/>
        <v>95326</v>
      </c>
      <c r="S4551" s="4">
        <v>937647.96159996802</v>
      </c>
      <c r="T4551" s="4">
        <v>177064.68582735982</v>
      </c>
      <c r="U4551" s="1">
        <f t="shared" si="357"/>
        <v>1066424</v>
      </c>
      <c r="V4551" s="4">
        <f t="shared" si="358"/>
        <v>47037.352572672069</v>
      </c>
      <c r="W4551" s="1" t="str">
        <f t="shared" si="359"/>
        <v>Favourable</v>
      </c>
    </row>
    <row r="4552" spans="1:23" x14ac:dyDescent="0.25">
      <c r="A4552" s="1"/>
      <c r="B4552" s="1"/>
      <c r="C4552" s="1"/>
      <c r="D4552" s="1"/>
      <c r="E4552" s="1"/>
      <c r="F4552" s="2"/>
      <c r="G4552" s="3"/>
      <c r="H4552" s="1"/>
      <c r="I4552" s="1"/>
      <c r="J4552" s="1" t="s">
        <v>9594</v>
      </c>
      <c r="K4552" s="2">
        <v>45039</v>
      </c>
      <c r="L4552" s="1" t="s">
        <v>4207</v>
      </c>
      <c r="M4552" s="1" t="str">
        <f t="shared" si="355"/>
        <v>Social Services</v>
      </c>
      <c r="N4552" s="1" t="s">
        <v>4222</v>
      </c>
      <c r="O4552" s="1" t="s">
        <v>4314</v>
      </c>
      <c r="P4552" s="1">
        <v>5819</v>
      </c>
      <c r="Q4552" s="1">
        <v>338287</v>
      </c>
      <c r="R4552" s="1">
        <f t="shared" si="356"/>
        <v>15070</v>
      </c>
      <c r="S4552" s="4">
        <v>301574.24070590234</v>
      </c>
      <c r="T4552" s="4">
        <v>43304.346728848403</v>
      </c>
      <c r="U4552" s="1">
        <f t="shared" si="357"/>
        <v>323217</v>
      </c>
      <c r="V4552" s="4">
        <f t="shared" si="358"/>
        <v>-6591.5874347507488</v>
      </c>
      <c r="W4552" s="1" t="str">
        <f t="shared" si="359"/>
        <v>Adverse</v>
      </c>
    </row>
    <row r="4553" spans="1:23" x14ac:dyDescent="0.25">
      <c r="A4553" s="1"/>
      <c r="B4553" s="1"/>
      <c r="C4553" s="1"/>
      <c r="D4553" s="1"/>
      <c r="E4553" s="1"/>
      <c r="F4553" s="2"/>
      <c r="G4553" s="3"/>
      <c r="H4553" s="1"/>
      <c r="I4553" s="1"/>
      <c r="J4553" s="1" t="s">
        <v>9118</v>
      </c>
      <c r="K4553" s="2">
        <v>44177</v>
      </c>
      <c r="L4553" s="1" t="s">
        <v>4207</v>
      </c>
      <c r="M4553" s="1" t="str">
        <f t="shared" si="355"/>
        <v>Social Services</v>
      </c>
      <c r="N4553" s="1" t="s">
        <v>4210</v>
      </c>
      <c r="O4553" s="1" t="s">
        <v>4250</v>
      </c>
      <c r="P4553" s="1">
        <v>8816</v>
      </c>
      <c r="Q4553" s="1">
        <v>1336955</v>
      </c>
      <c r="R4553" s="1">
        <f t="shared" si="356"/>
        <v>31727</v>
      </c>
      <c r="S4553" s="4">
        <v>1171031.6446706546</v>
      </c>
      <c r="T4553" s="4">
        <v>59348.92914598577</v>
      </c>
      <c r="U4553" s="1">
        <f t="shared" si="357"/>
        <v>1305228</v>
      </c>
      <c r="V4553" s="4">
        <f t="shared" si="358"/>
        <v>106574.4261833597</v>
      </c>
      <c r="W4553" s="1" t="str">
        <f t="shared" si="359"/>
        <v>Favourable</v>
      </c>
    </row>
    <row r="4554" spans="1:23" x14ac:dyDescent="0.25">
      <c r="A4554" s="1"/>
      <c r="B4554" s="1"/>
      <c r="C4554" s="1"/>
      <c r="D4554" s="1"/>
      <c r="E4554" s="1"/>
      <c r="F4554" s="2"/>
      <c r="G4554" s="3"/>
      <c r="H4554" s="1"/>
      <c r="I4554" s="1"/>
      <c r="J4554" s="1" t="s">
        <v>10123</v>
      </c>
      <c r="K4554" s="2">
        <v>44378</v>
      </c>
      <c r="L4554" s="1" t="s">
        <v>4207</v>
      </c>
      <c r="M4554" s="1" t="str">
        <f t="shared" si="355"/>
        <v>Social Services</v>
      </c>
      <c r="N4554" s="1" t="s">
        <v>4210</v>
      </c>
      <c r="O4554" s="1" t="s">
        <v>4345</v>
      </c>
      <c r="P4554" s="1">
        <v>6992</v>
      </c>
      <c r="Q4554" s="1">
        <v>521450</v>
      </c>
      <c r="R4554" s="1">
        <f t="shared" si="356"/>
        <v>0</v>
      </c>
      <c r="S4554" s="4">
        <v>90112.104249473618</v>
      </c>
      <c r="T4554" s="4">
        <v>17175.398674311858</v>
      </c>
      <c r="U4554" s="1">
        <f t="shared" si="357"/>
        <v>521450</v>
      </c>
      <c r="V4554" s="4">
        <f t="shared" si="358"/>
        <v>414162.49707621452</v>
      </c>
      <c r="W4554" s="1" t="str">
        <f t="shared" si="359"/>
        <v>Favourable</v>
      </c>
    </row>
    <row r="4555" spans="1:23" x14ac:dyDescent="0.25">
      <c r="A4555" s="1"/>
      <c r="B4555" s="1"/>
      <c r="C4555" s="1"/>
      <c r="D4555" s="1"/>
      <c r="E4555" s="1"/>
      <c r="F4555" s="2"/>
      <c r="G4555" s="3"/>
      <c r="H4555" s="1"/>
      <c r="I4555" s="1"/>
      <c r="J4555" s="1" t="s">
        <v>9299</v>
      </c>
      <c r="K4555" s="2">
        <v>45343</v>
      </c>
      <c r="L4555" s="1" t="s">
        <v>4207</v>
      </c>
      <c r="M4555" s="1" t="str">
        <f t="shared" si="355"/>
        <v>Social Services</v>
      </c>
      <c r="N4555" s="1" t="s">
        <v>4205</v>
      </c>
      <c r="O4555" s="1" t="s">
        <v>4298</v>
      </c>
      <c r="P4555" s="1">
        <v>5802</v>
      </c>
      <c r="Q4555" s="1">
        <v>1102935</v>
      </c>
      <c r="R4555" s="1">
        <f t="shared" si="356"/>
        <v>27175</v>
      </c>
      <c r="S4555" s="4">
        <v>56924.284654358278</v>
      </c>
      <c r="T4555" s="4">
        <v>251114.92641255795</v>
      </c>
      <c r="U4555" s="1">
        <f t="shared" si="357"/>
        <v>1075760</v>
      </c>
      <c r="V4555" s="4">
        <f t="shared" si="358"/>
        <v>794895.78893308376</v>
      </c>
      <c r="W4555" s="1" t="str">
        <f t="shared" si="359"/>
        <v>Favourable</v>
      </c>
    </row>
    <row r="4556" spans="1:23" x14ac:dyDescent="0.25">
      <c r="A4556" s="1"/>
      <c r="B4556" s="1"/>
      <c r="C4556" s="1"/>
      <c r="D4556" s="1"/>
      <c r="E4556" s="1"/>
      <c r="F4556" s="2"/>
      <c r="G4556" s="3"/>
      <c r="H4556" s="1"/>
      <c r="I4556" s="1"/>
      <c r="J4556" s="1" t="s">
        <v>7752</v>
      </c>
      <c r="K4556" s="2">
        <v>45261</v>
      </c>
      <c r="L4556" s="1" t="s">
        <v>4227</v>
      </c>
      <c r="M4556" s="1" t="str">
        <f t="shared" si="355"/>
        <v>Infrastructure</v>
      </c>
      <c r="N4556" s="1" t="s">
        <v>4222</v>
      </c>
      <c r="O4556" s="1" t="s">
        <v>4458</v>
      </c>
      <c r="P4556" s="1">
        <v>6258</v>
      </c>
      <c r="Q4556" s="1">
        <v>2346351</v>
      </c>
      <c r="R4556" s="1">
        <f t="shared" si="356"/>
        <v>49112</v>
      </c>
      <c r="S4556" s="4">
        <v>77551.188996980927</v>
      </c>
      <c r="T4556" s="4">
        <v>258509.56772370811</v>
      </c>
      <c r="U4556" s="1">
        <f t="shared" si="357"/>
        <v>2297239</v>
      </c>
      <c r="V4556" s="4">
        <f t="shared" si="358"/>
        <v>2010290.2432793109</v>
      </c>
      <c r="W4556" s="1" t="str">
        <f t="shared" si="359"/>
        <v>Favourable</v>
      </c>
    </row>
    <row r="4557" spans="1:23" x14ac:dyDescent="0.25">
      <c r="A4557" s="1"/>
      <c r="B4557" s="1"/>
      <c r="C4557" s="1"/>
      <c r="D4557" s="1"/>
      <c r="E4557" s="1"/>
      <c r="F4557" s="2"/>
      <c r="G4557" s="3"/>
      <c r="H4557" s="1"/>
      <c r="I4557" s="1"/>
      <c r="J4557" s="1" t="s">
        <v>10124</v>
      </c>
      <c r="K4557" s="2">
        <v>44160</v>
      </c>
      <c r="L4557" s="1" t="s">
        <v>4204</v>
      </c>
      <c r="M4557" s="1" t="str">
        <f t="shared" si="355"/>
        <v>Education</v>
      </c>
      <c r="N4557" s="1" t="s">
        <v>4210</v>
      </c>
      <c r="O4557" s="1" t="s">
        <v>4250</v>
      </c>
      <c r="P4557" s="1">
        <v>8785</v>
      </c>
      <c r="Q4557" s="1">
        <v>2047227</v>
      </c>
      <c r="R4557" s="1">
        <f t="shared" si="356"/>
        <v>0</v>
      </c>
      <c r="S4557" s="4">
        <v>333156.36818213441</v>
      </c>
      <c r="T4557" s="4">
        <v>179569.35090463131</v>
      </c>
      <c r="U4557" s="1">
        <f t="shared" si="357"/>
        <v>2047227</v>
      </c>
      <c r="V4557" s="4">
        <f t="shared" si="358"/>
        <v>1534501.2809132342</v>
      </c>
      <c r="W4557" s="1" t="str">
        <f t="shared" si="359"/>
        <v>Favourable</v>
      </c>
    </row>
    <row r="4558" spans="1:23" x14ac:dyDescent="0.25">
      <c r="A4558" s="1"/>
      <c r="B4558" s="1"/>
      <c r="C4558" s="1"/>
      <c r="D4558" s="1"/>
      <c r="E4558" s="1"/>
      <c r="F4558" s="2"/>
      <c r="G4558" s="3"/>
      <c r="H4558" s="1"/>
      <c r="I4558" s="1"/>
      <c r="J4558" s="1" t="s">
        <v>9427</v>
      </c>
      <c r="K4558" s="2">
        <v>45221</v>
      </c>
      <c r="L4558" s="1" t="s">
        <v>4238</v>
      </c>
      <c r="M4558" s="1" t="str">
        <f t="shared" si="355"/>
        <v>Education</v>
      </c>
      <c r="N4558" s="1" t="s">
        <v>4205</v>
      </c>
      <c r="O4558" s="1" t="s">
        <v>4244</v>
      </c>
      <c r="P4558" s="1">
        <v>6681</v>
      </c>
      <c r="Q4558" s="1">
        <v>2206541</v>
      </c>
      <c r="R4558" s="1">
        <f t="shared" si="356"/>
        <v>46391</v>
      </c>
      <c r="S4558" s="4">
        <v>1374906.361129164</v>
      </c>
      <c r="T4558" s="4">
        <v>56.253699437459737</v>
      </c>
      <c r="U4558" s="1">
        <f t="shared" si="357"/>
        <v>2160150</v>
      </c>
      <c r="V4558" s="4">
        <f t="shared" si="358"/>
        <v>831578.38517139852</v>
      </c>
      <c r="W4558" s="1" t="str">
        <f t="shared" si="359"/>
        <v>Favourable</v>
      </c>
    </row>
    <row r="4559" spans="1:23" x14ac:dyDescent="0.25">
      <c r="A4559" s="1"/>
      <c r="B4559" s="1"/>
      <c r="C4559" s="1"/>
      <c r="D4559" s="1"/>
      <c r="E4559" s="1"/>
      <c r="F4559" s="2"/>
      <c r="G4559" s="3"/>
      <c r="H4559" s="1"/>
      <c r="I4559" s="1"/>
      <c r="J4559" s="1" t="s">
        <v>9163</v>
      </c>
      <c r="K4559" s="2">
        <v>44535</v>
      </c>
      <c r="L4559" s="1" t="s">
        <v>4227</v>
      </c>
      <c r="M4559" s="1" t="str">
        <f t="shared" si="355"/>
        <v>Infrastructure</v>
      </c>
      <c r="N4559" s="1" t="s">
        <v>4205</v>
      </c>
      <c r="O4559" s="1" t="s">
        <v>4292</v>
      </c>
      <c r="P4559" s="1">
        <v>5598</v>
      </c>
      <c r="Q4559" s="1">
        <v>492649</v>
      </c>
      <c r="R4559" s="1">
        <f t="shared" si="356"/>
        <v>48471</v>
      </c>
      <c r="S4559" s="4">
        <v>347256.54291683726</v>
      </c>
      <c r="T4559" s="4">
        <v>67211.382713110856</v>
      </c>
      <c r="U4559" s="1">
        <f t="shared" si="357"/>
        <v>444178</v>
      </c>
      <c r="V4559" s="4">
        <f t="shared" si="358"/>
        <v>78181.074370051851</v>
      </c>
      <c r="W4559" s="1" t="str">
        <f t="shared" si="359"/>
        <v>Favourable</v>
      </c>
    </row>
    <row r="4560" spans="1:23" x14ac:dyDescent="0.25">
      <c r="A4560" s="1"/>
      <c r="B4560" s="1"/>
      <c r="C4560" s="1"/>
      <c r="D4560" s="1"/>
      <c r="E4560" s="1"/>
      <c r="F4560" s="2"/>
      <c r="G4560" s="3"/>
      <c r="H4560" s="1"/>
      <c r="I4560" s="1"/>
      <c r="J4560" s="1" t="s">
        <v>9979</v>
      </c>
      <c r="K4560" s="2">
        <v>45344</v>
      </c>
      <c r="L4560" s="1" t="s">
        <v>4207</v>
      </c>
      <c r="M4560" s="1" t="str">
        <f t="shared" si="355"/>
        <v>Social Services</v>
      </c>
      <c r="N4560" s="1" t="s">
        <v>4210</v>
      </c>
      <c r="O4560" s="1" t="s">
        <v>4345</v>
      </c>
      <c r="P4560" s="1">
        <v>7044</v>
      </c>
      <c r="Q4560" s="1">
        <v>2255283</v>
      </c>
      <c r="R4560" s="1">
        <f t="shared" si="356"/>
        <v>38096</v>
      </c>
      <c r="S4560" s="4">
        <v>1651930.3981798214</v>
      </c>
      <c r="T4560" s="4">
        <v>167905.36652242826</v>
      </c>
      <c r="U4560" s="1">
        <f t="shared" si="357"/>
        <v>2217187</v>
      </c>
      <c r="V4560" s="4">
        <f t="shared" si="358"/>
        <v>435447.23529775022</v>
      </c>
      <c r="W4560" s="1" t="str">
        <f t="shared" si="359"/>
        <v>Favourable</v>
      </c>
    </row>
    <row r="4561" spans="1:23" x14ac:dyDescent="0.25">
      <c r="A4561" s="1"/>
      <c r="B4561" s="1"/>
      <c r="C4561" s="1"/>
      <c r="D4561" s="1"/>
      <c r="E4561" s="1"/>
      <c r="F4561" s="2"/>
      <c r="G4561" s="3"/>
      <c r="H4561" s="1"/>
      <c r="I4561" s="1"/>
      <c r="J4561" s="1" t="s">
        <v>10125</v>
      </c>
      <c r="K4561" s="2">
        <v>44364</v>
      </c>
      <c r="L4561" s="1" t="s">
        <v>4207</v>
      </c>
      <c r="M4561" s="1" t="str">
        <f t="shared" si="355"/>
        <v>Social Services</v>
      </c>
      <c r="N4561" s="1" t="s">
        <v>4210</v>
      </c>
      <c r="O4561" s="1" t="s">
        <v>4276</v>
      </c>
      <c r="P4561" s="1">
        <v>5779</v>
      </c>
      <c r="Q4561" s="1">
        <v>2373849</v>
      </c>
      <c r="R4561" s="1">
        <f t="shared" si="356"/>
        <v>0</v>
      </c>
      <c r="S4561" s="4">
        <v>2219414.3727877326</v>
      </c>
      <c r="T4561" s="4">
        <v>772578.54779440351</v>
      </c>
      <c r="U4561" s="1">
        <f t="shared" si="357"/>
        <v>2373849</v>
      </c>
      <c r="V4561" s="4">
        <f t="shared" si="358"/>
        <v>-618143.92058213614</v>
      </c>
      <c r="W4561" s="1" t="str">
        <f t="shared" si="359"/>
        <v>Adverse</v>
      </c>
    </row>
    <row r="4562" spans="1:23" x14ac:dyDescent="0.25">
      <c r="A4562" s="1"/>
      <c r="B4562" s="1"/>
      <c r="C4562" s="1"/>
      <c r="D4562" s="1"/>
      <c r="E4562" s="1"/>
      <c r="F4562" s="2"/>
      <c r="G4562" s="3"/>
      <c r="H4562" s="1"/>
      <c r="I4562" s="1"/>
      <c r="J4562" s="1" t="s">
        <v>10126</v>
      </c>
      <c r="K4562" s="2">
        <v>44060</v>
      </c>
      <c r="L4562" s="1" t="s">
        <v>4207</v>
      </c>
      <c r="M4562" s="1" t="str">
        <f t="shared" si="355"/>
        <v>Social Services</v>
      </c>
      <c r="N4562" s="1" t="s">
        <v>4210</v>
      </c>
      <c r="O4562" s="1" t="s">
        <v>4267</v>
      </c>
      <c r="P4562" s="1">
        <v>8133</v>
      </c>
      <c r="Q4562" s="1">
        <v>1635855</v>
      </c>
      <c r="R4562" s="1">
        <f t="shared" si="356"/>
        <v>0</v>
      </c>
      <c r="S4562" s="4">
        <v>1546662.6180598503</v>
      </c>
      <c r="T4562" s="4">
        <v>334859.81360107299</v>
      </c>
      <c r="U4562" s="1">
        <f t="shared" si="357"/>
        <v>1635855</v>
      </c>
      <c r="V4562" s="4">
        <f t="shared" si="358"/>
        <v>-245667.43166092318</v>
      </c>
      <c r="W4562" s="1" t="str">
        <f t="shared" si="359"/>
        <v>Adverse</v>
      </c>
    </row>
    <row r="4563" spans="1:23" x14ac:dyDescent="0.25">
      <c r="A4563" s="1"/>
      <c r="B4563" s="1"/>
      <c r="C4563" s="1"/>
      <c r="D4563" s="1"/>
      <c r="E4563" s="1"/>
      <c r="F4563" s="2"/>
      <c r="G4563" s="3"/>
      <c r="H4563" s="1"/>
      <c r="I4563" s="1"/>
      <c r="J4563" s="1" t="s">
        <v>8887</v>
      </c>
      <c r="K4563" s="2">
        <v>45005</v>
      </c>
      <c r="L4563" s="1" t="s">
        <v>4207</v>
      </c>
      <c r="M4563" s="1" t="str">
        <f t="shared" si="355"/>
        <v>Social Services</v>
      </c>
      <c r="N4563" s="1" t="s">
        <v>4222</v>
      </c>
      <c r="O4563" s="1" t="s">
        <v>4338</v>
      </c>
      <c r="P4563" s="1">
        <v>8564</v>
      </c>
      <c r="Q4563" s="1">
        <v>371834</v>
      </c>
      <c r="R4563" s="1">
        <f t="shared" si="356"/>
        <v>42995</v>
      </c>
      <c r="S4563" s="4">
        <v>2585.0129814185834</v>
      </c>
      <c r="T4563" s="4">
        <v>102619.81447406777</v>
      </c>
      <c r="U4563" s="1">
        <f t="shared" si="357"/>
        <v>328839</v>
      </c>
      <c r="V4563" s="4">
        <f t="shared" si="358"/>
        <v>266629.17254451365</v>
      </c>
      <c r="W4563" s="1" t="str">
        <f t="shared" si="359"/>
        <v>Favourable</v>
      </c>
    </row>
    <row r="4564" spans="1:23" x14ac:dyDescent="0.25">
      <c r="A4564" s="1"/>
      <c r="B4564" s="1"/>
      <c r="C4564" s="1"/>
      <c r="D4564" s="1"/>
      <c r="E4564" s="1"/>
      <c r="F4564" s="2"/>
      <c r="G4564" s="3"/>
      <c r="H4564" s="1"/>
      <c r="I4564" s="1"/>
      <c r="J4564" s="1" t="s">
        <v>10127</v>
      </c>
      <c r="K4564" s="2">
        <v>43937</v>
      </c>
      <c r="L4564" s="1" t="s">
        <v>4204</v>
      </c>
      <c r="M4564" s="1" t="str">
        <f t="shared" si="355"/>
        <v>Education</v>
      </c>
      <c r="N4564" s="1" t="s">
        <v>4205</v>
      </c>
      <c r="O4564" s="1" t="s">
        <v>4259</v>
      </c>
      <c r="P4564" s="1">
        <v>6764</v>
      </c>
      <c r="Q4564" s="1">
        <v>1260094</v>
      </c>
      <c r="R4564" s="1">
        <f t="shared" si="356"/>
        <v>0</v>
      </c>
      <c r="S4564" s="4">
        <v>682716.771590941</v>
      </c>
      <c r="T4564" s="4">
        <v>19431.983403899176</v>
      </c>
      <c r="U4564" s="1">
        <f t="shared" si="357"/>
        <v>1260094</v>
      </c>
      <c r="V4564" s="4">
        <f t="shared" si="358"/>
        <v>557945.24500515987</v>
      </c>
      <c r="W4564" s="1" t="str">
        <f t="shared" si="359"/>
        <v>Favourable</v>
      </c>
    </row>
    <row r="4565" spans="1:23" x14ac:dyDescent="0.25">
      <c r="A4565" s="1"/>
      <c r="B4565" s="1"/>
      <c r="C4565" s="1"/>
      <c r="D4565" s="1"/>
      <c r="E4565" s="1"/>
      <c r="F4565" s="2"/>
      <c r="G4565" s="3"/>
      <c r="H4565" s="1"/>
      <c r="I4565" s="1"/>
      <c r="J4565" s="1" t="s">
        <v>9850</v>
      </c>
      <c r="K4565" s="2">
        <v>43851</v>
      </c>
      <c r="L4565" s="1" t="s">
        <v>4207</v>
      </c>
      <c r="M4565" s="1" t="str">
        <f t="shared" si="355"/>
        <v>Social Services</v>
      </c>
      <c r="N4565" s="1" t="s">
        <v>4205</v>
      </c>
      <c r="O4565" s="1" t="s">
        <v>4476</v>
      </c>
      <c r="P4565" s="1">
        <v>9042</v>
      </c>
      <c r="Q4565" s="1">
        <v>1131263</v>
      </c>
      <c r="R4565" s="1">
        <f t="shared" si="356"/>
        <v>18885</v>
      </c>
      <c r="S4565" s="4">
        <v>281424.93400269304</v>
      </c>
      <c r="T4565" s="4">
        <v>176111.4870061742</v>
      </c>
      <c r="U4565" s="1">
        <f t="shared" si="357"/>
        <v>1112378</v>
      </c>
      <c r="V4565" s="4">
        <f t="shared" si="358"/>
        <v>673726.57899113279</v>
      </c>
      <c r="W4565" s="1" t="str">
        <f t="shared" si="359"/>
        <v>Favourable</v>
      </c>
    </row>
    <row r="4566" spans="1:23" x14ac:dyDescent="0.25">
      <c r="A4566" s="1"/>
      <c r="B4566" s="1"/>
      <c r="C4566" s="1"/>
      <c r="D4566" s="1"/>
      <c r="E4566" s="1"/>
      <c r="F4566" s="2"/>
      <c r="G4566" s="3"/>
      <c r="H4566" s="1"/>
      <c r="I4566" s="1"/>
      <c r="J4566" s="1" t="s">
        <v>8681</v>
      </c>
      <c r="K4566" s="2">
        <v>45166</v>
      </c>
      <c r="L4566" s="1" t="s">
        <v>4204</v>
      </c>
      <c r="M4566" s="1" t="str">
        <f t="shared" si="355"/>
        <v>Education</v>
      </c>
      <c r="N4566" s="1" t="s">
        <v>4222</v>
      </c>
      <c r="O4566" s="1" t="s">
        <v>4325</v>
      </c>
      <c r="P4566" s="1">
        <v>9237</v>
      </c>
      <c r="Q4566" s="1">
        <v>1175988</v>
      </c>
      <c r="R4566" s="1">
        <f t="shared" si="356"/>
        <v>40846</v>
      </c>
      <c r="S4566" s="4">
        <v>33489.833034531373</v>
      </c>
      <c r="T4566" s="4">
        <v>211086.77745033297</v>
      </c>
      <c r="U4566" s="1">
        <f t="shared" si="357"/>
        <v>1135142</v>
      </c>
      <c r="V4566" s="4">
        <f t="shared" si="358"/>
        <v>931411.38951513567</v>
      </c>
      <c r="W4566" s="1" t="str">
        <f t="shared" si="359"/>
        <v>Favourable</v>
      </c>
    </row>
    <row r="4567" spans="1:23" x14ac:dyDescent="0.25">
      <c r="A4567" s="1"/>
      <c r="B4567" s="1"/>
      <c r="C4567" s="1"/>
      <c r="D4567" s="1"/>
      <c r="E4567" s="1"/>
      <c r="F4567" s="2"/>
      <c r="G4567" s="3"/>
      <c r="H4567" s="1"/>
      <c r="I4567" s="1"/>
      <c r="J4567" s="1" t="s">
        <v>10128</v>
      </c>
      <c r="K4567" s="2">
        <v>44999</v>
      </c>
      <c r="L4567" s="1" t="s">
        <v>4227</v>
      </c>
      <c r="M4567" s="1" t="str">
        <f t="shared" si="355"/>
        <v>Infrastructure</v>
      </c>
      <c r="N4567" s="1" t="s">
        <v>4205</v>
      </c>
      <c r="O4567" s="1" t="s">
        <v>4358</v>
      </c>
      <c r="P4567" s="1">
        <v>6839</v>
      </c>
      <c r="Q4567" s="1">
        <v>1438360</v>
      </c>
      <c r="R4567" s="1">
        <f t="shared" si="356"/>
        <v>0</v>
      </c>
      <c r="S4567" s="4">
        <v>85837.921194453811</v>
      </c>
      <c r="T4567" s="4">
        <v>441028.93102590198</v>
      </c>
      <c r="U4567" s="1">
        <f t="shared" si="357"/>
        <v>1438360</v>
      </c>
      <c r="V4567" s="4">
        <f t="shared" si="358"/>
        <v>911493.14777964423</v>
      </c>
      <c r="W4567" s="1" t="str">
        <f t="shared" si="359"/>
        <v>Favourable</v>
      </c>
    </row>
    <row r="4568" spans="1:23" x14ac:dyDescent="0.25">
      <c r="A4568" s="1"/>
      <c r="B4568" s="1"/>
      <c r="C4568" s="1"/>
      <c r="D4568" s="1"/>
      <c r="E4568" s="1"/>
      <c r="F4568" s="2"/>
      <c r="G4568" s="3"/>
      <c r="H4568" s="1"/>
      <c r="I4568" s="1"/>
      <c r="J4568" s="1" t="s">
        <v>7632</v>
      </c>
      <c r="K4568" s="2">
        <v>44890</v>
      </c>
      <c r="L4568" s="1" t="s">
        <v>4207</v>
      </c>
      <c r="M4568" s="1" t="str">
        <f t="shared" si="355"/>
        <v>Social Services</v>
      </c>
      <c r="N4568" s="1" t="s">
        <v>4205</v>
      </c>
      <c r="O4568" s="1" t="s">
        <v>4279</v>
      </c>
      <c r="P4568" s="1">
        <v>8610</v>
      </c>
      <c r="Q4568" s="1">
        <v>1481989</v>
      </c>
      <c r="R4568" s="1">
        <f t="shared" si="356"/>
        <v>15208</v>
      </c>
      <c r="S4568" s="4">
        <v>659877.83108107559</v>
      </c>
      <c r="T4568" s="4">
        <v>93577.172490541023</v>
      </c>
      <c r="U4568" s="1">
        <f t="shared" si="357"/>
        <v>1466781</v>
      </c>
      <c r="V4568" s="4">
        <f t="shared" si="358"/>
        <v>728533.9964283834</v>
      </c>
      <c r="W4568" s="1" t="str">
        <f t="shared" si="359"/>
        <v>Favourable</v>
      </c>
    </row>
    <row r="4569" spans="1:23" x14ac:dyDescent="0.25">
      <c r="A4569" s="1"/>
      <c r="B4569" s="1"/>
      <c r="C4569" s="1"/>
      <c r="D4569" s="1"/>
      <c r="E4569" s="1"/>
      <c r="F4569" s="2"/>
      <c r="G4569" s="3"/>
      <c r="H4569" s="1"/>
      <c r="I4569" s="1"/>
      <c r="J4569" s="1" t="s">
        <v>9023</v>
      </c>
      <c r="K4569" s="2">
        <v>45247</v>
      </c>
      <c r="L4569" s="1" t="s">
        <v>4207</v>
      </c>
      <c r="M4569" s="1" t="str">
        <f t="shared" si="355"/>
        <v>Social Services</v>
      </c>
      <c r="N4569" s="1" t="s">
        <v>4222</v>
      </c>
      <c r="O4569" s="1" t="s">
        <v>4330</v>
      </c>
      <c r="P4569" s="1">
        <v>6096</v>
      </c>
      <c r="Q4569" s="1">
        <v>2055717</v>
      </c>
      <c r="R4569" s="1">
        <f t="shared" si="356"/>
        <v>25595</v>
      </c>
      <c r="S4569" s="4">
        <v>508421.53893553221</v>
      </c>
      <c r="T4569" s="4">
        <v>566298.48535627488</v>
      </c>
      <c r="U4569" s="1">
        <f t="shared" si="357"/>
        <v>2030122</v>
      </c>
      <c r="V4569" s="4">
        <f t="shared" si="358"/>
        <v>980996.97570819291</v>
      </c>
      <c r="W4569" s="1" t="str">
        <f t="shared" si="359"/>
        <v>Favourable</v>
      </c>
    </row>
    <row r="4570" spans="1:23" x14ac:dyDescent="0.25">
      <c r="A4570" s="1"/>
      <c r="B4570" s="1"/>
      <c r="C4570" s="1"/>
      <c r="D4570" s="1"/>
      <c r="E4570" s="1"/>
      <c r="F4570" s="2"/>
      <c r="G4570" s="3"/>
      <c r="H4570" s="1"/>
      <c r="I4570" s="1"/>
      <c r="J4570" s="1" t="s">
        <v>8852</v>
      </c>
      <c r="K4570" s="2">
        <v>45227</v>
      </c>
      <c r="L4570" s="1" t="s">
        <v>4238</v>
      </c>
      <c r="M4570" s="1" t="str">
        <f t="shared" si="355"/>
        <v>Education</v>
      </c>
      <c r="N4570" s="1" t="s">
        <v>4222</v>
      </c>
      <c r="O4570" s="1" t="s">
        <v>4358</v>
      </c>
      <c r="P4570" s="1">
        <v>7478</v>
      </c>
      <c r="Q4570" s="1">
        <v>547303</v>
      </c>
      <c r="R4570" s="1">
        <f t="shared" si="356"/>
        <v>24953</v>
      </c>
      <c r="S4570" s="4">
        <v>87274.419494164627</v>
      </c>
      <c r="T4570" s="4">
        <v>17984.880124815612</v>
      </c>
      <c r="U4570" s="1">
        <f t="shared" si="357"/>
        <v>522350</v>
      </c>
      <c r="V4570" s="4">
        <f t="shared" si="358"/>
        <v>442043.70038101973</v>
      </c>
      <c r="W4570" s="1" t="str">
        <f t="shared" si="359"/>
        <v>Favourable</v>
      </c>
    </row>
    <row r="4571" spans="1:23" x14ac:dyDescent="0.25">
      <c r="A4571" s="1"/>
      <c r="B4571" s="1"/>
      <c r="C4571" s="1"/>
      <c r="D4571" s="1"/>
      <c r="E4571" s="1"/>
      <c r="F4571" s="2"/>
      <c r="G4571" s="3"/>
      <c r="H4571" s="1"/>
      <c r="I4571" s="1"/>
      <c r="J4571" s="1" t="s">
        <v>10129</v>
      </c>
      <c r="K4571" s="2">
        <v>44621</v>
      </c>
      <c r="L4571" s="1" t="s">
        <v>4207</v>
      </c>
      <c r="M4571" s="1" t="str">
        <f t="shared" si="355"/>
        <v>Social Services</v>
      </c>
      <c r="N4571" s="1" t="s">
        <v>4205</v>
      </c>
      <c r="O4571" s="1" t="s">
        <v>4223</v>
      </c>
      <c r="P4571" s="1">
        <v>5939</v>
      </c>
      <c r="Q4571" s="1">
        <v>499535</v>
      </c>
      <c r="R4571" s="1">
        <f t="shared" si="356"/>
        <v>0</v>
      </c>
      <c r="S4571" s="4">
        <v>239956.54651309794</v>
      </c>
      <c r="T4571" s="4">
        <v>42411.084481213082</v>
      </c>
      <c r="U4571" s="1">
        <f t="shared" si="357"/>
        <v>499535</v>
      </c>
      <c r="V4571" s="4">
        <f t="shared" si="358"/>
        <v>217167.36900568899</v>
      </c>
      <c r="W4571" s="1" t="str">
        <f t="shared" si="359"/>
        <v>Favourable</v>
      </c>
    </row>
    <row r="4572" spans="1:23" x14ac:dyDescent="0.25">
      <c r="A4572" s="1"/>
      <c r="B4572" s="1"/>
      <c r="C4572" s="1"/>
      <c r="D4572" s="1"/>
      <c r="E4572" s="1"/>
      <c r="F4572" s="2"/>
      <c r="G4572" s="3"/>
      <c r="H4572" s="1"/>
      <c r="I4572" s="1"/>
      <c r="J4572" s="1" t="s">
        <v>9316</v>
      </c>
      <c r="K4572" s="2">
        <v>44442</v>
      </c>
      <c r="L4572" s="1" t="s">
        <v>4207</v>
      </c>
      <c r="M4572" s="1" t="str">
        <f t="shared" si="355"/>
        <v>Social Services</v>
      </c>
      <c r="N4572" s="1" t="s">
        <v>4222</v>
      </c>
      <c r="O4572" s="1" t="s">
        <v>4233</v>
      </c>
      <c r="P4572" s="1">
        <v>8728</v>
      </c>
      <c r="Q4572" s="1">
        <v>959988</v>
      </c>
      <c r="R4572" s="1">
        <f t="shared" si="356"/>
        <v>43909</v>
      </c>
      <c r="S4572" s="4">
        <v>452948.39570386073</v>
      </c>
      <c r="T4572" s="4">
        <v>24578.098957001359</v>
      </c>
      <c r="U4572" s="1">
        <f t="shared" si="357"/>
        <v>916079</v>
      </c>
      <c r="V4572" s="4">
        <f t="shared" si="358"/>
        <v>482461.50533913792</v>
      </c>
      <c r="W4572" s="1" t="str">
        <f t="shared" si="359"/>
        <v>Favourable</v>
      </c>
    </row>
    <row r="4573" spans="1:23" x14ac:dyDescent="0.25">
      <c r="A4573" s="1"/>
      <c r="B4573" s="1"/>
      <c r="C4573" s="1"/>
      <c r="D4573" s="1"/>
      <c r="E4573" s="1"/>
      <c r="F4573" s="2"/>
      <c r="G4573" s="3"/>
      <c r="H4573" s="1"/>
      <c r="I4573" s="1"/>
      <c r="J4573" s="1" t="s">
        <v>5466</v>
      </c>
      <c r="K4573" s="2">
        <v>44339</v>
      </c>
      <c r="L4573" s="1" t="s">
        <v>4238</v>
      </c>
      <c r="M4573" s="1" t="str">
        <f t="shared" si="355"/>
        <v>Education</v>
      </c>
      <c r="N4573" s="1" t="s">
        <v>4205</v>
      </c>
      <c r="O4573" s="1" t="s">
        <v>4237</v>
      </c>
      <c r="P4573" s="1">
        <v>8037</v>
      </c>
      <c r="Q4573" s="1">
        <v>1272291</v>
      </c>
      <c r="R4573" s="1">
        <f t="shared" si="356"/>
        <v>74131</v>
      </c>
      <c r="S4573" s="4">
        <v>287630.37199697841</v>
      </c>
      <c r="T4573" s="4">
        <v>253264.24722198941</v>
      </c>
      <c r="U4573" s="1">
        <f t="shared" si="357"/>
        <v>1198160</v>
      </c>
      <c r="V4573" s="4">
        <f t="shared" si="358"/>
        <v>731396.38078103215</v>
      </c>
      <c r="W4573" s="1" t="str">
        <f t="shared" si="359"/>
        <v>Favourable</v>
      </c>
    </row>
    <row r="4574" spans="1:23" x14ac:dyDescent="0.25">
      <c r="A4574" s="1"/>
      <c r="B4574" s="1"/>
      <c r="C4574" s="1"/>
      <c r="D4574" s="1"/>
      <c r="E4574" s="1"/>
      <c r="F4574" s="2"/>
      <c r="G4574" s="3"/>
      <c r="H4574" s="1"/>
      <c r="I4574" s="1"/>
      <c r="J4574" s="1" t="s">
        <v>8352</v>
      </c>
      <c r="K4574" s="2">
        <v>44183</v>
      </c>
      <c r="L4574" s="1" t="s">
        <v>4207</v>
      </c>
      <c r="M4574" s="1" t="str">
        <f t="shared" si="355"/>
        <v>Social Services</v>
      </c>
      <c r="N4574" s="1" t="s">
        <v>4222</v>
      </c>
      <c r="O4574" s="1" t="s">
        <v>4374</v>
      </c>
      <c r="P4574" s="1">
        <v>9436</v>
      </c>
      <c r="Q4574" s="1">
        <v>1282726</v>
      </c>
      <c r="R4574" s="1">
        <f t="shared" si="356"/>
        <v>36618</v>
      </c>
      <c r="S4574" s="4">
        <v>860746.37965413067</v>
      </c>
      <c r="T4574" s="4">
        <v>207631.29551782072</v>
      </c>
      <c r="U4574" s="1">
        <f t="shared" si="357"/>
        <v>1246108</v>
      </c>
      <c r="V4574" s="4">
        <f t="shared" si="358"/>
        <v>214348.3248280487</v>
      </c>
      <c r="W4574" s="1" t="str">
        <f t="shared" si="359"/>
        <v>Favourable</v>
      </c>
    </row>
    <row r="4575" spans="1:23" x14ac:dyDescent="0.25">
      <c r="A4575" s="1"/>
      <c r="B4575" s="1"/>
      <c r="C4575" s="1"/>
      <c r="D4575" s="1"/>
      <c r="E4575" s="1"/>
      <c r="F4575" s="2"/>
      <c r="G4575" s="3"/>
      <c r="H4575" s="1"/>
      <c r="I4575" s="1"/>
      <c r="J4575" s="1" t="s">
        <v>4808</v>
      </c>
      <c r="K4575" s="2">
        <v>44122</v>
      </c>
      <c r="L4575" s="1" t="s">
        <v>4204</v>
      </c>
      <c r="M4575" s="1" t="str">
        <f t="shared" si="355"/>
        <v>Education</v>
      </c>
      <c r="N4575" s="1" t="s">
        <v>4205</v>
      </c>
      <c r="O4575" s="1" t="s">
        <v>4270</v>
      </c>
      <c r="P4575" s="1">
        <v>7681</v>
      </c>
      <c r="Q4575" s="1">
        <v>517748</v>
      </c>
      <c r="R4575" s="1">
        <f t="shared" si="356"/>
        <v>71388</v>
      </c>
      <c r="S4575" s="4">
        <v>100418.81450757392</v>
      </c>
      <c r="T4575" s="4">
        <v>59332.338025818513</v>
      </c>
      <c r="U4575" s="1">
        <f t="shared" si="357"/>
        <v>446360</v>
      </c>
      <c r="V4575" s="4">
        <f t="shared" si="358"/>
        <v>357996.84746660758</v>
      </c>
      <c r="W4575" s="1" t="str">
        <f t="shared" si="359"/>
        <v>Favourable</v>
      </c>
    </row>
    <row r="4576" spans="1:23" x14ac:dyDescent="0.25">
      <c r="A4576" s="1"/>
      <c r="B4576" s="1"/>
      <c r="C4576" s="1"/>
      <c r="D4576" s="1"/>
      <c r="E4576" s="1"/>
      <c r="F4576" s="2"/>
      <c r="G4576" s="3"/>
      <c r="H4576" s="1"/>
      <c r="I4576" s="1"/>
      <c r="J4576" s="1" t="s">
        <v>10130</v>
      </c>
      <c r="K4576" s="2">
        <v>44904</v>
      </c>
      <c r="L4576" s="1" t="s">
        <v>4238</v>
      </c>
      <c r="M4576" s="1" t="str">
        <f t="shared" si="355"/>
        <v>Education</v>
      </c>
      <c r="N4576" s="1" t="s">
        <v>4210</v>
      </c>
      <c r="O4576" s="1" t="s">
        <v>4421</v>
      </c>
      <c r="P4576" s="1">
        <v>6529</v>
      </c>
      <c r="Q4576" s="1">
        <v>579800</v>
      </c>
      <c r="R4576" s="1">
        <f t="shared" si="356"/>
        <v>0</v>
      </c>
      <c r="S4576" s="4">
        <v>260546.30048316784</v>
      </c>
      <c r="T4576" s="4">
        <v>169492.17983586722</v>
      </c>
      <c r="U4576" s="1">
        <f t="shared" si="357"/>
        <v>579800</v>
      </c>
      <c r="V4576" s="4">
        <f t="shared" si="358"/>
        <v>149761.51968096494</v>
      </c>
      <c r="W4576" s="1" t="str">
        <f t="shared" si="359"/>
        <v>Favourable</v>
      </c>
    </row>
    <row r="4577" spans="1:23" x14ac:dyDescent="0.25">
      <c r="A4577" s="1"/>
      <c r="B4577" s="1"/>
      <c r="C4577" s="1"/>
      <c r="D4577" s="1"/>
      <c r="E4577" s="1"/>
      <c r="F4577" s="2"/>
      <c r="G4577" s="3"/>
      <c r="H4577" s="1"/>
      <c r="I4577" s="1"/>
      <c r="J4577" s="1" t="s">
        <v>10131</v>
      </c>
      <c r="K4577" s="2">
        <v>44366</v>
      </c>
      <c r="L4577" s="1" t="s">
        <v>4238</v>
      </c>
      <c r="M4577" s="1" t="str">
        <f t="shared" si="355"/>
        <v>Education</v>
      </c>
      <c r="N4577" s="1" t="s">
        <v>4210</v>
      </c>
      <c r="O4577" s="1" t="s">
        <v>4223</v>
      </c>
      <c r="P4577" s="1">
        <v>7820</v>
      </c>
      <c r="Q4577" s="1">
        <v>751341</v>
      </c>
      <c r="R4577" s="1">
        <f t="shared" si="356"/>
        <v>0</v>
      </c>
      <c r="S4577" s="4">
        <v>113855.99245329511</v>
      </c>
      <c r="T4577" s="4">
        <v>145245.74679298469</v>
      </c>
      <c r="U4577" s="1">
        <f t="shared" si="357"/>
        <v>751341</v>
      </c>
      <c r="V4577" s="4">
        <f t="shared" si="358"/>
        <v>492239.26075372018</v>
      </c>
      <c r="W4577" s="1" t="str">
        <f t="shared" si="359"/>
        <v>Favourable</v>
      </c>
    </row>
    <row r="4578" spans="1:23" x14ac:dyDescent="0.25">
      <c r="A4578" s="1"/>
      <c r="B4578" s="1"/>
      <c r="C4578" s="1"/>
      <c r="D4578" s="1"/>
      <c r="E4578" s="1"/>
      <c r="F4578" s="2"/>
      <c r="G4578" s="3"/>
      <c r="H4578" s="1"/>
      <c r="I4578" s="1"/>
      <c r="J4578" s="1" t="s">
        <v>9823</v>
      </c>
      <c r="K4578" s="2">
        <v>43941</v>
      </c>
      <c r="L4578" s="1" t="s">
        <v>4207</v>
      </c>
      <c r="M4578" s="1" t="str">
        <f t="shared" si="355"/>
        <v>Social Services</v>
      </c>
      <c r="N4578" s="1" t="s">
        <v>4210</v>
      </c>
      <c r="O4578" s="1" t="s">
        <v>4211</v>
      </c>
      <c r="P4578" s="1">
        <v>7099</v>
      </c>
      <c r="Q4578" s="1">
        <v>2268049</v>
      </c>
      <c r="R4578" s="1">
        <f t="shared" si="356"/>
        <v>47286</v>
      </c>
      <c r="S4578" s="4">
        <v>2119063.226917644</v>
      </c>
      <c r="T4578" s="4">
        <v>330166.79804627679</v>
      </c>
      <c r="U4578" s="1">
        <f t="shared" si="357"/>
        <v>2220763</v>
      </c>
      <c r="V4578" s="4">
        <f t="shared" si="358"/>
        <v>-181181.02496392094</v>
      </c>
      <c r="W4578" s="1" t="str">
        <f t="shared" si="359"/>
        <v>Adverse</v>
      </c>
    </row>
    <row r="4579" spans="1:23" x14ac:dyDescent="0.25">
      <c r="A4579" s="1"/>
      <c r="B4579" s="1"/>
      <c r="C4579" s="1"/>
      <c r="D4579" s="1"/>
      <c r="E4579" s="1"/>
      <c r="F4579" s="2"/>
      <c r="G4579" s="3"/>
      <c r="H4579" s="1"/>
      <c r="I4579" s="1"/>
      <c r="J4579" s="1" t="s">
        <v>9239</v>
      </c>
      <c r="K4579" s="2">
        <v>45030</v>
      </c>
      <c r="L4579" s="1" t="s">
        <v>4207</v>
      </c>
      <c r="M4579" s="1" t="str">
        <f t="shared" si="355"/>
        <v>Social Services</v>
      </c>
      <c r="N4579" s="1" t="s">
        <v>4205</v>
      </c>
      <c r="O4579" s="1" t="s">
        <v>4233</v>
      </c>
      <c r="P4579" s="1">
        <v>7166</v>
      </c>
      <c r="Q4579" s="1">
        <v>1815413</v>
      </c>
      <c r="R4579" s="1">
        <f t="shared" si="356"/>
        <v>14976</v>
      </c>
      <c r="S4579" s="4">
        <v>1053661.4453293292</v>
      </c>
      <c r="T4579" s="4">
        <v>167673.75880447976</v>
      </c>
      <c r="U4579" s="1">
        <f t="shared" si="357"/>
        <v>1800437</v>
      </c>
      <c r="V4579" s="4">
        <f t="shared" si="358"/>
        <v>594077.79586619092</v>
      </c>
      <c r="W4579" s="1" t="str">
        <f t="shared" si="359"/>
        <v>Favourable</v>
      </c>
    </row>
    <row r="4580" spans="1:23" x14ac:dyDescent="0.25">
      <c r="A4580" s="1"/>
      <c r="B4580" s="1"/>
      <c r="C4580" s="1"/>
      <c r="D4580" s="1"/>
      <c r="E4580" s="1"/>
      <c r="F4580" s="2"/>
      <c r="G4580" s="3"/>
      <c r="H4580" s="1"/>
      <c r="I4580" s="1"/>
      <c r="J4580" s="1" t="s">
        <v>8452</v>
      </c>
      <c r="K4580" s="2">
        <v>45319</v>
      </c>
      <c r="L4580" s="1" t="s">
        <v>4204</v>
      </c>
      <c r="M4580" s="1" t="str">
        <f t="shared" si="355"/>
        <v>Education</v>
      </c>
      <c r="N4580" s="1" t="s">
        <v>4222</v>
      </c>
      <c r="O4580" s="1" t="s">
        <v>4226</v>
      </c>
      <c r="P4580" s="1">
        <v>6868</v>
      </c>
      <c r="Q4580" s="1">
        <v>633927</v>
      </c>
      <c r="R4580" s="1">
        <f t="shared" si="356"/>
        <v>56852</v>
      </c>
      <c r="S4580" s="4">
        <v>601008.87839532527</v>
      </c>
      <c r="T4580" s="4">
        <v>109233.29881472366</v>
      </c>
      <c r="U4580" s="1">
        <f t="shared" si="357"/>
        <v>577075</v>
      </c>
      <c r="V4580" s="4">
        <f t="shared" si="358"/>
        <v>-76315.177210048889</v>
      </c>
      <c r="W4580" s="1" t="str">
        <f t="shared" si="359"/>
        <v>Adverse</v>
      </c>
    </row>
    <row r="4581" spans="1:23" x14ac:dyDescent="0.25">
      <c r="A4581" s="1"/>
      <c r="B4581" s="1"/>
      <c r="C4581" s="1"/>
      <c r="D4581" s="1"/>
      <c r="E4581" s="1"/>
      <c r="F4581" s="2"/>
      <c r="G4581" s="3"/>
      <c r="H4581" s="1"/>
      <c r="I4581" s="1"/>
      <c r="J4581" s="1" t="s">
        <v>10087</v>
      </c>
      <c r="K4581" s="2">
        <v>45291</v>
      </c>
      <c r="L4581" s="1" t="s">
        <v>4227</v>
      </c>
      <c r="M4581" s="1" t="str">
        <f t="shared" si="355"/>
        <v>Infrastructure</v>
      </c>
      <c r="N4581" s="1" t="s">
        <v>4205</v>
      </c>
      <c r="O4581" s="1" t="s">
        <v>4361</v>
      </c>
      <c r="P4581" s="1">
        <v>5758</v>
      </c>
      <c r="Q4581" s="1">
        <v>797673</v>
      </c>
      <c r="R4581" s="1">
        <f t="shared" si="356"/>
        <v>45483</v>
      </c>
      <c r="S4581" s="4">
        <v>695067.36835423845</v>
      </c>
      <c r="T4581" s="4">
        <v>218272.9846254494</v>
      </c>
      <c r="U4581" s="1">
        <f t="shared" si="357"/>
        <v>752190</v>
      </c>
      <c r="V4581" s="4">
        <f t="shared" si="358"/>
        <v>-115667.35297968786</v>
      </c>
      <c r="W4581" s="1" t="str">
        <f t="shared" si="359"/>
        <v>Adverse</v>
      </c>
    </row>
    <row r="4582" spans="1:23" x14ac:dyDescent="0.25">
      <c r="A4582" s="1"/>
      <c r="B4582" s="1"/>
      <c r="C4582" s="1"/>
      <c r="D4582" s="1"/>
      <c r="E4582" s="1"/>
      <c r="F4582" s="2"/>
      <c r="G4582" s="3"/>
      <c r="H4582" s="1"/>
      <c r="I4582" s="1"/>
      <c r="J4582" s="1" t="s">
        <v>5041</v>
      </c>
      <c r="K4582" s="2">
        <v>45251</v>
      </c>
      <c r="L4582" s="1" t="s">
        <v>4207</v>
      </c>
      <c r="M4582" s="1" t="str">
        <f t="shared" si="355"/>
        <v>Social Services</v>
      </c>
      <c r="N4582" s="1" t="s">
        <v>4210</v>
      </c>
      <c r="O4582" s="1" t="s">
        <v>4217</v>
      </c>
      <c r="P4582" s="1">
        <v>8599</v>
      </c>
      <c r="Q4582" s="1">
        <v>712966</v>
      </c>
      <c r="R4582" s="1">
        <f t="shared" si="356"/>
        <v>17894</v>
      </c>
      <c r="S4582" s="4">
        <v>367591.81258332485</v>
      </c>
      <c r="T4582" s="4">
        <v>212057.59449583502</v>
      </c>
      <c r="U4582" s="1">
        <f t="shared" si="357"/>
        <v>695072</v>
      </c>
      <c r="V4582" s="4">
        <f t="shared" si="358"/>
        <v>133316.59292084014</v>
      </c>
      <c r="W4582" s="1" t="str">
        <f t="shared" si="359"/>
        <v>Favourable</v>
      </c>
    </row>
    <row r="4583" spans="1:23" x14ac:dyDescent="0.25">
      <c r="A4583" s="1"/>
      <c r="B4583" s="1"/>
      <c r="C4583" s="1"/>
      <c r="D4583" s="1"/>
      <c r="E4583" s="1"/>
      <c r="F4583" s="2"/>
      <c r="G4583" s="3"/>
      <c r="H4583" s="1"/>
      <c r="I4583" s="1"/>
      <c r="J4583" s="1" t="s">
        <v>9779</v>
      </c>
      <c r="K4583" s="2">
        <v>44950</v>
      </c>
      <c r="L4583" s="1" t="s">
        <v>4207</v>
      </c>
      <c r="M4583" s="1" t="str">
        <f t="shared" si="355"/>
        <v>Social Services</v>
      </c>
      <c r="N4583" s="1" t="s">
        <v>4210</v>
      </c>
      <c r="O4583" s="1" t="s">
        <v>4304</v>
      </c>
      <c r="P4583" s="1">
        <v>8512</v>
      </c>
      <c r="Q4583" s="1">
        <v>1114294</v>
      </c>
      <c r="R4583" s="1">
        <f t="shared" si="356"/>
        <v>54048</v>
      </c>
      <c r="S4583" s="4">
        <v>221324.57622314297</v>
      </c>
      <c r="T4583" s="4">
        <v>124324.0449714171</v>
      </c>
      <c r="U4583" s="1">
        <f t="shared" si="357"/>
        <v>1060246</v>
      </c>
      <c r="V4583" s="4">
        <f t="shared" si="358"/>
        <v>768645.37880543992</v>
      </c>
      <c r="W4583" s="1" t="str">
        <f t="shared" si="359"/>
        <v>Favourable</v>
      </c>
    </row>
    <row r="4584" spans="1:23" x14ac:dyDescent="0.25">
      <c r="A4584" s="1"/>
      <c r="B4584" s="1"/>
      <c r="C4584" s="1"/>
      <c r="D4584" s="1"/>
      <c r="E4584" s="1"/>
      <c r="F4584" s="2"/>
      <c r="G4584" s="3"/>
      <c r="H4584" s="1"/>
      <c r="I4584" s="1"/>
      <c r="J4584" s="1" t="s">
        <v>10132</v>
      </c>
      <c r="K4584" s="2">
        <v>44761</v>
      </c>
      <c r="L4584" s="1" t="s">
        <v>4238</v>
      </c>
      <c r="M4584" s="1" t="str">
        <f t="shared" si="355"/>
        <v>Education</v>
      </c>
      <c r="N4584" s="1" t="s">
        <v>4205</v>
      </c>
      <c r="O4584" s="1" t="s">
        <v>4438</v>
      </c>
      <c r="P4584" s="1">
        <v>8210</v>
      </c>
      <c r="Q4584" s="1">
        <v>1382832</v>
      </c>
      <c r="R4584" s="1">
        <f t="shared" si="356"/>
        <v>0</v>
      </c>
      <c r="S4584" s="4">
        <v>197612.81931988368</v>
      </c>
      <c r="T4584" s="4">
        <v>331756.86337743304</v>
      </c>
      <c r="U4584" s="1">
        <f t="shared" si="357"/>
        <v>1382832</v>
      </c>
      <c r="V4584" s="4">
        <f t="shared" si="358"/>
        <v>853462.31730268325</v>
      </c>
      <c r="W4584" s="1" t="str">
        <f t="shared" si="359"/>
        <v>Favourable</v>
      </c>
    </row>
    <row r="4585" spans="1:23" x14ac:dyDescent="0.25">
      <c r="A4585" s="1"/>
      <c r="B4585" s="1"/>
      <c r="C4585" s="1"/>
      <c r="D4585" s="1"/>
      <c r="E4585" s="1"/>
      <c r="F4585" s="2"/>
      <c r="G4585" s="3"/>
      <c r="H4585" s="1"/>
      <c r="I4585" s="1"/>
      <c r="J4585" s="1" t="s">
        <v>9448</v>
      </c>
      <c r="K4585" s="2">
        <v>44571</v>
      </c>
      <c r="L4585" s="1" t="s">
        <v>4207</v>
      </c>
      <c r="M4585" s="1" t="str">
        <f t="shared" si="355"/>
        <v>Social Services</v>
      </c>
      <c r="N4585" s="1" t="s">
        <v>4210</v>
      </c>
      <c r="O4585" s="1" t="s">
        <v>4217</v>
      </c>
      <c r="P4585" s="1">
        <v>9036</v>
      </c>
      <c r="Q4585" s="1">
        <v>499596</v>
      </c>
      <c r="R4585" s="1">
        <f t="shared" si="356"/>
        <v>52188</v>
      </c>
      <c r="S4585" s="4">
        <v>304989.53906141361</v>
      </c>
      <c r="T4585" s="4">
        <v>11886.066315109763</v>
      </c>
      <c r="U4585" s="1">
        <f t="shared" si="357"/>
        <v>447408</v>
      </c>
      <c r="V4585" s="4">
        <f t="shared" si="358"/>
        <v>182720.3946234766</v>
      </c>
      <c r="W4585" s="1" t="str">
        <f t="shared" si="359"/>
        <v>Favourable</v>
      </c>
    </row>
    <row r="4586" spans="1:23" x14ac:dyDescent="0.25">
      <c r="A4586" s="1"/>
      <c r="B4586" s="1"/>
      <c r="C4586" s="1"/>
      <c r="D4586" s="1"/>
      <c r="E4586" s="1"/>
      <c r="F4586" s="2"/>
      <c r="G4586" s="3"/>
      <c r="H4586" s="1"/>
      <c r="I4586" s="1"/>
      <c r="J4586" s="1" t="s">
        <v>7962</v>
      </c>
      <c r="K4586" s="2">
        <v>44527</v>
      </c>
      <c r="L4586" s="1" t="s">
        <v>4227</v>
      </c>
      <c r="M4586" s="1" t="str">
        <f t="shared" si="355"/>
        <v>Infrastructure</v>
      </c>
      <c r="N4586" s="1" t="s">
        <v>4222</v>
      </c>
      <c r="O4586" s="1" t="s">
        <v>4223</v>
      </c>
      <c r="P4586" s="1">
        <v>5542</v>
      </c>
      <c r="Q4586" s="1">
        <v>331833</v>
      </c>
      <c r="R4586" s="1">
        <f t="shared" si="356"/>
        <v>56995</v>
      </c>
      <c r="S4586" s="4">
        <v>136117.36947502792</v>
      </c>
      <c r="T4586" s="4">
        <v>2082.8224016159502</v>
      </c>
      <c r="U4586" s="1">
        <f t="shared" si="357"/>
        <v>274838</v>
      </c>
      <c r="V4586" s="4">
        <f t="shared" si="358"/>
        <v>193632.80812335614</v>
      </c>
      <c r="W4586" s="1" t="str">
        <f t="shared" si="359"/>
        <v>Favourable</v>
      </c>
    </row>
    <row r="4587" spans="1:23" x14ac:dyDescent="0.25">
      <c r="A4587" s="1"/>
      <c r="B4587" s="1"/>
      <c r="C4587" s="1"/>
      <c r="D4587" s="1"/>
      <c r="E4587" s="1"/>
      <c r="F4587" s="2"/>
      <c r="G4587" s="3"/>
      <c r="H4587" s="1"/>
      <c r="I4587" s="1"/>
      <c r="J4587" s="1" t="s">
        <v>10133</v>
      </c>
      <c r="K4587" s="2">
        <v>44320</v>
      </c>
      <c r="L4587" s="1" t="s">
        <v>4207</v>
      </c>
      <c r="M4587" s="1" t="str">
        <f t="shared" si="355"/>
        <v>Social Services</v>
      </c>
      <c r="N4587" s="1" t="s">
        <v>4210</v>
      </c>
      <c r="O4587" s="1" t="s">
        <v>4273</v>
      </c>
      <c r="P4587" s="1">
        <v>7217</v>
      </c>
      <c r="Q4587" s="1">
        <v>1903696</v>
      </c>
      <c r="R4587" s="1">
        <f t="shared" si="356"/>
        <v>0</v>
      </c>
      <c r="S4587" s="4">
        <v>707100.86897277541</v>
      </c>
      <c r="T4587" s="4">
        <v>485043.81398057909</v>
      </c>
      <c r="U4587" s="1">
        <f t="shared" si="357"/>
        <v>1903696</v>
      </c>
      <c r="V4587" s="4">
        <f t="shared" si="358"/>
        <v>711551.31704664556</v>
      </c>
      <c r="W4587" s="1" t="str">
        <f t="shared" si="359"/>
        <v>Favourable</v>
      </c>
    </row>
    <row r="4588" spans="1:23" x14ac:dyDescent="0.25">
      <c r="A4588" s="1"/>
      <c r="B4588" s="1"/>
      <c r="C4588" s="1"/>
      <c r="D4588" s="1"/>
      <c r="E4588" s="1"/>
      <c r="F4588" s="2"/>
      <c r="G4588" s="3"/>
      <c r="H4588" s="1"/>
      <c r="I4588" s="1"/>
      <c r="J4588" s="1" t="s">
        <v>7817</v>
      </c>
      <c r="K4588" s="2">
        <v>45313</v>
      </c>
      <c r="L4588" s="1" t="s">
        <v>4207</v>
      </c>
      <c r="M4588" s="1" t="str">
        <f t="shared" si="355"/>
        <v>Social Services</v>
      </c>
      <c r="N4588" s="1" t="s">
        <v>4210</v>
      </c>
      <c r="O4588" s="1" t="s">
        <v>4421</v>
      </c>
      <c r="P4588" s="1">
        <v>6724</v>
      </c>
      <c r="Q4588" s="1">
        <v>2268552</v>
      </c>
      <c r="R4588" s="1">
        <f t="shared" si="356"/>
        <v>23419</v>
      </c>
      <c r="S4588" s="4">
        <v>395730.42114769481</v>
      </c>
      <c r="T4588" s="4">
        <v>670383.41336923791</v>
      </c>
      <c r="U4588" s="1">
        <f t="shared" si="357"/>
        <v>2245133</v>
      </c>
      <c r="V4588" s="4">
        <f t="shared" si="358"/>
        <v>1202438.1654830673</v>
      </c>
      <c r="W4588" s="1" t="str">
        <f t="shared" si="359"/>
        <v>Favourable</v>
      </c>
    </row>
    <row r="4589" spans="1:23" x14ac:dyDescent="0.25">
      <c r="A4589" s="1"/>
      <c r="B4589" s="1"/>
      <c r="C4589" s="1"/>
      <c r="D4589" s="1"/>
      <c r="E4589" s="1"/>
      <c r="F4589" s="2"/>
      <c r="G4589" s="3"/>
      <c r="H4589" s="1"/>
      <c r="I4589" s="1"/>
      <c r="J4589" s="1" t="s">
        <v>6972</v>
      </c>
      <c r="K4589" s="2">
        <v>45099</v>
      </c>
      <c r="L4589" s="1" t="s">
        <v>4207</v>
      </c>
      <c r="M4589" s="1" t="str">
        <f t="shared" si="355"/>
        <v>Social Services</v>
      </c>
      <c r="N4589" s="1" t="s">
        <v>4222</v>
      </c>
      <c r="O4589" s="1" t="s">
        <v>4496</v>
      </c>
      <c r="P4589" s="1">
        <v>6893</v>
      </c>
      <c r="Q4589" s="1">
        <v>407953</v>
      </c>
      <c r="R4589" s="1">
        <f t="shared" si="356"/>
        <v>39555</v>
      </c>
      <c r="S4589" s="4">
        <v>25004.033888661445</v>
      </c>
      <c r="T4589" s="4">
        <v>100772.04227344865</v>
      </c>
      <c r="U4589" s="1">
        <f t="shared" si="357"/>
        <v>368398</v>
      </c>
      <c r="V4589" s="4">
        <f t="shared" si="358"/>
        <v>282176.92383788992</v>
      </c>
      <c r="W4589" s="1" t="str">
        <f t="shared" si="359"/>
        <v>Favourable</v>
      </c>
    </row>
    <row r="4590" spans="1:23" x14ac:dyDescent="0.25">
      <c r="A4590" s="1"/>
      <c r="B4590" s="1"/>
      <c r="C4590" s="1"/>
      <c r="D4590" s="1"/>
      <c r="E4590" s="1"/>
      <c r="F4590" s="2"/>
      <c r="G4590" s="3"/>
      <c r="H4590" s="1"/>
      <c r="I4590" s="1"/>
      <c r="J4590" s="1" t="s">
        <v>10134</v>
      </c>
      <c r="K4590" s="2">
        <v>44561</v>
      </c>
      <c r="L4590" s="1" t="s">
        <v>4207</v>
      </c>
      <c r="M4590" s="1" t="str">
        <f t="shared" si="355"/>
        <v>Social Services</v>
      </c>
      <c r="N4590" s="1" t="s">
        <v>4210</v>
      </c>
      <c r="O4590" s="1" t="s">
        <v>4253</v>
      </c>
      <c r="P4590" s="1">
        <v>6175</v>
      </c>
      <c r="Q4590" s="1">
        <v>387936</v>
      </c>
      <c r="R4590" s="1">
        <f t="shared" si="356"/>
        <v>0</v>
      </c>
      <c r="S4590" s="4">
        <v>144288.87341390437</v>
      </c>
      <c r="T4590" s="4">
        <v>13378.637069515977</v>
      </c>
      <c r="U4590" s="1">
        <f t="shared" si="357"/>
        <v>387936</v>
      </c>
      <c r="V4590" s="4">
        <f t="shared" si="358"/>
        <v>230268.48951657966</v>
      </c>
      <c r="W4590" s="1" t="str">
        <f t="shared" si="359"/>
        <v>Favourable</v>
      </c>
    </row>
    <row r="4591" spans="1:23" x14ac:dyDescent="0.25">
      <c r="A4591" s="1"/>
      <c r="B4591" s="1"/>
      <c r="C4591" s="1"/>
      <c r="D4591" s="1"/>
      <c r="E4591" s="1"/>
      <c r="F4591" s="2"/>
      <c r="G4591" s="3"/>
      <c r="H4591" s="1"/>
      <c r="I4591" s="1"/>
      <c r="J4591" s="1" t="s">
        <v>7423</v>
      </c>
      <c r="K4591" s="2">
        <v>44519</v>
      </c>
      <c r="L4591" s="1" t="s">
        <v>4227</v>
      </c>
      <c r="M4591" s="1" t="str">
        <f t="shared" si="355"/>
        <v>Infrastructure</v>
      </c>
      <c r="N4591" s="1" t="s">
        <v>4210</v>
      </c>
      <c r="O4591" s="1" t="s">
        <v>4458</v>
      </c>
      <c r="P4591" s="1">
        <v>6313</v>
      </c>
      <c r="Q4591" s="1">
        <v>868995</v>
      </c>
      <c r="R4591" s="1">
        <f t="shared" si="356"/>
        <v>24159</v>
      </c>
      <c r="S4591" s="4">
        <v>644944.52632705937</v>
      </c>
      <c r="T4591" s="4">
        <v>123243.86114995232</v>
      </c>
      <c r="U4591" s="1">
        <f t="shared" si="357"/>
        <v>844836</v>
      </c>
      <c r="V4591" s="4">
        <f t="shared" si="358"/>
        <v>100806.61252298835</v>
      </c>
      <c r="W4591" s="1" t="str">
        <f t="shared" si="359"/>
        <v>Favourable</v>
      </c>
    </row>
    <row r="4592" spans="1:23" x14ac:dyDescent="0.25">
      <c r="A4592" s="1"/>
      <c r="B4592" s="1"/>
      <c r="C4592" s="1"/>
      <c r="D4592" s="1"/>
      <c r="E4592" s="1"/>
      <c r="F4592" s="2"/>
      <c r="G4592" s="3"/>
      <c r="H4592" s="1"/>
      <c r="I4592" s="1"/>
      <c r="J4592" s="1" t="s">
        <v>4568</v>
      </c>
      <c r="K4592" s="2">
        <v>44734</v>
      </c>
      <c r="L4592" s="1" t="s">
        <v>4207</v>
      </c>
      <c r="M4592" s="1" t="str">
        <f t="shared" si="355"/>
        <v>Social Services</v>
      </c>
      <c r="N4592" s="1" t="s">
        <v>4205</v>
      </c>
      <c r="O4592" s="1" t="s">
        <v>4226</v>
      </c>
      <c r="P4592" s="1">
        <v>8874</v>
      </c>
      <c r="Q4592" s="1">
        <v>1980067</v>
      </c>
      <c r="R4592" s="1">
        <f t="shared" si="356"/>
        <v>62211</v>
      </c>
      <c r="S4592" s="4">
        <v>149532.6238987043</v>
      </c>
      <c r="T4592" s="4">
        <v>57458.814673529181</v>
      </c>
      <c r="U4592" s="1">
        <f t="shared" si="357"/>
        <v>1917856</v>
      </c>
      <c r="V4592" s="4">
        <f t="shared" si="358"/>
        <v>1773075.5614277665</v>
      </c>
      <c r="W4592" s="1" t="str">
        <f t="shared" si="359"/>
        <v>Favourable</v>
      </c>
    </row>
    <row r="4593" spans="1:23" x14ac:dyDescent="0.25">
      <c r="A4593" s="1"/>
      <c r="B4593" s="1"/>
      <c r="C4593" s="1"/>
      <c r="D4593" s="1"/>
      <c r="E4593" s="1"/>
      <c r="F4593" s="2"/>
      <c r="G4593" s="3"/>
      <c r="H4593" s="1"/>
      <c r="I4593" s="1"/>
      <c r="J4593" s="1" t="s">
        <v>10135</v>
      </c>
      <c r="K4593" s="2">
        <v>44028</v>
      </c>
      <c r="L4593" s="1" t="s">
        <v>4204</v>
      </c>
      <c r="M4593" s="1" t="str">
        <f t="shared" si="355"/>
        <v>Education</v>
      </c>
      <c r="N4593" s="1" t="s">
        <v>4222</v>
      </c>
      <c r="O4593" s="1" t="s">
        <v>4289</v>
      </c>
      <c r="P4593" s="1">
        <v>5856</v>
      </c>
      <c r="Q4593" s="1">
        <v>2385424</v>
      </c>
      <c r="R4593" s="1">
        <f t="shared" si="356"/>
        <v>0</v>
      </c>
      <c r="S4593" s="4">
        <v>2259035.1601562374</v>
      </c>
      <c r="T4593" s="4">
        <v>205100.94381230045</v>
      </c>
      <c r="U4593" s="1">
        <f t="shared" si="357"/>
        <v>2385424</v>
      </c>
      <c r="V4593" s="4">
        <f t="shared" si="358"/>
        <v>-78712.103968537878</v>
      </c>
      <c r="W4593" s="1" t="str">
        <f t="shared" si="359"/>
        <v>Adverse</v>
      </c>
    </row>
    <row r="4594" spans="1:23" x14ac:dyDescent="0.25">
      <c r="A4594" s="1"/>
      <c r="B4594" s="1"/>
      <c r="C4594" s="1"/>
      <c r="D4594" s="1"/>
      <c r="E4594" s="1"/>
      <c r="F4594" s="2"/>
      <c r="G4594" s="3"/>
      <c r="H4594" s="1"/>
      <c r="I4594" s="1"/>
      <c r="J4594" s="1" t="s">
        <v>9844</v>
      </c>
      <c r="K4594" s="2">
        <v>45186</v>
      </c>
      <c r="L4594" s="1" t="s">
        <v>4207</v>
      </c>
      <c r="M4594" s="1" t="str">
        <f t="shared" si="355"/>
        <v>Social Services</v>
      </c>
      <c r="N4594" s="1" t="s">
        <v>4210</v>
      </c>
      <c r="O4594" s="1" t="s">
        <v>4259</v>
      </c>
      <c r="P4594" s="1">
        <v>9204</v>
      </c>
      <c r="Q4594" s="1">
        <v>1537690</v>
      </c>
      <c r="R4594" s="1">
        <f t="shared" si="356"/>
        <v>38973</v>
      </c>
      <c r="S4594" s="4">
        <v>899271.038952615</v>
      </c>
      <c r="T4594" s="4">
        <v>412061.02121285186</v>
      </c>
      <c r="U4594" s="1">
        <f t="shared" si="357"/>
        <v>1498717</v>
      </c>
      <c r="V4594" s="4">
        <f t="shared" si="358"/>
        <v>226357.93983453326</v>
      </c>
      <c r="W4594" s="1" t="str">
        <f t="shared" si="359"/>
        <v>Favourable</v>
      </c>
    </row>
    <row r="4595" spans="1:23" x14ac:dyDescent="0.25">
      <c r="A4595" s="1"/>
      <c r="B4595" s="1"/>
      <c r="C4595" s="1"/>
      <c r="D4595" s="1"/>
      <c r="E4595" s="1"/>
      <c r="F4595" s="2"/>
      <c r="G4595" s="3"/>
      <c r="H4595" s="1"/>
      <c r="I4595" s="1"/>
      <c r="J4595" s="1" t="s">
        <v>5884</v>
      </c>
      <c r="K4595" s="2">
        <v>44445</v>
      </c>
      <c r="L4595" s="1" t="s">
        <v>4207</v>
      </c>
      <c r="M4595" s="1" t="str">
        <f t="shared" si="355"/>
        <v>Social Services</v>
      </c>
      <c r="N4595" s="1" t="s">
        <v>4222</v>
      </c>
      <c r="O4595" s="1" t="s">
        <v>4338</v>
      </c>
      <c r="P4595" s="1">
        <v>5863</v>
      </c>
      <c r="Q4595" s="1">
        <v>2005019</v>
      </c>
      <c r="R4595" s="1">
        <f t="shared" si="356"/>
        <v>51468</v>
      </c>
      <c r="S4595" s="4">
        <v>145613.59979021689</v>
      </c>
      <c r="T4595" s="4">
        <v>580692.88833509735</v>
      </c>
      <c r="U4595" s="1">
        <f t="shared" si="357"/>
        <v>1953551</v>
      </c>
      <c r="V4595" s="4">
        <f t="shared" si="358"/>
        <v>1278712.5118746858</v>
      </c>
      <c r="W4595" s="1" t="str">
        <f t="shared" si="359"/>
        <v>Favourable</v>
      </c>
    </row>
    <row r="4596" spans="1:23" x14ac:dyDescent="0.25">
      <c r="A4596" s="1"/>
      <c r="B4596" s="1"/>
      <c r="C4596" s="1"/>
      <c r="D4596" s="1"/>
      <c r="E4596" s="1"/>
      <c r="F4596" s="2"/>
      <c r="G4596" s="3"/>
      <c r="H4596" s="1"/>
      <c r="I4596" s="1"/>
      <c r="J4596" s="1" t="s">
        <v>8748</v>
      </c>
      <c r="K4596" s="2">
        <v>44556</v>
      </c>
      <c r="L4596" s="1" t="s">
        <v>4207</v>
      </c>
      <c r="M4596" s="1" t="str">
        <f t="shared" si="355"/>
        <v>Social Services</v>
      </c>
      <c r="N4596" s="1" t="s">
        <v>4222</v>
      </c>
      <c r="O4596" s="1" t="s">
        <v>4286</v>
      </c>
      <c r="P4596" s="1">
        <v>8981</v>
      </c>
      <c r="Q4596" s="1">
        <v>2192226</v>
      </c>
      <c r="R4596" s="1">
        <f t="shared" si="356"/>
        <v>48062</v>
      </c>
      <c r="S4596" s="4">
        <v>677606.14306060749</v>
      </c>
      <c r="T4596" s="4">
        <v>594659.35684147559</v>
      </c>
      <c r="U4596" s="1">
        <f t="shared" si="357"/>
        <v>2144164</v>
      </c>
      <c r="V4596" s="4">
        <f t="shared" si="358"/>
        <v>919960.50009791693</v>
      </c>
      <c r="W4596" s="1" t="str">
        <f t="shared" si="359"/>
        <v>Favourable</v>
      </c>
    </row>
    <row r="4597" spans="1:23" x14ac:dyDescent="0.25">
      <c r="A4597" s="1"/>
      <c r="B4597" s="1"/>
      <c r="C4597" s="1"/>
      <c r="D4597" s="1"/>
      <c r="E4597" s="1"/>
      <c r="F4597" s="2"/>
      <c r="G4597" s="3"/>
      <c r="H4597" s="1"/>
      <c r="I4597" s="1"/>
      <c r="J4597" s="1" t="s">
        <v>10136</v>
      </c>
      <c r="K4597" s="2">
        <v>44463</v>
      </c>
      <c r="L4597" s="1" t="s">
        <v>4207</v>
      </c>
      <c r="M4597" s="1" t="str">
        <f t="shared" si="355"/>
        <v>Social Services</v>
      </c>
      <c r="N4597" s="1" t="s">
        <v>4210</v>
      </c>
      <c r="O4597" s="1" t="s">
        <v>4496</v>
      </c>
      <c r="P4597" s="1">
        <v>7790</v>
      </c>
      <c r="Q4597" s="1">
        <v>550642</v>
      </c>
      <c r="R4597" s="1">
        <f t="shared" si="356"/>
        <v>0</v>
      </c>
      <c r="S4597" s="4">
        <v>540460.64431763079</v>
      </c>
      <c r="T4597" s="4">
        <v>12610.99232710364</v>
      </c>
      <c r="U4597" s="1">
        <f t="shared" si="357"/>
        <v>550642</v>
      </c>
      <c r="V4597" s="4">
        <f t="shared" si="358"/>
        <v>-2429.636644734419</v>
      </c>
      <c r="W4597" s="1" t="str">
        <f t="shared" si="359"/>
        <v>Adverse</v>
      </c>
    </row>
    <row r="4598" spans="1:23" x14ac:dyDescent="0.25">
      <c r="A4598" s="1"/>
      <c r="B4598" s="1"/>
      <c r="C4598" s="1"/>
      <c r="D4598" s="1"/>
      <c r="E4598" s="1"/>
      <c r="F4598" s="2"/>
      <c r="G4598" s="3"/>
      <c r="H4598" s="1"/>
      <c r="I4598" s="1"/>
      <c r="J4598" s="1" t="s">
        <v>7582</v>
      </c>
      <c r="K4598" s="2">
        <v>45316</v>
      </c>
      <c r="L4598" s="1" t="s">
        <v>4207</v>
      </c>
      <c r="M4598" s="1" t="str">
        <f t="shared" si="355"/>
        <v>Social Services</v>
      </c>
      <c r="N4598" s="1" t="s">
        <v>4205</v>
      </c>
      <c r="O4598" s="1" t="s">
        <v>4438</v>
      </c>
      <c r="P4598" s="1">
        <v>7025</v>
      </c>
      <c r="Q4598" s="1">
        <v>668197</v>
      </c>
      <c r="R4598" s="1">
        <f t="shared" si="356"/>
        <v>31222</v>
      </c>
      <c r="S4598" s="4">
        <v>361122.03663429921</v>
      </c>
      <c r="T4598" s="4">
        <v>193050.20943147995</v>
      </c>
      <c r="U4598" s="1">
        <f t="shared" si="357"/>
        <v>636975</v>
      </c>
      <c r="V4598" s="4">
        <f t="shared" si="358"/>
        <v>114024.75393422088</v>
      </c>
      <c r="W4598" s="1" t="str">
        <f t="shared" si="359"/>
        <v>Favourable</v>
      </c>
    </row>
    <row r="4599" spans="1:23" x14ac:dyDescent="0.25">
      <c r="A4599" s="1"/>
      <c r="B4599" s="1"/>
      <c r="C4599" s="1"/>
      <c r="D4599" s="1"/>
      <c r="E4599" s="1"/>
      <c r="F4599" s="2"/>
      <c r="G4599" s="3"/>
      <c r="H4599" s="1"/>
      <c r="I4599" s="1"/>
      <c r="J4599" s="1" t="s">
        <v>8382</v>
      </c>
      <c r="K4599" s="2">
        <v>43854</v>
      </c>
      <c r="L4599" s="1" t="s">
        <v>4207</v>
      </c>
      <c r="M4599" s="1" t="str">
        <f t="shared" si="355"/>
        <v>Social Services</v>
      </c>
      <c r="N4599" s="1" t="s">
        <v>4205</v>
      </c>
      <c r="O4599" s="1" t="s">
        <v>4279</v>
      </c>
      <c r="P4599" s="1">
        <v>7369</v>
      </c>
      <c r="Q4599" s="1">
        <v>2034983</v>
      </c>
      <c r="R4599" s="1">
        <f t="shared" si="356"/>
        <v>38039</v>
      </c>
      <c r="S4599" s="4">
        <v>705983.59312095202</v>
      </c>
      <c r="T4599" s="4">
        <v>282310.84558969014</v>
      </c>
      <c r="U4599" s="1">
        <f t="shared" si="357"/>
        <v>1996944</v>
      </c>
      <c r="V4599" s="4">
        <f t="shared" si="358"/>
        <v>1046688.5612893578</v>
      </c>
      <c r="W4599" s="1" t="str">
        <f t="shared" si="359"/>
        <v>Favourable</v>
      </c>
    </row>
    <row r="4600" spans="1:23" x14ac:dyDescent="0.25">
      <c r="A4600" s="1"/>
      <c r="B4600" s="1"/>
      <c r="C4600" s="1"/>
      <c r="D4600" s="1"/>
      <c r="E4600" s="1"/>
      <c r="F4600" s="2"/>
      <c r="G4600" s="3"/>
      <c r="H4600" s="1"/>
      <c r="I4600" s="1"/>
      <c r="J4600" s="1" t="s">
        <v>7678</v>
      </c>
      <c r="K4600" s="2">
        <v>45252</v>
      </c>
      <c r="L4600" s="1" t="s">
        <v>4238</v>
      </c>
      <c r="M4600" s="1" t="str">
        <f t="shared" si="355"/>
        <v>Education</v>
      </c>
      <c r="N4600" s="1" t="s">
        <v>4210</v>
      </c>
      <c r="O4600" s="1" t="s">
        <v>4247</v>
      </c>
      <c r="P4600" s="1">
        <v>7329</v>
      </c>
      <c r="Q4600" s="1">
        <v>824274</v>
      </c>
      <c r="R4600" s="1">
        <f t="shared" si="356"/>
        <v>16528</v>
      </c>
      <c r="S4600" s="4">
        <v>517002.99459203362</v>
      </c>
      <c r="T4600" s="4">
        <v>67335.775061157576</v>
      </c>
      <c r="U4600" s="1">
        <f t="shared" si="357"/>
        <v>807746</v>
      </c>
      <c r="V4600" s="4">
        <f t="shared" si="358"/>
        <v>239935.23034680879</v>
      </c>
      <c r="W4600" s="1" t="str">
        <f t="shared" si="359"/>
        <v>Favourable</v>
      </c>
    </row>
    <row r="4601" spans="1:23" x14ac:dyDescent="0.25">
      <c r="A4601" s="1"/>
      <c r="B4601" s="1"/>
      <c r="C4601" s="1"/>
      <c r="D4601" s="1"/>
      <c r="E4601" s="1"/>
      <c r="F4601" s="2"/>
      <c r="G4601" s="3"/>
      <c r="H4601" s="1"/>
      <c r="I4601" s="1"/>
      <c r="J4601" s="1" t="s">
        <v>9511</v>
      </c>
      <c r="K4601" s="2">
        <v>44783</v>
      </c>
      <c r="L4601" s="1" t="s">
        <v>4207</v>
      </c>
      <c r="M4601" s="1" t="str">
        <f t="shared" si="355"/>
        <v>Social Services</v>
      </c>
      <c r="N4601" s="1" t="s">
        <v>4205</v>
      </c>
      <c r="O4601" s="1" t="s">
        <v>4301</v>
      </c>
      <c r="P4601" s="1">
        <v>8882</v>
      </c>
      <c r="Q4601" s="1">
        <v>1819833</v>
      </c>
      <c r="R4601" s="1">
        <f t="shared" si="356"/>
        <v>27513</v>
      </c>
      <c r="S4601" s="4">
        <v>1384061.1734041253</v>
      </c>
      <c r="T4601" s="4">
        <v>550502.69130399486</v>
      </c>
      <c r="U4601" s="1">
        <f t="shared" si="357"/>
        <v>1792320</v>
      </c>
      <c r="V4601" s="4">
        <f t="shared" si="358"/>
        <v>-114730.86470812</v>
      </c>
      <c r="W4601" s="1" t="str">
        <f t="shared" si="359"/>
        <v>Adverse</v>
      </c>
    </row>
    <row r="4602" spans="1:23" x14ac:dyDescent="0.25">
      <c r="A4602" s="1"/>
      <c r="B4602" s="1"/>
      <c r="C4602" s="1"/>
      <c r="D4602" s="1"/>
      <c r="E4602" s="1"/>
      <c r="F4602" s="2"/>
      <c r="G4602" s="3"/>
      <c r="H4602" s="1"/>
      <c r="I4602" s="1"/>
      <c r="J4602" s="1" t="s">
        <v>4900</v>
      </c>
      <c r="K4602" s="2">
        <v>44540</v>
      </c>
      <c r="L4602" s="1" t="s">
        <v>4207</v>
      </c>
      <c r="M4602" s="1" t="str">
        <f t="shared" si="355"/>
        <v>Social Services</v>
      </c>
      <c r="N4602" s="1" t="s">
        <v>4210</v>
      </c>
      <c r="O4602" s="1" t="s">
        <v>4325</v>
      </c>
      <c r="P4602" s="1">
        <v>6024</v>
      </c>
      <c r="Q4602" s="1">
        <v>454686</v>
      </c>
      <c r="R4602" s="1">
        <f t="shared" si="356"/>
        <v>41161</v>
      </c>
      <c r="S4602" s="4">
        <v>280.75312256219229</v>
      </c>
      <c r="T4602" s="4">
        <v>67615.539258681791</v>
      </c>
      <c r="U4602" s="1">
        <f t="shared" si="357"/>
        <v>413525</v>
      </c>
      <c r="V4602" s="4">
        <f t="shared" si="358"/>
        <v>386789.70761875599</v>
      </c>
      <c r="W4602" s="1" t="str">
        <f t="shared" si="359"/>
        <v>Favourable</v>
      </c>
    </row>
    <row r="4603" spans="1:23" x14ac:dyDescent="0.25">
      <c r="A4603" s="1"/>
      <c r="B4603" s="1"/>
      <c r="C4603" s="1"/>
      <c r="D4603" s="1"/>
      <c r="E4603" s="1"/>
      <c r="F4603" s="2"/>
      <c r="G4603" s="3"/>
      <c r="H4603" s="1"/>
      <c r="I4603" s="1"/>
      <c r="J4603" s="1" t="s">
        <v>9848</v>
      </c>
      <c r="K4603" s="2">
        <v>45247</v>
      </c>
      <c r="L4603" s="1" t="s">
        <v>4204</v>
      </c>
      <c r="M4603" s="1" t="str">
        <f t="shared" si="355"/>
        <v>Education</v>
      </c>
      <c r="N4603" s="1" t="s">
        <v>4210</v>
      </c>
      <c r="O4603" s="1" t="s">
        <v>4286</v>
      </c>
      <c r="P4603" s="1">
        <v>7448</v>
      </c>
      <c r="Q4603" s="1">
        <v>1951456</v>
      </c>
      <c r="R4603" s="1">
        <f t="shared" si="356"/>
        <v>26882</v>
      </c>
      <c r="S4603" s="4">
        <v>1874547.5194068761</v>
      </c>
      <c r="T4603" s="4">
        <v>547984.34706290381</v>
      </c>
      <c r="U4603" s="1">
        <f t="shared" si="357"/>
        <v>1924574</v>
      </c>
      <c r="V4603" s="4">
        <f t="shared" si="358"/>
        <v>-471075.86646977998</v>
      </c>
      <c r="W4603" s="1" t="str">
        <f t="shared" si="359"/>
        <v>Adverse</v>
      </c>
    </row>
    <row r="4604" spans="1:23" x14ac:dyDescent="0.25">
      <c r="A4604" s="1"/>
      <c r="B4604" s="1"/>
      <c r="C4604" s="1"/>
      <c r="D4604" s="1"/>
      <c r="E4604" s="1"/>
      <c r="F4604" s="2"/>
      <c r="G4604" s="3"/>
      <c r="H4604" s="1"/>
      <c r="I4604" s="1"/>
      <c r="J4604" s="1" t="s">
        <v>5198</v>
      </c>
      <c r="K4604" s="2">
        <v>44822</v>
      </c>
      <c r="L4604" s="1" t="s">
        <v>4238</v>
      </c>
      <c r="M4604" s="1" t="str">
        <f t="shared" si="355"/>
        <v>Education</v>
      </c>
      <c r="N4604" s="1" t="s">
        <v>4205</v>
      </c>
      <c r="O4604" s="1" t="s">
        <v>4279</v>
      </c>
      <c r="P4604" s="1">
        <v>8660</v>
      </c>
      <c r="Q4604" s="1">
        <v>825358</v>
      </c>
      <c r="R4604" s="1">
        <f t="shared" si="356"/>
        <v>69995</v>
      </c>
      <c r="S4604" s="4">
        <v>662482.92423766339</v>
      </c>
      <c r="T4604" s="4">
        <v>86649.180919376886</v>
      </c>
      <c r="U4604" s="1">
        <f t="shared" si="357"/>
        <v>755363</v>
      </c>
      <c r="V4604" s="4">
        <f t="shared" si="358"/>
        <v>76225.894842959708</v>
      </c>
      <c r="W4604" s="1" t="str">
        <f t="shared" si="359"/>
        <v>Favourable</v>
      </c>
    </row>
    <row r="4605" spans="1:23" x14ac:dyDescent="0.25">
      <c r="A4605" s="1"/>
      <c r="B4605" s="1"/>
      <c r="C4605" s="1"/>
      <c r="D4605" s="1"/>
      <c r="E4605" s="1"/>
      <c r="F4605" s="2"/>
      <c r="G4605" s="3"/>
      <c r="H4605" s="1"/>
      <c r="I4605" s="1"/>
      <c r="J4605" s="1" t="s">
        <v>10137</v>
      </c>
      <c r="K4605" s="2">
        <v>45118</v>
      </c>
      <c r="L4605" s="1" t="s">
        <v>4204</v>
      </c>
      <c r="M4605" s="1" t="str">
        <f t="shared" si="355"/>
        <v>Education</v>
      </c>
      <c r="N4605" s="1" t="s">
        <v>4210</v>
      </c>
      <c r="O4605" s="1" t="s">
        <v>4264</v>
      </c>
      <c r="P4605" s="1">
        <v>8562</v>
      </c>
      <c r="Q4605" s="1">
        <v>993439</v>
      </c>
      <c r="R4605" s="1">
        <f t="shared" si="356"/>
        <v>0</v>
      </c>
      <c r="S4605" s="4">
        <v>143806.55090473656</v>
      </c>
      <c r="T4605" s="4">
        <v>305040.70316519431</v>
      </c>
      <c r="U4605" s="1">
        <f t="shared" si="357"/>
        <v>993439</v>
      </c>
      <c r="V4605" s="4">
        <f t="shared" si="358"/>
        <v>544591.74593006913</v>
      </c>
      <c r="W4605" s="1" t="str">
        <f t="shared" si="359"/>
        <v>Favourable</v>
      </c>
    </row>
    <row r="4606" spans="1:23" x14ac:dyDescent="0.25">
      <c r="A4606" s="1"/>
      <c r="B4606" s="1"/>
      <c r="C4606" s="1"/>
      <c r="D4606" s="1"/>
      <c r="E4606" s="1"/>
      <c r="F4606" s="2"/>
      <c r="G4606" s="3"/>
      <c r="H4606" s="1"/>
      <c r="I4606" s="1"/>
      <c r="J4606" s="1" t="s">
        <v>10138</v>
      </c>
      <c r="K4606" s="2">
        <v>44107</v>
      </c>
      <c r="L4606" s="1" t="s">
        <v>4238</v>
      </c>
      <c r="M4606" s="1" t="str">
        <f t="shared" si="355"/>
        <v>Education</v>
      </c>
      <c r="N4606" s="1" t="s">
        <v>4222</v>
      </c>
      <c r="O4606" s="1" t="s">
        <v>4374</v>
      </c>
      <c r="P4606" s="1">
        <v>7638</v>
      </c>
      <c r="Q4606" s="1">
        <v>644361</v>
      </c>
      <c r="R4606" s="1">
        <f t="shared" si="356"/>
        <v>0</v>
      </c>
      <c r="S4606" s="4">
        <v>281326.85692538647</v>
      </c>
      <c r="T4606" s="4">
        <v>45682.352809351862</v>
      </c>
      <c r="U4606" s="1">
        <f t="shared" si="357"/>
        <v>644361</v>
      </c>
      <c r="V4606" s="4">
        <f t="shared" si="358"/>
        <v>317351.79026526166</v>
      </c>
      <c r="W4606" s="1" t="str">
        <f t="shared" si="359"/>
        <v>Favourable</v>
      </c>
    </row>
    <row r="4607" spans="1:23" x14ac:dyDescent="0.25">
      <c r="A4607" s="1"/>
      <c r="B4607" s="1"/>
      <c r="C4607" s="1"/>
      <c r="D4607" s="1"/>
      <c r="E4607" s="1"/>
      <c r="F4607" s="2"/>
      <c r="G4607" s="3"/>
      <c r="H4607" s="1"/>
      <c r="I4607" s="1"/>
      <c r="J4607" s="1" t="s">
        <v>8917</v>
      </c>
      <c r="K4607" s="2">
        <v>44610</v>
      </c>
      <c r="L4607" s="1" t="s">
        <v>4207</v>
      </c>
      <c r="M4607" s="1" t="str">
        <f t="shared" si="355"/>
        <v>Social Services</v>
      </c>
      <c r="N4607" s="1" t="s">
        <v>4222</v>
      </c>
      <c r="O4607" s="1" t="s">
        <v>4441</v>
      </c>
      <c r="P4607" s="1">
        <v>6591</v>
      </c>
      <c r="Q4607" s="1">
        <v>1661866</v>
      </c>
      <c r="R4607" s="1">
        <f t="shared" si="356"/>
        <v>24028</v>
      </c>
      <c r="S4607" s="4">
        <v>775731.83262317418</v>
      </c>
      <c r="T4607" s="4">
        <v>544525.49340974679</v>
      </c>
      <c r="U4607" s="1">
        <f t="shared" si="357"/>
        <v>1637838</v>
      </c>
      <c r="V4607" s="4">
        <f t="shared" si="358"/>
        <v>341608.67396707903</v>
      </c>
      <c r="W4607" s="1" t="str">
        <f t="shared" si="359"/>
        <v>Favourable</v>
      </c>
    </row>
    <row r="4608" spans="1:23" x14ac:dyDescent="0.25">
      <c r="A4608" s="1"/>
      <c r="B4608" s="1"/>
      <c r="C4608" s="1"/>
      <c r="D4608" s="1"/>
      <c r="E4608" s="1"/>
      <c r="F4608" s="2"/>
      <c r="G4608" s="3"/>
      <c r="H4608" s="1"/>
      <c r="I4608" s="1"/>
      <c r="J4608" s="1" t="s">
        <v>8867</v>
      </c>
      <c r="K4608" s="2">
        <v>43906</v>
      </c>
      <c r="L4608" s="1" t="s">
        <v>4227</v>
      </c>
      <c r="M4608" s="1" t="str">
        <f t="shared" si="355"/>
        <v>Infrastructure</v>
      </c>
      <c r="N4608" s="1" t="s">
        <v>4222</v>
      </c>
      <c r="O4608" s="1" t="s">
        <v>4259</v>
      </c>
      <c r="P4608" s="1">
        <v>5662</v>
      </c>
      <c r="Q4608" s="1">
        <v>311285</v>
      </c>
      <c r="R4608" s="1">
        <f t="shared" si="356"/>
        <v>31021</v>
      </c>
      <c r="S4608" s="4">
        <v>72449.061106923706</v>
      </c>
      <c r="T4608" s="4">
        <v>98878.373083872066</v>
      </c>
      <c r="U4608" s="1">
        <f t="shared" si="357"/>
        <v>280264</v>
      </c>
      <c r="V4608" s="4">
        <f t="shared" si="358"/>
        <v>139957.56580920424</v>
      </c>
      <c r="W4608" s="1" t="str">
        <f t="shared" si="359"/>
        <v>Favourable</v>
      </c>
    </row>
    <row r="4609" spans="1:23" x14ac:dyDescent="0.25">
      <c r="A4609" s="1"/>
      <c r="B4609" s="1"/>
      <c r="C4609" s="1"/>
      <c r="D4609" s="1"/>
      <c r="E4609" s="1"/>
      <c r="F4609" s="2"/>
      <c r="G4609" s="3"/>
      <c r="H4609" s="1"/>
      <c r="I4609" s="1"/>
      <c r="J4609" s="1" t="s">
        <v>5288</v>
      </c>
      <c r="K4609" s="2">
        <v>45317</v>
      </c>
      <c r="L4609" s="1" t="s">
        <v>4204</v>
      </c>
      <c r="M4609" s="1" t="str">
        <f t="shared" si="355"/>
        <v>Education</v>
      </c>
      <c r="N4609" s="1" t="s">
        <v>4205</v>
      </c>
      <c r="O4609" s="1" t="s">
        <v>4441</v>
      </c>
      <c r="P4609" s="1">
        <v>6042</v>
      </c>
      <c r="Q4609" s="1">
        <v>1125222</v>
      </c>
      <c r="R4609" s="1">
        <f t="shared" si="356"/>
        <v>41471</v>
      </c>
      <c r="S4609" s="4">
        <v>829654.48203865625</v>
      </c>
      <c r="T4609" s="4">
        <v>69089.904241570111</v>
      </c>
      <c r="U4609" s="1">
        <f t="shared" si="357"/>
        <v>1083751</v>
      </c>
      <c r="V4609" s="4">
        <f t="shared" si="358"/>
        <v>226477.6137197736</v>
      </c>
      <c r="W4609" s="1" t="str">
        <f t="shared" si="359"/>
        <v>Favourable</v>
      </c>
    </row>
    <row r="4610" spans="1:23" x14ac:dyDescent="0.25">
      <c r="A4610" s="1"/>
      <c r="B4610" s="1"/>
      <c r="C4610" s="1"/>
      <c r="D4610" s="1"/>
      <c r="E4610" s="1"/>
      <c r="F4610" s="2"/>
      <c r="G4610" s="3"/>
      <c r="H4610" s="1"/>
      <c r="I4610" s="1"/>
      <c r="J4610" s="1" t="s">
        <v>7554</v>
      </c>
      <c r="K4610" s="2">
        <v>44463</v>
      </c>
      <c r="L4610" s="1" t="s">
        <v>4207</v>
      </c>
      <c r="M4610" s="1" t="str">
        <f t="shared" si="355"/>
        <v>Social Services</v>
      </c>
      <c r="N4610" s="1" t="s">
        <v>4210</v>
      </c>
      <c r="O4610" s="1" t="s">
        <v>4358</v>
      </c>
      <c r="P4610" s="1">
        <v>6003</v>
      </c>
      <c r="Q4610" s="1">
        <v>2167176</v>
      </c>
      <c r="R4610" s="1">
        <f t="shared" si="356"/>
        <v>50390</v>
      </c>
      <c r="S4610" s="4">
        <v>1765134.1584324315</v>
      </c>
      <c r="T4610" s="4">
        <v>144037.31421943402</v>
      </c>
      <c r="U4610" s="1">
        <f t="shared" si="357"/>
        <v>2116786</v>
      </c>
      <c r="V4610" s="4">
        <f t="shared" si="358"/>
        <v>258004.52734813443</v>
      </c>
      <c r="W4610" s="1" t="str">
        <f t="shared" si="359"/>
        <v>Favourable</v>
      </c>
    </row>
    <row r="4611" spans="1:23" x14ac:dyDescent="0.25">
      <c r="A4611" s="1"/>
      <c r="B4611" s="1"/>
      <c r="C4611" s="1"/>
      <c r="D4611" s="1"/>
      <c r="E4611" s="1"/>
      <c r="F4611" s="2"/>
      <c r="G4611" s="3"/>
      <c r="H4611" s="1"/>
      <c r="I4611" s="1"/>
      <c r="J4611" s="1" t="s">
        <v>9627</v>
      </c>
      <c r="K4611" s="2">
        <v>45300</v>
      </c>
      <c r="L4611" s="1" t="s">
        <v>4207</v>
      </c>
      <c r="M4611" s="1" t="str">
        <f t="shared" ref="M4611:M4674" si="360">INDEX($A:$B,MATCH($L4611,$A:$A,0),2)</f>
        <v>Social Services</v>
      </c>
      <c r="N4611" s="1" t="s">
        <v>4205</v>
      </c>
      <c r="O4611" s="1" t="s">
        <v>4458</v>
      </c>
      <c r="P4611" s="1">
        <v>6165</v>
      </c>
      <c r="Q4611" s="1">
        <v>891549</v>
      </c>
      <c r="R4611" s="1">
        <f t="shared" ref="R4611:R4674" si="361">_xlfn.XLOOKUP($J4611,$E:$E,$G:$G,0,0,1)</f>
        <v>42776</v>
      </c>
      <c r="S4611" s="4">
        <v>118306.71741289232</v>
      </c>
      <c r="T4611" s="4">
        <v>253895.95106979075</v>
      </c>
      <c r="U4611" s="1">
        <f t="shared" ref="U4611:U4674" si="362">Q4611-R4611</f>
        <v>848773</v>
      </c>
      <c r="V4611" s="4">
        <f t="shared" ref="V4611:V4674" si="363">Q4611-(S4611+T4611)</f>
        <v>519346.33151731692</v>
      </c>
      <c r="W4611" s="1" t="str">
        <f t="shared" ref="W4611:W4674" si="364">IF(V4611&gt;=0,"Favourable","Adverse")</f>
        <v>Favourable</v>
      </c>
    </row>
    <row r="4612" spans="1:23" x14ac:dyDescent="0.25">
      <c r="A4612" s="1"/>
      <c r="B4612" s="1"/>
      <c r="C4612" s="1"/>
      <c r="D4612" s="1"/>
      <c r="E4612" s="1"/>
      <c r="F4612" s="2"/>
      <c r="G4612" s="3"/>
      <c r="H4612" s="1"/>
      <c r="I4612" s="1"/>
      <c r="J4612" s="1" t="s">
        <v>7300</v>
      </c>
      <c r="K4612" s="2">
        <v>44173</v>
      </c>
      <c r="L4612" s="1" t="s">
        <v>4204</v>
      </c>
      <c r="M4612" s="1" t="str">
        <f t="shared" si="360"/>
        <v>Education</v>
      </c>
      <c r="N4612" s="1" t="s">
        <v>4222</v>
      </c>
      <c r="O4612" s="1" t="s">
        <v>4361</v>
      </c>
      <c r="P4612" s="1">
        <v>8183</v>
      </c>
      <c r="Q4612" s="1">
        <v>355290</v>
      </c>
      <c r="R4612" s="1">
        <f t="shared" si="361"/>
        <v>20033</v>
      </c>
      <c r="S4612" s="4">
        <v>303273.6135082625</v>
      </c>
      <c r="T4612" s="4">
        <v>31656.686499639432</v>
      </c>
      <c r="U4612" s="1">
        <f t="shared" si="362"/>
        <v>335257</v>
      </c>
      <c r="V4612" s="4">
        <f t="shared" si="363"/>
        <v>20359.699992098089</v>
      </c>
      <c r="W4612" s="1" t="str">
        <f t="shared" si="364"/>
        <v>Favourable</v>
      </c>
    </row>
    <row r="4613" spans="1:23" x14ac:dyDescent="0.25">
      <c r="A4613" s="1"/>
      <c r="B4613" s="1"/>
      <c r="C4613" s="1"/>
      <c r="D4613" s="1"/>
      <c r="E4613" s="1"/>
      <c r="F4613" s="2"/>
      <c r="G4613" s="3"/>
      <c r="H4613" s="1"/>
      <c r="I4613" s="1"/>
      <c r="J4613" s="1" t="s">
        <v>6096</v>
      </c>
      <c r="K4613" s="2">
        <v>44468</v>
      </c>
      <c r="L4613" s="1" t="s">
        <v>4227</v>
      </c>
      <c r="M4613" s="1" t="str">
        <f t="shared" si="360"/>
        <v>Infrastructure</v>
      </c>
      <c r="N4613" s="1" t="s">
        <v>4222</v>
      </c>
      <c r="O4613" s="1" t="s">
        <v>4479</v>
      </c>
      <c r="P4613" s="1">
        <v>6485</v>
      </c>
      <c r="Q4613" s="1">
        <v>1284508</v>
      </c>
      <c r="R4613" s="1">
        <f t="shared" si="361"/>
        <v>57786</v>
      </c>
      <c r="S4613" s="4">
        <v>241626.51803583748</v>
      </c>
      <c r="T4613" s="4">
        <v>239086.82587135458</v>
      </c>
      <c r="U4613" s="1">
        <f t="shared" si="362"/>
        <v>1226722</v>
      </c>
      <c r="V4613" s="4">
        <f t="shared" si="363"/>
        <v>803794.65609280788</v>
      </c>
      <c r="W4613" s="1" t="str">
        <f t="shared" si="364"/>
        <v>Favourable</v>
      </c>
    </row>
    <row r="4614" spans="1:23" x14ac:dyDescent="0.25">
      <c r="A4614" s="1"/>
      <c r="B4614" s="1"/>
      <c r="C4614" s="1"/>
      <c r="D4614" s="1"/>
      <c r="E4614" s="1"/>
      <c r="F4614" s="2"/>
      <c r="G4614" s="3"/>
      <c r="H4614" s="1"/>
      <c r="I4614" s="1"/>
      <c r="J4614" s="1" t="s">
        <v>8527</v>
      </c>
      <c r="K4614" s="2">
        <v>44037</v>
      </c>
      <c r="L4614" s="1" t="s">
        <v>4207</v>
      </c>
      <c r="M4614" s="1" t="str">
        <f t="shared" si="360"/>
        <v>Social Services</v>
      </c>
      <c r="N4614" s="1" t="s">
        <v>4205</v>
      </c>
      <c r="O4614" s="1" t="s">
        <v>4379</v>
      </c>
      <c r="P4614" s="1">
        <v>7246</v>
      </c>
      <c r="Q4614" s="1">
        <v>1019261</v>
      </c>
      <c r="R4614" s="1">
        <f t="shared" si="361"/>
        <v>11370</v>
      </c>
      <c r="S4614" s="4">
        <v>1005460.5502880501</v>
      </c>
      <c r="T4614" s="4">
        <v>21225.609379965634</v>
      </c>
      <c r="U4614" s="1">
        <f t="shared" si="362"/>
        <v>1007891</v>
      </c>
      <c r="V4614" s="4">
        <f t="shared" si="363"/>
        <v>-7425.1596680156654</v>
      </c>
      <c r="W4614" s="1" t="str">
        <f t="shared" si="364"/>
        <v>Adverse</v>
      </c>
    </row>
    <row r="4615" spans="1:23" x14ac:dyDescent="0.25">
      <c r="A4615" s="1"/>
      <c r="B4615" s="1"/>
      <c r="C4615" s="1"/>
      <c r="D4615" s="1"/>
      <c r="E4615" s="1"/>
      <c r="F4615" s="2"/>
      <c r="G4615" s="3"/>
      <c r="H4615" s="1"/>
      <c r="I4615" s="1"/>
      <c r="J4615" s="1" t="s">
        <v>10022</v>
      </c>
      <c r="K4615" s="2">
        <v>44996</v>
      </c>
      <c r="L4615" s="1" t="s">
        <v>4204</v>
      </c>
      <c r="M4615" s="1" t="str">
        <f t="shared" si="360"/>
        <v>Education</v>
      </c>
      <c r="N4615" s="1" t="s">
        <v>4205</v>
      </c>
      <c r="O4615" s="1" t="s">
        <v>4244</v>
      </c>
      <c r="P4615" s="1">
        <v>7892</v>
      </c>
      <c r="Q4615" s="1">
        <v>2025764</v>
      </c>
      <c r="R4615" s="1">
        <f t="shared" si="361"/>
        <v>57055</v>
      </c>
      <c r="S4615" s="4">
        <v>343277.10992876836</v>
      </c>
      <c r="T4615" s="4">
        <v>419967.24833062477</v>
      </c>
      <c r="U4615" s="1">
        <f t="shared" si="362"/>
        <v>1968709</v>
      </c>
      <c r="V4615" s="4">
        <f t="shared" si="363"/>
        <v>1262519.6417406069</v>
      </c>
      <c r="W4615" s="1" t="str">
        <f t="shared" si="364"/>
        <v>Favourable</v>
      </c>
    </row>
    <row r="4616" spans="1:23" x14ac:dyDescent="0.25">
      <c r="A4616" s="1"/>
      <c r="B4616" s="1"/>
      <c r="C4616" s="1"/>
      <c r="D4616" s="1"/>
      <c r="E4616" s="1"/>
      <c r="F4616" s="2"/>
      <c r="G4616" s="3"/>
      <c r="H4616" s="1"/>
      <c r="I4616" s="1"/>
      <c r="J4616" s="1" t="s">
        <v>6469</v>
      </c>
      <c r="K4616" s="2">
        <v>45139</v>
      </c>
      <c r="L4616" s="1" t="s">
        <v>4207</v>
      </c>
      <c r="M4616" s="1" t="str">
        <f t="shared" si="360"/>
        <v>Social Services</v>
      </c>
      <c r="N4616" s="1" t="s">
        <v>4205</v>
      </c>
      <c r="O4616" s="1" t="s">
        <v>4211</v>
      </c>
      <c r="P4616" s="1">
        <v>7877</v>
      </c>
      <c r="Q4616" s="1">
        <v>409961</v>
      </c>
      <c r="R4616" s="1">
        <f t="shared" si="361"/>
        <v>22928</v>
      </c>
      <c r="S4616" s="4">
        <v>94372.40296524897</v>
      </c>
      <c r="T4616" s="4">
        <v>133977.46893458042</v>
      </c>
      <c r="U4616" s="1">
        <f t="shared" si="362"/>
        <v>387033</v>
      </c>
      <c r="V4616" s="4">
        <f t="shared" si="363"/>
        <v>181611.12810017061</v>
      </c>
      <c r="W4616" s="1" t="str">
        <f t="shared" si="364"/>
        <v>Favourable</v>
      </c>
    </row>
    <row r="4617" spans="1:23" x14ac:dyDescent="0.25">
      <c r="A4617" s="1"/>
      <c r="B4617" s="1"/>
      <c r="C4617" s="1"/>
      <c r="D4617" s="1"/>
      <c r="E4617" s="1"/>
      <c r="F4617" s="2"/>
      <c r="G4617" s="3"/>
      <c r="H4617" s="1"/>
      <c r="I4617" s="1"/>
      <c r="J4617" s="1" t="s">
        <v>9020</v>
      </c>
      <c r="K4617" s="2">
        <v>44533</v>
      </c>
      <c r="L4617" s="1" t="s">
        <v>4204</v>
      </c>
      <c r="M4617" s="1" t="str">
        <f t="shared" si="360"/>
        <v>Education</v>
      </c>
      <c r="N4617" s="1" t="s">
        <v>4222</v>
      </c>
      <c r="O4617" s="1" t="s">
        <v>4217</v>
      </c>
      <c r="P4617" s="1">
        <v>5684</v>
      </c>
      <c r="Q4617" s="1">
        <v>350740</v>
      </c>
      <c r="R4617" s="1">
        <f t="shared" si="361"/>
        <v>11585</v>
      </c>
      <c r="S4617" s="4">
        <v>308921.1324989748</v>
      </c>
      <c r="T4617" s="4">
        <v>12279.933604394808</v>
      </c>
      <c r="U4617" s="1">
        <f t="shared" si="362"/>
        <v>339155</v>
      </c>
      <c r="V4617" s="4">
        <f t="shared" si="363"/>
        <v>29538.93389663042</v>
      </c>
      <c r="W4617" s="1" t="str">
        <f t="shared" si="364"/>
        <v>Favourable</v>
      </c>
    </row>
    <row r="4618" spans="1:23" x14ac:dyDescent="0.25">
      <c r="A4618" s="1"/>
      <c r="B4618" s="1"/>
      <c r="C4618" s="1"/>
      <c r="D4618" s="1"/>
      <c r="E4618" s="1"/>
      <c r="F4618" s="2"/>
      <c r="G4618" s="3"/>
      <c r="H4618" s="1"/>
      <c r="I4618" s="1"/>
      <c r="J4618" s="1" t="s">
        <v>9708</v>
      </c>
      <c r="K4618" s="2">
        <v>43989</v>
      </c>
      <c r="L4618" s="1" t="s">
        <v>4238</v>
      </c>
      <c r="M4618" s="1" t="str">
        <f t="shared" si="360"/>
        <v>Education</v>
      </c>
      <c r="N4618" s="1" t="s">
        <v>4210</v>
      </c>
      <c r="O4618" s="1" t="s">
        <v>4237</v>
      </c>
      <c r="P4618" s="1">
        <v>7217</v>
      </c>
      <c r="Q4618" s="1">
        <v>1807146</v>
      </c>
      <c r="R4618" s="1">
        <f t="shared" si="361"/>
        <v>57518</v>
      </c>
      <c r="S4618" s="4">
        <v>1800340.952451126</v>
      </c>
      <c r="T4618" s="4">
        <v>470165.90021257749</v>
      </c>
      <c r="U4618" s="1">
        <f t="shared" si="362"/>
        <v>1749628</v>
      </c>
      <c r="V4618" s="4">
        <f t="shared" si="363"/>
        <v>-463360.85266370326</v>
      </c>
      <c r="W4618" s="1" t="str">
        <f t="shared" si="364"/>
        <v>Adverse</v>
      </c>
    </row>
    <row r="4619" spans="1:23" x14ac:dyDescent="0.25">
      <c r="A4619" s="1"/>
      <c r="B4619" s="1"/>
      <c r="C4619" s="1"/>
      <c r="D4619" s="1"/>
      <c r="E4619" s="1"/>
      <c r="F4619" s="2"/>
      <c r="G4619" s="3"/>
      <c r="H4619" s="1"/>
      <c r="I4619" s="1"/>
      <c r="J4619" s="1" t="s">
        <v>10139</v>
      </c>
      <c r="K4619" s="2">
        <v>44300</v>
      </c>
      <c r="L4619" s="1" t="s">
        <v>4207</v>
      </c>
      <c r="M4619" s="1" t="str">
        <f t="shared" si="360"/>
        <v>Social Services</v>
      </c>
      <c r="N4619" s="1" t="s">
        <v>4205</v>
      </c>
      <c r="O4619" s="1" t="s">
        <v>4361</v>
      </c>
      <c r="P4619" s="1">
        <v>6054</v>
      </c>
      <c r="Q4619" s="1">
        <v>1616318</v>
      </c>
      <c r="R4619" s="1">
        <f t="shared" si="361"/>
        <v>0</v>
      </c>
      <c r="S4619" s="4">
        <v>1444985.2242115468</v>
      </c>
      <c r="T4619" s="4">
        <v>486427.37832656427</v>
      </c>
      <c r="U4619" s="1">
        <f t="shared" si="362"/>
        <v>1616318</v>
      </c>
      <c r="V4619" s="4">
        <f t="shared" si="363"/>
        <v>-315094.60253811115</v>
      </c>
      <c r="W4619" s="1" t="str">
        <f t="shared" si="364"/>
        <v>Adverse</v>
      </c>
    </row>
    <row r="4620" spans="1:23" x14ac:dyDescent="0.25">
      <c r="A4620" s="1"/>
      <c r="B4620" s="1"/>
      <c r="C4620" s="1"/>
      <c r="D4620" s="1"/>
      <c r="E4620" s="1"/>
      <c r="F4620" s="2"/>
      <c r="G4620" s="3"/>
      <c r="H4620" s="1"/>
      <c r="I4620" s="1"/>
      <c r="J4620" s="1" t="s">
        <v>9524</v>
      </c>
      <c r="K4620" s="2">
        <v>44703</v>
      </c>
      <c r="L4620" s="1" t="s">
        <v>4227</v>
      </c>
      <c r="M4620" s="1" t="str">
        <f t="shared" si="360"/>
        <v>Infrastructure</v>
      </c>
      <c r="N4620" s="1" t="s">
        <v>4205</v>
      </c>
      <c r="O4620" s="1" t="s">
        <v>4233</v>
      </c>
      <c r="P4620" s="1">
        <v>7741</v>
      </c>
      <c r="Q4620" s="1">
        <v>1751891</v>
      </c>
      <c r="R4620" s="1">
        <f t="shared" si="361"/>
        <v>16327</v>
      </c>
      <c r="S4620" s="4">
        <v>1429861.0743109207</v>
      </c>
      <c r="T4620" s="4">
        <v>480574.1717598727</v>
      </c>
      <c r="U4620" s="1">
        <f t="shared" si="362"/>
        <v>1735564</v>
      </c>
      <c r="V4620" s="4">
        <f t="shared" si="363"/>
        <v>-158544.24607079336</v>
      </c>
      <c r="W4620" s="1" t="str">
        <f t="shared" si="364"/>
        <v>Adverse</v>
      </c>
    </row>
    <row r="4621" spans="1:23" x14ac:dyDescent="0.25">
      <c r="A4621" s="1"/>
      <c r="B4621" s="1"/>
      <c r="C4621" s="1"/>
      <c r="D4621" s="1"/>
      <c r="E4621" s="1"/>
      <c r="F4621" s="2"/>
      <c r="G4621" s="3"/>
      <c r="H4621" s="1"/>
      <c r="I4621" s="1"/>
      <c r="J4621" s="1" t="s">
        <v>9311</v>
      </c>
      <c r="K4621" s="2">
        <v>45246</v>
      </c>
      <c r="L4621" s="1" t="s">
        <v>4227</v>
      </c>
      <c r="M4621" s="1" t="str">
        <f t="shared" si="360"/>
        <v>Infrastructure</v>
      </c>
      <c r="N4621" s="1" t="s">
        <v>4210</v>
      </c>
      <c r="O4621" s="1" t="s">
        <v>4479</v>
      </c>
      <c r="P4621" s="1">
        <v>7498</v>
      </c>
      <c r="Q4621" s="1">
        <v>2340025</v>
      </c>
      <c r="R4621" s="1">
        <f t="shared" si="361"/>
        <v>23836</v>
      </c>
      <c r="S4621" s="4">
        <v>691101.29698047414</v>
      </c>
      <c r="T4621" s="4">
        <v>553436.27191060863</v>
      </c>
      <c r="U4621" s="1">
        <f t="shared" si="362"/>
        <v>2316189</v>
      </c>
      <c r="V4621" s="4">
        <f t="shared" si="363"/>
        <v>1095487.4311089171</v>
      </c>
      <c r="W4621" s="1" t="str">
        <f t="shared" si="364"/>
        <v>Favourable</v>
      </c>
    </row>
    <row r="4622" spans="1:23" x14ac:dyDescent="0.25">
      <c r="A4622" s="1"/>
      <c r="B4622" s="1"/>
      <c r="C4622" s="1"/>
      <c r="D4622" s="1"/>
      <c r="E4622" s="1"/>
      <c r="F4622" s="2"/>
      <c r="G4622" s="3"/>
      <c r="H4622" s="1"/>
      <c r="I4622" s="1"/>
      <c r="J4622" s="1" t="s">
        <v>9794</v>
      </c>
      <c r="K4622" s="2">
        <v>44253</v>
      </c>
      <c r="L4622" s="1" t="s">
        <v>4204</v>
      </c>
      <c r="M4622" s="1" t="str">
        <f t="shared" si="360"/>
        <v>Education</v>
      </c>
      <c r="N4622" s="1" t="s">
        <v>4205</v>
      </c>
      <c r="O4622" s="1" t="s">
        <v>4289</v>
      </c>
      <c r="P4622" s="1">
        <v>9155</v>
      </c>
      <c r="Q4622" s="1">
        <v>1406492</v>
      </c>
      <c r="R4622" s="1">
        <f t="shared" si="361"/>
        <v>15531</v>
      </c>
      <c r="S4622" s="4">
        <v>1270185.1116279336</v>
      </c>
      <c r="T4622" s="4">
        <v>145155.61398054456</v>
      </c>
      <c r="U4622" s="1">
        <f t="shared" si="362"/>
        <v>1390961</v>
      </c>
      <c r="V4622" s="4">
        <f t="shared" si="363"/>
        <v>-8848.7256084780674</v>
      </c>
      <c r="W4622" s="1" t="str">
        <f t="shared" si="364"/>
        <v>Adverse</v>
      </c>
    </row>
    <row r="4623" spans="1:23" x14ac:dyDescent="0.25">
      <c r="A4623" s="1"/>
      <c r="B4623" s="1"/>
      <c r="C4623" s="1"/>
      <c r="D4623" s="1"/>
      <c r="E4623" s="1"/>
      <c r="F4623" s="2"/>
      <c r="G4623" s="3"/>
      <c r="H4623" s="1"/>
      <c r="I4623" s="1"/>
      <c r="J4623" s="1" t="s">
        <v>5384</v>
      </c>
      <c r="K4623" s="2">
        <v>43983</v>
      </c>
      <c r="L4623" s="1" t="s">
        <v>4207</v>
      </c>
      <c r="M4623" s="1" t="str">
        <f t="shared" si="360"/>
        <v>Social Services</v>
      </c>
      <c r="N4623" s="1" t="s">
        <v>4205</v>
      </c>
      <c r="O4623" s="1" t="s">
        <v>4402</v>
      </c>
      <c r="P4623" s="1">
        <v>7076</v>
      </c>
      <c r="Q4623" s="1">
        <v>1714524</v>
      </c>
      <c r="R4623" s="1">
        <f t="shared" si="361"/>
        <v>52171</v>
      </c>
      <c r="S4623" s="4">
        <v>1318308.4040077201</v>
      </c>
      <c r="T4623" s="4">
        <v>57161.192066113472</v>
      </c>
      <c r="U4623" s="1">
        <f t="shared" si="362"/>
        <v>1662353</v>
      </c>
      <c r="V4623" s="4">
        <f t="shared" si="363"/>
        <v>339054.40392616647</v>
      </c>
      <c r="W4623" s="1" t="str">
        <f t="shared" si="364"/>
        <v>Favourable</v>
      </c>
    </row>
    <row r="4624" spans="1:23" x14ac:dyDescent="0.25">
      <c r="A4624" s="1"/>
      <c r="B4624" s="1"/>
      <c r="C4624" s="1"/>
      <c r="D4624" s="1"/>
      <c r="E4624" s="1"/>
      <c r="F4624" s="2"/>
      <c r="G4624" s="3"/>
      <c r="H4624" s="1"/>
      <c r="I4624" s="1"/>
      <c r="J4624" s="1" t="s">
        <v>7055</v>
      </c>
      <c r="K4624" s="2">
        <v>44656</v>
      </c>
      <c r="L4624" s="1" t="s">
        <v>4204</v>
      </c>
      <c r="M4624" s="1" t="str">
        <f t="shared" si="360"/>
        <v>Education</v>
      </c>
      <c r="N4624" s="1" t="s">
        <v>4222</v>
      </c>
      <c r="O4624" s="1" t="s">
        <v>4295</v>
      </c>
      <c r="P4624" s="1">
        <v>7107</v>
      </c>
      <c r="Q4624" s="1">
        <v>2267534</v>
      </c>
      <c r="R4624" s="1">
        <f t="shared" si="361"/>
        <v>52734</v>
      </c>
      <c r="S4624" s="4">
        <v>165923.05609483729</v>
      </c>
      <c r="T4624" s="4">
        <v>451391.56845005794</v>
      </c>
      <c r="U4624" s="1">
        <f t="shared" si="362"/>
        <v>2214800</v>
      </c>
      <c r="V4624" s="4">
        <f t="shared" si="363"/>
        <v>1650219.3754551047</v>
      </c>
      <c r="W4624" s="1" t="str">
        <f t="shared" si="364"/>
        <v>Favourable</v>
      </c>
    </row>
    <row r="4625" spans="1:23" x14ac:dyDescent="0.25">
      <c r="A4625" s="1"/>
      <c r="B4625" s="1"/>
      <c r="C4625" s="1"/>
      <c r="D4625" s="1"/>
      <c r="E4625" s="1"/>
      <c r="F4625" s="2"/>
      <c r="G4625" s="3"/>
      <c r="H4625" s="1"/>
      <c r="I4625" s="1"/>
      <c r="J4625" s="1" t="s">
        <v>10140</v>
      </c>
      <c r="K4625" s="2">
        <v>44894</v>
      </c>
      <c r="L4625" s="1" t="s">
        <v>4238</v>
      </c>
      <c r="M4625" s="1" t="str">
        <f t="shared" si="360"/>
        <v>Education</v>
      </c>
      <c r="N4625" s="1" t="s">
        <v>4222</v>
      </c>
      <c r="O4625" s="1" t="s">
        <v>4292</v>
      </c>
      <c r="P4625" s="1">
        <v>5544</v>
      </c>
      <c r="Q4625" s="1">
        <v>917189</v>
      </c>
      <c r="R4625" s="1">
        <f t="shared" si="361"/>
        <v>0</v>
      </c>
      <c r="S4625" s="4">
        <v>621819.26381690323</v>
      </c>
      <c r="T4625" s="4">
        <v>249864.1232845574</v>
      </c>
      <c r="U4625" s="1">
        <f t="shared" si="362"/>
        <v>917189</v>
      </c>
      <c r="V4625" s="4">
        <f t="shared" si="363"/>
        <v>45505.612898539403</v>
      </c>
      <c r="W4625" s="1" t="str">
        <f t="shared" si="364"/>
        <v>Favourable</v>
      </c>
    </row>
    <row r="4626" spans="1:23" x14ac:dyDescent="0.25">
      <c r="A4626" s="1"/>
      <c r="B4626" s="1"/>
      <c r="C4626" s="1"/>
      <c r="D4626" s="1"/>
      <c r="E4626" s="1"/>
      <c r="F4626" s="2"/>
      <c r="G4626" s="3"/>
      <c r="H4626" s="1"/>
      <c r="I4626" s="1"/>
      <c r="J4626" s="1" t="s">
        <v>9534</v>
      </c>
      <c r="K4626" s="2">
        <v>44575</v>
      </c>
      <c r="L4626" s="1" t="s">
        <v>4204</v>
      </c>
      <c r="M4626" s="1" t="str">
        <f t="shared" si="360"/>
        <v>Education</v>
      </c>
      <c r="N4626" s="1" t="s">
        <v>4222</v>
      </c>
      <c r="O4626" s="1" t="s">
        <v>4295</v>
      </c>
      <c r="P4626" s="1">
        <v>7390</v>
      </c>
      <c r="Q4626" s="1">
        <v>1110005</v>
      </c>
      <c r="R4626" s="1">
        <f t="shared" si="361"/>
        <v>46018</v>
      </c>
      <c r="S4626" s="4">
        <v>13353.964455599256</v>
      </c>
      <c r="T4626" s="4">
        <v>240034.20673986807</v>
      </c>
      <c r="U4626" s="1">
        <f t="shared" si="362"/>
        <v>1063987</v>
      </c>
      <c r="V4626" s="4">
        <f t="shared" si="363"/>
        <v>856616.82880453265</v>
      </c>
      <c r="W4626" s="1" t="str">
        <f t="shared" si="364"/>
        <v>Favourable</v>
      </c>
    </row>
    <row r="4627" spans="1:23" x14ac:dyDescent="0.25">
      <c r="A4627" s="1"/>
      <c r="B4627" s="1"/>
      <c r="C4627" s="1"/>
      <c r="D4627" s="1"/>
      <c r="E4627" s="1"/>
      <c r="F4627" s="2"/>
      <c r="G4627" s="3"/>
      <c r="H4627" s="1"/>
      <c r="I4627" s="1"/>
      <c r="J4627" s="1" t="s">
        <v>6261</v>
      </c>
      <c r="K4627" s="2">
        <v>45271</v>
      </c>
      <c r="L4627" s="1" t="s">
        <v>4207</v>
      </c>
      <c r="M4627" s="1" t="str">
        <f t="shared" si="360"/>
        <v>Social Services</v>
      </c>
      <c r="N4627" s="1" t="s">
        <v>4222</v>
      </c>
      <c r="O4627" s="1" t="s">
        <v>4289</v>
      </c>
      <c r="P4627" s="1">
        <v>6711</v>
      </c>
      <c r="Q4627" s="1">
        <v>1582514</v>
      </c>
      <c r="R4627" s="1">
        <f t="shared" si="361"/>
        <v>38977</v>
      </c>
      <c r="S4627" s="4">
        <v>1419428.1684283258</v>
      </c>
      <c r="T4627" s="4">
        <v>386993.01779977744</v>
      </c>
      <c r="U4627" s="1">
        <f t="shared" si="362"/>
        <v>1543537</v>
      </c>
      <c r="V4627" s="4">
        <f t="shared" si="363"/>
        <v>-223907.18622810324</v>
      </c>
      <c r="W4627" s="1" t="str">
        <f t="shared" si="364"/>
        <v>Adverse</v>
      </c>
    </row>
    <row r="4628" spans="1:23" x14ac:dyDescent="0.25">
      <c r="A4628" s="1"/>
      <c r="B4628" s="1"/>
      <c r="C4628" s="1"/>
      <c r="D4628" s="1"/>
      <c r="E4628" s="1"/>
      <c r="F4628" s="2"/>
      <c r="G4628" s="3"/>
      <c r="H4628" s="1"/>
      <c r="I4628" s="1"/>
      <c r="J4628" s="1" t="s">
        <v>5284</v>
      </c>
      <c r="K4628" s="2">
        <v>45397</v>
      </c>
      <c r="L4628" s="1" t="s">
        <v>4227</v>
      </c>
      <c r="M4628" s="1" t="str">
        <f t="shared" si="360"/>
        <v>Infrastructure</v>
      </c>
      <c r="N4628" s="1" t="s">
        <v>4222</v>
      </c>
      <c r="O4628" s="1" t="s">
        <v>4292</v>
      </c>
      <c r="P4628" s="1">
        <v>6935</v>
      </c>
      <c r="Q4628" s="1">
        <v>1398973</v>
      </c>
      <c r="R4628" s="1">
        <f t="shared" si="361"/>
        <v>44217</v>
      </c>
      <c r="S4628" s="4">
        <v>244326.66254979966</v>
      </c>
      <c r="T4628" s="4">
        <v>109185.39035649189</v>
      </c>
      <c r="U4628" s="1">
        <f t="shared" si="362"/>
        <v>1354756</v>
      </c>
      <c r="V4628" s="4">
        <f t="shared" si="363"/>
        <v>1045460.9470937084</v>
      </c>
      <c r="W4628" s="1" t="str">
        <f t="shared" si="364"/>
        <v>Favourable</v>
      </c>
    </row>
    <row r="4629" spans="1:23" x14ac:dyDescent="0.25">
      <c r="A4629" s="1"/>
      <c r="B4629" s="1"/>
      <c r="C4629" s="1"/>
      <c r="D4629" s="1"/>
      <c r="E4629" s="1"/>
      <c r="F4629" s="2"/>
      <c r="G4629" s="3"/>
      <c r="H4629" s="1"/>
      <c r="I4629" s="1"/>
      <c r="J4629" s="1" t="s">
        <v>6924</v>
      </c>
      <c r="K4629" s="2">
        <v>45016</v>
      </c>
      <c r="L4629" s="1" t="s">
        <v>4204</v>
      </c>
      <c r="M4629" s="1" t="str">
        <f t="shared" si="360"/>
        <v>Education</v>
      </c>
      <c r="N4629" s="1" t="s">
        <v>4222</v>
      </c>
      <c r="O4629" s="1" t="s">
        <v>4441</v>
      </c>
      <c r="P4629" s="1">
        <v>7974</v>
      </c>
      <c r="Q4629" s="1">
        <v>1235015</v>
      </c>
      <c r="R4629" s="1">
        <f t="shared" si="361"/>
        <v>52780</v>
      </c>
      <c r="S4629" s="4">
        <v>369283.04690921633</v>
      </c>
      <c r="T4629" s="4">
        <v>80754.488764305119</v>
      </c>
      <c r="U4629" s="1">
        <f t="shared" si="362"/>
        <v>1182235</v>
      </c>
      <c r="V4629" s="4">
        <f t="shared" si="363"/>
        <v>784977.46432647854</v>
      </c>
      <c r="W4629" s="1" t="str">
        <f t="shared" si="364"/>
        <v>Favourable</v>
      </c>
    </row>
    <row r="4630" spans="1:23" x14ac:dyDescent="0.25">
      <c r="A4630" s="1"/>
      <c r="B4630" s="1"/>
      <c r="C4630" s="1"/>
      <c r="D4630" s="1"/>
      <c r="E4630" s="1"/>
      <c r="F4630" s="2"/>
      <c r="G4630" s="3"/>
      <c r="H4630" s="1"/>
      <c r="I4630" s="1"/>
      <c r="J4630" s="1" t="s">
        <v>10141</v>
      </c>
      <c r="K4630" s="2">
        <v>43915</v>
      </c>
      <c r="L4630" s="1" t="s">
        <v>4207</v>
      </c>
      <c r="M4630" s="1" t="str">
        <f t="shared" si="360"/>
        <v>Social Services</v>
      </c>
      <c r="N4630" s="1" t="s">
        <v>4222</v>
      </c>
      <c r="O4630" s="1" t="s">
        <v>4304</v>
      </c>
      <c r="P4630" s="1">
        <v>6881</v>
      </c>
      <c r="Q4630" s="1">
        <v>2416819</v>
      </c>
      <c r="R4630" s="1">
        <f t="shared" si="361"/>
        <v>0</v>
      </c>
      <c r="S4630" s="4">
        <v>1433125.0811810913</v>
      </c>
      <c r="T4630" s="4">
        <v>152071.87754891848</v>
      </c>
      <c r="U4630" s="1">
        <f t="shared" si="362"/>
        <v>2416819</v>
      </c>
      <c r="V4630" s="4">
        <f t="shared" si="363"/>
        <v>831622.04126999015</v>
      </c>
      <c r="W4630" s="1" t="str">
        <f t="shared" si="364"/>
        <v>Favourable</v>
      </c>
    </row>
    <row r="4631" spans="1:23" x14ac:dyDescent="0.25">
      <c r="A4631" s="1"/>
      <c r="B4631" s="1"/>
      <c r="C4631" s="1"/>
      <c r="D4631" s="1"/>
      <c r="E4631" s="1"/>
      <c r="F4631" s="2"/>
      <c r="G4631" s="3"/>
      <c r="H4631" s="1"/>
      <c r="I4631" s="1"/>
      <c r="J4631" s="1" t="s">
        <v>10142</v>
      </c>
      <c r="K4631" s="2">
        <v>44871</v>
      </c>
      <c r="L4631" s="1" t="s">
        <v>4204</v>
      </c>
      <c r="M4631" s="1" t="str">
        <f t="shared" si="360"/>
        <v>Education</v>
      </c>
      <c r="N4631" s="1" t="s">
        <v>4210</v>
      </c>
      <c r="O4631" s="1" t="s">
        <v>4217</v>
      </c>
      <c r="P4631" s="1">
        <v>7070</v>
      </c>
      <c r="Q4631" s="1">
        <v>1013470</v>
      </c>
      <c r="R4631" s="1">
        <f t="shared" si="361"/>
        <v>0</v>
      </c>
      <c r="S4631" s="4">
        <v>82582.396607120769</v>
      </c>
      <c r="T4631" s="4">
        <v>325971.55612709821</v>
      </c>
      <c r="U4631" s="1">
        <f t="shared" si="362"/>
        <v>1013470</v>
      </c>
      <c r="V4631" s="4">
        <f t="shared" si="363"/>
        <v>604916.04726578109</v>
      </c>
      <c r="W4631" s="1" t="str">
        <f t="shared" si="364"/>
        <v>Favourable</v>
      </c>
    </row>
    <row r="4632" spans="1:23" x14ac:dyDescent="0.25">
      <c r="A4632" s="1"/>
      <c r="B4632" s="1"/>
      <c r="C4632" s="1"/>
      <c r="D4632" s="1"/>
      <c r="E4632" s="1"/>
      <c r="F4632" s="2"/>
      <c r="G4632" s="3"/>
      <c r="H4632" s="1"/>
      <c r="I4632" s="1"/>
      <c r="J4632" s="1" t="s">
        <v>7655</v>
      </c>
      <c r="K4632" s="2">
        <v>44712</v>
      </c>
      <c r="L4632" s="1" t="s">
        <v>4207</v>
      </c>
      <c r="M4632" s="1" t="str">
        <f t="shared" si="360"/>
        <v>Social Services</v>
      </c>
      <c r="N4632" s="1" t="s">
        <v>4210</v>
      </c>
      <c r="O4632" s="1" t="s">
        <v>4361</v>
      </c>
      <c r="P4632" s="1">
        <v>8415</v>
      </c>
      <c r="Q4632" s="1">
        <v>932650</v>
      </c>
      <c r="R4632" s="1">
        <f t="shared" si="361"/>
        <v>59766</v>
      </c>
      <c r="S4632" s="4">
        <v>873913.37309759192</v>
      </c>
      <c r="T4632" s="4">
        <v>307936.36911942525</v>
      </c>
      <c r="U4632" s="1">
        <f t="shared" si="362"/>
        <v>872884</v>
      </c>
      <c r="V4632" s="4">
        <f t="shared" si="363"/>
        <v>-249199.7422170171</v>
      </c>
      <c r="W4632" s="1" t="str">
        <f t="shared" si="364"/>
        <v>Adverse</v>
      </c>
    </row>
    <row r="4633" spans="1:23" x14ac:dyDescent="0.25">
      <c r="A4633" s="1"/>
      <c r="B4633" s="1"/>
      <c r="C4633" s="1"/>
      <c r="D4633" s="1"/>
      <c r="E4633" s="1"/>
      <c r="F4633" s="2"/>
      <c r="G4633" s="3"/>
      <c r="H4633" s="1"/>
      <c r="I4633" s="1"/>
      <c r="J4633" s="1" t="s">
        <v>8486</v>
      </c>
      <c r="K4633" s="2">
        <v>44355</v>
      </c>
      <c r="L4633" s="1" t="s">
        <v>4238</v>
      </c>
      <c r="M4633" s="1" t="str">
        <f t="shared" si="360"/>
        <v>Education</v>
      </c>
      <c r="N4633" s="1" t="s">
        <v>4205</v>
      </c>
      <c r="O4633" s="1" t="s">
        <v>4279</v>
      </c>
      <c r="P4633" s="1">
        <v>6948</v>
      </c>
      <c r="Q4633" s="1">
        <v>1797588</v>
      </c>
      <c r="R4633" s="1">
        <f t="shared" si="361"/>
        <v>19720</v>
      </c>
      <c r="S4633" s="4">
        <v>1373564.8561193091</v>
      </c>
      <c r="T4633" s="4">
        <v>188466.60251896046</v>
      </c>
      <c r="U4633" s="1">
        <f t="shared" si="362"/>
        <v>1777868</v>
      </c>
      <c r="V4633" s="4">
        <f t="shared" si="363"/>
        <v>235556.54136173055</v>
      </c>
      <c r="W4633" s="1" t="str">
        <f t="shared" si="364"/>
        <v>Favourable</v>
      </c>
    </row>
    <row r="4634" spans="1:23" x14ac:dyDescent="0.25">
      <c r="A4634" s="1"/>
      <c r="B4634" s="1"/>
      <c r="C4634" s="1"/>
      <c r="D4634" s="1"/>
      <c r="E4634" s="1"/>
      <c r="F4634" s="2"/>
      <c r="G4634" s="3"/>
      <c r="H4634" s="1"/>
      <c r="I4634" s="1"/>
      <c r="J4634" s="1" t="s">
        <v>10143</v>
      </c>
      <c r="K4634" s="2">
        <v>45308</v>
      </c>
      <c r="L4634" s="1" t="s">
        <v>4238</v>
      </c>
      <c r="M4634" s="1" t="str">
        <f t="shared" si="360"/>
        <v>Education</v>
      </c>
      <c r="N4634" s="1" t="s">
        <v>4205</v>
      </c>
      <c r="O4634" s="1" t="s">
        <v>4311</v>
      </c>
      <c r="P4634" s="1">
        <v>7827</v>
      </c>
      <c r="Q4634" s="1">
        <v>991406</v>
      </c>
      <c r="R4634" s="1">
        <f t="shared" si="361"/>
        <v>0</v>
      </c>
      <c r="S4634" s="4">
        <v>983517.7439009815</v>
      </c>
      <c r="T4634" s="4">
        <v>261018.69691857873</v>
      </c>
      <c r="U4634" s="1">
        <f t="shared" si="362"/>
        <v>991406</v>
      </c>
      <c r="V4634" s="4">
        <f t="shared" si="363"/>
        <v>-253130.44081956032</v>
      </c>
      <c r="W4634" s="1" t="str">
        <f t="shared" si="364"/>
        <v>Adverse</v>
      </c>
    </row>
    <row r="4635" spans="1:23" x14ac:dyDescent="0.25">
      <c r="A4635" s="1"/>
      <c r="B4635" s="1"/>
      <c r="C4635" s="1"/>
      <c r="D4635" s="1"/>
      <c r="E4635" s="1"/>
      <c r="F4635" s="2"/>
      <c r="G4635" s="3"/>
      <c r="H4635" s="1"/>
      <c r="I4635" s="1"/>
      <c r="J4635" s="1" t="s">
        <v>5530</v>
      </c>
      <c r="K4635" s="2">
        <v>43902</v>
      </c>
      <c r="L4635" s="1" t="s">
        <v>4227</v>
      </c>
      <c r="M4635" s="1" t="str">
        <f t="shared" si="360"/>
        <v>Infrastructure</v>
      </c>
      <c r="N4635" s="1" t="s">
        <v>4205</v>
      </c>
      <c r="O4635" s="1" t="s">
        <v>4264</v>
      </c>
      <c r="P4635" s="1">
        <v>9023</v>
      </c>
      <c r="Q4635" s="1">
        <v>1254872</v>
      </c>
      <c r="R4635" s="1">
        <f t="shared" si="361"/>
        <v>33168</v>
      </c>
      <c r="S4635" s="4">
        <v>1192645.332554217</v>
      </c>
      <c r="T4635" s="4">
        <v>81343.494414679139</v>
      </c>
      <c r="U4635" s="1">
        <f t="shared" si="362"/>
        <v>1221704</v>
      </c>
      <c r="V4635" s="4">
        <f t="shared" si="363"/>
        <v>-19116.826968896203</v>
      </c>
      <c r="W4635" s="1" t="str">
        <f t="shared" si="364"/>
        <v>Adverse</v>
      </c>
    </row>
    <row r="4636" spans="1:23" x14ac:dyDescent="0.25">
      <c r="A4636" s="1"/>
      <c r="B4636" s="1"/>
      <c r="C4636" s="1"/>
      <c r="D4636" s="1"/>
      <c r="E4636" s="1"/>
      <c r="F4636" s="2"/>
      <c r="G4636" s="3"/>
      <c r="H4636" s="1"/>
      <c r="I4636" s="1"/>
      <c r="J4636" s="1" t="s">
        <v>6842</v>
      </c>
      <c r="K4636" s="2">
        <v>44484</v>
      </c>
      <c r="L4636" s="1" t="s">
        <v>4238</v>
      </c>
      <c r="M4636" s="1" t="str">
        <f t="shared" si="360"/>
        <v>Education</v>
      </c>
      <c r="N4636" s="1" t="s">
        <v>4205</v>
      </c>
      <c r="O4636" s="1" t="s">
        <v>4458</v>
      </c>
      <c r="P4636" s="1">
        <v>6661</v>
      </c>
      <c r="Q4636" s="1">
        <v>911848</v>
      </c>
      <c r="R4636" s="1">
        <f t="shared" si="361"/>
        <v>14936</v>
      </c>
      <c r="S4636" s="4">
        <v>207782.34647957774</v>
      </c>
      <c r="T4636" s="4">
        <v>48762.5020425076</v>
      </c>
      <c r="U4636" s="1">
        <f t="shared" si="362"/>
        <v>896912</v>
      </c>
      <c r="V4636" s="4">
        <f t="shared" si="363"/>
        <v>655303.15147791465</v>
      </c>
      <c r="W4636" s="1" t="str">
        <f t="shared" si="364"/>
        <v>Favourable</v>
      </c>
    </row>
    <row r="4637" spans="1:23" x14ac:dyDescent="0.25">
      <c r="A4637" s="1"/>
      <c r="B4637" s="1"/>
      <c r="C4637" s="1"/>
      <c r="D4637" s="1"/>
      <c r="E4637" s="1"/>
      <c r="F4637" s="2"/>
      <c r="G4637" s="3"/>
      <c r="H4637" s="1"/>
      <c r="I4637" s="1"/>
      <c r="J4637" s="1" t="s">
        <v>7993</v>
      </c>
      <c r="K4637" s="2">
        <v>44215</v>
      </c>
      <c r="L4637" s="1" t="s">
        <v>4238</v>
      </c>
      <c r="M4637" s="1" t="str">
        <f t="shared" si="360"/>
        <v>Education</v>
      </c>
      <c r="N4637" s="1" t="s">
        <v>4222</v>
      </c>
      <c r="O4637" s="1" t="s">
        <v>4233</v>
      </c>
      <c r="P4637" s="1">
        <v>7133</v>
      </c>
      <c r="Q4637" s="1">
        <v>1089624</v>
      </c>
      <c r="R4637" s="1">
        <f t="shared" si="361"/>
        <v>28625</v>
      </c>
      <c r="S4637" s="4">
        <v>605614.91927569732</v>
      </c>
      <c r="T4637" s="4">
        <v>45899.140315864664</v>
      </c>
      <c r="U4637" s="1">
        <f t="shared" si="362"/>
        <v>1060999</v>
      </c>
      <c r="V4637" s="4">
        <f t="shared" si="363"/>
        <v>438109.94040843798</v>
      </c>
      <c r="W4637" s="1" t="str">
        <f t="shared" si="364"/>
        <v>Favourable</v>
      </c>
    </row>
    <row r="4638" spans="1:23" x14ac:dyDescent="0.25">
      <c r="A4638" s="1"/>
      <c r="B4638" s="1"/>
      <c r="C4638" s="1"/>
      <c r="D4638" s="1"/>
      <c r="E4638" s="1"/>
      <c r="F4638" s="2"/>
      <c r="G4638" s="3"/>
      <c r="H4638" s="1"/>
      <c r="I4638" s="1"/>
      <c r="J4638" s="1" t="s">
        <v>10144</v>
      </c>
      <c r="K4638" s="2">
        <v>45093</v>
      </c>
      <c r="L4638" s="1" t="s">
        <v>4238</v>
      </c>
      <c r="M4638" s="1" t="str">
        <f t="shared" si="360"/>
        <v>Education</v>
      </c>
      <c r="N4638" s="1" t="s">
        <v>4222</v>
      </c>
      <c r="O4638" s="1" t="s">
        <v>4250</v>
      </c>
      <c r="P4638" s="1">
        <v>7865</v>
      </c>
      <c r="Q4638" s="1">
        <v>1144699</v>
      </c>
      <c r="R4638" s="1">
        <f t="shared" si="361"/>
        <v>0</v>
      </c>
      <c r="S4638" s="4">
        <v>175364.60058529794</v>
      </c>
      <c r="T4638" s="4">
        <v>248898.33666404823</v>
      </c>
      <c r="U4638" s="1">
        <f t="shared" si="362"/>
        <v>1144699</v>
      </c>
      <c r="V4638" s="4">
        <f t="shared" si="363"/>
        <v>720436.06275065383</v>
      </c>
      <c r="W4638" s="1" t="str">
        <f t="shared" si="364"/>
        <v>Favourable</v>
      </c>
    </row>
    <row r="4639" spans="1:23" x14ac:dyDescent="0.25">
      <c r="A4639" s="1"/>
      <c r="B4639" s="1"/>
      <c r="C4639" s="1"/>
      <c r="D4639" s="1"/>
      <c r="E4639" s="1"/>
      <c r="F4639" s="2"/>
      <c r="G4639" s="3"/>
      <c r="H4639" s="1"/>
      <c r="I4639" s="1"/>
      <c r="J4639" s="1" t="s">
        <v>10076</v>
      </c>
      <c r="K4639" s="2">
        <v>45099</v>
      </c>
      <c r="L4639" s="1" t="s">
        <v>4238</v>
      </c>
      <c r="M4639" s="1" t="str">
        <f t="shared" si="360"/>
        <v>Education</v>
      </c>
      <c r="N4639" s="1" t="s">
        <v>4222</v>
      </c>
      <c r="O4639" s="1" t="s">
        <v>4233</v>
      </c>
      <c r="P4639" s="1">
        <v>6333</v>
      </c>
      <c r="Q4639" s="1">
        <v>2420702</v>
      </c>
      <c r="R4639" s="1">
        <f t="shared" si="361"/>
        <v>26345</v>
      </c>
      <c r="S4639" s="4">
        <v>1815939.3417731856</v>
      </c>
      <c r="T4639" s="4">
        <v>51707.830328272838</v>
      </c>
      <c r="U4639" s="1">
        <f t="shared" si="362"/>
        <v>2394357</v>
      </c>
      <c r="V4639" s="4">
        <f t="shared" si="363"/>
        <v>553054.82789854147</v>
      </c>
      <c r="W4639" s="1" t="str">
        <f t="shared" si="364"/>
        <v>Favourable</v>
      </c>
    </row>
    <row r="4640" spans="1:23" x14ac:dyDescent="0.25">
      <c r="A4640" s="1"/>
      <c r="B4640" s="1"/>
      <c r="C4640" s="1"/>
      <c r="D4640" s="1"/>
      <c r="E4640" s="1"/>
      <c r="F4640" s="2"/>
      <c r="G4640" s="3"/>
      <c r="H4640" s="1"/>
      <c r="I4640" s="1"/>
      <c r="J4640" s="1" t="s">
        <v>10145</v>
      </c>
      <c r="K4640" s="2">
        <v>44342</v>
      </c>
      <c r="L4640" s="1" t="s">
        <v>4204</v>
      </c>
      <c r="M4640" s="1" t="str">
        <f t="shared" si="360"/>
        <v>Education</v>
      </c>
      <c r="N4640" s="1" t="s">
        <v>4205</v>
      </c>
      <c r="O4640" s="1" t="s">
        <v>4458</v>
      </c>
      <c r="P4640" s="1">
        <v>9061</v>
      </c>
      <c r="Q4640" s="1">
        <v>1740175</v>
      </c>
      <c r="R4640" s="1">
        <f t="shared" si="361"/>
        <v>0</v>
      </c>
      <c r="S4640" s="4">
        <v>944879.65451794898</v>
      </c>
      <c r="T4640" s="4">
        <v>380709.74350368342</v>
      </c>
      <c r="U4640" s="1">
        <f t="shared" si="362"/>
        <v>1740175</v>
      </c>
      <c r="V4640" s="4">
        <f t="shared" si="363"/>
        <v>414585.60197836766</v>
      </c>
      <c r="W4640" s="1" t="str">
        <f t="shared" si="364"/>
        <v>Favourable</v>
      </c>
    </row>
    <row r="4641" spans="1:23" x14ac:dyDescent="0.25">
      <c r="A4641" s="1"/>
      <c r="B4641" s="1"/>
      <c r="C4641" s="1"/>
      <c r="D4641" s="1"/>
      <c r="E4641" s="1"/>
      <c r="F4641" s="2"/>
      <c r="G4641" s="3"/>
      <c r="H4641" s="1"/>
      <c r="I4641" s="1"/>
      <c r="J4641" s="1" t="s">
        <v>9733</v>
      </c>
      <c r="K4641" s="2">
        <v>44903</v>
      </c>
      <c r="L4641" s="1" t="s">
        <v>4207</v>
      </c>
      <c r="M4641" s="1" t="str">
        <f t="shared" si="360"/>
        <v>Social Services</v>
      </c>
      <c r="N4641" s="1" t="s">
        <v>4222</v>
      </c>
      <c r="O4641" s="1" t="s">
        <v>4314</v>
      </c>
      <c r="P4641" s="1">
        <v>9012</v>
      </c>
      <c r="Q4641" s="1">
        <v>1086083</v>
      </c>
      <c r="R4641" s="1">
        <f t="shared" si="361"/>
        <v>19749</v>
      </c>
      <c r="S4641" s="4">
        <v>559687.46156085399</v>
      </c>
      <c r="T4641" s="4">
        <v>271183.02634559694</v>
      </c>
      <c r="U4641" s="1">
        <f t="shared" si="362"/>
        <v>1066334</v>
      </c>
      <c r="V4641" s="4">
        <f t="shared" si="363"/>
        <v>255212.51209354913</v>
      </c>
      <c r="W4641" s="1" t="str">
        <f t="shared" si="364"/>
        <v>Favourable</v>
      </c>
    </row>
    <row r="4642" spans="1:23" x14ac:dyDescent="0.25">
      <c r="A4642" s="1"/>
      <c r="B4642" s="1"/>
      <c r="C4642" s="1"/>
      <c r="D4642" s="1"/>
      <c r="E4642" s="1"/>
      <c r="F4642" s="2"/>
      <c r="G4642" s="3"/>
      <c r="H4642" s="1"/>
      <c r="I4642" s="1"/>
      <c r="J4642" s="1" t="s">
        <v>10146</v>
      </c>
      <c r="K4642" s="2">
        <v>43947</v>
      </c>
      <c r="L4642" s="1" t="s">
        <v>4207</v>
      </c>
      <c r="M4642" s="1" t="str">
        <f t="shared" si="360"/>
        <v>Social Services</v>
      </c>
      <c r="N4642" s="1" t="s">
        <v>4205</v>
      </c>
      <c r="O4642" s="1" t="s">
        <v>4314</v>
      </c>
      <c r="P4642" s="1">
        <v>6551</v>
      </c>
      <c r="Q4642" s="1">
        <v>1775305</v>
      </c>
      <c r="R4642" s="1">
        <f t="shared" si="361"/>
        <v>0</v>
      </c>
      <c r="S4642" s="4">
        <v>873687.46674887359</v>
      </c>
      <c r="T4642" s="4">
        <v>20445.70939572556</v>
      </c>
      <c r="U4642" s="1">
        <f t="shared" si="362"/>
        <v>1775305</v>
      </c>
      <c r="V4642" s="4">
        <f t="shared" si="363"/>
        <v>881171.8238554009</v>
      </c>
      <c r="W4642" s="1" t="str">
        <f t="shared" si="364"/>
        <v>Favourable</v>
      </c>
    </row>
    <row r="4643" spans="1:23" x14ac:dyDescent="0.25">
      <c r="A4643" s="1"/>
      <c r="B4643" s="1"/>
      <c r="C4643" s="1"/>
      <c r="D4643" s="1"/>
      <c r="E4643" s="1"/>
      <c r="F4643" s="2"/>
      <c r="G4643" s="3"/>
      <c r="H4643" s="1"/>
      <c r="I4643" s="1"/>
      <c r="J4643" s="1" t="s">
        <v>10147</v>
      </c>
      <c r="K4643" s="2">
        <v>45218</v>
      </c>
      <c r="L4643" s="1" t="s">
        <v>4238</v>
      </c>
      <c r="M4643" s="1" t="str">
        <f t="shared" si="360"/>
        <v>Education</v>
      </c>
      <c r="N4643" s="1" t="s">
        <v>4210</v>
      </c>
      <c r="O4643" s="1" t="s">
        <v>4286</v>
      </c>
      <c r="P4643" s="1">
        <v>6847</v>
      </c>
      <c r="Q4643" s="1">
        <v>880575</v>
      </c>
      <c r="R4643" s="1">
        <f t="shared" si="361"/>
        <v>0</v>
      </c>
      <c r="S4643" s="4">
        <v>572050.02602040663</v>
      </c>
      <c r="T4643" s="4">
        <v>132579.17259208224</v>
      </c>
      <c r="U4643" s="1">
        <f t="shared" si="362"/>
        <v>880575</v>
      </c>
      <c r="V4643" s="4">
        <f t="shared" si="363"/>
        <v>175945.80138751119</v>
      </c>
      <c r="W4643" s="1" t="str">
        <f t="shared" si="364"/>
        <v>Favourable</v>
      </c>
    </row>
    <row r="4644" spans="1:23" x14ac:dyDescent="0.25">
      <c r="A4644" s="1"/>
      <c r="B4644" s="1"/>
      <c r="C4644" s="1"/>
      <c r="D4644" s="1"/>
      <c r="E4644" s="1"/>
      <c r="F4644" s="2"/>
      <c r="G4644" s="3"/>
      <c r="H4644" s="1"/>
      <c r="I4644" s="1"/>
      <c r="J4644" s="1" t="s">
        <v>10148</v>
      </c>
      <c r="K4644" s="2">
        <v>44080</v>
      </c>
      <c r="L4644" s="1" t="s">
        <v>4207</v>
      </c>
      <c r="M4644" s="1" t="str">
        <f t="shared" si="360"/>
        <v>Social Services</v>
      </c>
      <c r="N4644" s="1" t="s">
        <v>4222</v>
      </c>
      <c r="O4644" s="1" t="s">
        <v>4298</v>
      </c>
      <c r="P4644" s="1">
        <v>5768</v>
      </c>
      <c r="Q4644" s="1">
        <v>513590</v>
      </c>
      <c r="R4644" s="1">
        <f t="shared" si="361"/>
        <v>0</v>
      </c>
      <c r="S4644" s="4">
        <v>216051.22260544539</v>
      </c>
      <c r="T4644" s="4">
        <v>60382.953911959696</v>
      </c>
      <c r="U4644" s="1">
        <f t="shared" si="362"/>
        <v>513590</v>
      </c>
      <c r="V4644" s="4">
        <f t="shared" si="363"/>
        <v>237155.82348259492</v>
      </c>
      <c r="W4644" s="1" t="str">
        <f t="shared" si="364"/>
        <v>Favourable</v>
      </c>
    </row>
    <row r="4645" spans="1:23" x14ac:dyDescent="0.25">
      <c r="A4645" s="1"/>
      <c r="B4645" s="1"/>
      <c r="C4645" s="1"/>
      <c r="D4645" s="1"/>
      <c r="E4645" s="1"/>
      <c r="F4645" s="2"/>
      <c r="G4645" s="3"/>
      <c r="H4645" s="1"/>
      <c r="I4645" s="1"/>
      <c r="J4645" s="1" t="s">
        <v>10149</v>
      </c>
      <c r="K4645" s="2">
        <v>44567</v>
      </c>
      <c r="L4645" s="1" t="s">
        <v>4227</v>
      </c>
      <c r="M4645" s="1" t="str">
        <f t="shared" si="360"/>
        <v>Infrastructure</v>
      </c>
      <c r="N4645" s="1" t="s">
        <v>4205</v>
      </c>
      <c r="O4645" s="1" t="s">
        <v>4314</v>
      </c>
      <c r="P4645" s="1">
        <v>8715</v>
      </c>
      <c r="Q4645" s="1">
        <v>1985649</v>
      </c>
      <c r="R4645" s="1">
        <f t="shared" si="361"/>
        <v>0</v>
      </c>
      <c r="S4645" s="4">
        <v>654890.8536414582</v>
      </c>
      <c r="T4645" s="4">
        <v>239302.15876944971</v>
      </c>
      <c r="U4645" s="1">
        <f t="shared" si="362"/>
        <v>1985649</v>
      </c>
      <c r="V4645" s="4">
        <f t="shared" si="363"/>
        <v>1091455.987589092</v>
      </c>
      <c r="W4645" s="1" t="str">
        <f t="shared" si="364"/>
        <v>Favourable</v>
      </c>
    </row>
    <row r="4646" spans="1:23" x14ac:dyDescent="0.25">
      <c r="A4646" s="1"/>
      <c r="B4646" s="1"/>
      <c r="C4646" s="1"/>
      <c r="D4646" s="1"/>
      <c r="E4646" s="1"/>
      <c r="F4646" s="2"/>
      <c r="G4646" s="3"/>
      <c r="H4646" s="1"/>
      <c r="I4646" s="1"/>
      <c r="J4646" s="1" t="s">
        <v>10150</v>
      </c>
      <c r="K4646" s="2">
        <v>45167</v>
      </c>
      <c r="L4646" s="1" t="s">
        <v>4207</v>
      </c>
      <c r="M4646" s="1" t="str">
        <f t="shared" si="360"/>
        <v>Social Services</v>
      </c>
      <c r="N4646" s="1" t="s">
        <v>4210</v>
      </c>
      <c r="O4646" s="1" t="s">
        <v>4314</v>
      </c>
      <c r="P4646" s="1">
        <v>7401</v>
      </c>
      <c r="Q4646" s="1">
        <v>2223804</v>
      </c>
      <c r="R4646" s="1">
        <f t="shared" si="361"/>
        <v>0</v>
      </c>
      <c r="S4646" s="4">
        <v>556466.60969096725</v>
      </c>
      <c r="T4646" s="4">
        <v>26495.655759497069</v>
      </c>
      <c r="U4646" s="1">
        <f t="shared" si="362"/>
        <v>2223804</v>
      </c>
      <c r="V4646" s="4">
        <f t="shared" si="363"/>
        <v>1640841.7345495357</v>
      </c>
      <c r="W4646" s="1" t="str">
        <f t="shared" si="364"/>
        <v>Favourable</v>
      </c>
    </row>
    <row r="4647" spans="1:23" x14ac:dyDescent="0.25">
      <c r="A4647" s="1"/>
      <c r="B4647" s="1"/>
      <c r="C4647" s="1"/>
      <c r="D4647" s="1"/>
      <c r="E4647" s="1"/>
      <c r="F4647" s="2"/>
      <c r="G4647" s="3"/>
      <c r="H4647" s="1"/>
      <c r="I4647" s="1"/>
      <c r="J4647" s="1" t="s">
        <v>10151</v>
      </c>
      <c r="K4647" s="2">
        <v>45173</v>
      </c>
      <c r="L4647" s="1" t="s">
        <v>4238</v>
      </c>
      <c r="M4647" s="1" t="str">
        <f t="shared" si="360"/>
        <v>Education</v>
      </c>
      <c r="N4647" s="1" t="s">
        <v>4205</v>
      </c>
      <c r="O4647" s="1" t="s">
        <v>4379</v>
      </c>
      <c r="P4647" s="1">
        <v>6435</v>
      </c>
      <c r="Q4647" s="1">
        <v>1865208</v>
      </c>
      <c r="R4647" s="1">
        <f t="shared" si="361"/>
        <v>0</v>
      </c>
      <c r="S4647" s="4">
        <v>724385.01207535772</v>
      </c>
      <c r="T4647" s="4">
        <v>532310.1389594709</v>
      </c>
      <c r="U4647" s="1">
        <f t="shared" si="362"/>
        <v>1865208</v>
      </c>
      <c r="V4647" s="4">
        <f t="shared" si="363"/>
        <v>608512.84896517126</v>
      </c>
      <c r="W4647" s="1" t="str">
        <f t="shared" si="364"/>
        <v>Favourable</v>
      </c>
    </row>
    <row r="4648" spans="1:23" x14ac:dyDescent="0.25">
      <c r="A4648" s="1"/>
      <c r="B4648" s="1"/>
      <c r="C4648" s="1"/>
      <c r="D4648" s="1"/>
      <c r="E4648" s="1"/>
      <c r="F4648" s="2"/>
      <c r="G4648" s="3"/>
      <c r="H4648" s="1"/>
      <c r="I4648" s="1"/>
      <c r="J4648" s="1" t="s">
        <v>10152</v>
      </c>
      <c r="K4648" s="2">
        <v>45381</v>
      </c>
      <c r="L4648" s="1" t="s">
        <v>4207</v>
      </c>
      <c r="M4648" s="1" t="str">
        <f t="shared" si="360"/>
        <v>Social Services</v>
      </c>
      <c r="N4648" s="1" t="s">
        <v>4205</v>
      </c>
      <c r="O4648" s="1" t="s">
        <v>4345</v>
      </c>
      <c r="P4648" s="1">
        <v>9241</v>
      </c>
      <c r="Q4648" s="1">
        <v>1539445</v>
      </c>
      <c r="R4648" s="1">
        <f t="shared" si="361"/>
        <v>0</v>
      </c>
      <c r="S4648" s="4">
        <v>7333.1734887868142</v>
      </c>
      <c r="T4648" s="4">
        <v>286982.01787696197</v>
      </c>
      <c r="U4648" s="1">
        <f t="shared" si="362"/>
        <v>1539445</v>
      </c>
      <c r="V4648" s="4">
        <f t="shared" si="363"/>
        <v>1245129.8086342514</v>
      </c>
      <c r="W4648" s="1" t="str">
        <f t="shared" si="364"/>
        <v>Favourable</v>
      </c>
    </row>
    <row r="4649" spans="1:23" x14ac:dyDescent="0.25">
      <c r="A4649" s="1"/>
      <c r="B4649" s="1"/>
      <c r="C4649" s="1"/>
      <c r="D4649" s="1"/>
      <c r="E4649" s="1"/>
      <c r="F4649" s="2"/>
      <c r="G4649" s="3"/>
      <c r="H4649" s="1"/>
      <c r="I4649" s="1"/>
      <c r="J4649" s="1" t="s">
        <v>7529</v>
      </c>
      <c r="K4649" s="2">
        <v>44434</v>
      </c>
      <c r="L4649" s="1" t="s">
        <v>4207</v>
      </c>
      <c r="M4649" s="1" t="str">
        <f t="shared" si="360"/>
        <v>Social Services</v>
      </c>
      <c r="N4649" s="1" t="s">
        <v>4205</v>
      </c>
      <c r="O4649" s="1" t="s">
        <v>4276</v>
      </c>
      <c r="P4649" s="1">
        <v>5575</v>
      </c>
      <c r="Q4649" s="1">
        <v>1282614</v>
      </c>
      <c r="R4649" s="1">
        <f t="shared" si="361"/>
        <v>51785</v>
      </c>
      <c r="S4649" s="4">
        <v>1282212.3812493442</v>
      </c>
      <c r="T4649" s="4">
        <v>198317.49229927341</v>
      </c>
      <c r="U4649" s="1">
        <f t="shared" si="362"/>
        <v>1230829</v>
      </c>
      <c r="V4649" s="4">
        <f t="shared" si="363"/>
        <v>-197915.87354861759</v>
      </c>
      <c r="W4649" s="1" t="str">
        <f t="shared" si="364"/>
        <v>Adverse</v>
      </c>
    </row>
    <row r="4650" spans="1:23" x14ac:dyDescent="0.25">
      <c r="A4650" s="1"/>
      <c r="B4650" s="1"/>
      <c r="C4650" s="1"/>
      <c r="D4650" s="1"/>
      <c r="E4650" s="1"/>
      <c r="F4650" s="2"/>
      <c r="G4650" s="3"/>
      <c r="H4650" s="1"/>
      <c r="I4650" s="1"/>
      <c r="J4650" s="1" t="s">
        <v>10153</v>
      </c>
      <c r="K4650" s="2">
        <v>45385</v>
      </c>
      <c r="L4650" s="1" t="s">
        <v>4207</v>
      </c>
      <c r="M4650" s="1" t="str">
        <f t="shared" si="360"/>
        <v>Social Services</v>
      </c>
      <c r="N4650" s="1" t="s">
        <v>4222</v>
      </c>
      <c r="O4650" s="1" t="s">
        <v>4247</v>
      </c>
      <c r="P4650" s="1">
        <v>6826</v>
      </c>
      <c r="Q4650" s="1">
        <v>2123871</v>
      </c>
      <c r="R4650" s="1">
        <f t="shared" si="361"/>
        <v>0</v>
      </c>
      <c r="S4650" s="4">
        <v>491035.77631094609</v>
      </c>
      <c r="T4650" s="4">
        <v>399051.61043053732</v>
      </c>
      <c r="U4650" s="1">
        <f t="shared" si="362"/>
        <v>2123871</v>
      </c>
      <c r="V4650" s="4">
        <f t="shared" si="363"/>
        <v>1233783.6132585166</v>
      </c>
      <c r="W4650" s="1" t="str">
        <f t="shared" si="364"/>
        <v>Favourable</v>
      </c>
    </row>
    <row r="4651" spans="1:23" x14ac:dyDescent="0.25">
      <c r="A4651" s="1"/>
      <c r="B4651" s="1"/>
      <c r="C4651" s="1"/>
      <c r="D4651" s="1"/>
      <c r="E4651" s="1"/>
      <c r="F4651" s="2"/>
      <c r="G4651" s="3"/>
      <c r="H4651" s="1"/>
      <c r="I4651" s="1"/>
      <c r="J4651" s="1" t="s">
        <v>10154</v>
      </c>
      <c r="K4651" s="2">
        <v>45125</v>
      </c>
      <c r="L4651" s="1" t="s">
        <v>4207</v>
      </c>
      <c r="M4651" s="1" t="str">
        <f t="shared" si="360"/>
        <v>Social Services</v>
      </c>
      <c r="N4651" s="1" t="s">
        <v>4205</v>
      </c>
      <c r="O4651" s="1" t="s">
        <v>4374</v>
      </c>
      <c r="P4651" s="1">
        <v>8724</v>
      </c>
      <c r="Q4651" s="1">
        <v>647513</v>
      </c>
      <c r="R4651" s="1">
        <f t="shared" si="361"/>
        <v>0</v>
      </c>
      <c r="S4651" s="4">
        <v>558044.94487473497</v>
      </c>
      <c r="T4651" s="4">
        <v>99556.042160005032</v>
      </c>
      <c r="U4651" s="1">
        <f t="shared" si="362"/>
        <v>647513</v>
      </c>
      <c r="V4651" s="4">
        <f t="shared" si="363"/>
        <v>-10087.987034740043</v>
      </c>
      <c r="W4651" s="1" t="str">
        <f t="shared" si="364"/>
        <v>Adverse</v>
      </c>
    </row>
    <row r="4652" spans="1:23" x14ac:dyDescent="0.25">
      <c r="A4652" s="1"/>
      <c r="B4652" s="1"/>
      <c r="C4652" s="1"/>
      <c r="D4652" s="1"/>
      <c r="E4652" s="1"/>
      <c r="F4652" s="2"/>
      <c r="G4652" s="3"/>
      <c r="H4652" s="1"/>
      <c r="I4652" s="1"/>
      <c r="J4652" s="1" t="s">
        <v>9554</v>
      </c>
      <c r="K4652" s="2">
        <v>44657</v>
      </c>
      <c r="L4652" s="1" t="s">
        <v>4227</v>
      </c>
      <c r="M4652" s="1" t="str">
        <f t="shared" si="360"/>
        <v>Infrastructure</v>
      </c>
      <c r="N4652" s="1" t="s">
        <v>4210</v>
      </c>
      <c r="O4652" s="1" t="s">
        <v>4295</v>
      </c>
      <c r="P4652" s="1">
        <v>6841</v>
      </c>
      <c r="Q4652" s="1">
        <v>1331445</v>
      </c>
      <c r="R4652" s="1">
        <f t="shared" si="361"/>
        <v>23768</v>
      </c>
      <c r="S4652" s="4">
        <v>658283.09099836461</v>
      </c>
      <c r="T4652" s="4">
        <v>227077.46585054279</v>
      </c>
      <c r="U4652" s="1">
        <f t="shared" si="362"/>
        <v>1307677</v>
      </c>
      <c r="V4652" s="4">
        <f t="shared" si="363"/>
        <v>446084.44315109262</v>
      </c>
      <c r="W4652" s="1" t="str">
        <f t="shared" si="364"/>
        <v>Favourable</v>
      </c>
    </row>
    <row r="4653" spans="1:23" x14ac:dyDescent="0.25">
      <c r="A4653" s="1"/>
      <c r="B4653" s="1"/>
      <c r="C4653" s="1"/>
      <c r="D4653" s="1"/>
      <c r="E4653" s="1"/>
      <c r="F4653" s="2"/>
      <c r="G4653" s="3"/>
      <c r="H4653" s="1"/>
      <c r="I4653" s="1"/>
      <c r="J4653" s="1" t="s">
        <v>8245</v>
      </c>
      <c r="K4653" s="2">
        <v>45395</v>
      </c>
      <c r="L4653" s="1" t="s">
        <v>4204</v>
      </c>
      <c r="M4653" s="1" t="str">
        <f t="shared" si="360"/>
        <v>Education</v>
      </c>
      <c r="N4653" s="1" t="s">
        <v>4210</v>
      </c>
      <c r="O4653" s="1" t="s">
        <v>4233</v>
      </c>
      <c r="P4653" s="1">
        <v>6345</v>
      </c>
      <c r="Q4653" s="1">
        <v>2118447</v>
      </c>
      <c r="R4653" s="1">
        <f t="shared" si="361"/>
        <v>56806</v>
      </c>
      <c r="S4653" s="4">
        <v>108125.03941633771</v>
      </c>
      <c r="T4653" s="4">
        <v>602160.25922257814</v>
      </c>
      <c r="U4653" s="1">
        <f t="shared" si="362"/>
        <v>2061641</v>
      </c>
      <c r="V4653" s="4">
        <f t="shared" si="363"/>
        <v>1408161.7013610841</v>
      </c>
      <c r="W4653" s="1" t="str">
        <f t="shared" si="364"/>
        <v>Favourable</v>
      </c>
    </row>
    <row r="4654" spans="1:23" x14ac:dyDescent="0.25">
      <c r="A4654" s="1"/>
      <c r="B4654" s="1"/>
      <c r="C4654" s="1"/>
      <c r="D4654" s="1"/>
      <c r="E4654" s="1"/>
      <c r="F4654" s="2"/>
      <c r="G4654" s="3"/>
      <c r="H4654" s="1"/>
      <c r="I4654" s="1"/>
      <c r="J4654" s="1" t="s">
        <v>9555</v>
      </c>
      <c r="K4654" s="2">
        <v>44217</v>
      </c>
      <c r="L4654" s="1" t="s">
        <v>4207</v>
      </c>
      <c r="M4654" s="1" t="str">
        <f t="shared" si="360"/>
        <v>Social Services</v>
      </c>
      <c r="N4654" s="1" t="s">
        <v>4210</v>
      </c>
      <c r="O4654" s="1" t="s">
        <v>4253</v>
      </c>
      <c r="P4654" s="1">
        <v>7652</v>
      </c>
      <c r="Q4654" s="1">
        <v>423546</v>
      </c>
      <c r="R4654" s="1">
        <f t="shared" si="361"/>
        <v>44943</v>
      </c>
      <c r="S4654" s="4">
        <v>258723.63298392989</v>
      </c>
      <c r="T4654" s="4">
        <v>139285.83749602511</v>
      </c>
      <c r="U4654" s="1">
        <f t="shared" si="362"/>
        <v>378603</v>
      </c>
      <c r="V4654" s="4">
        <f t="shared" si="363"/>
        <v>25536.529520045035</v>
      </c>
      <c r="W4654" s="1" t="str">
        <f t="shared" si="364"/>
        <v>Favourable</v>
      </c>
    </row>
    <row r="4655" spans="1:23" x14ac:dyDescent="0.25">
      <c r="A4655" s="1"/>
      <c r="B4655" s="1"/>
      <c r="C4655" s="1"/>
      <c r="D4655" s="1"/>
      <c r="E4655" s="1"/>
      <c r="F4655" s="2"/>
      <c r="G4655" s="3"/>
      <c r="H4655" s="1"/>
      <c r="I4655" s="1"/>
      <c r="J4655" s="1" t="s">
        <v>6650</v>
      </c>
      <c r="K4655" s="2">
        <v>45402</v>
      </c>
      <c r="L4655" s="1" t="s">
        <v>4207</v>
      </c>
      <c r="M4655" s="1" t="str">
        <f t="shared" si="360"/>
        <v>Social Services</v>
      </c>
      <c r="N4655" s="1" t="s">
        <v>4205</v>
      </c>
      <c r="O4655" s="1" t="s">
        <v>4286</v>
      </c>
      <c r="P4655" s="1">
        <v>7599</v>
      </c>
      <c r="Q4655" s="1">
        <v>625762</v>
      </c>
      <c r="R4655" s="1">
        <f t="shared" si="361"/>
        <v>18455</v>
      </c>
      <c r="S4655" s="4">
        <v>270963.72038595378</v>
      </c>
      <c r="T4655" s="4">
        <v>99576.41976703913</v>
      </c>
      <c r="U4655" s="1">
        <f t="shared" si="362"/>
        <v>607307</v>
      </c>
      <c r="V4655" s="4">
        <f t="shared" si="363"/>
        <v>255221.85984700709</v>
      </c>
      <c r="W4655" s="1" t="str">
        <f t="shared" si="364"/>
        <v>Favourable</v>
      </c>
    </row>
    <row r="4656" spans="1:23" x14ac:dyDescent="0.25">
      <c r="A4656" s="1"/>
      <c r="B4656" s="1"/>
      <c r="C4656" s="1"/>
      <c r="D4656" s="1"/>
      <c r="E4656" s="1"/>
      <c r="F4656" s="2"/>
      <c r="G4656" s="3"/>
      <c r="H4656" s="1"/>
      <c r="I4656" s="1"/>
      <c r="J4656" s="1" t="s">
        <v>9109</v>
      </c>
      <c r="K4656" s="2">
        <v>44034</v>
      </c>
      <c r="L4656" s="1" t="s">
        <v>4227</v>
      </c>
      <c r="M4656" s="1" t="str">
        <f t="shared" si="360"/>
        <v>Infrastructure</v>
      </c>
      <c r="N4656" s="1" t="s">
        <v>4222</v>
      </c>
      <c r="O4656" s="1" t="s">
        <v>4335</v>
      </c>
      <c r="P4656" s="1">
        <v>6648</v>
      </c>
      <c r="Q4656" s="1">
        <v>2161852</v>
      </c>
      <c r="R4656" s="1">
        <f t="shared" si="361"/>
        <v>54179</v>
      </c>
      <c r="S4656" s="4">
        <v>607101.47011456382</v>
      </c>
      <c r="T4656" s="4">
        <v>712589.34769956849</v>
      </c>
      <c r="U4656" s="1">
        <f t="shared" si="362"/>
        <v>2107673</v>
      </c>
      <c r="V4656" s="4">
        <f t="shared" si="363"/>
        <v>842161.1821858678</v>
      </c>
      <c r="W4656" s="1" t="str">
        <f t="shared" si="364"/>
        <v>Favourable</v>
      </c>
    </row>
    <row r="4657" spans="1:23" x14ac:dyDescent="0.25">
      <c r="A4657" s="1"/>
      <c r="B4657" s="1"/>
      <c r="C4657" s="1"/>
      <c r="D4657" s="1"/>
      <c r="E4657" s="1"/>
      <c r="F4657" s="2"/>
      <c r="G4657" s="3"/>
      <c r="H4657" s="1"/>
      <c r="I4657" s="1"/>
      <c r="J4657" s="1" t="s">
        <v>10155</v>
      </c>
      <c r="K4657" s="2">
        <v>45265</v>
      </c>
      <c r="L4657" s="1" t="s">
        <v>4207</v>
      </c>
      <c r="M4657" s="1" t="str">
        <f t="shared" si="360"/>
        <v>Social Services</v>
      </c>
      <c r="N4657" s="1" t="s">
        <v>4205</v>
      </c>
      <c r="O4657" s="1" t="s">
        <v>4496</v>
      </c>
      <c r="P4657" s="1">
        <v>5875</v>
      </c>
      <c r="Q4657" s="1">
        <v>1845963</v>
      </c>
      <c r="R4657" s="1">
        <f t="shared" si="361"/>
        <v>0</v>
      </c>
      <c r="S4657" s="4">
        <v>118897.81352232407</v>
      </c>
      <c r="T4657" s="4">
        <v>573283.21714690025</v>
      </c>
      <c r="U4657" s="1">
        <f t="shared" si="362"/>
        <v>1845963</v>
      </c>
      <c r="V4657" s="4">
        <f t="shared" si="363"/>
        <v>1153781.9693307756</v>
      </c>
      <c r="W4657" s="1" t="str">
        <f t="shared" si="364"/>
        <v>Favourable</v>
      </c>
    </row>
    <row r="4658" spans="1:23" x14ac:dyDescent="0.25">
      <c r="A4658" s="1"/>
      <c r="B4658" s="1"/>
      <c r="C4658" s="1"/>
      <c r="D4658" s="1"/>
      <c r="E4658" s="1"/>
      <c r="F4658" s="2"/>
      <c r="G4658" s="3"/>
      <c r="H4658" s="1"/>
      <c r="I4658" s="1"/>
      <c r="J4658" s="1" t="s">
        <v>6607</v>
      </c>
      <c r="K4658" s="2">
        <v>43970</v>
      </c>
      <c r="L4658" s="1" t="s">
        <v>4204</v>
      </c>
      <c r="M4658" s="1" t="str">
        <f t="shared" si="360"/>
        <v>Education</v>
      </c>
      <c r="N4658" s="1" t="s">
        <v>4205</v>
      </c>
      <c r="O4658" s="1" t="s">
        <v>4304</v>
      </c>
      <c r="P4658" s="1">
        <v>9279</v>
      </c>
      <c r="Q4658" s="1">
        <v>2051029</v>
      </c>
      <c r="R4658" s="1">
        <f t="shared" si="361"/>
        <v>44965</v>
      </c>
      <c r="S4658" s="4">
        <v>309227.69938871119</v>
      </c>
      <c r="T4658" s="4">
        <v>190872.26425591487</v>
      </c>
      <c r="U4658" s="1">
        <f t="shared" si="362"/>
        <v>2006064</v>
      </c>
      <c r="V4658" s="4">
        <f t="shared" si="363"/>
        <v>1550929.0363553739</v>
      </c>
      <c r="W4658" s="1" t="str">
        <f t="shared" si="364"/>
        <v>Favourable</v>
      </c>
    </row>
    <row r="4659" spans="1:23" x14ac:dyDescent="0.25">
      <c r="A4659" s="1"/>
      <c r="B4659" s="1"/>
      <c r="C4659" s="1"/>
      <c r="D4659" s="1"/>
      <c r="E4659" s="1"/>
      <c r="F4659" s="2"/>
      <c r="G4659" s="3"/>
      <c r="H4659" s="1"/>
      <c r="I4659" s="1"/>
      <c r="J4659" s="1" t="s">
        <v>10156</v>
      </c>
      <c r="K4659" s="2">
        <v>44471</v>
      </c>
      <c r="L4659" s="1" t="s">
        <v>4207</v>
      </c>
      <c r="M4659" s="1" t="str">
        <f t="shared" si="360"/>
        <v>Social Services</v>
      </c>
      <c r="N4659" s="1" t="s">
        <v>4205</v>
      </c>
      <c r="O4659" s="1" t="s">
        <v>4325</v>
      </c>
      <c r="P4659" s="1">
        <v>6214</v>
      </c>
      <c r="Q4659" s="1">
        <v>1132259</v>
      </c>
      <c r="R4659" s="1">
        <f t="shared" si="361"/>
        <v>0</v>
      </c>
      <c r="S4659" s="4">
        <v>678479.56912181119</v>
      </c>
      <c r="T4659" s="4">
        <v>86418.59955927149</v>
      </c>
      <c r="U4659" s="1">
        <f t="shared" si="362"/>
        <v>1132259</v>
      </c>
      <c r="V4659" s="4">
        <f t="shared" si="363"/>
        <v>367360.83131891734</v>
      </c>
      <c r="W4659" s="1" t="str">
        <f t="shared" si="364"/>
        <v>Favourable</v>
      </c>
    </row>
    <row r="4660" spans="1:23" x14ac:dyDescent="0.25">
      <c r="A4660" s="1"/>
      <c r="B4660" s="1"/>
      <c r="C4660" s="1"/>
      <c r="D4660" s="1"/>
      <c r="E4660" s="1"/>
      <c r="F4660" s="2"/>
      <c r="G4660" s="3"/>
      <c r="H4660" s="1"/>
      <c r="I4660" s="1"/>
      <c r="J4660" s="1" t="s">
        <v>9957</v>
      </c>
      <c r="K4660" s="2">
        <v>44855</v>
      </c>
      <c r="L4660" s="1" t="s">
        <v>4204</v>
      </c>
      <c r="M4660" s="1" t="str">
        <f t="shared" si="360"/>
        <v>Education</v>
      </c>
      <c r="N4660" s="1" t="s">
        <v>4222</v>
      </c>
      <c r="O4660" s="1" t="s">
        <v>4314</v>
      </c>
      <c r="P4660" s="1">
        <v>7731</v>
      </c>
      <c r="Q4660" s="1">
        <v>2282469</v>
      </c>
      <c r="R4660" s="1">
        <f t="shared" si="361"/>
        <v>29744</v>
      </c>
      <c r="S4660" s="4">
        <v>1072942.2705398335</v>
      </c>
      <c r="T4660" s="4">
        <v>681371.22528070561</v>
      </c>
      <c r="U4660" s="1">
        <f t="shared" si="362"/>
        <v>2252725</v>
      </c>
      <c r="V4660" s="4">
        <f t="shared" si="363"/>
        <v>528155.50417946093</v>
      </c>
      <c r="W4660" s="1" t="str">
        <f t="shared" si="364"/>
        <v>Favourable</v>
      </c>
    </row>
    <row r="4661" spans="1:23" x14ac:dyDescent="0.25">
      <c r="A4661" s="1"/>
      <c r="B4661" s="1"/>
      <c r="C4661" s="1"/>
      <c r="D4661" s="1"/>
      <c r="E4661" s="1"/>
      <c r="F4661" s="2"/>
      <c r="G4661" s="3"/>
      <c r="H4661" s="1"/>
      <c r="I4661" s="1"/>
      <c r="J4661" s="1" t="s">
        <v>9629</v>
      </c>
      <c r="K4661" s="2">
        <v>43884</v>
      </c>
      <c r="L4661" s="1" t="s">
        <v>4238</v>
      </c>
      <c r="M4661" s="1" t="str">
        <f t="shared" si="360"/>
        <v>Education</v>
      </c>
      <c r="N4661" s="1" t="s">
        <v>4210</v>
      </c>
      <c r="O4661" s="1" t="s">
        <v>4335</v>
      </c>
      <c r="P4661" s="1">
        <v>5605</v>
      </c>
      <c r="Q4661" s="1">
        <v>350178</v>
      </c>
      <c r="R4661" s="1">
        <f t="shared" si="361"/>
        <v>52205</v>
      </c>
      <c r="S4661" s="4">
        <v>146404.14813302748</v>
      </c>
      <c r="T4661" s="4">
        <v>54330.049916905358</v>
      </c>
      <c r="U4661" s="1">
        <f t="shared" si="362"/>
        <v>297973</v>
      </c>
      <c r="V4661" s="4">
        <f t="shared" si="363"/>
        <v>149443.80195006717</v>
      </c>
      <c r="W4661" s="1" t="str">
        <f t="shared" si="364"/>
        <v>Favourable</v>
      </c>
    </row>
    <row r="4662" spans="1:23" x14ac:dyDescent="0.25">
      <c r="A4662" s="1"/>
      <c r="B4662" s="1"/>
      <c r="C4662" s="1"/>
      <c r="D4662" s="1"/>
      <c r="E4662" s="1"/>
      <c r="F4662" s="2"/>
      <c r="G4662" s="3"/>
      <c r="H4662" s="1"/>
      <c r="I4662" s="1"/>
      <c r="J4662" s="1" t="s">
        <v>9570</v>
      </c>
      <c r="K4662" s="2">
        <v>44896</v>
      </c>
      <c r="L4662" s="1" t="s">
        <v>4204</v>
      </c>
      <c r="M4662" s="1" t="str">
        <f t="shared" si="360"/>
        <v>Education</v>
      </c>
      <c r="N4662" s="1" t="s">
        <v>4205</v>
      </c>
      <c r="O4662" s="1" t="s">
        <v>4289</v>
      </c>
      <c r="P4662" s="1">
        <v>7338</v>
      </c>
      <c r="Q4662" s="1">
        <v>530319</v>
      </c>
      <c r="R4662" s="1">
        <f t="shared" si="361"/>
        <v>21018</v>
      </c>
      <c r="S4662" s="4">
        <v>520481.91352889733</v>
      </c>
      <c r="T4662" s="4">
        <v>116113.72307543443</v>
      </c>
      <c r="U4662" s="1">
        <f t="shared" si="362"/>
        <v>509301</v>
      </c>
      <c r="V4662" s="4">
        <f t="shared" si="363"/>
        <v>-106276.63660433178</v>
      </c>
      <c r="W4662" s="1" t="str">
        <f t="shared" si="364"/>
        <v>Adverse</v>
      </c>
    </row>
    <row r="4663" spans="1:23" x14ac:dyDescent="0.25">
      <c r="A4663" s="1"/>
      <c r="B4663" s="1"/>
      <c r="C4663" s="1"/>
      <c r="D4663" s="1"/>
      <c r="E4663" s="1"/>
      <c r="F4663" s="2"/>
      <c r="G4663" s="3"/>
      <c r="H4663" s="1"/>
      <c r="I4663" s="1"/>
      <c r="J4663" s="1" t="s">
        <v>10157</v>
      </c>
      <c r="K4663" s="2">
        <v>44586</v>
      </c>
      <c r="L4663" s="1" t="s">
        <v>4204</v>
      </c>
      <c r="M4663" s="1" t="str">
        <f t="shared" si="360"/>
        <v>Education</v>
      </c>
      <c r="N4663" s="1" t="s">
        <v>4222</v>
      </c>
      <c r="O4663" s="1" t="s">
        <v>4241</v>
      </c>
      <c r="P4663" s="1">
        <v>5583</v>
      </c>
      <c r="Q4663" s="1">
        <v>1570817</v>
      </c>
      <c r="R4663" s="1">
        <f t="shared" si="361"/>
        <v>0</v>
      </c>
      <c r="S4663" s="4">
        <v>990366.98034624546</v>
      </c>
      <c r="T4663" s="4">
        <v>343323.94895645732</v>
      </c>
      <c r="U4663" s="1">
        <f t="shared" si="362"/>
        <v>1570817</v>
      </c>
      <c r="V4663" s="4">
        <f t="shared" si="363"/>
        <v>237126.07069729734</v>
      </c>
      <c r="W4663" s="1" t="str">
        <f t="shared" si="364"/>
        <v>Favourable</v>
      </c>
    </row>
    <row r="4664" spans="1:23" x14ac:dyDescent="0.25">
      <c r="A4664" s="1"/>
      <c r="B4664" s="1"/>
      <c r="C4664" s="1"/>
      <c r="D4664" s="1"/>
      <c r="E4664" s="1"/>
      <c r="F4664" s="2"/>
      <c r="G4664" s="3"/>
      <c r="H4664" s="1"/>
      <c r="I4664" s="1"/>
      <c r="J4664" s="1" t="s">
        <v>8154</v>
      </c>
      <c r="K4664" s="2">
        <v>44582</v>
      </c>
      <c r="L4664" s="1" t="s">
        <v>4238</v>
      </c>
      <c r="M4664" s="1" t="str">
        <f t="shared" si="360"/>
        <v>Education</v>
      </c>
      <c r="N4664" s="1" t="s">
        <v>4205</v>
      </c>
      <c r="O4664" s="1" t="s">
        <v>4233</v>
      </c>
      <c r="P4664" s="1">
        <v>7653</v>
      </c>
      <c r="Q4664" s="1">
        <v>1049034</v>
      </c>
      <c r="R4664" s="1">
        <f t="shared" si="361"/>
        <v>47424</v>
      </c>
      <c r="S4664" s="4">
        <v>297934.45055032376</v>
      </c>
      <c r="T4664" s="4">
        <v>172244.33226037867</v>
      </c>
      <c r="U4664" s="1">
        <f t="shared" si="362"/>
        <v>1001610</v>
      </c>
      <c r="V4664" s="4">
        <f t="shared" si="363"/>
        <v>578855.21718929755</v>
      </c>
      <c r="W4664" s="1" t="str">
        <f t="shared" si="364"/>
        <v>Favourable</v>
      </c>
    </row>
    <row r="4665" spans="1:23" x14ac:dyDescent="0.25">
      <c r="A4665" s="1"/>
      <c r="B4665" s="1"/>
      <c r="C4665" s="1"/>
      <c r="D4665" s="1"/>
      <c r="E4665" s="1"/>
      <c r="F4665" s="2"/>
      <c r="G4665" s="3"/>
      <c r="H4665" s="1"/>
      <c r="I4665" s="1"/>
      <c r="J4665" s="1" t="s">
        <v>8990</v>
      </c>
      <c r="K4665" s="2">
        <v>44837</v>
      </c>
      <c r="L4665" s="1" t="s">
        <v>4204</v>
      </c>
      <c r="M4665" s="1" t="str">
        <f t="shared" si="360"/>
        <v>Education</v>
      </c>
      <c r="N4665" s="1" t="s">
        <v>4205</v>
      </c>
      <c r="O4665" s="1" t="s">
        <v>4292</v>
      </c>
      <c r="P4665" s="1">
        <v>7391</v>
      </c>
      <c r="Q4665" s="1">
        <v>768364</v>
      </c>
      <c r="R4665" s="1">
        <f t="shared" si="361"/>
        <v>32932</v>
      </c>
      <c r="S4665" s="4">
        <v>404756.86614267033</v>
      </c>
      <c r="T4665" s="4">
        <v>77601.23903273062</v>
      </c>
      <c r="U4665" s="1">
        <f t="shared" si="362"/>
        <v>735432</v>
      </c>
      <c r="V4665" s="4">
        <f t="shared" si="363"/>
        <v>286005.89482459903</v>
      </c>
      <c r="W4665" s="1" t="str">
        <f t="shared" si="364"/>
        <v>Favourable</v>
      </c>
    </row>
    <row r="4666" spans="1:23" x14ac:dyDescent="0.25">
      <c r="A4666" s="1"/>
      <c r="B4666" s="1"/>
      <c r="C4666" s="1"/>
      <c r="D4666" s="1"/>
      <c r="E4666" s="1"/>
      <c r="F4666" s="2"/>
      <c r="G4666" s="3"/>
      <c r="H4666" s="1"/>
      <c r="I4666" s="1"/>
      <c r="J4666" s="1" t="s">
        <v>9669</v>
      </c>
      <c r="K4666" s="2">
        <v>44990</v>
      </c>
      <c r="L4666" s="1" t="s">
        <v>4207</v>
      </c>
      <c r="M4666" s="1" t="str">
        <f t="shared" si="360"/>
        <v>Social Services</v>
      </c>
      <c r="N4666" s="1" t="s">
        <v>4222</v>
      </c>
      <c r="O4666" s="1" t="s">
        <v>4304</v>
      </c>
      <c r="P4666" s="1">
        <v>6525</v>
      </c>
      <c r="Q4666" s="1">
        <v>1872494</v>
      </c>
      <c r="R4666" s="1">
        <f t="shared" si="361"/>
        <v>35983</v>
      </c>
      <c r="S4666" s="4">
        <v>1765745.7725384987</v>
      </c>
      <c r="T4666" s="4">
        <v>480123.72887365747</v>
      </c>
      <c r="U4666" s="1">
        <f t="shared" si="362"/>
        <v>1836511</v>
      </c>
      <c r="V4666" s="4">
        <f t="shared" si="363"/>
        <v>-373375.50141215604</v>
      </c>
      <c r="W4666" s="1" t="str">
        <f t="shared" si="364"/>
        <v>Adverse</v>
      </c>
    </row>
    <row r="4667" spans="1:23" x14ac:dyDescent="0.25">
      <c r="A4667" s="1"/>
      <c r="B4667" s="1"/>
      <c r="C4667" s="1"/>
      <c r="D4667" s="1"/>
      <c r="E4667" s="1"/>
      <c r="F4667" s="2"/>
      <c r="G4667" s="3"/>
      <c r="H4667" s="1"/>
      <c r="I4667" s="1"/>
      <c r="J4667" s="1" t="s">
        <v>10158</v>
      </c>
      <c r="K4667" s="2">
        <v>44429</v>
      </c>
      <c r="L4667" s="1" t="s">
        <v>4207</v>
      </c>
      <c r="M4667" s="1" t="str">
        <f t="shared" si="360"/>
        <v>Social Services</v>
      </c>
      <c r="N4667" s="1" t="s">
        <v>4205</v>
      </c>
      <c r="O4667" s="1" t="s">
        <v>4311</v>
      </c>
      <c r="P4667" s="1">
        <v>7798</v>
      </c>
      <c r="Q4667" s="1">
        <v>808205</v>
      </c>
      <c r="R4667" s="1">
        <f t="shared" si="361"/>
        <v>0</v>
      </c>
      <c r="S4667" s="4">
        <v>38253.688358280669</v>
      </c>
      <c r="T4667" s="4">
        <v>111358.9610887702</v>
      </c>
      <c r="U4667" s="1">
        <f t="shared" si="362"/>
        <v>808205</v>
      </c>
      <c r="V4667" s="4">
        <f t="shared" si="363"/>
        <v>658592.35055294912</v>
      </c>
      <c r="W4667" s="1" t="str">
        <f t="shared" si="364"/>
        <v>Favourable</v>
      </c>
    </row>
    <row r="4668" spans="1:23" x14ac:dyDescent="0.25">
      <c r="A4668" s="1"/>
      <c r="B4668" s="1"/>
      <c r="C4668" s="1"/>
      <c r="D4668" s="1"/>
      <c r="E4668" s="1"/>
      <c r="F4668" s="2"/>
      <c r="G4668" s="3"/>
      <c r="H4668" s="1"/>
      <c r="I4668" s="1"/>
      <c r="J4668" s="1" t="s">
        <v>9776</v>
      </c>
      <c r="K4668" s="2">
        <v>44220</v>
      </c>
      <c r="L4668" s="1" t="s">
        <v>4207</v>
      </c>
      <c r="M4668" s="1" t="str">
        <f t="shared" si="360"/>
        <v>Social Services</v>
      </c>
      <c r="N4668" s="1" t="s">
        <v>4210</v>
      </c>
      <c r="O4668" s="1" t="s">
        <v>4241</v>
      </c>
      <c r="P4668" s="1">
        <v>8922</v>
      </c>
      <c r="Q4668" s="1">
        <v>520957</v>
      </c>
      <c r="R4668" s="1">
        <f t="shared" si="361"/>
        <v>37798</v>
      </c>
      <c r="S4668" s="4">
        <v>338250.53592994326</v>
      </c>
      <c r="T4668" s="4">
        <v>109853.8113753957</v>
      </c>
      <c r="U4668" s="1">
        <f t="shared" si="362"/>
        <v>483159</v>
      </c>
      <c r="V4668" s="4">
        <f t="shared" si="363"/>
        <v>72852.652694661054</v>
      </c>
      <c r="W4668" s="1" t="str">
        <f t="shared" si="364"/>
        <v>Favourable</v>
      </c>
    </row>
    <row r="4669" spans="1:23" x14ac:dyDescent="0.25">
      <c r="A4669" s="1"/>
      <c r="B4669" s="1"/>
      <c r="C4669" s="1"/>
      <c r="D4669" s="1"/>
      <c r="E4669" s="1"/>
      <c r="F4669" s="2"/>
      <c r="G4669" s="3"/>
      <c r="H4669" s="1"/>
      <c r="I4669" s="1"/>
      <c r="J4669" s="1" t="s">
        <v>7502</v>
      </c>
      <c r="K4669" s="2">
        <v>43965</v>
      </c>
      <c r="L4669" s="1" t="s">
        <v>4204</v>
      </c>
      <c r="M4669" s="1" t="str">
        <f t="shared" si="360"/>
        <v>Education</v>
      </c>
      <c r="N4669" s="1" t="s">
        <v>4210</v>
      </c>
      <c r="O4669" s="1" t="s">
        <v>4256</v>
      </c>
      <c r="P4669" s="1">
        <v>7995</v>
      </c>
      <c r="Q4669" s="1">
        <v>1711915</v>
      </c>
      <c r="R4669" s="1">
        <f t="shared" si="361"/>
        <v>45350</v>
      </c>
      <c r="S4669" s="4">
        <v>351660.47059756168</v>
      </c>
      <c r="T4669" s="4">
        <v>107042.42320366588</v>
      </c>
      <c r="U4669" s="1">
        <f t="shared" si="362"/>
        <v>1666565</v>
      </c>
      <c r="V4669" s="4">
        <f t="shared" si="363"/>
        <v>1253212.1061987723</v>
      </c>
      <c r="W4669" s="1" t="str">
        <f t="shared" si="364"/>
        <v>Favourable</v>
      </c>
    </row>
    <row r="4670" spans="1:23" x14ac:dyDescent="0.25">
      <c r="A4670" s="1"/>
      <c r="B4670" s="1"/>
      <c r="C4670" s="1"/>
      <c r="D4670" s="1"/>
      <c r="E4670" s="1"/>
      <c r="F4670" s="2"/>
      <c r="G4670" s="3"/>
      <c r="H4670" s="1"/>
      <c r="I4670" s="1"/>
      <c r="J4670" s="1" t="s">
        <v>10159</v>
      </c>
      <c r="K4670" s="2">
        <v>44669</v>
      </c>
      <c r="L4670" s="1" t="s">
        <v>4227</v>
      </c>
      <c r="M4670" s="1" t="str">
        <f t="shared" si="360"/>
        <v>Infrastructure</v>
      </c>
      <c r="N4670" s="1" t="s">
        <v>4205</v>
      </c>
      <c r="O4670" s="1" t="s">
        <v>4250</v>
      </c>
      <c r="P4670" s="1">
        <v>5860</v>
      </c>
      <c r="Q4670" s="1">
        <v>1400489</v>
      </c>
      <c r="R4670" s="1">
        <f t="shared" si="361"/>
        <v>0</v>
      </c>
      <c r="S4670" s="4">
        <v>325573.30823110265</v>
      </c>
      <c r="T4670" s="4">
        <v>73478.317145044464</v>
      </c>
      <c r="U4670" s="1">
        <f t="shared" si="362"/>
        <v>1400489</v>
      </c>
      <c r="V4670" s="4">
        <f t="shared" si="363"/>
        <v>1001437.3746238529</v>
      </c>
      <c r="W4670" s="1" t="str">
        <f t="shared" si="364"/>
        <v>Favourable</v>
      </c>
    </row>
    <row r="4671" spans="1:23" x14ac:dyDescent="0.25">
      <c r="A4671" s="1"/>
      <c r="B4671" s="1"/>
      <c r="C4671" s="1"/>
      <c r="D4671" s="1"/>
      <c r="E4671" s="1"/>
      <c r="F4671" s="2"/>
      <c r="G4671" s="3"/>
      <c r="H4671" s="1"/>
      <c r="I4671" s="1"/>
      <c r="J4671" s="1" t="s">
        <v>10160</v>
      </c>
      <c r="K4671" s="2">
        <v>44524</v>
      </c>
      <c r="L4671" s="1" t="s">
        <v>4227</v>
      </c>
      <c r="M4671" s="1" t="str">
        <f t="shared" si="360"/>
        <v>Infrastructure</v>
      </c>
      <c r="N4671" s="1" t="s">
        <v>4205</v>
      </c>
      <c r="O4671" s="1" t="s">
        <v>4421</v>
      </c>
      <c r="P4671" s="1">
        <v>7269</v>
      </c>
      <c r="Q4671" s="1">
        <v>1201350</v>
      </c>
      <c r="R4671" s="1">
        <f t="shared" si="361"/>
        <v>0</v>
      </c>
      <c r="S4671" s="4">
        <v>866420.1005053788</v>
      </c>
      <c r="T4671" s="4">
        <v>263138.9852467181</v>
      </c>
      <c r="U4671" s="1">
        <f t="shared" si="362"/>
        <v>1201350</v>
      </c>
      <c r="V4671" s="4">
        <f t="shared" si="363"/>
        <v>71790.914247903042</v>
      </c>
      <c r="W4671" s="1" t="str">
        <f t="shared" si="364"/>
        <v>Favourable</v>
      </c>
    </row>
    <row r="4672" spans="1:23" x14ac:dyDescent="0.25">
      <c r="A4672" s="1"/>
      <c r="B4672" s="1"/>
      <c r="C4672" s="1"/>
      <c r="D4672" s="1"/>
      <c r="E4672" s="1"/>
      <c r="F4672" s="2"/>
      <c r="G4672" s="3"/>
      <c r="H4672" s="1"/>
      <c r="I4672" s="1"/>
      <c r="J4672" s="1" t="s">
        <v>10161</v>
      </c>
      <c r="K4672" s="2">
        <v>44746</v>
      </c>
      <c r="L4672" s="1" t="s">
        <v>4207</v>
      </c>
      <c r="M4672" s="1" t="str">
        <f t="shared" si="360"/>
        <v>Social Services</v>
      </c>
      <c r="N4672" s="1" t="s">
        <v>4205</v>
      </c>
      <c r="O4672" s="1" t="s">
        <v>4217</v>
      </c>
      <c r="P4672" s="1">
        <v>8799</v>
      </c>
      <c r="Q4672" s="1">
        <v>1123452</v>
      </c>
      <c r="R4672" s="1">
        <f t="shared" si="361"/>
        <v>0</v>
      </c>
      <c r="S4672" s="4">
        <v>423009.52653131506</v>
      </c>
      <c r="T4672" s="4">
        <v>251993.34495181471</v>
      </c>
      <c r="U4672" s="1">
        <f t="shared" si="362"/>
        <v>1123452</v>
      </c>
      <c r="V4672" s="4">
        <f t="shared" si="363"/>
        <v>448449.1285168702</v>
      </c>
      <c r="W4672" s="1" t="str">
        <f t="shared" si="364"/>
        <v>Favourable</v>
      </c>
    </row>
    <row r="4673" spans="1:23" x14ac:dyDescent="0.25">
      <c r="A4673" s="1"/>
      <c r="B4673" s="1"/>
      <c r="C4673" s="1"/>
      <c r="D4673" s="1"/>
      <c r="E4673" s="1"/>
      <c r="F4673" s="2"/>
      <c r="G4673" s="3"/>
      <c r="H4673" s="1"/>
      <c r="I4673" s="1"/>
      <c r="J4673" s="1" t="s">
        <v>10162</v>
      </c>
      <c r="K4673" s="2">
        <v>44431</v>
      </c>
      <c r="L4673" s="1" t="s">
        <v>4238</v>
      </c>
      <c r="M4673" s="1" t="str">
        <f t="shared" si="360"/>
        <v>Education</v>
      </c>
      <c r="N4673" s="1" t="s">
        <v>4210</v>
      </c>
      <c r="O4673" s="1" t="s">
        <v>4314</v>
      </c>
      <c r="P4673" s="1">
        <v>8181</v>
      </c>
      <c r="Q4673" s="1">
        <v>1530061</v>
      </c>
      <c r="R4673" s="1">
        <f t="shared" si="361"/>
        <v>0</v>
      </c>
      <c r="S4673" s="4">
        <v>267837.79854699044</v>
      </c>
      <c r="T4673" s="4">
        <v>257146.46391054362</v>
      </c>
      <c r="U4673" s="1">
        <f t="shared" si="362"/>
        <v>1530061</v>
      </c>
      <c r="V4673" s="4">
        <f t="shared" si="363"/>
        <v>1005076.7375424659</v>
      </c>
      <c r="W4673" s="1" t="str">
        <f t="shared" si="364"/>
        <v>Favourable</v>
      </c>
    </row>
    <row r="4674" spans="1:23" x14ac:dyDescent="0.25">
      <c r="A4674" s="1"/>
      <c r="B4674" s="1"/>
      <c r="C4674" s="1"/>
      <c r="D4674" s="1"/>
      <c r="E4674" s="1"/>
      <c r="F4674" s="2"/>
      <c r="G4674" s="3"/>
      <c r="H4674" s="1"/>
      <c r="I4674" s="1"/>
      <c r="J4674" s="1" t="s">
        <v>7201</v>
      </c>
      <c r="K4674" s="2">
        <v>44523</v>
      </c>
      <c r="L4674" s="1" t="s">
        <v>4207</v>
      </c>
      <c r="M4674" s="1" t="str">
        <f t="shared" si="360"/>
        <v>Social Services</v>
      </c>
      <c r="N4674" s="1" t="s">
        <v>4222</v>
      </c>
      <c r="O4674" s="1" t="s">
        <v>4295</v>
      </c>
      <c r="P4674" s="1">
        <v>8368</v>
      </c>
      <c r="Q4674" s="1">
        <v>2461733</v>
      </c>
      <c r="R4674" s="1">
        <f t="shared" si="361"/>
        <v>24748</v>
      </c>
      <c r="S4674" s="4">
        <v>236106.23507767924</v>
      </c>
      <c r="T4674" s="4">
        <v>36793.841287913216</v>
      </c>
      <c r="U4674" s="1">
        <f t="shared" si="362"/>
        <v>2436985</v>
      </c>
      <c r="V4674" s="4">
        <f t="shared" si="363"/>
        <v>2188832.9236344076</v>
      </c>
      <c r="W4674" s="1" t="str">
        <f t="shared" si="364"/>
        <v>Favourable</v>
      </c>
    </row>
    <row r="4675" spans="1:23" x14ac:dyDescent="0.25">
      <c r="A4675" s="1"/>
      <c r="B4675" s="1"/>
      <c r="C4675" s="1"/>
      <c r="D4675" s="1"/>
      <c r="E4675" s="1"/>
      <c r="F4675" s="2"/>
      <c r="G4675" s="3"/>
      <c r="H4675" s="1"/>
      <c r="I4675" s="1"/>
      <c r="J4675" s="1" t="s">
        <v>10163</v>
      </c>
      <c r="K4675" s="2">
        <v>44844</v>
      </c>
      <c r="L4675" s="1" t="s">
        <v>4227</v>
      </c>
      <c r="M4675" s="1" t="str">
        <f t="shared" ref="M4675:M4738" si="365">INDEX($A:$B,MATCH($L4675,$A:$A,0),2)</f>
        <v>Infrastructure</v>
      </c>
      <c r="N4675" s="1" t="s">
        <v>4210</v>
      </c>
      <c r="O4675" s="1" t="s">
        <v>4211</v>
      </c>
      <c r="P4675" s="1">
        <v>9381</v>
      </c>
      <c r="Q4675" s="1">
        <v>1637630</v>
      </c>
      <c r="R4675" s="1">
        <f t="shared" ref="R4675:R4738" si="366">_xlfn.XLOOKUP($J4675,$E:$E,$G:$G,0,0,1)</f>
        <v>0</v>
      </c>
      <c r="S4675" s="4">
        <v>1337803.8211631842</v>
      </c>
      <c r="T4675" s="4">
        <v>437159.15890703368</v>
      </c>
      <c r="U4675" s="1">
        <f t="shared" ref="U4675:U4738" si="367">Q4675-R4675</f>
        <v>1637630</v>
      </c>
      <c r="V4675" s="4">
        <f t="shared" ref="V4675:V4738" si="368">Q4675-(S4675+T4675)</f>
        <v>-137332.98007021798</v>
      </c>
      <c r="W4675" s="1" t="str">
        <f t="shared" ref="W4675:W4738" si="369">IF(V4675&gt;=0,"Favourable","Adverse")</f>
        <v>Adverse</v>
      </c>
    </row>
    <row r="4676" spans="1:23" x14ac:dyDescent="0.25">
      <c r="A4676" s="1"/>
      <c r="B4676" s="1"/>
      <c r="C4676" s="1"/>
      <c r="D4676" s="1"/>
      <c r="E4676" s="1"/>
      <c r="F4676" s="2"/>
      <c r="G4676" s="3"/>
      <c r="H4676" s="1"/>
      <c r="I4676" s="1"/>
      <c r="J4676" s="1" t="s">
        <v>10164</v>
      </c>
      <c r="K4676" s="2">
        <v>45323</v>
      </c>
      <c r="L4676" s="1" t="s">
        <v>4204</v>
      </c>
      <c r="M4676" s="1" t="str">
        <f t="shared" si="365"/>
        <v>Education</v>
      </c>
      <c r="N4676" s="1" t="s">
        <v>4205</v>
      </c>
      <c r="O4676" s="1" t="s">
        <v>4325</v>
      </c>
      <c r="P4676" s="1">
        <v>6640</v>
      </c>
      <c r="Q4676" s="1">
        <v>535945</v>
      </c>
      <c r="R4676" s="1">
        <f t="shared" si="366"/>
        <v>0</v>
      </c>
      <c r="S4676" s="4">
        <v>374549.00043841248</v>
      </c>
      <c r="T4676" s="4">
        <v>138430.92450568496</v>
      </c>
      <c r="U4676" s="1">
        <f t="shared" si="367"/>
        <v>535945</v>
      </c>
      <c r="V4676" s="4">
        <f t="shared" si="368"/>
        <v>22965.075055902591</v>
      </c>
      <c r="W4676" s="1" t="str">
        <f t="shared" si="369"/>
        <v>Favourable</v>
      </c>
    </row>
    <row r="4677" spans="1:23" x14ac:dyDescent="0.25">
      <c r="A4677" s="1"/>
      <c r="B4677" s="1"/>
      <c r="C4677" s="1"/>
      <c r="D4677" s="1"/>
      <c r="E4677" s="1"/>
      <c r="F4677" s="2"/>
      <c r="G4677" s="3"/>
      <c r="H4677" s="1"/>
      <c r="I4677" s="1"/>
      <c r="J4677" s="1" t="s">
        <v>9993</v>
      </c>
      <c r="K4677" s="2">
        <v>44671</v>
      </c>
      <c r="L4677" s="1" t="s">
        <v>4207</v>
      </c>
      <c r="M4677" s="1" t="str">
        <f t="shared" si="365"/>
        <v>Social Services</v>
      </c>
      <c r="N4677" s="1" t="s">
        <v>4222</v>
      </c>
      <c r="O4677" s="1" t="s">
        <v>4273</v>
      </c>
      <c r="P4677" s="1">
        <v>7589</v>
      </c>
      <c r="Q4677" s="1">
        <v>2449546</v>
      </c>
      <c r="R4677" s="1">
        <f t="shared" si="366"/>
        <v>53537</v>
      </c>
      <c r="S4677" s="4">
        <v>472097.97130192746</v>
      </c>
      <c r="T4677" s="4">
        <v>471391.61705181771</v>
      </c>
      <c r="U4677" s="1">
        <f t="shared" si="367"/>
        <v>2396009</v>
      </c>
      <c r="V4677" s="4">
        <f t="shared" si="368"/>
        <v>1506056.4116462548</v>
      </c>
      <c r="W4677" s="1" t="str">
        <f t="shared" si="369"/>
        <v>Favourable</v>
      </c>
    </row>
    <row r="4678" spans="1:23" x14ac:dyDescent="0.25">
      <c r="A4678" s="1"/>
      <c r="B4678" s="1"/>
      <c r="C4678" s="1"/>
      <c r="D4678" s="1"/>
      <c r="E4678" s="1"/>
      <c r="F4678" s="2"/>
      <c r="G4678" s="3"/>
      <c r="H4678" s="1"/>
      <c r="I4678" s="1"/>
      <c r="J4678" s="1" t="s">
        <v>10165</v>
      </c>
      <c r="K4678" s="2">
        <v>44718</v>
      </c>
      <c r="L4678" s="1" t="s">
        <v>4238</v>
      </c>
      <c r="M4678" s="1" t="str">
        <f t="shared" si="365"/>
        <v>Education</v>
      </c>
      <c r="N4678" s="1" t="s">
        <v>4222</v>
      </c>
      <c r="O4678" s="1" t="s">
        <v>4479</v>
      </c>
      <c r="P4678" s="1">
        <v>7808</v>
      </c>
      <c r="Q4678" s="1">
        <v>1901683</v>
      </c>
      <c r="R4678" s="1">
        <f t="shared" si="366"/>
        <v>0</v>
      </c>
      <c r="S4678" s="4">
        <v>1237296.1151969228</v>
      </c>
      <c r="T4678" s="4">
        <v>322198.67896788957</v>
      </c>
      <c r="U4678" s="1">
        <f t="shared" si="367"/>
        <v>1901683</v>
      </c>
      <c r="V4678" s="4">
        <f t="shared" si="368"/>
        <v>342188.20583518757</v>
      </c>
      <c r="W4678" s="1" t="str">
        <f t="shared" si="369"/>
        <v>Favourable</v>
      </c>
    </row>
    <row r="4679" spans="1:23" x14ac:dyDescent="0.25">
      <c r="A4679" s="1"/>
      <c r="B4679" s="1"/>
      <c r="C4679" s="1"/>
      <c r="D4679" s="1"/>
      <c r="E4679" s="1"/>
      <c r="F4679" s="2"/>
      <c r="G4679" s="3"/>
      <c r="H4679" s="1"/>
      <c r="I4679" s="1"/>
      <c r="J4679" s="1" t="s">
        <v>9846</v>
      </c>
      <c r="K4679" s="2">
        <v>43870</v>
      </c>
      <c r="L4679" s="1" t="s">
        <v>4207</v>
      </c>
      <c r="M4679" s="1" t="str">
        <f t="shared" si="365"/>
        <v>Social Services</v>
      </c>
      <c r="N4679" s="1" t="s">
        <v>4222</v>
      </c>
      <c r="O4679" s="1" t="s">
        <v>4361</v>
      </c>
      <c r="P4679" s="1">
        <v>7933</v>
      </c>
      <c r="Q4679" s="1">
        <v>2354552</v>
      </c>
      <c r="R4679" s="1">
        <f t="shared" si="366"/>
        <v>32932</v>
      </c>
      <c r="S4679" s="4">
        <v>1407862.0327306534</v>
      </c>
      <c r="T4679" s="4">
        <v>27782.978610032664</v>
      </c>
      <c r="U4679" s="1">
        <f t="shared" si="367"/>
        <v>2321620</v>
      </c>
      <c r="V4679" s="4">
        <f t="shared" si="368"/>
        <v>918906.98865931388</v>
      </c>
      <c r="W4679" s="1" t="str">
        <f t="shared" si="369"/>
        <v>Favourable</v>
      </c>
    </row>
    <row r="4680" spans="1:23" x14ac:dyDescent="0.25">
      <c r="A4680" s="1"/>
      <c r="B4680" s="1"/>
      <c r="C4680" s="1"/>
      <c r="D4680" s="1"/>
      <c r="E4680" s="1"/>
      <c r="F4680" s="2"/>
      <c r="G4680" s="3"/>
      <c r="H4680" s="1"/>
      <c r="I4680" s="1"/>
      <c r="J4680" s="1" t="s">
        <v>10166</v>
      </c>
      <c r="K4680" s="2">
        <v>43910</v>
      </c>
      <c r="L4680" s="1" t="s">
        <v>4227</v>
      </c>
      <c r="M4680" s="1" t="str">
        <f t="shared" si="365"/>
        <v>Infrastructure</v>
      </c>
      <c r="N4680" s="1" t="s">
        <v>4205</v>
      </c>
      <c r="O4680" s="1" t="s">
        <v>4217</v>
      </c>
      <c r="P4680" s="1">
        <v>8799</v>
      </c>
      <c r="Q4680" s="1">
        <v>580309</v>
      </c>
      <c r="R4680" s="1">
        <f t="shared" si="366"/>
        <v>0</v>
      </c>
      <c r="S4680" s="4">
        <v>576808.70104948338</v>
      </c>
      <c r="T4680" s="4">
        <v>91560.607562836856</v>
      </c>
      <c r="U4680" s="1">
        <f t="shared" si="367"/>
        <v>580309</v>
      </c>
      <c r="V4680" s="4">
        <f t="shared" si="368"/>
        <v>-88060.308612320223</v>
      </c>
      <c r="W4680" s="1" t="str">
        <f t="shared" si="369"/>
        <v>Adverse</v>
      </c>
    </row>
    <row r="4681" spans="1:23" x14ac:dyDescent="0.25">
      <c r="A4681" s="1"/>
      <c r="B4681" s="1"/>
      <c r="C4681" s="1"/>
      <c r="D4681" s="1"/>
      <c r="E4681" s="1"/>
      <c r="F4681" s="2"/>
      <c r="G4681" s="3"/>
      <c r="H4681" s="1"/>
      <c r="I4681" s="1"/>
      <c r="J4681" s="1" t="s">
        <v>6555</v>
      </c>
      <c r="K4681" s="2">
        <v>44290</v>
      </c>
      <c r="L4681" s="1" t="s">
        <v>4207</v>
      </c>
      <c r="M4681" s="1" t="str">
        <f t="shared" si="365"/>
        <v>Social Services</v>
      </c>
      <c r="N4681" s="1" t="s">
        <v>4210</v>
      </c>
      <c r="O4681" s="1" t="s">
        <v>4241</v>
      </c>
      <c r="P4681" s="1">
        <v>6045</v>
      </c>
      <c r="Q4681" s="1">
        <v>1687333</v>
      </c>
      <c r="R4681" s="1">
        <f t="shared" si="366"/>
        <v>47817</v>
      </c>
      <c r="S4681" s="4">
        <v>1663823.0381984939</v>
      </c>
      <c r="T4681" s="4">
        <v>140401.52425851987</v>
      </c>
      <c r="U4681" s="1">
        <f t="shared" si="367"/>
        <v>1639516</v>
      </c>
      <c r="V4681" s="4">
        <f t="shared" si="368"/>
        <v>-116891.56245701388</v>
      </c>
      <c r="W4681" s="1" t="str">
        <f t="shared" si="369"/>
        <v>Adverse</v>
      </c>
    </row>
    <row r="4682" spans="1:23" x14ac:dyDescent="0.25">
      <c r="A4682" s="1"/>
      <c r="B4682" s="1"/>
      <c r="C4682" s="1"/>
      <c r="D4682" s="1"/>
      <c r="E4682" s="1"/>
      <c r="F4682" s="2"/>
      <c r="G4682" s="3"/>
      <c r="H4682" s="1"/>
      <c r="I4682" s="1"/>
      <c r="J4682" s="1" t="s">
        <v>10167</v>
      </c>
      <c r="K4682" s="2">
        <v>44269</v>
      </c>
      <c r="L4682" s="1" t="s">
        <v>4227</v>
      </c>
      <c r="M4682" s="1" t="str">
        <f t="shared" si="365"/>
        <v>Infrastructure</v>
      </c>
      <c r="N4682" s="1" t="s">
        <v>4210</v>
      </c>
      <c r="O4682" s="1" t="s">
        <v>4298</v>
      </c>
      <c r="P4682" s="1">
        <v>7662</v>
      </c>
      <c r="Q4682" s="1">
        <v>1263657</v>
      </c>
      <c r="R4682" s="1">
        <f t="shared" si="366"/>
        <v>0</v>
      </c>
      <c r="S4682" s="4">
        <v>425540.26540356746</v>
      </c>
      <c r="T4682" s="4">
        <v>337355.98176744772</v>
      </c>
      <c r="U4682" s="1">
        <f t="shared" si="367"/>
        <v>1263657</v>
      </c>
      <c r="V4682" s="4">
        <f t="shared" si="368"/>
        <v>500760.75282898475</v>
      </c>
      <c r="W4682" s="1" t="str">
        <f t="shared" si="369"/>
        <v>Favourable</v>
      </c>
    </row>
    <row r="4683" spans="1:23" x14ac:dyDescent="0.25">
      <c r="A4683" s="1"/>
      <c r="B4683" s="1"/>
      <c r="C4683" s="1"/>
      <c r="D4683" s="1"/>
      <c r="E4683" s="1"/>
      <c r="F4683" s="2"/>
      <c r="G4683" s="3"/>
      <c r="H4683" s="1"/>
      <c r="I4683" s="1"/>
      <c r="J4683" s="1" t="s">
        <v>9807</v>
      </c>
      <c r="K4683" s="2">
        <v>44970</v>
      </c>
      <c r="L4683" s="1" t="s">
        <v>4204</v>
      </c>
      <c r="M4683" s="1" t="str">
        <f t="shared" si="365"/>
        <v>Education</v>
      </c>
      <c r="N4683" s="1" t="s">
        <v>4210</v>
      </c>
      <c r="O4683" s="1" t="s">
        <v>4361</v>
      </c>
      <c r="P4683" s="1">
        <v>7025</v>
      </c>
      <c r="Q4683" s="1">
        <v>613696</v>
      </c>
      <c r="R4683" s="1">
        <f t="shared" si="366"/>
        <v>36025</v>
      </c>
      <c r="S4683" s="4">
        <v>544997.33067202324</v>
      </c>
      <c r="T4683" s="4">
        <v>196560.10761956742</v>
      </c>
      <c r="U4683" s="1">
        <f t="shared" si="367"/>
        <v>577671</v>
      </c>
      <c r="V4683" s="4">
        <f t="shared" si="368"/>
        <v>-127861.43829159066</v>
      </c>
      <c r="W4683" s="1" t="str">
        <f t="shared" si="369"/>
        <v>Adverse</v>
      </c>
    </row>
    <row r="4684" spans="1:23" x14ac:dyDescent="0.25">
      <c r="A4684" s="1"/>
      <c r="B4684" s="1"/>
      <c r="C4684" s="1"/>
      <c r="D4684" s="1"/>
      <c r="E4684" s="1"/>
      <c r="F4684" s="2"/>
      <c r="G4684" s="3"/>
      <c r="H4684" s="1"/>
      <c r="I4684" s="1"/>
      <c r="J4684" s="1" t="s">
        <v>10168</v>
      </c>
      <c r="K4684" s="2">
        <v>45392</v>
      </c>
      <c r="L4684" s="1" t="s">
        <v>4238</v>
      </c>
      <c r="M4684" s="1" t="str">
        <f t="shared" si="365"/>
        <v>Education</v>
      </c>
      <c r="N4684" s="1" t="s">
        <v>4205</v>
      </c>
      <c r="O4684" s="1" t="s">
        <v>4250</v>
      </c>
      <c r="P4684" s="1">
        <v>6200</v>
      </c>
      <c r="Q4684" s="1">
        <v>778043</v>
      </c>
      <c r="R4684" s="1">
        <f t="shared" si="366"/>
        <v>0</v>
      </c>
      <c r="S4684" s="4">
        <v>709571.6441135623</v>
      </c>
      <c r="T4684" s="4">
        <v>156873.72804657189</v>
      </c>
      <c r="U4684" s="1">
        <f t="shared" si="367"/>
        <v>778043</v>
      </c>
      <c r="V4684" s="4">
        <f t="shared" si="368"/>
        <v>-88402.372160134139</v>
      </c>
      <c r="W4684" s="1" t="str">
        <f t="shared" si="369"/>
        <v>Adverse</v>
      </c>
    </row>
    <row r="4685" spans="1:23" x14ac:dyDescent="0.25">
      <c r="A4685" s="1"/>
      <c r="B4685" s="1"/>
      <c r="C4685" s="1"/>
      <c r="D4685" s="1"/>
      <c r="E4685" s="1"/>
      <c r="F4685" s="2"/>
      <c r="G4685" s="3"/>
      <c r="H4685" s="1"/>
      <c r="I4685" s="1"/>
      <c r="J4685" s="1" t="s">
        <v>4711</v>
      </c>
      <c r="K4685" s="2">
        <v>45187</v>
      </c>
      <c r="L4685" s="1" t="s">
        <v>4207</v>
      </c>
      <c r="M4685" s="1" t="str">
        <f t="shared" si="365"/>
        <v>Social Services</v>
      </c>
      <c r="N4685" s="1" t="s">
        <v>4222</v>
      </c>
      <c r="O4685" s="1" t="s">
        <v>4217</v>
      </c>
      <c r="P4685" s="1">
        <v>7939</v>
      </c>
      <c r="Q4685" s="1">
        <v>294722</v>
      </c>
      <c r="R4685" s="1">
        <f t="shared" si="366"/>
        <v>82953</v>
      </c>
      <c r="S4685" s="4">
        <v>288524.88124758849</v>
      </c>
      <c r="T4685" s="4">
        <v>84484.568883187705</v>
      </c>
      <c r="U4685" s="1">
        <f t="shared" si="367"/>
        <v>211769</v>
      </c>
      <c r="V4685" s="4">
        <f t="shared" si="368"/>
        <v>-78287.450130776211</v>
      </c>
      <c r="W4685" s="1" t="str">
        <f t="shared" si="369"/>
        <v>Adverse</v>
      </c>
    </row>
    <row r="4686" spans="1:23" x14ac:dyDescent="0.25">
      <c r="A4686" s="1"/>
      <c r="B4686" s="1"/>
      <c r="C4686" s="1"/>
      <c r="D4686" s="1"/>
      <c r="E4686" s="1"/>
      <c r="F4686" s="2"/>
      <c r="G4686" s="3"/>
      <c r="H4686" s="1"/>
      <c r="I4686" s="1"/>
      <c r="J4686" s="1" t="s">
        <v>10169</v>
      </c>
      <c r="K4686" s="2">
        <v>44655</v>
      </c>
      <c r="L4686" s="1" t="s">
        <v>4207</v>
      </c>
      <c r="M4686" s="1" t="str">
        <f t="shared" si="365"/>
        <v>Social Services</v>
      </c>
      <c r="N4686" s="1" t="s">
        <v>4205</v>
      </c>
      <c r="O4686" s="1" t="s">
        <v>4358</v>
      </c>
      <c r="P4686" s="1">
        <v>6865</v>
      </c>
      <c r="Q4686" s="1">
        <v>1739234</v>
      </c>
      <c r="R4686" s="1">
        <f t="shared" si="366"/>
        <v>0</v>
      </c>
      <c r="S4686" s="4">
        <v>540194.30299202912</v>
      </c>
      <c r="T4686" s="4">
        <v>453214.97686810413</v>
      </c>
      <c r="U4686" s="1">
        <f t="shared" si="367"/>
        <v>1739234</v>
      </c>
      <c r="V4686" s="4">
        <f t="shared" si="368"/>
        <v>745824.72013986669</v>
      </c>
      <c r="W4686" s="1" t="str">
        <f t="shared" si="369"/>
        <v>Favourable</v>
      </c>
    </row>
    <row r="4687" spans="1:23" x14ac:dyDescent="0.25">
      <c r="A4687" s="1"/>
      <c r="B4687" s="1"/>
      <c r="C4687" s="1"/>
      <c r="D4687" s="1"/>
      <c r="E4687" s="1"/>
      <c r="F4687" s="2"/>
      <c r="G4687" s="3"/>
      <c r="H4687" s="1"/>
      <c r="I4687" s="1"/>
      <c r="J4687" s="1" t="s">
        <v>7256</v>
      </c>
      <c r="K4687" s="2">
        <v>43985</v>
      </c>
      <c r="L4687" s="1" t="s">
        <v>4227</v>
      </c>
      <c r="M4687" s="1" t="str">
        <f t="shared" si="365"/>
        <v>Infrastructure</v>
      </c>
      <c r="N4687" s="1" t="s">
        <v>4210</v>
      </c>
      <c r="O4687" s="1" t="s">
        <v>4226</v>
      </c>
      <c r="P4687" s="1">
        <v>7974</v>
      </c>
      <c r="Q4687" s="1">
        <v>364149</v>
      </c>
      <c r="R4687" s="1">
        <f t="shared" si="366"/>
        <v>18557</v>
      </c>
      <c r="S4687" s="4">
        <v>356620.95864115463</v>
      </c>
      <c r="T4687" s="4">
        <v>104181.5097746234</v>
      </c>
      <c r="U4687" s="1">
        <f t="shared" si="367"/>
        <v>345592</v>
      </c>
      <c r="V4687" s="4">
        <f t="shared" si="368"/>
        <v>-96653.468415778014</v>
      </c>
      <c r="W4687" s="1" t="str">
        <f t="shared" si="369"/>
        <v>Adverse</v>
      </c>
    </row>
    <row r="4688" spans="1:23" x14ac:dyDescent="0.25">
      <c r="A4688" s="1"/>
      <c r="B4688" s="1"/>
      <c r="C4688" s="1"/>
      <c r="D4688" s="1"/>
      <c r="E4688" s="1"/>
      <c r="F4688" s="2"/>
      <c r="G4688" s="3"/>
      <c r="H4688" s="1"/>
      <c r="I4688" s="1"/>
      <c r="J4688" s="1" t="s">
        <v>7855</v>
      </c>
      <c r="K4688" s="2">
        <v>44624</v>
      </c>
      <c r="L4688" s="1" t="s">
        <v>4204</v>
      </c>
      <c r="M4688" s="1" t="str">
        <f t="shared" si="365"/>
        <v>Education</v>
      </c>
      <c r="N4688" s="1" t="s">
        <v>4210</v>
      </c>
      <c r="O4688" s="1" t="s">
        <v>4402</v>
      </c>
      <c r="P4688" s="1">
        <v>7151</v>
      </c>
      <c r="Q4688" s="1">
        <v>474172</v>
      </c>
      <c r="R4688" s="1">
        <f t="shared" si="366"/>
        <v>14458</v>
      </c>
      <c r="S4688" s="4">
        <v>270346.96254753583</v>
      </c>
      <c r="T4688" s="4">
        <v>12950.847295019286</v>
      </c>
      <c r="U4688" s="1">
        <f t="shared" si="367"/>
        <v>459714</v>
      </c>
      <c r="V4688" s="4">
        <f t="shared" si="368"/>
        <v>190874.19015744486</v>
      </c>
      <c r="W4688" s="1" t="str">
        <f t="shared" si="369"/>
        <v>Favourable</v>
      </c>
    </row>
    <row r="4689" spans="1:23" x14ac:dyDescent="0.25">
      <c r="A4689" s="1"/>
      <c r="B4689" s="1"/>
      <c r="C4689" s="1"/>
      <c r="D4689" s="1"/>
      <c r="E4689" s="1"/>
      <c r="F4689" s="2"/>
      <c r="G4689" s="3"/>
      <c r="H4689" s="1"/>
      <c r="I4689" s="1"/>
      <c r="J4689" s="1" t="s">
        <v>7626</v>
      </c>
      <c r="K4689" s="2">
        <v>45344</v>
      </c>
      <c r="L4689" s="1" t="s">
        <v>4204</v>
      </c>
      <c r="M4689" s="1" t="str">
        <f t="shared" si="365"/>
        <v>Education</v>
      </c>
      <c r="N4689" s="1" t="s">
        <v>4205</v>
      </c>
      <c r="O4689" s="1" t="s">
        <v>4273</v>
      </c>
      <c r="P4689" s="1">
        <v>8152</v>
      </c>
      <c r="Q4689" s="1">
        <v>2293993</v>
      </c>
      <c r="R4689" s="1">
        <f t="shared" si="366"/>
        <v>39376</v>
      </c>
      <c r="S4689" s="4">
        <v>760529.53390533733</v>
      </c>
      <c r="T4689" s="4">
        <v>754890.64891399827</v>
      </c>
      <c r="U4689" s="1">
        <f t="shared" si="367"/>
        <v>2254617</v>
      </c>
      <c r="V4689" s="4">
        <f t="shared" si="368"/>
        <v>778572.81718066428</v>
      </c>
      <c r="W4689" s="1" t="str">
        <f t="shared" si="369"/>
        <v>Favourable</v>
      </c>
    </row>
    <row r="4690" spans="1:23" x14ac:dyDescent="0.25">
      <c r="A4690" s="1"/>
      <c r="B4690" s="1"/>
      <c r="C4690" s="1"/>
      <c r="D4690" s="1"/>
      <c r="E4690" s="1"/>
      <c r="F4690" s="2"/>
      <c r="G4690" s="3"/>
      <c r="H4690" s="1"/>
      <c r="I4690" s="1"/>
      <c r="J4690" s="1" t="s">
        <v>7028</v>
      </c>
      <c r="K4690" s="2">
        <v>44058</v>
      </c>
      <c r="L4690" s="1" t="s">
        <v>4207</v>
      </c>
      <c r="M4690" s="1" t="str">
        <f t="shared" si="365"/>
        <v>Social Services</v>
      </c>
      <c r="N4690" s="1" t="s">
        <v>4210</v>
      </c>
      <c r="O4690" s="1" t="s">
        <v>4458</v>
      </c>
      <c r="P4690" s="1">
        <v>9280</v>
      </c>
      <c r="Q4690" s="1">
        <v>2169378</v>
      </c>
      <c r="R4690" s="1">
        <f t="shared" si="366"/>
        <v>37721</v>
      </c>
      <c r="S4690" s="4">
        <v>550261.70270957891</v>
      </c>
      <c r="T4690" s="4">
        <v>247172.56562323359</v>
      </c>
      <c r="U4690" s="1">
        <f t="shared" si="367"/>
        <v>2131657</v>
      </c>
      <c r="V4690" s="4">
        <f t="shared" si="368"/>
        <v>1371943.7316671875</v>
      </c>
      <c r="W4690" s="1" t="str">
        <f t="shared" si="369"/>
        <v>Favourable</v>
      </c>
    </row>
    <row r="4691" spans="1:23" x14ac:dyDescent="0.25">
      <c r="A4691" s="1"/>
      <c r="B4691" s="1"/>
      <c r="C4691" s="1"/>
      <c r="D4691" s="1"/>
      <c r="E4691" s="1"/>
      <c r="F4691" s="2"/>
      <c r="G4691" s="3"/>
      <c r="H4691" s="1"/>
      <c r="I4691" s="1"/>
      <c r="J4691" s="1" t="s">
        <v>9091</v>
      </c>
      <c r="K4691" s="2">
        <v>45310</v>
      </c>
      <c r="L4691" s="1" t="s">
        <v>4207</v>
      </c>
      <c r="M4691" s="1" t="str">
        <f t="shared" si="365"/>
        <v>Social Services</v>
      </c>
      <c r="N4691" s="1" t="s">
        <v>4222</v>
      </c>
      <c r="O4691" s="1" t="s">
        <v>4267</v>
      </c>
      <c r="P4691" s="1">
        <v>6846</v>
      </c>
      <c r="Q4691" s="1">
        <v>1940478</v>
      </c>
      <c r="R4691" s="1">
        <f t="shared" si="366"/>
        <v>51636</v>
      </c>
      <c r="S4691" s="4">
        <v>812548.75582694844</v>
      </c>
      <c r="T4691" s="4">
        <v>235262.40421522941</v>
      </c>
      <c r="U4691" s="1">
        <f t="shared" si="367"/>
        <v>1888842</v>
      </c>
      <c r="V4691" s="4">
        <f t="shared" si="368"/>
        <v>892666.83995782211</v>
      </c>
      <c r="W4691" s="1" t="str">
        <f t="shared" si="369"/>
        <v>Favourable</v>
      </c>
    </row>
    <row r="4692" spans="1:23" x14ac:dyDescent="0.25">
      <c r="A4692" s="1"/>
      <c r="B4692" s="1"/>
      <c r="C4692" s="1"/>
      <c r="D4692" s="1"/>
      <c r="E4692" s="1"/>
      <c r="F4692" s="2"/>
      <c r="G4692" s="3"/>
      <c r="H4692" s="1"/>
      <c r="I4692" s="1"/>
      <c r="J4692" s="1" t="s">
        <v>10170</v>
      </c>
      <c r="K4692" s="2">
        <v>44641</v>
      </c>
      <c r="L4692" s="1" t="s">
        <v>4207</v>
      </c>
      <c r="M4692" s="1" t="str">
        <f t="shared" si="365"/>
        <v>Social Services</v>
      </c>
      <c r="N4692" s="1" t="s">
        <v>4205</v>
      </c>
      <c r="O4692" s="1" t="s">
        <v>4237</v>
      </c>
      <c r="P4692" s="1">
        <v>7145</v>
      </c>
      <c r="Q4692" s="1">
        <v>1177809</v>
      </c>
      <c r="R4692" s="1">
        <f t="shared" si="366"/>
        <v>0</v>
      </c>
      <c r="S4692" s="4">
        <v>329071.97625723912</v>
      </c>
      <c r="T4692" s="4">
        <v>340639.04889553698</v>
      </c>
      <c r="U4692" s="1">
        <f t="shared" si="367"/>
        <v>1177809</v>
      </c>
      <c r="V4692" s="4">
        <f t="shared" si="368"/>
        <v>508097.97484722384</v>
      </c>
      <c r="W4692" s="1" t="str">
        <f t="shared" si="369"/>
        <v>Favourable</v>
      </c>
    </row>
    <row r="4693" spans="1:23" x14ac:dyDescent="0.25">
      <c r="A4693" s="1"/>
      <c r="B4693" s="1"/>
      <c r="C4693" s="1"/>
      <c r="D4693" s="1"/>
      <c r="E4693" s="1"/>
      <c r="F4693" s="2"/>
      <c r="G4693" s="3"/>
      <c r="H4693" s="1"/>
      <c r="I4693" s="1"/>
      <c r="J4693" s="1" t="s">
        <v>4368</v>
      </c>
      <c r="K4693" s="2">
        <v>45370</v>
      </c>
      <c r="L4693" s="1" t="s">
        <v>4207</v>
      </c>
      <c r="M4693" s="1" t="str">
        <f t="shared" si="365"/>
        <v>Social Services</v>
      </c>
      <c r="N4693" s="1" t="s">
        <v>4205</v>
      </c>
      <c r="O4693" s="1" t="s">
        <v>4211</v>
      </c>
      <c r="P4693" s="1">
        <v>8903</v>
      </c>
      <c r="Q4693" s="1">
        <v>1603323</v>
      </c>
      <c r="R4693" s="1">
        <f t="shared" si="366"/>
        <v>57501</v>
      </c>
      <c r="S4693" s="4">
        <v>1333623.647527921</v>
      </c>
      <c r="T4693" s="4">
        <v>28576.9395076441</v>
      </c>
      <c r="U4693" s="1">
        <f t="shared" si="367"/>
        <v>1545822</v>
      </c>
      <c r="V4693" s="4">
        <f t="shared" si="368"/>
        <v>241122.41296443483</v>
      </c>
      <c r="W4693" s="1" t="str">
        <f t="shared" si="369"/>
        <v>Favourable</v>
      </c>
    </row>
    <row r="4694" spans="1:23" x14ac:dyDescent="0.25">
      <c r="A4694" s="1"/>
      <c r="B4694" s="1"/>
      <c r="C4694" s="1"/>
      <c r="D4694" s="1"/>
      <c r="E4694" s="1"/>
      <c r="F4694" s="2"/>
      <c r="G4694" s="3"/>
      <c r="H4694" s="1"/>
      <c r="I4694" s="1"/>
      <c r="J4694" s="1" t="s">
        <v>10171</v>
      </c>
      <c r="K4694" s="2">
        <v>44402</v>
      </c>
      <c r="L4694" s="1" t="s">
        <v>4227</v>
      </c>
      <c r="M4694" s="1" t="str">
        <f t="shared" si="365"/>
        <v>Infrastructure</v>
      </c>
      <c r="N4694" s="1" t="s">
        <v>4205</v>
      </c>
      <c r="O4694" s="1" t="s">
        <v>4289</v>
      </c>
      <c r="P4694" s="1">
        <v>5617</v>
      </c>
      <c r="Q4694" s="1">
        <v>2153319</v>
      </c>
      <c r="R4694" s="1">
        <f t="shared" si="366"/>
        <v>0</v>
      </c>
      <c r="S4694" s="4">
        <v>321894.50242697791</v>
      </c>
      <c r="T4694" s="4">
        <v>567796.61306587618</v>
      </c>
      <c r="U4694" s="1">
        <f t="shared" si="367"/>
        <v>2153319</v>
      </c>
      <c r="V4694" s="4">
        <f t="shared" si="368"/>
        <v>1263627.884507146</v>
      </c>
      <c r="W4694" s="1" t="str">
        <f t="shared" si="369"/>
        <v>Favourable</v>
      </c>
    </row>
    <row r="4695" spans="1:23" x14ac:dyDescent="0.25">
      <c r="A4695" s="1"/>
      <c r="B4695" s="1"/>
      <c r="C4695" s="1"/>
      <c r="D4695" s="1"/>
      <c r="E4695" s="1"/>
      <c r="F4695" s="2"/>
      <c r="G4695" s="3"/>
      <c r="H4695" s="1"/>
      <c r="I4695" s="1"/>
      <c r="J4695" s="1" t="s">
        <v>5556</v>
      </c>
      <c r="K4695" s="2">
        <v>45284</v>
      </c>
      <c r="L4695" s="1" t="s">
        <v>4204</v>
      </c>
      <c r="M4695" s="1" t="str">
        <f t="shared" si="365"/>
        <v>Education</v>
      </c>
      <c r="N4695" s="1" t="s">
        <v>4205</v>
      </c>
      <c r="O4695" s="1" t="s">
        <v>4237</v>
      </c>
      <c r="P4695" s="1">
        <v>6971</v>
      </c>
      <c r="Q4695" s="1">
        <v>469571</v>
      </c>
      <c r="R4695" s="1">
        <f t="shared" si="366"/>
        <v>86346</v>
      </c>
      <c r="S4695" s="4">
        <v>34825.515777983906</v>
      </c>
      <c r="T4695" s="4">
        <v>103361.86067290377</v>
      </c>
      <c r="U4695" s="1">
        <f t="shared" si="367"/>
        <v>383225</v>
      </c>
      <c r="V4695" s="4">
        <f t="shared" si="368"/>
        <v>331383.62354911235</v>
      </c>
      <c r="W4695" s="1" t="str">
        <f t="shared" si="369"/>
        <v>Favourable</v>
      </c>
    </row>
    <row r="4696" spans="1:23" x14ac:dyDescent="0.25">
      <c r="A4696" s="1"/>
      <c r="B4696" s="1"/>
      <c r="C4696" s="1"/>
      <c r="D4696" s="1"/>
      <c r="E4696" s="1"/>
      <c r="F4696" s="2"/>
      <c r="G4696" s="3"/>
      <c r="H4696" s="1"/>
      <c r="I4696" s="1"/>
      <c r="J4696" s="1" t="s">
        <v>5592</v>
      </c>
      <c r="K4696" s="2">
        <v>44097</v>
      </c>
      <c r="L4696" s="1" t="s">
        <v>4238</v>
      </c>
      <c r="M4696" s="1" t="str">
        <f t="shared" si="365"/>
        <v>Education</v>
      </c>
      <c r="N4696" s="1" t="s">
        <v>4222</v>
      </c>
      <c r="O4696" s="1" t="s">
        <v>4441</v>
      </c>
      <c r="P4696" s="1">
        <v>8905</v>
      </c>
      <c r="Q4696" s="1">
        <v>978992</v>
      </c>
      <c r="R4696" s="1">
        <f t="shared" si="366"/>
        <v>62072</v>
      </c>
      <c r="S4696" s="4">
        <v>918978.42818110716</v>
      </c>
      <c r="T4696" s="4">
        <v>257770.09879351527</v>
      </c>
      <c r="U4696" s="1">
        <f t="shared" si="367"/>
        <v>916920</v>
      </c>
      <c r="V4696" s="4">
        <f t="shared" si="368"/>
        <v>-197756.52697462239</v>
      </c>
      <c r="W4696" s="1" t="str">
        <f t="shared" si="369"/>
        <v>Adverse</v>
      </c>
    </row>
    <row r="4697" spans="1:23" x14ac:dyDescent="0.25">
      <c r="A4697" s="1"/>
      <c r="B4697" s="1"/>
      <c r="C4697" s="1"/>
      <c r="D4697" s="1"/>
      <c r="E4697" s="1"/>
      <c r="F4697" s="2"/>
      <c r="G4697" s="3"/>
      <c r="H4697" s="1"/>
      <c r="I4697" s="1"/>
      <c r="J4697" s="1" t="s">
        <v>10172</v>
      </c>
      <c r="K4697" s="2">
        <v>44266</v>
      </c>
      <c r="L4697" s="1" t="s">
        <v>4207</v>
      </c>
      <c r="M4697" s="1" t="str">
        <f t="shared" si="365"/>
        <v>Social Services</v>
      </c>
      <c r="N4697" s="1" t="s">
        <v>4222</v>
      </c>
      <c r="O4697" s="1" t="s">
        <v>4247</v>
      </c>
      <c r="P4697" s="1">
        <v>7755</v>
      </c>
      <c r="Q4697" s="1">
        <v>936965</v>
      </c>
      <c r="R4697" s="1">
        <f t="shared" si="366"/>
        <v>0</v>
      </c>
      <c r="S4697" s="4">
        <v>296547.220936194</v>
      </c>
      <c r="T4697" s="4">
        <v>197906.70039829763</v>
      </c>
      <c r="U4697" s="1">
        <f t="shared" si="367"/>
        <v>936965</v>
      </c>
      <c r="V4697" s="4">
        <f t="shared" si="368"/>
        <v>442511.07866550836</v>
      </c>
      <c r="W4697" s="1" t="str">
        <f t="shared" si="369"/>
        <v>Favourable</v>
      </c>
    </row>
    <row r="4698" spans="1:23" x14ac:dyDescent="0.25">
      <c r="A4698" s="1"/>
      <c r="B4698" s="1"/>
      <c r="C4698" s="1"/>
      <c r="D4698" s="1"/>
      <c r="E4698" s="1"/>
      <c r="F4698" s="2"/>
      <c r="G4698" s="3"/>
      <c r="H4698" s="1"/>
      <c r="I4698" s="1"/>
      <c r="J4698" s="1" t="s">
        <v>10173</v>
      </c>
      <c r="K4698" s="2">
        <v>45067</v>
      </c>
      <c r="L4698" s="1" t="s">
        <v>4204</v>
      </c>
      <c r="M4698" s="1" t="str">
        <f t="shared" si="365"/>
        <v>Education</v>
      </c>
      <c r="N4698" s="1" t="s">
        <v>4222</v>
      </c>
      <c r="O4698" s="1" t="s">
        <v>4314</v>
      </c>
      <c r="P4698" s="1">
        <v>8583</v>
      </c>
      <c r="Q4698" s="1">
        <v>2172211</v>
      </c>
      <c r="R4698" s="1">
        <f t="shared" si="366"/>
        <v>0</v>
      </c>
      <c r="S4698" s="4">
        <v>274429.4098717522</v>
      </c>
      <c r="T4698" s="4">
        <v>588672.20137335092</v>
      </c>
      <c r="U4698" s="1">
        <f t="shared" si="367"/>
        <v>2172211</v>
      </c>
      <c r="V4698" s="4">
        <f t="shared" si="368"/>
        <v>1309109.3887548968</v>
      </c>
      <c r="W4698" s="1" t="str">
        <f t="shared" si="369"/>
        <v>Favourable</v>
      </c>
    </row>
    <row r="4699" spans="1:23" x14ac:dyDescent="0.25">
      <c r="A4699" s="1"/>
      <c r="B4699" s="1"/>
      <c r="C4699" s="1"/>
      <c r="D4699" s="1"/>
      <c r="E4699" s="1"/>
      <c r="F4699" s="2"/>
      <c r="G4699" s="3"/>
      <c r="H4699" s="1"/>
      <c r="I4699" s="1"/>
      <c r="J4699" s="1" t="s">
        <v>9929</v>
      </c>
      <c r="K4699" s="2">
        <v>44611</v>
      </c>
      <c r="L4699" s="1" t="s">
        <v>4207</v>
      </c>
      <c r="M4699" s="1" t="str">
        <f t="shared" si="365"/>
        <v>Social Services</v>
      </c>
      <c r="N4699" s="1" t="s">
        <v>4222</v>
      </c>
      <c r="O4699" s="1" t="s">
        <v>4388</v>
      </c>
      <c r="P4699" s="1">
        <v>7280</v>
      </c>
      <c r="Q4699" s="1">
        <v>1614069</v>
      </c>
      <c r="R4699" s="1">
        <f t="shared" si="366"/>
        <v>51861</v>
      </c>
      <c r="S4699" s="4">
        <v>1114876.8791281199</v>
      </c>
      <c r="T4699" s="4">
        <v>140273.57410001397</v>
      </c>
      <c r="U4699" s="1">
        <f t="shared" si="367"/>
        <v>1562208</v>
      </c>
      <c r="V4699" s="4">
        <f t="shared" si="368"/>
        <v>358918.54677186604</v>
      </c>
      <c r="W4699" s="1" t="str">
        <f t="shared" si="369"/>
        <v>Favourable</v>
      </c>
    </row>
    <row r="4700" spans="1:23" x14ac:dyDescent="0.25">
      <c r="A4700" s="1"/>
      <c r="B4700" s="1"/>
      <c r="C4700" s="1"/>
      <c r="D4700" s="1"/>
      <c r="E4700" s="1"/>
      <c r="F4700" s="2"/>
      <c r="G4700" s="3"/>
      <c r="H4700" s="1"/>
      <c r="I4700" s="1"/>
      <c r="J4700" s="1" t="s">
        <v>10174</v>
      </c>
      <c r="K4700" s="2">
        <v>45317</v>
      </c>
      <c r="L4700" s="1" t="s">
        <v>4207</v>
      </c>
      <c r="M4700" s="1" t="str">
        <f t="shared" si="365"/>
        <v>Social Services</v>
      </c>
      <c r="N4700" s="1" t="s">
        <v>4205</v>
      </c>
      <c r="O4700" s="1" t="s">
        <v>4358</v>
      </c>
      <c r="P4700" s="1">
        <v>6778</v>
      </c>
      <c r="Q4700" s="1">
        <v>1668866</v>
      </c>
      <c r="R4700" s="1">
        <f t="shared" si="366"/>
        <v>0</v>
      </c>
      <c r="S4700" s="4">
        <v>561549.54801105487</v>
      </c>
      <c r="T4700" s="4">
        <v>418516.38599193102</v>
      </c>
      <c r="U4700" s="1">
        <f t="shared" si="367"/>
        <v>1668866</v>
      </c>
      <c r="V4700" s="4">
        <f t="shared" si="368"/>
        <v>688800.06599701406</v>
      </c>
      <c r="W4700" s="1" t="str">
        <f t="shared" si="369"/>
        <v>Favourable</v>
      </c>
    </row>
    <row r="4701" spans="1:23" x14ac:dyDescent="0.25">
      <c r="A4701" s="1"/>
      <c r="B4701" s="1"/>
      <c r="C4701" s="1"/>
      <c r="D4701" s="1"/>
      <c r="E4701" s="1"/>
      <c r="F4701" s="2"/>
      <c r="G4701" s="3"/>
      <c r="H4701" s="1"/>
      <c r="I4701" s="1"/>
      <c r="J4701" s="1" t="s">
        <v>5155</v>
      </c>
      <c r="K4701" s="2">
        <v>43931</v>
      </c>
      <c r="L4701" s="1" t="s">
        <v>4207</v>
      </c>
      <c r="M4701" s="1" t="str">
        <f t="shared" si="365"/>
        <v>Social Services</v>
      </c>
      <c r="N4701" s="1" t="s">
        <v>4205</v>
      </c>
      <c r="O4701" s="1" t="s">
        <v>4374</v>
      </c>
      <c r="P4701" s="1">
        <v>7652</v>
      </c>
      <c r="Q4701" s="1">
        <v>1674658</v>
      </c>
      <c r="R4701" s="1">
        <f t="shared" si="366"/>
        <v>88037</v>
      </c>
      <c r="S4701" s="4">
        <v>593287.93246186152</v>
      </c>
      <c r="T4701" s="4">
        <v>418056.8264687999</v>
      </c>
      <c r="U4701" s="1">
        <f t="shared" si="367"/>
        <v>1586621</v>
      </c>
      <c r="V4701" s="4">
        <f t="shared" si="368"/>
        <v>663313.24106933852</v>
      </c>
      <c r="W4701" s="1" t="str">
        <f t="shared" si="369"/>
        <v>Favourable</v>
      </c>
    </row>
    <row r="4702" spans="1:23" x14ac:dyDescent="0.25">
      <c r="A4702" s="1"/>
      <c r="B4702" s="1"/>
      <c r="C4702" s="1"/>
      <c r="D4702" s="1"/>
      <c r="E4702" s="1"/>
      <c r="F4702" s="2"/>
      <c r="G4702" s="3"/>
      <c r="H4702" s="1"/>
      <c r="I4702" s="1"/>
      <c r="J4702" s="1" t="s">
        <v>10175</v>
      </c>
      <c r="K4702" s="2">
        <v>44116</v>
      </c>
      <c r="L4702" s="1" t="s">
        <v>4204</v>
      </c>
      <c r="M4702" s="1" t="str">
        <f t="shared" si="365"/>
        <v>Education</v>
      </c>
      <c r="N4702" s="1" t="s">
        <v>4210</v>
      </c>
      <c r="O4702" s="1" t="s">
        <v>4458</v>
      </c>
      <c r="P4702" s="1">
        <v>7928</v>
      </c>
      <c r="Q4702" s="1">
        <v>2484956</v>
      </c>
      <c r="R4702" s="1">
        <f t="shared" si="366"/>
        <v>0</v>
      </c>
      <c r="S4702" s="4">
        <v>2053821.4876568506</v>
      </c>
      <c r="T4702" s="4">
        <v>165292.04534642643</v>
      </c>
      <c r="U4702" s="1">
        <f t="shared" si="367"/>
        <v>2484956</v>
      </c>
      <c r="V4702" s="4">
        <f t="shared" si="368"/>
        <v>265842.46699672285</v>
      </c>
      <c r="W4702" s="1" t="str">
        <f t="shared" si="369"/>
        <v>Favourable</v>
      </c>
    </row>
    <row r="4703" spans="1:23" x14ac:dyDescent="0.25">
      <c r="A4703" s="1"/>
      <c r="B4703" s="1"/>
      <c r="C4703" s="1"/>
      <c r="D4703" s="1"/>
      <c r="E4703" s="1"/>
      <c r="F4703" s="2"/>
      <c r="G4703" s="3"/>
      <c r="H4703" s="1"/>
      <c r="I4703" s="1"/>
      <c r="J4703" s="1" t="s">
        <v>9365</v>
      </c>
      <c r="K4703" s="2">
        <v>43932</v>
      </c>
      <c r="L4703" s="1" t="s">
        <v>4204</v>
      </c>
      <c r="M4703" s="1" t="str">
        <f t="shared" si="365"/>
        <v>Education</v>
      </c>
      <c r="N4703" s="1" t="s">
        <v>4210</v>
      </c>
      <c r="O4703" s="1" t="s">
        <v>4217</v>
      </c>
      <c r="P4703" s="1">
        <v>7612</v>
      </c>
      <c r="Q4703" s="1">
        <v>2107617</v>
      </c>
      <c r="R4703" s="1">
        <f t="shared" si="366"/>
        <v>41127</v>
      </c>
      <c r="S4703" s="4">
        <v>1006631.0151424826</v>
      </c>
      <c r="T4703" s="4">
        <v>139652.0589700744</v>
      </c>
      <c r="U4703" s="1">
        <f t="shared" si="367"/>
        <v>2066490</v>
      </c>
      <c r="V4703" s="4">
        <f t="shared" si="368"/>
        <v>961333.92588744313</v>
      </c>
      <c r="W4703" s="1" t="str">
        <f t="shared" si="369"/>
        <v>Favourable</v>
      </c>
    </row>
    <row r="4704" spans="1:23" x14ac:dyDescent="0.25">
      <c r="A4704" s="1"/>
      <c r="B4704" s="1"/>
      <c r="C4704" s="1"/>
      <c r="D4704" s="1"/>
      <c r="E4704" s="1"/>
      <c r="F4704" s="2"/>
      <c r="G4704" s="3"/>
      <c r="H4704" s="1"/>
      <c r="I4704" s="1"/>
      <c r="J4704" s="1" t="s">
        <v>8342</v>
      </c>
      <c r="K4704" s="2">
        <v>45233</v>
      </c>
      <c r="L4704" s="1" t="s">
        <v>4207</v>
      </c>
      <c r="M4704" s="1" t="str">
        <f t="shared" si="365"/>
        <v>Social Services</v>
      </c>
      <c r="N4704" s="1" t="s">
        <v>4210</v>
      </c>
      <c r="O4704" s="1" t="s">
        <v>4496</v>
      </c>
      <c r="P4704" s="1">
        <v>8320</v>
      </c>
      <c r="Q4704" s="1">
        <v>924764</v>
      </c>
      <c r="R4704" s="1">
        <f t="shared" si="366"/>
        <v>33885</v>
      </c>
      <c r="S4704" s="4">
        <v>789927.57196284027</v>
      </c>
      <c r="T4704" s="4">
        <v>110597.12657491992</v>
      </c>
      <c r="U4704" s="1">
        <f t="shared" si="367"/>
        <v>890879</v>
      </c>
      <c r="V4704" s="4">
        <f t="shared" si="368"/>
        <v>24239.301462239819</v>
      </c>
      <c r="W4704" s="1" t="str">
        <f t="shared" si="369"/>
        <v>Favourable</v>
      </c>
    </row>
    <row r="4705" spans="1:23" x14ac:dyDescent="0.25">
      <c r="A4705" s="1"/>
      <c r="B4705" s="1"/>
      <c r="C4705" s="1"/>
      <c r="D4705" s="1"/>
      <c r="E4705" s="1"/>
      <c r="F4705" s="2"/>
      <c r="G4705" s="3"/>
      <c r="H4705" s="1"/>
      <c r="I4705" s="1"/>
      <c r="J4705" s="1" t="s">
        <v>4924</v>
      </c>
      <c r="K4705" s="2">
        <v>45252</v>
      </c>
      <c r="L4705" s="1" t="s">
        <v>4227</v>
      </c>
      <c r="M4705" s="1" t="str">
        <f t="shared" si="365"/>
        <v>Infrastructure</v>
      </c>
      <c r="N4705" s="1" t="s">
        <v>4210</v>
      </c>
      <c r="O4705" s="1" t="s">
        <v>4273</v>
      </c>
      <c r="P4705" s="1">
        <v>8673</v>
      </c>
      <c r="Q4705" s="1">
        <v>2475847</v>
      </c>
      <c r="R4705" s="1">
        <f t="shared" si="366"/>
        <v>59760</v>
      </c>
      <c r="S4705" s="4">
        <v>2123502.5449296101</v>
      </c>
      <c r="T4705" s="4">
        <v>735730.23719508701</v>
      </c>
      <c r="U4705" s="1">
        <f t="shared" si="367"/>
        <v>2416087</v>
      </c>
      <c r="V4705" s="4">
        <f t="shared" si="368"/>
        <v>-383385.78212469723</v>
      </c>
      <c r="W4705" s="1" t="str">
        <f t="shared" si="369"/>
        <v>Adverse</v>
      </c>
    </row>
    <row r="4706" spans="1:23" x14ac:dyDescent="0.25">
      <c r="A4706" s="1"/>
      <c r="B4706" s="1"/>
      <c r="C4706" s="1"/>
      <c r="D4706" s="1"/>
      <c r="E4706" s="1"/>
      <c r="F4706" s="2"/>
      <c r="G4706" s="3"/>
      <c r="H4706" s="1"/>
      <c r="I4706" s="1"/>
      <c r="J4706" s="1" t="s">
        <v>6734</v>
      </c>
      <c r="K4706" s="2">
        <v>44504</v>
      </c>
      <c r="L4706" s="1" t="s">
        <v>4227</v>
      </c>
      <c r="M4706" s="1" t="str">
        <f t="shared" si="365"/>
        <v>Infrastructure</v>
      </c>
      <c r="N4706" s="1" t="s">
        <v>4210</v>
      </c>
      <c r="O4706" s="1" t="s">
        <v>4496</v>
      </c>
      <c r="P4706" s="1">
        <v>6841</v>
      </c>
      <c r="Q4706" s="1">
        <v>297927</v>
      </c>
      <c r="R4706" s="1">
        <f t="shared" si="366"/>
        <v>50209</v>
      </c>
      <c r="S4706" s="4">
        <v>65102.094775578298</v>
      </c>
      <c r="T4706" s="4">
        <v>31101.740365533551</v>
      </c>
      <c r="U4706" s="1">
        <f t="shared" si="367"/>
        <v>247718</v>
      </c>
      <c r="V4706" s="4">
        <f t="shared" si="368"/>
        <v>201723.16485888814</v>
      </c>
      <c r="W4706" s="1" t="str">
        <f t="shared" si="369"/>
        <v>Favourable</v>
      </c>
    </row>
    <row r="4707" spans="1:23" x14ac:dyDescent="0.25">
      <c r="A4707" s="1"/>
      <c r="B4707" s="1"/>
      <c r="C4707" s="1"/>
      <c r="D4707" s="1"/>
      <c r="E4707" s="1"/>
      <c r="F4707" s="2"/>
      <c r="G4707" s="3"/>
      <c r="H4707" s="1"/>
      <c r="I4707" s="1"/>
      <c r="J4707" s="1" t="s">
        <v>4309</v>
      </c>
      <c r="K4707" s="2">
        <v>45024</v>
      </c>
      <c r="L4707" s="1" t="s">
        <v>4207</v>
      </c>
      <c r="M4707" s="1" t="str">
        <f t="shared" si="365"/>
        <v>Social Services</v>
      </c>
      <c r="N4707" s="1" t="s">
        <v>4222</v>
      </c>
      <c r="O4707" s="1" t="s">
        <v>4330</v>
      </c>
      <c r="P4707" s="1">
        <v>7914</v>
      </c>
      <c r="Q4707" s="1">
        <v>1474112</v>
      </c>
      <c r="R4707" s="1">
        <f t="shared" si="366"/>
        <v>52247</v>
      </c>
      <c r="S4707" s="4">
        <v>207415.69085039129</v>
      </c>
      <c r="T4707" s="4">
        <v>97443.119283474589</v>
      </c>
      <c r="U4707" s="1">
        <f t="shared" si="367"/>
        <v>1421865</v>
      </c>
      <c r="V4707" s="4">
        <f t="shared" si="368"/>
        <v>1169253.1898661342</v>
      </c>
      <c r="W4707" s="1" t="str">
        <f t="shared" si="369"/>
        <v>Favourable</v>
      </c>
    </row>
    <row r="4708" spans="1:23" x14ac:dyDescent="0.25">
      <c r="A4708" s="1"/>
      <c r="B4708" s="1"/>
      <c r="C4708" s="1"/>
      <c r="D4708" s="1"/>
      <c r="E4708" s="1"/>
      <c r="F4708" s="2"/>
      <c r="G4708" s="3"/>
      <c r="H4708" s="1"/>
      <c r="I4708" s="1"/>
      <c r="J4708" s="1" t="s">
        <v>6903</v>
      </c>
      <c r="K4708" s="2">
        <v>45344</v>
      </c>
      <c r="L4708" s="1" t="s">
        <v>4207</v>
      </c>
      <c r="M4708" s="1" t="str">
        <f t="shared" si="365"/>
        <v>Social Services</v>
      </c>
      <c r="N4708" s="1" t="s">
        <v>4205</v>
      </c>
      <c r="O4708" s="1" t="s">
        <v>4267</v>
      </c>
      <c r="P4708" s="1">
        <v>7520</v>
      </c>
      <c r="Q4708" s="1">
        <v>621439</v>
      </c>
      <c r="R4708" s="1">
        <f t="shared" si="366"/>
        <v>29346</v>
      </c>
      <c r="S4708" s="4">
        <v>300247.00215418561</v>
      </c>
      <c r="T4708" s="4">
        <v>179662.73747004059</v>
      </c>
      <c r="U4708" s="1">
        <f t="shared" si="367"/>
        <v>592093</v>
      </c>
      <c r="V4708" s="4">
        <f t="shared" si="368"/>
        <v>141529.26037577377</v>
      </c>
      <c r="W4708" s="1" t="str">
        <f t="shared" si="369"/>
        <v>Favourable</v>
      </c>
    </row>
    <row r="4709" spans="1:23" x14ac:dyDescent="0.25">
      <c r="A4709" s="1"/>
      <c r="B4709" s="1"/>
      <c r="C4709" s="1"/>
      <c r="D4709" s="1"/>
      <c r="E4709" s="1"/>
      <c r="F4709" s="2"/>
      <c r="G4709" s="3"/>
      <c r="H4709" s="1"/>
      <c r="I4709" s="1"/>
      <c r="J4709" s="1" t="s">
        <v>7039</v>
      </c>
      <c r="K4709" s="2">
        <v>44853</v>
      </c>
      <c r="L4709" s="1" t="s">
        <v>4207</v>
      </c>
      <c r="M4709" s="1" t="str">
        <f t="shared" si="365"/>
        <v>Social Services</v>
      </c>
      <c r="N4709" s="1" t="s">
        <v>4210</v>
      </c>
      <c r="O4709" s="1" t="s">
        <v>4259</v>
      </c>
      <c r="P4709" s="1">
        <v>8540</v>
      </c>
      <c r="Q4709" s="1">
        <v>2100059</v>
      </c>
      <c r="R4709" s="1">
        <f t="shared" si="366"/>
        <v>32439</v>
      </c>
      <c r="S4709" s="4">
        <v>1570466.7906957921</v>
      </c>
      <c r="T4709" s="4">
        <v>290225.97325161472</v>
      </c>
      <c r="U4709" s="1">
        <f t="shared" si="367"/>
        <v>2067620</v>
      </c>
      <c r="V4709" s="4">
        <f t="shared" si="368"/>
        <v>239366.23605259322</v>
      </c>
      <c r="W4709" s="1" t="str">
        <f t="shared" si="369"/>
        <v>Favourable</v>
      </c>
    </row>
    <row r="4710" spans="1:23" x14ac:dyDescent="0.25">
      <c r="A4710" s="1"/>
      <c r="B4710" s="1"/>
      <c r="C4710" s="1"/>
      <c r="D4710" s="1"/>
      <c r="E4710" s="1"/>
      <c r="F4710" s="2"/>
      <c r="G4710" s="3"/>
      <c r="H4710" s="1"/>
      <c r="I4710" s="1"/>
      <c r="J4710" s="1" t="s">
        <v>8672</v>
      </c>
      <c r="K4710" s="2">
        <v>45323</v>
      </c>
      <c r="L4710" s="1" t="s">
        <v>4207</v>
      </c>
      <c r="M4710" s="1" t="str">
        <f t="shared" si="365"/>
        <v>Social Services</v>
      </c>
      <c r="N4710" s="1" t="s">
        <v>4210</v>
      </c>
      <c r="O4710" s="1" t="s">
        <v>4479</v>
      </c>
      <c r="P4710" s="1">
        <v>8188</v>
      </c>
      <c r="Q4710" s="1">
        <v>609027</v>
      </c>
      <c r="R4710" s="1">
        <f t="shared" si="366"/>
        <v>14656</v>
      </c>
      <c r="S4710" s="4">
        <v>526222.87653016194</v>
      </c>
      <c r="T4710" s="4">
        <v>87363.997163230204</v>
      </c>
      <c r="U4710" s="1">
        <f t="shared" si="367"/>
        <v>594371</v>
      </c>
      <c r="V4710" s="4">
        <f t="shared" si="368"/>
        <v>-4559.8736933921464</v>
      </c>
      <c r="W4710" s="1" t="str">
        <f t="shared" si="369"/>
        <v>Adverse</v>
      </c>
    </row>
    <row r="4711" spans="1:23" x14ac:dyDescent="0.25">
      <c r="A4711" s="1"/>
      <c r="B4711" s="1"/>
      <c r="C4711" s="1"/>
      <c r="D4711" s="1"/>
      <c r="E4711" s="1"/>
      <c r="F4711" s="2"/>
      <c r="G4711" s="3"/>
      <c r="H4711" s="1"/>
      <c r="I4711" s="1"/>
      <c r="J4711" s="1" t="s">
        <v>6002</v>
      </c>
      <c r="K4711" s="2">
        <v>44438</v>
      </c>
      <c r="L4711" s="1" t="s">
        <v>4238</v>
      </c>
      <c r="M4711" s="1" t="str">
        <f t="shared" si="365"/>
        <v>Education</v>
      </c>
      <c r="N4711" s="1" t="s">
        <v>4222</v>
      </c>
      <c r="O4711" s="1" t="s">
        <v>4292</v>
      </c>
      <c r="P4711" s="1">
        <v>5590</v>
      </c>
      <c r="Q4711" s="1">
        <v>1069483</v>
      </c>
      <c r="R4711" s="1">
        <f t="shared" si="366"/>
        <v>25000</v>
      </c>
      <c r="S4711" s="4">
        <v>644471.20782378095</v>
      </c>
      <c r="T4711" s="4">
        <v>48565.140115558774</v>
      </c>
      <c r="U4711" s="1">
        <f t="shared" si="367"/>
        <v>1044483</v>
      </c>
      <c r="V4711" s="4">
        <f t="shared" si="368"/>
        <v>376446.6520606603</v>
      </c>
      <c r="W4711" s="1" t="str">
        <f t="shared" si="369"/>
        <v>Favourable</v>
      </c>
    </row>
    <row r="4712" spans="1:23" x14ac:dyDescent="0.25">
      <c r="A4712" s="1"/>
      <c r="B4712" s="1"/>
      <c r="C4712" s="1"/>
      <c r="D4712" s="1"/>
      <c r="E4712" s="1"/>
      <c r="F4712" s="2"/>
      <c r="G4712" s="3"/>
      <c r="H4712" s="1"/>
      <c r="I4712" s="1"/>
      <c r="J4712" s="1" t="s">
        <v>7129</v>
      </c>
      <c r="K4712" s="2">
        <v>45271</v>
      </c>
      <c r="L4712" s="1" t="s">
        <v>4238</v>
      </c>
      <c r="M4712" s="1" t="str">
        <f t="shared" si="365"/>
        <v>Education</v>
      </c>
      <c r="N4712" s="1" t="s">
        <v>4205</v>
      </c>
      <c r="O4712" s="1" t="s">
        <v>4479</v>
      </c>
      <c r="P4712" s="1">
        <v>7227</v>
      </c>
      <c r="Q4712" s="1">
        <v>530780</v>
      </c>
      <c r="R4712" s="1">
        <f t="shared" si="366"/>
        <v>51010</v>
      </c>
      <c r="S4712" s="4">
        <v>64564.668421647111</v>
      </c>
      <c r="T4712" s="4">
        <v>97552.339547278374</v>
      </c>
      <c r="U4712" s="1">
        <f t="shared" si="367"/>
        <v>479770</v>
      </c>
      <c r="V4712" s="4">
        <f t="shared" si="368"/>
        <v>368662.99203107448</v>
      </c>
      <c r="W4712" s="1" t="str">
        <f t="shared" si="369"/>
        <v>Favourable</v>
      </c>
    </row>
    <row r="4713" spans="1:23" x14ac:dyDescent="0.25">
      <c r="A4713" s="1"/>
      <c r="B4713" s="1"/>
      <c r="C4713" s="1"/>
      <c r="D4713" s="1"/>
      <c r="E4713" s="1"/>
      <c r="F4713" s="2"/>
      <c r="G4713" s="3"/>
      <c r="H4713" s="1"/>
      <c r="I4713" s="1"/>
      <c r="J4713" s="1" t="s">
        <v>10176</v>
      </c>
      <c r="K4713" s="2">
        <v>45171</v>
      </c>
      <c r="L4713" s="1" t="s">
        <v>4207</v>
      </c>
      <c r="M4713" s="1" t="str">
        <f t="shared" si="365"/>
        <v>Social Services</v>
      </c>
      <c r="N4713" s="1" t="s">
        <v>4205</v>
      </c>
      <c r="O4713" s="1" t="s">
        <v>4247</v>
      </c>
      <c r="P4713" s="1">
        <v>8534</v>
      </c>
      <c r="Q4713" s="1">
        <v>819905</v>
      </c>
      <c r="R4713" s="1">
        <f t="shared" si="366"/>
        <v>0</v>
      </c>
      <c r="S4713" s="4">
        <v>380680.03338502836</v>
      </c>
      <c r="T4713" s="4">
        <v>182610.82585554567</v>
      </c>
      <c r="U4713" s="1">
        <f t="shared" si="367"/>
        <v>819905</v>
      </c>
      <c r="V4713" s="4">
        <f t="shared" si="368"/>
        <v>256614.14075942594</v>
      </c>
      <c r="W4713" s="1" t="str">
        <f t="shared" si="369"/>
        <v>Favourable</v>
      </c>
    </row>
    <row r="4714" spans="1:23" x14ac:dyDescent="0.25">
      <c r="A4714" s="1"/>
      <c r="B4714" s="1"/>
      <c r="C4714" s="1"/>
      <c r="D4714" s="1"/>
      <c r="E4714" s="1"/>
      <c r="F4714" s="2"/>
      <c r="G4714" s="3"/>
      <c r="H4714" s="1"/>
      <c r="I4714" s="1"/>
      <c r="J4714" s="1" t="s">
        <v>9598</v>
      </c>
      <c r="K4714" s="2">
        <v>44572</v>
      </c>
      <c r="L4714" s="1" t="s">
        <v>4227</v>
      </c>
      <c r="M4714" s="1" t="str">
        <f t="shared" si="365"/>
        <v>Infrastructure</v>
      </c>
      <c r="N4714" s="1" t="s">
        <v>4205</v>
      </c>
      <c r="O4714" s="1" t="s">
        <v>4217</v>
      </c>
      <c r="P4714" s="1">
        <v>8979</v>
      </c>
      <c r="Q4714" s="1">
        <v>2419150</v>
      </c>
      <c r="R4714" s="1">
        <f t="shared" si="366"/>
        <v>44564</v>
      </c>
      <c r="S4714" s="4">
        <v>1419693.9823461543</v>
      </c>
      <c r="T4714" s="4">
        <v>530198.41986225697</v>
      </c>
      <c r="U4714" s="1">
        <f t="shared" si="367"/>
        <v>2374586</v>
      </c>
      <c r="V4714" s="4">
        <f t="shared" si="368"/>
        <v>469257.59779158887</v>
      </c>
      <c r="W4714" s="1" t="str">
        <f t="shared" si="369"/>
        <v>Favourable</v>
      </c>
    </row>
    <row r="4715" spans="1:23" x14ac:dyDescent="0.25">
      <c r="A4715" s="1"/>
      <c r="B4715" s="1"/>
      <c r="C4715" s="1"/>
      <c r="D4715" s="1"/>
      <c r="E4715" s="1"/>
      <c r="F4715" s="2"/>
      <c r="G4715" s="3"/>
      <c r="H4715" s="1"/>
      <c r="I4715" s="1"/>
      <c r="J4715" s="1" t="s">
        <v>9986</v>
      </c>
      <c r="K4715" s="2">
        <v>44679</v>
      </c>
      <c r="L4715" s="1" t="s">
        <v>4227</v>
      </c>
      <c r="M4715" s="1" t="str">
        <f t="shared" si="365"/>
        <v>Infrastructure</v>
      </c>
      <c r="N4715" s="1" t="s">
        <v>4222</v>
      </c>
      <c r="O4715" s="1" t="s">
        <v>4325</v>
      </c>
      <c r="P4715" s="1">
        <v>5898</v>
      </c>
      <c r="Q4715" s="1">
        <v>613235</v>
      </c>
      <c r="R4715" s="1">
        <f t="shared" si="366"/>
        <v>34474</v>
      </c>
      <c r="S4715" s="4">
        <v>255787.81698610226</v>
      </c>
      <c r="T4715" s="4">
        <v>193556.16437823768</v>
      </c>
      <c r="U4715" s="1">
        <f t="shared" si="367"/>
        <v>578761</v>
      </c>
      <c r="V4715" s="4">
        <f t="shared" si="368"/>
        <v>163891.01863566006</v>
      </c>
      <c r="W4715" s="1" t="str">
        <f t="shared" si="369"/>
        <v>Favourable</v>
      </c>
    </row>
    <row r="4716" spans="1:23" x14ac:dyDescent="0.25">
      <c r="A4716" s="1"/>
      <c r="B4716" s="1"/>
      <c r="C4716" s="1"/>
      <c r="D4716" s="1"/>
      <c r="E4716" s="1"/>
      <c r="F4716" s="2"/>
      <c r="G4716" s="3"/>
      <c r="H4716" s="1"/>
      <c r="I4716" s="1"/>
      <c r="J4716" s="1" t="s">
        <v>10177</v>
      </c>
      <c r="K4716" s="2">
        <v>45156</v>
      </c>
      <c r="L4716" s="1" t="s">
        <v>4207</v>
      </c>
      <c r="M4716" s="1" t="str">
        <f t="shared" si="365"/>
        <v>Social Services</v>
      </c>
      <c r="N4716" s="1" t="s">
        <v>4222</v>
      </c>
      <c r="O4716" s="1" t="s">
        <v>4223</v>
      </c>
      <c r="P4716" s="1">
        <v>6551</v>
      </c>
      <c r="Q4716" s="1">
        <v>2034236</v>
      </c>
      <c r="R4716" s="1">
        <f t="shared" si="366"/>
        <v>0</v>
      </c>
      <c r="S4716" s="4">
        <v>1964836.9983410886</v>
      </c>
      <c r="T4716" s="4">
        <v>346804.56675936439</v>
      </c>
      <c r="U4716" s="1">
        <f t="shared" si="367"/>
        <v>2034236</v>
      </c>
      <c r="V4716" s="4">
        <f t="shared" si="368"/>
        <v>-277405.56510045286</v>
      </c>
      <c r="W4716" s="1" t="str">
        <f t="shared" si="369"/>
        <v>Adverse</v>
      </c>
    </row>
    <row r="4717" spans="1:23" x14ac:dyDescent="0.25">
      <c r="A4717" s="1"/>
      <c r="B4717" s="1"/>
      <c r="C4717" s="1"/>
      <c r="D4717" s="1"/>
      <c r="E4717" s="1"/>
      <c r="F4717" s="2"/>
      <c r="G4717" s="3"/>
      <c r="H4717" s="1"/>
      <c r="I4717" s="1"/>
      <c r="J4717" s="1" t="s">
        <v>8303</v>
      </c>
      <c r="K4717" s="2">
        <v>44971</v>
      </c>
      <c r="L4717" s="1" t="s">
        <v>4227</v>
      </c>
      <c r="M4717" s="1" t="str">
        <f t="shared" si="365"/>
        <v>Infrastructure</v>
      </c>
      <c r="N4717" s="1" t="s">
        <v>4222</v>
      </c>
      <c r="O4717" s="1" t="s">
        <v>4335</v>
      </c>
      <c r="P4717" s="1">
        <v>6956</v>
      </c>
      <c r="Q4717" s="1">
        <v>468288</v>
      </c>
      <c r="R4717" s="1">
        <f t="shared" si="366"/>
        <v>46668</v>
      </c>
      <c r="S4717" s="4">
        <v>439232.11106151709</v>
      </c>
      <c r="T4717" s="4">
        <v>101183.38164288386</v>
      </c>
      <c r="U4717" s="1">
        <f t="shared" si="367"/>
        <v>421620</v>
      </c>
      <c r="V4717" s="4">
        <f t="shared" si="368"/>
        <v>-72127.492704400909</v>
      </c>
      <c r="W4717" s="1" t="str">
        <f t="shared" si="369"/>
        <v>Adverse</v>
      </c>
    </row>
    <row r="4718" spans="1:23" x14ac:dyDescent="0.25">
      <c r="A4718" s="1"/>
      <c r="B4718" s="1"/>
      <c r="C4718" s="1"/>
      <c r="D4718" s="1"/>
      <c r="E4718" s="1"/>
      <c r="F4718" s="2"/>
      <c r="G4718" s="3"/>
      <c r="H4718" s="1"/>
      <c r="I4718" s="1"/>
      <c r="J4718" s="1" t="s">
        <v>4520</v>
      </c>
      <c r="K4718" s="2">
        <v>44589</v>
      </c>
      <c r="L4718" s="1" t="s">
        <v>4207</v>
      </c>
      <c r="M4718" s="1" t="str">
        <f t="shared" si="365"/>
        <v>Social Services</v>
      </c>
      <c r="N4718" s="1" t="s">
        <v>4222</v>
      </c>
      <c r="O4718" s="1" t="s">
        <v>4479</v>
      </c>
      <c r="P4718" s="1">
        <v>6968</v>
      </c>
      <c r="Q4718" s="1">
        <v>417003</v>
      </c>
      <c r="R4718" s="1">
        <f t="shared" si="366"/>
        <v>74815</v>
      </c>
      <c r="S4718" s="4">
        <v>346851.0157580846</v>
      </c>
      <c r="T4718" s="4">
        <v>126542.19555105265</v>
      </c>
      <c r="U4718" s="1">
        <f t="shared" si="367"/>
        <v>342188</v>
      </c>
      <c r="V4718" s="4">
        <f t="shared" si="368"/>
        <v>-56390.21130913723</v>
      </c>
      <c r="W4718" s="1" t="str">
        <f t="shared" si="369"/>
        <v>Adverse</v>
      </c>
    </row>
    <row r="4719" spans="1:23" x14ac:dyDescent="0.25">
      <c r="A4719" s="1"/>
      <c r="B4719" s="1"/>
      <c r="C4719" s="1"/>
      <c r="D4719" s="1"/>
      <c r="E4719" s="1"/>
      <c r="F4719" s="2"/>
      <c r="G4719" s="3"/>
      <c r="H4719" s="1"/>
      <c r="I4719" s="1"/>
      <c r="J4719" s="1" t="s">
        <v>10178</v>
      </c>
      <c r="K4719" s="2">
        <v>44995</v>
      </c>
      <c r="L4719" s="1" t="s">
        <v>4238</v>
      </c>
      <c r="M4719" s="1" t="str">
        <f t="shared" si="365"/>
        <v>Education</v>
      </c>
      <c r="N4719" s="1" t="s">
        <v>4222</v>
      </c>
      <c r="O4719" s="1" t="s">
        <v>4295</v>
      </c>
      <c r="P4719" s="1">
        <v>6426</v>
      </c>
      <c r="Q4719" s="1">
        <v>1646368</v>
      </c>
      <c r="R4719" s="1">
        <f t="shared" si="366"/>
        <v>0</v>
      </c>
      <c r="S4719" s="4">
        <v>511980.59543276782</v>
      </c>
      <c r="T4719" s="4">
        <v>125292.84762480068</v>
      </c>
      <c r="U4719" s="1">
        <f t="shared" si="367"/>
        <v>1646368</v>
      </c>
      <c r="V4719" s="4">
        <f t="shared" si="368"/>
        <v>1009094.5569424315</v>
      </c>
      <c r="W4719" s="1" t="str">
        <f t="shared" si="369"/>
        <v>Favourable</v>
      </c>
    </row>
    <row r="4720" spans="1:23" x14ac:dyDescent="0.25">
      <c r="A4720" s="1"/>
      <c r="B4720" s="1"/>
      <c r="C4720" s="1"/>
      <c r="D4720" s="1"/>
      <c r="E4720" s="1"/>
      <c r="F4720" s="2"/>
      <c r="G4720" s="3"/>
      <c r="H4720" s="1"/>
      <c r="I4720" s="1"/>
      <c r="J4720" s="1" t="s">
        <v>7659</v>
      </c>
      <c r="K4720" s="2">
        <v>45270</v>
      </c>
      <c r="L4720" s="1" t="s">
        <v>4207</v>
      </c>
      <c r="M4720" s="1" t="str">
        <f t="shared" si="365"/>
        <v>Social Services</v>
      </c>
      <c r="N4720" s="1" t="s">
        <v>4210</v>
      </c>
      <c r="O4720" s="1" t="s">
        <v>4311</v>
      </c>
      <c r="P4720" s="1">
        <v>8768</v>
      </c>
      <c r="Q4720" s="1">
        <v>978983</v>
      </c>
      <c r="R4720" s="1">
        <f t="shared" si="366"/>
        <v>20855</v>
      </c>
      <c r="S4720" s="4">
        <v>453249.5946449425</v>
      </c>
      <c r="T4720" s="4">
        <v>281998.27676577267</v>
      </c>
      <c r="U4720" s="1">
        <f t="shared" si="367"/>
        <v>958128</v>
      </c>
      <c r="V4720" s="4">
        <f t="shared" si="368"/>
        <v>243735.12858928484</v>
      </c>
      <c r="W4720" s="1" t="str">
        <f t="shared" si="369"/>
        <v>Favourable</v>
      </c>
    </row>
    <row r="4721" spans="1:23" x14ac:dyDescent="0.25">
      <c r="A4721" s="1"/>
      <c r="B4721" s="1"/>
      <c r="C4721" s="1"/>
      <c r="D4721" s="1"/>
      <c r="E4721" s="1"/>
      <c r="F4721" s="2"/>
      <c r="G4721" s="3"/>
      <c r="H4721" s="1"/>
      <c r="I4721" s="1"/>
      <c r="J4721" s="1" t="s">
        <v>5828</v>
      </c>
      <c r="K4721" s="2">
        <v>44872</v>
      </c>
      <c r="L4721" s="1" t="s">
        <v>4227</v>
      </c>
      <c r="M4721" s="1" t="str">
        <f t="shared" si="365"/>
        <v>Infrastructure</v>
      </c>
      <c r="N4721" s="1" t="s">
        <v>4222</v>
      </c>
      <c r="O4721" s="1" t="s">
        <v>4256</v>
      </c>
      <c r="P4721" s="1">
        <v>8226</v>
      </c>
      <c r="Q4721" s="1">
        <v>2266713</v>
      </c>
      <c r="R4721" s="1">
        <f t="shared" si="366"/>
        <v>84946</v>
      </c>
      <c r="S4721" s="4">
        <v>1892625.6848097118</v>
      </c>
      <c r="T4721" s="4">
        <v>473803.50942242524</v>
      </c>
      <c r="U4721" s="1">
        <f t="shared" si="367"/>
        <v>2181767</v>
      </c>
      <c r="V4721" s="4">
        <f t="shared" si="368"/>
        <v>-99716.194232136942</v>
      </c>
      <c r="W4721" s="1" t="str">
        <f t="shared" si="369"/>
        <v>Adverse</v>
      </c>
    </row>
    <row r="4722" spans="1:23" x14ac:dyDescent="0.25">
      <c r="A4722" s="1"/>
      <c r="B4722" s="1"/>
      <c r="C4722" s="1"/>
      <c r="D4722" s="1"/>
      <c r="E4722" s="1"/>
      <c r="F4722" s="2"/>
      <c r="G4722" s="3"/>
      <c r="H4722" s="1"/>
      <c r="I4722" s="1"/>
      <c r="J4722" s="1" t="s">
        <v>9304</v>
      </c>
      <c r="K4722" s="2">
        <v>44613</v>
      </c>
      <c r="L4722" s="1" t="s">
        <v>4238</v>
      </c>
      <c r="M4722" s="1" t="str">
        <f t="shared" si="365"/>
        <v>Education</v>
      </c>
      <c r="N4722" s="1" t="s">
        <v>4205</v>
      </c>
      <c r="O4722" s="1" t="s">
        <v>4241</v>
      </c>
      <c r="P4722" s="1">
        <v>5998</v>
      </c>
      <c r="Q4722" s="1">
        <v>2482676</v>
      </c>
      <c r="R4722" s="1">
        <f t="shared" si="366"/>
        <v>26899</v>
      </c>
      <c r="S4722" s="4">
        <v>107351.0492607817</v>
      </c>
      <c r="T4722" s="4">
        <v>236346.32196198378</v>
      </c>
      <c r="U4722" s="1">
        <f t="shared" si="367"/>
        <v>2455777</v>
      </c>
      <c r="V4722" s="4">
        <f t="shared" si="368"/>
        <v>2138978.6287772343</v>
      </c>
      <c r="W4722" s="1" t="str">
        <f t="shared" si="369"/>
        <v>Favourable</v>
      </c>
    </row>
    <row r="4723" spans="1:23" x14ac:dyDescent="0.25">
      <c r="A4723" s="1"/>
      <c r="B4723" s="1"/>
      <c r="C4723" s="1"/>
      <c r="D4723" s="1"/>
      <c r="E4723" s="1"/>
      <c r="F4723" s="2"/>
      <c r="G4723" s="3"/>
      <c r="H4723" s="1"/>
      <c r="I4723" s="1"/>
      <c r="J4723" s="1" t="s">
        <v>9820</v>
      </c>
      <c r="K4723" s="2">
        <v>44049</v>
      </c>
      <c r="L4723" s="1" t="s">
        <v>4204</v>
      </c>
      <c r="M4723" s="1" t="str">
        <f t="shared" si="365"/>
        <v>Education</v>
      </c>
      <c r="N4723" s="1" t="s">
        <v>4222</v>
      </c>
      <c r="O4723" s="1" t="s">
        <v>4279</v>
      </c>
      <c r="P4723" s="1">
        <v>7692</v>
      </c>
      <c r="Q4723" s="1">
        <v>1878994</v>
      </c>
      <c r="R4723" s="1">
        <f t="shared" si="366"/>
        <v>18542</v>
      </c>
      <c r="S4723" s="4">
        <v>264688.60174808383</v>
      </c>
      <c r="T4723" s="4">
        <v>250809.59264692533</v>
      </c>
      <c r="U4723" s="1">
        <f t="shared" si="367"/>
        <v>1860452</v>
      </c>
      <c r="V4723" s="4">
        <f t="shared" si="368"/>
        <v>1363495.8056049908</v>
      </c>
      <c r="W4723" s="1" t="str">
        <f t="shared" si="369"/>
        <v>Favourable</v>
      </c>
    </row>
    <row r="4724" spans="1:23" x14ac:dyDescent="0.25">
      <c r="A4724" s="1"/>
      <c r="B4724" s="1"/>
      <c r="C4724" s="1"/>
      <c r="D4724" s="1"/>
      <c r="E4724" s="1"/>
      <c r="F4724" s="2"/>
      <c r="G4724" s="3"/>
      <c r="H4724" s="1"/>
      <c r="I4724" s="1"/>
      <c r="J4724" s="1" t="s">
        <v>7869</v>
      </c>
      <c r="K4724" s="2">
        <v>45177</v>
      </c>
      <c r="L4724" s="1" t="s">
        <v>4207</v>
      </c>
      <c r="M4724" s="1" t="str">
        <f t="shared" si="365"/>
        <v>Social Services</v>
      </c>
      <c r="N4724" s="1" t="s">
        <v>4222</v>
      </c>
      <c r="O4724" s="1" t="s">
        <v>4421</v>
      </c>
      <c r="P4724" s="1">
        <v>7355</v>
      </c>
      <c r="Q4724" s="1">
        <v>2176111</v>
      </c>
      <c r="R4724" s="1">
        <f t="shared" si="366"/>
        <v>50023</v>
      </c>
      <c r="S4724" s="4">
        <v>962776.03914587456</v>
      </c>
      <c r="T4724" s="4">
        <v>222454.53305940609</v>
      </c>
      <c r="U4724" s="1">
        <f t="shared" si="367"/>
        <v>2126088</v>
      </c>
      <c r="V4724" s="4">
        <f t="shared" si="368"/>
        <v>990880.42779471935</v>
      </c>
      <c r="W4724" s="1" t="str">
        <f t="shared" si="369"/>
        <v>Favourable</v>
      </c>
    </row>
    <row r="4725" spans="1:23" x14ac:dyDescent="0.25">
      <c r="A4725" s="1"/>
      <c r="B4725" s="1"/>
      <c r="C4725" s="1"/>
      <c r="D4725" s="1"/>
      <c r="E4725" s="1"/>
      <c r="F4725" s="2"/>
      <c r="G4725" s="3"/>
      <c r="H4725" s="1"/>
      <c r="I4725" s="1"/>
      <c r="J4725" s="1" t="s">
        <v>9744</v>
      </c>
      <c r="K4725" s="2">
        <v>44422</v>
      </c>
      <c r="L4725" s="1" t="s">
        <v>4204</v>
      </c>
      <c r="M4725" s="1" t="str">
        <f t="shared" si="365"/>
        <v>Education</v>
      </c>
      <c r="N4725" s="1" t="s">
        <v>4222</v>
      </c>
      <c r="O4725" s="1" t="s">
        <v>4256</v>
      </c>
      <c r="P4725" s="1">
        <v>7573</v>
      </c>
      <c r="Q4725" s="1">
        <v>445159</v>
      </c>
      <c r="R4725" s="1">
        <f t="shared" si="366"/>
        <v>59438</v>
      </c>
      <c r="S4725" s="4">
        <v>109563.74375427888</v>
      </c>
      <c r="T4725" s="4">
        <v>45097.376570506698</v>
      </c>
      <c r="U4725" s="1">
        <f t="shared" si="367"/>
        <v>385721</v>
      </c>
      <c r="V4725" s="4">
        <f t="shared" si="368"/>
        <v>290497.87967521441</v>
      </c>
      <c r="W4725" s="1" t="str">
        <f t="shared" si="369"/>
        <v>Favourable</v>
      </c>
    </row>
    <row r="4726" spans="1:23" x14ac:dyDescent="0.25">
      <c r="A4726" s="1"/>
      <c r="B4726" s="1"/>
      <c r="C4726" s="1"/>
      <c r="D4726" s="1"/>
      <c r="E4726" s="1"/>
      <c r="F4726" s="2"/>
      <c r="G4726" s="3"/>
      <c r="H4726" s="1"/>
      <c r="I4726" s="1"/>
      <c r="J4726" s="1" t="s">
        <v>10179</v>
      </c>
      <c r="K4726" s="2">
        <v>44786</v>
      </c>
      <c r="L4726" s="1" t="s">
        <v>4238</v>
      </c>
      <c r="M4726" s="1" t="str">
        <f t="shared" si="365"/>
        <v>Education</v>
      </c>
      <c r="N4726" s="1" t="s">
        <v>4205</v>
      </c>
      <c r="O4726" s="1" t="s">
        <v>4330</v>
      </c>
      <c r="P4726" s="1">
        <v>6609</v>
      </c>
      <c r="Q4726" s="1">
        <v>1498910</v>
      </c>
      <c r="R4726" s="1">
        <f t="shared" si="366"/>
        <v>0</v>
      </c>
      <c r="S4726" s="4">
        <v>1013626.9258488641</v>
      </c>
      <c r="T4726" s="4">
        <v>42097.185129732236</v>
      </c>
      <c r="U4726" s="1">
        <f t="shared" si="367"/>
        <v>1498910</v>
      </c>
      <c r="V4726" s="4">
        <f t="shared" si="368"/>
        <v>443185.88902140362</v>
      </c>
      <c r="W4726" s="1" t="str">
        <f t="shared" si="369"/>
        <v>Favourable</v>
      </c>
    </row>
    <row r="4727" spans="1:23" x14ac:dyDescent="0.25">
      <c r="A4727" s="1"/>
      <c r="B4727" s="1"/>
      <c r="C4727" s="1"/>
      <c r="D4727" s="1"/>
      <c r="E4727" s="1"/>
      <c r="F4727" s="2"/>
      <c r="G4727" s="3"/>
      <c r="H4727" s="1"/>
      <c r="I4727" s="1"/>
      <c r="J4727" s="1" t="s">
        <v>6394</v>
      </c>
      <c r="K4727" s="2">
        <v>44129</v>
      </c>
      <c r="L4727" s="1" t="s">
        <v>4204</v>
      </c>
      <c r="M4727" s="1" t="str">
        <f t="shared" si="365"/>
        <v>Education</v>
      </c>
      <c r="N4727" s="1" t="s">
        <v>4210</v>
      </c>
      <c r="O4727" s="1" t="s">
        <v>4279</v>
      </c>
      <c r="P4727" s="1">
        <v>6585</v>
      </c>
      <c r="Q4727" s="1">
        <v>1832047</v>
      </c>
      <c r="R4727" s="1">
        <f t="shared" si="366"/>
        <v>27763</v>
      </c>
      <c r="S4727" s="4">
        <v>1193729.4606633009</v>
      </c>
      <c r="T4727" s="4">
        <v>211156.79687617777</v>
      </c>
      <c r="U4727" s="1">
        <f t="shared" si="367"/>
        <v>1804284</v>
      </c>
      <c r="V4727" s="4">
        <f t="shared" si="368"/>
        <v>427160.7424605214</v>
      </c>
      <c r="W4727" s="1" t="str">
        <f t="shared" si="369"/>
        <v>Favourable</v>
      </c>
    </row>
    <row r="4728" spans="1:23" x14ac:dyDescent="0.25">
      <c r="A4728" s="1"/>
      <c r="B4728" s="1"/>
      <c r="C4728" s="1"/>
      <c r="D4728" s="1"/>
      <c r="E4728" s="1"/>
      <c r="F4728" s="2"/>
      <c r="G4728" s="3"/>
      <c r="H4728" s="1"/>
      <c r="I4728" s="1"/>
      <c r="J4728" s="1" t="s">
        <v>5437</v>
      </c>
      <c r="K4728" s="2">
        <v>43978</v>
      </c>
      <c r="L4728" s="1" t="s">
        <v>4227</v>
      </c>
      <c r="M4728" s="1" t="str">
        <f t="shared" si="365"/>
        <v>Infrastructure</v>
      </c>
      <c r="N4728" s="1" t="s">
        <v>4222</v>
      </c>
      <c r="O4728" s="1" t="s">
        <v>4330</v>
      </c>
      <c r="P4728" s="1">
        <v>5853</v>
      </c>
      <c r="Q4728" s="1">
        <v>1475727</v>
      </c>
      <c r="R4728" s="1">
        <f t="shared" si="366"/>
        <v>69672</v>
      </c>
      <c r="S4728" s="4">
        <v>1221499.8569106846</v>
      </c>
      <c r="T4728" s="4">
        <v>307755.56378402078</v>
      </c>
      <c r="U4728" s="1">
        <f t="shared" si="367"/>
        <v>1406055</v>
      </c>
      <c r="V4728" s="4">
        <f t="shared" si="368"/>
        <v>-53528.420694705332</v>
      </c>
      <c r="W4728" s="1" t="str">
        <f t="shared" si="369"/>
        <v>Adverse</v>
      </c>
    </row>
    <row r="4729" spans="1:23" x14ac:dyDescent="0.25">
      <c r="A4729" s="1"/>
      <c r="B4729" s="1"/>
      <c r="C4729" s="1"/>
      <c r="D4729" s="1"/>
      <c r="E4729" s="1"/>
      <c r="F4729" s="2"/>
      <c r="G4729" s="3"/>
      <c r="H4729" s="1"/>
      <c r="I4729" s="1"/>
      <c r="J4729" s="1" t="s">
        <v>10180</v>
      </c>
      <c r="K4729" s="2">
        <v>43880</v>
      </c>
      <c r="L4729" s="1" t="s">
        <v>4238</v>
      </c>
      <c r="M4729" s="1" t="str">
        <f t="shared" si="365"/>
        <v>Education</v>
      </c>
      <c r="N4729" s="1" t="s">
        <v>4205</v>
      </c>
      <c r="O4729" s="1" t="s">
        <v>4256</v>
      </c>
      <c r="P4729" s="1">
        <v>6646</v>
      </c>
      <c r="Q4729" s="1">
        <v>1183300</v>
      </c>
      <c r="R4729" s="1">
        <f t="shared" si="366"/>
        <v>0</v>
      </c>
      <c r="S4729" s="4">
        <v>914068.99943206366</v>
      </c>
      <c r="T4729" s="4">
        <v>305705.09382190456</v>
      </c>
      <c r="U4729" s="1">
        <f t="shared" si="367"/>
        <v>1183300</v>
      </c>
      <c r="V4729" s="4">
        <f t="shared" si="368"/>
        <v>-36474.093253968284</v>
      </c>
      <c r="W4729" s="1" t="str">
        <f t="shared" si="369"/>
        <v>Adverse</v>
      </c>
    </row>
    <row r="4730" spans="1:23" x14ac:dyDescent="0.25">
      <c r="A4730" s="1"/>
      <c r="B4730" s="1"/>
      <c r="C4730" s="1"/>
      <c r="D4730" s="1"/>
      <c r="E4730" s="1"/>
      <c r="F4730" s="2"/>
      <c r="G4730" s="3"/>
      <c r="H4730" s="1"/>
      <c r="I4730" s="1"/>
      <c r="J4730" s="1" t="s">
        <v>9373</v>
      </c>
      <c r="K4730" s="2">
        <v>45019</v>
      </c>
      <c r="L4730" s="1" t="s">
        <v>4207</v>
      </c>
      <c r="M4730" s="1" t="str">
        <f t="shared" si="365"/>
        <v>Social Services</v>
      </c>
      <c r="N4730" s="1" t="s">
        <v>4205</v>
      </c>
      <c r="O4730" s="1" t="s">
        <v>4253</v>
      </c>
      <c r="P4730" s="1">
        <v>6009</v>
      </c>
      <c r="Q4730" s="1">
        <v>2055656</v>
      </c>
      <c r="R4730" s="1">
        <f t="shared" si="366"/>
        <v>14175</v>
      </c>
      <c r="S4730" s="4">
        <v>276385.43438380479</v>
      </c>
      <c r="T4730" s="4">
        <v>457545.019322231</v>
      </c>
      <c r="U4730" s="1">
        <f t="shared" si="367"/>
        <v>2041481</v>
      </c>
      <c r="V4730" s="4">
        <f t="shared" si="368"/>
        <v>1321725.5462939641</v>
      </c>
      <c r="W4730" s="1" t="str">
        <f t="shared" si="369"/>
        <v>Favourable</v>
      </c>
    </row>
    <row r="4731" spans="1:23" x14ac:dyDescent="0.25">
      <c r="A4731" s="1"/>
      <c r="B4731" s="1"/>
      <c r="C4731" s="1"/>
      <c r="D4731" s="1"/>
      <c r="E4731" s="1"/>
      <c r="F4731" s="2"/>
      <c r="G4731" s="3"/>
      <c r="H4731" s="1"/>
      <c r="I4731" s="1"/>
      <c r="J4731" s="1" t="s">
        <v>10181</v>
      </c>
      <c r="K4731" s="2">
        <v>44407</v>
      </c>
      <c r="L4731" s="1" t="s">
        <v>4227</v>
      </c>
      <c r="M4731" s="1" t="str">
        <f t="shared" si="365"/>
        <v>Infrastructure</v>
      </c>
      <c r="N4731" s="1" t="s">
        <v>4210</v>
      </c>
      <c r="O4731" s="1" t="s">
        <v>4292</v>
      </c>
      <c r="P4731" s="1">
        <v>7529</v>
      </c>
      <c r="Q4731" s="1">
        <v>1016836</v>
      </c>
      <c r="R4731" s="1">
        <f t="shared" si="366"/>
        <v>0</v>
      </c>
      <c r="S4731" s="4">
        <v>335908.84092294268</v>
      </c>
      <c r="T4731" s="4">
        <v>160796.08236475766</v>
      </c>
      <c r="U4731" s="1">
        <f t="shared" si="367"/>
        <v>1016836</v>
      </c>
      <c r="V4731" s="4">
        <f t="shared" si="368"/>
        <v>520131.07671229966</v>
      </c>
      <c r="W4731" s="1" t="str">
        <f t="shared" si="369"/>
        <v>Favourable</v>
      </c>
    </row>
    <row r="4732" spans="1:23" x14ac:dyDescent="0.25">
      <c r="A4732" s="1"/>
      <c r="B4732" s="1"/>
      <c r="C4732" s="1"/>
      <c r="D4732" s="1"/>
      <c r="E4732" s="1"/>
      <c r="F4732" s="2"/>
      <c r="G4732" s="3"/>
      <c r="H4732" s="1"/>
      <c r="I4732" s="1"/>
      <c r="J4732" s="1" t="s">
        <v>7974</v>
      </c>
      <c r="K4732" s="2">
        <v>44077</v>
      </c>
      <c r="L4732" s="1" t="s">
        <v>4227</v>
      </c>
      <c r="M4732" s="1" t="str">
        <f t="shared" si="365"/>
        <v>Infrastructure</v>
      </c>
      <c r="N4732" s="1" t="s">
        <v>4205</v>
      </c>
      <c r="O4732" s="1" t="s">
        <v>4379</v>
      </c>
      <c r="P4732" s="1">
        <v>7077</v>
      </c>
      <c r="Q4732" s="1">
        <v>1229779</v>
      </c>
      <c r="R4732" s="1">
        <f t="shared" si="366"/>
        <v>59229</v>
      </c>
      <c r="S4732" s="4">
        <v>135982.18799266542</v>
      </c>
      <c r="T4732" s="4">
        <v>370829.25957627571</v>
      </c>
      <c r="U4732" s="1">
        <f t="shared" si="367"/>
        <v>1170550</v>
      </c>
      <c r="V4732" s="4">
        <f t="shared" si="368"/>
        <v>722967.55243105884</v>
      </c>
      <c r="W4732" s="1" t="str">
        <f t="shared" si="369"/>
        <v>Favourable</v>
      </c>
    </row>
    <row r="4733" spans="1:23" x14ac:dyDescent="0.25">
      <c r="A4733" s="1"/>
      <c r="B4733" s="1"/>
      <c r="C4733" s="1"/>
      <c r="D4733" s="1"/>
      <c r="E4733" s="1"/>
      <c r="F4733" s="2"/>
      <c r="G4733" s="3"/>
      <c r="H4733" s="1"/>
      <c r="I4733" s="1"/>
      <c r="J4733" s="1" t="s">
        <v>4560</v>
      </c>
      <c r="K4733" s="2">
        <v>45228</v>
      </c>
      <c r="L4733" s="1" t="s">
        <v>4227</v>
      </c>
      <c r="M4733" s="1" t="str">
        <f t="shared" si="365"/>
        <v>Infrastructure</v>
      </c>
      <c r="N4733" s="1" t="s">
        <v>4205</v>
      </c>
      <c r="O4733" s="1" t="s">
        <v>4441</v>
      </c>
      <c r="P4733" s="1">
        <v>8925</v>
      </c>
      <c r="Q4733" s="1">
        <v>765636</v>
      </c>
      <c r="R4733" s="1">
        <f t="shared" si="366"/>
        <v>47443</v>
      </c>
      <c r="S4733" s="4">
        <v>394441.29970421887</v>
      </c>
      <c r="T4733" s="4">
        <v>166256.91505887662</v>
      </c>
      <c r="U4733" s="1">
        <f t="shared" si="367"/>
        <v>718193</v>
      </c>
      <c r="V4733" s="4">
        <f t="shared" si="368"/>
        <v>204937.78523690451</v>
      </c>
      <c r="W4733" s="1" t="str">
        <f t="shared" si="369"/>
        <v>Favourable</v>
      </c>
    </row>
    <row r="4734" spans="1:23" x14ac:dyDescent="0.25">
      <c r="A4734" s="1"/>
      <c r="B4734" s="1"/>
      <c r="C4734" s="1"/>
      <c r="D4734" s="1"/>
      <c r="E4734" s="1"/>
      <c r="F4734" s="2"/>
      <c r="G4734" s="3"/>
      <c r="H4734" s="1"/>
      <c r="I4734" s="1"/>
      <c r="J4734" s="1" t="s">
        <v>10052</v>
      </c>
      <c r="K4734" s="2">
        <v>45354</v>
      </c>
      <c r="L4734" s="1" t="s">
        <v>4207</v>
      </c>
      <c r="M4734" s="1" t="str">
        <f t="shared" si="365"/>
        <v>Social Services</v>
      </c>
      <c r="N4734" s="1" t="s">
        <v>4210</v>
      </c>
      <c r="O4734" s="1" t="s">
        <v>4244</v>
      </c>
      <c r="P4734" s="1">
        <v>7592</v>
      </c>
      <c r="Q4734" s="1">
        <v>1825949</v>
      </c>
      <c r="R4734" s="1">
        <f t="shared" si="366"/>
        <v>25789</v>
      </c>
      <c r="S4734" s="4">
        <v>1473962.6361505243</v>
      </c>
      <c r="T4734" s="4">
        <v>78373.223362693985</v>
      </c>
      <c r="U4734" s="1">
        <f t="shared" si="367"/>
        <v>1800160</v>
      </c>
      <c r="V4734" s="4">
        <f t="shared" si="368"/>
        <v>273613.14048678172</v>
      </c>
      <c r="W4734" s="1" t="str">
        <f t="shared" si="369"/>
        <v>Favourable</v>
      </c>
    </row>
    <row r="4735" spans="1:23" x14ac:dyDescent="0.25">
      <c r="A4735" s="1"/>
      <c r="B4735" s="1"/>
      <c r="C4735" s="1"/>
      <c r="D4735" s="1"/>
      <c r="E4735" s="1"/>
      <c r="F4735" s="2"/>
      <c r="G4735" s="3"/>
      <c r="H4735" s="1"/>
      <c r="I4735" s="1"/>
      <c r="J4735" s="1" t="s">
        <v>7044</v>
      </c>
      <c r="K4735" s="2">
        <v>44662</v>
      </c>
      <c r="L4735" s="1" t="s">
        <v>4207</v>
      </c>
      <c r="M4735" s="1" t="str">
        <f t="shared" si="365"/>
        <v>Social Services</v>
      </c>
      <c r="N4735" s="1" t="s">
        <v>4222</v>
      </c>
      <c r="O4735" s="1" t="s">
        <v>4256</v>
      </c>
      <c r="P4735" s="1">
        <v>8285</v>
      </c>
      <c r="Q4735" s="1">
        <v>2451798</v>
      </c>
      <c r="R4735" s="1">
        <f t="shared" si="366"/>
        <v>56873</v>
      </c>
      <c r="S4735" s="4">
        <v>1963383.8451783417</v>
      </c>
      <c r="T4735" s="4">
        <v>282433.17075634201</v>
      </c>
      <c r="U4735" s="1">
        <f t="shared" si="367"/>
        <v>2394925</v>
      </c>
      <c r="V4735" s="4">
        <f t="shared" si="368"/>
        <v>205980.98406531615</v>
      </c>
      <c r="W4735" s="1" t="str">
        <f t="shared" si="369"/>
        <v>Favourable</v>
      </c>
    </row>
    <row r="4736" spans="1:23" x14ac:dyDescent="0.25">
      <c r="A4736" s="1"/>
      <c r="B4736" s="1"/>
      <c r="C4736" s="1"/>
      <c r="D4736" s="1"/>
      <c r="E4736" s="1"/>
      <c r="F4736" s="2"/>
      <c r="G4736" s="3"/>
      <c r="H4736" s="1"/>
      <c r="I4736" s="1"/>
      <c r="J4736" s="1" t="s">
        <v>9925</v>
      </c>
      <c r="K4736" s="2">
        <v>44498</v>
      </c>
      <c r="L4736" s="1" t="s">
        <v>4227</v>
      </c>
      <c r="M4736" s="1" t="str">
        <f t="shared" si="365"/>
        <v>Infrastructure</v>
      </c>
      <c r="N4736" s="1" t="s">
        <v>4205</v>
      </c>
      <c r="O4736" s="1" t="s">
        <v>4301</v>
      </c>
      <c r="P4736" s="1">
        <v>7855</v>
      </c>
      <c r="Q4736" s="1">
        <v>412801</v>
      </c>
      <c r="R4736" s="1">
        <f t="shared" si="366"/>
        <v>18420</v>
      </c>
      <c r="S4736" s="4">
        <v>13671.900049614476</v>
      </c>
      <c r="T4736" s="4">
        <v>79550.94554990172</v>
      </c>
      <c r="U4736" s="1">
        <f t="shared" si="367"/>
        <v>394381</v>
      </c>
      <c r="V4736" s="4">
        <f t="shared" si="368"/>
        <v>319578.15440048382</v>
      </c>
      <c r="W4736" s="1" t="str">
        <f t="shared" si="369"/>
        <v>Favourable</v>
      </c>
    </row>
    <row r="4737" spans="1:23" x14ac:dyDescent="0.25">
      <c r="A4737" s="1"/>
      <c r="B4737" s="1"/>
      <c r="C4737" s="1"/>
      <c r="D4737" s="1"/>
      <c r="E4737" s="1"/>
      <c r="F4737" s="2"/>
      <c r="G4737" s="3"/>
      <c r="H4737" s="1"/>
      <c r="I4737" s="1"/>
      <c r="J4737" s="1" t="s">
        <v>10182</v>
      </c>
      <c r="K4737" s="2">
        <v>43976</v>
      </c>
      <c r="L4737" s="1" t="s">
        <v>4204</v>
      </c>
      <c r="M4737" s="1" t="str">
        <f t="shared" si="365"/>
        <v>Education</v>
      </c>
      <c r="N4737" s="1" t="s">
        <v>4210</v>
      </c>
      <c r="O4737" s="1" t="s">
        <v>4479</v>
      </c>
      <c r="P4737" s="1">
        <v>9324</v>
      </c>
      <c r="Q4737" s="1">
        <v>322772</v>
      </c>
      <c r="R4737" s="1">
        <f t="shared" si="366"/>
        <v>0</v>
      </c>
      <c r="S4737" s="4">
        <v>233750.1236033529</v>
      </c>
      <c r="T4737" s="4">
        <v>106189.96932781192</v>
      </c>
      <c r="U4737" s="1">
        <f t="shared" si="367"/>
        <v>322772</v>
      </c>
      <c r="V4737" s="4">
        <f t="shared" si="368"/>
        <v>-17168.092931164836</v>
      </c>
      <c r="W4737" s="1" t="str">
        <f t="shared" si="369"/>
        <v>Adverse</v>
      </c>
    </row>
    <row r="4738" spans="1:23" x14ac:dyDescent="0.25">
      <c r="A4738" s="1"/>
      <c r="B4738" s="1"/>
      <c r="C4738" s="1"/>
      <c r="D4738" s="1"/>
      <c r="E4738" s="1"/>
      <c r="F4738" s="2"/>
      <c r="G4738" s="3"/>
      <c r="H4738" s="1"/>
      <c r="I4738" s="1"/>
      <c r="J4738" s="1" t="s">
        <v>10183</v>
      </c>
      <c r="K4738" s="2">
        <v>44727</v>
      </c>
      <c r="L4738" s="1" t="s">
        <v>4227</v>
      </c>
      <c r="M4738" s="1" t="str">
        <f t="shared" si="365"/>
        <v>Infrastructure</v>
      </c>
      <c r="N4738" s="1" t="s">
        <v>4222</v>
      </c>
      <c r="O4738" s="1" t="s">
        <v>4298</v>
      </c>
      <c r="P4738" s="1">
        <v>7494</v>
      </c>
      <c r="Q4738" s="1">
        <v>1404041</v>
      </c>
      <c r="R4738" s="1">
        <f t="shared" si="366"/>
        <v>0</v>
      </c>
      <c r="S4738" s="4">
        <v>638594.62484413839</v>
      </c>
      <c r="T4738" s="4">
        <v>65695.439667963466</v>
      </c>
      <c r="U4738" s="1">
        <f t="shared" si="367"/>
        <v>1404041</v>
      </c>
      <c r="V4738" s="4">
        <f t="shared" si="368"/>
        <v>699750.93548789818</v>
      </c>
      <c r="W4738" s="1" t="str">
        <f t="shared" si="369"/>
        <v>Favourable</v>
      </c>
    </row>
    <row r="4739" spans="1:23" x14ac:dyDescent="0.25">
      <c r="A4739" s="1"/>
      <c r="B4739" s="1"/>
      <c r="C4739" s="1"/>
      <c r="D4739" s="1"/>
      <c r="E4739" s="1"/>
      <c r="F4739" s="2"/>
      <c r="G4739" s="3"/>
      <c r="H4739" s="1"/>
      <c r="I4739" s="1"/>
      <c r="J4739" s="1" t="s">
        <v>9260</v>
      </c>
      <c r="K4739" s="2">
        <v>44730</v>
      </c>
      <c r="L4739" s="1" t="s">
        <v>4238</v>
      </c>
      <c r="M4739" s="1" t="str">
        <f t="shared" ref="M4739:M4802" si="370">INDEX($A:$B,MATCH($L4739,$A:$A,0),2)</f>
        <v>Education</v>
      </c>
      <c r="N4739" s="1" t="s">
        <v>4205</v>
      </c>
      <c r="O4739" s="1" t="s">
        <v>4270</v>
      </c>
      <c r="P4739" s="1">
        <v>6656</v>
      </c>
      <c r="Q4739" s="1">
        <v>1259699</v>
      </c>
      <c r="R4739" s="1">
        <f t="shared" ref="R4739:R4802" si="371">_xlfn.XLOOKUP($J4739,$E:$E,$G:$G,0,0,1)</f>
        <v>44978</v>
      </c>
      <c r="S4739" s="4">
        <v>1119272.0827019757</v>
      </c>
      <c r="T4739" s="4">
        <v>220119.21432467562</v>
      </c>
      <c r="U4739" s="1">
        <f t="shared" ref="U4739:U4802" si="372">Q4739-R4739</f>
        <v>1214721</v>
      </c>
      <c r="V4739" s="4">
        <f t="shared" ref="V4739:V4802" si="373">Q4739-(S4739+T4739)</f>
        <v>-79692.297026651446</v>
      </c>
      <c r="W4739" s="1" t="str">
        <f t="shared" ref="W4739:W4802" si="374">IF(V4739&gt;=0,"Favourable","Adverse")</f>
        <v>Adverse</v>
      </c>
    </row>
    <row r="4740" spans="1:23" x14ac:dyDescent="0.25">
      <c r="A4740" s="1"/>
      <c r="B4740" s="1"/>
      <c r="C4740" s="1"/>
      <c r="D4740" s="1"/>
      <c r="E4740" s="1"/>
      <c r="F4740" s="2"/>
      <c r="G4740" s="3"/>
      <c r="H4740" s="1"/>
      <c r="I4740" s="1"/>
      <c r="J4740" s="1" t="s">
        <v>8523</v>
      </c>
      <c r="K4740" s="2">
        <v>44209</v>
      </c>
      <c r="L4740" s="1" t="s">
        <v>4207</v>
      </c>
      <c r="M4740" s="1" t="str">
        <f t="shared" si="370"/>
        <v>Social Services</v>
      </c>
      <c r="N4740" s="1" t="s">
        <v>4210</v>
      </c>
      <c r="O4740" s="1" t="s">
        <v>4298</v>
      </c>
      <c r="P4740" s="1">
        <v>6185</v>
      </c>
      <c r="Q4740" s="1">
        <v>727471</v>
      </c>
      <c r="R4740" s="1">
        <f t="shared" si="371"/>
        <v>48056</v>
      </c>
      <c r="S4740" s="4">
        <v>163706.70036889287</v>
      </c>
      <c r="T4740" s="4">
        <v>150262.40781832256</v>
      </c>
      <c r="U4740" s="1">
        <f t="shared" si="372"/>
        <v>679415</v>
      </c>
      <c r="V4740" s="4">
        <f t="shared" si="373"/>
        <v>413501.8918127846</v>
      </c>
      <c r="W4740" s="1" t="str">
        <f t="shared" si="374"/>
        <v>Favourable</v>
      </c>
    </row>
    <row r="4741" spans="1:23" x14ac:dyDescent="0.25">
      <c r="A4741" s="1"/>
      <c r="B4741" s="1"/>
      <c r="C4741" s="1"/>
      <c r="D4741" s="1"/>
      <c r="E4741" s="1"/>
      <c r="F4741" s="2"/>
      <c r="G4741" s="3"/>
      <c r="H4741" s="1"/>
      <c r="I4741" s="1"/>
      <c r="J4741" s="1" t="s">
        <v>10184</v>
      </c>
      <c r="K4741" s="2">
        <v>43941</v>
      </c>
      <c r="L4741" s="1" t="s">
        <v>4207</v>
      </c>
      <c r="M4741" s="1" t="str">
        <f t="shared" si="370"/>
        <v>Social Services</v>
      </c>
      <c r="N4741" s="1" t="s">
        <v>4205</v>
      </c>
      <c r="O4741" s="1" t="s">
        <v>4286</v>
      </c>
      <c r="P4741" s="1">
        <v>8069</v>
      </c>
      <c r="Q4741" s="1">
        <v>301454</v>
      </c>
      <c r="R4741" s="1">
        <f t="shared" si="371"/>
        <v>0</v>
      </c>
      <c r="S4741" s="4">
        <v>108942.05272980059</v>
      </c>
      <c r="T4741" s="4">
        <v>58626.147362222568</v>
      </c>
      <c r="U4741" s="1">
        <f t="shared" si="372"/>
        <v>301454</v>
      </c>
      <c r="V4741" s="4">
        <f t="shared" si="373"/>
        <v>133885.79990797685</v>
      </c>
      <c r="W4741" s="1" t="str">
        <f t="shared" si="374"/>
        <v>Favourable</v>
      </c>
    </row>
    <row r="4742" spans="1:23" x14ac:dyDescent="0.25">
      <c r="A4742" s="1"/>
      <c r="B4742" s="1"/>
      <c r="C4742" s="1"/>
      <c r="D4742" s="1"/>
      <c r="E4742" s="1"/>
      <c r="F4742" s="2"/>
      <c r="G4742" s="3"/>
      <c r="H4742" s="1"/>
      <c r="I4742" s="1"/>
      <c r="J4742" s="1" t="s">
        <v>9759</v>
      </c>
      <c r="K4742" s="2">
        <v>43855</v>
      </c>
      <c r="L4742" s="1" t="s">
        <v>4227</v>
      </c>
      <c r="M4742" s="1" t="str">
        <f t="shared" si="370"/>
        <v>Infrastructure</v>
      </c>
      <c r="N4742" s="1" t="s">
        <v>4222</v>
      </c>
      <c r="O4742" s="1" t="s">
        <v>4259</v>
      </c>
      <c r="P4742" s="1">
        <v>8499</v>
      </c>
      <c r="Q4742" s="1">
        <v>1543270</v>
      </c>
      <c r="R4742" s="1">
        <f t="shared" si="371"/>
        <v>52822</v>
      </c>
      <c r="S4742" s="4">
        <v>30581.000085396794</v>
      </c>
      <c r="T4742" s="4">
        <v>385456.3427321678</v>
      </c>
      <c r="U4742" s="1">
        <f t="shared" si="372"/>
        <v>1490448</v>
      </c>
      <c r="V4742" s="4">
        <f t="shared" si="373"/>
        <v>1127232.6571824355</v>
      </c>
      <c r="W4742" s="1" t="str">
        <f t="shared" si="374"/>
        <v>Favourable</v>
      </c>
    </row>
    <row r="4743" spans="1:23" x14ac:dyDescent="0.25">
      <c r="A4743" s="1"/>
      <c r="B4743" s="1"/>
      <c r="C4743" s="1"/>
      <c r="D4743" s="1"/>
      <c r="E4743" s="1"/>
      <c r="F4743" s="2"/>
      <c r="G4743" s="3"/>
      <c r="H4743" s="1"/>
      <c r="I4743" s="1"/>
      <c r="J4743" s="1" t="s">
        <v>6831</v>
      </c>
      <c r="K4743" s="2">
        <v>44250</v>
      </c>
      <c r="L4743" s="1" t="s">
        <v>4207</v>
      </c>
      <c r="M4743" s="1" t="str">
        <f t="shared" si="370"/>
        <v>Social Services</v>
      </c>
      <c r="N4743" s="1" t="s">
        <v>4210</v>
      </c>
      <c r="O4743" s="1" t="s">
        <v>4211</v>
      </c>
      <c r="P4743" s="1">
        <v>8585</v>
      </c>
      <c r="Q4743" s="1">
        <v>2306031</v>
      </c>
      <c r="R4743" s="1">
        <f t="shared" si="371"/>
        <v>45398</v>
      </c>
      <c r="S4743" s="4">
        <v>1044100.9611841961</v>
      </c>
      <c r="T4743" s="4">
        <v>734524.09068479447</v>
      </c>
      <c r="U4743" s="1">
        <f t="shared" si="372"/>
        <v>2260633</v>
      </c>
      <c r="V4743" s="4">
        <f t="shared" si="373"/>
        <v>527405.94813100947</v>
      </c>
      <c r="W4743" s="1" t="str">
        <f t="shared" si="374"/>
        <v>Favourable</v>
      </c>
    </row>
    <row r="4744" spans="1:23" x14ac:dyDescent="0.25">
      <c r="A4744" s="1"/>
      <c r="B4744" s="1"/>
      <c r="C4744" s="1"/>
      <c r="D4744" s="1"/>
      <c r="E4744" s="1"/>
      <c r="F4744" s="2"/>
      <c r="G4744" s="3"/>
      <c r="H4744" s="1"/>
      <c r="I4744" s="1"/>
      <c r="J4744" s="1" t="s">
        <v>8111</v>
      </c>
      <c r="K4744" s="2">
        <v>44045</v>
      </c>
      <c r="L4744" s="1" t="s">
        <v>4238</v>
      </c>
      <c r="M4744" s="1" t="str">
        <f t="shared" si="370"/>
        <v>Education</v>
      </c>
      <c r="N4744" s="1" t="s">
        <v>4205</v>
      </c>
      <c r="O4744" s="1" t="s">
        <v>4330</v>
      </c>
      <c r="P4744" s="1">
        <v>8868</v>
      </c>
      <c r="Q4744" s="1">
        <v>1282456</v>
      </c>
      <c r="R4744" s="1">
        <f t="shared" si="371"/>
        <v>54868</v>
      </c>
      <c r="S4744" s="4">
        <v>445425.54020559875</v>
      </c>
      <c r="T4744" s="4">
        <v>141656.96900737492</v>
      </c>
      <c r="U4744" s="1">
        <f t="shared" si="372"/>
        <v>1227588</v>
      </c>
      <c r="V4744" s="4">
        <f t="shared" si="373"/>
        <v>695373.49078702636</v>
      </c>
      <c r="W4744" s="1" t="str">
        <f t="shared" si="374"/>
        <v>Favourable</v>
      </c>
    </row>
    <row r="4745" spans="1:23" x14ac:dyDescent="0.25">
      <c r="A4745" s="1"/>
      <c r="B4745" s="1"/>
      <c r="C4745" s="1"/>
      <c r="D4745" s="1"/>
      <c r="E4745" s="1"/>
      <c r="F4745" s="2"/>
      <c r="G4745" s="3"/>
      <c r="H4745" s="1"/>
      <c r="I4745" s="1"/>
      <c r="J4745" s="1" t="s">
        <v>5560</v>
      </c>
      <c r="K4745" s="2">
        <v>44107</v>
      </c>
      <c r="L4745" s="1" t="s">
        <v>4207</v>
      </c>
      <c r="M4745" s="1" t="str">
        <f t="shared" si="370"/>
        <v>Social Services</v>
      </c>
      <c r="N4745" s="1" t="s">
        <v>4205</v>
      </c>
      <c r="O4745" s="1" t="s">
        <v>4217</v>
      </c>
      <c r="P4745" s="1">
        <v>9146</v>
      </c>
      <c r="Q4745" s="1">
        <v>2058500</v>
      </c>
      <c r="R4745" s="1">
        <f t="shared" si="371"/>
        <v>65277</v>
      </c>
      <c r="S4745" s="4">
        <v>403223.03822634864</v>
      </c>
      <c r="T4745" s="4">
        <v>177385.198374031</v>
      </c>
      <c r="U4745" s="1">
        <f t="shared" si="372"/>
        <v>1993223</v>
      </c>
      <c r="V4745" s="4">
        <f t="shared" si="373"/>
        <v>1477891.7633996203</v>
      </c>
      <c r="W4745" s="1" t="str">
        <f t="shared" si="374"/>
        <v>Favourable</v>
      </c>
    </row>
    <row r="4746" spans="1:23" x14ac:dyDescent="0.25">
      <c r="A4746" s="1"/>
      <c r="B4746" s="1"/>
      <c r="C4746" s="1"/>
      <c r="D4746" s="1"/>
      <c r="E4746" s="1"/>
      <c r="F4746" s="2"/>
      <c r="G4746" s="3"/>
      <c r="H4746" s="1"/>
      <c r="I4746" s="1"/>
      <c r="J4746" s="1" t="s">
        <v>10185</v>
      </c>
      <c r="K4746" s="2">
        <v>44622</v>
      </c>
      <c r="L4746" s="1" t="s">
        <v>4204</v>
      </c>
      <c r="M4746" s="1" t="str">
        <f t="shared" si="370"/>
        <v>Education</v>
      </c>
      <c r="N4746" s="1" t="s">
        <v>4205</v>
      </c>
      <c r="O4746" s="1" t="s">
        <v>4226</v>
      </c>
      <c r="P4746" s="1">
        <v>7311</v>
      </c>
      <c r="Q4746" s="1">
        <v>1572433</v>
      </c>
      <c r="R4746" s="1">
        <f t="shared" si="371"/>
        <v>0</v>
      </c>
      <c r="S4746" s="4">
        <v>1572035.5896406481</v>
      </c>
      <c r="T4746" s="4">
        <v>427109.10757618427</v>
      </c>
      <c r="U4746" s="1">
        <f t="shared" si="372"/>
        <v>1572433</v>
      </c>
      <c r="V4746" s="4">
        <f t="shared" si="373"/>
        <v>-426711.69721683231</v>
      </c>
      <c r="W4746" s="1" t="str">
        <f t="shared" si="374"/>
        <v>Adverse</v>
      </c>
    </row>
    <row r="4747" spans="1:23" x14ac:dyDescent="0.25">
      <c r="A4747" s="1"/>
      <c r="B4747" s="1"/>
      <c r="C4747" s="1"/>
      <c r="D4747" s="1"/>
      <c r="E4747" s="1"/>
      <c r="F4747" s="2"/>
      <c r="G4747" s="3"/>
      <c r="H4747" s="1"/>
      <c r="I4747" s="1"/>
      <c r="J4747" s="1" t="s">
        <v>8726</v>
      </c>
      <c r="K4747" s="2">
        <v>45207</v>
      </c>
      <c r="L4747" s="1" t="s">
        <v>4204</v>
      </c>
      <c r="M4747" s="1" t="str">
        <f t="shared" si="370"/>
        <v>Education</v>
      </c>
      <c r="N4747" s="1" t="s">
        <v>4205</v>
      </c>
      <c r="O4747" s="1" t="s">
        <v>4338</v>
      </c>
      <c r="P4747" s="1">
        <v>6626</v>
      </c>
      <c r="Q4747" s="1">
        <v>280126</v>
      </c>
      <c r="R4747" s="1">
        <f t="shared" si="371"/>
        <v>11837</v>
      </c>
      <c r="S4747" s="4">
        <v>23270.78871541097</v>
      </c>
      <c r="T4747" s="4">
        <v>75642.662187611175</v>
      </c>
      <c r="U4747" s="1">
        <f t="shared" si="372"/>
        <v>268289</v>
      </c>
      <c r="V4747" s="4">
        <f t="shared" si="373"/>
        <v>181212.54909697786</v>
      </c>
      <c r="W4747" s="1" t="str">
        <f t="shared" si="374"/>
        <v>Favourable</v>
      </c>
    </row>
    <row r="4748" spans="1:23" x14ac:dyDescent="0.25">
      <c r="A4748" s="1"/>
      <c r="B4748" s="1"/>
      <c r="C4748" s="1"/>
      <c r="D4748" s="1"/>
      <c r="E4748" s="1"/>
      <c r="F4748" s="2"/>
      <c r="G4748" s="3"/>
      <c r="H4748" s="1"/>
      <c r="I4748" s="1"/>
      <c r="J4748" s="1" t="s">
        <v>10186</v>
      </c>
      <c r="K4748" s="2">
        <v>44965</v>
      </c>
      <c r="L4748" s="1" t="s">
        <v>4207</v>
      </c>
      <c r="M4748" s="1" t="str">
        <f t="shared" si="370"/>
        <v>Social Services</v>
      </c>
      <c r="N4748" s="1" t="s">
        <v>4222</v>
      </c>
      <c r="O4748" s="1" t="s">
        <v>4289</v>
      </c>
      <c r="P4748" s="1">
        <v>6380</v>
      </c>
      <c r="Q4748" s="1">
        <v>747204</v>
      </c>
      <c r="R4748" s="1">
        <f t="shared" si="371"/>
        <v>0</v>
      </c>
      <c r="S4748" s="4">
        <v>691564.60737330187</v>
      </c>
      <c r="T4748" s="4">
        <v>179828.08595322163</v>
      </c>
      <c r="U4748" s="1">
        <f t="shared" si="372"/>
        <v>747204</v>
      </c>
      <c r="V4748" s="4">
        <f t="shared" si="373"/>
        <v>-124188.69332652353</v>
      </c>
      <c r="W4748" s="1" t="str">
        <f t="shared" si="374"/>
        <v>Adverse</v>
      </c>
    </row>
    <row r="4749" spans="1:23" x14ac:dyDescent="0.25">
      <c r="A4749" s="1"/>
      <c r="B4749" s="1"/>
      <c r="C4749" s="1"/>
      <c r="D4749" s="1"/>
      <c r="E4749" s="1"/>
      <c r="F4749" s="2"/>
      <c r="G4749" s="3"/>
      <c r="H4749" s="1"/>
      <c r="I4749" s="1"/>
      <c r="J4749" s="1" t="s">
        <v>10187</v>
      </c>
      <c r="K4749" s="2">
        <v>44799</v>
      </c>
      <c r="L4749" s="1" t="s">
        <v>4204</v>
      </c>
      <c r="M4749" s="1" t="str">
        <f t="shared" si="370"/>
        <v>Education</v>
      </c>
      <c r="N4749" s="1" t="s">
        <v>4205</v>
      </c>
      <c r="O4749" s="1" t="s">
        <v>4438</v>
      </c>
      <c r="P4749" s="1">
        <v>8213</v>
      </c>
      <c r="Q4749" s="1">
        <v>1287551</v>
      </c>
      <c r="R4749" s="1">
        <f t="shared" si="371"/>
        <v>0</v>
      </c>
      <c r="S4749" s="4">
        <v>108293.72196617714</v>
      </c>
      <c r="T4749" s="4">
        <v>411535.60129805148</v>
      </c>
      <c r="U4749" s="1">
        <f t="shared" si="372"/>
        <v>1287551</v>
      </c>
      <c r="V4749" s="4">
        <f t="shared" si="373"/>
        <v>767721.67673577135</v>
      </c>
      <c r="W4749" s="1" t="str">
        <f t="shared" si="374"/>
        <v>Favourable</v>
      </c>
    </row>
    <row r="4750" spans="1:23" x14ac:dyDescent="0.25">
      <c r="A4750" s="1"/>
      <c r="B4750" s="1"/>
      <c r="C4750" s="1"/>
      <c r="D4750" s="1"/>
      <c r="E4750" s="1"/>
      <c r="F4750" s="2"/>
      <c r="G4750" s="3"/>
      <c r="H4750" s="1"/>
      <c r="I4750" s="1"/>
      <c r="J4750" s="1" t="s">
        <v>10188</v>
      </c>
      <c r="K4750" s="2">
        <v>45371</v>
      </c>
      <c r="L4750" s="1" t="s">
        <v>4238</v>
      </c>
      <c r="M4750" s="1" t="str">
        <f t="shared" si="370"/>
        <v>Education</v>
      </c>
      <c r="N4750" s="1" t="s">
        <v>4210</v>
      </c>
      <c r="O4750" s="1" t="s">
        <v>4253</v>
      </c>
      <c r="P4750" s="1">
        <v>6696</v>
      </c>
      <c r="Q4750" s="1">
        <v>406353</v>
      </c>
      <c r="R4750" s="1">
        <f t="shared" si="371"/>
        <v>0</v>
      </c>
      <c r="S4750" s="4">
        <v>60107.28039526513</v>
      </c>
      <c r="T4750" s="4">
        <v>10148.049242412644</v>
      </c>
      <c r="U4750" s="1">
        <f t="shared" si="372"/>
        <v>406353</v>
      </c>
      <c r="V4750" s="4">
        <f t="shared" si="373"/>
        <v>336097.67036232224</v>
      </c>
      <c r="W4750" s="1" t="str">
        <f t="shared" si="374"/>
        <v>Favourable</v>
      </c>
    </row>
    <row r="4751" spans="1:23" x14ac:dyDescent="0.25">
      <c r="A4751" s="1"/>
      <c r="B4751" s="1"/>
      <c r="C4751" s="1"/>
      <c r="D4751" s="1"/>
      <c r="E4751" s="1"/>
      <c r="F4751" s="2"/>
      <c r="G4751" s="3"/>
      <c r="H4751" s="1"/>
      <c r="I4751" s="1"/>
      <c r="J4751" s="1" t="s">
        <v>5999</v>
      </c>
      <c r="K4751" s="2">
        <v>44238</v>
      </c>
      <c r="L4751" s="1" t="s">
        <v>4204</v>
      </c>
      <c r="M4751" s="1" t="str">
        <f t="shared" si="370"/>
        <v>Education</v>
      </c>
      <c r="N4751" s="1" t="s">
        <v>4210</v>
      </c>
      <c r="O4751" s="1" t="s">
        <v>4250</v>
      </c>
      <c r="P4751" s="1">
        <v>8905</v>
      </c>
      <c r="Q4751" s="1">
        <v>1320486</v>
      </c>
      <c r="R4751" s="1">
        <f t="shared" si="371"/>
        <v>45925</v>
      </c>
      <c r="S4751" s="4">
        <v>844221.78253980028</v>
      </c>
      <c r="T4751" s="4">
        <v>401225.5341520303</v>
      </c>
      <c r="U4751" s="1">
        <f t="shared" si="372"/>
        <v>1274561</v>
      </c>
      <c r="V4751" s="4">
        <f t="shared" si="373"/>
        <v>75038.683308169479</v>
      </c>
      <c r="W4751" s="1" t="str">
        <f t="shared" si="374"/>
        <v>Favourable</v>
      </c>
    </row>
    <row r="4752" spans="1:23" x14ac:dyDescent="0.25">
      <c r="A4752" s="1"/>
      <c r="B4752" s="1"/>
      <c r="C4752" s="1"/>
      <c r="D4752" s="1"/>
      <c r="E4752" s="1"/>
      <c r="F4752" s="2"/>
      <c r="G4752" s="3"/>
      <c r="H4752" s="1"/>
      <c r="I4752" s="1"/>
      <c r="J4752" s="1" t="s">
        <v>6922</v>
      </c>
      <c r="K4752" s="2">
        <v>44294</v>
      </c>
      <c r="L4752" s="1" t="s">
        <v>4204</v>
      </c>
      <c r="M4752" s="1" t="str">
        <f t="shared" si="370"/>
        <v>Education</v>
      </c>
      <c r="N4752" s="1" t="s">
        <v>4205</v>
      </c>
      <c r="O4752" s="1" t="s">
        <v>4325</v>
      </c>
      <c r="P4752" s="1">
        <v>7591</v>
      </c>
      <c r="Q4752" s="1">
        <v>375782</v>
      </c>
      <c r="R4752" s="1">
        <f t="shared" si="371"/>
        <v>38592</v>
      </c>
      <c r="S4752" s="4">
        <v>269135.72840619751</v>
      </c>
      <c r="T4752" s="4">
        <v>25994.492211363886</v>
      </c>
      <c r="U4752" s="1">
        <f t="shared" si="372"/>
        <v>337190</v>
      </c>
      <c r="V4752" s="4">
        <f t="shared" si="373"/>
        <v>80651.779382438632</v>
      </c>
      <c r="W4752" s="1" t="str">
        <f t="shared" si="374"/>
        <v>Favourable</v>
      </c>
    </row>
    <row r="4753" spans="1:23" x14ac:dyDescent="0.25">
      <c r="A4753" s="1"/>
      <c r="B4753" s="1"/>
      <c r="C4753" s="1"/>
      <c r="D4753" s="1"/>
      <c r="E4753" s="1"/>
      <c r="F4753" s="2"/>
      <c r="G4753" s="3"/>
      <c r="H4753" s="1"/>
      <c r="I4753" s="1"/>
      <c r="J4753" s="1" t="s">
        <v>9832</v>
      </c>
      <c r="K4753" s="2">
        <v>44673</v>
      </c>
      <c r="L4753" s="1" t="s">
        <v>4238</v>
      </c>
      <c r="M4753" s="1" t="str">
        <f t="shared" si="370"/>
        <v>Education</v>
      </c>
      <c r="N4753" s="1" t="s">
        <v>4205</v>
      </c>
      <c r="O4753" s="1" t="s">
        <v>4438</v>
      </c>
      <c r="P4753" s="1">
        <v>6437</v>
      </c>
      <c r="Q4753" s="1">
        <v>1968702</v>
      </c>
      <c r="R4753" s="1">
        <f t="shared" si="371"/>
        <v>16982</v>
      </c>
      <c r="S4753" s="4">
        <v>1323779.6797621115</v>
      </c>
      <c r="T4753" s="4">
        <v>295825.05523935991</v>
      </c>
      <c r="U4753" s="1">
        <f t="shared" si="372"/>
        <v>1951720</v>
      </c>
      <c r="V4753" s="4">
        <f t="shared" si="373"/>
        <v>349097.26499852864</v>
      </c>
      <c r="W4753" s="1" t="str">
        <f t="shared" si="374"/>
        <v>Favourable</v>
      </c>
    </row>
    <row r="4754" spans="1:23" x14ac:dyDescent="0.25">
      <c r="A4754" s="1"/>
      <c r="B4754" s="1"/>
      <c r="C4754" s="1"/>
      <c r="D4754" s="1"/>
      <c r="E4754" s="1"/>
      <c r="F4754" s="2"/>
      <c r="G4754" s="3"/>
      <c r="H4754" s="1"/>
      <c r="I4754" s="1"/>
      <c r="J4754" s="1" t="s">
        <v>9423</v>
      </c>
      <c r="K4754" s="2">
        <v>44317</v>
      </c>
      <c r="L4754" s="1" t="s">
        <v>4204</v>
      </c>
      <c r="M4754" s="1" t="str">
        <f t="shared" si="370"/>
        <v>Education</v>
      </c>
      <c r="N4754" s="1" t="s">
        <v>4210</v>
      </c>
      <c r="O4754" s="1" t="s">
        <v>4276</v>
      </c>
      <c r="P4754" s="1">
        <v>8678</v>
      </c>
      <c r="Q4754" s="1">
        <v>1459826</v>
      </c>
      <c r="R4754" s="1">
        <f t="shared" si="371"/>
        <v>56391</v>
      </c>
      <c r="S4754" s="4">
        <v>923319.02544381213</v>
      </c>
      <c r="T4754" s="4">
        <v>344868.33624853072</v>
      </c>
      <c r="U4754" s="1">
        <f t="shared" si="372"/>
        <v>1403435</v>
      </c>
      <c r="V4754" s="4">
        <f t="shared" si="373"/>
        <v>191638.63830765709</v>
      </c>
      <c r="W4754" s="1" t="str">
        <f t="shared" si="374"/>
        <v>Favourable</v>
      </c>
    </row>
    <row r="4755" spans="1:23" x14ac:dyDescent="0.25">
      <c r="A4755" s="1"/>
      <c r="B4755" s="1"/>
      <c r="C4755" s="1"/>
      <c r="D4755" s="1"/>
      <c r="E4755" s="1"/>
      <c r="F4755" s="2"/>
      <c r="G4755" s="3"/>
      <c r="H4755" s="1"/>
      <c r="I4755" s="1"/>
      <c r="J4755" s="1" t="s">
        <v>5405</v>
      </c>
      <c r="K4755" s="2">
        <v>44901</v>
      </c>
      <c r="L4755" s="1" t="s">
        <v>4238</v>
      </c>
      <c r="M4755" s="1" t="str">
        <f t="shared" si="370"/>
        <v>Education</v>
      </c>
      <c r="N4755" s="1" t="s">
        <v>4205</v>
      </c>
      <c r="O4755" s="1" t="s">
        <v>4237</v>
      </c>
      <c r="P4755" s="1">
        <v>8860</v>
      </c>
      <c r="Q4755" s="1">
        <v>1809995</v>
      </c>
      <c r="R4755" s="1">
        <f t="shared" si="371"/>
        <v>85908</v>
      </c>
      <c r="S4755" s="4">
        <v>1670616.0929999577</v>
      </c>
      <c r="T4755" s="4">
        <v>262526.64929138141</v>
      </c>
      <c r="U4755" s="1">
        <f t="shared" si="372"/>
        <v>1724087</v>
      </c>
      <c r="V4755" s="4">
        <f t="shared" si="373"/>
        <v>-123147.74229133921</v>
      </c>
      <c r="W4755" s="1" t="str">
        <f t="shared" si="374"/>
        <v>Adverse</v>
      </c>
    </row>
    <row r="4756" spans="1:23" x14ac:dyDescent="0.25">
      <c r="A4756" s="1"/>
      <c r="B4756" s="1"/>
      <c r="C4756" s="1"/>
      <c r="D4756" s="1"/>
      <c r="E4756" s="1"/>
      <c r="F4756" s="2"/>
      <c r="G4756" s="3"/>
      <c r="H4756" s="1"/>
      <c r="I4756" s="1"/>
      <c r="J4756" s="1" t="s">
        <v>5186</v>
      </c>
      <c r="K4756" s="2">
        <v>45013</v>
      </c>
      <c r="L4756" s="1" t="s">
        <v>4204</v>
      </c>
      <c r="M4756" s="1" t="str">
        <f t="shared" si="370"/>
        <v>Education</v>
      </c>
      <c r="N4756" s="1" t="s">
        <v>4222</v>
      </c>
      <c r="O4756" s="1" t="s">
        <v>4273</v>
      </c>
      <c r="P4756" s="1">
        <v>7500</v>
      </c>
      <c r="Q4756" s="1">
        <v>1995021</v>
      </c>
      <c r="R4756" s="1">
        <f t="shared" si="371"/>
        <v>19956</v>
      </c>
      <c r="S4756" s="4">
        <v>620337.85724462115</v>
      </c>
      <c r="T4756" s="4">
        <v>177788.13001944954</v>
      </c>
      <c r="U4756" s="1">
        <f t="shared" si="372"/>
        <v>1975065</v>
      </c>
      <c r="V4756" s="4">
        <f t="shared" si="373"/>
        <v>1196895.0127359293</v>
      </c>
      <c r="W4756" s="1" t="str">
        <f t="shared" si="374"/>
        <v>Favourable</v>
      </c>
    </row>
    <row r="4757" spans="1:23" x14ac:dyDescent="0.25">
      <c r="A4757" s="1"/>
      <c r="B4757" s="1"/>
      <c r="C4757" s="1"/>
      <c r="D4757" s="1"/>
      <c r="E4757" s="1"/>
      <c r="F4757" s="2"/>
      <c r="G4757" s="3"/>
      <c r="H4757" s="1"/>
      <c r="I4757" s="1"/>
      <c r="J4757" s="1" t="s">
        <v>10189</v>
      </c>
      <c r="K4757" s="2">
        <v>44359</v>
      </c>
      <c r="L4757" s="1" t="s">
        <v>4227</v>
      </c>
      <c r="M4757" s="1" t="str">
        <f t="shared" si="370"/>
        <v>Infrastructure</v>
      </c>
      <c r="N4757" s="1" t="s">
        <v>4205</v>
      </c>
      <c r="O4757" s="1" t="s">
        <v>4286</v>
      </c>
      <c r="P4757" s="1">
        <v>8354</v>
      </c>
      <c r="Q4757" s="1">
        <v>532563</v>
      </c>
      <c r="R4757" s="1">
        <f t="shared" si="371"/>
        <v>0</v>
      </c>
      <c r="S4757" s="4">
        <v>103775.20725477619</v>
      </c>
      <c r="T4757" s="4">
        <v>174971.78274999</v>
      </c>
      <c r="U4757" s="1">
        <f t="shared" si="372"/>
        <v>532563</v>
      </c>
      <c r="V4757" s="4">
        <f t="shared" si="373"/>
        <v>253816.00999523379</v>
      </c>
      <c r="W4757" s="1" t="str">
        <f t="shared" si="374"/>
        <v>Favourable</v>
      </c>
    </row>
    <row r="4758" spans="1:23" x14ac:dyDescent="0.25">
      <c r="A4758" s="1"/>
      <c r="B4758" s="1"/>
      <c r="C4758" s="1"/>
      <c r="D4758" s="1"/>
      <c r="E4758" s="1"/>
      <c r="F4758" s="2"/>
      <c r="G4758" s="3"/>
      <c r="H4758" s="1"/>
      <c r="I4758" s="1"/>
      <c r="J4758" s="1" t="s">
        <v>4979</v>
      </c>
      <c r="K4758" s="2">
        <v>44794</v>
      </c>
      <c r="L4758" s="1" t="s">
        <v>4227</v>
      </c>
      <c r="M4758" s="1" t="str">
        <f t="shared" si="370"/>
        <v>Infrastructure</v>
      </c>
      <c r="N4758" s="1" t="s">
        <v>4222</v>
      </c>
      <c r="O4758" s="1" t="s">
        <v>4267</v>
      </c>
      <c r="P4758" s="1">
        <v>8876</v>
      </c>
      <c r="Q4758" s="1">
        <v>2223737</v>
      </c>
      <c r="R4758" s="1">
        <f t="shared" si="371"/>
        <v>47606</v>
      </c>
      <c r="S4758" s="4">
        <v>1717270.6733037697</v>
      </c>
      <c r="T4758" s="4">
        <v>87373.252933556956</v>
      </c>
      <c r="U4758" s="1">
        <f t="shared" si="372"/>
        <v>2176131</v>
      </c>
      <c r="V4758" s="4">
        <f t="shared" si="373"/>
        <v>419093.07376267342</v>
      </c>
      <c r="W4758" s="1" t="str">
        <f t="shared" si="374"/>
        <v>Favourable</v>
      </c>
    </row>
    <row r="4759" spans="1:23" x14ac:dyDescent="0.25">
      <c r="A4759" s="1"/>
      <c r="B4759" s="1"/>
      <c r="C4759" s="1"/>
      <c r="D4759" s="1"/>
      <c r="E4759" s="1"/>
      <c r="F4759" s="2"/>
      <c r="G4759" s="3"/>
      <c r="H4759" s="1"/>
      <c r="I4759" s="1"/>
      <c r="J4759" s="1" t="s">
        <v>8269</v>
      </c>
      <c r="K4759" s="2">
        <v>44472</v>
      </c>
      <c r="L4759" s="1" t="s">
        <v>4238</v>
      </c>
      <c r="M4759" s="1" t="str">
        <f t="shared" si="370"/>
        <v>Education</v>
      </c>
      <c r="N4759" s="1" t="s">
        <v>4222</v>
      </c>
      <c r="O4759" s="1" t="s">
        <v>4330</v>
      </c>
      <c r="P4759" s="1">
        <v>6740</v>
      </c>
      <c r="Q4759" s="1">
        <v>670523</v>
      </c>
      <c r="R4759" s="1">
        <f t="shared" si="371"/>
        <v>17297</v>
      </c>
      <c r="S4759" s="4">
        <v>259704.96560901648</v>
      </c>
      <c r="T4759" s="4">
        <v>44312.606748249927</v>
      </c>
      <c r="U4759" s="1">
        <f t="shared" si="372"/>
        <v>653226</v>
      </c>
      <c r="V4759" s="4">
        <f t="shared" si="373"/>
        <v>366505.42764273362</v>
      </c>
      <c r="W4759" s="1" t="str">
        <f t="shared" si="374"/>
        <v>Favourable</v>
      </c>
    </row>
    <row r="4760" spans="1:23" x14ac:dyDescent="0.25">
      <c r="A4760" s="1"/>
      <c r="B4760" s="1"/>
      <c r="C4760" s="1"/>
      <c r="D4760" s="1"/>
      <c r="E4760" s="1"/>
      <c r="F4760" s="2"/>
      <c r="G4760" s="3"/>
      <c r="H4760" s="1"/>
      <c r="I4760" s="1"/>
      <c r="J4760" s="1" t="s">
        <v>10190</v>
      </c>
      <c r="K4760" s="2">
        <v>44885</v>
      </c>
      <c r="L4760" s="1" t="s">
        <v>4227</v>
      </c>
      <c r="M4760" s="1" t="str">
        <f t="shared" si="370"/>
        <v>Infrastructure</v>
      </c>
      <c r="N4760" s="1" t="s">
        <v>4205</v>
      </c>
      <c r="O4760" s="1" t="s">
        <v>4279</v>
      </c>
      <c r="P4760" s="1">
        <v>5688</v>
      </c>
      <c r="Q4760" s="1">
        <v>293330</v>
      </c>
      <c r="R4760" s="1">
        <f t="shared" si="371"/>
        <v>0</v>
      </c>
      <c r="S4760" s="4">
        <v>200590.70881052766</v>
      </c>
      <c r="T4760" s="4">
        <v>62653.677809919122</v>
      </c>
      <c r="U4760" s="1">
        <f t="shared" si="372"/>
        <v>293330</v>
      </c>
      <c r="V4760" s="4">
        <f t="shared" si="373"/>
        <v>30085.613379553193</v>
      </c>
      <c r="W4760" s="1" t="str">
        <f t="shared" si="374"/>
        <v>Favourable</v>
      </c>
    </row>
    <row r="4761" spans="1:23" x14ac:dyDescent="0.25">
      <c r="A4761" s="1"/>
      <c r="B4761" s="1"/>
      <c r="C4761" s="1"/>
      <c r="D4761" s="1"/>
      <c r="E4761" s="1"/>
      <c r="F4761" s="2"/>
      <c r="G4761" s="3"/>
      <c r="H4761" s="1"/>
      <c r="I4761" s="1"/>
      <c r="J4761" s="1" t="s">
        <v>9029</v>
      </c>
      <c r="K4761" s="2">
        <v>44579</v>
      </c>
      <c r="L4761" s="1" t="s">
        <v>4227</v>
      </c>
      <c r="M4761" s="1" t="str">
        <f t="shared" si="370"/>
        <v>Infrastructure</v>
      </c>
      <c r="N4761" s="1" t="s">
        <v>4205</v>
      </c>
      <c r="O4761" s="1" t="s">
        <v>4496</v>
      </c>
      <c r="P4761" s="1">
        <v>9010</v>
      </c>
      <c r="Q4761" s="1">
        <v>2384300</v>
      </c>
      <c r="R4761" s="1">
        <f t="shared" si="371"/>
        <v>36105</v>
      </c>
      <c r="S4761" s="4">
        <v>1524600.3617951362</v>
      </c>
      <c r="T4761" s="4">
        <v>422119.89041280461</v>
      </c>
      <c r="U4761" s="1">
        <f t="shared" si="372"/>
        <v>2348195</v>
      </c>
      <c r="V4761" s="4">
        <f t="shared" si="373"/>
        <v>437579.74779205909</v>
      </c>
      <c r="W4761" s="1" t="str">
        <f t="shared" si="374"/>
        <v>Favourable</v>
      </c>
    </row>
    <row r="4762" spans="1:23" x14ac:dyDescent="0.25">
      <c r="A4762" s="1"/>
      <c r="B4762" s="1"/>
      <c r="C4762" s="1"/>
      <c r="D4762" s="1"/>
      <c r="E4762" s="1"/>
      <c r="F4762" s="2"/>
      <c r="G4762" s="3"/>
      <c r="H4762" s="1"/>
      <c r="I4762" s="1"/>
      <c r="J4762" s="1" t="s">
        <v>6539</v>
      </c>
      <c r="K4762" s="2">
        <v>44522</v>
      </c>
      <c r="L4762" s="1" t="s">
        <v>4207</v>
      </c>
      <c r="M4762" s="1" t="str">
        <f t="shared" si="370"/>
        <v>Social Services</v>
      </c>
      <c r="N4762" s="1" t="s">
        <v>4205</v>
      </c>
      <c r="O4762" s="1" t="s">
        <v>4292</v>
      </c>
      <c r="P4762" s="1">
        <v>6876</v>
      </c>
      <c r="Q4762" s="1">
        <v>2464776</v>
      </c>
      <c r="R4762" s="1">
        <f t="shared" si="371"/>
        <v>35592</v>
      </c>
      <c r="S4762" s="4">
        <v>289736.74565059802</v>
      </c>
      <c r="T4762" s="4">
        <v>86164.157336623917</v>
      </c>
      <c r="U4762" s="1">
        <f t="shared" si="372"/>
        <v>2429184</v>
      </c>
      <c r="V4762" s="4">
        <f t="shared" si="373"/>
        <v>2088875.097012778</v>
      </c>
      <c r="W4762" s="1" t="str">
        <f t="shared" si="374"/>
        <v>Favourable</v>
      </c>
    </row>
    <row r="4763" spans="1:23" x14ac:dyDescent="0.25">
      <c r="A4763" s="1"/>
      <c r="B4763" s="1"/>
      <c r="C4763" s="1"/>
      <c r="D4763" s="1"/>
      <c r="E4763" s="1"/>
      <c r="F4763" s="2"/>
      <c r="G4763" s="3"/>
      <c r="H4763" s="1"/>
      <c r="I4763" s="1"/>
      <c r="J4763" s="1" t="s">
        <v>9146</v>
      </c>
      <c r="K4763" s="2">
        <v>45158</v>
      </c>
      <c r="L4763" s="1" t="s">
        <v>4238</v>
      </c>
      <c r="M4763" s="1" t="str">
        <f t="shared" si="370"/>
        <v>Education</v>
      </c>
      <c r="N4763" s="1" t="s">
        <v>4210</v>
      </c>
      <c r="O4763" s="1" t="s">
        <v>4479</v>
      </c>
      <c r="P4763" s="1">
        <v>6271</v>
      </c>
      <c r="Q4763" s="1">
        <v>1341500</v>
      </c>
      <c r="R4763" s="1">
        <f t="shared" si="371"/>
        <v>24404</v>
      </c>
      <c r="S4763" s="4">
        <v>773203.73600363813</v>
      </c>
      <c r="T4763" s="4">
        <v>263468.1442470217</v>
      </c>
      <c r="U4763" s="1">
        <f t="shared" si="372"/>
        <v>1317096</v>
      </c>
      <c r="V4763" s="4">
        <f t="shared" si="373"/>
        <v>304828.11974934023</v>
      </c>
      <c r="W4763" s="1" t="str">
        <f t="shared" si="374"/>
        <v>Favourable</v>
      </c>
    </row>
    <row r="4764" spans="1:23" x14ac:dyDescent="0.25">
      <c r="A4764" s="1"/>
      <c r="B4764" s="1"/>
      <c r="C4764" s="1"/>
      <c r="D4764" s="1"/>
      <c r="E4764" s="1"/>
      <c r="F4764" s="2"/>
      <c r="G4764" s="3"/>
      <c r="H4764" s="1"/>
      <c r="I4764" s="1"/>
      <c r="J4764" s="1" t="s">
        <v>10191</v>
      </c>
      <c r="K4764" s="2">
        <v>45332</v>
      </c>
      <c r="L4764" s="1" t="s">
        <v>4227</v>
      </c>
      <c r="M4764" s="1" t="str">
        <f t="shared" si="370"/>
        <v>Infrastructure</v>
      </c>
      <c r="N4764" s="1" t="s">
        <v>4210</v>
      </c>
      <c r="O4764" s="1" t="s">
        <v>4361</v>
      </c>
      <c r="P4764" s="1">
        <v>8316</v>
      </c>
      <c r="Q4764" s="1">
        <v>1360130</v>
      </c>
      <c r="R4764" s="1">
        <f t="shared" si="371"/>
        <v>0</v>
      </c>
      <c r="S4764" s="4">
        <v>967904.27199026721</v>
      </c>
      <c r="T4764" s="4">
        <v>139111.4199741082</v>
      </c>
      <c r="U4764" s="1">
        <f t="shared" si="372"/>
        <v>1360130</v>
      </c>
      <c r="V4764" s="4">
        <f t="shared" si="373"/>
        <v>253114.30803562468</v>
      </c>
      <c r="W4764" s="1" t="str">
        <f t="shared" si="374"/>
        <v>Favourable</v>
      </c>
    </row>
    <row r="4765" spans="1:23" x14ac:dyDescent="0.25">
      <c r="A4765" s="1"/>
      <c r="B4765" s="1"/>
      <c r="C4765" s="1"/>
      <c r="D4765" s="1"/>
      <c r="E4765" s="1"/>
      <c r="F4765" s="2"/>
      <c r="G4765" s="3"/>
      <c r="H4765" s="1"/>
      <c r="I4765" s="1"/>
      <c r="J4765" s="1" t="s">
        <v>8645</v>
      </c>
      <c r="K4765" s="2">
        <v>44003</v>
      </c>
      <c r="L4765" s="1" t="s">
        <v>4238</v>
      </c>
      <c r="M4765" s="1" t="str">
        <f t="shared" si="370"/>
        <v>Education</v>
      </c>
      <c r="N4765" s="1" t="s">
        <v>4205</v>
      </c>
      <c r="O4765" s="1" t="s">
        <v>4244</v>
      </c>
      <c r="P4765" s="1">
        <v>5598</v>
      </c>
      <c r="Q4765" s="1">
        <v>1445950</v>
      </c>
      <c r="R4765" s="1">
        <f t="shared" si="371"/>
        <v>21196</v>
      </c>
      <c r="S4765" s="4">
        <v>1170855.1544448978</v>
      </c>
      <c r="T4765" s="4">
        <v>223693.05860960879</v>
      </c>
      <c r="U4765" s="1">
        <f t="shared" si="372"/>
        <v>1424754</v>
      </c>
      <c r="V4765" s="4">
        <f t="shared" si="373"/>
        <v>51401.786945493426</v>
      </c>
      <c r="W4765" s="1" t="str">
        <f t="shared" si="374"/>
        <v>Favourable</v>
      </c>
    </row>
    <row r="4766" spans="1:23" x14ac:dyDescent="0.25">
      <c r="A4766" s="1"/>
      <c r="B4766" s="1"/>
      <c r="C4766" s="1"/>
      <c r="D4766" s="1"/>
      <c r="E4766" s="1"/>
      <c r="F4766" s="2"/>
      <c r="G4766" s="3"/>
      <c r="H4766" s="1"/>
      <c r="I4766" s="1"/>
      <c r="J4766" s="1" t="s">
        <v>7895</v>
      </c>
      <c r="K4766" s="2">
        <v>45107</v>
      </c>
      <c r="L4766" s="1" t="s">
        <v>4207</v>
      </c>
      <c r="M4766" s="1" t="str">
        <f t="shared" si="370"/>
        <v>Social Services</v>
      </c>
      <c r="N4766" s="1" t="s">
        <v>4205</v>
      </c>
      <c r="O4766" s="1" t="s">
        <v>4325</v>
      </c>
      <c r="P4766" s="1">
        <v>8036</v>
      </c>
      <c r="Q4766" s="1">
        <v>1098835</v>
      </c>
      <c r="R4766" s="1">
        <f t="shared" si="371"/>
        <v>29440</v>
      </c>
      <c r="S4766" s="4">
        <v>33782.302804792482</v>
      </c>
      <c r="T4766" s="4">
        <v>262333.34923203656</v>
      </c>
      <c r="U4766" s="1">
        <f t="shared" si="372"/>
        <v>1069395</v>
      </c>
      <c r="V4766" s="4">
        <f t="shared" si="373"/>
        <v>802719.34796317096</v>
      </c>
      <c r="W4766" s="1" t="str">
        <f t="shared" si="374"/>
        <v>Favourable</v>
      </c>
    </row>
    <row r="4767" spans="1:23" x14ac:dyDescent="0.25">
      <c r="A4767" s="1"/>
      <c r="B4767" s="1"/>
      <c r="C4767" s="1"/>
      <c r="D4767" s="1"/>
      <c r="E4767" s="1"/>
      <c r="F4767" s="2"/>
      <c r="G4767" s="3"/>
      <c r="H4767" s="1"/>
      <c r="I4767" s="1"/>
      <c r="J4767" s="1" t="s">
        <v>10083</v>
      </c>
      <c r="K4767" s="2">
        <v>43849</v>
      </c>
      <c r="L4767" s="1" t="s">
        <v>4238</v>
      </c>
      <c r="M4767" s="1" t="str">
        <f t="shared" si="370"/>
        <v>Education</v>
      </c>
      <c r="N4767" s="1" t="s">
        <v>4222</v>
      </c>
      <c r="O4767" s="1" t="s">
        <v>4335</v>
      </c>
      <c r="P4767" s="1">
        <v>5719</v>
      </c>
      <c r="Q4767" s="1">
        <v>928534</v>
      </c>
      <c r="R4767" s="1">
        <f t="shared" si="371"/>
        <v>54244</v>
      </c>
      <c r="S4767" s="4">
        <v>686498.56266786077</v>
      </c>
      <c r="T4767" s="4">
        <v>99423.568116426657</v>
      </c>
      <c r="U4767" s="1">
        <f t="shared" si="372"/>
        <v>874290</v>
      </c>
      <c r="V4767" s="4">
        <f t="shared" si="373"/>
        <v>142611.86921571253</v>
      </c>
      <c r="W4767" s="1" t="str">
        <f t="shared" si="374"/>
        <v>Favourable</v>
      </c>
    </row>
    <row r="4768" spans="1:23" x14ac:dyDescent="0.25">
      <c r="A4768" s="1"/>
      <c r="B4768" s="1"/>
      <c r="C4768" s="1"/>
      <c r="D4768" s="1"/>
      <c r="E4768" s="1"/>
      <c r="F4768" s="2"/>
      <c r="G4768" s="3"/>
      <c r="H4768" s="1"/>
      <c r="I4768" s="1"/>
      <c r="J4768" s="1" t="s">
        <v>8533</v>
      </c>
      <c r="K4768" s="2">
        <v>44795</v>
      </c>
      <c r="L4768" s="1" t="s">
        <v>4207</v>
      </c>
      <c r="M4768" s="1" t="str">
        <f t="shared" si="370"/>
        <v>Social Services</v>
      </c>
      <c r="N4768" s="1" t="s">
        <v>4205</v>
      </c>
      <c r="O4768" s="1" t="s">
        <v>4226</v>
      </c>
      <c r="P4768" s="1">
        <v>6552</v>
      </c>
      <c r="Q4768" s="1">
        <v>1402756</v>
      </c>
      <c r="R4768" s="1">
        <f t="shared" si="371"/>
        <v>50032</v>
      </c>
      <c r="S4768" s="4">
        <v>961455.71833109215</v>
      </c>
      <c r="T4768" s="4">
        <v>368363.25938868383</v>
      </c>
      <c r="U4768" s="1">
        <f t="shared" si="372"/>
        <v>1352724</v>
      </c>
      <c r="V4768" s="4">
        <f t="shared" si="373"/>
        <v>72937.022280224133</v>
      </c>
      <c r="W4768" s="1" t="str">
        <f t="shared" si="374"/>
        <v>Favourable</v>
      </c>
    </row>
    <row r="4769" spans="1:23" x14ac:dyDescent="0.25">
      <c r="A4769" s="1"/>
      <c r="B4769" s="1"/>
      <c r="C4769" s="1"/>
      <c r="D4769" s="1"/>
      <c r="E4769" s="1"/>
      <c r="F4769" s="2"/>
      <c r="G4769" s="3"/>
      <c r="H4769" s="1"/>
      <c r="I4769" s="1"/>
      <c r="J4769" s="1" t="s">
        <v>7771</v>
      </c>
      <c r="K4769" s="2">
        <v>44668</v>
      </c>
      <c r="L4769" s="1" t="s">
        <v>4227</v>
      </c>
      <c r="M4769" s="1" t="str">
        <f t="shared" si="370"/>
        <v>Infrastructure</v>
      </c>
      <c r="N4769" s="1" t="s">
        <v>4205</v>
      </c>
      <c r="O4769" s="1" t="s">
        <v>4374</v>
      </c>
      <c r="P4769" s="1">
        <v>9051</v>
      </c>
      <c r="Q4769" s="1">
        <v>2233019</v>
      </c>
      <c r="R4769" s="1">
        <f t="shared" si="371"/>
        <v>21137</v>
      </c>
      <c r="S4769" s="4">
        <v>870899.2261588804</v>
      </c>
      <c r="T4769" s="4">
        <v>422335.30552505259</v>
      </c>
      <c r="U4769" s="1">
        <f t="shared" si="372"/>
        <v>2211882</v>
      </c>
      <c r="V4769" s="4">
        <f t="shared" si="373"/>
        <v>939784.46831606701</v>
      </c>
      <c r="W4769" s="1" t="str">
        <f t="shared" si="374"/>
        <v>Favourable</v>
      </c>
    </row>
    <row r="4770" spans="1:23" x14ac:dyDescent="0.25">
      <c r="A4770" s="1"/>
      <c r="B4770" s="1"/>
      <c r="C4770" s="1"/>
      <c r="D4770" s="1"/>
      <c r="E4770" s="1"/>
      <c r="F4770" s="2"/>
      <c r="G4770" s="3"/>
      <c r="H4770" s="1"/>
      <c r="I4770" s="1"/>
      <c r="J4770" s="1" t="s">
        <v>6126</v>
      </c>
      <c r="K4770" s="2">
        <v>44731</v>
      </c>
      <c r="L4770" s="1" t="s">
        <v>4227</v>
      </c>
      <c r="M4770" s="1" t="str">
        <f t="shared" si="370"/>
        <v>Infrastructure</v>
      </c>
      <c r="N4770" s="1" t="s">
        <v>4205</v>
      </c>
      <c r="O4770" s="1" t="s">
        <v>4441</v>
      </c>
      <c r="P4770" s="1">
        <v>8280</v>
      </c>
      <c r="Q4770" s="1">
        <v>712219</v>
      </c>
      <c r="R4770" s="1">
        <f t="shared" si="371"/>
        <v>37591</v>
      </c>
      <c r="S4770" s="4">
        <v>363519.20919692551</v>
      </c>
      <c r="T4770" s="4">
        <v>12424.975242378116</v>
      </c>
      <c r="U4770" s="1">
        <f t="shared" si="372"/>
        <v>674628</v>
      </c>
      <c r="V4770" s="4">
        <f t="shared" si="373"/>
        <v>336274.81556069636</v>
      </c>
      <c r="W4770" s="1" t="str">
        <f t="shared" si="374"/>
        <v>Favourable</v>
      </c>
    </row>
    <row r="4771" spans="1:23" x14ac:dyDescent="0.25">
      <c r="A4771" s="1"/>
      <c r="B4771" s="1"/>
      <c r="C4771" s="1"/>
      <c r="D4771" s="1"/>
      <c r="E4771" s="1"/>
      <c r="F4771" s="2"/>
      <c r="G4771" s="3"/>
      <c r="H4771" s="1"/>
      <c r="I4771" s="1"/>
      <c r="J4771" s="1" t="s">
        <v>5399</v>
      </c>
      <c r="K4771" s="2">
        <v>45095</v>
      </c>
      <c r="L4771" s="1" t="s">
        <v>4207</v>
      </c>
      <c r="M4771" s="1" t="str">
        <f t="shared" si="370"/>
        <v>Social Services</v>
      </c>
      <c r="N4771" s="1" t="s">
        <v>4210</v>
      </c>
      <c r="O4771" s="1" t="s">
        <v>4292</v>
      </c>
      <c r="P4771" s="1">
        <v>9283</v>
      </c>
      <c r="Q4771" s="1">
        <v>1278758</v>
      </c>
      <c r="R4771" s="1">
        <f t="shared" si="371"/>
        <v>83839</v>
      </c>
      <c r="S4771" s="4">
        <v>410888.48318696505</v>
      </c>
      <c r="T4771" s="4">
        <v>76494.33869642044</v>
      </c>
      <c r="U4771" s="1">
        <f t="shared" si="372"/>
        <v>1194919</v>
      </c>
      <c r="V4771" s="4">
        <f t="shared" si="373"/>
        <v>791375.17811661446</v>
      </c>
      <c r="W4771" s="1" t="str">
        <f t="shared" si="374"/>
        <v>Favourable</v>
      </c>
    </row>
    <row r="4772" spans="1:23" x14ac:dyDescent="0.25">
      <c r="A4772" s="1"/>
      <c r="B4772" s="1"/>
      <c r="C4772" s="1"/>
      <c r="D4772" s="1"/>
      <c r="E4772" s="1"/>
      <c r="F4772" s="2"/>
      <c r="G4772" s="3"/>
      <c r="H4772" s="1"/>
      <c r="I4772" s="1"/>
      <c r="J4772" s="1" t="s">
        <v>10192</v>
      </c>
      <c r="K4772" s="2">
        <v>44541</v>
      </c>
      <c r="L4772" s="1" t="s">
        <v>4227</v>
      </c>
      <c r="M4772" s="1" t="str">
        <f t="shared" si="370"/>
        <v>Infrastructure</v>
      </c>
      <c r="N4772" s="1" t="s">
        <v>4205</v>
      </c>
      <c r="O4772" s="1" t="s">
        <v>4264</v>
      </c>
      <c r="P4772" s="1">
        <v>8362</v>
      </c>
      <c r="Q4772" s="1">
        <v>1460683</v>
      </c>
      <c r="R4772" s="1">
        <f t="shared" si="371"/>
        <v>0</v>
      </c>
      <c r="S4772" s="4">
        <v>401435.765139169</v>
      </c>
      <c r="T4772" s="4">
        <v>319586.02223142219</v>
      </c>
      <c r="U4772" s="1">
        <f t="shared" si="372"/>
        <v>1460683</v>
      </c>
      <c r="V4772" s="4">
        <f t="shared" si="373"/>
        <v>739661.21262940881</v>
      </c>
      <c r="W4772" s="1" t="str">
        <f t="shared" si="374"/>
        <v>Favourable</v>
      </c>
    </row>
    <row r="4773" spans="1:23" x14ac:dyDescent="0.25">
      <c r="A4773" s="1"/>
      <c r="B4773" s="1"/>
      <c r="C4773" s="1"/>
      <c r="D4773" s="1"/>
      <c r="E4773" s="1"/>
      <c r="F4773" s="2"/>
      <c r="G4773" s="3"/>
      <c r="H4773" s="1"/>
      <c r="I4773" s="1"/>
      <c r="J4773" s="1" t="s">
        <v>4956</v>
      </c>
      <c r="K4773" s="2">
        <v>44898</v>
      </c>
      <c r="L4773" s="1" t="s">
        <v>4238</v>
      </c>
      <c r="M4773" s="1" t="str">
        <f t="shared" si="370"/>
        <v>Education</v>
      </c>
      <c r="N4773" s="1" t="s">
        <v>4205</v>
      </c>
      <c r="O4773" s="1" t="s">
        <v>4314</v>
      </c>
      <c r="P4773" s="1">
        <v>6984</v>
      </c>
      <c r="Q4773" s="1">
        <v>655085</v>
      </c>
      <c r="R4773" s="1">
        <f t="shared" si="371"/>
        <v>27879</v>
      </c>
      <c r="S4773" s="4">
        <v>552328.35347318195</v>
      </c>
      <c r="T4773" s="4">
        <v>47075.00767482505</v>
      </c>
      <c r="U4773" s="1">
        <f t="shared" si="372"/>
        <v>627206</v>
      </c>
      <c r="V4773" s="4">
        <f t="shared" si="373"/>
        <v>55681.638851993019</v>
      </c>
      <c r="W4773" s="1" t="str">
        <f t="shared" si="374"/>
        <v>Favourable</v>
      </c>
    </row>
    <row r="4774" spans="1:23" x14ac:dyDescent="0.25">
      <c r="A4774" s="1"/>
      <c r="B4774" s="1"/>
      <c r="C4774" s="1"/>
      <c r="D4774" s="1"/>
      <c r="E4774" s="1"/>
      <c r="F4774" s="2"/>
      <c r="G4774" s="3"/>
      <c r="H4774" s="1"/>
      <c r="I4774" s="1"/>
      <c r="J4774" s="1" t="s">
        <v>10193</v>
      </c>
      <c r="K4774" s="2">
        <v>44115</v>
      </c>
      <c r="L4774" s="1" t="s">
        <v>4238</v>
      </c>
      <c r="M4774" s="1" t="str">
        <f t="shared" si="370"/>
        <v>Education</v>
      </c>
      <c r="N4774" s="1" t="s">
        <v>4222</v>
      </c>
      <c r="O4774" s="1" t="s">
        <v>4325</v>
      </c>
      <c r="P4774" s="1">
        <v>6494</v>
      </c>
      <c r="Q4774" s="1">
        <v>1306082</v>
      </c>
      <c r="R4774" s="1">
        <f t="shared" si="371"/>
        <v>0</v>
      </c>
      <c r="S4774" s="4">
        <v>95423.778359889839</v>
      </c>
      <c r="T4774" s="4">
        <v>402498.23095344356</v>
      </c>
      <c r="U4774" s="1">
        <f t="shared" si="372"/>
        <v>1306082</v>
      </c>
      <c r="V4774" s="4">
        <f t="shared" si="373"/>
        <v>808159.99068666657</v>
      </c>
      <c r="W4774" s="1" t="str">
        <f t="shared" si="374"/>
        <v>Favourable</v>
      </c>
    </row>
    <row r="4775" spans="1:23" x14ac:dyDescent="0.25">
      <c r="A4775" s="1"/>
      <c r="B4775" s="1"/>
      <c r="C4775" s="1"/>
      <c r="D4775" s="1"/>
      <c r="E4775" s="1"/>
      <c r="F4775" s="2"/>
      <c r="G4775" s="3"/>
      <c r="H4775" s="1"/>
      <c r="I4775" s="1"/>
      <c r="J4775" s="1" t="s">
        <v>10194</v>
      </c>
      <c r="K4775" s="2">
        <v>44618</v>
      </c>
      <c r="L4775" s="1" t="s">
        <v>4204</v>
      </c>
      <c r="M4775" s="1" t="str">
        <f t="shared" si="370"/>
        <v>Education</v>
      </c>
      <c r="N4775" s="1" t="s">
        <v>4210</v>
      </c>
      <c r="O4775" s="1" t="s">
        <v>4244</v>
      </c>
      <c r="P4775" s="1">
        <v>5777</v>
      </c>
      <c r="Q4775" s="1">
        <v>1273297</v>
      </c>
      <c r="R4775" s="1">
        <f t="shared" si="371"/>
        <v>0</v>
      </c>
      <c r="S4775" s="4">
        <v>587909.35420033778</v>
      </c>
      <c r="T4775" s="4">
        <v>355711.26978717698</v>
      </c>
      <c r="U4775" s="1">
        <f t="shared" si="372"/>
        <v>1273297</v>
      </c>
      <c r="V4775" s="4">
        <f t="shared" si="373"/>
        <v>329676.37601248524</v>
      </c>
      <c r="W4775" s="1" t="str">
        <f t="shared" si="374"/>
        <v>Favourable</v>
      </c>
    </row>
    <row r="4776" spans="1:23" x14ac:dyDescent="0.25">
      <c r="A4776" s="1"/>
      <c r="B4776" s="1"/>
      <c r="C4776" s="1"/>
      <c r="D4776" s="1"/>
      <c r="E4776" s="1"/>
      <c r="F4776" s="2"/>
      <c r="G4776" s="3"/>
      <c r="H4776" s="1"/>
      <c r="I4776" s="1"/>
      <c r="J4776" s="1" t="s">
        <v>8252</v>
      </c>
      <c r="K4776" s="2">
        <v>44453</v>
      </c>
      <c r="L4776" s="1" t="s">
        <v>4204</v>
      </c>
      <c r="M4776" s="1" t="str">
        <f t="shared" si="370"/>
        <v>Education</v>
      </c>
      <c r="N4776" s="1" t="s">
        <v>4205</v>
      </c>
      <c r="O4776" s="1" t="s">
        <v>4402</v>
      </c>
      <c r="P4776" s="1">
        <v>5870</v>
      </c>
      <c r="Q4776" s="1">
        <v>1297289</v>
      </c>
      <c r="R4776" s="1">
        <f t="shared" si="371"/>
        <v>23732</v>
      </c>
      <c r="S4776" s="4">
        <v>254878.03668472217</v>
      </c>
      <c r="T4776" s="4">
        <v>79679.575533493509</v>
      </c>
      <c r="U4776" s="1">
        <f t="shared" si="372"/>
        <v>1273557</v>
      </c>
      <c r="V4776" s="4">
        <f t="shared" si="373"/>
        <v>962731.38778178429</v>
      </c>
      <c r="W4776" s="1" t="str">
        <f t="shared" si="374"/>
        <v>Favourable</v>
      </c>
    </row>
    <row r="4777" spans="1:23" x14ac:dyDescent="0.25">
      <c r="A4777" s="1"/>
      <c r="B4777" s="1"/>
      <c r="C4777" s="1"/>
      <c r="D4777" s="1"/>
      <c r="E4777" s="1"/>
      <c r="F4777" s="2"/>
      <c r="G4777" s="3"/>
      <c r="H4777" s="1"/>
      <c r="I4777" s="1"/>
      <c r="J4777" s="1" t="s">
        <v>10038</v>
      </c>
      <c r="K4777" s="2">
        <v>45138</v>
      </c>
      <c r="L4777" s="1" t="s">
        <v>4238</v>
      </c>
      <c r="M4777" s="1" t="str">
        <f t="shared" si="370"/>
        <v>Education</v>
      </c>
      <c r="N4777" s="1" t="s">
        <v>4222</v>
      </c>
      <c r="O4777" s="1" t="s">
        <v>4388</v>
      </c>
      <c r="P4777" s="1">
        <v>5751</v>
      </c>
      <c r="Q4777" s="1">
        <v>1326831</v>
      </c>
      <c r="R4777" s="1">
        <f t="shared" si="371"/>
        <v>28813</v>
      </c>
      <c r="S4777" s="4">
        <v>1245231.5569857601</v>
      </c>
      <c r="T4777" s="4">
        <v>273607.08410237695</v>
      </c>
      <c r="U4777" s="1">
        <f t="shared" si="372"/>
        <v>1298018</v>
      </c>
      <c r="V4777" s="4">
        <f t="shared" si="373"/>
        <v>-192007.64108813694</v>
      </c>
      <c r="W4777" s="1" t="str">
        <f t="shared" si="374"/>
        <v>Adverse</v>
      </c>
    </row>
    <row r="4778" spans="1:23" x14ac:dyDescent="0.25">
      <c r="A4778" s="1"/>
      <c r="B4778" s="1"/>
      <c r="C4778" s="1"/>
      <c r="D4778" s="1"/>
      <c r="E4778" s="1"/>
      <c r="F4778" s="2"/>
      <c r="G4778" s="3"/>
      <c r="H4778" s="1"/>
      <c r="I4778" s="1"/>
      <c r="J4778" s="1" t="s">
        <v>8103</v>
      </c>
      <c r="K4778" s="2">
        <v>45219</v>
      </c>
      <c r="L4778" s="1" t="s">
        <v>4207</v>
      </c>
      <c r="M4778" s="1" t="str">
        <f t="shared" si="370"/>
        <v>Social Services</v>
      </c>
      <c r="N4778" s="1" t="s">
        <v>4210</v>
      </c>
      <c r="O4778" s="1" t="s">
        <v>4264</v>
      </c>
      <c r="P4778" s="1">
        <v>8282</v>
      </c>
      <c r="Q4778" s="1">
        <v>1243803</v>
      </c>
      <c r="R4778" s="1">
        <f t="shared" si="371"/>
        <v>16452</v>
      </c>
      <c r="S4778" s="4">
        <v>209121.06722524567</v>
      </c>
      <c r="T4778" s="4">
        <v>309090.77439042495</v>
      </c>
      <c r="U4778" s="1">
        <f t="shared" si="372"/>
        <v>1227351</v>
      </c>
      <c r="V4778" s="4">
        <f t="shared" si="373"/>
        <v>725591.15838432941</v>
      </c>
      <c r="W4778" s="1" t="str">
        <f t="shared" si="374"/>
        <v>Favourable</v>
      </c>
    </row>
    <row r="4779" spans="1:23" x14ac:dyDescent="0.25">
      <c r="A4779" s="1"/>
      <c r="B4779" s="1"/>
      <c r="C4779" s="1"/>
      <c r="D4779" s="1"/>
      <c r="E4779" s="1"/>
      <c r="F4779" s="2"/>
      <c r="G4779" s="3"/>
      <c r="H4779" s="1"/>
      <c r="I4779" s="1"/>
      <c r="J4779" s="1" t="s">
        <v>6901</v>
      </c>
      <c r="K4779" s="2">
        <v>44843</v>
      </c>
      <c r="L4779" s="1" t="s">
        <v>4207</v>
      </c>
      <c r="M4779" s="1" t="str">
        <f t="shared" si="370"/>
        <v>Social Services</v>
      </c>
      <c r="N4779" s="1" t="s">
        <v>4205</v>
      </c>
      <c r="O4779" s="1" t="s">
        <v>4335</v>
      </c>
      <c r="P4779" s="1">
        <v>7356</v>
      </c>
      <c r="Q4779" s="1">
        <v>673313</v>
      </c>
      <c r="R4779" s="1">
        <f t="shared" si="371"/>
        <v>52445</v>
      </c>
      <c r="S4779" s="4">
        <v>222996.52211543446</v>
      </c>
      <c r="T4779" s="4">
        <v>60828.165523167663</v>
      </c>
      <c r="U4779" s="1">
        <f t="shared" si="372"/>
        <v>620868</v>
      </c>
      <c r="V4779" s="4">
        <f t="shared" si="373"/>
        <v>389488.3123613979</v>
      </c>
      <c r="W4779" s="1" t="str">
        <f t="shared" si="374"/>
        <v>Favourable</v>
      </c>
    </row>
    <row r="4780" spans="1:23" x14ac:dyDescent="0.25">
      <c r="A4780" s="1"/>
      <c r="B4780" s="1"/>
      <c r="C4780" s="1"/>
      <c r="D4780" s="1"/>
      <c r="E4780" s="1"/>
      <c r="F4780" s="2"/>
      <c r="G4780" s="3"/>
      <c r="H4780" s="1"/>
      <c r="I4780" s="1"/>
      <c r="J4780" s="1" t="s">
        <v>8605</v>
      </c>
      <c r="K4780" s="2">
        <v>44551</v>
      </c>
      <c r="L4780" s="1" t="s">
        <v>4238</v>
      </c>
      <c r="M4780" s="1" t="str">
        <f t="shared" si="370"/>
        <v>Education</v>
      </c>
      <c r="N4780" s="1" t="s">
        <v>4205</v>
      </c>
      <c r="O4780" s="1" t="s">
        <v>4226</v>
      </c>
      <c r="P4780" s="1">
        <v>9248</v>
      </c>
      <c r="Q4780" s="1">
        <v>2062895</v>
      </c>
      <c r="R4780" s="1">
        <f t="shared" si="371"/>
        <v>17411</v>
      </c>
      <c r="S4780" s="4">
        <v>1286279.8867077809</v>
      </c>
      <c r="T4780" s="4">
        <v>338136.14742796862</v>
      </c>
      <c r="U4780" s="1">
        <f t="shared" si="372"/>
        <v>2045484</v>
      </c>
      <c r="V4780" s="4">
        <f t="shared" si="373"/>
        <v>438478.96586425044</v>
      </c>
      <c r="W4780" s="1" t="str">
        <f t="shared" si="374"/>
        <v>Favourable</v>
      </c>
    </row>
    <row r="4781" spans="1:23" x14ac:dyDescent="0.25">
      <c r="A4781" s="1"/>
      <c r="B4781" s="1"/>
      <c r="C4781" s="1"/>
      <c r="D4781" s="1"/>
      <c r="E4781" s="1"/>
      <c r="F4781" s="2"/>
      <c r="G4781" s="3"/>
      <c r="H4781" s="1"/>
      <c r="I4781" s="1"/>
      <c r="J4781" s="1" t="s">
        <v>7981</v>
      </c>
      <c r="K4781" s="2">
        <v>45243</v>
      </c>
      <c r="L4781" s="1" t="s">
        <v>4207</v>
      </c>
      <c r="M4781" s="1" t="str">
        <f t="shared" si="370"/>
        <v>Social Services</v>
      </c>
      <c r="N4781" s="1" t="s">
        <v>4222</v>
      </c>
      <c r="O4781" s="1" t="s">
        <v>4374</v>
      </c>
      <c r="P4781" s="1">
        <v>5555</v>
      </c>
      <c r="Q4781" s="1">
        <v>259962</v>
      </c>
      <c r="R4781" s="1">
        <f t="shared" si="371"/>
        <v>29282</v>
      </c>
      <c r="S4781" s="4">
        <v>129087.93687964868</v>
      </c>
      <c r="T4781" s="4">
        <v>43261.582753972747</v>
      </c>
      <c r="U4781" s="1">
        <f t="shared" si="372"/>
        <v>230680</v>
      </c>
      <c r="V4781" s="4">
        <f t="shared" si="373"/>
        <v>87612.480366378557</v>
      </c>
      <c r="W4781" s="1" t="str">
        <f t="shared" si="374"/>
        <v>Favourable</v>
      </c>
    </row>
    <row r="4782" spans="1:23" x14ac:dyDescent="0.25">
      <c r="A4782" s="1"/>
      <c r="B4782" s="1"/>
      <c r="C4782" s="1"/>
      <c r="D4782" s="1"/>
      <c r="E4782" s="1"/>
      <c r="F4782" s="2"/>
      <c r="G4782" s="3"/>
      <c r="H4782" s="1"/>
      <c r="I4782" s="1"/>
      <c r="J4782" s="1" t="s">
        <v>5043</v>
      </c>
      <c r="K4782" s="2">
        <v>44821</v>
      </c>
      <c r="L4782" s="1" t="s">
        <v>4207</v>
      </c>
      <c r="M4782" s="1" t="str">
        <f t="shared" si="370"/>
        <v>Social Services</v>
      </c>
      <c r="N4782" s="1" t="s">
        <v>4205</v>
      </c>
      <c r="O4782" s="1" t="s">
        <v>4259</v>
      </c>
      <c r="P4782" s="1">
        <v>8993</v>
      </c>
      <c r="Q4782" s="1">
        <v>2092977</v>
      </c>
      <c r="R4782" s="1">
        <f t="shared" si="371"/>
        <v>85843</v>
      </c>
      <c r="S4782" s="4">
        <v>547150.11417988164</v>
      </c>
      <c r="T4782" s="4">
        <v>22967.835225500592</v>
      </c>
      <c r="U4782" s="1">
        <f t="shared" si="372"/>
        <v>2007134</v>
      </c>
      <c r="V4782" s="4">
        <f t="shared" si="373"/>
        <v>1522859.0505946176</v>
      </c>
      <c r="W4782" s="1" t="str">
        <f t="shared" si="374"/>
        <v>Favourable</v>
      </c>
    </row>
    <row r="4783" spans="1:23" x14ac:dyDescent="0.25">
      <c r="A4783" s="1"/>
      <c r="B4783" s="1"/>
      <c r="C4783" s="1"/>
      <c r="D4783" s="1"/>
      <c r="E4783" s="1"/>
      <c r="F4783" s="2"/>
      <c r="G4783" s="3"/>
      <c r="H4783" s="1"/>
      <c r="I4783" s="1"/>
      <c r="J4783" s="1" t="s">
        <v>5715</v>
      </c>
      <c r="K4783" s="2">
        <v>44865</v>
      </c>
      <c r="L4783" s="1" t="s">
        <v>4204</v>
      </c>
      <c r="M4783" s="1" t="str">
        <f t="shared" si="370"/>
        <v>Education</v>
      </c>
      <c r="N4783" s="1" t="s">
        <v>4205</v>
      </c>
      <c r="O4783" s="1" t="s">
        <v>4458</v>
      </c>
      <c r="P4783" s="1">
        <v>5809</v>
      </c>
      <c r="Q4783" s="1">
        <v>1572250</v>
      </c>
      <c r="R4783" s="1">
        <f t="shared" si="371"/>
        <v>28842</v>
      </c>
      <c r="S4783" s="4">
        <v>970908.41219021601</v>
      </c>
      <c r="T4783" s="4">
        <v>240499.54205826097</v>
      </c>
      <c r="U4783" s="1">
        <f t="shared" si="372"/>
        <v>1543408</v>
      </c>
      <c r="V4783" s="4">
        <f t="shared" si="373"/>
        <v>360842.04575152299</v>
      </c>
      <c r="W4783" s="1" t="str">
        <f t="shared" si="374"/>
        <v>Favourable</v>
      </c>
    </row>
    <row r="4784" spans="1:23" x14ac:dyDescent="0.25">
      <c r="A4784" s="1"/>
      <c r="B4784" s="1"/>
      <c r="C4784" s="1"/>
      <c r="D4784" s="1"/>
      <c r="E4784" s="1"/>
      <c r="F4784" s="2"/>
      <c r="G4784" s="3"/>
      <c r="H4784" s="1"/>
      <c r="I4784" s="1"/>
      <c r="J4784" s="1" t="s">
        <v>8442</v>
      </c>
      <c r="K4784" s="2">
        <v>44296</v>
      </c>
      <c r="L4784" s="1" t="s">
        <v>4204</v>
      </c>
      <c r="M4784" s="1" t="str">
        <f t="shared" si="370"/>
        <v>Education</v>
      </c>
      <c r="N4784" s="1" t="s">
        <v>4205</v>
      </c>
      <c r="O4784" s="1" t="s">
        <v>4256</v>
      </c>
      <c r="P4784" s="1">
        <v>9103</v>
      </c>
      <c r="Q4784" s="1">
        <v>496961</v>
      </c>
      <c r="R4784" s="1">
        <f t="shared" si="371"/>
        <v>51600</v>
      </c>
      <c r="S4784" s="4">
        <v>42398.358155214366</v>
      </c>
      <c r="T4784" s="4">
        <v>81124.038461491509</v>
      </c>
      <c r="U4784" s="1">
        <f t="shared" si="372"/>
        <v>445361</v>
      </c>
      <c r="V4784" s="4">
        <f t="shared" si="373"/>
        <v>373438.60338329413</v>
      </c>
      <c r="W4784" s="1" t="str">
        <f t="shared" si="374"/>
        <v>Favourable</v>
      </c>
    </row>
    <row r="4785" spans="1:23" x14ac:dyDescent="0.25">
      <c r="A4785" s="1"/>
      <c r="B4785" s="1"/>
      <c r="C4785" s="1"/>
      <c r="D4785" s="1"/>
      <c r="E4785" s="1"/>
      <c r="F4785" s="2"/>
      <c r="G4785" s="3"/>
      <c r="H4785" s="1"/>
      <c r="I4785" s="1"/>
      <c r="J4785" s="1" t="s">
        <v>5651</v>
      </c>
      <c r="K4785" s="2">
        <v>44957</v>
      </c>
      <c r="L4785" s="1" t="s">
        <v>4227</v>
      </c>
      <c r="M4785" s="1" t="str">
        <f t="shared" si="370"/>
        <v>Infrastructure</v>
      </c>
      <c r="N4785" s="1" t="s">
        <v>4210</v>
      </c>
      <c r="O4785" s="1" t="s">
        <v>4311</v>
      </c>
      <c r="P4785" s="1">
        <v>8224</v>
      </c>
      <c r="Q4785" s="1">
        <v>1984287</v>
      </c>
      <c r="R4785" s="1">
        <f t="shared" si="371"/>
        <v>96923</v>
      </c>
      <c r="S4785" s="4">
        <v>1978929.7068208887</v>
      </c>
      <c r="T4785" s="4">
        <v>438025.96361654199</v>
      </c>
      <c r="U4785" s="1">
        <f t="shared" si="372"/>
        <v>1887364</v>
      </c>
      <c r="V4785" s="4">
        <f t="shared" si="373"/>
        <v>-432668.6704374305</v>
      </c>
      <c r="W4785" s="1" t="str">
        <f t="shared" si="374"/>
        <v>Adverse</v>
      </c>
    </row>
    <row r="4786" spans="1:23" x14ac:dyDescent="0.25">
      <c r="A4786" s="1"/>
      <c r="B4786" s="1"/>
      <c r="C4786" s="1"/>
      <c r="D4786" s="1"/>
      <c r="E4786" s="1"/>
      <c r="F4786" s="2"/>
      <c r="G4786" s="3"/>
      <c r="H4786" s="1"/>
      <c r="I4786" s="1"/>
      <c r="J4786" s="1" t="s">
        <v>7514</v>
      </c>
      <c r="K4786" s="2">
        <v>44835</v>
      </c>
      <c r="L4786" s="1" t="s">
        <v>4238</v>
      </c>
      <c r="M4786" s="1" t="str">
        <f t="shared" si="370"/>
        <v>Education</v>
      </c>
      <c r="N4786" s="1" t="s">
        <v>4210</v>
      </c>
      <c r="O4786" s="1" t="s">
        <v>4253</v>
      </c>
      <c r="P4786" s="1">
        <v>6312</v>
      </c>
      <c r="Q4786" s="1">
        <v>1948114</v>
      </c>
      <c r="R4786" s="1">
        <f t="shared" si="371"/>
        <v>41053</v>
      </c>
      <c r="S4786" s="4">
        <v>1685699.4638974129</v>
      </c>
      <c r="T4786" s="4">
        <v>216233.53820907636</v>
      </c>
      <c r="U4786" s="1">
        <f t="shared" si="372"/>
        <v>1907061</v>
      </c>
      <c r="V4786" s="4">
        <f t="shared" si="373"/>
        <v>46180.997893510852</v>
      </c>
      <c r="W4786" s="1" t="str">
        <f t="shared" si="374"/>
        <v>Favourable</v>
      </c>
    </row>
    <row r="4787" spans="1:23" x14ac:dyDescent="0.25">
      <c r="A4787" s="1"/>
      <c r="B4787" s="1"/>
      <c r="C4787" s="1"/>
      <c r="D4787" s="1"/>
      <c r="E4787" s="1"/>
      <c r="F4787" s="2"/>
      <c r="G4787" s="3"/>
      <c r="H4787" s="1"/>
      <c r="I4787" s="1"/>
      <c r="J4787" s="1" t="s">
        <v>10048</v>
      </c>
      <c r="K4787" s="2">
        <v>45133</v>
      </c>
      <c r="L4787" s="1" t="s">
        <v>4207</v>
      </c>
      <c r="M4787" s="1" t="str">
        <f t="shared" si="370"/>
        <v>Social Services</v>
      </c>
      <c r="N4787" s="1" t="s">
        <v>4222</v>
      </c>
      <c r="O4787" s="1" t="s">
        <v>4217</v>
      </c>
      <c r="P4787" s="1">
        <v>7351</v>
      </c>
      <c r="Q4787" s="1">
        <v>2279603</v>
      </c>
      <c r="R4787" s="1">
        <f t="shared" si="371"/>
        <v>25960</v>
      </c>
      <c r="S4787" s="4">
        <v>1206874.45882296</v>
      </c>
      <c r="T4787" s="4">
        <v>384805.07601263857</v>
      </c>
      <c r="U4787" s="1">
        <f t="shared" si="372"/>
        <v>2253643</v>
      </c>
      <c r="V4787" s="4">
        <f t="shared" si="373"/>
        <v>687923.46516440134</v>
      </c>
      <c r="W4787" s="1" t="str">
        <f t="shared" si="374"/>
        <v>Favourable</v>
      </c>
    </row>
    <row r="4788" spans="1:23" x14ac:dyDescent="0.25">
      <c r="A4788" s="1"/>
      <c r="B4788" s="1"/>
      <c r="C4788" s="1"/>
      <c r="D4788" s="1"/>
      <c r="E4788" s="1"/>
      <c r="F4788" s="2"/>
      <c r="G4788" s="3"/>
      <c r="H4788" s="1"/>
      <c r="I4788" s="1"/>
      <c r="J4788" s="1" t="s">
        <v>9481</v>
      </c>
      <c r="K4788" s="2">
        <v>44194</v>
      </c>
      <c r="L4788" s="1" t="s">
        <v>4207</v>
      </c>
      <c r="M4788" s="1" t="str">
        <f t="shared" si="370"/>
        <v>Social Services</v>
      </c>
      <c r="N4788" s="1" t="s">
        <v>4222</v>
      </c>
      <c r="O4788" s="1" t="s">
        <v>4379</v>
      </c>
      <c r="P4788" s="1">
        <v>7840</v>
      </c>
      <c r="Q4788" s="1">
        <v>923577</v>
      </c>
      <c r="R4788" s="1">
        <f t="shared" si="371"/>
        <v>56919</v>
      </c>
      <c r="S4788" s="4">
        <v>715077.93127299368</v>
      </c>
      <c r="T4788" s="4">
        <v>70634.439177909793</v>
      </c>
      <c r="U4788" s="1">
        <f t="shared" si="372"/>
        <v>866658</v>
      </c>
      <c r="V4788" s="4">
        <f t="shared" si="373"/>
        <v>137864.62954909657</v>
      </c>
      <c r="W4788" s="1" t="str">
        <f t="shared" si="374"/>
        <v>Favourable</v>
      </c>
    </row>
    <row r="4789" spans="1:23" x14ac:dyDescent="0.25">
      <c r="A4789" s="1"/>
      <c r="B4789" s="1"/>
      <c r="C4789" s="1"/>
      <c r="D4789" s="1"/>
      <c r="E4789" s="1"/>
      <c r="F4789" s="2"/>
      <c r="G4789" s="3"/>
      <c r="H4789" s="1"/>
      <c r="I4789" s="1"/>
      <c r="J4789" s="1" t="s">
        <v>7861</v>
      </c>
      <c r="K4789" s="2">
        <v>44719</v>
      </c>
      <c r="L4789" s="1" t="s">
        <v>4207</v>
      </c>
      <c r="M4789" s="1" t="str">
        <f t="shared" si="370"/>
        <v>Social Services</v>
      </c>
      <c r="N4789" s="1" t="s">
        <v>4205</v>
      </c>
      <c r="O4789" s="1" t="s">
        <v>4264</v>
      </c>
      <c r="P4789" s="1">
        <v>6838</v>
      </c>
      <c r="Q4789" s="1">
        <v>1730822</v>
      </c>
      <c r="R4789" s="1">
        <f t="shared" si="371"/>
        <v>13773</v>
      </c>
      <c r="S4789" s="4">
        <v>1366857.5226562803</v>
      </c>
      <c r="T4789" s="4">
        <v>79076.809945409434</v>
      </c>
      <c r="U4789" s="1">
        <f t="shared" si="372"/>
        <v>1717049</v>
      </c>
      <c r="V4789" s="4">
        <f t="shared" si="373"/>
        <v>284887.66739831027</v>
      </c>
      <c r="W4789" s="1" t="str">
        <f t="shared" si="374"/>
        <v>Favourable</v>
      </c>
    </row>
    <row r="4790" spans="1:23" x14ac:dyDescent="0.25">
      <c r="A4790" s="1"/>
      <c r="B4790" s="1"/>
      <c r="C4790" s="1"/>
      <c r="D4790" s="1"/>
      <c r="E4790" s="1"/>
      <c r="F4790" s="2"/>
      <c r="G4790" s="3"/>
      <c r="H4790" s="1"/>
      <c r="I4790" s="1"/>
      <c r="J4790" s="1" t="s">
        <v>10195</v>
      </c>
      <c r="K4790" s="2">
        <v>44706</v>
      </c>
      <c r="L4790" s="1" t="s">
        <v>4227</v>
      </c>
      <c r="M4790" s="1" t="str">
        <f t="shared" si="370"/>
        <v>Infrastructure</v>
      </c>
      <c r="N4790" s="1" t="s">
        <v>4210</v>
      </c>
      <c r="O4790" s="1" t="s">
        <v>4311</v>
      </c>
      <c r="P4790" s="1">
        <v>6439</v>
      </c>
      <c r="Q4790" s="1">
        <v>2065553</v>
      </c>
      <c r="R4790" s="1">
        <f t="shared" si="371"/>
        <v>0</v>
      </c>
      <c r="S4790" s="4">
        <v>1470310.4408190281</v>
      </c>
      <c r="T4790" s="4">
        <v>243028.18018399426</v>
      </c>
      <c r="U4790" s="1">
        <f t="shared" si="372"/>
        <v>2065553</v>
      </c>
      <c r="V4790" s="4">
        <f t="shared" si="373"/>
        <v>352214.37899697758</v>
      </c>
      <c r="W4790" s="1" t="str">
        <f t="shared" si="374"/>
        <v>Favourable</v>
      </c>
    </row>
    <row r="4791" spans="1:23" x14ac:dyDescent="0.25">
      <c r="A4791" s="1"/>
      <c r="B4791" s="1"/>
      <c r="C4791" s="1"/>
      <c r="D4791" s="1"/>
      <c r="E4791" s="1"/>
      <c r="F4791" s="2"/>
      <c r="G4791" s="3"/>
      <c r="H4791" s="1"/>
      <c r="I4791" s="1"/>
      <c r="J4791" s="1" t="s">
        <v>5483</v>
      </c>
      <c r="K4791" s="2">
        <v>44614</v>
      </c>
      <c r="L4791" s="1" t="s">
        <v>4204</v>
      </c>
      <c r="M4791" s="1" t="str">
        <f t="shared" si="370"/>
        <v>Education</v>
      </c>
      <c r="N4791" s="1" t="s">
        <v>4222</v>
      </c>
      <c r="O4791" s="1" t="s">
        <v>4289</v>
      </c>
      <c r="P4791" s="1">
        <v>8936</v>
      </c>
      <c r="Q4791" s="1">
        <v>547290</v>
      </c>
      <c r="R4791" s="1">
        <f t="shared" si="371"/>
        <v>60599</v>
      </c>
      <c r="S4791" s="4">
        <v>37838.64756003482</v>
      </c>
      <c r="T4791" s="4">
        <v>2649.5246171331723</v>
      </c>
      <c r="U4791" s="1">
        <f t="shared" si="372"/>
        <v>486691</v>
      </c>
      <c r="V4791" s="4">
        <f t="shared" si="373"/>
        <v>506801.82782283198</v>
      </c>
      <c r="W4791" s="1" t="str">
        <f t="shared" si="374"/>
        <v>Favourable</v>
      </c>
    </row>
    <row r="4792" spans="1:23" x14ac:dyDescent="0.25">
      <c r="A4792" s="1"/>
      <c r="B4792" s="1"/>
      <c r="C4792" s="1"/>
      <c r="D4792" s="1"/>
      <c r="E4792" s="1"/>
      <c r="F4792" s="2"/>
      <c r="G4792" s="3"/>
      <c r="H4792" s="1"/>
      <c r="I4792" s="1"/>
      <c r="J4792" s="1" t="s">
        <v>7074</v>
      </c>
      <c r="K4792" s="2">
        <v>44555</v>
      </c>
      <c r="L4792" s="1" t="s">
        <v>4207</v>
      </c>
      <c r="M4792" s="1" t="str">
        <f t="shared" si="370"/>
        <v>Social Services</v>
      </c>
      <c r="N4792" s="1" t="s">
        <v>4210</v>
      </c>
      <c r="O4792" s="1" t="s">
        <v>4247</v>
      </c>
      <c r="P4792" s="1">
        <v>7905</v>
      </c>
      <c r="Q4792" s="1">
        <v>2445655</v>
      </c>
      <c r="R4792" s="1">
        <f t="shared" si="371"/>
        <v>17134</v>
      </c>
      <c r="S4792" s="4">
        <v>389714.93120336841</v>
      </c>
      <c r="T4792" s="4">
        <v>392268.19703402981</v>
      </c>
      <c r="U4792" s="1">
        <f t="shared" si="372"/>
        <v>2428521</v>
      </c>
      <c r="V4792" s="4">
        <f t="shared" si="373"/>
        <v>1663671.8717626017</v>
      </c>
      <c r="W4792" s="1" t="str">
        <f t="shared" si="374"/>
        <v>Favourable</v>
      </c>
    </row>
    <row r="4793" spans="1:23" x14ac:dyDescent="0.25">
      <c r="A4793" s="1"/>
      <c r="B4793" s="1"/>
      <c r="C4793" s="1"/>
      <c r="D4793" s="1"/>
      <c r="E4793" s="1"/>
      <c r="F4793" s="2"/>
      <c r="G4793" s="3"/>
      <c r="H4793" s="1"/>
      <c r="I4793" s="1"/>
      <c r="J4793" s="1" t="s">
        <v>5960</v>
      </c>
      <c r="K4793" s="2">
        <v>45043</v>
      </c>
      <c r="L4793" s="1" t="s">
        <v>4238</v>
      </c>
      <c r="M4793" s="1" t="str">
        <f t="shared" si="370"/>
        <v>Education</v>
      </c>
      <c r="N4793" s="1" t="s">
        <v>4222</v>
      </c>
      <c r="O4793" s="1" t="s">
        <v>4247</v>
      </c>
      <c r="P4793" s="1">
        <v>8438</v>
      </c>
      <c r="Q4793" s="1">
        <v>1469952</v>
      </c>
      <c r="R4793" s="1">
        <f t="shared" si="371"/>
        <v>18078</v>
      </c>
      <c r="S4793" s="4">
        <v>935526.64289501787</v>
      </c>
      <c r="T4793" s="4">
        <v>269545.43761624431</v>
      </c>
      <c r="U4793" s="1">
        <f t="shared" si="372"/>
        <v>1451874</v>
      </c>
      <c r="V4793" s="4">
        <f t="shared" si="373"/>
        <v>264879.91948873783</v>
      </c>
      <c r="W4793" s="1" t="str">
        <f t="shared" si="374"/>
        <v>Favourable</v>
      </c>
    </row>
    <row r="4794" spans="1:23" x14ac:dyDescent="0.25">
      <c r="A4794" s="1"/>
      <c r="B4794" s="1"/>
      <c r="C4794" s="1"/>
      <c r="D4794" s="1"/>
      <c r="E4794" s="1"/>
      <c r="F4794" s="2"/>
      <c r="G4794" s="3"/>
      <c r="H4794" s="1"/>
      <c r="I4794" s="1"/>
      <c r="J4794" s="1" t="s">
        <v>10196</v>
      </c>
      <c r="K4794" s="2">
        <v>44580</v>
      </c>
      <c r="L4794" s="1" t="s">
        <v>4238</v>
      </c>
      <c r="M4794" s="1" t="str">
        <f t="shared" si="370"/>
        <v>Education</v>
      </c>
      <c r="N4794" s="1" t="s">
        <v>4210</v>
      </c>
      <c r="O4794" s="1" t="s">
        <v>4267</v>
      </c>
      <c r="P4794" s="1">
        <v>8284</v>
      </c>
      <c r="Q4794" s="1">
        <v>1140301</v>
      </c>
      <c r="R4794" s="1">
        <f t="shared" si="371"/>
        <v>0</v>
      </c>
      <c r="S4794" s="4">
        <v>66076.859427309464</v>
      </c>
      <c r="T4794" s="4">
        <v>214777.04498203157</v>
      </c>
      <c r="U4794" s="1">
        <f t="shared" si="372"/>
        <v>1140301</v>
      </c>
      <c r="V4794" s="4">
        <f t="shared" si="373"/>
        <v>859447.09559065895</v>
      </c>
      <c r="W4794" s="1" t="str">
        <f t="shared" si="374"/>
        <v>Favourable</v>
      </c>
    </row>
    <row r="4795" spans="1:23" x14ac:dyDescent="0.25">
      <c r="A4795" s="1"/>
      <c r="B4795" s="1"/>
      <c r="C4795" s="1"/>
      <c r="D4795" s="1"/>
      <c r="E4795" s="1"/>
      <c r="F4795" s="2"/>
      <c r="G4795" s="3"/>
      <c r="H4795" s="1"/>
      <c r="I4795" s="1"/>
      <c r="J4795" s="1" t="s">
        <v>7822</v>
      </c>
      <c r="K4795" s="2">
        <v>44261</v>
      </c>
      <c r="L4795" s="1" t="s">
        <v>4238</v>
      </c>
      <c r="M4795" s="1" t="str">
        <f t="shared" si="370"/>
        <v>Education</v>
      </c>
      <c r="N4795" s="1" t="s">
        <v>4210</v>
      </c>
      <c r="O4795" s="1" t="s">
        <v>4217</v>
      </c>
      <c r="P4795" s="1">
        <v>8739</v>
      </c>
      <c r="Q4795" s="1">
        <v>819966</v>
      </c>
      <c r="R4795" s="1">
        <f t="shared" si="371"/>
        <v>17305</v>
      </c>
      <c r="S4795" s="4">
        <v>49420.374886045349</v>
      </c>
      <c r="T4795" s="4">
        <v>79902.373350588241</v>
      </c>
      <c r="U4795" s="1">
        <f t="shared" si="372"/>
        <v>802661</v>
      </c>
      <c r="V4795" s="4">
        <f t="shared" si="373"/>
        <v>690643.2517633664</v>
      </c>
      <c r="W4795" s="1" t="str">
        <f t="shared" si="374"/>
        <v>Favourable</v>
      </c>
    </row>
    <row r="4796" spans="1:23" x14ac:dyDescent="0.25">
      <c r="A4796" s="1"/>
      <c r="B4796" s="1"/>
      <c r="C4796" s="1"/>
      <c r="D4796" s="1"/>
      <c r="E4796" s="1"/>
      <c r="F4796" s="2"/>
      <c r="G4796" s="3"/>
      <c r="H4796" s="1"/>
      <c r="I4796" s="1"/>
      <c r="J4796" s="1" t="s">
        <v>10197</v>
      </c>
      <c r="K4796" s="2">
        <v>45298</v>
      </c>
      <c r="L4796" s="1" t="s">
        <v>4238</v>
      </c>
      <c r="M4796" s="1" t="str">
        <f t="shared" si="370"/>
        <v>Education</v>
      </c>
      <c r="N4796" s="1" t="s">
        <v>4222</v>
      </c>
      <c r="O4796" s="1" t="s">
        <v>4476</v>
      </c>
      <c r="P4796" s="1">
        <v>8840</v>
      </c>
      <c r="Q4796" s="1">
        <v>596044</v>
      </c>
      <c r="R4796" s="1">
        <f t="shared" si="371"/>
        <v>0</v>
      </c>
      <c r="S4796" s="4">
        <v>97525.282948065156</v>
      </c>
      <c r="T4796" s="4">
        <v>19377.019905785899</v>
      </c>
      <c r="U4796" s="1">
        <f t="shared" si="372"/>
        <v>596044</v>
      </c>
      <c r="V4796" s="4">
        <f t="shared" si="373"/>
        <v>479141.69714614894</v>
      </c>
      <c r="W4796" s="1" t="str">
        <f t="shared" si="374"/>
        <v>Favourable</v>
      </c>
    </row>
    <row r="4797" spans="1:23" x14ac:dyDescent="0.25">
      <c r="A4797" s="1"/>
      <c r="B4797" s="1"/>
      <c r="C4797" s="1"/>
      <c r="D4797" s="1"/>
      <c r="E4797" s="1"/>
      <c r="F4797" s="2"/>
      <c r="G4797" s="3"/>
      <c r="H4797" s="1"/>
      <c r="I4797" s="1"/>
      <c r="J4797" s="1" t="s">
        <v>5834</v>
      </c>
      <c r="K4797" s="2">
        <v>45403</v>
      </c>
      <c r="L4797" s="1" t="s">
        <v>4204</v>
      </c>
      <c r="M4797" s="1" t="str">
        <f t="shared" si="370"/>
        <v>Education</v>
      </c>
      <c r="N4797" s="1" t="s">
        <v>4210</v>
      </c>
      <c r="O4797" s="1" t="s">
        <v>4301</v>
      </c>
      <c r="P4797" s="1">
        <v>7271</v>
      </c>
      <c r="Q4797" s="1">
        <v>2089113</v>
      </c>
      <c r="R4797" s="1">
        <f t="shared" si="371"/>
        <v>51841</v>
      </c>
      <c r="S4797" s="4">
        <v>1227054.9617583584</v>
      </c>
      <c r="T4797" s="4">
        <v>253657.91810120814</v>
      </c>
      <c r="U4797" s="1">
        <f t="shared" si="372"/>
        <v>2037272</v>
      </c>
      <c r="V4797" s="4">
        <f t="shared" si="373"/>
        <v>608400.12014043354</v>
      </c>
      <c r="W4797" s="1" t="str">
        <f t="shared" si="374"/>
        <v>Favourable</v>
      </c>
    </row>
    <row r="4798" spans="1:23" x14ac:dyDescent="0.25">
      <c r="A4798" s="1"/>
      <c r="B4798" s="1"/>
      <c r="C4798" s="1"/>
      <c r="D4798" s="1"/>
      <c r="E4798" s="1"/>
      <c r="F4798" s="2"/>
      <c r="G4798" s="3"/>
      <c r="H4798" s="1"/>
      <c r="I4798" s="1"/>
      <c r="J4798" s="1" t="s">
        <v>8783</v>
      </c>
      <c r="K4798" s="2">
        <v>44847</v>
      </c>
      <c r="L4798" s="1" t="s">
        <v>4238</v>
      </c>
      <c r="M4798" s="1" t="str">
        <f t="shared" si="370"/>
        <v>Education</v>
      </c>
      <c r="N4798" s="1" t="s">
        <v>4210</v>
      </c>
      <c r="O4798" s="1" t="s">
        <v>4292</v>
      </c>
      <c r="P4798" s="1">
        <v>6404</v>
      </c>
      <c r="Q4798" s="1">
        <v>1879391</v>
      </c>
      <c r="R4798" s="1">
        <f t="shared" si="371"/>
        <v>45564</v>
      </c>
      <c r="S4798" s="4">
        <v>1542738.2698890644</v>
      </c>
      <c r="T4798" s="4">
        <v>618575.730696082</v>
      </c>
      <c r="U4798" s="1">
        <f t="shared" si="372"/>
        <v>1833827</v>
      </c>
      <c r="V4798" s="4">
        <f t="shared" si="373"/>
        <v>-281923.00058514625</v>
      </c>
      <c r="W4798" s="1" t="str">
        <f t="shared" si="374"/>
        <v>Adverse</v>
      </c>
    </row>
    <row r="4799" spans="1:23" x14ac:dyDescent="0.25">
      <c r="A4799" s="1"/>
      <c r="B4799" s="1"/>
      <c r="C4799" s="1"/>
      <c r="D4799" s="1"/>
      <c r="E4799" s="1"/>
      <c r="F4799" s="2"/>
      <c r="G4799" s="3"/>
      <c r="H4799" s="1"/>
      <c r="I4799" s="1"/>
      <c r="J4799" s="1" t="s">
        <v>10198</v>
      </c>
      <c r="K4799" s="2">
        <v>45021</v>
      </c>
      <c r="L4799" s="1" t="s">
        <v>4207</v>
      </c>
      <c r="M4799" s="1" t="str">
        <f t="shared" si="370"/>
        <v>Social Services</v>
      </c>
      <c r="N4799" s="1" t="s">
        <v>4205</v>
      </c>
      <c r="O4799" s="1" t="s">
        <v>4421</v>
      </c>
      <c r="P4799" s="1">
        <v>8260</v>
      </c>
      <c r="Q4799" s="1">
        <v>2033322</v>
      </c>
      <c r="R4799" s="1">
        <f t="shared" si="371"/>
        <v>0</v>
      </c>
      <c r="S4799" s="4">
        <v>1694985.0392838484</v>
      </c>
      <c r="T4799" s="4">
        <v>184372.23157137691</v>
      </c>
      <c r="U4799" s="1">
        <f t="shared" si="372"/>
        <v>2033322</v>
      </c>
      <c r="V4799" s="4">
        <f t="shared" si="373"/>
        <v>153964.72914477484</v>
      </c>
      <c r="W4799" s="1" t="str">
        <f t="shared" si="374"/>
        <v>Favourable</v>
      </c>
    </row>
    <row r="4800" spans="1:23" x14ac:dyDescent="0.25">
      <c r="A4800" s="1"/>
      <c r="B4800" s="1"/>
      <c r="C4800" s="1"/>
      <c r="D4800" s="1"/>
      <c r="E4800" s="1"/>
      <c r="F4800" s="2"/>
      <c r="G4800" s="3"/>
      <c r="H4800" s="1"/>
      <c r="I4800" s="1"/>
      <c r="J4800" s="1" t="s">
        <v>8587</v>
      </c>
      <c r="K4800" s="2">
        <v>44158</v>
      </c>
      <c r="L4800" s="1" t="s">
        <v>4207</v>
      </c>
      <c r="M4800" s="1" t="str">
        <f t="shared" si="370"/>
        <v>Social Services</v>
      </c>
      <c r="N4800" s="1" t="s">
        <v>4210</v>
      </c>
      <c r="O4800" s="1" t="s">
        <v>4259</v>
      </c>
      <c r="P4800" s="1">
        <v>8781</v>
      </c>
      <c r="Q4800" s="1">
        <v>1183372</v>
      </c>
      <c r="R4800" s="1">
        <f t="shared" si="371"/>
        <v>48063</v>
      </c>
      <c r="S4800" s="4">
        <v>943854.76542730338</v>
      </c>
      <c r="T4800" s="4">
        <v>251364.5823845391</v>
      </c>
      <c r="U4800" s="1">
        <f t="shared" si="372"/>
        <v>1135309</v>
      </c>
      <c r="V4800" s="4">
        <f t="shared" si="373"/>
        <v>-11847.34781184257</v>
      </c>
      <c r="W4800" s="1" t="str">
        <f t="shared" si="374"/>
        <v>Adverse</v>
      </c>
    </row>
    <row r="4801" spans="1:23" x14ac:dyDescent="0.25">
      <c r="A4801" s="1"/>
      <c r="B4801" s="1"/>
      <c r="C4801" s="1"/>
      <c r="D4801" s="1"/>
      <c r="E4801" s="1"/>
      <c r="F4801" s="2"/>
      <c r="G4801" s="3"/>
      <c r="H4801" s="1"/>
      <c r="I4801" s="1"/>
      <c r="J4801" s="1" t="s">
        <v>8495</v>
      </c>
      <c r="K4801" s="2">
        <v>45258</v>
      </c>
      <c r="L4801" s="1" t="s">
        <v>4207</v>
      </c>
      <c r="M4801" s="1" t="str">
        <f t="shared" si="370"/>
        <v>Social Services</v>
      </c>
      <c r="N4801" s="1" t="s">
        <v>4210</v>
      </c>
      <c r="O4801" s="1" t="s">
        <v>4273</v>
      </c>
      <c r="P4801" s="1">
        <v>6879</v>
      </c>
      <c r="Q4801" s="1">
        <v>2334160</v>
      </c>
      <c r="R4801" s="1">
        <f t="shared" si="371"/>
        <v>32270</v>
      </c>
      <c r="S4801" s="4">
        <v>584147.58485928376</v>
      </c>
      <c r="T4801" s="4">
        <v>56185.726189867186</v>
      </c>
      <c r="U4801" s="1">
        <f t="shared" si="372"/>
        <v>2301890</v>
      </c>
      <c r="V4801" s="4">
        <f t="shared" si="373"/>
        <v>1693826.688950849</v>
      </c>
      <c r="W4801" s="1" t="str">
        <f t="shared" si="374"/>
        <v>Favourable</v>
      </c>
    </row>
    <row r="4802" spans="1:23" x14ac:dyDescent="0.25">
      <c r="A4802" s="1"/>
      <c r="B4802" s="1"/>
      <c r="C4802" s="1"/>
      <c r="D4802" s="1"/>
      <c r="E4802" s="1"/>
      <c r="F4802" s="2"/>
      <c r="G4802" s="3"/>
      <c r="H4802" s="1"/>
      <c r="I4802" s="1"/>
      <c r="J4802" s="1" t="s">
        <v>9318</v>
      </c>
      <c r="K4802" s="2">
        <v>44353</v>
      </c>
      <c r="L4802" s="1" t="s">
        <v>4238</v>
      </c>
      <c r="M4802" s="1" t="str">
        <f t="shared" si="370"/>
        <v>Education</v>
      </c>
      <c r="N4802" s="1" t="s">
        <v>4222</v>
      </c>
      <c r="O4802" s="1" t="s">
        <v>4335</v>
      </c>
      <c r="P4802" s="1">
        <v>6480</v>
      </c>
      <c r="Q4802" s="1">
        <v>1961302</v>
      </c>
      <c r="R4802" s="1">
        <f t="shared" si="371"/>
        <v>35066</v>
      </c>
      <c r="S4802" s="4">
        <v>1434409.5269660482</v>
      </c>
      <c r="T4802" s="4">
        <v>118117.70438400877</v>
      </c>
      <c r="U4802" s="1">
        <f t="shared" si="372"/>
        <v>1926236</v>
      </c>
      <c r="V4802" s="4">
        <f t="shared" si="373"/>
        <v>408774.76864994317</v>
      </c>
      <c r="W4802" s="1" t="str">
        <f t="shared" si="374"/>
        <v>Favourable</v>
      </c>
    </row>
    <row r="4803" spans="1:23" x14ac:dyDescent="0.25">
      <c r="A4803" s="1"/>
      <c r="B4803" s="1"/>
      <c r="C4803" s="1"/>
      <c r="D4803" s="1"/>
      <c r="E4803" s="1"/>
      <c r="F4803" s="2"/>
      <c r="G4803" s="3"/>
      <c r="H4803" s="1"/>
      <c r="I4803" s="1"/>
      <c r="J4803" s="1" t="s">
        <v>7718</v>
      </c>
      <c r="K4803" s="2">
        <v>44323</v>
      </c>
      <c r="L4803" s="1" t="s">
        <v>4238</v>
      </c>
      <c r="M4803" s="1" t="str">
        <f t="shared" ref="M4803:M4866" si="375">INDEX($A:$B,MATCH($L4803,$A:$A,0),2)</f>
        <v>Education</v>
      </c>
      <c r="N4803" s="1" t="s">
        <v>4210</v>
      </c>
      <c r="O4803" s="1" t="s">
        <v>4267</v>
      </c>
      <c r="P4803" s="1">
        <v>8611</v>
      </c>
      <c r="Q4803" s="1">
        <v>1933365</v>
      </c>
      <c r="R4803" s="1">
        <f t="shared" ref="R4803:R4866" si="376">_xlfn.XLOOKUP($J4803,$E:$E,$G:$G,0,0,1)</f>
        <v>24014</v>
      </c>
      <c r="S4803" s="4">
        <v>1658733.7531423513</v>
      </c>
      <c r="T4803" s="4">
        <v>267586.00910325343</v>
      </c>
      <c r="U4803" s="1">
        <f t="shared" ref="U4803:U4866" si="377">Q4803-R4803</f>
        <v>1909351</v>
      </c>
      <c r="V4803" s="4">
        <f t="shared" ref="V4803:V4866" si="378">Q4803-(S4803+T4803)</f>
        <v>7045.2377543952316</v>
      </c>
      <c r="W4803" s="1" t="str">
        <f t="shared" ref="W4803:W4866" si="379">IF(V4803&gt;=0,"Favourable","Adverse")</f>
        <v>Favourable</v>
      </c>
    </row>
    <row r="4804" spans="1:23" x14ac:dyDescent="0.25">
      <c r="A4804" s="1"/>
      <c r="B4804" s="1"/>
      <c r="C4804" s="1"/>
      <c r="D4804" s="1"/>
      <c r="E4804" s="1"/>
      <c r="F4804" s="2"/>
      <c r="G4804" s="3"/>
      <c r="H4804" s="1"/>
      <c r="I4804" s="1"/>
      <c r="J4804" s="1" t="s">
        <v>10199</v>
      </c>
      <c r="K4804" s="2">
        <v>43972</v>
      </c>
      <c r="L4804" s="1" t="s">
        <v>4238</v>
      </c>
      <c r="M4804" s="1" t="str">
        <f t="shared" si="375"/>
        <v>Education</v>
      </c>
      <c r="N4804" s="1" t="s">
        <v>4210</v>
      </c>
      <c r="O4804" s="1" t="s">
        <v>4273</v>
      </c>
      <c r="P4804" s="1">
        <v>8667</v>
      </c>
      <c r="Q4804" s="1">
        <v>1384906</v>
      </c>
      <c r="R4804" s="1">
        <f t="shared" si="376"/>
        <v>0</v>
      </c>
      <c r="S4804" s="4">
        <v>1309811.1964816223</v>
      </c>
      <c r="T4804" s="4">
        <v>444681.65107389999</v>
      </c>
      <c r="U4804" s="1">
        <f t="shared" si="377"/>
        <v>1384906</v>
      </c>
      <c r="V4804" s="4">
        <f t="shared" si="378"/>
        <v>-369586.84755552234</v>
      </c>
      <c r="W4804" s="1" t="str">
        <f t="shared" si="379"/>
        <v>Adverse</v>
      </c>
    </row>
    <row r="4805" spans="1:23" x14ac:dyDescent="0.25">
      <c r="A4805" s="1"/>
      <c r="B4805" s="1"/>
      <c r="C4805" s="1"/>
      <c r="D4805" s="1"/>
      <c r="E4805" s="1"/>
      <c r="F4805" s="2"/>
      <c r="G4805" s="3"/>
      <c r="H4805" s="1"/>
      <c r="I4805" s="1"/>
      <c r="J4805" s="1" t="s">
        <v>7175</v>
      </c>
      <c r="K4805" s="2">
        <v>44047</v>
      </c>
      <c r="L4805" s="1" t="s">
        <v>4238</v>
      </c>
      <c r="M4805" s="1" t="str">
        <f t="shared" si="375"/>
        <v>Education</v>
      </c>
      <c r="N4805" s="1" t="s">
        <v>4210</v>
      </c>
      <c r="O4805" s="1" t="s">
        <v>4233</v>
      </c>
      <c r="P4805" s="1">
        <v>8897</v>
      </c>
      <c r="Q4805" s="1">
        <v>1064857</v>
      </c>
      <c r="R4805" s="1">
        <f t="shared" si="376"/>
        <v>13300</v>
      </c>
      <c r="S4805" s="4">
        <v>402012.67232240108</v>
      </c>
      <c r="T4805" s="4">
        <v>141820.72192155625</v>
      </c>
      <c r="U4805" s="1">
        <f t="shared" si="377"/>
        <v>1051557</v>
      </c>
      <c r="V4805" s="4">
        <f t="shared" si="378"/>
        <v>521023.60575604264</v>
      </c>
      <c r="W4805" s="1" t="str">
        <f t="shared" si="379"/>
        <v>Favourable</v>
      </c>
    </row>
    <row r="4806" spans="1:23" x14ac:dyDescent="0.25">
      <c r="A4806" s="1"/>
      <c r="B4806" s="1"/>
      <c r="C4806" s="1"/>
      <c r="D4806" s="1"/>
      <c r="E4806" s="1"/>
      <c r="F4806" s="2"/>
      <c r="G4806" s="3"/>
      <c r="H4806" s="1"/>
      <c r="I4806" s="1"/>
      <c r="J4806" s="1" t="s">
        <v>9685</v>
      </c>
      <c r="K4806" s="2">
        <v>45011</v>
      </c>
      <c r="L4806" s="1" t="s">
        <v>4207</v>
      </c>
      <c r="M4806" s="1" t="str">
        <f t="shared" si="375"/>
        <v>Social Services</v>
      </c>
      <c r="N4806" s="1" t="s">
        <v>4222</v>
      </c>
      <c r="O4806" s="1" t="s">
        <v>4479</v>
      </c>
      <c r="P4806" s="1">
        <v>8629</v>
      </c>
      <c r="Q4806" s="1">
        <v>1204594</v>
      </c>
      <c r="R4806" s="1">
        <f t="shared" si="376"/>
        <v>43591</v>
      </c>
      <c r="S4806" s="4">
        <v>912841.05531373527</v>
      </c>
      <c r="T4806" s="4">
        <v>143065.13775427715</v>
      </c>
      <c r="U4806" s="1">
        <f t="shared" si="377"/>
        <v>1161003</v>
      </c>
      <c r="V4806" s="4">
        <f t="shared" si="378"/>
        <v>148687.80693198764</v>
      </c>
      <c r="W4806" s="1" t="str">
        <f t="shared" si="379"/>
        <v>Favourable</v>
      </c>
    </row>
    <row r="4807" spans="1:23" x14ac:dyDescent="0.25">
      <c r="A4807" s="1"/>
      <c r="B4807" s="1"/>
      <c r="C4807" s="1"/>
      <c r="D4807" s="1"/>
      <c r="E4807" s="1"/>
      <c r="F4807" s="2"/>
      <c r="G4807" s="3"/>
      <c r="H4807" s="1"/>
      <c r="I4807" s="1"/>
      <c r="J4807" s="1" t="s">
        <v>5791</v>
      </c>
      <c r="K4807" s="2">
        <v>45088</v>
      </c>
      <c r="L4807" s="1" t="s">
        <v>4207</v>
      </c>
      <c r="M4807" s="1" t="str">
        <f t="shared" si="375"/>
        <v>Social Services</v>
      </c>
      <c r="N4807" s="1" t="s">
        <v>4210</v>
      </c>
      <c r="O4807" s="1" t="s">
        <v>4264</v>
      </c>
      <c r="P4807" s="1">
        <v>8502</v>
      </c>
      <c r="Q4807" s="1">
        <v>524815</v>
      </c>
      <c r="R4807" s="1">
        <f t="shared" si="376"/>
        <v>32240</v>
      </c>
      <c r="S4807" s="4">
        <v>497485.89255255793</v>
      </c>
      <c r="T4807" s="4">
        <v>576.50628927155617</v>
      </c>
      <c r="U4807" s="1">
        <f t="shared" si="377"/>
        <v>492575</v>
      </c>
      <c r="V4807" s="4">
        <f t="shared" si="378"/>
        <v>26752.601158170495</v>
      </c>
      <c r="W4807" s="1" t="str">
        <f t="shared" si="379"/>
        <v>Favourable</v>
      </c>
    </row>
    <row r="4808" spans="1:23" x14ac:dyDescent="0.25">
      <c r="A4808" s="1"/>
      <c r="B4808" s="1"/>
      <c r="C4808" s="1"/>
      <c r="D4808" s="1"/>
      <c r="E4808" s="1"/>
      <c r="F4808" s="2"/>
      <c r="G4808" s="3"/>
      <c r="H4808" s="1"/>
      <c r="I4808" s="1"/>
      <c r="J4808" s="1" t="s">
        <v>8160</v>
      </c>
      <c r="K4808" s="2">
        <v>44516</v>
      </c>
      <c r="L4808" s="1" t="s">
        <v>4238</v>
      </c>
      <c r="M4808" s="1" t="str">
        <f t="shared" si="375"/>
        <v>Education</v>
      </c>
      <c r="N4808" s="1" t="s">
        <v>4205</v>
      </c>
      <c r="O4808" s="1" t="s">
        <v>4276</v>
      </c>
      <c r="P4808" s="1">
        <v>7777</v>
      </c>
      <c r="Q4808" s="1">
        <v>403823</v>
      </c>
      <c r="R4808" s="1">
        <f t="shared" si="376"/>
        <v>15045</v>
      </c>
      <c r="S4808" s="4">
        <v>197832.99296691132</v>
      </c>
      <c r="T4808" s="4">
        <v>46616.368400647414</v>
      </c>
      <c r="U4808" s="1">
        <f t="shared" si="377"/>
        <v>388778</v>
      </c>
      <c r="V4808" s="4">
        <f t="shared" si="378"/>
        <v>159373.63863244126</v>
      </c>
      <c r="W4808" s="1" t="str">
        <f t="shared" si="379"/>
        <v>Favourable</v>
      </c>
    </row>
    <row r="4809" spans="1:23" x14ac:dyDescent="0.25">
      <c r="A4809" s="1"/>
      <c r="B4809" s="1"/>
      <c r="C4809" s="1"/>
      <c r="D4809" s="1"/>
      <c r="E4809" s="1"/>
      <c r="F4809" s="2"/>
      <c r="G4809" s="3"/>
      <c r="H4809" s="1"/>
      <c r="I4809" s="1"/>
      <c r="J4809" s="1" t="s">
        <v>10200</v>
      </c>
      <c r="K4809" s="2">
        <v>44996</v>
      </c>
      <c r="L4809" s="1" t="s">
        <v>4207</v>
      </c>
      <c r="M4809" s="1" t="str">
        <f t="shared" si="375"/>
        <v>Social Services</v>
      </c>
      <c r="N4809" s="1" t="s">
        <v>4222</v>
      </c>
      <c r="O4809" s="1" t="s">
        <v>4289</v>
      </c>
      <c r="P4809" s="1">
        <v>8940</v>
      </c>
      <c r="Q4809" s="1">
        <v>2112231</v>
      </c>
      <c r="R4809" s="1">
        <f t="shared" si="376"/>
        <v>0</v>
      </c>
      <c r="S4809" s="4">
        <v>1095276.8459649656</v>
      </c>
      <c r="T4809" s="4">
        <v>689676.40633921034</v>
      </c>
      <c r="U4809" s="1">
        <f t="shared" si="377"/>
        <v>2112231</v>
      </c>
      <c r="V4809" s="4">
        <f t="shared" si="378"/>
        <v>327277.74769582413</v>
      </c>
      <c r="W4809" s="1" t="str">
        <f t="shared" si="379"/>
        <v>Favourable</v>
      </c>
    </row>
    <row r="4810" spans="1:23" x14ac:dyDescent="0.25">
      <c r="A4810" s="1"/>
      <c r="B4810" s="1"/>
      <c r="C4810" s="1"/>
      <c r="D4810" s="1"/>
      <c r="E4810" s="1"/>
      <c r="F4810" s="2"/>
      <c r="G4810" s="3"/>
      <c r="H4810" s="1"/>
      <c r="I4810" s="1"/>
      <c r="J4810" s="1" t="s">
        <v>10201</v>
      </c>
      <c r="K4810" s="2">
        <v>44893</v>
      </c>
      <c r="L4810" s="1" t="s">
        <v>4238</v>
      </c>
      <c r="M4810" s="1" t="str">
        <f t="shared" si="375"/>
        <v>Education</v>
      </c>
      <c r="N4810" s="1" t="s">
        <v>4205</v>
      </c>
      <c r="O4810" s="1" t="s">
        <v>4496</v>
      </c>
      <c r="P4810" s="1">
        <v>6580</v>
      </c>
      <c r="Q4810" s="1">
        <v>1330182</v>
      </c>
      <c r="R4810" s="1">
        <f t="shared" si="376"/>
        <v>0</v>
      </c>
      <c r="S4810" s="4">
        <v>759012.24021322338</v>
      </c>
      <c r="T4810" s="4">
        <v>231435.55843349453</v>
      </c>
      <c r="U4810" s="1">
        <f t="shared" si="377"/>
        <v>1330182</v>
      </c>
      <c r="V4810" s="4">
        <f t="shared" si="378"/>
        <v>339734.20135328209</v>
      </c>
      <c r="W4810" s="1" t="str">
        <f t="shared" si="379"/>
        <v>Favourable</v>
      </c>
    </row>
    <row r="4811" spans="1:23" x14ac:dyDescent="0.25">
      <c r="A4811" s="1"/>
      <c r="B4811" s="1"/>
      <c r="C4811" s="1"/>
      <c r="D4811" s="1"/>
      <c r="E4811" s="1"/>
      <c r="F4811" s="2"/>
      <c r="G4811" s="3"/>
      <c r="H4811" s="1"/>
      <c r="I4811" s="1"/>
      <c r="J4811" s="1" t="s">
        <v>10202</v>
      </c>
      <c r="K4811" s="2">
        <v>45171</v>
      </c>
      <c r="L4811" s="1" t="s">
        <v>4207</v>
      </c>
      <c r="M4811" s="1" t="str">
        <f t="shared" si="375"/>
        <v>Social Services</v>
      </c>
      <c r="N4811" s="1" t="s">
        <v>4205</v>
      </c>
      <c r="O4811" s="1" t="s">
        <v>4496</v>
      </c>
      <c r="P4811" s="1">
        <v>7369</v>
      </c>
      <c r="Q4811" s="1">
        <v>1675231</v>
      </c>
      <c r="R4811" s="1">
        <f t="shared" si="376"/>
        <v>0</v>
      </c>
      <c r="S4811" s="4">
        <v>818915.09188547742</v>
      </c>
      <c r="T4811" s="4">
        <v>116551.18312062156</v>
      </c>
      <c r="U4811" s="1">
        <f t="shared" si="377"/>
        <v>1675231</v>
      </c>
      <c r="V4811" s="4">
        <f t="shared" si="378"/>
        <v>739764.72499390098</v>
      </c>
      <c r="W4811" s="1" t="str">
        <f t="shared" si="379"/>
        <v>Favourable</v>
      </c>
    </row>
    <row r="4812" spans="1:23" x14ac:dyDescent="0.25">
      <c r="A4812" s="1"/>
      <c r="B4812" s="1"/>
      <c r="C4812" s="1"/>
      <c r="D4812" s="1"/>
      <c r="E4812" s="1"/>
      <c r="F4812" s="2"/>
      <c r="G4812" s="3"/>
      <c r="H4812" s="1"/>
      <c r="I4812" s="1"/>
      <c r="J4812" s="1" t="s">
        <v>6108</v>
      </c>
      <c r="K4812" s="2">
        <v>45185</v>
      </c>
      <c r="L4812" s="1" t="s">
        <v>4204</v>
      </c>
      <c r="M4812" s="1" t="str">
        <f t="shared" si="375"/>
        <v>Education</v>
      </c>
      <c r="N4812" s="1" t="s">
        <v>4222</v>
      </c>
      <c r="O4812" s="1" t="s">
        <v>4259</v>
      </c>
      <c r="P4812" s="1">
        <v>6909</v>
      </c>
      <c r="Q4812" s="1">
        <v>857840</v>
      </c>
      <c r="R4812" s="1">
        <f t="shared" si="376"/>
        <v>50327</v>
      </c>
      <c r="S4812" s="4">
        <v>132858.03473394673</v>
      </c>
      <c r="T4812" s="4">
        <v>57570.85527733589</v>
      </c>
      <c r="U4812" s="1">
        <f t="shared" si="377"/>
        <v>807513</v>
      </c>
      <c r="V4812" s="4">
        <f t="shared" si="378"/>
        <v>667411.10998871736</v>
      </c>
      <c r="W4812" s="1" t="str">
        <f t="shared" si="379"/>
        <v>Favourable</v>
      </c>
    </row>
    <row r="4813" spans="1:23" x14ac:dyDescent="0.25">
      <c r="A4813" s="1"/>
      <c r="B4813" s="1"/>
      <c r="C4813" s="1"/>
      <c r="D4813" s="1"/>
      <c r="E4813" s="1"/>
      <c r="F4813" s="2"/>
      <c r="G4813" s="3"/>
      <c r="H4813" s="1"/>
      <c r="I4813" s="1"/>
      <c r="J4813" s="1" t="s">
        <v>10203</v>
      </c>
      <c r="K4813" s="2">
        <v>44364</v>
      </c>
      <c r="L4813" s="1" t="s">
        <v>4204</v>
      </c>
      <c r="M4813" s="1" t="str">
        <f t="shared" si="375"/>
        <v>Education</v>
      </c>
      <c r="N4813" s="1" t="s">
        <v>4210</v>
      </c>
      <c r="O4813" s="1" t="s">
        <v>4292</v>
      </c>
      <c r="P4813" s="1">
        <v>5608</v>
      </c>
      <c r="Q4813" s="1">
        <v>1305852</v>
      </c>
      <c r="R4813" s="1">
        <f t="shared" si="376"/>
        <v>0</v>
      </c>
      <c r="S4813" s="4">
        <v>1271688.94859348</v>
      </c>
      <c r="T4813" s="4">
        <v>116730.76245166024</v>
      </c>
      <c r="U4813" s="1">
        <f t="shared" si="377"/>
        <v>1305852</v>
      </c>
      <c r="V4813" s="4">
        <f t="shared" si="378"/>
        <v>-82567.711045140401</v>
      </c>
      <c r="W4813" s="1" t="str">
        <f t="shared" si="379"/>
        <v>Adverse</v>
      </c>
    </row>
    <row r="4814" spans="1:23" x14ac:dyDescent="0.25">
      <c r="A4814" s="1"/>
      <c r="B4814" s="1"/>
      <c r="C4814" s="1"/>
      <c r="D4814" s="1"/>
      <c r="E4814" s="1"/>
      <c r="F4814" s="2"/>
      <c r="G4814" s="3"/>
      <c r="H4814" s="1"/>
      <c r="I4814" s="1"/>
      <c r="J4814" s="1" t="s">
        <v>10204</v>
      </c>
      <c r="K4814" s="2">
        <v>44785</v>
      </c>
      <c r="L4814" s="1" t="s">
        <v>4207</v>
      </c>
      <c r="M4814" s="1" t="str">
        <f t="shared" si="375"/>
        <v>Social Services</v>
      </c>
      <c r="N4814" s="1" t="s">
        <v>4205</v>
      </c>
      <c r="O4814" s="1" t="s">
        <v>4438</v>
      </c>
      <c r="P4814" s="1">
        <v>8877</v>
      </c>
      <c r="Q4814" s="1">
        <v>282314</v>
      </c>
      <c r="R4814" s="1">
        <f t="shared" si="376"/>
        <v>0</v>
      </c>
      <c r="S4814" s="4">
        <v>278654.87165566755</v>
      </c>
      <c r="T4814" s="4">
        <v>62868.964327467409</v>
      </c>
      <c r="U4814" s="1">
        <f t="shared" si="377"/>
        <v>282314</v>
      </c>
      <c r="V4814" s="4">
        <f t="shared" si="378"/>
        <v>-59209.835983134981</v>
      </c>
      <c r="W4814" s="1" t="str">
        <f t="shared" si="379"/>
        <v>Adverse</v>
      </c>
    </row>
    <row r="4815" spans="1:23" x14ac:dyDescent="0.25">
      <c r="A4815" s="1"/>
      <c r="B4815" s="1"/>
      <c r="C4815" s="1"/>
      <c r="D4815" s="1"/>
      <c r="E4815" s="1"/>
      <c r="F4815" s="2"/>
      <c r="G4815" s="3"/>
      <c r="H4815" s="1"/>
      <c r="I4815" s="1"/>
      <c r="J4815" s="1" t="s">
        <v>10205</v>
      </c>
      <c r="K4815" s="2">
        <v>45017</v>
      </c>
      <c r="L4815" s="1" t="s">
        <v>4207</v>
      </c>
      <c r="M4815" s="1" t="str">
        <f t="shared" si="375"/>
        <v>Social Services</v>
      </c>
      <c r="N4815" s="1" t="s">
        <v>4222</v>
      </c>
      <c r="O4815" s="1" t="s">
        <v>4361</v>
      </c>
      <c r="P4815" s="1">
        <v>8420</v>
      </c>
      <c r="Q4815" s="1">
        <v>268933</v>
      </c>
      <c r="R4815" s="1">
        <f t="shared" si="376"/>
        <v>0</v>
      </c>
      <c r="S4815" s="4">
        <v>214081.01072263034</v>
      </c>
      <c r="T4815" s="4">
        <v>64988.037189722258</v>
      </c>
      <c r="U4815" s="1">
        <f t="shared" si="377"/>
        <v>268933</v>
      </c>
      <c r="V4815" s="4">
        <f t="shared" si="378"/>
        <v>-10136.047912352602</v>
      </c>
      <c r="W4815" s="1" t="str">
        <f t="shared" si="379"/>
        <v>Adverse</v>
      </c>
    </row>
    <row r="4816" spans="1:23" x14ac:dyDescent="0.25">
      <c r="A4816" s="1"/>
      <c r="B4816" s="1"/>
      <c r="C4816" s="1"/>
      <c r="D4816" s="1"/>
      <c r="E4816" s="1"/>
      <c r="F4816" s="2"/>
      <c r="G4816" s="3"/>
      <c r="H4816" s="1"/>
      <c r="I4816" s="1"/>
      <c r="J4816" s="1" t="s">
        <v>8336</v>
      </c>
      <c r="K4816" s="2">
        <v>44912</v>
      </c>
      <c r="L4816" s="1" t="s">
        <v>4207</v>
      </c>
      <c r="M4816" s="1" t="str">
        <f t="shared" si="375"/>
        <v>Social Services</v>
      </c>
      <c r="N4816" s="1" t="s">
        <v>4205</v>
      </c>
      <c r="O4816" s="1" t="s">
        <v>4476</v>
      </c>
      <c r="P4816" s="1">
        <v>9332</v>
      </c>
      <c r="Q4816" s="1">
        <v>1374863</v>
      </c>
      <c r="R4816" s="1">
        <f t="shared" si="376"/>
        <v>28270</v>
      </c>
      <c r="S4816" s="4">
        <v>346764.55678177171</v>
      </c>
      <c r="T4816" s="4">
        <v>177942.30371042181</v>
      </c>
      <c r="U4816" s="1">
        <f t="shared" si="377"/>
        <v>1346593</v>
      </c>
      <c r="V4816" s="4">
        <f t="shared" si="378"/>
        <v>850156.13950780651</v>
      </c>
      <c r="W4816" s="1" t="str">
        <f t="shared" si="379"/>
        <v>Favourable</v>
      </c>
    </row>
    <row r="4817" spans="1:23" x14ac:dyDescent="0.25">
      <c r="A4817" s="1"/>
      <c r="B4817" s="1"/>
      <c r="C4817" s="1"/>
      <c r="D4817" s="1"/>
      <c r="E4817" s="1"/>
      <c r="F4817" s="2"/>
      <c r="G4817" s="3"/>
      <c r="H4817" s="1"/>
      <c r="I4817" s="1"/>
      <c r="J4817" s="1" t="s">
        <v>10206</v>
      </c>
      <c r="K4817" s="2">
        <v>45027</v>
      </c>
      <c r="L4817" s="1" t="s">
        <v>4238</v>
      </c>
      <c r="M4817" s="1" t="str">
        <f t="shared" si="375"/>
        <v>Education</v>
      </c>
      <c r="N4817" s="1" t="s">
        <v>4210</v>
      </c>
      <c r="O4817" s="1" t="s">
        <v>4250</v>
      </c>
      <c r="P4817" s="1">
        <v>8683</v>
      </c>
      <c r="Q4817" s="1">
        <v>276160</v>
      </c>
      <c r="R4817" s="1">
        <f t="shared" si="376"/>
        <v>0</v>
      </c>
      <c r="S4817" s="4">
        <v>99023.190399693252</v>
      </c>
      <c r="T4817" s="4">
        <v>50446.105431845695</v>
      </c>
      <c r="U4817" s="1">
        <f t="shared" si="377"/>
        <v>276160</v>
      </c>
      <c r="V4817" s="4">
        <f t="shared" si="378"/>
        <v>126690.70416846106</v>
      </c>
      <c r="W4817" s="1" t="str">
        <f t="shared" si="379"/>
        <v>Favourable</v>
      </c>
    </row>
    <row r="4818" spans="1:23" x14ac:dyDescent="0.25">
      <c r="A4818" s="1"/>
      <c r="B4818" s="1"/>
      <c r="C4818" s="1"/>
      <c r="D4818" s="1"/>
      <c r="E4818" s="1"/>
      <c r="F4818" s="2"/>
      <c r="G4818" s="3"/>
      <c r="H4818" s="1"/>
      <c r="I4818" s="1"/>
      <c r="J4818" s="1" t="s">
        <v>9557</v>
      </c>
      <c r="K4818" s="2">
        <v>44546</v>
      </c>
      <c r="L4818" s="1" t="s">
        <v>4204</v>
      </c>
      <c r="M4818" s="1" t="str">
        <f t="shared" si="375"/>
        <v>Education</v>
      </c>
      <c r="N4818" s="1" t="s">
        <v>4222</v>
      </c>
      <c r="O4818" s="1" t="s">
        <v>4330</v>
      </c>
      <c r="P4818" s="1">
        <v>7253</v>
      </c>
      <c r="Q4818" s="1">
        <v>1484489</v>
      </c>
      <c r="R4818" s="1">
        <f t="shared" si="376"/>
        <v>33580</v>
      </c>
      <c r="S4818" s="4">
        <v>326941.3666966203</v>
      </c>
      <c r="T4818" s="4">
        <v>275726.1600231757</v>
      </c>
      <c r="U4818" s="1">
        <f t="shared" si="377"/>
        <v>1450909</v>
      </c>
      <c r="V4818" s="4">
        <f t="shared" si="378"/>
        <v>881821.47328020399</v>
      </c>
      <c r="W4818" s="1" t="str">
        <f t="shared" si="379"/>
        <v>Favourable</v>
      </c>
    </row>
    <row r="4819" spans="1:23" x14ac:dyDescent="0.25">
      <c r="A4819" s="1"/>
      <c r="B4819" s="1"/>
      <c r="C4819" s="1"/>
      <c r="D4819" s="1"/>
      <c r="E4819" s="1"/>
      <c r="F4819" s="2"/>
      <c r="G4819" s="3"/>
      <c r="H4819" s="1"/>
      <c r="I4819" s="1"/>
      <c r="J4819" s="1" t="s">
        <v>10207</v>
      </c>
      <c r="K4819" s="2">
        <v>45042</v>
      </c>
      <c r="L4819" s="1" t="s">
        <v>4204</v>
      </c>
      <c r="M4819" s="1" t="str">
        <f t="shared" si="375"/>
        <v>Education</v>
      </c>
      <c r="N4819" s="1" t="s">
        <v>4222</v>
      </c>
      <c r="O4819" s="1" t="s">
        <v>4476</v>
      </c>
      <c r="P4819" s="1">
        <v>8268</v>
      </c>
      <c r="Q4819" s="1">
        <v>714168</v>
      </c>
      <c r="R4819" s="1">
        <f t="shared" si="376"/>
        <v>0</v>
      </c>
      <c r="S4819" s="4">
        <v>203860.95836087011</v>
      </c>
      <c r="T4819" s="4">
        <v>164076.54297029221</v>
      </c>
      <c r="U4819" s="1">
        <f t="shared" si="377"/>
        <v>714168</v>
      </c>
      <c r="V4819" s="4">
        <f t="shared" si="378"/>
        <v>346230.49866883771</v>
      </c>
      <c r="W4819" s="1" t="str">
        <f t="shared" si="379"/>
        <v>Favourable</v>
      </c>
    </row>
    <row r="4820" spans="1:23" x14ac:dyDescent="0.25">
      <c r="A4820" s="1"/>
      <c r="B4820" s="1"/>
      <c r="C4820" s="1"/>
      <c r="D4820" s="1"/>
      <c r="E4820" s="1"/>
      <c r="F4820" s="2"/>
      <c r="G4820" s="3"/>
      <c r="H4820" s="1"/>
      <c r="I4820" s="1"/>
      <c r="J4820" s="1" t="s">
        <v>10208</v>
      </c>
      <c r="K4820" s="2">
        <v>44611</v>
      </c>
      <c r="L4820" s="1" t="s">
        <v>4207</v>
      </c>
      <c r="M4820" s="1" t="str">
        <f t="shared" si="375"/>
        <v>Social Services</v>
      </c>
      <c r="N4820" s="1" t="s">
        <v>4222</v>
      </c>
      <c r="O4820" s="1" t="s">
        <v>4335</v>
      </c>
      <c r="P4820" s="1">
        <v>9299</v>
      </c>
      <c r="Q4820" s="1">
        <v>1555805</v>
      </c>
      <c r="R4820" s="1">
        <f t="shared" si="376"/>
        <v>0</v>
      </c>
      <c r="S4820" s="4">
        <v>1169084.2492547517</v>
      </c>
      <c r="T4820" s="4">
        <v>429183.93586321035</v>
      </c>
      <c r="U4820" s="1">
        <f t="shared" si="377"/>
        <v>1555805</v>
      </c>
      <c r="V4820" s="4">
        <f t="shared" si="378"/>
        <v>-42463.185117962072</v>
      </c>
      <c r="W4820" s="1" t="str">
        <f t="shared" si="379"/>
        <v>Adverse</v>
      </c>
    </row>
    <row r="4821" spans="1:23" x14ac:dyDescent="0.25">
      <c r="A4821" s="1"/>
      <c r="B4821" s="1"/>
      <c r="C4821" s="1"/>
      <c r="D4821" s="1"/>
      <c r="E4821" s="1"/>
      <c r="F4821" s="2"/>
      <c r="G4821" s="3"/>
      <c r="H4821" s="1"/>
      <c r="I4821" s="1"/>
      <c r="J4821" s="1" t="s">
        <v>9173</v>
      </c>
      <c r="K4821" s="2">
        <v>44908</v>
      </c>
      <c r="L4821" s="1" t="s">
        <v>4238</v>
      </c>
      <c r="M4821" s="1" t="str">
        <f t="shared" si="375"/>
        <v>Education</v>
      </c>
      <c r="N4821" s="1" t="s">
        <v>4222</v>
      </c>
      <c r="O4821" s="1" t="s">
        <v>4223</v>
      </c>
      <c r="P4821" s="1">
        <v>6855</v>
      </c>
      <c r="Q4821" s="1">
        <v>1505451</v>
      </c>
      <c r="R4821" s="1">
        <f t="shared" si="376"/>
        <v>53056</v>
      </c>
      <c r="S4821" s="4">
        <v>291234.11579745729</v>
      </c>
      <c r="T4821" s="4">
        <v>340782.60155089962</v>
      </c>
      <c r="U4821" s="1">
        <f t="shared" si="377"/>
        <v>1452395</v>
      </c>
      <c r="V4821" s="4">
        <f t="shared" si="378"/>
        <v>873434.28265164304</v>
      </c>
      <c r="W4821" s="1" t="str">
        <f t="shared" si="379"/>
        <v>Favourable</v>
      </c>
    </row>
    <row r="4822" spans="1:23" x14ac:dyDescent="0.25">
      <c r="A4822" s="1"/>
      <c r="B4822" s="1"/>
      <c r="C4822" s="1"/>
      <c r="D4822" s="1"/>
      <c r="E4822" s="1"/>
      <c r="F4822" s="2"/>
      <c r="G4822" s="3"/>
      <c r="H4822" s="1"/>
      <c r="I4822" s="1"/>
      <c r="J4822" s="1" t="s">
        <v>7131</v>
      </c>
      <c r="K4822" s="2">
        <v>44372</v>
      </c>
      <c r="L4822" s="1" t="s">
        <v>4238</v>
      </c>
      <c r="M4822" s="1" t="str">
        <f t="shared" si="375"/>
        <v>Education</v>
      </c>
      <c r="N4822" s="1" t="s">
        <v>4205</v>
      </c>
      <c r="O4822" s="1" t="s">
        <v>4358</v>
      </c>
      <c r="P4822" s="1">
        <v>7442</v>
      </c>
      <c r="Q4822" s="1">
        <v>1037186</v>
      </c>
      <c r="R4822" s="1">
        <f t="shared" si="376"/>
        <v>47546</v>
      </c>
      <c r="S4822" s="4">
        <v>385332.26194708073</v>
      </c>
      <c r="T4822" s="4">
        <v>214731.0143629527</v>
      </c>
      <c r="U4822" s="1">
        <f t="shared" si="377"/>
        <v>989640</v>
      </c>
      <c r="V4822" s="4">
        <f t="shared" si="378"/>
        <v>437122.7236899666</v>
      </c>
      <c r="W4822" s="1" t="str">
        <f t="shared" si="379"/>
        <v>Favourable</v>
      </c>
    </row>
    <row r="4823" spans="1:23" x14ac:dyDescent="0.25">
      <c r="A4823" s="1"/>
      <c r="B4823" s="1"/>
      <c r="C4823" s="1"/>
      <c r="D4823" s="1"/>
      <c r="E4823" s="1"/>
      <c r="F4823" s="2"/>
      <c r="G4823" s="3"/>
      <c r="H4823" s="1"/>
      <c r="I4823" s="1"/>
      <c r="J4823" s="1" t="s">
        <v>10033</v>
      </c>
      <c r="K4823" s="2">
        <v>44222</v>
      </c>
      <c r="L4823" s="1" t="s">
        <v>4204</v>
      </c>
      <c r="M4823" s="1" t="str">
        <f t="shared" si="375"/>
        <v>Education</v>
      </c>
      <c r="N4823" s="1" t="s">
        <v>4210</v>
      </c>
      <c r="O4823" s="1" t="s">
        <v>4298</v>
      </c>
      <c r="P4823" s="1">
        <v>7074</v>
      </c>
      <c r="Q4823" s="1">
        <v>1736555</v>
      </c>
      <c r="R4823" s="1">
        <f t="shared" si="376"/>
        <v>59055</v>
      </c>
      <c r="S4823" s="4">
        <v>1323441.5611943253</v>
      </c>
      <c r="T4823" s="4">
        <v>434051.61201424332</v>
      </c>
      <c r="U4823" s="1">
        <f t="shared" si="377"/>
        <v>1677500</v>
      </c>
      <c r="V4823" s="4">
        <f t="shared" si="378"/>
        <v>-20938.173208568711</v>
      </c>
      <c r="W4823" s="1" t="str">
        <f t="shared" si="379"/>
        <v>Adverse</v>
      </c>
    </row>
    <row r="4824" spans="1:23" x14ac:dyDescent="0.25">
      <c r="A4824" s="1"/>
      <c r="B4824" s="1"/>
      <c r="C4824" s="1"/>
      <c r="D4824" s="1"/>
      <c r="E4824" s="1"/>
      <c r="F4824" s="2"/>
      <c r="G4824" s="3"/>
      <c r="H4824" s="1"/>
      <c r="I4824" s="1"/>
      <c r="J4824" s="1" t="s">
        <v>5000</v>
      </c>
      <c r="K4824" s="2">
        <v>44313</v>
      </c>
      <c r="L4824" s="1" t="s">
        <v>4207</v>
      </c>
      <c r="M4824" s="1" t="str">
        <f t="shared" si="375"/>
        <v>Social Services</v>
      </c>
      <c r="N4824" s="1" t="s">
        <v>4205</v>
      </c>
      <c r="O4824" s="1" t="s">
        <v>4325</v>
      </c>
      <c r="P4824" s="1">
        <v>6805</v>
      </c>
      <c r="Q4824" s="1">
        <v>2015162</v>
      </c>
      <c r="R4824" s="1">
        <f t="shared" si="376"/>
        <v>87201</v>
      </c>
      <c r="S4824" s="4">
        <v>1929054.0801047827</v>
      </c>
      <c r="T4824" s="4">
        <v>620279.2752512818</v>
      </c>
      <c r="U4824" s="1">
        <f t="shared" si="377"/>
        <v>1927961</v>
      </c>
      <c r="V4824" s="4">
        <f t="shared" si="378"/>
        <v>-534171.35535606463</v>
      </c>
      <c r="W4824" s="1" t="str">
        <f t="shared" si="379"/>
        <v>Adverse</v>
      </c>
    </row>
    <row r="4825" spans="1:23" x14ac:dyDescent="0.25">
      <c r="A4825" s="1"/>
      <c r="B4825" s="1"/>
      <c r="C4825" s="1"/>
      <c r="D4825" s="1"/>
      <c r="E4825" s="1"/>
      <c r="F4825" s="2"/>
      <c r="G4825" s="3"/>
      <c r="H4825" s="1"/>
      <c r="I4825" s="1"/>
      <c r="J4825" s="1" t="s">
        <v>8595</v>
      </c>
      <c r="K4825" s="2">
        <v>45241</v>
      </c>
      <c r="L4825" s="1" t="s">
        <v>4227</v>
      </c>
      <c r="M4825" s="1" t="str">
        <f t="shared" si="375"/>
        <v>Infrastructure</v>
      </c>
      <c r="N4825" s="1" t="s">
        <v>4205</v>
      </c>
      <c r="O4825" s="1" t="s">
        <v>4335</v>
      </c>
      <c r="P4825" s="1">
        <v>8117</v>
      </c>
      <c r="Q4825" s="1">
        <v>1761979</v>
      </c>
      <c r="R4825" s="1">
        <f t="shared" si="376"/>
        <v>45734</v>
      </c>
      <c r="S4825" s="4">
        <v>1562155.4166077839</v>
      </c>
      <c r="T4825" s="4">
        <v>286179.56242115103</v>
      </c>
      <c r="U4825" s="1">
        <f t="shared" si="377"/>
        <v>1716245</v>
      </c>
      <c r="V4825" s="4">
        <f t="shared" si="378"/>
        <v>-86355.979028934846</v>
      </c>
      <c r="W4825" s="1" t="str">
        <f t="shared" si="379"/>
        <v>Adverse</v>
      </c>
    </row>
    <row r="4826" spans="1:23" x14ac:dyDescent="0.25">
      <c r="A4826" s="1"/>
      <c r="B4826" s="1"/>
      <c r="C4826" s="1"/>
      <c r="D4826" s="1"/>
      <c r="E4826" s="1"/>
      <c r="F4826" s="2"/>
      <c r="G4826" s="3"/>
      <c r="H4826" s="1"/>
      <c r="I4826" s="1"/>
      <c r="J4826" s="1" t="s">
        <v>8195</v>
      </c>
      <c r="K4826" s="2">
        <v>44339</v>
      </c>
      <c r="L4826" s="1" t="s">
        <v>4238</v>
      </c>
      <c r="M4826" s="1" t="str">
        <f t="shared" si="375"/>
        <v>Education</v>
      </c>
      <c r="N4826" s="1" t="s">
        <v>4222</v>
      </c>
      <c r="O4826" s="1" t="s">
        <v>4250</v>
      </c>
      <c r="P4826" s="1">
        <v>9431</v>
      </c>
      <c r="Q4826" s="1">
        <v>2315535</v>
      </c>
      <c r="R4826" s="1">
        <f t="shared" si="376"/>
        <v>57860</v>
      </c>
      <c r="S4826" s="4">
        <v>237177.31384337947</v>
      </c>
      <c r="T4826" s="4">
        <v>551843.86528132122</v>
      </c>
      <c r="U4826" s="1">
        <f t="shared" si="377"/>
        <v>2257675</v>
      </c>
      <c r="V4826" s="4">
        <f t="shared" si="378"/>
        <v>1526513.8208752992</v>
      </c>
      <c r="W4826" s="1" t="str">
        <f t="shared" si="379"/>
        <v>Favourable</v>
      </c>
    </row>
    <row r="4827" spans="1:23" x14ac:dyDescent="0.25">
      <c r="A4827" s="1"/>
      <c r="B4827" s="1"/>
      <c r="C4827" s="1"/>
      <c r="D4827" s="1"/>
      <c r="E4827" s="1"/>
      <c r="F4827" s="2"/>
      <c r="G4827" s="3"/>
      <c r="H4827" s="1"/>
      <c r="I4827" s="1"/>
      <c r="J4827" s="1" t="s">
        <v>7921</v>
      </c>
      <c r="K4827" s="2">
        <v>43983</v>
      </c>
      <c r="L4827" s="1" t="s">
        <v>4238</v>
      </c>
      <c r="M4827" s="1" t="str">
        <f t="shared" si="375"/>
        <v>Education</v>
      </c>
      <c r="N4827" s="1" t="s">
        <v>4222</v>
      </c>
      <c r="O4827" s="1" t="s">
        <v>4259</v>
      </c>
      <c r="P4827" s="1">
        <v>6034</v>
      </c>
      <c r="Q4827" s="1">
        <v>485386</v>
      </c>
      <c r="R4827" s="1">
        <f t="shared" si="376"/>
        <v>43504</v>
      </c>
      <c r="S4827" s="4">
        <v>229260.23100239655</v>
      </c>
      <c r="T4827" s="4">
        <v>28432.241627279476</v>
      </c>
      <c r="U4827" s="1">
        <f t="shared" si="377"/>
        <v>441882</v>
      </c>
      <c r="V4827" s="4">
        <f t="shared" si="378"/>
        <v>227693.52737032398</v>
      </c>
      <c r="W4827" s="1" t="str">
        <f t="shared" si="379"/>
        <v>Favourable</v>
      </c>
    </row>
    <row r="4828" spans="1:23" x14ac:dyDescent="0.25">
      <c r="A4828" s="1"/>
      <c r="B4828" s="1"/>
      <c r="C4828" s="1"/>
      <c r="D4828" s="1"/>
      <c r="E4828" s="1"/>
      <c r="F4828" s="2"/>
      <c r="G4828" s="3"/>
      <c r="H4828" s="1"/>
      <c r="I4828" s="1"/>
      <c r="J4828" s="1" t="s">
        <v>10209</v>
      </c>
      <c r="K4828" s="2">
        <v>44358</v>
      </c>
      <c r="L4828" s="1" t="s">
        <v>4227</v>
      </c>
      <c r="M4828" s="1" t="str">
        <f t="shared" si="375"/>
        <v>Infrastructure</v>
      </c>
      <c r="N4828" s="1" t="s">
        <v>4222</v>
      </c>
      <c r="O4828" s="1" t="s">
        <v>4273</v>
      </c>
      <c r="P4828" s="1">
        <v>8490</v>
      </c>
      <c r="Q4828" s="1">
        <v>820062</v>
      </c>
      <c r="R4828" s="1">
        <f t="shared" si="376"/>
        <v>0</v>
      </c>
      <c r="S4828" s="4">
        <v>139084.05972767551</v>
      </c>
      <c r="T4828" s="4">
        <v>200436.33111049049</v>
      </c>
      <c r="U4828" s="1">
        <f t="shared" si="377"/>
        <v>820062</v>
      </c>
      <c r="V4828" s="4">
        <f t="shared" si="378"/>
        <v>480541.609161834</v>
      </c>
      <c r="W4828" s="1" t="str">
        <f t="shared" si="379"/>
        <v>Favourable</v>
      </c>
    </row>
    <row r="4829" spans="1:23" x14ac:dyDescent="0.25">
      <c r="A4829" s="1"/>
      <c r="B4829" s="1"/>
      <c r="C4829" s="1"/>
      <c r="D4829" s="1"/>
      <c r="E4829" s="1"/>
      <c r="F4829" s="2"/>
      <c r="G4829" s="3"/>
      <c r="H4829" s="1"/>
      <c r="I4829" s="1"/>
      <c r="J4829" s="1" t="s">
        <v>10210</v>
      </c>
      <c r="K4829" s="2">
        <v>44572</v>
      </c>
      <c r="L4829" s="1" t="s">
        <v>4207</v>
      </c>
      <c r="M4829" s="1" t="str">
        <f t="shared" si="375"/>
        <v>Social Services</v>
      </c>
      <c r="N4829" s="1" t="s">
        <v>4205</v>
      </c>
      <c r="O4829" s="1" t="s">
        <v>4241</v>
      </c>
      <c r="P4829" s="1">
        <v>8609</v>
      </c>
      <c r="Q4829" s="1">
        <v>1072799</v>
      </c>
      <c r="R4829" s="1">
        <f t="shared" si="376"/>
        <v>0</v>
      </c>
      <c r="S4829" s="4">
        <v>9533.7532262712648</v>
      </c>
      <c r="T4829" s="4">
        <v>170482.68258360794</v>
      </c>
      <c r="U4829" s="1">
        <f t="shared" si="377"/>
        <v>1072799</v>
      </c>
      <c r="V4829" s="4">
        <f t="shared" si="378"/>
        <v>892782.56419012079</v>
      </c>
      <c r="W4829" s="1" t="str">
        <f t="shared" si="379"/>
        <v>Favourable</v>
      </c>
    </row>
    <row r="4830" spans="1:23" x14ac:dyDescent="0.25">
      <c r="A4830" s="1"/>
      <c r="B4830" s="1"/>
      <c r="C4830" s="1"/>
      <c r="D4830" s="1"/>
      <c r="E4830" s="1"/>
      <c r="F4830" s="2"/>
      <c r="G4830" s="3"/>
      <c r="H4830" s="1"/>
      <c r="I4830" s="1"/>
      <c r="J4830" s="1" t="s">
        <v>6504</v>
      </c>
      <c r="K4830" s="2">
        <v>43983</v>
      </c>
      <c r="L4830" s="1" t="s">
        <v>4238</v>
      </c>
      <c r="M4830" s="1" t="str">
        <f t="shared" si="375"/>
        <v>Education</v>
      </c>
      <c r="N4830" s="1" t="s">
        <v>4210</v>
      </c>
      <c r="O4830" s="1" t="s">
        <v>4325</v>
      </c>
      <c r="P4830" s="1">
        <v>7686</v>
      </c>
      <c r="Q4830" s="1">
        <v>1790490</v>
      </c>
      <c r="R4830" s="1">
        <f t="shared" si="376"/>
        <v>47351</v>
      </c>
      <c r="S4830" s="4">
        <v>1420087.6539326229</v>
      </c>
      <c r="T4830" s="4">
        <v>166271.09606203649</v>
      </c>
      <c r="U4830" s="1">
        <f t="shared" si="377"/>
        <v>1743139</v>
      </c>
      <c r="V4830" s="4">
        <f t="shared" si="378"/>
        <v>204131.25000534067</v>
      </c>
      <c r="W4830" s="1" t="str">
        <f t="shared" si="379"/>
        <v>Favourable</v>
      </c>
    </row>
    <row r="4831" spans="1:23" x14ac:dyDescent="0.25">
      <c r="A4831" s="1"/>
      <c r="B4831" s="1"/>
      <c r="C4831" s="1"/>
      <c r="D4831" s="1"/>
      <c r="E4831" s="1"/>
      <c r="F4831" s="2"/>
      <c r="G4831" s="3"/>
      <c r="H4831" s="1"/>
      <c r="I4831" s="1"/>
      <c r="J4831" s="1" t="s">
        <v>9887</v>
      </c>
      <c r="K4831" s="2">
        <v>44750</v>
      </c>
      <c r="L4831" s="1" t="s">
        <v>4204</v>
      </c>
      <c r="M4831" s="1" t="str">
        <f t="shared" si="375"/>
        <v>Education</v>
      </c>
      <c r="N4831" s="1" t="s">
        <v>4205</v>
      </c>
      <c r="O4831" s="1" t="s">
        <v>4292</v>
      </c>
      <c r="P4831" s="1">
        <v>6672</v>
      </c>
      <c r="Q4831" s="1">
        <v>2468587</v>
      </c>
      <c r="R4831" s="1">
        <f t="shared" si="376"/>
        <v>29485</v>
      </c>
      <c r="S4831" s="4">
        <v>1858600.7017900362</v>
      </c>
      <c r="T4831" s="4">
        <v>312048.97696395981</v>
      </c>
      <c r="U4831" s="1">
        <f t="shared" si="377"/>
        <v>2439102</v>
      </c>
      <c r="V4831" s="4">
        <f t="shared" si="378"/>
        <v>297937.3212460042</v>
      </c>
      <c r="W4831" s="1" t="str">
        <f t="shared" si="379"/>
        <v>Favourable</v>
      </c>
    </row>
    <row r="4832" spans="1:23" x14ac:dyDescent="0.25">
      <c r="A4832" s="1"/>
      <c r="B4832" s="1"/>
      <c r="C4832" s="1"/>
      <c r="D4832" s="1"/>
      <c r="E4832" s="1"/>
      <c r="F4832" s="2"/>
      <c r="G4832" s="3"/>
      <c r="H4832" s="1"/>
      <c r="I4832" s="1"/>
      <c r="J4832" s="1" t="s">
        <v>10211</v>
      </c>
      <c r="K4832" s="2">
        <v>44468</v>
      </c>
      <c r="L4832" s="1" t="s">
        <v>4204</v>
      </c>
      <c r="M4832" s="1" t="str">
        <f t="shared" si="375"/>
        <v>Education</v>
      </c>
      <c r="N4832" s="1" t="s">
        <v>4205</v>
      </c>
      <c r="O4832" s="1" t="s">
        <v>4361</v>
      </c>
      <c r="P4832" s="1">
        <v>8243</v>
      </c>
      <c r="Q4832" s="1">
        <v>2405401</v>
      </c>
      <c r="R4832" s="1">
        <f t="shared" si="376"/>
        <v>0</v>
      </c>
      <c r="S4832" s="4">
        <v>2094817.5005143031</v>
      </c>
      <c r="T4832" s="4">
        <v>363696.65937005676</v>
      </c>
      <c r="U4832" s="1">
        <f t="shared" si="377"/>
        <v>2405401</v>
      </c>
      <c r="V4832" s="4">
        <f t="shared" si="378"/>
        <v>-53113.159884359688</v>
      </c>
      <c r="W4832" s="1" t="str">
        <f t="shared" si="379"/>
        <v>Adverse</v>
      </c>
    </row>
    <row r="4833" spans="1:23" x14ac:dyDescent="0.25">
      <c r="A4833" s="1"/>
      <c r="B4833" s="1"/>
      <c r="C4833" s="1"/>
      <c r="D4833" s="1"/>
      <c r="E4833" s="1"/>
      <c r="F4833" s="2"/>
      <c r="G4833" s="3"/>
      <c r="H4833" s="1"/>
      <c r="I4833" s="1"/>
      <c r="J4833" s="1" t="s">
        <v>4830</v>
      </c>
      <c r="K4833" s="2">
        <v>45216</v>
      </c>
      <c r="L4833" s="1" t="s">
        <v>4207</v>
      </c>
      <c r="M4833" s="1" t="str">
        <f t="shared" si="375"/>
        <v>Social Services</v>
      </c>
      <c r="N4833" s="1" t="s">
        <v>4210</v>
      </c>
      <c r="O4833" s="1" t="s">
        <v>4338</v>
      </c>
      <c r="P4833" s="1">
        <v>6791</v>
      </c>
      <c r="Q4833" s="1">
        <v>2144534</v>
      </c>
      <c r="R4833" s="1">
        <f t="shared" si="376"/>
        <v>43606</v>
      </c>
      <c r="S4833" s="4">
        <v>1673649.6746940818</v>
      </c>
      <c r="T4833" s="4">
        <v>52127.090022982011</v>
      </c>
      <c r="U4833" s="1">
        <f t="shared" si="377"/>
        <v>2100928</v>
      </c>
      <c r="V4833" s="4">
        <f t="shared" si="378"/>
        <v>418757.23528293613</v>
      </c>
      <c r="W4833" s="1" t="str">
        <f t="shared" si="379"/>
        <v>Favourable</v>
      </c>
    </row>
    <row r="4834" spans="1:23" x14ac:dyDescent="0.25">
      <c r="A4834" s="1"/>
      <c r="B4834" s="1"/>
      <c r="C4834" s="1"/>
      <c r="D4834" s="1"/>
      <c r="E4834" s="1"/>
      <c r="F4834" s="2"/>
      <c r="G4834" s="3"/>
      <c r="H4834" s="1"/>
      <c r="I4834" s="1"/>
      <c r="J4834" s="1" t="s">
        <v>4581</v>
      </c>
      <c r="K4834" s="2">
        <v>44883</v>
      </c>
      <c r="L4834" s="1" t="s">
        <v>4238</v>
      </c>
      <c r="M4834" s="1" t="str">
        <f t="shared" si="375"/>
        <v>Education</v>
      </c>
      <c r="N4834" s="1" t="s">
        <v>4205</v>
      </c>
      <c r="O4834" s="1" t="s">
        <v>4241</v>
      </c>
      <c r="P4834" s="1">
        <v>6275</v>
      </c>
      <c r="Q4834" s="1">
        <v>861171</v>
      </c>
      <c r="R4834" s="1">
        <f t="shared" si="376"/>
        <v>77558</v>
      </c>
      <c r="S4834" s="4">
        <v>220750.56819744193</v>
      </c>
      <c r="T4834" s="4">
        <v>219729.65478712393</v>
      </c>
      <c r="U4834" s="1">
        <f t="shared" si="377"/>
        <v>783613</v>
      </c>
      <c r="V4834" s="4">
        <f t="shared" si="378"/>
        <v>420690.77701543411</v>
      </c>
      <c r="W4834" s="1" t="str">
        <f t="shared" si="379"/>
        <v>Favourable</v>
      </c>
    </row>
    <row r="4835" spans="1:23" x14ac:dyDescent="0.25">
      <c r="A4835" s="1"/>
      <c r="B4835" s="1"/>
      <c r="C4835" s="1"/>
      <c r="D4835" s="1"/>
      <c r="E4835" s="1"/>
      <c r="F4835" s="2"/>
      <c r="G4835" s="3"/>
      <c r="H4835" s="1"/>
      <c r="I4835" s="1"/>
      <c r="J4835" s="1" t="s">
        <v>10212</v>
      </c>
      <c r="K4835" s="2">
        <v>44751</v>
      </c>
      <c r="L4835" s="1" t="s">
        <v>4207</v>
      </c>
      <c r="M4835" s="1" t="str">
        <f t="shared" si="375"/>
        <v>Social Services</v>
      </c>
      <c r="N4835" s="1" t="s">
        <v>4222</v>
      </c>
      <c r="O4835" s="1" t="s">
        <v>4441</v>
      </c>
      <c r="P4835" s="1">
        <v>7768</v>
      </c>
      <c r="Q4835" s="1">
        <v>567063</v>
      </c>
      <c r="R4835" s="1">
        <f t="shared" si="376"/>
        <v>0</v>
      </c>
      <c r="S4835" s="4">
        <v>507159.60918660223</v>
      </c>
      <c r="T4835" s="4">
        <v>41452.818057821183</v>
      </c>
      <c r="U4835" s="1">
        <f t="shared" si="377"/>
        <v>567063</v>
      </c>
      <c r="V4835" s="4">
        <f t="shared" si="378"/>
        <v>18450.572755576577</v>
      </c>
      <c r="W4835" s="1" t="str">
        <f t="shared" si="379"/>
        <v>Favourable</v>
      </c>
    </row>
    <row r="4836" spans="1:23" x14ac:dyDescent="0.25">
      <c r="A4836" s="1"/>
      <c r="B4836" s="1"/>
      <c r="C4836" s="1"/>
      <c r="D4836" s="1"/>
      <c r="E4836" s="1"/>
      <c r="F4836" s="2"/>
      <c r="G4836" s="3"/>
      <c r="H4836" s="1"/>
      <c r="I4836" s="1"/>
      <c r="J4836" s="1" t="s">
        <v>8884</v>
      </c>
      <c r="K4836" s="2">
        <v>45368</v>
      </c>
      <c r="L4836" s="1" t="s">
        <v>4207</v>
      </c>
      <c r="M4836" s="1" t="str">
        <f t="shared" si="375"/>
        <v>Social Services</v>
      </c>
      <c r="N4836" s="1" t="s">
        <v>4205</v>
      </c>
      <c r="O4836" s="1" t="s">
        <v>4388</v>
      </c>
      <c r="P4836" s="1">
        <v>6870</v>
      </c>
      <c r="Q4836" s="1">
        <v>2419841</v>
      </c>
      <c r="R4836" s="1">
        <f t="shared" si="376"/>
        <v>42435</v>
      </c>
      <c r="S4836" s="4">
        <v>908549.21464272134</v>
      </c>
      <c r="T4836" s="4">
        <v>743952.99876843719</v>
      </c>
      <c r="U4836" s="1">
        <f t="shared" si="377"/>
        <v>2377406</v>
      </c>
      <c r="V4836" s="4">
        <f t="shared" si="378"/>
        <v>767338.78658884158</v>
      </c>
      <c r="W4836" s="1" t="str">
        <f t="shared" si="379"/>
        <v>Favourable</v>
      </c>
    </row>
    <row r="4837" spans="1:23" x14ac:dyDescent="0.25">
      <c r="A4837" s="1"/>
      <c r="B4837" s="1"/>
      <c r="C4837" s="1"/>
      <c r="D4837" s="1"/>
      <c r="E4837" s="1"/>
      <c r="F4837" s="2"/>
      <c r="G4837" s="3"/>
      <c r="H4837" s="1"/>
      <c r="I4837" s="1"/>
      <c r="J4837" s="1" t="s">
        <v>5281</v>
      </c>
      <c r="K4837" s="2">
        <v>43859</v>
      </c>
      <c r="L4837" s="1" t="s">
        <v>4207</v>
      </c>
      <c r="M4837" s="1" t="str">
        <f t="shared" si="375"/>
        <v>Social Services</v>
      </c>
      <c r="N4837" s="1" t="s">
        <v>4210</v>
      </c>
      <c r="O4837" s="1" t="s">
        <v>4233</v>
      </c>
      <c r="P4837" s="1">
        <v>6200</v>
      </c>
      <c r="Q4837" s="1">
        <v>2089602</v>
      </c>
      <c r="R4837" s="1">
        <f t="shared" si="376"/>
        <v>19098</v>
      </c>
      <c r="S4837" s="4">
        <v>336237.68715482502</v>
      </c>
      <c r="T4837" s="4">
        <v>494782.21403606102</v>
      </c>
      <c r="U4837" s="1">
        <f t="shared" si="377"/>
        <v>2070504</v>
      </c>
      <c r="V4837" s="4">
        <f t="shared" si="378"/>
        <v>1258582.098809114</v>
      </c>
      <c r="W4837" s="1" t="str">
        <f t="shared" si="379"/>
        <v>Favourable</v>
      </c>
    </row>
    <row r="4838" spans="1:23" x14ac:dyDescent="0.25">
      <c r="A4838" s="1"/>
      <c r="B4838" s="1"/>
      <c r="C4838" s="1"/>
      <c r="D4838" s="1"/>
      <c r="E4838" s="1"/>
      <c r="F4838" s="2"/>
      <c r="G4838" s="3"/>
      <c r="H4838" s="1"/>
      <c r="I4838" s="1"/>
      <c r="J4838" s="1" t="s">
        <v>8475</v>
      </c>
      <c r="K4838" s="2">
        <v>44371</v>
      </c>
      <c r="L4838" s="1" t="s">
        <v>4227</v>
      </c>
      <c r="M4838" s="1" t="str">
        <f t="shared" si="375"/>
        <v>Infrastructure</v>
      </c>
      <c r="N4838" s="1" t="s">
        <v>4210</v>
      </c>
      <c r="O4838" s="1" t="s">
        <v>4458</v>
      </c>
      <c r="P4838" s="1">
        <v>8796</v>
      </c>
      <c r="Q4838" s="1">
        <v>1753112</v>
      </c>
      <c r="R4838" s="1">
        <f t="shared" si="376"/>
        <v>23607</v>
      </c>
      <c r="S4838" s="4">
        <v>1475411.8762198694</v>
      </c>
      <c r="T4838" s="4">
        <v>550379.30143563764</v>
      </c>
      <c r="U4838" s="1">
        <f t="shared" si="377"/>
        <v>1729505</v>
      </c>
      <c r="V4838" s="4">
        <f t="shared" si="378"/>
        <v>-272679.17765550688</v>
      </c>
      <c r="W4838" s="1" t="str">
        <f t="shared" si="379"/>
        <v>Adverse</v>
      </c>
    </row>
    <row r="4839" spans="1:23" x14ac:dyDescent="0.25">
      <c r="A4839" s="1"/>
      <c r="B4839" s="1"/>
      <c r="C4839" s="1"/>
      <c r="D4839" s="1"/>
      <c r="E4839" s="1"/>
      <c r="F4839" s="2"/>
      <c r="G4839" s="3"/>
      <c r="H4839" s="1"/>
      <c r="I4839" s="1"/>
      <c r="J4839" s="1" t="s">
        <v>10213</v>
      </c>
      <c r="K4839" s="2">
        <v>45049</v>
      </c>
      <c r="L4839" s="1" t="s">
        <v>4227</v>
      </c>
      <c r="M4839" s="1" t="str">
        <f t="shared" si="375"/>
        <v>Infrastructure</v>
      </c>
      <c r="N4839" s="1" t="s">
        <v>4205</v>
      </c>
      <c r="O4839" s="1" t="s">
        <v>4476</v>
      </c>
      <c r="P4839" s="1">
        <v>9223</v>
      </c>
      <c r="Q4839" s="1">
        <v>1380645</v>
      </c>
      <c r="R4839" s="1">
        <f t="shared" si="376"/>
        <v>0</v>
      </c>
      <c r="S4839" s="4">
        <v>709951.72984581906</v>
      </c>
      <c r="T4839" s="4">
        <v>229048.08713761557</v>
      </c>
      <c r="U4839" s="1">
        <f t="shared" si="377"/>
        <v>1380645</v>
      </c>
      <c r="V4839" s="4">
        <f t="shared" si="378"/>
        <v>441645.1830165654</v>
      </c>
      <c r="W4839" s="1" t="str">
        <f t="shared" si="379"/>
        <v>Favourable</v>
      </c>
    </row>
    <row r="4840" spans="1:23" x14ac:dyDescent="0.25">
      <c r="A4840" s="1"/>
      <c r="B4840" s="1"/>
      <c r="C4840" s="1"/>
      <c r="D4840" s="1"/>
      <c r="E4840" s="1"/>
      <c r="F4840" s="2"/>
      <c r="G4840" s="3"/>
      <c r="H4840" s="1"/>
      <c r="I4840" s="1"/>
      <c r="J4840" s="1" t="s">
        <v>9668</v>
      </c>
      <c r="K4840" s="2">
        <v>44472</v>
      </c>
      <c r="L4840" s="1" t="s">
        <v>4204</v>
      </c>
      <c r="M4840" s="1" t="str">
        <f t="shared" si="375"/>
        <v>Education</v>
      </c>
      <c r="N4840" s="1" t="s">
        <v>4205</v>
      </c>
      <c r="O4840" s="1" t="s">
        <v>4270</v>
      </c>
      <c r="P4840" s="1">
        <v>8473</v>
      </c>
      <c r="Q4840" s="1">
        <v>1818788</v>
      </c>
      <c r="R4840" s="1">
        <f t="shared" si="376"/>
        <v>23925</v>
      </c>
      <c r="S4840" s="4">
        <v>820492.64351774252</v>
      </c>
      <c r="T4840" s="4">
        <v>204268.63770546776</v>
      </c>
      <c r="U4840" s="1">
        <f t="shared" si="377"/>
        <v>1794863</v>
      </c>
      <c r="V4840" s="4">
        <f t="shared" si="378"/>
        <v>794026.71877678973</v>
      </c>
      <c r="W4840" s="1" t="str">
        <f t="shared" si="379"/>
        <v>Favourable</v>
      </c>
    </row>
    <row r="4841" spans="1:23" x14ac:dyDescent="0.25">
      <c r="A4841" s="1"/>
      <c r="B4841" s="1"/>
      <c r="C4841" s="1"/>
      <c r="D4841" s="1"/>
      <c r="E4841" s="1"/>
      <c r="F4841" s="2"/>
      <c r="G4841" s="3"/>
      <c r="H4841" s="1"/>
      <c r="I4841" s="1"/>
      <c r="J4841" s="1" t="s">
        <v>5761</v>
      </c>
      <c r="K4841" s="2">
        <v>43951</v>
      </c>
      <c r="L4841" s="1" t="s">
        <v>4227</v>
      </c>
      <c r="M4841" s="1" t="str">
        <f t="shared" si="375"/>
        <v>Infrastructure</v>
      </c>
      <c r="N4841" s="1" t="s">
        <v>4222</v>
      </c>
      <c r="O4841" s="1" t="s">
        <v>4279</v>
      </c>
      <c r="P4841" s="1">
        <v>7945</v>
      </c>
      <c r="Q4841" s="1">
        <v>1112896</v>
      </c>
      <c r="R4841" s="1">
        <f t="shared" si="376"/>
        <v>47078</v>
      </c>
      <c r="S4841" s="4">
        <v>1087243.7198125571</v>
      </c>
      <c r="T4841" s="4">
        <v>273911.16335873597</v>
      </c>
      <c r="U4841" s="1">
        <f t="shared" si="377"/>
        <v>1065818</v>
      </c>
      <c r="V4841" s="4">
        <f t="shared" si="378"/>
        <v>-248258.88317129295</v>
      </c>
      <c r="W4841" s="1" t="str">
        <f t="shared" si="379"/>
        <v>Adverse</v>
      </c>
    </row>
    <row r="4842" spans="1:23" x14ac:dyDescent="0.25">
      <c r="A4842" s="1"/>
      <c r="B4842" s="1"/>
      <c r="C4842" s="1"/>
      <c r="D4842" s="1"/>
      <c r="E4842" s="1"/>
      <c r="F4842" s="2"/>
      <c r="G4842" s="3"/>
      <c r="H4842" s="1"/>
      <c r="I4842" s="1"/>
      <c r="J4842" s="1" t="s">
        <v>6362</v>
      </c>
      <c r="K4842" s="2">
        <v>44091</v>
      </c>
      <c r="L4842" s="1" t="s">
        <v>4207</v>
      </c>
      <c r="M4842" s="1" t="str">
        <f t="shared" si="375"/>
        <v>Social Services</v>
      </c>
      <c r="N4842" s="1" t="s">
        <v>4222</v>
      </c>
      <c r="O4842" s="1" t="s">
        <v>4438</v>
      </c>
      <c r="P4842" s="1">
        <v>5992</v>
      </c>
      <c r="Q4842" s="1">
        <v>1759757</v>
      </c>
      <c r="R4842" s="1">
        <f t="shared" si="376"/>
        <v>12716</v>
      </c>
      <c r="S4842" s="4">
        <v>1171364.8103977402</v>
      </c>
      <c r="T4842" s="4">
        <v>586508.69330181717</v>
      </c>
      <c r="U4842" s="1">
        <f t="shared" si="377"/>
        <v>1747041</v>
      </c>
      <c r="V4842" s="4">
        <f t="shared" si="378"/>
        <v>1883.4963004426099</v>
      </c>
      <c r="W4842" s="1" t="str">
        <f t="shared" si="379"/>
        <v>Favourable</v>
      </c>
    </row>
    <row r="4843" spans="1:23" x14ac:dyDescent="0.25">
      <c r="A4843" s="1"/>
      <c r="B4843" s="1"/>
      <c r="C4843" s="1"/>
      <c r="D4843" s="1"/>
      <c r="E4843" s="1"/>
      <c r="F4843" s="2"/>
      <c r="G4843" s="3"/>
      <c r="H4843" s="1"/>
      <c r="I4843" s="1"/>
      <c r="J4843" s="1" t="s">
        <v>6502</v>
      </c>
      <c r="K4843" s="2">
        <v>44422</v>
      </c>
      <c r="L4843" s="1" t="s">
        <v>4207</v>
      </c>
      <c r="M4843" s="1" t="str">
        <f t="shared" si="375"/>
        <v>Social Services</v>
      </c>
      <c r="N4843" s="1" t="s">
        <v>4210</v>
      </c>
      <c r="O4843" s="1" t="s">
        <v>4479</v>
      </c>
      <c r="P4843" s="1">
        <v>6505</v>
      </c>
      <c r="Q4843" s="1">
        <v>878671</v>
      </c>
      <c r="R4843" s="1">
        <f t="shared" si="376"/>
        <v>17900</v>
      </c>
      <c r="S4843" s="4">
        <v>634541.41009814886</v>
      </c>
      <c r="T4843" s="4">
        <v>179223.5217019158</v>
      </c>
      <c r="U4843" s="1">
        <f t="shared" si="377"/>
        <v>860771</v>
      </c>
      <c r="V4843" s="4">
        <f t="shared" si="378"/>
        <v>64906.068199935369</v>
      </c>
      <c r="W4843" s="1" t="str">
        <f t="shared" si="379"/>
        <v>Favourable</v>
      </c>
    </row>
    <row r="4844" spans="1:23" x14ac:dyDescent="0.25">
      <c r="A4844" s="1"/>
      <c r="B4844" s="1"/>
      <c r="C4844" s="1"/>
      <c r="D4844" s="1"/>
      <c r="E4844" s="1"/>
      <c r="F4844" s="2"/>
      <c r="G4844" s="3"/>
      <c r="H4844" s="1"/>
      <c r="I4844" s="1"/>
      <c r="J4844" s="1" t="s">
        <v>6328</v>
      </c>
      <c r="K4844" s="2">
        <v>44239</v>
      </c>
      <c r="L4844" s="1" t="s">
        <v>4207</v>
      </c>
      <c r="M4844" s="1" t="str">
        <f t="shared" si="375"/>
        <v>Social Services</v>
      </c>
      <c r="N4844" s="1" t="s">
        <v>4210</v>
      </c>
      <c r="O4844" s="1" t="s">
        <v>4345</v>
      </c>
      <c r="P4844" s="1">
        <v>7769</v>
      </c>
      <c r="Q4844" s="1">
        <v>1639551</v>
      </c>
      <c r="R4844" s="1">
        <f t="shared" si="376"/>
        <v>38459</v>
      </c>
      <c r="S4844" s="4">
        <v>1587066.1509867406</v>
      </c>
      <c r="T4844" s="4">
        <v>7736.5367951732378</v>
      </c>
      <c r="U4844" s="1">
        <f t="shared" si="377"/>
        <v>1601092</v>
      </c>
      <c r="V4844" s="4">
        <f t="shared" si="378"/>
        <v>44748.312218086096</v>
      </c>
      <c r="W4844" s="1" t="str">
        <f t="shared" si="379"/>
        <v>Favourable</v>
      </c>
    </row>
    <row r="4845" spans="1:23" x14ac:dyDescent="0.25">
      <c r="A4845" s="1"/>
      <c r="B4845" s="1"/>
      <c r="C4845" s="1"/>
      <c r="D4845" s="1"/>
      <c r="E4845" s="1"/>
      <c r="F4845" s="2"/>
      <c r="G4845" s="3"/>
      <c r="H4845" s="1"/>
      <c r="I4845" s="1"/>
      <c r="J4845" s="1" t="s">
        <v>8311</v>
      </c>
      <c r="K4845" s="2">
        <v>44236</v>
      </c>
      <c r="L4845" s="1" t="s">
        <v>4238</v>
      </c>
      <c r="M4845" s="1" t="str">
        <f t="shared" si="375"/>
        <v>Education</v>
      </c>
      <c r="N4845" s="1" t="s">
        <v>4210</v>
      </c>
      <c r="O4845" s="1" t="s">
        <v>4361</v>
      </c>
      <c r="P4845" s="1">
        <v>9342</v>
      </c>
      <c r="Q4845" s="1">
        <v>1964651</v>
      </c>
      <c r="R4845" s="1">
        <f t="shared" si="376"/>
        <v>49576</v>
      </c>
      <c r="S4845" s="4">
        <v>1603328.6810955897</v>
      </c>
      <c r="T4845" s="4">
        <v>244715.9204905378</v>
      </c>
      <c r="U4845" s="1">
        <f t="shared" si="377"/>
        <v>1915075</v>
      </c>
      <c r="V4845" s="4">
        <f t="shared" si="378"/>
        <v>116606.39841387258</v>
      </c>
      <c r="W4845" s="1" t="str">
        <f t="shared" si="379"/>
        <v>Favourable</v>
      </c>
    </row>
    <row r="4846" spans="1:23" x14ac:dyDescent="0.25">
      <c r="A4846" s="1"/>
      <c r="B4846" s="1"/>
      <c r="C4846" s="1"/>
      <c r="D4846" s="1"/>
      <c r="E4846" s="1"/>
      <c r="F4846" s="2"/>
      <c r="G4846" s="3"/>
      <c r="H4846" s="1"/>
      <c r="I4846" s="1"/>
      <c r="J4846" s="1" t="s">
        <v>10058</v>
      </c>
      <c r="K4846" s="2">
        <v>44266</v>
      </c>
      <c r="L4846" s="1" t="s">
        <v>4207</v>
      </c>
      <c r="M4846" s="1" t="str">
        <f t="shared" si="375"/>
        <v>Social Services</v>
      </c>
      <c r="N4846" s="1" t="s">
        <v>4222</v>
      </c>
      <c r="O4846" s="1" t="s">
        <v>4267</v>
      </c>
      <c r="P4846" s="1">
        <v>9042</v>
      </c>
      <c r="Q4846" s="1">
        <v>2115062</v>
      </c>
      <c r="R4846" s="1">
        <f t="shared" si="376"/>
        <v>27630</v>
      </c>
      <c r="S4846" s="4">
        <v>1804350.9082213729</v>
      </c>
      <c r="T4846" s="4">
        <v>176290.44468231557</v>
      </c>
      <c r="U4846" s="1">
        <f t="shared" si="377"/>
        <v>2087432</v>
      </c>
      <c r="V4846" s="4">
        <f t="shared" si="378"/>
        <v>134420.64709631167</v>
      </c>
      <c r="W4846" s="1" t="str">
        <f t="shared" si="379"/>
        <v>Favourable</v>
      </c>
    </row>
    <row r="4847" spans="1:23" x14ac:dyDescent="0.25">
      <c r="A4847" s="1"/>
      <c r="B4847" s="1"/>
      <c r="C4847" s="1"/>
      <c r="D4847" s="1"/>
      <c r="E4847" s="1"/>
      <c r="F4847" s="2"/>
      <c r="G4847" s="3"/>
      <c r="H4847" s="1"/>
      <c r="I4847" s="1"/>
      <c r="J4847" s="1" t="s">
        <v>10214</v>
      </c>
      <c r="K4847" s="2">
        <v>43859</v>
      </c>
      <c r="L4847" s="1" t="s">
        <v>4207</v>
      </c>
      <c r="M4847" s="1" t="str">
        <f t="shared" si="375"/>
        <v>Social Services</v>
      </c>
      <c r="N4847" s="1" t="s">
        <v>4222</v>
      </c>
      <c r="O4847" s="1" t="s">
        <v>4211</v>
      </c>
      <c r="P4847" s="1">
        <v>5596</v>
      </c>
      <c r="Q4847" s="1">
        <v>926961</v>
      </c>
      <c r="R4847" s="1">
        <f t="shared" si="376"/>
        <v>0</v>
      </c>
      <c r="S4847" s="4">
        <v>279089.0713194345</v>
      </c>
      <c r="T4847" s="4">
        <v>214338.41660138904</v>
      </c>
      <c r="U4847" s="1">
        <f t="shared" si="377"/>
        <v>926961</v>
      </c>
      <c r="V4847" s="4">
        <f t="shared" si="378"/>
        <v>433533.51207917649</v>
      </c>
      <c r="W4847" s="1" t="str">
        <f t="shared" si="379"/>
        <v>Favourable</v>
      </c>
    </row>
    <row r="4848" spans="1:23" x14ac:dyDescent="0.25">
      <c r="A4848" s="1"/>
      <c r="B4848" s="1"/>
      <c r="C4848" s="1"/>
      <c r="D4848" s="1"/>
      <c r="E4848" s="1"/>
      <c r="F4848" s="2"/>
      <c r="G4848" s="3"/>
      <c r="H4848" s="1"/>
      <c r="I4848" s="1"/>
      <c r="J4848" s="1" t="s">
        <v>9279</v>
      </c>
      <c r="K4848" s="2">
        <v>44974</v>
      </c>
      <c r="L4848" s="1" t="s">
        <v>4238</v>
      </c>
      <c r="M4848" s="1" t="str">
        <f t="shared" si="375"/>
        <v>Education</v>
      </c>
      <c r="N4848" s="1" t="s">
        <v>4205</v>
      </c>
      <c r="O4848" s="1" t="s">
        <v>4345</v>
      </c>
      <c r="P4848" s="1">
        <v>6262</v>
      </c>
      <c r="Q4848" s="1">
        <v>995804</v>
      </c>
      <c r="R4848" s="1">
        <f t="shared" si="376"/>
        <v>55470</v>
      </c>
      <c r="S4848" s="4">
        <v>489918.14945427811</v>
      </c>
      <c r="T4848" s="4">
        <v>157092.45605843162</v>
      </c>
      <c r="U4848" s="1">
        <f t="shared" si="377"/>
        <v>940334</v>
      </c>
      <c r="V4848" s="4">
        <f t="shared" si="378"/>
        <v>348793.39448729029</v>
      </c>
      <c r="W4848" s="1" t="str">
        <f t="shared" si="379"/>
        <v>Favourable</v>
      </c>
    </row>
    <row r="4849" spans="1:23" x14ac:dyDescent="0.25">
      <c r="A4849" s="1"/>
      <c r="B4849" s="1"/>
      <c r="C4849" s="1"/>
      <c r="D4849" s="1"/>
      <c r="E4849" s="1"/>
      <c r="F4849" s="2"/>
      <c r="G4849" s="3"/>
      <c r="H4849" s="1"/>
      <c r="I4849" s="1"/>
      <c r="J4849" s="1" t="s">
        <v>10215</v>
      </c>
      <c r="K4849" s="2">
        <v>43855</v>
      </c>
      <c r="L4849" s="1" t="s">
        <v>4227</v>
      </c>
      <c r="M4849" s="1" t="str">
        <f t="shared" si="375"/>
        <v>Infrastructure</v>
      </c>
      <c r="N4849" s="1" t="s">
        <v>4222</v>
      </c>
      <c r="O4849" s="1" t="s">
        <v>4253</v>
      </c>
      <c r="P4849" s="1">
        <v>5884</v>
      </c>
      <c r="Q4849" s="1">
        <v>250445</v>
      </c>
      <c r="R4849" s="1">
        <f t="shared" si="376"/>
        <v>0</v>
      </c>
      <c r="S4849" s="4">
        <v>112865.00790822618</v>
      </c>
      <c r="T4849" s="4">
        <v>3676.806340553378</v>
      </c>
      <c r="U4849" s="1">
        <f t="shared" si="377"/>
        <v>250445</v>
      </c>
      <c r="V4849" s="4">
        <f t="shared" si="378"/>
        <v>133903.18575122044</v>
      </c>
      <c r="W4849" s="1" t="str">
        <f t="shared" si="379"/>
        <v>Favourable</v>
      </c>
    </row>
    <row r="4850" spans="1:23" x14ac:dyDescent="0.25">
      <c r="A4850" s="1"/>
      <c r="B4850" s="1"/>
      <c r="C4850" s="1"/>
      <c r="D4850" s="1"/>
      <c r="E4850" s="1"/>
      <c r="F4850" s="2"/>
      <c r="G4850" s="3"/>
      <c r="H4850" s="1"/>
      <c r="I4850" s="1"/>
      <c r="J4850" s="1" t="s">
        <v>10216</v>
      </c>
      <c r="K4850" s="2">
        <v>44633</v>
      </c>
      <c r="L4850" s="1" t="s">
        <v>4204</v>
      </c>
      <c r="M4850" s="1" t="str">
        <f t="shared" si="375"/>
        <v>Education</v>
      </c>
      <c r="N4850" s="1" t="s">
        <v>4205</v>
      </c>
      <c r="O4850" s="1" t="s">
        <v>4325</v>
      </c>
      <c r="P4850" s="1">
        <v>5867</v>
      </c>
      <c r="Q4850" s="1">
        <v>1289917</v>
      </c>
      <c r="R4850" s="1">
        <f t="shared" si="376"/>
        <v>0</v>
      </c>
      <c r="S4850" s="4">
        <v>1063850.332671759</v>
      </c>
      <c r="T4850" s="4">
        <v>20618.75433334324</v>
      </c>
      <c r="U4850" s="1">
        <f t="shared" si="377"/>
        <v>1289917</v>
      </c>
      <c r="V4850" s="4">
        <f t="shared" si="378"/>
        <v>205447.91299489792</v>
      </c>
      <c r="W4850" s="1" t="str">
        <f t="shared" si="379"/>
        <v>Favourable</v>
      </c>
    </row>
    <row r="4851" spans="1:23" x14ac:dyDescent="0.25">
      <c r="A4851" s="1"/>
      <c r="B4851" s="1"/>
      <c r="C4851" s="1"/>
      <c r="D4851" s="1"/>
      <c r="E4851" s="1"/>
      <c r="F4851" s="2"/>
      <c r="G4851" s="3"/>
      <c r="H4851" s="1"/>
      <c r="I4851" s="1"/>
      <c r="J4851" s="1" t="s">
        <v>7616</v>
      </c>
      <c r="K4851" s="2">
        <v>44429</v>
      </c>
      <c r="L4851" s="1" t="s">
        <v>4227</v>
      </c>
      <c r="M4851" s="1" t="str">
        <f t="shared" si="375"/>
        <v>Infrastructure</v>
      </c>
      <c r="N4851" s="1" t="s">
        <v>4205</v>
      </c>
      <c r="O4851" s="1" t="s">
        <v>4379</v>
      </c>
      <c r="P4851" s="1">
        <v>6365</v>
      </c>
      <c r="Q4851" s="1">
        <v>1460667</v>
      </c>
      <c r="R4851" s="1">
        <f t="shared" si="376"/>
        <v>18893</v>
      </c>
      <c r="S4851" s="4">
        <v>815564.96236940462</v>
      </c>
      <c r="T4851" s="4">
        <v>19162.377701376077</v>
      </c>
      <c r="U4851" s="1">
        <f t="shared" si="377"/>
        <v>1441774</v>
      </c>
      <c r="V4851" s="4">
        <f t="shared" si="378"/>
        <v>625939.65992921928</v>
      </c>
      <c r="W4851" s="1" t="str">
        <f t="shared" si="379"/>
        <v>Favourable</v>
      </c>
    </row>
    <row r="4852" spans="1:23" x14ac:dyDescent="0.25">
      <c r="A4852" s="1"/>
      <c r="B4852" s="1"/>
      <c r="C4852" s="1"/>
      <c r="D4852" s="1"/>
      <c r="E4852" s="1"/>
      <c r="F4852" s="2"/>
      <c r="G4852" s="3"/>
      <c r="H4852" s="1"/>
      <c r="I4852" s="1"/>
      <c r="J4852" s="1" t="s">
        <v>6570</v>
      </c>
      <c r="K4852" s="2">
        <v>45005</v>
      </c>
      <c r="L4852" s="1" t="s">
        <v>4204</v>
      </c>
      <c r="M4852" s="1" t="str">
        <f t="shared" si="375"/>
        <v>Education</v>
      </c>
      <c r="N4852" s="1" t="s">
        <v>4205</v>
      </c>
      <c r="O4852" s="1" t="s">
        <v>4217</v>
      </c>
      <c r="P4852" s="1">
        <v>8331</v>
      </c>
      <c r="Q4852" s="1">
        <v>277988</v>
      </c>
      <c r="R4852" s="1">
        <f t="shared" si="376"/>
        <v>36363</v>
      </c>
      <c r="S4852" s="4">
        <v>68174.061764651269</v>
      </c>
      <c r="T4852" s="4">
        <v>45139.618156728946</v>
      </c>
      <c r="U4852" s="1">
        <f t="shared" si="377"/>
        <v>241625</v>
      </c>
      <c r="V4852" s="4">
        <f t="shared" si="378"/>
        <v>164674.32007861978</v>
      </c>
      <c r="W4852" s="1" t="str">
        <f t="shared" si="379"/>
        <v>Favourable</v>
      </c>
    </row>
    <row r="4853" spans="1:23" x14ac:dyDescent="0.25">
      <c r="A4853" s="1"/>
      <c r="B4853" s="1"/>
      <c r="C4853" s="1"/>
      <c r="D4853" s="1"/>
      <c r="E4853" s="1"/>
      <c r="F4853" s="2"/>
      <c r="G4853" s="3"/>
      <c r="H4853" s="1"/>
      <c r="I4853" s="1"/>
      <c r="J4853" s="1" t="s">
        <v>4336</v>
      </c>
      <c r="K4853" s="2">
        <v>45415</v>
      </c>
      <c r="L4853" s="1" t="s">
        <v>4207</v>
      </c>
      <c r="M4853" s="1" t="str">
        <f t="shared" si="375"/>
        <v>Social Services</v>
      </c>
      <c r="N4853" s="1" t="s">
        <v>4205</v>
      </c>
      <c r="O4853" s="1" t="s">
        <v>4253</v>
      </c>
      <c r="P4853" s="1">
        <v>6096</v>
      </c>
      <c r="Q4853" s="1">
        <v>1767044</v>
      </c>
      <c r="R4853" s="1">
        <f t="shared" si="376"/>
        <v>35306</v>
      </c>
      <c r="S4853" s="4">
        <v>546085.51869285398</v>
      </c>
      <c r="T4853" s="4">
        <v>135134.23504343003</v>
      </c>
      <c r="U4853" s="1">
        <f t="shared" si="377"/>
        <v>1731738</v>
      </c>
      <c r="V4853" s="4">
        <f t="shared" si="378"/>
        <v>1085824.2462637159</v>
      </c>
      <c r="W4853" s="1" t="str">
        <f t="shared" si="379"/>
        <v>Favourable</v>
      </c>
    </row>
    <row r="4854" spans="1:23" x14ac:dyDescent="0.25">
      <c r="A4854" s="1"/>
      <c r="B4854" s="1"/>
      <c r="C4854" s="1"/>
      <c r="D4854" s="1"/>
      <c r="E4854" s="1"/>
      <c r="F4854" s="2"/>
      <c r="G4854" s="3"/>
      <c r="H4854" s="1"/>
      <c r="I4854" s="1"/>
      <c r="J4854" s="1" t="s">
        <v>10217</v>
      </c>
      <c r="K4854" s="2">
        <v>45077</v>
      </c>
      <c r="L4854" s="1" t="s">
        <v>4227</v>
      </c>
      <c r="M4854" s="1" t="str">
        <f t="shared" si="375"/>
        <v>Infrastructure</v>
      </c>
      <c r="N4854" s="1" t="s">
        <v>4205</v>
      </c>
      <c r="O4854" s="1" t="s">
        <v>4247</v>
      </c>
      <c r="P4854" s="1">
        <v>5901</v>
      </c>
      <c r="Q4854" s="1">
        <v>662471</v>
      </c>
      <c r="R4854" s="1">
        <f t="shared" si="376"/>
        <v>0</v>
      </c>
      <c r="S4854" s="4">
        <v>273220.6412914159</v>
      </c>
      <c r="T4854" s="4">
        <v>52647.037186297966</v>
      </c>
      <c r="U4854" s="1">
        <f t="shared" si="377"/>
        <v>662471</v>
      </c>
      <c r="V4854" s="4">
        <f t="shared" si="378"/>
        <v>336603.32152228616</v>
      </c>
      <c r="W4854" s="1" t="str">
        <f t="shared" si="379"/>
        <v>Favourable</v>
      </c>
    </row>
    <row r="4855" spans="1:23" x14ac:dyDescent="0.25">
      <c r="A4855" s="1"/>
      <c r="B4855" s="1"/>
      <c r="C4855" s="1"/>
      <c r="D4855" s="1"/>
      <c r="E4855" s="1"/>
      <c r="F4855" s="2"/>
      <c r="G4855" s="3"/>
      <c r="H4855" s="1"/>
      <c r="I4855" s="1"/>
      <c r="J4855" s="1" t="s">
        <v>9818</v>
      </c>
      <c r="K4855" s="2">
        <v>44122</v>
      </c>
      <c r="L4855" s="1" t="s">
        <v>4227</v>
      </c>
      <c r="M4855" s="1" t="str">
        <f t="shared" si="375"/>
        <v>Infrastructure</v>
      </c>
      <c r="N4855" s="1" t="s">
        <v>4222</v>
      </c>
      <c r="O4855" s="1" t="s">
        <v>4330</v>
      </c>
      <c r="P4855" s="1">
        <v>5909</v>
      </c>
      <c r="Q4855" s="1">
        <v>1467448</v>
      </c>
      <c r="R4855" s="1">
        <f t="shared" si="376"/>
        <v>19692</v>
      </c>
      <c r="S4855" s="4">
        <v>1014119.7744755729</v>
      </c>
      <c r="T4855" s="4">
        <v>102898.28276080095</v>
      </c>
      <c r="U4855" s="1">
        <f t="shared" si="377"/>
        <v>1447756</v>
      </c>
      <c r="V4855" s="4">
        <f t="shared" si="378"/>
        <v>350429.94276362611</v>
      </c>
      <c r="W4855" s="1" t="str">
        <f t="shared" si="379"/>
        <v>Favourable</v>
      </c>
    </row>
    <row r="4856" spans="1:23" x14ac:dyDescent="0.25">
      <c r="A4856" s="1"/>
      <c r="B4856" s="1"/>
      <c r="C4856" s="1"/>
      <c r="D4856" s="1"/>
      <c r="E4856" s="1"/>
      <c r="F4856" s="2"/>
      <c r="G4856" s="3"/>
      <c r="H4856" s="1"/>
      <c r="I4856" s="1"/>
      <c r="J4856" s="1" t="s">
        <v>7735</v>
      </c>
      <c r="K4856" s="2">
        <v>44349</v>
      </c>
      <c r="L4856" s="1" t="s">
        <v>4238</v>
      </c>
      <c r="M4856" s="1" t="str">
        <f t="shared" si="375"/>
        <v>Education</v>
      </c>
      <c r="N4856" s="1" t="s">
        <v>4222</v>
      </c>
      <c r="O4856" s="1" t="s">
        <v>4256</v>
      </c>
      <c r="P4856" s="1">
        <v>9393</v>
      </c>
      <c r="Q4856" s="1">
        <v>2285245</v>
      </c>
      <c r="R4856" s="1">
        <f t="shared" si="376"/>
        <v>33183</v>
      </c>
      <c r="S4856" s="4">
        <v>2081210.0608016714</v>
      </c>
      <c r="T4856" s="4">
        <v>636614.61572752742</v>
      </c>
      <c r="U4856" s="1">
        <f t="shared" si="377"/>
        <v>2252062</v>
      </c>
      <c r="V4856" s="4">
        <f t="shared" si="378"/>
        <v>-432579.67652919888</v>
      </c>
      <c r="W4856" s="1" t="str">
        <f t="shared" si="379"/>
        <v>Adverse</v>
      </c>
    </row>
    <row r="4857" spans="1:23" x14ac:dyDescent="0.25">
      <c r="A4857" s="1"/>
      <c r="B4857" s="1"/>
      <c r="C4857" s="1"/>
      <c r="D4857" s="1"/>
      <c r="E4857" s="1"/>
      <c r="F4857" s="2"/>
      <c r="G4857" s="3"/>
      <c r="H4857" s="1"/>
      <c r="I4857" s="1"/>
      <c r="J4857" s="1" t="s">
        <v>6987</v>
      </c>
      <c r="K4857" s="2">
        <v>44069</v>
      </c>
      <c r="L4857" s="1" t="s">
        <v>4204</v>
      </c>
      <c r="M4857" s="1" t="str">
        <f t="shared" si="375"/>
        <v>Education</v>
      </c>
      <c r="N4857" s="1" t="s">
        <v>4210</v>
      </c>
      <c r="O4857" s="1" t="s">
        <v>4237</v>
      </c>
      <c r="P4857" s="1">
        <v>8605</v>
      </c>
      <c r="Q4857" s="1">
        <v>2116000</v>
      </c>
      <c r="R4857" s="1">
        <f t="shared" si="376"/>
        <v>44647</v>
      </c>
      <c r="S4857" s="4">
        <v>1655594.4168364417</v>
      </c>
      <c r="T4857" s="4">
        <v>265499.87767652335</v>
      </c>
      <c r="U4857" s="1">
        <f t="shared" si="377"/>
        <v>2071353</v>
      </c>
      <c r="V4857" s="4">
        <f t="shared" si="378"/>
        <v>194905.70548703498</v>
      </c>
      <c r="W4857" s="1" t="str">
        <f t="shared" si="379"/>
        <v>Favourable</v>
      </c>
    </row>
    <row r="4858" spans="1:23" x14ac:dyDescent="0.25">
      <c r="A4858" s="1"/>
      <c r="B4858" s="1"/>
      <c r="C4858" s="1"/>
      <c r="D4858" s="1"/>
      <c r="E4858" s="1"/>
      <c r="F4858" s="2"/>
      <c r="G4858" s="3"/>
      <c r="H4858" s="1"/>
      <c r="I4858" s="1"/>
      <c r="J4858" s="1" t="s">
        <v>9778</v>
      </c>
      <c r="K4858" s="2">
        <v>44832</v>
      </c>
      <c r="L4858" s="1" t="s">
        <v>4204</v>
      </c>
      <c r="M4858" s="1" t="str">
        <f t="shared" si="375"/>
        <v>Education</v>
      </c>
      <c r="N4858" s="1" t="s">
        <v>4205</v>
      </c>
      <c r="O4858" s="1" t="s">
        <v>4247</v>
      </c>
      <c r="P4858" s="1">
        <v>6567</v>
      </c>
      <c r="Q4858" s="1">
        <v>1104803</v>
      </c>
      <c r="R4858" s="1">
        <f t="shared" si="376"/>
        <v>57123</v>
      </c>
      <c r="S4858" s="4">
        <v>274486.08769803698</v>
      </c>
      <c r="T4858" s="4">
        <v>27801.639556848921</v>
      </c>
      <c r="U4858" s="1">
        <f t="shared" si="377"/>
        <v>1047680</v>
      </c>
      <c r="V4858" s="4">
        <f t="shared" si="378"/>
        <v>802515.27274511405</v>
      </c>
      <c r="W4858" s="1" t="str">
        <f t="shared" si="379"/>
        <v>Favourable</v>
      </c>
    </row>
    <row r="4859" spans="1:23" x14ac:dyDescent="0.25">
      <c r="A4859" s="1"/>
      <c r="B4859" s="1"/>
      <c r="C4859" s="1"/>
      <c r="D4859" s="1"/>
      <c r="E4859" s="1"/>
      <c r="F4859" s="2"/>
      <c r="G4859" s="3"/>
      <c r="H4859" s="1"/>
      <c r="I4859" s="1"/>
      <c r="J4859" s="1" t="s">
        <v>5097</v>
      </c>
      <c r="K4859" s="2">
        <v>45278</v>
      </c>
      <c r="L4859" s="1" t="s">
        <v>4238</v>
      </c>
      <c r="M4859" s="1" t="str">
        <f t="shared" si="375"/>
        <v>Education</v>
      </c>
      <c r="N4859" s="1" t="s">
        <v>4205</v>
      </c>
      <c r="O4859" s="1" t="s">
        <v>4273</v>
      </c>
      <c r="P4859" s="1">
        <v>7502</v>
      </c>
      <c r="Q4859" s="1">
        <v>1213432</v>
      </c>
      <c r="R4859" s="1">
        <f t="shared" si="376"/>
        <v>67034</v>
      </c>
      <c r="S4859" s="4">
        <v>736638.15367715759</v>
      </c>
      <c r="T4859" s="4">
        <v>120910.07315343297</v>
      </c>
      <c r="U4859" s="1">
        <f t="shared" si="377"/>
        <v>1146398</v>
      </c>
      <c r="V4859" s="4">
        <f t="shared" si="378"/>
        <v>355883.77316940948</v>
      </c>
      <c r="W4859" s="1" t="str">
        <f t="shared" si="379"/>
        <v>Favourable</v>
      </c>
    </row>
    <row r="4860" spans="1:23" x14ac:dyDescent="0.25">
      <c r="A4860" s="1"/>
      <c r="B4860" s="1"/>
      <c r="C4860" s="1"/>
      <c r="D4860" s="1"/>
      <c r="E4860" s="1"/>
      <c r="F4860" s="2"/>
      <c r="G4860" s="3"/>
      <c r="H4860" s="1"/>
      <c r="I4860" s="1"/>
      <c r="J4860" s="1" t="s">
        <v>6611</v>
      </c>
      <c r="K4860" s="2">
        <v>44013</v>
      </c>
      <c r="L4860" s="1" t="s">
        <v>4207</v>
      </c>
      <c r="M4860" s="1" t="str">
        <f t="shared" si="375"/>
        <v>Social Services</v>
      </c>
      <c r="N4860" s="1" t="s">
        <v>4205</v>
      </c>
      <c r="O4860" s="1" t="s">
        <v>4325</v>
      </c>
      <c r="P4860" s="1">
        <v>6376</v>
      </c>
      <c r="Q4860" s="1">
        <v>1572296</v>
      </c>
      <c r="R4860" s="1">
        <f t="shared" si="376"/>
        <v>13999</v>
      </c>
      <c r="S4860" s="4">
        <v>1286266.8965638042</v>
      </c>
      <c r="T4860" s="4">
        <v>78706.329165073927</v>
      </c>
      <c r="U4860" s="1">
        <f t="shared" si="377"/>
        <v>1558297</v>
      </c>
      <c r="V4860" s="4">
        <f t="shared" si="378"/>
        <v>207322.77427112171</v>
      </c>
      <c r="W4860" s="1" t="str">
        <f t="shared" si="379"/>
        <v>Favourable</v>
      </c>
    </row>
    <row r="4861" spans="1:23" x14ac:dyDescent="0.25">
      <c r="A4861" s="1"/>
      <c r="B4861" s="1"/>
      <c r="C4861" s="1"/>
      <c r="D4861" s="1"/>
      <c r="E4861" s="1"/>
      <c r="F4861" s="2"/>
      <c r="G4861" s="3"/>
      <c r="H4861" s="1"/>
      <c r="I4861" s="1"/>
      <c r="J4861" s="1" t="s">
        <v>10218</v>
      </c>
      <c r="K4861" s="2">
        <v>45387</v>
      </c>
      <c r="L4861" s="1" t="s">
        <v>4207</v>
      </c>
      <c r="M4861" s="1" t="str">
        <f t="shared" si="375"/>
        <v>Social Services</v>
      </c>
      <c r="N4861" s="1" t="s">
        <v>4205</v>
      </c>
      <c r="O4861" s="1" t="s">
        <v>4206</v>
      </c>
      <c r="P4861" s="1">
        <v>6884</v>
      </c>
      <c r="Q4861" s="1">
        <v>2443213</v>
      </c>
      <c r="R4861" s="1">
        <f t="shared" si="376"/>
        <v>0</v>
      </c>
      <c r="S4861" s="4">
        <v>801266.89614440955</v>
      </c>
      <c r="T4861" s="4">
        <v>225011.43093322698</v>
      </c>
      <c r="U4861" s="1">
        <f t="shared" si="377"/>
        <v>2443213</v>
      </c>
      <c r="V4861" s="4">
        <f t="shared" si="378"/>
        <v>1416934.6729223635</v>
      </c>
      <c r="W4861" s="1" t="str">
        <f t="shared" si="379"/>
        <v>Favourable</v>
      </c>
    </row>
    <row r="4862" spans="1:23" x14ac:dyDescent="0.25">
      <c r="A4862" s="1"/>
      <c r="B4862" s="1"/>
      <c r="C4862" s="1"/>
      <c r="D4862" s="1"/>
      <c r="E4862" s="1"/>
      <c r="F4862" s="2"/>
      <c r="G4862" s="3"/>
      <c r="H4862" s="1"/>
      <c r="I4862" s="1"/>
      <c r="J4862" s="1" t="s">
        <v>5550</v>
      </c>
      <c r="K4862" s="2">
        <v>44698</v>
      </c>
      <c r="L4862" s="1" t="s">
        <v>4207</v>
      </c>
      <c r="M4862" s="1" t="str">
        <f t="shared" si="375"/>
        <v>Social Services</v>
      </c>
      <c r="N4862" s="1" t="s">
        <v>4205</v>
      </c>
      <c r="O4862" s="1" t="s">
        <v>4304</v>
      </c>
      <c r="P4862" s="1">
        <v>8870</v>
      </c>
      <c r="Q4862" s="1">
        <v>1362550</v>
      </c>
      <c r="R4862" s="1">
        <f t="shared" si="376"/>
        <v>78922</v>
      </c>
      <c r="S4862" s="4">
        <v>1242271.8797033203</v>
      </c>
      <c r="T4862" s="4">
        <v>415410.2088166441</v>
      </c>
      <c r="U4862" s="1">
        <f t="shared" si="377"/>
        <v>1283628</v>
      </c>
      <c r="V4862" s="4">
        <f t="shared" si="378"/>
        <v>-295132.08851996437</v>
      </c>
      <c r="W4862" s="1" t="str">
        <f t="shared" si="379"/>
        <v>Adverse</v>
      </c>
    </row>
    <row r="4863" spans="1:23" x14ac:dyDescent="0.25">
      <c r="A4863" s="1"/>
      <c r="B4863" s="1"/>
      <c r="C4863" s="1"/>
      <c r="D4863" s="1"/>
      <c r="E4863" s="1"/>
      <c r="F4863" s="2"/>
      <c r="G4863" s="3"/>
      <c r="H4863" s="1"/>
      <c r="I4863" s="1"/>
      <c r="J4863" s="1" t="s">
        <v>10219</v>
      </c>
      <c r="K4863" s="2">
        <v>44347</v>
      </c>
      <c r="L4863" s="1" t="s">
        <v>4227</v>
      </c>
      <c r="M4863" s="1" t="str">
        <f t="shared" si="375"/>
        <v>Infrastructure</v>
      </c>
      <c r="N4863" s="1" t="s">
        <v>4222</v>
      </c>
      <c r="O4863" s="1" t="s">
        <v>4247</v>
      </c>
      <c r="P4863" s="1">
        <v>8238</v>
      </c>
      <c r="Q4863" s="1">
        <v>587951</v>
      </c>
      <c r="R4863" s="1">
        <f t="shared" si="376"/>
        <v>0</v>
      </c>
      <c r="S4863" s="4">
        <v>569842.46637748915</v>
      </c>
      <c r="T4863" s="4">
        <v>165857.61178090784</v>
      </c>
      <c r="U4863" s="1">
        <f t="shared" si="377"/>
        <v>587951</v>
      </c>
      <c r="V4863" s="4">
        <f t="shared" si="378"/>
        <v>-147749.07815839699</v>
      </c>
      <c r="W4863" s="1" t="str">
        <f t="shared" si="379"/>
        <v>Adverse</v>
      </c>
    </row>
    <row r="4864" spans="1:23" x14ac:dyDescent="0.25">
      <c r="A4864" s="1"/>
      <c r="B4864" s="1"/>
      <c r="C4864" s="1"/>
      <c r="D4864" s="1"/>
      <c r="E4864" s="1"/>
      <c r="F4864" s="2"/>
      <c r="G4864" s="3"/>
      <c r="H4864" s="1"/>
      <c r="I4864" s="1"/>
      <c r="J4864" s="1" t="s">
        <v>9072</v>
      </c>
      <c r="K4864" s="2">
        <v>44502</v>
      </c>
      <c r="L4864" s="1" t="s">
        <v>4207</v>
      </c>
      <c r="M4864" s="1" t="str">
        <f t="shared" si="375"/>
        <v>Social Services</v>
      </c>
      <c r="N4864" s="1" t="s">
        <v>4210</v>
      </c>
      <c r="O4864" s="1" t="s">
        <v>4496</v>
      </c>
      <c r="P4864" s="1">
        <v>7823</v>
      </c>
      <c r="Q4864" s="1">
        <v>1499678</v>
      </c>
      <c r="R4864" s="1">
        <f t="shared" si="376"/>
        <v>44629</v>
      </c>
      <c r="S4864" s="4">
        <v>1006134.8893168683</v>
      </c>
      <c r="T4864" s="4">
        <v>60407.275377936829</v>
      </c>
      <c r="U4864" s="1">
        <f t="shared" si="377"/>
        <v>1455049</v>
      </c>
      <c r="V4864" s="4">
        <f t="shared" si="378"/>
        <v>433135.83530519484</v>
      </c>
      <c r="W4864" s="1" t="str">
        <f t="shared" si="379"/>
        <v>Favourable</v>
      </c>
    </row>
    <row r="4865" spans="1:23" x14ac:dyDescent="0.25">
      <c r="A4865" s="1"/>
      <c r="B4865" s="1"/>
      <c r="C4865" s="1"/>
      <c r="D4865" s="1"/>
      <c r="E4865" s="1"/>
      <c r="F4865" s="2"/>
      <c r="G4865" s="3"/>
      <c r="H4865" s="1"/>
      <c r="I4865" s="1"/>
      <c r="J4865" s="1" t="s">
        <v>10046</v>
      </c>
      <c r="K4865" s="2">
        <v>44486</v>
      </c>
      <c r="L4865" s="1" t="s">
        <v>4207</v>
      </c>
      <c r="M4865" s="1" t="str">
        <f t="shared" si="375"/>
        <v>Social Services</v>
      </c>
      <c r="N4865" s="1" t="s">
        <v>4205</v>
      </c>
      <c r="O4865" s="1" t="s">
        <v>4206</v>
      </c>
      <c r="P4865" s="1">
        <v>9335</v>
      </c>
      <c r="Q4865" s="1">
        <v>2131637</v>
      </c>
      <c r="R4865" s="1">
        <f t="shared" si="376"/>
        <v>42635</v>
      </c>
      <c r="S4865" s="4">
        <v>106629.06753441457</v>
      </c>
      <c r="T4865" s="4">
        <v>284033.04057218781</v>
      </c>
      <c r="U4865" s="1">
        <f t="shared" si="377"/>
        <v>2089002</v>
      </c>
      <c r="V4865" s="4">
        <f t="shared" si="378"/>
        <v>1740974.8918933976</v>
      </c>
      <c r="W4865" s="1" t="str">
        <f t="shared" si="379"/>
        <v>Favourable</v>
      </c>
    </row>
    <row r="4866" spans="1:23" x14ac:dyDescent="0.25">
      <c r="A4866" s="1"/>
      <c r="B4866" s="1"/>
      <c r="C4866" s="1"/>
      <c r="D4866" s="1"/>
      <c r="E4866" s="1"/>
      <c r="F4866" s="2"/>
      <c r="G4866" s="3"/>
      <c r="H4866" s="1"/>
      <c r="I4866" s="1"/>
      <c r="J4866" s="1" t="s">
        <v>10220</v>
      </c>
      <c r="K4866" s="2">
        <v>44714</v>
      </c>
      <c r="L4866" s="1" t="s">
        <v>4207</v>
      </c>
      <c r="M4866" s="1" t="str">
        <f t="shared" si="375"/>
        <v>Social Services</v>
      </c>
      <c r="N4866" s="1" t="s">
        <v>4222</v>
      </c>
      <c r="O4866" s="1" t="s">
        <v>4402</v>
      </c>
      <c r="P4866" s="1">
        <v>8170</v>
      </c>
      <c r="Q4866" s="1">
        <v>1465157</v>
      </c>
      <c r="R4866" s="1">
        <f t="shared" si="376"/>
        <v>0</v>
      </c>
      <c r="S4866" s="4">
        <v>349894.26051112131</v>
      </c>
      <c r="T4866" s="4">
        <v>195171.63730821226</v>
      </c>
      <c r="U4866" s="1">
        <f t="shared" si="377"/>
        <v>1465157</v>
      </c>
      <c r="V4866" s="4">
        <f t="shared" si="378"/>
        <v>920091.10218066641</v>
      </c>
      <c r="W4866" s="1" t="str">
        <f t="shared" si="379"/>
        <v>Favourable</v>
      </c>
    </row>
    <row r="4867" spans="1:23" x14ac:dyDescent="0.25">
      <c r="A4867" s="1"/>
      <c r="B4867" s="1"/>
      <c r="C4867" s="1"/>
      <c r="D4867" s="1"/>
      <c r="E4867" s="1"/>
      <c r="F4867" s="2"/>
      <c r="G4867" s="3"/>
      <c r="H4867" s="1"/>
      <c r="I4867" s="1"/>
      <c r="J4867" s="1" t="s">
        <v>10221</v>
      </c>
      <c r="K4867" s="2">
        <v>45310</v>
      </c>
      <c r="L4867" s="1" t="s">
        <v>4238</v>
      </c>
      <c r="M4867" s="1" t="str">
        <f t="shared" ref="M4867:M4930" si="380">INDEX($A:$B,MATCH($L4867,$A:$A,0),2)</f>
        <v>Education</v>
      </c>
      <c r="N4867" s="1" t="s">
        <v>4222</v>
      </c>
      <c r="O4867" s="1" t="s">
        <v>4361</v>
      </c>
      <c r="P4867" s="1">
        <v>8669</v>
      </c>
      <c r="Q4867" s="1">
        <v>2207152</v>
      </c>
      <c r="R4867" s="1">
        <f t="shared" ref="R4867:R4930" si="381">_xlfn.XLOOKUP($J4867,$E:$E,$G:$G,0,0,1)</f>
        <v>0</v>
      </c>
      <c r="S4867" s="4">
        <v>1001279.2618857491</v>
      </c>
      <c r="T4867" s="4">
        <v>619347.67944196507</v>
      </c>
      <c r="U4867" s="1">
        <f t="shared" ref="U4867:U4930" si="382">Q4867-R4867</f>
        <v>2207152</v>
      </c>
      <c r="V4867" s="4">
        <f t="shared" ref="V4867:V4930" si="383">Q4867-(S4867+T4867)</f>
        <v>586525.05867228587</v>
      </c>
      <c r="W4867" s="1" t="str">
        <f t="shared" ref="W4867:W4930" si="384">IF(V4867&gt;=0,"Favourable","Adverse")</f>
        <v>Favourable</v>
      </c>
    </row>
    <row r="4868" spans="1:23" x14ac:dyDescent="0.25">
      <c r="A4868" s="1"/>
      <c r="B4868" s="1"/>
      <c r="C4868" s="1"/>
      <c r="D4868" s="1"/>
      <c r="E4868" s="1"/>
      <c r="F4868" s="2"/>
      <c r="G4868" s="3"/>
      <c r="H4868" s="1"/>
      <c r="I4868" s="1"/>
      <c r="J4868" s="1" t="s">
        <v>8361</v>
      </c>
      <c r="K4868" s="2">
        <v>44810</v>
      </c>
      <c r="L4868" s="1" t="s">
        <v>4207</v>
      </c>
      <c r="M4868" s="1" t="str">
        <f t="shared" si="380"/>
        <v>Social Services</v>
      </c>
      <c r="N4868" s="1" t="s">
        <v>4205</v>
      </c>
      <c r="O4868" s="1" t="s">
        <v>4325</v>
      </c>
      <c r="P4868" s="1">
        <v>7458</v>
      </c>
      <c r="Q4868" s="1">
        <v>838395</v>
      </c>
      <c r="R4868" s="1">
        <f t="shared" si="381"/>
        <v>36753</v>
      </c>
      <c r="S4868" s="4">
        <v>421209.6863012329</v>
      </c>
      <c r="T4868" s="4">
        <v>124148.29475643368</v>
      </c>
      <c r="U4868" s="1">
        <f t="shared" si="382"/>
        <v>801642</v>
      </c>
      <c r="V4868" s="4">
        <f t="shared" si="383"/>
        <v>293037.01894233341</v>
      </c>
      <c r="W4868" s="1" t="str">
        <f t="shared" si="384"/>
        <v>Favourable</v>
      </c>
    </row>
    <row r="4869" spans="1:23" x14ac:dyDescent="0.25">
      <c r="A4869" s="1"/>
      <c r="B4869" s="1"/>
      <c r="C4869" s="1"/>
      <c r="D4869" s="1"/>
      <c r="E4869" s="1"/>
      <c r="F4869" s="2"/>
      <c r="G4869" s="3"/>
      <c r="H4869" s="1"/>
      <c r="I4869" s="1"/>
      <c r="J4869" s="1" t="s">
        <v>5333</v>
      </c>
      <c r="K4869" s="2">
        <v>45193</v>
      </c>
      <c r="L4869" s="1" t="s">
        <v>4227</v>
      </c>
      <c r="M4869" s="1" t="str">
        <f t="shared" si="380"/>
        <v>Infrastructure</v>
      </c>
      <c r="N4869" s="1" t="s">
        <v>4222</v>
      </c>
      <c r="O4869" s="1" t="s">
        <v>4237</v>
      </c>
      <c r="P4869" s="1">
        <v>5735</v>
      </c>
      <c r="Q4869" s="1">
        <v>398458</v>
      </c>
      <c r="R4869" s="1">
        <f t="shared" si="381"/>
        <v>54965</v>
      </c>
      <c r="S4869" s="4">
        <v>212229.71302268881</v>
      </c>
      <c r="T4869" s="4">
        <v>85196.162358466376</v>
      </c>
      <c r="U4869" s="1">
        <f t="shared" si="382"/>
        <v>343493</v>
      </c>
      <c r="V4869" s="4">
        <f t="shared" si="383"/>
        <v>101032.12461884483</v>
      </c>
      <c r="W4869" s="1" t="str">
        <f t="shared" si="384"/>
        <v>Favourable</v>
      </c>
    </row>
    <row r="4870" spans="1:23" x14ac:dyDescent="0.25">
      <c r="A4870" s="1"/>
      <c r="B4870" s="1"/>
      <c r="C4870" s="1"/>
      <c r="D4870" s="1"/>
      <c r="E4870" s="1"/>
      <c r="F4870" s="2"/>
      <c r="G4870" s="3"/>
      <c r="H4870" s="1"/>
      <c r="I4870" s="1"/>
      <c r="J4870" s="1" t="s">
        <v>9619</v>
      </c>
      <c r="K4870" s="2">
        <v>45403</v>
      </c>
      <c r="L4870" s="1" t="s">
        <v>4238</v>
      </c>
      <c r="M4870" s="1" t="str">
        <f t="shared" si="380"/>
        <v>Education</v>
      </c>
      <c r="N4870" s="1" t="s">
        <v>4205</v>
      </c>
      <c r="O4870" s="1" t="s">
        <v>4226</v>
      </c>
      <c r="P4870" s="1">
        <v>8200</v>
      </c>
      <c r="Q4870" s="1">
        <v>909795</v>
      </c>
      <c r="R4870" s="1">
        <f t="shared" si="381"/>
        <v>41990</v>
      </c>
      <c r="S4870" s="4">
        <v>297454.54376024671</v>
      </c>
      <c r="T4870" s="4">
        <v>176724.18018554666</v>
      </c>
      <c r="U4870" s="1">
        <f t="shared" si="382"/>
        <v>867805</v>
      </c>
      <c r="V4870" s="4">
        <f t="shared" si="383"/>
        <v>435616.27605420665</v>
      </c>
      <c r="W4870" s="1" t="str">
        <f t="shared" si="384"/>
        <v>Favourable</v>
      </c>
    </row>
    <row r="4871" spans="1:23" x14ac:dyDescent="0.25">
      <c r="A4871" s="1"/>
      <c r="B4871" s="1"/>
      <c r="C4871" s="1"/>
      <c r="D4871" s="1"/>
      <c r="E4871" s="1"/>
      <c r="F4871" s="2"/>
      <c r="G4871" s="3"/>
      <c r="H4871" s="1"/>
      <c r="I4871" s="1"/>
      <c r="J4871" s="1" t="s">
        <v>9446</v>
      </c>
      <c r="K4871" s="2">
        <v>44929</v>
      </c>
      <c r="L4871" s="1" t="s">
        <v>4207</v>
      </c>
      <c r="M4871" s="1" t="str">
        <f t="shared" si="380"/>
        <v>Social Services</v>
      </c>
      <c r="N4871" s="1" t="s">
        <v>4222</v>
      </c>
      <c r="O4871" s="1" t="s">
        <v>4247</v>
      </c>
      <c r="P4871" s="1">
        <v>9329</v>
      </c>
      <c r="Q4871" s="1">
        <v>1892209</v>
      </c>
      <c r="R4871" s="1">
        <f t="shared" si="381"/>
        <v>11152</v>
      </c>
      <c r="S4871" s="4">
        <v>1754559.7009324618</v>
      </c>
      <c r="T4871" s="4">
        <v>188655.10688553561</v>
      </c>
      <c r="U4871" s="1">
        <f t="shared" si="382"/>
        <v>1881057</v>
      </c>
      <c r="V4871" s="4">
        <f t="shared" si="383"/>
        <v>-51005.807817997411</v>
      </c>
      <c r="W4871" s="1" t="str">
        <f t="shared" si="384"/>
        <v>Adverse</v>
      </c>
    </row>
    <row r="4872" spans="1:23" x14ac:dyDescent="0.25">
      <c r="A4872" s="1"/>
      <c r="B4872" s="1"/>
      <c r="C4872" s="1"/>
      <c r="D4872" s="1"/>
      <c r="E4872" s="1"/>
      <c r="F4872" s="2"/>
      <c r="G4872" s="3"/>
      <c r="H4872" s="1"/>
      <c r="I4872" s="1"/>
      <c r="J4872" s="1" t="s">
        <v>5971</v>
      </c>
      <c r="K4872" s="2">
        <v>45304</v>
      </c>
      <c r="L4872" s="1" t="s">
        <v>4227</v>
      </c>
      <c r="M4872" s="1" t="str">
        <f t="shared" si="380"/>
        <v>Infrastructure</v>
      </c>
      <c r="N4872" s="1" t="s">
        <v>4205</v>
      </c>
      <c r="O4872" s="1" t="s">
        <v>4223</v>
      </c>
      <c r="P4872" s="1">
        <v>9242</v>
      </c>
      <c r="Q4872" s="1">
        <v>1585428</v>
      </c>
      <c r="R4872" s="1">
        <f t="shared" si="381"/>
        <v>34173</v>
      </c>
      <c r="S4872" s="4">
        <v>493227.25526912196</v>
      </c>
      <c r="T4872" s="4">
        <v>421949.81772170152</v>
      </c>
      <c r="U4872" s="1">
        <f t="shared" si="382"/>
        <v>1551255</v>
      </c>
      <c r="V4872" s="4">
        <f t="shared" si="383"/>
        <v>670250.92700917646</v>
      </c>
      <c r="W4872" s="1" t="str">
        <f t="shared" si="384"/>
        <v>Favourable</v>
      </c>
    </row>
    <row r="4873" spans="1:23" x14ac:dyDescent="0.25">
      <c r="A4873" s="1"/>
      <c r="B4873" s="1"/>
      <c r="C4873" s="1"/>
      <c r="D4873" s="1"/>
      <c r="E4873" s="1"/>
      <c r="F4873" s="2"/>
      <c r="G4873" s="3"/>
      <c r="H4873" s="1"/>
      <c r="I4873" s="1"/>
      <c r="J4873" s="1" t="s">
        <v>10222</v>
      </c>
      <c r="K4873" s="2">
        <v>44325</v>
      </c>
      <c r="L4873" s="1" t="s">
        <v>4204</v>
      </c>
      <c r="M4873" s="1" t="str">
        <f t="shared" si="380"/>
        <v>Education</v>
      </c>
      <c r="N4873" s="1" t="s">
        <v>4205</v>
      </c>
      <c r="O4873" s="1" t="s">
        <v>4301</v>
      </c>
      <c r="P4873" s="1">
        <v>7581</v>
      </c>
      <c r="Q4873" s="1">
        <v>2481535</v>
      </c>
      <c r="R4873" s="1">
        <f t="shared" si="381"/>
        <v>0</v>
      </c>
      <c r="S4873" s="4">
        <v>1793417.153341688</v>
      </c>
      <c r="T4873" s="4">
        <v>597795.38277430378</v>
      </c>
      <c r="U4873" s="1">
        <f t="shared" si="382"/>
        <v>2481535</v>
      </c>
      <c r="V4873" s="4">
        <f t="shared" si="383"/>
        <v>90322.463884008117</v>
      </c>
      <c r="W4873" s="1" t="str">
        <f t="shared" si="384"/>
        <v>Favourable</v>
      </c>
    </row>
    <row r="4874" spans="1:23" x14ac:dyDescent="0.25">
      <c r="A4874" s="1"/>
      <c r="B4874" s="1"/>
      <c r="C4874" s="1"/>
      <c r="D4874" s="1"/>
      <c r="E4874" s="1"/>
      <c r="F4874" s="2"/>
      <c r="G4874" s="3"/>
      <c r="H4874" s="1"/>
      <c r="I4874" s="1"/>
      <c r="J4874" s="1" t="s">
        <v>5636</v>
      </c>
      <c r="K4874" s="2">
        <v>44619</v>
      </c>
      <c r="L4874" s="1" t="s">
        <v>4207</v>
      </c>
      <c r="M4874" s="1" t="str">
        <f t="shared" si="380"/>
        <v>Social Services</v>
      </c>
      <c r="N4874" s="1" t="s">
        <v>4222</v>
      </c>
      <c r="O4874" s="1" t="s">
        <v>4259</v>
      </c>
      <c r="P4874" s="1">
        <v>7089</v>
      </c>
      <c r="Q4874" s="1">
        <v>878150</v>
      </c>
      <c r="R4874" s="1">
        <f t="shared" si="381"/>
        <v>99551</v>
      </c>
      <c r="S4874" s="4">
        <v>859591.45673948631</v>
      </c>
      <c r="T4874" s="4">
        <v>84315.146828897661</v>
      </c>
      <c r="U4874" s="1">
        <f t="shared" si="382"/>
        <v>778599</v>
      </c>
      <c r="V4874" s="4">
        <f t="shared" si="383"/>
        <v>-65756.603568383958</v>
      </c>
      <c r="W4874" s="1" t="str">
        <f t="shared" si="384"/>
        <v>Adverse</v>
      </c>
    </row>
    <row r="4875" spans="1:23" x14ac:dyDescent="0.25">
      <c r="A4875" s="1"/>
      <c r="B4875" s="1"/>
      <c r="C4875" s="1"/>
      <c r="D4875" s="1"/>
      <c r="E4875" s="1"/>
      <c r="F4875" s="2"/>
      <c r="G4875" s="3"/>
      <c r="H4875" s="1"/>
      <c r="I4875" s="1"/>
      <c r="J4875" s="1" t="s">
        <v>9838</v>
      </c>
      <c r="K4875" s="2">
        <v>45061</v>
      </c>
      <c r="L4875" s="1" t="s">
        <v>4207</v>
      </c>
      <c r="M4875" s="1" t="str">
        <f t="shared" si="380"/>
        <v>Social Services</v>
      </c>
      <c r="N4875" s="1" t="s">
        <v>4210</v>
      </c>
      <c r="O4875" s="1" t="s">
        <v>4476</v>
      </c>
      <c r="P4875" s="1">
        <v>7472</v>
      </c>
      <c r="Q4875" s="1">
        <v>2144216</v>
      </c>
      <c r="R4875" s="1">
        <f t="shared" si="381"/>
        <v>19921</v>
      </c>
      <c r="S4875" s="4">
        <v>548589.52588368685</v>
      </c>
      <c r="T4875" s="4">
        <v>22011.267398782511</v>
      </c>
      <c r="U4875" s="1">
        <f t="shared" si="382"/>
        <v>2124295</v>
      </c>
      <c r="V4875" s="4">
        <f t="shared" si="383"/>
        <v>1573615.2067175307</v>
      </c>
      <c r="W4875" s="1" t="str">
        <f t="shared" si="384"/>
        <v>Favourable</v>
      </c>
    </row>
    <row r="4876" spans="1:23" x14ac:dyDescent="0.25">
      <c r="A4876" s="1"/>
      <c r="B4876" s="1"/>
      <c r="C4876" s="1"/>
      <c r="D4876" s="1"/>
      <c r="E4876" s="1"/>
      <c r="F4876" s="2"/>
      <c r="G4876" s="3"/>
      <c r="H4876" s="1"/>
      <c r="I4876" s="1"/>
      <c r="J4876" s="1" t="s">
        <v>4757</v>
      </c>
      <c r="K4876" s="2">
        <v>44193</v>
      </c>
      <c r="L4876" s="1" t="s">
        <v>4227</v>
      </c>
      <c r="M4876" s="1" t="str">
        <f t="shared" si="380"/>
        <v>Infrastructure</v>
      </c>
      <c r="N4876" s="1" t="s">
        <v>4205</v>
      </c>
      <c r="O4876" s="1" t="s">
        <v>4223</v>
      </c>
      <c r="P4876" s="1">
        <v>7364</v>
      </c>
      <c r="Q4876" s="1">
        <v>1456485</v>
      </c>
      <c r="R4876" s="1">
        <f t="shared" si="381"/>
        <v>35651</v>
      </c>
      <c r="S4876" s="4">
        <v>628581.97696767014</v>
      </c>
      <c r="T4876" s="4">
        <v>341462.59401185875</v>
      </c>
      <c r="U4876" s="1">
        <f t="shared" si="382"/>
        <v>1420834</v>
      </c>
      <c r="V4876" s="4">
        <f t="shared" si="383"/>
        <v>486440.42902047117</v>
      </c>
      <c r="W4876" s="1" t="str">
        <f t="shared" si="384"/>
        <v>Favourable</v>
      </c>
    </row>
    <row r="4877" spans="1:23" x14ac:dyDescent="0.25">
      <c r="A4877" s="1"/>
      <c r="B4877" s="1"/>
      <c r="C4877" s="1"/>
      <c r="D4877" s="1"/>
      <c r="E4877" s="1"/>
      <c r="F4877" s="2"/>
      <c r="G4877" s="3"/>
      <c r="H4877" s="1"/>
      <c r="I4877" s="1"/>
      <c r="J4877" s="1" t="s">
        <v>10223</v>
      </c>
      <c r="K4877" s="2">
        <v>45417</v>
      </c>
      <c r="L4877" s="1" t="s">
        <v>4238</v>
      </c>
      <c r="M4877" s="1" t="str">
        <f t="shared" si="380"/>
        <v>Education</v>
      </c>
      <c r="N4877" s="1" t="s">
        <v>4210</v>
      </c>
      <c r="O4877" s="1" t="s">
        <v>4223</v>
      </c>
      <c r="P4877" s="1">
        <v>7135</v>
      </c>
      <c r="Q4877" s="1">
        <v>2423446</v>
      </c>
      <c r="R4877" s="1">
        <f t="shared" si="381"/>
        <v>0</v>
      </c>
      <c r="S4877" s="4">
        <v>1628461.273843169</v>
      </c>
      <c r="T4877" s="4">
        <v>255865.31313723736</v>
      </c>
      <c r="U4877" s="1">
        <f t="shared" si="382"/>
        <v>2423446</v>
      </c>
      <c r="V4877" s="4">
        <f t="shared" si="383"/>
        <v>539119.41301959357</v>
      </c>
      <c r="W4877" s="1" t="str">
        <f t="shared" si="384"/>
        <v>Favourable</v>
      </c>
    </row>
    <row r="4878" spans="1:23" x14ac:dyDescent="0.25">
      <c r="A4878" s="1"/>
      <c r="B4878" s="1"/>
      <c r="C4878" s="1"/>
      <c r="D4878" s="1"/>
      <c r="E4878" s="1"/>
      <c r="F4878" s="2"/>
      <c r="G4878" s="3"/>
      <c r="H4878" s="1"/>
      <c r="I4878" s="1"/>
      <c r="J4878" s="1" t="s">
        <v>6669</v>
      </c>
      <c r="K4878" s="2">
        <v>44579</v>
      </c>
      <c r="L4878" s="1" t="s">
        <v>4207</v>
      </c>
      <c r="M4878" s="1" t="str">
        <f t="shared" si="380"/>
        <v>Social Services</v>
      </c>
      <c r="N4878" s="1" t="s">
        <v>4205</v>
      </c>
      <c r="O4878" s="1" t="s">
        <v>4256</v>
      </c>
      <c r="P4878" s="1">
        <v>6205</v>
      </c>
      <c r="Q4878" s="1">
        <v>2274943</v>
      </c>
      <c r="R4878" s="1">
        <f t="shared" si="381"/>
        <v>48238</v>
      </c>
      <c r="S4878" s="4">
        <v>588935.60645776091</v>
      </c>
      <c r="T4878" s="4">
        <v>268472.8188642147</v>
      </c>
      <c r="U4878" s="1">
        <f t="shared" si="382"/>
        <v>2226705</v>
      </c>
      <c r="V4878" s="4">
        <f t="shared" si="383"/>
        <v>1417534.5746780243</v>
      </c>
      <c r="W4878" s="1" t="str">
        <f t="shared" si="384"/>
        <v>Favourable</v>
      </c>
    </row>
    <row r="4879" spans="1:23" x14ac:dyDescent="0.25">
      <c r="A4879" s="1"/>
      <c r="B4879" s="1"/>
      <c r="C4879" s="1"/>
      <c r="D4879" s="1"/>
      <c r="E4879" s="1"/>
      <c r="F4879" s="2"/>
      <c r="G4879" s="3"/>
      <c r="H4879" s="1"/>
      <c r="I4879" s="1"/>
      <c r="J4879" s="1" t="s">
        <v>7783</v>
      </c>
      <c r="K4879" s="2">
        <v>44613</v>
      </c>
      <c r="L4879" s="1" t="s">
        <v>4238</v>
      </c>
      <c r="M4879" s="1" t="str">
        <f t="shared" si="380"/>
        <v>Education</v>
      </c>
      <c r="N4879" s="1" t="s">
        <v>4205</v>
      </c>
      <c r="O4879" s="1" t="s">
        <v>4496</v>
      </c>
      <c r="P4879" s="1">
        <v>7898</v>
      </c>
      <c r="Q4879" s="1">
        <v>1075194</v>
      </c>
      <c r="R4879" s="1">
        <f t="shared" si="381"/>
        <v>11635</v>
      </c>
      <c r="S4879" s="4">
        <v>819558.21257290372</v>
      </c>
      <c r="T4879" s="4">
        <v>42449.286776090048</v>
      </c>
      <c r="U4879" s="1">
        <f t="shared" si="382"/>
        <v>1063559</v>
      </c>
      <c r="V4879" s="4">
        <f t="shared" si="383"/>
        <v>213186.50065100624</v>
      </c>
      <c r="W4879" s="1" t="str">
        <f t="shared" si="384"/>
        <v>Favourable</v>
      </c>
    </row>
    <row r="4880" spans="1:23" x14ac:dyDescent="0.25">
      <c r="A4880" s="1"/>
      <c r="B4880" s="1"/>
      <c r="C4880" s="1"/>
      <c r="D4880" s="1"/>
      <c r="E4880" s="1"/>
      <c r="F4880" s="2"/>
      <c r="G4880" s="3"/>
      <c r="H4880" s="1"/>
      <c r="I4880" s="1"/>
      <c r="J4880" s="1" t="s">
        <v>10224</v>
      </c>
      <c r="K4880" s="2">
        <v>44367</v>
      </c>
      <c r="L4880" s="1" t="s">
        <v>4207</v>
      </c>
      <c r="M4880" s="1" t="str">
        <f t="shared" si="380"/>
        <v>Social Services</v>
      </c>
      <c r="N4880" s="1" t="s">
        <v>4205</v>
      </c>
      <c r="O4880" s="1" t="s">
        <v>4237</v>
      </c>
      <c r="P4880" s="1">
        <v>5980</v>
      </c>
      <c r="Q4880" s="1">
        <v>1376072</v>
      </c>
      <c r="R4880" s="1">
        <f t="shared" si="381"/>
        <v>0</v>
      </c>
      <c r="S4880" s="4">
        <v>709933.95101921202</v>
      </c>
      <c r="T4880" s="4">
        <v>87090.166476060476</v>
      </c>
      <c r="U4880" s="1">
        <f t="shared" si="382"/>
        <v>1376072</v>
      </c>
      <c r="V4880" s="4">
        <f t="shared" si="383"/>
        <v>579047.88250472746</v>
      </c>
      <c r="W4880" s="1" t="str">
        <f t="shared" si="384"/>
        <v>Favourable</v>
      </c>
    </row>
    <row r="4881" spans="1:23" x14ac:dyDescent="0.25">
      <c r="A4881" s="1"/>
      <c r="B4881" s="1"/>
      <c r="C4881" s="1"/>
      <c r="D4881" s="1"/>
      <c r="E4881" s="1"/>
      <c r="F4881" s="2"/>
      <c r="G4881" s="3"/>
      <c r="H4881" s="1"/>
      <c r="I4881" s="1"/>
      <c r="J4881" s="1" t="s">
        <v>6795</v>
      </c>
      <c r="K4881" s="2">
        <v>44558</v>
      </c>
      <c r="L4881" s="1" t="s">
        <v>4207</v>
      </c>
      <c r="M4881" s="1" t="str">
        <f t="shared" si="380"/>
        <v>Social Services</v>
      </c>
      <c r="N4881" s="1" t="s">
        <v>4222</v>
      </c>
      <c r="O4881" s="1" t="s">
        <v>4289</v>
      </c>
      <c r="P4881" s="1">
        <v>7588</v>
      </c>
      <c r="Q4881" s="1">
        <v>1159717</v>
      </c>
      <c r="R4881" s="1">
        <f t="shared" si="381"/>
        <v>28870</v>
      </c>
      <c r="S4881" s="4">
        <v>835447.37738293572</v>
      </c>
      <c r="T4881" s="4">
        <v>354327.2681108964</v>
      </c>
      <c r="U4881" s="1">
        <f t="shared" si="382"/>
        <v>1130847</v>
      </c>
      <c r="V4881" s="4">
        <f t="shared" si="383"/>
        <v>-30057.645493832184</v>
      </c>
      <c r="W4881" s="1" t="str">
        <f t="shared" si="384"/>
        <v>Adverse</v>
      </c>
    </row>
    <row r="4882" spans="1:23" x14ac:dyDescent="0.25">
      <c r="A4882" s="1"/>
      <c r="B4882" s="1"/>
      <c r="C4882" s="1"/>
      <c r="D4882" s="1"/>
      <c r="E4882" s="1"/>
      <c r="F4882" s="2"/>
      <c r="G4882" s="3"/>
      <c r="H4882" s="1"/>
      <c r="I4882" s="1"/>
      <c r="J4882" s="1" t="s">
        <v>5821</v>
      </c>
      <c r="K4882" s="2">
        <v>45241</v>
      </c>
      <c r="L4882" s="1" t="s">
        <v>4207</v>
      </c>
      <c r="M4882" s="1" t="str">
        <f t="shared" si="380"/>
        <v>Social Services</v>
      </c>
      <c r="N4882" s="1" t="s">
        <v>4222</v>
      </c>
      <c r="O4882" s="1" t="s">
        <v>4379</v>
      </c>
      <c r="P4882" s="1">
        <v>8331</v>
      </c>
      <c r="Q4882" s="1">
        <v>871524</v>
      </c>
      <c r="R4882" s="1">
        <f t="shared" si="381"/>
        <v>70979</v>
      </c>
      <c r="S4882" s="4">
        <v>566391.59119294363</v>
      </c>
      <c r="T4882" s="4">
        <v>116908.92812898639</v>
      </c>
      <c r="U4882" s="1">
        <f t="shared" si="382"/>
        <v>800545</v>
      </c>
      <c r="V4882" s="4">
        <f t="shared" si="383"/>
        <v>188223.48067806999</v>
      </c>
      <c r="W4882" s="1" t="str">
        <f t="shared" si="384"/>
        <v>Favourable</v>
      </c>
    </row>
    <row r="4883" spans="1:23" x14ac:dyDescent="0.25">
      <c r="A4883" s="1"/>
      <c r="B4883" s="1"/>
      <c r="C4883" s="1"/>
      <c r="D4883" s="1"/>
      <c r="E4883" s="1"/>
      <c r="F4883" s="2"/>
      <c r="G4883" s="3"/>
      <c r="H4883" s="1"/>
      <c r="I4883" s="1"/>
      <c r="J4883" s="1" t="s">
        <v>4959</v>
      </c>
      <c r="K4883" s="2">
        <v>45230</v>
      </c>
      <c r="L4883" s="1" t="s">
        <v>4238</v>
      </c>
      <c r="M4883" s="1" t="str">
        <f t="shared" si="380"/>
        <v>Education</v>
      </c>
      <c r="N4883" s="1" t="s">
        <v>4205</v>
      </c>
      <c r="O4883" s="1" t="s">
        <v>4402</v>
      </c>
      <c r="P4883" s="1">
        <v>6374</v>
      </c>
      <c r="Q4883" s="1">
        <v>943678</v>
      </c>
      <c r="R4883" s="1">
        <f t="shared" si="381"/>
        <v>46646</v>
      </c>
      <c r="S4883" s="4">
        <v>850717.23785997531</v>
      </c>
      <c r="T4883" s="4">
        <v>195612.40207858497</v>
      </c>
      <c r="U4883" s="1">
        <f t="shared" si="382"/>
        <v>897032</v>
      </c>
      <c r="V4883" s="4">
        <f t="shared" si="383"/>
        <v>-102651.63993856031</v>
      </c>
      <c r="W4883" s="1" t="str">
        <f t="shared" si="384"/>
        <v>Adverse</v>
      </c>
    </row>
    <row r="4884" spans="1:23" x14ac:dyDescent="0.25">
      <c r="A4884" s="1"/>
      <c r="B4884" s="1"/>
      <c r="C4884" s="1"/>
      <c r="D4884" s="1"/>
      <c r="E4884" s="1"/>
      <c r="F4884" s="2"/>
      <c r="G4884" s="3"/>
      <c r="H4884" s="1"/>
      <c r="I4884" s="1"/>
      <c r="J4884" s="1" t="s">
        <v>8759</v>
      </c>
      <c r="K4884" s="2">
        <v>44533</v>
      </c>
      <c r="L4884" s="1" t="s">
        <v>4207</v>
      </c>
      <c r="M4884" s="1" t="str">
        <f t="shared" si="380"/>
        <v>Social Services</v>
      </c>
      <c r="N4884" s="1" t="s">
        <v>4222</v>
      </c>
      <c r="O4884" s="1" t="s">
        <v>4301</v>
      </c>
      <c r="P4884" s="1">
        <v>8114</v>
      </c>
      <c r="Q4884" s="1">
        <v>365622</v>
      </c>
      <c r="R4884" s="1">
        <f t="shared" si="381"/>
        <v>15793</v>
      </c>
      <c r="S4884" s="4">
        <v>137758.62999184831</v>
      </c>
      <c r="T4884" s="4">
        <v>50523.174043899671</v>
      </c>
      <c r="U4884" s="1">
        <f t="shared" si="382"/>
        <v>349829</v>
      </c>
      <c r="V4884" s="4">
        <f t="shared" si="383"/>
        <v>177340.19596425202</v>
      </c>
      <c r="W4884" s="1" t="str">
        <f t="shared" si="384"/>
        <v>Favourable</v>
      </c>
    </row>
    <row r="4885" spans="1:23" x14ac:dyDescent="0.25">
      <c r="A4885" s="1"/>
      <c r="B4885" s="1"/>
      <c r="C4885" s="1"/>
      <c r="D4885" s="1"/>
      <c r="E4885" s="1"/>
      <c r="F4885" s="2"/>
      <c r="G4885" s="3"/>
      <c r="H4885" s="1"/>
      <c r="I4885" s="1"/>
      <c r="J4885" s="1" t="s">
        <v>6019</v>
      </c>
      <c r="K4885" s="2">
        <v>44502</v>
      </c>
      <c r="L4885" s="1" t="s">
        <v>4227</v>
      </c>
      <c r="M4885" s="1" t="str">
        <f t="shared" si="380"/>
        <v>Infrastructure</v>
      </c>
      <c r="N4885" s="1" t="s">
        <v>4205</v>
      </c>
      <c r="O4885" s="1" t="s">
        <v>4217</v>
      </c>
      <c r="P4885" s="1">
        <v>8233</v>
      </c>
      <c r="Q4885" s="1">
        <v>282668</v>
      </c>
      <c r="R4885" s="1">
        <f t="shared" si="381"/>
        <v>51286</v>
      </c>
      <c r="S4885" s="4">
        <v>63422.849980636332</v>
      </c>
      <c r="T4885" s="4">
        <v>63247.24330208623</v>
      </c>
      <c r="U4885" s="1">
        <f t="shared" si="382"/>
        <v>231382</v>
      </c>
      <c r="V4885" s="4">
        <f t="shared" si="383"/>
        <v>155997.90671727742</v>
      </c>
      <c r="W4885" s="1" t="str">
        <f t="shared" si="384"/>
        <v>Favourable</v>
      </c>
    </row>
    <row r="4886" spans="1:23" x14ac:dyDescent="0.25">
      <c r="A4886" s="1"/>
      <c r="B4886" s="1"/>
      <c r="C4886" s="1"/>
      <c r="D4886" s="1"/>
      <c r="E4886" s="1"/>
      <c r="F4886" s="2"/>
      <c r="G4886" s="3"/>
      <c r="H4886" s="1"/>
      <c r="I4886" s="1"/>
      <c r="J4886" s="1" t="s">
        <v>10225</v>
      </c>
      <c r="K4886" s="2">
        <v>44502</v>
      </c>
      <c r="L4886" s="1" t="s">
        <v>4227</v>
      </c>
      <c r="M4886" s="1" t="str">
        <f t="shared" si="380"/>
        <v>Infrastructure</v>
      </c>
      <c r="N4886" s="1" t="s">
        <v>4222</v>
      </c>
      <c r="O4886" s="1" t="s">
        <v>4247</v>
      </c>
      <c r="P4886" s="1">
        <v>7814</v>
      </c>
      <c r="Q4886" s="1">
        <v>356773</v>
      </c>
      <c r="R4886" s="1">
        <f t="shared" si="381"/>
        <v>0</v>
      </c>
      <c r="S4886" s="4">
        <v>171268.86934326391</v>
      </c>
      <c r="T4886" s="4">
        <v>3818.7017427061</v>
      </c>
      <c r="U4886" s="1">
        <f t="shared" si="382"/>
        <v>356773</v>
      </c>
      <c r="V4886" s="4">
        <f t="shared" si="383"/>
        <v>181685.42891403</v>
      </c>
      <c r="W4886" s="1" t="str">
        <f t="shared" si="384"/>
        <v>Favourable</v>
      </c>
    </row>
    <row r="4887" spans="1:23" x14ac:dyDescent="0.25">
      <c r="A4887" s="1"/>
      <c r="B4887" s="1"/>
      <c r="C4887" s="1"/>
      <c r="D4887" s="1"/>
      <c r="E4887" s="1"/>
      <c r="F4887" s="2"/>
      <c r="G4887" s="3"/>
      <c r="H4887" s="1"/>
      <c r="I4887" s="1"/>
      <c r="J4887" s="1" t="s">
        <v>4595</v>
      </c>
      <c r="K4887" s="2">
        <v>45176</v>
      </c>
      <c r="L4887" s="1" t="s">
        <v>4227</v>
      </c>
      <c r="M4887" s="1" t="str">
        <f t="shared" si="380"/>
        <v>Infrastructure</v>
      </c>
      <c r="N4887" s="1" t="s">
        <v>4205</v>
      </c>
      <c r="O4887" s="1" t="s">
        <v>4388</v>
      </c>
      <c r="P4887" s="1">
        <v>7855</v>
      </c>
      <c r="Q4887" s="1">
        <v>609771</v>
      </c>
      <c r="R4887" s="1">
        <f t="shared" si="381"/>
        <v>80645</v>
      </c>
      <c r="S4887" s="4">
        <v>52012.988830853006</v>
      </c>
      <c r="T4887" s="4">
        <v>200920.78751040844</v>
      </c>
      <c r="U4887" s="1">
        <f t="shared" si="382"/>
        <v>529126</v>
      </c>
      <c r="V4887" s="4">
        <f t="shared" si="383"/>
        <v>356837.22365873854</v>
      </c>
      <c r="W4887" s="1" t="str">
        <f t="shared" si="384"/>
        <v>Favourable</v>
      </c>
    </row>
    <row r="4888" spans="1:23" x14ac:dyDescent="0.25">
      <c r="A4888" s="1"/>
      <c r="B4888" s="1"/>
      <c r="C4888" s="1"/>
      <c r="D4888" s="1"/>
      <c r="E4888" s="1"/>
      <c r="F4888" s="2"/>
      <c r="G4888" s="3"/>
      <c r="H4888" s="1"/>
      <c r="I4888" s="1"/>
      <c r="J4888" s="1" t="s">
        <v>9314</v>
      </c>
      <c r="K4888" s="2">
        <v>45379</v>
      </c>
      <c r="L4888" s="1" t="s">
        <v>4207</v>
      </c>
      <c r="M4888" s="1" t="str">
        <f t="shared" si="380"/>
        <v>Social Services</v>
      </c>
      <c r="N4888" s="1" t="s">
        <v>4205</v>
      </c>
      <c r="O4888" s="1" t="s">
        <v>4301</v>
      </c>
      <c r="P4888" s="1">
        <v>8546</v>
      </c>
      <c r="Q4888" s="1">
        <v>2012121</v>
      </c>
      <c r="R4888" s="1">
        <f t="shared" si="381"/>
        <v>52415</v>
      </c>
      <c r="S4888" s="4">
        <v>696615.78005398519</v>
      </c>
      <c r="T4888" s="4">
        <v>141172.82999349511</v>
      </c>
      <c r="U4888" s="1">
        <f t="shared" si="382"/>
        <v>1959706</v>
      </c>
      <c r="V4888" s="4">
        <f t="shared" si="383"/>
        <v>1174332.3899525197</v>
      </c>
      <c r="W4888" s="1" t="str">
        <f t="shared" si="384"/>
        <v>Favourable</v>
      </c>
    </row>
    <row r="4889" spans="1:23" x14ac:dyDescent="0.25">
      <c r="A4889" s="1"/>
      <c r="B4889" s="1"/>
      <c r="C4889" s="1"/>
      <c r="D4889" s="1"/>
      <c r="E4889" s="1"/>
      <c r="F4889" s="2"/>
      <c r="G4889" s="3"/>
      <c r="H4889" s="1"/>
      <c r="I4889" s="1"/>
      <c r="J4889" s="1" t="s">
        <v>6788</v>
      </c>
      <c r="K4889" s="2">
        <v>44025</v>
      </c>
      <c r="L4889" s="1" t="s">
        <v>4204</v>
      </c>
      <c r="M4889" s="1" t="str">
        <f t="shared" si="380"/>
        <v>Education</v>
      </c>
      <c r="N4889" s="1" t="s">
        <v>4222</v>
      </c>
      <c r="O4889" s="1" t="s">
        <v>4217</v>
      </c>
      <c r="P4889" s="1">
        <v>8335</v>
      </c>
      <c r="Q4889" s="1">
        <v>509540</v>
      </c>
      <c r="R4889" s="1">
        <f t="shared" si="381"/>
        <v>25812</v>
      </c>
      <c r="S4889" s="4">
        <v>484554.56681994261</v>
      </c>
      <c r="T4889" s="4">
        <v>47594.808809922513</v>
      </c>
      <c r="U4889" s="1">
        <f t="shared" si="382"/>
        <v>483728</v>
      </c>
      <c r="V4889" s="4">
        <f t="shared" si="383"/>
        <v>-22609.375629865099</v>
      </c>
      <c r="W4889" s="1" t="str">
        <f t="shared" si="384"/>
        <v>Adverse</v>
      </c>
    </row>
    <row r="4890" spans="1:23" x14ac:dyDescent="0.25">
      <c r="A4890" s="1"/>
      <c r="B4890" s="1"/>
      <c r="C4890" s="1"/>
      <c r="D4890" s="1"/>
      <c r="E4890" s="1"/>
      <c r="F4890" s="2"/>
      <c r="G4890" s="3"/>
      <c r="H4890" s="1"/>
      <c r="I4890" s="1"/>
      <c r="J4890" s="1" t="s">
        <v>7204</v>
      </c>
      <c r="K4890" s="2">
        <v>44405</v>
      </c>
      <c r="L4890" s="1" t="s">
        <v>4227</v>
      </c>
      <c r="M4890" s="1" t="str">
        <f t="shared" si="380"/>
        <v>Infrastructure</v>
      </c>
      <c r="N4890" s="1" t="s">
        <v>4210</v>
      </c>
      <c r="O4890" s="1" t="s">
        <v>4270</v>
      </c>
      <c r="P4890" s="1">
        <v>6423</v>
      </c>
      <c r="Q4890" s="1">
        <v>2046792</v>
      </c>
      <c r="R4890" s="1">
        <f t="shared" si="381"/>
        <v>59568</v>
      </c>
      <c r="S4890" s="4">
        <v>1263019.8884834344</v>
      </c>
      <c r="T4890" s="4">
        <v>575856.69488239998</v>
      </c>
      <c r="U4890" s="1">
        <f t="shared" si="382"/>
        <v>1987224</v>
      </c>
      <c r="V4890" s="4">
        <f t="shared" si="383"/>
        <v>207915.41663416568</v>
      </c>
      <c r="W4890" s="1" t="str">
        <f t="shared" si="384"/>
        <v>Favourable</v>
      </c>
    </row>
    <row r="4891" spans="1:23" x14ac:dyDescent="0.25">
      <c r="A4891" s="1"/>
      <c r="B4891" s="1"/>
      <c r="C4891" s="1"/>
      <c r="D4891" s="1"/>
      <c r="E4891" s="1"/>
      <c r="F4891" s="2"/>
      <c r="G4891" s="3"/>
      <c r="H4891" s="1"/>
      <c r="I4891" s="1"/>
      <c r="J4891" s="1" t="s">
        <v>10226</v>
      </c>
      <c r="K4891" s="2">
        <v>45284</v>
      </c>
      <c r="L4891" s="1" t="s">
        <v>4204</v>
      </c>
      <c r="M4891" s="1" t="str">
        <f t="shared" si="380"/>
        <v>Education</v>
      </c>
      <c r="N4891" s="1" t="s">
        <v>4205</v>
      </c>
      <c r="O4891" s="1" t="s">
        <v>4250</v>
      </c>
      <c r="P4891" s="1">
        <v>6411</v>
      </c>
      <c r="Q4891" s="1">
        <v>586077</v>
      </c>
      <c r="R4891" s="1">
        <f t="shared" si="381"/>
        <v>0</v>
      </c>
      <c r="S4891" s="4">
        <v>196841.32381004168</v>
      </c>
      <c r="T4891" s="4">
        <v>62395.832460104961</v>
      </c>
      <c r="U4891" s="1">
        <f t="shared" si="382"/>
        <v>586077</v>
      </c>
      <c r="V4891" s="4">
        <f t="shared" si="383"/>
        <v>326839.8437298534</v>
      </c>
      <c r="W4891" s="1" t="str">
        <f t="shared" si="384"/>
        <v>Favourable</v>
      </c>
    </row>
    <row r="4892" spans="1:23" x14ac:dyDescent="0.25">
      <c r="A4892" s="1"/>
      <c r="B4892" s="1"/>
      <c r="C4892" s="1"/>
      <c r="D4892" s="1"/>
      <c r="E4892" s="1"/>
      <c r="F4892" s="2"/>
      <c r="G4892" s="3"/>
      <c r="H4892" s="1"/>
      <c r="I4892" s="1"/>
      <c r="J4892" s="1" t="s">
        <v>5939</v>
      </c>
      <c r="K4892" s="2">
        <v>45319</v>
      </c>
      <c r="L4892" s="1" t="s">
        <v>4207</v>
      </c>
      <c r="M4892" s="1" t="str">
        <f t="shared" si="380"/>
        <v>Social Services</v>
      </c>
      <c r="N4892" s="1" t="s">
        <v>4222</v>
      </c>
      <c r="O4892" s="1" t="s">
        <v>4247</v>
      </c>
      <c r="P4892" s="1">
        <v>6992</v>
      </c>
      <c r="Q4892" s="1">
        <v>1106739</v>
      </c>
      <c r="R4892" s="1">
        <f t="shared" si="381"/>
        <v>63469</v>
      </c>
      <c r="S4892" s="4">
        <v>337089.9278462244</v>
      </c>
      <c r="T4892" s="4">
        <v>334325.98263417924</v>
      </c>
      <c r="U4892" s="1">
        <f t="shared" si="382"/>
        <v>1043270</v>
      </c>
      <c r="V4892" s="4">
        <f t="shared" si="383"/>
        <v>435323.08951959643</v>
      </c>
      <c r="W4892" s="1" t="str">
        <f t="shared" si="384"/>
        <v>Favourable</v>
      </c>
    </row>
    <row r="4893" spans="1:23" x14ac:dyDescent="0.25">
      <c r="A4893" s="1"/>
      <c r="B4893" s="1"/>
      <c r="C4893" s="1"/>
      <c r="D4893" s="1"/>
      <c r="E4893" s="1"/>
      <c r="F4893" s="2"/>
      <c r="G4893" s="3"/>
      <c r="H4893" s="1"/>
      <c r="I4893" s="1"/>
      <c r="J4893" s="1" t="s">
        <v>8119</v>
      </c>
      <c r="K4893" s="2">
        <v>45289</v>
      </c>
      <c r="L4893" s="1" t="s">
        <v>4227</v>
      </c>
      <c r="M4893" s="1" t="str">
        <f t="shared" si="380"/>
        <v>Infrastructure</v>
      </c>
      <c r="N4893" s="1" t="s">
        <v>4210</v>
      </c>
      <c r="O4893" s="1" t="s">
        <v>4345</v>
      </c>
      <c r="P4893" s="1">
        <v>9079</v>
      </c>
      <c r="Q4893" s="1">
        <v>2116794</v>
      </c>
      <c r="R4893" s="1">
        <f t="shared" si="381"/>
        <v>15210</v>
      </c>
      <c r="S4893" s="4">
        <v>249745.06770856079</v>
      </c>
      <c r="T4893" s="4">
        <v>71074.635016501372</v>
      </c>
      <c r="U4893" s="1">
        <f t="shared" si="382"/>
        <v>2101584</v>
      </c>
      <c r="V4893" s="4">
        <f t="shared" si="383"/>
        <v>1795974.2972749379</v>
      </c>
      <c r="W4893" s="1" t="str">
        <f t="shared" si="384"/>
        <v>Favourable</v>
      </c>
    </row>
    <row r="4894" spans="1:23" x14ac:dyDescent="0.25">
      <c r="A4894" s="1"/>
      <c r="B4894" s="1"/>
      <c r="C4894" s="1"/>
      <c r="D4894" s="1"/>
      <c r="E4894" s="1"/>
      <c r="F4894" s="2"/>
      <c r="G4894" s="3"/>
      <c r="H4894" s="1"/>
      <c r="I4894" s="1"/>
      <c r="J4894" s="1" t="s">
        <v>9283</v>
      </c>
      <c r="K4894" s="2">
        <v>44222</v>
      </c>
      <c r="L4894" s="1" t="s">
        <v>4238</v>
      </c>
      <c r="M4894" s="1" t="str">
        <f t="shared" si="380"/>
        <v>Education</v>
      </c>
      <c r="N4894" s="1" t="s">
        <v>4205</v>
      </c>
      <c r="O4894" s="1" t="s">
        <v>4211</v>
      </c>
      <c r="P4894" s="1">
        <v>7095</v>
      </c>
      <c r="Q4894" s="1">
        <v>1640066</v>
      </c>
      <c r="R4894" s="1">
        <f t="shared" si="381"/>
        <v>36287</v>
      </c>
      <c r="S4894" s="4">
        <v>1451394.3628687202</v>
      </c>
      <c r="T4894" s="4">
        <v>447174.90607478184</v>
      </c>
      <c r="U4894" s="1">
        <f t="shared" si="382"/>
        <v>1603779</v>
      </c>
      <c r="V4894" s="4">
        <f t="shared" si="383"/>
        <v>-258503.2689435021</v>
      </c>
      <c r="W4894" s="1" t="str">
        <f t="shared" si="384"/>
        <v>Adverse</v>
      </c>
    </row>
    <row r="4895" spans="1:23" x14ac:dyDescent="0.25">
      <c r="A4895" s="1"/>
      <c r="B4895" s="1"/>
      <c r="C4895" s="1"/>
      <c r="D4895" s="1"/>
      <c r="E4895" s="1"/>
      <c r="F4895" s="2"/>
      <c r="G4895" s="3"/>
      <c r="H4895" s="1"/>
      <c r="I4895" s="1"/>
      <c r="J4895" s="1" t="s">
        <v>5783</v>
      </c>
      <c r="K4895" s="2">
        <v>44489</v>
      </c>
      <c r="L4895" s="1" t="s">
        <v>4204</v>
      </c>
      <c r="M4895" s="1" t="str">
        <f t="shared" si="380"/>
        <v>Education</v>
      </c>
      <c r="N4895" s="1" t="s">
        <v>4205</v>
      </c>
      <c r="O4895" s="1" t="s">
        <v>4374</v>
      </c>
      <c r="P4895" s="1">
        <v>5952</v>
      </c>
      <c r="Q4895" s="1">
        <v>370374</v>
      </c>
      <c r="R4895" s="1">
        <f t="shared" si="381"/>
        <v>13019</v>
      </c>
      <c r="S4895" s="4">
        <v>236831.17911331274</v>
      </c>
      <c r="T4895" s="4">
        <v>68419.972705846507</v>
      </c>
      <c r="U4895" s="1">
        <f t="shared" si="382"/>
        <v>357355</v>
      </c>
      <c r="V4895" s="4">
        <f t="shared" si="383"/>
        <v>65122.848180840723</v>
      </c>
      <c r="W4895" s="1" t="str">
        <f t="shared" si="384"/>
        <v>Favourable</v>
      </c>
    </row>
    <row r="4896" spans="1:23" x14ac:dyDescent="0.25">
      <c r="A4896" s="1"/>
      <c r="B4896" s="1"/>
      <c r="C4896" s="1"/>
      <c r="D4896" s="1"/>
      <c r="E4896" s="1"/>
      <c r="F4896" s="2"/>
      <c r="G4896" s="3"/>
      <c r="H4896" s="1"/>
      <c r="I4896" s="1"/>
      <c r="J4896" s="1" t="s">
        <v>9621</v>
      </c>
      <c r="K4896" s="2">
        <v>44273</v>
      </c>
      <c r="L4896" s="1" t="s">
        <v>4227</v>
      </c>
      <c r="M4896" s="1" t="str">
        <f t="shared" si="380"/>
        <v>Infrastructure</v>
      </c>
      <c r="N4896" s="1" t="s">
        <v>4222</v>
      </c>
      <c r="O4896" s="1" t="s">
        <v>4226</v>
      </c>
      <c r="P4896" s="1">
        <v>7047</v>
      </c>
      <c r="Q4896" s="1">
        <v>965789</v>
      </c>
      <c r="R4896" s="1">
        <f t="shared" si="381"/>
        <v>28297</v>
      </c>
      <c r="S4896" s="4">
        <v>321795.96792084578</v>
      </c>
      <c r="T4896" s="4">
        <v>49567.255159554457</v>
      </c>
      <c r="U4896" s="1">
        <f t="shared" si="382"/>
        <v>937492</v>
      </c>
      <c r="V4896" s="4">
        <f t="shared" si="383"/>
        <v>594425.77691959974</v>
      </c>
      <c r="W4896" s="1" t="str">
        <f t="shared" si="384"/>
        <v>Favourable</v>
      </c>
    </row>
    <row r="4897" spans="1:23" x14ac:dyDescent="0.25">
      <c r="A4897" s="1"/>
      <c r="B4897" s="1"/>
      <c r="C4897" s="1"/>
      <c r="D4897" s="1"/>
      <c r="E4897" s="1"/>
      <c r="F4897" s="2"/>
      <c r="G4897" s="3"/>
      <c r="H4897" s="1"/>
      <c r="I4897" s="1"/>
      <c r="J4897" s="1" t="s">
        <v>8477</v>
      </c>
      <c r="K4897" s="2">
        <v>44078</v>
      </c>
      <c r="L4897" s="1" t="s">
        <v>4238</v>
      </c>
      <c r="M4897" s="1" t="str">
        <f t="shared" si="380"/>
        <v>Education</v>
      </c>
      <c r="N4897" s="1" t="s">
        <v>4210</v>
      </c>
      <c r="O4897" s="1" t="s">
        <v>4279</v>
      </c>
      <c r="P4897" s="1">
        <v>7571</v>
      </c>
      <c r="Q4897" s="1">
        <v>915975</v>
      </c>
      <c r="R4897" s="1">
        <f t="shared" si="381"/>
        <v>57798</v>
      </c>
      <c r="S4897" s="4">
        <v>377330.45850214182</v>
      </c>
      <c r="T4897" s="4">
        <v>111418.63701520117</v>
      </c>
      <c r="U4897" s="1">
        <f t="shared" si="382"/>
        <v>858177</v>
      </c>
      <c r="V4897" s="4">
        <f t="shared" si="383"/>
        <v>427225.90448265703</v>
      </c>
      <c r="W4897" s="1" t="str">
        <f t="shared" si="384"/>
        <v>Favourable</v>
      </c>
    </row>
    <row r="4898" spans="1:23" x14ac:dyDescent="0.25">
      <c r="A4898" s="1"/>
      <c r="B4898" s="1"/>
      <c r="C4898" s="1"/>
      <c r="D4898" s="1"/>
      <c r="E4898" s="1"/>
      <c r="F4898" s="2"/>
      <c r="G4898" s="3"/>
      <c r="H4898" s="1"/>
      <c r="I4898" s="1"/>
      <c r="J4898" s="1" t="s">
        <v>7547</v>
      </c>
      <c r="K4898" s="2">
        <v>44170</v>
      </c>
      <c r="L4898" s="1" t="s">
        <v>4227</v>
      </c>
      <c r="M4898" s="1" t="str">
        <f t="shared" si="380"/>
        <v>Infrastructure</v>
      </c>
      <c r="N4898" s="1" t="s">
        <v>4222</v>
      </c>
      <c r="O4898" s="1" t="s">
        <v>4206</v>
      </c>
      <c r="P4898" s="1">
        <v>6063</v>
      </c>
      <c r="Q4898" s="1">
        <v>1232956</v>
      </c>
      <c r="R4898" s="1">
        <f t="shared" si="381"/>
        <v>30266</v>
      </c>
      <c r="S4898" s="4">
        <v>818887.96700354514</v>
      </c>
      <c r="T4898" s="4">
        <v>237699.92267169256</v>
      </c>
      <c r="U4898" s="1">
        <f t="shared" si="382"/>
        <v>1202690</v>
      </c>
      <c r="V4898" s="4">
        <f t="shared" si="383"/>
        <v>176368.1103247623</v>
      </c>
      <c r="W4898" s="1" t="str">
        <f t="shared" si="384"/>
        <v>Favourable</v>
      </c>
    </row>
    <row r="4899" spans="1:23" x14ac:dyDescent="0.25">
      <c r="A4899" s="1"/>
      <c r="B4899" s="1"/>
      <c r="C4899" s="1"/>
      <c r="D4899" s="1"/>
      <c r="E4899" s="1"/>
      <c r="F4899" s="2"/>
      <c r="G4899" s="3"/>
      <c r="H4899" s="1"/>
      <c r="I4899" s="1"/>
      <c r="J4899" s="1" t="s">
        <v>6121</v>
      </c>
      <c r="K4899" s="2">
        <v>44890</v>
      </c>
      <c r="L4899" s="1" t="s">
        <v>4207</v>
      </c>
      <c r="M4899" s="1" t="str">
        <f t="shared" si="380"/>
        <v>Social Services</v>
      </c>
      <c r="N4899" s="1" t="s">
        <v>4222</v>
      </c>
      <c r="O4899" s="1" t="s">
        <v>4226</v>
      </c>
      <c r="P4899" s="1">
        <v>6667</v>
      </c>
      <c r="Q4899" s="1">
        <v>1792045</v>
      </c>
      <c r="R4899" s="1">
        <f t="shared" si="381"/>
        <v>14393</v>
      </c>
      <c r="S4899" s="4">
        <v>1754540.7655905248</v>
      </c>
      <c r="T4899" s="4">
        <v>10307.567940564297</v>
      </c>
      <c r="U4899" s="1">
        <f t="shared" si="382"/>
        <v>1777652</v>
      </c>
      <c r="V4899" s="4">
        <f t="shared" si="383"/>
        <v>27196.666468910873</v>
      </c>
      <c r="W4899" s="1" t="str">
        <f t="shared" si="384"/>
        <v>Favourable</v>
      </c>
    </row>
    <row r="4900" spans="1:23" x14ac:dyDescent="0.25">
      <c r="A4900" s="1"/>
      <c r="B4900" s="1"/>
      <c r="C4900" s="1"/>
      <c r="D4900" s="1"/>
      <c r="E4900" s="1"/>
      <c r="F4900" s="2"/>
      <c r="G4900" s="3"/>
      <c r="H4900" s="1"/>
      <c r="I4900" s="1"/>
      <c r="J4900" s="1" t="s">
        <v>10227</v>
      </c>
      <c r="K4900" s="2">
        <v>44901</v>
      </c>
      <c r="L4900" s="1" t="s">
        <v>4204</v>
      </c>
      <c r="M4900" s="1" t="str">
        <f t="shared" si="380"/>
        <v>Education</v>
      </c>
      <c r="N4900" s="1" t="s">
        <v>4222</v>
      </c>
      <c r="O4900" s="1" t="s">
        <v>4402</v>
      </c>
      <c r="P4900" s="1">
        <v>8449</v>
      </c>
      <c r="Q4900" s="1">
        <v>1999678</v>
      </c>
      <c r="R4900" s="1">
        <f t="shared" si="381"/>
        <v>0</v>
      </c>
      <c r="S4900" s="4">
        <v>1958750.6267885456</v>
      </c>
      <c r="T4900" s="4">
        <v>618660.11260548711</v>
      </c>
      <c r="U4900" s="1">
        <f t="shared" si="382"/>
        <v>1999678</v>
      </c>
      <c r="V4900" s="4">
        <f t="shared" si="383"/>
        <v>-577732.73939403286</v>
      </c>
      <c r="W4900" s="1" t="str">
        <f t="shared" si="384"/>
        <v>Adverse</v>
      </c>
    </row>
    <row r="4901" spans="1:23" x14ac:dyDescent="0.25">
      <c r="A4901" s="1"/>
      <c r="B4901" s="1"/>
      <c r="C4901" s="1"/>
      <c r="D4901" s="1"/>
      <c r="E4901" s="1"/>
      <c r="F4901" s="2"/>
      <c r="G4901" s="3"/>
      <c r="H4901" s="1"/>
      <c r="I4901" s="1"/>
      <c r="J4901" s="1" t="s">
        <v>6556</v>
      </c>
      <c r="K4901" s="2">
        <v>44678</v>
      </c>
      <c r="L4901" s="1" t="s">
        <v>4207</v>
      </c>
      <c r="M4901" s="1" t="str">
        <f t="shared" si="380"/>
        <v>Social Services</v>
      </c>
      <c r="N4901" s="1" t="s">
        <v>4210</v>
      </c>
      <c r="O4901" s="1" t="s">
        <v>4247</v>
      </c>
      <c r="P4901" s="1">
        <v>9402</v>
      </c>
      <c r="Q4901" s="1">
        <v>1241063</v>
      </c>
      <c r="R4901" s="1">
        <f t="shared" si="381"/>
        <v>58764</v>
      </c>
      <c r="S4901" s="4">
        <v>452811.32710782695</v>
      </c>
      <c r="T4901" s="4">
        <v>334721.99381786981</v>
      </c>
      <c r="U4901" s="1">
        <f t="shared" si="382"/>
        <v>1182299</v>
      </c>
      <c r="V4901" s="4">
        <f t="shared" si="383"/>
        <v>453529.67907430325</v>
      </c>
      <c r="W4901" s="1" t="str">
        <f t="shared" si="384"/>
        <v>Favourable</v>
      </c>
    </row>
    <row r="4902" spans="1:23" x14ac:dyDescent="0.25">
      <c r="A4902" s="1"/>
      <c r="B4902" s="1"/>
      <c r="C4902" s="1"/>
      <c r="D4902" s="1"/>
      <c r="E4902" s="1"/>
      <c r="F4902" s="2"/>
      <c r="G4902" s="3"/>
      <c r="H4902" s="1"/>
      <c r="I4902" s="1"/>
      <c r="J4902" s="1" t="s">
        <v>5860</v>
      </c>
      <c r="K4902" s="2">
        <v>45037</v>
      </c>
      <c r="L4902" s="1" t="s">
        <v>4207</v>
      </c>
      <c r="M4902" s="1" t="str">
        <f t="shared" si="380"/>
        <v>Social Services</v>
      </c>
      <c r="N4902" s="1" t="s">
        <v>4210</v>
      </c>
      <c r="O4902" s="1" t="s">
        <v>4379</v>
      </c>
      <c r="P4902" s="1">
        <v>6622</v>
      </c>
      <c r="Q4902" s="1">
        <v>356584</v>
      </c>
      <c r="R4902" s="1">
        <f t="shared" si="381"/>
        <v>25654</v>
      </c>
      <c r="S4902" s="4">
        <v>232057.12061489068</v>
      </c>
      <c r="T4902" s="4">
        <v>22049.490440097656</v>
      </c>
      <c r="U4902" s="1">
        <f t="shared" si="382"/>
        <v>330930</v>
      </c>
      <c r="V4902" s="4">
        <f t="shared" si="383"/>
        <v>102477.38894501165</v>
      </c>
      <c r="W4902" s="1" t="str">
        <f t="shared" si="384"/>
        <v>Favourable</v>
      </c>
    </row>
    <row r="4903" spans="1:23" x14ac:dyDescent="0.25">
      <c r="A4903" s="1"/>
      <c r="B4903" s="1"/>
      <c r="C4903" s="1"/>
      <c r="D4903" s="1"/>
      <c r="E4903" s="1"/>
      <c r="F4903" s="2"/>
      <c r="G4903" s="3"/>
      <c r="H4903" s="1"/>
      <c r="I4903" s="1"/>
      <c r="J4903" s="1" t="s">
        <v>8562</v>
      </c>
      <c r="K4903" s="2">
        <v>44479</v>
      </c>
      <c r="L4903" s="1" t="s">
        <v>4207</v>
      </c>
      <c r="M4903" s="1" t="str">
        <f t="shared" si="380"/>
        <v>Social Services</v>
      </c>
      <c r="N4903" s="1" t="s">
        <v>4210</v>
      </c>
      <c r="O4903" s="1" t="s">
        <v>4250</v>
      </c>
      <c r="P4903" s="1">
        <v>6694</v>
      </c>
      <c r="Q4903" s="1">
        <v>1271146</v>
      </c>
      <c r="R4903" s="1">
        <f t="shared" si="381"/>
        <v>57852</v>
      </c>
      <c r="S4903" s="4">
        <v>1108039.1991611011</v>
      </c>
      <c r="T4903" s="4">
        <v>128905.08615898667</v>
      </c>
      <c r="U4903" s="1">
        <f t="shared" si="382"/>
        <v>1213294</v>
      </c>
      <c r="V4903" s="4">
        <f t="shared" si="383"/>
        <v>34201.714679912198</v>
      </c>
      <c r="W4903" s="1" t="str">
        <f t="shared" si="384"/>
        <v>Favourable</v>
      </c>
    </row>
    <row r="4904" spans="1:23" x14ac:dyDescent="0.25">
      <c r="A4904" s="1"/>
      <c r="B4904" s="1"/>
      <c r="C4904" s="1"/>
      <c r="D4904" s="1"/>
      <c r="E4904" s="1"/>
      <c r="F4904" s="2"/>
      <c r="G4904" s="3"/>
      <c r="H4904" s="1"/>
      <c r="I4904" s="1"/>
      <c r="J4904" s="1" t="s">
        <v>10228</v>
      </c>
      <c r="K4904" s="2">
        <v>45341</v>
      </c>
      <c r="L4904" s="1" t="s">
        <v>4207</v>
      </c>
      <c r="M4904" s="1" t="str">
        <f t="shared" si="380"/>
        <v>Social Services</v>
      </c>
      <c r="N4904" s="1" t="s">
        <v>4205</v>
      </c>
      <c r="O4904" s="1" t="s">
        <v>4289</v>
      </c>
      <c r="P4904" s="1">
        <v>6840</v>
      </c>
      <c r="Q4904" s="1">
        <v>1392530</v>
      </c>
      <c r="R4904" s="1">
        <f t="shared" si="381"/>
        <v>0</v>
      </c>
      <c r="S4904" s="4">
        <v>392066.11470775789</v>
      </c>
      <c r="T4904" s="4">
        <v>96639.209904474672</v>
      </c>
      <c r="U4904" s="1">
        <f t="shared" si="382"/>
        <v>1392530</v>
      </c>
      <c r="V4904" s="4">
        <f t="shared" si="383"/>
        <v>903824.67538776738</v>
      </c>
      <c r="W4904" s="1" t="str">
        <f t="shared" si="384"/>
        <v>Favourable</v>
      </c>
    </row>
    <row r="4905" spans="1:23" x14ac:dyDescent="0.25">
      <c r="A4905" s="1"/>
      <c r="B4905" s="1"/>
      <c r="C4905" s="1"/>
      <c r="D4905" s="1"/>
      <c r="E4905" s="1"/>
      <c r="F4905" s="2"/>
      <c r="G4905" s="3"/>
      <c r="H4905" s="1"/>
      <c r="I4905" s="1"/>
      <c r="J4905" s="1" t="s">
        <v>7229</v>
      </c>
      <c r="K4905" s="2">
        <v>44516</v>
      </c>
      <c r="L4905" s="1" t="s">
        <v>4238</v>
      </c>
      <c r="M4905" s="1" t="str">
        <f t="shared" si="380"/>
        <v>Education</v>
      </c>
      <c r="N4905" s="1" t="s">
        <v>4205</v>
      </c>
      <c r="O4905" s="1" t="s">
        <v>4289</v>
      </c>
      <c r="P4905" s="1">
        <v>6104</v>
      </c>
      <c r="Q4905" s="1">
        <v>2489843</v>
      </c>
      <c r="R4905" s="1">
        <f t="shared" si="381"/>
        <v>54450</v>
      </c>
      <c r="S4905" s="4">
        <v>816104.22315229196</v>
      </c>
      <c r="T4905" s="4">
        <v>492824.10459440667</v>
      </c>
      <c r="U4905" s="1">
        <f t="shared" si="382"/>
        <v>2435393</v>
      </c>
      <c r="V4905" s="4">
        <f t="shared" si="383"/>
        <v>1180914.6722533014</v>
      </c>
      <c r="W4905" s="1" t="str">
        <f t="shared" si="384"/>
        <v>Favourable</v>
      </c>
    </row>
    <row r="4906" spans="1:23" x14ac:dyDescent="0.25">
      <c r="A4906" s="1"/>
      <c r="B4906" s="1"/>
      <c r="C4906" s="1"/>
      <c r="D4906" s="1"/>
      <c r="E4906" s="1"/>
      <c r="F4906" s="2"/>
      <c r="G4906" s="3"/>
      <c r="H4906" s="1"/>
      <c r="I4906" s="1"/>
      <c r="J4906" s="1" t="s">
        <v>4683</v>
      </c>
      <c r="K4906" s="2">
        <v>45161</v>
      </c>
      <c r="L4906" s="1" t="s">
        <v>4207</v>
      </c>
      <c r="M4906" s="1" t="str">
        <f t="shared" si="380"/>
        <v>Social Services</v>
      </c>
      <c r="N4906" s="1" t="s">
        <v>4222</v>
      </c>
      <c r="O4906" s="1" t="s">
        <v>4301</v>
      </c>
      <c r="P4906" s="1">
        <v>6268</v>
      </c>
      <c r="Q4906" s="1">
        <v>1440531</v>
      </c>
      <c r="R4906" s="1">
        <f t="shared" si="381"/>
        <v>81597</v>
      </c>
      <c r="S4906" s="4">
        <v>1006607.6093080234</v>
      </c>
      <c r="T4906" s="4">
        <v>119145.91516565873</v>
      </c>
      <c r="U4906" s="1">
        <f t="shared" si="382"/>
        <v>1358934</v>
      </c>
      <c r="V4906" s="4">
        <f t="shared" si="383"/>
        <v>314777.47552631795</v>
      </c>
      <c r="W4906" s="1" t="str">
        <f t="shared" si="384"/>
        <v>Favourable</v>
      </c>
    </row>
    <row r="4907" spans="1:23" x14ac:dyDescent="0.25">
      <c r="A4907" s="1"/>
      <c r="B4907" s="1"/>
      <c r="C4907" s="1"/>
      <c r="D4907" s="1"/>
      <c r="E4907" s="1"/>
      <c r="F4907" s="2"/>
      <c r="G4907" s="3"/>
      <c r="H4907" s="1"/>
      <c r="I4907" s="1"/>
      <c r="J4907" s="1" t="s">
        <v>9641</v>
      </c>
      <c r="K4907" s="2">
        <v>44784</v>
      </c>
      <c r="L4907" s="1" t="s">
        <v>4238</v>
      </c>
      <c r="M4907" s="1" t="str">
        <f t="shared" si="380"/>
        <v>Education</v>
      </c>
      <c r="N4907" s="1" t="s">
        <v>4210</v>
      </c>
      <c r="O4907" s="1" t="s">
        <v>4259</v>
      </c>
      <c r="P4907" s="1">
        <v>6352</v>
      </c>
      <c r="Q4907" s="1">
        <v>2026146</v>
      </c>
      <c r="R4907" s="1">
        <f t="shared" si="381"/>
        <v>58180</v>
      </c>
      <c r="S4907" s="4">
        <v>1722337.4835676001</v>
      </c>
      <c r="T4907" s="4">
        <v>179143.60801937405</v>
      </c>
      <c r="U4907" s="1">
        <f t="shared" si="382"/>
        <v>1967966</v>
      </c>
      <c r="V4907" s="4">
        <f t="shared" si="383"/>
        <v>124664.90841302578</v>
      </c>
      <c r="W4907" s="1" t="str">
        <f t="shared" si="384"/>
        <v>Favourable</v>
      </c>
    </row>
    <row r="4908" spans="1:23" x14ac:dyDescent="0.25">
      <c r="A4908" s="1"/>
      <c r="B4908" s="1"/>
      <c r="C4908" s="1"/>
      <c r="D4908" s="1"/>
      <c r="E4908" s="1"/>
      <c r="F4908" s="2"/>
      <c r="G4908" s="3"/>
      <c r="H4908" s="1"/>
      <c r="I4908" s="1"/>
      <c r="J4908" s="1" t="s">
        <v>10229</v>
      </c>
      <c r="K4908" s="2">
        <v>44122</v>
      </c>
      <c r="L4908" s="1" t="s">
        <v>4207</v>
      </c>
      <c r="M4908" s="1" t="str">
        <f t="shared" si="380"/>
        <v>Social Services</v>
      </c>
      <c r="N4908" s="1" t="s">
        <v>4205</v>
      </c>
      <c r="O4908" s="1" t="s">
        <v>4335</v>
      </c>
      <c r="P4908" s="1">
        <v>8299</v>
      </c>
      <c r="Q4908" s="1">
        <v>380277</v>
      </c>
      <c r="R4908" s="1">
        <f t="shared" si="381"/>
        <v>0</v>
      </c>
      <c r="S4908" s="4">
        <v>376259.04351081391</v>
      </c>
      <c r="T4908" s="4">
        <v>52064.361673118488</v>
      </c>
      <c r="U4908" s="1">
        <f t="shared" si="382"/>
        <v>380277</v>
      </c>
      <c r="V4908" s="4">
        <f t="shared" si="383"/>
        <v>-48046.405183932395</v>
      </c>
      <c r="W4908" s="1" t="str">
        <f t="shared" si="384"/>
        <v>Adverse</v>
      </c>
    </row>
    <row r="4909" spans="1:23" x14ac:dyDescent="0.25">
      <c r="A4909" s="1"/>
      <c r="B4909" s="1"/>
      <c r="C4909" s="1"/>
      <c r="D4909" s="1"/>
      <c r="E4909" s="1"/>
      <c r="F4909" s="2"/>
      <c r="G4909" s="3"/>
      <c r="H4909" s="1"/>
      <c r="I4909" s="1"/>
      <c r="J4909" s="1" t="s">
        <v>4375</v>
      </c>
      <c r="K4909" s="2">
        <v>45199</v>
      </c>
      <c r="L4909" s="1" t="s">
        <v>4238</v>
      </c>
      <c r="M4909" s="1" t="str">
        <f t="shared" si="380"/>
        <v>Education</v>
      </c>
      <c r="N4909" s="1" t="s">
        <v>4205</v>
      </c>
      <c r="O4909" s="1" t="s">
        <v>4279</v>
      </c>
      <c r="P4909" s="1">
        <v>9377</v>
      </c>
      <c r="Q4909" s="1">
        <v>1896149</v>
      </c>
      <c r="R4909" s="1">
        <f t="shared" si="381"/>
        <v>21144</v>
      </c>
      <c r="S4909" s="4">
        <v>90579.390573493161</v>
      </c>
      <c r="T4909" s="4">
        <v>244709.88464502609</v>
      </c>
      <c r="U4909" s="1">
        <f t="shared" si="382"/>
        <v>1875005</v>
      </c>
      <c r="V4909" s="4">
        <f t="shared" si="383"/>
        <v>1560859.7247814806</v>
      </c>
      <c r="W4909" s="1" t="str">
        <f t="shared" si="384"/>
        <v>Favourable</v>
      </c>
    </row>
    <row r="4910" spans="1:23" x14ac:dyDescent="0.25">
      <c r="A4910" s="1"/>
      <c r="B4910" s="1"/>
      <c r="C4910" s="1"/>
      <c r="D4910" s="1"/>
      <c r="E4910" s="1"/>
      <c r="F4910" s="2"/>
      <c r="G4910" s="3"/>
      <c r="H4910" s="1"/>
      <c r="I4910" s="1"/>
      <c r="J4910" s="1" t="s">
        <v>7068</v>
      </c>
      <c r="K4910" s="2">
        <v>43974</v>
      </c>
      <c r="L4910" s="1" t="s">
        <v>4207</v>
      </c>
      <c r="M4910" s="1" t="str">
        <f t="shared" si="380"/>
        <v>Social Services</v>
      </c>
      <c r="N4910" s="1" t="s">
        <v>4205</v>
      </c>
      <c r="O4910" s="1" t="s">
        <v>4244</v>
      </c>
      <c r="P4910" s="1">
        <v>7158</v>
      </c>
      <c r="Q4910" s="1">
        <v>576101</v>
      </c>
      <c r="R4910" s="1">
        <f t="shared" si="381"/>
        <v>52486</v>
      </c>
      <c r="S4910" s="4">
        <v>235028.79718037404</v>
      </c>
      <c r="T4910" s="4">
        <v>92975.712366756328</v>
      </c>
      <c r="U4910" s="1">
        <f t="shared" si="382"/>
        <v>523615</v>
      </c>
      <c r="V4910" s="4">
        <f t="shared" si="383"/>
        <v>248096.49045286962</v>
      </c>
      <c r="W4910" s="1" t="str">
        <f t="shared" si="384"/>
        <v>Favourable</v>
      </c>
    </row>
    <row r="4911" spans="1:23" x14ac:dyDescent="0.25">
      <c r="A4911" s="1"/>
      <c r="B4911" s="1"/>
      <c r="C4911" s="1"/>
      <c r="D4911" s="1"/>
      <c r="E4911" s="1"/>
      <c r="F4911" s="2"/>
      <c r="G4911" s="3"/>
      <c r="H4911" s="1"/>
      <c r="I4911" s="1"/>
      <c r="J4911" s="1" t="s">
        <v>9821</v>
      </c>
      <c r="K4911" s="2">
        <v>44865</v>
      </c>
      <c r="L4911" s="1" t="s">
        <v>4207</v>
      </c>
      <c r="M4911" s="1" t="str">
        <f t="shared" si="380"/>
        <v>Social Services</v>
      </c>
      <c r="N4911" s="1" t="s">
        <v>4222</v>
      </c>
      <c r="O4911" s="1" t="s">
        <v>4289</v>
      </c>
      <c r="P4911" s="1">
        <v>5909</v>
      </c>
      <c r="Q4911" s="1">
        <v>423007</v>
      </c>
      <c r="R4911" s="1">
        <f t="shared" si="381"/>
        <v>45052</v>
      </c>
      <c r="S4911" s="4">
        <v>90264.822946821223</v>
      </c>
      <c r="T4911" s="4">
        <v>28887.057238411955</v>
      </c>
      <c r="U4911" s="1">
        <f t="shared" si="382"/>
        <v>377955</v>
      </c>
      <c r="V4911" s="4">
        <f t="shared" si="383"/>
        <v>303855.1198147668</v>
      </c>
      <c r="W4911" s="1" t="str">
        <f t="shared" si="384"/>
        <v>Favourable</v>
      </c>
    </row>
    <row r="4912" spans="1:23" x14ac:dyDescent="0.25">
      <c r="A4912" s="1"/>
      <c r="B4912" s="1"/>
      <c r="C4912" s="1"/>
      <c r="D4912" s="1"/>
      <c r="E4912" s="1"/>
      <c r="F4912" s="2"/>
      <c r="G4912" s="3"/>
      <c r="H4912" s="1"/>
      <c r="I4912" s="1"/>
      <c r="J4912" s="1" t="s">
        <v>10230</v>
      </c>
      <c r="K4912" s="2">
        <v>44168</v>
      </c>
      <c r="L4912" s="1" t="s">
        <v>4204</v>
      </c>
      <c r="M4912" s="1" t="str">
        <f t="shared" si="380"/>
        <v>Education</v>
      </c>
      <c r="N4912" s="1" t="s">
        <v>4222</v>
      </c>
      <c r="O4912" s="1" t="s">
        <v>4211</v>
      </c>
      <c r="P4912" s="1">
        <v>8593</v>
      </c>
      <c r="Q4912" s="1">
        <v>1008737</v>
      </c>
      <c r="R4912" s="1">
        <f t="shared" si="381"/>
        <v>0</v>
      </c>
      <c r="S4912" s="4">
        <v>452674.51595727995</v>
      </c>
      <c r="T4912" s="4">
        <v>270580.09316799627</v>
      </c>
      <c r="U4912" s="1">
        <f t="shared" si="382"/>
        <v>1008737</v>
      </c>
      <c r="V4912" s="4">
        <f t="shared" si="383"/>
        <v>285482.39087472379</v>
      </c>
      <c r="W4912" s="1" t="str">
        <f t="shared" si="384"/>
        <v>Favourable</v>
      </c>
    </row>
    <row r="4913" spans="1:23" x14ac:dyDescent="0.25">
      <c r="A4913" s="1"/>
      <c r="B4913" s="1"/>
      <c r="C4913" s="1"/>
      <c r="D4913" s="1"/>
      <c r="E4913" s="1"/>
      <c r="F4913" s="2"/>
      <c r="G4913" s="3"/>
      <c r="H4913" s="1"/>
      <c r="I4913" s="1"/>
      <c r="J4913" s="1" t="s">
        <v>8732</v>
      </c>
      <c r="K4913" s="2">
        <v>45265</v>
      </c>
      <c r="L4913" s="1" t="s">
        <v>4238</v>
      </c>
      <c r="M4913" s="1" t="str">
        <f t="shared" si="380"/>
        <v>Education</v>
      </c>
      <c r="N4913" s="1" t="s">
        <v>4210</v>
      </c>
      <c r="O4913" s="1" t="s">
        <v>4259</v>
      </c>
      <c r="P4913" s="1">
        <v>8229</v>
      </c>
      <c r="Q4913" s="1">
        <v>1262156</v>
      </c>
      <c r="R4913" s="1">
        <f t="shared" si="381"/>
        <v>36879</v>
      </c>
      <c r="S4913" s="4">
        <v>534129.86011676036</v>
      </c>
      <c r="T4913" s="4">
        <v>43278.864887098134</v>
      </c>
      <c r="U4913" s="1">
        <f t="shared" si="382"/>
        <v>1225277</v>
      </c>
      <c r="V4913" s="4">
        <f t="shared" si="383"/>
        <v>684747.27499614155</v>
      </c>
      <c r="W4913" s="1" t="str">
        <f t="shared" si="384"/>
        <v>Favourable</v>
      </c>
    </row>
    <row r="4914" spans="1:23" x14ac:dyDescent="0.25">
      <c r="A4914" s="1"/>
      <c r="B4914" s="1"/>
      <c r="C4914" s="1"/>
      <c r="D4914" s="1"/>
      <c r="E4914" s="1"/>
      <c r="F4914" s="2"/>
      <c r="G4914" s="3"/>
      <c r="H4914" s="1"/>
      <c r="I4914" s="1"/>
      <c r="J4914" s="1" t="s">
        <v>9232</v>
      </c>
      <c r="K4914" s="2">
        <v>45369</v>
      </c>
      <c r="L4914" s="1" t="s">
        <v>4207</v>
      </c>
      <c r="M4914" s="1" t="str">
        <f t="shared" si="380"/>
        <v>Social Services</v>
      </c>
      <c r="N4914" s="1" t="s">
        <v>4210</v>
      </c>
      <c r="O4914" s="1" t="s">
        <v>4335</v>
      </c>
      <c r="P4914" s="1">
        <v>9403</v>
      </c>
      <c r="Q4914" s="1">
        <v>978441</v>
      </c>
      <c r="R4914" s="1">
        <f t="shared" si="381"/>
        <v>53841</v>
      </c>
      <c r="S4914" s="4">
        <v>708852.53407130891</v>
      </c>
      <c r="T4914" s="4">
        <v>91298.74914117252</v>
      </c>
      <c r="U4914" s="1">
        <f t="shared" si="382"/>
        <v>924600</v>
      </c>
      <c r="V4914" s="4">
        <f t="shared" si="383"/>
        <v>178289.71678751858</v>
      </c>
      <c r="W4914" s="1" t="str">
        <f t="shared" si="384"/>
        <v>Favourable</v>
      </c>
    </row>
    <row r="4915" spans="1:23" x14ac:dyDescent="0.25">
      <c r="A4915" s="1"/>
      <c r="B4915" s="1"/>
      <c r="C4915" s="1"/>
      <c r="D4915" s="1"/>
      <c r="E4915" s="1"/>
      <c r="F4915" s="2"/>
      <c r="G4915" s="3"/>
      <c r="H4915" s="1"/>
      <c r="I4915" s="1"/>
      <c r="J4915" s="1" t="s">
        <v>9253</v>
      </c>
      <c r="K4915" s="2">
        <v>44720</v>
      </c>
      <c r="L4915" s="1" t="s">
        <v>4207</v>
      </c>
      <c r="M4915" s="1" t="str">
        <f t="shared" si="380"/>
        <v>Social Services</v>
      </c>
      <c r="N4915" s="1" t="s">
        <v>4210</v>
      </c>
      <c r="O4915" s="1" t="s">
        <v>4223</v>
      </c>
      <c r="P4915" s="1">
        <v>8070</v>
      </c>
      <c r="Q4915" s="1">
        <v>578470</v>
      </c>
      <c r="R4915" s="1">
        <f t="shared" si="381"/>
        <v>57425</v>
      </c>
      <c r="S4915" s="4">
        <v>136922.15492890106</v>
      </c>
      <c r="T4915" s="4">
        <v>7263.5400841352484</v>
      </c>
      <c r="U4915" s="1">
        <f t="shared" si="382"/>
        <v>521045</v>
      </c>
      <c r="V4915" s="4">
        <f t="shared" si="383"/>
        <v>434284.30498696369</v>
      </c>
      <c r="W4915" s="1" t="str">
        <f t="shared" si="384"/>
        <v>Favourable</v>
      </c>
    </row>
    <row r="4916" spans="1:23" x14ac:dyDescent="0.25">
      <c r="A4916" s="1"/>
      <c r="B4916" s="1"/>
      <c r="C4916" s="1"/>
      <c r="D4916" s="1"/>
      <c r="E4916" s="1"/>
      <c r="F4916" s="2"/>
      <c r="G4916" s="3"/>
      <c r="H4916" s="1"/>
      <c r="I4916" s="1"/>
      <c r="J4916" s="1" t="s">
        <v>4906</v>
      </c>
      <c r="K4916" s="2">
        <v>44859</v>
      </c>
      <c r="L4916" s="1" t="s">
        <v>4204</v>
      </c>
      <c r="M4916" s="1" t="str">
        <f t="shared" si="380"/>
        <v>Education</v>
      </c>
      <c r="N4916" s="1" t="s">
        <v>4205</v>
      </c>
      <c r="O4916" s="1" t="s">
        <v>4438</v>
      </c>
      <c r="P4916" s="1">
        <v>8080</v>
      </c>
      <c r="Q4916" s="1">
        <v>490631</v>
      </c>
      <c r="R4916" s="1">
        <f t="shared" si="381"/>
        <v>58455</v>
      </c>
      <c r="S4916" s="4">
        <v>127810.30963975591</v>
      </c>
      <c r="T4916" s="4">
        <v>48407.071051379411</v>
      </c>
      <c r="U4916" s="1">
        <f t="shared" si="382"/>
        <v>432176</v>
      </c>
      <c r="V4916" s="4">
        <f t="shared" si="383"/>
        <v>314413.6193088647</v>
      </c>
      <c r="W4916" s="1" t="str">
        <f t="shared" si="384"/>
        <v>Favourable</v>
      </c>
    </row>
    <row r="4917" spans="1:23" x14ac:dyDescent="0.25">
      <c r="A4917" s="1"/>
      <c r="B4917" s="1"/>
      <c r="C4917" s="1"/>
      <c r="D4917" s="1"/>
      <c r="E4917" s="1"/>
      <c r="F4917" s="2"/>
      <c r="G4917" s="3"/>
      <c r="H4917" s="1"/>
      <c r="I4917" s="1"/>
      <c r="J4917" s="1" t="s">
        <v>9400</v>
      </c>
      <c r="K4917" s="2">
        <v>44349</v>
      </c>
      <c r="L4917" s="1" t="s">
        <v>4207</v>
      </c>
      <c r="M4917" s="1" t="str">
        <f t="shared" si="380"/>
        <v>Social Services</v>
      </c>
      <c r="N4917" s="1" t="s">
        <v>4205</v>
      </c>
      <c r="O4917" s="1" t="s">
        <v>4211</v>
      </c>
      <c r="P4917" s="1">
        <v>7071</v>
      </c>
      <c r="Q4917" s="1">
        <v>1040826</v>
      </c>
      <c r="R4917" s="1">
        <f t="shared" si="381"/>
        <v>23970</v>
      </c>
      <c r="S4917" s="4">
        <v>325688.38071844005</v>
      </c>
      <c r="T4917" s="4">
        <v>282575.86045944813</v>
      </c>
      <c r="U4917" s="1">
        <f t="shared" si="382"/>
        <v>1016856</v>
      </c>
      <c r="V4917" s="4">
        <f t="shared" si="383"/>
        <v>432561.75882211188</v>
      </c>
      <c r="W4917" s="1" t="str">
        <f t="shared" si="384"/>
        <v>Favourable</v>
      </c>
    </row>
    <row r="4918" spans="1:23" x14ac:dyDescent="0.25">
      <c r="A4918" s="1"/>
      <c r="B4918" s="1"/>
      <c r="C4918" s="1"/>
      <c r="D4918" s="1"/>
      <c r="E4918" s="1"/>
      <c r="F4918" s="2"/>
      <c r="G4918" s="3"/>
      <c r="H4918" s="1"/>
      <c r="I4918" s="1"/>
      <c r="J4918" s="1" t="s">
        <v>10231</v>
      </c>
      <c r="K4918" s="2">
        <v>44542</v>
      </c>
      <c r="L4918" s="1" t="s">
        <v>4204</v>
      </c>
      <c r="M4918" s="1" t="str">
        <f t="shared" si="380"/>
        <v>Education</v>
      </c>
      <c r="N4918" s="1" t="s">
        <v>4210</v>
      </c>
      <c r="O4918" s="1" t="s">
        <v>4247</v>
      </c>
      <c r="P4918" s="1">
        <v>9376</v>
      </c>
      <c r="Q4918" s="1">
        <v>2374567</v>
      </c>
      <c r="R4918" s="1">
        <f t="shared" si="381"/>
        <v>0</v>
      </c>
      <c r="S4918" s="4">
        <v>598618.22102448903</v>
      </c>
      <c r="T4918" s="4">
        <v>430527.52581387217</v>
      </c>
      <c r="U4918" s="1">
        <f t="shared" si="382"/>
        <v>2374567</v>
      </c>
      <c r="V4918" s="4">
        <f t="shared" si="383"/>
        <v>1345421.2531616387</v>
      </c>
      <c r="W4918" s="1" t="str">
        <f t="shared" si="384"/>
        <v>Favourable</v>
      </c>
    </row>
    <row r="4919" spans="1:23" x14ac:dyDescent="0.25">
      <c r="A4919" s="1"/>
      <c r="B4919" s="1"/>
      <c r="C4919" s="1"/>
      <c r="D4919" s="1"/>
      <c r="E4919" s="1"/>
      <c r="F4919" s="2"/>
      <c r="G4919" s="3"/>
      <c r="H4919" s="1"/>
      <c r="I4919" s="1"/>
      <c r="J4919" s="1" t="s">
        <v>5983</v>
      </c>
      <c r="K4919" s="2">
        <v>45089</v>
      </c>
      <c r="L4919" s="1" t="s">
        <v>4207</v>
      </c>
      <c r="M4919" s="1" t="str">
        <f t="shared" si="380"/>
        <v>Social Services</v>
      </c>
      <c r="N4919" s="1" t="s">
        <v>4205</v>
      </c>
      <c r="O4919" s="1" t="s">
        <v>4256</v>
      </c>
      <c r="P4919" s="1">
        <v>6148</v>
      </c>
      <c r="Q4919" s="1">
        <v>1520827</v>
      </c>
      <c r="R4919" s="1">
        <f t="shared" si="381"/>
        <v>99125</v>
      </c>
      <c r="S4919" s="4">
        <v>1004148.9327707479</v>
      </c>
      <c r="T4919" s="4">
        <v>35782.908312353342</v>
      </c>
      <c r="U4919" s="1">
        <f t="shared" si="382"/>
        <v>1421702</v>
      </c>
      <c r="V4919" s="4">
        <f t="shared" si="383"/>
        <v>480895.15891689877</v>
      </c>
      <c r="W4919" s="1" t="str">
        <f t="shared" si="384"/>
        <v>Favourable</v>
      </c>
    </row>
    <row r="4920" spans="1:23" x14ac:dyDescent="0.25">
      <c r="A4920" s="1"/>
      <c r="B4920" s="1"/>
      <c r="C4920" s="1"/>
      <c r="D4920" s="1"/>
      <c r="E4920" s="1"/>
      <c r="F4920" s="2"/>
      <c r="G4920" s="3"/>
      <c r="H4920" s="1"/>
      <c r="I4920" s="1"/>
      <c r="J4920" s="1" t="s">
        <v>6406</v>
      </c>
      <c r="K4920" s="2">
        <v>44215</v>
      </c>
      <c r="L4920" s="1" t="s">
        <v>4207</v>
      </c>
      <c r="M4920" s="1" t="str">
        <f t="shared" si="380"/>
        <v>Social Services</v>
      </c>
      <c r="N4920" s="1" t="s">
        <v>4205</v>
      </c>
      <c r="O4920" s="1" t="s">
        <v>4402</v>
      </c>
      <c r="P4920" s="1">
        <v>6428</v>
      </c>
      <c r="Q4920" s="1">
        <v>869277</v>
      </c>
      <c r="R4920" s="1">
        <f t="shared" si="381"/>
        <v>44118</v>
      </c>
      <c r="S4920" s="4">
        <v>193668.5573326977</v>
      </c>
      <c r="T4920" s="4">
        <v>18703.161643339681</v>
      </c>
      <c r="U4920" s="1">
        <f t="shared" si="382"/>
        <v>825159</v>
      </c>
      <c r="V4920" s="4">
        <f t="shared" si="383"/>
        <v>656905.28102396266</v>
      </c>
      <c r="W4920" s="1" t="str">
        <f t="shared" si="384"/>
        <v>Favourable</v>
      </c>
    </row>
    <row r="4921" spans="1:23" x14ac:dyDescent="0.25">
      <c r="A4921" s="1"/>
      <c r="B4921" s="1"/>
      <c r="C4921" s="1"/>
      <c r="D4921" s="1"/>
      <c r="E4921" s="1"/>
      <c r="F4921" s="2"/>
      <c r="G4921" s="3"/>
      <c r="H4921" s="1"/>
      <c r="I4921" s="1"/>
      <c r="J4921" s="1" t="s">
        <v>10232</v>
      </c>
      <c r="K4921" s="2">
        <v>44300</v>
      </c>
      <c r="L4921" s="1" t="s">
        <v>4204</v>
      </c>
      <c r="M4921" s="1" t="str">
        <f t="shared" si="380"/>
        <v>Education</v>
      </c>
      <c r="N4921" s="1" t="s">
        <v>4205</v>
      </c>
      <c r="O4921" s="1" t="s">
        <v>4311</v>
      </c>
      <c r="P4921" s="1">
        <v>6663</v>
      </c>
      <c r="Q4921" s="1">
        <v>1534516</v>
      </c>
      <c r="R4921" s="1">
        <f t="shared" si="381"/>
        <v>0</v>
      </c>
      <c r="S4921" s="4">
        <v>420026.65251155139</v>
      </c>
      <c r="T4921" s="4">
        <v>318955.56934919185</v>
      </c>
      <c r="U4921" s="1">
        <f t="shared" si="382"/>
        <v>1534516</v>
      </c>
      <c r="V4921" s="4">
        <f t="shared" si="383"/>
        <v>795533.77813925676</v>
      </c>
      <c r="W4921" s="1" t="str">
        <f t="shared" si="384"/>
        <v>Favourable</v>
      </c>
    </row>
    <row r="4922" spans="1:23" x14ac:dyDescent="0.25">
      <c r="A4922" s="1"/>
      <c r="B4922" s="1"/>
      <c r="C4922" s="1"/>
      <c r="D4922" s="1"/>
      <c r="E4922" s="1"/>
      <c r="F4922" s="2"/>
      <c r="G4922" s="3"/>
      <c r="H4922" s="1"/>
      <c r="I4922" s="1"/>
      <c r="J4922" s="1" t="s">
        <v>8953</v>
      </c>
      <c r="K4922" s="2">
        <v>44560</v>
      </c>
      <c r="L4922" s="1" t="s">
        <v>4227</v>
      </c>
      <c r="M4922" s="1" t="str">
        <f t="shared" si="380"/>
        <v>Infrastructure</v>
      </c>
      <c r="N4922" s="1" t="s">
        <v>4210</v>
      </c>
      <c r="O4922" s="1" t="s">
        <v>4441</v>
      </c>
      <c r="P4922" s="1">
        <v>9445</v>
      </c>
      <c r="Q4922" s="1">
        <v>1708313</v>
      </c>
      <c r="R4922" s="1">
        <f t="shared" si="381"/>
        <v>32479</v>
      </c>
      <c r="S4922" s="4">
        <v>933295.73493300064</v>
      </c>
      <c r="T4922" s="4">
        <v>54184.471155844738</v>
      </c>
      <c r="U4922" s="1">
        <f t="shared" si="382"/>
        <v>1675834</v>
      </c>
      <c r="V4922" s="4">
        <f t="shared" si="383"/>
        <v>720832.79391115461</v>
      </c>
      <c r="W4922" s="1" t="str">
        <f t="shared" si="384"/>
        <v>Favourable</v>
      </c>
    </row>
    <row r="4923" spans="1:23" x14ac:dyDescent="0.25">
      <c r="A4923" s="1"/>
      <c r="B4923" s="1"/>
      <c r="C4923" s="1"/>
      <c r="D4923" s="1"/>
      <c r="E4923" s="1"/>
      <c r="F4923" s="2"/>
      <c r="G4923" s="3"/>
      <c r="H4923" s="1"/>
      <c r="I4923" s="1"/>
      <c r="J4923" s="1" t="s">
        <v>9293</v>
      </c>
      <c r="K4923" s="2">
        <v>44588</v>
      </c>
      <c r="L4923" s="1" t="s">
        <v>4207</v>
      </c>
      <c r="M4923" s="1" t="str">
        <f t="shared" si="380"/>
        <v>Social Services</v>
      </c>
      <c r="N4923" s="1" t="s">
        <v>4222</v>
      </c>
      <c r="O4923" s="1" t="s">
        <v>4374</v>
      </c>
      <c r="P4923" s="1">
        <v>7626</v>
      </c>
      <c r="Q4923" s="1">
        <v>1489986</v>
      </c>
      <c r="R4923" s="1">
        <f t="shared" si="381"/>
        <v>42493</v>
      </c>
      <c r="S4923" s="4">
        <v>1208308.2624368975</v>
      </c>
      <c r="T4923" s="4">
        <v>62418.507781772169</v>
      </c>
      <c r="U4923" s="1">
        <f t="shared" si="382"/>
        <v>1447493</v>
      </c>
      <c r="V4923" s="4">
        <f t="shared" si="383"/>
        <v>219259.22978133033</v>
      </c>
      <c r="W4923" s="1" t="str">
        <f t="shared" si="384"/>
        <v>Favourable</v>
      </c>
    </row>
    <row r="4924" spans="1:23" x14ac:dyDescent="0.25">
      <c r="A4924" s="1"/>
      <c r="B4924" s="1"/>
      <c r="C4924" s="1"/>
      <c r="D4924" s="1"/>
      <c r="E4924" s="1"/>
      <c r="F4924" s="2"/>
      <c r="G4924" s="3"/>
      <c r="H4924" s="1"/>
      <c r="I4924" s="1"/>
      <c r="J4924" s="1" t="s">
        <v>9968</v>
      </c>
      <c r="K4924" s="2">
        <v>43975</v>
      </c>
      <c r="L4924" s="1" t="s">
        <v>4204</v>
      </c>
      <c r="M4924" s="1" t="str">
        <f t="shared" si="380"/>
        <v>Education</v>
      </c>
      <c r="N4924" s="1" t="s">
        <v>4205</v>
      </c>
      <c r="O4924" s="1" t="s">
        <v>4247</v>
      </c>
      <c r="P4924" s="1">
        <v>7580</v>
      </c>
      <c r="Q4924" s="1">
        <v>1952470</v>
      </c>
      <c r="R4924" s="1">
        <f t="shared" si="381"/>
        <v>56753</v>
      </c>
      <c r="S4924" s="4">
        <v>1950031.8925070185</v>
      </c>
      <c r="T4924" s="4">
        <v>194029.83696788282</v>
      </c>
      <c r="U4924" s="1">
        <f t="shared" si="382"/>
        <v>1895717</v>
      </c>
      <c r="V4924" s="4">
        <f t="shared" si="383"/>
        <v>-191591.72947490122</v>
      </c>
      <c r="W4924" s="1" t="str">
        <f t="shared" si="384"/>
        <v>Adverse</v>
      </c>
    </row>
    <row r="4925" spans="1:23" x14ac:dyDescent="0.25">
      <c r="A4925" s="1"/>
      <c r="B4925" s="1"/>
      <c r="C4925" s="1"/>
      <c r="D4925" s="1"/>
      <c r="E4925" s="1"/>
      <c r="F4925" s="2"/>
      <c r="G4925" s="3"/>
      <c r="H4925" s="1"/>
      <c r="I4925" s="1"/>
      <c r="J4925" s="1" t="s">
        <v>10233</v>
      </c>
      <c r="K4925" s="2">
        <v>45195</v>
      </c>
      <c r="L4925" s="1" t="s">
        <v>4207</v>
      </c>
      <c r="M4925" s="1" t="str">
        <f t="shared" si="380"/>
        <v>Social Services</v>
      </c>
      <c r="N4925" s="1" t="s">
        <v>4210</v>
      </c>
      <c r="O4925" s="1" t="s">
        <v>4211</v>
      </c>
      <c r="P4925" s="1">
        <v>7422</v>
      </c>
      <c r="Q4925" s="1">
        <v>1299340</v>
      </c>
      <c r="R4925" s="1">
        <f t="shared" si="381"/>
        <v>0</v>
      </c>
      <c r="S4925" s="4">
        <v>1058849.4819059852</v>
      </c>
      <c r="T4925" s="4">
        <v>118633.98605493885</v>
      </c>
      <c r="U4925" s="1">
        <f t="shared" si="382"/>
        <v>1299340</v>
      </c>
      <c r="V4925" s="4">
        <f t="shared" si="383"/>
        <v>121856.53203907609</v>
      </c>
      <c r="W4925" s="1" t="str">
        <f t="shared" si="384"/>
        <v>Favourable</v>
      </c>
    </row>
    <row r="4926" spans="1:23" x14ac:dyDescent="0.25">
      <c r="A4926" s="1"/>
      <c r="B4926" s="1"/>
      <c r="C4926" s="1"/>
      <c r="D4926" s="1"/>
      <c r="E4926" s="1"/>
      <c r="F4926" s="2"/>
      <c r="G4926" s="3"/>
      <c r="H4926" s="1"/>
      <c r="I4926" s="1"/>
      <c r="J4926" s="1" t="s">
        <v>8627</v>
      </c>
      <c r="K4926" s="2">
        <v>45339</v>
      </c>
      <c r="L4926" s="1" t="s">
        <v>4227</v>
      </c>
      <c r="M4926" s="1" t="str">
        <f t="shared" si="380"/>
        <v>Infrastructure</v>
      </c>
      <c r="N4926" s="1" t="s">
        <v>4210</v>
      </c>
      <c r="O4926" s="1" t="s">
        <v>4286</v>
      </c>
      <c r="P4926" s="1">
        <v>9255</v>
      </c>
      <c r="Q4926" s="1">
        <v>827862</v>
      </c>
      <c r="R4926" s="1">
        <f t="shared" si="381"/>
        <v>28182</v>
      </c>
      <c r="S4926" s="4">
        <v>573516.96066520282</v>
      </c>
      <c r="T4926" s="4">
        <v>108567.31152255963</v>
      </c>
      <c r="U4926" s="1">
        <f t="shared" si="382"/>
        <v>799680</v>
      </c>
      <c r="V4926" s="4">
        <f t="shared" si="383"/>
        <v>145777.72781223757</v>
      </c>
      <c r="W4926" s="1" t="str">
        <f t="shared" si="384"/>
        <v>Favourable</v>
      </c>
    </row>
    <row r="4927" spans="1:23" x14ac:dyDescent="0.25">
      <c r="A4927" s="1"/>
      <c r="B4927" s="1"/>
      <c r="C4927" s="1"/>
      <c r="D4927" s="1"/>
      <c r="E4927" s="1"/>
      <c r="F4927" s="2"/>
      <c r="G4927" s="3"/>
      <c r="H4927" s="1"/>
      <c r="I4927" s="1"/>
      <c r="J4927" s="1" t="s">
        <v>9341</v>
      </c>
      <c r="K4927" s="2">
        <v>44875</v>
      </c>
      <c r="L4927" s="1" t="s">
        <v>4238</v>
      </c>
      <c r="M4927" s="1" t="str">
        <f t="shared" si="380"/>
        <v>Education</v>
      </c>
      <c r="N4927" s="1" t="s">
        <v>4210</v>
      </c>
      <c r="O4927" s="1" t="s">
        <v>4217</v>
      </c>
      <c r="P4927" s="1">
        <v>5896</v>
      </c>
      <c r="Q4927" s="1">
        <v>2059565</v>
      </c>
      <c r="R4927" s="1">
        <f t="shared" si="381"/>
        <v>57787</v>
      </c>
      <c r="S4927" s="4">
        <v>1334672.4960342797</v>
      </c>
      <c r="T4927" s="4">
        <v>515735.91427164263</v>
      </c>
      <c r="U4927" s="1">
        <f t="shared" si="382"/>
        <v>2001778</v>
      </c>
      <c r="V4927" s="4">
        <f t="shared" si="383"/>
        <v>209156.58969407761</v>
      </c>
      <c r="W4927" s="1" t="str">
        <f t="shared" si="384"/>
        <v>Favourable</v>
      </c>
    </row>
    <row r="4928" spans="1:23" x14ac:dyDescent="0.25">
      <c r="A4928" s="1"/>
      <c r="B4928" s="1"/>
      <c r="C4928" s="1"/>
      <c r="D4928" s="1"/>
      <c r="E4928" s="1"/>
      <c r="F4928" s="2"/>
      <c r="G4928" s="3"/>
      <c r="H4928" s="1"/>
      <c r="I4928" s="1"/>
      <c r="J4928" s="1" t="s">
        <v>10234</v>
      </c>
      <c r="K4928" s="2">
        <v>43999</v>
      </c>
      <c r="L4928" s="1" t="s">
        <v>4207</v>
      </c>
      <c r="M4928" s="1" t="str">
        <f t="shared" si="380"/>
        <v>Social Services</v>
      </c>
      <c r="N4928" s="1" t="s">
        <v>4222</v>
      </c>
      <c r="O4928" s="1" t="s">
        <v>4479</v>
      </c>
      <c r="P4928" s="1">
        <v>7877</v>
      </c>
      <c r="Q4928" s="1">
        <v>2437812</v>
      </c>
      <c r="R4928" s="1">
        <f t="shared" si="381"/>
        <v>0</v>
      </c>
      <c r="S4928" s="4">
        <v>1790505.0627480657</v>
      </c>
      <c r="T4928" s="4">
        <v>216260.49438812191</v>
      </c>
      <c r="U4928" s="1">
        <f t="shared" si="382"/>
        <v>2437812</v>
      </c>
      <c r="V4928" s="4">
        <f t="shared" si="383"/>
        <v>431046.44286381244</v>
      </c>
      <c r="W4928" s="1" t="str">
        <f t="shared" si="384"/>
        <v>Favourable</v>
      </c>
    </row>
    <row r="4929" spans="1:23" x14ac:dyDescent="0.25">
      <c r="A4929" s="1"/>
      <c r="B4929" s="1"/>
      <c r="C4929" s="1"/>
      <c r="D4929" s="1"/>
      <c r="E4929" s="1"/>
      <c r="F4929" s="2"/>
      <c r="G4929" s="3"/>
      <c r="H4929" s="1"/>
      <c r="I4929" s="1"/>
      <c r="J4929" s="1" t="s">
        <v>10235</v>
      </c>
      <c r="K4929" s="2">
        <v>44822</v>
      </c>
      <c r="L4929" s="1" t="s">
        <v>4238</v>
      </c>
      <c r="M4929" s="1" t="str">
        <f t="shared" si="380"/>
        <v>Education</v>
      </c>
      <c r="N4929" s="1" t="s">
        <v>4210</v>
      </c>
      <c r="O4929" s="1" t="s">
        <v>4358</v>
      </c>
      <c r="P4929" s="1">
        <v>7864</v>
      </c>
      <c r="Q4929" s="1">
        <v>2165851</v>
      </c>
      <c r="R4929" s="1">
        <f t="shared" si="381"/>
        <v>0</v>
      </c>
      <c r="S4929" s="4">
        <v>284572.19379828929</v>
      </c>
      <c r="T4929" s="4">
        <v>626456.48372897436</v>
      </c>
      <c r="U4929" s="1">
        <f t="shared" si="382"/>
        <v>2165851</v>
      </c>
      <c r="V4929" s="4">
        <f t="shared" si="383"/>
        <v>1254822.3224727362</v>
      </c>
      <c r="W4929" s="1" t="str">
        <f t="shared" si="384"/>
        <v>Favourable</v>
      </c>
    </row>
    <row r="4930" spans="1:23" x14ac:dyDescent="0.25">
      <c r="A4930" s="1"/>
      <c r="B4930" s="1"/>
      <c r="C4930" s="1"/>
      <c r="D4930" s="1"/>
      <c r="E4930" s="1"/>
      <c r="F4930" s="2"/>
      <c r="G4930" s="3"/>
      <c r="H4930" s="1"/>
      <c r="I4930" s="1"/>
      <c r="J4930" s="1" t="s">
        <v>7571</v>
      </c>
      <c r="K4930" s="2">
        <v>44692</v>
      </c>
      <c r="L4930" s="1" t="s">
        <v>4207</v>
      </c>
      <c r="M4930" s="1" t="str">
        <f t="shared" si="380"/>
        <v>Social Services</v>
      </c>
      <c r="N4930" s="1" t="s">
        <v>4210</v>
      </c>
      <c r="O4930" s="1" t="s">
        <v>4311</v>
      </c>
      <c r="P4930" s="1">
        <v>6118</v>
      </c>
      <c r="Q4930" s="1">
        <v>2389820</v>
      </c>
      <c r="R4930" s="1">
        <f t="shared" si="381"/>
        <v>27917</v>
      </c>
      <c r="S4930" s="4">
        <v>295180.79495192511</v>
      </c>
      <c r="T4930" s="4">
        <v>316746.53788958275</v>
      </c>
      <c r="U4930" s="1">
        <f t="shared" si="382"/>
        <v>2361903</v>
      </c>
      <c r="V4930" s="4">
        <f t="shared" si="383"/>
        <v>1777892.6671584921</v>
      </c>
      <c r="W4930" s="1" t="str">
        <f t="shared" si="384"/>
        <v>Favourable</v>
      </c>
    </row>
    <row r="4931" spans="1:23" x14ac:dyDescent="0.25">
      <c r="A4931" s="1"/>
      <c r="B4931" s="1"/>
      <c r="C4931" s="1"/>
      <c r="D4931" s="1"/>
      <c r="E4931" s="1"/>
      <c r="F4931" s="2"/>
      <c r="G4931" s="3"/>
      <c r="H4931" s="1"/>
      <c r="I4931" s="1"/>
      <c r="J4931" s="1" t="s">
        <v>7943</v>
      </c>
      <c r="K4931" s="2">
        <v>44132</v>
      </c>
      <c r="L4931" s="1" t="s">
        <v>4207</v>
      </c>
      <c r="M4931" s="1" t="str">
        <f t="shared" ref="M4931:M4994" si="385">INDEX($A:$B,MATCH($L4931,$A:$A,0),2)</f>
        <v>Social Services</v>
      </c>
      <c r="N4931" s="1" t="s">
        <v>4222</v>
      </c>
      <c r="O4931" s="1" t="s">
        <v>4479</v>
      </c>
      <c r="P4931" s="1">
        <v>7586</v>
      </c>
      <c r="Q4931" s="1">
        <v>1508913</v>
      </c>
      <c r="R4931" s="1">
        <f t="shared" ref="R4931:R4994" si="386">_xlfn.XLOOKUP($J4931,$E:$E,$G:$G,0,0,1)</f>
        <v>56994</v>
      </c>
      <c r="S4931" s="4">
        <v>89587.723487409836</v>
      </c>
      <c r="T4931" s="4">
        <v>402674.72227860481</v>
      </c>
      <c r="U4931" s="1">
        <f t="shared" ref="U4931:U4994" si="387">Q4931-R4931</f>
        <v>1451919</v>
      </c>
      <c r="V4931" s="4">
        <f t="shared" ref="V4931:V4994" si="388">Q4931-(S4931+T4931)</f>
        <v>1016650.5542339854</v>
      </c>
      <c r="W4931" s="1" t="str">
        <f t="shared" ref="W4931:W4994" si="389">IF(V4931&gt;=0,"Favourable","Adverse")</f>
        <v>Favourable</v>
      </c>
    </row>
    <row r="4932" spans="1:23" x14ac:dyDescent="0.25">
      <c r="A4932" s="1"/>
      <c r="B4932" s="1"/>
      <c r="C4932" s="1"/>
      <c r="D4932" s="1"/>
      <c r="E4932" s="1"/>
      <c r="F4932" s="2"/>
      <c r="G4932" s="3"/>
      <c r="H4932" s="1"/>
      <c r="I4932" s="1"/>
      <c r="J4932" s="1" t="s">
        <v>9983</v>
      </c>
      <c r="K4932" s="2">
        <v>43872</v>
      </c>
      <c r="L4932" s="1" t="s">
        <v>4207</v>
      </c>
      <c r="M4932" s="1" t="str">
        <f t="shared" si="385"/>
        <v>Social Services</v>
      </c>
      <c r="N4932" s="1" t="s">
        <v>4205</v>
      </c>
      <c r="O4932" s="1" t="s">
        <v>4241</v>
      </c>
      <c r="P4932" s="1">
        <v>6923</v>
      </c>
      <c r="Q4932" s="1">
        <v>1145358</v>
      </c>
      <c r="R4932" s="1">
        <f t="shared" si="386"/>
        <v>37094</v>
      </c>
      <c r="S4932" s="4">
        <v>569673.34897298389</v>
      </c>
      <c r="T4932" s="4">
        <v>351711.48546056187</v>
      </c>
      <c r="U4932" s="1">
        <f t="shared" si="387"/>
        <v>1108264</v>
      </c>
      <c r="V4932" s="4">
        <f t="shared" si="388"/>
        <v>223973.16556645418</v>
      </c>
      <c r="W4932" s="1" t="str">
        <f t="shared" si="389"/>
        <v>Favourable</v>
      </c>
    </row>
    <row r="4933" spans="1:23" x14ac:dyDescent="0.25">
      <c r="A4933" s="1"/>
      <c r="B4933" s="1"/>
      <c r="C4933" s="1"/>
      <c r="D4933" s="1"/>
      <c r="E4933" s="1"/>
      <c r="F4933" s="2"/>
      <c r="G4933" s="3"/>
      <c r="H4933" s="1"/>
      <c r="I4933" s="1"/>
      <c r="J4933" s="1" t="s">
        <v>6274</v>
      </c>
      <c r="K4933" s="2">
        <v>45110</v>
      </c>
      <c r="L4933" s="1" t="s">
        <v>4207</v>
      </c>
      <c r="M4933" s="1" t="str">
        <f t="shared" si="385"/>
        <v>Social Services</v>
      </c>
      <c r="N4933" s="1" t="s">
        <v>4205</v>
      </c>
      <c r="O4933" s="1" t="s">
        <v>4358</v>
      </c>
      <c r="P4933" s="1">
        <v>7080</v>
      </c>
      <c r="Q4933" s="1">
        <v>2195069</v>
      </c>
      <c r="R4933" s="1">
        <f t="shared" si="386"/>
        <v>45382</v>
      </c>
      <c r="S4933" s="4">
        <v>623733.3410431355</v>
      </c>
      <c r="T4933" s="4">
        <v>481908.87768298801</v>
      </c>
      <c r="U4933" s="1">
        <f t="shared" si="387"/>
        <v>2149687</v>
      </c>
      <c r="V4933" s="4">
        <f t="shared" si="388"/>
        <v>1089426.7812738765</v>
      </c>
      <c r="W4933" s="1" t="str">
        <f t="shared" si="389"/>
        <v>Favourable</v>
      </c>
    </row>
    <row r="4934" spans="1:23" x14ac:dyDescent="0.25">
      <c r="A4934" s="1"/>
      <c r="B4934" s="1"/>
      <c r="C4934" s="1"/>
      <c r="D4934" s="1"/>
      <c r="E4934" s="1"/>
      <c r="F4934" s="2"/>
      <c r="G4934" s="3"/>
      <c r="H4934" s="1"/>
      <c r="I4934" s="1"/>
      <c r="J4934" s="1" t="s">
        <v>6867</v>
      </c>
      <c r="K4934" s="2">
        <v>44439</v>
      </c>
      <c r="L4934" s="1" t="s">
        <v>4238</v>
      </c>
      <c r="M4934" s="1" t="str">
        <f t="shared" si="385"/>
        <v>Education</v>
      </c>
      <c r="N4934" s="1" t="s">
        <v>4222</v>
      </c>
      <c r="O4934" s="1" t="s">
        <v>4267</v>
      </c>
      <c r="P4934" s="1">
        <v>5692</v>
      </c>
      <c r="Q4934" s="1">
        <v>1910896</v>
      </c>
      <c r="R4934" s="1">
        <f t="shared" si="386"/>
        <v>13861</v>
      </c>
      <c r="S4934" s="4">
        <v>1807193.2088726566</v>
      </c>
      <c r="T4934" s="4">
        <v>565099.27924867894</v>
      </c>
      <c r="U4934" s="1">
        <f t="shared" si="387"/>
        <v>1897035</v>
      </c>
      <c r="V4934" s="4">
        <f t="shared" si="388"/>
        <v>-461396.48812133539</v>
      </c>
      <c r="W4934" s="1" t="str">
        <f t="shared" si="389"/>
        <v>Adverse</v>
      </c>
    </row>
    <row r="4935" spans="1:23" x14ac:dyDescent="0.25">
      <c r="A4935" s="1"/>
      <c r="B4935" s="1"/>
      <c r="C4935" s="1"/>
      <c r="D4935" s="1"/>
      <c r="E4935" s="1"/>
      <c r="F4935" s="2"/>
      <c r="G4935" s="3"/>
      <c r="H4935" s="1"/>
      <c r="I4935" s="1"/>
      <c r="J4935" s="1" t="s">
        <v>10236</v>
      </c>
      <c r="K4935" s="2">
        <v>43912</v>
      </c>
      <c r="L4935" s="1" t="s">
        <v>4227</v>
      </c>
      <c r="M4935" s="1" t="str">
        <f t="shared" si="385"/>
        <v>Infrastructure</v>
      </c>
      <c r="N4935" s="1" t="s">
        <v>4222</v>
      </c>
      <c r="O4935" s="1" t="s">
        <v>4304</v>
      </c>
      <c r="P4935" s="1">
        <v>8001</v>
      </c>
      <c r="Q4935" s="1">
        <v>2382090</v>
      </c>
      <c r="R4935" s="1">
        <f t="shared" si="386"/>
        <v>0</v>
      </c>
      <c r="S4935" s="4">
        <v>2015127.6068419914</v>
      </c>
      <c r="T4935" s="4">
        <v>609005.76890617062</v>
      </c>
      <c r="U4935" s="1">
        <f t="shared" si="387"/>
        <v>2382090</v>
      </c>
      <c r="V4935" s="4">
        <f t="shared" si="388"/>
        <v>-242043.37574816216</v>
      </c>
      <c r="W4935" s="1" t="str">
        <f t="shared" si="389"/>
        <v>Adverse</v>
      </c>
    </row>
    <row r="4936" spans="1:23" x14ac:dyDescent="0.25">
      <c r="A4936" s="1"/>
      <c r="B4936" s="1"/>
      <c r="C4936" s="1"/>
      <c r="D4936" s="1"/>
      <c r="E4936" s="1"/>
      <c r="F4936" s="2"/>
      <c r="G4936" s="3"/>
      <c r="H4936" s="1"/>
      <c r="I4936" s="1"/>
      <c r="J4936" s="1" t="s">
        <v>6895</v>
      </c>
      <c r="K4936" s="2">
        <v>45039</v>
      </c>
      <c r="L4936" s="1" t="s">
        <v>4207</v>
      </c>
      <c r="M4936" s="1" t="str">
        <f t="shared" si="385"/>
        <v>Social Services</v>
      </c>
      <c r="N4936" s="1" t="s">
        <v>4210</v>
      </c>
      <c r="O4936" s="1" t="s">
        <v>4233</v>
      </c>
      <c r="P4936" s="1">
        <v>6432</v>
      </c>
      <c r="Q4936" s="1">
        <v>2177197</v>
      </c>
      <c r="R4936" s="1">
        <f t="shared" si="386"/>
        <v>47648</v>
      </c>
      <c r="S4936" s="4">
        <v>1618719.5905667813</v>
      </c>
      <c r="T4936" s="4">
        <v>382620.6192301588</v>
      </c>
      <c r="U4936" s="1">
        <f t="shared" si="387"/>
        <v>2129549</v>
      </c>
      <c r="V4936" s="4">
        <f t="shared" si="388"/>
        <v>175856.79020305979</v>
      </c>
      <c r="W4936" s="1" t="str">
        <f t="shared" si="389"/>
        <v>Favourable</v>
      </c>
    </row>
    <row r="4937" spans="1:23" x14ac:dyDescent="0.25">
      <c r="A4937" s="1"/>
      <c r="B4937" s="1"/>
      <c r="C4937" s="1"/>
      <c r="D4937" s="1"/>
      <c r="E4937" s="1"/>
      <c r="F4937" s="2"/>
      <c r="G4937" s="3"/>
      <c r="H4937" s="1"/>
      <c r="I4937" s="1"/>
      <c r="J4937" s="1" t="s">
        <v>7279</v>
      </c>
      <c r="K4937" s="2">
        <v>44857</v>
      </c>
      <c r="L4937" s="1" t="s">
        <v>4207</v>
      </c>
      <c r="M4937" s="1" t="str">
        <f t="shared" si="385"/>
        <v>Social Services</v>
      </c>
      <c r="N4937" s="1" t="s">
        <v>4222</v>
      </c>
      <c r="O4937" s="1" t="s">
        <v>4441</v>
      </c>
      <c r="P4937" s="1">
        <v>8417</v>
      </c>
      <c r="Q4937" s="1">
        <v>1326294</v>
      </c>
      <c r="R4937" s="1">
        <f t="shared" si="386"/>
        <v>22542</v>
      </c>
      <c r="S4937" s="4">
        <v>748880.48466687463</v>
      </c>
      <c r="T4937" s="4">
        <v>407974.17975869664</v>
      </c>
      <c r="U4937" s="1">
        <f t="shared" si="387"/>
        <v>1303752</v>
      </c>
      <c r="V4937" s="4">
        <f t="shared" si="388"/>
        <v>169439.33557442878</v>
      </c>
      <c r="W4937" s="1" t="str">
        <f t="shared" si="389"/>
        <v>Favourable</v>
      </c>
    </row>
    <row r="4938" spans="1:23" x14ac:dyDescent="0.25">
      <c r="A4938" s="1"/>
      <c r="B4938" s="1"/>
      <c r="C4938" s="1"/>
      <c r="D4938" s="1"/>
      <c r="E4938" s="1"/>
      <c r="F4938" s="2"/>
      <c r="G4938" s="3"/>
      <c r="H4938" s="1"/>
      <c r="I4938" s="1"/>
      <c r="J4938" s="1" t="s">
        <v>10237</v>
      </c>
      <c r="K4938" s="2">
        <v>44446</v>
      </c>
      <c r="L4938" s="1" t="s">
        <v>4238</v>
      </c>
      <c r="M4938" s="1" t="str">
        <f t="shared" si="385"/>
        <v>Education</v>
      </c>
      <c r="N4938" s="1" t="s">
        <v>4205</v>
      </c>
      <c r="O4938" s="1" t="s">
        <v>4250</v>
      </c>
      <c r="P4938" s="1">
        <v>8183</v>
      </c>
      <c r="Q4938" s="1">
        <v>2442109</v>
      </c>
      <c r="R4938" s="1">
        <f t="shared" si="386"/>
        <v>0</v>
      </c>
      <c r="S4938" s="4">
        <v>2179250.9806436249</v>
      </c>
      <c r="T4938" s="4">
        <v>610604.62162699527</v>
      </c>
      <c r="U4938" s="1">
        <f t="shared" si="387"/>
        <v>2442109</v>
      </c>
      <c r="V4938" s="4">
        <f t="shared" si="388"/>
        <v>-347746.60227061994</v>
      </c>
      <c r="W4938" s="1" t="str">
        <f t="shared" si="389"/>
        <v>Adverse</v>
      </c>
    </row>
    <row r="4939" spans="1:23" x14ac:dyDescent="0.25">
      <c r="A4939" s="1"/>
      <c r="B4939" s="1"/>
      <c r="C4939" s="1"/>
      <c r="D4939" s="1"/>
      <c r="E4939" s="1"/>
      <c r="F4939" s="2"/>
      <c r="G4939" s="3"/>
      <c r="H4939" s="1"/>
      <c r="I4939" s="1"/>
      <c r="J4939" s="1" t="s">
        <v>9955</v>
      </c>
      <c r="K4939" s="2">
        <v>44267</v>
      </c>
      <c r="L4939" s="1" t="s">
        <v>4238</v>
      </c>
      <c r="M4939" s="1" t="str">
        <f t="shared" si="385"/>
        <v>Education</v>
      </c>
      <c r="N4939" s="1" t="s">
        <v>4205</v>
      </c>
      <c r="O4939" s="1" t="s">
        <v>4211</v>
      </c>
      <c r="P4939" s="1">
        <v>8784</v>
      </c>
      <c r="Q4939" s="1">
        <v>2076495</v>
      </c>
      <c r="R4939" s="1">
        <f t="shared" si="386"/>
        <v>43573</v>
      </c>
      <c r="S4939" s="4">
        <v>200530.7809675996</v>
      </c>
      <c r="T4939" s="4">
        <v>239627.72762107648</v>
      </c>
      <c r="U4939" s="1">
        <f t="shared" si="387"/>
        <v>2032922</v>
      </c>
      <c r="V4939" s="4">
        <f t="shared" si="388"/>
        <v>1636336.4914113239</v>
      </c>
      <c r="W4939" s="1" t="str">
        <f t="shared" si="389"/>
        <v>Favourable</v>
      </c>
    </row>
    <row r="4940" spans="1:23" x14ac:dyDescent="0.25">
      <c r="A4940" s="1"/>
      <c r="B4940" s="1"/>
      <c r="C4940" s="1"/>
      <c r="D4940" s="1"/>
      <c r="E4940" s="1"/>
      <c r="F4940" s="2"/>
      <c r="G4940" s="3"/>
      <c r="H4940" s="1"/>
      <c r="I4940" s="1"/>
      <c r="J4940" s="1" t="s">
        <v>5392</v>
      </c>
      <c r="K4940" s="2">
        <v>44575</v>
      </c>
      <c r="L4940" s="1" t="s">
        <v>4207</v>
      </c>
      <c r="M4940" s="1" t="str">
        <f t="shared" si="385"/>
        <v>Social Services</v>
      </c>
      <c r="N4940" s="1" t="s">
        <v>4222</v>
      </c>
      <c r="O4940" s="1" t="s">
        <v>4292</v>
      </c>
      <c r="P4940" s="1">
        <v>6300</v>
      </c>
      <c r="Q4940" s="1">
        <v>1986641</v>
      </c>
      <c r="R4940" s="1">
        <f t="shared" si="386"/>
        <v>87223</v>
      </c>
      <c r="S4940" s="4">
        <v>415078.87185629917</v>
      </c>
      <c r="T4940" s="4">
        <v>539925.86374633887</v>
      </c>
      <c r="U4940" s="1">
        <f t="shared" si="387"/>
        <v>1899418</v>
      </c>
      <c r="V4940" s="4">
        <f t="shared" si="388"/>
        <v>1031636.264397362</v>
      </c>
      <c r="W4940" s="1" t="str">
        <f t="shared" si="389"/>
        <v>Favourable</v>
      </c>
    </row>
    <row r="4941" spans="1:23" x14ac:dyDescent="0.25">
      <c r="A4941" s="1"/>
      <c r="B4941" s="1"/>
      <c r="C4941" s="1"/>
      <c r="D4941" s="1"/>
      <c r="E4941" s="1"/>
      <c r="F4941" s="2"/>
      <c r="G4941" s="3"/>
      <c r="H4941" s="1"/>
      <c r="I4941" s="1"/>
      <c r="J4941" s="1" t="s">
        <v>4615</v>
      </c>
      <c r="K4941" s="2">
        <v>45058</v>
      </c>
      <c r="L4941" s="1" t="s">
        <v>4204</v>
      </c>
      <c r="M4941" s="1" t="str">
        <f t="shared" si="385"/>
        <v>Education</v>
      </c>
      <c r="N4941" s="1" t="s">
        <v>4210</v>
      </c>
      <c r="O4941" s="1" t="s">
        <v>4247</v>
      </c>
      <c r="P4941" s="1">
        <v>7766</v>
      </c>
      <c r="Q4941" s="1">
        <v>564554</v>
      </c>
      <c r="R4941" s="1">
        <f t="shared" si="386"/>
        <v>44636</v>
      </c>
      <c r="S4941" s="4">
        <v>417444.08116724167</v>
      </c>
      <c r="T4941" s="4">
        <v>141173.74492473737</v>
      </c>
      <c r="U4941" s="1">
        <f t="shared" si="387"/>
        <v>519918</v>
      </c>
      <c r="V4941" s="4">
        <f t="shared" si="388"/>
        <v>5936.1739080209518</v>
      </c>
      <c r="W4941" s="1" t="str">
        <f t="shared" si="389"/>
        <v>Favourable</v>
      </c>
    </row>
    <row r="4942" spans="1:23" x14ac:dyDescent="0.25">
      <c r="A4942" s="1"/>
      <c r="B4942" s="1"/>
      <c r="C4942" s="1"/>
      <c r="D4942" s="1"/>
      <c r="E4942" s="1"/>
      <c r="F4942" s="2"/>
      <c r="G4942" s="3"/>
      <c r="H4942" s="1"/>
      <c r="I4942" s="1"/>
      <c r="J4942" s="1" t="s">
        <v>5932</v>
      </c>
      <c r="K4942" s="2">
        <v>44026</v>
      </c>
      <c r="L4942" s="1" t="s">
        <v>4238</v>
      </c>
      <c r="M4942" s="1" t="str">
        <f t="shared" si="385"/>
        <v>Education</v>
      </c>
      <c r="N4942" s="1" t="s">
        <v>4210</v>
      </c>
      <c r="O4942" s="1" t="s">
        <v>4286</v>
      </c>
      <c r="P4942" s="1">
        <v>6605</v>
      </c>
      <c r="Q4942" s="1">
        <v>642626</v>
      </c>
      <c r="R4942" s="1">
        <f t="shared" si="386"/>
        <v>77128</v>
      </c>
      <c r="S4942" s="4">
        <v>207085.55671676638</v>
      </c>
      <c r="T4942" s="4">
        <v>34638.878005395229</v>
      </c>
      <c r="U4942" s="1">
        <f t="shared" si="387"/>
        <v>565498</v>
      </c>
      <c r="V4942" s="4">
        <f t="shared" si="388"/>
        <v>400901.56527783838</v>
      </c>
      <c r="W4942" s="1" t="str">
        <f t="shared" si="389"/>
        <v>Favourable</v>
      </c>
    </row>
    <row r="4943" spans="1:23" x14ac:dyDescent="0.25">
      <c r="A4943" s="1"/>
      <c r="B4943" s="1"/>
      <c r="C4943" s="1"/>
      <c r="D4943" s="1"/>
      <c r="E4943" s="1"/>
      <c r="F4943" s="2"/>
      <c r="G4943" s="3"/>
      <c r="H4943" s="1"/>
      <c r="I4943" s="1"/>
      <c r="J4943" s="1" t="s">
        <v>9806</v>
      </c>
      <c r="K4943" s="2">
        <v>44554</v>
      </c>
      <c r="L4943" s="1" t="s">
        <v>4207</v>
      </c>
      <c r="M4943" s="1" t="str">
        <f t="shared" si="385"/>
        <v>Social Services</v>
      </c>
      <c r="N4943" s="1" t="s">
        <v>4205</v>
      </c>
      <c r="O4943" s="1" t="s">
        <v>4247</v>
      </c>
      <c r="P4943" s="1">
        <v>7087</v>
      </c>
      <c r="Q4943" s="1">
        <v>2426022</v>
      </c>
      <c r="R4943" s="1">
        <f t="shared" si="386"/>
        <v>52634</v>
      </c>
      <c r="S4943" s="4">
        <v>2424180.0964547461</v>
      </c>
      <c r="T4943" s="4">
        <v>733006.36566280306</v>
      </c>
      <c r="U4943" s="1">
        <f t="shared" si="387"/>
        <v>2373388</v>
      </c>
      <c r="V4943" s="4">
        <f t="shared" si="388"/>
        <v>-731164.46211754903</v>
      </c>
      <c r="W4943" s="1" t="str">
        <f t="shared" si="389"/>
        <v>Adverse</v>
      </c>
    </row>
    <row r="4944" spans="1:23" x14ac:dyDescent="0.25">
      <c r="A4944" s="1"/>
      <c r="B4944" s="1"/>
      <c r="C4944" s="1"/>
      <c r="D4944" s="1"/>
      <c r="E4944" s="1"/>
      <c r="F4944" s="2"/>
      <c r="G4944" s="3"/>
      <c r="H4944" s="1"/>
      <c r="I4944" s="1"/>
      <c r="J4944" s="1" t="s">
        <v>4856</v>
      </c>
      <c r="K4944" s="2">
        <v>44057</v>
      </c>
      <c r="L4944" s="1" t="s">
        <v>4207</v>
      </c>
      <c r="M4944" s="1" t="str">
        <f t="shared" si="385"/>
        <v>Social Services</v>
      </c>
      <c r="N4944" s="1" t="s">
        <v>4222</v>
      </c>
      <c r="O4944" s="1" t="s">
        <v>4233</v>
      </c>
      <c r="P4944" s="1">
        <v>8478</v>
      </c>
      <c r="Q4944" s="1">
        <v>2008328</v>
      </c>
      <c r="R4944" s="1">
        <f t="shared" si="386"/>
        <v>76322</v>
      </c>
      <c r="S4944" s="4">
        <v>1759556.9366512261</v>
      </c>
      <c r="T4944" s="4">
        <v>365519.25668863981</v>
      </c>
      <c r="U4944" s="1">
        <f t="shared" si="387"/>
        <v>1932006</v>
      </c>
      <c r="V4944" s="4">
        <f t="shared" si="388"/>
        <v>-116748.19333986612</v>
      </c>
      <c r="W4944" s="1" t="str">
        <f t="shared" si="389"/>
        <v>Adverse</v>
      </c>
    </row>
    <row r="4945" spans="1:23" x14ac:dyDescent="0.25">
      <c r="A4945" s="1"/>
      <c r="B4945" s="1"/>
      <c r="C4945" s="1"/>
      <c r="D4945" s="1"/>
      <c r="E4945" s="1"/>
      <c r="F4945" s="2"/>
      <c r="G4945" s="3"/>
      <c r="H4945" s="1"/>
      <c r="I4945" s="1"/>
      <c r="J4945" s="1" t="s">
        <v>7030</v>
      </c>
      <c r="K4945" s="2">
        <v>45071</v>
      </c>
      <c r="L4945" s="1" t="s">
        <v>4207</v>
      </c>
      <c r="M4945" s="1" t="str">
        <f t="shared" si="385"/>
        <v>Social Services</v>
      </c>
      <c r="N4945" s="1" t="s">
        <v>4205</v>
      </c>
      <c r="O4945" s="1" t="s">
        <v>4298</v>
      </c>
      <c r="P4945" s="1">
        <v>9083</v>
      </c>
      <c r="Q4945" s="1">
        <v>360174</v>
      </c>
      <c r="R4945" s="1">
        <f t="shared" si="386"/>
        <v>45980</v>
      </c>
      <c r="S4945" s="4">
        <v>210636.80947781718</v>
      </c>
      <c r="T4945" s="4">
        <v>110620.77760182554</v>
      </c>
      <c r="U4945" s="1">
        <f t="shared" si="387"/>
        <v>314194</v>
      </c>
      <c r="V4945" s="4">
        <f t="shared" si="388"/>
        <v>38916.41292035731</v>
      </c>
      <c r="W4945" s="1" t="str">
        <f t="shared" si="389"/>
        <v>Favourable</v>
      </c>
    </row>
    <row r="4946" spans="1:23" x14ac:dyDescent="0.25">
      <c r="A4946" s="1"/>
      <c r="B4946" s="1"/>
      <c r="C4946" s="1"/>
      <c r="D4946" s="1"/>
      <c r="E4946" s="1"/>
      <c r="F4946" s="2"/>
      <c r="G4946" s="3"/>
      <c r="H4946" s="1"/>
      <c r="I4946" s="1"/>
      <c r="J4946" s="1" t="s">
        <v>5856</v>
      </c>
      <c r="K4946" s="2">
        <v>44694</v>
      </c>
      <c r="L4946" s="1" t="s">
        <v>4207</v>
      </c>
      <c r="M4946" s="1" t="str">
        <f t="shared" si="385"/>
        <v>Social Services</v>
      </c>
      <c r="N4946" s="1" t="s">
        <v>4210</v>
      </c>
      <c r="O4946" s="1" t="s">
        <v>4421</v>
      </c>
      <c r="P4946" s="1">
        <v>7997</v>
      </c>
      <c r="Q4946" s="1">
        <v>2034926</v>
      </c>
      <c r="R4946" s="1">
        <f t="shared" si="386"/>
        <v>82300</v>
      </c>
      <c r="S4946" s="4">
        <v>695123.24929924414</v>
      </c>
      <c r="T4946" s="4">
        <v>648523.96389284602</v>
      </c>
      <c r="U4946" s="1">
        <f t="shared" si="387"/>
        <v>1952626</v>
      </c>
      <c r="V4946" s="4">
        <f t="shared" si="388"/>
        <v>691278.78680790984</v>
      </c>
      <c r="W4946" s="1" t="str">
        <f t="shared" si="389"/>
        <v>Favourable</v>
      </c>
    </row>
    <row r="4947" spans="1:23" x14ac:dyDescent="0.25">
      <c r="A4947" s="1"/>
      <c r="B4947" s="1"/>
      <c r="C4947" s="1"/>
      <c r="D4947" s="1"/>
      <c r="E4947" s="1"/>
      <c r="F4947" s="2"/>
      <c r="G4947" s="3"/>
      <c r="H4947" s="1"/>
      <c r="I4947" s="1"/>
      <c r="J4947" s="1" t="s">
        <v>10238</v>
      </c>
      <c r="K4947" s="2">
        <v>45420</v>
      </c>
      <c r="L4947" s="1" t="s">
        <v>4207</v>
      </c>
      <c r="M4947" s="1" t="str">
        <f t="shared" si="385"/>
        <v>Social Services</v>
      </c>
      <c r="N4947" s="1" t="s">
        <v>4210</v>
      </c>
      <c r="O4947" s="1" t="s">
        <v>4253</v>
      </c>
      <c r="P4947" s="1">
        <v>7757</v>
      </c>
      <c r="Q4947" s="1">
        <v>368433</v>
      </c>
      <c r="R4947" s="1">
        <f t="shared" si="386"/>
        <v>0</v>
      </c>
      <c r="S4947" s="4">
        <v>109289.61556540395</v>
      </c>
      <c r="T4947" s="4">
        <v>34575.880762569555</v>
      </c>
      <c r="U4947" s="1">
        <f t="shared" si="387"/>
        <v>368433</v>
      </c>
      <c r="V4947" s="4">
        <f t="shared" si="388"/>
        <v>224567.50367202651</v>
      </c>
      <c r="W4947" s="1" t="str">
        <f t="shared" si="389"/>
        <v>Favourable</v>
      </c>
    </row>
    <row r="4948" spans="1:23" x14ac:dyDescent="0.25">
      <c r="A4948" s="1"/>
      <c r="B4948" s="1"/>
      <c r="C4948" s="1"/>
      <c r="D4948" s="1"/>
      <c r="E4948" s="1"/>
      <c r="F4948" s="2"/>
      <c r="G4948" s="3"/>
      <c r="H4948" s="1"/>
      <c r="I4948" s="1"/>
      <c r="J4948" s="1" t="s">
        <v>9264</v>
      </c>
      <c r="K4948" s="2">
        <v>44138</v>
      </c>
      <c r="L4948" s="1" t="s">
        <v>4238</v>
      </c>
      <c r="M4948" s="1" t="str">
        <f t="shared" si="385"/>
        <v>Education</v>
      </c>
      <c r="N4948" s="1" t="s">
        <v>4205</v>
      </c>
      <c r="O4948" s="1" t="s">
        <v>4253</v>
      </c>
      <c r="P4948" s="1">
        <v>8810</v>
      </c>
      <c r="Q4948" s="1">
        <v>2024948</v>
      </c>
      <c r="R4948" s="1">
        <f t="shared" si="386"/>
        <v>30209</v>
      </c>
      <c r="S4948" s="4">
        <v>852306.7684895657</v>
      </c>
      <c r="T4948" s="4">
        <v>307818.81958289869</v>
      </c>
      <c r="U4948" s="1">
        <f t="shared" si="387"/>
        <v>1994739</v>
      </c>
      <c r="V4948" s="4">
        <f t="shared" si="388"/>
        <v>864822.41192753566</v>
      </c>
      <c r="W4948" s="1" t="str">
        <f t="shared" si="389"/>
        <v>Favourable</v>
      </c>
    </row>
    <row r="4949" spans="1:23" x14ac:dyDescent="0.25">
      <c r="A4949" s="1"/>
      <c r="B4949" s="1"/>
      <c r="C4949" s="1"/>
      <c r="D4949" s="1"/>
      <c r="E4949" s="1"/>
      <c r="F4949" s="2"/>
      <c r="G4949" s="3"/>
      <c r="H4949" s="1"/>
      <c r="I4949" s="1"/>
      <c r="J4949" s="1" t="s">
        <v>7332</v>
      </c>
      <c r="K4949" s="2">
        <v>45385</v>
      </c>
      <c r="L4949" s="1" t="s">
        <v>4207</v>
      </c>
      <c r="M4949" s="1" t="str">
        <f t="shared" si="385"/>
        <v>Social Services</v>
      </c>
      <c r="N4949" s="1" t="s">
        <v>4222</v>
      </c>
      <c r="O4949" s="1" t="s">
        <v>4250</v>
      </c>
      <c r="P4949" s="1">
        <v>8233</v>
      </c>
      <c r="Q4949" s="1">
        <v>1320165</v>
      </c>
      <c r="R4949" s="1">
        <f t="shared" si="386"/>
        <v>48269</v>
      </c>
      <c r="S4949" s="4">
        <v>62222.353981181841</v>
      </c>
      <c r="T4949" s="4">
        <v>86322.578618292842</v>
      </c>
      <c r="U4949" s="1">
        <f t="shared" si="387"/>
        <v>1271896</v>
      </c>
      <c r="V4949" s="4">
        <f t="shared" si="388"/>
        <v>1171620.0674005253</v>
      </c>
      <c r="W4949" s="1" t="str">
        <f t="shared" si="389"/>
        <v>Favourable</v>
      </c>
    </row>
    <row r="4950" spans="1:23" x14ac:dyDescent="0.25">
      <c r="A4950" s="1"/>
      <c r="B4950" s="1"/>
      <c r="C4950" s="1"/>
      <c r="D4950" s="1"/>
      <c r="E4950" s="1"/>
      <c r="F4950" s="2"/>
      <c r="G4950" s="3"/>
      <c r="H4950" s="1"/>
      <c r="I4950" s="1"/>
      <c r="J4950" s="1" t="s">
        <v>9949</v>
      </c>
      <c r="K4950" s="2">
        <v>43871</v>
      </c>
      <c r="L4950" s="1" t="s">
        <v>4207</v>
      </c>
      <c r="M4950" s="1" t="str">
        <f t="shared" si="385"/>
        <v>Social Services</v>
      </c>
      <c r="N4950" s="1" t="s">
        <v>4205</v>
      </c>
      <c r="O4950" s="1" t="s">
        <v>4267</v>
      </c>
      <c r="P4950" s="1">
        <v>5678</v>
      </c>
      <c r="Q4950" s="1">
        <v>2377230</v>
      </c>
      <c r="R4950" s="1">
        <f t="shared" si="386"/>
        <v>57571</v>
      </c>
      <c r="S4950" s="4">
        <v>2144060.3221131666</v>
      </c>
      <c r="T4950" s="4">
        <v>284966.45963754359</v>
      </c>
      <c r="U4950" s="1">
        <f t="shared" si="387"/>
        <v>2319659</v>
      </c>
      <c r="V4950" s="4">
        <f t="shared" si="388"/>
        <v>-51796.781750710215</v>
      </c>
      <c r="W4950" s="1" t="str">
        <f t="shared" si="389"/>
        <v>Adverse</v>
      </c>
    </row>
    <row r="4951" spans="1:23" x14ac:dyDescent="0.25">
      <c r="A4951" s="1"/>
      <c r="B4951" s="1"/>
      <c r="C4951" s="1"/>
      <c r="D4951" s="1"/>
      <c r="E4951" s="1"/>
      <c r="F4951" s="2"/>
      <c r="G4951" s="3"/>
      <c r="H4951" s="1"/>
      <c r="I4951" s="1"/>
      <c r="J4951" s="1" t="s">
        <v>10000</v>
      </c>
      <c r="K4951" s="2">
        <v>44604</v>
      </c>
      <c r="L4951" s="1" t="s">
        <v>4207</v>
      </c>
      <c r="M4951" s="1" t="str">
        <f t="shared" si="385"/>
        <v>Social Services</v>
      </c>
      <c r="N4951" s="1" t="s">
        <v>4210</v>
      </c>
      <c r="O4951" s="1" t="s">
        <v>4267</v>
      </c>
      <c r="P4951" s="1">
        <v>9378</v>
      </c>
      <c r="Q4951" s="1">
        <v>867246</v>
      </c>
      <c r="R4951" s="1">
        <f t="shared" si="386"/>
        <v>10592</v>
      </c>
      <c r="S4951" s="4">
        <v>520078.88695874927</v>
      </c>
      <c r="T4951" s="4">
        <v>240009.10159186425</v>
      </c>
      <c r="U4951" s="1">
        <f t="shared" si="387"/>
        <v>856654</v>
      </c>
      <c r="V4951" s="4">
        <f t="shared" si="388"/>
        <v>107158.01144938648</v>
      </c>
      <c r="W4951" s="1" t="str">
        <f t="shared" si="389"/>
        <v>Favourable</v>
      </c>
    </row>
    <row r="4952" spans="1:23" x14ac:dyDescent="0.25">
      <c r="A4952" s="1"/>
      <c r="B4952" s="1"/>
      <c r="C4952" s="1"/>
      <c r="D4952" s="1"/>
      <c r="E4952" s="1"/>
      <c r="F4952" s="2"/>
      <c r="G4952" s="3"/>
      <c r="H4952" s="1"/>
      <c r="I4952" s="1"/>
      <c r="J4952" s="1" t="s">
        <v>5105</v>
      </c>
      <c r="K4952" s="2">
        <v>44221</v>
      </c>
      <c r="L4952" s="1" t="s">
        <v>4227</v>
      </c>
      <c r="M4952" s="1" t="str">
        <f t="shared" si="385"/>
        <v>Infrastructure</v>
      </c>
      <c r="N4952" s="1" t="s">
        <v>4222</v>
      </c>
      <c r="O4952" s="1" t="s">
        <v>4217</v>
      </c>
      <c r="P4952" s="1">
        <v>7412</v>
      </c>
      <c r="Q4952" s="1">
        <v>657034</v>
      </c>
      <c r="R4952" s="1">
        <f t="shared" si="386"/>
        <v>85202</v>
      </c>
      <c r="S4952" s="4">
        <v>120911.43573438046</v>
      </c>
      <c r="T4952" s="4">
        <v>202357.32762172792</v>
      </c>
      <c r="U4952" s="1">
        <f t="shared" si="387"/>
        <v>571832</v>
      </c>
      <c r="V4952" s="4">
        <f t="shared" si="388"/>
        <v>333765.23664389161</v>
      </c>
      <c r="W4952" s="1" t="str">
        <f t="shared" si="389"/>
        <v>Favourable</v>
      </c>
    </row>
    <row r="4953" spans="1:23" x14ac:dyDescent="0.25">
      <c r="A4953" s="1"/>
      <c r="B4953" s="1"/>
      <c r="C4953" s="1"/>
      <c r="D4953" s="1"/>
      <c r="E4953" s="1"/>
      <c r="F4953" s="2"/>
      <c r="G4953" s="3"/>
      <c r="H4953" s="1"/>
      <c r="I4953" s="1"/>
      <c r="J4953" s="1" t="s">
        <v>10239</v>
      </c>
      <c r="K4953" s="2">
        <v>44098</v>
      </c>
      <c r="L4953" s="1" t="s">
        <v>4207</v>
      </c>
      <c r="M4953" s="1" t="str">
        <f t="shared" si="385"/>
        <v>Social Services</v>
      </c>
      <c r="N4953" s="1" t="s">
        <v>4205</v>
      </c>
      <c r="O4953" s="1" t="s">
        <v>4247</v>
      </c>
      <c r="P4953" s="1">
        <v>8740</v>
      </c>
      <c r="Q4953" s="1">
        <v>2160892</v>
      </c>
      <c r="R4953" s="1">
        <f t="shared" si="386"/>
        <v>0</v>
      </c>
      <c r="S4953" s="4">
        <v>1038906.4533923595</v>
      </c>
      <c r="T4953" s="4">
        <v>460653.81887667713</v>
      </c>
      <c r="U4953" s="1">
        <f t="shared" si="387"/>
        <v>2160892</v>
      </c>
      <c r="V4953" s="4">
        <f t="shared" si="388"/>
        <v>661331.72773096338</v>
      </c>
      <c r="W4953" s="1" t="str">
        <f t="shared" si="389"/>
        <v>Favourable</v>
      </c>
    </row>
    <row r="4954" spans="1:23" x14ac:dyDescent="0.25">
      <c r="A4954" s="1"/>
      <c r="B4954" s="1"/>
      <c r="C4954" s="1"/>
      <c r="D4954" s="1"/>
      <c r="E4954" s="1"/>
      <c r="F4954" s="2"/>
      <c r="G4954" s="3"/>
      <c r="H4954" s="1"/>
      <c r="I4954" s="1"/>
      <c r="J4954" s="1" t="s">
        <v>8377</v>
      </c>
      <c r="K4954" s="2">
        <v>44804</v>
      </c>
      <c r="L4954" s="1" t="s">
        <v>4207</v>
      </c>
      <c r="M4954" s="1" t="str">
        <f t="shared" si="385"/>
        <v>Social Services</v>
      </c>
      <c r="N4954" s="1" t="s">
        <v>4205</v>
      </c>
      <c r="O4954" s="1" t="s">
        <v>4476</v>
      </c>
      <c r="P4954" s="1">
        <v>8691</v>
      </c>
      <c r="Q4954" s="1">
        <v>540417</v>
      </c>
      <c r="R4954" s="1">
        <f t="shared" si="386"/>
        <v>47343</v>
      </c>
      <c r="S4954" s="4">
        <v>56838.757351981731</v>
      </c>
      <c r="T4954" s="4">
        <v>169458.19866924145</v>
      </c>
      <c r="U4954" s="1">
        <f t="shared" si="387"/>
        <v>493074</v>
      </c>
      <c r="V4954" s="4">
        <f t="shared" si="388"/>
        <v>314120.04397877678</v>
      </c>
      <c r="W4954" s="1" t="str">
        <f t="shared" si="389"/>
        <v>Favourable</v>
      </c>
    </row>
    <row r="4955" spans="1:23" x14ac:dyDescent="0.25">
      <c r="A4955" s="1"/>
      <c r="B4955" s="1"/>
      <c r="C4955" s="1"/>
      <c r="D4955" s="1"/>
      <c r="E4955" s="1"/>
      <c r="F4955" s="2"/>
      <c r="G4955" s="3"/>
      <c r="H4955" s="1"/>
      <c r="I4955" s="1"/>
      <c r="J4955" s="1" t="s">
        <v>9644</v>
      </c>
      <c r="K4955" s="2">
        <v>44194</v>
      </c>
      <c r="L4955" s="1" t="s">
        <v>4204</v>
      </c>
      <c r="M4955" s="1" t="str">
        <f t="shared" si="385"/>
        <v>Education</v>
      </c>
      <c r="N4955" s="1" t="s">
        <v>4210</v>
      </c>
      <c r="O4955" s="1" t="s">
        <v>4206</v>
      </c>
      <c r="P4955" s="1">
        <v>8648</v>
      </c>
      <c r="Q4955" s="1">
        <v>1186972</v>
      </c>
      <c r="R4955" s="1">
        <f t="shared" si="386"/>
        <v>23575</v>
      </c>
      <c r="S4955" s="4">
        <v>1034148.4092798866</v>
      </c>
      <c r="T4955" s="4">
        <v>133512.14494212248</v>
      </c>
      <c r="U4955" s="1">
        <f t="shared" si="387"/>
        <v>1163397</v>
      </c>
      <c r="V4955" s="4">
        <f t="shared" si="388"/>
        <v>19311.445777990855</v>
      </c>
      <c r="W4955" s="1" t="str">
        <f t="shared" si="389"/>
        <v>Favourable</v>
      </c>
    </row>
    <row r="4956" spans="1:23" x14ac:dyDescent="0.25">
      <c r="A4956" s="1"/>
      <c r="B4956" s="1"/>
      <c r="C4956" s="1"/>
      <c r="D4956" s="1"/>
      <c r="E4956" s="1"/>
      <c r="F4956" s="2"/>
      <c r="G4956" s="3"/>
      <c r="H4956" s="1"/>
      <c r="I4956" s="1"/>
      <c r="J4956" s="1" t="s">
        <v>9167</v>
      </c>
      <c r="K4956" s="2">
        <v>44653</v>
      </c>
      <c r="L4956" s="1" t="s">
        <v>4207</v>
      </c>
      <c r="M4956" s="1" t="str">
        <f t="shared" si="385"/>
        <v>Social Services</v>
      </c>
      <c r="N4956" s="1" t="s">
        <v>4210</v>
      </c>
      <c r="O4956" s="1" t="s">
        <v>4476</v>
      </c>
      <c r="P4956" s="1">
        <v>5867</v>
      </c>
      <c r="Q4956" s="1">
        <v>1068738</v>
      </c>
      <c r="R4956" s="1">
        <f t="shared" si="386"/>
        <v>38587</v>
      </c>
      <c r="S4956" s="4">
        <v>876544.02736087504</v>
      </c>
      <c r="T4956" s="4">
        <v>79980.431262796788</v>
      </c>
      <c r="U4956" s="1">
        <f t="shared" si="387"/>
        <v>1030151</v>
      </c>
      <c r="V4956" s="4">
        <f t="shared" si="388"/>
        <v>112213.54137632821</v>
      </c>
      <c r="W4956" s="1" t="str">
        <f t="shared" si="389"/>
        <v>Favourable</v>
      </c>
    </row>
    <row r="4957" spans="1:23" x14ac:dyDescent="0.25">
      <c r="A4957" s="1"/>
      <c r="B4957" s="1"/>
      <c r="C4957" s="1"/>
      <c r="D4957" s="1"/>
      <c r="E4957" s="1"/>
      <c r="F4957" s="2"/>
      <c r="G4957" s="3"/>
      <c r="H4957" s="1"/>
      <c r="I4957" s="1"/>
      <c r="J4957" s="1" t="s">
        <v>7127</v>
      </c>
      <c r="K4957" s="2">
        <v>43841</v>
      </c>
      <c r="L4957" s="1" t="s">
        <v>4227</v>
      </c>
      <c r="M4957" s="1" t="str">
        <f t="shared" si="385"/>
        <v>Infrastructure</v>
      </c>
      <c r="N4957" s="1" t="s">
        <v>4210</v>
      </c>
      <c r="O4957" s="1" t="s">
        <v>4421</v>
      </c>
      <c r="P4957" s="1">
        <v>7433</v>
      </c>
      <c r="Q4957" s="1">
        <v>1491647</v>
      </c>
      <c r="R4957" s="1">
        <f t="shared" si="386"/>
        <v>50244</v>
      </c>
      <c r="S4957" s="4">
        <v>826140.14541935408</v>
      </c>
      <c r="T4957" s="4">
        <v>349865.44724421762</v>
      </c>
      <c r="U4957" s="1">
        <f t="shared" si="387"/>
        <v>1441403</v>
      </c>
      <c r="V4957" s="4">
        <f t="shared" si="388"/>
        <v>315641.4073364283</v>
      </c>
      <c r="W4957" s="1" t="str">
        <f t="shared" si="389"/>
        <v>Favourable</v>
      </c>
    </row>
    <row r="4958" spans="1:23" x14ac:dyDescent="0.25">
      <c r="A4958" s="1"/>
      <c r="B4958" s="1"/>
      <c r="C4958" s="1"/>
      <c r="D4958" s="1"/>
      <c r="E4958" s="1"/>
      <c r="F4958" s="2"/>
      <c r="G4958" s="3"/>
      <c r="H4958" s="1"/>
      <c r="I4958" s="1"/>
      <c r="J4958" s="1" t="s">
        <v>9689</v>
      </c>
      <c r="K4958" s="2">
        <v>45001</v>
      </c>
      <c r="L4958" s="1" t="s">
        <v>4238</v>
      </c>
      <c r="M4958" s="1" t="str">
        <f t="shared" si="385"/>
        <v>Education</v>
      </c>
      <c r="N4958" s="1" t="s">
        <v>4222</v>
      </c>
      <c r="O4958" s="1" t="s">
        <v>4289</v>
      </c>
      <c r="P4958" s="1">
        <v>8803</v>
      </c>
      <c r="Q4958" s="1">
        <v>266897</v>
      </c>
      <c r="R4958" s="1">
        <f t="shared" si="386"/>
        <v>11482</v>
      </c>
      <c r="S4958" s="4">
        <v>48126.453396278252</v>
      </c>
      <c r="T4958" s="4">
        <v>10759.504117494353</v>
      </c>
      <c r="U4958" s="1">
        <f t="shared" si="387"/>
        <v>255415</v>
      </c>
      <c r="V4958" s="4">
        <f t="shared" si="388"/>
        <v>208011.04248622741</v>
      </c>
      <c r="W4958" s="1" t="str">
        <f t="shared" si="389"/>
        <v>Favourable</v>
      </c>
    </row>
    <row r="4959" spans="1:23" x14ac:dyDescent="0.25">
      <c r="A4959" s="1"/>
      <c r="B4959" s="1"/>
      <c r="C4959" s="1"/>
      <c r="D4959" s="1"/>
      <c r="E4959" s="1"/>
      <c r="F4959" s="2"/>
      <c r="G4959" s="3"/>
      <c r="H4959" s="1"/>
      <c r="I4959" s="1"/>
      <c r="J4959" s="1" t="s">
        <v>10240</v>
      </c>
      <c r="K4959" s="2">
        <v>45236</v>
      </c>
      <c r="L4959" s="1" t="s">
        <v>4207</v>
      </c>
      <c r="M4959" s="1" t="str">
        <f t="shared" si="385"/>
        <v>Social Services</v>
      </c>
      <c r="N4959" s="1" t="s">
        <v>4210</v>
      </c>
      <c r="O4959" s="1" t="s">
        <v>4379</v>
      </c>
      <c r="P4959" s="1">
        <v>7487</v>
      </c>
      <c r="Q4959" s="1">
        <v>1119574</v>
      </c>
      <c r="R4959" s="1">
        <f t="shared" si="386"/>
        <v>0</v>
      </c>
      <c r="S4959" s="4">
        <v>128173.67593129737</v>
      </c>
      <c r="T4959" s="4">
        <v>268516.32093240047</v>
      </c>
      <c r="U4959" s="1">
        <f t="shared" si="387"/>
        <v>1119574</v>
      </c>
      <c r="V4959" s="4">
        <f t="shared" si="388"/>
        <v>722884.00313630211</v>
      </c>
      <c r="W4959" s="1" t="str">
        <f t="shared" si="389"/>
        <v>Favourable</v>
      </c>
    </row>
    <row r="4960" spans="1:23" x14ac:dyDescent="0.25">
      <c r="A4960" s="1"/>
      <c r="B4960" s="1"/>
      <c r="C4960" s="1"/>
      <c r="D4960" s="1"/>
      <c r="E4960" s="1"/>
      <c r="F4960" s="2"/>
      <c r="G4960" s="3"/>
      <c r="H4960" s="1"/>
      <c r="I4960" s="1"/>
      <c r="J4960" s="1" t="s">
        <v>9408</v>
      </c>
      <c r="K4960" s="2">
        <v>44613</v>
      </c>
      <c r="L4960" s="1" t="s">
        <v>4207</v>
      </c>
      <c r="M4960" s="1" t="str">
        <f t="shared" si="385"/>
        <v>Social Services</v>
      </c>
      <c r="N4960" s="1" t="s">
        <v>4210</v>
      </c>
      <c r="O4960" s="1" t="s">
        <v>4206</v>
      </c>
      <c r="P4960" s="1">
        <v>9409</v>
      </c>
      <c r="Q4960" s="1">
        <v>1349539</v>
      </c>
      <c r="R4960" s="1">
        <f t="shared" si="386"/>
        <v>39476</v>
      </c>
      <c r="S4960" s="4">
        <v>1231411.8219669238</v>
      </c>
      <c r="T4960" s="4">
        <v>75174.302657976121</v>
      </c>
      <c r="U4960" s="1">
        <f t="shared" si="387"/>
        <v>1310063</v>
      </c>
      <c r="V4960" s="4">
        <f t="shared" si="388"/>
        <v>42952.875375100179</v>
      </c>
      <c r="W4960" s="1" t="str">
        <f t="shared" si="389"/>
        <v>Favourable</v>
      </c>
    </row>
    <row r="4961" spans="1:23" x14ac:dyDescent="0.25">
      <c r="A4961" s="1"/>
      <c r="B4961" s="1"/>
      <c r="C4961" s="1"/>
      <c r="D4961" s="1"/>
      <c r="E4961" s="1"/>
      <c r="F4961" s="2"/>
      <c r="G4961" s="3"/>
      <c r="H4961" s="1"/>
      <c r="I4961" s="1"/>
      <c r="J4961" s="1" t="s">
        <v>6281</v>
      </c>
      <c r="K4961" s="2">
        <v>44609</v>
      </c>
      <c r="L4961" s="1" t="s">
        <v>4227</v>
      </c>
      <c r="M4961" s="1" t="str">
        <f t="shared" si="385"/>
        <v>Infrastructure</v>
      </c>
      <c r="N4961" s="1" t="s">
        <v>4222</v>
      </c>
      <c r="O4961" s="1" t="s">
        <v>4264</v>
      </c>
      <c r="P4961" s="1">
        <v>6922</v>
      </c>
      <c r="Q4961" s="1">
        <v>1951813</v>
      </c>
      <c r="R4961" s="1">
        <f t="shared" si="386"/>
        <v>11473</v>
      </c>
      <c r="S4961" s="4">
        <v>611567.12972450594</v>
      </c>
      <c r="T4961" s="4">
        <v>39762.274708768426</v>
      </c>
      <c r="U4961" s="1">
        <f t="shared" si="387"/>
        <v>1940340</v>
      </c>
      <c r="V4961" s="4">
        <f t="shared" si="388"/>
        <v>1300483.5955667256</v>
      </c>
      <c r="W4961" s="1" t="str">
        <f t="shared" si="389"/>
        <v>Favourable</v>
      </c>
    </row>
    <row r="4962" spans="1:23" x14ac:dyDescent="0.25">
      <c r="A4962" s="1"/>
      <c r="B4962" s="1"/>
      <c r="C4962" s="1"/>
      <c r="D4962" s="1"/>
      <c r="E4962" s="1"/>
      <c r="F4962" s="2"/>
      <c r="G4962" s="3"/>
      <c r="H4962" s="1"/>
      <c r="I4962" s="1"/>
      <c r="J4962" s="1" t="s">
        <v>10241</v>
      </c>
      <c r="K4962" s="2">
        <v>44199</v>
      </c>
      <c r="L4962" s="1" t="s">
        <v>4238</v>
      </c>
      <c r="M4962" s="1" t="str">
        <f t="shared" si="385"/>
        <v>Education</v>
      </c>
      <c r="N4962" s="1" t="s">
        <v>4222</v>
      </c>
      <c r="O4962" s="1" t="s">
        <v>4304</v>
      </c>
      <c r="P4962" s="1">
        <v>8592</v>
      </c>
      <c r="Q4962" s="1">
        <v>2242985</v>
      </c>
      <c r="R4962" s="1">
        <f t="shared" si="386"/>
        <v>0</v>
      </c>
      <c r="S4962" s="4">
        <v>687679.59571309434</v>
      </c>
      <c r="T4962" s="4">
        <v>60222.182387411092</v>
      </c>
      <c r="U4962" s="1">
        <f t="shared" si="387"/>
        <v>2242985</v>
      </c>
      <c r="V4962" s="4">
        <f t="shared" si="388"/>
        <v>1495083.2218994945</v>
      </c>
      <c r="W4962" s="1" t="str">
        <f t="shared" si="389"/>
        <v>Favourable</v>
      </c>
    </row>
    <row r="4963" spans="1:23" x14ac:dyDescent="0.25">
      <c r="A4963" s="1"/>
      <c r="B4963" s="1"/>
      <c r="C4963" s="1"/>
      <c r="D4963" s="1"/>
      <c r="E4963" s="1"/>
      <c r="F4963" s="2"/>
      <c r="G4963" s="3"/>
      <c r="H4963" s="1"/>
      <c r="I4963" s="1"/>
      <c r="J4963" s="1" t="s">
        <v>9495</v>
      </c>
      <c r="K4963" s="2">
        <v>44006</v>
      </c>
      <c r="L4963" s="1" t="s">
        <v>4207</v>
      </c>
      <c r="M4963" s="1" t="str">
        <f t="shared" si="385"/>
        <v>Social Services</v>
      </c>
      <c r="N4963" s="1" t="s">
        <v>4210</v>
      </c>
      <c r="O4963" s="1" t="s">
        <v>4244</v>
      </c>
      <c r="P4963" s="1">
        <v>7427</v>
      </c>
      <c r="Q4963" s="1">
        <v>777432</v>
      </c>
      <c r="R4963" s="1">
        <f t="shared" si="386"/>
        <v>22282</v>
      </c>
      <c r="S4963" s="4">
        <v>221536.58842263056</v>
      </c>
      <c r="T4963" s="4">
        <v>150566.29583379813</v>
      </c>
      <c r="U4963" s="1">
        <f t="shared" si="387"/>
        <v>755150</v>
      </c>
      <c r="V4963" s="4">
        <f t="shared" si="388"/>
        <v>405329.11574357131</v>
      </c>
      <c r="W4963" s="1" t="str">
        <f t="shared" si="389"/>
        <v>Favourable</v>
      </c>
    </row>
    <row r="4964" spans="1:23" x14ac:dyDescent="0.25">
      <c r="A4964" s="1"/>
      <c r="B4964" s="1"/>
      <c r="C4964" s="1"/>
      <c r="D4964" s="1"/>
      <c r="E4964" s="1"/>
      <c r="F4964" s="2"/>
      <c r="G4964" s="3"/>
      <c r="H4964" s="1"/>
      <c r="I4964" s="1"/>
      <c r="J4964" s="1" t="s">
        <v>9278</v>
      </c>
      <c r="K4964" s="2">
        <v>45096</v>
      </c>
      <c r="L4964" s="1" t="s">
        <v>4204</v>
      </c>
      <c r="M4964" s="1" t="str">
        <f t="shared" si="385"/>
        <v>Education</v>
      </c>
      <c r="N4964" s="1" t="s">
        <v>4210</v>
      </c>
      <c r="O4964" s="1" t="s">
        <v>4311</v>
      </c>
      <c r="P4964" s="1">
        <v>7805</v>
      </c>
      <c r="Q4964" s="1">
        <v>1345626</v>
      </c>
      <c r="R4964" s="1">
        <f t="shared" si="386"/>
        <v>45534</v>
      </c>
      <c r="S4964" s="4">
        <v>617325.00275956071</v>
      </c>
      <c r="T4964" s="4">
        <v>168604.53869446708</v>
      </c>
      <c r="U4964" s="1">
        <f t="shared" si="387"/>
        <v>1300092</v>
      </c>
      <c r="V4964" s="4">
        <f t="shared" si="388"/>
        <v>559696.45854597224</v>
      </c>
      <c r="W4964" s="1" t="str">
        <f t="shared" si="389"/>
        <v>Favourable</v>
      </c>
    </row>
    <row r="4965" spans="1:23" x14ac:dyDescent="0.25">
      <c r="A4965" s="1"/>
      <c r="B4965" s="1"/>
      <c r="C4965" s="1"/>
      <c r="D4965" s="1"/>
      <c r="E4965" s="1"/>
      <c r="F4965" s="2"/>
      <c r="G4965" s="3"/>
      <c r="H4965" s="1"/>
      <c r="I4965" s="1"/>
      <c r="J4965" s="1" t="s">
        <v>10242</v>
      </c>
      <c r="K4965" s="2">
        <v>44725</v>
      </c>
      <c r="L4965" s="1" t="s">
        <v>4207</v>
      </c>
      <c r="M4965" s="1" t="str">
        <f t="shared" si="385"/>
        <v>Social Services</v>
      </c>
      <c r="N4965" s="1" t="s">
        <v>4205</v>
      </c>
      <c r="O4965" s="1" t="s">
        <v>4259</v>
      </c>
      <c r="P4965" s="1">
        <v>6242</v>
      </c>
      <c r="Q4965" s="1">
        <v>2333684</v>
      </c>
      <c r="R4965" s="1">
        <f t="shared" si="386"/>
        <v>0</v>
      </c>
      <c r="S4965" s="4">
        <v>2067636.3989530776</v>
      </c>
      <c r="T4965" s="4">
        <v>390569.56072334928</v>
      </c>
      <c r="U4965" s="1">
        <f t="shared" si="387"/>
        <v>2333684</v>
      </c>
      <c r="V4965" s="4">
        <f t="shared" si="388"/>
        <v>-124521.95967642684</v>
      </c>
      <c r="W4965" s="1" t="str">
        <f t="shared" si="389"/>
        <v>Adverse</v>
      </c>
    </row>
    <row r="4966" spans="1:23" x14ac:dyDescent="0.25">
      <c r="A4966" s="1"/>
      <c r="B4966" s="1"/>
      <c r="C4966" s="1"/>
      <c r="D4966" s="1"/>
      <c r="E4966" s="1"/>
      <c r="F4966" s="2"/>
      <c r="G4966" s="3"/>
      <c r="H4966" s="1"/>
      <c r="I4966" s="1"/>
      <c r="J4966" s="1" t="s">
        <v>7013</v>
      </c>
      <c r="K4966" s="2">
        <v>44057</v>
      </c>
      <c r="L4966" s="1" t="s">
        <v>4238</v>
      </c>
      <c r="M4966" s="1" t="str">
        <f t="shared" si="385"/>
        <v>Education</v>
      </c>
      <c r="N4966" s="1" t="s">
        <v>4210</v>
      </c>
      <c r="O4966" s="1" t="s">
        <v>4241</v>
      </c>
      <c r="P4966" s="1">
        <v>7782</v>
      </c>
      <c r="Q4966" s="1">
        <v>870332</v>
      </c>
      <c r="R4966" s="1">
        <f t="shared" si="386"/>
        <v>15660</v>
      </c>
      <c r="S4966" s="4">
        <v>375641.14700059406</v>
      </c>
      <c r="T4966" s="4">
        <v>91334.311089095703</v>
      </c>
      <c r="U4966" s="1">
        <f t="shared" si="387"/>
        <v>854672</v>
      </c>
      <c r="V4966" s="4">
        <f t="shared" si="388"/>
        <v>403356.54191031022</v>
      </c>
      <c r="W4966" s="1" t="str">
        <f t="shared" si="389"/>
        <v>Favourable</v>
      </c>
    </row>
    <row r="4967" spans="1:23" x14ac:dyDescent="0.25">
      <c r="A4967" s="1"/>
      <c r="B4967" s="1"/>
      <c r="C4967" s="1"/>
      <c r="D4967" s="1"/>
      <c r="E4967" s="1"/>
      <c r="F4967" s="2"/>
      <c r="G4967" s="3"/>
      <c r="H4967" s="1"/>
      <c r="I4967" s="1"/>
      <c r="J4967" s="1" t="s">
        <v>7727</v>
      </c>
      <c r="K4967" s="2">
        <v>44639</v>
      </c>
      <c r="L4967" s="1" t="s">
        <v>4238</v>
      </c>
      <c r="M4967" s="1" t="str">
        <f t="shared" si="385"/>
        <v>Education</v>
      </c>
      <c r="N4967" s="1" t="s">
        <v>4205</v>
      </c>
      <c r="O4967" s="1" t="s">
        <v>4479</v>
      </c>
      <c r="P4967" s="1">
        <v>9066</v>
      </c>
      <c r="Q4967" s="1">
        <v>2475968</v>
      </c>
      <c r="R4967" s="1">
        <f t="shared" si="386"/>
        <v>17317</v>
      </c>
      <c r="S4967" s="4">
        <v>1974065.1312613937</v>
      </c>
      <c r="T4967" s="4">
        <v>560238.3716770598</v>
      </c>
      <c r="U4967" s="1">
        <f t="shared" si="387"/>
        <v>2458651</v>
      </c>
      <c r="V4967" s="4">
        <f t="shared" si="388"/>
        <v>-58335.502938453574</v>
      </c>
      <c r="W4967" s="1" t="str">
        <f t="shared" si="389"/>
        <v>Adverse</v>
      </c>
    </row>
    <row r="4968" spans="1:23" x14ac:dyDescent="0.25">
      <c r="A4968" s="1"/>
      <c r="B4968" s="1"/>
      <c r="C4968" s="1"/>
      <c r="D4968" s="1"/>
      <c r="E4968" s="1"/>
      <c r="F4968" s="2"/>
      <c r="G4968" s="3"/>
      <c r="H4968" s="1"/>
      <c r="I4968" s="1"/>
      <c r="J4968" s="1" t="s">
        <v>5236</v>
      </c>
      <c r="K4968" s="2">
        <v>43956</v>
      </c>
      <c r="L4968" s="1" t="s">
        <v>4204</v>
      </c>
      <c r="M4968" s="1" t="str">
        <f t="shared" si="385"/>
        <v>Education</v>
      </c>
      <c r="N4968" s="1" t="s">
        <v>4222</v>
      </c>
      <c r="O4968" s="1" t="s">
        <v>4233</v>
      </c>
      <c r="P4968" s="1">
        <v>6427</v>
      </c>
      <c r="Q4968" s="1">
        <v>1283304</v>
      </c>
      <c r="R4968" s="1">
        <f t="shared" si="386"/>
        <v>12635</v>
      </c>
      <c r="S4968" s="4">
        <v>601062.13727196364</v>
      </c>
      <c r="T4968" s="4">
        <v>121024.990808166</v>
      </c>
      <c r="U4968" s="1">
        <f t="shared" si="387"/>
        <v>1270669</v>
      </c>
      <c r="V4968" s="4">
        <f t="shared" si="388"/>
        <v>561216.87191987038</v>
      </c>
      <c r="W4968" s="1" t="str">
        <f t="shared" si="389"/>
        <v>Favourable</v>
      </c>
    </row>
    <row r="4969" spans="1:23" x14ac:dyDescent="0.25">
      <c r="A4969" s="1"/>
      <c r="B4969" s="1"/>
      <c r="C4969" s="1"/>
      <c r="D4969" s="1"/>
      <c r="E4969" s="1"/>
      <c r="F4969" s="2"/>
      <c r="G4969" s="3"/>
      <c r="H4969" s="1"/>
      <c r="I4969" s="1"/>
      <c r="J4969" s="1" t="s">
        <v>9842</v>
      </c>
      <c r="K4969" s="2">
        <v>44181</v>
      </c>
      <c r="L4969" s="1" t="s">
        <v>4207</v>
      </c>
      <c r="M4969" s="1" t="str">
        <f t="shared" si="385"/>
        <v>Social Services</v>
      </c>
      <c r="N4969" s="1" t="s">
        <v>4205</v>
      </c>
      <c r="O4969" s="1" t="s">
        <v>4217</v>
      </c>
      <c r="P4969" s="1">
        <v>9497</v>
      </c>
      <c r="Q4969" s="1">
        <v>1192542</v>
      </c>
      <c r="R4969" s="1">
        <f t="shared" si="386"/>
        <v>41987</v>
      </c>
      <c r="S4969" s="4">
        <v>191551.8132321162</v>
      </c>
      <c r="T4969" s="4">
        <v>314763.81824960996</v>
      </c>
      <c r="U4969" s="1">
        <f t="shared" si="387"/>
        <v>1150555</v>
      </c>
      <c r="V4969" s="4">
        <f t="shared" si="388"/>
        <v>686226.36851827381</v>
      </c>
      <c r="W4969" s="1" t="str">
        <f t="shared" si="389"/>
        <v>Favourable</v>
      </c>
    </row>
    <row r="4970" spans="1:23" x14ac:dyDescent="0.25">
      <c r="A4970" s="1"/>
      <c r="B4970" s="1"/>
      <c r="C4970" s="1"/>
      <c r="D4970" s="1"/>
      <c r="E4970" s="1"/>
      <c r="F4970" s="2"/>
      <c r="G4970" s="3"/>
      <c r="H4970" s="1"/>
      <c r="I4970" s="1"/>
      <c r="J4970" s="1" t="s">
        <v>9537</v>
      </c>
      <c r="K4970" s="2">
        <v>44418</v>
      </c>
      <c r="L4970" s="1" t="s">
        <v>4227</v>
      </c>
      <c r="M4970" s="1" t="str">
        <f t="shared" si="385"/>
        <v>Infrastructure</v>
      </c>
      <c r="N4970" s="1" t="s">
        <v>4222</v>
      </c>
      <c r="O4970" s="1" t="s">
        <v>4270</v>
      </c>
      <c r="P4970" s="1">
        <v>6272</v>
      </c>
      <c r="Q4970" s="1">
        <v>616234</v>
      </c>
      <c r="R4970" s="1">
        <f t="shared" si="386"/>
        <v>15016</v>
      </c>
      <c r="S4970" s="4">
        <v>270666.04332712205</v>
      </c>
      <c r="T4970" s="4">
        <v>33217.667793061177</v>
      </c>
      <c r="U4970" s="1">
        <f t="shared" si="387"/>
        <v>601218</v>
      </c>
      <c r="V4970" s="4">
        <f t="shared" si="388"/>
        <v>312350.28887981677</v>
      </c>
      <c r="W4970" s="1" t="str">
        <f t="shared" si="389"/>
        <v>Favourable</v>
      </c>
    </row>
    <row r="4971" spans="1:23" x14ac:dyDescent="0.25">
      <c r="A4971" s="1"/>
      <c r="B4971" s="1"/>
      <c r="C4971" s="1"/>
      <c r="D4971" s="1"/>
      <c r="E4971" s="1"/>
      <c r="F4971" s="2"/>
      <c r="G4971" s="3"/>
      <c r="H4971" s="1"/>
      <c r="I4971" s="1"/>
      <c r="J4971" s="1" t="s">
        <v>10243</v>
      </c>
      <c r="K4971" s="2">
        <v>44428</v>
      </c>
      <c r="L4971" s="1" t="s">
        <v>4207</v>
      </c>
      <c r="M4971" s="1" t="str">
        <f t="shared" si="385"/>
        <v>Social Services</v>
      </c>
      <c r="N4971" s="1" t="s">
        <v>4222</v>
      </c>
      <c r="O4971" s="1" t="s">
        <v>4301</v>
      </c>
      <c r="P4971" s="1">
        <v>8536</v>
      </c>
      <c r="Q4971" s="1">
        <v>898732</v>
      </c>
      <c r="R4971" s="1">
        <f t="shared" si="386"/>
        <v>0</v>
      </c>
      <c r="S4971" s="4">
        <v>683719.4107541698</v>
      </c>
      <c r="T4971" s="4">
        <v>279139.8100850145</v>
      </c>
      <c r="U4971" s="1">
        <f t="shared" si="387"/>
        <v>898732</v>
      </c>
      <c r="V4971" s="4">
        <f t="shared" si="388"/>
        <v>-64127.220839184243</v>
      </c>
      <c r="W4971" s="1" t="str">
        <f t="shared" si="389"/>
        <v>Adverse</v>
      </c>
    </row>
    <row r="4972" spans="1:23" x14ac:dyDescent="0.25">
      <c r="A4972" s="1"/>
      <c r="B4972" s="1"/>
      <c r="C4972" s="1"/>
      <c r="D4972" s="1"/>
      <c r="E4972" s="1"/>
      <c r="F4972" s="2"/>
      <c r="G4972" s="3"/>
      <c r="H4972" s="1"/>
      <c r="I4972" s="1"/>
      <c r="J4972" s="1" t="s">
        <v>9090</v>
      </c>
      <c r="K4972" s="2">
        <v>44745</v>
      </c>
      <c r="L4972" s="1" t="s">
        <v>4207</v>
      </c>
      <c r="M4972" s="1" t="str">
        <f t="shared" si="385"/>
        <v>Social Services</v>
      </c>
      <c r="N4972" s="1" t="s">
        <v>4222</v>
      </c>
      <c r="O4972" s="1" t="s">
        <v>4330</v>
      </c>
      <c r="P4972" s="1">
        <v>8583</v>
      </c>
      <c r="Q4972" s="1">
        <v>622294</v>
      </c>
      <c r="R4972" s="1">
        <f t="shared" si="386"/>
        <v>24659</v>
      </c>
      <c r="S4972" s="4">
        <v>532796.20531531179</v>
      </c>
      <c r="T4972" s="4">
        <v>118614.11917960859</v>
      </c>
      <c r="U4972" s="1">
        <f t="shared" si="387"/>
        <v>597635</v>
      </c>
      <c r="V4972" s="4">
        <f t="shared" si="388"/>
        <v>-29116.324494920438</v>
      </c>
      <c r="W4972" s="1" t="str">
        <f t="shared" si="389"/>
        <v>Adverse</v>
      </c>
    </row>
    <row r="4973" spans="1:23" x14ac:dyDescent="0.25">
      <c r="A4973" s="1"/>
      <c r="B4973" s="1"/>
      <c r="C4973" s="1"/>
      <c r="D4973" s="1"/>
      <c r="E4973" s="1"/>
      <c r="F4973" s="2"/>
      <c r="G4973" s="3"/>
      <c r="H4973" s="1"/>
      <c r="I4973" s="1"/>
      <c r="J4973" s="1" t="s">
        <v>9078</v>
      </c>
      <c r="K4973" s="2">
        <v>44581</v>
      </c>
      <c r="L4973" s="1" t="s">
        <v>4207</v>
      </c>
      <c r="M4973" s="1" t="str">
        <f t="shared" si="385"/>
        <v>Social Services</v>
      </c>
      <c r="N4973" s="1" t="s">
        <v>4205</v>
      </c>
      <c r="O4973" s="1" t="s">
        <v>4259</v>
      </c>
      <c r="P4973" s="1">
        <v>6872</v>
      </c>
      <c r="Q4973" s="1">
        <v>2207433</v>
      </c>
      <c r="R4973" s="1">
        <f t="shared" si="386"/>
        <v>50922</v>
      </c>
      <c r="S4973" s="4">
        <v>592350.0537672533</v>
      </c>
      <c r="T4973" s="4">
        <v>309394.80356058793</v>
      </c>
      <c r="U4973" s="1">
        <f t="shared" si="387"/>
        <v>2156511</v>
      </c>
      <c r="V4973" s="4">
        <f t="shared" si="388"/>
        <v>1305688.1426721588</v>
      </c>
      <c r="W4973" s="1" t="str">
        <f t="shared" si="389"/>
        <v>Favourable</v>
      </c>
    </row>
    <row r="4974" spans="1:23" x14ac:dyDescent="0.25">
      <c r="A4974" s="1"/>
      <c r="B4974" s="1"/>
      <c r="C4974" s="1"/>
      <c r="D4974" s="1"/>
      <c r="E4974" s="1"/>
      <c r="F4974" s="2"/>
      <c r="G4974" s="3"/>
      <c r="H4974" s="1"/>
      <c r="I4974" s="1"/>
      <c r="J4974" s="1" t="s">
        <v>8263</v>
      </c>
      <c r="K4974" s="2">
        <v>45106</v>
      </c>
      <c r="L4974" s="1" t="s">
        <v>4204</v>
      </c>
      <c r="M4974" s="1" t="str">
        <f t="shared" si="385"/>
        <v>Education</v>
      </c>
      <c r="N4974" s="1" t="s">
        <v>4210</v>
      </c>
      <c r="O4974" s="1" t="s">
        <v>4338</v>
      </c>
      <c r="P4974" s="1">
        <v>7005</v>
      </c>
      <c r="Q4974" s="1">
        <v>2177814</v>
      </c>
      <c r="R4974" s="1">
        <f t="shared" si="386"/>
        <v>11098</v>
      </c>
      <c r="S4974" s="4">
        <v>204496.74714576988</v>
      </c>
      <c r="T4974" s="4">
        <v>571747.30420654267</v>
      </c>
      <c r="U4974" s="1">
        <f t="shared" si="387"/>
        <v>2166716</v>
      </c>
      <c r="V4974" s="4">
        <f t="shared" si="388"/>
        <v>1401569.9486476874</v>
      </c>
      <c r="W4974" s="1" t="str">
        <f t="shared" si="389"/>
        <v>Favourable</v>
      </c>
    </row>
    <row r="4975" spans="1:23" x14ac:dyDescent="0.25">
      <c r="A4975" s="1"/>
      <c r="B4975" s="1"/>
      <c r="C4975" s="1"/>
      <c r="D4975" s="1"/>
      <c r="E4975" s="1"/>
      <c r="F4975" s="2"/>
      <c r="G4975" s="3"/>
      <c r="H4975" s="1"/>
      <c r="I4975" s="1"/>
      <c r="J4975" s="1" t="s">
        <v>10244</v>
      </c>
      <c r="K4975" s="2">
        <v>45228</v>
      </c>
      <c r="L4975" s="1" t="s">
        <v>4207</v>
      </c>
      <c r="M4975" s="1" t="str">
        <f t="shared" si="385"/>
        <v>Social Services</v>
      </c>
      <c r="N4975" s="1" t="s">
        <v>4205</v>
      </c>
      <c r="O4975" s="1" t="s">
        <v>4289</v>
      </c>
      <c r="P4975" s="1">
        <v>5868</v>
      </c>
      <c r="Q4975" s="1">
        <v>2371594</v>
      </c>
      <c r="R4975" s="1">
        <f t="shared" si="386"/>
        <v>0</v>
      </c>
      <c r="S4975" s="4">
        <v>1425160.3235771747</v>
      </c>
      <c r="T4975" s="4">
        <v>215316.1849846137</v>
      </c>
      <c r="U4975" s="1">
        <f t="shared" si="387"/>
        <v>2371594</v>
      </c>
      <c r="V4975" s="4">
        <f t="shared" si="388"/>
        <v>731117.49143821164</v>
      </c>
      <c r="W4975" s="1" t="str">
        <f t="shared" si="389"/>
        <v>Favourable</v>
      </c>
    </row>
    <row r="4976" spans="1:23" x14ac:dyDescent="0.25">
      <c r="A4976" s="1"/>
      <c r="B4976" s="1"/>
      <c r="C4976" s="1"/>
      <c r="D4976" s="1"/>
      <c r="E4976" s="1"/>
      <c r="F4976" s="2"/>
      <c r="G4976" s="3"/>
      <c r="H4976" s="1"/>
      <c r="I4976" s="1"/>
      <c r="J4976" s="1" t="s">
        <v>5311</v>
      </c>
      <c r="K4976" s="2">
        <v>44101</v>
      </c>
      <c r="L4976" s="1" t="s">
        <v>4238</v>
      </c>
      <c r="M4976" s="1" t="str">
        <f t="shared" si="385"/>
        <v>Education</v>
      </c>
      <c r="N4976" s="1" t="s">
        <v>4210</v>
      </c>
      <c r="O4976" s="1" t="s">
        <v>4256</v>
      </c>
      <c r="P4976" s="1">
        <v>7668</v>
      </c>
      <c r="Q4976" s="1">
        <v>1986673</v>
      </c>
      <c r="R4976" s="1">
        <f t="shared" si="386"/>
        <v>55039</v>
      </c>
      <c r="S4976" s="4">
        <v>492709.25549983757</v>
      </c>
      <c r="T4976" s="4">
        <v>543709.46538230928</v>
      </c>
      <c r="U4976" s="1">
        <f t="shared" si="387"/>
        <v>1931634</v>
      </c>
      <c r="V4976" s="4">
        <f t="shared" si="388"/>
        <v>950254.27911785315</v>
      </c>
      <c r="W4976" s="1" t="str">
        <f t="shared" si="389"/>
        <v>Favourable</v>
      </c>
    </row>
    <row r="4977" spans="1:23" x14ac:dyDescent="0.25">
      <c r="A4977" s="1"/>
      <c r="B4977" s="1"/>
      <c r="C4977" s="1"/>
      <c r="D4977" s="1"/>
      <c r="E4977" s="1"/>
      <c r="F4977" s="2"/>
      <c r="G4977" s="3"/>
      <c r="H4977" s="1"/>
      <c r="I4977" s="1"/>
      <c r="J4977" s="1" t="s">
        <v>6514</v>
      </c>
      <c r="K4977" s="2">
        <v>44321</v>
      </c>
      <c r="L4977" s="1" t="s">
        <v>4207</v>
      </c>
      <c r="M4977" s="1" t="str">
        <f t="shared" si="385"/>
        <v>Social Services</v>
      </c>
      <c r="N4977" s="1" t="s">
        <v>4210</v>
      </c>
      <c r="O4977" s="1" t="s">
        <v>4345</v>
      </c>
      <c r="P4977" s="1">
        <v>6869</v>
      </c>
      <c r="Q4977" s="1">
        <v>1263495</v>
      </c>
      <c r="R4977" s="1">
        <f t="shared" si="386"/>
        <v>10293</v>
      </c>
      <c r="S4977" s="4">
        <v>128651.53825509685</v>
      </c>
      <c r="T4977" s="4">
        <v>46573.183253363182</v>
      </c>
      <c r="U4977" s="1">
        <f t="shared" si="387"/>
        <v>1253202</v>
      </c>
      <c r="V4977" s="4">
        <f t="shared" si="388"/>
        <v>1088270.2784915399</v>
      </c>
      <c r="W4977" s="1" t="str">
        <f t="shared" si="389"/>
        <v>Favourable</v>
      </c>
    </row>
    <row r="4978" spans="1:23" x14ac:dyDescent="0.25">
      <c r="A4978" s="1"/>
      <c r="B4978" s="1"/>
      <c r="C4978" s="1"/>
      <c r="D4978" s="1"/>
      <c r="E4978" s="1"/>
      <c r="F4978" s="2"/>
      <c r="G4978" s="3"/>
      <c r="H4978" s="1"/>
      <c r="I4978" s="1"/>
      <c r="J4978" s="1" t="s">
        <v>5832</v>
      </c>
      <c r="K4978" s="2">
        <v>45079</v>
      </c>
      <c r="L4978" s="1" t="s">
        <v>4207</v>
      </c>
      <c r="M4978" s="1" t="str">
        <f t="shared" si="385"/>
        <v>Social Services</v>
      </c>
      <c r="N4978" s="1" t="s">
        <v>4222</v>
      </c>
      <c r="O4978" s="1" t="s">
        <v>4374</v>
      </c>
      <c r="P4978" s="1">
        <v>7246</v>
      </c>
      <c r="Q4978" s="1">
        <v>2250137</v>
      </c>
      <c r="R4978" s="1">
        <f t="shared" si="386"/>
        <v>97969</v>
      </c>
      <c r="S4978" s="4">
        <v>231316.86126350303</v>
      </c>
      <c r="T4978" s="4">
        <v>465133.8758503432</v>
      </c>
      <c r="U4978" s="1">
        <f t="shared" si="387"/>
        <v>2152168</v>
      </c>
      <c r="V4978" s="4">
        <f t="shared" si="388"/>
        <v>1553686.2628861538</v>
      </c>
      <c r="W4978" s="1" t="str">
        <f t="shared" si="389"/>
        <v>Favourable</v>
      </c>
    </row>
    <row r="4979" spans="1:23" x14ac:dyDescent="0.25">
      <c r="A4979" s="1"/>
      <c r="B4979" s="1"/>
      <c r="C4979" s="1"/>
      <c r="D4979" s="1"/>
      <c r="E4979" s="1"/>
      <c r="F4979" s="2"/>
      <c r="G4979" s="3"/>
      <c r="H4979" s="1"/>
      <c r="I4979" s="1"/>
      <c r="J4979" s="1" t="s">
        <v>10245</v>
      </c>
      <c r="K4979" s="2">
        <v>44928</v>
      </c>
      <c r="L4979" s="1" t="s">
        <v>4207</v>
      </c>
      <c r="M4979" s="1" t="str">
        <f t="shared" si="385"/>
        <v>Social Services</v>
      </c>
      <c r="N4979" s="1" t="s">
        <v>4205</v>
      </c>
      <c r="O4979" s="1" t="s">
        <v>4314</v>
      </c>
      <c r="P4979" s="1">
        <v>7864</v>
      </c>
      <c r="Q4979" s="1">
        <v>941050</v>
      </c>
      <c r="R4979" s="1">
        <f t="shared" si="386"/>
        <v>0</v>
      </c>
      <c r="S4979" s="4">
        <v>702897.56595392001</v>
      </c>
      <c r="T4979" s="4">
        <v>84738.143033694694</v>
      </c>
      <c r="U4979" s="1">
        <f t="shared" si="387"/>
        <v>941050</v>
      </c>
      <c r="V4979" s="4">
        <f t="shared" si="388"/>
        <v>153414.29101238528</v>
      </c>
      <c r="W4979" s="1" t="str">
        <f t="shared" si="389"/>
        <v>Favourable</v>
      </c>
    </row>
    <row r="4980" spans="1:23" x14ac:dyDescent="0.25">
      <c r="A4980" s="1"/>
      <c r="B4980" s="1"/>
      <c r="C4980" s="1"/>
      <c r="D4980" s="1"/>
      <c r="E4980" s="1"/>
      <c r="F4980" s="2"/>
      <c r="G4980" s="3"/>
      <c r="H4980" s="1"/>
      <c r="I4980" s="1"/>
      <c r="J4980" s="1" t="s">
        <v>7482</v>
      </c>
      <c r="K4980" s="2">
        <v>44626</v>
      </c>
      <c r="L4980" s="1" t="s">
        <v>4238</v>
      </c>
      <c r="M4980" s="1" t="str">
        <f t="shared" si="385"/>
        <v>Education</v>
      </c>
      <c r="N4980" s="1" t="s">
        <v>4205</v>
      </c>
      <c r="O4980" s="1" t="s">
        <v>4267</v>
      </c>
      <c r="P4980" s="1">
        <v>5619</v>
      </c>
      <c r="Q4980" s="1">
        <v>395808</v>
      </c>
      <c r="R4980" s="1">
        <f t="shared" si="386"/>
        <v>40599</v>
      </c>
      <c r="S4980" s="4">
        <v>50183.087705494421</v>
      </c>
      <c r="T4980" s="4">
        <v>88649.834563660304</v>
      </c>
      <c r="U4980" s="1">
        <f t="shared" si="387"/>
        <v>355209</v>
      </c>
      <c r="V4980" s="4">
        <f t="shared" si="388"/>
        <v>256975.07773084528</v>
      </c>
      <c r="W4980" s="1" t="str">
        <f t="shared" si="389"/>
        <v>Favourable</v>
      </c>
    </row>
    <row r="4981" spans="1:23" x14ac:dyDescent="0.25">
      <c r="A4981" s="1"/>
      <c r="B4981" s="1"/>
      <c r="C4981" s="1"/>
      <c r="D4981" s="1"/>
      <c r="E4981" s="1"/>
      <c r="F4981" s="2"/>
      <c r="G4981" s="3"/>
      <c r="H4981" s="1"/>
      <c r="I4981" s="1"/>
      <c r="J4981" s="1" t="s">
        <v>9864</v>
      </c>
      <c r="K4981" s="2">
        <v>44498</v>
      </c>
      <c r="L4981" s="1" t="s">
        <v>4207</v>
      </c>
      <c r="M4981" s="1" t="str">
        <f t="shared" si="385"/>
        <v>Social Services</v>
      </c>
      <c r="N4981" s="1" t="s">
        <v>4205</v>
      </c>
      <c r="O4981" s="1" t="s">
        <v>4244</v>
      </c>
      <c r="P4981" s="1">
        <v>7355</v>
      </c>
      <c r="Q4981" s="1">
        <v>2020510</v>
      </c>
      <c r="R4981" s="1">
        <f t="shared" si="386"/>
        <v>44531</v>
      </c>
      <c r="S4981" s="4">
        <v>1824146.5415163031</v>
      </c>
      <c r="T4981" s="4">
        <v>535780.44861109788</v>
      </c>
      <c r="U4981" s="1">
        <f t="shared" si="387"/>
        <v>1975979</v>
      </c>
      <c r="V4981" s="4">
        <f t="shared" si="388"/>
        <v>-339416.99012740096</v>
      </c>
      <c r="W4981" s="1" t="str">
        <f t="shared" si="389"/>
        <v>Adverse</v>
      </c>
    </row>
    <row r="4982" spans="1:23" x14ac:dyDescent="0.25">
      <c r="A4982" s="1"/>
      <c r="B4982" s="1"/>
      <c r="C4982" s="1"/>
      <c r="D4982" s="1"/>
      <c r="E4982" s="1"/>
      <c r="F4982" s="2"/>
      <c r="G4982" s="3"/>
      <c r="H4982" s="1"/>
      <c r="I4982" s="1"/>
      <c r="J4982" s="1" t="s">
        <v>10246</v>
      </c>
      <c r="K4982" s="2">
        <v>44948</v>
      </c>
      <c r="L4982" s="1" t="s">
        <v>4207</v>
      </c>
      <c r="M4982" s="1" t="str">
        <f t="shared" si="385"/>
        <v>Social Services</v>
      </c>
      <c r="N4982" s="1" t="s">
        <v>4222</v>
      </c>
      <c r="O4982" s="1" t="s">
        <v>4270</v>
      </c>
      <c r="P4982" s="1">
        <v>8648</v>
      </c>
      <c r="Q4982" s="1">
        <v>672185</v>
      </c>
      <c r="R4982" s="1">
        <f t="shared" si="386"/>
        <v>0</v>
      </c>
      <c r="S4982" s="4">
        <v>218233.92989913758</v>
      </c>
      <c r="T4982" s="4">
        <v>145221.67414795779</v>
      </c>
      <c r="U4982" s="1">
        <f t="shared" si="387"/>
        <v>672185</v>
      </c>
      <c r="V4982" s="4">
        <f t="shared" si="388"/>
        <v>308729.3959529046</v>
      </c>
      <c r="W4982" s="1" t="str">
        <f t="shared" si="389"/>
        <v>Favourable</v>
      </c>
    </row>
    <row r="4983" spans="1:23" x14ac:dyDescent="0.25">
      <c r="A4983" s="1"/>
      <c r="B4983" s="1"/>
      <c r="C4983" s="1"/>
      <c r="D4983" s="1"/>
      <c r="E4983" s="1"/>
      <c r="F4983" s="2"/>
      <c r="G4983" s="3"/>
      <c r="H4983" s="1"/>
      <c r="I4983" s="1"/>
      <c r="J4983" s="1" t="s">
        <v>10019</v>
      </c>
      <c r="K4983" s="2">
        <v>44397</v>
      </c>
      <c r="L4983" s="1" t="s">
        <v>4204</v>
      </c>
      <c r="M4983" s="1" t="str">
        <f t="shared" si="385"/>
        <v>Education</v>
      </c>
      <c r="N4983" s="1" t="s">
        <v>4222</v>
      </c>
      <c r="O4983" s="1" t="s">
        <v>4237</v>
      </c>
      <c r="P4983" s="1">
        <v>5591</v>
      </c>
      <c r="Q4983" s="1">
        <v>1588676</v>
      </c>
      <c r="R4983" s="1">
        <f t="shared" si="386"/>
        <v>43743</v>
      </c>
      <c r="S4983" s="4">
        <v>59530.430786047582</v>
      </c>
      <c r="T4983" s="4">
        <v>58295.51130772943</v>
      </c>
      <c r="U4983" s="1">
        <f t="shared" si="387"/>
        <v>1544933</v>
      </c>
      <c r="V4983" s="4">
        <f t="shared" si="388"/>
        <v>1470850.057906223</v>
      </c>
      <c r="W4983" s="1" t="str">
        <f t="shared" si="389"/>
        <v>Favourable</v>
      </c>
    </row>
    <row r="4984" spans="1:23" x14ac:dyDescent="0.25">
      <c r="A4984" s="1"/>
      <c r="B4984" s="1"/>
      <c r="C4984" s="1"/>
      <c r="D4984" s="1"/>
      <c r="E4984" s="1"/>
      <c r="F4984" s="2"/>
      <c r="G4984" s="3"/>
      <c r="H4984" s="1"/>
      <c r="I4984" s="1"/>
      <c r="J4984" s="1" t="s">
        <v>10247</v>
      </c>
      <c r="K4984" s="2">
        <v>45101</v>
      </c>
      <c r="L4984" s="1" t="s">
        <v>4204</v>
      </c>
      <c r="M4984" s="1" t="str">
        <f t="shared" si="385"/>
        <v>Education</v>
      </c>
      <c r="N4984" s="1" t="s">
        <v>4210</v>
      </c>
      <c r="O4984" s="1" t="s">
        <v>4286</v>
      </c>
      <c r="P4984" s="1">
        <v>8771</v>
      </c>
      <c r="Q4984" s="1">
        <v>2458079</v>
      </c>
      <c r="R4984" s="1">
        <f t="shared" si="386"/>
        <v>0</v>
      </c>
      <c r="S4984" s="4">
        <v>823383.24094735773</v>
      </c>
      <c r="T4984" s="4">
        <v>96839.735428618034</v>
      </c>
      <c r="U4984" s="1">
        <f t="shared" si="387"/>
        <v>2458079</v>
      </c>
      <c r="V4984" s="4">
        <f t="shared" si="388"/>
        <v>1537856.0236240244</v>
      </c>
      <c r="W4984" s="1" t="str">
        <f t="shared" si="389"/>
        <v>Favourable</v>
      </c>
    </row>
    <row r="4985" spans="1:23" x14ac:dyDescent="0.25">
      <c r="A4985" s="1"/>
      <c r="B4985" s="1"/>
      <c r="C4985" s="1"/>
      <c r="D4985" s="1"/>
      <c r="E4985" s="1"/>
      <c r="F4985" s="2"/>
      <c r="G4985" s="3"/>
      <c r="H4985" s="1"/>
      <c r="I4985" s="1"/>
      <c r="J4985" s="1" t="s">
        <v>10248</v>
      </c>
      <c r="K4985" s="2">
        <v>44011</v>
      </c>
      <c r="L4985" s="1" t="s">
        <v>4207</v>
      </c>
      <c r="M4985" s="1" t="str">
        <f t="shared" si="385"/>
        <v>Social Services</v>
      </c>
      <c r="N4985" s="1" t="s">
        <v>4205</v>
      </c>
      <c r="O4985" s="1" t="s">
        <v>4402</v>
      </c>
      <c r="P4985" s="1">
        <v>5597</v>
      </c>
      <c r="Q4985" s="1">
        <v>955767</v>
      </c>
      <c r="R4985" s="1">
        <f t="shared" si="386"/>
        <v>0</v>
      </c>
      <c r="S4985" s="4">
        <v>696611.71374864201</v>
      </c>
      <c r="T4985" s="4">
        <v>60932.801250348472</v>
      </c>
      <c r="U4985" s="1">
        <f t="shared" si="387"/>
        <v>955767</v>
      </c>
      <c r="V4985" s="4">
        <f t="shared" si="388"/>
        <v>198222.48500100954</v>
      </c>
      <c r="W4985" s="1" t="str">
        <f t="shared" si="389"/>
        <v>Favourable</v>
      </c>
    </row>
    <row r="4986" spans="1:23" x14ac:dyDescent="0.25">
      <c r="A4986" s="1"/>
      <c r="B4986" s="1"/>
      <c r="C4986" s="1"/>
      <c r="D4986" s="1"/>
      <c r="E4986" s="1"/>
      <c r="F4986" s="2"/>
      <c r="G4986" s="3"/>
      <c r="H4986" s="1"/>
      <c r="I4986" s="1"/>
      <c r="J4986" s="1" t="s">
        <v>6299</v>
      </c>
      <c r="K4986" s="2">
        <v>44681</v>
      </c>
      <c r="L4986" s="1" t="s">
        <v>4204</v>
      </c>
      <c r="M4986" s="1" t="str">
        <f t="shared" si="385"/>
        <v>Education</v>
      </c>
      <c r="N4986" s="1" t="s">
        <v>4210</v>
      </c>
      <c r="O4986" s="1" t="s">
        <v>4479</v>
      </c>
      <c r="P4986" s="1">
        <v>6702</v>
      </c>
      <c r="Q4986" s="1">
        <v>568403</v>
      </c>
      <c r="R4986" s="1">
        <f t="shared" si="386"/>
        <v>26682</v>
      </c>
      <c r="S4986" s="4">
        <v>43475.117968003506</v>
      </c>
      <c r="T4986" s="4">
        <v>120216.88477076658</v>
      </c>
      <c r="U4986" s="1">
        <f t="shared" si="387"/>
        <v>541721</v>
      </c>
      <c r="V4986" s="4">
        <f t="shared" si="388"/>
        <v>404710.9972612299</v>
      </c>
      <c r="W4986" s="1" t="str">
        <f t="shared" si="389"/>
        <v>Favourable</v>
      </c>
    </row>
    <row r="4987" spans="1:23" x14ac:dyDescent="0.25">
      <c r="A4987" s="1"/>
      <c r="B4987" s="1"/>
      <c r="C4987" s="1"/>
      <c r="D4987" s="1"/>
      <c r="E4987" s="1"/>
      <c r="F4987" s="2"/>
      <c r="G4987" s="3"/>
      <c r="H4987" s="1"/>
      <c r="I4987" s="1"/>
      <c r="J4987" s="1" t="s">
        <v>6288</v>
      </c>
      <c r="K4987" s="2">
        <v>44635</v>
      </c>
      <c r="L4987" s="1" t="s">
        <v>4204</v>
      </c>
      <c r="M4987" s="1" t="str">
        <f t="shared" si="385"/>
        <v>Education</v>
      </c>
      <c r="N4987" s="1" t="s">
        <v>4222</v>
      </c>
      <c r="O4987" s="1" t="s">
        <v>4402</v>
      </c>
      <c r="P4987" s="1">
        <v>6519</v>
      </c>
      <c r="Q4987" s="1">
        <v>1971654</v>
      </c>
      <c r="R4987" s="1">
        <f t="shared" si="386"/>
        <v>23416</v>
      </c>
      <c r="S4987" s="4">
        <v>1867906.5546056742</v>
      </c>
      <c r="T4987" s="4">
        <v>162532.32618989222</v>
      </c>
      <c r="U4987" s="1">
        <f t="shared" si="387"/>
        <v>1948238</v>
      </c>
      <c r="V4987" s="4">
        <f t="shared" si="388"/>
        <v>-58784.880795566365</v>
      </c>
      <c r="W4987" s="1" t="str">
        <f t="shared" si="389"/>
        <v>Adverse</v>
      </c>
    </row>
    <row r="4988" spans="1:23" x14ac:dyDescent="0.25">
      <c r="A4988" s="1"/>
      <c r="B4988" s="1"/>
      <c r="C4988" s="1"/>
      <c r="D4988" s="1"/>
      <c r="E4988" s="1"/>
      <c r="F4988" s="2"/>
      <c r="G4988" s="3"/>
      <c r="H4988" s="1"/>
      <c r="I4988" s="1"/>
      <c r="J4988" s="1" t="s">
        <v>9143</v>
      </c>
      <c r="K4988" s="2">
        <v>44635</v>
      </c>
      <c r="L4988" s="1" t="s">
        <v>4204</v>
      </c>
      <c r="M4988" s="1" t="str">
        <f t="shared" si="385"/>
        <v>Education</v>
      </c>
      <c r="N4988" s="1" t="s">
        <v>4205</v>
      </c>
      <c r="O4988" s="1" t="s">
        <v>4286</v>
      </c>
      <c r="P4988" s="1">
        <v>5802</v>
      </c>
      <c r="Q4988" s="1">
        <v>2432073</v>
      </c>
      <c r="R4988" s="1">
        <f t="shared" si="386"/>
        <v>43195</v>
      </c>
      <c r="S4988" s="4">
        <v>2431693.0572789474</v>
      </c>
      <c r="T4988" s="4">
        <v>802924.04383432074</v>
      </c>
      <c r="U4988" s="1">
        <f t="shared" si="387"/>
        <v>2388878</v>
      </c>
      <c r="V4988" s="4">
        <f t="shared" si="388"/>
        <v>-802544.10111326817</v>
      </c>
      <c r="W4988" s="1" t="str">
        <f t="shared" si="389"/>
        <v>Adverse</v>
      </c>
    </row>
    <row r="4989" spans="1:23" x14ac:dyDescent="0.25">
      <c r="A4989" s="1"/>
      <c r="B4989" s="1"/>
      <c r="C4989" s="1"/>
      <c r="D4989" s="1"/>
      <c r="E4989" s="1"/>
      <c r="F4989" s="2"/>
      <c r="G4989" s="3"/>
      <c r="H4989" s="1"/>
      <c r="I4989" s="1"/>
      <c r="J4989" s="1" t="s">
        <v>10249</v>
      </c>
      <c r="K4989" s="2">
        <v>44255</v>
      </c>
      <c r="L4989" s="1" t="s">
        <v>4207</v>
      </c>
      <c r="M4989" s="1" t="str">
        <f t="shared" si="385"/>
        <v>Social Services</v>
      </c>
      <c r="N4989" s="1" t="s">
        <v>4205</v>
      </c>
      <c r="O4989" s="1" t="s">
        <v>4226</v>
      </c>
      <c r="P4989" s="1">
        <v>7842</v>
      </c>
      <c r="Q4989" s="1">
        <v>2142680</v>
      </c>
      <c r="R4989" s="1">
        <f t="shared" si="386"/>
        <v>0</v>
      </c>
      <c r="S4989" s="4">
        <v>1283545.3081346781</v>
      </c>
      <c r="T4989" s="4">
        <v>512046.50685950369</v>
      </c>
      <c r="U4989" s="1">
        <f t="shared" si="387"/>
        <v>2142680</v>
      </c>
      <c r="V4989" s="4">
        <f t="shared" si="388"/>
        <v>347088.18500581826</v>
      </c>
      <c r="W4989" s="1" t="str">
        <f t="shared" si="389"/>
        <v>Favourable</v>
      </c>
    </row>
    <row r="4990" spans="1:23" x14ac:dyDescent="0.25">
      <c r="A4990" s="1"/>
      <c r="B4990" s="1"/>
      <c r="C4990" s="1"/>
      <c r="D4990" s="1"/>
      <c r="E4990" s="1"/>
      <c r="F4990" s="2"/>
      <c r="G4990" s="3"/>
      <c r="H4990" s="1"/>
      <c r="I4990" s="1"/>
      <c r="J4990" s="1" t="s">
        <v>5061</v>
      </c>
      <c r="K4990" s="2">
        <v>44529</v>
      </c>
      <c r="L4990" s="1" t="s">
        <v>4238</v>
      </c>
      <c r="M4990" s="1" t="str">
        <f t="shared" si="385"/>
        <v>Education</v>
      </c>
      <c r="N4990" s="1" t="s">
        <v>4210</v>
      </c>
      <c r="O4990" s="1" t="s">
        <v>4247</v>
      </c>
      <c r="P4990" s="1">
        <v>6597</v>
      </c>
      <c r="Q4990" s="1">
        <v>2393575</v>
      </c>
      <c r="R4990" s="1">
        <f t="shared" si="386"/>
        <v>98075</v>
      </c>
      <c r="S4990" s="4">
        <v>465293.69650447404</v>
      </c>
      <c r="T4990" s="4">
        <v>690778.28269103146</v>
      </c>
      <c r="U4990" s="1">
        <f t="shared" si="387"/>
        <v>2295500</v>
      </c>
      <c r="V4990" s="4">
        <f t="shared" si="388"/>
        <v>1237503.0208044946</v>
      </c>
      <c r="W4990" s="1" t="str">
        <f t="shared" si="389"/>
        <v>Favourable</v>
      </c>
    </row>
    <row r="4991" spans="1:23" x14ac:dyDescent="0.25">
      <c r="A4991" s="1"/>
      <c r="B4991" s="1"/>
      <c r="C4991" s="1"/>
      <c r="D4991" s="1"/>
      <c r="E4991" s="1"/>
      <c r="F4991" s="2"/>
      <c r="G4991" s="3"/>
      <c r="H4991" s="1"/>
      <c r="I4991" s="1"/>
      <c r="J4991" s="1" t="s">
        <v>7710</v>
      </c>
      <c r="K4991" s="2">
        <v>45251</v>
      </c>
      <c r="L4991" s="1" t="s">
        <v>4207</v>
      </c>
      <c r="M4991" s="1" t="str">
        <f t="shared" si="385"/>
        <v>Social Services</v>
      </c>
      <c r="N4991" s="1" t="s">
        <v>4210</v>
      </c>
      <c r="O4991" s="1" t="s">
        <v>4379</v>
      </c>
      <c r="P4991" s="1">
        <v>8744</v>
      </c>
      <c r="Q4991" s="1">
        <v>476864</v>
      </c>
      <c r="R4991" s="1">
        <f t="shared" si="386"/>
        <v>27064</v>
      </c>
      <c r="S4991" s="4">
        <v>102549.75218507246</v>
      </c>
      <c r="T4991" s="4">
        <v>98669.652100435182</v>
      </c>
      <c r="U4991" s="1">
        <f t="shared" si="387"/>
        <v>449800</v>
      </c>
      <c r="V4991" s="4">
        <f t="shared" si="388"/>
        <v>275644.59571449237</v>
      </c>
      <c r="W4991" s="1" t="str">
        <f t="shared" si="389"/>
        <v>Favourable</v>
      </c>
    </row>
    <row r="4992" spans="1:23" x14ac:dyDescent="0.25">
      <c r="A4992" s="1"/>
      <c r="B4992" s="1"/>
      <c r="C4992" s="1"/>
      <c r="D4992" s="1"/>
      <c r="E4992" s="1"/>
      <c r="F4992" s="2"/>
      <c r="G4992" s="3"/>
      <c r="H4992" s="1"/>
      <c r="I4992" s="1"/>
      <c r="J4992" s="1" t="s">
        <v>4389</v>
      </c>
      <c r="K4992" s="2">
        <v>43854</v>
      </c>
      <c r="L4992" s="1" t="s">
        <v>4204</v>
      </c>
      <c r="M4992" s="1" t="str">
        <f t="shared" si="385"/>
        <v>Education</v>
      </c>
      <c r="N4992" s="1" t="s">
        <v>4205</v>
      </c>
      <c r="O4992" s="1" t="s">
        <v>4211</v>
      </c>
      <c r="P4992" s="1">
        <v>8415</v>
      </c>
      <c r="Q4992" s="1">
        <v>391364</v>
      </c>
      <c r="R4992" s="1">
        <f t="shared" si="386"/>
        <v>48951</v>
      </c>
      <c r="S4992" s="4">
        <v>385688.85003134154</v>
      </c>
      <c r="T4992" s="4">
        <v>21738.46392338839</v>
      </c>
      <c r="U4992" s="1">
        <f t="shared" si="387"/>
        <v>342413</v>
      </c>
      <c r="V4992" s="4">
        <f t="shared" si="388"/>
        <v>-16063.313954729936</v>
      </c>
      <c r="W4992" s="1" t="str">
        <f t="shared" si="389"/>
        <v>Adverse</v>
      </c>
    </row>
    <row r="4993" spans="1:23" x14ac:dyDescent="0.25">
      <c r="A4993" s="1"/>
      <c r="B4993" s="1"/>
      <c r="C4993" s="1"/>
      <c r="D4993" s="1"/>
      <c r="E4993" s="1"/>
      <c r="F4993" s="2"/>
      <c r="G4993" s="3"/>
      <c r="H4993" s="1"/>
      <c r="I4993" s="1"/>
      <c r="J4993" s="1" t="s">
        <v>9609</v>
      </c>
      <c r="K4993" s="2">
        <v>44698</v>
      </c>
      <c r="L4993" s="1" t="s">
        <v>4227</v>
      </c>
      <c r="M4993" s="1" t="str">
        <f t="shared" si="385"/>
        <v>Infrastructure</v>
      </c>
      <c r="N4993" s="1" t="s">
        <v>4205</v>
      </c>
      <c r="O4993" s="1" t="s">
        <v>4311</v>
      </c>
      <c r="P4993" s="1">
        <v>7155</v>
      </c>
      <c r="Q4993" s="1">
        <v>1812945</v>
      </c>
      <c r="R4993" s="1">
        <f t="shared" si="386"/>
        <v>35169</v>
      </c>
      <c r="S4993" s="4">
        <v>1406959.8097284767</v>
      </c>
      <c r="T4993" s="4">
        <v>78289.268612941189</v>
      </c>
      <c r="U4993" s="1">
        <f t="shared" si="387"/>
        <v>1777776</v>
      </c>
      <c r="V4993" s="4">
        <f t="shared" si="388"/>
        <v>327695.92165858205</v>
      </c>
      <c r="W4993" s="1" t="str">
        <f t="shared" si="389"/>
        <v>Favourable</v>
      </c>
    </row>
    <row r="4994" spans="1:23" x14ac:dyDescent="0.25">
      <c r="A4994" s="1"/>
      <c r="B4994" s="1"/>
      <c r="C4994" s="1"/>
      <c r="D4994" s="1"/>
      <c r="E4994" s="1"/>
      <c r="F4994" s="2"/>
      <c r="G4994" s="3"/>
      <c r="H4994" s="1"/>
      <c r="I4994" s="1"/>
      <c r="J4994" s="1" t="s">
        <v>7763</v>
      </c>
      <c r="K4994" s="2">
        <v>44904</v>
      </c>
      <c r="L4994" s="1" t="s">
        <v>4207</v>
      </c>
      <c r="M4994" s="1" t="str">
        <f t="shared" si="385"/>
        <v>Social Services</v>
      </c>
      <c r="N4994" s="1" t="s">
        <v>4210</v>
      </c>
      <c r="O4994" s="1" t="s">
        <v>4253</v>
      </c>
      <c r="P4994" s="1">
        <v>7036</v>
      </c>
      <c r="Q4994" s="1">
        <v>2033104</v>
      </c>
      <c r="R4994" s="1">
        <f t="shared" si="386"/>
        <v>38117</v>
      </c>
      <c r="S4994" s="4">
        <v>1045644.623734972</v>
      </c>
      <c r="T4994" s="4">
        <v>389118.68960393191</v>
      </c>
      <c r="U4994" s="1">
        <f t="shared" si="387"/>
        <v>1994987</v>
      </c>
      <c r="V4994" s="4">
        <f t="shared" si="388"/>
        <v>598340.68666109606</v>
      </c>
      <c r="W4994" s="1" t="str">
        <f t="shared" si="389"/>
        <v>Favourable</v>
      </c>
    </row>
    <row r="4995" spans="1:23" x14ac:dyDescent="0.25">
      <c r="A4995" s="1"/>
      <c r="B4995" s="1"/>
      <c r="C4995" s="1"/>
      <c r="D4995" s="1"/>
      <c r="E4995" s="1"/>
      <c r="F4995" s="2"/>
      <c r="G4995" s="3"/>
      <c r="H4995" s="1"/>
      <c r="I4995" s="1"/>
      <c r="J4995" s="1" t="s">
        <v>8805</v>
      </c>
      <c r="K4995" s="2">
        <v>43873</v>
      </c>
      <c r="L4995" s="1" t="s">
        <v>4204</v>
      </c>
      <c r="M4995" s="1" t="str">
        <f t="shared" ref="M4995:M5058" si="390">INDEX($A:$B,MATCH($L4995,$A:$A,0),2)</f>
        <v>Education</v>
      </c>
      <c r="N4995" s="1" t="s">
        <v>4210</v>
      </c>
      <c r="O4995" s="1" t="s">
        <v>4241</v>
      </c>
      <c r="P4995" s="1">
        <v>6856</v>
      </c>
      <c r="Q4995" s="1">
        <v>1484125</v>
      </c>
      <c r="R4995" s="1">
        <f t="shared" ref="R4995:R5058" si="391">_xlfn.XLOOKUP($J4995,$E:$E,$G:$G,0,0,1)</f>
        <v>28644</v>
      </c>
      <c r="S4995" s="4">
        <v>181472.50230499479</v>
      </c>
      <c r="T4995" s="4">
        <v>107812.81246151649</v>
      </c>
      <c r="U4995" s="1">
        <f t="shared" ref="U4995:U5058" si="392">Q4995-R4995</f>
        <v>1455481</v>
      </c>
      <c r="V4995" s="4">
        <f t="shared" ref="V4995:V5058" si="393">Q4995-(S4995+T4995)</f>
        <v>1194839.6852334887</v>
      </c>
      <c r="W4995" s="1" t="str">
        <f t="shared" ref="W4995:W5058" si="394">IF(V4995&gt;=0,"Favourable","Adverse")</f>
        <v>Favourable</v>
      </c>
    </row>
    <row r="4996" spans="1:23" x14ac:dyDescent="0.25">
      <c r="A4996" s="1"/>
      <c r="B4996" s="1"/>
      <c r="C4996" s="1"/>
      <c r="D4996" s="1"/>
      <c r="E4996" s="1"/>
      <c r="F4996" s="2"/>
      <c r="G4996" s="3"/>
      <c r="H4996" s="1"/>
      <c r="I4996" s="1"/>
      <c r="J4996" s="1" t="s">
        <v>10250</v>
      </c>
      <c r="K4996" s="2">
        <v>45406</v>
      </c>
      <c r="L4996" s="1" t="s">
        <v>4227</v>
      </c>
      <c r="M4996" s="1" t="str">
        <f t="shared" si="390"/>
        <v>Infrastructure</v>
      </c>
      <c r="N4996" s="1" t="s">
        <v>4210</v>
      </c>
      <c r="O4996" s="1" t="s">
        <v>4273</v>
      </c>
      <c r="P4996" s="1">
        <v>9061</v>
      </c>
      <c r="Q4996" s="1">
        <v>1620473</v>
      </c>
      <c r="R4996" s="1">
        <f t="shared" si="391"/>
        <v>0</v>
      </c>
      <c r="S4996" s="4">
        <v>668116.85561989725</v>
      </c>
      <c r="T4996" s="4">
        <v>127398.06519206903</v>
      </c>
      <c r="U4996" s="1">
        <f t="shared" si="392"/>
        <v>1620473</v>
      </c>
      <c r="V4996" s="4">
        <f t="shared" si="393"/>
        <v>824958.07918803371</v>
      </c>
      <c r="W4996" s="1" t="str">
        <f t="shared" si="394"/>
        <v>Favourable</v>
      </c>
    </row>
    <row r="4997" spans="1:23" x14ac:dyDescent="0.25">
      <c r="A4997" s="1"/>
      <c r="B4997" s="1"/>
      <c r="C4997" s="1"/>
      <c r="D4997" s="1"/>
      <c r="E4997" s="1"/>
      <c r="F4997" s="2"/>
      <c r="G4997" s="3"/>
      <c r="H4997" s="1"/>
      <c r="I4997" s="1"/>
      <c r="J4997" s="1" t="s">
        <v>8583</v>
      </c>
      <c r="K4997" s="2">
        <v>45073</v>
      </c>
      <c r="L4997" s="1" t="s">
        <v>4207</v>
      </c>
      <c r="M4997" s="1" t="str">
        <f t="shared" si="390"/>
        <v>Social Services</v>
      </c>
      <c r="N4997" s="1" t="s">
        <v>4222</v>
      </c>
      <c r="O4997" s="1" t="s">
        <v>4211</v>
      </c>
      <c r="P4997" s="1">
        <v>9213</v>
      </c>
      <c r="Q4997" s="1">
        <v>1422372</v>
      </c>
      <c r="R4997" s="1">
        <f t="shared" si="391"/>
        <v>38918</v>
      </c>
      <c r="S4997" s="4">
        <v>211778.70994892184</v>
      </c>
      <c r="T4997" s="4">
        <v>3090.0333013831291</v>
      </c>
      <c r="U4997" s="1">
        <f t="shared" si="392"/>
        <v>1383454</v>
      </c>
      <c r="V4997" s="4">
        <f t="shared" si="393"/>
        <v>1207503.2567496949</v>
      </c>
      <c r="W4997" s="1" t="str">
        <f t="shared" si="394"/>
        <v>Favourable</v>
      </c>
    </row>
    <row r="4998" spans="1:23" x14ac:dyDescent="0.25">
      <c r="A4998" s="1"/>
      <c r="B4998" s="1"/>
      <c r="C4998" s="1"/>
      <c r="D4998" s="1"/>
      <c r="E4998" s="1"/>
      <c r="F4998" s="2"/>
      <c r="G4998" s="3"/>
      <c r="H4998" s="1"/>
      <c r="I4998" s="1"/>
      <c r="J4998" s="1" t="s">
        <v>10251</v>
      </c>
      <c r="K4998" s="2">
        <v>45242</v>
      </c>
      <c r="L4998" s="1" t="s">
        <v>4227</v>
      </c>
      <c r="M4998" s="1" t="str">
        <f t="shared" si="390"/>
        <v>Infrastructure</v>
      </c>
      <c r="N4998" s="1" t="s">
        <v>4222</v>
      </c>
      <c r="O4998" s="1" t="s">
        <v>4325</v>
      </c>
      <c r="P4998" s="1">
        <v>8189</v>
      </c>
      <c r="Q4998" s="1">
        <v>2251743</v>
      </c>
      <c r="R4998" s="1">
        <f t="shared" si="391"/>
        <v>0</v>
      </c>
      <c r="S4998" s="4">
        <v>562775.08437312371</v>
      </c>
      <c r="T4998" s="4">
        <v>726585.260354675</v>
      </c>
      <c r="U4998" s="1">
        <f t="shared" si="392"/>
        <v>2251743</v>
      </c>
      <c r="V4998" s="4">
        <f t="shared" si="393"/>
        <v>962382.65527220117</v>
      </c>
      <c r="W4998" s="1" t="str">
        <f t="shared" si="394"/>
        <v>Favourable</v>
      </c>
    </row>
    <row r="4999" spans="1:23" x14ac:dyDescent="0.25">
      <c r="A4999" s="1"/>
      <c r="B4999" s="1"/>
      <c r="C4999" s="1"/>
      <c r="D4999" s="1"/>
      <c r="E4999" s="1"/>
      <c r="F4999" s="2"/>
      <c r="G4999" s="3"/>
      <c r="H4999" s="1"/>
      <c r="I4999" s="1"/>
      <c r="J4999" s="1" t="s">
        <v>4627</v>
      </c>
      <c r="K4999" s="2">
        <v>44489</v>
      </c>
      <c r="L4999" s="1" t="s">
        <v>4207</v>
      </c>
      <c r="M4999" s="1" t="str">
        <f t="shared" si="390"/>
        <v>Social Services</v>
      </c>
      <c r="N4999" s="1" t="s">
        <v>4210</v>
      </c>
      <c r="O4999" s="1" t="s">
        <v>4273</v>
      </c>
      <c r="P4999" s="1">
        <v>7739</v>
      </c>
      <c r="Q4999" s="1">
        <v>2043886</v>
      </c>
      <c r="R4999" s="1">
        <f t="shared" si="391"/>
        <v>59252</v>
      </c>
      <c r="S4999" s="4">
        <v>812074.63180972391</v>
      </c>
      <c r="T4999" s="4">
        <v>290536.67706679198</v>
      </c>
      <c r="U4999" s="1">
        <f t="shared" si="392"/>
        <v>1984634</v>
      </c>
      <c r="V4999" s="4">
        <f t="shared" si="393"/>
        <v>941274.69112348417</v>
      </c>
      <c r="W4999" s="1" t="str">
        <f t="shared" si="394"/>
        <v>Favourable</v>
      </c>
    </row>
    <row r="5000" spans="1:23" x14ac:dyDescent="0.25">
      <c r="A5000" s="1"/>
      <c r="B5000" s="1"/>
      <c r="C5000" s="1"/>
      <c r="D5000" s="1"/>
      <c r="E5000" s="1"/>
      <c r="F5000" s="2"/>
      <c r="G5000" s="3"/>
      <c r="H5000" s="1"/>
      <c r="I5000" s="1"/>
      <c r="J5000" s="1" t="s">
        <v>10252</v>
      </c>
      <c r="K5000" s="2">
        <v>44167</v>
      </c>
      <c r="L5000" s="1" t="s">
        <v>4238</v>
      </c>
      <c r="M5000" s="1" t="str">
        <f t="shared" si="390"/>
        <v>Education</v>
      </c>
      <c r="N5000" s="1" t="s">
        <v>4222</v>
      </c>
      <c r="O5000" s="1" t="s">
        <v>4301</v>
      </c>
      <c r="P5000" s="1">
        <v>8569</v>
      </c>
      <c r="Q5000" s="1">
        <v>367054</v>
      </c>
      <c r="R5000" s="1">
        <f t="shared" si="391"/>
        <v>0</v>
      </c>
      <c r="S5000" s="4">
        <v>48875.345768703111</v>
      </c>
      <c r="T5000" s="4">
        <v>86754.36629845787</v>
      </c>
      <c r="U5000" s="1">
        <f t="shared" si="392"/>
        <v>367054</v>
      </c>
      <c r="V5000" s="4">
        <f t="shared" si="393"/>
        <v>231424.28793283901</v>
      </c>
      <c r="W5000" s="1" t="str">
        <f t="shared" si="394"/>
        <v>Favourable</v>
      </c>
    </row>
    <row r="5001" spans="1:23" x14ac:dyDescent="0.25">
      <c r="A5001" s="1"/>
      <c r="B5001" s="1"/>
      <c r="C5001" s="1"/>
      <c r="D5001" s="1"/>
      <c r="E5001" s="1"/>
      <c r="F5001" s="2"/>
      <c r="G5001" s="3"/>
      <c r="H5001" s="1"/>
      <c r="I5001" s="1"/>
      <c r="J5001" s="1" t="s">
        <v>5739</v>
      </c>
      <c r="K5001" s="2">
        <v>44165</v>
      </c>
      <c r="L5001" s="1" t="s">
        <v>4207</v>
      </c>
      <c r="M5001" s="1" t="str">
        <f t="shared" si="390"/>
        <v>Social Services</v>
      </c>
      <c r="N5001" s="1" t="s">
        <v>4205</v>
      </c>
      <c r="O5001" s="1" t="s">
        <v>4273</v>
      </c>
      <c r="P5001" s="1">
        <v>6393</v>
      </c>
      <c r="Q5001" s="1">
        <v>1110848</v>
      </c>
      <c r="R5001" s="1">
        <f t="shared" si="391"/>
        <v>97225</v>
      </c>
      <c r="S5001" s="4">
        <v>688561.40430834866</v>
      </c>
      <c r="T5001" s="4">
        <v>269897.86327511905</v>
      </c>
      <c r="U5001" s="1">
        <f t="shared" si="392"/>
        <v>1013623</v>
      </c>
      <c r="V5001" s="4">
        <f t="shared" si="393"/>
        <v>152388.73241653224</v>
      </c>
      <c r="W5001" s="1" t="str">
        <f t="shared" si="394"/>
        <v>Favourable</v>
      </c>
    </row>
    <row r="5002" spans="1:23" x14ac:dyDescent="0.25">
      <c r="A5002" s="1"/>
      <c r="B5002" s="1"/>
      <c r="C5002" s="1"/>
      <c r="D5002" s="1"/>
      <c r="E5002" s="1"/>
      <c r="F5002" s="2"/>
      <c r="G5002" s="3"/>
      <c r="H5002" s="1"/>
      <c r="I5002" s="1"/>
      <c r="J5002" s="1" t="s">
        <v>5161</v>
      </c>
      <c r="K5002" s="2">
        <v>44087</v>
      </c>
      <c r="L5002" s="1" t="s">
        <v>4207</v>
      </c>
      <c r="M5002" s="1" t="str">
        <f t="shared" si="390"/>
        <v>Social Services</v>
      </c>
      <c r="N5002" s="1" t="s">
        <v>4210</v>
      </c>
      <c r="O5002" s="1" t="s">
        <v>4325</v>
      </c>
      <c r="P5002" s="1">
        <v>7852</v>
      </c>
      <c r="Q5002" s="1">
        <v>2444702</v>
      </c>
      <c r="R5002" s="1">
        <f t="shared" si="391"/>
        <v>93869</v>
      </c>
      <c r="S5002" s="4">
        <v>1637508.7621660451</v>
      </c>
      <c r="T5002" s="4">
        <v>424504.57320329809</v>
      </c>
      <c r="U5002" s="1">
        <f t="shared" si="392"/>
        <v>2350833</v>
      </c>
      <c r="V5002" s="4">
        <f t="shared" si="393"/>
        <v>382688.66463065683</v>
      </c>
      <c r="W5002" s="1" t="str">
        <f t="shared" si="394"/>
        <v>Favourable</v>
      </c>
    </row>
    <row r="5003" spans="1:23" x14ac:dyDescent="0.25">
      <c r="A5003" s="1"/>
      <c r="B5003" s="1"/>
      <c r="C5003" s="1"/>
      <c r="D5003" s="1"/>
      <c r="E5003" s="1"/>
      <c r="F5003" s="2"/>
      <c r="G5003" s="3"/>
      <c r="H5003" s="1"/>
      <c r="I5003" s="1"/>
      <c r="J5003" s="1" t="s">
        <v>10253</v>
      </c>
      <c r="K5003" s="2">
        <v>44501</v>
      </c>
      <c r="L5003" s="1" t="s">
        <v>4207</v>
      </c>
      <c r="M5003" s="1" t="str">
        <f t="shared" si="390"/>
        <v>Social Services</v>
      </c>
      <c r="N5003" s="1" t="s">
        <v>4210</v>
      </c>
      <c r="O5003" s="1" t="s">
        <v>4241</v>
      </c>
      <c r="P5003" s="1">
        <v>5779</v>
      </c>
      <c r="Q5003" s="1">
        <v>1102901</v>
      </c>
      <c r="R5003" s="1">
        <f t="shared" si="391"/>
        <v>0</v>
      </c>
      <c r="S5003" s="4">
        <v>136146.08927069846</v>
      </c>
      <c r="T5003" s="4">
        <v>121755.92391275441</v>
      </c>
      <c r="U5003" s="1">
        <f t="shared" si="392"/>
        <v>1102901</v>
      </c>
      <c r="V5003" s="4">
        <f t="shared" si="393"/>
        <v>844998.98681654711</v>
      </c>
      <c r="W5003" s="1" t="str">
        <f t="shared" si="394"/>
        <v>Favourable</v>
      </c>
    </row>
    <row r="5004" spans="1:23" x14ac:dyDescent="0.25">
      <c r="A5004" s="1"/>
      <c r="B5004" s="1"/>
      <c r="C5004" s="1"/>
      <c r="D5004" s="1"/>
      <c r="E5004" s="1"/>
      <c r="F5004" s="2"/>
      <c r="G5004" s="3"/>
      <c r="H5004" s="1"/>
      <c r="I5004" s="1"/>
      <c r="J5004" s="1" t="s">
        <v>10254</v>
      </c>
      <c r="K5004" s="2">
        <v>44639</v>
      </c>
      <c r="L5004" s="1" t="s">
        <v>4238</v>
      </c>
      <c r="M5004" s="1" t="str">
        <f t="shared" si="390"/>
        <v>Education</v>
      </c>
      <c r="N5004" s="1" t="s">
        <v>4210</v>
      </c>
      <c r="O5004" s="1" t="s">
        <v>4295</v>
      </c>
      <c r="P5004" s="1">
        <v>9083</v>
      </c>
      <c r="Q5004" s="1">
        <v>2424781</v>
      </c>
      <c r="R5004" s="1">
        <f t="shared" si="391"/>
        <v>0</v>
      </c>
      <c r="S5004" s="4">
        <v>1576204.8091256728</v>
      </c>
      <c r="T5004" s="4">
        <v>120369.14942381129</v>
      </c>
      <c r="U5004" s="1">
        <f t="shared" si="392"/>
        <v>2424781</v>
      </c>
      <c r="V5004" s="4">
        <f t="shared" si="393"/>
        <v>728207.04145051586</v>
      </c>
      <c r="W5004" s="1" t="str">
        <f t="shared" si="394"/>
        <v>Favourable</v>
      </c>
    </row>
    <row r="5005" spans="1:23" x14ac:dyDescent="0.25">
      <c r="A5005" s="1"/>
      <c r="B5005" s="1"/>
      <c r="C5005" s="1"/>
      <c r="D5005" s="1"/>
      <c r="E5005" s="1"/>
      <c r="F5005" s="2"/>
      <c r="G5005" s="3"/>
      <c r="H5005" s="1"/>
      <c r="I5005" s="1"/>
      <c r="J5005" s="1" t="s">
        <v>10255</v>
      </c>
      <c r="K5005" s="2">
        <v>44800</v>
      </c>
      <c r="L5005" s="1" t="s">
        <v>4227</v>
      </c>
      <c r="M5005" s="1" t="str">
        <f t="shared" si="390"/>
        <v>Infrastructure</v>
      </c>
      <c r="N5005" s="1" t="s">
        <v>4205</v>
      </c>
      <c r="O5005" s="1" t="s">
        <v>4345</v>
      </c>
      <c r="P5005" s="1">
        <v>7344</v>
      </c>
      <c r="Q5005" s="1">
        <v>491583</v>
      </c>
      <c r="R5005" s="1">
        <f t="shared" si="391"/>
        <v>0</v>
      </c>
      <c r="S5005" s="4">
        <v>324915.82304449688</v>
      </c>
      <c r="T5005" s="4">
        <v>50615.840829112654</v>
      </c>
      <c r="U5005" s="1">
        <f t="shared" si="392"/>
        <v>491583</v>
      </c>
      <c r="V5005" s="4">
        <f t="shared" si="393"/>
        <v>116051.3361263905</v>
      </c>
      <c r="W5005" s="1" t="str">
        <f t="shared" si="394"/>
        <v>Favourable</v>
      </c>
    </row>
    <row r="5006" spans="1:23" x14ac:dyDescent="0.25">
      <c r="A5006" s="1"/>
      <c r="B5006" s="1"/>
      <c r="C5006" s="1"/>
      <c r="D5006" s="1"/>
      <c r="E5006" s="1"/>
      <c r="F5006" s="2"/>
      <c r="G5006" s="3"/>
      <c r="H5006" s="1"/>
      <c r="I5006" s="1"/>
      <c r="J5006" s="1" t="s">
        <v>10256</v>
      </c>
      <c r="K5006" s="2">
        <v>45146</v>
      </c>
      <c r="L5006" s="1" t="s">
        <v>4227</v>
      </c>
      <c r="M5006" s="1" t="str">
        <f t="shared" si="390"/>
        <v>Infrastructure</v>
      </c>
      <c r="N5006" s="1" t="s">
        <v>4210</v>
      </c>
      <c r="O5006" s="1" t="s">
        <v>4379</v>
      </c>
      <c r="P5006" s="1">
        <v>8677</v>
      </c>
      <c r="Q5006" s="1">
        <v>1068262</v>
      </c>
      <c r="R5006" s="1">
        <f t="shared" si="391"/>
        <v>0</v>
      </c>
      <c r="S5006" s="4">
        <v>439892.0091626994</v>
      </c>
      <c r="T5006" s="4">
        <v>291875.97514207155</v>
      </c>
      <c r="U5006" s="1">
        <f t="shared" si="392"/>
        <v>1068262</v>
      </c>
      <c r="V5006" s="4">
        <f t="shared" si="393"/>
        <v>336494.01569522906</v>
      </c>
      <c r="W5006" s="1" t="str">
        <f t="shared" si="394"/>
        <v>Favourable</v>
      </c>
    </row>
    <row r="5007" spans="1:23" x14ac:dyDescent="0.25">
      <c r="A5007" s="1"/>
      <c r="B5007" s="1"/>
      <c r="C5007" s="1"/>
      <c r="D5007" s="1"/>
      <c r="E5007" s="1"/>
      <c r="F5007" s="2"/>
      <c r="G5007" s="3"/>
      <c r="H5007" s="1"/>
      <c r="I5007" s="1"/>
      <c r="J5007" s="1" t="s">
        <v>4350</v>
      </c>
      <c r="K5007" s="2">
        <v>43909</v>
      </c>
      <c r="L5007" s="1" t="s">
        <v>4207</v>
      </c>
      <c r="M5007" s="1" t="str">
        <f t="shared" si="390"/>
        <v>Social Services</v>
      </c>
      <c r="N5007" s="1" t="s">
        <v>4222</v>
      </c>
      <c r="O5007" s="1" t="s">
        <v>4206</v>
      </c>
      <c r="P5007" s="1">
        <v>7347</v>
      </c>
      <c r="Q5007" s="1">
        <v>1936330</v>
      </c>
      <c r="R5007" s="1">
        <f t="shared" si="391"/>
        <v>53118</v>
      </c>
      <c r="S5007" s="4">
        <v>954652.68281617423</v>
      </c>
      <c r="T5007" s="4">
        <v>208662.34151311594</v>
      </c>
      <c r="U5007" s="1">
        <f t="shared" si="392"/>
        <v>1883212</v>
      </c>
      <c r="V5007" s="4">
        <f t="shared" si="393"/>
        <v>773014.97567070974</v>
      </c>
      <c r="W5007" s="1" t="str">
        <f t="shared" si="394"/>
        <v>Favourable</v>
      </c>
    </row>
    <row r="5008" spans="1:23" x14ac:dyDescent="0.25">
      <c r="A5008" s="1"/>
      <c r="B5008" s="1"/>
      <c r="C5008" s="1"/>
      <c r="D5008" s="1"/>
      <c r="E5008" s="1"/>
      <c r="F5008" s="2"/>
      <c r="G5008" s="3"/>
      <c r="H5008" s="1"/>
      <c r="I5008" s="1"/>
      <c r="J5008" s="1" t="s">
        <v>10257</v>
      </c>
      <c r="K5008" s="2">
        <v>44596</v>
      </c>
      <c r="L5008" s="1" t="s">
        <v>4227</v>
      </c>
      <c r="M5008" s="1" t="str">
        <f t="shared" si="390"/>
        <v>Infrastructure</v>
      </c>
      <c r="N5008" s="1" t="s">
        <v>4210</v>
      </c>
      <c r="O5008" s="1" t="s">
        <v>4241</v>
      </c>
      <c r="P5008" s="1">
        <v>5941</v>
      </c>
      <c r="Q5008" s="1">
        <v>2323479</v>
      </c>
      <c r="R5008" s="1">
        <f t="shared" si="391"/>
        <v>0</v>
      </c>
      <c r="S5008" s="4">
        <v>1674260.7975502065</v>
      </c>
      <c r="T5008" s="4">
        <v>221671.31556626954</v>
      </c>
      <c r="U5008" s="1">
        <f t="shared" si="392"/>
        <v>2323479</v>
      </c>
      <c r="V5008" s="4">
        <f t="shared" si="393"/>
        <v>427546.88688352401</v>
      </c>
      <c r="W5008" s="1" t="str">
        <f t="shared" si="394"/>
        <v>Favourable</v>
      </c>
    </row>
    <row r="5009" spans="1:23" x14ac:dyDescent="0.25">
      <c r="A5009" s="1"/>
      <c r="B5009" s="1"/>
      <c r="C5009" s="1"/>
      <c r="D5009" s="1"/>
      <c r="E5009" s="1"/>
      <c r="F5009" s="2"/>
      <c r="G5009" s="3"/>
      <c r="H5009" s="1"/>
      <c r="I5009" s="1"/>
      <c r="J5009" s="1" t="s">
        <v>8488</v>
      </c>
      <c r="K5009" s="2">
        <v>44989</v>
      </c>
      <c r="L5009" s="1" t="s">
        <v>4227</v>
      </c>
      <c r="M5009" s="1" t="str">
        <f t="shared" si="390"/>
        <v>Infrastructure</v>
      </c>
      <c r="N5009" s="1" t="s">
        <v>4210</v>
      </c>
      <c r="O5009" s="1" t="s">
        <v>4479</v>
      </c>
      <c r="P5009" s="1">
        <v>8302</v>
      </c>
      <c r="Q5009" s="1">
        <v>1606270</v>
      </c>
      <c r="R5009" s="1">
        <f t="shared" si="391"/>
        <v>11810</v>
      </c>
      <c r="S5009" s="4">
        <v>1551740.1812983309</v>
      </c>
      <c r="T5009" s="4">
        <v>69775.595088855858</v>
      </c>
      <c r="U5009" s="1">
        <f t="shared" si="392"/>
        <v>1594460</v>
      </c>
      <c r="V5009" s="4">
        <f t="shared" si="393"/>
        <v>-15245.776387186721</v>
      </c>
      <c r="W5009" s="1" t="str">
        <f t="shared" si="394"/>
        <v>Adverse</v>
      </c>
    </row>
    <row r="5010" spans="1:23" x14ac:dyDescent="0.25">
      <c r="A5010" s="1"/>
      <c r="B5010" s="1"/>
      <c r="C5010" s="1"/>
      <c r="D5010" s="1"/>
      <c r="E5010" s="1"/>
      <c r="F5010" s="2"/>
      <c r="G5010" s="3"/>
      <c r="H5010" s="1"/>
      <c r="I5010" s="1"/>
      <c r="J5010" s="1" t="s">
        <v>9244</v>
      </c>
      <c r="K5010" s="2">
        <v>43937</v>
      </c>
      <c r="L5010" s="1" t="s">
        <v>4204</v>
      </c>
      <c r="M5010" s="1" t="str">
        <f t="shared" si="390"/>
        <v>Education</v>
      </c>
      <c r="N5010" s="1" t="s">
        <v>4205</v>
      </c>
      <c r="O5010" s="1" t="s">
        <v>4345</v>
      </c>
      <c r="P5010" s="1">
        <v>7188</v>
      </c>
      <c r="Q5010" s="1">
        <v>751877</v>
      </c>
      <c r="R5010" s="1">
        <f t="shared" si="391"/>
        <v>41121</v>
      </c>
      <c r="S5010" s="4">
        <v>466188.43802400684</v>
      </c>
      <c r="T5010" s="4">
        <v>26403.000945688054</v>
      </c>
      <c r="U5010" s="1">
        <f t="shared" si="392"/>
        <v>710756</v>
      </c>
      <c r="V5010" s="4">
        <f t="shared" si="393"/>
        <v>259285.56103030511</v>
      </c>
      <c r="W5010" s="1" t="str">
        <f t="shared" si="394"/>
        <v>Favourable</v>
      </c>
    </row>
    <row r="5011" spans="1:23" x14ac:dyDescent="0.25">
      <c r="A5011" s="1"/>
      <c r="B5011" s="1"/>
      <c r="C5011" s="1"/>
      <c r="D5011" s="1"/>
      <c r="E5011" s="1"/>
      <c r="F5011" s="2"/>
      <c r="G5011" s="3"/>
      <c r="H5011" s="1"/>
      <c r="I5011" s="1"/>
      <c r="J5011" s="1" t="s">
        <v>9996</v>
      </c>
      <c r="K5011" s="2">
        <v>44632</v>
      </c>
      <c r="L5011" s="1" t="s">
        <v>4227</v>
      </c>
      <c r="M5011" s="1" t="str">
        <f t="shared" si="390"/>
        <v>Infrastructure</v>
      </c>
      <c r="N5011" s="1" t="s">
        <v>4222</v>
      </c>
      <c r="O5011" s="1" t="s">
        <v>4276</v>
      </c>
      <c r="P5011" s="1">
        <v>7875</v>
      </c>
      <c r="Q5011" s="1">
        <v>1196169</v>
      </c>
      <c r="R5011" s="1">
        <f t="shared" si="391"/>
        <v>33784</v>
      </c>
      <c r="S5011" s="4">
        <v>278639.30974055739</v>
      </c>
      <c r="T5011" s="4">
        <v>182216.72695495308</v>
      </c>
      <c r="U5011" s="1">
        <f t="shared" si="392"/>
        <v>1162385</v>
      </c>
      <c r="V5011" s="4">
        <f t="shared" si="393"/>
        <v>735312.9633044895</v>
      </c>
      <c r="W5011" s="1" t="str">
        <f t="shared" si="394"/>
        <v>Favourable</v>
      </c>
    </row>
    <row r="5012" spans="1:23" x14ac:dyDescent="0.25">
      <c r="A5012" s="1"/>
      <c r="B5012" s="1"/>
      <c r="C5012" s="1"/>
      <c r="D5012" s="1"/>
      <c r="E5012" s="1"/>
      <c r="F5012" s="2"/>
      <c r="G5012" s="3"/>
      <c r="H5012" s="1"/>
      <c r="I5012" s="1"/>
      <c r="J5012" s="1" t="s">
        <v>9822</v>
      </c>
      <c r="K5012" s="2">
        <v>44546</v>
      </c>
      <c r="L5012" s="1" t="s">
        <v>4204</v>
      </c>
      <c r="M5012" s="1" t="str">
        <f t="shared" si="390"/>
        <v>Education</v>
      </c>
      <c r="N5012" s="1" t="s">
        <v>4205</v>
      </c>
      <c r="O5012" s="1" t="s">
        <v>4259</v>
      </c>
      <c r="P5012" s="1">
        <v>8531</v>
      </c>
      <c r="Q5012" s="1">
        <v>1121251</v>
      </c>
      <c r="R5012" s="1">
        <f t="shared" si="391"/>
        <v>19464</v>
      </c>
      <c r="S5012" s="4">
        <v>1061102.5966727869</v>
      </c>
      <c r="T5012" s="4">
        <v>305058.50339821511</v>
      </c>
      <c r="U5012" s="1">
        <f t="shared" si="392"/>
        <v>1101787</v>
      </c>
      <c r="V5012" s="4">
        <f t="shared" si="393"/>
        <v>-244910.10007100203</v>
      </c>
      <c r="W5012" s="1" t="str">
        <f t="shared" si="394"/>
        <v>Adverse</v>
      </c>
    </row>
    <row r="5013" spans="1:23" x14ac:dyDescent="0.25">
      <c r="A5013" s="1"/>
      <c r="B5013" s="1"/>
      <c r="C5013" s="1"/>
      <c r="D5013" s="1"/>
      <c r="E5013" s="1"/>
      <c r="F5013" s="2"/>
      <c r="G5013" s="3"/>
      <c r="H5013" s="1"/>
      <c r="I5013" s="1"/>
      <c r="J5013" s="1" t="s">
        <v>7024</v>
      </c>
      <c r="K5013" s="2">
        <v>44393</v>
      </c>
      <c r="L5013" s="1" t="s">
        <v>4204</v>
      </c>
      <c r="M5013" s="1" t="str">
        <f t="shared" si="390"/>
        <v>Education</v>
      </c>
      <c r="N5013" s="1" t="s">
        <v>4210</v>
      </c>
      <c r="O5013" s="1" t="s">
        <v>4421</v>
      </c>
      <c r="P5013" s="1">
        <v>6484</v>
      </c>
      <c r="Q5013" s="1">
        <v>968401</v>
      </c>
      <c r="R5013" s="1">
        <f t="shared" si="391"/>
        <v>23804</v>
      </c>
      <c r="S5013" s="4">
        <v>937254.52558207291</v>
      </c>
      <c r="T5013" s="4">
        <v>2919.7884556189861</v>
      </c>
      <c r="U5013" s="1">
        <f t="shared" si="392"/>
        <v>944597</v>
      </c>
      <c r="V5013" s="4">
        <f t="shared" si="393"/>
        <v>28226.685962308082</v>
      </c>
      <c r="W5013" s="1" t="str">
        <f t="shared" si="394"/>
        <v>Favourable</v>
      </c>
    </row>
    <row r="5014" spans="1:23" x14ac:dyDescent="0.25">
      <c r="A5014" s="1"/>
      <c r="B5014" s="1"/>
      <c r="C5014" s="1"/>
      <c r="D5014" s="1"/>
      <c r="E5014" s="1"/>
      <c r="F5014" s="2"/>
      <c r="G5014" s="3"/>
      <c r="H5014" s="1"/>
      <c r="I5014" s="1"/>
      <c r="J5014" s="1" t="s">
        <v>6595</v>
      </c>
      <c r="K5014" s="2">
        <v>45047</v>
      </c>
      <c r="L5014" s="1" t="s">
        <v>4238</v>
      </c>
      <c r="M5014" s="1" t="str">
        <f t="shared" si="390"/>
        <v>Education</v>
      </c>
      <c r="N5014" s="1" t="s">
        <v>4205</v>
      </c>
      <c r="O5014" s="1" t="s">
        <v>4361</v>
      </c>
      <c r="P5014" s="1">
        <v>7621</v>
      </c>
      <c r="Q5014" s="1">
        <v>756467</v>
      </c>
      <c r="R5014" s="1">
        <f t="shared" si="391"/>
        <v>24858</v>
      </c>
      <c r="S5014" s="4">
        <v>708538.2616678261</v>
      </c>
      <c r="T5014" s="4">
        <v>245864.44329305206</v>
      </c>
      <c r="U5014" s="1">
        <f t="shared" si="392"/>
        <v>731609</v>
      </c>
      <c r="V5014" s="4">
        <f t="shared" si="393"/>
        <v>-197935.70496087812</v>
      </c>
      <c r="W5014" s="1" t="str">
        <f t="shared" si="394"/>
        <v>Adverse</v>
      </c>
    </row>
    <row r="5015" spans="1:23" x14ac:dyDescent="0.25">
      <c r="A5015" s="1"/>
      <c r="B5015" s="1"/>
      <c r="C5015" s="1"/>
      <c r="D5015" s="1"/>
      <c r="E5015" s="1"/>
      <c r="F5015" s="2"/>
      <c r="G5015" s="3"/>
      <c r="H5015" s="1"/>
      <c r="I5015" s="1"/>
      <c r="J5015" s="1" t="s">
        <v>10092</v>
      </c>
      <c r="K5015" s="2">
        <v>44198</v>
      </c>
      <c r="L5015" s="1" t="s">
        <v>4204</v>
      </c>
      <c r="M5015" s="1" t="str">
        <f t="shared" si="390"/>
        <v>Education</v>
      </c>
      <c r="N5015" s="1" t="s">
        <v>4222</v>
      </c>
      <c r="O5015" s="1" t="s">
        <v>4286</v>
      </c>
      <c r="P5015" s="1">
        <v>6343</v>
      </c>
      <c r="Q5015" s="1">
        <v>1582984</v>
      </c>
      <c r="R5015" s="1">
        <f t="shared" si="391"/>
        <v>28748</v>
      </c>
      <c r="S5015" s="4">
        <v>596808.40121869522</v>
      </c>
      <c r="T5015" s="4">
        <v>144729.50150729992</v>
      </c>
      <c r="U5015" s="1">
        <f t="shared" si="392"/>
        <v>1554236</v>
      </c>
      <c r="V5015" s="4">
        <f t="shared" si="393"/>
        <v>841446.09727400483</v>
      </c>
      <c r="W5015" s="1" t="str">
        <f t="shared" si="394"/>
        <v>Favourable</v>
      </c>
    </row>
    <row r="5016" spans="1:23" x14ac:dyDescent="0.25">
      <c r="A5016" s="1"/>
      <c r="B5016" s="1"/>
      <c r="C5016" s="1"/>
      <c r="D5016" s="1"/>
      <c r="E5016" s="1"/>
      <c r="F5016" s="2"/>
      <c r="G5016" s="3"/>
      <c r="H5016" s="1"/>
      <c r="I5016" s="1"/>
      <c r="J5016" s="1" t="s">
        <v>6825</v>
      </c>
      <c r="K5016" s="2">
        <v>45110</v>
      </c>
      <c r="L5016" s="1" t="s">
        <v>4238</v>
      </c>
      <c r="M5016" s="1" t="str">
        <f t="shared" si="390"/>
        <v>Education</v>
      </c>
      <c r="N5016" s="1" t="s">
        <v>4205</v>
      </c>
      <c r="O5016" s="1" t="s">
        <v>4361</v>
      </c>
      <c r="P5016" s="1">
        <v>5950</v>
      </c>
      <c r="Q5016" s="1">
        <v>2463651</v>
      </c>
      <c r="R5016" s="1">
        <f t="shared" si="391"/>
        <v>17283</v>
      </c>
      <c r="S5016" s="4">
        <v>685953.02703346254</v>
      </c>
      <c r="T5016" s="4">
        <v>269927.23171234684</v>
      </c>
      <c r="U5016" s="1">
        <f t="shared" si="392"/>
        <v>2446368</v>
      </c>
      <c r="V5016" s="4">
        <f t="shared" si="393"/>
        <v>1507770.7412541907</v>
      </c>
      <c r="W5016" s="1" t="str">
        <f t="shared" si="394"/>
        <v>Favourable</v>
      </c>
    </row>
    <row r="5017" spans="1:23" x14ac:dyDescent="0.25">
      <c r="A5017" s="1"/>
      <c r="B5017" s="1"/>
      <c r="C5017" s="1"/>
      <c r="D5017" s="1"/>
      <c r="E5017" s="1"/>
      <c r="F5017" s="2"/>
      <c r="G5017" s="3"/>
      <c r="H5017" s="1"/>
      <c r="I5017" s="1"/>
      <c r="J5017" s="1" t="s">
        <v>10258</v>
      </c>
      <c r="K5017" s="2">
        <v>44141</v>
      </c>
      <c r="L5017" s="1" t="s">
        <v>4207</v>
      </c>
      <c r="M5017" s="1" t="str">
        <f t="shared" si="390"/>
        <v>Social Services</v>
      </c>
      <c r="N5017" s="1" t="s">
        <v>4222</v>
      </c>
      <c r="O5017" s="1" t="s">
        <v>4335</v>
      </c>
      <c r="P5017" s="1">
        <v>7185</v>
      </c>
      <c r="Q5017" s="1">
        <v>1741846</v>
      </c>
      <c r="R5017" s="1">
        <f t="shared" si="391"/>
        <v>0</v>
      </c>
      <c r="S5017" s="4">
        <v>757911.28635500208</v>
      </c>
      <c r="T5017" s="4">
        <v>217855.6777444513</v>
      </c>
      <c r="U5017" s="1">
        <f t="shared" si="392"/>
        <v>1741846</v>
      </c>
      <c r="V5017" s="4">
        <f t="shared" si="393"/>
        <v>766079.03590054659</v>
      </c>
      <c r="W5017" s="1" t="str">
        <f t="shared" si="394"/>
        <v>Favourable</v>
      </c>
    </row>
    <row r="5018" spans="1:23" x14ac:dyDescent="0.25">
      <c r="A5018" s="1"/>
      <c r="B5018" s="1"/>
      <c r="C5018" s="1"/>
      <c r="D5018" s="1"/>
      <c r="E5018" s="1"/>
      <c r="F5018" s="2"/>
      <c r="G5018" s="3"/>
      <c r="H5018" s="1"/>
      <c r="I5018" s="1"/>
      <c r="J5018" s="1" t="s">
        <v>5844</v>
      </c>
      <c r="K5018" s="2">
        <v>44690</v>
      </c>
      <c r="L5018" s="1" t="s">
        <v>4238</v>
      </c>
      <c r="M5018" s="1" t="str">
        <f t="shared" si="390"/>
        <v>Education</v>
      </c>
      <c r="N5018" s="1" t="s">
        <v>4205</v>
      </c>
      <c r="O5018" s="1" t="s">
        <v>4226</v>
      </c>
      <c r="P5018" s="1">
        <v>6887</v>
      </c>
      <c r="Q5018" s="1">
        <v>437693</v>
      </c>
      <c r="R5018" s="1">
        <f t="shared" si="391"/>
        <v>45242</v>
      </c>
      <c r="S5018" s="4">
        <v>75544.999434925063</v>
      </c>
      <c r="T5018" s="4">
        <v>49366.619800644425</v>
      </c>
      <c r="U5018" s="1">
        <f t="shared" si="392"/>
        <v>392451</v>
      </c>
      <c r="V5018" s="4">
        <f t="shared" si="393"/>
        <v>312781.38076443051</v>
      </c>
      <c r="W5018" s="1" t="str">
        <f t="shared" si="394"/>
        <v>Favourable</v>
      </c>
    </row>
    <row r="5019" spans="1:23" x14ac:dyDescent="0.25">
      <c r="A5019" s="1"/>
      <c r="B5019" s="1"/>
      <c r="C5019" s="1"/>
      <c r="D5019" s="1"/>
      <c r="E5019" s="1"/>
      <c r="F5019" s="2"/>
      <c r="G5019" s="3"/>
      <c r="H5019" s="1"/>
      <c r="I5019" s="1"/>
      <c r="J5019" s="1" t="s">
        <v>10259</v>
      </c>
      <c r="K5019" s="2">
        <v>44152</v>
      </c>
      <c r="L5019" s="1" t="s">
        <v>4238</v>
      </c>
      <c r="M5019" s="1" t="str">
        <f t="shared" si="390"/>
        <v>Education</v>
      </c>
      <c r="N5019" s="1" t="s">
        <v>4205</v>
      </c>
      <c r="O5019" s="1" t="s">
        <v>4253</v>
      </c>
      <c r="P5019" s="1">
        <v>7763</v>
      </c>
      <c r="Q5019" s="1">
        <v>446218</v>
      </c>
      <c r="R5019" s="1">
        <f t="shared" si="391"/>
        <v>0</v>
      </c>
      <c r="S5019" s="4">
        <v>58952.731188535254</v>
      </c>
      <c r="T5019" s="4">
        <v>145352.83207820993</v>
      </c>
      <c r="U5019" s="1">
        <f t="shared" si="392"/>
        <v>446218</v>
      </c>
      <c r="V5019" s="4">
        <f t="shared" si="393"/>
        <v>241912.43673325481</v>
      </c>
      <c r="W5019" s="1" t="str">
        <f t="shared" si="394"/>
        <v>Favourable</v>
      </c>
    </row>
    <row r="5020" spans="1:23" x14ac:dyDescent="0.25">
      <c r="A5020" s="1"/>
      <c r="B5020" s="1"/>
      <c r="C5020" s="1"/>
      <c r="D5020" s="1"/>
      <c r="E5020" s="1"/>
      <c r="F5020" s="2"/>
      <c r="G5020" s="3"/>
      <c r="H5020" s="1"/>
      <c r="I5020" s="1"/>
      <c r="J5020" s="1" t="s">
        <v>8621</v>
      </c>
      <c r="K5020" s="2">
        <v>45029</v>
      </c>
      <c r="L5020" s="1" t="s">
        <v>4227</v>
      </c>
      <c r="M5020" s="1" t="str">
        <f t="shared" si="390"/>
        <v>Infrastructure</v>
      </c>
      <c r="N5020" s="1" t="s">
        <v>4210</v>
      </c>
      <c r="O5020" s="1" t="s">
        <v>4438</v>
      </c>
      <c r="P5020" s="1">
        <v>8176</v>
      </c>
      <c r="Q5020" s="1">
        <v>2016486</v>
      </c>
      <c r="R5020" s="1">
        <f t="shared" si="391"/>
        <v>57579</v>
      </c>
      <c r="S5020" s="4">
        <v>1461270.3871243838</v>
      </c>
      <c r="T5020" s="4">
        <v>144283.22085506629</v>
      </c>
      <c r="U5020" s="1">
        <f t="shared" si="392"/>
        <v>1958907</v>
      </c>
      <c r="V5020" s="4">
        <f t="shared" si="393"/>
        <v>410932.39202054986</v>
      </c>
      <c r="W5020" s="1" t="str">
        <f t="shared" si="394"/>
        <v>Favourable</v>
      </c>
    </row>
    <row r="5021" spans="1:23" x14ac:dyDescent="0.25">
      <c r="A5021" s="1"/>
      <c r="B5021" s="1"/>
      <c r="C5021" s="1"/>
      <c r="D5021" s="1"/>
      <c r="E5021" s="1"/>
      <c r="F5021" s="2"/>
      <c r="G5021" s="3"/>
      <c r="H5021" s="1"/>
      <c r="I5021" s="1"/>
      <c r="J5021" s="1" t="s">
        <v>9068</v>
      </c>
      <c r="K5021" s="2">
        <v>45329</v>
      </c>
      <c r="L5021" s="1" t="s">
        <v>4238</v>
      </c>
      <c r="M5021" s="1" t="str">
        <f t="shared" si="390"/>
        <v>Education</v>
      </c>
      <c r="N5021" s="1" t="s">
        <v>4205</v>
      </c>
      <c r="O5021" s="1" t="s">
        <v>4289</v>
      </c>
      <c r="P5021" s="1">
        <v>6679</v>
      </c>
      <c r="Q5021" s="1">
        <v>1731690</v>
      </c>
      <c r="R5021" s="1">
        <f t="shared" si="391"/>
        <v>43736</v>
      </c>
      <c r="S5021" s="4">
        <v>175228.41365163351</v>
      </c>
      <c r="T5021" s="4">
        <v>501521.73407081631</v>
      </c>
      <c r="U5021" s="1">
        <f t="shared" si="392"/>
        <v>1687954</v>
      </c>
      <c r="V5021" s="4">
        <f t="shared" si="393"/>
        <v>1054939.8522775501</v>
      </c>
      <c r="W5021" s="1" t="str">
        <f t="shared" si="394"/>
        <v>Favourable</v>
      </c>
    </row>
    <row r="5022" spans="1:23" x14ac:dyDescent="0.25">
      <c r="A5022" s="1"/>
      <c r="B5022" s="1"/>
      <c r="C5022" s="1"/>
      <c r="D5022" s="1"/>
      <c r="E5022" s="1"/>
      <c r="F5022" s="2"/>
      <c r="G5022" s="3"/>
      <c r="H5022" s="1"/>
      <c r="I5022" s="1"/>
      <c r="J5022" s="1" t="s">
        <v>5830</v>
      </c>
      <c r="K5022" s="2">
        <v>45200</v>
      </c>
      <c r="L5022" s="1" t="s">
        <v>4227</v>
      </c>
      <c r="M5022" s="1" t="str">
        <f t="shared" si="390"/>
        <v>Infrastructure</v>
      </c>
      <c r="N5022" s="1" t="s">
        <v>4210</v>
      </c>
      <c r="O5022" s="1" t="s">
        <v>4358</v>
      </c>
      <c r="P5022" s="1">
        <v>6770</v>
      </c>
      <c r="Q5022" s="1">
        <v>527566</v>
      </c>
      <c r="R5022" s="1">
        <f t="shared" si="391"/>
        <v>93956</v>
      </c>
      <c r="S5022" s="4">
        <v>513208.5094896385</v>
      </c>
      <c r="T5022" s="4">
        <v>21462.542857364533</v>
      </c>
      <c r="U5022" s="1">
        <f t="shared" si="392"/>
        <v>433610</v>
      </c>
      <c r="V5022" s="4">
        <f t="shared" si="393"/>
        <v>-7105.0523470030166</v>
      </c>
      <c r="W5022" s="1" t="str">
        <f t="shared" si="394"/>
        <v>Adverse</v>
      </c>
    </row>
    <row r="5023" spans="1:23" x14ac:dyDescent="0.25">
      <c r="A5023" s="1"/>
      <c r="B5023" s="1"/>
      <c r="C5023" s="1"/>
      <c r="D5023" s="1"/>
      <c r="E5023" s="1"/>
      <c r="F5023" s="2"/>
      <c r="G5023" s="3"/>
      <c r="H5023" s="1"/>
      <c r="I5023" s="1"/>
      <c r="J5023" s="1" t="s">
        <v>7180</v>
      </c>
      <c r="K5023" s="2">
        <v>44131</v>
      </c>
      <c r="L5023" s="1" t="s">
        <v>4204</v>
      </c>
      <c r="M5023" s="1" t="str">
        <f t="shared" si="390"/>
        <v>Education</v>
      </c>
      <c r="N5023" s="1" t="s">
        <v>4222</v>
      </c>
      <c r="O5023" s="1" t="s">
        <v>4314</v>
      </c>
      <c r="P5023" s="1">
        <v>5820</v>
      </c>
      <c r="Q5023" s="1">
        <v>1989302</v>
      </c>
      <c r="R5023" s="1">
        <f t="shared" si="391"/>
        <v>57490</v>
      </c>
      <c r="S5023" s="4">
        <v>400282.61034172925</v>
      </c>
      <c r="T5023" s="4">
        <v>72464.064850016541</v>
      </c>
      <c r="U5023" s="1">
        <f t="shared" si="392"/>
        <v>1931812</v>
      </c>
      <c r="V5023" s="4">
        <f t="shared" si="393"/>
        <v>1516555.3248082541</v>
      </c>
      <c r="W5023" s="1" t="str">
        <f t="shared" si="394"/>
        <v>Favourable</v>
      </c>
    </row>
    <row r="5024" spans="1:23" x14ac:dyDescent="0.25">
      <c r="A5024" s="1"/>
      <c r="B5024" s="1"/>
      <c r="C5024" s="1"/>
      <c r="D5024" s="1"/>
      <c r="E5024" s="1"/>
      <c r="F5024" s="2"/>
      <c r="G5024" s="3"/>
      <c r="H5024" s="1"/>
      <c r="I5024" s="1"/>
      <c r="J5024" s="1" t="s">
        <v>8319</v>
      </c>
      <c r="K5024" s="2">
        <v>44795</v>
      </c>
      <c r="L5024" s="1" t="s">
        <v>4207</v>
      </c>
      <c r="M5024" s="1" t="str">
        <f t="shared" si="390"/>
        <v>Social Services</v>
      </c>
      <c r="N5024" s="1" t="s">
        <v>4210</v>
      </c>
      <c r="O5024" s="1" t="s">
        <v>4286</v>
      </c>
      <c r="P5024" s="1">
        <v>8289</v>
      </c>
      <c r="Q5024" s="1">
        <v>1063452</v>
      </c>
      <c r="R5024" s="1">
        <f t="shared" si="391"/>
        <v>49419</v>
      </c>
      <c r="S5024" s="4">
        <v>266298.13648051472</v>
      </c>
      <c r="T5024" s="4">
        <v>202784.27833383551</v>
      </c>
      <c r="U5024" s="1">
        <f t="shared" si="392"/>
        <v>1014033</v>
      </c>
      <c r="V5024" s="4">
        <f t="shared" si="393"/>
        <v>594369.5851856498</v>
      </c>
      <c r="W5024" s="1" t="str">
        <f t="shared" si="394"/>
        <v>Favourable</v>
      </c>
    </row>
    <row r="5025" spans="1:23" x14ac:dyDescent="0.25">
      <c r="A5025" s="1"/>
      <c r="B5025" s="1"/>
      <c r="C5025" s="1"/>
      <c r="D5025" s="1"/>
      <c r="E5025" s="1"/>
      <c r="F5025" s="2"/>
      <c r="G5025" s="3"/>
      <c r="H5025" s="1"/>
      <c r="I5025" s="1"/>
      <c r="J5025" s="1" t="s">
        <v>7787</v>
      </c>
      <c r="K5025" s="2">
        <v>45210</v>
      </c>
      <c r="L5025" s="1" t="s">
        <v>4207</v>
      </c>
      <c r="M5025" s="1" t="str">
        <f t="shared" si="390"/>
        <v>Social Services</v>
      </c>
      <c r="N5025" s="1" t="s">
        <v>4205</v>
      </c>
      <c r="O5025" s="1" t="s">
        <v>4217</v>
      </c>
      <c r="P5025" s="1">
        <v>8681</v>
      </c>
      <c r="Q5025" s="1">
        <v>594624</v>
      </c>
      <c r="R5025" s="1">
        <f t="shared" si="391"/>
        <v>30850</v>
      </c>
      <c r="S5025" s="4">
        <v>396543.64719510748</v>
      </c>
      <c r="T5025" s="4">
        <v>13225.599088590332</v>
      </c>
      <c r="U5025" s="1">
        <f t="shared" si="392"/>
        <v>563774</v>
      </c>
      <c r="V5025" s="4">
        <f t="shared" si="393"/>
        <v>184854.75371630216</v>
      </c>
      <c r="W5025" s="1" t="str">
        <f t="shared" si="394"/>
        <v>Favourable</v>
      </c>
    </row>
    <row r="5026" spans="1:23" x14ac:dyDescent="0.25">
      <c r="A5026" s="1"/>
      <c r="B5026" s="1"/>
      <c r="C5026" s="1"/>
      <c r="D5026" s="1"/>
      <c r="E5026" s="1"/>
      <c r="F5026" s="2"/>
      <c r="G5026" s="3"/>
      <c r="H5026" s="1"/>
      <c r="I5026" s="1"/>
      <c r="J5026" s="1" t="s">
        <v>9642</v>
      </c>
      <c r="K5026" s="2">
        <v>44924</v>
      </c>
      <c r="L5026" s="1" t="s">
        <v>4207</v>
      </c>
      <c r="M5026" s="1" t="str">
        <f t="shared" si="390"/>
        <v>Social Services</v>
      </c>
      <c r="N5026" s="1" t="s">
        <v>4222</v>
      </c>
      <c r="O5026" s="1" t="s">
        <v>4211</v>
      </c>
      <c r="P5026" s="1">
        <v>7339</v>
      </c>
      <c r="Q5026" s="1">
        <v>1140826</v>
      </c>
      <c r="R5026" s="1">
        <f t="shared" si="391"/>
        <v>57177</v>
      </c>
      <c r="S5026" s="4">
        <v>595962.16494056734</v>
      </c>
      <c r="T5026" s="4">
        <v>109162.37693010185</v>
      </c>
      <c r="U5026" s="1">
        <f t="shared" si="392"/>
        <v>1083649</v>
      </c>
      <c r="V5026" s="4">
        <f t="shared" si="393"/>
        <v>435701.45812933077</v>
      </c>
      <c r="W5026" s="1" t="str">
        <f t="shared" si="394"/>
        <v>Favourable</v>
      </c>
    </row>
    <row r="5027" spans="1:23" x14ac:dyDescent="0.25">
      <c r="A5027" s="1"/>
      <c r="B5027" s="1"/>
      <c r="C5027" s="1"/>
      <c r="D5027" s="1"/>
      <c r="E5027" s="1"/>
      <c r="F5027" s="2"/>
      <c r="G5027" s="3"/>
      <c r="H5027" s="1"/>
      <c r="I5027" s="1"/>
      <c r="J5027" s="1" t="s">
        <v>10260</v>
      </c>
      <c r="K5027" s="2">
        <v>43923</v>
      </c>
      <c r="L5027" s="1" t="s">
        <v>4204</v>
      </c>
      <c r="M5027" s="1" t="str">
        <f t="shared" si="390"/>
        <v>Education</v>
      </c>
      <c r="N5027" s="1" t="s">
        <v>4205</v>
      </c>
      <c r="O5027" s="1" t="s">
        <v>4301</v>
      </c>
      <c r="P5027" s="1">
        <v>7033</v>
      </c>
      <c r="Q5027" s="1">
        <v>2314202</v>
      </c>
      <c r="R5027" s="1">
        <f t="shared" si="391"/>
        <v>0</v>
      </c>
      <c r="S5027" s="4">
        <v>397665.29986471572</v>
      </c>
      <c r="T5027" s="4">
        <v>451885.28542581829</v>
      </c>
      <c r="U5027" s="1">
        <f t="shared" si="392"/>
        <v>2314202</v>
      </c>
      <c r="V5027" s="4">
        <f t="shared" si="393"/>
        <v>1464651.414709466</v>
      </c>
      <c r="W5027" s="1" t="str">
        <f t="shared" si="394"/>
        <v>Favourable</v>
      </c>
    </row>
    <row r="5028" spans="1:23" x14ac:dyDescent="0.25">
      <c r="A5028" s="1"/>
      <c r="B5028" s="1"/>
      <c r="C5028" s="1"/>
      <c r="D5028" s="1"/>
      <c r="E5028" s="1"/>
      <c r="F5028" s="2"/>
      <c r="G5028" s="3"/>
      <c r="H5028" s="1"/>
      <c r="I5028" s="1"/>
      <c r="J5028" s="1" t="s">
        <v>6004</v>
      </c>
      <c r="K5028" s="2">
        <v>45369</v>
      </c>
      <c r="L5028" s="1" t="s">
        <v>4204</v>
      </c>
      <c r="M5028" s="1" t="str">
        <f t="shared" si="390"/>
        <v>Education</v>
      </c>
      <c r="N5028" s="1" t="s">
        <v>4205</v>
      </c>
      <c r="O5028" s="1" t="s">
        <v>4374</v>
      </c>
      <c r="P5028" s="1">
        <v>7095</v>
      </c>
      <c r="Q5028" s="1">
        <v>495766</v>
      </c>
      <c r="R5028" s="1">
        <f t="shared" si="391"/>
        <v>34907</v>
      </c>
      <c r="S5028" s="4">
        <v>232953.31146979803</v>
      </c>
      <c r="T5028" s="4">
        <v>121880.58414463443</v>
      </c>
      <c r="U5028" s="1">
        <f t="shared" si="392"/>
        <v>460859</v>
      </c>
      <c r="V5028" s="4">
        <f t="shared" si="393"/>
        <v>140932.10438556754</v>
      </c>
      <c r="W5028" s="1" t="str">
        <f t="shared" si="394"/>
        <v>Favourable</v>
      </c>
    </row>
    <row r="5029" spans="1:23" x14ac:dyDescent="0.25">
      <c r="A5029" s="1"/>
      <c r="B5029" s="1"/>
      <c r="C5029" s="1"/>
      <c r="D5029" s="1"/>
      <c r="E5029" s="1"/>
      <c r="F5029" s="2"/>
      <c r="G5029" s="3"/>
      <c r="H5029" s="1"/>
      <c r="I5029" s="1"/>
      <c r="J5029" s="1" t="s">
        <v>4715</v>
      </c>
      <c r="K5029" s="2">
        <v>43975</v>
      </c>
      <c r="L5029" s="1" t="s">
        <v>4207</v>
      </c>
      <c r="M5029" s="1" t="str">
        <f t="shared" si="390"/>
        <v>Social Services</v>
      </c>
      <c r="N5029" s="1" t="s">
        <v>4210</v>
      </c>
      <c r="O5029" s="1" t="s">
        <v>4304</v>
      </c>
      <c r="P5029" s="1">
        <v>5939</v>
      </c>
      <c r="Q5029" s="1">
        <v>1940287</v>
      </c>
      <c r="R5029" s="1">
        <f t="shared" si="391"/>
        <v>55505</v>
      </c>
      <c r="S5029" s="4">
        <v>210535.11701612649</v>
      </c>
      <c r="T5029" s="4">
        <v>451883.40157351893</v>
      </c>
      <c r="U5029" s="1">
        <f t="shared" si="392"/>
        <v>1884782</v>
      </c>
      <c r="V5029" s="4">
        <f t="shared" si="393"/>
        <v>1277868.4814103546</v>
      </c>
      <c r="W5029" s="1" t="str">
        <f t="shared" si="394"/>
        <v>Favourable</v>
      </c>
    </row>
    <row r="5030" spans="1:23" x14ac:dyDescent="0.25">
      <c r="A5030" s="1"/>
      <c r="B5030" s="1"/>
      <c r="C5030" s="1"/>
      <c r="D5030" s="1"/>
      <c r="E5030" s="1"/>
      <c r="F5030" s="2"/>
      <c r="G5030" s="3"/>
      <c r="H5030" s="1"/>
      <c r="I5030" s="1"/>
      <c r="J5030" s="1" t="s">
        <v>10026</v>
      </c>
      <c r="K5030" s="2">
        <v>44494</v>
      </c>
      <c r="L5030" s="1" t="s">
        <v>4207</v>
      </c>
      <c r="M5030" s="1" t="str">
        <f t="shared" si="390"/>
        <v>Social Services</v>
      </c>
      <c r="N5030" s="1" t="s">
        <v>4210</v>
      </c>
      <c r="O5030" s="1" t="s">
        <v>4338</v>
      </c>
      <c r="P5030" s="1">
        <v>8189</v>
      </c>
      <c r="Q5030" s="1">
        <v>1635842</v>
      </c>
      <c r="R5030" s="1">
        <f t="shared" si="391"/>
        <v>11978</v>
      </c>
      <c r="S5030" s="4">
        <v>285763.0901745063</v>
      </c>
      <c r="T5030" s="4">
        <v>151288.17653312298</v>
      </c>
      <c r="U5030" s="1">
        <f t="shared" si="392"/>
        <v>1623864</v>
      </c>
      <c r="V5030" s="4">
        <f t="shared" si="393"/>
        <v>1198790.7332923706</v>
      </c>
      <c r="W5030" s="1" t="str">
        <f t="shared" si="394"/>
        <v>Favourable</v>
      </c>
    </row>
    <row r="5031" spans="1:23" x14ac:dyDescent="0.25">
      <c r="A5031" s="1"/>
      <c r="B5031" s="1"/>
      <c r="C5031" s="1"/>
      <c r="D5031" s="1"/>
      <c r="E5031" s="1"/>
      <c r="F5031" s="2"/>
      <c r="G5031" s="3"/>
      <c r="H5031" s="1"/>
      <c r="I5031" s="1"/>
      <c r="J5031" s="1" t="s">
        <v>9007</v>
      </c>
      <c r="K5031" s="2">
        <v>44944</v>
      </c>
      <c r="L5031" s="1" t="s">
        <v>4207</v>
      </c>
      <c r="M5031" s="1" t="str">
        <f t="shared" si="390"/>
        <v>Social Services</v>
      </c>
      <c r="N5031" s="1" t="s">
        <v>4205</v>
      </c>
      <c r="O5031" s="1" t="s">
        <v>4237</v>
      </c>
      <c r="P5031" s="1">
        <v>6387</v>
      </c>
      <c r="Q5031" s="1">
        <v>1217710</v>
      </c>
      <c r="R5031" s="1">
        <f t="shared" si="391"/>
        <v>21373</v>
      </c>
      <c r="S5031" s="4">
        <v>762348.35460522457</v>
      </c>
      <c r="T5031" s="4">
        <v>4033.1470002838741</v>
      </c>
      <c r="U5031" s="1">
        <f t="shared" si="392"/>
        <v>1196337</v>
      </c>
      <c r="V5031" s="4">
        <f t="shared" si="393"/>
        <v>451328.49839449162</v>
      </c>
      <c r="W5031" s="1" t="str">
        <f t="shared" si="394"/>
        <v>Favourable</v>
      </c>
    </row>
    <row r="5032" spans="1:23" x14ac:dyDescent="0.25">
      <c r="A5032" s="1"/>
      <c r="B5032" s="1"/>
      <c r="C5032" s="1"/>
      <c r="D5032" s="1"/>
      <c r="E5032" s="1"/>
      <c r="F5032" s="2"/>
      <c r="G5032" s="3"/>
      <c r="H5032" s="1"/>
      <c r="I5032" s="1"/>
      <c r="J5032" s="1" t="s">
        <v>8099</v>
      </c>
      <c r="K5032" s="2">
        <v>44227</v>
      </c>
      <c r="L5032" s="1" t="s">
        <v>4227</v>
      </c>
      <c r="M5032" s="1" t="str">
        <f t="shared" si="390"/>
        <v>Infrastructure</v>
      </c>
      <c r="N5032" s="1" t="s">
        <v>4222</v>
      </c>
      <c r="O5032" s="1" t="s">
        <v>4335</v>
      </c>
      <c r="P5032" s="1">
        <v>8151</v>
      </c>
      <c r="Q5032" s="1">
        <v>1171126</v>
      </c>
      <c r="R5032" s="1">
        <f t="shared" si="391"/>
        <v>25691</v>
      </c>
      <c r="S5032" s="4">
        <v>414197.11598293774</v>
      </c>
      <c r="T5032" s="4">
        <v>341166.15197896602</v>
      </c>
      <c r="U5032" s="1">
        <f t="shared" si="392"/>
        <v>1145435</v>
      </c>
      <c r="V5032" s="4">
        <f t="shared" si="393"/>
        <v>415762.73203809629</v>
      </c>
      <c r="W5032" s="1" t="str">
        <f t="shared" si="394"/>
        <v>Favourable</v>
      </c>
    </row>
    <row r="5033" spans="1:23" x14ac:dyDescent="0.25">
      <c r="A5033" s="1"/>
      <c r="B5033" s="1"/>
      <c r="C5033" s="1"/>
      <c r="D5033" s="1"/>
      <c r="E5033" s="1"/>
      <c r="F5033" s="2"/>
      <c r="G5033" s="3"/>
      <c r="H5033" s="1"/>
      <c r="I5033" s="1"/>
      <c r="J5033" s="1" t="s">
        <v>9475</v>
      </c>
      <c r="K5033" s="2">
        <v>44174</v>
      </c>
      <c r="L5033" s="1" t="s">
        <v>4207</v>
      </c>
      <c r="M5033" s="1" t="str">
        <f t="shared" si="390"/>
        <v>Social Services</v>
      </c>
      <c r="N5033" s="1" t="s">
        <v>4205</v>
      </c>
      <c r="O5033" s="1" t="s">
        <v>4358</v>
      </c>
      <c r="P5033" s="1">
        <v>6266</v>
      </c>
      <c r="Q5033" s="1">
        <v>508776</v>
      </c>
      <c r="R5033" s="1">
        <f t="shared" si="391"/>
        <v>57248</v>
      </c>
      <c r="S5033" s="4">
        <v>179004.33152236906</v>
      </c>
      <c r="T5033" s="4">
        <v>111597.97360877162</v>
      </c>
      <c r="U5033" s="1">
        <f t="shared" si="392"/>
        <v>451528</v>
      </c>
      <c r="V5033" s="4">
        <f t="shared" si="393"/>
        <v>218173.69486885931</v>
      </c>
      <c r="W5033" s="1" t="str">
        <f t="shared" si="394"/>
        <v>Favourable</v>
      </c>
    </row>
    <row r="5034" spans="1:23" x14ac:dyDescent="0.25">
      <c r="A5034" s="1"/>
      <c r="B5034" s="1"/>
      <c r="C5034" s="1"/>
      <c r="D5034" s="1"/>
      <c r="E5034" s="1"/>
      <c r="F5034" s="2"/>
      <c r="G5034" s="3"/>
      <c r="H5034" s="1"/>
      <c r="I5034" s="1"/>
      <c r="J5034" s="1" t="s">
        <v>10261</v>
      </c>
      <c r="K5034" s="2">
        <v>45256</v>
      </c>
      <c r="L5034" s="1" t="s">
        <v>4207</v>
      </c>
      <c r="M5034" s="1" t="str">
        <f t="shared" si="390"/>
        <v>Social Services</v>
      </c>
      <c r="N5034" s="1" t="s">
        <v>4205</v>
      </c>
      <c r="O5034" s="1" t="s">
        <v>4311</v>
      </c>
      <c r="P5034" s="1">
        <v>9185</v>
      </c>
      <c r="Q5034" s="1">
        <v>1736860</v>
      </c>
      <c r="R5034" s="1">
        <f t="shared" si="391"/>
        <v>0</v>
      </c>
      <c r="S5034" s="4">
        <v>27975.451096098252</v>
      </c>
      <c r="T5034" s="4">
        <v>240103.81410906892</v>
      </c>
      <c r="U5034" s="1">
        <f t="shared" si="392"/>
        <v>1736860</v>
      </c>
      <c r="V5034" s="4">
        <f t="shared" si="393"/>
        <v>1468780.7347948328</v>
      </c>
      <c r="W5034" s="1" t="str">
        <f t="shared" si="394"/>
        <v>Favourable</v>
      </c>
    </row>
    <row r="5035" spans="1:23" x14ac:dyDescent="0.25">
      <c r="A5035" s="1"/>
      <c r="B5035" s="1"/>
      <c r="C5035" s="1"/>
      <c r="D5035" s="1"/>
      <c r="E5035" s="1"/>
      <c r="F5035" s="2"/>
      <c r="G5035" s="3"/>
      <c r="H5035" s="1"/>
      <c r="I5035" s="1"/>
      <c r="J5035" s="1" t="s">
        <v>6356</v>
      </c>
      <c r="K5035" s="2">
        <v>43953</v>
      </c>
      <c r="L5035" s="1" t="s">
        <v>4238</v>
      </c>
      <c r="M5035" s="1" t="str">
        <f t="shared" si="390"/>
        <v>Education</v>
      </c>
      <c r="N5035" s="1" t="s">
        <v>4205</v>
      </c>
      <c r="O5035" s="1" t="s">
        <v>4438</v>
      </c>
      <c r="P5035" s="1">
        <v>7507</v>
      </c>
      <c r="Q5035" s="1">
        <v>1896463</v>
      </c>
      <c r="R5035" s="1">
        <f t="shared" si="391"/>
        <v>10928</v>
      </c>
      <c r="S5035" s="4">
        <v>8042.8926080161218</v>
      </c>
      <c r="T5035" s="4">
        <v>531415.47691035853</v>
      </c>
      <c r="U5035" s="1">
        <f t="shared" si="392"/>
        <v>1885535</v>
      </c>
      <c r="V5035" s="4">
        <f t="shared" si="393"/>
        <v>1357004.6304816254</v>
      </c>
      <c r="W5035" s="1" t="str">
        <f t="shared" si="394"/>
        <v>Favourable</v>
      </c>
    </row>
    <row r="5036" spans="1:23" x14ac:dyDescent="0.25">
      <c r="A5036" s="1"/>
      <c r="B5036" s="1"/>
      <c r="C5036" s="1"/>
      <c r="D5036" s="1"/>
      <c r="E5036" s="1"/>
      <c r="F5036" s="2"/>
      <c r="G5036" s="3"/>
      <c r="H5036" s="1"/>
      <c r="I5036" s="1"/>
      <c r="J5036" s="1" t="s">
        <v>7995</v>
      </c>
      <c r="K5036" s="2">
        <v>44615</v>
      </c>
      <c r="L5036" s="1" t="s">
        <v>4207</v>
      </c>
      <c r="M5036" s="1" t="str">
        <f t="shared" si="390"/>
        <v>Social Services</v>
      </c>
      <c r="N5036" s="1" t="s">
        <v>4222</v>
      </c>
      <c r="O5036" s="1" t="s">
        <v>4267</v>
      </c>
      <c r="P5036" s="1">
        <v>8458</v>
      </c>
      <c r="Q5036" s="1">
        <v>1418644</v>
      </c>
      <c r="R5036" s="1">
        <f t="shared" si="391"/>
        <v>32773</v>
      </c>
      <c r="S5036" s="4">
        <v>711714.97027497098</v>
      </c>
      <c r="T5036" s="4">
        <v>418455.79424256925</v>
      </c>
      <c r="U5036" s="1">
        <f t="shared" si="392"/>
        <v>1385871</v>
      </c>
      <c r="V5036" s="4">
        <f t="shared" si="393"/>
        <v>288473.23548245989</v>
      </c>
      <c r="W5036" s="1" t="str">
        <f t="shared" si="394"/>
        <v>Favourable</v>
      </c>
    </row>
    <row r="5037" spans="1:23" x14ac:dyDescent="0.25">
      <c r="A5037" s="1"/>
      <c r="B5037" s="1"/>
      <c r="C5037" s="1"/>
      <c r="D5037" s="1"/>
      <c r="E5037" s="1"/>
      <c r="F5037" s="2"/>
      <c r="G5037" s="3"/>
      <c r="H5037" s="1"/>
      <c r="I5037" s="1"/>
      <c r="J5037" s="1" t="s">
        <v>6230</v>
      </c>
      <c r="K5037" s="2">
        <v>44165</v>
      </c>
      <c r="L5037" s="1" t="s">
        <v>4207</v>
      </c>
      <c r="M5037" s="1" t="str">
        <f t="shared" si="390"/>
        <v>Social Services</v>
      </c>
      <c r="N5037" s="1" t="s">
        <v>4205</v>
      </c>
      <c r="O5037" s="1" t="s">
        <v>4217</v>
      </c>
      <c r="P5037" s="1">
        <v>5876</v>
      </c>
      <c r="Q5037" s="1">
        <v>2219003</v>
      </c>
      <c r="R5037" s="1">
        <f t="shared" si="391"/>
        <v>39153</v>
      </c>
      <c r="S5037" s="4">
        <v>1612514.2457184242</v>
      </c>
      <c r="T5037" s="4">
        <v>5744.6101569356897</v>
      </c>
      <c r="U5037" s="1">
        <f t="shared" si="392"/>
        <v>2179850</v>
      </c>
      <c r="V5037" s="4">
        <f t="shared" si="393"/>
        <v>600744.14412464015</v>
      </c>
      <c r="W5037" s="1" t="str">
        <f t="shared" si="394"/>
        <v>Favourable</v>
      </c>
    </row>
    <row r="5038" spans="1:23" x14ac:dyDescent="0.25">
      <c r="A5038" s="1"/>
      <c r="B5038" s="1"/>
      <c r="C5038" s="1"/>
      <c r="D5038" s="1"/>
      <c r="E5038" s="1"/>
      <c r="F5038" s="2"/>
      <c r="G5038" s="3"/>
      <c r="H5038" s="1"/>
      <c r="I5038" s="1"/>
      <c r="J5038" s="1" t="s">
        <v>9202</v>
      </c>
      <c r="K5038" s="2">
        <v>45106</v>
      </c>
      <c r="L5038" s="1" t="s">
        <v>4238</v>
      </c>
      <c r="M5038" s="1" t="str">
        <f t="shared" si="390"/>
        <v>Education</v>
      </c>
      <c r="N5038" s="1" t="s">
        <v>4205</v>
      </c>
      <c r="O5038" s="1" t="s">
        <v>4325</v>
      </c>
      <c r="P5038" s="1">
        <v>8010</v>
      </c>
      <c r="Q5038" s="1">
        <v>1978685</v>
      </c>
      <c r="R5038" s="1">
        <f t="shared" si="391"/>
        <v>46532</v>
      </c>
      <c r="S5038" s="4">
        <v>1169049.4815102944</v>
      </c>
      <c r="T5038" s="4">
        <v>428773.46623694786</v>
      </c>
      <c r="U5038" s="1">
        <f t="shared" si="392"/>
        <v>1932153</v>
      </c>
      <c r="V5038" s="4">
        <f t="shared" si="393"/>
        <v>380862.05225275783</v>
      </c>
      <c r="W5038" s="1" t="str">
        <f t="shared" si="394"/>
        <v>Favourable</v>
      </c>
    </row>
    <row r="5039" spans="1:23" x14ac:dyDescent="0.25">
      <c r="A5039" s="1"/>
      <c r="B5039" s="1"/>
      <c r="C5039" s="1"/>
      <c r="D5039" s="1"/>
      <c r="E5039" s="1"/>
      <c r="F5039" s="2"/>
      <c r="G5039" s="3"/>
      <c r="H5039" s="1"/>
      <c r="I5039" s="1"/>
      <c r="J5039" s="1" t="s">
        <v>4673</v>
      </c>
      <c r="K5039" s="2">
        <v>44914</v>
      </c>
      <c r="L5039" s="1" t="s">
        <v>4238</v>
      </c>
      <c r="M5039" s="1" t="str">
        <f t="shared" si="390"/>
        <v>Education</v>
      </c>
      <c r="N5039" s="1" t="s">
        <v>4222</v>
      </c>
      <c r="O5039" s="1" t="s">
        <v>4276</v>
      </c>
      <c r="P5039" s="1">
        <v>6825</v>
      </c>
      <c r="Q5039" s="1">
        <v>2271028</v>
      </c>
      <c r="R5039" s="1">
        <f t="shared" si="391"/>
        <v>71929</v>
      </c>
      <c r="S5039" s="4">
        <v>948584.30713375867</v>
      </c>
      <c r="T5039" s="4">
        <v>607692.26424314466</v>
      </c>
      <c r="U5039" s="1">
        <f t="shared" si="392"/>
        <v>2199099</v>
      </c>
      <c r="V5039" s="4">
        <f t="shared" si="393"/>
        <v>714751.42862309655</v>
      </c>
      <c r="W5039" s="1" t="str">
        <f t="shared" si="394"/>
        <v>Favourable</v>
      </c>
    </row>
    <row r="5040" spans="1:23" x14ac:dyDescent="0.25">
      <c r="A5040" s="1"/>
      <c r="B5040" s="1"/>
      <c r="C5040" s="1"/>
      <c r="D5040" s="1"/>
      <c r="E5040" s="1"/>
      <c r="F5040" s="2"/>
      <c r="G5040" s="3"/>
      <c r="H5040" s="1"/>
      <c r="I5040" s="1"/>
      <c r="J5040" s="1" t="s">
        <v>9234</v>
      </c>
      <c r="K5040" s="2">
        <v>44734</v>
      </c>
      <c r="L5040" s="1" t="s">
        <v>4207</v>
      </c>
      <c r="M5040" s="1" t="str">
        <f t="shared" si="390"/>
        <v>Social Services</v>
      </c>
      <c r="N5040" s="1" t="s">
        <v>4210</v>
      </c>
      <c r="O5040" s="1" t="s">
        <v>4438</v>
      </c>
      <c r="P5040" s="1">
        <v>8391</v>
      </c>
      <c r="Q5040" s="1">
        <v>940405</v>
      </c>
      <c r="R5040" s="1">
        <f t="shared" si="391"/>
        <v>14927</v>
      </c>
      <c r="S5040" s="4">
        <v>389283.34880489408</v>
      </c>
      <c r="T5040" s="4">
        <v>78002.875851454286</v>
      </c>
      <c r="U5040" s="1">
        <f t="shared" si="392"/>
        <v>925478</v>
      </c>
      <c r="V5040" s="4">
        <f t="shared" si="393"/>
        <v>473118.77534365165</v>
      </c>
      <c r="W5040" s="1" t="str">
        <f t="shared" si="394"/>
        <v>Favourable</v>
      </c>
    </row>
    <row r="5041" spans="1:23" x14ac:dyDescent="0.25">
      <c r="A5041" s="1"/>
      <c r="B5041" s="1"/>
      <c r="C5041" s="1"/>
      <c r="D5041" s="1"/>
      <c r="E5041" s="1"/>
      <c r="F5041" s="2"/>
      <c r="G5041" s="3"/>
      <c r="H5041" s="1"/>
      <c r="I5041" s="1"/>
      <c r="J5041" s="1" t="s">
        <v>7937</v>
      </c>
      <c r="K5041" s="2">
        <v>44329</v>
      </c>
      <c r="L5041" s="1" t="s">
        <v>4207</v>
      </c>
      <c r="M5041" s="1" t="str">
        <f t="shared" si="390"/>
        <v>Social Services</v>
      </c>
      <c r="N5041" s="1" t="s">
        <v>4205</v>
      </c>
      <c r="O5041" s="1" t="s">
        <v>4330</v>
      </c>
      <c r="P5041" s="1">
        <v>7554</v>
      </c>
      <c r="Q5041" s="1">
        <v>640939</v>
      </c>
      <c r="R5041" s="1">
        <f t="shared" si="391"/>
        <v>56888</v>
      </c>
      <c r="S5041" s="4">
        <v>467203.56870116433</v>
      </c>
      <c r="T5041" s="4">
        <v>102743.648180474</v>
      </c>
      <c r="U5041" s="1">
        <f t="shared" si="392"/>
        <v>584051</v>
      </c>
      <c r="V5041" s="4">
        <f t="shared" si="393"/>
        <v>70991.783118361607</v>
      </c>
      <c r="W5041" s="1" t="str">
        <f t="shared" si="394"/>
        <v>Favourable</v>
      </c>
    </row>
    <row r="5042" spans="1:23" x14ac:dyDescent="0.25">
      <c r="A5042" s="1"/>
      <c r="B5042" s="1"/>
      <c r="C5042" s="1"/>
      <c r="D5042" s="1"/>
      <c r="E5042" s="1"/>
      <c r="F5042" s="2"/>
      <c r="G5042" s="3"/>
      <c r="H5042" s="1"/>
      <c r="I5042" s="1"/>
      <c r="J5042" s="1" t="s">
        <v>10262</v>
      </c>
      <c r="K5042" s="2">
        <v>44085</v>
      </c>
      <c r="L5042" s="1" t="s">
        <v>4207</v>
      </c>
      <c r="M5042" s="1" t="str">
        <f t="shared" si="390"/>
        <v>Social Services</v>
      </c>
      <c r="N5042" s="1" t="s">
        <v>4222</v>
      </c>
      <c r="O5042" s="1" t="s">
        <v>4479</v>
      </c>
      <c r="P5042" s="1">
        <v>5919</v>
      </c>
      <c r="Q5042" s="1">
        <v>1275669</v>
      </c>
      <c r="R5042" s="1">
        <f t="shared" si="391"/>
        <v>0</v>
      </c>
      <c r="S5042" s="4">
        <v>926335.11418011226</v>
      </c>
      <c r="T5042" s="4">
        <v>169300.53993325835</v>
      </c>
      <c r="U5042" s="1">
        <f t="shared" si="392"/>
        <v>1275669</v>
      </c>
      <c r="V5042" s="4">
        <f t="shared" si="393"/>
        <v>180033.34588662931</v>
      </c>
      <c r="W5042" s="1" t="str">
        <f t="shared" si="394"/>
        <v>Favourable</v>
      </c>
    </row>
    <row r="5043" spans="1:23" x14ac:dyDescent="0.25">
      <c r="A5043" s="1"/>
      <c r="B5043" s="1"/>
      <c r="C5043" s="1"/>
      <c r="D5043" s="1"/>
      <c r="E5043" s="1"/>
      <c r="F5043" s="2"/>
      <c r="G5043" s="3"/>
      <c r="H5043" s="1"/>
      <c r="I5043" s="1"/>
      <c r="J5043" s="1" t="s">
        <v>9975</v>
      </c>
      <c r="K5043" s="2">
        <v>44762</v>
      </c>
      <c r="L5043" s="1" t="s">
        <v>4238</v>
      </c>
      <c r="M5043" s="1" t="str">
        <f t="shared" si="390"/>
        <v>Education</v>
      </c>
      <c r="N5043" s="1" t="s">
        <v>4210</v>
      </c>
      <c r="O5043" s="1" t="s">
        <v>4301</v>
      </c>
      <c r="P5043" s="1">
        <v>6792</v>
      </c>
      <c r="Q5043" s="1">
        <v>754091</v>
      </c>
      <c r="R5043" s="1">
        <f t="shared" si="391"/>
        <v>42430</v>
      </c>
      <c r="S5043" s="4">
        <v>128644.36353180732</v>
      </c>
      <c r="T5043" s="4">
        <v>140429.42798538224</v>
      </c>
      <c r="U5043" s="1">
        <f t="shared" si="392"/>
        <v>711661</v>
      </c>
      <c r="V5043" s="4">
        <f t="shared" si="393"/>
        <v>485017.20848281041</v>
      </c>
      <c r="W5043" s="1" t="str">
        <f t="shared" si="394"/>
        <v>Favourable</v>
      </c>
    </row>
    <row r="5044" spans="1:23" x14ac:dyDescent="0.25">
      <c r="A5044" s="1"/>
      <c r="B5044" s="1"/>
      <c r="C5044" s="1"/>
      <c r="D5044" s="1"/>
      <c r="E5044" s="1"/>
      <c r="F5044" s="2"/>
      <c r="G5044" s="3"/>
      <c r="H5044" s="1"/>
      <c r="I5044" s="1"/>
      <c r="J5044" s="1" t="s">
        <v>7123</v>
      </c>
      <c r="K5044" s="2">
        <v>45089</v>
      </c>
      <c r="L5044" s="1" t="s">
        <v>4207</v>
      </c>
      <c r="M5044" s="1" t="str">
        <f t="shared" si="390"/>
        <v>Social Services</v>
      </c>
      <c r="N5044" s="1" t="s">
        <v>4205</v>
      </c>
      <c r="O5044" s="1" t="s">
        <v>4345</v>
      </c>
      <c r="P5044" s="1">
        <v>8233</v>
      </c>
      <c r="Q5044" s="1">
        <v>1855836</v>
      </c>
      <c r="R5044" s="1">
        <f t="shared" si="391"/>
        <v>39385</v>
      </c>
      <c r="S5044" s="4">
        <v>1252177.6859277717</v>
      </c>
      <c r="T5044" s="4">
        <v>521500.3844576457</v>
      </c>
      <c r="U5044" s="1">
        <f t="shared" si="392"/>
        <v>1816451</v>
      </c>
      <c r="V5044" s="4">
        <f t="shared" si="393"/>
        <v>82157.929614582565</v>
      </c>
      <c r="W5044" s="1" t="str">
        <f t="shared" si="394"/>
        <v>Favourable</v>
      </c>
    </row>
    <row r="5045" spans="1:23" x14ac:dyDescent="0.25">
      <c r="A5045" s="1"/>
      <c r="B5045" s="1"/>
      <c r="C5045" s="1"/>
      <c r="D5045" s="1"/>
      <c r="E5045" s="1"/>
      <c r="F5045" s="2"/>
      <c r="G5045" s="3"/>
      <c r="H5045" s="1"/>
      <c r="I5045" s="1"/>
      <c r="J5045" s="1" t="s">
        <v>9507</v>
      </c>
      <c r="K5045" s="2">
        <v>45107</v>
      </c>
      <c r="L5045" s="1" t="s">
        <v>4238</v>
      </c>
      <c r="M5045" s="1" t="str">
        <f t="shared" si="390"/>
        <v>Education</v>
      </c>
      <c r="N5045" s="1" t="s">
        <v>4205</v>
      </c>
      <c r="O5045" s="1" t="s">
        <v>4314</v>
      </c>
      <c r="P5045" s="1">
        <v>6361</v>
      </c>
      <c r="Q5045" s="1">
        <v>819288</v>
      </c>
      <c r="R5045" s="1">
        <f t="shared" si="391"/>
        <v>17407</v>
      </c>
      <c r="S5045" s="4">
        <v>318713.6240556392</v>
      </c>
      <c r="T5045" s="4">
        <v>226542.59236434477</v>
      </c>
      <c r="U5045" s="1">
        <f t="shared" si="392"/>
        <v>801881</v>
      </c>
      <c r="V5045" s="4">
        <f t="shared" si="393"/>
        <v>274031.783580016</v>
      </c>
      <c r="W5045" s="1" t="str">
        <f t="shared" si="394"/>
        <v>Favourable</v>
      </c>
    </row>
    <row r="5046" spans="1:23" x14ac:dyDescent="0.25">
      <c r="A5046" s="1"/>
      <c r="B5046" s="1"/>
      <c r="C5046" s="1"/>
      <c r="D5046" s="1"/>
      <c r="E5046" s="1"/>
      <c r="F5046" s="2"/>
      <c r="G5046" s="3"/>
      <c r="H5046" s="1"/>
      <c r="I5046" s="1"/>
      <c r="J5046" s="1" t="s">
        <v>9123</v>
      </c>
      <c r="K5046" s="2">
        <v>44538</v>
      </c>
      <c r="L5046" s="1" t="s">
        <v>4207</v>
      </c>
      <c r="M5046" s="1" t="str">
        <f t="shared" si="390"/>
        <v>Social Services</v>
      </c>
      <c r="N5046" s="1" t="s">
        <v>4222</v>
      </c>
      <c r="O5046" s="1" t="s">
        <v>4358</v>
      </c>
      <c r="P5046" s="1">
        <v>8510</v>
      </c>
      <c r="Q5046" s="1">
        <v>1727352</v>
      </c>
      <c r="R5046" s="1">
        <f t="shared" si="391"/>
        <v>45197</v>
      </c>
      <c r="S5046" s="4">
        <v>784743.11924441124</v>
      </c>
      <c r="T5046" s="4">
        <v>346102.51344874257</v>
      </c>
      <c r="U5046" s="1">
        <f t="shared" si="392"/>
        <v>1682155</v>
      </c>
      <c r="V5046" s="4">
        <f t="shared" si="393"/>
        <v>596506.36730684619</v>
      </c>
      <c r="W5046" s="1" t="str">
        <f t="shared" si="394"/>
        <v>Favourable</v>
      </c>
    </row>
    <row r="5047" spans="1:23" x14ac:dyDescent="0.25">
      <c r="A5047" s="1"/>
      <c r="B5047" s="1"/>
      <c r="C5047" s="1"/>
      <c r="D5047" s="1"/>
      <c r="E5047" s="1"/>
      <c r="F5047" s="2"/>
      <c r="G5047" s="3"/>
      <c r="H5047" s="1"/>
      <c r="I5047" s="1"/>
      <c r="J5047" s="1" t="s">
        <v>9763</v>
      </c>
      <c r="K5047" s="2">
        <v>45253</v>
      </c>
      <c r="L5047" s="1" t="s">
        <v>4207</v>
      </c>
      <c r="M5047" s="1" t="str">
        <f t="shared" si="390"/>
        <v>Social Services</v>
      </c>
      <c r="N5047" s="1" t="s">
        <v>4205</v>
      </c>
      <c r="O5047" s="1" t="s">
        <v>4264</v>
      </c>
      <c r="P5047" s="1">
        <v>6565</v>
      </c>
      <c r="Q5047" s="1">
        <v>1968801</v>
      </c>
      <c r="R5047" s="1">
        <f t="shared" si="391"/>
        <v>33685</v>
      </c>
      <c r="S5047" s="4">
        <v>1259459.8234883035</v>
      </c>
      <c r="T5047" s="4">
        <v>39727.641307804828</v>
      </c>
      <c r="U5047" s="1">
        <f t="shared" si="392"/>
        <v>1935116</v>
      </c>
      <c r="V5047" s="4">
        <f t="shared" si="393"/>
        <v>669613.53520389181</v>
      </c>
      <c r="W5047" s="1" t="str">
        <f t="shared" si="394"/>
        <v>Favourable</v>
      </c>
    </row>
    <row r="5048" spans="1:23" x14ac:dyDescent="0.25">
      <c r="A5048" s="1"/>
      <c r="B5048" s="1"/>
      <c r="C5048" s="1"/>
      <c r="D5048" s="1"/>
      <c r="E5048" s="1"/>
      <c r="F5048" s="2"/>
      <c r="G5048" s="3"/>
      <c r="H5048" s="1"/>
      <c r="I5048" s="1"/>
      <c r="J5048" s="1" t="s">
        <v>8408</v>
      </c>
      <c r="K5048" s="2">
        <v>45026</v>
      </c>
      <c r="L5048" s="1" t="s">
        <v>4207</v>
      </c>
      <c r="M5048" s="1" t="str">
        <f t="shared" si="390"/>
        <v>Social Services</v>
      </c>
      <c r="N5048" s="1" t="s">
        <v>4205</v>
      </c>
      <c r="O5048" s="1" t="s">
        <v>4496</v>
      </c>
      <c r="P5048" s="1">
        <v>5730</v>
      </c>
      <c r="Q5048" s="1">
        <v>1702299</v>
      </c>
      <c r="R5048" s="1">
        <f t="shared" si="391"/>
        <v>11749</v>
      </c>
      <c r="S5048" s="4">
        <v>989361.56905777322</v>
      </c>
      <c r="T5048" s="4">
        <v>215015.24372208046</v>
      </c>
      <c r="U5048" s="1">
        <f t="shared" si="392"/>
        <v>1690550</v>
      </c>
      <c r="V5048" s="4">
        <f t="shared" si="393"/>
        <v>497922.18722014641</v>
      </c>
      <c r="W5048" s="1" t="str">
        <f t="shared" si="394"/>
        <v>Favourable</v>
      </c>
    </row>
    <row r="5049" spans="1:23" x14ac:dyDescent="0.25">
      <c r="A5049" s="1"/>
      <c r="B5049" s="1"/>
      <c r="C5049" s="1"/>
      <c r="D5049" s="1"/>
      <c r="E5049" s="1"/>
      <c r="F5049" s="2"/>
      <c r="G5049" s="3"/>
      <c r="H5049" s="1"/>
      <c r="I5049" s="1"/>
      <c r="J5049" s="1" t="s">
        <v>6961</v>
      </c>
      <c r="K5049" s="2">
        <v>44232</v>
      </c>
      <c r="L5049" s="1" t="s">
        <v>4227</v>
      </c>
      <c r="M5049" s="1" t="str">
        <f t="shared" si="390"/>
        <v>Infrastructure</v>
      </c>
      <c r="N5049" s="1" t="s">
        <v>4222</v>
      </c>
      <c r="O5049" s="1" t="s">
        <v>4241</v>
      </c>
      <c r="P5049" s="1">
        <v>7460</v>
      </c>
      <c r="Q5049" s="1">
        <v>310679</v>
      </c>
      <c r="R5049" s="1">
        <f t="shared" si="391"/>
        <v>21405</v>
      </c>
      <c r="S5049" s="4">
        <v>41195.027118973456</v>
      </c>
      <c r="T5049" s="4">
        <v>82360.287500147839</v>
      </c>
      <c r="U5049" s="1">
        <f t="shared" si="392"/>
        <v>289274</v>
      </c>
      <c r="V5049" s="4">
        <f t="shared" si="393"/>
        <v>187123.68538087871</v>
      </c>
      <c r="W5049" s="1" t="str">
        <f t="shared" si="394"/>
        <v>Favourable</v>
      </c>
    </row>
    <row r="5050" spans="1:23" x14ac:dyDescent="0.25">
      <c r="A5050" s="1"/>
      <c r="B5050" s="1"/>
      <c r="C5050" s="1"/>
      <c r="D5050" s="1"/>
      <c r="E5050" s="1"/>
      <c r="F5050" s="2"/>
      <c r="G5050" s="3"/>
      <c r="H5050" s="1"/>
      <c r="I5050" s="1"/>
      <c r="J5050" s="1" t="s">
        <v>10263</v>
      </c>
      <c r="K5050" s="2">
        <v>44532</v>
      </c>
      <c r="L5050" s="1" t="s">
        <v>4238</v>
      </c>
      <c r="M5050" s="1" t="str">
        <f t="shared" si="390"/>
        <v>Education</v>
      </c>
      <c r="N5050" s="1" t="s">
        <v>4205</v>
      </c>
      <c r="O5050" s="1" t="s">
        <v>4496</v>
      </c>
      <c r="P5050" s="1">
        <v>7358</v>
      </c>
      <c r="Q5050" s="1">
        <v>272887</v>
      </c>
      <c r="R5050" s="1">
        <f t="shared" si="391"/>
        <v>0</v>
      </c>
      <c r="S5050" s="4">
        <v>41373.215604541358</v>
      </c>
      <c r="T5050" s="4">
        <v>1542.2261986169733</v>
      </c>
      <c r="U5050" s="1">
        <f t="shared" si="392"/>
        <v>272887</v>
      </c>
      <c r="V5050" s="4">
        <f t="shared" si="393"/>
        <v>229971.55819684168</v>
      </c>
      <c r="W5050" s="1" t="str">
        <f t="shared" si="394"/>
        <v>Favourable</v>
      </c>
    </row>
    <row r="5051" spans="1:23" x14ac:dyDescent="0.25">
      <c r="A5051" s="1"/>
      <c r="B5051" s="1"/>
      <c r="C5051" s="1"/>
      <c r="D5051" s="1"/>
      <c r="E5051" s="1"/>
      <c r="F5051" s="2"/>
      <c r="G5051" s="3"/>
      <c r="H5051" s="1"/>
      <c r="I5051" s="1"/>
      <c r="J5051" s="1" t="s">
        <v>5180</v>
      </c>
      <c r="K5051" s="2">
        <v>44143</v>
      </c>
      <c r="L5051" s="1" t="s">
        <v>4227</v>
      </c>
      <c r="M5051" s="1" t="str">
        <f t="shared" si="390"/>
        <v>Infrastructure</v>
      </c>
      <c r="N5051" s="1" t="s">
        <v>4222</v>
      </c>
      <c r="O5051" s="1" t="s">
        <v>4270</v>
      </c>
      <c r="P5051" s="1">
        <v>6927</v>
      </c>
      <c r="Q5051" s="1">
        <v>2102950</v>
      </c>
      <c r="R5051" s="1">
        <f t="shared" si="391"/>
        <v>49013</v>
      </c>
      <c r="S5051" s="4">
        <v>1580194.6240320881</v>
      </c>
      <c r="T5051" s="4">
        <v>454610.41044487205</v>
      </c>
      <c r="U5051" s="1">
        <f t="shared" si="392"/>
        <v>2053937</v>
      </c>
      <c r="V5051" s="4">
        <f t="shared" si="393"/>
        <v>68144.965523039922</v>
      </c>
      <c r="W5051" s="1" t="str">
        <f t="shared" si="394"/>
        <v>Favourable</v>
      </c>
    </row>
    <row r="5052" spans="1:23" x14ac:dyDescent="0.25">
      <c r="A5052" s="1"/>
      <c r="B5052" s="1"/>
      <c r="C5052" s="1"/>
      <c r="D5052" s="1"/>
      <c r="E5052" s="1"/>
      <c r="F5052" s="2"/>
      <c r="G5052" s="3"/>
      <c r="H5052" s="1"/>
      <c r="I5052" s="1"/>
      <c r="J5052" s="1" t="s">
        <v>9415</v>
      </c>
      <c r="K5052" s="2">
        <v>45393</v>
      </c>
      <c r="L5052" s="1" t="s">
        <v>4207</v>
      </c>
      <c r="M5052" s="1" t="str">
        <f t="shared" si="390"/>
        <v>Social Services</v>
      </c>
      <c r="N5052" s="1" t="s">
        <v>4205</v>
      </c>
      <c r="O5052" s="1" t="s">
        <v>4325</v>
      </c>
      <c r="P5052" s="1">
        <v>7099</v>
      </c>
      <c r="Q5052" s="1">
        <v>1671894</v>
      </c>
      <c r="R5052" s="1">
        <f t="shared" si="391"/>
        <v>38640</v>
      </c>
      <c r="S5052" s="4">
        <v>940653.87682576035</v>
      </c>
      <c r="T5052" s="4">
        <v>244272.05960572607</v>
      </c>
      <c r="U5052" s="1">
        <f t="shared" si="392"/>
        <v>1633254</v>
      </c>
      <c r="V5052" s="4">
        <f t="shared" si="393"/>
        <v>486968.06356851361</v>
      </c>
      <c r="W5052" s="1" t="str">
        <f t="shared" si="394"/>
        <v>Favourable</v>
      </c>
    </row>
    <row r="5053" spans="1:23" x14ac:dyDescent="0.25">
      <c r="A5053" s="1"/>
      <c r="B5053" s="1"/>
      <c r="C5053" s="1"/>
      <c r="D5053" s="1"/>
      <c r="E5053" s="1"/>
      <c r="F5053" s="2"/>
      <c r="G5053" s="3"/>
      <c r="H5053" s="1"/>
      <c r="I5053" s="1"/>
      <c r="J5053" s="1" t="s">
        <v>4777</v>
      </c>
      <c r="K5053" s="2">
        <v>44770</v>
      </c>
      <c r="L5053" s="1" t="s">
        <v>4207</v>
      </c>
      <c r="M5053" s="1" t="str">
        <f t="shared" si="390"/>
        <v>Social Services</v>
      </c>
      <c r="N5053" s="1" t="s">
        <v>4210</v>
      </c>
      <c r="O5053" s="1" t="s">
        <v>4217</v>
      </c>
      <c r="P5053" s="1">
        <v>5638</v>
      </c>
      <c r="Q5053" s="1">
        <v>1661471</v>
      </c>
      <c r="R5053" s="1">
        <f t="shared" si="391"/>
        <v>31390</v>
      </c>
      <c r="S5053" s="4">
        <v>1040904.8580121505</v>
      </c>
      <c r="T5053" s="4">
        <v>239778.55194253326</v>
      </c>
      <c r="U5053" s="1">
        <f t="shared" si="392"/>
        <v>1630081</v>
      </c>
      <c r="V5053" s="4">
        <f t="shared" si="393"/>
        <v>380787.59004531614</v>
      </c>
      <c r="W5053" s="1" t="str">
        <f t="shared" si="394"/>
        <v>Favourable</v>
      </c>
    </row>
    <row r="5054" spans="1:23" x14ac:dyDescent="0.25">
      <c r="A5054" s="1"/>
      <c r="B5054" s="1"/>
      <c r="C5054" s="1"/>
      <c r="D5054" s="1"/>
      <c r="E5054" s="1"/>
      <c r="F5054" s="2"/>
      <c r="G5054" s="3"/>
      <c r="H5054" s="1"/>
      <c r="I5054" s="1"/>
      <c r="J5054" s="1" t="s">
        <v>9568</v>
      </c>
      <c r="K5054" s="2">
        <v>44604</v>
      </c>
      <c r="L5054" s="1" t="s">
        <v>4207</v>
      </c>
      <c r="M5054" s="1" t="str">
        <f t="shared" si="390"/>
        <v>Social Services</v>
      </c>
      <c r="N5054" s="1" t="s">
        <v>4222</v>
      </c>
      <c r="O5054" s="1" t="s">
        <v>4301</v>
      </c>
      <c r="P5054" s="1">
        <v>5622</v>
      </c>
      <c r="Q5054" s="1">
        <v>1295311</v>
      </c>
      <c r="R5054" s="1">
        <f t="shared" si="391"/>
        <v>54519</v>
      </c>
      <c r="S5054" s="4">
        <v>503916.02412668569</v>
      </c>
      <c r="T5054" s="4">
        <v>176838.00613237775</v>
      </c>
      <c r="U5054" s="1">
        <f t="shared" si="392"/>
        <v>1240792</v>
      </c>
      <c r="V5054" s="4">
        <f t="shared" si="393"/>
        <v>614556.96974093653</v>
      </c>
      <c r="W5054" s="1" t="str">
        <f t="shared" si="394"/>
        <v>Favourable</v>
      </c>
    </row>
    <row r="5055" spans="1:23" x14ac:dyDescent="0.25">
      <c r="A5055" s="1"/>
      <c r="B5055" s="1"/>
      <c r="C5055" s="1"/>
      <c r="D5055" s="1"/>
      <c r="E5055" s="1"/>
      <c r="F5055" s="2"/>
      <c r="G5055" s="3"/>
      <c r="H5055" s="1"/>
      <c r="I5055" s="1"/>
      <c r="J5055" s="1" t="s">
        <v>5558</v>
      </c>
      <c r="K5055" s="2">
        <v>44518</v>
      </c>
      <c r="L5055" s="1" t="s">
        <v>4238</v>
      </c>
      <c r="M5055" s="1" t="str">
        <f t="shared" si="390"/>
        <v>Education</v>
      </c>
      <c r="N5055" s="1" t="s">
        <v>4210</v>
      </c>
      <c r="O5055" s="1" t="s">
        <v>4256</v>
      </c>
      <c r="P5055" s="1">
        <v>7378</v>
      </c>
      <c r="Q5055" s="1">
        <v>728617</v>
      </c>
      <c r="R5055" s="1">
        <f t="shared" si="391"/>
        <v>71575</v>
      </c>
      <c r="S5055" s="4">
        <v>718331.60061813588</v>
      </c>
      <c r="T5055" s="4">
        <v>214429.36967254963</v>
      </c>
      <c r="U5055" s="1">
        <f t="shared" si="392"/>
        <v>657042</v>
      </c>
      <c r="V5055" s="4">
        <f t="shared" si="393"/>
        <v>-204143.97029068554</v>
      </c>
      <c r="W5055" s="1" t="str">
        <f t="shared" si="394"/>
        <v>Adverse</v>
      </c>
    </row>
    <row r="5056" spans="1:23" x14ac:dyDescent="0.25">
      <c r="A5056" s="1"/>
      <c r="B5056" s="1"/>
      <c r="C5056" s="1"/>
      <c r="D5056" s="1"/>
      <c r="E5056" s="1"/>
      <c r="F5056" s="2"/>
      <c r="G5056" s="3"/>
      <c r="H5056" s="1"/>
      <c r="I5056" s="1"/>
      <c r="J5056" s="1" t="s">
        <v>9551</v>
      </c>
      <c r="K5056" s="2">
        <v>44378</v>
      </c>
      <c r="L5056" s="1" t="s">
        <v>4207</v>
      </c>
      <c r="M5056" s="1" t="str">
        <f t="shared" si="390"/>
        <v>Social Services</v>
      </c>
      <c r="N5056" s="1" t="s">
        <v>4222</v>
      </c>
      <c r="O5056" s="1" t="s">
        <v>4335</v>
      </c>
      <c r="P5056" s="1">
        <v>7049</v>
      </c>
      <c r="Q5056" s="1">
        <v>865220</v>
      </c>
      <c r="R5056" s="1">
        <f t="shared" si="391"/>
        <v>41233</v>
      </c>
      <c r="S5056" s="4">
        <v>856006.08432876505</v>
      </c>
      <c r="T5056" s="4">
        <v>250158.75060328457</v>
      </c>
      <c r="U5056" s="1">
        <f t="shared" si="392"/>
        <v>823987</v>
      </c>
      <c r="V5056" s="4">
        <f t="shared" si="393"/>
        <v>-240944.83493204974</v>
      </c>
      <c r="W5056" s="1" t="str">
        <f t="shared" si="394"/>
        <v>Adverse</v>
      </c>
    </row>
    <row r="5057" spans="1:23" x14ac:dyDescent="0.25">
      <c r="A5057" s="1"/>
      <c r="B5057" s="1"/>
      <c r="C5057" s="1"/>
      <c r="D5057" s="1"/>
      <c r="E5057" s="1"/>
      <c r="F5057" s="2"/>
      <c r="G5057" s="3"/>
      <c r="H5057" s="1"/>
      <c r="I5057" s="1"/>
      <c r="J5057" s="1" t="s">
        <v>7956</v>
      </c>
      <c r="K5057" s="2">
        <v>44631</v>
      </c>
      <c r="L5057" s="1" t="s">
        <v>4204</v>
      </c>
      <c r="M5057" s="1" t="str">
        <f t="shared" si="390"/>
        <v>Education</v>
      </c>
      <c r="N5057" s="1" t="s">
        <v>4205</v>
      </c>
      <c r="O5057" s="1" t="s">
        <v>4335</v>
      </c>
      <c r="P5057" s="1">
        <v>8713</v>
      </c>
      <c r="Q5057" s="1">
        <v>834347</v>
      </c>
      <c r="R5057" s="1">
        <f t="shared" si="391"/>
        <v>12424</v>
      </c>
      <c r="S5057" s="4">
        <v>519264.81177445012</v>
      </c>
      <c r="T5057" s="4">
        <v>105827.26324871935</v>
      </c>
      <c r="U5057" s="1">
        <f t="shared" si="392"/>
        <v>821923</v>
      </c>
      <c r="V5057" s="4">
        <f t="shared" si="393"/>
        <v>209254.92497683049</v>
      </c>
      <c r="W5057" s="1" t="str">
        <f t="shared" si="394"/>
        <v>Favourable</v>
      </c>
    </row>
    <row r="5058" spans="1:23" x14ac:dyDescent="0.25">
      <c r="A5058" s="1"/>
      <c r="B5058" s="1"/>
      <c r="C5058" s="1"/>
      <c r="D5058" s="1"/>
      <c r="E5058" s="1"/>
      <c r="F5058" s="2"/>
      <c r="G5058" s="3"/>
      <c r="H5058" s="1"/>
      <c r="I5058" s="1"/>
      <c r="J5058" s="1" t="s">
        <v>9998</v>
      </c>
      <c r="K5058" s="2">
        <v>44057</v>
      </c>
      <c r="L5058" s="1" t="s">
        <v>4207</v>
      </c>
      <c r="M5058" s="1" t="str">
        <f t="shared" si="390"/>
        <v>Social Services</v>
      </c>
      <c r="N5058" s="1" t="s">
        <v>4222</v>
      </c>
      <c r="O5058" s="1" t="s">
        <v>4388</v>
      </c>
      <c r="P5058" s="1">
        <v>8042</v>
      </c>
      <c r="Q5058" s="1">
        <v>1186906</v>
      </c>
      <c r="R5058" s="1">
        <f t="shared" si="391"/>
        <v>42800</v>
      </c>
      <c r="S5058" s="4">
        <v>987753.1501721096</v>
      </c>
      <c r="T5058" s="4">
        <v>44141.132071800697</v>
      </c>
      <c r="U5058" s="1">
        <f t="shared" si="392"/>
        <v>1144106</v>
      </c>
      <c r="V5058" s="4">
        <f t="shared" si="393"/>
        <v>155011.71775608975</v>
      </c>
      <c r="W5058" s="1" t="str">
        <f t="shared" si="394"/>
        <v>Favourable</v>
      </c>
    </row>
    <row r="5059" spans="1:23" x14ac:dyDescent="0.25">
      <c r="A5059" s="1"/>
      <c r="B5059" s="1"/>
      <c r="C5059" s="1"/>
      <c r="D5059" s="1"/>
      <c r="E5059" s="1"/>
      <c r="F5059" s="2"/>
      <c r="G5059" s="3"/>
      <c r="H5059" s="1"/>
      <c r="I5059" s="1"/>
      <c r="J5059" s="1" t="s">
        <v>9860</v>
      </c>
      <c r="K5059" s="2">
        <v>44756</v>
      </c>
      <c r="L5059" s="1" t="s">
        <v>4207</v>
      </c>
      <c r="M5059" s="1" t="str">
        <f t="shared" ref="M5059:M5122" si="395">INDEX($A:$B,MATCH($L5059,$A:$A,0),2)</f>
        <v>Social Services</v>
      </c>
      <c r="N5059" s="1" t="s">
        <v>4210</v>
      </c>
      <c r="O5059" s="1" t="s">
        <v>4279</v>
      </c>
      <c r="P5059" s="1">
        <v>5984</v>
      </c>
      <c r="Q5059" s="1">
        <v>1018575</v>
      </c>
      <c r="R5059" s="1">
        <f t="shared" ref="R5059:R5122" si="396">_xlfn.XLOOKUP($J5059,$E:$E,$G:$G,0,0,1)</f>
        <v>20493</v>
      </c>
      <c r="S5059" s="4">
        <v>612876.37275213469</v>
      </c>
      <c r="T5059" s="4">
        <v>247679.81275006896</v>
      </c>
      <c r="U5059" s="1">
        <f t="shared" ref="U5059:U5122" si="397">Q5059-R5059</f>
        <v>998082</v>
      </c>
      <c r="V5059" s="4">
        <f t="shared" ref="V5059:V5122" si="398">Q5059-(S5059+T5059)</f>
        <v>158018.81449779635</v>
      </c>
      <c r="W5059" s="1" t="str">
        <f t="shared" ref="W5059:W5122" si="399">IF(V5059&gt;=0,"Favourable","Adverse")</f>
        <v>Favourable</v>
      </c>
    </row>
    <row r="5060" spans="1:23" x14ac:dyDescent="0.25">
      <c r="A5060" s="1"/>
      <c r="B5060" s="1"/>
      <c r="C5060" s="1"/>
      <c r="D5060" s="1"/>
      <c r="E5060" s="1"/>
      <c r="F5060" s="2"/>
      <c r="G5060" s="3"/>
      <c r="H5060" s="1"/>
      <c r="I5060" s="1"/>
      <c r="J5060" s="1" t="s">
        <v>6049</v>
      </c>
      <c r="K5060" s="2">
        <v>44522</v>
      </c>
      <c r="L5060" s="1" t="s">
        <v>4207</v>
      </c>
      <c r="M5060" s="1" t="str">
        <f t="shared" si="395"/>
        <v>Social Services</v>
      </c>
      <c r="N5060" s="1" t="s">
        <v>4222</v>
      </c>
      <c r="O5060" s="1" t="s">
        <v>4264</v>
      </c>
      <c r="P5060" s="1">
        <v>8562</v>
      </c>
      <c r="Q5060" s="1">
        <v>541872</v>
      </c>
      <c r="R5060" s="1">
        <f t="shared" si="396"/>
        <v>39068</v>
      </c>
      <c r="S5060" s="4">
        <v>414767.28345151187</v>
      </c>
      <c r="T5060" s="4">
        <v>62919.701037132916</v>
      </c>
      <c r="U5060" s="1">
        <f t="shared" si="397"/>
        <v>502804</v>
      </c>
      <c r="V5060" s="4">
        <f t="shared" si="398"/>
        <v>64185.015511355188</v>
      </c>
      <c r="W5060" s="1" t="str">
        <f t="shared" si="399"/>
        <v>Favourable</v>
      </c>
    </row>
    <row r="5061" spans="1:23" x14ac:dyDescent="0.25">
      <c r="A5061" s="1"/>
      <c r="B5061" s="1"/>
      <c r="C5061" s="1"/>
      <c r="D5061" s="1"/>
      <c r="E5061" s="1"/>
      <c r="F5061" s="2"/>
      <c r="G5061" s="3"/>
      <c r="H5061" s="1"/>
      <c r="I5061" s="1"/>
      <c r="J5061" s="1" t="s">
        <v>10264</v>
      </c>
      <c r="K5061" s="2">
        <v>44276</v>
      </c>
      <c r="L5061" s="1" t="s">
        <v>4238</v>
      </c>
      <c r="M5061" s="1" t="str">
        <f t="shared" si="395"/>
        <v>Education</v>
      </c>
      <c r="N5061" s="1" t="s">
        <v>4205</v>
      </c>
      <c r="O5061" s="1" t="s">
        <v>4325</v>
      </c>
      <c r="P5061" s="1">
        <v>7942</v>
      </c>
      <c r="Q5061" s="1">
        <v>1607429</v>
      </c>
      <c r="R5061" s="1">
        <f t="shared" si="396"/>
        <v>0</v>
      </c>
      <c r="S5061" s="4">
        <v>1525131.8885668411</v>
      </c>
      <c r="T5061" s="4">
        <v>195339.74352400485</v>
      </c>
      <c r="U5061" s="1">
        <f t="shared" si="397"/>
        <v>1607429</v>
      </c>
      <c r="V5061" s="4">
        <f t="shared" si="398"/>
        <v>-113042.63209084608</v>
      </c>
      <c r="W5061" s="1" t="str">
        <f t="shared" si="399"/>
        <v>Adverse</v>
      </c>
    </row>
    <row r="5062" spans="1:23" x14ac:dyDescent="0.25">
      <c r="A5062" s="1"/>
      <c r="B5062" s="1"/>
      <c r="C5062" s="1"/>
      <c r="D5062" s="1"/>
      <c r="E5062" s="1"/>
      <c r="F5062" s="2"/>
      <c r="G5062" s="3"/>
      <c r="H5062" s="1"/>
      <c r="I5062" s="1"/>
      <c r="J5062" s="1" t="s">
        <v>9484</v>
      </c>
      <c r="K5062" s="2">
        <v>44037</v>
      </c>
      <c r="L5062" s="1" t="s">
        <v>4207</v>
      </c>
      <c r="M5062" s="1" t="str">
        <f t="shared" si="395"/>
        <v>Social Services</v>
      </c>
      <c r="N5062" s="1" t="s">
        <v>4205</v>
      </c>
      <c r="O5062" s="1" t="s">
        <v>4458</v>
      </c>
      <c r="P5062" s="1">
        <v>8656</v>
      </c>
      <c r="Q5062" s="1">
        <v>2484885</v>
      </c>
      <c r="R5062" s="1">
        <f t="shared" si="396"/>
        <v>52931</v>
      </c>
      <c r="S5062" s="4">
        <v>2251535.2220162535</v>
      </c>
      <c r="T5062" s="4">
        <v>142039.65367437006</v>
      </c>
      <c r="U5062" s="1">
        <f t="shared" si="397"/>
        <v>2431954</v>
      </c>
      <c r="V5062" s="4">
        <f t="shared" si="398"/>
        <v>91310.124309376348</v>
      </c>
      <c r="W5062" s="1" t="str">
        <f t="shared" si="399"/>
        <v>Favourable</v>
      </c>
    </row>
    <row r="5063" spans="1:23" x14ac:dyDescent="0.25">
      <c r="A5063" s="1"/>
      <c r="B5063" s="1"/>
      <c r="C5063" s="1"/>
      <c r="D5063" s="1"/>
      <c r="E5063" s="1"/>
      <c r="F5063" s="2"/>
      <c r="G5063" s="3"/>
      <c r="H5063" s="1"/>
      <c r="I5063" s="1"/>
      <c r="J5063" s="1" t="s">
        <v>10265</v>
      </c>
      <c r="K5063" s="2">
        <v>44275</v>
      </c>
      <c r="L5063" s="1" t="s">
        <v>4204</v>
      </c>
      <c r="M5063" s="1" t="str">
        <f t="shared" si="395"/>
        <v>Education</v>
      </c>
      <c r="N5063" s="1" t="s">
        <v>4222</v>
      </c>
      <c r="O5063" s="1" t="s">
        <v>4273</v>
      </c>
      <c r="P5063" s="1">
        <v>5691</v>
      </c>
      <c r="Q5063" s="1">
        <v>1326579</v>
      </c>
      <c r="R5063" s="1">
        <f t="shared" si="396"/>
        <v>0</v>
      </c>
      <c r="S5063" s="4">
        <v>336290.23042917351</v>
      </c>
      <c r="T5063" s="4">
        <v>22941.247186199038</v>
      </c>
      <c r="U5063" s="1">
        <f t="shared" si="397"/>
        <v>1326579</v>
      </c>
      <c r="V5063" s="4">
        <f t="shared" si="398"/>
        <v>967347.52238462749</v>
      </c>
      <c r="W5063" s="1" t="str">
        <f t="shared" si="399"/>
        <v>Favourable</v>
      </c>
    </row>
    <row r="5064" spans="1:23" x14ac:dyDescent="0.25">
      <c r="A5064" s="1"/>
      <c r="B5064" s="1"/>
      <c r="C5064" s="1"/>
      <c r="D5064" s="1"/>
      <c r="E5064" s="1"/>
      <c r="F5064" s="2"/>
      <c r="G5064" s="3"/>
      <c r="H5064" s="1"/>
      <c r="I5064" s="1"/>
      <c r="J5064" s="1" t="s">
        <v>10098</v>
      </c>
      <c r="K5064" s="2">
        <v>44432</v>
      </c>
      <c r="L5064" s="1" t="s">
        <v>4207</v>
      </c>
      <c r="M5064" s="1" t="str">
        <f t="shared" si="395"/>
        <v>Social Services</v>
      </c>
      <c r="N5064" s="1" t="s">
        <v>4205</v>
      </c>
      <c r="O5064" s="1" t="s">
        <v>4330</v>
      </c>
      <c r="P5064" s="1">
        <v>8869</v>
      </c>
      <c r="Q5064" s="1">
        <v>1746631</v>
      </c>
      <c r="R5064" s="1">
        <f t="shared" si="396"/>
        <v>59367</v>
      </c>
      <c r="S5064" s="4">
        <v>619154.55024737946</v>
      </c>
      <c r="T5064" s="4">
        <v>158356.00601034737</v>
      </c>
      <c r="U5064" s="1">
        <f t="shared" si="397"/>
        <v>1687264</v>
      </c>
      <c r="V5064" s="4">
        <f t="shared" si="398"/>
        <v>969120.44374227314</v>
      </c>
      <c r="W5064" s="1" t="str">
        <f t="shared" si="399"/>
        <v>Favourable</v>
      </c>
    </row>
    <row r="5065" spans="1:23" x14ac:dyDescent="0.25">
      <c r="A5065" s="1"/>
      <c r="B5065" s="1"/>
      <c r="C5065" s="1"/>
      <c r="D5065" s="1"/>
      <c r="E5065" s="1"/>
      <c r="F5065" s="2"/>
      <c r="G5065" s="3"/>
      <c r="H5065" s="1"/>
      <c r="I5065" s="1"/>
      <c r="J5065" s="1" t="s">
        <v>10266</v>
      </c>
      <c r="K5065" s="2">
        <v>44772</v>
      </c>
      <c r="L5065" s="1" t="s">
        <v>4227</v>
      </c>
      <c r="M5065" s="1" t="str">
        <f t="shared" si="395"/>
        <v>Infrastructure</v>
      </c>
      <c r="N5065" s="1" t="s">
        <v>4205</v>
      </c>
      <c r="O5065" s="1" t="s">
        <v>4479</v>
      </c>
      <c r="P5065" s="1">
        <v>9382</v>
      </c>
      <c r="Q5065" s="1">
        <v>1423715</v>
      </c>
      <c r="R5065" s="1">
        <f t="shared" si="396"/>
        <v>0</v>
      </c>
      <c r="S5065" s="4">
        <v>1383683.9981242165</v>
      </c>
      <c r="T5065" s="4">
        <v>239566.35753013124</v>
      </c>
      <c r="U5065" s="1">
        <f t="shared" si="397"/>
        <v>1423715</v>
      </c>
      <c r="V5065" s="4">
        <f t="shared" si="398"/>
        <v>-199535.35565434769</v>
      </c>
      <c r="W5065" s="1" t="str">
        <f t="shared" si="399"/>
        <v>Adverse</v>
      </c>
    </row>
    <row r="5066" spans="1:23" x14ac:dyDescent="0.25">
      <c r="A5066" s="1"/>
      <c r="B5066" s="1"/>
      <c r="C5066" s="1"/>
      <c r="D5066" s="1"/>
      <c r="E5066" s="1"/>
      <c r="F5066" s="2"/>
      <c r="G5066" s="3"/>
      <c r="H5066" s="1"/>
      <c r="I5066" s="1"/>
      <c r="J5066" s="1" t="s">
        <v>8234</v>
      </c>
      <c r="K5066" s="2">
        <v>45221</v>
      </c>
      <c r="L5066" s="1" t="s">
        <v>4227</v>
      </c>
      <c r="M5066" s="1" t="str">
        <f t="shared" si="395"/>
        <v>Infrastructure</v>
      </c>
      <c r="N5066" s="1" t="s">
        <v>4222</v>
      </c>
      <c r="O5066" s="1" t="s">
        <v>4244</v>
      </c>
      <c r="P5066" s="1">
        <v>7340</v>
      </c>
      <c r="Q5066" s="1">
        <v>2488952</v>
      </c>
      <c r="R5066" s="1">
        <f t="shared" si="396"/>
        <v>14588</v>
      </c>
      <c r="S5066" s="4">
        <v>2328314.5650347853</v>
      </c>
      <c r="T5066" s="4">
        <v>623519.58601756173</v>
      </c>
      <c r="U5066" s="1">
        <f t="shared" si="397"/>
        <v>2474364</v>
      </c>
      <c r="V5066" s="4">
        <f t="shared" si="398"/>
        <v>-462882.15105234692</v>
      </c>
      <c r="W5066" s="1" t="str">
        <f t="shared" si="399"/>
        <v>Adverse</v>
      </c>
    </row>
    <row r="5067" spans="1:23" x14ac:dyDescent="0.25">
      <c r="A5067" s="1"/>
      <c r="B5067" s="1"/>
      <c r="C5067" s="1"/>
      <c r="D5067" s="1"/>
      <c r="E5067" s="1"/>
      <c r="F5067" s="2"/>
      <c r="G5067" s="3"/>
      <c r="H5067" s="1"/>
      <c r="I5067" s="1"/>
      <c r="J5067" s="1" t="s">
        <v>8299</v>
      </c>
      <c r="K5067" s="2">
        <v>43946</v>
      </c>
      <c r="L5067" s="1" t="s">
        <v>4204</v>
      </c>
      <c r="M5067" s="1" t="str">
        <f t="shared" si="395"/>
        <v>Education</v>
      </c>
      <c r="N5067" s="1" t="s">
        <v>4205</v>
      </c>
      <c r="O5067" s="1" t="s">
        <v>4223</v>
      </c>
      <c r="P5067" s="1">
        <v>9124</v>
      </c>
      <c r="Q5067" s="1">
        <v>376600</v>
      </c>
      <c r="R5067" s="1">
        <f t="shared" si="396"/>
        <v>39904</v>
      </c>
      <c r="S5067" s="4">
        <v>248252.70538810332</v>
      </c>
      <c r="T5067" s="4">
        <v>57043.997726598325</v>
      </c>
      <c r="U5067" s="1">
        <f t="shared" si="397"/>
        <v>336696</v>
      </c>
      <c r="V5067" s="4">
        <f t="shared" si="398"/>
        <v>71303.296885298332</v>
      </c>
      <c r="W5067" s="1" t="str">
        <f t="shared" si="399"/>
        <v>Favourable</v>
      </c>
    </row>
    <row r="5068" spans="1:23" x14ac:dyDescent="0.25">
      <c r="A5068" s="1"/>
      <c r="B5068" s="1"/>
      <c r="C5068" s="1"/>
      <c r="D5068" s="1"/>
      <c r="E5068" s="1"/>
      <c r="F5068" s="2"/>
      <c r="G5068" s="3"/>
      <c r="H5068" s="1"/>
      <c r="I5068" s="1"/>
      <c r="J5068" s="1" t="s">
        <v>10267</v>
      </c>
      <c r="K5068" s="2">
        <v>44598</v>
      </c>
      <c r="L5068" s="1" t="s">
        <v>4238</v>
      </c>
      <c r="M5068" s="1" t="str">
        <f t="shared" si="395"/>
        <v>Education</v>
      </c>
      <c r="N5068" s="1" t="s">
        <v>4205</v>
      </c>
      <c r="O5068" s="1" t="s">
        <v>4298</v>
      </c>
      <c r="P5068" s="1">
        <v>8915</v>
      </c>
      <c r="Q5068" s="1">
        <v>1391072</v>
      </c>
      <c r="R5068" s="1">
        <f t="shared" si="396"/>
        <v>0</v>
      </c>
      <c r="S5068" s="4">
        <v>3120.5716257070967</v>
      </c>
      <c r="T5068" s="4">
        <v>169614.87976340574</v>
      </c>
      <c r="U5068" s="1">
        <f t="shared" si="397"/>
        <v>1391072</v>
      </c>
      <c r="V5068" s="4">
        <f t="shared" si="398"/>
        <v>1218336.5486108873</v>
      </c>
      <c r="W5068" s="1" t="str">
        <f t="shared" si="399"/>
        <v>Favourable</v>
      </c>
    </row>
    <row r="5069" spans="1:23" x14ac:dyDescent="0.25">
      <c r="A5069" s="1"/>
      <c r="B5069" s="1"/>
      <c r="C5069" s="1"/>
      <c r="D5069" s="1"/>
      <c r="E5069" s="1"/>
      <c r="F5069" s="2"/>
      <c r="G5069" s="3"/>
      <c r="H5069" s="1"/>
      <c r="I5069" s="1"/>
      <c r="J5069" s="1" t="s">
        <v>6100</v>
      </c>
      <c r="K5069" s="2">
        <v>45185</v>
      </c>
      <c r="L5069" s="1" t="s">
        <v>4204</v>
      </c>
      <c r="M5069" s="1" t="str">
        <f t="shared" si="395"/>
        <v>Education</v>
      </c>
      <c r="N5069" s="1" t="s">
        <v>4222</v>
      </c>
      <c r="O5069" s="1" t="s">
        <v>4476</v>
      </c>
      <c r="P5069" s="1">
        <v>8140</v>
      </c>
      <c r="Q5069" s="1">
        <v>2154509</v>
      </c>
      <c r="R5069" s="1">
        <f t="shared" si="396"/>
        <v>35378</v>
      </c>
      <c r="S5069" s="4">
        <v>259313.19903768259</v>
      </c>
      <c r="T5069" s="4">
        <v>419966.5524869631</v>
      </c>
      <c r="U5069" s="1">
        <f t="shared" si="397"/>
        <v>2119131</v>
      </c>
      <c r="V5069" s="4">
        <f t="shared" si="398"/>
        <v>1475229.2484753542</v>
      </c>
      <c r="W5069" s="1" t="str">
        <f t="shared" si="399"/>
        <v>Favourable</v>
      </c>
    </row>
    <row r="5070" spans="1:23" x14ac:dyDescent="0.25">
      <c r="A5070" s="1"/>
      <c r="B5070" s="1"/>
      <c r="C5070" s="1"/>
      <c r="D5070" s="1"/>
      <c r="E5070" s="1"/>
      <c r="F5070" s="2"/>
      <c r="G5070" s="3"/>
      <c r="H5070" s="1"/>
      <c r="I5070" s="1"/>
      <c r="J5070" s="1" t="s">
        <v>6450</v>
      </c>
      <c r="K5070" s="2">
        <v>45003</v>
      </c>
      <c r="L5070" s="1" t="s">
        <v>4207</v>
      </c>
      <c r="M5070" s="1" t="str">
        <f t="shared" si="395"/>
        <v>Social Services</v>
      </c>
      <c r="N5070" s="1" t="s">
        <v>4205</v>
      </c>
      <c r="O5070" s="1" t="s">
        <v>4233</v>
      </c>
      <c r="P5070" s="1">
        <v>7798</v>
      </c>
      <c r="Q5070" s="1">
        <v>279374</v>
      </c>
      <c r="R5070" s="1">
        <f t="shared" si="396"/>
        <v>21860</v>
      </c>
      <c r="S5070" s="4">
        <v>125586.80574421289</v>
      </c>
      <c r="T5070" s="4">
        <v>49579.186625294453</v>
      </c>
      <c r="U5070" s="1">
        <f t="shared" si="397"/>
        <v>257514</v>
      </c>
      <c r="V5070" s="4">
        <f t="shared" si="398"/>
        <v>104208.00763049265</v>
      </c>
      <c r="W5070" s="1" t="str">
        <f t="shared" si="399"/>
        <v>Favourable</v>
      </c>
    </row>
    <row r="5071" spans="1:23" x14ac:dyDescent="0.25">
      <c r="A5071" s="1"/>
      <c r="B5071" s="1"/>
      <c r="C5071" s="1"/>
      <c r="D5071" s="1"/>
      <c r="E5071" s="1"/>
      <c r="F5071" s="2"/>
      <c r="G5071" s="3"/>
      <c r="H5071" s="1"/>
      <c r="I5071" s="1"/>
      <c r="J5071" s="1" t="s">
        <v>5812</v>
      </c>
      <c r="K5071" s="2">
        <v>44415</v>
      </c>
      <c r="L5071" s="1" t="s">
        <v>4204</v>
      </c>
      <c r="M5071" s="1" t="str">
        <f t="shared" si="395"/>
        <v>Education</v>
      </c>
      <c r="N5071" s="1" t="s">
        <v>4205</v>
      </c>
      <c r="O5071" s="1" t="s">
        <v>4479</v>
      </c>
      <c r="P5071" s="1">
        <v>7759</v>
      </c>
      <c r="Q5071" s="1">
        <v>503853</v>
      </c>
      <c r="R5071" s="1">
        <f t="shared" si="396"/>
        <v>35875</v>
      </c>
      <c r="S5071" s="4">
        <v>477712.93031909352</v>
      </c>
      <c r="T5071" s="4">
        <v>80874.995380804918</v>
      </c>
      <c r="U5071" s="1">
        <f t="shared" si="397"/>
        <v>467978</v>
      </c>
      <c r="V5071" s="4">
        <f t="shared" si="398"/>
        <v>-54734.925699898391</v>
      </c>
      <c r="W5071" s="1" t="str">
        <f t="shared" si="399"/>
        <v>Adverse</v>
      </c>
    </row>
    <row r="5072" spans="1:23" x14ac:dyDescent="0.25">
      <c r="A5072" s="1"/>
      <c r="B5072" s="1"/>
      <c r="C5072" s="1"/>
      <c r="D5072" s="1"/>
      <c r="E5072" s="1"/>
      <c r="F5072" s="2"/>
      <c r="G5072" s="3"/>
      <c r="H5072" s="1"/>
      <c r="I5072" s="1"/>
      <c r="J5072" s="1" t="s">
        <v>10268</v>
      </c>
      <c r="K5072" s="2">
        <v>44481</v>
      </c>
      <c r="L5072" s="1" t="s">
        <v>4207</v>
      </c>
      <c r="M5072" s="1" t="str">
        <f t="shared" si="395"/>
        <v>Social Services</v>
      </c>
      <c r="N5072" s="1" t="s">
        <v>4210</v>
      </c>
      <c r="O5072" s="1" t="s">
        <v>4479</v>
      </c>
      <c r="P5072" s="1">
        <v>5778</v>
      </c>
      <c r="Q5072" s="1">
        <v>603124</v>
      </c>
      <c r="R5072" s="1">
        <f t="shared" si="396"/>
        <v>0</v>
      </c>
      <c r="S5072" s="4">
        <v>14910.087363164452</v>
      </c>
      <c r="T5072" s="4">
        <v>96266.955031586884</v>
      </c>
      <c r="U5072" s="1">
        <f t="shared" si="397"/>
        <v>603124</v>
      </c>
      <c r="V5072" s="4">
        <f t="shared" si="398"/>
        <v>491946.95760524867</v>
      </c>
      <c r="W5072" s="1" t="str">
        <f t="shared" si="399"/>
        <v>Favourable</v>
      </c>
    </row>
    <row r="5073" spans="1:23" x14ac:dyDescent="0.25">
      <c r="A5073" s="1"/>
      <c r="B5073" s="1"/>
      <c r="C5073" s="1"/>
      <c r="D5073" s="1"/>
      <c r="E5073" s="1"/>
      <c r="F5073" s="2"/>
      <c r="G5073" s="3"/>
      <c r="H5073" s="1"/>
      <c r="I5073" s="1"/>
      <c r="J5073" s="1" t="s">
        <v>7562</v>
      </c>
      <c r="K5073" s="2">
        <v>45031</v>
      </c>
      <c r="L5073" s="1" t="s">
        <v>4238</v>
      </c>
      <c r="M5073" s="1" t="str">
        <f t="shared" si="395"/>
        <v>Education</v>
      </c>
      <c r="N5073" s="1" t="s">
        <v>4222</v>
      </c>
      <c r="O5073" s="1" t="s">
        <v>4311</v>
      </c>
      <c r="P5073" s="1">
        <v>5527</v>
      </c>
      <c r="Q5073" s="1">
        <v>754337</v>
      </c>
      <c r="R5073" s="1">
        <f t="shared" si="396"/>
        <v>50304</v>
      </c>
      <c r="S5073" s="4">
        <v>140280.76571521058</v>
      </c>
      <c r="T5073" s="4">
        <v>108299.30456787748</v>
      </c>
      <c r="U5073" s="1">
        <f t="shared" si="397"/>
        <v>704033</v>
      </c>
      <c r="V5073" s="4">
        <f t="shared" si="398"/>
        <v>505756.92971691192</v>
      </c>
      <c r="W5073" s="1" t="str">
        <f t="shared" si="399"/>
        <v>Favourable</v>
      </c>
    </row>
    <row r="5074" spans="1:23" x14ac:dyDescent="0.25">
      <c r="A5074" s="1"/>
      <c r="B5074" s="1"/>
      <c r="C5074" s="1"/>
      <c r="D5074" s="1"/>
      <c r="E5074" s="1"/>
      <c r="F5074" s="2"/>
      <c r="G5074" s="3"/>
      <c r="H5074" s="1"/>
      <c r="I5074" s="1"/>
      <c r="J5074" s="1" t="s">
        <v>10269</v>
      </c>
      <c r="K5074" s="2">
        <v>44118</v>
      </c>
      <c r="L5074" s="1" t="s">
        <v>4207</v>
      </c>
      <c r="M5074" s="1" t="str">
        <f t="shared" si="395"/>
        <v>Social Services</v>
      </c>
      <c r="N5074" s="1" t="s">
        <v>4205</v>
      </c>
      <c r="O5074" s="1" t="s">
        <v>4253</v>
      </c>
      <c r="P5074" s="1">
        <v>5675</v>
      </c>
      <c r="Q5074" s="1">
        <v>2189743</v>
      </c>
      <c r="R5074" s="1">
        <f t="shared" si="396"/>
        <v>0</v>
      </c>
      <c r="S5074" s="4">
        <v>680784.55338190054</v>
      </c>
      <c r="T5074" s="4">
        <v>652887.6991937171</v>
      </c>
      <c r="U5074" s="1">
        <f t="shared" si="397"/>
        <v>2189743</v>
      </c>
      <c r="V5074" s="4">
        <f t="shared" si="398"/>
        <v>856070.74742438225</v>
      </c>
      <c r="W5074" s="1" t="str">
        <f t="shared" si="399"/>
        <v>Favourable</v>
      </c>
    </row>
    <row r="5075" spans="1:23" x14ac:dyDescent="0.25">
      <c r="A5075" s="1"/>
      <c r="B5075" s="1"/>
      <c r="C5075" s="1"/>
      <c r="D5075" s="1"/>
      <c r="E5075" s="1"/>
      <c r="F5075" s="2"/>
      <c r="G5075" s="3"/>
      <c r="H5075" s="1"/>
      <c r="I5075" s="1"/>
      <c r="J5075" s="1" t="s">
        <v>10270</v>
      </c>
      <c r="K5075" s="2">
        <v>44960</v>
      </c>
      <c r="L5075" s="1" t="s">
        <v>4238</v>
      </c>
      <c r="M5075" s="1" t="str">
        <f t="shared" si="395"/>
        <v>Education</v>
      </c>
      <c r="N5075" s="1" t="s">
        <v>4205</v>
      </c>
      <c r="O5075" s="1" t="s">
        <v>4286</v>
      </c>
      <c r="P5075" s="1">
        <v>5840</v>
      </c>
      <c r="Q5075" s="1">
        <v>2191510</v>
      </c>
      <c r="R5075" s="1">
        <f t="shared" si="396"/>
        <v>0</v>
      </c>
      <c r="S5075" s="4">
        <v>298671.27142492065</v>
      </c>
      <c r="T5075" s="4">
        <v>559656.37250676763</v>
      </c>
      <c r="U5075" s="1">
        <f t="shared" si="397"/>
        <v>2191510</v>
      </c>
      <c r="V5075" s="4">
        <f t="shared" si="398"/>
        <v>1333182.3560683117</v>
      </c>
      <c r="W5075" s="1" t="str">
        <f t="shared" si="399"/>
        <v>Favourable</v>
      </c>
    </row>
    <row r="5076" spans="1:23" x14ac:dyDescent="0.25">
      <c r="A5076" s="1"/>
      <c r="B5076" s="1"/>
      <c r="C5076" s="1"/>
      <c r="D5076" s="1"/>
      <c r="E5076" s="1"/>
      <c r="F5076" s="2"/>
      <c r="G5076" s="3"/>
      <c r="H5076" s="1"/>
      <c r="I5076" s="1"/>
      <c r="J5076" s="1" t="s">
        <v>10102</v>
      </c>
      <c r="K5076" s="2">
        <v>44578</v>
      </c>
      <c r="L5076" s="1" t="s">
        <v>4227</v>
      </c>
      <c r="M5076" s="1" t="str">
        <f t="shared" si="395"/>
        <v>Infrastructure</v>
      </c>
      <c r="N5076" s="1" t="s">
        <v>4205</v>
      </c>
      <c r="O5076" s="1" t="s">
        <v>4325</v>
      </c>
      <c r="P5076" s="1">
        <v>6312</v>
      </c>
      <c r="Q5076" s="1">
        <v>1336322</v>
      </c>
      <c r="R5076" s="1">
        <f t="shared" si="396"/>
        <v>26459</v>
      </c>
      <c r="S5076" s="4">
        <v>592088.77348792925</v>
      </c>
      <c r="T5076" s="4">
        <v>195382.85163169587</v>
      </c>
      <c r="U5076" s="1">
        <f t="shared" si="397"/>
        <v>1309863</v>
      </c>
      <c r="V5076" s="4">
        <f t="shared" si="398"/>
        <v>548850.37488037487</v>
      </c>
      <c r="W5076" s="1" t="str">
        <f t="shared" si="399"/>
        <v>Favourable</v>
      </c>
    </row>
    <row r="5077" spans="1:23" x14ac:dyDescent="0.25">
      <c r="A5077" s="1"/>
      <c r="B5077" s="1"/>
      <c r="C5077" s="1"/>
      <c r="D5077" s="1"/>
      <c r="E5077" s="1"/>
      <c r="F5077" s="2"/>
      <c r="G5077" s="3"/>
      <c r="H5077" s="1"/>
      <c r="I5077" s="1"/>
      <c r="J5077" s="1" t="s">
        <v>9251</v>
      </c>
      <c r="K5077" s="2">
        <v>45145</v>
      </c>
      <c r="L5077" s="1" t="s">
        <v>4204</v>
      </c>
      <c r="M5077" s="1" t="str">
        <f t="shared" si="395"/>
        <v>Education</v>
      </c>
      <c r="N5077" s="1" t="s">
        <v>4222</v>
      </c>
      <c r="O5077" s="1" t="s">
        <v>4286</v>
      </c>
      <c r="P5077" s="1">
        <v>5654</v>
      </c>
      <c r="Q5077" s="1">
        <v>2320729</v>
      </c>
      <c r="R5077" s="1">
        <f t="shared" si="396"/>
        <v>55504</v>
      </c>
      <c r="S5077" s="4">
        <v>1793919.8476728171</v>
      </c>
      <c r="T5077" s="4">
        <v>587493.32980068109</v>
      </c>
      <c r="U5077" s="1">
        <f t="shared" si="397"/>
        <v>2265225</v>
      </c>
      <c r="V5077" s="4">
        <f t="shared" si="398"/>
        <v>-60684.177473498043</v>
      </c>
      <c r="W5077" s="1" t="str">
        <f t="shared" si="399"/>
        <v>Adverse</v>
      </c>
    </row>
    <row r="5078" spans="1:23" x14ac:dyDescent="0.25">
      <c r="A5078" s="1"/>
      <c r="B5078" s="1"/>
      <c r="C5078" s="1"/>
      <c r="D5078" s="1"/>
      <c r="E5078" s="1"/>
      <c r="F5078" s="2"/>
      <c r="G5078" s="3"/>
      <c r="H5078" s="1"/>
      <c r="I5078" s="1"/>
      <c r="J5078" s="1" t="s">
        <v>10271</v>
      </c>
      <c r="K5078" s="2">
        <v>43893</v>
      </c>
      <c r="L5078" s="1" t="s">
        <v>4207</v>
      </c>
      <c r="M5078" s="1" t="str">
        <f t="shared" si="395"/>
        <v>Social Services</v>
      </c>
      <c r="N5078" s="1" t="s">
        <v>4222</v>
      </c>
      <c r="O5078" s="1" t="s">
        <v>4441</v>
      </c>
      <c r="P5078" s="1">
        <v>7897</v>
      </c>
      <c r="Q5078" s="1">
        <v>1280015</v>
      </c>
      <c r="R5078" s="1">
        <f t="shared" si="396"/>
        <v>0</v>
      </c>
      <c r="S5078" s="4">
        <v>415330.05613293673</v>
      </c>
      <c r="T5078" s="4">
        <v>333529.1558100676</v>
      </c>
      <c r="U5078" s="1">
        <f t="shared" si="397"/>
        <v>1280015</v>
      </c>
      <c r="V5078" s="4">
        <f t="shared" si="398"/>
        <v>531155.78805699572</v>
      </c>
      <c r="W5078" s="1" t="str">
        <f t="shared" si="399"/>
        <v>Favourable</v>
      </c>
    </row>
    <row r="5079" spans="1:23" x14ac:dyDescent="0.25">
      <c r="A5079" s="1"/>
      <c r="B5079" s="1"/>
      <c r="C5079" s="1"/>
      <c r="D5079" s="1"/>
      <c r="E5079" s="1"/>
      <c r="F5079" s="2"/>
      <c r="G5079" s="3"/>
      <c r="H5079" s="1"/>
      <c r="I5079" s="1"/>
      <c r="J5079" s="1" t="s">
        <v>8779</v>
      </c>
      <c r="K5079" s="2">
        <v>44097</v>
      </c>
      <c r="L5079" s="1" t="s">
        <v>4207</v>
      </c>
      <c r="M5079" s="1" t="str">
        <f t="shared" si="395"/>
        <v>Social Services</v>
      </c>
      <c r="N5079" s="1" t="s">
        <v>4222</v>
      </c>
      <c r="O5079" s="1" t="s">
        <v>4330</v>
      </c>
      <c r="P5079" s="1">
        <v>6829</v>
      </c>
      <c r="Q5079" s="1">
        <v>2170735</v>
      </c>
      <c r="R5079" s="1">
        <f t="shared" si="396"/>
        <v>51907</v>
      </c>
      <c r="S5079" s="4">
        <v>1978329.7243576737</v>
      </c>
      <c r="T5079" s="4">
        <v>271394.47572813259</v>
      </c>
      <c r="U5079" s="1">
        <f t="shared" si="397"/>
        <v>2118828</v>
      </c>
      <c r="V5079" s="4">
        <f t="shared" si="398"/>
        <v>-78989.200085806195</v>
      </c>
      <c r="W5079" s="1" t="str">
        <f t="shared" si="399"/>
        <v>Adverse</v>
      </c>
    </row>
    <row r="5080" spans="1:23" x14ac:dyDescent="0.25">
      <c r="A5080" s="1"/>
      <c r="B5080" s="1"/>
      <c r="C5080" s="1"/>
      <c r="D5080" s="1"/>
      <c r="E5080" s="1"/>
      <c r="F5080" s="2"/>
      <c r="G5080" s="3"/>
      <c r="H5080" s="1"/>
      <c r="I5080" s="1"/>
      <c r="J5080" s="1" t="s">
        <v>10272</v>
      </c>
      <c r="K5080" s="2">
        <v>44348</v>
      </c>
      <c r="L5080" s="1" t="s">
        <v>4207</v>
      </c>
      <c r="M5080" s="1" t="str">
        <f t="shared" si="395"/>
        <v>Social Services</v>
      </c>
      <c r="N5080" s="1" t="s">
        <v>4205</v>
      </c>
      <c r="O5080" s="1" t="s">
        <v>4256</v>
      </c>
      <c r="P5080" s="1">
        <v>7263</v>
      </c>
      <c r="Q5080" s="1">
        <v>730021</v>
      </c>
      <c r="R5080" s="1">
        <f t="shared" si="396"/>
        <v>0</v>
      </c>
      <c r="S5080" s="4">
        <v>157246.22571409569</v>
      </c>
      <c r="T5080" s="4">
        <v>42369.292697065466</v>
      </c>
      <c r="U5080" s="1">
        <f t="shared" si="397"/>
        <v>730021</v>
      </c>
      <c r="V5080" s="4">
        <f t="shared" si="398"/>
        <v>530405.48158883885</v>
      </c>
      <c r="W5080" s="1" t="str">
        <f t="shared" si="399"/>
        <v>Favourable</v>
      </c>
    </row>
    <row r="5081" spans="1:23" x14ac:dyDescent="0.25">
      <c r="A5081" s="1"/>
      <c r="B5081" s="1"/>
      <c r="C5081" s="1"/>
      <c r="D5081" s="1"/>
      <c r="E5081" s="1"/>
      <c r="F5081" s="2"/>
      <c r="G5081" s="3"/>
      <c r="H5081" s="1"/>
      <c r="I5081" s="1"/>
      <c r="J5081" s="1" t="s">
        <v>10273</v>
      </c>
      <c r="K5081" s="2">
        <v>45279</v>
      </c>
      <c r="L5081" s="1" t="s">
        <v>4238</v>
      </c>
      <c r="M5081" s="1" t="str">
        <f t="shared" si="395"/>
        <v>Education</v>
      </c>
      <c r="N5081" s="1" t="s">
        <v>4210</v>
      </c>
      <c r="O5081" s="1" t="s">
        <v>4223</v>
      </c>
      <c r="P5081" s="1">
        <v>7382</v>
      </c>
      <c r="Q5081" s="1">
        <v>1120618</v>
      </c>
      <c r="R5081" s="1">
        <f t="shared" si="396"/>
        <v>0</v>
      </c>
      <c r="S5081" s="4">
        <v>557908.83159511408</v>
      </c>
      <c r="T5081" s="4">
        <v>71582.965617216498</v>
      </c>
      <c r="U5081" s="1">
        <f t="shared" si="397"/>
        <v>1120618</v>
      </c>
      <c r="V5081" s="4">
        <f t="shared" si="398"/>
        <v>491126.20278766938</v>
      </c>
      <c r="W5081" s="1" t="str">
        <f t="shared" si="399"/>
        <v>Favourable</v>
      </c>
    </row>
    <row r="5082" spans="1:23" x14ac:dyDescent="0.25">
      <c r="A5082" s="1"/>
      <c r="B5082" s="1"/>
      <c r="C5082" s="1"/>
      <c r="D5082" s="1"/>
      <c r="E5082" s="1"/>
      <c r="F5082" s="2"/>
      <c r="G5082" s="3"/>
      <c r="H5082" s="1"/>
      <c r="I5082" s="1"/>
      <c r="J5082" s="1" t="s">
        <v>4771</v>
      </c>
      <c r="K5082" s="2">
        <v>45256</v>
      </c>
      <c r="L5082" s="1" t="s">
        <v>4207</v>
      </c>
      <c r="M5082" s="1" t="str">
        <f t="shared" si="395"/>
        <v>Social Services</v>
      </c>
      <c r="N5082" s="1" t="s">
        <v>4222</v>
      </c>
      <c r="O5082" s="1" t="s">
        <v>4374</v>
      </c>
      <c r="P5082" s="1">
        <v>7566</v>
      </c>
      <c r="Q5082" s="1">
        <v>2201439</v>
      </c>
      <c r="R5082" s="1">
        <f t="shared" si="396"/>
        <v>41232</v>
      </c>
      <c r="S5082" s="4">
        <v>409694.3122931851</v>
      </c>
      <c r="T5082" s="4">
        <v>195940.24770208824</v>
      </c>
      <c r="U5082" s="1">
        <f t="shared" si="397"/>
        <v>2160207</v>
      </c>
      <c r="V5082" s="4">
        <f t="shared" si="398"/>
        <v>1595804.4400047266</v>
      </c>
      <c r="W5082" s="1" t="str">
        <f t="shared" si="399"/>
        <v>Favourable</v>
      </c>
    </row>
    <row r="5083" spans="1:23" x14ac:dyDescent="0.25">
      <c r="A5083" s="1"/>
      <c r="B5083" s="1"/>
      <c r="C5083" s="1"/>
      <c r="D5083" s="1"/>
      <c r="E5083" s="1"/>
      <c r="F5083" s="2"/>
      <c r="G5083" s="3"/>
      <c r="H5083" s="1"/>
      <c r="I5083" s="1"/>
      <c r="J5083" s="1" t="s">
        <v>9969</v>
      </c>
      <c r="K5083" s="2">
        <v>44984</v>
      </c>
      <c r="L5083" s="1" t="s">
        <v>4207</v>
      </c>
      <c r="M5083" s="1" t="str">
        <f t="shared" si="395"/>
        <v>Social Services</v>
      </c>
      <c r="N5083" s="1" t="s">
        <v>4222</v>
      </c>
      <c r="O5083" s="1" t="s">
        <v>4289</v>
      </c>
      <c r="P5083" s="1">
        <v>7102</v>
      </c>
      <c r="Q5083" s="1">
        <v>2162608</v>
      </c>
      <c r="R5083" s="1">
        <f t="shared" si="396"/>
        <v>29533</v>
      </c>
      <c r="S5083" s="4">
        <v>1171409.8466492628</v>
      </c>
      <c r="T5083" s="4">
        <v>383384.33409855858</v>
      </c>
      <c r="U5083" s="1">
        <f t="shared" si="397"/>
        <v>2133075</v>
      </c>
      <c r="V5083" s="4">
        <f t="shared" si="398"/>
        <v>607813.81925217854</v>
      </c>
      <c r="W5083" s="1" t="str">
        <f t="shared" si="399"/>
        <v>Favourable</v>
      </c>
    </row>
    <row r="5084" spans="1:23" x14ac:dyDescent="0.25">
      <c r="A5084" s="1"/>
      <c r="B5084" s="1"/>
      <c r="C5084" s="1"/>
      <c r="D5084" s="1"/>
      <c r="E5084" s="1"/>
      <c r="F5084" s="2"/>
      <c r="G5084" s="3"/>
      <c r="H5084" s="1"/>
      <c r="I5084" s="1"/>
      <c r="J5084" s="1" t="s">
        <v>9953</v>
      </c>
      <c r="K5084" s="2">
        <v>43981</v>
      </c>
      <c r="L5084" s="1" t="s">
        <v>4227</v>
      </c>
      <c r="M5084" s="1" t="str">
        <f t="shared" si="395"/>
        <v>Infrastructure</v>
      </c>
      <c r="N5084" s="1" t="s">
        <v>4210</v>
      </c>
      <c r="O5084" s="1" t="s">
        <v>4335</v>
      </c>
      <c r="P5084" s="1">
        <v>8365</v>
      </c>
      <c r="Q5084" s="1">
        <v>1788492</v>
      </c>
      <c r="R5084" s="1">
        <f t="shared" si="396"/>
        <v>19145</v>
      </c>
      <c r="S5084" s="4">
        <v>651152.54442181601</v>
      </c>
      <c r="T5084" s="4">
        <v>334750.96638333111</v>
      </c>
      <c r="U5084" s="1">
        <f t="shared" si="397"/>
        <v>1769347</v>
      </c>
      <c r="V5084" s="4">
        <f t="shared" si="398"/>
        <v>802588.48919485288</v>
      </c>
      <c r="W5084" s="1" t="str">
        <f t="shared" si="399"/>
        <v>Favourable</v>
      </c>
    </row>
    <row r="5085" spans="1:23" x14ac:dyDescent="0.25">
      <c r="A5085" s="1"/>
      <c r="B5085" s="1"/>
      <c r="C5085" s="1"/>
      <c r="D5085" s="1"/>
      <c r="E5085" s="1"/>
      <c r="F5085" s="2"/>
      <c r="G5085" s="3"/>
      <c r="H5085" s="1"/>
      <c r="I5085" s="1"/>
      <c r="J5085" s="1" t="s">
        <v>10274</v>
      </c>
      <c r="K5085" s="2">
        <v>44740</v>
      </c>
      <c r="L5085" s="1" t="s">
        <v>4238</v>
      </c>
      <c r="M5085" s="1" t="str">
        <f t="shared" si="395"/>
        <v>Education</v>
      </c>
      <c r="N5085" s="1" t="s">
        <v>4222</v>
      </c>
      <c r="O5085" s="1" t="s">
        <v>4379</v>
      </c>
      <c r="P5085" s="1">
        <v>8439</v>
      </c>
      <c r="Q5085" s="1">
        <v>2307832</v>
      </c>
      <c r="R5085" s="1">
        <f t="shared" si="396"/>
        <v>0</v>
      </c>
      <c r="S5085" s="4">
        <v>1362479.1561031202</v>
      </c>
      <c r="T5085" s="4">
        <v>43522.906839359966</v>
      </c>
      <c r="U5085" s="1">
        <f t="shared" si="397"/>
        <v>2307832</v>
      </c>
      <c r="V5085" s="4">
        <f t="shared" si="398"/>
        <v>901829.9370575198</v>
      </c>
      <c r="W5085" s="1" t="str">
        <f t="shared" si="399"/>
        <v>Favourable</v>
      </c>
    </row>
    <row r="5086" spans="1:23" x14ac:dyDescent="0.25">
      <c r="A5086" s="1"/>
      <c r="B5086" s="1"/>
      <c r="C5086" s="1"/>
      <c r="D5086" s="1"/>
      <c r="E5086" s="1"/>
      <c r="F5086" s="2"/>
      <c r="G5086" s="3"/>
      <c r="H5086" s="1"/>
      <c r="I5086" s="1"/>
      <c r="J5086" s="1" t="s">
        <v>8332</v>
      </c>
      <c r="K5086" s="2">
        <v>44948</v>
      </c>
      <c r="L5086" s="1" t="s">
        <v>4207</v>
      </c>
      <c r="M5086" s="1" t="str">
        <f t="shared" si="395"/>
        <v>Social Services</v>
      </c>
      <c r="N5086" s="1" t="s">
        <v>4210</v>
      </c>
      <c r="O5086" s="1" t="s">
        <v>4358</v>
      </c>
      <c r="P5086" s="1">
        <v>9266</v>
      </c>
      <c r="Q5086" s="1">
        <v>1407553</v>
      </c>
      <c r="R5086" s="1">
        <f t="shared" si="396"/>
        <v>50258</v>
      </c>
      <c r="S5086" s="4">
        <v>671157.41588173085</v>
      </c>
      <c r="T5086" s="4">
        <v>18051.340545590218</v>
      </c>
      <c r="U5086" s="1">
        <f t="shared" si="397"/>
        <v>1357295</v>
      </c>
      <c r="V5086" s="4">
        <f t="shared" si="398"/>
        <v>718344.24357267888</v>
      </c>
      <c r="W5086" s="1" t="str">
        <f t="shared" si="399"/>
        <v>Favourable</v>
      </c>
    </row>
    <row r="5087" spans="1:23" x14ac:dyDescent="0.25">
      <c r="A5087" s="1"/>
      <c r="B5087" s="1"/>
      <c r="C5087" s="1"/>
      <c r="D5087" s="1"/>
      <c r="E5087" s="1"/>
      <c r="F5087" s="2"/>
      <c r="G5087" s="3"/>
      <c r="H5087" s="1"/>
      <c r="I5087" s="1"/>
      <c r="J5087" s="1" t="s">
        <v>5335</v>
      </c>
      <c r="K5087" s="2">
        <v>44005</v>
      </c>
      <c r="L5087" s="1" t="s">
        <v>4238</v>
      </c>
      <c r="M5087" s="1" t="str">
        <f t="shared" si="395"/>
        <v>Education</v>
      </c>
      <c r="N5087" s="1" t="s">
        <v>4222</v>
      </c>
      <c r="O5087" s="1" t="s">
        <v>4273</v>
      </c>
      <c r="P5087" s="1">
        <v>8536</v>
      </c>
      <c r="Q5087" s="1">
        <v>2326655</v>
      </c>
      <c r="R5087" s="1">
        <f t="shared" si="396"/>
        <v>11223</v>
      </c>
      <c r="S5087" s="4">
        <v>348588.55658663722</v>
      </c>
      <c r="T5087" s="4">
        <v>131493.56855236756</v>
      </c>
      <c r="U5087" s="1">
        <f t="shared" si="397"/>
        <v>2315432</v>
      </c>
      <c r="V5087" s="4">
        <f t="shared" si="398"/>
        <v>1846572.8748609952</v>
      </c>
      <c r="W5087" s="1" t="str">
        <f t="shared" si="399"/>
        <v>Favourable</v>
      </c>
    </row>
    <row r="5088" spans="1:23" x14ac:dyDescent="0.25">
      <c r="A5088" s="1"/>
      <c r="B5088" s="1"/>
      <c r="C5088" s="1"/>
      <c r="D5088" s="1"/>
      <c r="E5088" s="1"/>
      <c r="F5088" s="2"/>
      <c r="G5088" s="3"/>
      <c r="H5088" s="1"/>
      <c r="I5088" s="1"/>
      <c r="J5088" s="1" t="s">
        <v>5743</v>
      </c>
      <c r="K5088" s="2">
        <v>43992</v>
      </c>
      <c r="L5088" s="1" t="s">
        <v>4204</v>
      </c>
      <c r="M5088" s="1" t="str">
        <f t="shared" si="395"/>
        <v>Education</v>
      </c>
      <c r="N5088" s="1" t="s">
        <v>4222</v>
      </c>
      <c r="O5088" s="1" t="s">
        <v>4301</v>
      </c>
      <c r="P5088" s="1">
        <v>6188</v>
      </c>
      <c r="Q5088" s="1">
        <v>1257210</v>
      </c>
      <c r="R5088" s="1">
        <f t="shared" si="396"/>
        <v>94972</v>
      </c>
      <c r="S5088" s="4">
        <v>1009100.9619788084</v>
      </c>
      <c r="T5088" s="4">
        <v>371023.89601865999</v>
      </c>
      <c r="U5088" s="1">
        <f t="shared" si="397"/>
        <v>1162238</v>
      </c>
      <c r="V5088" s="4">
        <f t="shared" si="398"/>
        <v>-122914.85799746844</v>
      </c>
      <c r="W5088" s="1" t="str">
        <f t="shared" si="399"/>
        <v>Adverse</v>
      </c>
    </row>
    <row r="5089" spans="1:23" x14ac:dyDescent="0.25">
      <c r="A5089" s="1"/>
      <c r="B5089" s="1"/>
      <c r="C5089" s="1"/>
      <c r="D5089" s="1"/>
      <c r="E5089" s="1"/>
      <c r="F5089" s="2"/>
      <c r="G5089" s="3"/>
      <c r="H5089" s="1"/>
      <c r="I5089" s="1"/>
      <c r="J5089" s="1" t="s">
        <v>5874</v>
      </c>
      <c r="K5089" s="2">
        <v>44073</v>
      </c>
      <c r="L5089" s="1" t="s">
        <v>4204</v>
      </c>
      <c r="M5089" s="1" t="str">
        <f t="shared" si="395"/>
        <v>Education</v>
      </c>
      <c r="N5089" s="1" t="s">
        <v>4205</v>
      </c>
      <c r="O5089" s="1" t="s">
        <v>4496</v>
      </c>
      <c r="P5089" s="1">
        <v>7631</v>
      </c>
      <c r="Q5089" s="1">
        <v>1106949</v>
      </c>
      <c r="R5089" s="1">
        <f t="shared" si="396"/>
        <v>22260</v>
      </c>
      <c r="S5089" s="4">
        <v>552354.3039786726</v>
      </c>
      <c r="T5089" s="4">
        <v>137869.47420331248</v>
      </c>
      <c r="U5089" s="1">
        <f t="shared" si="397"/>
        <v>1084689</v>
      </c>
      <c r="V5089" s="4">
        <f t="shared" si="398"/>
        <v>416725.22181801498</v>
      </c>
      <c r="W5089" s="1" t="str">
        <f t="shared" si="399"/>
        <v>Favourable</v>
      </c>
    </row>
    <row r="5090" spans="1:23" x14ac:dyDescent="0.25">
      <c r="A5090" s="1"/>
      <c r="B5090" s="1"/>
      <c r="C5090" s="1"/>
      <c r="D5090" s="1"/>
      <c r="E5090" s="1"/>
      <c r="F5090" s="2"/>
      <c r="G5090" s="3"/>
      <c r="H5090" s="1"/>
      <c r="I5090" s="1"/>
      <c r="J5090" s="1" t="s">
        <v>10275</v>
      </c>
      <c r="K5090" s="2">
        <v>44966</v>
      </c>
      <c r="L5090" s="1" t="s">
        <v>4227</v>
      </c>
      <c r="M5090" s="1" t="str">
        <f t="shared" si="395"/>
        <v>Infrastructure</v>
      </c>
      <c r="N5090" s="1" t="s">
        <v>4222</v>
      </c>
      <c r="O5090" s="1" t="s">
        <v>4388</v>
      </c>
      <c r="P5090" s="1">
        <v>9353</v>
      </c>
      <c r="Q5090" s="1">
        <v>1845368</v>
      </c>
      <c r="R5090" s="1">
        <f t="shared" si="396"/>
        <v>0</v>
      </c>
      <c r="S5090" s="4">
        <v>1727150.6007303291</v>
      </c>
      <c r="T5090" s="4">
        <v>343043.21109004022</v>
      </c>
      <c r="U5090" s="1">
        <f t="shared" si="397"/>
        <v>1845368</v>
      </c>
      <c r="V5090" s="4">
        <f t="shared" si="398"/>
        <v>-224825.81182036921</v>
      </c>
      <c r="W5090" s="1" t="str">
        <f t="shared" si="399"/>
        <v>Adverse</v>
      </c>
    </row>
    <row r="5091" spans="1:23" x14ac:dyDescent="0.25">
      <c r="A5091" s="1"/>
      <c r="B5091" s="1"/>
      <c r="C5091" s="1"/>
      <c r="D5091" s="1"/>
      <c r="E5091" s="1"/>
      <c r="F5091" s="2"/>
      <c r="G5091" s="3"/>
      <c r="H5091" s="1"/>
      <c r="I5091" s="1"/>
      <c r="J5091" s="1" t="s">
        <v>10276</v>
      </c>
      <c r="K5091" s="2">
        <v>44759</v>
      </c>
      <c r="L5091" s="1" t="s">
        <v>4207</v>
      </c>
      <c r="M5091" s="1" t="str">
        <f t="shared" si="395"/>
        <v>Social Services</v>
      </c>
      <c r="N5091" s="1" t="s">
        <v>4222</v>
      </c>
      <c r="O5091" s="1" t="s">
        <v>4286</v>
      </c>
      <c r="P5091" s="1">
        <v>6393</v>
      </c>
      <c r="Q5091" s="1">
        <v>498471</v>
      </c>
      <c r="R5091" s="1">
        <f t="shared" si="396"/>
        <v>0</v>
      </c>
      <c r="S5091" s="4">
        <v>48570.652220217584</v>
      </c>
      <c r="T5091" s="4">
        <v>150652.60569482224</v>
      </c>
      <c r="U5091" s="1">
        <f t="shared" si="397"/>
        <v>498471</v>
      </c>
      <c r="V5091" s="4">
        <f t="shared" si="398"/>
        <v>299247.74208496016</v>
      </c>
      <c r="W5091" s="1" t="str">
        <f t="shared" si="399"/>
        <v>Favourable</v>
      </c>
    </row>
    <row r="5092" spans="1:23" x14ac:dyDescent="0.25">
      <c r="A5092" s="1"/>
      <c r="B5092" s="1"/>
      <c r="C5092" s="1"/>
      <c r="D5092" s="1"/>
      <c r="E5092" s="1"/>
      <c r="F5092" s="2"/>
      <c r="G5092" s="3"/>
      <c r="H5092" s="1"/>
      <c r="I5092" s="1"/>
      <c r="J5092" s="1" t="s">
        <v>9331</v>
      </c>
      <c r="K5092" s="2">
        <v>45093</v>
      </c>
      <c r="L5092" s="1" t="s">
        <v>4238</v>
      </c>
      <c r="M5092" s="1" t="str">
        <f t="shared" si="395"/>
        <v>Education</v>
      </c>
      <c r="N5092" s="1" t="s">
        <v>4222</v>
      </c>
      <c r="O5092" s="1" t="s">
        <v>4244</v>
      </c>
      <c r="P5092" s="1">
        <v>6752</v>
      </c>
      <c r="Q5092" s="1">
        <v>1410725</v>
      </c>
      <c r="R5092" s="1">
        <f t="shared" si="396"/>
        <v>18619</v>
      </c>
      <c r="S5092" s="4">
        <v>1394829.908371062</v>
      </c>
      <c r="T5092" s="4">
        <v>154366.80794991893</v>
      </c>
      <c r="U5092" s="1">
        <f t="shared" si="397"/>
        <v>1392106</v>
      </c>
      <c r="V5092" s="4">
        <f t="shared" si="398"/>
        <v>-138471.71632098104</v>
      </c>
      <c r="W5092" s="1" t="str">
        <f t="shared" si="399"/>
        <v>Adverse</v>
      </c>
    </row>
    <row r="5093" spans="1:23" x14ac:dyDescent="0.25">
      <c r="A5093" s="1"/>
      <c r="B5093" s="1"/>
      <c r="C5093" s="1"/>
      <c r="D5093" s="1"/>
      <c r="E5093" s="1"/>
      <c r="F5093" s="2"/>
      <c r="G5093" s="3"/>
      <c r="H5093" s="1"/>
      <c r="I5093" s="1"/>
      <c r="J5093" s="1" t="s">
        <v>7161</v>
      </c>
      <c r="K5093" s="2">
        <v>45314</v>
      </c>
      <c r="L5093" s="1" t="s">
        <v>4204</v>
      </c>
      <c r="M5093" s="1" t="str">
        <f t="shared" si="395"/>
        <v>Education</v>
      </c>
      <c r="N5093" s="1" t="s">
        <v>4222</v>
      </c>
      <c r="O5093" s="1" t="s">
        <v>4374</v>
      </c>
      <c r="P5093" s="1">
        <v>5706</v>
      </c>
      <c r="Q5093" s="1">
        <v>1703254</v>
      </c>
      <c r="R5093" s="1">
        <f t="shared" si="396"/>
        <v>39725</v>
      </c>
      <c r="S5093" s="4">
        <v>494958.35936875769</v>
      </c>
      <c r="T5093" s="4">
        <v>332320.08706174645</v>
      </c>
      <c r="U5093" s="1">
        <f t="shared" si="397"/>
        <v>1663529</v>
      </c>
      <c r="V5093" s="4">
        <f t="shared" si="398"/>
        <v>875975.55356949591</v>
      </c>
      <c r="W5093" s="1" t="str">
        <f t="shared" si="399"/>
        <v>Favourable</v>
      </c>
    </row>
    <row r="5094" spans="1:23" x14ac:dyDescent="0.25">
      <c r="A5094" s="1"/>
      <c r="B5094" s="1"/>
      <c r="C5094" s="1"/>
      <c r="D5094" s="1"/>
      <c r="E5094" s="1"/>
      <c r="F5094" s="2"/>
      <c r="G5094" s="3"/>
      <c r="H5094" s="1"/>
      <c r="I5094" s="1"/>
      <c r="J5094" s="1" t="s">
        <v>10277</v>
      </c>
      <c r="K5094" s="2">
        <v>44799</v>
      </c>
      <c r="L5094" s="1" t="s">
        <v>4238</v>
      </c>
      <c r="M5094" s="1" t="str">
        <f t="shared" si="395"/>
        <v>Education</v>
      </c>
      <c r="N5094" s="1" t="s">
        <v>4222</v>
      </c>
      <c r="O5094" s="1" t="s">
        <v>4233</v>
      </c>
      <c r="P5094" s="1">
        <v>5899</v>
      </c>
      <c r="Q5094" s="1">
        <v>654638</v>
      </c>
      <c r="R5094" s="1">
        <f t="shared" si="396"/>
        <v>0</v>
      </c>
      <c r="S5094" s="4">
        <v>484615.73280989862</v>
      </c>
      <c r="T5094" s="4">
        <v>134377.31439163664</v>
      </c>
      <c r="U5094" s="1">
        <f t="shared" si="397"/>
        <v>654638</v>
      </c>
      <c r="V5094" s="4">
        <f t="shared" si="398"/>
        <v>35644.952798464801</v>
      </c>
      <c r="W5094" s="1" t="str">
        <f t="shared" si="399"/>
        <v>Favourable</v>
      </c>
    </row>
    <row r="5095" spans="1:23" x14ac:dyDescent="0.25">
      <c r="A5095" s="1"/>
      <c r="B5095" s="1"/>
      <c r="C5095" s="1"/>
      <c r="D5095" s="1"/>
      <c r="E5095" s="1"/>
      <c r="F5095" s="2"/>
      <c r="G5095" s="3"/>
      <c r="H5095" s="1"/>
      <c r="I5095" s="1"/>
      <c r="J5095" s="1" t="s">
        <v>4543</v>
      </c>
      <c r="K5095" s="2">
        <v>43921</v>
      </c>
      <c r="L5095" s="1" t="s">
        <v>4207</v>
      </c>
      <c r="M5095" s="1" t="str">
        <f t="shared" si="395"/>
        <v>Social Services</v>
      </c>
      <c r="N5095" s="1" t="s">
        <v>4205</v>
      </c>
      <c r="O5095" s="1" t="s">
        <v>4270</v>
      </c>
      <c r="P5095" s="1">
        <v>8942</v>
      </c>
      <c r="Q5095" s="1">
        <v>2397539</v>
      </c>
      <c r="R5095" s="1">
        <f t="shared" si="396"/>
        <v>51752</v>
      </c>
      <c r="S5095" s="4">
        <v>2327172.5769402729</v>
      </c>
      <c r="T5095" s="4">
        <v>638005.07237624505</v>
      </c>
      <c r="U5095" s="1">
        <f t="shared" si="397"/>
        <v>2345787</v>
      </c>
      <c r="V5095" s="4">
        <f t="shared" si="398"/>
        <v>-567638.6493165181</v>
      </c>
      <c r="W5095" s="1" t="str">
        <f t="shared" si="399"/>
        <v>Adverse</v>
      </c>
    </row>
    <row r="5096" spans="1:23" x14ac:dyDescent="0.25">
      <c r="A5096" s="1"/>
      <c r="B5096" s="1"/>
      <c r="C5096" s="1"/>
      <c r="D5096" s="1"/>
      <c r="E5096" s="1"/>
      <c r="F5096" s="2"/>
      <c r="G5096" s="3"/>
      <c r="H5096" s="1"/>
      <c r="I5096" s="1"/>
      <c r="J5096" s="1" t="s">
        <v>10278</v>
      </c>
      <c r="K5096" s="2">
        <v>44653</v>
      </c>
      <c r="L5096" s="1" t="s">
        <v>4207</v>
      </c>
      <c r="M5096" s="1" t="str">
        <f t="shared" si="395"/>
        <v>Social Services</v>
      </c>
      <c r="N5096" s="1" t="s">
        <v>4210</v>
      </c>
      <c r="O5096" s="1" t="s">
        <v>4301</v>
      </c>
      <c r="P5096" s="1">
        <v>6464</v>
      </c>
      <c r="Q5096" s="1">
        <v>1244333</v>
      </c>
      <c r="R5096" s="1">
        <f t="shared" si="396"/>
        <v>0</v>
      </c>
      <c r="S5096" s="4">
        <v>680217.46523716266</v>
      </c>
      <c r="T5096" s="4">
        <v>98882.409265390015</v>
      </c>
      <c r="U5096" s="1">
        <f t="shared" si="397"/>
        <v>1244333</v>
      </c>
      <c r="V5096" s="4">
        <f t="shared" si="398"/>
        <v>465233.12549744733</v>
      </c>
      <c r="W5096" s="1" t="str">
        <f t="shared" si="399"/>
        <v>Favourable</v>
      </c>
    </row>
    <row r="5097" spans="1:23" x14ac:dyDescent="0.25">
      <c r="A5097" s="1"/>
      <c r="B5097" s="1"/>
      <c r="C5097" s="1"/>
      <c r="D5097" s="1"/>
      <c r="E5097" s="1"/>
      <c r="F5097" s="2"/>
      <c r="G5097" s="3"/>
      <c r="H5097" s="1"/>
      <c r="I5097" s="1"/>
      <c r="J5097" s="1" t="s">
        <v>10279</v>
      </c>
      <c r="K5097" s="2">
        <v>43936</v>
      </c>
      <c r="L5097" s="1" t="s">
        <v>4207</v>
      </c>
      <c r="M5097" s="1" t="str">
        <f t="shared" si="395"/>
        <v>Social Services</v>
      </c>
      <c r="N5097" s="1" t="s">
        <v>4222</v>
      </c>
      <c r="O5097" s="1" t="s">
        <v>4338</v>
      </c>
      <c r="P5097" s="1">
        <v>7301</v>
      </c>
      <c r="Q5097" s="1">
        <v>2491610</v>
      </c>
      <c r="R5097" s="1">
        <f t="shared" si="396"/>
        <v>0</v>
      </c>
      <c r="S5097" s="4">
        <v>1843214.8144755396</v>
      </c>
      <c r="T5097" s="4">
        <v>198492.84751066208</v>
      </c>
      <c r="U5097" s="1">
        <f t="shared" si="397"/>
        <v>2491610</v>
      </c>
      <c r="V5097" s="4">
        <f t="shared" si="398"/>
        <v>449902.33801379823</v>
      </c>
      <c r="W5097" s="1" t="str">
        <f t="shared" si="399"/>
        <v>Favourable</v>
      </c>
    </row>
    <row r="5098" spans="1:23" x14ac:dyDescent="0.25">
      <c r="A5098" s="1"/>
      <c r="B5098" s="1"/>
      <c r="C5098" s="1"/>
      <c r="D5098" s="1"/>
      <c r="E5098" s="1"/>
      <c r="F5098" s="2"/>
      <c r="G5098" s="3"/>
      <c r="H5098" s="1"/>
      <c r="I5098" s="1"/>
      <c r="J5098" s="1" t="s">
        <v>8310</v>
      </c>
      <c r="K5098" s="2">
        <v>44054</v>
      </c>
      <c r="L5098" s="1" t="s">
        <v>4238</v>
      </c>
      <c r="M5098" s="1" t="str">
        <f t="shared" si="395"/>
        <v>Education</v>
      </c>
      <c r="N5098" s="1" t="s">
        <v>4222</v>
      </c>
      <c r="O5098" s="1" t="s">
        <v>4253</v>
      </c>
      <c r="P5098" s="1">
        <v>7182</v>
      </c>
      <c r="Q5098" s="1">
        <v>324732</v>
      </c>
      <c r="R5098" s="1">
        <f t="shared" si="396"/>
        <v>15022</v>
      </c>
      <c r="S5098" s="4">
        <v>187888.82739026839</v>
      </c>
      <c r="T5098" s="4">
        <v>69478.743484210092</v>
      </c>
      <c r="U5098" s="1">
        <f t="shared" si="397"/>
        <v>309710</v>
      </c>
      <c r="V5098" s="4">
        <f t="shared" si="398"/>
        <v>67364.429125521507</v>
      </c>
      <c r="W5098" s="1" t="str">
        <f t="shared" si="399"/>
        <v>Favourable</v>
      </c>
    </row>
    <row r="5099" spans="1:23" x14ac:dyDescent="0.25">
      <c r="A5099" s="1"/>
      <c r="B5099" s="1"/>
      <c r="C5099" s="1"/>
      <c r="D5099" s="1"/>
      <c r="E5099" s="1"/>
      <c r="F5099" s="2"/>
      <c r="G5099" s="3"/>
      <c r="H5099" s="1"/>
      <c r="I5099" s="1"/>
      <c r="J5099" s="1" t="s">
        <v>7121</v>
      </c>
      <c r="K5099" s="2">
        <v>44921</v>
      </c>
      <c r="L5099" s="1" t="s">
        <v>4204</v>
      </c>
      <c r="M5099" s="1" t="str">
        <f t="shared" si="395"/>
        <v>Education</v>
      </c>
      <c r="N5099" s="1" t="s">
        <v>4205</v>
      </c>
      <c r="O5099" s="1" t="s">
        <v>4295</v>
      </c>
      <c r="P5099" s="1">
        <v>5531</v>
      </c>
      <c r="Q5099" s="1">
        <v>1130972</v>
      </c>
      <c r="R5099" s="1">
        <f t="shared" si="396"/>
        <v>15288</v>
      </c>
      <c r="S5099" s="4">
        <v>807012.50657180313</v>
      </c>
      <c r="T5099" s="4">
        <v>154899.26035026525</v>
      </c>
      <c r="U5099" s="1">
        <f t="shared" si="397"/>
        <v>1115684</v>
      </c>
      <c r="V5099" s="4">
        <f t="shared" si="398"/>
        <v>169060.23307793168</v>
      </c>
      <c r="W5099" s="1" t="str">
        <f t="shared" si="399"/>
        <v>Favourable</v>
      </c>
    </row>
    <row r="5100" spans="1:23" x14ac:dyDescent="0.25">
      <c r="A5100" s="1"/>
      <c r="B5100" s="1"/>
      <c r="C5100" s="1"/>
      <c r="D5100" s="1"/>
      <c r="E5100" s="1"/>
      <c r="F5100" s="2"/>
      <c r="G5100" s="3"/>
      <c r="H5100" s="1"/>
      <c r="I5100" s="1"/>
      <c r="J5100" s="1" t="s">
        <v>4681</v>
      </c>
      <c r="K5100" s="2">
        <v>44548</v>
      </c>
      <c r="L5100" s="1" t="s">
        <v>4207</v>
      </c>
      <c r="M5100" s="1" t="str">
        <f t="shared" si="395"/>
        <v>Social Services</v>
      </c>
      <c r="N5100" s="1" t="s">
        <v>4222</v>
      </c>
      <c r="O5100" s="1" t="s">
        <v>4421</v>
      </c>
      <c r="P5100" s="1">
        <v>9174</v>
      </c>
      <c r="Q5100" s="1">
        <v>1911078</v>
      </c>
      <c r="R5100" s="1">
        <f t="shared" si="396"/>
        <v>51472</v>
      </c>
      <c r="S5100" s="4">
        <v>1095553.9795837423</v>
      </c>
      <c r="T5100" s="4">
        <v>270053.65893140325</v>
      </c>
      <c r="U5100" s="1">
        <f t="shared" si="397"/>
        <v>1859606</v>
      </c>
      <c r="V5100" s="4">
        <f t="shared" si="398"/>
        <v>545470.36148485448</v>
      </c>
      <c r="W5100" s="1" t="str">
        <f t="shared" si="399"/>
        <v>Favourable</v>
      </c>
    </row>
    <row r="5101" spans="1:23" x14ac:dyDescent="0.25">
      <c r="A5101" s="1"/>
      <c r="B5101" s="1"/>
      <c r="C5101" s="1"/>
      <c r="D5101" s="1"/>
      <c r="E5101" s="1"/>
      <c r="F5101" s="2"/>
      <c r="G5101" s="3"/>
      <c r="H5101" s="1"/>
      <c r="I5101" s="1"/>
      <c r="J5101" s="1" t="s">
        <v>7551</v>
      </c>
      <c r="K5101" s="2">
        <v>43991</v>
      </c>
      <c r="L5101" s="1" t="s">
        <v>4207</v>
      </c>
      <c r="M5101" s="1" t="str">
        <f t="shared" si="395"/>
        <v>Social Services</v>
      </c>
      <c r="N5101" s="1" t="s">
        <v>4210</v>
      </c>
      <c r="O5101" s="1" t="s">
        <v>4379</v>
      </c>
      <c r="P5101" s="1">
        <v>6552</v>
      </c>
      <c r="Q5101" s="1">
        <v>2443512</v>
      </c>
      <c r="R5101" s="1">
        <f t="shared" si="396"/>
        <v>41792</v>
      </c>
      <c r="S5101" s="4">
        <v>364153.69945506623</v>
      </c>
      <c r="T5101" s="4">
        <v>677639.34126928973</v>
      </c>
      <c r="U5101" s="1">
        <f t="shared" si="397"/>
        <v>2401720</v>
      </c>
      <c r="V5101" s="4">
        <f t="shared" si="398"/>
        <v>1401718.959275644</v>
      </c>
      <c r="W5101" s="1" t="str">
        <f t="shared" si="399"/>
        <v>Favourable</v>
      </c>
    </row>
    <row r="5102" spans="1:23" x14ac:dyDescent="0.25">
      <c r="A5102" s="1"/>
      <c r="B5102" s="1"/>
      <c r="C5102" s="1"/>
      <c r="D5102" s="1"/>
      <c r="E5102" s="1"/>
      <c r="F5102" s="2"/>
      <c r="G5102" s="3"/>
      <c r="H5102" s="1"/>
      <c r="I5102" s="1"/>
      <c r="J5102" s="1" t="s">
        <v>10280</v>
      </c>
      <c r="K5102" s="2">
        <v>44496</v>
      </c>
      <c r="L5102" s="1" t="s">
        <v>4207</v>
      </c>
      <c r="M5102" s="1" t="str">
        <f t="shared" si="395"/>
        <v>Social Services</v>
      </c>
      <c r="N5102" s="1" t="s">
        <v>4205</v>
      </c>
      <c r="O5102" s="1" t="s">
        <v>4311</v>
      </c>
      <c r="P5102" s="1">
        <v>6449</v>
      </c>
      <c r="Q5102" s="1">
        <v>2101501</v>
      </c>
      <c r="R5102" s="1">
        <f t="shared" si="396"/>
        <v>0</v>
      </c>
      <c r="S5102" s="4">
        <v>1386830.6344659226</v>
      </c>
      <c r="T5102" s="4">
        <v>697830.01077072241</v>
      </c>
      <c r="U5102" s="1">
        <f t="shared" si="397"/>
        <v>2101501</v>
      </c>
      <c r="V5102" s="4">
        <f t="shared" si="398"/>
        <v>16840.354763355106</v>
      </c>
      <c r="W5102" s="1" t="str">
        <f t="shared" si="399"/>
        <v>Favourable</v>
      </c>
    </row>
    <row r="5103" spans="1:23" x14ac:dyDescent="0.25">
      <c r="A5103" s="1"/>
      <c r="B5103" s="1"/>
      <c r="C5103" s="1"/>
      <c r="D5103" s="1"/>
      <c r="E5103" s="1"/>
      <c r="F5103" s="2"/>
      <c r="G5103" s="3"/>
      <c r="H5103" s="1"/>
      <c r="I5103" s="1"/>
      <c r="J5103" s="1" t="s">
        <v>9302</v>
      </c>
      <c r="K5103" s="2">
        <v>44638</v>
      </c>
      <c r="L5103" s="1" t="s">
        <v>4227</v>
      </c>
      <c r="M5103" s="1" t="str">
        <f t="shared" si="395"/>
        <v>Infrastructure</v>
      </c>
      <c r="N5103" s="1" t="s">
        <v>4222</v>
      </c>
      <c r="O5103" s="1" t="s">
        <v>4259</v>
      </c>
      <c r="P5103" s="1">
        <v>7547</v>
      </c>
      <c r="Q5103" s="1">
        <v>1872602</v>
      </c>
      <c r="R5103" s="1">
        <f t="shared" si="396"/>
        <v>56250</v>
      </c>
      <c r="S5103" s="4">
        <v>1122950.4818404131</v>
      </c>
      <c r="T5103" s="4">
        <v>571263.39796729374</v>
      </c>
      <c r="U5103" s="1">
        <f t="shared" si="397"/>
        <v>1816352</v>
      </c>
      <c r="V5103" s="4">
        <f t="shared" si="398"/>
        <v>178388.12019229308</v>
      </c>
      <c r="W5103" s="1" t="str">
        <f t="shared" si="399"/>
        <v>Favourable</v>
      </c>
    </row>
    <row r="5104" spans="1:23" x14ac:dyDescent="0.25">
      <c r="A5104" s="1"/>
      <c r="B5104" s="1"/>
      <c r="C5104" s="1"/>
      <c r="D5104" s="1"/>
      <c r="E5104" s="1"/>
      <c r="F5104" s="2"/>
      <c r="G5104" s="3"/>
      <c r="H5104" s="1"/>
      <c r="I5104" s="1"/>
      <c r="J5104" s="1" t="s">
        <v>10281</v>
      </c>
      <c r="K5104" s="2">
        <v>44705</v>
      </c>
      <c r="L5104" s="1" t="s">
        <v>4238</v>
      </c>
      <c r="M5104" s="1" t="str">
        <f t="shared" si="395"/>
        <v>Education</v>
      </c>
      <c r="N5104" s="1" t="s">
        <v>4205</v>
      </c>
      <c r="O5104" s="1" t="s">
        <v>4361</v>
      </c>
      <c r="P5104" s="1">
        <v>5932</v>
      </c>
      <c r="Q5104" s="1">
        <v>2389277</v>
      </c>
      <c r="R5104" s="1">
        <f t="shared" si="396"/>
        <v>0</v>
      </c>
      <c r="S5104" s="4">
        <v>789240.28595813189</v>
      </c>
      <c r="T5104" s="4">
        <v>285721.27856724948</v>
      </c>
      <c r="U5104" s="1">
        <f t="shared" si="397"/>
        <v>2389277</v>
      </c>
      <c r="V5104" s="4">
        <f t="shared" si="398"/>
        <v>1314315.4354746186</v>
      </c>
      <c r="W5104" s="1" t="str">
        <f t="shared" si="399"/>
        <v>Favourable</v>
      </c>
    </row>
    <row r="5105" spans="1:23" x14ac:dyDescent="0.25">
      <c r="A5105" s="1"/>
      <c r="B5105" s="1"/>
      <c r="C5105" s="1"/>
      <c r="D5105" s="1"/>
      <c r="E5105" s="1"/>
      <c r="F5105" s="2"/>
      <c r="G5105" s="3"/>
      <c r="H5105" s="1"/>
      <c r="I5105" s="1"/>
      <c r="J5105" s="1" t="s">
        <v>8082</v>
      </c>
      <c r="K5105" s="2">
        <v>44424</v>
      </c>
      <c r="L5105" s="1" t="s">
        <v>4204</v>
      </c>
      <c r="M5105" s="1" t="str">
        <f t="shared" si="395"/>
        <v>Education</v>
      </c>
      <c r="N5105" s="1" t="s">
        <v>4210</v>
      </c>
      <c r="O5105" s="1" t="s">
        <v>4211</v>
      </c>
      <c r="P5105" s="1">
        <v>6931</v>
      </c>
      <c r="Q5105" s="1">
        <v>2414329</v>
      </c>
      <c r="R5105" s="1">
        <f t="shared" si="396"/>
        <v>53879</v>
      </c>
      <c r="S5105" s="4">
        <v>1030853.3652595398</v>
      </c>
      <c r="T5105" s="4">
        <v>371081.21902452875</v>
      </c>
      <c r="U5105" s="1">
        <f t="shared" si="397"/>
        <v>2360450</v>
      </c>
      <c r="V5105" s="4">
        <f t="shared" si="398"/>
        <v>1012394.4157159314</v>
      </c>
      <c r="W5105" s="1" t="str">
        <f t="shared" si="399"/>
        <v>Favourable</v>
      </c>
    </row>
    <row r="5106" spans="1:23" x14ac:dyDescent="0.25">
      <c r="A5106" s="1"/>
      <c r="B5106" s="1"/>
      <c r="C5106" s="1"/>
      <c r="D5106" s="1"/>
      <c r="E5106" s="1"/>
      <c r="F5106" s="2"/>
      <c r="G5106" s="3"/>
      <c r="H5106" s="1"/>
      <c r="I5106" s="1"/>
      <c r="J5106" s="1" t="s">
        <v>9378</v>
      </c>
      <c r="K5106" s="2">
        <v>45079</v>
      </c>
      <c r="L5106" s="1" t="s">
        <v>4238</v>
      </c>
      <c r="M5106" s="1" t="str">
        <f t="shared" si="395"/>
        <v>Education</v>
      </c>
      <c r="N5106" s="1" t="s">
        <v>4210</v>
      </c>
      <c r="O5106" s="1" t="s">
        <v>4476</v>
      </c>
      <c r="P5106" s="1">
        <v>9415</v>
      </c>
      <c r="Q5106" s="1">
        <v>1634920</v>
      </c>
      <c r="R5106" s="1">
        <f t="shared" si="396"/>
        <v>37165</v>
      </c>
      <c r="S5106" s="4">
        <v>242553.52461977699</v>
      </c>
      <c r="T5106" s="4">
        <v>60182.176676801369</v>
      </c>
      <c r="U5106" s="1">
        <f t="shared" si="397"/>
        <v>1597755</v>
      </c>
      <c r="V5106" s="4">
        <f t="shared" si="398"/>
        <v>1332184.2987034216</v>
      </c>
      <c r="W5106" s="1" t="str">
        <f t="shared" si="399"/>
        <v>Favourable</v>
      </c>
    </row>
    <row r="5107" spans="1:23" x14ac:dyDescent="0.25">
      <c r="A5107" s="1"/>
      <c r="B5107" s="1"/>
      <c r="C5107" s="1"/>
      <c r="D5107" s="1"/>
      <c r="E5107" s="1"/>
      <c r="F5107" s="2"/>
      <c r="G5107" s="3"/>
      <c r="H5107" s="1"/>
      <c r="I5107" s="1"/>
      <c r="J5107" s="1" t="s">
        <v>10282</v>
      </c>
      <c r="K5107" s="2">
        <v>44228</v>
      </c>
      <c r="L5107" s="1" t="s">
        <v>4207</v>
      </c>
      <c r="M5107" s="1" t="str">
        <f t="shared" si="395"/>
        <v>Social Services</v>
      </c>
      <c r="N5107" s="1" t="s">
        <v>4210</v>
      </c>
      <c r="O5107" s="1" t="s">
        <v>4438</v>
      </c>
      <c r="P5107" s="1">
        <v>8169</v>
      </c>
      <c r="Q5107" s="1">
        <v>2223749</v>
      </c>
      <c r="R5107" s="1">
        <f t="shared" si="396"/>
        <v>0</v>
      </c>
      <c r="S5107" s="4">
        <v>2092061.916501204</v>
      </c>
      <c r="T5107" s="4">
        <v>232277.2953291731</v>
      </c>
      <c r="U5107" s="1">
        <f t="shared" si="397"/>
        <v>2223749</v>
      </c>
      <c r="V5107" s="4">
        <f t="shared" si="398"/>
        <v>-100590.21183037711</v>
      </c>
      <c r="W5107" s="1" t="str">
        <f t="shared" si="399"/>
        <v>Adverse</v>
      </c>
    </row>
    <row r="5108" spans="1:23" x14ac:dyDescent="0.25">
      <c r="A5108" s="1"/>
      <c r="B5108" s="1"/>
      <c r="C5108" s="1"/>
      <c r="D5108" s="1"/>
      <c r="E5108" s="1"/>
      <c r="F5108" s="2"/>
      <c r="G5108" s="3"/>
      <c r="H5108" s="1"/>
      <c r="I5108" s="1"/>
      <c r="J5108" s="1" t="s">
        <v>9564</v>
      </c>
      <c r="K5108" s="2">
        <v>44742</v>
      </c>
      <c r="L5108" s="1" t="s">
        <v>4207</v>
      </c>
      <c r="M5108" s="1" t="str">
        <f t="shared" si="395"/>
        <v>Social Services</v>
      </c>
      <c r="N5108" s="1" t="s">
        <v>4222</v>
      </c>
      <c r="O5108" s="1" t="s">
        <v>4458</v>
      </c>
      <c r="P5108" s="1">
        <v>8942</v>
      </c>
      <c r="Q5108" s="1">
        <v>1416264</v>
      </c>
      <c r="R5108" s="1">
        <f t="shared" si="396"/>
        <v>49632</v>
      </c>
      <c r="S5108" s="4">
        <v>983911.01547153376</v>
      </c>
      <c r="T5108" s="4">
        <v>349028.23479726474</v>
      </c>
      <c r="U5108" s="1">
        <f t="shared" si="397"/>
        <v>1366632</v>
      </c>
      <c r="V5108" s="4">
        <f t="shared" si="398"/>
        <v>83324.749731201446</v>
      </c>
      <c r="W5108" s="1" t="str">
        <f t="shared" si="399"/>
        <v>Favourable</v>
      </c>
    </row>
    <row r="5109" spans="1:23" x14ac:dyDescent="0.25">
      <c r="A5109" s="1"/>
      <c r="B5109" s="1"/>
      <c r="C5109" s="1"/>
      <c r="D5109" s="1"/>
      <c r="E5109" s="1"/>
      <c r="F5109" s="2"/>
      <c r="G5109" s="3"/>
      <c r="H5109" s="1"/>
      <c r="I5109" s="1"/>
      <c r="J5109" s="1" t="s">
        <v>10005</v>
      </c>
      <c r="K5109" s="2">
        <v>44807</v>
      </c>
      <c r="L5109" s="1" t="s">
        <v>4207</v>
      </c>
      <c r="M5109" s="1" t="str">
        <f t="shared" si="395"/>
        <v>Social Services</v>
      </c>
      <c r="N5109" s="1" t="s">
        <v>4222</v>
      </c>
      <c r="O5109" s="1" t="s">
        <v>4279</v>
      </c>
      <c r="P5109" s="1">
        <v>6726</v>
      </c>
      <c r="Q5109" s="1">
        <v>865481</v>
      </c>
      <c r="R5109" s="1">
        <f t="shared" si="396"/>
        <v>17129</v>
      </c>
      <c r="S5109" s="4">
        <v>353633.54416469793</v>
      </c>
      <c r="T5109" s="4">
        <v>205764.4139272921</v>
      </c>
      <c r="U5109" s="1">
        <f t="shared" si="397"/>
        <v>848352</v>
      </c>
      <c r="V5109" s="4">
        <f t="shared" si="398"/>
        <v>306083.04190800991</v>
      </c>
      <c r="W5109" s="1" t="str">
        <f t="shared" si="399"/>
        <v>Favourable</v>
      </c>
    </row>
    <row r="5110" spans="1:23" x14ac:dyDescent="0.25">
      <c r="A5110" s="1"/>
      <c r="B5110" s="1"/>
      <c r="C5110" s="1"/>
      <c r="D5110" s="1"/>
      <c r="E5110" s="1"/>
      <c r="F5110" s="2"/>
      <c r="G5110" s="3"/>
      <c r="H5110" s="1"/>
      <c r="I5110" s="1"/>
      <c r="J5110" s="1" t="s">
        <v>6123</v>
      </c>
      <c r="K5110" s="2">
        <v>45303</v>
      </c>
      <c r="L5110" s="1" t="s">
        <v>4207</v>
      </c>
      <c r="M5110" s="1" t="str">
        <f t="shared" si="395"/>
        <v>Social Services</v>
      </c>
      <c r="N5110" s="1" t="s">
        <v>4205</v>
      </c>
      <c r="O5110" s="1" t="s">
        <v>4295</v>
      </c>
      <c r="P5110" s="1">
        <v>8752</v>
      </c>
      <c r="Q5110" s="1">
        <v>489984</v>
      </c>
      <c r="R5110" s="1">
        <f t="shared" si="396"/>
        <v>12870</v>
      </c>
      <c r="S5110" s="4">
        <v>273818.35143068206</v>
      </c>
      <c r="T5110" s="4">
        <v>129906.89705038228</v>
      </c>
      <c r="U5110" s="1">
        <f t="shared" si="397"/>
        <v>477114</v>
      </c>
      <c r="V5110" s="4">
        <f t="shared" si="398"/>
        <v>86258.751518935664</v>
      </c>
      <c r="W5110" s="1" t="str">
        <f t="shared" si="399"/>
        <v>Favourable</v>
      </c>
    </row>
    <row r="5111" spans="1:23" x14ac:dyDescent="0.25">
      <c r="A5111" s="1"/>
      <c r="B5111" s="1"/>
      <c r="C5111" s="1"/>
      <c r="D5111" s="1"/>
      <c r="E5111" s="1"/>
      <c r="F5111" s="2"/>
      <c r="G5111" s="3"/>
      <c r="H5111" s="1"/>
      <c r="I5111" s="1"/>
      <c r="J5111" s="1" t="s">
        <v>10283</v>
      </c>
      <c r="K5111" s="2">
        <v>44368</v>
      </c>
      <c r="L5111" s="1" t="s">
        <v>4238</v>
      </c>
      <c r="M5111" s="1" t="str">
        <f t="shared" si="395"/>
        <v>Education</v>
      </c>
      <c r="N5111" s="1" t="s">
        <v>4222</v>
      </c>
      <c r="O5111" s="1" t="s">
        <v>4379</v>
      </c>
      <c r="P5111" s="1">
        <v>5879</v>
      </c>
      <c r="Q5111" s="1">
        <v>2009244</v>
      </c>
      <c r="R5111" s="1">
        <f t="shared" si="396"/>
        <v>0</v>
      </c>
      <c r="S5111" s="4">
        <v>652801.68530210678</v>
      </c>
      <c r="T5111" s="4">
        <v>245773.76135162896</v>
      </c>
      <c r="U5111" s="1">
        <f t="shared" si="397"/>
        <v>2009244</v>
      </c>
      <c r="V5111" s="4">
        <f t="shared" si="398"/>
        <v>1110668.5533462642</v>
      </c>
      <c r="W5111" s="1" t="str">
        <f t="shared" si="399"/>
        <v>Favourable</v>
      </c>
    </row>
    <row r="5112" spans="1:23" x14ac:dyDescent="0.25">
      <c r="A5112" s="1"/>
      <c r="B5112" s="1"/>
      <c r="C5112" s="1"/>
      <c r="D5112" s="1"/>
      <c r="E5112" s="1"/>
      <c r="F5112" s="2"/>
      <c r="G5112" s="3"/>
      <c r="H5112" s="1"/>
      <c r="I5112" s="1"/>
      <c r="J5112" s="1" t="s">
        <v>8019</v>
      </c>
      <c r="K5112" s="2">
        <v>45253</v>
      </c>
      <c r="L5112" s="1" t="s">
        <v>4207</v>
      </c>
      <c r="M5112" s="1" t="str">
        <f t="shared" si="395"/>
        <v>Social Services</v>
      </c>
      <c r="N5112" s="1" t="s">
        <v>4205</v>
      </c>
      <c r="O5112" s="1" t="s">
        <v>4223</v>
      </c>
      <c r="P5112" s="1">
        <v>7382</v>
      </c>
      <c r="Q5112" s="1">
        <v>2213135</v>
      </c>
      <c r="R5112" s="1">
        <f t="shared" si="396"/>
        <v>22763</v>
      </c>
      <c r="S5112" s="4">
        <v>1000135.2322651531</v>
      </c>
      <c r="T5112" s="4">
        <v>366287.91152611788</v>
      </c>
      <c r="U5112" s="1">
        <f t="shared" si="397"/>
        <v>2190372</v>
      </c>
      <c r="V5112" s="4">
        <f t="shared" si="398"/>
        <v>846711.85620872909</v>
      </c>
      <c r="W5112" s="1" t="str">
        <f t="shared" si="399"/>
        <v>Favourable</v>
      </c>
    </row>
    <row r="5113" spans="1:23" x14ac:dyDescent="0.25">
      <c r="A5113" s="1"/>
      <c r="B5113" s="1"/>
      <c r="C5113" s="1"/>
      <c r="D5113" s="1"/>
      <c r="E5113" s="1"/>
      <c r="F5113" s="2"/>
      <c r="G5113" s="3"/>
      <c r="H5113" s="1"/>
      <c r="I5113" s="1"/>
      <c r="J5113" s="1" t="s">
        <v>8981</v>
      </c>
      <c r="K5113" s="2">
        <v>44535</v>
      </c>
      <c r="L5113" s="1" t="s">
        <v>4207</v>
      </c>
      <c r="M5113" s="1" t="str">
        <f t="shared" si="395"/>
        <v>Social Services</v>
      </c>
      <c r="N5113" s="1" t="s">
        <v>4222</v>
      </c>
      <c r="O5113" s="1" t="s">
        <v>4304</v>
      </c>
      <c r="P5113" s="1">
        <v>7692</v>
      </c>
      <c r="Q5113" s="1">
        <v>796753</v>
      </c>
      <c r="R5113" s="1">
        <f t="shared" si="396"/>
        <v>56442</v>
      </c>
      <c r="S5113" s="4">
        <v>317803.50190902641</v>
      </c>
      <c r="T5113" s="4">
        <v>129182.87965522165</v>
      </c>
      <c r="U5113" s="1">
        <f t="shared" si="397"/>
        <v>740311</v>
      </c>
      <c r="V5113" s="4">
        <f t="shared" si="398"/>
        <v>349766.61843575194</v>
      </c>
      <c r="W5113" s="1" t="str">
        <f t="shared" si="399"/>
        <v>Favourable</v>
      </c>
    </row>
    <row r="5114" spans="1:23" x14ac:dyDescent="0.25">
      <c r="A5114" s="1"/>
      <c r="B5114" s="1"/>
      <c r="C5114" s="1"/>
      <c r="D5114" s="1"/>
      <c r="E5114" s="1"/>
      <c r="F5114" s="2"/>
      <c r="G5114" s="3"/>
      <c r="H5114" s="1"/>
      <c r="I5114" s="1"/>
      <c r="J5114" s="1" t="s">
        <v>4599</v>
      </c>
      <c r="K5114" s="2">
        <v>45395</v>
      </c>
      <c r="L5114" s="1" t="s">
        <v>4238</v>
      </c>
      <c r="M5114" s="1" t="str">
        <f t="shared" si="395"/>
        <v>Education</v>
      </c>
      <c r="N5114" s="1" t="s">
        <v>4205</v>
      </c>
      <c r="O5114" s="1" t="s">
        <v>4441</v>
      </c>
      <c r="P5114" s="1">
        <v>6466</v>
      </c>
      <c r="Q5114" s="1">
        <v>460464</v>
      </c>
      <c r="R5114" s="1">
        <f t="shared" si="396"/>
        <v>87014</v>
      </c>
      <c r="S5114" s="4">
        <v>244543.27141473693</v>
      </c>
      <c r="T5114" s="4">
        <v>77955.271988895256</v>
      </c>
      <c r="U5114" s="1">
        <f t="shared" si="397"/>
        <v>373450</v>
      </c>
      <c r="V5114" s="4">
        <f t="shared" si="398"/>
        <v>137965.45659636782</v>
      </c>
      <c r="W5114" s="1" t="str">
        <f t="shared" si="399"/>
        <v>Favourable</v>
      </c>
    </row>
    <row r="5115" spans="1:23" x14ac:dyDescent="0.25">
      <c r="A5115" s="1"/>
      <c r="B5115" s="1"/>
      <c r="C5115" s="1"/>
      <c r="D5115" s="1"/>
      <c r="E5115" s="1"/>
      <c r="F5115" s="2"/>
      <c r="G5115" s="3"/>
      <c r="H5115" s="1"/>
      <c r="I5115" s="1"/>
      <c r="J5115" s="1" t="s">
        <v>10284</v>
      </c>
      <c r="K5115" s="2">
        <v>45126</v>
      </c>
      <c r="L5115" s="1" t="s">
        <v>4227</v>
      </c>
      <c r="M5115" s="1" t="str">
        <f t="shared" si="395"/>
        <v>Infrastructure</v>
      </c>
      <c r="N5115" s="1" t="s">
        <v>4222</v>
      </c>
      <c r="O5115" s="1" t="s">
        <v>4244</v>
      </c>
      <c r="P5115" s="1">
        <v>8607</v>
      </c>
      <c r="Q5115" s="1">
        <v>560052</v>
      </c>
      <c r="R5115" s="1">
        <f t="shared" si="396"/>
        <v>0</v>
      </c>
      <c r="S5115" s="4">
        <v>304416.36684002948</v>
      </c>
      <c r="T5115" s="4">
        <v>48770.856703177218</v>
      </c>
      <c r="U5115" s="1">
        <f t="shared" si="397"/>
        <v>560052</v>
      </c>
      <c r="V5115" s="4">
        <f t="shared" si="398"/>
        <v>206864.7764567933</v>
      </c>
      <c r="W5115" s="1" t="str">
        <f t="shared" si="399"/>
        <v>Favourable</v>
      </c>
    </row>
    <row r="5116" spans="1:23" x14ac:dyDescent="0.25">
      <c r="A5116" s="1"/>
      <c r="B5116" s="1"/>
      <c r="C5116" s="1"/>
      <c r="D5116" s="1"/>
      <c r="E5116" s="1"/>
      <c r="F5116" s="2"/>
      <c r="G5116" s="3"/>
      <c r="H5116" s="1"/>
      <c r="I5116" s="1"/>
      <c r="J5116" s="1" t="s">
        <v>10285</v>
      </c>
      <c r="K5116" s="2">
        <v>44748</v>
      </c>
      <c r="L5116" s="1" t="s">
        <v>4207</v>
      </c>
      <c r="M5116" s="1" t="str">
        <f t="shared" si="395"/>
        <v>Social Services</v>
      </c>
      <c r="N5116" s="1" t="s">
        <v>4222</v>
      </c>
      <c r="O5116" s="1" t="s">
        <v>4438</v>
      </c>
      <c r="P5116" s="1">
        <v>6705</v>
      </c>
      <c r="Q5116" s="1">
        <v>1548986</v>
      </c>
      <c r="R5116" s="1">
        <f t="shared" si="396"/>
        <v>0</v>
      </c>
      <c r="S5116" s="4">
        <v>682109.20786332816</v>
      </c>
      <c r="T5116" s="4">
        <v>17878.60588342862</v>
      </c>
      <c r="U5116" s="1">
        <f t="shared" si="397"/>
        <v>1548986</v>
      </c>
      <c r="V5116" s="4">
        <f t="shared" si="398"/>
        <v>848998.18625324324</v>
      </c>
      <c r="W5116" s="1" t="str">
        <f t="shared" si="399"/>
        <v>Favourable</v>
      </c>
    </row>
    <row r="5117" spans="1:23" x14ac:dyDescent="0.25">
      <c r="A5117" s="1"/>
      <c r="B5117" s="1"/>
      <c r="C5117" s="1"/>
      <c r="D5117" s="1"/>
      <c r="E5117" s="1"/>
      <c r="F5117" s="2"/>
      <c r="G5117" s="3"/>
      <c r="H5117" s="1"/>
      <c r="I5117" s="1"/>
      <c r="J5117" s="1" t="s">
        <v>10286</v>
      </c>
      <c r="K5117" s="2">
        <v>44600</v>
      </c>
      <c r="L5117" s="1" t="s">
        <v>4227</v>
      </c>
      <c r="M5117" s="1" t="str">
        <f t="shared" si="395"/>
        <v>Infrastructure</v>
      </c>
      <c r="N5117" s="1" t="s">
        <v>4210</v>
      </c>
      <c r="O5117" s="1" t="s">
        <v>4304</v>
      </c>
      <c r="P5117" s="1">
        <v>8891</v>
      </c>
      <c r="Q5117" s="1">
        <v>1321091</v>
      </c>
      <c r="R5117" s="1">
        <f t="shared" si="396"/>
        <v>0</v>
      </c>
      <c r="S5117" s="4">
        <v>893792.01138538239</v>
      </c>
      <c r="T5117" s="4">
        <v>254449.64266367033</v>
      </c>
      <c r="U5117" s="1">
        <f t="shared" si="397"/>
        <v>1321091</v>
      </c>
      <c r="V5117" s="4">
        <f t="shared" si="398"/>
        <v>172849.34595094738</v>
      </c>
      <c r="W5117" s="1" t="str">
        <f t="shared" si="399"/>
        <v>Favourable</v>
      </c>
    </row>
    <row r="5118" spans="1:23" x14ac:dyDescent="0.25">
      <c r="A5118" s="1"/>
      <c r="B5118" s="1"/>
      <c r="C5118" s="1"/>
      <c r="D5118" s="1"/>
      <c r="E5118" s="1"/>
      <c r="F5118" s="2"/>
      <c r="G5118" s="3"/>
      <c r="H5118" s="1"/>
      <c r="I5118" s="1"/>
      <c r="J5118" s="1" t="s">
        <v>9277</v>
      </c>
      <c r="K5118" s="2">
        <v>44104</v>
      </c>
      <c r="L5118" s="1" t="s">
        <v>4227</v>
      </c>
      <c r="M5118" s="1" t="str">
        <f t="shared" si="395"/>
        <v>Infrastructure</v>
      </c>
      <c r="N5118" s="1" t="s">
        <v>4222</v>
      </c>
      <c r="O5118" s="1" t="s">
        <v>4441</v>
      </c>
      <c r="P5118" s="1">
        <v>7892</v>
      </c>
      <c r="Q5118" s="1">
        <v>1460516</v>
      </c>
      <c r="R5118" s="1">
        <f t="shared" si="396"/>
        <v>24876</v>
      </c>
      <c r="S5118" s="4">
        <v>1209926.9356031623</v>
      </c>
      <c r="T5118" s="4">
        <v>410857.81254604488</v>
      </c>
      <c r="U5118" s="1">
        <f t="shared" si="397"/>
        <v>1435640</v>
      </c>
      <c r="V5118" s="4">
        <f t="shared" si="398"/>
        <v>-160268.74814920709</v>
      </c>
      <c r="W5118" s="1" t="str">
        <f t="shared" si="399"/>
        <v>Adverse</v>
      </c>
    </row>
    <row r="5119" spans="1:23" x14ac:dyDescent="0.25">
      <c r="A5119" s="1"/>
      <c r="B5119" s="1"/>
      <c r="C5119" s="1"/>
      <c r="D5119" s="1"/>
      <c r="E5119" s="1"/>
      <c r="F5119" s="2"/>
      <c r="G5119" s="3"/>
      <c r="H5119" s="1"/>
      <c r="I5119" s="1"/>
      <c r="J5119" s="1" t="s">
        <v>5580</v>
      </c>
      <c r="K5119" s="2">
        <v>43984</v>
      </c>
      <c r="L5119" s="1" t="s">
        <v>4204</v>
      </c>
      <c r="M5119" s="1" t="str">
        <f t="shared" si="395"/>
        <v>Education</v>
      </c>
      <c r="N5119" s="1" t="s">
        <v>4205</v>
      </c>
      <c r="O5119" s="1" t="s">
        <v>4298</v>
      </c>
      <c r="P5119" s="1">
        <v>6600</v>
      </c>
      <c r="Q5119" s="1">
        <v>2486324</v>
      </c>
      <c r="R5119" s="1">
        <f t="shared" si="396"/>
        <v>11685</v>
      </c>
      <c r="S5119" s="4">
        <v>1112887.8631489335</v>
      </c>
      <c r="T5119" s="4">
        <v>95197.937402200521</v>
      </c>
      <c r="U5119" s="1">
        <f t="shared" si="397"/>
        <v>2474639</v>
      </c>
      <c r="V5119" s="4">
        <f t="shared" si="398"/>
        <v>1278238.1994488661</v>
      </c>
      <c r="W5119" s="1" t="str">
        <f t="shared" si="399"/>
        <v>Favourable</v>
      </c>
    </row>
    <row r="5120" spans="1:23" x14ac:dyDescent="0.25">
      <c r="A5120" s="1"/>
      <c r="B5120" s="1"/>
      <c r="C5120" s="1"/>
      <c r="D5120" s="1"/>
      <c r="E5120" s="1"/>
      <c r="F5120" s="2"/>
      <c r="G5120" s="3"/>
      <c r="H5120" s="1"/>
      <c r="I5120" s="1"/>
      <c r="J5120" s="1" t="s">
        <v>10287</v>
      </c>
      <c r="K5120" s="2">
        <v>44897</v>
      </c>
      <c r="L5120" s="1" t="s">
        <v>4204</v>
      </c>
      <c r="M5120" s="1" t="str">
        <f t="shared" si="395"/>
        <v>Education</v>
      </c>
      <c r="N5120" s="1" t="s">
        <v>4222</v>
      </c>
      <c r="O5120" s="1" t="s">
        <v>4217</v>
      </c>
      <c r="P5120" s="1">
        <v>9161</v>
      </c>
      <c r="Q5120" s="1">
        <v>2121648</v>
      </c>
      <c r="R5120" s="1">
        <f t="shared" si="396"/>
        <v>0</v>
      </c>
      <c r="S5120" s="4">
        <v>1966822.685061163</v>
      </c>
      <c r="T5120" s="4">
        <v>308643.97508394456</v>
      </c>
      <c r="U5120" s="1">
        <f t="shared" si="397"/>
        <v>2121648</v>
      </c>
      <c r="V5120" s="4">
        <f t="shared" si="398"/>
        <v>-153818.66014510766</v>
      </c>
      <c r="W5120" s="1" t="str">
        <f t="shared" si="399"/>
        <v>Adverse</v>
      </c>
    </row>
    <row r="5121" spans="1:23" x14ac:dyDescent="0.25">
      <c r="A5121" s="1"/>
      <c r="B5121" s="1"/>
      <c r="C5121" s="1"/>
      <c r="D5121" s="1"/>
      <c r="E5121" s="1"/>
      <c r="F5121" s="2"/>
      <c r="G5121" s="3"/>
      <c r="H5121" s="1"/>
      <c r="I5121" s="1"/>
      <c r="J5121" s="1" t="s">
        <v>8666</v>
      </c>
      <c r="K5121" s="2">
        <v>44019</v>
      </c>
      <c r="L5121" s="1" t="s">
        <v>4204</v>
      </c>
      <c r="M5121" s="1" t="str">
        <f t="shared" si="395"/>
        <v>Education</v>
      </c>
      <c r="N5121" s="1" t="s">
        <v>4210</v>
      </c>
      <c r="O5121" s="1" t="s">
        <v>4301</v>
      </c>
      <c r="P5121" s="1">
        <v>5993</v>
      </c>
      <c r="Q5121" s="1">
        <v>475366</v>
      </c>
      <c r="R5121" s="1">
        <f t="shared" si="396"/>
        <v>31217</v>
      </c>
      <c r="S5121" s="4">
        <v>381925.16198893404</v>
      </c>
      <c r="T5121" s="4">
        <v>46093.270449733762</v>
      </c>
      <c r="U5121" s="1">
        <f t="shared" si="397"/>
        <v>444149</v>
      </c>
      <c r="V5121" s="4">
        <f t="shared" si="398"/>
        <v>47347.567561332195</v>
      </c>
      <c r="W5121" s="1" t="str">
        <f t="shared" si="399"/>
        <v>Favourable</v>
      </c>
    </row>
    <row r="5122" spans="1:23" x14ac:dyDescent="0.25">
      <c r="A5122" s="1"/>
      <c r="B5122" s="1"/>
      <c r="C5122" s="1"/>
      <c r="D5122" s="1"/>
      <c r="E5122" s="1"/>
      <c r="F5122" s="2"/>
      <c r="G5122" s="3"/>
      <c r="H5122" s="1"/>
      <c r="I5122" s="1"/>
      <c r="J5122" s="1" t="s">
        <v>10288</v>
      </c>
      <c r="K5122" s="2">
        <v>44642</v>
      </c>
      <c r="L5122" s="1" t="s">
        <v>4207</v>
      </c>
      <c r="M5122" s="1" t="str">
        <f t="shared" si="395"/>
        <v>Social Services</v>
      </c>
      <c r="N5122" s="1" t="s">
        <v>4210</v>
      </c>
      <c r="O5122" s="1" t="s">
        <v>4276</v>
      </c>
      <c r="P5122" s="1">
        <v>8002</v>
      </c>
      <c r="Q5122" s="1">
        <v>842741</v>
      </c>
      <c r="R5122" s="1">
        <f t="shared" si="396"/>
        <v>0</v>
      </c>
      <c r="S5122" s="4">
        <v>57428.480448168855</v>
      </c>
      <c r="T5122" s="4">
        <v>26174.161727890631</v>
      </c>
      <c r="U5122" s="1">
        <f t="shared" si="397"/>
        <v>842741</v>
      </c>
      <c r="V5122" s="4">
        <f t="shared" si="398"/>
        <v>759138.35782394046</v>
      </c>
      <c r="W5122" s="1" t="str">
        <f t="shared" si="399"/>
        <v>Favourable</v>
      </c>
    </row>
    <row r="5123" spans="1:23" x14ac:dyDescent="0.25">
      <c r="A5123" s="1"/>
      <c r="B5123" s="1"/>
      <c r="C5123" s="1"/>
      <c r="D5123" s="1"/>
      <c r="E5123" s="1"/>
      <c r="F5123" s="2"/>
      <c r="G5123" s="3"/>
      <c r="H5123" s="1"/>
      <c r="I5123" s="1"/>
      <c r="J5123" s="1" t="s">
        <v>10289</v>
      </c>
      <c r="K5123" s="2">
        <v>44425</v>
      </c>
      <c r="L5123" s="1" t="s">
        <v>4227</v>
      </c>
      <c r="M5123" s="1" t="str">
        <f t="shared" ref="M5123:M5186" si="400">INDEX($A:$B,MATCH($L5123,$A:$A,0),2)</f>
        <v>Infrastructure</v>
      </c>
      <c r="N5123" s="1" t="s">
        <v>4205</v>
      </c>
      <c r="O5123" s="1" t="s">
        <v>4441</v>
      </c>
      <c r="P5123" s="1">
        <v>8502</v>
      </c>
      <c r="Q5123" s="1">
        <v>762691</v>
      </c>
      <c r="R5123" s="1">
        <f t="shared" ref="R5123:R5186" si="401">_xlfn.XLOOKUP($J5123,$E:$E,$G:$G,0,0,1)</f>
        <v>0</v>
      </c>
      <c r="S5123" s="4">
        <v>152366.08197279237</v>
      </c>
      <c r="T5123" s="4">
        <v>216590.75713123308</v>
      </c>
      <c r="U5123" s="1">
        <f t="shared" ref="U5123:U5186" si="402">Q5123-R5123</f>
        <v>762691</v>
      </c>
      <c r="V5123" s="4">
        <f t="shared" ref="V5123:V5186" si="403">Q5123-(S5123+T5123)</f>
        <v>393734.16089597455</v>
      </c>
      <c r="W5123" s="1" t="str">
        <f t="shared" ref="W5123:W5186" si="404">IF(V5123&gt;=0,"Favourable","Adverse")</f>
        <v>Favourable</v>
      </c>
    </row>
    <row r="5124" spans="1:23" x14ac:dyDescent="0.25">
      <c r="A5124" s="1"/>
      <c r="B5124" s="1"/>
      <c r="C5124" s="1"/>
      <c r="D5124" s="1"/>
      <c r="E5124" s="1"/>
      <c r="F5124" s="2"/>
      <c r="G5124" s="3"/>
      <c r="H5124" s="1"/>
      <c r="I5124" s="1"/>
      <c r="J5124" s="1" t="s">
        <v>9154</v>
      </c>
      <c r="K5124" s="2">
        <v>45094</v>
      </c>
      <c r="L5124" s="1" t="s">
        <v>4238</v>
      </c>
      <c r="M5124" s="1" t="str">
        <f t="shared" si="400"/>
        <v>Education</v>
      </c>
      <c r="N5124" s="1" t="s">
        <v>4205</v>
      </c>
      <c r="O5124" s="1" t="s">
        <v>4233</v>
      </c>
      <c r="P5124" s="1">
        <v>6290</v>
      </c>
      <c r="Q5124" s="1">
        <v>1427361</v>
      </c>
      <c r="R5124" s="1">
        <f t="shared" si="401"/>
        <v>29982</v>
      </c>
      <c r="S5124" s="4">
        <v>1418151.4555401097</v>
      </c>
      <c r="T5124" s="4">
        <v>204322.1038396036</v>
      </c>
      <c r="U5124" s="1">
        <f t="shared" si="402"/>
        <v>1397379</v>
      </c>
      <c r="V5124" s="4">
        <f t="shared" si="403"/>
        <v>-195112.55937971314</v>
      </c>
      <c r="W5124" s="1" t="str">
        <f t="shared" si="404"/>
        <v>Adverse</v>
      </c>
    </row>
    <row r="5125" spans="1:23" x14ac:dyDescent="0.25">
      <c r="A5125" s="1"/>
      <c r="B5125" s="1"/>
      <c r="C5125" s="1"/>
      <c r="D5125" s="1"/>
      <c r="E5125" s="1"/>
      <c r="F5125" s="2"/>
      <c r="G5125" s="3"/>
      <c r="H5125" s="1"/>
      <c r="I5125" s="1"/>
      <c r="J5125" s="1" t="s">
        <v>10290</v>
      </c>
      <c r="K5125" s="2">
        <v>44705</v>
      </c>
      <c r="L5125" s="1" t="s">
        <v>4207</v>
      </c>
      <c r="M5125" s="1" t="str">
        <f t="shared" si="400"/>
        <v>Social Services</v>
      </c>
      <c r="N5125" s="1" t="s">
        <v>4210</v>
      </c>
      <c r="O5125" s="1" t="s">
        <v>4223</v>
      </c>
      <c r="P5125" s="1">
        <v>9123</v>
      </c>
      <c r="Q5125" s="1">
        <v>2394465</v>
      </c>
      <c r="R5125" s="1">
        <f t="shared" si="401"/>
        <v>0</v>
      </c>
      <c r="S5125" s="4">
        <v>182937.36299328803</v>
      </c>
      <c r="T5125" s="4">
        <v>50149.698950089718</v>
      </c>
      <c r="U5125" s="1">
        <f t="shared" si="402"/>
        <v>2394465</v>
      </c>
      <c r="V5125" s="4">
        <f t="shared" si="403"/>
        <v>2161377.9380566222</v>
      </c>
      <c r="W5125" s="1" t="str">
        <f t="shared" si="404"/>
        <v>Favourable</v>
      </c>
    </row>
    <row r="5126" spans="1:23" x14ac:dyDescent="0.25">
      <c r="A5126" s="1"/>
      <c r="B5126" s="1"/>
      <c r="C5126" s="1"/>
      <c r="D5126" s="1"/>
      <c r="E5126" s="1"/>
      <c r="F5126" s="2"/>
      <c r="G5126" s="3"/>
      <c r="H5126" s="1"/>
      <c r="I5126" s="1"/>
      <c r="J5126" s="1" t="s">
        <v>7191</v>
      </c>
      <c r="K5126" s="2">
        <v>44420</v>
      </c>
      <c r="L5126" s="1" t="s">
        <v>4207</v>
      </c>
      <c r="M5126" s="1" t="str">
        <f t="shared" si="400"/>
        <v>Social Services</v>
      </c>
      <c r="N5126" s="1" t="s">
        <v>4205</v>
      </c>
      <c r="O5126" s="1" t="s">
        <v>4259</v>
      </c>
      <c r="P5126" s="1">
        <v>8720</v>
      </c>
      <c r="Q5126" s="1">
        <v>1764789</v>
      </c>
      <c r="R5126" s="1">
        <f t="shared" si="401"/>
        <v>18827</v>
      </c>
      <c r="S5126" s="4">
        <v>1285850.5261422098</v>
      </c>
      <c r="T5126" s="4">
        <v>372287.737116537</v>
      </c>
      <c r="U5126" s="1">
        <f t="shared" si="402"/>
        <v>1745962</v>
      </c>
      <c r="V5126" s="4">
        <f t="shared" si="403"/>
        <v>106650.73674125317</v>
      </c>
      <c r="W5126" s="1" t="str">
        <f t="shared" si="404"/>
        <v>Favourable</v>
      </c>
    </row>
    <row r="5127" spans="1:23" x14ac:dyDescent="0.25">
      <c r="A5127" s="1"/>
      <c r="B5127" s="1"/>
      <c r="C5127" s="1"/>
      <c r="D5127" s="1"/>
      <c r="E5127" s="1"/>
      <c r="F5127" s="2"/>
      <c r="G5127" s="3"/>
      <c r="H5127" s="1"/>
      <c r="I5127" s="1"/>
      <c r="J5127" s="1" t="s">
        <v>8628</v>
      </c>
      <c r="K5127" s="2">
        <v>45128</v>
      </c>
      <c r="L5127" s="1" t="s">
        <v>4204</v>
      </c>
      <c r="M5127" s="1" t="str">
        <f t="shared" si="400"/>
        <v>Education</v>
      </c>
      <c r="N5127" s="1" t="s">
        <v>4210</v>
      </c>
      <c r="O5127" s="1" t="s">
        <v>4374</v>
      </c>
      <c r="P5127" s="1">
        <v>5699</v>
      </c>
      <c r="Q5127" s="1">
        <v>1670468</v>
      </c>
      <c r="R5127" s="1">
        <f t="shared" si="401"/>
        <v>36968</v>
      </c>
      <c r="S5127" s="4">
        <v>857793.19448883936</v>
      </c>
      <c r="T5127" s="4">
        <v>77547.498594730525</v>
      </c>
      <c r="U5127" s="1">
        <f t="shared" si="402"/>
        <v>1633500</v>
      </c>
      <c r="V5127" s="4">
        <f t="shared" si="403"/>
        <v>735127.30691643013</v>
      </c>
      <c r="W5127" s="1" t="str">
        <f t="shared" si="404"/>
        <v>Favourable</v>
      </c>
    </row>
    <row r="5128" spans="1:23" x14ac:dyDescent="0.25">
      <c r="A5128" s="1"/>
      <c r="B5128" s="1"/>
      <c r="C5128" s="1"/>
      <c r="D5128" s="1"/>
      <c r="E5128" s="1"/>
      <c r="F5128" s="2"/>
      <c r="G5128" s="3"/>
      <c r="H5128" s="1"/>
      <c r="I5128" s="1"/>
      <c r="J5128" s="1" t="s">
        <v>5222</v>
      </c>
      <c r="K5128" s="2">
        <v>44758</v>
      </c>
      <c r="L5128" s="1" t="s">
        <v>4238</v>
      </c>
      <c r="M5128" s="1" t="str">
        <f t="shared" si="400"/>
        <v>Education</v>
      </c>
      <c r="N5128" s="1" t="s">
        <v>4205</v>
      </c>
      <c r="O5128" s="1" t="s">
        <v>4264</v>
      </c>
      <c r="P5128" s="1">
        <v>7592</v>
      </c>
      <c r="Q5128" s="1">
        <v>469385</v>
      </c>
      <c r="R5128" s="1">
        <f t="shared" si="401"/>
        <v>18817</v>
      </c>
      <c r="S5128" s="4">
        <v>302181.88159471791</v>
      </c>
      <c r="T5128" s="4">
        <v>27236.896802178715</v>
      </c>
      <c r="U5128" s="1">
        <f t="shared" si="402"/>
        <v>450568</v>
      </c>
      <c r="V5128" s="4">
        <f t="shared" si="403"/>
        <v>139966.22160310339</v>
      </c>
      <c r="W5128" s="1" t="str">
        <f t="shared" si="404"/>
        <v>Favourable</v>
      </c>
    </row>
    <row r="5129" spans="1:23" x14ac:dyDescent="0.25">
      <c r="A5129" s="1"/>
      <c r="B5129" s="1"/>
      <c r="C5129" s="1"/>
      <c r="D5129" s="1"/>
      <c r="E5129" s="1"/>
      <c r="F5129" s="2"/>
      <c r="G5129" s="3"/>
      <c r="H5129" s="1"/>
      <c r="I5129" s="1"/>
      <c r="J5129" s="1" t="s">
        <v>9436</v>
      </c>
      <c r="K5129" s="2">
        <v>44301</v>
      </c>
      <c r="L5129" s="1" t="s">
        <v>4227</v>
      </c>
      <c r="M5129" s="1" t="str">
        <f t="shared" si="400"/>
        <v>Infrastructure</v>
      </c>
      <c r="N5129" s="1" t="s">
        <v>4205</v>
      </c>
      <c r="O5129" s="1" t="s">
        <v>4314</v>
      </c>
      <c r="P5129" s="1">
        <v>5855</v>
      </c>
      <c r="Q5129" s="1">
        <v>632031</v>
      </c>
      <c r="R5129" s="1">
        <f t="shared" si="401"/>
        <v>40249</v>
      </c>
      <c r="S5129" s="4">
        <v>346749.29635463614</v>
      </c>
      <c r="T5129" s="4">
        <v>114733.27789053746</v>
      </c>
      <c r="U5129" s="1">
        <f t="shared" si="402"/>
        <v>591782</v>
      </c>
      <c r="V5129" s="4">
        <f t="shared" si="403"/>
        <v>170548.4257548264</v>
      </c>
      <c r="W5129" s="1" t="str">
        <f t="shared" si="404"/>
        <v>Favourable</v>
      </c>
    </row>
    <row r="5130" spans="1:23" x14ac:dyDescent="0.25">
      <c r="A5130" s="1"/>
      <c r="B5130" s="1"/>
      <c r="C5130" s="1"/>
      <c r="D5130" s="1"/>
      <c r="E5130" s="1"/>
      <c r="F5130" s="2"/>
      <c r="G5130" s="3"/>
      <c r="H5130" s="1"/>
      <c r="I5130" s="1"/>
      <c r="J5130" s="1" t="s">
        <v>9256</v>
      </c>
      <c r="K5130" s="2">
        <v>44566</v>
      </c>
      <c r="L5130" s="1" t="s">
        <v>4207</v>
      </c>
      <c r="M5130" s="1" t="str">
        <f t="shared" si="400"/>
        <v>Social Services</v>
      </c>
      <c r="N5130" s="1" t="s">
        <v>4210</v>
      </c>
      <c r="O5130" s="1" t="s">
        <v>4276</v>
      </c>
      <c r="P5130" s="1">
        <v>8296</v>
      </c>
      <c r="Q5130" s="1">
        <v>694762</v>
      </c>
      <c r="R5130" s="1">
        <f t="shared" si="401"/>
        <v>55497</v>
      </c>
      <c r="S5130" s="4">
        <v>623958.56862987042</v>
      </c>
      <c r="T5130" s="4">
        <v>2685.325104720207</v>
      </c>
      <c r="U5130" s="1">
        <f t="shared" si="402"/>
        <v>639265</v>
      </c>
      <c r="V5130" s="4">
        <f t="shared" si="403"/>
        <v>68118.106265409384</v>
      </c>
      <c r="W5130" s="1" t="str">
        <f t="shared" si="404"/>
        <v>Favourable</v>
      </c>
    </row>
    <row r="5131" spans="1:23" x14ac:dyDescent="0.25">
      <c r="A5131" s="1"/>
      <c r="B5131" s="1"/>
      <c r="C5131" s="1"/>
      <c r="D5131" s="1"/>
      <c r="E5131" s="1"/>
      <c r="F5131" s="2"/>
      <c r="G5131" s="3"/>
      <c r="H5131" s="1"/>
      <c r="I5131" s="1"/>
      <c r="J5131" s="1" t="s">
        <v>10291</v>
      </c>
      <c r="K5131" s="2">
        <v>44755</v>
      </c>
      <c r="L5131" s="1" t="s">
        <v>4207</v>
      </c>
      <c r="M5131" s="1" t="str">
        <f t="shared" si="400"/>
        <v>Social Services</v>
      </c>
      <c r="N5131" s="1" t="s">
        <v>4205</v>
      </c>
      <c r="O5131" s="1" t="s">
        <v>4217</v>
      </c>
      <c r="P5131" s="1">
        <v>6591</v>
      </c>
      <c r="Q5131" s="1">
        <v>847935</v>
      </c>
      <c r="R5131" s="1">
        <f t="shared" si="401"/>
        <v>0</v>
      </c>
      <c r="S5131" s="4">
        <v>3832.4122598035156</v>
      </c>
      <c r="T5131" s="4">
        <v>184386.2248759366</v>
      </c>
      <c r="U5131" s="1">
        <f t="shared" si="402"/>
        <v>847935</v>
      </c>
      <c r="V5131" s="4">
        <f t="shared" si="403"/>
        <v>659716.36286425986</v>
      </c>
      <c r="W5131" s="1" t="str">
        <f t="shared" si="404"/>
        <v>Favourable</v>
      </c>
    </row>
    <row r="5132" spans="1:23" x14ac:dyDescent="0.25">
      <c r="A5132" s="1"/>
      <c r="B5132" s="1"/>
      <c r="C5132" s="1"/>
      <c r="D5132" s="1"/>
      <c r="E5132" s="1"/>
      <c r="F5132" s="2"/>
      <c r="G5132" s="3"/>
      <c r="H5132" s="1"/>
      <c r="I5132" s="1"/>
      <c r="J5132" s="1" t="s">
        <v>6910</v>
      </c>
      <c r="K5132" s="2">
        <v>44688</v>
      </c>
      <c r="L5132" s="1" t="s">
        <v>4207</v>
      </c>
      <c r="M5132" s="1" t="str">
        <f t="shared" si="400"/>
        <v>Social Services</v>
      </c>
      <c r="N5132" s="1" t="s">
        <v>4210</v>
      </c>
      <c r="O5132" s="1" t="s">
        <v>4273</v>
      </c>
      <c r="P5132" s="1">
        <v>6210</v>
      </c>
      <c r="Q5132" s="1">
        <v>2247519</v>
      </c>
      <c r="R5132" s="1">
        <f t="shared" si="401"/>
        <v>19303</v>
      </c>
      <c r="S5132" s="4">
        <v>1574947.2757662169</v>
      </c>
      <c r="T5132" s="4">
        <v>280930.20762186416</v>
      </c>
      <c r="U5132" s="1">
        <f t="shared" si="402"/>
        <v>2228216</v>
      </c>
      <c r="V5132" s="4">
        <f t="shared" si="403"/>
        <v>391641.51661191881</v>
      </c>
      <c r="W5132" s="1" t="str">
        <f t="shared" si="404"/>
        <v>Favourable</v>
      </c>
    </row>
    <row r="5133" spans="1:23" x14ac:dyDescent="0.25">
      <c r="A5133" s="1"/>
      <c r="B5133" s="1"/>
      <c r="C5133" s="1"/>
      <c r="D5133" s="1"/>
      <c r="E5133" s="1"/>
      <c r="F5133" s="2"/>
      <c r="G5133" s="3"/>
      <c r="H5133" s="1"/>
      <c r="I5133" s="1"/>
      <c r="J5133" s="1" t="s">
        <v>10292</v>
      </c>
      <c r="K5133" s="2">
        <v>44797</v>
      </c>
      <c r="L5133" s="1" t="s">
        <v>4227</v>
      </c>
      <c r="M5133" s="1" t="str">
        <f t="shared" si="400"/>
        <v>Infrastructure</v>
      </c>
      <c r="N5133" s="1" t="s">
        <v>4210</v>
      </c>
      <c r="O5133" s="1" t="s">
        <v>4358</v>
      </c>
      <c r="P5133" s="1">
        <v>7770</v>
      </c>
      <c r="Q5133" s="1">
        <v>785269</v>
      </c>
      <c r="R5133" s="1">
        <f t="shared" si="401"/>
        <v>0</v>
      </c>
      <c r="S5133" s="4">
        <v>780565.98646300705</v>
      </c>
      <c r="T5133" s="4">
        <v>10069.684998368613</v>
      </c>
      <c r="U5133" s="1">
        <f t="shared" si="402"/>
        <v>785269</v>
      </c>
      <c r="V5133" s="4">
        <f t="shared" si="403"/>
        <v>-5366.6714613756631</v>
      </c>
      <c r="W5133" s="1" t="str">
        <f t="shared" si="404"/>
        <v>Adverse</v>
      </c>
    </row>
    <row r="5134" spans="1:23" x14ac:dyDescent="0.25">
      <c r="A5134" s="1"/>
      <c r="B5134" s="1"/>
      <c r="C5134" s="1"/>
      <c r="D5134" s="1"/>
      <c r="E5134" s="1"/>
      <c r="F5134" s="2"/>
      <c r="G5134" s="3"/>
      <c r="H5134" s="1"/>
      <c r="I5134" s="1"/>
      <c r="J5134" s="1" t="s">
        <v>10293</v>
      </c>
      <c r="K5134" s="2">
        <v>43905</v>
      </c>
      <c r="L5134" s="1" t="s">
        <v>4238</v>
      </c>
      <c r="M5134" s="1" t="str">
        <f t="shared" si="400"/>
        <v>Education</v>
      </c>
      <c r="N5134" s="1" t="s">
        <v>4210</v>
      </c>
      <c r="O5134" s="1" t="s">
        <v>4438</v>
      </c>
      <c r="P5134" s="1">
        <v>6496</v>
      </c>
      <c r="Q5134" s="1">
        <v>591169</v>
      </c>
      <c r="R5134" s="1">
        <f t="shared" si="401"/>
        <v>0</v>
      </c>
      <c r="S5134" s="4">
        <v>292997.97183697496</v>
      </c>
      <c r="T5134" s="4">
        <v>168235.01445402409</v>
      </c>
      <c r="U5134" s="1">
        <f t="shared" si="402"/>
        <v>591169</v>
      </c>
      <c r="V5134" s="4">
        <f t="shared" si="403"/>
        <v>129936.01370900095</v>
      </c>
      <c r="W5134" s="1" t="str">
        <f t="shared" si="404"/>
        <v>Favourable</v>
      </c>
    </row>
    <row r="5135" spans="1:23" x14ac:dyDescent="0.25">
      <c r="A5135" s="1"/>
      <c r="B5135" s="1"/>
      <c r="C5135" s="1"/>
      <c r="D5135" s="1"/>
      <c r="E5135" s="1"/>
      <c r="F5135" s="2"/>
      <c r="G5135" s="3"/>
      <c r="H5135" s="1"/>
      <c r="I5135" s="1"/>
      <c r="J5135" s="1" t="s">
        <v>9440</v>
      </c>
      <c r="K5135" s="2">
        <v>45224</v>
      </c>
      <c r="L5135" s="1" t="s">
        <v>4238</v>
      </c>
      <c r="M5135" s="1" t="str">
        <f t="shared" si="400"/>
        <v>Education</v>
      </c>
      <c r="N5135" s="1" t="s">
        <v>4222</v>
      </c>
      <c r="O5135" s="1" t="s">
        <v>4304</v>
      </c>
      <c r="P5135" s="1">
        <v>8140</v>
      </c>
      <c r="Q5135" s="1">
        <v>2285440</v>
      </c>
      <c r="R5135" s="1">
        <f t="shared" si="401"/>
        <v>27830</v>
      </c>
      <c r="S5135" s="4">
        <v>2273364.6954914602</v>
      </c>
      <c r="T5135" s="4">
        <v>301101.82349118806</v>
      </c>
      <c r="U5135" s="1">
        <f t="shared" si="402"/>
        <v>2257610</v>
      </c>
      <c r="V5135" s="4">
        <f t="shared" si="403"/>
        <v>-289026.51898264838</v>
      </c>
      <c r="W5135" s="1" t="str">
        <f t="shared" si="404"/>
        <v>Adverse</v>
      </c>
    </row>
    <row r="5136" spans="1:23" x14ac:dyDescent="0.25">
      <c r="A5136" s="1"/>
      <c r="B5136" s="1"/>
      <c r="C5136" s="1"/>
      <c r="D5136" s="1"/>
      <c r="E5136" s="1"/>
      <c r="F5136" s="2"/>
      <c r="G5136" s="3"/>
      <c r="H5136" s="1"/>
      <c r="I5136" s="1"/>
      <c r="J5136" s="1" t="s">
        <v>7113</v>
      </c>
      <c r="K5136" s="2">
        <v>45325</v>
      </c>
      <c r="L5136" s="1" t="s">
        <v>4238</v>
      </c>
      <c r="M5136" s="1" t="str">
        <f t="shared" si="400"/>
        <v>Education</v>
      </c>
      <c r="N5136" s="1" t="s">
        <v>4205</v>
      </c>
      <c r="O5136" s="1" t="s">
        <v>4374</v>
      </c>
      <c r="P5136" s="1">
        <v>5981</v>
      </c>
      <c r="Q5136" s="1">
        <v>1313882</v>
      </c>
      <c r="R5136" s="1">
        <f t="shared" si="401"/>
        <v>28180</v>
      </c>
      <c r="S5136" s="4">
        <v>593497.04856143065</v>
      </c>
      <c r="T5136" s="4">
        <v>354324.41796289058</v>
      </c>
      <c r="U5136" s="1">
        <f t="shared" si="402"/>
        <v>1285702</v>
      </c>
      <c r="V5136" s="4">
        <f t="shared" si="403"/>
        <v>366060.53347567876</v>
      </c>
      <c r="W5136" s="1" t="str">
        <f t="shared" si="404"/>
        <v>Favourable</v>
      </c>
    </row>
    <row r="5137" spans="1:23" x14ac:dyDescent="0.25">
      <c r="A5137" s="1"/>
      <c r="B5137" s="1"/>
      <c r="C5137" s="1"/>
      <c r="D5137" s="1"/>
      <c r="E5137" s="1"/>
      <c r="F5137" s="2"/>
      <c r="G5137" s="3"/>
      <c r="H5137" s="1"/>
      <c r="I5137" s="1"/>
      <c r="J5137" s="1" t="s">
        <v>10294</v>
      </c>
      <c r="K5137" s="2">
        <v>44551</v>
      </c>
      <c r="L5137" s="1" t="s">
        <v>4207</v>
      </c>
      <c r="M5137" s="1" t="str">
        <f t="shared" si="400"/>
        <v>Social Services</v>
      </c>
      <c r="N5137" s="1" t="s">
        <v>4205</v>
      </c>
      <c r="O5137" s="1" t="s">
        <v>4304</v>
      </c>
      <c r="P5137" s="1">
        <v>8371</v>
      </c>
      <c r="Q5137" s="1">
        <v>473887</v>
      </c>
      <c r="R5137" s="1">
        <f t="shared" si="401"/>
        <v>0</v>
      </c>
      <c r="S5137" s="4">
        <v>13482.810682847374</v>
      </c>
      <c r="T5137" s="4">
        <v>56770.129291978927</v>
      </c>
      <c r="U5137" s="1">
        <f t="shared" si="402"/>
        <v>473887</v>
      </c>
      <c r="V5137" s="4">
        <f t="shared" si="403"/>
        <v>403634.06002517371</v>
      </c>
      <c r="W5137" s="1" t="str">
        <f t="shared" si="404"/>
        <v>Favourable</v>
      </c>
    </row>
    <row r="5138" spans="1:23" x14ac:dyDescent="0.25">
      <c r="A5138" s="1"/>
      <c r="B5138" s="1"/>
      <c r="C5138" s="1"/>
      <c r="D5138" s="1"/>
      <c r="E5138" s="1"/>
      <c r="F5138" s="2"/>
      <c r="G5138" s="3"/>
      <c r="H5138" s="1"/>
      <c r="I5138" s="1"/>
      <c r="J5138" s="1" t="s">
        <v>9140</v>
      </c>
      <c r="K5138" s="2">
        <v>44535</v>
      </c>
      <c r="L5138" s="1" t="s">
        <v>4204</v>
      </c>
      <c r="M5138" s="1" t="str">
        <f t="shared" si="400"/>
        <v>Education</v>
      </c>
      <c r="N5138" s="1" t="s">
        <v>4222</v>
      </c>
      <c r="O5138" s="1" t="s">
        <v>4335</v>
      </c>
      <c r="P5138" s="1">
        <v>9488</v>
      </c>
      <c r="Q5138" s="1">
        <v>1240536</v>
      </c>
      <c r="R5138" s="1">
        <f t="shared" si="401"/>
        <v>20275</v>
      </c>
      <c r="S5138" s="4">
        <v>925207.33652624197</v>
      </c>
      <c r="T5138" s="4">
        <v>369470.25487461267</v>
      </c>
      <c r="U5138" s="1">
        <f t="shared" si="402"/>
        <v>1220261</v>
      </c>
      <c r="V5138" s="4">
        <f t="shared" si="403"/>
        <v>-54141.591400854755</v>
      </c>
      <c r="W5138" s="1" t="str">
        <f t="shared" si="404"/>
        <v>Adverse</v>
      </c>
    </row>
    <row r="5139" spans="1:23" x14ac:dyDescent="0.25">
      <c r="A5139" s="1"/>
      <c r="B5139" s="1"/>
      <c r="C5139" s="1"/>
      <c r="D5139" s="1"/>
      <c r="E5139" s="1"/>
      <c r="F5139" s="2"/>
      <c r="G5139" s="3"/>
      <c r="H5139" s="1"/>
      <c r="I5139" s="1"/>
      <c r="J5139" s="1" t="s">
        <v>10295</v>
      </c>
      <c r="K5139" s="2">
        <v>44294</v>
      </c>
      <c r="L5139" s="1" t="s">
        <v>4207</v>
      </c>
      <c r="M5139" s="1" t="str">
        <f t="shared" si="400"/>
        <v>Social Services</v>
      </c>
      <c r="N5139" s="1" t="s">
        <v>4205</v>
      </c>
      <c r="O5139" s="1" t="s">
        <v>4292</v>
      </c>
      <c r="P5139" s="1">
        <v>6320</v>
      </c>
      <c r="Q5139" s="1">
        <v>1839546</v>
      </c>
      <c r="R5139" s="1">
        <f t="shared" si="401"/>
        <v>0</v>
      </c>
      <c r="S5139" s="4">
        <v>509747.43000218942</v>
      </c>
      <c r="T5139" s="4">
        <v>59112.435166446034</v>
      </c>
      <c r="U5139" s="1">
        <f t="shared" si="402"/>
        <v>1839546</v>
      </c>
      <c r="V5139" s="4">
        <f t="shared" si="403"/>
        <v>1270686.1348313645</v>
      </c>
      <c r="W5139" s="1" t="str">
        <f t="shared" si="404"/>
        <v>Favourable</v>
      </c>
    </row>
    <row r="5140" spans="1:23" x14ac:dyDescent="0.25">
      <c r="A5140" s="1"/>
      <c r="B5140" s="1"/>
      <c r="C5140" s="1"/>
      <c r="D5140" s="1"/>
      <c r="E5140" s="1"/>
      <c r="F5140" s="2"/>
      <c r="G5140" s="3"/>
      <c r="H5140" s="1"/>
      <c r="I5140" s="1"/>
      <c r="J5140" s="1" t="s">
        <v>10296</v>
      </c>
      <c r="K5140" s="2">
        <v>44670</v>
      </c>
      <c r="L5140" s="1" t="s">
        <v>4207</v>
      </c>
      <c r="M5140" s="1" t="str">
        <f t="shared" si="400"/>
        <v>Social Services</v>
      </c>
      <c r="N5140" s="1" t="s">
        <v>4205</v>
      </c>
      <c r="O5140" s="1" t="s">
        <v>4286</v>
      </c>
      <c r="P5140" s="1">
        <v>7278</v>
      </c>
      <c r="Q5140" s="1">
        <v>443655</v>
      </c>
      <c r="R5140" s="1">
        <f t="shared" si="401"/>
        <v>0</v>
      </c>
      <c r="S5140" s="4">
        <v>67401.431216149198</v>
      </c>
      <c r="T5140" s="4">
        <v>141839.48696814483</v>
      </c>
      <c r="U5140" s="1">
        <f t="shared" si="402"/>
        <v>443655</v>
      </c>
      <c r="V5140" s="4">
        <f t="shared" si="403"/>
        <v>234414.08181570598</v>
      </c>
      <c r="W5140" s="1" t="str">
        <f t="shared" si="404"/>
        <v>Favourable</v>
      </c>
    </row>
    <row r="5141" spans="1:23" x14ac:dyDescent="0.25">
      <c r="A5141" s="1"/>
      <c r="B5141" s="1"/>
      <c r="C5141" s="1"/>
      <c r="D5141" s="1"/>
      <c r="E5141" s="1"/>
      <c r="F5141" s="2"/>
      <c r="G5141" s="3"/>
      <c r="H5141" s="1"/>
      <c r="I5141" s="1"/>
      <c r="J5141" s="1" t="s">
        <v>10297</v>
      </c>
      <c r="K5141" s="2">
        <v>45071</v>
      </c>
      <c r="L5141" s="1" t="s">
        <v>4227</v>
      </c>
      <c r="M5141" s="1" t="str">
        <f t="shared" si="400"/>
        <v>Infrastructure</v>
      </c>
      <c r="N5141" s="1" t="s">
        <v>4205</v>
      </c>
      <c r="O5141" s="1" t="s">
        <v>4223</v>
      </c>
      <c r="P5141" s="1">
        <v>6502</v>
      </c>
      <c r="Q5141" s="1">
        <v>2374499</v>
      </c>
      <c r="R5141" s="1">
        <f t="shared" si="401"/>
        <v>0</v>
      </c>
      <c r="S5141" s="4">
        <v>667270.24852932745</v>
      </c>
      <c r="T5141" s="4">
        <v>166314.11558801963</v>
      </c>
      <c r="U5141" s="1">
        <f t="shared" si="402"/>
        <v>2374499</v>
      </c>
      <c r="V5141" s="4">
        <f t="shared" si="403"/>
        <v>1540914.6358826528</v>
      </c>
      <c r="W5141" s="1" t="str">
        <f t="shared" si="404"/>
        <v>Favourable</v>
      </c>
    </row>
    <row r="5142" spans="1:23" x14ac:dyDescent="0.25">
      <c r="A5142" s="1"/>
      <c r="B5142" s="1"/>
      <c r="C5142" s="1"/>
      <c r="D5142" s="1"/>
      <c r="E5142" s="1"/>
      <c r="F5142" s="2"/>
      <c r="G5142" s="3"/>
      <c r="H5142" s="1"/>
      <c r="I5142" s="1"/>
      <c r="J5142" s="1" t="s">
        <v>10010</v>
      </c>
      <c r="K5142" s="2">
        <v>45196</v>
      </c>
      <c r="L5142" s="1" t="s">
        <v>4204</v>
      </c>
      <c r="M5142" s="1" t="str">
        <f t="shared" si="400"/>
        <v>Education</v>
      </c>
      <c r="N5142" s="1" t="s">
        <v>4205</v>
      </c>
      <c r="O5142" s="1" t="s">
        <v>4311</v>
      </c>
      <c r="P5142" s="1">
        <v>9386</v>
      </c>
      <c r="Q5142" s="1">
        <v>1567327</v>
      </c>
      <c r="R5142" s="1">
        <f t="shared" si="401"/>
        <v>36809</v>
      </c>
      <c r="S5142" s="4">
        <v>1390255.4436200566</v>
      </c>
      <c r="T5142" s="4">
        <v>92095.380716725413</v>
      </c>
      <c r="U5142" s="1">
        <f t="shared" si="402"/>
        <v>1530518</v>
      </c>
      <c r="V5142" s="4">
        <f t="shared" si="403"/>
        <v>84976.175663217902</v>
      </c>
      <c r="W5142" s="1" t="str">
        <f t="shared" si="404"/>
        <v>Favourable</v>
      </c>
    </row>
    <row r="5143" spans="1:23" x14ac:dyDescent="0.25">
      <c r="A5143" s="1"/>
      <c r="B5143" s="1"/>
      <c r="C5143" s="1"/>
      <c r="D5143" s="1"/>
      <c r="E5143" s="1"/>
      <c r="F5143" s="2"/>
      <c r="G5143" s="3"/>
      <c r="H5143" s="1"/>
      <c r="I5143" s="1"/>
      <c r="J5143" s="1" t="s">
        <v>10298</v>
      </c>
      <c r="K5143" s="2">
        <v>45129</v>
      </c>
      <c r="L5143" s="1" t="s">
        <v>4227</v>
      </c>
      <c r="M5143" s="1" t="str">
        <f t="shared" si="400"/>
        <v>Infrastructure</v>
      </c>
      <c r="N5143" s="1" t="s">
        <v>4222</v>
      </c>
      <c r="O5143" s="1" t="s">
        <v>4279</v>
      </c>
      <c r="P5143" s="1">
        <v>7972</v>
      </c>
      <c r="Q5143" s="1">
        <v>493662</v>
      </c>
      <c r="R5143" s="1">
        <f t="shared" si="401"/>
        <v>0</v>
      </c>
      <c r="S5143" s="4">
        <v>320272.81256002735</v>
      </c>
      <c r="T5143" s="4">
        <v>164428.36633200941</v>
      </c>
      <c r="U5143" s="1">
        <f t="shared" si="402"/>
        <v>493662</v>
      </c>
      <c r="V5143" s="4">
        <f t="shared" si="403"/>
        <v>8960.8211079632165</v>
      </c>
      <c r="W5143" s="1" t="str">
        <f t="shared" si="404"/>
        <v>Favourable</v>
      </c>
    </row>
    <row r="5144" spans="1:23" x14ac:dyDescent="0.25">
      <c r="A5144" s="1"/>
      <c r="B5144" s="1"/>
      <c r="C5144" s="1"/>
      <c r="D5144" s="1"/>
      <c r="E5144" s="1"/>
      <c r="F5144" s="2"/>
      <c r="G5144" s="3"/>
      <c r="H5144" s="1"/>
      <c r="I5144" s="1"/>
      <c r="J5144" s="1" t="s">
        <v>9100</v>
      </c>
      <c r="K5144" s="2">
        <v>45181</v>
      </c>
      <c r="L5144" s="1" t="s">
        <v>4204</v>
      </c>
      <c r="M5144" s="1" t="str">
        <f t="shared" si="400"/>
        <v>Education</v>
      </c>
      <c r="N5144" s="1" t="s">
        <v>4210</v>
      </c>
      <c r="O5144" s="1" t="s">
        <v>4361</v>
      </c>
      <c r="P5144" s="1">
        <v>7245</v>
      </c>
      <c r="Q5144" s="1">
        <v>1568299</v>
      </c>
      <c r="R5144" s="1">
        <f t="shared" si="401"/>
        <v>58924</v>
      </c>
      <c r="S5144" s="4">
        <v>1426569.0187456259</v>
      </c>
      <c r="T5144" s="4">
        <v>4742.3333894981488</v>
      </c>
      <c r="U5144" s="1">
        <f t="shared" si="402"/>
        <v>1509375</v>
      </c>
      <c r="V5144" s="4">
        <f t="shared" si="403"/>
        <v>136987.64786487608</v>
      </c>
      <c r="W5144" s="1" t="str">
        <f t="shared" si="404"/>
        <v>Favourable</v>
      </c>
    </row>
    <row r="5145" spans="1:23" x14ac:dyDescent="0.25">
      <c r="A5145" s="1"/>
      <c r="B5145" s="1"/>
      <c r="C5145" s="1"/>
      <c r="D5145" s="1"/>
      <c r="E5145" s="1"/>
      <c r="F5145" s="2"/>
      <c r="G5145" s="3"/>
      <c r="H5145" s="1"/>
      <c r="I5145" s="1"/>
      <c r="J5145" s="1" t="s">
        <v>10299</v>
      </c>
      <c r="K5145" s="2">
        <v>43945</v>
      </c>
      <c r="L5145" s="1" t="s">
        <v>4207</v>
      </c>
      <c r="M5145" s="1" t="str">
        <f t="shared" si="400"/>
        <v>Social Services</v>
      </c>
      <c r="N5145" s="1" t="s">
        <v>4210</v>
      </c>
      <c r="O5145" s="1" t="s">
        <v>4273</v>
      </c>
      <c r="P5145" s="1">
        <v>8707</v>
      </c>
      <c r="Q5145" s="1">
        <v>1625960</v>
      </c>
      <c r="R5145" s="1">
        <f t="shared" si="401"/>
        <v>0</v>
      </c>
      <c r="S5145" s="4">
        <v>392918.36942261376</v>
      </c>
      <c r="T5145" s="4">
        <v>40936.683495539168</v>
      </c>
      <c r="U5145" s="1">
        <f t="shared" si="402"/>
        <v>1625960</v>
      </c>
      <c r="V5145" s="4">
        <f t="shared" si="403"/>
        <v>1192104.9470818471</v>
      </c>
      <c r="W5145" s="1" t="str">
        <f t="shared" si="404"/>
        <v>Favourable</v>
      </c>
    </row>
    <row r="5146" spans="1:23" x14ac:dyDescent="0.25">
      <c r="A5146" s="1"/>
      <c r="B5146" s="1"/>
      <c r="C5146" s="1"/>
      <c r="D5146" s="1"/>
      <c r="E5146" s="1"/>
      <c r="F5146" s="2"/>
      <c r="G5146" s="3"/>
      <c r="H5146" s="1"/>
      <c r="I5146" s="1"/>
      <c r="J5146" s="1" t="s">
        <v>6928</v>
      </c>
      <c r="K5146" s="2">
        <v>44454</v>
      </c>
      <c r="L5146" s="1" t="s">
        <v>4204</v>
      </c>
      <c r="M5146" s="1" t="str">
        <f t="shared" si="400"/>
        <v>Education</v>
      </c>
      <c r="N5146" s="1" t="s">
        <v>4210</v>
      </c>
      <c r="O5146" s="1" t="s">
        <v>4314</v>
      </c>
      <c r="P5146" s="1">
        <v>8905</v>
      </c>
      <c r="Q5146" s="1">
        <v>489718</v>
      </c>
      <c r="R5146" s="1">
        <f t="shared" si="401"/>
        <v>23482</v>
      </c>
      <c r="S5146" s="4">
        <v>331057.88262881379</v>
      </c>
      <c r="T5146" s="4">
        <v>57753.445975004026</v>
      </c>
      <c r="U5146" s="1">
        <f t="shared" si="402"/>
        <v>466236</v>
      </c>
      <c r="V5146" s="4">
        <f t="shared" si="403"/>
        <v>100906.67139618215</v>
      </c>
      <c r="W5146" s="1" t="str">
        <f t="shared" si="404"/>
        <v>Favourable</v>
      </c>
    </row>
    <row r="5147" spans="1:23" x14ac:dyDescent="0.25">
      <c r="A5147" s="1"/>
      <c r="B5147" s="1"/>
      <c r="C5147" s="1"/>
      <c r="D5147" s="1"/>
      <c r="E5147" s="1"/>
      <c r="F5147" s="2"/>
      <c r="G5147" s="3"/>
      <c r="H5147" s="1"/>
      <c r="I5147" s="1"/>
      <c r="J5147" s="1" t="s">
        <v>5218</v>
      </c>
      <c r="K5147" s="2">
        <v>44144</v>
      </c>
      <c r="L5147" s="1" t="s">
        <v>4238</v>
      </c>
      <c r="M5147" s="1" t="str">
        <f t="shared" si="400"/>
        <v>Education</v>
      </c>
      <c r="N5147" s="1" t="s">
        <v>4210</v>
      </c>
      <c r="O5147" s="1" t="s">
        <v>4361</v>
      </c>
      <c r="P5147" s="1">
        <v>9248</v>
      </c>
      <c r="Q5147" s="1">
        <v>2468531</v>
      </c>
      <c r="R5147" s="1">
        <f t="shared" si="401"/>
        <v>67860</v>
      </c>
      <c r="S5147" s="4">
        <v>1621944.4612298829</v>
      </c>
      <c r="T5147" s="4">
        <v>684327.56226716284</v>
      </c>
      <c r="U5147" s="1">
        <f t="shared" si="402"/>
        <v>2400671</v>
      </c>
      <c r="V5147" s="4">
        <f t="shared" si="403"/>
        <v>162258.97650295403</v>
      </c>
      <c r="W5147" s="1" t="str">
        <f t="shared" si="404"/>
        <v>Favourable</v>
      </c>
    </row>
    <row r="5148" spans="1:23" x14ac:dyDescent="0.25">
      <c r="A5148" s="1"/>
      <c r="B5148" s="1"/>
      <c r="C5148" s="1"/>
      <c r="D5148" s="1"/>
      <c r="E5148" s="1"/>
      <c r="F5148" s="2"/>
      <c r="G5148" s="3"/>
      <c r="H5148" s="1"/>
      <c r="I5148" s="1"/>
      <c r="J5148" s="1" t="s">
        <v>6075</v>
      </c>
      <c r="K5148" s="2">
        <v>43905</v>
      </c>
      <c r="L5148" s="1" t="s">
        <v>4207</v>
      </c>
      <c r="M5148" s="1" t="str">
        <f t="shared" si="400"/>
        <v>Social Services</v>
      </c>
      <c r="N5148" s="1" t="s">
        <v>4222</v>
      </c>
      <c r="O5148" s="1" t="s">
        <v>4458</v>
      </c>
      <c r="P5148" s="1">
        <v>7831</v>
      </c>
      <c r="Q5148" s="1">
        <v>436834</v>
      </c>
      <c r="R5148" s="1">
        <f t="shared" si="401"/>
        <v>25218</v>
      </c>
      <c r="S5148" s="4">
        <v>91546.427466069537</v>
      </c>
      <c r="T5148" s="4">
        <v>35381.673440393846</v>
      </c>
      <c r="U5148" s="1">
        <f t="shared" si="402"/>
        <v>411616</v>
      </c>
      <c r="V5148" s="4">
        <f t="shared" si="403"/>
        <v>309905.8990935366</v>
      </c>
      <c r="W5148" s="1" t="str">
        <f t="shared" si="404"/>
        <v>Favourable</v>
      </c>
    </row>
    <row r="5149" spans="1:23" x14ac:dyDescent="0.25">
      <c r="A5149" s="1"/>
      <c r="B5149" s="1"/>
      <c r="C5149" s="1"/>
      <c r="D5149" s="1"/>
      <c r="E5149" s="1"/>
      <c r="F5149" s="2"/>
      <c r="G5149" s="3"/>
      <c r="H5149" s="1"/>
      <c r="I5149" s="1"/>
      <c r="J5149" s="1" t="s">
        <v>8558</v>
      </c>
      <c r="K5149" s="2">
        <v>45146</v>
      </c>
      <c r="L5149" s="1" t="s">
        <v>4227</v>
      </c>
      <c r="M5149" s="1" t="str">
        <f t="shared" si="400"/>
        <v>Infrastructure</v>
      </c>
      <c r="N5149" s="1" t="s">
        <v>4205</v>
      </c>
      <c r="O5149" s="1" t="s">
        <v>4211</v>
      </c>
      <c r="P5149" s="1">
        <v>8119</v>
      </c>
      <c r="Q5149" s="1">
        <v>566845</v>
      </c>
      <c r="R5149" s="1">
        <f t="shared" si="401"/>
        <v>21372</v>
      </c>
      <c r="S5149" s="4">
        <v>467089.9783265327</v>
      </c>
      <c r="T5149" s="4">
        <v>177320.7196188556</v>
      </c>
      <c r="U5149" s="1">
        <f t="shared" si="402"/>
        <v>545473</v>
      </c>
      <c r="V5149" s="4">
        <f t="shared" si="403"/>
        <v>-77565.697945388267</v>
      </c>
      <c r="W5149" s="1" t="str">
        <f t="shared" si="404"/>
        <v>Adverse</v>
      </c>
    </row>
    <row r="5150" spans="1:23" x14ac:dyDescent="0.25">
      <c r="A5150" s="1"/>
      <c r="B5150" s="1"/>
      <c r="C5150" s="1"/>
      <c r="D5150" s="1"/>
      <c r="E5150" s="1"/>
      <c r="F5150" s="2"/>
      <c r="G5150" s="3"/>
      <c r="H5150" s="1"/>
      <c r="I5150" s="1"/>
      <c r="J5150" s="1" t="s">
        <v>9939</v>
      </c>
      <c r="K5150" s="2">
        <v>45204</v>
      </c>
      <c r="L5150" s="1" t="s">
        <v>4204</v>
      </c>
      <c r="M5150" s="1" t="str">
        <f t="shared" si="400"/>
        <v>Education</v>
      </c>
      <c r="N5150" s="1" t="s">
        <v>4222</v>
      </c>
      <c r="O5150" s="1" t="s">
        <v>4259</v>
      </c>
      <c r="P5150" s="1">
        <v>5904</v>
      </c>
      <c r="Q5150" s="1">
        <v>710397</v>
      </c>
      <c r="R5150" s="1">
        <f t="shared" si="401"/>
        <v>37911</v>
      </c>
      <c r="S5150" s="4">
        <v>541005.66712941753</v>
      </c>
      <c r="T5150" s="4">
        <v>145543.42489847992</v>
      </c>
      <c r="U5150" s="1">
        <f t="shared" si="402"/>
        <v>672486</v>
      </c>
      <c r="V5150" s="4">
        <f t="shared" si="403"/>
        <v>23847.907972102519</v>
      </c>
      <c r="W5150" s="1" t="str">
        <f t="shared" si="404"/>
        <v>Favourable</v>
      </c>
    </row>
    <row r="5151" spans="1:23" x14ac:dyDescent="0.25">
      <c r="A5151" s="1"/>
      <c r="B5151" s="1"/>
      <c r="C5151" s="1"/>
      <c r="D5151" s="1"/>
      <c r="E5151" s="1"/>
      <c r="F5151" s="2"/>
      <c r="G5151" s="3"/>
      <c r="H5151" s="1"/>
      <c r="I5151" s="1"/>
      <c r="J5151" s="1" t="s">
        <v>7185</v>
      </c>
      <c r="K5151" s="2">
        <v>44120</v>
      </c>
      <c r="L5151" s="1" t="s">
        <v>4238</v>
      </c>
      <c r="M5151" s="1" t="str">
        <f t="shared" si="400"/>
        <v>Education</v>
      </c>
      <c r="N5151" s="1" t="s">
        <v>4222</v>
      </c>
      <c r="O5151" s="1" t="s">
        <v>4421</v>
      </c>
      <c r="P5151" s="1">
        <v>8025</v>
      </c>
      <c r="Q5151" s="1">
        <v>2096455</v>
      </c>
      <c r="R5151" s="1">
        <f t="shared" si="401"/>
        <v>40081</v>
      </c>
      <c r="S5151" s="4">
        <v>89541.332421278508</v>
      </c>
      <c r="T5151" s="4">
        <v>214792.90845675403</v>
      </c>
      <c r="U5151" s="1">
        <f t="shared" si="402"/>
        <v>2056374</v>
      </c>
      <c r="V5151" s="4">
        <f t="shared" si="403"/>
        <v>1792120.7591219675</v>
      </c>
      <c r="W5151" s="1" t="str">
        <f t="shared" si="404"/>
        <v>Favourable</v>
      </c>
    </row>
    <row r="5152" spans="1:23" x14ac:dyDescent="0.25">
      <c r="A5152" s="1"/>
      <c r="B5152" s="1"/>
      <c r="C5152" s="1"/>
      <c r="D5152" s="1"/>
      <c r="E5152" s="1"/>
      <c r="F5152" s="2"/>
      <c r="G5152" s="3"/>
      <c r="H5152" s="1"/>
      <c r="I5152" s="1"/>
      <c r="J5152" s="1" t="s">
        <v>7450</v>
      </c>
      <c r="K5152" s="2">
        <v>44955</v>
      </c>
      <c r="L5152" s="1" t="s">
        <v>4207</v>
      </c>
      <c r="M5152" s="1" t="str">
        <f t="shared" si="400"/>
        <v>Social Services</v>
      </c>
      <c r="N5152" s="1" t="s">
        <v>4222</v>
      </c>
      <c r="O5152" s="1" t="s">
        <v>4330</v>
      </c>
      <c r="P5152" s="1">
        <v>6249</v>
      </c>
      <c r="Q5152" s="1">
        <v>923828</v>
      </c>
      <c r="R5152" s="1">
        <f t="shared" si="401"/>
        <v>19142</v>
      </c>
      <c r="S5152" s="4">
        <v>247506.51047947007</v>
      </c>
      <c r="T5152" s="4">
        <v>66903.355480418701</v>
      </c>
      <c r="U5152" s="1">
        <f t="shared" si="402"/>
        <v>904686</v>
      </c>
      <c r="V5152" s="4">
        <f t="shared" si="403"/>
        <v>609418.13404011121</v>
      </c>
      <c r="W5152" s="1" t="str">
        <f t="shared" si="404"/>
        <v>Favourable</v>
      </c>
    </row>
    <row r="5153" spans="1:23" x14ac:dyDescent="0.25">
      <c r="A5153" s="1"/>
      <c r="B5153" s="1"/>
      <c r="C5153" s="1"/>
      <c r="D5153" s="1"/>
      <c r="E5153" s="1"/>
      <c r="F5153" s="2"/>
      <c r="G5153" s="3"/>
      <c r="H5153" s="1"/>
      <c r="I5153" s="1"/>
      <c r="J5153" s="1" t="s">
        <v>10300</v>
      </c>
      <c r="K5153" s="2">
        <v>44028</v>
      </c>
      <c r="L5153" s="1" t="s">
        <v>4204</v>
      </c>
      <c r="M5153" s="1" t="str">
        <f t="shared" si="400"/>
        <v>Education</v>
      </c>
      <c r="N5153" s="1" t="s">
        <v>4210</v>
      </c>
      <c r="O5153" s="1" t="s">
        <v>4237</v>
      </c>
      <c r="P5153" s="1">
        <v>7690</v>
      </c>
      <c r="Q5153" s="1">
        <v>596338</v>
      </c>
      <c r="R5153" s="1">
        <f t="shared" si="401"/>
        <v>0</v>
      </c>
      <c r="S5153" s="4">
        <v>272867.68380232982</v>
      </c>
      <c r="T5153" s="4">
        <v>130711.65107684674</v>
      </c>
      <c r="U5153" s="1">
        <f t="shared" si="402"/>
        <v>596338</v>
      </c>
      <c r="V5153" s="4">
        <f t="shared" si="403"/>
        <v>192758.66512082343</v>
      </c>
      <c r="W5153" s="1" t="str">
        <f t="shared" si="404"/>
        <v>Favourable</v>
      </c>
    </row>
    <row r="5154" spans="1:23" x14ac:dyDescent="0.25">
      <c r="A5154" s="1"/>
      <c r="B5154" s="1"/>
      <c r="C5154" s="1"/>
      <c r="D5154" s="1"/>
      <c r="E5154" s="1"/>
      <c r="F5154" s="2"/>
      <c r="G5154" s="3"/>
      <c r="H5154" s="1"/>
      <c r="I5154" s="1"/>
      <c r="J5154" s="1" t="s">
        <v>4312</v>
      </c>
      <c r="K5154" s="2">
        <v>44401</v>
      </c>
      <c r="L5154" s="1" t="s">
        <v>4238</v>
      </c>
      <c r="M5154" s="1" t="str">
        <f t="shared" si="400"/>
        <v>Education</v>
      </c>
      <c r="N5154" s="1" t="s">
        <v>4222</v>
      </c>
      <c r="O5154" s="1" t="s">
        <v>4458</v>
      </c>
      <c r="P5154" s="1">
        <v>7384</v>
      </c>
      <c r="Q5154" s="1">
        <v>2236511</v>
      </c>
      <c r="R5154" s="1">
        <f t="shared" si="401"/>
        <v>18695</v>
      </c>
      <c r="S5154" s="4">
        <v>1830495.5898822562</v>
      </c>
      <c r="T5154" s="4">
        <v>430590.60145811812</v>
      </c>
      <c r="U5154" s="1">
        <f t="shared" si="402"/>
        <v>2217816</v>
      </c>
      <c r="V5154" s="4">
        <f t="shared" si="403"/>
        <v>-24575.191340374295</v>
      </c>
      <c r="W5154" s="1" t="str">
        <f t="shared" si="404"/>
        <v>Adverse</v>
      </c>
    </row>
    <row r="5155" spans="1:23" x14ac:dyDescent="0.25">
      <c r="A5155" s="1"/>
      <c r="B5155" s="1"/>
      <c r="C5155" s="1"/>
      <c r="D5155" s="1"/>
      <c r="E5155" s="1"/>
      <c r="F5155" s="2"/>
      <c r="G5155" s="3"/>
      <c r="H5155" s="1"/>
      <c r="I5155" s="1"/>
      <c r="J5155" s="1" t="s">
        <v>7334</v>
      </c>
      <c r="K5155" s="2">
        <v>44361</v>
      </c>
      <c r="L5155" s="1" t="s">
        <v>4204</v>
      </c>
      <c r="M5155" s="1" t="str">
        <f t="shared" si="400"/>
        <v>Education</v>
      </c>
      <c r="N5155" s="1" t="s">
        <v>4210</v>
      </c>
      <c r="O5155" s="1" t="s">
        <v>4301</v>
      </c>
      <c r="P5155" s="1">
        <v>6583</v>
      </c>
      <c r="Q5155" s="1">
        <v>1102449</v>
      </c>
      <c r="R5155" s="1">
        <f t="shared" si="401"/>
        <v>49473</v>
      </c>
      <c r="S5155" s="4">
        <v>40274.273422860322</v>
      </c>
      <c r="T5155" s="4">
        <v>85582.33235548911</v>
      </c>
      <c r="U5155" s="1">
        <f t="shared" si="402"/>
        <v>1052976</v>
      </c>
      <c r="V5155" s="4">
        <f t="shared" si="403"/>
        <v>976592.39422165055</v>
      </c>
      <c r="W5155" s="1" t="str">
        <f t="shared" si="404"/>
        <v>Favourable</v>
      </c>
    </row>
    <row r="5156" spans="1:23" x14ac:dyDescent="0.25">
      <c r="A5156" s="1"/>
      <c r="B5156" s="1"/>
      <c r="C5156" s="1"/>
      <c r="D5156" s="1"/>
      <c r="E5156" s="1"/>
      <c r="F5156" s="2"/>
      <c r="G5156" s="3"/>
      <c r="H5156" s="1"/>
      <c r="I5156" s="1"/>
      <c r="J5156" s="1" t="s">
        <v>6913</v>
      </c>
      <c r="K5156" s="2">
        <v>45083</v>
      </c>
      <c r="L5156" s="1" t="s">
        <v>4204</v>
      </c>
      <c r="M5156" s="1" t="str">
        <f t="shared" si="400"/>
        <v>Education</v>
      </c>
      <c r="N5156" s="1" t="s">
        <v>4222</v>
      </c>
      <c r="O5156" s="1" t="s">
        <v>4479</v>
      </c>
      <c r="P5156" s="1">
        <v>7392</v>
      </c>
      <c r="Q5156" s="1">
        <v>740695</v>
      </c>
      <c r="R5156" s="1">
        <f t="shared" si="401"/>
        <v>26682</v>
      </c>
      <c r="S5156" s="4">
        <v>623402.08785677026</v>
      </c>
      <c r="T5156" s="4">
        <v>37478.966077029065</v>
      </c>
      <c r="U5156" s="1">
        <f t="shared" si="402"/>
        <v>714013</v>
      </c>
      <c r="V5156" s="4">
        <f t="shared" si="403"/>
        <v>79813.946066200733</v>
      </c>
      <c r="W5156" s="1" t="str">
        <f t="shared" si="404"/>
        <v>Favourable</v>
      </c>
    </row>
    <row r="5157" spans="1:23" x14ac:dyDescent="0.25">
      <c r="A5157" s="1"/>
      <c r="B5157" s="1"/>
      <c r="C5157" s="1"/>
      <c r="D5157" s="1"/>
      <c r="E5157" s="1"/>
      <c r="F5157" s="2"/>
      <c r="G5157" s="3"/>
      <c r="H5157" s="1"/>
      <c r="I5157" s="1"/>
      <c r="J5157" s="1" t="s">
        <v>9695</v>
      </c>
      <c r="K5157" s="2">
        <v>44728</v>
      </c>
      <c r="L5157" s="1" t="s">
        <v>4227</v>
      </c>
      <c r="M5157" s="1" t="str">
        <f t="shared" si="400"/>
        <v>Infrastructure</v>
      </c>
      <c r="N5157" s="1" t="s">
        <v>4222</v>
      </c>
      <c r="O5157" s="1" t="s">
        <v>4250</v>
      </c>
      <c r="P5157" s="1">
        <v>6172</v>
      </c>
      <c r="Q5157" s="1">
        <v>1038966</v>
      </c>
      <c r="R5157" s="1">
        <f t="shared" si="401"/>
        <v>39995</v>
      </c>
      <c r="S5157" s="4">
        <v>756905.10241622559</v>
      </c>
      <c r="T5157" s="4">
        <v>97264.654560635972</v>
      </c>
      <c r="U5157" s="1">
        <f t="shared" si="402"/>
        <v>998971</v>
      </c>
      <c r="V5157" s="4">
        <f t="shared" si="403"/>
        <v>184796.24302313849</v>
      </c>
      <c r="W5157" s="1" t="str">
        <f t="shared" si="404"/>
        <v>Favourable</v>
      </c>
    </row>
    <row r="5158" spans="1:23" x14ac:dyDescent="0.25">
      <c r="A5158" s="1"/>
      <c r="B5158" s="1"/>
      <c r="C5158" s="1"/>
      <c r="D5158" s="1"/>
      <c r="E5158" s="1"/>
      <c r="F5158" s="2"/>
      <c r="G5158" s="3"/>
      <c r="H5158" s="1"/>
      <c r="I5158" s="1"/>
      <c r="J5158" s="1" t="s">
        <v>10301</v>
      </c>
      <c r="K5158" s="2">
        <v>45336</v>
      </c>
      <c r="L5158" s="1" t="s">
        <v>4207</v>
      </c>
      <c r="M5158" s="1" t="str">
        <f t="shared" si="400"/>
        <v>Social Services</v>
      </c>
      <c r="N5158" s="1" t="s">
        <v>4205</v>
      </c>
      <c r="O5158" s="1" t="s">
        <v>4237</v>
      </c>
      <c r="P5158" s="1">
        <v>5629</v>
      </c>
      <c r="Q5158" s="1">
        <v>366305</v>
      </c>
      <c r="R5158" s="1">
        <f t="shared" si="401"/>
        <v>0</v>
      </c>
      <c r="S5158" s="4">
        <v>71600.878720773151</v>
      </c>
      <c r="T5158" s="4">
        <v>55244.709158636862</v>
      </c>
      <c r="U5158" s="1">
        <f t="shared" si="402"/>
        <v>366305</v>
      </c>
      <c r="V5158" s="4">
        <f t="shared" si="403"/>
        <v>239459.41212058999</v>
      </c>
      <c r="W5158" s="1" t="str">
        <f t="shared" si="404"/>
        <v>Favourable</v>
      </c>
    </row>
    <row r="5159" spans="1:23" x14ac:dyDescent="0.25">
      <c r="A5159" s="1"/>
      <c r="B5159" s="1"/>
      <c r="C5159" s="1"/>
      <c r="D5159" s="1"/>
      <c r="E5159" s="1"/>
      <c r="F5159" s="2"/>
      <c r="G5159" s="3"/>
      <c r="H5159" s="1"/>
      <c r="I5159" s="1"/>
      <c r="J5159" s="1" t="s">
        <v>9892</v>
      </c>
      <c r="K5159" s="2">
        <v>44942</v>
      </c>
      <c r="L5159" s="1" t="s">
        <v>4227</v>
      </c>
      <c r="M5159" s="1" t="str">
        <f t="shared" si="400"/>
        <v>Infrastructure</v>
      </c>
      <c r="N5159" s="1" t="s">
        <v>4210</v>
      </c>
      <c r="O5159" s="1" t="s">
        <v>4476</v>
      </c>
      <c r="P5159" s="1">
        <v>5627</v>
      </c>
      <c r="Q5159" s="1">
        <v>256970</v>
      </c>
      <c r="R5159" s="1">
        <f t="shared" si="401"/>
        <v>39212</v>
      </c>
      <c r="S5159" s="4">
        <v>237783.97836450537</v>
      </c>
      <c r="T5159" s="4">
        <v>47905.321669178062</v>
      </c>
      <c r="U5159" s="1">
        <f t="shared" si="402"/>
        <v>217758</v>
      </c>
      <c r="V5159" s="4">
        <f t="shared" si="403"/>
        <v>-28719.300033683423</v>
      </c>
      <c r="W5159" s="1" t="str">
        <f t="shared" si="404"/>
        <v>Adverse</v>
      </c>
    </row>
    <row r="5160" spans="1:23" x14ac:dyDescent="0.25">
      <c r="A5160" s="1"/>
      <c r="B5160" s="1"/>
      <c r="C5160" s="1"/>
      <c r="D5160" s="1"/>
      <c r="E5160" s="1"/>
      <c r="F5160" s="2"/>
      <c r="G5160" s="3"/>
      <c r="H5160" s="1"/>
      <c r="I5160" s="1"/>
      <c r="J5160" s="1" t="s">
        <v>7298</v>
      </c>
      <c r="K5160" s="2">
        <v>44761</v>
      </c>
      <c r="L5160" s="1" t="s">
        <v>4227</v>
      </c>
      <c r="M5160" s="1" t="str">
        <f t="shared" si="400"/>
        <v>Infrastructure</v>
      </c>
      <c r="N5160" s="1" t="s">
        <v>4205</v>
      </c>
      <c r="O5160" s="1" t="s">
        <v>4345</v>
      </c>
      <c r="P5160" s="1">
        <v>7734</v>
      </c>
      <c r="Q5160" s="1">
        <v>1347632</v>
      </c>
      <c r="R5160" s="1">
        <f t="shared" si="401"/>
        <v>28173</v>
      </c>
      <c r="S5160" s="4">
        <v>1293534.0740168029</v>
      </c>
      <c r="T5160" s="4">
        <v>334784.79602497711</v>
      </c>
      <c r="U5160" s="1">
        <f t="shared" si="402"/>
        <v>1319459</v>
      </c>
      <c r="V5160" s="4">
        <f t="shared" si="403"/>
        <v>-280686.87004178017</v>
      </c>
      <c r="W5160" s="1" t="str">
        <f t="shared" si="404"/>
        <v>Adverse</v>
      </c>
    </row>
    <row r="5161" spans="1:23" x14ac:dyDescent="0.25">
      <c r="A5161" s="1"/>
      <c r="B5161" s="1"/>
      <c r="C5161" s="1"/>
      <c r="D5161" s="1"/>
      <c r="E5161" s="1"/>
      <c r="F5161" s="2"/>
      <c r="G5161" s="3"/>
      <c r="H5161" s="1"/>
      <c r="I5161" s="1"/>
      <c r="J5161" s="1" t="s">
        <v>8846</v>
      </c>
      <c r="K5161" s="2">
        <v>45349</v>
      </c>
      <c r="L5161" s="1" t="s">
        <v>4207</v>
      </c>
      <c r="M5161" s="1" t="str">
        <f t="shared" si="400"/>
        <v>Social Services</v>
      </c>
      <c r="N5161" s="1" t="s">
        <v>4205</v>
      </c>
      <c r="O5161" s="1" t="s">
        <v>4289</v>
      </c>
      <c r="P5161" s="1">
        <v>6942</v>
      </c>
      <c r="Q5161" s="1">
        <v>356981</v>
      </c>
      <c r="R5161" s="1">
        <f t="shared" si="401"/>
        <v>39682</v>
      </c>
      <c r="S5161" s="4">
        <v>23935.084305249762</v>
      </c>
      <c r="T5161" s="4">
        <v>12361.218398123603</v>
      </c>
      <c r="U5161" s="1">
        <f t="shared" si="402"/>
        <v>317299</v>
      </c>
      <c r="V5161" s="4">
        <f t="shared" si="403"/>
        <v>320684.69729662663</v>
      </c>
      <c r="W5161" s="1" t="str">
        <f t="shared" si="404"/>
        <v>Favourable</v>
      </c>
    </row>
    <row r="5162" spans="1:23" x14ac:dyDescent="0.25">
      <c r="A5162" s="1"/>
      <c r="B5162" s="1"/>
      <c r="C5162" s="1"/>
      <c r="D5162" s="1"/>
      <c r="E5162" s="1"/>
      <c r="F5162" s="2"/>
      <c r="G5162" s="3"/>
      <c r="H5162" s="1"/>
      <c r="I5162" s="1"/>
      <c r="J5162" s="1" t="s">
        <v>6941</v>
      </c>
      <c r="K5162" s="2">
        <v>45170</v>
      </c>
      <c r="L5162" s="1" t="s">
        <v>4207</v>
      </c>
      <c r="M5162" s="1" t="str">
        <f t="shared" si="400"/>
        <v>Social Services</v>
      </c>
      <c r="N5162" s="1" t="s">
        <v>4210</v>
      </c>
      <c r="O5162" s="1" t="s">
        <v>4441</v>
      </c>
      <c r="P5162" s="1">
        <v>7207</v>
      </c>
      <c r="Q5162" s="1">
        <v>1622522</v>
      </c>
      <c r="R5162" s="1">
        <f t="shared" si="401"/>
        <v>26678</v>
      </c>
      <c r="S5162" s="4">
        <v>1197871.4525952432</v>
      </c>
      <c r="T5162" s="4">
        <v>417987.9663668524</v>
      </c>
      <c r="U5162" s="1">
        <f t="shared" si="402"/>
        <v>1595844</v>
      </c>
      <c r="V5162" s="4">
        <f t="shared" si="403"/>
        <v>6662.5810379043687</v>
      </c>
      <c r="W5162" s="1" t="str">
        <f t="shared" si="404"/>
        <v>Favourable</v>
      </c>
    </row>
    <row r="5163" spans="1:23" x14ac:dyDescent="0.25">
      <c r="A5163" s="1"/>
      <c r="B5163" s="1"/>
      <c r="C5163" s="1"/>
      <c r="D5163" s="1"/>
      <c r="E5163" s="1"/>
      <c r="F5163" s="2"/>
      <c r="G5163" s="3"/>
      <c r="H5163" s="1"/>
      <c r="I5163" s="1"/>
      <c r="J5163" s="1" t="s">
        <v>6616</v>
      </c>
      <c r="K5163" s="2">
        <v>44590</v>
      </c>
      <c r="L5163" s="1" t="s">
        <v>4204</v>
      </c>
      <c r="M5163" s="1" t="str">
        <f t="shared" si="400"/>
        <v>Education</v>
      </c>
      <c r="N5163" s="1" t="s">
        <v>4205</v>
      </c>
      <c r="O5163" s="1" t="s">
        <v>4479</v>
      </c>
      <c r="P5163" s="1">
        <v>7551</v>
      </c>
      <c r="Q5163" s="1">
        <v>1245648</v>
      </c>
      <c r="R5163" s="1">
        <f t="shared" si="401"/>
        <v>50623</v>
      </c>
      <c r="S5163" s="4">
        <v>989059.31873224699</v>
      </c>
      <c r="T5163" s="4">
        <v>354550.47629296547</v>
      </c>
      <c r="U5163" s="1">
        <f t="shared" si="402"/>
        <v>1195025</v>
      </c>
      <c r="V5163" s="4">
        <f t="shared" si="403"/>
        <v>-97961.795025212457</v>
      </c>
      <c r="W5163" s="1" t="str">
        <f t="shared" si="404"/>
        <v>Adverse</v>
      </c>
    </row>
    <row r="5164" spans="1:23" x14ac:dyDescent="0.25">
      <c r="A5164" s="1"/>
      <c r="B5164" s="1"/>
      <c r="C5164" s="1"/>
      <c r="D5164" s="1"/>
      <c r="E5164" s="1"/>
      <c r="F5164" s="2"/>
      <c r="G5164" s="3"/>
      <c r="H5164" s="1"/>
      <c r="I5164" s="1"/>
      <c r="J5164" s="1" t="s">
        <v>5022</v>
      </c>
      <c r="K5164" s="2">
        <v>44116</v>
      </c>
      <c r="L5164" s="1" t="s">
        <v>4238</v>
      </c>
      <c r="M5164" s="1" t="str">
        <f t="shared" si="400"/>
        <v>Education</v>
      </c>
      <c r="N5164" s="1" t="s">
        <v>4205</v>
      </c>
      <c r="O5164" s="1" t="s">
        <v>4361</v>
      </c>
      <c r="P5164" s="1">
        <v>7379</v>
      </c>
      <c r="Q5164" s="1">
        <v>487439</v>
      </c>
      <c r="R5164" s="1">
        <f t="shared" si="401"/>
        <v>65529</v>
      </c>
      <c r="S5164" s="4">
        <v>123345.2538199948</v>
      </c>
      <c r="T5164" s="4">
        <v>44396.101522880839</v>
      </c>
      <c r="U5164" s="1">
        <f t="shared" si="402"/>
        <v>421910</v>
      </c>
      <c r="V5164" s="4">
        <f t="shared" si="403"/>
        <v>319697.64465712436</v>
      </c>
      <c r="W5164" s="1" t="str">
        <f t="shared" si="404"/>
        <v>Favourable</v>
      </c>
    </row>
    <row r="5165" spans="1:23" x14ac:dyDescent="0.25">
      <c r="A5165" s="1"/>
      <c r="B5165" s="1"/>
      <c r="C5165" s="1"/>
      <c r="D5165" s="1"/>
      <c r="E5165" s="1"/>
      <c r="F5165" s="2"/>
      <c r="G5165" s="3"/>
      <c r="H5165" s="1"/>
      <c r="I5165" s="1"/>
      <c r="J5165" s="1" t="s">
        <v>7926</v>
      </c>
      <c r="K5165" s="2">
        <v>45228</v>
      </c>
      <c r="L5165" s="1" t="s">
        <v>4238</v>
      </c>
      <c r="M5165" s="1" t="str">
        <f t="shared" si="400"/>
        <v>Education</v>
      </c>
      <c r="N5165" s="1" t="s">
        <v>4222</v>
      </c>
      <c r="O5165" s="1" t="s">
        <v>4379</v>
      </c>
      <c r="P5165" s="1">
        <v>7196</v>
      </c>
      <c r="Q5165" s="1">
        <v>932003</v>
      </c>
      <c r="R5165" s="1">
        <f t="shared" si="401"/>
        <v>11100</v>
      </c>
      <c r="S5165" s="4">
        <v>796763.37595434871</v>
      </c>
      <c r="T5165" s="4">
        <v>75471.071694342027</v>
      </c>
      <c r="U5165" s="1">
        <f t="shared" si="402"/>
        <v>920903</v>
      </c>
      <c r="V5165" s="4">
        <f t="shared" si="403"/>
        <v>59768.552351309219</v>
      </c>
      <c r="W5165" s="1" t="str">
        <f t="shared" si="404"/>
        <v>Favourable</v>
      </c>
    </row>
    <row r="5166" spans="1:23" x14ac:dyDescent="0.25">
      <c r="A5166" s="1"/>
      <c r="B5166" s="1"/>
      <c r="C5166" s="1"/>
      <c r="D5166" s="1"/>
      <c r="E5166" s="1"/>
      <c r="F5166" s="2"/>
      <c r="G5166" s="3"/>
      <c r="H5166" s="1"/>
      <c r="I5166" s="1"/>
      <c r="J5166" s="1" t="s">
        <v>4655</v>
      </c>
      <c r="K5166" s="2">
        <v>44959</v>
      </c>
      <c r="L5166" s="1" t="s">
        <v>4207</v>
      </c>
      <c r="M5166" s="1" t="str">
        <f t="shared" si="400"/>
        <v>Social Services</v>
      </c>
      <c r="N5166" s="1" t="s">
        <v>4210</v>
      </c>
      <c r="O5166" s="1" t="s">
        <v>4438</v>
      </c>
      <c r="P5166" s="1">
        <v>9434</v>
      </c>
      <c r="Q5166" s="1">
        <v>1674422</v>
      </c>
      <c r="R5166" s="1">
        <f t="shared" si="401"/>
        <v>92167</v>
      </c>
      <c r="S5166" s="4">
        <v>588541.26563916774</v>
      </c>
      <c r="T5166" s="4">
        <v>470830.74210173194</v>
      </c>
      <c r="U5166" s="1">
        <f t="shared" si="402"/>
        <v>1582255</v>
      </c>
      <c r="V5166" s="4">
        <f t="shared" si="403"/>
        <v>615049.99225910031</v>
      </c>
      <c r="W5166" s="1" t="str">
        <f t="shared" si="404"/>
        <v>Favourable</v>
      </c>
    </row>
    <row r="5167" spans="1:23" x14ac:dyDescent="0.25">
      <c r="A5167" s="1"/>
      <c r="B5167" s="1"/>
      <c r="C5167" s="1"/>
      <c r="D5167" s="1"/>
      <c r="E5167" s="1"/>
      <c r="F5167" s="2"/>
      <c r="G5167" s="3"/>
      <c r="H5167" s="1"/>
      <c r="I5167" s="1"/>
      <c r="J5167" s="1" t="s">
        <v>4417</v>
      </c>
      <c r="K5167" s="2">
        <v>44173</v>
      </c>
      <c r="L5167" s="1" t="s">
        <v>4238</v>
      </c>
      <c r="M5167" s="1" t="str">
        <f t="shared" si="400"/>
        <v>Education</v>
      </c>
      <c r="N5167" s="1" t="s">
        <v>4210</v>
      </c>
      <c r="O5167" s="1" t="s">
        <v>4237</v>
      </c>
      <c r="P5167" s="1">
        <v>7736</v>
      </c>
      <c r="Q5167" s="1">
        <v>2272060</v>
      </c>
      <c r="R5167" s="1">
        <f t="shared" si="401"/>
        <v>51116</v>
      </c>
      <c r="S5167" s="4">
        <v>2170693.4143179427</v>
      </c>
      <c r="T5167" s="4">
        <v>525442.67043753155</v>
      </c>
      <c r="U5167" s="1">
        <f t="shared" si="402"/>
        <v>2220944</v>
      </c>
      <c r="V5167" s="4">
        <f t="shared" si="403"/>
        <v>-424076.08475547424</v>
      </c>
      <c r="W5167" s="1" t="str">
        <f t="shared" si="404"/>
        <v>Adverse</v>
      </c>
    </row>
    <row r="5168" spans="1:23" x14ac:dyDescent="0.25">
      <c r="A5168" s="1"/>
      <c r="B5168" s="1"/>
      <c r="C5168" s="1"/>
      <c r="D5168" s="1"/>
      <c r="E5168" s="1"/>
      <c r="F5168" s="2"/>
      <c r="G5168" s="3"/>
      <c r="H5168" s="1"/>
      <c r="I5168" s="1"/>
      <c r="J5168" s="1" t="s">
        <v>10302</v>
      </c>
      <c r="K5168" s="2">
        <v>44630</v>
      </c>
      <c r="L5168" s="1" t="s">
        <v>4204</v>
      </c>
      <c r="M5168" s="1" t="str">
        <f t="shared" si="400"/>
        <v>Education</v>
      </c>
      <c r="N5168" s="1" t="s">
        <v>4205</v>
      </c>
      <c r="O5168" s="1" t="s">
        <v>4273</v>
      </c>
      <c r="P5168" s="1">
        <v>8589</v>
      </c>
      <c r="Q5168" s="1">
        <v>2437114</v>
      </c>
      <c r="R5168" s="1">
        <f t="shared" si="401"/>
        <v>0</v>
      </c>
      <c r="S5168" s="4">
        <v>111221.90428148466</v>
      </c>
      <c r="T5168" s="4">
        <v>120409.17839027848</v>
      </c>
      <c r="U5168" s="1">
        <f t="shared" si="402"/>
        <v>2437114</v>
      </c>
      <c r="V5168" s="4">
        <f t="shared" si="403"/>
        <v>2205482.9173282366</v>
      </c>
      <c r="W5168" s="1" t="str">
        <f t="shared" si="404"/>
        <v>Favourable</v>
      </c>
    </row>
    <row r="5169" spans="1:23" x14ac:dyDescent="0.25">
      <c r="A5169" s="1"/>
      <c r="B5169" s="1"/>
      <c r="C5169" s="1"/>
      <c r="D5169" s="1"/>
      <c r="E5169" s="1"/>
      <c r="F5169" s="2"/>
      <c r="G5169" s="3"/>
      <c r="H5169" s="1"/>
      <c r="I5169" s="1"/>
      <c r="J5169" s="1" t="s">
        <v>10303</v>
      </c>
      <c r="K5169" s="2">
        <v>45418</v>
      </c>
      <c r="L5169" s="1" t="s">
        <v>4238</v>
      </c>
      <c r="M5169" s="1" t="str">
        <f t="shared" si="400"/>
        <v>Education</v>
      </c>
      <c r="N5169" s="1" t="s">
        <v>4205</v>
      </c>
      <c r="O5169" s="1" t="s">
        <v>4241</v>
      </c>
      <c r="P5169" s="1">
        <v>9079</v>
      </c>
      <c r="Q5169" s="1">
        <v>839774</v>
      </c>
      <c r="R5169" s="1">
        <f t="shared" si="401"/>
        <v>0</v>
      </c>
      <c r="S5169" s="4">
        <v>116318.30369371845</v>
      </c>
      <c r="T5169" s="4">
        <v>93821.210798683824</v>
      </c>
      <c r="U5169" s="1">
        <f t="shared" si="402"/>
        <v>839774</v>
      </c>
      <c r="V5169" s="4">
        <f t="shared" si="403"/>
        <v>629634.48550759768</v>
      </c>
      <c r="W5169" s="1" t="str">
        <f t="shared" si="404"/>
        <v>Favourable</v>
      </c>
    </row>
    <row r="5170" spans="1:23" x14ac:dyDescent="0.25">
      <c r="A5170" s="1"/>
      <c r="B5170" s="1"/>
      <c r="C5170" s="1"/>
      <c r="D5170" s="1"/>
      <c r="E5170" s="1"/>
      <c r="F5170" s="2"/>
      <c r="G5170" s="3"/>
      <c r="H5170" s="1"/>
      <c r="I5170" s="1"/>
      <c r="J5170" s="1" t="s">
        <v>7165</v>
      </c>
      <c r="K5170" s="2">
        <v>44414</v>
      </c>
      <c r="L5170" s="1" t="s">
        <v>4207</v>
      </c>
      <c r="M5170" s="1" t="str">
        <f t="shared" si="400"/>
        <v>Social Services</v>
      </c>
      <c r="N5170" s="1" t="s">
        <v>4222</v>
      </c>
      <c r="O5170" s="1" t="s">
        <v>4304</v>
      </c>
      <c r="P5170" s="1">
        <v>6983</v>
      </c>
      <c r="Q5170" s="1">
        <v>2469350</v>
      </c>
      <c r="R5170" s="1">
        <f t="shared" si="401"/>
        <v>25219</v>
      </c>
      <c r="S5170" s="4">
        <v>1050110.8709574691</v>
      </c>
      <c r="T5170" s="4">
        <v>439973.16075889691</v>
      </c>
      <c r="U5170" s="1">
        <f t="shared" si="402"/>
        <v>2444131</v>
      </c>
      <c r="V5170" s="4">
        <f t="shared" si="403"/>
        <v>979265.96828363393</v>
      </c>
      <c r="W5170" s="1" t="str">
        <f t="shared" si="404"/>
        <v>Favourable</v>
      </c>
    </row>
    <row r="5171" spans="1:23" x14ac:dyDescent="0.25">
      <c r="A5171" s="1"/>
      <c r="B5171" s="1"/>
      <c r="C5171" s="1"/>
      <c r="D5171" s="1"/>
      <c r="E5171" s="1"/>
      <c r="F5171" s="2"/>
      <c r="G5171" s="3"/>
      <c r="H5171" s="1"/>
      <c r="I5171" s="1"/>
      <c r="J5171" s="1" t="s">
        <v>9882</v>
      </c>
      <c r="K5171" s="2">
        <v>44605</v>
      </c>
      <c r="L5171" s="1" t="s">
        <v>4227</v>
      </c>
      <c r="M5171" s="1" t="str">
        <f t="shared" si="400"/>
        <v>Infrastructure</v>
      </c>
      <c r="N5171" s="1" t="s">
        <v>4210</v>
      </c>
      <c r="O5171" s="1" t="s">
        <v>4325</v>
      </c>
      <c r="P5171" s="1">
        <v>6280</v>
      </c>
      <c r="Q5171" s="1">
        <v>829290</v>
      </c>
      <c r="R5171" s="1">
        <f t="shared" si="401"/>
        <v>21327</v>
      </c>
      <c r="S5171" s="4">
        <v>110147.93211185814</v>
      </c>
      <c r="T5171" s="4">
        <v>51678.806086037897</v>
      </c>
      <c r="U5171" s="1">
        <f t="shared" si="402"/>
        <v>807963</v>
      </c>
      <c r="V5171" s="4">
        <f t="shared" si="403"/>
        <v>667463.26180210395</v>
      </c>
      <c r="W5171" s="1" t="str">
        <f t="shared" si="404"/>
        <v>Favourable</v>
      </c>
    </row>
    <row r="5172" spans="1:23" x14ac:dyDescent="0.25">
      <c r="A5172" s="1"/>
      <c r="B5172" s="1"/>
      <c r="C5172" s="1"/>
      <c r="D5172" s="1"/>
      <c r="E5172" s="1"/>
      <c r="F5172" s="2"/>
      <c r="G5172" s="3"/>
      <c r="H5172" s="1"/>
      <c r="I5172" s="1"/>
      <c r="J5172" s="1" t="s">
        <v>10304</v>
      </c>
      <c r="K5172" s="2">
        <v>45019</v>
      </c>
      <c r="L5172" s="1" t="s">
        <v>4207</v>
      </c>
      <c r="M5172" s="1" t="str">
        <f t="shared" si="400"/>
        <v>Social Services</v>
      </c>
      <c r="N5172" s="1" t="s">
        <v>4205</v>
      </c>
      <c r="O5172" s="1" t="s">
        <v>4237</v>
      </c>
      <c r="P5172" s="1">
        <v>8922</v>
      </c>
      <c r="Q5172" s="1">
        <v>1447350</v>
      </c>
      <c r="R5172" s="1">
        <f t="shared" si="401"/>
        <v>0</v>
      </c>
      <c r="S5172" s="4">
        <v>858812.67435176508</v>
      </c>
      <c r="T5172" s="4">
        <v>404155.51162545645</v>
      </c>
      <c r="U5172" s="1">
        <f t="shared" si="402"/>
        <v>1447350</v>
      </c>
      <c r="V5172" s="4">
        <f t="shared" si="403"/>
        <v>184381.81402277853</v>
      </c>
      <c r="W5172" s="1" t="str">
        <f t="shared" si="404"/>
        <v>Favourable</v>
      </c>
    </row>
    <row r="5173" spans="1:23" x14ac:dyDescent="0.25">
      <c r="A5173" s="1"/>
      <c r="B5173" s="1"/>
      <c r="C5173" s="1"/>
      <c r="D5173" s="1"/>
      <c r="E5173" s="1"/>
      <c r="F5173" s="2"/>
      <c r="G5173" s="3"/>
      <c r="H5173" s="1"/>
      <c r="I5173" s="1"/>
      <c r="J5173" s="1" t="s">
        <v>5734</v>
      </c>
      <c r="K5173" s="2">
        <v>44052</v>
      </c>
      <c r="L5173" s="1" t="s">
        <v>4238</v>
      </c>
      <c r="M5173" s="1" t="str">
        <f t="shared" si="400"/>
        <v>Education</v>
      </c>
      <c r="N5173" s="1" t="s">
        <v>4222</v>
      </c>
      <c r="O5173" s="1" t="s">
        <v>4421</v>
      </c>
      <c r="P5173" s="1">
        <v>6453</v>
      </c>
      <c r="Q5173" s="1">
        <v>2242256</v>
      </c>
      <c r="R5173" s="1">
        <f t="shared" si="401"/>
        <v>26730</v>
      </c>
      <c r="S5173" s="4">
        <v>549121.92833336617</v>
      </c>
      <c r="T5173" s="4">
        <v>559790.37064283213</v>
      </c>
      <c r="U5173" s="1">
        <f t="shared" si="402"/>
        <v>2215526</v>
      </c>
      <c r="V5173" s="4">
        <f t="shared" si="403"/>
        <v>1133343.7010238017</v>
      </c>
      <c r="W5173" s="1" t="str">
        <f t="shared" si="404"/>
        <v>Favourable</v>
      </c>
    </row>
    <row r="5174" spans="1:23" x14ac:dyDescent="0.25">
      <c r="A5174" s="1"/>
      <c r="B5174" s="1"/>
      <c r="C5174" s="1"/>
      <c r="D5174" s="1"/>
      <c r="E5174" s="1"/>
      <c r="F5174" s="2"/>
      <c r="G5174" s="3"/>
      <c r="H5174" s="1"/>
      <c r="I5174" s="1"/>
      <c r="J5174" s="1" t="s">
        <v>8943</v>
      </c>
      <c r="K5174" s="2">
        <v>43959</v>
      </c>
      <c r="L5174" s="1" t="s">
        <v>4227</v>
      </c>
      <c r="M5174" s="1" t="str">
        <f t="shared" si="400"/>
        <v>Infrastructure</v>
      </c>
      <c r="N5174" s="1" t="s">
        <v>4205</v>
      </c>
      <c r="O5174" s="1" t="s">
        <v>4279</v>
      </c>
      <c r="P5174" s="1">
        <v>8881</v>
      </c>
      <c r="Q5174" s="1">
        <v>527903</v>
      </c>
      <c r="R5174" s="1">
        <f t="shared" si="401"/>
        <v>39186</v>
      </c>
      <c r="S5174" s="4">
        <v>209759.45080341579</v>
      </c>
      <c r="T5174" s="4">
        <v>156026.90436230766</v>
      </c>
      <c r="U5174" s="1">
        <f t="shared" si="402"/>
        <v>488717</v>
      </c>
      <c r="V5174" s="4">
        <f t="shared" si="403"/>
        <v>162116.64483427652</v>
      </c>
      <c r="W5174" s="1" t="str">
        <f t="shared" si="404"/>
        <v>Favourable</v>
      </c>
    </row>
    <row r="5175" spans="1:23" x14ac:dyDescent="0.25">
      <c r="A5175" s="1"/>
      <c r="B5175" s="1"/>
      <c r="C5175" s="1"/>
      <c r="D5175" s="1"/>
      <c r="E5175" s="1"/>
      <c r="F5175" s="2"/>
      <c r="G5175" s="3"/>
      <c r="H5175" s="1"/>
      <c r="I5175" s="1"/>
      <c r="J5175" s="1" t="s">
        <v>10305</v>
      </c>
      <c r="K5175" s="2">
        <v>44542</v>
      </c>
      <c r="L5175" s="1" t="s">
        <v>4227</v>
      </c>
      <c r="M5175" s="1" t="str">
        <f t="shared" si="400"/>
        <v>Infrastructure</v>
      </c>
      <c r="N5175" s="1" t="s">
        <v>4222</v>
      </c>
      <c r="O5175" s="1" t="s">
        <v>4217</v>
      </c>
      <c r="P5175" s="1">
        <v>6078</v>
      </c>
      <c r="Q5175" s="1">
        <v>2271762</v>
      </c>
      <c r="R5175" s="1">
        <f t="shared" si="401"/>
        <v>0</v>
      </c>
      <c r="S5175" s="4">
        <v>1415147.9019983064</v>
      </c>
      <c r="T5175" s="4">
        <v>197951.14357299081</v>
      </c>
      <c r="U5175" s="1">
        <f t="shared" si="402"/>
        <v>2271762</v>
      </c>
      <c r="V5175" s="4">
        <f t="shared" si="403"/>
        <v>658662.95442870283</v>
      </c>
      <c r="W5175" s="1" t="str">
        <f t="shared" si="404"/>
        <v>Favourable</v>
      </c>
    </row>
    <row r="5176" spans="1:23" x14ac:dyDescent="0.25">
      <c r="A5176" s="1"/>
      <c r="B5176" s="1"/>
      <c r="C5176" s="1"/>
      <c r="D5176" s="1"/>
      <c r="E5176" s="1"/>
      <c r="F5176" s="2"/>
      <c r="G5176" s="3"/>
      <c r="H5176" s="1"/>
      <c r="I5176" s="1"/>
      <c r="J5176" s="1" t="s">
        <v>10306</v>
      </c>
      <c r="K5176" s="2">
        <v>44936</v>
      </c>
      <c r="L5176" s="1" t="s">
        <v>4204</v>
      </c>
      <c r="M5176" s="1" t="str">
        <f t="shared" si="400"/>
        <v>Education</v>
      </c>
      <c r="N5176" s="1" t="s">
        <v>4205</v>
      </c>
      <c r="O5176" s="1" t="s">
        <v>4325</v>
      </c>
      <c r="P5176" s="1">
        <v>7218</v>
      </c>
      <c r="Q5176" s="1">
        <v>2470546</v>
      </c>
      <c r="R5176" s="1">
        <f t="shared" si="401"/>
        <v>0</v>
      </c>
      <c r="S5176" s="4">
        <v>190212.99054816959</v>
      </c>
      <c r="T5176" s="4">
        <v>327452.83997235127</v>
      </c>
      <c r="U5176" s="1">
        <f t="shared" si="402"/>
        <v>2470546</v>
      </c>
      <c r="V5176" s="4">
        <f t="shared" si="403"/>
        <v>1952880.1694794791</v>
      </c>
      <c r="W5176" s="1" t="str">
        <f t="shared" si="404"/>
        <v>Favourable</v>
      </c>
    </row>
    <row r="5177" spans="1:23" x14ac:dyDescent="0.25">
      <c r="A5177" s="1"/>
      <c r="B5177" s="1"/>
      <c r="C5177" s="1"/>
      <c r="D5177" s="1"/>
      <c r="E5177" s="1"/>
      <c r="F5177" s="2"/>
      <c r="G5177" s="3"/>
      <c r="H5177" s="1"/>
      <c r="I5177" s="1"/>
      <c r="J5177" s="1" t="s">
        <v>9567</v>
      </c>
      <c r="K5177" s="2">
        <v>44395</v>
      </c>
      <c r="L5177" s="1" t="s">
        <v>4204</v>
      </c>
      <c r="M5177" s="1" t="str">
        <f t="shared" si="400"/>
        <v>Education</v>
      </c>
      <c r="N5177" s="1" t="s">
        <v>4210</v>
      </c>
      <c r="O5177" s="1" t="s">
        <v>4241</v>
      </c>
      <c r="P5177" s="1">
        <v>7158</v>
      </c>
      <c r="Q5177" s="1">
        <v>1587100</v>
      </c>
      <c r="R5177" s="1">
        <f t="shared" si="401"/>
        <v>45738</v>
      </c>
      <c r="S5177" s="4">
        <v>228279.45646634023</v>
      </c>
      <c r="T5177" s="4">
        <v>391205.27691106178</v>
      </c>
      <c r="U5177" s="1">
        <f t="shared" si="402"/>
        <v>1541362</v>
      </c>
      <c r="V5177" s="4">
        <f t="shared" si="403"/>
        <v>967615.26662259805</v>
      </c>
      <c r="W5177" s="1" t="str">
        <f t="shared" si="404"/>
        <v>Favourable</v>
      </c>
    </row>
    <row r="5178" spans="1:23" x14ac:dyDescent="0.25">
      <c r="A5178" s="1"/>
      <c r="B5178" s="1"/>
      <c r="C5178" s="1"/>
      <c r="D5178" s="1"/>
      <c r="E5178" s="1"/>
      <c r="F5178" s="2"/>
      <c r="G5178" s="3"/>
      <c r="H5178" s="1"/>
      <c r="I5178" s="1"/>
      <c r="J5178" s="1" t="s">
        <v>5329</v>
      </c>
      <c r="K5178" s="2">
        <v>44351</v>
      </c>
      <c r="L5178" s="1" t="s">
        <v>4204</v>
      </c>
      <c r="M5178" s="1" t="str">
        <f t="shared" si="400"/>
        <v>Education</v>
      </c>
      <c r="N5178" s="1" t="s">
        <v>4210</v>
      </c>
      <c r="O5178" s="1" t="s">
        <v>4259</v>
      </c>
      <c r="P5178" s="1">
        <v>6909</v>
      </c>
      <c r="Q5178" s="1">
        <v>1566736</v>
      </c>
      <c r="R5178" s="1">
        <f t="shared" si="401"/>
        <v>69746</v>
      </c>
      <c r="S5178" s="4">
        <v>889417.16907200834</v>
      </c>
      <c r="T5178" s="4">
        <v>111066.43620468672</v>
      </c>
      <c r="U5178" s="1">
        <f t="shared" si="402"/>
        <v>1496990</v>
      </c>
      <c r="V5178" s="4">
        <f t="shared" si="403"/>
        <v>566252.3947233049</v>
      </c>
      <c r="W5178" s="1" t="str">
        <f t="shared" si="404"/>
        <v>Favourable</v>
      </c>
    </row>
    <row r="5179" spans="1:23" x14ac:dyDescent="0.25">
      <c r="A5179" s="1"/>
      <c r="B5179" s="1"/>
      <c r="C5179" s="1"/>
      <c r="D5179" s="1"/>
      <c r="E5179" s="1"/>
      <c r="F5179" s="2"/>
      <c r="G5179" s="3"/>
      <c r="H5179" s="1"/>
      <c r="I5179" s="1"/>
      <c r="J5179" s="1" t="s">
        <v>10307</v>
      </c>
      <c r="K5179" s="2">
        <v>44074</v>
      </c>
      <c r="L5179" s="1" t="s">
        <v>4238</v>
      </c>
      <c r="M5179" s="1" t="str">
        <f t="shared" si="400"/>
        <v>Education</v>
      </c>
      <c r="N5179" s="1" t="s">
        <v>4222</v>
      </c>
      <c r="O5179" s="1" t="s">
        <v>4304</v>
      </c>
      <c r="P5179" s="1">
        <v>8329</v>
      </c>
      <c r="Q5179" s="1">
        <v>1342716</v>
      </c>
      <c r="R5179" s="1">
        <f t="shared" si="401"/>
        <v>0</v>
      </c>
      <c r="S5179" s="4">
        <v>93069.121246247829</v>
      </c>
      <c r="T5179" s="4">
        <v>200158.657846886</v>
      </c>
      <c r="U5179" s="1">
        <f t="shared" si="402"/>
        <v>1342716</v>
      </c>
      <c r="V5179" s="4">
        <f t="shared" si="403"/>
        <v>1049488.2209068662</v>
      </c>
      <c r="W5179" s="1" t="str">
        <f t="shared" si="404"/>
        <v>Favourable</v>
      </c>
    </row>
    <row r="5180" spans="1:23" x14ac:dyDescent="0.25">
      <c r="A5180" s="1"/>
      <c r="B5180" s="1"/>
      <c r="C5180" s="1"/>
      <c r="D5180" s="1"/>
      <c r="E5180" s="1"/>
      <c r="F5180" s="2"/>
      <c r="G5180" s="3"/>
      <c r="H5180" s="1"/>
      <c r="I5180" s="1"/>
      <c r="J5180" s="1" t="s">
        <v>9877</v>
      </c>
      <c r="K5180" s="2">
        <v>44347</v>
      </c>
      <c r="L5180" s="1" t="s">
        <v>4204</v>
      </c>
      <c r="M5180" s="1" t="str">
        <f t="shared" si="400"/>
        <v>Education</v>
      </c>
      <c r="N5180" s="1" t="s">
        <v>4210</v>
      </c>
      <c r="O5180" s="1" t="s">
        <v>4479</v>
      </c>
      <c r="P5180" s="1">
        <v>7919</v>
      </c>
      <c r="Q5180" s="1">
        <v>2173557</v>
      </c>
      <c r="R5180" s="1">
        <f t="shared" si="401"/>
        <v>56002</v>
      </c>
      <c r="S5180" s="4">
        <v>96869.378285299972</v>
      </c>
      <c r="T5180" s="4">
        <v>106025.02289875496</v>
      </c>
      <c r="U5180" s="1">
        <f t="shared" si="402"/>
        <v>2117555</v>
      </c>
      <c r="V5180" s="4">
        <f t="shared" si="403"/>
        <v>1970662.598815945</v>
      </c>
      <c r="W5180" s="1" t="str">
        <f t="shared" si="404"/>
        <v>Favourable</v>
      </c>
    </row>
    <row r="5181" spans="1:23" x14ac:dyDescent="0.25">
      <c r="A5181" s="1"/>
      <c r="B5181" s="1"/>
      <c r="C5181" s="1"/>
      <c r="D5181" s="1"/>
      <c r="E5181" s="1"/>
      <c r="F5181" s="2"/>
      <c r="G5181" s="3"/>
      <c r="H5181" s="1"/>
      <c r="I5181" s="1"/>
      <c r="J5181" s="1" t="s">
        <v>8481</v>
      </c>
      <c r="K5181" s="2">
        <v>44365</v>
      </c>
      <c r="L5181" s="1" t="s">
        <v>4204</v>
      </c>
      <c r="M5181" s="1" t="str">
        <f t="shared" si="400"/>
        <v>Education</v>
      </c>
      <c r="N5181" s="1" t="s">
        <v>4210</v>
      </c>
      <c r="O5181" s="1" t="s">
        <v>4476</v>
      </c>
      <c r="P5181" s="1">
        <v>6172</v>
      </c>
      <c r="Q5181" s="1">
        <v>300570</v>
      </c>
      <c r="R5181" s="1">
        <f t="shared" si="401"/>
        <v>23303</v>
      </c>
      <c r="S5181" s="4">
        <v>216139.73260140917</v>
      </c>
      <c r="T5181" s="4">
        <v>29728.992079229643</v>
      </c>
      <c r="U5181" s="1">
        <f t="shared" si="402"/>
        <v>277267</v>
      </c>
      <c r="V5181" s="4">
        <f t="shared" si="403"/>
        <v>54701.275319361186</v>
      </c>
      <c r="W5181" s="1" t="str">
        <f t="shared" si="404"/>
        <v>Favourable</v>
      </c>
    </row>
    <row r="5182" spans="1:23" x14ac:dyDescent="0.25">
      <c r="A5182" s="1"/>
      <c r="B5182" s="1"/>
      <c r="C5182" s="1"/>
      <c r="D5182" s="1"/>
      <c r="E5182" s="1"/>
      <c r="F5182" s="2"/>
      <c r="G5182" s="3"/>
      <c r="H5182" s="1"/>
      <c r="I5182" s="1"/>
      <c r="J5182" s="1" t="s">
        <v>7941</v>
      </c>
      <c r="K5182" s="2">
        <v>44649</v>
      </c>
      <c r="L5182" s="1" t="s">
        <v>4227</v>
      </c>
      <c r="M5182" s="1" t="str">
        <f t="shared" si="400"/>
        <v>Infrastructure</v>
      </c>
      <c r="N5182" s="1" t="s">
        <v>4210</v>
      </c>
      <c r="O5182" s="1" t="s">
        <v>4458</v>
      </c>
      <c r="P5182" s="1">
        <v>6806</v>
      </c>
      <c r="Q5182" s="1">
        <v>585466</v>
      </c>
      <c r="R5182" s="1">
        <f t="shared" si="401"/>
        <v>22466</v>
      </c>
      <c r="S5182" s="4">
        <v>228778.53708055889</v>
      </c>
      <c r="T5182" s="4">
        <v>94505.712827000025</v>
      </c>
      <c r="U5182" s="1">
        <f t="shared" si="402"/>
        <v>563000</v>
      </c>
      <c r="V5182" s="4">
        <f t="shared" si="403"/>
        <v>262181.7500924411</v>
      </c>
      <c r="W5182" s="1" t="str">
        <f t="shared" si="404"/>
        <v>Favourable</v>
      </c>
    </row>
    <row r="5183" spans="1:23" x14ac:dyDescent="0.25">
      <c r="A5183" s="1"/>
      <c r="B5183" s="1"/>
      <c r="C5183" s="1"/>
      <c r="D5183" s="1"/>
      <c r="E5183" s="1"/>
      <c r="F5183" s="2"/>
      <c r="G5183" s="3"/>
      <c r="H5183" s="1"/>
      <c r="I5183" s="1"/>
      <c r="J5183" s="1" t="s">
        <v>10073</v>
      </c>
      <c r="K5183" s="2">
        <v>44842</v>
      </c>
      <c r="L5183" s="1" t="s">
        <v>4207</v>
      </c>
      <c r="M5183" s="1" t="str">
        <f t="shared" si="400"/>
        <v>Social Services</v>
      </c>
      <c r="N5183" s="1" t="s">
        <v>4205</v>
      </c>
      <c r="O5183" s="1" t="s">
        <v>4223</v>
      </c>
      <c r="P5183" s="1">
        <v>9118</v>
      </c>
      <c r="Q5183" s="1">
        <v>944737</v>
      </c>
      <c r="R5183" s="1">
        <f t="shared" si="401"/>
        <v>23979</v>
      </c>
      <c r="S5183" s="4">
        <v>437024.70607895963</v>
      </c>
      <c r="T5183" s="4">
        <v>116154.33047004796</v>
      </c>
      <c r="U5183" s="1">
        <f t="shared" si="402"/>
        <v>920758</v>
      </c>
      <c r="V5183" s="4">
        <f t="shared" si="403"/>
        <v>391557.96345099236</v>
      </c>
      <c r="W5183" s="1" t="str">
        <f t="shared" si="404"/>
        <v>Favourable</v>
      </c>
    </row>
    <row r="5184" spans="1:23" x14ac:dyDescent="0.25">
      <c r="A5184" s="1"/>
      <c r="B5184" s="1"/>
      <c r="C5184" s="1"/>
      <c r="D5184" s="1"/>
      <c r="E5184" s="1"/>
      <c r="F5184" s="2"/>
      <c r="G5184" s="3"/>
      <c r="H5184" s="1"/>
      <c r="I5184" s="1"/>
      <c r="J5184" s="1" t="s">
        <v>8791</v>
      </c>
      <c r="K5184" s="2">
        <v>44332</v>
      </c>
      <c r="L5184" s="1" t="s">
        <v>4238</v>
      </c>
      <c r="M5184" s="1" t="str">
        <f t="shared" si="400"/>
        <v>Education</v>
      </c>
      <c r="N5184" s="1" t="s">
        <v>4222</v>
      </c>
      <c r="O5184" s="1" t="s">
        <v>4358</v>
      </c>
      <c r="P5184" s="1">
        <v>7351</v>
      </c>
      <c r="Q5184" s="1">
        <v>1419585</v>
      </c>
      <c r="R5184" s="1">
        <f t="shared" si="401"/>
        <v>57000</v>
      </c>
      <c r="S5184" s="4">
        <v>619870.2502680429</v>
      </c>
      <c r="T5184" s="4">
        <v>199358.39267697456</v>
      </c>
      <c r="U5184" s="1">
        <f t="shared" si="402"/>
        <v>1362585</v>
      </c>
      <c r="V5184" s="4">
        <f t="shared" si="403"/>
        <v>600356.35705498257</v>
      </c>
      <c r="W5184" s="1" t="str">
        <f t="shared" si="404"/>
        <v>Favourable</v>
      </c>
    </row>
    <row r="5185" spans="1:23" x14ac:dyDescent="0.25">
      <c r="A5185" s="1"/>
      <c r="B5185" s="1"/>
      <c r="C5185" s="1"/>
      <c r="D5185" s="1"/>
      <c r="E5185" s="1"/>
      <c r="F5185" s="2"/>
      <c r="G5185" s="3"/>
      <c r="H5185" s="1"/>
      <c r="I5185" s="1"/>
      <c r="J5185" s="1" t="s">
        <v>9773</v>
      </c>
      <c r="K5185" s="2">
        <v>44491</v>
      </c>
      <c r="L5185" s="1" t="s">
        <v>4207</v>
      </c>
      <c r="M5185" s="1" t="str">
        <f t="shared" si="400"/>
        <v>Social Services</v>
      </c>
      <c r="N5185" s="1" t="s">
        <v>4205</v>
      </c>
      <c r="O5185" s="1" t="s">
        <v>4298</v>
      </c>
      <c r="P5185" s="1">
        <v>7129</v>
      </c>
      <c r="Q5185" s="1">
        <v>318230</v>
      </c>
      <c r="R5185" s="1">
        <f t="shared" si="401"/>
        <v>25020</v>
      </c>
      <c r="S5185" s="4">
        <v>153371.82506209955</v>
      </c>
      <c r="T5185" s="4">
        <v>51998.590548884851</v>
      </c>
      <c r="U5185" s="1">
        <f t="shared" si="402"/>
        <v>293210</v>
      </c>
      <c r="V5185" s="4">
        <f t="shared" si="403"/>
        <v>112859.5843890156</v>
      </c>
      <c r="W5185" s="1" t="str">
        <f t="shared" si="404"/>
        <v>Favourable</v>
      </c>
    </row>
    <row r="5186" spans="1:23" x14ac:dyDescent="0.25">
      <c r="A5186" s="1"/>
      <c r="B5186" s="1"/>
      <c r="C5186" s="1"/>
      <c r="D5186" s="1"/>
      <c r="E5186" s="1"/>
      <c r="F5186" s="2"/>
      <c r="G5186" s="3"/>
      <c r="H5186" s="1"/>
      <c r="I5186" s="1"/>
      <c r="J5186" s="1" t="s">
        <v>10308</v>
      </c>
      <c r="K5186" s="2">
        <v>44748</v>
      </c>
      <c r="L5186" s="1" t="s">
        <v>4238</v>
      </c>
      <c r="M5186" s="1" t="str">
        <f t="shared" si="400"/>
        <v>Education</v>
      </c>
      <c r="N5186" s="1" t="s">
        <v>4205</v>
      </c>
      <c r="O5186" s="1" t="s">
        <v>4237</v>
      </c>
      <c r="P5186" s="1">
        <v>8083</v>
      </c>
      <c r="Q5186" s="1">
        <v>1818713</v>
      </c>
      <c r="R5186" s="1">
        <f t="shared" si="401"/>
        <v>0</v>
      </c>
      <c r="S5186" s="4">
        <v>265995.3319163195</v>
      </c>
      <c r="T5186" s="4">
        <v>94009.782303579836</v>
      </c>
      <c r="U5186" s="1">
        <f t="shared" si="402"/>
        <v>1818713</v>
      </c>
      <c r="V5186" s="4">
        <f t="shared" si="403"/>
        <v>1458707.8857801007</v>
      </c>
      <c r="W5186" s="1" t="str">
        <f t="shared" si="404"/>
        <v>Favourable</v>
      </c>
    </row>
    <row r="5187" spans="1:23" x14ac:dyDescent="0.25">
      <c r="A5187" s="1"/>
      <c r="B5187" s="1"/>
      <c r="C5187" s="1"/>
      <c r="D5187" s="1"/>
      <c r="E5187" s="1"/>
      <c r="F5187" s="2"/>
      <c r="G5187" s="3"/>
      <c r="H5187" s="1"/>
      <c r="I5187" s="1"/>
      <c r="J5187" s="1" t="s">
        <v>9441</v>
      </c>
      <c r="K5187" s="2">
        <v>44150</v>
      </c>
      <c r="L5187" s="1" t="s">
        <v>4207</v>
      </c>
      <c r="M5187" s="1" t="str">
        <f t="shared" ref="M5187:M5250" si="405">INDEX($A:$B,MATCH($L5187,$A:$A,0),2)</f>
        <v>Social Services</v>
      </c>
      <c r="N5187" s="1" t="s">
        <v>4205</v>
      </c>
      <c r="O5187" s="1" t="s">
        <v>4217</v>
      </c>
      <c r="P5187" s="1">
        <v>7012</v>
      </c>
      <c r="Q5187" s="1">
        <v>1515029</v>
      </c>
      <c r="R5187" s="1">
        <f t="shared" ref="R5187:R5250" si="406">_xlfn.XLOOKUP($J5187,$E:$E,$G:$G,0,0,1)</f>
        <v>37486</v>
      </c>
      <c r="S5187" s="4">
        <v>685577.92165630311</v>
      </c>
      <c r="T5187" s="4">
        <v>46712.857815987772</v>
      </c>
      <c r="U5187" s="1">
        <f t="shared" ref="U5187:U5250" si="407">Q5187-R5187</f>
        <v>1477543</v>
      </c>
      <c r="V5187" s="4">
        <f t="shared" ref="V5187:V5250" si="408">Q5187-(S5187+T5187)</f>
        <v>782738.22052770911</v>
      </c>
      <c r="W5187" s="1" t="str">
        <f t="shared" ref="W5187:W5250" si="409">IF(V5187&gt;=0,"Favourable","Adverse")</f>
        <v>Favourable</v>
      </c>
    </row>
    <row r="5188" spans="1:23" x14ac:dyDescent="0.25">
      <c r="A5188" s="1"/>
      <c r="B5188" s="1"/>
      <c r="C5188" s="1"/>
      <c r="D5188" s="1"/>
      <c r="E5188" s="1"/>
      <c r="F5188" s="2"/>
      <c r="G5188" s="3"/>
      <c r="H5188" s="1"/>
      <c r="I5188" s="1"/>
      <c r="J5188" s="1" t="s">
        <v>10309</v>
      </c>
      <c r="K5188" s="2">
        <v>45359</v>
      </c>
      <c r="L5188" s="1" t="s">
        <v>4204</v>
      </c>
      <c r="M5188" s="1" t="str">
        <f t="shared" si="405"/>
        <v>Education</v>
      </c>
      <c r="N5188" s="1" t="s">
        <v>4222</v>
      </c>
      <c r="O5188" s="1" t="s">
        <v>4421</v>
      </c>
      <c r="P5188" s="1">
        <v>5871</v>
      </c>
      <c r="Q5188" s="1">
        <v>1453347</v>
      </c>
      <c r="R5188" s="1">
        <f t="shared" si="406"/>
        <v>0</v>
      </c>
      <c r="S5188" s="4">
        <v>1005914.251881285</v>
      </c>
      <c r="T5188" s="4">
        <v>425472.26037559804</v>
      </c>
      <c r="U5188" s="1">
        <f t="shared" si="407"/>
        <v>1453347</v>
      </c>
      <c r="V5188" s="4">
        <f t="shared" si="408"/>
        <v>21960.487743116915</v>
      </c>
      <c r="W5188" s="1" t="str">
        <f t="shared" si="409"/>
        <v>Favourable</v>
      </c>
    </row>
    <row r="5189" spans="1:23" x14ac:dyDescent="0.25">
      <c r="A5189" s="1"/>
      <c r="B5189" s="1"/>
      <c r="C5189" s="1"/>
      <c r="D5189" s="1"/>
      <c r="E5189" s="1"/>
      <c r="F5189" s="2"/>
      <c r="G5189" s="3"/>
      <c r="H5189" s="1"/>
      <c r="I5189" s="1"/>
      <c r="J5189" s="1" t="s">
        <v>10310</v>
      </c>
      <c r="K5189" s="2">
        <v>44183</v>
      </c>
      <c r="L5189" s="1" t="s">
        <v>4204</v>
      </c>
      <c r="M5189" s="1" t="str">
        <f t="shared" si="405"/>
        <v>Education</v>
      </c>
      <c r="N5189" s="1" t="s">
        <v>4210</v>
      </c>
      <c r="O5189" s="1" t="s">
        <v>4304</v>
      </c>
      <c r="P5189" s="1">
        <v>7458</v>
      </c>
      <c r="Q5189" s="1">
        <v>844846</v>
      </c>
      <c r="R5189" s="1">
        <f t="shared" si="406"/>
        <v>0</v>
      </c>
      <c r="S5189" s="4">
        <v>418781.10918655019</v>
      </c>
      <c r="T5189" s="4">
        <v>145838.6755628525</v>
      </c>
      <c r="U5189" s="1">
        <f t="shared" si="407"/>
        <v>844846</v>
      </c>
      <c r="V5189" s="4">
        <f t="shared" si="408"/>
        <v>280226.21525059734</v>
      </c>
      <c r="W5189" s="1" t="str">
        <f t="shared" si="409"/>
        <v>Favourable</v>
      </c>
    </row>
    <row r="5190" spans="1:23" x14ac:dyDescent="0.25">
      <c r="A5190" s="1"/>
      <c r="B5190" s="1"/>
      <c r="C5190" s="1"/>
      <c r="D5190" s="1"/>
      <c r="E5190" s="1"/>
      <c r="F5190" s="2"/>
      <c r="G5190" s="3"/>
      <c r="H5190" s="1"/>
      <c r="I5190" s="1"/>
      <c r="J5190" s="1" t="s">
        <v>6989</v>
      </c>
      <c r="K5190" s="2">
        <v>44377</v>
      </c>
      <c r="L5190" s="1" t="s">
        <v>4204</v>
      </c>
      <c r="M5190" s="1" t="str">
        <f t="shared" si="405"/>
        <v>Education</v>
      </c>
      <c r="N5190" s="1" t="s">
        <v>4205</v>
      </c>
      <c r="O5190" s="1" t="s">
        <v>4206</v>
      </c>
      <c r="P5190" s="1">
        <v>6051</v>
      </c>
      <c r="Q5190" s="1">
        <v>1586746</v>
      </c>
      <c r="R5190" s="1">
        <f t="shared" si="406"/>
        <v>28915</v>
      </c>
      <c r="S5190" s="4">
        <v>73726.217484367982</v>
      </c>
      <c r="T5190" s="4">
        <v>343345.35766155453</v>
      </c>
      <c r="U5190" s="1">
        <f t="shared" si="407"/>
        <v>1557831</v>
      </c>
      <c r="V5190" s="4">
        <f t="shared" si="408"/>
        <v>1169674.4248540774</v>
      </c>
      <c r="W5190" s="1" t="str">
        <f t="shared" si="409"/>
        <v>Favourable</v>
      </c>
    </row>
    <row r="5191" spans="1:23" x14ac:dyDescent="0.25">
      <c r="A5191" s="1"/>
      <c r="B5191" s="1"/>
      <c r="C5191" s="1"/>
      <c r="D5191" s="1"/>
      <c r="E5191" s="1"/>
      <c r="F5191" s="2"/>
      <c r="G5191" s="3"/>
      <c r="H5191" s="1"/>
      <c r="I5191" s="1"/>
      <c r="J5191" s="1" t="s">
        <v>10311</v>
      </c>
      <c r="K5191" s="2">
        <v>44885</v>
      </c>
      <c r="L5191" s="1" t="s">
        <v>4227</v>
      </c>
      <c r="M5191" s="1" t="str">
        <f t="shared" si="405"/>
        <v>Infrastructure</v>
      </c>
      <c r="N5191" s="1" t="s">
        <v>4210</v>
      </c>
      <c r="O5191" s="1" t="s">
        <v>4250</v>
      </c>
      <c r="P5191" s="1">
        <v>6767</v>
      </c>
      <c r="Q5191" s="1">
        <v>1166470</v>
      </c>
      <c r="R5191" s="1">
        <f t="shared" si="406"/>
        <v>0</v>
      </c>
      <c r="S5191" s="4">
        <v>243851.54053458461</v>
      </c>
      <c r="T5191" s="4">
        <v>23338.7809374192</v>
      </c>
      <c r="U5191" s="1">
        <f t="shared" si="407"/>
        <v>1166470</v>
      </c>
      <c r="V5191" s="4">
        <f t="shared" si="408"/>
        <v>899279.67852799618</v>
      </c>
      <c r="W5191" s="1" t="str">
        <f t="shared" si="409"/>
        <v>Favourable</v>
      </c>
    </row>
    <row r="5192" spans="1:23" x14ac:dyDescent="0.25">
      <c r="A5192" s="1"/>
      <c r="B5192" s="1"/>
      <c r="C5192" s="1"/>
      <c r="D5192" s="1"/>
      <c r="E5192" s="1"/>
      <c r="F5192" s="2"/>
      <c r="G5192" s="3"/>
      <c r="H5192" s="1"/>
      <c r="I5192" s="1"/>
      <c r="J5192" s="1" t="s">
        <v>10312</v>
      </c>
      <c r="K5192" s="2">
        <v>44283</v>
      </c>
      <c r="L5192" s="1" t="s">
        <v>4204</v>
      </c>
      <c r="M5192" s="1" t="str">
        <f t="shared" si="405"/>
        <v>Education</v>
      </c>
      <c r="N5192" s="1" t="s">
        <v>4210</v>
      </c>
      <c r="O5192" s="1" t="s">
        <v>4253</v>
      </c>
      <c r="P5192" s="1">
        <v>8187</v>
      </c>
      <c r="Q5192" s="1">
        <v>649057</v>
      </c>
      <c r="R5192" s="1">
        <f t="shared" si="406"/>
        <v>0</v>
      </c>
      <c r="S5192" s="4">
        <v>449233.86201551958</v>
      </c>
      <c r="T5192" s="4">
        <v>101273.19126503966</v>
      </c>
      <c r="U5192" s="1">
        <f t="shared" si="407"/>
        <v>649057</v>
      </c>
      <c r="V5192" s="4">
        <f t="shared" si="408"/>
        <v>98549.946719440748</v>
      </c>
      <c r="W5192" s="1" t="str">
        <f t="shared" si="409"/>
        <v>Favourable</v>
      </c>
    </row>
    <row r="5193" spans="1:23" x14ac:dyDescent="0.25">
      <c r="A5193" s="1"/>
      <c r="B5193" s="1"/>
      <c r="C5193" s="1"/>
      <c r="D5193" s="1"/>
      <c r="E5193" s="1"/>
      <c r="F5193" s="2"/>
      <c r="G5193" s="3"/>
      <c r="H5193" s="1"/>
      <c r="I5193" s="1"/>
      <c r="J5193" s="1" t="s">
        <v>9575</v>
      </c>
      <c r="K5193" s="2">
        <v>45081</v>
      </c>
      <c r="L5193" s="1" t="s">
        <v>4207</v>
      </c>
      <c r="M5193" s="1" t="str">
        <f t="shared" si="405"/>
        <v>Social Services</v>
      </c>
      <c r="N5193" s="1" t="s">
        <v>4210</v>
      </c>
      <c r="O5193" s="1" t="s">
        <v>4233</v>
      </c>
      <c r="P5193" s="1">
        <v>8559</v>
      </c>
      <c r="Q5193" s="1">
        <v>934309</v>
      </c>
      <c r="R5193" s="1">
        <f t="shared" si="406"/>
        <v>38001</v>
      </c>
      <c r="S5193" s="4">
        <v>556992.04122294846</v>
      </c>
      <c r="T5193" s="4">
        <v>143112.92544944558</v>
      </c>
      <c r="U5193" s="1">
        <f t="shared" si="407"/>
        <v>896308</v>
      </c>
      <c r="V5193" s="4">
        <f t="shared" si="408"/>
        <v>234204.03332760592</v>
      </c>
      <c r="W5193" s="1" t="str">
        <f t="shared" si="409"/>
        <v>Favourable</v>
      </c>
    </row>
    <row r="5194" spans="1:23" x14ac:dyDescent="0.25">
      <c r="A5194" s="1"/>
      <c r="B5194" s="1"/>
      <c r="C5194" s="1"/>
      <c r="D5194" s="1"/>
      <c r="E5194" s="1"/>
      <c r="F5194" s="2"/>
      <c r="G5194" s="3"/>
      <c r="H5194" s="1"/>
      <c r="I5194" s="1"/>
      <c r="J5194" s="1" t="s">
        <v>10313</v>
      </c>
      <c r="K5194" s="2">
        <v>44617</v>
      </c>
      <c r="L5194" s="1" t="s">
        <v>4238</v>
      </c>
      <c r="M5194" s="1" t="str">
        <f t="shared" si="405"/>
        <v>Education</v>
      </c>
      <c r="N5194" s="1" t="s">
        <v>4222</v>
      </c>
      <c r="O5194" s="1" t="s">
        <v>4276</v>
      </c>
      <c r="P5194" s="1">
        <v>6583</v>
      </c>
      <c r="Q5194" s="1">
        <v>2226482</v>
      </c>
      <c r="R5194" s="1">
        <f t="shared" si="406"/>
        <v>0</v>
      </c>
      <c r="S5194" s="4">
        <v>1071650.8865294659</v>
      </c>
      <c r="T5194" s="4">
        <v>670076.8733969914</v>
      </c>
      <c r="U5194" s="1">
        <f t="shared" si="407"/>
        <v>2226482</v>
      </c>
      <c r="V5194" s="4">
        <f t="shared" si="408"/>
        <v>484754.24007354258</v>
      </c>
      <c r="W5194" s="1" t="str">
        <f t="shared" si="409"/>
        <v>Favourable</v>
      </c>
    </row>
    <row r="5195" spans="1:23" x14ac:dyDescent="0.25">
      <c r="A5195" s="1"/>
      <c r="B5195" s="1"/>
      <c r="C5195" s="1"/>
      <c r="D5195" s="1"/>
      <c r="E5195" s="1"/>
      <c r="F5195" s="2"/>
      <c r="G5195" s="3"/>
      <c r="H5195" s="1"/>
      <c r="I5195" s="1"/>
      <c r="J5195" s="1" t="s">
        <v>10314</v>
      </c>
      <c r="K5195" s="2">
        <v>44928</v>
      </c>
      <c r="L5195" s="1" t="s">
        <v>4207</v>
      </c>
      <c r="M5195" s="1" t="str">
        <f t="shared" si="405"/>
        <v>Social Services</v>
      </c>
      <c r="N5195" s="1" t="s">
        <v>4210</v>
      </c>
      <c r="O5195" s="1" t="s">
        <v>4458</v>
      </c>
      <c r="P5195" s="1">
        <v>6856</v>
      </c>
      <c r="Q5195" s="1">
        <v>1837344</v>
      </c>
      <c r="R5195" s="1">
        <f t="shared" si="406"/>
        <v>0</v>
      </c>
      <c r="S5195" s="4">
        <v>1081391.173985872</v>
      </c>
      <c r="T5195" s="4">
        <v>238935.75804597497</v>
      </c>
      <c r="U5195" s="1">
        <f t="shared" si="407"/>
        <v>1837344</v>
      </c>
      <c r="V5195" s="4">
        <f t="shared" si="408"/>
        <v>517017.06796815316</v>
      </c>
      <c r="W5195" s="1" t="str">
        <f t="shared" si="409"/>
        <v>Favourable</v>
      </c>
    </row>
    <row r="5196" spans="1:23" x14ac:dyDescent="0.25">
      <c r="A5196" s="1"/>
      <c r="B5196" s="1"/>
      <c r="C5196" s="1"/>
      <c r="D5196" s="1"/>
      <c r="E5196" s="1"/>
      <c r="F5196" s="2"/>
      <c r="G5196" s="3"/>
      <c r="H5196" s="1"/>
      <c r="I5196" s="1"/>
      <c r="J5196" s="1" t="s">
        <v>9607</v>
      </c>
      <c r="K5196" s="2">
        <v>44781</v>
      </c>
      <c r="L5196" s="1" t="s">
        <v>4227</v>
      </c>
      <c r="M5196" s="1" t="str">
        <f t="shared" si="405"/>
        <v>Infrastructure</v>
      </c>
      <c r="N5196" s="1" t="s">
        <v>4205</v>
      </c>
      <c r="O5196" s="1" t="s">
        <v>4276</v>
      </c>
      <c r="P5196" s="1">
        <v>5960</v>
      </c>
      <c r="Q5196" s="1">
        <v>1341901</v>
      </c>
      <c r="R5196" s="1">
        <f t="shared" si="406"/>
        <v>25944</v>
      </c>
      <c r="S5196" s="4">
        <v>1011220.9974764638</v>
      </c>
      <c r="T5196" s="4">
        <v>212715.81296821206</v>
      </c>
      <c r="U5196" s="1">
        <f t="shared" si="407"/>
        <v>1315957</v>
      </c>
      <c r="V5196" s="4">
        <f t="shared" si="408"/>
        <v>117964.18955532415</v>
      </c>
      <c r="W5196" s="1" t="str">
        <f t="shared" si="409"/>
        <v>Favourable</v>
      </c>
    </row>
    <row r="5197" spans="1:23" x14ac:dyDescent="0.25">
      <c r="A5197" s="1"/>
      <c r="B5197" s="1"/>
      <c r="C5197" s="1"/>
      <c r="D5197" s="1"/>
      <c r="E5197" s="1"/>
      <c r="F5197" s="2"/>
      <c r="G5197" s="3"/>
      <c r="H5197" s="1"/>
      <c r="I5197" s="1"/>
      <c r="J5197" s="1" t="s">
        <v>10315</v>
      </c>
      <c r="K5197" s="2">
        <v>44818</v>
      </c>
      <c r="L5197" s="1" t="s">
        <v>4204</v>
      </c>
      <c r="M5197" s="1" t="str">
        <f t="shared" si="405"/>
        <v>Education</v>
      </c>
      <c r="N5197" s="1" t="s">
        <v>4205</v>
      </c>
      <c r="O5197" s="1" t="s">
        <v>4211</v>
      </c>
      <c r="P5197" s="1">
        <v>8588</v>
      </c>
      <c r="Q5197" s="1">
        <v>2477868</v>
      </c>
      <c r="R5197" s="1">
        <f t="shared" si="406"/>
        <v>0</v>
      </c>
      <c r="S5197" s="4">
        <v>2471290.7680340195</v>
      </c>
      <c r="T5197" s="4">
        <v>691982.9373536848</v>
      </c>
      <c r="U5197" s="1">
        <f t="shared" si="407"/>
        <v>2477868</v>
      </c>
      <c r="V5197" s="4">
        <f t="shared" si="408"/>
        <v>-685405.70538770407</v>
      </c>
      <c r="W5197" s="1" t="str">
        <f t="shared" si="409"/>
        <v>Adverse</v>
      </c>
    </row>
    <row r="5198" spans="1:23" x14ac:dyDescent="0.25">
      <c r="A5198" s="1"/>
      <c r="B5198" s="1"/>
      <c r="C5198" s="1"/>
      <c r="D5198" s="1"/>
      <c r="E5198" s="1"/>
      <c r="F5198" s="2"/>
      <c r="G5198" s="3"/>
      <c r="H5198" s="1"/>
      <c r="I5198" s="1"/>
      <c r="J5198" s="1" t="s">
        <v>10316</v>
      </c>
      <c r="K5198" s="2">
        <v>44262</v>
      </c>
      <c r="L5198" s="1" t="s">
        <v>4204</v>
      </c>
      <c r="M5198" s="1" t="str">
        <f t="shared" si="405"/>
        <v>Education</v>
      </c>
      <c r="N5198" s="1" t="s">
        <v>4210</v>
      </c>
      <c r="O5198" s="1" t="s">
        <v>4295</v>
      </c>
      <c r="P5198" s="1">
        <v>8153</v>
      </c>
      <c r="Q5198" s="1">
        <v>1218433</v>
      </c>
      <c r="R5198" s="1">
        <f t="shared" si="406"/>
        <v>0</v>
      </c>
      <c r="S5198" s="4">
        <v>371271.36209159449</v>
      </c>
      <c r="T5198" s="4">
        <v>81153.124985415052</v>
      </c>
      <c r="U5198" s="1">
        <f t="shared" si="407"/>
        <v>1218433</v>
      </c>
      <c r="V5198" s="4">
        <f t="shared" si="408"/>
        <v>766008.51292299049</v>
      </c>
      <c r="W5198" s="1" t="str">
        <f t="shared" si="409"/>
        <v>Favourable</v>
      </c>
    </row>
    <row r="5199" spans="1:23" x14ac:dyDescent="0.25">
      <c r="A5199" s="1"/>
      <c r="B5199" s="1"/>
      <c r="C5199" s="1"/>
      <c r="D5199" s="1"/>
      <c r="E5199" s="1"/>
      <c r="F5199" s="2"/>
      <c r="G5199" s="3"/>
      <c r="H5199" s="1"/>
      <c r="I5199" s="1"/>
      <c r="J5199" s="1" t="s">
        <v>10317</v>
      </c>
      <c r="K5199" s="2">
        <v>44886</v>
      </c>
      <c r="L5199" s="1" t="s">
        <v>4238</v>
      </c>
      <c r="M5199" s="1" t="str">
        <f t="shared" si="405"/>
        <v>Education</v>
      </c>
      <c r="N5199" s="1" t="s">
        <v>4210</v>
      </c>
      <c r="O5199" s="1" t="s">
        <v>4244</v>
      </c>
      <c r="P5199" s="1">
        <v>6619</v>
      </c>
      <c r="Q5199" s="1">
        <v>1444003</v>
      </c>
      <c r="R5199" s="1">
        <f t="shared" si="406"/>
        <v>0</v>
      </c>
      <c r="S5199" s="4">
        <v>458198.51461449516</v>
      </c>
      <c r="T5199" s="4">
        <v>46432.56297851519</v>
      </c>
      <c r="U5199" s="1">
        <f t="shared" si="407"/>
        <v>1444003</v>
      </c>
      <c r="V5199" s="4">
        <f t="shared" si="408"/>
        <v>939371.92240698962</v>
      </c>
      <c r="W5199" s="1" t="str">
        <f t="shared" si="409"/>
        <v>Favourable</v>
      </c>
    </row>
    <row r="5200" spans="1:23" x14ac:dyDescent="0.25">
      <c r="A5200" s="1"/>
      <c r="B5200" s="1"/>
      <c r="C5200" s="1"/>
      <c r="D5200" s="1"/>
      <c r="E5200" s="1"/>
      <c r="F5200" s="2"/>
      <c r="G5200" s="3"/>
      <c r="H5200" s="1"/>
      <c r="I5200" s="1"/>
      <c r="J5200" s="1" t="s">
        <v>10318</v>
      </c>
      <c r="K5200" s="2">
        <v>45267</v>
      </c>
      <c r="L5200" s="1" t="s">
        <v>4227</v>
      </c>
      <c r="M5200" s="1" t="str">
        <f t="shared" si="405"/>
        <v>Infrastructure</v>
      </c>
      <c r="N5200" s="1" t="s">
        <v>4222</v>
      </c>
      <c r="O5200" s="1" t="s">
        <v>4338</v>
      </c>
      <c r="P5200" s="1">
        <v>8523</v>
      </c>
      <c r="Q5200" s="1">
        <v>503755</v>
      </c>
      <c r="R5200" s="1">
        <f t="shared" si="406"/>
        <v>0</v>
      </c>
      <c r="S5200" s="4">
        <v>121796.26479580265</v>
      </c>
      <c r="T5200" s="4">
        <v>5063.6180235820148</v>
      </c>
      <c r="U5200" s="1">
        <f t="shared" si="407"/>
        <v>503755</v>
      </c>
      <c r="V5200" s="4">
        <f t="shared" si="408"/>
        <v>376895.11718061531</v>
      </c>
      <c r="W5200" s="1" t="str">
        <f t="shared" si="409"/>
        <v>Favourable</v>
      </c>
    </row>
    <row r="5201" spans="1:23" x14ac:dyDescent="0.25">
      <c r="A5201" s="1"/>
      <c r="B5201" s="1"/>
      <c r="C5201" s="1"/>
      <c r="D5201" s="1"/>
      <c r="E5201" s="1"/>
      <c r="F5201" s="2"/>
      <c r="G5201" s="3"/>
      <c r="H5201" s="1"/>
      <c r="I5201" s="1"/>
      <c r="J5201" s="1" t="s">
        <v>9455</v>
      </c>
      <c r="K5201" s="2">
        <v>43920</v>
      </c>
      <c r="L5201" s="1" t="s">
        <v>4238</v>
      </c>
      <c r="M5201" s="1" t="str">
        <f t="shared" si="405"/>
        <v>Education</v>
      </c>
      <c r="N5201" s="1" t="s">
        <v>4210</v>
      </c>
      <c r="O5201" s="1" t="s">
        <v>4279</v>
      </c>
      <c r="P5201" s="1">
        <v>6801</v>
      </c>
      <c r="Q5201" s="1">
        <v>628756</v>
      </c>
      <c r="R5201" s="1">
        <f t="shared" si="406"/>
        <v>58615</v>
      </c>
      <c r="S5201" s="4">
        <v>9134.2639773083501</v>
      </c>
      <c r="T5201" s="4">
        <v>30155.829843646516</v>
      </c>
      <c r="U5201" s="1">
        <f t="shared" si="407"/>
        <v>570141</v>
      </c>
      <c r="V5201" s="4">
        <f t="shared" si="408"/>
        <v>589465.90617904509</v>
      </c>
      <c r="W5201" s="1" t="str">
        <f t="shared" si="409"/>
        <v>Favourable</v>
      </c>
    </row>
    <row r="5202" spans="1:23" x14ac:dyDescent="0.25">
      <c r="A5202" s="1"/>
      <c r="B5202" s="1"/>
      <c r="C5202" s="1"/>
      <c r="D5202" s="1"/>
      <c r="E5202" s="1"/>
      <c r="F5202" s="2"/>
      <c r="G5202" s="3"/>
      <c r="H5202" s="1"/>
      <c r="I5202" s="1"/>
      <c r="J5202" s="1" t="s">
        <v>9228</v>
      </c>
      <c r="K5202" s="2">
        <v>44582</v>
      </c>
      <c r="L5202" s="1" t="s">
        <v>4204</v>
      </c>
      <c r="M5202" s="1" t="str">
        <f t="shared" si="405"/>
        <v>Education</v>
      </c>
      <c r="N5202" s="1" t="s">
        <v>4210</v>
      </c>
      <c r="O5202" s="1" t="s">
        <v>4325</v>
      </c>
      <c r="P5202" s="1">
        <v>8746</v>
      </c>
      <c r="Q5202" s="1">
        <v>759263</v>
      </c>
      <c r="R5202" s="1">
        <f t="shared" si="406"/>
        <v>58915</v>
      </c>
      <c r="S5202" s="4">
        <v>199183.28473965701</v>
      </c>
      <c r="T5202" s="4">
        <v>66483.884680791627</v>
      </c>
      <c r="U5202" s="1">
        <f t="shared" si="407"/>
        <v>700348</v>
      </c>
      <c r="V5202" s="4">
        <f t="shared" si="408"/>
        <v>493595.83057955134</v>
      </c>
      <c r="W5202" s="1" t="str">
        <f t="shared" si="409"/>
        <v>Favourable</v>
      </c>
    </row>
    <row r="5203" spans="1:23" x14ac:dyDescent="0.25">
      <c r="A5203" s="1"/>
      <c r="B5203" s="1"/>
      <c r="C5203" s="1"/>
      <c r="D5203" s="1"/>
      <c r="E5203" s="1"/>
      <c r="F5203" s="2"/>
      <c r="G5203" s="3"/>
      <c r="H5203" s="1"/>
      <c r="I5203" s="1"/>
      <c r="J5203" s="1" t="s">
        <v>10319</v>
      </c>
      <c r="K5203" s="2">
        <v>43874</v>
      </c>
      <c r="L5203" s="1" t="s">
        <v>4207</v>
      </c>
      <c r="M5203" s="1" t="str">
        <f t="shared" si="405"/>
        <v>Social Services</v>
      </c>
      <c r="N5203" s="1" t="s">
        <v>4210</v>
      </c>
      <c r="O5203" s="1" t="s">
        <v>4247</v>
      </c>
      <c r="P5203" s="1">
        <v>6096</v>
      </c>
      <c r="Q5203" s="1">
        <v>1369416</v>
      </c>
      <c r="R5203" s="1">
        <f t="shared" si="406"/>
        <v>0</v>
      </c>
      <c r="S5203" s="4">
        <v>992700.41935948119</v>
      </c>
      <c r="T5203" s="4">
        <v>341790.90728812723</v>
      </c>
      <c r="U5203" s="1">
        <f t="shared" si="407"/>
        <v>1369416</v>
      </c>
      <c r="V5203" s="4">
        <f t="shared" si="408"/>
        <v>34924.673352391459</v>
      </c>
      <c r="W5203" s="1" t="str">
        <f t="shared" si="409"/>
        <v>Favourable</v>
      </c>
    </row>
    <row r="5204" spans="1:23" x14ac:dyDescent="0.25">
      <c r="A5204" s="1"/>
      <c r="B5204" s="1"/>
      <c r="C5204" s="1"/>
      <c r="D5204" s="1"/>
      <c r="E5204" s="1"/>
      <c r="F5204" s="2"/>
      <c r="G5204" s="3"/>
      <c r="H5204" s="1"/>
      <c r="I5204" s="1"/>
      <c r="J5204" s="1" t="s">
        <v>10320</v>
      </c>
      <c r="K5204" s="2">
        <v>45061</v>
      </c>
      <c r="L5204" s="1" t="s">
        <v>4238</v>
      </c>
      <c r="M5204" s="1" t="str">
        <f t="shared" si="405"/>
        <v>Education</v>
      </c>
      <c r="N5204" s="1" t="s">
        <v>4222</v>
      </c>
      <c r="O5204" s="1" t="s">
        <v>4421</v>
      </c>
      <c r="P5204" s="1">
        <v>9022</v>
      </c>
      <c r="Q5204" s="1">
        <v>719760</v>
      </c>
      <c r="R5204" s="1">
        <f t="shared" si="406"/>
        <v>0</v>
      </c>
      <c r="S5204" s="4">
        <v>170725.630704015</v>
      </c>
      <c r="T5204" s="4">
        <v>61271.031982571811</v>
      </c>
      <c r="U5204" s="1">
        <f t="shared" si="407"/>
        <v>719760</v>
      </c>
      <c r="V5204" s="4">
        <f t="shared" si="408"/>
        <v>487763.33731341315</v>
      </c>
      <c r="W5204" s="1" t="str">
        <f t="shared" si="409"/>
        <v>Favourable</v>
      </c>
    </row>
    <row r="5205" spans="1:23" x14ac:dyDescent="0.25">
      <c r="A5205" s="1"/>
      <c r="B5205" s="1"/>
      <c r="C5205" s="1"/>
      <c r="D5205" s="1"/>
      <c r="E5205" s="1"/>
      <c r="F5205" s="2"/>
      <c r="G5205" s="3"/>
      <c r="H5205" s="1"/>
      <c r="I5205" s="1"/>
      <c r="J5205" s="1" t="s">
        <v>10321</v>
      </c>
      <c r="K5205" s="2">
        <v>44320</v>
      </c>
      <c r="L5205" s="1" t="s">
        <v>4207</v>
      </c>
      <c r="M5205" s="1" t="str">
        <f t="shared" si="405"/>
        <v>Social Services</v>
      </c>
      <c r="N5205" s="1" t="s">
        <v>4210</v>
      </c>
      <c r="O5205" s="1" t="s">
        <v>4292</v>
      </c>
      <c r="P5205" s="1">
        <v>9291</v>
      </c>
      <c r="Q5205" s="1">
        <v>1283501</v>
      </c>
      <c r="R5205" s="1">
        <f t="shared" si="406"/>
        <v>0</v>
      </c>
      <c r="S5205" s="4">
        <v>782694.21142842202</v>
      </c>
      <c r="T5205" s="4">
        <v>42210.285696894665</v>
      </c>
      <c r="U5205" s="1">
        <f t="shared" si="407"/>
        <v>1283501</v>
      </c>
      <c r="V5205" s="4">
        <f t="shared" si="408"/>
        <v>458596.50287468336</v>
      </c>
      <c r="W5205" s="1" t="str">
        <f t="shared" si="409"/>
        <v>Favourable</v>
      </c>
    </row>
    <row r="5206" spans="1:23" x14ac:dyDescent="0.25">
      <c r="A5206" s="1"/>
      <c r="B5206" s="1"/>
      <c r="C5206" s="1"/>
      <c r="D5206" s="1"/>
      <c r="E5206" s="1"/>
      <c r="F5206" s="2"/>
      <c r="G5206" s="3"/>
      <c r="H5206" s="1"/>
      <c r="I5206" s="1"/>
      <c r="J5206" s="1" t="s">
        <v>10322</v>
      </c>
      <c r="K5206" s="2">
        <v>44827</v>
      </c>
      <c r="L5206" s="1" t="s">
        <v>4207</v>
      </c>
      <c r="M5206" s="1" t="str">
        <f t="shared" si="405"/>
        <v>Social Services</v>
      </c>
      <c r="N5206" s="1" t="s">
        <v>4205</v>
      </c>
      <c r="O5206" s="1" t="s">
        <v>4226</v>
      </c>
      <c r="P5206" s="1">
        <v>7426</v>
      </c>
      <c r="Q5206" s="1">
        <v>1750749</v>
      </c>
      <c r="R5206" s="1">
        <f t="shared" si="406"/>
        <v>0</v>
      </c>
      <c r="S5206" s="4">
        <v>1048166.1815410411</v>
      </c>
      <c r="T5206" s="4">
        <v>500762.44275199296</v>
      </c>
      <c r="U5206" s="1">
        <f t="shared" si="407"/>
        <v>1750749</v>
      </c>
      <c r="V5206" s="4">
        <f t="shared" si="408"/>
        <v>201820.37570696604</v>
      </c>
      <c r="W5206" s="1" t="str">
        <f t="shared" si="409"/>
        <v>Favourable</v>
      </c>
    </row>
    <row r="5207" spans="1:23" x14ac:dyDescent="0.25">
      <c r="A5207" s="1"/>
      <c r="B5207" s="1"/>
      <c r="C5207" s="1"/>
      <c r="D5207" s="1"/>
      <c r="E5207" s="1"/>
      <c r="F5207" s="2"/>
      <c r="G5207" s="3"/>
      <c r="H5207" s="1"/>
      <c r="I5207" s="1"/>
      <c r="J5207" s="1" t="s">
        <v>10323</v>
      </c>
      <c r="K5207" s="2">
        <v>45225</v>
      </c>
      <c r="L5207" s="1" t="s">
        <v>4227</v>
      </c>
      <c r="M5207" s="1" t="str">
        <f t="shared" si="405"/>
        <v>Infrastructure</v>
      </c>
      <c r="N5207" s="1" t="s">
        <v>4210</v>
      </c>
      <c r="O5207" s="1" t="s">
        <v>4330</v>
      </c>
      <c r="P5207" s="1">
        <v>9151</v>
      </c>
      <c r="Q5207" s="1">
        <v>1964477</v>
      </c>
      <c r="R5207" s="1">
        <f t="shared" si="406"/>
        <v>0</v>
      </c>
      <c r="S5207" s="4">
        <v>719813.7649517128</v>
      </c>
      <c r="T5207" s="4">
        <v>106517.16811777496</v>
      </c>
      <c r="U5207" s="1">
        <f t="shared" si="407"/>
        <v>1964477</v>
      </c>
      <c r="V5207" s="4">
        <f t="shared" si="408"/>
        <v>1138146.0669305122</v>
      </c>
      <c r="W5207" s="1" t="str">
        <f t="shared" si="409"/>
        <v>Favourable</v>
      </c>
    </row>
    <row r="5208" spans="1:23" x14ac:dyDescent="0.25">
      <c r="A5208" s="1"/>
      <c r="B5208" s="1"/>
      <c r="C5208" s="1"/>
      <c r="D5208" s="1"/>
      <c r="E5208" s="1"/>
      <c r="F5208" s="2"/>
      <c r="G5208" s="3"/>
      <c r="H5208" s="1"/>
      <c r="I5208" s="1"/>
      <c r="J5208" s="1" t="s">
        <v>8397</v>
      </c>
      <c r="K5208" s="2">
        <v>45136</v>
      </c>
      <c r="L5208" s="1" t="s">
        <v>4238</v>
      </c>
      <c r="M5208" s="1" t="str">
        <f t="shared" si="405"/>
        <v>Education</v>
      </c>
      <c r="N5208" s="1" t="s">
        <v>4210</v>
      </c>
      <c r="O5208" s="1" t="s">
        <v>4233</v>
      </c>
      <c r="P5208" s="1">
        <v>6813</v>
      </c>
      <c r="Q5208" s="1">
        <v>946543</v>
      </c>
      <c r="R5208" s="1">
        <f t="shared" si="406"/>
        <v>22997</v>
      </c>
      <c r="S5208" s="4">
        <v>8717.1094218453381</v>
      </c>
      <c r="T5208" s="4">
        <v>53493.233047790854</v>
      </c>
      <c r="U5208" s="1">
        <f t="shared" si="407"/>
        <v>923546</v>
      </c>
      <c r="V5208" s="4">
        <f t="shared" si="408"/>
        <v>884332.65753036377</v>
      </c>
      <c r="W5208" s="1" t="str">
        <f t="shared" si="409"/>
        <v>Favourable</v>
      </c>
    </row>
    <row r="5209" spans="1:23" x14ac:dyDescent="0.25">
      <c r="A5209" s="1"/>
      <c r="B5209" s="1"/>
      <c r="C5209" s="1"/>
      <c r="D5209" s="1"/>
      <c r="E5209" s="1"/>
      <c r="F5209" s="2"/>
      <c r="G5209" s="3"/>
      <c r="H5209" s="1"/>
      <c r="I5209" s="1"/>
      <c r="J5209" s="1" t="s">
        <v>10324</v>
      </c>
      <c r="K5209" s="2">
        <v>44007</v>
      </c>
      <c r="L5209" s="1" t="s">
        <v>4207</v>
      </c>
      <c r="M5209" s="1" t="str">
        <f t="shared" si="405"/>
        <v>Social Services</v>
      </c>
      <c r="N5209" s="1" t="s">
        <v>4210</v>
      </c>
      <c r="O5209" s="1" t="s">
        <v>4330</v>
      </c>
      <c r="P5209" s="1">
        <v>6710</v>
      </c>
      <c r="Q5209" s="1">
        <v>1007943</v>
      </c>
      <c r="R5209" s="1">
        <f t="shared" si="406"/>
        <v>0</v>
      </c>
      <c r="S5209" s="4">
        <v>944084.1129650143</v>
      </c>
      <c r="T5209" s="4">
        <v>14509.802927484359</v>
      </c>
      <c r="U5209" s="1">
        <f t="shared" si="407"/>
        <v>1007943</v>
      </c>
      <c r="V5209" s="4">
        <f t="shared" si="408"/>
        <v>49349.084107501316</v>
      </c>
      <c r="W5209" s="1" t="str">
        <f t="shared" si="409"/>
        <v>Favourable</v>
      </c>
    </row>
    <row r="5210" spans="1:23" x14ac:dyDescent="0.25">
      <c r="A5210" s="1"/>
      <c r="B5210" s="1"/>
      <c r="C5210" s="1"/>
      <c r="D5210" s="1"/>
      <c r="E5210" s="1"/>
      <c r="F5210" s="2"/>
      <c r="G5210" s="3"/>
      <c r="H5210" s="1"/>
      <c r="I5210" s="1"/>
      <c r="J5210" s="1" t="s">
        <v>10325</v>
      </c>
      <c r="K5210" s="2">
        <v>43962</v>
      </c>
      <c r="L5210" s="1" t="s">
        <v>4238</v>
      </c>
      <c r="M5210" s="1" t="str">
        <f t="shared" si="405"/>
        <v>Education</v>
      </c>
      <c r="N5210" s="1" t="s">
        <v>4222</v>
      </c>
      <c r="O5210" s="1" t="s">
        <v>4402</v>
      </c>
      <c r="P5210" s="1">
        <v>6780</v>
      </c>
      <c r="Q5210" s="1">
        <v>1010082</v>
      </c>
      <c r="R5210" s="1">
        <f t="shared" si="406"/>
        <v>0</v>
      </c>
      <c r="S5210" s="4">
        <v>659628.31896815507</v>
      </c>
      <c r="T5210" s="4">
        <v>281060.58694451762</v>
      </c>
      <c r="U5210" s="1">
        <f t="shared" si="407"/>
        <v>1010082</v>
      </c>
      <c r="V5210" s="4">
        <f t="shared" si="408"/>
        <v>69393.094087327365</v>
      </c>
      <c r="W5210" s="1" t="str">
        <f t="shared" si="409"/>
        <v>Favourable</v>
      </c>
    </row>
    <row r="5211" spans="1:23" x14ac:dyDescent="0.25">
      <c r="A5211" s="1"/>
      <c r="B5211" s="1"/>
      <c r="C5211" s="1"/>
      <c r="D5211" s="1"/>
      <c r="E5211" s="1"/>
      <c r="F5211" s="2"/>
      <c r="G5211" s="3"/>
      <c r="H5211" s="1"/>
      <c r="I5211" s="1"/>
      <c r="J5211" s="1" t="s">
        <v>8277</v>
      </c>
      <c r="K5211" s="2">
        <v>45417</v>
      </c>
      <c r="L5211" s="1" t="s">
        <v>4204</v>
      </c>
      <c r="M5211" s="1" t="str">
        <f t="shared" si="405"/>
        <v>Education</v>
      </c>
      <c r="N5211" s="1" t="s">
        <v>4210</v>
      </c>
      <c r="O5211" s="1" t="s">
        <v>4402</v>
      </c>
      <c r="P5211" s="1">
        <v>8955</v>
      </c>
      <c r="Q5211" s="1">
        <v>1528567</v>
      </c>
      <c r="R5211" s="1">
        <f t="shared" si="406"/>
        <v>50148</v>
      </c>
      <c r="S5211" s="4">
        <v>1040788.1650194145</v>
      </c>
      <c r="T5211" s="4">
        <v>222813.32151011121</v>
      </c>
      <c r="U5211" s="1">
        <f t="shared" si="407"/>
        <v>1478419</v>
      </c>
      <c r="V5211" s="4">
        <f t="shared" si="408"/>
        <v>264965.51347047416</v>
      </c>
      <c r="W5211" s="1" t="str">
        <f t="shared" si="409"/>
        <v>Favourable</v>
      </c>
    </row>
    <row r="5212" spans="1:23" x14ac:dyDescent="0.25">
      <c r="A5212" s="1"/>
      <c r="B5212" s="1"/>
      <c r="C5212" s="1"/>
      <c r="D5212" s="1"/>
      <c r="E5212" s="1"/>
      <c r="F5212" s="2"/>
      <c r="G5212" s="3"/>
      <c r="H5212" s="1"/>
      <c r="I5212" s="1"/>
      <c r="J5212" s="1" t="s">
        <v>7037</v>
      </c>
      <c r="K5212" s="2">
        <v>44788</v>
      </c>
      <c r="L5212" s="1" t="s">
        <v>4238</v>
      </c>
      <c r="M5212" s="1" t="str">
        <f t="shared" si="405"/>
        <v>Education</v>
      </c>
      <c r="N5212" s="1" t="s">
        <v>4210</v>
      </c>
      <c r="O5212" s="1" t="s">
        <v>4311</v>
      </c>
      <c r="P5212" s="1">
        <v>8954</v>
      </c>
      <c r="Q5212" s="1">
        <v>1410667</v>
      </c>
      <c r="R5212" s="1">
        <f t="shared" si="406"/>
        <v>33749</v>
      </c>
      <c r="S5212" s="4">
        <v>181235.69786720508</v>
      </c>
      <c r="T5212" s="4">
        <v>130157.63103704709</v>
      </c>
      <c r="U5212" s="1">
        <f t="shared" si="407"/>
        <v>1376918</v>
      </c>
      <c r="V5212" s="4">
        <f t="shared" si="408"/>
        <v>1099273.671095748</v>
      </c>
      <c r="W5212" s="1" t="str">
        <f t="shared" si="409"/>
        <v>Favourable</v>
      </c>
    </row>
    <row r="5213" spans="1:23" x14ac:dyDescent="0.25">
      <c r="A5213" s="1"/>
      <c r="B5213" s="1"/>
      <c r="C5213" s="1"/>
      <c r="D5213" s="1"/>
      <c r="E5213" s="1"/>
      <c r="F5213" s="2"/>
      <c r="G5213" s="3"/>
      <c r="H5213" s="1"/>
      <c r="I5213" s="1"/>
      <c r="J5213" s="1" t="s">
        <v>8545</v>
      </c>
      <c r="K5213" s="2">
        <v>44459</v>
      </c>
      <c r="L5213" s="1" t="s">
        <v>4227</v>
      </c>
      <c r="M5213" s="1" t="str">
        <f t="shared" si="405"/>
        <v>Infrastructure</v>
      </c>
      <c r="N5213" s="1" t="s">
        <v>4222</v>
      </c>
      <c r="O5213" s="1" t="s">
        <v>4292</v>
      </c>
      <c r="P5213" s="1">
        <v>8355</v>
      </c>
      <c r="Q5213" s="1">
        <v>989528</v>
      </c>
      <c r="R5213" s="1">
        <f t="shared" si="406"/>
        <v>41256</v>
      </c>
      <c r="S5213" s="4">
        <v>206452.06939103984</v>
      </c>
      <c r="T5213" s="4">
        <v>112691.97815704049</v>
      </c>
      <c r="U5213" s="1">
        <f t="shared" si="407"/>
        <v>948272</v>
      </c>
      <c r="V5213" s="4">
        <f t="shared" si="408"/>
        <v>670383.95245191967</v>
      </c>
      <c r="W5213" s="1" t="str">
        <f t="shared" si="409"/>
        <v>Favourable</v>
      </c>
    </row>
    <row r="5214" spans="1:23" x14ac:dyDescent="0.25">
      <c r="A5214" s="1"/>
      <c r="B5214" s="1"/>
      <c r="C5214" s="1"/>
      <c r="D5214" s="1"/>
      <c r="E5214" s="1"/>
      <c r="F5214" s="2"/>
      <c r="G5214" s="3"/>
      <c r="H5214" s="1"/>
      <c r="I5214" s="1"/>
      <c r="J5214" s="1" t="s">
        <v>7188</v>
      </c>
      <c r="K5214" s="2">
        <v>45088</v>
      </c>
      <c r="L5214" s="1" t="s">
        <v>4204</v>
      </c>
      <c r="M5214" s="1" t="str">
        <f t="shared" si="405"/>
        <v>Education</v>
      </c>
      <c r="N5214" s="1" t="s">
        <v>4222</v>
      </c>
      <c r="O5214" s="1" t="s">
        <v>4295</v>
      </c>
      <c r="P5214" s="1">
        <v>8788</v>
      </c>
      <c r="Q5214" s="1">
        <v>1854797</v>
      </c>
      <c r="R5214" s="1">
        <f t="shared" si="406"/>
        <v>59077</v>
      </c>
      <c r="S5214" s="4">
        <v>45444.665034262391</v>
      </c>
      <c r="T5214" s="4">
        <v>333145.134153614</v>
      </c>
      <c r="U5214" s="1">
        <f t="shared" si="407"/>
        <v>1795720</v>
      </c>
      <c r="V5214" s="4">
        <f t="shared" si="408"/>
        <v>1476207.2008121237</v>
      </c>
      <c r="W5214" s="1" t="str">
        <f t="shared" si="409"/>
        <v>Favourable</v>
      </c>
    </row>
    <row r="5215" spans="1:23" x14ac:dyDescent="0.25">
      <c r="A5215" s="1"/>
      <c r="B5215" s="1"/>
      <c r="C5215" s="1"/>
      <c r="D5215" s="1"/>
      <c r="E5215" s="1"/>
      <c r="F5215" s="2"/>
      <c r="G5215" s="3"/>
      <c r="H5215" s="1"/>
      <c r="I5215" s="1"/>
      <c r="J5215" s="1" t="s">
        <v>6427</v>
      </c>
      <c r="K5215" s="2">
        <v>44551</v>
      </c>
      <c r="L5215" s="1" t="s">
        <v>4207</v>
      </c>
      <c r="M5215" s="1" t="str">
        <f t="shared" si="405"/>
        <v>Social Services</v>
      </c>
      <c r="N5215" s="1" t="s">
        <v>4222</v>
      </c>
      <c r="O5215" s="1" t="s">
        <v>4226</v>
      </c>
      <c r="P5215" s="1">
        <v>9053</v>
      </c>
      <c r="Q5215" s="1">
        <v>2203312</v>
      </c>
      <c r="R5215" s="1">
        <f t="shared" si="406"/>
        <v>25796</v>
      </c>
      <c r="S5215" s="4">
        <v>1254571.977252315</v>
      </c>
      <c r="T5215" s="4">
        <v>101520.48862343638</v>
      </c>
      <c r="U5215" s="1">
        <f t="shared" si="407"/>
        <v>2177516</v>
      </c>
      <c r="V5215" s="4">
        <f t="shared" si="408"/>
        <v>847219.53412424866</v>
      </c>
      <c r="W5215" s="1" t="str">
        <f t="shared" si="409"/>
        <v>Favourable</v>
      </c>
    </row>
    <row r="5216" spans="1:23" x14ac:dyDescent="0.25">
      <c r="A5216" s="1"/>
      <c r="B5216" s="1"/>
      <c r="C5216" s="1"/>
      <c r="D5216" s="1"/>
      <c r="E5216" s="1"/>
      <c r="F5216" s="2"/>
      <c r="G5216" s="3"/>
      <c r="H5216" s="1"/>
      <c r="I5216" s="1"/>
      <c r="J5216" s="1" t="s">
        <v>10326</v>
      </c>
      <c r="K5216" s="2">
        <v>44109</v>
      </c>
      <c r="L5216" s="1" t="s">
        <v>4204</v>
      </c>
      <c r="M5216" s="1" t="str">
        <f t="shared" si="405"/>
        <v>Education</v>
      </c>
      <c r="N5216" s="1" t="s">
        <v>4205</v>
      </c>
      <c r="O5216" s="1" t="s">
        <v>4264</v>
      </c>
      <c r="P5216" s="1">
        <v>8655</v>
      </c>
      <c r="Q5216" s="1">
        <v>1970713</v>
      </c>
      <c r="R5216" s="1">
        <f t="shared" si="406"/>
        <v>0</v>
      </c>
      <c r="S5216" s="4">
        <v>1203359.4919700143</v>
      </c>
      <c r="T5216" s="4">
        <v>144882.23824749616</v>
      </c>
      <c r="U5216" s="1">
        <f t="shared" si="407"/>
        <v>1970713</v>
      </c>
      <c r="V5216" s="4">
        <f t="shared" si="408"/>
        <v>622471.26978248963</v>
      </c>
      <c r="W5216" s="1" t="str">
        <f t="shared" si="409"/>
        <v>Favourable</v>
      </c>
    </row>
    <row r="5217" spans="1:23" x14ac:dyDescent="0.25">
      <c r="A5217" s="1"/>
      <c r="B5217" s="1"/>
      <c r="C5217" s="1"/>
      <c r="D5217" s="1"/>
      <c r="E5217" s="1"/>
      <c r="F5217" s="2"/>
      <c r="G5217" s="3"/>
      <c r="H5217" s="1"/>
      <c r="I5217" s="1"/>
      <c r="J5217" s="1" t="s">
        <v>9166</v>
      </c>
      <c r="K5217" s="2">
        <v>43913</v>
      </c>
      <c r="L5217" s="1" t="s">
        <v>4227</v>
      </c>
      <c r="M5217" s="1" t="str">
        <f t="shared" si="405"/>
        <v>Infrastructure</v>
      </c>
      <c r="N5217" s="1" t="s">
        <v>4210</v>
      </c>
      <c r="O5217" s="1" t="s">
        <v>4247</v>
      </c>
      <c r="P5217" s="1">
        <v>6373</v>
      </c>
      <c r="Q5217" s="1">
        <v>1405135</v>
      </c>
      <c r="R5217" s="1">
        <f t="shared" si="406"/>
        <v>22584</v>
      </c>
      <c r="S5217" s="4">
        <v>680031.42967990611</v>
      </c>
      <c r="T5217" s="4">
        <v>71806.809634138379</v>
      </c>
      <c r="U5217" s="1">
        <f t="shared" si="407"/>
        <v>1382551</v>
      </c>
      <c r="V5217" s="4">
        <f t="shared" si="408"/>
        <v>653296.76068595552</v>
      </c>
      <c r="W5217" s="1" t="str">
        <f t="shared" si="409"/>
        <v>Favourable</v>
      </c>
    </row>
    <row r="5218" spans="1:23" x14ac:dyDescent="0.25">
      <c r="A5218" s="1"/>
      <c r="B5218" s="1"/>
      <c r="C5218" s="1"/>
      <c r="D5218" s="1"/>
      <c r="E5218" s="1"/>
      <c r="F5218" s="2"/>
      <c r="G5218" s="3"/>
      <c r="H5218" s="1"/>
      <c r="I5218" s="1"/>
      <c r="J5218" s="1" t="s">
        <v>7117</v>
      </c>
      <c r="K5218" s="2">
        <v>45023</v>
      </c>
      <c r="L5218" s="1" t="s">
        <v>4207</v>
      </c>
      <c r="M5218" s="1" t="str">
        <f t="shared" si="405"/>
        <v>Social Services</v>
      </c>
      <c r="N5218" s="1" t="s">
        <v>4210</v>
      </c>
      <c r="O5218" s="1" t="s">
        <v>4259</v>
      </c>
      <c r="P5218" s="1">
        <v>8807</v>
      </c>
      <c r="Q5218" s="1">
        <v>1604183</v>
      </c>
      <c r="R5218" s="1">
        <f t="shared" si="406"/>
        <v>17653</v>
      </c>
      <c r="S5218" s="4">
        <v>1542847.2843980959</v>
      </c>
      <c r="T5218" s="4">
        <v>25734.367926168426</v>
      </c>
      <c r="U5218" s="1">
        <f t="shared" si="407"/>
        <v>1586530</v>
      </c>
      <c r="V5218" s="4">
        <f t="shared" si="408"/>
        <v>35601.347675735597</v>
      </c>
      <c r="W5218" s="1" t="str">
        <f t="shared" si="409"/>
        <v>Favourable</v>
      </c>
    </row>
    <row r="5219" spans="1:23" x14ac:dyDescent="0.25">
      <c r="A5219" s="1"/>
      <c r="B5219" s="1"/>
      <c r="C5219" s="1"/>
      <c r="D5219" s="1"/>
      <c r="E5219" s="1"/>
      <c r="F5219" s="2"/>
      <c r="G5219" s="3"/>
      <c r="H5219" s="1"/>
      <c r="I5219" s="1"/>
      <c r="J5219" s="1" t="s">
        <v>8963</v>
      </c>
      <c r="K5219" s="2">
        <v>44874</v>
      </c>
      <c r="L5219" s="1" t="s">
        <v>4207</v>
      </c>
      <c r="M5219" s="1" t="str">
        <f t="shared" si="405"/>
        <v>Social Services</v>
      </c>
      <c r="N5219" s="1" t="s">
        <v>4205</v>
      </c>
      <c r="O5219" s="1" t="s">
        <v>4361</v>
      </c>
      <c r="P5219" s="1">
        <v>6158</v>
      </c>
      <c r="Q5219" s="1">
        <v>928361</v>
      </c>
      <c r="R5219" s="1">
        <f t="shared" si="406"/>
        <v>59687</v>
      </c>
      <c r="S5219" s="4">
        <v>347055.69210170652</v>
      </c>
      <c r="T5219" s="4">
        <v>103955.72117679995</v>
      </c>
      <c r="U5219" s="1">
        <f t="shared" si="407"/>
        <v>868674</v>
      </c>
      <c r="V5219" s="4">
        <f t="shared" si="408"/>
        <v>477349.58672149351</v>
      </c>
      <c r="W5219" s="1" t="str">
        <f t="shared" si="409"/>
        <v>Favourable</v>
      </c>
    </row>
    <row r="5220" spans="1:23" x14ac:dyDescent="0.25">
      <c r="A5220" s="1"/>
      <c r="B5220" s="1"/>
      <c r="C5220" s="1"/>
      <c r="D5220" s="1"/>
      <c r="E5220" s="1"/>
      <c r="F5220" s="2"/>
      <c r="G5220" s="3"/>
      <c r="H5220" s="1"/>
      <c r="I5220" s="1"/>
      <c r="J5220" s="1" t="s">
        <v>4260</v>
      </c>
      <c r="K5220" s="2">
        <v>44541</v>
      </c>
      <c r="L5220" s="1" t="s">
        <v>4238</v>
      </c>
      <c r="M5220" s="1" t="str">
        <f t="shared" si="405"/>
        <v>Education</v>
      </c>
      <c r="N5220" s="1" t="s">
        <v>4205</v>
      </c>
      <c r="O5220" s="1" t="s">
        <v>4270</v>
      </c>
      <c r="P5220" s="1">
        <v>8001</v>
      </c>
      <c r="Q5220" s="1">
        <v>794316</v>
      </c>
      <c r="R5220" s="1">
        <f t="shared" si="406"/>
        <v>96097</v>
      </c>
      <c r="S5220" s="4">
        <v>51742.114605224764</v>
      </c>
      <c r="T5220" s="4">
        <v>67985.58604864181</v>
      </c>
      <c r="U5220" s="1">
        <f t="shared" si="407"/>
        <v>698219</v>
      </c>
      <c r="V5220" s="4">
        <f t="shared" si="408"/>
        <v>674588.29934613337</v>
      </c>
      <c r="W5220" s="1" t="str">
        <f t="shared" si="409"/>
        <v>Favourable</v>
      </c>
    </row>
    <row r="5221" spans="1:23" x14ac:dyDescent="0.25">
      <c r="A5221" s="1"/>
      <c r="B5221" s="1"/>
      <c r="C5221" s="1"/>
      <c r="D5221" s="1"/>
      <c r="E5221" s="1"/>
      <c r="F5221" s="2"/>
      <c r="G5221" s="3"/>
      <c r="H5221" s="1"/>
      <c r="I5221" s="1"/>
      <c r="J5221" s="1" t="s">
        <v>9197</v>
      </c>
      <c r="K5221" s="2">
        <v>44715</v>
      </c>
      <c r="L5221" s="1" t="s">
        <v>4204</v>
      </c>
      <c r="M5221" s="1" t="str">
        <f t="shared" si="405"/>
        <v>Education</v>
      </c>
      <c r="N5221" s="1" t="s">
        <v>4222</v>
      </c>
      <c r="O5221" s="1" t="s">
        <v>4304</v>
      </c>
      <c r="P5221" s="1">
        <v>9367</v>
      </c>
      <c r="Q5221" s="1">
        <v>2400806</v>
      </c>
      <c r="R5221" s="1">
        <f t="shared" si="406"/>
        <v>41135</v>
      </c>
      <c r="S5221" s="4">
        <v>1035655.6328006898</v>
      </c>
      <c r="T5221" s="4">
        <v>139564.10871642563</v>
      </c>
      <c r="U5221" s="1">
        <f t="shared" si="407"/>
        <v>2359671</v>
      </c>
      <c r="V5221" s="4">
        <f t="shared" si="408"/>
        <v>1225586.2584828846</v>
      </c>
      <c r="W5221" s="1" t="str">
        <f t="shared" si="409"/>
        <v>Favourable</v>
      </c>
    </row>
    <row r="5222" spans="1:23" x14ac:dyDescent="0.25">
      <c r="A5222" s="1"/>
      <c r="B5222" s="1"/>
      <c r="C5222" s="1"/>
      <c r="D5222" s="1"/>
      <c r="E5222" s="1"/>
      <c r="F5222" s="2"/>
      <c r="G5222" s="3"/>
      <c r="H5222" s="1"/>
      <c r="I5222" s="1"/>
      <c r="J5222" s="1" t="s">
        <v>10327</v>
      </c>
      <c r="K5222" s="2">
        <v>44802</v>
      </c>
      <c r="L5222" s="1" t="s">
        <v>4227</v>
      </c>
      <c r="M5222" s="1" t="str">
        <f t="shared" si="405"/>
        <v>Infrastructure</v>
      </c>
      <c r="N5222" s="1" t="s">
        <v>4205</v>
      </c>
      <c r="O5222" s="1" t="s">
        <v>4256</v>
      </c>
      <c r="P5222" s="1">
        <v>5715</v>
      </c>
      <c r="Q5222" s="1">
        <v>2154054</v>
      </c>
      <c r="R5222" s="1">
        <f t="shared" si="406"/>
        <v>0</v>
      </c>
      <c r="S5222" s="4">
        <v>1605900.7258660356</v>
      </c>
      <c r="T5222" s="4">
        <v>20433.288662514031</v>
      </c>
      <c r="U5222" s="1">
        <f t="shared" si="407"/>
        <v>2154054</v>
      </c>
      <c r="V5222" s="4">
        <f t="shared" si="408"/>
        <v>527719.98547145049</v>
      </c>
      <c r="W5222" s="1" t="str">
        <f t="shared" si="409"/>
        <v>Favourable</v>
      </c>
    </row>
    <row r="5223" spans="1:23" x14ac:dyDescent="0.25">
      <c r="A5223" s="1"/>
      <c r="B5223" s="1"/>
      <c r="C5223" s="1"/>
      <c r="D5223" s="1"/>
      <c r="E5223" s="1"/>
      <c r="F5223" s="2"/>
      <c r="G5223" s="3"/>
      <c r="H5223" s="1"/>
      <c r="I5223" s="1"/>
      <c r="J5223" s="1" t="s">
        <v>7002</v>
      </c>
      <c r="K5223" s="2">
        <v>43979</v>
      </c>
      <c r="L5223" s="1" t="s">
        <v>4238</v>
      </c>
      <c r="M5223" s="1" t="str">
        <f t="shared" si="405"/>
        <v>Education</v>
      </c>
      <c r="N5223" s="1" t="s">
        <v>4205</v>
      </c>
      <c r="O5223" s="1" t="s">
        <v>4289</v>
      </c>
      <c r="P5223" s="1">
        <v>6466</v>
      </c>
      <c r="Q5223" s="1">
        <v>1313459</v>
      </c>
      <c r="R5223" s="1">
        <f t="shared" si="406"/>
        <v>27307</v>
      </c>
      <c r="S5223" s="4">
        <v>801513.56521804573</v>
      </c>
      <c r="T5223" s="4">
        <v>106920.03801474627</v>
      </c>
      <c r="U5223" s="1">
        <f t="shared" si="407"/>
        <v>1286152</v>
      </c>
      <c r="V5223" s="4">
        <f t="shared" si="408"/>
        <v>405025.396767208</v>
      </c>
      <c r="W5223" s="1" t="str">
        <f t="shared" si="409"/>
        <v>Favourable</v>
      </c>
    </row>
    <row r="5224" spans="1:23" x14ac:dyDescent="0.25">
      <c r="A5224" s="1"/>
      <c r="B5224" s="1"/>
      <c r="C5224" s="1"/>
      <c r="D5224" s="1"/>
      <c r="E5224" s="1"/>
      <c r="F5224" s="2"/>
      <c r="G5224" s="3"/>
      <c r="H5224" s="1"/>
      <c r="I5224" s="1"/>
      <c r="J5224" s="1" t="s">
        <v>10328</v>
      </c>
      <c r="K5224" s="2">
        <v>44531</v>
      </c>
      <c r="L5224" s="1" t="s">
        <v>4204</v>
      </c>
      <c r="M5224" s="1" t="str">
        <f t="shared" si="405"/>
        <v>Education</v>
      </c>
      <c r="N5224" s="1" t="s">
        <v>4222</v>
      </c>
      <c r="O5224" s="1" t="s">
        <v>4237</v>
      </c>
      <c r="P5224" s="1">
        <v>6715</v>
      </c>
      <c r="Q5224" s="1">
        <v>677940</v>
      </c>
      <c r="R5224" s="1">
        <f t="shared" si="406"/>
        <v>0</v>
      </c>
      <c r="S5224" s="4">
        <v>31329.562654883091</v>
      </c>
      <c r="T5224" s="4">
        <v>114816.13760943916</v>
      </c>
      <c r="U5224" s="1">
        <f t="shared" si="407"/>
        <v>677940</v>
      </c>
      <c r="V5224" s="4">
        <f t="shared" si="408"/>
        <v>531794.29973567778</v>
      </c>
      <c r="W5224" s="1" t="str">
        <f t="shared" si="409"/>
        <v>Favourable</v>
      </c>
    </row>
    <row r="5225" spans="1:23" x14ac:dyDescent="0.25">
      <c r="A5225" s="1"/>
      <c r="B5225" s="1"/>
      <c r="C5225" s="1"/>
      <c r="D5225" s="1"/>
      <c r="E5225" s="1"/>
      <c r="F5225" s="2"/>
      <c r="G5225" s="3"/>
      <c r="H5225" s="1"/>
      <c r="I5225" s="1"/>
      <c r="J5225" s="1" t="s">
        <v>10329</v>
      </c>
      <c r="K5225" s="2">
        <v>45293</v>
      </c>
      <c r="L5225" s="1" t="s">
        <v>4238</v>
      </c>
      <c r="M5225" s="1" t="str">
        <f t="shared" si="405"/>
        <v>Education</v>
      </c>
      <c r="N5225" s="1" t="s">
        <v>4205</v>
      </c>
      <c r="O5225" s="1" t="s">
        <v>4311</v>
      </c>
      <c r="P5225" s="1">
        <v>7597</v>
      </c>
      <c r="Q5225" s="1">
        <v>1626831</v>
      </c>
      <c r="R5225" s="1">
        <f t="shared" si="406"/>
        <v>0</v>
      </c>
      <c r="S5225" s="4">
        <v>1358679.2349786467</v>
      </c>
      <c r="T5225" s="4">
        <v>244576.25259466225</v>
      </c>
      <c r="U5225" s="1">
        <f t="shared" si="407"/>
        <v>1626831</v>
      </c>
      <c r="V5225" s="4">
        <f t="shared" si="408"/>
        <v>23575.51242669113</v>
      </c>
      <c r="W5225" s="1" t="str">
        <f t="shared" si="409"/>
        <v>Favourable</v>
      </c>
    </row>
    <row r="5226" spans="1:23" x14ac:dyDescent="0.25">
      <c r="A5226" s="1"/>
      <c r="B5226" s="1"/>
      <c r="C5226" s="1"/>
      <c r="D5226" s="1"/>
      <c r="E5226" s="1"/>
      <c r="F5226" s="2"/>
      <c r="G5226" s="3"/>
      <c r="H5226" s="1"/>
      <c r="I5226" s="1"/>
      <c r="J5226" s="1" t="s">
        <v>10330</v>
      </c>
      <c r="K5226" s="2">
        <v>44993</v>
      </c>
      <c r="L5226" s="1" t="s">
        <v>4238</v>
      </c>
      <c r="M5226" s="1" t="str">
        <f t="shared" si="405"/>
        <v>Education</v>
      </c>
      <c r="N5226" s="1" t="s">
        <v>4205</v>
      </c>
      <c r="O5226" s="1" t="s">
        <v>4247</v>
      </c>
      <c r="P5226" s="1">
        <v>9226</v>
      </c>
      <c r="Q5226" s="1">
        <v>381639</v>
      </c>
      <c r="R5226" s="1">
        <f t="shared" si="406"/>
        <v>0</v>
      </c>
      <c r="S5226" s="4">
        <v>220007.51653140108</v>
      </c>
      <c r="T5226" s="4">
        <v>58675.488728984899</v>
      </c>
      <c r="U5226" s="1">
        <f t="shared" si="407"/>
        <v>381639</v>
      </c>
      <c r="V5226" s="4">
        <f t="shared" si="408"/>
        <v>102955.99473961402</v>
      </c>
      <c r="W5226" s="1" t="str">
        <f t="shared" si="409"/>
        <v>Favourable</v>
      </c>
    </row>
    <row r="5227" spans="1:23" x14ac:dyDescent="0.25">
      <c r="A5227" s="1"/>
      <c r="B5227" s="1"/>
      <c r="C5227" s="1"/>
      <c r="D5227" s="1"/>
      <c r="E5227" s="1"/>
      <c r="F5227" s="2"/>
      <c r="G5227" s="3"/>
      <c r="H5227" s="1"/>
      <c r="I5227" s="1"/>
      <c r="J5227" s="1" t="s">
        <v>9001</v>
      </c>
      <c r="K5227" s="2">
        <v>44004</v>
      </c>
      <c r="L5227" s="1" t="s">
        <v>4207</v>
      </c>
      <c r="M5227" s="1" t="str">
        <f t="shared" si="405"/>
        <v>Social Services</v>
      </c>
      <c r="N5227" s="1" t="s">
        <v>4222</v>
      </c>
      <c r="O5227" s="1" t="s">
        <v>4256</v>
      </c>
      <c r="P5227" s="1">
        <v>5757</v>
      </c>
      <c r="Q5227" s="1">
        <v>2402604</v>
      </c>
      <c r="R5227" s="1">
        <f t="shared" si="406"/>
        <v>13502</v>
      </c>
      <c r="S5227" s="4">
        <v>1660065.0750365574</v>
      </c>
      <c r="T5227" s="4">
        <v>169664.99921567334</v>
      </c>
      <c r="U5227" s="1">
        <f t="shared" si="407"/>
        <v>2389102</v>
      </c>
      <c r="V5227" s="4">
        <f t="shared" si="408"/>
        <v>572873.92574776919</v>
      </c>
      <c r="W5227" s="1" t="str">
        <f t="shared" si="409"/>
        <v>Favourable</v>
      </c>
    </row>
    <row r="5228" spans="1:23" x14ac:dyDescent="0.25">
      <c r="A5228" s="1"/>
      <c r="B5228" s="1"/>
      <c r="C5228" s="1"/>
      <c r="D5228" s="1"/>
      <c r="E5228" s="1"/>
      <c r="F5228" s="2"/>
      <c r="G5228" s="3"/>
      <c r="H5228" s="1"/>
      <c r="I5228" s="1"/>
      <c r="J5228" s="1" t="s">
        <v>10331</v>
      </c>
      <c r="K5228" s="2">
        <v>44606</v>
      </c>
      <c r="L5228" s="1" t="s">
        <v>4207</v>
      </c>
      <c r="M5228" s="1" t="str">
        <f t="shared" si="405"/>
        <v>Social Services</v>
      </c>
      <c r="N5228" s="1" t="s">
        <v>4222</v>
      </c>
      <c r="O5228" s="1" t="s">
        <v>4253</v>
      </c>
      <c r="P5228" s="1">
        <v>7398</v>
      </c>
      <c r="Q5228" s="1">
        <v>1371356</v>
      </c>
      <c r="R5228" s="1">
        <f t="shared" si="406"/>
        <v>0</v>
      </c>
      <c r="S5228" s="4">
        <v>393875.451084278</v>
      </c>
      <c r="T5228" s="4">
        <v>221139.85911090727</v>
      </c>
      <c r="U5228" s="1">
        <f t="shared" si="407"/>
        <v>1371356</v>
      </c>
      <c r="V5228" s="4">
        <f t="shared" si="408"/>
        <v>756340.68980481476</v>
      </c>
      <c r="W5228" s="1" t="str">
        <f t="shared" si="409"/>
        <v>Favourable</v>
      </c>
    </row>
    <row r="5229" spans="1:23" x14ac:dyDescent="0.25">
      <c r="A5229" s="1"/>
      <c r="B5229" s="1"/>
      <c r="C5229" s="1"/>
      <c r="D5229" s="1"/>
      <c r="E5229" s="1"/>
      <c r="F5229" s="2"/>
      <c r="G5229" s="3"/>
      <c r="H5229" s="1"/>
      <c r="I5229" s="1"/>
      <c r="J5229" s="1" t="s">
        <v>5823</v>
      </c>
      <c r="K5229" s="2">
        <v>44532</v>
      </c>
      <c r="L5229" s="1" t="s">
        <v>4227</v>
      </c>
      <c r="M5229" s="1" t="str">
        <f t="shared" si="405"/>
        <v>Infrastructure</v>
      </c>
      <c r="N5229" s="1" t="s">
        <v>4222</v>
      </c>
      <c r="O5229" s="1" t="s">
        <v>4286</v>
      </c>
      <c r="P5229" s="1">
        <v>5903</v>
      </c>
      <c r="Q5229" s="1">
        <v>1165369</v>
      </c>
      <c r="R5229" s="1">
        <f t="shared" si="406"/>
        <v>58011</v>
      </c>
      <c r="S5229" s="4">
        <v>950775.27594154724</v>
      </c>
      <c r="T5229" s="4">
        <v>103128.13781902137</v>
      </c>
      <c r="U5229" s="1">
        <f t="shared" si="407"/>
        <v>1107358</v>
      </c>
      <c r="V5229" s="4">
        <f t="shared" si="408"/>
        <v>111465.58623943129</v>
      </c>
      <c r="W5229" s="1" t="str">
        <f t="shared" si="409"/>
        <v>Favourable</v>
      </c>
    </row>
    <row r="5230" spans="1:23" x14ac:dyDescent="0.25">
      <c r="A5230" s="1"/>
      <c r="B5230" s="1"/>
      <c r="C5230" s="1"/>
      <c r="D5230" s="1"/>
      <c r="E5230" s="1"/>
      <c r="F5230" s="2"/>
      <c r="G5230" s="3"/>
      <c r="H5230" s="1"/>
      <c r="I5230" s="1"/>
      <c r="J5230" s="1" t="s">
        <v>6745</v>
      </c>
      <c r="K5230" s="2">
        <v>45045</v>
      </c>
      <c r="L5230" s="1" t="s">
        <v>4207</v>
      </c>
      <c r="M5230" s="1" t="str">
        <f t="shared" si="405"/>
        <v>Social Services</v>
      </c>
      <c r="N5230" s="1" t="s">
        <v>4210</v>
      </c>
      <c r="O5230" s="1" t="s">
        <v>4438</v>
      </c>
      <c r="P5230" s="1">
        <v>9129</v>
      </c>
      <c r="Q5230" s="1">
        <v>910970</v>
      </c>
      <c r="R5230" s="1">
        <f t="shared" si="406"/>
        <v>55395</v>
      </c>
      <c r="S5230" s="4">
        <v>824782.32633448381</v>
      </c>
      <c r="T5230" s="4">
        <v>84938.288081720719</v>
      </c>
      <c r="U5230" s="1">
        <f t="shared" si="407"/>
        <v>855575</v>
      </c>
      <c r="V5230" s="4">
        <f t="shared" si="408"/>
        <v>1249.3855837954907</v>
      </c>
      <c r="W5230" s="1" t="str">
        <f t="shared" si="409"/>
        <v>Favourable</v>
      </c>
    </row>
    <row r="5231" spans="1:23" x14ac:dyDescent="0.25">
      <c r="A5231" s="1"/>
      <c r="B5231" s="1"/>
      <c r="C5231" s="1"/>
      <c r="D5231" s="1"/>
      <c r="E5231" s="1"/>
      <c r="F5231" s="2"/>
      <c r="G5231" s="3"/>
      <c r="H5231" s="1"/>
      <c r="I5231" s="1"/>
      <c r="J5231" s="1" t="s">
        <v>10332</v>
      </c>
      <c r="K5231" s="2">
        <v>44539</v>
      </c>
      <c r="L5231" s="1" t="s">
        <v>4204</v>
      </c>
      <c r="M5231" s="1" t="str">
        <f t="shared" si="405"/>
        <v>Education</v>
      </c>
      <c r="N5231" s="1" t="s">
        <v>4205</v>
      </c>
      <c r="O5231" s="1" t="s">
        <v>4211</v>
      </c>
      <c r="P5231" s="1">
        <v>8466</v>
      </c>
      <c r="Q5231" s="1">
        <v>1787721</v>
      </c>
      <c r="R5231" s="1">
        <f t="shared" si="406"/>
        <v>0</v>
      </c>
      <c r="S5231" s="4">
        <v>1404745.3380727135</v>
      </c>
      <c r="T5231" s="4">
        <v>557133.04555048852</v>
      </c>
      <c r="U5231" s="1">
        <f t="shared" si="407"/>
        <v>1787721</v>
      </c>
      <c r="V5231" s="4">
        <f t="shared" si="408"/>
        <v>-174157.38362320187</v>
      </c>
      <c r="W5231" s="1" t="str">
        <f t="shared" si="409"/>
        <v>Adverse</v>
      </c>
    </row>
    <row r="5232" spans="1:23" x14ac:dyDescent="0.25">
      <c r="A5232" s="1"/>
      <c r="B5232" s="1"/>
      <c r="C5232" s="1"/>
      <c r="D5232" s="1"/>
      <c r="E5232" s="1"/>
      <c r="F5232" s="2"/>
      <c r="G5232" s="3"/>
      <c r="H5232" s="1"/>
      <c r="I5232" s="1"/>
      <c r="J5232" s="1" t="s">
        <v>10333</v>
      </c>
      <c r="K5232" s="2">
        <v>44635</v>
      </c>
      <c r="L5232" s="1" t="s">
        <v>4204</v>
      </c>
      <c r="M5232" s="1" t="str">
        <f t="shared" si="405"/>
        <v>Education</v>
      </c>
      <c r="N5232" s="1" t="s">
        <v>4205</v>
      </c>
      <c r="O5232" s="1" t="s">
        <v>4276</v>
      </c>
      <c r="P5232" s="1">
        <v>5916</v>
      </c>
      <c r="Q5232" s="1">
        <v>984363</v>
      </c>
      <c r="R5232" s="1">
        <f t="shared" si="406"/>
        <v>0</v>
      </c>
      <c r="S5232" s="4">
        <v>478581.14914125809</v>
      </c>
      <c r="T5232" s="4">
        <v>316214.26717514312</v>
      </c>
      <c r="U5232" s="1">
        <f t="shared" si="407"/>
        <v>984363</v>
      </c>
      <c r="V5232" s="4">
        <f t="shared" si="408"/>
        <v>189567.58368359879</v>
      </c>
      <c r="W5232" s="1" t="str">
        <f t="shared" si="409"/>
        <v>Favourable</v>
      </c>
    </row>
    <row r="5233" spans="1:23" x14ac:dyDescent="0.25">
      <c r="A5233" s="1"/>
      <c r="B5233" s="1"/>
      <c r="C5233" s="1"/>
      <c r="D5233" s="1"/>
      <c r="E5233" s="1"/>
      <c r="F5233" s="2"/>
      <c r="G5233" s="3"/>
      <c r="H5233" s="1"/>
      <c r="I5233" s="1"/>
      <c r="J5233" s="1" t="s">
        <v>8531</v>
      </c>
      <c r="K5233" s="2">
        <v>45407</v>
      </c>
      <c r="L5233" s="1" t="s">
        <v>4207</v>
      </c>
      <c r="M5233" s="1" t="str">
        <f t="shared" si="405"/>
        <v>Social Services</v>
      </c>
      <c r="N5233" s="1" t="s">
        <v>4205</v>
      </c>
      <c r="O5233" s="1" t="s">
        <v>4358</v>
      </c>
      <c r="P5233" s="1">
        <v>7573</v>
      </c>
      <c r="Q5233" s="1">
        <v>1318927</v>
      </c>
      <c r="R5233" s="1">
        <f t="shared" si="406"/>
        <v>37525</v>
      </c>
      <c r="S5233" s="4">
        <v>243711.01294785039</v>
      </c>
      <c r="T5233" s="4">
        <v>51569.637537884533</v>
      </c>
      <c r="U5233" s="1">
        <f t="shared" si="407"/>
        <v>1281402</v>
      </c>
      <c r="V5233" s="4">
        <f t="shared" si="408"/>
        <v>1023646.3495142651</v>
      </c>
      <c r="W5233" s="1" t="str">
        <f t="shared" si="409"/>
        <v>Favourable</v>
      </c>
    </row>
    <row r="5234" spans="1:23" x14ac:dyDescent="0.25">
      <c r="A5234" s="1"/>
      <c r="B5234" s="1"/>
      <c r="C5234" s="1"/>
      <c r="D5234" s="1"/>
      <c r="E5234" s="1"/>
      <c r="F5234" s="2"/>
      <c r="G5234" s="3"/>
      <c r="H5234" s="1"/>
      <c r="I5234" s="1"/>
      <c r="J5234" s="1" t="s">
        <v>6540</v>
      </c>
      <c r="K5234" s="2">
        <v>44635</v>
      </c>
      <c r="L5234" s="1" t="s">
        <v>4238</v>
      </c>
      <c r="M5234" s="1" t="str">
        <f t="shared" si="405"/>
        <v>Education</v>
      </c>
      <c r="N5234" s="1" t="s">
        <v>4210</v>
      </c>
      <c r="O5234" s="1" t="s">
        <v>4325</v>
      </c>
      <c r="P5234" s="1">
        <v>7536</v>
      </c>
      <c r="Q5234" s="1">
        <v>1922603</v>
      </c>
      <c r="R5234" s="1">
        <f t="shared" si="406"/>
        <v>57039</v>
      </c>
      <c r="S5234" s="4">
        <v>312119.21934977826</v>
      </c>
      <c r="T5234" s="4">
        <v>542401.56193665322</v>
      </c>
      <c r="U5234" s="1">
        <f t="shared" si="407"/>
        <v>1865564</v>
      </c>
      <c r="V5234" s="4">
        <f t="shared" si="408"/>
        <v>1068082.2187135685</v>
      </c>
      <c r="W5234" s="1" t="str">
        <f t="shared" si="409"/>
        <v>Favourable</v>
      </c>
    </row>
    <row r="5235" spans="1:23" x14ac:dyDescent="0.25">
      <c r="A5235" s="1"/>
      <c r="B5235" s="1"/>
      <c r="C5235" s="1"/>
      <c r="D5235" s="1"/>
      <c r="E5235" s="1"/>
      <c r="F5235" s="2"/>
      <c r="G5235" s="3"/>
      <c r="H5235" s="1"/>
      <c r="I5235" s="1"/>
      <c r="J5235" s="1" t="s">
        <v>10334</v>
      </c>
      <c r="K5235" s="2">
        <v>44996</v>
      </c>
      <c r="L5235" s="1" t="s">
        <v>4238</v>
      </c>
      <c r="M5235" s="1" t="str">
        <f t="shared" si="405"/>
        <v>Education</v>
      </c>
      <c r="N5235" s="1" t="s">
        <v>4210</v>
      </c>
      <c r="O5235" s="1" t="s">
        <v>4298</v>
      </c>
      <c r="P5235" s="1">
        <v>6913</v>
      </c>
      <c r="Q5235" s="1">
        <v>912096</v>
      </c>
      <c r="R5235" s="1">
        <f t="shared" si="406"/>
        <v>0</v>
      </c>
      <c r="S5235" s="4">
        <v>692860.74917634449</v>
      </c>
      <c r="T5235" s="4">
        <v>118299.98567942093</v>
      </c>
      <c r="U5235" s="1">
        <f t="shared" si="407"/>
        <v>912096</v>
      </c>
      <c r="V5235" s="4">
        <f t="shared" si="408"/>
        <v>100935.26514423452</v>
      </c>
      <c r="W5235" s="1" t="str">
        <f t="shared" si="409"/>
        <v>Favourable</v>
      </c>
    </row>
    <row r="5236" spans="1:23" x14ac:dyDescent="0.25">
      <c r="A5236" s="1"/>
      <c r="B5236" s="1"/>
      <c r="C5236" s="1"/>
      <c r="D5236" s="1"/>
      <c r="E5236" s="1"/>
      <c r="F5236" s="2"/>
      <c r="G5236" s="3"/>
      <c r="H5236" s="1"/>
      <c r="I5236" s="1"/>
      <c r="J5236" s="1" t="s">
        <v>7722</v>
      </c>
      <c r="K5236" s="2">
        <v>44914</v>
      </c>
      <c r="L5236" s="1" t="s">
        <v>4207</v>
      </c>
      <c r="M5236" s="1" t="str">
        <f t="shared" si="405"/>
        <v>Social Services</v>
      </c>
      <c r="N5236" s="1" t="s">
        <v>4205</v>
      </c>
      <c r="O5236" s="1" t="s">
        <v>4270</v>
      </c>
      <c r="P5236" s="1">
        <v>7637</v>
      </c>
      <c r="Q5236" s="1">
        <v>519839</v>
      </c>
      <c r="R5236" s="1">
        <f t="shared" si="406"/>
        <v>58607</v>
      </c>
      <c r="S5236" s="4">
        <v>352637.34031741932</v>
      </c>
      <c r="T5236" s="4">
        <v>109433.66133413422</v>
      </c>
      <c r="U5236" s="1">
        <f t="shared" si="407"/>
        <v>461232</v>
      </c>
      <c r="V5236" s="4">
        <f t="shared" si="408"/>
        <v>57767.998348446446</v>
      </c>
      <c r="W5236" s="1" t="str">
        <f t="shared" si="409"/>
        <v>Favourable</v>
      </c>
    </row>
    <row r="5237" spans="1:23" x14ac:dyDescent="0.25">
      <c r="A5237" s="1"/>
      <c r="B5237" s="1"/>
      <c r="C5237" s="1"/>
      <c r="D5237" s="1"/>
      <c r="E5237" s="1"/>
      <c r="F5237" s="2"/>
      <c r="G5237" s="3"/>
      <c r="H5237" s="1"/>
      <c r="I5237" s="1"/>
      <c r="J5237" s="1" t="s">
        <v>10335</v>
      </c>
      <c r="K5237" s="2">
        <v>45253</v>
      </c>
      <c r="L5237" s="1" t="s">
        <v>4207</v>
      </c>
      <c r="M5237" s="1" t="str">
        <f t="shared" si="405"/>
        <v>Social Services</v>
      </c>
      <c r="N5237" s="1" t="s">
        <v>4222</v>
      </c>
      <c r="O5237" s="1" t="s">
        <v>4345</v>
      </c>
      <c r="P5237" s="1">
        <v>7854</v>
      </c>
      <c r="Q5237" s="1">
        <v>2388339</v>
      </c>
      <c r="R5237" s="1">
        <f t="shared" si="406"/>
        <v>0</v>
      </c>
      <c r="S5237" s="4">
        <v>1526182.8375670731</v>
      </c>
      <c r="T5237" s="4">
        <v>721865.26650663849</v>
      </c>
      <c r="U5237" s="1">
        <f t="shared" si="407"/>
        <v>2388339</v>
      </c>
      <c r="V5237" s="4">
        <f t="shared" si="408"/>
        <v>140290.89592628833</v>
      </c>
      <c r="W5237" s="1" t="str">
        <f t="shared" si="409"/>
        <v>Favourable</v>
      </c>
    </row>
    <row r="5238" spans="1:23" x14ac:dyDescent="0.25">
      <c r="A5238" s="1"/>
      <c r="B5238" s="1"/>
      <c r="C5238" s="1"/>
      <c r="D5238" s="1"/>
      <c r="E5238" s="1"/>
      <c r="F5238" s="2"/>
      <c r="G5238" s="3"/>
      <c r="H5238" s="1"/>
      <c r="I5238" s="1"/>
      <c r="J5238" s="1" t="s">
        <v>6297</v>
      </c>
      <c r="K5238" s="2">
        <v>44739</v>
      </c>
      <c r="L5238" s="1" t="s">
        <v>4204</v>
      </c>
      <c r="M5238" s="1" t="str">
        <f t="shared" si="405"/>
        <v>Education</v>
      </c>
      <c r="N5238" s="1" t="s">
        <v>4205</v>
      </c>
      <c r="O5238" s="1" t="s">
        <v>4345</v>
      </c>
      <c r="P5238" s="1">
        <v>5514</v>
      </c>
      <c r="Q5238" s="1">
        <v>1268115</v>
      </c>
      <c r="R5238" s="1">
        <f t="shared" si="406"/>
        <v>46930</v>
      </c>
      <c r="S5238" s="4">
        <v>358444.45028296713</v>
      </c>
      <c r="T5238" s="4">
        <v>153345.98151412469</v>
      </c>
      <c r="U5238" s="1">
        <f t="shared" si="407"/>
        <v>1221185</v>
      </c>
      <c r="V5238" s="4">
        <f t="shared" si="408"/>
        <v>756324.56820290815</v>
      </c>
      <c r="W5238" s="1" t="str">
        <f t="shared" si="409"/>
        <v>Favourable</v>
      </c>
    </row>
    <row r="5239" spans="1:23" x14ac:dyDescent="0.25">
      <c r="A5239" s="1"/>
      <c r="B5239" s="1"/>
      <c r="C5239" s="1"/>
      <c r="D5239" s="1"/>
      <c r="E5239" s="1"/>
      <c r="F5239" s="2"/>
      <c r="G5239" s="3"/>
      <c r="H5239" s="1"/>
      <c r="I5239" s="1"/>
      <c r="J5239" s="1" t="s">
        <v>8710</v>
      </c>
      <c r="K5239" s="2">
        <v>45144</v>
      </c>
      <c r="L5239" s="1" t="s">
        <v>4204</v>
      </c>
      <c r="M5239" s="1" t="str">
        <f t="shared" si="405"/>
        <v>Education</v>
      </c>
      <c r="N5239" s="1" t="s">
        <v>4210</v>
      </c>
      <c r="O5239" s="1" t="s">
        <v>4237</v>
      </c>
      <c r="P5239" s="1">
        <v>6300</v>
      </c>
      <c r="Q5239" s="1">
        <v>2366833</v>
      </c>
      <c r="R5239" s="1">
        <f t="shared" si="406"/>
        <v>42358</v>
      </c>
      <c r="S5239" s="4">
        <v>1904777.6838078466</v>
      </c>
      <c r="T5239" s="4">
        <v>104247.13372251258</v>
      </c>
      <c r="U5239" s="1">
        <f t="shared" si="407"/>
        <v>2324475</v>
      </c>
      <c r="V5239" s="4">
        <f t="shared" si="408"/>
        <v>357808.18246964086</v>
      </c>
      <c r="W5239" s="1" t="str">
        <f t="shared" si="409"/>
        <v>Favourable</v>
      </c>
    </row>
    <row r="5240" spans="1:23" x14ac:dyDescent="0.25">
      <c r="A5240" s="1"/>
      <c r="B5240" s="1"/>
      <c r="C5240" s="1"/>
      <c r="D5240" s="1"/>
      <c r="E5240" s="1"/>
      <c r="F5240" s="2"/>
      <c r="G5240" s="3"/>
      <c r="H5240" s="1"/>
      <c r="I5240" s="1"/>
      <c r="J5240" s="1" t="s">
        <v>10336</v>
      </c>
      <c r="K5240" s="2">
        <v>45023</v>
      </c>
      <c r="L5240" s="1" t="s">
        <v>4238</v>
      </c>
      <c r="M5240" s="1" t="str">
        <f t="shared" si="405"/>
        <v>Education</v>
      </c>
      <c r="N5240" s="1" t="s">
        <v>4210</v>
      </c>
      <c r="O5240" s="1" t="s">
        <v>4379</v>
      </c>
      <c r="P5240" s="1">
        <v>6594</v>
      </c>
      <c r="Q5240" s="1">
        <v>1646362</v>
      </c>
      <c r="R5240" s="1">
        <f t="shared" si="406"/>
        <v>0</v>
      </c>
      <c r="S5240" s="4">
        <v>866318.71040214482</v>
      </c>
      <c r="T5240" s="4">
        <v>66811.904351865189</v>
      </c>
      <c r="U5240" s="1">
        <f t="shared" si="407"/>
        <v>1646362</v>
      </c>
      <c r="V5240" s="4">
        <f t="shared" si="408"/>
        <v>713231.38524599001</v>
      </c>
      <c r="W5240" s="1" t="str">
        <f t="shared" si="409"/>
        <v>Favourable</v>
      </c>
    </row>
    <row r="5241" spans="1:23" x14ac:dyDescent="0.25">
      <c r="A5241" s="1"/>
      <c r="B5241" s="1"/>
      <c r="C5241" s="1"/>
      <c r="D5241" s="1"/>
      <c r="E5241" s="1"/>
      <c r="F5241" s="2"/>
      <c r="G5241" s="3"/>
      <c r="H5241" s="1"/>
      <c r="I5241" s="1"/>
      <c r="J5241" s="1" t="s">
        <v>8216</v>
      </c>
      <c r="K5241" s="2">
        <v>45391</v>
      </c>
      <c r="L5241" s="1" t="s">
        <v>4238</v>
      </c>
      <c r="M5241" s="1" t="str">
        <f t="shared" si="405"/>
        <v>Education</v>
      </c>
      <c r="N5241" s="1" t="s">
        <v>4205</v>
      </c>
      <c r="O5241" s="1" t="s">
        <v>4476</v>
      </c>
      <c r="P5241" s="1">
        <v>7146</v>
      </c>
      <c r="Q5241" s="1">
        <v>1341625</v>
      </c>
      <c r="R5241" s="1">
        <f t="shared" si="406"/>
        <v>54537</v>
      </c>
      <c r="S5241" s="4">
        <v>344998.62148234184</v>
      </c>
      <c r="T5241" s="4">
        <v>273302.68989039917</v>
      </c>
      <c r="U5241" s="1">
        <f t="shared" si="407"/>
        <v>1287088</v>
      </c>
      <c r="V5241" s="4">
        <f t="shared" si="408"/>
        <v>723323.68862725899</v>
      </c>
      <c r="W5241" s="1" t="str">
        <f t="shared" si="409"/>
        <v>Favourable</v>
      </c>
    </row>
    <row r="5242" spans="1:23" x14ac:dyDescent="0.25">
      <c r="A5242" s="1"/>
      <c r="B5242" s="1"/>
      <c r="C5242" s="1"/>
      <c r="D5242" s="1"/>
      <c r="E5242" s="1"/>
      <c r="F5242" s="2"/>
      <c r="G5242" s="3"/>
      <c r="H5242" s="1"/>
      <c r="I5242" s="1"/>
      <c r="J5242" s="1" t="s">
        <v>7733</v>
      </c>
      <c r="K5242" s="2">
        <v>45399</v>
      </c>
      <c r="L5242" s="1" t="s">
        <v>4207</v>
      </c>
      <c r="M5242" s="1" t="str">
        <f t="shared" si="405"/>
        <v>Social Services</v>
      </c>
      <c r="N5242" s="1" t="s">
        <v>4210</v>
      </c>
      <c r="O5242" s="1" t="s">
        <v>4479</v>
      </c>
      <c r="P5242" s="1">
        <v>7684</v>
      </c>
      <c r="Q5242" s="1">
        <v>1789569</v>
      </c>
      <c r="R5242" s="1">
        <f t="shared" si="406"/>
        <v>39271</v>
      </c>
      <c r="S5242" s="4">
        <v>1091741.0514900347</v>
      </c>
      <c r="T5242" s="4">
        <v>30303.428870274958</v>
      </c>
      <c r="U5242" s="1">
        <f t="shared" si="407"/>
        <v>1750298</v>
      </c>
      <c r="V5242" s="4">
        <f t="shared" si="408"/>
        <v>667524.51963969041</v>
      </c>
      <c r="W5242" s="1" t="str">
        <f t="shared" si="409"/>
        <v>Favourable</v>
      </c>
    </row>
    <row r="5243" spans="1:23" x14ac:dyDescent="0.25">
      <c r="A5243" s="1"/>
      <c r="B5243" s="1"/>
      <c r="C5243" s="1"/>
      <c r="D5243" s="1"/>
      <c r="E5243" s="1"/>
      <c r="F5243" s="2"/>
      <c r="G5243" s="3"/>
      <c r="H5243" s="1"/>
      <c r="I5243" s="1"/>
      <c r="J5243" s="1" t="s">
        <v>10337</v>
      </c>
      <c r="K5243" s="2">
        <v>44273</v>
      </c>
      <c r="L5243" s="1" t="s">
        <v>4207</v>
      </c>
      <c r="M5243" s="1" t="str">
        <f t="shared" si="405"/>
        <v>Social Services</v>
      </c>
      <c r="N5243" s="1" t="s">
        <v>4205</v>
      </c>
      <c r="O5243" s="1" t="s">
        <v>4211</v>
      </c>
      <c r="P5243" s="1">
        <v>8554</v>
      </c>
      <c r="Q5243" s="1">
        <v>2256093</v>
      </c>
      <c r="R5243" s="1">
        <f t="shared" si="406"/>
        <v>0</v>
      </c>
      <c r="S5243" s="4">
        <v>404295.8555762883</v>
      </c>
      <c r="T5243" s="4">
        <v>511120.16421221435</v>
      </c>
      <c r="U5243" s="1">
        <f t="shared" si="407"/>
        <v>2256093</v>
      </c>
      <c r="V5243" s="4">
        <f t="shared" si="408"/>
        <v>1340676.9802114973</v>
      </c>
      <c r="W5243" s="1" t="str">
        <f t="shared" si="409"/>
        <v>Favourable</v>
      </c>
    </row>
    <row r="5244" spans="1:23" x14ac:dyDescent="0.25">
      <c r="A5244" s="1"/>
      <c r="B5244" s="1"/>
      <c r="C5244" s="1"/>
      <c r="D5244" s="1"/>
      <c r="E5244" s="1"/>
      <c r="F5244" s="2"/>
      <c r="G5244" s="3"/>
      <c r="H5244" s="1"/>
      <c r="I5244" s="1"/>
      <c r="J5244" s="1" t="s">
        <v>7796</v>
      </c>
      <c r="K5244" s="2">
        <v>44942</v>
      </c>
      <c r="L5244" s="1" t="s">
        <v>4204</v>
      </c>
      <c r="M5244" s="1" t="str">
        <f t="shared" si="405"/>
        <v>Education</v>
      </c>
      <c r="N5244" s="1" t="s">
        <v>4222</v>
      </c>
      <c r="O5244" s="1" t="s">
        <v>4226</v>
      </c>
      <c r="P5244" s="1">
        <v>7800</v>
      </c>
      <c r="Q5244" s="1">
        <v>1184167</v>
      </c>
      <c r="R5244" s="1">
        <f t="shared" si="406"/>
        <v>14644</v>
      </c>
      <c r="S5244" s="4">
        <v>134983.10910685614</v>
      </c>
      <c r="T5244" s="4">
        <v>271332.50013887498</v>
      </c>
      <c r="U5244" s="1">
        <f t="shared" si="407"/>
        <v>1169523</v>
      </c>
      <c r="V5244" s="4">
        <f t="shared" si="408"/>
        <v>777851.39075426885</v>
      </c>
      <c r="W5244" s="1" t="str">
        <f t="shared" si="409"/>
        <v>Favourable</v>
      </c>
    </row>
    <row r="5245" spans="1:23" x14ac:dyDescent="0.25">
      <c r="A5245" s="1"/>
      <c r="B5245" s="1"/>
      <c r="C5245" s="1"/>
      <c r="D5245" s="1"/>
      <c r="E5245" s="1"/>
      <c r="F5245" s="2"/>
      <c r="G5245" s="3"/>
      <c r="H5245" s="1"/>
      <c r="I5245" s="1"/>
      <c r="J5245" s="1" t="s">
        <v>4960</v>
      </c>
      <c r="K5245" s="2">
        <v>44631</v>
      </c>
      <c r="L5245" s="1" t="s">
        <v>4227</v>
      </c>
      <c r="M5245" s="1" t="str">
        <f t="shared" si="405"/>
        <v>Infrastructure</v>
      </c>
      <c r="N5245" s="1" t="s">
        <v>4222</v>
      </c>
      <c r="O5245" s="1" t="s">
        <v>4289</v>
      </c>
      <c r="P5245" s="1">
        <v>8967</v>
      </c>
      <c r="Q5245" s="1">
        <v>288098</v>
      </c>
      <c r="R5245" s="1">
        <f t="shared" si="406"/>
        <v>70590</v>
      </c>
      <c r="S5245" s="4">
        <v>137198.29086325711</v>
      </c>
      <c r="T5245" s="4">
        <v>13648.977592126999</v>
      </c>
      <c r="U5245" s="1">
        <f t="shared" si="407"/>
        <v>217508</v>
      </c>
      <c r="V5245" s="4">
        <f t="shared" si="408"/>
        <v>137250.7315446159</v>
      </c>
      <c r="W5245" s="1" t="str">
        <f t="shared" si="409"/>
        <v>Favourable</v>
      </c>
    </row>
    <row r="5246" spans="1:23" x14ac:dyDescent="0.25">
      <c r="A5246" s="1"/>
      <c r="B5246" s="1"/>
      <c r="C5246" s="1"/>
      <c r="D5246" s="1"/>
      <c r="E5246" s="1"/>
      <c r="F5246" s="2"/>
      <c r="G5246" s="3"/>
      <c r="H5246" s="1"/>
      <c r="I5246" s="1"/>
      <c r="J5246" s="1" t="s">
        <v>10338</v>
      </c>
      <c r="K5246" s="2">
        <v>44274</v>
      </c>
      <c r="L5246" s="1" t="s">
        <v>4207</v>
      </c>
      <c r="M5246" s="1" t="str">
        <f t="shared" si="405"/>
        <v>Social Services</v>
      </c>
      <c r="N5246" s="1" t="s">
        <v>4205</v>
      </c>
      <c r="O5246" s="1" t="s">
        <v>4338</v>
      </c>
      <c r="P5246" s="1">
        <v>7329</v>
      </c>
      <c r="Q5246" s="1">
        <v>1038207</v>
      </c>
      <c r="R5246" s="1">
        <f t="shared" si="406"/>
        <v>0</v>
      </c>
      <c r="S5246" s="4">
        <v>739126.06789322081</v>
      </c>
      <c r="T5246" s="4">
        <v>56981.79130899455</v>
      </c>
      <c r="U5246" s="1">
        <f t="shared" si="407"/>
        <v>1038207</v>
      </c>
      <c r="V5246" s="4">
        <f t="shared" si="408"/>
        <v>242099.14079778467</v>
      </c>
      <c r="W5246" s="1" t="str">
        <f t="shared" si="409"/>
        <v>Favourable</v>
      </c>
    </row>
    <row r="5247" spans="1:23" x14ac:dyDescent="0.25">
      <c r="A5247" s="1"/>
      <c r="B5247" s="1"/>
      <c r="C5247" s="1"/>
      <c r="D5247" s="1"/>
      <c r="E5247" s="1"/>
      <c r="F5247" s="2"/>
      <c r="G5247" s="3"/>
      <c r="H5247" s="1"/>
      <c r="I5247" s="1"/>
      <c r="J5247" s="1" t="s">
        <v>5613</v>
      </c>
      <c r="K5247" s="2">
        <v>45093</v>
      </c>
      <c r="L5247" s="1" t="s">
        <v>4238</v>
      </c>
      <c r="M5247" s="1" t="str">
        <f t="shared" si="405"/>
        <v>Education</v>
      </c>
      <c r="N5247" s="1" t="s">
        <v>4222</v>
      </c>
      <c r="O5247" s="1" t="s">
        <v>4379</v>
      </c>
      <c r="P5247" s="1">
        <v>8799</v>
      </c>
      <c r="Q5247" s="1">
        <v>2129313</v>
      </c>
      <c r="R5247" s="1">
        <f t="shared" si="406"/>
        <v>37659</v>
      </c>
      <c r="S5247" s="4">
        <v>690081.73622826859</v>
      </c>
      <c r="T5247" s="4">
        <v>161892.25818561425</v>
      </c>
      <c r="U5247" s="1">
        <f t="shared" si="407"/>
        <v>2091654</v>
      </c>
      <c r="V5247" s="4">
        <f t="shared" si="408"/>
        <v>1277339.005586117</v>
      </c>
      <c r="W5247" s="1" t="str">
        <f t="shared" si="409"/>
        <v>Favourable</v>
      </c>
    </row>
    <row r="5248" spans="1:23" x14ac:dyDescent="0.25">
      <c r="A5248" s="1"/>
      <c r="B5248" s="1"/>
      <c r="C5248" s="1"/>
      <c r="D5248" s="1"/>
      <c r="E5248" s="1"/>
      <c r="F5248" s="2"/>
      <c r="G5248" s="3"/>
      <c r="H5248" s="1"/>
      <c r="I5248" s="1"/>
      <c r="J5248" s="1" t="s">
        <v>10339</v>
      </c>
      <c r="K5248" s="2">
        <v>44866</v>
      </c>
      <c r="L5248" s="1" t="s">
        <v>4227</v>
      </c>
      <c r="M5248" s="1" t="str">
        <f t="shared" si="405"/>
        <v>Infrastructure</v>
      </c>
      <c r="N5248" s="1" t="s">
        <v>4210</v>
      </c>
      <c r="O5248" s="1" t="s">
        <v>4325</v>
      </c>
      <c r="P5248" s="1">
        <v>6125</v>
      </c>
      <c r="Q5248" s="1">
        <v>2407656</v>
      </c>
      <c r="R5248" s="1">
        <f t="shared" si="406"/>
        <v>0</v>
      </c>
      <c r="S5248" s="4">
        <v>1756011.4769917908</v>
      </c>
      <c r="T5248" s="4">
        <v>124593.01657771594</v>
      </c>
      <c r="U5248" s="1">
        <f t="shared" si="407"/>
        <v>2407656</v>
      </c>
      <c r="V5248" s="4">
        <f t="shared" si="408"/>
        <v>527051.5064304932</v>
      </c>
      <c r="W5248" s="1" t="str">
        <f t="shared" si="409"/>
        <v>Favourable</v>
      </c>
    </row>
    <row r="5249" spans="1:23" x14ac:dyDescent="0.25">
      <c r="A5249" s="1"/>
      <c r="B5249" s="1"/>
      <c r="C5249" s="1"/>
      <c r="D5249" s="1"/>
      <c r="E5249" s="1"/>
      <c r="F5249" s="2"/>
      <c r="G5249" s="3"/>
      <c r="H5249" s="1"/>
      <c r="I5249" s="1"/>
      <c r="J5249" s="1" t="s">
        <v>10340</v>
      </c>
      <c r="K5249" s="2">
        <v>44476</v>
      </c>
      <c r="L5249" s="1" t="s">
        <v>4238</v>
      </c>
      <c r="M5249" s="1" t="str">
        <f t="shared" si="405"/>
        <v>Education</v>
      </c>
      <c r="N5249" s="1" t="s">
        <v>4210</v>
      </c>
      <c r="O5249" s="1" t="s">
        <v>4295</v>
      </c>
      <c r="P5249" s="1">
        <v>9196</v>
      </c>
      <c r="Q5249" s="1">
        <v>859812</v>
      </c>
      <c r="R5249" s="1">
        <f t="shared" si="406"/>
        <v>0</v>
      </c>
      <c r="S5249" s="4">
        <v>655589.71753352543</v>
      </c>
      <c r="T5249" s="4">
        <v>108293.28423940747</v>
      </c>
      <c r="U5249" s="1">
        <f t="shared" si="407"/>
        <v>859812</v>
      </c>
      <c r="V5249" s="4">
        <f t="shared" si="408"/>
        <v>95928.998227067059</v>
      </c>
      <c r="W5249" s="1" t="str">
        <f t="shared" si="409"/>
        <v>Favourable</v>
      </c>
    </row>
    <row r="5250" spans="1:23" x14ac:dyDescent="0.25">
      <c r="A5250" s="1"/>
      <c r="B5250" s="1"/>
      <c r="C5250" s="1"/>
      <c r="D5250" s="1"/>
      <c r="E5250" s="1"/>
      <c r="F5250" s="2"/>
      <c r="G5250" s="3"/>
      <c r="H5250" s="1"/>
      <c r="I5250" s="1"/>
      <c r="J5250" s="1" t="s">
        <v>10341</v>
      </c>
      <c r="K5250" s="2">
        <v>43841</v>
      </c>
      <c r="L5250" s="1" t="s">
        <v>4227</v>
      </c>
      <c r="M5250" s="1" t="str">
        <f t="shared" si="405"/>
        <v>Infrastructure</v>
      </c>
      <c r="N5250" s="1" t="s">
        <v>4210</v>
      </c>
      <c r="O5250" s="1" t="s">
        <v>4250</v>
      </c>
      <c r="P5250" s="1">
        <v>8037</v>
      </c>
      <c r="Q5250" s="1">
        <v>766514</v>
      </c>
      <c r="R5250" s="1">
        <f t="shared" si="406"/>
        <v>0</v>
      </c>
      <c r="S5250" s="4">
        <v>658032.11833457113</v>
      </c>
      <c r="T5250" s="4">
        <v>172928.87305276492</v>
      </c>
      <c r="U5250" s="1">
        <f t="shared" si="407"/>
        <v>766514</v>
      </c>
      <c r="V5250" s="4">
        <f t="shared" si="408"/>
        <v>-64446.991387336049</v>
      </c>
      <c r="W5250" s="1" t="str">
        <f t="shared" si="409"/>
        <v>Adverse</v>
      </c>
    </row>
    <row r="5251" spans="1:23" x14ac:dyDescent="0.25">
      <c r="A5251" s="1"/>
      <c r="B5251" s="1"/>
      <c r="C5251" s="1"/>
      <c r="D5251" s="1"/>
      <c r="E5251" s="1"/>
      <c r="F5251" s="2"/>
      <c r="G5251" s="3"/>
      <c r="H5251" s="1"/>
      <c r="I5251" s="1"/>
      <c r="J5251" s="1" t="s">
        <v>10342</v>
      </c>
      <c r="K5251" s="2">
        <v>45268</v>
      </c>
      <c r="L5251" s="1" t="s">
        <v>4238</v>
      </c>
      <c r="M5251" s="1" t="str">
        <f t="shared" ref="M5251:M5314" si="410">INDEX($A:$B,MATCH($L5251,$A:$A,0),2)</f>
        <v>Education</v>
      </c>
      <c r="N5251" s="1" t="s">
        <v>4205</v>
      </c>
      <c r="O5251" s="1" t="s">
        <v>4267</v>
      </c>
      <c r="P5251" s="1">
        <v>6789</v>
      </c>
      <c r="Q5251" s="1">
        <v>776968</v>
      </c>
      <c r="R5251" s="1">
        <f t="shared" ref="R5251:R5314" si="411">_xlfn.XLOOKUP($J5251,$E:$E,$G:$G,0,0,1)</f>
        <v>0</v>
      </c>
      <c r="S5251" s="4">
        <v>458317.70986501011</v>
      </c>
      <c r="T5251" s="4">
        <v>183838.02802827503</v>
      </c>
      <c r="U5251" s="1">
        <f t="shared" ref="U5251:U5314" si="412">Q5251-R5251</f>
        <v>776968</v>
      </c>
      <c r="V5251" s="4">
        <f t="shared" ref="V5251:V5314" si="413">Q5251-(S5251+T5251)</f>
        <v>134812.26210671489</v>
      </c>
      <c r="W5251" s="1" t="str">
        <f t="shared" ref="W5251:W5314" si="414">IF(V5251&gt;=0,"Favourable","Adverse")</f>
        <v>Favourable</v>
      </c>
    </row>
    <row r="5252" spans="1:23" x14ac:dyDescent="0.25">
      <c r="A5252" s="1"/>
      <c r="B5252" s="1"/>
      <c r="C5252" s="1"/>
      <c r="D5252" s="1"/>
      <c r="E5252" s="1"/>
      <c r="F5252" s="2"/>
      <c r="G5252" s="3"/>
      <c r="H5252" s="1"/>
      <c r="I5252" s="1"/>
      <c r="J5252" s="1" t="s">
        <v>9690</v>
      </c>
      <c r="K5252" s="2">
        <v>44149</v>
      </c>
      <c r="L5252" s="1" t="s">
        <v>4238</v>
      </c>
      <c r="M5252" s="1" t="str">
        <f t="shared" si="410"/>
        <v>Education</v>
      </c>
      <c r="N5252" s="1" t="s">
        <v>4210</v>
      </c>
      <c r="O5252" s="1" t="s">
        <v>4241</v>
      </c>
      <c r="P5252" s="1">
        <v>6845</v>
      </c>
      <c r="Q5252" s="1">
        <v>1793253</v>
      </c>
      <c r="R5252" s="1">
        <f t="shared" si="411"/>
        <v>47419</v>
      </c>
      <c r="S5252" s="4">
        <v>1085912.9645538097</v>
      </c>
      <c r="T5252" s="4">
        <v>576945.52868460969</v>
      </c>
      <c r="U5252" s="1">
        <f t="shared" si="412"/>
        <v>1745834</v>
      </c>
      <c r="V5252" s="4">
        <f t="shared" si="413"/>
        <v>130394.50676158071</v>
      </c>
      <c r="W5252" s="1" t="str">
        <f t="shared" si="414"/>
        <v>Favourable</v>
      </c>
    </row>
    <row r="5253" spans="1:23" x14ac:dyDescent="0.25">
      <c r="A5253" s="1"/>
      <c r="B5253" s="1"/>
      <c r="C5253" s="1"/>
      <c r="D5253" s="1"/>
      <c r="E5253" s="1"/>
      <c r="F5253" s="2"/>
      <c r="G5253" s="3"/>
      <c r="H5253" s="1"/>
      <c r="I5253" s="1"/>
      <c r="J5253" s="1" t="s">
        <v>7266</v>
      </c>
      <c r="K5253" s="2">
        <v>44847</v>
      </c>
      <c r="L5253" s="1" t="s">
        <v>4204</v>
      </c>
      <c r="M5253" s="1" t="str">
        <f t="shared" si="410"/>
        <v>Education</v>
      </c>
      <c r="N5253" s="1" t="s">
        <v>4210</v>
      </c>
      <c r="O5253" s="1" t="s">
        <v>4458</v>
      </c>
      <c r="P5253" s="1">
        <v>8642</v>
      </c>
      <c r="Q5253" s="1">
        <v>895091</v>
      </c>
      <c r="R5253" s="1">
        <f t="shared" si="411"/>
        <v>32716</v>
      </c>
      <c r="S5253" s="4">
        <v>154706.08684369444</v>
      </c>
      <c r="T5253" s="4">
        <v>40495.332194286202</v>
      </c>
      <c r="U5253" s="1">
        <f t="shared" si="412"/>
        <v>862375</v>
      </c>
      <c r="V5253" s="4">
        <f t="shared" si="413"/>
        <v>699889.58096201939</v>
      </c>
      <c r="W5253" s="1" t="str">
        <f t="shared" si="414"/>
        <v>Favourable</v>
      </c>
    </row>
    <row r="5254" spans="1:23" x14ac:dyDescent="0.25">
      <c r="A5254" s="1"/>
      <c r="B5254" s="1"/>
      <c r="C5254" s="1"/>
      <c r="D5254" s="1"/>
      <c r="E5254" s="1"/>
      <c r="F5254" s="2"/>
      <c r="G5254" s="3"/>
      <c r="H5254" s="1"/>
      <c r="I5254" s="1"/>
      <c r="J5254" s="1" t="s">
        <v>9298</v>
      </c>
      <c r="K5254" s="2">
        <v>44586</v>
      </c>
      <c r="L5254" s="1" t="s">
        <v>4207</v>
      </c>
      <c r="M5254" s="1" t="str">
        <f t="shared" si="410"/>
        <v>Social Services</v>
      </c>
      <c r="N5254" s="1" t="s">
        <v>4205</v>
      </c>
      <c r="O5254" s="1" t="s">
        <v>4496</v>
      </c>
      <c r="P5254" s="1">
        <v>5614</v>
      </c>
      <c r="Q5254" s="1">
        <v>517249</v>
      </c>
      <c r="R5254" s="1">
        <f t="shared" si="411"/>
        <v>37510</v>
      </c>
      <c r="S5254" s="4">
        <v>322289.32392712426</v>
      </c>
      <c r="T5254" s="4">
        <v>147966.51037324872</v>
      </c>
      <c r="U5254" s="1">
        <f t="shared" si="412"/>
        <v>479739</v>
      </c>
      <c r="V5254" s="4">
        <f t="shared" si="413"/>
        <v>46993.165699627018</v>
      </c>
      <c r="W5254" s="1" t="str">
        <f t="shared" si="414"/>
        <v>Favourable</v>
      </c>
    </row>
    <row r="5255" spans="1:23" x14ac:dyDescent="0.25">
      <c r="A5255" s="1"/>
      <c r="B5255" s="1"/>
      <c r="C5255" s="1"/>
      <c r="D5255" s="1"/>
      <c r="E5255" s="1"/>
      <c r="F5255" s="2"/>
      <c r="G5255" s="3"/>
      <c r="H5255" s="1"/>
      <c r="I5255" s="1"/>
      <c r="J5255" s="1" t="s">
        <v>6821</v>
      </c>
      <c r="K5255" s="2">
        <v>44075</v>
      </c>
      <c r="L5255" s="1" t="s">
        <v>4204</v>
      </c>
      <c r="M5255" s="1" t="str">
        <f t="shared" si="410"/>
        <v>Education</v>
      </c>
      <c r="N5255" s="1" t="s">
        <v>4205</v>
      </c>
      <c r="O5255" s="1" t="s">
        <v>4496</v>
      </c>
      <c r="P5255" s="1">
        <v>6942</v>
      </c>
      <c r="Q5255" s="1">
        <v>525882</v>
      </c>
      <c r="R5255" s="1">
        <f t="shared" si="411"/>
        <v>41732</v>
      </c>
      <c r="S5255" s="4">
        <v>482433.63918924396</v>
      </c>
      <c r="T5255" s="4">
        <v>138209.32517879127</v>
      </c>
      <c r="U5255" s="1">
        <f t="shared" si="412"/>
        <v>484150</v>
      </c>
      <c r="V5255" s="4">
        <f t="shared" si="413"/>
        <v>-94760.964368035202</v>
      </c>
      <c r="W5255" s="1" t="str">
        <f t="shared" si="414"/>
        <v>Adverse</v>
      </c>
    </row>
    <row r="5256" spans="1:23" x14ac:dyDescent="0.25">
      <c r="A5256" s="1"/>
      <c r="B5256" s="1"/>
      <c r="C5256" s="1"/>
      <c r="D5256" s="1"/>
      <c r="E5256" s="1"/>
      <c r="F5256" s="2"/>
      <c r="G5256" s="3"/>
      <c r="H5256" s="1"/>
      <c r="I5256" s="1"/>
      <c r="J5256" s="1" t="s">
        <v>10343</v>
      </c>
      <c r="K5256" s="2">
        <v>44899</v>
      </c>
      <c r="L5256" s="1" t="s">
        <v>4204</v>
      </c>
      <c r="M5256" s="1" t="str">
        <f t="shared" si="410"/>
        <v>Education</v>
      </c>
      <c r="N5256" s="1" t="s">
        <v>4205</v>
      </c>
      <c r="O5256" s="1" t="s">
        <v>4441</v>
      </c>
      <c r="P5256" s="1">
        <v>7080</v>
      </c>
      <c r="Q5256" s="1">
        <v>950250</v>
      </c>
      <c r="R5256" s="1">
        <f t="shared" si="411"/>
        <v>0</v>
      </c>
      <c r="S5256" s="4">
        <v>626165.37018035294</v>
      </c>
      <c r="T5256" s="4">
        <v>315021.58930480969</v>
      </c>
      <c r="U5256" s="1">
        <f t="shared" si="412"/>
        <v>950250</v>
      </c>
      <c r="V5256" s="4">
        <f t="shared" si="413"/>
        <v>9063.0405148373684</v>
      </c>
      <c r="W5256" s="1" t="str">
        <f t="shared" si="414"/>
        <v>Favourable</v>
      </c>
    </row>
    <row r="5257" spans="1:23" x14ac:dyDescent="0.25">
      <c r="A5257" s="1"/>
      <c r="B5257" s="1"/>
      <c r="C5257" s="1"/>
      <c r="D5257" s="1"/>
      <c r="E5257" s="1"/>
      <c r="F5257" s="2"/>
      <c r="G5257" s="3"/>
      <c r="H5257" s="1"/>
      <c r="I5257" s="1"/>
      <c r="J5257" s="1" t="s">
        <v>10344</v>
      </c>
      <c r="K5257" s="2">
        <v>44624</v>
      </c>
      <c r="L5257" s="1" t="s">
        <v>4207</v>
      </c>
      <c r="M5257" s="1" t="str">
        <f t="shared" si="410"/>
        <v>Social Services</v>
      </c>
      <c r="N5257" s="1" t="s">
        <v>4210</v>
      </c>
      <c r="O5257" s="1" t="s">
        <v>4247</v>
      </c>
      <c r="P5257" s="1">
        <v>6620</v>
      </c>
      <c r="Q5257" s="1">
        <v>1785469</v>
      </c>
      <c r="R5257" s="1">
        <f t="shared" si="411"/>
        <v>0</v>
      </c>
      <c r="S5257" s="4">
        <v>591493.51874315867</v>
      </c>
      <c r="T5257" s="4">
        <v>171342.91905576148</v>
      </c>
      <c r="U5257" s="1">
        <f t="shared" si="412"/>
        <v>1785469</v>
      </c>
      <c r="V5257" s="4">
        <f t="shared" si="413"/>
        <v>1022632.5622010799</v>
      </c>
      <c r="W5257" s="1" t="str">
        <f t="shared" si="414"/>
        <v>Favourable</v>
      </c>
    </row>
    <row r="5258" spans="1:23" x14ac:dyDescent="0.25">
      <c r="A5258" s="1"/>
      <c r="B5258" s="1"/>
      <c r="C5258" s="1"/>
      <c r="D5258" s="1"/>
      <c r="E5258" s="1"/>
      <c r="F5258" s="2"/>
      <c r="G5258" s="3"/>
      <c r="H5258" s="1"/>
      <c r="I5258" s="1"/>
      <c r="J5258" s="1" t="s">
        <v>9288</v>
      </c>
      <c r="K5258" s="2">
        <v>44729</v>
      </c>
      <c r="L5258" s="1" t="s">
        <v>4238</v>
      </c>
      <c r="M5258" s="1" t="str">
        <f t="shared" si="410"/>
        <v>Education</v>
      </c>
      <c r="N5258" s="1" t="s">
        <v>4210</v>
      </c>
      <c r="O5258" s="1" t="s">
        <v>4241</v>
      </c>
      <c r="P5258" s="1">
        <v>9065</v>
      </c>
      <c r="Q5258" s="1">
        <v>627962</v>
      </c>
      <c r="R5258" s="1">
        <f t="shared" si="411"/>
        <v>54732</v>
      </c>
      <c r="S5258" s="4">
        <v>526725.39749830496</v>
      </c>
      <c r="T5258" s="4">
        <v>143889.17994136203</v>
      </c>
      <c r="U5258" s="1">
        <f t="shared" si="412"/>
        <v>573230</v>
      </c>
      <c r="V5258" s="4">
        <f t="shared" si="413"/>
        <v>-42652.577439666959</v>
      </c>
      <c r="W5258" s="1" t="str">
        <f t="shared" si="414"/>
        <v>Adverse</v>
      </c>
    </row>
    <row r="5259" spans="1:23" x14ac:dyDescent="0.25">
      <c r="A5259" s="1"/>
      <c r="B5259" s="1"/>
      <c r="C5259" s="1"/>
      <c r="D5259" s="1"/>
      <c r="E5259" s="1"/>
      <c r="F5259" s="2"/>
      <c r="G5259" s="3"/>
      <c r="H5259" s="1"/>
      <c r="I5259" s="1"/>
      <c r="J5259" s="1" t="s">
        <v>9430</v>
      </c>
      <c r="K5259" s="2">
        <v>44117</v>
      </c>
      <c r="L5259" s="1" t="s">
        <v>4238</v>
      </c>
      <c r="M5259" s="1" t="str">
        <f t="shared" si="410"/>
        <v>Education</v>
      </c>
      <c r="N5259" s="1" t="s">
        <v>4205</v>
      </c>
      <c r="O5259" s="1" t="s">
        <v>4253</v>
      </c>
      <c r="P5259" s="1">
        <v>9280</v>
      </c>
      <c r="Q5259" s="1">
        <v>1401771</v>
      </c>
      <c r="R5259" s="1">
        <f t="shared" si="411"/>
        <v>31414</v>
      </c>
      <c r="S5259" s="4">
        <v>238894.36408001106</v>
      </c>
      <c r="T5259" s="4">
        <v>355869.42797913286</v>
      </c>
      <c r="U5259" s="1">
        <f t="shared" si="412"/>
        <v>1370357</v>
      </c>
      <c r="V5259" s="4">
        <f t="shared" si="413"/>
        <v>807007.20794085611</v>
      </c>
      <c r="W5259" s="1" t="str">
        <f t="shared" si="414"/>
        <v>Favourable</v>
      </c>
    </row>
    <row r="5260" spans="1:23" x14ac:dyDescent="0.25">
      <c r="A5260" s="1"/>
      <c r="B5260" s="1"/>
      <c r="C5260" s="1"/>
      <c r="D5260" s="1"/>
      <c r="E5260" s="1"/>
      <c r="F5260" s="2"/>
      <c r="G5260" s="3"/>
      <c r="H5260" s="1"/>
      <c r="I5260" s="1"/>
      <c r="J5260" s="1" t="s">
        <v>10061</v>
      </c>
      <c r="K5260" s="2">
        <v>44156</v>
      </c>
      <c r="L5260" s="1" t="s">
        <v>4204</v>
      </c>
      <c r="M5260" s="1" t="str">
        <f t="shared" si="410"/>
        <v>Education</v>
      </c>
      <c r="N5260" s="1" t="s">
        <v>4205</v>
      </c>
      <c r="O5260" s="1" t="s">
        <v>4379</v>
      </c>
      <c r="P5260" s="1">
        <v>6432</v>
      </c>
      <c r="Q5260" s="1">
        <v>1780862</v>
      </c>
      <c r="R5260" s="1">
        <f t="shared" si="411"/>
        <v>34931</v>
      </c>
      <c r="S5260" s="4">
        <v>1083939.5267152651</v>
      </c>
      <c r="T5260" s="4">
        <v>217381.94137813852</v>
      </c>
      <c r="U5260" s="1">
        <f t="shared" si="412"/>
        <v>1745931</v>
      </c>
      <c r="V5260" s="4">
        <f t="shared" si="413"/>
        <v>479540.53190659638</v>
      </c>
      <c r="W5260" s="1" t="str">
        <f t="shared" si="414"/>
        <v>Favourable</v>
      </c>
    </row>
    <row r="5261" spans="1:23" x14ac:dyDescent="0.25">
      <c r="A5261" s="1"/>
      <c r="B5261" s="1"/>
      <c r="C5261" s="1"/>
      <c r="D5261" s="1"/>
      <c r="E5261" s="1"/>
      <c r="F5261" s="2"/>
      <c r="G5261" s="3"/>
      <c r="H5261" s="1"/>
      <c r="I5261" s="1"/>
      <c r="J5261" s="1" t="s">
        <v>9881</v>
      </c>
      <c r="K5261" s="2">
        <v>44628</v>
      </c>
      <c r="L5261" s="1" t="s">
        <v>4207</v>
      </c>
      <c r="M5261" s="1" t="str">
        <f t="shared" si="410"/>
        <v>Social Services</v>
      </c>
      <c r="N5261" s="1" t="s">
        <v>4210</v>
      </c>
      <c r="O5261" s="1" t="s">
        <v>4264</v>
      </c>
      <c r="P5261" s="1">
        <v>5733</v>
      </c>
      <c r="Q5261" s="1">
        <v>2295966</v>
      </c>
      <c r="R5261" s="1">
        <f t="shared" si="411"/>
        <v>54668</v>
      </c>
      <c r="S5261" s="4">
        <v>1269537.8033470982</v>
      </c>
      <c r="T5261" s="4">
        <v>632569.57741402695</v>
      </c>
      <c r="U5261" s="1">
        <f t="shared" si="412"/>
        <v>2241298</v>
      </c>
      <c r="V5261" s="4">
        <f t="shared" si="413"/>
        <v>393858.61923887488</v>
      </c>
      <c r="W5261" s="1" t="str">
        <f t="shared" si="414"/>
        <v>Favourable</v>
      </c>
    </row>
    <row r="5262" spans="1:23" x14ac:dyDescent="0.25">
      <c r="A5262" s="1"/>
      <c r="B5262" s="1"/>
      <c r="C5262" s="1"/>
      <c r="D5262" s="1"/>
      <c r="E5262" s="1"/>
      <c r="F5262" s="2"/>
      <c r="G5262" s="3"/>
      <c r="H5262" s="1"/>
      <c r="I5262" s="1"/>
      <c r="J5262" s="1" t="s">
        <v>9240</v>
      </c>
      <c r="K5262" s="2">
        <v>44970</v>
      </c>
      <c r="L5262" s="1" t="s">
        <v>4204</v>
      </c>
      <c r="M5262" s="1" t="str">
        <f t="shared" si="410"/>
        <v>Education</v>
      </c>
      <c r="N5262" s="1" t="s">
        <v>4205</v>
      </c>
      <c r="O5262" s="1" t="s">
        <v>4241</v>
      </c>
      <c r="P5262" s="1">
        <v>8077</v>
      </c>
      <c r="Q5262" s="1">
        <v>646949</v>
      </c>
      <c r="R5262" s="1">
        <f t="shared" si="411"/>
        <v>48859</v>
      </c>
      <c r="S5262" s="4">
        <v>603.40193354722624</v>
      </c>
      <c r="T5262" s="4">
        <v>92548.932346269081</v>
      </c>
      <c r="U5262" s="1">
        <f t="shared" si="412"/>
        <v>598090</v>
      </c>
      <c r="V5262" s="4">
        <f t="shared" si="413"/>
        <v>553796.66572018364</v>
      </c>
      <c r="W5262" s="1" t="str">
        <f t="shared" si="414"/>
        <v>Favourable</v>
      </c>
    </row>
    <row r="5263" spans="1:23" x14ac:dyDescent="0.25">
      <c r="A5263" s="1"/>
      <c r="B5263" s="1"/>
      <c r="C5263" s="1"/>
      <c r="D5263" s="1"/>
      <c r="E5263" s="1"/>
      <c r="F5263" s="2"/>
      <c r="G5263" s="3"/>
      <c r="H5263" s="1"/>
      <c r="I5263" s="1"/>
      <c r="J5263" s="1" t="s">
        <v>7345</v>
      </c>
      <c r="K5263" s="2">
        <v>45208</v>
      </c>
      <c r="L5263" s="1" t="s">
        <v>4204</v>
      </c>
      <c r="M5263" s="1" t="str">
        <f t="shared" si="410"/>
        <v>Education</v>
      </c>
      <c r="N5263" s="1" t="s">
        <v>4210</v>
      </c>
      <c r="O5263" s="1" t="s">
        <v>4402</v>
      </c>
      <c r="P5263" s="1">
        <v>8229</v>
      </c>
      <c r="Q5263" s="1">
        <v>1220711</v>
      </c>
      <c r="R5263" s="1">
        <f t="shared" si="411"/>
        <v>11238</v>
      </c>
      <c r="S5263" s="4">
        <v>642953.99444976228</v>
      </c>
      <c r="T5263" s="4">
        <v>195037.27405034669</v>
      </c>
      <c r="U5263" s="1">
        <f t="shared" si="412"/>
        <v>1209473</v>
      </c>
      <c r="V5263" s="4">
        <f t="shared" si="413"/>
        <v>382719.73149989103</v>
      </c>
      <c r="W5263" s="1" t="str">
        <f t="shared" si="414"/>
        <v>Favourable</v>
      </c>
    </row>
    <row r="5264" spans="1:23" x14ac:dyDescent="0.25">
      <c r="A5264" s="1"/>
      <c r="B5264" s="1"/>
      <c r="C5264" s="1"/>
      <c r="D5264" s="1"/>
      <c r="E5264" s="1"/>
      <c r="F5264" s="2"/>
      <c r="G5264" s="3"/>
      <c r="H5264" s="1"/>
      <c r="I5264" s="1"/>
      <c r="J5264" s="1" t="s">
        <v>5687</v>
      </c>
      <c r="K5264" s="2">
        <v>44223</v>
      </c>
      <c r="L5264" s="1" t="s">
        <v>4207</v>
      </c>
      <c r="M5264" s="1" t="str">
        <f t="shared" si="410"/>
        <v>Social Services</v>
      </c>
      <c r="N5264" s="1" t="s">
        <v>4205</v>
      </c>
      <c r="O5264" s="1" t="s">
        <v>4338</v>
      </c>
      <c r="P5264" s="1">
        <v>5531</v>
      </c>
      <c r="Q5264" s="1">
        <v>824894</v>
      </c>
      <c r="R5264" s="1">
        <f t="shared" si="411"/>
        <v>48861</v>
      </c>
      <c r="S5264" s="4">
        <v>64957.368817697898</v>
      </c>
      <c r="T5264" s="4">
        <v>237725.86732258764</v>
      </c>
      <c r="U5264" s="1">
        <f t="shared" si="412"/>
        <v>776033</v>
      </c>
      <c r="V5264" s="4">
        <f t="shared" si="413"/>
        <v>522210.76385971444</v>
      </c>
      <c r="W5264" s="1" t="str">
        <f t="shared" si="414"/>
        <v>Favourable</v>
      </c>
    </row>
    <row r="5265" spans="1:23" x14ac:dyDescent="0.25">
      <c r="A5265" s="1"/>
      <c r="B5265" s="1"/>
      <c r="C5265" s="1"/>
      <c r="D5265" s="1"/>
      <c r="E5265" s="1"/>
      <c r="F5265" s="2"/>
      <c r="G5265" s="3"/>
      <c r="H5265" s="1"/>
      <c r="I5265" s="1"/>
      <c r="J5265" s="1" t="s">
        <v>7549</v>
      </c>
      <c r="K5265" s="2">
        <v>44216</v>
      </c>
      <c r="L5265" s="1" t="s">
        <v>4207</v>
      </c>
      <c r="M5265" s="1" t="str">
        <f t="shared" si="410"/>
        <v>Social Services</v>
      </c>
      <c r="N5265" s="1" t="s">
        <v>4210</v>
      </c>
      <c r="O5265" s="1" t="s">
        <v>4298</v>
      </c>
      <c r="P5265" s="1">
        <v>6471</v>
      </c>
      <c r="Q5265" s="1">
        <v>2318443</v>
      </c>
      <c r="R5265" s="1">
        <f t="shared" si="411"/>
        <v>53733</v>
      </c>
      <c r="S5265" s="4">
        <v>2230616.0303135677</v>
      </c>
      <c r="T5265" s="4">
        <v>132204.62933176736</v>
      </c>
      <c r="U5265" s="1">
        <f t="shared" si="412"/>
        <v>2264710</v>
      </c>
      <c r="V5265" s="4">
        <f t="shared" si="413"/>
        <v>-44377.659645335283</v>
      </c>
      <c r="W5265" s="1" t="str">
        <f t="shared" si="414"/>
        <v>Adverse</v>
      </c>
    </row>
    <row r="5266" spans="1:23" x14ac:dyDescent="0.25">
      <c r="A5266" s="1"/>
      <c r="B5266" s="1"/>
      <c r="C5266" s="1"/>
      <c r="D5266" s="1"/>
      <c r="E5266" s="1"/>
      <c r="F5266" s="2"/>
      <c r="G5266" s="3"/>
      <c r="H5266" s="1"/>
      <c r="I5266" s="1"/>
      <c r="J5266" s="1" t="s">
        <v>5585</v>
      </c>
      <c r="K5266" s="2">
        <v>44460</v>
      </c>
      <c r="L5266" s="1" t="s">
        <v>4238</v>
      </c>
      <c r="M5266" s="1" t="str">
        <f t="shared" si="410"/>
        <v>Education</v>
      </c>
      <c r="N5266" s="1" t="s">
        <v>4222</v>
      </c>
      <c r="O5266" s="1" t="s">
        <v>4374</v>
      </c>
      <c r="P5266" s="1">
        <v>8893</v>
      </c>
      <c r="Q5266" s="1">
        <v>1625306</v>
      </c>
      <c r="R5266" s="1">
        <f t="shared" si="411"/>
        <v>49206</v>
      </c>
      <c r="S5266" s="4">
        <v>1609122.5417735155</v>
      </c>
      <c r="T5266" s="4">
        <v>274591.76751806837</v>
      </c>
      <c r="U5266" s="1">
        <f t="shared" si="412"/>
        <v>1576100</v>
      </c>
      <c r="V5266" s="4">
        <f t="shared" si="413"/>
        <v>-258408.30929158395</v>
      </c>
      <c r="W5266" s="1" t="str">
        <f t="shared" si="414"/>
        <v>Adverse</v>
      </c>
    </row>
    <row r="5267" spans="1:23" x14ac:dyDescent="0.25">
      <c r="A5267" s="1"/>
      <c r="B5267" s="1"/>
      <c r="C5267" s="1"/>
      <c r="D5267" s="1"/>
      <c r="E5267" s="1"/>
      <c r="F5267" s="2"/>
      <c r="G5267" s="3"/>
      <c r="H5267" s="1"/>
      <c r="I5267" s="1"/>
      <c r="J5267" s="1" t="s">
        <v>5506</v>
      </c>
      <c r="K5267" s="2">
        <v>43997</v>
      </c>
      <c r="L5267" s="1" t="s">
        <v>4204</v>
      </c>
      <c r="M5267" s="1" t="str">
        <f t="shared" si="410"/>
        <v>Education</v>
      </c>
      <c r="N5267" s="1" t="s">
        <v>4222</v>
      </c>
      <c r="O5267" s="1" t="s">
        <v>4211</v>
      </c>
      <c r="P5267" s="1">
        <v>6121</v>
      </c>
      <c r="Q5267" s="1">
        <v>1443413</v>
      </c>
      <c r="R5267" s="1">
        <f t="shared" si="411"/>
        <v>45741</v>
      </c>
      <c r="S5267" s="4">
        <v>1234214.9796544823</v>
      </c>
      <c r="T5267" s="4">
        <v>176310.74010222417</v>
      </c>
      <c r="U5267" s="1">
        <f t="shared" si="412"/>
        <v>1397672</v>
      </c>
      <c r="V5267" s="4">
        <f t="shared" si="413"/>
        <v>32887.280243293382</v>
      </c>
      <c r="W5267" s="1" t="str">
        <f t="shared" si="414"/>
        <v>Favourable</v>
      </c>
    </row>
    <row r="5268" spans="1:23" x14ac:dyDescent="0.25">
      <c r="A5268" s="1"/>
      <c r="B5268" s="1"/>
      <c r="C5268" s="1"/>
      <c r="D5268" s="1"/>
      <c r="E5268" s="1"/>
      <c r="F5268" s="2"/>
      <c r="G5268" s="3"/>
      <c r="H5268" s="1"/>
      <c r="I5268" s="1"/>
      <c r="J5268" s="1" t="s">
        <v>10345</v>
      </c>
      <c r="K5268" s="2">
        <v>44309</v>
      </c>
      <c r="L5268" s="1" t="s">
        <v>4204</v>
      </c>
      <c r="M5268" s="1" t="str">
        <f t="shared" si="410"/>
        <v>Education</v>
      </c>
      <c r="N5268" s="1" t="s">
        <v>4222</v>
      </c>
      <c r="O5268" s="1" t="s">
        <v>4402</v>
      </c>
      <c r="P5268" s="1">
        <v>8011</v>
      </c>
      <c r="Q5268" s="1">
        <v>1015777</v>
      </c>
      <c r="R5268" s="1">
        <f t="shared" si="411"/>
        <v>0</v>
      </c>
      <c r="S5268" s="4">
        <v>16751.6656932195</v>
      </c>
      <c r="T5268" s="4">
        <v>82732.809307184943</v>
      </c>
      <c r="U5268" s="1">
        <f t="shared" si="412"/>
        <v>1015777</v>
      </c>
      <c r="V5268" s="4">
        <f t="shared" si="413"/>
        <v>916292.5249995956</v>
      </c>
      <c r="W5268" s="1" t="str">
        <f t="shared" si="414"/>
        <v>Favourable</v>
      </c>
    </row>
    <row r="5269" spans="1:23" x14ac:dyDescent="0.25">
      <c r="A5269" s="1"/>
      <c r="B5269" s="1"/>
      <c r="C5269" s="1"/>
      <c r="D5269" s="1"/>
      <c r="E5269" s="1"/>
      <c r="F5269" s="2"/>
      <c r="G5269" s="3"/>
      <c r="H5269" s="1"/>
      <c r="I5269" s="1"/>
      <c r="J5269" s="1" t="s">
        <v>9811</v>
      </c>
      <c r="K5269" s="2">
        <v>43868</v>
      </c>
      <c r="L5269" s="1" t="s">
        <v>4204</v>
      </c>
      <c r="M5269" s="1" t="str">
        <f t="shared" si="410"/>
        <v>Education</v>
      </c>
      <c r="N5269" s="1" t="s">
        <v>4205</v>
      </c>
      <c r="O5269" s="1" t="s">
        <v>4345</v>
      </c>
      <c r="P5269" s="1">
        <v>5568</v>
      </c>
      <c r="Q5269" s="1">
        <v>1458232</v>
      </c>
      <c r="R5269" s="1">
        <f t="shared" si="411"/>
        <v>41857</v>
      </c>
      <c r="S5269" s="4">
        <v>605702.5390602157</v>
      </c>
      <c r="T5269" s="4">
        <v>263858.1992708777</v>
      </c>
      <c r="U5269" s="1">
        <f t="shared" si="412"/>
        <v>1416375</v>
      </c>
      <c r="V5269" s="4">
        <f t="shared" si="413"/>
        <v>588671.26166890655</v>
      </c>
      <c r="W5269" s="1" t="str">
        <f t="shared" si="414"/>
        <v>Favourable</v>
      </c>
    </row>
    <row r="5270" spans="1:23" x14ac:dyDescent="0.25">
      <c r="A5270" s="1"/>
      <c r="B5270" s="1"/>
      <c r="C5270" s="1"/>
      <c r="D5270" s="1"/>
      <c r="E5270" s="1"/>
      <c r="F5270" s="2"/>
      <c r="G5270" s="3"/>
      <c r="H5270" s="1"/>
      <c r="I5270" s="1"/>
      <c r="J5270" s="1" t="s">
        <v>9788</v>
      </c>
      <c r="K5270" s="2">
        <v>45303</v>
      </c>
      <c r="L5270" s="1" t="s">
        <v>4204</v>
      </c>
      <c r="M5270" s="1" t="str">
        <f t="shared" si="410"/>
        <v>Education</v>
      </c>
      <c r="N5270" s="1" t="s">
        <v>4205</v>
      </c>
      <c r="O5270" s="1" t="s">
        <v>4388</v>
      </c>
      <c r="P5270" s="1">
        <v>7887</v>
      </c>
      <c r="Q5270" s="1">
        <v>1012111</v>
      </c>
      <c r="R5270" s="1">
        <f t="shared" si="411"/>
        <v>45129</v>
      </c>
      <c r="S5270" s="4">
        <v>706575.46749429451</v>
      </c>
      <c r="T5270" s="4">
        <v>199201.18196894799</v>
      </c>
      <c r="U5270" s="1">
        <f t="shared" si="412"/>
        <v>966982</v>
      </c>
      <c r="V5270" s="4">
        <f t="shared" si="413"/>
        <v>106334.3505367575</v>
      </c>
      <c r="W5270" s="1" t="str">
        <f t="shared" si="414"/>
        <v>Favourable</v>
      </c>
    </row>
    <row r="5271" spans="1:23" x14ac:dyDescent="0.25">
      <c r="A5271" s="1"/>
      <c r="B5271" s="1"/>
      <c r="C5271" s="1"/>
      <c r="D5271" s="1"/>
      <c r="E5271" s="1"/>
      <c r="F5271" s="2"/>
      <c r="G5271" s="3"/>
      <c r="H5271" s="1"/>
      <c r="I5271" s="1"/>
      <c r="J5271" s="1" t="s">
        <v>5954</v>
      </c>
      <c r="K5271" s="2">
        <v>44915</v>
      </c>
      <c r="L5271" s="1" t="s">
        <v>4207</v>
      </c>
      <c r="M5271" s="1" t="str">
        <f t="shared" si="410"/>
        <v>Social Services</v>
      </c>
      <c r="N5271" s="1" t="s">
        <v>4205</v>
      </c>
      <c r="O5271" s="1" t="s">
        <v>4217</v>
      </c>
      <c r="P5271" s="1">
        <v>8055</v>
      </c>
      <c r="Q5271" s="1">
        <v>1222935</v>
      </c>
      <c r="R5271" s="1">
        <f t="shared" si="411"/>
        <v>79421</v>
      </c>
      <c r="S5271" s="4">
        <v>375490.65039017721</v>
      </c>
      <c r="T5271" s="4">
        <v>66115.891898562069</v>
      </c>
      <c r="U5271" s="1">
        <f t="shared" si="412"/>
        <v>1143514</v>
      </c>
      <c r="V5271" s="4">
        <f t="shared" si="413"/>
        <v>781328.45771126077</v>
      </c>
      <c r="W5271" s="1" t="str">
        <f t="shared" si="414"/>
        <v>Favourable</v>
      </c>
    </row>
    <row r="5272" spans="1:23" x14ac:dyDescent="0.25">
      <c r="A5272" s="1"/>
      <c r="B5272" s="1"/>
      <c r="C5272" s="1"/>
      <c r="D5272" s="1"/>
      <c r="E5272" s="1"/>
      <c r="F5272" s="2"/>
      <c r="G5272" s="3"/>
      <c r="H5272" s="1"/>
      <c r="I5272" s="1"/>
      <c r="J5272" s="1" t="s">
        <v>10346</v>
      </c>
      <c r="K5272" s="2">
        <v>45269</v>
      </c>
      <c r="L5272" s="1" t="s">
        <v>4207</v>
      </c>
      <c r="M5272" s="1" t="str">
        <f t="shared" si="410"/>
        <v>Social Services</v>
      </c>
      <c r="N5272" s="1" t="s">
        <v>4210</v>
      </c>
      <c r="O5272" s="1" t="s">
        <v>4233</v>
      </c>
      <c r="P5272" s="1">
        <v>6730</v>
      </c>
      <c r="Q5272" s="1">
        <v>1480978</v>
      </c>
      <c r="R5272" s="1">
        <f t="shared" si="411"/>
        <v>0</v>
      </c>
      <c r="S5272" s="4">
        <v>1337890.0570980483</v>
      </c>
      <c r="T5272" s="4">
        <v>396978.0575965608</v>
      </c>
      <c r="U5272" s="1">
        <f t="shared" si="412"/>
        <v>1480978</v>
      </c>
      <c r="V5272" s="4">
        <f t="shared" si="413"/>
        <v>-253890.11469460907</v>
      </c>
      <c r="W5272" s="1" t="str">
        <f t="shared" si="414"/>
        <v>Adverse</v>
      </c>
    </row>
    <row r="5273" spans="1:23" x14ac:dyDescent="0.25">
      <c r="A5273" s="1"/>
      <c r="B5273" s="1"/>
      <c r="C5273" s="1"/>
      <c r="D5273" s="1"/>
      <c r="E5273" s="1"/>
      <c r="F5273" s="2"/>
      <c r="G5273" s="3"/>
      <c r="H5273" s="1"/>
      <c r="I5273" s="1"/>
      <c r="J5273" s="1" t="s">
        <v>8833</v>
      </c>
      <c r="K5273" s="2">
        <v>44160</v>
      </c>
      <c r="L5273" s="1" t="s">
        <v>4227</v>
      </c>
      <c r="M5273" s="1" t="str">
        <f t="shared" si="410"/>
        <v>Infrastructure</v>
      </c>
      <c r="N5273" s="1" t="s">
        <v>4210</v>
      </c>
      <c r="O5273" s="1" t="s">
        <v>4259</v>
      </c>
      <c r="P5273" s="1">
        <v>6544</v>
      </c>
      <c r="Q5273" s="1">
        <v>1180219</v>
      </c>
      <c r="R5273" s="1">
        <f t="shared" si="411"/>
        <v>20372</v>
      </c>
      <c r="S5273" s="4">
        <v>1109250.2793994539</v>
      </c>
      <c r="T5273" s="4">
        <v>106748.99517460384</v>
      </c>
      <c r="U5273" s="1">
        <f t="shared" si="412"/>
        <v>1159847</v>
      </c>
      <c r="V5273" s="4">
        <f t="shared" si="413"/>
        <v>-35780.274574057665</v>
      </c>
      <c r="W5273" s="1" t="str">
        <f t="shared" si="414"/>
        <v>Adverse</v>
      </c>
    </row>
    <row r="5274" spans="1:23" x14ac:dyDescent="0.25">
      <c r="A5274" s="1"/>
      <c r="B5274" s="1"/>
      <c r="C5274" s="1"/>
      <c r="D5274" s="1"/>
      <c r="E5274" s="1"/>
      <c r="F5274" s="2"/>
      <c r="G5274" s="3"/>
      <c r="H5274" s="1"/>
      <c r="I5274" s="1"/>
      <c r="J5274" s="1" t="s">
        <v>5643</v>
      </c>
      <c r="K5274" s="2">
        <v>44601</v>
      </c>
      <c r="L5274" s="1" t="s">
        <v>4238</v>
      </c>
      <c r="M5274" s="1" t="str">
        <f t="shared" si="410"/>
        <v>Education</v>
      </c>
      <c r="N5274" s="1" t="s">
        <v>4222</v>
      </c>
      <c r="O5274" s="1" t="s">
        <v>4273</v>
      </c>
      <c r="P5274" s="1">
        <v>8683</v>
      </c>
      <c r="Q5274" s="1">
        <v>455701</v>
      </c>
      <c r="R5274" s="1">
        <f t="shared" si="411"/>
        <v>67512</v>
      </c>
      <c r="S5274" s="4">
        <v>38655.888588649468</v>
      </c>
      <c r="T5274" s="4">
        <v>108152.3399381382</v>
      </c>
      <c r="U5274" s="1">
        <f t="shared" si="412"/>
        <v>388189</v>
      </c>
      <c r="V5274" s="4">
        <f t="shared" si="413"/>
        <v>308892.77147321234</v>
      </c>
      <c r="W5274" s="1" t="str">
        <f t="shared" si="414"/>
        <v>Favourable</v>
      </c>
    </row>
    <row r="5275" spans="1:23" x14ac:dyDescent="0.25">
      <c r="A5275" s="1"/>
      <c r="B5275" s="1"/>
      <c r="C5275" s="1"/>
      <c r="D5275" s="1"/>
      <c r="E5275" s="1"/>
      <c r="F5275" s="2"/>
      <c r="G5275" s="3"/>
      <c r="H5275" s="1"/>
      <c r="I5275" s="1"/>
      <c r="J5275" s="1" t="s">
        <v>6185</v>
      </c>
      <c r="K5275" s="2">
        <v>44107</v>
      </c>
      <c r="L5275" s="1" t="s">
        <v>4204</v>
      </c>
      <c r="M5275" s="1" t="str">
        <f t="shared" si="410"/>
        <v>Education</v>
      </c>
      <c r="N5275" s="1" t="s">
        <v>4210</v>
      </c>
      <c r="O5275" s="1" t="s">
        <v>4289</v>
      </c>
      <c r="P5275" s="1">
        <v>9460</v>
      </c>
      <c r="Q5275" s="1">
        <v>2403201</v>
      </c>
      <c r="R5275" s="1">
        <f t="shared" si="411"/>
        <v>10247</v>
      </c>
      <c r="S5275" s="4">
        <v>1691466.7958321711</v>
      </c>
      <c r="T5275" s="4">
        <v>30608.135762846363</v>
      </c>
      <c r="U5275" s="1">
        <f t="shared" si="412"/>
        <v>2392954</v>
      </c>
      <c r="V5275" s="4">
        <f t="shared" si="413"/>
        <v>681126.06840498256</v>
      </c>
      <c r="W5275" s="1" t="str">
        <f t="shared" si="414"/>
        <v>Favourable</v>
      </c>
    </row>
    <row r="5276" spans="1:23" x14ac:dyDescent="0.25">
      <c r="A5276" s="1"/>
      <c r="B5276" s="1"/>
      <c r="C5276" s="1"/>
      <c r="D5276" s="1"/>
      <c r="E5276" s="1"/>
      <c r="F5276" s="2"/>
      <c r="G5276" s="3"/>
      <c r="H5276" s="1"/>
      <c r="I5276" s="1"/>
      <c r="J5276" s="1" t="s">
        <v>10036</v>
      </c>
      <c r="K5276" s="2">
        <v>43938</v>
      </c>
      <c r="L5276" s="1" t="s">
        <v>4204</v>
      </c>
      <c r="M5276" s="1" t="str">
        <f t="shared" si="410"/>
        <v>Education</v>
      </c>
      <c r="N5276" s="1" t="s">
        <v>4210</v>
      </c>
      <c r="O5276" s="1" t="s">
        <v>4226</v>
      </c>
      <c r="P5276" s="1">
        <v>6143</v>
      </c>
      <c r="Q5276" s="1">
        <v>2037461</v>
      </c>
      <c r="R5276" s="1">
        <f t="shared" si="411"/>
        <v>35355</v>
      </c>
      <c r="S5276" s="4">
        <v>725847.65090565942</v>
      </c>
      <c r="T5276" s="4">
        <v>133345.27898192717</v>
      </c>
      <c r="U5276" s="1">
        <f t="shared" si="412"/>
        <v>2002106</v>
      </c>
      <c r="V5276" s="4">
        <f t="shared" si="413"/>
        <v>1178268.0701124133</v>
      </c>
      <c r="W5276" s="1" t="str">
        <f t="shared" si="414"/>
        <v>Favourable</v>
      </c>
    </row>
    <row r="5277" spans="1:23" x14ac:dyDescent="0.25">
      <c r="A5277" s="1"/>
      <c r="B5277" s="1"/>
      <c r="C5277" s="1"/>
      <c r="D5277" s="1"/>
      <c r="E5277" s="1"/>
      <c r="F5277" s="2"/>
      <c r="G5277" s="3"/>
      <c r="H5277" s="1"/>
      <c r="I5277" s="1"/>
      <c r="J5277" s="1" t="s">
        <v>9562</v>
      </c>
      <c r="K5277" s="2">
        <v>44442</v>
      </c>
      <c r="L5277" s="1" t="s">
        <v>4207</v>
      </c>
      <c r="M5277" s="1" t="str">
        <f t="shared" si="410"/>
        <v>Social Services</v>
      </c>
      <c r="N5277" s="1" t="s">
        <v>4210</v>
      </c>
      <c r="O5277" s="1" t="s">
        <v>4226</v>
      </c>
      <c r="P5277" s="1">
        <v>6926</v>
      </c>
      <c r="Q5277" s="1">
        <v>1838070</v>
      </c>
      <c r="R5277" s="1">
        <f t="shared" si="411"/>
        <v>49260</v>
      </c>
      <c r="S5277" s="4">
        <v>684416.52030975139</v>
      </c>
      <c r="T5277" s="4">
        <v>326998.46129753196</v>
      </c>
      <c r="U5277" s="1">
        <f t="shared" si="412"/>
        <v>1788810</v>
      </c>
      <c r="V5277" s="4">
        <f t="shared" si="413"/>
        <v>826655.01839271665</v>
      </c>
      <c r="W5277" s="1" t="str">
        <f t="shared" si="414"/>
        <v>Favourable</v>
      </c>
    </row>
    <row r="5278" spans="1:23" x14ac:dyDescent="0.25">
      <c r="A5278" s="1"/>
      <c r="B5278" s="1"/>
      <c r="C5278" s="1"/>
      <c r="D5278" s="1"/>
      <c r="E5278" s="1"/>
      <c r="F5278" s="2"/>
      <c r="G5278" s="3"/>
      <c r="H5278" s="1"/>
      <c r="I5278" s="1"/>
      <c r="J5278" s="1" t="s">
        <v>4866</v>
      </c>
      <c r="K5278" s="2">
        <v>44386</v>
      </c>
      <c r="L5278" s="1" t="s">
        <v>4207</v>
      </c>
      <c r="M5278" s="1" t="str">
        <f t="shared" si="410"/>
        <v>Social Services</v>
      </c>
      <c r="N5278" s="1" t="s">
        <v>4222</v>
      </c>
      <c r="O5278" s="1" t="s">
        <v>4270</v>
      </c>
      <c r="P5278" s="1">
        <v>5626</v>
      </c>
      <c r="Q5278" s="1">
        <v>1309817</v>
      </c>
      <c r="R5278" s="1">
        <f t="shared" si="411"/>
        <v>94209</v>
      </c>
      <c r="S5278" s="4">
        <v>668027.01636867423</v>
      </c>
      <c r="T5278" s="4">
        <v>55573.572739232775</v>
      </c>
      <c r="U5278" s="1">
        <f t="shared" si="412"/>
        <v>1215608</v>
      </c>
      <c r="V5278" s="4">
        <f t="shared" si="413"/>
        <v>586216.41089209297</v>
      </c>
      <c r="W5278" s="1" t="str">
        <f t="shared" si="414"/>
        <v>Favourable</v>
      </c>
    </row>
    <row r="5279" spans="1:23" x14ac:dyDescent="0.25">
      <c r="A5279" s="1"/>
      <c r="B5279" s="1"/>
      <c r="C5279" s="1"/>
      <c r="D5279" s="1"/>
      <c r="E5279" s="1"/>
      <c r="F5279" s="2"/>
      <c r="G5279" s="3"/>
      <c r="H5279" s="1"/>
      <c r="I5279" s="1"/>
      <c r="J5279" s="1" t="s">
        <v>6117</v>
      </c>
      <c r="K5279" s="2">
        <v>44012</v>
      </c>
      <c r="L5279" s="1" t="s">
        <v>4204</v>
      </c>
      <c r="M5279" s="1" t="str">
        <f t="shared" si="410"/>
        <v>Education</v>
      </c>
      <c r="N5279" s="1" t="s">
        <v>4205</v>
      </c>
      <c r="O5279" s="1" t="s">
        <v>4247</v>
      </c>
      <c r="P5279" s="1">
        <v>8224</v>
      </c>
      <c r="Q5279" s="1">
        <v>1077097</v>
      </c>
      <c r="R5279" s="1">
        <f t="shared" si="411"/>
        <v>16860</v>
      </c>
      <c r="S5279" s="4">
        <v>1020812.107426954</v>
      </c>
      <c r="T5279" s="4">
        <v>226369.95364817497</v>
      </c>
      <c r="U5279" s="1">
        <f t="shared" si="412"/>
        <v>1060237</v>
      </c>
      <c r="V5279" s="4">
        <f t="shared" si="413"/>
        <v>-170085.06107512885</v>
      </c>
      <c r="W5279" s="1" t="str">
        <f t="shared" si="414"/>
        <v>Adverse</v>
      </c>
    </row>
    <row r="5280" spans="1:23" x14ac:dyDescent="0.25">
      <c r="A5280" s="1"/>
      <c r="B5280" s="1"/>
      <c r="C5280" s="1"/>
      <c r="D5280" s="1"/>
      <c r="E5280" s="1"/>
      <c r="F5280" s="2"/>
      <c r="G5280" s="3"/>
      <c r="H5280" s="1"/>
      <c r="I5280" s="1"/>
      <c r="J5280" s="1" t="s">
        <v>10347</v>
      </c>
      <c r="K5280" s="2">
        <v>45210</v>
      </c>
      <c r="L5280" s="1" t="s">
        <v>4238</v>
      </c>
      <c r="M5280" s="1" t="str">
        <f t="shared" si="410"/>
        <v>Education</v>
      </c>
      <c r="N5280" s="1" t="s">
        <v>4210</v>
      </c>
      <c r="O5280" s="1" t="s">
        <v>4273</v>
      </c>
      <c r="P5280" s="1">
        <v>5599</v>
      </c>
      <c r="Q5280" s="1">
        <v>1648237</v>
      </c>
      <c r="R5280" s="1">
        <f t="shared" si="411"/>
        <v>0</v>
      </c>
      <c r="S5280" s="4">
        <v>346805.05919726292</v>
      </c>
      <c r="T5280" s="4">
        <v>66475.126392338178</v>
      </c>
      <c r="U5280" s="1">
        <f t="shared" si="412"/>
        <v>1648237</v>
      </c>
      <c r="V5280" s="4">
        <f t="shared" si="413"/>
        <v>1234956.8144103989</v>
      </c>
      <c r="W5280" s="1" t="str">
        <f t="shared" si="414"/>
        <v>Favourable</v>
      </c>
    </row>
    <row r="5281" spans="1:23" x14ac:dyDescent="0.25">
      <c r="A5281" s="1"/>
      <c r="B5281" s="1"/>
      <c r="C5281" s="1"/>
      <c r="D5281" s="1"/>
      <c r="E5281" s="1"/>
      <c r="F5281" s="2"/>
      <c r="G5281" s="3"/>
      <c r="H5281" s="1"/>
      <c r="I5281" s="1"/>
      <c r="J5281" s="1" t="s">
        <v>4932</v>
      </c>
      <c r="K5281" s="2">
        <v>44093</v>
      </c>
      <c r="L5281" s="1" t="s">
        <v>4238</v>
      </c>
      <c r="M5281" s="1" t="str">
        <f t="shared" si="410"/>
        <v>Education</v>
      </c>
      <c r="N5281" s="1" t="s">
        <v>4210</v>
      </c>
      <c r="O5281" s="1" t="s">
        <v>4292</v>
      </c>
      <c r="P5281" s="1">
        <v>5778</v>
      </c>
      <c r="Q5281" s="1">
        <v>301719</v>
      </c>
      <c r="R5281" s="1">
        <f t="shared" si="411"/>
        <v>31319</v>
      </c>
      <c r="S5281" s="4">
        <v>92339.294314947168</v>
      </c>
      <c r="T5281" s="4">
        <v>15018.499537496476</v>
      </c>
      <c r="U5281" s="1">
        <f t="shared" si="412"/>
        <v>270400</v>
      </c>
      <c r="V5281" s="4">
        <f t="shared" si="413"/>
        <v>194361.20614755637</v>
      </c>
      <c r="W5281" s="1" t="str">
        <f t="shared" si="414"/>
        <v>Favourable</v>
      </c>
    </row>
    <row r="5282" spans="1:23" x14ac:dyDescent="0.25">
      <c r="A5282" s="1"/>
      <c r="B5282" s="1"/>
      <c r="C5282" s="1"/>
      <c r="D5282" s="1"/>
      <c r="E5282" s="1"/>
      <c r="F5282" s="2"/>
      <c r="G5282" s="3"/>
      <c r="H5282" s="1"/>
      <c r="I5282" s="1"/>
      <c r="J5282" s="1" t="s">
        <v>8900</v>
      </c>
      <c r="K5282" s="2">
        <v>44491</v>
      </c>
      <c r="L5282" s="1" t="s">
        <v>4207</v>
      </c>
      <c r="M5282" s="1" t="str">
        <f t="shared" si="410"/>
        <v>Social Services</v>
      </c>
      <c r="N5282" s="1" t="s">
        <v>4210</v>
      </c>
      <c r="O5282" s="1" t="s">
        <v>4402</v>
      </c>
      <c r="P5282" s="1">
        <v>8431</v>
      </c>
      <c r="Q5282" s="1">
        <v>1356214</v>
      </c>
      <c r="R5282" s="1">
        <f t="shared" si="411"/>
        <v>47641</v>
      </c>
      <c r="S5282" s="4">
        <v>236970.28900548315</v>
      </c>
      <c r="T5282" s="4">
        <v>171092.11273976762</v>
      </c>
      <c r="U5282" s="1">
        <f t="shared" si="412"/>
        <v>1308573</v>
      </c>
      <c r="V5282" s="4">
        <f t="shared" si="413"/>
        <v>948151.5982547492</v>
      </c>
      <c r="W5282" s="1" t="str">
        <f t="shared" si="414"/>
        <v>Favourable</v>
      </c>
    </row>
    <row r="5283" spans="1:23" x14ac:dyDescent="0.25">
      <c r="A5283" s="1"/>
      <c r="B5283" s="1"/>
      <c r="C5283" s="1"/>
      <c r="D5283" s="1"/>
      <c r="E5283" s="1"/>
      <c r="F5283" s="2"/>
      <c r="G5283" s="3"/>
      <c r="H5283" s="1"/>
      <c r="I5283" s="1"/>
      <c r="J5283" s="1" t="s">
        <v>6797</v>
      </c>
      <c r="K5283" s="2">
        <v>44490</v>
      </c>
      <c r="L5283" s="1" t="s">
        <v>4238</v>
      </c>
      <c r="M5283" s="1" t="str">
        <f t="shared" si="410"/>
        <v>Education</v>
      </c>
      <c r="N5283" s="1" t="s">
        <v>4205</v>
      </c>
      <c r="O5283" s="1" t="s">
        <v>4402</v>
      </c>
      <c r="P5283" s="1">
        <v>8499</v>
      </c>
      <c r="Q5283" s="1">
        <v>1722229</v>
      </c>
      <c r="R5283" s="1">
        <f t="shared" si="411"/>
        <v>41888</v>
      </c>
      <c r="S5283" s="4">
        <v>858622.06095472595</v>
      </c>
      <c r="T5283" s="4">
        <v>102805.4181670879</v>
      </c>
      <c r="U5283" s="1">
        <f t="shared" si="412"/>
        <v>1680341</v>
      </c>
      <c r="V5283" s="4">
        <f t="shared" si="413"/>
        <v>760801.5208781861</v>
      </c>
      <c r="W5283" s="1" t="str">
        <f t="shared" si="414"/>
        <v>Favourable</v>
      </c>
    </row>
    <row r="5284" spans="1:23" x14ac:dyDescent="0.25">
      <c r="A5284" s="1"/>
      <c r="B5284" s="1"/>
      <c r="C5284" s="1"/>
      <c r="D5284" s="1"/>
      <c r="E5284" s="1"/>
      <c r="F5284" s="2"/>
      <c r="G5284" s="3"/>
      <c r="H5284" s="1"/>
      <c r="I5284" s="1"/>
      <c r="J5284" s="1" t="s">
        <v>7891</v>
      </c>
      <c r="K5284" s="2">
        <v>44802</v>
      </c>
      <c r="L5284" s="1" t="s">
        <v>4238</v>
      </c>
      <c r="M5284" s="1" t="str">
        <f t="shared" si="410"/>
        <v>Education</v>
      </c>
      <c r="N5284" s="1" t="s">
        <v>4205</v>
      </c>
      <c r="O5284" s="1" t="s">
        <v>4301</v>
      </c>
      <c r="P5284" s="1">
        <v>7163</v>
      </c>
      <c r="Q5284" s="1">
        <v>1861098</v>
      </c>
      <c r="R5284" s="1">
        <f t="shared" si="411"/>
        <v>26730</v>
      </c>
      <c r="S5284" s="4">
        <v>1055394.1352702379</v>
      </c>
      <c r="T5284" s="4">
        <v>36198.276031901361</v>
      </c>
      <c r="U5284" s="1">
        <f t="shared" si="412"/>
        <v>1834368</v>
      </c>
      <c r="V5284" s="4">
        <f t="shared" si="413"/>
        <v>769505.58869786072</v>
      </c>
      <c r="W5284" s="1" t="str">
        <f t="shared" si="414"/>
        <v>Favourable</v>
      </c>
    </row>
    <row r="5285" spans="1:23" x14ac:dyDescent="0.25">
      <c r="A5285" s="1"/>
      <c r="B5285" s="1"/>
      <c r="C5285" s="1"/>
      <c r="D5285" s="1"/>
      <c r="E5285" s="1"/>
      <c r="F5285" s="2"/>
      <c r="G5285" s="3"/>
      <c r="H5285" s="1"/>
      <c r="I5285" s="1"/>
      <c r="J5285" s="1" t="s">
        <v>9195</v>
      </c>
      <c r="K5285" s="2">
        <v>45004</v>
      </c>
      <c r="L5285" s="1" t="s">
        <v>4238</v>
      </c>
      <c r="M5285" s="1" t="str">
        <f t="shared" si="410"/>
        <v>Education</v>
      </c>
      <c r="N5285" s="1" t="s">
        <v>4222</v>
      </c>
      <c r="O5285" s="1" t="s">
        <v>4311</v>
      </c>
      <c r="P5285" s="1">
        <v>6119</v>
      </c>
      <c r="Q5285" s="1">
        <v>1010316</v>
      </c>
      <c r="R5285" s="1">
        <f t="shared" si="411"/>
        <v>10245</v>
      </c>
      <c r="S5285" s="4">
        <v>290258.89989009564</v>
      </c>
      <c r="T5285" s="4">
        <v>216427.74283549577</v>
      </c>
      <c r="U5285" s="1">
        <f t="shared" si="412"/>
        <v>1000071</v>
      </c>
      <c r="V5285" s="4">
        <f t="shared" si="413"/>
        <v>503629.35727440857</v>
      </c>
      <c r="W5285" s="1" t="str">
        <f t="shared" si="414"/>
        <v>Favourable</v>
      </c>
    </row>
    <row r="5286" spans="1:23" x14ac:dyDescent="0.25">
      <c r="A5286" s="1"/>
      <c r="B5286" s="1"/>
      <c r="C5286" s="1"/>
      <c r="D5286" s="1"/>
      <c r="E5286" s="1"/>
      <c r="F5286" s="2"/>
      <c r="G5286" s="3"/>
      <c r="H5286" s="1"/>
      <c r="I5286" s="1"/>
      <c r="J5286" s="1" t="s">
        <v>10348</v>
      </c>
      <c r="K5286" s="2">
        <v>44446</v>
      </c>
      <c r="L5286" s="1" t="s">
        <v>4227</v>
      </c>
      <c r="M5286" s="1" t="str">
        <f t="shared" si="410"/>
        <v>Infrastructure</v>
      </c>
      <c r="N5286" s="1" t="s">
        <v>4205</v>
      </c>
      <c r="O5286" s="1" t="s">
        <v>4345</v>
      </c>
      <c r="P5286" s="1">
        <v>7998</v>
      </c>
      <c r="Q5286" s="1">
        <v>1555530</v>
      </c>
      <c r="R5286" s="1">
        <f t="shared" si="411"/>
        <v>0</v>
      </c>
      <c r="S5286" s="4">
        <v>1285671.3325783503</v>
      </c>
      <c r="T5286" s="4">
        <v>139121.5732036267</v>
      </c>
      <c r="U5286" s="1">
        <f t="shared" si="412"/>
        <v>1555530</v>
      </c>
      <c r="V5286" s="4">
        <f t="shared" si="413"/>
        <v>130737.09421802289</v>
      </c>
      <c r="W5286" s="1" t="str">
        <f t="shared" si="414"/>
        <v>Favourable</v>
      </c>
    </row>
    <row r="5287" spans="1:23" x14ac:dyDescent="0.25">
      <c r="A5287" s="1"/>
      <c r="B5287" s="1"/>
      <c r="C5287" s="1"/>
      <c r="D5287" s="1"/>
      <c r="E5287" s="1"/>
      <c r="F5287" s="2"/>
      <c r="G5287" s="3"/>
      <c r="H5287" s="1"/>
      <c r="I5287" s="1"/>
      <c r="J5287" s="1" t="s">
        <v>5128</v>
      </c>
      <c r="K5287" s="2">
        <v>44705</v>
      </c>
      <c r="L5287" s="1" t="s">
        <v>4204</v>
      </c>
      <c r="M5287" s="1" t="str">
        <f t="shared" si="410"/>
        <v>Education</v>
      </c>
      <c r="N5287" s="1" t="s">
        <v>4222</v>
      </c>
      <c r="O5287" s="1" t="s">
        <v>4358</v>
      </c>
      <c r="P5287" s="1">
        <v>8313</v>
      </c>
      <c r="Q5287" s="1">
        <v>2351280</v>
      </c>
      <c r="R5287" s="1">
        <f t="shared" si="411"/>
        <v>11925</v>
      </c>
      <c r="S5287" s="4">
        <v>1153303.5261092975</v>
      </c>
      <c r="T5287" s="4">
        <v>724766.31330186361</v>
      </c>
      <c r="U5287" s="1">
        <f t="shared" si="412"/>
        <v>2339355</v>
      </c>
      <c r="V5287" s="4">
        <f t="shared" si="413"/>
        <v>473210.16058883886</v>
      </c>
      <c r="W5287" s="1" t="str">
        <f t="shared" si="414"/>
        <v>Favourable</v>
      </c>
    </row>
    <row r="5288" spans="1:23" x14ac:dyDescent="0.25">
      <c r="A5288" s="1"/>
      <c r="B5288" s="1"/>
      <c r="C5288" s="1"/>
      <c r="D5288" s="1"/>
      <c r="E5288" s="1"/>
      <c r="F5288" s="2"/>
      <c r="G5288" s="3"/>
      <c r="H5288" s="1"/>
      <c r="I5288" s="1"/>
      <c r="J5288" s="1" t="s">
        <v>10349</v>
      </c>
      <c r="K5288" s="2">
        <v>44108</v>
      </c>
      <c r="L5288" s="1" t="s">
        <v>4207</v>
      </c>
      <c r="M5288" s="1" t="str">
        <f t="shared" si="410"/>
        <v>Social Services</v>
      </c>
      <c r="N5288" s="1" t="s">
        <v>4205</v>
      </c>
      <c r="O5288" s="1" t="s">
        <v>4304</v>
      </c>
      <c r="P5288" s="1">
        <v>5845</v>
      </c>
      <c r="Q5288" s="1">
        <v>1743133</v>
      </c>
      <c r="R5288" s="1">
        <f t="shared" si="411"/>
        <v>0</v>
      </c>
      <c r="S5288" s="4">
        <v>1202192.1677918835</v>
      </c>
      <c r="T5288" s="4">
        <v>2529.7438554750606</v>
      </c>
      <c r="U5288" s="1">
        <f t="shared" si="412"/>
        <v>1743133</v>
      </c>
      <c r="V5288" s="4">
        <f t="shared" si="413"/>
        <v>538411.08835264156</v>
      </c>
      <c r="W5288" s="1" t="str">
        <f t="shared" si="414"/>
        <v>Favourable</v>
      </c>
    </row>
    <row r="5289" spans="1:23" x14ac:dyDescent="0.25">
      <c r="A5289" s="1"/>
      <c r="B5289" s="1"/>
      <c r="C5289" s="1"/>
      <c r="D5289" s="1"/>
      <c r="E5289" s="1"/>
      <c r="F5289" s="2"/>
      <c r="G5289" s="3"/>
      <c r="H5289" s="1"/>
      <c r="I5289" s="1"/>
      <c r="J5289" s="1" t="s">
        <v>6238</v>
      </c>
      <c r="K5289" s="2">
        <v>44389</v>
      </c>
      <c r="L5289" s="1" t="s">
        <v>4227</v>
      </c>
      <c r="M5289" s="1" t="str">
        <f t="shared" si="410"/>
        <v>Infrastructure</v>
      </c>
      <c r="N5289" s="1" t="s">
        <v>4222</v>
      </c>
      <c r="O5289" s="1" t="s">
        <v>4250</v>
      </c>
      <c r="P5289" s="1">
        <v>9239</v>
      </c>
      <c r="Q5289" s="1">
        <v>887071</v>
      </c>
      <c r="R5289" s="1">
        <f t="shared" si="411"/>
        <v>48988</v>
      </c>
      <c r="S5289" s="4">
        <v>732933.04628554406</v>
      </c>
      <c r="T5289" s="4">
        <v>7288.7511213232683</v>
      </c>
      <c r="U5289" s="1">
        <f t="shared" si="412"/>
        <v>838083</v>
      </c>
      <c r="V5289" s="4">
        <f t="shared" si="413"/>
        <v>146849.20259313262</v>
      </c>
      <c r="W5289" s="1" t="str">
        <f t="shared" si="414"/>
        <v>Favourable</v>
      </c>
    </row>
    <row r="5290" spans="1:23" x14ac:dyDescent="0.25">
      <c r="A5290" s="1"/>
      <c r="B5290" s="1"/>
      <c r="C5290" s="1"/>
      <c r="D5290" s="1"/>
      <c r="E5290" s="1"/>
      <c r="F5290" s="2"/>
      <c r="G5290" s="3"/>
      <c r="H5290" s="1"/>
      <c r="I5290" s="1"/>
      <c r="J5290" s="1" t="s">
        <v>10350</v>
      </c>
      <c r="K5290" s="2">
        <v>45057</v>
      </c>
      <c r="L5290" s="1" t="s">
        <v>4227</v>
      </c>
      <c r="M5290" s="1" t="str">
        <f t="shared" si="410"/>
        <v>Infrastructure</v>
      </c>
      <c r="N5290" s="1" t="s">
        <v>4210</v>
      </c>
      <c r="O5290" s="1" t="s">
        <v>4325</v>
      </c>
      <c r="P5290" s="1">
        <v>6833</v>
      </c>
      <c r="Q5290" s="1">
        <v>1873185</v>
      </c>
      <c r="R5290" s="1">
        <f t="shared" si="411"/>
        <v>0</v>
      </c>
      <c r="S5290" s="4">
        <v>703358.09751403052</v>
      </c>
      <c r="T5290" s="4">
        <v>601235.06757683668</v>
      </c>
      <c r="U5290" s="1">
        <f t="shared" si="412"/>
        <v>1873185</v>
      </c>
      <c r="V5290" s="4">
        <f t="shared" si="413"/>
        <v>568591.83490913268</v>
      </c>
      <c r="W5290" s="1" t="str">
        <f t="shared" si="414"/>
        <v>Favourable</v>
      </c>
    </row>
    <row r="5291" spans="1:23" x14ac:dyDescent="0.25">
      <c r="A5291" s="1"/>
      <c r="B5291" s="1"/>
      <c r="C5291" s="1"/>
      <c r="D5291" s="1"/>
      <c r="E5291" s="1"/>
      <c r="F5291" s="2"/>
      <c r="G5291" s="3"/>
      <c r="H5291" s="1"/>
      <c r="I5291" s="1"/>
      <c r="J5291" s="1" t="s">
        <v>4625</v>
      </c>
      <c r="K5291" s="2">
        <v>43853</v>
      </c>
      <c r="L5291" s="1" t="s">
        <v>4207</v>
      </c>
      <c r="M5291" s="1" t="str">
        <f t="shared" si="410"/>
        <v>Social Services</v>
      </c>
      <c r="N5291" s="1" t="s">
        <v>4210</v>
      </c>
      <c r="O5291" s="1" t="s">
        <v>4335</v>
      </c>
      <c r="P5291" s="1">
        <v>7631</v>
      </c>
      <c r="Q5291" s="1">
        <v>1151707</v>
      </c>
      <c r="R5291" s="1">
        <f t="shared" si="411"/>
        <v>14218</v>
      </c>
      <c r="S5291" s="4">
        <v>623723.98561326589</v>
      </c>
      <c r="T5291" s="4">
        <v>28252.9234972054</v>
      </c>
      <c r="U5291" s="1">
        <f t="shared" si="412"/>
        <v>1137489</v>
      </c>
      <c r="V5291" s="4">
        <f t="shared" si="413"/>
        <v>499730.09088952874</v>
      </c>
      <c r="W5291" s="1" t="str">
        <f t="shared" si="414"/>
        <v>Favourable</v>
      </c>
    </row>
    <row r="5292" spans="1:23" x14ac:dyDescent="0.25">
      <c r="A5292" s="1"/>
      <c r="B5292" s="1"/>
      <c r="C5292" s="1"/>
      <c r="D5292" s="1"/>
      <c r="E5292" s="1"/>
      <c r="F5292" s="2"/>
      <c r="G5292" s="3"/>
      <c r="H5292" s="1"/>
      <c r="I5292" s="1"/>
      <c r="J5292" s="1" t="s">
        <v>4785</v>
      </c>
      <c r="K5292" s="2">
        <v>44548</v>
      </c>
      <c r="L5292" s="1" t="s">
        <v>4227</v>
      </c>
      <c r="M5292" s="1" t="str">
        <f t="shared" si="410"/>
        <v>Infrastructure</v>
      </c>
      <c r="N5292" s="1" t="s">
        <v>4205</v>
      </c>
      <c r="O5292" s="1" t="s">
        <v>4438</v>
      </c>
      <c r="P5292" s="1">
        <v>9461</v>
      </c>
      <c r="Q5292" s="1">
        <v>1219586</v>
      </c>
      <c r="R5292" s="1">
        <f t="shared" si="411"/>
        <v>14160</v>
      </c>
      <c r="S5292" s="4">
        <v>1076839.9449086864</v>
      </c>
      <c r="T5292" s="4">
        <v>300463.05172809208</v>
      </c>
      <c r="U5292" s="1">
        <f t="shared" si="412"/>
        <v>1205426</v>
      </c>
      <c r="V5292" s="4">
        <f t="shared" si="413"/>
        <v>-157716.99663677858</v>
      </c>
      <c r="W5292" s="1" t="str">
        <f t="shared" si="414"/>
        <v>Adverse</v>
      </c>
    </row>
    <row r="5293" spans="1:23" x14ac:dyDescent="0.25">
      <c r="A5293" s="1"/>
      <c r="B5293" s="1"/>
      <c r="C5293" s="1"/>
      <c r="D5293" s="1"/>
      <c r="E5293" s="1"/>
      <c r="F5293" s="2"/>
      <c r="G5293" s="3"/>
      <c r="H5293" s="1"/>
      <c r="I5293" s="1"/>
      <c r="J5293" s="1" t="s">
        <v>9487</v>
      </c>
      <c r="K5293" s="2">
        <v>44175</v>
      </c>
      <c r="L5293" s="1" t="s">
        <v>4207</v>
      </c>
      <c r="M5293" s="1" t="str">
        <f t="shared" si="410"/>
        <v>Social Services</v>
      </c>
      <c r="N5293" s="1" t="s">
        <v>4205</v>
      </c>
      <c r="O5293" s="1" t="s">
        <v>4241</v>
      </c>
      <c r="P5293" s="1">
        <v>8405</v>
      </c>
      <c r="Q5293" s="1">
        <v>278141</v>
      </c>
      <c r="R5293" s="1">
        <f t="shared" si="411"/>
        <v>28925</v>
      </c>
      <c r="S5293" s="4">
        <v>127376.95717836634</v>
      </c>
      <c r="T5293" s="4">
        <v>85971.981365476429</v>
      </c>
      <c r="U5293" s="1">
        <f t="shared" si="412"/>
        <v>249216</v>
      </c>
      <c r="V5293" s="4">
        <f t="shared" si="413"/>
        <v>64792.061456157244</v>
      </c>
      <c r="W5293" s="1" t="str">
        <f t="shared" si="414"/>
        <v>Favourable</v>
      </c>
    </row>
    <row r="5294" spans="1:23" x14ac:dyDescent="0.25">
      <c r="A5294" s="1"/>
      <c r="B5294" s="1"/>
      <c r="C5294" s="1"/>
      <c r="D5294" s="1"/>
      <c r="E5294" s="1"/>
      <c r="F5294" s="2"/>
      <c r="G5294" s="3"/>
      <c r="H5294" s="1"/>
      <c r="I5294" s="1"/>
      <c r="J5294" s="1" t="s">
        <v>8665</v>
      </c>
      <c r="K5294" s="2">
        <v>44150</v>
      </c>
      <c r="L5294" s="1" t="s">
        <v>4238</v>
      </c>
      <c r="M5294" s="1" t="str">
        <f t="shared" si="410"/>
        <v>Education</v>
      </c>
      <c r="N5294" s="1" t="s">
        <v>4205</v>
      </c>
      <c r="O5294" s="1" t="s">
        <v>4211</v>
      </c>
      <c r="P5294" s="1">
        <v>5928</v>
      </c>
      <c r="Q5294" s="1">
        <v>714673</v>
      </c>
      <c r="R5294" s="1">
        <f t="shared" si="411"/>
        <v>41839</v>
      </c>
      <c r="S5294" s="4">
        <v>66970.320961980746</v>
      </c>
      <c r="T5294" s="4">
        <v>59980.961418435152</v>
      </c>
      <c r="U5294" s="1">
        <f t="shared" si="412"/>
        <v>672834</v>
      </c>
      <c r="V5294" s="4">
        <f t="shared" si="413"/>
        <v>587721.71761958406</v>
      </c>
      <c r="W5294" s="1" t="str">
        <f t="shared" si="414"/>
        <v>Favourable</v>
      </c>
    </row>
    <row r="5295" spans="1:23" x14ac:dyDescent="0.25">
      <c r="A5295" s="1"/>
      <c r="B5295" s="1"/>
      <c r="C5295" s="1"/>
      <c r="D5295" s="1"/>
      <c r="E5295" s="1"/>
      <c r="F5295" s="2"/>
      <c r="G5295" s="3"/>
      <c r="H5295" s="1"/>
      <c r="I5295" s="1"/>
      <c r="J5295" s="1" t="s">
        <v>7178</v>
      </c>
      <c r="K5295" s="2">
        <v>44299</v>
      </c>
      <c r="L5295" s="1" t="s">
        <v>4238</v>
      </c>
      <c r="M5295" s="1" t="str">
        <f t="shared" si="410"/>
        <v>Education</v>
      </c>
      <c r="N5295" s="1" t="s">
        <v>4210</v>
      </c>
      <c r="O5295" s="1" t="s">
        <v>4217</v>
      </c>
      <c r="P5295" s="1">
        <v>8167</v>
      </c>
      <c r="Q5295" s="1">
        <v>523225</v>
      </c>
      <c r="R5295" s="1">
        <f t="shared" si="411"/>
        <v>24609</v>
      </c>
      <c r="S5295" s="4">
        <v>163375.0376189267</v>
      </c>
      <c r="T5295" s="4">
        <v>28124.36518415347</v>
      </c>
      <c r="U5295" s="1">
        <f t="shared" si="412"/>
        <v>498616</v>
      </c>
      <c r="V5295" s="4">
        <f t="shared" si="413"/>
        <v>331725.59719691984</v>
      </c>
      <c r="W5295" s="1" t="str">
        <f t="shared" si="414"/>
        <v>Favourable</v>
      </c>
    </row>
    <row r="5296" spans="1:23" x14ac:dyDescent="0.25">
      <c r="A5296" s="1"/>
      <c r="B5296" s="1"/>
      <c r="C5296" s="1"/>
      <c r="D5296" s="1"/>
      <c r="E5296" s="1"/>
      <c r="F5296" s="2"/>
      <c r="G5296" s="3"/>
      <c r="H5296" s="1"/>
      <c r="I5296" s="1"/>
      <c r="J5296" s="1" t="s">
        <v>4850</v>
      </c>
      <c r="K5296" s="2">
        <v>43972</v>
      </c>
      <c r="L5296" s="1" t="s">
        <v>4227</v>
      </c>
      <c r="M5296" s="1" t="str">
        <f t="shared" si="410"/>
        <v>Infrastructure</v>
      </c>
      <c r="N5296" s="1" t="s">
        <v>4210</v>
      </c>
      <c r="O5296" s="1" t="s">
        <v>4276</v>
      </c>
      <c r="P5296" s="1">
        <v>6521</v>
      </c>
      <c r="Q5296" s="1">
        <v>1313225</v>
      </c>
      <c r="R5296" s="1">
        <f t="shared" si="411"/>
        <v>41607</v>
      </c>
      <c r="S5296" s="4">
        <v>1061774.1835808279</v>
      </c>
      <c r="T5296" s="4">
        <v>415196.34362969868</v>
      </c>
      <c r="U5296" s="1">
        <f t="shared" si="412"/>
        <v>1271618</v>
      </c>
      <c r="V5296" s="4">
        <f t="shared" si="413"/>
        <v>-163745.52721052663</v>
      </c>
      <c r="W5296" s="1" t="str">
        <f t="shared" si="414"/>
        <v>Adverse</v>
      </c>
    </row>
    <row r="5297" spans="1:23" x14ac:dyDescent="0.25">
      <c r="A5297" s="1"/>
      <c r="B5297" s="1"/>
      <c r="C5297" s="1"/>
      <c r="D5297" s="1"/>
      <c r="E5297" s="1"/>
      <c r="F5297" s="2"/>
      <c r="G5297" s="3"/>
      <c r="H5297" s="1"/>
      <c r="I5297" s="1"/>
      <c r="J5297" s="1" t="s">
        <v>7136</v>
      </c>
      <c r="K5297" s="2">
        <v>44790</v>
      </c>
      <c r="L5297" s="1" t="s">
        <v>4207</v>
      </c>
      <c r="M5297" s="1" t="str">
        <f t="shared" si="410"/>
        <v>Social Services</v>
      </c>
      <c r="N5297" s="1" t="s">
        <v>4222</v>
      </c>
      <c r="O5297" s="1" t="s">
        <v>4301</v>
      </c>
      <c r="P5297" s="1">
        <v>8559</v>
      </c>
      <c r="Q5297" s="1">
        <v>1159100</v>
      </c>
      <c r="R5297" s="1">
        <f t="shared" si="411"/>
        <v>24929</v>
      </c>
      <c r="S5297" s="4">
        <v>727361.48899859469</v>
      </c>
      <c r="T5297" s="4">
        <v>129747.49068547616</v>
      </c>
      <c r="U5297" s="1">
        <f t="shared" si="412"/>
        <v>1134171</v>
      </c>
      <c r="V5297" s="4">
        <f t="shared" si="413"/>
        <v>301991.02031592908</v>
      </c>
      <c r="W5297" s="1" t="str">
        <f t="shared" si="414"/>
        <v>Favourable</v>
      </c>
    </row>
    <row r="5298" spans="1:23" x14ac:dyDescent="0.25">
      <c r="A5298" s="1"/>
      <c r="B5298" s="1"/>
      <c r="C5298" s="1"/>
      <c r="D5298" s="1"/>
      <c r="E5298" s="1"/>
      <c r="F5298" s="2"/>
      <c r="G5298" s="3"/>
      <c r="H5298" s="1"/>
      <c r="I5298" s="1"/>
      <c r="J5298" s="1" t="s">
        <v>7633</v>
      </c>
      <c r="K5298" s="2">
        <v>44058</v>
      </c>
      <c r="L5298" s="1" t="s">
        <v>4238</v>
      </c>
      <c r="M5298" s="1" t="str">
        <f t="shared" si="410"/>
        <v>Education</v>
      </c>
      <c r="N5298" s="1" t="s">
        <v>4205</v>
      </c>
      <c r="O5298" s="1" t="s">
        <v>4358</v>
      </c>
      <c r="P5298" s="1">
        <v>8133</v>
      </c>
      <c r="Q5298" s="1">
        <v>860348</v>
      </c>
      <c r="R5298" s="1">
        <f t="shared" si="411"/>
        <v>42896</v>
      </c>
      <c r="S5298" s="4">
        <v>700005.38432643318</v>
      </c>
      <c r="T5298" s="4">
        <v>228696.24309535103</v>
      </c>
      <c r="U5298" s="1">
        <f t="shared" si="412"/>
        <v>817452</v>
      </c>
      <c r="V5298" s="4">
        <f t="shared" si="413"/>
        <v>-68353.627421784215</v>
      </c>
      <c r="W5298" s="1" t="str">
        <f t="shared" si="414"/>
        <v>Adverse</v>
      </c>
    </row>
    <row r="5299" spans="1:23" x14ac:dyDescent="0.25">
      <c r="A5299" s="1"/>
      <c r="B5299" s="1"/>
      <c r="C5299" s="1"/>
      <c r="D5299" s="1"/>
      <c r="E5299" s="1"/>
      <c r="F5299" s="2"/>
      <c r="G5299" s="3"/>
      <c r="H5299" s="1"/>
      <c r="I5299" s="1"/>
      <c r="J5299" s="1" t="s">
        <v>7452</v>
      </c>
      <c r="K5299" s="2">
        <v>44479</v>
      </c>
      <c r="L5299" s="1" t="s">
        <v>4238</v>
      </c>
      <c r="M5299" s="1" t="str">
        <f t="shared" si="410"/>
        <v>Education</v>
      </c>
      <c r="N5299" s="1" t="s">
        <v>4222</v>
      </c>
      <c r="O5299" s="1" t="s">
        <v>4476</v>
      </c>
      <c r="P5299" s="1">
        <v>8804</v>
      </c>
      <c r="Q5299" s="1">
        <v>1524582</v>
      </c>
      <c r="R5299" s="1">
        <f t="shared" si="411"/>
        <v>57050</v>
      </c>
      <c r="S5299" s="4">
        <v>768902.2097852414</v>
      </c>
      <c r="T5299" s="4">
        <v>302991.7381618481</v>
      </c>
      <c r="U5299" s="1">
        <f t="shared" si="412"/>
        <v>1467532</v>
      </c>
      <c r="V5299" s="4">
        <f t="shared" si="413"/>
        <v>452688.05205291044</v>
      </c>
      <c r="W5299" s="1" t="str">
        <f t="shared" si="414"/>
        <v>Favourable</v>
      </c>
    </row>
    <row r="5300" spans="1:23" x14ac:dyDescent="0.25">
      <c r="A5300" s="1"/>
      <c r="B5300" s="1"/>
      <c r="C5300" s="1"/>
      <c r="D5300" s="1"/>
      <c r="E5300" s="1"/>
      <c r="F5300" s="2"/>
      <c r="G5300" s="3"/>
      <c r="H5300" s="1"/>
      <c r="I5300" s="1"/>
      <c r="J5300" s="1" t="s">
        <v>10351</v>
      </c>
      <c r="K5300" s="2">
        <v>45324</v>
      </c>
      <c r="L5300" s="1" t="s">
        <v>4207</v>
      </c>
      <c r="M5300" s="1" t="str">
        <f t="shared" si="410"/>
        <v>Social Services</v>
      </c>
      <c r="N5300" s="1" t="s">
        <v>4205</v>
      </c>
      <c r="O5300" s="1" t="s">
        <v>4276</v>
      </c>
      <c r="P5300" s="1">
        <v>7438</v>
      </c>
      <c r="Q5300" s="1">
        <v>524839</v>
      </c>
      <c r="R5300" s="1">
        <f t="shared" si="411"/>
        <v>0</v>
      </c>
      <c r="S5300" s="4">
        <v>256101.51302742912</v>
      </c>
      <c r="T5300" s="4">
        <v>24746.384269712591</v>
      </c>
      <c r="U5300" s="1">
        <f t="shared" si="412"/>
        <v>524839</v>
      </c>
      <c r="V5300" s="4">
        <f t="shared" si="413"/>
        <v>243991.10270285828</v>
      </c>
      <c r="W5300" s="1" t="str">
        <f t="shared" si="414"/>
        <v>Favourable</v>
      </c>
    </row>
    <row r="5301" spans="1:23" x14ac:dyDescent="0.25">
      <c r="A5301" s="1"/>
      <c r="B5301" s="1"/>
      <c r="C5301" s="1"/>
      <c r="D5301" s="1"/>
      <c r="E5301" s="1"/>
      <c r="F5301" s="2"/>
      <c r="G5301" s="3"/>
      <c r="H5301" s="1"/>
      <c r="I5301" s="1"/>
      <c r="J5301" s="1" t="s">
        <v>10352</v>
      </c>
      <c r="K5301" s="2">
        <v>45239</v>
      </c>
      <c r="L5301" s="1" t="s">
        <v>4207</v>
      </c>
      <c r="M5301" s="1" t="str">
        <f t="shared" si="410"/>
        <v>Social Services</v>
      </c>
      <c r="N5301" s="1" t="s">
        <v>4205</v>
      </c>
      <c r="O5301" s="1" t="s">
        <v>4217</v>
      </c>
      <c r="P5301" s="1">
        <v>6495</v>
      </c>
      <c r="Q5301" s="1">
        <v>2225592</v>
      </c>
      <c r="R5301" s="1">
        <f t="shared" si="411"/>
        <v>0</v>
      </c>
      <c r="S5301" s="4">
        <v>1171644.8427699795</v>
      </c>
      <c r="T5301" s="4">
        <v>612121.50525701442</v>
      </c>
      <c r="U5301" s="1">
        <f t="shared" si="412"/>
        <v>2225592</v>
      </c>
      <c r="V5301" s="4">
        <f t="shared" si="413"/>
        <v>441825.65197300608</v>
      </c>
      <c r="W5301" s="1" t="str">
        <f t="shared" si="414"/>
        <v>Favourable</v>
      </c>
    </row>
    <row r="5302" spans="1:23" x14ac:dyDescent="0.25">
      <c r="A5302" s="1"/>
      <c r="B5302" s="1"/>
      <c r="C5302" s="1"/>
      <c r="D5302" s="1"/>
      <c r="E5302" s="1"/>
      <c r="F5302" s="2"/>
      <c r="G5302" s="3"/>
      <c r="H5302" s="1"/>
      <c r="I5302" s="1"/>
      <c r="J5302" s="1" t="s">
        <v>5864</v>
      </c>
      <c r="K5302" s="2">
        <v>43946</v>
      </c>
      <c r="L5302" s="1" t="s">
        <v>4207</v>
      </c>
      <c r="M5302" s="1" t="str">
        <f t="shared" si="410"/>
        <v>Social Services</v>
      </c>
      <c r="N5302" s="1" t="s">
        <v>4205</v>
      </c>
      <c r="O5302" s="1" t="s">
        <v>4458</v>
      </c>
      <c r="P5302" s="1">
        <v>8406</v>
      </c>
      <c r="Q5302" s="1">
        <v>662202</v>
      </c>
      <c r="R5302" s="1">
        <f t="shared" si="411"/>
        <v>47485</v>
      </c>
      <c r="S5302" s="4">
        <v>1655.2061526871626</v>
      </c>
      <c r="T5302" s="4">
        <v>194032.31464599099</v>
      </c>
      <c r="U5302" s="1">
        <f t="shared" si="412"/>
        <v>614717</v>
      </c>
      <c r="V5302" s="4">
        <f t="shared" si="413"/>
        <v>466514.47920132184</v>
      </c>
      <c r="W5302" s="1" t="str">
        <f t="shared" si="414"/>
        <v>Favourable</v>
      </c>
    </row>
    <row r="5303" spans="1:23" x14ac:dyDescent="0.25">
      <c r="A5303" s="1"/>
      <c r="B5303" s="1"/>
      <c r="C5303" s="1"/>
      <c r="D5303" s="1"/>
      <c r="E5303" s="1"/>
      <c r="F5303" s="2"/>
      <c r="G5303" s="3"/>
      <c r="H5303" s="1"/>
      <c r="I5303" s="1"/>
      <c r="J5303" s="1" t="s">
        <v>7354</v>
      </c>
      <c r="K5303" s="2">
        <v>45091</v>
      </c>
      <c r="L5303" s="1" t="s">
        <v>4207</v>
      </c>
      <c r="M5303" s="1" t="str">
        <f t="shared" si="410"/>
        <v>Social Services</v>
      </c>
      <c r="N5303" s="1" t="s">
        <v>4222</v>
      </c>
      <c r="O5303" s="1" t="s">
        <v>4479</v>
      </c>
      <c r="P5303" s="1">
        <v>5722</v>
      </c>
      <c r="Q5303" s="1">
        <v>815600</v>
      </c>
      <c r="R5303" s="1">
        <f t="shared" si="411"/>
        <v>17414</v>
      </c>
      <c r="S5303" s="4">
        <v>691622.21064521081</v>
      </c>
      <c r="T5303" s="4">
        <v>196939.10040132722</v>
      </c>
      <c r="U5303" s="1">
        <f t="shared" si="412"/>
        <v>798186</v>
      </c>
      <c r="V5303" s="4">
        <f t="shared" si="413"/>
        <v>-72961.31104653806</v>
      </c>
      <c r="W5303" s="1" t="str">
        <f t="shared" si="414"/>
        <v>Adverse</v>
      </c>
    </row>
    <row r="5304" spans="1:23" x14ac:dyDescent="0.25">
      <c r="A5304" s="1"/>
      <c r="B5304" s="1"/>
      <c r="C5304" s="1"/>
      <c r="D5304" s="1"/>
      <c r="E5304" s="1"/>
      <c r="F5304" s="2"/>
      <c r="G5304" s="3"/>
      <c r="H5304" s="1"/>
      <c r="I5304" s="1"/>
      <c r="J5304" s="1" t="s">
        <v>10353</v>
      </c>
      <c r="K5304" s="2">
        <v>45363</v>
      </c>
      <c r="L5304" s="1" t="s">
        <v>4207</v>
      </c>
      <c r="M5304" s="1" t="str">
        <f t="shared" si="410"/>
        <v>Social Services</v>
      </c>
      <c r="N5304" s="1" t="s">
        <v>4205</v>
      </c>
      <c r="O5304" s="1" t="s">
        <v>4289</v>
      </c>
      <c r="P5304" s="1">
        <v>7501</v>
      </c>
      <c r="Q5304" s="1">
        <v>442214</v>
      </c>
      <c r="R5304" s="1">
        <f t="shared" si="411"/>
        <v>0</v>
      </c>
      <c r="S5304" s="4">
        <v>346950.20335311105</v>
      </c>
      <c r="T5304" s="4">
        <v>130927.94542662711</v>
      </c>
      <c r="U5304" s="1">
        <f t="shared" si="412"/>
        <v>442214</v>
      </c>
      <c r="V5304" s="4">
        <f t="shared" si="413"/>
        <v>-35664.148779738171</v>
      </c>
      <c r="W5304" s="1" t="str">
        <f t="shared" si="414"/>
        <v>Adverse</v>
      </c>
    </row>
    <row r="5305" spans="1:23" x14ac:dyDescent="0.25">
      <c r="A5305" s="1"/>
      <c r="B5305" s="1"/>
      <c r="C5305" s="1"/>
      <c r="D5305" s="1"/>
      <c r="E5305" s="1"/>
      <c r="F5305" s="2"/>
      <c r="G5305" s="3"/>
      <c r="H5305" s="1"/>
      <c r="I5305" s="1"/>
      <c r="J5305" s="1" t="s">
        <v>8430</v>
      </c>
      <c r="K5305" s="2">
        <v>45037</v>
      </c>
      <c r="L5305" s="1" t="s">
        <v>4204</v>
      </c>
      <c r="M5305" s="1" t="str">
        <f t="shared" si="410"/>
        <v>Education</v>
      </c>
      <c r="N5305" s="1" t="s">
        <v>4210</v>
      </c>
      <c r="O5305" s="1" t="s">
        <v>4256</v>
      </c>
      <c r="P5305" s="1">
        <v>7717</v>
      </c>
      <c r="Q5305" s="1">
        <v>1293493</v>
      </c>
      <c r="R5305" s="1">
        <f t="shared" si="411"/>
        <v>54260</v>
      </c>
      <c r="S5305" s="4">
        <v>118376.24508942176</v>
      </c>
      <c r="T5305" s="4">
        <v>332260.39723355061</v>
      </c>
      <c r="U5305" s="1">
        <f t="shared" si="412"/>
        <v>1239233</v>
      </c>
      <c r="V5305" s="4">
        <f t="shared" si="413"/>
        <v>842856.35767702758</v>
      </c>
      <c r="W5305" s="1" t="str">
        <f t="shared" si="414"/>
        <v>Favourable</v>
      </c>
    </row>
    <row r="5306" spans="1:23" x14ac:dyDescent="0.25">
      <c r="A5306" s="1"/>
      <c r="B5306" s="1"/>
      <c r="C5306" s="1"/>
      <c r="D5306" s="1"/>
      <c r="E5306" s="1"/>
      <c r="F5306" s="2"/>
      <c r="G5306" s="3"/>
      <c r="H5306" s="1"/>
      <c r="I5306" s="1"/>
      <c r="J5306" s="1" t="s">
        <v>7395</v>
      </c>
      <c r="K5306" s="2">
        <v>44571</v>
      </c>
      <c r="L5306" s="1" t="s">
        <v>4204</v>
      </c>
      <c r="M5306" s="1" t="str">
        <f t="shared" si="410"/>
        <v>Education</v>
      </c>
      <c r="N5306" s="1" t="s">
        <v>4210</v>
      </c>
      <c r="O5306" s="1" t="s">
        <v>4259</v>
      </c>
      <c r="P5306" s="1">
        <v>8301</v>
      </c>
      <c r="Q5306" s="1">
        <v>906667</v>
      </c>
      <c r="R5306" s="1">
        <f t="shared" si="411"/>
        <v>56936</v>
      </c>
      <c r="S5306" s="4">
        <v>456654.36016039574</v>
      </c>
      <c r="T5306" s="4">
        <v>236613.90605663243</v>
      </c>
      <c r="U5306" s="1">
        <f t="shared" si="412"/>
        <v>849731</v>
      </c>
      <c r="V5306" s="4">
        <f t="shared" si="413"/>
        <v>213398.73378297186</v>
      </c>
      <c r="W5306" s="1" t="str">
        <f t="shared" si="414"/>
        <v>Favourable</v>
      </c>
    </row>
    <row r="5307" spans="1:23" x14ac:dyDescent="0.25">
      <c r="A5307" s="1"/>
      <c r="B5307" s="1"/>
      <c r="C5307" s="1"/>
      <c r="D5307" s="1"/>
      <c r="E5307" s="1"/>
      <c r="F5307" s="2"/>
      <c r="G5307" s="3"/>
      <c r="H5307" s="1"/>
      <c r="I5307" s="1"/>
      <c r="J5307" s="1" t="s">
        <v>10354</v>
      </c>
      <c r="K5307" s="2">
        <v>44998</v>
      </c>
      <c r="L5307" s="1" t="s">
        <v>4204</v>
      </c>
      <c r="M5307" s="1" t="str">
        <f t="shared" si="410"/>
        <v>Education</v>
      </c>
      <c r="N5307" s="1" t="s">
        <v>4205</v>
      </c>
      <c r="O5307" s="1" t="s">
        <v>4217</v>
      </c>
      <c r="P5307" s="1">
        <v>5921</v>
      </c>
      <c r="Q5307" s="1">
        <v>1603431</v>
      </c>
      <c r="R5307" s="1">
        <f t="shared" si="411"/>
        <v>0</v>
      </c>
      <c r="S5307" s="4">
        <v>893899.00610065227</v>
      </c>
      <c r="T5307" s="4">
        <v>278067.98269333335</v>
      </c>
      <c r="U5307" s="1">
        <f t="shared" si="412"/>
        <v>1603431</v>
      </c>
      <c r="V5307" s="4">
        <f t="shared" si="413"/>
        <v>431464.01120601431</v>
      </c>
      <c r="W5307" s="1" t="str">
        <f t="shared" si="414"/>
        <v>Favourable</v>
      </c>
    </row>
    <row r="5308" spans="1:23" x14ac:dyDescent="0.25">
      <c r="A5308" s="1"/>
      <c r="B5308" s="1"/>
      <c r="C5308" s="1"/>
      <c r="D5308" s="1"/>
      <c r="E5308" s="1"/>
      <c r="F5308" s="2"/>
      <c r="G5308" s="3"/>
      <c r="H5308" s="1"/>
      <c r="I5308" s="1"/>
      <c r="J5308" s="1" t="s">
        <v>10355</v>
      </c>
      <c r="K5308" s="2">
        <v>44206</v>
      </c>
      <c r="L5308" s="1" t="s">
        <v>4238</v>
      </c>
      <c r="M5308" s="1" t="str">
        <f t="shared" si="410"/>
        <v>Education</v>
      </c>
      <c r="N5308" s="1" t="s">
        <v>4210</v>
      </c>
      <c r="O5308" s="1" t="s">
        <v>4250</v>
      </c>
      <c r="P5308" s="1">
        <v>8775</v>
      </c>
      <c r="Q5308" s="1">
        <v>2191820</v>
      </c>
      <c r="R5308" s="1">
        <f t="shared" si="411"/>
        <v>0</v>
      </c>
      <c r="S5308" s="4">
        <v>737225.66304905817</v>
      </c>
      <c r="T5308" s="4">
        <v>720023.27868226683</v>
      </c>
      <c r="U5308" s="1">
        <f t="shared" si="412"/>
        <v>2191820</v>
      </c>
      <c r="V5308" s="4">
        <f t="shared" si="413"/>
        <v>734571.05826867511</v>
      </c>
      <c r="W5308" s="1" t="str">
        <f t="shared" si="414"/>
        <v>Favourable</v>
      </c>
    </row>
    <row r="5309" spans="1:23" x14ac:dyDescent="0.25">
      <c r="A5309" s="1"/>
      <c r="B5309" s="1"/>
      <c r="C5309" s="1"/>
      <c r="D5309" s="1"/>
      <c r="E5309" s="1"/>
      <c r="F5309" s="2"/>
      <c r="G5309" s="3"/>
      <c r="H5309" s="1"/>
      <c r="I5309" s="1"/>
      <c r="J5309" s="1" t="s">
        <v>10356</v>
      </c>
      <c r="K5309" s="2">
        <v>45146</v>
      </c>
      <c r="L5309" s="1" t="s">
        <v>4238</v>
      </c>
      <c r="M5309" s="1" t="str">
        <f t="shared" si="410"/>
        <v>Education</v>
      </c>
      <c r="N5309" s="1" t="s">
        <v>4222</v>
      </c>
      <c r="O5309" s="1" t="s">
        <v>4276</v>
      </c>
      <c r="P5309" s="1">
        <v>5534</v>
      </c>
      <c r="Q5309" s="1">
        <v>2348640</v>
      </c>
      <c r="R5309" s="1">
        <f t="shared" si="411"/>
        <v>0</v>
      </c>
      <c r="S5309" s="4">
        <v>235568.63569459543</v>
      </c>
      <c r="T5309" s="4">
        <v>365914.54056286014</v>
      </c>
      <c r="U5309" s="1">
        <f t="shared" si="412"/>
        <v>2348640</v>
      </c>
      <c r="V5309" s="4">
        <f t="shared" si="413"/>
        <v>1747156.8237425443</v>
      </c>
      <c r="W5309" s="1" t="str">
        <f t="shared" si="414"/>
        <v>Favourable</v>
      </c>
    </row>
    <row r="5310" spans="1:23" x14ac:dyDescent="0.25">
      <c r="A5310" s="1"/>
      <c r="B5310" s="1"/>
      <c r="C5310" s="1"/>
      <c r="D5310" s="1"/>
      <c r="E5310" s="1"/>
      <c r="F5310" s="2"/>
      <c r="G5310" s="3"/>
      <c r="H5310" s="1"/>
      <c r="I5310" s="1"/>
      <c r="J5310" s="1" t="s">
        <v>10357</v>
      </c>
      <c r="K5310" s="2">
        <v>44538</v>
      </c>
      <c r="L5310" s="1" t="s">
        <v>4207</v>
      </c>
      <c r="M5310" s="1" t="str">
        <f t="shared" si="410"/>
        <v>Social Services</v>
      </c>
      <c r="N5310" s="1" t="s">
        <v>4210</v>
      </c>
      <c r="O5310" s="1" t="s">
        <v>4311</v>
      </c>
      <c r="P5310" s="1">
        <v>7956</v>
      </c>
      <c r="Q5310" s="1">
        <v>1139324</v>
      </c>
      <c r="R5310" s="1">
        <f t="shared" si="411"/>
        <v>0</v>
      </c>
      <c r="S5310" s="4">
        <v>537303.44654478156</v>
      </c>
      <c r="T5310" s="4">
        <v>305981.854367383</v>
      </c>
      <c r="U5310" s="1">
        <f t="shared" si="412"/>
        <v>1139324</v>
      </c>
      <c r="V5310" s="4">
        <f t="shared" si="413"/>
        <v>296038.69908783538</v>
      </c>
      <c r="W5310" s="1" t="str">
        <f t="shared" si="414"/>
        <v>Favourable</v>
      </c>
    </row>
    <row r="5311" spans="1:23" x14ac:dyDescent="0.25">
      <c r="A5311" s="1"/>
      <c r="B5311" s="1"/>
      <c r="C5311" s="1"/>
      <c r="D5311" s="1"/>
      <c r="E5311" s="1"/>
      <c r="F5311" s="2"/>
      <c r="G5311" s="3"/>
      <c r="H5311" s="1"/>
      <c r="I5311" s="1"/>
      <c r="J5311" s="1" t="s">
        <v>6544</v>
      </c>
      <c r="K5311" s="2">
        <v>44727</v>
      </c>
      <c r="L5311" s="1" t="s">
        <v>4204</v>
      </c>
      <c r="M5311" s="1" t="str">
        <f t="shared" si="410"/>
        <v>Education</v>
      </c>
      <c r="N5311" s="1" t="s">
        <v>4222</v>
      </c>
      <c r="O5311" s="1" t="s">
        <v>4244</v>
      </c>
      <c r="P5311" s="1">
        <v>8925</v>
      </c>
      <c r="Q5311" s="1">
        <v>1663589</v>
      </c>
      <c r="R5311" s="1">
        <f t="shared" si="411"/>
        <v>52879</v>
      </c>
      <c r="S5311" s="4">
        <v>125646.03877548758</v>
      </c>
      <c r="T5311" s="4">
        <v>233604.07101583807</v>
      </c>
      <c r="U5311" s="1">
        <f t="shared" si="412"/>
        <v>1610710</v>
      </c>
      <c r="V5311" s="4">
        <f t="shared" si="413"/>
        <v>1304338.8902086744</v>
      </c>
      <c r="W5311" s="1" t="str">
        <f t="shared" si="414"/>
        <v>Favourable</v>
      </c>
    </row>
    <row r="5312" spans="1:23" x14ac:dyDescent="0.25">
      <c r="A5312" s="1"/>
      <c r="B5312" s="1"/>
      <c r="C5312" s="1"/>
      <c r="D5312" s="1"/>
      <c r="E5312" s="1"/>
      <c r="F5312" s="2"/>
      <c r="G5312" s="3"/>
      <c r="H5312" s="1"/>
      <c r="I5312" s="1"/>
      <c r="J5312" s="1" t="s">
        <v>5401</v>
      </c>
      <c r="K5312" s="2">
        <v>44223</v>
      </c>
      <c r="L5312" s="1" t="s">
        <v>4207</v>
      </c>
      <c r="M5312" s="1" t="str">
        <f t="shared" si="410"/>
        <v>Social Services</v>
      </c>
      <c r="N5312" s="1" t="s">
        <v>4205</v>
      </c>
      <c r="O5312" s="1" t="s">
        <v>4379</v>
      </c>
      <c r="P5312" s="1">
        <v>7348</v>
      </c>
      <c r="Q5312" s="1">
        <v>2080604</v>
      </c>
      <c r="R5312" s="1">
        <f t="shared" si="411"/>
        <v>24775</v>
      </c>
      <c r="S5312" s="4">
        <v>1108990.5032547438</v>
      </c>
      <c r="T5312" s="4">
        <v>331129.04998551559</v>
      </c>
      <c r="U5312" s="1">
        <f t="shared" si="412"/>
        <v>2055829</v>
      </c>
      <c r="V5312" s="4">
        <f t="shared" si="413"/>
        <v>640484.44675974059</v>
      </c>
      <c r="W5312" s="1" t="str">
        <f t="shared" si="414"/>
        <v>Favourable</v>
      </c>
    </row>
    <row r="5313" spans="1:23" x14ac:dyDescent="0.25">
      <c r="A5313" s="1"/>
      <c r="B5313" s="1"/>
      <c r="C5313" s="1"/>
      <c r="D5313" s="1"/>
      <c r="E5313" s="1"/>
      <c r="F5313" s="2"/>
      <c r="G5313" s="3"/>
      <c r="H5313" s="1"/>
      <c r="I5313" s="1"/>
      <c r="J5313" s="1" t="s">
        <v>8265</v>
      </c>
      <c r="K5313" s="2">
        <v>44082</v>
      </c>
      <c r="L5313" s="1" t="s">
        <v>4238</v>
      </c>
      <c r="M5313" s="1" t="str">
        <f t="shared" si="410"/>
        <v>Education</v>
      </c>
      <c r="N5313" s="1" t="s">
        <v>4222</v>
      </c>
      <c r="O5313" s="1" t="s">
        <v>4361</v>
      </c>
      <c r="P5313" s="1">
        <v>6711</v>
      </c>
      <c r="Q5313" s="1">
        <v>362244</v>
      </c>
      <c r="R5313" s="1">
        <f t="shared" si="411"/>
        <v>44339</v>
      </c>
      <c r="S5313" s="4">
        <v>149876.32216677698</v>
      </c>
      <c r="T5313" s="4">
        <v>25820.732366220807</v>
      </c>
      <c r="U5313" s="1">
        <f t="shared" si="412"/>
        <v>317905</v>
      </c>
      <c r="V5313" s="4">
        <f t="shared" si="413"/>
        <v>186546.94546700222</v>
      </c>
      <c r="W5313" s="1" t="str">
        <f t="shared" si="414"/>
        <v>Favourable</v>
      </c>
    </row>
    <row r="5314" spans="1:23" x14ac:dyDescent="0.25">
      <c r="A5314" s="1"/>
      <c r="B5314" s="1"/>
      <c r="C5314" s="1"/>
      <c r="D5314" s="1"/>
      <c r="E5314" s="1"/>
      <c r="F5314" s="2"/>
      <c r="G5314" s="3"/>
      <c r="H5314" s="1"/>
      <c r="I5314" s="1"/>
      <c r="J5314" s="1" t="s">
        <v>8658</v>
      </c>
      <c r="K5314" s="2">
        <v>44500</v>
      </c>
      <c r="L5314" s="1" t="s">
        <v>4204</v>
      </c>
      <c r="M5314" s="1" t="str">
        <f t="shared" si="410"/>
        <v>Education</v>
      </c>
      <c r="N5314" s="1" t="s">
        <v>4210</v>
      </c>
      <c r="O5314" s="1" t="s">
        <v>4292</v>
      </c>
      <c r="P5314" s="1">
        <v>5651</v>
      </c>
      <c r="Q5314" s="1">
        <v>1932011</v>
      </c>
      <c r="R5314" s="1">
        <f t="shared" si="411"/>
        <v>12337</v>
      </c>
      <c r="S5314" s="4">
        <v>126440.87617238196</v>
      </c>
      <c r="T5314" s="4">
        <v>377298.87057963834</v>
      </c>
      <c r="U5314" s="1">
        <f t="shared" si="412"/>
        <v>1919674</v>
      </c>
      <c r="V5314" s="4">
        <f t="shared" si="413"/>
        <v>1428271.2532479796</v>
      </c>
      <c r="W5314" s="1" t="str">
        <f t="shared" si="414"/>
        <v>Favourable</v>
      </c>
    </row>
    <row r="5315" spans="1:23" x14ac:dyDescent="0.25">
      <c r="A5315" s="1"/>
      <c r="B5315" s="1"/>
      <c r="C5315" s="1"/>
      <c r="D5315" s="1"/>
      <c r="E5315" s="1"/>
      <c r="F5315" s="2"/>
      <c r="G5315" s="3"/>
      <c r="H5315" s="1"/>
      <c r="I5315" s="1"/>
      <c r="J5315" s="1" t="s">
        <v>4884</v>
      </c>
      <c r="K5315" s="2">
        <v>44650</v>
      </c>
      <c r="L5315" s="1" t="s">
        <v>4227</v>
      </c>
      <c r="M5315" s="1" t="str">
        <f t="shared" ref="M5315:M5378" si="415">INDEX($A:$B,MATCH($L5315,$A:$A,0),2)</f>
        <v>Infrastructure</v>
      </c>
      <c r="N5315" s="1" t="s">
        <v>4205</v>
      </c>
      <c r="O5315" s="1" t="s">
        <v>4276</v>
      </c>
      <c r="P5315" s="1">
        <v>7846</v>
      </c>
      <c r="Q5315" s="1">
        <v>1884687</v>
      </c>
      <c r="R5315" s="1">
        <f t="shared" ref="R5315:R5378" si="416">_xlfn.XLOOKUP($J5315,$E:$E,$G:$G,0,0,1)</f>
        <v>86689</v>
      </c>
      <c r="S5315" s="4">
        <v>906385.29874303518</v>
      </c>
      <c r="T5315" s="4">
        <v>383865.93989522086</v>
      </c>
      <c r="U5315" s="1">
        <f t="shared" ref="U5315:U5378" si="417">Q5315-R5315</f>
        <v>1797998</v>
      </c>
      <c r="V5315" s="4">
        <f t="shared" ref="V5315:V5378" si="418">Q5315-(S5315+T5315)</f>
        <v>594435.76136174402</v>
      </c>
      <c r="W5315" s="1" t="str">
        <f t="shared" ref="W5315:W5378" si="419">IF(V5315&gt;=0,"Favourable","Adverse")</f>
        <v>Favourable</v>
      </c>
    </row>
    <row r="5316" spans="1:23" x14ac:dyDescent="0.25">
      <c r="A5316" s="1"/>
      <c r="B5316" s="1"/>
      <c r="C5316" s="1"/>
      <c r="D5316" s="1"/>
      <c r="E5316" s="1"/>
      <c r="F5316" s="2"/>
      <c r="G5316" s="3"/>
      <c r="H5316" s="1"/>
      <c r="I5316" s="1"/>
      <c r="J5316" s="1" t="s">
        <v>8504</v>
      </c>
      <c r="K5316" s="2">
        <v>44797</v>
      </c>
      <c r="L5316" s="1" t="s">
        <v>4204</v>
      </c>
      <c r="M5316" s="1" t="str">
        <f t="shared" si="415"/>
        <v>Education</v>
      </c>
      <c r="N5316" s="1" t="s">
        <v>4222</v>
      </c>
      <c r="O5316" s="1" t="s">
        <v>4267</v>
      </c>
      <c r="P5316" s="1">
        <v>8943</v>
      </c>
      <c r="Q5316" s="1">
        <v>1562384</v>
      </c>
      <c r="R5316" s="1">
        <f t="shared" si="416"/>
        <v>35000</v>
      </c>
      <c r="S5316" s="4">
        <v>575099.59219609632</v>
      </c>
      <c r="T5316" s="4">
        <v>86149.987418603516</v>
      </c>
      <c r="U5316" s="1">
        <f t="shared" si="417"/>
        <v>1527384</v>
      </c>
      <c r="V5316" s="4">
        <f t="shared" si="418"/>
        <v>901134.42038530018</v>
      </c>
      <c r="W5316" s="1" t="str">
        <f t="shared" si="419"/>
        <v>Favourable</v>
      </c>
    </row>
    <row r="5317" spans="1:23" x14ac:dyDescent="0.25">
      <c r="A5317" s="1"/>
      <c r="B5317" s="1"/>
      <c r="C5317" s="1"/>
      <c r="D5317" s="1"/>
      <c r="E5317" s="1"/>
      <c r="F5317" s="2"/>
      <c r="G5317" s="3"/>
      <c r="H5317" s="1"/>
      <c r="I5317" s="1"/>
      <c r="J5317" s="1" t="s">
        <v>8484</v>
      </c>
      <c r="K5317" s="2">
        <v>44376</v>
      </c>
      <c r="L5317" s="1" t="s">
        <v>4238</v>
      </c>
      <c r="M5317" s="1" t="str">
        <f t="shared" si="415"/>
        <v>Education</v>
      </c>
      <c r="N5317" s="1" t="s">
        <v>4210</v>
      </c>
      <c r="O5317" s="1" t="s">
        <v>4273</v>
      </c>
      <c r="P5317" s="1">
        <v>7238</v>
      </c>
      <c r="Q5317" s="1">
        <v>578300</v>
      </c>
      <c r="R5317" s="1">
        <f t="shared" si="416"/>
        <v>53089</v>
      </c>
      <c r="S5317" s="4">
        <v>230432.48564351656</v>
      </c>
      <c r="T5317" s="4">
        <v>22988.362662282034</v>
      </c>
      <c r="U5317" s="1">
        <f t="shared" si="417"/>
        <v>525211</v>
      </c>
      <c r="V5317" s="4">
        <f t="shared" si="418"/>
        <v>324879.1516942014</v>
      </c>
      <c r="W5317" s="1" t="str">
        <f t="shared" si="419"/>
        <v>Favourable</v>
      </c>
    </row>
    <row r="5318" spans="1:23" x14ac:dyDescent="0.25">
      <c r="A5318" s="1"/>
      <c r="B5318" s="1"/>
      <c r="C5318" s="1"/>
      <c r="D5318" s="1"/>
      <c r="E5318" s="1"/>
      <c r="F5318" s="2"/>
      <c r="G5318" s="3"/>
      <c r="H5318" s="1"/>
      <c r="I5318" s="1"/>
      <c r="J5318" s="1" t="s">
        <v>7306</v>
      </c>
      <c r="K5318" s="2">
        <v>44689</v>
      </c>
      <c r="L5318" s="1" t="s">
        <v>4207</v>
      </c>
      <c r="M5318" s="1" t="str">
        <f t="shared" si="415"/>
        <v>Social Services</v>
      </c>
      <c r="N5318" s="1" t="s">
        <v>4205</v>
      </c>
      <c r="O5318" s="1" t="s">
        <v>4479</v>
      </c>
      <c r="P5318" s="1">
        <v>6431</v>
      </c>
      <c r="Q5318" s="1">
        <v>880455</v>
      </c>
      <c r="R5318" s="1">
        <f t="shared" si="416"/>
        <v>33974</v>
      </c>
      <c r="S5318" s="4">
        <v>233769.66115999006</v>
      </c>
      <c r="T5318" s="4">
        <v>218184.49836335224</v>
      </c>
      <c r="U5318" s="1">
        <f t="shared" si="417"/>
        <v>846481</v>
      </c>
      <c r="V5318" s="4">
        <f t="shared" si="418"/>
        <v>428500.84047665773</v>
      </c>
      <c r="W5318" s="1" t="str">
        <f t="shared" si="419"/>
        <v>Favourable</v>
      </c>
    </row>
    <row r="5319" spans="1:23" x14ac:dyDescent="0.25">
      <c r="A5319" s="1"/>
      <c r="B5319" s="1"/>
      <c r="C5319" s="1"/>
      <c r="D5319" s="1"/>
      <c r="E5319" s="1"/>
      <c r="F5319" s="2"/>
      <c r="G5319" s="3"/>
      <c r="H5319" s="1"/>
      <c r="I5319" s="1"/>
      <c r="J5319" s="1" t="s">
        <v>8859</v>
      </c>
      <c r="K5319" s="2">
        <v>43853</v>
      </c>
      <c r="L5319" s="1" t="s">
        <v>4227</v>
      </c>
      <c r="M5319" s="1" t="str">
        <f t="shared" si="415"/>
        <v>Infrastructure</v>
      </c>
      <c r="N5319" s="1" t="s">
        <v>4210</v>
      </c>
      <c r="O5319" s="1" t="s">
        <v>4276</v>
      </c>
      <c r="P5319" s="1">
        <v>5811</v>
      </c>
      <c r="Q5319" s="1">
        <v>1977009</v>
      </c>
      <c r="R5319" s="1">
        <f t="shared" si="416"/>
        <v>19401</v>
      </c>
      <c r="S5319" s="4">
        <v>1385464.7453973859</v>
      </c>
      <c r="T5319" s="4">
        <v>577578.81982075411</v>
      </c>
      <c r="U5319" s="1">
        <f t="shared" si="417"/>
        <v>1957608</v>
      </c>
      <c r="V5319" s="4">
        <f t="shared" si="418"/>
        <v>13965.434781860095</v>
      </c>
      <c r="W5319" s="1" t="str">
        <f t="shared" si="419"/>
        <v>Favourable</v>
      </c>
    </row>
    <row r="5320" spans="1:23" x14ac:dyDescent="0.25">
      <c r="A5320" s="1"/>
      <c r="B5320" s="1"/>
      <c r="C5320" s="1"/>
      <c r="D5320" s="1"/>
      <c r="E5320" s="1"/>
      <c r="F5320" s="2"/>
      <c r="G5320" s="3"/>
      <c r="H5320" s="1"/>
      <c r="I5320" s="1"/>
      <c r="J5320" s="1" t="s">
        <v>6844</v>
      </c>
      <c r="K5320" s="2">
        <v>44733</v>
      </c>
      <c r="L5320" s="1" t="s">
        <v>4204</v>
      </c>
      <c r="M5320" s="1" t="str">
        <f t="shared" si="415"/>
        <v>Education</v>
      </c>
      <c r="N5320" s="1" t="s">
        <v>4210</v>
      </c>
      <c r="O5320" s="1" t="s">
        <v>4259</v>
      </c>
      <c r="P5320" s="1">
        <v>8014</v>
      </c>
      <c r="Q5320" s="1">
        <v>446781</v>
      </c>
      <c r="R5320" s="1">
        <f t="shared" si="416"/>
        <v>43235</v>
      </c>
      <c r="S5320" s="4">
        <v>68966.799609856505</v>
      </c>
      <c r="T5320" s="4">
        <v>87122.895164663525</v>
      </c>
      <c r="U5320" s="1">
        <f t="shared" si="417"/>
        <v>403546</v>
      </c>
      <c r="V5320" s="4">
        <f t="shared" si="418"/>
        <v>290691.30522548</v>
      </c>
      <c r="W5320" s="1" t="str">
        <f t="shared" si="419"/>
        <v>Favourable</v>
      </c>
    </row>
    <row r="5321" spans="1:23" x14ac:dyDescent="0.25">
      <c r="A5321" s="1"/>
      <c r="B5321" s="1"/>
      <c r="C5321" s="1"/>
      <c r="D5321" s="1"/>
      <c r="E5321" s="1"/>
      <c r="F5321" s="2"/>
      <c r="G5321" s="3"/>
      <c r="H5321" s="1"/>
      <c r="I5321" s="1"/>
      <c r="J5321" s="1" t="s">
        <v>9853</v>
      </c>
      <c r="K5321" s="2">
        <v>45364</v>
      </c>
      <c r="L5321" s="1" t="s">
        <v>4227</v>
      </c>
      <c r="M5321" s="1" t="str">
        <f t="shared" si="415"/>
        <v>Infrastructure</v>
      </c>
      <c r="N5321" s="1" t="s">
        <v>4222</v>
      </c>
      <c r="O5321" s="1" t="s">
        <v>4314</v>
      </c>
      <c r="P5321" s="1">
        <v>7805</v>
      </c>
      <c r="Q5321" s="1">
        <v>1757297</v>
      </c>
      <c r="R5321" s="1">
        <f t="shared" si="416"/>
        <v>28932</v>
      </c>
      <c r="S5321" s="4">
        <v>621923.25597585691</v>
      </c>
      <c r="T5321" s="4">
        <v>451462.28925378254</v>
      </c>
      <c r="U5321" s="1">
        <f t="shared" si="417"/>
        <v>1728365</v>
      </c>
      <c r="V5321" s="4">
        <f t="shared" si="418"/>
        <v>683911.45477036061</v>
      </c>
      <c r="W5321" s="1" t="str">
        <f t="shared" si="419"/>
        <v>Favourable</v>
      </c>
    </row>
    <row r="5322" spans="1:23" x14ac:dyDescent="0.25">
      <c r="A5322" s="1"/>
      <c r="B5322" s="1"/>
      <c r="C5322" s="1"/>
      <c r="D5322" s="1"/>
      <c r="E5322" s="1"/>
      <c r="F5322" s="2"/>
      <c r="G5322" s="3"/>
      <c r="H5322" s="1"/>
      <c r="I5322" s="1"/>
      <c r="J5322" s="1" t="s">
        <v>9405</v>
      </c>
      <c r="K5322" s="2">
        <v>45343</v>
      </c>
      <c r="L5322" s="1" t="s">
        <v>4227</v>
      </c>
      <c r="M5322" s="1" t="str">
        <f t="shared" si="415"/>
        <v>Infrastructure</v>
      </c>
      <c r="N5322" s="1" t="s">
        <v>4222</v>
      </c>
      <c r="O5322" s="1" t="s">
        <v>4374</v>
      </c>
      <c r="P5322" s="1">
        <v>7658</v>
      </c>
      <c r="Q5322" s="1">
        <v>2492745</v>
      </c>
      <c r="R5322" s="1">
        <f t="shared" si="416"/>
        <v>21204</v>
      </c>
      <c r="S5322" s="4">
        <v>2467588.9316971209</v>
      </c>
      <c r="T5322" s="4">
        <v>616018.46095679572</v>
      </c>
      <c r="U5322" s="1">
        <f t="shared" si="417"/>
        <v>2471541</v>
      </c>
      <c r="V5322" s="4">
        <f t="shared" si="418"/>
        <v>-590862.3926539165</v>
      </c>
      <c r="W5322" s="1" t="str">
        <f t="shared" si="419"/>
        <v>Adverse</v>
      </c>
    </row>
    <row r="5323" spans="1:23" x14ac:dyDescent="0.25">
      <c r="A5323" s="1"/>
      <c r="B5323" s="1"/>
      <c r="C5323" s="1"/>
      <c r="D5323" s="1"/>
      <c r="E5323" s="1"/>
      <c r="F5323" s="2"/>
      <c r="G5323" s="3"/>
      <c r="H5323" s="1"/>
      <c r="I5323" s="1"/>
      <c r="J5323" s="1" t="s">
        <v>10358</v>
      </c>
      <c r="K5323" s="2">
        <v>44358</v>
      </c>
      <c r="L5323" s="1" t="s">
        <v>4207</v>
      </c>
      <c r="M5323" s="1" t="str">
        <f t="shared" si="415"/>
        <v>Social Services</v>
      </c>
      <c r="N5323" s="1" t="s">
        <v>4210</v>
      </c>
      <c r="O5323" s="1" t="s">
        <v>4479</v>
      </c>
      <c r="P5323" s="1">
        <v>8449</v>
      </c>
      <c r="Q5323" s="1">
        <v>607902</v>
      </c>
      <c r="R5323" s="1">
        <f t="shared" si="416"/>
        <v>0</v>
      </c>
      <c r="S5323" s="4">
        <v>393794.04559722729</v>
      </c>
      <c r="T5323" s="4">
        <v>43368.96209883043</v>
      </c>
      <c r="U5323" s="1">
        <f t="shared" si="417"/>
        <v>607902</v>
      </c>
      <c r="V5323" s="4">
        <f t="shared" si="418"/>
        <v>170738.99230394227</v>
      </c>
      <c r="W5323" s="1" t="str">
        <f t="shared" si="419"/>
        <v>Favourable</v>
      </c>
    </row>
    <row r="5324" spans="1:23" x14ac:dyDescent="0.25">
      <c r="A5324" s="1"/>
      <c r="B5324" s="1"/>
      <c r="C5324" s="1"/>
      <c r="D5324" s="1"/>
      <c r="E5324" s="1"/>
      <c r="F5324" s="2"/>
      <c r="G5324" s="3"/>
      <c r="H5324" s="1"/>
      <c r="I5324" s="1"/>
      <c r="J5324" s="1" t="s">
        <v>6920</v>
      </c>
      <c r="K5324" s="2">
        <v>45314</v>
      </c>
      <c r="L5324" s="1" t="s">
        <v>4204</v>
      </c>
      <c r="M5324" s="1" t="str">
        <f t="shared" si="415"/>
        <v>Education</v>
      </c>
      <c r="N5324" s="1" t="s">
        <v>4205</v>
      </c>
      <c r="O5324" s="1" t="s">
        <v>4325</v>
      </c>
      <c r="P5324" s="1">
        <v>7257</v>
      </c>
      <c r="Q5324" s="1">
        <v>1330350</v>
      </c>
      <c r="R5324" s="1">
        <f t="shared" si="416"/>
        <v>26692</v>
      </c>
      <c r="S5324" s="4">
        <v>1115781.4750589957</v>
      </c>
      <c r="T5324" s="4">
        <v>191389.88897115365</v>
      </c>
      <c r="U5324" s="1">
        <f t="shared" si="417"/>
        <v>1303658</v>
      </c>
      <c r="V5324" s="4">
        <f t="shared" si="418"/>
        <v>23178.6359698507</v>
      </c>
      <c r="W5324" s="1" t="str">
        <f t="shared" si="419"/>
        <v>Favourable</v>
      </c>
    </row>
    <row r="5325" spans="1:23" x14ac:dyDescent="0.25">
      <c r="A5325" s="1"/>
      <c r="B5325" s="1"/>
      <c r="C5325" s="1"/>
      <c r="D5325" s="1"/>
      <c r="E5325" s="1"/>
      <c r="F5325" s="2"/>
      <c r="G5325" s="3"/>
      <c r="H5325" s="1"/>
      <c r="I5325" s="1"/>
      <c r="J5325" s="1" t="s">
        <v>10359</v>
      </c>
      <c r="K5325" s="2">
        <v>44175</v>
      </c>
      <c r="L5325" s="1" t="s">
        <v>4204</v>
      </c>
      <c r="M5325" s="1" t="str">
        <f t="shared" si="415"/>
        <v>Education</v>
      </c>
      <c r="N5325" s="1" t="s">
        <v>4222</v>
      </c>
      <c r="O5325" s="1" t="s">
        <v>4301</v>
      </c>
      <c r="P5325" s="1">
        <v>6139</v>
      </c>
      <c r="Q5325" s="1">
        <v>1369048</v>
      </c>
      <c r="R5325" s="1">
        <f t="shared" si="416"/>
        <v>0</v>
      </c>
      <c r="S5325" s="4">
        <v>58826.901105223333</v>
      </c>
      <c r="T5325" s="4">
        <v>123822.06085484754</v>
      </c>
      <c r="U5325" s="1">
        <f t="shared" si="417"/>
        <v>1369048</v>
      </c>
      <c r="V5325" s="4">
        <f t="shared" si="418"/>
        <v>1186399.0380399292</v>
      </c>
      <c r="W5325" s="1" t="str">
        <f t="shared" si="419"/>
        <v>Favourable</v>
      </c>
    </row>
    <row r="5326" spans="1:23" x14ac:dyDescent="0.25">
      <c r="A5326" s="1"/>
      <c r="B5326" s="1"/>
      <c r="C5326" s="1"/>
      <c r="D5326" s="1"/>
      <c r="E5326" s="1"/>
      <c r="F5326" s="2"/>
      <c r="G5326" s="3"/>
      <c r="H5326" s="1"/>
      <c r="I5326" s="1"/>
      <c r="J5326" s="1" t="s">
        <v>9333</v>
      </c>
      <c r="K5326" s="2">
        <v>45306</v>
      </c>
      <c r="L5326" s="1" t="s">
        <v>4238</v>
      </c>
      <c r="M5326" s="1" t="str">
        <f t="shared" si="415"/>
        <v>Education</v>
      </c>
      <c r="N5326" s="1" t="s">
        <v>4205</v>
      </c>
      <c r="O5326" s="1" t="s">
        <v>4476</v>
      </c>
      <c r="P5326" s="1">
        <v>8518</v>
      </c>
      <c r="Q5326" s="1">
        <v>726312</v>
      </c>
      <c r="R5326" s="1">
        <f t="shared" si="416"/>
        <v>45994</v>
      </c>
      <c r="S5326" s="4">
        <v>668058.1176260208</v>
      </c>
      <c r="T5326" s="4">
        <v>32738.447000951917</v>
      </c>
      <c r="U5326" s="1">
        <f t="shared" si="417"/>
        <v>680318</v>
      </c>
      <c r="V5326" s="4">
        <f t="shared" si="418"/>
        <v>25515.435373027227</v>
      </c>
      <c r="W5326" s="1" t="str">
        <f t="shared" si="419"/>
        <v>Favourable</v>
      </c>
    </row>
    <row r="5327" spans="1:23" x14ac:dyDescent="0.25">
      <c r="A5327" s="1"/>
      <c r="B5327" s="1"/>
      <c r="C5327" s="1"/>
      <c r="D5327" s="1"/>
      <c r="E5327" s="1"/>
      <c r="F5327" s="2"/>
      <c r="G5327" s="3"/>
      <c r="H5327" s="1"/>
      <c r="I5327" s="1"/>
      <c r="J5327" s="1" t="s">
        <v>10360</v>
      </c>
      <c r="K5327" s="2">
        <v>44436</v>
      </c>
      <c r="L5327" s="1" t="s">
        <v>4238</v>
      </c>
      <c r="M5327" s="1" t="str">
        <f t="shared" si="415"/>
        <v>Education</v>
      </c>
      <c r="N5327" s="1" t="s">
        <v>4205</v>
      </c>
      <c r="O5327" s="1" t="s">
        <v>4270</v>
      </c>
      <c r="P5327" s="1">
        <v>7508</v>
      </c>
      <c r="Q5327" s="1">
        <v>659412</v>
      </c>
      <c r="R5327" s="1">
        <f t="shared" si="416"/>
        <v>0</v>
      </c>
      <c r="S5327" s="4">
        <v>131526.94403234162</v>
      </c>
      <c r="T5327" s="4">
        <v>56583.367470677884</v>
      </c>
      <c r="U5327" s="1">
        <f t="shared" si="417"/>
        <v>659412</v>
      </c>
      <c r="V5327" s="4">
        <f t="shared" si="418"/>
        <v>471301.68849698047</v>
      </c>
      <c r="W5327" s="1" t="str">
        <f t="shared" si="419"/>
        <v>Favourable</v>
      </c>
    </row>
    <row r="5328" spans="1:23" x14ac:dyDescent="0.25">
      <c r="A5328" s="1"/>
      <c r="B5328" s="1"/>
      <c r="C5328" s="1"/>
      <c r="D5328" s="1"/>
      <c r="E5328" s="1"/>
      <c r="F5328" s="2"/>
      <c r="G5328" s="3"/>
      <c r="H5328" s="1"/>
      <c r="I5328" s="1"/>
      <c r="J5328" s="1" t="s">
        <v>8646</v>
      </c>
      <c r="K5328" s="2">
        <v>44999</v>
      </c>
      <c r="L5328" s="1" t="s">
        <v>4207</v>
      </c>
      <c r="M5328" s="1" t="str">
        <f t="shared" si="415"/>
        <v>Social Services</v>
      </c>
      <c r="N5328" s="1" t="s">
        <v>4210</v>
      </c>
      <c r="O5328" s="1" t="s">
        <v>4421</v>
      </c>
      <c r="P5328" s="1">
        <v>5681</v>
      </c>
      <c r="Q5328" s="1">
        <v>1800896</v>
      </c>
      <c r="R5328" s="1">
        <f t="shared" si="416"/>
        <v>52611</v>
      </c>
      <c r="S5328" s="4">
        <v>250031.30199749835</v>
      </c>
      <c r="T5328" s="4">
        <v>77157.165873489634</v>
      </c>
      <c r="U5328" s="1">
        <f t="shared" si="417"/>
        <v>1748285</v>
      </c>
      <c r="V5328" s="4">
        <f t="shared" si="418"/>
        <v>1473707.532129012</v>
      </c>
      <c r="W5328" s="1" t="str">
        <f t="shared" si="419"/>
        <v>Favourable</v>
      </c>
    </row>
    <row r="5329" spans="1:23" x14ac:dyDescent="0.25">
      <c r="A5329" s="1"/>
      <c r="B5329" s="1"/>
      <c r="C5329" s="1"/>
      <c r="D5329" s="1"/>
      <c r="E5329" s="1"/>
      <c r="F5329" s="2"/>
      <c r="G5329" s="3"/>
      <c r="H5329" s="1"/>
      <c r="I5329" s="1"/>
      <c r="J5329" s="1" t="s">
        <v>5949</v>
      </c>
      <c r="K5329" s="2">
        <v>44192</v>
      </c>
      <c r="L5329" s="1" t="s">
        <v>4238</v>
      </c>
      <c r="M5329" s="1" t="str">
        <f t="shared" si="415"/>
        <v>Education</v>
      </c>
      <c r="N5329" s="1" t="s">
        <v>4222</v>
      </c>
      <c r="O5329" s="1" t="s">
        <v>4223</v>
      </c>
      <c r="P5329" s="1">
        <v>6153</v>
      </c>
      <c r="Q5329" s="1">
        <v>2291493</v>
      </c>
      <c r="R5329" s="1">
        <f t="shared" si="416"/>
        <v>38958</v>
      </c>
      <c r="S5329" s="4">
        <v>1372227.437584203</v>
      </c>
      <c r="T5329" s="4">
        <v>10462.20209234673</v>
      </c>
      <c r="U5329" s="1">
        <f t="shared" si="417"/>
        <v>2252535</v>
      </c>
      <c r="V5329" s="4">
        <f t="shared" si="418"/>
        <v>908803.3603234503</v>
      </c>
      <c r="W5329" s="1" t="str">
        <f t="shared" si="419"/>
        <v>Favourable</v>
      </c>
    </row>
    <row r="5330" spans="1:23" x14ac:dyDescent="0.25">
      <c r="A5330" s="1"/>
      <c r="B5330" s="1"/>
      <c r="C5330" s="1"/>
      <c r="D5330" s="1"/>
      <c r="E5330" s="1"/>
      <c r="F5330" s="2"/>
      <c r="G5330" s="3"/>
      <c r="H5330" s="1"/>
      <c r="I5330" s="1"/>
      <c r="J5330" s="1" t="s">
        <v>10361</v>
      </c>
      <c r="K5330" s="2">
        <v>44204</v>
      </c>
      <c r="L5330" s="1" t="s">
        <v>4207</v>
      </c>
      <c r="M5330" s="1" t="str">
        <f t="shared" si="415"/>
        <v>Social Services</v>
      </c>
      <c r="N5330" s="1" t="s">
        <v>4222</v>
      </c>
      <c r="O5330" s="1" t="s">
        <v>4237</v>
      </c>
      <c r="P5330" s="1">
        <v>8640</v>
      </c>
      <c r="Q5330" s="1">
        <v>290271</v>
      </c>
      <c r="R5330" s="1">
        <f t="shared" si="416"/>
        <v>0</v>
      </c>
      <c r="S5330" s="4">
        <v>192386.55661161948</v>
      </c>
      <c r="T5330" s="4">
        <v>70347.0842962717</v>
      </c>
      <c r="U5330" s="1">
        <f t="shared" si="417"/>
        <v>290271</v>
      </c>
      <c r="V5330" s="4">
        <f t="shared" si="418"/>
        <v>27537.359092108789</v>
      </c>
      <c r="W5330" s="1" t="str">
        <f t="shared" si="419"/>
        <v>Favourable</v>
      </c>
    </row>
    <row r="5331" spans="1:23" x14ac:dyDescent="0.25">
      <c r="A5331" s="1"/>
      <c r="B5331" s="1"/>
      <c r="C5331" s="1"/>
      <c r="D5331" s="1"/>
      <c r="E5331" s="1"/>
      <c r="F5331" s="2"/>
      <c r="G5331" s="3"/>
      <c r="H5331" s="1"/>
      <c r="I5331" s="1"/>
      <c r="J5331" s="1" t="s">
        <v>9591</v>
      </c>
      <c r="K5331" s="2">
        <v>45372</v>
      </c>
      <c r="L5331" s="1" t="s">
        <v>4238</v>
      </c>
      <c r="M5331" s="1" t="str">
        <f t="shared" si="415"/>
        <v>Education</v>
      </c>
      <c r="N5331" s="1" t="s">
        <v>4222</v>
      </c>
      <c r="O5331" s="1" t="s">
        <v>4479</v>
      </c>
      <c r="P5331" s="1">
        <v>9465</v>
      </c>
      <c r="Q5331" s="1">
        <v>2365262</v>
      </c>
      <c r="R5331" s="1">
        <f t="shared" si="416"/>
        <v>50031</v>
      </c>
      <c r="S5331" s="4">
        <v>242797.0313821091</v>
      </c>
      <c r="T5331" s="4">
        <v>704749.71950002445</v>
      </c>
      <c r="U5331" s="1">
        <f t="shared" si="417"/>
        <v>2315231</v>
      </c>
      <c r="V5331" s="4">
        <f t="shared" si="418"/>
        <v>1417715.2491178664</v>
      </c>
      <c r="W5331" s="1" t="str">
        <f t="shared" si="419"/>
        <v>Favourable</v>
      </c>
    </row>
    <row r="5332" spans="1:23" x14ac:dyDescent="0.25">
      <c r="A5332" s="1"/>
      <c r="B5332" s="1"/>
      <c r="C5332" s="1"/>
      <c r="D5332" s="1"/>
      <c r="E5332" s="1"/>
      <c r="F5332" s="2"/>
      <c r="G5332" s="3"/>
      <c r="H5332" s="1"/>
      <c r="I5332" s="1"/>
      <c r="J5332" s="1" t="s">
        <v>7517</v>
      </c>
      <c r="K5332" s="2">
        <v>44587</v>
      </c>
      <c r="L5332" s="1" t="s">
        <v>4227</v>
      </c>
      <c r="M5332" s="1" t="str">
        <f t="shared" si="415"/>
        <v>Infrastructure</v>
      </c>
      <c r="N5332" s="1" t="s">
        <v>4210</v>
      </c>
      <c r="O5332" s="1" t="s">
        <v>4358</v>
      </c>
      <c r="P5332" s="1">
        <v>8012</v>
      </c>
      <c r="Q5332" s="1">
        <v>2295204</v>
      </c>
      <c r="R5332" s="1">
        <f t="shared" si="416"/>
        <v>41452</v>
      </c>
      <c r="S5332" s="4">
        <v>483321.29205632972</v>
      </c>
      <c r="T5332" s="4">
        <v>122160.90721117862</v>
      </c>
      <c r="U5332" s="1">
        <f t="shared" si="417"/>
        <v>2253752</v>
      </c>
      <c r="V5332" s="4">
        <f t="shared" si="418"/>
        <v>1689721.8007324915</v>
      </c>
      <c r="W5332" s="1" t="str">
        <f t="shared" si="419"/>
        <v>Favourable</v>
      </c>
    </row>
    <row r="5333" spans="1:23" x14ac:dyDescent="0.25">
      <c r="A5333" s="1"/>
      <c r="B5333" s="1"/>
      <c r="C5333" s="1"/>
      <c r="D5333" s="1"/>
      <c r="E5333" s="1"/>
      <c r="F5333" s="2"/>
      <c r="G5333" s="3"/>
      <c r="H5333" s="1"/>
      <c r="I5333" s="1"/>
      <c r="J5333" s="1" t="s">
        <v>8612</v>
      </c>
      <c r="K5333" s="2">
        <v>44160</v>
      </c>
      <c r="L5333" s="1" t="s">
        <v>4204</v>
      </c>
      <c r="M5333" s="1" t="str">
        <f t="shared" si="415"/>
        <v>Education</v>
      </c>
      <c r="N5333" s="1" t="s">
        <v>4222</v>
      </c>
      <c r="O5333" s="1" t="s">
        <v>4301</v>
      </c>
      <c r="P5333" s="1">
        <v>6894</v>
      </c>
      <c r="Q5333" s="1">
        <v>1575482</v>
      </c>
      <c r="R5333" s="1">
        <f t="shared" si="416"/>
        <v>40244</v>
      </c>
      <c r="S5333" s="4">
        <v>268664.60384660459</v>
      </c>
      <c r="T5333" s="4">
        <v>329233.30713823711</v>
      </c>
      <c r="U5333" s="1">
        <f t="shared" si="417"/>
        <v>1535238</v>
      </c>
      <c r="V5333" s="4">
        <f t="shared" si="418"/>
        <v>977584.08901515836</v>
      </c>
      <c r="W5333" s="1" t="str">
        <f t="shared" si="419"/>
        <v>Favourable</v>
      </c>
    </row>
    <row r="5334" spans="1:23" x14ac:dyDescent="0.25">
      <c r="A5334" s="1"/>
      <c r="B5334" s="1"/>
      <c r="C5334" s="1"/>
      <c r="D5334" s="1"/>
      <c r="E5334" s="1"/>
      <c r="F5334" s="2"/>
      <c r="G5334" s="3"/>
      <c r="H5334" s="1"/>
      <c r="I5334" s="1"/>
      <c r="J5334" s="1" t="s">
        <v>7249</v>
      </c>
      <c r="K5334" s="2">
        <v>44035</v>
      </c>
      <c r="L5334" s="1" t="s">
        <v>4227</v>
      </c>
      <c r="M5334" s="1" t="str">
        <f t="shared" si="415"/>
        <v>Infrastructure</v>
      </c>
      <c r="N5334" s="1" t="s">
        <v>4222</v>
      </c>
      <c r="O5334" s="1" t="s">
        <v>4267</v>
      </c>
      <c r="P5334" s="1">
        <v>5787</v>
      </c>
      <c r="Q5334" s="1">
        <v>895190</v>
      </c>
      <c r="R5334" s="1">
        <f t="shared" si="416"/>
        <v>18216</v>
      </c>
      <c r="S5334" s="4">
        <v>209890.12033068883</v>
      </c>
      <c r="T5334" s="4">
        <v>280547.06538558839</v>
      </c>
      <c r="U5334" s="1">
        <f t="shared" si="417"/>
        <v>876974</v>
      </c>
      <c r="V5334" s="4">
        <f t="shared" si="418"/>
        <v>404752.81428372278</v>
      </c>
      <c r="W5334" s="1" t="str">
        <f t="shared" si="419"/>
        <v>Favourable</v>
      </c>
    </row>
    <row r="5335" spans="1:23" x14ac:dyDescent="0.25">
      <c r="A5335" s="1"/>
      <c r="B5335" s="1"/>
      <c r="C5335" s="1"/>
      <c r="D5335" s="1"/>
      <c r="E5335" s="1"/>
      <c r="F5335" s="2"/>
      <c r="G5335" s="3"/>
      <c r="H5335" s="1"/>
      <c r="I5335" s="1"/>
      <c r="J5335" s="1" t="s">
        <v>7754</v>
      </c>
      <c r="K5335" s="2">
        <v>45045</v>
      </c>
      <c r="L5335" s="1" t="s">
        <v>4227</v>
      </c>
      <c r="M5335" s="1" t="str">
        <f t="shared" si="415"/>
        <v>Infrastructure</v>
      </c>
      <c r="N5335" s="1" t="s">
        <v>4205</v>
      </c>
      <c r="O5335" s="1" t="s">
        <v>4301</v>
      </c>
      <c r="P5335" s="1">
        <v>5967</v>
      </c>
      <c r="Q5335" s="1">
        <v>584256</v>
      </c>
      <c r="R5335" s="1">
        <f t="shared" si="416"/>
        <v>53468</v>
      </c>
      <c r="S5335" s="4">
        <v>210917.56232647292</v>
      </c>
      <c r="T5335" s="4">
        <v>147411.58986876227</v>
      </c>
      <c r="U5335" s="1">
        <f t="shared" si="417"/>
        <v>530788</v>
      </c>
      <c r="V5335" s="4">
        <f t="shared" si="418"/>
        <v>225926.84780476481</v>
      </c>
      <c r="W5335" s="1" t="str">
        <f t="shared" si="419"/>
        <v>Favourable</v>
      </c>
    </row>
    <row r="5336" spans="1:23" x14ac:dyDescent="0.25">
      <c r="A5336" s="1"/>
      <c r="B5336" s="1"/>
      <c r="C5336" s="1"/>
      <c r="D5336" s="1"/>
      <c r="E5336" s="1"/>
      <c r="F5336" s="2"/>
      <c r="G5336" s="3"/>
      <c r="H5336" s="1"/>
      <c r="I5336" s="1"/>
      <c r="J5336" s="1" t="s">
        <v>5721</v>
      </c>
      <c r="K5336" s="2">
        <v>44604</v>
      </c>
      <c r="L5336" s="1" t="s">
        <v>4207</v>
      </c>
      <c r="M5336" s="1" t="str">
        <f t="shared" si="415"/>
        <v>Social Services</v>
      </c>
      <c r="N5336" s="1" t="s">
        <v>4222</v>
      </c>
      <c r="O5336" s="1" t="s">
        <v>4325</v>
      </c>
      <c r="P5336" s="1">
        <v>7525</v>
      </c>
      <c r="Q5336" s="1">
        <v>720170</v>
      </c>
      <c r="R5336" s="1">
        <f t="shared" si="416"/>
        <v>84057</v>
      </c>
      <c r="S5336" s="4">
        <v>260043.97038892188</v>
      </c>
      <c r="T5336" s="4">
        <v>226181.16748582758</v>
      </c>
      <c r="U5336" s="1">
        <f t="shared" si="417"/>
        <v>636113</v>
      </c>
      <c r="V5336" s="4">
        <f t="shared" si="418"/>
        <v>233944.86212525051</v>
      </c>
      <c r="W5336" s="1" t="str">
        <f t="shared" si="419"/>
        <v>Favourable</v>
      </c>
    </row>
    <row r="5337" spans="1:23" x14ac:dyDescent="0.25">
      <c r="A5337" s="1"/>
      <c r="B5337" s="1"/>
      <c r="C5337" s="1"/>
      <c r="D5337" s="1"/>
      <c r="E5337" s="1"/>
      <c r="F5337" s="2"/>
      <c r="G5337" s="3"/>
      <c r="H5337" s="1"/>
      <c r="I5337" s="1"/>
      <c r="J5337" s="1" t="s">
        <v>10362</v>
      </c>
      <c r="K5337" s="2">
        <v>44334</v>
      </c>
      <c r="L5337" s="1" t="s">
        <v>4207</v>
      </c>
      <c r="M5337" s="1" t="str">
        <f t="shared" si="415"/>
        <v>Social Services</v>
      </c>
      <c r="N5337" s="1" t="s">
        <v>4222</v>
      </c>
      <c r="O5337" s="1" t="s">
        <v>4276</v>
      </c>
      <c r="P5337" s="1">
        <v>6174</v>
      </c>
      <c r="Q5337" s="1">
        <v>2306740</v>
      </c>
      <c r="R5337" s="1">
        <f t="shared" si="416"/>
        <v>0</v>
      </c>
      <c r="S5337" s="4">
        <v>1075922.7541160774</v>
      </c>
      <c r="T5337" s="4">
        <v>481004.69648052449</v>
      </c>
      <c r="U5337" s="1">
        <f t="shared" si="417"/>
        <v>2306740</v>
      </c>
      <c r="V5337" s="4">
        <f t="shared" si="418"/>
        <v>749812.54940339806</v>
      </c>
      <c r="W5337" s="1" t="str">
        <f t="shared" si="419"/>
        <v>Favourable</v>
      </c>
    </row>
    <row r="5338" spans="1:23" x14ac:dyDescent="0.25">
      <c r="A5338" s="1"/>
      <c r="B5338" s="1"/>
      <c r="C5338" s="1"/>
      <c r="D5338" s="1"/>
      <c r="E5338" s="1"/>
      <c r="F5338" s="2"/>
      <c r="G5338" s="3"/>
      <c r="H5338" s="1"/>
      <c r="I5338" s="1"/>
      <c r="J5338" s="1" t="s">
        <v>9523</v>
      </c>
      <c r="K5338" s="2">
        <v>44185</v>
      </c>
      <c r="L5338" s="1" t="s">
        <v>4238</v>
      </c>
      <c r="M5338" s="1" t="str">
        <f t="shared" si="415"/>
        <v>Education</v>
      </c>
      <c r="N5338" s="1" t="s">
        <v>4205</v>
      </c>
      <c r="O5338" s="1" t="s">
        <v>4273</v>
      </c>
      <c r="P5338" s="1">
        <v>8405</v>
      </c>
      <c r="Q5338" s="1">
        <v>1397259</v>
      </c>
      <c r="R5338" s="1">
        <f t="shared" si="416"/>
        <v>46879</v>
      </c>
      <c r="S5338" s="4">
        <v>1267274.058941202</v>
      </c>
      <c r="T5338" s="4">
        <v>271567.33419612615</v>
      </c>
      <c r="U5338" s="1">
        <f t="shared" si="417"/>
        <v>1350380</v>
      </c>
      <c r="V5338" s="4">
        <f t="shared" si="418"/>
        <v>-141582.39313732809</v>
      </c>
      <c r="W5338" s="1" t="str">
        <f t="shared" si="419"/>
        <v>Adverse</v>
      </c>
    </row>
    <row r="5339" spans="1:23" x14ac:dyDescent="0.25">
      <c r="A5339" s="1"/>
      <c r="B5339" s="1"/>
      <c r="C5339" s="1"/>
      <c r="D5339" s="1"/>
      <c r="E5339" s="1"/>
      <c r="F5339" s="2"/>
      <c r="G5339" s="3"/>
      <c r="H5339" s="1"/>
      <c r="I5339" s="1"/>
      <c r="J5339" s="1" t="s">
        <v>9897</v>
      </c>
      <c r="K5339" s="2">
        <v>44262</v>
      </c>
      <c r="L5339" s="1" t="s">
        <v>4207</v>
      </c>
      <c r="M5339" s="1" t="str">
        <f t="shared" si="415"/>
        <v>Social Services</v>
      </c>
      <c r="N5339" s="1" t="s">
        <v>4210</v>
      </c>
      <c r="O5339" s="1" t="s">
        <v>4295</v>
      </c>
      <c r="P5339" s="1">
        <v>8510</v>
      </c>
      <c r="Q5339" s="1">
        <v>262571</v>
      </c>
      <c r="R5339" s="1">
        <f t="shared" si="416"/>
        <v>56161</v>
      </c>
      <c r="S5339" s="4">
        <v>29866.220581033031</v>
      </c>
      <c r="T5339" s="4">
        <v>23878.334225338574</v>
      </c>
      <c r="U5339" s="1">
        <f t="shared" si="417"/>
        <v>206410</v>
      </c>
      <c r="V5339" s="4">
        <f t="shared" si="418"/>
        <v>208826.4451936284</v>
      </c>
      <c r="W5339" s="1" t="str">
        <f t="shared" si="419"/>
        <v>Favourable</v>
      </c>
    </row>
    <row r="5340" spans="1:23" x14ac:dyDescent="0.25">
      <c r="A5340" s="1"/>
      <c r="B5340" s="1"/>
      <c r="C5340" s="1"/>
      <c r="D5340" s="1"/>
      <c r="E5340" s="1"/>
      <c r="F5340" s="2"/>
      <c r="G5340" s="3"/>
      <c r="H5340" s="1"/>
      <c r="I5340" s="1"/>
      <c r="J5340" s="1" t="s">
        <v>5413</v>
      </c>
      <c r="K5340" s="2">
        <v>45045</v>
      </c>
      <c r="L5340" s="1" t="s">
        <v>4227</v>
      </c>
      <c r="M5340" s="1" t="str">
        <f t="shared" si="415"/>
        <v>Infrastructure</v>
      </c>
      <c r="N5340" s="1" t="s">
        <v>4222</v>
      </c>
      <c r="O5340" s="1" t="s">
        <v>4421</v>
      </c>
      <c r="P5340" s="1">
        <v>6862</v>
      </c>
      <c r="Q5340" s="1">
        <v>1012145</v>
      </c>
      <c r="R5340" s="1">
        <f t="shared" si="416"/>
        <v>93117</v>
      </c>
      <c r="S5340" s="4">
        <v>972353.20606456045</v>
      </c>
      <c r="T5340" s="4">
        <v>7238.0313763115655</v>
      </c>
      <c r="U5340" s="1">
        <f t="shared" si="417"/>
        <v>919028</v>
      </c>
      <c r="V5340" s="4">
        <f t="shared" si="418"/>
        <v>32553.762559127994</v>
      </c>
      <c r="W5340" s="1" t="str">
        <f t="shared" si="419"/>
        <v>Favourable</v>
      </c>
    </row>
    <row r="5341" spans="1:23" x14ac:dyDescent="0.25">
      <c r="A5341" s="1"/>
      <c r="B5341" s="1"/>
      <c r="C5341" s="1"/>
      <c r="D5341" s="1"/>
      <c r="E5341" s="1"/>
      <c r="F5341" s="2"/>
      <c r="G5341" s="3"/>
      <c r="H5341" s="1"/>
      <c r="I5341" s="1"/>
      <c r="J5341" s="1" t="s">
        <v>4928</v>
      </c>
      <c r="K5341" s="2">
        <v>43920</v>
      </c>
      <c r="L5341" s="1" t="s">
        <v>4227</v>
      </c>
      <c r="M5341" s="1" t="str">
        <f t="shared" si="415"/>
        <v>Infrastructure</v>
      </c>
      <c r="N5341" s="1" t="s">
        <v>4205</v>
      </c>
      <c r="O5341" s="1" t="s">
        <v>4295</v>
      </c>
      <c r="P5341" s="1">
        <v>6509</v>
      </c>
      <c r="Q5341" s="1">
        <v>680191</v>
      </c>
      <c r="R5341" s="1">
        <f t="shared" si="416"/>
        <v>79139</v>
      </c>
      <c r="S5341" s="4">
        <v>7224.910198695864</v>
      </c>
      <c r="T5341" s="4">
        <v>52899.744196005944</v>
      </c>
      <c r="U5341" s="1">
        <f t="shared" si="417"/>
        <v>601052</v>
      </c>
      <c r="V5341" s="4">
        <f t="shared" si="418"/>
        <v>620066.34560529818</v>
      </c>
      <c r="W5341" s="1" t="str">
        <f t="shared" si="419"/>
        <v>Favourable</v>
      </c>
    </row>
    <row r="5342" spans="1:23" x14ac:dyDescent="0.25">
      <c r="A5342" s="1"/>
      <c r="B5342" s="1"/>
      <c r="C5342" s="1"/>
      <c r="D5342" s="1"/>
      <c r="E5342" s="1"/>
      <c r="F5342" s="2"/>
      <c r="G5342" s="3"/>
      <c r="H5342" s="1"/>
      <c r="I5342" s="1"/>
      <c r="J5342" s="1" t="s">
        <v>9603</v>
      </c>
      <c r="K5342" s="2">
        <v>43971</v>
      </c>
      <c r="L5342" s="1" t="s">
        <v>4204</v>
      </c>
      <c r="M5342" s="1" t="str">
        <f t="shared" si="415"/>
        <v>Education</v>
      </c>
      <c r="N5342" s="1" t="s">
        <v>4222</v>
      </c>
      <c r="O5342" s="1" t="s">
        <v>4301</v>
      </c>
      <c r="P5342" s="1">
        <v>5811</v>
      </c>
      <c r="Q5342" s="1">
        <v>1156546</v>
      </c>
      <c r="R5342" s="1">
        <f t="shared" si="416"/>
        <v>10557</v>
      </c>
      <c r="S5342" s="4">
        <v>648652.29973425344</v>
      </c>
      <c r="T5342" s="4">
        <v>148548.97125230802</v>
      </c>
      <c r="U5342" s="1">
        <f t="shared" si="417"/>
        <v>1145989</v>
      </c>
      <c r="V5342" s="4">
        <f t="shared" si="418"/>
        <v>359344.72901343857</v>
      </c>
      <c r="W5342" s="1" t="str">
        <f t="shared" si="419"/>
        <v>Favourable</v>
      </c>
    </row>
    <row r="5343" spans="1:23" x14ac:dyDescent="0.25">
      <c r="A5343" s="1"/>
      <c r="B5343" s="1"/>
      <c r="C5343" s="1"/>
      <c r="D5343" s="1"/>
      <c r="E5343" s="1"/>
      <c r="F5343" s="2"/>
      <c r="G5343" s="3"/>
      <c r="H5343" s="1"/>
      <c r="I5343" s="1"/>
      <c r="J5343" s="1" t="s">
        <v>10363</v>
      </c>
      <c r="K5343" s="2">
        <v>44026</v>
      </c>
      <c r="L5343" s="1" t="s">
        <v>4227</v>
      </c>
      <c r="M5343" s="1" t="str">
        <f t="shared" si="415"/>
        <v>Infrastructure</v>
      </c>
      <c r="N5343" s="1" t="s">
        <v>4210</v>
      </c>
      <c r="O5343" s="1" t="s">
        <v>4233</v>
      </c>
      <c r="P5343" s="1">
        <v>7067</v>
      </c>
      <c r="Q5343" s="1">
        <v>2418502</v>
      </c>
      <c r="R5343" s="1">
        <f t="shared" si="416"/>
        <v>0</v>
      </c>
      <c r="S5343" s="4">
        <v>691497.04979485378</v>
      </c>
      <c r="T5343" s="4">
        <v>306646.19998220674</v>
      </c>
      <c r="U5343" s="1">
        <f t="shared" si="417"/>
        <v>2418502</v>
      </c>
      <c r="V5343" s="4">
        <f t="shared" si="418"/>
        <v>1420358.7502229395</v>
      </c>
      <c r="W5343" s="1" t="str">
        <f t="shared" si="419"/>
        <v>Favourable</v>
      </c>
    </row>
    <row r="5344" spans="1:23" x14ac:dyDescent="0.25">
      <c r="A5344" s="1"/>
      <c r="B5344" s="1"/>
      <c r="C5344" s="1"/>
      <c r="D5344" s="1"/>
      <c r="E5344" s="1"/>
      <c r="F5344" s="2"/>
      <c r="G5344" s="3"/>
      <c r="H5344" s="1"/>
      <c r="I5344" s="1"/>
      <c r="J5344" s="1" t="s">
        <v>8076</v>
      </c>
      <c r="K5344" s="2">
        <v>44831</v>
      </c>
      <c r="L5344" s="1" t="s">
        <v>4204</v>
      </c>
      <c r="M5344" s="1" t="str">
        <f t="shared" si="415"/>
        <v>Education</v>
      </c>
      <c r="N5344" s="1" t="s">
        <v>4205</v>
      </c>
      <c r="O5344" s="1" t="s">
        <v>4388</v>
      </c>
      <c r="P5344" s="1">
        <v>9433</v>
      </c>
      <c r="Q5344" s="1">
        <v>1912086</v>
      </c>
      <c r="R5344" s="1">
        <f t="shared" si="416"/>
        <v>13442</v>
      </c>
      <c r="S5344" s="4">
        <v>294885.74089112337</v>
      </c>
      <c r="T5344" s="4">
        <v>448392.78516352753</v>
      </c>
      <c r="U5344" s="1">
        <f t="shared" si="417"/>
        <v>1898644</v>
      </c>
      <c r="V5344" s="4">
        <f t="shared" si="418"/>
        <v>1168807.473945349</v>
      </c>
      <c r="W5344" s="1" t="str">
        <f t="shared" si="419"/>
        <v>Favourable</v>
      </c>
    </row>
    <row r="5345" spans="1:23" x14ac:dyDescent="0.25">
      <c r="A5345" s="1"/>
      <c r="B5345" s="1"/>
      <c r="C5345" s="1"/>
      <c r="D5345" s="1"/>
      <c r="E5345" s="1"/>
      <c r="F5345" s="2"/>
      <c r="G5345" s="3"/>
      <c r="H5345" s="1"/>
      <c r="I5345" s="1"/>
      <c r="J5345" s="1" t="s">
        <v>7565</v>
      </c>
      <c r="K5345" s="2">
        <v>45411</v>
      </c>
      <c r="L5345" s="1" t="s">
        <v>4207</v>
      </c>
      <c r="M5345" s="1" t="str">
        <f t="shared" si="415"/>
        <v>Social Services</v>
      </c>
      <c r="N5345" s="1" t="s">
        <v>4222</v>
      </c>
      <c r="O5345" s="1" t="s">
        <v>4206</v>
      </c>
      <c r="P5345" s="1">
        <v>6389</v>
      </c>
      <c r="Q5345" s="1">
        <v>274305</v>
      </c>
      <c r="R5345" s="1">
        <f t="shared" si="416"/>
        <v>57561</v>
      </c>
      <c r="S5345" s="4">
        <v>186013.30491936306</v>
      </c>
      <c r="T5345" s="4">
        <v>33942.580550222738</v>
      </c>
      <c r="U5345" s="1">
        <f t="shared" si="417"/>
        <v>216744</v>
      </c>
      <c r="V5345" s="4">
        <f t="shared" si="418"/>
        <v>54349.114530414197</v>
      </c>
      <c r="W5345" s="1" t="str">
        <f t="shared" si="419"/>
        <v>Favourable</v>
      </c>
    </row>
    <row r="5346" spans="1:23" x14ac:dyDescent="0.25">
      <c r="A5346" s="1"/>
      <c r="B5346" s="1"/>
      <c r="C5346" s="1"/>
      <c r="D5346" s="1"/>
      <c r="E5346" s="1"/>
      <c r="F5346" s="2"/>
      <c r="G5346" s="3"/>
      <c r="H5346" s="1"/>
      <c r="I5346" s="1"/>
      <c r="J5346" s="1" t="s">
        <v>4735</v>
      </c>
      <c r="K5346" s="2">
        <v>44298</v>
      </c>
      <c r="L5346" s="1" t="s">
        <v>4207</v>
      </c>
      <c r="M5346" s="1" t="str">
        <f t="shared" si="415"/>
        <v>Social Services</v>
      </c>
      <c r="N5346" s="1" t="s">
        <v>4210</v>
      </c>
      <c r="O5346" s="1" t="s">
        <v>4217</v>
      </c>
      <c r="P5346" s="1">
        <v>7486</v>
      </c>
      <c r="Q5346" s="1">
        <v>479804</v>
      </c>
      <c r="R5346" s="1">
        <f t="shared" si="416"/>
        <v>61460</v>
      </c>
      <c r="S5346" s="4">
        <v>457302.48426287627</v>
      </c>
      <c r="T5346" s="4">
        <v>19349.248543329541</v>
      </c>
      <c r="U5346" s="1">
        <f t="shared" si="417"/>
        <v>418344</v>
      </c>
      <c r="V5346" s="4">
        <f t="shared" si="418"/>
        <v>3152.2671937941923</v>
      </c>
      <c r="W5346" s="1" t="str">
        <f t="shared" si="419"/>
        <v>Favourable</v>
      </c>
    </row>
    <row r="5347" spans="1:23" x14ac:dyDescent="0.25">
      <c r="A5347" s="1"/>
      <c r="B5347" s="1"/>
      <c r="C5347" s="1"/>
      <c r="D5347" s="1"/>
      <c r="E5347" s="1"/>
      <c r="F5347" s="2"/>
      <c r="G5347" s="3"/>
      <c r="H5347" s="1"/>
      <c r="I5347" s="1"/>
      <c r="J5347" s="1" t="s">
        <v>10364</v>
      </c>
      <c r="K5347" s="2">
        <v>45213</v>
      </c>
      <c r="L5347" s="1" t="s">
        <v>4207</v>
      </c>
      <c r="M5347" s="1" t="str">
        <f t="shared" si="415"/>
        <v>Social Services</v>
      </c>
      <c r="N5347" s="1" t="s">
        <v>4205</v>
      </c>
      <c r="O5347" s="1" t="s">
        <v>4292</v>
      </c>
      <c r="P5347" s="1">
        <v>8634</v>
      </c>
      <c r="Q5347" s="1">
        <v>274397</v>
      </c>
      <c r="R5347" s="1">
        <f t="shared" si="416"/>
        <v>0</v>
      </c>
      <c r="S5347" s="4">
        <v>77109.814471279387</v>
      </c>
      <c r="T5347" s="4">
        <v>31996.365854450934</v>
      </c>
      <c r="U5347" s="1">
        <f t="shared" si="417"/>
        <v>274397</v>
      </c>
      <c r="V5347" s="4">
        <f t="shared" si="418"/>
        <v>165290.81967426967</v>
      </c>
      <c r="W5347" s="1" t="str">
        <f t="shared" si="419"/>
        <v>Favourable</v>
      </c>
    </row>
    <row r="5348" spans="1:23" x14ac:dyDescent="0.25">
      <c r="A5348" s="1"/>
      <c r="B5348" s="1"/>
      <c r="C5348" s="1"/>
      <c r="D5348" s="1"/>
      <c r="E5348" s="1"/>
      <c r="F5348" s="2"/>
      <c r="G5348" s="3"/>
      <c r="H5348" s="1"/>
      <c r="I5348" s="1"/>
      <c r="J5348" s="1" t="s">
        <v>10365</v>
      </c>
      <c r="K5348" s="2">
        <v>43936</v>
      </c>
      <c r="L5348" s="1" t="s">
        <v>4227</v>
      </c>
      <c r="M5348" s="1" t="str">
        <f t="shared" si="415"/>
        <v>Infrastructure</v>
      </c>
      <c r="N5348" s="1" t="s">
        <v>4205</v>
      </c>
      <c r="O5348" s="1" t="s">
        <v>4264</v>
      </c>
      <c r="P5348" s="1">
        <v>9021</v>
      </c>
      <c r="Q5348" s="1">
        <v>528122</v>
      </c>
      <c r="R5348" s="1">
        <f t="shared" si="416"/>
        <v>0</v>
      </c>
      <c r="S5348" s="4">
        <v>34818.601956753373</v>
      </c>
      <c r="T5348" s="4">
        <v>55763.855644515912</v>
      </c>
      <c r="U5348" s="1">
        <f t="shared" si="417"/>
        <v>528122</v>
      </c>
      <c r="V5348" s="4">
        <f t="shared" si="418"/>
        <v>437539.5423987307</v>
      </c>
      <c r="W5348" s="1" t="str">
        <f t="shared" si="419"/>
        <v>Favourable</v>
      </c>
    </row>
    <row r="5349" spans="1:23" x14ac:dyDescent="0.25">
      <c r="A5349" s="1"/>
      <c r="B5349" s="1"/>
      <c r="C5349" s="1"/>
      <c r="D5349" s="1"/>
      <c r="E5349" s="1"/>
      <c r="F5349" s="2"/>
      <c r="G5349" s="3"/>
      <c r="H5349" s="1"/>
      <c r="I5349" s="1"/>
      <c r="J5349" s="1" t="s">
        <v>10366</v>
      </c>
      <c r="K5349" s="2">
        <v>44611</v>
      </c>
      <c r="L5349" s="1" t="s">
        <v>4207</v>
      </c>
      <c r="M5349" s="1" t="str">
        <f t="shared" si="415"/>
        <v>Social Services</v>
      </c>
      <c r="N5349" s="1" t="s">
        <v>4210</v>
      </c>
      <c r="O5349" s="1" t="s">
        <v>4279</v>
      </c>
      <c r="P5349" s="1">
        <v>7879</v>
      </c>
      <c r="Q5349" s="1">
        <v>2368624</v>
      </c>
      <c r="R5349" s="1">
        <f t="shared" si="416"/>
        <v>0</v>
      </c>
      <c r="S5349" s="4">
        <v>1697582.3615980223</v>
      </c>
      <c r="T5349" s="4">
        <v>244271.21063534296</v>
      </c>
      <c r="U5349" s="1">
        <f t="shared" si="417"/>
        <v>2368624</v>
      </c>
      <c r="V5349" s="4">
        <f t="shared" si="418"/>
        <v>426770.42776663485</v>
      </c>
      <c r="W5349" s="1" t="str">
        <f t="shared" si="419"/>
        <v>Favourable</v>
      </c>
    </row>
    <row r="5350" spans="1:23" x14ac:dyDescent="0.25">
      <c r="A5350" s="1"/>
      <c r="B5350" s="1"/>
      <c r="C5350" s="1"/>
      <c r="D5350" s="1"/>
      <c r="E5350" s="1"/>
      <c r="F5350" s="2"/>
      <c r="G5350" s="3"/>
      <c r="H5350" s="1"/>
      <c r="I5350" s="1"/>
      <c r="J5350" s="1" t="s">
        <v>10054</v>
      </c>
      <c r="K5350" s="2">
        <v>44928</v>
      </c>
      <c r="L5350" s="1" t="s">
        <v>4207</v>
      </c>
      <c r="M5350" s="1" t="str">
        <f t="shared" si="415"/>
        <v>Social Services</v>
      </c>
      <c r="N5350" s="1" t="s">
        <v>4222</v>
      </c>
      <c r="O5350" s="1" t="s">
        <v>4233</v>
      </c>
      <c r="P5350" s="1">
        <v>6704</v>
      </c>
      <c r="Q5350" s="1">
        <v>2449743</v>
      </c>
      <c r="R5350" s="1">
        <f t="shared" si="416"/>
        <v>58287</v>
      </c>
      <c r="S5350" s="4">
        <v>1954023.8011408376</v>
      </c>
      <c r="T5350" s="4">
        <v>196626.99587365761</v>
      </c>
      <c r="U5350" s="1">
        <f t="shared" si="417"/>
        <v>2391456</v>
      </c>
      <c r="V5350" s="4">
        <f t="shared" si="418"/>
        <v>299092.20298550464</v>
      </c>
      <c r="W5350" s="1" t="str">
        <f t="shared" si="419"/>
        <v>Favourable</v>
      </c>
    </row>
    <row r="5351" spans="1:23" x14ac:dyDescent="0.25">
      <c r="A5351" s="1"/>
      <c r="B5351" s="1"/>
      <c r="C5351" s="1"/>
      <c r="D5351" s="1"/>
      <c r="E5351" s="1"/>
      <c r="F5351" s="2"/>
      <c r="G5351" s="3"/>
      <c r="H5351" s="1"/>
      <c r="I5351" s="1"/>
      <c r="J5351" s="1" t="s">
        <v>10367</v>
      </c>
      <c r="K5351" s="2">
        <v>44493</v>
      </c>
      <c r="L5351" s="1" t="s">
        <v>4207</v>
      </c>
      <c r="M5351" s="1" t="str">
        <f t="shared" si="415"/>
        <v>Social Services</v>
      </c>
      <c r="N5351" s="1" t="s">
        <v>4205</v>
      </c>
      <c r="O5351" s="1" t="s">
        <v>4402</v>
      </c>
      <c r="P5351" s="1">
        <v>6527</v>
      </c>
      <c r="Q5351" s="1">
        <v>1192595</v>
      </c>
      <c r="R5351" s="1">
        <f t="shared" si="416"/>
        <v>0</v>
      </c>
      <c r="S5351" s="4">
        <v>473550.3456506668</v>
      </c>
      <c r="T5351" s="4">
        <v>10432.312096216281</v>
      </c>
      <c r="U5351" s="1">
        <f t="shared" si="417"/>
        <v>1192595</v>
      </c>
      <c r="V5351" s="4">
        <f t="shared" si="418"/>
        <v>708612.34225311689</v>
      </c>
      <c r="W5351" s="1" t="str">
        <f t="shared" si="419"/>
        <v>Favourable</v>
      </c>
    </row>
    <row r="5352" spans="1:23" x14ac:dyDescent="0.25">
      <c r="A5352" s="1"/>
      <c r="B5352" s="1"/>
      <c r="C5352" s="1"/>
      <c r="D5352" s="1"/>
      <c r="E5352" s="1"/>
      <c r="F5352" s="2"/>
      <c r="G5352" s="3"/>
      <c r="H5352" s="1"/>
      <c r="I5352" s="1"/>
      <c r="J5352" s="1" t="s">
        <v>6333</v>
      </c>
      <c r="K5352" s="2">
        <v>45189</v>
      </c>
      <c r="L5352" s="1" t="s">
        <v>4204</v>
      </c>
      <c r="M5352" s="1" t="str">
        <f t="shared" si="415"/>
        <v>Education</v>
      </c>
      <c r="N5352" s="1" t="s">
        <v>4205</v>
      </c>
      <c r="O5352" s="1" t="s">
        <v>4479</v>
      </c>
      <c r="P5352" s="1">
        <v>6324</v>
      </c>
      <c r="Q5352" s="1">
        <v>1577864</v>
      </c>
      <c r="R5352" s="1">
        <f t="shared" si="416"/>
        <v>21871</v>
      </c>
      <c r="S5352" s="4">
        <v>362213.77849490155</v>
      </c>
      <c r="T5352" s="4">
        <v>296863.54565006489</v>
      </c>
      <c r="U5352" s="1">
        <f t="shared" si="417"/>
        <v>1555993</v>
      </c>
      <c r="V5352" s="4">
        <f t="shared" si="418"/>
        <v>918786.67585503357</v>
      </c>
      <c r="W5352" s="1" t="str">
        <f t="shared" si="419"/>
        <v>Favourable</v>
      </c>
    </row>
    <row r="5353" spans="1:23" x14ac:dyDescent="0.25">
      <c r="A5353" s="1"/>
      <c r="B5353" s="1"/>
      <c r="C5353" s="1"/>
      <c r="D5353" s="1"/>
      <c r="E5353" s="1"/>
      <c r="F5353" s="2"/>
      <c r="G5353" s="3"/>
      <c r="H5353" s="1"/>
      <c r="I5353" s="1"/>
      <c r="J5353" s="1" t="s">
        <v>10368</v>
      </c>
      <c r="K5353" s="2">
        <v>44203</v>
      </c>
      <c r="L5353" s="1" t="s">
        <v>4227</v>
      </c>
      <c r="M5353" s="1" t="str">
        <f t="shared" si="415"/>
        <v>Infrastructure</v>
      </c>
      <c r="N5353" s="1" t="s">
        <v>4205</v>
      </c>
      <c r="O5353" s="1" t="s">
        <v>4270</v>
      </c>
      <c r="P5353" s="1">
        <v>8532</v>
      </c>
      <c r="Q5353" s="1">
        <v>787583</v>
      </c>
      <c r="R5353" s="1">
        <f t="shared" si="416"/>
        <v>0</v>
      </c>
      <c r="S5353" s="4">
        <v>756309.53338858963</v>
      </c>
      <c r="T5353" s="4">
        <v>19662.43513136925</v>
      </c>
      <c r="U5353" s="1">
        <f t="shared" si="417"/>
        <v>787583</v>
      </c>
      <c r="V5353" s="4">
        <f t="shared" si="418"/>
        <v>11611.0314800411</v>
      </c>
      <c r="W5353" s="1" t="str">
        <f t="shared" si="419"/>
        <v>Favourable</v>
      </c>
    </row>
    <row r="5354" spans="1:23" x14ac:dyDescent="0.25">
      <c r="A5354" s="1"/>
      <c r="B5354" s="1"/>
      <c r="C5354" s="1"/>
      <c r="D5354" s="1"/>
      <c r="E5354" s="1"/>
      <c r="F5354" s="2"/>
      <c r="G5354" s="3"/>
      <c r="H5354" s="1"/>
      <c r="I5354" s="1"/>
      <c r="J5354" s="1" t="s">
        <v>10369</v>
      </c>
      <c r="K5354" s="2">
        <v>45397</v>
      </c>
      <c r="L5354" s="1" t="s">
        <v>4238</v>
      </c>
      <c r="M5354" s="1" t="str">
        <f t="shared" si="415"/>
        <v>Education</v>
      </c>
      <c r="N5354" s="1" t="s">
        <v>4205</v>
      </c>
      <c r="O5354" s="1" t="s">
        <v>4241</v>
      </c>
      <c r="P5354" s="1">
        <v>7231</v>
      </c>
      <c r="Q5354" s="1">
        <v>1679108</v>
      </c>
      <c r="R5354" s="1">
        <f t="shared" si="416"/>
        <v>0</v>
      </c>
      <c r="S5354" s="4">
        <v>269186.16119508818</v>
      </c>
      <c r="T5354" s="4">
        <v>36479.991175746836</v>
      </c>
      <c r="U5354" s="1">
        <f t="shared" si="417"/>
        <v>1679108</v>
      </c>
      <c r="V5354" s="4">
        <f t="shared" si="418"/>
        <v>1373441.847629165</v>
      </c>
      <c r="W5354" s="1" t="str">
        <f t="shared" si="419"/>
        <v>Favourable</v>
      </c>
    </row>
    <row r="5355" spans="1:23" x14ac:dyDescent="0.25">
      <c r="A5355" s="1"/>
      <c r="B5355" s="1"/>
      <c r="C5355" s="1"/>
      <c r="D5355" s="1"/>
      <c r="E5355" s="1"/>
      <c r="F5355" s="2"/>
      <c r="G5355" s="3"/>
      <c r="H5355" s="1"/>
      <c r="I5355" s="1"/>
      <c r="J5355" s="1" t="s">
        <v>10370</v>
      </c>
      <c r="K5355" s="2">
        <v>45064</v>
      </c>
      <c r="L5355" s="1" t="s">
        <v>4227</v>
      </c>
      <c r="M5355" s="1" t="str">
        <f t="shared" si="415"/>
        <v>Infrastructure</v>
      </c>
      <c r="N5355" s="1" t="s">
        <v>4205</v>
      </c>
      <c r="O5355" s="1" t="s">
        <v>4267</v>
      </c>
      <c r="P5355" s="1">
        <v>6151</v>
      </c>
      <c r="Q5355" s="1">
        <v>1661411</v>
      </c>
      <c r="R5355" s="1">
        <f t="shared" si="416"/>
        <v>0</v>
      </c>
      <c r="S5355" s="4">
        <v>579629.70265300316</v>
      </c>
      <c r="T5355" s="4">
        <v>79957.10332060908</v>
      </c>
      <c r="U5355" s="1">
        <f t="shared" si="417"/>
        <v>1661411</v>
      </c>
      <c r="V5355" s="4">
        <f t="shared" si="418"/>
        <v>1001824.1940263878</v>
      </c>
      <c r="W5355" s="1" t="str">
        <f t="shared" si="419"/>
        <v>Favourable</v>
      </c>
    </row>
    <row r="5356" spans="1:23" x14ac:dyDescent="0.25">
      <c r="A5356" s="1"/>
      <c r="B5356" s="1"/>
      <c r="C5356" s="1"/>
      <c r="D5356" s="1"/>
      <c r="E5356" s="1"/>
      <c r="F5356" s="2"/>
      <c r="G5356" s="3"/>
      <c r="H5356" s="1"/>
      <c r="I5356" s="1"/>
      <c r="J5356" s="1" t="s">
        <v>8517</v>
      </c>
      <c r="K5356" s="2">
        <v>45370</v>
      </c>
      <c r="L5356" s="1" t="s">
        <v>4204</v>
      </c>
      <c r="M5356" s="1" t="str">
        <f t="shared" si="415"/>
        <v>Education</v>
      </c>
      <c r="N5356" s="1" t="s">
        <v>4210</v>
      </c>
      <c r="O5356" s="1" t="s">
        <v>4226</v>
      </c>
      <c r="P5356" s="1">
        <v>5504</v>
      </c>
      <c r="Q5356" s="1">
        <v>1851330</v>
      </c>
      <c r="R5356" s="1">
        <f t="shared" si="416"/>
        <v>35474</v>
      </c>
      <c r="S5356" s="4">
        <v>1627090.9366953163</v>
      </c>
      <c r="T5356" s="4">
        <v>371056.02946650068</v>
      </c>
      <c r="U5356" s="1">
        <f t="shared" si="417"/>
        <v>1815856</v>
      </c>
      <c r="V5356" s="4">
        <f t="shared" si="418"/>
        <v>-146816.96616181708</v>
      </c>
      <c r="W5356" s="1" t="str">
        <f t="shared" si="419"/>
        <v>Adverse</v>
      </c>
    </row>
    <row r="5357" spans="1:23" x14ac:dyDescent="0.25">
      <c r="A5357" s="1"/>
      <c r="B5357" s="1"/>
      <c r="C5357" s="1"/>
      <c r="D5357" s="1"/>
      <c r="E5357" s="1"/>
      <c r="F5357" s="2"/>
      <c r="G5357" s="3"/>
      <c r="H5357" s="1"/>
      <c r="I5357" s="1"/>
      <c r="J5357" s="1" t="s">
        <v>9901</v>
      </c>
      <c r="K5357" s="2">
        <v>43968</v>
      </c>
      <c r="L5357" s="1" t="s">
        <v>4227</v>
      </c>
      <c r="M5357" s="1" t="str">
        <f t="shared" si="415"/>
        <v>Infrastructure</v>
      </c>
      <c r="N5357" s="1" t="s">
        <v>4205</v>
      </c>
      <c r="O5357" s="1" t="s">
        <v>4223</v>
      </c>
      <c r="P5357" s="1">
        <v>6979</v>
      </c>
      <c r="Q5357" s="1">
        <v>1620061</v>
      </c>
      <c r="R5357" s="1">
        <f t="shared" si="416"/>
        <v>47046</v>
      </c>
      <c r="S5357" s="4">
        <v>1146616.1469737387</v>
      </c>
      <c r="T5357" s="4">
        <v>323333.1886649442</v>
      </c>
      <c r="U5357" s="1">
        <f t="shared" si="417"/>
        <v>1573015</v>
      </c>
      <c r="V5357" s="4">
        <f t="shared" si="418"/>
        <v>150111.66436131718</v>
      </c>
      <c r="W5357" s="1" t="str">
        <f t="shared" si="419"/>
        <v>Favourable</v>
      </c>
    </row>
    <row r="5358" spans="1:23" x14ac:dyDescent="0.25">
      <c r="A5358" s="1"/>
      <c r="B5358" s="1"/>
      <c r="C5358" s="1"/>
      <c r="D5358" s="1"/>
      <c r="E5358" s="1"/>
      <c r="F5358" s="2"/>
      <c r="G5358" s="3"/>
      <c r="H5358" s="1"/>
      <c r="I5358" s="1"/>
      <c r="J5358" s="1" t="s">
        <v>6516</v>
      </c>
      <c r="K5358" s="2">
        <v>45195</v>
      </c>
      <c r="L5358" s="1" t="s">
        <v>4207</v>
      </c>
      <c r="M5358" s="1" t="str">
        <f t="shared" si="415"/>
        <v>Social Services</v>
      </c>
      <c r="N5358" s="1" t="s">
        <v>4210</v>
      </c>
      <c r="O5358" s="1" t="s">
        <v>4441</v>
      </c>
      <c r="P5358" s="1">
        <v>9219</v>
      </c>
      <c r="Q5358" s="1">
        <v>1658689</v>
      </c>
      <c r="R5358" s="1">
        <f t="shared" si="416"/>
        <v>28149</v>
      </c>
      <c r="S5358" s="4">
        <v>1159446.9741122168</v>
      </c>
      <c r="T5358" s="4">
        <v>327331.96845216886</v>
      </c>
      <c r="U5358" s="1">
        <f t="shared" si="417"/>
        <v>1630540</v>
      </c>
      <c r="V5358" s="4">
        <f t="shared" si="418"/>
        <v>171910.05743561429</v>
      </c>
      <c r="W5358" s="1" t="str">
        <f t="shared" si="419"/>
        <v>Favourable</v>
      </c>
    </row>
    <row r="5359" spans="1:23" x14ac:dyDescent="0.25">
      <c r="A5359" s="1"/>
      <c r="B5359" s="1"/>
      <c r="C5359" s="1"/>
      <c r="D5359" s="1"/>
      <c r="E5359" s="1"/>
      <c r="F5359" s="2"/>
      <c r="G5359" s="3"/>
      <c r="H5359" s="1"/>
      <c r="I5359" s="1"/>
      <c r="J5359" s="1" t="s">
        <v>6723</v>
      </c>
      <c r="K5359" s="2">
        <v>45083</v>
      </c>
      <c r="L5359" s="1" t="s">
        <v>4227</v>
      </c>
      <c r="M5359" s="1" t="str">
        <f t="shared" si="415"/>
        <v>Infrastructure</v>
      </c>
      <c r="N5359" s="1" t="s">
        <v>4205</v>
      </c>
      <c r="O5359" s="1" t="s">
        <v>4358</v>
      </c>
      <c r="P5359" s="1">
        <v>9225</v>
      </c>
      <c r="Q5359" s="1">
        <v>2197488</v>
      </c>
      <c r="R5359" s="1">
        <f t="shared" si="416"/>
        <v>23397</v>
      </c>
      <c r="S5359" s="4">
        <v>143729.8532188714</v>
      </c>
      <c r="T5359" s="4">
        <v>169709.04279558777</v>
      </c>
      <c r="U5359" s="1">
        <f t="shared" si="417"/>
        <v>2174091</v>
      </c>
      <c r="V5359" s="4">
        <f t="shared" si="418"/>
        <v>1884049.1039855408</v>
      </c>
      <c r="W5359" s="1" t="str">
        <f t="shared" si="419"/>
        <v>Favourable</v>
      </c>
    </row>
    <row r="5360" spans="1:23" x14ac:dyDescent="0.25">
      <c r="A5360" s="1"/>
      <c r="B5360" s="1"/>
      <c r="C5360" s="1"/>
      <c r="D5360" s="1"/>
      <c r="E5360" s="1"/>
      <c r="F5360" s="2"/>
      <c r="G5360" s="3"/>
      <c r="H5360" s="1"/>
      <c r="I5360" s="1"/>
      <c r="J5360" s="1" t="s">
        <v>7190</v>
      </c>
      <c r="K5360" s="2">
        <v>44742</v>
      </c>
      <c r="L5360" s="1" t="s">
        <v>4238</v>
      </c>
      <c r="M5360" s="1" t="str">
        <f t="shared" si="415"/>
        <v>Education</v>
      </c>
      <c r="N5360" s="1" t="s">
        <v>4222</v>
      </c>
      <c r="O5360" s="1" t="s">
        <v>4421</v>
      </c>
      <c r="P5360" s="1">
        <v>5567</v>
      </c>
      <c r="Q5360" s="1">
        <v>1107288</v>
      </c>
      <c r="R5360" s="1">
        <f t="shared" si="416"/>
        <v>23089</v>
      </c>
      <c r="S5360" s="4">
        <v>204578.69424220786</v>
      </c>
      <c r="T5360" s="4">
        <v>173399.89931217954</v>
      </c>
      <c r="U5360" s="1">
        <f t="shared" si="417"/>
        <v>1084199</v>
      </c>
      <c r="V5360" s="4">
        <f t="shared" si="418"/>
        <v>729309.40644561267</v>
      </c>
      <c r="W5360" s="1" t="str">
        <f t="shared" si="419"/>
        <v>Favourable</v>
      </c>
    </row>
    <row r="5361" spans="1:23" x14ac:dyDescent="0.25">
      <c r="A5361" s="1"/>
      <c r="B5361" s="1"/>
      <c r="C5361" s="1"/>
      <c r="D5361" s="1"/>
      <c r="E5361" s="1"/>
      <c r="F5361" s="2"/>
      <c r="G5361" s="3"/>
      <c r="H5361" s="1"/>
      <c r="I5361" s="1"/>
      <c r="J5361" s="1" t="s">
        <v>6965</v>
      </c>
      <c r="K5361" s="2">
        <v>44304</v>
      </c>
      <c r="L5361" s="1" t="s">
        <v>4238</v>
      </c>
      <c r="M5361" s="1" t="str">
        <f t="shared" si="415"/>
        <v>Education</v>
      </c>
      <c r="N5361" s="1" t="s">
        <v>4205</v>
      </c>
      <c r="O5361" s="1" t="s">
        <v>4441</v>
      </c>
      <c r="P5361" s="1">
        <v>6087</v>
      </c>
      <c r="Q5361" s="1">
        <v>267174</v>
      </c>
      <c r="R5361" s="1">
        <f t="shared" si="416"/>
        <v>27212</v>
      </c>
      <c r="S5361" s="4">
        <v>149702.49280214845</v>
      </c>
      <c r="T5361" s="4">
        <v>37195.811564264332</v>
      </c>
      <c r="U5361" s="1">
        <f t="shared" si="417"/>
        <v>239962</v>
      </c>
      <c r="V5361" s="4">
        <f t="shared" si="418"/>
        <v>80275.695633587224</v>
      </c>
      <c r="W5361" s="1" t="str">
        <f t="shared" si="419"/>
        <v>Favourable</v>
      </c>
    </row>
    <row r="5362" spans="1:23" x14ac:dyDescent="0.25">
      <c r="A5362" s="1"/>
      <c r="B5362" s="1"/>
      <c r="C5362" s="1"/>
      <c r="D5362" s="1"/>
      <c r="E5362" s="1"/>
      <c r="F5362" s="2"/>
      <c r="G5362" s="3"/>
      <c r="H5362" s="1"/>
      <c r="I5362" s="1"/>
      <c r="J5362" s="1" t="s">
        <v>9936</v>
      </c>
      <c r="K5362" s="2">
        <v>44505</v>
      </c>
      <c r="L5362" s="1" t="s">
        <v>4204</v>
      </c>
      <c r="M5362" s="1" t="str">
        <f t="shared" si="415"/>
        <v>Education</v>
      </c>
      <c r="N5362" s="1" t="s">
        <v>4205</v>
      </c>
      <c r="O5362" s="1" t="s">
        <v>4345</v>
      </c>
      <c r="P5362" s="1">
        <v>9314</v>
      </c>
      <c r="Q5362" s="1">
        <v>726519</v>
      </c>
      <c r="R5362" s="1">
        <f t="shared" si="416"/>
        <v>41001</v>
      </c>
      <c r="S5362" s="4">
        <v>479966.23210190877</v>
      </c>
      <c r="T5362" s="4">
        <v>81668.279748608824</v>
      </c>
      <c r="U5362" s="1">
        <f t="shared" si="417"/>
        <v>685518</v>
      </c>
      <c r="V5362" s="4">
        <f t="shared" si="418"/>
        <v>164884.48814948241</v>
      </c>
      <c r="W5362" s="1" t="str">
        <f t="shared" si="419"/>
        <v>Favourable</v>
      </c>
    </row>
    <row r="5363" spans="1:23" x14ac:dyDescent="0.25">
      <c r="A5363" s="1"/>
      <c r="B5363" s="1"/>
      <c r="C5363" s="1"/>
      <c r="D5363" s="1"/>
      <c r="E5363" s="1"/>
      <c r="F5363" s="2"/>
      <c r="G5363" s="3"/>
      <c r="H5363" s="1"/>
      <c r="I5363" s="1"/>
      <c r="J5363" s="1" t="s">
        <v>10371</v>
      </c>
      <c r="K5363" s="2">
        <v>44051</v>
      </c>
      <c r="L5363" s="1" t="s">
        <v>4227</v>
      </c>
      <c r="M5363" s="1" t="str">
        <f t="shared" si="415"/>
        <v>Infrastructure</v>
      </c>
      <c r="N5363" s="1" t="s">
        <v>4222</v>
      </c>
      <c r="O5363" s="1" t="s">
        <v>4206</v>
      </c>
      <c r="P5363" s="1">
        <v>6474</v>
      </c>
      <c r="Q5363" s="1">
        <v>992555</v>
      </c>
      <c r="R5363" s="1">
        <f t="shared" si="416"/>
        <v>0</v>
      </c>
      <c r="S5363" s="4">
        <v>375732.97174723557</v>
      </c>
      <c r="T5363" s="4">
        <v>98924.93993434943</v>
      </c>
      <c r="U5363" s="1">
        <f t="shared" si="417"/>
        <v>992555</v>
      </c>
      <c r="V5363" s="4">
        <f t="shared" si="418"/>
        <v>517897.08831841499</v>
      </c>
      <c r="W5363" s="1" t="str">
        <f t="shared" si="419"/>
        <v>Favourable</v>
      </c>
    </row>
    <row r="5364" spans="1:23" x14ac:dyDescent="0.25">
      <c r="A5364" s="1"/>
      <c r="B5364" s="1"/>
      <c r="C5364" s="1"/>
      <c r="D5364" s="1"/>
      <c r="E5364" s="1"/>
      <c r="F5364" s="2"/>
      <c r="G5364" s="3"/>
      <c r="H5364" s="1"/>
      <c r="I5364" s="1"/>
      <c r="J5364" s="1" t="s">
        <v>10372</v>
      </c>
      <c r="K5364" s="2">
        <v>44808</v>
      </c>
      <c r="L5364" s="1" t="s">
        <v>4207</v>
      </c>
      <c r="M5364" s="1" t="str">
        <f t="shared" si="415"/>
        <v>Social Services</v>
      </c>
      <c r="N5364" s="1" t="s">
        <v>4205</v>
      </c>
      <c r="O5364" s="1" t="s">
        <v>4241</v>
      </c>
      <c r="P5364" s="1">
        <v>7805</v>
      </c>
      <c r="Q5364" s="1">
        <v>1492097</v>
      </c>
      <c r="R5364" s="1">
        <f t="shared" si="416"/>
        <v>0</v>
      </c>
      <c r="S5364" s="4">
        <v>881148.48152888357</v>
      </c>
      <c r="T5364" s="4">
        <v>258422.46795926717</v>
      </c>
      <c r="U5364" s="1">
        <f t="shared" si="417"/>
        <v>1492097</v>
      </c>
      <c r="V5364" s="4">
        <f t="shared" si="418"/>
        <v>352526.05051184935</v>
      </c>
      <c r="W5364" s="1" t="str">
        <f t="shared" si="419"/>
        <v>Favourable</v>
      </c>
    </row>
    <row r="5365" spans="1:23" x14ac:dyDescent="0.25">
      <c r="A5365" s="1"/>
      <c r="B5365" s="1"/>
      <c r="C5365" s="1"/>
      <c r="D5365" s="1"/>
      <c r="E5365" s="1"/>
      <c r="F5365" s="2"/>
      <c r="G5365" s="3"/>
      <c r="H5365" s="1"/>
      <c r="I5365" s="1"/>
      <c r="J5365" s="1" t="s">
        <v>7221</v>
      </c>
      <c r="K5365" s="2">
        <v>43842</v>
      </c>
      <c r="L5365" s="1" t="s">
        <v>4204</v>
      </c>
      <c r="M5365" s="1" t="str">
        <f t="shared" si="415"/>
        <v>Education</v>
      </c>
      <c r="N5365" s="1" t="s">
        <v>4222</v>
      </c>
      <c r="O5365" s="1" t="s">
        <v>4458</v>
      </c>
      <c r="P5365" s="1">
        <v>8560</v>
      </c>
      <c r="Q5365" s="1">
        <v>795863</v>
      </c>
      <c r="R5365" s="1">
        <f t="shared" si="416"/>
        <v>52349</v>
      </c>
      <c r="S5365" s="4">
        <v>109378.47579056208</v>
      </c>
      <c r="T5365" s="4">
        <v>165239.69030803369</v>
      </c>
      <c r="U5365" s="1">
        <f t="shared" si="417"/>
        <v>743514</v>
      </c>
      <c r="V5365" s="4">
        <f t="shared" si="418"/>
        <v>521244.83390140423</v>
      </c>
      <c r="W5365" s="1" t="str">
        <f t="shared" si="419"/>
        <v>Favourable</v>
      </c>
    </row>
    <row r="5366" spans="1:23" x14ac:dyDescent="0.25">
      <c r="A5366" s="1"/>
      <c r="B5366" s="1"/>
      <c r="C5366" s="1"/>
      <c r="D5366" s="1"/>
      <c r="E5366" s="1"/>
      <c r="F5366" s="2"/>
      <c r="G5366" s="3"/>
      <c r="H5366" s="1"/>
      <c r="I5366" s="1"/>
      <c r="J5366" s="1" t="s">
        <v>10373</v>
      </c>
      <c r="K5366" s="2">
        <v>45248</v>
      </c>
      <c r="L5366" s="1" t="s">
        <v>4227</v>
      </c>
      <c r="M5366" s="1" t="str">
        <f t="shared" si="415"/>
        <v>Infrastructure</v>
      </c>
      <c r="N5366" s="1" t="s">
        <v>4205</v>
      </c>
      <c r="O5366" s="1" t="s">
        <v>4421</v>
      </c>
      <c r="P5366" s="1">
        <v>5504</v>
      </c>
      <c r="Q5366" s="1">
        <v>643095</v>
      </c>
      <c r="R5366" s="1">
        <f t="shared" si="416"/>
        <v>0</v>
      </c>
      <c r="S5366" s="4">
        <v>68742.931654979999</v>
      </c>
      <c r="T5366" s="4">
        <v>43958.749597682436</v>
      </c>
      <c r="U5366" s="1">
        <f t="shared" si="417"/>
        <v>643095</v>
      </c>
      <c r="V5366" s="4">
        <f t="shared" si="418"/>
        <v>530393.31874733756</v>
      </c>
      <c r="W5366" s="1" t="str">
        <f t="shared" si="419"/>
        <v>Favourable</v>
      </c>
    </row>
    <row r="5367" spans="1:23" x14ac:dyDescent="0.25">
      <c r="A5367" s="1"/>
      <c r="B5367" s="1"/>
      <c r="C5367" s="1"/>
      <c r="D5367" s="1"/>
      <c r="E5367" s="1"/>
      <c r="F5367" s="2"/>
      <c r="G5367" s="3"/>
      <c r="H5367" s="1"/>
      <c r="I5367" s="1"/>
      <c r="J5367" s="1" t="s">
        <v>10055</v>
      </c>
      <c r="K5367" s="2">
        <v>44352</v>
      </c>
      <c r="L5367" s="1" t="s">
        <v>4204</v>
      </c>
      <c r="M5367" s="1" t="str">
        <f t="shared" si="415"/>
        <v>Education</v>
      </c>
      <c r="N5367" s="1" t="s">
        <v>4210</v>
      </c>
      <c r="O5367" s="1" t="s">
        <v>4304</v>
      </c>
      <c r="P5367" s="1">
        <v>8870</v>
      </c>
      <c r="Q5367" s="1">
        <v>2239726</v>
      </c>
      <c r="R5367" s="1">
        <f t="shared" si="416"/>
        <v>33111</v>
      </c>
      <c r="S5367" s="4">
        <v>1025857.2404371192</v>
      </c>
      <c r="T5367" s="4">
        <v>595744.05242631631</v>
      </c>
      <c r="U5367" s="1">
        <f t="shared" si="417"/>
        <v>2206615</v>
      </c>
      <c r="V5367" s="4">
        <f t="shared" si="418"/>
        <v>618124.70713656442</v>
      </c>
      <c r="W5367" s="1" t="str">
        <f t="shared" si="419"/>
        <v>Favourable</v>
      </c>
    </row>
    <row r="5368" spans="1:23" x14ac:dyDescent="0.25">
      <c r="A5368" s="1"/>
      <c r="B5368" s="1"/>
      <c r="C5368" s="1"/>
      <c r="D5368" s="1"/>
      <c r="E5368" s="1"/>
      <c r="F5368" s="2"/>
      <c r="G5368" s="3"/>
      <c r="H5368" s="1"/>
      <c r="I5368" s="1"/>
      <c r="J5368" s="1" t="s">
        <v>10023</v>
      </c>
      <c r="K5368" s="2">
        <v>45298</v>
      </c>
      <c r="L5368" s="1" t="s">
        <v>4207</v>
      </c>
      <c r="M5368" s="1" t="str">
        <f t="shared" si="415"/>
        <v>Social Services</v>
      </c>
      <c r="N5368" s="1" t="s">
        <v>4222</v>
      </c>
      <c r="O5368" s="1" t="s">
        <v>4273</v>
      </c>
      <c r="P5368" s="1">
        <v>9368</v>
      </c>
      <c r="Q5368" s="1">
        <v>2032718</v>
      </c>
      <c r="R5368" s="1">
        <f t="shared" si="416"/>
        <v>21675</v>
      </c>
      <c r="S5368" s="4">
        <v>943623.47333904868</v>
      </c>
      <c r="T5368" s="4">
        <v>612401.76042327029</v>
      </c>
      <c r="U5368" s="1">
        <f t="shared" si="417"/>
        <v>2011043</v>
      </c>
      <c r="V5368" s="4">
        <f t="shared" si="418"/>
        <v>476692.76623768103</v>
      </c>
      <c r="W5368" s="1" t="str">
        <f t="shared" si="419"/>
        <v>Favourable</v>
      </c>
    </row>
    <row r="5369" spans="1:23" x14ac:dyDescent="0.25">
      <c r="A5369" s="1"/>
      <c r="B5369" s="1"/>
      <c r="C5369" s="1"/>
      <c r="D5369" s="1"/>
      <c r="E5369" s="1"/>
      <c r="F5369" s="2"/>
      <c r="G5369" s="3"/>
      <c r="H5369" s="1"/>
      <c r="I5369" s="1"/>
      <c r="J5369" s="1" t="s">
        <v>10374</v>
      </c>
      <c r="K5369" s="2">
        <v>45351</v>
      </c>
      <c r="L5369" s="1" t="s">
        <v>4207</v>
      </c>
      <c r="M5369" s="1" t="str">
        <f t="shared" si="415"/>
        <v>Social Services</v>
      </c>
      <c r="N5369" s="1" t="s">
        <v>4210</v>
      </c>
      <c r="O5369" s="1" t="s">
        <v>4314</v>
      </c>
      <c r="P5369" s="1">
        <v>8577</v>
      </c>
      <c r="Q5369" s="1">
        <v>1090428</v>
      </c>
      <c r="R5369" s="1">
        <f t="shared" si="416"/>
        <v>0</v>
      </c>
      <c r="S5369" s="4">
        <v>956491.50281685486</v>
      </c>
      <c r="T5369" s="4">
        <v>292064.63685524295</v>
      </c>
      <c r="U5369" s="1">
        <f t="shared" si="417"/>
        <v>1090428</v>
      </c>
      <c r="V5369" s="4">
        <f t="shared" si="418"/>
        <v>-158128.13967209775</v>
      </c>
      <c r="W5369" s="1" t="str">
        <f t="shared" si="419"/>
        <v>Adverse</v>
      </c>
    </row>
    <row r="5370" spans="1:23" x14ac:dyDescent="0.25">
      <c r="A5370" s="1"/>
      <c r="B5370" s="1"/>
      <c r="C5370" s="1"/>
      <c r="D5370" s="1"/>
      <c r="E5370" s="1"/>
      <c r="F5370" s="2"/>
      <c r="G5370" s="3"/>
      <c r="H5370" s="1"/>
      <c r="I5370" s="1"/>
      <c r="J5370" s="1" t="s">
        <v>8592</v>
      </c>
      <c r="K5370" s="2">
        <v>45271</v>
      </c>
      <c r="L5370" s="1" t="s">
        <v>4238</v>
      </c>
      <c r="M5370" s="1" t="str">
        <f t="shared" si="415"/>
        <v>Education</v>
      </c>
      <c r="N5370" s="1" t="s">
        <v>4205</v>
      </c>
      <c r="O5370" s="1" t="s">
        <v>4358</v>
      </c>
      <c r="P5370" s="1">
        <v>8386</v>
      </c>
      <c r="Q5370" s="1">
        <v>2449147</v>
      </c>
      <c r="R5370" s="1">
        <f t="shared" si="416"/>
        <v>42188</v>
      </c>
      <c r="S5370" s="4">
        <v>955038.79546588869</v>
      </c>
      <c r="T5370" s="4">
        <v>206913.75291021206</v>
      </c>
      <c r="U5370" s="1">
        <f t="shared" si="417"/>
        <v>2406959</v>
      </c>
      <c r="V5370" s="4">
        <f t="shared" si="418"/>
        <v>1287194.4516238992</v>
      </c>
      <c r="W5370" s="1" t="str">
        <f t="shared" si="419"/>
        <v>Favourable</v>
      </c>
    </row>
    <row r="5371" spans="1:23" x14ac:dyDescent="0.25">
      <c r="A5371" s="1"/>
      <c r="B5371" s="1"/>
      <c r="C5371" s="1"/>
      <c r="D5371" s="1"/>
      <c r="E5371" s="1"/>
      <c r="F5371" s="2"/>
      <c r="G5371" s="3"/>
      <c r="H5371" s="1"/>
      <c r="I5371" s="1"/>
      <c r="J5371" s="1" t="s">
        <v>8290</v>
      </c>
      <c r="K5371" s="2">
        <v>45350</v>
      </c>
      <c r="L5371" s="1" t="s">
        <v>4207</v>
      </c>
      <c r="M5371" s="1" t="str">
        <f t="shared" si="415"/>
        <v>Social Services</v>
      </c>
      <c r="N5371" s="1" t="s">
        <v>4222</v>
      </c>
      <c r="O5371" s="1" t="s">
        <v>4458</v>
      </c>
      <c r="P5371" s="1">
        <v>8092</v>
      </c>
      <c r="Q5371" s="1">
        <v>1783293</v>
      </c>
      <c r="R5371" s="1">
        <f t="shared" si="416"/>
        <v>57381</v>
      </c>
      <c r="S5371" s="4">
        <v>174462.14830823688</v>
      </c>
      <c r="T5371" s="4">
        <v>343217.30318182427</v>
      </c>
      <c r="U5371" s="1">
        <f t="shared" si="417"/>
        <v>1725912</v>
      </c>
      <c r="V5371" s="4">
        <f t="shared" si="418"/>
        <v>1265613.5485099389</v>
      </c>
      <c r="W5371" s="1" t="str">
        <f t="shared" si="419"/>
        <v>Favourable</v>
      </c>
    </row>
    <row r="5372" spans="1:23" x14ac:dyDescent="0.25">
      <c r="A5372" s="1"/>
      <c r="B5372" s="1"/>
      <c r="C5372" s="1"/>
      <c r="D5372" s="1"/>
      <c r="E5372" s="1"/>
      <c r="F5372" s="2"/>
      <c r="G5372" s="3"/>
      <c r="H5372" s="1"/>
      <c r="I5372" s="1"/>
      <c r="J5372" s="1" t="s">
        <v>8541</v>
      </c>
      <c r="K5372" s="2">
        <v>44228</v>
      </c>
      <c r="L5372" s="1" t="s">
        <v>4238</v>
      </c>
      <c r="M5372" s="1" t="str">
        <f t="shared" si="415"/>
        <v>Education</v>
      </c>
      <c r="N5372" s="1" t="s">
        <v>4205</v>
      </c>
      <c r="O5372" s="1" t="s">
        <v>4345</v>
      </c>
      <c r="P5372" s="1">
        <v>7474</v>
      </c>
      <c r="Q5372" s="1">
        <v>1133495</v>
      </c>
      <c r="R5372" s="1">
        <f t="shared" si="416"/>
        <v>25729</v>
      </c>
      <c r="S5372" s="4">
        <v>671923.01594072406</v>
      </c>
      <c r="T5372" s="4">
        <v>310121.02463576634</v>
      </c>
      <c r="U5372" s="1">
        <f t="shared" si="417"/>
        <v>1107766</v>
      </c>
      <c r="V5372" s="4">
        <f t="shared" si="418"/>
        <v>151450.95942350966</v>
      </c>
      <c r="W5372" s="1" t="str">
        <f t="shared" si="419"/>
        <v>Favourable</v>
      </c>
    </row>
    <row r="5373" spans="1:23" x14ac:dyDescent="0.25">
      <c r="A5373" s="1"/>
      <c r="B5373" s="1"/>
      <c r="C5373" s="1"/>
      <c r="D5373" s="1"/>
      <c r="E5373" s="1"/>
      <c r="F5373" s="2"/>
      <c r="G5373" s="3"/>
      <c r="H5373" s="1"/>
      <c r="I5373" s="1"/>
      <c r="J5373" s="1" t="s">
        <v>9587</v>
      </c>
      <c r="K5373" s="2">
        <v>44337</v>
      </c>
      <c r="L5373" s="1" t="s">
        <v>4207</v>
      </c>
      <c r="M5373" s="1" t="str">
        <f t="shared" si="415"/>
        <v>Social Services</v>
      </c>
      <c r="N5373" s="1" t="s">
        <v>4222</v>
      </c>
      <c r="O5373" s="1" t="s">
        <v>4267</v>
      </c>
      <c r="P5373" s="1">
        <v>6675</v>
      </c>
      <c r="Q5373" s="1">
        <v>1723809</v>
      </c>
      <c r="R5373" s="1">
        <f t="shared" si="416"/>
        <v>21559</v>
      </c>
      <c r="S5373" s="4">
        <v>600980.47277486883</v>
      </c>
      <c r="T5373" s="4">
        <v>557747.52158011415</v>
      </c>
      <c r="U5373" s="1">
        <f t="shared" si="417"/>
        <v>1702250</v>
      </c>
      <c r="V5373" s="4">
        <f t="shared" si="418"/>
        <v>565081.00564501714</v>
      </c>
      <c r="W5373" s="1" t="str">
        <f t="shared" si="419"/>
        <v>Favourable</v>
      </c>
    </row>
    <row r="5374" spans="1:23" x14ac:dyDescent="0.25">
      <c r="A5374" s="1"/>
      <c r="B5374" s="1"/>
      <c r="C5374" s="1"/>
      <c r="D5374" s="1"/>
      <c r="E5374" s="1"/>
      <c r="F5374" s="2"/>
      <c r="G5374" s="3"/>
      <c r="H5374" s="1"/>
      <c r="I5374" s="1"/>
      <c r="J5374" s="1" t="s">
        <v>10375</v>
      </c>
      <c r="K5374" s="2">
        <v>44613</v>
      </c>
      <c r="L5374" s="1" t="s">
        <v>4207</v>
      </c>
      <c r="M5374" s="1" t="str">
        <f t="shared" si="415"/>
        <v>Social Services</v>
      </c>
      <c r="N5374" s="1" t="s">
        <v>4222</v>
      </c>
      <c r="O5374" s="1" t="s">
        <v>4301</v>
      </c>
      <c r="P5374" s="1">
        <v>5834</v>
      </c>
      <c r="Q5374" s="1">
        <v>1771690</v>
      </c>
      <c r="R5374" s="1">
        <f t="shared" si="416"/>
        <v>0</v>
      </c>
      <c r="S5374" s="4">
        <v>862318.67124279728</v>
      </c>
      <c r="T5374" s="4">
        <v>180550.6600631449</v>
      </c>
      <c r="U5374" s="1">
        <f t="shared" si="417"/>
        <v>1771690</v>
      </c>
      <c r="V5374" s="4">
        <f t="shared" si="418"/>
        <v>728820.66869405785</v>
      </c>
      <c r="W5374" s="1" t="str">
        <f t="shared" si="419"/>
        <v>Favourable</v>
      </c>
    </row>
    <row r="5375" spans="1:23" x14ac:dyDescent="0.25">
      <c r="A5375" s="1"/>
      <c r="B5375" s="1"/>
      <c r="C5375" s="1"/>
      <c r="D5375" s="1"/>
      <c r="E5375" s="1"/>
      <c r="F5375" s="2"/>
      <c r="G5375" s="3"/>
      <c r="H5375" s="1"/>
      <c r="I5375" s="1"/>
      <c r="J5375" s="1" t="s">
        <v>9474</v>
      </c>
      <c r="K5375" s="2">
        <v>43945</v>
      </c>
      <c r="L5375" s="1" t="s">
        <v>4238</v>
      </c>
      <c r="M5375" s="1" t="str">
        <f t="shared" si="415"/>
        <v>Education</v>
      </c>
      <c r="N5375" s="1" t="s">
        <v>4210</v>
      </c>
      <c r="O5375" s="1" t="s">
        <v>4402</v>
      </c>
      <c r="P5375" s="1">
        <v>8988</v>
      </c>
      <c r="Q5375" s="1">
        <v>1271071</v>
      </c>
      <c r="R5375" s="1">
        <f t="shared" si="416"/>
        <v>55695</v>
      </c>
      <c r="S5375" s="4">
        <v>689464.75499157025</v>
      </c>
      <c r="T5375" s="4">
        <v>5980.0106254719603</v>
      </c>
      <c r="U5375" s="1">
        <f t="shared" si="417"/>
        <v>1215376</v>
      </c>
      <c r="V5375" s="4">
        <f t="shared" si="418"/>
        <v>575626.2343829578</v>
      </c>
      <c r="W5375" s="1" t="str">
        <f t="shared" si="419"/>
        <v>Favourable</v>
      </c>
    </row>
    <row r="5376" spans="1:23" x14ac:dyDescent="0.25">
      <c r="A5376" s="1"/>
      <c r="B5376" s="1"/>
      <c r="C5376" s="1"/>
      <c r="D5376" s="1"/>
      <c r="E5376" s="1"/>
      <c r="F5376" s="2"/>
      <c r="G5376" s="3"/>
      <c r="H5376" s="1"/>
      <c r="I5376" s="1"/>
      <c r="J5376" s="1" t="s">
        <v>10376</v>
      </c>
      <c r="K5376" s="2">
        <v>45409</v>
      </c>
      <c r="L5376" s="1" t="s">
        <v>4204</v>
      </c>
      <c r="M5376" s="1" t="str">
        <f t="shared" si="415"/>
        <v>Education</v>
      </c>
      <c r="N5376" s="1" t="s">
        <v>4222</v>
      </c>
      <c r="O5376" s="1" t="s">
        <v>4314</v>
      </c>
      <c r="P5376" s="1">
        <v>8855</v>
      </c>
      <c r="Q5376" s="1">
        <v>1313843</v>
      </c>
      <c r="R5376" s="1">
        <f t="shared" si="416"/>
        <v>0</v>
      </c>
      <c r="S5376" s="4">
        <v>459411.3204464601</v>
      </c>
      <c r="T5376" s="4">
        <v>342876.33731970267</v>
      </c>
      <c r="U5376" s="1">
        <f t="shared" si="417"/>
        <v>1313843</v>
      </c>
      <c r="V5376" s="4">
        <f t="shared" si="418"/>
        <v>511555.34223383723</v>
      </c>
      <c r="W5376" s="1" t="str">
        <f t="shared" si="419"/>
        <v>Favourable</v>
      </c>
    </row>
    <row r="5377" spans="1:23" x14ac:dyDescent="0.25">
      <c r="A5377" s="1"/>
      <c r="B5377" s="1"/>
      <c r="C5377" s="1"/>
      <c r="D5377" s="1"/>
      <c r="E5377" s="1"/>
      <c r="F5377" s="2"/>
      <c r="G5377" s="3"/>
      <c r="H5377" s="1"/>
      <c r="I5377" s="1"/>
      <c r="J5377" s="1" t="s">
        <v>9801</v>
      </c>
      <c r="K5377" s="2">
        <v>45224</v>
      </c>
      <c r="L5377" s="1" t="s">
        <v>4227</v>
      </c>
      <c r="M5377" s="1" t="str">
        <f t="shared" si="415"/>
        <v>Infrastructure</v>
      </c>
      <c r="N5377" s="1" t="s">
        <v>4205</v>
      </c>
      <c r="O5377" s="1" t="s">
        <v>4402</v>
      </c>
      <c r="P5377" s="1">
        <v>6149</v>
      </c>
      <c r="Q5377" s="1">
        <v>2050541</v>
      </c>
      <c r="R5377" s="1">
        <f t="shared" si="416"/>
        <v>52440</v>
      </c>
      <c r="S5377" s="4">
        <v>68811.358405996871</v>
      </c>
      <c r="T5377" s="4">
        <v>471528.39981280034</v>
      </c>
      <c r="U5377" s="1">
        <f t="shared" si="417"/>
        <v>1998101</v>
      </c>
      <c r="V5377" s="4">
        <f t="shared" si="418"/>
        <v>1510201.2417812028</v>
      </c>
      <c r="W5377" s="1" t="str">
        <f t="shared" si="419"/>
        <v>Favourable</v>
      </c>
    </row>
    <row r="5378" spans="1:23" x14ac:dyDescent="0.25">
      <c r="A5378" s="1"/>
      <c r="B5378" s="1"/>
      <c r="C5378" s="1"/>
      <c r="D5378" s="1"/>
      <c r="E5378" s="1"/>
      <c r="F5378" s="2"/>
      <c r="G5378" s="3"/>
      <c r="H5378" s="1"/>
      <c r="I5378" s="1"/>
      <c r="J5378" s="1" t="s">
        <v>8169</v>
      </c>
      <c r="K5378" s="2">
        <v>45279</v>
      </c>
      <c r="L5378" s="1" t="s">
        <v>4238</v>
      </c>
      <c r="M5378" s="1" t="str">
        <f t="shared" si="415"/>
        <v>Education</v>
      </c>
      <c r="N5378" s="1" t="s">
        <v>4205</v>
      </c>
      <c r="O5378" s="1" t="s">
        <v>4250</v>
      </c>
      <c r="P5378" s="1">
        <v>7143</v>
      </c>
      <c r="Q5378" s="1">
        <v>1943967</v>
      </c>
      <c r="R5378" s="1">
        <f t="shared" si="416"/>
        <v>21526</v>
      </c>
      <c r="S5378" s="4">
        <v>283699.61551870615</v>
      </c>
      <c r="T5378" s="4">
        <v>380848.93054033228</v>
      </c>
      <c r="U5378" s="1">
        <f t="shared" si="417"/>
        <v>1922441</v>
      </c>
      <c r="V5378" s="4">
        <f t="shared" si="418"/>
        <v>1279418.4539409615</v>
      </c>
      <c r="W5378" s="1" t="str">
        <f t="shared" si="419"/>
        <v>Favourable</v>
      </c>
    </row>
    <row r="5379" spans="1:23" x14ac:dyDescent="0.25">
      <c r="A5379" s="1"/>
      <c r="B5379" s="1"/>
      <c r="C5379" s="1"/>
      <c r="D5379" s="1"/>
      <c r="E5379" s="1"/>
      <c r="F5379" s="2"/>
      <c r="G5379" s="3"/>
      <c r="H5379" s="1"/>
      <c r="I5379" s="1"/>
      <c r="J5379" s="1" t="s">
        <v>8273</v>
      </c>
      <c r="K5379" s="2">
        <v>44007</v>
      </c>
      <c r="L5379" s="1" t="s">
        <v>4207</v>
      </c>
      <c r="M5379" s="1" t="str">
        <f t="shared" ref="M5379:M5442" si="420">INDEX($A:$B,MATCH($L5379,$A:$A,0),2)</f>
        <v>Social Services</v>
      </c>
      <c r="N5379" s="1" t="s">
        <v>4222</v>
      </c>
      <c r="O5379" s="1" t="s">
        <v>4358</v>
      </c>
      <c r="P5379" s="1">
        <v>6471</v>
      </c>
      <c r="Q5379" s="1">
        <v>855403</v>
      </c>
      <c r="R5379" s="1">
        <f t="shared" ref="R5379:R5442" si="421">_xlfn.XLOOKUP($J5379,$E:$E,$G:$G,0,0,1)</f>
        <v>48982</v>
      </c>
      <c r="S5379" s="4">
        <v>236295.19907160135</v>
      </c>
      <c r="T5379" s="4">
        <v>200757.70655349598</v>
      </c>
      <c r="U5379" s="1">
        <f t="shared" ref="U5379:U5442" si="422">Q5379-R5379</f>
        <v>806421</v>
      </c>
      <c r="V5379" s="4">
        <f t="shared" ref="V5379:V5442" si="423">Q5379-(S5379+T5379)</f>
        <v>418350.09437490266</v>
      </c>
      <c r="W5379" s="1" t="str">
        <f t="shared" ref="W5379:W5442" si="424">IF(V5379&gt;=0,"Favourable","Adverse")</f>
        <v>Favourable</v>
      </c>
    </row>
    <row r="5380" spans="1:23" x14ac:dyDescent="0.25">
      <c r="A5380" s="1"/>
      <c r="B5380" s="1"/>
      <c r="C5380" s="1"/>
      <c r="D5380" s="1"/>
      <c r="E5380" s="1"/>
      <c r="F5380" s="2"/>
      <c r="G5380" s="3"/>
      <c r="H5380" s="1"/>
      <c r="I5380" s="1"/>
      <c r="J5380" s="1" t="s">
        <v>7790</v>
      </c>
      <c r="K5380" s="2">
        <v>44533</v>
      </c>
      <c r="L5380" s="1" t="s">
        <v>4204</v>
      </c>
      <c r="M5380" s="1" t="str">
        <f t="shared" si="420"/>
        <v>Education</v>
      </c>
      <c r="N5380" s="1" t="s">
        <v>4205</v>
      </c>
      <c r="O5380" s="1" t="s">
        <v>4206</v>
      </c>
      <c r="P5380" s="1">
        <v>8786</v>
      </c>
      <c r="Q5380" s="1">
        <v>1984893</v>
      </c>
      <c r="R5380" s="1">
        <f t="shared" si="421"/>
        <v>49956</v>
      </c>
      <c r="S5380" s="4">
        <v>422685.69772861479</v>
      </c>
      <c r="T5380" s="4">
        <v>577855.63852059236</v>
      </c>
      <c r="U5380" s="1">
        <f t="shared" si="422"/>
        <v>1934937</v>
      </c>
      <c r="V5380" s="4">
        <f t="shared" si="423"/>
        <v>984351.66375079285</v>
      </c>
      <c r="W5380" s="1" t="str">
        <f t="shared" si="424"/>
        <v>Favourable</v>
      </c>
    </row>
    <row r="5381" spans="1:23" x14ac:dyDescent="0.25">
      <c r="A5381" s="1"/>
      <c r="B5381" s="1"/>
      <c r="C5381" s="1"/>
      <c r="D5381" s="1"/>
      <c r="E5381" s="1"/>
      <c r="F5381" s="2"/>
      <c r="G5381" s="3"/>
      <c r="H5381" s="1"/>
      <c r="I5381" s="1"/>
      <c r="J5381" s="1" t="s">
        <v>10377</v>
      </c>
      <c r="K5381" s="2">
        <v>44912</v>
      </c>
      <c r="L5381" s="1" t="s">
        <v>4238</v>
      </c>
      <c r="M5381" s="1" t="str">
        <f t="shared" si="420"/>
        <v>Education</v>
      </c>
      <c r="N5381" s="1" t="s">
        <v>4222</v>
      </c>
      <c r="O5381" s="1" t="s">
        <v>4358</v>
      </c>
      <c r="P5381" s="1">
        <v>7005</v>
      </c>
      <c r="Q5381" s="1">
        <v>2075784</v>
      </c>
      <c r="R5381" s="1">
        <f t="shared" si="421"/>
        <v>0</v>
      </c>
      <c r="S5381" s="4">
        <v>1492467.9120831813</v>
      </c>
      <c r="T5381" s="4">
        <v>50094.124680758898</v>
      </c>
      <c r="U5381" s="1">
        <f t="shared" si="422"/>
        <v>2075784</v>
      </c>
      <c r="V5381" s="4">
        <f t="shared" si="423"/>
        <v>533221.96323605976</v>
      </c>
      <c r="W5381" s="1" t="str">
        <f t="shared" si="424"/>
        <v>Favourable</v>
      </c>
    </row>
    <row r="5382" spans="1:23" x14ac:dyDescent="0.25">
      <c r="A5382" s="1"/>
      <c r="B5382" s="1"/>
      <c r="C5382" s="1"/>
      <c r="D5382" s="1"/>
      <c r="E5382" s="1"/>
      <c r="F5382" s="2"/>
      <c r="G5382" s="3"/>
      <c r="H5382" s="1"/>
      <c r="I5382" s="1"/>
      <c r="J5382" s="1" t="s">
        <v>7429</v>
      </c>
      <c r="K5382" s="2">
        <v>44999</v>
      </c>
      <c r="L5382" s="1" t="s">
        <v>4204</v>
      </c>
      <c r="M5382" s="1" t="str">
        <f t="shared" si="420"/>
        <v>Education</v>
      </c>
      <c r="N5382" s="1" t="s">
        <v>4205</v>
      </c>
      <c r="O5382" s="1" t="s">
        <v>4402</v>
      </c>
      <c r="P5382" s="1">
        <v>5776</v>
      </c>
      <c r="Q5382" s="1">
        <v>1280587</v>
      </c>
      <c r="R5382" s="1">
        <f t="shared" si="421"/>
        <v>21796</v>
      </c>
      <c r="S5382" s="4">
        <v>981856.97671592445</v>
      </c>
      <c r="T5382" s="4">
        <v>292594.56913307536</v>
      </c>
      <c r="U5382" s="1">
        <f t="shared" si="422"/>
        <v>1258791</v>
      </c>
      <c r="V5382" s="4">
        <f t="shared" si="423"/>
        <v>6135.4541510001291</v>
      </c>
      <c r="W5382" s="1" t="str">
        <f t="shared" si="424"/>
        <v>Favourable</v>
      </c>
    </row>
    <row r="5383" spans="1:23" x14ac:dyDescent="0.25">
      <c r="A5383" s="1"/>
      <c r="B5383" s="1"/>
      <c r="C5383" s="1"/>
      <c r="D5383" s="1"/>
      <c r="E5383" s="1"/>
      <c r="F5383" s="2"/>
      <c r="G5383" s="3"/>
      <c r="H5383" s="1"/>
      <c r="I5383" s="1"/>
      <c r="J5383" s="1" t="s">
        <v>7173</v>
      </c>
      <c r="K5383" s="2">
        <v>44834</v>
      </c>
      <c r="L5383" s="1" t="s">
        <v>4207</v>
      </c>
      <c r="M5383" s="1" t="str">
        <f t="shared" si="420"/>
        <v>Social Services</v>
      </c>
      <c r="N5383" s="1" t="s">
        <v>4222</v>
      </c>
      <c r="O5383" s="1" t="s">
        <v>4458</v>
      </c>
      <c r="P5383" s="1">
        <v>6535</v>
      </c>
      <c r="Q5383" s="1">
        <v>1981086</v>
      </c>
      <c r="R5383" s="1">
        <f t="shared" si="421"/>
        <v>11460</v>
      </c>
      <c r="S5383" s="4">
        <v>1827746.5351835173</v>
      </c>
      <c r="T5383" s="4">
        <v>43184.19318435857</v>
      </c>
      <c r="U5383" s="1">
        <f t="shared" si="422"/>
        <v>1969626</v>
      </c>
      <c r="V5383" s="4">
        <f t="shared" si="423"/>
        <v>110155.2716321242</v>
      </c>
      <c r="W5383" s="1" t="str">
        <f t="shared" si="424"/>
        <v>Favourable</v>
      </c>
    </row>
    <row r="5384" spans="1:23" x14ac:dyDescent="0.25">
      <c r="A5384" s="1"/>
      <c r="B5384" s="1"/>
      <c r="C5384" s="1"/>
      <c r="D5384" s="1"/>
      <c r="E5384" s="1"/>
      <c r="F5384" s="2"/>
      <c r="G5384" s="3"/>
      <c r="H5384" s="1"/>
      <c r="I5384" s="1"/>
      <c r="J5384" s="1" t="s">
        <v>5685</v>
      </c>
      <c r="K5384" s="2">
        <v>45361</v>
      </c>
      <c r="L5384" s="1" t="s">
        <v>4227</v>
      </c>
      <c r="M5384" s="1" t="str">
        <f t="shared" si="420"/>
        <v>Infrastructure</v>
      </c>
      <c r="N5384" s="1" t="s">
        <v>4222</v>
      </c>
      <c r="O5384" s="1" t="s">
        <v>4237</v>
      </c>
      <c r="P5384" s="1">
        <v>8700</v>
      </c>
      <c r="Q5384" s="1">
        <v>1507460</v>
      </c>
      <c r="R5384" s="1">
        <f t="shared" si="421"/>
        <v>16151</v>
      </c>
      <c r="S5384" s="4">
        <v>1408213.7891057781</v>
      </c>
      <c r="T5384" s="4">
        <v>71352.223101858704</v>
      </c>
      <c r="U5384" s="1">
        <f t="shared" si="422"/>
        <v>1491309</v>
      </c>
      <c r="V5384" s="4">
        <f t="shared" si="423"/>
        <v>27893.987792363157</v>
      </c>
      <c r="W5384" s="1" t="str">
        <f t="shared" si="424"/>
        <v>Favourable</v>
      </c>
    </row>
    <row r="5385" spans="1:23" x14ac:dyDescent="0.25">
      <c r="A5385" s="1"/>
      <c r="B5385" s="1"/>
      <c r="C5385" s="1"/>
      <c r="D5385" s="1"/>
      <c r="E5385" s="1"/>
      <c r="F5385" s="2"/>
      <c r="G5385" s="3"/>
      <c r="H5385" s="1"/>
      <c r="I5385" s="1"/>
      <c r="J5385" s="1" t="s">
        <v>8992</v>
      </c>
      <c r="K5385" s="2">
        <v>44055</v>
      </c>
      <c r="L5385" s="1" t="s">
        <v>4207</v>
      </c>
      <c r="M5385" s="1" t="str">
        <f t="shared" si="420"/>
        <v>Social Services</v>
      </c>
      <c r="N5385" s="1" t="s">
        <v>4210</v>
      </c>
      <c r="O5385" s="1" t="s">
        <v>4335</v>
      </c>
      <c r="P5385" s="1">
        <v>8746</v>
      </c>
      <c r="Q5385" s="1">
        <v>2091813</v>
      </c>
      <c r="R5385" s="1">
        <f t="shared" si="421"/>
        <v>37872</v>
      </c>
      <c r="S5385" s="4">
        <v>841795.12200688454</v>
      </c>
      <c r="T5385" s="4">
        <v>377081.52938390523</v>
      </c>
      <c r="U5385" s="1">
        <f t="shared" si="422"/>
        <v>2053941</v>
      </c>
      <c r="V5385" s="4">
        <f t="shared" si="423"/>
        <v>872936.34860921022</v>
      </c>
      <c r="W5385" s="1" t="str">
        <f t="shared" si="424"/>
        <v>Favourable</v>
      </c>
    </row>
    <row r="5386" spans="1:23" x14ac:dyDescent="0.25">
      <c r="A5386" s="1"/>
      <c r="B5386" s="1"/>
      <c r="C5386" s="1"/>
      <c r="D5386" s="1"/>
      <c r="E5386" s="1"/>
      <c r="F5386" s="2"/>
      <c r="G5386" s="3"/>
      <c r="H5386" s="1"/>
      <c r="I5386" s="1"/>
      <c r="J5386" s="1" t="s">
        <v>9527</v>
      </c>
      <c r="K5386" s="2">
        <v>45280</v>
      </c>
      <c r="L5386" s="1" t="s">
        <v>4227</v>
      </c>
      <c r="M5386" s="1" t="str">
        <f t="shared" si="420"/>
        <v>Infrastructure</v>
      </c>
      <c r="N5386" s="1" t="s">
        <v>4205</v>
      </c>
      <c r="O5386" s="1" t="s">
        <v>4374</v>
      </c>
      <c r="P5386" s="1">
        <v>7786</v>
      </c>
      <c r="Q5386" s="1">
        <v>906996</v>
      </c>
      <c r="R5386" s="1">
        <f t="shared" si="421"/>
        <v>57296</v>
      </c>
      <c r="S5386" s="4">
        <v>69287.419253881293</v>
      </c>
      <c r="T5386" s="4">
        <v>202580.60978575412</v>
      </c>
      <c r="U5386" s="1">
        <f t="shared" si="422"/>
        <v>849700</v>
      </c>
      <c r="V5386" s="4">
        <f t="shared" si="423"/>
        <v>635127.97096036456</v>
      </c>
      <c r="W5386" s="1" t="str">
        <f t="shared" si="424"/>
        <v>Favourable</v>
      </c>
    </row>
    <row r="5387" spans="1:23" x14ac:dyDescent="0.25">
      <c r="A5387" s="1"/>
      <c r="B5387" s="1"/>
      <c r="C5387" s="1"/>
      <c r="D5387" s="1"/>
      <c r="E5387" s="1"/>
      <c r="F5387" s="2"/>
      <c r="G5387" s="3"/>
      <c r="H5387" s="1"/>
      <c r="I5387" s="1"/>
      <c r="J5387" s="1" t="s">
        <v>7500</v>
      </c>
      <c r="K5387" s="2">
        <v>44533</v>
      </c>
      <c r="L5387" s="1" t="s">
        <v>4238</v>
      </c>
      <c r="M5387" s="1" t="str">
        <f t="shared" si="420"/>
        <v>Education</v>
      </c>
      <c r="N5387" s="1" t="s">
        <v>4205</v>
      </c>
      <c r="O5387" s="1" t="s">
        <v>4301</v>
      </c>
      <c r="P5387" s="1">
        <v>8833</v>
      </c>
      <c r="Q5387" s="1">
        <v>1150465</v>
      </c>
      <c r="R5387" s="1">
        <f t="shared" si="421"/>
        <v>36919</v>
      </c>
      <c r="S5387" s="4">
        <v>262401.25737379782</v>
      </c>
      <c r="T5387" s="4">
        <v>255933.41398290926</v>
      </c>
      <c r="U5387" s="1">
        <f t="shared" si="422"/>
        <v>1113546</v>
      </c>
      <c r="V5387" s="4">
        <f t="shared" si="423"/>
        <v>632130.32864329289</v>
      </c>
      <c r="W5387" s="1" t="str">
        <f t="shared" si="424"/>
        <v>Favourable</v>
      </c>
    </row>
    <row r="5388" spans="1:23" x14ac:dyDescent="0.25">
      <c r="A5388" s="1"/>
      <c r="B5388" s="1"/>
      <c r="C5388" s="1"/>
      <c r="D5388" s="1"/>
      <c r="E5388" s="1"/>
      <c r="F5388" s="2"/>
      <c r="G5388" s="3"/>
      <c r="H5388" s="1"/>
      <c r="I5388" s="1"/>
      <c r="J5388" s="1" t="s">
        <v>6136</v>
      </c>
      <c r="K5388" s="2">
        <v>44127</v>
      </c>
      <c r="L5388" s="1" t="s">
        <v>4207</v>
      </c>
      <c r="M5388" s="1" t="str">
        <f t="shared" si="420"/>
        <v>Social Services</v>
      </c>
      <c r="N5388" s="1" t="s">
        <v>4222</v>
      </c>
      <c r="O5388" s="1" t="s">
        <v>4273</v>
      </c>
      <c r="P5388" s="1">
        <v>8153</v>
      </c>
      <c r="Q5388" s="1">
        <v>2016783</v>
      </c>
      <c r="R5388" s="1">
        <f t="shared" si="421"/>
        <v>19742</v>
      </c>
      <c r="S5388" s="4">
        <v>1052305.8979278365</v>
      </c>
      <c r="T5388" s="4">
        <v>102023.62516165002</v>
      </c>
      <c r="U5388" s="1">
        <f t="shared" si="422"/>
        <v>1997041</v>
      </c>
      <c r="V5388" s="4">
        <f t="shared" si="423"/>
        <v>862453.47691051336</v>
      </c>
      <c r="W5388" s="1" t="str">
        <f t="shared" si="424"/>
        <v>Favourable</v>
      </c>
    </row>
    <row r="5389" spans="1:23" x14ac:dyDescent="0.25">
      <c r="A5389" s="1"/>
      <c r="B5389" s="1"/>
      <c r="C5389" s="1"/>
      <c r="D5389" s="1"/>
      <c r="E5389" s="1"/>
      <c r="F5389" s="2"/>
      <c r="G5389" s="3"/>
      <c r="H5389" s="1"/>
      <c r="I5389" s="1"/>
      <c r="J5389" s="1" t="s">
        <v>10378</v>
      </c>
      <c r="K5389" s="2">
        <v>44031</v>
      </c>
      <c r="L5389" s="1" t="s">
        <v>4204</v>
      </c>
      <c r="M5389" s="1" t="str">
        <f t="shared" si="420"/>
        <v>Education</v>
      </c>
      <c r="N5389" s="1" t="s">
        <v>4210</v>
      </c>
      <c r="O5389" s="1" t="s">
        <v>4247</v>
      </c>
      <c r="P5389" s="1">
        <v>9370</v>
      </c>
      <c r="Q5389" s="1">
        <v>1266188</v>
      </c>
      <c r="R5389" s="1">
        <f t="shared" si="421"/>
        <v>0</v>
      </c>
      <c r="S5389" s="4">
        <v>741409.61332885688</v>
      </c>
      <c r="T5389" s="4">
        <v>48162.870066172058</v>
      </c>
      <c r="U5389" s="1">
        <f t="shared" si="422"/>
        <v>1266188</v>
      </c>
      <c r="V5389" s="4">
        <f t="shared" si="423"/>
        <v>476615.51660497102</v>
      </c>
      <c r="W5389" s="1" t="str">
        <f t="shared" si="424"/>
        <v>Favourable</v>
      </c>
    </row>
    <row r="5390" spans="1:23" x14ac:dyDescent="0.25">
      <c r="A5390" s="1"/>
      <c r="B5390" s="1"/>
      <c r="C5390" s="1"/>
      <c r="D5390" s="1"/>
      <c r="E5390" s="1"/>
      <c r="F5390" s="2"/>
      <c r="G5390" s="3"/>
      <c r="H5390" s="1"/>
      <c r="I5390" s="1"/>
      <c r="J5390" s="1" t="s">
        <v>7596</v>
      </c>
      <c r="K5390" s="2">
        <v>44984</v>
      </c>
      <c r="L5390" s="1" t="s">
        <v>4238</v>
      </c>
      <c r="M5390" s="1" t="str">
        <f t="shared" si="420"/>
        <v>Education</v>
      </c>
      <c r="N5390" s="1" t="s">
        <v>4210</v>
      </c>
      <c r="O5390" s="1" t="s">
        <v>4330</v>
      </c>
      <c r="P5390" s="1">
        <v>9320</v>
      </c>
      <c r="Q5390" s="1">
        <v>1462310</v>
      </c>
      <c r="R5390" s="1">
        <f t="shared" si="421"/>
        <v>47676</v>
      </c>
      <c r="S5390" s="4">
        <v>271908.43459917273</v>
      </c>
      <c r="T5390" s="4">
        <v>89896.598843492466</v>
      </c>
      <c r="U5390" s="1">
        <f t="shared" si="422"/>
        <v>1414634</v>
      </c>
      <c r="V5390" s="4">
        <f t="shared" si="423"/>
        <v>1100504.9665573349</v>
      </c>
      <c r="W5390" s="1" t="str">
        <f t="shared" si="424"/>
        <v>Favourable</v>
      </c>
    </row>
    <row r="5391" spans="1:23" x14ac:dyDescent="0.25">
      <c r="A5391" s="1"/>
      <c r="B5391" s="1"/>
      <c r="C5391" s="1"/>
      <c r="D5391" s="1"/>
      <c r="E5391" s="1"/>
      <c r="F5391" s="2"/>
      <c r="G5391" s="3"/>
      <c r="H5391" s="1"/>
      <c r="I5391" s="1"/>
      <c r="J5391" s="1" t="s">
        <v>6680</v>
      </c>
      <c r="K5391" s="2">
        <v>44470</v>
      </c>
      <c r="L5391" s="1" t="s">
        <v>4204</v>
      </c>
      <c r="M5391" s="1" t="str">
        <f t="shared" si="420"/>
        <v>Education</v>
      </c>
      <c r="N5391" s="1" t="s">
        <v>4205</v>
      </c>
      <c r="O5391" s="1" t="s">
        <v>4244</v>
      </c>
      <c r="P5391" s="1">
        <v>7381</v>
      </c>
      <c r="Q5391" s="1">
        <v>1876816</v>
      </c>
      <c r="R5391" s="1">
        <f t="shared" si="421"/>
        <v>33879</v>
      </c>
      <c r="S5391" s="4">
        <v>85474.634053243833</v>
      </c>
      <c r="T5391" s="4">
        <v>301739.43327735533</v>
      </c>
      <c r="U5391" s="1">
        <f t="shared" si="422"/>
        <v>1842937</v>
      </c>
      <c r="V5391" s="4">
        <f t="shared" si="423"/>
        <v>1489601.9326694007</v>
      </c>
      <c r="W5391" s="1" t="str">
        <f t="shared" si="424"/>
        <v>Favourable</v>
      </c>
    </row>
    <row r="5392" spans="1:23" x14ac:dyDescent="0.25">
      <c r="A5392" s="1"/>
      <c r="B5392" s="1"/>
      <c r="C5392" s="1"/>
      <c r="D5392" s="1"/>
      <c r="E5392" s="1"/>
      <c r="F5392" s="2"/>
      <c r="G5392" s="3"/>
      <c r="H5392" s="1"/>
      <c r="I5392" s="1"/>
      <c r="J5392" s="1" t="s">
        <v>10002</v>
      </c>
      <c r="K5392" s="2">
        <v>43845</v>
      </c>
      <c r="L5392" s="1" t="s">
        <v>4207</v>
      </c>
      <c r="M5392" s="1" t="str">
        <f t="shared" si="420"/>
        <v>Social Services</v>
      </c>
      <c r="N5392" s="1" t="s">
        <v>4205</v>
      </c>
      <c r="O5392" s="1" t="s">
        <v>4206</v>
      </c>
      <c r="P5392" s="1">
        <v>5882</v>
      </c>
      <c r="Q5392" s="1">
        <v>1949809</v>
      </c>
      <c r="R5392" s="1">
        <f t="shared" si="421"/>
        <v>49897</v>
      </c>
      <c r="S5392" s="4">
        <v>796905.6637482954</v>
      </c>
      <c r="T5392" s="4">
        <v>365913.05139808677</v>
      </c>
      <c r="U5392" s="1">
        <f t="shared" si="422"/>
        <v>1899912</v>
      </c>
      <c r="V5392" s="4">
        <f t="shared" si="423"/>
        <v>786990.28485361789</v>
      </c>
      <c r="W5392" s="1" t="str">
        <f t="shared" si="424"/>
        <v>Favourable</v>
      </c>
    </row>
    <row r="5393" spans="1:23" x14ac:dyDescent="0.25">
      <c r="A5393" s="1"/>
      <c r="B5393" s="1"/>
      <c r="C5393" s="1"/>
      <c r="D5393" s="1"/>
      <c r="E5393" s="1"/>
      <c r="F5393" s="2"/>
      <c r="G5393" s="3"/>
      <c r="H5393" s="1"/>
      <c r="I5393" s="1"/>
      <c r="J5393" s="1" t="s">
        <v>10379</v>
      </c>
      <c r="K5393" s="2">
        <v>44071</v>
      </c>
      <c r="L5393" s="1" t="s">
        <v>4207</v>
      </c>
      <c r="M5393" s="1" t="str">
        <f t="shared" si="420"/>
        <v>Social Services</v>
      </c>
      <c r="N5393" s="1" t="s">
        <v>4205</v>
      </c>
      <c r="O5393" s="1" t="s">
        <v>4496</v>
      </c>
      <c r="P5393" s="1">
        <v>7517</v>
      </c>
      <c r="Q5393" s="1">
        <v>1910843</v>
      </c>
      <c r="R5393" s="1">
        <f t="shared" si="421"/>
        <v>0</v>
      </c>
      <c r="S5393" s="4">
        <v>600572.25936065521</v>
      </c>
      <c r="T5393" s="4">
        <v>55703.464641413564</v>
      </c>
      <c r="U5393" s="1">
        <f t="shared" si="422"/>
        <v>1910843</v>
      </c>
      <c r="V5393" s="4">
        <f t="shared" si="423"/>
        <v>1254567.2759979311</v>
      </c>
      <c r="W5393" s="1" t="str">
        <f t="shared" si="424"/>
        <v>Favourable</v>
      </c>
    </row>
    <row r="5394" spans="1:23" x14ac:dyDescent="0.25">
      <c r="A5394" s="1"/>
      <c r="B5394" s="1"/>
      <c r="C5394" s="1"/>
      <c r="D5394" s="1"/>
      <c r="E5394" s="1"/>
      <c r="F5394" s="2"/>
      <c r="G5394" s="3"/>
      <c r="H5394" s="1"/>
      <c r="I5394" s="1"/>
      <c r="J5394" s="1" t="s">
        <v>9301</v>
      </c>
      <c r="K5394" s="2">
        <v>43877</v>
      </c>
      <c r="L5394" s="1" t="s">
        <v>4227</v>
      </c>
      <c r="M5394" s="1" t="str">
        <f t="shared" si="420"/>
        <v>Infrastructure</v>
      </c>
      <c r="N5394" s="1" t="s">
        <v>4222</v>
      </c>
      <c r="O5394" s="1" t="s">
        <v>4438</v>
      </c>
      <c r="P5394" s="1">
        <v>9347</v>
      </c>
      <c r="Q5394" s="1">
        <v>2146050</v>
      </c>
      <c r="R5394" s="1">
        <f t="shared" si="421"/>
        <v>44531</v>
      </c>
      <c r="S5394" s="4">
        <v>508417.35165569728</v>
      </c>
      <c r="T5394" s="4">
        <v>545626.86205351085</v>
      </c>
      <c r="U5394" s="1">
        <f t="shared" si="422"/>
        <v>2101519</v>
      </c>
      <c r="V5394" s="4">
        <f t="shared" si="423"/>
        <v>1092005.7862907918</v>
      </c>
      <c r="W5394" s="1" t="str">
        <f t="shared" si="424"/>
        <v>Favourable</v>
      </c>
    </row>
    <row r="5395" spans="1:23" x14ac:dyDescent="0.25">
      <c r="A5395" s="1"/>
      <c r="B5395" s="1"/>
      <c r="C5395" s="1"/>
      <c r="D5395" s="1"/>
      <c r="E5395" s="1"/>
      <c r="F5395" s="2"/>
      <c r="G5395" s="3"/>
      <c r="H5395" s="1"/>
      <c r="I5395" s="1"/>
      <c r="J5395" s="1" t="s">
        <v>9870</v>
      </c>
      <c r="K5395" s="2">
        <v>45144</v>
      </c>
      <c r="L5395" s="1" t="s">
        <v>4207</v>
      </c>
      <c r="M5395" s="1" t="str">
        <f t="shared" si="420"/>
        <v>Social Services</v>
      </c>
      <c r="N5395" s="1" t="s">
        <v>4210</v>
      </c>
      <c r="O5395" s="1" t="s">
        <v>4233</v>
      </c>
      <c r="P5395" s="1">
        <v>8462</v>
      </c>
      <c r="Q5395" s="1">
        <v>1360745</v>
      </c>
      <c r="R5395" s="1">
        <f t="shared" si="421"/>
        <v>45441</v>
      </c>
      <c r="S5395" s="4">
        <v>1002112.4123197477</v>
      </c>
      <c r="T5395" s="4">
        <v>273726.88242956984</v>
      </c>
      <c r="U5395" s="1">
        <f t="shared" si="422"/>
        <v>1315304</v>
      </c>
      <c r="V5395" s="4">
        <f t="shared" si="423"/>
        <v>84905.705250682309</v>
      </c>
      <c r="W5395" s="1" t="str">
        <f t="shared" si="424"/>
        <v>Favourable</v>
      </c>
    </row>
    <row r="5396" spans="1:23" x14ac:dyDescent="0.25">
      <c r="A5396" s="1"/>
      <c r="B5396" s="1"/>
      <c r="C5396" s="1"/>
      <c r="D5396" s="1"/>
      <c r="E5396" s="1"/>
      <c r="F5396" s="2"/>
      <c r="G5396" s="3"/>
      <c r="H5396" s="1"/>
      <c r="I5396" s="1"/>
      <c r="J5396" s="1" t="s">
        <v>6283</v>
      </c>
      <c r="K5396" s="2">
        <v>43833</v>
      </c>
      <c r="L5396" s="1" t="s">
        <v>4207</v>
      </c>
      <c r="M5396" s="1" t="str">
        <f t="shared" si="420"/>
        <v>Social Services</v>
      </c>
      <c r="N5396" s="1" t="s">
        <v>4205</v>
      </c>
      <c r="O5396" s="1" t="s">
        <v>4295</v>
      </c>
      <c r="P5396" s="1">
        <v>8158</v>
      </c>
      <c r="Q5396" s="1">
        <v>929473</v>
      </c>
      <c r="R5396" s="1">
        <f t="shared" si="421"/>
        <v>26357</v>
      </c>
      <c r="S5396" s="4">
        <v>246850.95512659941</v>
      </c>
      <c r="T5396" s="4">
        <v>54725.061305673087</v>
      </c>
      <c r="U5396" s="1">
        <f t="shared" si="422"/>
        <v>903116</v>
      </c>
      <c r="V5396" s="4">
        <f t="shared" si="423"/>
        <v>627896.9835677275</v>
      </c>
      <c r="W5396" s="1" t="str">
        <f t="shared" si="424"/>
        <v>Favourable</v>
      </c>
    </row>
    <row r="5397" spans="1:23" x14ac:dyDescent="0.25">
      <c r="A5397" s="1"/>
      <c r="B5397" s="1"/>
      <c r="C5397" s="1"/>
      <c r="D5397" s="1"/>
      <c r="E5397" s="1"/>
      <c r="F5397" s="2"/>
      <c r="G5397" s="3"/>
      <c r="H5397" s="1"/>
      <c r="I5397" s="1"/>
      <c r="J5397" s="1" t="s">
        <v>10380</v>
      </c>
      <c r="K5397" s="2">
        <v>44874</v>
      </c>
      <c r="L5397" s="1" t="s">
        <v>4238</v>
      </c>
      <c r="M5397" s="1" t="str">
        <f t="shared" si="420"/>
        <v>Education</v>
      </c>
      <c r="N5397" s="1" t="s">
        <v>4210</v>
      </c>
      <c r="O5397" s="1" t="s">
        <v>4250</v>
      </c>
      <c r="P5397" s="1">
        <v>9208</v>
      </c>
      <c r="Q5397" s="1">
        <v>923295</v>
      </c>
      <c r="R5397" s="1">
        <f t="shared" si="421"/>
        <v>0</v>
      </c>
      <c r="S5397" s="4">
        <v>432585.58481151349</v>
      </c>
      <c r="T5397" s="4">
        <v>129401.66130299012</v>
      </c>
      <c r="U5397" s="1">
        <f t="shared" si="422"/>
        <v>923295</v>
      </c>
      <c r="V5397" s="4">
        <f t="shared" si="423"/>
        <v>361307.75388549641</v>
      </c>
      <c r="W5397" s="1" t="str">
        <f t="shared" si="424"/>
        <v>Favourable</v>
      </c>
    </row>
    <row r="5398" spans="1:23" x14ac:dyDescent="0.25">
      <c r="A5398" s="1"/>
      <c r="B5398" s="1"/>
      <c r="C5398" s="1"/>
      <c r="D5398" s="1"/>
      <c r="E5398" s="1"/>
      <c r="F5398" s="2"/>
      <c r="G5398" s="3"/>
      <c r="H5398" s="1"/>
      <c r="I5398" s="1"/>
      <c r="J5398" s="1" t="s">
        <v>10381</v>
      </c>
      <c r="K5398" s="2">
        <v>44836</v>
      </c>
      <c r="L5398" s="1" t="s">
        <v>4207</v>
      </c>
      <c r="M5398" s="1" t="str">
        <f t="shared" si="420"/>
        <v>Social Services</v>
      </c>
      <c r="N5398" s="1" t="s">
        <v>4222</v>
      </c>
      <c r="O5398" s="1" t="s">
        <v>4273</v>
      </c>
      <c r="P5398" s="1">
        <v>6485</v>
      </c>
      <c r="Q5398" s="1">
        <v>1803774</v>
      </c>
      <c r="R5398" s="1">
        <f t="shared" si="421"/>
        <v>0</v>
      </c>
      <c r="S5398" s="4">
        <v>1395600.9530702806</v>
      </c>
      <c r="T5398" s="4">
        <v>407737.20183763135</v>
      </c>
      <c r="U5398" s="1">
        <f t="shared" si="422"/>
        <v>1803774</v>
      </c>
      <c r="V5398" s="4">
        <f t="shared" si="423"/>
        <v>435.84509208798409</v>
      </c>
      <c r="W5398" s="1" t="str">
        <f t="shared" si="424"/>
        <v>Favourable</v>
      </c>
    </row>
    <row r="5399" spans="1:23" x14ac:dyDescent="0.25">
      <c r="A5399" s="1"/>
      <c r="B5399" s="1"/>
      <c r="C5399" s="1"/>
      <c r="D5399" s="1"/>
      <c r="E5399" s="1"/>
      <c r="F5399" s="2"/>
      <c r="G5399" s="3"/>
      <c r="H5399" s="1"/>
      <c r="I5399" s="1"/>
      <c r="J5399" s="1" t="s">
        <v>10382</v>
      </c>
      <c r="K5399" s="2">
        <v>44001</v>
      </c>
      <c r="L5399" s="1" t="s">
        <v>4207</v>
      </c>
      <c r="M5399" s="1" t="str">
        <f t="shared" si="420"/>
        <v>Social Services</v>
      </c>
      <c r="N5399" s="1" t="s">
        <v>4205</v>
      </c>
      <c r="O5399" s="1" t="s">
        <v>4325</v>
      </c>
      <c r="P5399" s="1">
        <v>7017</v>
      </c>
      <c r="Q5399" s="1">
        <v>912239</v>
      </c>
      <c r="R5399" s="1">
        <f t="shared" si="421"/>
        <v>0</v>
      </c>
      <c r="S5399" s="4">
        <v>347917.60670553171</v>
      </c>
      <c r="T5399" s="4">
        <v>45610.337276477891</v>
      </c>
      <c r="U5399" s="1">
        <f t="shared" si="422"/>
        <v>912239</v>
      </c>
      <c r="V5399" s="4">
        <f t="shared" si="423"/>
        <v>518711.0560179904</v>
      </c>
      <c r="W5399" s="1" t="str">
        <f t="shared" si="424"/>
        <v>Favourable</v>
      </c>
    </row>
    <row r="5400" spans="1:23" x14ac:dyDescent="0.25">
      <c r="A5400" s="1"/>
      <c r="B5400" s="1"/>
      <c r="C5400" s="1"/>
      <c r="D5400" s="1"/>
      <c r="E5400" s="1"/>
      <c r="F5400" s="2"/>
      <c r="G5400" s="3"/>
      <c r="H5400" s="1"/>
      <c r="I5400" s="1"/>
      <c r="J5400" s="1" t="s">
        <v>4538</v>
      </c>
      <c r="K5400" s="2">
        <v>44074</v>
      </c>
      <c r="L5400" s="1" t="s">
        <v>4238</v>
      </c>
      <c r="M5400" s="1" t="str">
        <f t="shared" si="420"/>
        <v>Education</v>
      </c>
      <c r="N5400" s="1" t="s">
        <v>4222</v>
      </c>
      <c r="O5400" s="1" t="s">
        <v>4206</v>
      </c>
      <c r="P5400" s="1">
        <v>7747</v>
      </c>
      <c r="Q5400" s="1">
        <v>1073128</v>
      </c>
      <c r="R5400" s="1">
        <f t="shared" si="421"/>
        <v>12679</v>
      </c>
      <c r="S5400" s="4">
        <v>821448.06843646814</v>
      </c>
      <c r="T5400" s="4">
        <v>11334.072099278566</v>
      </c>
      <c r="U5400" s="1">
        <f t="shared" si="422"/>
        <v>1060449</v>
      </c>
      <c r="V5400" s="4">
        <f t="shared" si="423"/>
        <v>240345.8594642533</v>
      </c>
      <c r="W5400" s="1" t="str">
        <f t="shared" si="424"/>
        <v>Favourable</v>
      </c>
    </row>
    <row r="5401" spans="1:23" x14ac:dyDescent="0.25">
      <c r="A5401" s="1"/>
      <c r="B5401" s="1"/>
      <c r="C5401" s="1"/>
      <c r="D5401" s="1"/>
      <c r="E5401" s="1"/>
      <c r="F5401" s="2"/>
      <c r="G5401" s="3"/>
      <c r="H5401" s="1"/>
      <c r="I5401" s="1"/>
      <c r="J5401" s="1" t="s">
        <v>5663</v>
      </c>
      <c r="K5401" s="2">
        <v>44541</v>
      </c>
      <c r="L5401" s="1" t="s">
        <v>4207</v>
      </c>
      <c r="M5401" s="1" t="str">
        <f t="shared" si="420"/>
        <v>Social Services</v>
      </c>
      <c r="N5401" s="1" t="s">
        <v>4222</v>
      </c>
      <c r="O5401" s="1" t="s">
        <v>4233</v>
      </c>
      <c r="P5401" s="1">
        <v>6183</v>
      </c>
      <c r="Q5401" s="1">
        <v>1164539</v>
      </c>
      <c r="R5401" s="1">
        <f t="shared" si="421"/>
        <v>26331</v>
      </c>
      <c r="S5401" s="4">
        <v>1069870.7964161828</v>
      </c>
      <c r="T5401" s="4">
        <v>262306.34152941889</v>
      </c>
      <c r="U5401" s="1">
        <f t="shared" si="422"/>
        <v>1138208</v>
      </c>
      <c r="V5401" s="4">
        <f t="shared" si="423"/>
        <v>-167638.13794560172</v>
      </c>
      <c r="W5401" s="1" t="str">
        <f t="shared" si="424"/>
        <v>Adverse</v>
      </c>
    </row>
    <row r="5402" spans="1:23" x14ac:dyDescent="0.25">
      <c r="A5402" s="1"/>
      <c r="B5402" s="1"/>
      <c r="C5402" s="1"/>
      <c r="D5402" s="1"/>
      <c r="E5402" s="1"/>
      <c r="F5402" s="2"/>
      <c r="G5402" s="3"/>
      <c r="H5402" s="1"/>
      <c r="I5402" s="1"/>
      <c r="J5402" s="1" t="s">
        <v>5974</v>
      </c>
      <c r="K5402" s="2">
        <v>45206</v>
      </c>
      <c r="L5402" s="1" t="s">
        <v>4238</v>
      </c>
      <c r="M5402" s="1" t="str">
        <f t="shared" si="420"/>
        <v>Education</v>
      </c>
      <c r="N5402" s="1" t="s">
        <v>4205</v>
      </c>
      <c r="O5402" s="1" t="s">
        <v>4496</v>
      </c>
      <c r="P5402" s="1">
        <v>6292</v>
      </c>
      <c r="Q5402" s="1">
        <v>1942238</v>
      </c>
      <c r="R5402" s="1">
        <f t="shared" si="421"/>
        <v>31143</v>
      </c>
      <c r="S5402" s="4">
        <v>1474918.0629205899</v>
      </c>
      <c r="T5402" s="4">
        <v>564012.42217799101</v>
      </c>
      <c r="U5402" s="1">
        <f t="shared" si="422"/>
        <v>1911095</v>
      </c>
      <c r="V5402" s="4">
        <f t="shared" si="423"/>
        <v>-96692.48509858083</v>
      </c>
      <c r="W5402" s="1" t="str">
        <f t="shared" si="424"/>
        <v>Adverse</v>
      </c>
    </row>
    <row r="5403" spans="1:23" x14ac:dyDescent="0.25">
      <c r="A5403" s="1"/>
      <c r="B5403" s="1"/>
      <c r="C5403" s="1"/>
      <c r="D5403" s="1"/>
      <c r="E5403" s="1"/>
      <c r="F5403" s="2"/>
      <c r="G5403" s="3"/>
      <c r="H5403" s="1"/>
      <c r="I5403" s="1"/>
      <c r="J5403" s="1" t="s">
        <v>8142</v>
      </c>
      <c r="K5403" s="2">
        <v>45411</v>
      </c>
      <c r="L5403" s="1" t="s">
        <v>4207</v>
      </c>
      <c r="M5403" s="1" t="str">
        <f t="shared" si="420"/>
        <v>Social Services</v>
      </c>
      <c r="N5403" s="1" t="s">
        <v>4222</v>
      </c>
      <c r="O5403" s="1" t="s">
        <v>4256</v>
      </c>
      <c r="P5403" s="1">
        <v>8725</v>
      </c>
      <c r="Q5403" s="1">
        <v>2482573</v>
      </c>
      <c r="R5403" s="1">
        <f t="shared" si="421"/>
        <v>45083</v>
      </c>
      <c r="S5403" s="4">
        <v>133016.33958738417</v>
      </c>
      <c r="T5403" s="4">
        <v>817517.25721109484</v>
      </c>
      <c r="U5403" s="1">
        <f t="shared" si="422"/>
        <v>2437490</v>
      </c>
      <c r="V5403" s="4">
        <f t="shared" si="423"/>
        <v>1532039.4032015209</v>
      </c>
      <c r="W5403" s="1" t="str">
        <f t="shared" si="424"/>
        <v>Favourable</v>
      </c>
    </row>
    <row r="5404" spans="1:23" x14ac:dyDescent="0.25">
      <c r="A5404" s="1"/>
      <c r="B5404" s="1"/>
      <c r="C5404" s="1"/>
      <c r="D5404" s="1"/>
      <c r="E5404" s="1"/>
      <c r="F5404" s="2"/>
      <c r="G5404" s="3"/>
      <c r="H5404" s="1"/>
      <c r="I5404" s="1"/>
      <c r="J5404" s="1" t="s">
        <v>10383</v>
      </c>
      <c r="K5404" s="2">
        <v>44180</v>
      </c>
      <c r="L5404" s="1" t="s">
        <v>4207</v>
      </c>
      <c r="M5404" s="1" t="str">
        <f t="shared" si="420"/>
        <v>Social Services</v>
      </c>
      <c r="N5404" s="1" t="s">
        <v>4210</v>
      </c>
      <c r="O5404" s="1" t="s">
        <v>4217</v>
      </c>
      <c r="P5404" s="1">
        <v>9320</v>
      </c>
      <c r="Q5404" s="1">
        <v>744341</v>
      </c>
      <c r="R5404" s="1">
        <f t="shared" si="421"/>
        <v>0</v>
      </c>
      <c r="S5404" s="4">
        <v>459992.69266590301</v>
      </c>
      <c r="T5404" s="4">
        <v>166324.94302260081</v>
      </c>
      <c r="U5404" s="1">
        <f t="shared" si="422"/>
        <v>744341</v>
      </c>
      <c r="V5404" s="4">
        <f t="shared" si="423"/>
        <v>118023.36431149615</v>
      </c>
      <c r="W5404" s="1" t="str">
        <f t="shared" si="424"/>
        <v>Favourable</v>
      </c>
    </row>
    <row r="5405" spans="1:23" x14ac:dyDescent="0.25">
      <c r="A5405" s="1"/>
      <c r="B5405" s="1"/>
      <c r="C5405" s="1"/>
      <c r="D5405" s="1"/>
      <c r="E5405" s="1"/>
      <c r="F5405" s="2"/>
      <c r="G5405" s="3"/>
      <c r="H5405" s="1"/>
      <c r="I5405" s="1"/>
      <c r="J5405" s="1" t="s">
        <v>5099</v>
      </c>
      <c r="K5405" s="2">
        <v>44770</v>
      </c>
      <c r="L5405" s="1" t="s">
        <v>4238</v>
      </c>
      <c r="M5405" s="1" t="str">
        <f t="shared" si="420"/>
        <v>Education</v>
      </c>
      <c r="N5405" s="1" t="s">
        <v>4222</v>
      </c>
      <c r="O5405" s="1" t="s">
        <v>4241</v>
      </c>
      <c r="P5405" s="1">
        <v>7876</v>
      </c>
      <c r="Q5405" s="1">
        <v>443153</v>
      </c>
      <c r="R5405" s="1">
        <f t="shared" si="421"/>
        <v>52824</v>
      </c>
      <c r="S5405" s="4">
        <v>432850.28521471418</v>
      </c>
      <c r="T5405" s="4">
        <v>2753.6345369716305</v>
      </c>
      <c r="U5405" s="1">
        <f t="shared" si="422"/>
        <v>390329</v>
      </c>
      <c r="V5405" s="4">
        <f t="shared" si="423"/>
        <v>7549.0802483141888</v>
      </c>
      <c r="W5405" s="1" t="str">
        <f t="shared" si="424"/>
        <v>Favourable</v>
      </c>
    </row>
    <row r="5406" spans="1:23" x14ac:dyDescent="0.25">
      <c r="A5406" s="1"/>
      <c r="B5406" s="1"/>
      <c r="C5406" s="1"/>
      <c r="D5406" s="1"/>
      <c r="E5406" s="1"/>
      <c r="F5406" s="2"/>
      <c r="G5406" s="3"/>
      <c r="H5406" s="1"/>
      <c r="I5406" s="1"/>
      <c r="J5406" s="1" t="s">
        <v>10384</v>
      </c>
      <c r="K5406" s="2">
        <v>44685</v>
      </c>
      <c r="L5406" s="1" t="s">
        <v>4227</v>
      </c>
      <c r="M5406" s="1" t="str">
        <f t="shared" si="420"/>
        <v>Infrastructure</v>
      </c>
      <c r="N5406" s="1" t="s">
        <v>4222</v>
      </c>
      <c r="O5406" s="1" t="s">
        <v>4458</v>
      </c>
      <c r="P5406" s="1">
        <v>6630</v>
      </c>
      <c r="Q5406" s="1">
        <v>439358</v>
      </c>
      <c r="R5406" s="1">
        <f t="shared" si="421"/>
        <v>0</v>
      </c>
      <c r="S5406" s="4">
        <v>416094.49037059129</v>
      </c>
      <c r="T5406" s="4">
        <v>48428.884266528148</v>
      </c>
      <c r="U5406" s="1">
        <f t="shared" si="422"/>
        <v>439358</v>
      </c>
      <c r="V5406" s="4">
        <f t="shared" si="423"/>
        <v>-25165.374637119414</v>
      </c>
      <c r="W5406" s="1" t="str">
        <f t="shared" si="424"/>
        <v>Adverse</v>
      </c>
    </row>
    <row r="5407" spans="1:23" x14ac:dyDescent="0.25">
      <c r="A5407" s="1"/>
      <c r="B5407" s="1"/>
      <c r="C5407" s="1"/>
      <c r="D5407" s="1"/>
      <c r="E5407" s="1"/>
      <c r="F5407" s="2"/>
      <c r="G5407" s="3"/>
      <c r="H5407" s="1"/>
      <c r="I5407" s="1"/>
      <c r="J5407" s="1" t="s">
        <v>8577</v>
      </c>
      <c r="K5407" s="2">
        <v>44313</v>
      </c>
      <c r="L5407" s="1" t="s">
        <v>4227</v>
      </c>
      <c r="M5407" s="1" t="str">
        <f t="shared" si="420"/>
        <v>Infrastructure</v>
      </c>
      <c r="N5407" s="1" t="s">
        <v>4205</v>
      </c>
      <c r="O5407" s="1" t="s">
        <v>4402</v>
      </c>
      <c r="P5407" s="1">
        <v>8633</v>
      </c>
      <c r="Q5407" s="1">
        <v>596456</v>
      </c>
      <c r="R5407" s="1">
        <f t="shared" si="421"/>
        <v>34884</v>
      </c>
      <c r="S5407" s="4">
        <v>254434.6283294298</v>
      </c>
      <c r="T5407" s="4">
        <v>73705.463151559234</v>
      </c>
      <c r="U5407" s="1">
        <f t="shared" si="422"/>
        <v>561572</v>
      </c>
      <c r="V5407" s="4">
        <f t="shared" si="423"/>
        <v>268315.90851901099</v>
      </c>
      <c r="W5407" s="1" t="str">
        <f t="shared" si="424"/>
        <v>Favourable</v>
      </c>
    </row>
    <row r="5408" spans="1:23" x14ac:dyDescent="0.25">
      <c r="A5408" s="1"/>
      <c r="B5408" s="1"/>
      <c r="C5408" s="1"/>
      <c r="D5408" s="1"/>
      <c r="E5408" s="1"/>
      <c r="F5408" s="2"/>
      <c r="G5408" s="3"/>
      <c r="H5408" s="1"/>
      <c r="I5408" s="1"/>
      <c r="J5408" s="1" t="s">
        <v>4579</v>
      </c>
      <c r="K5408" s="2">
        <v>45322</v>
      </c>
      <c r="L5408" s="1" t="s">
        <v>4238</v>
      </c>
      <c r="M5408" s="1" t="str">
        <f t="shared" si="420"/>
        <v>Education</v>
      </c>
      <c r="N5408" s="1" t="s">
        <v>4222</v>
      </c>
      <c r="O5408" s="1" t="s">
        <v>4314</v>
      </c>
      <c r="P5408" s="1">
        <v>7250</v>
      </c>
      <c r="Q5408" s="1">
        <v>984241</v>
      </c>
      <c r="R5408" s="1">
        <f t="shared" si="421"/>
        <v>34449</v>
      </c>
      <c r="S5408" s="4">
        <v>570852.95726324338</v>
      </c>
      <c r="T5408" s="4">
        <v>31976.910614465891</v>
      </c>
      <c r="U5408" s="1">
        <f t="shared" si="422"/>
        <v>949792</v>
      </c>
      <c r="V5408" s="4">
        <f t="shared" si="423"/>
        <v>381411.13212229067</v>
      </c>
      <c r="W5408" s="1" t="str">
        <f t="shared" si="424"/>
        <v>Favourable</v>
      </c>
    </row>
    <row r="5409" spans="1:23" x14ac:dyDescent="0.25">
      <c r="A5409" s="1"/>
      <c r="B5409" s="1"/>
      <c r="C5409" s="1"/>
      <c r="D5409" s="1"/>
      <c r="E5409" s="1"/>
      <c r="F5409" s="2"/>
      <c r="G5409" s="3"/>
      <c r="H5409" s="1"/>
      <c r="I5409" s="1"/>
      <c r="J5409" s="1" t="s">
        <v>4372</v>
      </c>
      <c r="K5409" s="2">
        <v>44105</v>
      </c>
      <c r="L5409" s="1" t="s">
        <v>4238</v>
      </c>
      <c r="M5409" s="1" t="str">
        <f t="shared" si="420"/>
        <v>Education</v>
      </c>
      <c r="N5409" s="1" t="s">
        <v>4205</v>
      </c>
      <c r="O5409" s="1" t="s">
        <v>4402</v>
      </c>
      <c r="P5409" s="1">
        <v>8524</v>
      </c>
      <c r="Q5409" s="1">
        <v>738396</v>
      </c>
      <c r="R5409" s="1">
        <f t="shared" si="421"/>
        <v>95596</v>
      </c>
      <c r="S5409" s="4">
        <v>519666.21484863712</v>
      </c>
      <c r="T5409" s="4">
        <v>47515.057238698828</v>
      </c>
      <c r="U5409" s="1">
        <f t="shared" si="422"/>
        <v>642800</v>
      </c>
      <c r="V5409" s="4">
        <f t="shared" si="423"/>
        <v>171214.72791266406</v>
      </c>
      <c r="W5409" s="1" t="str">
        <f t="shared" si="424"/>
        <v>Favourable</v>
      </c>
    </row>
    <row r="5410" spans="1:23" x14ac:dyDescent="0.25">
      <c r="A5410" s="1"/>
      <c r="B5410" s="1"/>
      <c r="C5410" s="1"/>
      <c r="D5410" s="1"/>
      <c r="E5410" s="1"/>
      <c r="F5410" s="2"/>
      <c r="G5410" s="3"/>
      <c r="H5410" s="1"/>
      <c r="I5410" s="1"/>
      <c r="J5410" s="1" t="s">
        <v>10385</v>
      </c>
      <c r="K5410" s="2">
        <v>44278</v>
      </c>
      <c r="L5410" s="1" t="s">
        <v>4238</v>
      </c>
      <c r="M5410" s="1" t="str">
        <f t="shared" si="420"/>
        <v>Education</v>
      </c>
      <c r="N5410" s="1" t="s">
        <v>4205</v>
      </c>
      <c r="O5410" s="1" t="s">
        <v>4264</v>
      </c>
      <c r="P5410" s="1">
        <v>7828</v>
      </c>
      <c r="Q5410" s="1">
        <v>2047344</v>
      </c>
      <c r="R5410" s="1">
        <f t="shared" si="421"/>
        <v>0</v>
      </c>
      <c r="S5410" s="4">
        <v>1730550.3363813723</v>
      </c>
      <c r="T5410" s="4">
        <v>388284.16685219418</v>
      </c>
      <c r="U5410" s="1">
        <f t="shared" si="422"/>
        <v>2047344</v>
      </c>
      <c r="V5410" s="4">
        <f t="shared" si="423"/>
        <v>-71490.503233566415</v>
      </c>
      <c r="W5410" s="1" t="str">
        <f t="shared" si="424"/>
        <v>Adverse</v>
      </c>
    </row>
    <row r="5411" spans="1:23" x14ac:dyDescent="0.25">
      <c r="A5411" s="1"/>
      <c r="B5411" s="1"/>
      <c r="C5411" s="1"/>
      <c r="D5411" s="1"/>
      <c r="E5411" s="1"/>
      <c r="F5411" s="2"/>
      <c r="G5411" s="3"/>
      <c r="H5411" s="1"/>
      <c r="I5411" s="1"/>
      <c r="J5411" s="1" t="s">
        <v>5397</v>
      </c>
      <c r="K5411" s="2">
        <v>44106</v>
      </c>
      <c r="L5411" s="1" t="s">
        <v>4227</v>
      </c>
      <c r="M5411" s="1" t="str">
        <f t="shared" si="420"/>
        <v>Infrastructure</v>
      </c>
      <c r="N5411" s="1" t="s">
        <v>4210</v>
      </c>
      <c r="O5411" s="1" t="s">
        <v>4267</v>
      </c>
      <c r="P5411" s="1">
        <v>5558</v>
      </c>
      <c r="Q5411" s="1">
        <v>2291357</v>
      </c>
      <c r="R5411" s="1">
        <f t="shared" si="421"/>
        <v>43341</v>
      </c>
      <c r="S5411" s="4">
        <v>1446817.9048199598</v>
      </c>
      <c r="T5411" s="4">
        <v>733103.83975612733</v>
      </c>
      <c r="U5411" s="1">
        <f t="shared" si="422"/>
        <v>2248016</v>
      </c>
      <c r="V5411" s="4">
        <f t="shared" si="423"/>
        <v>111435.25542391278</v>
      </c>
      <c r="W5411" s="1" t="str">
        <f t="shared" si="424"/>
        <v>Favourable</v>
      </c>
    </row>
    <row r="5412" spans="1:23" x14ac:dyDescent="0.25">
      <c r="A5412" s="1"/>
      <c r="B5412" s="1"/>
      <c r="C5412" s="1"/>
      <c r="D5412" s="1"/>
      <c r="E5412" s="1"/>
      <c r="F5412" s="2"/>
      <c r="G5412" s="3"/>
      <c r="H5412" s="1"/>
      <c r="I5412" s="1"/>
      <c r="J5412" s="1" t="s">
        <v>10386</v>
      </c>
      <c r="K5412" s="2">
        <v>44259</v>
      </c>
      <c r="L5412" s="1" t="s">
        <v>4204</v>
      </c>
      <c r="M5412" s="1" t="str">
        <f t="shared" si="420"/>
        <v>Education</v>
      </c>
      <c r="N5412" s="1" t="s">
        <v>4210</v>
      </c>
      <c r="O5412" s="1" t="s">
        <v>4237</v>
      </c>
      <c r="P5412" s="1">
        <v>8042</v>
      </c>
      <c r="Q5412" s="1">
        <v>1396724</v>
      </c>
      <c r="R5412" s="1">
        <f t="shared" si="421"/>
        <v>0</v>
      </c>
      <c r="S5412" s="4">
        <v>43277.448845264473</v>
      </c>
      <c r="T5412" s="4">
        <v>257659.99647218265</v>
      </c>
      <c r="U5412" s="1">
        <f t="shared" si="422"/>
        <v>1396724</v>
      </c>
      <c r="V5412" s="4">
        <f t="shared" si="423"/>
        <v>1095786.5546825528</v>
      </c>
      <c r="W5412" s="1" t="str">
        <f t="shared" si="424"/>
        <v>Favourable</v>
      </c>
    </row>
    <row r="5413" spans="1:23" x14ac:dyDescent="0.25">
      <c r="A5413" s="1"/>
      <c r="B5413" s="1"/>
      <c r="C5413" s="1"/>
      <c r="D5413" s="1"/>
      <c r="E5413" s="1"/>
      <c r="F5413" s="2"/>
      <c r="G5413" s="3"/>
      <c r="H5413" s="1"/>
      <c r="I5413" s="1"/>
      <c r="J5413" s="1" t="s">
        <v>6396</v>
      </c>
      <c r="K5413" s="2">
        <v>44279</v>
      </c>
      <c r="L5413" s="1" t="s">
        <v>4204</v>
      </c>
      <c r="M5413" s="1" t="str">
        <f t="shared" si="420"/>
        <v>Education</v>
      </c>
      <c r="N5413" s="1" t="s">
        <v>4210</v>
      </c>
      <c r="O5413" s="1" t="s">
        <v>4241</v>
      </c>
      <c r="P5413" s="1">
        <v>7109</v>
      </c>
      <c r="Q5413" s="1">
        <v>1574469</v>
      </c>
      <c r="R5413" s="1">
        <f t="shared" si="421"/>
        <v>27721</v>
      </c>
      <c r="S5413" s="4">
        <v>962271.05870621826</v>
      </c>
      <c r="T5413" s="4">
        <v>515491.8287912712</v>
      </c>
      <c r="U5413" s="1">
        <f t="shared" si="422"/>
        <v>1546748</v>
      </c>
      <c r="V5413" s="4">
        <f t="shared" si="423"/>
        <v>96706.112502510659</v>
      </c>
      <c r="W5413" s="1" t="str">
        <f t="shared" si="424"/>
        <v>Favourable</v>
      </c>
    </row>
    <row r="5414" spans="1:23" x14ac:dyDescent="0.25">
      <c r="A5414" s="1"/>
      <c r="B5414" s="1"/>
      <c r="C5414" s="1"/>
      <c r="D5414" s="1"/>
      <c r="E5414" s="1"/>
      <c r="F5414" s="2"/>
      <c r="G5414" s="3"/>
      <c r="H5414" s="1"/>
      <c r="I5414" s="1"/>
      <c r="J5414" s="1" t="s">
        <v>6560</v>
      </c>
      <c r="K5414" s="2">
        <v>43958</v>
      </c>
      <c r="L5414" s="1" t="s">
        <v>4238</v>
      </c>
      <c r="M5414" s="1" t="str">
        <f t="shared" si="420"/>
        <v>Education</v>
      </c>
      <c r="N5414" s="1" t="s">
        <v>4222</v>
      </c>
      <c r="O5414" s="1" t="s">
        <v>4250</v>
      </c>
      <c r="P5414" s="1">
        <v>5922</v>
      </c>
      <c r="Q5414" s="1">
        <v>1112127</v>
      </c>
      <c r="R5414" s="1">
        <f t="shared" si="421"/>
        <v>46566</v>
      </c>
      <c r="S5414" s="4">
        <v>689061.51263840077</v>
      </c>
      <c r="T5414" s="4">
        <v>280898.34072295285</v>
      </c>
      <c r="U5414" s="1">
        <f t="shared" si="422"/>
        <v>1065561</v>
      </c>
      <c r="V5414" s="4">
        <f t="shared" si="423"/>
        <v>142167.14663864637</v>
      </c>
      <c r="W5414" s="1" t="str">
        <f t="shared" si="424"/>
        <v>Favourable</v>
      </c>
    </row>
    <row r="5415" spans="1:23" x14ac:dyDescent="0.25">
      <c r="A5415" s="1"/>
      <c r="B5415" s="1"/>
      <c r="C5415" s="1"/>
      <c r="D5415" s="1"/>
      <c r="E5415" s="1"/>
      <c r="F5415" s="2"/>
      <c r="G5415" s="3"/>
      <c r="H5415" s="1"/>
      <c r="I5415" s="1"/>
      <c r="J5415" s="1" t="s">
        <v>7556</v>
      </c>
      <c r="K5415" s="2">
        <v>44258</v>
      </c>
      <c r="L5415" s="1" t="s">
        <v>4227</v>
      </c>
      <c r="M5415" s="1" t="str">
        <f t="shared" si="420"/>
        <v>Infrastructure</v>
      </c>
      <c r="N5415" s="1" t="s">
        <v>4205</v>
      </c>
      <c r="O5415" s="1" t="s">
        <v>4479</v>
      </c>
      <c r="P5415" s="1">
        <v>6625</v>
      </c>
      <c r="Q5415" s="1">
        <v>1442640</v>
      </c>
      <c r="R5415" s="1">
        <f t="shared" si="421"/>
        <v>42488</v>
      </c>
      <c r="S5415" s="4">
        <v>1113789.425528592</v>
      </c>
      <c r="T5415" s="4">
        <v>68751.707587746248</v>
      </c>
      <c r="U5415" s="1">
        <f t="shared" si="422"/>
        <v>1400152</v>
      </c>
      <c r="V5415" s="4">
        <f t="shared" si="423"/>
        <v>260098.86688366183</v>
      </c>
      <c r="W5415" s="1" t="str">
        <f t="shared" si="424"/>
        <v>Favourable</v>
      </c>
    </row>
    <row r="5416" spans="1:23" x14ac:dyDescent="0.25">
      <c r="A5416" s="1"/>
      <c r="B5416" s="1"/>
      <c r="C5416" s="1"/>
      <c r="D5416" s="1"/>
      <c r="E5416" s="1"/>
      <c r="F5416" s="2"/>
      <c r="G5416" s="3"/>
      <c r="H5416" s="1"/>
      <c r="I5416" s="1"/>
      <c r="J5416" s="1" t="s">
        <v>9548</v>
      </c>
      <c r="K5416" s="2">
        <v>44502</v>
      </c>
      <c r="L5416" s="1" t="s">
        <v>4227</v>
      </c>
      <c r="M5416" s="1" t="str">
        <f t="shared" si="420"/>
        <v>Infrastructure</v>
      </c>
      <c r="N5416" s="1" t="s">
        <v>4205</v>
      </c>
      <c r="O5416" s="1" t="s">
        <v>4479</v>
      </c>
      <c r="P5416" s="1">
        <v>7985</v>
      </c>
      <c r="Q5416" s="1">
        <v>392436</v>
      </c>
      <c r="R5416" s="1">
        <f t="shared" si="421"/>
        <v>24627</v>
      </c>
      <c r="S5416" s="4">
        <v>376857.75423310051</v>
      </c>
      <c r="T5416" s="4">
        <v>90751.851975716258</v>
      </c>
      <c r="U5416" s="1">
        <f t="shared" si="422"/>
        <v>367809</v>
      </c>
      <c r="V5416" s="4">
        <f t="shared" si="423"/>
        <v>-75173.606208816753</v>
      </c>
      <c r="W5416" s="1" t="str">
        <f t="shared" si="424"/>
        <v>Adverse</v>
      </c>
    </row>
    <row r="5417" spans="1:23" x14ac:dyDescent="0.25">
      <c r="A5417" s="1"/>
      <c r="B5417" s="1"/>
      <c r="C5417" s="1"/>
      <c r="D5417" s="1"/>
      <c r="E5417" s="1"/>
      <c r="F5417" s="2"/>
      <c r="G5417" s="3"/>
      <c r="H5417" s="1"/>
      <c r="I5417" s="1"/>
      <c r="J5417" s="1" t="s">
        <v>9425</v>
      </c>
      <c r="K5417" s="2">
        <v>43969</v>
      </c>
      <c r="L5417" s="1" t="s">
        <v>4207</v>
      </c>
      <c r="M5417" s="1" t="str">
        <f t="shared" si="420"/>
        <v>Social Services</v>
      </c>
      <c r="N5417" s="1" t="s">
        <v>4222</v>
      </c>
      <c r="O5417" s="1" t="s">
        <v>4259</v>
      </c>
      <c r="P5417" s="1">
        <v>5796</v>
      </c>
      <c r="Q5417" s="1">
        <v>1695711</v>
      </c>
      <c r="R5417" s="1">
        <f t="shared" si="421"/>
        <v>55830</v>
      </c>
      <c r="S5417" s="4">
        <v>1262553.0058618621</v>
      </c>
      <c r="T5417" s="4">
        <v>357269.42717321566</v>
      </c>
      <c r="U5417" s="1">
        <f t="shared" si="422"/>
        <v>1639881</v>
      </c>
      <c r="V5417" s="4">
        <f t="shared" si="423"/>
        <v>75888.56696492224</v>
      </c>
      <c r="W5417" s="1" t="str">
        <f t="shared" si="424"/>
        <v>Favourable</v>
      </c>
    </row>
    <row r="5418" spans="1:23" x14ac:dyDescent="0.25">
      <c r="A5418" s="1"/>
      <c r="B5418" s="1"/>
      <c r="C5418" s="1"/>
      <c r="D5418" s="1"/>
      <c r="E5418" s="1"/>
      <c r="F5418" s="2"/>
      <c r="G5418" s="3"/>
      <c r="H5418" s="1"/>
      <c r="I5418" s="1"/>
      <c r="J5418" s="1" t="s">
        <v>6498</v>
      </c>
      <c r="K5418" s="2">
        <v>43988</v>
      </c>
      <c r="L5418" s="1" t="s">
        <v>4204</v>
      </c>
      <c r="M5418" s="1" t="str">
        <f t="shared" si="420"/>
        <v>Education</v>
      </c>
      <c r="N5418" s="1" t="s">
        <v>4205</v>
      </c>
      <c r="O5418" s="1" t="s">
        <v>4264</v>
      </c>
      <c r="P5418" s="1">
        <v>8202</v>
      </c>
      <c r="Q5418" s="1">
        <v>1329555</v>
      </c>
      <c r="R5418" s="1">
        <f t="shared" si="421"/>
        <v>40929</v>
      </c>
      <c r="S5418" s="4">
        <v>765375.30003242509</v>
      </c>
      <c r="T5418" s="4">
        <v>59961.325723105627</v>
      </c>
      <c r="U5418" s="1">
        <f t="shared" si="422"/>
        <v>1288626</v>
      </c>
      <c r="V5418" s="4">
        <f t="shared" si="423"/>
        <v>504218.37424446933</v>
      </c>
      <c r="W5418" s="1" t="str">
        <f t="shared" si="424"/>
        <v>Favourable</v>
      </c>
    </row>
    <row r="5419" spans="1:23" x14ac:dyDescent="0.25">
      <c r="A5419" s="1"/>
      <c r="B5419" s="1"/>
      <c r="C5419" s="1"/>
      <c r="D5419" s="1"/>
      <c r="E5419" s="1"/>
      <c r="F5419" s="2"/>
      <c r="G5419" s="3"/>
      <c r="H5419" s="1"/>
      <c r="I5419" s="1"/>
      <c r="J5419" s="1" t="s">
        <v>5109</v>
      </c>
      <c r="K5419" s="2">
        <v>44957</v>
      </c>
      <c r="L5419" s="1" t="s">
        <v>4238</v>
      </c>
      <c r="M5419" s="1" t="str">
        <f t="shared" si="420"/>
        <v>Education</v>
      </c>
      <c r="N5419" s="1" t="s">
        <v>4210</v>
      </c>
      <c r="O5419" s="1" t="s">
        <v>4441</v>
      </c>
      <c r="P5419" s="1">
        <v>5503</v>
      </c>
      <c r="Q5419" s="1">
        <v>1238659</v>
      </c>
      <c r="R5419" s="1">
        <f t="shared" si="421"/>
        <v>37006</v>
      </c>
      <c r="S5419" s="4">
        <v>728185.92192609736</v>
      </c>
      <c r="T5419" s="4">
        <v>212303.36560531039</v>
      </c>
      <c r="U5419" s="1">
        <f t="shared" si="422"/>
        <v>1201653</v>
      </c>
      <c r="V5419" s="4">
        <f t="shared" si="423"/>
        <v>298169.71246859222</v>
      </c>
      <c r="W5419" s="1" t="str">
        <f t="shared" si="424"/>
        <v>Favourable</v>
      </c>
    </row>
    <row r="5420" spans="1:23" x14ac:dyDescent="0.25">
      <c r="A5420" s="1"/>
      <c r="B5420" s="1"/>
      <c r="C5420" s="1"/>
      <c r="D5420" s="1"/>
      <c r="E5420" s="1"/>
      <c r="F5420" s="2"/>
      <c r="G5420" s="3"/>
      <c r="H5420" s="1"/>
      <c r="I5420" s="1"/>
      <c r="J5420" s="1" t="s">
        <v>9764</v>
      </c>
      <c r="K5420" s="2">
        <v>44016</v>
      </c>
      <c r="L5420" s="1" t="s">
        <v>4238</v>
      </c>
      <c r="M5420" s="1" t="str">
        <f t="shared" si="420"/>
        <v>Education</v>
      </c>
      <c r="N5420" s="1" t="s">
        <v>4205</v>
      </c>
      <c r="O5420" s="1" t="s">
        <v>4289</v>
      </c>
      <c r="P5420" s="1">
        <v>8737</v>
      </c>
      <c r="Q5420" s="1">
        <v>1825334</v>
      </c>
      <c r="R5420" s="1">
        <f t="shared" si="421"/>
        <v>36972</v>
      </c>
      <c r="S5420" s="4">
        <v>170095.52405753065</v>
      </c>
      <c r="T5420" s="4">
        <v>599037.82593949966</v>
      </c>
      <c r="U5420" s="1">
        <f t="shared" si="422"/>
        <v>1788362</v>
      </c>
      <c r="V5420" s="4">
        <f t="shared" si="423"/>
        <v>1056200.6500029697</v>
      </c>
      <c r="W5420" s="1" t="str">
        <f t="shared" si="424"/>
        <v>Favourable</v>
      </c>
    </row>
    <row r="5421" spans="1:23" x14ac:dyDescent="0.25">
      <c r="A5421" s="1"/>
      <c r="B5421" s="1"/>
      <c r="C5421" s="1"/>
      <c r="D5421" s="1"/>
      <c r="E5421" s="1"/>
      <c r="F5421" s="2"/>
      <c r="G5421" s="3"/>
      <c r="H5421" s="1"/>
      <c r="I5421" s="1"/>
      <c r="J5421" s="1" t="s">
        <v>9840</v>
      </c>
      <c r="K5421" s="2">
        <v>44834</v>
      </c>
      <c r="L5421" s="1" t="s">
        <v>4207</v>
      </c>
      <c r="M5421" s="1" t="str">
        <f t="shared" si="420"/>
        <v>Social Services</v>
      </c>
      <c r="N5421" s="1" t="s">
        <v>4205</v>
      </c>
      <c r="O5421" s="1" t="s">
        <v>4438</v>
      </c>
      <c r="P5421" s="1">
        <v>8190</v>
      </c>
      <c r="Q5421" s="1">
        <v>2464882</v>
      </c>
      <c r="R5421" s="1">
        <f t="shared" si="421"/>
        <v>46329</v>
      </c>
      <c r="S5421" s="4">
        <v>1730026.2915156672</v>
      </c>
      <c r="T5421" s="4">
        <v>569944.85183967126</v>
      </c>
      <c r="U5421" s="1">
        <f t="shared" si="422"/>
        <v>2418553</v>
      </c>
      <c r="V5421" s="4">
        <f t="shared" si="423"/>
        <v>164910.85664466163</v>
      </c>
      <c r="W5421" s="1" t="str">
        <f t="shared" si="424"/>
        <v>Favourable</v>
      </c>
    </row>
    <row r="5422" spans="1:23" x14ac:dyDescent="0.25">
      <c r="A5422" s="1"/>
      <c r="B5422" s="1"/>
      <c r="C5422" s="1"/>
      <c r="D5422" s="1"/>
      <c r="E5422" s="1"/>
      <c r="F5422" s="2"/>
      <c r="G5422" s="3"/>
      <c r="H5422" s="1"/>
      <c r="I5422" s="1"/>
      <c r="J5422" s="1" t="s">
        <v>7853</v>
      </c>
      <c r="K5422" s="2">
        <v>43954</v>
      </c>
      <c r="L5422" s="1" t="s">
        <v>4238</v>
      </c>
      <c r="M5422" s="1" t="str">
        <f t="shared" si="420"/>
        <v>Education</v>
      </c>
      <c r="N5422" s="1" t="s">
        <v>4205</v>
      </c>
      <c r="O5422" s="1" t="s">
        <v>4476</v>
      </c>
      <c r="P5422" s="1">
        <v>6321</v>
      </c>
      <c r="Q5422" s="1">
        <v>2287938</v>
      </c>
      <c r="R5422" s="1">
        <f t="shared" si="421"/>
        <v>23450</v>
      </c>
      <c r="S5422" s="4">
        <v>793439.53349685657</v>
      </c>
      <c r="T5422" s="4">
        <v>663480.7940887016</v>
      </c>
      <c r="U5422" s="1">
        <f t="shared" si="422"/>
        <v>2264488</v>
      </c>
      <c r="V5422" s="4">
        <f t="shared" si="423"/>
        <v>831017.67241444183</v>
      </c>
      <c r="W5422" s="1" t="str">
        <f t="shared" si="424"/>
        <v>Favourable</v>
      </c>
    </row>
    <row r="5423" spans="1:23" x14ac:dyDescent="0.25">
      <c r="A5423" s="1"/>
      <c r="B5423" s="1"/>
      <c r="C5423" s="1"/>
      <c r="D5423" s="1"/>
      <c r="E5423" s="1"/>
      <c r="F5423" s="2"/>
      <c r="G5423" s="3"/>
      <c r="H5423" s="1"/>
      <c r="I5423" s="1"/>
      <c r="J5423" s="1" t="s">
        <v>4661</v>
      </c>
      <c r="K5423" s="2">
        <v>44037</v>
      </c>
      <c r="L5423" s="1" t="s">
        <v>4227</v>
      </c>
      <c r="M5423" s="1" t="str">
        <f t="shared" si="420"/>
        <v>Infrastructure</v>
      </c>
      <c r="N5423" s="1" t="s">
        <v>4210</v>
      </c>
      <c r="O5423" s="1" t="s">
        <v>4270</v>
      </c>
      <c r="P5423" s="1">
        <v>5744</v>
      </c>
      <c r="Q5423" s="1">
        <v>591141</v>
      </c>
      <c r="R5423" s="1">
        <f t="shared" si="421"/>
        <v>34053</v>
      </c>
      <c r="S5423" s="4">
        <v>162.04446290902587</v>
      </c>
      <c r="T5423" s="4">
        <v>182505.71727034086</v>
      </c>
      <c r="U5423" s="1">
        <f t="shared" si="422"/>
        <v>557088</v>
      </c>
      <c r="V5423" s="4">
        <f t="shared" si="423"/>
        <v>408473.23826675012</v>
      </c>
      <c r="W5423" s="1" t="str">
        <f t="shared" si="424"/>
        <v>Favourable</v>
      </c>
    </row>
    <row r="5424" spans="1:23" x14ac:dyDescent="0.25">
      <c r="A5424" s="1"/>
      <c r="B5424" s="1"/>
      <c r="C5424" s="1"/>
      <c r="D5424" s="1"/>
      <c r="E5424" s="1"/>
      <c r="F5424" s="2"/>
      <c r="G5424" s="3"/>
      <c r="H5424" s="1"/>
      <c r="I5424" s="1"/>
      <c r="J5424" s="1" t="s">
        <v>9074</v>
      </c>
      <c r="K5424" s="2">
        <v>44140</v>
      </c>
      <c r="L5424" s="1" t="s">
        <v>4204</v>
      </c>
      <c r="M5424" s="1" t="str">
        <f t="shared" si="420"/>
        <v>Education</v>
      </c>
      <c r="N5424" s="1" t="s">
        <v>4210</v>
      </c>
      <c r="O5424" s="1" t="s">
        <v>4304</v>
      </c>
      <c r="P5424" s="1">
        <v>5623</v>
      </c>
      <c r="Q5424" s="1">
        <v>299060</v>
      </c>
      <c r="R5424" s="1">
        <f t="shared" si="421"/>
        <v>50806</v>
      </c>
      <c r="S5424" s="4">
        <v>239357.58786083452</v>
      </c>
      <c r="T5424" s="4">
        <v>18036.431740908058</v>
      </c>
      <c r="U5424" s="1">
        <f t="shared" si="422"/>
        <v>248254</v>
      </c>
      <c r="V5424" s="4">
        <f t="shared" si="423"/>
        <v>41665.980398257409</v>
      </c>
      <c r="W5424" s="1" t="str">
        <f t="shared" si="424"/>
        <v>Favourable</v>
      </c>
    </row>
    <row r="5425" spans="1:23" x14ac:dyDescent="0.25">
      <c r="A5425" s="1"/>
      <c r="B5425" s="1"/>
      <c r="C5425" s="1"/>
      <c r="D5425" s="1"/>
      <c r="E5425" s="1"/>
      <c r="F5425" s="2"/>
      <c r="G5425" s="3"/>
      <c r="H5425" s="1"/>
      <c r="I5425" s="1"/>
      <c r="J5425" s="1" t="s">
        <v>10032</v>
      </c>
      <c r="K5425" s="2">
        <v>44347</v>
      </c>
      <c r="L5425" s="1" t="s">
        <v>4207</v>
      </c>
      <c r="M5425" s="1" t="str">
        <f t="shared" si="420"/>
        <v>Social Services</v>
      </c>
      <c r="N5425" s="1" t="s">
        <v>4210</v>
      </c>
      <c r="O5425" s="1" t="s">
        <v>4289</v>
      </c>
      <c r="P5425" s="1">
        <v>7516</v>
      </c>
      <c r="Q5425" s="1">
        <v>251465</v>
      </c>
      <c r="R5425" s="1">
        <f t="shared" si="421"/>
        <v>28631</v>
      </c>
      <c r="S5425" s="4">
        <v>142094.7084930882</v>
      </c>
      <c r="T5425" s="4">
        <v>51879.208270007082</v>
      </c>
      <c r="U5425" s="1">
        <f t="shared" si="422"/>
        <v>222834</v>
      </c>
      <c r="V5425" s="4">
        <f t="shared" si="423"/>
        <v>57491.083236904728</v>
      </c>
      <c r="W5425" s="1" t="str">
        <f t="shared" si="424"/>
        <v>Favourable</v>
      </c>
    </row>
    <row r="5426" spans="1:23" x14ac:dyDescent="0.25">
      <c r="A5426" s="1"/>
      <c r="B5426" s="1"/>
      <c r="C5426" s="1"/>
      <c r="D5426" s="1"/>
      <c r="E5426" s="1"/>
      <c r="F5426" s="2"/>
      <c r="G5426" s="3"/>
      <c r="H5426" s="1"/>
      <c r="I5426" s="1"/>
      <c r="J5426" s="1" t="s">
        <v>10387</v>
      </c>
      <c r="K5426" s="2">
        <v>44499</v>
      </c>
      <c r="L5426" s="1" t="s">
        <v>4207</v>
      </c>
      <c r="M5426" s="1" t="str">
        <f t="shared" si="420"/>
        <v>Social Services</v>
      </c>
      <c r="N5426" s="1" t="s">
        <v>4210</v>
      </c>
      <c r="O5426" s="1" t="s">
        <v>4361</v>
      </c>
      <c r="P5426" s="1">
        <v>7124</v>
      </c>
      <c r="Q5426" s="1">
        <v>979981</v>
      </c>
      <c r="R5426" s="1">
        <f t="shared" si="421"/>
        <v>0</v>
      </c>
      <c r="S5426" s="4">
        <v>459622.58431166987</v>
      </c>
      <c r="T5426" s="4">
        <v>274603.18892223283</v>
      </c>
      <c r="U5426" s="1">
        <f t="shared" si="422"/>
        <v>979981</v>
      </c>
      <c r="V5426" s="4">
        <f t="shared" si="423"/>
        <v>245755.22676609736</v>
      </c>
      <c r="W5426" s="1" t="str">
        <f t="shared" si="424"/>
        <v>Favourable</v>
      </c>
    </row>
    <row r="5427" spans="1:23" x14ac:dyDescent="0.25">
      <c r="A5427" s="1"/>
      <c r="B5427" s="1"/>
      <c r="C5427" s="1"/>
      <c r="D5427" s="1"/>
      <c r="E5427" s="1"/>
      <c r="F5427" s="2"/>
      <c r="G5427" s="3"/>
      <c r="H5427" s="1"/>
      <c r="I5427" s="1"/>
      <c r="J5427" s="1" t="s">
        <v>9096</v>
      </c>
      <c r="K5427" s="2">
        <v>44810</v>
      </c>
      <c r="L5427" s="1" t="s">
        <v>4238</v>
      </c>
      <c r="M5427" s="1" t="str">
        <f t="shared" si="420"/>
        <v>Education</v>
      </c>
      <c r="N5427" s="1" t="s">
        <v>4205</v>
      </c>
      <c r="O5427" s="1" t="s">
        <v>4217</v>
      </c>
      <c r="P5427" s="1">
        <v>7464</v>
      </c>
      <c r="Q5427" s="1">
        <v>2166050</v>
      </c>
      <c r="R5427" s="1">
        <f t="shared" si="421"/>
        <v>31865</v>
      </c>
      <c r="S5427" s="4">
        <v>1286360.6122958406</v>
      </c>
      <c r="T5427" s="4">
        <v>508010.90657192003</v>
      </c>
      <c r="U5427" s="1">
        <f t="shared" si="422"/>
        <v>2134185</v>
      </c>
      <c r="V5427" s="4">
        <f t="shared" si="423"/>
        <v>371678.48113223934</v>
      </c>
      <c r="W5427" s="1" t="str">
        <f t="shared" si="424"/>
        <v>Favourable</v>
      </c>
    </row>
    <row r="5428" spans="1:23" x14ac:dyDescent="0.25">
      <c r="A5428" s="1"/>
      <c r="B5428" s="1"/>
      <c r="C5428" s="1"/>
      <c r="D5428" s="1"/>
      <c r="E5428" s="1"/>
      <c r="F5428" s="2"/>
      <c r="G5428" s="3"/>
      <c r="H5428" s="1"/>
      <c r="I5428" s="1"/>
      <c r="J5428" s="1" t="s">
        <v>10388</v>
      </c>
      <c r="K5428" s="2">
        <v>45176</v>
      </c>
      <c r="L5428" s="1" t="s">
        <v>4207</v>
      </c>
      <c r="M5428" s="1" t="str">
        <f t="shared" si="420"/>
        <v>Social Services</v>
      </c>
      <c r="N5428" s="1" t="s">
        <v>4205</v>
      </c>
      <c r="O5428" s="1" t="s">
        <v>4295</v>
      </c>
      <c r="P5428" s="1">
        <v>9234</v>
      </c>
      <c r="Q5428" s="1">
        <v>767770</v>
      </c>
      <c r="R5428" s="1">
        <f t="shared" si="421"/>
        <v>0</v>
      </c>
      <c r="S5428" s="4">
        <v>745576.4367769222</v>
      </c>
      <c r="T5428" s="4">
        <v>193712.89875201287</v>
      </c>
      <c r="U5428" s="1">
        <f t="shared" si="422"/>
        <v>767770</v>
      </c>
      <c r="V5428" s="4">
        <f t="shared" si="423"/>
        <v>-171519.33552893507</v>
      </c>
      <c r="W5428" s="1" t="str">
        <f t="shared" si="424"/>
        <v>Adverse</v>
      </c>
    </row>
    <row r="5429" spans="1:23" x14ac:dyDescent="0.25">
      <c r="A5429" s="1"/>
      <c r="B5429" s="1"/>
      <c r="C5429" s="1"/>
      <c r="D5429" s="1"/>
      <c r="E5429" s="1"/>
      <c r="F5429" s="2"/>
      <c r="G5429" s="3"/>
      <c r="H5429" s="1"/>
      <c r="I5429" s="1"/>
      <c r="J5429" s="1" t="s">
        <v>10389</v>
      </c>
      <c r="K5429" s="2">
        <v>44128</v>
      </c>
      <c r="L5429" s="1" t="s">
        <v>4207</v>
      </c>
      <c r="M5429" s="1" t="str">
        <f t="shared" si="420"/>
        <v>Social Services</v>
      </c>
      <c r="N5429" s="1" t="s">
        <v>4222</v>
      </c>
      <c r="O5429" s="1" t="s">
        <v>4253</v>
      </c>
      <c r="P5429" s="1">
        <v>8997</v>
      </c>
      <c r="Q5429" s="1">
        <v>818028</v>
      </c>
      <c r="R5429" s="1">
        <f t="shared" si="421"/>
        <v>0</v>
      </c>
      <c r="S5429" s="4">
        <v>397335.42885039077</v>
      </c>
      <c r="T5429" s="4">
        <v>154489.27543594773</v>
      </c>
      <c r="U5429" s="1">
        <f t="shared" si="422"/>
        <v>818028</v>
      </c>
      <c r="V5429" s="4">
        <f t="shared" si="423"/>
        <v>266203.29571366147</v>
      </c>
      <c r="W5429" s="1" t="str">
        <f t="shared" si="424"/>
        <v>Favourable</v>
      </c>
    </row>
    <row r="5430" spans="1:23" x14ac:dyDescent="0.25">
      <c r="A5430" s="1"/>
      <c r="B5430" s="1"/>
      <c r="C5430" s="1"/>
      <c r="D5430" s="1"/>
      <c r="E5430" s="1"/>
      <c r="F5430" s="2"/>
      <c r="G5430" s="3"/>
      <c r="H5430" s="1"/>
      <c r="I5430" s="1"/>
      <c r="J5430" s="1" t="s">
        <v>8885</v>
      </c>
      <c r="K5430" s="2">
        <v>44927</v>
      </c>
      <c r="L5430" s="1" t="s">
        <v>4207</v>
      </c>
      <c r="M5430" s="1" t="str">
        <f t="shared" si="420"/>
        <v>Social Services</v>
      </c>
      <c r="N5430" s="1" t="s">
        <v>4222</v>
      </c>
      <c r="O5430" s="1" t="s">
        <v>4253</v>
      </c>
      <c r="P5430" s="1">
        <v>8900</v>
      </c>
      <c r="Q5430" s="1">
        <v>2152726</v>
      </c>
      <c r="R5430" s="1">
        <f t="shared" si="421"/>
        <v>53322</v>
      </c>
      <c r="S5430" s="4">
        <v>1765789.6524673922</v>
      </c>
      <c r="T5430" s="4">
        <v>655686.21388229297</v>
      </c>
      <c r="U5430" s="1">
        <f t="shared" si="422"/>
        <v>2099404</v>
      </c>
      <c r="V5430" s="4">
        <f t="shared" si="423"/>
        <v>-268749.86634968501</v>
      </c>
      <c r="W5430" s="1" t="str">
        <f t="shared" si="424"/>
        <v>Adverse</v>
      </c>
    </row>
    <row r="5431" spans="1:23" x14ac:dyDescent="0.25">
      <c r="A5431" s="1"/>
      <c r="B5431" s="1"/>
      <c r="C5431" s="1"/>
      <c r="D5431" s="1"/>
      <c r="E5431" s="1"/>
      <c r="F5431" s="2"/>
      <c r="G5431" s="3"/>
      <c r="H5431" s="1"/>
      <c r="I5431" s="1"/>
      <c r="J5431" s="1" t="s">
        <v>8411</v>
      </c>
      <c r="K5431" s="2">
        <v>44276</v>
      </c>
      <c r="L5431" s="1" t="s">
        <v>4204</v>
      </c>
      <c r="M5431" s="1" t="str">
        <f t="shared" si="420"/>
        <v>Education</v>
      </c>
      <c r="N5431" s="1" t="s">
        <v>4222</v>
      </c>
      <c r="O5431" s="1" t="s">
        <v>4211</v>
      </c>
      <c r="P5431" s="1">
        <v>9018</v>
      </c>
      <c r="Q5431" s="1">
        <v>1317283</v>
      </c>
      <c r="R5431" s="1">
        <f t="shared" si="421"/>
        <v>44795</v>
      </c>
      <c r="S5431" s="4">
        <v>403972.63589463785</v>
      </c>
      <c r="T5431" s="4">
        <v>359170.16329656239</v>
      </c>
      <c r="U5431" s="1">
        <f t="shared" si="422"/>
        <v>1272488</v>
      </c>
      <c r="V5431" s="4">
        <f t="shared" si="423"/>
        <v>554140.20080879983</v>
      </c>
      <c r="W5431" s="1" t="str">
        <f t="shared" si="424"/>
        <v>Favourable</v>
      </c>
    </row>
    <row r="5432" spans="1:23" x14ac:dyDescent="0.25">
      <c r="A5432" s="1"/>
      <c r="B5432" s="1"/>
      <c r="C5432" s="1"/>
      <c r="D5432" s="1"/>
      <c r="E5432" s="1"/>
      <c r="F5432" s="2"/>
      <c r="G5432" s="3"/>
      <c r="H5432" s="1"/>
      <c r="I5432" s="1"/>
      <c r="J5432" s="1" t="s">
        <v>4572</v>
      </c>
      <c r="K5432" s="2">
        <v>44396</v>
      </c>
      <c r="L5432" s="1" t="s">
        <v>4227</v>
      </c>
      <c r="M5432" s="1" t="str">
        <f t="shared" si="420"/>
        <v>Infrastructure</v>
      </c>
      <c r="N5432" s="1" t="s">
        <v>4205</v>
      </c>
      <c r="O5432" s="1" t="s">
        <v>4206</v>
      </c>
      <c r="P5432" s="1">
        <v>7817</v>
      </c>
      <c r="Q5432" s="1">
        <v>1614504</v>
      </c>
      <c r="R5432" s="1">
        <f t="shared" si="421"/>
        <v>96575</v>
      </c>
      <c r="S5432" s="4">
        <v>978691.4787159703</v>
      </c>
      <c r="T5432" s="4">
        <v>221366.61896457305</v>
      </c>
      <c r="U5432" s="1">
        <f t="shared" si="422"/>
        <v>1517929</v>
      </c>
      <c r="V5432" s="4">
        <f t="shared" si="423"/>
        <v>414445.90231945668</v>
      </c>
      <c r="W5432" s="1" t="str">
        <f t="shared" si="424"/>
        <v>Favourable</v>
      </c>
    </row>
    <row r="5433" spans="1:23" x14ac:dyDescent="0.25">
      <c r="A5433" s="1"/>
      <c r="B5433" s="1"/>
      <c r="C5433" s="1"/>
      <c r="D5433" s="1"/>
      <c r="E5433" s="1"/>
      <c r="F5433" s="2"/>
      <c r="G5433" s="3"/>
      <c r="H5433" s="1"/>
      <c r="I5433" s="1"/>
      <c r="J5433" s="1" t="s">
        <v>8347</v>
      </c>
      <c r="K5433" s="2">
        <v>44430</v>
      </c>
      <c r="L5433" s="1" t="s">
        <v>4204</v>
      </c>
      <c r="M5433" s="1" t="str">
        <f t="shared" si="420"/>
        <v>Education</v>
      </c>
      <c r="N5433" s="1" t="s">
        <v>4222</v>
      </c>
      <c r="O5433" s="1" t="s">
        <v>4304</v>
      </c>
      <c r="P5433" s="1">
        <v>9413</v>
      </c>
      <c r="Q5433" s="1">
        <v>1743218</v>
      </c>
      <c r="R5433" s="1">
        <f t="shared" si="421"/>
        <v>27038</v>
      </c>
      <c r="S5433" s="4">
        <v>659451.83767494606</v>
      </c>
      <c r="T5433" s="4">
        <v>480913.86866565491</v>
      </c>
      <c r="U5433" s="1">
        <f t="shared" si="422"/>
        <v>1716180</v>
      </c>
      <c r="V5433" s="4">
        <f t="shared" si="423"/>
        <v>602852.29365939903</v>
      </c>
      <c r="W5433" s="1" t="str">
        <f t="shared" si="424"/>
        <v>Favourable</v>
      </c>
    </row>
    <row r="5434" spans="1:23" x14ac:dyDescent="0.25">
      <c r="A5434" s="1"/>
      <c r="B5434" s="1"/>
      <c r="C5434" s="1"/>
      <c r="D5434" s="1"/>
      <c r="E5434" s="1"/>
      <c r="F5434" s="2"/>
      <c r="G5434" s="3"/>
      <c r="H5434" s="1"/>
      <c r="I5434" s="1"/>
      <c r="J5434" s="1" t="s">
        <v>9241</v>
      </c>
      <c r="K5434" s="2">
        <v>43924</v>
      </c>
      <c r="L5434" s="1" t="s">
        <v>4238</v>
      </c>
      <c r="M5434" s="1" t="str">
        <f t="shared" si="420"/>
        <v>Education</v>
      </c>
      <c r="N5434" s="1" t="s">
        <v>4210</v>
      </c>
      <c r="O5434" s="1" t="s">
        <v>4267</v>
      </c>
      <c r="P5434" s="1">
        <v>8470</v>
      </c>
      <c r="Q5434" s="1">
        <v>1065986</v>
      </c>
      <c r="R5434" s="1">
        <f t="shared" si="421"/>
        <v>21728</v>
      </c>
      <c r="S5434" s="4">
        <v>535941.19540866732</v>
      </c>
      <c r="T5434" s="4">
        <v>267893.3449134687</v>
      </c>
      <c r="U5434" s="1">
        <f t="shared" si="422"/>
        <v>1044258</v>
      </c>
      <c r="V5434" s="4">
        <f t="shared" si="423"/>
        <v>262151.45967786398</v>
      </c>
      <c r="W5434" s="1" t="str">
        <f t="shared" si="424"/>
        <v>Favourable</v>
      </c>
    </row>
    <row r="5435" spans="1:23" x14ac:dyDescent="0.25">
      <c r="A5435" s="1"/>
      <c r="B5435" s="1"/>
      <c r="C5435" s="1"/>
      <c r="D5435" s="1"/>
      <c r="E5435" s="1"/>
      <c r="F5435" s="2"/>
      <c r="G5435" s="3"/>
      <c r="H5435" s="1"/>
      <c r="I5435" s="1"/>
      <c r="J5435" s="1" t="s">
        <v>5496</v>
      </c>
      <c r="K5435" s="2">
        <v>45293</v>
      </c>
      <c r="L5435" s="1" t="s">
        <v>4207</v>
      </c>
      <c r="M5435" s="1" t="str">
        <f t="shared" si="420"/>
        <v>Social Services</v>
      </c>
      <c r="N5435" s="1" t="s">
        <v>4222</v>
      </c>
      <c r="O5435" s="1" t="s">
        <v>4311</v>
      </c>
      <c r="P5435" s="1">
        <v>5972</v>
      </c>
      <c r="Q5435" s="1">
        <v>1133348</v>
      </c>
      <c r="R5435" s="1">
        <f t="shared" si="421"/>
        <v>36398</v>
      </c>
      <c r="S5435" s="4">
        <v>403390.95152112638</v>
      </c>
      <c r="T5435" s="4">
        <v>157824.87875473843</v>
      </c>
      <c r="U5435" s="1">
        <f t="shared" si="422"/>
        <v>1096950</v>
      </c>
      <c r="V5435" s="4">
        <f t="shared" si="423"/>
        <v>572132.16972413519</v>
      </c>
      <c r="W5435" s="1" t="str">
        <f t="shared" si="424"/>
        <v>Favourable</v>
      </c>
    </row>
    <row r="5436" spans="1:23" x14ac:dyDescent="0.25">
      <c r="A5436" s="1"/>
      <c r="B5436" s="1"/>
      <c r="C5436" s="1"/>
      <c r="D5436" s="1"/>
      <c r="E5436" s="1"/>
      <c r="F5436" s="2"/>
      <c r="G5436" s="3"/>
      <c r="H5436" s="1"/>
      <c r="I5436" s="1"/>
      <c r="J5436" s="1" t="s">
        <v>8132</v>
      </c>
      <c r="K5436" s="2">
        <v>45045</v>
      </c>
      <c r="L5436" s="1" t="s">
        <v>4238</v>
      </c>
      <c r="M5436" s="1" t="str">
        <f t="shared" si="420"/>
        <v>Education</v>
      </c>
      <c r="N5436" s="1" t="s">
        <v>4205</v>
      </c>
      <c r="O5436" s="1" t="s">
        <v>4458</v>
      </c>
      <c r="P5436" s="1">
        <v>7858</v>
      </c>
      <c r="Q5436" s="1">
        <v>338859</v>
      </c>
      <c r="R5436" s="1">
        <f t="shared" si="421"/>
        <v>44685</v>
      </c>
      <c r="S5436" s="4">
        <v>82307.9529086642</v>
      </c>
      <c r="T5436" s="4">
        <v>53973.813265585028</v>
      </c>
      <c r="U5436" s="1">
        <f t="shared" si="422"/>
        <v>294174</v>
      </c>
      <c r="V5436" s="4">
        <f t="shared" si="423"/>
        <v>202577.23382575077</v>
      </c>
      <c r="W5436" s="1" t="str">
        <f t="shared" si="424"/>
        <v>Favourable</v>
      </c>
    </row>
    <row r="5437" spans="1:23" x14ac:dyDescent="0.25">
      <c r="A5437" s="1"/>
      <c r="B5437" s="1"/>
      <c r="C5437" s="1"/>
      <c r="D5437" s="1"/>
      <c r="E5437" s="1"/>
      <c r="F5437" s="2"/>
      <c r="G5437" s="3"/>
      <c r="H5437" s="1"/>
      <c r="I5437" s="1"/>
      <c r="J5437" s="1" t="s">
        <v>9917</v>
      </c>
      <c r="K5437" s="2">
        <v>45216</v>
      </c>
      <c r="L5437" s="1" t="s">
        <v>4238</v>
      </c>
      <c r="M5437" s="1" t="str">
        <f t="shared" si="420"/>
        <v>Education</v>
      </c>
      <c r="N5437" s="1" t="s">
        <v>4222</v>
      </c>
      <c r="O5437" s="1" t="s">
        <v>4330</v>
      </c>
      <c r="P5437" s="1">
        <v>7127</v>
      </c>
      <c r="Q5437" s="1">
        <v>2275952</v>
      </c>
      <c r="R5437" s="1">
        <f t="shared" si="421"/>
        <v>19649</v>
      </c>
      <c r="S5437" s="4">
        <v>1729577.5075712972</v>
      </c>
      <c r="T5437" s="4">
        <v>89407.198561997284</v>
      </c>
      <c r="U5437" s="1">
        <f t="shared" si="422"/>
        <v>2256303</v>
      </c>
      <c r="V5437" s="4">
        <f t="shared" si="423"/>
        <v>456967.29386670538</v>
      </c>
      <c r="W5437" s="1" t="str">
        <f t="shared" si="424"/>
        <v>Favourable</v>
      </c>
    </row>
    <row r="5438" spans="1:23" x14ac:dyDescent="0.25">
      <c r="A5438" s="1"/>
      <c r="B5438" s="1"/>
      <c r="C5438" s="1"/>
      <c r="D5438" s="1"/>
      <c r="E5438" s="1"/>
      <c r="F5438" s="2"/>
      <c r="G5438" s="3"/>
      <c r="H5438" s="1"/>
      <c r="I5438" s="1"/>
      <c r="J5438" s="1" t="s">
        <v>8389</v>
      </c>
      <c r="K5438" s="2">
        <v>44989</v>
      </c>
      <c r="L5438" s="1" t="s">
        <v>4207</v>
      </c>
      <c r="M5438" s="1" t="str">
        <f t="shared" si="420"/>
        <v>Social Services</v>
      </c>
      <c r="N5438" s="1" t="s">
        <v>4205</v>
      </c>
      <c r="O5438" s="1" t="s">
        <v>4279</v>
      </c>
      <c r="P5438" s="1">
        <v>6425</v>
      </c>
      <c r="Q5438" s="1">
        <v>2492236</v>
      </c>
      <c r="R5438" s="1">
        <f t="shared" si="421"/>
        <v>27193</v>
      </c>
      <c r="S5438" s="4">
        <v>1538638.0544137843</v>
      </c>
      <c r="T5438" s="4">
        <v>142077.27718962537</v>
      </c>
      <c r="U5438" s="1">
        <f t="shared" si="422"/>
        <v>2465043</v>
      </c>
      <c r="V5438" s="4">
        <f t="shared" si="423"/>
        <v>811520.66839659028</v>
      </c>
      <c r="W5438" s="1" t="str">
        <f t="shared" si="424"/>
        <v>Favourable</v>
      </c>
    </row>
    <row r="5439" spans="1:23" x14ac:dyDescent="0.25">
      <c r="A5439" s="1"/>
      <c r="B5439" s="1"/>
      <c r="C5439" s="1"/>
      <c r="D5439" s="1"/>
      <c r="E5439" s="1"/>
      <c r="F5439" s="2"/>
      <c r="G5439" s="3"/>
      <c r="H5439" s="1"/>
      <c r="I5439" s="1"/>
      <c r="J5439" s="1" t="s">
        <v>5964</v>
      </c>
      <c r="K5439" s="2">
        <v>45057</v>
      </c>
      <c r="L5439" s="1" t="s">
        <v>4207</v>
      </c>
      <c r="M5439" s="1" t="str">
        <f t="shared" si="420"/>
        <v>Social Services</v>
      </c>
      <c r="N5439" s="1" t="s">
        <v>4210</v>
      </c>
      <c r="O5439" s="1" t="s">
        <v>4286</v>
      </c>
      <c r="P5439" s="1">
        <v>7775</v>
      </c>
      <c r="Q5439" s="1">
        <v>1120322</v>
      </c>
      <c r="R5439" s="1">
        <f t="shared" si="421"/>
        <v>57172</v>
      </c>
      <c r="S5439" s="4">
        <v>363455.40616868611</v>
      </c>
      <c r="T5439" s="4">
        <v>315835.39937636326</v>
      </c>
      <c r="U5439" s="1">
        <f t="shared" si="422"/>
        <v>1063150</v>
      </c>
      <c r="V5439" s="4">
        <f t="shared" si="423"/>
        <v>441031.19445495063</v>
      </c>
      <c r="W5439" s="1" t="str">
        <f t="shared" si="424"/>
        <v>Favourable</v>
      </c>
    </row>
    <row r="5440" spans="1:23" x14ac:dyDescent="0.25">
      <c r="A5440" s="1"/>
      <c r="B5440" s="1"/>
      <c r="C5440" s="1"/>
      <c r="D5440" s="1"/>
      <c r="E5440" s="1"/>
      <c r="F5440" s="2"/>
      <c r="G5440" s="3"/>
      <c r="H5440" s="1"/>
      <c r="I5440" s="1"/>
      <c r="J5440" s="1" t="s">
        <v>6527</v>
      </c>
      <c r="K5440" s="2">
        <v>44997</v>
      </c>
      <c r="L5440" s="1" t="s">
        <v>4204</v>
      </c>
      <c r="M5440" s="1" t="str">
        <f t="shared" si="420"/>
        <v>Education</v>
      </c>
      <c r="N5440" s="1" t="s">
        <v>4210</v>
      </c>
      <c r="O5440" s="1" t="s">
        <v>4358</v>
      </c>
      <c r="P5440" s="1">
        <v>6235</v>
      </c>
      <c r="Q5440" s="1">
        <v>1704848</v>
      </c>
      <c r="R5440" s="1">
        <f t="shared" si="421"/>
        <v>58762</v>
      </c>
      <c r="S5440" s="4">
        <v>571021.82111108513</v>
      </c>
      <c r="T5440" s="4">
        <v>117832.06528575173</v>
      </c>
      <c r="U5440" s="1">
        <f t="shared" si="422"/>
        <v>1646086</v>
      </c>
      <c r="V5440" s="4">
        <f t="shared" si="423"/>
        <v>1015994.1136031632</v>
      </c>
      <c r="W5440" s="1" t="str">
        <f t="shared" si="424"/>
        <v>Favourable</v>
      </c>
    </row>
    <row r="5441" spans="1:23" x14ac:dyDescent="0.25">
      <c r="A5441" s="1"/>
      <c r="B5441" s="1"/>
      <c r="C5441" s="1"/>
      <c r="D5441" s="1"/>
      <c r="E5441" s="1"/>
      <c r="F5441" s="2"/>
      <c r="G5441" s="3"/>
      <c r="H5441" s="1"/>
      <c r="I5441" s="1"/>
      <c r="J5441" s="1" t="s">
        <v>5118</v>
      </c>
      <c r="K5441" s="2">
        <v>44800</v>
      </c>
      <c r="L5441" s="1" t="s">
        <v>4204</v>
      </c>
      <c r="M5441" s="1" t="str">
        <f t="shared" si="420"/>
        <v>Education</v>
      </c>
      <c r="N5441" s="1" t="s">
        <v>4210</v>
      </c>
      <c r="O5441" s="1" t="s">
        <v>4479</v>
      </c>
      <c r="P5441" s="1">
        <v>9230</v>
      </c>
      <c r="Q5441" s="1">
        <v>1207343</v>
      </c>
      <c r="R5441" s="1">
        <f t="shared" si="421"/>
        <v>57487</v>
      </c>
      <c r="S5441" s="4">
        <v>215541.43862467815</v>
      </c>
      <c r="T5441" s="4">
        <v>148802.82285571736</v>
      </c>
      <c r="U5441" s="1">
        <f t="shared" si="422"/>
        <v>1149856</v>
      </c>
      <c r="V5441" s="4">
        <f t="shared" si="423"/>
        <v>842998.73851960455</v>
      </c>
      <c r="W5441" s="1" t="str">
        <f t="shared" si="424"/>
        <v>Favourable</v>
      </c>
    </row>
    <row r="5442" spans="1:23" x14ac:dyDescent="0.25">
      <c r="A5442" s="1"/>
      <c r="B5442" s="1"/>
      <c r="C5442" s="1"/>
      <c r="D5442" s="1"/>
      <c r="E5442" s="1"/>
      <c r="F5442" s="2"/>
      <c r="G5442" s="3"/>
      <c r="H5442" s="1"/>
      <c r="I5442" s="1"/>
      <c r="J5442" s="1" t="s">
        <v>8786</v>
      </c>
      <c r="K5442" s="2">
        <v>43923</v>
      </c>
      <c r="L5442" s="1" t="s">
        <v>4207</v>
      </c>
      <c r="M5442" s="1" t="str">
        <f t="shared" si="420"/>
        <v>Social Services</v>
      </c>
      <c r="N5442" s="1" t="s">
        <v>4222</v>
      </c>
      <c r="O5442" s="1" t="s">
        <v>4267</v>
      </c>
      <c r="P5442" s="1">
        <v>8909</v>
      </c>
      <c r="Q5442" s="1">
        <v>1169266</v>
      </c>
      <c r="R5442" s="1">
        <f t="shared" si="421"/>
        <v>20286</v>
      </c>
      <c r="S5442" s="4">
        <v>905609.82416634005</v>
      </c>
      <c r="T5442" s="4">
        <v>338099.30779246701</v>
      </c>
      <c r="U5442" s="1">
        <f t="shared" si="422"/>
        <v>1148980</v>
      </c>
      <c r="V5442" s="4">
        <f t="shared" si="423"/>
        <v>-74443.13195880712</v>
      </c>
      <c r="W5442" s="1" t="str">
        <f t="shared" si="424"/>
        <v>Adverse</v>
      </c>
    </row>
    <row r="5443" spans="1:23" x14ac:dyDescent="0.25">
      <c r="A5443" s="1"/>
      <c r="B5443" s="1"/>
      <c r="C5443" s="1"/>
      <c r="D5443" s="1"/>
      <c r="E5443" s="1"/>
      <c r="F5443" s="2"/>
      <c r="G5443" s="3"/>
      <c r="H5443" s="1"/>
      <c r="I5443" s="1"/>
      <c r="J5443" s="1" t="s">
        <v>10390</v>
      </c>
      <c r="K5443" s="2">
        <v>45262</v>
      </c>
      <c r="L5443" s="1" t="s">
        <v>4207</v>
      </c>
      <c r="M5443" s="1" t="str">
        <f t="shared" ref="M5443:M5506" si="425">INDEX($A:$B,MATCH($L5443,$A:$A,0),2)</f>
        <v>Social Services</v>
      </c>
      <c r="N5443" s="1" t="s">
        <v>4210</v>
      </c>
      <c r="O5443" s="1" t="s">
        <v>4438</v>
      </c>
      <c r="P5443" s="1">
        <v>5839</v>
      </c>
      <c r="Q5443" s="1">
        <v>1936415</v>
      </c>
      <c r="R5443" s="1">
        <f t="shared" ref="R5443:R5506" si="426">_xlfn.XLOOKUP($J5443,$E:$E,$G:$G,0,0,1)</f>
        <v>0</v>
      </c>
      <c r="S5443" s="4">
        <v>1763649.8266587404</v>
      </c>
      <c r="T5443" s="4">
        <v>322529.41640566435</v>
      </c>
      <c r="U5443" s="1">
        <f t="shared" ref="U5443:U5506" si="427">Q5443-R5443</f>
        <v>1936415</v>
      </c>
      <c r="V5443" s="4">
        <f t="shared" ref="V5443:V5506" si="428">Q5443-(S5443+T5443)</f>
        <v>-149764.2430644047</v>
      </c>
      <c r="W5443" s="1" t="str">
        <f t="shared" ref="W5443:W5506" si="429">IF(V5443&gt;=0,"Favourable","Adverse")</f>
        <v>Adverse</v>
      </c>
    </row>
    <row r="5444" spans="1:23" x14ac:dyDescent="0.25">
      <c r="A5444" s="1"/>
      <c r="B5444" s="1"/>
      <c r="C5444" s="1"/>
      <c r="D5444" s="1"/>
      <c r="E5444" s="1"/>
      <c r="F5444" s="2"/>
      <c r="G5444" s="3"/>
      <c r="H5444" s="1"/>
      <c r="I5444" s="1"/>
      <c r="J5444" s="1" t="s">
        <v>4575</v>
      </c>
      <c r="K5444" s="2">
        <v>44188</v>
      </c>
      <c r="L5444" s="1" t="s">
        <v>4227</v>
      </c>
      <c r="M5444" s="1" t="str">
        <f t="shared" si="425"/>
        <v>Infrastructure</v>
      </c>
      <c r="N5444" s="1" t="s">
        <v>4205</v>
      </c>
      <c r="O5444" s="1" t="s">
        <v>4259</v>
      </c>
      <c r="P5444" s="1">
        <v>5921</v>
      </c>
      <c r="Q5444" s="1">
        <v>966192</v>
      </c>
      <c r="R5444" s="1">
        <f t="shared" si="426"/>
        <v>94301</v>
      </c>
      <c r="S5444" s="4">
        <v>75221.013427877871</v>
      </c>
      <c r="T5444" s="4">
        <v>226682.5467896889</v>
      </c>
      <c r="U5444" s="1">
        <f t="shared" si="427"/>
        <v>871891</v>
      </c>
      <c r="V5444" s="4">
        <f t="shared" si="428"/>
        <v>664288.43978243321</v>
      </c>
      <c r="W5444" s="1" t="str">
        <f t="shared" si="429"/>
        <v>Favourable</v>
      </c>
    </row>
    <row r="5445" spans="1:23" x14ac:dyDescent="0.25">
      <c r="A5445" s="1"/>
      <c r="B5445" s="1"/>
      <c r="C5445" s="1"/>
      <c r="D5445" s="1"/>
      <c r="E5445" s="1"/>
      <c r="F5445" s="2"/>
      <c r="G5445" s="3"/>
      <c r="H5445" s="1"/>
      <c r="I5445" s="1"/>
      <c r="J5445" s="1" t="s">
        <v>10391</v>
      </c>
      <c r="K5445" s="2">
        <v>44289</v>
      </c>
      <c r="L5445" s="1" t="s">
        <v>4207</v>
      </c>
      <c r="M5445" s="1" t="str">
        <f t="shared" si="425"/>
        <v>Social Services</v>
      </c>
      <c r="N5445" s="1" t="s">
        <v>4222</v>
      </c>
      <c r="O5445" s="1" t="s">
        <v>4358</v>
      </c>
      <c r="P5445" s="1">
        <v>5721</v>
      </c>
      <c r="Q5445" s="1">
        <v>2470923</v>
      </c>
      <c r="R5445" s="1">
        <f t="shared" si="426"/>
        <v>0</v>
      </c>
      <c r="S5445" s="4">
        <v>2120469.8047973923</v>
      </c>
      <c r="T5445" s="4">
        <v>73031.714641503553</v>
      </c>
      <c r="U5445" s="1">
        <f t="shared" si="427"/>
        <v>2470923</v>
      </c>
      <c r="V5445" s="4">
        <f t="shared" si="428"/>
        <v>277421.48056110414</v>
      </c>
      <c r="W5445" s="1" t="str">
        <f t="shared" si="429"/>
        <v>Favourable</v>
      </c>
    </row>
    <row r="5446" spans="1:23" x14ac:dyDescent="0.25">
      <c r="A5446" s="1"/>
      <c r="B5446" s="1"/>
      <c r="C5446" s="1"/>
      <c r="D5446" s="1"/>
      <c r="E5446" s="1"/>
      <c r="F5446" s="2"/>
      <c r="G5446" s="3"/>
      <c r="H5446" s="1"/>
      <c r="I5446" s="1"/>
      <c r="J5446" s="1" t="s">
        <v>6558</v>
      </c>
      <c r="K5446" s="2">
        <v>44680</v>
      </c>
      <c r="L5446" s="1" t="s">
        <v>4207</v>
      </c>
      <c r="M5446" s="1" t="str">
        <f t="shared" si="425"/>
        <v>Social Services</v>
      </c>
      <c r="N5446" s="1" t="s">
        <v>4222</v>
      </c>
      <c r="O5446" s="1" t="s">
        <v>4295</v>
      </c>
      <c r="P5446" s="1">
        <v>6937</v>
      </c>
      <c r="Q5446" s="1">
        <v>2097789</v>
      </c>
      <c r="R5446" s="1">
        <f t="shared" si="426"/>
        <v>50843</v>
      </c>
      <c r="S5446" s="4">
        <v>1256473.4919095933</v>
      </c>
      <c r="T5446" s="4">
        <v>671092.77951756679</v>
      </c>
      <c r="U5446" s="1">
        <f t="shared" si="427"/>
        <v>2046946</v>
      </c>
      <c r="V5446" s="4">
        <f t="shared" si="428"/>
        <v>170222.72857283987</v>
      </c>
      <c r="W5446" s="1" t="str">
        <f t="shared" si="429"/>
        <v>Favourable</v>
      </c>
    </row>
    <row r="5447" spans="1:23" x14ac:dyDescent="0.25">
      <c r="A5447" s="1"/>
      <c r="B5447" s="1"/>
      <c r="C5447" s="1"/>
      <c r="D5447" s="1"/>
      <c r="E5447" s="1"/>
      <c r="F5447" s="2"/>
      <c r="G5447" s="3"/>
      <c r="H5447" s="1"/>
      <c r="I5447" s="1"/>
      <c r="J5447" s="1" t="s">
        <v>9135</v>
      </c>
      <c r="K5447" s="2">
        <v>43909</v>
      </c>
      <c r="L5447" s="1" t="s">
        <v>4238</v>
      </c>
      <c r="M5447" s="1" t="str">
        <f t="shared" si="425"/>
        <v>Education</v>
      </c>
      <c r="N5447" s="1" t="s">
        <v>4205</v>
      </c>
      <c r="O5447" s="1" t="s">
        <v>4441</v>
      </c>
      <c r="P5447" s="1">
        <v>7517</v>
      </c>
      <c r="Q5447" s="1">
        <v>484946</v>
      </c>
      <c r="R5447" s="1">
        <f t="shared" si="426"/>
        <v>46956</v>
      </c>
      <c r="S5447" s="4">
        <v>94493.290597904415</v>
      </c>
      <c r="T5447" s="4">
        <v>74604.542418663448</v>
      </c>
      <c r="U5447" s="1">
        <f t="shared" si="427"/>
        <v>437990</v>
      </c>
      <c r="V5447" s="4">
        <f t="shared" si="428"/>
        <v>315848.16698343214</v>
      </c>
      <c r="W5447" s="1" t="str">
        <f t="shared" si="429"/>
        <v>Favourable</v>
      </c>
    </row>
    <row r="5448" spans="1:23" x14ac:dyDescent="0.25">
      <c r="A5448" s="1"/>
      <c r="B5448" s="1"/>
      <c r="C5448" s="1"/>
      <c r="D5448" s="1"/>
      <c r="E5448" s="1"/>
      <c r="F5448" s="2"/>
      <c r="G5448" s="3"/>
      <c r="H5448" s="1"/>
      <c r="I5448" s="1"/>
      <c r="J5448" s="1" t="s">
        <v>5201</v>
      </c>
      <c r="K5448" s="2">
        <v>45333</v>
      </c>
      <c r="L5448" s="1" t="s">
        <v>4204</v>
      </c>
      <c r="M5448" s="1" t="str">
        <f t="shared" si="425"/>
        <v>Education</v>
      </c>
      <c r="N5448" s="1" t="s">
        <v>4210</v>
      </c>
      <c r="O5448" s="1" t="s">
        <v>4256</v>
      </c>
      <c r="P5448" s="1">
        <v>8096</v>
      </c>
      <c r="Q5448" s="1">
        <v>722755</v>
      </c>
      <c r="R5448" s="1">
        <f t="shared" si="426"/>
        <v>66714</v>
      </c>
      <c r="S5448" s="4">
        <v>248914.84464267266</v>
      </c>
      <c r="T5448" s="4">
        <v>208957.92175576824</v>
      </c>
      <c r="U5448" s="1">
        <f t="shared" si="427"/>
        <v>656041</v>
      </c>
      <c r="V5448" s="4">
        <f t="shared" si="428"/>
        <v>264882.23360155907</v>
      </c>
      <c r="W5448" s="1" t="str">
        <f t="shared" si="429"/>
        <v>Favourable</v>
      </c>
    </row>
    <row r="5449" spans="1:23" x14ac:dyDescent="0.25">
      <c r="A5449" s="1"/>
      <c r="B5449" s="1"/>
      <c r="C5449" s="1"/>
      <c r="D5449" s="1"/>
      <c r="E5449" s="1"/>
      <c r="F5449" s="2"/>
      <c r="G5449" s="3"/>
      <c r="H5449" s="1"/>
      <c r="I5449" s="1"/>
      <c r="J5449" s="1" t="s">
        <v>6146</v>
      </c>
      <c r="K5449" s="2">
        <v>44167</v>
      </c>
      <c r="L5449" s="1" t="s">
        <v>4207</v>
      </c>
      <c r="M5449" s="1" t="str">
        <f t="shared" si="425"/>
        <v>Social Services</v>
      </c>
      <c r="N5449" s="1" t="s">
        <v>4205</v>
      </c>
      <c r="O5449" s="1" t="s">
        <v>4211</v>
      </c>
      <c r="P5449" s="1">
        <v>7705</v>
      </c>
      <c r="Q5449" s="1">
        <v>938055</v>
      </c>
      <c r="R5449" s="1">
        <f t="shared" si="426"/>
        <v>18699</v>
      </c>
      <c r="S5449" s="4">
        <v>61401.91359293503</v>
      </c>
      <c r="T5449" s="4">
        <v>191086.69124293744</v>
      </c>
      <c r="U5449" s="1">
        <f t="shared" si="427"/>
        <v>919356</v>
      </c>
      <c r="V5449" s="4">
        <f t="shared" si="428"/>
        <v>685566.39516412746</v>
      </c>
      <c r="W5449" s="1" t="str">
        <f t="shared" si="429"/>
        <v>Favourable</v>
      </c>
    </row>
    <row r="5450" spans="1:23" x14ac:dyDescent="0.25">
      <c r="A5450" s="1"/>
      <c r="B5450" s="1"/>
      <c r="C5450" s="1"/>
      <c r="D5450" s="1"/>
      <c r="E5450" s="1"/>
      <c r="F5450" s="2"/>
      <c r="G5450" s="3"/>
      <c r="H5450" s="1"/>
      <c r="I5450" s="1"/>
      <c r="J5450" s="1" t="s">
        <v>8092</v>
      </c>
      <c r="K5450" s="2">
        <v>43946</v>
      </c>
      <c r="L5450" s="1" t="s">
        <v>4207</v>
      </c>
      <c r="M5450" s="1" t="str">
        <f t="shared" si="425"/>
        <v>Social Services</v>
      </c>
      <c r="N5450" s="1" t="s">
        <v>4222</v>
      </c>
      <c r="O5450" s="1" t="s">
        <v>4479</v>
      </c>
      <c r="P5450" s="1">
        <v>7789</v>
      </c>
      <c r="Q5450" s="1">
        <v>1898060</v>
      </c>
      <c r="R5450" s="1">
        <f t="shared" si="426"/>
        <v>30157</v>
      </c>
      <c r="S5450" s="4">
        <v>1129203.679222153</v>
      </c>
      <c r="T5450" s="4">
        <v>565154.65305601433</v>
      </c>
      <c r="U5450" s="1">
        <f t="shared" si="427"/>
        <v>1867903</v>
      </c>
      <c r="V5450" s="4">
        <f t="shared" si="428"/>
        <v>203701.66772183264</v>
      </c>
      <c r="W5450" s="1" t="str">
        <f t="shared" si="429"/>
        <v>Favourable</v>
      </c>
    </row>
    <row r="5451" spans="1:23" x14ac:dyDescent="0.25">
      <c r="A5451" s="1"/>
      <c r="B5451" s="1"/>
      <c r="C5451" s="1"/>
      <c r="D5451" s="1"/>
      <c r="E5451" s="1"/>
      <c r="F5451" s="2"/>
      <c r="G5451" s="3"/>
      <c r="H5451" s="1"/>
      <c r="I5451" s="1"/>
      <c r="J5451" s="1" t="s">
        <v>8926</v>
      </c>
      <c r="K5451" s="2">
        <v>45144</v>
      </c>
      <c r="L5451" s="1" t="s">
        <v>4238</v>
      </c>
      <c r="M5451" s="1" t="str">
        <f t="shared" si="425"/>
        <v>Education</v>
      </c>
      <c r="N5451" s="1" t="s">
        <v>4210</v>
      </c>
      <c r="O5451" s="1" t="s">
        <v>4304</v>
      </c>
      <c r="P5451" s="1">
        <v>5501</v>
      </c>
      <c r="Q5451" s="1">
        <v>631355</v>
      </c>
      <c r="R5451" s="1">
        <f t="shared" si="426"/>
        <v>31641</v>
      </c>
      <c r="S5451" s="4">
        <v>493927.7034363267</v>
      </c>
      <c r="T5451" s="4">
        <v>161727.34686886621</v>
      </c>
      <c r="U5451" s="1">
        <f t="shared" si="427"/>
        <v>599714</v>
      </c>
      <c r="V5451" s="4">
        <f t="shared" si="428"/>
        <v>-24300.050305192941</v>
      </c>
      <c r="W5451" s="1" t="str">
        <f t="shared" si="429"/>
        <v>Adverse</v>
      </c>
    </row>
    <row r="5452" spans="1:23" x14ac:dyDescent="0.25">
      <c r="A5452" s="1"/>
      <c r="B5452" s="1"/>
      <c r="C5452" s="1"/>
      <c r="D5452" s="1"/>
      <c r="E5452" s="1"/>
      <c r="F5452" s="2"/>
      <c r="G5452" s="3"/>
      <c r="H5452" s="1"/>
      <c r="I5452" s="1"/>
      <c r="J5452" s="1" t="s">
        <v>10392</v>
      </c>
      <c r="K5452" s="2">
        <v>45134</v>
      </c>
      <c r="L5452" s="1" t="s">
        <v>4207</v>
      </c>
      <c r="M5452" s="1" t="str">
        <f t="shared" si="425"/>
        <v>Social Services</v>
      </c>
      <c r="N5452" s="1" t="s">
        <v>4205</v>
      </c>
      <c r="O5452" s="1" t="s">
        <v>4270</v>
      </c>
      <c r="P5452" s="1">
        <v>7496</v>
      </c>
      <c r="Q5452" s="1">
        <v>1999841</v>
      </c>
      <c r="R5452" s="1">
        <f t="shared" si="426"/>
        <v>0</v>
      </c>
      <c r="S5452" s="4">
        <v>678541.63714771415</v>
      </c>
      <c r="T5452" s="4">
        <v>58068.243488374348</v>
      </c>
      <c r="U5452" s="1">
        <f t="shared" si="427"/>
        <v>1999841</v>
      </c>
      <c r="V5452" s="4">
        <f t="shared" si="428"/>
        <v>1263231.1193639114</v>
      </c>
      <c r="W5452" s="1" t="str">
        <f t="shared" si="429"/>
        <v>Favourable</v>
      </c>
    </row>
    <row r="5453" spans="1:23" x14ac:dyDescent="0.25">
      <c r="A5453" s="1"/>
      <c r="B5453" s="1"/>
      <c r="C5453" s="1"/>
      <c r="D5453" s="1"/>
      <c r="E5453" s="1"/>
      <c r="F5453" s="2"/>
      <c r="G5453" s="3"/>
      <c r="H5453" s="1"/>
      <c r="I5453" s="1"/>
      <c r="J5453" s="1" t="s">
        <v>10393</v>
      </c>
      <c r="K5453" s="2">
        <v>43931</v>
      </c>
      <c r="L5453" s="1" t="s">
        <v>4207</v>
      </c>
      <c r="M5453" s="1" t="str">
        <f t="shared" si="425"/>
        <v>Social Services</v>
      </c>
      <c r="N5453" s="1" t="s">
        <v>4222</v>
      </c>
      <c r="O5453" s="1" t="s">
        <v>4223</v>
      </c>
      <c r="P5453" s="1">
        <v>7222</v>
      </c>
      <c r="Q5453" s="1">
        <v>1571875</v>
      </c>
      <c r="R5453" s="1">
        <f t="shared" si="426"/>
        <v>0</v>
      </c>
      <c r="S5453" s="4">
        <v>1235188.5421864202</v>
      </c>
      <c r="T5453" s="4">
        <v>511708.17562557716</v>
      </c>
      <c r="U5453" s="1">
        <f t="shared" si="427"/>
        <v>1571875</v>
      </c>
      <c r="V5453" s="4">
        <f t="shared" si="428"/>
        <v>-175021.71781199728</v>
      </c>
      <c r="W5453" s="1" t="str">
        <f t="shared" si="429"/>
        <v>Adverse</v>
      </c>
    </row>
    <row r="5454" spans="1:23" x14ac:dyDescent="0.25">
      <c r="A5454" s="1"/>
      <c r="B5454" s="1"/>
      <c r="C5454" s="1"/>
      <c r="D5454" s="1"/>
      <c r="E5454" s="1"/>
      <c r="F5454" s="2"/>
      <c r="G5454" s="3"/>
      <c r="H5454" s="1"/>
      <c r="I5454" s="1"/>
      <c r="J5454" s="1" t="s">
        <v>10394</v>
      </c>
      <c r="K5454" s="2">
        <v>44135</v>
      </c>
      <c r="L5454" s="1" t="s">
        <v>4238</v>
      </c>
      <c r="M5454" s="1" t="str">
        <f t="shared" si="425"/>
        <v>Education</v>
      </c>
      <c r="N5454" s="1" t="s">
        <v>4222</v>
      </c>
      <c r="O5454" s="1" t="s">
        <v>4253</v>
      </c>
      <c r="P5454" s="1">
        <v>9064</v>
      </c>
      <c r="Q5454" s="1">
        <v>872913</v>
      </c>
      <c r="R5454" s="1">
        <f t="shared" si="426"/>
        <v>0</v>
      </c>
      <c r="S5454" s="4">
        <v>301086.3608196358</v>
      </c>
      <c r="T5454" s="4">
        <v>288789.3130130535</v>
      </c>
      <c r="U5454" s="1">
        <f t="shared" si="427"/>
        <v>872913</v>
      </c>
      <c r="V5454" s="4">
        <f t="shared" si="428"/>
        <v>283037.3261673107</v>
      </c>
      <c r="W5454" s="1" t="str">
        <f t="shared" si="429"/>
        <v>Favourable</v>
      </c>
    </row>
    <row r="5455" spans="1:23" x14ac:dyDescent="0.25">
      <c r="A5455" s="1"/>
      <c r="B5455" s="1"/>
      <c r="C5455" s="1"/>
      <c r="D5455" s="1"/>
      <c r="E5455" s="1"/>
      <c r="F5455" s="2"/>
      <c r="G5455" s="3"/>
      <c r="H5455" s="1"/>
      <c r="I5455" s="1"/>
      <c r="J5455" s="1" t="s">
        <v>10395</v>
      </c>
      <c r="K5455" s="2">
        <v>44396</v>
      </c>
      <c r="L5455" s="1" t="s">
        <v>4207</v>
      </c>
      <c r="M5455" s="1" t="str">
        <f t="shared" si="425"/>
        <v>Social Services</v>
      </c>
      <c r="N5455" s="1" t="s">
        <v>4205</v>
      </c>
      <c r="O5455" s="1" t="s">
        <v>4314</v>
      </c>
      <c r="P5455" s="1">
        <v>5714</v>
      </c>
      <c r="Q5455" s="1">
        <v>1863365</v>
      </c>
      <c r="R5455" s="1">
        <f t="shared" si="426"/>
        <v>0</v>
      </c>
      <c r="S5455" s="4">
        <v>208211.43958140988</v>
      </c>
      <c r="T5455" s="4">
        <v>340631.20552130748</v>
      </c>
      <c r="U5455" s="1">
        <f t="shared" si="427"/>
        <v>1863365</v>
      </c>
      <c r="V5455" s="4">
        <f t="shared" si="428"/>
        <v>1314522.3548972826</v>
      </c>
      <c r="W5455" s="1" t="str">
        <f t="shared" si="429"/>
        <v>Favourable</v>
      </c>
    </row>
    <row r="5456" spans="1:23" x14ac:dyDescent="0.25">
      <c r="A5456" s="1"/>
      <c r="B5456" s="1"/>
      <c r="C5456" s="1"/>
      <c r="D5456" s="1"/>
      <c r="E5456" s="1"/>
      <c r="F5456" s="2"/>
      <c r="G5456" s="3"/>
      <c r="H5456" s="1"/>
      <c r="I5456" s="1"/>
      <c r="J5456" s="1" t="s">
        <v>4530</v>
      </c>
      <c r="K5456" s="2">
        <v>45044</v>
      </c>
      <c r="L5456" s="1" t="s">
        <v>4207</v>
      </c>
      <c r="M5456" s="1" t="str">
        <f t="shared" si="425"/>
        <v>Social Services</v>
      </c>
      <c r="N5456" s="1" t="s">
        <v>4205</v>
      </c>
      <c r="O5456" s="1" t="s">
        <v>4402</v>
      </c>
      <c r="P5456" s="1">
        <v>9219</v>
      </c>
      <c r="Q5456" s="1">
        <v>836453</v>
      </c>
      <c r="R5456" s="1">
        <f t="shared" si="426"/>
        <v>39351</v>
      </c>
      <c r="S5456" s="4">
        <v>304159.0846879009</v>
      </c>
      <c r="T5456" s="4">
        <v>142534.63924377953</v>
      </c>
      <c r="U5456" s="1">
        <f t="shared" si="427"/>
        <v>797102</v>
      </c>
      <c r="V5456" s="4">
        <f t="shared" si="428"/>
        <v>389759.27606831957</v>
      </c>
      <c r="W5456" s="1" t="str">
        <f t="shared" si="429"/>
        <v>Favourable</v>
      </c>
    </row>
    <row r="5457" spans="1:23" x14ac:dyDescent="0.25">
      <c r="A5457" s="1"/>
      <c r="B5457" s="1"/>
      <c r="C5457" s="1"/>
      <c r="D5457" s="1"/>
      <c r="E5457" s="1"/>
      <c r="F5457" s="2"/>
      <c r="G5457" s="3"/>
      <c r="H5457" s="1"/>
      <c r="I5457" s="1"/>
      <c r="J5457" s="1" t="s">
        <v>8439</v>
      </c>
      <c r="K5457" s="2">
        <v>44207</v>
      </c>
      <c r="L5457" s="1" t="s">
        <v>4207</v>
      </c>
      <c r="M5457" s="1" t="str">
        <f t="shared" si="425"/>
        <v>Social Services</v>
      </c>
      <c r="N5457" s="1" t="s">
        <v>4210</v>
      </c>
      <c r="O5457" s="1" t="s">
        <v>4250</v>
      </c>
      <c r="P5457" s="1">
        <v>5667</v>
      </c>
      <c r="Q5457" s="1">
        <v>1684432</v>
      </c>
      <c r="R5457" s="1">
        <f t="shared" si="426"/>
        <v>39438</v>
      </c>
      <c r="S5457" s="4">
        <v>1674208.557942576</v>
      </c>
      <c r="T5457" s="4">
        <v>350710.09091046132</v>
      </c>
      <c r="U5457" s="1">
        <f t="shared" si="427"/>
        <v>1644994</v>
      </c>
      <c r="V5457" s="4">
        <f t="shared" si="428"/>
        <v>-340486.64885303727</v>
      </c>
      <c r="W5457" s="1" t="str">
        <f t="shared" si="429"/>
        <v>Adverse</v>
      </c>
    </row>
    <row r="5458" spans="1:23" x14ac:dyDescent="0.25">
      <c r="A5458" s="1"/>
      <c r="B5458" s="1"/>
      <c r="C5458" s="1"/>
      <c r="D5458" s="1"/>
      <c r="E5458" s="1"/>
      <c r="F5458" s="2"/>
      <c r="G5458" s="3"/>
      <c r="H5458" s="1"/>
      <c r="I5458" s="1"/>
      <c r="J5458" s="1" t="s">
        <v>10104</v>
      </c>
      <c r="K5458" s="2">
        <v>44143</v>
      </c>
      <c r="L5458" s="1" t="s">
        <v>4207</v>
      </c>
      <c r="M5458" s="1" t="str">
        <f t="shared" si="425"/>
        <v>Social Services</v>
      </c>
      <c r="N5458" s="1" t="s">
        <v>4222</v>
      </c>
      <c r="O5458" s="1" t="s">
        <v>4233</v>
      </c>
      <c r="P5458" s="1">
        <v>5696</v>
      </c>
      <c r="Q5458" s="1">
        <v>1910151</v>
      </c>
      <c r="R5458" s="1">
        <f t="shared" si="426"/>
        <v>30738</v>
      </c>
      <c r="S5458" s="4">
        <v>457308.48731341923</v>
      </c>
      <c r="T5458" s="4">
        <v>51826.837427723833</v>
      </c>
      <c r="U5458" s="1">
        <f t="shared" si="427"/>
        <v>1879413</v>
      </c>
      <c r="V5458" s="4">
        <f t="shared" si="428"/>
        <v>1401015.675258857</v>
      </c>
      <c r="W5458" s="1" t="str">
        <f t="shared" si="429"/>
        <v>Favourable</v>
      </c>
    </row>
    <row r="5459" spans="1:23" x14ac:dyDescent="0.25">
      <c r="A5459" s="1"/>
      <c r="B5459" s="1"/>
      <c r="C5459" s="1"/>
      <c r="D5459" s="1"/>
      <c r="E5459" s="1"/>
      <c r="F5459" s="2"/>
      <c r="G5459" s="3"/>
      <c r="H5459" s="1"/>
      <c r="I5459" s="1"/>
      <c r="J5459" s="1" t="s">
        <v>5380</v>
      </c>
      <c r="K5459" s="2">
        <v>44508</v>
      </c>
      <c r="L5459" s="1" t="s">
        <v>4207</v>
      </c>
      <c r="M5459" s="1" t="str">
        <f t="shared" si="425"/>
        <v>Social Services</v>
      </c>
      <c r="N5459" s="1" t="s">
        <v>4222</v>
      </c>
      <c r="O5459" s="1" t="s">
        <v>4289</v>
      </c>
      <c r="P5459" s="1">
        <v>7394</v>
      </c>
      <c r="Q5459" s="1">
        <v>1738680</v>
      </c>
      <c r="R5459" s="1">
        <f t="shared" si="426"/>
        <v>75931</v>
      </c>
      <c r="S5459" s="4">
        <v>985365.12632238946</v>
      </c>
      <c r="T5459" s="4">
        <v>464581.99343093927</v>
      </c>
      <c r="U5459" s="1">
        <f t="shared" si="427"/>
        <v>1662749</v>
      </c>
      <c r="V5459" s="4">
        <f t="shared" si="428"/>
        <v>288732.88024667138</v>
      </c>
      <c r="W5459" s="1" t="str">
        <f t="shared" si="429"/>
        <v>Favourable</v>
      </c>
    </row>
    <row r="5460" spans="1:23" x14ac:dyDescent="0.25">
      <c r="A5460" s="1"/>
      <c r="B5460" s="1"/>
      <c r="C5460" s="1"/>
      <c r="D5460" s="1"/>
      <c r="E5460" s="1"/>
      <c r="F5460" s="2"/>
      <c r="G5460" s="3"/>
      <c r="H5460" s="1"/>
      <c r="I5460" s="1"/>
      <c r="J5460" s="1" t="s">
        <v>7828</v>
      </c>
      <c r="K5460" s="2">
        <v>44164</v>
      </c>
      <c r="L5460" s="1" t="s">
        <v>4204</v>
      </c>
      <c r="M5460" s="1" t="str">
        <f t="shared" si="425"/>
        <v>Education</v>
      </c>
      <c r="N5460" s="1" t="s">
        <v>4205</v>
      </c>
      <c r="O5460" s="1" t="s">
        <v>4259</v>
      </c>
      <c r="P5460" s="1">
        <v>8383</v>
      </c>
      <c r="Q5460" s="1">
        <v>1502626</v>
      </c>
      <c r="R5460" s="1">
        <f t="shared" si="426"/>
        <v>14002</v>
      </c>
      <c r="S5460" s="4">
        <v>325709.2727996938</v>
      </c>
      <c r="T5460" s="4">
        <v>147736.51956813238</v>
      </c>
      <c r="U5460" s="1">
        <f t="shared" si="427"/>
        <v>1488624</v>
      </c>
      <c r="V5460" s="4">
        <f t="shared" si="428"/>
        <v>1029180.2076321738</v>
      </c>
      <c r="W5460" s="1" t="str">
        <f t="shared" si="429"/>
        <v>Favourable</v>
      </c>
    </row>
    <row r="5461" spans="1:23" x14ac:dyDescent="0.25">
      <c r="A5461" s="1"/>
      <c r="B5461" s="1"/>
      <c r="C5461" s="1"/>
      <c r="D5461" s="1"/>
      <c r="E5461" s="1"/>
      <c r="F5461" s="2"/>
      <c r="G5461" s="3"/>
      <c r="H5461" s="1"/>
      <c r="I5461" s="1"/>
      <c r="J5461" s="1" t="s">
        <v>8375</v>
      </c>
      <c r="K5461" s="2">
        <v>45339</v>
      </c>
      <c r="L5461" s="1" t="s">
        <v>4204</v>
      </c>
      <c r="M5461" s="1" t="str">
        <f t="shared" si="425"/>
        <v>Education</v>
      </c>
      <c r="N5461" s="1" t="s">
        <v>4210</v>
      </c>
      <c r="O5461" s="1" t="s">
        <v>4441</v>
      </c>
      <c r="P5461" s="1">
        <v>8034</v>
      </c>
      <c r="Q5461" s="1">
        <v>1727976</v>
      </c>
      <c r="R5461" s="1">
        <f t="shared" si="426"/>
        <v>39922</v>
      </c>
      <c r="S5461" s="4">
        <v>510101.14135655778</v>
      </c>
      <c r="T5461" s="4">
        <v>425493.39598181588</v>
      </c>
      <c r="U5461" s="1">
        <f t="shared" si="427"/>
        <v>1688054</v>
      </c>
      <c r="V5461" s="4">
        <f t="shared" si="428"/>
        <v>792381.46266162628</v>
      </c>
      <c r="W5461" s="1" t="str">
        <f t="shared" si="429"/>
        <v>Favourable</v>
      </c>
    </row>
    <row r="5462" spans="1:23" x14ac:dyDescent="0.25">
      <c r="A5462" s="1"/>
      <c r="B5462" s="1"/>
      <c r="C5462" s="1"/>
      <c r="D5462" s="1"/>
      <c r="E5462" s="1"/>
      <c r="F5462" s="2"/>
      <c r="G5462" s="3"/>
      <c r="H5462" s="1"/>
      <c r="I5462" s="1"/>
      <c r="J5462" s="1" t="s">
        <v>7090</v>
      </c>
      <c r="K5462" s="2">
        <v>45145</v>
      </c>
      <c r="L5462" s="1" t="s">
        <v>4204</v>
      </c>
      <c r="M5462" s="1" t="str">
        <f t="shared" si="425"/>
        <v>Education</v>
      </c>
      <c r="N5462" s="1" t="s">
        <v>4222</v>
      </c>
      <c r="O5462" s="1" t="s">
        <v>4388</v>
      </c>
      <c r="P5462" s="1">
        <v>9495</v>
      </c>
      <c r="Q5462" s="1">
        <v>1026858</v>
      </c>
      <c r="R5462" s="1">
        <f t="shared" si="426"/>
        <v>37541</v>
      </c>
      <c r="S5462" s="4">
        <v>642756.42108408932</v>
      </c>
      <c r="T5462" s="4">
        <v>244639.65514130893</v>
      </c>
      <c r="U5462" s="1">
        <f t="shared" si="427"/>
        <v>989317</v>
      </c>
      <c r="V5462" s="4">
        <f t="shared" si="428"/>
        <v>139461.92377460178</v>
      </c>
      <c r="W5462" s="1" t="str">
        <f t="shared" si="429"/>
        <v>Favourable</v>
      </c>
    </row>
    <row r="5463" spans="1:23" x14ac:dyDescent="0.25">
      <c r="A5463" s="1"/>
      <c r="B5463" s="1"/>
      <c r="C5463" s="1"/>
      <c r="D5463" s="1"/>
      <c r="E5463" s="1"/>
      <c r="F5463" s="2"/>
      <c r="G5463" s="3"/>
      <c r="H5463" s="1"/>
      <c r="I5463" s="1"/>
      <c r="J5463" s="1" t="s">
        <v>9411</v>
      </c>
      <c r="K5463" s="2">
        <v>44722</v>
      </c>
      <c r="L5463" s="1" t="s">
        <v>4227</v>
      </c>
      <c r="M5463" s="1" t="str">
        <f t="shared" si="425"/>
        <v>Infrastructure</v>
      </c>
      <c r="N5463" s="1" t="s">
        <v>4222</v>
      </c>
      <c r="O5463" s="1" t="s">
        <v>4301</v>
      </c>
      <c r="P5463" s="1">
        <v>7750</v>
      </c>
      <c r="Q5463" s="1">
        <v>1972545</v>
      </c>
      <c r="R5463" s="1">
        <f t="shared" si="426"/>
        <v>33302</v>
      </c>
      <c r="S5463" s="4">
        <v>1295970.994475638</v>
      </c>
      <c r="T5463" s="4">
        <v>448430.57113231887</v>
      </c>
      <c r="U5463" s="1">
        <f t="shared" si="427"/>
        <v>1939243</v>
      </c>
      <c r="V5463" s="4">
        <f t="shared" si="428"/>
        <v>228143.43439204316</v>
      </c>
      <c r="W5463" s="1" t="str">
        <f t="shared" si="429"/>
        <v>Favourable</v>
      </c>
    </row>
    <row r="5464" spans="1:23" x14ac:dyDescent="0.25">
      <c r="A5464" s="1"/>
      <c r="B5464" s="1"/>
      <c r="C5464" s="1"/>
      <c r="D5464" s="1"/>
      <c r="E5464" s="1"/>
      <c r="F5464" s="2"/>
      <c r="G5464" s="3"/>
      <c r="H5464" s="1"/>
      <c r="I5464" s="1"/>
      <c r="J5464" s="1" t="s">
        <v>9076</v>
      </c>
      <c r="K5464" s="2">
        <v>44646</v>
      </c>
      <c r="L5464" s="1" t="s">
        <v>4204</v>
      </c>
      <c r="M5464" s="1" t="str">
        <f t="shared" si="425"/>
        <v>Education</v>
      </c>
      <c r="N5464" s="1" t="s">
        <v>4205</v>
      </c>
      <c r="O5464" s="1" t="s">
        <v>4301</v>
      </c>
      <c r="P5464" s="1">
        <v>7839</v>
      </c>
      <c r="Q5464" s="1">
        <v>815163</v>
      </c>
      <c r="R5464" s="1">
        <f t="shared" si="426"/>
        <v>56162</v>
      </c>
      <c r="S5464" s="4">
        <v>267510.58212731517</v>
      </c>
      <c r="T5464" s="4">
        <v>27673.477658946093</v>
      </c>
      <c r="U5464" s="1">
        <f t="shared" si="427"/>
        <v>759001</v>
      </c>
      <c r="V5464" s="4">
        <f t="shared" si="428"/>
        <v>519978.94021373877</v>
      </c>
      <c r="W5464" s="1" t="str">
        <f t="shared" si="429"/>
        <v>Favourable</v>
      </c>
    </row>
    <row r="5465" spans="1:23" x14ac:dyDescent="0.25">
      <c r="A5465" s="1"/>
      <c r="B5465" s="1"/>
      <c r="C5465" s="1"/>
      <c r="D5465" s="1"/>
      <c r="E5465" s="1"/>
      <c r="F5465" s="2"/>
      <c r="G5465" s="3"/>
      <c r="H5465" s="1"/>
      <c r="I5465" s="1"/>
      <c r="J5465" s="1" t="s">
        <v>10396</v>
      </c>
      <c r="K5465" s="2">
        <v>44993</v>
      </c>
      <c r="L5465" s="1" t="s">
        <v>4204</v>
      </c>
      <c r="M5465" s="1" t="str">
        <f t="shared" si="425"/>
        <v>Education</v>
      </c>
      <c r="N5465" s="1" t="s">
        <v>4205</v>
      </c>
      <c r="O5465" s="1" t="s">
        <v>4279</v>
      </c>
      <c r="P5465" s="1">
        <v>6843</v>
      </c>
      <c r="Q5465" s="1">
        <v>667134</v>
      </c>
      <c r="R5465" s="1">
        <f t="shared" si="426"/>
        <v>0</v>
      </c>
      <c r="S5465" s="4">
        <v>86657.67376045094</v>
      </c>
      <c r="T5465" s="4">
        <v>189637.33974725174</v>
      </c>
      <c r="U5465" s="1">
        <f t="shared" si="427"/>
        <v>667134</v>
      </c>
      <c r="V5465" s="4">
        <f t="shared" si="428"/>
        <v>390838.98649229732</v>
      </c>
      <c r="W5465" s="1" t="str">
        <f t="shared" si="429"/>
        <v>Favourable</v>
      </c>
    </row>
    <row r="5466" spans="1:23" x14ac:dyDescent="0.25">
      <c r="A5466" s="1"/>
      <c r="B5466" s="1"/>
      <c r="C5466" s="1"/>
      <c r="D5466" s="1"/>
      <c r="E5466" s="1"/>
      <c r="F5466" s="2"/>
      <c r="G5466" s="3"/>
      <c r="H5466" s="1"/>
      <c r="I5466" s="1"/>
      <c r="J5466" s="1" t="s">
        <v>6718</v>
      </c>
      <c r="K5466" s="2">
        <v>43964</v>
      </c>
      <c r="L5466" s="1" t="s">
        <v>4204</v>
      </c>
      <c r="M5466" s="1" t="str">
        <f t="shared" si="425"/>
        <v>Education</v>
      </c>
      <c r="N5466" s="1" t="s">
        <v>4205</v>
      </c>
      <c r="O5466" s="1" t="s">
        <v>4233</v>
      </c>
      <c r="P5466" s="1">
        <v>8726</v>
      </c>
      <c r="Q5466" s="1">
        <v>1831219</v>
      </c>
      <c r="R5466" s="1">
        <f t="shared" si="426"/>
        <v>23152</v>
      </c>
      <c r="S5466" s="4">
        <v>84902.998348438792</v>
      </c>
      <c r="T5466" s="4">
        <v>379460.23835603689</v>
      </c>
      <c r="U5466" s="1">
        <f t="shared" si="427"/>
        <v>1808067</v>
      </c>
      <c r="V5466" s="4">
        <f t="shared" si="428"/>
        <v>1366855.7632955243</v>
      </c>
      <c r="W5466" s="1" t="str">
        <f t="shared" si="429"/>
        <v>Favourable</v>
      </c>
    </row>
    <row r="5467" spans="1:23" x14ac:dyDescent="0.25">
      <c r="A5467" s="1"/>
      <c r="B5467" s="1"/>
      <c r="C5467" s="1"/>
      <c r="D5467" s="1"/>
      <c r="E5467" s="1"/>
      <c r="F5467" s="2"/>
      <c r="G5467" s="3"/>
      <c r="H5467" s="1"/>
      <c r="I5467" s="1"/>
      <c r="J5467" s="1" t="s">
        <v>9592</v>
      </c>
      <c r="K5467" s="2">
        <v>43974</v>
      </c>
      <c r="L5467" s="1" t="s">
        <v>4204</v>
      </c>
      <c r="M5467" s="1" t="str">
        <f t="shared" si="425"/>
        <v>Education</v>
      </c>
      <c r="N5467" s="1" t="s">
        <v>4210</v>
      </c>
      <c r="O5467" s="1" t="s">
        <v>4217</v>
      </c>
      <c r="P5467" s="1">
        <v>5791</v>
      </c>
      <c r="Q5467" s="1">
        <v>349801</v>
      </c>
      <c r="R5467" s="1">
        <f t="shared" si="426"/>
        <v>32484</v>
      </c>
      <c r="S5467" s="4">
        <v>70856.729913360658</v>
      </c>
      <c r="T5467" s="4">
        <v>110975.66342318513</v>
      </c>
      <c r="U5467" s="1">
        <f t="shared" si="427"/>
        <v>317317</v>
      </c>
      <c r="V5467" s="4">
        <f t="shared" si="428"/>
        <v>167968.60666345421</v>
      </c>
      <c r="W5467" s="1" t="str">
        <f t="shared" si="429"/>
        <v>Favourable</v>
      </c>
    </row>
    <row r="5468" spans="1:23" x14ac:dyDescent="0.25">
      <c r="A5468" s="1"/>
      <c r="B5468" s="1"/>
      <c r="C5468" s="1"/>
      <c r="D5468" s="1"/>
      <c r="E5468" s="1"/>
      <c r="F5468" s="2"/>
      <c r="G5468" s="3"/>
      <c r="H5468" s="1"/>
      <c r="I5468" s="1"/>
      <c r="J5468" s="1" t="s">
        <v>10397</v>
      </c>
      <c r="K5468" s="2">
        <v>45352</v>
      </c>
      <c r="L5468" s="1" t="s">
        <v>4204</v>
      </c>
      <c r="M5468" s="1" t="str">
        <f t="shared" si="425"/>
        <v>Education</v>
      </c>
      <c r="N5468" s="1" t="s">
        <v>4205</v>
      </c>
      <c r="O5468" s="1" t="s">
        <v>4479</v>
      </c>
      <c r="P5468" s="1">
        <v>6291</v>
      </c>
      <c r="Q5468" s="1">
        <v>1444649</v>
      </c>
      <c r="R5468" s="1">
        <f t="shared" si="426"/>
        <v>0</v>
      </c>
      <c r="S5468" s="4">
        <v>878507.08930894011</v>
      </c>
      <c r="T5468" s="4">
        <v>57911.393566793769</v>
      </c>
      <c r="U5468" s="1">
        <f t="shared" si="427"/>
        <v>1444649</v>
      </c>
      <c r="V5468" s="4">
        <f t="shared" si="428"/>
        <v>508230.51712426613</v>
      </c>
      <c r="W5468" s="1" t="str">
        <f t="shared" si="429"/>
        <v>Favourable</v>
      </c>
    </row>
    <row r="5469" spans="1:23" x14ac:dyDescent="0.25">
      <c r="A5469" s="1"/>
      <c r="B5469" s="1"/>
      <c r="C5469" s="1"/>
      <c r="D5469" s="1"/>
      <c r="E5469" s="1"/>
      <c r="F5469" s="2"/>
      <c r="G5469" s="3"/>
      <c r="H5469" s="1"/>
      <c r="I5469" s="1"/>
      <c r="J5469" s="1" t="s">
        <v>6379</v>
      </c>
      <c r="K5469" s="2">
        <v>45173</v>
      </c>
      <c r="L5469" s="1" t="s">
        <v>4238</v>
      </c>
      <c r="M5469" s="1" t="str">
        <f t="shared" si="425"/>
        <v>Education</v>
      </c>
      <c r="N5469" s="1" t="s">
        <v>4210</v>
      </c>
      <c r="O5469" s="1" t="s">
        <v>4279</v>
      </c>
      <c r="P5469" s="1">
        <v>7289</v>
      </c>
      <c r="Q5469" s="1">
        <v>1570199</v>
      </c>
      <c r="R5469" s="1">
        <f t="shared" si="426"/>
        <v>37357</v>
      </c>
      <c r="S5469" s="4">
        <v>242930.12818894532</v>
      </c>
      <c r="T5469" s="4">
        <v>228168.48388199424</v>
      </c>
      <c r="U5469" s="1">
        <f t="shared" si="427"/>
        <v>1532842</v>
      </c>
      <c r="V5469" s="4">
        <f t="shared" si="428"/>
        <v>1099100.3879290605</v>
      </c>
      <c r="W5469" s="1" t="str">
        <f t="shared" si="429"/>
        <v>Favourable</v>
      </c>
    </row>
    <row r="5470" spans="1:23" x14ac:dyDescent="0.25">
      <c r="A5470" s="1"/>
      <c r="B5470" s="1"/>
      <c r="C5470" s="1"/>
      <c r="D5470" s="1"/>
      <c r="E5470" s="1"/>
      <c r="F5470" s="2"/>
      <c r="G5470" s="3"/>
      <c r="H5470" s="1"/>
      <c r="I5470" s="1"/>
      <c r="J5470" s="1" t="s">
        <v>10398</v>
      </c>
      <c r="K5470" s="2">
        <v>44190</v>
      </c>
      <c r="L5470" s="1" t="s">
        <v>4204</v>
      </c>
      <c r="M5470" s="1" t="str">
        <f t="shared" si="425"/>
        <v>Education</v>
      </c>
      <c r="N5470" s="1" t="s">
        <v>4210</v>
      </c>
      <c r="O5470" s="1" t="s">
        <v>4496</v>
      </c>
      <c r="P5470" s="1">
        <v>9492</v>
      </c>
      <c r="Q5470" s="1">
        <v>1007827</v>
      </c>
      <c r="R5470" s="1">
        <f t="shared" si="426"/>
        <v>0</v>
      </c>
      <c r="S5470" s="4">
        <v>948959.3968658275</v>
      </c>
      <c r="T5470" s="4">
        <v>1325.522312741869</v>
      </c>
      <c r="U5470" s="1">
        <f t="shared" si="427"/>
        <v>1007827</v>
      </c>
      <c r="V5470" s="4">
        <f t="shared" si="428"/>
        <v>57542.08082143066</v>
      </c>
      <c r="W5470" s="1" t="str">
        <f t="shared" si="429"/>
        <v>Favourable</v>
      </c>
    </row>
    <row r="5471" spans="1:23" x14ac:dyDescent="0.25">
      <c r="A5471" s="1"/>
      <c r="B5471" s="1"/>
      <c r="C5471" s="1"/>
      <c r="D5471" s="1"/>
      <c r="E5471" s="1"/>
      <c r="F5471" s="2"/>
      <c r="G5471" s="3"/>
      <c r="H5471" s="1"/>
      <c r="I5471" s="1"/>
      <c r="J5471" s="1" t="s">
        <v>7696</v>
      </c>
      <c r="K5471" s="2">
        <v>45066</v>
      </c>
      <c r="L5471" s="1" t="s">
        <v>4238</v>
      </c>
      <c r="M5471" s="1" t="str">
        <f t="shared" si="425"/>
        <v>Education</v>
      </c>
      <c r="N5471" s="1" t="s">
        <v>4222</v>
      </c>
      <c r="O5471" s="1" t="s">
        <v>4301</v>
      </c>
      <c r="P5471" s="1">
        <v>8460</v>
      </c>
      <c r="Q5471" s="1">
        <v>2283263</v>
      </c>
      <c r="R5471" s="1">
        <f t="shared" si="426"/>
        <v>51231</v>
      </c>
      <c r="S5471" s="4">
        <v>1759983.7497581232</v>
      </c>
      <c r="T5471" s="4">
        <v>482246.70424527017</v>
      </c>
      <c r="U5471" s="1">
        <f t="shared" si="427"/>
        <v>2232032</v>
      </c>
      <c r="V5471" s="4">
        <f t="shared" si="428"/>
        <v>41032.545996606816</v>
      </c>
      <c r="W5471" s="1" t="str">
        <f t="shared" si="429"/>
        <v>Favourable</v>
      </c>
    </row>
    <row r="5472" spans="1:23" x14ac:dyDescent="0.25">
      <c r="A5472" s="1"/>
      <c r="B5472" s="1"/>
      <c r="C5472" s="1"/>
      <c r="D5472" s="1"/>
      <c r="E5472" s="1"/>
      <c r="F5472" s="2"/>
      <c r="G5472" s="3"/>
      <c r="H5472" s="1"/>
      <c r="I5472" s="1"/>
      <c r="J5472" s="1" t="s">
        <v>9469</v>
      </c>
      <c r="K5472" s="2">
        <v>44948</v>
      </c>
      <c r="L5472" s="1" t="s">
        <v>4227</v>
      </c>
      <c r="M5472" s="1" t="str">
        <f t="shared" si="425"/>
        <v>Infrastructure</v>
      </c>
      <c r="N5472" s="1" t="s">
        <v>4205</v>
      </c>
      <c r="O5472" s="1" t="s">
        <v>4374</v>
      </c>
      <c r="P5472" s="1">
        <v>8541</v>
      </c>
      <c r="Q5472" s="1">
        <v>2255426</v>
      </c>
      <c r="R5472" s="1">
        <f t="shared" si="426"/>
        <v>38567</v>
      </c>
      <c r="S5472" s="4">
        <v>999813.35610880051</v>
      </c>
      <c r="T5472" s="4">
        <v>25.651391002988195</v>
      </c>
      <c r="U5472" s="1">
        <f t="shared" si="427"/>
        <v>2216859</v>
      </c>
      <c r="V5472" s="4">
        <f t="shared" si="428"/>
        <v>1255586.9925001967</v>
      </c>
      <c r="W5472" s="1" t="str">
        <f t="shared" si="429"/>
        <v>Favourable</v>
      </c>
    </row>
    <row r="5473" spans="1:23" x14ac:dyDescent="0.25">
      <c r="A5473" s="1"/>
      <c r="B5473" s="1"/>
      <c r="C5473" s="1"/>
      <c r="D5473" s="1"/>
      <c r="E5473" s="1"/>
      <c r="F5473" s="2"/>
      <c r="G5473" s="3"/>
      <c r="H5473" s="1"/>
      <c r="I5473" s="1"/>
      <c r="J5473" s="1" t="s">
        <v>7676</v>
      </c>
      <c r="K5473" s="2">
        <v>44176</v>
      </c>
      <c r="L5473" s="1" t="s">
        <v>4227</v>
      </c>
      <c r="M5473" s="1" t="str">
        <f t="shared" si="425"/>
        <v>Infrastructure</v>
      </c>
      <c r="N5473" s="1" t="s">
        <v>4222</v>
      </c>
      <c r="O5473" s="1" t="s">
        <v>4289</v>
      </c>
      <c r="P5473" s="1">
        <v>9111</v>
      </c>
      <c r="Q5473" s="1">
        <v>539939</v>
      </c>
      <c r="R5473" s="1">
        <f t="shared" si="426"/>
        <v>41620</v>
      </c>
      <c r="S5473" s="4">
        <v>191576.21566677818</v>
      </c>
      <c r="T5473" s="4">
        <v>131752.59183267245</v>
      </c>
      <c r="U5473" s="1">
        <f t="shared" si="427"/>
        <v>498319</v>
      </c>
      <c r="V5473" s="4">
        <f t="shared" si="428"/>
        <v>216610.19250054937</v>
      </c>
      <c r="W5473" s="1" t="str">
        <f t="shared" si="429"/>
        <v>Favourable</v>
      </c>
    </row>
    <row r="5474" spans="1:23" x14ac:dyDescent="0.25">
      <c r="A5474" s="1"/>
      <c r="B5474" s="1"/>
      <c r="C5474" s="1"/>
      <c r="D5474" s="1"/>
      <c r="E5474" s="1"/>
      <c r="F5474" s="2"/>
      <c r="G5474" s="3"/>
      <c r="H5474" s="1"/>
      <c r="I5474" s="1"/>
      <c r="J5474" s="1" t="s">
        <v>6160</v>
      </c>
      <c r="K5474" s="2">
        <v>43900</v>
      </c>
      <c r="L5474" s="1" t="s">
        <v>4207</v>
      </c>
      <c r="M5474" s="1" t="str">
        <f t="shared" si="425"/>
        <v>Social Services</v>
      </c>
      <c r="N5474" s="1" t="s">
        <v>4205</v>
      </c>
      <c r="O5474" s="1" t="s">
        <v>4223</v>
      </c>
      <c r="P5474" s="1">
        <v>8233</v>
      </c>
      <c r="Q5474" s="1">
        <v>2340594</v>
      </c>
      <c r="R5474" s="1">
        <f t="shared" si="426"/>
        <v>57529</v>
      </c>
      <c r="S5474" s="4">
        <v>1897078.8016700631</v>
      </c>
      <c r="T5474" s="4">
        <v>555264.62204129074</v>
      </c>
      <c r="U5474" s="1">
        <f t="shared" si="427"/>
        <v>2283065</v>
      </c>
      <c r="V5474" s="4">
        <f t="shared" si="428"/>
        <v>-111749.42371135391</v>
      </c>
      <c r="W5474" s="1" t="str">
        <f t="shared" si="429"/>
        <v>Adverse</v>
      </c>
    </row>
    <row r="5475" spans="1:23" x14ac:dyDescent="0.25">
      <c r="A5475" s="1"/>
      <c r="B5475" s="1"/>
      <c r="C5475" s="1"/>
      <c r="D5475" s="1"/>
      <c r="E5475" s="1"/>
      <c r="F5475" s="2"/>
      <c r="G5475" s="3"/>
      <c r="H5475" s="1"/>
      <c r="I5475" s="1"/>
      <c r="J5475" s="1" t="s">
        <v>10399</v>
      </c>
      <c r="K5475" s="2">
        <v>43840</v>
      </c>
      <c r="L5475" s="1" t="s">
        <v>4238</v>
      </c>
      <c r="M5475" s="1" t="str">
        <f t="shared" si="425"/>
        <v>Education</v>
      </c>
      <c r="N5475" s="1" t="s">
        <v>4205</v>
      </c>
      <c r="O5475" s="1" t="s">
        <v>4441</v>
      </c>
      <c r="P5475" s="1">
        <v>5618</v>
      </c>
      <c r="Q5475" s="1">
        <v>876562</v>
      </c>
      <c r="R5475" s="1">
        <f t="shared" si="426"/>
        <v>0</v>
      </c>
      <c r="S5475" s="4">
        <v>24347.613110162383</v>
      </c>
      <c r="T5475" s="4">
        <v>2165.4083786650144</v>
      </c>
      <c r="U5475" s="1">
        <f t="shared" si="427"/>
        <v>876562</v>
      </c>
      <c r="V5475" s="4">
        <f t="shared" si="428"/>
        <v>850048.97851117258</v>
      </c>
      <c r="W5475" s="1" t="str">
        <f t="shared" si="429"/>
        <v>Favourable</v>
      </c>
    </row>
    <row r="5476" spans="1:23" x14ac:dyDescent="0.25">
      <c r="A5476" s="1"/>
      <c r="B5476" s="1"/>
      <c r="C5476" s="1"/>
      <c r="D5476" s="1"/>
      <c r="E5476" s="1"/>
      <c r="F5476" s="2"/>
      <c r="G5476" s="3"/>
      <c r="H5476" s="1"/>
      <c r="I5476" s="1"/>
      <c r="J5476" s="1" t="s">
        <v>9434</v>
      </c>
      <c r="K5476" s="2">
        <v>44736</v>
      </c>
      <c r="L5476" s="1" t="s">
        <v>4207</v>
      </c>
      <c r="M5476" s="1" t="str">
        <f t="shared" si="425"/>
        <v>Social Services</v>
      </c>
      <c r="N5476" s="1" t="s">
        <v>4222</v>
      </c>
      <c r="O5476" s="1" t="s">
        <v>4479</v>
      </c>
      <c r="P5476" s="1">
        <v>7788</v>
      </c>
      <c r="Q5476" s="1">
        <v>1916704</v>
      </c>
      <c r="R5476" s="1">
        <f t="shared" si="426"/>
        <v>25065</v>
      </c>
      <c r="S5476" s="4">
        <v>354868.44007247663</v>
      </c>
      <c r="T5476" s="4">
        <v>532217.79747539118</v>
      </c>
      <c r="U5476" s="1">
        <f t="shared" si="427"/>
        <v>1891639</v>
      </c>
      <c r="V5476" s="4">
        <f t="shared" si="428"/>
        <v>1029617.7624521322</v>
      </c>
      <c r="W5476" s="1" t="str">
        <f t="shared" si="429"/>
        <v>Favourable</v>
      </c>
    </row>
    <row r="5477" spans="1:23" x14ac:dyDescent="0.25">
      <c r="A5477" s="1"/>
      <c r="B5477" s="1"/>
      <c r="C5477" s="1"/>
      <c r="D5477" s="1"/>
      <c r="E5477" s="1"/>
      <c r="F5477" s="2"/>
      <c r="G5477" s="3"/>
      <c r="H5477" s="1"/>
      <c r="I5477" s="1"/>
      <c r="J5477" s="1" t="s">
        <v>10400</v>
      </c>
      <c r="K5477" s="2">
        <v>44535</v>
      </c>
      <c r="L5477" s="1" t="s">
        <v>4227</v>
      </c>
      <c r="M5477" s="1" t="str">
        <f t="shared" si="425"/>
        <v>Infrastructure</v>
      </c>
      <c r="N5477" s="1" t="s">
        <v>4222</v>
      </c>
      <c r="O5477" s="1" t="s">
        <v>4438</v>
      </c>
      <c r="P5477" s="1">
        <v>6153</v>
      </c>
      <c r="Q5477" s="1">
        <v>2002384</v>
      </c>
      <c r="R5477" s="1">
        <f t="shared" si="426"/>
        <v>0</v>
      </c>
      <c r="S5477" s="4">
        <v>616119.9008159145</v>
      </c>
      <c r="T5477" s="4">
        <v>457331.35985526018</v>
      </c>
      <c r="U5477" s="1">
        <f t="shared" si="427"/>
        <v>2002384</v>
      </c>
      <c r="V5477" s="4">
        <f t="shared" si="428"/>
        <v>928932.73932882538</v>
      </c>
      <c r="W5477" s="1" t="str">
        <f t="shared" si="429"/>
        <v>Favourable</v>
      </c>
    </row>
    <row r="5478" spans="1:23" x14ac:dyDescent="0.25">
      <c r="A5478" s="1"/>
      <c r="B5478" s="1"/>
      <c r="C5478" s="1"/>
      <c r="D5478" s="1"/>
      <c r="E5478" s="1"/>
      <c r="F5478" s="2"/>
      <c r="G5478" s="3"/>
      <c r="H5478" s="1"/>
      <c r="I5478" s="1"/>
      <c r="J5478" s="1" t="s">
        <v>5694</v>
      </c>
      <c r="K5478" s="2">
        <v>44814</v>
      </c>
      <c r="L5478" s="1" t="s">
        <v>4227</v>
      </c>
      <c r="M5478" s="1" t="str">
        <f t="shared" si="425"/>
        <v>Infrastructure</v>
      </c>
      <c r="N5478" s="1" t="s">
        <v>4205</v>
      </c>
      <c r="O5478" s="1" t="s">
        <v>4244</v>
      </c>
      <c r="P5478" s="1">
        <v>7800</v>
      </c>
      <c r="Q5478" s="1">
        <v>2092848</v>
      </c>
      <c r="R5478" s="1">
        <f t="shared" si="426"/>
        <v>52809</v>
      </c>
      <c r="S5478" s="4">
        <v>1897225.7731483644</v>
      </c>
      <c r="T5478" s="4">
        <v>387102.56985517329</v>
      </c>
      <c r="U5478" s="1">
        <f t="shared" si="427"/>
        <v>2040039</v>
      </c>
      <c r="V5478" s="4">
        <f t="shared" si="428"/>
        <v>-191480.34300353751</v>
      </c>
      <c r="W5478" s="1" t="str">
        <f t="shared" si="429"/>
        <v>Adverse</v>
      </c>
    </row>
    <row r="5479" spans="1:23" x14ac:dyDescent="0.25">
      <c r="A5479" s="1"/>
      <c r="B5479" s="1"/>
      <c r="C5479" s="1"/>
      <c r="D5479" s="1"/>
      <c r="E5479" s="1"/>
      <c r="F5479" s="2"/>
      <c r="G5479" s="3"/>
      <c r="H5479" s="1"/>
      <c r="I5479" s="1"/>
      <c r="J5479" s="1" t="s">
        <v>6242</v>
      </c>
      <c r="K5479" s="2">
        <v>45346</v>
      </c>
      <c r="L5479" s="1" t="s">
        <v>4238</v>
      </c>
      <c r="M5479" s="1" t="str">
        <f t="shared" si="425"/>
        <v>Education</v>
      </c>
      <c r="N5479" s="1" t="s">
        <v>4205</v>
      </c>
      <c r="O5479" s="1" t="s">
        <v>4374</v>
      </c>
      <c r="P5479" s="1">
        <v>6373</v>
      </c>
      <c r="Q5479" s="1">
        <v>1392597</v>
      </c>
      <c r="R5479" s="1">
        <f t="shared" si="426"/>
        <v>53911</v>
      </c>
      <c r="S5479" s="4">
        <v>710683.50794215279</v>
      </c>
      <c r="T5479" s="4">
        <v>149669.18499205858</v>
      </c>
      <c r="U5479" s="1">
        <f t="shared" si="427"/>
        <v>1338686</v>
      </c>
      <c r="V5479" s="4">
        <f t="shared" si="428"/>
        <v>532244.30706578866</v>
      </c>
      <c r="W5479" s="1" t="str">
        <f t="shared" si="429"/>
        <v>Favourable</v>
      </c>
    </row>
    <row r="5480" spans="1:23" x14ac:dyDescent="0.25">
      <c r="A5480" s="1"/>
      <c r="B5480" s="1"/>
      <c r="C5480" s="1"/>
      <c r="D5480" s="1"/>
      <c r="E5480" s="1"/>
      <c r="F5480" s="2"/>
      <c r="G5480" s="3"/>
      <c r="H5480" s="1"/>
      <c r="I5480" s="1"/>
      <c r="J5480" s="1" t="s">
        <v>5914</v>
      </c>
      <c r="K5480" s="2">
        <v>44492</v>
      </c>
      <c r="L5480" s="1" t="s">
        <v>4204</v>
      </c>
      <c r="M5480" s="1" t="str">
        <f t="shared" si="425"/>
        <v>Education</v>
      </c>
      <c r="N5480" s="1" t="s">
        <v>4205</v>
      </c>
      <c r="O5480" s="1" t="s">
        <v>4223</v>
      </c>
      <c r="P5480" s="1">
        <v>5554</v>
      </c>
      <c r="Q5480" s="1">
        <v>1667369</v>
      </c>
      <c r="R5480" s="1">
        <f t="shared" si="426"/>
        <v>90197</v>
      </c>
      <c r="S5480" s="4">
        <v>900530.81095458171</v>
      </c>
      <c r="T5480" s="4">
        <v>436477.7991867626</v>
      </c>
      <c r="U5480" s="1">
        <f t="shared" si="427"/>
        <v>1577172</v>
      </c>
      <c r="V5480" s="4">
        <f t="shared" si="428"/>
        <v>330360.38985865563</v>
      </c>
      <c r="W5480" s="1" t="str">
        <f t="shared" si="429"/>
        <v>Favourable</v>
      </c>
    </row>
    <row r="5481" spans="1:23" x14ac:dyDescent="0.25">
      <c r="A5481" s="1"/>
      <c r="B5481" s="1"/>
      <c r="C5481" s="1"/>
      <c r="D5481" s="1"/>
      <c r="E5481" s="1"/>
      <c r="F5481" s="2"/>
      <c r="G5481" s="3"/>
      <c r="H5481" s="1"/>
      <c r="I5481" s="1"/>
      <c r="J5481" s="1" t="s">
        <v>10401</v>
      </c>
      <c r="K5481" s="2">
        <v>44853</v>
      </c>
      <c r="L5481" s="1" t="s">
        <v>4204</v>
      </c>
      <c r="M5481" s="1" t="str">
        <f t="shared" si="425"/>
        <v>Education</v>
      </c>
      <c r="N5481" s="1" t="s">
        <v>4222</v>
      </c>
      <c r="O5481" s="1" t="s">
        <v>4286</v>
      </c>
      <c r="P5481" s="1">
        <v>5735</v>
      </c>
      <c r="Q5481" s="1">
        <v>1425830</v>
      </c>
      <c r="R5481" s="1">
        <f t="shared" si="426"/>
        <v>0</v>
      </c>
      <c r="S5481" s="4">
        <v>1073037.9524596452</v>
      </c>
      <c r="T5481" s="4">
        <v>141503.71926956045</v>
      </c>
      <c r="U5481" s="1">
        <f t="shared" si="427"/>
        <v>1425830</v>
      </c>
      <c r="V5481" s="4">
        <f t="shared" si="428"/>
        <v>211288.32827079436</v>
      </c>
      <c r="W5481" s="1" t="str">
        <f t="shared" si="429"/>
        <v>Favourable</v>
      </c>
    </row>
    <row r="5482" spans="1:23" x14ac:dyDescent="0.25">
      <c r="A5482" s="1"/>
      <c r="B5482" s="1"/>
      <c r="C5482" s="1"/>
      <c r="D5482" s="1"/>
      <c r="E5482" s="1"/>
      <c r="F5482" s="2"/>
      <c r="G5482" s="3"/>
      <c r="H5482" s="1"/>
      <c r="I5482" s="1"/>
      <c r="J5482" s="1" t="s">
        <v>4948</v>
      </c>
      <c r="K5482" s="2">
        <v>45244</v>
      </c>
      <c r="L5482" s="1" t="s">
        <v>4238</v>
      </c>
      <c r="M5482" s="1" t="str">
        <f t="shared" si="425"/>
        <v>Education</v>
      </c>
      <c r="N5482" s="1" t="s">
        <v>4205</v>
      </c>
      <c r="O5482" s="1" t="s">
        <v>4286</v>
      </c>
      <c r="P5482" s="1">
        <v>7845</v>
      </c>
      <c r="Q5482" s="1">
        <v>854161</v>
      </c>
      <c r="R5482" s="1">
        <f t="shared" si="426"/>
        <v>68885</v>
      </c>
      <c r="S5482" s="4">
        <v>51791.11594745711</v>
      </c>
      <c r="T5482" s="4">
        <v>31777.682891801549</v>
      </c>
      <c r="U5482" s="1">
        <f t="shared" si="427"/>
        <v>785276</v>
      </c>
      <c r="V5482" s="4">
        <f t="shared" si="428"/>
        <v>770592.20116074139</v>
      </c>
      <c r="W5482" s="1" t="str">
        <f t="shared" si="429"/>
        <v>Favourable</v>
      </c>
    </row>
    <row r="5483" spans="1:23" x14ac:dyDescent="0.25">
      <c r="A5483" s="1"/>
      <c r="B5483" s="1"/>
      <c r="C5483" s="1"/>
      <c r="D5483" s="1"/>
      <c r="E5483" s="1"/>
      <c r="F5483" s="2"/>
      <c r="G5483" s="3"/>
      <c r="H5483" s="1"/>
      <c r="I5483" s="1"/>
      <c r="J5483" s="1" t="s">
        <v>10402</v>
      </c>
      <c r="K5483" s="2">
        <v>44567</v>
      </c>
      <c r="L5483" s="1" t="s">
        <v>4207</v>
      </c>
      <c r="M5483" s="1" t="str">
        <f t="shared" si="425"/>
        <v>Social Services</v>
      </c>
      <c r="N5483" s="1" t="s">
        <v>4205</v>
      </c>
      <c r="O5483" s="1" t="s">
        <v>4279</v>
      </c>
      <c r="P5483" s="1">
        <v>9399</v>
      </c>
      <c r="Q5483" s="1">
        <v>2080405</v>
      </c>
      <c r="R5483" s="1">
        <f t="shared" si="426"/>
        <v>0</v>
      </c>
      <c r="S5483" s="4">
        <v>1222474.6210329738</v>
      </c>
      <c r="T5483" s="4">
        <v>357522.58899876894</v>
      </c>
      <c r="U5483" s="1">
        <f t="shared" si="427"/>
        <v>2080405</v>
      </c>
      <c r="V5483" s="4">
        <f t="shared" si="428"/>
        <v>500407.7899682573</v>
      </c>
      <c r="W5483" s="1" t="str">
        <f t="shared" si="429"/>
        <v>Favourable</v>
      </c>
    </row>
    <row r="5484" spans="1:23" x14ac:dyDescent="0.25">
      <c r="A5484" s="1"/>
      <c r="B5484" s="1"/>
      <c r="C5484" s="1"/>
      <c r="D5484" s="1"/>
      <c r="E5484" s="1"/>
      <c r="F5484" s="2"/>
      <c r="G5484" s="3"/>
      <c r="H5484" s="1"/>
      <c r="I5484" s="1"/>
      <c r="J5484" s="1" t="s">
        <v>10403</v>
      </c>
      <c r="K5484" s="2">
        <v>44086</v>
      </c>
      <c r="L5484" s="1" t="s">
        <v>4204</v>
      </c>
      <c r="M5484" s="1" t="str">
        <f t="shared" si="425"/>
        <v>Education</v>
      </c>
      <c r="N5484" s="1" t="s">
        <v>4210</v>
      </c>
      <c r="O5484" s="1" t="s">
        <v>4330</v>
      </c>
      <c r="P5484" s="1">
        <v>8673</v>
      </c>
      <c r="Q5484" s="1">
        <v>2094550</v>
      </c>
      <c r="R5484" s="1">
        <f t="shared" si="426"/>
        <v>0</v>
      </c>
      <c r="S5484" s="4">
        <v>962081.60994376545</v>
      </c>
      <c r="T5484" s="4">
        <v>597724.20942816499</v>
      </c>
      <c r="U5484" s="1">
        <f t="shared" si="427"/>
        <v>2094550</v>
      </c>
      <c r="V5484" s="4">
        <f t="shared" si="428"/>
        <v>534744.18062806968</v>
      </c>
      <c r="W5484" s="1" t="str">
        <f t="shared" si="429"/>
        <v>Favourable</v>
      </c>
    </row>
    <row r="5485" spans="1:23" x14ac:dyDescent="0.25">
      <c r="A5485" s="1"/>
      <c r="B5485" s="1"/>
      <c r="C5485" s="1"/>
      <c r="D5485" s="1"/>
      <c r="E5485" s="1"/>
      <c r="F5485" s="2"/>
      <c r="G5485" s="3"/>
      <c r="H5485" s="1"/>
      <c r="I5485" s="1"/>
      <c r="J5485" s="1" t="s">
        <v>6404</v>
      </c>
      <c r="K5485" s="2">
        <v>43858</v>
      </c>
      <c r="L5485" s="1" t="s">
        <v>4238</v>
      </c>
      <c r="M5485" s="1" t="str">
        <f t="shared" si="425"/>
        <v>Education</v>
      </c>
      <c r="N5485" s="1" t="s">
        <v>4205</v>
      </c>
      <c r="O5485" s="1" t="s">
        <v>4361</v>
      </c>
      <c r="P5485" s="1">
        <v>7885</v>
      </c>
      <c r="Q5485" s="1">
        <v>2299945</v>
      </c>
      <c r="R5485" s="1">
        <f t="shared" si="426"/>
        <v>53739</v>
      </c>
      <c r="S5485" s="4">
        <v>502267.53530042002</v>
      </c>
      <c r="T5485" s="4">
        <v>173367.86821800566</v>
      </c>
      <c r="U5485" s="1">
        <f t="shared" si="427"/>
        <v>2246206</v>
      </c>
      <c r="V5485" s="4">
        <f t="shared" si="428"/>
        <v>1624309.5964815742</v>
      </c>
      <c r="W5485" s="1" t="str">
        <f t="shared" si="429"/>
        <v>Favourable</v>
      </c>
    </row>
    <row r="5486" spans="1:23" x14ac:dyDescent="0.25">
      <c r="A5486" s="1"/>
      <c r="B5486" s="1"/>
      <c r="C5486" s="1"/>
      <c r="D5486" s="1"/>
      <c r="E5486" s="1"/>
      <c r="F5486" s="2"/>
      <c r="G5486" s="3"/>
      <c r="H5486" s="1"/>
      <c r="I5486" s="1"/>
      <c r="J5486" s="1" t="s">
        <v>7085</v>
      </c>
      <c r="K5486" s="2">
        <v>44854</v>
      </c>
      <c r="L5486" s="1" t="s">
        <v>4227</v>
      </c>
      <c r="M5486" s="1" t="str">
        <f t="shared" si="425"/>
        <v>Infrastructure</v>
      </c>
      <c r="N5486" s="1" t="s">
        <v>4222</v>
      </c>
      <c r="O5486" s="1" t="s">
        <v>4226</v>
      </c>
      <c r="P5486" s="1">
        <v>8276</v>
      </c>
      <c r="Q5486" s="1">
        <v>1851269</v>
      </c>
      <c r="R5486" s="1">
        <f t="shared" si="426"/>
        <v>10448</v>
      </c>
      <c r="S5486" s="4">
        <v>103720.14793520253</v>
      </c>
      <c r="T5486" s="4">
        <v>61149.869502097928</v>
      </c>
      <c r="U5486" s="1">
        <f t="shared" si="427"/>
        <v>1840821</v>
      </c>
      <c r="V5486" s="4">
        <f t="shared" si="428"/>
        <v>1686398.9825626996</v>
      </c>
      <c r="W5486" s="1" t="str">
        <f t="shared" si="429"/>
        <v>Favourable</v>
      </c>
    </row>
    <row r="5487" spans="1:23" x14ac:dyDescent="0.25">
      <c r="A5487" s="1"/>
      <c r="B5487" s="1"/>
      <c r="C5487" s="1"/>
      <c r="D5487" s="1"/>
      <c r="E5487" s="1"/>
      <c r="F5487" s="2"/>
      <c r="G5487" s="3"/>
      <c r="H5487" s="1"/>
      <c r="I5487" s="1"/>
      <c r="J5487" s="1" t="s">
        <v>8503</v>
      </c>
      <c r="K5487" s="2">
        <v>44563</v>
      </c>
      <c r="L5487" s="1" t="s">
        <v>4207</v>
      </c>
      <c r="M5487" s="1" t="str">
        <f t="shared" si="425"/>
        <v>Social Services</v>
      </c>
      <c r="N5487" s="1" t="s">
        <v>4205</v>
      </c>
      <c r="O5487" s="1" t="s">
        <v>4233</v>
      </c>
      <c r="P5487" s="1">
        <v>6012</v>
      </c>
      <c r="Q5487" s="1">
        <v>1783016</v>
      </c>
      <c r="R5487" s="1">
        <f t="shared" si="426"/>
        <v>26191</v>
      </c>
      <c r="S5487" s="4">
        <v>387453.68218721845</v>
      </c>
      <c r="T5487" s="4">
        <v>107939.50487277708</v>
      </c>
      <c r="U5487" s="1">
        <f t="shared" si="427"/>
        <v>1756825</v>
      </c>
      <c r="V5487" s="4">
        <f t="shared" si="428"/>
        <v>1287622.8129400045</v>
      </c>
      <c r="W5487" s="1" t="str">
        <f t="shared" si="429"/>
        <v>Favourable</v>
      </c>
    </row>
    <row r="5488" spans="1:23" x14ac:dyDescent="0.25">
      <c r="A5488" s="1"/>
      <c r="B5488" s="1"/>
      <c r="C5488" s="1"/>
      <c r="D5488" s="1"/>
      <c r="E5488" s="1"/>
      <c r="F5488" s="2"/>
      <c r="G5488" s="3"/>
      <c r="H5488" s="1"/>
      <c r="I5488" s="1"/>
      <c r="J5488" s="1" t="s">
        <v>6138</v>
      </c>
      <c r="K5488" s="2">
        <v>44008</v>
      </c>
      <c r="L5488" s="1" t="s">
        <v>4207</v>
      </c>
      <c r="M5488" s="1" t="str">
        <f t="shared" si="425"/>
        <v>Social Services</v>
      </c>
      <c r="N5488" s="1" t="s">
        <v>4210</v>
      </c>
      <c r="O5488" s="1" t="s">
        <v>4496</v>
      </c>
      <c r="P5488" s="1">
        <v>9411</v>
      </c>
      <c r="Q5488" s="1">
        <v>685480</v>
      </c>
      <c r="R5488" s="1">
        <f t="shared" si="426"/>
        <v>48839</v>
      </c>
      <c r="S5488" s="4">
        <v>615683.50201643445</v>
      </c>
      <c r="T5488" s="4">
        <v>197564.98584957374</v>
      </c>
      <c r="U5488" s="1">
        <f t="shared" si="427"/>
        <v>636641</v>
      </c>
      <c r="V5488" s="4">
        <f t="shared" si="428"/>
        <v>-127768.48786600819</v>
      </c>
      <c r="W5488" s="1" t="str">
        <f t="shared" si="429"/>
        <v>Adverse</v>
      </c>
    </row>
    <row r="5489" spans="1:23" x14ac:dyDescent="0.25">
      <c r="A5489" s="1"/>
      <c r="B5489" s="1"/>
      <c r="C5489" s="1"/>
      <c r="D5489" s="1"/>
      <c r="E5489" s="1"/>
      <c r="F5489" s="2"/>
      <c r="G5489" s="3"/>
      <c r="H5489" s="1"/>
      <c r="I5489" s="1"/>
      <c r="J5489" s="1" t="s">
        <v>7470</v>
      </c>
      <c r="K5489" s="2">
        <v>43954</v>
      </c>
      <c r="L5489" s="1" t="s">
        <v>4204</v>
      </c>
      <c r="M5489" s="1" t="str">
        <f t="shared" si="425"/>
        <v>Education</v>
      </c>
      <c r="N5489" s="1" t="s">
        <v>4205</v>
      </c>
      <c r="O5489" s="1" t="s">
        <v>4273</v>
      </c>
      <c r="P5489" s="1">
        <v>5668</v>
      </c>
      <c r="Q5489" s="1">
        <v>307399</v>
      </c>
      <c r="R5489" s="1">
        <f t="shared" si="426"/>
        <v>55903</v>
      </c>
      <c r="S5489" s="4">
        <v>188789.66212673276</v>
      </c>
      <c r="T5489" s="4">
        <v>69220.712979673059</v>
      </c>
      <c r="U5489" s="1">
        <f t="shared" si="427"/>
        <v>251496</v>
      </c>
      <c r="V5489" s="4">
        <f t="shared" si="428"/>
        <v>49388.624893594184</v>
      </c>
      <c r="W5489" s="1" t="str">
        <f t="shared" si="429"/>
        <v>Favourable</v>
      </c>
    </row>
    <row r="5490" spans="1:23" x14ac:dyDescent="0.25">
      <c r="A5490" s="1"/>
      <c r="B5490" s="1"/>
      <c r="C5490" s="1"/>
      <c r="D5490" s="1"/>
      <c r="E5490" s="1"/>
      <c r="F5490" s="2"/>
      <c r="G5490" s="3"/>
      <c r="H5490" s="1"/>
      <c r="I5490" s="1"/>
      <c r="J5490" s="1" t="s">
        <v>4969</v>
      </c>
      <c r="K5490" s="2">
        <v>44840</v>
      </c>
      <c r="L5490" s="1" t="s">
        <v>4207</v>
      </c>
      <c r="M5490" s="1" t="str">
        <f t="shared" si="425"/>
        <v>Social Services</v>
      </c>
      <c r="N5490" s="1" t="s">
        <v>4205</v>
      </c>
      <c r="O5490" s="1" t="s">
        <v>4338</v>
      </c>
      <c r="P5490" s="1">
        <v>6466</v>
      </c>
      <c r="Q5490" s="1">
        <v>980830</v>
      </c>
      <c r="R5490" s="1">
        <f t="shared" si="426"/>
        <v>77894</v>
      </c>
      <c r="S5490" s="4">
        <v>604538.31267155311</v>
      </c>
      <c r="T5490" s="4">
        <v>210670.654602622</v>
      </c>
      <c r="U5490" s="1">
        <f t="shared" si="427"/>
        <v>902936</v>
      </c>
      <c r="V5490" s="4">
        <f t="shared" si="428"/>
        <v>165621.03272582486</v>
      </c>
      <c r="W5490" s="1" t="str">
        <f t="shared" si="429"/>
        <v>Favourable</v>
      </c>
    </row>
    <row r="5491" spans="1:23" x14ac:dyDescent="0.25">
      <c r="A5491" s="1"/>
      <c r="B5491" s="1"/>
      <c r="C5491" s="1"/>
      <c r="D5491" s="1"/>
      <c r="E5491" s="1"/>
      <c r="F5491" s="2"/>
      <c r="G5491" s="3"/>
      <c r="H5491" s="1"/>
      <c r="I5491" s="1"/>
      <c r="J5491" s="1" t="s">
        <v>9471</v>
      </c>
      <c r="K5491" s="2">
        <v>44328</v>
      </c>
      <c r="L5491" s="1" t="s">
        <v>4227</v>
      </c>
      <c r="M5491" s="1" t="str">
        <f t="shared" si="425"/>
        <v>Infrastructure</v>
      </c>
      <c r="N5491" s="1" t="s">
        <v>4205</v>
      </c>
      <c r="O5491" s="1" t="s">
        <v>4247</v>
      </c>
      <c r="P5491" s="1">
        <v>8547</v>
      </c>
      <c r="Q5491" s="1">
        <v>1712417</v>
      </c>
      <c r="R5491" s="1">
        <f t="shared" si="426"/>
        <v>54797</v>
      </c>
      <c r="S5491" s="4">
        <v>1454346.0168879793</v>
      </c>
      <c r="T5491" s="4">
        <v>483089.11580146034</v>
      </c>
      <c r="U5491" s="1">
        <f t="shared" si="427"/>
        <v>1657620</v>
      </c>
      <c r="V5491" s="4">
        <f t="shared" si="428"/>
        <v>-225018.13268943969</v>
      </c>
      <c r="W5491" s="1" t="str">
        <f t="shared" si="429"/>
        <v>Adverse</v>
      </c>
    </row>
    <row r="5492" spans="1:23" x14ac:dyDescent="0.25">
      <c r="A5492" s="1"/>
      <c r="B5492" s="1"/>
      <c r="C5492" s="1"/>
      <c r="D5492" s="1"/>
      <c r="E5492" s="1"/>
      <c r="F5492" s="2"/>
      <c r="G5492" s="3"/>
      <c r="H5492" s="1"/>
      <c r="I5492" s="1"/>
      <c r="J5492" s="1" t="s">
        <v>10404</v>
      </c>
      <c r="K5492" s="2">
        <v>45061</v>
      </c>
      <c r="L5492" s="1" t="s">
        <v>4227</v>
      </c>
      <c r="M5492" s="1" t="str">
        <f t="shared" si="425"/>
        <v>Infrastructure</v>
      </c>
      <c r="N5492" s="1" t="s">
        <v>4222</v>
      </c>
      <c r="O5492" s="1" t="s">
        <v>4476</v>
      </c>
      <c r="P5492" s="1">
        <v>5737</v>
      </c>
      <c r="Q5492" s="1">
        <v>1212811</v>
      </c>
      <c r="R5492" s="1">
        <f t="shared" si="426"/>
        <v>0</v>
      </c>
      <c r="S5492" s="4">
        <v>649890.68059967284</v>
      </c>
      <c r="T5492" s="4">
        <v>197267.53847430265</v>
      </c>
      <c r="U5492" s="1">
        <f t="shared" si="427"/>
        <v>1212811</v>
      </c>
      <c r="V5492" s="4">
        <f t="shared" si="428"/>
        <v>365652.78092602454</v>
      </c>
      <c r="W5492" s="1" t="str">
        <f t="shared" si="429"/>
        <v>Favourable</v>
      </c>
    </row>
    <row r="5493" spans="1:23" x14ac:dyDescent="0.25">
      <c r="A5493" s="1"/>
      <c r="B5493" s="1"/>
      <c r="C5493" s="1"/>
      <c r="D5493" s="1"/>
      <c r="E5493" s="1"/>
      <c r="F5493" s="2"/>
      <c r="G5493" s="3"/>
      <c r="H5493" s="1"/>
      <c r="I5493" s="1"/>
      <c r="J5493" s="1" t="s">
        <v>10405</v>
      </c>
      <c r="K5493" s="2">
        <v>44863</v>
      </c>
      <c r="L5493" s="1" t="s">
        <v>4207</v>
      </c>
      <c r="M5493" s="1" t="str">
        <f t="shared" si="425"/>
        <v>Social Services</v>
      </c>
      <c r="N5493" s="1" t="s">
        <v>4222</v>
      </c>
      <c r="O5493" s="1" t="s">
        <v>4241</v>
      </c>
      <c r="P5493" s="1">
        <v>9103</v>
      </c>
      <c r="Q5493" s="1">
        <v>1552270</v>
      </c>
      <c r="R5493" s="1">
        <f t="shared" si="426"/>
        <v>0</v>
      </c>
      <c r="S5493" s="4">
        <v>981138.04969706922</v>
      </c>
      <c r="T5493" s="4">
        <v>167921.04998337294</v>
      </c>
      <c r="U5493" s="1">
        <f t="shared" si="427"/>
        <v>1552270</v>
      </c>
      <c r="V5493" s="4">
        <f t="shared" si="428"/>
        <v>403210.90031955787</v>
      </c>
      <c r="W5493" s="1" t="str">
        <f t="shared" si="429"/>
        <v>Favourable</v>
      </c>
    </row>
    <row r="5494" spans="1:23" x14ac:dyDescent="0.25">
      <c r="A5494" s="1"/>
      <c r="B5494" s="1"/>
      <c r="C5494" s="1"/>
      <c r="D5494" s="1"/>
      <c r="E5494" s="1"/>
      <c r="F5494" s="2"/>
      <c r="G5494" s="3"/>
      <c r="H5494" s="1"/>
      <c r="I5494" s="1"/>
      <c r="J5494" s="1" t="s">
        <v>4814</v>
      </c>
      <c r="K5494" s="2">
        <v>44269</v>
      </c>
      <c r="L5494" s="1" t="s">
        <v>4204</v>
      </c>
      <c r="M5494" s="1" t="str">
        <f t="shared" si="425"/>
        <v>Education</v>
      </c>
      <c r="N5494" s="1" t="s">
        <v>4210</v>
      </c>
      <c r="O5494" s="1" t="s">
        <v>4338</v>
      </c>
      <c r="P5494" s="1">
        <v>9477</v>
      </c>
      <c r="Q5494" s="1">
        <v>885565</v>
      </c>
      <c r="R5494" s="1">
        <f t="shared" si="426"/>
        <v>30571</v>
      </c>
      <c r="S5494" s="4">
        <v>131759.76705069665</v>
      </c>
      <c r="T5494" s="4">
        <v>180508.69244075284</v>
      </c>
      <c r="U5494" s="1">
        <f t="shared" si="427"/>
        <v>854994</v>
      </c>
      <c r="V5494" s="4">
        <f t="shared" si="428"/>
        <v>573296.54050855048</v>
      </c>
      <c r="W5494" s="1" t="str">
        <f t="shared" si="429"/>
        <v>Favourable</v>
      </c>
    </row>
    <row r="5495" spans="1:23" x14ac:dyDescent="0.25">
      <c r="A5495" s="1"/>
      <c r="B5495" s="1"/>
      <c r="C5495" s="1"/>
      <c r="D5495" s="1"/>
      <c r="E5495" s="1"/>
      <c r="F5495" s="2"/>
      <c r="G5495" s="3"/>
      <c r="H5495" s="1"/>
      <c r="I5495" s="1"/>
      <c r="J5495" s="1" t="s">
        <v>6077</v>
      </c>
      <c r="K5495" s="2">
        <v>44613</v>
      </c>
      <c r="L5495" s="1" t="s">
        <v>4238</v>
      </c>
      <c r="M5495" s="1" t="str">
        <f t="shared" si="425"/>
        <v>Education</v>
      </c>
      <c r="N5495" s="1" t="s">
        <v>4222</v>
      </c>
      <c r="O5495" s="1" t="s">
        <v>4496</v>
      </c>
      <c r="P5495" s="1">
        <v>8151</v>
      </c>
      <c r="Q5495" s="1">
        <v>706175</v>
      </c>
      <c r="R5495" s="1">
        <f t="shared" si="426"/>
        <v>41791</v>
      </c>
      <c r="S5495" s="4">
        <v>447978.45530348743</v>
      </c>
      <c r="T5495" s="4">
        <v>201261.96372458432</v>
      </c>
      <c r="U5495" s="1">
        <f t="shared" si="427"/>
        <v>664384</v>
      </c>
      <c r="V5495" s="4">
        <f t="shared" si="428"/>
        <v>56934.580971928313</v>
      </c>
      <c r="W5495" s="1" t="str">
        <f t="shared" si="429"/>
        <v>Favourable</v>
      </c>
    </row>
    <row r="5496" spans="1:23" x14ac:dyDescent="0.25">
      <c r="A5496" s="1"/>
      <c r="B5496" s="1"/>
      <c r="C5496" s="1"/>
      <c r="D5496" s="1"/>
      <c r="E5496" s="1"/>
      <c r="F5496" s="2"/>
      <c r="G5496" s="3"/>
      <c r="H5496" s="1"/>
      <c r="I5496" s="1"/>
      <c r="J5496" s="1" t="s">
        <v>9813</v>
      </c>
      <c r="K5496" s="2">
        <v>44537</v>
      </c>
      <c r="L5496" s="1" t="s">
        <v>4227</v>
      </c>
      <c r="M5496" s="1" t="str">
        <f t="shared" si="425"/>
        <v>Infrastructure</v>
      </c>
      <c r="N5496" s="1" t="s">
        <v>4205</v>
      </c>
      <c r="O5496" s="1" t="s">
        <v>4247</v>
      </c>
      <c r="P5496" s="1">
        <v>6396</v>
      </c>
      <c r="Q5496" s="1">
        <v>1788176</v>
      </c>
      <c r="R5496" s="1">
        <f t="shared" si="426"/>
        <v>42101</v>
      </c>
      <c r="S5496" s="4">
        <v>1538378.1577691536</v>
      </c>
      <c r="T5496" s="4">
        <v>406178.42659812374</v>
      </c>
      <c r="U5496" s="1">
        <f t="shared" si="427"/>
        <v>1746075</v>
      </c>
      <c r="V5496" s="4">
        <f t="shared" si="428"/>
        <v>-156380.58436727733</v>
      </c>
      <c r="W5496" s="1" t="str">
        <f t="shared" si="429"/>
        <v>Adverse</v>
      </c>
    </row>
    <row r="5497" spans="1:23" x14ac:dyDescent="0.25">
      <c r="A5497" s="1"/>
      <c r="B5497" s="1"/>
      <c r="C5497" s="1"/>
      <c r="D5497" s="1"/>
      <c r="E5497" s="1"/>
      <c r="F5497" s="2"/>
      <c r="G5497" s="3"/>
      <c r="H5497" s="1"/>
      <c r="I5497" s="1"/>
      <c r="J5497" s="1" t="s">
        <v>9327</v>
      </c>
      <c r="K5497" s="2">
        <v>44322</v>
      </c>
      <c r="L5497" s="1" t="s">
        <v>4238</v>
      </c>
      <c r="M5497" s="1" t="str">
        <f t="shared" si="425"/>
        <v>Education</v>
      </c>
      <c r="N5497" s="1" t="s">
        <v>4210</v>
      </c>
      <c r="O5497" s="1" t="s">
        <v>4270</v>
      </c>
      <c r="P5497" s="1">
        <v>5773</v>
      </c>
      <c r="Q5497" s="1">
        <v>1292692</v>
      </c>
      <c r="R5497" s="1">
        <f t="shared" si="426"/>
        <v>15543</v>
      </c>
      <c r="S5497" s="4">
        <v>120822.29426799931</v>
      </c>
      <c r="T5497" s="4">
        <v>317837.66084766708</v>
      </c>
      <c r="U5497" s="1">
        <f t="shared" si="427"/>
        <v>1277149</v>
      </c>
      <c r="V5497" s="4">
        <f t="shared" si="428"/>
        <v>854032.04488433362</v>
      </c>
      <c r="W5497" s="1" t="str">
        <f t="shared" si="429"/>
        <v>Favourable</v>
      </c>
    </row>
    <row r="5498" spans="1:23" x14ac:dyDescent="0.25">
      <c r="A5498" s="1"/>
      <c r="B5498" s="1"/>
      <c r="C5498" s="1"/>
      <c r="D5498" s="1"/>
      <c r="E5498" s="1"/>
      <c r="F5498" s="2"/>
      <c r="G5498" s="3"/>
      <c r="H5498" s="1"/>
      <c r="I5498" s="1"/>
      <c r="J5498" s="1" t="s">
        <v>6375</v>
      </c>
      <c r="K5498" s="2">
        <v>43950</v>
      </c>
      <c r="L5498" s="1" t="s">
        <v>4207</v>
      </c>
      <c r="M5498" s="1" t="str">
        <f t="shared" si="425"/>
        <v>Social Services</v>
      </c>
      <c r="N5498" s="1" t="s">
        <v>4210</v>
      </c>
      <c r="O5498" s="1" t="s">
        <v>4325</v>
      </c>
      <c r="P5498" s="1">
        <v>6841</v>
      </c>
      <c r="Q5498" s="1">
        <v>519022</v>
      </c>
      <c r="R5498" s="1">
        <f t="shared" si="426"/>
        <v>21240</v>
      </c>
      <c r="S5498" s="4">
        <v>55933.351993938195</v>
      </c>
      <c r="T5498" s="4">
        <v>65837.727156212466</v>
      </c>
      <c r="U5498" s="1">
        <f t="shared" si="427"/>
        <v>497782</v>
      </c>
      <c r="V5498" s="4">
        <f t="shared" si="428"/>
        <v>397250.92084984935</v>
      </c>
      <c r="W5498" s="1" t="str">
        <f t="shared" si="429"/>
        <v>Favourable</v>
      </c>
    </row>
    <row r="5499" spans="1:23" x14ac:dyDescent="0.25">
      <c r="A5499" s="1"/>
      <c r="B5499" s="1"/>
      <c r="C5499" s="1"/>
      <c r="D5499" s="1"/>
      <c r="E5499" s="1"/>
      <c r="F5499" s="2"/>
      <c r="G5499" s="3"/>
      <c r="H5499" s="1"/>
      <c r="I5499" s="1"/>
      <c r="J5499" s="1" t="s">
        <v>10406</v>
      </c>
      <c r="K5499" s="2">
        <v>43868</v>
      </c>
      <c r="L5499" s="1" t="s">
        <v>4238</v>
      </c>
      <c r="M5499" s="1" t="str">
        <f t="shared" si="425"/>
        <v>Education</v>
      </c>
      <c r="N5499" s="1" t="s">
        <v>4210</v>
      </c>
      <c r="O5499" s="1" t="s">
        <v>4250</v>
      </c>
      <c r="P5499" s="1">
        <v>6858</v>
      </c>
      <c r="Q5499" s="1">
        <v>2284329</v>
      </c>
      <c r="R5499" s="1">
        <f t="shared" si="426"/>
        <v>0</v>
      </c>
      <c r="S5499" s="4">
        <v>1429421.9751294085</v>
      </c>
      <c r="T5499" s="4">
        <v>711460.5502066043</v>
      </c>
      <c r="U5499" s="1">
        <f t="shared" si="427"/>
        <v>2284329</v>
      </c>
      <c r="V5499" s="4">
        <f t="shared" si="428"/>
        <v>143446.47466398729</v>
      </c>
      <c r="W5499" s="1" t="str">
        <f t="shared" si="429"/>
        <v>Favourable</v>
      </c>
    </row>
    <row r="5500" spans="1:23" x14ac:dyDescent="0.25">
      <c r="A5500" s="1"/>
      <c r="B5500" s="1"/>
      <c r="C5500" s="1"/>
      <c r="D5500" s="1"/>
      <c r="E5500" s="1"/>
      <c r="F5500" s="2"/>
      <c r="G5500" s="3"/>
      <c r="H5500" s="1"/>
      <c r="I5500" s="1"/>
      <c r="J5500" s="1" t="s">
        <v>5210</v>
      </c>
      <c r="K5500" s="2">
        <v>43866</v>
      </c>
      <c r="L5500" s="1" t="s">
        <v>4238</v>
      </c>
      <c r="M5500" s="1" t="str">
        <f t="shared" si="425"/>
        <v>Education</v>
      </c>
      <c r="N5500" s="1" t="s">
        <v>4222</v>
      </c>
      <c r="O5500" s="1" t="s">
        <v>4233</v>
      </c>
      <c r="P5500" s="1">
        <v>8720</v>
      </c>
      <c r="Q5500" s="1">
        <v>255701</v>
      </c>
      <c r="R5500" s="1">
        <f t="shared" si="426"/>
        <v>68539</v>
      </c>
      <c r="S5500" s="4">
        <v>141556.31316471368</v>
      </c>
      <c r="T5500" s="4">
        <v>50552.46377520504</v>
      </c>
      <c r="U5500" s="1">
        <f t="shared" si="427"/>
        <v>187162</v>
      </c>
      <c r="V5500" s="4">
        <f t="shared" si="428"/>
        <v>63592.223060081276</v>
      </c>
      <c r="W5500" s="1" t="str">
        <f t="shared" si="429"/>
        <v>Favourable</v>
      </c>
    </row>
    <row r="5501" spans="1:23" x14ac:dyDescent="0.25">
      <c r="A5501" s="1"/>
      <c r="B5501" s="1"/>
      <c r="C5501" s="1"/>
      <c r="D5501" s="1"/>
      <c r="E5501" s="1"/>
      <c r="F5501" s="2"/>
      <c r="G5501" s="3"/>
      <c r="H5501" s="1"/>
      <c r="I5501" s="1"/>
      <c r="J5501" s="1" t="s">
        <v>9635</v>
      </c>
      <c r="K5501" s="2">
        <v>45093</v>
      </c>
      <c r="L5501" s="1" t="s">
        <v>4204</v>
      </c>
      <c r="M5501" s="1" t="str">
        <f t="shared" si="425"/>
        <v>Education</v>
      </c>
      <c r="N5501" s="1" t="s">
        <v>4210</v>
      </c>
      <c r="O5501" s="1" t="s">
        <v>4335</v>
      </c>
      <c r="P5501" s="1">
        <v>6957</v>
      </c>
      <c r="Q5501" s="1">
        <v>522713</v>
      </c>
      <c r="R5501" s="1">
        <f t="shared" si="426"/>
        <v>35302</v>
      </c>
      <c r="S5501" s="4">
        <v>352825.29228839639</v>
      </c>
      <c r="T5501" s="4">
        <v>62769.965570240107</v>
      </c>
      <c r="U5501" s="1">
        <f t="shared" si="427"/>
        <v>487411</v>
      </c>
      <c r="V5501" s="4">
        <f t="shared" si="428"/>
        <v>107117.7421413635</v>
      </c>
      <c r="W5501" s="1" t="str">
        <f t="shared" si="429"/>
        <v>Favourable</v>
      </c>
    </row>
    <row r="5502" spans="1:23" x14ac:dyDescent="0.25">
      <c r="A5502" s="1"/>
      <c r="B5502" s="1"/>
      <c r="C5502" s="1"/>
      <c r="D5502" s="1"/>
      <c r="E5502" s="1"/>
      <c r="F5502" s="2"/>
      <c r="G5502" s="3"/>
      <c r="H5502" s="1"/>
      <c r="I5502" s="1"/>
      <c r="J5502" s="1" t="s">
        <v>7219</v>
      </c>
      <c r="K5502" s="2">
        <v>45400</v>
      </c>
      <c r="L5502" s="1" t="s">
        <v>4204</v>
      </c>
      <c r="M5502" s="1" t="str">
        <f t="shared" si="425"/>
        <v>Education</v>
      </c>
      <c r="N5502" s="1" t="s">
        <v>4210</v>
      </c>
      <c r="O5502" s="1" t="s">
        <v>4211</v>
      </c>
      <c r="P5502" s="1">
        <v>6395</v>
      </c>
      <c r="Q5502" s="1">
        <v>660130</v>
      </c>
      <c r="R5502" s="1">
        <f t="shared" si="426"/>
        <v>26126</v>
      </c>
      <c r="S5502" s="4">
        <v>228695.23983374401</v>
      </c>
      <c r="T5502" s="4">
        <v>146978.01904376151</v>
      </c>
      <c r="U5502" s="1">
        <f t="shared" si="427"/>
        <v>634004</v>
      </c>
      <c r="V5502" s="4">
        <f t="shared" si="428"/>
        <v>284456.74112249445</v>
      </c>
      <c r="W5502" s="1" t="str">
        <f t="shared" si="429"/>
        <v>Favourable</v>
      </c>
    </row>
    <row r="5503" spans="1:23" x14ac:dyDescent="0.25">
      <c r="A5503" s="1"/>
      <c r="B5503" s="1"/>
      <c r="C5503" s="1"/>
      <c r="D5503" s="1"/>
      <c r="E5503" s="1"/>
      <c r="F5503" s="2"/>
      <c r="G5503" s="3"/>
      <c r="H5503" s="1"/>
      <c r="I5503" s="1"/>
      <c r="J5503" s="1" t="s">
        <v>6535</v>
      </c>
      <c r="K5503" s="2">
        <v>45109</v>
      </c>
      <c r="L5503" s="1" t="s">
        <v>4207</v>
      </c>
      <c r="M5503" s="1" t="str">
        <f t="shared" si="425"/>
        <v>Social Services</v>
      </c>
      <c r="N5503" s="1" t="s">
        <v>4222</v>
      </c>
      <c r="O5503" s="1" t="s">
        <v>4325</v>
      </c>
      <c r="P5503" s="1">
        <v>8024</v>
      </c>
      <c r="Q5503" s="1">
        <v>268455</v>
      </c>
      <c r="R5503" s="1">
        <f t="shared" si="426"/>
        <v>44559</v>
      </c>
      <c r="S5503" s="4">
        <v>237156.5302293211</v>
      </c>
      <c r="T5503" s="4">
        <v>51359.655181284674</v>
      </c>
      <c r="U5503" s="1">
        <f t="shared" si="427"/>
        <v>223896</v>
      </c>
      <c r="V5503" s="4">
        <f t="shared" si="428"/>
        <v>-20061.185410605744</v>
      </c>
      <c r="W5503" s="1" t="str">
        <f t="shared" si="429"/>
        <v>Adverse</v>
      </c>
    </row>
    <row r="5504" spans="1:23" x14ac:dyDescent="0.25">
      <c r="A5504" s="1"/>
      <c r="B5504" s="1"/>
      <c r="C5504" s="1"/>
      <c r="D5504" s="1"/>
      <c r="E5504" s="1"/>
      <c r="F5504" s="2"/>
      <c r="G5504" s="3"/>
      <c r="H5504" s="1"/>
      <c r="I5504" s="1"/>
      <c r="J5504" s="1" t="s">
        <v>10407</v>
      </c>
      <c r="K5504" s="2">
        <v>44888</v>
      </c>
      <c r="L5504" s="1" t="s">
        <v>4204</v>
      </c>
      <c r="M5504" s="1" t="str">
        <f t="shared" si="425"/>
        <v>Education</v>
      </c>
      <c r="N5504" s="1" t="s">
        <v>4222</v>
      </c>
      <c r="O5504" s="1" t="s">
        <v>4217</v>
      </c>
      <c r="P5504" s="1">
        <v>7912</v>
      </c>
      <c r="Q5504" s="1">
        <v>1191526</v>
      </c>
      <c r="R5504" s="1">
        <f t="shared" si="426"/>
        <v>0</v>
      </c>
      <c r="S5504" s="4">
        <v>704613.83467239048</v>
      </c>
      <c r="T5504" s="4">
        <v>278212.44818415766</v>
      </c>
      <c r="U5504" s="1">
        <f t="shared" si="427"/>
        <v>1191526</v>
      </c>
      <c r="V5504" s="4">
        <f t="shared" si="428"/>
        <v>208699.71714345179</v>
      </c>
      <c r="W5504" s="1" t="str">
        <f t="shared" si="429"/>
        <v>Favourable</v>
      </c>
    </row>
    <row r="5505" spans="1:23" x14ac:dyDescent="0.25">
      <c r="A5505" s="1"/>
      <c r="B5505" s="1"/>
      <c r="C5505" s="1"/>
      <c r="D5505" s="1"/>
      <c r="E5505" s="1"/>
      <c r="F5505" s="2"/>
      <c r="G5505" s="3"/>
      <c r="H5505" s="1"/>
      <c r="I5505" s="1"/>
      <c r="J5505" s="1" t="s">
        <v>8611</v>
      </c>
      <c r="K5505" s="2">
        <v>44187</v>
      </c>
      <c r="L5505" s="1" t="s">
        <v>4204</v>
      </c>
      <c r="M5505" s="1" t="str">
        <f t="shared" si="425"/>
        <v>Education</v>
      </c>
      <c r="N5505" s="1" t="s">
        <v>4205</v>
      </c>
      <c r="O5505" s="1" t="s">
        <v>4223</v>
      </c>
      <c r="P5505" s="1">
        <v>5843</v>
      </c>
      <c r="Q5505" s="1">
        <v>560474</v>
      </c>
      <c r="R5505" s="1">
        <f t="shared" si="426"/>
        <v>38504</v>
      </c>
      <c r="S5505" s="4">
        <v>463678.71547992993</v>
      </c>
      <c r="T5505" s="4">
        <v>180301.25265175346</v>
      </c>
      <c r="U5505" s="1">
        <f t="shared" si="427"/>
        <v>521970</v>
      </c>
      <c r="V5505" s="4">
        <f t="shared" si="428"/>
        <v>-83505.968131683418</v>
      </c>
      <c r="W5505" s="1" t="str">
        <f t="shared" si="429"/>
        <v>Adverse</v>
      </c>
    </row>
    <row r="5506" spans="1:23" x14ac:dyDescent="0.25">
      <c r="A5506" s="1"/>
      <c r="B5506" s="1"/>
      <c r="C5506" s="1"/>
      <c r="D5506" s="1"/>
      <c r="E5506" s="1"/>
      <c r="F5506" s="2"/>
      <c r="G5506" s="3"/>
      <c r="H5506" s="1"/>
      <c r="I5506" s="1"/>
      <c r="J5506" s="1" t="s">
        <v>9560</v>
      </c>
      <c r="K5506" s="2">
        <v>44004</v>
      </c>
      <c r="L5506" s="1" t="s">
        <v>4238</v>
      </c>
      <c r="M5506" s="1" t="str">
        <f t="shared" si="425"/>
        <v>Education</v>
      </c>
      <c r="N5506" s="1" t="s">
        <v>4205</v>
      </c>
      <c r="O5506" s="1" t="s">
        <v>4358</v>
      </c>
      <c r="P5506" s="1">
        <v>7379</v>
      </c>
      <c r="Q5506" s="1">
        <v>1724673</v>
      </c>
      <c r="R5506" s="1">
        <f t="shared" si="426"/>
        <v>54833</v>
      </c>
      <c r="S5506" s="4">
        <v>1551329.0503835182</v>
      </c>
      <c r="T5506" s="4">
        <v>104332.7075989602</v>
      </c>
      <c r="U5506" s="1">
        <f t="shared" si="427"/>
        <v>1669840</v>
      </c>
      <c r="V5506" s="4">
        <f t="shared" si="428"/>
        <v>69011.242017521523</v>
      </c>
      <c r="W5506" s="1" t="str">
        <f t="shared" si="429"/>
        <v>Favourable</v>
      </c>
    </row>
    <row r="5507" spans="1:23" x14ac:dyDescent="0.25">
      <c r="A5507" s="1"/>
      <c r="B5507" s="1"/>
      <c r="C5507" s="1"/>
      <c r="D5507" s="1"/>
      <c r="E5507" s="1"/>
      <c r="F5507" s="2"/>
      <c r="G5507" s="3"/>
      <c r="H5507" s="1"/>
      <c r="I5507" s="1"/>
      <c r="J5507" s="1" t="s">
        <v>9573</v>
      </c>
      <c r="K5507" s="2">
        <v>44995</v>
      </c>
      <c r="L5507" s="1" t="s">
        <v>4207</v>
      </c>
      <c r="M5507" s="1" t="str">
        <f t="shared" ref="M5507:M5570" si="430">INDEX($A:$B,MATCH($L5507,$A:$A,0),2)</f>
        <v>Social Services</v>
      </c>
      <c r="N5507" s="1" t="s">
        <v>4222</v>
      </c>
      <c r="O5507" s="1" t="s">
        <v>4314</v>
      </c>
      <c r="P5507" s="1">
        <v>8515</v>
      </c>
      <c r="Q5507" s="1">
        <v>1617720</v>
      </c>
      <c r="R5507" s="1">
        <f t="shared" ref="R5507:R5570" si="431">_xlfn.XLOOKUP($J5507,$E:$E,$G:$G,0,0,1)</f>
        <v>19539</v>
      </c>
      <c r="S5507" s="4">
        <v>351021.5531233041</v>
      </c>
      <c r="T5507" s="4">
        <v>272570.854262134</v>
      </c>
      <c r="U5507" s="1">
        <f t="shared" ref="U5507:U5570" si="432">Q5507-R5507</f>
        <v>1598181</v>
      </c>
      <c r="V5507" s="4">
        <f t="shared" ref="V5507:V5570" si="433">Q5507-(S5507+T5507)</f>
        <v>994127.5926145619</v>
      </c>
      <c r="W5507" s="1" t="str">
        <f t="shared" ref="W5507:W5570" si="434">IF(V5507&gt;=0,"Favourable","Adverse")</f>
        <v>Favourable</v>
      </c>
    </row>
    <row r="5508" spans="1:23" x14ac:dyDescent="0.25">
      <c r="A5508" s="1"/>
      <c r="B5508" s="1"/>
      <c r="C5508" s="1"/>
      <c r="D5508" s="1"/>
      <c r="E5508" s="1"/>
      <c r="F5508" s="2"/>
      <c r="G5508" s="3"/>
      <c r="H5508" s="1"/>
      <c r="I5508" s="1"/>
      <c r="J5508" s="1" t="s">
        <v>9038</v>
      </c>
      <c r="K5508" s="2">
        <v>45043</v>
      </c>
      <c r="L5508" s="1" t="s">
        <v>4204</v>
      </c>
      <c r="M5508" s="1" t="str">
        <f t="shared" si="430"/>
        <v>Education</v>
      </c>
      <c r="N5508" s="1" t="s">
        <v>4205</v>
      </c>
      <c r="O5508" s="1" t="s">
        <v>4379</v>
      </c>
      <c r="P5508" s="1">
        <v>6475</v>
      </c>
      <c r="Q5508" s="1">
        <v>995446</v>
      </c>
      <c r="R5508" s="1">
        <f t="shared" si="431"/>
        <v>35797</v>
      </c>
      <c r="S5508" s="4">
        <v>14235.926601585104</v>
      </c>
      <c r="T5508" s="4">
        <v>323990.20455207251</v>
      </c>
      <c r="U5508" s="1">
        <f t="shared" si="432"/>
        <v>959649</v>
      </c>
      <c r="V5508" s="4">
        <f t="shared" si="433"/>
        <v>657219.86884634243</v>
      </c>
      <c r="W5508" s="1" t="str">
        <f t="shared" si="434"/>
        <v>Favourable</v>
      </c>
    </row>
    <row r="5509" spans="1:23" x14ac:dyDescent="0.25">
      <c r="A5509" s="1"/>
      <c r="B5509" s="1"/>
      <c r="C5509" s="1"/>
      <c r="D5509" s="1"/>
      <c r="E5509" s="1"/>
      <c r="F5509" s="2"/>
      <c r="G5509" s="3"/>
      <c r="H5509" s="1"/>
      <c r="I5509" s="1"/>
      <c r="J5509" s="1" t="s">
        <v>5184</v>
      </c>
      <c r="K5509" s="2">
        <v>45105</v>
      </c>
      <c r="L5509" s="1" t="s">
        <v>4238</v>
      </c>
      <c r="M5509" s="1" t="str">
        <f t="shared" si="430"/>
        <v>Education</v>
      </c>
      <c r="N5509" s="1" t="s">
        <v>4210</v>
      </c>
      <c r="O5509" s="1" t="s">
        <v>4298</v>
      </c>
      <c r="P5509" s="1">
        <v>6902</v>
      </c>
      <c r="Q5509" s="1">
        <v>1954760</v>
      </c>
      <c r="R5509" s="1">
        <f t="shared" si="431"/>
        <v>23592</v>
      </c>
      <c r="S5509" s="4">
        <v>1509661.7244845666</v>
      </c>
      <c r="T5509" s="4">
        <v>591960.63340184337</v>
      </c>
      <c r="U5509" s="1">
        <f t="shared" si="432"/>
        <v>1931168</v>
      </c>
      <c r="V5509" s="4">
        <f t="shared" si="433"/>
        <v>-146862.35788640985</v>
      </c>
      <c r="W5509" s="1" t="str">
        <f t="shared" si="434"/>
        <v>Adverse</v>
      </c>
    </row>
    <row r="5510" spans="1:23" x14ac:dyDescent="0.25">
      <c r="A5510" s="1"/>
      <c r="B5510" s="1"/>
      <c r="C5510" s="1"/>
      <c r="D5510" s="1"/>
      <c r="E5510" s="1"/>
      <c r="F5510" s="2"/>
      <c r="G5510" s="3"/>
      <c r="H5510" s="1"/>
      <c r="I5510" s="1"/>
      <c r="J5510" s="1" t="s">
        <v>10408</v>
      </c>
      <c r="K5510" s="2">
        <v>44538</v>
      </c>
      <c r="L5510" s="1" t="s">
        <v>4238</v>
      </c>
      <c r="M5510" s="1" t="str">
        <f t="shared" si="430"/>
        <v>Education</v>
      </c>
      <c r="N5510" s="1" t="s">
        <v>4222</v>
      </c>
      <c r="O5510" s="1" t="s">
        <v>4402</v>
      </c>
      <c r="P5510" s="1">
        <v>7989</v>
      </c>
      <c r="Q5510" s="1">
        <v>515862</v>
      </c>
      <c r="R5510" s="1">
        <f t="shared" si="431"/>
        <v>0</v>
      </c>
      <c r="S5510" s="4">
        <v>61199.693482573428</v>
      </c>
      <c r="T5510" s="4">
        <v>103271.2333703784</v>
      </c>
      <c r="U5510" s="1">
        <f t="shared" si="432"/>
        <v>515862</v>
      </c>
      <c r="V5510" s="4">
        <f t="shared" si="433"/>
        <v>351391.07314704818</v>
      </c>
      <c r="W5510" s="1" t="str">
        <f t="shared" si="434"/>
        <v>Favourable</v>
      </c>
    </row>
    <row r="5511" spans="1:23" x14ac:dyDescent="0.25">
      <c r="A5511" s="1"/>
      <c r="B5511" s="1"/>
      <c r="C5511" s="1"/>
      <c r="D5511" s="1"/>
      <c r="E5511" s="1"/>
      <c r="F5511" s="2"/>
      <c r="G5511" s="3"/>
      <c r="H5511" s="1"/>
      <c r="I5511" s="1"/>
      <c r="J5511" s="1" t="s">
        <v>10409</v>
      </c>
      <c r="K5511" s="2">
        <v>44034</v>
      </c>
      <c r="L5511" s="1" t="s">
        <v>4207</v>
      </c>
      <c r="M5511" s="1" t="str">
        <f t="shared" si="430"/>
        <v>Social Services</v>
      </c>
      <c r="N5511" s="1" t="s">
        <v>4205</v>
      </c>
      <c r="O5511" s="1" t="s">
        <v>4244</v>
      </c>
      <c r="P5511" s="1">
        <v>9331</v>
      </c>
      <c r="Q5511" s="1">
        <v>617630</v>
      </c>
      <c r="R5511" s="1">
        <f t="shared" si="431"/>
        <v>0</v>
      </c>
      <c r="S5511" s="4">
        <v>278841.69897795934</v>
      </c>
      <c r="T5511" s="4">
        <v>126559.78281158168</v>
      </c>
      <c r="U5511" s="1">
        <f t="shared" si="432"/>
        <v>617630</v>
      </c>
      <c r="V5511" s="4">
        <f t="shared" si="433"/>
        <v>212228.51821045898</v>
      </c>
      <c r="W5511" s="1" t="str">
        <f t="shared" si="434"/>
        <v>Favourable</v>
      </c>
    </row>
    <row r="5512" spans="1:23" x14ac:dyDescent="0.25">
      <c r="A5512" s="1"/>
      <c r="B5512" s="1"/>
      <c r="C5512" s="1"/>
      <c r="D5512" s="1"/>
      <c r="E5512" s="1"/>
      <c r="F5512" s="2"/>
      <c r="G5512" s="3"/>
      <c r="H5512" s="1"/>
      <c r="I5512" s="1"/>
      <c r="J5512" s="1" t="s">
        <v>4452</v>
      </c>
      <c r="K5512" s="2">
        <v>43947</v>
      </c>
      <c r="L5512" s="1" t="s">
        <v>4207</v>
      </c>
      <c r="M5512" s="1" t="str">
        <f t="shared" si="430"/>
        <v>Social Services</v>
      </c>
      <c r="N5512" s="1" t="s">
        <v>4222</v>
      </c>
      <c r="O5512" s="1" t="s">
        <v>4270</v>
      </c>
      <c r="P5512" s="1">
        <v>5920</v>
      </c>
      <c r="Q5512" s="1">
        <v>2138550</v>
      </c>
      <c r="R5512" s="1">
        <f t="shared" si="431"/>
        <v>54640</v>
      </c>
      <c r="S5512" s="4">
        <v>980456.63218445494</v>
      </c>
      <c r="T5512" s="4">
        <v>676498.55315470381</v>
      </c>
      <c r="U5512" s="1">
        <f t="shared" si="432"/>
        <v>2083910</v>
      </c>
      <c r="V5512" s="4">
        <f t="shared" si="433"/>
        <v>481594.81466084113</v>
      </c>
      <c r="W5512" s="1" t="str">
        <f t="shared" si="434"/>
        <v>Favourable</v>
      </c>
    </row>
    <row r="5513" spans="1:23" x14ac:dyDescent="0.25">
      <c r="A5513" s="1"/>
      <c r="B5513" s="1"/>
      <c r="C5513" s="1"/>
      <c r="D5513" s="1"/>
      <c r="E5513" s="1"/>
      <c r="F5513" s="2"/>
      <c r="G5513" s="3"/>
      <c r="H5513" s="1"/>
      <c r="I5513" s="1"/>
      <c r="J5513" s="1" t="s">
        <v>9165</v>
      </c>
      <c r="K5513" s="2">
        <v>44941</v>
      </c>
      <c r="L5513" s="1" t="s">
        <v>4207</v>
      </c>
      <c r="M5513" s="1" t="str">
        <f t="shared" si="430"/>
        <v>Social Services</v>
      </c>
      <c r="N5513" s="1" t="s">
        <v>4222</v>
      </c>
      <c r="O5513" s="1" t="s">
        <v>4458</v>
      </c>
      <c r="P5513" s="1">
        <v>9072</v>
      </c>
      <c r="Q5513" s="1">
        <v>1512698</v>
      </c>
      <c r="R5513" s="1">
        <f t="shared" si="431"/>
        <v>57681</v>
      </c>
      <c r="S5513" s="4">
        <v>441205.60475281655</v>
      </c>
      <c r="T5513" s="4">
        <v>19168.444883764059</v>
      </c>
      <c r="U5513" s="1">
        <f t="shared" si="432"/>
        <v>1455017</v>
      </c>
      <c r="V5513" s="4">
        <f t="shared" si="433"/>
        <v>1052323.9503634195</v>
      </c>
      <c r="W5513" s="1" t="str">
        <f t="shared" si="434"/>
        <v>Favourable</v>
      </c>
    </row>
    <row r="5514" spans="1:23" x14ac:dyDescent="0.25">
      <c r="A5514" s="1"/>
      <c r="B5514" s="1"/>
      <c r="C5514" s="1"/>
      <c r="D5514" s="1"/>
      <c r="E5514" s="1"/>
      <c r="F5514" s="2"/>
      <c r="G5514" s="3"/>
      <c r="H5514" s="1"/>
      <c r="I5514" s="1"/>
      <c r="J5514" s="1" t="s">
        <v>10410</v>
      </c>
      <c r="K5514" s="2">
        <v>44000</v>
      </c>
      <c r="L5514" s="1" t="s">
        <v>4227</v>
      </c>
      <c r="M5514" s="1" t="str">
        <f t="shared" si="430"/>
        <v>Infrastructure</v>
      </c>
      <c r="N5514" s="1" t="s">
        <v>4205</v>
      </c>
      <c r="O5514" s="1" t="s">
        <v>4361</v>
      </c>
      <c r="P5514" s="1">
        <v>7209</v>
      </c>
      <c r="Q5514" s="1">
        <v>2049063</v>
      </c>
      <c r="R5514" s="1">
        <f t="shared" si="431"/>
        <v>0</v>
      </c>
      <c r="S5514" s="4">
        <v>1927187.6766527335</v>
      </c>
      <c r="T5514" s="4">
        <v>32684.53892396743</v>
      </c>
      <c r="U5514" s="1">
        <f t="shared" si="432"/>
        <v>2049063</v>
      </c>
      <c r="V5514" s="4">
        <f t="shared" si="433"/>
        <v>89190.784423299134</v>
      </c>
      <c r="W5514" s="1" t="str">
        <f t="shared" si="434"/>
        <v>Favourable</v>
      </c>
    </row>
    <row r="5515" spans="1:23" x14ac:dyDescent="0.25">
      <c r="A5515" s="1"/>
      <c r="B5515" s="1"/>
      <c r="C5515" s="1"/>
      <c r="D5515" s="1"/>
      <c r="E5515" s="1"/>
      <c r="F5515" s="2"/>
      <c r="G5515" s="3"/>
      <c r="H5515" s="1"/>
      <c r="I5515" s="1"/>
      <c r="J5515" s="1" t="s">
        <v>9711</v>
      </c>
      <c r="K5515" s="2">
        <v>43915</v>
      </c>
      <c r="L5515" s="1" t="s">
        <v>4227</v>
      </c>
      <c r="M5515" s="1" t="str">
        <f t="shared" si="430"/>
        <v>Infrastructure</v>
      </c>
      <c r="N5515" s="1" t="s">
        <v>4205</v>
      </c>
      <c r="O5515" s="1" t="s">
        <v>4379</v>
      </c>
      <c r="P5515" s="1">
        <v>7603</v>
      </c>
      <c r="Q5515" s="1">
        <v>1253662</v>
      </c>
      <c r="R5515" s="1">
        <f t="shared" si="431"/>
        <v>44977</v>
      </c>
      <c r="S5515" s="4">
        <v>1011373.61917503</v>
      </c>
      <c r="T5515" s="4">
        <v>372690.39004687063</v>
      </c>
      <c r="U5515" s="1">
        <f t="shared" si="432"/>
        <v>1208685</v>
      </c>
      <c r="V5515" s="4">
        <f t="shared" si="433"/>
        <v>-130402.00922190072</v>
      </c>
      <c r="W5515" s="1" t="str">
        <f t="shared" si="434"/>
        <v>Adverse</v>
      </c>
    </row>
    <row r="5516" spans="1:23" x14ac:dyDescent="0.25">
      <c r="A5516" s="1"/>
      <c r="B5516" s="1"/>
      <c r="C5516" s="1"/>
      <c r="D5516" s="1"/>
      <c r="E5516" s="1"/>
      <c r="F5516" s="2"/>
      <c r="G5516" s="3"/>
      <c r="H5516" s="1"/>
      <c r="I5516" s="1"/>
      <c r="J5516" s="1" t="s">
        <v>9839</v>
      </c>
      <c r="K5516" s="2">
        <v>44206</v>
      </c>
      <c r="L5516" s="1" t="s">
        <v>4238</v>
      </c>
      <c r="M5516" s="1" t="str">
        <f t="shared" si="430"/>
        <v>Education</v>
      </c>
      <c r="N5516" s="1" t="s">
        <v>4205</v>
      </c>
      <c r="O5516" s="1" t="s">
        <v>4259</v>
      </c>
      <c r="P5516" s="1">
        <v>5869</v>
      </c>
      <c r="Q5516" s="1">
        <v>1878248</v>
      </c>
      <c r="R5516" s="1">
        <f t="shared" si="431"/>
        <v>33922</v>
      </c>
      <c r="S5516" s="4">
        <v>15225.737969490621</v>
      </c>
      <c r="T5516" s="4">
        <v>128343.57572682673</v>
      </c>
      <c r="U5516" s="1">
        <f t="shared" si="432"/>
        <v>1844326</v>
      </c>
      <c r="V5516" s="4">
        <f t="shared" si="433"/>
        <v>1734678.6863036826</v>
      </c>
      <c r="W5516" s="1" t="str">
        <f t="shared" si="434"/>
        <v>Favourable</v>
      </c>
    </row>
    <row r="5517" spans="1:23" x14ac:dyDescent="0.25">
      <c r="A5517" s="1"/>
      <c r="B5517" s="1"/>
      <c r="C5517" s="1"/>
      <c r="D5517" s="1"/>
      <c r="E5517" s="1"/>
      <c r="F5517" s="2"/>
      <c r="G5517" s="3"/>
      <c r="H5517" s="1"/>
      <c r="I5517" s="1"/>
      <c r="J5517" s="1" t="s">
        <v>4791</v>
      </c>
      <c r="K5517" s="2">
        <v>45113</v>
      </c>
      <c r="L5517" s="1" t="s">
        <v>4227</v>
      </c>
      <c r="M5517" s="1" t="str">
        <f t="shared" si="430"/>
        <v>Infrastructure</v>
      </c>
      <c r="N5517" s="1" t="s">
        <v>4210</v>
      </c>
      <c r="O5517" s="1" t="s">
        <v>4330</v>
      </c>
      <c r="P5517" s="1">
        <v>6468</v>
      </c>
      <c r="Q5517" s="1">
        <v>1073830</v>
      </c>
      <c r="R5517" s="1">
        <f t="shared" si="431"/>
        <v>23310</v>
      </c>
      <c r="S5517" s="4">
        <v>530592.83822884643</v>
      </c>
      <c r="T5517" s="4">
        <v>239293.88151917735</v>
      </c>
      <c r="U5517" s="1">
        <f t="shared" si="432"/>
        <v>1050520</v>
      </c>
      <c r="V5517" s="4">
        <f t="shared" si="433"/>
        <v>303943.28025197622</v>
      </c>
      <c r="W5517" s="1" t="str">
        <f t="shared" si="434"/>
        <v>Favourable</v>
      </c>
    </row>
    <row r="5518" spans="1:23" x14ac:dyDescent="0.25">
      <c r="A5518" s="1"/>
      <c r="B5518" s="1"/>
      <c r="C5518" s="1"/>
      <c r="D5518" s="1"/>
      <c r="E5518" s="1"/>
      <c r="F5518" s="2"/>
      <c r="G5518" s="3"/>
      <c r="H5518" s="1"/>
      <c r="I5518" s="1"/>
      <c r="J5518" s="1" t="s">
        <v>9734</v>
      </c>
      <c r="K5518" s="2">
        <v>44293</v>
      </c>
      <c r="L5518" s="1" t="s">
        <v>4207</v>
      </c>
      <c r="M5518" s="1" t="str">
        <f t="shared" si="430"/>
        <v>Social Services</v>
      </c>
      <c r="N5518" s="1" t="s">
        <v>4210</v>
      </c>
      <c r="O5518" s="1" t="s">
        <v>4244</v>
      </c>
      <c r="P5518" s="1">
        <v>7033</v>
      </c>
      <c r="Q5518" s="1">
        <v>2273775</v>
      </c>
      <c r="R5518" s="1">
        <f t="shared" si="431"/>
        <v>48207</v>
      </c>
      <c r="S5518" s="4">
        <v>138762.61297414004</v>
      </c>
      <c r="T5518" s="4">
        <v>149185.19409727471</v>
      </c>
      <c r="U5518" s="1">
        <f t="shared" si="432"/>
        <v>2225568</v>
      </c>
      <c r="V5518" s="4">
        <f t="shared" si="433"/>
        <v>1985827.1929285852</v>
      </c>
      <c r="W5518" s="1" t="str">
        <f t="shared" si="434"/>
        <v>Favourable</v>
      </c>
    </row>
    <row r="5519" spans="1:23" x14ac:dyDescent="0.25">
      <c r="A5519" s="1"/>
      <c r="B5519" s="1"/>
      <c r="C5519" s="1"/>
      <c r="D5519" s="1"/>
      <c r="E5519" s="1"/>
      <c r="F5519" s="2"/>
      <c r="G5519" s="3"/>
      <c r="H5519" s="1"/>
      <c r="I5519" s="1"/>
      <c r="J5519" s="1" t="s">
        <v>8916</v>
      </c>
      <c r="K5519" s="2">
        <v>45350</v>
      </c>
      <c r="L5519" s="1" t="s">
        <v>4204</v>
      </c>
      <c r="M5519" s="1" t="str">
        <f t="shared" si="430"/>
        <v>Education</v>
      </c>
      <c r="N5519" s="1" t="s">
        <v>4210</v>
      </c>
      <c r="O5519" s="1" t="s">
        <v>4286</v>
      </c>
      <c r="P5519" s="1">
        <v>9225</v>
      </c>
      <c r="Q5519" s="1">
        <v>1930266</v>
      </c>
      <c r="R5519" s="1">
        <f t="shared" si="431"/>
        <v>34875</v>
      </c>
      <c r="S5519" s="4">
        <v>1703470.5436570134</v>
      </c>
      <c r="T5519" s="4">
        <v>190369.23685757114</v>
      </c>
      <c r="U5519" s="1">
        <f t="shared" si="432"/>
        <v>1895391</v>
      </c>
      <c r="V5519" s="4">
        <f t="shared" si="433"/>
        <v>36426.219485415379</v>
      </c>
      <c r="W5519" s="1" t="str">
        <f t="shared" si="434"/>
        <v>Favourable</v>
      </c>
    </row>
    <row r="5520" spans="1:23" x14ac:dyDescent="0.25">
      <c r="A5520" s="1"/>
      <c r="B5520" s="1"/>
      <c r="C5520" s="1"/>
      <c r="D5520" s="1"/>
      <c r="E5520" s="1"/>
      <c r="F5520" s="2"/>
      <c r="G5520" s="3"/>
      <c r="H5520" s="1"/>
      <c r="I5520" s="1"/>
      <c r="J5520" s="1" t="s">
        <v>9740</v>
      </c>
      <c r="K5520" s="2">
        <v>44191</v>
      </c>
      <c r="L5520" s="1" t="s">
        <v>4238</v>
      </c>
      <c r="M5520" s="1" t="str">
        <f t="shared" si="430"/>
        <v>Education</v>
      </c>
      <c r="N5520" s="1" t="s">
        <v>4205</v>
      </c>
      <c r="O5520" s="1" t="s">
        <v>4361</v>
      </c>
      <c r="P5520" s="1">
        <v>8756</v>
      </c>
      <c r="Q5520" s="1">
        <v>1869758</v>
      </c>
      <c r="R5520" s="1">
        <f t="shared" si="431"/>
        <v>58014</v>
      </c>
      <c r="S5520" s="4">
        <v>1104844.6400437066</v>
      </c>
      <c r="T5520" s="4">
        <v>96945.82599049776</v>
      </c>
      <c r="U5520" s="1">
        <f t="shared" si="432"/>
        <v>1811744</v>
      </c>
      <c r="V5520" s="4">
        <f t="shared" si="433"/>
        <v>667967.53396579553</v>
      </c>
      <c r="W5520" s="1" t="str">
        <f t="shared" si="434"/>
        <v>Favourable</v>
      </c>
    </row>
    <row r="5521" spans="1:23" x14ac:dyDescent="0.25">
      <c r="A5521" s="1"/>
      <c r="B5521" s="1"/>
      <c r="C5521" s="1"/>
      <c r="D5521" s="1"/>
      <c r="E5521" s="1"/>
      <c r="F5521" s="2"/>
      <c r="G5521" s="3"/>
      <c r="H5521" s="1"/>
      <c r="I5521" s="1"/>
      <c r="J5521" s="1" t="s">
        <v>10411</v>
      </c>
      <c r="K5521" s="2">
        <v>45211</v>
      </c>
      <c r="L5521" s="1" t="s">
        <v>4207</v>
      </c>
      <c r="M5521" s="1" t="str">
        <f t="shared" si="430"/>
        <v>Social Services</v>
      </c>
      <c r="N5521" s="1" t="s">
        <v>4205</v>
      </c>
      <c r="O5521" s="1" t="s">
        <v>4233</v>
      </c>
      <c r="P5521" s="1">
        <v>6662</v>
      </c>
      <c r="Q5521" s="1">
        <v>2108183</v>
      </c>
      <c r="R5521" s="1">
        <f t="shared" si="431"/>
        <v>0</v>
      </c>
      <c r="S5521" s="4">
        <v>308770.49655063986</v>
      </c>
      <c r="T5521" s="4">
        <v>560516.28577392537</v>
      </c>
      <c r="U5521" s="1">
        <f t="shared" si="432"/>
        <v>2108183</v>
      </c>
      <c r="V5521" s="4">
        <f t="shared" si="433"/>
        <v>1238896.2176754349</v>
      </c>
      <c r="W5521" s="1" t="str">
        <f t="shared" si="434"/>
        <v>Favourable</v>
      </c>
    </row>
    <row r="5522" spans="1:23" x14ac:dyDescent="0.25">
      <c r="A5522" s="1"/>
      <c r="B5522" s="1"/>
      <c r="C5522" s="1"/>
      <c r="D5522" s="1"/>
      <c r="E5522" s="1"/>
      <c r="F5522" s="2"/>
      <c r="G5522" s="3"/>
      <c r="H5522" s="1"/>
      <c r="I5522" s="1"/>
      <c r="J5522" s="1" t="s">
        <v>9125</v>
      </c>
      <c r="K5522" s="2">
        <v>44881</v>
      </c>
      <c r="L5522" s="1" t="s">
        <v>4238</v>
      </c>
      <c r="M5522" s="1" t="str">
        <f t="shared" si="430"/>
        <v>Education</v>
      </c>
      <c r="N5522" s="1" t="s">
        <v>4205</v>
      </c>
      <c r="O5522" s="1" t="s">
        <v>4304</v>
      </c>
      <c r="P5522" s="1">
        <v>8776</v>
      </c>
      <c r="Q5522" s="1">
        <v>954256</v>
      </c>
      <c r="R5522" s="1">
        <f t="shared" si="431"/>
        <v>44705</v>
      </c>
      <c r="S5522" s="4">
        <v>751090.92829863587</v>
      </c>
      <c r="T5522" s="4">
        <v>213454.10463898905</v>
      </c>
      <c r="U5522" s="1">
        <f t="shared" si="432"/>
        <v>909551</v>
      </c>
      <c r="V5522" s="4">
        <f t="shared" si="433"/>
        <v>-10289.032937624957</v>
      </c>
      <c r="W5522" s="1" t="str">
        <f t="shared" si="434"/>
        <v>Adverse</v>
      </c>
    </row>
    <row r="5523" spans="1:23" x14ac:dyDescent="0.25">
      <c r="A5523" s="1"/>
      <c r="B5523" s="1"/>
      <c r="C5523" s="1"/>
      <c r="D5523" s="1"/>
      <c r="E5523" s="1"/>
      <c r="F5523" s="2"/>
      <c r="G5523" s="3"/>
      <c r="H5523" s="1"/>
      <c r="I5523" s="1"/>
      <c r="J5523" s="1" t="s">
        <v>10412</v>
      </c>
      <c r="K5523" s="2">
        <v>43971</v>
      </c>
      <c r="L5523" s="1" t="s">
        <v>4207</v>
      </c>
      <c r="M5523" s="1" t="str">
        <f t="shared" si="430"/>
        <v>Social Services</v>
      </c>
      <c r="N5523" s="1" t="s">
        <v>4210</v>
      </c>
      <c r="O5523" s="1" t="s">
        <v>4270</v>
      </c>
      <c r="P5523" s="1">
        <v>6129</v>
      </c>
      <c r="Q5523" s="1">
        <v>388604</v>
      </c>
      <c r="R5523" s="1">
        <f t="shared" si="431"/>
        <v>0</v>
      </c>
      <c r="S5523" s="4">
        <v>147921.08227472531</v>
      </c>
      <c r="T5523" s="4">
        <v>14814.96277924005</v>
      </c>
      <c r="U5523" s="1">
        <f t="shared" si="432"/>
        <v>388604</v>
      </c>
      <c r="V5523" s="4">
        <f t="shared" si="433"/>
        <v>225867.95494603465</v>
      </c>
      <c r="W5523" s="1" t="str">
        <f t="shared" si="434"/>
        <v>Favourable</v>
      </c>
    </row>
    <row r="5524" spans="1:23" x14ac:dyDescent="0.25">
      <c r="A5524" s="1"/>
      <c r="B5524" s="1"/>
      <c r="C5524" s="1"/>
      <c r="D5524" s="1"/>
      <c r="E5524" s="1"/>
      <c r="F5524" s="2"/>
      <c r="G5524" s="3"/>
      <c r="H5524" s="1"/>
      <c r="I5524" s="1"/>
      <c r="J5524" s="1" t="s">
        <v>8130</v>
      </c>
      <c r="K5524" s="2">
        <v>43927</v>
      </c>
      <c r="L5524" s="1" t="s">
        <v>4238</v>
      </c>
      <c r="M5524" s="1" t="str">
        <f t="shared" si="430"/>
        <v>Education</v>
      </c>
      <c r="N5524" s="1" t="s">
        <v>4205</v>
      </c>
      <c r="O5524" s="1" t="s">
        <v>4361</v>
      </c>
      <c r="P5524" s="1">
        <v>6866</v>
      </c>
      <c r="Q5524" s="1">
        <v>810208</v>
      </c>
      <c r="R5524" s="1">
        <f t="shared" si="431"/>
        <v>15844</v>
      </c>
      <c r="S5524" s="4">
        <v>681478.30620267638</v>
      </c>
      <c r="T5524" s="4">
        <v>201754.24422562934</v>
      </c>
      <c r="U5524" s="1">
        <f t="shared" si="432"/>
        <v>794364</v>
      </c>
      <c r="V5524" s="4">
        <f t="shared" si="433"/>
        <v>-73024.550428305753</v>
      </c>
      <c r="W5524" s="1" t="str">
        <f t="shared" si="434"/>
        <v>Adverse</v>
      </c>
    </row>
    <row r="5525" spans="1:23" x14ac:dyDescent="0.25">
      <c r="A5525" s="1"/>
      <c r="B5525" s="1"/>
      <c r="C5525" s="1"/>
      <c r="D5525" s="1"/>
      <c r="E5525" s="1"/>
      <c r="F5525" s="2"/>
      <c r="G5525" s="3"/>
      <c r="H5525" s="1"/>
      <c r="I5525" s="1"/>
      <c r="J5525" s="1" t="s">
        <v>9819</v>
      </c>
      <c r="K5525" s="2">
        <v>43863</v>
      </c>
      <c r="L5525" s="1" t="s">
        <v>4227</v>
      </c>
      <c r="M5525" s="1" t="str">
        <f t="shared" si="430"/>
        <v>Infrastructure</v>
      </c>
      <c r="N5525" s="1" t="s">
        <v>4210</v>
      </c>
      <c r="O5525" s="1" t="s">
        <v>4226</v>
      </c>
      <c r="P5525" s="1">
        <v>9059</v>
      </c>
      <c r="Q5525" s="1">
        <v>1072394</v>
      </c>
      <c r="R5525" s="1">
        <f t="shared" si="431"/>
        <v>58137</v>
      </c>
      <c r="S5525" s="4">
        <v>921921.85910195357</v>
      </c>
      <c r="T5525" s="4">
        <v>279685.77119718125</v>
      </c>
      <c r="U5525" s="1">
        <f t="shared" si="432"/>
        <v>1014257</v>
      </c>
      <c r="V5525" s="4">
        <f t="shared" si="433"/>
        <v>-129213.63029913488</v>
      </c>
      <c r="W5525" s="1" t="str">
        <f t="shared" si="434"/>
        <v>Adverse</v>
      </c>
    </row>
    <row r="5526" spans="1:23" x14ac:dyDescent="0.25">
      <c r="A5526" s="1"/>
      <c r="B5526" s="1"/>
      <c r="C5526" s="1"/>
      <c r="D5526" s="1"/>
      <c r="E5526" s="1"/>
      <c r="F5526" s="2"/>
      <c r="G5526" s="3"/>
      <c r="H5526" s="1"/>
      <c r="I5526" s="1"/>
      <c r="J5526" s="1" t="s">
        <v>7883</v>
      </c>
      <c r="K5526" s="2">
        <v>45002</v>
      </c>
      <c r="L5526" s="1" t="s">
        <v>4204</v>
      </c>
      <c r="M5526" s="1" t="str">
        <f t="shared" si="430"/>
        <v>Education</v>
      </c>
      <c r="N5526" s="1" t="s">
        <v>4210</v>
      </c>
      <c r="O5526" s="1" t="s">
        <v>4330</v>
      </c>
      <c r="P5526" s="1">
        <v>9227</v>
      </c>
      <c r="Q5526" s="1">
        <v>2154802</v>
      </c>
      <c r="R5526" s="1">
        <f t="shared" si="431"/>
        <v>44299</v>
      </c>
      <c r="S5526" s="4">
        <v>113140.83794514442</v>
      </c>
      <c r="T5526" s="4">
        <v>225783.35844981472</v>
      </c>
      <c r="U5526" s="1">
        <f t="shared" si="432"/>
        <v>2110503</v>
      </c>
      <c r="V5526" s="4">
        <f t="shared" si="433"/>
        <v>1815877.803605041</v>
      </c>
      <c r="W5526" s="1" t="str">
        <f t="shared" si="434"/>
        <v>Favourable</v>
      </c>
    </row>
    <row r="5527" spans="1:23" x14ac:dyDescent="0.25">
      <c r="A5527" s="1"/>
      <c r="B5527" s="1"/>
      <c r="C5527" s="1"/>
      <c r="D5527" s="1"/>
      <c r="E5527" s="1"/>
      <c r="F5527" s="2"/>
      <c r="G5527" s="3"/>
      <c r="H5527" s="1"/>
      <c r="I5527" s="1"/>
      <c r="J5527" s="1" t="s">
        <v>10413</v>
      </c>
      <c r="K5527" s="2">
        <v>45312</v>
      </c>
      <c r="L5527" s="1" t="s">
        <v>4227</v>
      </c>
      <c r="M5527" s="1" t="str">
        <f t="shared" si="430"/>
        <v>Infrastructure</v>
      </c>
      <c r="N5527" s="1" t="s">
        <v>4222</v>
      </c>
      <c r="O5527" s="1" t="s">
        <v>4267</v>
      </c>
      <c r="P5527" s="1">
        <v>8744</v>
      </c>
      <c r="Q5527" s="1">
        <v>2187970</v>
      </c>
      <c r="R5527" s="1">
        <f t="shared" si="431"/>
        <v>0</v>
      </c>
      <c r="S5527" s="4">
        <v>1314418.6802714488</v>
      </c>
      <c r="T5527" s="4">
        <v>6216.2941362050451</v>
      </c>
      <c r="U5527" s="1">
        <f t="shared" si="432"/>
        <v>2187970</v>
      </c>
      <c r="V5527" s="4">
        <f t="shared" si="433"/>
        <v>867335.02559234621</v>
      </c>
      <c r="W5527" s="1" t="str">
        <f t="shared" si="434"/>
        <v>Favourable</v>
      </c>
    </row>
    <row r="5528" spans="1:23" x14ac:dyDescent="0.25">
      <c r="A5528" s="1"/>
      <c r="B5528" s="1"/>
      <c r="C5528" s="1"/>
      <c r="D5528" s="1"/>
      <c r="E5528" s="1"/>
      <c r="F5528" s="2"/>
      <c r="G5528" s="3"/>
      <c r="H5528" s="1"/>
      <c r="I5528" s="1"/>
      <c r="J5528" s="1" t="s">
        <v>10414</v>
      </c>
      <c r="K5528" s="2">
        <v>45248</v>
      </c>
      <c r="L5528" s="1" t="s">
        <v>4207</v>
      </c>
      <c r="M5528" s="1" t="str">
        <f t="shared" si="430"/>
        <v>Social Services</v>
      </c>
      <c r="N5528" s="1" t="s">
        <v>4205</v>
      </c>
      <c r="O5528" s="1" t="s">
        <v>4233</v>
      </c>
      <c r="P5528" s="1">
        <v>7849</v>
      </c>
      <c r="Q5528" s="1">
        <v>1805252</v>
      </c>
      <c r="R5528" s="1">
        <f t="shared" si="431"/>
        <v>0</v>
      </c>
      <c r="S5528" s="4">
        <v>561517.34421063424</v>
      </c>
      <c r="T5528" s="4">
        <v>186563.15538403855</v>
      </c>
      <c r="U5528" s="1">
        <f t="shared" si="432"/>
        <v>1805252</v>
      </c>
      <c r="V5528" s="4">
        <f t="shared" si="433"/>
        <v>1057171.5004053272</v>
      </c>
      <c r="W5528" s="1" t="str">
        <f t="shared" si="434"/>
        <v>Favourable</v>
      </c>
    </row>
    <row r="5529" spans="1:23" x14ac:dyDescent="0.25">
      <c r="A5529" s="1"/>
      <c r="B5529" s="1"/>
      <c r="C5529" s="1"/>
      <c r="D5529" s="1"/>
      <c r="E5529" s="1"/>
      <c r="F5529" s="2"/>
      <c r="G5529" s="3"/>
      <c r="H5529" s="1"/>
      <c r="I5529" s="1"/>
      <c r="J5529" s="1" t="s">
        <v>10415</v>
      </c>
      <c r="K5529" s="2">
        <v>44027</v>
      </c>
      <c r="L5529" s="1" t="s">
        <v>4204</v>
      </c>
      <c r="M5529" s="1" t="str">
        <f t="shared" si="430"/>
        <v>Education</v>
      </c>
      <c r="N5529" s="1" t="s">
        <v>4210</v>
      </c>
      <c r="O5529" s="1" t="s">
        <v>4311</v>
      </c>
      <c r="P5529" s="1">
        <v>8031</v>
      </c>
      <c r="Q5529" s="1">
        <v>1329151</v>
      </c>
      <c r="R5529" s="1">
        <f t="shared" si="431"/>
        <v>0</v>
      </c>
      <c r="S5529" s="4">
        <v>290801.85177607276</v>
      </c>
      <c r="T5529" s="4">
        <v>108887.02620653379</v>
      </c>
      <c r="U5529" s="1">
        <f t="shared" si="432"/>
        <v>1329151</v>
      </c>
      <c r="V5529" s="4">
        <f t="shared" si="433"/>
        <v>929462.12201739347</v>
      </c>
      <c r="W5529" s="1" t="str">
        <f t="shared" si="434"/>
        <v>Favourable</v>
      </c>
    </row>
    <row r="5530" spans="1:23" x14ac:dyDescent="0.25">
      <c r="A5530" s="1"/>
      <c r="B5530" s="1"/>
      <c r="C5530" s="1"/>
      <c r="D5530" s="1"/>
      <c r="E5530" s="1"/>
      <c r="F5530" s="2"/>
      <c r="G5530" s="3"/>
      <c r="H5530" s="1"/>
      <c r="I5530" s="1"/>
      <c r="J5530" s="1" t="s">
        <v>8752</v>
      </c>
      <c r="K5530" s="2">
        <v>43901</v>
      </c>
      <c r="L5530" s="1" t="s">
        <v>4227</v>
      </c>
      <c r="M5530" s="1" t="str">
        <f t="shared" si="430"/>
        <v>Infrastructure</v>
      </c>
      <c r="N5530" s="1" t="s">
        <v>4222</v>
      </c>
      <c r="O5530" s="1" t="s">
        <v>4379</v>
      </c>
      <c r="P5530" s="1">
        <v>7563</v>
      </c>
      <c r="Q5530" s="1">
        <v>297035</v>
      </c>
      <c r="R5530" s="1">
        <f t="shared" si="431"/>
        <v>22985</v>
      </c>
      <c r="S5530" s="4">
        <v>166717.64410267278</v>
      </c>
      <c r="T5530" s="4">
        <v>9113.1861354372304</v>
      </c>
      <c r="U5530" s="1">
        <f t="shared" si="432"/>
        <v>274050</v>
      </c>
      <c r="V5530" s="4">
        <f t="shared" si="433"/>
        <v>121204.16976188999</v>
      </c>
      <c r="W5530" s="1" t="str">
        <f t="shared" si="434"/>
        <v>Favourable</v>
      </c>
    </row>
    <row r="5531" spans="1:23" x14ac:dyDescent="0.25">
      <c r="A5531" s="1"/>
      <c r="B5531" s="1"/>
      <c r="C5531" s="1"/>
      <c r="D5531" s="1"/>
      <c r="E5531" s="1"/>
      <c r="F5531" s="2"/>
      <c r="G5531" s="3"/>
      <c r="H5531" s="1"/>
      <c r="I5531" s="1"/>
      <c r="J5531" s="1" t="s">
        <v>10416</v>
      </c>
      <c r="K5531" s="2">
        <v>44167</v>
      </c>
      <c r="L5531" s="1" t="s">
        <v>4207</v>
      </c>
      <c r="M5531" s="1" t="str">
        <f t="shared" si="430"/>
        <v>Social Services</v>
      </c>
      <c r="N5531" s="1" t="s">
        <v>4210</v>
      </c>
      <c r="O5531" s="1" t="s">
        <v>4358</v>
      </c>
      <c r="P5531" s="1">
        <v>8427</v>
      </c>
      <c r="Q5531" s="1">
        <v>682432</v>
      </c>
      <c r="R5531" s="1">
        <f t="shared" si="431"/>
        <v>0</v>
      </c>
      <c r="S5531" s="4">
        <v>218280.68145726345</v>
      </c>
      <c r="T5531" s="4">
        <v>95513.420377341972</v>
      </c>
      <c r="U5531" s="1">
        <f t="shared" si="432"/>
        <v>682432</v>
      </c>
      <c r="V5531" s="4">
        <f t="shared" si="433"/>
        <v>368637.89816539455</v>
      </c>
      <c r="W5531" s="1" t="str">
        <f t="shared" si="434"/>
        <v>Favourable</v>
      </c>
    </row>
    <row r="5532" spans="1:23" x14ac:dyDescent="0.25">
      <c r="A5532" s="1"/>
      <c r="B5532" s="1"/>
      <c r="C5532" s="1"/>
      <c r="D5532" s="1"/>
      <c r="E5532" s="1"/>
      <c r="F5532" s="2"/>
      <c r="G5532" s="3"/>
      <c r="H5532" s="1"/>
      <c r="I5532" s="1"/>
      <c r="J5532" s="1" t="s">
        <v>7170</v>
      </c>
      <c r="K5532" s="2">
        <v>45197</v>
      </c>
      <c r="L5532" s="1" t="s">
        <v>4238</v>
      </c>
      <c r="M5532" s="1" t="str">
        <f t="shared" si="430"/>
        <v>Education</v>
      </c>
      <c r="N5532" s="1" t="s">
        <v>4210</v>
      </c>
      <c r="O5532" s="1" t="s">
        <v>4388</v>
      </c>
      <c r="P5532" s="1">
        <v>8016</v>
      </c>
      <c r="Q5532" s="1">
        <v>1764315</v>
      </c>
      <c r="R5532" s="1">
        <f t="shared" si="431"/>
        <v>30934</v>
      </c>
      <c r="S5532" s="4">
        <v>196309.92699663131</v>
      </c>
      <c r="T5532" s="4">
        <v>23225.22969457159</v>
      </c>
      <c r="U5532" s="1">
        <f t="shared" si="432"/>
        <v>1733381</v>
      </c>
      <c r="V5532" s="4">
        <f t="shared" si="433"/>
        <v>1544779.8433087971</v>
      </c>
      <c r="W5532" s="1" t="str">
        <f t="shared" si="434"/>
        <v>Favourable</v>
      </c>
    </row>
    <row r="5533" spans="1:23" x14ac:dyDescent="0.25">
      <c r="A5533" s="1"/>
      <c r="B5533" s="1"/>
      <c r="C5533" s="1"/>
      <c r="D5533" s="1"/>
      <c r="E5533" s="1"/>
      <c r="F5533" s="2"/>
      <c r="G5533" s="3"/>
      <c r="H5533" s="1"/>
      <c r="I5533" s="1"/>
      <c r="J5533" s="1" t="s">
        <v>6816</v>
      </c>
      <c r="K5533" s="2">
        <v>44080</v>
      </c>
      <c r="L5533" s="1" t="s">
        <v>4207</v>
      </c>
      <c r="M5533" s="1" t="str">
        <f t="shared" si="430"/>
        <v>Social Services</v>
      </c>
      <c r="N5533" s="1" t="s">
        <v>4222</v>
      </c>
      <c r="O5533" s="1" t="s">
        <v>4301</v>
      </c>
      <c r="P5533" s="1">
        <v>5832</v>
      </c>
      <c r="Q5533" s="1">
        <v>1823157</v>
      </c>
      <c r="R5533" s="1">
        <f t="shared" si="431"/>
        <v>53311</v>
      </c>
      <c r="S5533" s="4">
        <v>23558.245819944899</v>
      </c>
      <c r="T5533" s="4">
        <v>375585.25968449208</v>
      </c>
      <c r="U5533" s="1">
        <f t="shared" si="432"/>
        <v>1769846</v>
      </c>
      <c r="V5533" s="4">
        <f t="shared" si="433"/>
        <v>1424013.494495563</v>
      </c>
      <c r="W5533" s="1" t="str">
        <f t="shared" si="434"/>
        <v>Favourable</v>
      </c>
    </row>
    <row r="5534" spans="1:23" x14ac:dyDescent="0.25">
      <c r="A5534" s="1"/>
      <c r="B5534" s="1"/>
      <c r="C5534" s="1"/>
      <c r="D5534" s="1"/>
      <c r="E5534" s="1"/>
      <c r="F5534" s="2"/>
      <c r="G5534" s="3"/>
      <c r="H5534" s="1"/>
      <c r="I5534" s="1"/>
      <c r="J5534" s="1" t="s">
        <v>4326</v>
      </c>
      <c r="K5534" s="2">
        <v>44928</v>
      </c>
      <c r="L5534" s="1" t="s">
        <v>4204</v>
      </c>
      <c r="M5534" s="1" t="str">
        <f t="shared" si="430"/>
        <v>Education</v>
      </c>
      <c r="N5534" s="1" t="s">
        <v>4205</v>
      </c>
      <c r="O5534" s="1" t="s">
        <v>4250</v>
      </c>
      <c r="P5534" s="1">
        <v>7425</v>
      </c>
      <c r="Q5534" s="1">
        <v>1671889</v>
      </c>
      <c r="R5534" s="1">
        <f t="shared" si="431"/>
        <v>37819</v>
      </c>
      <c r="S5534" s="4">
        <v>832811.63946824381</v>
      </c>
      <c r="T5534" s="4">
        <v>444261.6198224742</v>
      </c>
      <c r="U5534" s="1">
        <f t="shared" si="432"/>
        <v>1634070</v>
      </c>
      <c r="V5534" s="4">
        <f t="shared" si="433"/>
        <v>394815.74070928199</v>
      </c>
      <c r="W5534" s="1" t="str">
        <f t="shared" si="434"/>
        <v>Favourable</v>
      </c>
    </row>
    <row r="5535" spans="1:23" x14ac:dyDescent="0.25">
      <c r="A5535" s="1"/>
      <c r="B5535" s="1"/>
      <c r="C5535" s="1"/>
      <c r="D5535" s="1"/>
      <c r="E5535" s="1"/>
      <c r="F5535" s="2"/>
      <c r="G5535" s="3"/>
      <c r="H5535" s="1"/>
      <c r="I5535" s="1"/>
      <c r="J5535" s="1" t="s">
        <v>8079</v>
      </c>
      <c r="K5535" s="2">
        <v>44123</v>
      </c>
      <c r="L5535" s="1" t="s">
        <v>4227</v>
      </c>
      <c r="M5535" s="1" t="str">
        <f t="shared" si="430"/>
        <v>Infrastructure</v>
      </c>
      <c r="N5535" s="1" t="s">
        <v>4205</v>
      </c>
      <c r="O5535" s="1" t="s">
        <v>4476</v>
      </c>
      <c r="P5535" s="1">
        <v>5810</v>
      </c>
      <c r="Q5535" s="1">
        <v>1470710</v>
      </c>
      <c r="R5535" s="1">
        <f t="shared" si="431"/>
        <v>33653</v>
      </c>
      <c r="S5535" s="4">
        <v>30025.07481797937</v>
      </c>
      <c r="T5535" s="4">
        <v>266197.04639470635</v>
      </c>
      <c r="U5535" s="1">
        <f t="shared" si="432"/>
        <v>1437057</v>
      </c>
      <c r="V5535" s="4">
        <f t="shared" si="433"/>
        <v>1174487.8787873143</v>
      </c>
      <c r="W5535" s="1" t="str">
        <f t="shared" si="434"/>
        <v>Favourable</v>
      </c>
    </row>
    <row r="5536" spans="1:23" x14ac:dyDescent="0.25">
      <c r="A5536" s="1"/>
      <c r="B5536" s="1"/>
      <c r="C5536" s="1"/>
      <c r="D5536" s="1"/>
      <c r="E5536" s="1"/>
      <c r="F5536" s="2"/>
      <c r="G5536" s="3"/>
      <c r="H5536" s="1"/>
      <c r="I5536" s="1"/>
      <c r="J5536" s="1" t="s">
        <v>10417</v>
      </c>
      <c r="K5536" s="2">
        <v>45227</v>
      </c>
      <c r="L5536" s="1" t="s">
        <v>4204</v>
      </c>
      <c r="M5536" s="1" t="str">
        <f t="shared" si="430"/>
        <v>Education</v>
      </c>
      <c r="N5536" s="1" t="s">
        <v>4205</v>
      </c>
      <c r="O5536" s="1" t="s">
        <v>4379</v>
      </c>
      <c r="P5536" s="1">
        <v>9122</v>
      </c>
      <c r="Q5536" s="1">
        <v>364759</v>
      </c>
      <c r="R5536" s="1">
        <f t="shared" si="431"/>
        <v>0</v>
      </c>
      <c r="S5536" s="4">
        <v>73704.49590625563</v>
      </c>
      <c r="T5536" s="4">
        <v>49591.259055051436</v>
      </c>
      <c r="U5536" s="1">
        <f t="shared" si="432"/>
        <v>364759</v>
      </c>
      <c r="V5536" s="4">
        <f t="shared" si="433"/>
        <v>241463.24503869293</v>
      </c>
      <c r="W5536" s="1" t="str">
        <f t="shared" si="434"/>
        <v>Favourable</v>
      </c>
    </row>
    <row r="5537" spans="1:23" x14ac:dyDescent="0.25">
      <c r="A5537" s="1"/>
      <c r="B5537" s="1"/>
      <c r="C5537" s="1"/>
      <c r="D5537" s="1"/>
      <c r="E5537" s="1"/>
      <c r="F5537" s="2"/>
      <c r="G5537" s="3"/>
      <c r="H5537" s="1"/>
      <c r="I5537" s="1"/>
      <c r="J5537" s="1" t="s">
        <v>10418</v>
      </c>
      <c r="K5537" s="2">
        <v>44751</v>
      </c>
      <c r="L5537" s="1" t="s">
        <v>4238</v>
      </c>
      <c r="M5537" s="1" t="str">
        <f t="shared" si="430"/>
        <v>Education</v>
      </c>
      <c r="N5537" s="1" t="s">
        <v>4210</v>
      </c>
      <c r="O5537" s="1" t="s">
        <v>4421</v>
      </c>
      <c r="P5537" s="1">
        <v>8653</v>
      </c>
      <c r="Q5537" s="1">
        <v>829616</v>
      </c>
      <c r="R5537" s="1">
        <f t="shared" si="431"/>
        <v>0</v>
      </c>
      <c r="S5537" s="4">
        <v>825874.17844876298</v>
      </c>
      <c r="T5537" s="4">
        <v>127482.54961032909</v>
      </c>
      <c r="U5537" s="1">
        <f t="shared" si="432"/>
        <v>829616</v>
      </c>
      <c r="V5537" s="4">
        <f t="shared" si="433"/>
        <v>-123740.72805909207</v>
      </c>
      <c r="W5537" s="1" t="str">
        <f t="shared" si="434"/>
        <v>Adverse</v>
      </c>
    </row>
    <row r="5538" spans="1:23" x14ac:dyDescent="0.25">
      <c r="A5538" s="1"/>
      <c r="B5538" s="1"/>
      <c r="C5538" s="1"/>
      <c r="D5538" s="1"/>
      <c r="E5538" s="1"/>
      <c r="F5538" s="2"/>
      <c r="G5538" s="3"/>
      <c r="H5538" s="1"/>
      <c r="I5538" s="1"/>
      <c r="J5538" s="1" t="s">
        <v>7928</v>
      </c>
      <c r="K5538" s="2">
        <v>44667</v>
      </c>
      <c r="L5538" s="1" t="s">
        <v>4204</v>
      </c>
      <c r="M5538" s="1" t="str">
        <f t="shared" si="430"/>
        <v>Education</v>
      </c>
      <c r="N5538" s="1" t="s">
        <v>4210</v>
      </c>
      <c r="O5538" s="1" t="s">
        <v>4361</v>
      </c>
      <c r="P5538" s="1">
        <v>8456</v>
      </c>
      <c r="Q5538" s="1">
        <v>1294393</v>
      </c>
      <c r="R5538" s="1">
        <f t="shared" si="431"/>
        <v>33715</v>
      </c>
      <c r="S5538" s="4">
        <v>1026732.4276372036</v>
      </c>
      <c r="T5538" s="4">
        <v>162751.96133408247</v>
      </c>
      <c r="U5538" s="1">
        <f t="shared" si="432"/>
        <v>1260678</v>
      </c>
      <c r="V5538" s="4">
        <f t="shared" si="433"/>
        <v>104908.61102871387</v>
      </c>
      <c r="W5538" s="1" t="str">
        <f t="shared" si="434"/>
        <v>Favourable</v>
      </c>
    </row>
    <row r="5539" spans="1:23" x14ac:dyDescent="0.25">
      <c r="A5539" s="1"/>
      <c r="B5539" s="1"/>
      <c r="C5539" s="1"/>
      <c r="D5539" s="1"/>
      <c r="E5539" s="1"/>
      <c r="F5539" s="2"/>
      <c r="G5539" s="3"/>
      <c r="H5539" s="1"/>
      <c r="I5539" s="1"/>
      <c r="J5539" s="1" t="s">
        <v>9579</v>
      </c>
      <c r="K5539" s="2">
        <v>44072</v>
      </c>
      <c r="L5539" s="1" t="s">
        <v>4207</v>
      </c>
      <c r="M5539" s="1" t="str">
        <f t="shared" si="430"/>
        <v>Social Services</v>
      </c>
      <c r="N5539" s="1" t="s">
        <v>4210</v>
      </c>
      <c r="O5539" s="1" t="s">
        <v>4206</v>
      </c>
      <c r="P5539" s="1">
        <v>7494</v>
      </c>
      <c r="Q5539" s="1">
        <v>2038311</v>
      </c>
      <c r="R5539" s="1">
        <f t="shared" si="431"/>
        <v>18678</v>
      </c>
      <c r="S5539" s="4">
        <v>627970.17320943356</v>
      </c>
      <c r="T5539" s="4">
        <v>206605.13998097423</v>
      </c>
      <c r="U5539" s="1">
        <f t="shared" si="432"/>
        <v>2019633</v>
      </c>
      <c r="V5539" s="4">
        <f t="shared" si="433"/>
        <v>1203735.6868095922</v>
      </c>
      <c r="W5539" s="1" t="str">
        <f t="shared" si="434"/>
        <v>Favourable</v>
      </c>
    </row>
    <row r="5540" spans="1:23" x14ac:dyDescent="0.25">
      <c r="A5540" s="1"/>
      <c r="B5540" s="1"/>
      <c r="C5540" s="1"/>
      <c r="D5540" s="1"/>
      <c r="E5540" s="1"/>
      <c r="F5540" s="2"/>
      <c r="G5540" s="3"/>
      <c r="H5540" s="1"/>
      <c r="I5540" s="1"/>
      <c r="J5540" s="1" t="s">
        <v>10419</v>
      </c>
      <c r="K5540" s="2">
        <v>44133</v>
      </c>
      <c r="L5540" s="1" t="s">
        <v>4227</v>
      </c>
      <c r="M5540" s="1" t="str">
        <f t="shared" si="430"/>
        <v>Infrastructure</v>
      </c>
      <c r="N5540" s="1" t="s">
        <v>4222</v>
      </c>
      <c r="O5540" s="1" t="s">
        <v>4279</v>
      </c>
      <c r="P5540" s="1">
        <v>8577</v>
      </c>
      <c r="Q5540" s="1">
        <v>2273551</v>
      </c>
      <c r="R5540" s="1">
        <f t="shared" si="431"/>
        <v>0</v>
      </c>
      <c r="S5540" s="4">
        <v>350232.3310235496</v>
      </c>
      <c r="T5540" s="4">
        <v>320616.70927733649</v>
      </c>
      <c r="U5540" s="1">
        <f t="shared" si="432"/>
        <v>2273551</v>
      </c>
      <c r="V5540" s="4">
        <f t="shared" si="433"/>
        <v>1602701.9596991139</v>
      </c>
      <c r="W5540" s="1" t="str">
        <f t="shared" si="434"/>
        <v>Favourable</v>
      </c>
    </row>
    <row r="5541" spans="1:23" x14ac:dyDescent="0.25">
      <c r="A5541" s="1"/>
      <c r="B5541" s="1"/>
      <c r="C5541" s="1"/>
      <c r="D5541" s="1"/>
      <c r="E5541" s="1"/>
      <c r="F5541" s="2"/>
      <c r="G5541" s="3"/>
      <c r="H5541" s="1"/>
      <c r="I5541" s="1"/>
      <c r="J5541" s="1" t="s">
        <v>10420</v>
      </c>
      <c r="K5541" s="2">
        <v>44177</v>
      </c>
      <c r="L5541" s="1" t="s">
        <v>4207</v>
      </c>
      <c r="M5541" s="1" t="str">
        <f t="shared" si="430"/>
        <v>Social Services</v>
      </c>
      <c r="N5541" s="1" t="s">
        <v>4205</v>
      </c>
      <c r="O5541" s="1" t="s">
        <v>4496</v>
      </c>
      <c r="P5541" s="1">
        <v>5559</v>
      </c>
      <c r="Q5541" s="1">
        <v>2024418</v>
      </c>
      <c r="R5541" s="1">
        <f t="shared" si="431"/>
        <v>0</v>
      </c>
      <c r="S5541" s="4">
        <v>1210923.7968243565</v>
      </c>
      <c r="T5541" s="4">
        <v>149912.02405152007</v>
      </c>
      <c r="U5541" s="1">
        <f t="shared" si="432"/>
        <v>2024418</v>
      </c>
      <c r="V5541" s="4">
        <f t="shared" si="433"/>
        <v>663582.17912412342</v>
      </c>
      <c r="W5541" s="1" t="str">
        <f t="shared" si="434"/>
        <v>Favourable</v>
      </c>
    </row>
    <row r="5542" spans="1:23" x14ac:dyDescent="0.25">
      <c r="A5542" s="1"/>
      <c r="B5542" s="1"/>
      <c r="C5542" s="1"/>
      <c r="D5542" s="1"/>
      <c r="E5542" s="1"/>
      <c r="F5542" s="2"/>
      <c r="G5542" s="3"/>
      <c r="H5542" s="1"/>
      <c r="I5542" s="1"/>
      <c r="J5542" s="1" t="s">
        <v>8863</v>
      </c>
      <c r="K5542" s="2">
        <v>45313</v>
      </c>
      <c r="L5542" s="1" t="s">
        <v>4238</v>
      </c>
      <c r="M5542" s="1" t="str">
        <f t="shared" si="430"/>
        <v>Education</v>
      </c>
      <c r="N5542" s="1" t="s">
        <v>4205</v>
      </c>
      <c r="O5542" s="1" t="s">
        <v>4361</v>
      </c>
      <c r="P5542" s="1">
        <v>8467</v>
      </c>
      <c r="Q5542" s="1">
        <v>464796</v>
      </c>
      <c r="R5542" s="1">
        <f t="shared" si="431"/>
        <v>27202</v>
      </c>
      <c r="S5542" s="4">
        <v>264226.57151947997</v>
      </c>
      <c r="T5542" s="4">
        <v>29273.163152954639</v>
      </c>
      <c r="U5542" s="1">
        <f t="shared" si="432"/>
        <v>437594</v>
      </c>
      <c r="V5542" s="4">
        <f t="shared" si="433"/>
        <v>171296.26532756537</v>
      </c>
      <c r="W5542" s="1" t="str">
        <f t="shared" si="434"/>
        <v>Favourable</v>
      </c>
    </row>
    <row r="5543" spans="1:23" x14ac:dyDescent="0.25">
      <c r="A5543" s="1"/>
      <c r="B5543" s="1"/>
      <c r="C5543" s="1"/>
      <c r="D5543" s="1"/>
      <c r="E5543" s="1"/>
      <c r="F5543" s="2"/>
      <c r="G5543" s="3"/>
      <c r="H5543" s="1"/>
      <c r="I5543" s="1"/>
      <c r="J5543" s="1" t="s">
        <v>9015</v>
      </c>
      <c r="K5543" s="2">
        <v>44740</v>
      </c>
      <c r="L5543" s="1" t="s">
        <v>4207</v>
      </c>
      <c r="M5543" s="1" t="str">
        <f t="shared" si="430"/>
        <v>Social Services</v>
      </c>
      <c r="N5543" s="1" t="s">
        <v>4222</v>
      </c>
      <c r="O5543" s="1" t="s">
        <v>4244</v>
      </c>
      <c r="P5543" s="1">
        <v>5658</v>
      </c>
      <c r="Q5543" s="1">
        <v>773407</v>
      </c>
      <c r="R5543" s="1">
        <f t="shared" si="431"/>
        <v>29712</v>
      </c>
      <c r="S5543" s="4">
        <v>487259.96167319379</v>
      </c>
      <c r="T5543" s="4">
        <v>29088.005130826947</v>
      </c>
      <c r="U5543" s="1">
        <f t="shared" si="432"/>
        <v>743695</v>
      </c>
      <c r="V5543" s="4">
        <f t="shared" si="433"/>
        <v>257059.03319597925</v>
      </c>
      <c r="W5543" s="1" t="str">
        <f t="shared" si="434"/>
        <v>Favourable</v>
      </c>
    </row>
    <row r="5544" spans="1:23" x14ac:dyDescent="0.25">
      <c r="A5544" s="1"/>
      <c r="B5544" s="1"/>
      <c r="C5544" s="1"/>
      <c r="D5544" s="1"/>
      <c r="E5544" s="1"/>
      <c r="F5544" s="2"/>
      <c r="G5544" s="3"/>
      <c r="H5544" s="1"/>
      <c r="I5544" s="1"/>
      <c r="J5544" s="1" t="s">
        <v>8210</v>
      </c>
      <c r="K5544" s="2">
        <v>44809</v>
      </c>
      <c r="L5544" s="1" t="s">
        <v>4207</v>
      </c>
      <c r="M5544" s="1" t="str">
        <f t="shared" si="430"/>
        <v>Social Services</v>
      </c>
      <c r="N5544" s="1" t="s">
        <v>4210</v>
      </c>
      <c r="O5544" s="1" t="s">
        <v>4388</v>
      </c>
      <c r="P5544" s="1">
        <v>6524</v>
      </c>
      <c r="Q5544" s="1">
        <v>584304</v>
      </c>
      <c r="R5544" s="1">
        <f t="shared" si="431"/>
        <v>55086</v>
      </c>
      <c r="S5544" s="4">
        <v>469133.00862642704</v>
      </c>
      <c r="T5544" s="4">
        <v>194057.63233495367</v>
      </c>
      <c r="U5544" s="1">
        <f t="shared" si="432"/>
        <v>529218</v>
      </c>
      <c r="V5544" s="4">
        <f t="shared" si="433"/>
        <v>-78886.640961380675</v>
      </c>
      <c r="W5544" s="1" t="str">
        <f t="shared" si="434"/>
        <v>Adverse</v>
      </c>
    </row>
    <row r="5545" spans="1:23" x14ac:dyDescent="0.25">
      <c r="A5545" s="1"/>
      <c r="B5545" s="1"/>
      <c r="C5545" s="1"/>
      <c r="D5545" s="1"/>
      <c r="E5545" s="1"/>
      <c r="F5545" s="2"/>
      <c r="G5545" s="3"/>
      <c r="H5545" s="1"/>
      <c r="I5545" s="1"/>
      <c r="J5545" s="1" t="s">
        <v>10421</v>
      </c>
      <c r="K5545" s="2">
        <v>45190</v>
      </c>
      <c r="L5545" s="1" t="s">
        <v>4238</v>
      </c>
      <c r="M5545" s="1" t="str">
        <f t="shared" si="430"/>
        <v>Education</v>
      </c>
      <c r="N5545" s="1" t="s">
        <v>4210</v>
      </c>
      <c r="O5545" s="1" t="s">
        <v>4206</v>
      </c>
      <c r="P5545" s="1">
        <v>6156</v>
      </c>
      <c r="Q5545" s="1">
        <v>2125499</v>
      </c>
      <c r="R5545" s="1">
        <f t="shared" si="431"/>
        <v>0</v>
      </c>
      <c r="S5545" s="4">
        <v>792819.77600861737</v>
      </c>
      <c r="T5545" s="4">
        <v>5516.212926595007</v>
      </c>
      <c r="U5545" s="1">
        <f t="shared" si="432"/>
        <v>2125499</v>
      </c>
      <c r="V5545" s="4">
        <f t="shared" si="433"/>
        <v>1327163.0110647876</v>
      </c>
      <c r="W5545" s="1" t="str">
        <f t="shared" si="434"/>
        <v>Favourable</v>
      </c>
    </row>
    <row r="5546" spans="1:23" x14ac:dyDescent="0.25">
      <c r="A5546" s="1"/>
      <c r="B5546" s="1"/>
      <c r="C5546" s="1"/>
      <c r="D5546" s="1"/>
      <c r="E5546" s="1"/>
      <c r="F5546" s="2"/>
      <c r="G5546" s="3"/>
      <c r="H5546" s="1"/>
      <c r="I5546" s="1"/>
      <c r="J5546" s="1" t="s">
        <v>9566</v>
      </c>
      <c r="K5546" s="2">
        <v>44822</v>
      </c>
      <c r="L5546" s="1" t="s">
        <v>4207</v>
      </c>
      <c r="M5546" s="1" t="str">
        <f t="shared" si="430"/>
        <v>Social Services</v>
      </c>
      <c r="N5546" s="1" t="s">
        <v>4222</v>
      </c>
      <c r="O5546" s="1" t="s">
        <v>4345</v>
      </c>
      <c r="P5546" s="1">
        <v>7491</v>
      </c>
      <c r="Q5546" s="1">
        <v>947419</v>
      </c>
      <c r="R5546" s="1">
        <f t="shared" si="431"/>
        <v>29022</v>
      </c>
      <c r="S5546" s="4">
        <v>269834.88793978962</v>
      </c>
      <c r="T5546" s="4">
        <v>42865.605114293889</v>
      </c>
      <c r="U5546" s="1">
        <f t="shared" si="432"/>
        <v>918397</v>
      </c>
      <c r="V5546" s="4">
        <f t="shared" si="433"/>
        <v>634718.50694591645</v>
      </c>
      <c r="W5546" s="1" t="str">
        <f t="shared" si="434"/>
        <v>Favourable</v>
      </c>
    </row>
    <row r="5547" spans="1:23" x14ac:dyDescent="0.25">
      <c r="A5547" s="1"/>
      <c r="B5547" s="1"/>
      <c r="C5547" s="1"/>
      <c r="D5547" s="1"/>
      <c r="E5547" s="1"/>
      <c r="F5547" s="2"/>
      <c r="G5547" s="3"/>
      <c r="H5547" s="1"/>
      <c r="I5547" s="1"/>
      <c r="J5547" s="1" t="s">
        <v>8181</v>
      </c>
      <c r="K5547" s="2">
        <v>43890</v>
      </c>
      <c r="L5547" s="1" t="s">
        <v>4207</v>
      </c>
      <c r="M5547" s="1" t="str">
        <f t="shared" si="430"/>
        <v>Social Services</v>
      </c>
      <c r="N5547" s="1" t="s">
        <v>4222</v>
      </c>
      <c r="O5547" s="1" t="s">
        <v>4361</v>
      </c>
      <c r="P5547" s="1">
        <v>7213</v>
      </c>
      <c r="Q5547" s="1">
        <v>611329</v>
      </c>
      <c r="R5547" s="1">
        <f t="shared" si="431"/>
        <v>16754</v>
      </c>
      <c r="S5547" s="4">
        <v>21517.358383785067</v>
      </c>
      <c r="T5547" s="4">
        <v>149110.35417814602</v>
      </c>
      <c r="U5547" s="1">
        <f t="shared" si="432"/>
        <v>594575</v>
      </c>
      <c r="V5547" s="4">
        <f t="shared" si="433"/>
        <v>440701.28743806889</v>
      </c>
      <c r="W5547" s="1" t="str">
        <f t="shared" si="434"/>
        <v>Favourable</v>
      </c>
    </row>
    <row r="5548" spans="1:23" x14ac:dyDescent="0.25">
      <c r="A5548" s="1"/>
      <c r="B5548" s="1"/>
      <c r="C5548" s="1"/>
      <c r="D5548" s="1"/>
      <c r="E5548" s="1"/>
      <c r="F5548" s="2"/>
      <c r="G5548" s="3"/>
      <c r="H5548" s="1"/>
      <c r="I5548" s="1"/>
      <c r="J5548" s="1" t="s">
        <v>9751</v>
      </c>
      <c r="K5548" s="2">
        <v>44154</v>
      </c>
      <c r="L5548" s="1" t="s">
        <v>4204</v>
      </c>
      <c r="M5548" s="1" t="str">
        <f t="shared" si="430"/>
        <v>Education</v>
      </c>
      <c r="N5548" s="1" t="s">
        <v>4205</v>
      </c>
      <c r="O5548" s="1" t="s">
        <v>4311</v>
      </c>
      <c r="P5548" s="1">
        <v>8198</v>
      </c>
      <c r="Q5548" s="1">
        <v>1904656</v>
      </c>
      <c r="R5548" s="1">
        <f t="shared" si="431"/>
        <v>46112</v>
      </c>
      <c r="S5548" s="4">
        <v>1091385.1037034832</v>
      </c>
      <c r="T5548" s="4">
        <v>226546.23752956439</v>
      </c>
      <c r="U5548" s="1">
        <f t="shared" si="432"/>
        <v>1858544</v>
      </c>
      <c r="V5548" s="4">
        <f t="shared" si="433"/>
        <v>586724.65876695234</v>
      </c>
      <c r="W5548" s="1" t="str">
        <f t="shared" si="434"/>
        <v>Favourable</v>
      </c>
    </row>
    <row r="5549" spans="1:23" x14ac:dyDescent="0.25">
      <c r="A5549" s="1"/>
      <c r="B5549" s="1"/>
      <c r="C5549" s="1"/>
      <c r="D5549" s="1"/>
      <c r="E5549" s="1"/>
      <c r="F5549" s="2"/>
      <c r="G5549" s="3"/>
      <c r="H5549" s="1"/>
      <c r="I5549" s="1"/>
      <c r="J5549" s="1" t="s">
        <v>8078</v>
      </c>
      <c r="K5549" s="2">
        <v>45148</v>
      </c>
      <c r="L5549" s="1" t="s">
        <v>4238</v>
      </c>
      <c r="M5549" s="1" t="str">
        <f t="shared" si="430"/>
        <v>Education</v>
      </c>
      <c r="N5549" s="1" t="s">
        <v>4205</v>
      </c>
      <c r="O5549" s="1" t="s">
        <v>4289</v>
      </c>
      <c r="P5549" s="1">
        <v>8235</v>
      </c>
      <c r="Q5549" s="1">
        <v>2464359</v>
      </c>
      <c r="R5549" s="1">
        <f t="shared" si="431"/>
        <v>11070</v>
      </c>
      <c r="S5549" s="4">
        <v>1460076.0023699899</v>
      </c>
      <c r="T5549" s="4">
        <v>478601.12681423337</v>
      </c>
      <c r="U5549" s="1">
        <f t="shared" si="432"/>
        <v>2453289</v>
      </c>
      <c r="V5549" s="4">
        <f t="shared" si="433"/>
        <v>525681.87081577675</v>
      </c>
      <c r="W5549" s="1" t="str">
        <f t="shared" si="434"/>
        <v>Favourable</v>
      </c>
    </row>
    <row r="5550" spans="1:23" x14ac:dyDescent="0.25">
      <c r="A5550" s="1"/>
      <c r="B5550" s="1"/>
      <c r="C5550" s="1"/>
      <c r="D5550" s="1"/>
      <c r="E5550" s="1"/>
      <c r="F5550" s="2"/>
      <c r="G5550" s="3"/>
      <c r="H5550" s="1"/>
      <c r="I5550" s="1"/>
      <c r="J5550" s="1" t="s">
        <v>10096</v>
      </c>
      <c r="K5550" s="2">
        <v>44979</v>
      </c>
      <c r="L5550" s="1" t="s">
        <v>4238</v>
      </c>
      <c r="M5550" s="1" t="str">
        <f t="shared" si="430"/>
        <v>Education</v>
      </c>
      <c r="N5550" s="1" t="s">
        <v>4205</v>
      </c>
      <c r="O5550" s="1" t="s">
        <v>4223</v>
      </c>
      <c r="P5550" s="1">
        <v>5768</v>
      </c>
      <c r="Q5550" s="1">
        <v>1351505</v>
      </c>
      <c r="R5550" s="1">
        <f t="shared" si="431"/>
        <v>24249</v>
      </c>
      <c r="S5550" s="4">
        <v>361687.62493872567</v>
      </c>
      <c r="T5550" s="4">
        <v>178446.57394509285</v>
      </c>
      <c r="U5550" s="1">
        <f t="shared" si="432"/>
        <v>1327256</v>
      </c>
      <c r="V5550" s="4">
        <f t="shared" si="433"/>
        <v>811370.80111618154</v>
      </c>
      <c r="W5550" s="1" t="str">
        <f t="shared" si="434"/>
        <v>Favourable</v>
      </c>
    </row>
    <row r="5551" spans="1:23" x14ac:dyDescent="0.25">
      <c r="A5551" s="1"/>
      <c r="B5551" s="1"/>
      <c r="C5551" s="1"/>
      <c r="D5551" s="1"/>
      <c r="E5551" s="1"/>
      <c r="F5551" s="2"/>
      <c r="G5551" s="3"/>
      <c r="H5551" s="1"/>
      <c r="I5551" s="1"/>
      <c r="J5551" s="1" t="s">
        <v>7359</v>
      </c>
      <c r="K5551" s="2">
        <v>45164</v>
      </c>
      <c r="L5551" s="1" t="s">
        <v>4207</v>
      </c>
      <c r="M5551" s="1" t="str">
        <f t="shared" si="430"/>
        <v>Social Services</v>
      </c>
      <c r="N5551" s="1" t="s">
        <v>4222</v>
      </c>
      <c r="O5551" s="1" t="s">
        <v>4496</v>
      </c>
      <c r="P5551" s="1">
        <v>7218</v>
      </c>
      <c r="Q5551" s="1">
        <v>2414536</v>
      </c>
      <c r="R5551" s="1">
        <f t="shared" si="431"/>
        <v>51168</v>
      </c>
      <c r="S5551" s="4">
        <v>1630830.4977151251</v>
      </c>
      <c r="T5551" s="4">
        <v>688083.2938135002</v>
      </c>
      <c r="U5551" s="1">
        <f t="shared" si="432"/>
        <v>2363368</v>
      </c>
      <c r="V5551" s="4">
        <f t="shared" si="433"/>
        <v>95622.208471374586</v>
      </c>
      <c r="W5551" s="1" t="str">
        <f t="shared" si="434"/>
        <v>Favourable</v>
      </c>
    </row>
    <row r="5552" spans="1:23" x14ac:dyDescent="0.25">
      <c r="A5552" s="1"/>
      <c r="B5552" s="1"/>
      <c r="C5552" s="1"/>
      <c r="D5552" s="1"/>
      <c r="E5552" s="1"/>
      <c r="F5552" s="2"/>
      <c r="G5552" s="3"/>
      <c r="H5552" s="1"/>
      <c r="I5552" s="1"/>
      <c r="J5552" s="1" t="s">
        <v>10422</v>
      </c>
      <c r="K5552" s="2">
        <v>44832</v>
      </c>
      <c r="L5552" s="1" t="s">
        <v>4204</v>
      </c>
      <c r="M5552" s="1" t="str">
        <f t="shared" si="430"/>
        <v>Education</v>
      </c>
      <c r="N5552" s="1" t="s">
        <v>4205</v>
      </c>
      <c r="O5552" s="1" t="s">
        <v>4286</v>
      </c>
      <c r="P5552" s="1">
        <v>6224</v>
      </c>
      <c r="Q5552" s="1">
        <v>1211224</v>
      </c>
      <c r="R5552" s="1">
        <f t="shared" si="431"/>
        <v>0</v>
      </c>
      <c r="S5552" s="4">
        <v>1049923.1158697086</v>
      </c>
      <c r="T5552" s="4">
        <v>7573.5702343009179</v>
      </c>
      <c r="U5552" s="1">
        <f t="shared" si="432"/>
        <v>1211224</v>
      </c>
      <c r="V5552" s="4">
        <f t="shared" si="433"/>
        <v>153727.31389599061</v>
      </c>
      <c r="W5552" s="1" t="str">
        <f t="shared" si="434"/>
        <v>Favourable</v>
      </c>
    </row>
    <row r="5553" spans="1:23" x14ac:dyDescent="0.25">
      <c r="A5553" s="1"/>
      <c r="B5553" s="1"/>
      <c r="C5553" s="1"/>
      <c r="D5553" s="1"/>
      <c r="E5553" s="1"/>
      <c r="F5553" s="2"/>
      <c r="G5553" s="3"/>
      <c r="H5553" s="1"/>
      <c r="I5553" s="1"/>
      <c r="J5553" s="1" t="s">
        <v>10423</v>
      </c>
      <c r="K5553" s="2">
        <v>44784</v>
      </c>
      <c r="L5553" s="1" t="s">
        <v>4207</v>
      </c>
      <c r="M5553" s="1" t="str">
        <f t="shared" si="430"/>
        <v>Social Services</v>
      </c>
      <c r="N5553" s="1" t="s">
        <v>4222</v>
      </c>
      <c r="O5553" s="1" t="s">
        <v>4292</v>
      </c>
      <c r="P5553" s="1">
        <v>7616</v>
      </c>
      <c r="Q5553" s="1">
        <v>757262</v>
      </c>
      <c r="R5553" s="1">
        <f t="shared" si="431"/>
        <v>0</v>
      </c>
      <c r="S5553" s="4">
        <v>260228.26092977889</v>
      </c>
      <c r="T5553" s="4">
        <v>42148.969263056191</v>
      </c>
      <c r="U5553" s="1">
        <f t="shared" si="432"/>
        <v>757262</v>
      </c>
      <c r="V5553" s="4">
        <f t="shared" si="433"/>
        <v>454884.76980716491</v>
      </c>
      <c r="W5553" s="1" t="str">
        <f t="shared" si="434"/>
        <v>Favourable</v>
      </c>
    </row>
    <row r="5554" spans="1:23" x14ac:dyDescent="0.25">
      <c r="A5554" s="1"/>
      <c r="B5554" s="1"/>
      <c r="C5554" s="1"/>
      <c r="D5554" s="1"/>
      <c r="E5554" s="1"/>
      <c r="F5554" s="2"/>
      <c r="G5554" s="3"/>
      <c r="H5554" s="1"/>
      <c r="I5554" s="1"/>
      <c r="J5554" s="1" t="s">
        <v>10424</v>
      </c>
      <c r="K5554" s="2">
        <v>45143</v>
      </c>
      <c r="L5554" s="1" t="s">
        <v>4207</v>
      </c>
      <c r="M5554" s="1" t="str">
        <f t="shared" si="430"/>
        <v>Social Services</v>
      </c>
      <c r="N5554" s="1" t="s">
        <v>4210</v>
      </c>
      <c r="O5554" s="1" t="s">
        <v>4206</v>
      </c>
      <c r="P5554" s="1">
        <v>7553</v>
      </c>
      <c r="Q5554" s="1">
        <v>964488</v>
      </c>
      <c r="R5554" s="1">
        <f t="shared" si="431"/>
        <v>0</v>
      </c>
      <c r="S5554" s="4">
        <v>830694.06780689093</v>
      </c>
      <c r="T5554" s="4">
        <v>19933.183212360978</v>
      </c>
      <c r="U5554" s="1">
        <f t="shared" si="432"/>
        <v>964488</v>
      </c>
      <c r="V5554" s="4">
        <f t="shared" si="433"/>
        <v>113860.74898074812</v>
      </c>
      <c r="W5554" s="1" t="str">
        <f t="shared" si="434"/>
        <v>Favourable</v>
      </c>
    </row>
    <row r="5555" spans="1:23" x14ac:dyDescent="0.25">
      <c r="A5555" s="1"/>
      <c r="B5555" s="1"/>
      <c r="C5555" s="1"/>
      <c r="D5555" s="1"/>
      <c r="E5555" s="1"/>
      <c r="F5555" s="2"/>
      <c r="G5555" s="3"/>
      <c r="H5555" s="1"/>
      <c r="I5555" s="1"/>
      <c r="J5555" s="1" t="s">
        <v>7996</v>
      </c>
      <c r="K5555" s="2">
        <v>44792</v>
      </c>
      <c r="L5555" s="1" t="s">
        <v>4204</v>
      </c>
      <c r="M5555" s="1" t="str">
        <f t="shared" si="430"/>
        <v>Education</v>
      </c>
      <c r="N5555" s="1" t="s">
        <v>4205</v>
      </c>
      <c r="O5555" s="1" t="s">
        <v>4259</v>
      </c>
      <c r="P5555" s="1">
        <v>5891</v>
      </c>
      <c r="Q5555" s="1">
        <v>561631</v>
      </c>
      <c r="R5555" s="1">
        <f t="shared" si="431"/>
        <v>40742</v>
      </c>
      <c r="S5555" s="4">
        <v>347414.09844224225</v>
      </c>
      <c r="T5555" s="4">
        <v>148115.2648311755</v>
      </c>
      <c r="U5555" s="1">
        <f t="shared" si="432"/>
        <v>520889</v>
      </c>
      <c r="V5555" s="4">
        <f t="shared" si="433"/>
        <v>66101.636726582248</v>
      </c>
      <c r="W5555" s="1" t="str">
        <f t="shared" si="434"/>
        <v>Favourable</v>
      </c>
    </row>
    <row r="5556" spans="1:23" x14ac:dyDescent="0.25">
      <c r="A5556" s="1"/>
      <c r="B5556" s="1"/>
      <c r="C5556" s="1"/>
      <c r="D5556" s="1"/>
      <c r="E5556" s="1"/>
      <c r="F5556" s="2"/>
      <c r="G5556" s="3"/>
      <c r="H5556" s="1"/>
      <c r="I5556" s="1"/>
      <c r="J5556" s="1" t="s">
        <v>10045</v>
      </c>
      <c r="K5556" s="2">
        <v>44661</v>
      </c>
      <c r="L5556" s="1" t="s">
        <v>4207</v>
      </c>
      <c r="M5556" s="1" t="str">
        <f t="shared" si="430"/>
        <v>Social Services</v>
      </c>
      <c r="N5556" s="1" t="s">
        <v>4205</v>
      </c>
      <c r="O5556" s="1" t="s">
        <v>4270</v>
      </c>
      <c r="P5556" s="1">
        <v>5995</v>
      </c>
      <c r="Q5556" s="1">
        <v>2493287</v>
      </c>
      <c r="R5556" s="1">
        <f t="shared" si="431"/>
        <v>36606</v>
      </c>
      <c r="S5556" s="4">
        <v>1014906.97233058</v>
      </c>
      <c r="T5556" s="4">
        <v>86634.214134425245</v>
      </c>
      <c r="U5556" s="1">
        <f t="shared" si="432"/>
        <v>2456681</v>
      </c>
      <c r="V5556" s="4">
        <f t="shared" si="433"/>
        <v>1391745.8135349948</v>
      </c>
      <c r="W5556" s="1" t="str">
        <f t="shared" si="434"/>
        <v>Favourable</v>
      </c>
    </row>
    <row r="5557" spans="1:23" x14ac:dyDescent="0.25">
      <c r="A5557" s="1"/>
      <c r="B5557" s="1"/>
      <c r="C5557" s="1"/>
      <c r="D5557" s="1"/>
      <c r="E5557" s="1"/>
      <c r="F5557" s="2"/>
      <c r="G5557" s="3"/>
      <c r="H5557" s="1"/>
      <c r="I5557" s="1"/>
      <c r="J5557" s="1" t="s">
        <v>10425</v>
      </c>
      <c r="K5557" s="2">
        <v>44174</v>
      </c>
      <c r="L5557" s="1" t="s">
        <v>4207</v>
      </c>
      <c r="M5557" s="1" t="str">
        <f t="shared" si="430"/>
        <v>Social Services</v>
      </c>
      <c r="N5557" s="1" t="s">
        <v>4205</v>
      </c>
      <c r="O5557" s="1" t="s">
        <v>4301</v>
      </c>
      <c r="P5557" s="1">
        <v>7578</v>
      </c>
      <c r="Q5557" s="1">
        <v>1064310</v>
      </c>
      <c r="R5557" s="1">
        <f t="shared" si="431"/>
        <v>0</v>
      </c>
      <c r="S5557" s="4">
        <v>831566.5541167073</v>
      </c>
      <c r="T5557" s="4">
        <v>145675.3930518179</v>
      </c>
      <c r="U5557" s="1">
        <f t="shared" si="432"/>
        <v>1064310</v>
      </c>
      <c r="V5557" s="4">
        <f t="shared" si="433"/>
        <v>87068.052831474808</v>
      </c>
      <c r="W5557" s="1" t="str">
        <f t="shared" si="434"/>
        <v>Favourable</v>
      </c>
    </row>
    <row r="5558" spans="1:23" x14ac:dyDescent="0.25">
      <c r="A5558" s="1"/>
      <c r="B5558" s="1"/>
      <c r="C5558" s="1"/>
      <c r="D5558" s="1"/>
      <c r="E5558" s="1"/>
      <c r="F5558" s="2"/>
      <c r="G5558" s="3"/>
      <c r="H5558" s="1"/>
      <c r="I5558" s="1"/>
      <c r="J5558" s="1" t="s">
        <v>10426</v>
      </c>
      <c r="K5558" s="2">
        <v>44769</v>
      </c>
      <c r="L5558" s="1" t="s">
        <v>4227</v>
      </c>
      <c r="M5558" s="1" t="str">
        <f t="shared" si="430"/>
        <v>Infrastructure</v>
      </c>
      <c r="N5558" s="1" t="s">
        <v>4205</v>
      </c>
      <c r="O5558" s="1" t="s">
        <v>4402</v>
      </c>
      <c r="P5558" s="1">
        <v>6396</v>
      </c>
      <c r="Q5558" s="1">
        <v>998876</v>
      </c>
      <c r="R5558" s="1">
        <f t="shared" si="431"/>
        <v>0</v>
      </c>
      <c r="S5558" s="4">
        <v>541489.26311201695</v>
      </c>
      <c r="T5558" s="4">
        <v>85661.224500075492</v>
      </c>
      <c r="U5558" s="1">
        <f t="shared" si="432"/>
        <v>998876</v>
      </c>
      <c r="V5558" s="4">
        <f t="shared" si="433"/>
        <v>371725.5123879076</v>
      </c>
      <c r="W5558" s="1" t="str">
        <f t="shared" si="434"/>
        <v>Favourable</v>
      </c>
    </row>
    <row r="5559" spans="1:23" x14ac:dyDescent="0.25">
      <c r="A5559" s="1"/>
      <c r="B5559" s="1"/>
      <c r="C5559" s="1"/>
      <c r="D5559" s="1"/>
      <c r="E5559" s="1"/>
      <c r="F5559" s="2"/>
      <c r="G5559" s="3"/>
      <c r="H5559" s="1"/>
      <c r="I5559" s="1"/>
      <c r="J5559" s="1" t="s">
        <v>10427</v>
      </c>
      <c r="K5559" s="2">
        <v>44901</v>
      </c>
      <c r="L5559" s="1" t="s">
        <v>4207</v>
      </c>
      <c r="M5559" s="1" t="str">
        <f t="shared" si="430"/>
        <v>Social Services</v>
      </c>
      <c r="N5559" s="1" t="s">
        <v>4210</v>
      </c>
      <c r="O5559" s="1" t="s">
        <v>4301</v>
      </c>
      <c r="P5559" s="1">
        <v>8345</v>
      </c>
      <c r="Q5559" s="1">
        <v>1498172</v>
      </c>
      <c r="R5559" s="1">
        <f t="shared" si="431"/>
        <v>0</v>
      </c>
      <c r="S5559" s="4">
        <v>1324671.6061177745</v>
      </c>
      <c r="T5559" s="4">
        <v>404095.64019909617</v>
      </c>
      <c r="U5559" s="1">
        <f t="shared" si="432"/>
        <v>1498172</v>
      </c>
      <c r="V5559" s="4">
        <f t="shared" si="433"/>
        <v>-230595.24631687067</v>
      </c>
      <c r="W5559" s="1" t="str">
        <f t="shared" si="434"/>
        <v>Adverse</v>
      </c>
    </row>
    <row r="5560" spans="1:23" x14ac:dyDescent="0.25">
      <c r="A5560" s="1"/>
      <c r="B5560" s="1"/>
      <c r="C5560" s="1"/>
      <c r="D5560" s="1"/>
      <c r="E5560" s="1"/>
      <c r="F5560" s="2"/>
      <c r="G5560" s="3"/>
      <c r="H5560" s="1"/>
      <c r="I5560" s="1"/>
      <c r="J5560" s="1" t="s">
        <v>4665</v>
      </c>
      <c r="K5560" s="2">
        <v>44877</v>
      </c>
      <c r="L5560" s="1" t="s">
        <v>4238</v>
      </c>
      <c r="M5560" s="1" t="str">
        <f t="shared" si="430"/>
        <v>Education</v>
      </c>
      <c r="N5560" s="1" t="s">
        <v>4210</v>
      </c>
      <c r="O5560" s="1" t="s">
        <v>4304</v>
      </c>
      <c r="P5560" s="1">
        <v>9271</v>
      </c>
      <c r="Q5560" s="1">
        <v>295779</v>
      </c>
      <c r="R5560" s="1">
        <f t="shared" si="431"/>
        <v>96465</v>
      </c>
      <c r="S5560" s="4">
        <v>40015.44067662624</v>
      </c>
      <c r="T5560" s="4">
        <v>39786.149592906768</v>
      </c>
      <c r="U5560" s="1">
        <f t="shared" si="432"/>
        <v>199314</v>
      </c>
      <c r="V5560" s="4">
        <f t="shared" si="433"/>
        <v>215977.40973046698</v>
      </c>
      <c r="W5560" s="1" t="str">
        <f t="shared" si="434"/>
        <v>Favourable</v>
      </c>
    </row>
    <row r="5561" spans="1:23" x14ac:dyDescent="0.25">
      <c r="A5561" s="1"/>
      <c r="B5561" s="1"/>
      <c r="C5561" s="1"/>
      <c r="D5561" s="1"/>
      <c r="E5561" s="1"/>
      <c r="F5561" s="2"/>
      <c r="G5561" s="3"/>
      <c r="H5561" s="1"/>
      <c r="I5561" s="1"/>
      <c r="J5561" s="1" t="s">
        <v>10428</v>
      </c>
      <c r="K5561" s="2">
        <v>45327</v>
      </c>
      <c r="L5561" s="1" t="s">
        <v>4238</v>
      </c>
      <c r="M5561" s="1" t="str">
        <f t="shared" si="430"/>
        <v>Education</v>
      </c>
      <c r="N5561" s="1" t="s">
        <v>4210</v>
      </c>
      <c r="O5561" s="1" t="s">
        <v>4295</v>
      </c>
      <c r="P5561" s="1">
        <v>7604</v>
      </c>
      <c r="Q5561" s="1">
        <v>552427</v>
      </c>
      <c r="R5561" s="1">
        <f t="shared" si="431"/>
        <v>0</v>
      </c>
      <c r="S5561" s="4">
        <v>280002.05192737398</v>
      </c>
      <c r="T5561" s="4">
        <v>40350.643602320197</v>
      </c>
      <c r="U5561" s="1">
        <f t="shared" si="432"/>
        <v>552427</v>
      </c>
      <c r="V5561" s="4">
        <f t="shared" si="433"/>
        <v>232074.3044703058</v>
      </c>
      <c r="W5561" s="1" t="str">
        <f t="shared" si="434"/>
        <v>Favourable</v>
      </c>
    </row>
    <row r="5562" spans="1:23" x14ac:dyDescent="0.25">
      <c r="A5562" s="1"/>
      <c r="B5562" s="1"/>
      <c r="C5562" s="1"/>
      <c r="D5562" s="1"/>
      <c r="E5562" s="1"/>
      <c r="F5562" s="2"/>
      <c r="G5562" s="3"/>
      <c r="H5562" s="1"/>
      <c r="I5562" s="1"/>
      <c r="J5562" s="1" t="s">
        <v>9134</v>
      </c>
      <c r="K5562" s="2">
        <v>44950</v>
      </c>
      <c r="L5562" s="1" t="s">
        <v>4227</v>
      </c>
      <c r="M5562" s="1" t="str">
        <f t="shared" si="430"/>
        <v>Infrastructure</v>
      </c>
      <c r="N5562" s="1" t="s">
        <v>4205</v>
      </c>
      <c r="O5562" s="1" t="s">
        <v>4374</v>
      </c>
      <c r="P5562" s="1">
        <v>6437</v>
      </c>
      <c r="Q5562" s="1">
        <v>2220001</v>
      </c>
      <c r="R5562" s="1">
        <f t="shared" si="431"/>
        <v>29782</v>
      </c>
      <c r="S5562" s="4">
        <v>458807.42669157725</v>
      </c>
      <c r="T5562" s="4">
        <v>675640.01600082312</v>
      </c>
      <c r="U5562" s="1">
        <f t="shared" si="432"/>
        <v>2190219</v>
      </c>
      <c r="V5562" s="4">
        <f t="shared" si="433"/>
        <v>1085553.5573075996</v>
      </c>
      <c r="W5562" s="1" t="str">
        <f t="shared" si="434"/>
        <v>Favourable</v>
      </c>
    </row>
    <row r="5563" spans="1:23" x14ac:dyDescent="0.25">
      <c r="A5563" s="1"/>
      <c r="B5563" s="1"/>
      <c r="C5563" s="1"/>
      <c r="D5563" s="1"/>
      <c r="E5563" s="1"/>
      <c r="F5563" s="2"/>
      <c r="G5563" s="3"/>
      <c r="H5563" s="1"/>
      <c r="I5563" s="1"/>
      <c r="J5563" s="1" t="s">
        <v>10070</v>
      </c>
      <c r="K5563" s="2">
        <v>44391</v>
      </c>
      <c r="L5563" s="1" t="s">
        <v>4207</v>
      </c>
      <c r="M5563" s="1" t="str">
        <f t="shared" si="430"/>
        <v>Social Services</v>
      </c>
      <c r="N5563" s="1" t="s">
        <v>4222</v>
      </c>
      <c r="O5563" s="1" t="s">
        <v>4259</v>
      </c>
      <c r="P5563" s="1">
        <v>6853</v>
      </c>
      <c r="Q5563" s="1">
        <v>820116</v>
      </c>
      <c r="R5563" s="1">
        <f t="shared" si="431"/>
        <v>48377</v>
      </c>
      <c r="S5563" s="4">
        <v>645013.14331493992</v>
      </c>
      <c r="T5563" s="4">
        <v>158908.37218531486</v>
      </c>
      <c r="U5563" s="1">
        <f t="shared" si="432"/>
        <v>771739</v>
      </c>
      <c r="V5563" s="4">
        <f t="shared" si="433"/>
        <v>16194.484499745187</v>
      </c>
      <c r="W5563" s="1" t="str">
        <f t="shared" si="434"/>
        <v>Favourable</v>
      </c>
    </row>
    <row r="5564" spans="1:23" x14ac:dyDescent="0.25">
      <c r="A5564" s="1"/>
      <c r="B5564" s="1"/>
      <c r="C5564" s="1"/>
      <c r="D5564" s="1"/>
      <c r="E5564" s="1"/>
      <c r="F5564" s="2"/>
      <c r="G5564" s="3"/>
      <c r="H5564" s="1"/>
      <c r="I5564" s="1"/>
      <c r="J5564" s="1" t="s">
        <v>9937</v>
      </c>
      <c r="K5564" s="2">
        <v>45328</v>
      </c>
      <c r="L5564" s="1" t="s">
        <v>4204</v>
      </c>
      <c r="M5564" s="1" t="str">
        <f t="shared" si="430"/>
        <v>Education</v>
      </c>
      <c r="N5564" s="1" t="s">
        <v>4205</v>
      </c>
      <c r="O5564" s="1" t="s">
        <v>4264</v>
      </c>
      <c r="P5564" s="1">
        <v>8961</v>
      </c>
      <c r="Q5564" s="1">
        <v>1425222</v>
      </c>
      <c r="R5564" s="1">
        <f t="shared" si="431"/>
        <v>23225</v>
      </c>
      <c r="S5564" s="4">
        <v>967063.21572276589</v>
      </c>
      <c r="T5564" s="4">
        <v>240789.78189047831</v>
      </c>
      <c r="U5564" s="1">
        <f t="shared" si="432"/>
        <v>1401997</v>
      </c>
      <c r="V5564" s="4">
        <f t="shared" si="433"/>
        <v>217369.00238675578</v>
      </c>
      <c r="W5564" s="1" t="str">
        <f t="shared" si="434"/>
        <v>Favourable</v>
      </c>
    </row>
    <row r="5565" spans="1:23" x14ac:dyDescent="0.25">
      <c r="A5565" s="1"/>
      <c r="B5565" s="1"/>
      <c r="C5565" s="1"/>
      <c r="D5565" s="1"/>
      <c r="E5565" s="1"/>
      <c r="F5565" s="2"/>
      <c r="G5565" s="3"/>
      <c r="H5565" s="1"/>
      <c r="I5565" s="1"/>
      <c r="J5565" s="1" t="s">
        <v>4354</v>
      </c>
      <c r="K5565" s="2">
        <v>43953</v>
      </c>
      <c r="L5565" s="1" t="s">
        <v>4227</v>
      </c>
      <c r="M5565" s="1" t="str">
        <f t="shared" si="430"/>
        <v>Infrastructure</v>
      </c>
      <c r="N5565" s="1" t="s">
        <v>4210</v>
      </c>
      <c r="O5565" s="1" t="s">
        <v>4223</v>
      </c>
      <c r="P5565" s="1">
        <v>9032</v>
      </c>
      <c r="Q5565" s="1">
        <v>1054652</v>
      </c>
      <c r="R5565" s="1">
        <f t="shared" si="431"/>
        <v>32048</v>
      </c>
      <c r="S5565" s="4">
        <v>854707.21592571028</v>
      </c>
      <c r="T5565" s="4">
        <v>291917.28311059898</v>
      </c>
      <c r="U5565" s="1">
        <f t="shared" si="432"/>
        <v>1022604</v>
      </c>
      <c r="V5565" s="4">
        <f t="shared" si="433"/>
        <v>-91972.499036309309</v>
      </c>
      <c r="W5565" s="1" t="str">
        <f t="shared" si="434"/>
        <v>Adverse</v>
      </c>
    </row>
    <row r="5566" spans="1:23" x14ac:dyDescent="0.25">
      <c r="A5566" s="1"/>
      <c r="B5566" s="1"/>
      <c r="C5566" s="1"/>
      <c r="D5566" s="1"/>
      <c r="E5566" s="1"/>
      <c r="F5566" s="2"/>
      <c r="G5566" s="3"/>
      <c r="H5566" s="1"/>
      <c r="I5566" s="1"/>
      <c r="J5566" s="1" t="s">
        <v>8796</v>
      </c>
      <c r="K5566" s="2">
        <v>45396</v>
      </c>
      <c r="L5566" s="1" t="s">
        <v>4227</v>
      </c>
      <c r="M5566" s="1" t="str">
        <f t="shared" si="430"/>
        <v>Infrastructure</v>
      </c>
      <c r="N5566" s="1" t="s">
        <v>4205</v>
      </c>
      <c r="O5566" s="1" t="s">
        <v>4276</v>
      </c>
      <c r="P5566" s="1">
        <v>6552</v>
      </c>
      <c r="Q5566" s="1">
        <v>512899</v>
      </c>
      <c r="R5566" s="1">
        <f t="shared" si="431"/>
        <v>37872</v>
      </c>
      <c r="S5566" s="4">
        <v>10487.291483419771</v>
      </c>
      <c r="T5566" s="4">
        <v>37051.909294103141</v>
      </c>
      <c r="U5566" s="1">
        <f t="shared" si="432"/>
        <v>475027</v>
      </c>
      <c r="V5566" s="4">
        <f t="shared" si="433"/>
        <v>465359.79922247707</v>
      </c>
      <c r="W5566" s="1" t="str">
        <f t="shared" si="434"/>
        <v>Favourable</v>
      </c>
    </row>
    <row r="5567" spans="1:23" x14ac:dyDescent="0.25">
      <c r="A5567" s="1"/>
      <c r="B5567" s="1"/>
      <c r="C5567" s="1"/>
      <c r="D5567" s="1"/>
      <c r="E5567" s="1"/>
      <c r="F5567" s="2"/>
      <c r="G5567" s="3"/>
      <c r="H5567" s="1"/>
      <c r="I5567" s="1"/>
      <c r="J5567" s="1" t="s">
        <v>10429</v>
      </c>
      <c r="K5567" s="2">
        <v>45011</v>
      </c>
      <c r="L5567" s="1" t="s">
        <v>4207</v>
      </c>
      <c r="M5567" s="1" t="str">
        <f t="shared" si="430"/>
        <v>Social Services</v>
      </c>
      <c r="N5567" s="1" t="s">
        <v>4205</v>
      </c>
      <c r="O5567" s="1" t="s">
        <v>4345</v>
      </c>
      <c r="P5567" s="1">
        <v>7868</v>
      </c>
      <c r="Q5567" s="1">
        <v>451019</v>
      </c>
      <c r="R5567" s="1">
        <f t="shared" si="431"/>
        <v>0</v>
      </c>
      <c r="S5567" s="4">
        <v>101749.64136568311</v>
      </c>
      <c r="T5567" s="4">
        <v>98985.096307039013</v>
      </c>
      <c r="U5567" s="1">
        <f t="shared" si="432"/>
        <v>451019</v>
      </c>
      <c r="V5567" s="4">
        <f t="shared" si="433"/>
        <v>250284.26232727786</v>
      </c>
      <c r="W5567" s="1" t="str">
        <f t="shared" si="434"/>
        <v>Favourable</v>
      </c>
    </row>
    <row r="5568" spans="1:23" x14ac:dyDescent="0.25">
      <c r="A5568" s="1"/>
      <c r="B5568" s="1"/>
      <c r="C5568" s="1"/>
      <c r="D5568" s="1"/>
      <c r="E5568" s="1"/>
      <c r="F5568" s="2"/>
      <c r="G5568" s="3"/>
      <c r="H5568" s="1"/>
      <c r="I5568" s="1"/>
      <c r="J5568" s="1" t="s">
        <v>4693</v>
      </c>
      <c r="K5568" s="2">
        <v>45404</v>
      </c>
      <c r="L5568" s="1" t="s">
        <v>4238</v>
      </c>
      <c r="M5568" s="1" t="str">
        <f t="shared" si="430"/>
        <v>Education</v>
      </c>
      <c r="N5568" s="1" t="s">
        <v>4205</v>
      </c>
      <c r="O5568" s="1" t="s">
        <v>4226</v>
      </c>
      <c r="P5568" s="1">
        <v>7411</v>
      </c>
      <c r="Q5568" s="1">
        <v>897713</v>
      </c>
      <c r="R5568" s="1">
        <f t="shared" si="431"/>
        <v>46095</v>
      </c>
      <c r="S5568" s="4">
        <v>591147.13556191768</v>
      </c>
      <c r="T5568" s="4">
        <v>36468.965970646008</v>
      </c>
      <c r="U5568" s="1">
        <f t="shared" si="432"/>
        <v>851618</v>
      </c>
      <c r="V5568" s="4">
        <f t="shared" si="433"/>
        <v>270096.89846743632</v>
      </c>
      <c r="W5568" s="1" t="str">
        <f t="shared" si="434"/>
        <v>Favourable</v>
      </c>
    </row>
    <row r="5569" spans="1:23" x14ac:dyDescent="0.25">
      <c r="A5569" s="1"/>
      <c r="B5569" s="1"/>
      <c r="C5569" s="1"/>
      <c r="D5569" s="1"/>
      <c r="E5569" s="1"/>
      <c r="F5569" s="2"/>
      <c r="G5569" s="3"/>
      <c r="H5569" s="1"/>
      <c r="I5569" s="1"/>
      <c r="J5569" s="1" t="s">
        <v>10430</v>
      </c>
      <c r="K5569" s="2">
        <v>44961</v>
      </c>
      <c r="L5569" s="1" t="s">
        <v>4204</v>
      </c>
      <c r="M5569" s="1" t="str">
        <f t="shared" si="430"/>
        <v>Education</v>
      </c>
      <c r="N5569" s="1" t="s">
        <v>4205</v>
      </c>
      <c r="O5569" s="1" t="s">
        <v>4345</v>
      </c>
      <c r="P5569" s="1">
        <v>6044</v>
      </c>
      <c r="Q5569" s="1">
        <v>941093</v>
      </c>
      <c r="R5569" s="1">
        <f t="shared" si="431"/>
        <v>0</v>
      </c>
      <c r="S5569" s="4">
        <v>360905.75392526918</v>
      </c>
      <c r="T5569" s="4">
        <v>22222.676508008251</v>
      </c>
      <c r="U5569" s="1">
        <f t="shared" si="432"/>
        <v>941093</v>
      </c>
      <c r="V5569" s="4">
        <f t="shared" si="433"/>
        <v>557964.56956672249</v>
      </c>
      <c r="W5569" s="1" t="str">
        <f t="shared" si="434"/>
        <v>Favourable</v>
      </c>
    </row>
    <row r="5570" spans="1:23" x14ac:dyDescent="0.25">
      <c r="A5570" s="1"/>
      <c r="B5570" s="1"/>
      <c r="C5570" s="1"/>
      <c r="D5570" s="1"/>
      <c r="E5570" s="1"/>
      <c r="F5570" s="2"/>
      <c r="G5570" s="3"/>
      <c r="H5570" s="1"/>
      <c r="I5570" s="1"/>
      <c r="J5570" s="1" t="s">
        <v>10431</v>
      </c>
      <c r="K5570" s="2">
        <v>44978</v>
      </c>
      <c r="L5570" s="1" t="s">
        <v>4207</v>
      </c>
      <c r="M5570" s="1" t="str">
        <f t="shared" si="430"/>
        <v>Social Services</v>
      </c>
      <c r="N5570" s="1" t="s">
        <v>4210</v>
      </c>
      <c r="O5570" s="1" t="s">
        <v>4441</v>
      </c>
      <c r="P5570" s="1">
        <v>8743</v>
      </c>
      <c r="Q5570" s="1">
        <v>540524</v>
      </c>
      <c r="R5570" s="1">
        <f t="shared" si="431"/>
        <v>0</v>
      </c>
      <c r="S5570" s="4">
        <v>3378.1748922435049</v>
      </c>
      <c r="T5570" s="4">
        <v>5286.6267834800519</v>
      </c>
      <c r="U5570" s="1">
        <f t="shared" si="432"/>
        <v>540524</v>
      </c>
      <c r="V5570" s="4">
        <f t="shared" si="433"/>
        <v>531859.19832427648</v>
      </c>
      <c r="W5570" s="1" t="str">
        <f t="shared" si="434"/>
        <v>Favourable</v>
      </c>
    </row>
    <row r="5571" spans="1:23" x14ac:dyDescent="0.25">
      <c r="A5571" s="1"/>
      <c r="B5571" s="1"/>
      <c r="C5571" s="1"/>
      <c r="D5571" s="1"/>
      <c r="E5571" s="1"/>
      <c r="F5571" s="2"/>
      <c r="G5571" s="3"/>
      <c r="H5571" s="1"/>
      <c r="I5571" s="1"/>
      <c r="J5571" s="1" t="s">
        <v>4299</v>
      </c>
      <c r="K5571" s="2">
        <v>44119</v>
      </c>
      <c r="L5571" s="1" t="s">
        <v>4207</v>
      </c>
      <c r="M5571" s="1" t="str">
        <f t="shared" ref="M5571:M5634" si="435">INDEX($A:$B,MATCH($L5571,$A:$A,0),2)</f>
        <v>Social Services</v>
      </c>
      <c r="N5571" s="1" t="s">
        <v>4205</v>
      </c>
      <c r="O5571" s="1" t="s">
        <v>4421</v>
      </c>
      <c r="P5571" s="1">
        <v>6706</v>
      </c>
      <c r="Q5571" s="1">
        <v>1745531</v>
      </c>
      <c r="R5571" s="1">
        <f t="shared" ref="R5571:R5634" si="436">_xlfn.XLOOKUP($J5571,$E:$E,$G:$G,0,0,1)</f>
        <v>49421</v>
      </c>
      <c r="S5571" s="4">
        <v>1363004.7018367026</v>
      </c>
      <c r="T5571" s="4">
        <v>183556.95745773913</v>
      </c>
      <c r="U5571" s="1">
        <f t="shared" ref="U5571:U5634" si="437">Q5571-R5571</f>
        <v>1696110</v>
      </c>
      <c r="V5571" s="4">
        <f t="shared" ref="V5571:V5634" si="438">Q5571-(S5571+T5571)</f>
        <v>198969.34070555819</v>
      </c>
      <c r="W5571" s="1" t="str">
        <f t="shared" ref="W5571:W5634" si="439">IF(V5571&gt;=0,"Favourable","Adverse")</f>
        <v>Favourable</v>
      </c>
    </row>
    <row r="5572" spans="1:23" x14ac:dyDescent="0.25">
      <c r="A5572" s="1"/>
      <c r="B5572" s="1"/>
      <c r="C5572" s="1"/>
      <c r="D5572" s="1"/>
      <c r="E5572" s="1"/>
      <c r="F5572" s="2"/>
      <c r="G5572" s="3"/>
      <c r="H5572" s="1"/>
      <c r="I5572" s="1"/>
      <c r="J5572" s="1" t="s">
        <v>10432</v>
      </c>
      <c r="K5572" s="2">
        <v>44860</v>
      </c>
      <c r="L5572" s="1" t="s">
        <v>4238</v>
      </c>
      <c r="M5572" s="1" t="str">
        <f t="shared" si="435"/>
        <v>Education</v>
      </c>
      <c r="N5572" s="1" t="s">
        <v>4210</v>
      </c>
      <c r="O5572" s="1" t="s">
        <v>4259</v>
      </c>
      <c r="P5572" s="1">
        <v>8160</v>
      </c>
      <c r="Q5572" s="1">
        <v>1961928</v>
      </c>
      <c r="R5572" s="1">
        <f t="shared" si="436"/>
        <v>0</v>
      </c>
      <c r="S5572" s="4">
        <v>990734.2019952588</v>
      </c>
      <c r="T5572" s="4">
        <v>76079.748420643053</v>
      </c>
      <c r="U5572" s="1">
        <f t="shared" si="437"/>
        <v>1961928</v>
      </c>
      <c r="V5572" s="4">
        <f t="shared" si="438"/>
        <v>895114.04958409816</v>
      </c>
      <c r="W5572" s="1" t="str">
        <f t="shared" si="439"/>
        <v>Favourable</v>
      </c>
    </row>
    <row r="5573" spans="1:23" x14ac:dyDescent="0.25">
      <c r="A5573" s="1"/>
      <c r="B5573" s="1"/>
      <c r="C5573" s="1"/>
      <c r="D5573" s="1"/>
      <c r="E5573" s="1"/>
      <c r="F5573" s="2"/>
      <c r="G5573" s="3"/>
      <c r="H5573" s="1"/>
      <c r="I5573" s="1"/>
      <c r="J5573" s="1" t="s">
        <v>9612</v>
      </c>
      <c r="K5573" s="2">
        <v>44999</v>
      </c>
      <c r="L5573" s="1" t="s">
        <v>4238</v>
      </c>
      <c r="M5573" s="1" t="str">
        <f t="shared" si="435"/>
        <v>Education</v>
      </c>
      <c r="N5573" s="1" t="s">
        <v>4222</v>
      </c>
      <c r="O5573" s="1" t="s">
        <v>4311</v>
      </c>
      <c r="P5573" s="1">
        <v>8880</v>
      </c>
      <c r="Q5573" s="1">
        <v>2307653</v>
      </c>
      <c r="R5573" s="1">
        <f t="shared" si="436"/>
        <v>48952</v>
      </c>
      <c r="S5573" s="4">
        <v>1990751.9564539909</v>
      </c>
      <c r="T5573" s="4">
        <v>30447.741439717865</v>
      </c>
      <c r="U5573" s="1">
        <f t="shared" si="437"/>
        <v>2258701</v>
      </c>
      <c r="V5573" s="4">
        <f t="shared" si="438"/>
        <v>286453.30210629129</v>
      </c>
      <c r="W5573" s="1" t="str">
        <f t="shared" si="439"/>
        <v>Favourable</v>
      </c>
    </row>
    <row r="5574" spans="1:23" x14ac:dyDescent="0.25">
      <c r="A5574" s="1"/>
      <c r="B5574" s="1"/>
      <c r="C5574" s="1"/>
      <c r="D5574" s="1"/>
      <c r="E5574" s="1"/>
      <c r="F5574" s="2"/>
      <c r="G5574" s="3"/>
      <c r="H5574" s="1"/>
      <c r="I5574" s="1"/>
      <c r="J5574" s="1" t="s">
        <v>10433</v>
      </c>
      <c r="K5574" s="2">
        <v>44686</v>
      </c>
      <c r="L5574" s="1" t="s">
        <v>4238</v>
      </c>
      <c r="M5574" s="1" t="str">
        <f t="shared" si="435"/>
        <v>Education</v>
      </c>
      <c r="N5574" s="1" t="s">
        <v>4205</v>
      </c>
      <c r="O5574" s="1" t="s">
        <v>4379</v>
      </c>
      <c r="P5574" s="1">
        <v>7847</v>
      </c>
      <c r="Q5574" s="1">
        <v>1223948</v>
      </c>
      <c r="R5574" s="1">
        <f t="shared" si="436"/>
        <v>0</v>
      </c>
      <c r="S5574" s="4">
        <v>866470.90018764895</v>
      </c>
      <c r="T5574" s="4">
        <v>93034.638643974366</v>
      </c>
      <c r="U5574" s="1">
        <f t="shared" si="437"/>
        <v>1223948</v>
      </c>
      <c r="V5574" s="4">
        <f t="shared" si="438"/>
        <v>264442.46116837673</v>
      </c>
      <c r="W5574" s="1" t="str">
        <f t="shared" si="439"/>
        <v>Favourable</v>
      </c>
    </row>
    <row r="5575" spans="1:23" x14ac:dyDescent="0.25">
      <c r="A5575" s="1"/>
      <c r="B5575" s="1"/>
      <c r="C5575" s="1"/>
      <c r="D5575" s="1"/>
      <c r="E5575" s="1"/>
      <c r="F5575" s="2"/>
      <c r="G5575" s="3"/>
      <c r="H5575" s="1"/>
      <c r="I5575" s="1"/>
      <c r="J5575" s="1" t="s">
        <v>9088</v>
      </c>
      <c r="K5575" s="2">
        <v>45152</v>
      </c>
      <c r="L5575" s="1" t="s">
        <v>4207</v>
      </c>
      <c r="M5575" s="1" t="str">
        <f t="shared" si="435"/>
        <v>Social Services</v>
      </c>
      <c r="N5575" s="1" t="s">
        <v>4222</v>
      </c>
      <c r="O5575" s="1" t="s">
        <v>4211</v>
      </c>
      <c r="P5575" s="1">
        <v>9131</v>
      </c>
      <c r="Q5575" s="1">
        <v>1548736</v>
      </c>
      <c r="R5575" s="1">
        <f t="shared" si="436"/>
        <v>40786</v>
      </c>
      <c r="S5575" s="4">
        <v>972484.80350793363</v>
      </c>
      <c r="T5575" s="4">
        <v>122932.94987207814</v>
      </c>
      <c r="U5575" s="1">
        <f t="shared" si="437"/>
        <v>1507950</v>
      </c>
      <c r="V5575" s="4">
        <f t="shared" si="438"/>
        <v>453318.24661998823</v>
      </c>
      <c r="W5575" s="1" t="str">
        <f t="shared" si="439"/>
        <v>Favourable</v>
      </c>
    </row>
    <row r="5576" spans="1:23" x14ac:dyDescent="0.25">
      <c r="A5576" s="1"/>
      <c r="B5576" s="1"/>
      <c r="C5576" s="1"/>
      <c r="D5576" s="1"/>
      <c r="E5576" s="1"/>
      <c r="F5576" s="2"/>
      <c r="G5576" s="3"/>
      <c r="H5576" s="1"/>
      <c r="I5576" s="1"/>
      <c r="J5576" s="1" t="s">
        <v>9175</v>
      </c>
      <c r="K5576" s="2">
        <v>44888</v>
      </c>
      <c r="L5576" s="1" t="s">
        <v>4207</v>
      </c>
      <c r="M5576" s="1" t="str">
        <f t="shared" si="435"/>
        <v>Social Services</v>
      </c>
      <c r="N5576" s="1" t="s">
        <v>4222</v>
      </c>
      <c r="O5576" s="1" t="s">
        <v>4250</v>
      </c>
      <c r="P5576" s="1">
        <v>7022</v>
      </c>
      <c r="Q5576" s="1">
        <v>1051571</v>
      </c>
      <c r="R5576" s="1">
        <f t="shared" si="436"/>
        <v>37703</v>
      </c>
      <c r="S5576" s="4">
        <v>894059.17743447679</v>
      </c>
      <c r="T5576" s="4">
        <v>54555.499361192858</v>
      </c>
      <c r="U5576" s="1">
        <f t="shared" si="437"/>
        <v>1013868</v>
      </c>
      <c r="V5576" s="4">
        <f t="shared" si="438"/>
        <v>102956.3232043304</v>
      </c>
      <c r="W5576" s="1" t="str">
        <f t="shared" si="439"/>
        <v>Favourable</v>
      </c>
    </row>
    <row r="5577" spans="1:23" x14ac:dyDescent="0.25">
      <c r="A5577" s="1"/>
      <c r="B5577" s="1"/>
      <c r="C5577" s="1"/>
      <c r="D5577" s="1"/>
      <c r="E5577" s="1"/>
      <c r="F5577" s="2"/>
      <c r="G5577" s="3"/>
      <c r="H5577" s="1"/>
      <c r="I5577" s="1"/>
      <c r="J5577" s="1" t="s">
        <v>9428</v>
      </c>
      <c r="K5577" s="2">
        <v>45015</v>
      </c>
      <c r="L5577" s="1" t="s">
        <v>4207</v>
      </c>
      <c r="M5577" s="1" t="str">
        <f t="shared" si="435"/>
        <v>Social Services</v>
      </c>
      <c r="N5577" s="1" t="s">
        <v>4205</v>
      </c>
      <c r="O5577" s="1" t="s">
        <v>4256</v>
      </c>
      <c r="P5577" s="1">
        <v>5568</v>
      </c>
      <c r="Q5577" s="1">
        <v>1535142</v>
      </c>
      <c r="R5577" s="1">
        <f t="shared" si="436"/>
        <v>11846</v>
      </c>
      <c r="S5577" s="4">
        <v>130741.68487046006</v>
      </c>
      <c r="T5577" s="4">
        <v>449646.59304027841</v>
      </c>
      <c r="U5577" s="1">
        <f t="shared" si="437"/>
        <v>1523296</v>
      </c>
      <c r="V5577" s="4">
        <f t="shared" si="438"/>
        <v>954753.72208926152</v>
      </c>
      <c r="W5577" s="1" t="str">
        <f t="shared" si="439"/>
        <v>Favourable</v>
      </c>
    </row>
    <row r="5578" spans="1:23" x14ac:dyDescent="0.25">
      <c r="A5578" s="1"/>
      <c r="B5578" s="1"/>
      <c r="C5578" s="1"/>
      <c r="D5578" s="1"/>
      <c r="E5578" s="1"/>
      <c r="F5578" s="2"/>
      <c r="G5578" s="3"/>
      <c r="H5578" s="1"/>
      <c r="I5578" s="1"/>
      <c r="J5578" s="1" t="s">
        <v>8334</v>
      </c>
      <c r="K5578" s="2">
        <v>45041</v>
      </c>
      <c r="L5578" s="1" t="s">
        <v>4238</v>
      </c>
      <c r="M5578" s="1" t="str">
        <f t="shared" si="435"/>
        <v>Education</v>
      </c>
      <c r="N5578" s="1" t="s">
        <v>4205</v>
      </c>
      <c r="O5578" s="1" t="s">
        <v>4388</v>
      </c>
      <c r="P5578" s="1">
        <v>6639</v>
      </c>
      <c r="Q5578" s="1">
        <v>1605733</v>
      </c>
      <c r="R5578" s="1">
        <f t="shared" si="436"/>
        <v>54939</v>
      </c>
      <c r="S5578" s="4">
        <v>1586176.1656912446</v>
      </c>
      <c r="T5578" s="4">
        <v>479925.81692723342</v>
      </c>
      <c r="U5578" s="1">
        <f t="shared" si="437"/>
        <v>1550794</v>
      </c>
      <c r="V5578" s="4">
        <f t="shared" si="438"/>
        <v>-460368.98261847813</v>
      </c>
      <c r="W5578" s="1" t="str">
        <f t="shared" si="439"/>
        <v>Adverse</v>
      </c>
    </row>
    <row r="5579" spans="1:23" x14ac:dyDescent="0.25">
      <c r="A5579" s="1"/>
      <c r="B5579" s="1"/>
      <c r="C5579" s="1"/>
      <c r="D5579" s="1"/>
      <c r="E5579" s="1"/>
      <c r="F5579" s="2"/>
      <c r="G5579" s="3"/>
      <c r="H5579" s="1"/>
      <c r="I5579" s="1"/>
      <c r="J5579" s="1" t="s">
        <v>7198</v>
      </c>
      <c r="K5579" s="2">
        <v>44425</v>
      </c>
      <c r="L5579" s="1" t="s">
        <v>4204</v>
      </c>
      <c r="M5579" s="1" t="str">
        <f t="shared" si="435"/>
        <v>Education</v>
      </c>
      <c r="N5579" s="1" t="s">
        <v>4210</v>
      </c>
      <c r="O5579" s="1" t="s">
        <v>4247</v>
      </c>
      <c r="P5579" s="1">
        <v>9200</v>
      </c>
      <c r="Q5579" s="1">
        <v>2257699</v>
      </c>
      <c r="R5579" s="1">
        <f t="shared" si="436"/>
        <v>45137</v>
      </c>
      <c r="S5579" s="4">
        <v>1236418.3368351439</v>
      </c>
      <c r="T5579" s="4">
        <v>20351.431545940144</v>
      </c>
      <c r="U5579" s="1">
        <f t="shared" si="437"/>
        <v>2212562</v>
      </c>
      <c r="V5579" s="4">
        <f t="shared" si="438"/>
        <v>1000929.2316189159</v>
      </c>
      <c r="W5579" s="1" t="str">
        <f t="shared" si="439"/>
        <v>Favourable</v>
      </c>
    </row>
    <row r="5580" spans="1:23" x14ac:dyDescent="0.25">
      <c r="A5580" s="1"/>
      <c r="B5580" s="1"/>
      <c r="C5580" s="1"/>
      <c r="D5580" s="1"/>
      <c r="E5580" s="1"/>
      <c r="F5580" s="2"/>
      <c r="G5580" s="3"/>
      <c r="H5580" s="1"/>
      <c r="I5580" s="1"/>
      <c r="J5580" s="1" t="s">
        <v>7232</v>
      </c>
      <c r="K5580" s="2">
        <v>45235</v>
      </c>
      <c r="L5580" s="1" t="s">
        <v>4238</v>
      </c>
      <c r="M5580" s="1" t="str">
        <f t="shared" si="435"/>
        <v>Education</v>
      </c>
      <c r="N5580" s="1" t="s">
        <v>4222</v>
      </c>
      <c r="O5580" s="1" t="s">
        <v>4295</v>
      </c>
      <c r="P5580" s="1">
        <v>8900</v>
      </c>
      <c r="Q5580" s="1">
        <v>717714</v>
      </c>
      <c r="R5580" s="1">
        <f t="shared" si="436"/>
        <v>12709</v>
      </c>
      <c r="S5580" s="4">
        <v>13608.697834509294</v>
      </c>
      <c r="T5580" s="4">
        <v>138234.76092748824</v>
      </c>
      <c r="U5580" s="1">
        <f t="shared" si="437"/>
        <v>705005</v>
      </c>
      <c r="V5580" s="4">
        <f t="shared" si="438"/>
        <v>565870.54123800248</v>
      </c>
      <c r="W5580" s="1" t="str">
        <f t="shared" si="439"/>
        <v>Favourable</v>
      </c>
    </row>
    <row r="5581" spans="1:23" x14ac:dyDescent="0.25">
      <c r="A5581" s="1"/>
      <c r="B5581" s="1"/>
      <c r="C5581" s="1"/>
      <c r="D5581" s="1"/>
      <c r="E5581" s="1"/>
      <c r="F5581" s="2"/>
      <c r="G5581" s="3"/>
      <c r="H5581" s="1"/>
      <c r="I5581" s="1"/>
      <c r="J5581" s="1" t="s">
        <v>10434</v>
      </c>
      <c r="K5581" s="2">
        <v>44504</v>
      </c>
      <c r="L5581" s="1" t="s">
        <v>4207</v>
      </c>
      <c r="M5581" s="1" t="str">
        <f t="shared" si="435"/>
        <v>Social Services</v>
      </c>
      <c r="N5581" s="1" t="s">
        <v>4205</v>
      </c>
      <c r="O5581" s="1" t="s">
        <v>4250</v>
      </c>
      <c r="P5581" s="1">
        <v>8858</v>
      </c>
      <c r="Q5581" s="1">
        <v>2354955</v>
      </c>
      <c r="R5581" s="1">
        <f t="shared" si="436"/>
        <v>0</v>
      </c>
      <c r="S5581" s="4">
        <v>120784.9890696924</v>
      </c>
      <c r="T5581" s="4">
        <v>759621.53270788118</v>
      </c>
      <c r="U5581" s="1">
        <f t="shared" si="437"/>
        <v>2354955</v>
      </c>
      <c r="V5581" s="4">
        <f t="shared" si="438"/>
        <v>1474548.4782224265</v>
      </c>
      <c r="W5581" s="1" t="str">
        <f t="shared" si="439"/>
        <v>Favourable</v>
      </c>
    </row>
    <row r="5582" spans="1:23" x14ac:dyDescent="0.25">
      <c r="A5582" s="1"/>
      <c r="B5582" s="1"/>
      <c r="C5582" s="1"/>
      <c r="D5582" s="1"/>
      <c r="E5582" s="1"/>
      <c r="F5582" s="2"/>
      <c r="G5582" s="3"/>
      <c r="H5582" s="1"/>
      <c r="I5582" s="1"/>
      <c r="J5582" s="1" t="s">
        <v>9545</v>
      </c>
      <c r="K5582" s="2">
        <v>44467</v>
      </c>
      <c r="L5582" s="1" t="s">
        <v>4238</v>
      </c>
      <c r="M5582" s="1" t="str">
        <f t="shared" si="435"/>
        <v>Education</v>
      </c>
      <c r="N5582" s="1" t="s">
        <v>4222</v>
      </c>
      <c r="O5582" s="1" t="s">
        <v>4479</v>
      </c>
      <c r="P5582" s="1">
        <v>7365</v>
      </c>
      <c r="Q5582" s="1">
        <v>1002140</v>
      </c>
      <c r="R5582" s="1">
        <f t="shared" si="436"/>
        <v>58535</v>
      </c>
      <c r="S5582" s="4">
        <v>934772.78698551038</v>
      </c>
      <c r="T5582" s="4">
        <v>166850.46827804335</v>
      </c>
      <c r="U5582" s="1">
        <f t="shared" si="437"/>
        <v>943605</v>
      </c>
      <c r="V5582" s="4">
        <f t="shared" si="438"/>
        <v>-99483.255263553699</v>
      </c>
      <c r="W5582" s="1" t="str">
        <f t="shared" si="439"/>
        <v>Adverse</v>
      </c>
    </row>
    <row r="5583" spans="1:23" x14ac:dyDescent="0.25">
      <c r="A5583" s="1"/>
      <c r="B5583" s="1"/>
      <c r="C5583" s="1"/>
      <c r="D5583" s="1"/>
      <c r="E5583" s="1"/>
      <c r="F5583" s="2"/>
      <c r="G5583" s="3"/>
      <c r="H5583" s="1"/>
      <c r="I5583" s="1"/>
      <c r="J5583" s="1" t="s">
        <v>6016</v>
      </c>
      <c r="K5583" s="2">
        <v>45406</v>
      </c>
      <c r="L5583" s="1" t="s">
        <v>4204</v>
      </c>
      <c r="M5583" s="1" t="str">
        <f t="shared" si="435"/>
        <v>Education</v>
      </c>
      <c r="N5583" s="1" t="s">
        <v>4210</v>
      </c>
      <c r="O5583" s="1" t="s">
        <v>4233</v>
      </c>
      <c r="P5583" s="1">
        <v>5874</v>
      </c>
      <c r="Q5583" s="1">
        <v>2485407</v>
      </c>
      <c r="R5583" s="1">
        <f t="shared" si="436"/>
        <v>47929</v>
      </c>
      <c r="S5583" s="4">
        <v>935205.61296271195</v>
      </c>
      <c r="T5583" s="4">
        <v>309677.0143452597</v>
      </c>
      <c r="U5583" s="1">
        <f t="shared" si="437"/>
        <v>2437478</v>
      </c>
      <c r="V5583" s="4">
        <f t="shared" si="438"/>
        <v>1240524.3726920283</v>
      </c>
      <c r="W5583" s="1" t="str">
        <f t="shared" si="439"/>
        <v>Favourable</v>
      </c>
    </row>
    <row r="5584" spans="1:23" x14ac:dyDescent="0.25">
      <c r="A5584" s="1"/>
      <c r="B5584" s="1"/>
      <c r="C5584" s="1"/>
      <c r="D5584" s="1"/>
      <c r="E5584" s="1"/>
      <c r="F5584" s="2"/>
      <c r="G5584" s="3"/>
      <c r="H5584" s="1"/>
      <c r="I5584" s="1"/>
      <c r="J5584" s="1" t="s">
        <v>10435</v>
      </c>
      <c r="K5584" s="2">
        <v>44729</v>
      </c>
      <c r="L5584" s="1" t="s">
        <v>4207</v>
      </c>
      <c r="M5584" s="1" t="str">
        <f t="shared" si="435"/>
        <v>Social Services</v>
      </c>
      <c r="N5584" s="1" t="s">
        <v>4222</v>
      </c>
      <c r="O5584" s="1" t="s">
        <v>4301</v>
      </c>
      <c r="P5584" s="1">
        <v>9099</v>
      </c>
      <c r="Q5584" s="1">
        <v>1224620</v>
      </c>
      <c r="R5584" s="1">
        <f t="shared" si="436"/>
        <v>0</v>
      </c>
      <c r="S5584" s="4">
        <v>337772.73569447733</v>
      </c>
      <c r="T5584" s="4">
        <v>9643.0426352302275</v>
      </c>
      <c r="U5584" s="1">
        <f t="shared" si="437"/>
        <v>1224620</v>
      </c>
      <c r="V5584" s="4">
        <f t="shared" si="438"/>
        <v>877204.22167029243</v>
      </c>
      <c r="W5584" s="1" t="str">
        <f t="shared" si="439"/>
        <v>Favourable</v>
      </c>
    </row>
    <row r="5585" spans="1:23" x14ac:dyDescent="0.25">
      <c r="A5585" s="1"/>
      <c r="B5585" s="1"/>
      <c r="C5585" s="1"/>
      <c r="D5585" s="1"/>
      <c r="E5585" s="1"/>
      <c r="F5585" s="2"/>
      <c r="G5585" s="3"/>
      <c r="H5585" s="1"/>
      <c r="I5585" s="1"/>
      <c r="J5585" s="1" t="s">
        <v>7897</v>
      </c>
      <c r="K5585" s="2">
        <v>44771</v>
      </c>
      <c r="L5585" s="1" t="s">
        <v>4207</v>
      </c>
      <c r="M5585" s="1" t="str">
        <f t="shared" si="435"/>
        <v>Social Services</v>
      </c>
      <c r="N5585" s="1" t="s">
        <v>4222</v>
      </c>
      <c r="O5585" s="1" t="s">
        <v>4253</v>
      </c>
      <c r="P5585" s="1">
        <v>7670</v>
      </c>
      <c r="Q5585" s="1">
        <v>1672669</v>
      </c>
      <c r="R5585" s="1">
        <f t="shared" si="436"/>
        <v>25303</v>
      </c>
      <c r="S5585" s="4">
        <v>295561.23563649482</v>
      </c>
      <c r="T5585" s="4">
        <v>67659.409458637369</v>
      </c>
      <c r="U5585" s="1">
        <f t="shared" si="437"/>
        <v>1647366</v>
      </c>
      <c r="V5585" s="4">
        <f t="shared" si="438"/>
        <v>1309448.3549048677</v>
      </c>
      <c r="W5585" s="1" t="str">
        <f t="shared" si="439"/>
        <v>Favourable</v>
      </c>
    </row>
    <row r="5586" spans="1:23" x14ac:dyDescent="0.25">
      <c r="A5586" s="1"/>
      <c r="B5586" s="1"/>
      <c r="C5586" s="1"/>
      <c r="D5586" s="1"/>
      <c r="E5586" s="1"/>
      <c r="F5586" s="2"/>
      <c r="G5586" s="3"/>
      <c r="H5586" s="1"/>
      <c r="I5586" s="1"/>
      <c r="J5586" s="1" t="s">
        <v>5943</v>
      </c>
      <c r="K5586" s="2">
        <v>44317</v>
      </c>
      <c r="L5586" s="1" t="s">
        <v>4207</v>
      </c>
      <c r="M5586" s="1" t="str">
        <f t="shared" si="435"/>
        <v>Social Services</v>
      </c>
      <c r="N5586" s="1" t="s">
        <v>4222</v>
      </c>
      <c r="O5586" s="1" t="s">
        <v>4311</v>
      </c>
      <c r="P5586" s="1">
        <v>6517</v>
      </c>
      <c r="Q5586" s="1">
        <v>1004300</v>
      </c>
      <c r="R5586" s="1">
        <f t="shared" si="436"/>
        <v>45955</v>
      </c>
      <c r="S5586" s="4">
        <v>550510.25919010164</v>
      </c>
      <c r="T5586" s="4">
        <v>35758.626911102452</v>
      </c>
      <c r="U5586" s="1">
        <f t="shared" si="437"/>
        <v>958345</v>
      </c>
      <c r="V5586" s="4">
        <f t="shared" si="438"/>
        <v>418031.11389879591</v>
      </c>
      <c r="W5586" s="1" t="str">
        <f t="shared" si="439"/>
        <v>Favourable</v>
      </c>
    </row>
    <row r="5587" spans="1:23" x14ac:dyDescent="0.25">
      <c r="A5587" s="1"/>
      <c r="B5587" s="1"/>
      <c r="C5587" s="1"/>
      <c r="D5587" s="1"/>
      <c r="E5587" s="1"/>
      <c r="F5587" s="2"/>
      <c r="G5587" s="3"/>
      <c r="H5587" s="1"/>
      <c r="I5587" s="1"/>
      <c r="J5587" s="1" t="s">
        <v>10436</v>
      </c>
      <c r="K5587" s="2">
        <v>45234</v>
      </c>
      <c r="L5587" s="1" t="s">
        <v>4227</v>
      </c>
      <c r="M5587" s="1" t="str">
        <f t="shared" si="435"/>
        <v>Infrastructure</v>
      </c>
      <c r="N5587" s="1" t="s">
        <v>4222</v>
      </c>
      <c r="O5587" s="1" t="s">
        <v>4250</v>
      </c>
      <c r="P5587" s="1">
        <v>6526</v>
      </c>
      <c r="Q5587" s="1">
        <v>2474686</v>
      </c>
      <c r="R5587" s="1">
        <f t="shared" si="436"/>
        <v>0</v>
      </c>
      <c r="S5587" s="4">
        <v>643274.33917091461</v>
      </c>
      <c r="T5587" s="4">
        <v>321651.24913482397</v>
      </c>
      <c r="U5587" s="1">
        <f t="shared" si="437"/>
        <v>2474686</v>
      </c>
      <c r="V5587" s="4">
        <f t="shared" si="438"/>
        <v>1509760.4116942615</v>
      </c>
      <c r="W5587" s="1" t="str">
        <f t="shared" si="439"/>
        <v>Favourable</v>
      </c>
    </row>
    <row r="5588" spans="1:23" x14ac:dyDescent="0.25">
      <c r="A5588" s="1"/>
      <c r="B5588" s="1"/>
      <c r="C5588" s="1"/>
      <c r="D5588" s="1"/>
      <c r="E5588" s="1"/>
      <c r="F5588" s="2"/>
      <c r="G5588" s="3"/>
      <c r="H5588" s="1"/>
      <c r="I5588" s="1"/>
      <c r="J5588" s="1" t="s">
        <v>7087</v>
      </c>
      <c r="K5588" s="2">
        <v>44889</v>
      </c>
      <c r="L5588" s="1" t="s">
        <v>4227</v>
      </c>
      <c r="M5588" s="1" t="str">
        <f t="shared" si="435"/>
        <v>Infrastructure</v>
      </c>
      <c r="N5588" s="1" t="s">
        <v>4205</v>
      </c>
      <c r="O5588" s="1" t="s">
        <v>4292</v>
      </c>
      <c r="P5588" s="1">
        <v>9236</v>
      </c>
      <c r="Q5588" s="1">
        <v>1346695</v>
      </c>
      <c r="R5588" s="1">
        <f t="shared" si="436"/>
        <v>11633</v>
      </c>
      <c r="S5588" s="4">
        <v>926817.08160118747</v>
      </c>
      <c r="T5588" s="4">
        <v>112997.97137323998</v>
      </c>
      <c r="U5588" s="1">
        <f t="shared" si="437"/>
        <v>1335062</v>
      </c>
      <c r="V5588" s="4">
        <f t="shared" si="438"/>
        <v>306879.94702557253</v>
      </c>
      <c r="W5588" s="1" t="str">
        <f t="shared" si="439"/>
        <v>Favourable</v>
      </c>
    </row>
    <row r="5589" spans="1:23" x14ac:dyDescent="0.25">
      <c r="A5589" s="1"/>
      <c r="B5589" s="1"/>
      <c r="C5589" s="1"/>
      <c r="D5589" s="1"/>
      <c r="E5589" s="1"/>
      <c r="F5589" s="2"/>
      <c r="G5589" s="3"/>
      <c r="H5589" s="1"/>
      <c r="I5589" s="1"/>
      <c r="J5589" s="1" t="s">
        <v>9827</v>
      </c>
      <c r="K5589" s="2">
        <v>44267</v>
      </c>
      <c r="L5589" s="1" t="s">
        <v>4204</v>
      </c>
      <c r="M5589" s="1" t="str">
        <f t="shared" si="435"/>
        <v>Education</v>
      </c>
      <c r="N5589" s="1" t="s">
        <v>4222</v>
      </c>
      <c r="O5589" s="1" t="s">
        <v>4298</v>
      </c>
      <c r="P5589" s="1">
        <v>6280</v>
      </c>
      <c r="Q5589" s="1">
        <v>1177763</v>
      </c>
      <c r="R5589" s="1">
        <f t="shared" si="436"/>
        <v>53914</v>
      </c>
      <c r="S5589" s="4">
        <v>625018.13829015335</v>
      </c>
      <c r="T5589" s="4">
        <v>311312.61849171208</v>
      </c>
      <c r="U5589" s="1">
        <f t="shared" si="437"/>
        <v>1123849</v>
      </c>
      <c r="V5589" s="4">
        <f t="shared" si="438"/>
        <v>241432.24321813462</v>
      </c>
      <c r="W5589" s="1" t="str">
        <f t="shared" si="439"/>
        <v>Favourable</v>
      </c>
    </row>
    <row r="5590" spans="1:23" x14ac:dyDescent="0.25">
      <c r="A5590" s="1"/>
      <c r="B5590" s="1"/>
      <c r="C5590" s="1"/>
      <c r="D5590" s="1"/>
      <c r="E5590" s="1"/>
      <c r="F5590" s="2"/>
      <c r="G5590" s="3"/>
      <c r="H5590" s="1"/>
      <c r="I5590" s="1"/>
      <c r="J5590" s="1" t="s">
        <v>6213</v>
      </c>
      <c r="K5590" s="2">
        <v>45336</v>
      </c>
      <c r="L5590" s="1" t="s">
        <v>4227</v>
      </c>
      <c r="M5590" s="1" t="str">
        <f t="shared" si="435"/>
        <v>Infrastructure</v>
      </c>
      <c r="N5590" s="1" t="s">
        <v>4210</v>
      </c>
      <c r="O5590" s="1" t="s">
        <v>4241</v>
      </c>
      <c r="P5590" s="1">
        <v>9266</v>
      </c>
      <c r="Q5590" s="1">
        <v>1892800</v>
      </c>
      <c r="R5590" s="1">
        <f t="shared" si="436"/>
        <v>37263</v>
      </c>
      <c r="S5590" s="4">
        <v>1725807.089868967</v>
      </c>
      <c r="T5590" s="4">
        <v>395374.13492114935</v>
      </c>
      <c r="U5590" s="1">
        <f t="shared" si="437"/>
        <v>1855537</v>
      </c>
      <c r="V5590" s="4">
        <f t="shared" si="438"/>
        <v>-228381.22479011631</v>
      </c>
      <c r="W5590" s="1" t="str">
        <f t="shared" si="439"/>
        <v>Adverse</v>
      </c>
    </row>
    <row r="5591" spans="1:23" x14ac:dyDescent="0.25">
      <c r="A5591" s="1"/>
      <c r="B5591" s="1"/>
      <c r="C5591" s="1"/>
      <c r="D5591" s="1"/>
      <c r="E5591" s="1"/>
      <c r="F5591" s="2"/>
      <c r="G5591" s="3"/>
      <c r="H5591" s="1"/>
      <c r="I5591" s="1"/>
      <c r="J5591" s="1" t="s">
        <v>10437</v>
      </c>
      <c r="K5591" s="2">
        <v>44465</v>
      </c>
      <c r="L5591" s="1" t="s">
        <v>4238</v>
      </c>
      <c r="M5591" s="1" t="str">
        <f t="shared" si="435"/>
        <v>Education</v>
      </c>
      <c r="N5591" s="1" t="s">
        <v>4205</v>
      </c>
      <c r="O5591" s="1" t="s">
        <v>4292</v>
      </c>
      <c r="P5591" s="1">
        <v>8052</v>
      </c>
      <c r="Q5591" s="1">
        <v>1178731</v>
      </c>
      <c r="R5591" s="1">
        <f t="shared" si="436"/>
        <v>0</v>
      </c>
      <c r="S5591" s="4">
        <v>1028027.8233321245</v>
      </c>
      <c r="T5591" s="4">
        <v>266660.80573045567</v>
      </c>
      <c r="U5591" s="1">
        <f t="shared" si="437"/>
        <v>1178731</v>
      </c>
      <c r="V5591" s="4">
        <f t="shared" si="438"/>
        <v>-115957.62906258018</v>
      </c>
      <c r="W5591" s="1" t="str">
        <f t="shared" si="439"/>
        <v>Adverse</v>
      </c>
    </row>
    <row r="5592" spans="1:23" x14ac:dyDescent="0.25">
      <c r="A5592" s="1"/>
      <c r="B5592" s="1"/>
      <c r="C5592" s="1"/>
      <c r="D5592" s="1"/>
      <c r="E5592" s="1"/>
      <c r="F5592" s="2"/>
      <c r="G5592" s="3"/>
      <c r="H5592" s="1"/>
      <c r="I5592" s="1"/>
      <c r="J5592" s="1" t="s">
        <v>10438</v>
      </c>
      <c r="K5592" s="2">
        <v>45164</v>
      </c>
      <c r="L5592" s="1" t="s">
        <v>4204</v>
      </c>
      <c r="M5592" s="1" t="str">
        <f t="shared" si="435"/>
        <v>Education</v>
      </c>
      <c r="N5592" s="1" t="s">
        <v>4222</v>
      </c>
      <c r="O5592" s="1" t="s">
        <v>4361</v>
      </c>
      <c r="P5592" s="1">
        <v>5703</v>
      </c>
      <c r="Q5592" s="1">
        <v>645368</v>
      </c>
      <c r="R5592" s="1">
        <f t="shared" si="436"/>
        <v>0</v>
      </c>
      <c r="S5592" s="4">
        <v>511923.93504876603</v>
      </c>
      <c r="T5592" s="4">
        <v>192414.34644563682</v>
      </c>
      <c r="U5592" s="1">
        <f t="shared" si="437"/>
        <v>645368</v>
      </c>
      <c r="V5592" s="4">
        <f t="shared" si="438"/>
        <v>-58970.281494402792</v>
      </c>
      <c r="W5592" s="1" t="str">
        <f t="shared" si="439"/>
        <v>Adverse</v>
      </c>
    </row>
    <row r="5593" spans="1:23" x14ac:dyDescent="0.25">
      <c r="A5593" s="1"/>
      <c r="B5593" s="1"/>
      <c r="C5593" s="1"/>
      <c r="D5593" s="1"/>
      <c r="E5593" s="1"/>
      <c r="F5593" s="2"/>
      <c r="G5593" s="3"/>
      <c r="H5593" s="1"/>
      <c r="I5593" s="1"/>
      <c r="J5593" s="1" t="s">
        <v>9151</v>
      </c>
      <c r="K5593" s="2">
        <v>45354</v>
      </c>
      <c r="L5593" s="1" t="s">
        <v>4207</v>
      </c>
      <c r="M5593" s="1" t="str">
        <f t="shared" si="435"/>
        <v>Social Services</v>
      </c>
      <c r="N5593" s="1" t="s">
        <v>4205</v>
      </c>
      <c r="O5593" s="1" t="s">
        <v>4256</v>
      </c>
      <c r="P5593" s="1">
        <v>6019</v>
      </c>
      <c r="Q5593" s="1">
        <v>1501015</v>
      </c>
      <c r="R5593" s="1">
        <f t="shared" si="436"/>
        <v>11084</v>
      </c>
      <c r="S5593" s="4">
        <v>899504.51068413386</v>
      </c>
      <c r="T5593" s="4">
        <v>28202.47906367619</v>
      </c>
      <c r="U5593" s="1">
        <f t="shared" si="437"/>
        <v>1489931</v>
      </c>
      <c r="V5593" s="4">
        <f t="shared" si="438"/>
        <v>573308.01025218994</v>
      </c>
      <c r="W5593" s="1" t="str">
        <f t="shared" si="439"/>
        <v>Favourable</v>
      </c>
    </row>
    <row r="5594" spans="1:23" x14ac:dyDescent="0.25">
      <c r="A5594" s="1"/>
      <c r="B5594" s="1"/>
      <c r="C5594" s="1"/>
      <c r="D5594" s="1"/>
      <c r="E5594" s="1"/>
      <c r="F5594" s="2"/>
      <c r="G5594" s="3"/>
      <c r="H5594" s="1"/>
      <c r="I5594" s="1"/>
      <c r="J5594" s="1" t="s">
        <v>6388</v>
      </c>
      <c r="K5594" s="2">
        <v>44109</v>
      </c>
      <c r="L5594" s="1" t="s">
        <v>4207</v>
      </c>
      <c r="M5594" s="1" t="str">
        <f t="shared" si="435"/>
        <v>Social Services</v>
      </c>
      <c r="N5594" s="1" t="s">
        <v>4210</v>
      </c>
      <c r="O5594" s="1" t="s">
        <v>4458</v>
      </c>
      <c r="P5594" s="1">
        <v>8086</v>
      </c>
      <c r="Q5594" s="1">
        <v>1372491</v>
      </c>
      <c r="R5594" s="1">
        <f t="shared" si="436"/>
        <v>10109</v>
      </c>
      <c r="S5594" s="4">
        <v>1070843.2782854815</v>
      </c>
      <c r="T5594" s="4">
        <v>401630.00201780163</v>
      </c>
      <c r="U5594" s="1">
        <f t="shared" si="437"/>
        <v>1362382</v>
      </c>
      <c r="V5594" s="4">
        <f t="shared" si="438"/>
        <v>-99982.280303283129</v>
      </c>
      <c r="W5594" s="1" t="str">
        <f t="shared" si="439"/>
        <v>Adverse</v>
      </c>
    </row>
    <row r="5595" spans="1:23" x14ac:dyDescent="0.25">
      <c r="A5595" s="1"/>
      <c r="B5595" s="1"/>
      <c r="C5595" s="1"/>
      <c r="D5595" s="1"/>
      <c r="E5595" s="1"/>
      <c r="F5595" s="2"/>
      <c r="G5595" s="3"/>
      <c r="H5595" s="1"/>
      <c r="I5595" s="1"/>
      <c r="J5595" s="1" t="s">
        <v>4407</v>
      </c>
      <c r="K5595" s="2">
        <v>43903</v>
      </c>
      <c r="L5595" s="1" t="s">
        <v>4207</v>
      </c>
      <c r="M5595" s="1" t="str">
        <f t="shared" si="435"/>
        <v>Social Services</v>
      </c>
      <c r="N5595" s="1" t="s">
        <v>4222</v>
      </c>
      <c r="O5595" s="1" t="s">
        <v>4241</v>
      </c>
      <c r="P5595" s="1">
        <v>7978</v>
      </c>
      <c r="Q5595" s="1">
        <v>2449066</v>
      </c>
      <c r="R5595" s="1">
        <f t="shared" si="436"/>
        <v>31543</v>
      </c>
      <c r="S5595" s="4">
        <v>1016294.7596672525</v>
      </c>
      <c r="T5595" s="4">
        <v>36192.067900726659</v>
      </c>
      <c r="U5595" s="1">
        <f t="shared" si="437"/>
        <v>2417523</v>
      </c>
      <c r="V5595" s="4">
        <f t="shared" si="438"/>
        <v>1396579.1724320208</v>
      </c>
      <c r="W5595" s="1" t="str">
        <f t="shared" si="439"/>
        <v>Favourable</v>
      </c>
    </row>
    <row r="5596" spans="1:23" x14ac:dyDescent="0.25">
      <c r="A5596" s="1"/>
      <c r="B5596" s="1"/>
      <c r="C5596" s="1"/>
      <c r="D5596" s="1"/>
      <c r="E5596" s="1"/>
      <c r="F5596" s="2"/>
      <c r="G5596" s="3"/>
      <c r="H5596" s="1"/>
      <c r="I5596" s="1"/>
      <c r="J5596" s="1" t="s">
        <v>10439</v>
      </c>
      <c r="K5596" s="2">
        <v>45264</v>
      </c>
      <c r="L5596" s="1" t="s">
        <v>4227</v>
      </c>
      <c r="M5596" s="1" t="str">
        <f t="shared" si="435"/>
        <v>Infrastructure</v>
      </c>
      <c r="N5596" s="1" t="s">
        <v>4222</v>
      </c>
      <c r="O5596" s="1" t="s">
        <v>4338</v>
      </c>
      <c r="P5596" s="1">
        <v>5838</v>
      </c>
      <c r="Q5596" s="1">
        <v>2161554</v>
      </c>
      <c r="R5596" s="1">
        <f t="shared" si="436"/>
        <v>0</v>
      </c>
      <c r="S5596" s="4">
        <v>530307.61817409704</v>
      </c>
      <c r="T5596" s="4">
        <v>308920.77793850697</v>
      </c>
      <c r="U5596" s="1">
        <f t="shared" si="437"/>
        <v>2161554</v>
      </c>
      <c r="V5596" s="4">
        <f t="shared" si="438"/>
        <v>1322325.6038873959</v>
      </c>
      <c r="W5596" s="1" t="str">
        <f t="shared" si="439"/>
        <v>Favourable</v>
      </c>
    </row>
    <row r="5597" spans="1:23" x14ac:dyDescent="0.25">
      <c r="A5597" s="1"/>
      <c r="B5597" s="1"/>
      <c r="C5597" s="1"/>
      <c r="D5597" s="1"/>
      <c r="E5597" s="1"/>
      <c r="F5597" s="2"/>
      <c r="G5597" s="3"/>
      <c r="H5597" s="1"/>
      <c r="I5597" s="1"/>
      <c r="J5597" s="1" t="s">
        <v>10440</v>
      </c>
      <c r="K5597" s="2">
        <v>44893</v>
      </c>
      <c r="L5597" s="1" t="s">
        <v>4207</v>
      </c>
      <c r="M5597" s="1" t="str">
        <f t="shared" si="435"/>
        <v>Social Services</v>
      </c>
      <c r="N5597" s="1" t="s">
        <v>4205</v>
      </c>
      <c r="O5597" s="1" t="s">
        <v>4361</v>
      </c>
      <c r="P5597" s="1">
        <v>9426</v>
      </c>
      <c r="Q5597" s="1">
        <v>729367</v>
      </c>
      <c r="R5597" s="1">
        <f t="shared" si="436"/>
        <v>0</v>
      </c>
      <c r="S5597" s="4">
        <v>362638.89287390164</v>
      </c>
      <c r="T5597" s="4">
        <v>142233.53176493119</v>
      </c>
      <c r="U5597" s="1">
        <f t="shared" si="437"/>
        <v>729367</v>
      </c>
      <c r="V5597" s="4">
        <f t="shared" si="438"/>
        <v>224494.5753611672</v>
      </c>
      <c r="W5597" s="1" t="str">
        <f t="shared" si="439"/>
        <v>Favourable</v>
      </c>
    </row>
    <row r="5598" spans="1:23" x14ac:dyDescent="0.25">
      <c r="A5598" s="1"/>
      <c r="B5598" s="1"/>
      <c r="C5598" s="1"/>
      <c r="D5598" s="1"/>
      <c r="E5598" s="1"/>
      <c r="F5598" s="2"/>
      <c r="G5598" s="3"/>
      <c r="H5598" s="1"/>
      <c r="I5598" s="1"/>
      <c r="J5598" s="1" t="s">
        <v>10441</v>
      </c>
      <c r="K5598" s="2">
        <v>44776</v>
      </c>
      <c r="L5598" s="1" t="s">
        <v>4207</v>
      </c>
      <c r="M5598" s="1" t="str">
        <f t="shared" si="435"/>
        <v>Social Services</v>
      </c>
      <c r="N5598" s="1" t="s">
        <v>4210</v>
      </c>
      <c r="O5598" s="1" t="s">
        <v>4295</v>
      </c>
      <c r="P5598" s="1">
        <v>6930</v>
      </c>
      <c r="Q5598" s="1">
        <v>627977</v>
      </c>
      <c r="R5598" s="1">
        <f t="shared" si="436"/>
        <v>0</v>
      </c>
      <c r="S5598" s="4">
        <v>305848.06770445977</v>
      </c>
      <c r="T5598" s="4">
        <v>106486.83509491221</v>
      </c>
      <c r="U5598" s="1">
        <f t="shared" si="437"/>
        <v>627977</v>
      </c>
      <c r="V5598" s="4">
        <f t="shared" si="438"/>
        <v>215642.09720062802</v>
      </c>
      <c r="W5598" s="1" t="str">
        <f t="shared" si="439"/>
        <v>Favourable</v>
      </c>
    </row>
    <row r="5599" spans="1:23" x14ac:dyDescent="0.25">
      <c r="A5599" s="1"/>
      <c r="B5599" s="1"/>
      <c r="C5599" s="1"/>
      <c r="D5599" s="1"/>
      <c r="E5599" s="1"/>
      <c r="F5599" s="2"/>
      <c r="G5599" s="3"/>
      <c r="H5599" s="1"/>
      <c r="I5599" s="1"/>
      <c r="J5599" s="1" t="s">
        <v>10442</v>
      </c>
      <c r="K5599" s="2">
        <v>44272</v>
      </c>
      <c r="L5599" s="1" t="s">
        <v>4207</v>
      </c>
      <c r="M5599" s="1" t="str">
        <f t="shared" si="435"/>
        <v>Social Services</v>
      </c>
      <c r="N5599" s="1" t="s">
        <v>4205</v>
      </c>
      <c r="O5599" s="1" t="s">
        <v>4241</v>
      </c>
      <c r="P5599" s="1">
        <v>6314</v>
      </c>
      <c r="Q5599" s="1">
        <v>1534579</v>
      </c>
      <c r="R5599" s="1">
        <f t="shared" si="436"/>
        <v>0</v>
      </c>
      <c r="S5599" s="4">
        <v>877880.01739247073</v>
      </c>
      <c r="T5599" s="4">
        <v>482984.18716151384</v>
      </c>
      <c r="U5599" s="1">
        <f t="shared" si="437"/>
        <v>1534579</v>
      </c>
      <c r="V5599" s="4">
        <f t="shared" si="438"/>
        <v>173714.79544601543</v>
      </c>
      <c r="W5599" s="1" t="str">
        <f t="shared" si="439"/>
        <v>Favourable</v>
      </c>
    </row>
    <row r="5600" spans="1:23" x14ac:dyDescent="0.25">
      <c r="A5600" s="1"/>
      <c r="B5600" s="1"/>
      <c r="C5600" s="1"/>
      <c r="D5600" s="1"/>
      <c r="E5600" s="1"/>
      <c r="F5600" s="2"/>
      <c r="G5600" s="3"/>
      <c r="H5600" s="1"/>
      <c r="I5600" s="1"/>
      <c r="J5600" s="1" t="s">
        <v>6139</v>
      </c>
      <c r="K5600" s="2">
        <v>45405</v>
      </c>
      <c r="L5600" s="1" t="s">
        <v>4238</v>
      </c>
      <c r="M5600" s="1" t="str">
        <f t="shared" si="435"/>
        <v>Education</v>
      </c>
      <c r="N5600" s="1" t="s">
        <v>4210</v>
      </c>
      <c r="O5600" s="1" t="s">
        <v>4298</v>
      </c>
      <c r="P5600" s="1">
        <v>9267</v>
      </c>
      <c r="Q5600" s="1">
        <v>2314644</v>
      </c>
      <c r="R5600" s="1">
        <f t="shared" si="436"/>
        <v>14046</v>
      </c>
      <c r="S5600" s="4">
        <v>135175.48564262738</v>
      </c>
      <c r="T5600" s="4">
        <v>269523.52061148116</v>
      </c>
      <c r="U5600" s="1">
        <f t="shared" si="437"/>
        <v>2300598</v>
      </c>
      <c r="V5600" s="4">
        <f t="shared" si="438"/>
        <v>1909944.9937458914</v>
      </c>
      <c r="W5600" s="1" t="str">
        <f t="shared" si="439"/>
        <v>Favourable</v>
      </c>
    </row>
    <row r="5601" spans="1:23" x14ac:dyDescent="0.25">
      <c r="A5601" s="1"/>
      <c r="B5601" s="1"/>
      <c r="C5601" s="1"/>
      <c r="D5601" s="1"/>
      <c r="E5601" s="1"/>
      <c r="F5601" s="2"/>
      <c r="G5601" s="3"/>
      <c r="H5601" s="1"/>
      <c r="I5601" s="1"/>
      <c r="J5601" s="1" t="s">
        <v>10443</v>
      </c>
      <c r="K5601" s="2">
        <v>45020</v>
      </c>
      <c r="L5601" s="1" t="s">
        <v>4207</v>
      </c>
      <c r="M5601" s="1" t="str">
        <f t="shared" si="435"/>
        <v>Social Services</v>
      </c>
      <c r="N5601" s="1" t="s">
        <v>4222</v>
      </c>
      <c r="O5601" s="1" t="s">
        <v>4314</v>
      </c>
      <c r="P5601" s="1">
        <v>6835</v>
      </c>
      <c r="Q5601" s="1">
        <v>307237</v>
      </c>
      <c r="R5601" s="1">
        <f t="shared" si="436"/>
        <v>0</v>
      </c>
      <c r="S5601" s="4">
        <v>33385.288407555418</v>
      </c>
      <c r="T5601" s="4">
        <v>36704.004569493452</v>
      </c>
      <c r="U5601" s="1">
        <f t="shared" si="437"/>
        <v>307237</v>
      </c>
      <c r="V5601" s="4">
        <f t="shared" si="438"/>
        <v>237147.70702295113</v>
      </c>
      <c r="W5601" s="1" t="str">
        <f t="shared" si="439"/>
        <v>Favourable</v>
      </c>
    </row>
    <row r="5602" spans="1:23" x14ac:dyDescent="0.25">
      <c r="A5602" s="1"/>
      <c r="B5602" s="1"/>
      <c r="C5602" s="1"/>
      <c r="D5602" s="1"/>
      <c r="E5602" s="1"/>
      <c r="F5602" s="2"/>
      <c r="G5602" s="3"/>
      <c r="H5602" s="1"/>
      <c r="I5602" s="1"/>
      <c r="J5602" s="1" t="s">
        <v>10069</v>
      </c>
      <c r="K5602" s="2">
        <v>44909</v>
      </c>
      <c r="L5602" s="1" t="s">
        <v>4227</v>
      </c>
      <c r="M5602" s="1" t="str">
        <f t="shared" si="435"/>
        <v>Infrastructure</v>
      </c>
      <c r="N5602" s="1" t="s">
        <v>4222</v>
      </c>
      <c r="O5602" s="1" t="s">
        <v>4441</v>
      </c>
      <c r="P5602" s="1">
        <v>8253</v>
      </c>
      <c r="Q5602" s="1">
        <v>1125389</v>
      </c>
      <c r="R5602" s="1">
        <f t="shared" si="436"/>
        <v>12282</v>
      </c>
      <c r="S5602" s="4">
        <v>1060221.5408139601</v>
      </c>
      <c r="T5602" s="4">
        <v>79601.351321818045</v>
      </c>
      <c r="U5602" s="1">
        <f t="shared" si="437"/>
        <v>1113107</v>
      </c>
      <c r="V5602" s="4">
        <f t="shared" si="438"/>
        <v>-14433.892135778209</v>
      </c>
      <c r="W5602" s="1" t="str">
        <f t="shared" si="439"/>
        <v>Adverse</v>
      </c>
    </row>
    <row r="5603" spans="1:23" x14ac:dyDescent="0.25">
      <c r="A5603" s="1"/>
      <c r="B5603" s="1"/>
      <c r="C5603" s="1"/>
      <c r="D5603" s="1"/>
      <c r="E5603" s="1"/>
      <c r="F5603" s="2"/>
      <c r="G5603" s="3"/>
      <c r="H5603" s="1"/>
      <c r="I5603" s="1"/>
      <c r="J5603" s="1" t="s">
        <v>10080</v>
      </c>
      <c r="K5603" s="2">
        <v>45087</v>
      </c>
      <c r="L5603" s="1" t="s">
        <v>4207</v>
      </c>
      <c r="M5603" s="1" t="str">
        <f t="shared" si="435"/>
        <v>Social Services</v>
      </c>
      <c r="N5603" s="1" t="s">
        <v>4222</v>
      </c>
      <c r="O5603" s="1" t="s">
        <v>4286</v>
      </c>
      <c r="P5603" s="1">
        <v>7078</v>
      </c>
      <c r="Q5603" s="1">
        <v>1653761</v>
      </c>
      <c r="R5603" s="1">
        <f t="shared" si="436"/>
        <v>30583</v>
      </c>
      <c r="S5603" s="4">
        <v>1118582.3399384664</v>
      </c>
      <c r="T5603" s="4">
        <v>423424.83253196866</v>
      </c>
      <c r="U5603" s="1">
        <f t="shared" si="437"/>
        <v>1623178</v>
      </c>
      <c r="V5603" s="4">
        <f t="shared" si="438"/>
        <v>111753.82752956497</v>
      </c>
      <c r="W5603" s="1" t="str">
        <f t="shared" si="439"/>
        <v>Favourable</v>
      </c>
    </row>
    <row r="5604" spans="1:23" x14ac:dyDescent="0.25">
      <c r="A5604" s="1"/>
      <c r="B5604" s="1"/>
      <c r="C5604" s="1"/>
      <c r="D5604" s="1"/>
      <c r="E5604" s="1"/>
      <c r="F5604" s="2"/>
      <c r="G5604" s="3"/>
      <c r="H5604" s="1"/>
      <c r="I5604" s="1"/>
      <c r="J5604" s="1" t="s">
        <v>8449</v>
      </c>
      <c r="K5604" s="2">
        <v>43941</v>
      </c>
      <c r="L5604" s="1" t="s">
        <v>4204</v>
      </c>
      <c r="M5604" s="1" t="str">
        <f t="shared" si="435"/>
        <v>Education</v>
      </c>
      <c r="N5604" s="1" t="s">
        <v>4222</v>
      </c>
      <c r="O5604" s="1" t="s">
        <v>4298</v>
      </c>
      <c r="P5604" s="1">
        <v>7526</v>
      </c>
      <c r="Q5604" s="1">
        <v>1014803</v>
      </c>
      <c r="R5604" s="1">
        <f t="shared" si="436"/>
        <v>57739</v>
      </c>
      <c r="S5604" s="4">
        <v>841810.00714749412</v>
      </c>
      <c r="T5604" s="4">
        <v>71718.61800490733</v>
      </c>
      <c r="U5604" s="1">
        <f t="shared" si="437"/>
        <v>957064</v>
      </c>
      <c r="V5604" s="4">
        <f t="shared" si="438"/>
        <v>101274.37484759861</v>
      </c>
      <c r="W5604" s="1" t="str">
        <f t="shared" si="439"/>
        <v>Favourable</v>
      </c>
    </row>
    <row r="5605" spans="1:23" x14ac:dyDescent="0.25">
      <c r="A5605" s="1"/>
      <c r="B5605" s="1"/>
      <c r="C5605" s="1"/>
      <c r="D5605" s="1"/>
      <c r="E5605" s="1"/>
      <c r="F5605" s="2"/>
      <c r="G5605" s="3"/>
      <c r="H5605" s="1"/>
      <c r="I5605" s="1"/>
      <c r="J5605" s="1" t="s">
        <v>6223</v>
      </c>
      <c r="K5605" s="2">
        <v>44657</v>
      </c>
      <c r="L5605" s="1" t="s">
        <v>4207</v>
      </c>
      <c r="M5605" s="1" t="str">
        <f t="shared" si="435"/>
        <v>Social Services</v>
      </c>
      <c r="N5605" s="1" t="s">
        <v>4205</v>
      </c>
      <c r="O5605" s="1" t="s">
        <v>4273</v>
      </c>
      <c r="P5605" s="1">
        <v>8394</v>
      </c>
      <c r="Q5605" s="1">
        <v>1078076</v>
      </c>
      <c r="R5605" s="1">
        <f t="shared" si="436"/>
        <v>42365</v>
      </c>
      <c r="S5605" s="4">
        <v>371759.63126119704</v>
      </c>
      <c r="T5605" s="4">
        <v>132613.67647373202</v>
      </c>
      <c r="U5605" s="1">
        <f t="shared" si="437"/>
        <v>1035711</v>
      </c>
      <c r="V5605" s="4">
        <f t="shared" si="438"/>
        <v>573702.69226507097</v>
      </c>
      <c r="W5605" s="1" t="str">
        <f t="shared" si="439"/>
        <v>Favourable</v>
      </c>
    </row>
    <row r="5606" spans="1:23" x14ac:dyDescent="0.25">
      <c r="A5606" s="1"/>
      <c r="B5606" s="1"/>
      <c r="C5606" s="1"/>
      <c r="D5606" s="1"/>
      <c r="E5606" s="1"/>
      <c r="F5606" s="2"/>
      <c r="G5606" s="3"/>
      <c r="H5606" s="1"/>
      <c r="I5606" s="1"/>
      <c r="J5606" s="1" t="s">
        <v>9179</v>
      </c>
      <c r="K5606" s="2">
        <v>44485</v>
      </c>
      <c r="L5606" s="1" t="s">
        <v>4238</v>
      </c>
      <c r="M5606" s="1" t="str">
        <f t="shared" si="435"/>
        <v>Education</v>
      </c>
      <c r="N5606" s="1" t="s">
        <v>4222</v>
      </c>
      <c r="O5606" s="1" t="s">
        <v>4476</v>
      </c>
      <c r="P5606" s="1">
        <v>6332</v>
      </c>
      <c r="Q5606" s="1">
        <v>1843316</v>
      </c>
      <c r="R5606" s="1">
        <f t="shared" si="436"/>
        <v>35906</v>
      </c>
      <c r="S5606" s="4">
        <v>1534645.1067960018</v>
      </c>
      <c r="T5606" s="4">
        <v>294848.64094731462</v>
      </c>
      <c r="U5606" s="1">
        <f t="shared" si="437"/>
        <v>1807410</v>
      </c>
      <c r="V5606" s="4">
        <f t="shared" si="438"/>
        <v>13822.25225668354</v>
      </c>
      <c r="W5606" s="1" t="str">
        <f t="shared" si="439"/>
        <v>Favourable</v>
      </c>
    </row>
    <row r="5607" spans="1:23" x14ac:dyDescent="0.25">
      <c r="A5607" s="1"/>
      <c r="B5607" s="1"/>
      <c r="C5607" s="1"/>
      <c r="D5607" s="1"/>
      <c r="E5607" s="1"/>
      <c r="F5607" s="2"/>
      <c r="G5607" s="3"/>
      <c r="H5607" s="1"/>
      <c r="I5607" s="1"/>
      <c r="J5607" s="1" t="s">
        <v>9066</v>
      </c>
      <c r="K5607" s="2">
        <v>44345</v>
      </c>
      <c r="L5607" s="1" t="s">
        <v>4204</v>
      </c>
      <c r="M5607" s="1" t="str">
        <f t="shared" si="435"/>
        <v>Education</v>
      </c>
      <c r="N5607" s="1" t="s">
        <v>4222</v>
      </c>
      <c r="O5607" s="1" t="s">
        <v>4256</v>
      </c>
      <c r="P5607" s="1">
        <v>7431</v>
      </c>
      <c r="Q5607" s="1">
        <v>913756</v>
      </c>
      <c r="R5607" s="1">
        <f t="shared" si="436"/>
        <v>56144</v>
      </c>
      <c r="S5607" s="4">
        <v>626802.92217273125</v>
      </c>
      <c r="T5607" s="4">
        <v>146411.67933920646</v>
      </c>
      <c r="U5607" s="1">
        <f t="shared" si="437"/>
        <v>857612</v>
      </c>
      <c r="V5607" s="4">
        <f t="shared" si="438"/>
        <v>140541.39848806232</v>
      </c>
      <c r="W5607" s="1" t="str">
        <f t="shared" si="439"/>
        <v>Favourable</v>
      </c>
    </row>
    <row r="5608" spans="1:23" x14ac:dyDescent="0.25">
      <c r="A5608" s="1"/>
      <c r="B5608" s="1"/>
      <c r="C5608" s="1"/>
      <c r="D5608" s="1"/>
      <c r="E5608" s="1"/>
      <c r="F5608" s="2"/>
      <c r="G5608" s="3"/>
      <c r="H5608" s="1"/>
      <c r="I5608" s="1"/>
      <c r="J5608" s="1" t="s">
        <v>5283</v>
      </c>
      <c r="K5608" s="2">
        <v>44186</v>
      </c>
      <c r="L5608" s="1" t="s">
        <v>4238</v>
      </c>
      <c r="M5608" s="1" t="str">
        <f t="shared" si="435"/>
        <v>Education</v>
      </c>
      <c r="N5608" s="1" t="s">
        <v>4205</v>
      </c>
      <c r="O5608" s="1" t="s">
        <v>4267</v>
      </c>
      <c r="P5608" s="1">
        <v>6785</v>
      </c>
      <c r="Q5608" s="1">
        <v>2261988</v>
      </c>
      <c r="R5608" s="1">
        <f t="shared" si="436"/>
        <v>96151</v>
      </c>
      <c r="S5608" s="4">
        <v>307171.29691124748</v>
      </c>
      <c r="T5608" s="4">
        <v>746943.93345741078</v>
      </c>
      <c r="U5608" s="1">
        <f t="shared" si="437"/>
        <v>2165837</v>
      </c>
      <c r="V5608" s="4">
        <f t="shared" si="438"/>
        <v>1207872.7696313418</v>
      </c>
      <c r="W5608" s="1" t="str">
        <f t="shared" si="439"/>
        <v>Favourable</v>
      </c>
    </row>
    <row r="5609" spans="1:23" x14ac:dyDescent="0.25">
      <c r="A5609" s="1"/>
      <c r="B5609" s="1"/>
      <c r="C5609" s="1"/>
      <c r="D5609" s="1"/>
      <c r="E5609" s="1"/>
      <c r="F5609" s="2"/>
      <c r="G5609" s="3"/>
      <c r="H5609" s="1"/>
      <c r="I5609" s="1"/>
      <c r="J5609" s="1" t="s">
        <v>7607</v>
      </c>
      <c r="K5609" s="2">
        <v>45137</v>
      </c>
      <c r="L5609" s="1" t="s">
        <v>4204</v>
      </c>
      <c r="M5609" s="1" t="str">
        <f t="shared" si="435"/>
        <v>Education</v>
      </c>
      <c r="N5609" s="1" t="s">
        <v>4222</v>
      </c>
      <c r="O5609" s="1" t="s">
        <v>4264</v>
      </c>
      <c r="P5609" s="1">
        <v>6523</v>
      </c>
      <c r="Q5609" s="1">
        <v>2163694</v>
      </c>
      <c r="R5609" s="1">
        <f t="shared" si="436"/>
        <v>17314</v>
      </c>
      <c r="S5609" s="4">
        <v>1024678.9180657173</v>
      </c>
      <c r="T5609" s="4">
        <v>155219.189469918</v>
      </c>
      <c r="U5609" s="1">
        <f t="shared" si="437"/>
        <v>2146380</v>
      </c>
      <c r="V5609" s="4">
        <f t="shared" si="438"/>
        <v>983795.89246436465</v>
      </c>
      <c r="W5609" s="1" t="str">
        <f t="shared" si="439"/>
        <v>Favourable</v>
      </c>
    </row>
    <row r="5610" spans="1:23" x14ac:dyDescent="0.25">
      <c r="A5610" s="1"/>
      <c r="B5610" s="1"/>
      <c r="C5610" s="1"/>
      <c r="D5610" s="1"/>
      <c r="E5610" s="1"/>
      <c r="F5610" s="2"/>
      <c r="G5610" s="3"/>
      <c r="H5610" s="1"/>
      <c r="I5610" s="1"/>
      <c r="J5610" s="1" t="s">
        <v>10444</v>
      </c>
      <c r="K5610" s="2">
        <v>44683</v>
      </c>
      <c r="L5610" s="1" t="s">
        <v>4238</v>
      </c>
      <c r="M5610" s="1" t="str">
        <f t="shared" si="435"/>
        <v>Education</v>
      </c>
      <c r="N5610" s="1" t="s">
        <v>4205</v>
      </c>
      <c r="O5610" s="1" t="s">
        <v>4338</v>
      </c>
      <c r="P5610" s="1">
        <v>9031</v>
      </c>
      <c r="Q5610" s="1">
        <v>2272213</v>
      </c>
      <c r="R5610" s="1">
        <f t="shared" si="436"/>
        <v>0</v>
      </c>
      <c r="S5610" s="4">
        <v>1868191.3135298523</v>
      </c>
      <c r="T5610" s="4">
        <v>21941.843870187509</v>
      </c>
      <c r="U5610" s="1">
        <f t="shared" si="437"/>
        <v>2272213</v>
      </c>
      <c r="V5610" s="4">
        <f t="shared" si="438"/>
        <v>382079.84259996028</v>
      </c>
      <c r="W5610" s="1" t="str">
        <f t="shared" si="439"/>
        <v>Favourable</v>
      </c>
    </row>
    <row r="5611" spans="1:23" x14ac:dyDescent="0.25">
      <c r="A5611" s="1"/>
      <c r="B5611" s="1"/>
      <c r="C5611" s="1"/>
      <c r="D5611" s="1"/>
      <c r="E5611" s="1"/>
      <c r="F5611" s="2"/>
      <c r="G5611" s="3"/>
      <c r="H5611" s="1"/>
      <c r="I5611" s="1"/>
      <c r="J5611" s="1" t="s">
        <v>10445</v>
      </c>
      <c r="K5611" s="2">
        <v>45121</v>
      </c>
      <c r="L5611" s="1" t="s">
        <v>4227</v>
      </c>
      <c r="M5611" s="1" t="str">
        <f t="shared" si="435"/>
        <v>Infrastructure</v>
      </c>
      <c r="N5611" s="1" t="s">
        <v>4210</v>
      </c>
      <c r="O5611" s="1" t="s">
        <v>4259</v>
      </c>
      <c r="P5611" s="1">
        <v>6161</v>
      </c>
      <c r="Q5611" s="1">
        <v>1081601</v>
      </c>
      <c r="R5611" s="1">
        <f t="shared" si="436"/>
        <v>0</v>
      </c>
      <c r="S5611" s="4">
        <v>1019827.4716848686</v>
      </c>
      <c r="T5611" s="4">
        <v>178109.19819125594</v>
      </c>
      <c r="U5611" s="1">
        <f t="shared" si="437"/>
        <v>1081601</v>
      </c>
      <c r="V5611" s="4">
        <f t="shared" si="438"/>
        <v>-116335.66987612448</v>
      </c>
      <c r="W5611" s="1" t="str">
        <f t="shared" si="439"/>
        <v>Adverse</v>
      </c>
    </row>
    <row r="5612" spans="1:23" x14ac:dyDescent="0.25">
      <c r="A5612" s="1"/>
      <c r="B5612" s="1"/>
      <c r="C5612" s="1"/>
      <c r="D5612" s="1"/>
      <c r="E5612" s="1"/>
      <c r="F5612" s="2"/>
      <c r="G5612" s="3"/>
      <c r="H5612" s="1"/>
      <c r="I5612" s="1"/>
      <c r="J5612" s="1" t="s">
        <v>10446</v>
      </c>
      <c r="K5612" s="2">
        <v>44811</v>
      </c>
      <c r="L5612" s="1" t="s">
        <v>4227</v>
      </c>
      <c r="M5612" s="1" t="str">
        <f t="shared" si="435"/>
        <v>Infrastructure</v>
      </c>
      <c r="N5612" s="1" t="s">
        <v>4205</v>
      </c>
      <c r="O5612" s="1" t="s">
        <v>4458</v>
      </c>
      <c r="P5612" s="1">
        <v>8383</v>
      </c>
      <c r="Q5612" s="1">
        <v>924860</v>
      </c>
      <c r="R5612" s="1">
        <f t="shared" si="436"/>
        <v>0</v>
      </c>
      <c r="S5612" s="4">
        <v>313659.44264185376</v>
      </c>
      <c r="T5612" s="4">
        <v>275995.67966703791</v>
      </c>
      <c r="U5612" s="1">
        <f t="shared" si="437"/>
        <v>924860</v>
      </c>
      <c r="V5612" s="4">
        <f t="shared" si="438"/>
        <v>335204.87769110827</v>
      </c>
      <c r="W5612" s="1" t="str">
        <f t="shared" si="439"/>
        <v>Favourable</v>
      </c>
    </row>
    <row r="5613" spans="1:23" x14ac:dyDescent="0.25">
      <c r="A5613" s="1"/>
      <c r="B5613" s="1"/>
      <c r="C5613" s="1"/>
      <c r="D5613" s="1"/>
      <c r="E5613" s="1"/>
      <c r="F5613" s="2"/>
      <c r="G5613" s="3"/>
      <c r="H5613" s="1"/>
      <c r="I5613" s="1"/>
      <c r="J5613" s="1" t="s">
        <v>5307</v>
      </c>
      <c r="K5613" s="2">
        <v>44780</v>
      </c>
      <c r="L5613" s="1" t="s">
        <v>4238</v>
      </c>
      <c r="M5613" s="1" t="str">
        <f t="shared" si="435"/>
        <v>Education</v>
      </c>
      <c r="N5613" s="1" t="s">
        <v>4205</v>
      </c>
      <c r="O5613" s="1" t="s">
        <v>4304</v>
      </c>
      <c r="P5613" s="1">
        <v>7192</v>
      </c>
      <c r="Q5613" s="1">
        <v>1393813</v>
      </c>
      <c r="R5613" s="1">
        <f t="shared" si="436"/>
        <v>77604</v>
      </c>
      <c r="S5613" s="4">
        <v>652607.09613464726</v>
      </c>
      <c r="T5613" s="4">
        <v>373496.18582957581</v>
      </c>
      <c r="U5613" s="1">
        <f t="shared" si="437"/>
        <v>1316209</v>
      </c>
      <c r="V5613" s="4">
        <f t="shared" si="438"/>
        <v>367709.71803577687</v>
      </c>
      <c r="W5613" s="1" t="str">
        <f t="shared" si="439"/>
        <v>Favourable</v>
      </c>
    </row>
    <row r="5614" spans="1:23" x14ac:dyDescent="0.25">
      <c r="A5614" s="1"/>
      <c r="B5614" s="1"/>
      <c r="C5614" s="1"/>
      <c r="D5614" s="1"/>
      <c r="E5614" s="1"/>
      <c r="F5614" s="2"/>
      <c r="G5614" s="3"/>
      <c r="H5614" s="1"/>
      <c r="I5614" s="1"/>
      <c r="J5614" s="1" t="s">
        <v>10447</v>
      </c>
      <c r="K5614" s="2">
        <v>45216</v>
      </c>
      <c r="L5614" s="1" t="s">
        <v>4238</v>
      </c>
      <c r="M5614" s="1" t="str">
        <f t="shared" si="435"/>
        <v>Education</v>
      </c>
      <c r="N5614" s="1" t="s">
        <v>4205</v>
      </c>
      <c r="O5614" s="1" t="s">
        <v>4325</v>
      </c>
      <c r="P5614" s="1">
        <v>7098</v>
      </c>
      <c r="Q5614" s="1">
        <v>1341477</v>
      </c>
      <c r="R5614" s="1">
        <f t="shared" si="436"/>
        <v>0</v>
      </c>
      <c r="S5614" s="4">
        <v>516237.74249011668</v>
      </c>
      <c r="T5614" s="4">
        <v>116220.75477990572</v>
      </c>
      <c r="U5614" s="1">
        <f t="shared" si="437"/>
        <v>1341477</v>
      </c>
      <c r="V5614" s="4">
        <f t="shared" si="438"/>
        <v>709018.5027299776</v>
      </c>
      <c r="W5614" s="1" t="str">
        <f t="shared" si="439"/>
        <v>Favourable</v>
      </c>
    </row>
    <row r="5615" spans="1:23" x14ac:dyDescent="0.25">
      <c r="A5615" s="1"/>
      <c r="B5615" s="1"/>
      <c r="C5615" s="1"/>
      <c r="D5615" s="1"/>
      <c r="E5615" s="1"/>
      <c r="F5615" s="2"/>
      <c r="G5615" s="3"/>
      <c r="H5615" s="1"/>
      <c r="I5615" s="1"/>
      <c r="J5615" s="1" t="s">
        <v>10448</v>
      </c>
      <c r="K5615" s="2">
        <v>44094</v>
      </c>
      <c r="L5615" s="1" t="s">
        <v>4238</v>
      </c>
      <c r="M5615" s="1" t="str">
        <f t="shared" si="435"/>
        <v>Education</v>
      </c>
      <c r="N5615" s="1" t="s">
        <v>4205</v>
      </c>
      <c r="O5615" s="1" t="s">
        <v>4421</v>
      </c>
      <c r="P5615" s="1">
        <v>9240</v>
      </c>
      <c r="Q5615" s="1">
        <v>2394942</v>
      </c>
      <c r="R5615" s="1">
        <f t="shared" si="436"/>
        <v>0</v>
      </c>
      <c r="S5615" s="4">
        <v>695237.16115542187</v>
      </c>
      <c r="T5615" s="4">
        <v>231622.59496163452</v>
      </c>
      <c r="U5615" s="1">
        <f t="shared" si="437"/>
        <v>2394942</v>
      </c>
      <c r="V5615" s="4">
        <f t="shared" si="438"/>
        <v>1468082.2438829436</v>
      </c>
      <c r="W5615" s="1" t="str">
        <f t="shared" si="439"/>
        <v>Favourable</v>
      </c>
    </row>
    <row r="5616" spans="1:23" x14ac:dyDescent="0.25">
      <c r="A5616" s="1"/>
      <c r="B5616" s="1"/>
      <c r="C5616" s="1"/>
      <c r="D5616" s="1"/>
      <c r="E5616" s="1"/>
      <c r="F5616" s="2"/>
      <c r="G5616" s="3"/>
      <c r="H5616" s="1"/>
      <c r="I5616" s="1"/>
      <c r="J5616" s="1" t="s">
        <v>7998</v>
      </c>
      <c r="K5616" s="2">
        <v>44893</v>
      </c>
      <c r="L5616" s="1" t="s">
        <v>4207</v>
      </c>
      <c r="M5616" s="1" t="str">
        <f t="shared" si="435"/>
        <v>Social Services</v>
      </c>
      <c r="N5616" s="1" t="s">
        <v>4205</v>
      </c>
      <c r="O5616" s="1" t="s">
        <v>4345</v>
      </c>
      <c r="P5616" s="1">
        <v>7443</v>
      </c>
      <c r="Q5616" s="1">
        <v>789994</v>
      </c>
      <c r="R5616" s="1">
        <f t="shared" si="436"/>
        <v>49027</v>
      </c>
      <c r="S5616" s="4">
        <v>396897.00358980219</v>
      </c>
      <c r="T5616" s="4">
        <v>3261.2715101354838</v>
      </c>
      <c r="U5616" s="1">
        <f t="shared" si="437"/>
        <v>740967</v>
      </c>
      <c r="V5616" s="4">
        <f t="shared" si="438"/>
        <v>389835.72490006231</v>
      </c>
      <c r="W5616" s="1" t="str">
        <f t="shared" si="439"/>
        <v>Favourable</v>
      </c>
    </row>
    <row r="5617" spans="1:23" x14ac:dyDescent="0.25">
      <c r="A5617" s="1"/>
      <c r="B5617" s="1"/>
      <c r="C5617" s="1"/>
      <c r="D5617" s="1"/>
      <c r="E5617" s="1"/>
      <c r="F5617" s="2"/>
      <c r="G5617" s="3"/>
      <c r="H5617" s="1"/>
      <c r="I5617" s="1"/>
      <c r="J5617" s="1" t="s">
        <v>8721</v>
      </c>
      <c r="K5617" s="2">
        <v>44389</v>
      </c>
      <c r="L5617" s="1" t="s">
        <v>4227</v>
      </c>
      <c r="M5617" s="1" t="str">
        <f t="shared" si="435"/>
        <v>Infrastructure</v>
      </c>
      <c r="N5617" s="1" t="s">
        <v>4205</v>
      </c>
      <c r="O5617" s="1" t="s">
        <v>4292</v>
      </c>
      <c r="P5617" s="1">
        <v>6312</v>
      </c>
      <c r="Q5617" s="1">
        <v>1943410</v>
      </c>
      <c r="R5617" s="1">
        <f t="shared" si="436"/>
        <v>59245</v>
      </c>
      <c r="S5617" s="4">
        <v>755566.18200457131</v>
      </c>
      <c r="T5617" s="4">
        <v>580420.4631289643</v>
      </c>
      <c r="U5617" s="1">
        <f t="shared" si="437"/>
        <v>1884165</v>
      </c>
      <c r="V5617" s="4">
        <f t="shared" si="438"/>
        <v>607423.35486646439</v>
      </c>
      <c r="W5617" s="1" t="str">
        <f t="shared" si="439"/>
        <v>Favourable</v>
      </c>
    </row>
    <row r="5618" spans="1:23" x14ac:dyDescent="0.25">
      <c r="A5618" s="1"/>
      <c r="B5618" s="1"/>
      <c r="C5618" s="1"/>
      <c r="D5618" s="1"/>
      <c r="E5618" s="1"/>
      <c r="F5618" s="2"/>
      <c r="G5618" s="3"/>
      <c r="H5618" s="1"/>
      <c r="I5618" s="1"/>
      <c r="J5618" s="1" t="s">
        <v>6090</v>
      </c>
      <c r="K5618" s="2">
        <v>44903</v>
      </c>
      <c r="L5618" s="1" t="s">
        <v>4238</v>
      </c>
      <c r="M5618" s="1" t="str">
        <f t="shared" si="435"/>
        <v>Education</v>
      </c>
      <c r="N5618" s="1" t="s">
        <v>4205</v>
      </c>
      <c r="O5618" s="1" t="s">
        <v>4241</v>
      </c>
      <c r="P5618" s="1">
        <v>7084</v>
      </c>
      <c r="Q5618" s="1">
        <v>272253</v>
      </c>
      <c r="R5618" s="1">
        <f t="shared" si="436"/>
        <v>14767</v>
      </c>
      <c r="S5618" s="4">
        <v>57570.83111272836</v>
      </c>
      <c r="T5618" s="4">
        <v>9880.1906641445003</v>
      </c>
      <c r="U5618" s="1">
        <f t="shared" si="437"/>
        <v>257486</v>
      </c>
      <c r="V5618" s="4">
        <f t="shared" si="438"/>
        <v>204801.97822312714</v>
      </c>
      <c r="W5618" s="1" t="str">
        <f t="shared" si="439"/>
        <v>Favourable</v>
      </c>
    </row>
    <row r="5619" spans="1:23" x14ac:dyDescent="0.25">
      <c r="A5619" s="1"/>
      <c r="B5619" s="1"/>
      <c r="C5619" s="1"/>
      <c r="D5619" s="1"/>
      <c r="E5619" s="1"/>
      <c r="F5619" s="2"/>
      <c r="G5619" s="3"/>
      <c r="H5619" s="1"/>
      <c r="I5619" s="1"/>
      <c r="J5619" s="1" t="s">
        <v>7512</v>
      </c>
      <c r="K5619" s="2">
        <v>44454</v>
      </c>
      <c r="L5619" s="1" t="s">
        <v>4204</v>
      </c>
      <c r="M5619" s="1" t="str">
        <f t="shared" si="435"/>
        <v>Education</v>
      </c>
      <c r="N5619" s="1" t="s">
        <v>4205</v>
      </c>
      <c r="O5619" s="1" t="s">
        <v>4295</v>
      </c>
      <c r="P5619" s="1">
        <v>8557</v>
      </c>
      <c r="Q5619" s="1">
        <v>2129199</v>
      </c>
      <c r="R5619" s="1">
        <f t="shared" si="436"/>
        <v>46305</v>
      </c>
      <c r="S5619" s="4">
        <v>1406384.9941515434</v>
      </c>
      <c r="T5619" s="4">
        <v>26813.016671793506</v>
      </c>
      <c r="U5619" s="1">
        <f t="shared" si="437"/>
        <v>2082894</v>
      </c>
      <c r="V5619" s="4">
        <f t="shared" si="438"/>
        <v>696000.9891766631</v>
      </c>
      <c r="W5619" s="1" t="str">
        <f t="shared" si="439"/>
        <v>Favourable</v>
      </c>
    </row>
    <row r="5620" spans="1:23" x14ac:dyDescent="0.25">
      <c r="A5620" s="1"/>
      <c r="B5620" s="1"/>
      <c r="C5620" s="1"/>
      <c r="D5620" s="1"/>
      <c r="E5620" s="1"/>
      <c r="F5620" s="2"/>
      <c r="G5620" s="3"/>
      <c r="H5620" s="1"/>
      <c r="I5620" s="1"/>
      <c r="J5620" s="1" t="s">
        <v>9085</v>
      </c>
      <c r="K5620" s="2">
        <v>44156</v>
      </c>
      <c r="L5620" s="1" t="s">
        <v>4204</v>
      </c>
      <c r="M5620" s="1" t="str">
        <f t="shared" si="435"/>
        <v>Education</v>
      </c>
      <c r="N5620" s="1" t="s">
        <v>4205</v>
      </c>
      <c r="O5620" s="1" t="s">
        <v>4338</v>
      </c>
      <c r="P5620" s="1">
        <v>7322</v>
      </c>
      <c r="Q5620" s="1">
        <v>817436</v>
      </c>
      <c r="R5620" s="1">
        <f t="shared" si="436"/>
        <v>48611</v>
      </c>
      <c r="S5620" s="4">
        <v>340427.14492991182</v>
      </c>
      <c r="T5620" s="4">
        <v>260441.83002274579</v>
      </c>
      <c r="U5620" s="1">
        <f t="shared" si="437"/>
        <v>768825</v>
      </c>
      <c r="V5620" s="4">
        <f t="shared" si="438"/>
        <v>216567.02504734241</v>
      </c>
      <c r="W5620" s="1" t="str">
        <f t="shared" si="439"/>
        <v>Favourable</v>
      </c>
    </row>
    <row r="5621" spans="1:23" x14ac:dyDescent="0.25">
      <c r="A5621" s="1"/>
      <c r="B5621" s="1"/>
      <c r="C5621" s="1"/>
      <c r="D5621" s="1"/>
      <c r="E5621" s="1"/>
      <c r="F5621" s="2"/>
      <c r="G5621" s="3"/>
      <c r="H5621" s="1"/>
      <c r="I5621" s="1"/>
      <c r="J5621" s="1" t="s">
        <v>9149</v>
      </c>
      <c r="K5621" s="2">
        <v>44745</v>
      </c>
      <c r="L5621" s="1" t="s">
        <v>4227</v>
      </c>
      <c r="M5621" s="1" t="str">
        <f t="shared" si="435"/>
        <v>Infrastructure</v>
      </c>
      <c r="N5621" s="1" t="s">
        <v>4205</v>
      </c>
      <c r="O5621" s="1" t="s">
        <v>4295</v>
      </c>
      <c r="P5621" s="1">
        <v>6051</v>
      </c>
      <c r="Q5621" s="1">
        <v>1394401</v>
      </c>
      <c r="R5621" s="1">
        <f t="shared" si="436"/>
        <v>24078</v>
      </c>
      <c r="S5621" s="4">
        <v>1390368.6823952873</v>
      </c>
      <c r="T5621" s="4">
        <v>1097.7869144011636</v>
      </c>
      <c r="U5621" s="1">
        <f t="shared" si="437"/>
        <v>1370323</v>
      </c>
      <c r="V5621" s="4">
        <f t="shared" si="438"/>
        <v>2934.5306903114542</v>
      </c>
      <c r="W5621" s="1" t="str">
        <f t="shared" si="439"/>
        <v>Favourable</v>
      </c>
    </row>
    <row r="5622" spans="1:23" x14ac:dyDescent="0.25">
      <c r="A5622" s="1"/>
      <c r="B5622" s="1"/>
      <c r="C5622" s="1"/>
      <c r="D5622" s="1"/>
      <c r="E5622" s="1"/>
      <c r="F5622" s="2"/>
      <c r="G5622" s="3"/>
      <c r="H5622" s="1"/>
      <c r="I5622" s="1"/>
      <c r="J5622" s="1" t="s">
        <v>9595</v>
      </c>
      <c r="K5622" s="2">
        <v>44579</v>
      </c>
      <c r="L5622" s="1" t="s">
        <v>4204</v>
      </c>
      <c r="M5622" s="1" t="str">
        <f t="shared" si="435"/>
        <v>Education</v>
      </c>
      <c r="N5622" s="1" t="s">
        <v>4210</v>
      </c>
      <c r="O5622" s="1" t="s">
        <v>4458</v>
      </c>
      <c r="P5622" s="1">
        <v>7792</v>
      </c>
      <c r="Q5622" s="1">
        <v>1067042</v>
      </c>
      <c r="R5622" s="1">
        <f t="shared" si="436"/>
        <v>33447</v>
      </c>
      <c r="S5622" s="4">
        <v>79942.309664027809</v>
      </c>
      <c r="T5622" s="4">
        <v>313142.84079329576</v>
      </c>
      <c r="U5622" s="1">
        <f t="shared" si="437"/>
        <v>1033595</v>
      </c>
      <c r="V5622" s="4">
        <f t="shared" si="438"/>
        <v>673956.84954267647</v>
      </c>
      <c r="W5622" s="1" t="str">
        <f t="shared" si="439"/>
        <v>Favourable</v>
      </c>
    </row>
    <row r="5623" spans="1:23" x14ac:dyDescent="0.25">
      <c r="A5623" s="1"/>
      <c r="B5623" s="1"/>
      <c r="C5623" s="1"/>
      <c r="D5623" s="1"/>
      <c r="E5623" s="1"/>
      <c r="F5623" s="2"/>
      <c r="G5623" s="3"/>
      <c r="H5623" s="1"/>
      <c r="I5623" s="1"/>
      <c r="J5623" s="1" t="s">
        <v>4985</v>
      </c>
      <c r="K5623" s="2">
        <v>44486</v>
      </c>
      <c r="L5623" s="1" t="s">
        <v>4207</v>
      </c>
      <c r="M5623" s="1" t="str">
        <f t="shared" si="435"/>
        <v>Social Services</v>
      </c>
      <c r="N5623" s="1" t="s">
        <v>4205</v>
      </c>
      <c r="O5623" s="1" t="s">
        <v>4358</v>
      </c>
      <c r="P5623" s="1">
        <v>8062</v>
      </c>
      <c r="Q5623" s="1">
        <v>1312693</v>
      </c>
      <c r="R5623" s="1">
        <f t="shared" si="436"/>
        <v>10697</v>
      </c>
      <c r="S5623" s="4">
        <v>921470.83866904583</v>
      </c>
      <c r="T5623" s="4">
        <v>148722.65480960472</v>
      </c>
      <c r="U5623" s="1">
        <f t="shared" si="437"/>
        <v>1301996</v>
      </c>
      <c r="V5623" s="4">
        <f t="shared" si="438"/>
        <v>242499.50652134954</v>
      </c>
      <c r="W5623" s="1" t="str">
        <f t="shared" si="439"/>
        <v>Favourable</v>
      </c>
    </row>
    <row r="5624" spans="1:23" x14ac:dyDescent="0.25">
      <c r="A5624" s="1"/>
      <c r="B5624" s="1"/>
      <c r="C5624" s="1"/>
      <c r="D5624" s="1"/>
      <c r="E5624" s="1"/>
      <c r="F5624" s="2"/>
      <c r="G5624" s="3"/>
      <c r="H5624" s="1"/>
      <c r="I5624" s="1"/>
      <c r="J5624" s="1" t="s">
        <v>9162</v>
      </c>
      <c r="K5624" s="2">
        <v>45215</v>
      </c>
      <c r="L5624" s="1" t="s">
        <v>4207</v>
      </c>
      <c r="M5624" s="1" t="str">
        <f t="shared" si="435"/>
        <v>Social Services</v>
      </c>
      <c r="N5624" s="1" t="s">
        <v>4222</v>
      </c>
      <c r="O5624" s="1" t="s">
        <v>4301</v>
      </c>
      <c r="P5624" s="1">
        <v>9134</v>
      </c>
      <c r="Q5624" s="1">
        <v>2445296</v>
      </c>
      <c r="R5624" s="1">
        <f t="shared" si="436"/>
        <v>40591</v>
      </c>
      <c r="S5624" s="4">
        <v>27149.223493557063</v>
      </c>
      <c r="T5624" s="4">
        <v>775599.72200110496</v>
      </c>
      <c r="U5624" s="1">
        <f t="shared" si="437"/>
        <v>2404705</v>
      </c>
      <c r="V5624" s="4">
        <f t="shared" si="438"/>
        <v>1642547.054505338</v>
      </c>
      <c r="W5624" s="1" t="str">
        <f t="shared" si="439"/>
        <v>Favourable</v>
      </c>
    </row>
    <row r="5625" spans="1:23" x14ac:dyDescent="0.25">
      <c r="A5625" s="1"/>
      <c r="B5625" s="1"/>
      <c r="C5625" s="1"/>
      <c r="D5625" s="1"/>
      <c r="E5625" s="1"/>
      <c r="F5625" s="2"/>
      <c r="G5625" s="3"/>
      <c r="H5625" s="1"/>
      <c r="I5625" s="1"/>
      <c r="J5625" s="1" t="s">
        <v>10449</v>
      </c>
      <c r="K5625" s="2">
        <v>44928</v>
      </c>
      <c r="L5625" s="1" t="s">
        <v>4204</v>
      </c>
      <c r="M5625" s="1" t="str">
        <f t="shared" si="435"/>
        <v>Education</v>
      </c>
      <c r="N5625" s="1" t="s">
        <v>4205</v>
      </c>
      <c r="O5625" s="1" t="s">
        <v>4438</v>
      </c>
      <c r="P5625" s="1">
        <v>7259</v>
      </c>
      <c r="Q5625" s="1">
        <v>1538690</v>
      </c>
      <c r="R5625" s="1">
        <f t="shared" si="436"/>
        <v>0</v>
      </c>
      <c r="S5625" s="4">
        <v>958868.1688813233</v>
      </c>
      <c r="T5625" s="4">
        <v>161750.1789608307</v>
      </c>
      <c r="U5625" s="1">
        <f t="shared" si="437"/>
        <v>1538690</v>
      </c>
      <c r="V5625" s="4">
        <f t="shared" si="438"/>
        <v>418071.65215784591</v>
      </c>
      <c r="W5625" s="1" t="str">
        <f t="shared" si="439"/>
        <v>Favourable</v>
      </c>
    </row>
    <row r="5626" spans="1:23" x14ac:dyDescent="0.25">
      <c r="A5626" s="1"/>
      <c r="B5626" s="1"/>
      <c r="C5626" s="1"/>
      <c r="D5626" s="1"/>
      <c r="E5626" s="1"/>
      <c r="F5626" s="2"/>
      <c r="G5626" s="3"/>
      <c r="H5626" s="1"/>
      <c r="I5626" s="1"/>
      <c r="J5626" s="1" t="s">
        <v>7873</v>
      </c>
      <c r="K5626" s="2">
        <v>44799</v>
      </c>
      <c r="L5626" s="1" t="s">
        <v>4238</v>
      </c>
      <c r="M5626" s="1" t="str">
        <f t="shared" si="435"/>
        <v>Education</v>
      </c>
      <c r="N5626" s="1" t="s">
        <v>4210</v>
      </c>
      <c r="O5626" s="1" t="s">
        <v>4270</v>
      </c>
      <c r="P5626" s="1">
        <v>5656</v>
      </c>
      <c r="Q5626" s="1">
        <v>2100148</v>
      </c>
      <c r="R5626" s="1">
        <f t="shared" si="436"/>
        <v>13775</v>
      </c>
      <c r="S5626" s="4">
        <v>2043105.5200683484</v>
      </c>
      <c r="T5626" s="4">
        <v>375114.64104595437</v>
      </c>
      <c r="U5626" s="1">
        <f t="shared" si="437"/>
        <v>2086373</v>
      </c>
      <c r="V5626" s="4">
        <f t="shared" si="438"/>
        <v>-318072.16111430293</v>
      </c>
      <c r="W5626" s="1" t="str">
        <f t="shared" si="439"/>
        <v>Adverse</v>
      </c>
    </row>
    <row r="5627" spans="1:23" x14ac:dyDescent="0.25">
      <c r="A5627" s="1"/>
      <c r="B5627" s="1"/>
      <c r="C5627" s="1"/>
      <c r="D5627" s="1"/>
      <c r="E5627" s="1"/>
      <c r="F5627" s="2"/>
      <c r="G5627" s="3"/>
      <c r="H5627" s="1"/>
      <c r="I5627" s="1"/>
      <c r="J5627" s="1" t="s">
        <v>10450</v>
      </c>
      <c r="K5627" s="2">
        <v>44551</v>
      </c>
      <c r="L5627" s="1" t="s">
        <v>4227</v>
      </c>
      <c r="M5627" s="1" t="str">
        <f t="shared" si="435"/>
        <v>Infrastructure</v>
      </c>
      <c r="N5627" s="1" t="s">
        <v>4210</v>
      </c>
      <c r="O5627" s="1" t="s">
        <v>4388</v>
      </c>
      <c r="P5627" s="1">
        <v>6841</v>
      </c>
      <c r="Q5627" s="1">
        <v>400316</v>
      </c>
      <c r="R5627" s="1">
        <f t="shared" si="436"/>
        <v>0</v>
      </c>
      <c r="S5627" s="4">
        <v>219396.55694565887</v>
      </c>
      <c r="T5627" s="4">
        <v>99993.675998356834</v>
      </c>
      <c r="U5627" s="1">
        <f t="shared" si="437"/>
        <v>400316</v>
      </c>
      <c r="V5627" s="4">
        <f t="shared" si="438"/>
        <v>80925.767055984295</v>
      </c>
      <c r="W5627" s="1" t="str">
        <f t="shared" si="439"/>
        <v>Favourable</v>
      </c>
    </row>
    <row r="5628" spans="1:23" x14ac:dyDescent="0.25">
      <c r="A5628" s="1"/>
      <c r="B5628" s="1"/>
      <c r="C5628" s="1"/>
      <c r="D5628" s="1"/>
      <c r="E5628" s="1"/>
      <c r="F5628" s="2"/>
      <c r="G5628" s="3"/>
      <c r="H5628" s="1"/>
      <c r="I5628" s="1"/>
      <c r="J5628" s="1" t="s">
        <v>8064</v>
      </c>
      <c r="K5628" s="2">
        <v>44074</v>
      </c>
      <c r="L5628" s="1" t="s">
        <v>4227</v>
      </c>
      <c r="M5628" s="1" t="str">
        <f t="shared" si="435"/>
        <v>Infrastructure</v>
      </c>
      <c r="N5628" s="1" t="s">
        <v>4210</v>
      </c>
      <c r="O5628" s="1" t="s">
        <v>4304</v>
      </c>
      <c r="P5628" s="1">
        <v>7344</v>
      </c>
      <c r="Q5628" s="1">
        <v>1800750</v>
      </c>
      <c r="R5628" s="1">
        <f t="shared" si="436"/>
        <v>33429</v>
      </c>
      <c r="S5628" s="4">
        <v>77291.024958171038</v>
      </c>
      <c r="T5628" s="4">
        <v>320168.39113825542</v>
      </c>
      <c r="U5628" s="1">
        <f t="shared" si="437"/>
        <v>1767321</v>
      </c>
      <c r="V5628" s="4">
        <f t="shared" si="438"/>
        <v>1403290.5839035735</v>
      </c>
      <c r="W5628" s="1" t="str">
        <f t="shared" si="439"/>
        <v>Favourable</v>
      </c>
    </row>
    <row r="5629" spans="1:23" x14ac:dyDescent="0.25">
      <c r="A5629" s="1"/>
      <c r="B5629" s="1"/>
      <c r="C5629" s="1"/>
      <c r="D5629" s="1"/>
      <c r="E5629" s="1"/>
      <c r="F5629" s="2"/>
      <c r="G5629" s="3"/>
      <c r="H5629" s="1"/>
      <c r="I5629" s="1"/>
      <c r="J5629" s="1" t="s">
        <v>5138</v>
      </c>
      <c r="K5629" s="2">
        <v>44786</v>
      </c>
      <c r="L5629" s="1" t="s">
        <v>4207</v>
      </c>
      <c r="M5629" s="1" t="str">
        <f t="shared" si="435"/>
        <v>Social Services</v>
      </c>
      <c r="N5629" s="1" t="s">
        <v>4205</v>
      </c>
      <c r="O5629" s="1" t="s">
        <v>4264</v>
      </c>
      <c r="P5629" s="1">
        <v>5514</v>
      </c>
      <c r="Q5629" s="1">
        <v>2058791</v>
      </c>
      <c r="R5629" s="1">
        <f t="shared" si="436"/>
        <v>27446</v>
      </c>
      <c r="S5629" s="4">
        <v>808295.54065526975</v>
      </c>
      <c r="T5629" s="4">
        <v>258554.8009380794</v>
      </c>
      <c r="U5629" s="1">
        <f t="shared" si="437"/>
        <v>2031345</v>
      </c>
      <c r="V5629" s="4">
        <f t="shared" si="438"/>
        <v>991940.65840665088</v>
      </c>
      <c r="W5629" s="1" t="str">
        <f t="shared" si="439"/>
        <v>Favourable</v>
      </c>
    </row>
    <row r="5630" spans="1:23" x14ac:dyDescent="0.25">
      <c r="A5630" s="1"/>
      <c r="B5630" s="1"/>
      <c r="C5630" s="1"/>
      <c r="D5630" s="1"/>
      <c r="E5630" s="1"/>
      <c r="F5630" s="2"/>
      <c r="G5630" s="3"/>
      <c r="H5630" s="1"/>
      <c r="I5630" s="1"/>
      <c r="J5630" s="1" t="s">
        <v>4994</v>
      </c>
      <c r="K5630" s="2">
        <v>44346</v>
      </c>
      <c r="L5630" s="1" t="s">
        <v>4227</v>
      </c>
      <c r="M5630" s="1" t="str">
        <f t="shared" si="435"/>
        <v>Infrastructure</v>
      </c>
      <c r="N5630" s="1" t="s">
        <v>4222</v>
      </c>
      <c r="O5630" s="1" t="s">
        <v>4388</v>
      </c>
      <c r="P5630" s="1">
        <v>8882</v>
      </c>
      <c r="Q5630" s="1">
        <v>940706</v>
      </c>
      <c r="R5630" s="1">
        <f t="shared" si="436"/>
        <v>37539</v>
      </c>
      <c r="S5630" s="4">
        <v>434840.93742415035</v>
      </c>
      <c r="T5630" s="4">
        <v>151662.26357412929</v>
      </c>
      <c r="U5630" s="1">
        <f t="shared" si="437"/>
        <v>903167</v>
      </c>
      <c r="V5630" s="4">
        <f t="shared" si="438"/>
        <v>354202.79900172038</v>
      </c>
      <c r="W5630" s="1" t="str">
        <f t="shared" si="439"/>
        <v>Favourable</v>
      </c>
    </row>
    <row r="5631" spans="1:23" x14ac:dyDescent="0.25">
      <c r="A5631" s="1"/>
      <c r="B5631" s="1"/>
      <c r="C5631" s="1"/>
      <c r="D5631" s="1"/>
      <c r="E5631" s="1"/>
      <c r="F5631" s="2"/>
      <c r="G5631" s="3"/>
      <c r="H5631" s="1"/>
      <c r="I5631" s="1"/>
      <c r="J5631" s="1" t="s">
        <v>5661</v>
      </c>
      <c r="K5631" s="2">
        <v>45059</v>
      </c>
      <c r="L5631" s="1" t="s">
        <v>4204</v>
      </c>
      <c r="M5631" s="1" t="str">
        <f t="shared" si="435"/>
        <v>Education</v>
      </c>
      <c r="N5631" s="1" t="s">
        <v>4210</v>
      </c>
      <c r="O5631" s="1" t="s">
        <v>4211</v>
      </c>
      <c r="P5631" s="1">
        <v>7452</v>
      </c>
      <c r="Q5631" s="1">
        <v>2482256</v>
      </c>
      <c r="R5631" s="1">
        <f t="shared" si="436"/>
        <v>71956</v>
      </c>
      <c r="S5631" s="4">
        <v>1521349.3335155102</v>
      </c>
      <c r="T5631" s="4">
        <v>750737.55515022203</v>
      </c>
      <c r="U5631" s="1">
        <f t="shared" si="437"/>
        <v>2410300</v>
      </c>
      <c r="V5631" s="4">
        <f t="shared" si="438"/>
        <v>210169.111334268</v>
      </c>
      <c r="W5631" s="1" t="str">
        <f t="shared" si="439"/>
        <v>Favourable</v>
      </c>
    </row>
    <row r="5632" spans="1:23" x14ac:dyDescent="0.25">
      <c r="A5632" s="1"/>
      <c r="B5632" s="1"/>
      <c r="C5632" s="1"/>
      <c r="D5632" s="1"/>
      <c r="E5632" s="1"/>
      <c r="F5632" s="2"/>
      <c r="G5632" s="3"/>
      <c r="H5632" s="1"/>
      <c r="I5632" s="1"/>
      <c r="J5632" s="1" t="s">
        <v>10451</v>
      </c>
      <c r="K5632" s="2">
        <v>44362</v>
      </c>
      <c r="L5632" s="1" t="s">
        <v>4238</v>
      </c>
      <c r="M5632" s="1" t="str">
        <f t="shared" si="435"/>
        <v>Education</v>
      </c>
      <c r="N5632" s="1" t="s">
        <v>4222</v>
      </c>
      <c r="O5632" s="1" t="s">
        <v>4479</v>
      </c>
      <c r="P5632" s="1">
        <v>8630</v>
      </c>
      <c r="Q5632" s="1">
        <v>452212</v>
      </c>
      <c r="R5632" s="1">
        <f t="shared" si="436"/>
        <v>0</v>
      </c>
      <c r="S5632" s="4">
        <v>387366.24951617268</v>
      </c>
      <c r="T5632" s="4">
        <v>125762.70559350296</v>
      </c>
      <c r="U5632" s="1">
        <f t="shared" si="437"/>
        <v>452212</v>
      </c>
      <c r="V5632" s="4">
        <f t="shared" si="438"/>
        <v>-60916.955109675648</v>
      </c>
      <c r="W5632" s="1" t="str">
        <f t="shared" si="439"/>
        <v>Adverse</v>
      </c>
    </row>
    <row r="5633" spans="1:23" x14ac:dyDescent="0.25">
      <c r="A5633" s="1"/>
      <c r="B5633" s="1"/>
      <c r="C5633" s="1"/>
      <c r="D5633" s="1"/>
      <c r="E5633" s="1"/>
      <c r="F5633" s="2"/>
      <c r="G5633" s="3"/>
      <c r="H5633" s="1"/>
      <c r="I5633" s="1"/>
      <c r="J5633" s="1" t="s">
        <v>6156</v>
      </c>
      <c r="K5633" s="2">
        <v>44279</v>
      </c>
      <c r="L5633" s="1" t="s">
        <v>4207</v>
      </c>
      <c r="M5633" s="1" t="str">
        <f t="shared" si="435"/>
        <v>Social Services</v>
      </c>
      <c r="N5633" s="1" t="s">
        <v>4222</v>
      </c>
      <c r="O5633" s="1" t="s">
        <v>4211</v>
      </c>
      <c r="P5633" s="1">
        <v>7274</v>
      </c>
      <c r="Q5633" s="1">
        <v>799803</v>
      </c>
      <c r="R5633" s="1">
        <f t="shared" si="436"/>
        <v>48020</v>
      </c>
      <c r="S5633" s="4">
        <v>43953.21462031261</v>
      </c>
      <c r="T5633" s="4">
        <v>89768.231459298622</v>
      </c>
      <c r="U5633" s="1">
        <f t="shared" si="437"/>
        <v>751783</v>
      </c>
      <c r="V5633" s="4">
        <f t="shared" si="438"/>
        <v>666081.5539203888</v>
      </c>
      <c r="W5633" s="1" t="str">
        <f t="shared" si="439"/>
        <v>Favourable</v>
      </c>
    </row>
    <row r="5634" spans="1:23" x14ac:dyDescent="0.25">
      <c r="A5634" s="1"/>
      <c r="B5634" s="1"/>
      <c r="C5634" s="1"/>
      <c r="D5634" s="1"/>
      <c r="E5634" s="1"/>
      <c r="F5634" s="2"/>
      <c r="G5634" s="3"/>
      <c r="H5634" s="1"/>
      <c r="I5634" s="1"/>
      <c r="J5634" s="1" t="s">
        <v>9987</v>
      </c>
      <c r="K5634" s="2">
        <v>44936</v>
      </c>
      <c r="L5634" s="1" t="s">
        <v>4227</v>
      </c>
      <c r="M5634" s="1" t="str">
        <f t="shared" si="435"/>
        <v>Infrastructure</v>
      </c>
      <c r="N5634" s="1" t="s">
        <v>4222</v>
      </c>
      <c r="O5634" s="1" t="s">
        <v>4374</v>
      </c>
      <c r="P5634" s="1">
        <v>5737</v>
      </c>
      <c r="Q5634" s="1">
        <v>2469292</v>
      </c>
      <c r="R5634" s="1">
        <f t="shared" si="436"/>
        <v>27583</v>
      </c>
      <c r="S5634" s="4">
        <v>432935.98047896416</v>
      </c>
      <c r="T5634" s="4">
        <v>52490.263987954291</v>
      </c>
      <c r="U5634" s="1">
        <f t="shared" si="437"/>
        <v>2441709</v>
      </c>
      <c r="V5634" s="4">
        <f t="shared" si="438"/>
        <v>1983865.7555330815</v>
      </c>
      <c r="W5634" s="1" t="str">
        <f t="shared" si="439"/>
        <v>Favourable</v>
      </c>
    </row>
    <row r="5635" spans="1:23" x14ac:dyDescent="0.25">
      <c r="A5635" s="1"/>
      <c r="B5635" s="1"/>
      <c r="C5635" s="1"/>
      <c r="D5635" s="1"/>
      <c r="E5635" s="1"/>
      <c r="F5635" s="2"/>
      <c r="G5635" s="3"/>
      <c r="H5635" s="1"/>
      <c r="I5635" s="1"/>
      <c r="J5635" s="1" t="s">
        <v>10452</v>
      </c>
      <c r="K5635" s="2">
        <v>44938</v>
      </c>
      <c r="L5635" s="1" t="s">
        <v>4207</v>
      </c>
      <c r="M5635" s="1" t="str">
        <f t="shared" ref="M5635:M5698" si="440">INDEX($A:$B,MATCH($L5635,$A:$A,0),2)</f>
        <v>Social Services</v>
      </c>
      <c r="N5635" s="1" t="s">
        <v>4222</v>
      </c>
      <c r="O5635" s="1" t="s">
        <v>4264</v>
      </c>
      <c r="P5635" s="1">
        <v>6761</v>
      </c>
      <c r="Q5635" s="1">
        <v>557674</v>
      </c>
      <c r="R5635" s="1">
        <f t="shared" ref="R5635:R5698" si="441">_xlfn.XLOOKUP($J5635,$E:$E,$G:$G,0,0,1)</f>
        <v>0</v>
      </c>
      <c r="S5635" s="4">
        <v>536961.94131871872</v>
      </c>
      <c r="T5635" s="4">
        <v>133139.04000181388</v>
      </c>
      <c r="U5635" s="1">
        <f t="shared" ref="U5635:U5698" si="442">Q5635-R5635</f>
        <v>557674</v>
      </c>
      <c r="V5635" s="4">
        <f t="shared" ref="V5635:V5698" si="443">Q5635-(S5635+T5635)</f>
        <v>-112426.98132053262</v>
      </c>
      <c r="W5635" s="1" t="str">
        <f t="shared" ref="W5635:W5698" si="444">IF(V5635&gt;=0,"Favourable","Adverse")</f>
        <v>Adverse</v>
      </c>
    </row>
    <row r="5636" spans="1:23" x14ac:dyDescent="0.25">
      <c r="A5636" s="1"/>
      <c r="B5636" s="1"/>
      <c r="C5636" s="1"/>
      <c r="D5636" s="1"/>
      <c r="E5636" s="1"/>
      <c r="F5636" s="2"/>
      <c r="G5636" s="3"/>
      <c r="H5636" s="1"/>
      <c r="I5636" s="1"/>
      <c r="J5636" s="1" t="s">
        <v>10453</v>
      </c>
      <c r="K5636" s="2">
        <v>44907</v>
      </c>
      <c r="L5636" s="1" t="s">
        <v>4238</v>
      </c>
      <c r="M5636" s="1" t="str">
        <f t="shared" si="440"/>
        <v>Education</v>
      </c>
      <c r="N5636" s="1" t="s">
        <v>4205</v>
      </c>
      <c r="O5636" s="1" t="s">
        <v>4247</v>
      </c>
      <c r="P5636" s="1">
        <v>9213</v>
      </c>
      <c r="Q5636" s="1">
        <v>2235985</v>
      </c>
      <c r="R5636" s="1">
        <f t="shared" si="441"/>
        <v>0</v>
      </c>
      <c r="S5636" s="4">
        <v>1258852.1262282047</v>
      </c>
      <c r="T5636" s="4">
        <v>466239.50989393843</v>
      </c>
      <c r="U5636" s="1">
        <f t="shared" si="442"/>
        <v>2235985</v>
      </c>
      <c r="V5636" s="4">
        <f t="shared" si="443"/>
        <v>510893.36387785687</v>
      </c>
      <c r="W5636" s="1" t="str">
        <f t="shared" si="444"/>
        <v>Favourable</v>
      </c>
    </row>
    <row r="5637" spans="1:23" x14ac:dyDescent="0.25">
      <c r="A5637" s="1"/>
      <c r="B5637" s="1"/>
      <c r="C5637" s="1"/>
      <c r="D5637" s="1"/>
      <c r="E5637" s="1"/>
      <c r="F5637" s="2"/>
      <c r="G5637" s="3"/>
      <c r="H5637" s="1"/>
      <c r="I5637" s="1"/>
      <c r="J5637" s="1" t="s">
        <v>5226</v>
      </c>
      <c r="K5637" s="2">
        <v>44656</v>
      </c>
      <c r="L5637" s="1" t="s">
        <v>4207</v>
      </c>
      <c r="M5637" s="1" t="str">
        <f t="shared" si="440"/>
        <v>Social Services</v>
      </c>
      <c r="N5637" s="1" t="s">
        <v>4222</v>
      </c>
      <c r="O5637" s="1" t="s">
        <v>4301</v>
      </c>
      <c r="P5637" s="1">
        <v>8686</v>
      </c>
      <c r="Q5637" s="1">
        <v>1880644</v>
      </c>
      <c r="R5637" s="1">
        <f t="shared" si="441"/>
        <v>36883</v>
      </c>
      <c r="S5637" s="4">
        <v>836644.94429878087</v>
      </c>
      <c r="T5637" s="4">
        <v>273222.56697962742</v>
      </c>
      <c r="U5637" s="1">
        <f t="shared" si="442"/>
        <v>1843761</v>
      </c>
      <c r="V5637" s="4">
        <f t="shared" si="443"/>
        <v>770776.48872159165</v>
      </c>
      <c r="W5637" s="1" t="str">
        <f t="shared" si="444"/>
        <v>Favourable</v>
      </c>
    </row>
    <row r="5638" spans="1:23" x14ac:dyDescent="0.25">
      <c r="A5638" s="1"/>
      <c r="B5638" s="1"/>
      <c r="C5638" s="1"/>
      <c r="D5638" s="1"/>
      <c r="E5638" s="1"/>
      <c r="F5638" s="2"/>
      <c r="G5638" s="3"/>
      <c r="H5638" s="1"/>
      <c r="I5638" s="1"/>
      <c r="J5638" s="1" t="s">
        <v>6930</v>
      </c>
      <c r="K5638" s="2">
        <v>45080</v>
      </c>
      <c r="L5638" s="1" t="s">
        <v>4227</v>
      </c>
      <c r="M5638" s="1" t="str">
        <f t="shared" si="440"/>
        <v>Infrastructure</v>
      </c>
      <c r="N5638" s="1" t="s">
        <v>4205</v>
      </c>
      <c r="O5638" s="1" t="s">
        <v>4286</v>
      </c>
      <c r="P5638" s="1">
        <v>8345</v>
      </c>
      <c r="Q5638" s="1">
        <v>2102082</v>
      </c>
      <c r="R5638" s="1">
        <f t="shared" si="441"/>
        <v>51986</v>
      </c>
      <c r="S5638" s="4">
        <v>410631.32318387821</v>
      </c>
      <c r="T5638" s="4">
        <v>100182.07110555626</v>
      </c>
      <c r="U5638" s="1">
        <f t="shared" si="442"/>
        <v>2050096</v>
      </c>
      <c r="V5638" s="4">
        <f t="shared" si="443"/>
        <v>1591268.6057105656</v>
      </c>
      <c r="W5638" s="1" t="str">
        <f t="shared" si="444"/>
        <v>Favourable</v>
      </c>
    </row>
    <row r="5639" spans="1:23" x14ac:dyDescent="0.25">
      <c r="A5639" s="1"/>
      <c r="B5639" s="1"/>
      <c r="C5639" s="1"/>
      <c r="D5639" s="1"/>
      <c r="E5639" s="1"/>
      <c r="F5639" s="2"/>
      <c r="G5639" s="3"/>
      <c r="H5639" s="1"/>
      <c r="I5639" s="1"/>
      <c r="J5639" s="1" t="s">
        <v>10454</v>
      </c>
      <c r="K5639" s="2">
        <v>44329</v>
      </c>
      <c r="L5639" s="1" t="s">
        <v>4207</v>
      </c>
      <c r="M5639" s="1" t="str">
        <f t="shared" si="440"/>
        <v>Social Services</v>
      </c>
      <c r="N5639" s="1" t="s">
        <v>4205</v>
      </c>
      <c r="O5639" s="1" t="s">
        <v>4264</v>
      </c>
      <c r="P5639" s="1">
        <v>5976</v>
      </c>
      <c r="Q5639" s="1">
        <v>1354339</v>
      </c>
      <c r="R5639" s="1">
        <f t="shared" si="441"/>
        <v>0</v>
      </c>
      <c r="S5639" s="4">
        <v>1299621.8706069787</v>
      </c>
      <c r="T5639" s="4">
        <v>410502.03504488169</v>
      </c>
      <c r="U5639" s="1">
        <f t="shared" si="442"/>
        <v>1354339</v>
      </c>
      <c r="V5639" s="4">
        <f t="shared" si="443"/>
        <v>-355784.9056518604</v>
      </c>
      <c r="W5639" s="1" t="str">
        <f t="shared" si="444"/>
        <v>Adverse</v>
      </c>
    </row>
    <row r="5640" spans="1:23" x14ac:dyDescent="0.25">
      <c r="A5640" s="1"/>
      <c r="B5640" s="1"/>
      <c r="C5640" s="1"/>
      <c r="D5640" s="1"/>
      <c r="E5640" s="1"/>
      <c r="F5640" s="2"/>
      <c r="G5640" s="3"/>
      <c r="H5640" s="1"/>
      <c r="I5640" s="1"/>
      <c r="J5640" s="1" t="s">
        <v>4454</v>
      </c>
      <c r="K5640" s="2">
        <v>44169</v>
      </c>
      <c r="L5640" s="1" t="s">
        <v>4238</v>
      </c>
      <c r="M5640" s="1" t="str">
        <f t="shared" si="440"/>
        <v>Education</v>
      </c>
      <c r="N5640" s="1" t="s">
        <v>4210</v>
      </c>
      <c r="O5640" s="1" t="s">
        <v>4273</v>
      </c>
      <c r="P5640" s="1">
        <v>8965</v>
      </c>
      <c r="Q5640" s="1">
        <v>1485992</v>
      </c>
      <c r="R5640" s="1">
        <f t="shared" si="441"/>
        <v>29069</v>
      </c>
      <c r="S5640" s="4">
        <v>1474762.710909287</v>
      </c>
      <c r="T5640" s="4">
        <v>208552.64288523328</v>
      </c>
      <c r="U5640" s="1">
        <f t="shared" si="442"/>
        <v>1456923</v>
      </c>
      <c r="V5640" s="4">
        <f t="shared" si="443"/>
        <v>-197323.35379452026</v>
      </c>
      <c r="W5640" s="1" t="str">
        <f t="shared" si="444"/>
        <v>Adverse</v>
      </c>
    </row>
    <row r="5641" spans="1:23" x14ac:dyDescent="0.25">
      <c r="A5641" s="1"/>
      <c r="B5641" s="1"/>
      <c r="C5641" s="1"/>
      <c r="D5641" s="1"/>
      <c r="E5641" s="1"/>
      <c r="F5641" s="2"/>
      <c r="G5641" s="3"/>
      <c r="H5641" s="1"/>
      <c r="I5641" s="1"/>
      <c r="J5641" s="1" t="s">
        <v>10455</v>
      </c>
      <c r="K5641" s="2">
        <v>45016</v>
      </c>
      <c r="L5641" s="1" t="s">
        <v>4227</v>
      </c>
      <c r="M5641" s="1" t="str">
        <f t="shared" si="440"/>
        <v>Infrastructure</v>
      </c>
      <c r="N5641" s="1" t="s">
        <v>4222</v>
      </c>
      <c r="O5641" s="1" t="s">
        <v>4267</v>
      </c>
      <c r="P5641" s="1">
        <v>6552</v>
      </c>
      <c r="Q5641" s="1">
        <v>424944</v>
      </c>
      <c r="R5641" s="1">
        <f t="shared" si="441"/>
        <v>0</v>
      </c>
      <c r="S5641" s="4">
        <v>96922.417499501447</v>
      </c>
      <c r="T5641" s="4">
        <v>118993.82403849626</v>
      </c>
      <c r="U5641" s="1">
        <f t="shared" si="442"/>
        <v>424944</v>
      </c>
      <c r="V5641" s="4">
        <f t="shared" si="443"/>
        <v>209027.7584620023</v>
      </c>
      <c r="W5641" s="1" t="str">
        <f t="shared" si="444"/>
        <v>Favourable</v>
      </c>
    </row>
    <row r="5642" spans="1:23" x14ac:dyDescent="0.25">
      <c r="A5642" s="1"/>
      <c r="B5642" s="1"/>
      <c r="C5642" s="1"/>
      <c r="D5642" s="1"/>
      <c r="E5642" s="1"/>
      <c r="F5642" s="2"/>
      <c r="G5642" s="3"/>
      <c r="H5642" s="1"/>
      <c r="I5642" s="1"/>
      <c r="J5642" s="1" t="s">
        <v>5781</v>
      </c>
      <c r="K5642" s="2">
        <v>44422</v>
      </c>
      <c r="L5642" s="1" t="s">
        <v>4207</v>
      </c>
      <c r="M5642" s="1" t="str">
        <f t="shared" si="440"/>
        <v>Social Services</v>
      </c>
      <c r="N5642" s="1" t="s">
        <v>4210</v>
      </c>
      <c r="O5642" s="1" t="s">
        <v>4374</v>
      </c>
      <c r="P5642" s="1">
        <v>5887</v>
      </c>
      <c r="Q5642" s="1">
        <v>1505577</v>
      </c>
      <c r="R5642" s="1">
        <f t="shared" si="441"/>
        <v>42507</v>
      </c>
      <c r="S5642" s="4">
        <v>503984.24944623065</v>
      </c>
      <c r="T5642" s="4">
        <v>154206.61850076777</v>
      </c>
      <c r="U5642" s="1">
        <f t="shared" si="442"/>
        <v>1463070</v>
      </c>
      <c r="V5642" s="4">
        <f t="shared" si="443"/>
        <v>847386.13205300155</v>
      </c>
      <c r="W5642" s="1" t="str">
        <f t="shared" si="444"/>
        <v>Favourable</v>
      </c>
    </row>
    <row r="5643" spans="1:23" x14ac:dyDescent="0.25">
      <c r="A5643" s="1"/>
      <c r="B5643" s="1"/>
      <c r="C5643" s="1"/>
      <c r="D5643" s="1"/>
      <c r="E5643" s="1"/>
      <c r="F5643" s="2"/>
      <c r="G5643" s="3"/>
      <c r="H5643" s="1"/>
      <c r="I5643" s="1"/>
      <c r="J5643" s="1" t="s">
        <v>10456</v>
      </c>
      <c r="K5643" s="2">
        <v>44149</v>
      </c>
      <c r="L5643" s="1" t="s">
        <v>4238</v>
      </c>
      <c r="M5643" s="1" t="str">
        <f t="shared" si="440"/>
        <v>Education</v>
      </c>
      <c r="N5643" s="1" t="s">
        <v>4210</v>
      </c>
      <c r="O5643" s="1" t="s">
        <v>4479</v>
      </c>
      <c r="P5643" s="1">
        <v>7328</v>
      </c>
      <c r="Q5643" s="1">
        <v>2127332</v>
      </c>
      <c r="R5643" s="1">
        <f t="shared" si="441"/>
        <v>0</v>
      </c>
      <c r="S5643" s="4">
        <v>2090191.2353207618</v>
      </c>
      <c r="T5643" s="4">
        <v>396446.96278465778</v>
      </c>
      <c r="U5643" s="1">
        <f t="shared" si="442"/>
        <v>2127332</v>
      </c>
      <c r="V5643" s="4">
        <f t="shared" si="443"/>
        <v>-359306.19810541952</v>
      </c>
      <c r="W5643" s="1" t="str">
        <f t="shared" si="444"/>
        <v>Adverse</v>
      </c>
    </row>
    <row r="5644" spans="1:23" x14ac:dyDescent="0.25">
      <c r="A5644" s="1"/>
      <c r="B5644" s="1"/>
      <c r="C5644" s="1"/>
      <c r="D5644" s="1"/>
      <c r="E5644" s="1"/>
      <c r="F5644" s="2"/>
      <c r="G5644" s="3"/>
      <c r="H5644" s="1"/>
      <c r="I5644" s="1"/>
      <c r="J5644" s="1" t="s">
        <v>8935</v>
      </c>
      <c r="K5644" s="2">
        <v>44754</v>
      </c>
      <c r="L5644" s="1" t="s">
        <v>4207</v>
      </c>
      <c r="M5644" s="1" t="str">
        <f t="shared" si="440"/>
        <v>Social Services</v>
      </c>
      <c r="N5644" s="1" t="s">
        <v>4205</v>
      </c>
      <c r="O5644" s="1" t="s">
        <v>4338</v>
      </c>
      <c r="P5644" s="1">
        <v>7849</v>
      </c>
      <c r="Q5644" s="1">
        <v>503049</v>
      </c>
      <c r="R5644" s="1">
        <f t="shared" si="441"/>
        <v>39476</v>
      </c>
      <c r="S5644" s="4">
        <v>358134.75532506325</v>
      </c>
      <c r="T5644" s="4">
        <v>139232.92907587637</v>
      </c>
      <c r="U5644" s="1">
        <f t="shared" si="442"/>
        <v>463573</v>
      </c>
      <c r="V5644" s="4">
        <f t="shared" si="443"/>
        <v>5681.3155990603846</v>
      </c>
      <c r="W5644" s="1" t="str">
        <f t="shared" si="444"/>
        <v>Favourable</v>
      </c>
    </row>
    <row r="5645" spans="1:23" x14ac:dyDescent="0.25">
      <c r="A5645" s="1"/>
      <c r="B5645" s="1"/>
      <c r="C5645" s="1"/>
      <c r="D5645" s="1"/>
      <c r="E5645" s="1"/>
      <c r="F5645" s="2"/>
      <c r="G5645" s="3"/>
      <c r="H5645" s="1"/>
      <c r="I5645" s="1"/>
      <c r="J5645" s="1" t="s">
        <v>10457</v>
      </c>
      <c r="K5645" s="2">
        <v>44958</v>
      </c>
      <c r="L5645" s="1" t="s">
        <v>4207</v>
      </c>
      <c r="M5645" s="1" t="str">
        <f t="shared" si="440"/>
        <v>Social Services</v>
      </c>
      <c r="N5645" s="1" t="s">
        <v>4210</v>
      </c>
      <c r="O5645" s="1" t="s">
        <v>4438</v>
      </c>
      <c r="P5645" s="1">
        <v>6266</v>
      </c>
      <c r="Q5645" s="1">
        <v>1362197</v>
      </c>
      <c r="R5645" s="1">
        <f t="shared" si="441"/>
        <v>0</v>
      </c>
      <c r="S5645" s="4">
        <v>554918.7775043447</v>
      </c>
      <c r="T5645" s="4">
        <v>69251.747445664296</v>
      </c>
      <c r="U5645" s="1">
        <f t="shared" si="442"/>
        <v>1362197</v>
      </c>
      <c r="V5645" s="4">
        <f t="shared" si="443"/>
        <v>738026.47504999104</v>
      </c>
      <c r="W5645" s="1" t="str">
        <f t="shared" si="444"/>
        <v>Favourable</v>
      </c>
    </row>
    <row r="5646" spans="1:23" x14ac:dyDescent="0.25">
      <c r="A5646" s="1"/>
      <c r="B5646" s="1"/>
      <c r="C5646" s="1"/>
      <c r="D5646" s="1"/>
      <c r="E5646" s="1"/>
      <c r="F5646" s="2"/>
      <c r="G5646" s="3"/>
      <c r="H5646" s="1"/>
      <c r="I5646" s="1"/>
      <c r="J5646" s="1" t="s">
        <v>5700</v>
      </c>
      <c r="K5646" s="2">
        <v>45152</v>
      </c>
      <c r="L5646" s="1" t="s">
        <v>4207</v>
      </c>
      <c r="M5646" s="1" t="str">
        <f t="shared" si="440"/>
        <v>Social Services</v>
      </c>
      <c r="N5646" s="1" t="s">
        <v>4205</v>
      </c>
      <c r="O5646" s="1" t="s">
        <v>4289</v>
      </c>
      <c r="P5646" s="1">
        <v>9341</v>
      </c>
      <c r="Q5646" s="1">
        <v>839042</v>
      </c>
      <c r="R5646" s="1">
        <f t="shared" si="441"/>
        <v>99682</v>
      </c>
      <c r="S5646" s="4">
        <v>477334.9829202714</v>
      </c>
      <c r="T5646" s="4">
        <v>243931.07654128585</v>
      </c>
      <c r="U5646" s="1">
        <f t="shared" si="442"/>
        <v>739360</v>
      </c>
      <c r="V5646" s="4">
        <f t="shared" si="443"/>
        <v>117775.94053844269</v>
      </c>
      <c r="W5646" s="1" t="str">
        <f t="shared" si="444"/>
        <v>Favourable</v>
      </c>
    </row>
    <row r="5647" spans="1:23" x14ac:dyDescent="0.25">
      <c r="A5647" s="1"/>
      <c r="B5647" s="1"/>
      <c r="C5647" s="1"/>
      <c r="D5647" s="1"/>
      <c r="E5647" s="1"/>
      <c r="F5647" s="2"/>
      <c r="G5647" s="3"/>
      <c r="H5647" s="1"/>
      <c r="I5647" s="1"/>
      <c r="J5647" s="1" t="s">
        <v>9137</v>
      </c>
      <c r="K5647" s="2">
        <v>44478</v>
      </c>
      <c r="L5647" s="1" t="s">
        <v>4204</v>
      </c>
      <c r="M5647" s="1" t="str">
        <f t="shared" si="440"/>
        <v>Education</v>
      </c>
      <c r="N5647" s="1" t="s">
        <v>4205</v>
      </c>
      <c r="O5647" s="1" t="s">
        <v>4223</v>
      </c>
      <c r="P5647" s="1">
        <v>5968</v>
      </c>
      <c r="Q5647" s="1">
        <v>1200415</v>
      </c>
      <c r="R5647" s="1">
        <f t="shared" si="441"/>
        <v>34888</v>
      </c>
      <c r="S5647" s="4">
        <v>555202.30387739756</v>
      </c>
      <c r="T5647" s="4">
        <v>131621.88387989567</v>
      </c>
      <c r="U5647" s="1">
        <f t="shared" si="442"/>
        <v>1165527</v>
      </c>
      <c r="V5647" s="4">
        <f t="shared" si="443"/>
        <v>513590.81224270677</v>
      </c>
      <c r="W5647" s="1" t="str">
        <f t="shared" si="444"/>
        <v>Favourable</v>
      </c>
    </row>
    <row r="5648" spans="1:23" x14ac:dyDescent="0.25">
      <c r="A5648" s="1"/>
      <c r="B5648" s="1"/>
      <c r="C5648" s="1"/>
      <c r="D5648" s="1"/>
      <c r="E5648" s="1"/>
      <c r="F5648" s="2"/>
      <c r="G5648" s="3"/>
      <c r="H5648" s="1"/>
      <c r="I5648" s="1"/>
      <c r="J5648" s="1" t="s">
        <v>5681</v>
      </c>
      <c r="K5648" s="2">
        <v>45160</v>
      </c>
      <c r="L5648" s="1" t="s">
        <v>4207</v>
      </c>
      <c r="M5648" s="1" t="str">
        <f t="shared" si="440"/>
        <v>Social Services</v>
      </c>
      <c r="N5648" s="1" t="s">
        <v>4205</v>
      </c>
      <c r="O5648" s="1" t="s">
        <v>4259</v>
      </c>
      <c r="P5648" s="1">
        <v>9044</v>
      </c>
      <c r="Q5648" s="1">
        <v>1040322</v>
      </c>
      <c r="R5648" s="1">
        <f t="shared" si="441"/>
        <v>24226</v>
      </c>
      <c r="S5648" s="4">
        <v>383218.52223426377</v>
      </c>
      <c r="T5648" s="4">
        <v>317181.85857874848</v>
      </c>
      <c r="U5648" s="1">
        <f t="shared" si="442"/>
        <v>1016096</v>
      </c>
      <c r="V5648" s="4">
        <f t="shared" si="443"/>
        <v>339921.61918698775</v>
      </c>
      <c r="W5648" s="1" t="str">
        <f t="shared" si="444"/>
        <v>Favourable</v>
      </c>
    </row>
    <row r="5649" spans="1:23" x14ac:dyDescent="0.25">
      <c r="A5649" s="1"/>
      <c r="B5649" s="1"/>
      <c r="C5649" s="1"/>
      <c r="D5649" s="1"/>
      <c r="E5649" s="1"/>
      <c r="F5649" s="2"/>
      <c r="G5649" s="3"/>
      <c r="H5649" s="1"/>
      <c r="I5649" s="1"/>
      <c r="J5649" s="1" t="s">
        <v>6873</v>
      </c>
      <c r="K5649" s="2">
        <v>44561</v>
      </c>
      <c r="L5649" s="1" t="s">
        <v>4227</v>
      </c>
      <c r="M5649" s="1" t="str">
        <f t="shared" si="440"/>
        <v>Infrastructure</v>
      </c>
      <c r="N5649" s="1" t="s">
        <v>4205</v>
      </c>
      <c r="O5649" s="1" t="s">
        <v>4438</v>
      </c>
      <c r="P5649" s="1">
        <v>9310</v>
      </c>
      <c r="Q5649" s="1">
        <v>2215803</v>
      </c>
      <c r="R5649" s="1">
        <f t="shared" si="441"/>
        <v>20881</v>
      </c>
      <c r="S5649" s="4">
        <v>24997.673260824897</v>
      </c>
      <c r="T5649" s="4">
        <v>105334.62152999338</v>
      </c>
      <c r="U5649" s="1">
        <f t="shared" si="442"/>
        <v>2194922</v>
      </c>
      <c r="V5649" s="4">
        <f t="shared" si="443"/>
        <v>2085470.7052091816</v>
      </c>
      <c r="W5649" s="1" t="str">
        <f t="shared" si="444"/>
        <v>Favourable</v>
      </c>
    </row>
    <row r="5650" spans="1:23" x14ac:dyDescent="0.25">
      <c r="A5650" s="1"/>
      <c r="B5650" s="1"/>
      <c r="C5650" s="1"/>
      <c r="D5650" s="1"/>
      <c r="E5650" s="1"/>
      <c r="F5650" s="2"/>
      <c r="G5650" s="3"/>
      <c r="H5650" s="1"/>
      <c r="I5650" s="1"/>
      <c r="J5650" s="1" t="s">
        <v>6566</v>
      </c>
      <c r="K5650" s="2">
        <v>43885</v>
      </c>
      <c r="L5650" s="1" t="s">
        <v>4207</v>
      </c>
      <c r="M5650" s="1" t="str">
        <f t="shared" si="440"/>
        <v>Social Services</v>
      </c>
      <c r="N5650" s="1" t="s">
        <v>4210</v>
      </c>
      <c r="O5650" s="1" t="s">
        <v>4301</v>
      </c>
      <c r="P5650" s="1">
        <v>7810</v>
      </c>
      <c r="Q5650" s="1">
        <v>1944930</v>
      </c>
      <c r="R5650" s="1">
        <f t="shared" si="441"/>
        <v>45593</v>
      </c>
      <c r="S5650" s="4">
        <v>1693383.7213666798</v>
      </c>
      <c r="T5650" s="4">
        <v>253542.14275052282</v>
      </c>
      <c r="U5650" s="1">
        <f t="shared" si="442"/>
        <v>1899337</v>
      </c>
      <c r="V5650" s="4">
        <f t="shared" si="443"/>
        <v>-1995.8641172025818</v>
      </c>
      <c r="W5650" s="1" t="str">
        <f t="shared" si="444"/>
        <v>Adverse</v>
      </c>
    </row>
    <row r="5651" spans="1:23" x14ac:dyDescent="0.25">
      <c r="A5651" s="1"/>
      <c r="B5651" s="1"/>
      <c r="C5651" s="1"/>
      <c r="D5651" s="1"/>
      <c r="E5651" s="1"/>
      <c r="F5651" s="2"/>
      <c r="G5651" s="3"/>
      <c r="H5651" s="1"/>
      <c r="I5651" s="1"/>
      <c r="J5651" s="1" t="s">
        <v>6727</v>
      </c>
      <c r="K5651" s="2">
        <v>44602</v>
      </c>
      <c r="L5651" s="1" t="s">
        <v>4204</v>
      </c>
      <c r="M5651" s="1" t="str">
        <f t="shared" si="440"/>
        <v>Education</v>
      </c>
      <c r="N5651" s="1" t="s">
        <v>4222</v>
      </c>
      <c r="O5651" s="1" t="s">
        <v>4233</v>
      </c>
      <c r="P5651" s="1">
        <v>6082</v>
      </c>
      <c r="Q5651" s="1">
        <v>647014</v>
      </c>
      <c r="R5651" s="1">
        <f t="shared" si="441"/>
        <v>23571</v>
      </c>
      <c r="S5651" s="4">
        <v>200532.9051577129</v>
      </c>
      <c r="T5651" s="4">
        <v>7044.0457492461874</v>
      </c>
      <c r="U5651" s="1">
        <f t="shared" si="442"/>
        <v>623443</v>
      </c>
      <c r="V5651" s="4">
        <f t="shared" si="443"/>
        <v>439437.04909304087</v>
      </c>
      <c r="W5651" s="1" t="str">
        <f t="shared" si="444"/>
        <v>Favourable</v>
      </c>
    </row>
    <row r="5652" spans="1:23" x14ac:dyDescent="0.25">
      <c r="A5652" s="1"/>
      <c r="B5652" s="1"/>
      <c r="C5652" s="1"/>
      <c r="D5652" s="1"/>
      <c r="E5652" s="1"/>
      <c r="F5652" s="2"/>
      <c r="G5652" s="3"/>
      <c r="H5652" s="1"/>
      <c r="I5652" s="1"/>
      <c r="J5652" s="1" t="s">
        <v>5735</v>
      </c>
      <c r="K5652" s="2">
        <v>43909</v>
      </c>
      <c r="L5652" s="1" t="s">
        <v>4238</v>
      </c>
      <c r="M5652" s="1" t="str">
        <f t="shared" si="440"/>
        <v>Education</v>
      </c>
      <c r="N5652" s="1" t="s">
        <v>4222</v>
      </c>
      <c r="O5652" s="1" t="s">
        <v>4496</v>
      </c>
      <c r="P5652" s="1">
        <v>6154</v>
      </c>
      <c r="Q5652" s="1">
        <v>2281712</v>
      </c>
      <c r="R5652" s="1">
        <f t="shared" si="441"/>
        <v>46934</v>
      </c>
      <c r="S5652" s="4">
        <v>1711905.9210943016</v>
      </c>
      <c r="T5652" s="4">
        <v>751003.31914192636</v>
      </c>
      <c r="U5652" s="1">
        <f t="shared" si="442"/>
        <v>2234778</v>
      </c>
      <c r="V5652" s="4">
        <f t="shared" si="443"/>
        <v>-181197.24023622787</v>
      </c>
      <c r="W5652" s="1" t="str">
        <f t="shared" si="444"/>
        <v>Adverse</v>
      </c>
    </row>
    <row r="5653" spans="1:23" x14ac:dyDescent="0.25">
      <c r="A5653" s="1"/>
      <c r="B5653" s="1"/>
      <c r="C5653" s="1"/>
      <c r="D5653" s="1"/>
      <c r="E5653" s="1"/>
      <c r="F5653" s="2"/>
      <c r="G5653" s="3"/>
      <c r="H5653" s="1"/>
      <c r="I5653" s="1"/>
      <c r="J5653" s="1" t="s">
        <v>10458</v>
      </c>
      <c r="K5653" s="2">
        <v>44581</v>
      </c>
      <c r="L5653" s="1" t="s">
        <v>4238</v>
      </c>
      <c r="M5653" s="1" t="str">
        <f t="shared" si="440"/>
        <v>Education</v>
      </c>
      <c r="N5653" s="1" t="s">
        <v>4210</v>
      </c>
      <c r="O5653" s="1" t="s">
        <v>4223</v>
      </c>
      <c r="P5653" s="1">
        <v>5552</v>
      </c>
      <c r="Q5653" s="1">
        <v>2146105</v>
      </c>
      <c r="R5653" s="1">
        <f t="shared" si="441"/>
        <v>0</v>
      </c>
      <c r="S5653" s="4">
        <v>1165435.8331131206</v>
      </c>
      <c r="T5653" s="4">
        <v>331545.11667099985</v>
      </c>
      <c r="U5653" s="1">
        <f t="shared" si="442"/>
        <v>2146105</v>
      </c>
      <c r="V5653" s="4">
        <f t="shared" si="443"/>
        <v>649124.05021587946</v>
      </c>
      <c r="W5653" s="1" t="str">
        <f t="shared" si="444"/>
        <v>Favourable</v>
      </c>
    </row>
    <row r="5654" spans="1:23" x14ac:dyDescent="0.25">
      <c r="A5654" s="1"/>
      <c r="B5654" s="1"/>
      <c r="C5654" s="1"/>
      <c r="D5654" s="1"/>
      <c r="E5654" s="1"/>
      <c r="F5654" s="2"/>
      <c r="G5654" s="3"/>
      <c r="H5654" s="1"/>
      <c r="I5654" s="1"/>
      <c r="J5654" s="1" t="s">
        <v>6150</v>
      </c>
      <c r="K5654" s="2">
        <v>44932</v>
      </c>
      <c r="L5654" s="1" t="s">
        <v>4204</v>
      </c>
      <c r="M5654" s="1" t="str">
        <f t="shared" si="440"/>
        <v>Education</v>
      </c>
      <c r="N5654" s="1" t="s">
        <v>4222</v>
      </c>
      <c r="O5654" s="1" t="s">
        <v>4286</v>
      </c>
      <c r="P5654" s="1">
        <v>7029</v>
      </c>
      <c r="Q5654" s="1">
        <v>2119962</v>
      </c>
      <c r="R5654" s="1">
        <f t="shared" si="441"/>
        <v>45714</v>
      </c>
      <c r="S5654" s="4">
        <v>718102.924136266</v>
      </c>
      <c r="T5654" s="4">
        <v>439210.34299702308</v>
      </c>
      <c r="U5654" s="1">
        <f t="shared" si="442"/>
        <v>2074248</v>
      </c>
      <c r="V5654" s="4">
        <f t="shared" si="443"/>
        <v>962648.73286671098</v>
      </c>
      <c r="W5654" s="1" t="str">
        <f t="shared" si="444"/>
        <v>Favourable</v>
      </c>
    </row>
    <row r="5655" spans="1:23" x14ac:dyDescent="0.25">
      <c r="A5655" s="1"/>
      <c r="B5655" s="1"/>
      <c r="C5655" s="1"/>
      <c r="D5655" s="1"/>
      <c r="E5655" s="1"/>
      <c r="F5655" s="2"/>
      <c r="G5655" s="3"/>
      <c r="H5655" s="1"/>
      <c r="I5655" s="1"/>
      <c r="J5655" s="1" t="s">
        <v>10459</v>
      </c>
      <c r="K5655" s="2">
        <v>44069</v>
      </c>
      <c r="L5655" s="1" t="s">
        <v>4204</v>
      </c>
      <c r="M5655" s="1" t="str">
        <f t="shared" si="440"/>
        <v>Education</v>
      </c>
      <c r="N5655" s="1" t="s">
        <v>4205</v>
      </c>
      <c r="O5655" s="1" t="s">
        <v>4244</v>
      </c>
      <c r="P5655" s="1">
        <v>9424</v>
      </c>
      <c r="Q5655" s="1">
        <v>895166</v>
      </c>
      <c r="R5655" s="1">
        <f t="shared" si="441"/>
        <v>0</v>
      </c>
      <c r="S5655" s="4">
        <v>453322.02482928371</v>
      </c>
      <c r="T5655" s="4">
        <v>240223.5827162163</v>
      </c>
      <c r="U5655" s="1">
        <f t="shared" si="442"/>
        <v>895166</v>
      </c>
      <c r="V5655" s="4">
        <f t="shared" si="443"/>
        <v>201620.39245449996</v>
      </c>
      <c r="W5655" s="1" t="str">
        <f t="shared" si="444"/>
        <v>Favourable</v>
      </c>
    </row>
    <row r="5656" spans="1:23" x14ac:dyDescent="0.25">
      <c r="A5656" s="1"/>
      <c r="B5656" s="1"/>
      <c r="C5656" s="1"/>
      <c r="D5656" s="1"/>
      <c r="E5656" s="1"/>
      <c r="F5656" s="2"/>
      <c r="G5656" s="3"/>
      <c r="H5656" s="1"/>
      <c r="I5656" s="1"/>
      <c r="J5656" s="1" t="s">
        <v>10460</v>
      </c>
      <c r="K5656" s="2">
        <v>45194</v>
      </c>
      <c r="L5656" s="1" t="s">
        <v>4207</v>
      </c>
      <c r="M5656" s="1" t="str">
        <f t="shared" si="440"/>
        <v>Social Services</v>
      </c>
      <c r="N5656" s="1" t="s">
        <v>4205</v>
      </c>
      <c r="O5656" s="1" t="s">
        <v>4279</v>
      </c>
      <c r="P5656" s="1">
        <v>7162</v>
      </c>
      <c r="Q5656" s="1">
        <v>2030984</v>
      </c>
      <c r="R5656" s="1">
        <f t="shared" si="441"/>
        <v>0</v>
      </c>
      <c r="S5656" s="4">
        <v>1715392.1851879989</v>
      </c>
      <c r="T5656" s="4">
        <v>506077.62065142259</v>
      </c>
      <c r="U5656" s="1">
        <f t="shared" si="442"/>
        <v>2030984</v>
      </c>
      <c r="V5656" s="4">
        <f t="shared" si="443"/>
        <v>-190485.80583942169</v>
      </c>
      <c r="W5656" s="1" t="str">
        <f t="shared" si="444"/>
        <v>Adverse</v>
      </c>
    </row>
    <row r="5657" spans="1:23" x14ac:dyDescent="0.25">
      <c r="A5657" s="1"/>
      <c r="B5657" s="1"/>
      <c r="C5657" s="1"/>
      <c r="D5657" s="1"/>
      <c r="E5657" s="1"/>
      <c r="F5657" s="2"/>
      <c r="G5657" s="3"/>
      <c r="H5657" s="1"/>
      <c r="I5657" s="1"/>
      <c r="J5657" s="1" t="s">
        <v>6857</v>
      </c>
      <c r="K5657" s="2">
        <v>45051</v>
      </c>
      <c r="L5657" s="1" t="s">
        <v>4238</v>
      </c>
      <c r="M5657" s="1" t="str">
        <f t="shared" si="440"/>
        <v>Education</v>
      </c>
      <c r="N5657" s="1" t="s">
        <v>4205</v>
      </c>
      <c r="O5657" s="1" t="s">
        <v>4479</v>
      </c>
      <c r="P5657" s="1">
        <v>8557</v>
      </c>
      <c r="Q5657" s="1">
        <v>1454800</v>
      </c>
      <c r="R5657" s="1">
        <f t="shared" si="441"/>
        <v>21552</v>
      </c>
      <c r="S5657" s="4">
        <v>346819.41018666455</v>
      </c>
      <c r="T5657" s="4">
        <v>169431.66846767525</v>
      </c>
      <c r="U5657" s="1">
        <f t="shared" si="442"/>
        <v>1433248</v>
      </c>
      <c r="V5657" s="4">
        <f t="shared" si="443"/>
        <v>938548.92134566023</v>
      </c>
      <c r="W5657" s="1" t="str">
        <f t="shared" si="444"/>
        <v>Favourable</v>
      </c>
    </row>
    <row r="5658" spans="1:23" x14ac:dyDescent="0.25">
      <c r="A5658" s="1"/>
      <c r="B5658" s="1"/>
      <c r="C5658" s="1"/>
      <c r="D5658" s="1"/>
      <c r="E5658" s="1"/>
      <c r="F5658" s="2"/>
      <c r="G5658" s="3"/>
      <c r="H5658" s="1"/>
      <c r="I5658" s="1"/>
      <c r="J5658" s="1" t="s">
        <v>6886</v>
      </c>
      <c r="K5658" s="2">
        <v>44366</v>
      </c>
      <c r="L5658" s="1" t="s">
        <v>4207</v>
      </c>
      <c r="M5658" s="1" t="str">
        <f t="shared" si="440"/>
        <v>Social Services</v>
      </c>
      <c r="N5658" s="1" t="s">
        <v>4210</v>
      </c>
      <c r="O5658" s="1" t="s">
        <v>4286</v>
      </c>
      <c r="P5658" s="1">
        <v>6005</v>
      </c>
      <c r="Q5658" s="1">
        <v>1410977</v>
      </c>
      <c r="R5658" s="1">
        <f t="shared" si="441"/>
        <v>45530</v>
      </c>
      <c r="S5658" s="4">
        <v>505170.6738061292</v>
      </c>
      <c r="T5658" s="4">
        <v>431836.34021797584</v>
      </c>
      <c r="U5658" s="1">
        <f t="shared" si="442"/>
        <v>1365447</v>
      </c>
      <c r="V5658" s="4">
        <f t="shared" si="443"/>
        <v>473969.98597589496</v>
      </c>
      <c r="W5658" s="1" t="str">
        <f t="shared" si="444"/>
        <v>Favourable</v>
      </c>
    </row>
    <row r="5659" spans="1:23" x14ac:dyDescent="0.25">
      <c r="A5659" s="1"/>
      <c r="B5659" s="1"/>
      <c r="C5659" s="1"/>
      <c r="D5659" s="1"/>
      <c r="E5659" s="1"/>
      <c r="F5659" s="2"/>
      <c r="G5659" s="3"/>
      <c r="H5659" s="1"/>
      <c r="I5659" s="1"/>
      <c r="J5659" s="1" t="s">
        <v>4220</v>
      </c>
      <c r="K5659" s="2">
        <v>45338</v>
      </c>
      <c r="L5659" s="1" t="s">
        <v>4238</v>
      </c>
      <c r="M5659" s="1" t="str">
        <f t="shared" si="440"/>
        <v>Education</v>
      </c>
      <c r="N5659" s="1" t="s">
        <v>4205</v>
      </c>
      <c r="O5659" s="1" t="s">
        <v>4206</v>
      </c>
      <c r="P5659" s="1">
        <v>5913</v>
      </c>
      <c r="Q5659" s="1">
        <v>662609</v>
      </c>
      <c r="R5659" s="1">
        <f t="shared" si="441"/>
        <v>54262</v>
      </c>
      <c r="S5659" s="4">
        <v>147828.790570399</v>
      </c>
      <c r="T5659" s="4">
        <v>204726.77160049343</v>
      </c>
      <c r="U5659" s="1">
        <f t="shared" si="442"/>
        <v>608347</v>
      </c>
      <c r="V5659" s="4">
        <f t="shared" si="443"/>
        <v>310053.43782910757</v>
      </c>
      <c r="W5659" s="1" t="str">
        <f t="shared" si="444"/>
        <v>Favourable</v>
      </c>
    </row>
    <row r="5660" spans="1:23" x14ac:dyDescent="0.25">
      <c r="A5660" s="1"/>
      <c r="B5660" s="1"/>
      <c r="C5660" s="1"/>
      <c r="D5660" s="1"/>
      <c r="E5660" s="1"/>
      <c r="F5660" s="2"/>
      <c r="G5660" s="3"/>
      <c r="H5660" s="1"/>
      <c r="I5660" s="1"/>
      <c r="J5660" s="1" t="s">
        <v>7939</v>
      </c>
      <c r="K5660" s="2">
        <v>44865</v>
      </c>
      <c r="L5660" s="1" t="s">
        <v>4204</v>
      </c>
      <c r="M5660" s="1" t="str">
        <f t="shared" si="440"/>
        <v>Education</v>
      </c>
      <c r="N5660" s="1" t="s">
        <v>4222</v>
      </c>
      <c r="O5660" s="1" t="s">
        <v>4441</v>
      </c>
      <c r="P5660" s="1">
        <v>5540</v>
      </c>
      <c r="Q5660" s="1">
        <v>1330191</v>
      </c>
      <c r="R5660" s="1">
        <f t="shared" si="441"/>
        <v>36812</v>
      </c>
      <c r="S5660" s="4">
        <v>365220.6763419889</v>
      </c>
      <c r="T5660" s="4">
        <v>411270.6571174183</v>
      </c>
      <c r="U5660" s="1">
        <f t="shared" si="442"/>
        <v>1293379</v>
      </c>
      <c r="V5660" s="4">
        <f t="shared" si="443"/>
        <v>553699.66654059279</v>
      </c>
      <c r="W5660" s="1" t="str">
        <f t="shared" si="444"/>
        <v>Favourable</v>
      </c>
    </row>
    <row r="5661" spans="1:23" x14ac:dyDescent="0.25">
      <c r="A5661" s="1"/>
      <c r="B5661" s="1"/>
      <c r="C5661" s="1"/>
      <c r="D5661" s="1"/>
      <c r="E5661" s="1"/>
      <c r="F5661" s="2"/>
      <c r="G5661" s="3"/>
      <c r="H5661" s="1"/>
      <c r="I5661" s="1"/>
      <c r="J5661" s="1" t="s">
        <v>4922</v>
      </c>
      <c r="K5661" s="2">
        <v>44858</v>
      </c>
      <c r="L5661" s="1" t="s">
        <v>4227</v>
      </c>
      <c r="M5661" s="1" t="str">
        <f t="shared" si="440"/>
        <v>Infrastructure</v>
      </c>
      <c r="N5661" s="1" t="s">
        <v>4210</v>
      </c>
      <c r="O5661" s="1" t="s">
        <v>4335</v>
      </c>
      <c r="P5661" s="1">
        <v>6873</v>
      </c>
      <c r="Q5661" s="1">
        <v>2067283</v>
      </c>
      <c r="R5661" s="1">
        <f t="shared" si="441"/>
        <v>85157</v>
      </c>
      <c r="S5661" s="4">
        <v>1068160.5062300323</v>
      </c>
      <c r="T5661" s="4">
        <v>478046.13230103074</v>
      </c>
      <c r="U5661" s="1">
        <f t="shared" si="442"/>
        <v>1982126</v>
      </c>
      <c r="V5661" s="4">
        <f t="shared" si="443"/>
        <v>521076.36146893702</v>
      </c>
      <c r="W5661" s="1" t="str">
        <f t="shared" si="444"/>
        <v>Favourable</v>
      </c>
    </row>
    <row r="5662" spans="1:23" x14ac:dyDescent="0.25">
      <c r="A5662" s="1"/>
      <c r="B5662" s="1"/>
      <c r="C5662" s="1"/>
      <c r="D5662" s="1"/>
      <c r="E5662" s="1"/>
      <c r="F5662" s="2"/>
      <c r="G5662" s="3"/>
      <c r="H5662" s="1"/>
      <c r="I5662" s="1"/>
      <c r="J5662" s="1" t="s">
        <v>5947</v>
      </c>
      <c r="K5662" s="2">
        <v>44970</v>
      </c>
      <c r="L5662" s="1" t="s">
        <v>4207</v>
      </c>
      <c r="M5662" s="1" t="str">
        <f t="shared" si="440"/>
        <v>Social Services</v>
      </c>
      <c r="N5662" s="1" t="s">
        <v>4210</v>
      </c>
      <c r="O5662" s="1" t="s">
        <v>4250</v>
      </c>
      <c r="P5662" s="1">
        <v>8428</v>
      </c>
      <c r="Q5662" s="1">
        <v>1709137</v>
      </c>
      <c r="R5662" s="1">
        <f t="shared" si="441"/>
        <v>24757</v>
      </c>
      <c r="S5662" s="4">
        <v>908930.15976590372</v>
      </c>
      <c r="T5662" s="4">
        <v>155964.98288836353</v>
      </c>
      <c r="U5662" s="1">
        <f t="shared" si="442"/>
        <v>1684380</v>
      </c>
      <c r="V5662" s="4">
        <f t="shared" si="443"/>
        <v>644241.85734573286</v>
      </c>
      <c r="W5662" s="1" t="str">
        <f t="shared" si="444"/>
        <v>Favourable</v>
      </c>
    </row>
    <row r="5663" spans="1:23" x14ac:dyDescent="0.25">
      <c r="A5663" s="1"/>
      <c r="B5663" s="1"/>
      <c r="C5663" s="1"/>
      <c r="D5663" s="1"/>
      <c r="E5663" s="1"/>
      <c r="F5663" s="2"/>
      <c r="G5663" s="3"/>
      <c r="H5663" s="1"/>
      <c r="I5663" s="1"/>
      <c r="J5663" s="1" t="s">
        <v>8187</v>
      </c>
      <c r="K5663" s="2">
        <v>44259</v>
      </c>
      <c r="L5663" s="1" t="s">
        <v>4204</v>
      </c>
      <c r="M5663" s="1" t="str">
        <f t="shared" si="440"/>
        <v>Education</v>
      </c>
      <c r="N5663" s="1" t="s">
        <v>4210</v>
      </c>
      <c r="O5663" s="1" t="s">
        <v>4276</v>
      </c>
      <c r="P5663" s="1">
        <v>8330</v>
      </c>
      <c r="Q5663" s="1">
        <v>2228420</v>
      </c>
      <c r="R5663" s="1">
        <f t="shared" si="441"/>
        <v>28889</v>
      </c>
      <c r="S5663" s="4">
        <v>2144628.6034234297</v>
      </c>
      <c r="T5663" s="4">
        <v>134514.91923415373</v>
      </c>
      <c r="U5663" s="1">
        <f t="shared" si="442"/>
        <v>2199531</v>
      </c>
      <c r="V5663" s="4">
        <f t="shared" si="443"/>
        <v>-50723.522657583468</v>
      </c>
      <c r="W5663" s="1" t="str">
        <f t="shared" si="444"/>
        <v>Adverse</v>
      </c>
    </row>
    <row r="5664" spans="1:23" x14ac:dyDescent="0.25">
      <c r="A5664" s="1"/>
      <c r="B5664" s="1"/>
      <c r="C5664" s="1"/>
      <c r="D5664" s="1"/>
      <c r="E5664" s="1"/>
      <c r="F5664" s="2"/>
      <c r="G5664" s="3"/>
      <c r="H5664" s="1"/>
      <c r="I5664" s="1"/>
      <c r="J5664" s="1" t="s">
        <v>9181</v>
      </c>
      <c r="K5664" s="2">
        <v>44428</v>
      </c>
      <c r="L5664" s="1" t="s">
        <v>4227</v>
      </c>
      <c r="M5664" s="1" t="str">
        <f t="shared" si="440"/>
        <v>Infrastructure</v>
      </c>
      <c r="N5664" s="1" t="s">
        <v>4222</v>
      </c>
      <c r="O5664" s="1" t="s">
        <v>4223</v>
      </c>
      <c r="P5664" s="1">
        <v>8041</v>
      </c>
      <c r="Q5664" s="1">
        <v>2386489</v>
      </c>
      <c r="R5664" s="1">
        <f t="shared" si="441"/>
        <v>43006</v>
      </c>
      <c r="S5664" s="4">
        <v>1632158.4408943679</v>
      </c>
      <c r="T5664" s="4">
        <v>184688.95406645405</v>
      </c>
      <c r="U5664" s="1">
        <f t="shared" si="442"/>
        <v>2343483</v>
      </c>
      <c r="V5664" s="4">
        <f t="shared" si="443"/>
        <v>569641.60503917816</v>
      </c>
      <c r="W5664" s="1" t="str">
        <f t="shared" si="444"/>
        <v>Favourable</v>
      </c>
    </row>
    <row r="5665" spans="1:23" x14ac:dyDescent="0.25">
      <c r="A5665" s="1"/>
      <c r="B5665" s="1"/>
      <c r="C5665" s="1"/>
      <c r="D5665" s="1"/>
      <c r="E5665" s="1"/>
      <c r="F5665" s="2"/>
      <c r="G5665" s="3"/>
      <c r="H5665" s="1"/>
      <c r="I5665" s="1"/>
      <c r="J5665" s="1" t="s">
        <v>10461</v>
      </c>
      <c r="K5665" s="2">
        <v>43947</v>
      </c>
      <c r="L5665" s="1" t="s">
        <v>4207</v>
      </c>
      <c r="M5665" s="1" t="str">
        <f t="shared" si="440"/>
        <v>Social Services</v>
      </c>
      <c r="N5665" s="1" t="s">
        <v>4222</v>
      </c>
      <c r="O5665" s="1" t="s">
        <v>4259</v>
      </c>
      <c r="P5665" s="1">
        <v>7438</v>
      </c>
      <c r="Q5665" s="1">
        <v>1432193</v>
      </c>
      <c r="R5665" s="1">
        <f t="shared" si="441"/>
        <v>0</v>
      </c>
      <c r="S5665" s="4">
        <v>36706.76659321435</v>
      </c>
      <c r="T5665" s="4">
        <v>191005.20045175104</v>
      </c>
      <c r="U5665" s="1">
        <f t="shared" si="442"/>
        <v>1432193</v>
      </c>
      <c r="V5665" s="4">
        <f t="shared" si="443"/>
        <v>1204481.0329550346</v>
      </c>
      <c r="W5665" s="1" t="str">
        <f t="shared" si="444"/>
        <v>Favourable</v>
      </c>
    </row>
    <row r="5666" spans="1:23" x14ac:dyDescent="0.25">
      <c r="A5666" s="1"/>
      <c r="B5666" s="1"/>
      <c r="C5666" s="1"/>
      <c r="D5666" s="1"/>
      <c r="E5666" s="1"/>
      <c r="F5666" s="2"/>
      <c r="G5666" s="3"/>
      <c r="H5666" s="1"/>
      <c r="I5666" s="1"/>
      <c r="J5666" s="1" t="s">
        <v>5876</v>
      </c>
      <c r="K5666" s="2">
        <v>45115</v>
      </c>
      <c r="L5666" s="1" t="s">
        <v>4207</v>
      </c>
      <c r="M5666" s="1" t="str">
        <f t="shared" si="440"/>
        <v>Social Services</v>
      </c>
      <c r="N5666" s="1" t="s">
        <v>4210</v>
      </c>
      <c r="O5666" s="1" t="s">
        <v>4223</v>
      </c>
      <c r="P5666" s="1">
        <v>9056</v>
      </c>
      <c r="Q5666" s="1">
        <v>1277948</v>
      </c>
      <c r="R5666" s="1">
        <f t="shared" si="441"/>
        <v>95388</v>
      </c>
      <c r="S5666" s="4">
        <v>367219.01172641589</v>
      </c>
      <c r="T5666" s="4">
        <v>19774.747786359269</v>
      </c>
      <c r="U5666" s="1">
        <f t="shared" si="442"/>
        <v>1182560</v>
      </c>
      <c r="V5666" s="4">
        <f t="shared" si="443"/>
        <v>890954.24048722489</v>
      </c>
      <c r="W5666" s="1" t="str">
        <f t="shared" si="444"/>
        <v>Favourable</v>
      </c>
    </row>
    <row r="5667" spans="1:23" x14ac:dyDescent="0.25">
      <c r="A5667" s="1"/>
      <c r="B5667" s="1"/>
      <c r="C5667" s="1"/>
      <c r="D5667" s="1"/>
      <c r="E5667" s="1"/>
      <c r="F5667" s="2"/>
      <c r="G5667" s="3"/>
      <c r="H5667" s="1"/>
      <c r="I5667" s="1"/>
      <c r="J5667" s="1" t="s">
        <v>7708</v>
      </c>
      <c r="K5667" s="2">
        <v>43950</v>
      </c>
      <c r="L5667" s="1" t="s">
        <v>4204</v>
      </c>
      <c r="M5667" s="1" t="str">
        <f t="shared" si="440"/>
        <v>Education</v>
      </c>
      <c r="N5667" s="1" t="s">
        <v>4205</v>
      </c>
      <c r="O5667" s="1" t="s">
        <v>4358</v>
      </c>
      <c r="P5667" s="1">
        <v>9328</v>
      </c>
      <c r="Q5667" s="1">
        <v>1421398</v>
      </c>
      <c r="R5667" s="1">
        <f t="shared" si="441"/>
        <v>56240</v>
      </c>
      <c r="S5667" s="4">
        <v>245324.20343481642</v>
      </c>
      <c r="T5667" s="4">
        <v>454564.20786717889</v>
      </c>
      <c r="U5667" s="1">
        <f t="shared" si="442"/>
        <v>1365158</v>
      </c>
      <c r="V5667" s="4">
        <f t="shared" si="443"/>
        <v>721509.58869800472</v>
      </c>
      <c r="W5667" s="1" t="str">
        <f t="shared" si="444"/>
        <v>Favourable</v>
      </c>
    </row>
    <row r="5668" spans="1:23" x14ac:dyDescent="0.25">
      <c r="A5668" s="1"/>
      <c r="B5668" s="1"/>
      <c r="C5668" s="1"/>
      <c r="D5668" s="1"/>
      <c r="E5668" s="1"/>
      <c r="F5668" s="2"/>
      <c r="G5668" s="3"/>
      <c r="H5668" s="1"/>
      <c r="I5668" s="1"/>
      <c r="J5668" s="1" t="s">
        <v>8975</v>
      </c>
      <c r="K5668" s="2">
        <v>43968</v>
      </c>
      <c r="L5668" s="1" t="s">
        <v>4207</v>
      </c>
      <c r="M5668" s="1" t="str">
        <f t="shared" si="440"/>
        <v>Social Services</v>
      </c>
      <c r="N5668" s="1" t="s">
        <v>4205</v>
      </c>
      <c r="O5668" s="1" t="s">
        <v>4438</v>
      </c>
      <c r="P5668" s="1">
        <v>7574</v>
      </c>
      <c r="Q5668" s="1">
        <v>1021592</v>
      </c>
      <c r="R5668" s="1">
        <f t="shared" si="441"/>
        <v>52196</v>
      </c>
      <c r="S5668" s="4">
        <v>755417.07338104164</v>
      </c>
      <c r="T5668" s="4">
        <v>277152.79197769787</v>
      </c>
      <c r="U5668" s="1">
        <f t="shared" si="442"/>
        <v>969396</v>
      </c>
      <c r="V5668" s="4">
        <f t="shared" si="443"/>
        <v>-10977.865358739509</v>
      </c>
      <c r="W5668" s="1" t="str">
        <f t="shared" si="444"/>
        <v>Adverse</v>
      </c>
    </row>
    <row r="5669" spans="1:23" x14ac:dyDescent="0.25">
      <c r="A5669" s="1"/>
      <c r="B5669" s="1"/>
      <c r="C5669" s="1"/>
      <c r="D5669" s="1"/>
      <c r="E5669" s="1"/>
      <c r="F5669" s="2"/>
      <c r="G5669" s="3"/>
      <c r="H5669" s="1"/>
      <c r="I5669" s="1"/>
      <c r="J5669" s="1" t="s">
        <v>8344</v>
      </c>
      <c r="K5669" s="2">
        <v>45354</v>
      </c>
      <c r="L5669" s="1" t="s">
        <v>4207</v>
      </c>
      <c r="M5669" s="1" t="str">
        <f t="shared" si="440"/>
        <v>Social Services</v>
      </c>
      <c r="N5669" s="1" t="s">
        <v>4222</v>
      </c>
      <c r="O5669" s="1" t="s">
        <v>4441</v>
      </c>
      <c r="P5669" s="1">
        <v>7539</v>
      </c>
      <c r="Q5669" s="1">
        <v>960714</v>
      </c>
      <c r="R5669" s="1">
        <f t="shared" si="441"/>
        <v>18350</v>
      </c>
      <c r="S5669" s="4">
        <v>402256.62289753626</v>
      </c>
      <c r="T5669" s="4">
        <v>43780.947732688161</v>
      </c>
      <c r="U5669" s="1">
        <f t="shared" si="442"/>
        <v>942364</v>
      </c>
      <c r="V5669" s="4">
        <f t="shared" si="443"/>
        <v>514676.42936977558</v>
      </c>
      <c r="W5669" s="1" t="str">
        <f t="shared" si="444"/>
        <v>Favourable</v>
      </c>
    </row>
    <row r="5670" spans="1:23" x14ac:dyDescent="0.25">
      <c r="A5670" s="1"/>
      <c r="B5670" s="1"/>
      <c r="C5670" s="1"/>
      <c r="D5670" s="1"/>
      <c r="E5670" s="1"/>
      <c r="F5670" s="2"/>
      <c r="G5670" s="3"/>
      <c r="H5670" s="1"/>
      <c r="I5670" s="1"/>
      <c r="J5670" s="1" t="s">
        <v>10462</v>
      </c>
      <c r="K5670" s="2">
        <v>43858</v>
      </c>
      <c r="L5670" s="1" t="s">
        <v>4207</v>
      </c>
      <c r="M5670" s="1" t="str">
        <f t="shared" si="440"/>
        <v>Social Services</v>
      </c>
      <c r="N5670" s="1" t="s">
        <v>4205</v>
      </c>
      <c r="O5670" s="1" t="s">
        <v>4241</v>
      </c>
      <c r="P5670" s="1">
        <v>8900</v>
      </c>
      <c r="Q5670" s="1">
        <v>1411696</v>
      </c>
      <c r="R5670" s="1">
        <f t="shared" si="441"/>
        <v>0</v>
      </c>
      <c r="S5670" s="4">
        <v>446441.79130788648</v>
      </c>
      <c r="T5670" s="4">
        <v>48553.994592967887</v>
      </c>
      <c r="U5670" s="1">
        <f t="shared" si="442"/>
        <v>1411696</v>
      </c>
      <c r="V5670" s="4">
        <f t="shared" si="443"/>
        <v>916700.21409914561</v>
      </c>
      <c r="W5670" s="1" t="str">
        <f t="shared" si="444"/>
        <v>Favourable</v>
      </c>
    </row>
    <row r="5671" spans="1:23" x14ac:dyDescent="0.25">
      <c r="A5671" s="1"/>
      <c r="B5671" s="1"/>
      <c r="C5671" s="1"/>
      <c r="D5671" s="1"/>
      <c r="E5671" s="1"/>
      <c r="F5671" s="2"/>
      <c r="G5671" s="3"/>
      <c r="H5671" s="1"/>
      <c r="I5671" s="1"/>
      <c r="J5671" s="1" t="s">
        <v>10463</v>
      </c>
      <c r="K5671" s="2">
        <v>44236</v>
      </c>
      <c r="L5671" s="1" t="s">
        <v>4238</v>
      </c>
      <c r="M5671" s="1" t="str">
        <f t="shared" si="440"/>
        <v>Education</v>
      </c>
      <c r="N5671" s="1" t="s">
        <v>4210</v>
      </c>
      <c r="O5671" s="1" t="s">
        <v>4223</v>
      </c>
      <c r="P5671" s="1">
        <v>6332</v>
      </c>
      <c r="Q5671" s="1">
        <v>1185522</v>
      </c>
      <c r="R5671" s="1">
        <f t="shared" si="441"/>
        <v>0</v>
      </c>
      <c r="S5671" s="4">
        <v>579019.67191864771</v>
      </c>
      <c r="T5671" s="4">
        <v>308751.45171521389</v>
      </c>
      <c r="U5671" s="1">
        <f t="shared" si="442"/>
        <v>1185522</v>
      </c>
      <c r="V5671" s="4">
        <f t="shared" si="443"/>
        <v>297750.87636613846</v>
      </c>
      <c r="W5671" s="1" t="str">
        <f t="shared" si="444"/>
        <v>Favourable</v>
      </c>
    </row>
    <row r="5672" spans="1:23" x14ac:dyDescent="0.25">
      <c r="A5672" s="1"/>
      <c r="B5672" s="1"/>
      <c r="C5672" s="1"/>
      <c r="D5672" s="1"/>
      <c r="E5672" s="1"/>
      <c r="F5672" s="2"/>
      <c r="G5672" s="3"/>
      <c r="H5672" s="1"/>
      <c r="I5672" s="1"/>
      <c r="J5672" s="1" t="s">
        <v>4954</v>
      </c>
      <c r="K5672" s="2">
        <v>45006</v>
      </c>
      <c r="L5672" s="1" t="s">
        <v>4207</v>
      </c>
      <c r="M5672" s="1" t="str">
        <f t="shared" si="440"/>
        <v>Social Services</v>
      </c>
      <c r="N5672" s="1" t="s">
        <v>4205</v>
      </c>
      <c r="O5672" s="1" t="s">
        <v>4206</v>
      </c>
      <c r="P5672" s="1">
        <v>6545</v>
      </c>
      <c r="Q5672" s="1">
        <v>2390920</v>
      </c>
      <c r="R5672" s="1">
        <f t="shared" si="441"/>
        <v>55515</v>
      </c>
      <c r="S5672" s="4">
        <v>1816004.3858004613</v>
      </c>
      <c r="T5672" s="4">
        <v>78371.961103367998</v>
      </c>
      <c r="U5672" s="1">
        <f t="shared" si="442"/>
        <v>2335405</v>
      </c>
      <c r="V5672" s="4">
        <f t="shared" si="443"/>
        <v>496543.65309617063</v>
      </c>
      <c r="W5672" s="1" t="str">
        <f t="shared" si="444"/>
        <v>Favourable</v>
      </c>
    </row>
    <row r="5673" spans="1:23" x14ac:dyDescent="0.25">
      <c r="A5673" s="1"/>
      <c r="B5673" s="1"/>
      <c r="C5673" s="1"/>
      <c r="D5673" s="1"/>
      <c r="E5673" s="1"/>
      <c r="F5673" s="2"/>
      <c r="G5673" s="3"/>
      <c r="H5673" s="1"/>
      <c r="I5673" s="1"/>
      <c r="J5673" s="1" t="s">
        <v>7017</v>
      </c>
      <c r="K5673" s="2">
        <v>44915</v>
      </c>
      <c r="L5673" s="1" t="s">
        <v>4207</v>
      </c>
      <c r="M5673" s="1" t="str">
        <f t="shared" si="440"/>
        <v>Social Services</v>
      </c>
      <c r="N5673" s="1" t="s">
        <v>4205</v>
      </c>
      <c r="O5673" s="1" t="s">
        <v>4273</v>
      </c>
      <c r="P5673" s="1">
        <v>6161</v>
      </c>
      <c r="Q5673" s="1">
        <v>299720</v>
      </c>
      <c r="R5673" s="1">
        <f t="shared" si="441"/>
        <v>37013</v>
      </c>
      <c r="S5673" s="4">
        <v>158397.42901561232</v>
      </c>
      <c r="T5673" s="4">
        <v>84091.410885830948</v>
      </c>
      <c r="U5673" s="1">
        <f t="shared" si="442"/>
        <v>262707</v>
      </c>
      <c r="V5673" s="4">
        <f t="shared" si="443"/>
        <v>57231.16009855672</v>
      </c>
      <c r="W5673" s="1" t="str">
        <f t="shared" si="444"/>
        <v>Favourable</v>
      </c>
    </row>
    <row r="5674" spans="1:23" x14ac:dyDescent="0.25">
      <c r="A5674" s="1"/>
      <c r="B5674" s="1"/>
      <c r="C5674" s="1"/>
      <c r="D5674" s="1"/>
      <c r="E5674" s="1"/>
      <c r="F5674" s="2"/>
      <c r="G5674" s="3"/>
      <c r="H5674" s="1"/>
      <c r="I5674" s="1"/>
      <c r="J5674" s="1" t="s">
        <v>6104</v>
      </c>
      <c r="K5674" s="2">
        <v>44953</v>
      </c>
      <c r="L5674" s="1" t="s">
        <v>4238</v>
      </c>
      <c r="M5674" s="1" t="str">
        <f t="shared" si="440"/>
        <v>Education</v>
      </c>
      <c r="N5674" s="1" t="s">
        <v>4222</v>
      </c>
      <c r="O5674" s="1" t="s">
        <v>4289</v>
      </c>
      <c r="P5674" s="1">
        <v>7767</v>
      </c>
      <c r="Q5674" s="1">
        <v>924243</v>
      </c>
      <c r="R5674" s="1">
        <f t="shared" si="441"/>
        <v>59766</v>
      </c>
      <c r="S5674" s="4">
        <v>866752.00252377149</v>
      </c>
      <c r="T5674" s="4">
        <v>50051.777180096338</v>
      </c>
      <c r="U5674" s="1">
        <f t="shared" si="442"/>
        <v>864477</v>
      </c>
      <c r="V5674" s="4">
        <f t="shared" si="443"/>
        <v>7439.2202961321454</v>
      </c>
      <c r="W5674" s="1" t="str">
        <f t="shared" si="444"/>
        <v>Favourable</v>
      </c>
    </row>
    <row r="5675" spans="1:23" x14ac:dyDescent="0.25">
      <c r="A5675" s="1"/>
      <c r="B5675" s="1"/>
      <c r="C5675" s="1"/>
      <c r="D5675" s="1"/>
      <c r="E5675" s="1"/>
      <c r="F5675" s="2"/>
      <c r="G5675" s="3"/>
      <c r="H5675" s="1"/>
      <c r="I5675" s="1"/>
      <c r="J5675" s="1" t="s">
        <v>5301</v>
      </c>
      <c r="K5675" s="2">
        <v>45062</v>
      </c>
      <c r="L5675" s="1" t="s">
        <v>4204</v>
      </c>
      <c r="M5675" s="1" t="str">
        <f t="shared" si="440"/>
        <v>Education</v>
      </c>
      <c r="N5675" s="1" t="s">
        <v>4222</v>
      </c>
      <c r="O5675" s="1" t="s">
        <v>4295</v>
      </c>
      <c r="P5675" s="1">
        <v>8616</v>
      </c>
      <c r="Q5675" s="1">
        <v>1277303</v>
      </c>
      <c r="R5675" s="1">
        <f t="shared" si="441"/>
        <v>21784</v>
      </c>
      <c r="S5675" s="4">
        <v>949273.92688340356</v>
      </c>
      <c r="T5675" s="4">
        <v>241564.00168614983</v>
      </c>
      <c r="U5675" s="1">
        <f t="shared" si="442"/>
        <v>1255519</v>
      </c>
      <c r="V5675" s="4">
        <f t="shared" si="443"/>
        <v>86465.07143044658</v>
      </c>
      <c r="W5675" s="1" t="str">
        <f t="shared" si="444"/>
        <v>Favourable</v>
      </c>
    </row>
    <row r="5676" spans="1:23" x14ac:dyDescent="0.25">
      <c r="A5676" s="1"/>
      <c r="B5676" s="1"/>
      <c r="C5676" s="1"/>
      <c r="D5676" s="1"/>
      <c r="E5676" s="1"/>
      <c r="F5676" s="2"/>
      <c r="G5676" s="3"/>
      <c r="H5676" s="1"/>
      <c r="I5676" s="1"/>
      <c r="J5676" s="1" t="s">
        <v>10464</v>
      </c>
      <c r="K5676" s="2">
        <v>44783</v>
      </c>
      <c r="L5676" s="1" t="s">
        <v>4207</v>
      </c>
      <c r="M5676" s="1" t="str">
        <f t="shared" si="440"/>
        <v>Social Services</v>
      </c>
      <c r="N5676" s="1" t="s">
        <v>4210</v>
      </c>
      <c r="O5676" s="1" t="s">
        <v>4479</v>
      </c>
      <c r="P5676" s="1">
        <v>5789</v>
      </c>
      <c r="Q5676" s="1">
        <v>555221</v>
      </c>
      <c r="R5676" s="1">
        <f t="shared" si="441"/>
        <v>0</v>
      </c>
      <c r="S5676" s="4">
        <v>315165.7423874769</v>
      </c>
      <c r="T5676" s="4">
        <v>120632.86066282418</v>
      </c>
      <c r="U5676" s="1">
        <f t="shared" si="442"/>
        <v>555221</v>
      </c>
      <c r="V5676" s="4">
        <f t="shared" si="443"/>
        <v>119422.39694969892</v>
      </c>
      <c r="W5676" s="1" t="str">
        <f t="shared" si="444"/>
        <v>Favourable</v>
      </c>
    </row>
    <row r="5677" spans="1:23" x14ac:dyDescent="0.25">
      <c r="A5677" s="1"/>
      <c r="B5677" s="1"/>
      <c r="C5677" s="1"/>
      <c r="D5677" s="1"/>
      <c r="E5677" s="1"/>
      <c r="F5677" s="2"/>
      <c r="G5677" s="3"/>
      <c r="H5677" s="1"/>
      <c r="I5677" s="1"/>
      <c r="J5677" s="1" t="s">
        <v>4398</v>
      </c>
      <c r="K5677" s="2">
        <v>44662</v>
      </c>
      <c r="L5677" s="1" t="s">
        <v>4204</v>
      </c>
      <c r="M5677" s="1" t="str">
        <f t="shared" si="440"/>
        <v>Education</v>
      </c>
      <c r="N5677" s="1" t="s">
        <v>4205</v>
      </c>
      <c r="O5677" s="1" t="s">
        <v>4270</v>
      </c>
      <c r="P5677" s="1">
        <v>8720</v>
      </c>
      <c r="Q5677" s="1">
        <v>375918</v>
      </c>
      <c r="R5677" s="1">
        <f t="shared" si="441"/>
        <v>81101</v>
      </c>
      <c r="S5677" s="4">
        <v>104718.99238965358</v>
      </c>
      <c r="T5677" s="4">
        <v>35894.160505346241</v>
      </c>
      <c r="U5677" s="1">
        <f t="shared" si="442"/>
        <v>294817</v>
      </c>
      <c r="V5677" s="4">
        <f t="shared" si="443"/>
        <v>235304.84710500017</v>
      </c>
      <c r="W5677" s="1" t="str">
        <f t="shared" si="444"/>
        <v>Favourable</v>
      </c>
    </row>
    <row r="5678" spans="1:23" x14ac:dyDescent="0.25">
      <c r="A5678" s="1"/>
      <c r="B5678" s="1"/>
      <c r="C5678" s="1"/>
      <c r="D5678" s="1"/>
      <c r="E5678" s="1"/>
      <c r="F5678" s="2"/>
      <c r="G5678" s="3"/>
      <c r="H5678" s="1"/>
      <c r="I5678" s="1"/>
      <c r="J5678" s="1" t="s">
        <v>4377</v>
      </c>
      <c r="K5678" s="2">
        <v>45218</v>
      </c>
      <c r="L5678" s="1" t="s">
        <v>4204</v>
      </c>
      <c r="M5678" s="1" t="str">
        <f t="shared" si="440"/>
        <v>Education</v>
      </c>
      <c r="N5678" s="1" t="s">
        <v>4222</v>
      </c>
      <c r="O5678" s="1" t="s">
        <v>4438</v>
      </c>
      <c r="P5678" s="1">
        <v>7055</v>
      </c>
      <c r="Q5678" s="1">
        <v>1967390</v>
      </c>
      <c r="R5678" s="1">
        <f t="shared" si="441"/>
        <v>13893</v>
      </c>
      <c r="S5678" s="4">
        <v>768129.00582479953</v>
      </c>
      <c r="T5678" s="4">
        <v>465934.62184645684</v>
      </c>
      <c r="U5678" s="1">
        <f t="shared" si="442"/>
        <v>1953497</v>
      </c>
      <c r="V5678" s="4">
        <f t="shared" si="443"/>
        <v>733326.37232874357</v>
      </c>
      <c r="W5678" s="1" t="str">
        <f t="shared" si="444"/>
        <v>Favourable</v>
      </c>
    </row>
    <row r="5679" spans="1:23" x14ac:dyDescent="0.25">
      <c r="A5679" s="1"/>
      <c r="B5679" s="1"/>
      <c r="C5679" s="1"/>
      <c r="D5679" s="1"/>
      <c r="E5679" s="1"/>
      <c r="F5679" s="2"/>
      <c r="G5679" s="3"/>
      <c r="H5679" s="1"/>
      <c r="I5679" s="1"/>
      <c r="J5679" s="1" t="s">
        <v>7890</v>
      </c>
      <c r="K5679" s="2">
        <v>45131</v>
      </c>
      <c r="L5679" s="1" t="s">
        <v>4207</v>
      </c>
      <c r="M5679" s="1" t="str">
        <f t="shared" si="440"/>
        <v>Social Services</v>
      </c>
      <c r="N5679" s="1" t="s">
        <v>4222</v>
      </c>
      <c r="O5679" s="1" t="s">
        <v>4325</v>
      </c>
      <c r="P5679" s="1">
        <v>6518</v>
      </c>
      <c r="Q5679" s="1">
        <v>1110355</v>
      </c>
      <c r="R5679" s="1">
        <f t="shared" si="441"/>
        <v>28941</v>
      </c>
      <c r="S5679" s="4">
        <v>230372.72440149731</v>
      </c>
      <c r="T5679" s="4">
        <v>31507.930292790024</v>
      </c>
      <c r="U5679" s="1">
        <f t="shared" si="442"/>
        <v>1081414</v>
      </c>
      <c r="V5679" s="4">
        <f t="shared" si="443"/>
        <v>848474.34530571266</v>
      </c>
      <c r="W5679" s="1" t="str">
        <f t="shared" si="444"/>
        <v>Favourable</v>
      </c>
    </row>
    <row r="5680" spans="1:23" x14ac:dyDescent="0.25">
      <c r="A5680" s="1"/>
      <c r="B5680" s="1"/>
      <c r="C5680" s="1"/>
      <c r="D5680" s="1"/>
      <c r="E5680" s="1"/>
      <c r="F5680" s="2"/>
      <c r="G5680" s="3"/>
      <c r="H5680" s="1"/>
      <c r="I5680" s="1"/>
      <c r="J5680" s="1" t="s">
        <v>9478</v>
      </c>
      <c r="K5680" s="2">
        <v>44744</v>
      </c>
      <c r="L5680" s="1" t="s">
        <v>4204</v>
      </c>
      <c r="M5680" s="1" t="str">
        <f t="shared" si="440"/>
        <v>Education</v>
      </c>
      <c r="N5680" s="1" t="s">
        <v>4205</v>
      </c>
      <c r="O5680" s="1" t="s">
        <v>4338</v>
      </c>
      <c r="P5680" s="1">
        <v>6292</v>
      </c>
      <c r="Q5680" s="1">
        <v>463267</v>
      </c>
      <c r="R5680" s="1">
        <f t="shared" si="441"/>
        <v>56835</v>
      </c>
      <c r="S5680" s="4">
        <v>96725.113217443562</v>
      </c>
      <c r="T5680" s="4">
        <v>125176.32261028168</v>
      </c>
      <c r="U5680" s="1">
        <f t="shared" si="442"/>
        <v>406432</v>
      </c>
      <c r="V5680" s="4">
        <f t="shared" si="443"/>
        <v>241365.56417227475</v>
      </c>
      <c r="W5680" s="1" t="str">
        <f t="shared" si="444"/>
        <v>Favourable</v>
      </c>
    </row>
    <row r="5681" spans="1:23" x14ac:dyDescent="0.25">
      <c r="A5681" s="1"/>
      <c r="B5681" s="1"/>
      <c r="C5681" s="1"/>
      <c r="D5681" s="1"/>
      <c r="E5681" s="1"/>
      <c r="F5681" s="2"/>
      <c r="G5681" s="3"/>
      <c r="H5681" s="1"/>
      <c r="I5681" s="1"/>
      <c r="J5681" s="1" t="s">
        <v>7497</v>
      </c>
      <c r="K5681" s="2">
        <v>43833</v>
      </c>
      <c r="L5681" s="1" t="s">
        <v>4227</v>
      </c>
      <c r="M5681" s="1" t="str">
        <f t="shared" si="440"/>
        <v>Infrastructure</v>
      </c>
      <c r="N5681" s="1" t="s">
        <v>4205</v>
      </c>
      <c r="O5681" s="1" t="s">
        <v>4358</v>
      </c>
      <c r="P5681" s="1">
        <v>7875</v>
      </c>
      <c r="Q5681" s="1">
        <v>667380</v>
      </c>
      <c r="R5681" s="1">
        <f t="shared" si="441"/>
        <v>28449</v>
      </c>
      <c r="S5681" s="4">
        <v>578103.27997564664</v>
      </c>
      <c r="T5681" s="4">
        <v>84485.504089493334</v>
      </c>
      <c r="U5681" s="1">
        <f t="shared" si="442"/>
        <v>638931</v>
      </c>
      <c r="V5681" s="4">
        <f t="shared" si="443"/>
        <v>4791.2159348600544</v>
      </c>
      <c r="W5681" s="1" t="str">
        <f t="shared" si="444"/>
        <v>Favourable</v>
      </c>
    </row>
    <row r="5682" spans="1:23" x14ac:dyDescent="0.25">
      <c r="A5682" s="1"/>
      <c r="B5682" s="1"/>
      <c r="C5682" s="1"/>
      <c r="D5682" s="1"/>
      <c r="E5682" s="1"/>
      <c r="F5682" s="2"/>
      <c r="G5682" s="3"/>
      <c r="H5682" s="1"/>
      <c r="I5682" s="1"/>
      <c r="J5682" s="1" t="s">
        <v>8593</v>
      </c>
      <c r="K5682" s="2">
        <v>44727</v>
      </c>
      <c r="L5682" s="1" t="s">
        <v>4207</v>
      </c>
      <c r="M5682" s="1" t="str">
        <f t="shared" si="440"/>
        <v>Social Services</v>
      </c>
      <c r="N5682" s="1" t="s">
        <v>4210</v>
      </c>
      <c r="O5682" s="1" t="s">
        <v>4276</v>
      </c>
      <c r="P5682" s="1">
        <v>7050</v>
      </c>
      <c r="Q5682" s="1">
        <v>1409132</v>
      </c>
      <c r="R5682" s="1">
        <f t="shared" si="441"/>
        <v>49680</v>
      </c>
      <c r="S5682" s="4">
        <v>994849.99536530697</v>
      </c>
      <c r="T5682" s="4">
        <v>295932.40657226363</v>
      </c>
      <c r="U5682" s="1">
        <f t="shared" si="442"/>
        <v>1359452</v>
      </c>
      <c r="V5682" s="4">
        <f t="shared" si="443"/>
        <v>118349.59806242934</v>
      </c>
      <c r="W5682" s="1" t="str">
        <f t="shared" si="444"/>
        <v>Favourable</v>
      </c>
    </row>
    <row r="5683" spans="1:23" x14ac:dyDescent="0.25">
      <c r="A5683" s="1"/>
      <c r="B5683" s="1"/>
      <c r="C5683" s="1"/>
      <c r="D5683" s="1"/>
      <c r="E5683" s="1"/>
      <c r="F5683" s="2"/>
      <c r="G5683" s="3"/>
      <c r="H5683" s="1"/>
      <c r="I5683" s="1"/>
      <c r="J5683" s="1" t="s">
        <v>7474</v>
      </c>
      <c r="K5683" s="2">
        <v>44615</v>
      </c>
      <c r="L5683" s="1" t="s">
        <v>4227</v>
      </c>
      <c r="M5683" s="1" t="str">
        <f t="shared" si="440"/>
        <v>Infrastructure</v>
      </c>
      <c r="N5683" s="1" t="s">
        <v>4210</v>
      </c>
      <c r="O5683" s="1" t="s">
        <v>4206</v>
      </c>
      <c r="P5683" s="1">
        <v>7438</v>
      </c>
      <c r="Q5683" s="1">
        <v>1599739</v>
      </c>
      <c r="R5683" s="1">
        <f t="shared" si="441"/>
        <v>40847</v>
      </c>
      <c r="S5683" s="4">
        <v>486740.7334237746</v>
      </c>
      <c r="T5683" s="4">
        <v>505595.32246358105</v>
      </c>
      <c r="U5683" s="1">
        <f t="shared" si="442"/>
        <v>1558892</v>
      </c>
      <c r="V5683" s="4">
        <f t="shared" si="443"/>
        <v>607402.9441126443</v>
      </c>
      <c r="W5683" s="1" t="str">
        <f t="shared" si="444"/>
        <v>Favourable</v>
      </c>
    </row>
    <row r="5684" spans="1:23" x14ac:dyDescent="0.25">
      <c r="A5684" s="1"/>
      <c r="B5684" s="1"/>
      <c r="C5684" s="1"/>
      <c r="D5684" s="1"/>
      <c r="E5684" s="1"/>
      <c r="F5684" s="2"/>
      <c r="G5684" s="3"/>
      <c r="H5684" s="1"/>
      <c r="I5684" s="1"/>
      <c r="J5684" s="1" t="s">
        <v>10465</v>
      </c>
      <c r="K5684" s="2">
        <v>44042</v>
      </c>
      <c r="L5684" s="1" t="s">
        <v>4204</v>
      </c>
      <c r="M5684" s="1" t="str">
        <f t="shared" si="440"/>
        <v>Education</v>
      </c>
      <c r="N5684" s="1" t="s">
        <v>4210</v>
      </c>
      <c r="O5684" s="1" t="s">
        <v>4250</v>
      </c>
      <c r="P5684" s="1">
        <v>7298</v>
      </c>
      <c r="Q5684" s="1">
        <v>527366</v>
      </c>
      <c r="R5684" s="1">
        <f t="shared" si="441"/>
        <v>0</v>
      </c>
      <c r="S5684" s="4">
        <v>390914.94923438499</v>
      </c>
      <c r="T5684" s="4">
        <v>133631.85617782781</v>
      </c>
      <c r="U5684" s="1">
        <f t="shared" si="442"/>
        <v>527366</v>
      </c>
      <c r="V5684" s="4">
        <f t="shared" si="443"/>
        <v>2819.1945877871476</v>
      </c>
      <c r="W5684" s="1" t="str">
        <f t="shared" si="444"/>
        <v>Favourable</v>
      </c>
    </row>
    <row r="5685" spans="1:23" x14ac:dyDescent="0.25">
      <c r="A5685" s="1"/>
      <c r="B5685" s="1"/>
      <c r="C5685" s="1"/>
      <c r="D5685" s="1"/>
      <c r="E5685" s="1"/>
      <c r="F5685" s="2"/>
      <c r="G5685" s="3"/>
      <c r="H5685" s="1"/>
      <c r="I5685" s="1"/>
      <c r="J5685" s="1" t="s">
        <v>9703</v>
      </c>
      <c r="K5685" s="2">
        <v>44763</v>
      </c>
      <c r="L5685" s="1" t="s">
        <v>4238</v>
      </c>
      <c r="M5685" s="1" t="str">
        <f t="shared" si="440"/>
        <v>Education</v>
      </c>
      <c r="N5685" s="1" t="s">
        <v>4222</v>
      </c>
      <c r="O5685" s="1" t="s">
        <v>4388</v>
      </c>
      <c r="P5685" s="1">
        <v>8372</v>
      </c>
      <c r="Q5685" s="1">
        <v>1561378</v>
      </c>
      <c r="R5685" s="1">
        <f t="shared" si="441"/>
        <v>39723</v>
      </c>
      <c r="S5685" s="4">
        <v>685063.6506139494</v>
      </c>
      <c r="T5685" s="4">
        <v>325218.3436291698</v>
      </c>
      <c r="U5685" s="1">
        <f t="shared" si="442"/>
        <v>1521655</v>
      </c>
      <c r="V5685" s="4">
        <f t="shared" si="443"/>
        <v>551096.00575688086</v>
      </c>
      <c r="W5685" s="1" t="str">
        <f t="shared" si="444"/>
        <v>Favourable</v>
      </c>
    </row>
    <row r="5686" spans="1:23" x14ac:dyDescent="0.25">
      <c r="A5686" s="1"/>
      <c r="B5686" s="1"/>
      <c r="C5686" s="1"/>
      <c r="D5686" s="1"/>
      <c r="E5686" s="1"/>
      <c r="F5686" s="2"/>
      <c r="G5686" s="3"/>
      <c r="H5686" s="1"/>
      <c r="I5686" s="1"/>
      <c r="J5686" s="1" t="s">
        <v>9851</v>
      </c>
      <c r="K5686" s="2">
        <v>44150</v>
      </c>
      <c r="L5686" s="1" t="s">
        <v>4238</v>
      </c>
      <c r="M5686" s="1" t="str">
        <f t="shared" si="440"/>
        <v>Education</v>
      </c>
      <c r="N5686" s="1" t="s">
        <v>4205</v>
      </c>
      <c r="O5686" s="1" t="s">
        <v>4270</v>
      </c>
      <c r="P5686" s="1">
        <v>6736</v>
      </c>
      <c r="Q5686" s="1">
        <v>2329649</v>
      </c>
      <c r="R5686" s="1">
        <f t="shared" si="441"/>
        <v>35422</v>
      </c>
      <c r="S5686" s="4">
        <v>54052.791788576971</v>
      </c>
      <c r="T5686" s="4">
        <v>174145.82654392987</v>
      </c>
      <c r="U5686" s="1">
        <f t="shared" si="442"/>
        <v>2294227</v>
      </c>
      <c r="V5686" s="4">
        <f t="shared" si="443"/>
        <v>2101450.3816674929</v>
      </c>
      <c r="W5686" s="1" t="str">
        <f t="shared" si="444"/>
        <v>Favourable</v>
      </c>
    </row>
    <row r="5687" spans="1:23" x14ac:dyDescent="0.25">
      <c r="A5687" s="1"/>
      <c r="B5687" s="1"/>
      <c r="C5687" s="1"/>
      <c r="D5687" s="1"/>
      <c r="E5687" s="1"/>
      <c r="F5687" s="2"/>
      <c r="G5687" s="3"/>
      <c r="H5687" s="1"/>
      <c r="I5687" s="1"/>
      <c r="J5687" s="1" t="s">
        <v>9456</v>
      </c>
      <c r="K5687" s="2">
        <v>44561</v>
      </c>
      <c r="L5687" s="1" t="s">
        <v>4238</v>
      </c>
      <c r="M5687" s="1" t="str">
        <f t="shared" si="440"/>
        <v>Education</v>
      </c>
      <c r="N5687" s="1" t="s">
        <v>4210</v>
      </c>
      <c r="O5687" s="1" t="s">
        <v>4479</v>
      </c>
      <c r="P5687" s="1">
        <v>8138</v>
      </c>
      <c r="Q5687" s="1">
        <v>2152875</v>
      </c>
      <c r="R5687" s="1">
        <f t="shared" si="441"/>
        <v>23067</v>
      </c>
      <c r="S5687" s="4">
        <v>2061385.5741144726</v>
      </c>
      <c r="T5687" s="4">
        <v>501143.65955532755</v>
      </c>
      <c r="U5687" s="1">
        <f t="shared" si="442"/>
        <v>2129808</v>
      </c>
      <c r="V5687" s="4">
        <f t="shared" si="443"/>
        <v>-409654.23366980022</v>
      </c>
      <c r="W5687" s="1" t="str">
        <f t="shared" si="444"/>
        <v>Adverse</v>
      </c>
    </row>
    <row r="5688" spans="1:23" x14ac:dyDescent="0.25">
      <c r="A5688" s="1"/>
      <c r="B5688" s="1"/>
      <c r="C5688" s="1"/>
      <c r="D5688" s="1"/>
      <c r="E5688" s="1"/>
      <c r="F5688" s="2"/>
      <c r="G5688" s="3"/>
      <c r="H5688" s="1"/>
      <c r="I5688" s="1"/>
      <c r="J5688" s="1" t="s">
        <v>10466</v>
      </c>
      <c r="K5688" s="2">
        <v>44745</v>
      </c>
      <c r="L5688" s="1" t="s">
        <v>4238</v>
      </c>
      <c r="M5688" s="1" t="str">
        <f t="shared" si="440"/>
        <v>Education</v>
      </c>
      <c r="N5688" s="1" t="s">
        <v>4222</v>
      </c>
      <c r="O5688" s="1" t="s">
        <v>4421</v>
      </c>
      <c r="P5688" s="1">
        <v>8844</v>
      </c>
      <c r="Q5688" s="1">
        <v>873101</v>
      </c>
      <c r="R5688" s="1">
        <f t="shared" si="441"/>
        <v>0</v>
      </c>
      <c r="S5688" s="4">
        <v>769932.85941389599</v>
      </c>
      <c r="T5688" s="4">
        <v>146671.81806505501</v>
      </c>
      <c r="U5688" s="1">
        <f t="shared" si="442"/>
        <v>873101</v>
      </c>
      <c r="V5688" s="4">
        <f t="shared" si="443"/>
        <v>-43503.677478950936</v>
      </c>
      <c r="W5688" s="1" t="str">
        <f t="shared" si="444"/>
        <v>Adverse</v>
      </c>
    </row>
    <row r="5689" spans="1:23" x14ac:dyDescent="0.25">
      <c r="A5689" s="1"/>
      <c r="B5689" s="1"/>
      <c r="C5689" s="1"/>
      <c r="D5689" s="1"/>
      <c r="E5689" s="1"/>
      <c r="F5689" s="2"/>
      <c r="G5689" s="3"/>
      <c r="H5689" s="1"/>
      <c r="I5689" s="1"/>
      <c r="J5689" s="1" t="s">
        <v>8117</v>
      </c>
      <c r="K5689" s="2">
        <v>44451</v>
      </c>
      <c r="L5689" s="1" t="s">
        <v>4227</v>
      </c>
      <c r="M5689" s="1" t="str">
        <f t="shared" si="440"/>
        <v>Infrastructure</v>
      </c>
      <c r="N5689" s="1" t="s">
        <v>4222</v>
      </c>
      <c r="O5689" s="1" t="s">
        <v>4289</v>
      </c>
      <c r="P5689" s="1">
        <v>7469</v>
      </c>
      <c r="Q5689" s="1">
        <v>1295847</v>
      </c>
      <c r="R5689" s="1">
        <f t="shared" si="441"/>
        <v>46892</v>
      </c>
      <c r="S5689" s="4">
        <v>1132896.033476603</v>
      </c>
      <c r="T5689" s="4">
        <v>290598.63709213107</v>
      </c>
      <c r="U5689" s="1">
        <f t="shared" si="442"/>
        <v>1248955</v>
      </c>
      <c r="V5689" s="4">
        <f t="shared" si="443"/>
        <v>-127647.67056873394</v>
      </c>
      <c r="W5689" s="1" t="str">
        <f t="shared" si="444"/>
        <v>Adverse</v>
      </c>
    </row>
    <row r="5690" spans="1:23" x14ac:dyDescent="0.25">
      <c r="A5690" s="1"/>
      <c r="B5690" s="1"/>
      <c r="C5690" s="1"/>
      <c r="D5690" s="1"/>
      <c r="E5690" s="1"/>
      <c r="F5690" s="2"/>
      <c r="G5690" s="3"/>
      <c r="H5690" s="1"/>
      <c r="I5690" s="1"/>
      <c r="J5690" s="1" t="s">
        <v>4235</v>
      </c>
      <c r="K5690" s="2">
        <v>44537</v>
      </c>
      <c r="L5690" s="1" t="s">
        <v>4207</v>
      </c>
      <c r="M5690" s="1" t="str">
        <f t="shared" si="440"/>
        <v>Social Services</v>
      </c>
      <c r="N5690" s="1" t="s">
        <v>4205</v>
      </c>
      <c r="O5690" s="1" t="s">
        <v>4256</v>
      </c>
      <c r="P5690" s="1">
        <v>7811</v>
      </c>
      <c r="Q5690" s="1">
        <v>265475</v>
      </c>
      <c r="R5690" s="1">
        <f t="shared" si="441"/>
        <v>99160</v>
      </c>
      <c r="S5690" s="4">
        <v>104915.00698556233</v>
      </c>
      <c r="T5690" s="4">
        <v>59028.698690942481</v>
      </c>
      <c r="U5690" s="1">
        <f t="shared" si="442"/>
        <v>166315</v>
      </c>
      <c r="V5690" s="4">
        <f t="shared" si="443"/>
        <v>101531.29432349518</v>
      </c>
      <c r="W5690" s="1" t="str">
        <f t="shared" si="444"/>
        <v>Favourable</v>
      </c>
    </row>
    <row r="5691" spans="1:23" x14ac:dyDescent="0.25">
      <c r="A5691" s="1"/>
      <c r="B5691" s="1"/>
      <c r="C5691" s="1"/>
      <c r="D5691" s="1"/>
      <c r="E5691" s="1"/>
      <c r="F5691" s="2"/>
      <c r="G5691" s="3"/>
      <c r="H5691" s="1"/>
      <c r="I5691" s="1"/>
      <c r="J5691" s="1" t="s">
        <v>10467</v>
      </c>
      <c r="K5691" s="2">
        <v>44797</v>
      </c>
      <c r="L5691" s="1" t="s">
        <v>4204</v>
      </c>
      <c r="M5691" s="1" t="str">
        <f t="shared" si="440"/>
        <v>Education</v>
      </c>
      <c r="N5691" s="1" t="s">
        <v>4222</v>
      </c>
      <c r="O5691" s="1" t="s">
        <v>4211</v>
      </c>
      <c r="P5691" s="1">
        <v>6864</v>
      </c>
      <c r="Q5691" s="1">
        <v>1464522</v>
      </c>
      <c r="R5691" s="1">
        <f t="shared" si="441"/>
        <v>0</v>
      </c>
      <c r="S5691" s="4">
        <v>971836.48697155318</v>
      </c>
      <c r="T5691" s="4">
        <v>75573.940038004555</v>
      </c>
      <c r="U5691" s="1">
        <f t="shared" si="442"/>
        <v>1464522</v>
      </c>
      <c r="V5691" s="4">
        <f t="shared" si="443"/>
        <v>417111.57299044228</v>
      </c>
      <c r="W5691" s="1" t="str">
        <f t="shared" si="444"/>
        <v>Favourable</v>
      </c>
    </row>
    <row r="5692" spans="1:23" x14ac:dyDescent="0.25">
      <c r="A5692" s="1"/>
      <c r="B5692" s="1"/>
      <c r="C5692" s="1"/>
      <c r="D5692" s="1"/>
      <c r="E5692" s="1"/>
      <c r="F5692" s="2"/>
      <c r="G5692" s="3"/>
      <c r="H5692" s="1"/>
      <c r="I5692" s="1"/>
      <c r="J5692" s="1" t="s">
        <v>8113</v>
      </c>
      <c r="K5692" s="2">
        <v>45031</v>
      </c>
      <c r="L5692" s="1" t="s">
        <v>4227</v>
      </c>
      <c r="M5692" s="1" t="str">
        <f t="shared" si="440"/>
        <v>Infrastructure</v>
      </c>
      <c r="N5692" s="1" t="s">
        <v>4210</v>
      </c>
      <c r="O5692" s="1" t="s">
        <v>4304</v>
      </c>
      <c r="P5692" s="1">
        <v>8838</v>
      </c>
      <c r="Q5692" s="1">
        <v>1425075</v>
      </c>
      <c r="R5692" s="1">
        <f t="shared" si="441"/>
        <v>34441</v>
      </c>
      <c r="S5692" s="4">
        <v>1076226.4111828487</v>
      </c>
      <c r="T5692" s="4">
        <v>249748.2910314718</v>
      </c>
      <c r="U5692" s="1">
        <f t="shared" si="442"/>
        <v>1390634</v>
      </c>
      <c r="V5692" s="4">
        <f t="shared" si="443"/>
        <v>99100.297785679344</v>
      </c>
      <c r="W5692" s="1" t="str">
        <f t="shared" si="444"/>
        <v>Favourable</v>
      </c>
    </row>
    <row r="5693" spans="1:23" x14ac:dyDescent="0.25">
      <c r="A5693" s="1"/>
      <c r="B5693" s="1"/>
      <c r="C5693" s="1"/>
      <c r="D5693" s="1"/>
      <c r="E5693" s="1"/>
      <c r="F5693" s="2"/>
      <c r="G5693" s="3"/>
      <c r="H5693" s="1"/>
      <c r="I5693" s="1"/>
      <c r="J5693" s="1" t="s">
        <v>9656</v>
      </c>
      <c r="K5693" s="2">
        <v>43973</v>
      </c>
      <c r="L5693" s="1" t="s">
        <v>4238</v>
      </c>
      <c r="M5693" s="1" t="str">
        <f t="shared" si="440"/>
        <v>Education</v>
      </c>
      <c r="N5693" s="1" t="s">
        <v>4205</v>
      </c>
      <c r="O5693" s="1" t="s">
        <v>4233</v>
      </c>
      <c r="P5693" s="1">
        <v>6408</v>
      </c>
      <c r="Q5693" s="1">
        <v>740653</v>
      </c>
      <c r="R5693" s="1">
        <f t="shared" si="441"/>
        <v>54208</v>
      </c>
      <c r="S5693" s="4">
        <v>626220.99417068087</v>
      </c>
      <c r="T5693" s="4">
        <v>39360.070997897936</v>
      </c>
      <c r="U5693" s="1">
        <f t="shared" si="442"/>
        <v>686445</v>
      </c>
      <c r="V5693" s="4">
        <f t="shared" si="443"/>
        <v>75071.93483142124</v>
      </c>
      <c r="W5693" s="1" t="str">
        <f t="shared" si="444"/>
        <v>Favourable</v>
      </c>
    </row>
    <row r="5694" spans="1:23" x14ac:dyDescent="0.25">
      <c r="A5694" s="1"/>
      <c r="B5694" s="1"/>
      <c r="C5694" s="1"/>
      <c r="D5694" s="1"/>
      <c r="E5694" s="1"/>
      <c r="F5694" s="2"/>
      <c r="G5694" s="3"/>
      <c r="H5694" s="1"/>
      <c r="I5694" s="1"/>
      <c r="J5694" s="1" t="s">
        <v>9501</v>
      </c>
      <c r="K5694" s="2">
        <v>44379</v>
      </c>
      <c r="L5694" s="1" t="s">
        <v>4204</v>
      </c>
      <c r="M5694" s="1" t="str">
        <f t="shared" si="440"/>
        <v>Education</v>
      </c>
      <c r="N5694" s="1" t="s">
        <v>4210</v>
      </c>
      <c r="O5694" s="1" t="s">
        <v>4217</v>
      </c>
      <c r="P5694" s="1">
        <v>5518</v>
      </c>
      <c r="Q5694" s="1">
        <v>1556338</v>
      </c>
      <c r="R5694" s="1">
        <f t="shared" si="441"/>
        <v>36808</v>
      </c>
      <c r="S5694" s="4">
        <v>1199585.6508153854</v>
      </c>
      <c r="T5694" s="4">
        <v>330464.05561045505</v>
      </c>
      <c r="U5694" s="1">
        <f t="shared" si="442"/>
        <v>1519530</v>
      </c>
      <c r="V5694" s="4">
        <f t="shared" si="443"/>
        <v>26288.293574159499</v>
      </c>
      <c r="W5694" s="1" t="str">
        <f t="shared" si="444"/>
        <v>Favourable</v>
      </c>
    </row>
    <row r="5695" spans="1:23" x14ac:dyDescent="0.25">
      <c r="A5695" s="1"/>
      <c r="B5695" s="1"/>
      <c r="C5695" s="1"/>
      <c r="D5695" s="1"/>
      <c r="E5695" s="1"/>
      <c r="F5695" s="2"/>
      <c r="G5695" s="3"/>
      <c r="H5695" s="1"/>
      <c r="I5695" s="1"/>
      <c r="J5695" s="1" t="s">
        <v>5919</v>
      </c>
      <c r="K5695" s="2">
        <v>44610</v>
      </c>
      <c r="L5695" s="1" t="s">
        <v>4204</v>
      </c>
      <c r="M5695" s="1" t="str">
        <f t="shared" si="440"/>
        <v>Education</v>
      </c>
      <c r="N5695" s="1" t="s">
        <v>4222</v>
      </c>
      <c r="O5695" s="1" t="s">
        <v>4244</v>
      </c>
      <c r="P5695" s="1">
        <v>6334</v>
      </c>
      <c r="Q5695" s="1">
        <v>258020</v>
      </c>
      <c r="R5695" s="1">
        <f t="shared" si="441"/>
        <v>55094</v>
      </c>
      <c r="S5695" s="4">
        <v>153881.56319957026</v>
      </c>
      <c r="T5695" s="4">
        <v>8574.4664825026466</v>
      </c>
      <c r="U5695" s="1">
        <f t="shared" si="442"/>
        <v>202926</v>
      </c>
      <c r="V5695" s="4">
        <f t="shared" si="443"/>
        <v>95563.970317927102</v>
      </c>
      <c r="W5695" s="1" t="str">
        <f t="shared" si="444"/>
        <v>Favourable</v>
      </c>
    </row>
    <row r="5696" spans="1:23" x14ac:dyDescent="0.25">
      <c r="A5696" s="1"/>
      <c r="B5696" s="1"/>
      <c r="C5696" s="1"/>
      <c r="D5696" s="1"/>
      <c r="E5696" s="1"/>
      <c r="F5696" s="2"/>
      <c r="G5696" s="3"/>
      <c r="H5696" s="1"/>
      <c r="I5696" s="1"/>
      <c r="J5696" s="1" t="s">
        <v>6164</v>
      </c>
      <c r="K5696" s="2">
        <v>44930</v>
      </c>
      <c r="L5696" s="1" t="s">
        <v>4238</v>
      </c>
      <c r="M5696" s="1" t="str">
        <f t="shared" si="440"/>
        <v>Education</v>
      </c>
      <c r="N5696" s="1" t="s">
        <v>4222</v>
      </c>
      <c r="O5696" s="1" t="s">
        <v>4402</v>
      </c>
      <c r="P5696" s="1">
        <v>5619</v>
      </c>
      <c r="Q5696" s="1">
        <v>1913124</v>
      </c>
      <c r="R5696" s="1">
        <f t="shared" si="441"/>
        <v>12254</v>
      </c>
      <c r="S5696" s="4">
        <v>204195.19816628646</v>
      </c>
      <c r="T5696" s="4">
        <v>509009.6881250164</v>
      </c>
      <c r="U5696" s="1">
        <f t="shared" si="442"/>
        <v>1900870</v>
      </c>
      <c r="V5696" s="4">
        <f t="shared" si="443"/>
        <v>1199919.1137086973</v>
      </c>
      <c r="W5696" s="1" t="str">
        <f t="shared" si="444"/>
        <v>Favourable</v>
      </c>
    </row>
    <row r="5697" spans="1:23" x14ac:dyDescent="0.25">
      <c r="A5697" s="1"/>
      <c r="B5697" s="1"/>
      <c r="C5697" s="1"/>
      <c r="D5697" s="1"/>
      <c r="E5697" s="1"/>
      <c r="F5697" s="2"/>
      <c r="G5697" s="3"/>
      <c r="H5697" s="1"/>
      <c r="I5697" s="1"/>
      <c r="J5697" s="1" t="s">
        <v>9720</v>
      </c>
      <c r="K5697" s="2">
        <v>45185</v>
      </c>
      <c r="L5697" s="1" t="s">
        <v>4238</v>
      </c>
      <c r="M5697" s="1" t="str">
        <f t="shared" si="440"/>
        <v>Education</v>
      </c>
      <c r="N5697" s="1" t="s">
        <v>4210</v>
      </c>
      <c r="O5697" s="1" t="s">
        <v>4496</v>
      </c>
      <c r="P5697" s="1">
        <v>5783</v>
      </c>
      <c r="Q5697" s="1">
        <v>1281996</v>
      </c>
      <c r="R5697" s="1">
        <f t="shared" si="441"/>
        <v>16183</v>
      </c>
      <c r="S5697" s="4">
        <v>1018243.4035138298</v>
      </c>
      <c r="T5697" s="4">
        <v>395238.3308510193</v>
      </c>
      <c r="U5697" s="1">
        <f t="shared" si="442"/>
        <v>1265813</v>
      </c>
      <c r="V5697" s="4">
        <f t="shared" si="443"/>
        <v>-131485.73436484905</v>
      </c>
      <c r="W5697" s="1" t="str">
        <f t="shared" si="444"/>
        <v>Adverse</v>
      </c>
    </row>
    <row r="5698" spans="1:23" x14ac:dyDescent="0.25">
      <c r="A5698" s="1"/>
      <c r="B5698" s="1"/>
      <c r="C5698" s="1"/>
      <c r="D5698" s="1"/>
      <c r="E5698" s="1"/>
      <c r="F5698" s="2"/>
      <c r="G5698" s="3"/>
      <c r="H5698" s="1"/>
      <c r="I5698" s="1"/>
      <c r="J5698" s="1" t="s">
        <v>9922</v>
      </c>
      <c r="K5698" s="2">
        <v>43854</v>
      </c>
      <c r="L5698" s="1" t="s">
        <v>4204</v>
      </c>
      <c r="M5698" s="1" t="str">
        <f t="shared" si="440"/>
        <v>Education</v>
      </c>
      <c r="N5698" s="1" t="s">
        <v>4222</v>
      </c>
      <c r="O5698" s="1" t="s">
        <v>4259</v>
      </c>
      <c r="P5698" s="1">
        <v>7483</v>
      </c>
      <c r="Q5698" s="1">
        <v>285133</v>
      </c>
      <c r="R5698" s="1">
        <f t="shared" si="441"/>
        <v>37011</v>
      </c>
      <c r="S5698" s="4">
        <v>195952.71145635936</v>
      </c>
      <c r="T5698" s="4">
        <v>41761.088359448499</v>
      </c>
      <c r="U5698" s="1">
        <f t="shared" si="442"/>
        <v>248122</v>
      </c>
      <c r="V5698" s="4">
        <f t="shared" si="443"/>
        <v>47419.20018419213</v>
      </c>
      <c r="W5698" s="1" t="str">
        <f t="shared" si="444"/>
        <v>Favourable</v>
      </c>
    </row>
    <row r="5699" spans="1:23" x14ac:dyDescent="0.25">
      <c r="A5699" s="1"/>
      <c r="B5699" s="1"/>
      <c r="C5699" s="1"/>
      <c r="D5699" s="1"/>
      <c r="E5699" s="1"/>
      <c r="F5699" s="2"/>
      <c r="G5699" s="3"/>
      <c r="H5699" s="1"/>
      <c r="I5699" s="1"/>
      <c r="J5699" s="1" t="s">
        <v>6881</v>
      </c>
      <c r="K5699" s="2">
        <v>44522</v>
      </c>
      <c r="L5699" s="1" t="s">
        <v>4207</v>
      </c>
      <c r="M5699" s="1" t="str">
        <f t="shared" ref="M5699:M5762" si="445">INDEX($A:$B,MATCH($L5699,$A:$A,0),2)</f>
        <v>Social Services</v>
      </c>
      <c r="N5699" s="1" t="s">
        <v>4222</v>
      </c>
      <c r="O5699" s="1" t="s">
        <v>4345</v>
      </c>
      <c r="P5699" s="1">
        <v>6424</v>
      </c>
      <c r="Q5699" s="1">
        <v>2049105</v>
      </c>
      <c r="R5699" s="1">
        <f t="shared" ref="R5699:R5762" si="446">_xlfn.XLOOKUP($J5699,$E:$E,$G:$G,0,0,1)</f>
        <v>58615</v>
      </c>
      <c r="S5699" s="4">
        <v>79341.50671335496</v>
      </c>
      <c r="T5699" s="4">
        <v>383907.81451983872</v>
      </c>
      <c r="U5699" s="1">
        <f t="shared" ref="U5699:U5762" si="447">Q5699-R5699</f>
        <v>1990490</v>
      </c>
      <c r="V5699" s="4">
        <f t="shared" ref="V5699:V5762" si="448">Q5699-(S5699+T5699)</f>
        <v>1585855.6787668064</v>
      </c>
      <c r="W5699" s="1" t="str">
        <f t="shared" ref="W5699:W5762" si="449">IF(V5699&gt;=0,"Favourable","Adverse")</f>
        <v>Favourable</v>
      </c>
    </row>
    <row r="5700" spans="1:23" x14ac:dyDescent="0.25">
      <c r="A5700" s="1"/>
      <c r="B5700" s="1"/>
      <c r="C5700" s="1"/>
      <c r="D5700" s="1"/>
      <c r="E5700" s="1"/>
      <c r="F5700" s="2"/>
      <c r="G5700" s="3"/>
      <c r="H5700" s="1"/>
      <c r="I5700" s="1"/>
      <c r="J5700" s="1" t="s">
        <v>9533</v>
      </c>
      <c r="K5700" s="2">
        <v>44635</v>
      </c>
      <c r="L5700" s="1" t="s">
        <v>4227</v>
      </c>
      <c r="M5700" s="1" t="str">
        <f t="shared" si="445"/>
        <v>Infrastructure</v>
      </c>
      <c r="N5700" s="1" t="s">
        <v>4210</v>
      </c>
      <c r="O5700" s="1" t="s">
        <v>4276</v>
      </c>
      <c r="P5700" s="1">
        <v>8879</v>
      </c>
      <c r="Q5700" s="1">
        <v>623225</v>
      </c>
      <c r="R5700" s="1">
        <f t="shared" si="446"/>
        <v>10239</v>
      </c>
      <c r="S5700" s="4">
        <v>529102.89152259682</v>
      </c>
      <c r="T5700" s="4">
        <v>27177.848505531594</v>
      </c>
      <c r="U5700" s="1">
        <f t="shared" si="447"/>
        <v>612986</v>
      </c>
      <c r="V5700" s="4">
        <f t="shared" si="448"/>
        <v>66944.259971871623</v>
      </c>
      <c r="W5700" s="1" t="str">
        <f t="shared" si="449"/>
        <v>Favourable</v>
      </c>
    </row>
    <row r="5701" spans="1:23" x14ac:dyDescent="0.25">
      <c r="A5701" s="1"/>
      <c r="B5701" s="1"/>
      <c r="C5701" s="1"/>
      <c r="D5701" s="1"/>
      <c r="E5701" s="1"/>
      <c r="F5701" s="2"/>
      <c r="G5701" s="3"/>
      <c r="H5701" s="1"/>
      <c r="I5701" s="1"/>
      <c r="J5701" s="1" t="s">
        <v>10468</v>
      </c>
      <c r="K5701" s="2">
        <v>44037</v>
      </c>
      <c r="L5701" s="1" t="s">
        <v>4207</v>
      </c>
      <c r="M5701" s="1" t="str">
        <f t="shared" si="445"/>
        <v>Social Services</v>
      </c>
      <c r="N5701" s="1" t="s">
        <v>4205</v>
      </c>
      <c r="O5701" s="1" t="s">
        <v>4388</v>
      </c>
      <c r="P5701" s="1">
        <v>9047</v>
      </c>
      <c r="Q5701" s="1">
        <v>1096916</v>
      </c>
      <c r="R5701" s="1">
        <f t="shared" si="446"/>
        <v>0</v>
      </c>
      <c r="S5701" s="4">
        <v>1096105.0989144268</v>
      </c>
      <c r="T5701" s="4">
        <v>75889.496076861644</v>
      </c>
      <c r="U5701" s="1">
        <f t="shared" si="447"/>
        <v>1096916</v>
      </c>
      <c r="V5701" s="4">
        <f t="shared" si="448"/>
        <v>-75078.594991288381</v>
      </c>
      <c r="W5701" s="1" t="str">
        <f t="shared" si="449"/>
        <v>Adverse</v>
      </c>
    </row>
    <row r="5702" spans="1:23" x14ac:dyDescent="0.25">
      <c r="A5702" s="1"/>
      <c r="B5702" s="1"/>
      <c r="C5702" s="1"/>
      <c r="D5702" s="1"/>
      <c r="E5702" s="1"/>
      <c r="F5702" s="2"/>
      <c r="G5702" s="3"/>
      <c r="H5702" s="1"/>
      <c r="I5702" s="1"/>
      <c r="J5702" s="1" t="s">
        <v>10469</v>
      </c>
      <c r="K5702" s="2">
        <v>44381</v>
      </c>
      <c r="L5702" s="1" t="s">
        <v>4238</v>
      </c>
      <c r="M5702" s="1" t="str">
        <f t="shared" si="445"/>
        <v>Education</v>
      </c>
      <c r="N5702" s="1" t="s">
        <v>4210</v>
      </c>
      <c r="O5702" s="1" t="s">
        <v>4479</v>
      </c>
      <c r="P5702" s="1">
        <v>8729</v>
      </c>
      <c r="Q5702" s="1">
        <v>1518518</v>
      </c>
      <c r="R5702" s="1">
        <f t="shared" si="446"/>
        <v>0</v>
      </c>
      <c r="S5702" s="4">
        <v>1037081.7736669286</v>
      </c>
      <c r="T5702" s="4">
        <v>399202.99186231341</v>
      </c>
      <c r="U5702" s="1">
        <f t="shared" si="447"/>
        <v>1518518</v>
      </c>
      <c r="V5702" s="4">
        <f t="shared" si="448"/>
        <v>82233.234470757889</v>
      </c>
      <c r="W5702" s="1" t="str">
        <f t="shared" si="449"/>
        <v>Favourable</v>
      </c>
    </row>
    <row r="5703" spans="1:23" x14ac:dyDescent="0.25">
      <c r="A5703" s="1"/>
      <c r="B5703" s="1"/>
      <c r="C5703" s="1"/>
      <c r="D5703" s="1"/>
      <c r="E5703" s="1"/>
      <c r="F5703" s="2"/>
      <c r="G5703" s="3"/>
      <c r="H5703" s="1"/>
      <c r="I5703" s="1"/>
      <c r="J5703" s="1" t="s">
        <v>10470</v>
      </c>
      <c r="K5703" s="2">
        <v>44283</v>
      </c>
      <c r="L5703" s="1" t="s">
        <v>4227</v>
      </c>
      <c r="M5703" s="1" t="str">
        <f t="shared" si="445"/>
        <v>Infrastructure</v>
      </c>
      <c r="N5703" s="1" t="s">
        <v>4222</v>
      </c>
      <c r="O5703" s="1" t="s">
        <v>4276</v>
      </c>
      <c r="P5703" s="1">
        <v>9238</v>
      </c>
      <c r="Q5703" s="1">
        <v>1679048</v>
      </c>
      <c r="R5703" s="1">
        <f t="shared" si="446"/>
        <v>0</v>
      </c>
      <c r="S5703" s="4">
        <v>1646339.6404455369</v>
      </c>
      <c r="T5703" s="4">
        <v>193493.10762321323</v>
      </c>
      <c r="U5703" s="1">
        <f t="shared" si="447"/>
        <v>1679048</v>
      </c>
      <c r="V5703" s="4">
        <f t="shared" si="448"/>
        <v>-160784.74806875014</v>
      </c>
      <c r="W5703" s="1" t="str">
        <f t="shared" si="449"/>
        <v>Adverse</v>
      </c>
    </row>
    <row r="5704" spans="1:23" x14ac:dyDescent="0.25">
      <c r="A5704" s="1"/>
      <c r="B5704" s="1"/>
      <c r="C5704" s="1"/>
      <c r="D5704" s="1"/>
      <c r="E5704" s="1"/>
      <c r="F5704" s="2"/>
      <c r="G5704" s="3"/>
      <c r="H5704" s="1"/>
      <c r="I5704" s="1"/>
      <c r="J5704" s="1" t="s">
        <v>7536</v>
      </c>
      <c r="K5704" s="2">
        <v>44119</v>
      </c>
      <c r="L5704" s="1" t="s">
        <v>4227</v>
      </c>
      <c r="M5704" s="1" t="str">
        <f t="shared" si="445"/>
        <v>Infrastructure</v>
      </c>
      <c r="N5704" s="1" t="s">
        <v>4210</v>
      </c>
      <c r="O5704" s="1" t="s">
        <v>4256</v>
      </c>
      <c r="P5704" s="1">
        <v>8160</v>
      </c>
      <c r="Q5704" s="1">
        <v>2278480</v>
      </c>
      <c r="R5704" s="1">
        <f t="shared" si="446"/>
        <v>55732</v>
      </c>
      <c r="S5704" s="4">
        <v>1771846.0702122499</v>
      </c>
      <c r="T5704" s="4">
        <v>586437.79328783823</v>
      </c>
      <c r="U5704" s="1">
        <f t="shared" si="447"/>
        <v>2222748</v>
      </c>
      <c r="V5704" s="4">
        <f t="shared" si="448"/>
        <v>-79803.863500087988</v>
      </c>
      <c r="W5704" s="1" t="str">
        <f t="shared" si="449"/>
        <v>Adverse</v>
      </c>
    </row>
    <row r="5705" spans="1:23" x14ac:dyDescent="0.25">
      <c r="A5705" s="1"/>
      <c r="B5705" s="1"/>
      <c r="C5705" s="1"/>
      <c r="D5705" s="1"/>
      <c r="E5705" s="1"/>
      <c r="F5705" s="2"/>
      <c r="G5705" s="3"/>
      <c r="H5705" s="1"/>
      <c r="I5705" s="1"/>
      <c r="J5705" s="1" t="s">
        <v>9461</v>
      </c>
      <c r="K5705" s="2">
        <v>45049</v>
      </c>
      <c r="L5705" s="1" t="s">
        <v>4207</v>
      </c>
      <c r="M5705" s="1" t="str">
        <f t="shared" si="445"/>
        <v>Social Services</v>
      </c>
      <c r="N5705" s="1" t="s">
        <v>4222</v>
      </c>
      <c r="O5705" s="1" t="s">
        <v>4358</v>
      </c>
      <c r="P5705" s="1">
        <v>7850</v>
      </c>
      <c r="Q5705" s="1">
        <v>550389</v>
      </c>
      <c r="R5705" s="1">
        <f t="shared" si="446"/>
        <v>57397</v>
      </c>
      <c r="S5705" s="4">
        <v>262607.48431422381</v>
      </c>
      <c r="T5705" s="4">
        <v>77469.56597774064</v>
      </c>
      <c r="U5705" s="1">
        <f t="shared" si="447"/>
        <v>492992</v>
      </c>
      <c r="V5705" s="4">
        <f t="shared" si="448"/>
        <v>210311.94970803556</v>
      </c>
      <c r="W5705" s="1" t="str">
        <f t="shared" si="449"/>
        <v>Favourable</v>
      </c>
    </row>
    <row r="5706" spans="1:23" x14ac:dyDescent="0.25">
      <c r="A5706" s="1"/>
      <c r="B5706" s="1"/>
      <c r="C5706" s="1"/>
      <c r="D5706" s="1"/>
      <c r="E5706" s="1"/>
      <c r="F5706" s="2"/>
      <c r="G5706" s="3"/>
      <c r="H5706" s="1"/>
      <c r="I5706" s="1"/>
      <c r="J5706" s="1" t="s">
        <v>8810</v>
      </c>
      <c r="K5706" s="2">
        <v>44031</v>
      </c>
      <c r="L5706" s="1" t="s">
        <v>4238</v>
      </c>
      <c r="M5706" s="1" t="str">
        <f t="shared" si="445"/>
        <v>Education</v>
      </c>
      <c r="N5706" s="1" t="s">
        <v>4210</v>
      </c>
      <c r="O5706" s="1" t="s">
        <v>4458</v>
      </c>
      <c r="P5706" s="1">
        <v>5603</v>
      </c>
      <c r="Q5706" s="1">
        <v>888548</v>
      </c>
      <c r="R5706" s="1">
        <f t="shared" si="446"/>
        <v>49055</v>
      </c>
      <c r="S5706" s="4">
        <v>442313.74405890174</v>
      </c>
      <c r="T5706" s="4">
        <v>263074.45166045096</v>
      </c>
      <c r="U5706" s="1">
        <f t="shared" si="447"/>
        <v>839493</v>
      </c>
      <c r="V5706" s="4">
        <f t="shared" si="448"/>
        <v>183159.80428064731</v>
      </c>
      <c r="W5706" s="1" t="str">
        <f t="shared" si="449"/>
        <v>Favourable</v>
      </c>
    </row>
    <row r="5707" spans="1:23" x14ac:dyDescent="0.25">
      <c r="A5707" s="1"/>
      <c r="B5707" s="1"/>
      <c r="C5707" s="1"/>
      <c r="D5707" s="1"/>
      <c r="E5707" s="1"/>
      <c r="F5707" s="2"/>
      <c r="G5707" s="3"/>
      <c r="H5707" s="1"/>
      <c r="I5707" s="1"/>
      <c r="J5707" s="1" t="s">
        <v>10471</v>
      </c>
      <c r="K5707" s="2">
        <v>45328</v>
      </c>
      <c r="L5707" s="1" t="s">
        <v>4238</v>
      </c>
      <c r="M5707" s="1" t="str">
        <f t="shared" si="445"/>
        <v>Education</v>
      </c>
      <c r="N5707" s="1" t="s">
        <v>4205</v>
      </c>
      <c r="O5707" s="1" t="s">
        <v>4217</v>
      </c>
      <c r="P5707" s="1">
        <v>6533</v>
      </c>
      <c r="Q5707" s="1">
        <v>2499628</v>
      </c>
      <c r="R5707" s="1">
        <f t="shared" si="446"/>
        <v>0</v>
      </c>
      <c r="S5707" s="4">
        <v>2092018.2806108918</v>
      </c>
      <c r="T5707" s="4">
        <v>799340.84500008693</v>
      </c>
      <c r="U5707" s="1">
        <f t="shared" si="447"/>
        <v>2499628</v>
      </c>
      <c r="V5707" s="4">
        <f t="shared" si="448"/>
        <v>-391731.12561097881</v>
      </c>
      <c r="W5707" s="1" t="str">
        <f t="shared" si="449"/>
        <v>Adverse</v>
      </c>
    </row>
    <row r="5708" spans="1:23" x14ac:dyDescent="0.25">
      <c r="A5708" s="1"/>
      <c r="B5708" s="1"/>
      <c r="C5708" s="1"/>
      <c r="D5708" s="1"/>
      <c r="E5708" s="1"/>
      <c r="F5708" s="2"/>
      <c r="G5708" s="3"/>
      <c r="H5708" s="1"/>
      <c r="I5708" s="1"/>
      <c r="J5708" s="1" t="s">
        <v>9051</v>
      </c>
      <c r="K5708" s="2">
        <v>44139</v>
      </c>
      <c r="L5708" s="1" t="s">
        <v>4238</v>
      </c>
      <c r="M5708" s="1" t="str">
        <f t="shared" si="445"/>
        <v>Education</v>
      </c>
      <c r="N5708" s="1" t="s">
        <v>4210</v>
      </c>
      <c r="O5708" s="1" t="s">
        <v>4279</v>
      </c>
      <c r="P5708" s="1">
        <v>5592</v>
      </c>
      <c r="Q5708" s="1">
        <v>2115147</v>
      </c>
      <c r="R5708" s="1">
        <f t="shared" si="446"/>
        <v>48925</v>
      </c>
      <c r="S5708" s="4">
        <v>2014625.779044548</v>
      </c>
      <c r="T5708" s="4">
        <v>518308.56973549497</v>
      </c>
      <c r="U5708" s="1">
        <f t="shared" si="447"/>
        <v>2066222</v>
      </c>
      <c r="V5708" s="4">
        <f t="shared" si="448"/>
        <v>-417787.34878004296</v>
      </c>
      <c r="W5708" s="1" t="str">
        <f t="shared" si="449"/>
        <v>Adverse</v>
      </c>
    </row>
    <row r="5709" spans="1:23" x14ac:dyDescent="0.25">
      <c r="A5709" s="1"/>
      <c r="B5709" s="1"/>
      <c r="C5709" s="1"/>
      <c r="D5709" s="1"/>
      <c r="E5709" s="1"/>
      <c r="F5709" s="2"/>
      <c r="G5709" s="3"/>
      <c r="H5709" s="1"/>
      <c r="I5709" s="1"/>
      <c r="J5709" s="1" t="s">
        <v>6714</v>
      </c>
      <c r="K5709" s="2">
        <v>44328</v>
      </c>
      <c r="L5709" s="1" t="s">
        <v>4207</v>
      </c>
      <c r="M5709" s="1" t="str">
        <f t="shared" si="445"/>
        <v>Social Services</v>
      </c>
      <c r="N5709" s="1" t="s">
        <v>4210</v>
      </c>
      <c r="O5709" s="1" t="s">
        <v>4298</v>
      </c>
      <c r="P5709" s="1">
        <v>7671</v>
      </c>
      <c r="Q5709" s="1">
        <v>1386179</v>
      </c>
      <c r="R5709" s="1">
        <f t="shared" si="446"/>
        <v>45153</v>
      </c>
      <c r="S5709" s="4">
        <v>1264433.7833463619</v>
      </c>
      <c r="T5709" s="4">
        <v>274117.54303226998</v>
      </c>
      <c r="U5709" s="1">
        <f t="shared" si="447"/>
        <v>1341026</v>
      </c>
      <c r="V5709" s="4">
        <f t="shared" si="448"/>
        <v>-152372.32637863187</v>
      </c>
      <c r="W5709" s="1" t="str">
        <f t="shared" si="449"/>
        <v>Adverse</v>
      </c>
    </row>
    <row r="5710" spans="1:23" x14ac:dyDescent="0.25">
      <c r="A5710" s="1"/>
      <c r="B5710" s="1"/>
      <c r="C5710" s="1"/>
      <c r="D5710" s="1"/>
      <c r="E5710" s="1"/>
      <c r="F5710" s="2"/>
      <c r="G5710" s="3"/>
      <c r="H5710" s="1"/>
      <c r="I5710" s="1"/>
      <c r="J5710" s="1" t="s">
        <v>10472</v>
      </c>
      <c r="K5710" s="2">
        <v>44195</v>
      </c>
      <c r="L5710" s="1" t="s">
        <v>4207</v>
      </c>
      <c r="M5710" s="1" t="str">
        <f t="shared" si="445"/>
        <v>Social Services</v>
      </c>
      <c r="N5710" s="1" t="s">
        <v>4210</v>
      </c>
      <c r="O5710" s="1" t="s">
        <v>4379</v>
      </c>
      <c r="P5710" s="1">
        <v>5931</v>
      </c>
      <c r="Q5710" s="1">
        <v>356736</v>
      </c>
      <c r="R5710" s="1">
        <f t="shared" si="446"/>
        <v>0</v>
      </c>
      <c r="S5710" s="4">
        <v>142795.56435684519</v>
      </c>
      <c r="T5710" s="4">
        <v>40496.883114799813</v>
      </c>
      <c r="U5710" s="1">
        <f t="shared" si="447"/>
        <v>356736</v>
      </c>
      <c r="V5710" s="4">
        <f t="shared" si="448"/>
        <v>173443.55252835498</v>
      </c>
      <c r="W5710" s="1" t="str">
        <f t="shared" si="449"/>
        <v>Favourable</v>
      </c>
    </row>
    <row r="5711" spans="1:23" x14ac:dyDescent="0.25">
      <c r="A5711" s="1"/>
      <c r="B5711" s="1"/>
      <c r="C5711" s="1"/>
      <c r="D5711" s="1"/>
      <c r="E5711" s="1"/>
      <c r="F5711" s="2"/>
      <c r="G5711" s="3"/>
      <c r="H5711" s="1"/>
      <c r="I5711" s="1"/>
      <c r="J5711" s="1" t="s">
        <v>9680</v>
      </c>
      <c r="K5711" s="2">
        <v>43945</v>
      </c>
      <c r="L5711" s="1" t="s">
        <v>4207</v>
      </c>
      <c r="M5711" s="1" t="str">
        <f t="shared" si="445"/>
        <v>Social Services</v>
      </c>
      <c r="N5711" s="1" t="s">
        <v>4222</v>
      </c>
      <c r="O5711" s="1" t="s">
        <v>4286</v>
      </c>
      <c r="P5711" s="1">
        <v>8547</v>
      </c>
      <c r="Q5711" s="1">
        <v>2136666</v>
      </c>
      <c r="R5711" s="1">
        <f t="shared" si="446"/>
        <v>15707</v>
      </c>
      <c r="S5711" s="4">
        <v>1687655.6299108539</v>
      </c>
      <c r="T5711" s="4">
        <v>656837.81165496551</v>
      </c>
      <c r="U5711" s="1">
        <f t="shared" si="447"/>
        <v>2120959</v>
      </c>
      <c r="V5711" s="4">
        <f t="shared" si="448"/>
        <v>-207827.44156581955</v>
      </c>
      <c r="W5711" s="1" t="str">
        <f t="shared" si="449"/>
        <v>Adverse</v>
      </c>
    </row>
    <row r="5712" spans="1:23" x14ac:dyDescent="0.25">
      <c r="A5712" s="1"/>
      <c r="B5712" s="1"/>
      <c r="C5712" s="1"/>
      <c r="D5712" s="1"/>
      <c r="E5712" s="1"/>
      <c r="F5712" s="2"/>
      <c r="G5712" s="3"/>
      <c r="H5712" s="1"/>
      <c r="I5712" s="1"/>
      <c r="J5712" s="1" t="s">
        <v>5982</v>
      </c>
      <c r="K5712" s="2">
        <v>45298</v>
      </c>
      <c r="L5712" s="1" t="s">
        <v>4238</v>
      </c>
      <c r="M5712" s="1" t="str">
        <f t="shared" si="445"/>
        <v>Education</v>
      </c>
      <c r="N5712" s="1" t="s">
        <v>4210</v>
      </c>
      <c r="O5712" s="1" t="s">
        <v>4304</v>
      </c>
      <c r="P5712" s="1">
        <v>8033</v>
      </c>
      <c r="Q5712" s="1">
        <v>626778</v>
      </c>
      <c r="R5712" s="1">
        <f t="shared" si="446"/>
        <v>43411</v>
      </c>
      <c r="S5712" s="4">
        <v>72799.643653169071</v>
      </c>
      <c r="T5712" s="4">
        <v>124272.18490290926</v>
      </c>
      <c r="U5712" s="1">
        <f t="shared" si="447"/>
        <v>583367</v>
      </c>
      <c r="V5712" s="4">
        <f t="shared" si="448"/>
        <v>429706.17144392169</v>
      </c>
      <c r="W5712" s="1" t="str">
        <f t="shared" si="449"/>
        <v>Favourable</v>
      </c>
    </row>
    <row r="5713" spans="1:23" x14ac:dyDescent="0.25">
      <c r="A5713" s="1"/>
      <c r="B5713" s="1"/>
      <c r="C5713" s="1"/>
      <c r="D5713" s="1"/>
      <c r="E5713" s="1"/>
      <c r="F5713" s="2"/>
      <c r="G5713" s="3"/>
      <c r="H5713" s="1"/>
      <c r="I5713" s="1"/>
      <c r="J5713" s="1" t="s">
        <v>7440</v>
      </c>
      <c r="K5713" s="2">
        <v>44806</v>
      </c>
      <c r="L5713" s="1" t="s">
        <v>4227</v>
      </c>
      <c r="M5713" s="1" t="str">
        <f t="shared" si="445"/>
        <v>Infrastructure</v>
      </c>
      <c r="N5713" s="1" t="s">
        <v>4222</v>
      </c>
      <c r="O5713" s="1" t="s">
        <v>4217</v>
      </c>
      <c r="P5713" s="1">
        <v>6127</v>
      </c>
      <c r="Q5713" s="1">
        <v>1005976</v>
      </c>
      <c r="R5713" s="1">
        <f t="shared" si="446"/>
        <v>26068</v>
      </c>
      <c r="S5713" s="4">
        <v>697426.42262881179</v>
      </c>
      <c r="T5713" s="4">
        <v>326296.21153804776</v>
      </c>
      <c r="U5713" s="1">
        <f t="shared" si="447"/>
        <v>979908</v>
      </c>
      <c r="V5713" s="4">
        <f t="shared" si="448"/>
        <v>-17746.634166859556</v>
      </c>
      <c r="W5713" s="1" t="str">
        <f t="shared" si="449"/>
        <v>Adverse</v>
      </c>
    </row>
    <row r="5714" spans="1:23" x14ac:dyDescent="0.25">
      <c r="A5714" s="1"/>
      <c r="B5714" s="1"/>
      <c r="C5714" s="1"/>
      <c r="D5714" s="1"/>
      <c r="E5714" s="1"/>
      <c r="F5714" s="2"/>
      <c r="G5714" s="3"/>
      <c r="H5714" s="1"/>
      <c r="I5714" s="1"/>
      <c r="J5714" s="1" t="s">
        <v>9638</v>
      </c>
      <c r="K5714" s="2">
        <v>44072</v>
      </c>
      <c r="L5714" s="1" t="s">
        <v>4227</v>
      </c>
      <c r="M5714" s="1" t="str">
        <f t="shared" si="445"/>
        <v>Infrastructure</v>
      </c>
      <c r="N5714" s="1" t="s">
        <v>4205</v>
      </c>
      <c r="O5714" s="1" t="s">
        <v>4479</v>
      </c>
      <c r="P5714" s="1">
        <v>9154</v>
      </c>
      <c r="Q5714" s="1">
        <v>2080873</v>
      </c>
      <c r="R5714" s="1">
        <f t="shared" si="446"/>
        <v>39669</v>
      </c>
      <c r="S5714" s="4">
        <v>1300189.6104285365</v>
      </c>
      <c r="T5714" s="4">
        <v>650444.16266945505</v>
      </c>
      <c r="U5714" s="1">
        <f t="shared" si="447"/>
        <v>2041204</v>
      </c>
      <c r="V5714" s="4">
        <f t="shared" si="448"/>
        <v>130239.22690200852</v>
      </c>
      <c r="W5714" s="1" t="str">
        <f t="shared" si="449"/>
        <v>Favourable</v>
      </c>
    </row>
    <row r="5715" spans="1:23" x14ac:dyDescent="0.25">
      <c r="A5715" s="1"/>
      <c r="B5715" s="1"/>
      <c r="C5715" s="1"/>
      <c r="D5715" s="1"/>
      <c r="E5715" s="1"/>
      <c r="F5715" s="2"/>
      <c r="G5715" s="3"/>
      <c r="H5715" s="1"/>
      <c r="I5715" s="1"/>
      <c r="J5715" s="1" t="s">
        <v>10473</v>
      </c>
      <c r="K5715" s="2">
        <v>45251</v>
      </c>
      <c r="L5715" s="1" t="s">
        <v>4227</v>
      </c>
      <c r="M5715" s="1" t="str">
        <f t="shared" si="445"/>
        <v>Infrastructure</v>
      </c>
      <c r="N5715" s="1" t="s">
        <v>4205</v>
      </c>
      <c r="O5715" s="1" t="s">
        <v>4264</v>
      </c>
      <c r="P5715" s="1">
        <v>7318</v>
      </c>
      <c r="Q5715" s="1">
        <v>547191</v>
      </c>
      <c r="R5715" s="1">
        <f t="shared" si="446"/>
        <v>0</v>
      </c>
      <c r="S5715" s="4">
        <v>328245.71504662436</v>
      </c>
      <c r="T5715" s="4">
        <v>2415.8920293557289</v>
      </c>
      <c r="U5715" s="1">
        <f t="shared" si="447"/>
        <v>547191</v>
      </c>
      <c r="V5715" s="4">
        <f t="shared" si="448"/>
        <v>216529.39292401989</v>
      </c>
      <c r="W5715" s="1" t="str">
        <f t="shared" si="449"/>
        <v>Favourable</v>
      </c>
    </row>
    <row r="5716" spans="1:23" x14ac:dyDescent="0.25">
      <c r="A5716" s="1"/>
      <c r="B5716" s="1"/>
      <c r="C5716" s="1"/>
      <c r="D5716" s="1"/>
      <c r="E5716" s="1"/>
      <c r="F5716" s="2"/>
      <c r="G5716" s="3"/>
      <c r="H5716" s="1"/>
      <c r="I5716" s="1"/>
      <c r="J5716" s="1" t="s">
        <v>8039</v>
      </c>
      <c r="K5716" s="2">
        <v>44852</v>
      </c>
      <c r="L5716" s="1" t="s">
        <v>4238</v>
      </c>
      <c r="M5716" s="1" t="str">
        <f t="shared" si="445"/>
        <v>Education</v>
      </c>
      <c r="N5716" s="1" t="s">
        <v>4205</v>
      </c>
      <c r="O5716" s="1" t="s">
        <v>4441</v>
      </c>
      <c r="P5716" s="1">
        <v>8048</v>
      </c>
      <c r="Q5716" s="1">
        <v>1330660</v>
      </c>
      <c r="R5716" s="1">
        <f t="shared" si="446"/>
        <v>42405</v>
      </c>
      <c r="S5716" s="4">
        <v>1259297.0997373862</v>
      </c>
      <c r="T5716" s="4">
        <v>209649.23938447249</v>
      </c>
      <c r="U5716" s="1">
        <f t="shared" si="447"/>
        <v>1288255</v>
      </c>
      <c r="V5716" s="4">
        <f t="shared" si="448"/>
        <v>-138286.33912185859</v>
      </c>
      <c r="W5716" s="1" t="str">
        <f t="shared" si="449"/>
        <v>Adverse</v>
      </c>
    </row>
    <row r="5717" spans="1:23" x14ac:dyDescent="0.25">
      <c r="A5717" s="1"/>
      <c r="B5717" s="1"/>
      <c r="C5717" s="1"/>
      <c r="D5717" s="1"/>
      <c r="E5717" s="1"/>
      <c r="F5717" s="2"/>
      <c r="G5717" s="3"/>
      <c r="H5717" s="1"/>
      <c r="I5717" s="1"/>
      <c r="J5717" s="1" t="s">
        <v>4717</v>
      </c>
      <c r="K5717" s="2">
        <v>45327</v>
      </c>
      <c r="L5717" s="1" t="s">
        <v>4238</v>
      </c>
      <c r="M5717" s="1" t="str">
        <f t="shared" si="445"/>
        <v>Education</v>
      </c>
      <c r="N5717" s="1" t="s">
        <v>4205</v>
      </c>
      <c r="O5717" s="1" t="s">
        <v>4286</v>
      </c>
      <c r="P5717" s="1">
        <v>8042</v>
      </c>
      <c r="Q5717" s="1">
        <v>1894891</v>
      </c>
      <c r="R5717" s="1">
        <f t="shared" si="446"/>
        <v>20530</v>
      </c>
      <c r="S5717" s="4">
        <v>386218.69666211697</v>
      </c>
      <c r="T5717" s="4">
        <v>18364.699824837855</v>
      </c>
      <c r="U5717" s="1">
        <f t="shared" si="447"/>
        <v>1874361</v>
      </c>
      <c r="V5717" s="4">
        <f t="shared" si="448"/>
        <v>1490307.6035130452</v>
      </c>
      <c r="W5717" s="1" t="str">
        <f t="shared" si="449"/>
        <v>Favourable</v>
      </c>
    </row>
    <row r="5718" spans="1:23" x14ac:dyDescent="0.25">
      <c r="A5718" s="1"/>
      <c r="B5718" s="1"/>
      <c r="C5718" s="1"/>
      <c r="D5718" s="1"/>
      <c r="E5718" s="1"/>
      <c r="F5718" s="2"/>
      <c r="G5718" s="3"/>
      <c r="H5718" s="1"/>
      <c r="I5718" s="1"/>
      <c r="J5718" s="1" t="s">
        <v>10474</v>
      </c>
      <c r="K5718" s="2">
        <v>44492</v>
      </c>
      <c r="L5718" s="1" t="s">
        <v>4238</v>
      </c>
      <c r="M5718" s="1" t="str">
        <f t="shared" si="445"/>
        <v>Education</v>
      </c>
      <c r="N5718" s="1" t="s">
        <v>4210</v>
      </c>
      <c r="O5718" s="1" t="s">
        <v>4402</v>
      </c>
      <c r="P5718" s="1">
        <v>8853</v>
      </c>
      <c r="Q5718" s="1">
        <v>1848710</v>
      </c>
      <c r="R5718" s="1">
        <f t="shared" si="446"/>
        <v>0</v>
      </c>
      <c r="S5718" s="4">
        <v>721846.60880437004</v>
      </c>
      <c r="T5718" s="4">
        <v>554908.627665443</v>
      </c>
      <c r="U5718" s="1">
        <f t="shared" si="447"/>
        <v>1848710</v>
      </c>
      <c r="V5718" s="4">
        <f t="shared" si="448"/>
        <v>571954.76353018684</v>
      </c>
      <c r="W5718" s="1" t="str">
        <f t="shared" si="449"/>
        <v>Favourable</v>
      </c>
    </row>
    <row r="5719" spans="1:23" x14ac:dyDescent="0.25">
      <c r="A5719" s="1"/>
      <c r="B5719" s="1"/>
      <c r="C5719" s="1"/>
      <c r="D5719" s="1"/>
      <c r="E5719" s="1"/>
      <c r="F5719" s="2"/>
      <c r="G5719" s="3"/>
      <c r="H5719" s="1"/>
      <c r="I5719" s="1"/>
      <c r="J5719" s="1" t="s">
        <v>6667</v>
      </c>
      <c r="K5719" s="2">
        <v>44691</v>
      </c>
      <c r="L5719" s="1" t="s">
        <v>4207</v>
      </c>
      <c r="M5719" s="1" t="str">
        <f t="shared" si="445"/>
        <v>Social Services</v>
      </c>
      <c r="N5719" s="1" t="s">
        <v>4210</v>
      </c>
      <c r="O5719" s="1" t="s">
        <v>4298</v>
      </c>
      <c r="P5719" s="1">
        <v>5949</v>
      </c>
      <c r="Q5719" s="1">
        <v>2438493</v>
      </c>
      <c r="R5719" s="1">
        <f t="shared" si="446"/>
        <v>36177</v>
      </c>
      <c r="S5719" s="4">
        <v>842482.03174762323</v>
      </c>
      <c r="T5719" s="4">
        <v>537997.8492690284</v>
      </c>
      <c r="U5719" s="1">
        <f t="shared" si="447"/>
        <v>2402316</v>
      </c>
      <c r="V5719" s="4">
        <f t="shared" si="448"/>
        <v>1058013.1189833484</v>
      </c>
      <c r="W5719" s="1" t="str">
        <f t="shared" si="449"/>
        <v>Favourable</v>
      </c>
    </row>
    <row r="5720" spans="1:23" x14ac:dyDescent="0.25">
      <c r="A5720" s="1"/>
      <c r="B5720" s="1"/>
      <c r="C5720" s="1"/>
      <c r="D5720" s="1"/>
      <c r="E5720" s="1"/>
      <c r="F5720" s="2"/>
      <c r="G5720" s="3"/>
      <c r="H5720" s="1"/>
      <c r="I5720" s="1"/>
      <c r="J5720" s="1" t="s">
        <v>8638</v>
      </c>
      <c r="K5720" s="2">
        <v>45367</v>
      </c>
      <c r="L5720" s="1" t="s">
        <v>4207</v>
      </c>
      <c r="M5720" s="1" t="str">
        <f t="shared" si="445"/>
        <v>Social Services</v>
      </c>
      <c r="N5720" s="1" t="s">
        <v>4205</v>
      </c>
      <c r="O5720" s="1" t="s">
        <v>4304</v>
      </c>
      <c r="P5720" s="1">
        <v>5570</v>
      </c>
      <c r="Q5720" s="1">
        <v>834115</v>
      </c>
      <c r="R5720" s="1">
        <f t="shared" si="446"/>
        <v>17457</v>
      </c>
      <c r="S5720" s="4">
        <v>271608.91637222393</v>
      </c>
      <c r="T5720" s="4">
        <v>274676.82663111336</v>
      </c>
      <c r="U5720" s="1">
        <f t="shared" si="447"/>
        <v>816658</v>
      </c>
      <c r="V5720" s="4">
        <f t="shared" si="448"/>
        <v>287829.25699666271</v>
      </c>
      <c r="W5720" s="1" t="str">
        <f t="shared" si="449"/>
        <v>Favourable</v>
      </c>
    </row>
    <row r="5721" spans="1:23" x14ac:dyDescent="0.25">
      <c r="A5721" s="1"/>
      <c r="B5721" s="1"/>
      <c r="C5721" s="1"/>
      <c r="D5721" s="1"/>
      <c r="E5721" s="1"/>
      <c r="F5721" s="2"/>
      <c r="G5721" s="3"/>
      <c r="H5721" s="1"/>
      <c r="I5721" s="1"/>
      <c r="J5721" s="1" t="s">
        <v>10475</v>
      </c>
      <c r="K5721" s="2">
        <v>44221</v>
      </c>
      <c r="L5721" s="1" t="s">
        <v>4227</v>
      </c>
      <c r="M5721" s="1" t="str">
        <f t="shared" si="445"/>
        <v>Infrastructure</v>
      </c>
      <c r="N5721" s="1" t="s">
        <v>4205</v>
      </c>
      <c r="O5721" s="1" t="s">
        <v>4250</v>
      </c>
      <c r="P5721" s="1">
        <v>8113</v>
      </c>
      <c r="Q5721" s="1">
        <v>639708</v>
      </c>
      <c r="R5721" s="1">
        <f t="shared" si="446"/>
        <v>0</v>
      </c>
      <c r="S5721" s="4">
        <v>391050.25899009249</v>
      </c>
      <c r="T5721" s="4">
        <v>146245.67185084941</v>
      </c>
      <c r="U5721" s="1">
        <f t="shared" si="447"/>
        <v>639708</v>
      </c>
      <c r="V5721" s="4">
        <f t="shared" si="448"/>
        <v>102412.06915905816</v>
      </c>
      <c r="W5721" s="1" t="str">
        <f t="shared" si="449"/>
        <v>Favourable</v>
      </c>
    </row>
    <row r="5722" spans="1:23" x14ac:dyDescent="0.25">
      <c r="A5722" s="1"/>
      <c r="B5722" s="1"/>
      <c r="C5722" s="1"/>
      <c r="D5722" s="1"/>
      <c r="E5722" s="1"/>
      <c r="F5722" s="2"/>
      <c r="G5722" s="3"/>
      <c r="H5722" s="1"/>
      <c r="I5722" s="1"/>
      <c r="J5722" s="1" t="s">
        <v>9913</v>
      </c>
      <c r="K5722" s="2">
        <v>44887</v>
      </c>
      <c r="L5722" s="1" t="s">
        <v>4207</v>
      </c>
      <c r="M5722" s="1" t="str">
        <f t="shared" si="445"/>
        <v>Social Services</v>
      </c>
      <c r="N5722" s="1" t="s">
        <v>4222</v>
      </c>
      <c r="O5722" s="1" t="s">
        <v>4211</v>
      </c>
      <c r="P5722" s="1">
        <v>7465</v>
      </c>
      <c r="Q5722" s="1">
        <v>964314</v>
      </c>
      <c r="R5722" s="1">
        <f t="shared" si="446"/>
        <v>49615</v>
      </c>
      <c r="S5722" s="4">
        <v>774395.99424154835</v>
      </c>
      <c r="T5722" s="4">
        <v>271109.51085768611</v>
      </c>
      <c r="U5722" s="1">
        <f t="shared" si="447"/>
        <v>914699</v>
      </c>
      <c r="V5722" s="4">
        <f t="shared" si="448"/>
        <v>-81191.505099234404</v>
      </c>
      <c r="W5722" s="1" t="str">
        <f t="shared" si="449"/>
        <v>Adverse</v>
      </c>
    </row>
    <row r="5723" spans="1:23" x14ac:dyDescent="0.25">
      <c r="A5723" s="1"/>
      <c r="B5723" s="1"/>
      <c r="C5723" s="1"/>
      <c r="D5723" s="1"/>
      <c r="E5723" s="1"/>
      <c r="F5723" s="2"/>
      <c r="G5723" s="3"/>
      <c r="H5723" s="1"/>
      <c r="I5723" s="1"/>
      <c r="J5723" s="1" t="s">
        <v>8854</v>
      </c>
      <c r="K5723" s="2">
        <v>45051</v>
      </c>
      <c r="L5723" s="1" t="s">
        <v>4238</v>
      </c>
      <c r="M5723" s="1" t="str">
        <f t="shared" si="445"/>
        <v>Education</v>
      </c>
      <c r="N5723" s="1" t="s">
        <v>4222</v>
      </c>
      <c r="O5723" s="1" t="s">
        <v>4279</v>
      </c>
      <c r="P5723" s="1">
        <v>8770</v>
      </c>
      <c r="Q5723" s="1">
        <v>815371</v>
      </c>
      <c r="R5723" s="1">
        <f t="shared" si="446"/>
        <v>20324</v>
      </c>
      <c r="S5723" s="4">
        <v>312559.03575141187</v>
      </c>
      <c r="T5723" s="4">
        <v>71833.601839234325</v>
      </c>
      <c r="U5723" s="1">
        <f t="shared" si="447"/>
        <v>795047</v>
      </c>
      <c r="V5723" s="4">
        <f t="shared" si="448"/>
        <v>430978.36240935384</v>
      </c>
      <c r="W5723" s="1" t="str">
        <f t="shared" si="449"/>
        <v>Favourable</v>
      </c>
    </row>
    <row r="5724" spans="1:23" x14ac:dyDescent="0.25">
      <c r="A5724" s="1"/>
      <c r="B5724" s="1"/>
      <c r="C5724" s="1"/>
      <c r="D5724" s="1"/>
      <c r="E5724" s="1"/>
      <c r="F5724" s="2"/>
      <c r="G5724" s="3"/>
      <c r="H5724" s="1"/>
      <c r="I5724" s="1"/>
      <c r="J5724" s="1" t="s">
        <v>7069</v>
      </c>
      <c r="K5724" s="2">
        <v>44368</v>
      </c>
      <c r="L5724" s="1" t="s">
        <v>4207</v>
      </c>
      <c r="M5724" s="1" t="str">
        <f t="shared" si="445"/>
        <v>Social Services</v>
      </c>
      <c r="N5724" s="1" t="s">
        <v>4205</v>
      </c>
      <c r="O5724" s="1" t="s">
        <v>4314</v>
      </c>
      <c r="P5724" s="1">
        <v>6128</v>
      </c>
      <c r="Q5724" s="1">
        <v>556337</v>
      </c>
      <c r="R5724" s="1">
        <f t="shared" si="446"/>
        <v>19347</v>
      </c>
      <c r="S5724" s="4">
        <v>467990.41134509258</v>
      </c>
      <c r="T5724" s="4">
        <v>112559.89430005824</v>
      </c>
      <c r="U5724" s="1">
        <f t="shared" si="447"/>
        <v>536990</v>
      </c>
      <c r="V5724" s="4">
        <f t="shared" si="448"/>
        <v>-24213.305645150831</v>
      </c>
      <c r="W5724" s="1" t="str">
        <f t="shared" si="449"/>
        <v>Adverse</v>
      </c>
    </row>
    <row r="5725" spans="1:23" x14ac:dyDescent="0.25">
      <c r="A5725" s="1"/>
      <c r="B5725" s="1"/>
      <c r="C5725" s="1"/>
      <c r="D5725" s="1"/>
      <c r="E5725" s="1"/>
      <c r="F5725" s="2"/>
      <c r="G5725" s="3"/>
      <c r="H5725" s="1"/>
      <c r="I5725" s="1"/>
      <c r="J5725" s="1" t="s">
        <v>10476</v>
      </c>
      <c r="K5725" s="2">
        <v>45393</v>
      </c>
      <c r="L5725" s="1" t="s">
        <v>4227</v>
      </c>
      <c r="M5725" s="1" t="str">
        <f t="shared" si="445"/>
        <v>Infrastructure</v>
      </c>
      <c r="N5725" s="1" t="s">
        <v>4205</v>
      </c>
      <c r="O5725" s="1" t="s">
        <v>4286</v>
      </c>
      <c r="P5725" s="1">
        <v>5970</v>
      </c>
      <c r="Q5725" s="1">
        <v>1547946</v>
      </c>
      <c r="R5725" s="1">
        <f t="shared" si="446"/>
        <v>0</v>
      </c>
      <c r="S5725" s="4">
        <v>900414.46904701751</v>
      </c>
      <c r="T5725" s="4">
        <v>328562.19471653522</v>
      </c>
      <c r="U5725" s="1">
        <f t="shared" si="447"/>
        <v>1547946</v>
      </c>
      <c r="V5725" s="4">
        <f t="shared" si="448"/>
        <v>318969.33623644733</v>
      </c>
      <c r="W5725" s="1" t="str">
        <f t="shared" si="449"/>
        <v>Favourable</v>
      </c>
    </row>
    <row r="5726" spans="1:23" x14ac:dyDescent="0.25">
      <c r="A5726" s="1"/>
      <c r="B5726" s="1"/>
      <c r="C5726" s="1"/>
      <c r="D5726" s="1"/>
      <c r="E5726" s="1"/>
      <c r="F5726" s="2"/>
      <c r="G5726" s="3"/>
      <c r="H5726" s="1"/>
      <c r="I5726" s="1"/>
      <c r="J5726" s="1" t="s">
        <v>4919</v>
      </c>
      <c r="K5726" s="2">
        <v>44757</v>
      </c>
      <c r="L5726" s="1" t="s">
        <v>4207</v>
      </c>
      <c r="M5726" s="1" t="str">
        <f t="shared" si="445"/>
        <v>Social Services</v>
      </c>
      <c r="N5726" s="1" t="s">
        <v>4205</v>
      </c>
      <c r="O5726" s="1" t="s">
        <v>4361</v>
      </c>
      <c r="P5726" s="1">
        <v>8380</v>
      </c>
      <c r="Q5726" s="1">
        <v>269527</v>
      </c>
      <c r="R5726" s="1">
        <f t="shared" si="446"/>
        <v>53713</v>
      </c>
      <c r="S5726" s="4">
        <v>52146.579102063901</v>
      </c>
      <c r="T5726" s="4">
        <v>34283.33287255685</v>
      </c>
      <c r="U5726" s="1">
        <f t="shared" si="447"/>
        <v>215814</v>
      </c>
      <c r="V5726" s="4">
        <f t="shared" si="448"/>
        <v>183097.08802537926</v>
      </c>
      <c r="W5726" s="1" t="str">
        <f t="shared" si="449"/>
        <v>Favourable</v>
      </c>
    </row>
    <row r="5727" spans="1:23" x14ac:dyDescent="0.25">
      <c r="A5727" s="1"/>
      <c r="B5727" s="1"/>
      <c r="C5727" s="1"/>
      <c r="D5727" s="1"/>
      <c r="E5727" s="1"/>
      <c r="F5727" s="2"/>
      <c r="G5727" s="3"/>
      <c r="H5727" s="1"/>
      <c r="I5727" s="1"/>
      <c r="J5727" s="1" t="s">
        <v>7467</v>
      </c>
      <c r="K5727" s="2">
        <v>44335</v>
      </c>
      <c r="L5727" s="1" t="s">
        <v>4204</v>
      </c>
      <c r="M5727" s="1" t="str">
        <f t="shared" si="445"/>
        <v>Education</v>
      </c>
      <c r="N5727" s="1" t="s">
        <v>4210</v>
      </c>
      <c r="O5727" s="1" t="s">
        <v>4273</v>
      </c>
      <c r="P5727" s="1">
        <v>5861</v>
      </c>
      <c r="Q5727" s="1">
        <v>458167</v>
      </c>
      <c r="R5727" s="1">
        <f t="shared" si="446"/>
        <v>52695</v>
      </c>
      <c r="S5727" s="4">
        <v>327899.94229781686</v>
      </c>
      <c r="T5727" s="4">
        <v>69105.20806750562</v>
      </c>
      <c r="U5727" s="1">
        <f t="shared" si="447"/>
        <v>405472</v>
      </c>
      <c r="V5727" s="4">
        <f t="shared" si="448"/>
        <v>61161.849634677521</v>
      </c>
      <c r="W5727" s="1" t="str">
        <f t="shared" si="449"/>
        <v>Favourable</v>
      </c>
    </row>
    <row r="5728" spans="1:23" x14ac:dyDescent="0.25">
      <c r="A5728" s="1"/>
      <c r="B5728" s="1"/>
      <c r="C5728" s="1"/>
      <c r="D5728" s="1"/>
      <c r="E5728" s="1"/>
      <c r="F5728" s="2"/>
      <c r="G5728" s="3"/>
      <c r="H5728" s="1"/>
      <c r="I5728" s="1"/>
      <c r="J5728" s="1" t="s">
        <v>5232</v>
      </c>
      <c r="K5728" s="2">
        <v>45200</v>
      </c>
      <c r="L5728" s="1" t="s">
        <v>4238</v>
      </c>
      <c r="M5728" s="1" t="str">
        <f t="shared" si="445"/>
        <v>Education</v>
      </c>
      <c r="N5728" s="1" t="s">
        <v>4205</v>
      </c>
      <c r="O5728" s="1" t="s">
        <v>4345</v>
      </c>
      <c r="P5728" s="1">
        <v>6990</v>
      </c>
      <c r="Q5728" s="1">
        <v>2317833</v>
      </c>
      <c r="R5728" s="1">
        <f t="shared" si="446"/>
        <v>18965</v>
      </c>
      <c r="S5728" s="4">
        <v>536854.7929860705</v>
      </c>
      <c r="T5728" s="4">
        <v>31717.346650473595</v>
      </c>
      <c r="U5728" s="1">
        <f t="shared" si="447"/>
        <v>2298868</v>
      </c>
      <c r="V5728" s="4">
        <f t="shared" si="448"/>
        <v>1749260.860363456</v>
      </c>
      <c r="W5728" s="1" t="str">
        <f t="shared" si="449"/>
        <v>Favourable</v>
      </c>
    </row>
    <row r="5729" spans="1:23" x14ac:dyDescent="0.25">
      <c r="A5729" s="1"/>
      <c r="B5729" s="1"/>
      <c r="C5729" s="1"/>
      <c r="D5729" s="1"/>
      <c r="E5729" s="1"/>
      <c r="F5729" s="2"/>
      <c r="G5729" s="3"/>
      <c r="H5729" s="1"/>
      <c r="I5729" s="1"/>
      <c r="J5729" s="1" t="s">
        <v>9106</v>
      </c>
      <c r="K5729" s="2">
        <v>44430</v>
      </c>
      <c r="L5729" s="1" t="s">
        <v>4204</v>
      </c>
      <c r="M5729" s="1" t="str">
        <f t="shared" si="445"/>
        <v>Education</v>
      </c>
      <c r="N5729" s="1" t="s">
        <v>4210</v>
      </c>
      <c r="O5729" s="1" t="s">
        <v>4314</v>
      </c>
      <c r="P5729" s="1">
        <v>8273</v>
      </c>
      <c r="Q5729" s="1">
        <v>1681031</v>
      </c>
      <c r="R5729" s="1">
        <f t="shared" si="446"/>
        <v>50865</v>
      </c>
      <c r="S5729" s="4">
        <v>46860.156015088345</v>
      </c>
      <c r="T5729" s="4">
        <v>17153.459924261551</v>
      </c>
      <c r="U5729" s="1">
        <f t="shared" si="447"/>
        <v>1630166</v>
      </c>
      <c r="V5729" s="4">
        <f t="shared" si="448"/>
        <v>1617017.3840606501</v>
      </c>
      <c r="W5729" s="1" t="str">
        <f t="shared" si="449"/>
        <v>Favourable</v>
      </c>
    </row>
    <row r="5730" spans="1:23" x14ac:dyDescent="0.25">
      <c r="A5730" s="1"/>
      <c r="B5730" s="1"/>
      <c r="C5730" s="1"/>
      <c r="D5730" s="1"/>
      <c r="E5730" s="1"/>
      <c r="F5730" s="2"/>
      <c r="G5730" s="3"/>
      <c r="H5730" s="1"/>
      <c r="I5730" s="1"/>
      <c r="J5730" s="1" t="s">
        <v>10477</v>
      </c>
      <c r="K5730" s="2">
        <v>44620</v>
      </c>
      <c r="L5730" s="1" t="s">
        <v>4207</v>
      </c>
      <c r="M5730" s="1" t="str">
        <f t="shared" si="445"/>
        <v>Social Services</v>
      </c>
      <c r="N5730" s="1" t="s">
        <v>4205</v>
      </c>
      <c r="O5730" s="1" t="s">
        <v>4264</v>
      </c>
      <c r="P5730" s="1">
        <v>5715</v>
      </c>
      <c r="Q5730" s="1">
        <v>1349639</v>
      </c>
      <c r="R5730" s="1">
        <f t="shared" si="446"/>
        <v>0</v>
      </c>
      <c r="S5730" s="4">
        <v>659244.87824677816</v>
      </c>
      <c r="T5730" s="4">
        <v>19479.738484943133</v>
      </c>
      <c r="U5730" s="1">
        <f t="shared" si="447"/>
        <v>1349639</v>
      </c>
      <c r="V5730" s="4">
        <f t="shared" si="448"/>
        <v>670914.38326827867</v>
      </c>
      <c r="W5730" s="1" t="str">
        <f t="shared" si="449"/>
        <v>Favourable</v>
      </c>
    </row>
    <row r="5731" spans="1:23" x14ac:dyDescent="0.25">
      <c r="A5731" s="1"/>
      <c r="B5731" s="1"/>
      <c r="C5731" s="1"/>
      <c r="D5731" s="1"/>
      <c r="E5731" s="1"/>
      <c r="F5731" s="2"/>
      <c r="G5731" s="3"/>
      <c r="H5731" s="1"/>
      <c r="I5731" s="1"/>
      <c r="J5731" s="1" t="s">
        <v>7270</v>
      </c>
      <c r="K5731" s="2">
        <v>45013</v>
      </c>
      <c r="L5731" s="1" t="s">
        <v>4238</v>
      </c>
      <c r="M5731" s="1" t="str">
        <f t="shared" si="445"/>
        <v>Education</v>
      </c>
      <c r="N5731" s="1" t="s">
        <v>4222</v>
      </c>
      <c r="O5731" s="1" t="s">
        <v>4338</v>
      </c>
      <c r="P5731" s="1">
        <v>6318</v>
      </c>
      <c r="Q5731" s="1">
        <v>1988256</v>
      </c>
      <c r="R5731" s="1">
        <f t="shared" si="446"/>
        <v>19707</v>
      </c>
      <c r="S5731" s="4">
        <v>493491.76655918837</v>
      </c>
      <c r="T5731" s="4">
        <v>229132.58630945531</v>
      </c>
      <c r="U5731" s="1">
        <f t="shared" si="447"/>
        <v>1968549</v>
      </c>
      <c r="V5731" s="4">
        <f t="shared" si="448"/>
        <v>1265631.6471313564</v>
      </c>
      <c r="W5731" s="1" t="str">
        <f t="shared" si="449"/>
        <v>Favourable</v>
      </c>
    </row>
    <row r="5732" spans="1:23" x14ac:dyDescent="0.25">
      <c r="A5732" s="1"/>
      <c r="B5732" s="1"/>
      <c r="C5732" s="1"/>
      <c r="D5732" s="1"/>
      <c r="E5732" s="1"/>
      <c r="F5732" s="2"/>
      <c r="G5732" s="3"/>
      <c r="H5732" s="1"/>
      <c r="I5732" s="1"/>
      <c r="J5732" s="1" t="s">
        <v>5261</v>
      </c>
      <c r="K5732" s="2">
        <v>44514</v>
      </c>
      <c r="L5732" s="1" t="s">
        <v>4207</v>
      </c>
      <c r="M5732" s="1" t="str">
        <f t="shared" si="445"/>
        <v>Social Services</v>
      </c>
      <c r="N5732" s="1" t="s">
        <v>4210</v>
      </c>
      <c r="O5732" s="1" t="s">
        <v>4311</v>
      </c>
      <c r="P5732" s="1">
        <v>6832</v>
      </c>
      <c r="Q5732" s="1">
        <v>1589809</v>
      </c>
      <c r="R5732" s="1">
        <f t="shared" si="446"/>
        <v>81839</v>
      </c>
      <c r="S5732" s="4">
        <v>744999.48777955933</v>
      </c>
      <c r="T5732" s="4">
        <v>289563.68418784416</v>
      </c>
      <c r="U5732" s="1">
        <f t="shared" si="447"/>
        <v>1507970</v>
      </c>
      <c r="V5732" s="4">
        <f t="shared" si="448"/>
        <v>555245.8280325965</v>
      </c>
      <c r="W5732" s="1" t="str">
        <f t="shared" si="449"/>
        <v>Favourable</v>
      </c>
    </row>
    <row r="5733" spans="1:23" x14ac:dyDescent="0.25">
      <c r="A5733" s="1"/>
      <c r="B5733" s="1"/>
      <c r="C5733" s="1"/>
      <c r="D5733" s="1"/>
      <c r="E5733" s="1"/>
      <c r="F5733" s="2"/>
      <c r="G5733" s="3"/>
      <c r="H5733" s="1"/>
      <c r="I5733" s="1"/>
      <c r="J5733" s="1" t="s">
        <v>9800</v>
      </c>
      <c r="K5733" s="2">
        <v>44113</v>
      </c>
      <c r="L5733" s="1" t="s">
        <v>4207</v>
      </c>
      <c r="M5733" s="1" t="str">
        <f t="shared" si="445"/>
        <v>Social Services</v>
      </c>
      <c r="N5733" s="1" t="s">
        <v>4222</v>
      </c>
      <c r="O5733" s="1" t="s">
        <v>4273</v>
      </c>
      <c r="P5733" s="1">
        <v>7658</v>
      </c>
      <c r="Q5733" s="1">
        <v>1870733</v>
      </c>
      <c r="R5733" s="1">
        <f t="shared" si="446"/>
        <v>18362</v>
      </c>
      <c r="S5733" s="4">
        <v>832936.48891345097</v>
      </c>
      <c r="T5733" s="4">
        <v>440180.44747001887</v>
      </c>
      <c r="U5733" s="1">
        <f t="shared" si="447"/>
        <v>1852371</v>
      </c>
      <c r="V5733" s="4">
        <f t="shared" si="448"/>
        <v>597616.06361653004</v>
      </c>
      <c r="W5733" s="1" t="str">
        <f t="shared" si="449"/>
        <v>Favourable</v>
      </c>
    </row>
    <row r="5734" spans="1:23" x14ac:dyDescent="0.25">
      <c r="A5734" s="1"/>
      <c r="B5734" s="1"/>
      <c r="C5734" s="1"/>
      <c r="D5734" s="1"/>
      <c r="E5734" s="1"/>
      <c r="F5734" s="2"/>
      <c r="G5734" s="3"/>
      <c r="H5734" s="1"/>
      <c r="I5734" s="1"/>
      <c r="J5734" s="1" t="s">
        <v>8097</v>
      </c>
      <c r="K5734" s="2">
        <v>44416</v>
      </c>
      <c r="L5734" s="1" t="s">
        <v>4207</v>
      </c>
      <c r="M5734" s="1" t="str">
        <f t="shared" si="445"/>
        <v>Social Services</v>
      </c>
      <c r="N5734" s="1" t="s">
        <v>4210</v>
      </c>
      <c r="O5734" s="1" t="s">
        <v>4311</v>
      </c>
      <c r="P5734" s="1">
        <v>8876</v>
      </c>
      <c r="Q5734" s="1">
        <v>2489232</v>
      </c>
      <c r="R5734" s="1">
        <f t="shared" si="446"/>
        <v>30407</v>
      </c>
      <c r="S5734" s="4">
        <v>1448679.5850199137</v>
      </c>
      <c r="T5734" s="4">
        <v>741245.86320716084</v>
      </c>
      <c r="U5734" s="1">
        <f t="shared" si="447"/>
        <v>2458825</v>
      </c>
      <c r="V5734" s="4">
        <f t="shared" si="448"/>
        <v>299306.55177292554</v>
      </c>
      <c r="W5734" s="1" t="str">
        <f t="shared" si="449"/>
        <v>Favourable</v>
      </c>
    </row>
    <row r="5735" spans="1:23" x14ac:dyDescent="0.25">
      <c r="A5735" s="1"/>
      <c r="B5735" s="1"/>
      <c r="C5735" s="1"/>
      <c r="D5735" s="1"/>
      <c r="E5735" s="1"/>
      <c r="F5735" s="2"/>
      <c r="G5735" s="3"/>
      <c r="H5735" s="1"/>
      <c r="I5735" s="1"/>
      <c r="J5735" s="1" t="s">
        <v>5196</v>
      </c>
      <c r="K5735" s="2">
        <v>44286</v>
      </c>
      <c r="L5735" s="1" t="s">
        <v>4238</v>
      </c>
      <c r="M5735" s="1" t="str">
        <f t="shared" si="445"/>
        <v>Education</v>
      </c>
      <c r="N5735" s="1" t="s">
        <v>4205</v>
      </c>
      <c r="O5735" s="1" t="s">
        <v>4361</v>
      </c>
      <c r="P5735" s="1">
        <v>6833</v>
      </c>
      <c r="Q5735" s="1">
        <v>1777201</v>
      </c>
      <c r="R5735" s="1">
        <f t="shared" si="446"/>
        <v>19190</v>
      </c>
      <c r="S5735" s="4">
        <v>1675559.4872359014</v>
      </c>
      <c r="T5735" s="4">
        <v>503181.71265018545</v>
      </c>
      <c r="U5735" s="1">
        <f t="shared" si="447"/>
        <v>1758011</v>
      </c>
      <c r="V5735" s="4">
        <f t="shared" si="448"/>
        <v>-401540.19988608686</v>
      </c>
      <c r="W5735" s="1" t="str">
        <f t="shared" si="449"/>
        <v>Adverse</v>
      </c>
    </row>
    <row r="5736" spans="1:23" x14ac:dyDescent="0.25">
      <c r="A5736" s="1"/>
      <c r="B5736" s="1"/>
      <c r="C5736" s="1"/>
      <c r="D5736" s="1"/>
      <c r="E5736" s="1"/>
      <c r="F5736" s="2"/>
      <c r="G5736" s="3"/>
      <c r="H5736" s="1"/>
      <c r="I5736" s="1"/>
      <c r="J5736" s="1" t="s">
        <v>6600</v>
      </c>
      <c r="K5736" s="2">
        <v>43897</v>
      </c>
      <c r="L5736" s="1" t="s">
        <v>4207</v>
      </c>
      <c r="M5736" s="1" t="str">
        <f t="shared" si="445"/>
        <v>Social Services</v>
      </c>
      <c r="N5736" s="1" t="s">
        <v>4205</v>
      </c>
      <c r="O5736" s="1" t="s">
        <v>4374</v>
      </c>
      <c r="P5736" s="1">
        <v>6621</v>
      </c>
      <c r="Q5736" s="1">
        <v>567093</v>
      </c>
      <c r="R5736" s="1">
        <f t="shared" si="446"/>
        <v>30186</v>
      </c>
      <c r="S5736" s="4">
        <v>176540.8819882239</v>
      </c>
      <c r="T5736" s="4">
        <v>81223.590524693791</v>
      </c>
      <c r="U5736" s="1">
        <f t="shared" si="447"/>
        <v>536907</v>
      </c>
      <c r="V5736" s="4">
        <f t="shared" si="448"/>
        <v>309328.52748708229</v>
      </c>
      <c r="W5736" s="1" t="str">
        <f t="shared" si="449"/>
        <v>Favourable</v>
      </c>
    </row>
    <row r="5737" spans="1:23" x14ac:dyDescent="0.25">
      <c r="A5737" s="1"/>
      <c r="B5737" s="1"/>
      <c r="C5737" s="1"/>
      <c r="D5737" s="1"/>
      <c r="E5737" s="1"/>
      <c r="F5737" s="2"/>
      <c r="G5737" s="3"/>
      <c r="H5737" s="1"/>
      <c r="I5737" s="1"/>
      <c r="J5737" s="1" t="s">
        <v>6935</v>
      </c>
      <c r="K5737" s="2">
        <v>43975</v>
      </c>
      <c r="L5737" s="1" t="s">
        <v>4238</v>
      </c>
      <c r="M5737" s="1" t="str">
        <f t="shared" si="445"/>
        <v>Education</v>
      </c>
      <c r="N5737" s="1" t="s">
        <v>4210</v>
      </c>
      <c r="O5737" s="1" t="s">
        <v>4345</v>
      </c>
      <c r="P5737" s="1">
        <v>7057</v>
      </c>
      <c r="Q5737" s="1">
        <v>1647033</v>
      </c>
      <c r="R5737" s="1">
        <f t="shared" si="446"/>
        <v>25767</v>
      </c>
      <c r="S5737" s="4">
        <v>1232052.3255836363</v>
      </c>
      <c r="T5737" s="4">
        <v>240208.3432878271</v>
      </c>
      <c r="U5737" s="1">
        <f t="shared" si="447"/>
        <v>1621266</v>
      </c>
      <c r="V5737" s="4">
        <f t="shared" si="448"/>
        <v>174772.33112853672</v>
      </c>
      <c r="W5737" s="1" t="str">
        <f t="shared" si="449"/>
        <v>Favourable</v>
      </c>
    </row>
    <row r="5738" spans="1:23" x14ac:dyDescent="0.25">
      <c r="A5738" s="1"/>
      <c r="B5738" s="1"/>
      <c r="C5738" s="1"/>
      <c r="D5738" s="1"/>
      <c r="E5738" s="1"/>
      <c r="F5738" s="2"/>
      <c r="G5738" s="3"/>
      <c r="H5738" s="1"/>
      <c r="I5738" s="1"/>
      <c r="J5738" s="1" t="s">
        <v>8317</v>
      </c>
      <c r="K5738" s="2">
        <v>44025</v>
      </c>
      <c r="L5738" s="1" t="s">
        <v>4238</v>
      </c>
      <c r="M5738" s="1" t="str">
        <f t="shared" si="445"/>
        <v>Education</v>
      </c>
      <c r="N5738" s="1" t="s">
        <v>4210</v>
      </c>
      <c r="O5738" s="1" t="s">
        <v>4237</v>
      </c>
      <c r="P5738" s="1">
        <v>7107</v>
      </c>
      <c r="Q5738" s="1">
        <v>532324</v>
      </c>
      <c r="R5738" s="1">
        <f t="shared" si="446"/>
        <v>18520</v>
      </c>
      <c r="S5738" s="4">
        <v>343004.05403369345</v>
      </c>
      <c r="T5738" s="4">
        <v>83732.075378388254</v>
      </c>
      <c r="U5738" s="1">
        <f t="shared" si="447"/>
        <v>513804</v>
      </c>
      <c r="V5738" s="4">
        <f t="shared" si="448"/>
        <v>105587.87058791833</v>
      </c>
      <c r="W5738" s="1" t="str">
        <f t="shared" si="449"/>
        <v>Favourable</v>
      </c>
    </row>
    <row r="5739" spans="1:23" x14ac:dyDescent="0.25">
      <c r="A5739" s="1"/>
      <c r="B5739" s="1"/>
      <c r="C5739" s="1"/>
      <c r="D5739" s="1"/>
      <c r="E5739" s="1"/>
      <c r="F5739" s="2"/>
      <c r="G5739" s="3"/>
      <c r="H5739" s="1"/>
      <c r="I5739" s="1"/>
      <c r="J5739" s="1" t="s">
        <v>6562</v>
      </c>
      <c r="K5739" s="2">
        <v>45185</v>
      </c>
      <c r="L5739" s="1" t="s">
        <v>4238</v>
      </c>
      <c r="M5739" s="1" t="str">
        <f t="shared" si="445"/>
        <v>Education</v>
      </c>
      <c r="N5739" s="1" t="s">
        <v>4210</v>
      </c>
      <c r="O5739" s="1" t="s">
        <v>4496</v>
      </c>
      <c r="P5739" s="1">
        <v>6133</v>
      </c>
      <c r="Q5739" s="1">
        <v>1329462</v>
      </c>
      <c r="R5739" s="1">
        <f t="shared" si="446"/>
        <v>42483</v>
      </c>
      <c r="S5739" s="4">
        <v>80668.712215562759</v>
      </c>
      <c r="T5739" s="4">
        <v>165890.81172602894</v>
      </c>
      <c r="U5739" s="1">
        <f t="shared" si="447"/>
        <v>1286979</v>
      </c>
      <c r="V5739" s="4">
        <f t="shared" si="448"/>
        <v>1082902.4760584084</v>
      </c>
      <c r="W5739" s="1" t="str">
        <f t="shared" si="449"/>
        <v>Favourable</v>
      </c>
    </row>
    <row r="5740" spans="1:23" x14ac:dyDescent="0.25">
      <c r="A5740" s="1"/>
      <c r="B5740" s="1"/>
      <c r="C5740" s="1"/>
      <c r="D5740" s="1"/>
      <c r="E5740" s="1"/>
      <c r="F5740" s="2"/>
      <c r="G5740" s="3"/>
      <c r="H5740" s="1"/>
      <c r="I5740" s="1"/>
      <c r="J5740" s="1" t="s">
        <v>10478</v>
      </c>
      <c r="K5740" s="2">
        <v>44600</v>
      </c>
      <c r="L5740" s="1" t="s">
        <v>4207</v>
      </c>
      <c r="M5740" s="1" t="str">
        <f t="shared" si="445"/>
        <v>Social Services</v>
      </c>
      <c r="N5740" s="1" t="s">
        <v>4205</v>
      </c>
      <c r="O5740" s="1" t="s">
        <v>4479</v>
      </c>
      <c r="P5740" s="1">
        <v>7362</v>
      </c>
      <c r="Q5740" s="1">
        <v>2119436</v>
      </c>
      <c r="R5740" s="1">
        <f t="shared" si="446"/>
        <v>0</v>
      </c>
      <c r="S5740" s="4">
        <v>279850.99721404992</v>
      </c>
      <c r="T5740" s="4">
        <v>420032.34791153326</v>
      </c>
      <c r="U5740" s="1">
        <f t="shared" si="447"/>
        <v>2119436</v>
      </c>
      <c r="V5740" s="4">
        <f t="shared" si="448"/>
        <v>1419552.6548744168</v>
      </c>
      <c r="W5740" s="1" t="str">
        <f t="shared" si="449"/>
        <v>Favourable</v>
      </c>
    </row>
    <row r="5741" spans="1:23" x14ac:dyDescent="0.25">
      <c r="A5741" s="1"/>
      <c r="B5741" s="1"/>
      <c r="C5741" s="1"/>
      <c r="D5741" s="1"/>
      <c r="E5741" s="1"/>
      <c r="F5741" s="2"/>
      <c r="G5741" s="3"/>
      <c r="H5741" s="1"/>
      <c r="I5741" s="1"/>
      <c r="J5741" s="1" t="s">
        <v>10479</v>
      </c>
      <c r="K5741" s="2">
        <v>44012</v>
      </c>
      <c r="L5741" s="1" t="s">
        <v>4238</v>
      </c>
      <c r="M5741" s="1" t="str">
        <f t="shared" si="445"/>
        <v>Education</v>
      </c>
      <c r="N5741" s="1" t="s">
        <v>4205</v>
      </c>
      <c r="O5741" s="1" t="s">
        <v>4279</v>
      </c>
      <c r="P5741" s="1">
        <v>7472</v>
      </c>
      <c r="Q5741" s="1">
        <v>657487</v>
      </c>
      <c r="R5741" s="1">
        <f t="shared" si="446"/>
        <v>0</v>
      </c>
      <c r="S5741" s="4">
        <v>82865.744926005107</v>
      </c>
      <c r="T5741" s="4">
        <v>18088.704132554314</v>
      </c>
      <c r="U5741" s="1">
        <f t="shared" si="447"/>
        <v>657487</v>
      </c>
      <c r="V5741" s="4">
        <f t="shared" si="448"/>
        <v>556532.55094144063</v>
      </c>
      <c r="W5741" s="1" t="str">
        <f t="shared" si="449"/>
        <v>Favourable</v>
      </c>
    </row>
    <row r="5742" spans="1:23" x14ac:dyDescent="0.25">
      <c r="A5742" s="1"/>
      <c r="B5742" s="1"/>
      <c r="C5742" s="1"/>
      <c r="D5742" s="1"/>
      <c r="E5742" s="1"/>
      <c r="F5742" s="2"/>
      <c r="G5742" s="3"/>
      <c r="H5742" s="1"/>
      <c r="I5742" s="1"/>
      <c r="J5742" s="1" t="s">
        <v>8218</v>
      </c>
      <c r="K5742" s="2">
        <v>43852</v>
      </c>
      <c r="L5742" s="1" t="s">
        <v>4238</v>
      </c>
      <c r="M5742" s="1" t="str">
        <f t="shared" si="445"/>
        <v>Education</v>
      </c>
      <c r="N5742" s="1" t="s">
        <v>4210</v>
      </c>
      <c r="O5742" s="1" t="s">
        <v>4211</v>
      </c>
      <c r="P5742" s="1">
        <v>8783</v>
      </c>
      <c r="Q5742" s="1">
        <v>1507470</v>
      </c>
      <c r="R5742" s="1">
        <f t="shared" si="446"/>
        <v>59693</v>
      </c>
      <c r="S5742" s="4">
        <v>1030793.9325535538</v>
      </c>
      <c r="T5742" s="4">
        <v>286611.34972089523</v>
      </c>
      <c r="U5742" s="1">
        <f t="shared" si="447"/>
        <v>1447777</v>
      </c>
      <c r="V5742" s="4">
        <f t="shared" si="448"/>
        <v>190064.71772555099</v>
      </c>
      <c r="W5742" s="1" t="str">
        <f t="shared" si="449"/>
        <v>Favourable</v>
      </c>
    </row>
    <row r="5743" spans="1:23" x14ac:dyDescent="0.25">
      <c r="A5743" s="1"/>
      <c r="B5743" s="1"/>
      <c r="C5743" s="1"/>
      <c r="D5743" s="1"/>
      <c r="E5743" s="1"/>
      <c r="F5743" s="2"/>
      <c r="G5743" s="3"/>
      <c r="H5743" s="1"/>
      <c r="I5743" s="1"/>
      <c r="J5743" s="1" t="s">
        <v>5107</v>
      </c>
      <c r="K5743" s="2">
        <v>44534</v>
      </c>
      <c r="L5743" s="1" t="s">
        <v>4238</v>
      </c>
      <c r="M5743" s="1" t="str">
        <f t="shared" si="445"/>
        <v>Education</v>
      </c>
      <c r="N5743" s="1" t="s">
        <v>4210</v>
      </c>
      <c r="O5743" s="1" t="s">
        <v>4330</v>
      </c>
      <c r="P5743" s="1">
        <v>5924</v>
      </c>
      <c r="Q5743" s="1">
        <v>1850898</v>
      </c>
      <c r="R5743" s="1">
        <f t="shared" si="446"/>
        <v>55369</v>
      </c>
      <c r="S5743" s="4">
        <v>1224703.404646551</v>
      </c>
      <c r="T5743" s="4">
        <v>46188.265871326854</v>
      </c>
      <c r="U5743" s="1">
        <f t="shared" si="447"/>
        <v>1795529</v>
      </c>
      <c r="V5743" s="4">
        <f t="shared" si="448"/>
        <v>580006.32948212209</v>
      </c>
      <c r="W5743" s="1" t="str">
        <f t="shared" si="449"/>
        <v>Favourable</v>
      </c>
    </row>
    <row r="5744" spans="1:23" x14ac:dyDescent="0.25">
      <c r="A5744" s="1"/>
      <c r="B5744" s="1"/>
      <c r="C5744" s="1"/>
      <c r="D5744" s="1"/>
      <c r="E5744" s="1"/>
      <c r="F5744" s="2"/>
      <c r="G5744" s="3"/>
      <c r="H5744" s="1"/>
      <c r="I5744" s="1"/>
      <c r="J5744" s="1" t="s">
        <v>10480</v>
      </c>
      <c r="K5744" s="2">
        <v>44790</v>
      </c>
      <c r="L5744" s="1" t="s">
        <v>4207</v>
      </c>
      <c r="M5744" s="1" t="str">
        <f t="shared" si="445"/>
        <v>Social Services</v>
      </c>
      <c r="N5744" s="1" t="s">
        <v>4205</v>
      </c>
      <c r="O5744" s="1" t="s">
        <v>4479</v>
      </c>
      <c r="P5744" s="1">
        <v>8775</v>
      </c>
      <c r="Q5744" s="1">
        <v>1438351</v>
      </c>
      <c r="R5744" s="1">
        <f t="shared" si="446"/>
        <v>0</v>
      </c>
      <c r="S5744" s="4">
        <v>354441.21118118369</v>
      </c>
      <c r="T5744" s="4">
        <v>353539.17248694663</v>
      </c>
      <c r="U5744" s="1">
        <f t="shared" si="447"/>
        <v>1438351</v>
      </c>
      <c r="V5744" s="4">
        <f t="shared" si="448"/>
        <v>730370.61633186974</v>
      </c>
      <c r="W5744" s="1" t="str">
        <f t="shared" si="449"/>
        <v>Favourable</v>
      </c>
    </row>
    <row r="5745" spans="1:23" x14ac:dyDescent="0.25">
      <c r="A5745" s="1"/>
      <c r="B5745" s="1"/>
      <c r="C5745" s="1"/>
      <c r="D5745" s="1"/>
      <c r="E5745" s="1"/>
      <c r="F5745" s="2"/>
      <c r="G5745" s="3"/>
      <c r="H5745" s="1"/>
      <c r="I5745" s="1"/>
      <c r="J5745" s="1" t="s">
        <v>10481</v>
      </c>
      <c r="K5745" s="2">
        <v>44915</v>
      </c>
      <c r="L5745" s="1" t="s">
        <v>4207</v>
      </c>
      <c r="M5745" s="1" t="str">
        <f t="shared" si="445"/>
        <v>Social Services</v>
      </c>
      <c r="N5745" s="1" t="s">
        <v>4210</v>
      </c>
      <c r="O5745" s="1" t="s">
        <v>4314</v>
      </c>
      <c r="P5745" s="1">
        <v>7990</v>
      </c>
      <c r="Q5745" s="1">
        <v>1235879</v>
      </c>
      <c r="R5745" s="1">
        <f t="shared" si="446"/>
        <v>0</v>
      </c>
      <c r="S5745" s="4">
        <v>717228.65391623368</v>
      </c>
      <c r="T5745" s="4">
        <v>354855.51450258913</v>
      </c>
      <c r="U5745" s="1">
        <f t="shared" si="447"/>
        <v>1235879</v>
      </c>
      <c r="V5745" s="4">
        <f t="shared" si="448"/>
        <v>163794.83158117719</v>
      </c>
      <c r="W5745" s="1" t="str">
        <f t="shared" si="449"/>
        <v>Favourable</v>
      </c>
    </row>
    <row r="5746" spans="1:23" x14ac:dyDescent="0.25">
      <c r="A5746" s="1"/>
      <c r="B5746" s="1"/>
      <c r="C5746" s="1"/>
      <c r="D5746" s="1"/>
      <c r="E5746" s="1"/>
      <c r="F5746" s="2"/>
      <c r="G5746" s="3"/>
      <c r="H5746" s="1"/>
      <c r="I5746" s="1"/>
      <c r="J5746" s="1" t="s">
        <v>10482</v>
      </c>
      <c r="K5746" s="2">
        <v>45414</v>
      </c>
      <c r="L5746" s="1" t="s">
        <v>4238</v>
      </c>
      <c r="M5746" s="1" t="str">
        <f t="shared" si="445"/>
        <v>Education</v>
      </c>
      <c r="N5746" s="1" t="s">
        <v>4210</v>
      </c>
      <c r="O5746" s="1" t="s">
        <v>4358</v>
      </c>
      <c r="P5746" s="1">
        <v>6306</v>
      </c>
      <c r="Q5746" s="1">
        <v>851290</v>
      </c>
      <c r="R5746" s="1">
        <f t="shared" si="446"/>
        <v>0</v>
      </c>
      <c r="S5746" s="4">
        <v>768842.68477165664</v>
      </c>
      <c r="T5746" s="4">
        <v>191688.42313876702</v>
      </c>
      <c r="U5746" s="1">
        <f t="shared" si="447"/>
        <v>851290</v>
      </c>
      <c r="V5746" s="4">
        <f t="shared" si="448"/>
        <v>-109241.10791042366</v>
      </c>
      <c r="W5746" s="1" t="str">
        <f t="shared" si="449"/>
        <v>Adverse</v>
      </c>
    </row>
    <row r="5747" spans="1:23" x14ac:dyDescent="0.25">
      <c r="A5747" s="1"/>
      <c r="B5747" s="1"/>
      <c r="C5747" s="1"/>
      <c r="D5747" s="1"/>
      <c r="E5747" s="1"/>
      <c r="F5747" s="2"/>
      <c r="G5747" s="3"/>
      <c r="H5747" s="1"/>
      <c r="I5747" s="1"/>
      <c r="J5747" s="1" t="s">
        <v>7979</v>
      </c>
      <c r="K5747" s="2">
        <v>44662</v>
      </c>
      <c r="L5747" s="1" t="s">
        <v>4207</v>
      </c>
      <c r="M5747" s="1" t="str">
        <f t="shared" si="445"/>
        <v>Social Services</v>
      </c>
      <c r="N5747" s="1" t="s">
        <v>4205</v>
      </c>
      <c r="O5747" s="1" t="s">
        <v>4256</v>
      </c>
      <c r="P5747" s="1">
        <v>5854</v>
      </c>
      <c r="Q5747" s="1">
        <v>630252</v>
      </c>
      <c r="R5747" s="1">
        <f t="shared" si="446"/>
        <v>48881</v>
      </c>
      <c r="S5747" s="4">
        <v>499285.73719990964</v>
      </c>
      <c r="T5747" s="4">
        <v>150771.58622614417</v>
      </c>
      <c r="U5747" s="1">
        <f t="shared" si="447"/>
        <v>581371</v>
      </c>
      <c r="V5747" s="4">
        <f t="shared" si="448"/>
        <v>-19805.323426053859</v>
      </c>
      <c r="W5747" s="1" t="str">
        <f t="shared" si="449"/>
        <v>Adverse</v>
      </c>
    </row>
    <row r="5748" spans="1:23" x14ac:dyDescent="0.25">
      <c r="A5748" s="1"/>
      <c r="B5748" s="1"/>
      <c r="C5748" s="1"/>
      <c r="D5748" s="1"/>
      <c r="E5748" s="1"/>
      <c r="F5748" s="2"/>
      <c r="G5748" s="3"/>
      <c r="H5748" s="1"/>
      <c r="I5748" s="1"/>
      <c r="J5748" s="1" t="s">
        <v>6673</v>
      </c>
      <c r="K5748" s="2">
        <v>44502</v>
      </c>
      <c r="L5748" s="1" t="s">
        <v>4204</v>
      </c>
      <c r="M5748" s="1" t="str">
        <f t="shared" si="445"/>
        <v>Education</v>
      </c>
      <c r="N5748" s="1" t="s">
        <v>4205</v>
      </c>
      <c r="O5748" s="1" t="s">
        <v>4358</v>
      </c>
      <c r="P5748" s="1">
        <v>7950</v>
      </c>
      <c r="Q5748" s="1">
        <v>1469142</v>
      </c>
      <c r="R5748" s="1">
        <f t="shared" si="446"/>
        <v>11936</v>
      </c>
      <c r="S5748" s="4">
        <v>566067.18530487618</v>
      </c>
      <c r="T5748" s="4">
        <v>96150.345333862409</v>
      </c>
      <c r="U5748" s="1">
        <f t="shared" si="447"/>
        <v>1457206</v>
      </c>
      <c r="V5748" s="4">
        <f t="shared" si="448"/>
        <v>806924.46936126146</v>
      </c>
      <c r="W5748" s="1" t="str">
        <f t="shared" si="449"/>
        <v>Favourable</v>
      </c>
    </row>
    <row r="5749" spans="1:23" x14ac:dyDescent="0.25">
      <c r="A5749" s="1"/>
      <c r="B5749" s="1"/>
      <c r="C5749" s="1"/>
      <c r="D5749" s="1"/>
      <c r="E5749" s="1"/>
      <c r="F5749" s="2"/>
      <c r="G5749" s="3"/>
      <c r="H5749" s="1"/>
      <c r="I5749" s="1"/>
      <c r="J5749" s="1" t="s">
        <v>10099</v>
      </c>
      <c r="K5749" s="2">
        <v>44356</v>
      </c>
      <c r="L5749" s="1" t="s">
        <v>4204</v>
      </c>
      <c r="M5749" s="1" t="str">
        <f t="shared" si="445"/>
        <v>Education</v>
      </c>
      <c r="N5749" s="1" t="s">
        <v>4210</v>
      </c>
      <c r="O5749" s="1" t="s">
        <v>4311</v>
      </c>
      <c r="P5749" s="1">
        <v>6870</v>
      </c>
      <c r="Q5749" s="1">
        <v>1506959</v>
      </c>
      <c r="R5749" s="1">
        <f t="shared" si="446"/>
        <v>42450</v>
      </c>
      <c r="S5749" s="4">
        <v>1026212.6522310484</v>
      </c>
      <c r="T5749" s="4">
        <v>264832.63675398915</v>
      </c>
      <c r="U5749" s="1">
        <f t="shared" si="447"/>
        <v>1464509</v>
      </c>
      <c r="V5749" s="4">
        <f t="shared" si="448"/>
        <v>215913.71101496229</v>
      </c>
      <c r="W5749" s="1" t="str">
        <f t="shared" si="449"/>
        <v>Favourable</v>
      </c>
    </row>
    <row r="5750" spans="1:23" x14ac:dyDescent="0.25">
      <c r="A5750" s="1"/>
      <c r="B5750" s="1"/>
      <c r="C5750" s="1"/>
      <c r="D5750" s="1"/>
      <c r="E5750" s="1"/>
      <c r="F5750" s="2"/>
      <c r="G5750" s="3"/>
      <c r="H5750" s="1"/>
      <c r="I5750" s="1"/>
      <c r="J5750" s="1" t="s">
        <v>10483</v>
      </c>
      <c r="K5750" s="2">
        <v>43974</v>
      </c>
      <c r="L5750" s="1" t="s">
        <v>4207</v>
      </c>
      <c r="M5750" s="1" t="str">
        <f t="shared" si="445"/>
        <v>Social Services</v>
      </c>
      <c r="N5750" s="1" t="s">
        <v>4205</v>
      </c>
      <c r="O5750" s="1" t="s">
        <v>4338</v>
      </c>
      <c r="P5750" s="1">
        <v>9141</v>
      </c>
      <c r="Q5750" s="1">
        <v>929247</v>
      </c>
      <c r="R5750" s="1">
        <f t="shared" si="446"/>
        <v>0</v>
      </c>
      <c r="S5750" s="4">
        <v>868469.36695623316</v>
      </c>
      <c r="T5750" s="4">
        <v>154846.06847877664</v>
      </c>
      <c r="U5750" s="1">
        <f t="shared" si="447"/>
        <v>929247</v>
      </c>
      <c r="V5750" s="4">
        <f t="shared" si="448"/>
        <v>-94068.435435009771</v>
      </c>
      <c r="W5750" s="1" t="str">
        <f t="shared" si="449"/>
        <v>Adverse</v>
      </c>
    </row>
    <row r="5751" spans="1:23" x14ac:dyDescent="0.25">
      <c r="A5751" s="1"/>
      <c r="B5751" s="1"/>
      <c r="C5751" s="1"/>
      <c r="D5751" s="1"/>
      <c r="E5751" s="1"/>
      <c r="F5751" s="2"/>
      <c r="G5751" s="3"/>
      <c r="H5751" s="1"/>
      <c r="I5751" s="1"/>
      <c r="J5751" s="1" t="s">
        <v>5621</v>
      </c>
      <c r="K5751" s="2">
        <v>43962</v>
      </c>
      <c r="L5751" s="1" t="s">
        <v>4204</v>
      </c>
      <c r="M5751" s="1" t="str">
        <f t="shared" si="445"/>
        <v>Education</v>
      </c>
      <c r="N5751" s="1" t="s">
        <v>4205</v>
      </c>
      <c r="O5751" s="1" t="s">
        <v>4295</v>
      </c>
      <c r="P5751" s="1">
        <v>6978</v>
      </c>
      <c r="Q5751" s="1">
        <v>855584</v>
      </c>
      <c r="R5751" s="1">
        <f t="shared" si="446"/>
        <v>35931</v>
      </c>
      <c r="S5751" s="4">
        <v>180283.13055420207</v>
      </c>
      <c r="T5751" s="4">
        <v>96073.570099452292</v>
      </c>
      <c r="U5751" s="1">
        <f t="shared" si="447"/>
        <v>819653</v>
      </c>
      <c r="V5751" s="4">
        <f t="shared" si="448"/>
        <v>579227.29934634571</v>
      </c>
      <c r="W5751" s="1" t="str">
        <f t="shared" si="449"/>
        <v>Favourable</v>
      </c>
    </row>
    <row r="5752" spans="1:23" x14ac:dyDescent="0.25">
      <c r="A5752" s="1"/>
      <c r="B5752" s="1"/>
      <c r="C5752" s="1"/>
      <c r="D5752" s="1"/>
      <c r="E5752" s="1"/>
      <c r="F5752" s="2"/>
      <c r="G5752" s="3"/>
      <c r="H5752" s="1"/>
      <c r="I5752" s="1"/>
      <c r="J5752" s="1" t="s">
        <v>10484</v>
      </c>
      <c r="K5752" s="2">
        <v>44673</v>
      </c>
      <c r="L5752" s="1" t="s">
        <v>4207</v>
      </c>
      <c r="M5752" s="1" t="str">
        <f t="shared" si="445"/>
        <v>Social Services</v>
      </c>
      <c r="N5752" s="1" t="s">
        <v>4222</v>
      </c>
      <c r="O5752" s="1" t="s">
        <v>4276</v>
      </c>
      <c r="P5752" s="1">
        <v>6918</v>
      </c>
      <c r="Q5752" s="1">
        <v>1538080</v>
      </c>
      <c r="R5752" s="1">
        <f t="shared" si="446"/>
        <v>0</v>
      </c>
      <c r="S5752" s="4">
        <v>689461.27983640006</v>
      </c>
      <c r="T5752" s="4">
        <v>67882.182558285247</v>
      </c>
      <c r="U5752" s="1">
        <f t="shared" si="447"/>
        <v>1538080</v>
      </c>
      <c r="V5752" s="4">
        <f t="shared" si="448"/>
        <v>780736.53760531475</v>
      </c>
      <c r="W5752" s="1" t="str">
        <f t="shared" si="449"/>
        <v>Favourable</v>
      </c>
    </row>
    <row r="5753" spans="1:23" x14ac:dyDescent="0.25">
      <c r="A5753" s="1"/>
      <c r="B5753" s="1"/>
      <c r="C5753" s="1"/>
      <c r="D5753" s="1"/>
      <c r="E5753" s="1"/>
      <c r="F5753" s="2"/>
      <c r="G5753" s="3"/>
      <c r="H5753" s="1"/>
      <c r="I5753" s="1"/>
      <c r="J5753" s="1" t="s">
        <v>9631</v>
      </c>
      <c r="K5753" s="2">
        <v>44463</v>
      </c>
      <c r="L5753" s="1" t="s">
        <v>4204</v>
      </c>
      <c r="M5753" s="1" t="str">
        <f t="shared" si="445"/>
        <v>Education</v>
      </c>
      <c r="N5753" s="1" t="s">
        <v>4222</v>
      </c>
      <c r="O5753" s="1" t="s">
        <v>4295</v>
      </c>
      <c r="P5753" s="1">
        <v>7833</v>
      </c>
      <c r="Q5753" s="1">
        <v>2456035</v>
      </c>
      <c r="R5753" s="1">
        <f t="shared" si="446"/>
        <v>47711</v>
      </c>
      <c r="S5753" s="4">
        <v>1634921.7297570677</v>
      </c>
      <c r="T5753" s="4">
        <v>352803.15268336632</v>
      </c>
      <c r="U5753" s="1">
        <f t="shared" si="447"/>
        <v>2408324</v>
      </c>
      <c r="V5753" s="4">
        <f t="shared" si="448"/>
        <v>468310.11755956593</v>
      </c>
      <c r="W5753" s="1" t="str">
        <f t="shared" si="449"/>
        <v>Favourable</v>
      </c>
    </row>
    <row r="5754" spans="1:23" x14ac:dyDescent="0.25">
      <c r="A5754" s="1"/>
      <c r="B5754" s="1"/>
      <c r="C5754" s="1"/>
      <c r="D5754" s="1"/>
      <c r="E5754" s="1"/>
      <c r="F5754" s="2"/>
      <c r="G5754" s="3"/>
      <c r="H5754" s="1"/>
      <c r="I5754" s="1"/>
      <c r="J5754" s="1" t="s">
        <v>5941</v>
      </c>
      <c r="K5754" s="2">
        <v>44825</v>
      </c>
      <c r="L5754" s="1" t="s">
        <v>4207</v>
      </c>
      <c r="M5754" s="1" t="str">
        <f t="shared" si="445"/>
        <v>Social Services</v>
      </c>
      <c r="N5754" s="1" t="s">
        <v>4205</v>
      </c>
      <c r="O5754" s="1" t="s">
        <v>4256</v>
      </c>
      <c r="P5754" s="1">
        <v>8649</v>
      </c>
      <c r="Q5754" s="1">
        <v>1968026</v>
      </c>
      <c r="R5754" s="1">
        <f t="shared" si="446"/>
        <v>89467</v>
      </c>
      <c r="S5754" s="4">
        <v>850991.95972942002</v>
      </c>
      <c r="T5754" s="4">
        <v>309944.55217794998</v>
      </c>
      <c r="U5754" s="1">
        <f t="shared" si="447"/>
        <v>1878559</v>
      </c>
      <c r="V5754" s="4">
        <f t="shared" si="448"/>
        <v>807089.48809262994</v>
      </c>
      <c r="W5754" s="1" t="str">
        <f t="shared" si="449"/>
        <v>Favourable</v>
      </c>
    </row>
    <row r="5755" spans="1:23" x14ac:dyDescent="0.25">
      <c r="A5755" s="1"/>
      <c r="B5755" s="1"/>
      <c r="C5755" s="1"/>
      <c r="D5755" s="1"/>
      <c r="E5755" s="1"/>
      <c r="F5755" s="2"/>
      <c r="G5755" s="3"/>
      <c r="H5755" s="1"/>
      <c r="I5755" s="1"/>
      <c r="J5755" s="1" t="s">
        <v>6206</v>
      </c>
      <c r="K5755" s="2">
        <v>44840</v>
      </c>
      <c r="L5755" s="1" t="s">
        <v>4227</v>
      </c>
      <c r="M5755" s="1" t="str">
        <f t="shared" si="445"/>
        <v>Infrastructure</v>
      </c>
      <c r="N5755" s="1" t="s">
        <v>4210</v>
      </c>
      <c r="O5755" s="1" t="s">
        <v>4295</v>
      </c>
      <c r="P5755" s="1">
        <v>7503</v>
      </c>
      <c r="Q5755" s="1">
        <v>1672080</v>
      </c>
      <c r="R5755" s="1">
        <f t="shared" si="446"/>
        <v>28310</v>
      </c>
      <c r="S5755" s="4">
        <v>963117.68921614555</v>
      </c>
      <c r="T5755" s="4">
        <v>510214.05549926561</v>
      </c>
      <c r="U5755" s="1">
        <f t="shared" si="447"/>
        <v>1643770</v>
      </c>
      <c r="V5755" s="4">
        <f t="shared" si="448"/>
        <v>198748.25528458878</v>
      </c>
      <c r="W5755" s="1" t="str">
        <f t="shared" si="449"/>
        <v>Favourable</v>
      </c>
    </row>
    <row r="5756" spans="1:23" x14ac:dyDescent="0.25">
      <c r="A5756" s="1"/>
      <c r="B5756" s="1"/>
      <c r="C5756" s="1"/>
      <c r="D5756" s="1"/>
      <c r="E5756" s="1"/>
      <c r="F5756" s="2"/>
      <c r="G5756" s="3"/>
      <c r="H5756" s="1"/>
      <c r="I5756" s="1"/>
      <c r="J5756" s="1" t="s">
        <v>9746</v>
      </c>
      <c r="K5756" s="2">
        <v>44593</v>
      </c>
      <c r="L5756" s="1" t="s">
        <v>4238</v>
      </c>
      <c r="M5756" s="1" t="str">
        <f t="shared" si="445"/>
        <v>Education</v>
      </c>
      <c r="N5756" s="1" t="s">
        <v>4222</v>
      </c>
      <c r="O5756" s="1" t="s">
        <v>4217</v>
      </c>
      <c r="P5756" s="1">
        <v>6126</v>
      </c>
      <c r="Q5756" s="1">
        <v>929591</v>
      </c>
      <c r="R5756" s="1">
        <f t="shared" si="446"/>
        <v>49926</v>
      </c>
      <c r="S5756" s="4">
        <v>852063.25664775039</v>
      </c>
      <c r="T5756" s="4">
        <v>79556.761050484507</v>
      </c>
      <c r="U5756" s="1">
        <f t="shared" si="447"/>
        <v>879665</v>
      </c>
      <c r="V5756" s="4">
        <f t="shared" si="448"/>
        <v>-2029.0176982348785</v>
      </c>
      <c r="W5756" s="1" t="str">
        <f t="shared" si="449"/>
        <v>Adverse</v>
      </c>
    </row>
    <row r="5757" spans="1:23" x14ac:dyDescent="0.25">
      <c r="A5757" s="1"/>
      <c r="B5757" s="1"/>
      <c r="C5757" s="1"/>
      <c r="D5757" s="1"/>
      <c r="E5757" s="1"/>
      <c r="F5757" s="2"/>
      <c r="G5757" s="3"/>
      <c r="H5757" s="1"/>
      <c r="I5757" s="1"/>
      <c r="J5757" s="1" t="s">
        <v>10485</v>
      </c>
      <c r="K5757" s="2">
        <v>44006</v>
      </c>
      <c r="L5757" s="1" t="s">
        <v>4238</v>
      </c>
      <c r="M5757" s="1" t="str">
        <f t="shared" si="445"/>
        <v>Education</v>
      </c>
      <c r="N5757" s="1" t="s">
        <v>4222</v>
      </c>
      <c r="O5757" s="1" t="s">
        <v>4279</v>
      </c>
      <c r="P5757" s="1">
        <v>7502</v>
      </c>
      <c r="Q5757" s="1">
        <v>1364894</v>
      </c>
      <c r="R5757" s="1">
        <f t="shared" si="446"/>
        <v>0</v>
      </c>
      <c r="S5757" s="4">
        <v>1295545.772513961</v>
      </c>
      <c r="T5757" s="4">
        <v>448216.96443843999</v>
      </c>
      <c r="U5757" s="1">
        <f t="shared" si="447"/>
        <v>1364894</v>
      </c>
      <c r="V5757" s="4">
        <f t="shared" si="448"/>
        <v>-378868.736952401</v>
      </c>
      <c r="W5757" s="1" t="str">
        <f t="shared" si="449"/>
        <v>Adverse</v>
      </c>
    </row>
    <row r="5758" spans="1:23" x14ac:dyDescent="0.25">
      <c r="A5758" s="1"/>
      <c r="B5758" s="1"/>
      <c r="C5758" s="1"/>
      <c r="D5758" s="1"/>
      <c r="E5758" s="1"/>
      <c r="F5758" s="2"/>
      <c r="G5758" s="3"/>
      <c r="H5758" s="1"/>
      <c r="I5758" s="1"/>
      <c r="J5758" s="1" t="s">
        <v>10486</v>
      </c>
      <c r="K5758" s="2">
        <v>45096</v>
      </c>
      <c r="L5758" s="1" t="s">
        <v>4207</v>
      </c>
      <c r="M5758" s="1" t="str">
        <f t="shared" si="445"/>
        <v>Social Services</v>
      </c>
      <c r="N5758" s="1" t="s">
        <v>4205</v>
      </c>
      <c r="O5758" s="1" t="s">
        <v>4256</v>
      </c>
      <c r="P5758" s="1">
        <v>6838</v>
      </c>
      <c r="Q5758" s="1">
        <v>1766615</v>
      </c>
      <c r="R5758" s="1">
        <f t="shared" si="446"/>
        <v>0</v>
      </c>
      <c r="S5758" s="4">
        <v>8289.9001248087479</v>
      </c>
      <c r="T5758" s="4">
        <v>371061.36155495158</v>
      </c>
      <c r="U5758" s="1">
        <f t="shared" si="447"/>
        <v>1766615</v>
      </c>
      <c r="V5758" s="4">
        <f t="shared" si="448"/>
        <v>1387263.7383202396</v>
      </c>
      <c r="W5758" s="1" t="str">
        <f t="shared" si="449"/>
        <v>Favourable</v>
      </c>
    </row>
    <row r="5759" spans="1:23" x14ac:dyDescent="0.25">
      <c r="A5759" s="1"/>
      <c r="B5759" s="1"/>
      <c r="C5759" s="1"/>
      <c r="D5759" s="1"/>
      <c r="E5759" s="1"/>
      <c r="F5759" s="2"/>
      <c r="G5759" s="3"/>
      <c r="H5759" s="1"/>
      <c r="I5759" s="1"/>
      <c r="J5759" s="1" t="s">
        <v>7781</v>
      </c>
      <c r="K5759" s="2">
        <v>45002</v>
      </c>
      <c r="L5759" s="1" t="s">
        <v>4238</v>
      </c>
      <c r="M5759" s="1" t="str">
        <f t="shared" si="445"/>
        <v>Education</v>
      </c>
      <c r="N5759" s="1" t="s">
        <v>4210</v>
      </c>
      <c r="O5759" s="1" t="s">
        <v>4496</v>
      </c>
      <c r="P5759" s="1">
        <v>6125</v>
      </c>
      <c r="Q5759" s="1">
        <v>1394461</v>
      </c>
      <c r="R5759" s="1">
        <f t="shared" si="446"/>
        <v>46620</v>
      </c>
      <c r="S5759" s="4">
        <v>970091.64752596093</v>
      </c>
      <c r="T5759" s="4">
        <v>226134.15276583532</v>
      </c>
      <c r="U5759" s="1">
        <f t="shared" si="447"/>
        <v>1347841</v>
      </c>
      <c r="V5759" s="4">
        <f t="shared" si="448"/>
        <v>198235.19970820379</v>
      </c>
      <c r="W5759" s="1" t="str">
        <f t="shared" si="449"/>
        <v>Favourable</v>
      </c>
    </row>
    <row r="5760" spans="1:23" x14ac:dyDescent="0.25">
      <c r="A5760" s="1"/>
      <c r="B5760" s="1"/>
      <c r="C5760" s="1"/>
      <c r="D5760" s="1"/>
      <c r="E5760" s="1"/>
      <c r="F5760" s="2"/>
      <c r="G5760" s="3"/>
      <c r="H5760" s="1"/>
      <c r="I5760" s="1"/>
      <c r="J5760" s="1" t="s">
        <v>4214</v>
      </c>
      <c r="K5760" s="2">
        <v>45220</v>
      </c>
      <c r="L5760" s="1" t="s">
        <v>4204</v>
      </c>
      <c r="M5760" s="1" t="str">
        <f t="shared" si="445"/>
        <v>Education</v>
      </c>
      <c r="N5760" s="1" t="s">
        <v>4222</v>
      </c>
      <c r="O5760" s="1" t="s">
        <v>4292</v>
      </c>
      <c r="P5760" s="1">
        <v>8067</v>
      </c>
      <c r="Q5760" s="1">
        <v>1441863</v>
      </c>
      <c r="R5760" s="1">
        <f t="shared" si="446"/>
        <v>46108</v>
      </c>
      <c r="S5760" s="4">
        <v>687221.01516638056</v>
      </c>
      <c r="T5760" s="4">
        <v>186849.53789300844</v>
      </c>
      <c r="U5760" s="1">
        <f t="shared" si="447"/>
        <v>1395755</v>
      </c>
      <c r="V5760" s="4">
        <f t="shared" si="448"/>
        <v>567792.446940611</v>
      </c>
      <c r="W5760" s="1" t="str">
        <f t="shared" si="449"/>
        <v>Favourable</v>
      </c>
    </row>
    <row r="5761" spans="1:23" x14ac:dyDescent="0.25">
      <c r="A5761" s="1"/>
      <c r="B5761" s="1"/>
      <c r="C5761" s="1"/>
      <c r="D5761" s="1"/>
      <c r="E5761" s="1"/>
      <c r="F5761" s="2"/>
      <c r="G5761" s="3"/>
      <c r="H5761" s="1"/>
      <c r="I5761" s="1"/>
      <c r="J5761" s="1" t="s">
        <v>9553</v>
      </c>
      <c r="K5761" s="2">
        <v>44884</v>
      </c>
      <c r="L5761" s="1" t="s">
        <v>4238</v>
      </c>
      <c r="M5761" s="1" t="str">
        <f t="shared" si="445"/>
        <v>Education</v>
      </c>
      <c r="N5761" s="1" t="s">
        <v>4210</v>
      </c>
      <c r="O5761" s="1" t="s">
        <v>4247</v>
      </c>
      <c r="P5761" s="1">
        <v>7649</v>
      </c>
      <c r="Q5761" s="1">
        <v>448123</v>
      </c>
      <c r="R5761" s="1">
        <f t="shared" si="446"/>
        <v>46413</v>
      </c>
      <c r="S5761" s="4">
        <v>1165.7892189964441</v>
      </c>
      <c r="T5761" s="4">
        <v>89381.140668889173</v>
      </c>
      <c r="U5761" s="1">
        <f t="shared" si="447"/>
        <v>401710</v>
      </c>
      <c r="V5761" s="4">
        <f t="shared" si="448"/>
        <v>357576.07011211436</v>
      </c>
      <c r="W5761" s="1" t="str">
        <f t="shared" si="449"/>
        <v>Favourable</v>
      </c>
    </row>
    <row r="5762" spans="1:23" x14ac:dyDescent="0.25">
      <c r="A5762" s="1"/>
      <c r="B5762" s="1"/>
      <c r="C5762" s="1"/>
      <c r="D5762" s="1"/>
      <c r="E5762" s="1"/>
      <c r="F5762" s="2"/>
      <c r="G5762" s="3"/>
      <c r="H5762" s="1"/>
      <c r="I5762" s="1"/>
      <c r="J5762" s="1" t="s">
        <v>8803</v>
      </c>
      <c r="K5762" s="2">
        <v>44202</v>
      </c>
      <c r="L5762" s="1" t="s">
        <v>4227</v>
      </c>
      <c r="M5762" s="1" t="str">
        <f t="shared" si="445"/>
        <v>Infrastructure</v>
      </c>
      <c r="N5762" s="1" t="s">
        <v>4205</v>
      </c>
      <c r="O5762" s="1" t="s">
        <v>4496</v>
      </c>
      <c r="P5762" s="1">
        <v>7845</v>
      </c>
      <c r="Q5762" s="1">
        <v>1529453</v>
      </c>
      <c r="R5762" s="1">
        <f t="shared" si="446"/>
        <v>45355</v>
      </c>
      <c r="S5762" s="4">
        <v>1105400.1040244321</v>
      </c>
      <c r="T5762" s="4">
        <v>49735.011969443301</v>
      </c>
      <c r="U5762" s="1">
        <f t="shared" si="447"/>
        <v>1484098</v>
      </c>
      <c r="V5762" s="4">
        <f t="shared" si="448"/>
        <v>374317.88400612446</v>
      </c>
      <c r="W5762" s="1" t="str">
        <f t="shared" si="449"/>
        <v>Favourable</v>
      </c>
    </row>
    <row r="5763" spans="1:23" x14ac:dyDescent="0.25">
      <c r="A5763" s="1"/>
      <c r="B5763" s="1"/>
      <c r="C5763" s="1"/>
      <c r="D5763" s="1"/>
      <c r="E5763" s="1"/>
      <c r="F5763" s="2"/>
      <c r="G5763" s="3"/>
      <c r="H5763" s="1"/>
      <c r="I5763" s="1"/>
      <c r="J5763" s="1" t="s">
        <v>10487</v>
      </c>
      <c r="K5763" s="2">
        <v>45117</v>
      </c>
      <c r="L5763" s="1" t="s">
        <v>4204</v>
      </c>
      <c r="M5763" s="1" t="str">
        <f t="shared" ref="M5763:M5826" si="450">INDEX($A:$B,MATCH($L5763,$A:$A,0),2)</f>
        <v>Education</v>
      </c>
      <c r="N5763" s="1" t="s">
        <v>4205</v>
      </c>
      <c r="O5763" s="1" t="s">
        <v>4479</v>
      </c>
      <c r="P5763" s="1">
        <v>8744</v>
      </c>
      <c r="Q5763" s="1">
        <v>1831520</v>
      </c>
      <c r="R5763" s="1">
        <f t="shared" ref="R5763:R5826" si="451">_xlfn.XLOOKUP($J5763,$E:$E,$G:$G,0,0,1)</f>
        <v>0</v>
      </c>
      <c r="S5763" s="4">
        <v>334716.13813321071</v>
      </c>
      <c r="T5763" s="4">
        <v>64667.72170519206</v>
      </c>
      <c r="U5763" s="1">
        <f t="shared" ref="U5763:U5826" si="452">Q5763-R5763</f>
        <v>1831520</v>
      </c>
      <c r="V5763" s="4">
        <f t="shared" ref="V5763:V5826" si="453">Q5763-(S5763+T5763)</f>
        <v>1432136.1401615972</v>
      </c>
      <c r="W5763" s="1" t="str">
        <f t="shared" ref="W5763:W5826" si="454">IF(V5763&gt;=0,"Favourable","Adverse")</f>
        <v>Favourable</v>
      </c>
    </row>
    <row r="5764" spans="1:23" x14ac:dyDescent="0.25">
      <c r="A5764" s="1"/>
      <c r="B5764" s="1"/>
      <c r="C5764" s="1"/>
      <c r="D5764" s="1"/>
      <c r="E5764" s="1"/>
      <c r="F5764" s="2"/>
      <c r="G5764" s="3"/>
      <c r="H5764" s="1"/>
      <c r="I5764" s="1"/>
      <c r="J5764" s="1" t="s">
        <v>5607</v>
      </c>
      <c r="K5764" s="2">
        <v>45150</v>
      </c>
      <c r="L5764" s="1" t="s">
        <v>4204</v>
      </c>
      <c r="M5764" s="1" t="str">
        <f t="shared" si="450"/>
        <v>Education</v>
      </c>
      <c r="N5764" s="1" t="s">
        <v>4205</v>
      </c>
      <c r="O5764" s="1" t="s">
        <v>4496</v>
      </c>
      <c r="P5764" s="1">
        <v>7647</v>
      </c>
      <c r="Q5764" s="1">
        <v>595120</v>
      </c>
      <c r="R5764" s="1">
        <f t="shared" si="451"/>
        <v>15013</v>
      </c>
      <c r="S5764" s="4">
        <v>382566.54838465474</v>
      </c>
      <c r="T5764" s="4">
        <v>30247.818818364143</v>
      </c>
      <c r="U5764" s="1">
        <f t="shared" si="452"/>
        <v>580107</v>
      </c>
      <c r="V5764" s="4">
        <f t="shared" si="453"/>
        <v>182305.63279698114</v>
      </c>
      <c r="W5764" s="1" t="str">
        <f t="shared" si="454"/>
        <v>Favourable</v>
      </c>
    </row>
    <row r="5765" spans="1:23" x14ac:dyDescent="0.25">
      <c r="A5765" s="1"/>
      <c r="B5765" s="1"/>
      <c r="C5765" s="1"/>
      <c r="D5765" s="1"/>
      <c r="E5765" s="1"/>
      <c r="F5765" s="2"/>
      <c r="G5765" s="3"/>
      <c r="H5765" s="1"/>
      <c r="I5765" s="1"/>
      <c r="J5765" s="1" t="s">
        <v>7865</v>
      </c>
      <c r="K5765" s="2">
        <v>43883</v>
      </c>
      <c r="L5765" s="1" t="s">
        <v>4238</v>
      </c>
      <c r="M5765" s="1" t="str">
        <f t="shared" si="450"/>
        <v>Education</v>
      </c>
      <c r="N5765" s="1" t="s">
        <v>4205</v>
      </c>
      <c r="O5765" s="1" t="s">
        <v>4301</v>
      </c>
      <c r="P5765" s="1">
        <v>6704</v>
      </c>
      <c r="Q5765" s="1">
        <v>1923305</v>
      </c>
      <c r="R5765" s="1">
        <f t="shared" si="451"/>
        <v>58692</v>
      </c>
      <c r="S5765" s="4">
        <v>1562354.6699909791</v>
      </c>
      <c r="T5765" s="4">
        <v>190254.02633748492</v>
      </c>
      <c r="U5765" s="1">
        <f t="shared" si="452"/>
        <v>1864613</v>
      </c>
      <c r="V5765" s="4">
        <f t="shared" si="453"/>
        <v>170696.30367153604</v>
      </c>
      <c r="W5765" s="1" t="str">
        <f t="shared" si="454"/>
        <v>Favourable</v>
      </c>
    </row>
    <row r="5766" spans="1:23" x14ac:dyDescent="0.25">
      <c r="A5766" s="1"/>
      <c r="B5766" s="1"/>
      <c r="C5766" s="1"/>
      <c r="D5766" s="1"/>
      <c r="E5766" s="1"/>
      <c r="F5766" s="2"/>
      <c r="G5766" s="3"/>
      <c r="H5766" s="1"/>
      <c r="I5766" s="1"/>
      <c r="J5766" s="1" t="s">
        <v>10077</v>
      </c>
      <c r="K5766" s="2">
        <v>43962</v>
      </c>
      <c r="L5766" s="1" t="s">
        <v>4207</v>
      </c>
      <c r="M5766" s="1" t="str">
        <f t="shared" si="450"/>
        <v>Social Services</v>
      </c>
      <c r="N5766" s="1" t="s">
        <v>4222</v>
      </c>
      <c r="O5766" s="1" t="s">
        <v>4270</v>
      </c>
      <c r="P5766" s="1">
        <v>5828</v>
      </c>
      <c r="Q5766" s="1">
        <v>1922563</v>
      </c>
      <c r="R5766" s="1">
        <f t="shared" si="451"/>
        <v>21418</v>
      </c>
      <c r="S5766" s="4">
        <v>508814.86806832935</v>
      </c>
      <c r="T5766" s="4">
        <v>8867.5049226507963</v>
      </c>
      <c r="U5766" s="1">
        <f t="shared" si="452"/>
        <v>1901145</v>
      </c>
      <c r="V5766" s="4">
        <f t="shared" si="453"/>
        <v>1404880.6270090197</v>
      </c>
      <c r="W5766" s="1" t="str">
        <f t="shared" si="454"/>
        <v>Favourable</v>
      </c>
    </row>
    <row r="5767" spans="1:23" x14ac:dyDescent="0.25">
      <c r="A5767" s="1"/>
      <c r="B5767" s="1"/>
      <c r="C5767" s="1"/>
      <c r="D5767" s="1"/>
      <c r="E5767" s="1"/>
      <c r="F5767" s="2"/>
      <c r="G5767" s="3"/>
      <c r="H5767" s="1"/>
      <c r="I5767" s="1"/>
      <c r="J5767" s="1" t="s">
        <v>8954</v>
      </c>
      <c r="K5767" s="2">
        <v>44537</v>
      </c>
      <c r="L5767" s="1" t="s">
        <v>4227</v>
      </c>
      <c r="M5767" s="1" t="str">
        <f t="shared" si="450"/>
        <v>Infrastructure</v>
      </c>
      <c r="N5767" s="1" t="s">
        <v>4205</v>
      </c>
      <c r="O5767" s="1" t="s">
        <v>4361</v>
      </c>
      <c r="P5767" s="1">
        <v>6002</v>
      </c>
      <c r="Q5767" s="1">
        <v>951779</v>
      </c>
      <c r="R5767" s="1">
        <f t="shared" si="451"/>
        <v>30397</v>
      </c>
      <c r="S5767" s="4">
        <v>757708.92945828615</v>
      </c>
      <c r="T5767" s="4">
        <v>155085.80791767008</v>
      </c>
      <c r="U5767" s="1">
        <f t="shared" si="452"/>
        <v>921382</v>
      </c>
      <c r="V5767" s="4">
        <f t="shared" si="453"/>
        <v>38984.262624043738</v>
      </c>
      <c r="W5767" s="1" t="str">
        <f t="shared" si="454"/>
        <v>Favourable</v>
      </c>
    </row>
    <row r="5768" spans="1:23" x14ac:dyDescent="0.25">
      <c r="A5768" s="1"/>
      <c r="B5768" s="1"/>
      <c r="C5768" s="1"/>
      <c r="D5768" s="1"/>
      <c r="E5768" s="1"/>
      <c r="F5768" s="2"/>
      <c r="G5768" s="3"/>
      <c r="H5768" s="1"/>
      <c r="I5768" s="1"/>
      <c r="J5768" s="1" t="s">
        <v>4958</v>
      </c>
      <c r="K5768" s="2">
        <v>44586</v>
      </c>
      <c r="L5768" s="1" t="s">
        <v>4238</v>
      </c>
      <c r="M5768" s="1" t="str">
        <f t="shared" si="450"/>
        <v>Education</v>
      </c>
      <c r="N5768" s="1" t="s">
        <v>4210</v>
      </c>
      <c r="O5768" s="1" t="s">
        <v>4345</v>
      </c>
      <c r="P5768" s="1">
        <v>5683</v>
      </c>
      <c r="Q5768" s="1">
        <v>2257179</v>
      </c>
      <c r="R5768" s="1">
        <f t="shared" si="451"/>
        <v>31588</v>
      </c>
      <c r="S5768" s="4">
        <v>644956.42778216186</v>
      </c>
      <c r="T5768" s="4">
        <v>299803.01531847613</v>
      </c>
      <c r="U5768" s="1">
        <f t="shared" si="452"/>
        <v>2225591</v>
      </c>
      <c r="V5768" s="4">
        <f t="shared" si="453"/>
        <v>1312419.556899362</v>
      </c>
      <c r="W5768" s="1" t="str">
        <f t="shared" si="454"/>
        <v>Favourable</v>
      </c>
    </row>
    <row r="5769" spans="1:23" x14ac:dyDescent="0.25">
      <c r="A5769" s="1"/>
      <c r="B5769" s="1"/>
      <c r="C5769" s="1"/>
      <c r="D5769" s="1"/>
      <c r="E5769" s="1"/>
      <c r="F5769" s="2"/>
      <c r="G5769" s="3"/>
      <c r="H5769" s="1"/>
      <c r="I5769" s="1"/>
      <c r="J5769" s="1" t="s">
        <v>10488</v>
      </c>
      <c r="K5769" s="2">
        <v>45318</v>
      </c>
      <c r="L5769" s="1" t="s">
        <v>4207</v>
      </c>
      <c r="M5769" s="1" t="str">
        <f t="shared" si="450"/>
        <v>Social Services</v>
      </c>
      <c r="N5769" s="1" t="s">
        <v>4222</v>
      </c>
      <c r="O5769" s="1" t="s">
        <v>4206</v>
      </c>
      <c r="P5769" s="1">
        <v>8406</v>
      </c>
      <c r="Q5769" s="1">
        <v>2196724</v>
      </c>
      <c r="R5769" s="1">
        <f t="shared" si="451"/>
        <v>0</v>
      </c>
      <c r="S5769" s="4">
        <v>830232.85537720239</v>
      </c>
      <c r="T5769" s="4">
        <v>46559.141235361712</v>
      </c>
      <c r="U5769" s="1">
        <f t="shared" si="452"/>
        <v>2196724</v>
      </c>
      <c r="V5769" s="4">
        <f t="shared" si="453"/>
        <v>1319932.0033874358</v>
      </c>
      <c r="W5769" s="1" t="str">
        <f t="shared" si="454"/>
        <v>Favourable</v>
      </c>
    </row>
    <row r="5770" spans="1:23" x14ac:dyDescent="0.25">
      <c r="A5770" s="1"/>
      <c r="B5770" s="1"/>
      <c r="C5770" s="1"/>
      <c r="D5770" s="1"/>
      <c r="E5770" s="1"/>
      <c r="F5770" s="2"/>
      <c r="G5770" s="3"/>
      <c r="H5770" s="1"/>
      <c r="I5770" s="1"/>
      <c r="J5770" s="1" t="s">
        <v>9295</v>
      </c>
      <c r="K5770" s="2">
        <v>44537</v>
      </c>
      <c r="L5770" s="1" t="s">
        <v>4207</v>
      </c>
      <c r="M5770" s="1" t="str">
        <f t="shared" si="450"/>
        <v>Social Services</v>
      </c>
      <c r="N5770" s="1" t="s">
        <v>4210</v>
      </c>
      <c r="O5770" s="1" t="s">
        <v>4330</v>
      </c>
      <c r="P5770" s="1">
        <v>8351</v>
      </c>
      <c r="Q5770" s="1">
        <v>858864</v>
      </c>
      <c r="R5770" s="1">
        <f t="shared" si="451"/>
        <v>28025</v>
      </c>
      <c r="S5770" s="4">
        <v>580191.45452030678</v>
      </c>
      <c r="T5770" s="4">
        <v>204867.68797111939</v>
      </c>
      <c r="U5770" s="1">
        <f t="shared" si="452"/>
        <v>830839</v>
      </c>
      <c r="V5770" s="4">
        <f t="shared" si="453"/>
        <v>73804.857508573798</v>
      </c>
      <c r="W5770" s="1" t="str">
        <f t="shared" si="454"/>
        <v>Favourable</v>
      </c>
    </row>
    <row r="5771" spans="1:23" x14ac:dyDescent="0.25">
      <c r="A5771" s="1"/>
      <c r="B5771" s="1"/>
      <c r="C5771" s="1"/>
      <c r="D5771" s="1"/>
      <c r="E5771" s="1"/>
      <c r="F5771" s="2"/>
      <c r="G5771" s="3"/>
      <c r="H5771" s="1"/>
      <c r="I5771" s="1"/>
      <c r="J5771" s="1" t="s">
        <v>5148</v>
      </c>
      <c r="K5771" s="2">
        <v>43913</v>
      </c>
      <c r="L5771" s="1" t="s">
        <v>4238</v>
      </c>
      <c r="M5771" s="1" t="str">
        <f t="shared" si="450"/>
        <v>Education</v>
      </c>
      <c r="N5771" s="1" t="s">
        <v>4205</v>
      </c>
      <c r="O5771" s="1" t="s">
        <v>4314</v>
      </c>
      <c r="P5771" s="1">
        <v>6969</v>
      </c>
      <c r="Q5771" s="1">
        <v>1390878</v>
      </c>
      <c r="R5771" s="1">
        <f t="shared" si="451"/>
        <v>15611</v>
      </c>
      <c r="S5771" s="4">
        <v>747214.53662343405</v>
      </c>
      <c r="T5771" s="4">
        <v>118733.72757356141</v>
      </c>
      <c r="U5771" s="1">
        <f t="shared" si="452"/>
        <v>1375267</v>
      </c>
      <c r="V5771" s="4">
        <f t="shared" si="453"/>
        <v>524929.73580300459</v>
      </c>
      <c r="W5771" s="1" t="str">
        <f t="shared" si="454"/>
        <v>Favourable</v>
      </c>
    </row>
    <row r="5772" spans="1:23" x14ac:dyDescent="0.25">
      <c r="A5772" s="1"/>
      <c r="B5772" s="1"/>
      <c r="C5772" s="1"/>
      <c r="D5772" s="1"/>
      <c r="E5772" s="1"/>
      <c r="F5772" s="2"/>
      <c r="G5772" s="3"/>
      <c r="H5772" s="1"/>
      <c r="I5772" s="1"/>
      <c r="J5772" s="1" t="s">
        <v>8279</v>
      </c>
      <c r="K5772" s="2">
        <v>45130</v>
      </c>
      <c r="L5772" s="1" t="s">
        <v>4227</v>
      </c>
      <c r="M5772" s="1" t="str">
        <f t="shared" si="450"/>
        <v>Infrastructure</v>
      </c>
      <c r="N5772" s="1" t="s">
        <v>4222</v>
      </c>
      <c r="O5772" s="1" t="s">
        <v>4325</v>
      </c>
      <c r="P5772" s="1">
        <v>7537</v>
      </c>
      <c r="Q5772" s="1">
        <v>676281</v>
      </c>
      <c r="R5772" s="1">
        <f t="shared" si="451"/>
        <v>58959</v>
      </c>
      <c r="S5772" s="4">
        <v>616828.85007871117</v>
      </c>
      <c r="T5772" s="4">
        <v>98684.010373696379</v>
      </c>
      <c r="U5772" s="1">
        <f t="shared" si="452"/>
        <v>617322</v>
      </c>
      <c r="V5772" s="4">
        <f t="shared" si="453"/>
        <v>-39231.860452407505</v>
      </c>
      <c r="W5772" s="1" t="str">
        <f t="shared" si="454"/>
        <v>Adverse</v>
      </c>
    </row>
    <row r="5773" spans="1:23" x14ac:dyDescent="0.25">
      <c r="A5773" s="1"/>
      <c r="B5773" s="1"/>
      <c r="C5773" s="1"/>
      <c r="D5773" s="1"/>
      <c r="E5773" s="1"/>
      <c r="F5773" s="2"/>
      <c r="G5773" s="3"/>
      <c r="H5773" s="1"/>
      <c r="I5773" s="1"/>
      <c r="J5773" s="1" t="s">
        <v>8957</v>
      </c>
      <c r="K5773" s="2">
        <v>44433</v>
      </c>
      <c r="L5773" s="1" t="s">
        <v>4238</v>
      </c>
      <c r="M5773" s="1" t="str">
        <f t="shared" si="450"/>
        <v>Education</v>
      </c>
      <c r="N5773" s="1" t="s">
        <v>4210</v>
      </c>
      <c r="O5773" s="1" t="s">
        <v>4276</v>
      </c>
      <c r="P5773" s="1">
        <v>5669</v>
      </c>
      <c r="Q5773" s="1">
        <v>1582781</v>
      </c>
      <c r="R5773" s="1">
        <f t="shared" si="451"/>
        <v>40622</v>
      </c>
      <c r="S5773" s="4">
        <v>46652.673655555918</v>
      </c>
      <c r="T5773" s="4">
        <v>353598.42397531774</v>
      </c>
      <c r="U5773" s="1">
        <f t="shared" si="452"/>
        <v>1542159</v>
      </c>
      <c r="V5773" s="4">
        <f t="shared" si="453"/>
        <v>1182529.9023691262</v>
      </c>
      <c r="W5773" s="1" t="str">
        <f t="shared" si="454"/>
        <v>Favourable</v>
      </c>
    </row>
    <row r="5774" spans="1:23" x14ac:dyDescent="0.25">
      <c r="A5774" s="1"/>
      <c r="B5774" s="1"/>
      <c r="C5774" s="1"/>
      <c r="D5774" s="1"/>
      <c r="E5774" s="1"/>
      <c r="F5774" s="2"/>
      <c r="G5774" s="3"/>
      <c r="H5774" s="1"/>
      <c r="I5774" s="1"/>
      <c r="J5774" s="1" t="s">
        <v>10489</v>
      </c>
      <c r="K5774" s="2">
        <v>43863</v>
      </c>
      <c r="L5774" s="1" t="s">
        <v>4204</v>
      </c>
      <c r="M5774" s="1" t="str">
        <f t="shared" si="450"/>
        <v>Education</v>
      </c>
      <c r="N5774" s="1" t="s">
        <v>4205</v>
      </c>
      <c r="O5774" s="1" t="s">
        <v>4379</v>
      </c>
      <c r="P5774" s="1">
        <v>6220</v>
      </c>
      <c r="Q5774" s="1">
        <v>395934</v>
      </c>
      <c r="R5774" s="1">
        <f t="shared" si="451"/>
        <v>0</v>
      </c>
      <c r="S5774" s="4">
        <v>161350.5250832962</v>
      </c>
      <c r="T5774" s="4">
        <v>100476.99229664959</v>
      </c>
      <c r="U5774" s="1">
        <f t="shared" si="452"/>
        <v>395934</v>
      </c>
      <c r="V5774" s="4">
        <f t="shared" si="453"/>
        <v>134106.48262005422</v>
      </c>
      <c r="W5774" s="1" t="str">
        <f t="shared" si="454"/>
        <v>Favourable</v>
      </c>
    </row>
    <row r="5775" spans="1:23" x14ac:dyDescent="0.25">
      <c r="A5775" s="1"/>
      <c r="B5775" s="1"/>
      <c r="C5775" s="1"/>
      <c r="D5775" s="1"/>
      <c r="E5775" s="1"/>
      <c r="F5775" s="2"/>
      <c r="G5775" s="3"/>
      <c r="H5775" s="1"/>
      <c r="I5775" s="1"/>
      <c r="J5775" s="1" t="s">
        <v>9094</v>
      </c>
      <c r="K5775" s="2">
        <v>45172</v>
      </c>
      <c r="L5775" s="1" t="s">
        <v>4207</v>
      </c>
      <c r="M5775" s="1" t="str">
        <f t="shared" si="450"/>
        <v>Social Services</v>
      </c>
      <c r="N5775" s="1" t="s">
        <v>4210</v>
      </c>
      <c r="O5775" s="1" t="s">
        <v>4402</v>
      </c>
      <c r="P5775" s="1">
        <v>7769</v>
      </c>
      <c r="Q5775" s="1">
        <v>935927</v>
      </c>
      <c r="R5775" s="1">
        <f t="shared" si="451"/>
        <v>10028</v>
      </c>
      <c r="S5775" s="4">
        <v>97994.954541099316</v>
      </c>
      <c r="T5775" s="4">
        <v>292118.81731026329</v>
      </c>
      <c r="U5775" s="1">
        <f t="shared" si="452"/>
        <v>925899</v>
      </c>
      <c r="V5775" s="4">
        <f t="shared" si="453"/>
        <v>545813.22814863734</v>
      </c>
      <c r="W5775" s="1" t="str">
        <f t="shared" si="454"/>
        <v>Favourable</v>
      </c>
    </row>
    <row r="5776" spans="1:23" x14ac:dyDescent="0.25">
      <c r="A5776" s="1"/>
      <c r="B5776" s="1"/>
      <c r="C5776" s="1"/>
      <c r="D5776" s="1"/>
      <c r="E5776" s="1"/>
      <c r="F5776" s="2"/>
      <c r="G5776" s="3"/>
      <c r="H5776" s="1"/>
      <c r="I5776" s="1"/>
      <c r="J5776" s="1" t="s">
        <v>10490</v>
      </c>
      <c r="K5776" s="2">
        <v>44346</v>
      </c>
      <c r="L5776" s="1" t="s">
        <v>4207</v>
      </c>
      <c r="M5776" s="1" t="str">
        <f t="shared" si="450"/>
        <v>Social Services</v>
      </c>
      <c r="N5776" s="1" t="s">
        <v>4205</v>
      </c>
      <c r="O5776" s="1" t="s">
        <v>4402</v>
      </c>
      <c r="P5776" s="1">
        <v>8231</v>
      </c>
      <c r="Q5776" s="1">
        <v>1616535</v>
      </c>
      <c r="R5776" s="1">
        <f t="shared" si="451"/>
        <v>0</v>
      </c>
      <c r="S5776" s="4">
        <v>54584.398769771884</v>
      </c>
      <c r="T5776" s="4">
        <v>20944.041260942151</v>
      </c>
      <c r="U5776" s="1">
        <f t="shared" si="452"/>
        <v>1616535</v>
      </c>
      <c r="V5776" s="4">
        <f t="shared" si="453"/>
        <v>1541006.559969286</v>
      </c>
      <c r="W5776" s="1" t="str">
        <f t="shared" si="454"/>
        <v>Favourable</v>
      </c>
    </row>
    <row r="5777" spans="1:23" x14ac:dyDescent="0.25">
      <c r="A5777" s="1"/>
      <c r="B5777" s="1"/>
      <c r="C5777" s="1"/>
      <c r="D5777" s="1"/>
      <c r="E5777" s="1"/>
      <c r="F5777" s="2"/>
      <c r="G5777" s="3"/>
      <c r="H5777" s="1"/>
      <c r="I5777" s="1"/>
      <c r="J5777" s="1" t="s">
        <v>10491</v>
      </c>
      <c r="K5777" s="2">
        <v>44467</v>
      </c>
      <c r="L5777" s="1" t="s">
        <v>4207</v>
      </c>
      <c r="M5777" s="1" t="str">
        <f t="shared" si="450"/>
        <v>Social Services</v>
      </c>
      <c r="N5777" s="1" t="s">
        <v>4210</v>
      </c>
      <c r="O5777" s="1" t="s">
        <v>4325</v>
      </c>
      <c r="P5777" s="1">
        <v>8064</v>
      </c>
      <c r="Q5777" s="1">
        <v>1423530</v>
      </c>
      <c r="R5777" s="1">
        <f t="shared" si="451"/>
        <v>0</v>
      </c>
      <c r="S5777" s="4">
        <v>816274.21913610504</v>
      </c>
      <c r="T5777" s="4">
        <v>361696.84459757549</v>
      </c>
      <c r="U5777" s="1">
        <f t="shared" si="452"/>
        <v>1423530</v>
      </c>
      <c r="V5777" s="4">
        <f t="shared" si="453"/>
        <v>245558.93626631936</v>
      </c>
      <c r="W5777" s="1" t="str">
        <f t="shared" si="454"/>
        <v>Favourable</v>
      </c>
    </row>
    <row r="5778" spans="1:23" x14ac:dyDescent="0.25">
      <c r="A5778" s="1"/>
      <c r="B5778" s="1"/>
      <c r="C5778" s="1"/>
      <c r="D5778" s="1"/>
      <c r="E5778" s="1"/>
      <c r="F5778" s="2"/>
      <c r="G5778" s="3"/>
      <c r="H5778" s="1"/>
      <c r="I5778" s="1"/>
      <c r="J5778" s="1" t="s">
        <v>10492</v>
      </c>
      <c r="K5778" s="2">
        <v>44738</v>
      </c>
      <c r="L5778" s="1" t="s">
        <v>4204</v>
      </c>
      <c r="M5778" s="1" t="str">
        <f t="shared" si="450"/>
        <v>Education</v>
      </c>
      <c r="N5778" s="1" t="s">
        <v>4210</v>
      </c>
      <c r="O5778" s="1" t="s">
        <v>4496</v>
      </c>
      <c r="P5778" s="1">
        <v>7836</v>
      </c>
      <c r="Q5778" s="1">
        <v>1852857</v>
      </c>
      <c r="R5778" s="1">
        <f t="shared" si="451"/>
        <v>0</v>
      </c>
      <c r="S5778" s="4">
        <v>1800512.3083209866</v>
      </c>
      <c r="T5778" s="4">
        <v>246765.26920118136</v>
      </c>
      <c r="U5778" s="1">
        <f t="shared" si="452"/>
        <v>1852857</v>
      </c>
      <c r="V5778" s="4">
        <f t="shared" si="453"/>
        <v>-194420.57752216794</v>
      </c>
      <c r="W5778" s="1" t="str">
        <f t="shared" si="454"/>
        <v>Adverse</v>
      </c>
    </row>
    <row r="5779" spans="1:23" x14ac:dyDescent="0.25">
      <c r="A5779" s="1"/>
      <c r="B5779" s="1"/>
      <c r="C5779" s="1"/>
      <c r="D5779" s="1"/>
      <c r="E5779" s="1"/>
      <c r="F5779" s="2"/>
      <c r="G5779" s="3"/>
      <c r="H5779" s="1"/>
      <c r="I5779" s="1"/>
      <c r="J5779" s="1" t="s">
        <v>5037</v>
      </c>
      <c r="K5779" s="2">
        <v>44231</v>
      </c>
      <c r="L5779" s="1" t="s">
        <v>4238</v>
      </c>
      <c r="M5779" s="1" t="str">
        <f t="shared" si="450"/>
        <v>Education</v>
      </c>
      <c r="N5779" s="1" t="s">
        <v>4222</v>
      </c>
      <c r="O5779" s="1" t="s">
        <v>4250</v>
      </c>
      <c r="P5779" s="1">
        <v>9259</v>
      </c>
      <c r="Q5779" s="1">
        <v>2432354</v>
      </c>
      <c r="R5779" s="1">
        <f t="shared" si="451"/>
        <v>41893</v>
      </c>
      <c r="S5779" s="4">
        <v>2069792.4885379216</v>
      </c>
      <c r="T5779" s="4">
        <v>101324.19936991432</v>
      </c>
      <c r="U5779" s="1">
        <f t="shared" si="452"/>
        <v>2390461</v>
      </c>
      <c r="V5779" s="4">
        <f t="shared" si="453"/>
        <v>261237.31209216407</v>
      </c>
      <c r="W5779" s="1" t="str">
        <f t="shared" si="454"/>
        <v>Favourable</v>
      </c>
    </row>
    <row r="5780" spans="1:23" x14ac:dyDescent="0.25">
      <c r="A5780" s="1"/>
      <c r="B5780" s="1"/>
      <c r="C5780" s="1"/>
      <c r="D5780" s="1"/>
      <c r="E5780" s="1"/>
      <c r="F5780" s="2"/>
      <c r="G5780" s="3"/>
      <c r="H5780" s="1"/>
      <c r="I5780" s="1"/>
      <c r="J5780" s="1" t="s">
        <v>10493</v>
      </c>
      <c r="K5780" s="2">
        <v>43848</v>
      </c>
      <c r="L5780" s="1" t="s">
        <v>4204</v>
      </c>
      <c r="M5780" s="1" t="str">
        <f t="shared" si="450"/>
        <v>Education</v>
      </c>
      <c r="N5780" s="1" t="s">
        <v>4210</v>
      </c>
      <c r="O5780" s="1" t="s">
        <v>4345</v>
      </c>
      <c r="P5780" s="1">
        <v>6328</v>
      </c>
      <c r="Q5780" s="1">
        <v>2129449</v>
      </c>
      <c r="R5780" s="1">
        <f t="shared" si="451"/>
        <v>0</v>
      </c>
      <c r="S5780" s="4">
        <v>1862819.1202508111</v>
      </c>
      <c r="T5780" s="4">
        <v>176884.28499820805</v>
      </c>
      <c r="U5780" s="1">
        <f t="shared" si="452"/>
        <v>2129449</v>
      </c>
      <c r="V5780" s="4">
        <f t="shared" si="453"/>
        <v>89745.594750980847</v>
      </c>
      <c r="W5780" s="1" t="str">
        <f t="shared" si="454"/>
        <v>Favourable</v>
      </c>
    </row>
    <row r="5781" spans="1:23" x14ac:dyDescent="0.25">
      <c r="A5781" s="1"/>
      <c r="B5781" s="1"/>
      <c r="C5781" s="1"/>
      <c r="D5781" s="1"/>
      <c r="E5781" s="1"/>
      <c r="F5781" s="2"/>
      <c r="G5781" s="3"/>
      <c r="H5781" s="1"/>
      <c r="I5781" s="1"/>
      <c r="J5781" s="1" t="s">
        <v>10494</v>
      </c>
      <c r="K5781" s="2">
        <v>44572</v>
      </c>
      <c r="L5781" s="1" t="s">
        <v>4207</v>
      </c>
      <c r="M5781" s="1" t="str">
        <f t="shared" si="450"/>
        <v>Social Services</v>
      </c>
      <c r="N5781" s="1" t="s">
        <v>4205</v>
      </c>
      <c r="O5781" s="1" t="s">
        <v>4270</v>
      </c>
      <c r="P5781" s="1">
        <v>6143</v>
      </c>
      <c r="Q5781" s="1">
        <v>2216394</v>
      </c>
      <c r="R5781" s="1">
        <f t="shared" si="451"/>
        <v>0</v>
      </c>
      <c r="S5781" s="4">
        <v>119760.11005478534</v>
      </c>
      <c r="T5781" s="4">
        <v>255547.60956410706</v>
      </c>
      <c r="U5781" s="1">
        <f t="shared" si="452"/>
        <v>2216394</v>
      </c>
      <c r="V5781" s="4">
        <f t="shared" si="453"/>
        <v>1841086.2803811077</v>
      </c>
      <c r="W5781" s="1" t="str">
        <f t="shared" si="454"/>
        <v>Favourable</v>
      </c>
    </row>
    <row r="5782" spans="1:23" x14ac:dyDescent="0.25">
      <c r="A5782" s="1"/>
      <c r="B5782" s="1"/>
      <c r="C5782" s="1"/>
      <c r="D5782" s="1"/>
      <c r="E5782" s="1"/>
      <c r="F5782" s="2"/>
      <c r="G5782" s="3"/>
      <c r="H5782" s="1"/>
      <c r="I5782" s="1"/>
      <c r="J5782" s="1" t="s">
        <v>10495</v>
      </c>
      <c r="K5782" s="2">
        <v>44909</v>
      </c>
      <c r="L5782" s="1" t="s">
        <v>4238</v>
      </c>
      <c r="M5782" s="1" t="str">
        <f t="shared" si="450"/>
        <v>Education</v>
      </c>
      <c r="N5782" s="1" t="s">
        <v>4210</v>
      </c>
      <c r="O5782" s="1" t="s">
        <v>4273</v>
      </c>
      <c r="P5782" s="1">
        <v>7263</v>
      </c>
      <c r="Q5782" s="1">
        <v>1035114</v>
      </c>
      <c r="R5782" s="1">
        <f t="shared" si="451"/>
        <v>0</v>
      </c>
      <c r="S5782" s="4">
        <v>337747.68884020817</v>
      </c>
      <c r="T5782" s="4">
        <v>106357.88834148465</v>
      </c>
      <c r="U5782" s="1">
        <f t="shared" si="452"/>
        <v>1035114</v>
      </c>
      <c r="V5782" s="4">
        <f t="shared" si="453"/>
        <v>591008.42281830718</v>
      </c>
      <c r="W5782" s="1" t="str">
        <f t="shared" si="454"/>
        <v>Favourable</v>
      </c>
    </row>
    <row r="5783" spans="1:23" x14ac:dyDescent="0.25">
      <c r="A5783" s="1"/>
      <c r="B5783" s="1"/>
      <c r="C5783" s="1"/>
      <c r="D5783" s="1"/>
      <c r="E5783" s="1"/>
      <c r="F5783" s="2"/>
      <c r="G5783" s="3"/>
      <c r="H5783" s="1"/>
      <c r="I5783" s="1"/>
      <c r="J5783" s="1" t="s">
        <v>8822</v>
      </c>
      <c r="K5783" s="2">
        <v>44683</v>
      </c>
      <c r="L5783" s="1" t="s">
        <v>4204</v>
      </c>
      <c r="M5783" s="1" t="str">
        <f t="shared" si="450"/>
        <v>Education</v>
      </c>
      <c r="N5783" s="1" t="s">
        <v>4222</v>
      </c>
      <c r="O5783" s="1" t="s">
        <v>4496</v>
      </c>
      <c r="P5783" s="1">
        <v>5899</v>
      </c>
      <c r="Q5783" s="1">
        <v>2351880</v>
      </c>
      <c r="R5783" s="1">
        <f t="shared" si="451"/>
        <v>10022</v>
      </c>
      <c r="S5783" s="4">
        <v>393450.35875681613</v>
      </c>
      <c r="T5783" s="4">
        <v>406659.43734512106</v>
      </c>
      <c r="U5783" s="1">
        <f t="shared" si="452"/>
        <v>2341858</v>
      </c>
      <c r="V5783" s="4">
        <f t="shared" si="453"/>
        <v>1551770.2038980629</v>
      </c>
      <c r="W5783" s="1" t="str">
        <f t="shared" si="454"/>
        <v>Favourable</v>
      </c>
    </row>
    <row r="5784" spans="1:23" x14ac:dyDescent="0.25">
      <c r="A5784" s="1"/>
      <c r="B5784" s="1"/>
      <c r="C5784" s="1"/>
      <c r="D5784" s="1"/>
      <c r="E5784" s="1"/>
      <c r="F5784" s="2"/>
      <c r="G5784" s="3"/>
      <c r="H5784" s="1"/>
      <c r="I5784" s="1"/>
      <c r="J5784" s="1" t="s">
        <v>9368</v>
      </c>
      <c r="K5784" s="2">
        <v>43957</v>
      </c>
      <c r="L5784" s="1" t="s">
        <v>4207</v>
      </c>
      <c r="M5784" s="1" t="str">
        <f t="shared" si="450"/>
        <v>Social Services</v>
      </c>
      <c r="N5784" s="1" t="s">
        <v>4222</v>
      </c>
      <c r="O5784" s="1" t="s">
        <v>4298</v>
      </c>
      <c r="P5784" s="1">
        <v>7741</v>
      </c>
      <c r="Q5784" s="1">
        <v>793982</v>
      </c>
      <c r="R5784" s="1">
        <f t="shared" si="451"/>
        <v>37498</v>
      </c>
      <c r="S5784" s="4">
        <v>336857.99611838133</v>
      </c>
      <c r="T5784" s="4">
        <v>133431.34191072333</v>
      </c>
      <c r="U5784" s="1">
        <f t="shared" si="452"/>
        <v>756484</v>
      </c>
      <c r="V5784" s="4">
        <f t="shared" si="453"/>
        <v>323692.66197089537</v>
      </c>
      <c r="W5784" s="1" t="str">
        <f t="shared" si="454"/>
        <v>Favourable</v>
      </c>
    </row>
    <row r="5785" spans="1:23" x14ac:dyDescent="0.25">
      <c r="A5785" s="1"/>
      <c r="B5785" s="1"/>
      <c r="C5785" s="1"/>
      <c r="D5785" s="1"/>
      <c r="E5785" s="1"/>
      <c r="F5785" s="2"/>
      <c r="G5785" s="3"/>
      <c r="H5785" s="1"/>
      <c r="I5785" s="1"/>
      <c r="J5785" s="1" t="s">
        <v>10496</v>
      </c>
      <c r="K5785" s="2">
        <v>44520</v>
      </c>
      <c r="L5785" s="1" t="s">
        <v>4207</v>
      </c>
      <c r="M5785" s="1" t="str">
        <f t="shared" si="450"/>
        <v>Social Services</v>
      </c>
      <c r="N5785" s="1" t="s">
        <v>4222</v>
      </c>
      <c r="O5785" s="1" t="s">
        <v>4441</v>
      </c>
      <c r="P5785" s="1">
        <v>9427</v>
      </c>
      <c r="Q5785" s="1">
        <v>680152</v>
      </c>
      <c r="R5785" s="1">
        <f t="shared" si="451"/>
        <v>0</v>
      </c>
      <c r="S5785" s="4">
        <v>473374.56022388698</v>
      </c>
      <c r="T5785" s="4">
        <v>63891.619441620482</v>
      </c>
      <c r="U5785" s="1">
        <f t="shared" si="452"/>
        <v>680152</v>
      </c>
      <c r="V5785" s="4">
        <f t="shared" si="453"/>
        <v>142885.82033449248</v>
      </c>
      <c r="W5785" s="1" t="str">
        <f t="shared" si="454"/>
        <v>Favourable</v>
      </c>
    </row>
    <row r="5786" spans="1:23" x14ac:dyDescent="0.25">
      <c r="A5786" s="1"/>
      <c r="B5786" s="1"/>
      <c r="C5786" s="1"/>
      <c r="D5786" s="1"/>
      <c r="E5786" s="1"/>
      <c r="F5786" s="2"/>
      <c r="G5786" s="3"/>
      <c r="H5786" s="1"/>
      <c r="I5786" s="1"/>
      <c r="J5786" s="1" t="s">
        <v>7665</v>
      </c>
      <c r="K5786" s="2">
        <v>45152</v>
      </c>
      <c r="L5786" s="1" t="s">
        <v>4204</v>
      </c>
      <c r="M5786" s="1" t="str">
        <f t="shared" si="450"/>
        <v>Education</v>
      </c>
      <c r="N5786" s="1" t="s">
        <v>4222</v>
      </c>
      <c r="O5786" s="1" t="s">
        <v>4358</v>
      </c>
      <c r="P5786" s="1">
        <v>6665</v>
      </c>
      <c r="Q5786" s="1">
        <v>2226270</v>
      </c>
      <c r="R5786" s="1">
        <f t="shared" si="451"/>
        <v>26564</v>
      </c>
      <c r="S5786" s="4">
        <v>325351.1366146644</v>
      </c>
      <c r="T5786" s="4">
        <v>316152.90981795843</v>
      </c>
      <c r="U5786" s="1">
        <f t="shared" si="452"/>
        <v>2199706</v>
      </c>
      <c r="V5786" s="4">
        <f t="shared" si="453"/>
        <v>1584765.9535673773</v>
      </c>
      <c r="W5786" s="1" t="str">
        <f t="shared" si="454"/>
        <v>Favourable</v>
      </c>
    </row>
    <row r="5787" spans="1:23" x14ac:dyDescent="0.25">
      <c r="A5787" s="1"/>
      <c r="B5787" s="1"/>
      <c r="C5787" s="1"/>
      <c r="D5787" s="1"/>
      <c r="E5787" s="1"/>
      <c r="F5787" s="2"/>
      <c r="G5787" s="3"/>
      <c r="H5787" s="1"/>
      <c r="I5787" s="1"/>
      <c r="J5787" s="1" t="s">
        <v>6025</v>
      </c>
      <c r="K5787" s="2">
        <v>44584</v>
      </c>
      <c r="L5787" s="1" t="s">
        <v>4227</v>
      </c>
      <c r="M5787" s="1" t="str">
        <f t="shared" si="450"/>
        <v>Infrastructure</v>
      </c>
      <c r="N5787" s="1" t="s">
        <v>4205</v>
      </c>
      <c r="O5787" s="1" t="s">
        <v>4223</v>
      </c>
      <c r="P5787" s="1">
        <v>6676</v>
      </c>
      <c r="Q5787" s="1">
        <v>1119496</v>
      </c>
      <c r="R5787" s="1">
        <f t="shared" si="451"/>
        <v>10925</v>
      </c>
      <c r="S5787" s="4">
        <v>858632.46301717195</v>
      </c>
      <c r="T5787" s="4">
        <v>203102.63967957915</v>
      </c>
      <c r="U5787" s="1">
        <f t="shared" si="452"/>
        <v>1108571</v>
      </c>
      <c r="V5787" s="4">
        <f t="shared" si="453"/>
        <v>57760.897303248988</v>
      </c>
      <c r="W5787" s="1" t="str">
        <f t="shared" si="454"/>
        <v>Favourable</v>
      </c>
    </row>
    <row r="5788" spans="1:23" x14ac:dyDescent="0.25">
      <c r="A5788" s="1"/>
      <c r="B5788" s="1"/>
      <c r="C5788" s="1"/>
      <c r="D5788" s="1"/>
      <c r="E5788" s="1"/>
      <c r="F5788" s="2"/>
      <c r="G5788" s="3"/>
      <c r="H5788" s="1"/>
      <c r="I5788" s="1"/>
      <c r="J5788" s="1" t="s">
        <v>9380</v>
      </c>
      <c r="K5788" s="2">
        <v>44035</v>
      </c>
      <c r="L5788" s="1" t="s">
        <v>4227</v>
      </c>
      <c r="M5788" s="1" t="str">
        <f t="shared" si="450"/>
        <v>Infrastructure</v>
      </c>
      <c r="N5788" s="1" t="s">
        <v>4205</v>
      </c>
      <c r="O5788" s="1" t="s">
        <v>4379</v>
      </c>
      <c r="P5788" s="1">
        <v>7284</v>
      </c>
      <c r="Q5788" s="1">
        <v>545813</v>
      </c>
      <c r="R5788" s="1">
        <f t="shared" si="451"/>
        <v>41534</v>
      </c>
      <c r="S5788" s="4">
        <v>15508.045823220114</v>
      </c>
      <c r="T5788" s="4">
        <v>120480.09354757353</v>
      </c>
      <c r="U5788" s="1">
        <f t="shared" si="452"/>
        <v>504279</v>
      </c>
      <c r="V5788" s="4">
        <f t="shared" si="453"/>
        <v>409824.86062920635</v>
      </c>
      <c r="W5788" s="1" t="str">
        <f t="shared" si="454"/>
        <v>Favourable</v>
      </c>
    </row>
    <row r="5789" spans="1:23" x14ac:dyDescent="0.25">
      <c r="A5789" s="1"/>
      <c r="B5789" s="1"/>
      <c r="C5789" s="1"/>
      <c r="D5789" s="1"/>
      <c r="E5789" s="1"/>
      <c r="F5789" s="2"/>
      <c r="G5789" s="3"/>
      <c r="H5789" s="1"/>
      <c r="I5789" s="1"/>
      <c r="J5789" s="1" t="s">
        <v>7291</v>
      </c>
      <c r="K5789" s="2">
        <v>45308</v>
      </c>
      <c r="L5789" s="1" t="s">
        <v>4227</v>
      </c>
      <c r="M5789" s="1" t="str">
        <f t="shared" si="450"/>
        <v>Infrastructure</v>
      </c>
      <c r="N5789" s="1" t="s">
        <v>4205</v>
      </c>
      <c r="O5789" s="1" t="s">
        <v>4496</v>
      </c>
      <c r="P5789" s="1">
        <v>9365</v>
      </c>
      <c r="Q5789" s="1">
        <v>1001260</v>
      </c>
      <c r="R5789" s="1">
        <f t="shared" si="451"/>
        <v>33118</v>
      </c>
      <c r="S5789" s="4">
        <v>185149.41211073726</v>
      </c>
      <c r="T5789" s="4">
        <v>127425.9572655926</v>
      </c>
      <c r="U5789" s="1">
        <f t="shared" si="452"/>
        <v>968142</v>
      </c>
      <c r="V5789" s="4">
        <f t="shared" si="453"/>
        <v>688684.63062367006</v>
      </c>
      <c r="W5789" s="1" t="str">
        <f t="shared" si="454"/>
        <v>Favourable</v>
      </c>
    </row>
    <row r="5790" spans="1:23" x14ac:dyDescent="0.25">
      <c r="A5790" s="1"/>
      <c r="B5790" s="1"/>
      <c r="C5790" s="1"/>
      <c r="D5790" s="1"/>
      <c r="E5790" s="1"/>
      <c r="F5790" s="2"/>
      <c r="G5790" s="3"/>
      <c r="H5790" s="1"/>
      <c r="I5790" s="1"/>
      <c r="J5790" s="1" t="s">
        <v>10497</v>
      </c>
      <c r="K5790" s="2">
        <v>44367</v>
      </c>
      <c r="L5790" s="1" t="s">
        <v>4227</v>
      </c>
      <c r="M5790" s="1" t="str">
        <f t="shared" si="450"/>
        <v>Infrastructure</v>
      </c>
      <c r="N5790" s="1" t="s">
        <v>4205</v>
      </c>
      <c r="O5790" s="1" t="s">
        <v>4279</v>
      </c>
      <c r="P5790" s="1">
        <v>8086</v>
      </c>
      <c r="Q5790" s="1">
        <v>324888</v>
      </c>
      <c r="R5790" s="1">
        <f t="shared" si="451"/>
        <v>0</v>
      </c>
      <c r="S5790" s="4">
        <v>124470.91542196898</v>
      </c>
      <c r="T5790" s="4">
        <v>96346.265679443241</v>
      </c>
      <c r="U5790" s="1">
        <f t="shared" si="452"/>
        <v>324888</v>
      </c>
      <c r="V5790" s="4">
        <f t="shared" si="453"/>
        <v>104070.81889858778</v>
      </c>
      <c r="W5790" s="1" t="str">
        <f t="shared" si="454"/>
        <v>Favourable</v>
      </c>
    </row>
    <row r="5791" spans="1:23" x14ac:dyDescent="0.25">
      <c r="A5791" s="1"/>
      <c r="B5791" s="1"/>
      <c r="C5791" s="1"/>
      <c r="D5791" s="1"/>
      <c r="E5791" s="1"/>
      <c r="F5791" s="2"/>
      <c r="G5791" s="3"/>
      <c r="H5791" s="1"/>
      <c r="I5791" s="1"/>
      <c r="J5791" s="1" t="s">
        <v>6914</v>
      </c>
      <c r="K5791" s="2">
        <v>44632</v>
      </c>
      <c r="L5791" s="1" t="s">
        <v>4238</v>
      </c>
      <c r="M5791" s="1" t="str">
        <f t="shared" si="450"/>
        <v>Education</v>
      </c>
      <c r="N5791" s="1" t="s">
        <v>4205</v>
      </c>
      <c r="O5791" s="1" t="s">
        <v>4292</v>
      </c>
      <c r="P5791" s="1">
        <v>9381</v>
      </c>
      <c r="Q5791" s="1">
        <v>2067642</v>
      </c>
      <c r="R5791" s="1">
        <f t="shared" si="451"/>
        <v>58842</v>
      </c>
      <c r="S5791" s="4">
        <v>664258.76464582479</v>
      </c>
      <c r="T5791" s="4">
        <v>37442.176411143453</v>
      </c>
      <c r="U5791" s="1">
        <f t="shared" si="452"/>
        <v>2008800</v>
      </c>
      <c r="V5791" s="4">
        <f t="shared" si="453"/>
        <v>1365941.0589430318</v>
      </c>
      <c r="W5791" s="1" t="str">
        <f t="shared" si="454"/>
        <v>Favourable</v>
      </c>
    </row>
    <row r="5792" spans="1:23" x14ac:dyDescent="0.25">
      <c r="A5792" s="1"/>
      <c r="B5792" s="1"/>
      <c r="C5792" s="1"/>
      <c r="D5792" s="1"/>
      <c r="E5792" s="1"/>
      <c r="F5792" s="2"/>
      <c r="G5792" s="3"/>
      <c r="H5792" s="1"/>
      <c r="I5792" s="1"/>
      <c r="J5792" s="1" t="s">
        <v>6848</v>
      </c>
      <c r="K5792" s="2">
        <v>44643</v>
      </c>
      <c r="L5792" s="1" t="s">
        <v>4204</v>
      </c>
      <c r="M5792" s="1" t="str">
        <f t="shared" si="450"/>
        <v>Education</v>
      </c>
      <c r="N5792" s="1" t="s">
        <v>4210</v>
      </c>
      <c r="O5792" s="1" t="s">
        <v>4253</v>
      </c>
      <c r="P5792" s="1">
        <v>7232</v>
      </c>
      <c r="Q5792" s="1">
        <v>1103736</v>
      </c>
      <c r="R5792" s="1">
        <f t="shared" si="451"/>
        <v>40943</v>
      </c>
      <c r="S5792" s="4">
        <v>181594.92624983229</v>
      </c>
      <c r="T5792" s="4">
        <v>126973.78935393067</v>
      </c>
      <c r="U5792" s="1">
        <f t="shared" si="452"/>
        <v>1062793</v>
      </c>
      <c r="V5792" s="4">
        <f t="shared" si="453"/>
        <v>795167.284396237</v>
      </c>
      <c r="W5792" s="1" t="str">
        <f t="shared" si="454"/>
        <v>Favourable</v>
      </c>
    </row>
    <row r="5793" spans="1:23" x14ac:dyDescent="0.25">
      <c r="A5793" s="1"/>
      <c r="B5793" s="1"/>
      <c r="C5793" s="1"/>
      <c r="D5793" s="1"/>
      <c r="E5793" s="1"/>
      <c r="F5793" s="2"/>
      <c r="G5793" s="3"/>
      <c r="H5793" s="1"/>
      <c r="I5793" s="1"/>
      <c r="J5793" s="1" t="s">
        <v>7385</v>
      </c>
      <c r="K5793" s="2">
        <v>44995</v>
      </c>
      <c r="L5793" s="1" t="s">
        <v>4238</v>
      </c>
      <c r="M5793" s="1" t="str">
        <f t="shared" si="450"/>
        <v>Education</v>
      </c>
      <c r="N5793" s="1" t="s">
        <v>4210</v>
      </c>
      <c r="O5793" s="1" t="s">
        <v>4250</v>
      </c>
      <c r="P5793" s="1">
        <v>7048</v>
      </c>
      <c r="Q5793" s="1">
        <v>2244215</v>
      </c>
      <c r="R5793" s="1">
        <f t="shared" si="451"/>
        <v>41386</v>
      </c>
      <c r="S5793" s="4">
        <v>494785.39892094344</v>
      </c>
      <c r="T5793" s="4">
        <v>253567.82865201938</v>
      </c>
      <c r="U5793" s="1">
        <f t="shared" si="452"/>
        <v>2202829</v>
      </c>
      <c r="V5793" s="4">
        <f t="shared" si="453"/>
        <v>1495861.7724270371</v>
      </c>
      <c r="W5793" s="1" t="str">
        <f t="shared" si="454"/>
        <v>Favourable</v>
      </c>
    </row>
    <row r="5794" spans="1:23" x14ac:dyDescent="0.25">
      <c r="A5794" s="1"/>
      <c r="B5794" s="1"/>
      <c r="C5794" s="1"/>
      <c r="D5794" s="1"/>
      <c r="E5794" s="1"/>
      <c r="F5794" s="2"/>
      <c r="G5794" s="3"/>
      <c r="H5794" s="1"/>
      <c r="I5794" s="1"/>
      <c r="J5794" s="1" t="s">
        <v>10498</v>
      </c>
      <c r="K5794" s="2">
        <v>44133</v>
      </c>
      <c r="L5794" s="1" t="s">
        <v>4207</v>
      </c>
      <c r="M5794" s="1" t="str">
        <f t="shared" si="450"/>
        <v>Social Services</v>
      </c>
      <c r="N5794" s="1" t="s">
        <v>4222</v>
      </c>
      <c r="O5794" s="1" t="s">
        <v>4295</v>
      </c>
      <c r="P5794" s="1">
        <v>6710</v>
      </c>
      <c r="Q5794" s="1">
        <v>1453584</v>
      </c>
      <c r="R5794" s="1">
        <f t="shared" si="451"/>
        <v>0</v>
      </c>
      <c r="S5794" s="4">
        <v>800866.09888103127</v>
      </c>
      <c r="T5794" s="4">
        <v>429998.69586789055</v>
      </c>
      <c r="U5794" s="1">
        <f t="shared" si="452"/>
        <v>1453584</v>
      </c>
      <c r="V5794" s="4">
        <f t="shared" si="453"/>
        <v>222719.20525107812</v>
      </c>
      <c r="W5794" s="1" t="str">
        <f t="shared" si="454"/>
        <v>Favourable</v>
      </c>
    </row>
    <row r="5795" spans="1:23" x14ac:dyDescent="0.25">
      <c r="A5795" s="1"/>
      <c r="B5795" s="1"/>
      <c r="C5795" s="1"/>
      <c r="D5795" s="1"/>
      <c r="E5795" s="1"/>
      <c r="F5795" s="2"/>
      <c r="G5795" s="3"/>
      <c r="H5795" s="1"/>
      <c r="I5795" s="1"/>
      <c r="J5795" s="1" t="s">
        <v>7913</v>
      </c>
      <c r="K5795" s="2">
        <v>44108</v>
      </c>
      <c r="L5795" s="1" t="s">
        <v>4227</v>
      </c>
      <c r="M5795" s="1" t="str">
        <f t="shared" si="450"/>
        <v>Infrastructure</v>
      </c>
      <c r="N5795" s="1" t="s">
        <v>4205</v>
      </c>
      <c r="O5795" s="1" t="s">
        <v>4361</v>
      </c>
      <c r="P5795" s="1">
        <v>7260</v>
      </c>
      <c r="Q5795" s="1">
        <v>1773165</v>
      </c>
      <c r="R5795" s="1">
        <f t="shared" si="451"/>
        <v>40368</v>
      </c>
      <c r="S5795" s="4">
        <v>1102775.2423002049</v>
      </c>
      <c r="T5795" s="4">
        <v>564396.10408782342</v>
      </c>
      <c r="U5795" s="1">
        <f t="shared" si="452"/>
        <v>1732797</v>
      </c>
      <c r="V5795" s="4">
        <f t="shared" si="453"/>
        <v>105993.65361197153</v>
      </c>
      <c r="W5795" s="1" t="str">
        <f t="shared" si="454"/>
        <v>Favourable</v>
      </c>
    </row>
    <row r="5796" spans="1:23" x14ac:dyDescent="0.25">
      <c r="A5796" s="1"/>
      <c r="B5796" s="1"/>
      <c r="C5796" s="1"/>
      <c r="D5796" s="1"/>
      <c r="E5796" s="1"/>
      <c r="F5796" s="2"/>
      <c r="G5796" s="3"/>
      <c r="H5796" s="1"/>
      <c r="I5796" s="1"/>
      <c r="J5796" s="1" t="s">
        <v>9873</v>
      </c>
      <c r="K5796" s="2">
        <v>44532</v>
      </c>
      <c r="L5796" s="1" t="s">
        <v>4207</v>
      </c>
      <c r="M5796" s="1" t="str">
        <f t="shared" si="450"/>
        <v>Social Services</v>
      </c>
      <c r="N5796" s="1" t="s">
        <v>4222</v>
      </c>
      <c r="O5796" s="1" t="s">
        <v>4338</v>
      </c>
      <c r="P5796" s="1">
        <v>9358</v>
      </c>
      <c r="Q5796" s="1">
        <v>1087088</v>
      </c>
      <c r="R5796" s="1">
        <f t="shared" si="451"/>
        <v>32704</v>
      </c>
      <c r="S5796" s="4">
        <v>190681.81007161047</v>
      </c>
      <c r="T5796" s="4">
        <v>191008.47090660033</v>
      </c>
      <c r="U5796" s="1">
        <f t="shared" si="452"/>
        <v>1054384</v>
      </c>
      <c r="V5796" s="4">
        <f t="shared" si="453"/>
        <v>705397.71902178926</v>
      </c>
      <c r="W5796" s="1" t="str">
        <f t="shared" si="454"/>
        <v>Favourable</v>
      </c>
    </row>
    <row r="5797" spans="1:23" x14ac:dyDescent="0.25">
      <c r="A5797" s="1"/>
      <c r="B5797" s="1"/>
      <c r="C5797" s="1"/>
      <c r="D5797" s="1"/>
      <c r="E5797" s="1"/>
      <c r="F5797" s="2"/>
      <c r="G5797" s="3"/>
      <c r="H5797" s="1"/>
      <c r="I5797" s="1"/>
      <c r="J5797" s="1" t="s">
        <v>10499</v>
      </c>
      <c r="K5797" s="2">
        <v>44103</v>
      </c>
      <c r="L5797" s="1" t="s">
        <v>4207</v>
      </c>
      <c r="M5797" s="1" t="str">
        <f t="shared" si="450"/>
        <v>Social Services</v>
      </c>
      <c r="N5797" s="1" t="s">
        <v>4222</v>
      </c>
      <c r="O5797" s="1" t="s">
        <v>4438</v>
      </c>
      <c r="P5797" s="1">
        <v>7659</v>
      </c>
      <c r="Q5797" s="1">
        <v>827766</v>
      </c>
      <c r="R5797" s="1">
        <f t="shared" si="451"/>
        <v>0</v>
      </c>
      <c r="S5797" s="4">
        <v>75734.675825073908</v>
      </c>
      <c r="T5797" s="4">
        <v>155353.52283960077</v>
      </c>
      <c r="U5797" s="1">
        <f t="shared" si="452"/>
        <v>827766</v>
      </c>
      <c r="V5797" s="4">
        <f t="shared" si="453"/>
        <v>596677.80133532535</v>
      </c>
      <c r="W5797" s="1" t="str">
        <f t="shared" si="454"/>
        <v>Favourable</v>
      </c>
    </row>
    <row r="5798" spans="1:23" x14ac:dyDescent="0.25">
      <c r="A5798" s="1"/>
      <c r="B5798" s="1"/>
      <c r="C5798" s="1"/>
      <c r="D5798" s="1"/>
      <c r="E5798" s="1"/>
      <c r="F5798" s="2"/>
      <c r="G5798" s="3"/>
      <c r="H5798" s="1"/>
      <c r="I5798" s="1"/>
      <c r="J5798" s="1" t="s">
        <v>8754</v>
      </c>
      <c r="K5798" s="2">
        <v>44752</v>
      </c>
      <c r="L5798" s="1" t="s">
        <v>4227</v>
      </c>
      <c r="M5798" s="1" t="str">
        <f t="shared" si="450"/>
        <v>Infrastructure</v>
      </c>
      <c r="N5798" s="1" t="s">
        <v>4205</v>
      </c>
      <c r="O5798" s="1" t="s">
        <v>4388</v>
      </c>
      <c r="P5798" s="1">
        <v>7550</v>
      </c>
      <c r="Q5798" s="1">
        <v>388683</v>
      </c>
      <c r="R5798" s="1">
        <f t="shared" si="451"/>
        <v>35537</v>
      </c>
      <c r="S5798" s="4">
        <v>30160.660322725365</v>
      </c>
      <c r="T5798" s="4">
        <v>60410.571104427967</v>
      </c>
      <c r="U5798" s="1">
        <f t="shared" si="452"/>
        <v>353146</v>
      </c>
      <c r="V5798" s="4">
        <f t="shared" si="453"/>
        <v>298111.76857284666</v>
      </c>
      <c r="W5798" s="1" t="str">
        <f t="shared" si="454"/>
        <v>Favourable</v>
      </c>
    </row>
    <row r="5799" spans="1:23" x14ac:dyDescent="0.25">
      <c r="A5799" s="1"/>
      <c r="B5799" s="1"/>
      <c r="C5799" s="1"/>
      <c r="D5799" s="1"/>
      <c r="E5799" s="1"/>
      <c r="F5799" s="2"/>
      <c r="G5799" s="3"/>
      <c r="H5799" s="1"/>
      <c r="I5799" s="1"/>
      <c r="J5799" s="1" t="s">
        <v>7599</v>
      </c>
      <c r="K5799" s="2">
        <v>44106</v>
      </c>
      <c r="L5799" s="1" t="s">
        <v>4238</v>
      </c>
      <c r="M5799" s="1" t="str">
        <f t="shared" si="450"/>
        <v>Education</v>
      </c>
      <c r="N5799" s="1" t="s">
        <v>4210</v>
      </c>
      <c r="O5799" s="1" t="s">
        <v>4374</v>
      </c>
      <c r="P5799" s="1">
        <v>5769</v>
      </c>
      <c r="Q5799" s="1">
        <v>697640</v>
      </c>
      <c r="R5799" s="1">
        <f t="shared" si="451"/>
        <v>39820</v>
      </c>
      <c r="S5799" s="4">
        <v>606861.07136978104</v>
      </c>
      <c r="T5799" s="4">
        <v>198714.45244559995</v>
      </c>
      <c r="U5799" s="1">
        <f t="shared" si="452"/>
        <v>657820</v>
      </c>
      <c r="V5799" s="4">
        <f t="shared" si="453"/>
        <v>-107935.52381538099</v>
      </c>
      <c r="W5799" s="1" t="str">
        <f t="shared" si="454"/>
        <v>Adverse</v>
      </c>
    </row>
    <row r="5800" spans="1:23" x14ac:dyDescent="0.25">
      <c r="A5800" s="1"/>
      <c r="B5800" s="1"/>
      <c r="C5800" s="1"/>
      <c r="D5800" s="1"/>
      <c r="E5800" s="1"/>
      <c r="F5800" s="2"/>
      <c r="G5800" s="3"/>
      <c r="H5800" s="1"/>
      <c r="I5800" s="1"/>
      <c r="J5800" s="1" t="s">
        <v>9171</v>
      </c>
      <c r="K5800" s="2">
        <v>44881</v>
      </c>
      <c r="L5800" s="1" t="s">
        <v>4207</v>
      </c>
      <c r="M5800" s="1" t="str">
        <f t="shared" si="450"/>
        <v>Social Services</v>
      </c>
      <c r="N5800" s="1" t="s">
        <v>4222</v>
      </c>
      <c r="O5800" s="1" t="s">
        <v>4335</v>
      </c>
      <c r="P5800" s="1">
        <v>5795</v>
      </c>
      <c r="Q5800" s="1">
        <v>2267812</v>
      </c>
      <c r="R5800" s="1">
        <f t="shared" si="451"/>
        <v>22184</v>
      </c>
      <c r="S5800" s="4">
        <v>1369444.8186651515</v>
      </c>
      <c r="T5800" s="4">
        <v>724564.83499563334</v>
      </c>
      <c r="U5800" s="1">
        <f t="shared" si="452"/>
        <v>2245628</v>
      </c>
      <c r="V5800" s="4">
        <f t="shared" si="453"/>
        <v>173802.34633921506</v>
      </c>
      <c r="W5800" s="1" t="str">
        <f t="shared" si="454"/>
        <v>Favourable</v>
      </c>
    </row>
    <row r="5801" spans="1:23" x14ac:dyDescent="0.25">
      <c r="A5801" s="1"/>
      <c r="B5801" s="1"/>
      <c r="C5801" s="1"/>
      <c r="D5801" s="1"/>
      <c r="E5801" s="1"/>
      <c r="F5801" s="2"/>
      <c r="G5801" s="3"/>
      <c r="H5801" s="1"/>
      <c r="I5801" s="1"/>
      <c r="J5801" s="1" t="s">
        <v>10500</v>
      </c>
      <c r="K5801" s="2">
        <v>45356</v>
      </c>
      <c r="L5801" s="1" t="s">
        <v>4204</v>
      </c>
      <c r="M5801" s="1" t="str">
        <f t="shared" si="450"/>
        <v>Education</v>
      </c>
      <c r="N5801" s="1" t="s">
        <v>4210</v>
      </c>
      <c r="O5801" s="1" t="s">
        <v>4479</v>
      </c>
      <c r="P5801" s="1">
        <v>6214</v>
      </c>
      <c r="Q5801" s="1">
        <v>2056318</v>
      </c>
      <c r="R5801" s="1">
        <f t="shared" si="451"/>
        <v>0</v>
      </c>
      <c r="S5801" s="4">
        <v>1784531.4601638059</v>
      </c>
      <c r="T5801" s="4">
        <v>551072.51301646722</v>
      </c>
      <c r="U5801" s="1">
        <f t="shared" si="452"/>
        <v>2056318</v>
      </c>
      <c r="V5801" s="4">
        <f t="shared" si="453"/>
        <v>-279285.97318027308</v>
      </c>
      <c r="W5801" s="1" t="str">
        <f t="shared" si="454"/>
        <v>Adverse</v>
      </c>
    </row>
    <row r="5802" spans="1:23" x14ac:dyDescent="0.25">
      <c r="A5802" s="1"/>
      <c r="B5802" s="1"/>
      <c r="C5802" s="1"/>
      <c r="D5802" s="1"/>
      <c r="E5802" s="1"/>
      <c r="F5802" s="2"/>
      <c r="G5802" s="3"/>
      <c r="H5802" s="1"/>
      <c r="I5802" s="1"/>
      <c r="J5802" s="1" t="s">
        <v>10501</v>
      </c>
      <c r="K5802" s="2">
        <v>45078</v>
      </c>
      <c r="L5802" s="1" t="s">
        <v>4207</v>
      </c>
      <c r="M5802" s="1" t="str">
        <f t="shared" si="450"/>
        <v>Social Services</v>
      </c>
      <c r="N5802" s="1" t="s">
        <v>4210</v>
      </c>
      <c r="O5802" s="1" t="s">
        <v>4338</v>
      </c>
      <c r="P5802" s="1">
        <v>7436</v>
      </c>
      <c r="Q5802" s="1">
        <v>583039</v>
      </c>
      <c r="R5802" s="1">
        <f t="shared" si="451"/>
        <v>0</v>
      </c>
      <c r="S5802" s="4">
        <v>212821.97933802087</v>
      </c>
      <c r="T5802" s="4">
        <v>151513.20146086495</v>
      </c>
      <c r="U5802" s="1">
        <f t="shared" si="452"/>
        <v>583039</v>
      </c>
      <c r="V5802" s="4">
        <f t="shared" si="453"/>
        <v>218703.81920111418</v>
      </c>
      <c r="W5802" s="1" t="str">
        <f t="shared" si="454"/>
        <v>Favourable</v>
      </c>
    </row>
    <row r="5803" spans="1:23" x14ac:dyDescent="0.25">
      <c r="A5803" s="1"/>
      <c r="B5803" s="1"/>
      <c r="C5803" s="1"/>
      <c r="D5803" s="1"/>
      <c r="E5803" s="1"/>
      <c r="F5803" s="2"/>
      <c r="G5803" s="3"/>
      <c r="H5803" s="1"/>
      <c r="I5803" s="1"/>
      <c r="J5803" s="1" t="s">
        <v>9542</v>
      </c>
      <c r="K5803" s="2">
        <v>44023</v>
      </c>
      <c r="L5803" s="1" t="s">
        <v>4207</v>
      </c>
      <c r="M5803" s="1" t="str">
        <f t="shared" si="450"/>
        <v>Social Services</v>
      </c>
      <c r="N5803" s="1" t="s">
        <v>4222</v>
      </c>
      <c r="O5803" s="1" t="s">
        <v>4301</v>
      </c>
      <c r="P5803" s="1">
        <v>5727</v>
      </c>
      <c r="Q5803" s="1">
        <v>1966976</v>
      </c>
      <c r="R5803" s="1">
        <f t="shared" si="451"/>
        <v>21396</v>
      </c>
      <c r="S5803" s="4">
        <v>365340.23226802389</v>
      </c>
      <c r="T5803" s="4">
        <v>636283.1221254447</v>
      </c>
      <c r="U5803" s="1">
        <f t="shared" si="452"/>
        <v>1945580</v>
      </c>
      <c r="V5803" s="4">
        <f t="shared" si="453"/>
        <v>965352.64560653141</v>
      </c>
      <c r="W5803" s="1" t="str">
        <f t="shared" si="454"/>
        <v>Favourable</v>
      </c>
    </row>
    <row r="5804" spans="1:23" x14ac:dyDescent="0.25">
      <c r="A5804" s="1"/>
      <c r="B5804" s="1"/>
      <c r="C5804" s="1"/>
      <c r="D5804" s="1"/>
      <c r="E5804" s="1"/>
      <c r="F5804" s="2"/>
      <c r="G5804" s="3"/>
      <c r="H5804" s="1"/>
      <c r="I5804" s="1"/>
      <c r="J5804" s="1" t="s">
        <v>9021</v>
      </c>
      <c r="K5804" s="2">
        <v>44503</v>
      </c>
      <c r="L5804" s="1" t="s">
        <v>4207</v>
      </c>
      <c r="M5804" s="1" t="str">
        <f t="shared" si="450"/>
        <v>Social Services</v>
      </c>
      <c r="N5804" s="1" t="s">
        <v>4210</v>
      </c>
      <c r="O5804" s="1" t="s">
        <v>4226</v>
      </c>
      <c r="P5804" s="1">
        <v>7541</v>
      </c>
      <c r="Q5804" s="1">
        <v>285305</v>
      </c>
      <c r="R5804" s="1">
        <f t="shared" si="451"/>
        <v>47812</v>
      </c>
      <c r="S5804" s="4">
        <v>66564.302379324814</v>
      </c>
      <c r="T5804" s="4">
        <v>90448.856173419787</v>
      </c>
      <c r="U5804" s="1">
        <f t="shared" si="452"/>
        <v>237493</v>
      </c>
      <c r="V5804" s="4">
        <f t="shared" si="453"/>
        <v>128291.8414472554</v>
      </c>
      <c r="W5804" s="1" t="str">
        <f t="shared" si="454"/>
        <v>Favourable</v>
      </c>
    </row>
    <row r="5805" spans="1:23" x14ac:dyDescent="0.25">
      <c r="A5805" s="1"/>
      <c r="B5805" s="1"/>
      <c r="C5805" s="1"/>
      <c r="D5805" s="1"/>
      <c r="E5805" s="1"/>
      <c r="F5805" s="2"/>
      <c r="G5805" s="3"/>
      <c r="H5805" s="1"/>
      <c r="I5805" s="1"/>
      <c r="J5805" s="1" t="s">
        <v>9623</v>
      </c>
      <c r="K5805" s="2">
        <v>44668</v>
      </c>
      <c r="L5805" s="1" t="s">
        <v>4204</v>
      </c>
      <c r="M5805" s="1" t="str">
        <f t="shared" si="450"/>
        <v>Education</v>
      </c>
      <c r="N5805" s="1" t="s">
        <v>4222</v>
      </c>
      <c r="O5805" s="1" t="s">
        <v>4270</v>
      </c>
      <c r="P5805" s="1">
        <v>9439</v>
      </c>
      <c r="Q5805" s="1">
        <v>797717</v>
      </c>
      <c r="R5805" s="1">
        <f t="shared" si="451"/>
        <v>33326</v>
      </c>
      <c r="S5805" s="4">
        <v>141423.63357877536</v>
      </c>
      <c r="T5805" s="4">
        <v>1892.4279455769358</v>
      </c>
      <c r="U5805" s="1">
        <f t="shared" si="452"/>
        <v>764391</v>
      </c>
      <c r="V5805" s="4">
        <f t="shared" si="453"/>
        <v>654400.93847564771</v>
      </c>
      <c r="W5805" s="1" t="str">
        <f t="shared" si="454"/>
        <v>Favourable</v>
      </c>
    </row>
    <row r="5806" spans="1:23" x14ac:dyDescent="0.25">
      <c r="A5806" s="1"/>
      <c r="B5806" s="1"/>
      <c r="C5806" s="1"/>
      <c r="D5806" s="1"/>
      <c r="E5806" s="1"/>
      <c r="F5806" s="2"/>
      <c r="G5806" s="3"/>
      <c r="H5806" s="1"/>
      <c r="I5806" s="1"/>
      <c r="J5806" s="1" t="s">
        <v>5457</v>
      </c>
      <c r="K5806" s="2">
        <v>45174</v>
      </c>
      <c r="L5806" s="1" t="s">
        <v>4238</v>
      </c>
      <c r="M5806" s="1" t="str">
        <f t="shared" si="450"/>
        <v>Education</v>
      </c>
      <c r="N5806" s="1" t="s">
        <v>4205</v>
      </c>
      <c r="O5806" s="1" t="s">
        <v>4330</v>
      </c>
      <c r="P5806" s="1">
        <v>6482</v>
      </c>
      <c r="Q5806" s="1">
        <v>753542</v>
      </c>
      <c r="R5806" s="1">
        <f t="shared" si="451"/>
        <v>61454</v>
      </c>
      <c r="S5806" s="4">
        <v>194109.31258806444</v>
      </c>
      <c r="T5806" s="4">
        <v>224921.05560799965</v>
      </c>
      <c r="U5806" s="1">
        <f t="shared" si="452"/>
        <v>692088</v>
      </c>
      <c r="V5806" s="4">
        <f t="shared" si="453"/>
        <v>334511.63180393592</v>
      </c>
      <c r="W5806" s="1" t="str">
        <f t="shared" si="454"/>
        <v>Favourable</v>
      </c>
    </row>
    <row r="5807" spans="1:23" x14ac:dyDescent="0.25">
      <c r="A5807" s="1"/>
      <c r="B5807" s="1"/>
      <c r="C5807" s="1"/>
      <c r="D5807" s="1"/>
      <c r="E5807" s="1"/>
      <c r="F5807" s="2"/>
      <c r="G5807" s="3"/>
      <c r="H5807" s="1"/>
      <c r="I5807" s="1"/>
      <c r="J5807" s="1" t="s">
        <v>6760</v>
      </c>
      <c r="K5807" s="2">
        <v>45283</v>
      </c>
      <c r="L5807" s="1" t="s">
        <v>4238</v>
      </c>
      <c r="M5807" s="1" t="str">
        <f t="shared" si="450"/>
        <v>Education</v>
      </c>
      <c r="N5807" s="1" t="s">
        <v>4210</v>
      </c>
      <c r="O5807" s="1" t="s">
        <v>4273</v>
      </c>
      <c r="P5807" s="1">
        <v>7335</v>
      </c>
      <c r="Q5807" s="1">
        <v>1441795</v>
      </c>
      <c r="R5807" s="1">
        <f t="shared" si="451"/>
        <v>21336</v>
      </c>
      <c r="S5807" s="4">
        <v>1282564.4143977801</v>
      </c>
      <c r="T5807" s="4">
        <v>166506.94189261357</v>
      </c>
      <c r="U5807" s="1">
        <f t="shared" si="452"/>
        <v>1420459</v>
      </c>
      <c r="V5807" s="4">
        <f t="shared" si="453"/>
        <v>-7276.3562903937418</v>
      </c>
      <c r="W5807" s="1" t="str">
        <f t="shared" si="454"/>
        <v>Adverse</v>
      </c>
    </row>
    <row r="5808" spans="1:23" x14ac:dyDescent="0.25">
      <c r="A5808" s="1"/>
      <c r="B5808" s="1"/>
      <c r="C5808" s="1"/>
      <c r="D5808" s="1"/>
      <c r="E5808" s="1"/>
      <c r="F5808" s="2"/>
      <c r="G5808" s="3"/>
      <c r="H5808" s="1"/>
      <c r="I5808" s="1"/>
      <c r="J5808" s="1" t="s">
        <v>10502</v>
      </c>
      <c r="K5808" s="2">
        <v>44453</v>
      </c>
      <c r="L5808" s="1" t="s">
        <v>4207</v>
      </c>
      <c r="M5808" s="1" t="str">
        <f t="shared" si="450"/>
        <v>Social Services</v>
      </c>
      <c r="N5808" s="1" t="s">
        <v>4222</v>
      </c>
      <c r="O5808" s="1" t="s">
        <v>4325</v>
      </c>
      <c r="P5808" s="1">
        <v>9288</v>
      </c>
      <c r="Q5808" s="1">
        <v>1132310</v>
      </c>
      <c r="R5808" s="1">
        <f t="shared" si="451"/>
        <v>0</v>
      </c>
      <c r="S5808" s="4">
        <v>107574.09354506302</v>
      </c>
      <c r="T5808" s="4">
        <v>182817.8388487534</v>
      </c>
      <c r="U5808" s="1">
        <f t="shared" si="452"/>
        <v>1132310</v>
      </c>
      <c r="V5808" s="4">
        <f t="shared" si="453"/>
        <v>841918.06760618358</v>
      </c>
      <c r="W5808" s="1" t="str">
        <f t="shared" si="454"/>
        <v>Favourable</v>
      </c>
    </row>
    <row r="5809" spans="1:23" x14ac:dyDescent="0.25">
      <c r="A5809" s="1"/>
      <c r="B5809" s="1"/>
      <c r="C5809" s="1"/>
      <c r="D5809" s="1"/>
      <c r="E5809" s="1"/>
      <c r="F5809" s="2"/>
      <c r="G5809" s="3"/>
      <c r="H5809" s="1"/>
      <c r="I5809" s="1"/>
      <c r="J5809" s="1" t="s">
        <v>8123</v>
      </c>
      <c r="K5809" s="2">
        <v>44776</v>
      </c>
      <c r="L5809" s="1" t="s">
        <v>4207</v>
      </c>
      <c r="M5809" s="1" t="str">
        <f t="shared" si="450"/>
        <v>Social Services</v>
      </c>
      <c r="N5809" s="1" t="s">
        <v>4205</v>
      </c>
      <c r="O5809" s="1" t="s">
        <v>4244</v>
      </c>
      <c r="P5809" s="1">
        <v>5839</v>
      </c>
      <c r="Q5809" s="1">
        <v>944271</v>
      </c>
      <c r="R5809" s="1">
        <f t="shared" si="451"/>
        <v>54176</v>
      </c>
      <c r="S5809" s="4">
        <v>931338.86537919147</v>
      </c>
      <c r="T5809" s="4">
        <v>67000.498013859804</v>
      </c>
      <c r="U5809" s="1">
        <f t="shared" si="452"/>
        <v>890095</v>
      </c>
      <c r="V5809" s="4">
        <f t="shared" si="453"/>
        <v>-54068.363393051317</v>
      </c>
      <c r="W5809" s="1" t="str">
        <f t="shared" si="454"/>
        <v>Adverse</v>
      </c>
    </row>
    <row r="5810" spans="1:23" x14ac:dyDescent="0.25">
      <c r="A5810" s="1"/>
      <c r="B5810" s="1"/>
      <c r="C5810" s="1"/>
      <c r="D5810" s="1"/>
      <c r="E5810" s="1"/>
      <c r="F5810" s="2"/>
      <c r="G5810" s="3"/>
      <c r="H5810" s="1"/>
      <c r="I5810" s="1"/>
      <c r="J5810" s="1" t="s">
        <v>10503</v>
      </c>
      <c r="K5810" s="2">
        <v>44162</v>
      </c>
      <c r="L5810" s="1" t="s">
        <v>4207</v>
      </c>
      <c r="M5810" s="1" t="str">
        <f t="shared" si="450"/>
        <v>Social Services</v>
      </c>
      <c r="N5810" s="1" t="s">
        <v>4210</v>
      </c>
      <c r="O5810" s="1" t="s">
        <v>4247</v>
      </c>
      <c r="P5810" s="1">
        <v>5822</v>
      </c>
      <c r="Q5810" s="1">
        <v>1833222</v>
      </c>
      <c r="R5810" s="1">
        <f t="shared" si="451"/>
        <v>0</v>
      </c>
      <c r="S5810" s="4">
        <v>1710161.9619535748</v>
      </c>
      <c r="T5810" s="4">
        <v>462306.88170178764</v>
      </c>
      <c r="U5810" s="1">
        <f t="shared" si="452"/>
        <v>1833222</v>
      </c>
      <c r="V5810" s="4">
        <f t="shared" si="453"/>
        <v>-339246.84365536226</v>
      </c>
      <c r="W5810" s="1" t="str">
        <f t="shared" si="454"/>
        <v>Adverse</v>
      </c>
    </row>
    <row r="5811" spans="1:23" x14ac:dyDescent="0.25">
      <c r="A5811" s="1"/>
      <c r="B5811" s="1"/>
      <c r="C5811" s="1"/>
      <c r="D5811" s="1"/>
      <c r="E5811" s="1"/>
      <c r="F5811" s="2"/>
      <c r="G5811" s="3"/>
      <c r="H5811" s="1"/>
      <c r="I5811" s="1"/>
      <c r="J5811" s="1" t="s">
        <v>10504</v>
      </c>
      <c r="K5811" s="2">
        <v>45319</v>
      </c>
      <c r="L5811" s="1" t="s">
        <v>4227</v>
      </c>
      <c r="M5811" s="1" t="str">
        <f t="shared" si="450"/>
        <v>Infrastructure</v>
      </c>
      <c r="N5811" s="1" t="s">
        <v>4205</v>
      </c>
      <c r="O5811" s="1" t="s">
        <v>4273</v>
      </c>
      <c r="P5811" s="1">
        <v>6741</v>
      </c>
      <c r="Q5811" s="1">
        <v>905116</v>
      </c>
      <c r="R5811" s="1">
        <f t="shared" si="451"/>
        <v>0</v>
      </c>
      <c r="S5811" s="4">
        <v>162179.27771993729</v>
      </c>
      <c r="T5811" s="4">
        <v>95309.016901980081</v>
      </c>
      <c r="U5811" s="1">
        <f t="shared" si="452"/>
        <v>905116</v>
      </c>
      <c r="V5811" s="4">
        <f t="shared" si="453"/>
        <v>647627.70537808258</v>
      </c>
      <c r="W5811" s="1" t="str">
        <f t="shared" si="454"/>
        <v>Favourable</v>
      </c>
    </row>
    <row r="5812" spans="1:23" x14ac:dyDescent="0.25">
      <c r="A5812" s="1"/>
      <c r="B5812" s="1"/>
      <c r="C5812" s="1"/>
      <c r="D5812" s="1"/>
      <c r="E5812" s="1"/>
      <c r="F5812" s="2"/>
      <c r="G5812" s="3"/>
      <c r="H5812" s="1"/>
      <c r="I5812" s="1"/>
      <c r="J5812" s="1" t="s">
        <v>10505</v>
      </c>
      <c r="K5812" s="2">
        <v>44110</v>
      </c>
      <c r="L5812" s="1" t="s">
        <v>4238</v>
      </c>
      <c r="M5812" s="1" t="str">
        <f t="shared" si="450"/>
        <v>Education</v>
      </c>
      <c r="N5812" s="1" t="s">
        <v>4222</v>
      </c>
      <c r="O5812" s="1" t="s">
        <v>4388</v>
      </c>
      <c r="P5812" s="1">
        <v>7568</v>
      </c>
      <c r="Q5812" s="1">
        <v>564695</v>
      </c>
      <c r="R5812" s="1">
        <f t="shared" si="451"/>
        <v>0</v>
      </c>
      <c r="S5812" s="4">
        <v>289673.8307177758</v>
      </c>
      <c r="T5812" s="4">
        <v>126645.76050038643</v>
      </c>
      <c r="U5812" s="1">
        <f t="shared" si="452"/>
        <v>564695</v>
      </c>
      <c r="V5812" s="4">
        <f t="shared" si="453"/>
        <v>148375.40878183779</v>
      </c>
      <c r="W5812" s="1" t="str">
        <f t="shared" si="454"/>
        <v>Favourable</v>
      </c>
    </row>
    <row r="5813" spans="1:23" x14ac:dyDescent="0.25">
      <c r="A5813" s="1"/>
      <c r="B5813" s="1"/>
      <c r="C5813" s="1"/>
      <c r="D5813" s="1"/>
      <c r="E5813" s="1"/>
      <c r="F5813" s="2"/>
      <c r="G5813" s="3"/>
      <c r="H5813" s="1"/>
      <c r="I5813" s="1"/>
      <c r="J5813" s="1" t="s">
        <v>6580</v>
      </c>
      <c r="K5813" s="2">
        <v>45090</v>
      </c>
      <c r="L5813" s="1" t="s">
        <v>4227</v>
      </c>
      <c r="M5813" s="1" t="str">
        <f t="shared" si="450"/>
        <v>Infrastructure</v>
      </c>
      <c r="N5813" s="1" t="s">
        <v>4205</v>
      </c>
      <c r="O5813" s="1" t="s">
        <v>4301</v>
      </c>
      <c r="P5813" s="1">
        <v>8067</v>
      </c>
      <c r="Q5813" s="1">
        <v>659597</v>
      </c>
      <c r="R5813" s="1">
        <f t="shared" si="451"/>
        <v>57526</v>
      </c>
      <c r="S5813" s="4">
        <v>325119.35962794337</v>
      </c>
      <c r="T5813" s="4">
        <v>194018.67832010356</v>
      </c>
      <c r="U5813" s="1">
        <f t="shared" si="452"/>
        <v>602071</v>
      </c>
      <c r="V5813" s="4">
        <f t="shared" si="453"/>
        <v>140458.96205195307</v>
      </c>
      <c r="W5813" s="1" t="str">
        <f t="shared" si="454"/>
        <v>Favourable</v>
      </c>
    </row>
    <row r="5814" spans="1:23" x14ac:dyDescent="0.25">
      <c r="A5814" s="1"/>
      <c r="B5814" s="1"/>
      <c r="C5814" s="1"/>
      <c r="D5814" s="1"/>
      <c r="E5814" s="1"/>
      <c r="F5814" s="2"/>
      <c r="G5814" s="3"/>
      <c r="H5814" s="1"/>
      <c r="I5814" s="1"/>
      <c r="J5814" s="1" t="s">
        <v>10506</v>
      </c>
      <c r="K5814" s="2">
        <v>45043</v>
      </c>
      <c r="L5814" s="1" t="s">
        <v>4207</v>
      </c>
      <c r="M5814" s="1" t="str">
        <f t="shared" si="450"/>
        <v>Social Services</v>
      </c>
      <c r="N5814" s="1" t="s">
        <v>4222</v>
      </c>
      <c r="O5814" s="1" t="s">
        <v>4476</v>
      </c>
      <c r="P5814" s="1">
        <v>9120</v>
      </c>
      <c r="Q5814" s="1">
        <v>663971</v>
      </c>
      <c r="R5814" s="1">
        <f t="shared" si="451"/>
        <v>0</v>
      </c>
      <c r="S5814" s="4">
        <v>3949.2091921986616</v>
      </c>
      <c r="T5814" s="4">
        <v>215872.50274916421</v>
      </c>
      <c r="U5814" s="1">
        <f t="shared" si="452"/>
        <v>663971</v>
      </c>
      <c r="V5814" s="4">
        <f t="shared" si="453"/>
        <v>444149.28805863712</v>
      </c>
      <c r="W5814" s="1" t="str">
        <f t="shared" si="454"/>
        <v>Favourable</v>
      </c>
    </row>
    <row r="5815" spans="1:23" x14ac:dyDescent="0.25">
      <c r="A5815" s="1"/>
      <c r="B5815" s="1"/>
      <c r="C5815" s="1"/>
      <c r="D5815" s="1"/>
      <c r="E5815" s="1"/>
      <c r="F5815" s="2"/>
      <c r="G5815" s="3"/>
      <c r="H5815" s="1"/>
      <c r="I5815" s="1"/>
      <c r="J5815" s="1" t="s">
        <v>10507</v>
      </c>
      <c r="K5815" s="2">
        <v>44162</v>
      </c>
      <c r="L5815" s="1" t="s">
        <v>4238</v>
      </c>
      <c r="M5815" s="1" t="str">
        <f t="shared" si="450"/>
        <v>Education</v>
      </c>
      <c r="N5815" s="1" t="s">
        <v>4222</v>
      </c>
      <c r="O5815" s="1" t="s">
        <v>4267</v>
      </c>
      <c r="P5815" s="1">
        <v>6103</v>
      </c>
      <c r="Q5815" s="1">
        <v>2266813</v>
      </c>
      <c r="R5815" s="1">
        <f t="shared" si="451"/>
        <v>0</v>
      </c>
      <c r="S5815" s="4">
        <v>1411039.9964546356</v>
      </c>
      <c r="T5815" s="4">
        <v>443654.8425375931</v>
      </c>
      <c r="U5815" s="1">
        <f t="shared" si="452"/>
        <v>2266813</v>
      </c>
      <c r="V5815" s="4">
        <f t="shared" si="453"/>
        <v>412118.16100777127</v>
      </c>
      <c r="W5815" s="1" t="str">
        <f t="shared" si="454"/>
        <v>Favourable</v>
      </c>
    </row>
    <row r="5816" spans="1:23" x14ac:dyDescent="0.25">
      <c r="A5816" s="1"/>
      <c r="B5816" s="1"/>
      <c r="C5816" s="1"/>
      <c r="D5816" s="1"/>
      <c r="E5816" s="1"/>
      <c r="F5816" s="2"/>
      <c r="G5816" s="3"/>
      <c r="H5816" s="1"/>
      <c r="I5816" s="1"/>
      <c r="J5816" s="1" t="s">
        <v>10072</v>
      </c>
      <c r="K5816" s="2">
        <v>44648</v>
      </c>
      <c r="L5816" s="1" t="s">
        <v>4204</v>
      </c>
      <c r="M5816" s="1" t="str">
        <f t="shared" si="450"/>
        <v>Education</v>
      </c>
      <c r="N5816" s="1" t="s">
        <v>4205</v>
      </c>
      <c r="O5816" s="1" t="s">
        <v>4358</v>
      </c>
      <c r="P5816" s="1">
        <v>7922</v>
      </c>
      <c r="Q5816" s="1">
        <v>1112051</v>
      </c>
      <c r="R5816" s="1">
        <f t="shared" si="451"/>
        <v>34729</v>
      </c>
      <c r="S5816" s="4">
        <v>257125.045774509</v>
      </c>
      <c r="T5816" s="4">
        <v>235163.84665728066</v>
      </c>
      <c r="U5816" s="1">
        <f t="shared" si="452"/>
        <v>1077322</v>
      </c>
      <c r="V5816" s="4">
        <f t="shared" si="453"/>
        <v>619762.10756821034</v>
      </c>
      <c r="W5816" s="1" t="str">
        <f t="shared" si="454"/>
        <v>Favourable</v>
      </c>
    </row>
    <row r="5817" spans="1:23" x14ac:dyDescent="0.25">
      <c r="A5817" s="1"/>
      <c r="B5817" s="1"/>
      <c r="C5817" s="1"/>
      <c r="D5817" s="1"/>
      <c r="E5817" s="1"/>
      <c r="F5817" s="2"/>
      <c r="G5817" s="3"/>
      <c r="H5817" s="1"/>
      <c r="I5817" s="1"/>
      <c r="J5817" s="1" t="s">
        <v>9127</v>
      </c>
      <c r="K5817" s="2">
        <v>44711</v>
      </c>
      <c r="L5817" s="1" t="s">
        <v>4207</v>
      </c>
      <c r="M5817" s="1" t="str">
        <f t="shared" si="450"/>
        <v>Social Services</v>
      </c>
      <c r="N5817" s="1" t="s">
        <v>4205</v>
      </c>
      <c r="O5817" s="1" t="s">
        <v>4264</v>
      </c>
      <c r="P5817" s="1">
        <v>5656</v>
      </c>
      <c r="Q5817" s="1">
        <v>568226</v>
      </c>
      <c r="R5817" s="1">
        <f t="shared" si="451"/>
        <v>20352</v>
      </c>
      <c r="S5817" s="4">
        <v>307121.24767179182</v>
      </c>
      <c r="T5817" s="4">
        <v>173069.2334414153</v>
      </c>
      <c r="U5817" s="1">
        <f t="shared" si="452"/>
        <v>547874</v>
      </c>
      <c r="V5817" s="4">
        <f t="shared" si="453"/>
        <v>88035.518886792881</v>
      </c>
      <c r="W5817" s="1" t="str">
        <f t="shared" si="454"/>
        <v>Favourable</v>
      </c>
    </row>
    <row r="5818" spans="1:23" x14ac:dyDescent="0.25">
      <c r="A5818" s="1"/>
      <c r="B5818" s="1"/>
      <c r="C5818" s="1"/>
      <c r="D5818" s="1"/>
      <c r="E5818" s="1"/>
      <c r="F5818" s="2"/>
      <c r="G5818" s="3"/>
      <c r="H5818" s="1"/>
      <c r="I5818" s="1"/>
      <c r="J5818" s="1" t="s">
        <v>8677</v>
      </c>
      <c r="K5818" s="2">
        <v>44903</v>
      </c>
      <c r="L5818" s="1" t="s">
        <v>4207</v>
      </c>
      <c r="M5818" s="1" t="str">
        <f t="shared" si="450"/>
        <v>Social Services</v>
      </c>
      <c r="N5818" s="1" t="s">
        <v>4222</v>
      </c>
      <c r="O5818" s="1" t="s">
        <v>4458</v>
      </c>
      <c r="P5818" s="1">
        <v>9423</v>
      </c>
      <c r="Q5818" s="1">
        <v>2028440</v>
      </c>
      <c r="R5818" s="1">
        <f t="shared" si="451"/>
        <v>35793</v>
      </c>
      <c r="S5818" s="4">
        <v>796707.8716589344</v>
      </c>
      <c r="T5818" s="4">
        <v>199220.27030165857</v>
      </c>
      <c r="U5818" s="1">
        <f t="shared" si="452"/>
        <v>1992647</v>
      </c>
      <c r="V5818" s="4">
        <f t="shared" si="453"/>
        <v>1032511.8580394071</v>
      </c>
      <c r="W5818" s="1" t="str">
        <f t="shared" si="454"/>
        <v>Favourable</v>
      </c>
    </row>
    <row r="5819" spans="1:23" x14ac:dyDescent="0.25">
      <c r="A5819" s="1"/>
      <c r="B5819" s="1"/>
      <c r="C5819" s="1"/>
      <c r="D5819" s="1"/>
      <c r="E5819" s="1"/>
      <c r="F5819" s="2"/>
      <c r="G5819" s="3"/>
      <c r="H5819" s="1"/>
      <c r="I5819" s="1"/>
      <c r="J5819" s="1" t="s">
        <v>10508</v>
      </c>
      <c r="K5819" s="2">
        <v>44966</v>
      </c>
      <c r="L5819" s="1" t="s">
        <v>4207</v>
      </c>
      <c r="M5819" s="1" t="str">
        <f t="shared" si="450"/>
        <v>Social Services</v>
      </c>
      <c r="N5819" s="1" t="s">
        <v>4210</v>
      </c>
      <c r="O5819" s="1" t="s">
        <v>4402</v>
      </c>
      <c r="P5819" s="1">
        <v>6207</v>
      </c>
      <c r="Q5819" s="1">
        <v>1660475</v>
      </c>
      <c r="R5819" s="1">
        <f t="shared" si="451"/>
        <v>0</v>
      </c>
      <c r="S5819" s="4">
        <v>1313465.4180508591</v>
      </c>
      <c r="T5819" s="4">
        <v>489363.02340490831</v>
      </c>
      <c r="U5819" s="1">
        <f t="shared" si="452"/>
        <v>1660475</v>
      </c>
      <c r="V5819" s="4">
        <f t="shared" si="453"/>
        <v>-142353.44145576749</v>
      </c>
      <c r="W5819" s="1" t="str">
        <f t="shared" si="454"/>
        <v>Adverse</v>
      </c>
    </row>
    <row r="5820" spans="1:23" x14ac:dyDescent="0.25">
      <c r="A5820" s="1"/>
      <c r="B5820" s="1"/>
      <c r="C5820" s="1"/>
      <c r="D5820" s="1"/>
      <c r="E5820" s="1"/>
      <c r="F5820" s="2"/>
      <c r="G5820" s="3"/>
      <c r="H5820" s="1"/>
      <c r="I5820" s="1"/>
      <c r="J5820" s="1" t="s">
        <v>5065</v>
      </c>
      <c r="K5820" s="2">
        <v>44197</v>
      </c>
      <c r="L5820" s="1" t="s">
        <v>4204</v>
      </c>
      <c r="M5820" s="1" t="str">
        <f t="shared" si="450"/>
        <v>Education</v>
      </c>
      <c r="N5820" s="1" t="s">
        <v>4210</v>
      </c>
      <c r="O5820" s="1" t="s">
        <v>4264</v>
      </c>
      <c r="P5820" s="1">
        <v>7335</v>
      </c>
      <c r="Q5820" s="1">
        <v>2217632</v>
      </c>
      <c r="R5820" s="1">
        <f t="shared" si="451"/>
        <v>32693</v>
      </c>
      <c r="S5820" s="4">
        <v>1103601.7651191398</v>
      </c>
      <c r="T5820" s="4">
        <v>78940.551134722904</v>
      </c>
      <c r="U5820" s="1">
        <f t="shared" si="452"/>
        <v>2184939</v>
      </c>
      <c r="V5820" s="4">
        <f t="shared" si="453"/>
        <v>1035089.6837461372</v>
      </c>
      <c r="W5820" s="1" t="str">
        <f t="shared" si="454"/>
        <v>Favourable</v>
      </c>
    </row>
    <row r="5821" spans="1:23" x14ac:dyDescent="0.25">
      <c r="A5821" s="1"/>
      <c r="B5821" s="1"/>
      <c r="C5821" s="1"/>
      <c r="D5821" s="1"/>
      <c r="E5821" s="1"/>
      <c r="F5821" s="2"/>
      <c r="G5821" s="3"/>
      <c r="H5821" s="1"/>
      <c r="I5821" s="1"/>
      <c r="J5821" s="1" t="s">
        <v>8199</v>
      </c>
      <c r="K5821" s="2">
        <v>44614</v>
      </c>
      <c r="L5821" s="1" t="s">
        <v>4207</v>
      </c>
      <c r="M5821" s="1" t="str">
        <f t="shared" si="450"/>
        <v>Social Services</v>
      </c>
      <c r="N5821" s="1" t="s">
        <v>4210</v>
      </c>
      <c r="O5821" s="1" t="s">
        <v>4379</v>
      </c>
      <c r="P5821" s="1">
        <v>8041</v>
      </c>
      <c r="Q5821" s="1">
        <v>1298127</v>
      </c>
      <c r="R5821" s="1">
        <f t="shared" si="451"/>
        <v>37706</v>
      </c>
      <c r="S5821" s="4">
        <v>1150497.6802428525</v>
      </c>
      <c r="T5821" s="4">
        <v>31540.521175792819</v>
      </c>
      <c r="U5821" s="1">
        <f t="shared" si="452"/>
        <v>1260421</v>
      </c>
      <c r="V5821" s="4">
        <f t="shared" si="453"/>
        <v>116088.79858135455</v>
      </c>
      <c r="W5821" s="1" t="str">
        <f t="shared" si="454"/>
        <v>Favourable</v>
      </c>
    </row>
    <row r="5822" spans="1:23" x14ac:dyDescent="0.25">
      <c r="A5822" s="1"/>
      <c r="B5822" s="1"/>
      <c r="C5822" s="1"/>
      <c r="D5822" s="1"/>
      <c r="E5822" s="1"/>
      <c r="F5822" s="2"/>
      <c r="G5822" s="3"/>
      <c r="H5822" s="1"/>
      <c r="I5822" s="1"/>
      <c r="J5822" s="1" t="s">
        <v>7485</v>
      </c>
      <c r="K5822" s="2">
        <v>44749</v>
      </c>
      <c r="L5822" s="1" t="s">
        <v>4238</v>
      </c>
      <c r="M5822" s="1" t="str">
        <f t="shared" si="450"/>
        <v>Education</v>
      </c>
      <c r="N5822" s="1" t="s">
        <v>4205</v>
      </c>
      <c r="O5822" s="1" t="s">
        <v>4379</v>
      </c>
      <c r="P5822" s="1">
        <v>6591</v>
      </c>
      <c r="Q5822" s="1">
        <v>370880</v>
      </c>
      <c r="R5822" s="1">
        <f t="shared" si="451"/>
        <v>46425</v>
      </c>
      <c r="S5822" s="4">
        <v>308438.29313871299</v>
      </c>
      <c r="T5822" s="4">
        <v>105815.39097936855</v>
      </c>
      <c r="U5822" s="1">
        <f t="shared" si="452"/>
        <v>324455</v>
      </c>
      <c r="V5822" s="4">
        <f t="shared" si="453"/>
        <v>-43373.684118081525</v>
      </c>
      <c r="W5822" s="1" t="str">
        <f t="shared" si="454"/>
        <v>Adverse</v>
      </c>
    </row>
    <row r="5823" spans="1:23" x14ac:dyDescent="0.25">
      <c r="A5823" s="1"/>
      <c r="B5823" s="1"/>
      <c r="C5823" s="1"/>
      <c r="D5823" s="1"/>
      <c r="E5823" s="1"/>
      <c r="F5823" s="2"/>
      <c r="G5823" s="3"/>
      <c r="H5823" s="1"/>
      <c r="I5823" s="1"/>
      <c r="J5823" s="1" t="s">
        <v>10509</v>
      </c>
      <c r="K5823" s="2">
        <v>45214</v>
      </c>
      <c r="L5823" s="1" t="s">
        <v>4207</v>
      </c>
      <c r="M5823" s="1" t="str">
        <f t="shared" si="450"/>
        <v>Social Services</v>
      </c>
      <c r="N5823" s="1" t="s">
        <v>4210</v>
      </c>
      <c r="O5823" s="1" t="s">
        <v>4311</v>
      </c>
      <c r="P5823" s="1">
        <v>7646</v>
      </c>
      <c r="Q5823" s="1">
        <v>999458</v>
      </c>
      <c r="R5823" s="1">
        <f t="shared" si="451"/>
        <v>0</v>
      </c>
      <c r="S5823" s="4">
        <v>490368.31431646278</v>
      </c>
      <c r="T5823" s="4">
        <v>107140.50947959657</v>
      </c>
      <c r="U5823" s="1">
        <f t="shared" si="452"/>
        <v>999458</v>
      </c>
      <c r="V5823" s="4">
        <f t="shared" si="453"/>
        <v>401949.17620394065</v>
      </c>
      <c r="W5823" s="1" t="str">
        <f t="shared" si="454"/>
        <v>Favourable</v>
      </c>
    </row>
    <row r="5824" spans="1:23" x14ac:dyDescent="0.25">
      <c r="A5824" s="1"/>
      <c r="B5824" s="1"/>
      <c r="C5824" s="1"/>
      <c r="D5824" s="1"/>
      <c r="E5824" s="1"/>
      <c r="F5824" s="2"/>
      <c r="G5824" s="3"/>
      <c r="H5824" s="1"/>
      <c r="I5824" s="1"/>
      <c r="J5824" s="1" t="s">
        <v>8770</v>
      </c>
      <c r="K5824" s="2">
        <v>44688</v>
      </c>
      <c r="L5824" s="1" t="s">
        <v>4207</v>
      </c>
      <c r="M5824" s="1" t="str">
        <f t="shared" si="450"/>
        <v>Social Services</v>
      </c>
      <c r="N5824" s="1" t="s">
        <v>4210</v>
      </c>
      <c r="O5824" s="1" t="s">
        <v>4496</v>
      </c>
      <c r="P5824" s="1">
        <v>7247</v>
      </c>
      <c r="Q5824" s="1">
        <v>1534218</v>
      </c>
      <c r="R5824" s="1">
        <f t="shared" si="451"/>
        <v>49533</v>
      </c>
      <c r="S5824" s="4">
        <v>1079085.1245677613</v>
      </c>
      <c r="T5824" s="4">
        <v>96484.765987337989</v>
      </c>
      <c r="U5824" s="1">
        <f t="shared" si="452"/>
        <v>1484685</v>
      </c>
      <c r="V5824" s="4">
        <f t="shared" si="453"/>
        <v>358648.10944490065</v>
      </c>
      <c r="W5824" s="1" t="str">
        <f t="shared" si="454"/>
        <v>Favourable</v>
      </c>
    </row>
    <row r="5825" spans="1:23" x14ac:dyDescent="0.25">
      <c r="A5825" s="1"/>
      <c r="B5825" s="1"/>
      <c r="C5825" s="1"/>
      <c r="D5825" s="1"/>
      <c r="E5825" s="1"/>
      <c r="F5825" s="2"/>
      <c r="G5825" s="3"/>
      <c r="H5825" s="1"/>
      <c r="I5825" s="1"/>
      <c r="J5825" s="1" t="s">
        <v>10009</v>
      </c>
      <c r="K5825" s="2">
        <v>45327</v>
      </c>
      <c r="L5825" s="1" t="s">
        <v>4238</v>
      </c>
      <c r="M5825" s="1" t="str">
        <f t="shared" si="450"/>
        <v>Education</v>
      </c>
      <c r="N5825" s="1" t="s">
        <v>4205</v>
      </c>
      <c r="O5825" s="1" t="s">
        <v>4379</v>
      </c>
      <c r="P5825" s="1">
        <v>6703</v>
      </c>
      <c r="Q5825" s="1">
        <v>986058</v>
      </c>
      <c r="R5825" s="1">
        <f t="shared" si="451"/>
        <v>50787</v>
      </c>
      <c r="S5825" s="4">
        <v>725137.55432539457</v>
      </c>
      <c r="T5825" s="4">
        <v>175846.81550815247</v>
      </c>
      <c r="U5825" s="1">
        <f t="shared" si="452"/>
        <v>935271</v>
      </c>
      <c r="V5825" s="4">
        <f t="shared" si="453"/>
        <v>85073.63016645296</v>
      </c>
      <c r="W5825" s="1" t="str">
        <f t="shared" si="454"/>
        <v>Favourable</v>
      </c>
    </row>
    <row r="5826" spans="1:23" x14ac:dyDescent="0.25">
      <c r="A5826" s="1"/>
      <c r="B5826" s="1"/>
      <c r="C5826" s="1"/>
      <c r="D5826" s="1"/>
      <c r="E5826" s="1"/>
      <c r="F5826" s="2"/>
      <c r="G5826" s="3"/>
      <c r="H5826" s="1"/>
      <c r="I5826" s="1"/>
      <c r="J5826" s="1" t="s">
        <v>10510</v>
      </c>
      <c r="K5826" s="2">
        <v>45090</v>
      </c>
      <c r="L5826" s="1" t="s">
        <v>4238</v>
      </c>
      <c r="M5826" s="1" t="str">
        <f t="shared" si="450"/>
        <v>Education</v>
      </c>
      <c r="N5826" s="1" t="s">
        <v>4205</v>
      </c>
      <c r="O5826" s="1" t="s">
        <v>4244</v>
      </c>
      <c r="P5826" s="1">
        <v>7673</v>
      </c>
      <c r="Q5826" s="1">
        <v>1953128</v>
      </c>
      <c r="R5826" s="1">
        <f t="shared" si="451"/>
        <v>0</v>
      </c>
      <c r="S5826" s="4">
        <v>1833169.1110228819</v>
      </c>
      <c r="T5826" s="4">
        <v>106290.31182518369</v>
      </c>
      <c r="U5826" s="1">
        <f t="shared" si="452"/>
        <v>1953128</v>
      </c>
      <c r="V5826" s="4">
        <f t="shared" si="453"/>
        <v>13668.577151934383</v>
      </c>
      <c r="W5826" s="1" t="str">
        <f t="shared" si="454"/>
        <v>Favourable</v>
      </c>
    </row>
    <row r="5827" spans="1:23" x14ac:dyDescent="0.25">
      <c r="A5827" s="1"/>
      <c r="B5827" s="1"/>
      <c r="C5827" s="1"/>
      <c r="D5827" s="1"/>
      <c r="E5827" s="1"/>
      <c r="F5827" s="2"/>
      <c r="G5827" s="3"/>
      <c r="H5827" s="1"/>
      <c r="I5827" s="1"/>
      <c r="J5827" s="1" t="s">
        <v>7967</v>
      </c>
      <c r="K5827" s="2">
        <v>44211</v>
      </c>
      <c r="L5827" s="1" t="s">
        <v>4204</v>
      </c>
      <c r="M5827" s="1" t="str">
        <f t="shared" ref="M5827:M5890" si="455">INDEX($A:$B,MATCH($L5827,$A:$A,0),2)</f>
        <v>Education</v>
      </c>
      <c r="N5827" s="1" t="s">
        <v>4210</v>
      </c>
      <c r="O5827" s="1" t="s">
        <v>4217</v>
      </c>
      <c r="P5827" s="1">
        <v>6410</v>
      </c>
      <c r="Q5827" s="1">
        <v>373833</v>
      </c>
      <c r="R5827" s="1">
        <f t="shared" ref="R5827:R5890" si="456">_xlfn.XLOOKUP($J5827,$E:$E,$G:$G,0,0,1)</f>
        <v>51683</v>
      </c>
      <c r="S5827" s="4">
        <v>200559.76404812641</v>
      </c>
      <c r="T5827" s="4">
        <v>35920.4661011805</v>
      </c>
      <c r="U5827" s="1">
        <f t="shared" ref="U5827:U5890" si="457">Q5827-R5827</f>
        <v>322150</v>
      </c>
      <c r="V5827" s="4">
        <f t="shared" ref="V5827:V5890" si="458">Q5827-(S5827+T5827)</f>
        <v>137352.76985069309</v>
      </c>
      <c r="W5827" s="1" t="str">
        <f t="shared" ref="W5827:W5890" si="459">IF(V5827&gt;=0,"Favourable","Adverse")</f>
        <v>Favourable</v>
      </c>
    </row>
    <row r="5828" spans="1:23" x14ac:dyDescent="0.25">
      <c r="A5828" s="1"/>
      <c r="B5828" s="1"/>
      <c r="C5828" s="1"/>
      <c r="D5828" s="1"/>
      <c r="E5828" s="1"/>
      <c r="F5828" s="2"/>
      <c r="G5828" s="3"/>
      <c r="H5828" s="1"/>
      <c r="I5828" s="1"/>
      <c r="J5828" s="1" t="s">
        <v>6791</v>
      </c>
      <c r="K5828" s="2">
        <v>45007</v>
      </c>
      <c r="L5828" s="1" t="s">
        <v>4207</v>
      </c>
      <c r="M5828" s="1" t="str">
        <f t="shared" si="455"/>
        <v>Social Services</v>
      </c>
      <c r="N5828" s="1" t="s">
        <v>4205</v>
      </c>
      <c r="O5828" s="1" t="s">
        <v>4374</v>
      </c>
      <c r="P5828" s="1">
        <v>5823</v>
      </c>
      <c r="Q5828" s="1">
        <v>1959391</v>
      </c>
      <c r="R5828" s="1">
        <f t="shared" si="456"/>
        <v>34156</v>
      </c>
      <c r="S5828" s="4">
        <v>997416.10589356476</v>
      </c>
      <c r="T5828" s="4">
        <v>487769.13438520842</v>
      </c>
      <c r="U5828" s="1">
        <f t="shared" si="457"/>
        <v>1925235</v>
      </c>
      <c r="V5828" s="4">
        <f t="shared" si="458"/>
        <v>474205.75972122676</v>
      </c>
      <c r="W5828" s="1" t="str">
        <f t="shared" si="459"/>
        <v>Favourable</v>
      </c>
    </row>
    <row r="5829" spans="1:23" x14ac:dyDescent="0.25">
      <c r="A5829" s="1"/>
      <c r="B5829" s="1"/>
      <c r="C5829" s="1"/>
      <c r="D5829" s="1"/>
      <c r="E5829" s="1"/>
      <c r="F5829" s="2"/>
      <c r="G5829" s="3"/>
      <c r="H5829" s="1"/>
      <c r="I5829" s="1"/>
      <c r="J5829" s="1" t="s">
        <v>10511</v>
      </c>
      <c r="K5829" s="2">
        <v>43936</v>
      </c>
      <c r="L5829" s="1" t="s">
        <v>4238</v>
      </c>
      <c r="M5829" s="1" t="str">
        <f t="shared" si="455"/>
        <v>Education</v>
      </c>
      <c r="N5829" s="1" t="s">
        <v>4210</v>
      </c>
      <c r="O5829" s="1" t="s">
        <v>4338</v>
      </c>
      <c r="P5829" s="1">
        <v>7669</v>
      </c>
      <c r="Q5829" s="1">
        <v>1068451</v>
      </c>
      <c r="R5829" s="1">
        <f t="shared" si="456"/>
        <v>0</v>
      </c>
      <c r="S5829" s="4">
        <v>185038.72863250066</v>
      </c>
      <c r="T5829" s="4">
        <v>289884.5312188798</v>
      </c>
      <c r="U5829" s="1">
        <f t="shared" si="457"/>
        <v>1068451</v>
      </c>
      <c r="V5829" s="4">
        <f t="shared" si="458"/>
        <v>593527.74014861952</v>
      </c>
      <c r="W5829" s="1" t="str">
        <f t="shared" si="459"/>
        <v>Favourable</v>
      </c>
    </row>
    <row r="5830" spans="1:23" x14ac:dyDescent="0.25">
      <c r="A5830" s="1"/>
      <c r="B5830" s="1"/>
      <c r="C5830" s="1"/>
      <c r="D5830" s="1"/>
      <c r="E5830" s="1"/>
      <c r="F5830" s="2"/>
      <c r="G5830" s="3"/>
      <c r="H5830" s="1"/>
      <c r="I5830" s="1"/>
      <c r="J5830" s="1" t="s">
        <v>10512</v>
      </c>
      <c r="K5830" s="2">
        <v>45016</v>
      </c>
      <c r="L5830" s="1" t="s">
        <v>4238</v>
      </c>
      <c r="M5830" s="1" t="str">
        <f t="shared" si="455"/>
        <v>Education</v>
      </c>
      <c r="N5830" s="1" t="s">
        <v>4222</v>
      </c>
      <c r="O5830" s="1" t="s">
        <v>4358</v>
      </c>
      <c r="P5830" s="1">
        <v>7629</v>
      </c>
      <c r="Q5830" s="1">
        <v>1732636</v>
      </c>
      <c r="R5830" s="1">
        <f t="shared" si="456"/>
        <v>0</v>
      </c>
      <c r="S5830" s="4">
        <v>1365079.0392189838</v>
      </c>
      <c r="T5830" s="4">
        <v>51812.529507165171</v>
      </c>
      <c r="U5830" s="1">
        <f t="shared" si="457"/>
        <v>1732636</v>
      </c>
      <c r="V5830" s="4">
        <f t="shared" si="458"/>
        <v>315744.43127385108</v>
      </c>
      <c r="W5830" s="1" t="str">
        <f t="shared" si="459"/>
        <v>Favourable</v>
      </c>
    </row>
    <row r="5831" spans="1:23" x14ac:dyDescent="0.25">
      <c r="A5831" s="1"/>
      <c r="B5831" s="1"/>
      <c r="C5831" s="1"/>
      <c r="D5831" s="1"/>
      <c r="E5831" s="1"/>
      <c r="F5831" s="2"/>
      <c r="G5831" s="3"/>
      <c r="H5831" s="1"/>
      <c r="I5831" s="1"/>
      <c r="J5831" s="1" t="s">
        <v>4635</v>
      </c>
      <c r="K5831" s="2">
        <v>44933</v>
      </c>
      <c r="L5831" s="1" t="s">
        <v>4227</v>
      </c>
      <c r="M5831" s="1" t="str">
        <f t="shared" si="455"/>
        <v>Infrastructure</v>
      </c>
      <c r="N5831" s="1" t="s">
        <v>4210</v>
      </c>
      <c r="O5831" s="1" t="s">
        <v>4226</v>
      </c>
      <c r="P5831" s="1">
        <v>8230</v>
      </c>
      <c r="Q5831" s="1">
        <v>497715</v>
      </c>
      <c r="R5831" s="1">
        <f t="shared" si="456"/>
        <v>97904</v>
      </c>
      <c r="S5831" s="4">
        <v>85583.956654638067</v>
      </c>
      <c r="T5831" s="4">
        <v>150809.59954778937</v>
      </c>
      <c r="U5831" s="1">
        <f t="shared" si="457"/>
        <v>399811</v>
      </c>
      <c r="V5831" s="4">
        <f t="shared" si="458"/>
        <v>261321.44379757257</v>
      </c>
      <c r="W5831" s="1" t="str">
        <f t="shared" si="459"/>
        <v>Favourable</v>
      </c>
    </row>
    <row r="5832" spans="1:23" x14ac:dyDescent="0.25">
      <c r="A5832" s="1"/>
      <c r="B5832" s="1"/>
      <c r="C5832" s="1"/>
      <c r="D5832" s="1"/>
      <c r="E5832" s="1"/>
      <c r="F5832" s="2"/>
      <c r="G5832" s="3"/>
      <c r="H5832" s="1"/>
      <c r="I5832" s="1"/>
      <c r="J5832" s="1" t="s">
        <v>8391</v>
      </c>
      <c r="K5832" s="2">
        <v>44371</v>
      </c>
      <c r="L5832" s="1" t="s">
        <v>4204</v>
      </c>
      <c r="M5832" s="1" t="str">
        <f t="shared" si="455"/>
        <v>Education</v>
      </c>
      <c r="N5832" s="1" t="s">
        <v>4205</v>
      </c>
      <c r="O5832" s="1" t="s">
        <v>4496</v>
      </c>
      <c r="P5832" s="1">
        <v>6588</v>
      </c>
      <c r="Q5832" s="1">
        <v>1294746</v>
      </c>
      <c r="R5832" s="1">
        <f t="shared" si="456"/>
        <v>29130</v>
      </c>
      <c r="S5832" s="4">
        <v>143447.71561218722</v>
      </c>
      <c r="T5832" s="4">
        <v>230767.89782324465</v>
      </c>
      <c r="U5832" s="1">
        <f t="shared" si="457"/>
        <v>1265616</v>
      </c>
      <c r="V5832" s="4">
        <f t="shared" si="458"/>
        <v>920530.38656456815</v>
      </c>
      <c r="W5832" s="1" t="str">
        <f t="shared" si="459"/>
        <v>Favourable</v>
      </c>
    </row>
    <row r="5833" spans="1:23" x14ac:dyDescent="0.25">
      <c r="A5833" s="1"/>
      <c r="B5833" s="1"/>
      <c r="C5833" s="1"/>
      <c r="D5833" s="1"/>
      <c r="E5833" s="1"/>
      <c r="F5833" s="2"/>
      <c r="G5833" s="3"/>
      <c r="H5833" s="1"/>
      <c r="I5833" s="1"/>
      <c r="J5833" s="1" t="s">
        <v>5241</v>
      </c>
      <c r="K5833" s="2">
        <v>44438</v>
      </c>
      <c r="L5833" s="1" t="s">
        <v>4204</v>
      </c>
      <c r="M5833" s="1" t="str">
        <f t="shared" si="455"/>
        <v>Education</v>
      </c>
      <c r="N5833" s="1" t="s">
        <v>4222</v>
      </c>
      <c r="O5833" s="1" t="s">
        <v>4441</v>
      </c>
      <c r="P5833" s="1">
        <v>6676</v>
      </c>
      <c r="Q5833" s="1">
        <v>2341966</v>
      </c>
      <c r="R5833" s="1">
        <f t="shared" si="456"/>
        <v>20364</v>
      </c>
      <c r="S5833" s="4">
        <v>1001602.4512559442</v>
      </c>
      <c r="T5833" s="4">
        <v>741551.24054063146</v>
      </c>
      <c r="U5833" s="1">
        <f t="shared" si="457"/>
        <v>2321602</v>
      </c>
      <c r="V5833" s="4">
        <f t="shared" si="458"/>
        <v>598812.30820342433</v>
      </c>
      <c r="W5833" s="1" t="str">
        <f t="shared" si="459"/>
        <v>Favourable</v>
      </c>
    </row>
    <row r="5834" spans="1:23" x14ac:dyDescent="0.25">
      <c r="A5834" s="1"/>
      <c r="B5834" s="1"/>
      <c r="C5834" s="1"/>
      <c r="D5834" s="1"/>
      <c r="E5834" s="1"/>
      <c r="F5834" s="2"/>
      <c r="G5834" s="3"/>
      <c r="H5834" s="1"/>
      <c r="I5834" s="1"/>
      <c r="J5834" s="1" t="s">
        <v>10513</v>
      </c>
      <c r="K5834" s="2">
        <v>44278</v>
      </c>
      <c r="L5834" s="1" t="s">
        <v>4227</v>
      </c>
      <c r="M5834" s="1" t="str">
        <f t="shared" si="455"/>
        <v>Infrastructure</v>
      </c>
      <c r="N5834" s="1" t="s">
        <v>4210</v>
      </c>
      <c r="O5834" s="1" t="s">
        <v>4402</v>
      </c>
      <c r="P5834" s="1">
        <v>7584</v>
      </c>
      <c r="Q5834" s="1">
        <v>1877801</v>
      </c>
      <c r="R5834" s="1">
        <f t="shared" si="456"/>
        <v>0</v>
      </c>
      <c r="S5834" s="4">
        <v>1345098.9118485693</v>
      </c>
      <c r="T5834" s="4">
        <v>102628.62089900892</v>
      </c>
      <c r="U5834" s="1">
        <f t="shared" si="457"/>
        <v>1877801</v>
      </c>
      <c r="V5834" s="4">
        <f t="shared" si="458"/>
        <v>430073.46725242189</v>
      </c>
      <c r="W5834" s="1" t="str">
        <f t="shared" si="459"/>
        <v>Favourable</v>
      </c>
    </row>
    <row r="5835" spans="1:23" x14ac:dyDescent="0.25">
      <c r="A5835" s="1"/>
      <c r="B5835" s="1"/>
      <c r="C5835" s="1"/>
      <c r="D5835" s="1"/>
      <c r="E5835" s="1"/>
      <c r="F5835" s="2"/>
      <c r="G5835" s="3"/>
      <c r="H5835" s="1"/>
      <c r="I5835" s="1"/>
      <c r="J5835" s="1" t="s">
        <v>9679</v>
      </c>
      <c r="K5835" s="2">
        <v>45370</v>
      </c>
      <c r="L5835" s="1" t="s">
        <v>4227</v>
      </c>
      <c r="M5835" s="1" t="str">
        <f t="shared" si="455"/>
        <v>Infrastructure</v>
      </c>
      <c r="N5835" s="1" t="s">
        <v>4205</v>
      </c>
      <c r="O5835" s="1" t="s">
        <v>4267</v>
      </c>
      <c r="P5835" s="1">
        <v>5741</v>
      </c>
      <c r="Q5835" s="1">
        <v>1666810</v>
      </c>
      <c r="R5835" s="1">
        <f t="shared" si="456"/>
        <v>12639</v>
      </c>
      <c r="S5835" s="4">
        <v>1270361.2450122624</v>
      </c>
      <c r="T5835" s="4">
        <v>444495.18875845365</v>
      </c>
      <c r="U5835" s="1">
        <f t="shared" si="457"/>
        <v>1654171</v>
      </c>
      <c r="V5835" s="4">
        <f t="shared" si="458"/>
        <v>-48046.433770715958</v>
      </c>
      <c r="W5835" s="1" t="str">
        <f t="shared" si="459"/>
        <v>Adverse</v>
      </c>
    </row>
    <row r="5836" spans="1:23" x14ac:dyDescent="0.25">
      <c r="A5836" s="1"/>
      <c r="B5836" s="1"/>
      <c r="C5836" s="1"/>
      <c r="D5836" s="1"/>
      <c r="E5836" s="1"/>
      <c r="F5836" s="2"/>
      <c r="G5836" s="3"/>
      <c r="H5836" s="1"/>
      <c r="I5836" s="1"/>
      <c r="J5836" s="1" t="s">
        <v>8506</v>
      </c>
      <c r="K5836" s="2">
        <v>44018</v>
      </c>
      <c r="L5836" s="1" t="s">
        <v>4238</v>
      </c>
      <c r="M5836" s="1" t="str">
        <f t="shared" si="455"/>
        <v>Education</v>
      </c>
      <c r="N5836" s="1" t="s">
        <v>4222</v>
      </c>
      <c r="O5836" s="1" t="s">
        <v>4286</v>
      </c>
      <c r="P5836" s="1">
        <v>8215</v>
      </c>
      <c r="Q5836" s="1">
        <v>2174537</v>
      </c>
      <c r="R5836" s="1">
        <f t="shared" si="456"/>
        <v>55578</v>
      </c>
      <c r="S5836" s="4">
        <v>602033.42466558854</v>
      </c>
      <c r="T5836" s="4">
        <v>605254.41736259439</v>
      </c>
      <c r="U5836" s="1">
        <f t="shared" si="457"/>
        <v>2118959</v>
      </c>
      <c r="V5836" s="4">
        <f t="shared" si="458"/>
        <v>967249.15797181707</v>
      </c>
      <c r="W5836" s="1" t="str">
        <f t="shared" si="459"/>
        <v>Favourable</v>
      </c>
    </row>
    <row r="5837" spans="1:23" x14ac:dyDescent="0.25">
      <c r="A5837" s="1"/>
      <c r="B5837" s="1"/>
      <c r="C5837" s="1"/>
      <c r="D5837" s="1"/>
      <c r="E5837" s="1"/>
      <c r="F5837" s="2"/>
      <c r="G5837" s="3"/>
      <c r="H5837" s="1"/>
      <c r="I5837" s="1"/>
      <c r="J5837" s="1" t="s">
        <v>10514</v>
      </c>
      <c r="K5837" s="2">
        <v>44264</v>
      </c>
      <c r="L5837" s="1" t="s">
        <v>4204</v>
      </c>
      <c r="M5837" s="1" t="str">
        <f t="shared" si="455"/>
        <v>Education</v>
      </c>
      <c r="N5837" s="1" t="s">
        <v>4205</v>
      </c>
      <c r="O5837" s="1" t="s">
        <v>4259</v>
      </c>
      <c r="P5837" s="1">
        <v>8807</v>
      </c>
      <c r="Q5837" s="1">
        <v>2258396</v>
      </c>
      <c r="R5837" s="1">
        <f t="shared" si="456"/>
        <v>0</v>
      </c>
      <c r="S5837" s="4">
        <v>616481.64045847242</v>
      </c>
      <c r="T5837" s="4">
        <v>153446.57021140182</v>
      </c>
      <c r="U5837" s="1">
        <f t="shared" si="457"/>
        <v>2258396</v>
      </c>
      <c r="V5837" s="4">
        <f t="shared" si="458"/>
        <v>1488467.7893301258</v>
      </c>
      <c r="W5837" s="1" t="str">
        <f t="shared" si="459"/>
        <v>Favourable</v>
      </c>
    </row>
    <row r="5838" spans="1:23" x14ac:dyDescent="0.25">
      <c r="A5838" s="1"/>
      <c r="B5838" s="1"/>
      <c r="C5838" s="1"/>
      <c r="D5838" s="1"/>
      <c r="E5838" s="1"/>
      <c r="F5838" s="2"/>
      <c r="G5838" s="3"/>
      <c r="H5838" s="1"/>
      <c r="I5838" s="1"/>
      <c r="J5838" s="1" t="s">
        <v>8108</v>
      </c>
      <c r="K5838" s="2">
        <v>44926</v>
      </c>
      <c r="L5838" s="1" t="s">
        <v>4207</v>
      </c>
      <c r="M5838" s="1" t="str">
        <f t="shared" si="455"/>
        <v>Social Services</v>
      </c>
      <c r="N5838" s="1" t="s">
        <v>4205</v>
      </c>
      <c r="O5838" s="1" t="s">
        <v>4301</v>
      </c>
      <c r="P5838" s="1">
        <v>6977</v>
      </c>
      <c r="Q5838" s="1">
        <v>1778019</v>
      </c>
      <c r="R5838" s="1">
        <f t="shared" si="456"/>
        <v>46772</v>
      </c>
      <c r="S5838" s="4">
        <v>849643.56268247264</v>
      </c>
      <c r="T5838" s="4">
        <v>63333.844787369708</v>
      </c>
      <c r="U5838" s="1">
        <f t="shared" si="457"/>
        <v>1731247</v>
      </c>
      <c r="V5838" s="4">
        <f t="shared" si="458"/>
        <v>865041.59253015765</v>
      </c>
      <c r="W5838" s="1" t="str">
        <f t="shared" si="459"/>
        <v>Favourable</v>
      </c>
    </row>
    <row r="5839" spans="1:23" x14ac:dyDescent="0.25">
      <c r="A5839" s="1"/>
      <c r="B5839" s="1"/>
      <c r="C5839" s="1"/>
      <c r="D5839" s="1"/>
      <c r="E5839" s="1"/>
      <c r="F5839" s="2"/>
      <c r="G5839" s="3"/>
      <c r="H5839" s="1"/>
      <c r="I5839" s="1"/>
      <c r="J5839" s="1" t="s">
        <v>10515</v>
      </c>
      <c r="K5839" s="2">
        <v>44279</v>
      </c>
      <c r="L5839" s="1" t="s">
        <v>4207</v>
      </c>
      <c r="M5839" s="1" t="str">
        <f t="shared" si="455"/>
        <v>Social Services</v>
      </c>
      <c r="N5839" s="1" t="s">
        <v>4205</v>
      </c>
      <c r="O5839" s="1" t="s">
        <v>4276</v>
      </c>
      <c r="P5839" s="1">
        <v>6575</v>
      </c>
      <c r="Q5839" s="1">
        <v>1990056</v>
      </c>
      <c r="R5839" s="1">
        <f t="shared" si="456"/>
        <v>0</v>
      </c>
      <c r="S5839" s="4">
        <v>1130112.5276026437</v>
      </c>
      <c r="T5839" s="4">
        <v>211173.40848443608</v>
      </c>
      <c r="U5839" s="1">
        <f t="shared" si="457"/>
        <v>1990056</v>
      </c>
      <c r="V5839" s="4">
        <f t="shared" si="458"/>
        <v>648770.06391292019</v>
      </c>
      <c r="W5839" s="1" t="str">
        <f t="shared" si="459"/>
        <v>Favourable</v>
      </c>
    </row>
    <row r="5840" spans="1:23" x14ac:dyDescent="0.25">
      <c r="A5840" s="1"/>
      <c r="B5840" s="1"/>
      <c r="C5840" s="1"/>
      <c r="D5840" s="1"/>
      <c r="E5840" s="1"/>
      <c r="F5840" s="2"/>
      <c r="G5840" s="3"/>
      <c r="H5840" s="1"/>
      <c r="I5840" s="1"/>
      <c r="J5840" s="1" t="s">
        <v>4858</v>
      </c>
      <c r="K5840" s="2">
        <v>44111</v>
      </c>
      <c r="L5840" s="1" t="s">
        <v>4227</v>
      </c>
      <c r="M5840" s="1" t="str">
        <f t="shared" si="455"/>
        <v>Infrastructure</v>
      </c>
      <c r="N5840" s="1" t="s">
        <v>4222</v>
      </c>
      <c r="O5840" s="1" t="s">
        <v>4304</v>
      </c>
      <c r="P5840" s="1">
        <v>9059</v>
      </c>
      <c r="Q5840" s="1">
        <v>1461670</v>
      </c>
      <c r="R5840" s="1">
        <f t="shared" si="456"/>
        <v>12035</v>
      </c>
      <c r="S5840" s="4">
        <v>796568.745597517</v>
      </c>
      <c r="T5840" s="4">
        <v>89961.423687248942</v>
      </c>
      <c r="U5840" s="1">
        <f t="shared" si="457"/>
        <v>1449635</v>
      </c>
      <c r="V5840" s="4">
        <f t="shared" si="458"/>
        <v>575139.83071523404</v>
      </c>
      <c r="W5840" s="1" t="str">
        <f t="shared" si="459"/>
        <v>Favourable</v>
      </c>
    </row>
    <row r="5841" spans="1:23" x14ac:dyDescent="0.25">
      <c r="A5841" s="1"/>
      <c r="B5841" s="1"/>
      <c r="C5841" s="1"/>
      <c r="D5841" s="1"/>
      <c r="E5841" s="1"/>
      <c r="F5841" s="2"/>
      <c r="G5841" s="3"/>
      <c r="H5841" s="1"/>
      <c r="I5841" s="1"/>
      <c r="J5841" s="1" t="s">
        <v>8124</v>
      </c>
      <c r="K5841" s="2">
        <v>44174</v>
      </c>
      <c r="L5841" s="1" t="s">
        <v>4227</v>
      </c>
      <c r="M5841" s="1" t="str">
        <f t="shared" si="455"/>
        <v>Infrastructure</v>
      </c>
      <c r="N5841" s="1" t="s">
        <v>4205</v>
      </c>
      <c r="O5841" s="1" t="s">
        <v>4421</v>
      </c>
      <c r="P5841" s="1">
        <v>9446</v>
      </c>
      <c r="Q5841" s="1">
        <v>1133383</v>
      </c>
      <c r="R5841" s="1">
        <f t="shared" si="456"/>
        <v>15458</v>
      </c>
      <c r="S5841" s="4">
        <v>670542.64350412623</v>
      </c>
      <c r="T5841" s="4">
        <v>22364.186442510534</v>
      </c>
      <c r="U5841" s="1">
        <f t="shared" si="457"/>
        <v>1117925</v>
      </c>
      <c r="V5841" s="4">
        <f t="shared" si="458"/>
        <v>440476.1700533632</v>
      </c>
      <c r="W5841" s="1" t="str">
        <f t="shared" si="459"/>
        <v>Favourable</v>
      </c>
    </row>
    <row r="5842" spans="1:23" x14ac:dyDescent="0.25">
      <c r="A5842" s="1"/>
      <c r="B5842" s="1"/>
      <c r="C5842" s="1"/>
      <c r="D5842" s="1"/>
      <c r="E5842" s="1"/>
      <c r="F5842" s="2"/>
      <c r="G5842" s="3"/>
      <c r="H5842" s="1"/>
      <c r="I5842" s="1"/>
      <c r="J5842" s="1" t="s">
        <v>10516</v>
      </c>
      <c r="K5842" s="2">
        <v>44481</v>
      </c>
      <c r="L5842" s="1" t="s">
        <v>4207</v>
      </c>
      <c r="M5842" s="1" t="str">
        <f t="shared" si="455"/>
        <v>Social Services</v>
      </c>
      <c r="N5842" s="1" t="s">
        <v>4222</v>
      </c>
      <c r="O5842" s="1" t="s">
        <v>4250</v>
      </c>
      <c r="P5842" s="1">
        <v>7890</v>
      </c>
      <c r="Q5842" s="1">
        <v>883101</v>
      </c>
      <c r="R5842" s="1">
        <f t="shared" si="456"/>
        <v>0</v>
      </c>
      <c r="S5842" s="4">
        <v>726167.9359714482</v>
      </c>
      <c r="T5842" s="4">
        <v>227363.91252469795</v>
      </c>
      <c r="U5842" s="1">
        <f t="shared" si="457"/>
        <v>883101</v>
      </c>
      <c r="V5842" s="4">
        <f t="shared" si="458"/>
        <v>-70430.848496146151</v>
      </c>
      <c r="W5842" s="1" t="str">
        <f t="shared" si="459"/>
        <v>Adverse</v>
      </c>
    </row>
    <row r="5843" spans="1:23" x14ac:dyDescent="0.25">
      <c r="A5843" s="1"/>
      <c r="B5843" s="1"/>
      <c r="C5843" s="1"/>
      <c r="D5843" s="1"/>
      <c r="E5843" s="1"/>
      <c r="F5843" s="2"/>
      <c r="G5843" s="3"/>
      <c r="H5843" s="1"/>
      <c r="I5843" s="1"/>
      <c r="J5843" s="1" t="s">
        <v>9951</v>
      </c>
      <c r="K5843" s="2">
        <v>44206</v>
      </c>
      <c r="L5843" s="1" t="s">
        <v>4238</v>
      </c>
      <c r="M5843" s="1" t="str">
        <f t="shared" si="455"/>
        <v>Education</v>
      </c>
      <c r="N5843" s="1" t="s">
        <v>4222</v>
      </c>
      <c r="O5843" s="1" t="s">
        <v>4237</v>
      </c>
      <c r="P5843" s="1">
        <v>7114</v>
      </c>
      <c r="Q5843" s="1">
        <v>642643</v>
      </c>
      <c r="R5843" s="1">
        <f t="shared" si="456"/>
        <v>58139</v>
      </c>
      <c r="S5843" s="4">
        <v>479559.70536165556</v>
      </c>
      <c r="T5843" s="4">
        <v>189901.9218675576</v>
      </c>
      <c r="U5843" s="1">
        <f t="shared" si="457"/>
        <v>584504</v>
      </c>
      <c r="V5843" s="4">
        <f t="shared" si="458"/>
        <v>-26818.627229213133</v>
      </c>
      <c r="W5843" s="1" t="str">
        <f t="shared" si="459"/>
        <v>Adverse</v>
      </c>
    </row>
    <row r="5844" spans="1:23" x14ac:dyDescent="0.25">
      <c r="A5844" s="1"/>
      <c r="B5844" s="1"/>
      <c r="C5844" s="1"/>
      <c r="D5844" s="1"/>
      <c r="E5844" s="1"/>
      <c r="F5844" s="2"/>
      <c r="G5844" s="3"/>
      <c r="H5844" s="1"/>
      <c r="I5844" s="1"/>
      <c r="J5844" s="1" t="s">
        <v>10517</v>
      </c>
      <c r="K5844" s="2">
        <v>44931</v>
      </c>
      <c r="L5844" s="1" t="s">
        <v>4238</v>
      </c>
      <c r="M5844" s="1" t="str">
        <f t="shared" si="455"/>
        <v>Education</v>
      </c>
      <c r="N5844" s="1" t="s">
        <v>4210</v>
      </c>
      <c r="O5844" s="1" t="s">
        <v>4338</v>
      </c>
      <c r="P5844" s="1">
        <v>7332</v>
      </c>
      <c r="Q5844" s="1">
        <v>690720</v>
      </c>
      <c r="R5844" s="1">
        <f t="shared" si="456"/>
        <v>0</v>
      </c>
      <c r="S5844" s="4">
        <v>436978.75097966875</v>
      </c>
      <c r="T5844" s="4">
        <v>121304.91638393438</v>
      </c>
      <c r="U5844" s="1">
        <f t="shared" si="457"/>
        <v>690720</v>
      </c>
      <c r="V5844" s="4">
        <f t="shared" si="458"/>
        <v>132436.33263639687</v>
      </c>
      <c r="W5844" s="1" t="str">
        <f t="shared" si="459"/>
        <v>Favourable</v>
      </c>
    </row>
    <row r="5845" spans="1:23" x14ac:dyDescent="0.25">
      <c r="A5845" s="1"/>
      <c r="B5845" s="1"/>
      <c r="C5845" s="1"/>
      <c r="D5845" s="1"/>
      <c r="E5845" s="1"/>
      <c r="F5845" s="2"/>
      <c r="G5845" s="3"/>
      <c r="H5845" s="1"/>
      <c r="I5845" s="1"/>
      <c r="J5845" s="1" t="s">
        <v>10518</v>
      </c>
      <c r="K5845" s="2">
        <v>44035</v>
      </c>
      <c r="L5845" s="1" t="s">
        <v>4227</v>
      </c>
      <c r="M5845" s="1" t="str">
        <f t="shared" si="455"/>
        <v>Infrastructure</v>
      </c>
      <c r="N5845" s="1" t="s">
        <v>4222</v>
      </c>
      <c r="O5845" s="1" t="s">
        <v>4247</v>
      </c>
      <c r="P5845" s="1">
        <v>8311</v>
      </c>
      <c r="Q5845" s="1">
        <v>1629459</v>
      </c>
      <c r="R5845" s="1">
        <f t="shared" si="456"/>
        <v>0</v>
      </c>
      <c r="S5845" s="4">
        <v>306309.59460156597</v>
      </c>
      <c r="T5845" s="4">
        <v>450692.039383533</v>
      </c>
      <c r="U5845" s="1">
        <f t="shared" si="457"/>
        <v>1629459</v>
      </c>
      <c r="V5845" s="4">
        <f t="shared" si="458"/>
        <v>872457.36601490108</v>
      </c>
      <c r="W5845" s="1" t="str">
        <f t="shared" si="459"/>
        <v>Favourable</v>
      </c>
    </row>
    <row r="5846" spans="1:23" x14ac:dyDescent="0.25">
      <c r="A5846" s="1"/>
      <c r="B5846" s="1"/>
      <c r="C5846" s="1"/>
      <c r="D5846" s="1"/>
      <c r="E5846" s="1"/>
      <c r="F5846" s="2"/>
      <c r="G5846" s="3"/>
      <c r="H5846" s="1"/>
      <c r="I5846" s="1"/>
      <c r="J5846" s="1" t="s">
        <v>6197</v>
      </c>
      <c r="K5846" s="2">
        <v>44259</v>
      </c>
      <c r="L5846" s="1" t="s">
        <v>4204</v>
      </c>
      <c r="M5846" s="1" t="str">
        <f t="shared" si="455"/>
        <v>Education</v>
      </c>
      <c r="N5846" s="1" t="s">
        <v>4222</v>
      </c>
      <c r="O5846" s="1" t="s">
        <v>4388</v>
      </c>
      <c r="P5846" s="1">
        <v>7467</v>
      </c>
      <c r="Q5846" s="1">
        <v>1768394</v>
      </c>
      <c r="R5846" s="1">
        <f t="shared" si="456"/>
        <v>36384</v>
      </c>
      <c r="S5846" s="4">
        <v>592546.61424848763</v>
      </c>
      <c r="T5846" s="4">
        <v>465140.56882892066</v>
      </c>
      <c r="U5846" s="1">
        <f t="shared" si="457"/>
        <v>1732010</v>
      </c>
      <c r="V5846" s="4">
        <f t="shared" si="458"/>
        <v>710706.81692259177</v>
      </c>
      <c r="W5846" s="1" t="str">
        <f t="shared" si="459"/>
        <v>Favourable</v>
      </c>
    </row>
    <row r="5847" spans="1:23" x14ac:dyDescent="0.25">
      <c r="A5847" s="1"/>
      <c r="B5847" s="1"/>
      <c r="C5847" s="1"/>
      <c r="D5847" s="1"/>
      <c r="E5847" s="1"/>
      <c r="F5847" s="2"/>
      <c r="G5847" s="3"/>
      <c r="H5847" s="1"/>
      <c r="I5847" s="1"/>
      <c r="J5847" s="1" t="s">
        <v>9754</v>
      </c>
      <c r="K5847" s="2">
        <v>45056</v>
      </c>
      <c r="L5847" s="1" t="s">
        <v>4207</v>
      </c>
      <c r="M5847" s="1" t="str">
        <f t="shared" si="455"/>
        <v>Social Services</v>
      </c>
      <c r="N5847" s="1" t="s">
        <v>4222</v>
      </c>
      <c r="O5847" s="1" t="s">
        <v>4206</v>
      </c>
      <c r="P5847" s="1">
        <v>7752</v>
      </c>
      <c r="Q5847" s="1">
        <v>478922</v>
      </c>
      <c r="R5847" s="1">
        <f t="shared" si="456"/>
        <v>19275</v>
      </c>
      <c r="S5847" s="4">
        <v>223164.54543500417</v>
      </c>
      <c r="T5847" s="4">
        <v>150958.18082051128</v>
      </c>
      <c r="U5847" s="1">
        <f t="shared" si="457"/>
        <v>459647</v>
      </c>
      <c r="V5847" s="4">
        <f t="shared" si="458"/>
        <v>104799.27374448453</v>
      </c>
      <c r="W5847" s="1" t="str">
        <f t="shared" si="459"/>
        <v>Favourable</v>
      </c>
    </row>
    <row r="5848" spans="1:23" x14ac:dyDescent="0.25">
      <c r="A5848" s="1"/>
      <c r="B5848" s="1"/>
      <c r="C5848" s="1"/>
      <c r="D5848" s="1"/>
      <c r="E5848" s="1"/>
      <c r="F5848" s="2"/>
      <c r="G5848" s="3"/>
      <c r="H5848" s="1"/>
      <c r="I5848" s="1"/>
      <c r="J5848" s="1" t="s">
        <v>10030</v>
      </c>
      <c r="K5848" s="2">
        <v>44419</v>
      </c>
      <c r="L5848" s="1" t="s">
        <v>4238</v>
      </c>
      <c r="M5848" s="1" t="str">
        <f t="shared" si="455"/>
        <v>Education</v>
      </c>
      <c r="N5848" s="1" t="s">
        <v>4222</v>
      </c>
      <c r="O5848" s="1" t="s">
        <v>4496</v>
      </c>
      <c r="P5848" s="1">
        <v>5941</v>
      </c>
      <c r="Q5848" s="1">
        <v>1972278</v>
      </c>
      <c r="R5848" s="1">
        <f t="shared" si="456"/>
        <v>10253</v>
      </c>
      <c r="S5848" s="4">
        <v>221175.81297495513</v>
      </c>
      <c r="T5848" s="4">
        <v>518061.15300328279</v>
      </c>
      <c r="U5848" s="1">
        <f t="shared" si="457"/>
        <v>1962025</v>
      </c>
      <c r="V5848" s="4">
        <f t="shared" si="458"/>
        <v>1233041.0340217622</v>
      </c>
      <c r="W5848" s="1" t="str">
        <f t="shared" si="459"/>
        <v>Favourable</v>
      </c>
    </row>
    <row r="5849" spans="1:23" x14ac:dyDescent="0.25">
      <c r="A5849" s="1"/>
      <c r="B5849" s="1"/>
      <c r="C5849" s="1"/>
      <c r="D5849" s="1"/>
      <c r="E5849" s="1"/>
      <c r="F5849" s="2"/>
      <c r="G5849" s="3"/>
      <c r="H5849" s="1"/>
      <c r="I5849" s="1"/>
      <c r="J5849" s="1" t="s">
        <v>10519</v>
      </c>
      <c r="K5849" s="2">
        <v>44648</v>
      </c>
      <c r="L5849" s="1" t="s">
        <v>4204</v>
      </c>
      <c r="M5849" s="1" t="str">
        <f t="shared" si="455"/>
        <v>Education</v>
      </c>
      <c r="N5849" s="1" t="s">
        <v>4205</v>
      </c>
      <c r="O5849" s="1" t="s">
        <v>4311</v>
      </c>
      <c r="P5849" s="1">
        <v>7147</v>
      </c>
      <c r="Q5849" s="1">
        <v>1432894</v>
      </c>
      <c r="R5849" s="1">
        <f t="shared" si="456"/>
        <v>0</v>
      </c>
      <c r="S5849" s="4">
        <v>956762.99469585379</v>
      </c>
      <c r="T5849" s="4">
        <v>203599.02182879692</v>
      </c>
      <c r="U5849" s="1">
        <f t="shared" si="457"/>
        <v>1432894</v>
      </c>
      <c r="V5849" s="4">
        <f t="shared" si="458"/>
        <v>272531.98347534938</v>
      </c>
      <c r="W5849" s="1" t="str">
        <f t="shared" si="459"/>
        <v>Favourable</v>
      </c>
    </row>
    <row r="5850" spans="1:23" x14ac:dyDescent="0.25">
      <c r="A5850" s="1"/>
      <c r="B5850" s="1"/>
      <c r="C5850" s="1"/>
      <c r="D5850" s="1"/>
      <c r="E5850" s="1"/>
      <c r="F5850" s="2"/>
      <c r="G5850" s="3"/>
      <c r="H5850" s="1"/>
      <c r="I5850" s="1"/>
      <c r="J5850" s="1" t="s">
        <v>10520</v>
      </c>
      <c r="K5850" s="2">
        <v>44579</v>
      </c>
      <c r="L5850" s="1" t="s">
        <v>4227</v>
      </c>
      <c r="M5850" s="1" t="str">
        <f t="shared" si="455"/>
        <v>Infrastructure</v>
      </c>
      <c r="N5850" s="1" t="s">
        <v>4222</v>
      </c>
      <c r="O5850" s="1" t="s">
        <v>4233</v>
      </c>
      <c r="P5850" s="1">
        <v>6569</v>
      </c>
      <c r="Q5850" s="1">
        <v>1056723</v>
      </c>
      <c r="R5850" s="1">
        <f t="shared" si="456"/>
        <v>0</v>
      </c>
      <c r="S5850" s="4">
        <v>405990.8094410472</v>
      </c>
      <c r="T5850" s="4">
        <v>32831.677027520738</v>
      </c>
      <c r="U5850" s="1">
        <f t="shared" si="457"/>
        <v>1056723</v>
      </c>
      <c r="V5850" s="4">
        <f t="shared" si="458"/>
        <v>617900.51353143202</v>
      </c>
      <c r="W5850" s="1" t="str">
        <f t="shared" si="459"/>
        <v>Favourable</v>
      </c>
    </row>
    <row r="5851" spans="1:23" x14ac:dyDescent="0.25">
      <c r="A5851" s="1"/>
      <c r="B5851" s="1"/>
      <c r="C5851" s="1"/>
      <c r="D5851" s="1"/>
      <c r="E5851" s="1"/>
      <c r="F5851" s="2"/>
      <c r="G5851" s="3"/>
      <c r="H5851" s="1"/>
      <c r="I5851" s="1"/>
      <c r="J5851" s="1" t="s">
        <v>10521</v>
      </c>
      <c r="K5851" s="2">
        <v>44358</v>
      </c>
      <c r="L5851" s="1" t="s">
        <v>4238</v>
      </c>
      <c r="M5851" s="1" t="str">
        <f t="shared" si="455"/>
        <v>Education</v>
      </c>
      <c r="N5851" s="1" t="s">
        <v>4210</v>
      </c>
      <c r="O5851" s="1" t="s">
        <v>4256</v>
      </c>
      <c r="P5851" s="1">
        <v>6085</v>
      </c>
      <c r="Q5851" s="1">
        <v>1885269</v>
      </c>
      <c r="R5851" s="1">
        <f t="shared" si="456"/>
        <v>0</v>
      </c>
      <c r="S5851" s="4">
        <v>1719842.5917295779</v>
      </c>
      <c r="T5851" s="4">
        <v>182445.90391561089</v>
      </c>
      <c r="U5851" s="1">
        <f t="shared" si="457"/>
        <v>1885269</v>
      </c>
      <c r="V5851" s="4">
        <f t="shared" si="458"/>
        <v>-17019.495645188726</v>
      </c>
      <c r="W5851" s="1" t="str">
        <f t="shared" si="459"/>
        <v>Adverse</v>
      </c>
    </row>
    <row r="5852" spans="1:23" x14ac:dyDescent="0.25">
      <c r="A5852" s="1"/>
      <c r="B5852" s="1"/>
      <c r="C5852" s="1"/>
      <c r="D5852" s="1"/>
      <c r="E5852" s="1"/>
      <c r="F5852" s="2"/>
      <c r="G5852" s="3"/>
      <c r="H5852" s="1"/>
      <c r="I5852" s="1"/>
      <c r="J5852" s="1" t="s">
        <v>9976</v>
      </c>
      <c r="K5852" s="2">
        <v>44125</v>
      </c>
      <c r="L5852" s="1" t="s">
        <v>4204</v>
      </c>
      <c r="M5852" s="1" t="str">
        <f t="shared" si="455"/>
        <v>Education</v>
      </c>
      <c r="N5852" s="1" t="s">
        <v>4210</v>
      </c>
      <c r="O5852" s="1" t="s">
        <v>4292</v>
      </c>
      <c r="P5852" s="1">
        <v>6210</v>
      </c>
      <c r="Q5852" s="1">
        <v>701878</v>
      </c>
      <c r="R5852" s="1">
        <f t="shared" si="456"/>
        <v>19500</v>
      </c>
      <c r="S5852" s="4">
        <v>399688.655955414</v>
      </c>
      <c r="T5852" s="4">
        <v>173597.35360194388</v>
      </c>
      <c r="U5852" s="1">
        <f t="shared" si="457"/>
        <v>682378</v>
      </c>
      <c r="V5852" s="4">
        <f t="shared" si="458"/>
        <v>128591.99044264213</v>
      </c>
      <c r="W5852" s="1" t="str">
        <f t="shared" si="459"/>
        <v>Favourable</v>
      </c>
    </row>
    <row r="5853" spans="1:23" x14ac:dyDescent="0.25">
      <c r="A5853" s="1"/>
      <c r="B5853" s="1"/>
      <c r="C5853" s="1"/>
      <c r="D5853" s="1"/>
      <c r="E5853" s="1"/>
      <c r="F5853" s="2"/>
      <c r="G5853" s="3"/>
      <c r="H5853" s="1"/>
      <c r="I5853" s="1"/>
      <c r="J5853" s="1" t="s">
        <v>7072</v>
      </c>
      <c r="K5853" s="2">
        <v>44760</v>
      </c>
      <c r="L5853" s="1" t="s">
        <v>4238</v>
      </c>
      <c r="M5853" s="1" t="str">
        <f t="shared" si="455"/>
        <v>Education</v>
      </c>
      <c r="N5853" s="1" t="s">
        <v>4205</v>
      </c>
      <c r="O5853" s="1" t="s">
        <v>4358</v>
      </c>
      <c r="P5853" s="1">
        <v>8558</v>
      </c>
      <c r="Q5853" s="1">
        <v>2146574</v>
      </c>
      <c r="R5853" s="1">
        <f t="shared" si="456"/>
        <v>29178</v>
      </c>
      <c r="S5853" s="4">
        <v>1941187.3935434916</v>
      </c>
      <c r="T5853" s="4">
        <v>369220.92182918318</v>
      </c>
      <c r="U5853" s="1">
        <f t="shared" si="457"/>
        <v>2117396</v>
      </c>
      <c r="V5853" s="4">
        <f t="shared" si="458"/>
        <v>-163834.31537267473</v>
      </c>
      <c r="W5853" s="1" t="str">
        <f t="shared" si="459"/>
        <v>Adverse</v>
      </c>
    </row>
    <row r="5854" spans="1:23" x14ac:dyDescent="0.25">
      <c r="A5854" s="1"/>
      <c r="B5854" s="1"/>
      <c r="C5854" s="1"/>
      <c r="D5854" s="1"/>
      <c r="E5854" s="1"/>
      <c r="F5854" s="2"/>
      <c r="G5854" s="3"/>
      <c r="H5854" s="1"/>
      <c r="I5854" s="1"/>
      <c r="J5854" s="1" t="s">
        <v>6995</v>
      </c>
      <c r="K5854" s="2">
        <v>43846</v>
      </c>
      <c r="L5854" s="1" t="s">
        <v>4204</v>
      </c>
      <c r="M5854" s="1" t="str">
        <f t="shared" si="455"/>
        <v>Education</v>
      </c>
      <c r="N5854" s="1" t="s">
        <v>4205</v>
      </c>
      <c r="O5854" s="1" t="s">
        <v>4289</v>
      </c>
      <c r="P5854" s="1">
        <v>8179</v>
      </c>
      <c r="Q5854" s="1">
        <v>1708933</v>
      </c>
      <c r="R5854" s="1">
        <f t="shared" si="456"/>
        <v>30303</v>
      </c>
      <c r="S5854" s="4">
        <v>1662981.8352026225</v>
      </c>
      <c r="T5854" s="4">
        <v>549807.13196293591</v>
      </c>
      <c r="U5854" s="1">
        <f t="shared" si="457"/>
        <v>1678630</v>
      </c>
      <c r="V5854" s="4">
        <f t="shared" si="458"/>
        <v>-503855.9671655586</v>
      </c>
      <c r="W5854" s="1" t="str">
        <f t="shared" si="459"/>
        <v>Adverse</v>
      </c>
    </row>
    <row r="5855" spans="1:23" x14ac:dyDescent="0.25">
      <c r="A5855" s="1"/>
      <c r="B5855" s="1"/>
      <c r="C5855" s="1"/>
      <c r="D5855" s="1"/>
      <c r="E5855" s="1"/>
      <c r="F5855" s="2"/>
      <c r="G5855" s="3"/>
      <c r="H5855" s="1"/>
      <c r="I5855" s="1"/>
      <c r="J5855" s="1" t="s">
        <v>5386</v>
      </c>
      <c r="K5855" s="2">
        <v>44414</v>
      </c>
      <c r="L5855" s="1" t="s">
        <v>4238</v>
      </c>
      <c r="M5855" s="1" t="str">
        <f t="shared" si="455"/>
        <v>Education</v>
      </c>
      <c r="N5855" s="1" t="s">
        <v>4210</v>
      </c>
      <c r="O5855" s="1" t="s">
        <v>4223</v>
      </c>
      <c r="P5855" s="1">
        <v>9454</v>
      </c>
      <c r="Q5855" s="1">
        <v>487062</v>
      </c>
      <c r="R5855" s="1">
        <f t="shared" si="456"/>
        <v>45808</v>
      </c>
      <c r="S5855" s="4">
        <v>384639.25068394112</v>
      </c>
      <c r="T5855" s="4">
        <v>29156.09301865015</v>
      </c>
      <c r="U5855" s="1">
        <f t="shared" si="457"/>
        <v>441254</v>
      </c>
      <c r="V5855" s="4">
        <f t="shared" si="458"/>
        <v>73266.656297408743</v>
      </c>
      <c r="W5855" s="1" t="str">
        <f t="shared" si="459"/>
        <v>Favourable</v>
      </c>
    </row>
    <row r="5856" spans="1:23" x14ac:dyDescent="0.25">
      <c r="A5856" s="1"/>
      <c r="B5856" s="1"/>
      <c r="C5856" s="1"/>
      <c r="D5856" s="1"/>
      <c r="E5856" s="1"/>
      <c r="F5856" s="2"/>
      <c r="G5856" s="3"/>
      <c r="H5856" s="1"/>
      <c r="I5856" s="1"/>
      <c r="J5856" s="1" t="s">
        <v>10522</v>
      </c>
      <c r="K5856" s="2">
        <v>45358</v>
      </c>
      <c r="L5856" s="1" t="s">
        <v>4204</v>
      </c>
      <c r="M5856" s="1" t="str">
        <f t="shared" si="455"/>
        <v>Education</v>
      </c>
      <c r="N5856" s="1" t="s">
        <v>4205</v>
      </c>
      <c r="O5856" s="1" t="s">
        <v>4237</v>
      </c>
      <c r="P5856" s="1">
        <v>6931</v>
      </c>
      <c r="Q5856" s="1">
        <v>716989</v>
      </c>
      <c r="R5856" s="1">
        <f t="shared" si="456"/>
        <v>0</v>
      </c>
      <c r="S5856" s="4">
        <v>153762.69769656844</v>
      </c>
      <c r="T5856" s="4">
        <v>37725.104198825939</v>
      </c>
      <c r="U5856" s="1">
        <f t="shared" si="457"/>
        <v>716989</v>
      </c>
      <c r="V5856" s="4">
        <f t="shared" si="458"/>
        <v>525501.19810460554</v>
      </c>
      <c r="W5856" s="1" t="str">
        <f t="shared" si="459"/>
        <v>Favourable</v>
      </c>
    </row>
    <row r="5857" spans="1:23" x14ac:dyDescent="0.25">
      <c r="A5857" s="1"/>
      <c r="B5857" s="1"/>
      <c r="C5857" s="1"/>
      <c r="D5857" s="1"/>
      <c r="E5857" s="1"/>
      <c r="F5857" s="2"/>
      <c r="G5857" s="3"/>
      <c r="H5857" s="1"/>
      <c r="I5857" s="1"/>
      <c r="J5857" s="1" t="s">
        <v>8364</v>
      </c>
      <c r="K5857" s="2">
        <v>45109</v>
      </c>
      <c r="L5857" s="1" t="s">
        <v>4207</v>
      </c>
      <c r="M5857" s="1" t="str">
        <f t="shared" si="455"/>
        <v>Social Services</v>
      </c>
      <c r="N5857" s="1" t="s">
        <v>4222</v>
      </c>
      <c r="O5857" s="1" t="s">
        <v>4438</v>
      </c>
      <c r="P5857" s="1">
        <v>7316</v>
      </c>
      <c r="Q5857" s="1">
        <v>489234</v>
      </c>
      <c r="R5857" s="1">
        <f t="shared" si="456"/>
        <v>55581</v>
      </c>
      <c r="S5857" s="4">
        <v>114636.9776235796</v>
      </c>
      <c r="T5857" s="4">
        <v>48020.644941148967</v>
      </c>
      <c r="U5857" s="1">
        <f t="shared" si="457"/>
        <v>433653</v>
      </c>
      <c r="V5857" s="4">
        <f t="shared" si="458"/>
        <v>326576.3774352714</v>
      </c>
      <c r="W5857" s="1" t="str">
        <f t="shared" si="459"/>
        <v>Favourable</v>
      </c>
    </row>
    <row r="5858" spans="1:23" x14ac:dyDescent="0.25">
      <c r="A5858" s="1"/>
      <c r="B5858" s="1"/>
      <c r="C5858" s="1"/>
      <c r="D5858" s="1"/>
      <c r="E5858" s="1"/>
      <c r="F5858" s="2"/>
      <c r="G5858" s="3"/>
      <c r="H5858" s="1"/>
      <c r="I5858" s="1"/>
      <c r="J5858" s="1" t="s">
        <v>9284</v>
      </c>
      <c r="K5858" s="2">
        <v>44741</v>
      </c>
      <c r="L5858" s="1" t="s">
        <v>4207</v>
      </c>
      <c r="M5858" s="1" t="str">
        <f t="shared" si="455"/>
        <v>Social Services</v>
      </c>
      <c r="N5858" s="1" t="s">
        <v>4210</v>
      </c>
      <c r="O5858" s="1" t="s">
        <v>4237</v>
      </c>
      <c r="P5858" s="1">
        <v>9477</v>
      </c>
      <c r="Q5858" s="1">
        <v>691792</v>
      </c>
      <c r="R5858" s="1">
        <f t="shared" si="456"/>
        <v>37231</v>
      </c>
      <c r="S5858" s="4">
        <v>355836.13396679919</v>
      </c>
      <c r="T5858" s="4">
        <v>179768.71965650201</v>
      </c>
      <c r="U5858" s="1">
        <f t="shared" si="457"/>
        <v>654561</v>
      </c>
      <c r="V5858" s="4">
        <f t="shared" si="458"/>
        <v>156187.14637669874</v>
      </c>
      <c r="W5858" s="1" t="str">
        <f t="shared" si="459"/>
        <v>Favourable</v>
      </c>
    </row>
    <row r="5859" spans="1:23" x14ac:dyDescent="0.25">
      <c r="A5859" s="1"/>
      <c r="B5859" s="1"/>
      <c r="C5859" s="1"/>
      <c r="D5859" s="1"/>
      <c r="E5859" s="1"/>
      <c r="F5859" s="2"/>
      <c r="G5859" s="3"/>
      <c r="H5859" s="1"/>
      <c r="I5859" s="1"/>
      <c r="J5859" s="1" t="s">
        <v>9868</v>
      </c>
      <c r="K5859" s="2">
        <v>44864</v>
      </c>
      <c r="L5859" s="1" t="s">
        <v>4227</v>
      </c>
      <c r="M5859" s="1" t="str">
        <f t="shared" si="455"/>
        <v>Infrastructure</v>
      </c>
      <c r="N5859" s="1" t="s">
        <v>4222</v>
      </c>
      <c r="O5859" s="1" t="s">
        <v>4479</v>
      </c>
      <c r="P5859" s="1">
        <v>9163</v>
      </c>
      <c r="Q5859" s="1">
        <v>386710</v>
      </c>
      <c r="R5859" s="1">
        <f t="shared" si="456"/>
        <v>20112</v>
      </c>
      <c r="S5859" s="4">
        <v>290822.17980026384</v>
      </c>
      <c r="T5859" s="4">
        <v>84266.404166037173</v>
      </c>
      <c r="U5859" s="1">
        <f t="shared" si="457"/>
        <v>366598</v>
      </c>
      <c r="V5859" s="4">
        <f t="shared" si="458"/>
        <v>11621.416033699003</v>
      </c>
      <c r="W5859" s="1" t="str">
        <f t="shared" si="459"/>
        <v>Favourable</v>
      </c>
    </row>
    <row r="5860" spans="1:23" x14ac:dyDescent="0.25">
      <c r="A5860" s="1"/>
      <c r="B5860" s="1"/>
      <c r="C5860" s="1"/>
      <c r="D5860" s="1"/>
      <c r="E5860" s="1"/>
      <c r="F5860" s="2"/>
      <c r="G5860" s="3"/>
      <c r="H5860" s="1"/>
      <c r="I5860" s="1"/>
      <c r="J5860" s="1" t="s">
        <v>8417</v>
      </c>
      <c r="K5860" s="2">
        <v>44595</v>
      </c>
      <c r="L5860" s="1" t="s">
        <v>4207</v>
      </c>
      <c r="M5860" s="1" t="str">
        <f t="shared" si="455"/>
        <v>Social Services</v>
      </c>
      <c r="N5860" s="1" t="s">
        <v>4205</v>
      </c>
      <c r="O5860" s="1" t="s">
        <v>4361</v>
      </c>
      <c r="P5860" s="1">
        <v>8194</v>
      </c>
      <c r="Q5860" s="1">
        <v>697378</v>
      </c>
      <c r="R5860" s="1">
        <f t="shared" si="456"/>
        <v>57147</v>
      </c>
      <c r="S5860" s="4">
        <v>162929.7977168498</v>
      </c>
      <c r="T5860" s="4">
        <v>82778.141550639572</v>
      </c>
      <c r="U5860" s="1">
        <f t="shared" si="457"/>
        <v>640231</v>
      </c>
      <c r="V5860" s="4">
        <f t="shared" si="458"/>
        <v>451670.06073251064</v>
      </c>
      <c r="W5860" s="1" t="str">
        <f t="shared" si="459"/>
        <v>Favourable</v>
      </c>
    </row>
    <row r="5861" spans="1:23" x14ac:dyDescent="0.25">
      <c r="A5861" s="1"/>
      <c r="B5861" s="1"/>
      <c r="C5861" s="1"/>
      <c r="D5861" s="1"/>
      <c r="E5861" s="1"/>
      <c r="F5861" s="2"/>
      <c r="G5861" s="3"/>
      <c r="H5861" s="1"/>
      <c r="I5861" s="1"/>
      <c r="J5861" s="1" t="s">
        <v>10523</v>
      </c>
      <c r="K5861" s="2">
        <v>43862</v>
      </c>
      <c r="L5861" s="1" t="s">
        <v>4207</v>
      </c>
      <c r="M5861" s="1" t="str">
        <f t="shared" si="455"/>
        <v>Social Services</v>
      </c>
      <c r="N5861" s="1" t="s">
        <v>4205</v>
      </c>
      <c r="O5861" s="1" t="s">
        <v>4374</v>
      </c>
      <c r="P5861" s="1">
        <v>8124</v>
      </c>
      <c r="Q5861" s="1">
        <v>351202</v>
      </c>
      <c r="R5861" s="1">
        <f t="shared" si="456"/>
        <v>0</v>
      </c>
      <c r="S5861" s="4">
        <v>313.54883123011848</v>
      </c>
      <c r="T5861" s="4">
        <v>76528.373536073777</v>
      </c>
      <c r="U5861" s="1">
        <f t="shared" si="457"/>
        <v>351202</v>
      </c>
      <c r="V5861" s="4">
        <f t="shared" si="458"/>
        <v>274360.07763269613</v>
      </c>
      <c r="W5861" s="1" t="str">
        <f t="shared" si="459"/>
        <v>Favourable</v>
      </c>
    </row>
    <row r="5862" spans="1:23" x14ac:dyDescent="0.25">
      <c r="A5862" s="1"/>
      <c r="B5862" s="1"/>
      <c r="C5862" s="1"/>
      <c r="D5862" s="1"/>
      <c r="E5862" s="1"/>
      <c r="F5862" s="2"/>
      <c r="G5862" s="3"/>
      <c r="H5862" s="1"/>
      <c r="I5862" s="1"/>
      <c r="J5862" s="1" t="s">
        <v>8970</v>
      </c>
      <c r="K5862" s="2">
        <v>44396</v>
      </c>
      <c r="L5862" s="1" t="s">
        <v>4207</v>
      </c>
      <c r="M5862" s="1" t="str">
        <f t="shared" si="455"/>
        <v>Social Services</v>
      </c>
      <c r="N5862" s="1" t="s">
        <v>4205</v>
      </c>
      <c r="O5862" s="1" t="s">
        <v>4358</v>
      </c>
      <c r="P5862" s="1">
        <v>7032</v>
      </c>
      <c r="Q5862" s="1">
        <v>2320814</v>
      </c>
      <c r="R5862" s="1">
        <f t="shared" si="456"/>
        <v>23559</v>
      </c>
      <c r="S5862" s="4">
        <v>237324.88927681238</v>
      </c>
      <c r="T5862" s="4">
        <v>501850.60523275024</v>
      </c>
      <c r="U5862" s="1">
        <f t="shared" si="457"/>
        <v>2297255</v>
      </c>
      <c r="V5862" s="4">
        <f t="shared" si="458"/>
        <v>1581638.5054904374</v>
      </c>
      <c r="W5862" s="1" t="str">
        <f t="shared" si="459"/>
        <v>Favourable</v>
      </c>
    </row>
    <row r="5863" spans="1:23" x14ac:dyDescent="0.25">
      <c r="A5863" s="1"/>
      <c r="B5863" s="1"/>
      <c r="C5863" s="1"/>
      <c r="D5863" s="1"/>
      <c r="E5863" s="1"/>
      <c r="F5863" s="2"/>
      <c r="G5863" s="3"/>
      <c r="H5863" s="1"/>
      <c r="I5863" s="1"/>
      <c r="J5863" s="1" t="s">
        <v>8036</v>
      </c>
      <c r="K5863" s="2">
        <v>44729</v>
      </c>
      <c r="L5863" s="1" t="s">
        <v>4204</v>
      </c>
      <c r="M5863" s="1" t="str">
        <f t="shared" si="455"/>
        <v>Education</v>
      </c>
      <c r="N5863" s="1" t="s">
        <v>4210</v>
      </c>
      <c r="O5863" s="1" t="s">
        <v>4256</v>
      </c>
      <c r="P5863" s="1">
        <v>5814</v>
      </c>
      <c r="Q5863" s="1">
        <v>1754744</v>
      </c>
      <c r="R5863" s="1">
        <f t="shared" si="456"/>
        <v>23991</v>
      </c>
      <c r="S5863" s="4">
        <v>699532.06358630536</v>
      </c>
      <c r="T5863" s="4">
        <v>458377.37569687539</v>
      </c>
      <c r="U5863" s="1">
        <f t="shared" si="457"/>
        <v>1730753</v>
      </c>
      <c r="V5863" s="4">
        <f t="shared" si="458"/>
        <v>596834.56071681925</v>
      </c>
      <c r="W5863" s="1" t="str">
        <f t="shared" si="459"/>
        <v>Favourable</v>
      </c>
    </row>
    <row r="5864" spans="1:23" x14ac:dyDescent="0.25">
      <c r="A5864" s="1"/>
      <c r="B5864" s="1"/>
      <c r="C5864" s="1"/>
      <c r="D5864" s="1"/>
      <c r="E5864" s="1"/>
      <c r="F5864" s="2"/>
      <c r="G5864" s="3"/>
      <c r="H5864" s="1"/>
      <c r="I5864" s="1"/>
      <c r="J5864" s="1" t="s">
        <v>10524</v>
      </c>
      <c r="K5864" s="2">
        <v>44373</v>
      </c>
      <c r="L5864" s="1" t="s">
        <v>4227</v>
      </c>
      <c r="M5864" s="1" t="str">
        <f t="shared" si="455"/>
        <v>Infrastructure</v>
      </c>
      <c r="N5864" s="1" t="s">
        <v>4205</v>
      </c>
      <c r="O5864" s="1" t="s">
        <v>4421</v>
      </c>
      <c r="P5864" s="1">
        <v>5951</v>
      </c>
      <c r="Q5864" s="1">
        <v>1947650</v>
      </c>
      <c r="R5864" s="1">
        <f t="shared" si="456"/>
        <v>0</v>
      </c>
      <c r="S5864" s="4">
        <v>1475843.9089125036</v>
      </c>
      <c r="T5864" s="4">
        <v>85379.929478787206</v>
      </c>
      <c r="U5864" s="1">
        <f t="shared" si="457"/>
        <v>1947650</v>
      </c>
      <c r="V5864" s="4">
        <f t="shared" si="458"/>
        <v>386426.16160870926</v>
      </c>
      <c r="W5864" s="1" t="str">
        <f t="shared" si="459"/>
        <v>Favourable</v>
      </c>
    </row>
    <row r="5865" spans="1:23" x14ac:dyDescent="0.25">
      <c r="A5865" s="1"/>
      <c r="B5865" s="1"/>
      <c r="C5865" s="1"/>
      <c r="D5865" s="1"/>
      <c r="E5865" s="1"/>
      <c r="F5865" s="2"/>
      <c r="G5865" s="3"/>
      <c r="H5865" s="1"/>
      <c r="I5865" s="1"/>
      <c r="J5865" s="1" t="s">
        <v>10525</v>
      </c>
      <c r="K5865" s="2">
        <v>44659</v>
      </c>
      <c r="L5865" s="1" t="s">
        <v>4227</v>
      </c>
      <c r="M5865" s="1" t="str">
        <f t="shared" si="455"/>
        <v>Infrastructure</v>
      </c>
      <c r="N5865" s="1" t="s">
        <v>4222</v>
      </c>
      <c r="O5865" s="1" t="s">
        <v>4301</v>
      </c>
      <c r="P5865" s="1">
        <v>8528</v>
      </c>
      <c r="Q5865" s="1">
        <v>510251</v>
      </c>
      <c r="R5865" s="1">
        <f t="shared" si="456"/>
        <v>0</v>
      </c>
      <c r="S5865" s="4">
        <v>380107.43802340399</v>
      </c>
      <c r="T5865" s="4">
        <v>111128.47799471603</v>
      </c>
      <c r="U5865" s="1">
        <f t="shared" si="457"/>
        <v>510251</v>
      </c>
      <c r="V5865" s="4">
        <f t="shared" si="458"/>
        <v>19015.083981879987</v>
      </c>
      <c r="W5865" s="1" t="str">
        <f t="shared" si="459"/>
        <v>Favourable</v>
      </c>
    </row>
    <row r="5866" spans="1:23" x14ac:dyDescent="0.25">
      <c r="A5866" s="1"/>
      <c r="B5866" s="1"/>
      <c r="C5866" s="1"/>
      <c r="D5866" s="1"/>
      <c r="E5866" s="1"/>
      <c r="F5866" s="2"/>
      <c r="G5866" s="3"/>
      <c r="H5866" s="1"/>
      <c r="I5866" s="1"/>
      <c r="J5866" s="1" t="s">
        <v>7611</v>
      </c>
      <c r="K5866" s="2">
        <v>44284</v>
      </c>
      <c r="L5866" s="1" t="s">
        <v>4207</v>
      </c>
      <c r="M5866" s="1" t="str">
        <f t="shared" si="455"/>
        <v>Social Services</v>
      </c>
      <c r="N5866" s="1" t="s">
        <v>4210</v>
      </c>
      <c r="O5866" s="1" t="s">
        <v>4304</v>
      </c>
      <c r="P5866" s="1">
        <v>8244</v>
      </c>
      <c r="Q5866" s="1">
        <v>1091331</v>
      </c>
      <c r="R5866" s="1">
        <f t="shared" si="456"/>
        <v>19524</v>
      </c>
      <c r="S5866" s="4">
        <v>95601.635009145495</v>
      </c>
      <c r="T5866" s="4">
        <v>260531.60559788402</v>
      </c>
      <c r="U5866" s="1">
        <f t="shared" si="457"/>
        <v>1071807</v>
      </c>
      <c r="V5866" s="4">
        <f t="shared" si="458"/>
        <v>735197.75939297047</v>
      </c>
      <c r="W5866" s="1" t="str">
        <f t="shared" si="459"/>
        <v>Favourable</v>
      </c>
    </row>
    <row r="5867" spans="1:23" x14ac:dyDescent="0.25">
      <c r="A5867" s="1"/>
      <c r="B5867" s="1"/>
      <c r="C5867" s="1"/>
      <c r="D5867" s="1"/>
      <c r="E5867" s="1"/>
      <c r="F5867" s="2"/>
      <c r="G5867" s="3"/>
      <c r="H5867" s="1"/>
      <c r="I5867" s="1"/>
      <c r="J5867" s="1" t="s">
        <v>10062</v>
      </c>
      <c r="K5867" s="2">
        <v>44122</v>
      </c>
      <c r="L5867" s="1" t="s">
        <v>4207</v>
      </c>
      <c r="M5867" s="1" t="str">
        <f t="shared" si="455"/>
        <v>Social Services</v>
      </c>
      <c r="N5867" s="1" t="s">
        <v>4222</v>
      </c>
      <c r="O5867" s="1" t="s">
        <v>4253</v>
      </c>
      <c r="P5867" s="1">
        <v>7044</v>
      </c>
      <c r="Q5867" s="1">
        <v>896984</v>
      </c>
      <c r="R5867" s="1">
        <f t="shared" si="456"/>
        <v>27781</v>
      </c>
      <c r="S5867" s="4">
        <v>159127.17260712589</v>
      </c>
      <c r="T5867" s="4">
        <v>192448.83014611027</v>
      </c>
      <c r="U5867" s="1">
        <f t="shared" si="457"/>
        <v>869203</v>
      </c>
      <c r="V5867" s="4">
        <f t="shared" si="458"/>
        <v>545407.9972467639</v>
      </c>
      <c r="W5867" s="1" t="str">
        <f t="shared" si="459"/>
        <v>Favourable</v>
      </c>
    </row>
    <row r="5868" spans="1:23" x14ac:dyDescent="0.25">
      <c r="A5868" s="1"/>
      <c r="B5868" s="1"/>
      <c r="C5868" s="1"/>
      <c r="D5868" s="1"/>
      <c r="E5868" s="1"/>
      <c r="F5868" s="2"/>
      <c r="G5868" s="3"/>
      <c r="H5868" s="1"/>
      <c r="I5868" s="1"/>
      <c r="J5868" s="1" t="s">
        <v>5428</v>
      </c>
      <c r="K5868" s="2">
        <v>45221</v>
      </c>
      <c r="L5868" s="1" t="s">
        <v>4238</v>
      </c>
      <c r="M5868" s="1" t="str">
        <f t="shared" si="455"/>
        <v>Education</v>
      </c>
      <c r="N5868" s="1" t="s">
        <v>4222</v>
      </c>
      <c r="O5868" s="1" t="s">
        <v>4314</v>
      </c>
      <c r="P5868" s="1">
        <v>7896</v>
      </c>
      <c r="Q5868" s="1">
        <v>902853</v>
      </c>
      <c r="R5868" s="1">
        <f t="shared" si="456"/>
        <v>79837</v>
      </c>
      <c r="S5868" s="4">
        <v>778159.53256801062</v>
      </c>
      <c r="T5868" s="4">
        <v>102844.0180424319</v>
      </c>
      <c r="U5868" s="1">
        <f t="shared" si="457"/>
        <v>823016</v>
      </c>
      <c r="V5868" s="4">
        <f t="shared" si="458"/>
        <v>21849.449389557471</v>
      </c>
      <c r="W5868" s="1" t="str">
        <f t="shared" si="459"/>
        <v>Favourable</v>
      </c>
    </row>
    <row r="5869" spans="1:23" x14ac:dyDescent="0.25">
      <c r="A5869" s="1"/>
      <c r="B5869" s="1"/>
      <c r="C5869" s="1"/>
      <c r="D5869" s="1"/>
      <c r="E5869" s="1"/>
      <c r="F5869" s="2"/>
      <c r="G5869" s="3"/>
      <c r="H5869" s="1"/>
      <c r="I5869" s="1"/>
      <c r="J5869" s="1" t="s">
        <v>10526</v>
      </c>
      <c r="K5869" s="2">
        <v>44791</v>
      </c>
      <c r="L5869" s="1" t="s">
        <v>4227</v>
      </c>
      <c r="M5869" s="1" t="str">
        <f t="shared" si="455"/>
        <v>Infrastructure</v>
      </c>
      <c r="N5869" s="1" t="s">
        <v>4205</v>
      </c>
      <c r="O5869" s="1" t="s">
        <v>4311</v>
      </c>
      <c r="P5869" s="1">
        <v>6741</v>
      </c>
      <c r="Q5869" s="1">
        <v>1074441</v>
      </c>
      <c r="R5869" s="1">
        <f t="shared" si="456"/>
        <v>0</v>
      </c>
      <c r="S5869" s="4">
        <v>440987.89113121957</v>
      </c>
      <c r="T5869" s="4">
        <v>305121.70022779825</v>
      </c>
      <c r="U5869" s="1">
        <f t="shared" si="457"/>
        <v>1074441</v>
      </c>
      <c r="V5869" s="4">
        <f t="shared" si="458"/>
        <v>328331.40864098212</v>
      </c>
      <c r="W5869" s="1" t="str">
        <f t="shared" si="459"/>
        <v>Favourable</v>
      </c>
    </row>
    <row r="5870" spans="1:23" x14ac:dyDescent="0.25">
      <c r="A5870" s="1"/>
      <c r="B5870" s="1"/>
      <c r="C5870" s="1"/>
      <c r="D5870" s="1"/>
      <c r="E5870" s="1"/>
      <c r="F5870" s="2"/>
      <c r="G5870" s="3"/>
      <c r="H5870" s="1"/>
      <c r="I5870" s="1"/>
      <c r="J5870" s="1" t="s">
        <v>10527</v>
      </c>
      <c r="K5870" s="2">
        <v>45008</v>
      </c>
      <c r="L5870" s="1" t="s">
        <v>4207</v>
      </c>
      <c r="M5870" s="1" t="str">
        <f t="shared" si="455"/>
        <v>Social Services</v>
      </c>
      <c r="N5870" s="1" t="s">
        <v>4210</v>
      </c>
      <c r="O5870" s="1" t="s">
        <v>4438</v>
      </c>
      <c r="P5870" s="1">
        <v>9003</v>
      </c>
      <c r="Q5870" s="1">
        <v>1515848</v>
      </c>
      <c r="R5870" s="1">
        <f t="shared" si="456"/>
        <v>0</v>
      </c>
      <c r="S5870" s="4">
        <v>930795.34027256467</v>
      </c>
      <c r="T5870" s="4">
        <v>157334.85092222653</v>
      </c>
      <c r="U5870" s="1">
        <f t="shared" si="457"/>
        <v>1515848</v>
      </c>
      <c r="V5870" s="4">
        <f t="shared" si="458"/>
        <v>427717.80880520889</v>
      </c>
      <c r="W5870" s="1" t="str">
        <f t="shared" si="459"/>
        <v>Favourable</v>
      </c>
    </row>
    <row r="5871" spans="1:23" x14ac:dyDescent="0.25">
      <c r="A5871" s="1"/>
      <c r="B5871" s="1"/>
      <c r="C5871" s="1"/>
      <c r="D5871" s="1"/>
      <c r="E5871" s="1"/>
      <c r="F5871" s="2"/>
      <c r="G5871" s="3"/>
      <c r="H5871" s="1"/>
      <c r="I5871" s="1"/>
      <c r="J5871" s="1" t="s">
        <v>9468</v>
      </c>
      <c r="K5871" s="2">
        <v>45025</v>
      </c>
      <c r="L5871" s="1" t="s">
        <v>4238</v>
      </c>
      <c r="M5871" s="1" t="str">
        <f t="shared" si="455"/>
        <v>Education</v>
      </c>
      <c r="N5871" s="1" t="s">
        <v>4222</v>
      </c>
      <c r="O5871" s="1" t="s">
        <v>4264</v>
      </c>
      <c r="P5871" s="1">
        <v>7924</v>
      </c>
      <c r="Q5871" s="1">
        <v>2065060</v>
      </c>
      <c r="R5871" s="1">
        <f t="shared" si="456"/>
        <v>36533</v>
      </c>
      <c r="S5871" s="4">
        <v>154911.09171369561</v>
      </c>
      <c r="T5871" s="4">
        <v>354009.50772364921</v>
      </c>
      <c r="U5871" s="1">
        <f t="shared" si="457"/>
        <v>2028527</v>
      </c>
      <c r="V5871" s="4">
        <f t="shared" si="458"/>
        <v>1556139.4005626552</v>
      </c>
      <c r="W5871" s="1" t="str">
        <f t="shared" si="459"/>
        <v>Favourable</v>
      </c>
    </row>
    <row r="5872" spans="1:23" x14ac:dyDescent="0.25">
      <c r="A5872" s="1"/>
      <c r="B5872" s="1"/>
      <c r="C5872" s="1"/>
      <c r="D5872" s="1"/>
      <c r="E5872" s="1"/>
      <c r="F5872" s="2"/>
      <c r="G5872" s="3"/>
      <c r="H5872" s="1"/>
      <c r="I5872" s="1"/>
      <c r="J5872" s="1" t="s">
        <v>9935</v>
      </c>
      <c r="K5872" s="2">
        <v>45415</v>
      </c>
      <c r="L5872" s="1" t="s">
        <v>4204</v>
      </c>
      <c r="M5872" s="1" t="str">
        <f t="shared" si="455"/>
        <v>Education</v>
      </c>
      <c r="N5872" s="1" t="s">
        <v>4222</v>
      </c>
      <c r="O5872" s="1" t="s">
        <v>4441</v>
      </c>
      <c r="P5872" s="1">
        <v>8357</v>
      </c>
      <c r="Q5872" s="1">
        <v>698503</v>
      </c>
      <c r="R5872" s="1">
        <f t="shared" si="456"/>
        <v>53234</v>
      </c>
      <c r="S5872" s="4">
        <v>205325.95493122155</v>
      </c>
      <c r="T5872" s="4">
        <v>14752.637659713764</v>
      </c>
      <c r="U5872" s="1">
        <f t="shared" si="457"/>
        <v>645269</v>
      </c>
      <c r="V5872" s="4">
        <f t="shared" si="458"/>
        <v>478424.4074090647</v>
      </c>
      <c r="W5872" s="1" t="str">
        <f t="shared" si="459"/>
        <v>Favourable</v>
      </c>
    </row>
    <row r="5873" spans="1:23" x14ac:dyDescent="0.25">
      <c r="A5873" s="1"/>
      <c r="B5873" s="1"/>
      <c r="C5873" s="1"/>
      <c r="D5873" s="1"/>
      <c r="E5873" s="1"/>
      <c r="F5873" s="2"/>
      <c r="G5873" s="3"/>
      <c r="H5873" s="1"/>
      <c r="I5873" s="1"/>
      <c r="J5873" s="1" t="s">
        <v>10528</v>
      </c>
      <c r="K5873" s="2">
        <v>45056</v>
      </c>
      <c r="L5873" s="1" t="s">
        <v>4207</v>
      </c>
      <c r="M5873" s="1" t="str">
        <f t="shared" si="455"/>
        <v>Social Services</v>
      </c>
      <c r="N5873" s="1" t="s">
        <v>4222</v>
      </c>
      <c r="O5873" s="1" t="s">
        <v>4256</v>
      </c>
      <c r="P5873" s="1">
        <v>8262</v>
      </c>
      <c r="Q5873" s="1">
        <v>1025653</v>
      </c>
      <c r="R5873" s="1">
        <f t="shared" si="456"/>
        <v>0</v>
      </c>
      <c r="S5873" s="4">
        <v>192383.07843944078</v>
      </c>
      <c r="T5873" s="4">
        <v>256516.24979780486</v>
      </c>
      <c r="U5873" s="1">
        <f t="shared" si="457"/>
        <v>1025653</v>
      </c>
      <c r="V5873" s="4">
        <f t="shared" si="458"/>
        <v>576753.67176275433</v>
      </c>
      <c r="W5873" s="1" t="str">
        <f t="shared" si="459"/>
        <v>Favourable</v>
      </c>
    </row>
    <row r="5874" spans="1:23" x14ac:dyDescent="0.25">
      <c r="A5874" s="1"/>
      <c r="B5874" s="1"/>
      <c r="C5874" s="1"/>
      <c r="D5874" s="1"/>
      <c r="E5874" s="1"/>
      <c r="F5874" s="2"/>
      <c r="G5874" s="3"/>
      <c r="H5874" s="1"/>
      <c r="I5874" s="1"/>
      <c r="J5874" s="1" t="s">
        <v>5565</v>
      </c>
      <c r="K5874" s="2">
        <v>45414</v>
      </c>
      <c r="L5874" s="1" t="s">
        <v>4238</v>
      </c>
      <c r="M5874" s="1" t="str">
        <f t="shared" si="455"/>
        <v>Education</v>
      </c>
      <c r="N5874" s="1" t="s">
        <v>4205</v>
      </c>
      <c r="O5874" s="1" t="s">
        <v>4286</v>
      </c>
      <c r="P5874" s="1">
        <v>8640</v>
      </c>
      <c r="Q5874" s="1">
        <v>617713</v>
      </c>
      <c r="R5874" s="1">
        <f t="shared" si="456"/>
        <v>93795</v>
      </c>
      <c r="S5874" s="4">
        <v>463682.53697340656</v>
      </c>
      <c r="T5874" s="4">
        <v>94631.939895626201</v>
      </c>
      <c r="U5874" s="1">
        <f t="shared" si="457"/>
        <v>523918</v>
      </c>
      <c r="V5874" s="4">
        <f t="shared" si="458"/>
        <v>59398.523130967282</v>
      </c>
      <c r="W5874" s="1" t="str">
        <f t="shared" si="459"/>
        <v>Favourable</v>
      </c>
    </row>
    <row r="5875" spans="1:23" x14ac:dyDescent="0.25">
      <c r="A5875" s="1"/>
      <c r="B5875" s="1"/>
      <c r="C5875" s="1"/>
      <c r="D5875" s="1"/>
      <c r="E5875" s="1"/>
      <c r="F5875" s="2"/>
      <c r="G5875" s="3"/>
      <c r="H5875" s="1"/>
      <c r="I5875" s="1"/>
      <c r="J5875" s="1" t="s">
        <v>10106</v>
      </c>
      <c r="K5875" s="2">
        <v>45168</v>
      </c>
      <c r="L5875" s="1" t="s">
        <v>4238</v>
      </c>
      <c r="M5875" s="1" t="str">
        <f t="shared" si="455"/>
        <v>Education</v>
      </c>
      <c r="N5875" s="1" t="s">
        <v>4210</v>
      </c>
      <c r="O5875" s="1" t="s">
        <v>4314</v>
      </c>
      <c r="P5875" s="1">
        <v>8214</v>
      </c>
      <c r="Q5875" s="1">
        <v>2450316</v>
      </c>
      <c r="R5875" s="1">
        <f t="shared" si="456"/>
        <v>26023</v>
      </c>
      <c r="S5875" s="4">
        <v>1580086.4612310827</v>
      </c>
      <c r="T5875" s="4">
        <v>499485.49619949586</v>
      </c>
      <c r="U5875" s="1">
        <f t="shared" si="457"/>
        <v>2424293</v>
      </c>
      <c r="V5875" s="4">
        <f t="shared" si="458"/>
        <v>370744.04256942146</v>
      </c>
      <c r="W5875" s="1" t="str">
        <f t="shared" si="459"/>
        <v>Favourable</v>
      </c>
    </row>
    <row r="5876" spans="1:23" x14ac:dyDescent="0.25">
      <c r="A5876" s="1"/>
      <c r="B5876" s="1"/>
      <c r="C5876" s="1"/>
      <c r="D5876" s="1"/>
      <c r="E5876" s="1"/>
      <c r="F5876" s="2"/>
      <c r="G5876" s="3"/>
      <c r="H5876" s="1"/>
      <c r="I5876" s="1"/>
      <c r="J5876" s="1" t="s">
        <v>10529</v>
      </c>
      <c r="K5876" s="2">
        <v>44152</v>
      </c>
      <c r="L5876" s="1" t="s">
        <v>4207</v>
      </c>
      <c r="M5876" s="1" t="str">
        <f t="shared" si="455"/>
        <v>Social Services</v>
      </c>
      <c r="N5876" s="1" t="s">
        <v>4205</v>
      </c>
      <c r="O5876" s="1" t="s">
        <v>4244</v>
      </c>
      <c r="P5876" s="1">
        <v>6707</v>
      </c>
      <c r="Q5876" s="1">
        <v>861725</v>
      </c>
      <c r="R5876" s="1">
        <f t="shared" si="456"/>
        <v>0</v>
      </c>
      <c r="S5876" s="4">
        <v>747922.78002860607</v>
      </c>
      <c r="T5876" s="4">
        <v>38530.392793817329</v>
      </c>
      <c r="U5876" s="1">
        <f t="shared" si="457"/>
        <v>861725</v>
      </c>
      <c r="V5876" s="4">
        <f t="shared" si="458"/>
        <v>75271.827177576604</v>
      </c>
      <c r="W5876" s="1" t="str">
        <f t="shared" si="459"/>
        <v>Favourable</v>
      </c>
    </row>
    <row r="5877" spans="1:23" x14ac:dyDescent="0.25">
      <c r="A5877" s="1"/>
      <c r="B5877" s="1"/>
      <c r="C5877" s="1"/>
      <c r="D5877" s="1"/>
      <c r="E5877" s="1"/>
      <c r="F5877" s="2"/>
      <c r="G5877" s="3"/>
      <c r="H5877" s="1"/>
      <c r="I5877" s="1"/>
      <c r="J5877" s="1" t="s">
        <v>9973</v>
      </c>
      <c r="K5877" s="2">
        <v>44971</v>
      </c>
      <c r="L5877" s="1" t="s">
        <v>4238</v>
      </c>
      <c r="M5877" s="1" t="str">
        <f t="shared" si="455"/>
        <v>Education</v>
      </c>
      <c r="N5877" s="1" t="s">
        <v>4205</v>
      </c>
      <c r="O5877" s="1" t="s">
        <v>4270</v>
      </c>
      <c r="P5877" s="1">
        <v>8306</v>
      </c>
      <c r="Q5877" s="1">
        <v>1077171</v>
      </c>
      <c r="R5877" s="1">
        <f t="shared" si="456"/>
        <v>17709</v>
      </c>
      <c r="S5877" s="4">
        <v>91484.265389057793</v>
      </c>
      <c r="T5877" s="4">
        <v>97427.501460146392</v>
      </c>
      <c r="U5877" s="1">
        <f t="shared" si="457"/>
        <v>1059462</v>
      </c>
      <c r="V5877" s="4">
        <f t="shared" si="458"/>
        <v>888259.2331507958</v>
      </c>
      <c r="W5877" s="1" t="str">
        <f t="shared" si="459"/>
        <v>Favourable</v>
      </c>
    </row>
    <row r="5878" spans="1:23" x14ac:dyDescent="0.25">
      <c r="A5878" s="1"/>
      <c r="B5878" s="1"/>
      <c r="C5878" s="1"/>
      <c r="D5878" s="1"/>
      <c r="E5878" s="1"/>
      <c r="F5878" s="2"/>
      <c r="G5878" s="3"/>
      <c r="H5878" s="1"/>
      <c r="I5878" s="1"/>
      <c r="J5878" s="1" t="s">
        <v>10530</v>
      </c>
      <c r="K5878" s="2">
        <v>45120</v>
      </c>
      <c r="L5878" s="1" t="s">
        <v>4238</v>
      </c>
      <c r="M5878" s="1" t="str">
        <f t="shared" si="455"/>
        <v>Education</v>
      </c>
      <c r="N5878" s="1" t="s">
        <v>4205</v>
      </c>
      <c r="O5878" s="1" t="s">
        <v>4458</v>
      </c>
      <c r="P5878" s="1">
        <v>7720</v>
      </c>
      <c r="Q5878" s="1">
        <v>1363444</v>
      </c>
      <c r="R5878" s="1">
        <f t="shared" si="456"/>
        <v>0</v>
      </c>
      <c r="S5878" s="4">
        <v>185796.6930340167</v>
      </c>
      <c r="T5878" s="4">
        <v>102802.57626842325</v>
      </c>
      <c r="U5878" s="1">
        <f t="shared" si="457"/>
        <v>1363444</v>
      </c>
      <c r="V5878" s="4">
        <f t="shared" si="458"/>
        <v>1074844.7306975601</v>
      </c>
      <c r="W5878" s="1" t="str">
        <f t="shared" si="459"/>
        <v>Favourable</v>
      </c>
    </row>
    <row r="5879" spans="1:23" x14ac:dyDescent="0.25">
      <c r="A5879" s="1"/>
      <c r="B5879" s="1"/>
      <c r="C5879" s="1"/>
      <c r="D5879" s="1"/>
      <c r="E5879" s="1"/>
      <c r="F5879" s="2"/>
      <c r="G5879" s="3"/>
      <c r="H5879" s="1"/>
      <c r="I5879" s="1"/>
      <c r="J5879" s="1" t="s">
        <v>7815</v>
      </c>
      <c r="K5879" s="2">
        <v>44725</v>
      </c>
      <c r="L5879" s="1" t="s">
        <v>4227</v>
      </c>
      <c r="M5879" s="1" t="str">
        <f t="shared" si="455"/>
        <v>Infrastructure</v>
      </c>
      <c r="N5879" s="1" t="s">
        <v>4210</v>
      </c>
      <c r="O5879" s="1" t="s">
        <v>4241</v>
      </c>
      <c r="P5879" s="1">
        <v>5646</v>
      </c>
      <c r="Q5879" s="1">
        <v>1851436</v>
      </c>
      <c r="R5879" s="1">
        <f t="shared" si="456"/>
        <v>38528</v>
      </c>
      <c r="S5879" s="4">
        <v>340327.01030843292</v>
      </c>
      <c r="T5879" s="4">
        <v>207691.20891145544</v>
      </c>
      <c r="U5879" s="1">
        <f t="shared" si="457"/>
        <v>1812908</v>
      </c>
      <c r="V5879" s="4">
        <f t="shared" si="458"/>
        <v>1303417.7807801117</v>
      </c>
      <c r="W5879" s="1" t="str">
        <f t="shared" si="459"/>
        <v>Favourable</v>
      </c>
    </row>
    <row r="5880" spans="1:23" x14ac:dyDescent="0.25">
      <c r="A5880" s="1"/>
      <c r="B5880" s="1"/>
      <c r="C5880" s="1"/>
      <c r="D5880" s="1"/>
      <c r="E5880" s="1"/>
      <c r="F5880" s="2"/>
      <c r="G5880" s="3"/>
      <c r="H5880" s="1"/>
      <c r="I5880" s="1"/>
      <c r="J5880" s="1" t="s">
        <v>10531</v>
      </c>
      <c r="K5880" s="2">
        <v>44833</v>
      </c>
      <c r="L5880" s="1" t="s">
        <v>4238</v>
      </c>
      <c r="M5880" s="1" t="str">
        <f t="shared" si="455"/>
        <v>Education</v>
      </c>
      <c r="N5880" s="1" t="s">
        <v>4205</v>
      </c>
      <c r="O5880" s="1" t="s">
        <v>4279</v>
      </c>
      <c r="P5880" s="1">
        <v>8993</v>
      </c>
      <c r="Q5880" s="1">
        <v>2193492</v>
      </c>
      <c r="R5880" s="1">
        <f t="shared" si="456"/>
        <v>0</v>
      </c>
      <c r="S5880" s="4">
        <v>1310825.6885915853</v>
      </c>
      <c r="T5880" s="4">
        <v>447865.73169826606</v>
      </c>
      <c r="U5880" s="1">
        <f t="shared" si="457"/>
        <v>2193492</v>
      </c>
      <c r="V5880" s="4">
        <f t="shared" si="458"/>
        <v>434800.57971014874</v>
      </c>
      <c r="W5880" s="1" t="str">
        <f t="shared" si="459"/>
        <v>Favourable</v>
      </c>
    </row>
    <row r="5881" spans="1:23" x14ac:dyDescent="0.25">
      <c r="A5881" s="1"/>
      <c r="B5881" s="1"/>
      <c r="C5881" s="1"/>
      <c r="D5881" s="1"/>
      <c r="E5881" s="1"/>
      <c r="F5881" s="2"/>
      <c r="G5881" s="3"/>
      <c r="H5881" s="1"/>
      <c r="I5881" s="1"/>
      <c r="J5881" s="1" t="s">
        <v>10532</v>
      </c>
      <c r="K5881" s="2">
        <v>44072</v>
      </c>
      <c r="L5881" s="1" t="s">
        <v>4204</v>
      </c>
      <c r="M5881" s="1" t="str">
        <f t="shared" si="455"/>
        <v>Education</v>
      </c>
      <c r="N5881" s="1" t="s">
        <v>4205</v>
      </c>
      <c r="O5881" s="1" t="s">
        <v>4479</v>
      </c>
      <c r="P5881" s="1">
        <v>6262</v>
      </c>
      <c r="Q5881" s="1">
        <v>2307132</v>
      </c>
      <c r="R5881" s="1">
        <f t="shared" si="456"/>
        <v>0</v>
      </c>
      <c r="S5881" s="4">
        <v>1826292.944744278</v>
      </c>
      <c r="T5881" s="4">
        <v>650450.06133555167</v>
      </c>
      <c r="U5881" s="1">
        <f t="shared" si="457"/>
        <v>2307132</v>
      </c>
      <c r="V5881" s="4">
        <f t="shared" si="458"/>
        <v>-169611.00607982976</v>
      </c>
      <c r="W5881" s="1" t="str">
        <f t="shared" si="459"/>
        <v>Adverse</v>
      </c>
    </row>
    <row r="5882" spans="1:23" x14ac:dyDescent="0.25">
      <c r="A5882" s="1"/>
      <c r="B5882" s="1"/>
      <c r="C5882" s="1"/>
      <c r="D5882" s="1"/>
      <c r="E5882" s="1"/>
      <c r="F5882" s="2"/>
      <c r="G5882" s="3"/>
      <c r="H5882" s="1"/>
      <c r="I5882" s="1"/>
      <c r="J5882" s="1" t="s">
        <v>4983</v>
      </c>
      <c r="K5882" s="2">
        <v>44370</v>
      </c>
      <c r="L5882" s="1" t="s">
        <v>4207</v>
      </c>
      <c r="M5882" s="1" t="str">
        <f t="shared" si="455"/>
        <v>Social Services</v>
      </c>
      <c r="N5882" s="1" t="s">
        <v>4205</v>
      </c>
      <c r="O5882" s="1" t="s">
        <v>4361</v>
      </c>
      <c r="P5882" s="1">
        <v>8609</v>
      </c>
      <c r="Q5882" s="1">
        <v>2199009</v>
      </c>
      <c r="R5882" s="1">
        <f t="shared" si="456"/>
        <v>55930</v>
      </c>
      <c r="S5882" s="4">
        <v>2041244.5362230919</v>
      </c>
      <c r="T5882" s="4">
        <v>308565.57724652113</v>
      </c>
      <c r="U5882" s="1">
        <f t="shared" si="457"/>
        <v>2143079</v>
      </c>
      <c r="V5882" s="4">
        <f t="shared" si="458"/>
        <v>-150801.11346961278</v>
      </c>
      <c r="W5882" s="1" t="str">
        <f t="shared" si="459"/>
        <v>Adverse</v>
      </c>
    </row>
    <row r="5883" spans="1:23" x14ac:dyDescent="0.25">
      <c r="A5883" s="1"/>
      <c r="B5883" s="1"/>
      <c r="C5883" s="1"/>
      <c r="D5883" s="1"/>
      <c r="E5883" s="1"/>
      <c r="F5883" s="2"/>
      <c r="G5883" s="3"/>
      <c r="H5883" s="1"/>
      <c r="I5883" s="1"/>
      <c r="J5883" s="1" t="s">
        <v>10533</v>
      </c>
      <c r="K5883" s="2">
        <v>44741</v>
      </c>
      <c r="L5883" s="1" t="s">
        <v>4207</v>
      </c>
      <c r="M5883" s="1" t="str">
        <f t="shared" si="455"/>
        <v>Social Services</v>
      </c>
      <c r="N5883" s="1" t="s">
        <v>4222</v>
      </c>
      <c r="O5883" s="1" t="s">
        <v>4496</v>
      </c>
      <c r="P5883" s="1">
        <v>6884</v>
      </c>
      <c r="Q5883" s="1">
        <v>255600</v>
      </c>
      <c r="R5883" s="1">
        <f t="shared" si="456"/>
        <v>0</v>
      </c>
      <c r="S5883" s="4">
        <v>228203.89481096313</v>
      </c>
      <c r="T5883" s="4">
        <v>78258.406103267116</v>
      </c>
      <c r="U5883" s="1">
        <f t="shared" si="457"/>
        <v>255600</v>
      </c>
      <c r="V5883" s="4">
        <f t="shared" si="458"/>
        <v>-50862.300914230233</v>
      </c>
      <c r="W5883" s="1" t="str">
        <f t="shared" si="459"/>
        <v>Adverse</v>
      </c>
    </row>
    <row r="5884" spans="1:23" x14ac:dyDescent="0.25">
      <c r="A5884" s="1"/>
      <c r="B5884" s="1"/>
      <c r="C5884" s="1"/>
      <c r="D5884" s="1"/>
      <c r="E5884" s="1"/>
      <c r="F5884" s="2"/>
      <c r="G5884" s="3"/>
      <c r="H5884" s="1"/>
      <c r="I5884" s="1"/>
      <c r="J5884" s="1" t="s">
        <v>10534</v>
      </c>
      <c r="K5884" s="2">
        <v>44520</v>
      </c>
      <c r="L5884" s="1" t="s">
        <v>4207</v>
      </c>
      <c r="M5884" s="1" t="str">
        <f t="shared" si="455"/>
        <v>Social Services</v>
      </c>
      <c r="N5884" s="1" t="s">
        <v>4210</v>
      </c>
      <c r="O5884" s="1" t="s">
        <v>4206</v>
      </c>
      <c r="P5884" s="1">
        <v>7756</v>
      </c>
      <c r="Q5884" s="1">
        <v>1265823</v>
      </c>
      <c r="R5884" s="1">
        <f t="shared" si="456"/>
        <v>0</v>
      </c>
      <c r="S5884" s="4">
        <v>981007.41947948385</v>
      </c>
      <c r="T5884" s="4">
        <v>252880.60788322377</v>
      </c>
      <c r="U5884" s="1">
        <f t="shared" si="457"/>
        <v>1265823</v>
      </c>
      <c r="V5884" s="4">
        <f t="shared" si="458"/>
        <v>31934.972637292463</v>
      </c>
      <c r="W5884" s="1" t="str">
        <f t="shared" si="459"/>
        <v>Favourable</v>
      </c>
    </row>
    <row r="5885" spans="1:23" x14ac:dyDescent="0.25">
      <c r="A5885" s="1"/>
      <c r="B5885" s="1"/>
      <c r="C5885" s="1"/>
      <c r="D5885" s="1"/>
      <c r="E5885" s="1"/>
      <c r="F5885" s="2"/>
      <c r="G5885" s="3"/>
      <c r="H5885" s="1"/>
      <c r="I5885" s="1"/>
      <c r="J5885" s="1" t="s">
        <v>4779</v>
      </c>
      <c r="K5885" s="2">
        <v>44749</v>
      </c>
      <c r="L5885" s="1" t="s">
        <v>4204</v>
      </c>
      <c r="M5885" s="1" t="str">
        <f t="shared" si="455"/>
        <v>Education</v>
      </c>
      <c r="N5885" s="1" t="s">
        <v>4210</v>
      </c>
      <c r="O5885" s="1" t="s">
        <v>4292</v>
      </c>
      <c r="P5885" s="1">
        <v>8237</v>
      </c>
      <c r="Q5885" s="1">
        <v>2067352</v>
      </c>
      <c r="R5885" s="1">
        <f t="shared" si="456"/>
        <v>57937</v>
      </c>
      <c r="S5885" s="4">
        <v>1575769.4086087479</v>
      </c>
      <c r="T5885" s="4">
        <v>341164.86326108471</v>
      </c>
      <c r="U5885" s="1">
        <f t="shared" si="457"/>
        <v>2009415</v>
      </c>
      <c r="V5885" s="4">
        <f t="shared" si="458"/>
        <v>150417.72813016735</v>
      </c>
      <c r="W5885" s="1" t="str">
        <f t="shared" si="459"/>
        <v>Favourable</v>
      </c>
    </row>
    <row r="5886" spans="1:23" x14ac:dyDescent="0.25">
      <c r="A5886" s="1"/>
      <c r="B5886" s="1"/>
      <c r="C5886" s="1"/>
      <c r="D5886" s="1"/>
      <c r="E5886" s="1"/>
      <c r="F5886" s="2"/>
      <c r="G5886" s="3"/>
      <c r="H5886" s="1"/>
      <c r="I5886" s="1"/>
      <c r="J5886" s="1" t="s">
        <v>9041</v>
      </c>
      <c r="K5886" s="2">
        <v>44278</v>
      </c>
      <c r="L5886" s="1" t="s">
        <v>4227</v>
      </c>
      <c r="M5886" s="1" t="str">
        <f t="shared" si="455"/>
        <v>Infrastructure</v>
      </c>
      <c r="N5886" s="1" t="s">
        <v>4222</v>
      </c>
      <c r="O5886" s="1" t="s">
        <v>4379</v>
      </c>
      <c r="P5886" s="1">
        <v>8000</v>
      </c>
      <c r="Q5886" s="1">
        <v>1784404</v>
      </c>
      <c r="R5886" s="1">
        <f t="shared" si="456"/>
        <v>57245</v>
      </c>
      <c r="S5886" s="4">
        <v>42498.915753053319</v>
      </c>
      <c r="T5886" s="4">
        <v>492159.96964074328</v>
      </c>
      <c r="U5886" s="1">
        <f t="shared" si="457"/>
        <v>1727159</v>
      </c>
      <c r="V5886" s="4">
        <f t="shared" si="458"/>
        <v>1249745.1146062035</v>
      </c>
      <c r="W5886" s="1" t="str">
        <f t="shared" si="459"/>
        <v>Favourable</v>
      </c>
    </row>
    <row r="5887" spans="1:23" x14ac:dyDescent="0.25">
      <c r="A5887" s="1"/>
      <c r="B5887" s="1"/>
      <c r="C5887" s="1"/>
      <c r="D5887" s="1"/>
      <c r="E5887" s="1"/>
      <c r="F5887" s="2"/>
      <c r="G5887" s="3"/>
      <c r="H5887" s="1"/>
      <c r="I5887" s="1"/>
      <c r="J5887" s="1" t="s">
        <v>10535</v>
      </c>
      <c r="K5887" s="2">
        <v>44208</v>
      </c>
      <c r="L5887" s="1" t="s">
        <v>4207</v>
      </c>
      <c r="M5887" s="1" t="str">
        <f t="shared" si="455"/>
        <v>Social Services</v>
      </c>
      <c r="N5887" s="1" t="s">
        <v>4210</v>
      </c>
      <c r="O5887" s="1" t="s">
        <v>4253</v>
      </c>
      <c r="P5887" s="1">
        <v>5942</v>
      </c>
      <c r="Q5887" s="1">
        <v>568944</v>
      </c>
      <c r="R5887" s="1">
        <f t="shared" si="456"/>
        <v>0</v>
      </c>
      <c r="S5887" s="4">
        <v>524683.31123324786</v>
      </c>
      <c r="T5887" s="4">
        <v>123017.7328507668</v>
      </c>
      <c r="U5887" s="1">
        <f t="shared" si="457"/>
        <v>568944</v>
      </c>
      <c r="V5887" s="4">
        <f t="shared" si="458"/>
        <v>-78757.044084014604</v>
      </c>
      <c r="W5887" s="1" t="str">
        <f t="shared" si="459"/>
        <v>Adverse</v>
      </c>
    </row>
    <row r="5888" spans="1:23" x14ac:dyDescent="0.25">
      <c r="A5888" s="1"/>
      <c r="B5888" s="1"/>
      <c r="C5888" s="1"/>
      <c r="D5888" s="1"/>
      <c r="E5888" s="1"/>
      <c r="F5888" s="2"/>
      <c r="G5888" s="3"/>
      <c r="H5888" s="1"/>
      <c r="I5888" s="1"/>
      <c r="J5888" s="1" t="s">
        <v>10536</v>
      </c>
      <c r="K5888" s="2">
        <v>45294</v>
      </c>
      <c r="L5888" s="1" t="s">
        <v>4204</v>
      </c>
      <c r="M5888" s="1" t="str">
        <f t="shared" si="455"/>
        <v>Education</v>
      </c>
      <c r="N5888" s="1" t="s">
        <v>4210</v>
      </c>
      <c r="O5888" s="1" t="s">
        <v>4479</v>
      </c>
      <c r="P5888" s="1">
        <v>8978</v>
      </c>
      <c r="Q5888" s="1">
        <v>2498439</v>
      </c>
      <c r="R5888" s="1">
        <f t="shared" si="456"/>
        <v>0</v>
      </c>
      <c r="S5888" s="4">
        <v>290732.59798423719</v>
      </c>
      <c r="T5888" s="4">
        <v>461187.73683412326</v>
      </c>
      <c r="U5888" s="1">
        <f t="shared" si="457"/>
        <v>2498439</v>
      </c>
      <c r="V5888" s="4">
        <f t="shared" si="458"/>
        <v>1746518.6651816396</v>
      </c>
      <c r="W5888" s="1" t="str">
        <f t="shared" si="459"/>
        <v>Favourable</v>
      </c>
    </row>
    <row r="5889" spans="1:23" x14ac:dyDescent="0.25">
      <c r="A5889" s="1"/>
      <c r="B5889" s="1"/>
      <c r="C5889" s="1"/>
      <c r="D5889" s="1"/>
      <c r="E5889" s="1"/>
      <c r="F5889" s="2"/>
      <c r="G5889" s="3"/>
      <c r="H5889" s="1"/>
      <c r="I5889" s="1"/>
      <c r="J5889" s="1" t="s">
        <v>10537</v>
      </c>
      <c r="K5889" s="2">
        <v>43864</v>
      </c>
      <c r="L5889" s="1" t="s">
        <v>4227</v>
      </c>
      <c r="M5889" s="1" t="str">
        <f t="shared" si="455"/>
        <v>Infrastructure</v>
      </c>
      <c r="N5889" s="1" t="s">
        <v>4222</v>
      </c>
      <c r="O5889" s="1" t="s">
        <v>4496</v>
      </c>
      <c r="P5889" s="1">
        <v>7853</v>
      </c>
      <c r="Q5889" s="1">
        <v>1552212</v>
      </c>
      <c r="R5889" s="1">
        <f t="shared" si="456"/>
        <v>0</v>
      </c>
      <c r="S5889" s="4">
        <v>1463091.7834425212</v>
      </c>
      <c r="T5889" s="4">
        <v>346634.9861762558</v>
      </c>
      <c r="U5889" s="1">
        <f t="shared" si="457"/>
        <v>1552212</v>
      </c>
      <c r="V5889" s="4">
        <f t="shared" si="458"/>
        <v>-257514.76961877709</v>
      </c>
      <c r="W5889" s="1" t="str">
        <f t="shared" si="459"/>
        <v>Adverse</v>
      </c>
    </row>
    <row r="5890" spans="1:23" x14ac:dyDescent="0.25">
      <c r="A5890" s="1"/>
      <c r="B5890" s="1"/>
      <c r="C5890" s="1"/>
      <c r="D5890" s="1"/>
      <c r="E5890" s="1"/>
      <c r="F5890" s="2"/>
      <c r="G5890" s="3"/>
      <c r="H5890" s="1"/>
      <c r="I5890" s="1"/>
      <c r="J5890" s="1" t="s">
        <v>6084</v>
      </c>
      <c r="K5890" s="2">
        <v>44449</v>
      </c>
      <c r="L5890" s="1" t="s">
        <v>4227</v>
      </c>
      <c r="M5890" s="1" t="str">
        <f t="shared" si="455"/>
        <v>Infrastructure</v>
      </c>
      <c r="N5890" s="1" t="s">
        <v>4222</v>
      </c>
      <c r="O5890" s="1" t="s">
        <v>4250</v>
      </c>
      <c r="P5890" s="1">
        <v>8843</v>
      </c>
      <c r="Q5890" s="1">
        <v>2472337</v>
      </c>
      <c r="R5890" s="1">
        <f t="shared" si="456"/>
        <v>41961</v>
      </c>
      <c r="S5890" s="4">
        <v>903600.33821505331</v>
      </c>
      <c r="T5890" s="4">
        <v>684553.23323542206</v>
      </c>
      <c r="U5890" s="1">
        <f t="shared" si="457"/>
        <v>2430376</v>
      </c>
      <c r="V5890" s="4">
        <f t="shared" si="458"/>
        <v>884183.42854952463</v>
      </c>
      <c r="W5890" s="1" t="str">
        <f t="shared" si="459"/>
        <v>Favourable</v>
      </c>
    </row>
    <row r="5891" spans="1:23" x14ac:dyDescent="0.25">
      <c r="A5891" s="1"/>
      <c r="B5891" s="1"/>
      <c r="C5891" s="1"/>
      <c r="D5891" s="1"/>
      <c r="E5891" s="1"/>
      <c r="F5891" s="2"/>
      <c r="G5891" s="3"/>
      <c r="H5891" s="1"/>
      <c r="I5891" s="1"/>
      <c r="J5891" s="1" t="s">
        <v>10034</v>
      </c>
      <c r="K5891" s="2">
        <v>44436</v>
      </c>
      <c r="L5891" s="1" t="s">
        <v>4207</v>
      </c>
      <c r="M5891" s="1" t="str">
        <f t="shared" ref="M5891:M5954" si="460">INDEX($A:$B,MATCH($L5891,$A:$A,0),2)</f>
        <v>Social Services</v>
      </c>
      <c r="N5891" s="1" t="s">
        <v>4210</v>
      </c>
      <c r="O5891" s="1" t="s">
        <v>4233</v>
      </c>
      <c r="P5891" s="1">
        <v>9418</v>
      </c>
      <c r="Q5891" s="1">
        <v>994159</v>
      </c>
      <c r="R5891" s="1">
        <f t="shared" ref="R5891:R5954" si="461">_xlfn.XLOOKUP($J5891,$E:$E,$G:$G,0,0,1)</f>
        <v>53254</v>
      </c>
      <c r="S5891" s="4">
        <v>718193.07099216338</v>
      </c>
      <c r="T5891" s="4">
        <v>212182.32513918844</v>
      </c>
      <c r="U5891" s="1">
        <f t="shared" ref="U5891:U5954" si="462">Q5891-R5891</f>
        <v>940905</v>
      </c>
      <c r="V5891" s="4">
        <f t="shared" ref="V5891:V5954" si="463">Q5891-(S5891+T5891)</f>
        <v>63783.603868648177</v>
      </c>
      <c r="W5891" s="1" t="str">
        <f t="shared" ref="W5891:W5954" si="464">IF(V5891&gt;=0,"Favourable","Adverse")</f>
        <v>Favourable</v>
      </c>
    </row>
    <row r="5892" spans="1:23" x14ac:dyDescent="0.25">
      <c r="A5892" s="1"/>
      <c r="B5892" s="1"/>
      <c r="C5892" s="1"/>
      <c r="D5892" s="1"/>
      <c r="E5892" s="1"/>
      <c r="F5892" s="2"/>
      <c r="G5892" s="3"/>
      <c r="H5892" s="1"/>
      <c r="I5892" s="1"/>
      <c r="J5892" s="1" t="s">
        <v>10538</v>
      </c>
      <c r="K5892" s="2">
        <v>44756</v>
      </c>
      <c r="L5892" s="1" t="s">
        <v>4207</v>
      </c>
      <c r="M5892" s="1" t="str">
        <f t="shared" si="460"/>
        <v>Social Services</v>
      </c>
      <c r="N5892" s="1" t="s">
        <v>4222</v>
      </c>
      <c r="O5892" s="1" t="s">
        <v>4267</v>
      </c>
      <c r="P5892" s="1">
        <v>6506</v>
      </c>
      <c r="Q5892" s="1">
        <v>1036945</v>
      </c>
      <c r="R5892" s="1">
        <f t="shared" si="461"/>
        <v>0</v>
      </c>
      <c r="S5892" s="4">
        <v>18589.617167074215</v>
      </c>
      <c r="T5892" s="4">
        <v>288316.36950672371</v>
      </c>
      <c r="U5892" s="1">
        <f t="shared" si="462"/>
        <v>1036945</v>
      </c>
      <c r="V5892" s="4">
        <f t="shared" si="463"/>
        <v>730039.01332620205</v>
      </c>
      <c r="W5892" s="1" t="str">
        <f t="shared" si="464"/>
        <v>Favourable</v>
      </c>
    </row>
    <row r="5893" spans="1:23" x14ac:dyDescent="0.25">
      <c r="A5893" s="1"/>
      <c r="B5893" s="1"/>
      <c r="C5893" s="1"/>
      <c r="D5893" s="1"/>
      <c r="E5893" s="1"/>
      <c r="F5893" s="2"/>
      <c r="G5893" s="3"/>
      <c r="H5893" s="1"/>
      <c r="I5893" s="1"/>
      <c r="J5893" s="1" t="s">
        <v>7166</v>
      </c>
      <c r="K5893" s="2">
        <v>44948</v>
      </c>
      <c r="L5893" s="1" t="s">
        <v>4207</v>
      </c>
      <c r="M5893" s="1" t="str">
        <f t="shared" si="460"/>
        <v>Social Services</v>
      </c>
      <c r="N5893" s="1" t="s">
        <v>4222</v>
      </c>
      <c r="O5893" s="1" t="s">
        <v>4233</v>
      </c>
      <c r="P5893" s="1">
        <v>7239</v>
      </c>
      <c r="Q5893" s="1">
        <v>1591160</v>
      </c>
      <c r="R5893" s="1">
        <f t="shared" si="461"/>
        <v>41357</v>
      </c>
      <c r="S5893" s="4">
        <v>1532902.6619814339</v>
      </c>
      <c r="T5893" s="4">
        <v>390993.41703994758</v>
      </c>
      <c r="U5893" s="1">
        <f t="shared" si="462"/>
        <v>1549803</v>
      </c>
      <c r="V5893" s="4">
        <f t="shared" si="463"/>
        <v>-332736.07902138145</v>
      </c>
      <c r="W5893" s="1" t="str">
        <f t="shared" si="464"/>
        <v>Adverse</v>
      </c>
    </row>
    <row r="5894" spans="1:23" x14ac:dyDescent="0.25">
      <c r="A5894" s="1"/>
      <c r="B5894" s="1"/>
      <c r="C5894" s="1"/>
      <c r="D5894" s="1"/>
      <c r="E5894" s="1"/>
      <c r="F5894" s="2"/>
      <c r="G5894" s="3"/>
      <c r="H5894" s="1"/>
      <c r="I5894" s="1"/>
      <c r="J5894" s="1" t="s">
        <v>5419</v>
      </c>
      <c r="K5894" s="2">
        <v>44932</v>
      </c>
      <c r="L5894" s="1" t="s">
        <v>4227</v>
      </c>
      <c r="M5894" s="1" t="str">
        <f t="shared" si="460"/>
        <v>Infrastructure</v>
      </c>
      <c r="N5894" s="1" t="s">
        <v>4222</v>
      </c>
      <c r="O5894" s="1" t="s">
        <v>4379</v>
      </c>
      <c r="P5894" s="1">
        <v>8153</v>
      </c>
      <c r="Q5894" s="1">
        <v>1954917</v>
      </c>
      <c r="R5894" s="1">
        <f t="shared" si="461"/>
        <v>95638</v>
      </c>
      <c r="S5894" s="4">
        <v>1539955.370942438</v>
      </c>
      <c r="T5894" s="4">
        <v>151396.749513218</v>
      </c>
      <c r="U5894" s="1">
        <f t="shared" si="462"/>
        <v>1859279</v>
      </c>
      <c r="V5894" s="4">
        <f t="shared" si="463"/>
        <v>263564.87954434403</v>
      </c>
      <c r="W5894" s="1" t="str">
        <f t="shared" si="464"/>
        <v>Favourable</v>
      </c>
    </row>
    <row r="5895" spans="1:23" x14ac:dyDescent="0.25">
      <c r="A5895" s="1"/>
      <c r="B5895" s="1"/>
      <c r="C5895" s="1"/>
      <c r="D5895" s="1"/>
      <c r="E5895" s="1"/>
      <c r="F5895" s="2"/>
      <c r="G5895" s="3"/>
      <c r="H5895" s="1"/>
      <c r="I5895" s="1"/>
      <c r="J5895" s="1" t="s">
        <v>6464</v>
      </c>
      <c r="K5895" s="2">
        <v>44886</v>
      </c>
      <c r="L5895" s="1" t="s">
        <v>4207</v>
      </c>
      <c r="M5895" s="1" t="str">
        <f t="shared" si="460"/>
        <v>Social Services</v>
      </c>
      <c r="N5895" s="1" t="s">
        <v>4222</v>
      </c>
      <c r="O5895" s="1" t="s">
        <v>4253</v>
      </c>
      <c r="P5895" s="1">
        <v>5597</v>
      </c>
      <c r="Q5895" s="1">
        <v>1552013</v>
      </c>
      <c r="R5895" s="1">
        <f t="shared" si="461"/>
        <v>59291</v>
      </c>
      <c r="S5895" s="4">
        <v>435321.68923378078</v>
      </c>
      <c r="T5895" s="4">
        <v>479940.73389763548</v>
      </c>
      <c r="U5895" s="1">
        <f t="shared" si="462"/>
        <v>1492722</v>
      </c>
      <c r="V5895" s="4">
        <f t="shared" si="463"/>
        <v>636750.57686858368</v>
      </c>
      <c r="W5895" s="1" t="str">
        <f t="shared" si="464"/>
        <v>Favourable</v>
      </c>
    </row>
    <row r="5896" spans="1:23" x14ac:dyDescent="0.25">
      <c r="A5896" s="1"/>
      <c r="B5896" s="1"/>
      <c r="C5896" s="1"/>
      <c r="D5896" s="1"/>
      <c r="E5896" s="1"/>
      <c r="F5896" s="2"/>
      <c r="G5896" s="3"/>
      <c r="H5896" s="1"/>
      <c r="I5896" s="1"/>
      <c r="J5896" s="1" t="s">
        <v>7337</v>
      </c>
      <c r="K5896" s="2">
        <v>44385</v>
      </c>
      <c r="L5896" s="1" t="s">
        <v>4207</v>
      </c>
      <c r="M5896" s="1" t="str">
        <f t="shared" si="460"/>
        <v>Social Services</v>
      </c>
      <c r="N5896" s="1" t="s">
        <v>4205</v>
      </c>
      <c r="O5896" s="1" t="s">
        <v>4298</v>
      </c>
      <c r="P5896" s="1">
        <v>6758</v>
      </c>
      <c r="Q5896" s="1">
        <v>1656209</v>
      </c>
      <c r="R5896" s="1">
        <f t="shared" si="461"/>
        <v>23851</v>
      </c>
      <c r="S5896" s="4">
        <v>160353.3845353364</v>
      </c>
      <c r="T5896" s="4">
        <v>317533.98000702151</v>
      </c>
      <c r="U5896" s="1">
        <f t="shared" si="462"/>
        <v>1632358</v>
      </c>
      <c r="V5896" s="4">
        <f t="shared" si="463"/>
        <v>1178321.6354576421</v>
      </c>
      <c r="W5896" s="1" t="str">
        <f t="shared" si="464"/>
        <v>Favourable</v>
      </c>
    </row>
    <row r="5897" spans="1:23" x14ac:dyDescent="0.25">
      <c r="A5897" s="1"/>
      <c r="B5897" s="1"/>
      <c r="C5897" s="1"/>
      <c r="D5897" s="1"/>
      <c r="E5897" s="1"/>
      <c r="F5897" s="2"/>
      <c r="G5897" s="3"/>
      <c r="H5897" s="1"/>
      <c r="I5897" s="1"/>
      <c r="J5897" s="1" t="s">
        <v>10539</v>
      </c>
      <c r="K5897" s="2">
        <v>43911</v>
      </c>
      <c r="L5897" s="1" t="s">
        <v>4238</v>
      </c>
      <c r="M5897" s="1" t="str">
        <f t="shared" si="460"/>
        <v>Education</v>
      </c>
      <c r="N5897" s="1" t="s">
        <v>4210</v>
      </c>
      <c r="O5897" s="1" t="s">
        <v>4250</v>
      </c>
      <c r="P5897" s="1">
        <v>8670</v>
      </c>
      <c r="Q5897" s="1">
        <v>518935</v>
      </c>
      <c r="R5897" s="1">
        <f t="shared" si="461"/>
        <v>0</v>
      </c>
      <c r="S5897" s="4">
        <v>202182.29665907804</v>
      </c>
      <c r="T5897" s="4">
        <v>92784.574698652141</v>
      </c>
      <c r="U5897" s="1">
        <f t="shared" si="462"/>
        <v>518935</v>
      </c>
      <c r="V5897" s="4">
        <f t="shared" si="463"/>
        <v>223968.12864226982</v>
      </c>
      <c r="W5897" s="1" t="str">
        <f t="shared" si="464"/>
        <v>Favourable</v>
      </c>
    </row>
    <row r="5898" spans="1:23" x14ac:dyDescent="0.25">
      <c r="A5898" s="1"/>
      <c r="B5898" s="1"/>
      <c r="C5898" s="1"/>
      <c r="D5898" s="1"/>
      <c r="E5898" s="1"/>
      <c r="F5898" s="2"/>
      <c r="G5898" s="3"/>
      <c r="H5898" s="1"/>
      <c r="I5898" s="1"/>
      <c r="J5898" s="1" t="s">
        <v>9220</v>
      </c>
      <c r="K5898" s="2">
        <v>44796</v>
      </c>
      <c r="L5898" s="1" t="s">
        <v>4227</v>
      </c>
      <c r="M5898" s="1" t="str">
        <f t="shared" si="460"/>
        <v>Infrastructure</v>
      </c>
      <c r="N5898" s="1" t="s">
        <v>4210</v>
      </c>
      <c r="O5898" s="1" t="s">
        <v>4279</v>
      </c>
      <c r="P5898" s="1">
        <v>7755</v>
      </c>
      <c r="Q5898" s="1">
        <v>2045375</v>
      </c>
      <c r="R5898" s="1">
        <f t="shared" si="461"/>
        <v>59117</v>
      </c>
      <c r="S5898" s="4">
        <v>803623.07101738406</v>
      </c>
      <c r="T5898" s="4">
        <v>284261.57987306552</v>
      </c>
      <c r="U5898" s="1">
        <f t="shared" si="462"/>
        <v>1986258</v>
      </c>
      <c r="V5898" s="4">
        <f t="shared" si="463"/>
        <v>957490.34910955047</v>
      </c>
      <c r="W5898" s="1" t="str">
        <f t="shared" si="464"/>
        <v>Favourable</v>
      </c>
    </row>
    <row r="5899" spans="1:23" x14ac:dyDescent="0.25">
      <c r="A5899" s="1"/>
      <c r="B5899" s="1"/>
      <c r="C5899" s="1"/>
      <c r="D5899" s="1"/>
      <c r="E5899" s="1"/>
      <c r="F5899" s="2"/>
      <c r="G5899" s="3"/>
      <c r="H5899" s="1"/>
      <c r="I5899" s="1"/>
      <c r="J5899" s="1" t="s">
        <v>10540</v>
      </c>
      <c r="K5899" s="2">
        <v>44236</v>
      </c>
      <c r="L5899" s="1" t="s">
        <v>4207</v>
      </c>
      <c r="M5899" s="1" t="str">
        <f t="shared" si="460"/>
        <v>Social Services</v>
      </c>
      <c r="N5899" s="1" t="s">
        <v>4210</v>
      </c>
      <c r="O5899" s="1" t="s">
        <v>4335</v>
      </c>
      <c r="P5899" s="1">
        <v>9046</v>
      </c>
      <c r="Q5899" s="1">
        <v>1581674</v>
      </c>
      <c r="R5899" s="1">
        <f t="shared" si="461"/>
        <v>0</v>
      </c>
      <c r="S5899" s="4">
        <v>1425954.1237912206</v>
      </c>
      <c r="T5899" s="4">
        <v>397699.26483005885</v>
      </c>
      <c r="U5899" s="1">
        <f t="shared" si="462"/>
        <v>1581674</v>
      </c>
      <c r="V5899" s="4">
        <f t="shared" si="463"/>
        <v>-241979.3886212795</v>
      </c>
      <c r="W5899" s="1" t="str">
        <f t="shared" si="464"/>
        <v>Adverse</v>
      </c>
    </row>
    <row r="5900" spans="1:23" x14ac:dyDescent="0.25">
      <c r="A5900" s="1"/>
      <c r="B5900" s="1"/>
      <c r="C5900" s="1"/>
      <c r="D5900" s="1"/>
      <c r="E5900" s="1"/>
      <c r="F5900" s="2"/>
      <c r="G5900" s="3"/>
      <c r="H5900" s="1"/>
      <c r="I5900" s="1"/>
      <c r="J5900" s="1" t="s">
        <v>9799</v>
      </c>
      <c r="K5900" s="2">
        <v>44079</v>
      </c>
      <c r="L5900" s="1" t="s">
        <v>4238</v>
      </c>
      <c r="M5900" s="1" t="str">
        <f t="shared" si="460"/>
        <v>Education</v>
      </c>
      <c r="N5900" s="1" t="s">
        <v>4222</v>
      </c>
      <c r="O5900" s="1" t="s">
        <v>4276</v>
      </c>
      <c r="P5900" s="1">
        <v>8984</v>
      </c>
      <c r="Q5900" s="1">
        <v>1208991</v>
      </c>
      <c r="R5900" s="1">
        <f t="shared" si="461"/>
        <v>50096</v>
      </c>
      <c r="S5900" s="4">
        <v>137754.10971679862</v>
      </c>
      <c r="T5900" s="4">
        <v>293525.54544704576</v>
      </c>
      <c r="U5900" s="1">
        <f t="shared" si="462"/>
        <v>1158895</v>
      </c>
      <c r="V5900" s="4">
        <f t="shared" si="463"/>
        <v>777711.34483615565</v>
      </c>
      <c r="W5900" s="1" t="str">
        <f t="shared" si="464"/>
        <v>Favourable</v>
      </c>
    </row>
    <row r="5901" spans="1:23" x14ac:dyDescent="0.25">
      <c r="A5901" s="1"/>
      <c r="B5901" s="1"/>
      <c r="C5901" s="1"/>
      <c r="D5901" s="1"/>
      <c r="E5901" s="1"/>
      <c r="F5901" s="2"/>
      <c r="G5901" s="3"/>
      <c r="H5901" s="1"/>
      <c r="I5901" s="1"/>
      <c r="J5901" s="1" t="s">
        <v>4834</v>
      </c>
      <c r="K5901" s="2">
        <v>45420</v>
      </c>
      <c r="L5901" s="1" t="s">
        <v>4238</v>
      </c>
      <c r="M5901" s="1" t="str">
        <f t="shared" si="460"/>
        <v>Education</v>
      </c>
      <c r="N5901" s="1" t="s">
        <v>4210</v>
      </c>
      <c r="O5901" s="1" t="s">
        <v>4304</v>
      </c>
      <c r="P5901" s="1">
        <v>7314</v>
      </c>
      <c r="Q5901" s="1">
        <v>1853466</v>
      </c>
      <c r="R5901" s="1">
        <f t="shared" si="461"/>
        <v>65754</v>
      </c>
      <c r="S5901" s="4">
        <v>1364851.3225788858</v>
      </c>
      <c r="T5901" s="4">
        <v>17003.198126052419</v>
      </c>
      <c r="U5901" s="1">
        <f t="shared" si="462"/>
        <v>1787712</v>
      </c>
      <c r="V5901" s="4">
        <f t="shared" si="463"/>
        <v>471611.47929506167</v>
      </c>
      <c r="W5901" s="1" t="str">
        <f t="shared" si="464"/>
        <v>Favourable</v>
      </c>
    </row>
    <row r="5902" spans="1:23" x14ac:dyDescent="0.25">
      <c r="A5902" s="1"/>
      <c r="B5902" s="1"/>
      <c r="C5902" s="1"/>
      <c r="D5902" s="1"/>
      <c r="E5902" s="1"/>
      <c r="F5902" s="2"/>
      <c r="G5902" s="3"/>
      <c r="H5902" s="1"/>
      <c r="I5902" s="1"/>
      <c r="J5902" s="1" t="s">
        <v>5258</v>
      </c>
      <c r="K5902" s="2">
        <v>43903</v>
      </c>
      <c r="L5902" s="1" t="s">
        <v>4227</v>
      </c>
      <c r="M5902" s="1" t="str">
        <f t="shared" si="460"/>
        <v>Infrastructure</v>
      </c>
      <c r="N5902" s="1" t="s">
        <v>4205</v>
      </c>
      <c r="O5902" s="1" t="s">
        <v>4479</v>
      </c>
      <c r="P5902" s="1">
        <v>9015</v>
      </c>
      <c r="Q5902" s="1">
        <v>942128</v>
      </c>
      <c r="R5902" s="1">
        <f t="shared" si="461"/>
        <v>12723</v>
      </c>
      <c r="S5902" s="4">
        <v>773487.65574583749</v>
      </c>
      <c r="T5902" s="4">
        <v>139120.51010157395</v>
      </c>
      <c r="U5902" s="1">
        <f t="shared" si="462"/>
        <v>929405</v>
      </c>
      <c r="V5902" s="4">
        <f t="shared" si="463"/>
        <v>29519.834152588621</v>
      </c>
      <c r="W5902" s="1" t="str">
        <f t="shared" si="464"/>
        <v>Favourable</v>
      </c>
    </row>
    <row r="5903" spans="1:23" x14ac:dyDescent="0.25">
      <c r="A5903" s="1"/>
      <c r="B5903" s="1"/>
      <c r="C5903" s="1"/>
      <c r="D5903" s="1"/>
      <c r="E5903" s="1"/>
      <c r="F5903" s="2"/>
      <c r="G5903" s="3"/>
      <c r="H5903" s="1"/>
      <c r="I5903" s="1"/>
      <c r="J5903" s="1" t="s">
        <v>10541</v>
      </c>
      <c r="K5903" s="2">
        <v>44393</v>
      </c>
      <c r="L5903" s="1" t="s">
        <v>4207</v>
      </c>
      <c r="M5903" s="1" t="str">
        <f t="shared" si="460"/>
        <v>Social Services</v>
      </c>
      <c r="N5903" s="1" t="s">
        <v>4210</v>
      </c>
      <c r="O5903" s="1" t="s">
        <v>4298</v>
      </c>
      <c r="P5903" s="1">
        <v>7346</v>
      </c>
      <c r="Q5903" s="1">
        <v>2095502</v>
      </c>
      <c r="R5903" s="1">
        <f t="shared" si="461"/>
        <v>0</v>
      </c>
      <c r="S5903" s="4">
        <v>1098697.4080892329</v>
      </c>
      <c r="T5903" s="4">
        <v>369451.44224624638</v>
      </c>
      <c r="U5903" s="1">
        <f t="shared" si="462"/>
        <v>2095502</v>
      </c>
      <c r="V5903" s="4">
        <f t="shared" si="463"/>
        <v>627353.14966452075</v>
      </c>
      <c r="W5903" s="1" t="str">
        <f t="shared" si="464"/>
        <v>Favourable</v>
      </c>
    </row>
    <row r="5904" spans="1:23" x14ac:dyDescent="0.25">
      <c r="A5904" s="1"/>
      <c r="B5904" s="1"/>
      <c r="C5904" s="1"/>
      <c r="D5904" s="1"/>
      <c r="E5904" s="1"/>
      <c r="F5904" s="2"/>
      <c r="G5904" s="3"/>
      <c r="H5904" s="1"/>
      <c r="I5904" s="1"/>
      <c r="J5904" s="1" t="s">
        <v>10542</v>
      </c>
      <c r="K5904" s="2">
        <v>45012</v>
      </c>
      <c r="L5904" s="1" t="s">
        <v>4227</v>
      </c>
      <c r="M5904" s="1" t="str">
        <f t="shared" si="460"/>
        <v>Infrastructure</v>
      </c>
      <c r="N5904" s="1" t="s">
        <v>4205</v>
      </c>
      <c r="O5904" s="1" t="s">
        <v>4298</v>
      </c>
      <c r="P5904" s="1">
        <v>7206</v>
      </c>
      <c r="Q5904" s="1">
        <v>818163</v>
      </c>
      <c r="R5904" s="1">
        <f t="shared" si="461"/>
        <v>0</v>
      </c>
      <c r="S5904" s="4">
        <v>362716.02917465882</v>
      </c>
      <c r="T5904" s="4">
        <v>226401.90207658941</v>
      </c>
      <c r="U5904" s="1">
        <f t="shared" si="462"/>
        <v>818163</v>
      </c>
      <c r="V5904" s="4">
        <f t="shared" si="463"/>
        <v>229045.06874875177</v>
      </c>
      <c r="W5904" s="1" t="str">
        <f t="shared" si="464"/>
        <v>Favourable</v>
      </c>
    </row>
    <row r="5905" spans="1:23" x14ac:dyDescent="0.25">
      <c r="A5905" s="1"/>
      <c r="B5905" s="1"/>
      <c r="C5905" s="1"/>
      <c r="D5905" s="1"/>
      <c r="E5905" s="1"/>
      <c r="F5905" s="2"/>
      <c r="G5905" s="3"/>
      <c r="H5905" s="1"/>
      <c r="I5905" s="1"/>
      <c r="J5905" s="1" t="s">
        <v>8354</v>
      </c>
      <c r="K5905" s="2">
        <v>44253</v>
      </c>
      <c r="L5905" s="1" t="s">
        <v>4207</v>
      </c>
      <c r="M5905" s="1" t="str">
        <f t="shared" si="460"/>
        <v>Social Services</v>
      </c>
      <c r="N5905" s="1" t="s">
        <v>4205</v>
      </c>
      <c r="O5905" s="1" t="s">
        <v>4301</v>
      </c>
      <c r="P5905" s="1">
        <v>8421</v>
      </c>
      <c r="Q5905" s="1">
        <v>2234516</v>
      </c>
      <c r="R5905" s="1">
        <f t="shared" si="461"/>
        <v>48351</v>
      </c>
      <c r="S5905" s="4">
        <v>1504789.5441947654</v>
      </c>
      <c r="T5905" s="4">
        <v>492327.05822581303</v>
      </c>
      <c r="U5905" s="1">
        <f t="shared" si="462"/>
        <v>2186165</v>
      </c>
      <c r="V5905" s="4">
        <f t="shared" si="463"/>
        <v>237399.39757942152</v>
      </c>
      <c r="W5905" s="1" t="str">
        <f t="shared" si="464"/>
        <v>Favourable</v>
      </c>
    </row>
    <row r="5906" spans="1:23" x14ac:dyDescent="0.25">
      <c r="A5906" s="1"/>
      <c r="B5906" s="1"/>
      <c r="C5906" s="1"/>
      <c r="D5906" s="1"/>
      <c r="E5906" s="1"/>
      <c r="F5906" s="2"/>
      <c r="G5906" s="3"/>
      <c r="H5906" s="1"/>
      <c r="I5906" s="1"/>
      <c r="J5906" s="1" t="s">
        <v>8029</v>
      </c>
      <c r="K5906" s="2">
        <v>44973</v>
      </c>
      <c r="L5906" s="1" t="s">
        <v>4204</v>
      </c>
      <c r="M5906" s="1" t="str">
        <f t="shared" si="460"/>
        <v>Education</v>
      </c>
      <c r="N5906" s="1" t="s">
        <v>4205</v>
      </c>
      <c r="O5906" s="1" t="s">
        <v>4335</v>
      </c>
      <c r="P5906" s="1">
        <v>7217</v>
      </c>
      <c r="Q5906" s="1">
        <v>895219</v>
      </c>
      <c r="R5906" s="1">
        <f t="shared" si="461"/>
        <v>57098</v>
      </c>
      <c r="S5906" s="4">
        <v>716136.38945615478</v>
      </c>
      <c r="T5906" s="4">
        <v>248916.69048883676</v>
      </c>
      <c r="U5906" s="1">
        <f t="shared" si="462"/>
        <v>838121</v>
      </c>
      <c r="V5906" s="4">
        <f t="shared" si="463"/>
        <v>-69834.079944991507</v>
      </c>
      <c r="W5906" s="1" t="str">
        <f t="shared" si="464"/>
        <v>Adverse</v>
      </c>
    </row>
    <row r="5907" spans="1:23" x14ac:dyDescent="0.25">
      <c r="A5907" s="1"/>
      <c r="B5907" s="1"/>
      <c r="C5907" s="1"/>
      <c r="D5907" s="1"/>
      <c r="E5907" s="1"/>
      <c r="F5907" s="2"/>
      <c r="G5907" s="3"/>
      <c r="H5907" s="1"/>
      <c r="I5907" s="1"/>
      <c r="J5907" s="1" t="s">
        <v>8840</v>
      </c>
      <c r="K5907" s="2">
        <v>45155</v>
      </c>
      <c r="L5907" s="1" t="s">
        <v>4207</v>
      </c>
      <c r="M5907" s="1" t="str">
        <f t="shared" si="460"/>
        <v>Social Services</v>
      </c>
      <c r="N5907" s="1" t="s">
        <v>4210</v>
      </c>
      <c r="O5907" s="1" t="s">
        <v>4292</v>
      </c>
      <c r="P5907" s="1">
        <v>5669</v>
      </c>
      <c r="Q5907" s="1">
        <v>1491688</v>
      </c>
      <c r="R5907" s="1">
        <f t="shared" si="461"/>
        <v>23058</v>
      </c>
      <c r="S5907" s="4">
        <v>184611.47221732244</v>
      </c>
      <c r="T5907" s="4">
        <v>25228.788211056464</v>
      </c>
      <c r="U5907" s="1">
        <f t="shared" si="462"/>
        <v>1468630</v>
      </c>
      <c r="V5907" s="4">
        <f t="shared" si="463"/>
        <v>1281847.7395716212</v>
      </c>
      <c r="W5907" s="1" t="str">
        <f t="shared" si="464"/>
        <v>Favourable</v>
      </c>
    </row>
    <row r="5908" spans="1:23" x14ac:dyDescent="0.25">
      <c r="A5908" s="1"/>
      <c r="B5908" s="1"/>
      <c r="C5908" s="1"/>
      <c r="D5908" s="1"/>
      <c r="E5908" s="1"/>
      <c r="F5908" s="2"/>
      <c r="G5908" s="3"/>
      <c r="H5908" s="1"/>
      <c r="I5908" s="1"/>
      <c r="J5908" s="1" t="s">
        <v>10543</v>
      </c>
      <c r="K5908" s="2">
        <v>45242</v>
      </c>
      <c r="L5908" s="1" t="s">
        <v>4238</v>
      </c>
      <c r="M5908" s="1" t="str">
        <f t="shared" si="460"/>
        <v>Education</v>
      </c>
      <c r="N5908" s="1" t="s">
        <v>4210</v>
      </c>
      <c r="O5908" s="1" t="s">
        <v>4388</v>
      </c>
      <c r="P5908" s="1">
        <v>6126</v>
      </c>
      <c r="Q5908" s="1">
        <v>1805759</v>
      </c>
      <c r="R5908" s="1">
        <f t="shared" si="461"/>
        <v>0</v>
      </c>
      <c r="S5908" s="4">
        <v>659321.01268985763</v>
      </c>
      <c r="T5908" s="4">
        <v>230604.80211766835</v>
      </c>
      <c r="U5908" s="1">
        <f t="shared" si="462"/>
        <v>1805759</v>
      </c>
      <c r="V5908" s="4">
        <f t="shared" si="463"/>
        <v>915833.18519247405</v>
      </c>
      <c r="W5908" s="1" t="str">
        <f t="shared" si="464"/>
        <v>Favourable</v>
      </c>
    </row>
    <row r="5909" spans="1:23" x14ac:dyDescent="0.25">
      <c r="A5909" s="1"/>
      <c r="B5909" s="1"/>
      <c r="C5909" s="1"/>
      <c r="D5909" s="1"/>
      <c r="E5909" s="1"/>
      <c r="F5909" s="2"/>
      <c r="G5909" s="3"/>
      <c r="H5909" s="1"/>
      <c r="I5909" s="1"/>
      <c r="J5909" s="1" t="s">
        <v>6327</v>
      </c>
      <c r="K5909" s="2">
        <v>44371</v>
      </c>
      <c r="L5909" s="1" t="s">
        <v>4204</v>
      </c>
      <c r="M5909" s="1" t="str">
        <f t="shared" si="460"/>
        <v>Education</v>
      </c>
      <c r="N5909" s="1" t="s">
        <v>4205</v>
      </c>
      <c r="O5909" s="1" t="s">
        <v>4438</v>
      </c>
      <c r="P5909" s="1">
        <v>8955</v>
      </c>
      <c r="Q5909" s="1">
        <v>1639359</v>
      </c>
      <c r="R5909" s="1">
        <f t="shared" si="461"/>
        <v>20254</v>
      </c>
      <c r="S5909" s="4">
        <v>1034905.6996598255</v>
      </c>
      <c r="T5909" s="4">
        <v>49104.90351702561</v>
      </c>
      <c r="U5909" s="1">
        <f t="shared" si="462"/>
        <v>1619105</v>
      </c>
      <c r="V5909" s="4">
        <f t="shared" si="463"/>
        <v>555348.39682314894</v>
      </c>
      <c r="W5909" s="1" t="str">
        <f t="shared" si="464"/>
        <v>Favourable</v>
      </c>
    </row>
    <row r="5910" spans="1:23" x14ac:dyDescent="0.25">
      <c r="A5910" s="1"/>
      <c r="B5910" s="1"/>
      <c r="C5910" s="1"/>
      <c r="D5910" s="1"/>
      <c r="E5910" s="1"/>
      <c r="F5910" s="2"/>
      <c r="G5910" s="3"/>
      <c r="H5910" s="1"/>
      <c r="I5910" s="1"/>
      <c r="J5910" s="1" t="s">
        <v>6537</v>
      </c>
      <c r="K5910" s="2">
        <v>43855</v>
      </c>
      <c r="L5910" s="1" t="s">
        <v>4207</v>
      </c>
      <c r="M5910" s="1" t="str">
        <f t="shared" si="460"/>
        <v>Social Services</v>
      </c>
      <c r="N5910" s="1" t="s">
        <v>4222</v>
      </c>
      <c r="O5910" s="1" t="s">
        <v>4253</v>
      </c>
      <c r="P5910" s="1">
        <v>8398</v>
      </c>
      <c r="Q5910" s="1">
        <v>1391622</v>
      </c>
      <c r="R5910" s="1">
        <f t="shared" si="461"/>
        <v>54746</v>
      </c>
      <c r="S5910" s="4">
        <v>1098457.0990166543</v>
      </c>
      <c r="T5910" s="4">
        <v>18450.044438092777</v>
      </c>
      <c r="U5910" s="1">
        <f t="shared" si="462"/>
        <v>1336876</v>
      </c>
      <c r="V5910" s="4">
        <f t="shared" si="463"/>
        <v>274714.85654525296</v>
      </c>
      <c r="W5910" s="1" t="str">
        <f t="shared" si="464"/>
        <v>Favourable</v>
      </c>
    </row>
    <row r="5911" spans="1:23" x14ac:dyDescent="0.25">
      <c r="A5911" s="1"/>
      <c r="B5911" s="1"/>
      <c r="C5911" s="1"/>
      <c r="D5911" s="1"/>
      <c r="E5911" s="1"/>
      <c r="F5911" s="2"/>
      <c r="G5911" s="3"/>
      <c r="H5911" s="1"/>
      <c r="I5911" s="1"/>
      <c r="J5911" s="1" t="s">
        <v>10544</v>
      </c>
      <c r="K5911" s="2">
        <v>45383</v>
      </c>
      <c r="L5911" s="1" t="s">
        <v>4238</v>
      </c>
      <c r="M5911" s="1" t="str">
        <f t="shared" si="460"/>
        <v>Education</v>
      </c>
      <c r="N5911" s="1" t="s">
        <v>4222</v>
      </c>
      <c r="O5911" s="1" t="s">
        <v>4338</v>
      </c>
      <c r="P5911" s="1">
        <v>6640</v>
      </c>
      <c r="Q5911" s="1">
        <v>2303237</v>
      </c>
      <c r="R5911" s="1">
        <f t="shared" si="461"/>
        <v>0</v>
      </c>
      <c r="S5911" s="4">
        <v>1250598.7877711188</v>
      </c>
      <c r="T5911" s="4">
        <v>384495.89099010668</v>
      </c>
      <c r="U5911" s="1">
        <f t="shared" si="462"/>
        <v>2303237</v>
      </c>
      <c r="V5911" s="4">
        <f t="shared" si="463"/>
        <v>668142.32123877457</v>
      </c>
      <c r="W5911" s="1" t="str">
        <f t="shared" si="464"/>
        <v>Favourable</v>
      </c>
    </row>
    <row r="5912" spans="1:23" x14ac:dyDescent="0.25">
      <c r="A5912" s="1"/>
      <c r="B5912" s="1"/>
      <c r="C5912" s="1"/>
      <c r="D5912" s="1"/>
      <c r="E5912" s="1"/>
      <c r="F5912" s="2"/>
      <c r="G5912" s="3"/>
      <c r="H5912" s="1"/>
      <c r="I5912" s="1"/>
      <c r="J5912" s="1" t="s">
        <v>5598</v>
      </c>
      <c r="K5912" s="2">
        <v>44968</v>
      </c>
      <c r="L5912" s="1" t="s">
        <v>4238</v>
      </c>
      <c r="M5912" s="1" t="str">
        <f t="shared" si="460"/>
        <v>Education</v>
      </c>
      <c r="N5912" s="1" t="s">
        <v>4205</v>
      </c>
      <c r="O5912" s="1" t="s">
        <v>4438</v>
      </c>
      <c r="P5912" s="1">
        <v>8575</v>
      </c>
      <c r="Q5912" s="1">
        <v>1635618</v>
      </c>
      <c r="R5912" s="1">
        <f t="shared" si="461"/>
        <v>40679</v>
      </c>
      <c r="S5912" s="4">
        <v>1364848.7049790742</v>
      </c>
      <c r="T5912" s="4">
        <v>33760.759377135008</v>
      </c>
      <c r="U5912" s="1">
        <f t="shared" si="462"/>
        <v>1594939</v>
      </c>
      <c r="V5912" s="4">
        <f t="shared" si="463"/>
        <v>237008.53564379085</v>
      </c>
      <c r="W5912" s="1" t="str">
        <f t="shared" si="464"/>
        <v>Favourable</v>
      </c>
    </row>
    <row r="5913" spans="1:23" x14ac:dyDescent="0.25">
      <c r="A5913" s="1"/>
      <c r="B5913" s="1"/>
      <c r="C5913" s="1"/>
      <c r="D5913" s="1"/>
      <c r="E5913" s="1"/>
      <c r="F5913" s="2"/>
      <c r="G5913" s="3"/>
      <c r="H5913" s="1"/>
      <c r="I5913" s="1"/>
      <c r="J5913" s="1" t="s">
        <v>4517</v>
      </c>
      <c r="K5913" s="2">
        <v>44172</v>
      </c>
      <c r="L5913" s="1" t="s">
        <v>4207</v>
      </c>
      <c r="M5913" s="1" t="str">
        <f t="shared" si="460"/>
        <v>Social Services</v>
      </c>
      <c r="N5913" s="1" t="s">
        <v>4222</v>
      </c>
      <c r="O5913" s="1" t="s">
        <v>4244</v>
      </c>
      <c r="P5913" s="1">
        <v>9124</v>
      </c>
      <c r="Q5913" s="1">
        <v>440788</v>
      </c>
      <c r="R5913" s="1">
        <f t="shared" si="461"/>
        <v>67850</v>
      </c>
      <c r="S5913" s="4">
        <v>336941.91456634796</v>
      </c>
      <c r="T5913" s="4">
        <v>18679.354365243282</v>
      </c>
      <c r="U5913" s="1">
        <f t="shared" si="462"/>
        <v>372938</v>
      </c>
      <c r="V5913" s="4">
        <f t="shared" si="463"/>
        <v>85166.731068408757</v>
      </c>
      <c r="W5913" s="1" t="str">
        <f t="shared" si="464"/>
        <v>Favourable</v>
      </c>
    </row>
    <row r="5914" spans="1:23" x14ac:dyDescent="0.25">
      <c r="A5914" s="1"/>
      <c r="B5914" s="1"/>
      <c r="C5914" s="1"/>
      <c r="D5914" s="1"/>
      <c r="E5914" s="1"/>
      <c r="F5914" s="2"/>
      <c r="G5914" s="3"/>
      <c r="H5914" s="1"/>
      <c r="I5914" s="1"/>
      <c r="J5914" s="1" t="s">
        <v>9289</v>
      </c>
      <c r="K5914" s="2">
        <v>44154</v>
      </c>
      <c r="L5914" s="1" t="s">
        <v>4204</v>
      </c>
      <c r="M5914" s="1" t="str">
        <f t="shared" si="460"/>
        <v>Education</v>
      </c>
      <c r="N5914" s="1" t="s">
        <v>4205</v>
      </c>
      <c r="O5914" s="1" t="s">
        <v>4476</v>
      </c>
      <c r="P5914" s="1">
        <v>6039</v>
      </c>
      <c r="Q5914" s="1">
        <v>2251827</v>
      </c>
      <c r="R5914" s="1">
        <f t="shared" si="461"/>
        <v>35080</v>
      </c>
      <c r="S5914" s="4">
        <v>1771932.4390745074</v>
      </c>
      <c r="T5914" s="4">
        <v>209367.37005121922</v>
      </c>
      <c r="U5914" s="1">
        <f t="shared" si="462"/>
        <v>2216747</v>
      </c>
      <c r="V5914" s="4">
        <f t="shared" si="463"/>
        <v>270527.19087427342</v>
      </c>
      <c r="W5914" s="1" t="str">
        <f t="shared" si="464"/>
        <v>Favourable</v>
      </c>
    </row>
    <row r="5915" spans="1:23" x14ac:dyDescent="0.25">
      <c r="A5915" s="1"/>
      <c r="B5915" s="1"/>
      <c r="C5915" s="1"/>
      <c r="D5915" s="1"/>
      <c r="E5915" s="1"/>
      <c r="F5915" s="2"/>
      <c r="G5915" s="3"/>
      <c r="H5915" s="1"/>
      <c r="I5915" s="1"/>
      <c r="J5915" s="1" t="s">
        <v>5318</v>
      </c>
      <c r="K5915" s="2">
        <v>44231</v>
      </c>
      <c r="L5915" s="1" t="s">
        <v>4207</v>
      </c>
      <c r="M5915" s="1" t="str">
        <f t="shared" si="460"/>
        <v>Social Services</v>
      </c>
      <c r="N5915" s="1" t="s">
        <v>4222</v>
      </c>
      <c r="O5915" s="1" t="s">
        <v>4379</v>
      </c>
      <c r="P5915" s="1">
        <v>5858</v>
      </c>
      <c r="Q5915" s="1">
        <v>996180</v>
      </c>
      <c r="R5915" s="1">
        <f t="shared" si="461"/>
        <v>71732</v>
      </c>
      <c r="S5915" s="4">
        <v>496774.54477767844</v>
      </c>
      <c r="T5915" s="4">
        <v>36756.077473604193</v>
      </c>
      <c r="U5915" s="1">
        <f t="shared" si="462"/>
        <v>924448</v>
      </c>
      <c r="V5915" s="4">
        <f t="shared" si="463"/>
        <v>462649.37774871732</v>
      </c>
      <c r="W5915" s="1" t="str">
        <f t="shared" si="464"/>
        <v>Favourable</v>
      </c>
    </row>
    <row r="5916" spans="1:23" x14ac:dyDescent="0.25">
      <c r="A5916" s="1"/>
      <c r="B5916" s="1"/>
      <c r="C5916" s="1"/>
      <c r="D5916" s="1"/>
      <c r="E5916" s="1"/>
      <c r="F5916" s="2"/>
      <c r="G5916" s="3"/>
      <c r="H5916" s="1"/>
      <c r="I5916" s="1"/>
      <c r="J5916" s="1" t="s">
        <v>8461</v>
      </c>
      <c r="K5916" s="2">
        <v>43953</v>
      </c>
      <c r="L5916" s="1" t="s">
        <v>4238</v>
      </c>
      <c r="M5916" s="1" t="str">
        <f t="shared" si="460"/>
        <v>Education</v>
      </c>
      <c r="N5916" s="1" t="s">
        <v>4210</v>
      </c>
      <c r="O5916" s="1" t="s">
        <v>4458</v>
      </c>
      <c r="P5916" s="1">
        <v>7510</v>
      </c>
      <c r="Q5916" s="1">
        <v>2142596</v>
      </c>
      <c r="R5916" s="1">
        <f t="shared" si="461"/>
        <v>14719</v>
      </c>
      <c r="S5916" s="4">
        <v>1658378.2615223858</v>
      </c>
      <c r="T5916" s="4">
        <v>457583.14045068814</v>
      </c>
      <c r="U5916" s="1">
        <f t="shared" si="462"/>
        <v>2127877</v>
      </c>
      <c r="V5916" s="4">
        <f t="shared" si="463"/>
        <v>26634.598026926164</v>
      </c>
      <c r="W5916" s="1" t="str">
        <f t="shared" si="464"/>
        <v>Favourable</v>
      </c>
    </row>
    <row r="5917" spans="1:23" x14ac:dyDescent="0.25">
      <c r="A5917" s="1"/>
      <c r="B5917" s="1"/>
      <c r="C5917" s="1"/>
      <c r="D5917" s="1"/>
      <c r="E5917" s="1"/>
      <c r="F5917" s="2"/>
      <c r="G5917" s="3"/>
      <c r="H5917" s="1"/>
      <c r="I5917" s="1"/>
      <c r="J5917" s="1" t="s">
        <v>6597</v>
      </c>
      <c r="K5917" s="2">
        <v>45136</v>
      </c>
      <c r="L5917" s="1" t="s">
        <v>4238</v>
      </c>
      <c r="M5917" s="1" t="str">
        <f t="shared" si="460"/>
        <v>Education</v>
      </c>
      <c r="N5917" s="1" t="s">
        <v>4222</v>
      </c>
      <c r="O5917" s="1" t="s">
        <v>4479</v>
      </c>
      <c r="P5917" s="1">
        <v>6383</v>
      </c>
      <c r="Q5917" s="1">
        <v>1260052</v>
      </c>
      <c r="R5917" s="1">
        <f t="shared" si="461"/>
        <v>53873</v>
      </c>
      <c r="S5917" s="4">
        <v>1198908.2930317111</v>
      </c>
      <c r="T5917" s="4">
        <v>349104.80602092046</v>
      </c>
      <c r="U5917" s="1">
        <f t="shared" si="462"/>
        <v>1206179</v>
      </c>
      <c r="V5917" s="4">
        <f t="shared" si="463"/>
        <v>-287961.09905263153</v>
      </c>
      <c r="W5917" s="1" t="str">
        <f t="shared" si="464"/>
        <v>Adverse</v>
      </c>
    </row>
    <row r="5918" spans="1:23" x14ac:dyDescent="0.25">
      <c r="A5918" s="1"/>
      <c r="B5918" s="1"/>
      <c r="C5918" s="1"/>
      <c r="D5918" s="1"/>
      <c r="E5918" s="1"/>
      <c r="F5918" s="2"/>
      <c r="G5918" s="3"/>
      <c r="H5918" s="1"/>
      <c r="I5918" s="1"/>
      <c r="J5918" s="1" t="s">
        <v>8305</v>
      </c>
      <c r="K5918" s="2">
        <v>44502</v>
      </c>
      <c r="L5918" s="1" t="s">
        <v>4204</v>
      </c>
      <c r="M5918" s="1" t="str">
        <f t="shared" si="460"/>
        <v>Education</v>
      </c>
      <c r="N5918" s="1" t="s">
        <v>4210</v>
      </c>
      <c r="O5918" s="1" t="s">
        <v>4256</v>
      </c>
      <c r="P5918" s="1">
        <v>9269</v>
      </c>
      <c r="Q5918" s="1">
        <v>1500657</v>
      </c>
      <c r="R5918" s="1">
        <f t="shared" si="461"/>
        <v>41072</v>
      </c>
      <c r="S5918" s="4">
        <v>923243.96502960136</v>
      </c>
      <c r="T5918" s="4">
        <v>442758.09289050475</v>
      </c>
      <c r="U5918" s="1">
        <f t="shared" si="462"/>
        <v>1459585</v>
      </c>
      <c r="V5918" s="4">
        <f t="shared" si="463"/>
        <v>134654.94207989378</v>
      </c>
      <c r="W5918" s="1" t="str">
        <f t="shared" si="464"/>
        <v>Favourable</v>
      </c>
    </row>
    <row r="5919" spans="1:23" x14ac:dyDescent="0.25">
      <c r="A5919" s="1"/>
      <c r="B5919" s="1"/>
      <c r="C5919" s="1"/>
      <c r="D5919" s="1"/>
      <c r="E5919" s="1"/>
      <c r="F5919" s="2"/>
      <c r="G5919" s="3"/>
      <c r="H5919" s="1"/>
      <c r="I5919" s="1"/>
      <c r="J5919" s="1" t="s">
        <v>10545</v>
      </c>
      <c r="K5919" s="2">
        <v>45082</v>
      </c>
      <c r="L5919" s="1" t="s">
        <v>4238</v>
      </c>
      <c r="M5919" s="1" t="str">
        <f t="shared" si="460"/>
        <v>Education</v>
      </c>
      <c r="N5919" s="1" t="s">
        <v>4205</v>
      </c>
      <c r="O5919" s="1" t="s">
        <v>4345</v>
      </c>
      <c r="P5919" s="1">
        <v>8414</v>
      </c>
      <c r="Q5919" s="1">
        <v>1175599</v>
      </c>
      <c r="R5919" s="1">
        <f t="shared" si="461"/>
        <v>0</v>
      </c>
      <c r="S5919" s="4">
        <v>108295.14856935578</v>
      </c>
      <c r="T5919" s="4">
        <v>256685.69763540549</v>
      </c>
      <c r="U5919" s="1">
        <f t="shared" si="462"/>
        <v>1175599</v>
      </c>
      <c r="V5919" s="4">
        <f t="shared" si="463"/>
        <v>810618.1537952387</v>
      </c>
      <c r="W5919" s="1" t="str">
        <f t="shared" si="464"/>
        <v>Favourable</v>
      </c>
    </row>
    <row r="5920" spans="1:23" x14ac:dyDescent="0.25">
      <c r="A5920" s="1"/>
      <c r="B5920" s="1"/>
      <c r="C5920" s="1"/>
      <c r="D5920" s="1"/>
      <c r="E5920" s="1"/>
      <c r="F5920" s="2"/>
      <c r="G5920" s="3"/>
      <c r="H5920" s="1"/>
      <c r="I5920" s="1"/>
      <c r="J5920" s="1" t="s">
        <v>10014</v>
      </c>
      <c r="K5920" s="2">
        <v>45322</v>
      </c>
      <c r="L5920" s="1" t="s">
        <v>4238</v>
      </c>
      <c r="M5920" s="1" t="str">
        <f t="shared" si="460"/>
        <v>Education</v>
      </c>
      <c r="N5920" s="1" t="s">
        <v>4210</v>
      </c>
      <c r="O5920" s="1" t="s">
        <v>4264</v>
      </c>
      <c r="P5920" s="1">
        <v>7090</v>
      </c>
      <c r="Q5920" s="1">
        <v>1789672</v>
      </c>
      <c r="R5920" s="1">
        <f t="shared" si="461"/>
        <v>33909</v>
      </c>
      <c r="S5920" s="4">
        <v>890367.81436269032</v>
      </c>
      <c r="T5920" s="4">
        <v>327112.65603257756</v>
      </c>
      <c r="U5920" s="1">
        <f t="shared" si="462"/>
        <v>1755763</v>
      </c>
      <c r="V5920" s="4">
        <f t="shared" si="463"/>
        <v>572191.52960473206</v>
      </c>
      <c r="W5920" s="1" t="str">
        <f t="shared" si="464"/>
        <v>Favourable</v>
      </c>
    </row>
    <row r="5921" spans="1:23" x14ac:dyDescent="0.25">
      <c r="A5921" s="1"/>
      <c r="B5921" s="1"/>
      <c r="C5921" s="1"/>
      <c r="D5921" s="1"/>
      <c r="E5921" s="1"/>
      <c r="F5921" s="2"/>
      <c r="G5921" s="3"/>
      <c r="H5921" s="1"/>
      <c r="I5921" s="1"/>
      <c r="J5921" s="1" t="s">
        <v>5659</v>
      </c>
      <c r="K5921" s="2">
        <v>43956</v>
      </c>
      <c r="L5921" s="1" t="s">
        <v>4227</v>
      </c>
      <c r="M5921" s="1" t="str">
        <f t="shared" si="460"/>
        <v>Infrastructure</v>
      </c>
      <c r="N5921" s="1" t="s">
        <v>4222</v>
      </c>
      <c r="O5921" s="1" t="s">
        <v>4298</v>
      </c>
      <c r="P5921" s="1">
        <v>8583</v>
      </c>
      <c r="Q5921" s="1">
        <v>943907</v>
      </c>
      <c r="R5921" s="1">
        <f t="shared" si="461"/>
        <v>89971</v>
      </c>
      <c r="S5921" s="4">
        <v>442926.98042828526</v>
      </c>
      <c r="T5921" s="4">
        <v>192735.39414098757</v>
      </c>
      <c r="U5921" s="1">
        <f t="shared" si="462"/>
        <v>853936</v>
      </c>
      <c r="V5921" s="4">
        <f t="shared" si="463"/>
        <v>308244.62543072714</v>
      </c>
      <c r="W5921" s="1" t="str">
        <f t="shared" si="464"/>
        <v>Favourable</v>
      </c>
    </row>
    <row r="5922" spans="1:23" x14ac:dyDescent="0.25">
      <c r="A5922" s="1"/>
      <c r="B5922" s="1"/>
      <c r="C5922" s="1"/>
      <c r="D5922" s="1"/>
      <c r="E5922" s="1"/>
      <c r="F5922" s="2"/>
      <c r="G5922" s="3"/>
      <c r="H5922" s="1"/>
      <c r="I5922" s="1"/>
      <c r="J5922" s="1" t="s">
        <v>6342</v>
      </c>
      <c r="K5922" s="2">
        <v>44048</v>
      </c>
      <c r="L5922" s="1" t="s">
        <v>4207</v>
      </c>
      <c r="M5922" s="1" t="str">
        <f t="shared" si="460"/>
        <v>Social Services</v>
      </c>
      <c r="N5922" s="1" t="s">
        <v>4205</v>
      </c>
      <c r="O5922" s="1" t="s">
        <v>4325</v>
      </c>
      <c r="P5922" s="1">
        <v>7761</v>
      </c>
      <c r="Q5922" s="1">
        <v>1612974</v>
      </c>
      <c r="R5922" s="1">
        <f t="shared" si="461"/>
        <v>41402</v>
      </c>
      <c r="S5922" s="4">
        <v>221387.52610613589</v>
      </c>
      <c r="T5922" s="4">
        <v>429064.91865912196</v>
      </c>
      <c r="U5922" s="1">
        <f t="shared" si="462"/>
        <v>1571572</v>
      </c>
      <c r="V5922" s="4">
        <f t="shared" si="463"/>
        <v>962521.55523474212</v>
      </c>
      <c r="W5922" s="1" t="str">
        <f t="shared" si="464"/>
        <v>Favourable</v>
      </c>
    </row>
    <row r="5923" spans="1:23" x14ac:dyDescent="0.25">
      <c r="A5923" s="1"/>
      <c r="B5923" s="1"/>
      <c r="C5923" s="1"/>
      <c r="D5923" s="1"/>
      <c r="E5923" s="1"/>
      <c r="F5923" s="2"/>
      <c r="G5923" s="3"/>
      <c r="H5923" s="1"/>
      <c r="I5923" s="1"/>
      <c r="J5923" s="1" t="s">
        <v>10546</v>
      </c>
      <c r="K5923" s="2">
        <v>44980</v>
      </c>
      <c r="L5923" s="1" t="s">
        <v>4207</v>
      </c>
      <c r="M5923" s="1" t="str">
        <f t="shared" si="460"/>
        <v>Social Services</v>
      </c>
      <c r="N5923" s="1" t="s">
        <v>4210</v>
      </c>
      <c r="O5923" s="1" t="s">
        <v>4358</v>
      </c>
      <c r="P5923" s="1">
        <v>5606</v>
      </c>
      <c r="Q5923" s="1">
        <v>1353495</v>
      </c>
      <c r="R5923" s="1">
        <f t="shared" si="461"/>
        <v>0</v>
      </c>
      <c r="S5923" s="4">
        <v>563023.6715970732</v>
      </c>
      <c r="T5923" s="4">
        <v>154381.48476391067</v>
      </c>
      <c r="U5923" s="1">
        <f t="shared" si="462"/>
        <v>1353495</v>
      </c>
      <c r="V5923" s="4">
        <f t="shared" si="463"/>
        <v>636089.84363901615</v>
      </c>
      <c r="W5923" s="1" t="str">
        <f t="shared" si="464"/>
        <v>Favourable</v>
      </c>
    </row>
    <row r="5924" spans="1:23" x14ac:dyDescent="0.25">
      <c r="A5924" s="1"/>
      <c r="B5924" s="1"/>
      <c r="C5924" s="1"/>
      <c r="D5924" s="1"/>
      <c r="E5924" s="1"/>
      <c r="F5924" s="2"/>
      <c r="G5924" s="3"/>
      <c r="H5924" s="1"/>
      <c r="I5924" s="1"/>
      <c r="J5924" s="1" t="s">
        <v>10547</v>
      </c>
      <c r="K5924" s="2">
        <v>44205</v>
      </c>
      <c r="L5924" s="1" t="s">
        <v>4227</v>
      </c>
      <c r="M5924" s="1" t="str">
        <f t="shared" si="460"/>
        <v>Infrastructure</v>
      </c>
      <c r="N5924" s="1" t="s">
        <v>4222</v>
      </c>
      <c r="O5924" s="1" t="s">
        <v>4438</v>
      </c>
      <c r="P5924" s="1">
        <v>8534</v>
      </c>
      <c r="Q5924" s="1">
        <v>1650226</v>
      </c>
      <c r="R5924" s="1">
        <f t="shared" si="461"/>
        <v>0</v>
      </c>
      <c r="S5924" s="4">
        <v>471100.74385726842</v>
      </c>
      <c r="T5924" s="4">
        <v>504361.34194606618</v>
      </c>
      <c r="U5924" s="1">
        <f t="shared" si="462"/>
        <v>1650226</v>
      </c>
      <c r="V5924" s="4">
        <f t="shared" si="463"/>
        <v>674763.9141966654</v>
      </c>
      <c r="W5924" s="1" t="str">
        <f t="shared" si="464"/>
        <v>Favourable</v>
      </c>
    </row>
    <row r="5925" spans="1:23" x14ac:dyDescent="0.25">
      <c r="A5925" s="1"/>
      <c r="B5925" s="1"/>
      <c r="C5925" s="1"/>
      <c r="D5925" s="1"/>
      <c r="E5925" s="1"/>
      <c r="F5925" s="2"/>
      <c r="G5925" s="3"/>
      <c r="H5925" s="1"/>
      <c r="I5925" s="1"/>
      <c r="J5925" s="1" t="s">
        <v>9825</v>
      </c>
      <c r="K5925" s="2">
        <v>44821</v>
      </c>
      <c r="L5925" s="1" t="s">
        <v>4238</v>
      </c>
      <c r="M5925" s="1" t="str">
        <f t="shared" si="460"/>
        <v>Education</v>
      </c>
      <c r="N5925" s="1" t="s">
        <v>4205</v>
      </c>
      <c r="O5925" s="1" t="s">
        <v>4211</v>
      </c>
      <c r="P5925" s="1">
        <v>6400</v>
      </c>
      <c r="Q5925" s="1">
        <v>1242269</v>
      </c>
      <c r="R5925" s="1">
        <f t="shared" si="461"/>
        <v>33842</v>
      </c>
      <c r="S5925" s="4">
        <v>827790.09414149704</v>
      </c>
      <c r="T5925" s="4">
        <v>283520.01961721672</v>
      </c>
      <c r="U5925" s="1">
        <f t="shared" si="462"/>
        <v>1208427</v>
      </c>
      <c r="V5925" s="4">
        <f t="shared" si="463"/>
        <v>130958.88624128629</v>
      </c>
      <c r="W5925" s="1" t="str">
        <f t="shared" si="464"/>
        <v>Favourable</v>
      </c>
    </row>
    <row r="5926" spans="1:23" x14ac:dyDescent="0.25">
      <c r="A5926" s="1"/>
      <c r="B5926" s="1"/>
      <c r="C5926" s="1"/>
      <c r="D5926" s="1"/>
      <c r="E5926" s="1"/>
      <c r="F5926" s="2"/>
      <c r="G5926" s="3"/>
      <c r="H5926" s="1"/>
      <c r="I5926" s="1"/>
      <c r="J5926" s="1" t="s">
        <v>10548</v>
      </c>
      <c r="K5926" s="2">
        <v>44179</v>
      </c>
      <c r="L5926" s="1" t="s">
        <v>4212</v>
      </c>
      <c r="M5926" s="1" t="str">
        <f t="shared" si="460"/>
        <v>Agricultural Extension</v>
      </c>
      <c r="N5926" s="1" t="s">
        <v>4205</v>
      </c>
      <c r="O5926" s="1" t="s">
        <v>4237</v>
      </c>
      <c r="P5926" s="1">
        <v>9187</v>
      </c>
      <c r="Q5926" s="1">
        <v>275058</v>
      </c>
      <c r="R5926" s="1">
        <f t="shared" si="461"/>
        <v>0</v>
      </c>
      <c r="S5926" s="4">
        <v>187923.00178046699</v>
      </c>
      <c r="T5926" s="4">
        <v>21079.246322966155</v>
      </c>
      <c r="U5926" s="1">
        <f t="shared" si="462"/>
        <v>275058</v>
      </c>
      <c r="V5926" s="4">
        <f t="shared" si="463"/>
        <v>66055.751896566857</v>
      </c>
      <c r="W5926" s="1" t="str">
        <f t="shared" si="464"/>
        <v>Favourable</v>
      </c>
    </row>
    <row r="5927" spans="1:23" x14ac:dyDescent="0.25">
      <c r="A5927" s="1"/>
      <c r="B5927" s="1"/>
      <c r="C5927" s="1"/>
      <c r="D5927" s="1"/>
      <c r="E5927" s="1"/>
      <c r="F5927" s="2"/>
      <c r="G5927" s="3"/>
      <c r="H5927" s="1"/>
      <c r="I5927" s="1"/>
      <c r="J5927" s="1" t="s">
        <v>9934</v>
      </c>
      <c r="K5927" s="2">
        <v>44856</v>
      </c>
      <c r="L5927" s="1" t="s">
        <v>4207</v>
      </c>
      <c r="M5927" s="1" t="str">
        <f t="shared" si="460"/>
        <v>Social Services</v>
      </c>
      <c r="N5927" s="1" t="s">
        <v>4210</v>
      </c>
      <c r="O5927" s="1" t="s">
        <v>4233</v>
      </c>
      <c r="P5927" s="1">
        <v>8975</v>
      </c>
      <c r="Q5927" s="1">
        <v>2349841</v>
      </c>
      <c r="R5927" s="1">
        <f t="shared" si="461"/>
        <v>32494</v>
      </c>
      <c r="S5927" s="4">
        <v>184146.45359431396</v>
      </c>
      <c r="T5927" s="4">
        <v>65699.584476116594</v>
      </c>
      <c r="U5927" s="1">
        <f t="shared" si="462"/>
        <v>2317347</v>
      </c>
      <c r="V5927" s="4">
        <f t="shared" si="463"/>
        <v>2099994.9619295695</v>
      </c>
      <c r="W5927" s="1" t="str">
        <f t="shared" si="464"/>
        <v>Favourable</v>
      </c>
    </row>
    <row r="5928" spans="1:23" x14ac:dyDescent="0.25">
      <c r="A5928" s="1"/>
      <c r="B5928" s="1"/>
      <c r="C5928" s="1"/>
      <c r="D5928" s="1"/>
      <c r="E5928" s="1"/>
      <c r="F5928" s="2"/>
      <c r="G5928" s="3"/>
      <c r="H5928" s="1"/>
      <c r="I5928" s="1"/>
      <c r="J5928" s="1" t="s">
        <v>9907</v>
      </c>
      <c r="K5928" s="2">
        <v>44771</v>
      </c>
      <c r="L5928" s="1" t="s">
        <v>4207</v>
      </c>
      <c r="M5928" s="1" t="str">
        <f t="shared" si="460"/>
        <v>Social Services</v>
      </c>
      <c r="N5928" s="1" t="s">
        <v>4222</v>
      </c>
      <c r="O5928" s="1" t="s">
        <v>4458</v>
      </c>
      <c r="P5928" s="1">
        <v>6936</v>
      </c>
      <c r="Q5928" s="1">
        <v>1597263</v>
      </c>
      <c r="R5928" s="1">
        <f t="shared" si="461"/>
        <v>37665</v>
      </c>
      <c r="S5928" s="4">
        <v>78477.199276173007</v>
      </c>
      <c r="T5928" s="4">
        <v>310455.41238818847</v>
      </c>
      <c r="U5928" s="1">
        <f t="shared" si="462"/>
        <v>1559598</v>
      </c>
      <c r="V5928" s="4">
        <f t="shared" si="463"/>
        <v>1208330.3883356384</v>
      </c>
      <c r="W5928" s="1" t="str">
        <f t="shared" si="464"/>
        <v>Favourable</v>
      </c>
    </row>
    <row r="5929" spans="1:23" x14ac:dyDescent="0.25">
      <c r="A5929" s="1"/>
      <c r="B5929" s="1"/>
      <c r="C5929" s="1"/>
      <c r="D5929" s="1"/>
      <c r="E5929" s="1"/>
      <c r="F5929" s="2"/>
      <c r="G5929" s="3"/>
      <c r="H5929" s="1"/>
      <c r="I5929" s="1"/>
      <c r="J5929" s="1" t="s">
        <v>10549</v>
      </c>
      <c r="K5929" s="2">
        <v>45381</v>
      </c>
      <c r="L5929" s="1" t="s">
        <v>4207</v>
      </c>
      <c r="M5929" s="1" t="str">
        <f t="shared" si="460"/>
        <v>Social Services</v>
      </c>
      <c r="N5929" s="1" t="s">
        <v>4210</v>
      </c>
      <c r="O5929" s="1" t="s">
        <v>4250</v>
      </c>
      <c r="P5929" s="1">
        <v>6288</v>
      </c>
      <c r="Q5929" s="1">
        <v>1567286</v>
      </c>
      <c r="R5929" s="1">
        <f t="shared" si="461"/>
        <v>0</v>
      </c>
      <c r="S5929" s="4">
        <v>205528.91191307921</v>
      </c>
      <c r="T5929" s="4">
        <v>114369.64788303501</v>
      </c>
      <c r="U5929" s="1">
        <f t="shared" si="462"/>
        <v>1567286</v>
      </c>
      <c r="V5929" s="4">
        <f t="shared" si="463"/>
        <v>1247387.4402038858</v>
      </c>
      <c r="W5929" s="1" t="str">
        <f t="shared" si="464"/>
        <v>Favourable</v>
      </c>
    </row>
    <row r="5930" spans="1:23" x14ac:dyDescent="0.25">
      <c r="A5930" s="1"/>
      <c r="B5930" s="1"/>
      <c r="C5930" s="1"/>
      <c r="D5930" s="1"/>
      <c r="E5930" s="1"/>
      <c r="F5930" s="2"/>
      <c r="G5930" s="3"/>
      <c r="H5930" s="1"/>
      <c r="I5930" s="1"/>
      <c r="J5930" s="1" t="s">
        <v>9141</v>
      </c>
      <c r="K5930" s="2">
        <v>44674</v>
      </c>
      <c r="L5930" s="1" t="s">
        <v>4207</v>
      </c>
      <c r="M5930" s="1" t="str">
        <f t="shared" si="460"/>
        <v>Social Services</v>
      </c>
      <c r="N5930" s="1" t="s">
        <v>4205</v>
      </c>
      <c r="O5930" s="1" t="s">
        <v>4267</v>
      </c>
      <c r="P5930" s="1">
        <v>6339</v>
      </c>
      <c r="Q5930" s="1">
        <v>1345283</v>
      </c>
      <c r="R5930" s="1">
        <f t="shared" si="461"/>
        <v>28522</v>
      </c>
      <c r="S5930" s="4">
        <v>1076675.8101725292</v>
      </c>
      <c r="T5930" s="4">
        <v>394350.81593757012</v>
      </c>
      <c r="U5930" s="1">
        <f t="shared" si="462"/>
        <v>1316761</v>
      </c>
      <c r="V5930" s="4">
        <f t="shared" si="463"/>
        <v>-125743.62611009926</v>
      </c>
      <c r="W5930" s="1" t="str">
        <f t="shared" si="464"/>
        <v>Adverse</v>
      </c>
    </row>
    <row r="5931" spans="1:23" x14ac:dyDescent="0.25">
      <c r="A5931" s="1"/>
      <c r="B5931" s="1"/>
      <c r="C5931" s="1"/>
      <c r="D5931" s="1"/>
      <c r="E5931" s="1"/>
      <c r="F5931" s="2"/>
      <c r="G5931" s="3"/>
      <c r="H5931" s="1"/>
      <c r="I5931" s="1"/>
      <c r="J5931" s="1" t="s">
        <v>8351</v>
      </c>
      <c r="K5931" s="2">
        <v>44599</v>
      </c>
      <c r="L5931" s="1" t="s">
        <v>4227</v>
      </c>
      <c r="M5931" s="1" t="str">
        <f t="shared" si="460"/>
        <v>Infrastructure</v>
      </c>
      <c r="N5931" s="1" t="s">
        <v>4222</v>
      </c>
      <c r="O5931" s="1" t="s">
        <v>4374</v>
      </c>
      <c r="P5931" s="1">
        <v>8343</v>
      </c>
      <c r="Q5931" s="1">
        <v>1766889</v>
      </c>
      <c r="R5931" s="1">
        <f t="shared" si="461"/>
        <v>16729</v>
      </c>
      <c r="S5931" s="4">
        <v>246884.41073139355</v>
      </c>
      <c r="T5931" s="4">
        <v>124636.41663618827</v>
      </c>
      <c r="U5931" s="1">
        <f t="shared" si="462"/>
        <v>1750160</v>
      </c>
      <c r="V5931" s="4">
        <f t="shared" si="463"/>
        <v>1395368.1726324181</v>
      </c>
      <c r="W5931" s="1" t="str">
        <f t="shared" si="464"/>
        <v>Favourable</v>
      </c>
    </row>
    <row r="5932" spans="1:23" x14ac:dyDescent="0.25">
      <c r="A5932" s="1"/>
      <c r="B5932" s="1"/>
      <c r="C5932" s="1"/>
      <c r="D5932" s="1"/>
      <c r="E5932" s="1"/>
      <c r="F5932" s="2"/>
      <c r="G5932" s="3"/>
      <c r="H5932" s="1"/>
      <c r="I5932" s="1"/>
      <c r="J5932" s="1" t="s">
        <v>10550</v>
      </c>
      <c r="K5932" s="2">
        <v>44597</v>
      </c>
      <c r="L5932" s="1" t="s">
        <v>4207</v>
      </c>
      <c r="M5932" s="1" t="str">
        <f t="shared" si="460"/>
        <v>Social Services</v>
      </c>
      <c r="N5932" s="1" t="s">
        <v>4222</v>
      </c>
      <c r="O5932" s="1" t="s">
        <v>4421</v>
      </c>
      <c r="P5932" s="1">
        <v>8060</v>
      </c>
      <c r="Q5932" s="1">
        <v>2030822</v>
      </c>
      <c r="R5932" s="1">
        <f t="shared" si="461"/>
        <v>0</v>
      </c>
      <c r="S5932" s="4">
        <v>1440714.799294393</v>
      </c>
      <c r="T5932" s="4">
        <v>335865.7603806571</v>
      </c>
      <c r="U5932" s="1">
        <f t="shared" si="462"/>
        <v>2030822</v>
      </c>
      <c r="V5932" s="4">
        <f t="shared" si="463"/>
        <v>254241.4403249498</v>
      </c>
      <c r="W5932" s="1" t="str">
        <f t="shared" si="464"/>
        <v>Favourable</v>
      </c>
    </row>
    <row r="5933" spans="1:23" x14ac:dyDescent="0.25">
      <c r="A5933" s="1"/>
      <c r="B5933" s="1"/>
      <c r="C5933" s="1"/>
      <c r="D5933" s="1"/>
      <c r="E5933" s="1"/>
      <c r="F5933" s="2"/>
      <c r="G5933" s="3"/>
      <c r="H5933" s="1"/>
      <c r="I5933" s="1"/>
      <c r="J5933" s="1" t="s">
        <v>10551</v>
      </c>
      <c r="K5933" s="2">
        <v>43929</v>
      </c>
      <c r="L5933" s="1" t="s">
        <v>4207</v>
      </c>
      <c r="M5933" s="1" t="str">
        <f t="shared" si="460"/>
        <v>Social Services</v>
      </c>
      <c r="N5933" s="1" t="s">
        <v>4222</v>
      </c>
      <c r="O5933" s="1" t="s">
        <v>4358</v>
      </c>
      <c r="P5933" s="1">
        <v>7026</v>
      </c>
      <c r="Q5933" s="1">
        <v>972691</v>
      </c>
      <c r="R5933" s="1">
        <f t="shared" si="461"/>
        <v>0</v>
      </c>
      <c r="S5933" s="4">
        <v>357976.49120498303</v>
      </c>
      <c r="T5933" s="4">
        <v>230477.76984870844</v>
      </c>
      <c r="U5933" s="1">
        <f t="shared" si="462"/>
        <v>972691</v>
      </c>
      <c r="V5933" s="4">
        <f t="shared" si="463"/>
        <v>384236.7389463085</v>
      </c>
      <c r="W5933" s="1" t="str">
        <f t="shared" si="464"/>
        <v>Favourable</v>
      </c>
    </row>
    <row r="5934" spans="1:23" x14ac:dyDescent="0.25">
      <c r="A5934" s="1"/>
      <c r="B5934" s="1"/>
      <c r="C5934" s="1"/>
      <c r="D5934" s="1"/>
      <c r="E5934" s="1"/>
      <c r="F5934" s="2"/>
      <c r="G5934" s="3"/>
      <c r="H5934" s="1"/>
      <c r="I5934" s="1"/>
      <c r="J5934" s="1" t="s">
        <v>6304</v>
      </c>
      <c r="K5934" s="2">
        <v>44095</v>
      </c>
      <c r="L5934" s="1" t="s">
        <v>4207</v>
      </c>
      <c r="M5934" s="1" t="str">
        <f t="shared" si="460"/>
        <v>Social Services</v>
      </c>
      <c r="N5934" s="1" t="s">
        <v>4205</v>
      </c>
      <c r="O5934" s="1" t="s">
        <v>4438</v>
      </c>
      <c r="P5934" s="1">
        <v>7334</v>
      </c>
      <c r="Q5934" s="1">
        <v>1443444</v>
      </c>
      <c r="R5934" s="1">
        <f t="shared" si="461"/>
        <v>25803</v>
      </c>
      <c r="S5934" s="4">
        <v>614031.30731398123</v>
      </c>
      <c r="T5934" s="4">
        <v>308227.51657998952</v>
      </c>
      <c r="U5934" s="1">
        <f t="shared" si="462"/>
        <v>1417641</v>
      </c>
      <c r="V5934" s="4">
        <f t="shared" si="463"/>
        <v>521185.17610602919</v>
      </c>
      <c r="W5934" s="1" t="str">
        <f t="shared" si="464"/>
        <v>Favourable</v>
      </c>
    </row>
    <row r="5935" spans="1:23" x14ac:dyDescent="0.25">
      <c r="A5935" s="1"/>
      <c r="B5935" s="1"/>
      <c r="C5935" s="1"/>
      <c r="D5935" s="1"/>
      <c r="E5935" s="1"/>
      <c r="F5935" s="2"/>
      <c r="G5935" s="3"/>
      <c r="H5935" s="1"/>
      <c r="I5935" s="1"/>
      <c r="J5935" s="1" t="s">
        <v>7163</v>
      </c>
      <c r="K5935" s="2">
        <v>44350</v>
      </c>
      <c r="L5935" s="1" t="s">
        <v>4207</v>
      </c>
      <c r="M5935" s="1" t="str">
        <f t="shared" si="460"/>
        <v>Social Services</v>
      </c>
      <c r="N5935" s="1" t="s">
        <v>4210</v>
      </c>
      <c r="O5935" s="1" t="s">
        <v>4496</v>
      </c>
      <c r="P5935" s="1">
        <v>6195</v>
      </c>
      <c r="Q5935" s="1">
        <v>567311</v>
      </c>
      <c r="R5935" s="1">
        <f t="shared" si="461"/>
        <v>52984</v>
      </c>
      <c r="S5935" s="4">
        <v>305557.23260321072</v>
      </c>
      <c r="T5935" s="4">
        <v>166835.13176191328</v>
      </c>
      <c r="U5935" s="1">
        <f t="shared" si="462"/>
        <v>514327</v>
      </c>
      <c r="V5935" s="4">
        <f t="shared" si="463"/>
        <v>94918.635634875973</v>
      </c>
      <c r="W5935" s="1" t="str">
        <f t="shared" si="464"/>
        <v>Favourable</v>
      </c>
    </row>
    <row r="5936" spans="1:23" x14ac:dyDescent="0.25">
      <c r="A5936" s="1"/>
      <c r="B5936" s="1"/>
      <c r="C5936" s="1"/>
      <c r="D5936" s="1"/>
      <c r="E5936" s="1"/>
      <c r="F5936" s="2"/>
      <c r="G5936" s="3"/>
      <c r="H5936" s="1"/>
      <c r="I5936" s="1"/>
      <c r="J5936" s="1" t="s">
        <v>6799</v>
      </c>
      <c r="K5936" s="2">
        <v>44287</v>
      </c>
      <c r="L5936" s="1" t="s">
        <v>4207</v>
      </c>
      <c r="M5936" s="1" t="str">
        <f t="shared" si="460"/>
        <v>Social Services</v>
      </c>
      <c r="N5936" s="1" t="s">
        <v>4210</v>
      </c>
      <c r="O5936" s="1" t="s">
        <v>4311</v>
      </c>
      <c r="P5936" s="1">
        <v>7142</v>
      </c>
      <c r="Q5936" s="1">
        <v>2422147</v>
      </c>
      <c r="R5936" s="1">
        <f t="shared" si="461"/>
        <v>21666</v>
      </c>
      <c r="S5936" s="4">
        <v>2246421.9486447149</v>
      </c>
      <c r="T5936" s="4">
        <v>727513.34943655087</v>
      </c>
      <c r="U5936" s="1">
        <f t="shared" si="462"/>
        <v>2400481</v>
      </c>
      <c r="V5936" s="4">
        <f t="shared" si="463"/>
        <v>-551788.29808126576</v>
      </c>
      <c r="W5936" s="1" t="str">
        <f t="shared" si="464"/>
        <v>Adverse</v>
      </c>
    </row>
    <row r="5937" spans="1:23" x14ac:dyDescent="0.25">
      <c r="A5937" s="1"/>
      <c r="B5937" s="1"/>
      <c r="C5937" s="1"/>
      <c r="D5937" s="1"/>
      <c r="E5937" s="1"/>
      <c r="F5937" s="2"/>
      <c r="G5937" s="3"/>
      <c r="H5937" s="1"/>
      <c r="I5937" s="1"/>
      <c r="J5937" s="1" t="s">
        <v>10552</v>
      </c>
      <c r="K5937" s="2">
        <v>45307</v>
      </c>
      <c r="L5937" s="1" t="s">
        <v>4212</v>
      </c>
      <c r="M5937" s="1" t="str">
        <f t="shared" si="460"/>
        <v>Agricultural Extension</v>
      </c>
      <c r="N5937" s="1" t="s">
        <v>4210</v>
      </c>
      <c r="O5937" s="1" t="s">
        <v>4233</v>
      </c>
      <c r="P5937" s="1">
        <v>8991</v>
      </c>
      <c r="Q5937" s="1">
        <v>1898909</v>
      </c>
      <c r="R5937" s="1">
        <f t="shared" si="461"/>
        <v>0</v>
      </c>
      <c r="S5937" s="4">
        <v>97216.909139543714</v>
      </c>
      <c r="T5937" s="4">
        <v>520196.731555762</v>
      </c>
      <c r="U5937" s="1">
        <f t="shared" si="462"/>
        <v>1898909</v>
      </c>
      <c r="V5937" s="4">
        <f t="shared" si="463"/>
        <v>1281495.3593046942</v>
      </c>
      <c r="W5937" s="1" t="str">
        <f t="shared" si="464"/>
        <v>Favourable</v>
      </c>
    </row>
    <row r="5938" spans="1:23" x14ac:dyDescent="0.25">
      <c r="A5938" s="1"/>
      <c r="B5938" s="1"/>
      <c r="C5938" s="1"/>
      <c r="D5938" s="1"/>
      <c r="E5938" s="1"/>
      <c r="F5938" s="2"/>
      <c r="G5938" s="3"/>
      <c r="H5938" s="1"/>
      <c r="I5938" s="1"/>
      <c r="J5938" s="1" t="s">
        <v>5252</v>
      </c>
      <c r="K5938" s="2">
        <v>44852</v>
      </c>
      <c r="L5938" s="1" t="s">
        <v>4238</v>
      </c>
      <c r="M5938" s="1" t="str">
        <f t="shared" si="460"/>
        <v>Education</v>
      </c>
      <c r="N5938" s="1" t="s">
        <v>4222</v>
      </c>
      <c r="O5938" s="1" t="s">
        <v>4311</v>
      </c>
      <c r="P5938" s="1">
        <v>7909</v>
      </c>
      <c r="Q5938" s="1">
        <v>1845695</v>
      </c>
      <c r="R5938" s="1">
        <f t="shared" si="461"/>
        <v>44965</v>
      </c>
      <c r="S5938" s="4">
        <v>552528.59784619545</v>
      </c>
      <c r="T5938" s="4">
        <v>277323.58615804691</v>
      </c>
      <c r="U5938" s="1">
        <f t="shared" si="462"/>
        <v>1800730</v>
      </c>
      <c r="V5938" s="4">
        <f t="shared" si="463"/>
        <v>1015842.8159957577</v>
      </c>
      <c r="W5938" s="1" t="str">
        <f t="shared" si="464"/>
        <v>Favourable</v>
      </c>
    </row>
    <row r="5939" spans="1:23" x14ac:dyDescent="0.25">
      <c r="A5939" s="1"/>
      <c r="B5939" s="1"/>
      <c r="C5939" s="1"/>
      <c r="D5939" s="1"/>
      <c r="E5939" s="1"/>
      <c r="F5939" s="2"/>
      <c r="G5939" s="3"/>
      <c r="H5939" s="1"/>
      <c r="I5939" s="1"/>
      <c r="J5939" s="1" t="s">
        <v>10553</v>
      </c>
      <c r="K5939" s="2">
        <v>44676</v>
      </c>
      <c r="L5939" s="1" t="s">
        <v>4207</v>
      </c>
      <c r="M5939" s="1" t="str">
        <f t="shared" si="460"/>
        <v>Social Services</v>
      </c>
      <c r="N5939" s="1" t="s">
        <v>4210</v>
      </c>
      <c r="O5939" s="1" t="s">
        <v>4206</v>
      </c>
      <c r="P5939" s="1">
        <v>6776</v>
      </c>
      <c r="Q5939" s="1">
        <v>340009</v>
      </c>
      <c r="R5939" s="1">
        <f t="shared" si="461"/>
        <v>0</v>
      </c>
      <c r="S5939" s="4">
        <v>102208.97589043679</v>
      </c>
      <c r="T5939" s="4">
        <v>31082.554935040025</v>
      </c>
      <c r="U5939" s="1">
        <f t="shared" si="462"/>
        <v>340009</v>
      </c>
      <c r="V5939" s="4">
        <f t="shared" si="463"/>
        <v>206717.4691745232</v>
      </c>
      <c r="W5939" s="1" t="str">
        <f t="shared" si="464"/>
        <v>Favourable</v>
      </c>
    </row>
    <row r="5940" spans="1:23" x14ac:dyDescent="0.25">
      <c r="A5940" s="1"/>
      <c r="B5940" s="1"/>
      <c r="C5940" s="1"/>
      <c r="D5940" s="1"/>
      <c r="E5940" s="1"/>
      <c r="F5940" s="2"/>
      <c r="G5940" s="3"/>
      <c r="H5940" s="1"/>
      <c r="I5940" s="1"/>
      <c r="J5940" s="1" t="s">
        <v>9723</v>
      </c>
      <c r="K5940" s="2">
        <v>43832</v>
      </c>
      <c r="L5940" s="1" t="s">
        <v>4238</v>
      </c>
      <c r="M5940" s="1" t="str">
        <f t="shared" si="460"/>
        <v>Education</v>
      </c>
      <c r="N5940" s="1" t="s">
        <v>4205</v>
      </c>
      <c r="O5940" s="1" t="s">
        <v>4241</v>
      </c>
      <c r="P5940" s="1">
        <v>5548</v>
      </c>
      <c r="Q5940" s="1">
        <v>793974</v>
      </c>
      <c r="R5940" s="1">
        <f t="shared" si="461"/>
        <v>36249</v>
      </c>
      <c r="S5940" s="4">
        <v>336913.75082191627</v>
      </c>
      <c r="T5940" s="4">
        <v>177583.82099428936</v>
      </c>
      <c r="U5940" s="1">
        <f t="shared" si="462"/>
        <v>757725</v>
      </c>
      <c r="V5940" s="4">
        <f t="shared" si="463"/>
        <v>279476.42818379437</v>
      </c>
      <c r="W5940" s="1" t="str">
        <f t="shared" si="464"/>
        <v>Favourable</v>
      </c>
    </row>
    <row r="5941" spans="1:23" x14ac:dyDescent="0.25">
      <c r="A5941" s="1"/>
      <c r="B5941" s="1"/>
      <c r="C5941" s="1"/>
      <c r="D5941" s="1"/>
      <c r="E5941" s="1"/>
      <c r="F5941" s="2"/>
      <c r="G5941" s="3"/>
      <c r="H5941" s="1"/>
      <c r="I5941" s="1"/>
      <c r="J5941" s="1" t="s">
        <v>10554</v>
      </c>
      <c r="K5941" s="2">
        <v>45144</v>
      </c>
      <c r="L5941" s="1" t="s">
        <v>4227</v>
      </c>
      <c r="M5941" s="1" t="str">
        <f t="shared" si="460"/>
        <v>Infrastructure</v>
      </c>
      <c r="N5941" s="1" t="s">
        <v>4210</v>
      </c>
      <c r="O5941" s="1" t="s">
        <v>4379</v>
      </c>
      <c r="P5941" s="1">
        <v>6120</v>
      </c>
      <c r="Q5941" s="1">
        <v>1277117</v>
      </c>
      <c r="R5941" s="1">
        <f t="shared" si="461"/>
        <v>0</v>
      </c>
      <c r="S5941" s="4">
        <v>365436.22500134178</v>
      </c>
      <c r="T5941" s="4">
        <v>135713.86327931585</v>
      </c>
      <c r="U5941" s="1">
        <f t="shared" si="462"/>
        <v>1277117</v>
      </c>
      <c r="V5941" s="4">
        <f t="shared" si="463"/>
        <v>775966.91171934234</v>
      </c>
      <c r="W5941" s="1" t="str">
        <f t="shared" si="464"/>
        <v>Favourable</v>
      </c>
    </row>
    <row r="5942" spans="1:23" x14ac:dyDescent="0.25">
      <c r="A5942" s="1"/>
      <c r="B5942" s="1"/>
      <c r="C5942" s="1"/>
      <c r="D5942" s="1"/>
      <c r="E5942" s="1"/>
      <c r="F5942" s="2"/>
      <c r="G5942" s="3"/>
      <c r="H5942" s="1"/>
      <c r="I5942" s="1"/>
      <c r="J5942" s="1" t="s">
        <v>9268</v>
      </c>
      <c r="K5942" s="2">
        <v>44995</v>
      </c>
      <c r="L5942" s="1" t="s">
        <v>4227</v>
      </c>
      <c r="M5942" s="1" t="str">
        <f t="shared" si="460"/>
        <v>Infrastructure</v>
      </c>
      <c r="N5942" s="1" t="s">
        <v>4205</v>
      </c>
      <c r="O5942" s="1" t="s">
        <v>4301</v>
      </c>
      <c r="P5942" s="1">
        <v>7612</v>
      </c>
      <c r="Q5942" s="1">
        <v>746495</v>
      </c>
      <c r="R5942" s="1">
        <f t="shared" si="461"/>
        <v>38200</v>
      </c>
      <c r="S5942" s="4">
        <v>680742.33790270903</v>
      </c>
      <c r="T5942" s="4">
        <v>100331.6843617555</v>
      </c>
      <c r="U5942" s="1">
        <f t="shared" si="462"/>
        <v>708295</v>
      </c>
      <c r="V5942" s="4">
        <f t="shared" si="463"/>
        <v>-34579.022264464526</v>
      </c>
      <c r="W5942" s="1" t="str">
        <f t="shared" si="464"/>
        <v>Adverse</v>
      </c>
    </row>
    <row r="5943" spans="1:23" x14ac:dyDescent="0.25">
      <c r="A5943" s="1"/>
      <c r="B5943" s="1"/>
      <c r="C5943" s="1"/>
      <c r="D5943" s="1"/>
      <c r="E5943" s="1"/>
      <c r="F5943" s="2"/>
      <c r="G5943" s="3"/>
      <c r="H5943" s="1"/>
      <c r="I5943" s="1"/>
      <c r="J5943" s="1" t="s">
        <v>9521</v>
      </c>
      <c r="K5943" s="2">
        <v>44019</v>
      </c>
      <c r="L5943" s="1" t="s">
        <v>4238</v>
      </c>
      <c r="M5943" s="1" t="str">
        <f t="shared" si="460"/>
        <v>Education</v>
      </c>
      <c r="N5943" s="1" t="s">
        <v>4222</v>
      </c>
      <c r="O5943" s="1" t="s">
        <v>4267</v>
      </c>
      <c r="P5943" s="1">
        <v>8147</v>
      </c>
      <c r="Q5943" s="1">
        <v>1505831</v>
      </c>
      <c r="R5943" s="1">
        <f t="shared" si="461"/>
        <v>35140</v>
      </c>
      <c r="S5943" s="4">
        <v>1211773.7914607024</v>
      </c>
      <c r="T5943" s="4">
        <v>216788.69197252954</v>
      </c>
      <c r="U5943" s="1">
        <f t="shared" si="462"/>
        <v>1470691</v>
      </c>
      <c r="V5943" s="4">
        <f t="shared" si="463"/>
        <v>77268.516566768056</v>
      </c>
      <c r="W5943" s="1" t="str">
        <f t="shared" si="464"/>
        <v>Favourable</v>
      </c>
    </row>
    <row r="5944" spans="1:23" x14ac:dyDescent="0.25">
      <c r="A5944" s="1"/>
      <c r="B5944" s="1"/>
      <c r="C5944" s="1"/>
      <c r="D5944" s="1"/>
      <c r="E5944" s="1"/>
      <c r="F5944" s="2"/>
      <c r="G5944" s="3"/>
      <c r="H5944" s="1"/>
      <c r="I5944" s="1"/>
      <c r="J5944" s="1" t="s">
        <v>10555</v>
      </c>
      <c r="K5944" s="2">
        <v>44214</v>
      </c>
      <c r="L5944" s="1" t="s">
        <v>4212</v>
      </c>
      <c r="M5944" s="1" t="str">
        <f t="shared" si="460"/>
        <v>Agricultural Extension</v>
      </c>
      <c r="N5944" s="1" t="s">
        <v>4222</v>
      </c>
      <c r="O5944" s="1" t="s">
        <v>4292</v>
      </c>
      <c r="P5944" s="1">
        <v>5668</v>
      </c>
      <c r="Q5944" s="1">
        <v>2409524</v>
      </c>
      <c r="R5944" s="1">
        <f t="shared" si="461"/>
        <v>0</v>
      </c>
      <c r="S5944" s="4">
        <v>828137.80714335828</v>
      </c>
      <c r="T5944" s="4">
        <v>797344.2025021998</v>
      </c>
      <c r="U5944" s="1">
        <f t="shared" si="462"/>
        <v>2409524</v>
      </c>
      <c r="V5944" s="4">
        <f t="shared" si="463"/>
        <v>784041.99035444204</v>
      </c>
      <c r="W5944" s="1" t="str">
        <f t="shared" si="464"/>
        <v>Favourable</v>
      </c>
    </row>
    <row r="5945" spans="1:23" x14ac:dyDescent="0.25">
      <c r="A5945" s="1"/>
      <c r="B5945" s="1"/>
      <c r="C5945" s="1"/>
      <c r="D5945" s="1"/>
      <c r="E5945" s="1"/>
      <c r="F5945" s="2"/>
      <c r="G5945" s="3"/>
      <c r="H5945" s="1"/>
      <c r="I5945" s="1"/>
      <c r="J5945" s="1" t="s">
        <v>6641</v>
      </c>
      <c r="K5945" s="2">
        <v>45165</v>
      </c>
      <c r="L5945" s="1" t="s">
        <v>4207</v>
      </c>
      <c r="M5945" s="1" t="str">
        <f t="shared" si="460"/>
        <v>Social Services</v>
      </c>
      <c r="N5945" s="1" t="s">
        <v>4205</v>
      </c>
      <c r="O5945" s="1" t="s">
        <v>4388</v>
      </c>
      <c r="P5945" s="1">
        <v>8541</v>
      </c>
      <c r="Q5945" s="1">
        <v>723654</v>
      </c>
      <c r="R5945" s="1">
        <f t="shared" si="461"/>
        <v>57610</v>
      </c>
      <c r="S5945" s="4">
        <v>380782.16877303424</v>
      </c>
      <c r="T5945" s="4">
        <v>234726.19364428156</v>
      </c>
      <c r="U5945" s="1">
        <f t="shared" si="462"/>
        <v>666044</v>
      </c>
      <c r="V5945" s="4">
        <f t="shared" si="463"/>
        <v>108145.63758268417</v>
      </c>
      <c r="W5945" s="1" t="str">
        <f t="shared" si="464"/>
        <v>Favourable</v>
      </c>
    </row>
    <row r="5946" spans="1:23" x14ac:dyDescent="0.25">
      <c r="A5946" s="1"/>
      <c r="B5946" s="1"/>
      <c r="C5946" s="1"/>
      <c r="D5946" s="1"/>
      <c r="E5946" s="1"/>
      <c r="F5946" s="2"/>
      <c r="G5946" s="3"/>
      <c r="H5946" s="1"/>
      <c r="I5946" s="1"/>
      <c r="J5946" s="1" t="s">
        <v>8636</v>
      </c>
      <c r="K5946" s="2">
        <v>45045</v>
      </c>
      <c r="L5946" s="1" t="s">
        <v>4212</v>
      </c>
      <c r="M5946" s="1" t="str">
        <f t="shared" si="460"/>
        <v>Agricultural Extension</v>
      </c>
      <c r="N5946" s="1" t="s">
        <v>4210</v>
      </c>
      <c r="O5946" s="1" t="s">
        <v>4217</v>
      </c>
      <c r="P5946" s="1">
        <v>6085</v>
      </c>
      <c r="Q5946" s="1">
        <v>1725985</v>
      </c>
      <c r="R5946" s="1">
        <f t="shared" si="461"/>
        <v>10363</v>
      </c>
      <c r="S5946" s="4">
        <v>771043.42291188403</v>
      </c>
      <c r="T5946" s="4">
        <v>300970.23248086247</v>
      </c>
      <c r="U5946" s="1">
        <f t="shared" si="462"/>
        <v>1715622</v>
      </c>
      <c r="V5946" s="4">
        <f t="shared" si="463"/>
        <v>653971.34460725356</v>
      </c>
      <c r="W5946" s="1" t="str">
        <f t="shared" si="464"/>
        <v>Favourable</v>
      </c>
    </row>
    <row r="5947" spans="1:23" x14ac:dyDescent="0.25">
      <c r="A5947" s="1"/>
      <c r="B5947" s="1"/>
      <c r="C5947" s="1"/>
      <c r="D5947" s="1"/>
      <c r="E5947" s="1"/>
      <c r="F5947" s="2"/>
      <c r="G5947" s="3"/>
      <c r="H5947" s="1"/>
      <c r="I5947" s="1"/>
      <c r="J5947" s="1" t="s">
        <v>8179</v>
      </c>
      <c r="K5947" s="2">
        <v>43999</v>
      </c>
      <c r="L5947" s="1" t="s">
        <v>4238</v>
      </c>
      <c r="M5947" s="1" t="str">
        <f t="shared" si="460"/>
        <v>Education</v>
      </c>
      <c r="N5947" s="1" t="s">
        <v>4205</v>
      </c>
      <c r="O5947" s="1" t="s">
        <v>4211</v>
      </c>
      <c r="P5947" s="1">
        <v>7728</v>
      </c>
      <c r="Q5947" s="1">
        <v>1517759</v>
      </c>
      <c r="R5947" s="1">
        <f t="shared" si="461"/>
        <v>22010</v>
      </c>
      <c r="S5947" s="4">
        <v>298627.99656071543</v>
      </c>
      <c r="T5947" s="4">
        <v>219892.70017697886</v>
      </c>
      <c r="U5947" s="1">
        <f t="shared" si="462"/>
        <v>1495749</v>
      </c>
      <c r="V5947" s="4">
        <f t="shared" si="463"/>
        <v>999238.30326230568</v>
      </c>
      <c r="W5947" s="1" t="str">
        <f t="shared" si="464"/>
        <v>Favourable</v>
      </c>
    </row>
    <row r="5948" spans="1:23" x14ac:dyDescent="0.25">
      <c r="A5948" s="1"/>
      <c r="B5948" s="1"/>
      <c r="C5948" s="1"/>
      <c r="D5948" s="1"/>
      <c r="E5948" s="1"/>
      <c r="F5948" s="2"/>
      <c r="G5948" s="3"/>
      <c r="H5948" s="1"/>
      <c r="I5948" s="1"/>
      <c r="J5948" s="1" t="s">
        <v>7340</v>
      </c>
      <c r="K5948" s="2">
        <v>45013</v>
      </c>
      <c r="L5948" s="1" t="s">
        <v>4212</v>
      </c>
      <c r="M5948" s="1" t="str">
        <f t="shared" si="460"/>
        <v>Agricultural Extension</v>
      </c>
      <c r="N5948" s="1" t="s">
        <v>4205</v>
      </c>
      <c r="O5948" s="1" t="s">
        <v>4314</v>
      </c>
      <c r="P5948" s="1">
        <v>9431</v>
      </c>
      <c r="Q5948" s="1">
        <v>408267</v>
      </c>
      <c r="R5948" s="1">
        <f t="shared" si="461"/>
        <v>42126</v>
      </c>
      <c r="S5948" s="4">
        <v>164564.80970573769</v>
      </c>
      <c r="T5948" s="4">
        <v>59671.153759258632</v>
      </c>
      <c r="U5948" s="1">
        <f t="shared" si="462"/>
        <v>366141</v>
      </c>
      <c r="V5948" s="4">
        <f t="shared" si="463"/>
        <v>184031.03653500369</v>
      </c>
      <c r="W5948" s="1" t="str">
        <f t="shared" si="464"/>
        <v>Favourable</v>
      </c>
    </row>
    <row r="5949" spans="1:23" x14ac:dyDescent="0.25">
      <c r="A5949" s="1"/>
      <c r="B5949" s="1"/>
      <c r="C5949" s="1"/>
      <c r="D5949" s="1"/>
      <c r="E5949" s="1"/>
      <c r="F5949" s="2"/>
      <c r="G5949" s="3"/>
      <c r="H5949" s="1"/>
      <c r="I5949" s="1"/>
      <c r="J5949" s="1" t="s">
        <v>8597</v>
      </c>
      <c r="K5949" s="2">
        <v>44101</v>
      </c>
      <c r="L5949" s="1" t="s">
        <v>4207</v>
      </c>
      <c r="M5949" s="1" t="str">
        <f t="shared" si="460"/>
        <v>Social Services</v>
      </c>
      <c r="N5949" s="1" t="s">
        <v>4210</v>
      </c>
      <c r="O5949" s="1" t="s">
        <v>4250</v>
      </c>
      <c r="P5949" s="1">
        <v>9386</v>
      </c>
      <c r="Q5949" s="1">
        <v>2055211</v>
      </c>
      <c r="R5949" s="1">
        <f t="shared" si="461"/>
        <v>46455</v>
      </c>
      <c r="S5949" s="4">
        <v>1559416.3364625168</v>
      </c>
      <c r="T5949" s="4">
        <v>137121.37587411556</v>
      </c>
      <c r="U5949" s="1">
        <f t="shared" si="462"/>
        <v>2008756</v>
      </c>
      <c r="V5949" s="4">
        <f t="shared" si="463"/>
        <v>358673.28766336758</v>
      </c>
      <c r="W5949" s="1" t="str">
        <f t="shared" si="464"/>
        <v>Favourable</v>
      </c>
    </row>
    <row r="5950" spans="1:23" x14ac:dyDescent="0.25">
      <c r="A5950" s="1"/>
      <c r="B5950" s="1"/>
      <c r="C5950" s="1"/>
      <c r="D5950" s="1"/>
      <c r="E5950" s="1"/>
      <c r="F5950" s="2"/>
      <c r="G5950" s="3"/>
      <c r="H5950" s="1"/>
      <c r="I5950" s="1"/>
      <c r="J5950" s="1" t="s">
        <v>8491</v>
      </c>
      <c r="K5950" s="2">
        <v>44126</v>
      </c>
      <c r="L5950" s="1" t="s">
        <v>4227</v>
      </c>
      <c r="M5950" s="1" t="str">
        <f t="shared" si="460"/>
        <v>Infrastructure</v>
      </c>
      <c r="N5950" s="1" t="s">
        <v>4205</v>
      </c>
      <c r="O5950" s="1" t="s">
        <v>4279</v>
      </c>
      <c r="P5950" s="1">
        <v>5986</v>
      </c>
      <c r="Q5950" s="1">
        <v>702714</v>
      </c>
      <c r="R5950" s="1">
        <f t="shared" si="461"/>
        <v>26309</v>
      </c>
      <c r="S5950" s="4">
        <v>482909.00620173529</v>
      </c>
      <c r="T5950" s="4">
        <v>162312.16169376197</v>
      </c>
      <c r="U5950" s="1">
        <f t="shared" si="462"/>
        <v>676405</v>
      </c>
      <c r="V5950" s="4">
        <f t="shared" si="463"/>
        <v>57492.832104502711</v>
      </c>
      <c r="W5950" s="1" t="str">
        <f t="shared" si="464"/>
        <v>Favourable</v>
      </c>
    </row>
    <row r="5951" spans="1:23" x14ac:dyDescent="0.25">
      <c r="A5951" s="1"/>
      <c r="B5951" s="1"/>
      <c r="C5951" s="1"/>
      <c r="D5951" s="1"/>
      <c r="E5951" s="1"/>
      <c r="F5951" s="2"/>
      <c r="G5951" s="3"/>
      <c r="H5951" s="1"/>
      <c r="I5951" s="1"/>
      <c r="J5951" s="1" t="s">
        <v>9420</v>
      </c>
      <c r="K5951" s="2">
        <v>44121</v>
      </c>
      <c r="L5951" s="1" t="s">
        <v>4212</v>
      </c>
      <c r="M5951" s="1" t="str">
        <f t="shared" si="460"/>
        <v>Agricultural Extension</v>
      </c>
      <c r="N5951" s="1" t="s">
        <v>4205</v>
      </c>
      <c r="O5951" s="1" t="s">
        <v>4289</v>
      </c>
      <c r="P5951" s="1">
        <v>5599</v>
      </c>
      <c r="Q5951" s="1">
        <v>342166</v>
      </c>
      <c r="R5951" s="1">
        <f t="shared" si="461"/>
        <v>52136</v>
      </c>
      <c r="S5951" s="4">
        <v>71413.483011146382</v>
      </c>
      <c r="T5951" s="4">
        <v>47620.729298643797</v>
      </c>
      <c r="U5951" s="1">
        <f t="shared" si="462"/>
        <v>290030</v>
      </c>
      <c r="V5951" s="4">
        <f t="shared" si="463"/>
        <v>223131.78769020981</v>
      </c>
      <c r="W5951" s="1" t="str">
        <f t="shared" si="464"/>
        <v>Favourable</v>
      </c>
    </row>
    <row r="5952" spans="1:23" x14ac:dyDescent="0.25">
      <c r="A5952" s="1"/>
      <c r="B5952" s="1"/>
      <c r="C5952" s="1"/>
      <c r="D5952" s="1"/>
      <c r="E5952" s="1"/>
      <c r="F5952" s="2"/>
      <c r="G5952" s="3"/>
      <c r="H5952" s="1"/>
      <c r="I5952" s="1"/>
      <c r="J5952" s="1" t="s">
        <v>5796</v>
      </c>
      <c r="K5952" s="2">
        <v>43849</v>
      </c>
      <c r="L5952" s="1" t="s">
        <v>4207</v>
      </c>
      <c r="M5952" s="1" t="str">
        <f t="shared" si="460"/>
        <v>Social Services</v>
      </c>
      <c r="N5952" s="1" t="s">
        <v>4210</v>
      </c>
      <c r="O5952" s="1" t="s">
        <v>4259</v>
      </c>
      <c r="P5952" s="1">
        <v>7975</v>
      </c>
      <c r="Q5952" s="1">
        <v>1632548</v>
      </c>
      <c r="R5952" s="1">
        <f t="shared" si="461"/>
        <v>20124</v>
      </c>
      <c r="S5952" s="4">
        <v>1283992.169383591</v>
      </c>
      <c r="T5952" s="4">
        <v>211754.80556157616</v>
      </c>
      <c r="U5952" s="1">
        <f t="shared" si="462"/>
        <v>1612424</v>
      </c>
      <c r="V5952" s="4">
        <f t="shared" si="463"/>
        <v>136801.02505483292</v>
      </c>
      <c r="W5952" s="1" t="str">
        <f t="shared" si="464"/>
        <v>Favourable</v>
      </c>
    </row>
    <row r="5953" spans="1:23" x14ac:dyDescent="0.25">
      <c r="A5953" s="1"/>
      <c r="B5953" s="1"/>
      <c r="C5953" s="1"/>
      <c r="D5953" s="1"/>
      <c r="E5953" s="1"/>
      <c r="F5953" s="2"/>
      <c r="G5953" s="3"/>
      <c r="H5953" s="1"/>
      <c r="I5953" s="1"/>
      <c r="J5953" s="1" t="s">
        <v>8830</v>
      </c>
      <c r="K5953" s="2">
        <v>43906</v>
      </c>
      <c r="L5953" s="1" t="s">
        <v>4207</v>
      </c>
      <c r="M5953" s="1" t="str">
        <f t="shared" si="460"/>
        <v>Social Services</v>
      </c>
      <c r="N5953" s="1" t="s">
        <v>4205</v>
      </c>
      <c r="O5953" s="1" t="s">
        <v>4402</v>
      </c>
      <c r="P5953" s="1">
        <v>8290</v>
      </c>
      <c r="Q5953" s="1">
        <v>1779525</v>
      </c>
      <c r="R5953" s="1">
        <f t="shared" si="461"/>
        <v>42797</v>
      </c>
      <c r="S5953" s="4">
        <v>872652.3706049606</v>
      </c>
      <c r="T5953" s="4">
        <v>568188.59838821995</v>
      </c>
      <c r="U5953" s="1">
        <f t="shared" si="462"/>
        <v>1736728</v>
      </c>
      <c r="V5953" s="4">
        <f t="shared" si="463"/>
        <v>338684.03100681957</v>
      </c>
      <c r="W5953" s="1" t="str">
        <f t="shared" si="464"/>
        <v>Favourable</v>
      </c>
    </row>
    <row r="5954" spans="1:23" x14ac:dyDescent="0.25">
      <c r="A5954" s="1"/>
      <c r="B5954" s="1"/>
      <c r="C5954" s="1"/>
      <c r="D5954" s="1"/>
      <c r="E5954" s="1"/>
      <c r="F5954" s="2"/>
      <c r="G5954" s="3"/>
      <c r="H5954" s="1"/>
      <c r="I5954" s="1"/>
      <c r="J5954" s="1" t="s">
        <v>10081</v>
      </c>
      <c r="K5954" s="2">
        <v>44643</v>
      </c>
      <c r="L5954" s="1" t="s">
        <v>4212</v>
      </c>
      <c r="M5954" s="1" t="str">
        <f t="shared" si="460"/>
        <v>Agricultural Extension</v>
      </c>
      <c r="N5954" s="1" t="s">
        <v>4222</v>
      </c>
      <c r="O5954" s="1" t="s">
        <v>4335</v>
      </c>
      <c r="P5954" s="1">
        <v>6215</v>
      </c>
      <c r="Q5954" s="1">
        <v>2287513</v>
      </c>
      <c r="R5954" s="1">
        <f t="shared" si="461"/>
        <v>40432</v>
      </c>
      <c r="S5954" s="4">
        <v>314990.54874702141</v>
      </c>
      <c r="T5954" s="4">
        <v>646964.47431439103</v>
      </c>
      <c r="U5954" s="1">
        <f t="shared" si="462"/>
        <v>2247081</v>
      </c>
      <c r="V5954" s="4">
        <f t="shared" si="463"/>
        <v>1325557.9769385876</v>
      </c>
      <c r="W5954" s="1" t="str">
        <f t="shared" si="464"/>
        <v>Favourable</v>
      </c>
    </row>
    <row r="5955" spans="1:23" x14ac:dyDescent="0.25">
      <c r="A5955" s="1"/>
      <c r="B5955" s="1"/>
      <c r="C5955" s="1"/>
      <c r="D5955" s="1"/>
      <c r="E5955" s="1"/>
      <c r="F5955" s="2"/>
      <c r="G5955" s="3"/>
      <c r="H5955" s="1"/>
      <c r="I5955" s="1"/>
      <c r="J5955" s="1" t="s">
        <v>8369</v>
      </c>
      <c r="K5955" s="2">
        <v>45204</v>
      </c>
      <c r="L5955" s="1" t="s">
        <v>4238</v>
      </c>
      <c r="M5955" s="1" t="str">
        <f t="shared" ref="M5955:M6018" si="465">INDEX($A:$B,MATCH($L5955,$A:$A,0),2)</f>
        <v>Education</v>
      </c>
      <c r="N5955" s="1" t="s">
        <v>4210</v>
      </c>
      <c r="O5955" s="1" t="s">
        <v>4292</v>
      </c>
      <c r="P5955" s="1">
        <v>6456</v>
      </c>
      <c r="Q5955" s="1">
        <v>2247748</v>
      </c>
      <c r="R5955" s="1">
        <f t="shared" ref="R5955:R6018" si="466">_xlfn.XLOOKUP($J5955,$E:$E,$G:$G,0,0,1)</f>
        <v>27168</v>
      </c>
      <c r="S5955" s="4">
        <v>248498.8514259342</v>
      </c>
      <c r="T5955" s="4">
        <v>478633.8909856425</v>
      </c>
      <c r="U5955" s="1">
        <f t="shared" ref="U5955:U6018" si="467">Q5955-R5955</f>
        <v>2220580</v>
      </c>
      <c r="V5955" s="4">
        <f t="shared" ref="V5955:V6018" si="468">Q5955-(S5955+T5955)</f>
        <v>1520615.2575884233</v>
      </c>
      <c r="W5955" s="1" t="str">
        <f t="shared" ref="W5955:W6018" si="469">IF(V5955&gt;=0,"Favourable","Adverse")</f>
        <v>Favourable</v>
      </c>
    </row>
    <row r="5956" spans="1:23" x14ac:dyDescent="0.25">
      <c r="A5956" s="1"/>
      <c r="B5956" s="1"/>
      <c r="C5956" s="1"/>
      <c r="D5956" s="1"/>
      <c r="E5956" s="1"/>
      <c r="F5956" s="2"/>
      <c r="G5956" s="3"/>
      <c r="H5956" s="1"/>
      <c r="I5956" s="1"/>
      <c r="J5956" s="1" t="s">
        <v>8471</v>
      </c>
      <c r="K5956" s="2">
        <v>45153</v>
      </c>
      <c r="L5956" s="1" t="s">
        <v>4207</v>
      </c>
      <c r="M5956" s="1" t="str">
        <f t="shared" si="465"/>
        <v>Social Services</v>
      </c>
      <c r="N5956" s="1" t="s">
        <v>4205</v>
      </c>
      <c r="O5956" s="1" t="s">
        <v>4226</v>
      </c>
      <c r="P5956" s="1">
        <v>8632</v>
      </c>
      <c r="Q5956" s="1">
        <v>1996184</v>
      </c>
      <c r="R5956" s="1">
        <f t="shared" si="466"/>
        <v>33756</v>
      </c>
      <c r="S5956" s="4">
        <v>1377834.0275855332</v>
      </c>
      <c r="T5956" s="4">
        <v>364222.49366954045</v>
      </c>
      <c r="U5956" s="1">
        <f t="shared" si="467"/>
        <v>1962428</v>
      </c>
      <c r="V5956" s="4">
        <f t="shared" si="468"/>
        <v>254127.4787449264</v>
      </c>
      <c r="W5956" s="1" t="str">
        <f t="shared" si="469"/>
        <v>Favourable</v>
      </c>
    </row>
    <row r="5957" spans="1:23" x14ac:dyDescent="0.25">
      <c r="A5957" s="1"/>
      <c r="B5957" s="1"/>
      <c r="C5957" s="1"/>
      <c r="D5957" s="1"/>
      <c r="E5957" s="1"/>
      <c r="F5957" s="2"/>
      <c r="G5957" s="3"/>
      <c r="H5957" s="1"/>
      <c r="I5957" s="1"/>
      <c r="J5957" s="1" t="s">
        <v>10556</v>
      </c>
      <c r="K5957" s="2">
        <v>44459</v>
      </c>
      <c r="L5957" s="1" t="s">
        <v>4207</v>
      </c>
      <c r="M5957" s="1" t="str">
        <f t="shared" si="465"/>
        <v>Social Services</v>
      </c>
      <c r="N5957" s="1" t="s">
        <v>4205</v>
      </c>
      <c r="O5957" s="1" t="s">
        <v>4374</v>
      </c>
      <c r="P5957" s="1">
        <v>8684</v>
      </c>
      <c r="Q5957" s="1">
        <v>334240</v>
      </c>
      <c r="R5957" s="1">
        <f t="shared" si="466"/>
        <v>0</v>
      </c>
      <c r="S5957" s="4">
        <v>156425.06999779842</v>
      </c>
      <c r="T5957" s="4">
        <v>91693.243507750929</v>
      </c>
      <c r="U5957" s="1">
        <f t="shared" si="467"/>
        <v>334240</v>
      </c>
      <c r="V5957" s="4">
        <f t="shared" si="468"/>
        <v>86121.686494450667</v>
      </c>
      <c r="W5957" s="1" t="str">
        <f t="shared" si="469"/>
        <v>Favourable</v>
      </c>
    </row>
    <row r="5958" spans="1:23" x14ac:dyDescent="0.25">
      <c r="A5958" s="1"/>
      <c r="B5958" s="1"/>
      <c r="C5958" s="1"/>
      <c r="D5958" s="1"/>
      <c r="E5958" s="1"/>
      <c r="F5958" s="2"/>
      <c r="G5958" s="3"/>
      <c r="H5958" s="1"/>
      <c r="I5958" s="1"/>
      <c r="J5958" s="1" t="s">
        <v>10557</v>
      </c>
      <c r="K5958" s="2">
        <v>44085</v>
      </c>
      <c r="L5958" s="1" t="s">
        <v>4212</v>
      </c>
      <c r="M5958" s="1" t="str">
        <f t="shared" si="465"/>
        <v>Agricultural Extension</v>
      </c>
      <c r="N5958" s="1" t="s">
        <v>4222</v>
      </c>
      <c r="O5958" s="1" t="s">
        <v>4438</v>
      </c>
      <c r="P5958" s="1">
        <v>7472</v>
      </c>
      <c r="Q5958" s="1">
        <v>1528892</v>
      </c>
      <c r="R5958" s="1">
        <f t="shared" si="466"/>
        <v>0</v>
      </c>
      <c r="S5958" s="4">
        <v>12878.982704141772</v>
      </c>
      <c r="T5958" s="4">
        <v>478560.60284034442</v>
      </c>
      <c r="U5958" s="1">
        <f t="shared" si="467"/>
        <v>1528892</v>
      </c>
      <c r="V5958" s="4">
        <f t="shared" si="468"/>
        <v>1037452.4144555138</v>
      </c>
      <c r="W5958" s="1" t="str">
        <f t="shared" si="469"/>
        <v>Favourable</v>
      </c>
    </row>
    <row r="5959" spans="1:23" x14ac:dyDescent="0.25">
      <c r="A5959" s="1"/>
      <c r="B5959" s="1"/>
      <c r="C5959" s="1"/>
      <c r="D5959" s="1"/>
      <c r="E5959" s="1"/>
      <c r="F5959" s="2"/>
      <c r="G5959" s="3"/>
      <c r="H5959" s="1"/>
      <c r="I5959" s="1"/>
      <c r="J5959" s="1" t="s">
        <v>10558</v>
      </c>
      <c r="K5959" s="2">
        <v>44299</v>
      </c>
      <c r="L5959" s="1" t="s">
        <v>4212</v>
      </c>
      <c r="M5959" s="1" t="str">
        <f t="shared" si="465"/>
        <v>Agricultural Extension</v>
      </c>
      <c r="N5959" s="1" t="s">
        <v>4205</v>
      </c>
      <c r="O5959" s="1" t="s">
        <v>4241</v>
      </c>
      <c r="P5959" s="1">
        <v>6063</v>
      </c>
      <c r="Q5959" s="1">
        <v>1497966</v>
      </c>
      <c r="R5959" s="1">
        <f t="shared" si="466"/>
        <v>0</v>
      </c>
      <c r="S5959" s="4">
        <v>308455.62078205001</v>
      </c>
      <c r="T5959" s="4">
        <v>436145.1623928324</v>
      </c>
      <c r="U5959" s="1">
        <f t="shared" si="467"/>
        <v>1497966</v>
      </c>
      <c r="V5959" s="4">
        <f t="shared" si="468"/>
        <v>753365.21682511759</v>
      </c>
      <c r="W5959" s="1" t="str">
        <f t="shared" si="469"/>
        <v>Favourable</v>
      </c>
    </row>
    <row r="5960" spans="1:23" x14ac:dyDescent="0.25">
      <c r="A5960" s="1"/>
      <c r="B5960" s="1"/>
      <c r="C5960" s="1"/>
      <c r="D5960" s="1"/>
      <c r="E5960" s="1"/>
      <c r="F5960" s="2"/>
      <c r="G5960" s="3"/>
      <c r="H5960" s="1"/>
      <c r="I5960" s="1"/>
      <c r="J5960" s="1" t="s">
        <v>7264</v>
      </c>
      <c r="K5960" s="2">
        <v>44566</v>
      </c>
      <c r="L5960" s="1" t="s">
        <v>4207</v>
      </c>
      <c r="M5960" s="1" t="str">
        <f t="shared" si="465"/>
        <v>Social Services</v>
      </c>
      <c r="N5960" s="1" t="s">
        <v>4205</v>
      </c>
      <c r="O5960" s="1" t="s">
        <v>4273</v>
      </c>
      <c r="P5960" s="1">
        <v>7281</v>
      </c>
      <c r="Q5960" s="1">
        <v>2227233</v>
      </c>
      <c r="R5960" s="1">
        <f t="shared" si="466"/>
        <v>21696</v>
      </c>
      <c r="S5960" s="4">
        <v>2076347.1627385786</v>
      </c>
      <c r="T5960" s="4">
        <v>346154.03697238059</v>
      </c>
      <c r="U5960" s="1">
        <f t="shared" si="467"/>
        <v>2205537</v>
      </c>
      <c r="V5960" s="4">
        <f t="shared" si="468"/>
        <v>-195268.1997109591</v>
      </c>
      <c r="W5960" s="1" t="str">
        <f t="shared" si="469"/>
        <v>Adverse</v>
      </c>
    </row>
    <row r="5961" spans="1:23" x14ac:dyDescent="0.25">
      <c r="A5961" s="1"/>
      <c r="B5961" s="1"/>
      <c r="C5961" s="1"/>
      <c r="D5961" s="1"/>
      <c r="E5961" s="1"/>
      <c r="F5961" s="2"/>
      <c r="G5961" s="3"/>
      <c r="H5961" s="1"/>
      <c r="I5961" s="1"/>
      <c r="J5961" s="1" t="s">
        <v>10085</v>
      </c>
      <c r="K5961" s="2">
        <v>45389</v>
      </c>
      <c r="L5961" s="1" t="s">
        <v>4212</v>
      </c>
      <c r="M5961" s="1" t="str">
        <f t="shared" si="465"/>
        <v>Agricultural Extension</v>
      </c>
      <c r="N5961" s="1" t="s">
        <v>4222</v>
      </c>
      <c r="O5961" s="1" t="s">
        <v>4325</v>
      </c>
      <c r="P5961" s="1">
        <v>7721</v>
      </c>
      <c r="Q5961" s="1">
        <v>2141721</v>
      </c>
      <c r="R5961" s="1">
        <f t="shared" si="466"/>
        <v>22004</v>
      </c>
      <c r="S5961" s="4">
        <v>965737.49301016668</v>
      </c>
      <c r="T5961" s="4">
        <v>61181.629507052188</v>
      </c>
      <c r="U5961" s="1">
        <f t="shared" si="467"/>
        <v>2119717</v>
      </c>
      <c r="V5961" s="4">
        <f t="shared" si="468"/>
        <v>1114801.8774827812</v>
      </c>
      <c r="W5961" s="1" t="str">
        <f t="shared" si="469"/>
        <v>Favourable</v>
      </c>
    </row>
    <row r="5962" spans="1:23" x14ac:dyDescent="0.25">
      <c r="A5962" s="1"/>
      <c r="B5962" s="1"/>
      <c r="C5962" s="1"/>
      <c r="D5962" s="1"/>
      <c r="E5962" s="1"/>
      <c r="F5962" s="2"/>
      <c r="G5962" s="3"/>
      <c r="H5962" s="1"/>
      <c r="I5962" s="1"/>
      <c r="J5962" s="1" t="s">
        <v>10559</v>
      </c>
      <c r="K5962" s="2">
        <v>45268</v>
      </c>
      <c r="L5962" s="1" t="s">
        <v>4207</v>
      </c>
      <c r="M5962" s="1" t="str">
        <f t="shared" si="465"/>
        <v>Social Services</v>
      </c>
      <c r="N5962" s="1" t="s">
        <v>4210</v>
      </c>
      <c r="O5962" s="1" t="s">
        <v>4304</v>
      </c>
      <c r="P5962" s="1">
        <v>5629</v>
      </c>
      <c r="Q5962" s="1">
        <v>1203105</v>
      </c>
      <c r="R5962" s="1">
        <f t="shared" si="466"/>
        <v>0</v>
      </c>
      <c r="S5962" s="4">
        <v>149069.82204119719</v>
      </c>
      <c r="T5962" s="4">
        <v>274454.16325614735</v>
      </c>
      <c r="U5962" s="1">
        <f t="shared" si="467"/>
        <v>1203105</v>
      </c>
      <c r="V5962" s="4">
        <f t="shared" si="468"/>
        <v>779581.01470265549</v>
      </c>
      <c r="W5962" s="1" t="str">
        <f t="shared" si="469"/>
        <v>Favourable</v>
      </c>
    </row>
    <row r="5963" spans="1:23" x14ac:dyDescent="0.25">
      <c r="A5963" s="1"/>
      <c r="B5963" s="1"/>
      <c r="C5963" s="1"/>
      <c r="D5963" s="1"/>
      <c r="E5963" s="1"/>
      <c r="F5963" s="2"/>
      <c r="G5963" s="3"/>
      <c r="H5963" s="1"/>
      <c r="I5963" s="1"/>
      <c r="J5963" s="1" t="s">
        <v>10560</v>
      </c>
      <c r="K5963" s="2">
        <v>43845</v>
      </c>
      <c r="L5963" s="1" t="s">
        <v>4207</v>
      </c>
      <c r="M5963" s="1" t="str">
        <f t="shared" si="465"/>
        <v>Social Services</v>
      </c>
      <c r="N5963" s="1" t="s">
        <v>4222</v>
      </c>
      <c r="O5963" s="1" t="s">
        <v>4286</v>
      </c>
      <c r="P5963" s="1">
        <v>9435</v>
      </c>
      <c r="Q5963" s="1">
        <v>506547</v>
      </c>
      <c r="R5963" s="1">
        <f t="shared" si="466"/>
        <v>0</v>
      </c>
      <c r="S5963" s="4">
        <v>130039.0360865175</v>
      </c>
      <c r="T5963" s="4">
        <v>113737.25112649963</v>
      </c>
      <c r="U5963" s="1">
        <f t="shared" si="467"/>
        <v>506547</v>
      </c>
      <c r="V5963" s="4">
        <f t="shared" si="468"/>
        <v>262770.71278698288</v>
      </c>
      <c r="W5963" s="1" t="str">
        <f t="shared" si="469"/>
        <v>Favourable</v>
      </c>
    </row>
    <row r="5964" spans="1:23" x14ac:dyDescent="0.25">
      <c r="A5964" s="1"/>
      <c r="B5964" s="1"/>
      <c r="C5964" s="1"/>
      <c r="D5964" s="1"/>
      <c r="E5964" s="1"/>
      <c r="F5964" s="2"/>
      <c r="G5964" s="3"/>
      <c r="H5964" s="1"/>
      <c r="I5964" s="1"/>
      <c r="J5964" s="1" t="s">
        <v>10561</v>
      </c>
      <c r="K5964" s="2">
        <v>44552</v>
      </c>
      <c r="L5964" s="1" t="s">
        <v>4238</v>
      </c>
      <c r="M5964" s="1" t="str">
        <f t="shared" si="465"/>
        <v>Education</v>
      </c>
      <c r="N5964" s="1" t="s">
        <v>4205</v>
      </c>
      <c r="O5964" s="1" t="s">
        <v>4276</v>
      </c>
      <c r="P5964" s="1">
        <v>7253</v>
      </c>
      <c r="Q5964" s="1">
        <v>1610433</v>
      </c>
      <c r="R5964" s="1">
        <f t="shared" si="466"/>
        <v>0</v>
      </c>
      <c r="S5964" s="4">
        <v>1404110.6168291727</v>
      </c>
      <c r="T5964" s="4">
        <v>106075.14170718646</v>
      </c>
      <c r="U5964" s="1">
        <f t="shared" si="467"/>
        <v>1610433</v>
      </c>
      <c r="V5964" s="4">
        <f t="shared" si="468"/>
        <v>100247.24146364094</v>
      </c>
      <c r="W5964" s="1" t="str">
        <f t="shared" si="469"/>
        <v>Favourable</v>
      </c>
    </row>
    <row r="5965" spans="1:23" x14ac:dyDescent="0.25">
      <c r="A5965" s="1"/>
      <c r="B5965" s="1"/>
      <c r="C5965" s="1"/>
      <c r="D5965" s="1"/>
      <c r="E5965" s="1"/>
      <c r="F5965" s="2"/>
      <c r="G5965" s="3"/>
      <c r="H5965" s="1"/>
      <c r="I5965" s="1"/>
      <c r="J5965" s="1" t="s">
        <v>4439</v>
      </c>
      <c r="K5965" s="2">
        <v>44048</v>
      </c>
      <c r="L5965" s="1" t="s">
        <v>4238</v>
      </c>
      <c r="M5965" s="1" t="str">
        <f t="shared" si="465"/>
        <v>Education</v>
      </c>
      <c r="N5965" s="1" t="s">
        <v>4222</v>
      </c>
      <c r="O5965" s="1" t="s">
        <v>4292</v>
      </c>
      <c r="P5965" s="1">
        <v>8647</v>
      </c>
      <c r="Q5965" s="1">
        <v>1298724</v>
      </c>
      <c r="R5965" s="1">
        <f t="shared" si="466"/>
        <v>82869</v>
      </c>
      <c r="S5965" s="4">
        <v>1237038.0433342324</v>
      </c>
      <c r="T5965" s="4">
        <v>52281.403159272595</v>
      </c>
      <c r="U5965" s="1">
        <f t="shared" si="467"/>
        <v>1215855</v>
      </c>
      <c r="V5965" s="4">
        <f t="shared" si="468"/>
        <v>9404.5535064949654</v>
      </c>
      <c r="W5965" s="1" t="str">
        <f t="shared" si="469"/>
        <v>Favourable</v>
      </c>
    </row>
    <row r="5966" spans="1:23" x14ac:dyDescent="0.25">
      <c r="A5966" s="1"/>
      <c r="B5966" s="1"/>
      <c r="C5966" s="1"/>
      <c r="D5966" s="1"/>
      <c r="E5966" s="1"/>
      <c r="F5966" s="2"/>
      <c r="G5966" s="3"/>
      <c r="H5966" s="1"/>
      <c r="I5966" s="1"/>
      <c r="J5966" s="1" t="s">
        <v>6302</v>
      </c>
      <c r="K5966" s="2">
        <v>43906</v>
      </c>
      <c r="L5966" s="1" t="s">
        <v>4212</v>
      </c>
      <c r="M5966" s="1" t="str">
        <f t="shared" si="465"/>
        <v>Agricultural Extension</v>
      </c>
      <c r="N5966" s="1" t="s">
        <v>4210</v>
      </c>
      <c r="O5966" s="1" t="s">
        <v>4298</v>
      </c>
      <c r="P5966" s="1">
        <v>6567</v>
      </c>
      <c r="Q5966" s="1">
        <v>1079616</v>
      </c>
      <c r="R5966" s="1">
        <f t="shared" si="466"/>
        <v>33812</v>
      </c>
      <c r="S5966" s="4">
        <v>186329.3109845132</v>
      </c>
      <c r="T5966" s="4">
        <v>17755.639876945974</v>
      </c>
      <c r="U5966" s="1">
        <f t="shared" si="467"/>
        <v>1045804</v>
      </c>
      <c r="V5966" s="4">
        <f t="shared" si="468"/>
        <v>875531.04913854087</v>
      </c>
      <c r="W5966" s="1" t="str">
        <f t="shared" si="469"/>
        <v>Favourable</v>
      </c>
    </row>
    <row r="5967" spans="1:23" x14ac:dyDescent="0.25">
      <c r="A5967" s="1"/>
      <c r="B5967" s="1"/>
      <c r="C5967" s="1"/>
      <c r="D5967" s="1"/>
      <c r="E5967" s="1"/>
      <c r="F5967" s="2"/>
      <c r="G5967" s="3"/>
      <c r="H5967" s="1"/>
      <c r="I5967" s="1"/>
      <c r="J5967" s="1" t="s">
        <v>10562</v>
      </c>
      <c r="K5967" s="2">
        <v>45252</v>
      </c>
      <c r="L5967" s="1" t="s">
        <v>4212</v>
      </c>
      <c r="M5967" s="1" t="str">
        <f t="shared" si="465"/>
        <v>Agricultural Extension</v>
      </c>
      <c r="N5967" s="1" t="s">
        <v>4210</v>
      </c>
      <c r="O5967" s="1" t="s">
        <v>4335</v>
      </c>
      <c r="P5967" s="1">
        <v>8395</v>
      </c>
      <c r="Q5967" s="1">
        <v>1072155</v>
      </c>
      <c r="R5967" s="1">
        <f t="shared" si="466"/>
        <v>0</v>
      </c>
      <c r="S5967" s="4">
        <v>434394.62400186312</v>
      </c>
      <c r="T5967" s="4">
        <v>107976.33509936754</v>
      </c>
      <c r="U5967" s="1">
        <f t="shared" si="467"/>
        <v>1072155</v>
      </c>
      <c r="V5967" s="4">
        <f t="shared" si="468"/>
        <v>529784.0408987694</v>
      </c>
      <c r="W5967" s="1" t="str">
        <f t="shared" si="469"/>
        <v>Favourable</v>
      </c>
    </row>
    <row r="5968" spans="1:23" x14ac:dyDescent="0.25">
      <c r="A5968" s="1"/>
      <c r="B5968" s="1"/>
      <c r="C5968" s="1"/>
      <c r="D5968" s="1"/>
      <c r="E5968" s="1"/>
      <c r="F5968" s="2"/>
      <c r="G5968" s="3"/>
      <c r="H5968" s="1"/>
      <c r="I5968" s="1"/>
      <c r="J5968" s="1" t="s">
        <v>8294</v>
      </c>
      <c r="K5968" s="2">
        <v>44944</v>
      </c>
      <c r="L5968" s="1" t="s">
        <v>4227</v>
      </c>
      <c r="M5968" s="1" t="str">
        <f t="shared" si="465"/>
        <v>Infrastructure</v>
      </c>
      <c r="N5968" s="1" t="s">
        <v>4205</v>
      </c>
      <c r="O5968" s="1" t="s">
        <v>4421</v>
      </c>
      <c r="P5968" s="1">
        <v>8706</v>
      </c>
      <c r="Q5968" s="1">
        <v>832051</v>
      </c>
      <c r="R5968" s="1">
        <f t="shared" si="466"/>
        <v>53410</v>
      </c>
      <c r="S5968" s="4">
        <v>703892.44637118932</v>
      </c>
      <c r="T5968" s="4">
        <v>103993.5074558343</v>
      </c>
      <c r="U5968" s="1">
        <f t="shared" si="467"/>
        <v>778641</v>
      </c>
      <c r="V5968" s="4">
        <f t="shared" si="468"/>
        <v>24165.046172976377</v>
      </c>
      <c r="W5968" s="1" t="str">
        <f t="shared" si="469"/>
        <v>Favourable</v>
      </c>
    </row>
    <row r="5969" spans="1:23" x14ac:dyDescent="0.25">
      <c r="A5969" s="1"/>
      <c r="B5969" s="1"/>
      <c r="C5969" s="1"/>
      <c r="D5969" s="1"/>
      <c r="E5969" s="1"/>
      <c r="F5969" s="2"/>
      <c r="G5969" s="3"/>
      <c r="H5969" s="1"/>
      <c r="I5969" s="1"/>
      <c r="J5969" s="1" t="s">
        <v>10563</v>
      </c>
      <c r="K5969" s="2">
        <v>45032</v>
      </c>
      <c r="L5969" s="1" t="s">
        <v>4238</v>
      </c>
      <c r="M5969" s="1" t="str">
        <f t="shared" si="465"/>
        <v>Education</v>
      </c>
      <c r="N5969" s="1" t="s">
        <v>4205</v>
      </c>
      <c r="O5969" s="1" t="s">
        <v>4361</v>
      </c>
      <c r="P5969" s="1">
        <v>7560</v>
      </c>
      <c r="Q5969" s="1">
        <v>2175310</v>
      </c>
      <c r="R5969" s="1">
        <f t="shared" si="466"/>
        <v>0</v>
      </c>
      <c r="S5969" s="4">
        <v>636863.37286559411</v>
      </c>
      <c r="T5969" s="4">
        <v>293394.31861219747</v>
      </c>
      <c r="U5969" s="1">
        <f t="shared" si="467"/>
        <v>2175310</v>
      </c>
      <c r="V5969" s="4">
        <f t="shared" si="468"/>
        <v>1245052.3085222084</v>
      </c>
      <c r="W5969" s="1" t="str">
        <f t="shared" si="469"/>
        <v>Favourable</v>
      </c>
    </row>
    <row r="5970" spans="1:23" x14ac:dyDescent="0.25">
      <c r="A5970" s="1"/>
      <c r="B5970" s="1"/>
      <c r="C5970" s="1"/>
      <c r="D5970" s="1"/>
      <c r="E5970" s="1"/>
      <c r="F5970" s="2"/>
      <c r="G5970" s="3"/>
      <c r="H5970" s="1"/>
      <c r="I5970" s="1"/>
      <c r="J5970" s="1" t="s">
        <v>8044</v>
      </c>
      <c r="K5970" s="2">
        <v>44217</v>
      </c>
      <c r="L5970" s="1" t="s">
        <v>4227</v>
      </c>
      <c r="M5970" s="1" t="str">
        <f t="shared" si="465"/>
        <v>Infrastructure</v>
      </c>
      <c r="N5970" s="1" t="s">
        <v>4222</v>
      </c>
      <c r="O5970" s="1" t="s">
        <v>4292</v>
      </c>
      <c r="P5970" s="1">
        <v>8252</v>
      </c>
      <c r="Q5970" s="1">
        <v>1794490</v>
      </c>
      <c r="R5970" s="1">
        <f t="shared" si="466"/>
        <v>22312</v>
      </c>
      <c r="S5970" s="4">
        <v>969072.23502251646</v>
      </c>
      <c r="T5970" s="4">
        <v>353713.27441721316</v>
      </c>
      <c r="U5970" s="1">
        <f t="shared" si="467"/>
        <v>1772178</v>
      </c>
      <c r="V5970" s="4">
        <f t="shared" si="468"/>
        <v>471704.49056027038</v>
      </c>
      <c r="W5970" s="1" t="str">
        <f t="shared" si="469"/>
        <v>Favourable</v>
      </c>
    </row>
    <row r="5971" spans="1:23" x14ac:dyDescent="0.25">
      <c r="A5971" s="1"/>
      <c r="B5971" s="1"/>
      <c r="C5971" s="1"/>
      <c r="D5971" s="1"/>
      <c r="E5971" s="1"/>
      <c r="F5971" s="2"/>
      <c r="G5971" s="3"/>
      <c r="H5971" s="1"/>
      <c r="I5971" s="1"/>
      <c r="J5971" s="1" t="s">
        <v>9894</v>
      </c>
      <c r="K5971" s="2">
        <v>45255</v>
      </c>
      <c r="L5971" s="1" t="s">
        <v>4207</v>
      </c>
      <c r="M5971" s="1" t="str">
        <f t="shared" si="465"/>
        <v>Social Services</v>
      </c>
      <c r="N5971" s="1" t="s">
        <v>4210</v>
      </c>
      <c r="O5971" s="1" t="s">
        <v>4211</v>
      </c>
      <c r="P5971" s="1">
        <v>8462</v>
      </c>
      <c r="Q5971" s="1">
        <v>869030</v>
      </c>
      <c r="R5971" s="1">
        <f t="shared" si="466"/>
        <v>44006</v>
      </c>
      <c r="S5971" s="4">
        <v>470305.31645241781</v>
      </c>
      <c r="T5971" s="4">
        <v>23245.611583634458</v>
      </c>
      <c r="U5971" s="1">
        <f t="shared" si="467"/>
        <v>825024</v>
      </c>
      <c r="V5971" s="4">
        <f t="shared" si="468"/>
        <v>375479.07196394773</v>
      </c>
      <c r="W5971" s="1" t="str">
        <f t="shared" si="469"/>
        <v>Favourable</v>
      </c>
    </row>
    <row r="5972" spans="1:23" x14ac:dyDescent="0.25">
      <c r="A5972" s="1"/>
      <c r="B5972" s="1"/>
      <c r="C5972" s="1"/>
      <c r="D5972" s="1"/>
      <c r="E5972" s="1"/>
      <c r="F5972" s="2"/>
      <c r="G5972" s="3"/>
      <c r="H5972" s="1"/>
      <c r="I5972" s="1"/>
      <c r="J5972" s="1" t="s">
        <v>9519</v>
      </c>
      <c r="K5972" s="2">
        <v>45200</v>
      </c>
      <c r="L5972" s="1" t="s">
        <v>4212</v>
      </c>
      <c r="M5972" s="1" t="str">
        <f t="shared" si="465"/>
        <v>Agricultural Extension</v>
      </c>
      <c r="N5972" s="1" t="s">
        <v>4205</v>
      </c>
      <c r="O5972" s="1" t="s">
        <v>4311</v>
      </c>
      <c r="P5972" s="1">
        <v>6466</v>
      </c>
      <c r="Q5972" s="1">
        <v>1013168</v>
      </c>
      <c r="R5972" s="1">
        <f t="shared" si="466"/>
        <v>34599</v>
      </c>
      <c r="S5972" s="4">
        <v>342500.13418288587</v>
      </c>
      <c r="T5972" s="4">
        <v>25767.473621016226</v>
      </c>
      <c r="U5972" s="1">
        <f t="shared" si="467"/>
        <v>978569</v>
      </c>
      <c r="V5972" s="4">
        <f t="shared" si="468"/>
        <v>644900.39219609788</v>
      </c>
      <c r="W5972" s="1" t="str">
        <f t="shared" si="469"/>
        <v>Favourable</v>
      </c>
    </row>
    <row r="5973" spans="1:23" x14ac:dyDescent="0.25">
      <c r="A5973" s="1"/>
      <c r="B5973" s="1"/>
      <c r="C5973" s="1"/>
      <c r="D5973" s="1"/>
      <c r="E5973" s="1"/>
      <c r="F5973" s="2"/>
      <c r="G5973" s="3"/>
      <c r="H5973" s="1"/>
      <c r="I5973" s="1"/>
      <c r="J5973" s="1" t="s">
        <v>9352</v>
      </c>
      <c r="K5973" s="2">
        <v>44502</v>
      </c>
      <c r="L5973" s="1" t="s">
        <v>4238</v>
      </c>
      <c r="M5973" s="1" t="str">
        <f t="shared" si="465"/>
        <v>Education</v>
      </c>
      <c r="N5973" s="1" t="s">
        <v>4210</v>
      </c>
      <c r="O5973" s="1" t="s">
        <v>4345</v>
      </c>
      <c r="P5973" s="1">
        <v>5635</v>
      </c>
      <c r="Q5973" s="1">
        <v>706502</v>
      </c>
      <c r="R5973" s="1">
        <f t="shared" si="466"/>
        <v>40158</v>
      </c>
      <c r="S5973" s="4">
        <v>313930.51438046497</v>
      </c>
      <c r="T5973" s="4">
        <v>64823.082881548129</v>
      </c>
      <c r="U5973" s="1">
        <f t="shared" si="467"/>
        <v>666344</v>
      </c>
      <c r="V5973" s="4">
        <f t="shared" si="468"/>
        <v>327748.40273798688</v>
      </c>
      <c r="W5973" s="1" t="str">
        <f t="shared" si="469"/>
        <v>Favourable</v>
      </c>
    </row>
    <row r="5974" spans="1:23" x14ac:dyDescent="0.25">
      <c r="A5974" s="1"/>
      <c r="B5974" s="1"/>
      <c r="C5974" s="1"/>
      <c r="D5974" s="1"/>
      <c r="E5974" s="1"/>
      <c r="F5974" s="2"/>
      <c r="G5974" s="3"/>
      <c r="H5974" s="1"/>
      <c r="I5974" s="1"/>
      <c r="J5974" s="1" t="s">
        <v>8977</v>
      </c>
      <c r="K5974" s="2">
        <v>43962</v>
      </c>
      <c r="L5974" s="1" t="s">
        <v>4238</v>
      </c>
      <c r="M5974" s="1" t="str">
        <f t="shared" si="465"/>
        <v>Education</v>
      </c>
      <c r="N5974" s="1" t="s">
        <v>4210</v>
      </c>
      <c r="O5974" s="1" t="s">
        <v>4438</v>
      </c>
      <c r="P5974" s="1">
        <v>6785</v>
      </c>
      <c r="Q5974" s="1">
        <v>1037192</v>
      </c>
      <c r="R5974" s="1">
        <f t="shared" si="466"/>
        <v>29410</v>
      </c>
      <c r="S5974" s="4">
        <v>119543.2658422549</v>
      </c>
      <c r="T5974" s="4">
        <v>76226.444811362046</v>
      </c>
      <c r="U5974" s="1">
        <f t="shared" si="467"/>
        <v>1007782</v>
      </c>
      <c r="V5974" s="4">
        <f t="shared" si="468"/>
        <v>841422.28934638307</v>
      </c>
      <c r="W5974" s="1" t="str">
        <f t="shared" si="469"/>
        <v>Favourable</v>
      </c>
    </row>
    <row r="5975" spans="1:23" x14ac:dyDescent="0.25">
      <c r="A5975" s="1"/>
      <c r="B5975" s="1"/>
      <c r="C5975" s="1"/>
      <c r="D5975" s="1"/>
      <c r="E5975" s="1"/>
      <c r="F5975" s="2"/>
      <c r="G5975" s="3"/>
      <c r="H5975" s="1"/>
      <c r="I5975" s="1"/>
      <c r="J5975" s="1" t="s">
        <v>10059</v>
      </c>
      <c r="K5975" s="2">
        <v>45370</v>
      </c>
      <c r="L5975" s="1" t="s">
        <v>4212</v>
      </c>
      <c r="M5975" s="1" t="str">
        <f t="shared" si="465"/>
        <v>Agricultural Extension</v>
      </c>
      <c r="N5975" s="1" t="s">
        <v>4205</v>
      </c>
      <c r="O5975" s="1" t="s">
        <v>4250</v>
      </c>
      <c r="P5975" s="1">
        <v>6737</v>
      </c>
      <c r="Q5975" s="1">
        <v>1314355</v>
      </c>
      <c r="R5975" s="1">
        <f t="shared" si="466"/>
        <v>13764</v>
      </c>
      <c r="S5975" s="4">
        <v>646309.66405702534</v>
      </c>
      <c r="T5975" s="4">
        <v>378712.6152825235</v>
      </c>
      <c r="U5975" s="1">
        <f t="shared" si="467"/>
        <v>1300591</v>
      </c>
      <c r="V5975" s="4">
        <f t="shared" si="468"/>
        <v>289332.7206604511</v>
      </c>
      <c r="W5975" s="1" t="str">
        <f t="shared" si="469"/>
        <v>Favourable</v>
      </c>
    </row>
    <row r="5976" spans="1:23" x14ac:dyDescent="0.25">
      <c r="A5976" s="1"/>
      <c r="B5976" s="1"/>
      <c r="C5976" s="1"/>
      <c r="D5976" s="1"/>
      <c r="E5976" s="1"/>
      <c r="F5976" s="2"/>
      <c r="G5976" s="3"/>
      <c r="H5976" s="1"/>
      <c r="I5976" s="1"/>
      <c r="J5976" s="1" t="s">
        <v>4734</v>
      </c>
      <c r="K5976" s="2">
        <v>45076</v>
      </c>
      <c r="L5976" s="1" t="s">
        <v>4207</v>
      </c>
      <c r="M5976" s="1" t="str">
        <f t="shared" si="465"/>
        <v>Social Services</v>
      </c>
      <c r="N5976" s="1" t="s">
        <v>4222</v>
      </c>
      <c r="O5976" s="1" t="s">
        <v>4276</v>
      </c>
      <c r="P5976" s="1">
        <v>7347</v>
      </c>
      <c r="Q5976" s="1">
        <v>430326</v>
      </c>
      <c r="R5976" s="1">
        <f t="shared" si="466"/>
        <v>76777</v>
      </c>
      <c r="S5976" s="4">
        <v>333227.20038110355</v>
      </c>
      <c r="T5976" s="4">
        <v>116371.26518206263</v>
      </c>
      <c r="U5976" s="1">
        <f t="shared" si="467"/>
        <v>353549</v>
      </c>
      <c r="V5976" s="4">
        <f t="shared" si="468"/>
        <v>-19272.465563166188</v>
      </c>
      <c r="W5976" s="1" t="str">
        <f t="shared" si="469"/>
        <v>Adverse</v>
      </c>
    </row>
    <row r="5977" spans="1:23" x14ac:dyDescent="0.25">
      <c r="A5977" s="1"/>
      <c r="B5977" s="1"/>
      <c r="C5977" s="1"/>
      <c r="D5977" s="1"/>
      <c r="E5977" s="1"/>
      <c r="F5977" s="2"/>
      <c r="G5977" s="3"/>
      <c r="H5977" s="1"/>
      <c r="I5977" s="1"/>
      <c r="J5977" s="1" t="s">
        <v>7196</v>
      </c>
      <c r="K5977" s="2">
        <v>45278</v>
      </c>
      <c r="L5977" s="1" t="s">
        <v>4238</v>
      </c>
      <c r="M5977" s="1" t="str">
        <f t="shared" si="465"/>
        <v>Education</v>
      </c>
      <c r="N5977" s="1" t="s">
        <v>4205</v>
      </c>
      <c r="O5977" s="1" t="s">
        <v>4244</v>
      </c>
      <c r="P5977" s="1">
        <v>6786</v>
      </c>
      <c r="Q5977" s="1">
        <v>667321</v>
      </c>
      <c r="R5977" s="1">
        <f t="shared" si="466"/>
        <v>53025</v>
      </c>
      <c r="S5977" s="4">
        <v>9024.327768919924</v>
      </c>
      <c r="T5977" s="4">
        <v>34361.528840209277</v>
      </c>
      <c r="U5977" s="1">
        <f t="shared" si="467"/>
        <v>614296</v>
      </c>
      <c r="V5977" s="4">
        <f t="shared" si="468"/>
        <v>623935.14339087077</v>
      </c>
      <c r="W5977" s="1" t="str">
        <f t="shared" si="469"/>
        <v>Favourable</v>
      </c>
    </row>
    <row r="5978" spans="1:23" x14ac:dyDescent="0.25">
      <c r="A5978" s="1"/>
      <c r="B5978" s="1"/>
      <c r="C5978" s="1"/>
      <c r="D5978" s="1"/>
      <c r="E5978" s="1"/>
      <c r="F5978" s="2"/>
      <c r="G5978" s="3"/>
      <c r="H5978" s="1"/>
      <c r="I5978" s="1"/>
      <c r="J5978" s="1" t="s">
        <v>8929</v>
      </c>
      <c r="K5978" s="2">
        <v>44478</v>
      </c>
      <c r="L5978" s="1" t="s">
        <v>4227</v>
      </c>
      <c r="M5978" s="1" t="str">
        <f t="shared" si="465"/>
        <v>Infrastructure</v>
      </c>
      <c r="N5978" s="1" t="s">
        <v>4222</v>
      </c>
      <c r="O5978" s="1" t="s">
        <v>4402</v>
      </c>
      <c r="P5978" s="1">
        <v>5575</v>
      </c>
      <c r="Q5978" s="1">
        <v>1311474</v>
      </c>
      <c r="R5978" s="1">
        <f t="shared" si="466"/>
        <v>47184</v>
      </c>
      <c r="S5978" s="4">
        <v>147353.35901668339</v>
      </c>
      <c r="T5978" s="4">
        <v>397610.17111525009</v>
      </c>
      <c r="U5978" s="1">
        <f t="shared" si="467"/>
        <v>1264290</v>
      </c>
      <c r="V5978" s="4">
        <f t="shared" si="468"/>
        <v>766510.46986806649</v>
      </c>
      <c r="W5978" s="1" t="str">
        <f t="shared" si="469"/>
        <v>Favourable</v>
      </c>
    </row>
    <row r="5979" spans="1:23" x14ac:dyDescent="0.25">
      <c r="A5979" s="1"/>
      <c r="B5979" s="1"/>
      <c r="C5979" s="1"/>
      <c r="D5979" s="1"/>
      <c r="E5979" s="1"/>
      <c r="F5979" s="2"/>
      <c r="G5979" s="3"/>
      <c r="H5979" s="1"/>
      <c r="I5979" s="1"/>
      <c r="J5979" s="1" t="s">
        <v>7465</v>
      </c>
      <c r="K5979" s="2">
        <v>44388</v>
      </c>
      <c r="L5979" s="1" t="s">
        <v>4207</v>
      </c>
      <c r="M5979" s="1" t="str">
        <f t="shared" si="465"/>
        <v>Social Services</v>
      </c>
      <c r="N5979" s="1" t="s">
        <v>4205</v>
      </c>
      <c r="O5979" s="1" t="s">
        <v>4458</v>
      </c>
      <c r="P5979" s="1">
        <v>6652</v>
      </c>
      <c r="Q5979" s="1">
        <v>1488650</v>
      </c>
      <c r="R5979" s="1">
        <f t="shared" si="466"/>
        <v>20339</v>
      </c>
      <c r="S5979" s="4">
        <v>603077.13388269418</v>
      </c>
      <c r="T5979" s="4">
        <v>400986.827777347</v>
      </c>
      <c r="U5979" s="1">
        <f t="shared" si="467"/>
        <v>1468311</v>
      </c>
      <c r="V5979" s="4">
        <f t="shared" si="468"/>
        <v>484586.03833995876</v>
      </c>
      <c r="W5979" s="1" t="str">
        <f t="shared" si="469"/>
        <v>Favourable</v>
      </c>
    </row>
    <row r="5980" spans="1:23" x14ac:dyDescent="0.25">
      <c r="A5980" s="1"/>
      <c r="B5980" s="1"/>
      <c r="C5980" s="1"/>
      <c r="D5980" s="1"/>
      <c r="E5980" s="1"/>
      <c r="F5980" s="2"/>
      <c r="G5980" s="3"/>
      <c r="H5980" s="1"/>
      <c r="I5980" s="1"/>
      <c r="J5980" s="1" t="s">
        <v>10564</v>
      </c>
      <c r="K5980" s="2">
        <v>43933</v>
      </c>
      <c r="L5980" s="1" t="s">
        <v>4212</v>
      </c>
      <c r="M5980" s="1" t="str">
        <f t="shared" si="465"/>
        <v>Agricultural Extension</v>
      </c>
      <c r="N5980" s="1" t="s">
        <v>4205</v>
      </c>
      <c r="O5980" s="1" t="s">
        <v>4211</v>
      </c>
      <c r="P5980" s="1">
        <v>6079</v>
      </c>
      <c r="Q5980" s="1">
        <v>1564229</v>
      </c>
      <c r="R5980" s="1">
        <f t="shared" si="466"/>
        <v>0</v>
      </c>
      <c r="S5980" s="4">
        <v>1305726.7554066458</v>
      </c>
      <c r="T5980" s="4">
        <v>133948.2062401018</v>
      </c>
      <c r="U5980" s="1">
        <f t="shared" si="467"/>
        <v>1564229</v>
      </c>
      <c r="V5980" s="4">
        <f t="shared" si="468"/>
        <v>124554.03835325246</v>
      </c>
      <c r="W5980" s="1" t="str">
        <f t="shared" si="469"/>
        <v>Favourable</v>
      </c>
    </row>
    <row r="5981" spans="1:23" x14ac:dyDescent="0.25">
      <c r="A5981" s="1"/>
      <c r="B5981" s="1"/>
      <c r="C5981" s="1"/>
      <c r="D5981" s="1"/>
      <c r="E5981" s="1"/>
      <c r="F5981" s="2"/>
      <c r="G5981" s="3"/>
      <c r="H5981" s="1"/>
      <c r="I5981" s="1"/>
      <c r="J5981" s="1" t="s">
        <v>6732</v>
      </c>
      <c r="K5981" s="2">
        <v>44080</v>
      </c>
      <c r="L5981" s="1" t="s">
        <v>4238</v>
      </c>
      <c r="M5981" s="1" t="str">
        <f t="shared" si="465"/>
        <v>Education</v>
      </c>
      <c r="N5981" s="1" t="s">
        <v>4205</v>
      </c>
      <c r="O5981" s="1" t="s">
        <v>4388</v>
      </c>
      <c r="P5981" s="1">
        <v>7586</v>
      </c>
      <c r="Q5981" s="1">
        <v>384973</v>
      </c>
      <c r="R5981" s="1">
        <f t="shared" si="466"/>
        <v>47163</v>
      </c>
      <c r="S5981" s="4">
        <v>43832.613630044114</v>
      </c>
      <c r="T5981" s="4">
        <v>65823.61259211057</v>
      </c>
      <c r="U5981" s="1">
        <f t="shared" si="467"/>
        <v>337810</v>
      </c>
      <c r="V5981" s="4">
        <f t="shared" si="468"/>
        <v>275316.77377784532</v>
      </c>
      <c r="W5981" s="1" t="str">
        <f t="shared" si="469"/>
        <v>Favourable</v>
      </c>
    </row>
    <row r="5982" spans="1:23" x14ac:dyDescent="0.25">
      <c r="A5982" s="1"/>
      <c r="B5982" s="1"/>
      <c r="C5982" s="1"/>
      <c r="D5982" s="1"/>
      <c r="E5982" s="1"/>
      <c r="F5982" s="2"/>
      <c r="G5982" s="3"/>
      <c r="H5982" s="1"/>
      <c r="I5982" s="1"/>
      <c r="J5982" s="1" t="s">
        <v>7048</v>
      </c>
      <c r="K5982" s="2">
        <v>44069</v>
      </c>
      <c r="L5982" s="1" t="s">
        <v>4238</v>
      </c>
      <c r="M5982" s="1" t="str">
        <f t="shared" si="465"/>
        <v>Education</v>
      </c>
      <c r="N5982" s="1" t="s">
        <v>4210</v>
      </c>
      <c r="O5982" s="1" t="s">
        <v>4295</v>
      </c>
      <c r="P5982" s="1">
        <v>6514</v>
      </c>
      <c r="Q5982" s="1">
        <v>1948713</v>
      </c>
      <c r="R5982" s="1">
        <f t="shared" si="466"/>
        <v>12951</v>
      </c>
      <c r="S5982" s="4">
        <v>278316.19533954019</v>
      </c>
      <c r="T5982" s="4">
        <v>37041.721475283121</v>
      </c>
      <c r="U5982" s="1">
        <f t="shared" si="467"/>
        <v>1935762</v>
      </c>
      <c r="V5982" s="4">
        <f t="shared" si="468"/>
        <v>1633355.0831851768</v>
      </c>
      <c r="W5982" s="1" t="str">
        <f t="shared" si="469"/>
        <v>Favourable</v>
      </c>
    </row>
    <row r="5983" spans="1:23" x14ac:dyDescent="0.25">
      <c r="A5983" s="1"/>
      <c r="B5983" s="1"/>
      <c r="C5983" s="1"/>
      <c r="D5983" s="1"/>
      <c r="E5983" s="1"/>
      <c r="F5983" s="2"/>
      <c r="G5983" s="3"/>
      <c r="H5983" s="1"/>
      <c r="I5983" s="1"/>
      <c r="J5983" s="1" t="s">
        <v>6202</v>
      </c>
      <c r="K5983" s="2">
        <v>44099</v>
      </c>
      <c r="L5983" s="1" t="s">
        <v>4238</v>
      </c>
      <c r="M5983" s="1" t="str">
        <f t="shared" si="465"/>
        <v>Education</v>
      </c>
      <c r="N5983" s="1" t="s">
        <v>4222</v>
      </c>
      <c r="O5983" s="1" t="s">
        <v>4247</v>
      </c>
      <c r="P5983" s="1">
        <v>6538</v>
      </c>
      <c r="Q5983" s="1">
        <v>1084640</v>
      </c>
      <c r="R5983" s="1">
        <f t="shared" si="466"/>
        <v>28146</v>
      </c>
      <c r="S5983" s="4">
        <v>710323.70616858779</v>
      </c>
      <c r="T5983" s="4">
        <v>295672.30512647604</v>
      </c>
      <c r="U5983" s="1">
        <f t="shared" si="467"/>
        <v>1056494</v>
      </c>
      <c r="V5983" s="4">
        <f t="shared" si="468"/>
        <v>78643.988704936113</v>
      </c>
      <c r="W5983" s="1" t="str">
        <f t="shared" si="469"/>
        <v>Favourable</v>
      </c>
    </row>
    <row r="5984" spans="1:23" x14ac:dyDescent="0.25">
      <c r="A5984" s="1"/>
      <c r="B5984" s="1"/>
      <c r="C5984" s="1"/>
      <c r="D5984" s="1"/>
      <c r="E5984" s="1"/>
      <c r="F5984" s="2"/>
      <c r="G5984" s="3"/>
      <c r="H5984" s="1"/>
      <c r="I5984" s="1"/>
      <c r="J5984" s="1" t="s">
        <v>8960</v>
      </c>
      <c r="K5984" s="2">
        <v>45263</v>
      </c>
      <c r="L5984" s="1" t="s">
        <v>4227</v>
      </c>
      <c r="M5984" s="1" t="str">
        <f t="shared" si="465"/>
        <v>Infrastructure</v>
      </c>
      <c r="N5984" s="1" t="s">
        <v>4205</v>
      </c>
      <c r="O5984" s="1" t="s">
        <v>4217</v>
      </c>
      <c r="P5984" s="1">
        <v>7780</v>
      </c>
      <c r="Q5984" s="1">
        <v>665609</v>
      </c>
      <c r="R5984" s="1">
        <f t="shared" si="466"/>
        <v>24096</v>
      </c>
      <c r="S5984" s="4">
        <v>201261.69457811915</v>
      </c>
      <c r="T5984" s="4">
        <v>1188.1984700489872</v>
      </c>
      <c r="U5984" s="1">
        <f t="shared" si="467"/>
        <v>641513</v>
      </c>
      <c r="V5984" s="4">
        <f t="shared" si="468"/>
        <v>463159.10695183184</v>
      </c>
      <c r="W5984" s="1" t="str">
        <f t="shared" si="469"/>
        <v>Favourable</v>
      </c>
    </row>
    <row r="5985" spans="1:23" x14ac:dyDescent="0.25">
      <c r="A5985" s="1"/>
      <c r="B5985" s="1"/>
      <c r="C5985" s="1"/>
      <c r="D5985" s="1"/>
      <c r="E5985" s="1"/>
      <c r="F5985" s="2"/>
      <c r="G5985" s="3"/>
      <c r="H5985" s="1"/>
      <c r="I5985" s="1"/>
      <c r="J5985" s="1" t="s">
        <v>5248</v>
      </c>
      <c r="K5985" s="2">
        <v>43947</v>
      </c>
      <c r="L5985" s="1" t="s">
        <v>4207</v>
      </c>
      <c r="M5985" s="1" t="str">
        <f t="shared" si="465"/>
        <v>Social Services</v>
      </c>
      <c r="N5985" s="1" t="s">
        <v>4205</v>
      </c>
      <c r="O5985" s="1" t="s">
        <v>4441</v>
      </c>
      <c r="P5985" s="1">
        <v>8457</v>
      </c>
      <c r="Q5985" s="1">
        <v>1059665</v>
      </c>
      <c r="R5985" s="1">
        <f t="shared" si="466"/>
        <v>99812</v>
      </c>
      <c r="S5985" s="4">
        <v>82762.093773661836</v>
      </c>
      <c r="T5985" s="4">
        <v>276657.32894769189</v>
      </c>
      <c r="U5985" s="1">
        <f t="shared" si="467"/>
        <v>959853</v>
      </c>
      <c r="V5985" s="4">
        <f t="shared" si="468"/>
        <v>700245.57727864629</v>
      </c>
      <c r="W5985" s="1" t="str">
        <f t="shared" si="469"/>
        <v>Favourable</v>
      </c>
    </row>
    <row r="5986" spans="1:23" x14ac:dyDescent="0.25">
      <c r="A5986" s="1"/>
      <c r="B5986" s="1"/>
      <c r="C5986" s="1"/>
      <c r="D5986" s="1"/>
      <c r="E5986" s="1"/>
      <c r="F5986" s="2"/>
      <c r="G5986" s="3"/>
      <c r="H5986" s="1"/>
      <c r="I5986" s="1"/>
      <c r="J5986" s="1" t="s">
        <v>7535</v>
      </c>
      <c r="K5986" s="2">
        <v>44251</v>
      </c>
      <c r="L5986" s="1" t="s">
        <v>4207</v>
      </c>
      <c r="M5986" s="1" t="str">
        <f t="shared" si="465"/>
        <v>Social Services</v>
      </c>
      <c r="N5986" s="1" t="s">
        <v>4205</v>
      </c>
      <c r="O5986" s="1" t="s">
        <v>4247</v>
      </c>
      <c r="P5986" s="1">
        <v>8239</v>
      </c>
      <c r="Q5986" s="1">
        <v>1759659</v>
      </c>
      <c r="R5986" s="1">
        <f t="shared" si="466"/>
        <v>56919</v>
      </c>
      <c r="S5986" s="4">
        <v>640843.01658709871</v>
      </c>
      <c r="T5986" s="4">
        <v>521550.24357087113</v>
      </c>
      <c r="U5986" s="1">
        <f t="shared" si="467"/>
        <v>1702740</v>
      </c>
      <c r="V5986" s="4">
        <f t="shared" si="468"/>
        <v>597265.73984203022</v>
      </c>
      <c r="W5986" s="1" t="str">
        <f t="shared" si="469"/>
        <v>Favourable</v>
      </c>
    </row>
    <row r="5987" spans="1:23" x14ac:dyDescent="0.25">
      <c r="A5987" s="1"/>
      <c r="B5987" s="1"/>
      <c r="C5987" s="1"/>
      <c r="D5987" s="1"/>
      <c r="E5987" s="1"/>
      <c r="F5987" s="2"/>
      <c r="G5987" s="3"/>
      <c r="H5987" s="1"/>
      <c r="I5987" s="1"/>
      <c r="J5987" s="1" t="s">
        <v>9676</v>
      </c>
      <c r="K5987" s="2">
        <v>44229</v>
      </c>
      <c r="L5987" s="1" t="s">
        <v>4207</v>
      </c>
      <c r="M5987" s="1" t="str">
        <f t="shared" si="465"/>
        <v>Social Services</v>
      </c>
      <c r="N5987" s="1" t="s">
        <v>4222</v>
      </c>
      <c r="O5987" s="1" t="s">
        <v>4374</v>
      </c>
      <c r="P5987" s="1">
        <v>7906</v>
      </c>
      <c r="Q5987" s="1">
        <v>515092</v>
      </c>
      <c r="R5987" s="1">
        <f t="shared" si="466"/>
        <v>54557</v>
      </c>
      <c r="S5987" s="4">
        <v>374407.4233781384</v>
      </c>
      <c r="T5987" s="4">
        <v>144635.5414105239</v>
      </c>
      <c r="U5987" s="1">
        <f t="shared" si="467"/>
        <v>460535</v>
      </c>
      <c r="V5987" s="4">
        <f t="shared" si="468"/>
        <v>-3950.9647886622697</v>
      </c>
      <c r="W5987" s="1" t="str">
        <f t="shared" si="469"/>
        <v>Adverse</v>
      </c>
    </row>
    <row r="5988" spans="1:23" x14ac:dyDescent="0.25">
      <c r="A5988" s="1"/>
      <c r="B5988" s="1"/>
      <c r="C5988" s="1"/>
      <c r="D5988" s="1"/>
      <c r="E5988" s="1"/>
      <c r="F5988" s="2"/>
      <c r="G5988" s="3"/>
      <c r="H5988" s="1"/>
      <c r="I5988" s="1"/>
      <c r="J5988" s="1" t="s">
        <v>10565</v>
      </c>
      <c r="K5988" s="2">
        <v>44384</v>
      </c>
      <c r="L5988" s="1" t="s">
        <v>4207</v>
      </c>
      <c r="M5988" s="1" t="str">
        <f t="shared" si="465"/>
        <v>Social Services</v>
      </c>
      <c r="N5988" s="1" t="s">
        <v>4205</v>
      </c>
      <c r="O5988" s="1" t="s">
        <v>4270</v>
      </c>
      <c r="P5988" s="1">
        <v>9427</v>
      </c>
      <c r="Q5988" s="1">
        <v>691160</v>
      </c>
      <c r="R5988" s="1">
        <f t="shared" si="466"/>
        <v>0</v>
      </c>
      <c r="S5988" s="4">
        <v>688997.87269016402</v>
      </c>
      <c r="T5988" s="4">
        <v>80545.450593809175</v>
      </c>
      <c r="U5988" s="1">
        <f t="shared" si="467"/>
        <v>691160</v>
      </c>
      <c r="V5988" s="4">
        <f t="shared" si="468"/>
        <v>-78383.32328397315</v>
      </c>
      <c r="W5988" s="1" t="str">
        <f t="shared" si="469"/>
        <v>Adverse</v>
      </c>
    </row>
    <row r="5989" spans="1:23" x14ac:dyDescent="0.25">
      <c r="A5989" s="1"/>
      <c r="B5989" s="1"/>
      <c r="C5989" s="1"/>
      <c r="D5989" s="1"/>
      <c r="E5989" s="1"/>
      <c r="F5989" s="2"/>
      <c r="G5989" s="3"/>
      <c r="H5989" s="1"/>
      <c r="I5989" s="1"/>
      <c r="J5989" s="1" t="s">
        <v>10566</v>
      </c>
      <c r="K5989" s="2">
        <v>44989</v>
      </c>
      <c r="L5989" s="1" t="s">
        <v>4207</v>
      </c>
      <c r="M5989" s="1" t="str">
        <f t="shared" si="465"/>
        <v>Social Services</v>
      </c>
      <c r="N5989" s="1" t="s">
        <v>4222</v>
      </c>
      <c r="O5989" s="1" t="s">
        <v>4223</v>
      </c>
      <c r="P5989" s="1">
        <v>9255</v>
      </c>
      <c r="Q5989" s="1">
        <v>2478932</v>
      </c>
      <c r="R5989" s="1">
        <f t="shared" si="466"/>
        <v>0</v>
      </c>
      <c r="S5989" s="4">
        <v>1673242.7768613561</v>
      </c>
      <c r="T5989" s="4">
        <v>117020.07090718753</v>
      </c>
      <c r="U5989" s="1">
        <f t="shared" si="467"/>
        <v>2478932</v>
      </c>
      <c r="V5989" s="4">
        <f t="shared" si="468"/>
        <v>688669.15223145625</v>
      </c>
      <c r="W5989" s="1" t="str">
        <f t="shared" si="469"/>
        <v>Favourable</v>
      </c>
    </row>
    <row r="5990" spans="1:23" x14ac:dyDescent="0.25">
      <c r="A5990" s="1"/>
      <c r="B5990" s="1"/>
      <c r="C5990" s="1"/>
      <c r="D5990" s="1"/>
      <c r="E5990" s="1"/>
      <c r="F5990" s="2"/>
      <c r="G5990" s="3"/>
      <c r="H5990" s="1"/>
      <c r="I5990" s="1"/>
      <c r="J5990" s="1" t="s">
        <v>9810</v>
      </c>
      <c r="K5990" s="2">
        <v>43879</v>
      </c>
      <c r="L5990" s="1" t="s">
        <v>4238</v>
      </c>
      <c r="M5990" s="1" t="str">
        <f t="shared" si="465"/>
        <v>Education</v>
      </c>
      <c r="N5990" s="1" t="s">
        <v>4222</v>
      </c>
      <c r="O5990" s="1" t="s">
        <v>4223</v>
      </c>
      <c r="P5990" s="1">
        <v>9454</v>
      </c>
      <c r="Q5990" s="1">
        <v>1611552</v>
      </c>
      <c r="R5990" s="1">
        <f t="shared" si="466"/>
        <v>33130</v>
      </c>
      <c r="S5990" s="4">
        <v>709876.0675538528</v>
      </c>
      <c r="T5990" s="4">
        <v>74017.964282485438</v>
      </c>
      <c r="U5990" s="1">
        <f t="shared" si="467"/>
        <v>1578422</v>
      </c>
      <c r="V5990" s="4">
        <f t="shared" si="468"/>
        <v>827657.96816366178</v>
      </c>
      <c r="W5990" s="1" t="str">
        <f t="shared" si="469"/>
        <v>Favourable</v>
      </c>
    </row>
    <row r="5991" spans="1:23" x14ac:dyDescent="0.25">
      <c r="A5991" s="1"/>
      <c r="B5991" s="1"/>
      <c r="C5991" s="1"/>
      <c r="D5991" s="1"/>
      <c r="E5991" s="1"/>
      <c r="F5991" s="2"/>
      <c r="G5991" s="3"/>
      <c r="H5991" s="1"/>
      <c r="I5991" s="1"/>
      <c r="J5991" s="1" t="s">
        <v>5067</v>
      </c>
      <c r="K5991" s="2">
        <v>44436</v>
      </c>
      <c r="L5991" s="1" t="s">
        <v>4207</v>
      </c>
      <c r="M5991" s="1" t="str">
        <f t="shared" si="465"/>
        <v>Social Services</v>
      </c>
      <c r="N5991" s="1" t="s">
        <v>4205</v>
      </c>
      <c r="O5991" s="1" t="s">
        <v>4361</v>
      </c>
      <c r="P5991" s="1">
        <v>7107</v>
      </c>
      <c r="Q5991" s="1">
        <v>2293536</v>
      </c>
      <c r="R5991" s="1">
        <f t="shared" si="466"/>
        <v>46538</v>
      </c>
      <c r="S5991" s="4">
        <v>958406.50498198101</v>
      </c>
      <c r="T5991" s="4">
        <v>594547.04326815915</v>
      </c>
      <c r="U5991" s="1">
        <f t="shared" si="467"/>
        <v>2246998</v>
      </c>
      <c r="V5991" s="4">
        <f t="shared" si="468"/>
        <v>740582.45174985984</v>
      </c>
      <c r="W5991" s="1" t="str">
        <f t="shared" si="469"/>
        <v>Favourable</v>
      </c>
    </row>
    <row r="5992" spans="1:23" x14ac:dyDescent="0.25">
      <c r="A5992" s="1"/>
      <c r="B5992" s="1"/>
      <c r="C5992" s="1"/>
      <c r="D5992" s="1"/>
      <c r="E5992" s="1"/>
      <c r="F5992" s="2"/>
      <c r="G5992" s="3"/>
      <c r="H5992" s="1"/>
      <c r="I5992" s="1"/>
      <c r="J5992" s="1" t="s">
        <v>9796</v>
      </c>
      <c r="K5992" s="2">
        <v>44514</v>
      </c>
      <c r="L5992" s="1" t="s">
        <v>4212</v>
      </c>
      <c r="M5992" s="1" t="str">
        <f t="shared" si="465"/>
        <v>Agricultural Extension</v>
      </c>
      <c r="N5992" s="1" t="s">
        <v>4210</v>
      </c>
      <c r="O5992" s="1" t="s">
        <v>4325</v>
      </c>
      <c r="P5992" s="1">
        <v>7330</v>
      </c>
      <c r="Q5992" s="1">
        <v>255914</v>
      </c>
      <c r="R5992" s="1">
        <f t="shared" si="466"/>
        <v>28972</v>
      </c>
      <c r="S5992" s="4">
        <v>137029.38803292834</v>
      </c>
      <c r="T5992" s="4">
        <v>79626.111774196048</v>
      </c>
      <c r="U5992" s="1">
        <f t="shared" si="467"/>
        <v>226942</v>
      </c>
      <c r="V5992" s="4">
        <f t="shared" si="468"/>
        <v>39258.500192875625</v>
      </c>
      <c r="W5992" s="1" t="str">
        <f t="shared" si="469"/>
        <v>Favourable</v>
      </c>
    </row>
    <row r="5993" spans="1:23" x14ac:dyDescent="0.25">
      <c r="A5993" s="1"/>
      <c r="B5993" s="1"/>
      <c r="C5993" s="1"/>
      <c r="D5993" s="1"/>
      <c r="E5993" s="1"/>
      <c r="F5993" s="2"/>
      <c r="G5993" s="3"/>
      <c r="H5993" s="1"/>
      <c r="I5993" s="1"/>
      <c r="J5993" s="1" t="s">
        <v>7225</v>
      </c>
      <c r="K5993" s="2">
        <v>45001</v>
      </c>
      <c r="L5993" s="1" t="s">
        <v>4212</v>
      </c>
      <c r="M5993" s="1" t="str">
        <f t="shared" si="465"/>
        <v>Agricultural Extension</v>
      </c>
      <c r="N5993" s="1" t="s">
        <v>4210</v>
      </c>
      <c r="O5993" s="1" t="s">
        <v>4279</v>
      </c>
      <c r="P5993" s="1">
        <v>9209</v>
      </c>
      <c r="Q5993" s="1">
        <v>788280</v>
      </c>
      <c r="R5993" s="1">
        <f t="shared" si="466"/>
        <v>47443</v>
      </c>
      <c r="S5993" s="4">
        <v>318369.84130550816</v>
      </c>
      <c r="T5993" s="4">
        <v>242540.1749023872</v>
      </c>
      <c r="U5993" s="1">
        <f t="shared" si="467"/>
        <v>740837</v>
      </c>
      <c r="V5993" s="4">
        <f t="shared" si="468"/>
        <v>227369.98379210464</v>
      </c>
      <c r="W5993" s="1" t="str">
        <f t="shared" si="469"/>
        <v>Favourable</v>
      </c>
    </row>
    <row r="5994" spans="1:23" x14ac:dyDescent="0.25">
      <c r="A5994" s="1"/>
      <c r="B5994" s="1"/>
      <c r="C5994" s="1"/>
      <c r="D5994" s="1"/>
      <c r="E5994" s="1"/>
      <c r="F5994" s="2"/>
      <c r="G5994" s="3"/>
      <c r="H5994" s="1"/>
      <c r="I5994" s="1"/>
      <c r="J5994" s="1" t="s">
        <v>7844</v>
      </c>
      <c r="K5994" s="2">
        <v>44157</v>
      </c>
      <c r="L5994" s="1" t="s">
        <v>4212</v>
      </c>
      <c r="M5994" s="1" t="str">
        <f t="shared" si="465"/>
        <v>Agricultural Extension</v>
      </c>
      <c r="N5994" s="1" t="s">
        <v>4210</v>
      </c>
      <c r="O5994" s="1" t="s">
        <v>4338</v>
      </c>
      <c r="P5994" s="1">
        <v>6009</v>
      </c>
      <c r="Q5994" s="1">
        <v>261371</v>
      </c>
      <c r="R5994" s="1">
        <f t="shared" si="466"/>
        <v>45278</v>
      </c>
      <c r="S5994" s="4">
        <v>35461.886319268764</v>
      </c>
      <c r="T5994" s="4">
        <v>20225.308824017218</v>
      </c>
      <c r="U5994" s="1">
        <f t="shared" si="467"/>
        <v>216093</v>
      </c>
      <c r="V5994" s="4">
        <f t="shared" si="468"/>
        <v>205683.80485671404</v>
      </c>
      <c r="W5994" s="1" t="str">
        <f t="shared" si="469"/>
        <v>Favourable</v>
      </c>
    </row>
    <row r="5995" spans="1:23" x14ac:dyDescent="0.25">
      <c r="A5995" s="1"/>
      <c r="B5995" s="1"/>
      <c r="C5995" s="1"/>
      <c r="D5995" s="1"/>
      <c r="E5995" s="1"/>
      <c r="F5995" s="2"/>
      <c r="G5995" s="3"/>
      <c r="H5995" s="1"/>
      <c r="I5995" s="1"/>
      <c r="J5995" s="1" t="s">
        <v>10567</v>
      </c>
      <c r="K5995" s="2">
        <v>44374</v>
      </c>
      <c r="L5995" s="1" t="s">
        <v>4207</v>
      </c>
      <c r="M5995" s="1" t="str">
        <f t="shared" si="465"/>
        <v>Social Services</v>
      </c>
      <c r="N5995" s="1" t="s">
        <v>4205</v>
      </c>
      <c r="O5995" s="1" t="s">
        <v>4479</v>
      </c>
      <c r="P5995" s="1">
        <v>8190</v>
      </c>
      <c r="Q5995" s="1">
        <v>829382</v>
      </c>
      <c r="R5995" s="1">
        <f t="shared" si="466"/>
        <v>0</v>
      </c>
      <c r="S5995" s="4">
        <v>31672.422885819469</v>
      </c>
      <c r="T5995" s="4">
        <v>158632.65858372793</v>
      </c>
      <c r="U5995" s="1">
        <f t="shared" si="467"/>
        <v>829382</v>
      </c>
      <c r="V5995" s="4">
        <f t="shared" si="468"/>
        <v>639076.91853045253</v>
      </c>
      <c r="W5995" s="1" t="str">
        <f t="shared" si="469"/>
        <v>Favourable</v>
      </c>
    </row>
    <row r="5996" spans="1:23" x14ac:dyDescent="0.25">
      <c r="A5996" s="1"/>
      <c r="B5996" s="1"/>
      <c r="C5996" s="1"/>
      <c r="D5996" s="1"/>
      <c r="E5996" s="1"/>
      <c r="F5996" s="2"/>
      <c r="G5996" s="3"/>
      <c r="H5996" s="1"/>
      <c r="I5996" s="1"/>
      <c r="J5996" s="1" t="s">
        <v>7759</v>
      </c>
      <c r="K5996" s="2">
        <v>44902</v>
      </c>
      <c r="L5996" s="1" t="s">
        <v>4207</v>
      </c>
      <c r="M5996" s="1" t="str">
        <f t="shared" si="465"/>
        <v>Social Services</v>
      </c>
      <c r="N5996" s="1" t="s">
        <v>4205</v>
      </c>
      <c r="O5996" s="1" t="s">
        <v>4374</v>
      </c>
      <c r="P5996" s="1">
        <v>5727</v>
      </c>
      <c r="Q5996" s="1">
        <v>1940771</v>
      </c>
      <c r="R5996" s="1">
        <f t="shared" si="466"/>
        <v>56286</v>
      </c>
      <c r="S5996" s="4">
        <v>690787.18219637405</v>
      </c>
      <c r="T5996" s="4">
        <v>185284.11995648558</v>
      </c>
      <c r="U5996" s="1">
        <f t="shared" si="467"/>
        <v>1884485</v>
      </c>
      <c r="V5996" s="4">
        <f t="shared" si="468"/>
        <v>1064699.6978471405</v>
      </c>
      <c r="W5996" s="1" t="str">
        <f t="shared" si="469"/>
        <v>Favourable</v>
      </c>
    </row>
    <row r="5997" spans="1:23" x14ac:dyDescent="0.25">
      <c r="A5997" s="1"/>
      <c r="B5997" s="1"/>
      <c r="C5997" s="1"/>
      <c r="D5997" s="1"/>
      <c r="E5997" s="1"/>
      <c r="F5997" s="2"/>
      <c r="G5997" s="3"/>
      <c r="H5997" s="1"/>
      <c r="I5997" s="1"/>
      <c r="J5997" s="1" t="s">
        <v>4202</v>
      </c>
      <c r="K5997" s="2">
        <v>45049</v>
      </c>
      <c r="L5997" s="1" t="s">
        <v>4227</v>
      </c>
      <c r="M5997" s="1" t="str">
        <f t="shared" si="465"/>
        <v>Infrastructure</v>
      </c>
      <c r="N5997" s="1" t="s">
        <v>4205</v>
      </c>
      <c r="O5997" s="1" t="s">
        <v>4244</v>
      </c>
      <c r="P5997" s="1">
        <v>6245</v>
      </c>
      <c r="Q5997" s="1">
        <v>790291</v>
      </c>
      <c r="R5997" s="1">
        <f t="shared" si="466"/>
        <v>92546</v>
      </c>
      <c r="S5997" s="4">
        <v>770690.05770586198</v>
      </c>
      <c r="T5997" s="4">
        <v>97611.941044338848</v>
      </c>
      <c r="U5997" s="1">
        <f t="shared" si="467"/>
        <v>697745</v>
      </c>
      <c r="V5997" s="4">
        <f t="shared" si="468"/>
        <v>-78010.998750200844</v>
      </c>
      <c r="W5997" s="1" t="str">
        <f t="shared" si="469"/>
        <v>Adverse</v>
      </c>
    </row>
    <row r="5998" spans="1:23" x14ac:dyDescent="0.25">
      <c r="A5998" s="1"/>
      <c r="B5998" s="1"/>
      <c r="C5998" s="1"/>
      <c r="D5998" s="1"/>
      <c r="E5998" s="1"/>
      <c r="F5998" s="2"/>
      <c r="G5998" s="3"/>
      <c r="H5998" s="1"/>
      <c r="I5998" s="1"/>
      <c r="J5998" s="1" t="s">
        <v>8784</v>
      </c>
      <c r="K5998" s="2">
        <v>43853</v>
      </c>
      <c r="L5998" s="1" t="s">
        <v>4207</v>
      </c>
      <c r="M5998" s="1" t="str">
        <f t="shared" si="465"/>
        <v>Social Services</v>
      </c>
      <c r="N5998" s="1" t="s">
        <v>4222</v>
      </c>
      <c r="O5998" s="1" t="s">
        <v>4358</v>
      </c>
      <c r="P5998" s="1">
        <v>6503</v>
      </c>
      <c r="Q5998" s="1">
        <v>331416</v>
      </c>
      <c r="R5998" s="1">
        <f t="shared" si="466"/>
        <v>10241</v>
      </c>
      <c r="S5998" s="4">
        <v>86333.899542659143</v>
      </c>
      <c r="T5998" s="4">
        <v>60018.201383556705</v>
      </c>
      <c r="U5998" s="1">
        <f t="shared" si="467"/>
        <v>321175</v>
      </c>
      <c r="V5998" s="4">
        <f t="shared" si="468"/>
        <v>185063.89907378415</v>
      </c>
      <c r="W5998" s="1" t="str">
        <f t="shared" si="469"/>
        <v>Favourable</v>
      </c>
    </row>
    <row r="5999" spans="1:23" x14ac:dyDescent="0.25">
      <c r="A5999" s="1"/>
      <c r="B5999" s="1"/>
      <c r="C5999" s="1"/>
      <c r="D5999" s="1"/>
      <c r="E5999" s="1"/>
      <c r="F5999" s="2"/>
      <c r="G5999" s="3"/>
      <c r="H5999" s="1"/>
      <c r="I5999" s="1"/>
      <c r="J5999" s="1" t="s">
        <v>10568</v>
      </c>
      <c r="K5999" s="2">
        <v>44322</v>
      </c>
      <c r="L5999" s="1" t="s">
        <v>4212</v>
      </c>
      <c r="M5999" s="1" t="str">
        <f t="shared" si="465"/>
        <v>Agricultural Extension</v>
      </c>
      <c r="N5999" s="1" t="s">
        <v>4222</v>
      </c>
      <c r="O5999" s="1" t="s">
        <v>4458</v>
      </c>
      <c r="P5999" s="1">
        <v>5771</v>
      </c>
      <c r="Q5999" s="1">
        <v>507326</v>
      </c>
      <c r="R5999" s="1">
        <f t="shared" si="466"/>
        <v>0</v>
      </c>
      <c r="S5999" s="4">
        <v>253406.46266241648</v>
      </c>
      <c r="T5999" s="4">
        <v>78929.079687904421</v>
      </c>
      <c r="U5999" s="1">
        <f t="shared" si="467"/>
        <v>507326</v>
      </c>
      <c r="V5999" s="4">
        <f t="shared" si="468"/>
        <v>174990.4576496791</v>
      </c>
      <c r="W5999" s="1" t="str">
        <f t="shared" si="469"/>
        <v>Favourable</v>
      </c>
    </row>
    <row r="6000" spans="1:23" x14ac:dyDescent="0.25">
      <c r="A6000" s="1"/>
      <c r="B6000" s="1"/>
      <c r="C6000" s="1"/>
      <c r="D6000" s="1"/>
      <c r="E6000" s="1"/>
      <c r="F6000" s="2"/>
      <c r="G6000" s="3"/>
      <c r="H6000" s="1"/>
      <c r="I6000" s="1"/>
      <c r="J6000" s="1" t="s">
        <v>7863</v>
      </c>
      <c r="K6000" s="2">
        <v>45071</v>
      </c>
      <c r="L6000" s="1" t="s">
        <v>4227</v>
      </c>
      <c r="M6000" s="1" t="str">
        <f t="shared" si="465"/>
        <v>Infrastructure</v>
      </c>
      <c r="N6000" s="1" t="s">
        <v>4205</v>
      </c>
      <c r="O6000" s="1" t="s">
        <v>4264</v>
      </c>
      <c r="P6000" s="1">
        <v>7365</v>
      </c>
      <c r="Q6000" s="1">
        <v>800551</v>
      </c>
      <c r="R6000" s="1">
        <f t="shared" si="466"/>
        <v>42270</v>
      </c>
      <c r="S6000" s="4">
        <v>247158.29064383564</v>
      </c>
      <c r="T6000" s="4">
        <v>131331.88219045458</v>
      </c>
      <c r="U6000" s="1">
        <f t="shared" si="467"/>
        <v>758281</v>
      </c>
      <c r="V6000" s="4">
        <f t="shared" si="468"/>
        <v>422060.82716570981</v>
      </c>
      <c r="W6000" s="1" t="str">
        <f t="shared" si="469"/>
        <v>Favourable</v>
      </c>
    </row>
    <row r="6001" spans="1:23" x14ac:dyDescent="0.25">
      <c r="A6001" s="1"/>
      <c r="B6001" s="1"/>
      <c r="C6001" s="1"/>
      <c r="D6001" s="1"/>
      <c r="E6001" s="1"/>
      <c r="F6001" s="2"/>
      <c r="G6001" s="3"/>
      <c r="H6001" s="1"/>
      <c r="I6001" s="1"/>
      <c r="J6001" s="1" t="s">
        <v>9659</v>
      </c>
      <c r="K6001" s="2">
        <v>44136</v>
      </c>
      <c r="L6001" s="1" t="s">
        <v>4238</v>
      </c>
      <c r="M6001" s="1" t="str">
        <f t="shared" si="465"/>
        <v>Education</v>
      </c>
      <c r="N6001" s="1" t="s">
        <v>4205</v>
      </c>
      <c r="O6001" s="1" t="s">
        <v>4217</v>
      </c>
      <c r="P6001" s="1">
        <v>6061</v>
      </c>
      <c r="Q6001" s="1">
        <v>283865</v>
      </c>
      <c r="R6001" s="1">
        <f t="shared" si="466"/>
        <v>54716</v>
      </c>
      <c r="S6001" s="4">
        <v>79608.319321640098</v>
      </c>
      <c r="T6001" s="4">
        <v>92105.088697791274</v>
      </c>
      <c r="U6001" s="1">
        <f t="shared" si="467"/>
        <v>229149</v>
      </c>
      <c r="V6001" s="4">
        <f t="shared" si="468"/>
        <v>112151.59198056863</v>
      </c>
      <c r="W6001" s="1" t="str">
        <f t="shared" si="469"/>
        <v>Favourable</v>
      </c>
    </row>
    <row r="6002" spans="1:23" x14ac:dyDescent="0.25">
      <c r="A6002" s="1"/>
      <c r="B6002" s="1"/>
      <c r="C6002" s="1"/>
      <c r="D6002" s="1"/>
      <c r="E6002" s="1"/>
      <c r="F6002" s="2"/>
      <c r="G6002" s="3"/>
      <c r="H6002" s="1"/>
      <c r="I6002" s="1"/>
      <c r="J6002" s="1" t="s">
        <v>8390</v>
      </c>
      <c r="K6002" s="2">
        <v>43960</v>
      </c>
      <c r="L6002" s="1" t="s">
        <v>4227</v>
      </c>
      <c r="M6002" s="1" t="str">
        <f t="shared" si="465"/>
        <v>Infrastructure</v>
      </c>
      <c r="N6002" s="1" t="s">
        <v>4210</v>
      </c>
      <c r="O6002" s="1" t="s">
        <v>4276</v>
      </c>
      <c r="P6002" s="1">
        <v>5975</v>
      </c>
      <c r="Q6002" s="1">
        <v>252580</v>
      </c>
      <c r="R6002" s="1">
        <f t="shared" si="466"/>
        <v>19465</v>
      </c>
      <c r="S6002" s="4">
        <v>61331.517986863379</v>
      </c>
      <c r="T6002" s="4">
        <v>42936.973561534025</v>
      </c>
      <c r="U6002" s="1">
        <f t="shared" si="467"/>
        <v>233115</v>
      </c>
      <c r="V6002" s="4">
        <f t="shared" si="468"/>
        <v>148311.5084516026</v>
      </c>
      <c r="W6002" s="1" t="str">
        <f t="shared" si="469"/>
        <v>Favourable</v>
      </c>
    </row>
    <row r="6003" spans="1:23" x14ac:dyDescent="0.25">
      <c r="A6003" s="1"/>
      <c r="B6003" s="1"/>
      <c r="C6003" s="1"/>
      <c r="D6003" s="1"/>
      <c r="E6003" s="1"/>
      <c r="F6003" s="2"/>
      <c r="G6003" s="3"/>
      <c r="H6003" s="1"/>
      <c r="I6003" s="1"/>
      <c r="J6003" s="1" t="s">
        <v>5039</v>
      </c>
      <c r="K6003" s="2">
        <v>45375</v>
      </c>
      <c r="L6003" s="1" t="s">
        <v>4207</v>
      </c>
      <c r="M6003" s="1" t="str">
        <f t="shared" si="465"/>
        <v>Social Services</v>
      </c>
      <c r="N6003" s="1" t="s">
        <v>4222</v>
      </c>
      <c r="O6003" s="1" t="s">
        <v>4244</v>
      </c>
      <c r="P6003" s="1">
        <v>5990</v>
      </c>
      <c r="Q6003" s="1">
        <v>301720</v>
      </c>
      <c r="R6003" s="1">
        <f t="shared" si="466"/>
        <v>54689</v>
      </c>
      <c r="S6003" s="4">
        <v>43600.791929217608</v>
      </c>
      <c r="T6003" s="4">
        <v>879.22818984905723</v>
      </c>
      <c r="U6003" s="1">
        <f t="shared" si="467"/>
        <v>247031</v>
      </c>
      <c r="V6003" s="4">
        <f t="shared" si="468"/>
        <v>257239.97988093333</v>
      </c>
      <c r="W6003" s="1" t="str">
        <f t="shared" si="469"/>
        <v>Favourable</v>
      </c>
    </row>
    <row r="6004" spans="1:23" x14ac:dyDescent="0.25">
      <c r="A6004" s="1"/>
      <c r="B6004" s="1"/>
      <c r="C6004" s="1"/>
      <c r="D6004" s="1"/>
      <c r="E6004" s="1"/>
      <c r="F6004" s="2"/>
      <c r="G6004" s="3"/>
      <c r="H6004" s="1"/>
      <c r="I6004" s="1"/>
      <c r="J6004" s="1" t="s">
        <v>10569</v>
      </c>
      <c r="K6004" s="2">
        <v>45176</v>
      </c>
      <c r="L6004" s="1" t="s">
        <v>4207</v>
      </c>
      <c r="M6004" s="1" t="str">
        <f t="shared" si="465"/>
        <v>Social Services</v>
      </c>
      <c r="N6004" s="1" t="s">
        <v>4210</v>
      </c>
      <c r="O6004" s="1" t="s">
        <v>4345</v>
      </c>
      <c r="P6004" s="1">
        <v>7442</v>
      </c>
      <c r="Q6004" s="1">
        <v>1123945</v>
      </c>
      <c r="R6004" s="1">
        <f t="shared" si="466"/>
        <v>0</v>
      </c>
      <c r="S6004" s="4">
        <v>468257.95404781657</v>
      </c>
      <c r="T6004" s="4">
        <v>260608.26826975658</v>
      </c>
      <c r="U6004" s="1">
        <f t="shared" si="467"/>
        <v>1123945</v>
      </c>
      <c r="V6004" s="4">
        <f t="shared" si="468"/>
        <v>395078.77768242685</v>
      </c>
      <c r="W6004" s="1" t="str">
        <f t="shared" si="469"/>
        <v>Favourable</v>
      </c>
    </row>
    <row r="6005" spans="1:23" x14ac:dyDescent="0.25">
      <c r="A6005" s="1"/>
      <c r="B6005" s="1"/>
      <c r="C6005" s="1"/>
      <c r="D6005" s="1"/>
      <c r="E6005" s="1"/>
      <c r="F6005" s="2"/>
      <c r="G6005" s="3"/>
      <c r="H6005" s="1"/>
      <c r="I6005" s="1"/>
      <c r="J6005" s="1" t="s">
        <v>10570</v>
      </c>
      <c r="K6005" s="2">
        <v>44741</v>
      </c>
      <c r="L6005" s="1" t="s">
        <v>4227</v>
      </c>
      <c r="M6005" s="1" t="str">
        <f t="shared" si="465"/>
        <v>Infrastructure</v>
      </c>
      <c r="N6005" s="1" t="s">
        <v>4205</v>
      </c>
      <c r="O6005" s="1" t="s">
        <v>4314</v>
      </c>
      <c r="P6005" s="1">
        <v>9164</v>
      </c>
      <c r="Q6005" s="1">
        <v>2456221</v>
      </c>
      <c r="R6005" s="1">
        <f t="shared" si="466"/>
        <v>0</v>
      </c>
      <c r="S6005" s="4">
        <v>547255.5262840275</v>
      </c>
      <c r="T6005" s="4">
        <v>160720.31212593886</v>
      </c>
      <c r="U6005" s="1">
        <f t="shared" si="467"/>
        <v>2456221</v>
      </c>
      <c r="V6005" s="4">
        <f t="shared" si="468"/>
        <v>1748245.1615900337</v>
      </c>
      <c r="W6005" s="1" t="str">
        <f t="shared" si="469"/>
        <v>Favourable</v>
      </c>
    </row>
    <row r="6006" spans="1:23" x14ac:dyDescent="0.25">
      <c r="A6006" s="1"/>
      <c r="B6006" s="1"/>
      <c r="C6006" s="1"/>
      <c r="D6006" s="1"/>
      <c r="E6006" s="1"/>
      <c r="F6006" s="2"/>
      <c r="G6006" s="3"/>
      <c r="H6006" s="1"/>
      <c r="I6006" s="1"/>
      <c r="J6006" s="1" t="s">
        <v>10571</v>
      </c>
      <c r="K6006" s="2">
        <v>43953</v>
      </c>
      <c r="L6006" s="1" t="s">
        <v>4238</v>
      </c>
      <c r="M6006" s="1" t="str">
        <f t="shared" si="465"/>
        <v>Education</v>
      </c>
      <c r="N6006" s="1" t="s">
        <v>4222</v>
      </c>
      <c r="O6006" s="1" t="s">
        <v>4241</v>
      </c>
      <c r="P6006" s="1">
        <v>8865</v>
      </c>
      <c r="Q6006" s="1">
        <v>2380178</v>
      </c>
      <c r="R6006" s="1">
        <f t="shared" si="466"/>
        <v>0</v>
      </c>
      <c r="S6006" s="4">
        <v>50025.892551563338</v>
      </c>
      <c r="T6006" s="4">
        <v>382643.29805934854</v>
      </c>
      <c r="U6006" s="1">
        <f t="shared" si="467"/>
        <v>2380178</v>
      </c>
      <c r="V6006" s="4">
        <f t="shared" si="468"/>
        <v>1947508.8093890881</v>
      </c>
      <c r="W6006" s="1" t="str">
        <f t="shared" si="469"/>
        <v>Favourable</v>
      </c>
    </row>
    <row r="6007" spans="1:23" x14ac:dyDescent="0.25">
      <c r="A6007" s="1"/>
      <c r="B6007" s="1"/>
      <c r="C6007" s="1"/>
      <c r="D6007" s="1"/>
      <c r="E6007" s="1"/>
      <c r="F6007" s="2"/>
      <c r="G6007" s="3"/>
      <c r="H6007" s="1"/>
      <c r="I6007" s="1"/>
      <c r="J6007" s="1" t="s">
        <v>4411</v>
      </c>
      <c r="K6007" s="2">
        <v>44977</v>
      </c>
      <c r="L6007" s="1" t="s">
        <v>4238</v>
      </c>
      <c r="M6007" s="1" t="str">
        <f t="shared" si="465"/>
        <v>Education</v>
      </c>
      <c r="N6007" s="1" t="s">
        <v>4205</v>
      </c>
      <c r="O6007" s="1" t="s">
        <v>4345</v>
      </c>
      <c r="P6007" s="1">
        <v>7470</v>
      </c>
      <c r="Q6007" s="1">
        <v>1540611</v>
      </c>
      <c r="R6007" s="1">
        <f t="shared" si="466"/>
        <v>40795</v>
      </c>
      <c r="S6007" s="4">
        <v>491559.4554716344</v>
      </c>
      <c r="T6007" s="4">
        <v>260471.87342049778</v>
      </c>
      <c r="U6007" s="1">
        <f t="shared" si="467"/>
        <v>1499816</v>
      </c>
      <c r="V6007" s="4">
        <f t="shared" si="468"/>
        <v>788579.67110786785</v>
      </c>
      <c r="W6007" s="1" t="str">
        <f t="shared" si="469"/>
        <v>Favourable</v>
      </c>
    </row>
    <row r="6008" spans="1:23" x14ac:dyDescent="0.25">
      <c r="A6008" s="1"/>
      <c r="B6008" s="1"/>
      <c r="C6008" s="1"/>
      <c r="D6008" s="1"/>
      <c r="E6008" s="1"/>
      <c r="F6008" s="2"/>
      <c r="G6008" s="3"/>
      <c r="H6008" s="1"/>
      <c r="I6008" s="1"/>
      <c r="J6008" s="1" t="s">
        <v>8913</v>
      </c>
      <c r="K6008" s="2">
        <v>45193</v>
      </c>
      <c r="L6008" s="1" t="s">
        <v>4207</v>
      </c>
      <c r="M6008" s="1" t="str">
        <f t="shared" si="465"/>
        <v>Social Services</v>
      </c>
      <c r="N6008" s="1" t="s">
        <v>4222</v>
      </c>
      <c r="O6008" s="1" t="s">
        <v>4458</v>
      </c>
      <c r="P6008" s="1">
        <v>6834</v>
      </c>
      <c r="Q6008" s="1">
        <v>1362501</v>
      </c>
      <c r="R6008" s="1">
        <f t="shared" si="466"/>
        <v>23057</v>
      </c>
      <c r="S6008" s="4">
        <v>1138841.9012259135</v>
      </c>
      <c r="T6008" s="4">
        <v>375288.04973177944</v>
      </c>
      <c r="U6008" s="1">
        <f t="shared" si="467"/>
        <v>1339444</v>
      </c>
      <c r="V6008" s="4">
        <f t="shared" si="468"/>
        <v>-151628.95095769293</v>
      </c>
      <c r="W6008" s="1" t="str">
        <f t="shared" si="469"/>
        <v>Adverse</v>
      </c>
    </row>
    <row r="6009" spans="1:23" x14ac:dyDescent="0.25">
      <c r="A6009" s="1"/>
      <c r="B6009" s="1"/>
      <c r="C6009" s="1"/>
      <c r="D6009" s="1"/>
      <c r="E6009" s="1"/>
      <c r="F6009" s="2"/>
      <c r="G6009" s="3"/>
      <c r="H6009" s="1"/>
      <c r="I6009" s="1"/>
      <c r="J6009" s="1" t="s">
        <v>10572</v>
      </c>
      <c r="K6009" s="2">
        <v>44824</v>
      </c>
      <c r="L6009" s="1" t="s">
        <v>4207</v>
      </c>
      <c r="M6009" s="1" t="str">
        <f t="shared" si="465"/>
        <v>Social Services</v>
      </c>
      <c r="N6009" s="1" t="s">
        <v>4205</v>
      </c>
      <c r="O6009" s="1" t="s">
        <v>4298</v>
      </c>
      <c r="P6009" s="1">
        <v>6290</v>
      </c>
      <c r="Q6009" s="1">
        <v>545475</v>
      </c>
      <c r="R6009" s="1">
        <f t="shared" si="466"/>
        <v>0</v>
      </c>
      <c r="S6009" s="4">
        <v>347298.3830995122</v>
      </c>
      <c r="T6009" s="4">
        <v>13707.218180583402</v>
      </c>
      <c r="U6009" s="1">
        <f t="shared" si="467"/>
        <v>545475</v>
      </c>
      <c r="V6009" s="4">
        <f t="shared" si="468"/>
        <v>184469.39871990442</v>
      </c>
      <c r="W6009" s="1" t="str">
        <f t="shared" si="469"/>
        <v>Favourable</v>
      </c>
    </row>
    <row r="6010" spans="1:23" x14ac:dyDescent="0.25">
      <c r="A6010" s="1"/>
      <c r="B6010" s="1"/>
      <c r="C6010" s="1"/>
      <c r="D6010" s="1"/>
      <c r="E6010" s="1"/>
      <c r="F6010" s="2"/>
      <c r="G6010" s="3"/>
      <c r="H6010" s="1"/>
      <c r="I6010" s="1"/>
      <c r="J6010" s="1" t="s">
        <v>9483</v>
      </c>
      <c r="K6010" s="2">
        <v>44021</v>
      </c>
      <c r="L6010" s="1" t="s">
        <v>4207</v>
      </c>
      <c r="M6010" s="1" t="str">
        <f t="shared" si="465"/>
        <v>Social Services</v>
      </c>
      <c r="N6010" s="1" t="s">
        <v>4210</v>
      </c>
      <c r="O6010" s="1" t="s">
        <v>4345</v>
      </c>
      <c r="P6010" s="1">
        <v>8735</v>
      </c>
      <c r="Q6010" s="1">
        <v>1327749</v>
      </c>
      <c r="R6010" s="1">
        <f t="shared" si="466"/>
        <v>36257</v>
      </c>
      <c r="S6010" s="4">
        <v>660062.64955773437</v>
      </c>
      <c r="T6010" s="4">
        <v>137803.01383324451</v>
      </c>
      <c r="U6010" s="1">
        <f t="shared" si="467"/>
        <v>1291492</v>
      </c>
      <c r="V6010" s="4">
        <f t="shared" si="468"/>
        <v>529883.33660902106</v>
      </c>
      <c r="W6010" s="1" t="str">
        <f t="shared" si="469"/>
        <v>Favourable</v>
      </c>
    </row>
    <row r="6011" spans="1:23" x14ac:dyDescent="0.25">
      <c r="A6011" s="1"/>
      <c r="B6011" s="1"/>
      <c r="C6011" s="1"/>
      <c r="D6011" s="1"/>
      <c r="E6011" s="1"/>
      <c r="F6011" s="2"/>
      <c r="G6011" s="3"/>
      <c r="H6011" s="1"/>
      <c r="I6011" s="1"/>
      <c r="J6011" s="1" t="s">
        <v>7402</v>
      </c>
      <c r="K6011" s="2">
        <v>45079</v>
      </c>
      <c r="L6011" s="1" t="s">
        <v>4207</v>
      </c>
      <c r="M6011" s="1" t="str">
        <f t="shared" si="465"/>
        <v>Social Services</v>
      </c>
      <c r="N6011" s="1" t="s">
        <v>4205</v>
      </c>
      <c r="O6011" s="1" t="s">
        <v>4259</v>
      </c>
      <c r="P6011" s="1">
        <v>8316</v>
      </c>
      <c r="Q6011" s="1">
        <v>1289521</v>
      </c>
      <c r="R6011" s="1">
        <f t="shared" si="466"/>
        <v>15123</v>
      </c>
      <c r="S6011" s="4">
        <v>300847.46146961889</v>
      </c>
      <c r="T6011" s="4">
        <v>63723.134814396493</v>
      </c>
      <c r="U6011" s="1">
        <f t="shared" si="467"/>
        <v>1274398</v>
      </c>
      <c r="V6011" s="4">
        <f t="shared" si="468"/>
        <v>924950.40371598466</v>
      </c>
      <c r="W6011" s="1" t="str">
        <f t="shared" si="469"/>
        <v>Favourable</v>
      </c>
    </row>
    <row r="6012" spans="1:23" x14ac:dyDescent="0.25">
      <c r="A6012" s="1"/>
      <c r="B6012" s="1"/>
      <c r="C6012" s="1"/>
      <c r="D6012" s="1"/>
      <c r="E6012" s="1"/>
      <c r="F6012" s="2"/>
      <c r="G6012" s="3"/>
      <c r="H6012" s="1"/>
      <c r="I6012" s="1"/>
      <c r="J6012" s="1" t="s">
        <v>4558</v>
      </c>
      <c r="K6012" s="2">
        <v>44611</v>
      </c>
      <c r="L6012" s="1" t="s">
        <v>4227</v>
      </c>
      <c r="M6012" s="1" t="str">
        <f t="shared" si="465"/>
        <v>Infrastructure</v>
      </c>
      <c r="N6012" s="1" t="s">
        <v>4222</v>
      </c>
      <c r="O6012" s="1" t="s">
        <v>4276</v>
      </c>
      <c r="P6012" s="1">
        <v>9051</v>
      </c>
      <c r="Q6012" s="1">
        <v>1225010</v>
      </c>
      <c r="R6012" s="1">
        <f t="shared" si="466"/>
        <v>83089</v>
      </c>
      <c r="S6012" s="4">
        <v>1086777.4070398128</v>
      </c>
      <c r="T6012" s="4">
        <v>87638.087964309219</v>
      </c>
      <c r="U6012" s="1">
        <f t="shared" si="467"/>
        <v>1141921</v>
      </c>
      <c r="V6012" s="4">
        <f t="shared" si="468"/>
        <v>50594.504995878087</v>
      </c>
      <c r="W6012" s="1" t="str">
        <f t="shared" si="469"/>
        <v>Favourable</v>
      </c>
    </row>
    <row r="6013" spans="1:23" x14ac:dyDescent="0.25">
      <c r="A6013" s="1"/>
      <c r="B6013" s="1"/>
      <c r="C6013" s="1"/>
      <c r="D6013" s="1"/>
      <c r="E6013" s="1"/>
      <c r="F6013" s="2"/>
      <c r="G6013" s="3"/>
      <c r="H6013" s="1"/>
      <c r="I6013" s="1"/>
      <c r="J6013" s="1" t="s">
        <v>8965</v>
      </c>
      <c r="K6013" s="2">
        <v>45118</v>
      </c>
      <c r="L6013" s="1" t="s">
        <v>4207</v>
      </c>
      <c r="M6013" s="1" t="str">
        <f t="shared" si="465"/>
        <v>Social Services</v>
      </c>
      <c r="N6013" s="1" t="s">
        <v>4205</v>
      </c>
      <c r="O6013" s="1" t="s">
        <v>4335</v>
      </c>
      <c r="P6013" s="1">
        <v>8827</v>
      </c>
      <c r="Q6013" s="1">
        <v>806336</v>
      </c>
      <c r="R6013" s="1">
        <f t="shared" si="466"/>
        <v>42236</v>
      </c>
      <c r="S6013" s="4">
        <v>359338.32318896131</v>
      </c>
      <c r="T6013" s="4">
        <v>18702.316374456732</v>
      </c>
      <c r="U6013" s="1">
        <f t="shared" si="467"/>
        <v>764100</v>
      </c>
      <c r="V6013" s="4">
        <f t="shared" si="468"/>
        <v>428295.36043658195</v>
      </c>
      <c r="W6013" s="1" t="str">
        <f t="shared" si="469"/>
        <v>Favourable</v>
      </c>
    </row>
    <row r="6014" spans="1:23" x14ac:dyDescent="0.25">
      <c r="A6014" s="1"/>
      <c r="B6014" s="1"/>
      <c r="C6014" s="1"/>
      <c r="D6014" s="1"/>
      <c r="E6014" s="1"/>
      <c r="F6014" s="2"/>
      <c r="G6014" s="3"/>
      <c r="H6014" s="1"/>
      <c r="I6014" s="1"/>
      <c r="J6014" s="1" t="s">
        <v>7577</v>
      </c>
      <c r="K6014" s="2">
        <v>43850</v>
      </c>
      <c r="L6014" s="1" t="s">
        <v>4207</v>
      </c>
      <c r="M6014" s="1" t="str">
        <f t="shared" si="465"/>
        <v>Social Services</v>
      </c>
      <c r="N6014" s="1" t="s">
        <v>4205</v>
      </c>
      <c r="O6014" s="1" t="s">
        <v>4289</v>
      </c>
      <c r="P6014" s="1">
        <v>7261</v>
      </c>
      <c r="Q6014" s="1">
        <v>2420701</v>
      </c>
      <c r="R6014" s="1">
        <f t="shared" si="466"/>
        <v>52972</v>
      </c>
      <c r="S6014" s="4">
        <v>481864.45923683769</v>
      </c>
      <c r="T6014" s="4">
        <v>652707.46693097998</v>
      </c>
      <c r="U6014" s="1">
        <f t="shared" si="467"/>
        <v>2367729</v>
      </c>
      <c r="V6014" s="4">
        <f t="shared" si="468"/>
        <v>1286129.0738321822</v>
      </c>
      <c r="W6014" s="1" t="str">
        <f t="shared" si="469"/>
        <v>Favourable</v>
      </c>
    </row>
    <row r="6015" spans="1:23" x14ac:dyDescent="0.25">
      <c r="A6015" s="1"/>
      <c r="B6015" s="1"/>
      <c r="C6015" s="1"/>
      <c r="D6015" s="1"/>
      <c r="E6015" s="1"/>
      <c r="F6015" s="2"/>
      <c r="G6015" s="3"/>
      <c r="H6015" s="1"/>
      <c r="I6015" s="1"/>
      <c r="J6015" s="1" t="s">
        <v>6605</v>
      </c>
      <c r="K6015" s="2">
        <v>44258</v>
      </c>
      <c r="L6015" s="1" t="s">
        <v>4212</v>
      </c>
      <c r="M6015" s="1" t="str">
        <f t="shared" si="465"/>
        <v>Agricultural Extension</v>
      </c>
      <c r="N6015" s="1" t="s">
        <v>4205</v>
      </c>
      <c r="O6015" s="1" t="s">
        <v>4264</v>
      </c>
      <c r="P6015" s="1">
        <v>8443</v>
      </c>
      <c r="Q6015" s="1">
        <v>1908003</v>
      </c>
      <c r="R6015" s="1">
        <f t="shared" si="466"/>
        <v>53705</v>
      </c>
      <c r="S6015" s="4">
        <v>1224423.869878791</v>
      </c>
      <c r="T6015" s="4">
        <v>39208.046110894174</v>
      </c>
      <c r="U6015" s="1">
        <f t="shared" si="467"/>
        <v>1854298</v>
      </c>
      <c r="V6015" s="4">
        <f t="shared" si="468"/>
        <v>644371.08401031489</v>
      </c>
      <c r="W6015" s="1" t="str">
        <f t="shared" si="469"/>
        <v>Favourable</v>
      </c>
    </row>
    <row r="6016" spans="1:23" x14ac:dyDescent="0.25">
      <c r="A6016" s="1"/>
      <c r="B6016" s="1"/>
      <c r="C6016" s="1"/>
      <c r="D6016" s="1"/>
      <c r="E6016" s="1"/>
      <c r="F6016" s="2"/>
      <c r="G6016" s="3"/>
      <c r="H6016" s="1"/>
      <c r="I6016" s="1"/>
      <c r="J6016" s="1" t="s">
        <v>8656</v>
      </c>
      <c r="K6016" s="2">
        <v>44721</v>
      </c>
      <c r="L6016" s="1" t="s">
        <v>4207</v>
      </c>
      <c r="M6016" s="1" t="str">
        <f t="shared" si="465"/>
        <v>Social Services</v>
      </c>
      <c r="N6016" s="1" t="s">
        <v>4222</v>
      </c>
      <c r="O6016" s="1" t="s">
        <v>4295</v>
      </c>
      <c r="P6016" s="1">
        <v>7159</v>
      </c>
      <c r="Q6016" s="1">
        <v>682915</v>
      </c>
      <c r="R6016" s="1">
        <f t="shared" si="466"/>
        <v>58086</v>
      </c>
      <c r="S6016" s="4">
        <v>570382.3172442778</v>
      </c>
      <c r="T6016" s="4">
        <v>205537.40476431712</v>
      </c>
      <c r="U6016" s="1">
        <f t="shared" si="467"/>
        <v>624829</v>
      </c>
      <c r="V6016" s="4">
        <f t="shared" si="468"/>
        <v>-93004.722008594894</v>
      </c>
      <c r="W6016" s="1" t="str">
        <f t="shared" si="469"/>
        <v>Adverse</v>
      </c>
    </row>
    <row r="6017" spans="1:23" x14ac:dyDescent="0.25">
      <c r="A6017" s="1"/>
      <c r="B6017" s="1"/>
      <c r="C6017" s="1"/>
      <c r="D6017" s="1"/>
      <c r="E6017" s="1"/>
      <c r="F6017" s="2"/>
      <c r="G6017" s="3"/>
      <c r="H6017" s="1"/>
      <c r="I6017" s="1"/>
      <c r="J6017" s="1" t="s">
        <v>10573</v>
      </c>
      <c r="K6017" s="2">
        <v>45146</v>
      </c>
      <c r="L6017" s="1" t="s">
        <v>4238</v>
      </c>
      <c r="M6017" s="1" t="str">
        <f t="shared" si="465"/>
        <v>Education</v>
      </c>
      <c r="N6017" s="1" t="s">
        <v>4205</v>
      </c>
      <c r="O6017" s="1" t="s">
        <v>4345</v>
      </c>
      <c r="P6017" s="1">
        <v>5581</v>
      </c>
      <c r="Q6017" s="1">
        <v>740773</v>
      </c>
      <c r="R6017" s="1">
        <f t="shared" si="466"/>
        <v>0</v>
      </c>
      <c r="S6017" s="4">
        <v>92100.284684880782</v>
      </c>
      <c r="T6017" s="4">
        <v>129126.31847184</v>
      </c>
      <c r="U6017" s="1">
        <f t="shared" si="467"/>
        <v>740773</v>
      </c>
      <c r="V6017" s="4">
        <f t="shared" si="468"/>
        <v>519546.39684327925</v>
      </c>
      <c r="W6017" s="1" t="str">
        <f t="shared" si="469"/>
        <v>Favourable</v>
      </c>
    </row>
    <row r="6018" spans="1:23" x14ac:dyDescent="0.25">
      <c r="A6018" s="1"/>
      <c r="B6018" s="1"/>
      <c r="C6018" s="1"/>
      <c r="D6018" s="1"/>
      <c r="E6018" s="1"/>
      <c r="F6018" s="2"/>
      <c r="G6018" s="3"/>
      <c r="H6018" s="1"/>
      <c r="I6018" s="1"/>
      <c r="J6018" s="1" t="s">
        <v>10574</v>
      </c>
      <c r="K6018" s="2">
        <v>44718</v>
      </c>
      <c r="L6018" s="1" t="s">
        <v>4227</v>
      </c>
      <c r="M6018" s="1" t="str">
        <f t="shared" si="465"/>
        <v>Infrastructure</v>
      </c>
      <c r="N6018" s="1" t="s">
        <v>4222</v>
      </c>
      <c r="O6018" s="1" t="s">
        <v>4379</v>
      </c>
      <c r="P6018" s="1">
        <v>5926</v>
      </c>
      <c r="Q6018" s="1">
        <v>1334898</v>
      </c>
      <c r="R6018" s="1">
        <f t="shared" si="466"/>
        <v>0</v>
      </c>
      <c r="S6018" s="4">
        <v>1122242.5865131831</v>
      </c>
      <c r="T6018" s="4">
        <v>315950.16976235231</v>
      </c>
      <c r="U6018" s="1">
        <f t="shared" si="467"/>
        <v>1334898</v>
      </c>
      <c r="V6018" s="4">
        <f t="shared" si="468"/>
        <v>-103294.75627553533</v>
      </c>
      <c r="W6018" s="1" t="str">
        <f t="shared" si="469"/>
        <v>Adverse</v>
      </c>
    </row>
    <row r="6019" spans="1:23" x14ac:dyDescent="0.25">
      <c r="A6019" s="1"/>
      <c r="B6019" s="1"/>
      <c r="C6019" s="1"/>
      <c r="D6019" s="1"/>
      <c r="E6019" s="1"/>
      <c r="F6019" s="2"/>
      <c r="G6019" s="3"/>
      <c r="H6019" s="1"/>
      <c r="I6019" s="1"/>
      <c r="J6019" s="1" t="s">
        <v>5842</v>
      </c>
      <c r="K6019" s="2">
        <v>45080</v>
      </c>
      <c r="L6019" s="1" t="s">
        <v>4207</v>
      </c>
      <c r="M6019" s="1" t="str">
        <f t="shared" ref="M6019:M6082" si="470">INDEX($A:$B,MATCH($L6019,$A:$A,0),2)</f>
        <v>Social Services</v>
      </c>
      <c r="N6019" s="1" t="s">
        <v>4205</v>
      </c>
      <c r="O6019" s="1" t="s">
        <v>4301</v>
      </c>
      <c r="P6019" s="1">
        <v>7847</v>
      </c>
      <c r="Q6019" s="1">
        <v>1519099</v>
      </c>
      <c r="R6019" s="1">
        <f t="shared" ref="R6019:R6082" si="471">_xlfn.XLOOKUP($J6019,$E:$E,$G:$G,0,0,1)</f>
        <v>80622</v>
      </c>
      <c r="S6019" s="4">
        <v>1458585.7564121138</v>
      </c>
      <c r="T6019" s="4">
        <v>323147.92063369515</v>
      </c>
      <c r="U6019" s="1">
        <f t="shared" ref="U6019:U6082" si="472">Q6019-R6019</f>
        <v>1438477</v>
      </c>
      <c r="V6019" s="4">
        <f t="shared" ref="V6019:V6082" si="473">Q6019-(S6019+T6019)</f>
        <v>-262634.67704580887</v>
      </c>
      <c r="W6019" s="1" t="str">
        <f t="shared" ref="W6019:W6082" si="474">IF(V6019&gt;=0,"Favourable","Adverse")</f>
        <v>Adverse</v>
      </c>
    </row>
    <row r="6020" spans="1:23" x14ac:dyDescent="0.25">
      <c r="A6020" s="1"/>
      <c r="B6020" s="1"/>
      <c r="C6020" s="1"/>
      <c r="D6020" s="1"/>
      <c r="E6020" s="1"/>
      <c r="F6020" s="2"/>
      <c r="G6020" s="3"/>
      <c r="H6020" s="1"/>
      <c r="I6020" s="1"/>
      <c r="J6020" s="1" t="s">
        <v>8271</v>
      </c>
      <c r="K6020" s="2">
        <v>45102</v>
      </c>
      <c r="L6020" s="1" t="s">
        <v>4207</v>
      </c>
      <c r="M6020" s="1" t="str">
        <f t="shared" si="470"/>
        <v>Social Services</v>
      </c>
      <c r="N6020" s="1" t="s">
        <v>4222</v>
      </c>
      <c r="O6020" s="1" t="s">
        <v>4402</v>
      </c>
      <c r="P6020" s="1">
        <v>9121</v>
      </c>
      <c r="Q6020" s="1">
        <v>1846505</v>
      </c>
      <c r="R6020" s="1">
        <f t="shared" si="471"/>
        <v>44512</v>
      </c>
      <c r="S6020" s="4">
        <v>580894.69536802673</v>
      </c>
      <c r="T6020" s="4">
        <v>110003.44999976993</v>
      </c>
      <c r="U6020" s="1">
        <f t="shared" si="472"/>
        <v>1801993</v>
      </c>
      <c r="V6020" s="4">
        <f t="shared" si="473"/>
        <v>1155606.8546322035</v>
      </c>
      <c r="W6020" s="1" t="str">
        <f t="shared" si="474"/>
        <v>Favourable</v>
      </c>
    </row>
    <row r="6021" spans="1:23" x14ac:dyDescent="0.25">
      <c r="A6021" s="1"/>
      <c r="B6021" s="1"/>
      <c r="C6021" s="1"/>
      <c r="D6021" s="1"/>
      <c r="E6021" s="1"/>
      <c r="F6021" s="2"/>
      <c r="G6021" s="3"/>
      <c r="H6021" s="1"/>
      <c r="I6021" s="1"/>
      <c r="J6021" s="1" t="s">
        <v>10575</v>
      </c>
      <c r="K6021" s="2">
        <v>45317</v>
      </c>
      <c r="L6021" s="1" t="s">
        <v>4227</v>
      </c>
      <c r="M6021" s="1" t="str">
        <f t="shared" si="470"/>
        <v>Infrastructure</v>
      </c>
      <c r="N6021" s="1" t="s">
        <v>4205</v>
      </c>
      <c r="O6021" s="1" t="s">
        <v>4211</v>
      </c>
      <c r="P6021" s="1">
        <v>8255</v>
      </c>
      <c r="Q6021" s="1">
        <v>1748621</v>
      </c>
      <c r="R6021" s="1">
        <f t="shared" si="471"/>
        <v>0</v>
      </c>
      <c r="S6021" s="4">
        <v>1593931.2552791603</v>
      </c>
      <c r="T6021" s="4">
        <v>511788.21905682771</v>
      </c>
      <c r="U6021" s="1">
        <f t="shared" si="472"/>
        <v>1748621</v>
      </c>
      <c r="V6021" s="4">
        <f t="shared" si="473"/>
        <v>-357098.47433598805</v>
      </c>
      <c r="W6021" s="1" t="str">
        <f t="shared" si="474"/>
        <v>Adverse</v>
      </c>
    </row>
    <row r="6022" spans="1:23" x14ac:dyDescent="0.25">
      <c r="A6022" s="1"/>
      <c r="B6022" s="1"/>
      <c r="C6022" s="1"/>
      <c r="D6022" s="1"/>
      <c r="E6022" s="1"/>
      <c r="F6022" s="2"/>
      <c r="G6022" s="3"/>
      <c r="H6022" s="1"/>
      <c r="I6022" s="1"/>
      <c r="J6022" s="1" t="s">
        <v>10576</v>
      </c>
      <c r="K6022" s="2">
        <v>44721</v>
      </c>
      <c r="L6022" s="1" t="s">
        <v>4207</v>
      </c>
      <c r="M6022" s="1" t="str">
        <f t="shared" si="470"/>
        <v>Social Services</v>
      </c>
      <c r="N6022" s="1" t="s">
        <v>4210</v>
      </c>
      <c r="O6022" s="1" t="s">
        <v>4298</v>
      </c>
      <c r="P6022" s="1">
        <v>9476</v>
      </c>
      <c r="Q6022" s="1">
        <v>1761361</v>
      </c>
      <c r="R6022" s="1">
        <f t="shared" si="471"/>
        <v>0</v>
      </c>
      <c r="S6022" s="4">
        <v>1536851.6812162348</v>
      </c>
      <c r="T6022" s="4">
        <v>18997.567578312934</v>
      </c>
      <c r="U6022" s="1">
        <f t="shared" si="472"/>
        <v>1761361</v>
      </c>
      <c r="V6022" s="4">
        <f t="shared" si="473"/>
        <v>205511.75120545225</v>
      </c>
      <c r="W6022" s="1" t="str">
        <f t="shared" si="474"/>
        <v>Favourable</v>
      </c>
    </row>
    <row r="6023" spans="1:23" x14ac:dyDescent="0.25">
      <c r="A6023" s="1"/>
      <c r="B6023" s="1"/>
      <c r="C6023" s="1"/>
      <c r="D6023" s="1"/>
      <c r="E6023" s="1"/>
      <c r="F6023" s="2"/>
      <c r="G6023" s="3"/>
      <c r="H6023" s="1"/>
      <c r="I6023" s="1"/>
      <c r="J6023" s="1" t="s">
        <v>4551</v>
      </c>
      <c r="K6023" s="2">
        <v>44833</v>
      </c>
      <c r="L6023" s="1" t="s">
        <v>4238</v>
      </c>
      <c r="M6023" s="1" t="str">
        <f t="shared" si="470"/>
        <v>Education</v>
      </c>
      <c r="N6023" s="1" t="s">
        <v>4205</v>
      </c>
      <c r="O6023" s="1" t="s">
        <v>4301</v>
      </c>
      <c r="P6023" s="1">
        <v>7979</v>
      </c>
      <c r="Q6023" s="1">
        <v>442284</v>
      </c>
      <c r="R6023" s="1">
        <f t="shared" si="471"/>
        <v>96845</v>
      </c>
      <c r="S6023" s="4">
        <v>386581.91216874233</v>
      </c>
      <c r="T6023" s="4">
        <v>58113.893566253944</v>
      </c>
      <c r="U6023" s="1">
        <f t="shared" si="472"/>
        <v>345439</v>
      </c>
      <c r="V6023" s="4">
        <f t="shared" si="473"/>
        <v>-2411.8057349962764</v>
      </c>
      <c r="W6023" s="1" t="str">
        <f t="shared" si="474"/>
        <v>Adverse</v>
      </c>
    </row>
    <row r="6024" spans="1:23" x14ac:dyDescent="0.25">
      <c r="A6024" s="1"/>
      <c r="B6024" s="1"/>
      <c r="C6024" s="1"/>
      <c r="D6024" s="1"/>
      <c r="E6024" s="1"/>
      <c r="F6024" s="2"/>
      <c r="G6024" s="3"/>
      <c r="H6024" s="1"/>
      <c r="I6024" s="1"/>
      <c r="J6024" s="1" t="s">
        <v>8889</v>
      </c>
      <c r="K6024" s="2">
        <v>45277</v>
      </c>
      <c r="L6024" s="1" t="s">
        <v>4207</v>
      </c>
      <c r="M6024" s="1" t="str">
        <f t="shared" si="470"/>
        <v>Social Services</v>
      </c>
      <c r="N6024" s="1" t="s">
        <v>4205</v>
      </c>
      <c r="O6024" s="1" t="s">
        <v>4330</v>
      </c>
      <c r="P6024" s="1">
        <v>7160</v>
      </c>
      <c r="Q6024" s="1">
        <v>1953545</v>
      </c>
      <c r="R6024" s="1">
        <f t="shared" si="471"/>
        <v>44353</v>
      </c>
      <c r="S6024" s="4">
        <v>350424.37235302728</v>
      </c>
      <c r="T6024" s="4">
        <v>20503.007857473174</v>
      </c>
      <c r="U6024" s="1">
        <f t="shared" si="472"/>
        <v>1909192</v>
      </c>
      <c r="V6024" s="4">
        <f t="shared" si="473"/>
        <v>1582617.6197894996</v>
      </c>
      <c r="W6024" s="1" t="str">
        <f t="shared" si="474"/>
        <v>Favourable</v>
      </c>
    </row>
    <row r="6025" spans="1:23" x14ac:dyDescent="0.25">
      <c r="A6025" s="1"/>
      <c r="B6025" s="1"/>
      <c r="C6025" s="1"/>
      <c r="D6025" s="1"/>
      <c r="E6025" s="1"/>
      <c r="F6025" s="2"/>
      <c r="G6025" s="3"/>
      <c r="H6025" s="1"/>
      <c r="I6025" s="1"/>
      <c r="J6025" s="1" t="s">
        <v>8158</v>
      </c>
      <c r="K6025" s="2">
        <v>44016</v>
      </c>
      <c r="L6025" s="1" t="s">
        <v>4227</v>
      </c>
      <c r="M6025" s="1" t="str">
        <f t="shared" si="470"/>
        <v>Infrastructure</v>
      </c>
      <c r="N6025" s="1" t="s">
        <v>4205</v>
      </c>
      <c r="O6025" s="1" t="s">
        <v>4304</v>
      </c>
      <c r="P6025" s="1">
        <v>5670</v>
      </c>
      <c r="Q6025" s="1">
        <v>745512</v>
      </c>
      <c r="R6025" s="1">
        <f t="shared" si="471"/>
        <v>12716</v>
      </c>
      <c r="S6025" s="4">
        <v>383452.42286603572</v>
      </c>
      <c r="T6025" s="4">
        <v>184420.50229348449</v>
      </c>
      <c r="U6025" s="1">
        <f t="shared" si="472"/>
        <v>732796</v>
      </c>
      <c r="V6025" s="4">
        <f t="shared" si="473"/>
        <v>177639.07484047976</v>
      </c>
      <c r="W6025" s="1" t="str">
        <f t="shared" si="474"/>
        <v>Favourable</v>
      </c>
    </row>
    <row r="6026" spans="1:23" x14ac:dyDescent="0.25">
      <c r="A6026" s="1"/>
      <c r="B6026" s="1"/>
      <c r="C6026" s="1"/>
      <c r="D6026" s="1"/>
      <c r="E6026" s="1"/>
      <c r="F6026" s="2"/>
      <c r="G6026" s="3"/>
      <c r="H6026" s="1"/>
      <c r="I6026" s="1"/>
      <c r="J6026" s="1" t="s">
        <v>10577</v>
      </c>
      <c r="K6026" s="2">
        <v>44931</v>
      </c>
      <c r="L6026" s="1" t="s">
        <v>4238</v>
      </c>
      <c r="M6026" s="1" t="str">
        <f t="shared" si="470"/>
        <v>Education</v>
      </c>
      <c r="N6026" s="1" t="s">
        <v>4210</v>
      </c>
      <c r="O6026" s="1" t="s">
        <v>4476</v>
      </c>
      <c r="P6026" s="1">
        <v>9037</v>
      </c>
      <c r="Q6026" s="1">
        <v>597481</v>
      </c>
      <c r="R6026" s="1">
        <f t="shared" si="471"/>
        <v>0</v>
      </c>
      <c r="S6026" s="4">
        <v>471605.84971519769</v>
      </c>
      <c r="T6026" s="4">
        <v>114560.07727117567</v>
      </c>
      <c r="U6026" s="1">
        <f t="shared" si="472"/>
        <v>597481</v>
      </c>
      <c r="V6026" s="4">
        <f t="shared" si="473"/>
        <v>11315.073013626621</v>
      </c>
      <c r="W6026" s="1" t="str">
        <f t="shared" si="474"/>
        <v>Favourable</v>
      </c>
    </row>
    <row r="6027" spans="1:23" x14ac:dyDescent="0.25">
      <c r="A6027" s="1"/>
      <c r="B6027" s="1"/>
      <c r="C6027" s="1"/>
      <c r="D6027" s="1"/>
      <c r="E6027" s="1"/>
      <c r="F6027" s="2"/>
      <c r="G6027" s="3"/>
      <c r="H6027" s="1"/>
      <c r="I6027" s="1"/>
      <c r="J6027" s="1" t="s">
        <v>9200</v>
      </c>
      <c r="K6027" s="2">
        <v>44033</v>
      </c>
      <c r="L6027" s="1" t="s">
        <v>4207</v>
      </c>
      <c r="M6027" s="1" t="str">
        <f t="shared" si="470"/>
        <v>Social Services</v>
      </c>
      <c r="N6027" s="1" t="s">
        <v>4210</v>
      </c>
      <c r="O6027" s="1" t="s">
        <v>4226</v>
      </c>
      <c r="P6027" s="1">
        <v>7085</v>
      </c>
      <c r="Q6027" s="1">
        <v>2024123</v>
      </c>
      <c r="R6027" s="1">
        <f t="shared" si="471"/>
        <v>48455</v>
      </c>
      <c r="S6027" s="4">
        <v>1679608.2836175263</v>
      </c>
      <c r="T6027" s="4">
        <v>237212.43071413343</v>
      </c>
      <c r="U6027" s="1">
        <f t="shared" si="472"/>
        <v>1975668</v>
      </c>
      <c r="V6027" s="4">
        <f t="shared" si="473"/>
        <v>107302.28566834028</v>
      </c>
      <c r="W6027" s="1" t="str">
        <f t="shared" si="474"/>
        <v>Favourable</v>
      </c>
    </row>
    <row r="6028" spans="1:23" x14ac:dyDescent="0.25">
      <c r="A6028" s="1"/>
      <c r="B6028" s="1"/>
      <c r="C6028" s="1"/>
      <c r="D6028" s="1"/>
      <c r="E6028" s="1"/>
      <c r="F6028" s="2"/>
      <c r="G6028" s="3"/>
      <c r="H6028" s="1"/>
      <c r="I6028" s="1"/>
      <c r="J6028" s="1" t="s">
        <v>7425</v>
      </c>
      <c r="K6028" s="2">
        <v>43943</v>
      </c>
      <c r="L6028" s="1" t="s">
        <v>4212</v>
      </c>
      <c r="M6028" s="1" t="str">
        <f t="shared" si="470"/>
        <v>Agricultural Extension</v>
      </c>
      <c r="N6028" s="1" t="s">
        <v>4210</v>
      </c>
      <c r="O6028" s="1" t="s">
        <v>4226</v>
      </c>
      <c r="P6028" s="1">
        <v>6027</v>
      </c>
      <c r="Q6028" s="1">
        <v>2238368</v>
      </c>
      <c r="R6028" s="1">
        <f t="shared" si="471"/>
        <v>54586</v>
      </c>
      <c r="S6028" s="4">
        <v>1527767.753075551</v>
      </c>
      <c r="T6028" s="4">
        <v>223273.74434273178</v>
      </c>
      <c r="U6028" s="1">
        <f t="shared" si="472"/>
        <v>2183782</v>
      </c>
      <c r="V6028" s="4">
        <f t="shared" si="473"/>
        <v>487326.50258171721</v>
      </c>
      <c r="W6028" s="1" t="str">
        <f t="shared" si="474"/>
        <v>Favourable</v>
      </c>
    </row>
    <row r="6029" spans="1:23" x14ac:dyDescent="0.25">
      <c r="A6029" s="1"/>
      <c r="B6029" s="1"/>
      <c r="C6029" s="1"/>
      <c r="D6029" s="1"/>
      <c r="E6029" s="1"/>
      <c r="F6029" s="2"/>
      <c r="G6029" s="3"/>
      <c r="H6029" s="1"/>
      <c r="I6029" s="1"/>
      <c r="J6029" s="1" t="s">
        <v>5726</v>
      </c>
      <c r="K6029" s="2">
        <v>44845</v>
      </c>
      <c r="L6029" s="1" t="s">
        <v>4207</v>
      </c>
      <c r="M6029" s="1" t="str">
        <f t="shared" si="470"/>
        <v>Social Services</v>
      </c>
      <c r="N6029" s="1" t="s">
        <v>4210</v>
      </c>
      <c r="O6029" s="1" t="s">
        <v>4361</v>
      </c>
      <c r="P6029" s="1">
        <v>7811</v>
      </c>
      <c r="Q6029" s="1">
        <v>1316637</v>
      </c>
      <c r="R6029" s="1">
        <f t="shared" si="471"/>
        <v>20929</v>
      </c>
      <c r="S6029" s="4">
        <v>1260029.191319596</v>
      </c>
      <c r="T6029" s="4">
        <v>338045.28464663489</v>
      </c>
      <c r="U6029" s="1">
        <f t="shared" si="472"/>
        <v>1295708</v>
      </c>
      <c r="V6029" s="4">
        <f t="shared" si="473"/>
        <v>-281437.47596623097</v>
      </c>
      <c r="W6029" s="1" t="str">
        <f t="shared" si="474"/>
        <v>Adverse</v>
      </c>
    </row>
    <row r="6030" spans="1:23" x14ac:dyDescent="0.25">
      <c r="A6030" s="1"/>
      <c r="B6030" s="1"/>
      <c r="C6030" s="1"/>
      <c r="D6030" s="1"/>
      <c r="E6030" s="1"/>
      <c r="F6030" s="2"/>
      <c r="G6030" s="3"/>
      <c r="H6030" s="1"/>
      <c r="I6030" s="1"/>
      <c r="J6030" s="1" t="s">
        <v>7207</v>
      </c>
      <c r="K6030" s="2">
        <v>44262</v>
      </c>
      <c r="L6030" s="1" t="s">
        <v>4227</v>
      </c>
      <c r="M6030" s="1" t="str">
        <f t="shared" si="470"/>
        <v>Infrastructure</v>
      </c>
      <c r="N6030" s="1" t="s">
        <v>4205</v>
      </c>
      <c r="O6030" s="1" t="s">
        <v>4244</v>
      </c>
      <c r="P6030" s="1">
        <v>6525</v>
      </c>
      <c r="Q6030" s="1">
        <v>905656</v>
      </c>
      <c r="R6030" s="1">
        <f t="shared" si="471"/>
        <v>25081</v>
      </c>
      <c r="S6030" s="4">
        <v>27518.561586634423</v>
      </c>
      <c r="T6030" s="4">
        <v>93578.027976250756</v>
      </c>
      <c r="U6030" s="1">
        <f t="shared" si="472"/>
        <v>880575</v>
      </c>
      <c r="V6030" s="4">
        <f t="shared" si="473"/>
        <v>784559.41043711477</v>
      </c>
      <c r="W6030" s="1" t="str">
        <f t="shared" si="474"/>
        <v>Favourable</v>
      </c>
    </row>
    <row r="6031" spans="1:23" x14ac:dyDescent="0.25">
      <c r="A6031" s="1"/>
      <c r="B6031" s="1"/>
      <c r="C6031" s="1"/>
      <c r="D6031" s="1"/>
      <c r="E6031" s="1"/>
      <c r="F6031" s="2"/>
      <c r="G6031" s="3"/>
      <c r="H6031" s="1"/>
      <c r="I6031" s="1"/>
      <c r="J6031" s="1" t="s">
        <v>8740</v>
      </c>
      <c r="K6031" s="2">
        <v>44025</v>
      </c>
      <c r="L6031" s="1" t="s">
        <v>4238</v>
      </c>
      <c r="M6031" s="1" t="str">
        <f t="shared" si="470"/>
        <v>Education</v>
      </c>
      <c r="N6031" s="1" t="s">
        <v>4205</v>
      </c>
      <c r="O6031" s="1" t="s">
        <v>4267</v>
      </c>
      <c r="P6031" s="1">
        <v>5693</v>
      </c>
      <c r="Q6031" s="1">
        <v>540772</v>
      </c>
      <c r="R6031" s="1">
        <f t="shared" si="471"/>
        <v>24642</v>
      </c>
      <c r="S6031" s="4">
        <v>366219.59123043431</v>
      </c>
      <c r="T6031" s="4">
        <v>27941.914733119924</v>
      </c>
      <c r="U6031" s="1">
        <f t="shared" si="472"/>
        <v>516130</v>
      </c>
      <c r="V6031" s="4">
        <f t="shared" si="473"/>
        <v>146610.49403644574</v>
      </c>
      <c r="W6031" s="1" t="str">
        <f t="shared" si="474"/>
        <v>Favourable</v>
      </c>
    </row>
    <row r="6032" spans="1:23" x14ac:dyDescent="0.25">
      <c r="A6032" s="1"/>
      <c r="B6032" s="1"/>
      <c r="C6032" s="1"/>
      <c r="D6032" s="1"/>
      <c r="E6032" s="1"/>
      <c r="F6032" s="2"/>
      <c r="G6032" s="3"/>
      <c r="H6032" s="1"/>
      <c r="I6032" s="1"/>
      <c r="J6032" s="1" t="s">
        <v>5446</v>
      </c>
      <c r="K6032" s="2">
        <v>43875</v>
      </c>
      <c r="L6032" s="1" t="s">
        <v>4207</v>
      </c>
      <c r="M6032" s="1" t="str">
        <f t="shared" si="470"/>
        <v>Social Services</v>
      </c>
      <c r="N6032" s="1" t="s">
        <v>4222</v>
      </c>
      <c r="O6032" s="1" t="s">
        <v>4476</v>
      </c>
      <c r="P6032" s="1">
        <v>5956</v>
      </c>
      <c r="Q6032" s="1">
        <v>1488091</v>
      </c>
      <c r="R6032" s="1">
        <f t="shared" si="471"/>
        <v>92237</v>
      </c>
      <c r="S6032" s="4">
        <v>1310129.6135682166</v>
      </c>
      <c r="T6032" s="4">
        <v>380055.86375286715</v>
      </c>
      <c r="U6032" s="1">
        <f t="shared" si="472"/>
        <v>1395854</v>
      </c>
      <c r="V6032" s="4">
        <f t="shared" si="473"/>
        <v>-202094.47732108366</v>
      </c>
      <c r="W6032" s="1" t="str">
        <f t="shared" si="474"/>
        <v>Adverse</v>
      </c>
    </row>
    <row r="6033" spans="1:23" x14ac:dyDescent="0.25">
      <c r="A6033" s="1"/>
      <c r="B6033" s="1"/>
      <c r="C6033" s="1"/>
      <c r="D6033" s="1"/>
      <c r="E6033" s="1"/>
      <c r="F6033" s="2"/>
      <c r="G6033" s="3"/>
      <c r="H6033" s="1"/>
      <c r="I6033" s="1"/>
      <c r="J6033" s="1" t="s">
        <v>10578</v>
      </c>
      <c r="K6033" s="2">
        <v>45058</v>
      </c>
      <c r="L6033" s="1" t="s">
        <v>4207</v>
      </c>
      <c r="M6033" s="1" t="str">
        <f t="shared" si="470"/>
        <v>Social Services</v>
      </c>
      <c r="N6033" s="1" t="s">
        <v>4222</v>
      </c>
      <c r="O6033" s="1" t="s">
        <v>4388</v>
      </c>
      <c r="P6033" s="1">
        <v>7297</v>
      </c>
      <c r="Q6033" s="1">
        <v>1909896</v>
      </c>
      <c r="R6033" s="1">
        <f t="shared" si="471"/>
        <v>0</v>
      </c>
      <c r="S6033" s="4">
        <v>1637682.2110979035</v>
      </c>
      <c r="T6033" s="4">
        <v>273076.86512945808</v>
      </c>
      <c r="U6033" s="1">
        <f t="shared" si="472"/>
        <v>1909896</v>
      </c>
      <c r="V6033" s="4">
        <f t="shared" si="473"/>
        <v>-863.07622736156918</v>
      </c>
      <c r="W6033" s="1" t="str">
        <f t="shared" si="474"/>
        <v>Adverse</v>
      </c>
    </row>
    <row r="6034" spans="1:23" x14ac:dyDescent="0.25">
      <c r="A6034" s="1"/>
      <c r="B6034" s="1"/>
      <c r="C6034" s="1"/>
      <c r="D6034" s="1"/>
      <c r="E6034" s="1"/>
      <c r="F6034" s="2"/>
      <c r="G6034" s="3"/>
      <c r="H6034" s="1"/>
      <c r="I6034" s="1"/>
      <c r="J6034" s="1" t="s">
        <v>10579</v>
      </c>
      <c r="K6034" s="2">
        <v>45374</v>
      </c>
      <c r="L6034" s="1" t="s">
        <v>4238</v>
      </c>
      <c r="M6034" s="1" t="str">
        <f t="shared" si="470"/>
        <v>Education</v>
      </c>
      <c r="N6034" s="1" t="s">
        <v>4222</v>
      </c>
      <c r="O6034" s="1" t="s">
        <v>4289</v>
      </c>
      <c r="P6034" s="1">
        <v>6859</v>
      </c>
      <c r="Q6034" s="1">
        <v>963616</v>
      </c>
      <c r="R6034" s="1">
        <f t="shared" si="471"/>
        <v>0</v>
      </c>
      <c r="S6034" s="4">
        <v>573106.42377474403</v>
      </c>
      <c r="T6034" s="4">
        <v>271443.62013858039</v>
      </c>
      <c r="U6034" s="1">
        <f t="shared" si="472"/>
        <v>963616</v>
      </c>
      <c r="V6034" s="4">
        <f t="shared" si="473"/>
        <v>119065.95608667564</v>
      </c>
      <c r="W6034" s="1" t="str">
        <f t="shared" si="474"/>
        <v>Favourable</v>
      </c>
    </row>
    <row r="6035" spans="1:23" x14ac:dyDescent="0.25">
      <c r="A6035" s="1"/>
      <c r="B6035" s="1"/>
      <c r="C6035" s="1"/>
      <c r="D6035" s="1"/>
      <c r="E6035" s="1"/>
      <c r="F6035" s="2"/>
      <c r="G6035" s="3"/>
      <c r="H6035" s="1"/>
      <c r="I6035" s="1"/>
      <c r="J6035" s="1" t="s">
        <v>8058</v>
      </c>
      <c r="K6035" s="2">
        <v>44949</v>
      </c>
      <c r="L6035" s="1" t="s">
        <v>4238</v>
      </c>
      <c r="M6035" s="1" t="str">
        <f t="shared" si="470"/>
        <v>Education</v>
      </c>
      <c r="N6035" s="1" t="s">
        <v>4205</v>
      </c>
      <c r="O6035" s="1" t="s">
        <v>4270</v>
      </c>
      <c r="P6035" s="1">
        <v>6712</v>
      </c>
      <c r="Q6035" s="1">
        <v>1341067</v>
      </c>
      <c r="R6035" s="1">
        <f t="shared" si="471"/>
        <v>29631</v>
      </c>
      <c r="S6035" s="4">
        <v>286879.19697835739</v>
      </c>
      <c r="T6035" s="4">
        <v>219139.72438835152</v>
      </c>
      <c r="U6035" s="1">
        <f t="shared" si="472"/>
        <v>1311436</v>
      </c>
      <c r="V6035" s="4">
        <f t="shared" si="473"/>
        <v>835048.07863329106</v>
      </c>
      <c r="W6035" s="1" t="str">
        <f t="shared" si="474"/>
        <v>Favourable</v>
      </c>
    </row>
    <row r="6036" spans="1:23" x14ac:dyDescent="0.25">
      <c r="A6036" s="1"/>
      <c r="B6036" s="1"/>
      <c r="C6036" s="1"/>
      <c r="D6036" s="1"/>
      <c r="E6036" s="1"/>
      <c r="F6036" s="2"/>
      <c r="G6036" s="3"/>
      <c r="H6036" s="1"/>
      <c r="I6036" s="1"/>
      <c r="J6036" s="1" t="s">
        <v>4570</v>
      </c>
      <c r="K6036" s="2">
        <v>44195</v>
      </c>
      <c r="L6036" s="1" t="s">
        <v>4238</v>
      </c>
      <c r="M6036" s="1" t="str">
        <f t="shared" si="470"/>
        <v>Education</v>
      </c>
      <c r="N6036" s="1" t="s">
        <v>4205</v>
      </c>
      <c r="O6036" s="1" t="s">
        <v>4479</v>
      </c>
      <c r="P6036" s="1">
        <v>7959</v>
      </c>
      <c r="Q6036" s="1">
        <v>1453545</v>
      </c>
      <c r="R6036" s="1">
        <f t="shared" si="471"/>
        <v>62298</v>
      </c>
      <c r="S6036" s="4">
        <v>662795.21162385633</v>
      </c>
      <c r="T6036" s="4">
        <v>389124.04035322386</v>
      </c>
      <c r="U6036" s="1">
        <f t="shared" si="472"/>
        <v>1391247</v>
      </c>
      <c r="V6036" s="4">
        <f t="shared" si="473"/>
        <v>401625.74802291975</v>
      </c>
      <c r="W6036" s="1" t="str">
        <f t="shared" si="474"/>
        <v>Favourable</v>
      </c>
    </row>
    <row r="6037" spans="1:23" x14ac:dyDescent="0.25">
      <c r="A6037" s="1"/>
      <c r="B6037" s="1"/>
      <c r="C6037" s="1"/>
      <c r="D6037" s="1"/>
      <c r="E6037" s="1"/>
      <c r="F6037" s="2"/>
      <c r="G6037" s="3"/>
      <c r="H6037" s="1"/>
      <c r="I6037" s="1"/>
      <c r="J6037" s="1" t="s">
        <v>7799</v>
      </c>
      <c r="K6037" s="2">
        <v>45222</v>
      </c>
      <c r="L6037" s="1" t="s">
        <v>4207</v>
      </c>
      <c r="M6037" s="1" t="str">
        <f t="shared" si="470"/>
        <v>Social Services</v>
      </c>
      <c r="N6037" s="1" t="s">
        <v>4210</v>
      </c>
      <c r="O6037" s="1" t="s">
        <v>4247</v>
      </c>
      <c r="P6037" s="1">
        <v>7120</v>
      </c>
      <c r="Q6037" s="1">
        <v>1959703</v>
      </c>
      <c r="R6037" s="1">
        <f t="shared" si="471"/>
        <v>43749</v>
      </c>
      <c r="S6037" s="4">
        <v>1719390.7984398473</v>
      </c>
      <c r="T6037" s="4">
        <v>476911.87761352444</v>
      </c>
      <c r="U6037" s="1">
        <f t="shared" si="472"/>
        <v>1915954</v>
      </c>
      <c r="V6037" s="4">
        <f t="shared" si="473"/>
        <v>-236599.67605337175</v>
      </c>
      <c r="W6037" s="1" t="str">
        <f t="shared" si="474"/>
        <v>Adverse</v>
      </c>
    </row>
    <row r="6038" spans="1:23" x14ac:dyDescent="0.25">
      <c r="A6038" s="1"/>
      <c r="B6038" s="1"/>
      <c r="C6038" s="1"/>
      <c r="D6038" s="1"/>
      <c r="E6038" s="1"/>
      <c r="F6038" s="2"/>
      <c r="G6038" s="3"/>
      <c r="H6038" s="1"/>
      <c r="I6038" s="1"/>
      <c r="J6038" s="1" t="s">
        <v>10580</v>
      </c>
      <c r="K6038" s="2">
        <v>44354</v>
      </c>
      <c r="L6038" s="1" t="s">
        <v>4238</v>
      </c>
      <c r="M6038" s="1" t="str">
        <f t="shared" si="470"/>
        <v>Education</v>
      </c>
      <c r="N6038" s="1" t="s">
        <v>4205</v>
      </c>
      <c r="O6038" s="1" t="s">
        <v>4476</v>
      </c>
      <c r="P6038" s="1">
        <v>5675</v>
      </c>
      <c r="Q6038" s="1">
        <v>517861</v>
      </c>
      <c r="R6038" s="1">
        <f t="shared" si="471"/>
        <v>0</v>
      </c>
      <c r="S6038" s="4">
        <v>126558.94244433705</v>
      </c>
      <c r="T6038" s="4">
        <v>167296.10802872165</v>
      </c>
      <c r="U6038" s="1">
        <f t="shared" si="472"/>
        <v>517861</v>
      </c>
      <c r="V6038" s="4">
        <f t="shared" si="473"/>
        <v>224005.94952694129</v>
      </c>
      <c r="W6038" s="1" t="str">
        <f t="shared" si="474"/>
        <v>Favourable</v>
      </c>
    </row>
    <row r="6039" spans="1:23" x14ac:dyDescent="0.25">
      <c r="A6039" s="1"/>
      <c r="B6039" s="1"/>
      <c r="C6039" s="1"/>
      <c r="D6039" s="1"/>
      <c r="E6039" s="1"/>
      <c r="F6039" s="2"/>
      <c r="G6039" s="3"/>
      <c r="H6039" s="1"/>
      <c r="I6039" s="1"/>
      <c r="J6039" s="1" t="s">
        <v>5763</v>
      </c>
      <c r="K6039" s="2">
        <v>43875</v>
      </c>
      <c r="L6039" s="1" t="s">
        <v>4212</v>
      </c>
      <c r="M6039" s="1" t="str">
        <f t="shared" si="470"/>
        <v>Agricultural Extension</v>
      </c>
      <c r="N6039" s="1" t="s">
        <v>4205</v>
      </c>
      <c r="O6039" s="1" t="s">
        <v>4241</v>
      </c>
      <c r="P6039" s="1">
        <v>5777</v>
      </c>
      <c r="Q6039" s="1">
        <v>598425</v>
      </c>
      <c r="R6039" s="1">
        <f t="shared" si="471"/>
        <v>93335</v>
      </c>
      <c r="S6039" s="4">
        <v>189911.32997659722</v>
      </c>
      <c r="T6039" s="4">
        <v>172025.30723611618</v>
      </c>
      <c r="U6039" s="1">
        <f t="shared" si="472"/>
        <v>505090</v>
      </c>
      <c r="V6039" s="4">
        <f t="shared" si="473"/>
        <v>236488.36278728663</v>
      </c>
      <c r="W6039" s="1" t="str">
        <f t="shared" si="474"/>
        <v>Favourable</v>
      </c>
    </row>
    <row r="6040" spans="1:23" x14ac:dyDescent="0.25">
      <c r="A6040" s="1"/>
      <c r="B6040" s="1"/>
      <c r="C6040" s="1"/>
      <c r="D6040" s="1"/>
      <c r="E6040" s="1"/>
      <c r="F6040" s="2"/>
      <c r="G6040" s="3"/>
      <c r="H6040" s="1"/>
      <c r="I6040" s="1"/>
      <c r="J6040" s="1" t="s">
        <v>10581</v>
      </c>
      <c r="K6040" s="2">
        <v>45235</v>
      </c>
      <c r="L6040" s="1" t="s">
        <v>4212</v>
      </c>
      <c r="M6040" s="1" t="str">
        <f t="shared" si="470"/>
        <v>Agricultural Extension</v>
      </c>
      <c r="N6040" s="1" t="s">
        <v>4222</v>
      </c>
      <c r="O6040" s="1" t="s">
        <v>4304</v>
      </c>
      <c r="P6040" s="1">
        <v>7308</v>
      </c>
      <c r="Q6040" s="1">
        <v>2343196</v>
      </c>
      <c r="R6040" s="1">
        <f t="shared" si="471"/>
        <v>0</v>
      </c>
      <c r="S6040" s="4">
        <v>2112165.8237852459</v>
      </c>
      <c r="T6040" s="4">
        <v>96944.894885781279</v>
      </c>
      <c r="U6040" s="1">
        <f t="shared" si="472"/>
        <v>2343196</v>
      </c>
      <c r="V6040" s="4">
        <f t="shared" si="473"/>
        <v>134085.28132897289</v>
      </c>
      <c r="W6040" s="1" t="str">
        <f t="shared" si="474"/>
        <v>Favourable</v>
      </c>
    </row>
    <row r="6041" spans="1:23" x14ac:dyDescent="0.25">
      <c r="A6041" s="1"/>
      <c r="B6041" s="1"/>
      <c r="C6041" s="1"/>
      <c r="D6041" s="1"/>
      <c r="E6041" s="1"/>
      <c r="F6041" s="2"/>
      <c r="G6041" s="3"/>
      <c r="H6041" s="1"/>
      <c r="I6041" s="1"/>
      <c r="J6041" s="1" t="s">
        <v>6810</v>
      </c>
      <c r="K6041" s="2">
        <v>44972</v>
      </c>
      <c r="L6041" s="1" t="s">
        <v>4227</v>
      </c>
      <c r="M6041" s="1" t="str">
        <f t="shared" si="470"/>
        <v>Infrastructure</v>
      </c>
      <c r="N6041" s="1" t="s">
        <v>4210</v>
      </c>
      <c r="O6041" s="1" t="s">
        <v>4374</v>
      </c>
      <c r="P6041" s="1">
        <v>7369</v>
      </c>
      <c r="Q6041" s="1">
        <v>852042</v>
      </c>
      <c r="R6041" s="1">
        <f t="shared" si="471"/>
        <v>41828</v>
      </c>
      <c r="S6041" s="4">
        <v>785505.39032773976</v>
      </c>
      <c r="T6041" s="4">
        <v>176429.60132478585</v>
      </c>
      <c r="U6041" s="1">
        <f t="shared" si="472"/>
        <v>810214</v>
      </c>
      <c r="V6041" s="4">
        <f t="shared" si="473"/>
        <v>-109892.99165252561</v>
      </c>
      <c r="W6041" s="1" t="str">
        <f t="shared" si="474"/>
        <v>Adverse</v>
      </c>
    </row>
    <row r="6042" spans="1:23" x14ac:dyDescent="0.25">
      <c r="A6042" s="1"/>
      <c r="B6042" s="1"/>
      <c r="C6042" s="1"/>
      <c r="D6042" s="1"/>
      <c r="E6042" s="1"/>
      <c r="F6042" s="2"/>
      <c r="G6042" s="3"/>
      <c r="H6042" s="1"/>
      <c r="I6042" s="1"/>
      <c r="J6042" s="1" t="s">
        <v>6960</v>
      </c>
      <c r="K6042" s="2">
        <v>44445</v>
      </c>
      <c r="L6042" s="1" t="s">
        <v>4207</v>
      </c>
      <c r="M6042" s="1" t="str">
        <f t="shared" si="470"/>
        <v>Social Services</v>
      </c>
      <c r="N6042" s="1" t="s">
        <v>4210</v>
      </c>
      <c r="O6042" s="1" t="s">
        <v>4458</v>
      </c>
      <c r="P6042" s="1">
        <v>9459</v>
      </c>
      <c r="Q6042" s="1">
        <v>1338916</v>
      </c>
      <c r="R6042" s="1">
        <f t="shared" si="471"/>
        <v>45959</v>
      </c>
      <c r="S6042" s="4">
        <v>1006693.8827810778</v>
      </c>
      <c r="T6042" s="4">
        <v>430436.61306507257</v>
      </c>
      <c r="U6042" s="1">
        <f t="shared" si="472"/>
        <v>1292957</v>
      </c>
      <c r="V6042" s="4">
        <f t="shared" si="473"/>
        <v>-98214.495846150443</v>
      </c>
      <c r="W6042" s="1" t="str">
        <f t="shared" si="474"/>
        <v>Adverse</v>
      </c>
    </row>
    <row r="6043" spans="1:23" x14ac:dyDescent="0.25">
      <c r="A6043" s="1"/>
      <c r="B6043" s="1"/>
      <c r="C6043" s="1"/>
      <c r="D6043" s="1"/>
      <c r="E6043" s="1"/>
      <c r="F6043" s="2"/>
      <c r="G6043" s="3"/>
      <c r="H6043" s="1"/>
      <c r="I6043" s="1"/>
      <c r="J6043" s="1" t="s">
        <v>9786</v>
      </c>
      <c r="K6043" s="2">
        <v>44352</v>
      </c>
      <c r="L6043" s="1" t="s">
        <v>4207</v>
      </c>
      <c r="M6043" s="1" t="str">
        <f t="shared" si="470"/>
        <v>Social Services</v>
      </c>
      <c r="N6043" s="1" t="s">
        <v>4222</v>
      </c>
      <c r="O6043" s="1" t="s">
        <v>4286</v>
      </c>
      <c r="P6043" s="1">
        <v>5674</v>
      </c>
      <c r="Q6043" s="1">
        <v>1764956</v>
      </c>
      <c r="R6043" s="1">
        <f t="shared" si="471"/>
        <v>24318</v>
      </c>
      <c r="S6043" s="4">
        <v>932721.47857749707</v>
      </c>
      <c r="T6043" s="4">
        <v>252448.76855256307</v>
      </c>
      <c r="U6043" s="1">
        <f t="shared" si="472"/>
        <v>1740638</v>
      </c>
      <c r="V6043" s="4">
        <f t="shared" si="473"/>
        <v>579785.7528699399</v>
      </c>
      <c r="W6043" s="1" t="str">
        <f t="shared" si="474"/>
        <v>Favourable</v>
      </c>
    </row>
    <row r="6044" spans="1:23" x14ac:dyDescent="0.25">
      <c r="A6044" s="1"/>
      <c r="B6044" s="1"/>
      <c r="C6044" s="1"/>
      <c r="D6044" s="1"/>
      <c r="E6044" s="1"/>
      <c r="F6044" s="2"/>
      <c r="G6044" s="3"/>
      <c r="H6044" s="1"/>
      <c r="I6044" s="1"/>
      <c r="J6044" s="1" t="s">
        <v>10013</v>
      </c>
      <c r="K6044" s="2">
        <v>44888</v>
      </c>
      <c r="L6044" s="1" t="s">
        <v>4238</v>
      </c>
      <c r="M6044" s="1" t="str">
        <f t="shared" si="470"/>
        <v>Education</v>
      </c>
      <c r="N6044" s="1" t="s">
        <v>4222</v>
      </c>
      <c r="O6044" s="1" t="s">
        <v>4276</v>
      </c>
      <c r="P6044" s="1">
        <v>7409</v>
      </c>
      <c r="Q6044" s="1">
        <v>1772903</v>
      </c>
      <c r="R6044" s="1">
        <f t="shared" si="471"/>
        <v>31571</v>
      </c>
      <c r="S6044" s="4">
        <v>186982.78626718785</v>
      </c>
      <c r="T6044" s="4">
        <v>263407.82753563701</v>
      </c>
      <c r="U6044" s="1">
        <f t="shared" si="472"/>
        <v>1741332</v>
      </c>
      <c r="V6044" s="4">
        <f t="shared" si="473"/>
        <v>1322512.3861971751</v>
      </c>
      <c r="W6044" s="1" t="str">
        <f t="shared" si="474"/>
        <v>Favourable</v>
      </c>
    </row>
    <row r="6045" spans="1:23" x14ac:dyDescent="0.25">
      <c r="A6045" s="1"/>
      <c r="B6045" s="1"/>
      <c r="C6045" s="1"/>
      <c r="D6045" s="1"/>
      <c r="E6045" s="1"/>
      <c r="F6045" s="2"/>
      <c r="G6045" s="3"/>
      <c r="H6045" s="1"/>
      <c r="I6045" s="1"/>
      <c r="J6045" s="1" t="s">
        <v>10582</v>
      </c>
      <c r="K6045" s="2">
        <v>44105</v>
      </c>
      <c r="L6045" s="1" t="s">
        <v>4207</v>
      </c>
      <c r="M6045" s="1" t="str">
        <f t="shared" si="470"/>
        <v>Social Services</v>
      </c>
      <c r="N6045" s="1" t="s">
        <v>4205</v>
      </c>
      <c r="O6045" s="1" t="s">
        <v>4279</v>
      </c>
      <c r="P6045" s="1">
        <v>6064</v>
      </c>
      <c r="Q6045" s="1">
        <v>612379</v>
      </c>
      <c r="R6045" s="1">
        <f t="shared" si="471"/>
        <v>0</v>
      </c>
      <c r="S6045" s="4">
        <v>350060.78357917926</v>
      </c>
      <c r="T6045" s="4">
        <v>165717.42100631938</v>
      </c>
      <c r="U6045" s="1">
        <f t="shared" si="472"/>
        <v>612379</v>
      </c>
      <c r="V6045" s="4">
        <f t="shared" si="473"/>
        <v>96600.795414501335</v>
      </c>
      <c r="W6045" s="1" t="str">
        <f t="shared" si="474"/>
        <v>Favourable</v>
      </c>
    </row>
    <row r="6046" spans="1:23" x14ac:dyDescent="0.25">
      <c r="A6046" s="1"/>
      <c r="B6046" s="1"/>
      <c r="C6046" s="1"/>
      <c r="D6046" s="1"/>
      <c r="E6046" s="1"/>
      <c r="F6046" s="2"/>
      <c r="G6046" s="3"/>
      <c r="H6046" s="1"/>
      <c r="I6046" s="1"/>
      <c r="J6046" s="1" t="s">
        <v>5895</v>
      </c>
      <c r="K6046" s="2">
        <v>45358</v>
      </c>
      <c r="L6046" s="1" t="s">
        <v>4207</v>
      </c>
      <c r="M6046" s="1" t="str">
        <f t="shared" si="470"/>
        <v>Social Services</v>
      </c>
      <c r="N6046" s="1" t="s">
        <v>4205</v>
      </c>
      <c r="O6046" s="1" t="s">
        <v>4361</v>
      </c>
      <c r="P6046" s="1">
        <v>6031</v>
      </c>
      <c r="Q6046" s="1">
        <v>2444736</v>
      </c>
      <c r="R6046" s="1">
        <f t="shared" si="471"/>
        <v>72940</v>
      </c>
      <c r="S6046" s="4">
        <v>695426.21237950411</v>
      </c>
      <c r="T6046" s="4">
        <v>276431.33965775842</v>
      </c>
      <c r="U6046" s="1">
        <f t="shared" si="472"/>
        <v>2371796</v>
      </c>
      <c r="V6046" s="4">
        <f t="shared" si="473"/>
        <v>1472878.4479627374</v>
      </c>
      <c r="W6046" s="1" t="str">
        <f t="shared" si="474"/>
        <v>Favourable</v>
      </c>
    </row>
    <row r="6047" spans="1:23" x14ac:dyDescent="0.25">
      <c r="A6047" s="1"/>
      <c r="B6047" s="1"/>
      <c r="C6047" s="1"/>
      <c r="D6047" s="1"/>
      <c r="E6047" s="1"/>
      <c r="F6047" s="2"/>
      <c r="G6047" s="3"/>
      <c r="H6047" s="1"/>
      <c r="I6047" s="1"/>
      <c r="J6047" s="1" t="s">
        <v>9618</v>
      </c>
      <c r="K6047" s="2">
        <v>44790</v>
      </c>
      <c r="L6047" s="1" t="s">
        <v>4238</v>
      </c>
      <c r="M6047" s="1" t="str">
        <f t="shared" si="470"/>
        <v>Education</v>
      </c>
      <c r="N6047" s="1" t="s">
        <v>4205</v>
      </c>
      <c r="O6047" s="1" t="s">
        <v>4338</v>
      </c>
      <c r="P6047" s="1">
        <v>5689</v>
      </c>
      <c r="Q6047" s="1">
        <v>1650821</v>
      </c>
      <c r="R6047" s="1">
        <f t="shared" si="471"/>
        <v>13145</v>
      </c>
      <c r="S6047" s="4">
        <v>71234.439849343922</v>
      </c>
      <c r="T6047" s="4">
        <v>510122.46245013509</v>
      </c>
      <c r="U6047" s="1">
        <f t="shared" si="472"/>
        <v>1637676</v>
      </c>
      <c r="V6047" s="4">
        <f t="shared" si="473"/>
        <v>1069464.0977005209</v>
      </c>
      <c r="W6047" s="1" t="str">
        <f t="shared" si="474"/>
        <v>Favourable</v>
      </c>
    </row>
    <row r="6048" spans="1:23" x14ac:dyDescent="0.25">
      <c r="A6048" s="1"/>
      <c r="B6048" s="1"/>
      <c r="C6048" s="1"/>
      <c r="D6048" s="1"/>
      <c r="E6048" s="1"/>
      <c r="F6048" s="2"/>
      <c r="G6048" s="3"/>
      <c r="H6048" s="1"/>
      <c r="I6048" s="1"/>
      <c r="J6048" s="1" t="s">
        <v>10583</v>
      </c>
      <c r="K6048" s="2">
        <v>44695</v>
      </c>
      <c r="L6048" s="1" t="s">
        <v>4238</v>
      </c>
      <c r="M6048" s="1" t="str">
        <f t="shared" si="470"/>
        <v>Education</v>
      </c>
      <c r="N6048" s="1" t="s">
        <v>4205</v>
      </c>
      <c r="O6048" s="1" t="s">
        <v>4276</v>
      </c>
      <c r="P6048" s="1">
        <v>8546</v>
      </c>
      <c r="Q6048" s="1">
        <v>521520</v>
      </c>
      <c r="R6048" s="1">
        <f t="shared" si="471"/>
        <v>0</v>
      </c>
      <c r="S6048" s="4">
        <v>14139.454250120609</v>
      </c>
      <c r="T6048" s="4">
        <v>131459.56560855746</v>
      </c>
      <c r="U6048" s="1">
        <f t="shared" si="472"/>
        <v>521520</v>
      </c>
      <c r="V6048" s="4">
        <f t="shared" si="473"/>
        <v>375920.9801413219</v>
      </c>
      <c r="W6048" s="1" t="str">
        <f t="shared" si="474"/>
        <v>Favourable</v>
      </c>
    </row>
    <row r="6049" spans="1:23" x14ac:dyDescent="0.25">
      <c r="A6049" s="1"/>
      <c r="B6049" s="1"/>
      <c r="C6049" s="1"/>
      <c r="D6049" s="1"/>
      <c r="E6049" s="1"/>
      <c r="F6049" s="2"/>
      <c r="G6049" s="3"/>
      <c r="H6049" s="1"/>
      <c r="I6049" s="1"/>
      <c r="J6049" s="1" t="s">
        <v>6161</v>
      </c>
      <c r="K6049" s="2">
        <v>44036</v>
      </c>
      <c r="L6049" s="1" t="s">
        <v>4227</v>
      </c>
      <c r="M6049" s="1" t="str">
        <f t="shared" si="470"/>
        <v>Infrastructure</v>
      </c>
      <c r="N6049" s="1" t="s">
        <v>4222</v>
      </c>
      <c r="O6049" s="1" t="s">
        <v>4476</v>
      </c>
      <c r="P6049" s="1">
        <v>8565</v>
      </c>
      <c r="Q6049" s="1">
        <v>1767459</v>
      </c>
      <c r="R6049" s="1">
        <f t="shared" si="471"/>
        <v>14339</v>
      </c>
      <c r="S6049" s="4">
        <v>311435.91402562323</v>
      </c>
      <c r="T6049" s="4">
        <v>447374.70563649648</v>
      </c>
      <c r="U6049" s="1">
        <f t="shared" si="472"/>
        <v>1753120</v>
      </c>
      <c r="V6049" s="4">
        <f t="shared" si="473"/>
        <v>1008648.3803378802</v>
      </c>
      <c r="W6049" s="1" t="str">
        <f t="shared" si="474"/>
        <v>Favourable</v>
      </c>
    </row>
    <row r="6050" spans="1:23" x14ac:dyDescent="0.25">
      <c r="A6050" s="1"/>
      <c r="B6050" s="1"/>
      <c r="C6050" s="1"/>
      <c r="D6050" s="1"/>
      <c r="E6050" s="1"/>
      <c r="F6050" s="2"/>
      <c r="G6050" s="3"/>
      <c r="H6050" s="1"/>
      <c r="I6050" s="1"/>
      <c r="J6050" s="1" t="s">
        <v>4522</v>
      </c>
      <c r="K6050" s="2">
        <v>43894</v>
      </c>
      <c r="L6050" s="1" t="s">
        <v>4207</v>
      </c>
      <c r="M6050" s="1" t="str">
        <f t="shared" si="470"/>
        <v>Social Services</v>
      </c>
      <c r="N6050" s="1" t="s">
        <v>4222</v>
      </c>
      <c r="O6050" s="1" t="s">
        <v>4289</v>
      </c>
      <c r="P6050" s="1">
        <v>8983</v>
      </c>
      <c r="Q6050" s="1">
        <v>270838</v>
      </c>
      <c r="R6050" s="1">
        <f t="shared" si="471"/>
        <v>81199</v>
      </c>
      <c r="S6050" s="4">
        <v>76773.618064689988</v>
      </c>
      <c r="T6050" s="4">
        <v>5744.3985816868199</v>
      </c>
      <c r="U6050" s="1">
        <f t="shared" si="472"/>
        <v>189639</v>
      </c>
      <c r="V6050" s="4">
        <f t="shared" si="473"/>
        <v>188319.98335362319</v>
      </c>
      <c r="W6050" s="1" t="str">
        <f t="shared" si="474"/>
        <v>Favourable</v>
      </c>
    </row>
    <row r="6051" spans="1:23" x14ac:dyDescent="0.25">
      <c r="A6051" s="1"/>
      <c r="B6051" s="1"/>
      <c r="C6051" s="1"/>
      <c r="D6051" s="1"/>
      <c r="E6051" s="1"/>
      <c r="F6051" s="2"/>
      <c r="G6051" s="3"/>
      <c r="H6051" s="1"/>
      <c r="I6051" s="1"/>
      <c r="J6051" s="1" t="s">
        <v>9636</v>
      </c>
      <c r="K6051" s="2">
        <v>45218</v>
      </c>
      <c r="L6051" s="1" t="s">
        <v>4207</v>
      </c>
      <c r="M6051" s="1" t="str">
        <f t="shared" si="470"/>
        <v>Social Services</v>
      </c>
      <c r="N6051" s="1" t="s">
        <v>4205</v>
      </c>
      <c r="O6051" s="1" t="s">
        <v>4301</v>
      </c>
      <c r="P6051" s="1">
        <v>7855</v>
      </c>
      <c r="Q6051" s="1">
        <v>533622</v>
      </c>
      <c r="R6051" s="1">
        <f t="shared" si="471"/>
        <v>54502</v>
      </c>
      <c r="S6051" s="4">
        <v>138290.89592097257</v>
      </c>
      <c r="T6051" s="4">
        <v>118682.20959820983</v>
      </c>
      <c r="U6051" s="1">
        <f t="shared" si="472"/>
        <v>479120</v>
      </c>
      <c r="V6051" s="4">
        <f t="shared" si="473"/>
        <v>276648.8944808176</v>
      </c>
      <c r="W6051" s="1" t="str">
        <f t="shared" si="474"/>
        <v>Favourable</v>
      </c>
    </row>
    <row r="6052" spans="1:23" x14ac:dyDescent="0.25">
      <c r="A6052" s="1"/>
      <c r="B6052" s="1"/>
      <c r="C6052" s="1"/>
      <c r="D6052" s="1"/>
      <c r="E6052" s="1"/>
      <c r="F6052" s="2"/>
      <c r="G6052" s="3"/>
      <c r="H6052" s="1"/>
      <c r="I6052" s="1"/>
      <c r="J6052" s="1" t="s">
        <v>7919</v>
      </c>
      <c r="K6052" s="2">
        <v>45017</v>
      </c>
      <c r="L6052" s="1" t="s">
        <v>4207</v>
      </c>
      <c r="M6052" s="1" t="str">
        <f t="shared" si="470"/>
        <v>Social Services</v>
      </c>
      <c r="N6052" s="1" t="s">
        <v>4205</v>
      </c>
      <c r="O6052" s="1" t="s">
        <v>4496</v>
      </c>
      <c r="P6052" s="1">
        <v>7862</v>
      </c>
      <c r="Q6052" s="1">
        <v>1202735</v>
      </c>
      <c r="R6052" s="1">
        <f t="shared" si="471"/>
        <v>49096</v>
      </c>
      <c r="S6052" s="4">
        <v>461406.14471970801</v>
      </c>
      <c r="T6052" s="4">
        <v>140391.07072425834</v>
      </c>
      <c r="U6052" s="1">
        <f t="shared" si="472"/>
        <v>1153639</v>
      </c>
      <c r="V6052" s="4">
        <f t="shared" si="473"/>
        <v>600937.78455603367</v>
      </c>
      <c r="W6052" s="1" t="str">
        <f t="shared" si="474"/>
        <v>Favourable</v>
      </c>
    </row>
    <row r="6053" spans="1:23" x14ac:dyDescent="0.25">
      <c r="A6053" s="1"/>
      <c r="B6053" s="1"/>
      <c r="C6053" s="1"/>
      <c r="D6053" s="1"/>
      <c r="E6053" s="1"/>
      <c r="F6053" s="2"/>
      <c r="G6053" s="3"/>
      <c r="H6053" s="1"/>
      <c r="I6053" s="1"/>
      <c r="J6053" s="1" t="s">
        <v>10584</v>
      </c>
      <c r="K6053" s="2">
        <v>44444</v>
      </c>
      <c r="L6053" s="1" t="s">
        <v>4238</v>
      </c>
      <c r="M6053" s="1" t="str">
        <f t="shared" si="470"/>
        <v>Education</v>
      </c>
      <c r="N6053" s="1" t="s">
        <v>4222</v>
      </c>
      <c r="O6053" s="1" t="s">
        <v>4250</v>
      </c>
      <c r="P6053" s="1">
        <v>8480</v>
      </c>
      <c r="Q6053" s="1">
        <v>1696639</v>
      </c>
      <c r="R6053" s="1">
        <f t="shared" si="471"/>
        <v>0</v>
      </c>
      <c r="S6053" s="4">
        <v>225290.54553979659</v>
      </c>
      <c r="T6053" s="4">
        <v>408077.68639269122</v>
      </c>
      <c r="U6053" s="1">
        <f t="shared" si="472"/>
        <v>1696639</v>
      </c>
      <c r="V6053" s="4">
        <f t="shared" si="473"/>
        <v>1063270.7680675122</v>
      </c>
      <c r="W6053" s="1" t="str">
        <f t="shared" si="474"/>
        <v>Favourable</v>
      </c>
    </row>
    <row r="6054" spans="1:23" x14ac:dyDescent="0.25">
      <c r="A6054" s="1"/>
      <c r="B6054" s="1"/>
      <c r="C6054" s="1"/>
      <c r="D6054" s="1"/>
      <c r="E6054" s="1"/>
      <c r="F6054" s="2"/>
      <c r="G6054" s="3"/>
      <c r="H6054" s="1"/>
      <c r="I6054" s="1"/>
      <c r="J6054" s="1" t="s">
        <v>6739</v>
      </c>
      <c r="K6054" s="2">
        <v>43890</v>
      </c>
      <c r="L6054" s="1" t="s">
        <v>4212</v>
      </c>
      <c r="M6054" s="1" t="str">
        <f t="shared" si="470"/>
        <v>Agricultural Extension</v>
      </c>
      <c r="N6054" s="1" t="s">
        <v>4205</v>
      </c>
      <c r="O6054" s="1" t="s">
        <v>4421</v>
      </c>
      <c r="P6054" s="1">
        <v>7197</v>
      </c>
      <c r="Q6054" s="1">
        <v>2151457</v>
      </c>
      <c r="R6054" s="1">
        <f t="shared" si="471"/>
        <v>49915</v>
      </c>
      <c r="S6054" s="4">
        <v>260775.19556372083</v>
      </c>
      <c r="T6054" s="4">
        <v>289197.30813020555</v>
      </c>
      <c r="U6054" s="1">
        <f t="shared" si="472"/>
        <v>2101542</v>
      </c>
      <c r="V6054" s="4">
        <f t="shared" si="473"/>
        <v>1601484.4963060736</v>
      </c>
      <c r="W6054" s="1" t="str">
        <f t="shared" si="474"/>
        <v>Favourable</v>
      </c>
    </row>
    <row r="6055" spans="1:23" x14ac:dyDescent="0.25">
      <c r="A6055" s="1"/>
      <c r="B6055" s="1"/>
      <c r="C6055" s="1"/>
      <c r="D6055" s="1"/>
      <c r="E6055" s="1"/>
      <c r="F6055" s="2"/>
      <c r="G6055" s="3"/>
      <c r="H6055" s="1"/>
      <c r="I6055" s="1"/>
      <c r="J6055" s="1" t="s">
        <v>5769</v>
      </c>
      <c r="K6055" s="2">
        <v>44449</v>
      </c>
      <c r="L6055" s="1" t="s">
        <v>4212</v>
      </c>
      <c r="M6055" s="1" t="str">
        <f t="shared" si="470"/>
        <v>Agricultural Extension</v>
      </c>
      <c r="N6055" s="1" t="s">
        <v>4210</v>
      </c>
      <c r="O6055" s="1" t="s">
        <v>4250</v>
      </c>
      <c r="P6055" s="1">
        <v>6125</v>
      </c>
      <c r="Q6055" s="1">
        <v>722370</v>
      </c>
      <c r="R6055" s="1">
        <f t="shared" si="471"/>
        <v>54181</v>
      </c>
      <c r="S6055" s="4">
        <v>678211.13514583674</v>
      </c>
      <c r="T6055" s="4">
        <v>136175.71244990549</v>
      </c>
      <c r="U6055" s="1">
        <f t="shared" si="472"/>
        <v>668189</v>
      </c>
      <c r="V6055" s="4">
        <f t="shared" si="473"/>
        <v>-92016.847595742205</v>
      </c>
      <c r="W6055" s="1" t="str">
        <f t="shared" si="474"/>
        <v>Adverse</v>
      </c>
    </row>
    <row r="6056" spans="1:23" x14ac:dyDescent="0.25">
      <c r="A6056" s="1"/>
      <c r="B6056" s="1"/>
      <c r="C6056" s="1"/>
      <c r="D6056" s="1"/>
      <c r="E6056" s="1"/>
      <c r="F6056" s="2"/>
      <c r="G6056" s="3"/>
      <c r="H6056" s="1"/>
      <c r="I6056" s="1"/>
      <c r="J6056" s="1" t="s">
        <v>5891</v>
      </c>
      <c r="K6056" s="2">
        <v>44032</v>
      </c>
      <c r="L6056" s="1" t="s">
        <v>4212</v>
      </c>
      <c r="M6056" s="1" t="str">
        <f t="shared" si="470"/>
        <v>Agricultural Extension</v>
      </c>
      <c r="N6056" s="1" t="s">
        <v>4222</v>
      </c>
      <c r="O6056" s="1" t="s">
        <v>4402</v>
      </c>
      <c r="P6056" s="1">
        <v>8551</v>
      </c>
      <c r="Q6056" s="1">
        <v>1830260</v>
      </c>
      <c r="R6056" s="1">
        <f t="shared" si="471"/>
        <v>93322</v>
      </c>
      <c r="S6056" s="4">
        <v>853534.22682769247</v>
      </c>
      <c r="T6056" s="4">
        <v>584587.79598636122</v>
      </c>
      <c r="U6056" s="1">
        <f t="shared" si="472"/>
        <v>1736938</v>
      </c>
      <c r="V6056" s="4">
        <f t="shared" si="473"/>
        <v>392137.97718594642</v>
      </c>
      <c r="W6056" s="1" t="str">
        <f t="shared" si="474"/>
        <v>Favourable</v>
      </c>
    </row>
    <row r="6057" spans="1:23" x14ac:dyDescent="0.25">
      <c r="A6057" s="1"/>
      <c r="B6057" s="1"/>
      <c r="C6057" s="1"/>
      <c r="D6057" s="1"/>
      <c r="E6057" s="1"/>
      <c r="F6057" s="2"/>
      <c r="G6057" s="3"/>
      <c r="H6057" s="1"/>
      <c r="I6057" s="1"/>
      <c r="J6057" s="1" t="s">
        <v>6619</v>
      </c>
      <c r="K6057" s="2">
        <v>45272</v>
      </c>
      <c r="L6057" s="1" t="s">
        <v>4238</v>
      </c>
      <c r="M6057" s="1" t="str">
        <f t="shared" si="470"/>
        <v>Education</v>
      </c>
      <c r="N6057" s="1" t="s">
        <v>4210</v>
      </c>
      <c r="O6057" s="1" t="s">
        <v>4335</v>
      </c>
      <c r="P6057" s="1">
        <v>8709</v>
      </c>
      <c r="Q6057" s="1">
        <v>2185781</v>
      </c>
      <c r="R6057" s="1">
        <f t="shared" si="471"/>
        <v>50502</v>
      </c>
      <c r="S6057" s="4">
        <v>1505436.9611061674</v>
      </c>
      <c r="T6057" s="4">
        <v>623060.28013335704</v>
      </c>
      <c r="U6057" s="1">
        <f t="shared" si="472"/>
        <v>2135279</v>
      </c>
      <c r="V6057" s="4">
        <f t="shared" si="473"/>
        <v>57283.758760475554</v>
      </c>
      <c r="W6057" s="1" t="str">
        <f t="shared" si="474"/>
        <v>Favourable</v>
      </c>
    </row>
    <row r="6058" spans="1:23" x14ac:dyDescent="0.25">
      <c r="A6058" s="1"/>
      <c r="B6058" s="1"/>
      <c r="C6058" s="1"/>
      <c r="D6058" s="1"/>
      <c r="E6058" s="1"/>
      <c r="F6058" s="2"/>
      <c r="G6058" s="3"/>
      <c r="H6058" s="1"/>
      <c r="I6058" s="1"/>
      <c r="J6058" s="1" t="s">
        <v>4305</v>
      </c>
      <c r="K6058" s="2">
        <v>45156</v>
      </c>
      <c r="L6058" s="1" t="s">
        <v>4212</v>
      </c>
      <c r="M6058" s="1" t="str">
        <f t="shared" si="470"/>
        <v>Agricultural Extension</v>
      </c>
      <c r="N6058" s="1" t="s">
        <v>4205</v>
      </c>
      <c r="O6058" s="1" t="s">
        <v>4264</v>
      </c>
      <c r="P6058" s="1">
        <v>7908</v>
      </c>
      <c r="Q6058" s="1">
        <v>2340681</v>
      </c>
      <c r="R6058" s="1">
        <f t="shared" si="471"/>
        <v>58083</v>
      </c>
      <c r="S6058" s="4">
        <v>2014540.5768739581</v>
      </c>
      <c r="T6058" s="4">
        <v>163127.7557321201</v>
      </c>
      <c r="U6058" s="1">
        <f t="shared" si="472"/>
        <v>2282598</v>
      </c>
      <c r="V6058" s="4">
        <f t="shared" si="473"/>
        <v>163012.66739392187</v>
      </c>
      <c r="W6058" s="1" t="str">
        <f t="shared" si="474"/>
        <v>Favourable</v>
      </c>
    </row>
    <row r="6059" spans="1:23" x14ac:dyDescent="0.25">
      <c r="A6059" s="1"/>
      <c r="B6059" s="1"/>
      <c r="C6059" s="1"/>
      <c r="D6059" s="1"/>
      <c r="E6059" s="1"/>
      <c r="F6059" s="2"/>
      <c r="G6059" s="3"/>
      <c r="H6059" s="1"/>
      <c r="I6059" s="1"/>
      <c r="J6059" s="1" t="s">
        <v>10585</v>
      </c>
      <c r="K6059" s="2">
        <v>44908</v>
      </c>
      <c r="L6059" s="1" t="s">
        <v>4227</v>
      </c>
      <c r="M6059" s="1" t="str">
        <f t="shared" si="470"/>
        <v>Infrastructure</v>
      </c>
      <c r="N6059" s="1" t="s">
        <v>4210</v>
      </c>
      <c r="O6059" s="1" t="s">
        <v>4223</v>
      </c>
      <c r="P6059" s="1">
        <v>7098</v>
      </c>
      <c r="Q6059" s="1">
        <v>511223</v>
      </c>
      <c r="R6059" s="1">
        <f t="shared" si="471"/>
        <v>0</v>
      </c>
      <c r="S6059" s="4">
        <v>406760.02372872346</v>
      </c>
      <c r="T6059" s="4">
        <v>101132.68339251612</v>
      </c>
      <c r="U6059" s="1">
        <f t="shared" si="472"/>
        <v>511223</v>
      </c>
      <c r="V6059" s="4">
        <f t="shared" si="473"/>
        <v>3330.2928787604324</v>
      </c>
      <c r="W6059" s="1" t="str">
        <f t="shared" si="474"/>
        <v>Favourable</v>
      </c>
    </row>
    <row r="6060" spans="1:23" x14ac:dyDescent="0.25">
      <c r="A6060" s="1"/>
      <c r="B6060" s="1"/>
      <c r="C6060" s="1"/>
      <c r="D6060" s="1"/>
      <c r="E6060" s="1"/>
      <c r="F6060" s="2"/>
      <c r="G6060" s="3"/>
      <c r="H6060" s="1"/>
      <c r="I6060" s="1"/>
      <c r="J6060" s="1" t="s">
        <v>8321</v>
      </c>
      <c r="K6060" s="2">
        <v>45408</v>
      </c>
      <c r="L6060" s="1" t="s">
        <v>4207</v>
      </c>
      <c r="M6060" s="1" t="str">
        <f t="shared" si="470"/>
        <v>Social Services</v>
      </c>
      <c r="N6060" s="1" t="s">
        <v>4222</v>
      </c>
      <c r="O6060" s="1" t="s">
        <v>4276</v>
      </c>
      <c r="P6060" s="1">
        <v>8010</v>
      </c>
      <c r="Q6060" s="1">
        <v>2061204</v>
      </c>
      <c r="R6060" s="1">
        <f t="shared" si="471"/>
        <v>59824</v>
      </c>
      <c r="S6060" s="4">
        <v>684291.55801458959</v>
      </c>
      <c r="T6060" s="4">
        <v>507638.62625745381</v>
      </c>
      <c r="U6060" s="1">
        <f t="shared" si="472"/>
        <v>2001380</v>
      </c>
      <c r="V6060" s="4">
        <f t="shared" si="473"/>
        <v>869273.81572795659</v>
      </c>
      <c r="W6060" s="1" t="str">
        <f t="shared" si="474"/>
        <v>Favourable</v>
      </c>
    </row>
    <row r="6061" spans="1:23" x14ac:dyDescent="0.25">
      <c r="A6061" s="1"/>
      <c r="B6061" s="1"/>
      <c r="C6061" s="1"/>
      <c r="D6061" s="1"/>
      <c r="E6061" s="1"/>
      <c r="F6061" s="2"/>
      <c r="G6061" s="3"/>
      <c r="H6061" s="1"/>
      <c r="I6061" s="1"/>
      <c r="J6061" s="1" t="s">
        <v>8738</v>
      </c>
      <c r="K6061" s="2">
        <v>45132</v>
      </c>
      <c r="L6061" s="1" t="s">
        <v>4227</v>
      </c>
      <c r="M6061" s="1" t="str">
        <f t="shared" si="470"/>
        <v>Infrastructure</v>
      </c>
      <c r="N6061" s="1" t="s">
        <v>4205</v>
      </c>
      <c r="O6061" s="1" t="s">
        <v>4247</v>
      </c>
      <c r="P6061" s="1">
        <v>7395</v>
      </c>
      <c r="Q6061" s="1">
        <v>1387315</v>
      </c>
      <c r="R6061" s="1">
        <f t="shared" si="471"/>
        <v>39488</v>
      </c>
      <c r="S6061" s="4">
        <v>752025.18043560931</v>
      </c>
      <c r="T6061" s="4">
        <v>190426.43246450776</v>
      </c>
      <c r="U6061" s="1">
        <f t="shared" si="472"/>
        <v>1347827</v>
      </c>
      <c r="V6061" s="4">
        <f t="shared" si="473"/>
        <v>444863.38709988294</v>
      </c>
      <c r="W6061" s="1" t="str">
        <f t="shared" si="474"/>
        <v>Favourable</v>
      </c>
    </row>
    <row r="6062" spans="1:23" x14ac:dyDescent="0.25">
      <c r="A6062" s="1"/>
      <c r="B6062" s="1"/>
      <c r="C6062" s="1"/>
      <c r="D6062" s="1"/>
      <c r="E6062" s="1"/>
      <c r="F6062" s="2"/>
      <c r="G6062" s="3"/>
      <c r="H6062" s="1"/>
      <c r="I6062" s="1"/>
      <c r="J6062" s="1" t="s">
        <v>7523</v>
      </c>
      <c r="K6062" s="2">
        <v>45320</v>
      </c>
      <c r="L6062" s="1" t="s">
        <v>4207</v>
      </c>
      <c r="M6062" s="1" t="str">
        <f t="shared" si="470"/>
        <v>Social Services</v>
      </c>
      <c r="N6062" s="1" t="s">
        <v>4222</v>
      </c>
      <c r="O6062" s="1" t="s">
        <v>4250</v>
      </c>
      <c r="P6062" s="1">
        <v>8371</v>
      </c>
      <c r="Q6062" s="1">
        <v>485441</v>
      </c>
      <c r="R6062" s="1">
        <f t="shared" si="471"/>
        <v>57365</v>
      </c>
      <c r="S6062" s="4">
        <v>129714.40268694545</v>
      </c>
      <c r="T6062" s="4">
        <v>61082.847070621647</v>
      </c>
      <c r="U6062" s="1">
        <f t="shared" si="472"/>
        <v>428076</v>
      </c>
      <c r="V6062" s="4">
        <f t="shared" si="473"/>
        <v>294643.75024243293</v>
      </c>
      <c r="W6062" s="1" t="str">
        <f t="shared" si="474"/>
        <v>Favourable</v>
      </c>
    </row>
    <row r="6063" spans="1:23" x14ac:dyDescent="0.25">
      <c r="A6063" s="1"/>
      <c r="B6063" s="1"/>
      <c r="C6063" s="1"/>
      <c r="D6063" s="1"/>
      <c r="E6063" s="1"/>
      <c r="F6063" s="2"/>
      <c r="G6063" s="3"/>
      <c r="H6063" s="1"/>
      <c r="I6063" s="1"/>
      <c r="J6063" s="1" t="s">
        <v>10586</v>
      </c>
      <c r="K6063" s="2">
        <v>44959</v>
      </c>
      <c r="L6063" s="1" t="s">
        <v>4207</v>
      </c>
      <c r="M6063" s="1" t="str">
        <f t="shared" si="470"/>
        <v>Social Services</v>
      </c>
      <c r="N6063" s="1" t="s">
        <v>4222</v>
      </c>
      <c r="O6063" s="1" t="s">
        <v>4358</v>
      </c>
      <c r="P6063" s="1">
        <v>7138</v>
      </c>
      <c r="Q6063" s="1">
        <v>845053</v>
      </c>
      <c r="R6063" s="1">
        <f t="shared" si="471"/>
        <v>0</v>
      </c>
      <c r="S6063" s="4">
        <v>36173.922186681935</v>
      </c>
      <c r="T6063" s="4">
        <v>64219.407184495096</v>
      </c>
      <c r="U6063" s="1">
        <f t="shared" si="472"/>
        <v>845053</v>
      </c>
      <c r="V6063" s="4">
        <f t="shared" si="473"/>
        <v>744659.67062882299</v>
      </c>
      <c r="W6063" s="1" t="str">
        <f t="shared" si="474"/>
        <v>Favourable</v>
      </c>
    </row>
    <row r="6064" spans="1:23" x14ac:dyDescent="0.25">
      <c r="A6064" s="1"/>
      <c r="B6064" s="1"/>
      <c r="C6064" s="1"/>
      <c r="D6064" s="1"/>
      <c r="E6064" s="1"/>
      <c r="F6064" s="2"/>
      <c r="G6064" s="3"/>
      <c r="H6064" s="1"/>
      <c r="I6064" s="1"/>
      <c r="J6064" s="1" t="s">
        <v>9947</v>
      </c>
      <c r="K6064" s="2">
        <v>44645</v>
      </c>
      <c r="L6064" s="1" t="s">
        <v>4207</v>
      </c>
      <c r="M6064" s="1" t="str">
        <f t="shared" si="470"/>
        <v>Social Services</v>
      </c>
      <c r="N6064" s="1" t="s">
        <v>4210</v>
      </c>
      <c r="O6064" s="1" t="s">
        <v>4361</v>
      </c>
      <c r="P6064" s="1">
        <v>6232</v>
      </c>
      <c r="Q6064" s="1">
        <v>1976774</v>
      </c>
      <c r="R6064" s="1">
        <f t="shared" si="471"/>
        <v>20922</v>
      </c>
      <c r="S6064" s="4">
        <v>1750338.4812765617</v>
      </c>
      <c r="T6064" s="4">
        <v>402260.61128961667</v>
      </c>
      <c r="U6064" s="1">
        <f t="shared" si="472"/>
        <v>1955852</v>
      </c>
      <c r="V6064" s="4">
        <f t="shared" si="473"/>
        <v>-175825.09256617818</v>
      </c>
      <c r="W6064" s="1" t="str">
        <f t="shared" si="474"/>
        <v>Adverse</v>
      </c>
    </row>
    <row r="6065" spans="1:23" x14ac:dyDescent="0.25">
      <c r="A6065" s="1"/>
      <c r="B6065" s="1"/>
      <c r="C6065" s="1"/>
      <c r="D6065" s="1"/>
      <c r="E6065" s="1"/>
      <c r="F6065" s="2"/>
      <c r="G6065" s="3"/>
      <c r="H6065" s="1"/>
      <c r="I6065" s="1"/>
      <c r="J6065" s="1" t="s">
        <v>10587</v>
      </c>
      <c r="K6065" s="2">
        <v>45362</v>
      </c>
      <c r="L6065" s="1" t="s">
        <v>4238</v>
      </c>
      <c r="M6065" s="1" t="str">
        <f t="shared" si="470"/>
        <v>Education</v>
      </c>
      <c r="N6065" s="1" t="s">
        <v>4210</v>
      </c>
      <c r="O6065" s="1" t="s">
        <v>4273</v>
      </c>
      <c r="P6065" s="1">
        <v>9248</v>
      </c>
      <c r="Q6065" s="1">
        <v>1993699</v>
      </c>
      <c r="R6065" s="1">
        <f t="shared" si="471"/>
        <v>0</v>
      </c>
      <c r="S6065" s="4">
        <v>910635.53171277349</v>
      </c>
      <c r="T6065" s="4">
        <v>124815.58501343348</v>
      </c>
      <c r="U6065" s="1">
        <f t="shared" si="472"/>
        <v>1993699</v>
      </c>
      <c r="V6065" s="4">
        <f t="shared" si="473"/>
        <v>958247.88327379304</v>
      </c>
      <c r="W6065" s="1" t="str">
        <f t="shared" si="474"/>
        <v>Favourable</v>
      </c>
    </row>
    <row r="6066" spans="1:23" x14ac:dyDescent="0.25">
      <c r="A6066" s="1"/>
      <c r="B6066" s="1"/>
      <c r="C6066" s="1"/>
      <c r="D6066" s="1"/>
      <c r="E6066" s="1"/>
      <c r="F6066" s="2"/>
      <c r="G6066" s="3"/>
      <c r="H6066" s="1"/>
      <c r="I6066" s="1"/>
      <c r="J6066" s="1" t="s">
        <v>7810</v>
      </c>
      <c r="K6066" s="2">
        <v>45361</v>
      </c>
      <c r="L6066" s="1" t="s">
        <v>4212</v>
      </c>
      <c r="M6066" s="1" t="str">
        <f t="shared" si="470"/>
        <v>Agricultural Extension</v>
      </c>
      <c r="N6066" s="1" t="s">
        <v>4222</v>
      </c>
      <c r="O6066" s="1" t="s">
        <v>4226</v>
      </c>
      <c r="P6066" s="1">
        <v>8646</v>
      </c>
      <c r="Q6066" s="1">
        <v>996136</v>
      </c>
      <c r="R6066" s="1">
        <f t="shared" si="471"/>
        <v>34754</v>
      </c>
      <c r="S6066" s="4">
        <v>510144.65808111569</v>
      </c>
      <c r="T6066" s="4">
        <v>289775.22496429342</v>
      </c>
      <c r="U6066" s="1">
        <f t="shared" si="472"/>
        <v>961382</v>
      </c>
      <c r="V6066" s="4">
        <f t="shared" si="473"/>
        <v>196216.11695459089</v>
      </c>
      <c r="W6066" s="1" t="str">
        <f t="shared" si="474"/>
        <v>Favourable</v>
      </c>
    </row>
    <row r="6067" spans="1:23" x14ac:dyDescent="0.25">
      <c r="A6067" s="1"/>
      <c r="B6067" s="1"/>
      <c r="C6067" s="1"/>
      <c r="D6067" s="1"/>
      <c r="E6067" s="1"/>
      <c r="F6067" s="2"/>
      <c r="G6067" s="3"/>
      <c r="H6067" s="1"/>
      <c r="I6067" s="1"/>
      <c r="J6067" s="1" t="s">
        <v>10588</v>
      </c>
      <c r="K6067" s="2">
        <v>43867</v>
      </c>
      <c r="L6067" s="1" t="s">
        <v>4227</v>
      </c>
      <c r="M6067" s="1" t="str">
        <f t="shared" si="470"/>
        <v>Infrastructure</v>
      </c>
      <c r="N6067" s="1" t="s">
        <v>4210</v>
      </c>
      <c r="O6067" s="1" t="s">
        <v>4388</v>
      </c>
      <c r="P6067" s="1">
        <v>5936</v>
      </c>
      <c r="Q6067" s="1">
        <v>1524811</v>
      </c>
      <c r="R6067" s="1">
        <f t="shared" si="471"/>
        <v>0</v>
      </c>
      <c r="S6067" s="4">
        <v>271990.00850232766</v>
      </c>
      <c r="T6067" s="4">
        <v>254817.45557173531</v>
      </c>
      <c r="U6067" s="1">
        <f t="shared" si="472"/>
        <v>1524811</v>
      </c>
      <c r="V6067" s="4">
        <f t="shared" si="473"/>
        <v>998003.535925937</v>
      </c>
      <c r="W6067" s="1" t="str">
        <f t="shared" si="474"/>
        <v>Favourable</v>
      </c>
    </row>
    <row r="6068" spans="1:23" x14ac:dyDescent="0.25">
      <c r="A6068" s="1"/>
      <c r="B6068" s="1"/>
      <c r="C6068" s="1"/>
      <c r="D6068" s="1"/>
      <c r="E6068" s="1"/>
      <c r="F6068" s="2"/>
      <c r="G6068" s="3"/>
      <c r="H6068" s="1"/>
      <c r="I6068" s="1"/>
      <c r="J6068" s="1" t="s">
        <v>9463</v>
      </c>
      <c r="K6068" s="2">
        <v>44030</v>
      </c>
      <c r="L6068" s="1" t="s">
        <v>4238</v>
      </c>
      <c r="M6068" s="1" t="str">
        <f t="shared" si="470"/>
        <v>Education</v>
      </c>
      <c r="N6068" s="1" t="s">
        <v>4205</v>
      </c>
      <c r="O6068" s="1" t="s">
        <v>4276</v>
      </c>
      <c r="P6068" s="1">
        <v>6739</v>
      </c>
      <c r="Q6068" s="1">
        <v>2317774</v>
      </c>
      <c r="R6068" s="1">
        <f t="shared" si="471"/>
        <v>23381</v>
      </c>
      <c r="S6068" s="4">
        <v>833010.14063996938</v>
      </c>
      <c r="T6068" s="4">
        <v>723518.54651801474</v>
      </c>
      <c r="U6068" s="1">
        <f t="shared" si="472"/>
        <v>2294393</v>
      </c>
      <c r="V6068" s="4">
        <f t="shared" si="473"/>
        <v>761245.31284201588</v>
      </c>
      <c r="W6068" s="1" t="str">
        <f t="shared" si="474"/>
        <v>Favourable</v>
      </c>
    </row>
    <row r="6069" spans="1:23" x14ac:dyDescent="0.25">
      <c r="A6069" s="1"/>
      <c r="B6069" s="1"/>
      <c r="C6069" s="1"/>
      <c r="D6069" s="1"/>
      <c r="E6069" s="1"/>
      <c r="F6069" s="2"/>
      <c r="G6069" s="3"/>
      <c r="H6069" s="1"/>
      <c r="I6069" s="1"/>
      <c r="J6069" s="1" t="s">
        <v>6306</v>
      </c>
      <c r="K6069" s="2">
        <v>44835</v>
      </c>
      <c r="L6069" s="1" t="s">
        <v>4227</v>
      </c>
      <c r="M6069" s="1" t="str">
        <f t="shared" si="470"/>
        <v>Infrastructure</v>
      </c>
      <c r="N6069" s="1" t="s">
        <v>4222</v>
      </c>
      <c r="O6069" s="1" t="s">
        <v>4379</v>
      </c>
      <c r="P6069" s="1">
        <v>6651</v>
      </c>
      <c r="Q6069" s="1">
        <v>1266904</v>
      </c>
      <c r="R6069" s="1">
        <f t="shared" si="471"/>
        <v>45096</v>
      </c>
      <c r="S6069" s="4">
        <v>1099420.1689791798</v>
      </c>
      <c r="T6069" s="4">
        <v>193191.68260564434</v>
      </c>
      <c r="U6069" s="1">
        <f t="shared" si="472"/>
        <v>1221808</v>
      </c>
      <c r="V6069" s="4">
        <f t="shared" si="473"/>
        <v>-25707.851584824268</v>
      </c>
      <c r="W6069" s="1" t="str">
        <f t="shared" si="474"/>
        <v>Adverse</v>
      </c>
    </row>
    <row r="6070" spans="1:23" x14ac:dyDescent="0.25">
      <c r="A6070" s="1"/>
      <c r="B6070" s="1"/>
      <c r="C6070" s="1"/>
      <c r="D6070" s="1"/>
      <c r="E6070" s="1"/>
      <c r="F6070" s="2"/>
      <c r="G6070" s="3"/>
      <c r="H6070" s="1"/>
      <c r="I6070" s="1"/>
      <c r="J6070" s="1" t="s">
        <v>10589</v>
      </c>
      <c r="K6070" s="2">
        <v>44266</v>
      </c>
      <c r="L6070" s="1" t="s">
        <v>4207</v>
      </c>
      <c r="M6070" s="1" t="str">
        <f t="shared" si="470"/>
        <v>Social Services</v>
      </c>
      <c r="N6070" s="1" t="s">
        <v>4222</v>
      </c>
      <c r="O6070" s="1" t="s">
        <v>4374</v>
      </c>
      <c r="P6070" s="1">
        <v>7390</v>
      </c>
      <c r="Q6070" s="1">
        <v>1639740</v>
      </c>
      <c r="R6070" s="1">
        <f t="shared" si="471"/>
        <v>0</v>
      </c>
      <c r="S6070" s="4">
        <v>1571142.2188151313</v>
      </c>
      <c r="T6070" s="4">
        <v>66752.15714354084</v>
      </c>
      <c r="U6070" s="1">
        <f t="shared" si="472"/>
        <v>1639740</v>
      </c>
      <c r="V6070" s="4">
        <f t="shared" si="473"/>
        <v>1845.624041327741</v>
      </c>
      <c r="W6070" s="1" t="str">
        <f t="shared" si="474"/>
        <v>Favourable</v>
      </c>
    </row>
    <row r="6071" spans="1:23" x14ac:dyDescent="0.25">
      <c r="A6071" s="1"/>
      <c r="B6071" s="1"/>
      <c r="C6071" s="1"/>
      <c r="D6071" s="1"/>
      <c r="E6071" s="1"/>
      <c r="F6071" s="2"/>
      <c r="G6071" s="3"/>
      <c r="H6071" s="1"/>
      <c r="I6071" s="1"/>
      <c r="J6071" s="1" t="s">
        <v>5379</v>
      </c>
      <c r="K6071" s="2">
        <v>45172</v>
      </c>
      <c r="L6071" s="1" t="s">
        <v>4212</v>
      </c>
      <c r="M6071" s="1" t="str">
        <f t="shared" si="470"/>
        <v>Agricultural Extension</v>
      </c>
      <c r="N6071" s="1" t="s">
        <v>4205</v>
      </c>
      <c r="O6071" s="1" t="s">
        <v>4388</v>
      </c>
      <c r="P6071" s="1">
        <v>5585</v>
      </c>
      <c r="Q6071" s="1">
        <v>1962128</v>
      </c>
      <c r="R6071" s="1">
        <f t="shared" si="471"/>
        <v>45549</v>
      </c>
      <c r="S6071" s="4">
        <v>525150.54394201271</v>
      </c>
      <c r="T6071" s="4">
        <v>648148.5459434794</v>
      </c>
      <c r="U6071" s="1">
        <f t="shared" si="472"/>
        <v>1916579</v>
      </c>
      <c r="V6071" s="4">
        <f t="shared" si="473"/>
        <v>788828.91011450789</v>
      </c>
      <c r="W6071" s="1" t="str">
        <f t="shared" si="474"/>
        <v>Favourable</v>
      </c>
    </row>
    <row r="6072" spans="1:23" x14ac:dyDescent="0.25">
      <c r="A6072" s="1"/>
      <c r="B6072" s="1"/>
      <c r="C6072" s="1"/>
      <c r="D6072" s="1"/>
      <c r="E6072" s="1"/>
      <c r="F6072" s="2"/>
      <c r="G6072" s="3"/>
      <c r="H6072" s="1"/>
      <c r="I6072" s="1"/>
      <c r="J6072" s="1" t="s">
        <v>9966</v>
      </c>
      <c r="K6072" s="2">
        <v>45044</v>
      </c>
      <c r="L6072" s="1" t="s">
        <v>4212</v>
      </c>
      <c r="M6072" s="1" t="str">
        <f t="shared" si="470"/>
        <v>Agricultural Extension</v>
      </c>
      <c r="N6072" s="1" t="s">
        <v>4222</v>
      </c>
      <c r="O6072" s="1" t="s">
        <v>4289</v>
      </c>
      <c r="P6072" s="1">
        <v>9381</v>
      </c>
      <c r="Q6072" s="1">
        <v>1840719</v>
      </c>
      <c r="R6072" s="1">
        <f t="shared" si="471"/>
        <v>19244</v>
      </c>
      <c r="S6072" s="4">
        <v>1204434.5362729263</v>
      </c>
      <c r="T6072" s="4">
        <v>56377.002095270167</v>
      </c>
      <c r="U6072" s="1">
        <f t="shared" si="472"/>
        <v>1821475</v>
      </c>
      <c r="V6072" s="4">
        <f t="shared" si="473"/>
        <v>579907.46163180354</v>
      </c>
      <c r="W6072" s="1" t="str">
        <f t="shared" si="474"/>
        <v>Favourable</v>
      </c>
    </row>
    <row r="6073" spans="1:23" x14ac:dyDescent="0.25">
      <c r="A6073" s="1"/>
      <c r="B6073" s="1"/>
      <c r="C6073" s="1"/>
      <c r="D6073" s="1"/>
      <c r="E6073" s="1"/>
      <c r="F6073" s="2"/>
      <c r="G6073" s="3"/>
      <c r="H6073" s="1"/>
      <c r="I6073" s="1"/>
      <c r="J6073" s="1" t="s">
        <v>9104</v>
      </c>
      <c r="K6073" s="2">
        <v>44662</v>
      </c>
      <c r="L6073" s="1" t="s">
        <v>4238</v>
      </c>
      <c r="M6073" s="1" t="str">
        <f t="shared" si="470"/>
        <v>Education</v>
      </c>
      <c r="N6073" s="1" t="s">
        <v>4210</v>
      </c>
      <c r="O6073" s="1" t="s">
        <v>4358</v>
      </c>
      <c r="P6073" s="1">
        <v>8471</v>
      </c>
      <c r="Q6073" s="1">
        <v>796770</v>
      </c>
      <c r="R6073" s="1">
        <f t="shared" si="471"/>
        <v>48736</v>
      </c>
      <c r="S6073" s="4">
        <v>724703.88195187249</v>
      </c>
      <c r="T6073" s="4">
        <v>19282.948882707442</v>
      </c>
      <c r="U6073" s="1">
        <f t="shared" si="472"/>
        <v>748034</v>
      </c>
      <c r="V6073" s="4">
        <f t="shared" si="473"/>
        <v>52783.169165420113</v>
      </c>
      <c r="W6073" s="1" t="str">
        <f t="shared" si="474"/>
        <v>Favourable</v>
      </c>
    </row>
    <row r="6074" spans="1:23" x14ac:dyDescent="0.25">
      <c r="A6074" s="1"/>
      <c r="B6074" s="1"/>
      <c r="C6074" s="1"/>
      <c r="D6074" s="1"/>
      <c r="E6074" s="1"/>
      <c r="F6074" s="2"/>
      <c r="G6074" s="3"/>
      <c r="H6074" s="1"/>
      <c r="I6074" s="1"/>
      <c r="J6074" s="1" t="s">
        <v>10590</v>
      </c>
      <c r="K6074" s="2">
        <v>44170</v>
      </c>
      <c r="L6074" s="1" t="s">
        <v>4212</v>
      </c>
      <c r="M6074" s="1" t="str">
        <f t="shared" si="470"/>
        <v>Agricultural Extension</v>
      </c>
      <c r="N6074" s="1" t="s">
        <v>4222</v>
      </c>
      <c r="O6074" s="1" t="s">
        <v>4217</v>
      </c>
      <c r="P6074" s="1">
        <v>7235</v>
      </c>
      <c r="Q6074" s="1">
        <v>947752</v>
      </c>
      <c r="R6074" s="1">
        <f t="shared" si="471"/>
        <v>0</v>
      </c>
      <c r="S6074" s="4">
        <v>459821.18657466327</v>
      </c>
      <c r="T6074" s="4">
        <v>230908.26603752284</v>
      </c>
      <c r="U6074" s="1">
        <f t="shared" si="472"/>
        <v>947752</v>
      </c>
      <c r="V6074" s="4">
        <f t="shared" si="473"/>
        <v>257022.54738781392</v>
      </c>
      <c r="W6074" s="1" t="str">
        <f t="shared" si="474"/>
        <v>Favourable</v>
      </c>
    </row>
    <row r="6075" spans="1:23" x14ac:dyDescent="0.25">
      <c r="A6075" s="1"/>
      <c r="B6075" s="1"/>
      <c r="C6075" s="1"/>
      <c r="D6075" s="1"/>
      <c r="E6075" s="1"/>
      <c r="F6075" s="2"/>
      <c r="G6075" s="3"/>
      <c r="H6075" s="1"/>
      <c r="I6075" s="1"/>
      <c r="J6075" s="1" t="s">
        <v>9792</v>
      </c>
      <c r="K6075" s="2">
        <v>44312</v>
      </c>
      <c r="L6075" s="1" t="s">
        <v>4238</v>
      </c>
      <c r="M6075" s="1" t="str">
        <f t="shared" si="470"/>
        <v>Education</v>
      </c>
      <c r="N6075" s="1" t="s">
        <v>4222</v>
      </c>
      <c r="O6075" s="1" t="s">
        <v>4241</v>
      </c>
      <c r="P6075" s="1">
        <v>5551</v>
      </c>
      <c r="Q6075" s="1">
        <v>1797340</v>
      </c>
      <c r="R6075" s="1">
        <f t="shared" si="471"/>
        <v>34940</v>
      </c>
      <c r="S6075" s="4">
        <v>133818.49519102974</v>
      </c>
      <c r="T6075" s="4">
        <v>360152.11383159907</v>
      </c>
      <c r="U6075" s="1">
        <f t="shared" si="472"/>
        <v>1762400</v>
      </c>
      <c r="V6075" s="4">
        <f t="shared" si="473"/>
        <v>1303369.3909773713</v>
      </c>
      <c r="W6075" s="1" t="str">
        <f t="shared" si="474"/>
        <v>Favourable</v>
      </c>
    </row>
    <row r="6076" spans="1:23" x14ac:dyDescent="0.25">
      <c r="A6076" s="1"/>
      <c r="B6076" s="1"/>
      <c r="C6076" s="1"/>
      <c r="D6076" s="1"/>
      <c r="E6076" s="1"/>
      <c r="F6076" s="2"/>
      <c r="G6076" s="3"/>
      <c r="H6076" s="1"/>
      <c r="I6076" s="1"/>
      <c r="J6076" s="1" t="s">
        <v>9834</v>
      </c>
      <c r="K6076" s="2">
        <v>44803</v>
      </c>
      <c r="L6076" s="1" t="s">
        <v>4207</v>
      </c>
      <c r="M6076" s="1" t="str">
        <f t="shared" si="470"/>
        <v>Social Services</v>
      </c>
      <c r="N6076" s="1" t="s">
        <v>4205</v>
      </c>
      <c r="O6076" s="1" t="s">
        <v>4244</v>
      </c>
      <c r="P6076" s="1">
        <v>5540</v>
      </c>
      <c r="Q6076" s="1">
        <v>2068028</v>
      </c>
      <c r="R6076" s="1">
        <f t="shared" si="471"/>
        <v>15988</v>
      </c>
      <c r="S6076" s="4">
        <v>1075026.6933347846</v>
      </c>
      <c r="T6076" s="4">
        <v>363307.40559601877</v>
      </c>
      <c r="U6076" s="1">
        <f t="shared" si="472"/>
        <v>2052040</v>
      </c>
      <c r="V6076" s="4">
        <f t="shared" si="473"/>
        <v>629693.90106919664</v>
      </c>
      <c r="W6076" s="1" t="str">
        <f t="shared" si="474"/>
        <v>Favourable</v>
      </c>
    </row>
    <row r="6077" spans="1:23" x14ac:dyDescent="0.25">
      <c r="A6077" s="1"/>
      <c r="B6077" s="1"/>
      <c r="C6077" s="1"/>
      <c r="D6077" s="1"/>
      <c r="E6077" s="1"/>
      <c r="F6077" s="2"/>
      <c r="G6077" s="3"/>
      <c r="H6077" s="1"/>
      <c r="I6077" s="1"/>
      <c r="J6077" s="1" t="s">
        <v>5439</v>
      </c>
      <c r="K6077" s="2">
        <v>44391</v>
      </c>
      <c r="L6077" s="1" t="s">
        <v>4207</v>
      </c>
      <c r="M6077" s="1" t="str">
        <f t="shared" si="470"/>
        <v>Social Services</v>
      </c>
      <c r="N6077" s="1" t="s">
        <v>4205</v>
      </c>
      <c r="O6077" s="1" t="s">
        <v>4345</v>
      </c>
      <c r="P6077" s="1">
        <v>7708</v>
      </c>
      <c r="Q6077" s="1">
        <v>1915912</v>
      </c>
      <c r="R6077" s="1">
        <f t="shared" si="471"/>
        <v>76758</v>
      </c>
      <c r="S6077" s="4">
        <v>1677217.4586316776</v>
      </c>
      <c r="T6077" s="4">
        <v>628065.4052943046</v>
      </c>
      <c r="U6077" s="1">
        <f t="shared" si="472"/>
        <v>1839154</v>
      </c>
      <c r="V6077" s="4">
        <f t="shared" si="473"/>
        <v>-389370.86392598227</v>
      </c>
      <c r="W6077" s="1" t="str">
        <f t="shared" si="474"/>
        <v>Adverse</v>
      </c>
    </row>
    <row r="6078" spans="1:23" x14ac:dyDescent="0.25">
      <c r="A6078" s="1"/>
      <c r="B6078" s="1"/>
      <c r="C6078" s="1"/>
      <c r="D6078" s="1"/>
      <c r="E6078" s="1"/>
      <c r="F6078" s="2"/>
      <c r="G6078" s="3"/>
      <c r="H6078" s="1"/>
      <c r="I6078" s="1"/>
      <c r="J6078" s="1" t="s">
        <v>10591</v>
      </c>
      <c r="K6078" s="2">
        <v>44063</v>
      </c>
      <c r="L6078" s="1" t="s">
        <v>4207</v>
      </c>
      <c r="M6078" s="1" t="str">
        <f t="shared" si="470"/>
        <v>Social Services</v>
      </c>
      <c r="N6078" s="1" t="s">
        <v>4222</v>
      </c>
      <c r="O6078" s="1" t="s">
        <v>4223</v>
      </c>
      <c r="P6078" s="1">
        <v>9412</v>
      </c>
      <c r="Q6078" s="1">
        <v>1094084</v>
      </c>
      <c r="R6078" s="1">
        <f t="shared" si="471"/>
        <v>0</v>
      </c>
      <c r="S6078" s="4">
        <v>295015.7189298913</v>
      </c>
      <c r="T6078" s="4">
        <v>22370.746559474585</v>
      </c>
      <c r="U6078" s="1">
        <f t="shared" si="472"/>
        <v>1094084</v>
      </c>
      <c r="V6078" s="4">
        <f t="shared" si="473"/>
        <v>776697.53451063414</v>
      </c>
      <c r="W6078" s="1" t="str">
        <f t="shared" si="474"/>
        <v>Favourable</v>
      </c>
    </row>
    <row r="6079" spans="1:23" x14ac:dyDescent="0.25">
      <c r="A6079" s="1"/>
      <c r="B6079" s="1"/>
      <c r="C6079" s="1"/>
      <c r="D6079" s="1"/>
      <c r="E6079" s="1"/>
      <c r="F6079" s="2"/>
      <c r="G6079" s="3"/>
      <c r="H6079" s="1"/>
      <c r="I6079" s="1"/>
      <c r="J6079" s="1" t="s">
        <v>10592</v>
      </c>
      <c r="K6079" s="2">
        <v>44444</v>
      </c>
      <c r="L6079" s="1" t="s">
        <v>4207</v>
      </c>
      <c r="M6079" s="1" t="str">
        <f t="shared" si="470"/>
        <v>Social Services</v>
      </c>
      <c r="N6079" s="1" t="s">
        <v>4222</v>
      </c>
      <c r="O6079" s="1" t="s">
        <v>4241</v>
      </c>
      <c r="P6079" s="1">
        <v>8866</v>
      </c>
      <c r="Q6079" s="1">
        <v>739943</v>
      </c>
      <c r="R6079" s="1">
        <f t="shared" si="471"/>
        <v>0</v>
      </c>
      <c r="S6079" s="4">
        <v>417157.82122024288</v>
      </c>
      <c r="T6079" s="4">
        <v>6169.6198867532939</v>
      </c>
      <c r="U6079" s="1">
        <f t="shared" si="472"/>
        <v>739943</v>
      </c>
      <c r="V6079" s="4">
        <f t="shared" si="473"/>
        <v>316615.55889300385</v>
      </c>
      <c r="W6079" s="1" t="str">
        <f t="shared" si="474"/>
        <v>Favourable</v>
      </c>
    </row>
    <row r="6080" spans="1:23" x14ac:dyDescent="0.25">
      <c r="A6080" s="1"/>
      <c r="B6080" s="1"/>
      <c r="C6080" s="1"/>
      <c r="D6080" s="1"/>
      <c r="E6080" s="1"/>
      <c r="F6080" s="2"/>
      <c r="G6080" s="3"/>
      <c r="H6080" s="1"/>
      <c r="I6080" s="1"/>
      <c r="J6080" s="1" t="s">
        <v>7472</v>
      </c>
      <c r="K6080" s="2">
        <v>45226</v>
      </c>
      <c r="L6080" s="1" t="s">
        <v>4207</v>
      </c>
      <c r="M6080" s="1" t="str">
        <f t="shared" si="470"/>
        <v>Social Services</v>
      </c>
      <c r="N6080" s="1" t="s">
        <v>4222</v>
      </c>
      <c r="O6080" s="1" t="s">
        <v>4206</v>
      </c>
      <c r="P6080" s="1">
        <v>9103</v>
      </c>
      <c r="Q6080" s="1">
        <v>1915196</v>
      </c>
      <c r="R6080" s="1">
        <f t="shared" si="471"/>
        <v>49733</v>
      </c>
      <c r="S6080" s="4">
        <v>979830.81463367108</v>
      </c>
      <c r="T6080" s="4">
        <v>432885.28212167608</v>
      </c>
      <c r="U6080" s="1">
        <f t="shared" si="472"/>
        <v>1865463</v>
      </c>
      <c r="V6080" s="4">
        <f t="shared" si="473"/>
        <v>502479.90324465279</v>
      </c>
      <c r="W6080" s="1" t="str">
        <f t="shared" si="474"/>
        <v>Favourable</v>
      </c>
    </row>
    <row r="6081" spans="1:23" x14ac:dyDescent="0.25">
      <c r="A6081" s="1"/>
      <c r="B6081" s="1"/>
      <c r="C6081" s="1"/>
      <c r="D6081" s="1"/>
      <c r="E6081" s="1"/>
      <c r="F6081" s="2"/>
      <c r="G6081" s="3"/>
      <c r="H6081" s="1"/>
      <c r="I6081" s="1"/>
      <c r="J6081" s="1" t="s">
        <v>8173</v>
      </c>
      <c r="K6081" s="2">
        <v>44168</v>
      </c>
      <c r="L6081" s="1" t="s">
        <v>4207</v>
      </c>
      <c r="M6081" s="1" t="str">
        <f t="shared" si="470"/>
        <v>Social Services</v>
      </c>
      <c r="N6081" s="1" t="s">
        <v>4210</v>
      </c>
      <c r="O6081" s="1" t="s">
        <v>4267</v>
      </c>
      <c r="P6081" s="1">
        <v>8181</v>
      </c>
      <c r="Q6081" s="1">
        <v>1585174</v>
      </c>
      <c r="R6081" s="1">
        <f t="shared" si="471"/>
        <v>32071</v>
      </c>
      <c r="S6081" s="4">
        <v>623074.54594335461</v>
      </c>
      <c r="T6081" s="4">
        <v>421472.14679698524</v>
      </c>
      <c r="U6081" s="1">
        <f t="shared" si="472"/>
        <v>1553103</v>
      </c>
      <c r="V6081" s="4">
        <f t="shared" si="473"/>
        <v>540627.30725966021</v>
      </c>
      <c r="W6081" s="1" t="str">
        <f t="shared" si="474"/>
        <v>Favourable</v>
      </c>
    </row>
    <row r="6082" spans="1:23" x14ac:dyDescent="0.25">
      <c r="A6082" s="1"/>
      <c r="B6082" s="1"/>
      <c r="C6082" s="1"/>
      <c r="D6082" s="1"/>
      <c r="E6082" s="1"/>
      <c r="F6082" s="2"/>
      <c r="G6082" s="3"/>
      <c r="H6082" s="1"/>
      <c r="I6082" s="1"/>
      <c r="J6082" s="1" t="s">
        <v>10593</v>
      </c>
      <c r="K6082" s="2">
        <v>44155</v>
      </c>
      <c r="L6082" s="1" t="s">
        <v>4238</v>
      </c>
      <c r="M6082" s="1" t="str">
        <f t="shared" si="470"/>
        <v>Education</v>
      </c>
      <c r="N6082" s="1" t="s">
        <v>4222</v>
      </c>
      <c r="O6082" s="1" t="s">
        <v>4289</v>
      </c>
      <c r="P6082" s="1">
        <v>7741</v>
      </c>
      <c r="Q6082" s="1">
        <v>1458684</v>
      </c>
      <c r="R6082" s="1">
        <f t="shared" si="471"/>
        <v>0</v>
      </c>
      <c r="S6082" s="4">
        <v>1343019.0758707616</v>
      </c>
      <c r="T6082" s="4">
        <v>392482.10757675389</v>
      </c>
      <c r="U6082" s="1">
        <f t="shared" si="472"/>
        <v>1458684</v>
      </c>
      <c r="V6082" s="4">
        <f t="shared" si="473"/>
        <v>-276817.18344751559</v>
      </c>
      <c r="W6082" s="1" t="str">
        <f t="shared" si="474"/>
        <v>Adverse</v>
      </c>
    </row>
    <row r="6083" spans="1:23" x14ac:dyDescent="0.25">
      <c r="A6083" s="1"/>
      <c r="B6083" s="1"/>
      <c r="C6083" s="1"/>
      <c r="D6083" s="1"/>
      <c r="E6083" s="1"/>
      <c r="F6083" s="2"/>
      <c r="G6083" s="3"/>
      <c r="H6083" s="1"/>
      <c r="I6083" s="1"/>
      <c r="J6083" s="1" t="s">
        <v>5490</v>
      </c>
      <c r="K6083" s="2">
        <v>43961</v>
      </c>
      <c r="L6083" s="1" t="s">
        <v>4207</v>
      </c>
      <c r="M6083" s="1" t="str">
        <f t="shared" ref="M6083:M6146" si="475">INDEX($A:$B,MATCH($L6083,$A:$A,0),2)</f>
        <v>Social Services</v>
      </c>
      <c r="N6083" s="1" t="s">
        <v>4205</v>
      </c>
      <c r="O6083" s="1" t="s">
        <v>4270</v>
      </c>
      <c r="P6083" s="1">
        <v>8024</v>
      </c>
      <c r="Q6083" s="1">
        <v>1351832</v>
      </c>
      <c r="R6083" s="1">
        <f t="shared" ref="R6083:R6146" si="476">_xlfn.XLOOKUP($J6083,$E:$E,$G:$G,0,0,1)</f>
        <v>95945</v>
      </c>
      <c r="S6083" s="4">
        <v>343077.90907561179</v>
      </c>
      <c r="T6083" s="4">
        <v>353138.92334232846</v>
      </c>
      <c r="U6083" s="1">
        <f t="shared" ref="U6083:U6146" si="477">Q6083-R6083</f>
        <v>1255887</v>
      </c>
      <c r="V6083" s="4">
        <f t="shared" ref="V6083:V6146" si="478">Q6083-(S6083+T6083)</f>
        <v>655615.16758205974</v>
      </c>
      <c r="W6083" s="1" t="str">
        <f t="shared" ref="W6083:W6146" si="479">IF(V6083&gt;=0,"Favourable","Adverse")</f>
        <v>Favourable</v>
      </c>
    </row>
    <row r="6084" spans="1:23" x14ac:dyDescent="0.25">
      <c r="A6084" s="1"/>
      <c r="B6084" s="1"/>
      <c r="C6084" s="1"/>
      <c r="D6084" s="1"/>
      <c r="E6084" s="1"/>
      <c r="F6084" s="2"/>
      <c r="G6084" s="3"/>
      <c r="H6084" s="1"/>
      <c r="I6084" s="1"/>
      <c r="J6084" s="1" t="s">
        <v>10594</v>
      </c>
      <c r="K6084" s="2">
        <v>44435</v>
      </c>
      <c r="L6084" s="1" t="s">
        <v>4227</v>
      </c>
      <c r="M6084" s="1" t="str">
        <f t="shared" si="475"/>
        <v>Infrastructure</v>
      </c>
      <c r="N6084" s="1" t="s">
        <v>4222</v>
      </c>
      <c r="O6084" s="1" t="s">
        <v>4295</v>
      </c>
      <c r="P6084" s="1">
        <v>7524</v>
      </c>
      <c r="Q6084" s="1">
        <v>1345939</v>
      </c>
      <c r="R6084" s="1">
        <f t="shared" si="476"/>
        <v>0</v>
      </c>
      <c r="S6084" s="4">
        <v>56250.347307107324</v>
      </c>
      <c r="T6084" s="4">
        <v>283639.72253737232</v>
      </c>
      <c r="U6084" s="1">
        <f t="shared" si="477"/>
        <v>1345939</v>
      </c>
      <c r="V6084" s="4">
        <f t="shared" si="478"/>
        <v>1006048.9301555203</v>
      </c>
      <c r="W6084" s="1" t="str">
        <f t="shared" si="479"/>
        <v>Favourable</v>
      </c>
    </row>
    <row r="6085" spans="1:23" x14ac:dyDescent="0.25">
      <c r="A6085" s="1"/>
      <c r="B6085" s="1"/>
      <c r="C6085" s="1"/>
      <c r="D6085" s="1"/>
      <c r="E6085" s="1"/>
      <c r="F6085" s="2"/>
      <c r="G6085" s="3"/>
      <c r="H6085" s="1"/>
      <c r="I6085" s="1"/>
      <c r="J6085" s="1" t="s">
        <v>7831</v>
      </c>
      <c r="K6085" s="2">
        <v>45137</v>
      </c>
      <c r="L6085" s="1" t="s">
        <v>4207</v>
      </c>
      <c r="M6085" s="1" t="str">
        <f t="shared" si="475"/>
        <v>Social Services</v>
      </c>
      <c r="N6085" s="1" t="s">
        <v>4222</v>
      </c>
      <c r="O6085" s="1" t="s">
        <v>4361</v>
      </c>
      <c r="P6085" s="1">
        <v>5816</v>
      </c>
      <c r="Q6085" s="1">
        <v>693730</v>
      </c>
      <c r="R6085" s="1">
        <f t="shared" si="476"/>
        <v>26296</v>
      </c>
      <c r="S6085" s="4">
        <v>256214.40927699662</v>
      </c>
      <c r="T6085" s="4">
        <v>70874.814540738313</v>
      </c>
      <c r="U6085" s="1">
        <f t="shared" si="477"/>
        <v>667434</v>
      </c>
      <c r="V6085" s="4">
        <f t="shared" si="478"/>
        <v>366640.77618226508</v>
      </c>
      <c r="W6085" s="1" t="str">
        <f t="shared" si="479"/>
        <v>Favourable</v>
      </c>
    </row>
    <row r="6086" spans="1:23" x14ac:dyDescent="0.25">
      <c r="A6086" s="1"/>
      <c r="B6086" s="1"/>
      <c r="C6086" s="1"/>
      <c r="D6086" s="1"/>
      <c r="E6086" s="1"/>
      <c r="F6086" s="2"/>
      <c r="G6086" s="3"/>
      <c r="H6086" s="1"/>
      <c r="I6086" s="1"/>
      <c r="J6086" s="1" t="s">
        <v>10595</v>
      </c>
      <c r="K6086" s="2">
        <v>45168</v>
      </c>
      <c r="L6086" s="1" t="s">
        <v>4207</v>
      </c>
      <c r="M6086" s="1" t="str">
        <f t="shared" si="475"/>
        <v>Social Services</v>
      </c>
      <c r="N6086" s="1" t="s">
        <v>4205</v>
      </c>
      <c r="O6086" s="1" t="s">
        <v>4479</v>
      </c>
      <c r="P6086" s="1">
        <v>5852</v>
      </c>
      <c r="Q6086" s="1">
        <v>2067828</v>
      </c>
      <c r="R6086" s="1">
        <f t="shared" si="476"/>
        <v>0</v>
      </c>
      <c r="S6086" s="4">
        <v>1319638.2897762826</v>
      </c>
      <c r="T6086" s="4">
        <v>238081.40091520621</v>
      </c>
      <c r="U6086" s="1">
        <f t="shared" si="477"/>
        <v>2067828</v>
      </c>
      <c r="V6086" s="4">
        <f t="shared" si="478"/>
        <v>510108.30930851121</v>
      </c>
      <c r="W6086" s="1" t="str">
        <f t="shared" si="479"/>
        <v>Favourable</v>
      </c>
    </row>
    <row r="6087" spans="1:23" x14ac:dyDescent="0.25">
      <c r="A6087" s="1"/>
      <c r="B6087" s="1"/>
      <c r="C6087" s="1"/>
      <c r="D6087" s="1"/>
      <c r="E6087" s="1"/>
      <c r="F6087" s="2"/>
      <c r="G6087" s="3"/>
      <c r="H6087" s="1"/>
      <c r="I6087" s="1"/>
      <c r="J6087" s="1" t="s">
        <v>9576</v>
      </c>
      <c r="K6087" s="2">
        <v>44497</v>
      </c>
      <c r="L6087" s="1" t="s">
        <v>4227</v>
      </c>
      <c r="M6087" s="1" t="str">
        <f t="shared" si="475"/>
        <v>Infrastructure</v>
      </c>
      <c r="N6087" s="1" t="s">
        <v>4205</v>
      </c>
      <c r="O6087" s="1" t="s">
        <v>4256</v>
      </c>
      <c r="P6087" s="1">
        <v>5760</v>
      </c>
      <c r="Q6087" s="1">
        <v>2389293</v>
      </c>
      <c r="R6087" s="1">
        <f t="shared" si="476"/>
        <v>47081</v>
      </c>
      <c r="S6087" s="4">
        <v>227974.46543951923</v>
      </c>
      <c r="T6087" s="4">
        <v>135754.47999766053</v>
      </c>
      <c r="U6087" s="1">
        <f t="shared" si="477"/>
        <v>2342212</v>
      </c>
      <c r="V6087" s="4">
        <f t="shared" si="478"/>
        <v>2025564.0545628201</v>
      </c>
      <c r="W6087" s="1" t="str">
        <f t="shared" si="479"/>
        <v>Favourable</v>
      </c>
    </row>
    <row r="6088" spans="1:23" x14ac:dyDescent="0.25">
      <c r="A6088" s="1"/>
      <c r="B6088" s="1"/>
      <c r="C6088" s="1"/>
      <c r="D6088" s="1"/>
      <c r="E6088" s="1"/>
      <c r="F6088" s="2"/>
      <c r="G6088" s="3"/>
      <c r="H6088" s="1"/>
      <c r="I6088" s="1"/>
      <c r="J6088" s="1" t="s">
        <v>10596</v>
      </c>
      <c r="K6088" s="2">
        <v>44720</v>
      </c>
      <c r="L6088" s="1" t="s">
        <v>4207</v>
      </c>
      <c r="M6088" s="1" t="str">
        <f t="shared" si="475"/>
        <v>Social Services</v>
      </c>
      <c r="N6088" s="1" t="s">
        <v>4210</v>
      </c>
      <c r="O6088" s="1" t="s">
        <v>4325</v>
      </c>
      <c r="P6088" s="1">
        <v>7516</v>
      </c>
      <c r="Q6088" s="1">
        <v>972329</v>
      </c>
      <c r="R6088" s="1">
        <f t="shared" si="476"/>
        <v>0</v>
      </c>
      <c r="S6088" s="4">
        <v>716681.48522806831</v>
      </c>
      <c r="T6088" s="4">
        <v>38901.077355225694</v>
      </c>
      <c r="U6088" s="1">
        <f t="shared" si="477"/>
        <v>972329</v>
      </c>
      <c r="V6088" s="4">
        <f t="shared" si="478"/>
        <v>216746.437416706</v>
      </c>
      <c r="W6088" s="1" t="str">
        <f t="shared" si="479"/>
        <v>Favourable</v>
      </c>
    </row>
    <row r="6089" spans="1:23" x14ac:dyDescent="0.25">
      <c r="A6089" s="1"/>
      <c r="B6089" s="1"/>
      <c r="C6089" s="1"/>
      <c r="D6089" s="1"/>
      <c r="E6089" s="1"/>
      <c r="F6089" s="2"/>
      <c r="G6089" s="3"/>
      <c r="H6089" s="1"/>
      <c r="I6089" s="1"/>
      <c r="J6089" s="1" t="s">
        <v>5292</v>
      </c>
      <c r="K6089" s="2">
        <v>44095</v>
      </c>
      <c r="L6089" s="1" t="s">
        <v>4227</v>
      </c>
      <c r="M6089" s="1" t="str">
        <f t="shared" si="475"/>
        <v>Infrastructure</v>
      </c>
      <c r="N6089" s="1" t="s">
        <v>4205</v>
      </c>
      <c r="O6089" s="1" t="s">
        <v>4388</v>
      </c>
      <c r="P6089" s="1">
        <v>5595</v>
      </c>
      <c r="Q6089" s="1">
        <v>519690</v>
      </c>
      <c r="R6089" s="1">
        <f t="shared" si="476"/>
        <v>73591</v>
      </c>
      <c r="S6089" s="4">
        <v>275089.25933756173</v>
      </c>
      <c r="T6089" s="4">
        <v>154286.09085539097</v>
      </c>
      <c r="U6089" s="1">
        <f t="shared" si="477"/>
        <v>446099</v>
      </c>
      <c r="V6089" s="4">
        <f t="shared" si="478"/>
        <v>90314.649807047332</v>
      </c>
      <c r="W6089" s="1" t="str">
        <f t="shared" si="479"/>
        <v>Favourable</v>
      </c>
    </row>
    <row r="6090" spans="1:23" x14ac:dyDescent="0.25">
      <c r="A6090" s="1"/>
      <c r="B6090" s="1"/>
      <c r="C6090" s="1"/>
      <c r="D6090" s="1"/>
      <c r="E6090" s="1"/>
      <c r="F6090" s="2"/>
      <c r="G6090" s="3"/>
      <c r="H6090" s="1"/>
      <c r="I6090" s="1"/>
      <c r="J6090" s="1" t="s">
        <v>10597</v>
      </c>
      <c r="K6090" s="2">
        <v>45416</v>
      </c>
      <c r="L6090" s="1" t="s">
        <v>4207</v>
      </c>
      <c r="M6090" s="1" t="str">
        <f t="shared" si="475"/>
        <v>Social Services</v>
      </c>
      <c r="N6090" s="1" t="s">
        <v>4210</v>
      </c>
      <c r="O6090" s="1" t="s">
        <v>4241</v>
      </c>
      <c r="P6090" s="1">
        <v>8422</v>
      </c>
      <c r="Q6090" s="1">
        <v>1565944</v>
      </c>
      <c r="R6090" s="1">
        <f t="shared" si="476"/>
        <v>0</v>
      </c>
      <c r="S6090" s="4">
        <v>374612.0985679549</v>
      </c>
      <c r="T6090" s="4">
        <v>110102.21504724248</v>
      </c>
      <c r="U6090" s="1">
        <f t="shared" si="477"/>
        <v>1565944</v>
      </c>
      <c r="V6090" s="4">
        <f t="shared" si="478"/>
        <v>1081229.6863848027</v>
      </c>
      <c r="W6090" s="1" t="str">
        <f t="shared" si="479"/>
        <v>Favourable</v>
      </c>
    </row>
    <row r="6091" spans="1:23" x14ac:dyDescent="0.25">
      <c r="A6091" s="1"/>
      <c r="B6091" s="1"/>
      <c r="C6091" s="1"/>
      <c r="D6091" s="1"/>
      <c r="E6091" s="1"/>
      <c r="F6091" s="2"/>
      <c r="G6091" s="3"/>
      <c r="H6091" s="1"/>
      <c r="I6091" s="1"/>
      <c r="J6091" s="1" t="s">
        <v>10598</v>
      </c>
      <c r="K6091" s="2">
        <v>44899</v>
      </c>
      <c r="L6091" s="1" t="s">
        <v>4227</v>
      </c>
      <c r="M6091" s="1" t="str">
        <f t="shared" si="475"/>
        <v>Infrastructure</v>
      </c>
      <c r="N6091" s="1" t="s">
        <v>4210</v>
      </c>
      <c r="O6091" s="1" t="s">
        <v>4259</v>
      </c>
      <c r="P6091" s="1">
        <v>8686</v>
      </c>
      <c r="Q6091" s="1">
        <v>1131584</v>
      </c>
      <c r="R6091" s="1">
        <f t="shared" si="476"/>
        <v>0</v>
      </c>
      <c r="S6091" s="4">
        <v>232579.55359101019</v>
      </c>
      <c r="T6091" s="4">
        <v>154039.78757042871</v>
      </c>
      <c r="U6091" s="1">
        <f t="shared" si="477"/>
        <v>1131584</v>
      </c>
      <c r="V6091" s="4">
        <f t="shared" si="478"/>
        <v>744964.65883856104</v>
      </c>
      <c r="W6091" s="1" t="str">
        <f t="shared" si="479"/>
        <v>Favourable</v>
      </c>
    </row>
    <row r="6092" spans="1:23" x14ac:dyDescent="0.25">
      <c r="A6092" s="1"/>
      <c r="B6092" s="1"/>
      <c r="C6092" s="1"/>
      <c r="D6092" s="1"/>
      <c r="E6092" s="1"/>
      <c r="F6092" s="2"/>
      <c r="G6092" s="3"/>
      <c r="H6092" s="1"/>
      <c r="I6092" s="1"/>
      <c r="J6092" s="1" t="s">
        <v>7005</v>
      </c>
      <c r="K6092" s="2">
        <v>44068</v>
      </c>
      <c r="L6092" s="1" t="s">
        <v>4207</v>
      </c>
      <c r="M6092" s="1" t="str">
        <f t="shared" si="475"/>
        <v>Social Services</v>
      </c>
      <c r="N6092" s="1" t="s">
        <v>4222</v>
      </c>
      <c r="O6092" s="1" t="s">
        <v>4301</v>
      </c>
      <c r="P6092" s="1">
        <v>8043</v>
      </c>
      <c r="Q6092" s="1">
        <v>2340488</v>
      </c>
      <c r="R6092" s="1">
        <f t="shared" si="476"/>
        <v>48772</v>
      </c>
      <c r="S6092" s="4">
        <v>1473400.3219496305</v>
      </c>
      <c r="T6092" s="4">
        <v>675952.73548210564</v>
      </c>
      <c r="U6092" s="1">
        <f t="shared" si="477"/>
        <v>2291716</v>
      </c>
      <c r="V6092" s="4">
        <f t="shared" si="478"/>
        <v>191134.94256826397</v>
      </c>
      <c r="W6092" s="1" t="str">
        <f t="shared" si="479"/>
        <v>Favourable</v>
      </c>
    </row>
    <row r="6093" spans="1:23" x14ac:dyDescent="0.25">
      <c r="A6093" s="1"/>
      <c r="B6093" s="1"/>
      <c r="C6093" s="1"/>
      <c r="D6093" s="1"/>
      <c r="E6093" s="1"/>
      <c r="F6093" s="2"/>
      <c r="G6093" s="3"/>
      <c r="H6093" s="1"/>
      <c r="I6093" s="1"/>
      <c r="J6093" s="1" t="s">
        <v>10599</v>
      </c>
      <c r="K6093" s="2">
        <v>44208</v>
      </c>
      <c r="L6093" s="1" t="s">
        <v>4207</v>
      </c>
      <c r="M6093" s="1" t="str">
        <f t="shared" si="475"/>
        <v>Social Services</v>
      </c>
      <c r="N6093" s="1" t="s">
        <v>4205</v>
      </c>
      <c r="O6093" s="1" t="s">
        <v>4279</v>
      </c>
      <c r="P6093" s="1">
        <v>9400</v>
      </c>
      <c r="Q6093" s="1">
        <v>1599279</v>
      </c>
      <c r="R6093" s="1">
        <f t="shared" si="476"/>
        <v>0</v>
      </c>
      <c r="S6093" s="4">
        <v>722472.5641653646</v>
      </c>
      <c r="T6093" s="4">
        <v>167163.12692549208</v>
      </c>
      <c r="U6093" s="1">
        <f t="shared" si="477"/>
        <v>1599279</v>
      </c>
      <c r="V6093" s="4">
        <f t="shared" si="478"/>
        <v>709643.30890914332</v>
      </c>
      <c r="W6093" s="1" t="str">
        <f t="shared" si="479"/>
        <v>Favourable</v>
      </c>
    </row>
    <row r="6094" spans="1:23" x14ac:dyDescent="0.25">
      <c r="A6094" s="1"/>
      <c r="B6094" s="1"/>
      <c r="C6094" s="1"/>
      <c r="D6094" s="1"/>
      <c r="E6094" s="1"/>
      <c r="F6094" s="2"/>
      <c r="G6094" s="3"/>
      <c r="H6094" s="1"/>
      <c r="I6094" s="1"/>
      <c r="J6094" s="1" t="s">
        <v>5793</v>
      </c>
      <c r="K6094" s="2">
        <v>45108</v>
      </c>
      <c r="L6094" s="1" t="s">
        <v>4212</v>
      </c>
      <c r="M6094" s="1" t="str">
        <f t="shared" si="475"/>
        <v>Agricultural Extension</v>
      </c>
      <c r="N6094" s="1" t="s">
        <v>4222</v>
      </c>
      <c r="O6094" s="1" t="s">
        <v>4438</v>
      </c>
      <c r="P6094" s="1">
        <v>6241</v>
      </c>
      <c r="Q6094" s="1">
        <v>538584</v>
      </c>
      <c r="R6094" s="1">
        <f t="shared" si="476"/>
        <v>37799</v>
      </c>
      <c r="S6094" s="4">
        <v>433320.9937356523</v>
      </c>
      <c r="T6094" s="4">
        <v>79883.685416409833</v>
      </c>
      <c r="U6094" s="1">
        <f t="shared" si="477"/>
        <v>500785</v>
      </c>
      <c r="V6094" s="4">
        <f t="shared" si="478"/>
        <v>25379.320847937837</v>
      </c>
      <c r="W6094" s="1" t="str">
        <f t="shared" si="479"/>
        <v>Favourable</v>
      </c>
    </row>
    <row r="6095" spans="1:23" x14ac:dyDescent="0.25">
      <c r="A6095" s="1"/>
      <c r="B6095" s="1"/>
      <c r="C6095" s="1"/>
      <c r="D6095" s="1"/>
      <c r="E6095" s="1"/>
      <c r="F6095" s="2"/>
      <c r="G6095" s="3"/>
      <c r="H6095" s="1"/>
      <c r="I6095" s="1"/>
      <c r="J6095" s="1" t="s">
        <v>10600</v>
      </c>
      <c r="K6095" s="2">
        <v>45388</v>
      </c>
      <c r="L6095" s="1" t="s">
        <v>4207</v>
      </c>
      <c r="M6095" s="1" t="str">
        <f t="shared" si="475"/>
        <v>Social Services</v>
      </c>
      <c r="N6095" s="1" t="s">
        <v>4205</v>
      </c>
      <c r="O6095" s="1" t="s">
        <v>4289</v>
      </c>
      <c r="P6095" s="1">
        <v>9462</v>
      </c>
      <c r="Q6095" s="1">
        <v>2346468</v>
      </c>
      <c r="R6095" s="1">
        <f t="shared" si="476"/>
        <v>0</v>
      </c>
      <c r="S6095" s="4">
        <v>1781592.1629862776</v>
      </c>
      <c r="T6095" s="4">
        <v>302782.95433146792</v>
      </c>
      <c r="U6095" s="1">
        <f t="shared" si="477"/>
        <v>2346468</v>
      </c>
      <c r="V6095" s="4">
        <f t="shared" si="478"/>
        <v>262092.88268225454</v>
      </c>
      <c r="W6095" s="1" t="str">
        <f t="shared" si="479"/>
        <v>Favourable</v>
      </c>
    </row>
    <row r="6096" spans="1:23" x14ac:dyDescent="0.25">
      <c r="A6096" s="1"/>
      <c r="B6096" s="1"/>
      <c r="C6096" s="1"/>
      <c r="D6096" s="1"/>
      <c r="E6096" s="1"/>
      <c r="F6096" s="2"/>
      <c r="G6096" s="3"/>
      <c r="H6096" s="1"/>
      <c r="I6096" s="1"/>
      <c r="J6096" s="1" t="s">
        <v>7808</v>
      </c>
      <c r="K6096" s="2">
        <v>44146</v>
      </c>
      <c r="L6096" s="1" t="s">
        <v>4207</v>
      </c>
      <c r="M6096" s="1" t="str">
        <f t="shared" si="475"/>
        <v>Social Services</v>
      </c>
      <c r="N6096" s="1" t="s">
        <v>4222</v>
      </c>
      <c r="O6096" s="1" t="s">
        <v>4217</v>
      </c>
      <c r="P6096" s="1">
        <v>7770</v>
      </c>
      <c r="Q6096" s="1">
        <v>696685</v>
      </c>
      <c r="R6096" s="1">
        <f t="shared" si="476"/>
        <v>46408</v>
      </c>
      <c r="S6096" s="4">
        <v>506935.62713891227</v>
      </c>
      <c r="T6096" s="4">
        <v>128033.99855094585</v>
      </c>
      <c r="U6096" s="1">
        <f t="shared" si="477"/>
        <v>650277</v>
      </c>
      <c r="V6096" s="4">
        <f t="shared" si="478"/>
        <v>61715.374310141895</v>
      </c>
      <c r="W6096" s="1" t="str">
        <f t="shared" si="479"/>
        <v>Favourable</v>
      </c>
    </row>
    <row r="6097" spans="1:23" x14ac:dyDescent="0.25">
      <c r="A6097" s="1"/>
      <c r="B6097" s="1"/>
      <c r="C6097" s="1"/>
      <c r="D6097" s="1"/>
      <c r="E6097" s="1"/>
      <c r="F6097" s="2"/>
      <c r="G6097" s="3"/>
      <c r="H6097" s="1"/>
      <c r="I6097" s="1"/>
      <c r="J6097" s="1" t="s">
        <v>10601</v>
      </c>
      <c r="K6097" s="2">
        <v>44642</v>
      </c>
      <c r="L6097" s="1" t="s">
        <v>4212</v>
      </c>
      <c r="M6097" s="1" t="str">
        <f t="shared" si="475"/>
        <v>Agricultural Extension</v>
      </c>
      <c r="N6097" s="1" t="s">
        <v>4205</v>
      </c>
      <c r="O6097" s="1" t="s">
        <v>4264</v>
      </c>
      <c r="P6097" s="1">
        <v>9313</v>
      </c>
      <c r="Q6097" s="1">
        <v>352765</v>
      </c>
      <c r="R6097" s="1">
        <f t="shared" si="476"/>
        <v>0</v>
      </c>
      <c r="S6097" s="4">
        <v>253789.90646151407</v>
      </c>
      <c r="T6097" s="4">
        <v>5580.6918484341413</v>
      </c>
      <c r="U6097" s="1">
        <f t="shared" si="477"/>
        <v>352765</v>
      </c>
      <c r="V6097" s="4">
        <f t="shared" si="478"/>
        <v>93394.401690051804</v>
      </c>
      <c r="W6097" s="1" t="str">
        <f t="shared" si="479"/>
        <v>Favourable</v>
      </c>
    </row>
    <row r="6098" spans="1:23" x14ac:dyDescent="0.25">
      <c r="A6098" s="1"/>
      <c r="B6098" s="1"/>
      <c r="C6098" s="1"/>
      <c r="D6098" s="1"/>
      <c r="E6098" s="1"/>
      <c r="F6098" s="2"/>
      <c r="G6098" s="3"/>
      <c r="H6098" s="1"/>
      <c r="I6098" s="1"/>
      <c r="J6098" s="1" t="s">
        <v>7310</v>
      </c>
      <c r="K6098" s="2">
        <v>44622</v>
      </c>
      <c r="L6098" s="1" t="s">
        <v>4212</v>
      </c>
      <c r="M6098" s="1" t="str">
        <f t="shared" si="475"/>
        <v>Agricultural Extension</v>
      </c>
      <c r="N6098" s="1" t="s">
        <v>4205</v>
      </c>
      <c r="O6098" s="1" t="s">
        <v>4379</v>
      </c>
      <c r="P6098" s="1">
        <v>8851</v>
      </c>
      <c r="Q6098" s="1">
        <v>1639391</v>
      </c>
      <c r="R6098" s="1">
        <f t="shared" si="476"/>
        <v>49869</v>
      </c>
      <c r="S6098" s="4">
        <v>137589.5922854353</v>
      </c>
      <c r="T6098" s="4">
        <v>383806.75643315661</v>
      </c>
      <c r="U6098" s="1">
        <f t="shared" si="477"/>
        <v>1589522</v>
      </c>
      <c r="V6098" s="4">
        <f t="shared" si="478"/>
        <v>1117994.651281408</v>
      </c>
      <c r="W6098" s="1" t="str">
        <f t="shared" si="479"/>
        <v>Favourable</v>
      </c>
    </row>
    <row r="6099" spans="1:23" x14ac:dyDescent="0.25">
      <c r="A6099" s="1"/>
      <c r="B6099" s="1"/>
      <c r="C6099" s="1"/>
      <c r="D6099" s="1"/>
      <c r="E6099" s="1"/>
      <c r="F6099" s="2"/>
      <c r="G6099" s="3"/>
      <c r="H6099" s="1"/>
      <c r="I6099" s="1"/>
      <c r="J6099" s="1" t="s">
        <v>10602</v>
      </c>
      <c r="K6099" s="2">
        <v>45125</v>
      </c>
      <c r="L6099" s="1" t="s">
        <v>4238</v>
      </c>
      <c r="M6099" s="1" t="str">
        <f t="shared" si="475"/>
        <v>Education</v>
      </c>
      <c r="N6099" s="1" t="s">
        <v>4205</v>
      </c>
      <c r="O6099" s="1" t="s">
        <v>4250</v>
      </c>
      <c r="P6099" s="1">
        <v>8707</v>
      </c>
      <c r="Q6099" s="1">
        <v>550019</v>
      </c>
      <c r="R6099" s="1">
        <f t="shared" si="476"/>
        <v>0</v>
      </c>
      <c r="S6099" s="4">
        <v>106097.4907344161</v>
      </c>
      <c r="T6099" s="4">
        <v>140348.3151861082</v>
      </c>
      <c r="U6099" s="1">
        <f t="shared" si="477"/>
        <v>550019</v>
      </c>
      <c r="V6099" s="4">
        <f t="shared" si="478"/>
        <v>303573.19407947571</v>
      </c>
      <c r="W6099" s="1" t="str">
        <f t="shared" si="479"/>
        <v>Favourable</v>
      </c>
    </row>
    <row r="6100" spans="1:23" x14ac:dyDescent="0.25">
      <c r="A6100" s="1"/>
      <c r="B6100" s="1"/>
      <c r="C6100" s="1"/>
      <c r="D6100" s="1"/>
      <c r="E6100" s="1"/>
      <c r="F6100" s="2"/>
      <c r="G6100" s="3"/>
      <c r="H6100" s="1"/>
      <c r="I6100" s="1"/>
      <c r="J6100" s="1" t="s">
        <v>9737</v>
      </c>
      <c r="K6100" s="2">
        <v>45303</v>
      </c>
      <c r="L6100" s="1" t="s">
        <v>4212</v>
      </c>
      <c r="M6100" s="1" t="str">
        <f t="shared" si="475"/>
        <v>Agricultural Extension</v>
      </c>
      <c r="N6100" s="1" t="s">
        <v>4205</v>
      </c>
      <c r="O6100" s="1" t="s">
        <v>4217</v>
      </c>
      <c r="P6100" s="1">
        <v>5522</v>
      </c>
      <c r="Q6100" s="1">
        <v>926498</v>
      </c>
      <c r="R6100" s="1">
        <f t="shared" si="476"/>
        <v>32677</v>
      </c>
      <c r="S6100" s="4">
        <v>871212.03787901392</v>
      </c>
      <c r="T6100" s="4">
        <v>13238.008515126699</v>
      </c>
      <c r="U6100" s="1">
        <f t="shared" si="477"/>
        <v>893821</v>
      </c>
      <c r="V6100" s="4">
        <f t="shared" si="478"/>
        <v>42047.953605859424</v>
      </c>
      <c r="W6100" s="1" t="str">
        <f t="shared" si="479"/>
        <v>Favourable</v>
      </c>
    </row>
    <row r="6101" spans="1:23" x14ac:dyDescent="0.25">
      <c r="A6101" s="1"/>
      <c r="B6101" s="1"/>
      <c r="C6101" s="1"/>
      <c r="D6101" s="1"/>
      <c r="E6101" s="1"/>
      <c r="F6101" s="2"/>
      <c r="G6101" s="3"/>
      <c r="H6101" s="1"/>
      <c r="I6101" s="1"/>
      <c r="J6101" s="1" t="s">
        <v>5271</v>
      </c>
      <c r="K6101" s="2">
        <v>44819</v>
      </c>
      <c r="L6101" s="1" t="s">
        <v>4212</v>
      </c>
      <c r="M6101" s="1" t="str">
        <f t="shared" si="475"/>
        <v>Agricultural Extension</v>
      </c>
      <c r="N6101" s="1" t="s">
        <v>4205</v>
      </c>
      <c r="O6101" s="1" t="s">
        <v>4244</v>
      </c>
      <c r="P6101" s="1">
        <v>7904</v>
      </c>
      <c r="Q6101" s="1">
        <v>1032660</v>
      </c>
      <c r="R6101" s="1">
        <f t="shared" si="476"/>
        <v>56013</v>
      </c>
      <c r="S6101" s="4">
        <v>656054.81039899716</v>
      </c>
      <c r="T6101" s="4">
        <v>58914.24617063495</v>
      </c>
      <c r="U6101" s="1">
        <f t="shared" si="477"/>
        <v>976647</v>
      </c>
      <c r="V6101" s="4">
        <f t="shared" si="478"/>
        <v>317690.94343036786</v>
      </c>
      <c r="W6101" s="1" t="str">
        <f t="shared" si="479"/>
        <v>Favourable</v>
      </c>
    </row>
    <row r="6102" spans="1:23" x14ac:dyDescent="0.25">
      <c r="A6102" s="1"/>
      <c r="B6102" s="1"/>
      <c r="C6102" s="1"/>
      <c r="D6102" s="1"/>
      <c r="E6102" s="1"/>
      <c r="F6102" s="2"/>
      <c r="G6102" s="3"/>
      <c r="H6102" s="1"/>
      <c r="I6102" s="1"/>
      <c r="J6102" s="1" t="s">
        <v>10603</v>
      </c>
      <c r="K6102" s="2">
        <v>44103</v>
      </c>
      <c r="L6102" s="1" t="s">
        <v>4207</v>
      </c>
      <c r="M6102" s="1" t="str">
        <f t="shared" si="475"/>
        <v>Social Services</v>
      </c>
      <c r="N6102" s="1" t="s">
        <v>4222</v>
      </c>
      <c r="O6102" s="1" t="s">
        <v>4264</v>
      </c>
      <c r="P6102" s="1">
        <v>7493</v>
      </c>
      <c r="Q6102" s="1">
        <v>434138</v>
      </c>
      <c r="R6102" s="1">
        <f t="shared" si="476"/>
        <v>0</v>
      </c>
      <c r="S6102" s="4">
        <v>383193.69251001131</v>
      </c>
      <c r="T6102" s="4">
        <v>134470.36505318209</v>
      </c>
      <c r="U6102" s="1">
        <f t="shared" si="477"/>
        <v>434138</v>
      </c>
      <c r="V6102" s="4">
        <f t="shared" si="478"/>
        <v>-83526.057563193375</v>
      </c>
      <c r="W6102" s="1" t="str">
        <f t="shared" si="479"/>
        <v>Adverse</v>
      </c>
    </row>
    <row r="6103" spans="1:23" x14ac:dyDescent="0.25">
      <c r="A6103" s="1"/>
      <c r="B6103" s="1"/>
      <c r="C6103" s="1"/>
      <c r="D6103" s="1"/>
      <c r="E6103" s="1"/>
      <c r="F6103" s="2"/>
      <c r="G6103" s="3"/>
      <c r="H6103" s="1"/>
      <c r="I6103" s="1"/>
      <c r="J6103" s="1" t="s">
        <v>8254</v>
      </c>
      <c r="K6103" s="2">
        <v>44174</v>
      </c>
      <c r="L6103" s="1" t="s">
        <v>4212</v>
      </c>
      <c r="M6103" s="1" t="str">
        <f t="shared" si="475"/>
        <v>Agricultural Extension</v>
      </c>
      <c r="N6103" s="1" t="s">
        <v>4205</v>
      </c>
      <c r="O6103" s="1" t="s">
        <v>4304</v>
      </c>
      <c r="P6103" s="1">
        <v>6585</v>
      </c>
      <c r="Q6103" s="1">
        <v>538489</v>
      </c>
      <c r="R6103" s="1">
        <f t="shared" si="476"/>
        <v>27651</v>
      </c>
      <c r="S6103" s="4">
        <v>112124.98487697066</v>
      </c>
      <c r="T6103" s="4">
        <v>154864.02797693686</v>
      </c>
      <c r="U6103" s="1">
        <f t="shared" si="477"/>
        <v>510838</v>
      </c>
      <c r="V6103" s="4">
        <f t="shared" si="478"/>
        <v>271499.98714609246</v>
      </c>
      <c r="W6103" s="1" t="str">
        <f t="shared" si="479"/>
        <v>Favourable</v>
      </c>
    </row>
    <row r="6104" spans="1:23" x14ac:dyDescent="0.25">
      <c r="A6104" s="1"/>
      <c r="B6104" s="1"/>
      <c r="C6104" s="1"/>
      <c r="D6104" s="1"/>
      <c r="E6104" s="1"/>
      <c r="F6104" s="2"/>
      <c r="G6104" s="3"/>
      <c r="H6104" s="1"/>
      <c r="I6104" s="1"/>
      <c r="J6104" s="1" t="s">
        <v>9879</v>
      </c>
      <c r="K6104" s="2">
        <v>44192</v>
      </c>
      <c r="L6104" s="1" t="s">
        <v>4238</v>
      </c>
      <c r="M6104" s="1" t="str">
        <f t="shared" si="475"/>
        <v>Education</v>
      </c>
      <c r="N6104" s="1" t="s">
        <v>4222</v>
      </c>
      <c r="O6104" s="1" t="s">
        <v>4273</v>
      </c>
      <c r="P6104" s="1">
        <v>5906</v>
      </c>
      <c r="Q6104" s="1">
        <v>492865</v>
      </c>
      <c r="R6104" s="1">
        <f t="shared" si="476"/>
        <v>55842</v>
      </c>
      <c r="S6104" s="4">
        <v>12687.701382684376</v>
      </c>
      <c r="T6104" s="4">
        <v>66671.650267895384</v>
      </c>
      <c r="U6104" s="1">
        <f t="shared" si="477"/>
        <v>437023</v>
      </c>
      <c r="V6104" s="4">
        <f t="shared" si="478"/>
        <v>413505.64834942023</v>
      </c>
      <c r="W6104" s="1" t="str">
        <f t="shared" si="479"/>
        <v>Favourable</v>
      </c>
    </row>
    <row r="6105" spans="1:23" x14ac:dyDescent="0.25">
      <c r="A6105" s="1"/>
      <c r="B6105" s="1"/>
      <c r="C6105" s="1"/>
      <c r="D6105" s="1"/>
      <c r="E6105" s="1"/>
      <c r="F6105" s="2"/>
      <c r="G6105" s="3"/>
      <c r="H6105" s="1"/>
      <c r="I6105" s="1"/>
      <c r="J6105" s="1" t="s">
        <v>10604</v>
      </c>
      <c r="K6105" s="2">
        <v>43872</v>
      </c>
      <c r="L6105" s="1" t="s">
        <v>4238</v>
      </c>
      <c r="M6105" s="1" t="str">
        <f t="shared" si="475"/>
        <v>Education</v>
      </c>
      <c r="N6105" s="1" t="s">
        <v>4205</v>
      </c>
      <c r="O6105" s="1" t="s">
        <v>4345</v>
      </c>
      <c r="P6105" s="1">
        <v>5798</v>
      </c>
      <c r="Q6105" s="1">
        <v>1192243</v>
      </c>
      <c r="R6105" s="1">
        <f t="shared" si="476"/>
        <v>0</v>
      </c>
      <c r="S6105" s="4">
        <v>1116529.8197467742</v>
      </c>
      <c r="T6105" s="4">
        <v>70896.564974933572</v>
      </c>
      <c r="U6105" s="1">
        <f t="shared" si="477"/>
        <v>1192243</v>
      </c>
      <c r="V6105" s="4">
        <f t="shared" si="478"/>
        <v>4816.6152782922145</v>
      </c>
      <c r="W6105" s="1" t="str">
        <f t="shared" si="479"/>
        <v>Favourable</v>
      </c>
    </row>
    <row r="6106" spans="1:23" x14ac:dyDescent="0.25">
      <c r="A6106" s="1"/>
      <c r="B6106" s="1"/>
      <c r="C6106" s="1"/>
      <c r="D6106" s="1"/>
      <c r="E6106" s="1"/>
      <c r="F6106" s="2"/>
      <c r="G6106" s="3"/>
      <c r="H6106" s="1"/>
      <c r="I6106" s="1"/>
      <c r="J6106" s="1" t="s">
        <v>10605</v>
      </c>
      <c r="K6106" s="2">
        <v>44229</v>
      </c>
      <c r="L6106" s="1" t="s">
        <v>4207</v>
      </c>
      <c r="M6106" s="1" t="str">
        <f t="shared" si="475"/>
        <v>Social Services</v>
      </c>
      <c r="N6106" s="1" t="s">
        <v>4222</v>
      </c>
      <c r="O6106" s="1" t="s">
        <v>4379</v>
      </c>
      <c r="P6106" s="1">
        <v>8275</v>
      </c>
      <c r="Q6106" s="1">
        <v>651439</v>
      </c>
      <c r="R6106" s="1">
        <f t="shared" si="476"/>
        <v>0</v>
      </c>
      <c r="S6106" s="4">
        <v>649332.13526084553</v>
      </c>
      <c r="T6106" s="4">
        <v>196974.32903881543</v>
      </c>
      <c r="U6106" s="1">
        <f t="shared" si="477"/>
        <v>651439</v>
      </c>
      <c r="V6106" s="4">
        <f t="shared" si="478"/>
        <v>-194867.46429966099</v>
      </c>
      <c r="W6106" s="1" t="str">
        <f t="shared" si="479"/>
        <v>Adverse</v>
      </c>
    </row>
    <row r="6107" spans="1:23" x14ac:dyDescent="0.25">
      <c r="A6107" s="1"/>
      <c r="B6107" s="1"/>
      <c r="C6107" s="1"/>
      <c r="D6107" s="1"/>
      <c r="E6107" s="1"/>
      <c r="F6107" s="2"/>
      <c r="G6107" s="3"/>
      <c r="H6107" s="1"/>
      <c r="I6107" s="1"/>
      <c r="J6107" s="1" t="s">
        <v>4642</v>
      </c>
      <c r="K6107" s="2">
        <v>44783</v>
      </c>
      <c r="L6107" s="1" t="s">
        <v>4212</v>
      </c>
      <c r="M6107" s="1" t="str">
        <f t="shared" si="475"/>
        <v>Agricultural Extension</v>
      </c>
      <c r="N6107" s="1" t="s">
        <v>4222</v>
      </c>
      <c r="O6107" s="1" t="s">
        <v>4304</v>
      </c>
      <c r="P6107" s="1">
        <v>6361</v>
      </c>
      <c r="Q6107" s="1">
        <v>2036693</v>
      </c>
      <c r="R6107" s="1">
        <f t="shared" si="476"/>
        <v>41439</v>
      </c>
      <c r="S6107" s="4">
        <v>988600.09680708719</v>
      </c>
      <c r="T6107" s="4">
        <v>577561.7162786671</v>
      </c>
      <c r="U6107" s="1">
        <f t="shared" si="477"/>
        <v>1995254</v>
      </c>
      <c r="V6107" s="4">
        <f t="shared" si="478"/>
        <v>470531.1869142456</v>
      </c>
      <c r="W6107" s="1" t="str">
        <f t="shared" si="479"/>
        <v>Favourable</v>
      </c>
    </row>
    <row r="6108" spans="1:23" x14ac:dyDescent="0.25">
      <c r="A6108" s="1"/>
      <c r="B6108" s="1"/>
      <c r="C6108" s="1"/>
      <c r="D6108" s="1"/>
      <c r="E6108" s="1"/>
      <c r="F6108" s="2"/>
      <c r="G6108" s="3"/>
      <c r="H6108" s="1"/>
      <c r="I6108" s="1"/>
      <c r="J6108" s="1" t="s">
        <v>10606</v>
      </c>
      <c r="K6108" s="2">
        <v>44246</v>
      </c>
      <c r="L6108" s="1" t="s">
        <v>4238</v>
      </c>
      <c r="M6108" s="1" t="str">
        <f t="shared" si="475"/>
        <v>Education</v>
      </c>
      <c r="N6108" s="1" t="s">
        <v>4210</v>
      </c>
      <c r="O6108" s="1" t="s">
        <v>4479</v>
      </c>
      <c r="P6108" s="1">
        <v>8106</v>
      </c>
      <c r="Q6108" s="1">
        <v>2359280</v>
      </c>
      <c r="R6108" s="1">
        <f t="shared" si="476"/>
        <v>0</v>
      </c>
      <c r="S6108" s="4">
        <v>1802330.8204597419</v>
      </c>
      <c r="T6108" s="4">
        <v>525237.35075372015</v>
      </c>
      <c r="U6108" s="1">
        <f t="shared" si="477"/>
        <v>2359280</v>
      </c>
      <c r="V6108" s="4">
        <f t="shared" si="478"/>
        <v>31711.828786537983</v>
      </c>
      <c r="W6108" s="1" t="str">
        <f t="shared" si="479"/>
        <v>Favourable</v>
      </c>
    </row>
    <row r="6109" spans="1:23" x14ac:dyDescent="0.25">
      <c r="A6109" s="1"/>
      <c r="B6109" s="1"/>
      <c r="C6109" s="1"/>
      <c r="D6109" s="1"/>
      <c r="E6109" s="1"/>
      <c r="F6109" s="2"/>
      <c r="G6109" s="3"/>
      <c r="H6109" s="1"/>
      <c r="I6109" s="1"/>
      <c r="J6109" s="1" t="s">
        <v>6603</v>
      </c>
      <c r="K6109" s="2">
        <v>44000</v>
      </c>
      <c r="L6109" s="1" t="s">
        <v>4207</v>
      </c>
      <c r="M6109" s="1" t="str">
        <f t="shared" si="475"/>
        <v>Social Services</v>
      </c>
      <c r="N6109" s="1" t="s">
        <v>4210</v>
      </c>
      <c r="O6109" s="1" t="s">
        <v>4301</v>
      </c>
      <c r="P6109" s="1">
        <v>6153</v>
      </c>
      <c r="Q6109" s="1">
        <v>1696731</v>
      </c>
      <c r="R6109" s="1">
        <f t="shared" si="476"/>
        <v>27024</v>
      </c>
      <c r="S6109" s="4">
        <v>1563783.5860719746</v>
      </c>
      <c r="T6109" s="4">
        <v>356809.54472269019</v>
      </c>
      <c r="U6109" s="1">
        <f t="shared" si="477"/>
        <v>1669707</v>
      </c>
      <c r="V6109" s="4">
        <f t="shared" si="478"/>
        <v>-223862.13079466484</v>
      </c>
      <c r="W6109" s="1" t="str">
        <f t="shared" si="479"/>
        <v>Adverse</v>
      </c>
    </row>
    <row r="6110" spans="1:23" x14ac:dyDescent="0.25">
      <c r="A6110" s="1"/>
      <c r="B6110" s="1"/>
      <c r="C6110" s="1"/>
      <c r="D6110" s="1"/>
      <c r="E6110" s="1"/>
      <c r="F6110" s="2"/>
      <c r="G6110" s="3"/>
      <c r="H6110" s="1"/>
      <c r="I6110" s="1"/>
      <c r="J6110" s="1" t="s">
        <v>8042</v>
      </c>
      <c r="K6110" s="2">
        <v>45247</v>
      </c>
      <c r="L6110" s="1" t="s">
        <v>4207</v>
      </c>
      <c r="M6110" s="1" t="str">
        <f t="shared" si="475"/>
        <v>Social Services</v>
      </c>
      <c r="N6110" s="1" t="s">
        <v>4210</v>
      </c>
      <c r="O6110" s="1" t="s">
        <v>4325</v>
      </c>
      <c r="P6110" s="1">
        <v>7419</v>
      </c>
      <c r="Q6110" s="1">
        <v>1377296</v>
      </c>
      <c r="R6110" s="1">
        <f t="shared" si="476"/>
        <v>32628</v>
      </c>
      <c r="S6110" s="4">
        <v>92448.913194333625</v>
      </c>
      <c r="T6110" s="4">
        <v>171954.67641753567</v>
      </c>
      <c r="U6110" s="1">
        <f t="shared" si="477"/>
        <v>1344668</v>
      </c>
      <c r="V6110" s="4">
        <f t="shared" si="478"/>
        <v>1112892.4103881307</v>
      </c>
      <c r="W6110" s="1" t="str">
        <f t="shared" si="479"/>
        <v>Favourable</v>
      </c>
    </row>
    <row r="6111" spans="1:23" x14ac:dyDescent="0.25">
      <c r="A6111" s="1"/>
      <c r="B6111" s="1"/>
      <c r="C6111" s="1"/>
      <c r="D6111" s="1"/>
      <c r="E6111" s="1"/>
      <c r="F6111" s="2"/>
      <c r="G6111" s="3"/>
      <c r="H6111" s="1"/>
      <c r="I6111" s="1"/>
      <c r="J6111" s="1" t="s">
        <v>10607</v>
      </c>
      <c r="K6111" s="2">
        <v>44017</v>
      </c>
      <c r="L6111" s="1" t="s">
        <v>4238</v>
      </c>
      <c r="M6111" s="1" t="str">
        <f t="shared" si="475"/>
        <v>Education</v>
      </c>
      <c r="N6111" s="1" t="s">
        <v>4210</v>
      </c>
      <c r="O6111" s="1" t="s">
        <v>4314</v>
      </c>
      <c r="P6111" s="1">
        <v>7794</v>
      </c>
      <c r="Q6111" s="1">
        <v>1088798</v>
      </c>
      <c r="R6111" s="1">
        <f t="shared" si="476"/>
        <v>0</v>
      </c>
      <c r="S6111" s="4">
        <v>144572.27889588932</v>
      </c>
      <c r="T6111" s="4">
        <v>238651.70439131148</v>
      </c>
      <c r="U6111" s="1">
        <f t="shared" si="477"/>
        <v>1088798</v>
      </c>
      <c r="V6111" s="4">
        <f t="shared" si="478"/>
        <v>705574.0167127992</v>
      </c>
      <c r="W6111" s="1" t="str">
        <f t="shared" si="479"/>
        <v>Favourable</v>
      </c>
    </row>
    <row r="6112" spans="1:23" x14ac:dyDescent="0.25">
      <c r="A6112" s="1"/>
      <c r="B6112" s="1"/>
      <c r="C6112" s="1"/>
      <c r="D6112" s="1"/>
      <c r="E6112" s="1"/>
      <c r="F6112" s="2"/>
      <c r="G6112" s="3"/>
      <c r="H6112" s="1"/>
      <c r="I6112" s="1"/>
      <c r="J6112" s="1" t="s">
        <v>6482</v>
      </c>
      <c r="K6112" s="2">
        <v>44992</v>
      </c>
      <c r="L6112" s="1" t="s">
        <v>4212</v>
      </c>
      <c r="M6112" s="1" t="str">
        <f t="shared" si="475"/>
        <v>Agricultural Extension</v>
      </c>
      <c r="N6112" s="1" t="s">
        <v>4210</v>
      </c>
      <c r="O6112" s="1" t="s">
        <v>4289</v>
      </c>
      <c r="P6112" s="1">
        <v>6953</v>
      </c>
      <c r="Q6112" s="1">
        <v>2044525</v>
      </c>
      <c r="R6112" s="1">
        <f t="shared" si="476"/>
        <v>45245</v>
      </c>
      <c r="S6112" s="4">
        <v>1970093.5016640283</v>
      </c>
      <c r="T6112" s="4">
        <v>481067.03540180129</v>
      </c>
      <c r="U6112" s="1">
        <f t="shared" si="477"/>
        <v>1999280</v>
      </c>
      <c r="V6112" s="4">
        <f t="shared" si="478"/>
        <v>-406635.53706582962</v>
      </c>
      <c r="W6112" s="1" t="str">
        <f t="shared" si="479"/>
        <v>Adverse</v>
      </c>
    </row>
    <row r="6113" spans="1:23" x14ac:dyDescent="0.25">
      <c r="A6113" s="1"/>
      <c r="B6113" s="1"/>
      <c r="C6113" s="1"/>
      <c r="D6113" s="1"/>
      <c r="E6113" s="1"/>
      <c r="F6113" s="2"/>
      <c r="G6113" s="3"/>
      <c r="H6113" s="1"/>
      <c r="I6113" s="1"/>
      <c r="J6113" s="1" t="s">
        <v>4952</v>
      </c>
      <c r="K6113" s="2">
        <v>45300</v>
      </c>
      <c r="L6113" s="1" t="s">
        <v>4238</v>
      </c>
      <c r="M6113" s="1" t="str">
        <f t="shared" si="475"/>
        <v>Education</v>
      </c>
      <c r="N6113" s="1" t="s">
        <v>4222</v>
      </c>
      <c r="O6113" s="1" t="s">
        <v>4264</v>
      </c>
      <c r="P6113" s="1">
        <v>9278</v>
      </c>
      <c r="Q6113" s="1">
        <v>2142351</v>
      </c>
      <c r="R6113" s="1">
        <f t="shared" si="476"/>
        <v>90041</v>
      </c>
      <c r="S6113" s="4">
        <v>2017376.1598957689</v>
      </c>
      <c r="T6113" s="4">
        <v>553065.26676448027</v>
      </c>
      <c r="U6113" s="1">
        <f t="shared" si="477"/>
        <v>2052310</v>
      </c>
      <c r="V6113" s="4">
        <f t="shared" si="478"/>
        <v>-428090.42666024901</v>
      </c>
      <c r="W6113" s="1" t="str">
        <f t="shared" si="479"/>
        <v>Adverse</v>
      </c>
    </row>
    <row r="6114" spans="1:23" x14ac:dyDescent="0.25">
      <c r="A6114" s="1"/>
      <c r="B6114" s="1"/>
      <c r="C6114" s="1"/>
      <c r="D6114" s="1"/>
      <c r="E6114" s="1"/>
      <c r="F6114" s="2"/>
      <c r="G6114" s="3"/>
      <c r="H6114" s="1"/>
      <c r="I6114" s="1"/>
      <c r="J6114" s="1" t="s">
        <v>8549</v>
      </c>
      <c r="K6114" s="2">
        <v>44495</v>
      </c>
      <c r="L6114" s="1" t="s">
        <v>4207</v>
      </c>
      <c r="M6114" s="1" t="str">
        <f t="shared" si="475"/>
        <v>Social Services</v>
      </c>
      <c r="N6114" s="1" t="s">
        <v>4222</v>
      </c>
      <c r="O6114" s="1" t="s">
        <v>4358</v>
      </c>
      <c r="P6114" s="1">
        <v>9419</v>
      </c>
      <c r="Q6114" s="1">
        <v>2235087</v>
      </c>
      <c r="R6114" s="1">
        <f t="shared" si="476"/>
        <v>14765</v>
      </c>
      <c r="S6114" s="4">
        <v>815666.16471898684</v>
      </c>
      <c r="T6114" s="4">
        <v>679392.30768645497</v>
      </c>
      <c r="U6114" s="1">
        <f t="shared" si="477"/>
        <v>2220322</v>
      </c>
      <c r="V6114" s="4">
        <f t="shared" si="478"/>
        <v>740028.5275945582</v>
      </c>
      <c r="W6114" s="1" t="str">
        <f t="shared" si="479"/>
        <v>Favourable</v>
      </c>
    </row>
    <row r="6115" spans="1:23" x14ac:dyDescent="0.25">
      <c r="A6115" s="1"/>
      <c r="B6115" s="1"/>
      <c r="C6115" s="1"/>
      <c r="D6115" s="1"/>
      <c r="E6115" s="1"/>
      <c r="F6115" s="2"/>
      <c r="G6115" s="3"/>
      <c r="H6115" s="1"/>
      <c r="I6115" s="1"/>
      <c r="J6115" s="1" t="s">
        <v>10016</v>
      </c>
      <c r="K6115" s="2">
        <v>44261</v>
      </c>
      <c r="L6115" s="1" t="s">
        <v>4212</v>
      </c>
      <c r="M6115" s="1" t="str">
        <f t="shared" si="475"/>
        <v>Agricultural Extension</v>
      </c>
      <c r="N6115" s="1" t="s">
        <v>4222</v>
      </c>
      <c r="O6115" s="1" t="s">
        <v>4289</v>
      </c>
      <c r="P6115" s="1">
        <v>6591</v>
      </c>
      <c r="Q6115" s="1">
        <v>1496426</v>
      </c>
      <c r="R6115" s="1">
        <f t="shared" si="476"/>
        <v>33732</v>
      </c>
      <c r="S6115" s="4">
        <v>1273704.9208407358</v>
      </c>
      <c r="T6115" s="4">
        <v>495561.3792275684</v>
      </c>
      <c r="U6115" s="1">
        <f t="shared" si="477"/>
        <v>1462694</v>
      </c>
      <c r="V6115" s="4">
        <f t="shared" si="478"/>
        <v>-272840.30006830418</v>
      </c>
      <c r="W6115" s="1" t="str">
        <f t="shared" si="479"/>
        <v>Adverse</v>
      </c>
    </row>
    <row r="6116" spans="1:23" x14ac:dyDescent="0.25">
      <c r="A6116" s="1"/>
      <c r="B6116" s="1"/>
      <c r="C6116" s="1"/>
      <c r="D6116" s="1"/>
      <c r="E6116" s="1"/>
      <c r="F6116" s="2"/>
      <c r="G6116" s="3"/>
      <c r="H6116" s="1"/>
      <c r="I6116" s="1"/>
      <c r="J6116" s="1" t="s">
        <v>9785</v>
      </c>
      <c r="K6116" s="2">
        <v>44780</v>
      </c>
      <c r="L6116" s="1" t="s">
        <v>4212</v>
      </c>
      <c r="M6116" s="1" t="str">
        <f t="shared" si="475"/>
        <v>Agricultural Extension</v>
      </c>
      <c r="N6116" s="1" t="s">
        <v>4222</v>
      </c>
      <c r="O6116" s="1" t="s">
        <v>4286</v>
      </c>
      <c r="P6116" s="1">
        <v>5810</v>
      </c>
      <c r="Q6116" s="1">
        <v>1067521</v>
      </c>
      <c r="R6116" s="1">
        <f t="shared" si="476"/>
        <v>38933</v>
      </c>
      <c r="S6116" s="4">
        <v>643680.83789424447</v>
      </c>
      <c r="T6116" s="4">
        <v>135008.07284576623</v>
      </c>
      <c r="U6116" s="1">
        <f t="shared" si="477"/>
        <v>1028588</v>
      </c>
      <c r="V6116" s="4">
        <f t="shared" si="478"/>
        <v>288832.08925998933</v>
      </c>
      <c r="W6116" s="1" t="str">
        <f t="shared" si="479"/>
        <v>Favourable</v>
      </c>
    </row>
    <row r="6117" spans="1:23" x14ac:dyDescent="0.25">
      <c r="A6117" s="1"/>
      <c r="B6117" s="1"/>
      <c r="C6117" s="1"/>
      <c r="D6117" s="1"/>
      <c r="E6117" s="1"/>
      <c r="F6117" s="2"/>
      <c r="G6117" s="3"/>
      <c r="H6117" s="1"/>
      <c r="I6117" s="1"/>
      <c r="J6117" s="1" t="s">
        <v>7983</v>
      </c>
      <c r="K6117" s="2">
        <v>45067</v>
      </c>
      <c r="L6117" s="1" t="s">
        <v>4207</v>
      </c>
      <c r="M6117" s="1" t="str">
        <f t="shared" si="475"/>
        <v>Social Services</v>
      </c>
      <c r="N6117" s="1" t="s">
        <v>4205</v>
      </c>
      <c r="O6117" s="1" t="s">
        <v>4259</v>
      </c>
      <c r="P6117" s="1">
        <v>7267</v>
      </c>
      <c r="Q6117" s="1">
        <v>2383136</v>
      </c>
      <c r="R6117" s="1">
        <f t="shared" si="476"/>
        <v>25754</v>
      </c>
      <c r="S6117" s="4">
        <v>1829281.6965992365</v>
      </c>
      <c r="T6117" s="4">
        <v>338480.99321198632</v>
      </c>
      <c r="U6117" s="1">
        <f t="shared" si="477"/>
        <v>2357382</v>
      </c>
      <c r="V6117" s="4">
        <f t="shared" si="478"/>
        <v>215373.31018877728</v>
      </c>
      <c r="W6117" s="1" t="str">
        <f t="shared" si="479"/>
        <v>Favourable</v>
      </c>
    </row>
    <row r="6118" spans="1:23" x14ac:dyDescent="0.25">
      <c r="A6118" s="1"/>
      <c r="B6118" s="1"/>
      <c r="C6118" s="1"/>
      <c r="D6118" s="1"/>
      <c r="E6118" s="1"/>
      <c r="F6118" s="2"/>
      <c r="G6118" s="3"/>
      <c r="H6118" s="1"/>
      <c r="I6118" s="1"/>
      <c r="J6118" s="1" t="s">
        <v>9342</v>
      </c>
      <c r="K6118" s="2">
        <v>45096</v>
      </c>
      <c r="L6118" s="1" t="s">
        <v>4212</v>
      </c>
      <c r="M6118" s="1" t="str">
        <f t="shared" si="475"/>
        <v>Agricultural Extension</v>
      </c>
      <c r="N6118" s="1" t="s">
        <v>4222</v>
      </c>
      <c r="O6118" s="1" t="s">
        <v>4311</v>
      </c>
      <c r="P6118" s="1">
        <v>9110</v>
      </c>
      <c r="Q6118" s="1">
        <v>2289306</v>
      </c>
      <c r="R6118" s="1">
        <f t="shared" si="476"/>
        <v>47001</v>
      </c>
      <c r="S6118" s="4">
        <v>1826697.6161603436</v>
      </c>
      <c r="T6118" s="4">
        <v>281407.61157377856</v>
      </c>
      <c r="U6118" s="1">
        <f t="shared" si="477"/>
        <v>2242305</v>
      </c>
      <c r="V6118" s="4">
        <f t="shared" si="478"/>
        <v>181200.77226587757</v>
      </c>
      <c r="W6118" s="1" t="str">
        <f t="shared" si="479"/>
        <v>Favourable</v>
      </c>
    </row>
    <row r="6119" spans="1:23" x14ac:dyDescent="0.25">
      <c r="A6119" s="1"/>
      <c r="B6119" s="1"/>
      <c r="C6119" s="1"/>
      <c r="D6119" s="1"/>
      <c r="E6119" s="1"/>
      <c r="F6119" s="2"/>
      <c r="G6119" s="3"/>
      <c r="H6119" s="1"/>
      <c r="I6119" s="1"/>
      <c r="J6119" s="1" t="s">
        <v>8454</v>
      </c>
      <c r="K6119" s="2">
        <v>44237</v>
      </c>
      <c r="L6119" s="1" t="s">
        <v>4238</v>
      </c>
      <c r="M6119" s="1" t="str">
        <f t="shared" si="475"/>
        <v>Education</v>
      </c>
      <c r="N6119" s="1" t="s">
        <v>4205</v>
      </c>
      <c r="O6119" s="1" t="s">
        <v>4479</v>
      </c>
      <c r="P6119" s="1">
        <v>8609</v>
      </c>
      <c r="Q6119" s="1">
        <v>571967</v>
      </c>
      <c r="R6119" s="1">
        <f t="shared" si="476"/>
        <v>38435</v>
      </c>
      <c r="S6119" s="4">
        <v>445409.32615111157</v>
      </c>
      <c r="T6119" s="4">
        <v>73187.589165633472</v>
      </c>
      <c r="U6119" s="1">
        <f t="shared" si="477"/>
        <v>533532</v>
      </c>
      <c r="V6119" s="4">
        <f t="shared" si="478"/>
        <v>53370.084683254943</v>
      </c>
      <c r="W6119" s="1" t="str">
        <f t="shared" si="479"/>
        <v>Favourable</v>
      </c>
    </row>
    <row r="6120" spans="1:23" x14ac:dyDescent="0.25">
      <c r="A6120" s="1"/>
      <c r="B6120" s="1"/>
      <c r="C6120" s="1"/>
      <c r="D6120" s="1"/>
      <c r="E6120" s="1"/>
      <c r="F6120" s="2"/>
      <c r="G6120" s="3"/>
      <c r="H6120" s="1"/>
      <c r="I6120" s="1"/>
      <c r="J6120" s="1" t="s">
        <v>5945</v>
      </c>
      <c r="K6120" s="2">
        <v>44747</v>
      </c>
      <c r="L6120" s="1" t="s">
        <v>4207</v>
      </c>
      <c r="M6120" s="1" t="str">
        <f t="shared" si="475"/>
        <v>Social Services</v>
      </c>
      <c r="N6120" s="1" t="s">
        <v>4222</v>
      </c>
      <c r="O6120" s="1" t="s">
        <v>4304</v>
      </c>
      <c r="P6120" s="1">
        <v>6102</v>
      </c>
      <c r="Q6120" s="1">
        <v>974071</v>
      </c>
      <c r="R6120" s="1">
        <f t="shared" si="476"/>
        <v>95875</v>
      </c>
      <c r="S6120" s="4">
        <v>281876.56211022142</v>
      </c>
      <c r="T6120" s="4">
        <v>80945.59591562688</v>
      </c>
      <c r="U6120" s="1">
        <f t="shared" si="477"/>
        <v>878196</v>
      </c>
      <c r="V6120" s="4">
        <f t="shared" si="478"/>
        <v>611248.84197415167</v>
      </c>
      <c r="W6120" s="1" t="str">
        <f t="shared" si="479"/>
        <v>Favourable</v>
      </c>
    </row>
    <row r="6121" spans="1:23" x14ac:dyDescent="0.25">
      <c r="A6121" s="1"/>
      <c r="B6121" s="1"/>
      <c r="C6121" s="1"/>
      <c r="D6121" s="1"/>
      <c r="E6121" s="1"/>
      <c r="F6121" s="2"/>
      <c r="G6121" s="3"/>
      <c r="H6121" s="1"/>
      <c r="I6121" s="1"/>
      <c r="J6121" s="1" t="s">
        <v>10042</v>
      </c>
      <c r="K6121" s="2">
        <v>44182</v>
      </c>
      <c r="L6121" s="1" t="s">
        <v>4238</v>
      </c>
      <c r="M6121" s="1" t="str">
        <f t="shared" si="475"/>
        <v>Education</v>
      </c>
      <c r="N6121" s="1" t="s">
        <v>4210</v>
      </c>
      <c r="O6121" s="1" t="s">
        <v>4330</v>
      </c>
      <c r="P6121" s="1">
        <v>6222</v>
      </c>
      <c r="Q6121" s="1">
        <v>1811800</v>
      </c>
      <c r="R6121" s="1">
        <f t="shared" si="476"/>
        <v>30575</v>
      </c>
      <c r="S6121" s="4">
        <v>858190.66047777398</v>
      </c>
      <c r="T6121" s="4">
        <v>180623.57076894949</v>
      </c>
      <c r="U6121" s="1">
        <f t="shared" si="477"/>
        <v>1781225</v>
      </c>
      <c r="V6121" s="4">
        <f t="shared" si="478"/>
        <v>772985.76875327656</v>
      </c>
      <c r="W6121" s="1" t="str">
        <f t="shared" si="479"/>
        <v>Favourable</v>
      </c>
    </row>
    <row r="6122" spans="1:23" x14ac:dyDescent="0.25">
      <c r="A6122" s="1"/>
      <c r="B6122" s="1"/>
      <c r="C6122" s="1"/>
      <c r="D6122" s="1"/>
      <c r="E6122" s="1"/>
      <c r="F6122" s="2"/>
      <c r="G6122" s="3"/>
      <c r="H6122" s="1"/>
      <c r="I6122" s="1"/>
      <c r="J6122" s="1" t="s">
        <v>10608</v>
      </c>
      <c r="K6122" s="2">
        <v>44683</v>
      </c>
      <c r="L6122" s="1" t="s">
        <v>4207</v>
      </c>
      <c r="M6122" s="1" t="str">
        <f t="shared" si="475"/>
        <v>Social Services</v>
      </c>
      <c r="N6122" s="1" t="s">
        <v>4205</v>
      </c>
      <c r="O6122" s="1" t="s">
        <v>4496</v>
      </c>
      <c r="P6122" s="1">
        <v>8300</v>
      </c>
      <c r="Q6122" s="1">
        <v>913378</v>
      </c>
      <c r="R6122" s="1">
        <f t="shared" si="476"/>
        <v>0</v>
      </c>
      <c r="S6122" s="4">
        <v>443196.74383949081</v>
      </c>
      <c r="T6122" s="4">
        <v>116042.5435730912</v>
      </c>
      <c r="U6122" s="1">
        <f t="shared" si="477"/>
        <v>913378</v>
      </c>
      <c r="V6122" s="4">
        <f t="shared" si="478"/>
        <v>354138.71258741803</v>
      </c>
      <c r="W6122" s="1" t="str">
        <f t="shared" si="479"/>
        <v>Favourable</v>
      </c>
    </row>
    <row r="6123" spans="1:23" x14ac:dyDescent="0.25">
      <c r="A6123" s="1"/>
      <c r="B6123" s="1"/>
      <c r="C6123" s="1"/>
      <c r="D6123" s="1"/>
      <c r="E6123" s="1"/>
      <c r="F6123" s="2"/>
      <c r="G6123" s="3"/>
      <c r="H6123" s="1"/>
      <c r="I6123" s="1"/>
      <c r="J6123" s="1" t="s">
        <v>4396</v>
      </c>
      <c r="K6123" s="2">
        <v>44324</v>
      </c>
      <c r="L6123" s="1" t="s">
        <v>4207</v>
      </c>
      <c r="M6123" s="1" t="str">
        <f t="shared" si="475"/>
        <v>Social Services</v>
      </c>
      <c r="N6123" s="1" t="s">
        <v>4205</v>
      </c>
      <c r="O6123" s="1" t="s">
        <v>4292</v>
      </c>
      <c r="P6123" s="1">
        <v>7294</v>
      </c>
      <c r="Q6123" s="1">
        <v>1782978</v>
      </c>
      <c r="R6123" s="1">
        <f t="shared" si="476"/>
        <v>57711</v>
      </c>
      <c r="S6123" s="4">
        <v>1171105.9649799531</v>
      </c>
      <c r="T6123" s="4">
        <v>9780.1689041794834</v>
      </c>
      <c r="U6123" s="1">
        <f t="shared" si="477"/>
        <v>1725267</v>
      </c>
      <c r="V6123" s="4">
        <f t="shared" si="478"/>
        <v>602091.86611586739</v>
      </c>
      <c r="W6123" s="1" t="str">
        <f t="shared" si="479"/>
        <v>Favourable</v>
      </c>
    </row>
    <row r="6124" spans="1:23" x14ac:dyDescent="0.25">
      <c r="A6124" s="1"/>
      <c r="B6124" s="1"/>
      <c r="C6124" s="1"/>
      <c r="D6124" s="1"/>
      <c r="E6124" s="1"/>
      <c r="F6124" s="2"/>
      <c r="G6124" s="3"/>
      <c r="H6124" s="1"/>
      <c r="I6124" s="1"/>
      <c r="J6124" s="1" t="s">
        <v>8009</v>
      </c>
      <c r="K6124" s="2">
        <v>44124</v>
      </c>
      <c r="L6124" s="1" t="s">
        <v>4207</v>
      </c>
      <c r="M6124" s="1" t="str">
        <f t="shared" si="475"/>
        <v>Social Services</v>
      </c>
      <c r="N6124" s="1" t="s">
        <v>4222</v>
      </c>
      <c r="O6124" s="1" t="s">
        <v>4379</v>
      </c>
      <c r="P6124" s="1">
        <v>8247</v>
      </c>
      <c r="Q6124" s="1">
        <v>1561508</v>
      </c>
      <c r="R6124" s="1">
        <f t="shared" si="476"/>
        <v>17939</v>
      </c>
      <c r="S6124" s="4">
        <v>692108.65468431148</v>
      </c>
      <c r="T6124" s="4">
        <v>194660.6874647873</v>
      </c>
      <c r="U6124" s="1">
        <f t="shared" si="477"/>
        <v>1543569</v>
      </c>
      <c r="V6124" s="4">
        <f t="shared" si="478"/>
        <v>674738.65785090125</v>
      </c>
      <c r="W6124" s="1" t="str">
        <f t="shared" si="479"/>
        <v>Favourable</v>
      </c>
    </row>
    <row r="6125" spans="1:23" x14ac:dyDescent="0.25">
      <c r="A6125" s="1"/>
      <c r="B6125" s="1"/>
      <c r="C6125" s="1"/>
      <c r="D6125" s="1"/>
      <c r="E6125" s="1"/>
      <c r="F6125" s="2"/>
      <c r="G6125" s="3"/>
      <c r="H6125" s="1"/>
      <c r="I6125" s="1"/>
      <c r="J6125" s="1" t="s">
        <v>10609</v>
      </c>
      <c r="K6125" s="2">
        <v>44875</v>
      </c>
      <c r="L6125" s="1" t="s">
        <v>4207</v>
      </c>
      <c r="M6125" s="1" t="str">
        <f t="shared" si="475"/>
        <v>Social Services</v>
      </c>
      <c r="N6125" s="1" t="s">
        <v>4205</v>
      </c>
      <c r="O6125" s="1" t="s">
        <v>4388</v>
      </c>
      <c r="P6125" s="1">
        <v>9071</v>
      </c>
      <c r="Q6125" s="1">
        <v>1948879</v>
      </c>
      <c r="R6125" s="1">
        <f t="shared" si="476"/>
        <v>0</v>
      </c>
      <c r="S6125" s="4">
        <v>264641.01493021677</v>
      </c>
      <c r="T6125" s="4">
        <v>254675.63147199448</v>
      </c>
      <c r="U6125" s="1">
        <f t="shared" si="477"/>
        <v>1948879</v>
      </c>
      <c r="V6125" s="4">
        <f t="shared" si="478"/>
        <v>1429562.3535977886</v>
      </c>
      <c r="W6125" s="1" t="str">
        <f t="shared" si="479"/>
        <v>Favourable</v>
      </c>
    </row>
    <row r="6126" spans="1:23" x14ac:dyDescent="0.25">
      <c r="A6126" s="1"/>
      <c r="B6126" s="1"/>
      <c r="C6126" s="1"/>
      <c r="D6126" s="1"/>
      <c r="E6126" s="1"/>
      <c r="F6126" s="2"/>
      <c r="G6126" s="3"/>
      <c r="H6126" s="1"/>
      <c r="I6126" s="1"/>
      <c r="J6126" s="1" t="s">
        <v>10037</v>
      </c>
      <c r="K6126" s="2">
        <v>44220</v>
      </c>
      <c r="L6126" s="1" t="s">
        <v>4238</v>
      </c>
      <c r="M6126" s="1" t="str">
        <f t="shared" si="475"/>
        <v>Education</v>
      </c>
      <c r="N6126" s="1" t="s">
        <v>4205</v>
      </c>
      <c r="O6126" s="1" t="s">
        <v>4335</v>
      </c>
      <c r="P6126" s="1">
        <v>6527</v>
      </c>
      <c r="Q6126" s="1">
        <v>896119</v>
      </c>
      <c r="R6126" s="1">
        <f t="shared" si="476"/>
        <v>51502</v>
      </c>
      <c r="S6126" s="4">
        <v>793050.46643667575</v>
      </c>
      <c r="T6126" s="4">
        <v>199422.23956552811</v>
      </c>
      <c r="U6126" s="1">
        <f t="shared" si="477"/>
        <v>844617</v>
      </c>
      <c r="V6126" s="4">
        <f t="shared" si="478"/>
        <v>-96353.706002203864</v>
      </c>
      <c r="W6126" s="1" t="str">
        <f t="shared" si="479"/>
        <v>Adverse</v>
      </c>
    </row>
    <row r="6127" spans="1:23" x14ac:dyDescent="0.25">
      <c r="A6127" s="1"/>
      <c r="B6127" s="1"/>
      <c r="C6127" s="1"/>
      <c r="D6127" s="1"/>
      <c r="E6127" s="1"/>
      <c r="F6127" s="2"/>
      <c r="G6127" s="3"/>
      <c r="H6127" s="1"/>
      <c r="I6127" s="1"/>
      <c r="J6127" s="1" t="s">
        <v>7433</v>
      </c>
      <c r="K6127" s="2">
        <v>45003</v>
      </c>
      <c r="L6127" s="1" t="s">
        <v>4238</v>
      </c>
      <c r="M6127" s="1" t="str">
        <f t="shared" si="475"/>
        <v>Education</v>
      </c>
      <c r="N6127" s="1" t="s">
        <v>4222</v>
      </c>
      <c r="O6127" s="1" t="s">
        <v>4476</v>
      </c>
      <c r="P6127" s="1">
        <v>9376</v>
      </c>
      <c r="Q6127" s="1">
        <v>2117043</v>
      </c>
      <c r="R6127" s="1">
        <f t="shared" si="476"/>
        <v>25670</v>
      </c>
      <c r="S6127" s="4">
        <v>1124462.8722018679</v>
      </c>
      <c r="T6127" s="4">
        <v>219918.32704392934</v>
      </c>
      <c r="U6127" s="1">
        <f t="shared" si="477"/>
        <v>2091373</v>
      </c>
      <c r="V6127" s="4">
        <f t="shared" si="478"/>
        <v>772661.80075420276</v>
      </c>
      <c r="W6127" s="1" t="str">
        <f t="shared" si="479"/>
        <v>Favourable</v>
      </c>
    </row>
    <row r="6128" spans="1:23" x14ac:dyDescent="0.25">
      <c r="A6128" s="1"/>
      <c r="B6128" s="1"/>
      <c r="C6128" s="1"/>
      <c r="D6128" s="1"/>
      <c r="E6128" s="1"/>
      <c r="F6128" s="2"/>
      <c r="G6128" s="3"/>
      <c r="H6128" s="1"/>
      <c r="I6128" s="1"/>
      <c r="J6128" s="1" t="s">
        <v>9852</v>
      </c>
      <c r="K6128" s="2">
        <v>44924</v>
      </c>
      <c r="L6128" s="1" t="s">
        <v>4238</v>
      </c>
      <c r="M6128" s="1" t="str">
        <f t="shared" si="475"/>
        <v>Education</v>
      </c>
      <c r="N6128" s="1" t="s">
        <v>4205</v>
      </c>
      <c r="O6128" s="1" t="s">
        <v>4361</v>
      </c>
      <c r="P6128" s="1">
        <v>8629</v>
      </c>
      <c r="Q6128" s="1">
        <v>756984</v>
      </c>
      <c r="R6128" s="1">
        <f t="shared" si="476"/>
        <v>47435</v>
      </c>
      <c r="S6128" s="4">
        <v>587055.80874035018</v>
      </c>
      <c r="T6128" s="4">
        <v>192969.43341795576</v>
      </c>
      <c r="U6128" s="1">
        <f t="shared" si="477"/>
        <v>709549</v>
      </c>
      <c r="V6128" s="4">
        <f t="shared" si="478"/>
        <v>-23041.242158305948</v>
      </c>
      <c r="W6128" s="1" t="str">
        <f t="shared" si="479"/>
        <v>Adverse</v>
      </c>
    </row>
    <row r="6129" spans="1:23" x14ac:dyDescent="0.25">
      <c r="A6129" s="1"/>
      <c r="B6129" s="1"/>
      <c r="C6129" s="1"/>
      <c r="D6129" s="1"/>
      <c r="E6129" s="1"/>
      <c r="F6129" s="2"/>
      <c r="G6129" s="3"/>
      <c r="H6129" s="1"/>
      <c r="I6129" s="1"/>
      <c r="J6129" s="1" t="s">
        <v>7826</v>
      </c>
      <c r="K6129" s="2">
        <v>45072</v>
      </c>
      <c r="L6129" s="1" t="s">
        <v>4212</v>
      </c>
      <c r="M6129" s="1" t="str">
        <f t="shared" si="475"/>
        <v>Agricultural Extension</v>
      </c>
      <c r="N6129" s="1" t="s">
        <v>4222</v>
      </c>
      <c r="O6129" s="1" t="s">
        <v>4233</v>
      </c>
      <c r="P6129" s="1">
        <v>9191</v>
      </c>
      <c r="Q6129" s="1">
        <v>1874968</v>
      </c>
      <c r="R6129" s="1">
        <f t="shared" si="476"/>
        <v>22446</v>
      </c>
      <c r="S6129" s="4">
        <v>874470.52397161897</v>
      </c>
      <c r="T6129" s="4">
        <v>552548.73633008671</v>
      </c>
      <c r="U6129" s="1">
        <f t="shared" si="477"/>
        <v>1852522</v>
      </c>
      <c r="V6129" s="4">
        <f t="shared" si="478"/>
        <v>447948.73969829432</v>
      </c>
      <c r="W6129" s="1" t="str">
        <f t="shared" si="479"/>
        <v>Favourable</v>
      </c>
    </row>
    <row r="6130" spans="1:23" x14ac:dyDescent="0.25">
      <c r="A6130" s="1"/>
      <c r="B6130" s="1"/>
      <c r="C6130" s="1"/>
      <c r="D6130" s="1"/>
      <c r="E6130" s="1"/>
      <c r="F6130" s="2"/>
      <c r="G6130" s="3"/>
      <c r="H6130" s="1"/>
      <c r="I6130" s="1"/>
      <c r="J6130" s="1" t="s">
        <v>10610</v>
      </c>
      <c r="K6130" s="2">
        <v>43978</v>
      </c>
      <c r="L6130" s="1" t="s">
        <v>4238</v>
      </c>
      <c r="M6130" s="1" t="str">
        <f t="shared" si="475"/>
        <v>Education</v>
      </c>
      <c r="N6130" s="1" t="s">
        <v>4205</v>
      </c>
      <c r="O6130" s="1" t="s">
        <v>4345</v>
      </c>
      <c r="P6130" s="1">
        <v>7739</v>
      </c>
      <c r="Q6130" s="1">
        <v>806769</v>
      </c>
      <c r="R6130" s="1">
        <f t="shared" si="476"/>
        <v>0</v>
      </c>
      <c r="S6130" s="4">
        <v>403042.93563419272</v>
      </c>
      <c r="T6130" s="4">
        <v>97419.431528511384</v>
      </c>
      <c r="U6130" s="1">
        <f t="shared" si="477"/>
        <v>806769</v>
      </c>
      <c r="V6130" s="4">
        <f t="shared" si="478"/>
        <v>306306.63283729588</v>
      </c>
      <c r="W6130" s="1" t="str">
        <f t="shared" si="479"/>
        <v>Favourable</v>
      </c>
    </row>
    <row r="6131" spans="1:23" x14ac:dyDescent="0.25">
      <c r="A6131" s="1"/>
      <c r="B6131" s="1"/>
      <c r="C6131" s="1"/>
      <c r="D6131" s="1"/>
      <c r="E6131" s="1"/>
      <c r="F6131" s="2"/>
      <c r="G6131" s="3"/>
      <c r="H6131" s="1"/>
      <c r="I6131" s="1"/>
      <c r="J6131" s="1" t="s">
        <v>4341</v>
      </c>
      <c r="K6131" s="2">
        <v>45127</v>
      </c>
      <c r="L6131" s="1" t="s">
        <v>4207</v>
      </c>
      <c r="M6131" s="1" t="str">
        <f t="shared" si="475"/>
        <v>Social Services</v>
      </c>
      <c r="N6131" s="1" t="s">
        <v>4205</v>
      </c>
      <c r="O6131" s="1" t="s">
        <v>4361</v>
      </c>
      <c r="P6131" s="1">
        <v>6567</v>
      </c>
      <c r="Q6131" s="1">
        <v>1852497</v>
      </c>
      <c r="R6131" s="1">
        <f t="shared" si="476"/>
        <v>47026</v>
      </c>
      <c r="S6131" s="4">
        <v>1800772.1440010336</v>
      </c>
      <c r="T6131" s="4">
        <v>472730.74606123543</v>
      </c>
      <c r="U6131" s="1">
        <f t="shared" si="477"/>
        <v>1805471</v>
      </c>
      <c r="V6131" s="4">
        <f t="shared" si="478"/>
        <v>-421005.89006226882</v>
      </c>
      <c r="W6131" s="1" t="str">
        <f t="shared" si="479"/>
        <v>Adverse</v>
      </c>
    </row>
    <row r="6132" spans="1:23" x14ac:dyDescent="0.25">
      <c r="A6132" s="1"/>
      <c r="B6132" s="1"/>
      <c r="C6132" s="1"/>
      <c r="D6132" s="1"/>
      <c r="E6132" s="1"/>
      <c r="F6132" s="2"/>
      <c r="G6132" s="3"/>
      <c r="H6132" s="1"/>
      <c r="I6132" s="1"/>
      <c r="J6132" s="1" t="s">
        <v>10611</v>
      </c>
      <c r="K6132" s="2">
        <v>43833</v>
      </c>
      <c r="L6132" s="1" t="s">
        <v>4207</v>
      </c>
      <c r="M6132" s="1" t="str">
        <f t="shared" si="475"/>
        <v>Social Services</v>
      </c>
      <c r="N6132" s="1" t="s">
        <v>4222</v>
      </c>
      <c r="O6132" s="1" t="s">
        <v>4211</v>
      </c>
      <c r="P6132" s="1">
        <v>6565</v>
      </c>
      <c r="Q6132" s="1">
        <v>906434</v>
      </c>
      <c r="R6132" s="1">
        <f t="shared" si="476"/>
        <v>0</v>
      </c>
      <c r="S6132" s="4">
        <v>743380.04955984373</v>
      </c>
      <c r="T6132" s="4">
        <v>36126.157596768775</v>
      </c>
      <c r="U6132" s="1">
        <f t="shared" si="477"/>
        <v>906434</v>
      </c>
      <c r="V6132" s="4">
        <f t="shared" si="478"/>
        <v>126927.79284338746</v>
      </c>
      <c r="W6132" s="1" t="str">
        <f t="shared" si="479"/>
        <v>Favourable</v>
      </c>
    </row>
    <row r="6133" spans="1:23" x14ac:dyDescent="0.25">
      <c r="A6133" s="1"/>
      <c r="B6133" s="1"/>
      <c r="C6133" s="1"/>
      <c r="D6133" s="1"/>
      <c r="E6133" s="1"/>
      <c r="F6133" s="2"/>
      <c r="G6133" s="3"/>
      <c r="H6133" s="1"/>
      <c r="I6133" s="1"/>
      <c r="J6133" s="1" t="s">
        <v>10612</v>
      </c>
      <c r="K6133" s="2">
        <v>45271</v>
      </c>
      <c r="L6133" s="1" t="s">
        <v>4207</v>
      </c>
      <c r="M6133" s="1" t="str">
        <f t="shared" si="475"/>
        <v>Social Services</v>
      </c>
      <c r="N6133" s="1" t="s">
        <v>4210</v>
      </c>
      <c r="O6133" s="1" t="s">
        <v>4267</v>
      </c>
      <c r="P6133" s="1">
        <v>9095</v>
      </c>
      <c r="Q6133" s="1">
        <v>2437232</v>
      </c>
      <c r="R6133" s="1">
        <f t="shared" si="476"/>
        <v>0</v>
      </c>
      <c r="S6133" s="4">
        <v>170949.34067392492</v>
      </c>
      <c r="T6133" s="4">
        <v>582028.5212984411</v>
      </c>
      <c r="U6133" s="1">
        <f t="shared" si="477"/>
        <v>2437232</v>
      </c>
      <c r="V6133" s="4">
        <f t="shared" si="478"/>
        <v>1684254.138027634</v>
      </c>
      <c r="W6133" s="1" t="str">
        <f t="shared" si="479"/>
        <v>Favourable</v>
      </c>
    </row>
    <row r="6134" spans="1:23" x14ac:dyDescent="0.25">
      <c r="A6134" s="1"/>
      <c r="B6134" s="1"/>
      <c r="C6134" s="1"/>
      <c r="D6134" s="1"/>
      <c r="E6134" s="1"/>
      <c r="F6134" s="2"/>
      <c r="G6134" s="3"/>
      <c r="H6134" s="1"/>
      <c r="I6134" s="1"/>
      <c r="J6134" s="1" t="s">
        <v>8894</v>
      </c>
      <c r="K6134" s="2">
        <v>44323</v>
      </c>
      <c r="L6134" s="1" t="s">
        <v>4207</v>
      </c>
      <c r="M6134" s="1" t="str">
        <f t="shared" si="475"/>
        <v>Social Services</v>
      </c>
      <c r="N6134" s="1" t="s">
        <v>4222</v>
      </c>
      <c r="O6134" s="1" t="s">
        <v>4226</v>
      </c>
      <c r="P6134" s="1">
        <v>8917</v>
      </c>
      <c r="Q6134" s="1">
        <v>2462304</v>
      </c>
      <c r="R6134" s="1">
        <f t="shared" si="476"/>
        <v>23060</v>
      </c>
      <c r="S6134" s="4">
        <v>2334238.7953855973</v>
      </c>
      <c r="T6134" s="4">
        <v>610470.61263917398</v>
      </c>
      <c r="U6134" s="1">
        <f t="shared" si="477"/>
        <v>2439244</v>
      </c>
      <c r="V6134" s="4">
        <f t="shared" si="478"/>
        <v>-482405.40802477114</v>
      </c>
      <c r="W6134" s="1" t="str">
        <f t="shared" si="479"/>
        <v>Adverse</v>
      </c>
    </row>
    <row r="6135" spans="1:23" x14ac:dyDescent="0.25">
      <c r="A6135" s="1"/>
      <c r="B6135" s="1"/>
      <c r="C6135" s="1"/>
      <c r="D6135" s="1"/>
      <c r="E6135" s="1"/>
      <c r="F6135" s="2"/>
      <c r="G6135" s="3"/>
      <c r="H6135" s="1"/>
      <c r="I6135" s="1"/>
      <c r="J6135" s="1" t="s">
        <v>5626</v>
      </c>
      <c r="K6135" s="2">
        <v>44115</v>
      </c>
      <c r="L6135" s="1" t="s">
        <v>4207</v>
      </c>
      <c r="M6135" s="1" t="str">
        <f t="shared" si="475"/>
        <v>Social Services</v>
      </c>
      <c r="N6135" s="1" t="s">
        <v>4222</v>
      </c>
      <c r="O6135" s="1" t="s">
        <v>4264</v>
      </c>
      <c r="P6135" s="1">
        <v>6318</v>
      </c>
      <c r="Q6135" s="1">
        <v>959395</v>
      </c>
      <c r="R6135" s="1">
        <f t="shared" si="476"/>
        <v>67526</v>
      </c>
      <c r="S6135" s="4">
        <v>912835.52095603151</v>
      </c>
      <c r="T6135" s="4">
        <v>163558.3297362866</v>
      </c>
      <c r="U6135" s="1">
        <f t="shared" si="477"/>
        <v>891869</v>
      </c>
      <c r="V6135" s="4">
        <f t="shared" si="478"/>
        <v>-116998.85069231805</v>
      </c>
      <c r="W6135" s="1" t="str">
        <f t="shared" si="479"/>
        <v>Adverse</v>
      </c>
    </row>
    <row r="6136" spans="1:23" x14ac:dyDescent="0.25">
      <c r="A6136" s="1"/>
      <c r="B6136" s="1"/>
      <c r="C6136" s="1"/>
      <c r="D6136" s="1"/>
      <c r="E6136" s="1"/>
      <c r="F6136" s="2"/>
      <c r="G6136" s="3"/>
      <c r="H6136" s="1"/>
      <c r="I6136" s="1"/>
      <c r="J6136" s="1" t="s">
        <v>10613</v>
      </c>
      <c r="K6136" s="2">
        <v>43960</v>
      </c>
      <c r="L6136" s="1" t="s">
        <v>4207</v>
      </c>
      <c r="M6136" s="1" t="str">
        <f t="shared" si="475"/>
        <v>Social Services</v>
      </c>
      <c r="N6136" s="1" t="s">
        <v>4210</v>
      </c>
      <c r="O6136" s="1" t="s">
        <v>4314</v>
      </c>
      <c r="P6136" s="1">
        <v>7386</v>
      </c>
      <c r="Q6136" s="1">
        <v>323950</v>
      </c>
      <c r="R6136" s="1">
        <f t="shared" si="476"/>
        <v>0</v>
      </c>
      <c r="S6136" s="4">
        <v>7047.3846459772431</v>
      </c>
      <c r="T6136" s="4">
        <v>80753.105319177324</v>
      </c>
      <c r="U6136" s="1">
        <f t="shared" si="477"/>
        <v>323950</v>
      </c>
      <c r="V6136" s="4">
        <f t="shared" si="478"/>
        <v>236149.51003484544</v>
      </c>
      <c r="W6136" s="1" t="str">
        <f t="shared" si="479"/>
        <v>Favourable</v>
      </c>
    </row>
    <row r="6137" spans="1:23" x14ac:dyDescent="0.25">
      <c r="A6137" s="1"/>
      <c r="B6137" s="1"/>
      <c r="C6137" s="1"/>
      <c r="D6137" s="1"/>
      <c r="E6137" s="1"/>
      <c r="F6137" s="2"/>
      <c r="G6137" s="3"/>
      <c r="H6137" s="1"/>
      <c r="I6137" s="1"/>
      <c r="J6137" s="1" t="s">
        <v>10614</v>
      </c>
      <c r="K6137" s="2">
        <v>44730</v>
      </c>
      <c r="L6137" s="1" t="s">
        <v>4207</v>
      </c>
      <c r="M6137" s="1" t="str">
        <f t="shared" si="475"/>
        <v>Social Services</v>
      </c>
      <c r="N6137" s="1" t="s">
        <v>4205</v>
      </c>
      <c r="O6137" s="1" t="s">
        <v>4458</v>
      </c>
      <c r="P6137" s="1">
        <v>9135</v>
      </c>
      <c r="Q6137" s="1">
        <v>1568529</v>
      </c>
      <c r="R6137" s="1">
        <f t="shared" si="476"/>
        <v>0</v>
      </c>
      <c r="S6137" s="4">
        <v>735830.63538053632</v>
      </c>
      <c r="T6137" s="4">
        <v>129765.98197598245</v>
      </c>
      <c r="U6137" s="1">
        <f t="shared" si="477"/>
        <v>1568529</v>
      </c>
      <c r="V6137" s="4">
        <f t="shared" si="478"/>
        <v>702932.38264348125</v>
      </c>
      <c r="W6137" s="1" t="str">
        <f t="shared" si="479"/>
        <v>Favourable</v>
      </c>
    </row>
    <row r="6138" spans="1:23" x14ac:dyDescent="0.25">
      <c r="A6138" s="1"/>
      <c r="B6138" s="1"/>
      <c r="C6138" s="1"/>
      <c r="D6138" s="1"/>
      <c r="E6138" s="1"/>
      <c r="F6138" s="2"/>
      <c r="G6138" s="3"/>
      <c r="H6138" s="1"/>
      <c r="I6138" s="1"/>
      <c r="J6138" s="1" t="s">
        <v>10615</v>
      </c>
      <c r="K6138" s="2">
        <v>44008</v>
      </c>
      <c r="L6138" s="1" t="s">
        <v>4238</v>
      </c>
      <c r="M6138" s="1" t="str">
        <f t="shared" si="475"/>
        <v>Education</v>
      </c>
      <c r="N6138" s="1" t="s">
        <v>4205</v>
      </c>
      <c r="O6138" s="1" t="s">
        <v>4264</v>
      </c>
      <c r="P6138" s="1">
        <v>8894</v>
      </c>
      <c r="Q6138" s="1">
        <v>1352036</v>
      </c>
      <c r="R6138" s="1">
        <f t="shared" si="476"/>
        <v>0</v>
      </c>
      <c r="S6138" s="4">
        <v>1077549.0711091862</v>
      </c>
      <c r="T6138" s="4">
        <v>37283.287703754104</v>
      </c>
      <c r="U6138" s="1">
        <f t="shared" si="477"/>
        <v>1352036</v>
      </c>
      <c r="V6138" s="4">
        <f t="shared" si="478"/>
        <v>237203.64118705969</v>
      </c>
      <c r="W6138" s="1" t="str">
        <f t="shared" si="479"/>
        <v>Favourable</v>
      </c>
    </row>
    <row r="6139" spans="1:23" x14ac:dyDescent="0.25">
      <c r="A6139" s="1"/>
      <c r="B6139" s="1"/>
      <c r="C6139" s="1"/>
      <c r="D6139" s="1"/>
      <c r="E6139" s="1"/>
      <c r="F6139" s="2"/>
      <c r="G6139" s="3"/>
      <c r="H6139" s="1"/>
      <c r="I6139" s="1"/>
      <c r="J6139" s="1" t="s">
        <v>8432</v>
      </c>
      <c r="K6139" s="2">
        <v>44099</v>
      </c>
      <c r="L6139" s="1" t="s">
        <v>4207</v>
      </c>
      <c r="M6139" s="1" t="str">
        <f t="shared" si="475"/>
        <v>Social Services</v>
      </c>
      <c r="N6139" s="1" t="s">
        <v>4205</v>
      </c>
      <c r="O6139" s="1" t="s">
        <v>4259</v>
      </c>
      <c r="P6139" s="1">
        <v>8300</v>
      </c>
      <c r="Q6139" s="1">
        <v>2304063</v>
      </c>
      <c r="R6139" s="1">
        <f t="shared" si="476"/>
        <v>20878</v>
      </c>
      <c r="S6139" s="4">
        <v>117284.41388399176</v>
      </c>
      <c r="T6139" s="4">
        <v>631044.07010360796</v>
      </c>
      <c r="U6139" s="1">
        <f t="shared" si="477"/>
        <v>2283185</v>
      </c>
      <c r="V6139" s="4">
        <f t="shared" si="478"/>
        <v>1555734.5160124004</v>
      </c>
      <c r="W6139" s="1" t="str">
        <f t="shared" si="479"/>
        <v>Favourable</v>
      </c>
    </row>
    <row r="6140" spans="1:23" x14ac:dyDescent="0.25">
      <c r="A6140" s="1"/>
      <c r="B6140" s="1"/>
      <c r="C6140" s="1"/>
      <c r="D6140" s="1"/>
      <c r="E6140" s="1"/>
      <c r="F6140" s="2"/>
      <c r="G6140" s="3"/>
      <c r="H6140" s="1"/>
      <c r="I6140" s="1"/>
      <c r="J6140" s="1" t="s">
        <v>6582</v>
      </c>
      <c r="K6140" s="2">
        <v>45230</v>
      </c>
      <c r="L6140" s="1" t="s">
        <v>4227</v>
      </c>
      <c r="M6140" s="1" t="str">
        <f t="shared" si="475"/>
        <v>Infrastructure</v>
      </c>
      <c r="N6140" s="1" t="s">
        <v>4205</v>
      </c>
      <c r="O6140" s="1" t="s">
        <v>4273</v>
      </c>
      <c r="P6140" s="1">
        <v>7180</v>
      </c>
      <c r="Q6140" s="1">
        <v>2293965</v>
      </c>
      <c r="R6140" s="1">
        <f t="shared" si="476"/>
        <v>21240</v>
      </c>
      <c r="S6140" s="4">
        <v>1830752.0359885644</v>
      </c>
      <c r="T6140" s="4">
        <v>289518.21000986715</v>
      </c>
      <c r="U6140" s="1">
        <f t="shared" si="477"/>
        <v>2272725</v>
      </c>
      <c r="V6140" s="4">
        <f t="shared" si="478"/>
        <v>173694.75400156854</v>
      </c>
      <c r="W6140" s="1" t="str">
        <f t="shared" si="479"/>
        <v>Favourable</v>
      </c>
    </row>
    <row r="6141" spans="1:23" x14ac:dyDescent="0.25">
      <c r="A6141" s="1"/>
      <c r="B6141" s="1"/>
      <c r="C6141" s="1"/>
      <c r="D6141" s="1"/>
      <c r="E6141" s="1"/>
      <c r="F6141" s="2"/>
      <c r="G6141" s="3"/>
      <c r="H6141" s="1"/>
      <c r="I6141" s="1"/>
      <c r="J6141" s="1" t="s">
        <v>9722</v>
      </c>
      <c r="K6141" s="2">
        <v>44399</v>
      </c>
      <c r="L6141" s="1" t="s">
        <v>4207</v>
      </c>
      <c r="M6141" s="1" t="str">
        <f t="shared" si="475"/>
        <v>Social Services</v>
      </c>
      <c r="N6141" s="1" t="s">
        <v>4205</v>
      </c>
      <c r="O6141" s="1" t="s">
        <v>4330</v>
      </c>
      <c r="P6141" s="1">
        <v>6394</v>
      </c>
      <c r="Q6141" s="1">
        <v>920119</v>
      </c>
      <c r="R6141" s="1">
        <f t="shared" si="476"/>
        <v>41655</v>
      </c>
      <c r="S6141" s="4">
        <v>346269.8865617452</v>
      </c>
      <c r="T6141" s="4">
        <v>221656.89553742961</v>
      </c>
      <c r="U6141" s="1">
        <f t="shared" si="477"/>
        <v>878464</v>
      </c>
      <c r="V6141" s="4">
        <f t="shared" si="478"/>
        <v>352192.2179008252</v>
      </c>
      <c r="W6141" s="1" t="str">
        <f t="shared" si="479"/>
        <v>Favourable</v>
      </c>
    </row>
    <row r="6142" spans="1:23" x14ac:dyDescent="0.25">
      <c r="A6142" s="1"/>
      <c r="B6142" s="1"/>
      <c r="C6142" s="1"/>
      <c r="D6142" s="1"/>
      <c r="E6142" s="1"/>
      <c r="F6142" s="2"/>
      <c r="G6142" s="3"/>
      <c r="H6142" s="1"/>
      <c r="I6142" s="1"/>
      <c r="J6142" s="1" t="s">
        <v>10616</v>
      </c>
      <c r="K6142" s="2">
        <v>44219</v>
      </c>
      <c r="L6142" s="1" t="s">
        <v>4207</v>
      </c>
      <c r="M6142" s="1" t="str">
        <f t="shared" si="475"/>
        <v>Social Services</v>
      </c>
      <c r="N6142" s="1" t="s">
        <v>4210</v>
      </c>
      <c r="O6142" s="1" t="s">
        <v>4325</v>
      </c>
      <c r="P6142" s="1">
        <v>7930</v>
      </c>
      <c r="Q6142" s="1">
        <v>2381742</v>
      </c>
      <c r="R6142" s="1">
        <f t="shared" si="476"/>
        <v>0</v>
      </c>
      <c r="S6142" s="4">
        <v>916184.99362447404</v>
      </c>
      <c r="T6142" s="4">
        <v>629427.06605080946</v>
      </c>
      <c r="U6142" s="1">
        <f t="shared" si="477"/>
        <v>2381742</v>
      </c>
      <c r="V6142" s="4">
        <f t="shared" si="478"/>
        <v>836129.9403247165</v>
      </c>
      <c r="W6142" s="1" t="str">
        <f t="shared" si="479"/>
        <v>Favourable</v>
      </c>
    </row>
    <row r="6143" spans="1:23" x14ac:dyDescent="0.25">
      <c r="A6143" s="1"/>
      <c r="B6143" s="1"/>
      <c r="C6143" s="1"/>
      <c r="D6143" s="1"/>
      <c r="E6143" s="1"/>
      <c r="F6143" s="2"/>
      <c r="G6143" s="3"/>
      <c r="H6143" s="1"/>
      <c r="I6143" s="1"/>
      <c r="J6143" s="1" t="s">
        <v>9729</v>
      </c>
      <c r="K6143" s="2">
        <v>43942</v>
      </c>
      <c r="L6143" s="1" t="s">
        <v>4207</v>
      </c>
      <c r="M6143" s="1" t="str">
        <f t="shared" si="475"/>
        <v>Social Services</v>
      </c>
      <c r="N6143" s="1" t="s">
        <v>4205</v>
      </c>
      <c r="O6143" s="1" t="s">
        <v>4476</v>
      </c>
      <c r="P6143" s="1">
        <v>7145</v>
      </c>
      <c r="Q6143" s="1">
        <v>844913</v>
      </c>
      <c r="R6143" s="1">
        <f t="shared" si="476"/>
        <v>48128</v>
      </c>
      <c r="S6143" s="4">
        <v>395608.87762529164</v>
      </c>
      <c r="T6143" s="4">
        <v>162444.6032294608</v>
      </c>
      <c r="U6143" s="1">
        <f t="shared" si="477"/>
        <v>796785</v>
      </c>
      <c r="V6143" s="4">
        <f t="shared" si="478"/>
        <v>286859.51914524753</v>
      </c>
      <c r="W6143" s="1" t="str">
        <f t="shared" si="479"/>
        <v>Favourable</v>
      </c>
    </row>
    <row r="6144" spans="1:23" x14ac:dyDescent="0.25">
      <c r="A6144" s="1"/>
      <c r="B6144" s="1"/>
      <c r="C6144" s="1"/>
      <c r="D6144" s="1"/>
      <c r="E6144" s="1"/>
      <c r="F6144" s="2"/>
      <c r="G6144" s="3"/>
      <c r="H6144" s="1"/>
      <c r="I6144" s="1"/>
      <c r="J6144" s="1" t="s">
        <v>9600</v>
      </c>
      <c r="K6144" s="2">
        <v>44497</v>
      </c>
      <c r="L6144" s="1" t="s">
        <v>4227</v>
      </c>
      <c r="M6144" s="1" t="str">
        <f t="shared" si="475"/>
        <v>Infrastructure</v>
      </c>
      <c r="N6144" s="1" t="s">
        <v>4210</v>
      </c>
      <c r="O6144" s="1" t="s">
        <v>4358</v>
      </c>
      <c r="P6144" s="1">
        <v>6422</v>
      </c>
      <c r="Q6144" s="1">
        <v>666669</v>
      </c>
      <c r="R6144" s="1">
        <f t="shared" si="476"/>
        <v>36791</v>
      </c>
      <c r="S6144" s="4">
        <v>30689.357488620277</v>
      </c>
      <c r="T6144" s="4">
        <v>88760.296347780517</v>
      </c>
      <c r="U6144" s="1">
        <f t="shared" si="477"/>
        <v>629878</v>
      </c>
      <c r="V6144" s="4">
        <f t="shared" si="478"/>
        <v>547219.34616359917</v>
      </c>
      <c r="W6144" s="1" t="str">
        <f t="shared" si="479"/>
        <v>Favourable</v>
      </c>
    </row>
    <row r="6145" spans="1:23" x14ac:dyDescent="0.25">
      <c r="A6145" s="1"/>
      <c r="B6145" s="1"/>
      <c r="C6145" s="1"/>
      <c r="D6145" s="1"/>
      <c r="E6145" s="1"/>
      <c r="F6145" s="2"/>
      <c r="G6145" s="3"/>
      <c r="H6145" s="1"/>
      <c r="I6145" s="1"/>
      <c r="J6145" s="1" t="s">
        <v>5220</v>
      </c>
      <c r="K6145" s="2">
        <v>44611</v>
      </c>
      <c r="L6145" s="1" t="s">
        <v>4227</v>
      </c>
      <c r="M6145" s="1" t="str">
        <f t="shared" si="475"/>
        <v>Infrastructure</v>
      </c>
      <c r="N6145" s="1" t="s">
        <v>4205</v>
      </c>
      <c r="O6145" s="1" t="s">
        <v>4267</v>
      </c>
      <c r="P6145" s="1">
        <v>5747</v>
      </c>
      <c r="Q6145" s="1">
        <v>2343316</v>
      </c>
      <c r="R6145" s="1">
        <f t="shared" si="476"/>
        <v>62549</v>
      </c>
      <c r="S6145" s="4">
        <v>302254.21767998743</v>
      </c>
      <c r="T6145" s="4">
        <v>311730.80348827253</v>
      </c>
      <c r="U6145" s="1">
        <f t="shared" si="477"/>
        <v>2280767</v>
      </c>
      <c r="V6145" s="4">
        <f t="shared" si="478"/>
        <v>1729330.9788317401</v>
      </c>
      <c r="W6145" s="1" t="str">
        <f t="shared" si="479"/>
        <v>Favourable</v>
      </c>
    </row>
    <row r="6146" spans="1:23" x14ac:dyDescent="0.25">
      <c r="A6146" s="1"/>
      <c r="B6146" s="1"/>
      <c r="C6146" s="1"/>
      <c r="D6146" s="1"/>
      <c r="E6146" s="1"/>
      <c r="F6146" s="2"/>
      <c r="G6146" s="3"/>
      <c r="H6146" s="1"/>
      <c r="I6146" s="1"/>
      <c r="J6146" s="1" t="s">
        <v>9859</v>
      </c>
      <c r="K6146" s="2">
        <v>44464</v>
      </c>
      <c r="L6146" s="1" t="s">
        <v>4207</v>
      </c>
      <c r="M6146" s="1" t="str">
        <f t="shared" si="475"/>
        <v>Social Services</v>
      </c>
      <c r="N6146" s="1" t="s">
        <v>4205</v>
      </c>
      <c r="O6146" s="1" t="s">
        <v>4270</v>
      </c>
      <c r="P6146" s="1">
        <v>8178</v>
      </c>
      <c r="Q6146" s="1">
        <v>1725513</v>
      </c>
      <c r="R6146" s="1">
        <f t="shared" si="476"/>
        <v>26782</v>
      </c>
      <c r="S6146" s="4">
        <v>308690.10731267638</v>
      </c>
      <c r="T6146" s="4">
        <v>72549.804070351995</v>
      </c>
      <c r="U6146" s="1">
        <f t="shared" si="477"/>
        <v>1698731</v>
      </c>
      <c r="V6146" s="4">
        <f t="shared" si="478"/>
        <v>1344273.0886169716</v>
      </c>
      <c r="W6146" s="1" t="str">
        <f t="shared" si="479"/>
        <v>Favourable</v>
      </c>
    </row>
    <row r="6147" spans="1:23" x14ac:dyDescent="0.25">
      <c r="A6147" s="1"/>
      <c r="B6147" s="1"/>
      <c r="C6147" s="1"/>
      <c r="D6147" s="1"/>
      <c r="E6147" s="1"/>
      <c r="F6147" s="2"/>
      <c r="G6147" s="3"/>
      <c r="H6147" s="1"/>
      <c r="I6147" s="1"/>
      <c r="J6147" s="1" t="s">
        <v>5422</v>
      </c>
      <c r="K6147" s="2">
        <v>44430</v>
      </c>
      <c r="L6147" s="1" t="s">
        <v>4238</v>
      </c>
      <c r="M6147" s="1" t="str">
        <f t="shared" ref="M6147:M6210" si="480">INDEX($A:$B,MATCH($L6147,$A:$A,0),2)</f>
        <v>Education</v>
      </c>
      <c r="N6147" s="1" t="s">
        <v>4205</v>
      </c>
      <c r="O6147" s="1" t="s">
        <v>4374</v>
      </c>
      <c r="P6147" s="1">
        <v>5786</v>
      </c>
      <c r="Q6147" s="1">
        <v>2214326</v>
      </c>
      <c r="R6147" s="1">
        <f t="shared" ref="R6147:R6210" si="481">_xlfn.XLOOKUP($J6147,$E:$E,$G:$G,0,0,1)</f>
        <v>74087</v>
      </c>
      <c r="S6147" s="4">
        <v>893116.69105192518</v>
      </c>
      <c r="T6147" s="4">
        <v>374975.08136229747</v>
      </c>
      <c r="U6147" s="1">
        <f t="shared" ref="U6147:U6210" si="482">Q6147-R6147</f>
        <v>2140239</v>
      </c>
      <c r="V6147" s="4">
        <f t="shared" ref="V6147:V6210" si="483">Q6147-(S6147+T6147)</f>
        <v>946234.22758577741</v>
      </c>
      <c r="W6147" s="1" t="str">
        <f t="shared" ref="W6147:W6210" si="484">IF(V6147&gt;=0,"Favourable","Adverse")</f>
        <v>Favourable</v>
      </c>
    </row>
    <row r="6148" spans="1:23" x14ac:dyDescent="0.25">
      <c r="A6148" s="1"/>
      <c r="B6148" s="1"/>
      <c r="C6148" s="1"/>
      <c r="D6148" s="1"/>
      <c r="E6148" s="1"/>
      <c r="F6148" s="2"/>
      <c r="G6148" s="3"/>
      <c r="H6148" s="1"/>
      <c r="I6148" s="1"/>
      <c r="J6148" s="1" t="s">
        <v>6779</v>
      </c>
      <c r="K6148" s="2">
        <v>44784</v>
      </c>
      <c r="L6148" s="1" t="s">
        <v>4212</v>
      </c>
      <c r="M6148" s="1" t="str">
        <f t="shared" si="480"/>
        <v>Agricultural Extension</v>
      </c>
      <c r="N6148" s="1" t="s">
        <v>4205</v>
      </c>
      <c r="O6148" s="1" t="s">
        <v>4441</v>
      </c>
      <c r="P6148" s="1">
        <v>8405</v>
      </c>
      <c r="Q6148" s="1">
        <v>1897893</v>
      </c>
      <c r="R6148" s="1">
        <f t="shared" si="481"/>
        <v>36809</v>
      </c>
      <c r="S6148" s="4">
        <v>1733847.7003433921</v>
      </c>
      <c r="T6148" s="4">
        <v>581297.68107014406</v>
      </c>
      <c r="U6148" s="1">
        <f t="shared" si="482"/>
        <v>1861084</v>
      </c>
      <c r="V6148" s="4">
        <f t="shared" si="483"/>
        <v>-417252.38141353615</v>
      </c>
      <c r="W6148" s="1" t="str">
        <f t="shared" si="484"/>
        <v>Adverse</v>
      </c>
    </row>
    <row r="6149" spans="1:23" x14ac:dyDescent="0.25">
      <c r="A6149" s="1"/>
      <c r="B6149" s="1"/>
      <c r="C6149" s="1"/>
      <c r="D6149" s="1"/>
      <c r="E6149" s="1"/>
      <c r="F6149" s="2"/>
      <c r="G6149" s="3"/>
      <c r="H6149" s="1"/>
      <c r="I6149" s="1"/>
      <c r="J6149" s="1" t="s">
        <v>9499</v>
      </c>
      <c r="K6149" s="2">
        <v>44198</v>
      </c>
      <c r="L6149" s="1" t="s">
        <v>4207</v>
      </c>
      <c r="M6149" s="1" t="str">
        <f t="shared" si="480"/>
        <v>Social Services</v>
      </c>
      <c r="N6149" s="1" t="s">
        <v>4205</v>
      </c>
      <c r="O6149" s="1" t="s">
        <v>4374</v>
      </c>
      <c r="P6149" s="1">
        <v>7101</v>
      </c>
      <c r="Q6149" s="1">
        <v>334647</v>
      </c>
      <c r="R6149" s="1">
        <f t="shared" si="481"/>
        <v>26990</v>
      </c>
      <c r="S6149" s="4">
        <v>64388.933520326602</v>
      </c>
      <c r="T6149" s="4">
        <v>64955.703634052355</v>
      </c>
      <c r="U6149" s="1">
        <f t="shared" si="482"/>
        <v>307657</v>
      </c>
      <c r="V6149" s="4">
        <f t="shared" si="483"/>
        <v>205302.36284562104</v>
      </c>
      <c r="W6149" s="1" t="str">
        <f t="shared" si="484"/>
        <v>Favourable</v>
      </c>
    </row>
    <row r="6150" spans="1:23" x14ac:dyDescent="0.25">
      <c r="A6150" s="1"/>
      <c r="B6150" s="1"/>
      <c r="C6150" s="1"/>
      <c r="D6150" s="1"/>
      <c r="E6150" s="1"/>
      <c r="F6150" s="2"/>
      <c r="G6150" s="3"/>
      <c r="H6150" s="1"/>
      <c r="I6150" s="1"/>
      <c r="J6150" s="1" t="s">
        <v>8932</v>
      </c>
      <c r="K6150" s="2">
        <v>44603</v>
      </c>
      <c r="L6150" s="1" t="s">
        <v>4207</v>
      </c>
      <c r="M6150" s="1" t="str">
        <f t="shared" si="480"/>
        <v>Social Services</v>
      </c>
      <c r="N6150" s="1" t="s">
        <v>4205</v>
      </c>
      <c r="O6150" s="1" t="s">
        <v>4206</v>
      </c>
      <c r="P6150" s="1">
        <v>9454</v>
      </c>
      <c r="Q6150" s="1">
        <v>744362</v>
      </c>
      <c r="R6150" s="1">
        <f t="shared" si="481"/>
        <v>16402</v>
      </c>
      <c r="S6150" s="4">
        <v>24136.261836181842</v>
      </c>
      <c r="T6150" s="4">
        <v>106378.40278411773</v>
      </c>
      <c r="U6150" s="1">
        <f t="shared" si="482"/>
        <v>727960</v>
      </c>
      <c r="V6150" s="4">
        <f t="shared" si="483"/>
        <v>613847.33537970041</v>
      </c>
      <c r="W6150" s="1" t="str">
        <f t="shared" si="484"/>
        <v>Favourable</v>
      </c>
    </row>
    <row r="6151" spans="1:23" x14ac:dyDescent="0.25">
      <c r="A6151" s="1"/>
      <c r="B6151" s="1"/>
      <c r="C6151" s="1"/>
      <c r="D6151" s="1"/>
      <c r="E6151" s="1"/>
      <c r="F6151" s="2"/>
      <c r="G6151" s="3"/>
      <c r="H6151" s="1"/>
      <c r="I6151" s="1"/>
      <c r="J6151" s="1" t="s">
        <v>9768</v>
      </c>
      <c r="K6151" s="2">
        <v>44327</v>
      </c>
      <c r="L6151" s="1" t="s">
        <v>4207</v>
      </c>
      <c r="M6151" s="1" t="str">
        <f t="shared" si="480"/>
        <v>Social Services</v>
      </c>
      <c r="N6151" s="1" t="s">
        <v>4222</v>
      </c>
      <c r="O6151" s="1" t="s">
        <v>4438</v>
      </c>
      <c r="P6151" s="1">
        <v>8373</v>
      </c>
      <c r="Q6151" s="1">
        <v>1890604</v>
      </c>
      <c r="R6151" s="1">
        <f t="shared" si="481"/>
        <v>51571</v>
      </c>
      <c r="S6151" s="4">
        <v>667596.97150144482</v>
      </c>
      <c r="T6151" s="4">
        <v>148700.55382893715</v>
      </c>
      <c r="U6151" s="1">
        <f t="shared" si="482"/>
        <v>1839033</v>
      </c>
      <c r="V6151" s="4">
        <f t="shared" si="483"/>
        <v>1074306.4746696181</v>
      </c>
      <c r="W6151" s="1" t="str">
        <f t="shared" si="484"/>
        <v>Favourable</v>
      </c>
    </row>
    <row r="6152" spans="1:23" x14ac:dyDescent="0.25">
      <c r="A6152" s="1"/>
      <c r="B6152" s="1"/>
      <c r="C6152" s="1"/>
      <c r="D6152" s="1"/>
      <c r="E6152" s="1"/>
      <c r="F6152" s="2"/>
      <c r="G6152" s="3"/>
      <c r="H6152" s="1"/>
      <c r="I6152" s="1"/>
      <c r="J6152" s="1" t="s">
        <v>6486</v>
      </c>
      <c r="K6152" s="2">
        <v>45218</v>
      </c>
      <c r="L6152" s="1" t="s">
        <v>4238</v>
      </c>
      <c r="M6152" s="1" t="str">
        <f t="shared" si="480"/>
        <v>Education</v>
      </c>
      <c r="N6152" s="1" t="s">
        <v>4210</v>
      </c>
      <c r="O6152" s="1" t="s">
        <v>4358</v>
      </c>
      <c r="P6152" s="1">
        <v>9444</v>
      </c>
      <c r="Q6152" s="1">
        <v>576317</v>
      </c>
      <c r="R6152" s="1">
        <f t="shared" si="481"/>
        <v>35500</v>
      </c>
      <c r="S6152" s="4">
        <v>423174.62125135644</v>
      </c>
      <c r="T6152" s="4">
        <v>85099.888921474005</v>
      </c>
      <c r="U6152" s="1">
        <f t="shared" si="482"/>
        <v>540817</v>
      </c>
      <c r="V6152" s="4">
        <f t="shared" si="483"/>
        <v>68042.489827169571</v>
      </c>
      <c r="W6152" s="1" t="str">
        <f t="shared" si="484"/>
        <v>Favourable</v>
      </c>
    </row>
    <row r="6153" spans="1:23" x14ac:dyDescent="0.25">
      <c r="A6153" s="1"/>
      <c r="B6153" s="1"/>
      <c r="C6153" s="1"/>
      <c r="D6153" s="1"/>
      <c r="E6153" s="1"/>
      <c r="F6153" s="2"/>
      <c r="G6153" s="3"/>
      <c r="H6153" s="1"/>
      <c r="I6153" s="1"/>
      <c r="J6153" s="1" t="s">
        <v>8415</v>
      </c>
      <c r="K6153" s="2">
        <v>44413</v>
      </c>
      <c r="L6153" s="1" t="s">
        <v>4238</v>
      </c>
      <c r="M6153" s="1" t="str">
        <f t="shared" si="480"/>
        <v>Education</v>
      </c>
      <c r="N6153" s="1" t="s">
        <v>4222</v>
      </c>
      <c r="O6153" s="1" t="s">
        <v>4217</v>
      </c>
      <c r="P6153" s="1">
        <v>8737</v>
      </c>
      <c r="Q6153" s="1">
        <v>852478</v>
      </c>
      <c r="R6153" s="1">
        <f t="shared" si="481"/>
        <v>39202</v>
      </c>
      <c r="S6153" s="4">
        <v>275911.09815041552</v>
      </c>
      <c r="T6153" s="4">
        <v>141739.70840994193</v>
      </c>
      <c r="U6153" s="1">
        <f t="shared" si="482"/>
        <v>813276</v>
      </c>
      <c r="V6153" s="4">
        <f t="shared" si="483"/>
        <v>434827.19343964255</v>
      </c>
      <c r="W6153" s="1" t="str">
        <f t="shared" si="484"/>
        <v>Favourable</v>
      </c>
    </row>
    <row r="6154" spans="1:23" x14ac:dyDescent="0.25">
      <c r="A6154" s="1"/>
      <c r="B6154" s="1"/>
      <c r="C6154" s="1"/>
      <c r="D6154" s="1"/>
      <c r="E6154" s="1"/>
      <c r="F6154" s="2"/>
      <c r="G6154" s="3"/>
      <c r="H6154" s="1"/>
      <c r="I6154" s="1"/>
      <c r="J6154" s="1" t="s">
        <v>6996</v>
      </c>
      <c r="K6154" s="2">
        <v>45278</v>
      </c>
      <c r="L6154" s="1" t="s">
        <v>4207</v>
      </c>
      <c r="M6154" s="1" t="str">
        <f t="shared" si="480"/>
        <v>Social Services</v>
      </c>
      <c r="N6154" s="1" t="s">
        <v>4222</v>
      </c>
      <c r="O6154" s="1" t="s">
        <v>4273</v>
      </c>
      <c r="P6154" s="1">
        <v>6259</v>
      </c>
      <c r="Q6154" s="1">
        <v>1472311</v>
      </c>
      <c r="R6154" s="1">
        <f t="shared" si="481"/>
        <v>47112</v>
      </c>
      <c r="S6154" s="4">
        <v>790669.45970053005</v>
      </c>
      <c r="T6154" s="4">
        <v>462446.56830369477</v>
      </c>
      <c r="U6154" s="1">
        <f t="shared" si="482"/>
        <v>1425199</v>
      </c>
      <c r="V6154" s="4">
        <f t="shared" si="483"/>
        <v>219194.97199577512</v>
      </c>
      <c r="W6154" s="1" t="str">
        <f t="shared" si="484"/>
        <v>Favourable</v>
      </c>
    </row>
    <row r="6155" spans="1:23" x14ac:dyDescent="0.25">
      <c r="A6155" s="1"/>
      <c r="B6155" s="1"/>
      <c r="C6155" s="1"/>
      <c r="D6155" s="1"/>
      <c r="E6155" s="1"/>
      <c r="F6155" s="2"/>
      <c r="G6155" s="3"/>
      <c r="H6155" s="1"/>
      <c r="I6155" s="1"/>
      <c r="J6155" s="1" t="s">
        <v>9320</v>
      </c>
      <c r="K6155" s="2">
        <v>44598</v>
      </c>
      <c r="L6155" s="1" t="s">
        <v>4207</v>
      </c>
      <c r="M6155" s="1" t="str">
        <f t="shared" si="480"/>
        <v>Social Services</v>
      </c>
      <c r="N6155" s="1" t="s">
        <v>4222</v>
      </c>
      <c r="O6155" s="1" t="s">
        <v>4325</v>
      </c>
      <c r="P6155" s="1">
        <v>8471</v>
      </c>
      <c r="Q6155" s="1">
        <v>645983</v>
      </c>
      <c r="R6155" s="1">
        <f t="shared" si="481"/>
        <v>12866</v>
      </c>
      <c r="S6155" s="4">
        <v>388730.96896202705</v>
      </c>
      <c r="T6155" s="4">
        <v>40225.631607445866</v>
      </c>
      <c r="U6155" s="1">
        <f t="shared" si="482"/>
        <v>633117</v>
      </c>
      <c r="V6155" s="4">
        <f t="shared" si="483"/>
        <v>217026.39943052706</v>
      </c>
      <c r="W6155" s="1" t="str">
        <f t="shared" si="484"/>
        <v>Favourable</v>
      </c>
    </row>
    <row r="6156" spans="1:23" x14ac:dyDescent="0.25">
      <c r="A6156" s="1"/>
      <c r="B6156" s="1"/>
      <c r="C6156" s="1"/>
      <c r="D6156" s="1"/>
      <c r="E6156" s="1"/>
      <c r="F6156" s="2"/>
      <c r="G6156" s="3"/>
      <c r="H6156" s="1"/>
      <c r="I6156" s="1"/>
      <c r="J6156" s="1" t="s">
        <v>6484</v>
      </c>
      <c r="K6156" s="2">
        <v>44784</v>
      </c>
      <c r="L6156" s="1" t="s">
        <v>4227</v>
      </c>
      <c r="M6156" s="1" t="str">
        <f t="shared" si="480"/>
        <v>Infrastructure</v>
      </c>
      <c r="N6156" s="1" t="s">
        <v>4222</v>
      </c>
      <c r="O6156" s="1" t="s">
        <v>4301</v>
      </c>
      <c r="P6156" s="1">
        <v>9310</v>
      </c>
      <c r="Q6156" s="1">
        <v>1459697</v>
      </c>
      <c r="R6156" s="1">
        <f t="shared" si="481"/>
        <v>11076</v>
      </c>
      <c r="S6156" s="4">
        <v>889218.058997349</v>
      </c>
      <c r="T6156" s="4">
        <v>284417.9871581443</v>
      </c>
      <c r="U6156" s="1">
        <f t="shared" si="482"/>
        <v>1448621</v>
      </c>
      <c r="V6156" s="4">
        <f t="shared" si="483"/>
        <v>286060.95384450676</v>
      </c>
      <c r="W6156" s="1" t="str">
        <f t="shared" si="484"/>
        <v>Favourable</v>
      </c>
    </row>
    <row r="6157" spans="1:23" x14ac:dyDescent="0.25">
      <c r="A6157" s="1"/>
      <c r="B6157" s="1"/>
      <c r="C6157" s="1"/>
      <c r="D6157" s="1"/>
      <c r="E6157" s="1"/>
      <c r="F6157" s="2"/>
      <c r="G6157" s="3"/>
      <c r="H6157" s="1"/>
      <c r="I6157" s="1"/>
      <c r="J6157" s="1" t="s">
        <v>9242</v>
      </c>
      <c r="K6157" s="2">
        <v>45051</v>
      </c>
      <c r="L6157" s="1" t="s">
        <v>4207</v>
      </c>
      <c r="M6157" s="1" t="str">
        <f t="shared" si="480"/>
        <v>Social Services</v>
      </c>
      <c r="N6157" s="1" t="s">
        <v>4222</v>
      </c>
      <c r="O6157" s="1" t="s">
        <v>4338</v>
      </c>
      <c r="P6157" s="1">
        <v>8636</v>
      </c>
      <c r="Q6157" s="1">
        <v>719138</v>
      </c>
      <c r="R6157" s="1">
        <f t="shared" si="481"/>
        <v>50751</v>
      </c>
      <c r="S6157" s="4">
        <v>173756.08072807666</v>
      </c>
      <c r="T6157" s="4">
        <v>222692.79818104513</v>
      </c>
      <c r="U6157" s="1">
        <f t="shared" si="482"/>
        <v>668387</v>
      </c>
      <c r="V6157" s="4">
        <f t="shared" si="483"/>
        <v>322689.12109087821</v>
      </c>
      <c r="W6157" s="1" t="str">
        <f t="shared" si="484"/>
        <v>Favourable</v>
      </c>
    </row>
    <row r="6158" spans="1:23" x14ac:dyDescent="0.25">
      <c r="A6158" s="1"/>
      <c r="B6158" s="1"/>
      <c r="C6158" s="1"/>
      <c r="D6158" s="1"/>
      <c r="E6158" s="1"/>
      <c r="F6158" s="2"/>
      <c r="G6158" s="3"/>
      <c r="H6158" s="1"/>
      <c r="I6158" s="1"/>
      <c r="J6158" s="1" t="s">
        <v>6400</v>
      </c>
      <c r="K6158" s="2">
        <v>44894</v>
      </c>
      <c r="L6158" s="1" t="s">
        <v>4207</v>
      </c>
      <c r="M6158" s="1" t="str">
        <f t="shared" si="480"/>
        <v>Social Services</v>
      </c>
      <c r="N6158" s="1" t="s">
        <v>4222</v>
      </c>
      <c r="O6158" s="1" t="s">
        <v>4217</v>
      </c>
      <c r="P6158" s="1">
        <v>6188</v>
      </c>
      <c r="Q6158" s="1">
        <v>2244384</v>
      </c>
      <c r="R6158" s="1">
        <f t="shared" si="481"/>
        <v>59272</v>
      </c>
      <c r="S6158" s="4">
        <v>1293858.9092108095</v>
      </c>
      <c r="T6158" s="4">
        <v>627346.65634207416</v>
      </c>
      <c r="U6158" s="1">
        <f t="shared" si="482"/>
        <v>2185112</v>
      </c>
      <c r="V6158" s="4">
        <f t="shared" si="483"/>
        <v>323178.43444711622</v>
      </c>
      <c r="W6158" s="1" t="str">
        <f t="shared" si="484"/>
        <v>Favourable</v>
      </c>
    </row>
    <row r="6159" spans="1:23" x14ac:dyDescent="0.25">
      <c r="A6159" s="1"/>
      <c r="B6159" s="1"/>
      <c r="C6159" s="1"/>
      <c r="D6159" s="1"/>
      <c r="E6159" s="1"/>
      <c r="F6159" s="2"/>
      <c r="G6159" s="3"/>
      <c r="H6159" s="1"/>
      <c r="I6159" s="1"/>
      <c r="J6159" s="1" t="s">
        <v>9620</v>
      </c>
      <c r="K6159" s="2">
        <v>44375</v>
      </c>
      <c r="L6159" s="1" t="s">
        <v>4207</v>
      </c>
      <c r="M6159" s="1" t="str">
        <f t="shared" si="480"/>
        <v>Social Services</v>
      </c>
      <c r="N6159" s="1" t="s">
        <v>4222</v>
      </c>
      <c r="O6159" s="1" t="s">
        <v>4311</v>
      </c>
      <c r="P6159" s="1">
        <v>7394</v>
      </c>
      <c r="Q6159" s="1">
        <v>1802052</v>
      </c>
      <c r="R6159" s="1">
        <f t="shared" si="481"/>
        <v>26256</v>
      </c>
      <c r="S6159" s="4">
        <v>137708.19987041192</v>
      </c>
      <c r="T6159" s="4">
        <v>564387.2927245769</v>
      </c>
      <c r="U6159" s="1">
        <f t="shared" si="482"/>
        <v>1775796</v>
      </c>
      <c r="V6159" s="4">
        <f t="shared" si="483"/>
        <v>1099956.5074050112</v>
      </c>
      <c r="W6159" s="1" t="str">
        <f t="shared" si="484"/>
        <v>Favourable</v>
      </c>
    </row>
    <row r="6160" spans="1:23" x14ac:dyDescent="0.25">
      <c r="A6160" s="1"/>
      <c r="B6160" s="1"/>
      <c r="C6160" s="1"/>
      <c r="D6160" s="1"/>
      <c r="E6160" s="1"/>
      <c r="F6160" s="2"/>
      <c r="G6160" s="3"/>
      <c r="H6160" s="1"/>
      <c r="I6160" s="1"/>
      <c r="J6160" s="1" t="s">
        <v>10617</v>
      </c>
      <c r="K6160" s="2">
        <v>44957</v>
      </c>
      <c r="L6160" s="1" t="s">
        <v>4238</v>
      </c>
      <c r="M6160" s="1" t="str">
        <f t="shared" si="480"/>
        <v>Education</v>
      </c>
      <c r="N6160" s="1" t="s">
        <v>4205</v>
      </c>
      <c r="O6160" s="1" t="s">
        <v>4476</v>
      </c>
      <c r="P6160" s="1">
        <v>7008</v>
      </c>
      <c r="Q6160" s="1">
        <v>1319519</v>
      </c>
      <c r="R6160" s="1">
        <f t="shared" si="481"/>
        <v>0</v>
      </c>
      <c r="S6160" s="4">
        <v>346963.6903622293</v>
      </c>
      <c r="T6160" s="4">
        <v>69171.984587651852</v>
      </c>
      <c r="U6160" s="1">
        <f t="shared" si="482"/>
        <v>1319519</v>
      </c>
      <c r="V6160" s="4">
        <f t="shared" si="483"/>
        <v>903383.32505011884</v>
      </c>
      <c r="W6160" s="1" t="str">
        <f t="shared" si="484"/>
        <v>Favourable</v>
      </c>
    </row>
    <row r="6161" spans="1:23" x14ac:dyDescent="0.25">
      <c r="A6161" s="1"/>
      <c r="B6161" s="1"/>
      <c r="C6161" s="1"/>
      <c r="D6161" s="1"/>
      <c r="E6161" s="1"/>
      <c r="F6161" s="2"/>
      <c r="G6161" s="3"/>
      <c r="H6161" s="1"/>
      <c r="I6161" s="1"/>
      <c r="J6161" s="1" t="s">
        <v>10618</v>
      </c>
      <c r="K6161" s="2">
        <v>45215</v>
      </c>
      <c r="L6161" s="1" t="s">
        <v>4207</v>
      </c>
      <c r="M6161" s="1" t="str">
        <f t="shared" si="480"/>
        <v>Social Services</v>
      </c>
      <c r="N6161" s="1" t="s">
        <v>4205</v>
      </c>
      <c r="O6161" s="1" t="s">
        <v>4479</v>
      </c>
      <c r="P6161" s="1">
        <v>8009</v>
      </c>
      <c r="Q6161" s="1">
        <v>923238</v>
      </c>
      <c r="R6161" s="1">
        <f t="shared" si="481"/>
        <v>0</v>
      </c>
      <c r="S6161" s="4">
        <v>704589.7002180171</v>
      </c>
      <c r="T6161" s="4">
        <v>80168.257552274139</v>
      </c>
      <c r="U6161" s="1">
        <f t="shared" si="482"/>
        <v>923238</v>
      </c>
      <c r="V6161" s="4">
        <f t="shared" si="483"/>
        <v>138480.04222970875</v>
      </c>
      <c r="W6161" s="1" t="str">
        <f t="shared" si="484"/>
        <v>Favourable</v>
      </c>
    </row>
    <row r="6162" spans="1:23" x14ac:dyDescent="0.25">
      <c r="A6162" s="1"/>
      <c r="B6162" s="1"/>
      <c r="C6162" s="1"/>
      <c r="D6162" s="1"/>
      <c r="E6162" s="1"/>
      <c r="F6162" s="2"/>
      <c r="G6162" s="3"/>
      <c r="H6162" s="1"/>
      <c r="I6162" s="1"/>
      <c r="J6162" s="1" t="s">
        <v>10619</v>
      </c>
      <c r="K6162" s="2">
        <v>44277</v>
      </c>
      <c r="L6162" s="1" t="s">
        <v>4207</v>
      </c>
      <c r="M6162" s="1" t="str">
        <f t="shared" si="480"/>
        <v>Social Services</v>
      </c>
      <c r="N6162" s="1" t="s">
        <v>4222</v>
      </c>
      <c r="O6162" s="1" t="s">
        <v>4217</v>
      </c>
      <c r="P6162" s="1">
        <v>8113</v>
      </c>
      <c r="Q6162" s="1">
        <v>1547868</v>
      </c>
      <c r="R6162" s="1">
        <f t="shared" si="481"/>
        <v>0</v>
      </c>
      <c r="S6162" s="4">
        <v>714605.23660515645</v>
      </c>
      <c r="T6162" s="4">
        <v>407360.78959480865</v>
      </c>
      <c r="U6162" s="1">
        <f t="shared" si="482"/>
        <v>1547868</v>
      </c>
      <c r="V6162" s="4">
        <f t="shared" si="483"/>
        <v>425901.97380003496</v>
      </c>
      <c r="W6162" s="1" t="str">
        <f t="shared" si="484"/>
        <v>Favourable</v>
      </c>
    </row>
    <row r="6163" spans="1:23" x14ac:dyDescent="0.25">
      <c r="A6163" s="1"/>
      <c r="B6163" s="1"/>
      <c r="C6163" s="1"/>
      <c r="D6163" s="1"/>
      <c r="E6163" s="1"/>
      <c r="F6163" s="2"/>
      <c r="G6163" s="3"/>
      <c r="H6163" s="1"/>
      <c r="I6163" s="1"/>
      <c r="J6163" s="1" t="s">
        <v>10620</v>
      </c>
      <c r="K6163" s="2">
        <v>43892</v>
      </c>
      <c r="L6163" s="1" t="s">
        <v>4212</v>
      </c>
      <c r="M6163" s="1" t="str">
        <f t="shared" si="480"/>
        <v>Agricultural Extension</v>
      </c>
      <c r="N6163" s="1" t="s">
        <v>4222</v>
      </c>
      <c r="O6163" s="1" t="s">
        <v>4314</v>
      </c>
      <c r="P6163" s="1">
        <v>6823</v>
      </c>
      <c r="Q6163" s="1">
        <v>2262501</v>
      </c>
      <c r="R6163" s="1">
        <f t="shared" si="481"/>
        <v>0</v>
      </c>
      <c r="S6163" s="4">
        <v>382731.29068238987</v>
      </c>
      <c r="T6163" s="4">
        <v>478579.30200882425</v>
      </c>
      <c r="U6163" s="1">
        <f t="shared" si="482"/>
        <v>2262501</v>
      </c>
      <c r="V6163" s="4">
        <f t="shared" si="483"/>
        <v>1401190.4073087859</v>
      </c>
      <c r="W6163" s="1" t="str">
        <f t="shared" si="484"/>
        <v>Favourable</v>
      </c>
    </row>
    <row r="6164" spans="1:23" x14ac:dyDescent="0.25">
      <c r="A6164" s="1"/>
      <c r="B6164" s="1"/>
      <c r="C6164" s="1"/>
      <c r="D6164" s="1"/>
      <c r="E6164" s="1"/>
      <c r="F6164" s="2"/>
      <c r="G6164" s="3"/>
      <c r="H6164" s="1"/>
      <c r="I6164" s="1"/>
      <c r="J6164" s="1" t="s">
        <v>8335</v>
      </c>
      <c r="K6164" s="2">
        <v>44349</v>
      </c>
      <c r="L6164" s="1" t="s">
        <v>4227</v>
      </c>
      <c r="M6164" s="1" t="str">
        <f t="shared" si="480"/>
        <v>Infrastructure</v>
      </c>
      <c r="N6164" s="1" t="s">
        <v>4222</v>
      </c>
      <c r="O6164" s="1" t="s">
        <v>4298</v>
      </c>
      <c r="P6164" s="1">
        <v>8342</v>
      </c>
      <c r="Q6164" s="1">
        <v>1795749</v>
      </c>
      <c r="R6164" s="1">
        <f t="shared" si="481"/>
        <v>26624</v>
      </c>
      <c r="S6164" s="4">
        <v>416011.20035185735</v>
      </c>
      <c r="T6164" s="4">
        <v>557923.27517020947</v>
      </c>
      <c r="U6164" s="1">
        <f t="shared" si="482"/>
        <v>1769125</v>
      </c>
      <c r="V6164" s="4">
        <f t="shared" si="483"/>
        <v>821814.52447793318</v>
      </c>
      <c r="W6164" s="1" t="str">
        <f t="shared" si="484"/>
        <v>Favourable</v>
      </c>
    </row>
    <row r="6165" spans="1:23" x14ac:dyDescent="0.25">
      <c r="A6165" s="1"/>
      <c r="B6165" s="1"/>
      <c r="C6165" s="1"/>
      <c r="D6165" s="1"/>
      <c r="E6165" s="1"/>
      <c r="F6165" s="2"/>
      <c r="G6165" s="3"/>
      <c r="H6165" s="1"/>
      <c r="I6165" s="1"/>
      <c r="J6165" s="1" t="s">
        <v>8874</v>
      </c>
      <c r="K6165" s="2">
        <v>44326</v>
      </c>
      <c r="L6165" s="1" t="s">
        <v>4238</v>
      </c>
      <c r="M6165" s="1" t="str">
        <f t="shared" si="480"/>
        <v>Education</v>
      </c>
      <c r="N6165" s="1" t="s">
        <v>4205</v>
      </c>
      <c r="O6165" s="1" t="s">
        <v>4233</v>
      </c>
      <c r="P6165" s="1">
        <v>9270</v>
      </c>
      <c r="Q6165" s="1">
        <v>362953</v>
      </c>
      <c r="R6165" s="1">
        <f t="shared" si="481"/>
        <v>42723</v>
      </c>
      <c r="S6165" s="4">
        <v>48281.699409801608</v>
      </c>
      <c r="T6165" s="4">
        <v>113072.95241225034</v>
      </c>
      <c r="U6165" s="1">
        <f t="shared" si="482"/>
        <v>320230</v>
      </c>
      <c r="V6165" s="4">
        <f t="shared" si="483"/>
        <v>201598.34817794806</v>
      </c>
      <c r="W6165" s="1" t="str">
        <f t="shared" si="484"/>
        <v>Favourable</v>
      </c>
    </row>
    <row r="6166" spans="1:23" x14ac:dyDescent="0.25">
      <c r="A6166" s="1"/>
      <c r="B6166" s="1"/>
      <c r="C6166" s="1"/>
      <c r="D6166" s="1"/>
      <c r="E6166" s="1"/>
      <c r="F6166" s="2"/>
      <c r="G6166" s="3"/>
      <c r="H6166" s="1"/>
      <c r="I6166" s="1"/>
      <c r="J6166" s="1" t="s">
        <v>5848</v>
      </c>
      <c r="K6166" s="2">
        <v>45237</v>
      </c>
      <c r="L6166" s="1" t="s">
        <v>4227</v>
      </c>
      <c r="M6166" s="1" t="str">
        <f t="shared" si="480"/>
        <v>Infrastructure</v>
      </c>
      <c r="N6166" s="1" t="s">
        <v>4210</v>
      </c>
      <c r="O6166" s="1" t="s">
        <v>4286</v>
      </c>
      <c r="P6166" s="1">
        <v>7469</v>
      </c>
      <c r="Q6166" s="1">
        <v>844297</v>
      </c>
      <c r="R6166" s="1">
        <f t="shared" si="481"/>
        <v>34046</v>
      </c>
      <c r="S6166" s="4">
        <v>693899.89168079384</v>
      </c>
      <c r="T6166" s="4">
        <v>196677.36476054741</v>
      </c>
      <c r="U6166" s="1">
        <f t="shared" si="482"/>
        <v>810251</v>
      </c>
      <c r="V6166" s="4">
        <f t="shared" si="483"/>
        <v>-46280.256441341247</v>
      </c>
      <c r="W6166" s="1" t="str">
        <f t="shared" si="484"/>
        <v>Adverse</v>
      </c>
    </row>
    <row r="6167" spans="1:23" x14ac:dyDescent="0.25">
      <c r="A6167" s="1"/>
      <c r="B6167" s="1"/>
      <c r="C6167" s="1"/>
      <c r="D6167" s="1"/>
      <c r="E6167" s="1"/>
      <c r="F6167" s="2"/>
      <c r="G6167" s="3"/>
      <c r="H6167" s="1"/>
      <c r="I6167" s="1"/>
      <c r="J6167" s="1" t="s">
        <v>9589</v>
      </c>
      <c r="K6167" s="2">
        <v>44069</v>
      </c>
      <c r="L6167" s="1" t="s">
        <v>4207</v>
      </c>
      <c r="M6167" s="1" t="str">
        <f t="shared" si="480"/>
        <v>Social Services</v>
      </c>
      <c r="N6167" s="1" t="s">
        <v>4205</v>
      </c>
      <c r="O6167" s="1" t="s">
        <v>4233</v>
      </c>
      <c r="P6167" s="1">
        <v>7309</v>
      </c>
      <c r="Q6167" s="1">
        <v>713640</v>
      </c>
      <c r="R6167" s="1">
        <f t="shared" si="481"/>
        <v>20648</v>
      </c>
      <c r="S6167" s="4">
        <v>73463.052581673808</v>
      </c>
      <c r="T6167" s="4">
        <v>82083.793230650379</v>
      </c>
      <c r="U6167" s="1">
        <f t="shared" si="482"/>
        <v>692992</v>
      </c>
      <c r="V6167" s="4">
        <f t="shared" si="483"/>
        <v>558093.1541876758</v>
      </c>
      <c r="W6167" s="1" t="str">
        <f t="shared" si="484"/>
        <v>Favourable</v>
      </c>
    </row>
    <row r="6168" spans="1:23" x14ac:dyDescent="0.25">
      <c r="A6168" s="1"/>
      <c r="B6168" s="1"/>
      <c r="C6168" s="1"/>
      <c r="D6168" s="1"/>
      <c r="E6168" s="1"/>
      <c r="F6168" s="2"/>
      <c r="G6168" s="3"/>
      <c r="H6168" s="1"/>
      <c r="I6168" s="1"/>
      <c r="J6168" s="1" t="s">
        <v>10621</v>
      </c>
      <c r="K6168" s="2">
        <v>45094</v>
      </c>
      <c r="L6168" s="1" t="s">
        <v>4207</v>
      </c>
      <c r="M6168" s="1" t="str">
        <f t="shared" si="480"/>
        <v>Social Services</v>
      </c>
      <c r="N6168" s="1" t="s">
        <v>4210</v>
      </c>
      <c r="O6168" s="1" t="s">
        <v>4421</v>
      </c>
      <c r="P6168" s="1">
        <v>7396</v>
      </c>
      <c r="Q6168" s="1">
        <v>549082</v>
      </c>
      <c r="R6168" s="1">
        <f t="shared" si="481"/>
        <v>0</v>
      </c>
      <c r="S6168" s="4">
        <v>462528.67736277101</v>
      </c>
      <c r="T6168" s="4">
        <v>99662.403662345299</v>
      </c>
      <c r="U6168" s="1">
        <f t="shared" si="482"/>
        <v>549082</v>
      </c>
      <c r="V6168" s="4">
        <f t="shared" si="483"/>
        <v>-13109.081025116262</v>
      </c>
      <c r="W6168" s="1" t="str">
        <f t="shared" si="484"/>
        <v>Adverse</v>
      </c>
    </row>
    <row r="6169" spans="1:23" x14ac:dyDescent="0.25">
      <c r="A6169" s="1"/>
      <c r="B6169" s="1"/>
      <c r="C6169" s="1"/>
      <c r="D6169" s="1"/>
      <c r="E6169" s="1"/>
      <c r="F6169" s="2"/>
      <c r="G6169" s="3"/>
      <c r="H6169" s="1"/>
      <c r="I6169" s="1"/>
      <c r="J6169" s="1" t="s">
        <v>10622</v>
      </c>
      <c r="K6169" s="2">
        <v>43950</v>
      </c>
      <c r="L6169" s="1" t="s">
        <v>4207</v>
      </c>
      <c r="M6169" s="1" t="str">
        <f t="shared" si="480"/>
        <v>Social Services</v>
      </c>
      <c r="N6169" s="1" t="s">
        <v>4210</v>
      </c>
      <c r="O6169" s="1" t="s">
        <v>4273</v>
      </c>
      <c r="P6169" s="1">
        <v>6268</v>
      </c>
      <c r="Q6169" s="1">
        <v>1747613</v>
      </c>
      <c r="R6169" s="1">
        <f t="shared" si="481"/>
        <v>0</v>
      </c>
      <c r="S6169" s="4">
        <v>264513.63240826561</v>
      </c>
      <c r="T6169" s="4">
        <v>109180.78749432768</v>
      </c>
      <c r="U6169" s="1">
        <f t="shared" si="482"/>
        <v>1747613</v>
      </c>
      <c r="V6169" s="4">
        <f t="shared" si="483"/>
        <v>1373918.5800974066</v>
      </c>
      <c r="W6169" s="1" t="str">
        <f t="shared" si="484"/>
        <v>Favourable</v>
      </c>
    </row>
    <row r="6170" spans="1:23" x14ac:dyDescent="0.25">
      <c r="A6170" s="1"/>
      <c r="B6170" s="1"/>
      <c r="C6170" s="1"/>
      <c r="D6170" s="1"/>
      <c r="E6170" s="1"/>
      <c r="F6170" s="2"/>
      <c r="G6170" s="3"/>
      <c r="H6170" s="1"/>
      <c r="I6170" s="1"/>
      <c r="J6170" s="1" t="s">
        <v>10623</v>
      </c>
      <c r="K6170" s="2">
        <v>44084</v>
      </c>
      <c r="L6170" s="1" t="s">
        <v>4238</v>
      </c>
      <c r="M6170" s="1" t="str">
        <f t="shared" si="480"/>
        <v>Education</v>
      </c>
      <c r="N6170" s="1" t="s">
        <v>4205</v>
      </c>
      <c r="O6170" s="1" t="s">
        <v>4314</v>
      </c>
      <c r="P6170" s="1">
        <v>5554</v>
      </c>
      <c r="Q6170" s="1">
        <v>530312</v>
      </c>
      <c r="R6170" s="1">
        <f t="shared" si="481"/>
        <v>0</v>
      </c>
      <c r="S6170" s="4">
        <v>132310.6581642621</v>
      </c>
      <c r="T6170" s="4">
        <v>152626.50890388194</v>
      </c>
      <c r="U6170" s="1">
        <f t="shared" si="482"/>
        <v>530312</v>
      </c>
      <c r="V6170" s="4">
        <f t="shared" si="483"/>
        <v>245374.83293185593</v>
      </c>
      <c r="W6170" s="1" t="str">
        <f t="shared" si="484"/>
        <v>Favourable</v>
      </c>
    </row>
    <row r="6171" spans="1:23" x14ac:dyDescent="0.25">
      <c r="A6171" s="1"/>
      <c r="B6171" s="1"/>
      <c r="C6171" s="1"/>
      <c r="D6171" s="1"/>
      <c r="E6171" s="1"/>
      <c r="F6171" s="2"/>
      <c r="G6171" s="3"/>
      <c r="H6171" s="1"/>
      <c r="I6171" s="1"/>
      <c r="J6171" s="1" t="s">
        <v>4450</v>
      </c>
      <c r="K6171" s="2">
        <v>44726</v>
      </c>
      <c r="L6171" s="1" t="s">
        <v>4207</v>
      </c>
      <c r="M6171" s="1" t="str">
        <f t="shared" si="480"/>
        <v>Social Services</v>
      </c>
      <c r="N6171" s="1" t="s">
        <v>4205</v>
      </c>
      <c r="O6171" s="1" t="s">
        <v>4256</v>
      </c>
      <c r="P6171" s="1">
        <v>8136</v>
      </c>
      <c r="Q6171" s="1">
        <v>896886</v>
      </c>
      <c r="R6171" s="1">
        <f t="shared" si="481"/>
        <v>17581</v>
      </c>
      <c r="S6171" s="4">
        <v>678085.36605116713</v>
      </c>
      <c r="T6171" s="4">
        <v>79768.530424743134</v>
      </c>
      <c r="U6171" s="1">
        <f t="shared" si="482"/>
        <v>879305</v>
      </c>
      <c r="V6171" s="4">
        <f t="shared" si="483"/>
        <v>139032.10352408979</v>
      </c>
      <c r="W6171" s="1" t="str">
        <f t="shared" si="484"/>
        <v>Favourable</v>
      </c>
    </row>
    <row r="6172" spans="1:23" x14ac:dyDescent="0.25">
      <c r="A6172" s="1"/>
      <c r="B6172" s="1"/>
      <c r="C6172" s="1"/>
      <c r="D6172" s="1"/>
      <c r="E6172" s="1"/>
      <c r="F6172" s="2"/>
      <c r="G6172" s="3"/>
      <c r="H6172" s="1"/>
      <c r="I6172" s="1"/>
      <c r="J6172" s="1" t="s">
        <v>10624</v>
      </c>
      <c r="K6172" s="2">
        <v>45071</v>
      </c>
      <c r="L6172" s="1" t="s">
        <v>4212</v>
      </c>
      <c r="M6172" s="1" t="str">
        <f t="shared" si="480"/>
        <v>Agricultural Extension</v>
      </c>
      <c r="N6172" s="1" t="s">
        <v>4222</v>
      </c>
      <c r="O6172" s="1" t="s">
        <v>4233</v>
      </c>
      <c r="P6172" s="1">
        <v>6269</v>
      </c>
      <c r="Q6172" s="1">
        <v>1396713</v>
      </c>
      <c r="R6172" s="1">
        <f t="shared" si="481"/>
        <v>0</v>
      </c>
      <c r="S6172" s="4">
        <v>713359.77534746961</v>
      </c>
      <c r="T6172" s="4">
        <v>329062.4206498501</v>
      </c>
      <c r="U6172" s="1">
        <f t="shared" si="482"/>
        <v>1396713</v>
      </c>
      <c r="V6172" s="4">
        <f t="shared" si="483"/>
        <v>354290.80400268035</v>
      </c>
      <c r="W6172" s="1" t="str">
        <f t="shared" si="484"/>
        <v>Favourable</v>
      </c>
    </row>
    <row r="6173" spans="1:23" x14ac:dyDescent="0.25">
      <c r="A6173" s="1"/>
      <c r="B6173" s="1"/>
      <c r="C6173" s="1"/>
      <c r="D6173" s="1"/>
      <c r="E6173" s="1"/>
      <c r="F6173" s="2"/>
      <c r="G6173" s="3"/>
      <c r="H6173" s="1"/>
      <c r="I6173" s="1"/>
      <c r="J6173" s="1" t="s">
        <v>10625</v>
      </c>
      <c r="K6173" s="2">
        <v>43856</v>
      </c>
      <c r="L6173" s="1" t="s">
        <v>4212</v>
      </c>
      <c r="M6173" s="1" t="str">
        <f t="shared" si="480"/>
        <v>Agricultural Extension</v>
      </c>
      <c r="N6173" s="1" t="s">
        <v>4205</v>
      </c>
      <c r="O6173" s="1" t="s">
        <v>4237</v>
      </c>
      <c r="P6173" s="1">
        <v>8805</v>
      </c>
      <c r="Q6173" s="1">
        <v>1530937</v>
      </c>
      <c r="R6173" s="1">
        <f t="shared" si="481"/>
        <v>0</v>
      </c>
      <c r="S6173" s="4">
        <v>1452728.4439638387</v>
      </c>
      <c r="T6173" s="4">
        <v>287713.86994040437</v>
      </c>
      <c r="U6173" s="1">
        <f t="shared" si="482"/>
        <v>1530937</v>
      </c>
      <c r="V6173" s="4">
        <f t="shared" si="483"/>
        <v>-209505.31390424306</v>
      </c>
      <c r="W6173" s="1" t="str">
        <f t="shared" si="484"/>
        <v>Adverse</v>
      </c>
    </row>
    <row r="6174" spans="1:23" x14ac:dyDescent="0.25">
      <c r="A6174" s="1"/>
      <c r="B6174" s="1"/>
      <c r="C6174" s="1"/>
      <c r="D6174" s="1"/>
      <c r="E6174" s="1"/>
      <c r="F6174" s="2"/>
      <c r="G6174" s="3"/>
      <c r="H6174" s="1"/>
      <c r="I6174" s="1"/>
      <c r="J6174" s="1" t="s">
        <v>6092</v>
      </c>
      <c r="K6174" s="2">
        <v>44839</v>
      </c>
      <c r="L6174" s="1" t="s">
        <v>4238</v>
      </c>
      <c r="M6174" s="1" t="str">
        <f t="shared" si="480"/>
        <v>Education</v>
      </c>
      <c r="N6174" s="1" t="s">
        <v>4222</v>
      </c>
      <c r="O6174" s="1" t="s">
        <v>4226</v>
      </c>
      <c r="P6174" s="1">
        <v>7358</v>
      </c>
      <c r="Q6174" s="1">
        <v>1833782</v>
      </c>
      <c r="R6174" s="1">
        <f t="shared" si="481"/>
        <v>28061</v>
      </c>
      <c r="S6174" s="4">
        <v>1813728.9804524048</v>
      </c>
      <c r="T6174" s="4">
        <v>393041.54685291834</v>
      </c>
      <c r="U6174" s="1">
        <f t="shared" si="482"/>
        <v>1805721</v>
      </c>
      <c r="V6174" s="4">
        <f t="shared" si="483"/>
        <v>-372988.52730532316</v>
      </c>
      <c r="W6174" s="1" t="str">
        <f t="shared" si="484"/>
        <v>Adverse</v>
      </c>
    </row>
    <row r="6175" spans="1:23" x14ac:dyDescent="0.25">
      <c r="A6175" s="1"/>
      <c r="B6175" s="1"/>
      <c r="C6175" s="1"/>
      <c r="D6175" s="1"/>
      <c r="E6175" s="1"/>
      <c r="F6175" s="2"/>
      <c r="G6175" s="3"/>
      <c r="H6175" s="1"/>
      <c r="I6175" s="1"/>
      <c r="J6175" s="1" t="s">
        <v>10626</v>
      </c>
      <c r="K6175" s="2">
        <v>44967</v>
      </c>
      <c r="L6175" s="1" t="s">
        <v>4207</v>
      </c>
      <c r="M6175" s="1" t="str">
        <f t="shared" si="480"/>
        <v>Social Services</v>
      </c>
      <c r="N6175" s="1" t="s">
        <v>4205</v>
      </c>
      <c r="O6175" s="1" t="s">
        <v>4361</v>
      </c>
      <c r="P6175" s="1">
        <v>9137</v>
      </c>
      <c r="Q6175" s="1">
        <v>1962225</v>
      </c>
      <c r="R6175" s="1">
        <f t="shared" si="481"/>
        <v>0</v>
      </c>
      <c r="S6175" s="4">
        <v>499648.73557595402</v>
      </c>
      <c r="T6175" s="4">
        <v>318707.00991572411</v>
      </c>
      <c r="U6175" s="1">
        <f t="shared" si="482"/>
        <v>1962225</v>
      </c>
      <c r="V6175" s="4">
        <f t="shared" si="483"/>
        <v>1143869.2545083219</v>
      </c>
      <c r="W6175" s="1" t="str">
        <f t="shared" si="484"/>
        <v>Favourable</v>
      </c>
    </row>
    <row r="6176" spans="1:23" x14ac:dyDescent="0.25">
      <c r="A6176" s="1"/>
      <c r="B6176" s="1"/>
      <c r="C6176" s="1"/>
      <c r="D6176" s="1"/>
      <c r="E6176" s="1"/>
      <c r="F6176" s="2"/>
      <c r="G6176" s="3"/>
      <c r="H6176" s="1"/>
      <c r="I6176" s="1"/>
      <c r="J6176" s="1" t="s">
        <v>10627</v>
      </c>
      <c r="K6176" s="2">
        <v>45231</v>
      </c>
      <c r="L6176" s="1" t="s">
        <v>4207</v>
      </c>
      <c r="M6176" s="1" t="str">
        <f t="shared" si="480"/>
        <v>Social Services</v>
      </c>
      <c r="N6176" s="1" t="s">
        <v>4222</v>
      </c>
      <c r="O6176" s="1" t="s">
        <v>4496</v>
      </c>
      <c r="P6176" s="1">
        <v>8202</v>
      </c>
      <c r="Q6176" s="1">
        <v>861641</v>
      </c>
      <c r="R6176" s="1">
        <f t="shared" si="481"/>
        <v>0</v>
      </c>
      <c r="S6176" s="4">
        <v>737553.33738795563</v>
      </c>
      <c r="T6176" s="4">
        <v>280190.70293508371</v>
      </c>
      <c r="U6176" s="1">
        <f t="shared" si="482"/>
        <v>861641</v>
      </c>
      <c r="V6176" s="4">
        <f t="shared" si="483"/>
        <v>-156103.04032303928</v>
      </c>
      <c r="W6176" s="1" t="str">
        <f t="shared" si="484"/>
        <v>Adverse</v>
      </c>
    </row>
    <row r="6177" spans="1:23" x14ac:dyDescent="0.25">
      <c r="A6177" s="1"/>
      <c r="B6177" s="1"/>
      <c r="C6177" s="1"/>
      <c r="D6177" s="1"/>
      <c r="E6177" s="1"/>
      <c r="F6177" s="2"/>
      <c r="G6177" s="3"/>
      <c r="H6177" s="1"/>
      <c r="I6177" s="1"/>
      <c r="J6177" s="1" t="s">
        <v>7064</v>
      </c>
      <c r="K6177" s="2">
        <v>44578</v>
      </c>
      <c r="L6177" s="1" t="s">
        <v>4238</v>
      </c>
      <c r="M6177" s="1" t="str">
        <f t="shared" si="480"/>
        <v>Education</v>
      </c>
      <c r="N6177" s="1" t="s">
        <v>4205</v>
      </c>
      <c r="O6177" s="1" t="s">
        <v>4267</v>
      </c>
      <c r="P6177" s="1">
        <v>7533</v>
      </c>
      <c r="Q6177" s="1">
        <v>506223</v>
      </c>
      <c r="R6177" s="1">
        <f t="shared" si="481"/>
        <v>38558</v>
      </c>
      <c r="S6177" s="4">
        <v>84190.866511342378</v>
      </c>
      <c r="T6177" s="4">
        <v>53443.832449032743</v>
      </c>
      <c r="U6177" s="1">
        <f t="shared" si="482"/>
        <v>467665</v>
      </c>
      <c r="V6177" s="4">
        <f t="shared" si="483"/>
        <v>368588.30103962484</v>
      </c>
      <c r="W6177" s="1" t="str">
        <f t="shared" si="484"/>
        <v>Favourable</v>
      </c>
    </row>
    <row r="6178" spans="1:23" x14ac:dyDescent="0.25">
      <c r="A6178" s="1"/>
      <c r="B6178" s="1"/>
      <c r="C6178" s="1"/>
      <c r="D6178" s="1"/>
      <c r="E6178" s="1"/>
      <c r="F6178" s="2"/>
      <c r="G6178" s="3"/>
      <c r="H6178" s="1"/>
      <c r="I6178" s="1"/>
      <c r="J6178" s="1" t="s">
        <v>6937</v>
      </c>
      <c r="K6178" s="2">
        <v>44064</v>
      </c>
      <c r="L6178" s="1" t="s">
        <v>4207</v>
      </c>
      <c r="M6178" s="1" t="str">
        <f t="shared" si="480"/>
        <v>Social Services</v>
      </c>
      <c r="N6178" s="1" t="s">
        <v>4222</v>
      </c>
      <c r="O6178" s="1" t="s">
        <v>4314</v>
      </c>
      <c r="P6178" s="1">
        <v>6161</v>
      </c>
      <c r="Q6178" s="1">
        <v>2171221</v>
      </c>
      <c r="R6178" s="1">
        <f t="shared" si="481"/>
        <v>33621</v>
      </c>
      <c r="S6178" s="4">
        <v>633834.69259553426</v>
      </c>
      <c r="T6178" s="4">
        <v>662520.67032744281</v>
      </c>
      <c r="U6178" s="1">
        <f t="shared" si="482"/>
        <v>2137600</v>
      </c>
      <c r="V6178" s="4">
        <f t="shared" si="483"/>
        <v>874865.63707702281</v>
      </c>
      <c r="W6178" s="1" t="str">
        <f t="shared" si="484"/>
        <v>Favourable</v>
      </c>
    </row>
    <row r="6179" spans="1:23" x14ac:dyDescent="0.25">
      <c r="A6179" s="1"/>
      <c r="B6179" s="1"/>
      <c r="C6179" s="1"/>
      <c r="D6179" s="1"/>
      <c r="E6179" s="1"/>
      <c r="F6179" s="2"/>
      <c r="G6179" s="3"/>
      <c r="H6179" s="1"/>
      <c r="I6179" s="1"/>
      <c r="J6179" s="1" t="s">
        <v>8292</v>
      </c>
      <c r="K6179" s="2">
        <v>45242</v>
      </c>
      <c r="L6179" s="1" t="s">
        <v>4212</v>
      </c>
      <c r="M6179" s="1" t="str">
        <f t="shared" si="480"/>
        <v>Agricultural Extension</v>
      </c>
      <c r="N6179" s="1" t="s">
        <v>4210</v>
      </c>
      <c r="O6179" s="1" t="s">
        <v>4237</v>
      </c>
      <c r="P6179" s="1">
        <v>9307</v>
      </c>
      <c r="Q6179" s="1">
        <v>2355411</v>
      </c>
      <c r="R6179" s="1">
        <f t="shared" si="481"/>
        <v>57637</v>
      </c>
      <c r="S6179" s="4">
        <v>775926.78545928281</v>
      </c>
      <c r="T6179" s="4">
        <v>51041.305009439769</v>
      </c>
      <c r="U6179" s="1">
        <f t="shared" si="482"/>
        <v>2297774</v>
      </c>
      <c r="V6179" s="4">
        <f t="shared" si="483"/>
        <v>1528442.9095312774</v>
      </c>
      <c r="W6179" s="1" t="str">
        <f t="shared" si="484"/>
        <v>Favourable</v>
      </c>
    </row>
    <row r="6180" spans="1:23" x14ac:dyDescent="0.25">
      <c r="A6180" s="1"/>
      <c r="B6180" s="1"/>
      <c r="C6180" s="1"/>
      <c r="D6180" s="1"/>
      <c r="E6180" s="1"/>
      <c r="F6180" s="2"/>
      <c r="G6180" s="3"/>
      <c r="H6180" s="1"/>
      <c r="I6180" s="1"/>
      <c r="J6180" s="1" t="s">
        <v>5573</v>
      </c>
      <c r="K6180" s="2">
        <v>44654</v>
      </c>
      <c r="L6180" s="1" t="s">
        <v>4238</v>
      </c>
      <c r="M6180" s="1" t="str">
        <f t="shared" si="480"/>
        <v>Education</v>
      </c>
      <c r="N6180" s="1" t="s">
        <v>4222</v>
      </c>
      <c r="O6180" s="1" t="s">
        <v>4241</v>
      </c>
      <c r="P6180" s="1">
        <v>8318</v>
      </c>
      <c r="Q6180" s="1">
        <v>2365740</v>
      </c>
      <c r="R6180" s="1">
        <f t="shared" si="481"/>
        <v>42001</v>
      </c>
      <c r="S6180" s="4">
        <v>1953791.5546895589</v>
      </c>
      <c r="T6180" s="4">
        <v>582807.03172519337</v>
      </c>
      <c r="U6180" s="1">
        <f t="shared" si="482"/>
        <v>2323739</v>
      </c>
      <c r="V6180" s="4">
        <f t="shared" si="483"/>
        <v>-170858.58641475253</v>
      </c>
      <c r="W6180" s="1" t="str">
        <f t="shared" si="484"/>
        <v>Adverse</v>
      </c>
    </row>
    <row r="6181" spans="1:23" x14ac:dyDescent="0.25">
      <c r="A6181" s="1"/>
      <c r="B6181" s="1"/>
      <c r="C6181" s="1"/>
      <c r="D6181" s="1"/>
      <c r="E6181" s="1"/>
      <c r="F6181" s="2"/>
      <c r="G6181" s="3"/>
      <c r="H6181" s="1"/>
      <c r="I6181" s="1"/>
      <c r="J6181" s="1" t="s">
        <v>10628</v>
      </c>
      <c r="K6181" s="2">
        <v>45352</v>
      </c>
      <c r="L6181" s="1" t="s">
        <v>4207</v>
      </c>
      <c r="M6181" s="1" t="str">
        <f t="shared" si="480"/>
        <v>Social Services</v>
      </c>
      <c r="N6181" s="1" t="s">
        <v>4222</v>
      </c>
      <c r="O6181" s="1" t="s">
        <v>4479</v>
      </c>
      <c r="P6181" s="1">
        <v>7290</v>
      </c>
      <c r="Q6181" s="1">
        <v>1083749</v>
      </c>
      <c r="R6181" s="1">
        <f t="shared" si="481"/>
        <v>0</v>
      </c>
      <c r="S6181" s="4">
        <v>848742.199558286</v>
      </c>
      <c r="T6181" s="4">
        <v>44269.486615856869</v>
      </c>
      <c r="U6181" s="1">
        <f t="shared" si="482"/>
        <v>1083749</v>
      </c>
      <c r="V6181" s="4">
        <f t="shared" si="483"/>
        <v>190737.31382585713</v>
      </c>
      <c r="W6181" s="1" t="str">
        <f t="shared" si="484"/>
        <v>Favourable</v>
      </c>
    </row>
    <row r="6182" spans="1:23" x14ac:dyDescent="0.25">
      <c r="A6182" s="1"/>
      <c r="B6182" s="1"/>
      <c r="C6182" s="1"/>
      <c r="D6182" s="1"/>
      <c r="E6182" s="1"/>
      <c r="F6182" s="2"/>
      <c r="G6182" s="3"/>
      <c r="H6182" s="1"/>
      <c r="I6182" s="1"/>
      <c r="J6182" s="1" t="s">
        <v>10629</v>
      </c>
      <c r="K6182" s="2">
        <v>43898</v>
      </c>
      <c r="L6182" s="1" t="s">
        <v>4207</v>
      </c>
      <c r="M6182" s="1" t="str">
        <f t="shared" si="480"/>
        <v>Social Services</v>
      </c>
      <c r="N6182" s="1" t="s">
        <v>4222</v>
      </c>
      <c r="O6182" s="1" t="s">
        <v>4250</v>
      </c>
      <c r="P6182" s="1">
        <v>7940</v>
      </c>
      <c r="Q6182" s="1">
        <v>1240067</v>
      </c>
      <c r="R6182" s="1">
        <f t="shared" si="481"/>
        <v>0</v>
      </c>
      <c r="S6182" s="4">
        <v>699107.45742616302</v>
      </c>
      <c r="T6182" s="4">
        <v>276665.03546089964</v>
      </c>
      <c r="U6182" s="1">
        <f t="shared" si="482"/>
        <v>1240067</v>
      </c>
      <c r="V6182" s="4">
        <f t="shared" si="483"/>
        <v>264294.50711293728</v>
      </c>
      <c r="W6182" s="1" t="str">
        <f t="shared" si="484"/>
        <v>Favourable</v>
      </c>
    </row>
    <row r="6183" spans="1:23" x14ac:dyDescent="0.25">
      <c r="A6183" s="1"/>
      <c r="B6183" s="1"/>
      <c r="C6183" s="1"/>
      <c r="D6183" s="1"/>
      <c r="E6183" s="1"/>
      <c r="F6183" s="2"/>
      <c r="G6183" s="3"/>
      <c r="H6183" s="1"/>
      <c r="I6183" s="1"/>
      <c r="J6183" s="1" t="s">
        <v>10630</v>
      </c>
      <c r="K6183" s="2">
        <v>44832</v>
      </c>
      <c r="L6183" s="1" t="s">
        <v>4238</v>
      </c>
      <c r="M6183" s="1" t="str">
        <f t="shared" si="480"/>
        <v>Education</v>
      </c>
      <c r="N6183" s="1" t="s">
        <v>4205</v>
      </c>
      <c r="O6183" s="1" t="s">
        <v>4496</v>
      </c>
      <c r="P6183" s="1">
        <v>6815</v>
      </c>
      <c r="Q6183" s="1">
        <v>1987915</v>
      </c>
      <c r="R6183" s="1">
        <f t="shared" si="481"/>
        <v>0</v>
      </c>
      <c r="S6183" s="4">
        <v>1312218.9232188934</v>
      </c>
      <c r="T6183" s="4">
        <v>540518.37117345014</v>
      </c>
      <c r="U6183" s="1">
        <f t="shared" si="482"/>
        <v>1987915</v>
      </c>
      <c r="V6183" s="4">
        <f t="shared" si="483"/>
        <v>135177.70560765639</v>
      </c>
      <c r="W6183" s="1" t="str">
        <f t="shared" si="484"/>
        <v>Favourable</v>
      </c>
    </row>
    <row r="6184" spans="1:23" x14ac:dyDescent="0.25">
      <c r="A6184" s="1"/>
      <c r="B6184" s="1"/>
      <c r="C6184" s="1"/>
      <c r="D6184" s="1"/>
      <c r="E6184" s="1"/>
      <c r="F6184" s="2"/>
      <c r="G6184" s="3"/>
      <c r="H6184" s="1"/>
      <c r="I6184" s="1"/>
      <c r="J6184" s="1" t="s">
        <v>9190</v>
      </c>
      <c r="K6184" s="2">
        <v>44073</v>
      </c>
      <c r="L6184" s="1" t="s">
        <v>4227</v>
      </c>
      <c r="M6184" s="1" t="str">
        <f t="shared" si="480"/>
        <v>Infrastructure</v>
      </c>
      <c r="N6184" s="1" t="s">
        <v>4210</v>
      </c>
      <c r="O6184" s="1" t="s">
        <v>4335</v>
      </c>
      <c r="P6184" s="1">
        <v>5809</v>
      </c>
      <c r="Q6184" s="1">
        <v>2410023</v>
      </c>
      <c r="R6184" s="1">
        <f t="shared" si="481"/>
        <v>57968</v>
      </c>
      <c r="S6184" s="4">
        <v>389204.33983298799</v>
      </c>
      <c r="T6184" s="4">
        <v>255201.51001601128</v>
      </c>
      <c r="U6184" s="1">
        <f t="shared" si="482"/>
        <v>2352055</v>
      </c>
      <c r="V6184" s="4">
        <f t="shared" si="483"/>
        <v>1765617.1501510008</v>
      </c>
      <c r="W6184" s="1" t="str">
        <f t="shared" si="484"/>
        <v>Favourable</v>
      </c>
    </row>
    <row r="6185" spans="1:23" x14ac:dyDescent="0.25">
      <c r="A6185" s="1"/>
      <c r="B6185" s="1"/>
      <c r="C6185" s="1"/>
      <c r="D6185" s="1"/>
      <c r="E6185" s="1"/>
      <c r="F6185" s="2"/>
      <c r="G6185" s="3"/>
      <c r="H6185" s="1"/>
      <c r="I6185" s="1"/>
      <c r="J6185" s="1" t="s">
        <v>5305</v>
      </c>
      <c r="K6185" s="2">
        <v>45067</v>
      </c>
      <c r="L6185" s="1" t="s">
        <v>4212</v>
      </c>
      <c r="M6185" s="1" t="str">
        <f t="shared" si="480"/>
        <v>Agricultural Extension</v>
      </c>
      <c r="N6185" s="1" t="s">
        <v>4205</v>
      </c>
      <c r="O6185" s="1" t="s">
        <v>4311</v>
      </c>
      <c r="P6185" s="1">
        <v>9075</v>
      </c>
      <c r="Q6185" s="1">
        <v>915221</v>
      </c>
      <c r="R6185" s="1">
        <f t="shared" si="481"/>
        <v>68027</v>
      </c>
      <c r="S6185" s="4">
        <v>568775.49271709693</v>
      </c>
      <c r="T6185" s="4">
        <v>47461.433416472486</v>
      </c>
      <c r="U6185" s="1">
        <f t="shared" si="482"/>
        <v>847194</v>
      </c>
      <c r="V6185" s="4">
        <f t="shared" si="483"/>
        <v>298984.07386643055</v>
      </c>
      <c r="W6185" s="1" t="str">
        <f t="shared" si="484"/>
        <v>Favourable</v>
      </c>
    </row>
    <row r="6186" spans="1:23" x14ac:dyDescent="0.25">
      <c r="A6186" s="1"/>
      <c r="B6186" s="1"/>
      <c r="C6186" s="1"/>
      <c r="D6186" s="1"/>
      <c r="E6186" s="1"/>
      <c r="F6186" s="2"/>
      <c r="G6186" s="3"/>
      <c r="H6186" s="1"/>
      <c r="I6186" s="1"/>
      <c r="J6186" s="1" t="s">
        <v>9404</v>
      </c>
      <c r="K6186" s="2">
        <v>44550</v>
      </c>
      <c r="L6186" s="1" t="s">
        <v>4227</v>
      </c>
      <c r="M6186" s="1" t="str">
        <f t="shared" si="480"/>
        <v>Infrastructure</v>
      </c>
      <c r="N6186" s="1" t="s">
        <v>4222</v>
      </c>
      <c r="O6186" s="1" t="s">
        <v>4476</v>
      </c>
      <c r="P6186" s="1">
        <v>9457</v>
      </c>
      <c r="Q6186" s="1">
        <v>1415366</v>
      </c>
      <c r="R6186" s="1">
        <f t="shared" si="481"/>
        <v>18334</v>
      </c>
      <c r="S6186" s="4">
        <v>666442.98063257418</v>
      </c>
      <c r="T6186" s="4">
        <v>412877.97010766139</v>
      </c>
      <c r="U6186" s="1">
        <f t="shared" si="482"/>
        <v>1397032</v>
      </c>
      <c r="V6186" s="4">
        <f t="shared" si="483"/>
        <v>336045.04925976438</v>
      </c>
      <c r="W6186" s="1" t="str">
        <f t="shared" si="484"/>
        <v>Favourable</v>
      </c>
    </row>
    <row r="6187" spans="1:23" x14ac:dyDescent="0.25">
      <c r="A6187" s="1"/>
      <c r="B6187" s="1"/>
      <c r="C6187" s="1"/>
      <c r="D6187" s="1"/>
      <c r="E6187" s="1"/>
      <c r="F6187" s="2"/>
      <c r="G6187" s="3"/>
      <c r="H6187" s="1"/>
      <c r="I6187" s="1"/>
      <c r="J6187" s="1" t="s">
        <v>6907</v>
      </c>
      <c r="K6187" s="2">
        <v>44838</v>
      </c>
      <c r="L6187" s="1" t="s">
        <v>4207</v>
      </c>
      <c r="M6187" s="1" t="str">
        <f t="shared" si="480"/>
        <v>Social Services</v>
      </c>
      <c r="N6187" s="1" t="s">
        <v>4222</v>
      </c>
      <c r="O6187" s="1" t="s">
        <v>4217</v>
      </c>
      <c r="P6187" s="1">
        <v>8393</v>
      </c>
      <c r="Q6187" s="1">
        <v>2286780</v>
      </c>
      <c r="R6187" s="1">
        <f t="shared" si="481"/>
        <v>33634</v>
      </c>
      <c r="S6187" s="4">
        <v>788149.82006980933</v>
      </c>
      <c r="T6187" s="4">
        <v>587414.85941510356</v>
      </c>
      <c r="U6187" s="1">
        <f t="shared" si="482"/>
        <v>2253146</v>
      </c>
      <c r="V6187" s="4">
        <f t="shared" si="483"/>
        <v>911215.32051508711</v>
      </c>
      <c r="W6187" s="1" t="str">
        <f t="shared" si="484"/>
        <v>Favourable</v>
      </c>
    </row>
    <row r="6188" spans="1:23" x14ac:dyDescent="0.25">
      <c r="A6188" s="1"/>
      <c r="B6188" s="1"/>
      <c r="C6188" s="1"/>
      <c r="D6188" s="1"/>
      <c r="E6188" s="1"/>
      <c r="F6188" s="2"/>
      <c r="G6188" s="3"/>
      <c r="H6188" s="1"/>
      <c r="I6188" s="1"/>
      <c r="J6188" s="1" t="s">
        <v>9682</v>
      </c>
      <c r="K6188" s="2">
        <v>44037</v>
      </c>
      <c r="L6188" s="1" t="s">
        <v>4238</v>
      </c>
      <c r="M6188" s="1" t="str">
        <f t="shared" si="480"/>
        <v>Education</v>
      </c>
      <c r="N6188" s="1" t="s">
        <v>4205</v>
      </c>
      <c r="O6188" s="1" t="s">
        <v>4421</v>
      </c>
      <c r="P6188" s="1">
        <v>7926</v>
      </c>
      <c r="Q6188" s="1">
        <v>1564448</v>
      </c>
      <c r="R6188" s="1">
        <f t="shared" si="481"/>
        <v>25643</v>
      </c>
      <c r="S6188" s="4">
        <v>1500658.3755463846</v>
      </c>
      <c r="T6188" s="4">
        <v>509056.27830444154</v>
      </c>
      <c r="U6188" s="1">
        <f t="shared" si="482"/>
        <v>1538805</v>
      </c>
      <c r="V6188" s="4">
        <f t="shared" si="483"/>
        <v>-445266.6538508262</v>
      </c>
      <c r="W6188" s="1" t="str">
        <f t="shared" si="484"/>
        <v>Adverse</v>
      </c>
    </row>
    <row r="6189" spans="1:23" x14ac:dyDescent="0.25">
      <c r="A6189" s="1"/>
      <c r="B6189" s="1"/>
      <c r="C6189" s="1"/>
      <c r="D6189" s="1"/>
      <c r="E6189" s="1"/>
      <c r="F6189" s="2"/>
      <c r="G6189" s="3"/>
      <c r="H6189" s="1"/>
      <c r="I6189" s="1"/>
      <c r="J6189" s="1" t="s">
        <v>7893</v>
      </c>
      <c r="K6189" s="2">
        <v>43990</v>
      </c>
      <c r="L6189" s="1" t="s">
        <v>4207</v>
      </c>
      <c r="M6189" s="1" t="str">
        <f t="shared" si="480"/>
        <v>Social Services</v>
      </c>
      <c r="N6189" s="1" t="s">
        <v>4222</v>
      </c>
      <c r="O6189" s="1" t="s">
        <v>4314</v>
      </c>
      <c r="P6189" s="1">
        <v>7908</v>
      </c>
      <c r="Q6189" s="1">
        <v>329839</v>
      </c>
      <c r="R6189" s="1">
        <f t="shared" si="481"/>
        <v>54212</v>
      </c>
      <c r="S6189" s="4">
        <v>203975.12626937072</v>
      </c>
      <c r="T6189" s="4">
        <v>99669.192466575201</v>
      </c>
      <c r="U6189" s="1">
        <f t="shared" si="482"/>
        <v>275627</v>
      </c>
      <c r="V6189" s="4">
        <f t="shared" si="483"/>
        <v>26194.681264054088</v>
      </c>
      <c r="W6189" s="1" t="str">
        <f t="shared" si="484"/>
        <v>Favourable</v>
      </c>
    </row>
    <row r="6190" spans="1:23" x14ac:dyDescent="0.25">
      <c r="A6190" s="1"/>
      <c r="B6190" s="1"/>
      <c r="C6190" s="1"/>
      <c r="D6190" s="1"/>
      <c r="E6190" s="1"/>
      <c r="F6190" s="2"/>
      <c r="G6190" s="3"/>
      <c r="H6190" s="1"/>
      <c r="I6190" s="1"/>
      <c r="J6190" s="1" t="s">
        <v>7493</v>
      </c>
      <c r="K6190" s="2">
        <v>44730</v>
      </c>
      <c r="L6190" s="1" t="s">
        <v>4207</v>
      </c>
      <c r="M6190" s="1" t="str">
        <f t="shared" si="480"/>
        <v>Social Services</v>
      </c>
      <c r="N6190" s="1" t="s">
        <v>4205</v>
      </c>
      <c r="O6190" s="1" t="s">
        <v>4217</v>
      </c>
      <c r="P6190" s="1">
        <v>8106</v>
      </c>
      <c r="Q6190" s="1">
        <v>344148</v>
      </c>
      <c r="R6190" s="1">
        <f t="shared" si="481"/>
        <v>38407</v>
      </c>
      <c r="S6190" s="4">
        <v>267483.39395169541</v>
      </c>
      <c r="T6190" s="4">
        <v>83105.75324645362</v>
      </c>
      <c r="U6190" s="1">
        <f t="shared" si="482"/>
        <v>305741</v>
      </c>
      <c r="V6190" s="4">
        <f t="shared" si="483"/>
        <v>-6441.1471981490031</v>
      </c>
      <c r="W6190" s="1" t="str">
        <f t="shared" si="484"/>
        <v>Adverse</v>
      </c>
    </row>
    <row r="6191" spans="1:23" x14ac:dyDescent="0.25">
      <c r="A6191" s="1"/>
      <c r="B6191" s="1"/>
      <c r="C6191" s="1"/>
      <c r="D6191" s="1"/>
      <c r="E6191" s="1"/>
      <c r="F6191" s="2"/>
      <c r="G6191" s="3"/>
      <c r="H6191" s="1"/>
      <c r="I6191" s="1"/>
      <c r="J6191" s="1" t="s">
        <v>5407</v>
      </c>
      <c r="K6191" s="2">
        <v>44404</v>
      </c>
      <c r="L6191" s="1" t="s">
        <v>4212</v>
      </c>
      <c r="M6191" s="1" t="str">
        <f t="shared" si="480"/>
        <v>Agricultural Extension</v>
      </c>
      <c r="N6191" s="1" t="s">
        <v>4205</v>
      </c>
      <c r="O6191" s="1" t="s">
        <v>4311</v>
      </c>
      <c r="P6191" s="1">
        <v>9104</v>
      </c>
      <c r="Q6191" s="1">
        <v>1673901</v>
      </c>
      <c r="R6191" s="1">
        <f t="shared" si="481"/>
        <v>51121</v>
      </c>
      <c r="S6191" s="4">
        <v>504706.97106541233</v>
      </c>
      <c r="T6191" s="4">
        <v>526566.60378755466</v>
      </c>
      <c r="U6191" s="1">
        <f t="shared" si="482"/>
        <v>1622780</v>
      </c>
      <c r="V6191" s="4">
        <f t="shared" si="483"/>
        <v>642627.42514703306</v>
      </c>
      <c r="W6191" s="1" t="str">
        <f t="shared" si="484"/>
        <v>Favourable</v>
      </c>
    </row>
    <row r="6192" spans="1:23" x14ac:dyDescent="0.25">
      <c r="A6192" s="1"/>
      <c r="B6192" s="1"/>
      <c r="C6192" s="1"/>
      <c r="D6192" s="1"/>
      <c r="E6192" s="1"/>
      <c r="F6192" s="2"/>
      <c r="G6192" s="3"/>
      <c r="H6192" s="1"/>
      <c r="I6192" s="1"/>
      <c r="J6192" s="1" t="s">
        <v>8090</v>
      </c>
      <c r="K6192" s="2">
        <v>44651</v>
      </c>
      <c r="L6192" s="1" t="s">
        <v>4207</v>
      </c>
      <c r="M6192" s="1" t="str">
        <f t="shared" si="480"/>
        <v>Social Services</v>
      </c>
      <c r="N6192" s="1" t="s">
        <v>4222</v>
      </c>
      <c r="O6192" s="1" t="s">
        <v>4476</v>
      </c>
      <c r="P6192" s="1">
        <v>8623</v>
      </c>
      <c r="Q6192" s="1">
        <v>1133684</v>
      </c>
      <c r="R6192" s="1">
        <f t="shared" si="481"/>
        <v>28655</v>
      </c>
      <c r="S6192" s="4">
        <v>729909.1625622398</v>
      </c>
      <c r="T6192" s="4">
        <v>5112.5130579345559</v>
      </c>
      <c r="U6192" s="1">
        <f t="shared" si="482"/>
        <v>1105029</v>
      </c>
      <c r="V6192" s="4">
        <f t="shared" si="483"/>
        <v>398662.32437982562</v>
      </c>
      <c r="W6192" s="1" t="str">
        <f t="shared" si="484"/>
        <v>Favourable</v>
      </c>
    </row>
    <row r="6193" spans="1:23" x14ac:dyDescent="0.25">
      <c r="A6193" s="1"/>
      <c r="B6193" s="1"/>
      <c r="C6193" s="1"/>
      <c r="D6193" s="1"/>
      <c r="E6193" s="1"/>
      <c r="F6193" s="2"/>
      <c r="G6193" s="3"/>
      <c r="H6193" s="1"/>
      <c r="I6193" s="1"/>
      <c r="J6193" s="1" t="s">
        <v>10631</v>
      </c>
      <c r="K6193" s="2">
        <v>45067</v>
      </c>
      <c r="L6193" s="1" t="s">
        <v>4207</v>
      </c>
      <c r="M6193" s="1" t="str">
        <f t="shared" si="480"/>
        <v>Social Services</v>
      </c>
      <c r="N6193" s="1" t="s">
        <v>4210</v>
      </c>
      <c r="O6193" s="1" t="s">
        <v>4295</v>
      </c>
      <c r="P6193" s="1">
        <v>7826</v>
      </c>
      <c r="Q6193" s="1">
        <v>2131848</v>
      </c>
      <c r="R6193" s="1">
        <f t="shared" si="481"/>
        <v>0</v>
      </c>
      <c r="S6193" s="4">
        <v>600567.65484215354</v>
      </c>
      <c r="T6193" s="4">
        <v>417300.630929498</v>
      </c>
      <c r="U6193" s="1">
        <f t="shared" si="482"/>
        <v>2131848</v>
      </c>
      <c r="V6193" s="4">
        <f t="shared" si="483"/>
        <v>1113979.7142283483</v>
      </c>
      <c r="W6193" s="1" t="str">
        <f t="shared" si="484"/>
        <v>Favourable</v>
      </c>
    </row>
    <row r="6194" spans="1:23" x14ac:dyDescent="0.25">
      <c r="A6194" s="1"/>
      <c r="B6194" s="1"/>
      <c r="C6194" s="1"/>
      <c r="D6194" s="1"/>
      <c r="E6194" s="1"/>
      <c r="F6194" s="2"/>
      <c r="G6194" s="3"/>
      <c r="H6194" s="1"/>
      <c r="I6194" s="1"/>
      <c r="J6194" s="1" t="s">
        <v>7881</v>
      </c>
      <c r="K6194" s="2">
        <v>44095</v>
      </c>
      <c r="L6194" s="1" t="s">
        <v>4212</v>
      </c>
      <c r="M6194" s="1" t="str">
        <f t="shared" si="480"/>
        <v>Agricultural Extension</v>
      </c>
      <c r="N6194" s="1" t="s">
        <v>4222</v>
      </c>
      <c r="O6194" s="1" t="s">
        <v>4476</v>
      </c>
      <c r="P6194" s="1">
        <v>5590</v>
      </c>
      <c r="Q6194" s="1">
        <v>596107</v>
      </c>
      <c r="R6194" s="1">
        <f t="shared" si="481"/>
        <v>15430</v>
      </c>
      <c r="S6194" s="4">
        <v>285781.35588307038</v>
      </c>
      <c r="T6194" s="4">
        <v>38460.351897122593</v>
      </c>
      <c r="U6194" s="1">
        <f t="shared" si="482"/>
        <v>580677</v>
      </c>
      <c r="V6194" s="4">
        <f t="shared" si="483"/>
        <v>271865.29221980704</v>
      </c>
      <c r="W6194" s="1" t="str">
        <f t="shared" si="484"/>
        <v>Favourable</v>
      </c>
    </row>
    <row r="6195" spans="1:23" x14ac:dyDescent="0.25">
      <c r="A6195" s="1"/>
      <c r="B6195" s="1"/>
      <c r="C6195" s="1"/>
      <c r="D6195" s="1"/>
      <c r="E6195" s="1"/>
      <c r="F6195" s="2"/>
      <c r="G6195" s="3"/>
      <c r="H6195" s="1"/>
      <c r="I6195" s="1"/>
      <c r="J6195" s="1" t="s">
        <v>10632</v>
      </c>
      <c r="K6195" s="2">
        <v>44626</v>
      </c>
      <c r="L6195" s="1" t="s">
        <v>4207</v>
      </c>
      <c r="M6195" s="1" t="str">
        <f t="shared" si="480"/>
        <v>Social Services</v>
      </c>
      <c r="N6195" s="1" t="s">
        <v>4210</v>
      </c>
      <c r="O6195" s="1" t="s">
        <v>4388</v>
      </c>
      <c r="P6195" s="1">
        <v>6855</v>
      </c>
      <c r="Q6195" s="1">
        <v>1788265</v>
      </c>
      <c r="R6195" s="1">
        <f t="shared" si="481"/>
        <v>0</v>
      </c>
      <c r="S6195" s="4">
        <v>174533.90378939328</v>
      </c>
      <c r="T6195" s="4">
        <v>359609.50312354951</v>
      </c>
      <c r="U6195" s="1">
        <f t="shared" si="482"/>
        <v>1788265</v>
      </c>
      <c r="V6195" s="4">
        <f t="shared" si="483"/>
        <v>1254121.5930870571</v>
      </c>
      <c r="W6195" s="1" t="str">
        <f t="shared" si="484"/>
        <v>Favourable</v>
      </c>
    </row>
    <row r="6196" spans="1:23" x14ac:dyDescent="0.25">
      <c r="A6196" s="1"/>
      <c r="B6196" s="1"/>
      <c r="C6196" s="1"/>
      <c r="D6196" s="1"/>
      <c r="E6196" s="1"/>
      <c r="F6196" s="2"/>
      <c r="G6196" s="3"/>
      <c r="H6196" s="1"/>
      <c r="I6196" s="1"/>
      <c r="J6196" s="1" t="s">
        <v>9098</v>
      </c>
      <c r="K6196" s="2">
        <v>44096</v>
      </c>
      <c r="L6196" s="1" t="s">
        <v>4207</v>
      </c>
      <c r="M6196" s="1" t="str">
        <f t="shared" si="480"/>
        <v>Social Services</v>
      </c>
      <c r="N6196" s="1" t="s">
        <v>4222</v>
      </c>
      <c r="O6196" s="1" t="s">
        <v>4250</v>
      </c>
      <c r="P6196" s="1">
        <v>8085</v>
      </c>
      <c r="Q6196" s="1">
        <v>1463747</v>
      </c>
      <c r="R6196" s="1">
        <f t="shared" si="481"/>
        <v>57215</v>
      </c>
      <c r="S6196" s="4">
        <v>712090.72105670953</v>
      </c>
      <c r="T6196" s="4">
        <v>322505.5885682712</v>
      </c>
      <c r="U6196" s="1">
        <f t="shared" si="482"/>
        <v>1406532</v>
      </c>
      <c r="V6196" s="4">
        <f t="shared" si="483"/>
        <v>429150.69037501933</v>
      </c>
      <c r="W6196" s="1" t="str">
        <f t="shared" si="484"/>
        <v>Favourable</v>
      </c>
    </row>
    <row r="6197" spans="1:23" x14ac:dyDescent="0.25">
      <c r="A6197" s="1"/>
      <c r="B6197" s="1"/>
      <c r="C6197" s="1"/>
      <c r="D6197" s="1"/>
      <c r="E6197" s="1"/>
      <c r="F6197" s="2"/>
      <c r="G6197" s="3"/>
      <c r="H6197" s="1"/>
      <c r="I6197" s="1"/>
      <c r="J6197" s="1" t="s">
        <v>9985</v>
      </c>
      <c r="K6197" s="2">
        <v>44365</v>
      </c>
      <c r="L6197" s="1" t="s">
        <v>4212</v>
      </c>
      <c r="M6197" s="1" t="str">
        <f t="shared" si="480"/>
        <v>Agricultural Extension</v>
      </c>
      <c r="N6197" s="1" t="s">
        <v>4210</v>
      </c>
      <c r="O6197" s="1" t="s">
        <v>4244</v>
      </c>
      <c r="P6197" s="1">
        <v>6813</v>
      </c>
      <c r="Q6197" s="1">
        <v>1523594</v>
      </c>
      <c r="R6197" s="1">
        <f t="shared" si="481"/>
        <v>17798</v>
      </c>
      <c r="S6197" s="4">
        <v>329582.47069120745</v>
      </c>
      <c r="T6197" s="4">
        <v>72916.465679047746</v>
      </c>
      <c r="U6197" s="1">
        <f t="shared" si="482"/>
        <v>1505796</v>
      </c>
      <c r="V6197" s="4">
        <f t="shared" si="483"/>
        <v>1121095.0636297448</v>
      </c>
      <c r="W6197" s="1" t="str">
        <f t="shared" si="484"/>
        <v>Favourable</v>
      </c>
    </row>
    <row r="6198" spans="1:23" x14ac:dyDescent="0.25">
      <c r="A6198" s="1"/>
      <c r="B6198" s="1"/>
      <c r="C6198" s="1"/>
      <c r="D6198" s="1"/>
      <c r="E6198" s="1"/>
      <c r="F6198" s="2"/>
      <c r="G6198" s="3"/>
      <c r="H6198" s="1"/>
      <c r="I6198" s="1"/>
      <c r="J6198" s="1" t="s">
        <v>9112</v>
      </c>
      <c r="K6198" s="2">
        <v>44714</v>
      </c>
      <c r="L6198" s="1" t="s">
        <v>4227</v>
      </c>
      <c r="M6198" s="1" t="str">
        <f t="shared" si="480"/>
        <v>Infrastructure</v>
      </c>
      <c r="N6198" s="1" t="s">
        <v>4222</v>
      </c>
      <c r="O6198" s="1" t="s">
        <v>4345</v>
      </c>
      <c r="P6198" s="1">
        <v>6159</v>
      </c>
      <c r="Q6198" s="1">
        <v>2426551</v>
      </c>
      <c r="R6198" s="1">
        <f t="shared" si="481"/>
        <v>28222</v>
      </c>
      <c r="S6198" s="4">
        <v>577121.75432389311</v>
      </c>
      <c r="T6198" s="4">
        <v>579886.39253061847</v>
      </c>
      <c r="U6198" s="1">
        <f t="shared" si="482"/>
        <v>2398329</v>
      </c>
      <c r="V6198" s="4">
        <f t="shared" si="483"/>
        <v>1269542.8531454885</v>
      </c>
      <c r="W6198" s="1" t="str">
        <f t="shared" si="484"/>
        <v>Favourable</v>
      </c>
    </row>
    <row r="6199" spans="1:23" x14ac:dyDescent="0.25">
      <c r="A6199" s="1"/>
      <c r="B6199" s="1"/>
      <c r="C6199" s="1"/>
      <c r="D6199" s="1"/>
      <c r="E6199" s="1"/>
      <c r="F6199" s="2"/>
      <c r="G6199" s="3"/>
      <c r="H6199" s="1"/>
      <c r="I6199" s="1"/>
      <c r="J6199" s="1" t="s">
        <v>9155</v>
      </c>
      <c r="K6199" s="2">
        <v>43888</v>
      </c>
      <c r="L6199" s="1" t="s">
        <v>4227</v>
      </c>
      <c r="M6199" s="1" t="str">
        <f t="shared" si="480"/>
        <v>Infrastructure</v>
      </c>
      <c r="N6199" s="1" t="s">
        <v>4210</v>
      </c>
      <c r="O6199" s="1" t="s">
        <v>4259</v>
      </c>
      <c r="P6199" s="1">
        <v>8187</v>
      </c>
      <c r="Q6199" s="1">
        <v>1076406</v>
      </c>
      <c r="R6199" s="1">
        <f t="shared" si="481"/>
        <v>55619</v>
      </c>
      <c r="S6199" s="4">
        <v>546464.34795998572</v>
      </c>
      <c r="T6199" s="4">
        <v>230724.31100938772</v>
      </c>
      <c r="U6199" s="1">
        <f t="shared" si="482"/>
        <v>1020787</v>
      </c>
      <c r="V6199" s="4">
        <f t="shared" si="483"/>
        <v>299217.34103062656</v>
      </c>
      <c r="W6199" s="1" t="str">
        <f t="shared" si="484"/>
        <v>Favourable</v>
      </c>
    </row>
    <row r="6200" spans="1:23" x14ac:dyDescent="0.25">
      <c r="A6200" s="1"/>
      <c r="B6200" s="1"/>
      <c r="C6200" s="1"/>
      <c r="D6200" s="1"/>
      <c r="E6200" s="1"/>
      <c r="F6200" s="2"/>
      <c r="G6200" s="3"/>
      <c r="H6200" s="1"/>
      <c r="I6200" s="1"/>
      <c r="J6200" s="1" t="s">
        <v>7699</v>
      </c>
      <c r="K6200" s="2">
        <v>44483</v>
      </c>
      <c r="L6200" s="1" t="s">
        <v>4212</v>
      </c>
      <c r="M6200" s="1" t="str">
        <f t="shared" si="480"/>
        <v>Agricultural Extension</v>
      </c>
      <c r="N6200" s="1" t="s">
        <v>4222</v>
      </c>
      <c r="O6200" s="1" t="s">
        <v>4335</v>
      </c>
      <c r="P6200" s="1">
        <v>6036</v>
      </c>
      <c r="Q6200" s="1">
        <v>1065426</v>
      </c>
      <c r="R6200" s="1">
        <f t="shared" si="481"/>
        <v>45625</v>
      </c>
      <c r="S6200" s="4">
        <v>734048.14099360665</v>
      </c>
      <c r="T6200" s="4">
        <v>253987.58321551271</v>
      </c>
      <c r="U6200" s="1">
        <f t="shared" si="482"/>
        <v>1019801</v>
      </c>
      <c r="V6200" s="4">
        <f t="shared" si="483"/>
        <v>77390.275790880667</v>
      </c>
      <c r="W6200" s="1" t="str">
        <f t="shared" si="484"/>
        <v>Favourable</v>
      </c>
    </row>
    <row r="6201" spans="1:23" x14ac:dyDescent="0.25">
      <c r="A6201" s="1"/>
      <c r="B6201" s="1"/>
      <c r="C6201" s="1"/>
      <c r="D6201" s="1"/>
      <c r="E6201" s="1"/>
      <c r="F6201" s="2"/>
      <c r="G6201" s="3"/>
      <c r="H6201" s="1"/>
      <c r="I6201" s="1"/>
      <c r="J6201" s="1" t="s">
        <v>7658</v>
      </c>
      <c r="K6201" s="2">
        <v>44145</v>
      </c>
      <c r="L6201" s="1" t="s">
        <v>4238</v>
      </c>
      <c r="M6201" s="1" t="str">
        <f t="shared" si="480"/>
        <v>Education</v>
      </c>
      <c r="N6201" s="1" t="s">
        <v>4210</v>
      </c>
      <c r="O6201" s="1" t="s">
        <v>4237</v>
      </c>
      <c r="P6201" s="1">
        <v>6364</v>
      </c>
      <c r="Q6201" s="1">
        <v>2283685</v>
      </c>
      <c r="R6201" s="1">
        <f t="shared" si="481"/>
        <v>17311</v>
      </c>
      <c r="S6201" s="4">
        <v>1707717.3398897205</v>
      </c>
      <c r="T6201" s="4">
        <v>115615.07564626995</v>
      </c>
      <c r="U6201" s="1">
        <f t="shared" si="482"/>
        <v>2266374</v>
      </c>
      <c r="V6201" s="4">
        <f t="shared" si="483"/>
        <v>460352.58446400939</v>
      </c>
      <c r="W6201" s="1" t="str">
        <f t="shared" si="484"/>
        <v>Favourable</v>
      </c>
    </row>
    <row r="6202" spans="1:23" x14ac:dyDescent="0.25">
      <c r="A6202" s="1"/>
      <c r="B6202" s="1"/>
      <c r="C6202" s="1"/>
      <c r="D6202" s="1"/>
      <c r="E6202" s="1"/>
      <c r="F6202" s="2"/>
      <c r="G6202" s="3"/>
      <c r="H6202" s="1"/>
      <c r="I6202" s="1"/>
      <c r="J6202" s="1" t="s">
        <v>9888</v>
      </c>
      <c r="K6202" s="2">
        <v>44360</v>
      </c>
      <c r="L6202" s="1" t="s">
        <v>4238</v>
      </c>
      <c r="M6202" s="1" t="str">
        <f t="shared" si="480"/>
        <v>Education</v>
      </c>
      <c r="N6202" s="1" t="s">
        <v>4210</v>
      </c>
      <c r="O6202" s="1" t="s">
        <v>4379</v>
      </c>
      <c r="P6202" s="1">
        <v>8185</v>
      </c>
      <c r="Q6202" s="1">
        <v>1781985</v>
      </c>
      <c r="R6202" s="1">
        <f t="shared" si="481"/>
        <v>42250</v>
      </c>
      <c r="S6202" s="4">
        <v>1046866.1574498408</v>
      </c>
      <c r="T6202" s="4">
        <v>239275.39877784811</v>
      </c>
      <c r="U6202" s="1">
        <f t="shared" si="482"/>
        <v>1739735</v>
      </c>
      <c r="V6202" s="4">
        <f t="shared" si="483"/>
        <v>495843.44377231109</v>
      </c>
      <c r="W6202" s="1" t="str">
        <f t="shared" si="484"/>
        <v>Favourable</v>
      </c>
    </row>
    <row r="6203" spans="1:23" x14ac:dyDescent="0.25">
      <c r="A6203" s="1"/>
      <c r="B6203" s="1"/>
      <c r="C6203" s="1"/>
      <c r="D6203" s="1"/>
      <c r="E6203" s="1"/>
      <c r="F6203" s="2"/>
      <c r="G6203" s="3"/>
      <c r="H6203" s="1"/>
      <c r="I6203" s="1"/>
      <c r="J6203" s="1" t="s">
        <v>7788</v>
      </c>
      <c r="K6203" s="2">
        <v>45332</v>
      </c>
      <c r="L6203" s="1" t="s">
        <v>4238</v>
      </c>
      <c r="M6203" s="1" t="str">
        <f t="shared" si="480"/>
        <v>Education</v>
      </c>
      <c r="N6203" s="1" t="s">
        <v>4205</v>
      </c>
      <c r="O6203" s="1" t="s">
        <v>4226</v>
      </c>
      <c r="P6203" s="1">
        <v>8712</v>
      </c>
      <c r="Q6203" s="1">
        <v>1126783</v>
      </c>
      <c r="R6203" s="1">
        <f t="shared" si="481"/>
        <v>38276</v>
      </c>
      <c r="S6203" s="4">
        <v>1007766.9230536417</v>
      </c>
      <c r="T6203" s="4">
        <v>190320.89941171641</v>
      </c>
      <c r="U6203" s="1">
        <f t="shared" si="482"/>
        <v>1088507</v>
      </c>
      <c r="V6203" s="4">
        <f t="shared" si="483"/>
        <v>-71304.822465358069</v>
      </c>
      <c r="W6203" s="1" t="str">
        <f t="shared" si="484"/>
        <v>Adverse</v>
      </c>
    </row>
    <row r="6204" spans="1:23" x14ac:dyDescent="0.25">
      <c r="A6204" s="1"/>
      <c r="B6204" s="1"/>
      <c r="C6204" s="1"/>
      <c r="D6204" s="1"/>
      <c r="E6204" s="1"/>
      <c r="F6204" s="2"/>
      <c r="G6204" s="3"/>
      <c r="H6204" s="1"/>
      <c r="I6204" s="1"/>
      <c r="J6204" s="1" t="s">
        <v>9397</v>
      </c>
      <c r="K6204" s="2">
        <v>44900</v>
      </c>
      <c r="L6204" s="1" t="s">
        <v>4207</v>
      </c>
      <c r="M6204" s="1" t="str">
        <f t="shared" si="480"/>
        <v>Social Services</v>
      </c>
      <c r="N6204" s="1" t="s">
        <v>4205</v>
      </c>
      <c r="O6204" s="1" t="s">
        <v>4233</v>
      </c>
      <c r="P6204" s="1">
        <v>9236</v>
      </c>
      <c r="Q6204" s="1">
        <v>2342994</v>
      </c>
      <c r="R6204" s="1">
        <f t="shared" si="481"/>
        <v>45670</v>
      </c>
      <c r="S6204" s="4">
        <v>933604.18575399334</v>
      </c>
      <c r="T6204" s="4">
        <v>216090.15752407032</v>
      </c>
      <c r="U6204" s="1">
        <f t="shared" si="482"/>
        <v>2297324</v>
      </c>
      <c r="V6204" s="4">
        <f t="shared" si="483"/>
        <v>1193299.6567219363</v>
      </c>
      <c r="W6204" s="1" t="str">
        <f t="shared" si="484"/>
        <v>Favourable</v>
      </c>
    </row>
    <row r="6205" spans="1:23" x14ac:dyDescent="0.25">
      <c r="A6205" s="1"/>
      <c r="B6205" s="1"/>
      <c r="C6205" s="1"/>
      <c r="D6205" s="1"/>
      <c r="E6205" s="1"/>
      <c r="F6205" s="2"/>
      <c r="G6205" s="3"/>
      <c r="H6205" s="1"/>
      <c r="I6205" s="1"/>
      <c r="J6205" s="1" t="s">
        <v>9963</v>
      </c>
      <c r="K6205" s="2">
        <v>44112</v>
      </c>
      <c r="L6205" s="1" t="s">
        <v>4238</v>
      </c>
      <c r="M6205" s="1" t="str">
        <f t="shared" si="480"/>
        <v>Education</v>
      </c>
      <c r="N6205" s="1" t="s">
        <v>4222</v>
      </c>
      <c r="O6205" s="1" t="s">
        <v>4273</v>
      </c>
      <c r="P6205" s="1">
        <v>5963</v>
      </c>
      <c r="Q6205" s="1">
        <v>518505</v>
      </c>
      <c r="R6205" s="1">
        <f t="shared" si="481"/>
        <v>59341</v>
      </c>
      <c r="S6205" s="4">
        <v>378725.52054690861</v>
      </c>
      <c r="T6205" s="4">
        <v>166985.44979092895</v>
      </c>
      <c r="U6205" s="1">
        <f t="shared" si="482"/>
        <v>459164</v>
      </c>
      <c r="V6205" s="4">
        <f t="shared" si="483"/>
        <v>-27205.970337837585</v>
      </c>
      <c r="W6205" s="1" t="str">
        <f t="shared" si="484"/>
        <v>Adverse</v>
      </c>
    </row>
    <row r="6206" spans="1:23" x14ac:dyDescent="0.25">
      <c r="A6206" s="1"/>
      <c r="B6206" s="1"/>
      <c r="C6206" s="1"/>
      <c r="D6206" s="1"/>
      <c r="E6206" s="1"/>
      <c r="F6206" s="2"/>
      <c r="G6206" s="3"/>
      <c r="H6206" s="1"/>
      <c r="I6206" s="1"/>
      <c r="J6206" s="1" t="s">
        <v>6863</v>
      </c>
      <c r="K6206" s="2">
        <v>44492</v>
      </c>
      <c r="L6206" s="1" t="s">
        <v>4207</v>
      </c>
      <c r="M6206" s="1" t="str">
        <f t="shared" si="480"/>
        <v>Social Services</v>
      </c>
      <c r="N6206" s="1" t="s">
        <v>4205</v>
      </c>
      <c r="O6206" s="1" t="s">
        <v>4298</v>
      </c>
      <c r="P6206" s="1">
        <v>7099</v>
      </c>
      <c r="Q6206" s="1">
        <v>724680</v>
      </c>
      <c r="R6206" s="1">
        <f t="shared" si="481"/>
        <v>35593</v>
      </c>
      <c r="S6206" s="4">
        <v>107706.95262814402</v>
      </c>
      <c r="T6206" s="4">
        <v>80618.170379175906</v>
      </c>
      <c r="U6206" s="1">
        <f t="shared" si="482"/>
        <v>689087</v>
      </c>
      <c r="V6206" s="4">
        <f t="shared" si="483"/>
        <v>536354.87699268013</v>
      </c>
      <c r="W6206" s="1" t="str">
        <f t="shared" si="484"/>
        <v>Favourable</v>
      </c>
    </row>
    <row r="6207" spans="1:23" x14ac:dyDescent="0.25">
      <c r="A6207" s="1"/>
      <c r="B6207" s="1"/>
      <c r="C6207" s="1"/>
      <c r="D6207" s="1"/>
      <c r="E6207" s="1"/>
      <c r="F6207" s="2"/>
      <c r="G6207" s="3"/>
      <c r="H6207" s="1"/>
      <c r="I6207" s="1"/>
      <c r="J6207" s="1" t="s">
        <v>10633</v>
      </c>
      <c r="K6207" s="2">
        <v>45361</v>
      </c>
      <c r="L6207" s="1" t="s">
        <v>4207</v>
      </c>
      <c r="M6207" s="1" t="str">
        <f t="shared" si="480"/>
        <v>Social Services</v>
      </c>
      <c r="N6207" s="1" t="s">
        <v>4205</v>
      </c>
      <c r="O6207" s="1" t="s">
        <v>4479</v>
      </c>
      <c r="P6207" s="1">
        <v>6079</v>
      </c>
      <c r="Q6207" s="1">
        <v>840527</v>
      </c>
      <c r="R6207" s="1">
        <f t="shared" si="481"/>
        <v>0</v>
      </c>
      <c r="S6207" s="4">
        <v>551028.18294894742</v>
      </c>
      <c r="T6207" s="4">
        <v>46640.910111249956</v>
      </c>
      <c r="U6207" s="1">
        <f t="shared" si="482"/>
        <v>840527</v>
      </c>
      <c r="V6207" s="4">
        <f t="shared" si="483"/>
        <v>242857.90693980257</v>
      </c>
      <c r="W6207" s="1" t="str">
        <f t="shared" si="484"/>
        <v>Favourable</v>
      </c>
    </row>
    <row r="6208" spans="1:23" x14ac:dyDescent="0.25">
      <c r="A6208" s="1"/>
      <c r="B6208" s="1"/>
      <c r="C6208" s="1"/>
      <c r="D6208" s="1"/>
      <c r="E6208" s="1"/>
      <c r="F6208" s="2"/>
      <c r="G6208" s="3"/>
      <c r="H6208" s="1"/>
      <c r="I6208" s="1"/>
      <c r="J6208" s="1" t="s">
        <v>8444</v>
      </c>
      <c r="K6208" s="2">
        <v>44595</v>
      </c>
      <c r="L6208" s="1" t="s">
        <v>4207</v>
      </c>
      <c r="M6208" s="1" t="str">
        <f t="shared" si="480"/>
        <v>Social Services</v>
      </c>
      <c r="N6208" s="1" t="s">
        <v>4222</v>
      </c>
      <c r="O6208" s="1" t="s">
        <v>4295</v>
      </c>
      <c r="P6208" s="1">
        <v>6157</v>
      </c>
      <c r="Q6208" s="1">
        <v>2110843</v>
      </c>
      <c r="R6208" s="1">
        <f t="shared" si="481"/>
        <v>16898</v>
      </c>
      <c r="S6208" s="4">
        <v>205097.77541743906</v>
      </c>
      <c r="T6208" s="4">
        <v>149137.072039475</v>
      </c>
      <c r="U6208" s="1">
        <f t="shared" si="482"/>
        <v>2093945</v>
      </c>
      <c r="V6208" s="4">
        <f t="shared" si="483"/>
        <v>1756608.1525430861</v>
      </c>
      <c r="W6208" s="1" t="str">
        <f t="shared" si="484"/>
        <v>Favourable</v>
      </c>
    </row>
    <row r="6209" spans="1:23" x14ac:dyDescent="0.25">
      <c r="A6209" s="1"/>
      <c r="B6209" s="1"/>
      <c r="C6209" s="1"/>
      <c r="D6209" s="1"/>
      <c r="E6209" s="1"/>
      <c r="F6209" s="2"/>
      <c r="G6209" s="3"/>
      <c r="H6209" s="1"/>
      <c r="I6209" s="1"/>
      <c r="J6209" s="1" t="s">
        <v>9114</v>
      </c>
      <c r="K6209" s="2">
        <v>43895</v>
      </c>
      <c r="L6209" s="1" t="s">
        <v>4227</v>
      </c>
      <c r="M6209" s="1" t="str">
        <f t="shared" si="480"/>
        <v>Infrastructure</v>
      </c>
      <c r="N6209" s="1" t="s">
        <v>4205</v>
      </c>
      <c r="O6209" s="1" t="s">
        <v>4298</v>
      </c>
      <c r="P6209" s="1">
        <v>9365</v>
      </c>
      <c r="Q6209" s="1">
        <v>2453276</v>
      </c>
      <c r="R6209" s="1">
        <f t="shared" si="481"/>
        <v>54331</v>
      </c>
      <c r="S6209" s="4">
        <v>739430.79638354701</v>
      </c>
      <c r="T6209" s="4">
        <v>612914.69787403441</v>
      </c>
      <c r="U6209" s="1">
        <f t="shared" si="482"/>
        <v>2398945</v>
      </c>
      <c r="V6209" s="4">
        <f t="shared" si="483"/>
        <v>1100930.5057424186</v>
      </c>
      <c r="W6209" s="1" t="str">
        <f t="shared" si="484"/>
        <v>Favourable</v>
      </c>
    </row>
    <row r="6210" spans="1:23" x14ac:dyDescent="0.25">
      <c r="A6210" s="1"/>
      <c r="B6210" s="1"/>
      <c r="C6210" s="1"/>
      <c r="D6210" s="1"/>
      <c r="E6210" s="1"/>
      <c r="F6210" s="2"/>
      <c r="G6210" s="3"/>
      <c r="H6210" s="1"/>
      <c r="I6210" s="1"/>
      <c r="J6210" s="1" t="s">
        <v>10634</v>
      </c>
      <c r="K6210" s="2">
        <v>44201</v>
      </c>
      <c r="L6210" s="1" t="s">
        <v>4238</v>
      </c>
      <c r="M6210" s="1" t="str">
        <f t="shared" si="480"/>
        <v>Education</v>
      </c>
      <c r="N6210" s="1" t="s">
        <v>4222</v>
      </c>
      <c r="O6210" s="1" t="s">
        <v>4325</v>
      </c>
      <c r="P6210" s="1">
        <v>6641</v>
      </c>
      <c r="Q6210" s="1">
        <v>1711666</v>
      </c>
      <c r="R6210" s="1">
        <f t="shared" si="481"/>
        <v>0</v>
      </c>
      <c r="S6210" s="4">
        <v>498815.75512973213</v>
      </c>
      <c r="T6210" s="4">
        <v>464780.88679898629</v>
      </c>
      <c r="U6210" s="1">
        <f t="shared" si="482"/>
        <v>1711666</v>
      </c>
      <c r="V6210" s="4">
        <f t="shared" si="483"/>
        <v>748069.35807128157</v>
      </c>
      <c r="W6210" s="1" t="str">
        <f t="shared" si="484"/>
        <v>Favourable</v>
      </c>
    </row>
    <row r="6211" spans="1:23" x14ac:dyDescent="0.25">
      <c r="A6211" s="1"/>
      <c r="B6211" s="1"/>
      <c r="C6211" s="1"/>
      <c r="D6211" s="1"/>
      <c r="E6211" s="1"/>
      <c r="F6211" s="2"/>
      <c r="G6211" s="3"/>
      <c r="H6211" s="1"/>
      <c r="I6211" s="1"/>
      <c r="J6211" s="1" t="s">
        <v>10635</v>
      </c>
      <c r="K6211" s="2">
        <v>45035</v>
      </c>
      <c r="L6211" s="1" t="s">
        <v>4227</v>
      </c>
      <c r="M6211" s="1" t="str">
        <f t="shared" ref="M6211:M6274" si="485">INDEX($A:$B,MATCH($L6211,$A:$A,0),2)</f>
        <v>Infrastructure</v>
      </c>
      <c r="N6211" s="1" t="s">
        <v>4205</v>
      </c>
      <c r="O6211" s="1" t="s">
        <v>4241</v>
      </c>
      <c r="P6211" s="1">
        <v>5913</v>
      </c>
      <c r="Q6211" s="1">
        <v>1828108</v>
      </c>
      <c r="R6211" s="1">
        <f t="shared" ref="R6211:R6274" si="486">_xlfn.XLOOKUP($J6211,$E:$E,$G:$G,0,0,1)</f>
        <v>0</v>
      </c>
      <c r="S6211" s="4">
        <v>211351.29875039076</v>
      </c>
      <c r="T6211" s="4">
        <v>413515.20094131416</v>
      </c>
      <c r="U6211" s="1">
        <f t="shared" ref="U6211:U6274" si="487">Q6211-R6211</f>
        <v>1828108</v>
      </c>
      <c r="V6211" s="4">
        <f t="shared" ref="V6211:V6274" si="488">Q6211-(S6211+T6211)</f>
        <v>1203241.500308295</v>
      </c>
      <c r="W6211" s="1" t="str">
        <f t="shared" ref="W6211:W6274" si="489">IF(V6211&gt;=0,"Favourable","Adverse")</f>
        <v>Favourable</v>
      </c>
    </row>
    <row r="6212" spans="1:23" x14ac:dyDescent="0.25">
      <c r="A6212" s="1"/>
      <c r="B6212" s="1"/>
      <c r="C6212" s="1"/>
      <c r="D6212" s="1"/>
      <c r="E6212" s="1"/>
      <c r="F6212" s="2"/>
      <c r="G6212" s="3"/>
      <c r="H6212" s="1"/>
      <c r="I6212" s="1"/>
      <c r="J6212" s="1" t="s">
        <v>7421</v>
      </c>
      <c r="K6212" s="2">
        <v>43885</v>
      </c>
      <c r="L6212" s="1" t="s">
        <v>4212</v>
      </c>
      <c r="M6212" s="1" t="str">
        <f t="shared" si="485"/>
        <v>Agricultural Extension</v>
      </c>
      <c r="N6212" s="1" t="s">
        <v>4210</v>
      </c>
      <c r="O6212" s="1" t="s">
        <v>4388</v>
      </c>
      <c r="P6212" s="1">
        <v>8778</v>
      </c>
      <c r="Q6212" s="1">
        <v>668090</v>
      </c>
      <c r="R6212" s="1">
        <f t="shared" si="486"/>
        <v>47411</v>
      </c>
      <c r="S6212" s="4">
        <v>589215.92698195262</v>
      </c>
      <c r="T6212" s="4">
        <v>187718.24192613238</v>
      </c>
      <c r="U6212" s="1">
        <f t="shared" si="487"/>
        <v>620679</v>
      </c>
      <c r="V6212" s="4">
        <f t="shared" si="488"/>
        <v>-108844.16890808498</v>
      </c>
      <c r="W6212" s="1" t="str">
        <f t="shared" si="489"/>
        <v>Adverse</v>
      </c>
    </row>
    <row r="6213" spans="1:23" x14ac:dyDescent="0.25">
      <c r="A6213" s="1"/>
      <c r="B6213" s="1"/>
      <c r="C6213" s="1"/>
      <c r="D6213" s="1"/>
      <c r="E6213" s="1"/>
      <c r="F6213" s="2"/>
      <c r="G6213" s="3"/>
      <c r="H6213" s="1"/>
      <c r="I6213" s="1"/>
      <c r="J6213" s="1" t="s">
        <v>9412</v>
      </c>
      <c r="K6213" s="2">
        <v>43907</v>
      </c>
      <c r="L6213" s="1" t="s">
        <v>4207</v>
      </c>
      <c r="M6213" s="1" t="str">
        <f t="shared" si="485"/>
        <v>Social Services</v>
      </c>
      <c r="N6213" s="1" t="s">
        <v>4205</v>
      </c>
      <c r="O6213" s="1" t="s">
        <v>4226</v>
      </c>
      <c r="P6213" s="1">
        <v>8562</v>
      </c>
      <c r="Q6213" s="1">
        <v>2352658</v>
      </c>
      <c r="R6213" s="1">
        <f t="shared" si="486"/>
        <v>58784</v>
      </c>
      <c r="S6213" s="4">
        <v>1740447.7783453637</v>
      </c>
      <c r="T6213" s="4">
        <v>276146.17706714146</v>
      </c>
      <c r="U6213" s="1">
        <f t="shared" si="487"/>
        <v>2293874</v>
      </c>
      <c r="V6213" s="4">
        <f t="shared" si="488"/>
        <v>336064.04458749481</v>
      </c>
      <c r="W6213" s="1" t="str">
        <f t="shared" si="489"/>
        <v>Favourable</v>
      </c>
    </row>
    <row r="6214" spans="1:23" x14ac:dyDescent="0.25">
      <c r="A6214" s="1"/>
      <c r="B6214" s="1"/>
      <c r="C6214" s="1"/>
      <c r="D6214" s="1"/>
      <c r="E6214" s="1"/>
      <c r="F6214" s="2"/>
      <c r="G6214" s="3"/>
      <c r="H6214" s="1"/>
      <c r="I6214" s="1"/>
      <c r="J6214" s="1" t="s">
        <v>9522</v>
      </c>
      <c r="K6214" s="2">
        <v>44077</v>
      </c>
      <c r="L6214" s="1" t="s">
        <v>4212</v>
      </c>
      <c r="M6214" s="1" t="str">
        <f t="shared" si="485"/>
        <v>Agricultural Extension</v>
      </c>
      <c r="N6214" s="1" t="s">
        <v>4210</v>
      </c>
      <c r="O6214" s="1" t="s">
        <v>4273</v>
      </c>
      <c r="P6214" s="1">
        <v>6654</v>
      </c>
      <c r="Q6214" s="1">
        <v>361645</v>
      </c>
      <c r="R6214" s="1">
        <f t="shared" si="486"/>
        <v>27259</v>
      </c>
      <c r="S6214" s="4">
        <v>314730.92194519582</v>
      </c>
      <c r="T6214" s="4">
        <v>48067.814024451072</v>
      </c>
      <c r="U6214" s="1">
        <f t="shared" si="487"/>
        <v>334386</v>
      </c>
      <c r="V6214" s="4">
        <f t="shared" si="488"/>
        <v>-1153.735969646892</v>
      </c>
      <c r="W6214" s="1" t="str">
        <f t="shared" si="489"/>
        <v>Adverse</v>
      </c>
    </row>
    <row r="6215" spans="1:23" x14ac:dyDescent="0.25">
      <c r="A6215" s="1"/>
      <c r="B6215" s="1"/>
      <c r="C6215" s="1"/>
      <c r="D6215" s="1"/>
      <c r="E6215" s="1"/>
      <c r="F6215" s="2"/>
      <c r="G6215" s="3"/>
      <c r="H6215" s="1"/>
      <c r="I6215" s="1"/>
      <c r="J6215" s="1" t="s">
        <v>5869</v>
      </c>
      <c r="K6215" s="2">
        <v>44909</v>
      </c>
      <c r="L6215" s="1" t="s">
        <v>4207</v>
      </c>
      <c r="M6215" s="1" t="str">
        <f t="shared" si="485"/>
        <v>Social Services</v>
      </c>
      <c r="N6215" s="1" t="s">
        <v>4210</v>
      </c>
      <c r="O6215" s="1" t="s">
        <v>4458</v>
      </c>
      <c r="P6215" s="1">
        <v>7624</v>
      </c>
      <c r="Q6215" s="1">
        <v>1768023</v>
      </c>
      <c r="R6215" s="1">
        <f t="shared" si="486"/>
        <v>91601</v>
      </c>
      <c r="S6215" s="4">
        <v>330937.60182090761</v>
      </c>
      <c r="T6215" s="4">
        <v>420271.3204294045</v>
      </c>
      <c r="U6215" s="1">
        <f t="shared" si="487"/>
        <v>1676422</v>
      </c>
      <c r="V6215" s="4">
        <f t="shared" si="488"/>
        <v>1016814.0777496879</v>
      </c>
      <c r="W6215" s="1" t="str">
        <f t="shared" si="489"/>
        <v>Favourable</v>
      </c>
    </row>
    <row r="6216" spans="1:23" x14ac:dyDescent="0.25">
      <c r="A6216" s="1"/>
      <c r="B6216" s="1"/>
      <c r="C6216" s="1"/>
      <c r="D6216" s="1"/>
      <c r="E6216" s="1"/>
      <c r="F6216" s="2"/>
      <c r="G6216" s="3"/>
      <c r="H6216" s="1"/>
      <c r="I6216" s="1"/>
      <c r="J6216" s="1" t="s">
        <v>5468</v>
      </c>
      <c r="K6216" s="2">
        <v>44055</v>
      </c>
      <c r="L6216" s="1" t="s">
        <v>4207</v>
      </c>
      <c r="M6216" s="1" t="str">
        <f t="shared" si="485"/>
        <v>Social Services</v>
      </c>
      <c r="N6216" s="1" t="s">
        <v>4210</v>
      </c>
      <c r="O6216" s="1" t="s">
        <v>4325</v>
      </c>
      <c r="P6216" s="1">
        <v>7122</v>
      </c>
      <c r="Q6216" s="1">
        <v>345166</v>
      </c>
      <c r="R6216" s="1">
        <f t="shared" si="486"/>
        <v>12774</v>
      </c>
      <c r="S6216" s="4">
        <v>39947.429916634828</v>
      </c>
      <c r="T6216" s="4">
        <v>76446.129806384561</v>
      </c>
      <c r="U6216" s="1">
        <f t="shared" si="487"/>
        <v>332392</v>
      </c>
      <c r="V6216" s="4">
        <f t="shared" si="488"/>
        <v>228772.4402769806</v>
      </c>
      <c r="W6216" s="1" t="str">
        <f t="shared" si="489"/>
        <v>Favourable</v>
      </c>
    </row>
    <row r="6217" spans="1:23" x14ac:dyDescent="0.25">
      <c r="A6217" s="1"/>
      <c r="B6217" s="1"/>
      <c r="C6217" s="1"/>
      <c r="D6217" s="1"/>
      <c r="E6217" s="1"/>
      <c r="F6217" s="2"/>
      <c r="G6217" s="3"/>
      <c r="H6217" s="1"/>
      <c r="I6217" s="1"/>
      <c r="J6217" s="1" t="s">
        <v>7409</v>
      </c>
      <c r="K6217" s="2">
        <v>43911</v>
      </c>
      <c r="L6217" s="1" t="s">
        <v>4212</v>
      </c>
      <c r="M6217" s="1" t="str">
        <f t="shared" si="485"/>
        <v>Agricultural Extension</v>
      </c>
      <c r="N6217" s="1" t="s">
        <v>4210</v>
      </c>
      <c r="O6217" s="1" t="s">
        <v>4379</v>
      </c>
      <c r="P6217" s="1">
        <v>8272</v>
      </c>
      <c r="Q6217" s="1">
        <v>1995528</v>
      </c>
      <c r="R6217" s="1">
        <f t="shared" si="486"/>
        <v>16654</v>
      </c>
      <c r="S6217" s="4">
        <v>351068.43664243497</v>
      </c>
      <c r="T6217" s="4">
        <v>174708.40974826456</v>
      </c>
      <c r="U6217" s="1">
        <f t="shared" si="487"/>
        <v>1978874</v>
      </c>
      <c r="V6217" s="4">
        <f t="shared" si="488"/>
        <v>1469751.1536093005</v>
      </c>
      <c r="W6217" s="1" t="str">
        <f t="shared" si="489"/>
        <v>Favourable</v>
      </c>
    </row>
    <row r="6218" spans="1:23" x14ac:dyDescent="0.25">
      <c r="A6218" s="1"/>
      <c r="B6218" s="1"/>
      <c r="C6218" s="1"/>
      <c r="D6218" s="1"/>
      <c r="E6218" s="1"/>
      <c r="F6218" s="2"/>
      <c r="G6218" s="3"/>
      <c r="H6218" s="1"/>
      <c r="I6218" s="1"/>
      <c r="J6218" s="1" t="s">
        <v>4484</v>
      </c>
      <c r="K6218" s="2">
        <v>43928</v>
      </c>
      <c r="L6218" s="1" t="s">
        <v>4212</v>
      </c>
      <c r="M6218" s="1" t="str">
        <f t="shared" si="485"/>
        <v>Agricultural Extension</v>
      </c>
      <c r="N6218" s="1" t="s">
        <v>4222</v>
      </c>
      <c r="O6218" s="1" t="s">
        <v>4286</v>
      </c>
      <c r="P6218" s="1">
        <v>6691</v>
      </c>
      <c r="Q6218" s="1">
        <v>1154927</v>
      </c>
      <c r="R6218" s="1">
        <f t="shared" si="486"/>
        <v>96526</v>
      </c>
      <c r="S6218" s="4">
        <v>982134.0966092681</v>
      </c>
      <c r="T6218" s="4">
        <v>7111.0278449726929</v>
      </c>
      <c r="U6218" s="1">
        <f t="shared" si="487"/>
        <v>1058401</v>
      </c>
      <c r="V6218" s="4">
        <f t="shared" si="488"/>
        <v>165681.87554575922</v>
      </c>
      <c r="W6218" s="1" t="str">
        <f t="shared" si="489"/>
        <v>Favourable</v>
      </c>
    </row>
    <row r="6219" spans="1:23" x14ac:dyDescent="0.25">
      <c r="A6219" s="1"/>
      <c r="B6219" s="1"/>
      <c r="C6219" s="1"/>
      <c r="D6219" s="1"/>
      <c r="E6219" s="1"/>
      <c r="F6219" s="2"/>
      <c r="G6219" s="3"/>
      <c r="H6219" s="1"/>
      <c r="I6219" s="1"/>
      <c r="J6219" s="1" t="s">
        <v>5146</v>
      </c>
      <c r="K6219" s="2">
        <v>43894</v>
      </c>
      <c r="L6219" s="1" t="s">
        <v>4207</v>
      </c>
      <c r="M6219" s="1" t="str">
        <f t="shared" si="485"/>
        <v>Social Services</v>
      </c>
      <c r="N6219" s="1" t="s">
        <v>4205</v>
      </c>
      <c r="O6219" s="1" t="s">
        <v>4264</v>
      </c>
      <c r="P6219" s="1">
        <v>8273</v>
      </c>
      <c r="Q6219" s="1">
        <v>1040934</v>
      </c>
      <c r="R6219" s="1">
        <f t="shared" si="486"/>
        <v>37460</v>
      </c>
      <c r="S6219" s="4">
        <v>254055.48458516231</v>
      </c>
      <c r="T6219" s="4">
        <v>243773.97511035358</v>
      </c>
      <c r="U6219" s="1">
        <f t="shared" si="487"/>
        <v>1003474</v>
      </c>
      <c r="V6219" s="4">
        <f t="shared" si="488"/>
        <v>543104.54030448408</v>
      </c>
      <c r="W6219" s="1" t="str">
        <f t="shared" si="489"/>
        <v>Favourable</v>
      </c>
    </row>
    <row r="6220" spans="1:23" x14ac:dyDescent="0.25">
      <c r="A6220" s="1"/>
      <c r="B6220" s="1"/>
      <c r="C6220" s="1"/>
      <c r="D6220" s="1"/>
      <c r="E6220" s="1"/>
      <c r="F6220" s="2"/>
      <c r="G6220" s="3"/>
      <c r="H6220" s="1"/>
      <c r="I6220" s="1"/>
      <c r="J6220" s="1" t="s">
        <v>10068</v>
      </c>
      <c r="K6220" s="2">
        <v>44792</v>
      </c>
      <c r="L6220" s="1" t="s">
        <v>4207</v>
      </c>
      <c r="M6220" s="1" t="str">
        <f t="shared" si="485"/>
        <v>Social Services</v>
      </c>
      <c r="N6220" s="1" t="s">
        <v>4222</v>
      </c>
      <c r="O6220" s="1" t="s">
        <v>4345</v>
      </c>
      <c r="P6220" s="1">
        <v>5554</v>
      </c>
      <c r="Q6220" s="1">
        <v>1144806</v>
      </c>
      <c r="R6220" s="1">
        <f t="shared" si="486"/>
        <v>13226</v>
      </c>
      <c r="S6220" s="4">
        <v>138937.02425759006</v>
      </c>
      <c r="T6220" s="4">
        <v>13445.573841373776</v>
      </c>
      <c r="U6220" s="1">
        <f t="shared" si="487"/>
        <v>1131580</v>
      </c>
      <c r="V6220" s="4">
        <f t="shared" si="488"/>
        <v>992423.40190103615</v>
      </c>
      <c r="W6220" s="1" t="str">
        <f t="shared" si="489"/>
        <v>Favourable</v>
      </c>
    </row>
    <row r="6221" spans="1:23" x14ac:dyDescent="0.25">
      <c r="A6221" s="1"/>
      <c r="B6221" s="1"/>
      <c r="C6221" s="1"/>
      <c r="D6221" s="1"/>
      <c r="E6221" s="1"/>
      <c r="F6221" s="2"/>
      <c r="G6221" s="3"/>
      <c r="H6221" s="1"/>
      <c r="I6221" s="1"/>
      <c r="J6221" s="1" t="s">
        <v>7141</v>
      </c>
      <c r="K6221" s="2">
        <v>43841</v>
      </c>
      <c r="L6221" s="1" t="s">
        <v>4238</v>
      </c>
      <c r="M6221" s="1" t="str">
        <f t="shared" si="485"/>
        <v>Education</v>
      </c>
      <c r="N6221" s="1" t="s">
        <v>4205</v>
      </c>
      <c r="O6221" s="1" t="s">
        <v>4276</v>
      </c>
      <c r="P6221" s="1">
        <v>7992</v>
      </c>
      <c r="Q6221" s="1">
        <v>2168610</v>
      </c>
      <c r="R6221" s="1">
        <f t="shared" si="486"/>
        <v>50792</v>
      </c>
      <c r="S6221" s="4">
        <v>308342.46307194285</v>
      </c>
      <c r="T6221" s="4">
        <v>455235.17456208466</v>
      </c>
      <c r="U6221" s="1">
        <f t="shared" si="487"/>
        <v>2117818</v>
      </c>
      <c r="V6221" s="4">
        <f t="shared" si="488"/>
        <v>1405032.3623659725</v>
      </c>
      <c r="W6221" s="1" t="str">
        <f t="shared" si="489"/>
        <v>Favourable</v>
      </c>
    </row>
    <row r="6222" spans="1:23" x14ac:dyDescent="0.25">
      <c r="A6222" s="1"/>
      <c r="B6222" s="1"/>
      <c r="C6222" s="1"/>
      <c r="D6222" s="1"/>
      <c r="E6222" s="1"/>
      <c r="F6222" s="2"/>
      <c r="G6222" s="3"/>
      <c r="H6222" s="1"/>
      <c r="I6222" s="1"/>
      <c r="J6222" s="1" t="s">
        <v>10636</v>
      </c>
      <c r="K6222" s="2">
        <v>45123</v>
      </c>
      <c r="L6222" s="1" t="s">
        <v>4238</v>
      </c>
      <c r="M6222" s="1" t="str">
        <f t="shared" si="485"/>
        <v>Education</v>
      </c>
      <c r="N6222" s="1" t="s">
        <v>4222</v>
      </c>
      <c r="O6222" s="1" t="s">
        <v>4270</v>
      </c>
      <c r="P6222" s="1">
        <v>8243</v>
      </c>
      <c r="Q6222" s="1">
        <v>1699380</v>
      </c>
      <c r="R6222" s="1">
        <f t="shared" si="486"/>
        <v>0</v>
      </c>
      <c r="S6222" s="4">
        <v>340465.43877127464</v>
      </c>
      <c r="T6222" s="4">
        <v>154944.5726756372</v>
      </c>
      <c r="U6222" s="1">
        <f t="shared" si="487"/>
        <v>1699380</v>
      </c>
      <c r="V6222" s="4">
        <f t="shared" si="488"/>
        <v>1203969.9885530882</v>
      </c>
      <c r="W6222" s="1" t="str">
        <f t="shared" si="489"/>
        <v>Favourable</v>
      </c>
    </row>
    <row r="6223" spans="1:23" x14ac:dyDescent="0.25">
      <c r="A6223" s="1"/>
      <c r="B6223" s="1"/>
      <c r="C6223" s="1"/>
      <c r="D6223" s="1"/>
      <c r="E6223" s="1"/>
      <c r="F6223" s="2"/>
      <c r="G6223" s="3"/>
      <c r="H6223" s="1"/>
      <c r="I6223" s="1"/>
      <c r="J6223" s="1" t="s">
        <v>7945</v>
      </c>
      <c r="K6223" s="2">
        <v>45233</v>
      </c>
      <c r="L6223" s="1" t="s">
        <v>4207</v>
      </c>
      <c r="M6223" s="1" t="str">
        <f t="shared" si="485"/>
        <v>Social Services</v>
      </c>
      <c r="N6223" s="1" t="s">
        <v>4222</v>
      </c>
      <c r="O6223" s="1" t="s">
        <v>4279</v>
      </c>
      <c r="P6223" s="1">
        <v>8653</v>
      </c>
      <c r="Q6223" s="1">
        <v>2133215</v>
      </c>
      <c r="R6223" s="1">
        <f t="shared" si="486"/>
        <v>10645</v>
      </c>
      <c r="S6223" s="4">
        <v>563858.21239231457</v>
      </c>
      <c r="T6223" s="4">
        <v>559874.49856017448</v>
      </c>
      <c r="U6223" s="1">
        <f t="shared" si="487"/>
        <v>2122570</v>
      </c>
      <c r="V6223" s="4">
        <f t="shared" si="488"/>
        <v>1009482.2890475108</v>
      </c>
      <c r="W6223" s="1" t="str">
        <f t="shared" si="489"/>
        <v>Favourable</v>
      </c>
    </row>
    <row r="6224" spans="1:23" x14ac:dyDescent="0.25">
      <c r="A6224" s="1"/>
      <c r="B6224" s="1"/>
      <c r="C6224" s="1"/>
      <c r="D6224" s="1"/>
      <c r="E6224" s="1"/>
      <c r="F6224" s="2"/>
      <c r="G6224" s="3"/>
      <c r="H6224" s="1"/>
      <c r="I6224" s="1"/>
      <c r="J6224" s="1" t="s">
        <v>5115</v>
      </c>
      <c r="K6224" s="2">
        <v>44537</v>
      </c>
      <c r="L6224" s="1" t="s">
        <v>4207</v>
      </c>
      <c r="M6224" s="1" t="str">
        <f t="shared" si="485"/>
        <v>Social Services</v>
      </c>
      <c r="N6224" s="1" t="s">
        <v>4205</v>
      </c>
      <c r="O6224" s="1" t="s">
        <v>4226</v>
      </c>
      <c r="P6224" s="1">
        <v>7201</v>
      </c>
      <c r="Q6224" s="1">
        <v>1921321</v>
      </c>
      <c r="R6224" s="1">
        <f t="shared" si="486"/>
        <v>72212</v>
      </c>
      <c r="S6224" s="4">
        <v>532684.29230537522</v>
      </c>
      <c r="T6224" s="4">
        <v>430696.67032792122</v>
      </c>
      <c r="U6224" s="1">
        <f t="shared" si="487"/>
        <v>1849109</v>
      </c>
      <c r="V6224" s="4">
        <f t="shared" si="488"/>
        <v>957940.03736670362</v>
      </c>
      <c r="W6224" s="1" t="str">
        <f t="shared" si="489"/>
        <v>Favourable</v>
      </c>
    </row>
    <row r="6225" spans="1:23" x14ac:dyDescent="0.25">
      <c r="A6225" s="1"/>
      <c r="B6225" s="1"/>
      <c r="C6225" s="1"/>
      <c r="D6225" s="1"/>
      <c r="E6225" s="1"/>
      <c r="F6225" s="2"/>
      <c r="G6225" s="3"/>
      <c r="H6225" s="1"/>
      <c r="I6225" s="1"/>
      <c r="J6225" s="1" t="s">
        <v>10637</v>
      </c>
      <c r="K6225" s="2">
        <v>44290</v>
      </c>
      <c r="L6225" s="1" t="s">
        <v>4227</v>
      </c>
      <c r="M6225" s="1" t="str">
        <f t="shared" si="485"/>
        <v>Infrastructure</v>
      </c>
      <c r="N6225" s="1" t="s">
        <v>4210</v>
      </c>
      <c r="O6225" s="1" t="s">
        <v>4301</v>
      </c>
      <c r="P6225" s="1">
        <v>6871</v>
      </c>
      <c r="Q6225" s="1">
        <v>1470160</v>
      </c>
      <c r="R6225" s="1">
        <f t="shared" si="486"/>
        <v>0</v>
      </c>
      <c r="S6225" s="4">
        <v>522151.46475470206</v>
      </c>
      <c r="T6225" s="4">
        <v>310103.20114433259</v>
      </c>
      <c r="U6225" s="1">
        <f t="shared" si="487"/>
        <v>1470160</v>
      </c>
      <c r="V6225" s="4">
        <f t="shared" si="488"/>
        <v>637905.33410096541</v>
      </c>
      <c r="W6225" s="1" t="str">
        <f t="shared" si="489"/>
        <v>Favourable</v>
      </c>
    </row>
    <row r="6226" spans="1:23" x14ac:dyDescent="0.25">
      <c r="A6226" s="1"/>
      <c r="B6226" s="1"/>
      <c r="C6226" s="1"/>
      <c r="D6226" s="1"/>
      <c r="E6226" s="1"/>
      <c r="F6226" s="2"/>
      <c r="G6226" s="3"/>
      <c r="H6226" s="1"/>
      <c r="I6226" s="1"/>
      <c r="J6226" s="1" t="s">
        <v>10638</v>
      </c>
      <c r="K6226" s="2">
        <v>44087</v>
      </c>
      <c r="L6226" s="1" t="s">
        <v>4227</v>
      </c>
      <c r="M6226" s="1" t="str">
        <f t="shared" si="485"/>
        <v>Infrastructure</v>
      </c>
      <c r="N6226" s="1" t="s">
        <v>4222</v>
      </c>
      <c r="O6226" s="1" t="s">
        <v>4292</v>
      </c>
      <c r="P6226" s="1">
        <v>6696</v>
      </c>
      <c r="Q6226" s="1">
        <v>1898655</v>
      </c>
      <c r="R6226" s="1">
        <f t="shared" si="486"/>
        <v>0</v>
      </c>
      <c r="S6226" s="4">
        <v>821860.54411375173</v>
      </c>
      <c r="T6226" s="4">
        <v>444878.4910454799</v>
      </c>
      <c r="U6226" s="1">
        <f t="shared" si="487"/>
        <v>1898655</v>
      </c>
      <c r="V6226" s="4">
        <f t="shared" si="488"/>
        <v>631915.96484076837</v>
      </c>
      <c r="W6226" s="1" t="str">
        <f t="shared" si="489"/>
        <v>Favourable</v>
      </c>
    </row>
    <row r="6227" spans="1:23" x14ac:dyDescent="0.25">
      <c r="A6227" s="1"/>
      <c r="B6227" s="1"/>
      <c r="C6227" s="1"/>
      <c r="D6227" s="1"/>
      <c r="E6227" s="1"/>
      <c r="F6227" s="2"/>
      <c r="G6227" s="3"/>
      <c r="H6227" s="1"/>
      <c r="I6227" s="1"/>
      <c r="J6227" s="1" t="s">
        <v>9742</v>
      </c>
      <c r="K6227" s="2">
        <v>45144</v>
      </c>
      <c r="L6227" s="1" t="s">
        <v>4238</v>
      </c>
      <c r="M6227" s="1" t="str">
        <f t="shared" si="485"/>
        <v>Education</v>
      </c>
      <c r="N6227" s="1" t="s">
        <v>4210</v>
      </c>
      <c r="O6227" s="1" t="s">
        <v>4374</v>
      </c>
      <c r="P6227" s="1">
        <v>8138</v>
      </c>
      <c r="Q6227" s="1">
        <v>806704</v>
      </c>
      <c r="R6227" s="1">
        <f t="shared" si="486"/>
        <v>16313</v>
      </c>
      <c r="S6227" s="4">
        <v>638204.47963142768</v>
      </c>
      <c r="T6227" s="4">
        <v>4720.0407853608422</v>
      </c>
      <c r="U6227" s="1">
        <f t="shared" si="487"/>
        <v>790391</v>
      </c>
      <c r="V6227" s="4">
        <f t="shared" si="488"/>
        <v>163779.47958321148</v>
      </c>
      <c r="W6227" s="1" t="str">
        <f t="shared" si="489"/>
        <v>Favourable</v>
      </c>
    </row>
    <row r="6228" spans="1:23" x14ac:dyDescent="0.25">
      <c r="A6228" s="1"/>
      <c r="B6228" s="1"/>
      <c r="C6228" s="1"/>
      <c r="D6228" s="1"/>
      <c r="E6228" s="1"/>
      <c r="F6228" s="2"/>
      <c r="G6228" s="3"/>
      <c r="H6228" s="1"/>
      <c r="I6228" s="1"/>
      <c r="J6228" s="1" t="s">
        <v>4689</v>
      </c>
      <c r="K6228" s="2">
        <v>44983</v>
      </c>
      <c r="L6228" s="1" t="s">
        <v>4207</v>
      </c>
      <c r="M6228" s="1" t="str">
        <f t="shared" si="485"/>
        <v>Social Services</v>
      </c>
      <c r="N6228" s="1" t="s">
        <v>4205</v>
      </c>
      <c r="O6228" s="1" t="s">
        <v>4276</v>
      </c>
      <c r="P6228" s="1">
        <v>8461</v>
      </c>
      <c r="Q6228" s="1">
        <v>425597</v>
      </c>
      <c r="R6228" s="1">
        <f t="shared" si="486"/>
        <v>98824</v>
      </c>
      <c r="S6228" s="4">
        <v>246031.51550444504</v>
      </c>
      <c r="T6228" s="4">
        <v>79199.958646611121</v>
      </c>
      <c r="U6228" s="1">
        <f t="shared" si="487"/>
        <v>326773</v>
      </c>
      <c r="V6228" s="4">
        <f t="shared" si="488"/>
        <v>100365.52584894386</v>
      </c>
      <c r="W6228" s="1" t="str">
        <f t="shared" si="489"/>
        <v>Favourable</v>
      </c>
    </row>
    <row r="6229" spans="1:23" x14ac:dyDescent="0.25">
      <c r="A6229" s="1"/>
      <c r="B6229" s="1"/>
      <c r="C6229" s="1"/>
      <c r="D6229" s="1"/>
      <c r="E6229" s="1"/>
      <c r="F6229" s="2"/>
      <c r="G6229" s="3"/>
      <c r="H6229" s="1"/>
      <c r="I6229" s="1"/>
      <c r="J6229" s="1" t="s">
        <v>10639</v>
      </c>
      <c r="K6229" s="2">
        <v>45300</v>
      </c>
      <c r="L6229" s="1" t="s">
        <v>4207</v>
      </c>
      <c r="M6229" s="1" t="str">
        <f t="shared" si="485"/>
        <v>Social Services</v>
      </c>
      <c r="N6229" s="1" t="s">
        <v>4210</v>
      </c>
      <c r="O6229" s="1" t="s">
        <v>4206</v>
      </c>
      <c r="P6229" s="1">
        <v>9448</v>
      </c>
      <c r="Q6229" s="1">
        <v>1942201</v>
      </c>
      <c r="R6229" s="1">
        <f t="shared" si="486"/>
        <v>0</v>
      </c>
      <c r="S6229" s="4">
        <v>1019889.7192169887</v>
      </c>
      <c r="T6229" s="4">
        <v>515089.03828784806</v>
      </c>
      <c r="U6229" s="1">
        <f t="shared" si="487"/>
        <v>1942201</v>
      </c>
      <c r="V6229" s="4">
        <f t="shared" si="488"/>
        <v>407222.24249516334</v>
      </c>
      <c r="W6229" s="1" t="str">
        <f t="shared" si="489"/>
        <v>Favourable</v>
      </c>
    </row>
    <row r="6230" spans="1:23" x14ac:dyDescent="0.25">
      <c r="A6230" s="1"/>
      <c r="B6230" s="1"/>
      <c r="C6230" s="1"/>
      <c r="D6230" s="1"/>
      <c r="E6230" s="1"/>
      <c r="F6230" s="2"/>
      <c r="G6230" s="3"/>
      <c r="H6230" s="1"/>
      <c r="I6230" s="1"/>
      <c r="J6230" s="1" t="s">
        <v>9698</v>
      </c>
      <c r="K6230" s="2">
        <v>44253</v>
      </c>
      <c r="L6230" s="1" t="s">
        <v>4212</v>
      </c>
      <c r="M6230" s="1" t="str">
        <f t="shared" si="485"/>
        <v>Agricultural Extension</v>
      </c>
      <c r="N6230" s="1" t="s">
        <v>4205</v>
      </c>
      <c r="O6230" s="1" t="s">
        <v>4314</v>
      </c>
      <c r="P6230" s="1">
        <v>6947</v>
      </c>
      <c r="Q6230" s="1">
        <v>2314342</v>
      </c>
      <c r="R6230" s="1">
        <f t="shared" si="486"/>
        <v>52550</v>
      </c>
      <c r="S6230" s="4">
        <v>1148891.4121174654</v>
      </c>
      <c r="T6230" s="4">
        <v>27656.926774679294</v>
      </c>
      <c r="U6230" s="1">
        <f t="shared" si="487"/>
        <v>2261792</v>
      </c>
      <c r="V6230" s="4">
        <f t="shared" si="488"/>
        <v>1137793.6611078554</v>
      </c>
      <c r="W6230" s="1" t="str">
        <f t="shared" si="489"/>
        <v>Favourable</v>
      </c>
    </row>
    <row r="6231" spans="1:23" x14ac:dyDescent="0.25">
      <c r="A6231" s="1"/>
      <c r="B6231" s="1"/>
      <c r="C6231" s="1"/>
      <c r="D6231" s="1"/>
      <c r="E6231" s="1"/>
      <c r="F6231" s="2"/>
      <c r="G6231" s="3"/>
      <c r="H6231" s="1"/>
      <c r="I6231" s="1"/>
      <c r="J6231" s="1" t="s">
        <v>7911</v>
      </c>
      <c r="K6231" s="2">
        <v>44522</v>
      </c>
      <c r="L6231" s="1" t="s">
        <v>4238</v>
      </c>
      <c r="M6231" s="1" t="str">
        <f t="shared" si="485"/>
        <v>Education</v>
      </c>
      <c r="N6231" s="1" t="s">
        <v>4210</v>
      </c>
      <c r="O6231" s="1" t="s">
        <v>4325</v>
      </c>
      <c r="P6231" s="1">
        <v>5954</v>
      </c>
      <c r="Q6231" s="1">
        <v>345559</v>
      </c>
      <c r="R6231" s="1">
        <f t="shared" si="486"/>
        <v>17378</v>
      </c>
      <c r="S6231" s="4">
        <v>80749.238093576787</v>
      </c>
      <c r="T6231" s="4">
        <v>109072.82321866388</v>
      </c>
      <c r="U6231" s="1">
        <f t="shared" si="487"/>
        <v>328181</v>
      </c>
      <c r="V6231" s="4">
        <f t="shared" si="488"/>
        <v>155736.93868775934</v>
      </c>
      <c r="W6231" s="1" t="str">
        <f t="shared" si="489"/>
        <v>Favourable</v>
      </c>
    </row>
    <row r="6232" spans="1:23" x14ac:dyDescent="0.25">
      <c r="A6232" s="1"/>
      <c r="B6232" s="1"/>
      <c r="C6232" s="1"/>
      <c r="D6232" s="1"/>
      <c r="E6232" s="1"/>
      <c r="F6232" s="2"/>
      <c r="G6232" s="3"/>
      <c r="H6232" s="1"/>
      <c r="I6232" s="1"/>
      <c r="J6232" s="1" t="s">
        <v>10640</v>
      </c>
      <c r="K6232" s="2">
        <v>43893</v>
      </c>
      <c r="L6232" s="1" t="s">
        <v>4238</v>
      </c>
      <c r="M6232" s="1" t="str">
        <f t="shared" si="485"/>
        <v>Education</v>
      </c>
      <c r="N6232" s="1" t="s">
        <v>4210</v>
      </c>
      <c r="O6232" s="1" t="s">
        <v>4267</v>
      </c>
      <c r="P6232" s="1">
        <v>9465</v>
      </c>
      <c r="Q6232" s="1">
        <v>1902890</v>
      </c>
      <c r="R6232" s="1">
        <f t="shared" si="486"/>
        <v>0</v>
      </c>
      <c r="S6232" s="4">
        <v>1101407.8063666946</v>
      </c>
      <c r="T6232" s="4">
        <v>622706.08737886942</v>
      </c>
      <c r="U6232" s="1">
        <f t="shared" si="487"/>
        <v>1902890</v>
      </c>
      <c r="V6232" s="4">
        <f t="shared" si="488"/>
        <v>178776.10625443608</v>
      </c>
      <c r="W6232" s="1" t="str">
        <f t="shared" si="489"/>
        <v>Favourable</v>
      </c>
    </row>
    <row r="6233" spans="1:23" x14ac:dyDescent="0.25">
      <c r="A6233" s="1"/>
      <c r="B6233" s="1"/>
      <c r="C6233" s="1"/>
      <c r="D6233" s="1"/>
      <c r="E6233" s="1"/>
      <c r="F6233" s="2"/>
      <c r="G6233" s="3"/>
      <c r="H6233" s="1"/>
      <c r="I6233" s="1"/>
      <c r="J6233" s="1" t="s">
        <v>8325</v>
      </c>
      <c r="K6233" s="2">
        <v>44655</v>
      </c>
      <c r="L6233" s="1" t="s">
        <v>4207</v>
      </c>
      <c r="M6233" s="1" t="str">
        <f t="shared" si="485"/>
        <v>Social Services</v>
      </c>
      <c r="N6233" s="1" t="s">
        <v>4205</v>
      </c>
      <c r="O6233" s="1" t="s">
        <v>4241</v>
      </c>
      <c r="P6233" s="1">
        <v>9210</v>
      </c>
      <c r="Q6233" s="1">
        <v>905682</v>
      </c>
      <c r="R6233" s="1">
        <f t="shared" si="486"/>
        <v>35595</v>
      </c>
      <c r="S6233" s="4">
        <v>132971.3950589353</v>
      </c>
      <c r="T6233" s="4">
        <v>48840.854495815096</v>
      </c>
      <c r="U6233" s="1">
        <f t="shared" si="487"/>
        <v>870087</v>
      </c>
      <c r="V6233" s="4">
        <f t="shared" si="488"/>
        <v>723869.75044524961</v>
      </c>
      <c r="W6233" s="1" t="str">
        <f t="shared" si="489"/>
        <v>Favourable</v>
      </c>
    </row>
    <row r="6234" spans="1:23" x14ac:dyDescent="0.25">
      <c r="A6234" s="1"/>
      <c r="B6234" s="1"/>
      <c r="C6234" s="1"/>
      <c r="D6234" s="1"/>
      <c r="E6234" s="1"/>
      <c r="F6234" s="2"/>
      <c r="G6234" s="3"/>
      <c r="H6234" s="1"/>
      <c r="I6234" s="1"/>
      <c r="J6234" s="1" t="s">
        <v>10641</v>
      </c>
      <c r="K6234" s="2">
        <v>45093</v>
      </c>
      <c r="L6234" s="1" t="s">
        <v>4207</v>
      </c>
      <c r="M6234" s="1" t="str">
        <f t="shared" si="485"/>
        <v>Social Services</v>
      </c>
      <c r="N6234" s="1" t="s">
        <v>4205</v>
      </c>
      <c r="O6234" s="1" t="s">
        <v>4325</v>
      </c>
      <c r="P6234" s="1">
        <v>5696</v>
      </c>
      <c r="Q6234" s="1">
        <v>1428531</v>
      </c>
      <c r="R6234" s="1">
        <f t="shared" si="486"/>
        <v>0</v>
      </c>
      <c r="S6234" s="4">
        <v>727566.53654376126</v>
      </c>
      <c r="T6234" s="4">
        <v>408995.82875730697</v>
      </c>
      <c r="U6234" s="1">
        <f t="shared" si="487"/>
        <v>1428531</v>
      </c>
      <c r="V6234" s="4">
        <f t="shared" si="488"/>
        <v>291968.63469893183</v>
      </c>
      <c r="W6234" s="1" t="str">
        <f t="shared" si="489"/>
        <v>Favourable</v>
      </c>
    </row>
    <row r="6235" spans="1:23" x14ac:dyDescent="0.25">
      <c r="A6235" s="1"/>
      <c r="B6235" s="1"/>
      <c r="C6235" s="1"/>
      <c r="D6235" s="1"/>
      <c r="E6235" s="1"/>
      <c r="F6235" s="2"/>
      <c r="G6235" s="3"/>
      <c r="H6235" s="1"/>
      <c r="I6235" s="1"/>
      <c r="J6235" s="1" t="s">
        <v>9865</v>
      </c>
      <c r="K6235" s="2">
        <v>44490</v>
      </c>
      <c r="L6235" s="1" t="s">
        <v>4212</v>
      </c>
      <c r="M6235" s="1" t="str">
        <f t="shared" si="485"/>
        <v>Agricultural Extension</v>
      </c>
      <c r="N6235" s="1" t="s">
        <v>4210</v>
      </c>
      <c r="O6235" s="1" t="s">
        <v>4211</v>
      </c>
      <c r="P6235" s="1">
        <v>7610</v>
      </c>
      <c r="Q6235" s="1">
        <v>2352803</v>
      </c>
      <c r="R6235" s="1">
        <f t="shared" si="486"/>
        <v>20978</v>
      </c>
      <c r="S6235" s="4">
        <v>1336988.9775698292</v>
      </c>
      <c r="T6235" s="4">
        <v>659613.07665725832</v>
      </c>
      <c r="U6235" s="1">
        <f t="shared" si="487"/>
        <v>2331825</v>
      </c>
      <c r="V6235" s="4">
        <f t="shared" si="488"/>
        <v>356200.94577291235</v>
      </c>
      <c r="W6235" s="1" t="str">
        <f t="shared" si="489"/>
        <v>Favourable</v>
      </c>
    </row>
    <row r="6236" spans="1:23" x14ac:dyDescent="0.25">
      <c r="A6236" s="1"/>
      <c r="B6236" s="1"/>
      <c r="C6236" s="1"/>
      <c r="D6236" s="1"/>
      <c r="E6236" s="1"/>
      <c r="F6236" s="2"/>
      <c r="G6236" s="3"/>
      <c r="H6236" s="1"/>
      <c r="I6236" s="1"/>
      <c r="J6236" s="1" t="s">
        <v>10642</v>
      </c>
      <c r="K6236" s="2">
        <v>45164</v>
      </c>
      <c r="L6236" s="1" t="s">
        <v>4238</v>
      </c>
      <c r="M6236" s="1" t="str">
        <f t="shared" si="485"/>
        <v>Education</v>
      </c>
      <c r="N6236" s="1" t="s">
        <v>4205</v>
      </c>
      <c r="O6236" s="1" t="s">
        <v>4345</v>
      </c>
      <c r="P6236" s="1">
        <v>7191</v>
      </c>
      <c r="Q6236" s="1">
        <v>1236156</v>
      </c>
      <c r="R6236" s="1">
        <f t="shared" si="486"/>
        <v>0</v>
      </c>
      <c r="S6236" s="4">
        <v>523470.63165095908</v>
      </c>
      <c r="T6236" s="4">
        <v>162323.29206705865</v>
      </c>
      <c r="U6236" s="1">
        <f t="shared" si="487"/>
        <v>1236156</v>
      </c>
      <c r="V6236" s="4">
        <f t="shared" si="488"/>
        <v>550362.07628198224</v>
      </c>
      <c r="W6236" s="1" t="str">
        <f t="shared" si="489"/>
        <v>Favourable</v>
      </c>
    </row>
    <row r="6237" spans="1:23" x14ac:dyDescent="0.25">
      <c r="A6237" s="1"/>
      <c r="B6237" s="1"/>
      <c r="C6237" s="1"/>
      <c r="D6237" s="1"/>
      <c r="E6237" s="1"/>
      <c r="F6237" s="2"/>
      <c r="G6237" s="3"/>
      <c r="H6237" s="1"/>
      <c r="I6237" s="1"/>
      <c r="J6237" s="1" t="s">
        <v>10643</v>
      </c>
      <c r="K6237" s="2">
        <v>44483</v>
      </c>
      <c r="L6237" s="1" t="s">
        <v>4207</v>
      </c>
      <c r="M6237" s="1" t="str">
        <f t="shared" si="485"/>
        <v>Social Services</v>
      </c>
      <c r="N6237" s="1" t="s">
        <v>4205</v>
      </c>
      <c r="O6237" s="1" t="s">
        <v>4338</v>
      </c>
      <c r="P6237" s="1">
        <v>7253</v>
      </c>
      <c r="Q6237" s="1">
        <v>786490</v>
      </c>
      <c r="R6237" s="1">
        <f t="shared" si="486"/>
        <v>0</v>
      </c>
      <c r="S6237" s="4">
        <v>122483.76726852769</v>
      </c>
      <c r="T6237" s="4">
        <v>97.980609248272785</v>
      </c>
      <c r="U6237" s="1">
        <f t="shared" si="487"/>
        <v>786490</v>
      </c>
      <c r="V6237" s="4">
        <f t="shared" si="488"/>
        <v>663908.25212222408</v>
      </c>
      <c r="W6237" s="1" t="str">
        <f t="shared" si="489"/>
        <v>Favourable</v>
      </c>
    </row>
    <row r="6238" spans="1:23" x14ac:dyDescent="0.25">
      <c r="A6238" s="1"/>
      <c r="B6238" s="1"/>
      <c r="C6238" s="1"/>
      <c r="D6238" s="1"/>
      <c r="E6238" s="1"/>
      <c r="F6238" s="2"/>
      <c r="G6238" s="3"/>
      <c r="H6238" s="1"/>
      <c r="I6238" s="1"/>
      <c r="J6238" s="1" t="s">
        <v>10644</v>
      </c>
      <c r="K6238" s="2">
        <v>44774</v>
      </c>
      <c r="L6238" s="1" t="s">
        <v>4212</v>
      </c>
      <c r="M6238" s="1" t="str">
        <f t="shared" si="485"/>
        <v>Agricultural Extension</v>
      </c>
      <c r="N6238" s="1" t="s">
        <v>4222</v>
      </c>
      <c r="O6238" s="1" t="s">
        <v>4421</v>
      </c>
      <c r="P6238" s="1">
        <v>8849</v>
      </c>
      <c r="Q6238" s="1">
        <v>1722786</v>
      </c>
      <c r="R6238" s="1">
        <f t="shared" si="486"/>
        <v>0</v>
      </c>
      <c r="S6238" s="4">
        <v>531611.28593175893</v>
      </c>
      <c r="T6238" s="4">
        <v>192073.20267771897</v>
      </c>
      <c r="U6238" s="1">
        <f t="shared" si="487"/>
        <v>1722786</v>
      </c>
      <c r="V6238" s="4">
        <f t="shared" si="488"/>
        <v>999101.51139052212</v>
      </c>
      <c r="W6238" s="1" t="str">
        <f t="shared" si="489"/>
        <v>Favourable</v>
      </c>
    </row>
    <row r="6239" spans="1:23" x14ac:dyDescent="0.25">
      <c r="A6239" s="1"/>
      <c r="B6239" s="1"/>
      <c r="C6239" s="1"/>
      <c r="D6239" s="1"/>
      <c r="E6239" s="1"/>
      <c r="F6239" s="2"/>
      <c r="G6239" s="3"/>
      <c r="H6239" s="1"/>
      <c r="I6239" s="1"/>
      <c r="J6239" s="1" t="s">
        <v>9743</v>
      </c>
      <c r="K6239" s="2">
        <v>44108</v>
      </c>
      <c r="L6239" s="1" t="s">
        <v>4207</v>
      </c>
      <c r="M6239" s="1" t="str">
        <f t="shared" si="485"/>
        <v>Social Services</v>
      </c>
      <c r="N6239" s="1" t="s">
        <v>4205</v>
      </c>
      <c r="O6239" s="1" t="s">
        <v>4226</v>
      </c>
      <c r="P6239" s="1">
        <v>9163</v>
      </c>
      <c r="Q6239" s="1">
        <v>721650</v>
      </c>
      <c r="R6239" s="1">
        <f t="shared" si="486"/>
        <v>14846</v>
      </c>
      <c r="S6239" s="4">
        <v>605617.21520581259</v>
      </c>
      <c r="T6239" s="4">
        <v>87839.781078948305</v>
      </c>
      <c r="U6239" s="1">
        <f t="shared" si="487"/>
        <v>706804</v>
      </c>
      <c r="V6239" s="4">
        <f t="shared" si="488"/>
        <v>28193.003715239116</v>
      </c>
      <c r="W6239" s="1" t="str">
        <f t="shared" si="489"/>
        <v>Favourable</v>
      </c>
    </row>
    <row r="6240" spans="1:23" x14ac:dyDescent="0.25">
      <c r="A6240" s="1"/>
      <c r="B6240" s="1"/>
      <c r="C6240" s="1"/>
      <c r="D6240" s="1"/>
      <c r="E6240" s="1"/>
      <c r="F6240" s="2"/>
      <c r="G6240" s="3"/>
      <c r="H6240" s="1"/>
      <c r="I6240" s="1"/>
      <c r="J6240" s="1" t="s">
        <v>6951</v>
      </c>
      <c r="K6240" s="2">
        <v>44384</v>
      </c>
      <c r="L6240" s="1" t="s">
        <v>4227</v>
      </c>
      <c r="M6240" s="1" t="str">
        <f t="shared" si="485"/>
        <v>Infrastructure</v>
      </c>
      <c r="N6240" s="1" t="s">
        <v>4205</v>
      </c>
      <c r="O6240" s="1" t="s">
        <v>4241</v>
      </c>
      <c r="P6240" s="1">
        <v>8996</v>
      </c>
      <c r="Q6240" s="1">
        <v>1806245</v>
      </c>
      <c r="R6240" s="1">
        <f t="shared" si="486"/>
        <v>46090</v>
      </c>
      <c r="S6240" s="4">
        <v>11544.090086462495</v>
      </c>
      <c r="T6240" s="4">
        <v>215030.77742804622</v>
      </c>
      <c r="U6240" s="1">
        <f t="shared" si="487"/>
        <v>1760155</v>
      </c>
      <c r="V6240" s="4">
        <f t="shared" si="488"/>
        <v>1579670.1324854912</v>
      </c>
      <c r="W6240" s="1" t="str">
        <f t="shared" si="489"/>
        <v>Favourable</v>
      </c>
    </row>
    <row r="6241" spans="1:23" x14ac:dyDescent="0.25">
      <c r="A6241" s="1"/>
      <c r="B6241" s="1"/>
      <c r="C6241" s="1"/>
      <c r="D6241" s="1"/>
      <c r="E6241" s="1"/>
      <c r="F6241" s="2"/>
      <c r="G6241" s="3"/>
      <c r="H6241" s="1"/>
      <c r="I6241" s="1"/>
      <c r="J6241" s="1" t="s">
        <v>10645</v>
      </c>
      <c r="K6241" s="2">
        <v>45050</v>
      </c>
      <c r="L6241" s="1" t="s">
        <v>4238</v>
      </c>
      <c r="M6241" s="1" t="str">
        <f t="shared" si="485"/>
        <v>Education</v>
      </c>
      <c r="N6241" s="1" t="s">
        <v>4205</v>
      </c>
      <c r="O6241" s="1" t="s">
        <v>4259</v>
      </c>
      <c r="P6241" s="1">
        <v>8186</v>
      </c>
      <c r="Q6241" s="1">
        <v>1441905</v>
      </c>
      <c r="R6241" s="1">
        <f t="shared" si="486"/>
        <v>0</v>
      </c>
      <c r="S6241" s="4">
        <v>406774.02708948578</v>
      </c>
      <c r="T6241" s="4">
        <v>212282.78135519882</v>
      </c>
      <c r="U6241" s="1">
        <f t="shared" si="487"/>
        <v>1441905</v>
      </c>
      <c r="V6241" s="4">
        <f t="shared" si="488"/>
        <v>822848.1915553154</v>
      </c>
      <c r="W6241" s="1" t="str">
        <f t="shared" si="489"/>
        <v>Favourable</v>
      </c>
    </row>
    <row r="6242" spans="1:23" x14ac:dyDescent="0.25">
      <c r="A6242" s="1"/>
      <c r="B6242" s="1"/>
      <c r="C6242" s="1"/>
      <c r="D6242" s="1"/>
      <c r="E6242" s="1"/>
      <c r="F6242" s="2"/>
      <c r="G6242" s="3"/>
      <c r="H6242" s="1"/>
      <c r="I6242" s="1"/>
      <c r="J6242" s="1" t="s">
        <v>4315</v>
      </c>
      <c r="K6242" s="2">
        <v>45108</v>
      </c>
      <c r="L6242" s="1" t="s">
        <v>4207</v>
      </c>
      <c r="M6242" s="1" t="str">
        <f t="shared" si="485"/>
        <v>Social Services</v>
      </c>
      <c r="N6242" s="1" t="s">
        <v>4210</v>
      </c>
      <c r="O6242" s="1" t="s">
        <v>4223</v>
      </c>
      <c r="P6242" s="1">
        <v>5887</v>
      </c>
      <c r="Q6242" s="1">
        <v>1168250</v>
      </c>
      <c r="R6242" s="1">
        <f t="shared" si="486"/>
        <v>21518</v>
      </c>
      <c r="S6242" s="4">
        <v>568208.7859183104</v>
      </c>
      <c r="T6242" s="4">
        <v>58656.581426566969</v>
      </c>
      <c r="U6242" s="1">
        <f t="shared" si="487"/>
        <v>1146732</v>
      </c>
      <c r="V6242" s="4">
        <f t="shared" si="488"/>
        <v>541384.63265512267</v>
      </c>
      <c r="W6242" s="1" t="str">
        <f t="shared" si="489"/>
        <v>Favourable</v>
      </c>
    </row>
    <row r="6243" spans="1:23" x14ac:dyDescent="0.25">
      <c r="A6243" s="1"/>
      <c r="B6243" s="1"/>
      <c r="C6243" s="1"/>
      <c r="D6243" s="1"/>
      <c r="E6243" s="1"/>
      <c r="F6243" s="2"/>
      <c r="G6243" s="3"/>
      <c r="H6243" s="1"/>
      <c r="I6243" s="1"/>
      <c r="J6243" s="1" t="s">
        <v>9476</v>
      </c>
      <c r="K6243" s="2">
        <v>45047</v>
      </c>
      <c r="L6243" s="1" t="s">
        <v>4207</v>
      </c>
      <c r="M6243" s="1" t="str">
        <f t="shared" si="485"/>
        <v>Social Services</v>
      </c>
      <c r="N6243" s="1" t="s">
        <v>4205</v>
      </c>
      <c r="O6243" s="1" t="s">
        <v>4292</v>
      </c>
      <c r="P6243" s="1">
        <v>6364</v>
      </c>
      <c r="Q6243" s="1">
        <v>1488942</v>
      </c>
      <c r="R6243" s="1">
        <f t="shared" si="486"/>
        <v>11717</v>
      </c>
      <c r="S6243" s="4">
        <v>304800.35158137197</v>
      </c>
      <c r="T6243" s="4">
        <v>5100.9046896384643</v>
      </c>
      <c r="U6243" s="1">
        <f t="shared" si="487"/>
        <v>1477225</v>
      </c>
      <c r="V6243" s="4">
        <f t="shared" si="488"/>
        <v>1179040.7437289895</v>
      </c>
      <c r="W6243" s="1" t="str">
        <f t="shared" si="489"/>
        <v>Favourable</v>
      </c>
    </row>
    <row r="6244" spans="1:23" x14ac:dyDescent="0.25">
      <c r="A6244" s="1"/>
      <c r="B6244" s="1"/>
      <c r="C6244" s="1"/>
      <c r="D6244" s="1"/>
      <c r="E6244" s="1"/>
      <c r="F6244" s="2"/>
      <c r="G6244" s="3"/>
      <c r="H6244" s="1"/>
      <c r="I6244" s="1"/>
      <c r="J6244" s="1" t="s">
        <v>8682</v>
      </c>
      <c r="K6244" s="2">
        <v>45312</v>
      </c>
      <c r="L6244" s="1" t="s">
        <v>4227</v>
      </c>
      <c r="M6244" s="1" t="str">
        <f t="shared" si="485"/>
        <v>Infrastructure</v>
      </c>
      <c r="N6244" s="1" t="s">
        <v>4205</v>
      </c>
      <c r="O6244" s="1" t="s">
        <v>4479</v>
      </c>
      <c r="P6244" s="1">
        <v>7777</v>
      </c>
      <c r="Q6244" s="1">
        <v>426625</v>
      </c>
      <c r="R6244" s="1">
        <f t="shared" si="486"/>
        <v>44141</v>
      </c>
      <c r="S6244" s="4">
        <v>256977.50850326032</v>
      </c>
      <c r="T6244" s="4">
        <v>108755.0209174161</v>
      </c>
      <c r="U6244" s="1">
        <f t="shared" si="487"/>
        <v>382484</v>
      </c>
      <c r="V6244" s="4">
        <f t="shared" si="488"/>
        <v>60892.470579323592</v>
      </c>
      <c r="W6244" s="1" t="str">
        <f t="shared" si="489"/>
        <v>Favourable</v>
      </c>
    </row>
    <row r="6245" spans="1:23" x14ac:dyDescent="0.25">
      <c r="A6245" s="1"/>
      <c r="B6245" s="1"/>
      <c r="C6245" s="1"/>
      <c r="D6245" s="1"/>
      <c r="E6245" s="1"/>
      <c r="F6245" s="2"/>
      <c r="G6245" s="3"/>
      <c r="H6245" s="1"/>
      <c r="I6245" s="1"/>
      <c r="J6245" s="1" t="s">
        <v>10646</v>
      </c>
      <c r="K6245" s="2">
        <v>43932</v>
      </c>
      <c r="L6245" s="1" t="s">
        <v>4207</v>
      </c>
      <c r="M6245" s="1" t="str">
        <f t="shared" si="485"/>
        <v>Social Services</v>
      </c>
      <c r="N6245" s="1" t="s">
        <v>4222</v>
      </c>
      <c r="O6245" s="1" t="s">
        <v>4267</v>
      </c>
      <c r="P6245" s="1">
        <v>7478</v>
      </c>
      <c r="Q6245" s="1">
        <v>1744110</v>
      </c>
      <c r="R6245" s="1">
        <f t="shared" si="486"/>
        <v>0</v>
      </c>
      <c r="S6245" s="4">
        <v>840637.50017139409</v>
      </c>
      <c r="T6245" s="4">
        <v>409535.22922991659</v>
      </c>
      <c r="U6245" s="1">
        <f t="shared" si="487"/>
        <v>1744110</v>
      </c>
      <c r="V6245" s="4">
        <f t="shared" si="488"/>
        <v>493937.27059868933</v>
      </c>
      <c r="W6245" s="1" t="str">
        <f t="shared" si="489"/>
        <v>Favourable</v>
      </c>
    </row>
    <row r="6246" spans="1:23" x14ac:dyDescent="0.25">
      <c r="A6246" s="1"/>
      <c r="B6246" s="1"/>
      <c r="C6246" s="1"/>
      <c r="D6246" s="1"/>
      <c r="E6246" s="1"/>
      <c r="F6246" s="2"/>
      <c r="G6246" s="3"/>
      <c r="H6246" s="1"/>
      <c r="I6246" s="1"/>
      <c r="J6246" s="1" t="s">
        <v>10647</v>
      </c>
      <c r="K6246" s="2">
        <v>44874</v>
      </c>
      <c r="L6246" s="1" t="s">
        <v>4238</v>
      </c>
      <c r="M6246" s="1" t="str">
        <f t="shared" si="485"/>
        <v>Education</v>
      </c>
      <c r="N6246" s="1" t="s">
        <v>4205</v>
      </c>
      <c r="O6246" s="1" t="s">
        <v>4496</v>
      </c>
      <c r="P6246" s="1">
        <v>5641</v>
      </c>
      <c r="Q6246" s="1">
        <v>1871599</v>
      </c>
      <c r="R6246" s="1">
        <f t="shared" si="486"/>
        <v>0</v>
      </c>
      <c r="S6246" s="4">
        <v>413066.6452281127</v>
      </c>
      <c r="T6246" s="4">
        <v>442234.14517935581</v>
      </c>
      <c r="U6246" s="1">
        <f t="shared" si="487"/>
        <v>1871599</v>
      </c>
      <c r="V6246" s="4">
        <f t="shared" si="488"/>
        <v>1016298.2095925314</v>
      </c>
      <c r="W6246" s="1" t="str">
        <f t="shared" si="489"/>
        <v>Favourable</v>
      </c>
    </row>
    <row r="6247" spans="1:23" x14ac:dyDescent="0.25">
      <c r="A6247" s="1"/>
      <c r="B6247" s="1"/>
      <c r="C6247" s="1"/>
      <c r="D6247" s="1"/>
      <c r="E6247" s="1"/>
      <c r="F6247" s="2"/>
      <c r="G6247" s="3"/>
      <c r="H6247" s="1"/>
      <c r="I6247" s="1"/>
      <c r="J6247" s="1" t="s">
        <v>10648</v>
      </c>
      <c r="K6247" s="2">
        <v>45138</v>
      </c>
      <c r="L6247" s="1" t="s">
        <v>4207</v>
      </c>
      <c r="M6247" s="1" t="str">
        <f t="shared" si="485"/>
        <v>Social Services</v>
      </c>
      <c r="N6247" s="1" t="s">
        <v>4205</v>
      </c>
      <c r="O6247" s="1" t="s">
        <v>4241</v>
      </c>
      <c r="P6247" s="1">
        <v>5988</v>
      </c>
      <c r="Q6247" s="1">
        <v>2097045</v>
      </c>
      <c r="R6247" s="1">
        <f t="shared" si="486"/>
        <v>0</v>
      </c>
      <c r="S6247" s="4">
        <v>1868913.4567935017</v>
      </c>
      <c r="T6247" s="4">
        <v>187860.210120982</v>
      </c>
      <c r="U6247" s="1">
        <f t="shared" si="487"/>
        <v>2097045</v>
      </c>
      <c r="V6247" s="4">
        <f t="shared" si="488"/>
        <v>40271.333085516235</v>
      </c>
      <c r="W6247" s="1" t="str">
        <f t="shared" si="489"/>
        <v>Favourable</v>
      </c>
    </row>
    <row r="6248" spans="1:23" x14ac:dyDescent="0.25">
      <c r="A6248" s="1"/>
      <c r="B6248" s="1"/>
      <c r="C6248" s="1"/>
      <c r="D6248" s="1"/>
      <c r="E6248" s="1"/>
      <c r="F6248" s="2"/>
      <c r="G6248" s="3"/>
      <c r="H6248" s="1"/>
      <c r="I6248" s="1"/>
      <c r="J6248" s="1" t="s">
        <v>10649</v>
      </c>
      <c r="K6248" s="2">
        <v>44416</v>
      </c>
      <c r="L6248" s="1" t="s">
        <v>4212</v>
      </c>
      <c r="M6248" s="1" t="str">
        <f t="shared" si="485"/>
        <v>Agricultural Extension</v>
      </c>
      <c r="N6248" s="1" t="s">
        <v>4222</v>
      </c>
      <c r="O6248" s="1" t="s">
        <v>4223</v>
      </c>
      <c r="P6248" s="1">
        <v>8808</v>
      </c>
      <c r="Q6248" s="1">
        <v>800975</v>
      </c>
      <c r="R6248" s="1">
        <f t="shared" si="486"/>
        <v>0</v>
      </c>
      <c r="S6248" s="4">
        <v>137622.58055974951</v>
      </c>
      <c r="T6248" s="4">
        <v>1052.2715706363447</v>
      </c>
      <c r="U6248" s="1">
        <f t="shared" si="487"/>
        <v>800975</v>
      </c>
      <c r="V6248" s="4">
        <f t="shared" si="488"/>
        <v>662300.14786961419</v>
      </c>
      <c r="W6248" s="1" t="str">
        <f t="shared" si="489"/>
        <v>Favourable</v>
      </c>
    </row>
    <row r="6249" spans="1:23" x14ac:dyDescent="0.25">
      <c r="A6249" s="1"/>
      <c r="B6249" s="1"/>
      <c r="C6249" s="1"/>
      <c r="D6249" s="1"/>
      <c r="E6249" s="1"/>
      <c r="F6249" s="2"/>
      <c r="G6249" s="3"/>
      <c r="H6249" s="1"/>
      <c r="I6249" s="1"/>
      <c r="J6249" s="1" t="s">
        <v>10650</v>
      </c>
      <c r="K6249" s="2">
        <v>44572</v>
      </c>
      <c r="L6249" s="1" t="s">
        <v>4207</v>
      </c>
      <c r="M6249" s="1" t="str">
        <f t="shared" si="485"/>
        <v>Social Services</v>
      </c>
      <c r="N6249" s="1" t="s">
        <v>4222</v>
      </c>
      <c r="O6249" s="1" t="s">
        <v>4292</v>
      </c>
      <c r="P6249" s="1">
        <v>7595</v>
      </c>
      <c r="Q6249" s="1">
        <v>1666970</v>
      </c>
      <c r="R6249" s="1">
        <f t="shared" si="486"/>
        <v>0</v>
      </c>
      <c r="S6249" s="4">
        <v>1035207.9672350764</v>
      </c>
      <c r="T6249" s="4">
        <v>217847.9662651062</v>
      </c>
      <c r="U6249" s="1">
        <f t="shared" si="487"/>
        <v>1666970</v>
      </c>
      <c r="V6249" s="4">
        <f t="shared" si="488"/>
        <v>413914.06649981742</v>
      </c>
      <c r="W6249" s="1" t="str">
        <f t="shared" si="489"/>
        <v>Favourable</v>
      </c>
    </row>
    <row r="6250" spans="1:23" x14ac:dyDescent="0.25">
      <c r="A6250" s="1"/>
      <c r="B6250" s="1"/>
      <c r="C6250" s="1"/>
      <c r="D6250" s="1"/>
      <c r="E6250" s="1"/>
      <c r="F6250" s="2"/>
      <c r="G6250" s="3"/>
      <c r="H6250" s="1"/>
      <c r="I6250" s="1"/>
      <c r="J6250" s="1" t="s">
        <v>9748</v>
      </c>
      <c r="K6250" s="2">
        <v>44909</v>
      </c>
      <c r="L6250" s="1" t="s">
        <v>4212</v>
      </c>
      <c r="M6250" s="1" t="str">
        <f t="shared" si="485"/>
        <v>Agricultural Extension</v>
      </c>
      <c r="N6250" s="1" t="s">
        <v>4210</v>
      </c>
      <c r="O6250" s="1" t="s">
        <v>4298</v>
      </c>
      <c r="P6250" s="1">
        <v>8154</v>
      </c>
      <c r="Q6250" s="1">
        <v>923646</v>
      </c>
      <c r="R6250" s="1">
        <f t="shared" si="486"/>
        <v>57881</v>
      </c>
      <c r="S6250" s="4">
        <v>416856.00509867491</v>
      </c>
      <c r="T6250" s="4">
        <v>73418.339576104961</v>
      </c>
      <c r="U6250" s="1">
        <f t="shared" si="487"/>
        <v>865765</v>
      </c>
      <c r="V6250" s="4">
        <f t="shared" si="488"/>
        <v>433371.65532522014</v>
      </c>
      <c r="W6250" s="1" t="str">
        <f t="shared" si="489"/>
        <v>Favourable</v>
      </c>
    </row>
    <row r="6251" spans="1:23" x14ac:dyDescent="0.25">
      <c r="A6251" s="1"/>
      <c r="B6251" s="1"/>
      <c r="C6251" s="1"/>
      <c r="D6251" s="1"/>
      <c r="E6251" s="1"/>
      <c r="F6251" s="2"/>
      <c r="G6251" s="3"/>
      <c r="H6251" s="1"/>
      <c r="I6251" s="1"/>
      <c r="J6251" s="1" t="s">
        <v>6564</v>
      </c>
      <c r="K6251" s="2">
        <v>44189</v>
      </c>
      <c r="L6251" s="1" t="s">
        <v>4212</v>
      </c>
      <c r="M6251" s="1" t="str">
        <f t="shared" si="485"/>
        <v>Agricultural Extension</v>
      </c>
      <c r="N6251" s="1" t="s">
        <v>4210</v>
      </c>
      <c r="O6251" s="1" t="s">
        <v>4270</v>
      </c>
      <c r="P6251" s="1">
        <v>9280</v>
      </c>
      <c r="Q6251" s="1">
        <v>1959338</v>
      </c>
      <c r="R6251" s="1">
        <f t="shared" si="486"/>
        <v>52633</v>
      </c>
      <c r="S6251" s="4">
        <v>744914.65144634189</v>
      </c>
      <c r="T6251" s="4">
        <v>116204.97897839143</v>
      </c>
      <c r="U6251" s="1">
        <f t="shared" si="487"/>
        <v>1906705</v>
      </c>
      <c r="V6251" s="4">
        <f t="shared" si="488"/>
        <v>1098218.3695752667</v>
      </c>
      <c r="W6251" s="1" t="str">
        <f t="shared" si="489"/>
        <v>Favourable</v>
      </c>
    </row>
    <row r="6252" spans="1:23" x14ac:dyDescent="0.25">
      <c r="A6252" s="1"/>
      <c r="B6252" s="1"/>
      <c r="C6252" s="1"/>
      <c r="D6252" s="1"/>
      <c r="E6252" s="1"/>
      <c r="F6252" s="2"/>
      <c r="G6252" s="3"/>
      <c r="H6252" s="1"/>
      <c r="I6252" s="1"/>
      <c r="J6252" s="1" t="s">
        <v>8713</v>
      </c>
      <c r="K6252" s="2">
        <v>45286</v>
      </c>
      <c r="L6252" s="1" t="s">
        <v>4227</v>
      </c>
      <c r="M6252" s="1" t="str">
        <f t="shared" si="485"/>
        <v>Infrastructure</v>
      </c>
      <c r="N6252" s="1" t="s">
        <v>4210</v>
      </c>
      <c r="O6252" s="1" t="s">
        <v>4256</v>
      </c>
      <c r="P6252" s="1">
        <v>6764</v>
      </c>
      <c r="Q6252" s="1">
        <v>885253</v>
      </c>
      <c r="R6252" s="1">
        <f t="shared" si="486"/>
        <v>10396</v>
      </c>
      <c r="S6252" s="4">
        <v>506980.33208560036</v>
      </c>
      <c r="T6252" s="4">
        <v>194998.22354813837</v>
      </c>
      <c r="U6252" s="1">
        <f t="shared" si="487"/>
        <v>874857</v>
      </c>
      <c r="V6252" s="4">
        <f t="shared" si="488"/>
        <v>183274.44436626125</v>
      </c>
      <c r="W6252" s="1" t="str">
        <f t="shared" si="489"/>
        <v>Favourable</v>
      </c>
    </row>
    <row r="6253" spans="1:23" x14ac:dyDescent="0.25">
      <c r="A6253" s="1"/>
      <c r="B6253" s="1"/>
      <c r="C6253" s="1"/>
      <c r="D6253" s="1"/>
      <c r="E6253" s="1"/>
      <c r="F6253" s="2"/>
      <c r="G6253" s="3"/>
      <c r="H6253" s="1"/>
      <c r="I6253" s="1"/>
      <c r="J6253" s="1" t="s">
        <v>9122</v>
      </c>
      <c r="K6253" s="2">
        <v>43911</v>
      </c>
      <c r="L6253" s="1" t="s">
        <v>4207</v>
      </c>
      <c r="M6253" s="1" t="str">
        <f t="shared" si="485"/>
        <v>Social Services</v>
      </c>
      <c r="N6253" s="1" t="s">
        <v>4205</v>
      </c>
      <c r="O6253" s="1" t="s">
        <v>4388</v>
      </c>
      <c r="P6253" s="1">
        <v>5917</v>
      </c>
      <c r="Q6253" s="1">
        <v>597950</v>
      </c>
      <c r="R6253" s="1">
        <f t="shared" si="486"/>
        <v>34174</v>
      </c>
      <c r="S6253" s="4">
        <v>461360.03589135385</v>
      </c>
      <c r="T6253" s="4">
        <v>183855.9186746284</v>
      </c>
      <c r="U6253" s="1">
        <f t="shared" si="487"/>
        <v>563776</v>
      </c>
      <c r="V6253" s="4">
        <f t="shared" si="488"/>
        <v>-47265.954565982218</v>
      </c>
      <c r="W6253" s="1" t="str">
        <f t="shared" si="489"/>
        <v>Adverse</v>
      </c>
    </row>
    <row r="6254" spans="1:23" x14ac:dyDescent="0.25">
      <c r="A6254" s="1"/>
      <c r="B6254" s="1"/>
      <c r="C6254" s="1"/>
      <c r="D6254" s="1"/>
      <c r="E6254" s="1"/>
      <c r="F6254" s="2"/>
      <c r="G6254" s="3"/>
      <c r="H6254" s="1"/>
      <c r="I6254" s="1"/>
      <c r="J6254" s="1" t="s">
        <v>5214</v>
      </c>
      <c r="K6254" s="2">
        <v>44028</v>
      </c>
      <c r="L6254" s="1" t="s">
        <v>4238</v>
      </c>
      <c r="M6254" s="1" t="str">
        <f t="shared" si="485"/>
        <v>Education</v>
      </c>
      <c r="N6254" s="1" t="s">
        <v>4222</v>
      </c>
      <c r="O6254" s="1" t="s">
        <v>4244</v>
      </c>
      <c r="P6254" s="1">
        <v>7915</v>
      </c>
      <c r="Q6254" s="1">
        <v>2425105</v>
      </c>
      <c r="R6254" s="1">
        <f t="shared" si="486"/>
        <v>41116</v>
      </c>
      <c r="S6254" s="4">
        <v>1809339.7563867376</v>
      </c>
      <c r="T6254" s="4">
        <v>463086.53285145533</v>
      </c>
      <c r="U6254" s="1">
        <f t="shared" si="487"/>
        <v>2383989</v>
      </c>
      <c r="V6254" s="4">
        <f t="shared" si="488"/>
        <v>152678.71076180693</v>
      </c>
      <c r="W6254" s="1" t="str">
        <f t="shared" si="489"/>
        <v>Favourable</v>
      </c>
    </row>
    <row r="6255" spans="1:23" x14ac:dyDescent="0.25">
      <c r="A6255" s="1"/>
      <c r="B6255" s="1"/>
      <c r="C6255" s="1"/>
      <c r="D6255" s="1"/>
      <c r="E6255" s="1"/>
      <c r="F6255" s="2"/>
      <c r="G6255" s="3"/>
      <c r="H6255" s="1"/>
      <c r="I6255" s="1"/>
      <c r="J6255" s="1" t="s">
        <v>6494</v>
      </c>
      <c r="K6255" s="2">
        <v>45159</v>
      </c>
      <c r="L6255" s="1" t="s">
        <v>4238</v>
      </c>
      <c r="M6255" s="1" t="str">
        <f t="shared" si="485"/>
        <v>Education</v>
      </c>
      <c r="N6255" s="1" t="s">
        <v>4205</v>
      </c>
      <c r="O6255" s="1" t="s">
        <v>4358</v>
      </c>
      <c r="P6255" s="1">
        <v>9456</v>
      </c>
      <c r="Q6255" s="1">
        <v>924788</v>
      </c>
      <c r="R6255" s="1">
        <f t="shared" si="486"/>
        <v>29925</v>
      </c>
      <c r="S6255" s="4">
        <v>373459.43008589343</v>
      </c>
      <c r="T6255" s="4">
        <v>45768.406589935163</v>
      </c>
      <c r="U6255" s="1">
        <f t="shared" si="487"/>
        <v>894863</v>
      </c>
      <c r="V6255" s="4">
        <f t="shared" si="488"/>
        <v>505560.16332417139</v>
      </c>
      <c r="W6255" s="1" t="str">
        <f t="shared" si="489"/>
        <v>Favourable</v>
      </c>
    </row>
    <row r="6256" spans="1:23" x14ac:dyDescent="0.25">
      <c r="A6256" s="1"/>
      <c r="B6256" s="1"/>
      <c r="C6256" s="1"/>
      <c r="D6256" s="1"/>
      <c r="E6256" s="1"/>
      <c r="F6256" s="2"/>
      <c r="G6256" s="3"/>
      <c r="H6256" s="1"/>
      <c r="I6256" s="1"/>
      <c r="J6256" s="1" t="s">
        <v>7293</v>
      </c>
      <c r="K6256" s="2">
        <v>44912</v>
      </c>
      <c r="L6256" s="1" t="s">
        <v>4207</v>
      </c>
      <c r="M6256" s="1" t="str">
        <f t="shared" si="485"/>
        <v>Social Services</v>
      </c>
      <c r="N6256" s="1" t="s">
        <v>4210</v>
      </c>
      <c r="O6256" s="1" t="s">
        <v>4438</v>
      </c>
      <c r="P6256" s="1">
        <v>9483</v>
      </c>
      <c r="Q6256" s="1">
        <v>348112</v>
      </c>
      <c r="R6256" s="1">
        <f t="shared" si="486"/>
        <v>25342</v>
      </c>
      <c r="S6256" s="4">
        <v>101761.06785676126</v>
      </c>
      <c r="T6256" s="4">
        <v>45401.947012385157</v>
      </c>
      <c r="U6256" s="1">
        <f t="shared" si="487"/>
        <v>322770</v>
      </c>
      <c r="V6256" s="4">
        <f t="shared" si="488"/>
        <v>200948.98513085357</v>
      </c>
      <c r="W6256" s="1" t="str">
        <f t="shared" si="489"/>
        <v>Favourable</v>
      </c>
    </row>
    <row r="6257" spans="1:23" x14ac:dyDescent="0.25">
      <c r="A6257" s="1"/>
      <c r="B6257" s="1"/>
      <c r="C6257" s="1"/>
      <c r="D6257" s="1"/>
      <c r="E6257" s="1"/>
      <c r="F6257" s="2"/>
      <c r="G6257" s="3"/>
      <c r="H6257" s="1"/>
      <c r="I6257" s="1"/>
      <c r="J6257" s="1" t="s">
        <v>8925</v>
      </c>
      <c r="K6257" s="2">
        <v>44746</v>
      </c>
      <c r="L6257" s="1" t="s">
        <v>4207</v>
      </c>
      <c r="M6257" s="1" t="str">
        <f t="shared" si="485"/>
        <v>Social Services</v>
      </c>
      <c r="N6257" s="1" t="s">
        <v>4222</v>
      </c>
      <c r="O6257" s="1" t="s">
        <v>4402</v>
      </c>
      <c r="P6257" s="1">
        <v>8186</v>
      </c>
      <c r="Q6257" s="1">
        <v>2499927</v>
      </c>
      <c r="R6257" s="1">
        <f t="shared" si="486"/>
        <v>39051</v>
      </c>
      <c r="S6257" s="4">
        <v>734619.91669329174</v>
      </c>
      <c r="T6257" s="4">
        <v>303110.17025913321</v>
      </c>
      <c r="U6257" s="1">
        <f t="shared" si="487"/>
        <v>2460876</v>
      </c>
      <c r="V6257" s="4">
        <f t="shared" si="488"/>
        <v>1462196.9130475749</v>
      </c>
      <c r="W6257" s="1" t="str">
        <f t="shared" si="489"/>
        <v>Favourable</v>
      </c>
    </row>
    <row r="6258" spans="1:23" x14ac:dyDescent="0.25">
      <c r="A6258" s="1"/>
      <c r="B6258" s="1"/>
      <c r="C6258" s="1"/>
      <c r="D6258" s="1"/>
      <c r="E6258" s="1"/>
      <c r="F6258" s="2"/>
      <c r="G6258" s="3"/>
      <c r="H6258" s="1"/>
      <c r="I6258" s="1"/>
      <c r="J6258" s="1" t="s">
        <v>4352</v>
      </c>
      <c r="K6258" s="2">
        <v>44717</v>
      </c>
      <c r="L6258" s="1" t="s">
        <v>4238</v>
      </c>
      <c r="M6258" s="1" t="str">
        <f t="shared" si="485"/>
        <v>Education</v>
      </c>
      <c r="N6258" s="1" t="s">
        <v>4205</v>
      </c>
      <c r="O6258" s="1" t="s">
        <v>4496</v>
      </c>
      <c r="P6258" s="1">
        <v>5865</v>
      </c>
      <c r="Q6258" s="1">
        <v>1617279</v>
      </c>
      <c r="R6258" s="1">
        <f t="shared" si="486"/>
        <v>28597</v>
      </c>
      <c r="S6258" s="4">
        <v>316051.60022995016</v>
      </c>
      <c r="T6258" s="4">
        <v>512039.20838877466</v>
      </c>
      <c r="U6258" s="1">
        <f t="shared" si="487"/>
        <v>1588682</v>
      </c>
      <c r="V6258" s="4">
        <f t="shared" si="488"/>
        <v>789188.19138127519</v>
      </c>
      <c r="W6258" s="1" t="str">
        <f t="shared" si="489"/>
        <v>Favourable</v>
      </c>
    </row>
    <row r="6259" spans="1:23" x14ac:dyDescent="0.25">
      <c r="A6259" s="1"/>
      <c r="B6259" s="1"/>
      <c r="C6259" s="1"/>
      <c r="D6259" s="1"/>
      <c r="E6259" s="1"/>
      <c r="F6259" s="2"/>
      <c r="G6259" s="3"/>
      <c r="H6259" s="1"/>
      <c r="I6259" s="1"/>
      <c r="J6259" s="1" t="s">
        <v>4880</v>
      </c>
      <c r="K6259" s="2">
        <v>45176</v>
      </c>
      <c r="L6259" s="1" t="s">
        <v>4227</v>
      </c>
      <c r="M6259" s="1" t="str">
        <f t="shared" si="485"/>
        <v>Infrastructure</v>
      </c>
      <c r="N6259" s="1" t="s">
        <v>4205</v>
      </c>
      <c r="O6259" s="1" t="s">
        <v>4358</v>
      </c>
      <c r="P6259" s="1">
        <v>8792</v>
      </c>
      <c r="Q6259" s="1">
        <v>635587</v>
      </c>
      <c r="R6259" s="1">
        <f t="shared" si="486"/>
        <v>10940</v>
      </c>
      <c r="S6259" s="4">
        <v>355740.45972945483</v>
      </c>
      <c r="T6259" s="4">
        <v>22442.870947192834</v>
      </c>
      <c r="U6259" s="1">
        <f t="shared" si="487"/>
        <v>624647</v>
      </c>
      <c r="V6259" s="4">
        <f t="shared" si="488"/>
        <v>257403.66932335234</v>
      </c>
      <c r="W6259" s="1" t="str">
        <f t="shared" si="489"/>
        <v>Favourable</v>
      </c>
    </row>
    <row r="6260" spans="1:23" x14ac:dyDescent="0.25">
      <c r="A6260" s="1"/>
      <c r="B6260" s="1"/>
      <c r="C6260" s="1"/>
      <c r="D6260" s="1"/>
      <c r="E6260" s="1"/>
      <c r="F6260" s="2"/>
      <c r="G6260" s="3"/>
      <c r="H6260" s="1"/>
      <c r="I6260" s="1"/>
      <c r="J6260" s="1" t="s">
        <v>9661</v>
      </c>
      <c r="K6260" s="2">
        <v>44495</v>
      </c>
      <c r="L6260" s="1" t="s">
        <v>4207</v>
      </c>
      <c r="M6260" s="1" t="str">
        <f t="shared" si="485"/>
        <v>Social Services</v>
      </c>
      <c r="N6260" s="1" t="s">
        <v>4210</v>
      </c>
      <c r="O6260" s="1" t="s">
        <v>4244</v>
      </c>
      <c r="P6260" s="1">
        <v>7726</v>
      </c>
      <c r="Q6260" s="1">
        <v>1040855</v>
      </c>
      <c r="R6260" s="1">
        <f t="shared" si="486"/>
        <v>15879</v>
      </c>
      <c r="S6260" s="4">
        <v>116698.42352191062</v>
      </c>
      <c r="T6260" s="4">
        <v>110513.13621748851</v>
      </c>
      <c r="U6260" s="1">
        <f t="shared" si="487"/>
        <v>1024976</v>
      </c>
      <c r="V6260" s="4">
        <f t="shared" si="488"/>
        <v>813643.44026060088</v>
      </c>
      <c r="W6260" s="1" t="str">
        <f t="shared" si="489"/>
        <v>Favourable</v>
      </c>
    </row>
    <row r="6261" spans="1:23" x14ac:dyDescent="0.25">
      <c r="A6261" s="1"/>
      <c r="B6261" s="1"/>
      <c r="C6261" s="1"/>
      <c r="D6261" s="1"/>
      <c r="E6261" s="1"/>
      <c r="F6261" s="2"/>
      <c r="G6261" s="3"/>
      <c r="H6261" s="1"/>
      <c r="I6261" s="1"/>
      <c r="J6261" s="1" t="s">
        <v>4518</v>
      </c>
      <c r="K6261" s="2">
        <v>44969</v>
      </c>
      <c r="L6261" s="1" t="s">
        <v>4238</v>
      </c>
      <c r="M6261" s="1" t="str">
        <f t="shared" si="485"/>
        <v>Education</v>
      </c>
      <c r="N6261" s="1" t="s">
        <v>4205</v>
      </c>
      <c r="O6261" s="1" t="s">
        <v>4276</v>
      </c>
      <c r="P6261" s="1">
        <v>6278</v>
      </c>
      <c r="Q6261" s="1">
        <v>2356767</v>
      </c>
      <c r="R6261" s="1">
        <f t="shared" si="486"/>
        <v>56425</v>
      </c>
      <c r="S6261" s="4">
        <v>1741904.1160056163</v>
      </c>
      <c r="T6261" s="4">
        <v>111818.28997610159</v>
      </c>
      <c r="U6261" s="1">
        <f t="shared" si="487"/>
        <v>2300342</v>
      </c>
      <c r="V6261" s="4">
        <f t="shared" si="488"/>
        <v>503044.59401828214</v>
      </c>
      <c r="W6261" s="1" t="str">
        <f t="shared" si="489"/>
        <v>Favourable</v>
      </c>
    </row>
    <row r="6262" spans="1:23" x14ac:dyDescent="0.25">
      <c r="A6262" s="1"/>
      <c r="B6262" s="1"/>
      <c r="C6262" s="1"/>
      <c r="D6262" s="1"/>
      <c r="E6262" s="1"/>
      <c r="F6262" s="2"/>
      <c r="G6262" s="3"/>
      <c r="H6262" s="1"/>
      <c r="I6262" s="1"/>
      <c r="J6262" s="1" t="s">
        <v>10074</v>
      </c>
      <c r="K6262" s="2">
        <v>45291</v>
      </c>
      <c r="L6262" s="1" t="s">
        <v>4207</v>
      </c>
      <c r="M6262" s="1" t="str">
        <f t="shared" si="485"/>
        <v>Social Services</v>
      </c>
      <c r="N6262" s="1" t="s">
        <v>4205</v>
      </c>
      <c r="O6262" s="1" t="s">
        <v>4273</v>
      </c>
      <c r="P6262" s="1">
        <v>6092</v>
      </c>
      <c r="Q6262" s="1">
        <v>2364037</v>
      </c>
      <c r="R6262" s="1">
        <f t="shared" si="486"/>
        <v>23407</v>
      </c>
      <c r="S6262" s="4">
        <v>1813027.4962652877</v>
      </c>
      <c r="T6262" s="4">
        <v>769252.04017268505</v>
      </c>
      <c r="U6262" s="1">
        <f t="shared" si="487"/>
        <v>2340630</v>
      </c>
      <c r="V6262" s="4">
        <f t="shared" si="488"/>
        <v>-218242.53643797291</v>
      </c>
      <c r="W6262" s="1" t="str">
        <f t="shared" si="489"/>
        <v>Adverse</v>
      </c>
    </row>
    <row r="6263" spans="1:23" x14ac:dyDescent="0.25">
      <c r="A6263" s="1"/>
      <c r="B6263" s="1"/>
      <c r="C6263" s="1"/>
      <c r="D6263" s="1"/>
      <c r="E6263" s="1"/>
      <c r="F6263" s="2"/>
      <c r="G6263" s="3"/>
      <c r="H6263" s="1"/>
      <c r="I6263" s="1"/>
      <c r="J6263" s="1" t="s">
        <v>10651</v>
      </c>
      <c r="K6263" s="2">
        <v>45120</v>
      </c>
      <c r="L6263" s="1" t="s">
        <v>4238</v>
      </c>
      <c r="M6263" s="1" t="str">
        <f t="shared" si="485"/>
        <v>Education</v>
      </c>
      <c r="N6263" s="1" t="s">
        <v>4222</v>
      </c>
      <c r="O6263" s="1" t="s">
        <v>4438</v>
      </c>
      <c r="P6263" s="1">
        <v>8370</v>
      </c>
      <c r="Q6263" s="1">
        <v>402444</v>
      </c>
      <c r="R6263" s="1">
        <f t="shared" si="486"/>
        <v>0</v>
      </c>
      <c r="S6263" s="4">
        <v>366734.13059456588</v>
      </c>
      <c r="T6263" s="4">
        <v>23827.790159766268</v>
      </c>
      <c r="U6263" s="1">
        <f t="shared" si="487"/>
        <v>402444</v>
      </c>
      <c r="V6263" s="4">
        <f t="shared" si="488"/>
        <v>11882.079245667846</v>
      </c>
      <c r="W6263" s="1" t="str">
        <f t="shared" si="489"/>
        <v>Favourable</v>
      </c>
    </row>
    <row r="6264" spans="1:23" x14ac:dyDescent="0.25">
      <c r="A6264" s="1"/>
      <c r="B6264" s="1"/>
      <c r="C6264" s="1"/>
      <c r="D6264" s="1"/>
      <c r="E6264" s="1"/>
      <c r="F6264" s="2"/>
      <c r="G6264" s="3"/>
      <c r="H6264" s="1"/>
      <c r="I6264" s="1"/>
      <c r="J6264" s="1" t="s">
        <v>8518</v>
      </c>
      <c r="K6264" s="2">
        <v>44287</v>
      </c>
      <c r="L6264" s="1" t="s">
        <v>4238</v>
      </c>
      <c r="M6264" s="1" t="str">
        <f t="shared" si="485"/>
        <v>Education</v>
      </c>
      <c r="N6264" s="1" t="s">
        <v>4205</v>
      </c>
      <c r="O6264" s="1" t="s">
        <v>4325</v>
      </c>
      <c r="P6264" s="1">
        <v>5865</v>
      </c>
      <c r="Q6264" s="1">
        <v>273651</v>
      </c>
      <c r="R6264" s="1">
        <f t="shared" si="486"/>
        <v>39661</v>
      </c>
      <c r="S6264" s="4">
        <v>69473.67650858729</v>
      </c>
      <c r="T6264" s="4">
        <v>61657.593403967854</v>
      </c>
      <c r="U6264" s="1">
        <f t="shared" si="487"/>
        <v>233990</v>
      </c>
      <c r="V6264" s="4">
        <f t="shared" si="488"/>
        <v>142519.73008744486</v>
      </c>
      <c r="W6264" s="1" t="str">
        <f t="shared" si="489"/>
        <v>Favourable</v>
      </c>
    </row>
    <row r="6265" spans="1:23" x14ac:dyDescent="0.25">
      <c r="A6265" s="1"/>
      <c r="B6265" s="1"/>
      <c r="C6265" s="1"/>
      <c r="D6265" s="1"/>
      <c r="E6265" s="1"/>
      <c r="F6265" s="2"/>
      <c r="G6265" s="3"/>
      <c r="H6265" s="1"/>
      <c r="I6265" s="1"/>
      <c r="J6265" s="1" t="s">
        <v>6381</v>
      </c>
      <c r="K6265" s="2">
        <v>44878</v>
      </c>
      <c r="L6265" s="1" t="s">
        <v>4207</v>
      </c>
      <c r="M6265" s="1" t="str">
        <f t="shared" si="485"/>
        <v>Social Services</v>
      </c>
      <c r="N6265" s="1" t="s">
        <v>4205</v>
      </c>
      <c r="O6265" s="1" t="s">
        <v>4241</v>
      </c>
      <c r="P6265" s="1">
        <v>6839</v>
      </c>
      <c r="Q6265" s="1">
        <v>686647</v>
      </c>
      <c r="R6265" s="1">
        <f t="shared" si="486"/>
        <v>34097</v>
      </c>
      <c r="S6265" s="4">
        <v>236483.9197532431</v>
      </c>
      <c r="T6265" s="4">
        <v>150857.77934176542</v>
      </c>
      <c r="U6265" s="1">
        <f t="shared" si="487"/>
        <v>652550</v>
      </c>
      <c r="V6265" s="4">
        <f t="shared" si="488"/>
        <v>299305.30090499145</v>
      </c>
      <c r="W6265" s="1" t="str">
        <f t="shared" si="489"/>
        <v>Favourable</v>
      </c>
    </row>
    <row r="6266" spans="1:23" x14ac:dyDescent="0.25">
      <c r="A6266" s="1"/>
      <c r="B6266" s="1"/>
      <c r="C6266" s="1"/>
      <c r="D6266" s="1"/>
      <c r="E6266" s="1"/>
      <c r="F6266" s="2"/>
      <c r="G6266" s="3"/>
      <c r="H6266" s="1"/>
      <c r="I6266" s="1"/>
      <c r="J6266" s="1" t="s">
        <v>8424</v>
      </c>
      <c r="K6266" s="2">
        <v>44103</v>
      </c>
      <c r="L6266" s="1" t="s">
        <v>4212</v>
      </c>
      <c r="M6266" s="1" t="str">
        <f t="shared" si="485"/>
        <v>Agricultural Extension</v>
      </c>
      <c r="N6266" s="1" t="s">
        <v>4205</v>
      </c>
      <c r="O6266" s="1" t="s">
        <v>4421</v>
      </c>
      <c r="P6266" s="1">
        <v>7360</v>
      </c>
      <c r="Q6266" s="1">
        <v>1876022</v>
      </c>
      <c r="R6266" s="1">
        <f t="shared" si="486"/>
        <v>39726</v>
      </c>
      <c r="S6266" s="4">
        <v>850698.58890370792</v>
      </c>
      <c r="T6266" s="4">
        <v>258103.32267260613</v>
      </c>
      <c r="U6266" s="1">
        <f t="shared" si="487"/>
        <v>1836296</v>
      </c>
      <c r="V6266" s="4">
        <f t="shared" si="488"/>
        <v>767220.08842368587</v>
      </c>
      <c r="W6266" s="1" t="str">
        <f t="shared" si="489"/>
        <v>Favourable</v>
      </c>
    </row>
    <row r="6267" spans="1:23" x14ac:dyDescent="0.25">
      <c r="A6267" s="1"/>
      <c r="B6267" s="1"/>
      <c r="C6267" s="1"/>
      <c r="D6267" s="1"/>
      <c r="E6267" s="1"/>
      <c r="F6267" s="2"/>
      <c r="G6267" s="3"/>
      <c r="H6267" s="1"/>
      <c r="I6267" s="1"/>
      <c r="J6267" s="1" t="s">
        <v>10652</v>
      </c>
      <c r="K6267" s="2">
        <v>45375</v>
      </c>
      <c r="L6267" s="1" t="s">
        <v>4207</v>
      </c>
      <c r="M6267" s="1" t="str">
        <f t="shared" si="485"/>
        <v>Social Services</v>
      </c>
      <c r="N6267" s="1" t="s">
        <v>4205</v>
      </c>
      <c r="O6267" s="1" t="s">
        <v>4223</v>
      </c>
      <c r="P6267" s="1">
        <v>7348</v>
      </c>
      <c r="Q6267" s="1">
        <v>1308661</v>
      </c>
      <c r="R6267" s="1">
        <f t="shared" si="486"/>
        <v>0</v>
      </c>
      <c r="S6267" s="4">
        <v>1039979.6970821733</v>
      </c>
      <c r="T6267" s="4">
        <v>257196.04734534802</v>
      </c>
      <c r="U6267" s="1">
        <f t="shared" si="487"/>
        <v>1308661</v>
      </c>
      <c r="V6267" s="4">
        <f t="shared" si="488"/>
        <v>11485.255572478753</v>
      </c>
      <c r="W6267" s="1" t="str">
        <f t="shared" si="489"/>
        <v>Favourable</v>
      </c>
    </row>
    <row r="6268" spans="1:23" x14ac:dyDescent="0.25">
      <c r="A6268" s="1"/>
      <c r="B6268" s="1"/>
      <c r="C6268" s="1"/>
      <c r="D6268" s="1"/>
      <c r="E6268" s="1"/>
      <c r="F6268" s="2"/>
      <c r="G6268" s="3"/>
      <c r="H6268" s="1"/>
      <c r="I6268" s="1"/>
      <c r="J6268" s="1" t="s">
        <v>10653</v>
      </c>
      <c r="K6268" s="2">
        <v>45103</v>
      </c>
      <c r="L6268" s="1" t="s">
        <v>4227</v>
      </c>
      <c r="M6268" s="1" t="str">
        <f t="shared" si="485"/>
        <v>Infrastructure</v>
      </c>
      <c r="N6268" s="1" t="s">
        <v>4222</v>
      </c>
      <c r="O6268" s="1" t="s">
        <v>4441</v>
      </c>
      <c r="P6268" s="1">
        <v>5709</v>
      </c>
      <c r="Q6268" s="1">
        <v>756028</v>
      </c>
      <c r="R6268" s="1">
        <f t="shared" si="486"/>
        <v>0</v>
      </c>
      <c r="S6268" s="4">
        <v>738012.64102679666</v>
      </c>
      <c r="T6268" s="4">
        <v>105512.3143448481</v>
      </c>
      <c r="U6268" s="1">
        <f t="shared" si="487"/>
        <v>756028</v>
      </c>
      <c r="V6268" s="4">
        <f t="shared" si="488"/>
        <v>-87496.955371644814</v>
      </c>
      <c r="W6268" s="1" t="str">
        <f t="shared" si="489"/>
        <v>Adverse</v>
      </c>
    </row>
    <row r="6269" spans="1:23" x14ac:dyDescent="0.25">
      <c r="A6269" s="1"/>
      <c r="B6269" s="1"/>
      <c r="C6269" s="1"/>
      <c r="D6269" s="1"/>
      <c r="E6269" s="1"/>
      <c r="F6269" s="2"/>
      <c r="G6269" s="3"/>
      <c r="H6269" s="1"/>
      <c r="I6269" s="1"/>
      <c r="J6269" s="1" t="s">
        <v>10654</v>
      </c>
      <c r="K6269" s="2">
        <v>44941</v>
      </c>
      <c r="L6269" s="1" t="s">
        <v>4207</v>
      </c>
      <c r="M6269" s="1" t="str">
        <f t="shared" si="485"/>
        <v>Social Services</v>
      </c>
      <c r="N6269" s="1" t="s">
        <v>4205</v>
      </c>
      <c r="O6269" s="1" t="s">
        <v>4211</v>
      </c>
      <c r="P6269" s="1">
        <v>6820</v>
      </c>
      <c r="Q6269" s="1">
        <v>2478931</v>
      </c>
      <c r="R6269" s="1">
        <f t="shared" si="486"/>
        <v>0</v>
      </c>
      <c r="S6269" s="4">
        <v>788540.67358365969</v>
      </c>
      <c r="T6269" s="4">
        <v>23256.52866398828</v>
      </c>
      <c r="U6269" s="1">
        <f t="shared" si="487"/>
        <v>2478931</v>
      </c>
      <c r="V6269" s="4">
        <f t="shared" si="488"/>
        <v>1667133.797752352</v>
      </c>
      <c r="W6269" s="1" t="str">
        <f t="shared" si="489"/>
        <v>Favourable</v>
      </c>
    </row>
    <row r="6270" spans="1:23" x14ac:dyDescent="0.25">
      <c r="A6270" s="1"/>
      <c r="B6270" s="1"/>
      <c r="C6270" s="1"/>
      <c r="D6270" s="1"/>
      <c r="E6270" s="1"/>
      <c r="F6270" s="2"/>
      <c r="G6270" s="3"/>
      <c r="H6270" s="1"/>
      <c r="I6270" s="1"/>
      <c r="J6270" s="1" t="s">
        <v>7672</v>
      </c>
      <c r="K6270" s="2">
        <v>44797</v>
      </c>
      <c r="L6270" s="1" t="s">
        <v>4212</v>
      </c>
      <c r="M6270" s="1" t="str">
        <f t="shared" si="485"/>
        <v>Agricultural Extension</v>
      </c>
      <c r="N6270" s="1" t="s">
        <v>4210</v>
      </c>
      <c r="O6270" s="1" t="s">
        <v>4314</v>
      </c>
      <c r="P6270" s="1">
        <v>8231</v>
      </c>
      <c r="Q6270" s="1">
        <v>1122871</v>
      </c>
      <c r="R6270" s="1">
        <f t="shared" si="486"/>
        <v>57366</v>
      </c>
      <c r="S6270" s="4">
        <v>984768.21361764276</v>
      </c>
      <c r="T6270" s="4">
        <v>373165.27548600594</v>
      </c>
      <c r="U6270" s="1">
        <f t="shared" si="487"/>
        <v>1065505</v>
      </c>
      <c r="V6270" s="4">
        <f t="shared" si="488"/>
        <v>-235062.48910364881</v>
      </c>
      <c r="W6270" s="1" t="str">
        <f t="shared" si="489"/>
        <v>Adverse</v>
      </c>
    </row>
    <row r="6271" spans="1:23" x14ac:dyDescent="0.25">
      <c r="A6271" s="1"/>
      <c r="B6271" s="1"/>
      <c r="C6271" s="1"/>
      <c r="D6271" s="1"/>
      <c r="E6271" s="1"/>
      <c r="F6271" s="2"/>
      <c r="G6271" s="3"/>
      <c r="H6271" s="1"/>
      <c r="I6271" s="1"/>
      <c r="J6271" s="1" t="s">
        <v>7417</v>
      </c>
      <c r="K6271" s="2">
        <v>45309</v>
      </c>
      <c r="L6271" s="1" t="s">
        <v>4212</v>
      </c>
      <c r="M6271" s="1" t="str">
        <f t="shared" si="485"/>
        <v>Agricultural Extension</v>
      </c>
      <c r="N6271" s="1" t="s">
        <v>4205</v>
      </c>
      <c r="O6271" s="1" t="s">
        <v>4233</v>
      </c>
      <c r="P6271" s="1">
        <v>5549</v>
      </c>
      <c r="Q6271" s="1">
        <v>2037041</v>
      </c>
      <c r="R6271" s="1">
        <f t="shared" si="486"/>
        <v>50037</v>
      </c>
      <c r="S6271" s="4">
        <v>1301971.3402762532</v>
      </c>
      <c r="T6271" s="4">
        <v>57341.63899201405</v>
      </c>
      <c r="U6271" s="1">
        <f t="shared" si="487"/>
        <v>1987004</v>
      </c>
      <c r="V6271" s="4">
        <f t="shared" si="488"/>
        <v>677728.02073173271</v>
      </c>
      <c r="W6271" s="1" t="str">
        <f t="shared" si="489"/>
        <v>Favourable</v>
      </c>
    </row>
    <row r="6272" spans="1:23" x14ac:dyDescent="0.25">
      <c r="A6272" s="1"/>
      <c r="B6272" s="1"/>
      <c r="C6272" s="1"/>
      <c r="D6272" s="1"/>
      <c r="E6272" s="1"/>
      <c r="F6272" s="2"/>
      <c r="G6272" s="3"/>
      <c r="H6272" s="1"/>
      <c r="I6272" s="1"/>
      <c r="J6272" s="1" t="s">
        <v>10655</v>
      </c>
      <c r="K6272" s="2">
        <v>43869</v>
      </c>
      <c r="L6272" s="1" t="s">
        <v>4212</v>
      </c>
      <c r="M6272" s="1" t="str">
        <f t="shared" si="485"/>
        <v>Agricultural Extension</v>
      </c>
      <c r="N6272" s="1" t="s">
        <v>4205</v>
      </c>
      <c r="O6272" s="1" t="s">
        <v>4259</v>
      </c>
      <c r="P6272" s="1">
        <v>8552</v>
      </c>
      <c r="Q6272" s="1">
        <v>1609231</v>
      </c>
      <c r="R6272" s="1">
        <f t="shared" si="486"/>
        <v>0</v>
      </c>
      <c r="S6272" s="4">
        <v>652446.80061727529</v>
      </c>
      <c r="T6272" s="4">
        <v>340061.98439322505</v>
      </c>
      <c r="U6272" s="1">
        <f t="shared" si="487"/>
        <v>1609231</v>
      </c>
      <c r="V6272" s="4">
        <f t="shared" si="488"/>
        <v>616722.21498949965</v>
      </c>
      <c r="W6272" s="1" t="str">
        <f t="shared" si="489"/>
        <v>Favourable</v>
      </c>
    </row>
    <row r="6273" spans="1:23" x14ac:dyDescent="0.25">
      <c r="A6273" s="1"/>
      <c r="B6273" s="1"/>
      <c r="C6273" s="1"/>
      <c r="D6273" s="1"/>
      <c r="E6273" s="1"/>
      <c r="F6273" s="2"/>
      <c r="G6273" s="3"/>
      <c r="H6273" s="1"/>
      <c r="I6273" s="1"/>
      <c r="J6273" s="1" t="s">
        <v>8191</v>
      </c>
      <c r="K6273" s="2">
        <v>44312</v>
      </c>
      <c r="L6273" s="1" t="s">
        <v>4212</v>
      </c>
      <c r="M6273" s="1" t="str">
        <f t="shared" si="485"/>
        <v>Agricultural Extension</v>
      </c>
      <c r="N6273" s="1" t="s">
        <v>4205</v>
      </c>
      <c r="O6273" s="1" t="s">
        <v>4279</v>
      </c>
      <c r="P6273" s="1">
        <v>6410</v>
      </c>
      <c r="Q6273" s="1">
        <v>836235</v>
      </c>
      <c r="R6273" s="1">
        <f t="shared" si="486"/>
        <v>54456</v>
      </c>
      <c r="S6273" s="4">
        <v>620516.8565860939</v>
      </c>
      <c r="T6273" s="4">
        <v>64825.155013417847</v>
      </c>
      <c r="U6273" s="1">
        <f t="shared" si="487"/>
        <v>781779</v>
      </c>
      <c r="V6273" s="4">
        <f t="shared" si="488"/>
        <v>150892.98840048828</v>
      </c>
      <c r="W6273" s="1" t="str">
        <f t="shared" si="489"/>
        <v>Favourable</v>
      </c>
    </row>
    <row r="6274" spans="1:23" x14ac:dyDescent="0.25">
      <c r="A6274" s="1"/>
      <c r="B6274" s="1"/>
      <c r="C6274" s="1"/>
      <c r="D6274" s="1"/>
      <c r="E6274" s="1"/>
      <c r="F6274" s="2"/>
      <c r="G6274" s="3"/>
      <c r="H6274" s="1"/>
      <c r="I6274" s="1"/>
      <c r="J6274" s="1" t="s">
        <v>4480</v>
      </c>
      <c r="K6274" s="2">
        <v>44567</v>
      </c>
      <c r="L6274" s="1" t="s">
        <v>4238</v>
      </c>
      <c r="M6274" s="1" t="str">
        <f t="shared" si="485"/>
        <v>Education</v>
      </c>
      <c r="N6274" s="1" t="s">
        <v>4222</v>
      </c>
      <c r="O6274" s="1" t="s">
        <v>4256</v>
      </c>
      <c r="P6274" s="1">
        <v>6577</v>
      </c>
      <c r="Q6274" s="1">
        <v>369760</v>
      </c>
      <c r="R6274" s="1">
        <f t="shared" si="486"/>
        <v>82823</v>
      </c>
      <c r="S6274" s="4">
        <v>254385.39870024406</v>
      </c>
      <c r="T6274" s="4">
        <v>47670.932364847591</v>
      </c>
      <c r="U6274" s="1">
        <f t="shared" si="487"/>
        <v>286937</v>
      </c>
      <c r="V6274" s="4">
        <f t="shared" si="488"/>
        <v>67703.668934908346</v>
      </c>
      <c r="W6274" s="1" t="str">
        <f t="shared" si="489"/>
        <v>Favourable</v>
      </c>
    </row>
    <row r="6275" spans="1:23" x14ac:dyDescent="0.25">
      <c r="A6275" s="1"/>
      <c r="B6275" s="1"/>
      <c r="C6275" s="1"/>
      <c r="D6275" s="1"/>
      <c r="E6275" s="1"/>
      <c r="F6275" s="2"/>
      <c r="G6275" s="3"/>
      <c r="H6275" s="1"/>
      <c r="I6275" s="1"/>
      <c r="J6275" s="1" t="s">
        <v>10656</v>
      </c>
      <c r="K6275" s="2">
        <v>44613</v>
      </c>
      <c r="L6275" s="1" t="s">
        <v>4212</v>
      </c>
      <c r="M6275" s="1" t="str">
        <f t="shared" ref="M6275:M6338" si="490">INDEX($A:$B,MATCH($L6275,$A:$A,0),2)</f>
        <v>Agricultural Extension</v>
      </c>
      <c r="N6275" s="1" t="s">
        <v>4205</v>
      </c>
      <c r="O6275" s="1" t="s">
        <v>4314</v>
      </c>
      <c r="P6275" s="1">
        <v>7728</v>
      </c>
      <c r="Q6275" s="1">
        <v>2244086</v>
      </c>
      <c r="R6275" s="1">
        <f t="shared" ref="R6275:R6338" si="491">_xlfn.XLOOKUP($J6275,$E:$E,$G:$G,0,0,1)</f>
        <v>0</v>
      </c>
      <c r="S6275" s="4">
        <v>190687.42129765861</v>
      </c>
      <c r="T6275" s="4">
        <v>680651.25453603209</v>
      </c>
      <c r="U6275" s="1">
        <f t="shared" ref="U6275:U6338" si="492">Q6275-R6275</f>
        <v>2244086</v>
      </c>
      <c r="V6275" s="4">
        <f t="shared" ref="V6275:V6338" si="493">Q6275-(S6275+T6275)</f>
        <v>1372747.3241663093</v>
      </c>
      <c r="W6275" s="1" t="str">
        <f t="shared" ref="W6275:W6338" si="494">IF(V6275&gt;=0,"Favourable","Adverse")</f>
        <v>Favourable</v>
      </c>
    </row>
    <row r="6276" spans="1:23" x14ac:dyDescent="0.25">
      <c r="A6276" s="1"/>
      <c r="B6276" s="1"/>
      <c r="C6276" s="1"/>
      <c r="D6276" s="1"/>
      <c r="E6276" s="1"/>
      <c r="F6276" s="2"/>
      <c r="G6276" s="3"/>
      <c r="H6276" s="1"/>
      <c r="I6276" s="1"/>
      <c r="J6276" s="1" t="s">
        <v>10657</v>
      </c>
      <c r="K6276" s="2">
        <v>44713</v>
      </c>
      <c r="L6276" s="1" t="s">
        <v>4238</v>
      </c>
      <c r="M6276" s="1" t="str">
        <f t="shared" si="490"/>
        <v>Education</v>
      </c>
      <c r="N6276" s="1" t="s">
        <v>4222</v>
      </c>
      <c r="O6276" s="1" t="s">
        <v>4295</v>
      </c>
      <c r="P6276" s="1">
        <v>9306</v>
      </c>
      <c r="Q6276" s="1">
        <v>1882296</v>
      </c>
      <c r="R6276" s="1">
        <f t="shared" si="491"/>
        <v>0</v>
      </c>
      <c r="S6276" s="4">
        <v>495860.73129816167</v>
      </c>
      <c r="T6276" s="4">
        <v>472755.60491784342</v>
      </c>
      <c r="U6276" s="1">
        <f t="shared" si="492"/>
        <v>1882296</v>
      </c>
      <c r="V6276" s="4">
        <f t="shared" si="493"/>
        <v>913679.66378399497</v>
      </c>
      <c r="W6276" s="1" t="str">
        <f t="shared" si="494"/>
        <v>Favourable</v>
      </c>
    </row>
    <row r="6277" spans="1:23" x14ac:dyDescent="0.25">
      <c r="A6277" s="1"/>
      <c r="B6277" s="1"/>
      <c r="C6277" s="1"/>
      <c r="D6277" s="1"/>
      <c r="E6277" s="1"/>
      <c r="F6277" s="2"/>
      <c r="G6277" s="3"/>
      <c r="H6277" s="1"/>
      <c r="I6277" s="1"/>
      <c r="J6277" s="1" t="s">
        <v>6199</v>
      </c>
      <c r="K6277" s="2">
        <v>44321</v>
      </c>
      <c r="L6277" s="1" t="s">
        <v>4227</v>
      </c>
      <c r="M6277" s="1" t="str">
        <f t="shared" si="490"/>
        <v>Infrastructure</v>
      </c>
      <c r="N6277" s="1" t="s">
        <v>4210</v>
      </c>
      <c r="O6277" s="1" t="s">
        <v>4233</v>
      </c>
      <c r="P6277" s="1">
        <v>5822</v>
      </c>
      <c r="Q6277" s="1">
        <v>1148669</v>
      </c>
      <c r="R6277" s="1">
        <f t="shared" si="491"/>
        <v>34741</v>
      </c>
      <c r="S6277" s="4">
        <v>165846.99521397569</v>
      </c>
      <c r="T6277" s="4">
        <v>91397.215164742316</v>
      </c>
      <c r="U6277" s="1">
        <f t="shared" si="492"/>
        <v>1113928</v>
      </c>
      <c r="V6277" s="4">
        <f t="shared" si="493"/>
        <v>891424.78962128202</v>
      </c>
      <c r="W6277" s="1" t="str">
        <f t="shared" si="494"/>
        <v>Favourable</v>
      </c>
    </row>
    <row r="6278" spans="1:23" x14ac:dyDescent="0.25">
      <c r="A6278" s="1"/>
      <c r="B6278" s="1"/>
      <c r="C6278" s="1"/>
      <c r="D6278" s="1"/>
      <c r="E6278" s="1"/>
      <c r="F6278" s="2"/>
      <c r="G6278" s="3"/>
      <c r="H6278" s="1"/>
      <c r="I6278" s="1"/>
      <c r="J6278" s="1" t="s">
        <v>10658</v>
      </c>
      <c r="K6278" s="2">
        <v>45249</v>
      </c>
      <c r="L6278" s="1" t="s">
        <v>4207</v>
      </c>
      <c r="M6278" s="1" t="str">
        <f t="shared" si="490"/>
        <v>Social Services</v>
      </c>
      <c r="N6278" s="1" t="s">
        <v>4222</v>
      </c>
      <c r="O6278" s="1" t="s">
        <v>4441</v>
      </c>
      <c r="P6278" s="1">
        <v>6001</v>
      </c>
      <c r="Q6278" s="1">
        <v>2207630</v>
      </c>
      <c r="R6278" s="1">
        <f t="shared" si="491"/>
        <v>0</v>
      </c>
      <c r="S6278" s="4">
        <v>297781.06967434502</v>
      </c>
      <c r="T6278" s="4">
        <v>468596.56204267865</v>
      </c>
      <c r="U6278" s="1">
        <f t="shared" si="492"/>
        <v>2207630</v>
      </c>
      <c r="V6278" s="4">
        <f t="shared" si="493"/>
        <v>1441252.3682829763</v>
      </c>
      <c r="W6278" s="1" t="str">
        <f t="shared" si="494"/>
        <v>Favourable</v>
      </c>
    </row>
    <row r="6279" spans="1:23" x14ac:dyDescent="0.25">
      <c r="A6279" s="1"/>
      <c r="B6279" s="1"/>
      <c r="C6279" s="1"/>
      <c r="D6279" s="1"/>
      <c r="E6279" s="1"/>
      <c r="F6279" s="2"/>
      <c r="G6279" s="3"/>
      <c r="H6279" s="1"/>
      <c r="I6279" s="1"/>
      <c r="J6279" s="1" t="s">
        <v>9157</v>
      </c>
      <c r="K6279" s="2">
        <v>44020</v>
      </c>
      <c r="L6279" s="1" t="s">
        <v>4238</v>
      </c>
      <c r="M6279" s="1" t="str">
        <f t="shared" si="490"/>
        <v>Education</v>
      </c>
      <c r="N6279" s="1" t="s">
        <v>4205</v>
      </c>
      <c r="O6279" s="1" t="s">
        <v>4335</v>
      </c>
      <c r="P6279" s="1">
        <v>8599</v>
      </c>
      <c r="Q6279" s="1">
        <v>278554</v>
      </c>
      <c r="R6279" s="1">
        <f t="shared" si="491"/>
        <v>58180</v>
      </c>
      <c r="S6279" s="4">
        <v>134542.83904370695</v>
      </c>
      <c r="T6279" s="4">
        <v>48591.091586411865</v>
      </c>
      <c r="U6279" s="1">
        <f t="shared" si="492"/>
        <v>220374</v>
      </c>
      <c r="V6279" s="4">
        <f t="shared" si="493"/>
        <v>95420.069369881181</v>
      </c>
      <c r="W6279" s="1" t="str">
        <f t="shared" si="494"/>
        <v>Favourable</v>
      </c>
    </row>
    <row r="6280" spans="1:23" x14ac:dyDescent="0.25">
      <c r="A6280" s="1"/>
      <c r="B6280" s="1"/>
      <c r="C6280" s="1"/>
      <c r="D6280" s="1"/>
      <c r="E6280" s="1"/>
      <c r="F6280" s="2"/>
      <c r="G6280" s="3"/>
      <c r="H6280" s="1"/>
      <c r="I6280" s="1"/>
      <c r="J6280" s="1" t="s">
        <v>10659</v>
      </c>
      <c r="K6280" s="2">
        <v>44867</v>
      </c>
      <c r="L6280" s="1" t="s">
        <v>4227</v>
      </c>
      <c r="M6280" s="1" t="str">
        <f t="shared" si="490"/>
        <v>Infrastructure</v>
      </c>
      <c r="N6280" s="1" t="s">
        <v>4205</v>
      </c>
      <c r="O6280" s="1" t="s">
        <v>4241</v>
      </c>
      <c r="P6280" s="1">
        <v>6568</v>
      </c>
      <c r="Q6280" s="1">
        <v>598495</v>
      </c>
      <c r="R6280" s="1">
        <f t="shared" si="491"/>
        <v>0</v>
      </c>
      <c r="S6280" s="4">
        <v>62848.324247892917</v>
      </c>
      <c r="T6280" s="4">
        <v>110524.74632308625</v>
      </c>
      <c r="U6280" s="1">
        <f t="shared" si="492"/>
        <v>598495</v>
      </c>
      <c r="V6280" s="4">
        <f t="shared" si="493"/>
        <v>425121.92942902085</v>
      </c>
      <c r="W6280" s="1" t="str">
        <f t="shared" si="494"/>
        <v>Favourable</v>
      </c>
    </row>
    <row r="6281" spans="1:23" x14ac:dyDescent="0.25">
      <c r="A6281" s="1"/>
      <c r="B6281" s="1"/>
      <c r="C6281" s="1"/>
      <c r="D6281" s="1"/>
      <c r="E6281" s="1"/>
      <c r="F6281" s="2"/>
      <c r="G6281" s="3"/>
      <c r="H6281" s="1"/>
      <c r="I6281" s="1"/>
      <c r="J6281" s="1" t="s">
        <v>10660</v>
      </c>
      <c r="K6281" s="2">
        <v>45269</v>
      </c>
      <c r="L6281" s="1" t="s">
        <v>4207</v>
      </c>
      <c r="M6281" s="1" t="str">
        <f t="shared" si="490"/>
        <v>Social Services</v>
      </c>
      <c r="N6281" s="1" t="s">
        <v>4210</v>
      </c>
      <c r="O6281" s="1" t="s">
        <v>4206</v>
      </c>
      <c r="P6281" s="1">
        <v>6044</v>
      </c>
      <c r="Q6281" s="1">
        <v>1027201</v>
      </c>
      <c r="R6281" s="1">
        <f t="shared" si="491"/>
        <v>0</v>
      </c>
      <c r="S6281" s="4">
        <v>889671.17096097383</v>
      </c>
      <c r="T6281" s="4">
        <v>5911.8638118223389</v>
      </c>
      <c r="U6281" s="1">
        <f t="shared" si="492"/>
        <v>1027201</v>
      </c>
      <c r="V6281" s="4">
        <f t="shared" si="493"/>
        <v>131617.96522720379</v>
      </c>
      <c r="W6281" s="1" t="str">
        <f t="shared" si="494"/>
        <v>Favourable</v>
      </c>
    </row>
    <row r="6282" spans="1:23" x14ac:dyDescent="0.25">
      <c r="A6282" s="1"/>
      <c r="B6282" s="1"/>
      <c r="C6282" s="1"/>
      <c r="D6282" s="1"/>
      <c r="E6282" s="1"/>
      <c r="F6282" s="2"/>
      <c r="G6282" s="3"/>
      <c r="H6282" s="1"/>
      <c r="I6282" s="1"/>
      <c r="J6282" s="1" t="s">
        <v>10661</v>
      </c>
      <c r="K6282" s="2">
        <v>43877</v>
      </c>
      <c r="L6282" s="1" t="s">
        <v>4207</v>
      </c>
      <c r="M6282" s="1" t="str">
        <f t="shared" si="490"/>
        <v>Social Services</v>
      </c>
      <c r="N6282" s="1" t="s">
        <v>4205</v>
      </c>
      <c r="O6282" s="1" t="s">
        <v>4479</v>
      </c>
      <c r="P6282" s="1">
        <v>8165</v>
      </c>
      <c r="Q6282" s="1">
        <v>1167065</v>
      </c>
      <c r="R6282" s="1">
        <f t="shared" si="491"/>
        <v>0</v>
      </c>
      <c r="S6282" s="4">
        <v>271152.31637008337</v>
      </c>
      <c r="T6282" s="4">
        <v>140321.98674376929</v>
      </c>
      <c r="U6282" s="1">
        <f t="shared" si="492"/>
        <v>1167065</v>
      </c>
      <c r="V6282" s="4">
        <f t="shared" si="493"/>
        <v>755590.69688614737</v>
      </c>
      <c r="W6282" s="1" t="str">
        <f t="shared" si="494"/>
        <v>Favourable</v>
      </c>
    </row>
    <row r="6283" spans="1:23" x14ac:dyDescent="0.25">
      <c r="A6283" s="1"/>
      <c r="B6283" s="1"/>
      <c r="C6283" s="1"/>
      <c r="D6283" s="1"/>
      <c r="E6283" s="1"/>
      <c r="F6283" s="2"/>
      <c r="G6283" s="3"/>
      <c r="H6283" s="1"/>
      <c r="I6283" s="1"/>
      <c r="J6283" s="1" t="s">
        <v>10089</v>
      </c>
      <c r="K6283" s="2">
        <v>44815</v>
      </c>
      <c r="L6283" s="1" t="s">
        <v>4212</v>
      </c>
      <c r="M6283" s="1" t="str">
        <f t="shared" si="490"/>
        <v>Agricultural Extension</v>
      </c>
      <c r="N6283" s="1" t="s">
        <v>4210</v>
      </c>
      <c r="O6283" s="1" t="s">
        <v>4276</v>
      </c>
      <c r="P6283" s="1">
        <v>9017</v>
      </c>
      <c r="Q6283" s="1">
        <v>1504663</v>
      </c>
      <c r="R6283" s="1">
        <f t="shared" si="491"/>
        <v>27970</v>
      </c>
      <c r="S6283" s="4">
        <v>620195.90489667712</v>
      </c>
      <c r="T6283" s="4">
        <v>242412.04408487049</v>
      </c>
      <c r="U6283" s="1">
        <f t="shared" si="492"/>
        <v>1476693</v>
      </c>
      <c r="V6283" s="4">
        <f t="shared" si="493"/>
        <v>642055.05101845239</v>
      </c>
      <c r="W6283" s="1" t="str">
        <f t="shared" si="494"/>
        <v>Favourable</v>
      </c>
    </row>
    <row r="6284" spans="1:23" x14ac:dyDescent="0.25">
      <c r="A6284" s="1"/>
      <c r="B6284" s="1"/>
      <c r="C6284" s="1"/>
      <c r="D6284" s="1"/>
      <c r="E6284" s="1"/>
      <c r="F6284" s="2"/>
      <c r="G6284" s="3"/>
      <c r="H6284" s="1"/>
      <c r="I6284" s="1"/>
      <c r="J6284" s="1" t="s">
        <v>10662</v>
      </c>
      <c r="K6284" s="2">
        <v>43935</v>
      </c>
      <c r="L6284" s="1" t="s">
        <v>4238</v>
      </c>
      <c r="M6284" s="1" t="str">
        <f t="shared" si="490"/>
        <v>Education</v>
      </c>
      <c r="N6284" s="1" t="s">
        <v>4210</v>
      </c>
      <c r="O6284" s="1" t="s">
        <v>4289</v>
      </c>
      <c r="P6284" s="1">
        <v>8812</v>
      </c>
      <c r="Q6284" s="1">
        <v>395497</v>
      </c>
      <c r="R6284" s="1">
        <f t="shared" si="491"/>
        <v>0</v>
      </c>
      <c r="S6284" s="4">
        <v>112142.89519681879</v>
      </c>
      <c r="T6284" s="4">
        <v>41666.338004026678</v>
      </c>
      <c r="U6284" s="1">
        <f t="shared" si="492"/>
        <v>395497</v>
      </c>
      <c r="V6284" s="4">
        <f t="shared" si="493"/>
        <v>241687.76679915452</v>
      </c>
      <c r="W6284" s="1" t="str">
        <f t="shared" si="494"/>
        <v>Favourable</v>
      </c>
    </row>
    <row r="6285" spans="1:23" x14ac:dyDescent="0.25">
      <c r="A6285" s="1"/>
      <c r="B6285" s="1"/>
      <c r="C6285" s="1"/>
      <c r="D6285" s="1"/>
      <c r="E6285" s="1"/>
      <c r="F6285" s="2"/>
      <c r="G6285" s="3"/>
      <c r="H6285" s="1"/>
      <c r="I6285" s="1"/>
      <c r="J6285" s="1" t="s">
        <v>10663</v>
      </c>
      <c r="K6285" s="2">
        <v>44016</v>
      </c>
      <c r="L6285" s="1" t="s">
        <v>4227</v>
      </c>
      <c r="M6285" s="1" t="str">
        <f t="shared" si="490"/>
        <v>Infrastructure</v>
      </c>
      <c r="N6285" s="1" t="s">
        <v>4222</v>
      </c>
      <c r="O6285" s="1" t="s">
        <v>4286</v>
      </c>
      <c r="P6285" s="1">
        <v>7878</v>
      </c>
      <c r="Q6285" s="1">
        <v>1575247</v>
      </c>
      <c r="R6285" s="1">
        <f t="shared" si="491"/>
        <v>0</v>
      </c>
      <c r="S6285" s="4">
        <v>912479.92829633411</v>
      </c>
      <c r="T6285" s="4">
        <v>408493.3931367551</v>
      </c>
      <c r="U6285" s="1">
        <f t="shared" si="492"/>
        <v>1575247</v>
      </c>
      <c r="V6285" s="4">
        <f t="shared" si="493"/>
        <v>254273.67856691079</v>
      </c>
      <c r="W6285" s="1" t="str">
        <f t="shared" si="494"/>
        <v>Favourable</v>
      </c>
    </row>
    <row r="6286" spans="1:23" x14ac:dyDescent="0.25">
      <c r="A6286" s="1"/>
      <c r="B6286" s="1"/>
      <c r="C6286" s="1"/>
      <c r="D6286" s="1"/>
      <c r="E6286" s="1"/>
      <c r="F6286" s="2"/>
      <c r="G6286" s="3"/>
      <c r="H6286" s="1"/>
      <c r="I6286" s="1"/>
      <c r="J6286" s="1" t="s">
        <v>8051</v>
      </c>
      <c r="K6286" s="2">
        <v>44453</v>
      </c>
      <c r="L6286" s="1" t="s">
        <v>4207</v>
      </c>
      <c r="M6286" s="1" t="str">
        <f t="shared" si="490"/>
        <v>Social Services</v>
      </c>
      <c r="N6286" s="1" t="s">
        <v>4210</v>
      </c>
      <c r="O6286" s="1" t="s">
        <v>4273</v>
      </c>
      <c r="P6286" s="1">
        <v>7750</v>
      </c>
      <c r="Q6286" s="1">
        <v>2200925</v>
      </c>
      <c r="R6286" s="1">
        <f t="shared" si="491"/>
        <v>34595</v>
      </c>
      <c r="S6286" s="4">
        <v>871195.9744231021</v>
      </c>
      <c r="T6286" s="4">
        <v>484742.20578383963</v>
      </c>
      <c r="U6286" s="1">
        <f t="shared" si="492"/>
        <v>2166330</v>
      </c>
      <c r="V6286" s="4">
        <f t="shared" si="493"/>
        <v>844986.81979305833</v>
      </c>
      <c r="W6286" s="1" t="str">
        <f t="shared" si="494"/>
        <v>Favourable</v>
      </c>
    </row>
    <row r="6287" spans="1:23" x14ac:dyDescent="0.25">
      <c r="A6287" s="1"/>
      <c r="B6287" s="1"/>
      <c r="C6287" s="1"/>
      <c r="D6287" s="1"/>
      <c r="E6287" s="1"/>
      <c r="F6287" s="2"/>
      <c r="G6287" s="3"/>
      <c r="H6287" s="1"/>
      <c r="I6287" s="1"/>
      <c r="J6287" s="1" t="s">
        <v>6175</v>
      </c>
      <c r="K6287" s="2">
        <v>44825</v>
      </c>
      <c r="L6287" s="1" t="s">
        <v>4227</v>
      </c>
      <c r="M6287" s="1" t="str">
        <f t="shared" si="490"/>
        <v>Infrastructure</v>
      </c>
      <c r="N6287" s="1" t="s">
        <v>4222</v>
      </c>
      <c r="O6287" s="1" t="s">
        <v>4217</v>
      </c>
      <c r="P6287" s="1">
        <v>6628</v>
      </c>
      <c r="Q6287" s="1">
        <v>1182164</v>
      </c>
      <c r="R6287" s="1">
        <f t="shared" si="491"/>
        <v>19965</v>
      </c>
      <c r="S6287" s="4">
        <v>712492.0729268291</v>
      </c>
      <c r="T6287" s="4">
        <v>65685.44303408885</v>
      </c>
      <c r="U6287" s="1">
        <f t="shared" si="492"/>
        <v>1162199</v>
      </c>
      <c r="V6287" s="4">
        <f t="shared" si="493"/>
        <v>403986.48403908208</v>
      </c>
      <c r="W6287" s="1" t="str">
        <f t="shared" si="494"/>
        <v>Favourable</v>
      </c>
    </row>
    <row r="6288" spans="1:23" x14ac:dyDescent="0.25">
      <c r="A6288" s="1"/>
      <c r="B6288" s="1"/>
      <c r="C6288" s="1"/>
      <c r="D6288" s="1"/>
      <c r="E6288" s="1"/>
      <c r="F6288" s="2"/>
      <c r="G6288" s="3"/>
      <c r="H6288" s="1"/>
      <c r="I6288" s="1"/>
      <c r="J6288" s="1" t="s">
        <v>9706</v>
      </c>
      <c r="K6288" s="2">
        <v>45235</v>
      </c>
      <c r="L6288" s="1" t="s">
        <v>4238</v>
      </c>
      <c r="M6288" s="1" t="str">
        <f t="shared" si="490"/>
        <v>Education</v>
      </c>
      <c r="N6288" s="1" t="s">
        <v>4210</v>
      </c>
      <c r="O6288" s="1" t="s">
        <v>4314</v>
      </c>
      <c r="P6288" s="1">
        <v>7118</v>
      </c>
      <c r="Q6288" s="1">
        <v>1418443</v>
      </c>
      <c r="R6288" s="1">
        <f t="shared" si="491"/>
        <v>25529</v>
      </c>
      <c r="S6288" s="4">
        <v>670187.07783106714</v>
      </c>
      <c r="T6288" s="4">
        <v>112422.31894037942</v>
      </c>
      <c r="U6288" s="1">
        <f t="shared" si="492"/>
        <v>1392914</v>
      </c>
      <c r="V6288" s="4">
        <f t="shared" si="493"/>
        <v>635833.60322855343</v>
      </c>
      <c r="W6288" s="1" t="str">
        <f t="shared" si="494"/>
        <v>Favourable</v>
      </c>
    </row>
    <row r="6289" spans="1:23" x14ac:dyDescent="0.25">
      <c r="A6289" s="1"/>
      <c r="B6289" s="1"/>
      <c r="C6289" s="1"/>
      <c r="D6289" s="1"/>
      <c r="E6289" s="1"/>
      <c r="F6289" s="2"/>
      <c r="G6289" s="3"/>
      <c r="H6289" s="1"/>
      <c r="I6289" s="1"/>
      <c r="J6289" s="1" t="s">
        <v>9649</v>
      </c>
      <c r="K6289" s="2">
        <v>44973</v>
      </c>
      <c r="L6289" s="1" t="s">
        <v>4227</v>
      </c>
      <c r="M6289" s="1" t="str">
        <f t="shared" si="490"/>
        <v>Infrastructure</v>
      </c>
      <c r="N6289" s="1" t="s">
        <v>4210</v>
      </c>
      <c r="O6289" s="1" t="s">
        <v>4292</v>
      </c>
      <c r="P6289" s="1">
        <v>7110</v>
      </c>
      <c r="Q6289" s="1">
        <v>681142</v>
      </c>
      <c r="R6289" s="1">
        <f t="shared" si="491"/>
        <v>23976</v>
      </c>
      <c r="S6289" s="4">
        <v>53181.444058414956</v>
      </c>
      <c r="T6289" s="4">
        <v>148460.10858250942</v>
      </c>
      <c r="U6289" s="1">
        <f t="shared" si="492"/>
        <v>657166</v>
      </c>
      <c r="V6289" s="4">
        <f t="shared" si="493"/>
        <v>479500.44735907565</v>
      </c>
      <c r="W6289" s="1" t="str">
        <f t="shared" si="494"/>
        <v>Favourable</v>
      </c>
    </row>
    <row r="6290" spans="1:23" x14ac:dyDescent="0.25">
      <c r="A6290" s="1"/>
      <c r="B6290" s="1"/>
      <c r="C6290" s="1"/>
      <c r="D6290" s="1"/>
      <c r="E6290" s="1"/>
      <c r="F6290" s="2"/>
      <c r="G6290" s="3"/>
      <c r="H6290" s="1"/>
      <c r="I6290" s="1"/>
      <c r="J6290" s="1" t="s">
        <v>10664</v>
      </c>
      <c r="K6290" s="2">
        <v>44845</v>
      </c>
      <c r="L6290" s="1" t="s">
        <v>4238</v>
      </c>
      <c r="M6290" s="1" t="str">
        <f t="shared" si="490"/>
        <v>Education</v>
      </c>
      <c r="N6290" s="1" t="s">
        <v>4222</v>
      </c>
      <c r="O6290" s="1" t="s">
        <v>4233</v>
      </c>
      <c r="P6290" s="1">
        <v>6941</v>
      </c>
      <c r="Q6290" s="1">
        <v>740022</v>
      </c>
      <c r="R6290" s="1">
        <f t="shared" si="491"/>
        <v>0</v>
      </c>
      <c r="S6290" s="4">
        <v>103735.53180299362</v>
      </c>
      <c r="T6290" s="4">
        <v>78811.505495743215</v>
      </c>
      <c r="U6290" s="1">
        <f t="shared" si="492"/>
        <v>740022</v>
      </c>
      <c r="V6290" s="4">
        <f t="shared" si="493"/>
        <v>557474.96270126314</v>
      </c>
      <c r="W6290" s="1" t="str">
        <f t="shared" si="494"/>
        <v>Favourable</v>
      </c>
    </row>
    <row r="6291" spans="1:23" x14ac:dyDescent="0.25">
      <c r="A6291" s="1"/>
      <c r="B6291" s="1"/>
      <c r="C6291" s="1"/>
      <c r="D6291" s="1"/>
      <c r="E6291" s="1"/>
      <c r="F6291" s="2"/>
      <c r="G6291" s="3"/>
      <c r="H6291" s="1"/>
      <c r="I6291" s="1"/>
      <c r="J6291" s="1" t="s">
        <v>9760</v>
      </c>
      <c r="K6291" s="2">
        <v>45043</v>
      </c>
      <c r="L6291" s="1" t="s">
        <v>4212</v>
      </c>
      <c r="M6291" s="1" t="str">
        <f t="shared" si="490"/>
        <v>Agricultural Extension</v>
      </c>
      <c r="N6291" s="1" t="s">
        <v>4205</v>
      </c>
      <c r="O6291" s="1" t="s">
        <v>4276</v>
      </c>
      <c r="P6291" s="1">
        <v>7943</v>
      </c>
      <c r="Q6291" s="1">
        <v>1010076</v>
      </c>
      <c r="R6291" s="1">
        <f t="shared" si="491"/>
        <v>33889</v>
      </c>
      <c r="S6291" s="4">
        <v>997169.20705430699</v>
      </c>
      <c r="T6291" s="4">
        <v>300290.09099436324</v>
      </c>
      <c r="U6291" s="1">
        <f t="shared" si="492"/>
        <v>976187</v>
      </c>
      <c r="V6291" s="4">
        <f t="shared" si="493"/>
        <v>-287383.29804867017</v>
      </c>
      <c r="W6291" s="1" t="str">
        <f t="shared" si="494"/>
        <v>Adverse</v>
      </c>
    </row>
    <row r="6292" spans="1:23" x14ac:dyDescent="0.25">
      <c r="A6292" s="1"/>
      <c r="B6292" s="1"/>
      <c r="C6292" s="1"/>
      <c r="D6292" s="1"/>
      <c r="E6292" s="1"/>
      <c r="F6292" s="2"/>
      <c r="G6292" s="3"/>
      <c r="H6292" s="1"/>
      <c r="I6292" s="1"/>
      <c r="J6292" s="1" t="s">
        <v>6978</v>
      </c>
      <c r="K6292" s="2">
        <v>45300</v>
      </c>
      <c r="L6292" s="1" t="s">
        <v>4238</v>
      </c>
      <c r="M6292" s="1" t="str">
        <f t="shared" si="490"/>
        <v>Education</v>
      </c>
      <c r="N6292" s="1" t="s">
        <v>4205</v>
      </c>
      <c r="O6292" s="1" t="s">
        <v>4330</v>
      </c>
      <c r="P6292" s="1">
        <v>8741</v>
      </c>
      <c r="Q6292" s="1">
        <v>2101557</v>
      </c>
      <c r="R6292" s="1">
        <f t="shared" si="491"/>
        <v>55795</v>
      </c>
      <c r="S6292" s="4">
        <v>1381264.2932451733</v>
      </c>
      <c r="T6292" s="4">
        <v>437989.42425859743</v>
      </c>
      <c r="U6292" s="1">
        <f t="shared" si="492"/>
        <v>2045762</v>
      </c>
      <c r="V6292" s="4">
        <f t="shared" si="493"/>
        <v>282303.28249622928</v>
      </c>
      <c r="W6292" s="1" t="str">
        <f t="shared" si="494"/>
        <v>Favourable</v>
      </c>
    </row>
    <row r="6293" spans="1:23" x14ac:dyDescent="0.25">
      <c r="A6293" s="1"/>
      <c r="B6293" s="1"/>
      <c r="C6293" s="1"/>
      <c r="D6293" s="1"/>
      <c r="E6293" s="1"/>
      <c r="F6293" s="2"/>
      <c r="G6293" s="3"/>
      <c r="H6293" s="1"/>
      <c r="I6293" s="1"/>
      <c r="J6293" s="1" t="s">
        <v>7419</v>
      </c>
      <c r="K6293" s="2">
        <v>44538</v>
      </c>
      <c r="L6293" s="1" t="s">
        <v>4212</v>
      </c>
      <c r="M6293" s="1" t="str">
        <f t="shared" si="490"/>
        <v>Agricultural Extension</v>
      </c>
      <c r="N6293" s="1" t="s">
        <v>4210</v>
      </c>
      <c r="O6293" s="1" t="s">
        <v>4304</v>
      </c>
      <c r="P6293" s="1">
        <v>9049</v>
      </c>
      <c r="Q6293" s="1">
        <v>1742456</v>
      </c>
      <c r="R6293" s="1">
        <f t="shared" si="491"/>
        <v>15057</v>
      </c>
      <c r="S6293" s="4">
        <v>1026578.8109559227</v>
      </c>
      <c r="T6293" s="4">
        <v>296647.52373993682</v>
      </c>
      <c r="U6293" s="1">
        <f t="shared" si="492"/>
        <v>1727399</v>
      </c>
      <c r="V6293" s="4">
        <f t="shared" si="493"/>
        <v>419229.66530414042</v>
      </c>
      <c r="W6293" s="1" t="str">
        <f t="shared" si="494"/>
        <v>Favourable</v>
      </c>
    </row>
    <row r="6294" spans="1:23" x14ac:dyDescent="0.25">
      <c r="A6294" s="1"/>
      <c r="B6294" s="1"/>
      <c r="C6294" s="1"/>
      <c r="D6294" s="1"/>
      <c r="E6294" s="1"/>
      <c r="F6294" s="2"/>
      <c r="G6294" s="3"/>
      <c r="H6294" s="1"/>
      <c r="I6294" s="1"/>
      <c r="J6294" s="1" t="s">
        <v>10665</v>
      </c>
      <c r="K6294" s="2">
        <v>45110</v>
      </c>
      <c r="L6294" s="1" t="s">
        <v>4238</v>
      </c>
      <c r="M6294" s="1" t="str">
        <f t="shared" si="490"/>
        <v>Education</v>
      </c>
      <c r="N6294" s="1" t="s">
        <v>4205</v>
      </c>
      <c r="O6294" s="1" t="s">
        <v>4259</v>
      </c>
      <c r="P6294" s="1">
        <v>8285</v>
      </c>
      <c r="Q6294" s="1">
        <v>773434</v>
      </c>
      <c r="R6294" s="1">
        <f t="shared" si="491"/>
        <v>0</v>
      </c>
      <c r="S6294" s="4">
        <v>592666.53577606205</v>
      </c>
      <c r="T6294" s="4">
        <v>75650.528403072953</v>
      </c>
      <c r="U6294" s="1">
        <f t="shared" si="492"/>
        <v>773434</v>
      </c>
      <c r="V6294" s="4">
        <f t="shared" si="493"/>
        <v>105116.93582086498</v>
      </c>
      <c r="W6294" s="1" t="str">
        <f t="shared" si="494"/>
        <v>Favourable</v>
      </c>
    </row>
    <row r="6295" spans="1:23" x14ac:dyDescent="0.25">
      <c r="A6295" s="1"/>
      <c r="B6295" s="1"/>
      <c r="C6295" s="1"/>
      <c r="D6295" s="1"/>
      <c r="E6295" s="1"/>
      <c r="F6295" s="2"/>
      <c r="G6295" s="3"/>
      <c r="H6295" s="1"/>
      <c r="I6295" s="1"/>
      <c r="J6295" s="1" t="s">
        <v>5326</v>
      </c>
      <c r="K6295" s="2">
        <v>44565</v>
      </c>
      <c r="L6295" s="1" t="s">
        <v>4238</v>
      </c>
      <c r="M6295" s="1" t="str">
        <f t="shared" si="490"/>
        <v>Education</v>
      </c>
      <c r="N6295" s="1" t="s">
        <v>4205</v>
      </c>
      <c r="O6295" s="1" t="s">
        <v>4479</v>
      </c>
      <c r="P6295" s="1">
        <v>9403</v>
      </c>
      <c r="Q6295" s="1">
        <v>1912135</v>
      </c>
      <c r="R6295" s="1">
        <f t="shared" si="491"/>
        <v>82535</v>
      </c>
      <c r="S6295" s="4">
        <v>1000100.4083678676</v>
      </c>
      <c r="T6295" s="4">
        <v>368076.18036665564</v>
      </c>
      <c r="U6295" s="1">
        <f t="shared" si="492"/>
        <v>1829600</v>
      </c>
      <c r="V6295" s="4">
        <f t="shared" si="493"/>
        <v>543958.41126547684</v>
      </c>
      <c r="W6295" s="1" t="str">
        <f t="shared" si="494"/>
        <v>Favourable</v>
      </c>
    </row>
    <row r="6296" spans="1:23" x14ac:dyDescent="0.25">
      <c r="A6296" s="1"/>
      <c r="B6296" s="1"/>
      <c r="C6296" s="1"/>
      <c r="D6296" s="1"/>
      <c r="E6296" s="1"/>
      <c r="F6296" s="2"/>
      <c r="G6296" s="3"/>
      <c r="H6296" s="1"/>
      <c r="I6296" s="1"/>
      <c r="J6296" s="1" t="s">
        <v>10666</v>
      </c>
      <c r="K6296" s="2">
        <v>44602</v>
      </c>
      <c r="L6296" s="1" t="s">
        <v>4227</v>
      </c>
      <c r="M6296" s="1" t="str">
        <f t="shared" si="490"/>
        <v>Infrastructure</v>
      </c>
      <c r="N6296" s="1" t="s">
        <v>4205</v>
      </c>
      <c r="O6296" s="1" t="s">
        <v>4358</v>
      </c>
      <c r="P6296" s="1">
        <v>5756</v>
      </c>
      <c r="Q6296" s="1">
        <v>1468714</v>
      </c>
      <c r="R6296" s="1">
        <f t="shared" si="491"/>
        <v>0</v>
      </c>
      <c r="S6296" s="4">
        <v>809443.76751104335</v>
      </c>
      <c r="T6296" s="4">
        <v>404953.33620286657</v>
      </c>
      <c r="U6296" s="1">
        <f t="shared" si="492"/>
        <v>1468714</v>
      </c>
      <c r="V6296" s="4">
        <f t="shared" si="493"/>
        <v>254316.89628609014</v>
      </c>
      <c r="W6296" s="1" t="str">
        <f t="shared" si="494"/>
        <v>Favourable</v>
      </c>
    </row>
    <row r="6297" spans="1:23" x14ac:dyDescent="0.25">
      <c r="A6297" s="1"/>
      <c r="B6297" s="1"/>
      <c r="C6297" s="1"/>
      <c r="D6297" s="1"/>
      <c r="E6297" s="1"/>
      <c r="F6297" s="2"/>
      <c r="G6297" s="3"/>
      <c r="H6297" s="1"/>
      <c r="I6297" s="1"/>
      <c r="J6297" s="1" t="s">
        <v>8150</v>
      </c>
      <c r="K6297" s="2">
        <v>44309</v>
      </c>
      <c r="L6297" s="1" t="s">
        <v>4207</v>
      </c>
      <c r="M6297" s="1" t="str">
        <f t="shared" si="490"/>
        <v>Social Services</v>
      </c>
      <c r="N6297" s="1" t="s">
        <v>4210</v>
      </c>
      <c r="O6297" s="1" t="s">
        <v>4301</v>
      </c>
      <c r="P6297" s="1">
        <v>6071</v>
      </c>
      <c r="Q6297" s="1">
        <v>1266812</v>
      </c>
      <c r="R6297" s="1">
        <f t="shared" si="491"/>
        <v>13301</v>
      </c>
      <c r="S6297" s="4">
        <v>278470.39007765753</v>
      </c>
      <c r="T6297" s="4">
        <v>236580.49505580438</v>
      </c>
      <c r="U6297" s="1">
        <f t="shared" si="492"/>
        <v>1253511</v>
      </c>
      <c r="V6297" s="4">
        <f t="shared" si="493"/>
        <v>751761.11486653809</v>
      </c>
      <c r="W6297" s="1" t="str">
        <f t="shared" si="494"/>
        <v>Favourable</v>
      </c>
    </row>
    <row r="6298" spans="1:23" x14ac:dyDescent="0.25">
      <c r="A6298" s="1"/>
      <c r="B6298" s="1"/>
      <c r="C6298" s="1"/>
      <c r="D6298" s="1"/>
      <c r="E6298" s="1"/>
      <c r="F6298" s="2"/>
      <c r="G6298" s="3"/>
      <c r="H6298" s="1"/>
      <c r="I6298" s="1"/>
      <c r="J6298" s="1" t="s">
        <v>5534</v>
      </c>
      <c r="K6298" s="2">
        <v>44712</v>
      </c>
      <c r="L6298" s="1" t="s">
        <v>4238</v>
      </c>
      <c r="M6298" s="1" t="str">
        <f t="shared" si="490"/>
        <v>Education</v>
      </c>
      <c r="N6298" s="1" t="s">
        <v>4205</v>
      </c>
      <c r="O6298" s="1" t="s">
        <v>4314</v>
      </c>
      <c r="P6298" s="1">
        <v>7055</v>
      </c>
      <c r="Q6298" s="1">
        <v>518025</v>
      </c>
      <c r="R6298" s="1">
        <f t="shared" si="491"/>
        <v>63904</v>
      </c>
      <c r="S6298" s="4">
        <v>73391.621211386417</v>
      </c>
      <c r="T6298" s="4">
        <v>32774.893438194718</v>
      </c>
      <c r="U6298" s="1">
        <f t="shared" si="492"/>
        <v>454121</v>
      </c>
      <c r="V6298" s="4">
        <f t="shared" si="493"/>
        <v>411858.48535041884</v>
      </c>
      <c r="W6298" s="1" t="str">
        <f t="shared" si="494"/>
        <v>Favourable</v>
      </c>
    </row>
    <row r="6299" spans="1:23" x14ac:dyDescent="0.25">
      <c r="A6299" s="1"/>
      <c r="B6299" s="1"/>
      <c r="C6299" s="1"/>
      <c r="D6299" s="1"/>
      <c r="E6299" s="1"/>
      <c r="F6299" s="2"/>
      <c r="G6299" s="3"/>
      <c r="H6299" s="1"/>
      <c r="I6299" s="1"/>
      <c r="J6299" s="1" t="s">
        <v>9655</v>
      </c>
      <c r="K6299" s="2">
        <v>44267</v>
      </c>
      <c r="L6299" s="1" t="s">
        <v>4207</v>
      </c>
      <c r="M6299" s="1" t="str">
        <f t="shared" si="490"/>
        <v>Social Services</v>
      </c>
      <c r="N6299" s="1" t="s">
        <v>4205</v>
      </c>
      <c r="O6299" s="1" t="s">
        <v>4330</v>
      </c>
      <c r="P6299" s="1">
        <v>8760</v>
      </c>
      <c r="Q6299" s="1">
        <v>2043784</v>
      </c>
      <c r="R6299" s="1">
        <f t="shared" si="491"/>
        <v>45408</v>
      </c>
      <c r="S6299" s="4">
        <v>1953334.5070735607</v>
      </c>
      <c r="T6299" s="4">
        <v>202873.97024097273</v>
      </c>
      <c r="U6299" s="1">
        <f t="shared" si="492"/>
        <v>1998376</v>
      </c>
      <c r="V6299" s="4">
        <f t="shared" si="493"/>
        <v>-112424.47731453367</v>
      </c>
      <c r="W6299" s="1" t="str">
        <f t="shared" si="494"/>
        <v>Adverse</v>
      </c>
    </row>
    <row r="6300" spans="1:23" x14ac:dyDescent="0.25">
      <c r="A6300" s="1"/>
      <c r="B6300" s="1"/>
      <c r="C6300" s="1"/>
      <c r="D6300" s="1"/>
      <c r="E6300" s="1"/>
      <c r="F6300" s="2"/>
      <c r="G6300" s="3"/>
      <c r="H6300" s="1"/>
      <c r="I6300" s="1"/>
      <c r="J6300" s="1" t="s">
        <v>5448</v>
      </c>
      <c r="K6300" s="2">
        <v>44163</v>
      </c>
      <c r="L6300" s="1" t="s">
        <v>4227</v>
      </c>
      <c r="M6300" s="1" t="str">
        <f t="shared" si="490"/>
        <v>Infrastructure</v>
      </c>
      <c r="N6300" s="1" t="s">
        <v>4222</v>
      </c>
      <c r="O6300" s="1" t="s">
        <v>4361</v>
      </c>
      <c r="P6300" s="1">
        <v>9207</v>
      </c>
      <c r="Q6300" s="1">
        <v>1993800</v>
      </c>
      <c r="R6300" s="1">
        <f t="shared" si="491"/>
        <v>87882</v>
      </c>
      <c r="S6300" s="4">
        <v>754506.41422512161</v>
      </c>
      <c r="T6300" s="4">
        <v>460498.22741790995</v>
      </c>
      <c r="U6300" s="1">
        <f t="shared" si="492"/>
        <v>1905918</v>
      </c>
      <c r="V6300" s="4">
        <f t="shared" si="493"/>
        <v>778795.3583569685</v>
      </c>
      <c r="W6300" s="1" t="str">
        <f t="shared" si="494"/>
        <v>Favourable</v>
      </c>
    </row>
    <row r="6301" spans="1:23" x14ac:dyDescent="0.25">
      <c r="A6301" s="1"/>
      <c r="B6301" s="1"/>
      <c r="C6301" s="1"/>
      <c r="D6301" s="1"/>
      <c r="E6301" s="1"/>
      <c r="F6301" s="2"/>
      <c r="G6301" s="3"/>
      <c r="H6301" s="1"/>
      <c r="I6301" s="1"/>
      <c r="J6301" s="1" t="s">
        <v>7186</v>
      </c>
      <c r="K6301" s="2">
        <v>45412</v>
      </c>
      <c r="L6301" s="1" t="s">
        <v>4207</v>
      </c>
      <c r="M6301" s="1" t="str">
        <f t="shared" si="490"/>
        <v>Social Services</v>
      </c>
      <c r="N6301" s="1" t="s">
        <v>4210</v>
      </c>
      <c r="O6301" s="1" t="s">
        <v>4279</v>
      </c>
      <c r="P6301" s="1">
        <v>6114</v>
      </c>
      <c r="Q6301" s="1">
        <v>1054352</v>
      </c>
      <c r="R6301" s="1">
        <f t="shared" si="491"/>
        <v>27847</v>
      </c>
      <c r="S6301" s="4">
        <v>571447.50682093296</v>
      </c>
      <c r="T6301" s="4">
        <v>286399.70132736507</v>
      </c>
      <c r="U6301" s="1">
        <f t="shared" si="492"/>
        <v>1026505</v>
      </c>
      <c r="V6301" s="4">
        <f t="shared" si="493"/>
        <v>196504.79185170191</v>
      </c>
      <c r="W6301" s="1" t="str">
        <f t="shared" si="494"/>
        <v>Favourable</v>
      </c>
    </row>
    <row r="6302" spans="1:23" x14ac:dyDescent="0.25">
      <c r="A6302" s="1"/>
      <c r="B6302" s="1"/>
      <c r="C6302" s="1"/>
      <c r="D6302" s="1"/>
      <c r="E6302" s="1"/>
      <c r="F6302" s="2"/>
      <c r="G6302" s="3"/>
      <c r="H6302" s="1"/>
      <c r="I6302" s="1"/>
      <c r="J6302" s="1" t="s">
        <v>9361</v>
      </c>
      <c r="K6302" s="2">
        <v>44155</v>
      </c>
      <c r="L6302" s="1" t="s">
        <v>4207</v>
      </c>
      <c r="M6302" s="1" t="str">
        <f t="shared" si="490"/>
        <v>Social Services</v>
      </c>
      <c r="N6302" s="1" t="s">
        <v>4205</v>
      </c>
      <c r="O6302" s="1" t="s">
        <v>4276</v>
      </c>
      <c r="P6302" s="1">
        <v>9144</v>
      </c>
      <c r="Q6302" s="1">
        <v>1573105</v>
      </c>
      <c r="R6302" s="1">
        <f t="shared" si="491"/>
        <v>18975</v>
      </c>
      <c r="S6302" s="4">
        <v>959799.81538368808</v>
      </c>
      <c r="T6302" s="4">
        <v>144764.00909505822</v>
      </c>
      <c r="U6302" s="1">
        <f t="shared" si="492"/>
        <v>1554130</v>
      </c>
      <c r="V6302" s="4">
        <f t="shared" si="493"/>
        <v>468541.17552125361</v>
      </c>
      <c r="W6302" s="1" t="str">
        <f t="shared" si="494"/>
        <v>Favourable</v>
      </c>
    </row>
    <row r="6303" spans="1:23" x14ac:dyDescent="0.25">
      <c r="A6303" s="1"/>
      <c r="B6303" s="1"/>
      <c r="C6303" s="1"/>
      <c r="D6303" s="1"/>
      <c r="E6303" s="1"/>
      <c r="F6303" s="2"/>
      <c r="G6303" s="3"/>
      <c r="H6303" s="1"/>
      <c r="I6303" s="1"/>
      <c r="J6303" s="1" t="s">
        <v>8469</v>
      </c>
      <c r="K6303" s="2">
        <v>44323</v>
      </c>
      <c r="L6303" s="1" t="s">
        <v>4207</v>
      </c>
      <c r="M6303" s="1" t="str">
        <f t="shared" si="490"/>
        <v>Social Services</v>
      </c>
      <c r="N6303" s="1" t="s">
        <v>4205</v>
      </c>
      <c r="O6303" s="1" t="s">
        <v>4388</v>
      </c>
      <c r="P6303" s="1">
        <v>6659</v>
      </c>
      <c r="Q6303" s="1">
        <v>1511509</v>
      </c>
      <c r="R6303" s="1">
        <f t="shared" si="491"/>
        <v>59169</v>
      </c>
      <c r="S6303" s="4">
        <v>263653.77099427005</v>
      </c>
      <c r="T6303" s="4">
        <v>153571.2172206036</v>
      </c>
      <c r="U6303" s="1">
        <f t="shared" si="492"/>
        <v>1452340</v>
      </c>
      <c r="V6303" s="4">
        <f t="shared" si="493"/>
        <v>1094284.0117851263</v>
      </c>
      <c r="W6303" s="1" t="str">
        <f t="shared" si="494"/>
        <v>Favourable</v>
      </c>
    </row>
    <row r="6304" spans="1:23" x14ac:dyDescent="0.25">
      <c r="A6304" s="1"/>
      <c r="B6304" s="1"/>
      <c r="C6304" s="1"/>
      <c r="D6304" s="1"/>
      <c r="E6304" s="1"/>
      <c r="F6304" s="2"/>
      <c r="G6304" s="3"/>
      <c r="H6304" s="1"/>
      <c r="I6304" s="1"/>
      <c r="J6304" s="1" t="s">
        <v>8066</v>
      </c>
      <c r="K6304" s="2">
        <v>44156</v>
      </c>
      <c r="L6304" s="1" t="s">
        <v>4238</v>
      </c>
      <c r="M6304" s="1" t="str">
        <f t="shared" si="490"/>
        <v>Education</v>
      </c>
      <c r="N6304" s="1" t="s">
        <v>4222</v>
      </c>
      <c r="O6304" s="1" t="s">
        <v>4273</v>
      </c>
      <c r="P6304" s="1">
        <v>8177</v>
      </c>
      <c r="Q6304" s="1">
        <v>1175112</v>
      </c>
      <c r="R6304" s="1">
        <f t="shared" si="491"/>
        <v>44918</v>
      </c>
      <c r="S6304" s="4">
        <v>627972.00578704267</v>
      </c>
      <c r="T6304" s="4">
        <v>365602.88930766977</v>
      </c>
      <c r="U6304" s="1">
        <f t="shared" si="492"/>
        <v>1130194</v>
      </c>
      <c r="V6304" s="4">
        <f t="shared" si="493"/>
        <v>181537.1049052875</v>
      </c>
      <c r="W6304" s="1" t="str">
        <f t="shared" si="494"/>
        <v>Favourable</v>
      </c>
    </row>
    <row r="6305" spans="1:23" x14ac:dyDescent="0.25">
      <c r="A6305" s="1"/>
      <c r="B6305" s="1"/>
      <c r="C6305" s="1"/>
      <c r="D6305" s="1"/>
      <c r="E6305" s="1"/>
      <c r="F6305" s="2"/>
      <c r="G6305" s="3"/>
      <c r="H6305" s="1"/>
      <c r="I6305" s="1"/>
      <c r="J6305" s="1" t="s">
        <v>4669</v>
      </c>
      <c r="K6305" s="2">
        <v>44171</v>
      </c>
      <c r="L6305" s="1" t="s">
        <v>4238</v>
      </c>
      <c r="M6305" s="1" t="str">
        <f t="shared" si="490"/>
        <v>Education</v>
      </c>
      <c r="N6305" s="1" t="s">
        <v>4210</v>
      </c>
      <c r="O6305" s="1" t="s">
        <v>4330</v>
      </c>
      <c r="P6305" s="1">
        <v>9118</v>
      </c>
      <c r="Q6305" s="1">
        <v>615832</v>
      </c>
      <c r="R6305" s="1">
        <f t="shared" si="491"/>
        <v>54237</v>
      </c>
      <c r="S6305" s="4">
        <v>262138.82499234218</v>
      </c>
      <c r="T6305" s="4">
        <v>162464.48824662101</v>
      </c>
      <c r="U6305" s="1">
        <f t="shared" si="492"/>
        <v>561595</v>
      </c>
      <c r="V6305" s="4">
        <f t="shared" si="493"/>
        <v>191228.68676103681</v>
      </c>
      <c r="W6305" s="1" t="str">
        <f t="shared" si="494"/>
        <v>Favourable</v>
      </c>
    </row>
    <row r="6306" spans="1:23" x14ac:dyDescent="0.25">
      <c r="A6306" s="1"/>
      <c r="B6306" s="1"/>
      <c r="C6306" s="1"/>
      <c r="D6306" s="1"/>
      <c r="E6306" s="1"/>
      <c r="F6306" s="2"/>
      <c r="G6306" s="3"/>
      <c r="H6306" s="1"/>
      <c r="I6306" s="1"/>
      <c r="J6306" s="1" t="s">
        <v>6040</v>
      </c>
      <c r="K6306" s="2">
        <v>45184</v>
      </c>
      <c r="L6306" s="1" t="s">
        <v>4238</v>
      </c>
      <c r="M6306" s="1" t="str">
        <f t="shared" si="490"/>
        <v>Education</v>
      </c>
      <c r="N6306" s="1" t="s">
        <v>4210</v>
      </c>
      <c r="O6306" s="1" t="s">
        <v>4270</v>
      </c>
      <c r="P6306" s="1">
        <v>6395</v>
      </c>
      <c r="Q6306" s="1">
        <v>1384912</v>
      </c>
      <c r="R6306" s="1">
        <f t="shared" si="491"/>
        <v>50826</v>
      </c>
      <c r="S6306" s="4">
        <v>1210633.1591743329</v>
      </c>
      <c r="T6306" s="4">
        <v>280777.59666348761</v>
      </c>
      <c r="U6306" s="1">
        <f t="shared" si="492"/>
        <v>1334086</v>
      </c>
      <c r="V6306" s="4">
        <f t="shared" si="493"/>
        <v>-106498.75583782047</v>
      </c>
      <c r="W6306" s="1" t="str">
        <f t="shared" si="494"/>
        <v>Adverse</v>
      </c>
    </row>
    <row r="6307" spans="1:23" x14ac:dyDescent="0.25">
      <c r="A6307" s="1"/>
      <c r="B6307" s="1"/>
      <c r="C6307" s="1"/>
      <c r="D6307" s="1"/>
      <c r="E6307" s="1"/>
      <c r="F6307" s="2"/>
      <c r="G6307" s="3"/>
      <c r="H6307" s="1"/>
      <c r="I6307" s="1"/>
      <c r="J6307" s="1" t="s">
        <v>5916</v>
      </c>
      <c r="K6307" s="2">
        <v>43943</v>
      </c>
      <c r="L6307" s="1" t="s">
        <v>4212</v>
      </c>
      <c r="M6307" s="1" t="str">
        <f t="shared" si="490"/>
        <v>Agricultural Extension</v>
      </c>
      <c r="N6307" s="1" t="s">
        <v>4222</v>
      </c>
      <c r="O6307" s="1" t="s">
        <v>4438</v>
      </c>
      <c r="P6307" s="1">
        <v>8480</v>
      </c>
      <c r="Q6307" s="1">
        <v>996076</v>
      </c>
      <c r="R6307" s="1">
        <f t="shared" si="491"/>
        <v>97696</v>
      </c>
      <c r="S6307" s="4">
        <v>18620.210443855536</v>
      </c>
      <c r="T6307" s="4">
        <v>294118.85382357216</v>
      </c>
      <c r="U6307" s="1">
        <f t="shared" si="492"/>
        <v>898380</v>
      </c>
      <c r="V6307" s="4">
        <f t="shared" si="493"/>
        <v>683336.93573257234</v>
      </c>
      <c r="W6307" s="1" t="str">
        <f t="shared" si="494"/>
        <v>Favourable</v>
      </c>
    </row>
    <row r="6308" spans="1:23" x14ac:dyDescent="0.25">
      <c r="A6308" s="1"/>
      <c r="B6308" s="1"/>
      <c r="C6308" s="1"/>
      <c r="D6308" s="1"/>
      <c r="E6308" s="1"/>
      <c r="F6308" s="2"/>
      <c r="G6308" s="3"/>
      <c r="H6308" s="1"/>
      <c r="I6308" s="1"/>
      <c r="J6308" s="1" t="s">
        <v>10667</v>
      </c>
      <c r="K6308" s="2">
        <v>44784</v>
      </c>
      <c r="L6308" s="1" t="s">
        <v>4238</v>
      </c>
      <c r="M6308" s="1" t="str">
        <f t="shared" si="490"/>
        <v>Education</v>
      </c>
      <c r="N6308" s="1" t="s">
        <v>4222</v>
      </c>
      <c r="O6308" s="1" t="s">
        <v>4314</v>
      </c>
      <c r="P6308" s="1">
        <v>9036</v>
      </c>
      <c r="Q6308" s="1">
        <v>1897431</v>
      </c>
      <c r="R6308" s="1">
        <f t="shared" si="491"/>
        <v>0</v>
      </c>
      <c r="S6308" s="4">
        <v>1258513.0222730308</v>
      </c>
      <c r="T6308" s="4">
        <v>90597.167938155631</v>
      </c>
      <c r="U6308" s="1">
        <f t="shared" si="492"/>
        <v>1897431</v>
      </c>
      <c r="V6308" s="4">
        <f t="shared" si="493"/>
        <v>548320.80978881358</v>
      </c>
      <c r="W6308" s="1" t="str">
        <f t="shared" si="494"/>
        <v>Favourable</v>
      </c>
    </row>
    <row r="6309" spans="1:23" x14ac:dyDescent="0.25">
      <c r="A6309" s="1"/>
      <c r="B6309" s="1"/>
      <c r="C6309" s="1"/>
      <c r="D6309" s="1"/>
      <c r="E6309" s="1"/>
      <c r="F6309" s="2"/>
      <c r="G6309" s="3"/>
      <c r="H6309" s="1"/>
      <c r="I6309" s="1"/>
      <c r="J6309" s="1" t="s">
        <v>10668</v>
      </c>
      <c r="K6309" s="2">
        <v>45413</v>
      </c>
      <c r="L6309" s="1" t="s">
        <v>4212</v>
      </c>
      <c r="M6309" s="1" t="str">
        <f t="shared" si="490"/>
        <v>Agricultural Extension</v>
      </c>
      <c r="N6309" s="1" t="s">
        <v>4210</v>
      </c>
      <c r="O6309" s="1" t="s">
        <v>4279</v>
      </c>
      <c r="P6309" s="1">
        <v>6973</v>
      </c>
      <c r="Q6309" s="1">
        <v>2033522</v>
      </c>
      <c r="R6309" s="1">
        <f t="shared" si="491"/>
        <v>0</v>
      </c>
      <c r="S6309" s="4">
        <v>974368.26687268866</v>
      </c>
      <c r="T6309" s="4">
        <v>338719.02354418818</v>
      </c>
      <c r="U6309" s="1">
        <f t="shared" si="492"/>
        <v>2033522</v>
      </c>
      <c r="V6309" s="4">
        <f t="shared" si="493"/>
        <v>720434.70958312321</v>
      </c>
      <c r="W6309" s="1" t="str">
        <f t="shared" si="494"/>
        <v>Favourable</v>
      </c>
    </row>
    <row r="6310" spans="1:23" x14ac:dyDescent="0.25">
      <c r="A6310" s="1"/>
      <c r="B6310" s="1"/>
      <c r="C6310" s="1"/>
      <c r="D6310" s="1"/>
      <c r="E6310" s="1"/>
      <c r="F6310" s="2"/>
      <c r="G6310" s="3"/>
      <c r="H6310" s="1"/>
      <c r="I6310" s="1"/>
      <c r="J6310" s="1" t="s">
        <v>10669</v>
      </c>
      <c r="K6310" s="2">
        <v>44061</v>
      </c>
      <c r="L6310" s="1" t="s">
        <v>4207</v>
      </c>
      <c r="M6310" s="1" t="str">
        <f t="shared" si="490"/>
        <v>Social Services</v>
      </c>
      <c r="N6310" s="1" t="s">
        <v>4222</v>
      </c>
      <c r="O6310" s="1" t="s">
        <v>4379</v>
      </c>
      <c r="P6310" s="1">
        <v>7775</v>
      </c>
      <c r="Q6310" s="1">
        <v>451036</v>
      </c>
      <c r="R6310" s="1">
        <f t="shared" si="491"/>
        <v>0</v>
      </c>
      <c r="S6310" s="4">
        <v>59638.094109889025</v>
      </c>
      <c r="T6310" s="4">
        <v>114079.30681170973</v>
      </c>
      <c r="U6310" s="1">
        <f t="shared" si="492"/>
        <v>451036</v>
      </c>
      <c r="V6310" s="4">
        <f t="shared" si="493"/>
        <v>277318.59907840122</v>
      </c>
      <c r="W6310" s="1" t="str">
        <f t="shared" si="494"/>
        <v>Favourable</v>
      </c>
    </row>
    <row r="6311" spans="1:23" x14ac:dyDescent="0.25">
      <c r="A6311" s="1"/>
      <c r="B6311" s="1"/>
      <c r="C6311" s="1"/>
      <c r="D6311" s="1"/>
      <c r="E6311" s="1"/>
      <c r="F6311" s="2"/>
      <c r="G6311" s="3"/>
      <c r="H6311" s="1"/>
      <c r="I6311" s="1"/>
      <c r="J6311" s="1" t="s">
        <v>10670</v>
      </c>
      <c r="K6311" s="2">
        <v>45276</v>
      </c>
      <c r="L6311" s="1" t="s">
        <v>4212</v>
      </c>
      <c r="M6311" s="1" t="str">
        <f t="shared" si="490"/>
        <v>Agricultural Extension</v>
      </c>
      <c r="N6311" s="1" t="s">
        <v>4210</v>
      </c>
      <c r="O6311" s="1" t="s">
        <v>4361</v>
      </c>
      <c r="P6311" s="1">
        <v>7138</v>
      </c>
      <c r="Q6311" s="1">
        <v>1709392</v>
      </c>
      <c r="R6311" s="1">
        <f t="shared" si="491"/>
        <v>0</v>
      </c>
      <c r="S6311" s="4">
        <v>1074078.6819176555</v>
      </c>
      <c r="T6311" s="4">
        <v>285879.55238216958</v>
      </c>
      <c r="U6311" s="1">
        <f t="shared" si="492"/>
        <v>1709392</v>
      </c>
      <c r="V6311" s="4">
        <f t="shared" si="493"/>
        <v>349433.76570017496</v>
      </c>
      <c r="W6311" s="1" t="str">
        <f t="shared" si="494"/>
        <v>Favourable</v>
      </c>
    </row>
    <row r="6312" spans="1:23" x14ac:dyDescent="0.25">
      <c r="A6312" s="1"/>
      <c r="B6312" s="1"/>
      <c r="C6312" s="1"/>
      <c r="D6312" s="1"/>
      <c r="E6312" s="1"/>
      <c r="F6312" s="2"/>
      <c r="G6312" s="3"/>
      <c r="H6312" s="1"/>
      <c r="I6312" s="1"/>
      <c r="J6312" s="1" t="s">
        <v>7434</v>
      </c>
      <c r="K6312" s="2">
        <v>44177</v>
      </c>
      <c r="L6312" s="1" t="s">
        <v>4227</v>
      </c>
      <c r="M6312" s="1" t="str">
        <f t="shared" si="490"/>
        <v>Infrastructure</v>
      </c>
      <c r="N6312" s="1" t="s">
        <v>4222</v>
      </c>
      <c r="O6312" s="1" t="s">
        <v>4298</v>
      </c>
      <c r="P6312" s="1">
        <v>9432</v>
      </c>
      <c r="Q6312" s="1">
        <v>1623623</v>
      </c>
      <c r="R6312" s="1">
        <f t="shared" si="491"/>
        <v>48048</v>
      </c>
      <c r="S6312" s="4">
        <v>51423.72323713122</v>
      </c>
      <c r="T6312" s="4">
        <v>87360.337644615982</v>
      </c>
      <c r="U6312" s="1">
        <f t="shared" si="492"/>
        <v>1575575</v>
      </c>
      <c r="V6312" s="4">
        <f t="shared" si="493"/>
        <v>1484838.9391182528</v>
      </c>
      <c r="W6312" s="1" t="str">
        <f t="shared" si="494"/>
        <v>Favourable</v>
      </c>
    </row>
    <row r="6313" spans="1:23" x14ac:dyDescent="0.25">
      <c r="A6313" s="1"/>
      <c r="B6313" s="1"/>
      <c r="C6313" s="1"/>
      <c r="D6313" s="1"/>
      <c r="E6313" s="1"/>
      <c r="F6313" s="2"/>
      <c r="G6313" s="3"/>
      <c r="H6313" s="1"/>
      <c r="I6313" s="1"/>
      <c r="J6313" s="1" t="s">
        <v>7568</v>
      </c>
      <c r="K6313" s="2">
        <v>45162</v>
      </c>
      <c r="L6313" s="1" t="s">
        <v>4207</v>
      </c>
      <c r="M6313" s="1" t="str">
        <f t="shared" si="490"/>
        <v>Social Services</v>
      </c>
      <c r="N6313" s="1" t="s">
        <v>4205</v>
      </c>
      <c r="O6313" s="1" t="s">
        <v>4289</v>
      </c>
      <c r="P6313" s="1">
        <v>8095</v>
      </c>
      <c r="Q6313" s="1">
        <v>1915072</v>
      </c>
      <c r="R6313" s="1">
        <f t="shared" si="491"/>
        <v>57808</v>
      </c>
      <c r="S6313" s="4">
        <v>1112221.0799479994</v>
      </c>
      <c r="T6313" s="4">
        <v>64805.354004158173</v>
      </c>
      <c r="U6313" s="1">
        <f t="shared" si="492"/>
        <v>1857264</v>
      </c>
      <c r="V6313" s="4">
        <f t="shared" si="493"/>
        <v>738045.56604784238</v>
      </c>
      <c r="W6313" s="1" t="str">
        <f t="shared" si="494"/>
        <v>Favourable</v>
      </c>
    </row>
    <row r="6314" spans="1:23" x14ac:dyDescent="0.25">
      <c r="A6314" s="1"/>
      <c r="B6314" s="1"/>
      <c r="C6314" s="1"/>
      <c r="D6314" s="1"/>
      <c r="E6314" s="1"/>
      <c r="F6314" s="2"/>
      <c r="G6314" s="3"/>
      <c r="H6314" s="1"/>
      <c r="I6314" s="1"/>
      <c r="J6314" s="1" t="s">
        <v>10671</v>
      </c>
      <c r="K6314" s="2">
        <v>45005</v>
      </c>
      <c r="L6314" s="1" t="s">
        <v>4207</v>
      </c>
      <c r="M6314" s="1" t="str">
        <f t="shared" si="490"/>
        <v>Social Services</v>
      </c>
      <c r="N6314" s="1" t="s">
        <v>4205</v>
      </c>
      <c r="O6314" s="1" t="s">
        <v>4458</v>
      </c>
      <c r="P6314" s="1">
        <v>7048</v>
      </c>
      <c r="Q6314" s="1">
        <v>1633377</v>
      </c>
      <c r="R6314" s="1">
        <f t="shared" si="491"/>
        <v>0</v>
      </c>
      <c r="S6314" s="4">
        <v>725215.17125067208</v>
      </c>
      <c r="T6314" s="4">
        <v>424660.99894099869</v>
      </c>
      <c r="U6314" s="1">
        <f t="shared" si="492"/>
        <v>1633377</v>
      </c>
      <c r="V6314" s="4">
        <f t="shared" si="493"/>
        <v>483500.82980832923</v>
      </c>
      <c r="W6314" s="1" t="str">
        <f t="shared" si="494"/>
        <v>Favourable</v>
      </c>
    </row>
    <row r="6315" spans="1:23" x14ac:dyDescent="0.25">
      <c r="A6315" s="1"/>
      <c r="B6315" s="1"/>
      <c r="C6315" s="1"/>
      <c r="D6315" s="1"/>
      <c r="E6315" s="1"/>
      <c r="F6315" s="2"/>
      <c r="G6315" s="3"/>
      <c r="H6315" s="1"/>
      <c r="I6315" s="1"/>
      <c r="J6315" s="1" t="s">
        <v>10672</v>
      </c>
      <c r="K6315" s="2">
        <v>44220</v>
      </c>
      <c r="L6315" s="1" t="s">
        <v>4207</v>
      </c>
      <c r="M6315" s="1" t="str">
        <f t="shared" si="490"/>
        <v>Social Services</v>
      </c>
      <c r="N6315" s="1" t="s">
        <v>4205</v>
      </c>
      <c r="O6315" s="1" t="s">
        <v>4496</v>
      </c>
      <c r="P6315" s="1">
        <v>7655</v>
      </c>
      <c r="Q6315" s="1">
        <v>1648340</v>
      </c>
      <c r="R6315" s="1">
        <f t="shared" si="491"/>
        <v>0</v>
      </c>
      <c r="S6315" s="4">
        <v>47411.329823122178</v>
      </c>
      <c r="T6315" s="4">
        <v>227795.24105181257</v>
      </c>
      <c r="U6315" s="1">
        <f t="shared" si="492"/>
        <v>1648340</v>
      </c>
      <c r="V6315" s="4">
        <f t="shared" si="493"/>
        <v>1373133.4291250652</v>
      </c>
      <c r="W6315" s="1" t="str">
        <f t="shared" si="494"/>
        <v>Favourable</v>
      </c>
    </row>
    <row r="6316" spans="1:23" x14ac:dyDescent="0.25">
      <c r="A6316" s="1"/>
      <c r="B6316" s="1"/>
      <c r="C6316" s="1"/>
      <c r="D6316" s="1"/>
      <c r="E6316" s="1"/>
      <c r="F6316" s="2"/>
      <c r="G6316" s="3"/>
      <c r="H6316" s="1"/>
      <c r="I6316" s="1"/>
      <c r="J6316" s="1" t="s">
        <v>10673</v>
      </c>
      <c r="K6316" s="2">
        <v>44793</v>
      </c>
      <c r="L6316" s="1" t="s">
        <v>4238</v>
      </c>
      <c r="M6316" s="1" t="str">
        <f t="shared" si="490"/>
        <v>Education</v>
      </c>
      <c r="N6316" s="1" t="s">
        <v>4205</v>
      </c>
      <c r="O6316" s="1" t="s">
        <v>4264</v>
      </c>
      <c r="P6316" s="1">
        <v>6500</v>
      </c>
      <c r="Q6316" s="1">
        <v>1998157</v>
      </c>
      <c r="R6316" s="1">
        <f t="shared" si="491"/>
        <v>0</v>
      </c>
      <c r="S6316" s="4">
        <v>594125.99448913836</v>
      </c>
      <c r="T6316" s="4">
        <v>433920.82751035859</v>
      </c>
      <c r="U6316" s="1">
        <f t="shared" si="492"/>
        <v>1998157</v>
      </c>
      <c r="V6316" s="4">
        <f t="shared" si="493"/>
        <v>970110.17800050299</v>
      </c>
      <c r="W6316" s="1" t="str">
        <f t="shared" si="494"/>
        <v>Favourable</v>
      </c>
    </row>
    <row r="6317" spans="1:23" x14ac:dyDescent="0.25">
      <c r="A6317" s="1"/>
      <c r="B6317" s="1"/>
      <c r="C6317" s="1"/>
      <c r="D6317" s="1"/>
      <c r="E6317" s="1"/>
      <c r="F6317" s="2"/>
      <c r="G6317" s="3"/>
      <c r="H6317" s="1"/>
      <c r="I6317" s="1"/>
      <c r="J6317" s="1" t="s">
        <v>10674</v>
      </c>
      <c r="K6317" s="2">
        <v>44228</v>
      </c>
      <c r="L6317" s="1" t="s">
        <v>4212</v>
      </c>
      <c r="M6317" s="1" t="str">
        <f t="shared" si="490"/>
        <v>Agricultural Extension</v>
      </c>
      <c r="N6317" s="1" t="s">
        <v>4205</v>
      </c>
      <c r="O6317" s="1" t="s">
        <v>4289</v>
      </c>
      <c r="P6317" s="1">
        <v>5628</v>
      </c>
      <c r="Q6317" s="1">
        <v>1215724</v>
      </c>
      <c r="R6317" s="1">
        <f t="shared" si="491"/>
        <v>0</v>
      </c>
      <c r="S6317" s="4">
        <v>981688.13959747867</v>
      </c>
      <c r="T6317" s="4">
        <v>92171.893002213168</v>
      </c>
      <c r="U6317" s="1">
        <f t="shared" si="492"/>
        <v>1215724</v>
      </c>
      <c r="V6317" s="4">
        <f t="shared" si="493"/>
        <v>141863.96740030823</v>
      </c>
      <c r="W6317" s="1" t="str">
        <f t="shared" si="494"/>
        <v>Favourable</v>
      </c>
    </row>
    <row r="6318" spans="1:23" x14ac:dyDescent="0.25">
      <c r="A6318" s="1"/>
      <c r="B6318" s="1"/>
      <c r="C6318" s="1"/>
      <c r="D6318" s="1"/>
      <c r="E6318" s="1"/>
      <c r="F6318" s="2"/>
      <c r="G6318" s="3"/>
      <c r="H6318" s="1"/>
      <c r="I6318" s="1"/>
      <c r="J6318" s="1" t="s">
        <v>10675</v>
      </c>
      <c r="K6318" s="2">
        <v>44939</v>
      </c>
      <c r="L6318" s="1" t="s">
        <v>4207</v>
      </c>
      <c r="M6318" s="1" t="str">
        <f t="shared" si="490"/>
        <v>Social Services</v>
      </c>
      <c r="N6318" s="1" t="s">
        <v>4205</v>
      </c>
      <c r="O6318" s="1" t="s">
        <v>4361</v>
      </c>
      <c r="P6318" s="1">
        <v>8920</v>
      </c>
      <c r="Q6318" s="1">
        <v>749872</v>
      </c>
      <c r="R6318" s="1">
        <f t="shared" si="491"/>
        <v>0</v>
      </c>
      <c r="S6318" s="4">
        <v>568125.41137383808</v>
      </c>
      <c r="T6318" s="4">
        <v>124168.81405643209</v>
      </c>
      <c r="U6318" s="1">
        <f t="shared" si="492"/>
        <v>749872</v>
      </c>
      <c r="V6318" s="4">
        <f t="shared" si="493"/>
        <v>57577.774569729809</v>
      </c>
      <c r="W6318" s="1" t="str">
        <f t="shared" si="494"/>
        <v>Favourable</v>
      </c>
    </row>
    <row r="6319" spans="1:23" x14ac:dyDescent="0.25">
      <c r="A6319" s="1"/>
      <c r="B6319" s="1"/>
      <c r="C6319" s="1"/>
      <c r="D6319" s="1"/>
      <c r="E6319" s="1"/>
      <c r="F6319" s="2"/>
      <c r="G6319" s="3"/>
      <c r="H6319" s="1"/>
      <c r="I6319" s="1"/>
      <c r="J6319" s="1" t="s">
        <v>8704</v>
      </c>
      <c r="K6319" s="2">
        <v>44658</v>
      </c>
      <c r="L6319" s="1" t="s">
        <v>4207</v>
      </c>
      <c r="M6319" s="1" t="str">
        <f t="shared" si="490"/>
        <v>Social Services</v>
      </c>
      <c r="N6319" s="1" t="s">
        <v>4210</v>
      </c>
      <c r="O6319" s="1" t="s">
        <v>4304</v>
      </c>
      <c r="P6319" s="1">
        <v>7962</v>
      </c>
      <c r="Q6319" s="1">
        <v>2385351</v>
      </c>
      <c r="R6319" s="1">
        <f t="shared" si="491"/>
        <v>57363</v>
      </c>
      <c r="S6319" s="4">
        <v>656963.08144358243</v>
      </c>
      <c r="T6319" s="4">
        <v>354021.801741031</v>
      </c>
      <c r="U6319" s="1">
        <f t="shared" si="492"/>
        <v>2327988</v>
      </c>
      <c r="V6319" s="4">
        <f t="shared" si="493"/>
        <v>1374366.1168153866</v>
      </c>
      <c r="W6319" s="1" t="str">
        <f t="shared" si="494"/>
        <v>Favourable</v>
      </c>
    </row>
    <row r="6320" spans="1:23" x14ac:dyDescent="0.25">
      <c r="A6320" s="1"/>
      <c r="B6320" s="1"/>
      <c r="C6320" s="1"/>
      <c r="D6320" s="1"/>
      <c r="E6320" s="1"/>
      <c r="F6320" s="2"/>
      <c r="G6320" s="3"/>
      <c r="H6320" s="1"/>
      <c r="I6320" s="1"/>
      <c r="J6320" s="1" t="s">
        <v>8616</v>
      </c>
      <c r="K6320" s="2">
        <v>44394</v>
      </c>
      <c r="L6320" s="1" t="s">
        <v>4212</v>
      </c>
      <c r="M6320" s="1" t="str">
        <f t="shared" si="490"/>
        <v>Agricultural Extension</v>
      </c>
      <c r="N6320" s="1" t="s">
        <v>4205</v>
      </c>
      <c r="O6320" s="1" t="s">
        <v>4496</v>
      </c>
      <c r="P6320" s="1">
        <v>5502</v>
      </c>
      <c r="Q6320" s="1">
        <v>633983</v>
      </c>
      <c r="R6320" s="1">
        <f t="shared" si="491"/>
        <v>58764</v>
      </c>
      <c r="S6320" s="4">
        <v>288328.57201752294</v>
      </c>
      <c r="T6320" s="4">
        <v>13513.121706352047</v>
      </c>
      <c r="U6320" s="1">
        <f t="shared" si="492"/>
        <v>575219</v>
      </c>
      <c r="V6320" s="4">
        <f t="shared" si="493"/>
        <v>332141.30627612502</v>
      </c>
      <c r="W6320" s="1" t="str">
        <f t="shared" si="494"/>
        <v>Favourable</v>
      </c>
    </row>
    <row r="6321" spans="1:23" x14ac:dyDescent="0.25">
      <c r="A6321" s="1"/>
      <c r="B6321" s="1"/>
      <c r="C6321" s="1"/>
      <c r="D6321" s="1"/>
      <c r="E6321" s="1"/>
      <c r="F6321" s="2"/>
      <c r="G6321" s="3"/>
      <c r="H6321" s="1"/>
      <c r="I6321" s="1"/>
      <c r="J6321" s="1" t="s">
        <v>10676</v>
      </c>
      <c r="K6321" s="2">
        <v>44909</v>
      </c>
      <c r="L6321" s="1" t="s">
        <v>4238</v>
      </c>
      <c r="M6321" s="1" t="str">
        <f t="shared" si="490"/>
        <v>Education</v>
      </c>
      <c r="N6321" s="1" t="s">
        <v>4222</v>
      </c>
      <c r="O6321" s="1" t="s">
        <v>4314</v>
      </c>
      <c r="P6321" s="1">
        <v>8989</v>
      </c>
      <c r="Q6321" s="1">
        <v>2487911</v>
      </c>
      <c r="R6321" s="1">
        <f t="shared" si="491"/>
        <v>0</v>
      </c>
      <c r="S6321" s="4">
        <v>80870.023296522937</v>
      </c>
      <c r="T6321" s="4">
        <v>524289.53803612769</v>
      </c>
      <c r="U6321" s="1">
        <f t="shared" si="492"/>
        <v>2487911</v>
      </c>
      <c r="V6321" s="4">
        <f t="shared" si="493"/>
        <v>1882751.4386673495</v>
      </c>
      <c r="W6321" s="1" t="str">
        <f t="shared" si="494"/>
        <v>Favourable</v>
      </c>
    </row>
    <row r="6322" spans="1:23" x14ac:dyDescent="0.25">
      <c r="A6322" s="1"/>
      <c r="B6322" s="1"/>
      <c r="C6322" s="1"/>
      <c r="D6322" s="1"/>
      <c r="E6322" s="1"/>
      <c r="F6322" s="2"/>
      <c r="G6322" s="3"/>
      <c r="H6322" s="1"/>
      <c r="I6322" s="1"/>
      <c r="J6322" s="1" t="s">
        <v>9330</v>
      </c>
      <c r="K6322" s="2">
        <v>44188</v>
      </c>
      <c r="L6322" s="1" t="s">
        <v>4212</v>
      </c>
      <c r="M6322" s="1" t="str">
        <f t="shared" si="490"/>
        <v>Agricultural Extension</v>
      </c>
      <c r="N6322" s="1" t="s">
        <v>4205</v>
      </c>
      <c r="O6322" s="1" t="s">
        <v>4247</v>
      </c>
      <c r="P6322" s="1">
        <v>9135</v>
      </c>
      <c r="Q6322" s="1">
        <v>2244135</v>
      </c>
      <c r="R6322" s="1">
        <f t="shared" si="491"/>
        <v>56142</v>
      </c>
      <c r="S6322" s="4">
        <v>1417458.1810751711</v>
      </c>
      <c r="T6322" s="4">
        <v>436442.36609031772</v>
      </c>
      <c r="U6322" s="1">
        <f t="shared" si="492"/>
        <v>2187993</v>
      </c>
      <c r="V6322" s="4">
        <f t="shared" si="493"/>
        <v>390234.45283451118</v>
      </c>
      <c r="W6322" s="1" t="str">
        <f t="shared" si="494"/>
        <v>Favourable</v>
      </c>
    </row>
    <row r="6323" spans="1:23" x14ac:dyDescent="0.25">
      <c r="A6323" s="1"/>
      <c r="B6323" s="1"/>
      <c r="C6323" s="1"/>
      <c r="D6323" s="1"/>
      <c r="E6323" s="1"/>
      <c r="F6323" s="2"/>
      <c r="G6323" s="3"/>
      <c r="H6323" s="1"/>
      <c r="I6323" s="1"/>
      <c r="J6323" s="1" t="s">
        <v>5018</v>
      </c>
      <c r="K6323" s="2">
        <v>44489</v>
      </c>
      <c r="L6323" s="1" t="s">
        <v>4238</v>
      </c>
      <c r="M6323" s="1" t="str">
        <f t="shared" si="490"/>
        <v>Education</v>
      </c>
      <c r="N6323" s="1" t="s">
        <v>4210</v>
      </c>
      <c r="O6323" s="1" t="s">
        <v>4211</v>
      </c>
      <c r="P6323" s="1">
        <v>6112</v>
      </c>
      <c r="Q6323" s="1">
        <v>417349</v>
      </c>
      <c r="R6323" s="1">
        <f t="shared" si="491"/>
        <v>84698</v>
      </c>
      <c r="S6323" s="4">
        <v>250862.63322295123</v>
      </c>
      <c r="T6323" s="4">
        <v>16212.786075719661</v>
      </c>
      <c r="U6323" s="1">
        <f t="shared" si="492"/>
        <v>332651</v>
      </c>
      <c r="V6323" s="4">
        <f t="shared" si="493"/>
        <v>150273.58070132911</v>
      </c>
      <c r="W6323" s="1" t="str">
        <f t="shared" si="494"/>
        <v>Favourable</v>
      </c>
    </row>
    <row r="6324" spans="1:23" x14ac:dyDescent="0.25">
      <c r="A6324" s="1"/>
      <c r="B6324" s="1"/>
      <c r="C6324" s="1"/>
      <c r="D6324" s="1"/>
      <c r="E6324" s="1"/>
      <c r="F6324" s="2"/>
      <c r="G6324" s="3"/>
      <c r="H6324" s="1"/>
      <c r="I6324" s="1"/>
      <c r="J6324" s="1" t="s">
        <v>8551</v>
      </c>
      <c r="K6324" s="2">
        <v>44865</v>
      </c>
      <c r="L6324" s="1" t="s">
        <v>4238</v>
      </c>
      <c r="M6324" s="1" t="str">
        <f t="shared" si="490"/>
        <v>Education</v>
      </c>
      <c r="N6324" s="1" t="s">
        <v>4205</v>
      </c>
      <c r="O6324" s="1" t="s">
        <v>4402</v>
      </c>
      <c r="P6324" s="1">
        <v>7777</v>
      </c>
      <c r="Q6324" s="1">
        <v>1379518</v>
      </c>
      <c r="R6324" s="1">
        <f t="shared" si="491"/>
        <v>57094</v>
      </c>
      <c r="S6324" s="4">
        <v>91364.102921657308</v>
      </c>
      <c r="T6324" s="4">
        <v>198133.0505280974</v>
      </c>
      <c r="U6324" s="1">
        <f t="shared" si="492"/>
        <v>1322424</v>
      </c>
      <c r="V6324" s="4">
        <f t="shared" si="493"/>
        <v>1090020.8465502453</v>
      </c>
      <c r="W6324" s="1" t="str">
        <f t="shared" si="494"/>
        <v>Favourable</v>
      </c>
    </row>
    <row r="6325" spans="1:23" x14ac:dyDescent="0.25">
      <c r="A6325" s="1"/>
      <c r="B6325" s="1"/>
      <c r="C6325" s="1"/>
      <c r="D6325" s="1"/>
      <c r="E6325" s="1"/>
      <c r="F6325" s="2"/>
      <c r="G6325" s="3"/>
      <c r="H6325" s="1"/>
      <c r="I6325" s="1"/>
      <c r="J6325" s="1" t="s">
        <v>6807</v>
      </c>
      <c r="K6325" s="2">
        <v>44975</v>
      </c>
      <c r="L6325" s="1" t="s">
        <v>4238</v>
      </c>
      <c r="M6325" s="1" t="str">
        <f t="shared" si="490"/>
        <v>Education</v>
      </c>
      <c r="N6325" s="1" t="s">
        <v>4222</v>
      </c>
      <c r="O6325" s="1" t="s">
        <v>4345</v>
      </c>
      <c r="P6325" s="1">
        <v>5656</v>
      </c>
      <c r="Q6325" s="1">
        <v>1345876</v>
      </c>
      <c r="R6325" s="1">
        <f t="shared" si="491"/>
        <v>37415</v>
      </c>
      <c r="S6325" s="4">
        <v>768557.83431425097</v>
      </c>
      <c r="T6325" s="4">
        <v>213156.28523964141</v>
      </c>
      <c r="U6325" s="1">
        <f t="shared" si="492"/>
        <v>1308461</v>
      </c>
      <c r="V6325" s="4">
        <f t="shared" si="493"/>
        <v>364161.88044610759</v>
      </c>
      <c r="W6325" s="1" t="str">
        <f t="shared" si="494"/>
        <v>Favourable</v>
      </c>
    </row>
    <row r="6326" spans="1:23" x14ac:dyDescent="0.25">
      <c r="A6326" s="1"/>
      <c r="B6326" s="1"/>
      <c r="C6326" s="1"/>
      <c r="D6326" s="1"/>
      <c r="E6326" s="1"/>
      <c r="F6326" s="2"/>
      <c r="G6326" s="3"/>
      <c r="H6326" s="1"/>
      <c r="I6326" s="1"/>
      <c r="J6326" s="1" t="s">
        <v>10677</v>
      </c>
      <c r="K6326" s="2">
        <v>44815</v>
      </c>
      <c r="L6326" s="1" t="s">
        <v>4227</v>
      </c>
      <c r="M6326" s="1" t="str">
        <f t="shared" si="490"/>
        <v>Infrastructure</v>
      </c>
      <c r="N6326" s="1" t="s">
        <v>4205</v>
      </c>
      <c r="O6326" s="1" t="s">
        <v>4421</v>
      </c>
      <c r="P6326" s="1">
        <v>5615</v>
      </c>
      <c r="Q6326" s="1">
        <v>2464731</v>
      </c>
      <c r="R6326" s="1">
        <f t="shared" si="491"/>
        <v>0</v>
      </c>
      <c r="S6326" s="4">
        <v>527512.85622288939</v>
      </c>
      <c r="T6326" s="4">
        <v>750328.93858808314</v>
      </c>
      <c r="U6326" s="1">
        <f t="shared" si="492"/>
        <v>2464731</v>
      </c>
      <c r="V6326" s="4">
        <f t="shared" si="493"/>
        <v>1186889.2051890274</v>
      </c>
      <c r="W6326" s="1" t="str">
        <f t="shared" si="494"/>
        <v>Favourable</v>
      </c>
    </row>
    <row r="6327" spans="1:23" x14ac:dyDescent="0.25">
      <c r="A6327" s="1"/>
      <c r="B6327" s="1"/>
      <c r="C6327" s="1"/>
      <c r="D6327" s="1"/>
      <c r="E6327" s="1"/>
      <c r="F6327" s="2"/>
      <c r="G6327" s="3"/>
      <c r="H6327" s="1"/>
      <c r="I6327" s="1"/>
      <c r="J6327" s="1" t="s">
        <v>6703</v>
      </c>
      <c r="K6327" s="2">
        <v>44211</v>
      </c>
      <c r="L6327" s="1" t="s">
        <v>4227</v>
      </c>
      <c r="M6327" s="1" t="str">
        <f t="shared" si="490"/>
        <v>Infrastructure</v>
      </c>
      <c r="N6327" s="1" t="s">
        <v>4222</v>
      </c>
      <c r="O6327" s="1" t="s">
        <v>4244</v>
      </c>
      <c r="P6327" s="1">
        <v>5760</v>
      </c>
      <c r="Q6327" s="1">
        <v>1830191</v>
      </c>
      <c r="R6327" s="1">
        <f t="shared" si="491"/>
        <v>18831</v>
      </c>
      <c r="S6327" s="4">
        <v>1084841.8141257986</v>
      </c>
      <c r="T6327" s="4">
        <v>264359.61282726616</v>
      </c>
      <c r="U6327" s="1">
        <f t="shared" si="492"/>
        <v>1811360</v>
      </c>
      <c r="V6327" s="4">
        <f t="shared" si="493"/>
        <v>480989.57304693526</v>
      </c>
      <c r="W6327" s="1" t="str">
        <f t="shared" si="494"/>
        <v>Favourable</v>
      </c>
    </row>
    <row r="6328" spans="1:23" x14ac:dyDescent="0.25">
      <c r="A6328" s="1"/>
      <c r="B6328" s="1"/>
      <c r="C6328" s="1"/>
      <c r="D6328" s="1"/>
      <c r="E6328" s="1"/>
      <c r="F6328" s="2"/>
      <c r="G6328" s="3"/>
      <c r="H6328" s="1"/>
      <c r="I6328" s="1"/>
      <c r="J6328" s="1" t="s">
        <v>6759</v>
      </c>
      <c r="K6328" s="2">
        <v>44843</v>
      </c>
      <c r="L6328" s="1" t="s">
        <v>4207</v>
      </c>
      <c r="M6328" s="1" t="str">
        <f t="shared" si="490"/>
        <v>Social Services</v>
      </c>
      <c r="N6328" s="1" t="s">
        <v>4210</v>
      </c>
      <c r="O6328" s="1" t="s">
        <v>4402</v>
      </c>
      <c r="P6328" s="1">
        <v>5796</v>
      </c>
      <c r="Q6328" s="1">
        <v>987351</v>
      </c>
      <c r="R6328" s="1">
        <f t="shared" si="491"/>
        <v>13040</v>
      </c>
      <c r="S6328" s="4">
        <v>11709.336566861768</v>
      </c>
      <c r="T6328" s="4">
        <v>136574.38630958434</v>
      </c>
      <c r="U6328" s="1">
        <f t="shared" si="492"/>
        <v>974311</v>
      </c>
      <c r="V6328" s="4">
        <f t="shared" si="493"/>
        <v>839067.27712355391</v>
      </c>
      <c r="W6328" s="1" t="str">
        <f t="shared" si="494"/>
        <v>Favourable</v>
      </c>
    </row>
    <row r="6329" spans="1:23" x14ac:dyDescent="0.25">
      <c r="A6329" s="1"/>
      <c r="B6329" s="1"/>
      <c r="C6329" s="1"/>
      <c r="D6329" s="1"/>
      <c r="E6329" s="1"/>
      <c r="F6329" s="2"/>
      <c r="G6329" s="3"/>
      <c r="H6329" s="1"/>
      <c r="I6329" s="1"/>
      <c r="J6329" s="1" t="s">
        <v>9229</v>
      </c>
      <c r="K6329" s="2">
        <v>43933</v>
      </c>
      <c r="L6329" s="1" t="s">
        <v>4227</v>
      </c>
      <c r="M6329" s="1" t="str">
        <f t="shared" si="490"/>
        <v>Infrastructure</v>
      </c>
      <c r="N6329" s="1" t="s">
        <v>4210</v>
      </c>
      <c r="O6329" s="1" t="s">
        <v>4295</v>
      </c>
      <c r="P6329" s="1">
        <v>9399</v>
      </c>
      <c r="Q6329" s="1">
        <v>2113118</v>
      </c>
      <c r="R6329" s="1">
        <f t="shared" si="491"/>
        <v>21435</v>
      </c>
      <c r="S6329" s="4">
        <v>1005669.4343007454</v>
      </c>
      <c r="T6329" s="4">
        <v>246876.0237294049</v>
      </c>
      <c r="U6329" s="1">
        <f t="shared" si="492"/>
        <v>2091683</v>
      </c>
      <c r="V6329" s="4">
        <f t="shared" si="493"/>
        <v>860572.54196984973</v>
      </c>
      <c r="W6329" s="1" t="str">
        <f t="shared" si="494"/>
        <v>Favourable</v>
      </c>
    </row>
    <row r="6330" spans="1:23" x14ac:dyDescent="0.25">
      <c r="A6330" s="1"/>
      <c r="B6330" s="1"/>
      <c r="C6330" s="1"/>
      <c r="D6330" s="1"/>
      <c r="E6330" s="1"/>
      <c r="F6330" s="2"/>
      <c r="G6330" s="3"/>
      <c r="H6330" s="1"/>
      <c r="I6330" s="1"/>
      <c r="J6330" s="1" t="s">
        <v>5057</v>
      </c>
      <c r="K6330" s="2">
        <v>43891</v>
      </c>
      <c r="L6330" s="1" t="s">
        <v>4212</v>
      </c>
      <c r="M6330" s="1" t="str">
        <f t="shared" si="490"/>
        <v>Agricultural Extension</v>
      </c>
      <c r="N6330" s="1" t="s">
        <v>4205</v>
      </c>
      <c r="O6330" s="1" t="s">
        <v>4361</v>
      </c>
      <c r="P6330" s="1">
        <v>9402</v>
      </c>
      <c r="Q6330" s="1">
        <v>1648741</v>
      </c>
      <c r="R6330" s="1">
        <f t="shared" si="491"/>
        <v>65331</v>
      </c>
      <c r="S6330" s="4">
        <v>1146625.5453407082</v>
      </c>
      <c r="T6330" s="4">
        <v>491906.39099075779</v>
      </c>
      <c r="U6330" s="1">
        <f t="shared" si="492"/>
        <v>1583410</v>
      </c>
      <c r="V6330" s="4">
        <f t="shared" si="493"/>
        <v>10209.063668533927</v>
      </c>
      <c r="W6330" s="1" t="str">
        <f t="shared" si="494"/>
        <v>Favourable</v>
      </c>
    </row>
    <row r="6331" spans="1:23" x14ac:dyDescent="0.25">
      <c r="A6331" s="1"/>
      <c r="B6331" s="1"/>
      <c r="C6331" s="1"/>
      <c r="D6331" s="1"/>
      <c r="E6331" s="1"/>
      <c r="F6331" s="2"/>
      <c r="G6331" s="3"/>
      <c r="H6331" s="1"/>
      <c r="I6331" s="1"/>
      <c r="J6331" s="1" t="s">
        <v>10678</v>
      </c>
      <c r="K6331" s="2">
        <v>44530</v>
      </c>
      <c r="L6331" s="1" t="s">
        <v>4227</v>
      </c>
      <c r="M6331" s="1" t="str">
        <f t="shared" si="490"/>
        <v>Infrastructure</v>
      </c>
      <c r="N6331" s="1" t="s">
        <v>4210</v>
      </c>
      <c r="O6331" s="1" t="s">
        <v>4286</v>
      </c>
      <c r="P6331" s="1">
        <v>7993</v>
      </c>
      <c r="Q6331" s="1">
        <v>922779</v>
      </c>
      <c r="R6331" s="1">
        <f t="shared" si="491"/>
        <v>0</v>
      </c>
      <c r="S6331" s="4">
        <v>627566.53324574523</v>
      </c>
      <c r="T6331" s="4">
        <v>26592.060174112459</v>
      </c>
      <c r="U6331" s="1">
        <f t="shared" si="492"/>
        <v>922779</v>
      </c>
      <c r="V6331" s="4">
        <f t="shared" si="493"/>
        <v>268620.40658014233</v>
      </c>
      <c r="W6331" s="1" t="str">
        <f t="shared" si="494"/>
        <v>Favourable</v>
      </c>
    </row>
    <row r="6332" spans="1:23" x14ac:dyDescent="0.25">
      <c r="A6332" s="1"/>
      <c r="B6332" s="1"/>
      <c r="C6332" s="1"/>
      <c r="D6332" s="1"/>
      <c r="E6332" s="1"/>
      <c r="F6332" s="2"/>
      <c r="G6332" s="3"/>
      <c r="H6332" s="1"/>
      <c r="I6332" s="1"/>
      <c r="J6332" s="1" t="s">
        <v>8898</v>
      </c>
      <c r="K6332" s="2">
        <v>45075</v>
      </c>
      <c r="L6332" s="1" t="s">
        <v>4238</v>
      </c>
      <c r="M6332" s="1" t="str">
        <f t="shared" si="490"/>
        <v>Education</v>
      </c>
      <c r="N6332" s="1" t="s">
        <v>4222</v>
      </c>
      <c r="O6332" s="1" t="s">
        <v>4250</v>
      </c>
      <c r="P6332" s="1">
        <v>8415</v>
      </c>
      <c r="Q6332" s="1">
        <v>2048018</v>
      </c>
      <c r="R6332" s="1">
        <f t="shared" si="491"/>
        <v>47315</v>
      </c>
      <c r="S6332" s="4">
        <v>343073.19381681056</v>
      </c>
      <c r="T6332" s="4">
        <v>204351.9641985929</v>
      </c>
      <c r="U6332" s="1">
        <f t="shared" si="492"/>
        <v>2000703</v>
      </c>
      <c r="V6332" s="4">
        <f t="shared" si="493"/>
        <v>1500592.8419845966</v>
      </c>
      <c r="W6332" s="1" t="str">
        <f t="shared" si="494"/>
        <v>Favourable</v>
      </c>
    </row>
    <row r="6333" spans="1:23" x14ac:dyDescent="0.25">
      <c r="A6333" s="1"/>
      <c r="B6333" s="1"/>
      <c r="C6333" s="1"/>
      <c r="D6333" s="1"/>
      <c r="E6333" s="1"/>
      <c r="F6333" s="2"/>
      <c r="G6333" s="3"/>
      <c r="H6333" s="1"/>
      <c r="I6333" s="1"/>
      <c r="J6333" s="1" t="s">
        <v>8547</v>
      </c>
      <c r="K6333" s="2">
        <v>44152</v>
      </c>
      <c r="L6333" s="1" t="s">
        <v>4212</v>
      </c>
      <c r="M6333" s="1" t="str">
        <f t="shared" si="490"/>
        <v>Agricultural Extension</v>
      </c>
      <c r="N6333" s="1" t="s">
        <v>4205</v>
      </c>
      <c r="O6333" s="1" t="s">
        <v>4335</v>
      </c>
      <c r="P6333" s="1">
        <v>7197</v>
      </c>
      <c r="Q6333" s="1">
        <v>640771</v>
      </c>
      <c r="R6333" s="1">
        <f t="shared" si="491"/>
        <v>24945</v>
      </c>
      <c r="S6333" s="4">
        <v>568771.76887915528</v>
      </c>
      <c r="T6333" s="4">
        <v>65936.759975642941</v>
      </c>
      <c r="U6333" s="1">
        <f t="shared" si="492"/>
        <v>615826</v>
      </c>
      <c r="V6333" s="4">
        <f t="shared" si="493"/>
        <v>6062.4711452018237</v>
      </c>
      <c r="W6333" s="1" t="str">
        <f t="shared" si="494"/>
        <v>Favourable</v>
      </c>
    </row>
    <row r="6334" spans="1:23" x14ac:dyDescent="0.25">
      <c r="A6334" s="1"/>
      <c r="B6334" s="1"/>
      <c r="C6334" s="1"/>
      <c r="D6334" s="1"/>
      <c r="E6334" s="1"/>
      <c r="F6334" s="2"/>
      <c r="G6334" s="3"/>
      <c r="H6334" s="1"/>
      <c r="I6334" s="1"/>
      <c r="J6334" s="1" t="s">
        <v>9129</v>
      </c>
      <c r="K6334" s="2">
        <v>44163</v>
      </c>
      <c r="L6334" s="1" t="s">
        <v>4238</v>
      </c>
      <c r="M6334" s="1" t="str">
        <f t="shared" si="490"/>
        <v>Education</v>
      </c>
      <c r="N6334" s="1" t="s">
        <v>4210</v>
      </c>
      <c r="O6334" s="1" t="s">
        <v>4253</v>
      </c>
      <c r="P6334" s="1">
        <v>9173</v>
      </c>
      <c r="Q6334" s="1">
        <v>416873</v>
      </c>
      <c r="R6334" s="1">
        <f t="shared" si="491"/>
        <v>55605</v>
      </c>
      <c r="S6334" s="4">
        <v>154653.60545175412</v>
      </c>
      <c r="T6334" s="4">
        <v>18095.400842069572</v>
      </c>
      <c r="U6334" s="1">
        <f t="shared" si="492"/>
        <v>361268</v>
      </c>
      <c r="V6334" s="4">
        <f t="shared" si="493"/>
        <v>244123.99370617632</v>
      </c>
      <c r="W6334" s="1" t="str">
        <f t="shared" si="494"/>
        <v>Favourable</v>
      </c>
    </row>
    <row r="6335" spans="1:23" x14ac:dyDescent="0.25">
      <c r="A6335" s="1"/>
      <c r="B6335" s="1"/>
      <c r="C6335" s="1"/>
      <c r="D6335" s="1"/>
      <c r="E6335" s="1"/>
      <c r="F6335" s="2"/>
      <c r="G6335" s="3"/>
      <c r="H6335" s="1"/>
      <c r="I6335" s="1"/>
      <c r="J6335" s="1" t="s">
        <v>8568</v>
      </c>
      <c r="K6335" s="2">
        <v>44291</v>
      </c>
      <c r="L6335" s="1" t="s">
        <v>4207</v>
      </c>
      <c r="M6335" s="1" t="str">
        <f t="shared" si="490"/>
        <v>Social Services</v>
      </c>
      <c r="N6335" s="1" t="s">
        <v>4210</v>
      </c>
      <c r="O6335" s="1" t="s">
        <v>4259</v>
      </c>
      <c r="P6335" s="1">
        <v>8532</v>
      </c>
      <c r="Q6335" s="1">
        <v>543571</v>
      </c>
      <c r="R6335" s="1">
        <f t="shared" si="491"/>
        <v>12147</v>
      </c>
      <c r="S6335" s="4">
        <v>511238.74006162561</v>
      </c>
      <c r="T6335" s="4">
        <v>81803.946977255851</v>
      </c>
      <c r="U6335" s="1">
        <f t="shared" si="492"/>
        <v>531424</v>
      </c>
      <c r="V6335" s="4">
        <f t="shared" si="493"/>
        <v>-49471.687038881471</v>
      </c>
      <c r="W6335" s="1" t="str">
        <f t="shared" si="494"/>
        <v>Adverse</v>
      </c>
    </row>
    <row r="6336" spans="1:23" x14ac:dyDescent="0.25">
      <c r="A6336" s="1"/>
      <c r="B6336" s="1"/>
      <c r="C6336" s="1"/>
      <c r="D6336" s="1"/>
      <c r="E6336" s="1"/>
      <c r="F6336" s="2"/>
      <c r="G6336" s="3"/>
      <c r="H6336" s="1"/>
      <c r="I6336" s="1"/>
      <c r="J6336" s="1" t="s">
        <v>10679</v>
      </c>
      <c r="K6336" s="2">
        <v>44462</v>
      </c>
      <c r="L6336" s="1" t="s">
        <v>4207</v>
      </c>
      <c r="M6336" s="1" t="str">
        <f t="shared" si="490"/>
        <v>Social Services</v>
      </c>
      <c r="N6336" s="1" t="s">
        <v>4222</v>
      </c>
      <c r="O6336" s="1" t="s">
        <v>4267</v>
      </c>
      <c r="P6336" s="1">
        <v>8556</v>
      </c>
      <c r="Q6336" s="1">
        <v>2066757</v>
      </c>
      <c r="R6336" s="1">
        <f t="shared" si="491"/>
        <v>0</v>
      </c>
      <c r="S6336" s="4">
        <v>1223590.5661403334</v>
      </c>
      <c r="T6336" s="4">
        <v>113.25939491095382</v>
      </c>
      <c r="U6336" s="1">
        <f t="shared" si="492"/>
        <v>2066757</v>
      </c>
      <c r="V6336" s="4">
        <f t="shared" si="493"/>
        <v>843053.17446475569</v>
      </c>
      <c r="W6336" s="1" t="str">
        <f t="shared" si="494"/>
        <v>Favourable</v>
      </c>
    </row>
    <row r="6337" spans="1:23" x14ac:dyDescent="0.25">
      <c r="A6337" s="1"/>
      <c r="B6337" s="1"/>
      <c r="C6337" s="1"/>
      <c r="D6337" s="1"/>
      <c r="E6337" s="1"/>
      <c r="F6337" s="2"/>
      <c r="G6337" s="3"/>
      <c r="H6337" s="1"/>
      <c r="I6337" s="1"/>
      <c r="J6337" s="1" t="s">
        <v>7634</v>
      </c>
      <c r="K6337" s="2">
        <v>44490</v>
      </c>
      <c r="L6337" s="1" t="s">
        <v>4207</v>
      </c>
      <c r="M6337" s="1" t="str">
        <f t="shared" si="490"/>
        <v>Social Services</v>
      </c>
      <c r="N6337" s="1" t="s">
        <v>4210</v>
      </c>
      <c r="O6337" s="1" t="s">
        <v>4374</v>
      </c>
      <c r="P6337" s="1">
        <v>8246</v>
      </c>
      <c r="Q6337" s="1">
        <v>1561778</v>
      </c>
      <c r="R6337" s="1">
        <f t="shared" si="491"/>
        <v>55840</v>
      </c>
      <c r="S6337" s="4">
        <v>1451656.619720995</v>
      </c>
      <c r="T6337" s="4">
        <v>350319.79321215185</v>
      </c>
      <c r="U6337" s="1">
        <f t="shared" si="492"/>
        <v>1505938</v>
      </c>
      <c r="V6337" s="4">
        <f t="shared" si="493"/>
        <v>-240198.41293314681</v>
      </c>
      <c r="W6337" s="1" t="str">
        <f t="shared" si="494"/>
        <v>Adverse</v>
      </c>
    </row>
    <row r="6338" spans="1:23" x14ac:dyDescent="0.25">
      <c r="A6338" s="1"/>
      <c r="B6338" s="1"/>
      <c r="C6338" s="1"/>
      <c r="D6338" s="1"/>
      <c r="E6338" s="1"/>
      <c r="F6338" s="2"/>
      <c r="G6338" s="3"/>
      <c r="H6338" s="1"/>
      <c r="I6338" s="1"/>
      <c r="J6338" s="1" t="s">
        <v>10680</v>
      </c>
      <c r="K6338" s="2">
        <v>44824</v>
      </c>
      <c r="L6338" s="1" t="s">
        <v>4212</v>
      </c>
      <c r="M6338" s="1" t="str">
        <f t="shared" si="490"/>
        <v>Agricultural Extension</v>
      </c>
      <c r="N6338" s="1" t="s">
        <v>4222</v>
      </c>
      <c r="O6338" s="1" t="s">
        <v>4244</v>
      </c>
      <c r="P6338" s="1">
        <v>7221</v>
      </c>
      <c r="Q6338" s="1">
        <v>1806426</v>
      </c>
      <c r="R6338" s="1">
        <f t="shared" si="491"/>
        <v>0</v>
      </c>
      <c r="S6338" s="4">
        <v>1650056.7832551126</v>
      </c>
      <c r="T6338" s="4">
        <v>213145.81854331936</v>
      </c>
      <c r="U6338" s="1">
        <f t="shared" si="492"/>
        <v>1806426</v>
      </c>
      <c r="V6338" s="4">
        <f t="shared" si="493"/>
        <v>-56776.601798431948</v>
      </c>
      <c r="W6338" s="1" t="str">
        <f t="shared" si="494"/>
        <v>Adverse</v>
      </c>
    </row>
    <row r="6339" spans="1:23" x14ac:dyDescent="0.25">
      <c r="A6339" s="1"/>
      <c r="B6339" s="1"/>
      <c r="C6339" s="1"/>
      <c r="D6339" s="1"/>
      <c r="E6339" s="1"/>
      <c r="F6339" s="2"/>
      <c r="G6339" s="3"/>
      <c r="H6339" s="1"/>
      <c r="I6339" s="1"/>
      <c r="J6339" s="1" t="s">
        <v>7361</v>
      </c>
      <c r="K6339" s="2">
        <v>44161</v>
      </c>
      <c r="L6339" s="1" t="s">
        <v>4238</v>
      </c>
      <c r="M6339" s="1" t="str">
        <f t="shared" ref="M6339:M6367" si="495">INDEX($A:$B,MATCH($L6339,$A:$A,0),2)</f>
        <v>Education</v>
      </c>
      <c r="N6339" s="1" t="s">
        <v>4222</v>
      </c>
      <c r="O6339" s="1" t="s">
        <v>4479</v>
      </c>
      <c r="P6339" s="1">
        <v>6348</v>
      </c>
      <c r="Q6339" s="1">
        <v>568605</v>
      </c>
      <c r="R6339" s="1">
        <f t="shared" ref="R6339:R6367" si="496">_xlfn.XLOOKUP($J6339,$E:$E,$G:$G,0,0,1)</f>
        <v>51278</v>
      </c>
      <c r="S6339" s="4">
        <v>258299.08173620718</v>
      </c>
      <c r="T6339" s="4">
        <v>96996.125080902188</v>
      </c>
      <c r="U6339" s="1">
        <f t="shared" ref="U6339:U6367" si="497">Q6339-R6339</f>
        <v>517327</v>
      </c>
      <c r="V6339" s="4">
        <f t="shared" ref="V6339:V6367" si="498">Q6339-(S6339+T6339)</f>
        <v>213309.79318289063</v>
      </c>
      <c r="W6339" s="1" t="str">
        <f t="shared" ref="W6339:W6367" si="499">IF(V6339&gt;=0,"Favourable","Adverse")</f>
        <v>Favourable</v>
      </c>
    </row>
    <row r="6340" spans="1:23" x14ac:dyDescent="0.25">
      <c r="A6340" s="1"/>
      <c r="B6340" s="1"/>
      <c r="C6340" s="1"/>
      <c r="D6340" s="1"/>
      <c r="E6340" s="1"/>
      <c r="F6340" s="2"/>
      <c r="G6340" s="3"/>
      <c r="H6340" s="1"/>
      <c r="I6340" s="1"/>
      <c r="J6340" s="1" t="s">
        <v>10681</v>
      </c>
      <c r="K6340" s="2">
        <v>44091</v>
      </c>
      <c r="L6340" s="1" t="s">
        <v>4207</v>
      </c>
      <c r="M6340" s="1" t="str">
        <f t="shared" si="495"/>
        <v>Social Services</v>
      </c>
      <c r="N6340" s="1" t="s">
        <v>4205</v>
      </c>
      <c r="O6340" s="1" t="s">
        <v>4289</v>
      </c>
      <c r="P6340" s="1">
        <v>6455</v>
      </c>
      <c r="Q6340" s="1">
        <v>384292</v>
      </c>
      <c r="R6340" s="1">
        <f t="shared" si="496"/>
        <v>0</v>
      </c>
      <c r="S6340" s="4">
        <v>245532.50976350831</v>
      </c>
      <c r="T6340" s="4">
        <v>83508.259388269784</v>
      </c>
      <c r="U6340" s="1">
        <f t="shared" si="497"/>
        <v>384292</v>
      </c>
      <c r="V6340" s="4">
        <f t="shared" si="498"/>
        <v>55251.230848221923</v>
      </c>
      <c r="W6340" s="1" t="str">
        <f t="shared" si="499"/>
        <v>Favourable</v>
      </c>
    </row>
    <row r="6341" spans="1:23" x14ac:dyDescent="0.25">
      <c r="A6341" s="1"/>
      <c r="B6341" s="1"/>
      <c r="C6341" s="1"/>
      <c r="D6341" s="1"/>
      <c r="E6341" s="1"/>
      <c r="F6341" s="2"/>
      <c r="G6341" s="3"/>
      <c r="H6341" s="1"/>
      <c r="I6341" s="1"/>
      <c r="J6341" s="1" t="s">
        <v>6533</v>
      </c>
      <c r="K6341" s="2">
        <v>45389</v>
      </c>
      <c r="L6341" s="1" t="s">
        <v>4238</v>
      </c>
      <c r="M6341" s="1" t="str">
        <f t="shared" si="495"/>
        <v>Education</v>
      </c>
      <c r="N6341" s="1" t="s">
        <v>4205</v>
      </c>
      <c r="O6341" s="1" t="s">
        <v>4267</v>
      </c>
      <c r="P6341" s="1">
        <v>5882</v>
      </c>
      <c r="Q6341" s="1">
        <v>1450681</v>
      </c>
      <c r="R6341" s="1">
        <f t="shared" si="496"/>
        <v>46839</v>
      </c>
      <c r="S6341" s="4">
        <v>930875.36277026311</v>
      </c>
      <c r="T6341" s="4">
        <v>92512.380633982553</v>
      </c>
      <c r="U6341" s="1">
        <f t="shared" si="497"/>
        <v>1403842</v>
      </c>
      <c r="V6341" s="4">
        <f t="shared" si="498"/>
        <v>427293.2565957543</v>
      </c>
      <c r="W6341" s="1" t="str">
        <f t="shared" si="499"/>
        <v>Favourable</v>
      </c>
    </row>
    <row r="6342" spans="1:23" x14ac:dyDescent="0.25">
      <c r="A6342" s="1"/>
      <c r="B6342" s="1"/>
      <c r="C6342" s="1"/>
      <c r="D6342" s="1"/>
      <c r="E6342" s="1"/>
      <c r="F6342" s="2"/>
      <c r="G6342" s="3"/>
      <c r="H6342" s="1"/>
      <c r="I6342" s="1"/>
      <c r="J6342" s="1" t="s">
        <v>10682</v>
      </c>
      <c r="K6342" s="2">
        <v>45127</v>
      </c>
      <c r="L6342" s="1" t="s">
        <v>4207</v>
      </c>
      <c r="M6342" s="1" t="str">
        <f t="shared" si="495"/>
        <v>Social Services</v>
      </c>
      <c r="N6342" s="1" t="s">
        <v>4205</v>
      </c>
      <c r="O6342" s="1" t="s">
        <v>4267</v>
      </c>
      <c r="P6342" s="1">
        <v>7346</v>
      </c>
      <c r="Q6342" s="1">
        <v>996893</v>
      </c>
      <c r="R6342" s="1">
        <f t="shared" si="496"/>
        <v>0</v>
      </c>
      <c r="S6342" s="4">
        <v>601365.15551146248</v>
      </c>
      <c r="T6342" s="4">
        <v>15363.705704690236</v>
      </c>
      <c r="U6342" s="1">
        <f t="shared" si="497"/>
        <v>996893</v>
      </c>
      <c r="V6342" s="4">
        <f t="shared" si="498"/>
        <v>380164.13878384733</v>
      </c>
      <c r="W6342" s="1" t="str">
        <f t="shared" si="499"/>
        <v>Favourable</v>
      </c>
    </row>
    <row r="6343" spans="1:23" x14ac:dyDescent="0.25">
      <c r="A6343" s="1"/>
      <c r="B6343" s="1"/>
      <c r="C6343" s="1"/>
      <c r="D6343" s="1"/>
      <c r="E6343" s="1"/>
      <c r="F6343" s="2"/>
      <c r="G6343" s="3"/>
      <c r="H6343" s="1"/>
      <c r="I6343" s="1"/>
      <c r="J6343" s="1" t="s">
        <v>9508</v>
      </c>
      <c r="K6343" s="2">
        <v>44495</v>
      </c>
      <c r="L6343" s="1" t="s">
        <v>4227</v>
      </c>
      <c r="M6343" s="1" t="str">
        <f t="shared" si="495"/>
        <v>Infrastructure</v>
      </c>
      <c r="N6343" s="1" t="s">
        <v>4205</v>
      </c>
      <c r="O6343" s="1" t="s">
        <v>4298</v>
      </c>
      <c r="P6343" s="1">
        <v>6985</v>
      </c>
      <c r="Q6343" s="1">
        <v>274120</v>
      </c>
      <c r="R6343" s="1">
        <f t="shared" si="496"/>
        <v>19677</v>
      </c>
      <c r="S6343" s="4">
        <v>22888.300933904979</v>
      </c>
      <c r="T6343" s="4">
        <v>12789.660480022787</v>
      </c>
      <c r="U6343" s="1">
        <f t="shared" si="497"/>
        <v>254443</v>
      </c>
      <c r="V6343" s="4">
        <f t="shared" si="498"/>
        <v>238442.03858607222</v>
      </c>
      <c r="W6343" s="1" t="str">
        <f t="shared" si="499"/>
        <v>Favourable</v>
      </c>
    </row>
    <row r="6344" spans="1:23" x14ac:dyDescent="0.25">
      <c r="A6344" s="1"/>
      <c r="B6344" s="1"/>
      <c r="C6344" s="1"/>
      <c r="D6344" s="1"/>
      <c r="E6344" s="1"/>
      <c r="F6344" s="2"/>
      <c r="G6344" s="3"/>
      <c r="H6344" s="1"/>
      <c r="I6344" s="1"/>
      <c r="J6344" s="1" t="s">
        <v>10683</v>
      </c>
      <c r="K6344" s="2">
        <v>45228</v>
      </c>
      <c r="L6344" s="1" t="s">
        <v>4207</v>
      </c>
      <c r="M6344" s="1" t="str">
        <f t="shared" si="495"/>
        <v>Social Services</v>
      </c>
      <c r="N6344" s="1" t="s">
        <v>4205</v>
      </c>
      <c r="O6344" s="1" t="s">
        <v>4338</v>
      </c>
      <c r="P6344" s="1">
        <v>8073</v>
      </c>
      <c r="Q6344" s="1">
        <v>1963749</v>
      </c>
      <c r="R6344" s="1">
        <f t="shared" si="496"/>
        <v>0</v>
      </c>
      <c r="S6344" s="4">
        <v>384777.77407889394</v>
      </c>
      <c r="T6344" s="4">
        <v>482666.25083521404</v>
      </c>
      <c r="U6344" s="1">
        <f t="shared" si="497"/>
        <v>1963749</v>
      </c>
      <c r="V6344" s="4">
        <f t="shared" si="498"/>
        <v>1096304.975085892</v>
      </c>
      <c r="W6344" s="1" t="str">
        <f t="shared" si="499"/>
        <v>Favourable</v>
      </c>
    </row>
    <row r="6345" spans="1:23" x14ac:dyDescent="0.25">
      <c r="A6345" s="1"/>
      <c r="B6345" s="1"/>
      <c r="C6345" s="1"/>
      <c r="D6345" s="1"/>
      <c r="E6345" s="1"/>
      <c r="F6345" s="2"/>
      <c r="G6345" s="3"/>
      <c r="H6345" s="1"/>
      <c r="I6345" s="1"/>
      <c r="J6345" s="1" t="s">
        <v>10684</v>
      </c>
      <c r="K6345" s="2">
        <v>44883</v>
      </c>
      <c r="L6345" s="1" t="s">
        <v>4212</v>
      </c>
      <c r="M6345" s="1" t="str">
        <f t="shared" si="495"/>
        <v>Agricultural Extension</v>
      </c>
      <c r="N6345" s="1" t="s">
        <v>4210</v>
      </c>
      <c r="O6345" s="1" t="s">
        <v>4496</v>
      </c>
      <c r="P6345" s="1">
        <v>7439</v>
      </c>
      <c r="Q6345" s="1">
        <v>674584</v>
      </c>
      <c r="R6345" s="1">
        <f t="shared" si="496"/>
        <v>0</v>
      </c>
      <c r="S6345" s="4">
        <v>163030.14637147941</v>
      </c>
      <c r="T6345" s="4">
        <v>82212.76550640467</v>
      </c>
      <c r="U6345" s="1">
        <f t="shared" si="497"/>
        <v>674584</v>
      </c>
      <c r="V6345" s="4">
        <f t="shared" si="498"/>
        <v>429341.08812211594</v>
      </c>
      <c r="W6345" s="1" t="str">
        <f t="shared" si="499"/>
        <v>Favourable</v>
      </c>
    </row>
    <row r="6346" spans="1:23" x14ac:dyDescent="0.25">
      <c r="A6346" s="1"/>
      <c r="B6346" s="1"/>
      <c r="C6346" s="1"/>
      <c r="D6346" s="1"/>
      <c r="E6346" s="1"/>
      <c r="F6346" s="2"/>
      <c r="G6346" s="3"/>
      <c r="H6346" s="1"/>
      <c r="I6346" s="1"/>
      <c r="J6346" s="1" t="s">
        <v>6430</v>
      </c>
      <c r="K6346" s="2">
        <v>44372</v>
      </c>
      <c r="L6346" s="1" t="s">
        <v>4227</v>
      </c>
      <c r="M6346" s="1" t="str">
        <f t="shared" si="495"/>
        <v>Infrastructure</v>
      </c>
      <c r="N6346" s="1" t="s">
        <v>4222</v>
      </c>
      <c r="O6346" s="1" t="s">
        <v>4358</v>
      </c>
      <c r="P6346" s="1">
        <v>9038</v>
      </c>
      <c r="Q6346" s="1">
        <v>2319429</v>
      </c>
      <c r="R6346" s="1">
        <f t="shared" si="496"/>
        <v>43322</v>
      </c>
      <c r="S6346" s="4">
        <v>1911931.6431133118</v>
      </c>
      <c r="T6346" s="4">
        <v>699212.15505266923</v>
      </c>
      <c r="U6346" s="1">
        <f t="shared" si="497"/>
        <v>2276107</v>
      </c>
      <c r="V6346" s="4">
        <f t="shared" si="498"/>
        <v>-291714.79816598119</v>
      </c>
      <c r="W6346" s="1" t="str">
        <f t="shared" si="499"/>
        <v>Adverse</v>
      </c>
    </row>
    <row r="6347" spans="1:23" x14ac:dyDescent="0.25">
      <c r="A6347" s="1"/>
      <c r="B6347" s="1"/>
      <c r="C6347" s="1"/>
      <c r="D6347" s="1"/>
      <c r="E6347" s="1"/>
      <c r="F6347" s="2"/>
      <c r="G6347" s="3"/>
      <c r="H6347" s="1"/>
      <c r="I6347" s="1"/>
      <c r="J6347" s="1" t="s">
        <v>7046</v>
      </c>
      <c r="K6347" s="2">
        <v>43923</v>
      </c>
      <c r="L6347" s="1" t="s">
        <v>4212</v>
      </c>
      <c r="M6347" s="1" t="str">
        <f t="shared" si="495"/>
        <v>Agricultural Extension</v>
      </c>
      <c r="N6347" s="1" t="s">
        <v>4205</v>
      </c>
      <c r="O6347" s="1" t="s">
        <v>4358</v>
      </c>
      <c r="P6347" s="1">
        <v>5636</v>
      </c>
      <c r="Q6347" s="1">
        <v>659076</v>
      </c>
      <c r="R6347" s="1">
        <f t="shared" si="496"/>
        <v>57061</v>
      </c>
      <c r="S6347" s="4">
        <v>534651.50112743489</v>
      </c>
      <c r="T6347" s="4">
        <v>52901.518183348409</v>
      </c>
      <c r="U6347" s="1">
        <f t="shared" si="497"/>
        <v>602015</v>
      </c>
      <c r="V6347" s="4">
        <f t="shared" si="498"/>
        <v>71522.980689216638</v>
      </c>
      <c r="W6347" s="1" t="str">
        <f t="shared" si="499"/>
        <v>Favourable</v>
      </c>
    </row>
    <row r="6348" spans="1:23" x14ac:dyDescent="0.25">
      <c r="A6348" s="1"/>
      <c r="B6348" s="1"/>
      <c r="C6348" s="1"/>
      <c r="D6348" s="1"/>
      <c r="E6348" s="1"/>
      <c r="F6348" s="2"/>
      <c r="G6348" s="3"/>
      <c r="H6348" s="1"/>
      <c r="I6348" s="1"/>
      <c r="J6348" s="1" t="s">
        <v>6883</v>
      </c>
      <c r="K6348" s="2">
        <v>44523</v>
      </c>
      <c r="L6348" s="1" t="s">
        <v>4207</v>
      </c>
      <c r="M6348" s="1" t="str">
        <f t="shared" si="495"/>
        <v>Social Services</v>
      </c>
      <c r="N6348" s="1" t="s">
        <v>4205</v>
      </c>
      <c r="O6348" s="1" t="s">
        <v>4345</v>
      </c>
      <c r="P6348" s="1">
        <v>5991</v>
      </c>
      <c r="Q6348" s="1">
        <v>2096269</v>
      </c>
      <c r="R6348" s="1">
        <f t="shared" si="496"/>
        <v>49913</v>
      </c>
      <c r="S6348" s="4">
        <v>1898729.5030217965</v>
      </c>
      <c r="T6348" s="4">
        <v>538316.82468883146</v>
      </c>
      <c r="U6348" s="1">
        <f t="shared" si="497"/>
        <v>2046356</v>
      </c>
      <c r="V6348" s="4">
        <f t="shared" si="498"/>
        <v>-340777.32771062804</v>
      </c>
      <c r="W6348" s="1" t="str">
        <f t="shared" si="499"/>
        <v>Adverse</v>
      </c>
    </row>
    <row r="6349" spans="1:23" x14ac:dyDescent="0.25">
      <c r="A6349" s="1"/>
      <c r="B6349" s="1"/>
      <c r="C6349" s="1"/>
      <c r="D6349" s="1"/>
      <c r="E6349" s="1"/>
      <c r="F6349" s="2"/>
      <c r="G6349" s="3"/>
      <c r="H6349" s="1"/>
      <c r="I6349" s="1"/>
      <c r="J6349" s="1" t="s">
        <v>8798</v>
      </c>
      <c r="K6349" s="2">
        <v>45137</v>
      </c>
      <c r="L6349" s="1" t="s">
        <v>4238</v>
      </c>
      <c r="M6349" s="1" t="str">
        <f t="shared" si="495"/>
        <v>Education</v>
      </c>
      <c r="N6349" s="1" t="s">
        <v>4205</v>
      </c>
      <c r="O6349" s="1" t="s">
        <v>4388</v>
      </c>
      <c r="P6349" s="1">
        <v>8368</v>
      </c>
      <c r="Q6349" s="1">
        <v>638650</v>
      </c>
      <c r="R6349" s="1">
        <f t="shared" si="496"/>
        <v>21943</v>
      </c>
      <c r="S6349" s="4">
        <v>129811.87542705915</v>
      </c>
      <c r="T6349" s="4">
        <v>86822.704282622377</v>
      </c>
      <c r="U6349" s="1">
        <f t="shared" si="497"/>
        <v>616707</v>
      </c>
      <c r="V6349" s="4">
        <f t="shared" si="498"/>
        <v>422015.42029031849</v>
      </c>
      <c r="W6349" s="1" t="str">
        <f t="shared" si="499"/>
        <v>Favourable</v>
      </c>
    </row>
    <row r="6350" spans="1:23" x14ac:dyDescent="0.25">
      <c r="A6350" s="1"/>
      <c r="B6350" s="1"/>
      <c r="C6350" s="1"/>
      <c r="D6350" s="1"/>
      <c r="E6350" s="1"/>
      <c r="F6350" s="2"/>
      <c r="G6350" s="3"/>
      <c r="H6350" s="1"/>
      <c r="I6350" s="1"/>
      <c r="J6350" s="1" t="s">
        <v>10685</v>
      </c>
      <c r="K6350" s="2">
        <v>45247</v>
      </c>
      <c r="L6350" s="1" t="s">
        <v>4212</v>
      </c>
      <c r="M6350" s="1" t="str">
        <f t="shared" si="495"/>
        <v>Agricultural Extension</v>
      </c>
      <c r="N6350" s="1" t="s">
        <v>4210</v>
      </c>
      <c r="O6350" s="1" t="s">
        <v>4345</v>
      </c>
      <c r="P6350" s="1">
        <v>6268</v>
      </c>
      <c r="Q6350" s="1">
        <v>1782282</v>
      </c>
      <c r="R6350" s="1">
        <f t="shared" si="496"/>
        <v>0</v>
      </c>
      <c r="S6350" s="4">
        <v>361747.0597008788</v>
      </c>
      <c r="T6350" s="4">
        <v>238864.46562277459</v>
      </c>
      <c r="U6350" s="1">
        <f t="shared" si="497"/>
        <v>1782282</v>
      </c>
      <c r="V6350" s="4">
        <f t="shared" si="498"/>
        <v>1181670.4746763466</v>
      </c>
      <c r="W6350" s="1" t="str">
        <f t="shared" si="499"/>
        <v>Favourable</v>
      </c>
    </row>
    <row r="6351" spans="1:23" x14ac:dyDescent="0.25">
      <c r="A6351" s="1"/>
      <c r="B6351" s="1"/>
      <c r="C6351" s="1"/>
      <c r="D6351" s="1"/>
      <c r="E6351" s="1"/>
      <c r="F6351" s="2"/>
      <c r="G6351" s="3"/>
      <c r="H6351" s="1"/>
      <c r="I6351" s="1"/>
      <c r="J6351" s="1" t="s">
        <v>10686</v>
      </c>
      <c r="K6351" s="2">
        <v>44760</v>
      </c>
      <c r="L6351" s="1" t="s">
        <v>4238</v>
      </c>
      <c r="M6351" s="1" t="str">
        <f t="shared" si="495"/>
        <v>Education</v>
      </c>
      <c r="N6351" s="1" t="s">
        <v>4205</v>
      </c>
      <c r="O6351" s="1" t="s">
        <v>4314</v>
      </c>
      <c r="P6351" s="1">
        <v>6050</v>
      </c>
      <c r="Q6351" s="1">
        <v>489612</v>
      </c>
      <c r="R6351" s="1">
        <f t="shared" si="496"/>
        <v>0</v>
      </c>
      <c r="S6351" s="4">
        <v>317089.65413391026</v>
      </c>
      <c r="T6351" s="4">
        <v>45471.859220097445</v>
      </c>
      <c r="U6351" s="1">
        <f t="shared" si="497"/>
        <v>489612</v>
      </c>
      <c r="V6351" s="4">
        <f t="shared" si="498"/>
        <v>127050.48664599232</v>
      </c>
      <c r="W6351" s="1" t="str">
        <f t="shared" si="499"/>
        <v>Favourable</v>
      </c>
    </row>
    <row r="6352" spans="1:23" x14ac:dyDescent="0.25">
      <c r="A6352" s="1"/>
      <c r="B6352" s="1"/>
      <c r="C6352" s="1"/>
      <c r="D6352" s="1"/>
      <c r="E6352" s="1"/>
      <c r="F6352" s="2"/>
      <c r="G6352" s="3"/>
      <c r="H6352" s="1"/>
      <c r="I6352" s="1"/>
      <c r="J6352" s="1" t="s">
        <v>10687</v>
      </c>
      <c r="K6352" s="2">
        <v>44899</v>
      </c>
      <c r="L6352" s="1" t="s">
        <v>4238</v>
      </c>
      <c r="M6352" s="1" t="str">
        <f t="shared" si="495"/>
        <v>Education</v>
      </c>
      <c r="N6352" s="1" t="s">
        <v>4222</v>
      </c>
      <c r="O6352" s="1" t="s">
        <v>4270</v>
      </c>
      <c r="P6352" s="1">
        <v>8878</v>
      </c>
      <c r="Q6352" s="1">
        <v>1045904</v>
      </c>
      <c r="R6352" s="1">
        <f t="shared" si="496"/>
        <v>0</v>
      </c>
      <c r="S6352" s="4">
        <v>604739.46483446599</v>
      </c>
      <c r="T6352" s="4">
        <v>59245.765237330917</v>
      </c>
      <c r="U6352" s="1">
        <f t="shared" si="497"/>
        <v>1045904</v>
      </c>
      <c r="V6352" s="4">
        <f t="shared" si="498"/>
        <v>381918.76992820308</v>
      </c>
      <c r="W6352" s="1" t="str">
        <f t="shared" si="499"/>
        <v>Favourable</v>
      </c>
    </row>
    <row r="6353" spans="1:23" x14ac:dyDescent="0.25">
      <c r="A6353" s="1"/>
      <c r="B6353" s="1"/>
      <c r="C6353" s="1"/>
      <c r="D6353" s="1"/>
      <c r="E6353" s="1"/>
      <c r="F6353" s="2"/>
      <c r="G6353" s="3"/>
      <c r="H6353" s="1"/>
      <c r="I6353" s="1"/>
      <c r="J6353" s="1" t="s">
        <v>10688</v>
      </c>
      <c r="K6353" s="2">
        <v>44359</v>
      </c>
      <c r="L6353" s="1" t="s">
        <v>4238</v>
      </c>
      <c r="M6353" s="1" t="str">
        <f t="shared" si="495"/>
        <v>Education</v>
      </c>
      <c r="N6353" s="1" t="s">
        <v>4222</v>
      </c>
      <c r="O6353" s="1" t="s">
        <v>4314</v>
      </c>
      <c r="P6353" s="1">
        <v>6634</v>
      </c>
      <c r="Q6353" s="1">
        <v>506329</v>
      </c>
      <c r="R6353" s="1">
        <f t="shared" si="496"/>
        <v>0</v>
      </c>
      <c r="S6353" s="4">
        <v>397175.81276817992</v>
      </c>
      <c r="T6353" s="4">
        <v>93609.760860932278</v>
      </c>
      <c r="U6353" s="1">
        <f t="shared" si="497"/>
        <v>506329</v>
      </c>
      <c r="V6353" s="4">
        <f t="shared" si="498"/>
        <v>15543.426370887784</v>
      </c>
      <c r="W6353" s="1" t="str">
        <f t="shared" si="499"/>
        <v>Favourable</v>
      </c>
    </row>
    <row r="6354" spans="1:23" x14ac:dyDescent="0.25">
      <c r="A6354" s="1"/>
      <c r="B6354" s="1"/>
      <c r="C6354" s="1"/>
      <c r="D6354" s="1"/>
      <c r="E6354" s="1"/>
      <c r="F6354" s="2"/>
      <c r="G6354" s="3"/>
      <c r="H6354" s="1"/>
      <c r="I6354" s="1"/>
      <c r="J6354" s="1" t="s">
        <v>10689</v>
      </c>
      <c r="K6354" s="2">
        <v>44421</v>
      </c>
      <c r="L6354" s="1" t="s">
        <v>4207</v>
      </c>
      <c r="M6354" s="1" t="str">
        <f t="shared" si="495"/>
        <v>Social Services</v>
      </c>
      <c r="N6354" s="1" t="s">
        <v>4210</v>
      </c>
      <c r="O6354" s="1" t="s">
        <v>4250</v>
      </c>
      <c r="P6354" s="1">
        <v>8869</v>
      </c>
      <c r="Q6354" s="1">
        <v>741472</v>
      </c>
      <c r="R6354" s="1">
        <f t="shared" si="496"/>
        <v>0</v>
      </c>
      <c r="S6354" s="4">
        <v>720721.664319181</v>
      </c>
      <c r="T6354" s="4">
        <v>11230.874522764809</v>
      </c>
      <c r="U6354" s="1">
        <f t="shared" si="497"/>
        <v>741472</v>
      </c>
      <c r="V6354" s="4">
        <f t="shared" si="498"/>
        <v>9519.4611580541823</v>
      </c>
      <c r="W6354" s="1" t="str">
        <f t="shared" si="499"/>
        <v>Favourable</v>
      </c>
    </row>
    <row r="6355" spans="1:23" x14ac:dyDescent="0.25">
      <c r="A6355" s="1"/>
      <c r="B6355" s="1"/>
      <c r="C6355" s="1"/>
      <c r="D6355" s="1"/>
      <c r="E6355" s="1"/>
      <c r="F6355" s="2"/>
      <c r="G6355" s="3"/>
      <c r="H6355" s="1"/>
      <c r="I6355" s="1"/>
      <c r="J6355" s="1" t="s">
        <v>8156</v>
      </c>
      <c r="K6355" s="2">
        <v>44326</v>
      </c>
      <c r="L6355" s="1" t="s">
        <v>4227</v>
      </c>
      <c r="M6355" s="1" t="str">
        <f t="shared" si="495"/>
        <v>Infrastructure</v>
      </c>
      <c r="N6355" s="1" t="s">
        <v>4222</v>
      </c>
      <c r="O6355" s="1" t="s">
        <v>4325</v>
      </c>
      <c r="P6355" s="1">
        <v>6055</v>
      </c>
      <c r="Q6355" s="1">
        <v>2421460</v>
      </c>
      <c r="R6355" s="1">
        <f t="shared" si="496"/>
        <v>26780</v>
      </c>
      <c r="S6355" s="4">
        <v>324021.70876815543</v>
      </c>
      <c r="T6355" s="4">
        <v>651448.75914319966</v>
      </c>
      <c r="U6355" s="1">
        <f t="shared" si="497"/>
        <v>2394680</v>
      </c>
      <c r="V6355" s="4">
        <f t="shared" si="498"/>
        <v>1445989.5320886448</v>
      </c>
      <c r="W6355" s="1" t="str">
        <f t="shared" si="499"/>
        <v>Favourable</v>
      </c>
    </row>
    <row r="6356" spans="1:23" x14ac:dyDescent="0.25">
      <c r="A6356" s="1"/>
      <c r="B6356" s="1"/>
      <c r="C6356" s="1"/>
      <c r="D6356" s="1"/>
      <c r="E6356" s="1"/>
      <c r="F6356" s="2"/>
      <c r="G6356" s="3"/>
      <c r="H6356" s="1"/>
      <c r="I6356" s="1"/>
      <c r="J6356" s="1" t="s">
        <v>10690</v>
      </c>
      <c r="K6356" s="2">
        <v>44809</v>
      </c>
      <c r="L6356" s="1" t="s">
        <v>4207</v>
      </c>
      <c r="M6356" s="1" t="str">
        <f t="shared" si="495"/>
        <v>Social Services</v>
      </c>
      <c r="N6356" s="1" t="s">
        <v>4210</v>
      </c>
      <c r="O6356" s="1" t="s">
        <v>4264</v>
      </c>
      <c r="P6356" s="1">
        <v>6082</v>
      </c>
      <c r="Q6356" s="1">
        <v>874218</v>
      </c>
      <c r="R6356" s="1">
        <f t="shared" si="496"/>
        <v>0</v>
      </c>
      <c r="S6356" s="4">
        <v>451431.0319860903</v>
      </c>
      <c r="T6356" s="4">
        <v>260500.53471858133</v>
      </c>
      <c r="U6356" s="1">
        <f t="shared" si="497"/>
        <v>874218</v>
      </c>
      <c r="V6356" s="4">
        <f t="shared" si="498"/>
        <v>162286.4332953284</v>
      </c>
      <c r="W6356" s="1" t="str">
        <f t="shared" si="499"/>
        <v>Favourable</v>
      </c>
    </row>
    <row r="6357" spans="1:23" x14ac:dyDescent="0.25">
      <c r="A6357" s="1"/>
      <c r="B6357" s="1"/>
      <c r="C6357" s="1"/>
      <c r="D6357" s="1"/>
      <c r="E6357" s="1"/>
      <c r="F6357" s="2"/>
      <c r="G6357" s="3"/>
      <c r="H6357" s="1"/>
      <c r="I6357" s="1"/>
      <c r="J6357" s="1" t="s">
        <v>9639</v>
      </c>
      <c r="K6357" s="2">
        <v>44166</v>
      </c>
      <c r="L6357" s="1" t="s">
        <v>4207</v>
      </c>
      <c r="M6357" s="1" t="str">
        <f t="shared" si="495"/>
        <v>Social Services</v>
      </c>
      <c r="N6357" s="1" t="s">
        <v>4222</v>
      </c>
      <c r="O6357" s="1" t="s">
        <v>4441</v>
      </c>
      <c r="P6357" s="1">
        <v>7038</v>
      </c>
      <c r="Q6357" s="1">
        <v>1068532</v>
      </c>
      <c r="R6357" s="1">
        <f t="shared" si="496"/>
        <v>24197</v>
      </c>
      <c r="S6357" s="4">
        <v>324079.03196375258</v>
      </c>
      <c r="T6357" s="4">
        <v>296361.35538746504</v>
      </c>
      <c r="U6357" s="1">
        <f t="shared" si="497"/>
        <v>1044335</v>
      </c>
      <c r="V6357" s="4">
        <f t="shared" si="498"/>
        <v>448091.61264878232</v>
      </c>
      <c r="W6357" s="1" t="str">
        <f t="shared" si="499"/>
        <v>Favourable</v>
      </c>
    </row>
    <row r="6358" spans="1:23" x14ac:dyDescent="0.25">
      <c r="A6358" s="1"/>
      <c r="B6358" s="1"/>
      <c r="C6358" s="1"/>
      <c r="D6358" s="1"/>
      <c r="E6358" s="1"/>
      <c r="F6358" s="2"/>
      <c r="G6358" s="3"/>
      <c r="H6358" s="1"/>
      <c r="I6358" s="1"/>
      <c r="J6358" s="1" t="s">
        <v>7194</v>
      </c>
      <c r="K6358" s="2">
        <v>44726</v>
      </c>
      <c r="L6358" s="1" t="s">
        <v>4207</v>
      </c>
      <c r="M6358" s="1" t="str">
        <f t="shared" si="495"/>
        <v>Social Services</v>
      </c>
      <c r="N6358" s="1" t="s">
        <v>4222</v>
      </c>
      <c r="O6358" s="1" t="s">
        <v>4330</v>
      </c>
      <c r="P6358" s="1">
        <v>9208</v>
      </c>
      <c r="Q6358" s="1">
        <v>759286</v>
      </c>
      <c r="R6358" s="1">
        <f t="shared" si="496"/>
        <v>50781</v>
      </c>
      <c r="S6358" s="4">
        <v>734657.85237659421</v>
      </c>
      <c r="T6358" s="4">
        <v>96535.686831653758</v>
      </c>
      <c r="U6358" s="1">
        <f t="shared" si="497"/>
        <v>708505</v>
      </c>
      <c r="V6358" s="4">
        <f t="shared" si="498"/>
        <v>-71907.539208248025</v>
      </c>
      <c r="W6358" s="1" t="str">
        <f t="shared" si="499"/>
        <v>Adverse</v>
      </c>
    </row>
    <row r="6359" spans="1:23" x14ac:dyDescent="0.25">
      <c r="A6359" s="1"/>
      <c r="B6359" s="1"/>
      <c r="C6359" s="1"/>
      <c r="D6359" s="1"/>
      <c r="E6359" s="1"/>
      <c r="F6359" s="2"/>
      <c r="G6359" s="3"/>
      <c r="H6359" s="1"/>
      <c r="I6359" s="1"/>
      <c r="J6359" s="1" t="s">
        <v>7526</v>
      </c>
      <c r="K6359" s="2">
        <v>45000</v>
      </c>
      <c r="L6359" s="1" t="s">
        <v>4227</v>
      </c>
      <c r="M6359" s="1" t="str">
        <f t="shared" si="495"/>
        <v>Infrastructure</v>
      </c>
      <c r="N6359" s="1" t="s">
        <v>4210</v>
      </c>
      <c r="O6359" s="1" t="s">
        <v>4267</v>
      </c>
      <c r="P6359" s="1">
        <v>7551</v>
      </c>
      <c r="Q6359" s="1">
        <v>670159</v>
      </c>
      <c r="R6359" s="1">
        <f t="shared" si="496"/>
        <v>15238</v>
      </c>
      <c r="S6359" s="4">
        <v>122095.58199791491</v>
      </c>
      <c r="T6359" s="4">
        <v>26742.211398895248</v>
      </c>
      <c r="U6359" s="1">
        <f t="shared" si="497"/>
        <v>654921</v>
      </c>
      <c r="V6359" s="4">
        <f t="shared" si="498"/>
        <v>521321.20660318981</v>
      </c>
      <c r="W6359" s="1" t="str">
        <f t="shared" si="499"/>
        <v>Favourable</v>
      </c>
    </row>
    <row r="6360" spans="1:23" x14ac:dyDescent="0.25">
      <c r="A6360" s="1"/>
      <c r="B6360" s="1"/>
      <c r="C6360" s="1"/>
      <c r="D6360" s="1"/>
      <c r="E6360" s="1"/>
      <c r="F6360" s="2"/>
      <c r="G6360" s="3"/>
      <c r="H6360" s="1"/>
      <c r="I6360" s="1"/>
      <c r="J6360" s="1" t="s">
        <v>5508</v>
      </c>
      <c r="K6360" s="2">
        <v>44880</v>
      </c>
      <c r="L6360" s="1" t="s">
        <v>4207</v>
      </c>
      <c r="M6360" s="1" t="str">
        <f t="shared" si="495"/>
        <v>Social Services</v>
      </c>
      <c r="N6360" s="1" t="s">
        <v>4210</v>
      </c>
      <c r="O6360" s="1" t="s">
        <v>4441</v>
      </c>
      <c r="P6360" s="1">
        <v>6309</v>
      </c>
      <c r="Q6360" s="1">
        <v>2321095</v>
      </c>
      <c r="R6360" s="1">
        <f t="shared" si="496"/>
        <v>29429</v>
      </c>
      <c r="S6360" s="4">
        <v>984944.37462280772</v>
      </c>
      <c r="T6360" s="4">
        <v>474101.3416894002</v>
      </c>
      <c r="U6360" s="1">
        <f t="shared" si="497"/>
        <v>2291666</v>
      </c>
      <c r="V6360" s="4">
        <f t="shared" si="498"/>
        <v>862049.28368779202</v>
      </c>
      <c r="W6360" s="1" t="str">
        <f t="shared" si="499"/>
        <v>Favourable</v>
      </c>
    </row>
    <row r="6361" spans="1:23" x14ac:dyDescent="0.25">
      <c r="A6361" s="1"/>
      <c r="B6361" s="1"/>
      <c r="C6361" s="1"/>
      <c r="D6361" s="1"/>
      <c r="E6361" s="1"/>
      <c r="F6361" s="2"/>
      <c r="G6361" s="3"/>
      <c r="H6361" s="1"/>
      <c r="I6361" s="1"/>
      <c r="J6361" s="1" t="s">
        <v>9297</v>
      </c>
      <c r="K6361" s="2">
        <v>43928</v>
      </c>
      <c r="L6361" s="1" t="s">
        <v>4227</v>
      </c>
      <c r="M6361" s="1" t="str">
        <f t="shared" si="495"/>
        <v>Infrastructure</v>
      </c>
      <c r="N6361" s="1" t="s">
        <v>4210</v>
      </c>
      <c r="O6361" s="1" t="s">
        <v>4233</v>
      </c>
      <c r="P6361" s="1">
        <v>7978</v>
      </c>
      <c r="Q6361" s="1">
        <v>2497581</v>
      </c>
      <c r="R6361" s="1">
        <f t="shared" si="496"/>
        <v>22755</v>
      </c>
      <c r="S6361" s="4">
        <v>1634681.4851839833</v>
      </c>
      <c r="T6361" s="4">
        <v>357657.1044162006</v>
      </c>
      <c r="U6361" s="1">
        <f t="shared" si="497"/>
        <v>2474826</v>
      </c>
      <c r="V6361" s="4">
        <f t="shared" si="498"/>
        <v>505242.410399816</v>
      </c>
      <c r="W6361" s="1" t="str">
        <f t="shared" si="499"/>
        <v>Favourable</v>
      </c>
    </row>
    <row r="6362" spans="1:23" x14ac:dyDescent="0.25">
      <c r="A6362" s="1"/>
      <c r="B6362" s="1"/>
      <c r="C6362" s="1"/>
      <c r="D6362" s="1"/>
      <c r="E6362" s="1"/>
      <c r="F6362" s="2"/>
      <c r="G6362" s="3"/>
      <c r="H6362" s="1"/>
      <c r="I6362" s="1"/>
      <c r="J6362" s="1" t="s">
        <v>6038</v>
      </c>
      <c r="K6362" s="2">
        <v>44025</v>
      </c>
      <c r="L6362" s="1" t="s">
        <v>4227</v>
      </c>
      <c r="M6362" s="1" t="str">
        <f t="shared" si="495"/>
        <v>Infrastructure</v>
      </c>
      <c r="N6362" s="1" t="s">
        <v>4205</v>
      </c>
      <c r="O6362" s="1" t="s">
        <v>4438</v>
      </c>
      <c r="P6362" s="1">
        <v>6524</v>
      </c>
      <c r="Q6362" s="1">
        <v>927461</v>
      </c>
      <c r="R6362" s="1">
        <f t="shared" si="496"/>
        <v>43061</v>
      </c>
      <c r="S6362" s="4">
        <v>518341.5878907055</v>
      </c>
      <c r="T6362" s="4">
        <v>126631.3601389934</v>
      </c>
      <c r="U6362" s="1">
        <f t="shared" si="497"/>
        <v>884400</v>
      </c>
      <c r="V6362" s="4">
        <f t="shared" si="498"/>
        <v>282488.05197030108</v>
      </c>
      <c r="W6362" s="1" t="str">
        <f t="shared" si="499"/>
        <v>Favourable</v>
      </c>
    </row>
    <row r="6363" spans="1:23" x14ac:dyDescent="0.25">
      <c r="A6363" s="1"/>
      <c r="B6363" s="1"/>
      <c r="C6363" s="1"/>
      <c r="D6363" s="1"/>
      <c r="E6363" s="1"/>
      <c r="F6363" s="2"/>
      <c r="G6363" s="3"/>
      <c r="H6363" s="1"/>
      <c r="I6363" s="1"/>
      <c r="J6363" s="1" t="s">
        <v>8730</v>
      </c>
      <c r="K6363" s="2">
        <v>44842</v>
      </c>
      <c r="L6363" s="1" t="s">
        <v>4227</v>
      </c>
      <c r="M6363" s="1" t="str">
        <f t="shared" si="495"/>
        <v>Infrastructure</v>
      </c>
      <c r="N6363" s="1" t="s">
        <v>4205</v>
      </c>
      <c r="O6363" s="1" t="s">
        <v>4345</v>
      </c>
      <c r="P6363" s="1">
        <v>8044</v>
      </c>
      <c r="Q6363" s="1">
        <v>1946534</v>
      </c>
      <c r="R6363" s="1">
        <f t="shared" si="496"/>
        <v>37620</v>
      </c>
      <c r="S6363" s="4">
        <v>673577.07455721265</v>
      </c>
      <c r="T6363" s="4">
        <v>432206.87334484694</v>
      </c>
      <c r="U6363" s="1">
        <f t="shared" si="497"/>
        <v>1908914</v>
      </c>
      <c r="V6363" s="4">
        <f t="shared" si="498"/>
        <v>840750.05209794035</v>
      </c>
      <c r="W6363" s="1" t="str">
        <f t="shared" si="499"/>
        <v>Favourable</v>
      </c>
    </row>
    <row r="6364" spans="1:23" x14ac:dyDescent="0.25">
      <c r="A6364" s="1"/>
      <c r="B6364" s="1"/>
      <c r="C6364" s="1"/>
      <c r="D6364" s="1"/>
      <c r="E6364" s="1"/>
      <c r="F6364" s="2"/>
      <c r="G6364" s="3"/>
      <c r="H6364" s="1"/>
      <c r="I6364" s="1"/>
      <c r="J6364" s="1" t="s">
        <v>9323</v>
      </c>
      <c r="K6364" s="2">
        <v>45411</v>
      </c>
      <c r="L6364" s="1" t="s">
        <v>4238</v>
      </c>
      <c r="M6364" s="1" t="str">
        <f t="shared" si="495"/>
        <v>Education</v>
      </c>
      <c r="N6364" s="1" t="s">
        <v>4205</v>
      </c>
      <c r="O6364" s="1" t="s">
        <v>4292</v>
      </c>
      <c r="P6364" s="1">
        <v>6909</v>
      </c>
      <c r="Q6364" s="1">
        <v>2046135</v>
      </c>
      <c r="R6364" s="1">
        <f t="shared" si="496"/>
        <v>58188</v>
      </c>
      <c r="S6364" s="4">
        <v>1324980.1934693933</v>
      </c>
      <c r="T6364" s="4">
        <v>360170.2598324244</v>
      </c>
      <c r="U6364" s="1">
        <f t="shared" si="497"/>
        <v>1987947</v>
      </c>
      <c r="V6364" s="4">
        <f t="shared" si="498"/>
        <v>360984.54669818236</v>
      </c>
      <c r="W6364" s="1" t="str">
        <f t="shared" si="499"/>
        <v>Favourable</v>
      </c>
    </row>
    <row r="6365" spans="1:23" x14ac:dyDescent="0.25">
      <c r="A6365" s="1"/>
      <c r="B6365" s="1"/>
      <c r="C6365" s="1"/>
      <c r="D6365" s="1"/>
      <c r="E6365" s="1"/>
      <c r="F6365" s="2"/>
      <c r="G6365" s="3"/>
      <c r="H6365" s="1"/>
      <c r="I6365" s="1"/>
      <c r="J6365" s="1" t="s">
        <v>10691</v>
      </c>
      <c r="K6365" s="2">
        <v>45262</v>
      </c>
      <c r="L6365" s="1" t="s">
        <v>4207</v>
      </c>
      <c r="M6365" s="1" t="str">
        <f t="shared" si="495"/>
        <v>Social Services</v>
      </c>
      <c r="N6365" s="1" t="s">
        <v>4205</v>
      </c>
      <c r="O6365" s="1" t="s">
        <v>4247</v>
      </c>
      <c r="P6365" s="1">
        <v>7295</v>
      </c>
      <c r="Q6365" s="1">
        <v>931342</v>
      </c>
      <c r="R6365" s="1">
        <f t="shared" si="496"/>
        <v>0</v>
      </c>
      <c r="S6365" s="4">
        <v>143962.3085418118</v>
      </c>
      <c r="T6365" s="4">
        <v>39949.923542623314</v>
      </c>
      <c r="U6365" s="1">
        <f t="shared" si="497"/>
        <v>931342</v>
      </c>
      <c r="V6365" s="4">
        <f t="shared" si="498"/>
        <v>747429.76791556482</v>
      </c>
      <c r="W6365" s="1" t="str">
        <f t="shared" si="499"/>
        <v>Favourable</v>
      </c>
    </row>
    <row r="6366" spans="1:23" x14ac:dyDescent="0.25">
      <c r="A6366" s="1"/>
      <c r="B6366" s="1"/>
      <c r="C6366" s="1"/>
      <c r="D6366" s="1"/>
      <c r="E6366" s="1"/>
      <c r="F6366" s="2"/>
      <c r="G6366" s="3"/>
      <c r="H6366" s="1"/>
      <c r="I6366" s="1"/>
      <c r="J6366" s="1" t="s">
        <v>10692</v>
      </c>
      <c r="K6366" s="2">
        <v>43900</v>
      </c>
      <c r="L6366" s="1" t="s">
        <v>4238</v>
      </c>
      <c r="M6366" s="1" t="str">
        <f t="shared" si="495"/>
        <v>Education</v>
      </c>
      <c r="N6366" s="1" t="s">
        <v>4210</v>
      </c>
      <c r="O6366" s="1" t="s">
        <v>4276</v>
      </c>
      <c r="P6366" s="1">
        <v>8905</v>
      </c>
      <c r="Q6366" s="1">
        <v>2255596</v>
      </c>
      <c r="R6366" s="1">
        <f t="shared" si="496"/>
        <v>0</v>
      </c>
      <c r="S6366" s="4">
        <v>463824.55295141472</v>
      </c>
      <c r="T6366" s="4">
        <v>684349.00985272066</v>
      </c>
      <c r="U6366" s="1">
        <f t="shared" si="497"/>
        <v>2255596</v>
      </c>
      <c r="V6366" s="4">
        <f t="shared" si="498"/>
        <v>1107422.4371958645</v>
      </c>
      <c r="W6366" s="1" t="str">
        <f t="shared" si="499"/>
        <v>Favourable</v>
      </c>
    </row>
    <row r="6367" spans="1:23" x14ac:dyDescent="0.25">
      <c r="A6367" s="1"/>
      <c r="B6367" s="1"/>
      <c r="C6367" s="1"/>
      <c r="D6367" s="1"/>
      <c r="E6367" s="1"/>
      <c r="F6367" s="2"/>
      <c r="G6367" s="3"/>
      <c r="H6367" s="1"/>
      <c r="I6367" s="1"/>
      <c r="J6367" s="1" t="s">
        <v>10693</v>
      </c>
      <c r="K6367" s="2">
        <v>44447</v>
      </c>
      <c r="L6367" s="1" t="s">
        <v>4227</v>
      </c>
      <c r="M6367" s="1" t="str">
        <f t="shared" si="495"/>
        <v>Infrastructure</v>
      </c>
      <c r="N6367" s="1" t="s">
        <v>4210</v>
      </c>
      <c r="O6367" s="1" t="s">
        <v>4233</v>
      </c>
      <c r="P6367" s="1">
        <v>5696</v>
      </c>
      <c r="Q6367" s="1">
        <v>2079252</v>
      </c>
      <c r="R6367" s="1">
        <f t="shared" si="496"/>
        <v>0</v>
      </c>
      <c r="S6367" s="4">
        <v>100582.73283274686</v>
      </c>
      <c r="T6367" s="4">
        <v>114985.78399041999</v>
      </c>
      <c r="U6367" s="1">
        <f t="shared" si="497"/>
        <v>2079252</v>
      </c>
      <c r="V6367" s="4">
        <f t="shared" si="498"/>
        <v>1863683.483176833</v>
      </c>
      <c r="W6367" s="1" t="str">
        <f t="shared" si="499"/>
        <v>Favourable</v>
      </c>
    </row>
  </sheetData>
  <conditionalFormatting sqref="E1:E6367">
    <cfRule type="duplicateValues" dxfId="5" priority="1"/>
    <cfRule type="duplicateValues" dxfId="4" priority="2"/>
    <cfRule type="duplicateValues" dxfId="3" priority="3"/>
    <cfRule type="duplicateValues" dxfId="2" priority="5"/>
  </conditionalFormatting>
  <conditionalFormatting sqref="E99:E939 E1002:E6367">
    <cfRule type="duplicateValues" dxfId="1" priority="4"/>
  </conditionalFormatting>
  <conditionalFormatting sqref="E99:E6367">
    <cfRule type="duplicateValues" dxfId="0" priority="6"/>
  </conditionalFormatting>
  <pageMargins left="0.7" right="0.7" top="0.75" bottom="0.75" header="0.3" footer="0.3"/>
  <pageSetup orientation="portrait" r:id="rId4"/>
  <drawing r:id="rId5"/>
  <tableParts count="3">
    <tablePart r:id="rId6"/>
    <tablePart r:id="rId7"/>
    <tablePart r:id="rId8"/>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94BF15-2FE4-419A-B961-6586BAFAEA3E}">
  <dimension ref="A1:N83"/>
  <sheetViews>
    <sheetView topLeftCell="B13" zoomScale="85" zoomScaleNormal="85" workbookViewId="0">
      <selection activeCell="C52" sqref="C52"/>
    </sheetView>
  </sheetViews>
  <sheetFormatPr defaultColWidth="9.140625" defaultRowHeight="15.75" x14ac:dyDescent="0.25"/>
  <cols>
    <col min="1" max="1" width="9.140625" style="8"/>
    <col min="2" max="2" width="7.7109375" style="8" customWidth="1"/>
    <col min="3" max="3" width="21.140625" style="8" customWidth="1"/>
    <col min="4" max="4" width="16.7109375" style="8" customWidth="1"/>
    <col min="5" max="5" width="15.7109375" style="8" customWidth="1"/>
    <col min="6" max="6" width="17.28515625" style="8" customWidth="1"/>
    <col min="7" max="7" width="20.28515625" style="8" customWidth="1"/>
    <col min="8" max="8" width="16.28515625" style="8" customWidth="1"/>
    <col min="9" max="9" width="20.85546875" style="8" customWidth="1"/>
    <col min="10" max="10" width="16" style="8" customWidth="1"/>
    <col min="11" max="11" width="23.85546875" style="8" customWidth="1"/>
    <col min="12" max="12" width="12" style="8" customWidth="1"/>
    <col min="13" max="13" width="11.85546875" style="8" customWidth="1"/>
    <col min="14" max="14" width="3.140625" style="8" customWidth="1"/>
    <col min="15" max="15" width="11.140625" style="8" customWidth="1"/>
    <col min="16" max="16" width="9.140625" style="8"/>
    <col min="17" max="17" width="13.28515625" style="8" customWidth="1"/>
    <col min="18" max="16384" width="9.140625" style="8"/>
  </cols>
  <sheetData>
    <row r="1" spans="1:14" x14ac:dyDescent="0.25">
      <c r="A1" s="9" t="s">
        <v>14379</v>
      </c>
    </row>
    <row r="2" spans="1:14" x14ac:dyDescent="0.25">
      <c r="A2" s="1" t="s">
        <v>14380</v>
      </c>
      <c r="B2" s="2"/>
      <c r="C2" s="1"/>
      <c r="D2" s="1"/>
      <c r="E2" s="2"/>
      <c r="F2" s="1"/>
      <c r="G2" s="1"/>
    </row>
    <row r="3" spans="1:14" x14ac:dyDescent="0.25">
      <c r="A3" s="1" t="s">
        <v>14381</v>
      </c>
      <c r="B3" s="2"/>
      <c r="C3" s="1"/>
      <c r="D3" s="1"/>
      <c r="E3" s="2"/>
      <c r="F3" s="1"/>
      <c r="G3" s="1"/>
    </row>
    <row r="4" spans="1:14" x14ac:dyDescent="0.25">
      <c r="B4" s="2"/>
      <c r="C4" s="1"/>
      <c r="D4" s="1"/>
      <c r="E4" s="2"/>
      <c r="F4" s="1"/>
      <c r="G4" s="1"/>
    </row>
    <row r="5" spans="1:14" x14ac:dyDescent="0.25">
      <c r="A5" s="1" t="s">
        <v>14382</v>
      </c>
      <c r="B5" s="2"/>
      <c r="C5" s="1"/>
      <c r="D5" s="1"/>
      <c r="E5" s="2"/>
      <c r="F5" s="1"/>
      <c r="G5" s="1"/>
    </row>
    <row r="6" spans="1:14" ht="15" customHeight="1" x14ac:dyDescent="0.25"/>
    <row r="7" spans="1:14" x14ac:dyDescent="0.25">
      <c r="A7" s="9" t="s">
        <v>10701</v>
      </c>
    </row>
    <row r="8" spans="1:14" ht="24.95" customHeight="1" x14ac:dyDescent="0.25">
      <c r="A8" s="8" t="s">
        <v>14383</v>
      </c>
    </row>
    <row r="9" spans="1:14" ht="24.95" customHeight="1" x14ac:dyDescent="0.25">
      <c r="B9" s="8" t="s">
        <v>14384</v>
      </c>
      <c r="K9" s="37" t="s">
        <v>10712</v>
      </c>
    </row>
    <row r="10" spans="1:14" ht="15" customHeight="1" x14ac:dyDescent="0.25"/>
    <row r="11" spans="1:14" ht="20.25" customHeight="1" x14ac:dyDescent="0.25">
      <c r="A11" s="8" t="s">
        <v>14385</v>
      </c>
      <c r="B11" s="38"/>
      <c r="F11" s="39"/>
      <c r="G11" s="40"/>
      <c r="H11" s="39"/>
      <c r="I11" s="39"/>
      <c r="J11" s="41"/>
      <c r="K11" s="42" t="s">
        <v>14386</v>
      </c>
      <c r="L11" s="43"/>
      <c r="M11" s="43"/>
      <c r="N11" s="43"/>
    </row>
    <row r="12" spans="1:14" ht="20.25" customHeight="1" x14ac:dyDescent="0.25">
      <c r="B12" s="44"/>
      <c r="C12" s="44"/>
      <c r="D12" s="45"/>
      <c r="E12" s="46"/>
      <c r="F12" s="47"/>
      <c r="G12" s="40"/>
      <c r="H12" s="46"/>
      <c r="I12" s="47"/>
      <c r="J12" s="41"/>
      <c r="K12" s="43"/>
      <c r="L12" s="43"/>
      <c r="M12" s="43"/>
      <c r="N12" s="43"/>
    </row>
    <row r="13" spans="1:14" x14ac:dyDescent="0.25">
      <c r="A13" s="8" t="s">
        <v>14387</v>
      </c>
      <c r="B13" s="8" t="s">
        <v>14388</v>
      </c>
      <c r="C13" s="1"/>
      <c r="D13" s="1"/>
      <c r="E13" s="1"/>
      <c r="F13" s="1"/>
      <c r="G13" s="1"/>
      <c r="H13" s="1"/>
      <c r="I13" s="1"/>
      <c r="J13" s="48"/>
      <c r="K13" s="1"/>
      <c r="L13" s="1"/>
      <c r="M13" s="1"/>
      <c r="N13" s="43"/>
    </row>
    <row r="14" spans="1:14" x14ac:dyDescent="0.25">
      <c r="C14" s="1"/>
      <c r="D14" s="1"/>
      <c r="E14" s="1"/>
      <c r="F14" s="1"/>
      <c r="G14" s="1"/>
      <c r="H14" s="1"/>
      <c r="I14" s="1"/>
      <c r="J14" s="48"/>
      <c r="K14" s="1"/>
      <c r="L14" s="1"/>
      <c r="M14" s="1"/>
      <c r="N14" s="43"/>
    </row>
    <row r="15" spans="1:14" x14ac:dyDescent="0.25">
      <c r="B15" s="49" t="s">
        <v>14389</v>
      </c>
      <c r="C15" s="2" t="s">
        <v>14390</v>
      </c>
      <c r="D15" s="1"/>
      <c r="E15" s="2"/>
      <c r="F15" s="1"/>
      <c r="G15" s="1"/>
      <c r="H15" s="1"/>
      <c r="I15" s="48"/>
      <c r="K15" s="1"/>
      <c r="L15" s="1"/>
      <c r="M15" s="1"/>
      <c r="N15" s="43"/>
    </row>
    <row r="16" spans="1:14" x14ac:dyDescent="0.25">
      <c r="A16" s="50"/>
      <c r="B16" s="2"/>
      <c r="C16" s="1"/>
      <c r="D16" s="1"/>
      <c r="E16" s="2"/>
      <c r="F16" s="1"/>
      <c r="G16" s="1"/>
      <c r="H16" s="1"/>
      <c r="I16" s="48"/>
      <c r="K16" s="1"/>
      <c r="L16" s="1"/>
      <c r="M16" s="1"/>
      <c r="N16" s="43"/>
    </row>
    <row r="17" spans="1:14" x14ac:dyDescent="0.25">
      <c r="B17" s="49" t="s">
        <v>14391</v>
      </c>
      <c r="C17" s="8" t="s">
        <v>14392</v>
      </c>
      <c r="D17" s="1"/>
      <c r="E17" s="1"/>
      <c r="F17" s="1"/>
      <c r="G17" s="1"/>
      <c r="H17" s="1"/>
      <c r="K17" s="1"/>
      <c r="L17" s="1"/>
      <c r="M17" s="1"/>
      <c r="N17" s="43"/>
    </row>
    <row r="18" spans="1:14" x14ac:dyDescent="0.25">
      <c r="A18" s="50"/>
      <c r="D18" s="1"/>
      <c r="E18" s="1"/>
      <c r="F18" s="1"/>
      <c r="G18" s="1"/>
      <c r="H18" s="1"/>
      <c r="K18" s="1"/>
      <c r="L18" s="1"/>
      <c r="M18" s="1"/>
      <c r="N18" s="43"/>
    </row>
    <row r="19" spans="1:14" x14ac:dyDescent="0.25">
      <c r="B19" s="49" t="s">
        <v>14393</v>
      </c>
      <c r="C19" s="2" t="s">
        <v>14394</v>
      </c>
      <c r="D19" s="1"/>
      <c r="E19" s="2"/>
      <c r="F19" s="1"/>
      <c r="G19" s="1"/>
      <c r="H19" s="1"/>
      <c r="J19" s="48"/>
      <c r="K19" s="1"/>
      <c r="L19" s="1"/>
      <c r="M19" s="1"/>
      <c r="N19" s="43"/>
    </row>
    <row r="20" spans="1:14" x14ac:dyDescent="0.25">
      <c r="A20" s="1" t="s">
        <v>14395</v>
      </c>
      <c r="C20" s="8" t="s">
        <v>14396</v>
      </c>
      <c r="D20" s="1"/>
      <c r="E20" s="1"/>
      <c r="F20" s="1"/>
      <c r="G20" s="1"/>
      <c r="H20" s="1"/>
      <c r="L20" s="1"/>
      <c r="M20" s="1"/>
      <c r="N20" s="43"/>
    </row>
    <row r="21" spans="1:14" x14ac:dyDescent="0.25">
      <c r="A21" s="1"/>
      <c r="C21" s="1"/>
      <c r="D21" s="1"/>
      <c r="E21" s="1"/>
      <c r="F21" s="1"/>
      <c r="G21" s="1"/>
      <c r="H21" s="1"/>
      <c r="L21" s="1"/>
      <c r="M21" s="1"/>
      <c r="N21" s="43"/>
    </row>
    <row r="22" spans="1:14" x14ac:dyDescent="0.25">
      <c r="B22" s="51" t="s">
        <v>14397</v>
      </c>
      <c r="C22" s="8" t="s">
        <v>14398</v>
      </c>
    </row>
    <row r="23" spans="1:14" x14ac:dyDescent="0.25">
      <c r="A23" s="52"/>
    </row>
    <row r="24" spans="1:14" x14ac:dyDescent="0.25">
      <c r="B24" s="51" t="s">
        <v>14399</v>
      </c>
      <c r="C24" s="93" t="s">
        <v>14400</v>
      </c>
    </row>
    <row r="25" spans="1:14" x14ac:dyDescent="0.25">
      <c r="A25" s="52"/>
    </row>
    <row r="26" spans="1:14" x14ac:dyDescent="0.25">
      <c r="B26" s="51" t="s">
        <v>14401</v>
      </c>
      <c r="C26" s="8" t="s">
        <v>14402</v>
      </c>
    </row>
    <row r="27" spans="1:14" x14ac:dyDescent="0.25">
      <c r="A27" s="52"/>
    </row>
    <row r="28" spans="1:14" x14ac:dyDescent="0.25">
      <c r="B28" s="51" t="s">
        <v>14403</v>
      </c>
      <c r="C28" s="8" t="s">
        <v>14404</v>
      </c>
    </row>
    <row r="29" spans="1:14" x14ac:dyDescent="0.25">
      <c r="A29" s="8" t="s">
        <v>14405</v>
      </c>
      <c r="C29" s="8" t="s">
        <v>14406</v>
      </c>
    </row>
    <row r="31" spans="1:14" x14ac:dyDescent="0.25">
      <c r="B31" s="51" t="s">
        <v>14407</v>
      </c>
      <c r="C31" s="8" t="s">
        <v>14408</v>
      </c>
    </row>
    <row r="32" spans="1:14" x14ac:dyDescent="0.25">
      <c r="A32" s="52"/>
    </row>
    <row r="33" spans="1:11" x14ac:dyDescent="0.25">
      <c r="B33" s="51" t="s">
        <v>14409</v>
      </c>
      <c r="C33" s="8" t="s">
        <v>14410</v>
      </c>
    </row>
    <row r="34" spans="1:11" x14ac:dyDescent="0.25">
      <c r="A34" s="52"/>
    </row>
    <row r="35" spans="1:11" x14ac:dyDescent="0.25">
      <c r="B35" s="51" t="s">
        <v>14411</v>
      </c>
      <c r="C35" s="8" t="s">
        <v>14412</v>
      </c>
    </row>
    <row r="36" spans="1:11" x14ac:dyDescent="0.25">
      <c r="A36" s="8" t="s">
        <v>14413</v>
      </c>
      <c r="C36" s="8" t="s">
        <v>14414</v>
      </c>
      <c r="I36" s="53"/>
    </row>
    <row r="37" spans="1:11" x14ac:dyDescent="0.25">
      <c r="I37" s="53"/>
    </row>
    <row r="38" spans="1:11" x14ac:dyDescent="0.25">
      <c r="B38" s="49" t="s">
        <v>14415</v>
      </c>
      <c r="C38" s="2" t="s">
        <v>14416</v>
      </c>
      <c r="D38" s="1"/>
      <c r="E38" s="2"/>
      <c r="F38" s="1"/>
      <c r="G38" s="1"/>
      <c r="H38" s="1"/>
    </row>
    <row r="39" spans="1:11" x14ac:dyDescent="0.25">
      <c r="A39" s="8" t="s">
        <v>14417</v>
      </c>
      <c r="C39" s="8" t="s">
        <v>14418</v>
      </c>
    </row>
    <row r="41" spans="1:11" x14ac:dyDescent="0.25">
      <c r="A41" s="8" t="s">
        <v>14419</v>
      </c>
      <c r="B41" s="8" t="s">
        <v>14420</v>
      </c>
    </row>
    <row r="43" spans="1:11" x14ac:dyDescent="0.25">
      <c r="A43" s="8" t="s">
        <v>14421</v>
      </c>
      <c r="K43" s="42" t="s">
        <v>14422</v>
      </c>
    </row>
    <row r="45" spans="1:11" x14ac:dyDescent="0.25">
      <c r="B45" s="8" t="s">
        <v>14423</v>
      </c>
    </row>
    <row r="46" spans="1:11" x14ac:dyDescent="0.25">
      <c r="B46" s="8" t="s">
        <v>14424</v>
      </c>
    </row>
    <row r="48" spans="1:11" ht="17.25" customHeight="1" x14ac:dyDescent="0.25">
      <c r="B48" s="8" t="s">
        <v>14425</v>
      </c>
    </row>
    <row r="49" spans="1:11" ht="17.25" customHeight="1" x14ac:dyDescent="0.25"/>
    <row r="50" spans="1:11" x14ac:dyDescent="0.25">
      <c r="A50" s="16"/>
      <c r="B50" s="54" t="s">
        <v>14426</v>
      </c>
      <c r="C50" s="16"/>
      <c r="D50" s="16"/>
      <c r="E50" s="16"/>
      <c r="F50" s="16"/>
    </row>
    <row r="52" spans="1:11" x14ac:dyDescent="0.25">
      <c r="A52" s="8" t="s">
        <v>14427</v>
      </c>
    </row>
    <row r="53" spans="1:11" x14ac:dyDescent="0.25">
      <c r="J53" s="123" t="s">
        <v>14428</v>
      </c>
      <c r="K53" s="123"/>
    </row>
    <row r="54" spans="1:11" x14ac:dyDescent="0.25">
      <c r="J54" s="9"/>
    </row>
    <row r="82" spans="10:10" x14ac:dyDescent="0.25">
      <c r="J82" s="15" t="s">
        <v>14429</v>
      </c>
    </row>
    <row r="83" spans="10:10" x14ac:dyDescent="0.25">
      <c r="J83" s="9" t="s">
        <v>14430</v>
      </c>
    </row>
  </sheetData>
  <mergeCells count="1">
    <mergeCell ref="J53:K53"/>
  </mergeCells>
  <pageMargins left="0.7" right="0.7" top="0.75" bottom="0.75" header="0.3" footer="0.3"/>
  <pageSetup paperSize="9" orientation="portrait" horizontalDpi="4294967295"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626CD-01D6-4F35-8DCD-AD19261299A4}">
  <dimension ref="A2:AA322"/>
  <sheetViews>
    <sheetView topLeftCell="C1" workbookViewId="0">
      <selection activeCell="C1" sqref="A1:XFD1048576"/>
    </sheetView>
  </sheetViews>
  <sheetFormatPr defaultColWidth="11.5703125" defaultRowHeight="16.5" x14ac:dyDescent="0.3"/>
  <cols>
    <col min="1" max="1" width="26.5703125" style="70" customWidth="1"/>
    <col min="2" max="2" width="9.140625" style="70" customWidth="1"/>
    <col min="3" max="3" width="11.5703125" style="70"/>
    <col min="4" max="4" width="10.5703125" style="70" customWidth="1"/>
    <col min="5" max="5" width="6.5703125" style="70" customWidth="1"/>
    <col min="6" max="6" width="4.85546875" style="70" customWidth="1"/>
    <col min="7" max="7" width="29.140625" style="70" customWidth="1"/>
    <col min="8" max="8" width="10.7109375" style="75" customWidth="1"/>
    <col min="9" max="9" width="13.5703125" style="72" customWidth="1"/>
    <col min="10" max="10" width="4.7109375" style="72" customWidth="1"/>
    <col min="11" max="11" width="10.140625" style="72" customWidth="1"/>
    <col min="12" max="12" width="15.140625" style="72" customWidth="1"/>
    <col min="13" max="13" width="10.140625" style="72" customWidth="1"/>
    <col min="14" max="14" width="3.85546875" style="72" customWidth="1"/>
    <col min="15" max="15" width="5.28515625" style="72" customWidth="1"/>
    <col min="16" max="16" width="5.85546875" style="72" customWidth="1"/>
    <col min="17" max="17" width="2.7109375" style="72" customWidth="1"/>
    <col min="18" max="18" width="13.28515625" style="72" customWidth="1"/>
    <col min="19" max="19" width="4.140625" style="70" hidden="1" customWidth="1"/>
    <col min="20" max="20" width="0.42578125" style="70" customWidth="1"/>
    <col min="21" max="21" width="11.5703125" style="71"/>
    <col min="22" max="22" width="20.140625" style="71" customWidth="1"/>
    <col min="23" max="26" width="11.5703125" style="71"/>
    <col min="27" max="27" width="12.42578125" style="71" bestFit="1" customWidth="1"/>
    <col min="28" max="16384" width="11.5703125" style="71"/>
  </cols>
  <sheetData>
    <row r="2" spans="1:27" s="60" customFormat="1" x14ac:dyDescent="0.3">
      <c r="A2" s="55" t="s">
        <v>14431</v>
      </c>
      <c r="B2" s="135" t="s">
        <v>14432</v>
      </c>
      <c r="C2" s="136"/>
      <c r="D2" s="135" t="s">
        <v>14433</v>
      </c>
      <c r="E2" s="136"/>
      <c r="F2" s="136"/>
      <c r="G2" s="56" t="s">
        <v>14434</v>
      </c>
      <c r="H2" s="57" t="s">
        <v>14435</v>
      </c>
      <c r="I2" s="58" t="s">
        <v>14436</v>
      </c>
      <c r="J2" s="137" t="s">
        <v>14437</v>
      </c>
      <c r="K2" s="138"/>
      <c r="L2" s="58" t="s">
        <v>14435</v>
      </c>
      <c r="M2" s="137" t="s">
        <v>14438</v>
      </c>
      <c r="N2" s="138"/>
      <c r="O2" s="137" t="s">
        <v>14439</v>
      </c>
      <c r="P2" s="138"/>
      <c r="Q2" s="138"/>
      <c r="R2" s="58" t="s">
        <v>14440</v>
      </c>
      <c r="S2" s="59"/>
      <c r="T2" s="59"/>
    </row>
    <row r="3" spans="1:27" s="60" customFormat="1" ht="26.85" customHeight="1" x14ac:dyDescent="0.3">
      <c r="A3" s="61" t="s">
        <v>14441</v>
      </c>
      <c r="B3" s="139" t="s">
        <v>10723</v>
      </c>
      <c r="C3" s="139"/>
      <c r="D3" s="62" t="s">
        <v>14442</v>
      </c>
      <c r="E3" s="63"/>
      <c r="F3" s="63"/>
      <c r="G3" s="64" t="s">
        <v>14443</v>
      </c>
      <c r="H3" s="65" t="s">
        <v>14444</v>
      </c>
      <c r="I3" s="58" t="s">
        <v>14445</v>
      </c>
      <c r="J3" s="140" t="s">
        <v>14445</v>
      </c>
      <c r="K3" s="140"/>
      <c r="L3" s="66" t="s">
        <v>14446</v>
      </c>
      <c r="M3" s="140" t="s">
        <v>14447</v>
      </c>
      <c r="N3" s="140"/>
      <c r="O3" s="140" t="s">
        <v>14448</v>
      </c>
      <c r="P3" s="140"/>
      <c r="Q3" s="140"/>
      <c r="R3" s="66" t="s">
        <v>14449</v>
      </c>
      <c r="S3" s="59"/>
      <c r="T3" s="59"/>
    </row>
    <row r="4" spans="1:27" ht="15" customHeight="1" x14ac:dyDescent="0.3">
      <c r="A4" s="133" t="s">
        <v>14450</v>
      </c>
      <c r="B4" s="127" t="s">
        <v>14451</v>
      </c>
      <c r="C4" s="127"/>
      <c r="D4" s="125" t="s">
        <v>14452</v>
      </c>
      <c r="E4" s="126"/>
      <c r="F4" s="126"/>
      <c r="G4" s="67" t="s">
        <v>14453</v>
      </c>
      <c r="H4" s="68">
        <v>44830</v>
      </c>
      <c r="I4" s="69">
        <v>100000</v>
      </c>
      <c r="J4" s="134">
        <v>50000</v>
      </c>
      <c r="K4" s="134"/>
      <c r="L4" s="69">
        <f t="shared" ref="L4:L67" ca="1" si="0">RANDBETWEEN(25000,100000)</f>
        <v>58855</v>
      </c>
      <c r="M4" s="124"/>
      <c r="N4" s="124"/>
      <c r="O4" s="124"/>
      <c r="P4" s="124"/>
      <c r="Q4" s="124"/>
      <c r="R4" s="69"/>
    </row>
    <row r="5" spans="1:27" x14ac:dyDescent="0.3">
      <c r="A5" s="131"/>
      <c r="B5" s="127" t="s">
        <v>14454</v>
      </c>
      <c r="C5" s="127" t="s">
        <v>14455</v>
      </c>
      <c r="D5" s="125" t="s">
        <v>14452</v>
      </c>
      <c r="E5" s="126"/>
      <c r="F5" s="126"/>
      <c r="G5" s="67" t="s">
        <v>14456</v>
      </c>
      <c r="H5" s="68">
        <v>43039</v>
      </c>
      <c r="I5" s="69">
        <v>100000</v>
      </c>
      <c r="J5" s="128">
        <v>100000</v>
      </c>
      <c r="K5" s="128"/>
      <c r="L5" s="69">
        <f t="shared" ca="1" si="0"/>
        <v>73116</v>
      </c>
      <c r="M5" s="124"/>
      <c r="N5" s="124"/>
      <c r="R5" s="69"/>
    </row>
    <row r="6" spans="1:27" x14ac:dyDescent="0.3">
      <c r="A6" s="125"/>
      <c r="B6" s="127" t="s">
        <v>14457</v>
      </c>
      <c r="C6" s="127" t="s">
        <v>14458</v>
      </c>
      <c r="D6" s="125" t="s">
        <v>14452</v>
      </c>
      <c r="E6" s="126"/>
      <c r="F6" s="126"/>
      <c r="G6" s="67" t="s">
        <v>14459</v>
      </c>
      <c r="H6" s="68">
        <v>44257</v>
      </c>
      <c r="I6" s="69">
        <v>100000</v>
      </c>
      <c r="J6" s="128">
        <v>100000</v>
      </c>
      <c r="K6" s="128"/>
      <c r="L6" s="69">
        <f t="shared" ca="1" si="0"/>
        <v>64607</v>
      </c>
      <c r="M6" s="124"/>
      <c r="N6" s="124"/>
      <c r="O6" s="124"/>
      <c r="P6" s="124"/>
      <c r="Q6" s="124"/>
      <c r="R6" s="69"/>
      <c r="AA6" s="73">
        <v>42917</v>
      </c>
    </row>
    <row r="7" spans="1:27" x14ac:dyDescent="0.3">
      <c r="A7" s="74" t="s">
        <v>14460</v>
      </c>
      <c r="B7" s="127" t="s">
        <v>14461</v>
      </c>
      <c r="C7" s="127" t="s">
        <v>14462</v>
      </c>
      <c r="D7" s="125" t="s">
        <v>14452</v>
      </c>
      <c r="E7" s="126"/>
      <c r="F7" s="126"/>
      <c r="G7" s="67" t="s">
        <v>14463</v>
      </c>
      <c r="H7" s="68">
        <v>45085</v>
      </c>
      <c r="I7" s="69">
        <v>50000</v>
      </c>
      <c r="J7" s="128">
        <v>100000</v>
      </c>
      <c r="K7" s="128"/>
      <c r="L7" s="69">
        <f t="shared" ca="1" si="0"/>
        <v>68289</v>
      </c>
      <c r="M7" s="124"/>
      <c r="N7" s="124"/>
      <c r="O7" s="124"/>
      <c r="P7" s="124"/>
      <c r="Q7" s="124"/>
      <c r="R7" s="69"/>
      <c r="AA7" s="73">
        <v>45657</v>
      </c>
    </row>
    <row r="8" spans="1:27" x14ac:dyDescent="0.3">
      <c r="A8" s="74" t="s">
        <v>14464</v>
      </c>
      <c r="B8" s="127" t="s">
        <v>14465</v>
      </c>
      <c r="C8" s="127" t="s">
        <v>14466</v>
      </c>
      <c r="D8" s="125" t="s">
        <v>14452</v>
      </c>
      <c r="E8" s="126"/>
      <c r="F8" s="126"/>
      <c r="G8" s="67" t="s">
        <v>14467</v>
      </c>
      <c r="H8" s="68">
        <v>45657</v>
      </c>
      <c r="I8" s="69">
        <v>10000</v>
      </c>
      <c r="J8" s="128">
        <v>50000</v>
      </c>
      <c r="K8" s="128"/>
      <c r="L8" s="69">
        <f t="shared" ca="1" si="0"/>
        <v>41112</v>
      </c>
      <c r="M8" s="124"/>
      <c r="N8" s="124"/>
      <c r="O8" s="124"/>
      <c r="P8" s="124"/>
      <c r="Q8" s="124"/>
      <c r="R8" s="69"/>
    </row>
    <row r="9" spans="1:27" x14ac:dyDescent="0.3">
      <c r="A9" s="74" t="s">
        <v>14468</v>
      </c>
      <c r="B9" s="127" t="s">
        <v>14469</v>
      </c>
      <c r="C9" s="127" t="s">
        <v>14470</v>
      </c>
      <c r="D9" s="125" t="s">
        <v>14452</v>
      </c>
      <c r="E9" s="126"/>
      <c r="F9" s="126"/>
      <c r="G9" s="67" t="s">
        <v>14471</v>
      </c>
      <c r="H9" s="68">
        <v>44858</v>
      </c>
      <c r="I9" s="69">
        <v>30000</v>
      </c>
      <c r="J9" s="128">
        <v>10000</v>
      </c>
      <c r="K9" s="128"/>
      <c r="L9" s="69">
        <f t="shared" ca="1" si="0"/>
        <v>52520</v>
      </c>
      <c r="M9" s="124"/>
      <c r="N9" s="124"/>
      <c r="O9" s="124"/>
      <c r="P9" s="124"/>
      <c r="Q9" s="124"/>
      <c r="R9" s="69"/>
    </row>
    <row r="10" spans="1:27" x14ac:dyDescent="0.3">
      <c r="A10" s="74" t="s">
        <v>14472</v>
      </c>
      <c r="B10" s="127" t="s">
        <v>14473</v>
      </c>
      <c r="C10" s="127" t="s">
        <v>14474</v>
      </c>
      <c r="D10" s="125" t="s">
        <v>14452</v>
      </c>
      <c r="E10" s="126"/>
      <c r="F10" s="126"/>
      <c r="G10" s="67" t="s">
        <v>14475</v>
      </c>
      <c r="H10" s="68">
        <v>44711</v>
      </c>
      <c r="I10" s="69">
        <v>50000</v>
      </c>
      <c r="J10" s="128">
        <v>30000</v>
      </c>
      <c r="K10" s="128"/>
      <c r="L10" s="69">
        <f t="shared" ca="1" si="0"/>
        <v>97907</v>
      </c>
      <c r="M10" s="124"/>
      <c r="N10" s="124"/>
      <c r="O10" s="124"/>
      <c r="P10" s="124"/>
      <c r="Q10" s="124"/>
      <c r="R10" s="69"/>
    </row>
    <row r="11" spans="1:27" x14ac:dyDescent="0.3">
      <c r="A11" s="125" t="s">
        <v>14476</v>
      </c>
      <c r="B11" s="127" t="s">
        <v>14477</v>
      </c>
      <c r="C11" s="127" t="s">
        <v>14478</v>
      </c>
      <c r="D11" s="125" t="s">
        <v>14452</v>
      </c>
      <c r="E11" s="126"/>
      <c r="F11" s="126"/>
      <c r="G11" s="67" t="s">
        <v>14479</v>
      </c>
      <c r="H11" s="68">
        <v>45536</v>
      </c>
      <c r="I11" s="69">
        <v>70000</v>
      </c>
      <c r="J11" s="128">
        <v>50000</v>
      </c>
      <c r="K11" s="128"/>
      <c r="L11" s="69">
        <f t="shared" ca="1" si="0"/>
        <v>36381</v>
      </c>
      <c r="M11" s="124"/>
      <c r="N11" s="124"/>
      <c r="O11" s="124"/>
      <c r="P11" s="124"/>
      <c r="Q11" s="124"/>
      <c r="R11" s="69"/>
    </row>
    <row r="12" spans="1:27" x14ac:dyDescent="0.3">
      <c r="A12" s="126"/>
      <c r="B12" s="127" t="s">
        <v>14480</v>
      </c>
      <c r="C12" s="127" t="s">
        <v>14481</v>
      </c>
      <c r="D12" s="125" t="s">
        <v>14452</v>
      </c>
      <c r="E12" s="126"/>
      <c r="F12" s="126"/>
      <c r="G12" s="67" t="s">
        <v>14479</v>
      </c>
      <c r="H12" s="68">
        <v>43150</v>
      </c>
      <c r="I12" s="69">
        <v>50000</v>
      </c>
      <c r="J12" s="128">
        <v>70000</v>
      </c>
      <c r="K12" s="128"/>
      <c r="L12" s="69">
        <f t="shared" ca="1" si="0"/>
        <v>46197</v>
      </c>
      <c r="M12" s="124"/>
      <c r="N12" s="124"/>
      <c r="O12" s="124"/>
      <c r="P12" s="124"/>
      <c r="Q12" s="124"/>
      <c r="R12" s="69"/>
    </row>
    <row r="13" spans="1:27" s="70" customFormat="1" x14ac:dyDescent="0.3">
      <c r="A13" s="74" t="s">
        <v>14482</v>
      </c>
      <c r="B13" s="127" t="s">
        <v>14483</v>
      </c>
      <c r="C13" s="127" t="s">
        <v>14484</v>
      </c>
      <c r="D13" s="125" t="s">
        <v>14452</v>
      </c>
      <c r="E13" s="126"/>
      <c r="F13" s="126"/>
      <c r="G13" s="67" t="s">
        <v>14485</v>
      </c>
      <c r="H13" s="68">
        <v>45381</v>
      </c>
      <c r="I13" s="69">
        <v>50000</v>
      </c>
      <c r="J13" s="128">
        <v>50000</v>
      </c>
      <c r="K13" s="128"/>
      <c r="L13" s="69">
        <f t="shared" ca="1" si="0"/>
        <v>92957</v>
      </c>
      <c r="M13" s="124"/>
      <c r="N13" s="124"/>
      <c r="O13" s="124"/>
      <c r="P13" s="124"/>
      <c r="Q13" s="124"/>
      <c r="R13" s="69"/>
      <c r="U13" s="71"/>
      <c r="V13" s="71"/>
      <c r="W13" s="71"/>
      <c r="X13" s="71"/>
      <c r="Y13" s="71"/>
      <c r="Z13" s="71"/>
      <c r="AA13" s="71"/>
    </row>
    <row r="14" spans="1:27" s="70" customFormat="1" x14ac:dyDescent="0.3">
      <c r="A14" s="125" t="s">
        <v>14486</v>
      </c>
      <c r="B14" s="127" t="s">
        <v>14487</v>
      </c>
      <c r="C14" s="127" t="s">
        <v>14488</v>
      </c>
      <c r="D14" s="125" t="s">
        <v>14452</v>
      </c>
      <c r="E14" s="126"/>
      <c r="F14" s="126"/>
      <c r="G14" s="67" t="s">
        <v>14489</v>
      </c>
      <c r="H14" s="68">
        <v>44475</v>
      </c>
      <c r="I14" s="69">
        <v>100000</v>
      </c>
      <c r="J14" s="128">
        <v>50000</v>
      </c>
      <c r="K14" s="128"/>
      <c r="L14" s="69">
        <f t="shared" ca="1" si="0"/>
        <v>43464</v>
      </c>
      <c r="M14" s="124"/>
      <c r="N14" s="124"/>
      <c r="O14" s="124"/>
      <c r="P14" s="124"/>
      <c r="Q14" s="124"/>
      <c r="R14" s="69"/>
      <c r="U14" s="71"/>
      <c r="V14" s="71"/>
      <c r="W14" s="71"/>
      <c r="X14" s="71"/>
      <c r="Y14" s="71"/>
      <c r="Z14" s="71"/>
      <c r="AA14" s="71"/>
    </row>
    <row r="15" spans="1:27" s="70" customFormat="1" x14ac:dyDescent="0.3">
      <c r="A15" s="126"/>
      <c r="B15" s="127" t="s">
        <v>14490</v>
      </c>
      <c r="C15" s="127" t="s">
        <v>14491</v>
      </c>
      <c r="D15" s="125" t="s">
        <v>14452</v>
      </c>
      <c r="E15" s="126"/>
      <c r="F15" s="126"/>
      <c r="G15" s="67" t="s">
        <v>14492</v>
      </c>
      <c r="H15" s="68">
        <v>43708</v>
      </c>
      <c r="I15" s="69">
        <v>255000</v>
      </c>
      <c r="J15" s="128">
        <v>100000</v>
      </c>
      <c r="K15" s="128"/>
      <c r="L15" s="69">
        <f t="shared" ca="1" si="0"/>
        <v>39108</v>
      </c>
      <c r="M15" s="124"/>
      <c r="N15" s="124"/>
      <c r="O15" s="124"/>
      <c r="P15" s="124"/>
      <c r="Q15" s="124"/>
      <c r="R15" s="69"/>
      <c r="U15" s="71"/>
      <c r="V15" s="71"/>
      <c r="W15" s="71"/>
      <c r="X15" s="71"/>
      <c r="Y15" s="71"/>
      <c r="Z15" s="71"/>
      <c r="AA15" s="71"/>
    </row>
    <row r="16" spans="1:27" s="70" customFormat="1" x14ac:dyDescent="0.3">
      <c r="A16" s="74" t="s">
        <v>14493</v>
      </c>
      <c r="B16" s="127" t="s">
        <v>14494</v>
      </c>
      <c r="C16" s="127" t="s">
        <v>14495</v>
      </c>
      <c r="D16" s="125" t="s">
        <v>14496</v>
      </c>
      <c r="E16" s="126"/>
      <c r="F16" s="126"/>
      <c r="G16" s="67" t="s">
        <v>14497</v>
      </c>
      <c r="H16" s="68">
        <v>43583</v>
      </c>
      <c r="I16" s="69">
        <v>90000</v>
      </c>
      <c r="J16" s="128">
        <v>255000</v>
      </c>
      <c r="K16" s="128"/>
      <c r="L16" s="69">
        <f t="shared" ca="1" si="0"/>
        <v>69696</v>
      </c>
      <c r="M16" s="124"/>
      <c r="N16" s="124"/>
      <c r="O16" s="124"/>
      <c r="P16" s="124"/>
      <c r="Q16" s="124"/>
      <c r="R16" s="69"/>
      <c r="U16" s="71"/>
      <c r="V16" s="71"/>
      <c r="W16" s="71"/>
      <c r="X16" s="71"/>
      <c r="Y16" s="71"/>
      <c r="Z16" s="71"/>
      <c r="AA16" s="71"/>
    </row>
    <row r="17" spans="1:27" s="70" customFormat="1" x14ac:dyDescent="0.3">
      <c r="A17" s="125" t="s">
        <v>14498</v>
      </c>
      <c r="B17" s="127" t="s">
        <v>14499</v>
      </c>
      <c r="C17" s="127" t="s">
        <v>14500</v>
      </c>
      <c r="D17" s="125" t="s">
        <v>14452</v>
      </c>
      <c r="E17" s="126"/>
      <c r="F17" s="126"/>
      <c r="G17" s="67" t="s">
        <v>14501</v>
      </c>
      <c r="H17" s="68">
        <v>43404</v>
      </c>
      <c r="I17" s="69">
        <v>100000</v>
      </c>
      <c r="J17" s="128">
        <v>90000</v>
      </c>
      <c r="K17" s="128"/>
      <c r="L17" s="69">
        <f t="shared" ca="1" si="0"/>
        <v>83121</v>
      </c>
      <c r="M17" s="124"/>
      <c r="N17" s="124"/>
      <c r="O17" s="124"/>
      <c r="P17" s="124"/>
      <c r="Q17" s="124"/>
      <c r="R17" s="69"/>
      <c r="U17" s="71"/>
      <c r="V17" s="71"/>
      <c r="W17" s="71"/>
      <c r="X17" s="71"/>
      <c r="Y17" s="71"/>
      <c r="Z17" s="71"/>
      <c r="AA17" s="71"/>
    </row>
    <row r="18" spans="1:27" s="70" customFormat="1" x14ac:dyDescent="0.3">
      <c r="A18" s="126"/>
      <c r="B18" s="127" t="s">
        <v>14502</v>
      </c>
      <c r="C18" s="127" t="s">
        <v>14503</v>
      </c>
      <c r="D18" s="125" t="s">
        <v>14452</v>
      </c>
      <c r="E18" s="126"/>
      <c r="F18" s="126"/>
      <c r="G18" s="67" t="s">
        <v>14504</v>
      </c>
      <c r="H18" s="68">
        <v>43266</v>
      </c>
      <c r="I18" s="69">
        <v>80000</v>
      </c>
      <c r="J18" s="128">
        <v>100000</v>
      </c>
      <c r="K18" s="128"/>
      <c r="L18" s="69">
        <f t="shared" ca="1" si="0"/>
        <v>95877</v>
      </c>
      <c r="M18" s="124"/>
      <c r="N18" s="124"/>
      <c r="O18" s="124"/>
      <c r="P18" s="124"/>
      <c r="Q18" s="124"/>
      <c r="R18" s="69"/>
      <c r="U18" s="71"/>
      <c r="V18" s="71"/>
      <c r="W18" s="71"/>
      <c r="X18" s="71"/>
      <c r="Y18" s="71"/>
      <c r="Z18" s="71"/>
      <c r="AA18" s="71"/>
    </row>
    <row r="19" spans="1:27" s="70" customFormat="1" x14ac:dyDescent="0.3">
      <c r="A19" s="125" t="s">
        <v>14505</v>
      </c>
      <c r="B19" s="127" t="s">
        <v>14506</v>
      </c>
      <c r="C19" s="127" t="s">
        <v>14507</v>
      </c>
      <c r="D19" s="125" t="s">
        <v>14452</v>
      </c>
      <c r="E19" s="126"/>
      <c r="F19" s="126"/>
      <c r="G19" s="67" t="s">
        <v>14508</v>
      </c>
      <c r="H19" s="68">
        <v>45674</v>
      </c>
      <c r="I19" s="69">
        <v>100000</v>
      </c>
      <c r="J19" s="128">
        <v>80000</v>
      </c>
      <c r="K19" s="128"/>
      <c r="L19" s="69">
        <f t="shared" ca="1" si="0"/>
        <v>27396</v>
      </c>
      <c r="M19" s="124"/>
      <c r="N19" s="124"/>
      <c r="O19" s="124"/>
      <c r="P19" s="124"/>
      <c r="Q19" s="124"/>
      <c r="R19" s="69"/>
      <c r="U19" s="71"/>
      <c r="V19" s="71"/>
      <c r="W19" s="71"/>
      <c r="X19" s="71"/>
      <c r="Y19" s="71"/>
      <c r="Z19" s="71"/>
      <c r="AA19" s="71"/>
    </row>
    <row r="20" spans="1:27" s="70" customFormat="1" x14ac:dyDescent="0.3">
      <c r="A20" s="132"/>
      <c r="B20" s="127" t="s">
        <v>14509</v>
      </c>
      <c r="C20" s="127" t="s">
        <v>14510</v>
      </c>
      <c r="D20" s="125" t="s">
        <v>14452</v>
      </c>
      <c r="E20" s="126"/>
      <c r="F20" s="126"/>
      <c r="G20" s="67" t="s">
        <v>14511</v>
      </c>
      <c r="H20" s="68">
        <v>43162</v>
      </c>
      <c r="I20" s="69">
        <v>100000</v>
      </c>
      <c r="J20" s="128">
        <v>100000</v>
      </c>
      <c r="K20" s="128"/>
      <c r="L20" s="69">
        <f t="shared" ca="1" si="0"/>
        <v>31920</v>
      </c>
      <c r="M20" s="124"/>
      <c r="N20" s="124"/>
      <c r="O20" s="124"/>
      <c r="P20" s="124"/>
      <c r="Q20" s="124"/>
      <c r="R20" s="69"/>
      <c r="U20" s="71"/>
      <c r="V20" s="71"/>
      <c r="W20" s="71"/>
      <c r="X20" s="71"/>
      <c r="Y20" s="71"/>
      <c r="Z20" s="71"/>
      <c r="AA20" s="71"/>
    </row>
    <row r="21" spans="1:27" s="70" customFormat="1" x14ac:dyDescent="0.3">
      <c r="A21" s="126"/>
      <c r="B21" s="127" t="s">
        <v>14512</v>
      </c>
      <c r="C21" s="127" t="s">
        <v>14513</v>
      </c>
      <c r="D21" s="125" t="s">
        <v>14452</v>
      </c>
      <c r="E21" s="126"/>
      <c r="F21" s="126"/>
      <c r="G21" s="67" t="s">
        <v>14514</v>
      </c>
      <c r="H21" s="68">
        <v>43146</v>
      </c>
      <c r="I21" s="69">
        <v>100000</v>
      </c>
      <c r="J21" s="128">
        <v>100000</v>
      </c>
      <c r="K21" s="128"/>
      <c r="L21" s="69">
        <f t="shared" ca="1" si="0"/>
        <v>79732</v>
      </c>
      <c r="M21" s="124"/>
      <c r="N21" s="124"/>
      <c r="O21" s="124"/>
      <c r="P21" s="124"/>
      <c r="Q21" s="124"/>
      <c r="R21" s="69"/>
      <c r="U21" s="71"/>
      <c r="V21" s="71"/>
      <c r="W21" s="71"/>
      <c r="X21" s="71"/>
      <c r="Y21" s="71"/>
      <c r="Z21" s="71"/>
      <c r="AA21" s="71"/>
    </row>
    <row r="22" spans="1:27" s="70" customFormat="1" x14ac:dyDescent="0.3">
      <c r="A22" s="125" t="s">
        <v>14515</v>
      </c>
      <c r="B22" s="127" t="s">
        <v>14516</v>
      </c>
      <c r="C22" s="127" t="s">
        <v>14517</v>
      </c>
      <c r="D22" s="125" t="s">
        <v>14452</v>
      </c>
      <c r="E22" s="126"/>
      <c r="F22" s="126"/>
      <c r="G22" s="67" t="s">
        <v>14518</v>
      </c>
      <c r="H22" s="68">
        <v>44137</v>
      </c>
      <c r="I22" s="69">
        <v>100000</v>
      </c>
      <c r="J22" s="128">
        <v>100000</v>
      </c>
      <c r="K22" s="128"/>
      <c r="L22" s="69">
        <f t="shared" ca="1" si="0"/>
        <v>61316</v>
      </c>
      <c r="M22" s="124"/>
      <c r="N22" s="124"/>
      <c r="O22" s="124"/>
      <c r="P22" s="124"/>
      <c r="Q22" s="124"/>
      <c r="R22" s="69"/>
      <c r="U22" s="71"/>
      <c r="V22" s="71"/>
      <c r="W22" s="71"/>
      <c r="X22" s="71"/>
      <c r="Y22" s="71"/>
      <c r="Z22" s="71"/>
      <c r="AA22" s="71"/>
    </row>
    <row r="23" spans="1:27" s="70" customFormat="1" x14ac:dyDescent="0.3">
      <c r="A23" s="132"/>
      <c r="B23" s="127" t="s">
        <v>14519</v>
      </c>
      <c r="C23" s="127" t="s">
        <v>14520</v>
      </c>
      <c r="D23" s="125" t="s">
        <v>14452</v>
      </c>
      <c r="E23" s="126"/>
      <c r="F23" s="126"/>
      <c r="G23" s="67" t="s">
        <v>14521</v>
      </c>
      <c r="H23" s="68">
        <v>45036</v>
      </c>
      <c r="I23" s="69">
        <v>200000</v>
      </c>
      <c r="J23" s="128">
        <v>100000</v>
      </c>
      <c r="K23" s="128"/>
      <c r="L23" s="69">
        <f t="shared" ca="1" si="0"/>
        <v>64148</v>
      </c>
      <c r="M23" s="124"/>
      <c r="N23" s="124"/>
      <c r="O23" s="124"/>
      <c r="P23" s="124"/>
      <c r="Q23" s="124"/>
      <c r="R23" s="69"/>
      <c r="U23" s="71"/>
      <c r="V23" s="71"/>
      <c r="W23" s="71"/>
      <c r="X23" s="71"/>
      <c r="Y23" s="71"/>
      <c r="Z23" s="71"/>
      <c r="AA23" s="71"/>
    </row>
    <row r="24" spans="1:27" s="70" customFormat="1" x14ac:dyDescent="0.3">
      <c r="A24" s="132"/>
      <c r="B24" s="127" t="s">
        <v>14522</v>
      </c>
      <c r="C24" s="127" t="s">
        <v>14523</v>
      </c>
      <c r="D24" s="125" t="s">
        <v>14452</v>
      </c>
      <c r="E24" s="126"/>
      <c r="F24" s="126"/>
      <c r="G24" s="67" t="s">
        <v>14524</v>
      </c>
      <c r="H24" s="68">
        <v>44336</v>
      </c>
      <c r="I24" s="69">
        <v>100000</v>
      </c>
      <c r="J24" s="128">
        <v>200000</v>
      </c>
      <c r="K24" s="128"/>
      <c r="L24" s="69">
        <f t="shared" ca="1" si="0"/>
        <v>44188</v>
      </c>
      <c r="M24" s="124"/>
      <c r="N24" s="124"/>
      <c r="O24" s="124"/>
      <c r="P24" s="124"/>
      <c r="Q24" s="124"/>
      <c r="R24" s="69"/>
      <c r="U24" s="71"/>
      <c r="V24" s="71"/>
      <c r="W24" s="71"/>
      <c r="X24" s="71"/>
      <c r="Y24" s="71"/>
      <c r="Z24" s="71"/>
      <c r="AA24" s="71"/>
    </row>
    <row r="25" spans="1:27" s="70" customFormat="1" x14ac:dyDescent="0.3">
      <c r="A25" s="132"/>
      <c r="B25" s="127" t="s">
        <v>14525</v>
      </c>
      <c r="C25" s="127" t="s">
        <v>14526</v>
      </c>
      <c r="D25" s="125" t="s">
        <v>14452</v>
      </c>
      <c r="E25" s="126"/>
      <c r="F25" s="126"/>
      <c r="G25" s="67" t="s">
        <v>14527</v>
      </c>
      <c r="H25" s="68">
        <v>43210</v>
      </c>
      <c r="I25" s="69">
        <v>200000</v>
      </c>
      <c r="J25" s="128">
        <v>100000</v>
      </c>
      <c r="K25" s="128"/>
      <c r="L25" s="69">
        <f t="shared" ca="1" si="0"/>
        <v>29443</v>
      </c>
      <c r="M25" s="124"/>
      <c r="N25" s="124"/>
      <c r="O25" s="124"/>
      <c r="P25" s="124"/>
      <c r="Q25" s="124"/>
      <c r="R25" s="69"/>
      <c r="U25" s="71"/>
      <c r="V25" s="71"/>
      <c r="W25" s="71"/>
      <c r="X25" s="71"/>
      <c r="Y25" s="71"/>
      <c r="Z25" s="71"/>
      <c r="AA25" s="71"/>
    </row>
    <row r="26" spans="1:27" s="70" customFormat="1" x14ac:dyDescent="0.3">
      <c r="A26" s="132"/>
      <c r="B26" s="127" t="s">
        <v>14528</v>
      </c>
      <c r="C26" s="127" t="s">
        <v>14529</v>
      </c>
      <c r="D26" s="125" t="s">
        <v>14530</v>
      </c>
      <c r="E26" s="126"/>
      <c r="F26" s="126"/>
      <c r="G26" s="67" t="s">
        <v>14531</v>
      </c>
      <c r="H26" s="68">
        <v>44232</v>
      </c>
      <c r="I26" s="69">
        <v>500000</v>
      </c>
      <c r="J26" s="128">
        <v>200000</v>
      </c>
      <c r="K26" s="128"/>
      <c r="L26" s="69">
        <f t="shared" ca="1" si="0"/>
        <v>76898</v>
      </c>
      <c r="M26" s="124"/>
      <c r="N26" s="124"/>
      <c r="O26" s="124"/>
      <c r="P26" s="124"/>
      <c r="Q26" s="124"/>
      <c r="R26" s="69"/>
      <c r="U26" s="71"/>
      <c r="V26" s="71"/>
      <c r="W26" s="71"/>
      <c r="X26" s="71"/>
      <c r="Y26" s="71"/>
      <c r="Z26" s="71"/>
      <c r="AA26" s="71"/>
    </row>
    <row r="27" spans="1:27" s="70" customFormat="1" x14ac:dyDescent="0.3">
      <c r="A27" s="126"/>
      <c r="B27" s="127" t="s">
        <v>14532</v>
      </c>
      <c r="C27" s="127" t="s">
        <v>14533</v>
      </c>
      <c r="D27" s="125" t="s">
        <v>14534</v>
      </c>
      <c r="E27" s="126"/>
      <c r="F27" s="126"/>
      <c r="G27" s="67" t="s">
        <v>14535</v>
      </c>
      <c r="H27" s="68">
        <v>45194</v>
      </c>
      <c r="I27" s="69">
        <v>200000</v>
      </c>
      <c r="J27" s="128">
        <v>500000</v>
      </c>
      <c r="K27" s="128"/>
      <c r="L27" s="69">
        <f t="shared" ca="1" si="0"/>
        <v>47366</v>
      </c>
      <c r="M27" s="124"/>
      <c r="N27" s="124"/>
      <c r="O27" s="124"/>
      <c r="P27" s="124"/>
      <c r="Q27" s="124"/>
      <c r="R27" s="69"/>
      <c r="U27" s="71"/>
      <c r="V27" s="71"/>
      <c r="W27" s="71"/>
      <c r="X27" s="71"/>
      <c r="Y27" s="71"/>
      <c r="Z27" s="71"/>
      <c r="AA27" s="71"/>
    </row>
    <row r="28" spans="1:27" s="70" customFormat="1" x14ac:dyDescent="0.3">
      <c r="A28" s="130" t="s">
        <v>14536</v>
      </c>
      <c r="B28" s="127" t="s">
        <v>14537</v>
      </c>
      <c r="C28" s="127" t="s">
        <v>14538</v>
      </c>
      <c r="D28" s="125" t="s">
        <v>14496</v>
      </c>
      <c r="E28" s="126"/>
      <c r="F28" s="126"/>
      <c r="G28" s="67" t="s">
        <v>14539</v>
      </c>
      <c r="H28" s="68">
        <v>43508</v>
      </c>
      <c r="I28" s="69">
        <v>40000</v>
      </c>
      <c r="J28" s="128">
        <v>200000</v>
      </c>
      <c r="K28" s="128"/>
      <c r="L28" s="69">
        <f t="shared" ca="1" si="0"/>
        <v>85373</v>
      </c>
      <c r="M28" s="124"/>
      <c r="N28" s="124"/>
      <c r="O28" s="124"/>
      <c r="P28" s="124"/>
      <c r="Q28" s="124"/>
      <c r="R28" s="69"/>
      <c r="U28" s="71"/>
      <c r="V28" s="71"/>
      <c r="W28" s="71"/>
      <c r="X28" s="71"/>
      <c r="Y28" s="71"/>
      <c r="Z28" s="71"/>
      <c r="AA28" s="71"/>
    </row>
    <row r="29" spans="1:27" s="70" customFormat="1" x14ac:dyDescent="0.3">
      <c r="A29" s="125"/>
      <c r="B29" s="127" t="s">
        <v>14540</v>
      </c>
      <c r="C29" s="127" t="s">
        <v>14541</v>
      </c>
      <c r="D29" s="125" t="s">
        <v>14452</v>
      </c>
      <c r="E29" s="126"/>
      <c r="F29" s="126"/>
      <c r="G29" s="67" t="s">
        <v>14542</v>
      </c>
      <c r="H29" s="68">
        <v>43611</v>
      </c>
      <c r="I29" s="69">
        <v>100000</v>
      </c>
      <c r="J29" s="128">
        <v>40000</v>
      </c>
      <c r="K29" s="128"/>
      <c r="L29" s="69">
        <f t="shared" ca="1" si="0"/>
        <v>87337</v>
      </c>
      <c r="M29" s="124"/>
      <c r="N29" s="124"/>
      <c r="O29" s="124"/>
      <c r="P29" s="124"/>
      <c r="Q29" s="124"/>
      <c r="R29" s="69"/>
      <c r="U29" s="71"/>
      <c r="V29" s="71"/>
      <c r="W29" s="71"/>
      <c r="X29" s="71"/>
      <c r="Y29" s="71"/>
      <c r="Z29" s="71"/>
      <c r="AA29" s="71"/>
    </row>
    <row r="30" spans="1:27" s="70" customFormat="1" x14ac:dyDescent="0.3">
      <c r="A30" s="125" t="s">
        <v>14543</v>
      </c>
      <c r="B30" s="127" t="s">
        <v>14544</v>
      </c>
      <c r="C30" s="127" t="s">
        <v>14545</v>
      </c>
      <c r="D30" s="125" t="s">
        <v>14452</v>
      </c>
      <c r="E30" s="126"/>
      <c r="F30" s="126"/>
      <c r="G30" s="67" t="s">
        <v>14546</v>
      </c>
      <c r="H30" s="68">
        <v>45306</v>
      </c>
      <c r="I30" s="69">
        <v>100000</v>
      </c>
      <c r="J30" s="128">
        <v>100000</v>
      </c>
      <c r="K30" s="128"/>
      <c r="L30" s="69">
        <f t="shared" ca="1" si="0"/>
        <v>80560</v>
      </c>
      <c r="M30" s="124"/>
      <c r="N30" s="124"/>
      <c r="O30" s="124"/>
      <c r="P30" s="124"/>
      <c r="Q30" s="124"/>
      <c r="R30" s="69"/>
      <c r="U30" s="71"/>
      <c r="V30" s="71"/>
      <c r="W30" s="71"/>
      <c r="X30" s="71"/>
      <c r="Y30" s="71"/>
      <c r="Z30" s="71"/>
      <c r="AA30" s="71"/>
    </row>
    <row r="31" spans="1:27" s="70" customFormat="1" x14ac:dyDescent="0.3">
      <c r="A31" s="126"/>
      <c r="B31" s="127" t="s">
        <v>14547</v>
      </c>
      <c r="C31" s="127" t="s">
        <v>14548</v>
      </c>
      <c r="D31" s="125" t="s">
        <v>14452</v>
      </c>
      <c r="E31" s="126"/>
      <c r="F31" s="126"/>
      <c r="G31" s="67" t="s">
        <v>14549</v>
      </c>
      <c r="H31" s="68">
        <v>44026</v>
      </c>
      <c r="I31" s="69">
        <v>100000</v>
      </c>
      <c r="J31" s="128">
        <v>100000</v>
      </c>
      <c r="K31" s="128"/>
      <c r="L31" s="69">
        <f t="shared" ca="1" si="0"/>
        <v>31919</v>
      </c>
      <c r="M31" s="124"/>
      <c r="N31" s="124"/>
      <c r="O31" s="124"/>
      <c r="P31" s="124"/>
      <c r="Q31" s="124"/>
      <c r="R31" s="69"/>
      <c r="U31" s="71"/>
      <c r="V31" s="71"/>
      <c r="W31" s="71"/>
      <c r="X31" s="71"/>
      <c r="Y31" s="71"/>
      <c r="Z31" s="71"/>
      <c r="AA31" s="71"/>
    </row>
    <row r="32" spans="1:27" s="70" customFormat="1" x14ac:dyDescent="0.3">
      <c r="A32" s="74"/>
      <c r="B32" s="127" t="s">
        <v>14544</v>
      </c>
      <c r="C32" s="127" t="s">
        <v>14550</v>
      </c>
      <c r="D32" s="125" t="s">
        <v>14452</v>
      </c>
      <c r="E32" s="126"/>
      <c r="F32" s="126"/>
      <c r="G32" s="67" t="s">
        <v>14551</v>
      </c>
      <c r="H32" s="68">
        <v>44253</v>
      </c>
      <c r="I32" s="69">
        <v>150000</v>
      </c>
      <c r="J32" s="128">
        <v>100000</v>
      </c>
      <c r="K32" s="128"/>
      <c r="L32" s="69">
        <f t="shared" ca="1" si="0"/>
        <v>64904</v>
      </c>
      <c r="M32" s="124"/>
      <c r="N32" s="124"/>
      <c r="O32" s="124"/>
      <c r="P32" s="124"/>
      <c r="Q32" s="124"/>
      <c r="R32" s="69"/>
      <c r="U32" s="71"/>
      <c r="V32" s="71"/>
      <c r="W32" s="71"/>
      <c r="X32" s="71"/>
      <c r="Y32" s="71"/>
      <c r="Z32" s="71"/>
      <c r="AA32" s="71"/>
    </row>
    <row r="33" spans="1:27" s="70" customFormat="1" x14ac:dyDescent="0.3">
      <c r="A33" s="125" t="s">
        <v>14552</v>
      </c>
      <c r="B33" s="127" t="s">
        <v>14553</v>
      </c>
      <c r="C33" s="127" t="s">
        <v>14554</v>
      </c>
      <c r="D33" s="125" t="s">
        <v>14534</v>
      </c>
      <c r="E33" s="126"/>
      <c r="F33" s="126"/>
      <c r="G33" s="67" t="s">
        <v>14555</v>
      </c>
      <c r="H33" s="68">
        <v>44936</v>
      </c>
      <c r="I33" s="69">
        <v>50000</v>
      </c>
      <c r="J33" s="128">
        <v>50000</v>
      </c>
      <c r="K33" s="128"/>
      <c r="L33" s="69">
        <f t="shared" ca="1" si="0"/>
        <v>88837</v>
      </c>
      <c r="M33" s="124"/>
      <c r="N33" s="124"/>
      <c r="O33" s="124"/>
      <c r="P33" s="124"/>
      <c r="Q33" s="124"/>
      <c r="R33" s="69"/>
      <c r="U33" s="71"/>
      <c r="V33" s="71"/>
      <c r="W33" s="71"/>
      <c r="X33" s="71"/>
      <c r="Y33" s="71"/>
      <c r="Z33" s="71"/>
      <c r="AA33" s="71"/>
    </row>
    <row r="34" spans="1:27" s="70" customFormat="1" x14ac:dyDescent="0.3">
      <c r="A34" s="126"/>
      <c r="B34" s="127" t="s">
        <v>14556</v>
      </c>
      <c r="C34" s="127" t="s">
        <v>14557</v>
      </c>
      <c r="D34" s="125" t="s">
        <v>14452</v>
      </c>
      <c r="E34" s="126"/>
      <c r="F34" s="126"/>
      <c r="G34" s="67" t="s">
        <v>14558</v>
      </c>
      <c r="H34" s="68">
        <v>44672</v>
      </c>
      <c r="I34" s="69">
        <v>100000</v>
      </c>
      <c r="J34" s="128">
        <v>50000</v>
      </c>
      <c r="K34" s="128"/>
      <c r="L34" s="69">
        <f t="shared" ca="1" si="0"/>
        <v>29510</v>
      </c>
      <c r="M34" s="124"/>
      <c r="N34" s="124"/>
      <c r="O34" s="124"/>
      <c r="P34" s="124"/>
      <c r="Q34" s="124"/>
      <c r="R34" s="69"/>
      <c r="U34" s="71"/>
      <c r="V34" s="71"/>
      <c r="W34" s="71"/>
      <c r="X34" s="71"/>
      <c r="Y34" s="71"/>
      <c r="Z34" s="71"/>
      <c r="AA34" s="71"/>
    </row>
    <row r="35" spans="1:27" s="70" customFormat="1" x14ac:dyDescent="0.3">
      <c r="A35" s="130" t="s">
        <v>14559</v>
      </c>
      <c r="B35" s="127" t="s">
        <v>14560</v>
      </c>
      <c r="C35" s="127" t="s">
        <v>14561</v>
      </c>
      <c r="D35" s="125" t="s">
        <v>14452</v>
      </c>
      <c r="E35" s="126"/>
      <c r="F35" s="126"/>
      <c r="G35" s="67" t="s">
        <v>14562</v>
      </c>
      <c r="H35" s="68">
        <v>44262</v>
      </c>
      <c r="I35" s="69">
        <v>100000</v>
      </c>
      <c r="J35" s="128">
        <v>100000</v>
      </c>
      <c r="K35" s="128"/>
      <c r="L35" s="69">
        <f t="shared" ca="1" si="0"/>
        <v>58612</v>
      </c>
      <c r="M35" s="124"/>
      <c r="N35" s="124"/>
      <c r="O35" s="124"/>
      <c r="P35" s="124"/>
      <c r="Q35" s="124"/>
      <c r="R35" s="69"/>
      <c r="U35" s="71"/>
      <c r="V35" s="71"/>
      <c r="W35" s="71"/>
      <c r="X35" s="71"/>
      <c r="Y35" s="71"/>
      <c r="Z35" s="71"/>
      <c r="AA35" s="71"/>
    </row>
    <row r="36" spans="1:27" s="70" customFormat="1" x14ac:dyDescent="0.3">
      <c r="A36" s="131"/>
      <c r="B36" s="127" t="s">
        <v>14563</v>
      </c>
      <c r="C36" s="127" t="s">
        <v>14564</v>
      </c>
      <c r="D36" s="125" t="s">
        <v>14452</v>
      </c>
      <c r="E36" s="126"/>
      <c r="F36" s="126"/>
      <c r="G36" s="67" t="s">
        <v>14565</v>
      </c>
      <c r="H36" s="68">
        <v>44402</v>
      </c>
      <c r="I36" s="69">
        <v>100000</v>
      </c>
      <c r="J36" s="128">
        <v>100000</v>
      </c>
      <c r="K36" s="128"/>
      <c r="L36" s="69">
        <f t="shared" ca="1" si="0"/>
        <v>96569</v>
      </c>
      <c r="M36" s="124"/>
      <c r="N36" s="124"/>
      <c r="O36" s="124"/>
      <c r="P36" s="124"/>
      <c r="Q36" s="124"/>
      <c r="R36" s="69"/>
      <c r="U36" s="71"/>
      <c r="V36" s="71"/>
      <c r="W36" s="71"/>
      <c r="X36" s="71"/>
      <c r="Y36" s="71"/>
      <c r="Z36" s="71"/>
      <c r="AA36" s="71"/>
    </row>
    <row r="37" spans="1:27" s="70" customFormat="1" x14ac:dyDescent="0.3">
      <c r="A37" s="131"/>
      <c r="B37" s="127" t="s">
        <v>14566</v>
      </c>
      <c r="C37" s="127" t="s">
        <v>14567</v>
      </c>
      <c r="D37" s="125" t="s">
        <v>14452</v>
      </c>
      <c r="E37" s="126"/>
      <c r="F37" s="126"/>
      <c r="G37" s="67" t="s">
        <v>14568</v>
      </c>
      <c r="H37" s="68">
        <v>45527</v>
      </c>
      <c r="I37" s="69">
        <v>100000</v>
      </c>
      <c r="J37" s="128">
        <v>100000</v>
      </c>
      <c r="K37" s="128"/>
      <c r="L37" s="69">
        <f t="shared" ca="1" si="0"/>
        <v>47820</v>
      </c>
      <c r="M37" s="124"/>
      <c r="N37" s="124"/>
      <c r="O37" s="124"/>
      <c r="P37" s="124"/>
      <c r="Q37" s="124"/>
      <c r="R37" s="69"/>
      <c r="U37" s="71"/>
      <c r="V37" s="71"/>
      <c r="W37" s="71"/>
      <c r="X37" s="71"/>
      <c r="Y37" s="71"/>
      <c r="Z37" s="71"/>
      <c r="AA37" s="71"/>
    </row>
    <row r="38" spans="1:27" s="70" customFormat="1" x14ac:dyDescent="0.3">
      <c r="A38" s="131"/>
      <c r="B38" s="127" t="s">
        <v>14569</v>
      </c>
      <c r="C38" s="127" t="s">
        <v>14570</v>
      </c>
      <c r="D38" s="125" t="s">
        <v>14452</v>
      </c>
      <c r="E38" s="126"/>
      <c r="F38" s="126"/>
      <c r="G38" s="67" t="s">
        <v>14571</v>
      </c>
      <c r="H38" s="68">
        <v>43514</v>
      </c>
      <c r="I38" s="69">
        <v>100000</v>
      </c>
      <c r="J38" s="128">
        <v>100000</v>
      </c>
      <c r="K38" s="128"/>
      <c r="L38" s="69">
        <f t="shared" ca="1" si="0"/>
        <v>89409</v>
      </c>
      <c r="M38" s="124"/>
      <c r="N38" s="124"/>
      <c r="O38" s="124"/>
      <c r="P38" s="124"/>
      <c r="Q38" s="124"/>
      <c r="R38" s="69"/>
      <c r="U38" s="71"/>
      <c r="V38" s="71"/>
      <c r="W38" s="71"/>
      <c r="X38" s="71"/>
      <c r="Y38" s="71"/>
      <c r="Z38" s="71"/>
      <c r="AA38" s="71"/>
    </row>
    <row r="39" spans="1:27" s="70" customFormat="1" x14ac:dyDescent="0.3">
      <c r="A39" s="131"/>
      <c r="B39" s="127" t="s">
        <v>14572</v>
      </c>
      <c r="C39" s="127" t="s">
        <v>14573</v>
      </c>
      <c r="D39" s="125" t="s">
        <v>14452</v>
      </c>
      <c r="E39" s="126"/>
      <c r="F39" s="126"/>
      <c r="G39" s="67" t="s">
        <v>14574</v>
      </c>
      <c r="H39" s="68">
        <v>45244</v>
      </c>
      <c r="I39" s="69">
        <v>40000</v>
      </c>
      <c r="J39" s="128">
        <v>100000</v>
      </c>
      <c r="K39" s="128"/>
      <c r="L39" s="69">
        <f t="shared" ca="1" si="0"/>
        <v>75257</v>
      </c>
      <c r="M39" s="124"/>
      <c r="N39" s="124"/>
      <c r="O39" s="124"/>
      <c r="P39" s="124"/>
      <c r="Q39" s="124"/>
      <c r="R39" s="69"/>
      <c r="U39" s="71"/>
      <c r="V39" s="71"/>
      <c r="W39" s="71"/>
      <c r="X39" s="71"/>
      <c r="Y39" s="71"/>
      <c r="Z39" s="71"/>
      <c r="AA39" s="71"/>
    </row>
    <row r="40" spans="1:27" s="70" customFormat="1" x14ac:dyDescent="0.3">
      <c r="A40" s="131"/>
      <c r="B40" s="127" t="s">
        <v>14560</v>
      </c>
      <c r="C40" s="127" t="s">
        <v>14575</v>
      </c>
      <c r="D40" s="125" t="s">
        <v>14452</v>
      </c>
      <c r="E40" s="126"/>
      <c r="F40" s="126"/>
      <c r="G40" s="67" t="s">
        <v>14576</v>
      </c>
      <c r="H40" s="68">
        <v>44656</v>
      </c>
      <c r="I40" s="69">
        <v>100000</v>
      </c>
      <c r="J40" s="128">
        <v>40000</v>
      </c>
      <c r="K40" s="128"/>
      <c r="L40" s="69">
        <f t="shared" ca="1" si="0"/>
        <v>50997</v>
      </c>
      <c r="M40" s="124"/>
      <c r="N40" s="124"/>
      <c r="O40" s="124"/>
      <c r="P40" s="124"/>
      <c r="Q40" s="124"/>
      <c r="R40" s="69"/>
      <c r="U40" s="71"/>
      <c r="V40" s="71"/>
      <c r="W40" s="71"/>
      <c r="X40" s="71"/>
      <c r="Y40" s="71"/>
      <c r="Z40" s="71"/>
      <c r="AA40" s="71"/>
    </row>
    <row r="41" spans="1:27" s="70" customFormat="1" x14ac:dyDescent="0.3">
      <c r="A41" s="131"/>
      <c r="B41" s="127" t="s">
        <v>14560</v>
      </c>
      <c r="C41" s="127" t="s">
        <v>14577</v>
      </c>
      <c r="D41" s="125" t="s">
        <v>14452</v>
      </c>
      <c r="E41" s="126"/>
      <c r="F41" s="126"/>
      <c r="G41" s="67" t="s">
        <v>14578</v>
      </c>
      <c r="H41" s="68">
        <v>44507</v>
      </c>
      <c r="I41" s="69">
        <v>350000</v>
      </c>
      <c r="J41" s="128">
        <v>100000</v>
      </c>
      <c r="K41" s="128"/>
      <c r="L41" s="69">
        <f t="shared" ca="1" si="0"/>
        <v>47267</v>
      </c>
      <c r="M41" s="124"/>
      <c r="N41" s="124"/>
      <c r="O41" s="124"/>
      <c r="P41" s="124"/>
      <c r="Q41" s="124"/>
      <c r="R41" s="69"/>
      <c r="U41" s="71"/>
      <c r="V41" s="71"/>
      <c r="W41" s="71"/>
      <c r="X41" s="71"/>
      <c r="Y41" s="71"/>
      <c r="Z41" s="71"/>
      <c r="AA41" s="71"/>
    </row>
    <row r="42" spans="1:27" s="70" customFormat="1" x14ac:dyDescent="0.3">
      <c r="A42" s="125"/>
      <c r="B42" s="127" t="s">
        <v>14560</v>
      </c>
      <c r="C42" s="127" t="s">
        <v>14579</v>
      </c>
      <c r="D42" s="125" t="s">
        <v>14496</v>
      </c>
      <c r="E42" s="126"/>
      <c r="F42" s="126"/>
      <c r="G42" s="67" t="s">
        <v>14580</v>
      </c>
      <c r="H42" s="68">
        <v>45380</v>
      </c>
      <c r="I42" s="69">
        <v>60000</v>
      </c>
      <c r="J42" s="128">
        <v>350000</v>
      </c>
      <c r="K42" s="128"/>
      <c r="L42" s="69">
        <f t="shared" ca="1" si="0"/>
        <v>31426</v>
      </c>
      <c r="M42" s="124"/>
      <c r="N42" s="124"/>
      <c r="O42" s="124"/>
      <c r="P42" s="124"/>
      <c r="Q42" s="124"/>
      <c r="R42" s="69"/>
      <c r="U42" s="71"/>
      <c r="V42" s="71"/>
      <c r="W42" s="71"/>
      <c r="X42" s="71"/>
      <c r="Y42" s="71"/>
      <c r="Z42" s="71"/>
      <c r="AA42" s="71"/>
    </row>
    <row r="43" spans="1:27" s="70" customFormat="1" x14ac:dyDescent="0.3">
      <c r="A43" s="130" t="s">
        <v>14581</v>
      </c>
      <c r="B43" s="127" t="s">
        <v>14582</v>
      </c>
      <c r="C43" s="127" t="s">
        <v>14583</v>
      </c>
      <c r="D43" s="125" t="s">
        <v>14452</v>
      </c>
      <c r="E43" s="126"/>
      <c r="F43" s="126"/>
      <c r="G43" s="67" t="s">
        <v>14584</v>
      </c>
      <c r="H43" s="68">
        <v>44762</v>
      </c>
      <c r="I43" s="69">
        <v>70000</v>
      </c>
      <c r="J43" s="128">
        <v>60000</v>
      </c>
      <c r="K43" s="128"/>
      <c r="L43" s="69">
        <f t="shared" ca="1" si="0"/>
        <v>49246</v>
      </c>
      <c r="M43" s="124"/>
      <c r="N43" s="124"/>
      <c r="O43" s="124"/>
      <c r="P43" s="124"/>
      <c r="Q43" s="124"/>
      <c r="R43" s="69"/>
      <c r="U43" s="71"/>
      <c r="V43" s="71"/>
      <c r="W43" s="71"/>
      <c r="X43" s="71"/>
      <c r="Y43" s="71"/>
      <c r="Z43" s="71"/>
      <c r="AA43" s="71"/>
    </row>
    <row r="44" spans="1:27" s="70" customFormat="1" x14ac:dyDescent="0.3">
      <c r="A44" s="131"/>
      <c r="B44" s="127" t="s">
        <v>14585</v>
      </c>
      <c r="C44" s="127" t="s">
        <v>14586</v>
      </c>
      <c r="D44" s="125" t="s">
        <v>14452</v>
      </c>
      <c r="E44" s="126"/>
      <c r="F44" s="126"/>
      <c r="G44" s="67" t="s">
        <v>14587</v>
      </c>
      <c r="H44" s="68">
        <v>45001</v>
      </c>
      <c r="I44" s="69">
        <v>150000</v>
      </c>
      <c r="J44" s="128">
        <v>70000</v>
      </c>
      <c r="K44" s="128"/>
      <c r="L44" s="69">
        <f t="shared" ca="1" si="0"/>
        <v>29168</v>
      </c>
      <c r="M44" s="124"/>
      <c r="N44" s="124"/>
      <c r="O44" s="124"/>
      <c r="P44" s="124"/>
      <c r="Q44" s="124"/>
      <c r="R44" s="69"/>
      <c r="U44" s="71"/>
      <c r="V44" s="71"/>
      <c r="W44" s="71"/>
      <c r="X44" s="71"/>
      <c r="Y44" s="71"/>
      <c r="Z44" s="71"/>
      <c r="AA44" s="71"/>
    </row>
    <row r="45" spans="1:27" s="70" customFormat="1" x14ac:dyDescent="0.3">
      <c r="A45" s="125"/>
      <c r="B45" s="127" t="s">
        <v>14582</v>
      </c>
      <c r="C45" s="127" t="s">
        <v>14588</v>
      </c>
      <c r="D45" s="125" t="s">
        <v>14452</v>
      </c>
      <c r="E45" s="126"/>
      <c r="F45" s="126"/>
      <c r="G45" s="67" t="s">
        <v>14589</v>
      </c>
      <c r="H45" s="68">
        <v>43589</v>
      </c>
      <c r="I45" s="69">
        <v>20000</v>
      </c>
      <c r="J45" s="128">
        <v>150000</v>
      </c>
      <c r="K45" s="128"/>
      <c r="L45" s="69">
        <f t="shared" ca="1" si="0"/>
        <v>81102</v>
      </c>
      <c r="M45" s="124"/>
      <c r="N45" s="124"/>
      <c r="O45" s="124"/>
      <c r="P45" s="124"/>
      <c r="Q45" s="124"/>
      <c r="R45" s="69"/>
      <c r="U45" s="71"/>
      <c r="V45" s="71"/>
      <c r="W45" s="71"/>
      <c r="X45" s="71"/>
      <c r="Y45" s="71"/>
      <c r="Z45" s="71"/>
      <c r="AA45" s="71"/>
    </row>
    <row r="46" spans="1:27" s="70" customFormat="1" x14ac:dyDescent="0.3">
      <c r="A46" s="130" t="s">
        <v>14590</v>
      </c>
      <c r="B46" s="127" t="s">
        <v>14591</v>
      </c>
      <c r="C46" s="127" t="s">
        <v>14592</v>
      </c>
      <c r="D46" s="125" t="s">
        <v>14452</v>
      </c>
      <c r="E46" s="126"/>
      <c r="F46" s="126"/>
      <c r="G46" s="67" t="s">
        <v>14593</v>
      </c>
      <c r="H46" s="68">
        <v>45525</v>
      </c>
      <c r="I46" s="69">
        <v>10000</v>
      </c>
      <c r="J46" s="128">
        <v>20000</v>
      </c>
      <c r="K46" s="128"/>
      <c r="L46" s="69">
        <f t="shared" ca="1" si="0"/>
        <v>27429</v>
      </c>
      <c r="M46" s="124"/>
      <c r="N46" s="124"/>
      <c r="O46" s="124"/>
      <c r="P46" s="124"/>
      <c r="Q46" s="124"/>
      <c r="R46" s="69"/>
      <c r="U46" s="71"/>
      <c r="V46" s="71"/>
      <c r="W46" s="71"/>
      <c r="X46" s="71"/>
      <c r="Y46" s="71"/>
      <c r="Z46" s="71"/>
      <c r="AA46" s="71"/>
    </row>
    <row r="47" spans="1:27" s="70" customFormat="1" x14ac:dyDescent="0.3">
      <c r="A47" s="131"/>
      <c r="B47" s="127" t="s">
        <v>14594</v>
      </c>
      <c r="C47" s="127" t="s">
        <v>14595</v>
      </c>
      <c r="D47" s="125" t="s">
        <v>14452</v>
      </c>
      <c r="E47" s="126"/>
      <c r="F47" s="126"/>
      <c r="G47" s="67" t="s">
        <v>14596</v>
      </c>
      <c r="H47" s="68">
        <v>44193</v>
      </c>
      <c r="I47" s="69">
        <v>300000</v>
      </c>
      <c r="J47" s="128">
        <v>10000</v>
      </c>
      <c r="K47" s="128"/>
      <c r="L47" s="69">
        <f t="shared" ca="1" si="0"/>
        <v>89030</v>
      </c>
      <c r="M47" s="124"/>
      <c r="N47" s="124"/>
      <c r="O47" s="124"/>
      <c r="P47" s="124"/>
      <c r="Q47" s="124"/>
      <c r="R47" s="69"/>
      <c r="U47" s="71"/>
      <c r="V47" s="71"/>
      <c r="W47" s="71"/>
      <c r="X47" s="71"/>
      <c r="Y47" s="71"/>
      <c r="Z47" s="71"/>
      <c r="AA47" s="71"/>
    </row>
    <row r="48" spans="1:27" s="70" customFormat="1" x14ac:dyDescent="0.3">
      <c r="A48" s="131"/>
      <c r="B48" s="127" t="s">
        <v>14591</v>
      </c>
      <c r="C48" s="127" t="s">
        <v>14597</v>
      </c>
      <c r="D48" s="125" t="s">
        <v>14496</v>
      </c>
      <c r="E48" s="126"/>
      <c r="F48" s="126"/>
      <c r="G48" s="67" t="s">
        <v>14598</v>
      </c>
      <c r="H48" s="68">
        <v>44930</v>
      </c>
      <c r="I48" s="69">
        <v>100000</v>
      </c>
      <c r="J48" s="128">
        <v>300000</v>
      </c>
      <c r="K48" s="128"/>
      <c r="L48" s="69">
        <f t="shared" ca="1" si="0"/>
        <v>30119</v>
      </c>
      <c r="M48" s="124"/>
      <c r="N48" s="124"/>
      <c r="O48" s="124"/>
      <c r="P48" s="124"/>
      <c r="Q48" s="124"/>
      <c r="R48" s="69"/>
      <c r="U48" s="71"/>
      <c r="V48" s="71"/>
      <c r="W48" s="71"/>
      <c r="X48" s="71"/>
      <c r="Y48" s="71"/>
      <c r="Z48" s="71"/>
      <c r="AA48" s="71"/>
    </row>
    <row r="49" spans="1:27" s="70" customFormat="1" x14ac:dyDescent="0.3">
      <c r="A49" s="131"/>
      <c r="B49" s="127" t="s">
        <v>14591</v>
      </c>
      <c r="C49" s="127" t="s">
        <v>14599</v>
      </c>
      <c r="D49" s="125" t="s">
        <v>14452</v>
      </c>
      <c r="E49" s="126"/>
      <c r="F49" s="126"/>
      <c r="G49" s="67" t="s">
        <v>14600</v>
      </c>
      <c r="H49" s="68">
        <v>43490</v>
      </c>
      <c r="I49" s="69">
        <v>40000</v>
      </c>
      <c r="J49" s="128">
        <v>100000</v>
      </c>
      <c r="K49" s="128"/>
      <c r="L49" s="69">
        <f t="shared" ca="1" si="0"/>
        <v>43266</v>
      </c>
      <c r="M49" s="124"/>
      <c r="N49" s="124"/>
      <c r="O49" s="124"/>
      <c r="P49" s="124"/>
      <c r="Q49" s="124"/>
      <c r="R49" s="69"/>
      <c r="U49" s="71"/>
      <c r="V49" s="71"/>
      <c r="W49" s="71"/>
      <c r="X49" s="71"/>
      <c r="Y49" s="71"/>
      <c r="Z49" s="71"/>
      <c r="AA49" s="71"/>
    </row>
    <row r="50" spans="1:27" s="70" customFormat="1" x14ac:dyDescent="0.3">
      <c r="A50" s="131"/>
      <c r="B50" s="127" t="s">
        <v>14591</v>
      </c>
      <c r="C50" s="127" t="s">
        <v>14601</v>
      </c>
      <c r="D50" s="125" t="s">
        <v>14452</v>
      </c>
      <c r="E50" s="126"/>
      <c r="F50" s="126"/>
      <c r="G50" s="67" t="s">
        <v>14602</v>
      </c>
      <c r="H50" s="68">
        <v>44872</v>
      </c>
      <c r="I50" s="69">
        <v>50000</v>
      </c>
      <c r="J50" s="128">
        <v>40000</v>
      </c>
      <c r="K50" s="128"/>
      <c r="L50" s="69">
        <f t="shared" ca="1" si="0"/>
        <v>80461</v>
      </c>
      <c r="M50" s="124"/>
      <c r="N50" s="124"/>
      <c r="O50" s="124"/>
      <c r="P50" s="124"/>
      <c r="Q50" s="124"/>
      <c r="R50" s="69"/>
      <c r="U50" s="71"/>
      <c r="V50" s="71"/>
      <c r="W50" s="71"/>
      <c r="X50" s="71"/>
      <c r="Y50" s="71"/>
      <c r="Z50" s="71"/>
      <c r="AA50" s="71"/>
    </row>
    <row r="51" spans="1:27" s="70" customFormat="1" x14ac:dyDescent="0.3">
      <c r="A51" s="131"/>
      <c r="B51" s="127" t="s">
        <v>14591</v>
      </c>
      <c r="C51" s="127" t="s">
        <v>14603</v>
      </c>
      <c r="D51" s="125" t="s">
        <v>14452</v>
      </c>
      <c r="E51" s="126"/>
      <c r="F51" s="126"/>
      <c r="G51" s="67" t="s">
        <v>14604</v>
      </c>
      <c r="H51" s="68">
        <v>42940</v>
      </c>
      <c r="I51" s="69">
        <v>100000</v>
      </c>
      <c r="J51" s="128">
        <v>50000</v>
      </c>
      <c r="K51" s="128"/>
      <c r="L51" s="69">
        <f t="shared" ca="1" si="0"/>
        <v>93580</v>
      </c>
      <c r="M51" s="124"/>
      <c r="N51" s="124"/>
      <c r="O51" s="124"/>
      <c r="P51" s="124"/>
      <c r="Q51" s="124"/>
      <c r="R51" s="69"/>
      <c r="U51" s="71"/>
      <c r="V51" s="71"/>
      <c r="W51" s="71"/>
      <c r="X51" s="71"/>
      <c r="Y51" s="71"/>
      <c r="Z51" s="71"/>
      <c r="AA51" s="71"/>
    </row>
    <row r="52" spans="1:27" s="70" customFormat="1" x14ac:dyDescent="0.3">
      <c r="A52" s="125"/>
      <c r="B52" s="127" t="s">
        <v>14591</v>
      </c>
      <c r="C52" s="127" t="s">
        <v>14605</v>
      </c>
      <c r="D52" s="125" t="s">
        <v>14452</v>
      </c>
      <c r="E52" s="126"/>
      <c r="F52" s="126"/>
      <c r="G52" s="67" t="s">
        <v>14606</v>
      </c>
      <c r="H52" s="68">
        <v>44615</v>
      </c>
      <c r="I52" s="69">
        <v>22000</v>
      </c>
      <c r="J52" s="128">
        <v>100000</v>
      </c>
      <c r="K52" s="128"/>
      <c r="L52" s="69">
        <f t="shared" ca="1" si="0"/>
        <v>30122</v>
      </c>
      <c r="M52" s="124"/>
      <c r="N52" s="124"/>
      <c r="O52" s="124"/>
      <c r="P52" s="124"/>
      <c r="Q52" s="124"/>
      <c r="R52" s="69"/>
      <c r="U52" s="71"/>
      <c r="V52" s="71"/>
      <c r="W52" s="71"/>
      <c r="X52" s="71"/>
      <c r="Y52" s="71"/>
      <c r="Z52" s="71"/>
      <c r="AA52" s="71"/>
    </row>
    <row r="53" spans="1:27" s="70" customFormat="1" x14ac:dyDescent="0.3">
      <c r="A53" s="130" t="s">
        <v>14607</v>
      </c>
      <c r="B53" s="127" t="s">
        <v>14608</v>
      </c>
      <c r="C53" s="127" t="s">
        <v>14609</v>
      </c>
      <c r="D53" s="125" t="s">
        <v>14452</v>
      </c>
      <c r="E53" s="126"/>
      <c r="F53" s="126"/>
      <c r="G53" s="67" t="s">
        <v>14610</v>
      </c>
      <c r="H53" s="68">
        <v>43113</v>
      </c>
      <c r="I53" s="69">
        <v>15000</v>
      </c>
      <c r="J53" s="128">
        <v>22000</v>
      </c>
      <c r="K53" s="128"/>
      <c r="L53" s="69">
        <f t="shared" ca="1" si="0"/>
        <v>78792</v>
      </c>
      <c r="M53" s="124"/>
      <c r="N53" s="124"/>
      <c r="O53" s="124"/>
      <c r="P53" s="124"/>
      <c r="Q53" s="124"/>
      <c r="R53" s="69"/>
      <c r="U53" s="71"/>
      <c r="V53" s="71"/>
      <c r="W53" s="71"/>
      <c r="X53" s="71"/>
      <c r="Y53" s="71"/>
      <c r="Z53" s="71"/>
      <c r="AA53" s="71"/>
    </row>
    <row r="54" spans="1:27" s="70" customFormat="1" x14ac:dyDescent="0.3">
      <c r="A54" s="131"/>
      <c r="B54" s="127" t="s">
        <v>14611</v>
      </c>
      <c r="C54" s="127" t="s">
        <v>14612</v>
      </c>
      <c r="D54" s="125" t="s">
        <v>14452</v>
      </c>
      <c r="E54" s="126"/>
      <c r="F54" s="126"/>
      <c r="G54" s="67" t="s">
        <v>14613</v>
      </c>
      <c r="H54" s="68">
        <v>42941</v>
      </c>
      <c r="I54" s="69">
        <v>100000</v>
      </c>
      <c r="J54" s="128">
        <v>15000</v>
      </c>
      <c r="K54" s="128"/>
      <c r="L54" s="69">
        <f t="shared" ca="1" si="0"/>
        <v>54853</v>
      </c>
      <c r="M54" s="124"/>
      <c r="N54" s="124"/>
      <c r="O54" s="124"/>
      <c r="P54" s="124"/>
      <c r="Q54" s="124"/>
      <c r="R54" s="69"/>
      <c r="U54" s="71"/>
      <c r="V54" s="71"/>
      <c r="W54" s="71"/>
      <c r="X54" s="71"/>
      <c r="Y54" s="71"/>
      <c r="Z54" s="71"/>
      <c r="AA54" s="71"/>
    </row>
    <row r="55" spans="1:27" s="70" customFormat="1" x14ac:dyDescent="0.3">
      <c r="A55" s="131"/>
      <c r="B55" s="127" t="s">
        <v>14608</v>
      </c>
      <c r="C55" s="127" t="s">
        <v>14614</v>
      </c>
      <c r="D55" s="125" t="s">
        <v>14452</v>
      </c>
      <c r="E55" s="126"/>
      <c r="F55" s="126"/>
      <c r="G55" s="67" t="s">
        <v>14615</v>
      </c>
      <c r="H55" s="68">
        <v>44713</v>
      </c>
      <c r="I55" s="69">
        <v>100000</v>
      </c>
      <c r="J55" s="128">
        <v>100000</v>
      </c>
      <c r="K55" s="128"/>
      <c r="L55" s="69">
        <f t="shared" ca="1" si="0"/>
        <v>37006</v>
      </c>
      <c r="M55" s="124"/>
      <c r="N55" s="124"/>
      <c r="O55" s="124"/>
      <c r="P55" s="124"/>
      <c r="Q55" s="124"/>
      <c r="R55" s="69"/>
      <c r="U55" s="71"/>
      <c r="V55" s="71"/>
      <c r="W55" s="71"/>
      <c r="X55" s="71"/>
      <c r="Y55" s="71"/>
      <c r="Z55" s="71"/>
      <c r="AA55" s="71"/>
    </row>
    <row r="56" spans="1:27" s="70" customFormat="1" x14ac:dyDescent="0.3">
      <c r="A56" s="131"/>
      <c r="B56" s="127" t="s">
        <v>14611</v>
      </c>
      <c r="C56" s="127" t="s">
        <v>14616</v>
      </c>
      <c r="D56" s="125" t="s">
        <v>14452</v>
      </c>
      <c r="E56" s="126"/>
      <c r="F56" s="126"/>
      <c r="G56" s="67" t="s">
        <v>14617</v>
      </c>
      <c r="H56" s="68">
        <v>44293</v>
      </c>
      <c r="I56" s="69">
        <v>400000</v>
      </c>
      <c r="J56" s="128">
        <v>100000</v>
      </c>
      <c r="K56" s="128"/>
      <c r="L56" s="69">
        <f t="shared" ca="1" si="0"/>
        <v>32714</v>
      </c>
      <c r="M56" s="124"/>
      <c r="N56" s="124"/>
      <c r="O56" s="124"/>
      <c r="P56" s="124"/>
      <c r="Q56" s="124"/>
      <c r="R56" s="69"/>
      <c r="U56" s="71"/>
      <c r="V56" s="71"/>
      <c r="W56" s="71"/>
      <c r="X56" s="71"/>
      <c r="Y56" s="71"/>
      <c r="Z56" s="71"/>
      <c r="AA56" s="71"/>
    </row>
    <row r="57" spans="1:27" s="70" customFormat="1" x14ac:dyDescent="0.3">
      <c r="A57" s="125"/>
      <c r="B57" s="127" t="s">
        <v>14608</v>
      </c>
      <c r="C57" s="127" t="s">
        <v>14618</v>
      </c>
      <c r="D57" s="125" t="s">
        <v>14496</v>
      </c>
      <c r="E57" s="126"/>
      <c r="F57" s="126"/>
      <c r="G57" s="67" t="s">
        <v>14619</v>
      </c>
      <c r="H57" s="68">
        <v>44138</v>
      </c>
      <c r="I57" s="69">
        <v>50000</v>
      </c>
      <c r="J57" s="128">
        <v>400000</v>
      </c>
      <c r="K57" s="128"/>
      <c r="L57" s="69">
        <f t="shared" ca="1" si="0"/>
        <v>87835</v>
      </c>
      <c r="M57" s="124"/>
      <c r="N57" s="124"/>
      <c r="O57" s="124"/>
      <c r="P57" s="124"/>
      <c r="Q57" s="124"/>
      <c r="R57" s="69"/>
      <c r="U57" s="71"/>
      <c r="V57" s="71"/>
      <c r="W57" s="71"/>
      <c r="X57" s="71"/>
      <c r="Y57" s="71"/>
      <c r="Z57" s="71"/>
      <c r="AA57" s="71"/>
    </row>
    <row r="58" spans="1:27" s="70" customFormat="1" x14ac:dyDescent="0.3">
      <c r="A58" s="130" t="s">
        <v>14620</v>
      </c>
      <c r="B58" s="127" t="s">
        <v>14621</v>
      </c>
      <c r="C58" s="127" t="s">
        <v>14622</v>
      </c>
      <c r="D58" s="125" t="s">
        <v>14452</v>
      </c>
      <c r="E58" s="126"/>
      <c r="F58" s="126"/>
      <c r="G58" s="67" t="s">
        <v>14623</v>
      </c>
      <c r="H58" s="68">
        <v>42946</v>
      </c>
      <c r="I58" s="69">
        <v>50000</v>
      </c>
      <c r="J58" s="128">
        <v>50000</v>
      </c>
      <c r="K58" s="128"/>
      <c r="L58" s="69">
        <f t="shared" ca="1" si="0"/>
        <v>96656</v>
      </c>
      <c r="M58" s="124"/>
      <c r="N58" s="124"/>
      <c r="O58" s="124"/>
      <c r="P58" s="124"/>
      <c r="Q58" s="124"/>
      <c r="R58" s="69"/>
      <c r="U58" s="71"/>
      <c r="V58" s="71"/>
      <c r="W58" s="71"/>
      <c r="X58" s="71"/>
      <c r="Y58" s="71"/>
      <c r="Z58" s="71"/>
      <c r="AA58" s="71"/>
    </row>
    <row r="59" spans="1:27" s="70" customFormat="1" x14ac:dyDescent="0.3">
      <c r="A59" s="131"/>
      <c r="B59" s="127" t="s">
        <v>14624</v>
      </c>
      <c r="C59" s="127" t="s">
        <v>14625</v>
      </c>
      <c r="D59" s="125" t="s">
        <v>14452</v>
      </c>
      <c r="E59" s="126"/>
      <c r="F59" s="126"/>
      <c r="G59" s="67" t="s">
        <v>14626</v>
      </c>
      <c r="H59" s="68">
        <v>43138</v>
      </c>
      <c r="I59" s="69">
        <v>70000</v>
      </c>
      <c r="J59" s="128">
        <v>50000</v>
      </c>
      <c r="K59" s="128"/>
      <c r="L59" s="69">
        <f t="shared" ca="1" si="0"/>
        <v>41067</v>
      </c>
      <c r="M59" s="124"/>
      <c r="N59" s="124"/>
      <c r="O59" s="124"/>
      <c r="P59" s="124"/>
      <c r="Q59" s="124"/>
      <c r="R59" s="69"/>
      <c r="U59" s="71"/>
      <c r="V59" s="71"/>
      <c r="W59" s="71"/>
      <c r="X59" s="71"/>
      <c r="Y59" s="71"/>
      <c r="Z59" s="71"/>
      <c r="AA59" s="71"/>
    </row>
    <row r="60" spans="1:27" s="70" customFormat="1" x14ac:dyDescent="0.3">
      <c r="A60" s="131"/>
      <c r="B60" s="127" t="s">
        <v>14627</v>
      </c>
      <c r="C60" s="127" t="s">
        <v>14628</v>
      </c>
      <c r="D60" s="125" t="s">
        <v>14452</v>
      </c>
      <c r="E60" s="126"/>
      <c r="F60" s="126"/>
      <c r="G60" s="67" t="s">
        <v>14629</v>
      </c>
      <c r="H60" s="68">
        <v>44909</v>
      </c>
      <c r="I60" s="69">
        <v>200000</v>
      </c>
      <c r="J60" s="128">
        <v>70000</v>
      </c>
      <c r="K60" s="128"/>
      <c r="L60" s="69">
        <f t="shared" ca="1" si="0"/>
        <v>58958</v>
      </c>
      <c r="M60" s="124"/>
      <c r="N60" s="124"/>
      <c r="O60" s="124"/>
      <c r="P60" s="124"/>
      <c r="Q60" s="124"/>
      <c r="R60" s="69"/>
      <c r="U60" s="71"/>
      <c r="V60" s="71"/>
      <c r="W60" s="71"/>
      <c r="X60" s="71"/>
      <c r="Y60" s="71"/>
      <c r="Z60" s="71"/>
      <c r="AA60" s="71"/>
    </row>
    <row r="61" spans="1:27" s="70" customFormat="1" x14ac:dyDescent="0.3">
      <c r="A61" s="131"/>
      <c r="B61" s="127" t="s">
        <v>14630</v>
      </c>
      <c r="C61" s="127" t="s">
        <v>14631</v>
      </c>
      <c r="D61" s="125" t="s">
        <v>14496</v>
      </c>
      <c r="E61" s="126"/>
      <c r="F61" s="126"/>
      <c r="G61" s="67" t="s">
        <v>14632</v>
      </c>
      <c r="H61" s="68">
        <v>43612</v>
      </c>
      <c r="I61" s="69">
        <v>60000</v>
      </c>
      <c r="J61" s="128">
        <v>200000</v>
      </c>
      <c r="K61" s="128"/>
      <c r="L61" s="69">
        <f t="shared" ca="1" si="0"/>
        <v>46966</v>
      </c>
      <c r="M61" s="124"/>
      <c r="N61" s="124"/>
      <c r="O61" s="124"/>
      <c r="P61" s="124"/>
      <c r="Q61" s="124"/>
      <c r="R61" s="69"/>
      <c r="U61" s="71"/>
      <c r="V61" s="71"/>
      <c r="W61" s="71"/>
      <c r="X61" s="71"/>
      <c r="Y61" s="71"/>
      <c r="Z61" s="71"/>
      <c r="AA61" s="71"/>
    </row>
    <row r="62" spans="1:27" s="70" customFormat="1" x14ac:dyDescent="0.3">
      <c r="A62" s="131"/>
      <c r="B62" s="127" t="s">
        <v>14621</v>
      </c>
      <c r="C62" s="127" t="s">
        <v>14633</v>
      </c>
      <c r="D62" s="125" t="s">
        <v>14452</v>
      </c>
      <c r="E62" s="126"/>
      <c r="F62" s="126"/>
      <c r="G62" s="67" t="s">
        <v>14634</v>
      </c>
      <c r="H62" s="68">
        <v>43867</v>
      </c>
      <c r="I62" s="69">
        <v>10000</v>
      </c>
      <c r="J62" s="128">
        <v>60000</v>
      </c>
      <c r="K62" s="128"/>
      <c r="L62" s="69">
        <f t="shared" ca="1" si="0"/>
        <v>56745</v>
      </c>
      <c r="M62" s="124"/>
      <c r="N62" s="124"/>
      <c r="O62" s="124"/>
      <c r="P62" s="124"/>
      <c r="Q62" s="124"/>
      <c r="R62" s="69"/>
      <c r="U62" s="71"/>
      <c r="V62" s="71"/>
      <c r="W62" s="71"/>
      <c r="X62" s="71"/>
      <c r="Y62" s="71"/>
      <c r="Z62" s="71"/>
      <c r="AA62" s="71"/>
    </row>
    <row r="63" spans="1:27" s="70" customFormat="1" x14ac:dyDescent="0.3">
      <c r="A63" s="131"/>
      <c r="B63" s="127" t="s">
        <v>14621</v>
      </c>
      <c r="C63" s="127" t="s">
        <v>14635</v>
      </c>
      <c r="D63" s="125" t="s">
        <v>14452</v>
      </c>
      <c r="E63" s="126"/>
      <c r="F63" s="126"/>
      <c r="G63" s="67" t="s">
        <v>14636</v>
      </c>
      <c r="H63" s="68">
        <v>45327</v>
      </c>
      <c r="I63" s="69">
        <v>25000</v>
      </c>
      <c r="J63" s="128">
        <v>10000</v>
      </c>
      <c r="K63" s="128"/>
      <c r="L63" s="69">
        <f t="shared" ca="1" si="0"/>
        <v>73921</v>
      </c>
      <c r="M63" s="124"/>
      <c r="N63" s="124"/>
      <c r="O63" s="124"/>
      <c r="P63" s="124"/>
      <c r="Q63" s="124"/>
      <c r="R63" s="69"/>
      <c r="U63" s="71"/>
      <c r="V63" s="71"/>
      <c r="W63" s="71"/>
      <c r="X63" s="71"/>
      <c r="Y63" s="71"/>
      <c r="Z63" s="71"/>
      <c r="AA63" s="71"/>
    </row>
    <row r="64" spans="1:27" s="70" customFormat="1" x14ac:dyDescent="0.3">
      <c r="A64" s="125"/>
      <c r="B64" s="127" t="s">
        <v>14637</v>
      </c>
      <c r="C64" s="127" t="s">
        <v>14638</v>
      </c>
      <c r="D64" s="125" t="s">
        <v>14452</v>
      </c>
      <c r="E64" s="126"/>
      <c r="F64" s="126"/>
      <c r="G64" s="67" t="s">
        <v>14639</v>
      </c>
      <c r="H64" s="68">
        <v>45295</v>
      </c>
      <c r="I64" s="69">
        <v>100000</v>
      </c>
      <c r="J64" s="128">
        <v>25000</v>
      </c>
      <c r="K64" s="128"/>
      <c r="L64" s="69">
        <f t="shared" ca="1" si="0"/>
        <v>97330</v>
      </c>
      <c r="M64" s="124"/>
      <c r="N64" s="124"/>
      <c r="O64" s="124"/>
      <c r="P64" s="124"/>
      <c r="Q64" s="124"/>
      <c r="R64" s="69"/>
      <c r="U64" s="71"/>
      <c r="V64" s="71"/>
      <c r="W64" s="71"/>
      <c r="X64" s="71"/>
      <c r="Y64" s="71"/>
      <c r="Z64" s="71"/>
      <c r="AA64" s="71"/>
    </row>
    <row r="65" spans="1:27" s="70" customFormat="1" x14ac:dyDescent="0.3">
      <c r="A65" s="130" t="s">
        <v>14640</v>
      </c>
      <c r="B65" s="127" t="s">
        <v>14641</v>
      </c>
      <c r="C65" s="127" t="s">
        <v>14642</v>
      </c>
      <c r="D65" s="125" t="s">
        <v>14452</v>
      </c>
      <c r="E65" s="126"/>
      <c r="F65" s="126"/>
      <c r="G65" s="67" t="s">
        <v>14643</v>
      </c>
      <c r="H65" s="68">
        <v>44559</v>
      </c>
      <c r="I65" s="69">
        <v>100000</v>
      </c>
      <c r="J65" s="128">
        <v>100000</v>
      </c>
      <c r="K65" s="128"/>
      <c r="L65" s="69">
        <f t="shared" ca="1" si="0"/>
        <v>34225</v>
      </c>
      <c r="M65" s="124"/>
      <c r="N65" s="124"/>
      <c r="O65" s="124"/>
      <c r="P65" s="124"/>
      <c r="Q65" s="124"/>
      <c r="R65" s="69"/>
      <c r="U65" s="71"/>
      <c r="V65" s="71"/>
      <c r="W65" s="71"/>
      <c r="X65" s="71"/>
      <c r="Y65" s="71"/>
      <c r="Z65" s="71"/>
      <c r="AA65" s="71"/>
    </row>
    <row r="66" spans="1:27" s="70" customFormat="1" x14ac:dyDescent="0.3">
      <c r="A66" s="131"/>
      <c r="B66" s="127" t="s">
        <v>14644</v>
      </c>
      <c r="C66" s="127" t="s">
        <v>14645</v>
      </c>
      <c r="D66" s="125" t="s">
        <v>14452</v>
      </c>
      <c r="E66" s="126"/>
      <c r="F66" s="126"/>
      <c r="G66" s="67" t="s">
        <v>14646</v>
      </c>
      <c r="H66" s="68">
        <v>43293</v>
      </c>
      <c r="I66" s="69">
        <v>100000</v>
      </c>
      <c r="J66" s="128">
        <v>100000</v>
      </c>
      <c r="K66" s="128"/>
      <c r="L66" s="69">
        <f t="shared" ca="1" si="0"/>
        <v>98198</v>
      </c>
      <c r="M66" s="124"/>
      <c r="N66" s="124"/>
      <c r="O66" s="124"/>
      <c r="P66" s="124"/>
      <c r="Q66" s="124"/>
      <c r="R66" s="69"/>
      <c r="U66" s="71"/>
      <c r="V66" s="71"/>
      <c r="W66" s="71"/>
      <c r="X66" s="71"/>
      <c r="Y66" s="71"/>
      <c r="Z66" s="71"/>
      <c r="AA66" s="71"/>
    </row>
    <row r="67" spans="1:27" s="70" customFormat="1" x14ac:dyDescent="0.3">
      <c r="A67" s="131"/>
      <c r="B67" s="127" t="s">
        <v>14647</v>
      </c>
      <c r="C67" s="127" t="s">
        <v>14648</v>
      </c>
      <c r="D67" s="125" t="s">
        <v>14452</v>
      </c>
      <c r="E67" s="126"/>
      <c r="F67" s="126"/>
      <c r="G67" s="67" t="s">
        <v>14649</v>
      </c>
      <c r="H67" s="68">
        <v>44970</v>
      </c>
      <c r="I67" s="69">
        <v>100000</v>
      </c>
      <c r="J67" s="128">
        <v>100000</v>
      </c>
      <c r="K67" s="128"/>
      <c r="L67" s="69">
        <f t="shared" ca="1" si="0"/>
        <v>31911</v>
      </c>
      <c r="M67" s="124"/>
      <c r="N67" s="124"/>
      <c r="O67" s="124"/>
      <c r="P67" s="124"/>
      <c r="Q67" s="124"/>
      <c r="R67" s="69"/>
      <c r="U67" s="71"/>
      <c r="V67" s="71"/>
      <c r="W67" s="71"/>
      <c r="X67" s="71"/>
      <c r="Y67" s="71"/>
      <c r="Z67" s="71"/>
      <c r="AA67" s="71"/>
    </row>
    <row r="68" spans="1:27" s="70" customFormat="1" x14ac:dyDescent="0.3">
      <c r="A68" s="131"/>
      <c r="B68" s="127" t="s">
        <v>14650</v>
      </c>
      <c r="C68" s="127" t="s">
        <v>14651</v>
      </c>
      <c r="D68" s="125" t="s">
        <v>14452</v>
      </c>
      <c r="E68" s="126"/>
      <c r="F68" s="126"/>
      <c r="G68" s="67" t="s">
        <v>14652</v>
      </c>
      <c r="H68" s="68">
        <v>45318</v>
      </c>
      <c r="I68" s="69">
        <v>104960</v>
      </c>
      <c r="J68" s="128">
        <v>100000</v>
      </c>
      <c r="K68" s="128"/>
      <c r="L68" s="69">
        <f t="shared" ref="L68:L131" ca="1" si="1">RANDBETWEEN(25000,100000)</f>
        <v>47503</v>
      </c>
      <c r="M68" s="124"/>
      <c r="N68" s="124"/>
      <c r="O68" s="124"/>
      <c r="P68" s="124"/>
      <c r="Q68" s="124"/>
      <c r="R68" s="69"/>
      <c r="U68" s="71"/>
      <c r="V68" s="71"/>
      <c r="W68" s="71"/>
      <c r="X68" s="71"/>
      <c r="Y68" s="71"/>
      <c r="Z68" s="71"/>
      <c r="AA68" s="71"/>
    </row>
    <row r="69" spans="1:27" s="70" customFormat="1" x14ac:dyDescent="0.3">
      <c r="A69" s="131"/>
      <c r="B69" s="127" t="s">
        <v>14653</v>
      </c>
      <c r="C69" s="127" t="s">
        <v>14654</v>
      </c>
      <c r="D69" s="125" t="s">
        <v>14452</v>
      </c>
      <c r="E69" s="126"/>
      <c r="F69" s="126"/>
      <c r="G69" s="67" t="s">
        <v>14655</v>
      </c>
      <c r="H69" s="68">
        <v>43259</v>
      </c>
      <c r="I69" s="69">
        <v>50000</v>
      </c>
      <c r="J69" s="128">
        <v>104960</v>
      </c>
      <c r="K69" s="128"/>
      <c r="L69" s="69">
        <f t="shared" ca="1" si="1"/>
        <v>64973</v>
      </c>
      <c r="M69" s="124"/>
      <c r="N69" s="124"/>
      <c r="O69" s="124"/>
      <c r="P69" s="124"/>
      <c r="Q69" s="124"/>
      <c r="R69" s="69"/>
      <c r="U69" s="71"/>
      <c r="V69" s="71"/>
      <c r="W69" s="71"/>
      <c r="X69" s="71"/>
      <c r="Y69" s="71"/>
      <c r="Z69" s="71"/>
      <c r="AA69" s="71"/>
    </row>
    <row r="70" spans="1:27" s="70" customFormat="1" x14ac:dyDescent="0.3">
      <c r="A70" s="131"/>
      <c r="B70" s="127" t="s">
        <v>14656</v>
      </c>
      <c r="C70" s="127" t="s">
        <v>14657</v>
      </c>
      <c r="D70" s="125" t="s">
        <v>14452</v>
      </c>
      <c r="E70" s="126"/>
      <c r="F70" s="126"/>
      <c r="G70" s="67" t="s">
        <v>14658</v>
      </c>
      <c r="H70" s="68">
        <v>43393</v>
      </c>
      <c r="I70" s="69">
        <v>40000</v>
      </c>
      <c r="J70" s="128">
        <v>50000</v>
      </c>
      <c r="K70" s="128"/>
      <c r="L70" s="69">
        <f t="shared" ca="1" si="1"/>
        <v>56016</v>
      </c>
      <c r="M70" s="124"/>
      <c r="N70" s="124"/>
      <c r="O70" s="124"/>
      <c r="P70" s="124"/>
      <c r="Q70" s="124"/>
      <c r="R70" s="69"/>
      <c r="U70" s="71"/>
      <c r="V70" s="71"/>
      <c r="W70" s="71"/>
      <c r="X70" s="71"/>
      <c r="Y70" s="71"/>
      <c r="Z70" s="71"/>
      <c r="AA70" s="71"/>
    </row>
    <row r="71" spans="1:27" s="70" customFormat="1" x14ac:dyDescent="0.3">
      <c r="A71" s="131"/>
      <c r="B71" s="127" t="s">
        <v>14659</v>
      </c>
      <c r="C71" s="127" t="s">
        <v>14660</v>
      </c>
      <c r="D71" s="125" t="s">
        <v>14452</v>
      </c>
      <c r="E71" s="126"/>
      <c r="F71" s="126"/>
      <c r="G71" s="67" t="s">
        <v>14661</v>
      </c>
      <c r="H71" s="68">
        <v>45021</v>
      </c>
      <c r="I71" s="69">
        <v>100000</v>
      </c>
      <c r="J71" s="128">
        <v>40000</v>
      </c>
      <c r="K71" s="128"/>
      <c r="L71" s="69">
        <f t="shared" ca="1" si="1"/>
        <v>33623</v>
      </c>
      <c r="M71" s="124"/>
      <c r="N71" s="124"/>
      <c r="O71" s="124"/>
      <c r="P71" s="124"/>
      <c r="Q71" s="124"/>
      <c r="R71" s="69"/>
      <c r="U71" s="71"/>
      <c r="V71" s="71"/>
      <c r="W71" s="71"/>
      <c r="X71" s="71"/>
      <c r="Y71" s="71"/>
      <c r="Z71" s="71"/>
      <c r="AA71" s="71"/>
    </row>
    <row r="72" spans="1:27" s="70" customFormat="1" x14ac:dyDescent="0.3">
      <c r="A72" s="131"/>
      <c r="B72" s="127" t="s">
        <v>14662</v>
      </c>
      <c r="C72" s="127" t="s">
        <v>14663</v>
      </c>
      <c r="D72" s="125" t="s">
        <v>14452</v>
      </c>
      <c r="E72" s="126"/>
      <c r="F72" s="126"/>
      <c r="G72" s="67" t="s">
        <v>14578</v>
      </c>
      <c r="H72" s="68">
        <v>43765</v>
      </c>
      <c r="I72" s="69">
        <v>100000</v>
      </c>
      <c r="J72" s="128">
        <v>100000</v>
      </c>
      <c r="K72" s="128"/>
      <c r="L72" s="69">
        <f t="shared" ca="1" si="1"/>
        <v>25988</v>
      </c>
      <c r="M72" s="124"/>
      <c r="N72" s="124"/>
      <c r="O72" s="124"/>
      <c r="P72" s="124"/>
      <c r="Q72" s="124"/>
      <c r="R72" s="69"/>
      <c r="U72" s="71"/>
      <c r="V72" s="71"/>
      <c r="W72" s="71"/>
      <c r="X72" s="71"/>
      <c r="Y72" s="71"/>
      <c r="Z72" s="71"/>
      <c r="AA72" s="71"/>
    </row>
    <row r="73" spans="1:27" s="70" customFormat="1" x14ac:dyDescent="0.3">
      <c r="A73" s="125"/>
      <c r="B73" s="127" t="s">
        <v>14647</v>
      </c>
      <c r="C73" s="127" t="s">
        <v>14664</v>
      </c>
      <c r="D73" s="125" t="s">
        <v>14452</v>
      </c>
      <c r="E73" s="126"/>
      <c r="F73" s="126"/>
      <c r="G73" s="67" t="s">
        <v>14665</v>
      </c>
      <c r="H73" s="68">
        <v>45222</v>
      </c>
      <c r="I73" s="69">
        <v>100000</v>
      </c>
      <c r="J73" s="128">
        <v>100000</v>
      </c>
      <c r="K73" s="128"/>
      <c r="L73" s="69">
        <f t="shared" ca="1" si="1"/>
        <v>93560</v>
      </c>
      <c r="M73" s="124"/>
      <c r="N73" s="124"/>
      <c r="O73" s="124"/>
      <c r="P73" s="124"/>
      <c r="Q73" s="124"/>
      <c r="R73" s="69"/>
      <c r="U73" s="71"/>
      <c r="V73" s="71"/>
      <c r="W73" s="71"/>
      <c r="X73" s="71"/>
      <c r="Y73" s="71"/>
      <c r="Z73" s="71"/>
      <c r="AA73" s="71"/>
    </row>
    <row r="74" spans="1:27" s="70" customFormat="1" x14ac:dyDescent="0.3">
      <c r="A74" s="125" t="s">
        <v>14666</v>
      </c>
      <c r="B74" s="127" t="s">
        <v>14667</v>
      </c>
      <c r="C74" s="127" t="s">
        <v>14668</v>
      </c>
      <c r="D74" s="125" t="s">
        <v>14452</v>
      </c>
      <c r="E74" s="126"/>
      <c r="F74" s="126"/>
      <c r="G74" s="67" t="s">
        <v>14669</v>
      </c>
      <c r="H74" s="68">
        <v>43473</v>
      </c>
      <c r="I74" s="69">
        <v>60000</v>
      </c>
      <c r="J74" s="128">
        <v>100000</v>
      </c>
      <c r="K74" s="128"/>
      <c r="L74" s="69">
        <f t="shared" ca="1" si="1"/>
        <v>32465</v>
      </c>
      <c r="M74" s="124"/>
      <c r="N74" s="124"/>
      <c r="O74" s="124"/>
      <c r="P74" s="124"/>
      <c r="Q74" s="124"/>
      <c r="R74" s="69"/>
    </row>
    <row r="75" spans="1:27" s="70" customFormat="1" x14ac:dyDescent="0.3">
      <c r="A75" s="132"/>
      <c r="B75" s="127" t="s">
        <v>14670</v>
      </c>
      <c r="C75" s="127" t="s">
        <v>14671</v>
      </c>
      <c r="D75" s="125" t="s">
        <v>14452</v>
      </c>
      <c r="E75" s="126"/>
      <c r="F75" s="126"/>
      <c r="G75" s="67" t="s">
        <v>14672</v>
      </c>
      <c r="H75" s="68">
        <v>44968</v>
      </c>
      <c r="I75" s="69">
        <v>70000</v>
      </c>
      <c r="J75" s="128">
        <v>60000</v>
      </c>
      <c r="K75" s="128"/>
      <c r="L75" s="69">
        <f t="shared" ca="1" si="1"/>
        <v>26978</v>
      </c>
      <c r="M75" s="124"/>
      <c r="N75" s="124"/>
      <c r="O75" s="124"/>
      <c r="P75" s="124"/>
      <c r="Q75" s="124"/>
      <c r="R75" s="69"/>
    </row>
    <row r="76" spans="1:27" s="70" customFormat="1" x14ac:dyDescent="0.3">
      <c r="A76" s="132"/>
      <c r="B76" s="127" t="s">
        <v>14673</v>
      </c>
      <c r="C76" s="127" t="s">
        <v>14674</v>
      </c>
      <c r="D76" s="125" t="s">
        <v>14452</v>
      </c>
      <c r="E76" s="126"/>
      <c r="F76" s="126"/>
      <c r="G76" s="67" t="s">
        <v>14675</v>
      </c>
      <c r="H76" s="68">
        <v>45493</v>
      </c>
      <c r="I76" s="69">
        <v>100000</v>
      </c>
      <c r="J76" s="128">
        <v>70000</v>
      </c>
      <c r="K76" s="128"/>
      <c r="L76" s="69">
        <f t="shared" ca="1" si="1"/>
        <v>92761</v>
      </c>
      <c r="M76" s="124"/>
      <c r="N76" s="124"/>
      <c r="O76" s="124"/>
      <c r="P76" s="124"/>
      <c r="Q76" s="124"/>
      <c r="R76" s="69"/>
    </row>
    <row r="77" spans="1:27" s="70" customFormat="1" x14ac:dyDescent="0.3">
      <c r="A77" s="132"/>
      <c r="B77" s="127" t="s">
        <v>14676</v>
      </c>
      <c r="C77" s="127" t="s">
        <v>14677</v>
      </c>
      <c r="D77" s="125" t="s">
        <v>14452</v>
      </c>
      <c r="E77" s="126"/>
      <c r="F77" s="126"/>
      <c r="G77" s="67" t="s">
        <v>14678</v>
      </c>
      <c r="H77" s="68">
        <v>43034</v>
      </c>
      <c r="I77" s="69">
        <v>240000</v>
      </c>
      <c r="J77" s="128">
        <v>100000</v>
      </c>
      <c r="K77" s="128"/>
      <c r="L77" s="69">
        <f t="shared" ca="1" si="1"/>
        <v>48448</v>
      </c>
      <c r="M77" s="124"/>
      <c r="N77" s="124"/>
      <c r="O77" s="124"/>
      <c r="P77" s="124"/>
      <c r="Q77" s="124"/>
      <c r="R77" s="69"/>
    </row>
    <row r="78" spans="1:27" s="70" customFormat="1" x14ac:dyDescent="0.3">
      <c r="A78" s="126"/>
      <c r="B78" s="127" t="s">
        <v>14679</v>
      </c>
      <c r="C78" s="127" t="s">
        <v>14680</v>
      </c>
      <c r="D78" s="125" t="s">
        <v>14496</v>
      </c>
      <c r="E78" s="126"/>
      <c r="F78" s="126"/>
      <c r="G78" s="67" t="s">
        <v>14681</v>
      </c>
      <c r="H78" s="68">
        <v>42973</v>
      </c>
      <c r="I78" s="69">
        <v>200000</v>
      </c>
      <c r="J78" s="128">
        <v>240000</v>
      </c>
      <c r="K78" s="128"/>
      <c r="L78" s="69">
        <f t="shared" ca="1" si="1"/>
        <v>58084</v>
      </c>
      <c r="M78" s="124"/>
      <c r="N78" s="124"/>
      <c r="O78" s="124"/>
      <c r="P78" s="124"/>
      <c r="Q78" s="124"/>
      <c r="R78" s="69"/>
    </row>
    <row r="79" spans="1:27" s="70" customFormat="1" ht="17.100000000000001" customHeight="1" x14ac:dyDescent="0.3">
      <c r="A79" s="130" t="s">
        <v>14682</v>
      </c>
      <c r="B79" s="127" t="s">
        <v>14683</v>
      </c>
      <c r="C79" s="127" t="s">
        <v>14684</v>
      </c>
      <c r="D79" s="125" t="s">
        <v>14452</v>
      </c>
      <c r="E79" s="126"/>
      <c r="F79" s="126"/>
      <c r="G79" s="67" t="s">
        <v>14685</v>
      </c>
      <c r="H79" s="68">
        <v>44506</v>
      </c>
      <c r="I79" s="69">
        <v>50000</v>
      </c>
      <c r="J79" s="128">
        <v>200000</v>
      </c>
      <c r="K79" s="128"/>
      <c r="L79" s="69">
        <f t="shared" ca="1" si="1"/>
        <v>99565</v>
      </c>
      <c r="M79" s="124"/>
      <c r="N79" s="124"/>
      <c r="O79" s="124"/>
      <c r="P79" s="124"/>
      <c r="Q79" s="124"/>
      <c r="R79" s="69"/>
    </row>
    <row r="80" spans="1:27" s="70" customFormat="1" x14ac:dyDescent="0.3">
      <c r="A80" s="131"/>
      <c r="B80" s="127" t="s">
        <v>14683</v>
      </c>
      <c r="C80" s="127" t="s">
        <v>14684</v>
      </c>
      <c r="D80" s="125" t="s">
        <v>14452</v>
      </c>
      <c r="E80" s="126"/>
      <c r="F80" s="126"/>
      <c r="G80" s="67" t="s">
        <v>14686</v>
      </c>
      <c r="H80" s="68">
        <v>45524</v>
      </c>
      <c r="I80" s="69">
        <v>200000</v>
      </c>
      <c r="J80" s="128">
        <v>50000</v>
      </c>
      <c r="K80" s="128"/>
      <c r="L80" s="69">
        <f t="shared" ca="1" si="1"/>
        <v>93772</v>
      </c>
      <c r="M80" s="124"/>
      <c r="N80" s="124"/>
      <c r="O80" s="124"/>
      <c r="P80" s="124"/>
      <c r="Q80" s="124"/>
      <c r="R80" s="69"/>
    </row>
    <row r="81" spans="1:18" s="70" customFormat="1" x14ac:dyDescent="0.3">
      <c r="A81" s="131"/>
      <c r="B81" s="127" t="s">
        <v>14687</v>
      </c>
      <c r="C81" s="127" t="s">
        <v>14688</v>
      </c>
      <c r="D81" s="125" t="s">
        <v>14530</v>
      </c>
      <c r="E81" s="126"/>
      <c r="F81" s="126"/>
      <c r="G81" s="67" t="s">
        <v>14689</v>
      </c>
      <c r="H81" s="68">
        <v>43969</v>
      </c>
      <c r="I81" s="69">
        <v>50000</v>
      </c>
      <c r="J81" s="128">
        <v>200000</v>
      </c>
      <c r="K81" s="128"/>
      <c r="L81" s="69">
        <f t="shared" ca="1" si="1"/>
        <v>45111</v>
      </c>
      <c r="M81" s="124"/>
      <c r="N81" s="124"/>
      <c r="O81" s="124"/>
      <c r="P81" s="124"/>
      <c r="Q81" s="124"/>
      <c r="R81" s="69"/>
    </row>
    <row r="82" spans="1:18" s="70" customFormat="1" x14ac:dyDescent="0.3">
      <c r="A82" s="131"/>
      <c r="B82" s="127" t="s">
        <v>14683</v>
      </c>
      <c r="C82" s="127" t="s">
        <v>14690</v>
      </c>
      <c r="D82" s="125" t="s">
        <v>14452</v>
      </c>
      <c r="E82" s="126"/>
      <c r="F82" s="126"/>
      <c r="G82" s="67" t="s">
        <v>14691</v>
      </c>
      <c r="H82" s="68">
        <v>43838</v>
      </c>
      <c r="I82" s="69">
        <v>60000</v>
      </c>
      <c r="J82" s="128">
        <v>50000</v>
      </c>
      <c r="K82" s="128"/>
      <c r="L82" s="69">
        <f t="shared" ca="1" si="1"/>
        <v>97056</v>
      </c>
      <c r="M82" s="124"/>
      <c r="N82" s="124"/>
      <c r="O82" s="124"/>
      <c r="P82" s="124"/>
      <c r="Q82" s="124"/>
      <c r="R82" s="69"/>
    </row>
    <row r="83" spans="1:18" s="70" customFormat="1" x14ac:dyDescent="0.3">
      <c r="A83" s="131"/>
      <c r="B83" s="127" t="s">
        <v>14687</v>
      </c>
      <c r="C83" s="127" t="s">
        <v>14692</v>
      </c>
      <c r="D83" s="125" t="s">
        <v>14452</v>
      </c>
      <c r="E83" s="126"/>
      <c r="F83" s="126"/>
      <c r="G83" s="67" t="s">
        <v>14693</v>
      </c>
      <c r="H83" s="68">
        <v>44245</v>
      </c>
      <c r="I83" s="69">
        <v>60000</v>
      </c>
      <c r="J83" s="128">
        <v>60000</v>
      </c>
      <c r="K83" s="128"/>
      <c r="L83" s="69">
        <f t="shared" ca="1" si="1"/>
        <v>38202</v>
      </c>
      <c r="M83" s="124"/>
      <c r="N83" s="124"/>
      <c r="O83" s="124"/>
      <c r="P83" s="124"/>
      <c r="Q83" s="124"/>
      <c r="R83" s="69"/>
    </row>
    <row r="84" spans="1:18" s="70" customFormat="1" x14ac:dyDescent="0.3">
      <c r="A84" s="131"/>
      <c r="B84" s="127" t="s">
        <v>14694</v>
      </c>
      <c r="C84" s="127" t="s">
        <v>14695</v>
      </c>
      <c r="D84" s="125" t="s">
        <v>14452</v>
      </c>
      <c r="E84" s="126"/>
      <c r="F84" s="126"/>
      <c r="G84" s="67" t="s">
        <v>14696</v>
      </c>
      <c r="H84" s="68">
        <v>44749</v>
      </c>
      <c r="I84" s="69">
        <v>100000</v>
      </c>
      <c r="J84" s="128">
        <v>60000</v>
      </c>
      <c r="K84" s="128"/>
      <c r="L84" s="69">
        <f t="shared" ca="1" si="1"/>
        <v>64865</v>
      </c>
      <c r="M84" s="124"/>
      <c r="N84" s="124"/>
      <c r="O84" s="124"/>
      <c r="P84" s="124"/>
      <c r="Q84" s="124"/>
      <c r="R84" s="69"/>
    </row>
    <row r="85" spans="1:18" s="70" customFormat="1" x14ac:dyDescent="0.3">
      <c r="A85" s="131"/>
      <c r="B85" s="127" t="s">
        <v>14683</v>
      </c>
      <c r="C85" s="127" t="s">
        <v>14697</v>
      </c>
      <c r="D85" s="125" t="s">
        <v>14452</v>
      </c>
      <c r="E85" s="126"/>
      <c r="F85" s="126"/>
      <c r="G85" s="67" t="s">
        <v>14698</v>
      </c>
      <c r="H85" s="68">
        <v>44309</v>
      </c>
      <c r="I85" s="69">
        <v>100000</v>
      </c>
      <c r="J85" s="128">
        <v>100000</v>
      </c>
      <c r="K85" s="128"/>
      <c r="L85" s="69">
        <f t="shared" ca="1" si="1"/>
        <v>25093</v>
      </c>
      <c r="M85" s="124"/>
      <c r="N85" s="124"/>
      <c r="O85" s="124"/>
      <c r="P85" s="124"/>
      <c r="Q85" s="124"/>
      <c r="R85" s="69"/>
    </row>
    <row r="86" spans="1:18" s="70" customFormat="1" x14ac:dyDescent="0.3">
      <c r="A86" s="131"/>
      <c r="B86" s="127" t="s">
        <v>14683</v>
      </c>
      <c r="C86" s="127" t="s">
        <v>14699</v>
      </c>
      <c r="D86" s="125" t="s">
        <v>14452</v>
      </c>
      <c r="E86" s="126"/>
      <c r="F86" s="126"/>
      <c r="G86" s="67" t="s">
        <v>14700</v>
      </c>
      <c r="H86" s="68">
        <v>45116</v>
      </c>
      <c r="I86" s="69">
        <v>30000</v>
      </c>
      <c r="J86" s="128">
        <v>100000</v>
      </c>
      <c r="K86" s="128"/>
      <c r="L86" s="69">
        <f t="shared" ca="1" si="1"/>
        <v>30230</v>
      </c>
      <c r="M86" s="124"/>
      <c r="N86" s="124"/>
      <c r="O86" s="124"/>
      <c r="P86" s="124"/>
      <c r="Q86" s="124"/>
      <c r="R86" s="69"/>
    </row>
    <row r="87" spans="1:18" s="70" customFormat="1" x14ac:dyDescent="0.3">
      <c r="A87" s="131"/>
      <c r="B87" s="127" t="s">
        <v>14683</v>
      </c>
      <c r="C87" s="127" t="s">
        <v>14701</v>
      </c>
      <c r="D87" s="125" t="s">
        <v>14452</v>
      </c>
      <c r="E87" s="126"/>
      <c r="F87" s="126"/>
      <c r="G87" s="67" t="s">
        <v>14702</v>
      </c>
      <c r="H87" s="68">
        <v>43854</v>
      </c>
      <c r="I87" s="69">
        <v>20000</v>
      </c>
      <c r="J87" s="128">
        <v>30000</v>
      </c>
      <c r="K87" s="128"/>
      <c r="L87" s="69">
        <f t="shared" ca="1" si="1"/>
        <v>69245</v>
      </c>
      <c r="M87" s="124"/>
      <c r="N87" s="124"/>
      <c r="O87" s="124"/>
      <c r="P87" s="124"/>
      <c r="Q87" s="124"/>
      <c r="R87" s="69"/>
    </row>
    <row r="88" spans="1:18" s="70" customFormat="1" x14ac:dyDescent="0.3">
      <c r="A88" s="125"/>
      <c r="B88" s="127" t="s">
        <v>14683</v>
      </c>
      <c r="C88" s="127" t="s">
        <v>14703</v>
      </c>
      <c r="D88" s="125" t="s">
        <v>14452</v>
      </c>
      <c r="E88" s="126"/>
      <c r="F88" s="126"/>
      <c r="G88" s="67" t="s">
        <v>14704</v>
      </c>
      <c r="H88" s="68">
        <v>45105</v>
      </c>
      <c r="I88" s="69">
        <v>300000</v>
      </c>
      <c r="J88" s="128">
        <v>20000</v>
      </c>
      <c r="K88" s="128"/>
      <c r="L88" s="69">
        <f t="shared" ca="1" si="1"/>
        <v>29470</v>
      </c>
      <c r="M88" s="124"/>
      <c r="N88" s="124"/>
      <c r="O88" s="124"/>
      <c r="P88" s="124"/>
      <c r="Q88" s="124"/>
      <c r="R88" s="69"/>
    </row>
    <row r="89" spans="1:18" s="70" customFormat="1" x14ac:dyDescent="0.3">
      <c r="A89" s="130" t="s">
        <v>14705</v>
      </c>
      <c r="B89" s="127" t="s">
        <v>14706</v>
      </c>
      <c r="C89" s="127" t="s">
        <v>14707</v>
      </c>
      <c r="D89" s="125" t="s">
        <v>14496</v>
      </c>
      <c r="E89" s="126"/>
      <c r="F89" s="126"/>
      <c r="G89" s="67" t="s">
        <v>14708</v>
      </c>
      <c r="H89" s="68">
        <v>45198</v>
      </c>
      <c r="I89" s="69">
        <v>350000</v>
      </c>
      <c r="J89" s="128">
        <v>300000</v>
      </c>
      <c r="K89" s="128"/>
      <c r="L89" s="69">
        <f t="shared" ca="1" si="1"/>
        <v>96233</v>
      </c>
      <c r="M89" s="124"/>
      <c r="N89" s="124"/>
      <c r="O89" s="124"/>
      <c r="P89" s="124"/>
      <c r="Q89" s="124"/>
      <c r="R89" s="69"/>
    </row>
    <row r="90" spans="1:18" s="70" customFormat="1" x14ac:dyDescent="0.3">
      <c r="A90" s="131"/>
      <c r="B90" s="127" t="s">
        <v>14709</v>
      </c>
      <c r="C90" s="127" t="s">
        <v>14710</v>
      </c>
      <c r="D90" s="125" t="s">
        <v>14496</v>
      </c>
      <c r="E90" s="126"/>
      <c r="F90" s="126"/>
      <c r="G90" s="67" t="s">
        <v>14711</v>
      </c>
      <c r="H90" s="68">
        <v>45138</v>
      </c>
      <c r="I90" s="69">
        <v>30000</v>
      </c>
      <c r="J90" s="128">
        <v>350000</v>
      </c>
      <c r="K90" s="128"/>
      <c r="L90" s="69">
        <f t="shared" ca="1" si="1"/>
        <v>27669</v>
      </c>
      <c r="M90" s="124"/>
      <c r="N90" s="124"/>
      <c r="O90" s="124"/>
      <c r="P90" s="124"/>
      <c r="Q90" s="124"/>
      <c r="R90" s="69"/>
    </row>
    <row r="91" spans="1:18" s="70" customFormat="1" x14ac:dyDescent="0.3">
      <c r="A91" s="125"/>
      <c r="B91" s="127" t="s">
        <v>14712</v>
      </c>
      <c r="C91" s="127" t="s">
        <v>14713</v>
      </c>
      <c r="D91" s="125" t="s">
        <v>14452</v>
      </c>
      <c r="E91" s="126"/>
      <c r="F91" s="126"/>
      <c r="G91" s="67" t="s">
        <v>14714</v>
      </c>
      <c r="H91" s="68">
        <v>44557</v>
      </c>
      <c r="I91" s="69">
        <v>60000</v>
      </c>
      <c r="J91" s="128">
        <v>30000</v>
      </c>
      <c r="K91" s="128"/>
      <c r="L91" s="69">
        <f t="shared" ca="1" si="1"/>
        <v>85834</v>
      </c>
      <c r="M91" s="124"/>
      <c r="N91" s="124"/>
      <c r="O91" s="124"/>
      <c r="P91" s="124"/>
      <c r="Q91" s="124"/>
      <c r="R91" s="69"/>
    </row>
    <row r="92" spans="1:18" s="70" customFormat="1" x14ac:dyDescent="0.3">
      <c r="A92" s="130" t="s">
        <v>14715</v>
      </c>
      <c r="B92" s="127" t="s">
        <v>14716</v>
      </c>
      <c r="C92" s="127" t="s">
        <v>14717</v>
      </c>
      <c r="D92" s="125" t="s">
        <v>14452</v>
      </c>
      <c r="E92" s="126"/>
      <c r="F92" s="126"/>
      <c r="G92" s="67" t="s">
        <v>14718</v>
      </c>
      <c r="H92" s="68">
        <v>43440</v>
      </c>
      <c r="I92" s="69">
        <v>80000</v>
      </c>
      <c r="J92" s="128">
        <v>60000</v>
      </c>
      <c r="K92" s="128"/>
      <c r="L92" s="69">
        <f t="shared" ca="1" si="1"/>
        <v>69004</v>
      </c>
      <c r="M92" s="124"/>
      <c r="N92" s="124"/>
      <c r="O92" s="124"/>
      <c r="P92" s="124"/>
      <c r="Q92" s="124"/>
      <c r="R92" s="69"/>
    </row>
    <row r="93" spans="1:18" s="70" customFormat="1" x14ac:dyDescent="0.3">
      <c r="A93" s="131"/>
      <c r="B93" s="127" t="s">
        <v>14719</v>
      </c>
      <c r="C93" s="127" t="s">
        <v>14720</v>
      </c>
      <c r="D93" s="125" t="s">
        <v>14452</v>
      </c>
      <c r="E93" s="126"/>
      <c r="F93" s="126"/>
      <c r="G93" s="67" t="s">
        <v>14721</v>
      </c>
      <c r="H93" s="68">
        <v>43554</v>
      </c>
      <c r="I93" s="69">
        <v>260000</v>
      </c>
      <c r="J93" s="128">
        <v>80000</v>
      </c>
      <c r="K93" s="128"/>
      <c r="L93" s="69">
        <f t="shared" ca="1" si="1"/>
        <v>97835</v>
      </c>
      <c r="M93" s="124"/>
      <c r="N93" s="124"/>
      <c r="O93" s="124"/>
      <c r="P93" s="124"/>
      <c r="Q93" s="124"/>
      <c r="R93" s="69"/>
    </row>
    <row r="94" spans="1:18" s="70" customFormat="1" x14ac:dyDescent="0.3">
      <c r="A94" s="125"/>
      <c r="B94" s="127" t="s">
        <v>14719</v>
      </c>
      <c r="C94" s="127" t="s">
        <v>14722</v>
      </c>
      <c r="D94" s="125" t="s">
        <v>14496</v>
      </c>
      <c r="E94" s="126"/>
      <c r="F94" s="126"/>
      <c r="G94" s="67" t="s">
        <v>14723</v>
      </c>
      <c r="H94" s="68">
        <v>42974</v>
      </c>
      <c r="I94" s="69">
        <v>100000</v>
      </c>
      <c r="J94" s="128">
        <v>260000</v>
      </c>
      <c r="K94" s="128"/>
      <c r="L94" s="69">
        <f t="shared" ca="1" si="1"/>
        <v>76979</v>
      </c>
      <c r="M94" s="124"/>
      <c r="N94" s="124"/>
      <c r="O94" s="124"/>
      <c r="P94" s="124"/>
      <c r="Q94" s="124"/>
      <c r="R94" s="69"/>
    </row>
    <row r="95" spans="1:18" s="70" customFormat="1" x14ac:dyDescent="0.3">
      <c r="A95" s="130" t="s">
        <v>14724</v>
      </c>
      <c r="B95" s="127" t="s">
        <v>14725</v>
      </c>
      <c r="C95" s="127" t="s">
        <v>14726</v>
      </c>
      <c r="D95" s="125" t="s">
        <v>14452</v>
      </c>
      <c r="E95" s="126"/>
      <c r="F95" s="126"/>
      <c r="G95" s="67" t="s">
        <v>14727</v>
      </c>
      <c r="H95" s="68">
        <v>44436</v>
      </c>
      <c r="I95" s="69">
        <v>100000</v>
      </c>
      <c r="J95" s="128">
        <v>100000</v>
      </c>
      <c r="K95" s="128"/>
      <c r="L95" s="69">
        <f t="shared" ca="1" si="1"/>
        <v>56554</v>
      </c>
      <c r="M95" s="124"/>
      <c r="N95" s="124"/>
      <c r="O95" s="124"/>
      <c r="P95" s="124"/>
      <c r="Q95" s="124"/>
      <c r="R95" s="69"/>
    </row>
    <row r="96" spans="1:18" s="70" customFormat="1" x14ac:dyDescent="0.3">
      <c r="A96" s="131"/>
      <c r="B96" s="127" t="s">
        <v>14728</v>
      </c>
      <c r="C96" s="127" t="s">
        <v>14729</v>
      </c>
      <c r="D96" s="125" t="s">
        <v>14452</v>
      </c>
      <c r="E96" s="126"/>
      <c r="F96" s="126"/>
      <c r="G96" s="67" t="s">
        <v>14730</v>
      </c>
      <c r="H96" s="68">
        <v>43022</v>
      </c>
      <c r="I96" s="69">
        <v>10000</v>
      </c>
      <c r="J96" s="128">
        <v>100000</v>
      </c>
      <c r="K96" s="128"/>
      <c r="L96" s="69">
        <f t="shared" ca="1" si="1"/>
        <v>51156</v>
      </c>
      <c r="M96" s="124"/>
      <c r="N96" s="124"/>
      <c r="O96" s="124"/>
      <c r="P96" s="124"/>
      <c r="Q96" s="124"/>
      <c r="R96" s="69"/>
    </row>
    <row r="97" spans="1:18" s="70" customFormat="1" x14ac:dyDescent="0.3">
      <c r="A97" s="131"/>
      <c r="B97" s="127" t="s">
        <v>14725</v>
      </c>
      <c r="C97" s="127" t="s">
        <v>14731</v>
      </c>
      <c r="D97" s="125" t="s">
        <v>14452</v>
      </c>
      <c r="E97" s="126"/>
      <c r="F97" s="126"/>
      <c r="G97" s="67" t="s">
        <v>14732</v>
      </c>
      <c r="H97" s="68">
        <v>44074</v>
      </c>
      <c r="I97" s="69">
        <v>50000</v>
      </c>
      <c r="J97" s="128">
        <v>10000</v>
      </c>
      <c r="K97" s="128"/>
      <c r="L97" s="69">
        <f t="shared" ca="1" si="1"/>
        <v>57587</v>
      </c>
      <c r="M97" s="124"/>
      <c r="N97" s="124"/>
      <c r="O97" s="124"/>
      <c r="P97" s="124"/>
      <c r="Q97" s="124"/>
      <c r="R97" s="69"/>
    </row>
    <row r="98" spans="1:18" s="70" customFormat="1" x14ac:dyDescent="0.3">
      <c r="A98" s="131"/>
      <c r="B98" s="127" t="s">
        <v>14725</v>
      </c>
      <c r="C98" s="127" t="s">
        <v>14733</v>
      </c>
      <c r="D98" s="125" t="s">
        <v>14452</v>
      </c>
      <c r="E98" s="126"/>
      <c r="F98" s="126"/>
      <c r="G98" s="67" t="s">
        <v>14734</v>
      </c>
      <c r="H98" s="68">
        <v>45536</v>
      </c>
      <c r="I98" s="69">
        <v>100000</v>
      </c>
      <c r="J98" s="128">
        <v>50000</v>
      </c>
      <c r="K98" s="128"/>
      <c r="L98" s="69">
        <f t="shared" ca="1" si="1"/>
        <v>76629</v>
      </c>
      <c r="M98" s="124"/>
      <c r="N98" s="124"/>
      <c r="O98" s="124"/>
      <c r="P98" s="124"/>
      <c r="Q98" s="124"/>
      <c r="R98" s="69"/>
    </row>
    <row r="99" spans="1:18" s="70" customFormat="1" x14ac:dyDescent="0.3">
      <c r="A99" s="131"/>
      <c r="B99" s="127" t="s">
        <v>14728</v>
      </c>
      <c r="C99" s="127" t="s">
        <v>14735</v>
      </c>
      <c r="D99" s="125" t="s">
        <v>14452</v>
      </c>
      <c r="E99" s="126"/>
      <c r="F99" s="126"/>
      <c r="G99" s="67" t="s">
        <v>14736</v>
      </c>
      <c r="H99" s="68">
        <v>43015</v>
      </c>
      <c r="I99" s="69">
        <v>100000</v>
      </c>
      <c r="J99" s="128">
        <v>100000</v>
      </c>
      <c r="K99" s="128"/>
      <c r="L99" s="69">
        <f t="shared" ca="1" si="1"/>
        <v>95884</v>
      </c>
      <c r="M99" s="124"/>
      <c r="N99" s="124"/>
      <c r="O99" s="124"/>
      <c r="P99" s="124"/>
      <c r="Q99" s="124"/>
      <c r="R99" s="69"/>
    </row>
    <row r="100" spans="1:18" s="70" customFormat="1" x14ac:dyDescent="0.3">
      <c r="A100" s="131"/>
      <c r="B100" s="127" t="s">
        <v>14737</v>
      </c>
      <c r="C100" s="127" t="s">
        <v>14738</v>
      </c>
      <c r="D100" s="125" t="s">
        <v>14452</v>
      </c>
      <c r="E100" s="126"/>
      <c r="F100" s="126"/>
      <c r="G100" s="67" t="s">
        <v>14739</v>
      </c>
      <c r="H100" s="68">
        <v>45375</v>
      </c>
      <c r="I100" s="69">
        <v>20000</v>
      </c>
      <c r="J100" s="128">
        <v>100000</v>
      </c>
      <c r="K100" s="128"/>
      <c r="L100" s="69">
        <f t="shared" ca="1" si="1"/>
        <v>87412</v>
      </c>
      <c r="M100" s="124"/>
      <c r="N100" s="124"/>
      <c r="O100" s="124"/>
      <c r="P100" s="124"/>
      <c r="Q100" s="124"/>
      <c r="R100" s="69"/>
    </row>
    <row r="101" spans="1:18" s="70" customFormat="1" x14ac:dyDescent="0.3">
      <c r="A101" s="131"/>
      <c r="B101" s="127" t="s">
        <v>14725</v>
      </c>
      <c r="C101" s="127" t="s">
        <v>14740</v>
      </c>
      <c r="D101" s="125" t="s">
        <v>14496</v>
      </c>
      <c r="E101" s="126"/>
      <c r="F101" s="126"/>
      <c r="G101" s="67" t="s">
        <v>14741</v>
      </c>
      <c r="H101" s="68">
        <v>44705</v>
      </c>
      <c r="I101" s="69">
        <v>50000</v>
      </c>
      <c r="J101" s="128">
        <v>20000</v>
      </c>
      <c r="K101" s="128"/>
      <c r="L101" s="69">
        <f t="shared" ca="1" si="1"/>
        <v>25781</v>
      </c>
      <c r="M101" s="124"/>
      <c r="N101" s="124"/>
      <c r="O101" s="124"/>
      <c r="P101" s="124"/>
      <c r="Q101" s="124"/>
      <c r="R101" s="69"/>
    </row>
    <row r="102" spans="1:18" s="70" customFormat="1" x14ac:dyDescent="0.3">
      <c r="A102" s="125"/>
      <c r="B102" s="127" t="s">
        <v>14725</v>
      </c>
      <c r="C102" s="127" t="s">
        <v>14742</v>
      </c>
      <c r="D102" s="125" t="s">
        <v>14452</v>
      </c>
      <c r="E102" s="126"/>
      <c r="F102" s="126"/>
      <c r="G102" s="67" t="s">
        <v>14743</v>
      </c>
      <c r="H102" s="68">
        <v>44006</v>
      </c>
      <c r="I102" s="69">
        <v>200000</v>
      </c>
      <c r="J102" s="128">
        <v>50000</v>
      </c>
      <c r="K102" s="128"/>
      <c r="L102" s="69">
        <f t="shared" ca="1" si="1"/>
        <v>55603</v>
      </c>
      <c r="M102" s="124"/>
      <c r="N102" s="124"/>
      <c r="O102" s="124"/>
      <c r="P102" s="124"/>
      <c r="Q102" s="124"/>
      <c r="R102" s="69"/>
    </row>
    <row r="103" spans="1:18" s="70" customFormat="1" x14ac:dyDescent="0.3">
      <c r="A103" s="130" t="s">
        <v>14744</v>
      </c>
      <c r="B103" s="127" t="s">
        <v>14745</v>
      </c>
      <c r="C103" s="127" t="s">
        <v>14746</v>
      </c>
      <c r="D103" s="125" t="s">
        <v>14452</v>
      </c>
      <c r="E103" s="126"/>
      <c r="F103" s="126"/>
      <c r="G103" s="67" t="s">
        <v>14747</v>
      </c>
      <c r="H103" s="68">
        <v>44396</v>
      </c>
      <c r="I103" s="69">
        <v>200000</v>
      </c>
      <c r="J103" s="128">
        <v>200000</v>
      </c>
      <c r="K103" s="128"/>
      <c r="L103" s="69">
        <f t="shared" ca="1" si="1"/>
        <v>85492</v>
      </c>
      <c r="M103" s="124"/>
      <c r="N103" s="124"/>
      <c r="O103" s="124"/>
      <c r="P103" s="124"/>
      <c r="Q103" s="124"/>
      <c r="R103" s="69"/>
    </row>
    <row r="104" spans="1:18" s="70" customFormat="1" x14ac:dyDescent="0.3">
      <c r="A104" s="131"/>
      <c r="B104" s="127" t="s">
        <v>14748</v>
      </c>
      <c r="C104" s="127" t="s">
        <v>14749</v>
      </c>
      <c r="D104" s="125" t="s">
        <v>14530</v>
      </c>
      <c r="E104" s="126"/>
      <c r="F104" s="126"/>
      <c r="G104" s="67" t="s">
        <v>14750</v>
      </c>
      <c r="H104" s="68">
        <v>43131</v>
      </c>
      <c r="I104" s="69">
        <v>70000</v>
      </c>
      <c r="J104" s="128">
        <v>200000</v>
      </c>
      <c r="K104" s="128"/>
      <c r="L104" s="69">
        <f t="shared" ca="1" si="1"/>
        <v>86597</v>
      </c>
      <c r="M104" s="124"/>
      <c r="N104" s="124"/>
      <c r="O104" s="124"/>
      <c r="P104" s="124"/>
      <c r="Q104" s="124"/>
      <c r="R104" s="69"/>
    </row>
    <row r="105" spans="1:18" s="70" customFormat="1" x14ac:dyDescent="0.3">
      <c r="A105" s="131"/>
      <c r="B105" s="127" t="s">
        <v>14745</v>
      </c>
      <c r="C105" s="127" t="s">
        <v>14751</v>
      </c>
      <c r="D105" s="125" t="s">
        <v>14452</v>
      </c>
      <c r="E105" s="126"/>
      <c r="F105" s="126"/>
      <c r="G105" s="67" t="s">
        <v>14752</v>
      </c>
      <c r="H105" s="68">
        <v>44013</v>
      </c>
      <c r="I105" s="69">
        <v>80000</v>
      </c>
      <c r="J105" s="128">
        <v>70000</v>
      </c>
      <c r="K105" s="128"/>
      <c r="L105" s="69">
        <f t="shared" ca="1" si="1"/>
        <v>51756</v>
      </c>
      <c r="M105" s="124"/>
      <c r="N105" s="124"/>
      <c r="O105" s="124"/>
      <c r="P105" s="124"/>
      <c r="Q105" s="124"/>
      <c r="R105" s="69"/>
    </row>
    <row r="106" spans="1:18" s="70" customFormat="1" x14ac:dyDescent="0.3">
      <c r="A106" s="131"/>
      <c r="B106" s="127" t="s">
        <v>14753</v>
      </c>
      <c r="C106" s="127" t="s">
        <v>14754</v>
      </c>
      <c r="D106" s="125" t="s">
        <v>14452</v>
      </c>
      <c r="E106" s="126"/>
      <c r="F106" s="126"/>
      <c r="G106" s="67" t="s">
        <v>14755</v>
      </c>
      <c r="H106" s="68">
        <v>45572</v>
      </c>
      <c r="I106" s="69">
        <v>50000</v>
      </c>
      <c r="J106" s="128">
        <v>80000</v>
      </c>
      <c r="K106" s="128"/>
      <c r="L106" s="69">
        <f t="shared" ca="1" si="1"/>
        <v>85268</v>
      </c>
      <c r="M106" s="124"/>
      <c r="N106" s="124"/>
      <c r="O106" s="124"/>
      <c r="P106" s="124"/>
      <c r="Q106" s="124"/>
      <c r="R106" s="69"/>
    </row>
    <row r="107" spans="1:18" s="70" customFormat="1" x14ac:dyDescent="0.3">
      <c r="A107" s="131"/>
      <c r="B107" s="127" t="s">
        <v>14745</v>
      </c>
      <c r="C107" s="127" t="s">
        <v>14756</v>
      </c>
      <c r="D107" s="125" t="s">
        <v>14452</v>
      </c>
      <c r="E107" s="126"/>
      <c r="F107" s="126"/>
      <c r="G107" s="67" t="s">
        <v>14757</v>
      </c>
      <c r="H107" s="68">
        <v>45393</v>
      </c>
      <c r="I107" s="69">
        <v>50000</v>
      </c>
      <c r="J107" s="128">
        <v>50000</v>
      </c>
      <c r="K107" s="128"/>
      <c r="L107" s="69">
        <f t="shared" ca="1" si="1"/>
        <v>99747</v>
      </c>
      <c r="M107" s="124"/>
      <c r="N107" s="124"/>
      <c r="O107" s="124"/>
      <c r="P107" s="124"/>
      <c r="Q107" s="124"/>
      <c r="R107" s="69"/>
    </row>
    <row r="108" spans="1:18" s="70" customFormat="1" x14ac:dyDescent="0.3">
      <c r="A108" s="131"/>
      <c r="B108" s="127" t="s">
        <v>14748</v>
      </c>
      <c r="C108" s="127" t="s">
        <v>14758</v>
      </c>
      <c r="D108" s="125" t="s">
        <v>14452</v>
      </c>
      <c r="E108" s="126"/>
      <c r="F108" s="126"/>
      <c r="G108" s="67" t="s">
        <v>14759</v>
      </c>
      <c r="H108" s="68">
        <v>44729</v>
      </c>
      <c r="I108" s="69">
        <v>50000</v>
      </c>
      <c r="J108" s="128">
        <v>50000</v>
      </c>
      <c r="K108" s="128"/>
      <c r="L108" s="69">
        <f t="shared" ca="1" si="1"/>
        <v>56524</v>
      </c>
      <c r="M108" s="124"/>
      <c r="N108" s="124"/>
      <c r="O108" s="124"/>
      <c r="P108" s="124"/>
      <c r="Q108" s="124"/>
      <c r="R108" s="69"/>
    </row>
    <row r="109" spans="1:18" s="70" customFormat="1" x14ac:dyDescent="0.3">
      <c r="A109" s="131"/>
      <c r="B109" s="127" t="s">
        <v>14748</v>
      </c>
      <c r="C109" s="127" t="s">
        <v>14760</v>
      </c>
      <c r="D109" s="125" t="s">
        <v>14452</v>
      </c>
      <c r="E109" s="126"/>
      <c r="F109" s="126"/>
      <c r="G109" s="67" t="s">
        <v>14761</v>
      </c>
      <c r="H109" s="68">
        <v>44906</v>
      </c>
      <c r="I109" s="69">
        <v>100000</v>
      </c>
      <c r="J109" s="128">
        <v>50000</v>
      </c>
      <c r="K109" s="128"/>
      <c r="L109" s="69">
        <f t="shared" ca="1" si="1"/>
        <v>59402</v>
      </c>
      <c r="M109" s="124"/>
      <c r="N109" s="124"/>
      <c r="O109" s="124"/>
      <c r="P109" s="124"/>
      <c r="Q109" s="124"/>
      <c r="R109" s="69"/>
    </row>
    <row r="110" spans="1:18" s="70" customFormat="1" x14ac:dyDescent="0.3">
      <c r="A110" s="125"/>
      <c r="B110" s="127" t="s">
        <v>14745</v>
      </c>
      <c r="C110" s="127" t="s">
        <v>14762</v>
      </c>
      <c r="D110" s="125" t="s">
        <v>14452</v>
      </c>
      <c r="E110" s="126"/>
      <c r="F110" s="126"/>
      <c r="G110" s="67" t="s">
        <v>14763</v>
      </c>
      <c r="H110" s="68">
        <v>43002</v>
      </c>
      <c r="I110" s="69">
        <v>20000</v>
      </c>
      <c r="J110" s="128">
        <v>100000</v>
      </c>
      <c r="K110" s="128"/>
      <c r="L110" s="69">
        <f t="shared" ca="1" si="1"/>
        <v>45613</v>
      </c>
      <c r="M110" s="124"/>
      <c r="N110" s="124"/>
      <c r="O110" s="124"/>
      <c r="P110" s="124"/>
      <c r="Q110" s="124"/>
      <c r="R110" s="69"/>
    </row>
    <row r="111" spans="1:18" s="70" customFormat="1" x14ac:dyDescent="0.3">
      <c r="A111" s="130" t="s">
        <v>14764</v>
      </c>
      <c r="B111" s="127" t="s">
        <v>14765</v>
      </c>
      <c r="C111" s="127" t="s">
        <v>14766</v>
      </c>
      <c r="D111" s="125" t="s">
        <v>14452</v>
      </c>
      <c r="E111" s="126"/>
      <c r="F111" s="126"/>
      <c r="G111" s="67" t="s">
        <v>14767</v>
      </c>
      <c r="H111" s="68">
        <v>42935</v>
      </c>
      <c r="I111" s="69">
        <v>50000</v>
      </c>
      <c r="J111" s="128">
        <v>20000</v>
      </c>
      <c r="K111" s="128"/>
      <c r="L111" s="69">
        <f t="shared" ca="1" si="1"/>
        <v>40777</v>
      </c>
      <c r="M111" s="124"/>
      <c r="N111" s="124"/>
      <c r="O111" s="124"/>
      <c r="P111" s="124"/>
      <c r="Q111" s="124"/>
      <c r="R111" s="69"/>
    </row>
    <row r="112" spans="1:18" s="70" customFormat="1" x14ac:dyDescent="0.3">
      <c r="A112" s="131"/>
      <c r="B112" s="127" t="s">
        <v>14768</v>
      </c>
      <c r="C112" s="127" t="s">
        <v>14769</v>
      </c>
      <c r="D112" s="125" t="s">
        <v>14452</v>
      </c>
      <c r="E112" s="126"/>
      <c r="F112" s="126"/>
      <c r="G112" s="67" t="s">
        <v>14770</v>
      </c>
      <c r="H112" s="68">
        <v>43437</v>
      </c>
      <c r="I112" s="69">
        <v>100000</v>
      </c>
      <c r="J112" s="128">
        <v>50000</v>
      </c>
      <c r="K112" s="128"/>
      <c r="L112" s="69">
        <f t="shared" ca="1" si="1"/>
        <v>68383</v>
      </c>
      <c r="M112" s="124"/>
      <c r="N112" s="124"/>
      <c r="O112" s="124"/>
      <c r="P112" s="124"/>
      <c r="Q112" s="124"/>
      <c r="R112" s="69"/>
    </row>
    <row r="113" spans="1:18" s="70" customFormat="1" x14ac:dyDescent="0.3">
      <c r="A113" s="131"/>
      <c r="B113" s="127" t="s">
        <v>14765</v>
      </c>
      <c r="C113" s="127" t="s">
        <v>14771</v>
      </c>
      <c r="D113" s="125" t="s">
        <v>14452</v>
      </c>
      <c r="E113" s="126"/>
      <c r="F113" s="126"/>
      <c r="G113" s="67" t="s">
        <v>14772</v>
      </c>
      <c r="H113" s="68">
        <v>44768</v>
      </c>
      <c r="I113" s="69">
        <v>100000</v>
      </c>
      <c r="J113" s="128">
        <v>100000</v>
      </c>
      <c r="K113" s="128"/>
      <c r="L113" s="69">
        <f t="shared" ca="1" si="1"/>
        <v>68856</v>
      </c>
      <c r="M113" s="124"/>
      <c r="N113" s="124"/>
      <c r="O113" s="124"/>
      <c r="P113" s="124"/>
      <c r="Q113" s="124"/>
      <c r="R113" s="69"/>
    </row>
    <row r="114" spans="1:18" s="70" customFormat="1" x14ac:dyDescent="0.3">
      <c r="A114" s="131"/>
      <c r="B114" s="127" t="s">
        <v>14765</v>
      </c>
      <c r="C114" s="127" t="s">
        <v>14773</v>
      </c>
      <c r="D114" s="125" t="s">
        <v>14452</v>
      </c>
      <c r="E114" s="126"/>
      <c r="F114" s="126"/>
      <c r="G114" s="67" t="s">
        <v>14774</v>
      </c>
      <c r="H114" s="68">
        <v>45004</v>
      </c>
      <c r="I114" s="69">
        <v>80000</v>
      </c>
      <c r="J114" s="128">
        <v>100000</v>
      </c>
      <c r="K114" s="128"/>
      <c r="L114" s="69">
        <f t="shared" ca="1" si="1"/>
        <v>67170</v>
      </c>
      <c r="M114" s="124"/>
      <c r="N114" s="124"/>
      <c r="O114" s="124"/>
      <c r="P114" s="124"/>
      <c r="Q114" s="124"/>
      <c r="R114" s="69"/>
    </row>
    <row r="115" spans="1:18" s="70" customFormat="1" x14ac:dyDescent="0.3">
      <c r="A115" s="131"/>
      <c r="B115" s="127" t="s">
        <v>14765</v>
      </c>
      <c r="C115" s="127" t="s">
        <v>14775</v>
      </c>
      <c r="D115" s="125" t="s">
        <v>14452</v>
      </c>
      <c r="E115" s="126"/>
      <c r="F115" s="126"/>
      <c r="G115" s="67" t="s">
        <v>14776</v>
      </c>
      <c r="H115" s="68">
        <v>43378</v>
      </c>
      <c r="I115" s="69">
        <v>100000</v>
      </c>
      <c r="J115" s="128">
        <v>80000</v>
      </c>
      <c r="K115" s="128"/>
      <c r="L115" s="69">
        <f t="shared" ca="1" si="1"/>
        <v>60723</v>
      </c>
      <c r="M115" s="124"/>
      <c r="N115" s="124"/>
      <c r="O115" s="124"/>
      <c r="P115" s="124"/>
      <c r="Q115" s="124"/>
      <c r="R115" s="69"/>
    </row>
    <row r="116" spans="1:18" s="70" customFormat="1" x14ac:dyDescent="0.3">
      <c r="A116" s="131"/>
      <c r="B116" s="127" t="s">
        <v>14768</v>
      </c>
      <c r="C116" s="127" t="s">
        <v>14777</v>
      </c>
      <c r="D116" s="125" t="s">
        <v>14452</v>
      </c>
      <c r="E116" s="126"/>
      <c r="F116" s="126"/>
      <c r="G116" s="67" t="s">
        <v>14778</v>
      </c>
      <c r="H116" s="68">
        <v>45077</v>
      </c>
      <c r="I116" s="69">
        <v>30000</v>
      </c>
      <c r="J116" s="128">
        <v>100000</v>
      </c>
      <c r="K116" s="128"/>
      <c r="L116" s="69">
        <f t="shared" ca="1" si="1"/>
        <v>67154</v>
      </c>
      <c r="M116" s="124"/>
      <c r="N116" s="124"/>
      <c r="O116" s="124"/>
      <c r="P116" s="124"/>
      <c r="Q116" s="124"/>
      <c r="R116" s="69"/>
    </row>
    <row r="117" spans="1:18" s="70" customFormat="1" x14ac:dyDescent="0.3">
      <c r="A117" s="131"/>
      <c r="B117" s="127" t="s">
        <v>14765</v>
      </c>
      <c r="C117" s="127" t="s">
        <v>14779</v>
      </c>
      <c r="D117" s="125" t="s">
        <v>14452</v>
      </c>
      <c r="E117" s="126"/>
      <c r="F117" s="126"/>
      <c r="G117" s="67" t="s">
        <v>14780</v>
      </c>
      <c r="H117" s="68">
        <v>43245</v>
      </c>
      <c r="I117" s="69">
        <v>50000</v>
      </c>
      <c r="J117" s="128">
        <v>30000</v>
      </c>
      <c r="K117" s="128"/>
      <c r="L117" s="69">
        <f t="shared" ca="1" si="1"/>
        <v>81512</v>
      </c>
      <c r="M117" s="124"/>
      <c r="N117" s="124"/>
      <c r="O117" s="124"/>
      <c r="P117" s="124"/>
      <c r="Q117" s="124"/>
      <c r="R117" s="69"/>
    </row>
    <row r="118" spans="1:18" s="70" customFormat="1" x14ac:dyDescent="0.3">
      <c r="A118" s="125"/>
      <c r="B118" s="127" t="s">
        <v>14768</v>
      </c>
      <c r="C118" s="127" t="s">
        <v>14781</v>
      </c>
      <c r="D118" s="125" t="s">
        <v>14452</v>
      </c>
      <c r="E118" s="126"/>
      <c r="F118" s="126"/>
      <c r="G118" s="67" t="s">
        <v>14782</v>
      </c>
      <c r="H118" s="68">
        <v>44091</v>
      </c>
      <c r="I118" s="69">
        <v>100000</v>
      </c>
      <c r="J118" s="128">
        <v>50000</v>
      </c>
      <c r="K118" s="128"/>
      <c r="L118" s="69">
        <f t="shared" ca="1" si="1"/>
        <v>45544</v>
      </c>
      <c r="M118" s="124"/>
      <c r="N118" s="124"/>
      <c r="O118" s="124"/>
      <c r="P118" s="124"/>
      <c r="Q118" s="124"/>
      <c r="R118" s="69"/>
    </row>
    <row r="119" spans="1:18" s="70" customFormat="1" x14ac:dyDescent="0.3">
      <c r="A119" s="130" t="s">
        <v>14783</v>
      </c>
      <c r="B119" s="127" t="s">
        <v>14784</v>
      </c>
      <c r="C119" s="127" t="s">
        <v>14785</v>
      </c>
      <c r="D119" s="125" t="s">
        <v>14452</v>
      </c>
      <c r="E119" s="126"/>
      <c r="F119" s="126"/>
      <c r="G119" s="67" t="s">
        <v>14786</v>
      </c>
      <c r="H119" s="68">
        <v>43545</v>
      </c>
      <c r="I119" s="69">
        <v>100000</v>
      </c>
      <c r="J119" s="128">
        <v>100000</v>
      </c>
      <c r="K119" s="128"/>
      <c r="L119" s="69">
        <f t="shared" ca="1" si="1"/>
        <v>45142</v>
      </c>
      <c r="M119" s="124"/>
      <c r="N119" s="124"/>
      <c r="O119" s="124"/>
      <c r="P119" s="124"/>
      <c r="Q119" s="124"/>
      <c r="R119" s="69"/>
    </row>
    <row r="120" spans="1:18" s="70" customFormat="1" x14ac:dyDescent="0.3">
      <c r="A120" s="131"/>
      <c r="B120" s="127" t="s">
        <v>14787</v>
      </c>
      <c r="C120" s="127" t="s">
        <v>14788</v>
      </c>
      <c r="D120" s="125" t="s">
        <v>14452</v>
      </c>
      <c r="E120" s="126"/>
      <c r="F120" s="126"/>
      <c r="G120" s="67" t="s">
        <v>14789</v>
      </c>
      <c r="H120" s="68">
        <v>44359</v>
      </c>
      <c r="I120" s="69">
        <v>100000</v>
      </c>
      <c r="J120" s="128">
        <v>100000</v>
      </c>
      <c r="K120" s="128"/>
      <c r="L120" s="69">
        <f t="shared" ca="1" si="1"/>
        <v>34378</v>
      </c>
      <c r="M120" s="124"/>
      <c r="N120" s="124"/>
      <c r="O120" s="124"/>
      <c r="P120" s="124"/>
      <c r="Q120" s="124"/>
      <c r="R120" s="69"/>
    </row>
    <row r="121" spans="1:18" s="70" customFormat="1" x14ac:dyDescent="0.3">
      <c r="A121" s="131"/>
      <c r="B121" s="127" t="s">
        <v>14790</v>
      </c>
      <c r="C121" s="127" t="s">
        <v>14791</v>
      </c>
      <c r="D121" s="125" t="s">
        <v>14530</v>
      </c>
      <c r="E121" s="126"/>
      <c r="F121" s="126"/>
      <c r="G121" s="67" t="s">
        <v>14792</v>
      </c>
      <c r="H121" s="68">
        <v>44120</v>
      </c>
      <c r="I121" s="69">
        <v>20000</v>
      </c>
      <c r="J121" s="128">
        <v>100000</v>
      </c>
      <c r="K121" s="128"/>
      <c r="L121" s="69">
        <f t="shared" ca="1" si="1"/>
        <v>61152</v>
      </c>
      <c r="M121" s="124"/>
      <c r="N121" s="124"/>
      <c r="O121" s="124"/>
      <c r="P121" s="124"/>
      <c r="Q121" s="124"/>
      <c r="R121" s="69"/>
    </row>
    <row r="122" spans="1:18" s="70" customFormat="1" x14ac:dyDescent="0.3">
      <c r="A122" s="131"/>
      <c r="B122" s="127" t="s">
        <v>14784</v>
      </c>
      <c r="C122" s="127" t="s">
        <v>14793</v>
      </c>
      <c r="D122" s="125" t="s">
        <v>14452</v>
      </c>
      <c r="E122" s="126"/>
      <c r="F122" s="126"/>
      <c r="G122" s="67" t="s">
        <v>14794</v>
      </c>
      <c r="H122" s="68">
        <v>45473</v>
      </c>
      <c r="I122" s="69">
        <v>50000</v>
      </c>
      <c r="J122" s="128">
        <v>20000</v>
      </c>
      <c r="K122" s="128"/>
      <c r="L122" s="69">
        <f t="shared" ca="1" si="1"/>
        <v>64715</v>
      </c>
      <c r="M122" s="124"/>
      <c r="N122" s="124"/>
      <c r="O122" s="124"/>
      <c r="P122" s="124"/>
      <c r="Q122" s="124"/>
      <c r="R122" s="69"/>
    </row>
    <row r="123" spans="1:18" s="70" customFormat="1" x14ac:dyDescent="0.3">
      <c r="A123" s="125"/>
      <c r="B123" s="127" t="s">
        <v>14795</v>
      </c>
      <c r="C123" s="127" t="s">
        <v>14796</v>
      </c>
      <c r="D123" s="125" t="s">
        <v>14452</v>
      </c>
      <c r="E123" s="126"/>
      <c r="F123" s="126"/>
      <c r="G123" s="67" t="s">
        <v>14587</v>
      </c>
      <c r="H123" s="68">
        <v>43541</v>
      </c>
      <c r="I123" s="69">
        <v>60000</v>
      </c>
      <c r="J123" s="128">
        <v>50000</v>
      </c>
      <c r="K123" s="128"/>
      <c r="L123" s="69">
        <f t="shared" ca="1" si="1"/>
        <v>26515</v>
      </c>
      <c r="M123" s="124"/>
      <c r="N123" s="124"/>
      <c r="O123" s="124"/>
      <c r="P123" s="124"/>
      <c r="Q123" s="124"/>
      <c r="R123" s="69"/>
    </row>
    <row r="124" spans="1:18" s="70" customFormat="1" x14ac:dyDescent="0.3">
      <c r="A124" s="130" t="s">
        <v>14797</v>
      </c>
      <c r="B124" s="127" t="s">
        <v>14798</v>
      </c>
      <c r="C124" s="127" t="s">
        <v>14799</v>
      </c>
      <c r="D124" s="125" t="s">
        <v>14452</v>
      </c>
      <c r="E124" s="126"/>
      <c r="F124" s="126"/>
      <c r="G124" s="67" t="s">
        <v>14800</v>
      </c>
      <c r="H124" s="68">
        <v>45138</v>
      </c>
      <c r="I124" s="69">
        <v>20000</v>
      </c>
      <c r="J124" s="128">
        <v>60000</v>
      </c>
      <c r="K124" s="128"/>
      <c r="L124" s="69">
        <f t="shared" ca="1" si="1"/>
        <v>48538</v>
      </c>
      <c r="M124" s="124"/>
      <c r="N124" s="124"/>
      <c r="O124" s="124"/>
      <c r="P124" s="124"/>
      <c r="Q124" s="124"/>
      <c r="R124" s="69"/>
    </row>
    <row r="125" spans="1:18" s="70" customFormat="1" x14ac:dyDescent="0.3">
      <c r="A125" s="131"/>
      <c r="B125" s="127" t="s">
        <v>14801</v>
      </c>
      <c r="C125" s="127" t="s">
        <v>14802</v>
      </c>
      <c r="D125" s="125" t="s">
        <v>14452</v>
      </c>
      <c r="E125" s="126"/>
      <c r="F125" s="126"/>
      <c r="G125" s="67" t="s">
        <v>14803</v>
      </c>
      <c r="H125" s="68">
        <v>45481</v>
      </c>
      <c r="I125" s="69">
        <v>50000</v>
      </c>
      <c r="J125" s="128">
        <v>20000</v>
      </c>
      <c r="K125" s="128"/>
      <c r="L125" s="69">
        <f t="shared" ca="1" si="1"/>
        <v>53667</v>
      </c>
      <c r="M125" s="124"/>
      <c r="N125" s="124"/>
      <c r="O125" s="124"/>
      <c r="P125" s="124"/>
      <c r="Q125" s="124"/>
      <c r="R125" s="69"/>
    </row>
    <row r="126" spans="1:18" s="70" customFormat="1" x14ac:dyDescent="0.3">
      <c r="A126" s="131"/>
      <c r="B126" s="127" t="s">
        <v>14804</v>
      </c>
      <c r="C126" s="127" t="s">
        <v>14805</v>
      </c>
      <c r="D126" s="125" t="s">
        <v>14452</v>
      </c>
      <c r="E126" s="126"/>
      <c r="F126" s="126"/>
      <c r="G126" s="67" t="s">
        <v>14806</v>
      </c>
      <c r="H126" s="68">
        <v>44161</v>
      </c>
      <c r="I126" s="69">
        <v>100000</v>
      </c>
      <c r="J126" s="128">
        <v>50000</v>
      </c>
      <c r="K126" s="128"/>
      <c r="L126" s="69">
        <f t="shared" ca="1" si="1"/>
        <v>54549</v>
      </c>
      <c r="M126" s="124"/>
      <c r="N126" s="124"/>
      <c r="O126" s="124"/>
      <c r="P126" s="124"/>
      <c r="Q126" s="124"/>
      <c r="R126" s="69"/>
    </row>
    <row r="127" spans="1:18" s="70" customFormat="1" x14ac:dyDescent="0.3">
      <c r="A127" s="131"/>
      <c r="B127" s="127" t="s">
        <v>14807</v>
      </c>
      <c r="C127" s="127" t="s">
        <v>14808</v>
      </c>
      <c r="D127" s="125" t="s">
        <v>14452</v>
      </c>
      <c r="E127" s="126"/>
      <c r="F127" s="126"/>
      <c r="G127" s="67" t="s">
        <v>14809</v>
      </c>
      <c r="H127" s="68">
        <v>44891</v>
      </c>
      <c r="I127" s="69">
        <v>5000</v>
      </c>
      <c r="J127" s="128">
        <v>100000</v>
      </c>
      <c r="K127" s="128"/>
      <c r="L127" s="69">
        <f t="shared" ca="1" si="1"/>
        <v>62592</v>
      </c>
      <c r="M127" s="124"/>
      <c r="N127" s="124"/>
      <c r="O127" s="124"/>
      <c r="P127" s="124"/>
      <c r="Q127" s="124"/>
      <c r="R127" s="69"/>
    </row>
    <row r="128" spans="1:18" s="70" customFormat="1" x14ac:dyDescent="0.3">
      <c r="A128" s="131"/>
      <c r="B128" s="127" t="s">
        <v>14798</v>
      </c>
      <c r="C128" s="127" t="s">
        <v>14810</v>
      </c>
      <c r="D128" s="125" t="s">
        <v>14452</v>
      </c>
      <c r="E128" s="126"/>
      <c r="F128" s="126"/>
      <c r="G128" s="67" t="s">
        <v>14811</v>
      </c>
      <c r="H128" s="68">
        <v>43517</v>
      </c>
      <c r="I128" s="69">
        <v>10000</v>
      </c>
      <c r="J128" s="128">
        <v>5000</v>
      </c>
      <c r="K128" s="128"/>
      <c r="L128" s="69">
        <f t="shared" ca="1" si="1"/>
        <v>38636</v>
      </c>
      <c r="M128" s="124"/>
      <c r="N128" s="124"/>
      <c r="O128" s="124"/>
      <c r="P128" s="124"/>
      <c r="Q128" s="124"/>
      <c r="R128" s="69"/>
    </row>
    <row r="129" spans="1:18" s="70" customFormat="1" x14ac:dyDescent="0.3">
      <c r="A129" s="125"/>
      <c r="B129" s="127" t="s">
        <v>14801</v>
      </c>
      <c r="C129" s="127" t="s">
        <v>14812</v>
      </c>
      <c r="D129" s="125" t="s">
        <v>14452</v>
      </c>
      <c r="E129" s="126"/>
      <c r="F129" s="126"/>
      <c r="G129" s="67" t="s">
        <v>14813</v>
      </c>
      <c r="H129" s="68">
        <v>43493</v>
      </c>
      <c r="I129" s="69">
        <v>100000</v>
      </c>
      <c r="J129" s="128">
        <v>10000</v>
      </c>
      <c r="K129" s="128"/>
      <c r="L129" s="69">
        <f t="shared" ca="1" si="1"/>
        <v>47361</v>
      </c>
      <c r="M129" s="124"/>
      <c r="N129" s="124"/>
      <c r="O129" s="124"/>
      <c r="P129" s="124"/>
      <c r="Q129" s="124"/>
      <c r="R129" s="69"/>
    </row>
    <row r="130" spans="1:18" s="70" customFormat="1" x14ac:dyDescent="0.3">
      <c r="A130" s="125" t="s">
        <v>14814</v>
      </c>
      <c r="B130" s="127" t="s">
        <v>14815</v>
      </c>
      <c r="C130" s="127" t="s">
        <v>14816</v>
      </c>
      <c r="D130" s="125" t="s">
        <v>14452</v>
      </c>
      <c r="E130" s="126"/>
      <c r="F130" s="126"/>
      <c r="G130" s="67" t="s">
        <v>14817</v>
      </c>
      <c r="H130" s="68">
        <v>44641</v>
      </c>
      <c r="I130" s="69">
        <v>100000</v>
      </c>
      <c r="J130" s="128">
        <v>100000</v>
      </c>
      <c r="K130" s="128"/>
      <c r="L130" s="69">
        <f t="shared" ca="1" si="1"/>
        <v>53749</v>
      </c>
      <c r="M130" s="124"/>
      <c r="N130" s="124"/>
      <c r="O130" s="124"/>
      <c r="P130" s="124"/>
      <c r="Q130" s="124"/>
      <c r="R130" s="69"/>
    </row>
    <row r="131" spans="1:18" s="70" customFormat="1" x14ac:dyDescent="0.3">
      <c r="A131" s="132"/>
      <c r="B131" s="127" t="s">
        <v>14818</v>
      </c>
      <c r="C131" s="127" t="s">
        <v>14819</v>
      </c>
      <c r="D131" s="125" t="s">
        <v>14452</v>
      </c>
      <c r="E131" s="126"/>
      <c r="F131" s="126"/>
      <c r="G131" s="67" t="s">
        <v>14820</v>
      </c>
      <c r="H131" s="68">
        <v>45630</v>
      </c>
      <c r="I131" s="69">
        <v>100000</v>
      </c>
      <c r="J131" s="128">
        <v>100000</v>
      </c>
      <c r="K131" s="128"/>
      <c r="L131" s="69">
        <f t="shared" ca="1" si="1"/>
        <v>97997</v>
      </c>
      <c r="M131" s="124"/>
      <c r="N131" s="124"/>
      <c r="O131" s="124"/>
      <c r="P131" s="124"/>
      <c r="Q131" s="124"/>
      <c r="R131" s="69"/>
    </row>
    <row r="132" spans="1:18" s="70" customFormat="1" x14ac:dyDescent="0.3">
      <c r="A132" s="132"/>
      <c r="B132" s="127" t="s">
        <v>14821</v>
      </c>
      <c r="C132" s="127" t="s">
        <v>14822</v>
      </c>
      <c r="D132" s="125" t="s">
        <v>14452</v>
      </c>
      <c r="E132" s="126"/>
      <c r="F132" s="126"/>
      <c r="G132" s="67" t="s">
        <v>14823</v>
      </c>
      <c r="H132" s="68">
        <v>44355</v>
      </c>
      <c r="I132" s="69">
        <v>100000</v>
      </c>
      <c r="J132" s="128">
        <v>100000</v>
      </c>
      <c r="K132" s="128"/>
      <c r="L132" s="69">
        <f t="shared" ref="L132:L195" ca="1" si="2">RANDBETWEEN(25000,100000)</f>
        <v>57294</v>
      </c>
      <c r="M132" s="124"/>
      <c r="N132" s="124"/>
      <c r="O132" s="124"/>
      <c r="P132" s="124"/>
      <c r="Q132" s="124"/>
      <c r="R132" s="69"/>
    </row>
    <row r="133" spans="1:18" s="70" customFormat="1" x14ac:dyDescent="0.3">
      <c r="A133" s="132"/>
      <c r="B133" s="127" t="s">
        <v>14824</v>
      </c>
      <c r="C133" s="127" t="s">
        <v>14825</v>
      </c>
      <c r="D133" s="125" t="s">
        <v>14452</v>
      </c>
      <c r="E133" s="126"/>
      <c r="F133" s="126"/>
      <c r="G133" s="67" t="s">
        <v>14492</v>
      </c>
      <c r="H133" s="68">
        <v>43837</v>
      </c>
      <c r="I133" s="69">
        <v>150000</v>
      </c>
      <c r="J133" s="128">
        <v>100000</v>
      </c>
      <c r="K133" s="128"/>
      <c r="L133" s="69">
        <f t="shared" ca="1" si="2"/>
        <v>77180</v>
      </c>
      <c r="M133" s="124"/>
      <c r="N133" s="124"/>
      <c r="O133" s="124"/>
      <c r="P133" s="124"/>
      <c r="Q133" s="124"/>
      <c r="R133" s="69"/>
    </row>
    <row r="134" spans="1:18" s="70" customFormat="1" x14ac:dyDescent="0.3">
      <c r="A134" s="132"/>
      <c r="B134" s="127" t="s">
        <v>14826</v>
      </c>
      <c r="C134" s="127" t="s">
        <v>14827</v>
      </c>
      <c r="D134" s="125" t="s">
        <v>14452</v>
      </c>
      <c r="E134" s="126"/>
      <c r="F134" s="126"/>
      <c r="G134" s="67" t="s">
        <v>14828</v>
      </c>
      <c r="H134" s="68">
        <v>43224</v>
      </c>
      <c r="I134" s="69">
        <v>150000</v>
      </c>
      <c r="J134" s="128">
        <v>150000</v>
      </c>
      <c r="K134" s="128"/>
      <c r="L134" s="69">
        <f t="shared" ca="1" si="2"/>
        <v>78075</v>
      </c>
      <c r="M134" s="124"/>
      <c r="N134" s="124"/>
      <c r="O134" s="124"/>
      <c r="P134" s="124"/>
      <c r="Q134" s="124"/>
      <c r="R134" s="69"/>
    </row>
    <row r="135" spans="1:18" s="70" customFormat="1" x14ac:dyDescent="0.3">
      <c r="A135" s="132"/>
      <c r="B135" s="127" t="s">
        <v>14829</v>
      </c>
      <c r="C135" s="127" t="s">
        <v>14830</v>
      </c>
      <c r="D135" s="125" t="s">
        <v>14452</v>
      </c>
      <c r="E135" s="126"/>
      <c r="F135" s="126"/>
      <c r="G135" s="67" t="s">
        <v>14831</v>
      </c>
      <c r="H135" s="68">
        <v>44182</v>
      </c>
      <c r="I135" s="69">
        <v>150000</v>
      </c>
      <c r="J135" s="128">
        <v>150000</v>
      </c>
      <c r="K135" s="128"/>
      <c r="L135" s="69">
        <f t="shared" ca="1" si="2"/>
        <v>64127</v>
      </c>
      <c r="M135" s="124"/>
      <c r="N135" s="124"/>
      <c r="O135" s="124"/>
      <c r="P135" s="124"/>
      <c r="Q135" s="124"/>
      <c r="R135" s="69"/>
    </row>
    <row r="136" spans="1:18" s="70" customFormat="1" x14ac:dyDescent="0.3">
      <c r="A136" s="132"/>
      <c r="B136" s="127" t="s">
        <v>14832</v>
      </c>
      <c r="C136" s="127" t="s">
        <v>14833</v>
      </c>
      <c r="D136" s="125" t="s">
        <v>14452</v>
      </c>
      <c r="E136" s="126"/>
      <c r="F136" s="126"/>
      <c r="G136" s="67" t="s">
        <v>14834</v>
      </c>
      <c r="H136" s="68">
        <v>45056</v>
      </c>
      <c r="I136" s="69">
        <v>150000</v>
      </c>
      <c r="J136" s="128">
        <v>150000</v>
      </c>
      <c r="K136" s="128"/>
      <c r="L136" s="69">
        <f t="shared" ca="1" si="2"/>
        <v>69058</v>
      </c>
      <c r="M136" s="124"/>
      <c r="N136" s="124"/>
      <c r="O136" s="124"/>
      <c r="P136" s="124"/>
      <c r="Q136" s="124"/>
      <c r="R136" s="69"/>
    </row>
    <row r="137" spans="1:18" s="70" customFormat="1" x14ac:dyDescent="0.3">
      <c r="A137" s="126"/>
      <c r="B137" s="127" t="s">
        <v>14835</v>
      </c>
      <c r="C137" s="127" t="s">
        <v>14836</v>
      </c>
      <c r="D137" s="125" t="s">
        <v>14452</v>
      </c>
      <c r="E137" s="126"/>
      <c r="F137" s="126"/>
      <c r="G137" s="67" t="s">
        <v>14837</v>
      </c>
      <c r="H137" s="68">
        <v>42951</v>
      </c>
      <c r="I137" s="69">
        <v>10000</v>
      </c>
      <c r="J137" s="128">
        <v>150000</v>
      </c>
      <c r="K137" s="128"/>
      <c r="L137" s="69">
        <f t="shared" ca="1" si="2"/>
        <v>95437</v>
      </c>
      <c r="M137" s="124"/>
      <c r="N137" s="124"/>
      <c r="O137" s="124"/>
      <c r="P137" s="124"/>
      <c r="Q137" s="124"/>
      <c r="R137" s="69"/>
    </row>
    <row r="138" spans="1:18" s="70" customFormat="1" x14ac:dyDescent="0.3">
      <c r="A138" s="130" t="s">
        <v>14838</v>
      </c>
      <c r="B138" s="127" t="s">
        <v>14839</v>
      </c>
      <c r="C138" s="127" t="s">
        <v>14840</v>
      </c>
      <c r="D138" s="125" t="s">
        <v>14452</v>
      </c>
      <c r="E138" s="126"/>
      <c r="F138" s="126"/>
      <c r="G138" s="67" t="s">
        <v>14841</v>
      </c>
      <c r="H138" s="68">
        <v>43399</v>
      </c>
      <c r="I138" s="69">
        <v>20000</v>
      </c>
      <c r="J138" s="128">
        <v>10000</v>
      </c>
      <c r="K138" s="128"/>
      <c r="L138" s="69">
        <f t="shared" ca="1" si="2"/>
        <v>87217</v>
      </c>
      <c r="M138" s="124"/>
      <c r="N138" s="124"/>
      <c r="O138" s="124"/>
      <c r="P138" s="124"/>
      <c r="Q138" s="124"/>
      <c r="R138" s="69"/>
    </row>
    <row r="139" spans="1:18" s="70" customFormat="1" x14ac:dyDescent="0.3">
      <c r="A139" s="131"/>
      <c r="B139" s="127" t="s">
        <v>14842</v>
      </c>
      <c r="C139" s="127" t="s">
        <v>14843</v>
      </c>
      <c r="D139" s="125" t="s">
        <v>14452</v>
      </c>
      <c r="E139" s="126"/>
      <c r="F139" s="126"/>
      <c r="G139" s="67" t="s">
        <v>14844</v>
      </c>
      <c r="H139" s="68">
        <v>44511</v>
      </c>
      <c r="I139" s="69">
        <v>30000</v>
      </c>
      <c r="J139" s="128">
        <v>20000</v>
      </c>
      <c r="K139" s="128"/>
      <c r="L139" s="69">
        <f t="shared" ca="1" si="2"/>
        <v>34037</v>
      </c>
      <c r="M139" s="124"/>
      <c r="N139" s="124"/>
      <c r="O139" s="124"/>
      <c r="P139" s="124"/>
      <c r="Q139" s="124"/>
      <c r="R139" s="69"/>
    </row>
    <row r="140" spans="1:18" s="70" customFormat="1" x14ac:dyDescent="0.3">
      <c r="A140" s="131"/>
      <c r="B140" s="127" t="s">
        <v>14845</v>
      </c>
      <c r="C140" s="127" t="s">
        <v>14846</v>
      </c>
      <c r="D140" s="125" t="s">
        <v>14452</v>
      </c>
      <c r="E140" s="126"/>
      <c r="F140" s="126"/>
      <c r="G140" s="67" t="s">
        <v>14847</v>
      </c>
      <c r="H140" s="68">
        <v>43536</v>
      </c>
      <c r="I140" s="69">
        <v>30000</v>
      </c>
      <c r="J140" s="128">
        <v>30000</v>
      </c>
      <c r="K140" s="128"/>
      <c r="L140" s="69">
        <f t="shared" ca="1" si="2"/>
        <v>78867</v>
      </c>
      <c r="M140" s="124"/>
      <c r="N140" s="124"/>
      <c r="O140" s="124"/>
      <c r="P140" s="124"/>
      <c r="Q140" s="124"/>
      <c r="R140" s="69"/>
    </row>
    <row r="141" spans="1:18" s="70" customFormat="1" x14ac:dyDescent="0.3">
      <c r="A141" s="131"/>
      <c r="B141" s="127" t="s">
        <v>14839</v>
      </c>
      <c r="C141" s="127" t="s">
        <v>14848</v>
      </c>
      <c r="D141" s="125" t="s">
        <v>14452</v>
      </c>
      <c r="E141" s="126"/>
      <c r="F141" s="126"/>
      <c r="G141" s="67" t="s">
        <v>14849</v>
      </c>
      <c r="H141" s="68">
        <v>44238</v>
      </c>
      <c r="I141" s="69">
        <v>100000</v>
      </c>
      <c r="J141" s="128">
        <v>30000</v>
      </c>
      <c r="K141" s="128"/>
      <c r="L141" s="69">
        <f t="shared" ca="1" si="2"/>
        <v>68612</v>
      </c>
      <c r="M141" s="124"/>
      <c r="N141" s="124"/>
      <c r="O141" s="124"/>
      <c r="P141" s="124"/>
      <c r="Q141" s="124"/>
      <c r="R141" s="69"/>
    </row>
    <row r="142" spans="1:18" s="70" customFormat="1" x14ac:dyDescent="0.3">
      <c r="A142" s="131"/>
      <c r="B142" s="127" t="s">
        <v>14839</v>
      </c>
      <c r="C142" s="127" t="s">
        <v>14850</v>
      </c>
      <c r="D142" s="125" t="s">
        <v>14452</v>
      </c>
      <c r="E142" s="126"/>
      <c r="F142" s="126"/>
      <c r="G142" s="67" t="s">
        <v>14851</v>
      </c>
      <c r="H142" s="68">
        <v>44473</v>
      </c>
      <c r="I142" s="69">
        <v>50000</v>
      </c>
      <c r="J142" s="128">
        <v>100000</v>
      </c>
      <c r="K142" s="128"/>
      <c r="L142" s="69">
        <f t="shared" ca="1" si="2"/>
        <v>33588</v>
      </c>
      <c r="M142" s="124"/>
      <c r="N142" s="124"/>
      <c r="O142" s="124"/>
      <c r="P142" s="124"/>
      <c r="Q142" s="124"/>
      <c r="R142" s="69"/>
    </row>
    <row r="143" spans="1:18" s="70" customFormat="1" x14ac:dyDescent="0.3">
      <c r="A143" s="131"/>
      <c r="B143" s="127" t="s">
        <v>14839</v>
      </c>
      <c r="C143" s="127" t="s">
        <v>14852</v>
      </c>
      <c r="D143" s="125" t="s">
        <v>14496</v>
      </c>
      <c r="E143" s="126"/>
      <c r="F143" s="126"/>
      <c r="G143" s="67" t="s">
        <v>14853</v>
      </c>
      <c r="H143" s="68">
        <v>45270</v>
      </c>
      <c r="I143" s="69">
        <v>20000</v>
      </c>
      <c r="J143" s="128">
        <v>50000</v>
      </c>
      <c r="K143" s="128"/>
      <c r="L143" s="69">
        <f t="shared" ca="1" si="2"/>
        <v>58284</v>
      </c>
      <c r="M143" s="124"/>
      <c r="N143" s="124"/>
      <c r="O143" s="124"/>
      <c r="P143" s="124"/>
      <c r="Q143" s="124"/>
      <c r="R143" s="69"/>
    </row>
    <row r="144" spans="1:18" s="70" customFormat="1" x14ac:dyDescent="0.3">
      <c r="A144" s="131"/>
      <c r="B144" s="127" t="s">
        <v>14842</v>
      </c>
      <c r="C144" s="127" t="s">
        <v>14854</v>
      </c>
      <c r="D144" s="125" t="s">
        <v>14452</v>
      </c>
      <c r="E144" s="126"/>
      <c r="F144" s="126"/>
      <c r="G144" s="67" t="s">
        <v>14855</v>
      </c>
      <c r="H144" s="68">
        <v>43814</v>
      </c>
      <c r="I144" s="69">
        <v>170000</v>
      </c>
      <c r="J144" s="128">
        <v>20000</v>
      </c>
      <c r="K144" s="128"/>
      <c r="L144" s="69">
        <f t="shared" ca="1" si="2"/>
        <v>49585</v>
      </c>
      <c r="M144" s="124"/>
      <c r="N144" s="124"/>
      <c r="O144" s="124"/>
      <c r="P144" s="124"/>
      <c r="Q144" s="124"/>
      <c r="R144" s="69"/>
    </row>
    <row r="145" spans="1:18" s="70" customFormat="1" x14ac:dyDescent="0.3">
      <c r="A145" s="131"/>
      <c r="B145" s="127" t="s">
        <v>14839</v>
      </c>
      <c r="C145" s="127" t="s">
        <v>14856</v>
      </c>
      <c r="D145" s="125" t="s">
        <v>14496</v>
      </c>
      <c r="E145" s="126"/>
      <c r="F145" s="126"/>
      <c r="G145" s="67" t="s">
        <v>14857</v>
      </c>
      <c r="H145" s="68">
        <v>43112</v>
      </c>
      <c r="I145" s="69">
        <v>20000</v>
      </c>
      <c r="J145" s="128">
        <v>170000</v>
      </c>
      <c r="K145" s="128"/>
      <c r="L145" s="69">
        <f t="shared" ca="1" si="2"/>
        <v>25365</v>
      </c>
      <c r="M145" s="124"/>
      <c r="N145" s="124"/>
      <c r="O145" s="124"/>
      <c r="P145" s="124"/>
      <c r="Q145" s="124"/>
      <c r="R145" s="69"/>
    </row>
    <row r="146" spans="1:18" s="70" customFormat="1" x14ac:dyDescent="0.3">
      <c r="A146" s="131"/>
      <c r="B146" s="127" t="s">
        <v>14839</v>
      </c>
      <c r="C146" s="127" t="s">
        <v>14858</v>
      </c>
      <c r="D146" s="125" t="s">
        <v>14452</v>
      </c>
      <c r="E146" s="126"/>
      <c r="F146" s="126"/>
      <c r="G146" s="67" t="s">
        <v>14859</v>
      </c>
      <c r="H146" s="68">
        <v>43774</v>
      </c>
      <c r="I146" s="69">
        <v>50000</v>
      </c>
      <c r="J146" s="128">
        <v>20000</v>
      </c>
      <c r="K146" s="128"/>
      <c r="L146" s="69">
        <f t="shared" ca="1" si="2"/>
        <v>54188</v>
      </c>
      <c r="M146" s="124"/>
      <c r="N146" s="124"/>
      <c r="O146" s="124"/>
      <c r="P146" s="124"/>
      <c r="Q146" s="124"/>
      <c r="R146" s="69"/>
    </row>
    <row r="147" spans="1:18" s="70" customFormat="1" x14ac:dyDescent="0.3">
      <c r="A147" s="131"/>
      <c r="B147" s="127" t="s">
        <v>14842</v>
      </c>
      <c r="C147" s="127" t="s">
        <v>14860</v>
      </c>
      <c r="D147" s="125" t="s">
        <v>14452</v>
      </c>
      <c r="E147" s="126"/>
      <c r="F147" s="126"/>
      <c r="G147" s="67" t="s">
        <v>14861</v>
      </c>
      <c r="H147" s="68">
        <v>44427</v>
      </c>
      <c r="I147" s="69">
        <v>60000</v>
      </c>
      <c r="J147" s="128">
        <v>50000</v>
      </c>
      <c r="K147" s="128"/>
      <c r="L147" s="69">
        <f t="shared" ca="1" si="2"/>
        <v>96154</v>
      </c>
      <c r="M147" s="124"/>
      <c r="N147" s="124"/>
      <c r="O147" s="124"/>
      <c r="P147" s="124"/>
      <c r="Q147" s="124"/>
      <c r="R147" s="69"/>
    </row>
    <row r="148" spans="1:18" s="70" customFormat="1" x14ac:dyDescent="0.3">
      <c r="A148" s="125"/>
      <c r="B148" s="127" t="s">
        <v>14845</v>
      </c>
      <c r="C148" s="127" t="s">
        <v>14862</v>
      </c>
      <c r="D148" s="125" t="s">
        <v>14452</v>
      </c>
      <c r="E148" s="126"/>
      <c r="F148" s="126"/>
      <c r="G148" s="67" t="s">
        <v>14646</v>
      </c>
      <c r="H148" s="68">
        <v>42942</v>
      </c>
      <c r="I148" s="69">
        <v>100000</v>
      </c>
      <c r="J148" s="128">
        <v>60000</v>
      </c>
      <c r="K148" s="128"/>
      <c r="L148" s="69">
        <f t="shared" ca="1" si="2"/>
        <v>71502</v>
      </c>
      <c r="M148" s="124"/>
      <c r="N148" s="124"/>
      <c r="O148" s="124"/>
      <c r="P148" s="124"/>
      <c r="Q148" s="124"/>
      <c r="R148" s="69"/>
    </row>
    <row r="149" spans="1:18" s="70" customFormat="1" x14ac:dyDescent="0.3">
      <c r="A149" s="130" t="s">
        <v>14863</v>
      </c>
      <c r="B149" s="127" t="s">
        <v>14864</v>
      </c>
      <c r="C149" s="127" t="s">
        <v>14865</v>
      </c>
      <c r="D149" s="125" t="s">
        <v>14496</v>
      </c>
      <c r="E149" s="126"/>
      <c r="F149" s="126"/>
      <c r="G149" s="67" t="s">
        <v>14866</v>
      </c>
      <c r="H149" s="68">
        <v>44879</v>
      </c>
      <c r="I149" s="69">
        <v>100000</v>
      </c>
      <c r="J149" s="128">
        <v>100000</v>
      </c>
      <c r="K149" s="128"/>
      <c r="L149" s="69">
        <f t="shared" ca="1" si="2"/>
        <v>82835</v>
      </c>
      <c r="M149" s="124"/>
      <c r="N149" s="124"/>
      <c r="O149" s="124"/>
      <c r="P149" s="124"/>
      <c r="Q149" s="124"/>
      <c r="R149" s="69"/>
    </row>
    <row r="150" spans="1:18" s="70" customFormat="1" x14ac:dyDescent="0.3">
      <c r="A150" s="131"/>
      <c r="B150" s="127" t="s">
        <v>14867</v>
      </c>
      <c r="C150" s="127" t="s">
        <v>14868</v>
      </c>
      <c r="D150" s="125" t="s">
        <v>14452</v>
      </c>
      <c r="E150" s="126"/>
      <c r="F150" s="126"/>
      <c r="G150" s="67" t="s">
        <v>14869</v>
      </c>
      <c r="H150" s="68">
        <v>44710</v>
      </c>
      <c r="I150" s="69">
        <v>200000</v>
      </c>
      <c r="J150" s="128">
        <v>100000</v>
      </c>
      <c r="K150" s="128"/>
      <c r="L150" s="69">
        <f t="shared" ca="1" si="2"/>
        <v>77682</v>
      </c>
      <c r="M150" s="124"/>
      <c r="N150" s="124"/>
      <c r="O150" s="124"/>
      <c r="P150" s="124"/>
      <c r="Q150" s="124"/>
      <c r="R150" s="69"/>
    </row>
    <row r="151" spans="1:18" s="70" customFormat="1" x14ac:dyDescent="0.3">
      <c r="A151" s="131"/>
      <c r="B151" s="127" t="s">
        <v>14867</v>
      </c>
      <c r="C151" s="127" t="s">
        <v>14870</v>
      </c>
      <c r="D151" s="125" t="s">
        <v>14452</v>
      </c>
      <c r="E151" s="126"/>
      <c r="F151" s="126"/>
      <c r="G151" s="67" t="s">
        <v>14871</v>
      </c>
      <c r="H151" s="68">
        <v>43528</v>
      </c>
      <c r="I151" s="69">
        <v>100000</v>
      </c>
      <c r="J151" s="128">
        <v>200000</v>
      </c>
      <c r="K151" s="128"/>
      <c r="L151" s="69">
        <f t="shared" ca="1" si="2"/>
        <v>39312</v>
      </c>
      <c r="M151" s="124"/>
      <c r="N151" s="124"/>
      <c r="O151" s="124"/>
      <c r="P151" s="124"/>
      <c r="Q151" s="124"/>
      <c r="R151" s="69"/>
    </row>
    <row r="152" spans="1:18" s="70" customFormat="1" x14ac:dyDescent="0.3">
      <c r="A152" s="131"/>
      <c r="B152" s="127" t="s">
        <v>14872</v>
      </c>
      <c r="C152" s="127" t="s">
        <v>14873</v>
      </c>
      <c r="D152" s="125" t="s">
        <v>14452</v>
      </c>
      <c r="E152" s="126"/>
      <c r="F152" s="126"/>
      <c r="G152" s="67" t="s">
        <v>14874</v>
      </c>
      <c r="H152" s="68">
        <v>43380</v>
      </c>
      <c r="I152" s="69">
        <v>400000</v>
      </c>
      <c r="J152" s="128">
        <v>100000</v>
      </c>
      <c r="K152" s="128"/>
      <c r="L152" s="69">
        <f t="shared" ca="1" si="2"/>
        <v>75512</v>
      </c>
      <c r="M152" s="124"/>
      <c r="N152" s="124"/>
      <c r="O152" s="124"/>
      <c r="P152" s="124"/>
      <c r="Q152" s="124"/>
      <c r="R152" s="69"/>
    </row>
    <row r="153" spans="1:18" s="70" customFormat="1" x14ac:dyDescent="0.3">
      <c r="A153" s="125"/>
      <c r="B153" s="127" t="s">
        <v>14875</v>
      </c>
      <c r="C153" s="127" t="s">
        <v>14876</v>
      </c>
      <c r="D153" s="125" t="s">
        <v>14534</v>
      </c>
      <c r="E153" s="126"/>
      <c r="F153" s="126"/>
      <c r="G153" s="67" t="s">
        <v>14877</v>
      </c>
      <c r="H153" s="68">
        <v>45460</v>
      </c>
      <c r="I153" s="69">
        <v>70000</v>
      </c>
      <c r="J153" s="128">
        <v>400000</v>
      </c>
      <c r="K153" s="128"/>
      <c r="L153" s="69">
        <f t="shared" ca="1" si="2"/>
        <v>96841</v>
      </c>
      <c r="M153" s="124"/>
      <c r="N153" s="124"/>
      <c r="O153" s="124"/>
      <c r="P153" s="124"/>
      <c r="Q153" s="124"/>
      <c r="R153" s="69"/>
    </row>
    <row r="154" spans="1:18" s="70" customFormat="1" x14ac:dyDescent="0.3">
      <c r="A154" s="125" t="s">
        <v>14878</v>
      </c>
      <c r="B154" s="127" t="s">
        <v>14879</v>
      </c>
      <c r="C154" s="127" t="s">
        <v>14880</v>
      </c>
      <c r="D154" s="125" t="s">
        <v>14452</v>
      </c>
      <c r="E154" s="126"/>
      <c r="F154" s="126"/>
      <c r="G154" s="67" t="s">
        <v>14809</v>
      </c>
      <c r="H154" s="68">
        <v>43343</v>
      </c>
      <c r="I154" s="69">
        <v>30000</v>
      </c>
      <c r="J154" s="128">
        <v>70000</v>
      </c>
      <c r="K154" s="128"/>
      <c r="L154" s="69">
        <f t="shared" ca="1" si="2"/>
        <v>85962</v>
      </c>
      <c r="M154" s="124"/>
      <c r="N154" s="124"/>
      <c r="O154" s="124"/>
      <c r="P154" s="124"/>
      <c r="Q154" s="124"/>
      <c r="R154" s="69"/>
    </row>
    <row r="155" spans="1:18" s="70" customFormat="1" x14ac:dyDescent="0.3">
      <c r="A155" s="132"/>
      <c r="B155" s="127" t="s">
        <v>14881</v>
      </c>
      <c r="C155" s="127" t="s">
        <v>14882</v>
      </c>
      <c r="D155" s="125" t="s">
        <v>14452</v>
      </c>
      <c r="E155" s="126"/>
      <c r="F155" s="126"/>
      <c r="G155" s="67" t="s">
        <v>14883</v>
      </c>
      <c r="H155" s="68">
        <v>43372</v>
      </c>
      <c r="I155" s="69">
        <v>100000</v>
      </c>
      <c r="J155" s="128">
        <v>30000</v>
      </c>
      <c r="K155" s="128"/>
      <c r="L155" s="69">
        <f t="shared" ca="1" si="2"/>
        <v>92311</v>
      </c>
      <c r="M155" s="124"/>
      <c r="N155" s="124"/>
      <c r="O155" s="124"/>
      <c r="P155" s="124"/>
      <c r="Q155" s="124"/>
      <c r="R155" s="69"/>
    </row>
    <row r="156" spans="1:18" s="70" customFormat="1" x14ac:dyDescent="0.3">
      <c r="A156" s="132"/>
      <c r="B156" s="127" t="s">
        <v>14884</v>
      </c>
      <c r="C156" s="127" t="s">
        <v>14885</v>
      </c>
      <c r="D156" s="125" t="s">
        <v>14530</v>
      </c>
      <c r="E156" s="126"/>
      <c r="F156" s="126"/>
      <c r="G156" s="67" t="s">
        <v>14886</v>
      </c>
      <c r="H156" s="68">
        <v>44701</v>
      </c>
      <c r="I156" s="69">
        <v>150000</v>
      </c>
      <c r="J156" s="128">
        <v>100000</v>
      </c>
      <c r="K156" s="128"/>
      <c r="L156" s="69">
        <f t="shared" ca="1" si="2"/>
        <v>41664</v>
      </c>
      <c r="M156" s="124"/>
      <c r="N156" s="124"/>
      <c r="O156" s="124"/>
      <c r="P156" s="124"/>
      <c r="Q156" s="124"/>
      <c r="R156" s="69"/>
    </row>
    <row r="157" spans="1:18" s="70" customFormat="1" x14ac:dyDescent="0.3">
      <c r="A157" s="132"/>
      <c r="B157" s="127" t="s">
        <v>14887</v>
      </c>
      <c r="C157" s="127" t="s">
        <v>14888</v>
      </c>
      <c r="D157" s="125" t="s">
        <v>14530</v>
      </c>
      <c r="E157" s="126"/>
      <c r="F157" s="126"/>
      <c r="G157" s="67" t="s">
        <v>14889</v>
      </c>
      <c r="H157" s="68">
        <v>43443</v>
      </c>
      <c r="I157" s="69">
        <v>64894</v>
      </c>
      <c r="J157" s="128">
        <v>150000</v>
      </c>
      <c r="K157" s="128"/>
      <c r="L157" s="69">
        <f t="shared" ca="1" si="2"/>
        <v>58607</v>
      </c>
      <c r="M157" s="124"/>
      <c r="N157" s="124"/>
      <c r="O157" s="124"/>
      <c r="P157" s="124"/>
      <c r="Q157" s="124"/>
      <c r="R157" s="69"/>
    </row>
    <row r="158" spans="1:18" s="70" customFormat="1" x14ac:dyDescent="0.3">
      <c r="A158" s="126"/>
      <c r="B158" s="127" t="s">
        <v>14890</v>
      </c>
      <c r="C158" s="127" t="s">
        <v>14891</v>
      </c>
      <c r="D158" s="125" t="s">
        <v>14530</v>
      </c>
      <c r="E158" s="126"/>
      <c r="F158" s="126"/>
      <c r="G158" s="67" t="s">
        <v>14892</v>
      </c>
      <c r="H158" s="68">
        <v>43690</v>
      </c>
      <c r="I158" s="69">
        <v>50000</v>
      </c>
      <c r="J158" s="128">
        <v>64894</v>
      </c>
      <c r="K158" s="128"/>
      <c r="L158" s="69">
        <f t="shared" ca="1" si="2"/>
        <v>40762</v>
      </c>
      <c r="M158" s="124"/>
      <c r="N158" s="124"/>
      <c r="O158" s="124"/>
      <c r="P158" s="124"/>
      <c r="Q158" s="124"/>
      <c r="R158" s="69"/>
    </row>
    <row r="159" spans="1:18" s="70" customFormat="1" x14ac:dyDescent="0.3">
      <c r="A159" s="130" t="s">
        <v>14893</v>
      </c>
      <c r="B159" s="127" t="s">
        <v>14894</v>
      </c>
      <c r="C159" s="127" t="s">
        <v>14895</v>
      </c>
      <c r="D159" s="125" t="s">
        <v>14530</v>
      </c>
      <c r="E159" s="126"/>
      <c r="F159" s="126"/>
      <c r="G159" s="67" t="s">
        <v>14896</v>
      </c>
      <c r="H159" s="68">
        <v>44453</v>
      </c>
      <c r="I159" s="69">
        <v>200000</v>
      </c>
      <c r="J159" s="128">
        <v>50000</v>
      </c>
      <c r="K159" s="128"/>
      <c r="L159" s="69">
        <f t="shared" ca="1" si="2"/>
        <v>86463</v>
      </c>
      <c r="M159" s="124"/>
      <c r="N159" s="124"/>
      <c r="O159" s="124"/>
      <c r="P159" s="124"/>
      <c r="Q159" s="124"/>
      <c r="R159" s="69"/>
    </row>
    <row r="160" spans="1:18" s="70" customFormat="1" x14ac:dyDescent="0.3">
      <c r="A160" s="131"/>
      <c r="B160" s="127" t="s">
        <v>14894</v>
      </c>
      <c r="C160" s="127" t="s">
        <v>14897</v>
      </c>
      <c r="D160" s="125" t="s">
        <v>14452</v>
      </c>
      <c r="E160" s="126"/>
      <c r="F160" s="126"/>
      <c r="G160" s="67" t="s">
        <v>14898</v>
      </c>
      <c r="H160" s="68">
        <v>45411</v>
      </c>
      <c r="I160" s="69">
        <v>100000</v>
      </c>
      <c r="J160" s="128">
        <v>200000</v>
      </c>
      <c r="K160" s="128"/>
      <c r="L160" s="69">
        <f t="shared" ca="1" si="2"/>
        <v>56483</v>
      </c>
      <c r="M160" s="124"/>
      <c r="N160" s="124"/>
      <c r="O160" s="124"/>
      <c r="P160" s="124"/>
      <c r="Q160" s="124"/>
      <c r="R160" s="69"/>
    </row>
    <row r="161" spans="1:18" s="70" customFormat="1" x14ac:dyDescent="0.3">
      <c r="A161" s="131"/>
      <c r="B161" s="127" t="s">
        <v>14899</v>
      </c>
      <c r="C161" s="127" t="s">
        <v>14900</v>
      </c>
      <c r="D161" s="125" t="s">
        <v>14452</v>
      </c>
      <c r="E161" s="126"/>
      <c r="F161" s="126"/>
      <c r="G161" s="67" t="s">
        <v>14901</v>
      </c>
      <c r="H161" s="68">
        <v>44529</v>
      </c>
      <c r="I161" s="69">
        <v>200000</v>
      </c>
      <c r="J161" s="128">
        <v>100000</v>
      </c>
      <c r="K161" s="128"/>
      <c r="L161" s="69">
        <f t="shared" ca="1" si="2"/>
        <v>84051</v>
      </c>
      <c r="M161" s="124"/>
      <c r="N161" s="124"/>
      <c r="O161" s="124"/>
      <c r="P161" s="124"/>
      <c r="Q161" s="124"/>
      <c r="R161" s="69"/>
    </row>
    <row r="162" spans="1:18" s="70" customFormat="1" x14ac:dyDescent="0.3">
      <c r="A162" s="131"/>
      <c r="B162" s="127" t="s">
        <v>14902</v>
      </c>
      <c r="C162" s="127" t="s">
        <v>14903</v>
      </c>
      <c r="D162" s="125" t="s">
        <v>14452</v>
      </c>
      <c r="E162" s="126"/>
      <c r="F162" s="126"/>
      <c r="G162" s="67" t="s">
        <v>14904</v>
      </c>
      <c r="H162" s="68">
        <v>43063</v>
      </c>
      <c r="I162" s="69">
        <v>100000</v>
      </c>
      <c r="J162" s="128">
        <v>200000</v>
      </c>
      <c r="K162" s="128"/>
      <c r="L162" s="69">
        <f t="shared" ca="1" si="2"/>
        <v>82607</v>
      </c>
      <c r="M162" s="124"/>
      <c r="N162" s="124"/>
      <c r="O162" s="124"/>
      <c r="P162" s="124"/>
      <c r="Q162" s="124"/>
      <c r="R162" s="69"/>
    </row>
    <row r="163" spans="1:18" s="70" customFormat="1" x14ac:dyDescent="0.3">
      <c r="A163" s="125"/>
      <c r="B163" s="127" t="s">
        <v>14905</v>
      </c>
      <c r="C163" s="127" t="s">
        <v>14906</v>
      </c>
      <c r="D163" s="125" t="s">
        <v>14530</v>
      </c>
      <c r="E163" s="126"/>
      <c r="F163" s="126"/>
      <c r="G163" s="67" t="s">
        <v>14907</v>
      </c>
      <c r="H163" s="68">
        <v>43571</v>
      </c>
      <c r="I163" s="69">
        <v>100000</v>
      </c>
      <c r="J163" s="128">
        <v>100000</v>
      </c>
      <c r="K163" s="128"/>
      <c r="L163" s="69">
        <f t="shared" ca="1" si="2"/>
        <v>82188</v>
      </c>
      <c r="M163" s="124"/>
      <c r="N163" s="124"/>
      <c r="O163" s="124"/>
      <c r="P163" s="124"/>
      <c r="Q163" s="124"/>
      <c r="R163" s="69"/>
    </row>
    <row r="164" spans="1:18" s="70" customFormat="1" x14ac:dyDescent="0.3">
      <c r="A164" s="130" t="s">
        <v>14908</v>
      </c>
      <c r="B164" s="127" t="s">
        <v>14909</v>
      </c>
      <c r="C164" s="127" t="s">
        <v>14910</v>
      </c>
      <c r="D164" s="125" t="s">
        <v>14452</v>
      </c>
      <c r="E164" s="126"/>
      <c r="F164" s="126"/>
      <c r="G164" s="67" t="s">
        <v>14911</v>
      </c>
      <c r="H164" s="68">
        <v>44120</v>
      </c>
      <c r="I164" s="69">
        <v>200000</v>
      </c>
      <c r="J164" s="128">
        <v>100000</v>
      </c>
      <c r="K164" s="128"/>
      <c r="L164" s="69">
        <f t="shared" ca="1" si="2"/>
        <v>30622</v>
      </c>
      <c r="M164" s="124"/>
      <c r="N164" s="124"/>
      <c r="O164" s="124"/>
      <c r="P164" s="124"/>
      <c r="Q164" s="124"/>
      <c r="R164" s="69"/>
    </row>
    <row r="165" spans="1:18" s="70" customFormat="1" x14ac:dyDescent="0.3">
      <c r="A165" s="131"/>
      <c r="B165" s="127" t="s">
        <v>14912</v>
      </c>
      <c r="C165" s="127" t="s">
        <v>14913</v>
      </c>
      <c r="D165" s="125" t="s">
        <v>14452</v>
      </c>
      <c r="E165" s="126"/>
      <c r="F165" s="126"/>
      <c r="G165" s="67" t="s">
        <v>14914</v>
      </c>
      <c r="H165" s="68">
        <v>44704</v>
      </c>
      <c r="I165" s="69">
        <v>400000</v>
      </c>
      <c r="J165" s="128">
        <v>200000</v>
      </c>
      <c r="K165" s="128"/>
      <c r="L165" s="69">
        <f t="shared" ca="1" si="2"/>
        <v>42392</v>
      </c>
      <c r="M165" s="124"/>
      <c r="N165" s="124"/>
      <c r="O165" s="124"/>
      <c r="P165" s="124"/>
      <c r="Q165" s="124"/>
      <c r="R165" s="69"/>
    </row>
    <row r="166" spans="1:18" s="70" customFormat="1" x14ac:dyDescent="0.3">
      <c r="A166" s="131"/>
      <c r="B166" s="127" t="s">
        <v>14915</v>
      </c>
      <c r="C166" s="127" t="s">
        <v>14916</v>
      </c>
      <c r="D166" s="125" t="s">
        <v>14534</v>
      </c>
      <c r="E166" s="126"/>
      <c r="F166" s="126"/>
      <c r="G166" s="67" t="s">
        <v>14917</v>
      </c>
      <c r="H166" s="68">
        <v>45250</v>
      </c>
      <c r="I166" s="69">
        <v>175792</v>
      </c>
      <c r="J166" s="128">
        <v>400000</v>
      </c>
      <c r="K166" s="128"/>
      <c r="L166" s="69">
        <f t="shared" ca="1" si="2"/>
        <v>60224</v>
      </c>
      <c r="M166" s="124"/>
      <c r="N166" s="124"/>
      <c r="O166" s="124"/>
      <c r="P166" s="124"/>
      <c r="Q166" s="124"/>
      <c r="R166" s="69"/>
    </row>
    <row r="167" spans="1:18" s="70" customFormat="1" x14ac:dyDescent="0.3">
      <c r="A167" s="131"/>
      <c r="B167" s="127" t="s">
        <v>14918</v>
      </c>
      <c r="C167" s="127" t="s">
        <v>14919</v>
      </c>
      <c r="D167" s="125" t="s">
        <v>14452</v>
      </c>
      <c r="E167" s="126"/>
      <c r="F167" s="126"/>
      <c r="G167" s="67" t="s">
        <v>14920</v>
      </c>
      <c r="H167" s="68">
        <v>44028</v>
      </c>
      <c r="I167" s="69">
        <v>300000</v>
      </c>
      <c r="J167" s="128">
        <v>175792</v>
      </c>
      <c r="K167" s="128"/>
      <c r="L167" s="69">
        <f t="shared" ca="1" si="2"/>
        <v>65556</v>
      </c>
      <c r="M167" s="124"/>
      <c r="N167" s="124"/>
      <c r="O167" s="124"/>
      <c r="P167" s="124"/>
      <c r="Q167" s="124"/>
      <c r="R167" s="69"/>
    </row>
    <row r="168" spans="1:18" s="70" customFormat="1" x14ac:dyDescent="0.3">
      <c r="A168" s="125"/>
      <c r="B168" s="127" t="s">
        <v>14921</v>
      </c>
      <c r="C168" s="127" t="s">
        <v>14922</v>
      </c>
      <c r="D168" s="125" t="s">
        <v>14452</v>
      </c>
      <c r="E168" s="126"/>
      <c r="F168" s="126"/>
      <c r="G168" s="67" t="s">
        <v>14923</v>
      </c>
      <c r="H168" s="68">
        <v>42951</v>
      </c>
      <c r="I168" s="69">
        <v>40000</v>
      </c>
      <c r="J168" s="128">
        <v>300000</v>
      </c>
      <c r="K168" s="128"/>
      <c r="L168" s="69">
        <f t="shared" ca="1" si="2"/>
        <v>80560</v>
      </c>
      <c r="M168" s="124"/>
      <c r="N168" s="124"/>
      <c r="O168" s="124"/>
      <c r="P168" s="124"/>
      <c r="Q168" s="124"/>
      <c r="R168" s="69"/>
    </row>
    <row r="169" spans="1:18" s="70" customFormat="1" x14ac:dyDescent="0.3">
      <c r="A169" s="130" t="s">
        <v>14924</v>
      </c>
      <c r="B169" s="127" t="s">
        <v>14925</v>
      </c>
      <c r="C169" s="127" t="s">
        <v>14926</v>
      </c>
      <c r="D169" s="125" t="s">
        <v>14452</v>
      </c>
      <c r="E169" s="126"/>
      <c r="F169" s="126"/>
      <c r="G169" s="67" t="s">
        <v>14927</v>
      </c>
      <c r="H169" s="68">
        <v>45415</v>
      </c>
      <c r="I169" s="69">
        <v>20000</v>
      </c>
      <c r="J169" s="128">
        <v>40000</v>
      </c>
      <c r="K169" s="128"/>
      <c r="L169" s="69">
        <f t="shared" ca="1" si="2"/>
        <v>85688</v>
      </c>
      <c r="M169" s="124"/>
      <c r="N169" s="124"/>
      <c r="O169" s="124"/>
      <c r="P169" s="124"/>
      <c r="Q169" s="124"/>
      <c r="R169" s="69"/>
    </row>
    <row r="170" spans="1:18" s="70" customFormat="1" x14ac:dyDescent="0.3">
      <c r="A170" s="131"/>
      <c r="B170" s="127" t="s">
        <v>14928</v>
      </c>
      <c r="C170" s="127" t="s">
        <v>14929</v>
      </c>
      <c r="D170" s="125" t="s">
        <v>14452</v>
      </c>
      <c r="E170" s="126"/>
      <c r="F170" s="126"/>
      <c r="G170" s="67" t="s">
        <v>14930</v>
      </c>
      <c r="H170" s="68">
        <v>43337</v>
      </c>
      <c r="I170" s="69">
        <v>150000</v>
      </c>
      <c r="J170" s="128">
        <v>20000</v>
      </c>
      <c r="K170" s="128"/>
      <c r="L170" s="69">
        <f t="shared" ca="1" si="2"/>
        <v>45258</v>
      </c>
      <c r="M170" s="124"/>
      <c r="N170" s="124"/>
      <c r="O170" s="124"/>
      <c r="P170" s="124"/>
      <c r="Q170" s="124"/>
      <c r="R170" s="69"/>
    </row>
    <row r="171" spans="1:18" s="70" customFormat="1" x14ac:dyDescent="0.3">
      <c r="A171" s="125"/>
      <c r="B171" s="127" t="s">
        <v>14925</v>
      </c>
      <c r="C171" s="127" t="s">
        <v>14931</v>
      </c>
      <c r="D171" s="125" t="s">
        <v>14530</v>
      </c>
      <c r="E171" s="126"/>
      <c r="F171" s="126"/>
      <c r="G171" s="67" t="s">
        <v>14932</v>
      </c>
      <c r="H171" s="68">
        <v>43302</v>
      </c>
      <c r="I171" s="69">
        <v>100000</v>
      </c>
      <c r="J171" s="128">
        <v>150000</v>
      </c>
      <c r="K171" s="128"/>
      <c r="L171" s="69">
        <f t="shared" ca="1" si="2"/>
        <v>34455</v>
      </c>
      <c r="M171" s="124"/>
      <c r="N171" s="124"/>
      <c r="O171" s="124"/>
      <c r="P171" s="124"/>
      <c r="Q171" s="124"/>
      <c r="R171" s="69"/>
    </row>
    <row r="172" spans="1:18" s="70" customFormat="1" x14ac:dyDescent="0.3">
      <c r="A172" s="125" t="s">
        <v>14933</v>
      </c>
      <c r="B172" s="127" t="s">
        <v>14934</v>
      </c>
      <c r="C172" s="127" t="s">
        <v>14935</v>
      </c>
      <c r="D172" s="125" t="s">
        <v>14452</v>
      </c>
      <c r="E172" s="126"/>
      <c r="F172" s="126"/>
      <c r="G172" s="67" t="s">
        <v>14936</v>
      </c>
      <c r="H172" s="68">
        <v>45517</v>
      </c>
      <c r="I172" s="69">
        <v>100000</v>
      </c>
      <c r="J172" s="128">
        <v>100000</v>
      </c>
      <c r="K172" s="128"/>
      <c r="L172" s="69">
        <f t="shared" ca="1" si="2"/>
        <v>87936</v>
      </c>
      <c r="M172" s="124"/>
      <c r="N172" s="124"/>
      <c r="O172" s="124"/>
      <c r="P172" s="124"/>
      <c r="Q172" s="124"/>
      <c r="R172" s="69"/>
    </row>
    <row r="173" spans="1:18" s="70" customFormat="1" x14ac:dyDescent="0.3">
      <c r="A173" s="132"/>
      <c r="B173" s="127" t="s">
        <v>14937</v>
      </c>
      <c r="C173" s="127" t="s">
        <v>14938</v>
      </c>
      <c r="D173" s="125" t="s">
        <v>14452</v>
      </c>
      <c r="E173" s="126"/>
      <c r="F173" s="126"/>
      <c r="G173" s="67" t="s">
        <v>14939</v>
      </c>
      <c r="H173" s="68">
        <v>44392</v>
      </c>
      <c r="I173" s="69">
        <v>100000</v>
      </c>
      <c r="J173" s="128">
        <v>100000</v>
      </c>
      <c r="K173" s="128"/>
      <c r="L173" s="69">
        <f t="shared" ca="1" si="2"/>
        <v>93534</v>
      </c>
      <c r="M173" s="124"/>
      <c r="N173" s="124"/>
      <c r="O173" s="124"/>
      <c r="P173" s="124"/>
      <c r="Q173" s="124"/>
      <c r="R173" s="69"/>
    </row>
    <row r="174" spans="1:18" s="70" customFormat="1" x14ac:dyDescent="0.3">
      <c r="A174" s="132"/>
      <c r="B174" s="127" t="s">
        <v>14940</v>
      </c>
      <c r="C174" s="127" t="s">
        <v>14941</v>
      </c>
      <c r="D174" s="125" t="s">
        <v>14530</v>
      </c>
      <c r="E174" s="126"/>
      <c r="F174" s="126"/>
      <c r="G174" s="67" t="s">
        <v>14942</v>
      </c>
      <c r="H174" s="68">
        <v>44532</v>
      </c>
      <c r="I174" s="69">
        <v>100000</v>
      </c>
      <c r="J174" s="128">
        <v>100000</v>
      </c>
      <c r="K174" s="128"/>
      <c r="L174" s="69">
        <f t="shared" ca="1" si="2"/>
        <v>57612</v>
      </c>
      <c r="M174" s="124"/>
      <c r="N174" s="124"/>
      <c r="O174" s="124"/>
      <c r="P174" s="124"/>
      <c r="Q174" s="124"/>
      <c r="R174" s="69"/>
    </row>
    <row r="175" spans="1:18" s="70" customFormat="1" x14ac:dyDescent="0.3">
      <c r="A175" s="132"/>
      <c r="B175" s="127" t="s">
        <v>14943</v>
      </c>
      <c r="C175" s="127" t="s">
        <v>14944</v>
      </c>
      <c r="D175" s="125" t="s">
        <v>14452</v>
      </c>
      <c r="E175" s="126"/>
      <c r="F175" s="126"/>
      <c r="G175" s="67" t="s">
        <v>14945</v>
      </c>
      <c r="H175" s="68">
        <v>43579</v>
      </c>
      <c r="I175" s="69">
        <v>100000</v>
      </c>
      <c r="J175" s="128">
        <v>100000</v>
      </c>
      <c r="K175" s="128"/>
      <c r="L175" s="69">
        <f t="shared" ca="1" si="2"/>
        <v>69090</v>
      </c>
      <c r="M175" s="124"/>
      <c r="N175" s="124"/>
      <c r="O175" s="124"/>
      <c r="P175" s="124"/>
      <c r="Q175" s="124"/>
      <c r="R175" s="69"/>
    </row>
    <row r="176" spans="1:18" s="70" customFormat="1" x14ac:dyDescent="0.3">
      <c r="A176" s="132"/>
      <c r="B176" s="127" t="s">
        <v>14946</v>
      </c>
      <c r="C176" s="127" t="s">
        <v>14947</v>
      </c>
      <c r="D176" s="125" t="s">
        <v>14452</v>
      </c>
      <c r="E176" s="126"/>
      <c r="F176" s="126"/>
      <c r="G176" s="67" t="s">
        <v>14948</v>
      </c>
      <c r="H176" s="68">
        <v>43859</v>
      </c>
      <c r="I176" s="69">
        <v>100000</v>
      </c>
      <c r="J176" s="128">
        <v>100000</v>
      </c>
      <c r="K176" s="128"/>
      <c r="L176" s="69">
        <f t="shared" ca="1" si="2"/>
        <v>78416</v>
      </c>
      <c r="M176" s="124"/>
      <c r="N176" s="124"/>
      <c r="O176" s="124"/>
      <c r="P176" s="124"/>
      <c r="Q176" s="124"/>
      <c r="R176" s="69"/>
    </row>
    <row r="177" spans="1:18" s="70" customFormat="1" x14ac:dyDescent="0.3">
      <c r="A177" s="132"/>
      <c r="B177" s="127" t="s">
        <v>14949</v>
      </c>
      <c r="C177" s="127" t="s">
        <v>14950</v>
      </c>
      <c r="D177" s="125" t="s">
        <v>14452</v>
      </c>
      <c r="E177" s="126"/>
      <c r="F177" s="126"/>
      <c r="G177" s="67" t="s">
        <v>14951</v>
      </c>
      <c r="H177" s="68">
        <v>43890</v>
      </c>
      <c r="I177" s="69">
        <v>100000</v>
      </c>
      <c r="J177" s="128">
        <v>100000</v>
      </c>
      <c r="K177" s="128"/>
      <c r="L177" s="69">
        <f t="shared" ca="1" si="2"/>
        <v>41101</v>
      </c>
      <c r="M177" s="124"/>
      <c r="N177" s="124"/>
      <c r="O177" s="124"/>
      <c r="P177" s="124"/>
      <c r="Q177" s="124"/>
      <c r="R177" s="69"/>
    </row>
    <row r="178" spans="1:18" s="70" customFormat="1" x14ac:dyDescent="0.3">
      <c r="A178" s="132"/>
      <c r="B178" s="127" t="s">
        <v>14952</v>
      </c>
      <c r="C178" s="127" t="s">
        <v>14953</v>
      </c>
      <c r="D178" s="125" t="s">
        <v>14452</v>
      </c>
      <c r="E178" s="126"/>
      <c r="F178" s="126"/>
      <c r="G178" s="67" t="s">
        <v>14954</v>
      </c>
      <c r="H178" s="68">
        <v>43456</v>
      </c>
      <c r="I178" s="69">
        <v>200000</v>
      </c>
      <c r="J178" s="128">
        <v>100000</v>
      </c>
      <c r="K178" s="128"/>
      <c r="L178" s="69">
        <f t="shared" ca="1" si="2"/>
        <v>54580</v>
      </c>
      <c r="M178" s="124"/>
      <c r="N178" s="124"/>
      <c r="O178" s="124"/>
      <c r="P178" s="124"/>
      <c r="Q178" s="124"/>
      <c r="R178" s="69"/>
    </row>
    <row r="179" spans="1:18" s="70" customFormat="1" x14ac:dyDescent="0.3">
      <c r="A179" s="132"/>
      <c r="B179" s="127" t="s">
        <v>14955</v>
      </c>
      <c r="C179" s="127" t="s">
        <v>14956</v>
      </c>
      <c r="D179" s="125" t="s">
        <v>14530</v>
      </c>
      <c r="E179" s="126"/>
      <c r="F179" s="126"/>
      <c r="G179" s="67" t="s">
        <v>14957</v>
      </c>
      <c r="H179" s="68">
        <v>44253</v>
      </c>
      <c r="I179" s="69">
        <v>100000</v>
      </c>
      <c r="J179" s="128">
        <v>200000</v>
      </c>
      <c r="K179" s="128"/>
      <c r="L179" s="69">
        <f t="shared" ca="1" si="2"/>
        <v>99949</v>
      </c>
      <c r="M179" s="124"/>
      <c r="N179" s="124"/>
      <c r="O179" s="124"/>
      <c r="P179" s="124"/>
      <c r="Q179" s="124"/>
      <c r="R179" s="69"/>
    </row>
    <row r="180" spans="1:18" s="70" customFormat="1" x14ac:dyDescent="0.3">
      <c r="A180" s="126"/>
      <c r="B180" s="127" t="s">
        <v>14958</v>
      </c>
      <c r="C180" s="127" t="s">
        <v>14959</v>
      </c>
      <c r="D180" s="125" t="s">
        <v>14530</v>
      </c>
      <c r="E180" s="126"/>
      <c r="F180" s="126"/>
      <c r="G180" s="67" t="s">
        <v>14960</v>
      </c>
      <c r="H180" s="68">
        <v>44568</v>
      </c>
      <c r="I180" s="69">
        <v>50000</v>
      </c>
      <c r="J180" s="128">
        <v>100000</v>
      </c>
      <c r="K180" s="128"/>
      <c r="L180" s="69">
        <f t="shared" ca="1" si="2"/>
        <v>71983</v>
      </c>
      <c r="M180" s="124"/>
      <c r="N180" s="124"/>
      <c r="O180" s="124"/>
      <c r="P180" s="124"/>
      <c r="Q180" s="124"/>
      <c r="R180" s="69"/>
    </row>
    <row r="181" spans="1:18" s="70" customFormat="1" ht="17.100000000000001" customHeight="1" x14ac:dyDescent="0.3">
      <c r="A181" s="130" t="s">
        <v>14961</v>
      </c>
      <c r="B181" s="127" t="s">
        <v>14962</v>
      </c>
      <c r="C181" s="127" t="s">
        <v>14963</v>
      </c>
      <c r="D181" s="125" t="s">
        <v>14452</v>
      </c>
      <c r="E181" s="126"/>
      <c r="F181" s="126"/>
      <c r="G181" s="67" t="s">
        <v>14964</v>
      </c>
      <c r="H181" s="68">
        <v>44715</v>
      </c>
      <c r="I181" s="69">
        <v>100000</v>
      </c>
      <c r="J181" s="128">
        <v>50000</v>
      </c>
      <c r="K181" s="128"/>
      <c r="L181" s="69">
        <f t="shared" ca="1" si="2"/>
        <v>92202</v>
      </c>
      <c r="M181" s="124"/>
      <c r="N181" s="124"/>
      <c r="O181" s="124"/>
      <c r="P181" s="124"/>
      <c r="Q181" s="124"/>
      <c r="R181" s="69"/>
    </row>
    <row r="182" spans="1:18" s="70" customFormat="1" x14ac:dyDescent="0.3">
      <c r="A182" s="131"/>
      <c r="B182" s="127" t="s">
        <v>14962</v>
      </c>
      <c r="C182" s="127" t="s">
        <v>14963</v>
      </c>
      <c r="D182" s="125" t="s">
        <v>14452</v>
      </c>
      <c r="E182" s="126"/>
      <c r="F182" s="126"/>
      <c r="G182" s="67" t="s">
        <v>14965</v>
      </c>
      <c r="H182" s="68">
        <v>43230</v>
      </c>
      <c r="I182" s="69">
        <v>200000</v>
      </c>
      <c r="J182" s="128">
        <v>100000</v>
      </c>
      <c r="K182" s="128"/>
      <c r="L182" s="69">
        <f t="shared" ca="1" si="2"/>
        <v>36870</v>
      </c>
      <c r="M182" s="124"/>
      <c r="N182" s="124"/>
      <c r="O182" s="124"/>
      <c r="P182" s="124"/>
      <c r="Q182" s="124"/>
      <c r="R182" s="69"/>
    </row>
    <row r="183" spans="1:18" s="70" customFormat="1" x14ac:dyDescent="0.3">
      <c r="A183" s="131"/>
      <c r="B183" s="127" t="s">
        <v>14966</v>
      </c>
      <c r="C183" s="127" t="s">
        <v>14967</v>
      </c>
      <c r="D183" s="125" t="s">
        <v>14530</v>
      </c>
      <c r="E183" s="126"/>
      <c r="F183" s="126"/>
      <c r="G183" s="67" t="s">
        <v>14968</v>
      </c>
      <c r="H183" s="68">
        <v>43672</v>
      </c>
      <c r="I183" s="69">
        <v>60000</v>
      </c>
      <c r="J183" s="128">
        <v>200000</v>
      </c>
      <c r="K183" s="128"/>
      <c r="L183" s="69">
        <f t="shared" ca="1" si="2"/>
        <v>53449</v>
      </c>
      <c r="M183" s="124"/>
      <c r="N183" s="124"/>
      <c r="O183" s="124"/>
      <c r="P183" s="124"/>
      <c r="Q183" s="124"/>
      <c r="R183" s="69"/>
    </row>
    <row r="184" spans="1:18" s="70" customFormat="1" x14ac:dyDescent="0.3">
      <c r="A184" s="131"/>
      <c r="B184" s="127" t="s">
        <v>14966</v>
      </c>
      <c r="C184" s="127" t="s">
        <v>14969</v>
      </c>
      <c r="D184" s="125" t="s">
        <v>14452</v>
      </c>
      <c r="E184" s="126"/>
      <c r="F184" s="126"/>
      <c r="G184" s="67" t="s">
        <v>14970</v>
      </c>
      <c r="H184" s="68">
        <v>45186</v>
      </c>
      <c r="I184" s="69">
        <v>30000</v>
      </c>
      <c r="J184" s="128">
        <v>60000</v>
      </c>
      <c r="K184" s="128"/>
      <c r="L184" s="69">
        <f t="shared" ca="1" si="2"/>
        <v>92467</v>
      </c>
      <c r="M184" s="124"/>
      <c r="N184" s="124"/>
      <c r="O184" s="124"/>
      <c r="P184" s="124"/>
      <c r="Q184" s="124"/>
      <c r="R184" s="69"/>
    </row>
    <row r="185" spans="1:18" s="70" customFormat="1" x14ac:dyDescent="0.3">
      <c r="A185" s="125"/>
      <c r="B185" s="127" t="s">
        <v>14966</v>
      </c>
      <c r="C185" s="127" t="s">
        <v>14971</v>
      </c>
      <c r="D185" s="125" t="s">
        <v>14452</v>
      </c>
      <c r="E185" s="126"/>
      <c r="F185" s="126"/>
      <c r="G185" s="67" t="s">
        <v>14972</v>
      </c>
      <c r="H185" s="68">
        <v>43872</v>
      </c>
      <c r="I185" s="69">
        <v>100000</v>
      </c>
      <c r="J185" s="128">
        <v>30000</v>
      </c>
      <c r="K185" s="128"/>
      <c r="L185" s="69">
        <f t="shared" ca="1" si="2"/>
        <v>69474</v>
      </c>
      <c r="M185" s="124"/>
      <c r="N185" s="124"/>
      <c r="O185" s="124"/>
      <c r="P185" s="124"/>
      <c r="Q185" s="124"/>
      <c r="R185" s="69"/>
    </row>
    <row r="186" spans="1:18" s="70" customFormat="1" x14ac:dyDescent="0.3">
      <c r="A186" s="130" t="s">
        <v>14973</v>
      </c>
      <c r="B186" s="127" t="s">
        <v>14974</v>
      </c>
      <c r="C186" s="127" t="s">
        <v>14975</v>
      </c>
      <c r="D186" s="125" t="s">
        <v>14452</v>
      </c>
      <c r="E186" s="126"/>
      <c r="F186" s="126"/>
      <c r="G186" s="67" t="s">
        <v>14976</v>
      </c>
      <c r="H186" s="68">
        <v>45550</v>
      </c>
      <c r="I186" s="69">
        <v>100000</v>
      </c>
      <c r="J186" s="128">
        <v>100000</v>
      </c>
      <c r="K186" s="128"/>
      <c r="L186" s="69">
        <f t="shared" ca="1" si="2"/>
        <v>48127</v>
      </c>
      <c r="M186" s="124"/>
      <c r="N186" s="124"/>
      <c r="O186" s="124"/>
      <c r="P186" s="124"/>
      <c r="Q186" s="124"/>
      <c r="R186" s="69"/>
    </row>
    <row r="187" spans="1:18" s="70" customFormat="1" x14ac:dyDescent="0.3">
      <c r="A187" s="131"/>
      <c r="B187" s="127" t="s">
        <v>14977</v>
      </c>
      <c r="C187" s="127" t="s">
        <v>14978</v>
      </c>
      <c r="D187" s="125" t="s">
        <v>14534</v>
      </c>
      <c r="E187" s="126"/>
      <c r="F187" s="126"/>
      <c r="G187" s="67" t="s">
        <v>14979</v>
      </c>
      <c r="H187" s="68">
        <v>44603</v>
      </c>
      <c r="I187" s="69">
        <v>150000</v>
      </c>
      <c r="J187" s="128">
        <v>100000</v>
      </c>
      <c r="K187" s="128"/>
      <c r="L187" s="69">
        <f t="shared" ca="1" si="2"/>
        <v>38155</v>
      </c>
      <c r="M187" s="124"/>
      <c r="N187" s="124"/>
      <c r="O187" s="124"/>
      <c r="P187" s="124"/>
      <c r="Q187" s="124"/>
      <c r="R187" s="69"/>
    </row>
    <row r="188" spans="1:18" s="70" customFormat="1" x14ac:dyDescent="0.3">
      <c r="A188" s="131"/>
      <c r="B188" s="127" t="s">
        <v>14980</v>
      </c>
      <c r="C188" s="127" t="s">
        <v>14981</v>
      </c>
      <c r="D188" s="125" t="s">
        <v>14496</v>
      </c>
      <c r="E188" s="126"/>
      <c r="F188" s="126"/>
      <c r="G188" s="67" t="s">
        <v>14982</v>
      </c>
      <c r="H188" s="68">
        <v>45618</v>
      </c>
      <c r="I188" s="69">
        <v>200000</v>
      </c>
      <c r="J188" s="128">
        <v>150000</v>
      </c>
      <c r="K188" s="128"/>
      <c r="L188" s="69">
        <f t="shared" ca="1" si="2"/>
        <v>91905</v>
      </c>
      <c r="M188" s="124"/>
      <c r="N188" s="124"/>
      <c r="O188" s="124"/>
      <c r="P188" s="124"/>
      <c r="Q188" s="124"/>
      <c r="R188" s="69"/>
    </row>
    <row r="189" spans="1:18" s="70" customFormat="1" x14ac:dyDescent="0.3">
      <c r="A189" s="131"/>
      <c r="B189" s="127" t="s">
        <v>14974</v>
      </c>
      <c r="C189" s="127" t="s">
        <v>14983</v>
      </c>
      <c r="D189" s="125" t="s">
        <v>14452</v>
      </c>
      <c r="E189" s="126"/>
      <c r="F189" s="126"/>
      <c r="G189" s="67" t="s">
        <v>14718</v>
      </c>
      <c r="H189" s="68">
        <v>43291</v>
      </c>
      <c r="I189" s="69">
        <v>200000</v>
      </c>
      <c r="J189" s="128">
        <v>200000</v>
      </c>
      <c r="K189" s="128"/>
      <c r="L189" s="69">
        <f t="shared" ca="1" si="2"/>
        <v>39670</v>
      </c>
      <c r="M189" s="124"/>
      <c r="N189" s="124"/>
      <c r="O189" s="124"/>
      <c r="P189" s="124"/>
      <c r="Q189" s="124"/>
      <c r="R189" s="69"/>
    </row>
    <row r="190" spans="1:18" s="70" customFormat="1" x14ac:dyDescent="0.3">
      <c r="A190" s="131"/>
      <c r="B190" s="127" t="s">
        <v>14984</v>
      </c>
      <c r="C190" s="127" t="s">
        <v>14985</v>
      </c>
      <c r="D190" s="125" t="s">
        <v>14452</v>
      </c>
      <c r="E190" s="126"/>
      <c r="F190" s="126"/>
      <c r="G190" s="67" t="s">
        <v>14986</v>
      </c>
      <c r="H190" s="68">
        <v>45250</v>
      </c>
      <c r="I190" s="69">
        <v>250000</v>
      </c>
      <c r="J190" s="128">
        <v>200000</v>
      </c>
      <c r="K190" s="128"/>
      <c r="L190" s="69">
        <f t="shared" ca="1" si="2"/>
        <v>31766</v>
      </c>
      <c r="M190" s="124"/>
      <c r="N190" s="124"/>
      <c r="O190" s="124"/>
      <c r="P190" s="124"/>
      <c r="Q190" s="124"/>
      <c r="R190" s="69"/>
    </row>
    <row r="191" spans="1:18" s="70" customFormat="1" x14ac:dyDescent="0.3">
      <c r="A191" s="131"/>
      <c r="B191" s="127" t="s">
        <v>14987</v>
      </c>
      <c r="C191" s="127" t="s">
        <v>14988</v>
      </c>
      <c r="D191" s="125" t="s">
        <v>14452</v>
      </c>
      <c r="E191" s="126"/>
      <c r="F191" s="126"/>
      <c r="G191" s="67" t="s">
        <v>14989</v>
      </c>
      <c r="H191" s="68">
        <v>44162</v>
      </c>
      <c r="I191" s="69">
        <v>200000</v>
      </c>
      <c r="J191" s="128">
        <v>250000</v>
      </c>
      <c r="K191" s="128"/>
      <c r="L191" s="69">
        <f t="shared" ca="1" si="2"/>
        <v>95062</v>
      </c>
      <c r="M191" s="124"/>
      <c r="N191" s="124"/>
      <c r="O191" s="124"/>
      <c r="P191" s="124"/>
      <c r="Q191" s="124"/>
      <c r="R191" s="69"/>
    </row>
    <row r="192" spans="1:18" s="70" customFormat="1" x14ac:dyDescent="0.3">
      <c r="A192" s="131"/>
      <c r="B192" s="127" t="s">
        <v>14990</v>
      </c>
      <c r="C192" s="127" t="s">
        <v>14991</v>
      </c>
      <c r="D192" s="125" t="s">
        <v>14452</v>
      </c>
      <c r="E192" s="126"/>
      <c r="F192" s="126"/>
      <c r="G192" s="67" t="s">
        <v>14992</v>
      </c>
      <c r="H192" s="68">
        <v>44727</v>
      </c>
      <c r="I192" s="69">
        <v>200000</v>
      </c>
      <c r="J192" s="128">
        <v>200000</v>
      </c>
      <c r="K192" s="128"/>
      <c r="L192" s="69">
        <f t="shared" ca="1" si="2"/>
        <v>66287</v>
      </c>
      <c r="M192" s="124"/>
      <c r="N192" s="124"/>
      <c r="O192" s="124"/>
      <c r="P192" s="124"/>
      <c r="Q192" s="124"/>
      <c r="R192" s="69"/>
    </row>
    <row r="193" spans="1:18" s="70" customFormat="1" x14ac:dyDescent="0.3">
      <c r="A193" s="125"/>
      <c r="B193" s="127" t="s">
        <v>14974</v>
      </c>
      <c r="C193" s="127" t="s">
        <v>14993</v>
      </c>
      <c r="D193" s="125" t="s">
        <v>14534</v>
      </c>
      <c r="E193" s="126"/>
      <c r="F193" s="126"/>
      <c r="G193" s="67" t="s">
        <v>14994</v>
      </c>
      <c r="H193" s="68">
        <v>44020</v>
      </c>
      <c r="I193" s="69">
        <v>100000</v>
      </c>
      <c r="J193" s="128">
        <v>200000</v>
      </c>
      <c r="K193" s="128"/>
      <c r="L193" s="69">
        <f t="shared" ca="1" si="2"/>
        <v>31142</v>
      </c>
      <c r="M193" s="124"/>
      <c r="N193" s="124"/>
      <c r="O193" s="124"/>
      <c r="P193" s="124"/>
      <c r="Q193" s="124"/>
      <c r="R193" s="69"/>
    </row>
    <row r="194" spans="1:18" s="70" customFormat="1" x14ac:dyDescent="0.3">
      <c r="A194" s="125" t="s">
        <v>14995</v>
      </c>
      <c r="B194" s="127" t="s">
        <v>14996</v>
      </c>
      <c r="C194" s="127" t="s">
        <v>14997</v>
      </c>
      <c r="D194" s="125" t="s">
        <v>14452</v>
      </c>
      <c r="E194" s="126"/>
      <c r="F194" s="126"/>
      <c r="G194" s="67" t="s">
        <v>14998</v>
      </c>
      <c r="H194" s="68">
        <v>43925</v>
      </c>
      <c r="I194" s="69">
        <v>100000</v>
      </c>
      <c r="J194" s="128">
        <v>100000</v>
      </c>
      <c r="K194" s="128"/>
      <c r="L194" s="69">
        <f t="shared" ca="1" si="2"/>
        <v>47326</v>
      </c>
      <c r="M194" s="124"/>
      <c r="N194" s="124"/>
      <c r="O194" s="124"/>
      <c r="P194" s="124"/>
      <c r="Q194" s="124"/>
      <c r="R194" s="69"/>
    </row>
    <row r="195" spans="1:18" s="70" customFormat="1" x14ac:dyDescent="0.3">
      <c r="A195" s="132"/>
      <c r="B195" s="127" t="s">
        <v>14999</v>
      </c>
      <c r="C195" s="127" t="s">
        <v>15000</v>
      </c>
      <c r="D195" s="125" t="s">
        <v>14452</v>
      </c>
      <c r="E195" s="126"/>
      <c r="F195" s="126"/>
      <c r="G195" s="67" t="s">
        <v>15001</v>
      </c>
      <c r="H195" s="68">
        <v>44971</v>
      </c>
      <c r="I195" s="69">
        <v>100000</v>
      </c>
      <c r="J195" s="128">
        <v>100000</v>
      </c>
      <c r="K195" s="128"/>
      <c r="L195" s="69">
        <f t="shared" ca="1" si="2"/>
        <v>69265</v>
      </c>
      <c r="M195" s="124"/>
      <c r="N195" s="124"/>
      <c r="O195" s="124"/>
      <c r="P195" s="124"/>
      <c r="Q195" s="124"/>
      <c r="R195" s="69"/>
    </row>
    <row r="196" spans="1:18" s="70" customFormat="1" x14ac:dyDescent="0.3">
      <c r="A196" s="132"/>
      <c r="B196" s="127" t="s">
        <v>15002</v>
      </c>
      <c r="C196" s="127" t="s">
        <v>15003</v>
      </c>
      <c r="D196" s="125" t="s">
        <v>14452</v>
      </c>
      <c r="E196" s="126"/>
      <c r="F196" s="126"/>
      <c r="G196" s="67" t="s">
        <v>15004</v>
      </c>
      <c r="H196" s="68">
        <v>44735</v>
      </c>
      <c r="I196" s="69">
        <v>200000</v>
      </c>
      <c r="J196" s="128">
        <v>100000</v>
      </c>
      <c r="K196" s="128"/>
      <c r="L196" s="69">
        <f t="shared" ref="L196:L230" ca="1" si="3">RANDBETWEEN(25000,100000)</f>
        <v>38851</v>
      </c>
      <c r="M196" s="124"/>
      <c r="N196" s="124"/>
      <c r="O196" s="124"/>
      <c r="P196" s="124"/>
      <c r="Q196" s="124"/>
      <c r="R196" s="69"/>
    </row>
    <row r="197" spans="1:18" s="70" customFormat="1" x14ac:dyDescent="0.3">
      <c r="A197" s="132"/>
      <c r="B197" s="127" t="s">
        <v>15005</v>
      </c>
      <c r="C197" s="127" t="s">
        <v>15006</v>
      </c>
      <c r="D197" s="125" t="s">
        <v>14452</v>
      </c>
      <c r="E197" s="126"/>
      <c r="F197" s="126"/>
      <c r="G197" s="67" t="s">
        <v>15007</v>
      </c>
      <c r="H197" s="68">
        <v>45222</v>
      </c>
      <c r="I197" s="69">
        <v>200000</v>
      </c>
      <c r="J197" s="128">
        <v>200000</v>
      </c>
      <c r="K197" s="128"/>
      <c r="L197" s="69">
        <f t="shared" ca="1" si="3"/>
        <v>32250</v>
      </c>
      <c r="M197" s="124"/>
      <c r="N197" s="124"/>
      <c r="O197" s="124"/>
      <c r="P197" s="124"/>
      <c r="Q197" s="124"/>
      <c r="R197" s="69"/>
    </row>
    <row r="198" spans="1:18" s="70" customFormat="1" x14ac:dyDescent="0.3">
      <c r="A198" s="132"/>
      <c r="B198" s="127" t="s">
        <v>15008</v>
      </c>
      <c r="C198" s="127" t="s">
        <v>15009</v>
      </c>
      <c r="D198" s="125" t="s">
        <v>14452</v>
      </c>
      <c r="E198" s="126"/>
      <c r="F198" s="126"/>
      <c r="G198" s="67" t="s">
        <v>15010</v>
      </c>
      <c r="H198" s="68">
        <v>44459</v>
      </c>
      <c r="I198" s="69">
        <v>100000</v>
      </c>
      <c r="J198" s="128">
        <v>200000</v>
      </c>
      <c r="K198" s="128"/>
      <c r="L198" s="69">
        <f t="shared" ca="1" si="3"/>
        <v>64976</v>
      </c>
      <c r="M198" s="124"/>
      <c r="N198" s="124"/>
      <c r="O198" s="124"/>
      <c r="P198" s="124"/>
      <c r="Q198" s="124"/>
      <c r="R198" s="69"/>
    </row>
    <row r="199" spans="1:18" s="70" customFormat="1" x14ac:dyDescent="0.3">
      <c r="A199" s="132"/>
      <c r="B199" s="127" t="s">
        <v>15011</v>
      </c>
      <c r="C199" s="127" t="s">
        <v>15012</v>
      </c>
      <c r="D199" s="125" t="s">
        <v>14530</v>
      </c>
      <c r="E199" s="126"/>
      <c r="F199" s="126"/>
      <c r="G199" s="67" t="s">
        <v>15013</v>
      </c>
      <c r="H199" s="68">
        <v>43577</v>
      </c>
      <c r="I199" s="69">
        <v>100000</v>
      </c>
      <c r="J199" s="128">
        <v>100000</v>
      </c>
      <c r="K199" s="128"/>
      <c r="L199" s="69">
        <f t="shared" ca="1" si="3"/>
        <v>75491</v>
      </c>
      <c r="M199" s="124"/>
      <c r="N199" s="124"/>
      <c r="O199" s="124"/>
      <c r="P199" s="124"/>
      <c r="Q199" s="124"/>
      <c r="R199" s="69"/>
    </row>
    <row r="200" spans="1:18" s="70" customFormat="1" x14ac:dyDescent="0.3">
      <c r="A200" s="132"/>
      <c r="B200" s="127" t="s">
        <v>15014</v>
      </c>
      <c r="C200" s="127" t="s">
        <v>15015</v>
      </c>
      <c r="D200" s="125" t="s">
        <v>14452</v>
      </c>
      <c r="E200" s="126"/>
      <c r="F200" s="126"/>
      <c r="G200" s="67" t="s">
        <v>15016</v>
      </c>
      <c r="H200" s="68">
        <v>44308</v>
      </c>
      <c r="I200" s="69">
        <v>100000</v>
      </c>
      <c r="J200" s="128">
        <v>100000</v>
      </c>
      <c r="K200" s="128"/>
      <c r="L200" s="69">
        <f t="shared" ca="1" si="3"/>
        <v>89885</v>
      </c>
      <c r="M200" s="124"/>
      <c r="N200" s="124"/>
      <c r="O200" s="124"/>
      <c r="P200" s="124"/>
      <c r="Q200" s="124"/>
      <c r="R200" s="69"/>
    </row>
    <row r="201" spans="1:18" s="70" customFormat="1" x14ac:dyDescent="0.3">
      <c r="A201" s="132"/>
      <c r="B201" s="127" t="s">
        <v>15017</v>
      </c>
      <c r="C201" s="127" t="s">
        <v>15018</v>
      </c>
      <c r="D201" s="125" t="s">
        <v>14452</v>
      </c>
      <c r="E201" s="126"/>
      <c r="F201" s="126"/>
      <c r="G201" s="67" t="s">
        <v>14646</v>
      </c>
      <c r="H201" s="68">
        <v>43099</v>
      </c>
      <c r="I201" s="69">
        <v>100000</v>
      </c>
      <c r="J201" s="128">
        <v>100000</v>
      </c>
      <c r="K201" s="128"/>
      <c r="L201" s="69">
        <f t="shared" ca="1" si="3"/>
        <v>95996</v>
      </c>
      <c r="M201" s="124"/>
      <c r="N201" s="124"/>
      <c r="O201" s="124"/>
      <c r="P201" s="124"/>
      <c r="Q201" s="124"/>
      <c r="R201" s="69"/>
    </row>
    <row r="202" spans="1:18" s="70" customFormat="1" x14ac:dyDescent="0.3">
      <c r="A202" s="132"/>
      <c r="B202" s="127" t="s">
        <v>15019</v>
      </c>
      <c r="C202" s="127" t="s">
        <v>15020</v>
      </c>
      <c r="D202" s="125" t="s">
        <v>14452</v>
      </c>
      <c r="E202" s="126"/>
      <c r="F202" s="126"/>
      <c r="G202" s="67" t="s">
        <v>15021</v>
      </c>
      <c r="H202" s="68">
        <v>43358</v>
      </c>
      <c r="I202" s="69">
        <v>100000</v>
      </c>
      <c r="J202" s="128">
        <v>100000</v>
      </c>
      <c r="K202" s="128"/>
      <c r="L202" s="69">
        <f t="shared" ca="1" si="3"/>
        <v>82837</v>
      </c>
      <c r="M202" s="124"/>
      <c r="N202" s="124"/>
      <c r="O202" s="124"/>
      <c r="P202" s="124"/>
      <c r="Q202" s="124"/>
      <c r="R202" s="69"/>
    </row>
    <row r="203" spans="1:18" s="70" customFormat="1" x14ac:dyDescent="0.3">
      <c r="A203" s="132"/>
      <c r="B203" s="127" t="s">
        <v>15022</v>
      </c>
      <c r="C203" s="127" t="s">
        <v>15023</v>
      </c>
      <c r="D203" s="125" t="s">
        <v>14452</v>
      </c>
      <c r="E203" s="126"/>
      <c r="F203" s="126"/>
      <c r="G203" s="67" t="s">
        <v>15024</v>
      </c>
      <c r="H203" s="68">
        <v>44280</v>
      </c>
      <c r="I203" s="69">
        <v>100000</v>
      </c>
      <c r="J203" s="128">
        <v>100000</v>
      </c>
      <c r="K203" s="128"/>
      <c r="L203" s="69">
        <f t="shared" ca="1" si="3"/>
        <v>75721</v>
      </c>
      <c r="M203" s="124"/>
      <c r="N203" s="124"/>
      <c r="O203" s="124"/>
      <c r="P203" s="124"/>
      <c r="Q203" s="124"/>
      <c r="R203" s="69"/>
    </row>
    <row r="204" spans="1:18" s="70" customFormat="1" x14ac:dyDescent="0.3">
      <c r="A204" s="132"/>
      <c r="B204" s="127" t="s">
        <v>15025</v>
      </c>
      <c r="C204" s="127" t="s">
        <v>15026</v>
      </c>
      <c r="D204" s="125" t="s">
        <v>14452</v>
      </c>
      <c r="E204" s="126"/>
      <c r="F204" s="126"/>
      <c r="G204" s="67" t="s">
        <v>15027</v>
      </c>
      <c r="H204" s="68">
        <v>44182</v>
      </c>
      <c r="I204" s="69">
        <v>100000</v>
      </c>
      <c r="J204" s="128">
        <v>100000</v>
      </c>
      <c r="K204" s="128"/>
      <c r="L204" s="69">
        <f t="shared" ca="1" si="3"/>
        <v>45028</v>
      </c>
      <c r="M204" s="124"/>
      <c r="N204" s="124"/>
      <c r="O204" s="124"/>
      <c r="P204" s="124"/>
      <c r="Q204" s="124"/>
      <c r="R204" s="69"/>
    </row>
    <row r="205" spans="1:18" s="70" customFormat="1" x14ac:dyDescent="0.3">
      <c r="A205" s="126"/>
      <c r="B205" s="127" t="s">
        <v>15028</v>
      </c>
      <c r="C205" s="127" t="s">
        <v>15029</v>
      </c>
      <c r="D205" s="125" t="s">
        <v>14452</v>
      </c>
      <c r="E205" s="126"/>
      <c r="F205" s="126"/>
      <c r="G205" s="67" t="s">
        <v>15030</v>
      </c>
      <c r="H205" s="68">
        <v>44002</v>
      </c>
      <c r="I205" s="69">
        <v>100000</v>
      </c>
      <c r="J205" s="128">
        <v>100000</v>
      </c>
      <c r="K205" s="128"/>
      <c r="L205" s="69">
        <f t="shared" ca="1" si="3"/>
        <v>76839</v>
      </c>
      <c r="M205" s="124"/>
      <c r="N205" s="124"/>
      <c r="O205" s="124"/>
      <c r="P205" s="124"/>
      <c r="Q205" s="124"/>
      <c r="R205" s="69"/>
    </row>
    <row r="206" spans="1:18" s="70" customFormat="1" x14ac:dyDescent="0.3">
      <c r="A206" s="125" t="s">
        <v>15031</v>
      </c>
      <c r="B206" s="127" t="s">
        <v>15032</v>
      </c>
      <c r="C206" s="127" t="s">
        <v>15033</v>
      </c>
      <c r="D206" s="125" t="s">
        <v>14452</v>
      </c>
      <c r="E206" s="126"/>
      <c r="F206" s="126"/>
      <c r="G206" s="67" t="s">
        <v>15034</v>
      </c>
      <c r="H206" s="68">
        <v>43902</v>
      </c>
      <c r="I206" s="69">
        <v>100000</v>
      </c>
      <c r="J206" s="128">
        <v>100000</v>
      </c>
      <c r="K206" s="128"/>
      <c r="L206" s="69">
        <f t="shared" ca="1" si="3"/>
        <v>33241</v>
      </c>
      <c r="M206" s="124"/>
      <c r="N206" s="124"/>
      <c r="O206" s="124"/>
      <c r="P206" s="124"/>
      <c r="Q206" s="124"/>
      <c r="R206" s="69"/>
    </row>
    <row r="207" spans="1:18" s="70" customFormat="1" x14ac:dyDescent="0.3">
      <c r="A207" s="132"/>
      <c r="B207" s="127" t="s">
        <v>15035</v>
      </c>
      <c r="C207" s="127" t="s">
        <v>15036</v>
      </c>
      <c r="D207" s="125" t="s">
        <v>14452</v>
      </c>
      <c r="E207" s="126"/>
      <c r="F207" s="126"/>
      <c r="G207" s="67" t="s">
        <v>15037</v>
      </c>
      <c r="H207" s="68">
        <v>44710</v>
      </c>
      <c r="I207" s="69">
        <v>200000</v>
      </c>
      <c r="J207" s="128">
        <v>100000</v>
      </c>
      <c r="K207" s="128"/>
      <c r="L207" s="69">
        <f t="shared" ca="1" si="3"/>
        <v>90381</v>
      </c>
      <c r="M207" s="124"/>
      <c r="N207" s="124"/>
      <c r="O207" s="124"/>
      <c r="P207" s="124"/>
      <c r="Q207" s="124"/>
      <c r="R207" s="69"/>
    </row>
    <row r="208" spans="1:18" s="70" customFormat="1" x14ac:dyDescent="0.3">
      <c r="A208" s="132"/>
      <c r="B208" s="127" t="s">
        <v>15038</v>
      </c>
      <c r="C208" s="127" t="s">
        <v>15039</v>
      </c>
      <c r="D208" s="125" t="s">
        <v>14530</v>
      </c>
      <c r="E208" s="126"/>
      <c r="F208" s="126"/>
      <c r="G208" s="67" t="s">
        <v>15040</v>
      </c>
      <c r="H208" s="68">
        <v>43912</v>
      </c>
      <c r="I208" s="69">
        <v>450000</v>
      </c>
      <c r="J208" s="128">
        <v>200000</v>
      </c>
      <c r="K208" s="128"/>
      <c r="L208" s="69">
        <f t="shared" ca="1" si="3"/>
        <v>87031</v>
      </c>
      <c r="M208" s="124"/>
      <c r="N208" s="124"/>
      <c r="O208" s="124"/>
      <c r="P208" s="124"/>
      <c r="Q208" s="124"/>
      <c r="R208" s="69"/>
    </row>
    <row r="209" spans="1:18" s="70" customFormat="1" x14ac:dyDescent="0.3">
      <c r="A209" s="126"/>
      <c r="B209" s="127" t="s">
        <v>15041</v>
      </c>
      <c r="C209" s="127" t="s">
        <v>15042</v>
      </c>
      <c r="D209" s="125" t="s">
        <v>14534</v>
      </c>
      <c r="E209" s="126"/>
      <c r="F209" s="126"/>
      <c r="G209" s="67" t="s">
        <v>15043</v>
      </c>
      <c r="H209" s="68">
        <v>43516</v>
      </c>
      <c r="I209" s="69">
        <v>200000</v>
      </c>
      <c r="J209" s="128">
        <v>450000</v>
      </c>
      <c r="K209" s="128"/>
      <c r="L209" s="69">
        <f t="shared" ca="1" si="3"/>
        <v>28601</v>
      </c>
      <c r="M209" s="124"/>
      <c r="N209" s="124"/>
      <c r="O209" s="124"/>
      <c r="P209" s="124"/>
      <c r="Q209" s="124"/>
      <c r="R209" s="69"/>
    </row>
    <row r="210" spans="1:18" s="70" customFormat="1" x14ac:dyDescent="0.3">
      <c r="A210" s="130" t="s">
        <v>15044</v>
      </c>
      <c r="B210" s="127" t="s">
        <v>15045</v>
      </c>
      <c r="C210" s="127" t="s">
        <v>15046</v>
      </c>
      <c r="D210" s="125" t="s">
        <v>14452</v>
      </c>
      <c r="E210" s="126"/>
      <c r="F210" s="126"/>
      <c r="G210" s="67" t="s">
        <v>15047</v>
      </c>
      <c r="H210" s="68">
        <v>43037</v>
      </c>
      <c r="I210" s="69">
        <v>50000</v>
      </c>
      <c r="J210" s="128">
        <v>200000</v>
      </c>
      <c r="K210" s="128"/>
      <c r="L210" s="69">
        <f t="shared" ca="1" si="3"/>
        <v>38281</v>
      </c>
      <c r="M210" s="124"/>
      <c r="N210" s="124"/>
      <c r="O210" s="124"/>
      <c r="P210" s="124"/>
      <c r="Q210" s="124"/>
      <c r="R210" s="69"/>
    </row>
    <row r="211" spans="1:18" s="70" customFormat="1" x14ac:dyDescent="0.3">
      <c r="A211" s="131"/>
      <c r="B211" s="127" t="s">
        <v>15045</v>
      </c>
      <c r="C211" s="127" t="s">
        <v>15048</v>
      </c>
      <c r="D211" s="125" t="s">
        <v>14452</v>
      </c>
      <c r="E211" s="126"/>
      <c r="F211" s="126"/>
      <c r="G211" s="67" t="s">
        <v>15049</v>
      </c>
      <c r="H211" s="68">
        <v>44857</v>
      </c>
      <c r="I211" s="69">
        <v>100000</v>
      </c>
      <c r="J211" s="128">
        <v>50000</v>
      </c>
      <c r="K211" s="128"/>
      <c r="L211" s="69">
        <f t="shared" ca="1" si="3"/>
        <v>74265</v>
      </c>
      <c r="M211" s="124"/>
      <c r="N211" s="124"/>
      <c r="O211" s="124"/>
      <c r="P211" s="124"/>
      <c r="Q211" s="124"/>
      <c r="R211" s="69"/>
    </row>
    <row r="212" spans="1:18" s="70" customFormat="1" x14ac:dyDescent="0.3">
      <c r="A212" s="131"/>
      <c r="B212" s="127" t="s">
        <v>15050</v>
      </c>
      <c r="C212" s="127" t="s">
        <v>15051</v>
      </c>
      <c r="D212" s="125" t="s">
        <v>14452</v>
      </c>
      <c r="E212" s="126"/>
      <c r="F212" s="126"/>
      <c r="G212" s="67" t="s">
        <v>15052</v>
      </c>
      <c r="H212" s="68">
        <v>45015</v>
      </c>
      <c r="I212" s="69">
        <v>30000</v>
      </c>
      <c r="J212" s="128">
        <v>100000</v>
      </c>
      <c r="K212" s="128"/>
      <c r="L212" s="69">
        <f t="shared" ca="1" si="3"/>
        <v>84770</v>
      </c>
      <c r="M212" s="124"/>
      <c r="N212" s="124"/>
      <c r="O212" s="124"/>
      <c r="P212" s="124"/>
      <c r="Q212" s="124"/>
      <c r="R212" s="69"/>
    </row>
    <row r="213" spans="1:18" s="70" customFormat="1" x14ac:dyDescent="0.3">
      <c r="A213" s="131"/>
      <c r="B213" s="127" t="s">
        <v>15050</v>
      </c>
      <c r="C213" s="127" t="s">
        <v>15053</v>
      </c>
      <c r="D213" s="125" t="s">
        <v>14452</v>
      </c>
      <c r="E213" s="126"/>
      <c r="F213" s="126"/>
      <c r="G213" s="67" t="s">
        <v>15054</v>
      </c>
      <c r="H213" s="68">
        <v>44507</v>
      </c>
      <c r="I213" s="69">
        <v>50000</v>
      </c>
      <c r="J213" s="128">
        <v>30000</v>
      </c>
      <c r="K213" s="128"/>
      <c r="L213" s="69">
        <f t="shared" ca="1" si="3"/>
        <v>57010</v>
      </c>
      <c r="M213" s="124"/>
      <c r="N213" s="124"/>
      <c r="O213" s="124"/>
      <c r="P213" s="124"/>
      <c r="Q213" s="124"/>
      <c r="R213" s="69"/>
    </row>
    <row r="214" spans="1:18" s="70" customFormat="1" x14ac:dyDescent="0.3">
      <c r="A214" s="131"/>
      <c r="B214" s="127" t="s">
        <v>15045</v>
      </c>
      <c r="C214" s="127" t="s">
        <v>15055</v>
      </c>
      <c r="D214" s="125" t="s">
        <v>14452</v>
      </c>
      <c r="E214" s="126"/>
      <c r="F214" s="126"/>
      <c r="G214" s="67" t="s">
        <v>15056</v>
      </c>
      <c r="H214" s="68">
        <v>43922</v>
      </c>
      <c r="I214" s="69">
        <v>200000</v>
      </c>
      <c r="J214" s="128">
        <v>50000</v>
      </c>
      <c r="K214" s="128"/>
      <c r="L214" s="69">
        <f t="shared" ca="1" si="3"/>
        <v>86671</v>
      </c>
      <c r="M214" s="124"/>
      <c r="N214" s="124"/>
      <c r="O214" s="124"/>
      <c r="P214" s="124"/>
      <c r="Q214" s="124"/>
      <c r="R214" s="69"/>
    </row>
    <row r="215" spans="1:18" s="70" customFormat="1" x14ac:dyDescent="0.3">
      <c r="A215" s="131"/>
      <c r="B215" s="127" t="s">
        <v>15045</v>
      </c>
      <c r="C215" s="127" t="s">
        <v>15057</v>
      </c>
      <c r="D215" s="125" t="s">
        <v>14452</v>
      </c>
      <c r="E215" s="126"/>
      <c r="F215" s="126"/>
      <c r="G215" s="67" t="s">
        <v>15058</v>
      </c>
      <c r="H215" s="68">
        <v>43200</v>
      </c>
      <c r="I215" s="69">
        <v>100000</v>
      </c>
      <c r="J215" s="128">
        <v>200000</v>
      </c>
      <c r="K215" s="128"/>
      <c r="L215" s="69">
        <f t="shared" ca="1" si="3"/>
        <v>38938</v>
      </c>
      <c r="M215" s="124"/>
      <c r="N215" s="124"/>
      <c r="O215" s="124"/>
      <c r="P215" s="124"/>
      <c r="Q215" s="124"/>
      <c r="R215" s="69"/>
    </row>
    <row r="216" spans="1:18" s="70" customFormat="1" x14ac:dyDescent="0.3">
      <c r="A216" s="131"/>
      <c r="B216" s="127" t="s">
        <v>15050</v>
      </c>
      <c r="C216" s="127" t="s">
        <v>15059</v>
      </c>
      <c r="D216" s="125" t="s">
        <v>14452</v>
      </c>
      <c r="E216" s="126"/>
      <c r="F216" s="126"/>
      <c r="G216" s="67" t="s">
        <v>15060</v>
      </c>
      <c r="H216" s="68">
        <v>42937</v>
      </c>
      <c r="I216" s="69">
        <v>300000</v>
      </c>
      <c r="J216" s="128">
        <v>100000</v>
      </c>
      <c r="K216" s="128"/>
      <c r="L216" s="69">
        <f t="shared" ca="1" si="3"/>
        <v>28392</v>
      </c>
      <c r="M216" s="124"/>
      <c r="N216" s="124"/>
      <c r="O216" s="124"/>
      <c r="P216" s="124"/>
      <c r="Q216" s="124"/>
      <c r="R216" s="69"/>
    </row>
    <row r="217" spans="1:18" s="70" customFormat="1" x14ac:dyDescent="0.3">
      <c r="A217" s="125"/>
      <c r="B217" s="127" t="s">
        <v>15061</v>
      </c>
      <c r="C217" s="127" t="s">
        <v>15062</v>
      </c>
      <c r="D217" s="125" t="s">
        <v>14530</v>
      </c>
      <c r="E217" s="126"/>
      <c r="F217" s="126"/>
      <c r="G217" s="67" t="s">
        <v>15063</v>
      </c>
      <c r="H217" s="68">
        <v>45047</v>
      </c>
      <c r="I217" s="69">
        <v>100000</v>
      </c>
      <c r="J217" s="128">
        <v>300000</v>
      </c>
      <c r="K217" s="128"/>
      <c r="L217" s="69">
        <f t="shared" ca="1" si="3"/>
        <v>72077</v>
      </c>
      <c r="M217" s="124"/>
      <c r="N217" s="124"/>
      <c r="O217" s="124"/>
      <c r="P217" s="124"/>
      <c r="Q217" s="124"/>
      <c r="R217" s="69"/>
    </row>
    <row r="218" spans="1:18" s="70" customFormat="1" x14ac:dyDescent="0.3">
      <c r="A218" s="130" t="s">
        <v>15064</v>
      </c>
      <c r="B218" s="127" t="s">
        <v>15065</v>
      </c>
      <c r="C218" s="127" t="s">
        <v>15066</v>
      </c>
      <c r="D218" s="125" t="s">
        <v>14452</v>
      </c>
      <c r="E218" s="126"/>
      <c r="F218" s="126"/>
      <c r="G218" s="67" t="s">
        <v>15067</v>
      </c>
      <c r="H218" s="68">
        <v>45268</v>
      </c>
      <c r="I218" s="69">
        <v>20000</v>
      </c>
      <c r="J218" s="128">
        <v>100000</v>
      </c>
      <c r="K218" s="128"/>
      <c r="L218" s="69">
        <f t="shared" ca="1" si="3"/>
        <v>45525</v>
      </c>
      <c r="M218" s="124"/>
      <c r="N218" s="124"/>
      <c r="O218" s="124"/>
      <c r="P218" s="124"/>
      <c r="Q218" s="124"/>
      <c r="R218" s="69"/>
    </row>
    <row r="219" spans="1:18" s="70" customFormat="1" x14ac:dyDescent="0.3">
      <c r="A219" s="131"/>
      <c r="B219" s="127" t="s">
        <v>15065</v>
      </c>
      <c r="C219" s="127" t="s">
        <v>15068</v>
      </c>
      <c r="D219" s="125" t="s">
        <v>14452</v>
      </c>
      <c r="E219" s="126"/>
      <c r="F219" s="126"/>
      <c r="G219" s="67" t="s">
        <v>15069</v>
      </c>
      <c r="H219" s="68">
        <v>45485</v>
      </c>
      <c r="I219" s="69">
        <v>100000</v>
      </c>
      <c r="J219" s="128">
        <v>20000</v>
      </c>
      <c r="K219" s="128"/>
      <c r="L219" s="69">
        <f t="shared" ca="1" si="3"/>
        <v>39090</v>
      </c>
      <c r="M219" s="124"/>
      <c r="N219" s="124"/>
      <c r="O219" s="124"/>
      <c r="P219" s="124"/>
      <c r="Q219" s="124"/>
      <c r="R219" s="69"/>
    </row>
    <row r="220" spans="1:18" s="70" customFormat="1" x14ac:dyDescent="0.3">
      <c r="A220" s="131"/>
      <c r="B220" s="127" t="s">
        <v>15065</v>
      </c>
      <c r="C220" s="127" t="s">
        <v>15070</v>
      </c>
      <c r="D220" s="125" t="s">
        <v>14452</v>
      </c>
      <c r="E220" s="126"/>
      <c r="F220" s="126"/>
      <c r="G220" s="67" t="s">
        <v>15071</v>
      </c>
      <c r="H220" s="68">
        <v>44865</v>
      </c>
      <c r="I220" s="69">
        <v>100000</v>
      </c>
      <c r="J220" s="128">
        <v>100000</v>
      </c>
      <c r="K220" s="128"/>
      <c r="L220" s="69">
        <f t="shared" ca="1" si="3"/>
        <v>78373</v>
      </c>
      <c r="M220" s="124"/>
      <c r="N220" s="124"/>
      <c r="O220" s="124"/>
      <c r="P220" s="124"/>
      <c r="Q220" s="124"/>
      <c r="R220" s="69"/>
    </row>
    <row r="221" spans="1:18" s="70" customFormat="1" x14ac:dyDescent="0.3">
      <c r="A221" s="131"/>
      <c r="B221" s="127" t="s">
        <v>15072</v>
      </c>
      <c r="C221" s="127" t="s">
        <v>15073</v>
      </c>
      <c r="D221" s="125" t="s">
        <v>14452</v>
      </c>
      <c r="E221" s="126"/>
      <c r="F221" s="126"/>
      <c r="G221" s="67" t="s">
        <v>15074</v>
      </c>
      <c r="H221" s="68">
        <v>44873</v>
      </c>
      <c r="I221" s="69">
        <v>100000</v>
      </c>
      <c r="J221" s="128">
        <v>100000</v>
      </c>
      <c r="K221" s="128"/>
      <c r="L221" s="69">
        <f t="shared" ca="1" si="3"/>
        <v>78040</v>
      </c>
      <c r="M221" s="124"/>
      <c r="N221" s="124"/>
      <c r="O221" s="124"/>
      <c r="P221" s="124"/>
      <c r="Q221" s="124"/>
      <c r="R221" s="69"/>
    </row>
    <row r="222" spans="1:18" s="70" customFormat="1" x14ac:dyDescent="0.3">
      <c r="A222" s="131"/>
      <c r="B222" s="127" t="s">
        <v>15075</v>
      </c>
      <c r="C222" s="127" t="s">
        <v>15076</v>
      </c>
      <c r="D222" s="125" t="s">
        <v>14452</v>
      </c>
      <c r="E222" s="126"/>
      <c r="F222" s="126"/>
      <c r="G222" s="67" t="s">
        <v>15077</v>
      </c>
      <c r="H222" s="68">
        <v>44948</v>
      </c>
      <c r="I222" s="69">
        <v>100000</v>
      </c>
      <c r="J222" s="128">
        <v>100000</v>
      </c>
      <c r="K222" s="128"/>
      <c r="L222" s="69">
        <f t="shared" ca="1" si="3"/>
        <v>98420</v>
      </c>
      <c r="M222" s="124"/>
      <c r="N222" s="124"/>
      <c r="O222" s="124"/>
      <c r="P222" s="124"/>
      <c r="Q222" s="124"/>
      <c r="R222" s="69"/>
    </row>
    <row r="223" spans="1:18" s="70" customFormat="1" x14ac:dyDescent="0.3">
      <c r="A223" s="131"/>
      <c r="B223" s="127" t="s">
        <v>15078</v>
      </c>
      <c r="C223" s="127" t="s">
        <v>15079</v>
      </c>
      <c r="D223" s="125" t="s">
        <v>14452</v>
      </c>
      <c r="E223" s="126"/>
      <c r="F223" s="126"/>
      <c r="G223" s="67" t="s">
        <v>14669</v>
      </c>
      <c r="H223" s="68">
        <v>44606</v>
      </c>
      <c r="I223" s="69">
        <v>100000</v>
      </c>
      <c r="J223" s="128">
        <v>100000</v>
      </c>
      <c r="K223" s="128"/>
      <c r="L223" s="69">
        <f t="shared" ca="1" si="3"/>
        <v>33361</v>
      </c>
      <c r="M223" s="124"/>
      <c r="N223" s="124"/>
      <c r="O223" s="124"/>
      <c r="P223" s="124"/>
      <c r="Q223" s="124"/>
      <c r="R223" s="69"/>
    </row>
    <row r="224" spans="1:18" s="70" customFormat="1" x14ac:dyDescent="0.3">
      <c r="A224" s="125"/>
      <c r="B224" s="127" t="s">
        <v>15080</v>
      </c>
      <c r="C224" s="127" t="s">
        <v>15081</v>
      </c>
      <c r="D224" s="125" t="s">
        <v>14452</v>
      </c>
      <c r="E224" s="126"/>
      <c r="F224" s="126"/>
      <c r="G224" s="67" t="s">
        <v>14883</v>
      </c>
      <c r="H224" s="68">
        <v>45666</v>
      </c>
      <c r="I224" s="69">
        <v>50000</v>
      </c>
      <c r="J224" s="128">
        <v>100000</v>
      </c>
      <c r="K224" s="128"/>
      <c r="L224" s="69">
        <f t="shared" ca="1" si="3"/>
        <v>35070</v>
      </c>
      <c r="M224" s="124"/>
      <c r="N224" s="124"/>
      <c r="O224" s="124"/>
      <c r="P224" s="124"/>
      <c r="Q224" s="124"/>
      <c r="R224" s="69"/>
    </row>
    <row r="225" spans="1:18" s="70" customFormat="1" x14ac:dyDescent="0.3">
      <c r="A225" s="130" t="s">
        <v>15082</v>
      </c>
      <c r="B225" s="127" t="s">
        <v>15083</v>
      </c>
      <c r="C225" s="127" t="s">
        <v>15084</v>
      </c>
      <c r="D225" s="125" t="s">
        <v>14452</v>
      </c>
      <c r="E225" s="126"/>
      <c r="F225" s="126"/>
      <c r="G225" s="67" t="s">
        <v>15085</v>
      </c>
      <c r="H225" s="68">
        <v>44752</v>
      </c>
      <c r="I225" s="69">
        <v>100000</v>
      </c>
      <c r="J225" s="128">
        <v>50000</v>
      </c>
      <c r="K225" s="128"/>
      <c r="L225" s="69">
        <f t="shared" ca="1" si="3"/>
        <v>42772</v>
      </c>
      <c r="M225" s="124"/>
      <c r="N225" s="124"/>
      <c r="O225" s="124"/>
      <c r="P225" s="124"/>
      <c r="Q225" s="124"/>
      <c r="R225" s="69"/>
    </row>
    <row r="226" spans="1:18" s="70" customFormat="1" x14ac:dyDescent="0.3">
      <c r="A226" s="131"/>
      <c r="B226" s="127" t="s">
        <v>15086</v>
      </c>
      <c r="C226" s="127" t="s">
        <v>15087</v>
      </c>
      <c r="D226" s="125" t="s">
        <v>14452</v>
      </c>
      <c r="E226" s="126"/>
      <c r="F226" s="126"/>
      <c r="G226" s="67" t="s">
        <v>15088</v>
      </c>
      <c r="H226" s="68">
        <v>43461</v>
      </c>
      <c r="I226" s="69">
        <v>100000</v>
      </c>
      <c r="J226" s="128">
        <v>100000</v>
      </c>
      <c r="K226" s="128"/>
      <c r="L226" s="69">
        <f t="shared" ca="1" si="3"/>
        <v>46049</v>
      </c>
      <c r="M226" s="124"/>
      <c r="N226" s="124"/>
      <c r="O226" s="124"/>
      <c r="P226" s="124"/>
      <c r="Q226" s="124"/>
      <c r="R226" s="69"/>
    </row>
    <row r="227" spans="1:18" s="70" customFormat="1" x14ac:dyDescent="0.3">
      <c r="A227" s="131"/>
      <c r="B227" s="127" t="s">
        <v>15083</v>
      </c>
      <c r="C227" s="127" t="s">
        <v>15089</v>
      </c>
      <c r="D227" s="125" t="s">
        <v>14452</v>
      </c>
      <c r="E227" s="126"/>
      <c r="F227" s="126"/>
      <c r="G227" s="67" t="s">
        <v>15090</v>
      </c>
      <c r="H227" s="68">
        <v>43033</v>
      </c>
      <c r="I227" s="69">
        <v>100000</v>
      </c>
      <c r="J227" s="128">
        <v>100000</v>
      </c>
      <c r="K227" s="128"/>
      <c r="L227" s="69">
        <f t="shared" ca="1" si="3"/>
        <v>42267</v>
      </c>
      <c r="M227" s="124"/>
      <c r="N227" s="124"/>
      <c r="O227" s="124"/>
      <c r="P227" s="124"/>
      <c r="Q227" s="124"/>
      <c r="R227" s="69"/>
    </row>
    <row r="228" spans="1:18" s="70" customFormat="1" x14ac:dyDescent="0.3">
      <c r="A228" s="125"/>
      <c r="B228" s="127" t="s">
        <v>15083</v>
      </c>
      <c r="C228" s="127" t="s">
        <v>15091</v>
      </c>
      <c r="D228" s="125" t="s">
        <v>14452</v>
      </c>
      <c r="E228" s="126"/>
      <c r="F228" s="126"/>
      <c r="G228" s="67" t="s">
        <v>15092</v>
      </c>
      <c r="H228" s="68">
        <v>45231</v>
      </c>
      <c r="I228" s="69">
        <v>50000</v>
      </c>
      <c r="J228" s="128">
        <v>100000</v>
      </c>
      <c r="K228" s="128"/>
      <c r="L228" s="69">
        <f t="shared" ca="1" si="3"/>
        <v>82850</v>
      </c>
      <c r="M228" s="124"/>
      <c r="N228" s="124"/>
      <c r="O228" s="124"/>
      <c r="P228" s="124"/>
      <c r="Q228" s="124"/>
      <c r="R228" s="69"/>
    </row>
    <row r="229" spans="1:18" s="70" customFormat="1" x14ac:dyDescent="0.3">
      <c r="A229" s="125" t="s">
        <v>15093</v>
      </c>
      <c r="B229" s="127" t="s">
        <v>15094</v>
      </c>
      <c r="C229" s="127" t="s">
        <v>15095</v>
      </c>
      <c r="D229" s="125" t="s">
        <v>14452</v>
      </c>
      <c r="E229" s="126"/>
      <c r="F229" s="126"/>
      <c r="G229" s="67" t="s">
        <v>15096</v>
      </c>
      <c r="H229" s="68">
        <v>44908</v>
      </c>
      <c r="I229" s="69">
        <v>80000</v>
      </c>
      <c r="J229" s="128">
        <v>50000</v>
      </c>
      <c r="K229" s="128"/>
      <c r="L229" s="69">
        <f t="shared" ca="1" si="3"/>
        <v>85559</v>
      </c>
      <c r="M229" s="124"/>
      <c r="N229" s="124"/>
      <c r="O229" s="124"/>
      <c r="P229" s="124"/>
      <c r="Q229" s="124"/>
      <c r="R229" s="69"/>
    </row>
    <row r="230" spans="1:18" s="70" customFormat="1" x14ac:dyDescent="0.3">
      <c r="A230" s="126"/>
      <c r="B230" s="127" t="s">
        <v>15097</v>
      </c>
      <c r="C230" s="127" t="s">
        <v>15098</v>
      </c>
      <c r="D230" s="125" t="s">
        <v>14452</v>
      </c>
      <c r="E230" s="126"/>
      <c r="F230" s="126"/>
      <c r="G230" s="67" t="s">
        <v>15099</v>
      </c>
      <c r="H230" s="68">
        <v>45426</v>
      </c>
      <c r="I230" s="69">
        <v>45000</v>
      </c>
      <c r="J230" s="129">
        <v>80000</v>
      </c>
      <c r="K230" s="129"/>
      <c r="L230" s="69">
        <f t="shared" ca="1" si="3"/>
        <v>42137</v>
      </c>
      <c r="M230" s="124"/>
      <c r="N230" s="124"/>
      <c r="O230" s="124"/>
      <c r="P230" s="124"/>
      <c r="Q230" s="124"/>
      <c r="R230" s="69"/>
    </row>
    <row r="231" spans="1:18" s="70" customFormat="1" ht="2.1" customHeight="1" x14ac:dyDescent="0.3">
      <c r="G231" s="67"/>
      <c r="H231" s="75"/>
      <c r="I231" s="72"/>
      <c r="J231" s="72"/>
      <c r="K231" s="72"/>
      <c r="L231" s="72"/>
      <c r="M231" s="72"/>
      <c r="N231" s="72"/>
      <c r="O231" s="72"/>
      <c r="P231" s="72"/>
      <c r="Q231" s="72"/>
      <c r="R231" s="72"/>
    </row>
    <row r="232" spans="1:18" s="70" customFormat="1" x14ac:dyDescent="0.3">
      <c r="G232" s="67"/>
      <c r="H232" s="75"/>
      <c r="I232" s="72"/>
      <c r="J232" s="72"/>
      <c r="K232" s="72"/>
      <c r="L232" s="72"/>
      <c r="M232" s="72"/>
      <c r="N232" s="72"/>
      <c r="O232" s="72"/>
      <c r="P232" s="72"/>
      <c r="Q232" s="72"/>
      <c r="R232" s="72"/>
    </row>
    <row r="233" spans="1:18" s="70" customFormat="1" x14ac:dyDescent="0.3">
      <c r="G233" s="67"/>
      <c r="H233" s="75"/>
      <c r="I233" s="72"/>
      <c r="J233" s="72"/>
      <c r="K233" s="72"/>
      <c r="L233" s="72"/>
      <c r="M233" s="72"/>
      <c r="N233" s="72"/>
      <c r="O233" s="72"/>
      <c r="P233" s="72"/>
      <c r="Q233" s="72"/>
      <c r="R233" s="72"/>
    </row>
    <row r="234" spans="1:18" s="70" customFormat="1" x14ac:dyDescent="0.3">
      <c r="G234" s="67"/>
      <c r="H234" s="75"/>
      <c r="I234" s="72"/>
      <c r="J234" s="72"/>
      <c r="K234" s="72"/>
      <c r="L234" s="72"/>
      <c r="M234" s="72"/>
      <c r="N234" s="72"/>
      <c r="O234" s="72"/>
      <c r="P234" s="72"/>
      <c r="Q234" s="72"/>
      <c r="R234" s="72"/>
    </row>
    <row r="235" spans="1:18" s="70" customFormat="1" x14ac:dyDescent="0.3">
      <c r="G235" s="67"/>
      <c r="H235" s="75"/>
      <c r="I235" s="72"/>
      <c r="J235" s="72"/>
      <c r="K235" s="72"/>
      <c r="L235" s="72"/>
      <c r="M235" s="72"/>
      <c r="N235" s="72"/>
      <c r="O235" s="72"/>
      <c r="P235" s="72"/>
      <c r="Q235" s="72"/>
      <c r="R235" s="72"/>
    </row>
    <row r="236" spans="1:18" s="70" customFormat="1" x14ac:dyDescent="0.3">
      <c r="G236" s="67"/>
      <c r="H236" s="75"/>
      <c r="I236" s="72"/>
      <c r="J236" s="72"/>
      <c r="K236" s="72"/>
      <c r="L236" s="72"/>
      <c r="M236" s="72"/>
      <c r="N236" s="72"/>
      <c r="O236" s="72"/>
      <c r="P236" s="72"/>
      <c r="Q236" s="72"/>
      <c r="R236" s="72"/>
    </row>
    <row r="237" spans="1:18" s="70" customFormat="1" x14ac:dyDescent="0.3">
      <c r="G237" s="67"/>
      <c r="H237" s="75"/>
      <c r="I237" s="72"/>
      <c r="J237" s="72"/>
      <c r="K237" s="72"/>
      <c r="L237" s="72"/>
      <c r="M237" s="72"/>
      <c r="N237" s="72"/>
      <c r="O237" s="72"/>
      <c r="P237" s="72"/>
      <c r="Q237" s="72"/>
      <c r="R237" s="72"/>
    </row>
    <row r="238" spans="1:18" s="70" customFormat="1" x14ac:dyDescent="0.3">
      <c r="G238" s="67"/>
      <c r="H238" s="75"/>
      <c r="I238" s="72"/>
      <c r="J238" s="72"/>
      <c r="K238" s="72"/>
      <c r="L238" s="72"/>
      <c r="M238" s="72"/>
      <c r="N238" s="72"/>
      <c r="O238" s="72"/>
      <c r="P238" s="72"/>
      <c r="Q238" s="72"/>
      <c r="R238" s="72"/>
    </row>
    <row r="239" spans="1:18" s="70" customFormat="1" x14ac:dyDescent="0.3">
      <c r="G239" s="67"/>
      <c r="H239" s="75"/>
      <c r="I239" s="72"/>
      <c r="J239" s="72"/>
      <c r="K239" s="72"/>
      <c r="L239" s="72"/>
      <c r="M239" s="72"/>
      <c r="N239" s="72"/>
      <c r="O239" s="72"/>
      <c r="P239" s="72"/>
      <c r="Q239" s="72"/>
      <c r="R239" s="72"/>
    </row>
    <row r="240" spans="1:18" s="70" customFormat="1" x14ac:dyDescent="0.3">
      <c r="G240" s="67"/>
      <c r="H240" s="75"/>
      <c r="I240" s="72"/>
      <c r="J240" s="72"/>
      <c r="K240" s="72"/>
      <c r="L240" s="72"/>
      <c r="M240" s="72"/>
      <c r="N240" s="72"/>
      <c r="O240" s="72"/>
      <c r="P240" s="72"/>
      <c r="Q240" s="72"/>
      <c r="R240" s="72"/>
    </row>
    <row r="241" spans="7:18" s="70" customFormat="1" x14ac:dyDescent="0.3">
      <c r="G241" s="67"/>
      <c r="H241" s="75"/>
      <c r="I241" s="72"/>
      <c r="J241" s="72"/>
      <c r="K241" s="72"/>
      <c r="L241" s="72"/>
      <c r="M241" s="72"/>
      <c r="N241" s="72"/>
      <c r="O241" s="72"/>
      <c r="P241" s="72"/>
      <c r="Q241" s="72"/>
      <c r="R241" s="72"/>
    </row>
    <row r="242" spans="7:18" s="70" customFormat="1" x14ac:dyDescent="0.3">
      <c r="G242" s="67"/>
      <c r="H242" s="75"/>
      <c r="I242" s="72"/>
      <c r="J242" s="72"/>
      <c r="K242" s="72"/>
      <c r="L242" s="72"/>
      <c r="M242" s="72"/>
      <c r="N242" s="72"/>
      <c r="O242" s="72"/>
      <c r="P242" s="72"/>
      <c r="Q242" s="72"/>
      <c r="R242" s="72"/>
    </row>
    <row r="243" spans="7:18" s="70" customFormat="1" x14ac:dyDescent="0.3">
      <c r="G243" s="67"/>
      <c r="H243" s="75"/>
      <c r="I243" s="72"/>
      <c r="J243" s="72"/>
      <c r="K243" s="72"/>
      <c r="L243" s="72"/>
      <c r="M243" s="72"/>
      <c r="N243" s="72"/>
      <c r="O243" s="72"/>
      <c r="P243" s="72"/>
      <c r="Q243" s="72"/>
      <c r="R243" s="72"/>
    </row>
    <row r="244" spans="7:18" s="70" customFormat="1" x14ac:dyDescent="0.3">
      <c r="G244" s="67"/>
      <c r="H244" s="75"/>
      <c r="I244" s="72"/>
      <c r="J244" s="72"/>
      <c r="K244" s="72"/>
      <c r="L244" s="72"/>
      <c r="M244" s="72"/>
      <c r="N244" s="72"/>
      <c r="O244" s="72"/>
      <c r="P244" s="72"/>
      <c r="Q244" s="72"/>
      <c r="R244" s="72"/>
    </row>
    <row r="245" spans="7:18" s="70" customFormat="1" x14ac:dyDescent="0.3">
      <c r="G245" s="67"/>
      <c r="H245" s="75"/>
      <c r="I245" s="72"/>
      <c r="J245" s="72"/>
      <c r="K245" s="72"/>
      <c r="L245" s="72"/>
      <c r="M245" s="72"/>
      <c r="N245" s="72"/>
      <c r="O245" s="72"/>
      <c r="P245" s="72"/>
      <c r="Q245" s="72"/>
      <c r="R245" s="72"/>
    </row>
    <row r="246" spans="7:18" s="70" customFormat="1" x14ac:dyDescent="0.3">
      <c r="G246" s="67"/>
      <c r="H246" s="75"/>
      <c r="I246" s="72"/>
      <c r="J246" s="72"/>
      <c r="K246" s="72"/>
      <c r="L246" s="72"/>
      <c r="M246" s="72"/>
      <c r="N246" s="72"/>
      <c r="O246" s="72"/>
      <c r="P246" s="72"/>
      <c r="Q246" s="72"/>
      <c r="R246" s="72"/>
    </row>
    <row r="247" spans="7:18" s="70" customFormat="1" x14ac:dyDescent="0.3">
      <c r="G247" s="67"/>
      <c r="H247" s="75"/>
      <c r="I247" s="72"/>
      <c r="J247" s="72"/>
      <c r="K247" s="72"/>
      <c r="L247" s="72"/>
      <c r="M247" s="72"/>
      <c r="N247" s="72"/>
      <c r="O247" s="72"/>
      <c r="P247" s="72"/>
      <c r="Q247" s="72"/>
      <c r="R247" s="72"/>
    </row>
    <row r="248" spans="7:18" s="70" customFormat="1" x14ac:dyDescent="0.3">
      <c r="G248" s="67"/>
      <c r="H248" s="75"/>
      <c r="I248" s="72"/>
      <c r="J248" s="72"/>
      <c r="K248" s="72"/>
      <c r="L248" s="72"/>
      <c r="M248" s="72"/>
      <c r="N248" s="72"/>
      <c r="O248" s="72"/>
      <c r="P248" s="72"/>
      <c r="Q248" s="72"/>
      <c r="R248" s="72"/>
    </row>
    <row r="249" spans="7:18" s="70" customFormat="1" x14ac:dyDescent="0.3">
      <c r="G249" s="67"/>
      <c r="H249" s="75"/>
      <c r="I249" s="72"/>
      <c r="J249" s="72"/>
      <c r="K249" s="72"/>
      <c r="L249" s="72"/>
      <c r="M249" s="72"/>
      <c r="N249" s="72"/>
      <c r="O249" s="72"/>
      <c r="P249" s="72"/>
      <c r="Q249" s="72"/>
      <c r="R249" s="72"/>
    </row>
    <row r="250" spans="7:18" s="70" customFormat="1" x14ac:dyDescent="0.3">
      <c r="G250" s="67"/>
      <c r="H250" s="75"/>
      <c r="I250" s="72"/>
      <c r="J250" s="72"/>
      <c r="K250" s="72"/>
      <c r="L250" s="72"/>
      <c r="M250" s="72"/>
      <c r="N250" s="72"/>
      <c r="O250" s="72"/>
      <c r="P250" s="72"/>
      <c r="Q250" s="72"/>
      <c r="R250" s="72"/>
    </row>
    <row r="251" spans="7:18" s="70" customFormat="1" x14ac:dyDescent="0.3">
      <c r="G251" s="67"/>
      <c r="H251" s="75"/>
      <c r="I251" s="72"/>
      <c r="J251" s="72"/>
      <c r="K251" s="72"/>
      <c r="L251" s="72"/>
      <c r="M251" s="72"/>
      <c r="N251" s="72"/>
      <c r="O251" s="72"/>
      <c r="P251" s="72"/>
      <c r="Q251" s="72"/>
      <c r="R251" s="72"/>
    </row>
    <row r="252" spans="7:18" s="70" customFormat="1" x14ac:dyDescent="0.3">
      <c r="G252" s="67"/>
      <c r="H252" s="75"/>
      <c r="I252" s="72"/>
      <c r="J252" s="72"/>
      <c r="K252" s="72"/>
      <c r="L252" s="72"/>
      <c r="M252" s="72"/>
      <c r="N252" s="72"/>
      <c r="O252" s="72"/>
      <c r="P252" s="72"/>
      <c r="Q252" s="72"/>
      <c r="R252" s="72"/>
    </row>
    <row r="253" spans="7:18" s="70" customFormat="1" x14ac:dyDescent="0.3">
      <c r="G253" s="67"/>
      <c r="H253" s="75"/>
      <c r="I253" s="72"/>
      <c r="J253" s="72"/>
      <c r="K253" s="72"/>
      <c r="L253" s="72"/>
      <c r="M253" s="72"/>
      <c r="N253" s="72"/>
      <c r="O253" s="72"/>
      <c r="P253" s="72"/>
      <c r="Q253" s="72"/>
      <c r="R253" s="72"/>
    </row>
    <row r="254" spans="7:18" s="70" customFormat="1" x14ac:dyDescent="0.3">
      <c r="G254" s="67"/>
      <c r="H254" s="75"/>
      <c r="I254" s="72"/>
      <c r="J254" s="72"/>
      <c r="K254" s="72"/>
      <c r="L254" s="72"/>
      <c r="M254" s="72"/>
      <c r="N254" s="72"/>
      <c r="O254" s="72"/>
      <c r="P254" s="72"/>
      <c r="Q254" s="72"/>
      <c r="R254" s="72"/>
    </row>
    <row r="255" spans="7:18" s="70" customFormat="1" x14ac:dyDescent="0.3">
      <c r="G255" s="67"/>
      <c r="H255" s="75"/>
      <c r="I255" s="72"/>
      <c r="J255" s="72"/>
      <c r="K255" s="72"/>
      <c r="L255" s="72"/>
      <c r="M255" s="72"/>
      <c r="N255" s="72"/>
      <c r="O255" s="72"/>
      <c r="P255" s="72"/>
      <c r="Q255" s="72"/>
      <c r="R255" s="72"/>
    </row>
    <row r="256" spans="7:18" s="70" customFormat="1" x14ac:dyDescent="0.3">
      <c r="G256" s="67"/>
      <c r="H256" s="75"/>
      <c r="I256" s="72"/>
      <c r="J256" s="72"/>
      <c r="K256" s="72"/>
      <c r="L256" s="72"/>
      <c r="M256" s="72"/>
      <c r="N256" s="72"/>
      <c r="O256" s="72"/>
      <c r="P256" s="72"/>
      <c r="Q256" s="72"/>
      <c r="R256" s="72"/>
    </row>
    <row r="257" spans="7:18" s="70" customFormat="1" x14ac:dyDescent="0.3">
      <c r="G257" s="67"/>
      <c r="H257" s="75"/>
      <c r="I257" s="72"/>
      <c r="J257" s="72"/>
      <c r="K257" s="72"/>
      <c r="L257" s="72"/>
      <c r="M257" s="72"/>
      <c r="N257" s="72"/>
      <c r="O257" s="72"/>
      <c r="P257" s="72"/>
      <c r="Q257" s="72"/>
      <c r="R257" s="72"/>
    </row>
    <row r="258" spans="7:18" s="70" customFormat="1" x14ac:dyDescent="0.3">
      <c r="G258" s="67"/>
      <c r="H258" s="75"/>
      <c r="I258" s="72"/>
      <c r="J258" s="72"/>
      <c r="K258" s="72"/>
      <c r="L258" s="72"/>
      <c r="M258" s="72"/>
      <c r="N258" s="72"/>
      <c r="O258" s="72"/>
      <c r="P258" s="72"/>
      <c r="Q258" s="72"/>
      <c r="R258" s="72"/>
    </row>
    <row r="259" spans="7:18" s="70" customFormat="1" x14ac:dyDescent="0.3">
      <c r="G259" s="67"/>
      <c r="H259" s="75"/>
      <c r="I259" s="72"/>
      <c r="J259" s="72"/>
      <c r="K259" s="72"/>
      <c r="L259" s="72"/>
      <c r="M259" s="72"/>
      <c r="N259" s="72"/>
      <c r="O259" s="72"/>
      <c r="P259" s="72"/>
      <c r="Q259" s="72"/>
      <c r="R259" s="72"/>
    </row>
    <row r="260" spans="7:18" s="70" customFormat="1" x14ac:dyDescent="0.3">
      <c r="G260" s="67"/>
      <c r="H260" s="75"/>
      <c r="I260" s="72"/>
      <c r="J260" s="72"/>
      <c r="K260" s="72"/>
      <c r="L260" s="72"/>
      <c r="M260" s="72"/>
      <c r="N260" s="72"/>
      <c r="O260" s="72"/>
      <c r="P260" s="72"/>
      <c r="Q260" s="72"/>
      <c r="R260" s="72"/>
    </row>
    <row r="261" spans="7:18" s="70" customFormat="1" x14ac:dyDescent="0.3">
      <c r="G261" s="67"/>
      <c r="H261" s="75"/>
      <c r="I261" s="72"/>
      <c r="J261" s="72"/>
      <c r="K261" s="72"/>
      <c r="L261" s="72"/>
      <c r="M261" s="72"/>
      <c r="N261" s="72"/>
      <c r="O261" s="72"/>
      <c r="P261" s="72"/>
      <c r="Q261" s="72"/>
      <c r="R261" s="72"/>
    </row>
    <row r="262" spans="7:18" s="70" customFormat="1" x14ac:dyDescent="0.3">
      <c r="G262" s="67"/>
      <c r="H262" s="75"/>
      <c r="I262" s="72"/>
      <c r="J262" s="72"/>
      <c r="K262" s="72"/>
      <c r="L262" s="72"/>
      <c r="M262" s="72"/>
      <c r="N262" s="72"/>
      <c r="O262" s="72"/>
      <c r="P262" s="72"/>
      <c r="Q262" s="72"/>
      <c r="R262" s="72"/>
    </row>
    <row r="263" spans="7:18" s="70" customFormat="1" x14ac:dyDescent="0.3">
      <c r="G263" s="67"/>
      <c r="H263" s="75"/>
      <c r="I263" s="72"/>
      <c r="J263" s="72"/>
      <c r="K263" s="72"/>
      <c r="L263" s="72"/>
      <c r="M263" s="72"/>
      <c r="N263" s="72"/>
      <c r="O263" s="72"/>
      <c r="P263" s="72"/>
      <c r="Q263" s="72"/>
      <c r="R263" s="72"/>
    </row>
    <row r="264" spans="7:18" s="70" customFormat="1" x14ac:dyDescent="0.3">
      <c r="G264" s="67"/>
      <c r="H264" s="75"/>
      <c r="I264" s="72"/>
      <c r="J264" s="72"/>
      <c r="K264" s="72"/>
      <c r="L264" s="72"/>
      <c r="M264" s="72"/>
      <c r="N264" s="72"/>
      <c r="O264" s="72"/>
      <c r="P264" s="72"/>
      <c r="Q264" s="72"/>
      <c r="R264" s="72"/>
    </row>
    <row r="265" spans="7:18" s="70" customFormat="1" x14ac:dyDescent="0.3">
      <c r="G265" s="67"/>
      <c r="H265" s="75"/>
      <c r="I265" s="72"/>
      <c r="J265" s="72"/>
      <c r="K265" s="72"/>
      <c r="L265" s="72"/>
      <c r="M265" s="72"/>
      <c r="N265" s="72"/>
      <c r="O265" s="72"/>
      <c r="P265" s="72"/>
      <c r="Q265" s="72"/>
      <c r="R265" s="72"/>
    </row>
    <row r="266" spans="7:18" s="70" customFormat="1" x14ac:dyDescent="0.3">
      <c r="G266" s="67"/>
      <c r="H266" s="75"/>
      <c r="I266" s="72"/>
      <c r="J266" s="72"/>
      <c r="K266" s="72"/>
      <c r="L266" s="72"/>
      <c r="M266" s="72"/>
      <c r="N266" s="72"/>
      <c r="O266" s="72"/>
      <c r="P266" s="72"/>
      <c r="Q266" s="72"/>
      <c r="R266" s="72"/>
    </row>
    <row r="267" spans="7:18" s="70" customFormat="1" x14ac:dyDescent="0.3">
      <c r="G267" s="67"/>
      <c r="H267" s="75"/>
      <c r="I267" s="72"/>
      <c r="J267" s="72"/>
      <c r="K267" s="72"/>
      <c r="L267" s="72"/>
      <c r="M267" s="72"/>
      <c r="N267" s="72"/>
      <c r="O267" s="72"/>
      <c r="P267" s="72"/>
      <c r="Q267" s="72"/>
      <c r="R267" s="72"/>
    </row>
    <row r="268" spans="7:18" s="70" customFormat="1" x14ac:dyDescent="0.3">
      <c r="G268" s="67"/>
      <c r="H268" s="75"/>
      <c r="I268" s="72"/>
      <c r="J268" s="72"/>
      <c r="K268" s="72"/>
      <c r="L268" s="72"/>
      <c r="M268" s="72"/>
      <c r="N268" s="72"/>
      <c r="O268" s="72"/>
      <c r="P268" s="72"/>
      <c r="Q268" s="72"/>
      <c r="R268" s="72"/>
    </row>
    <row r="269" spans="7:18" s="70" customFormat="1" x14ac:dyDescent="0.3">
      <c r="G269" s="67"/>
      <c r="H269" s="75"/>
      <c r="I269" s="72"/>
      <c r="J269" s="72"/>
      <c r="K269" s="72"/>
      <c r="L269" s="72"/>
      <c r="M269" s="72"/>
      <c r="N269" s="72"/>
      <c r="O269" s="72"/>
      <c r="P269" s="72"/>
      <c r="Q269" s="72"/>
      <c r="R269" s="72"/>
    </row>
    <row r="270" spans="7:18" s="70" customFormat="1" x14ac:dyDescent="0.3">
      <c r="G270" s="67"/>
      <c r="H270" s="75"/>
      <c r="I270" s="72"/>
      <c r="J270" s="72"/>
      <c r="K270" s="72"/>
      <c r="L270" s="72"/>
      <c r="M270" s="72"/>
      <c r="N270" s="72"/>
      <c r="O270" s="72"/>
      <c r="P270" s="72"/>
      <c r="Q270" s="72"/>
      <c r="R270" s="72"/>
    </row>
    <row r="271" spans="7:18" s="70" customFormat="1" x14ac:dyDescent="0.3">
      <c r="G271" s="67"/>
      <c r="H271" s="75"/>
      <c r="I271" s="72"/>
      <c r="J271" s="72"/>
      <c r="K271" s="72"/>
      <c r="L271" s="72"/>
      <c r="M271" s="72"/>
      <c r="N271" s="72"/>
      <c r="O271" s="72"/>
      <c r="P271" s="72"/>
      <c r="Q271" s="72"/>
      <c r="R271" s="72"/>
    </row>
    <row r="272" spans="7:18" s="70" customFormat="1" x14ac:dyDescent="0.3">
      <c r="G272" s="67"/>
      <c r="H272" s="75"/>
      <c r="I272" s="72"/>
      <c r="J272" s="72"/>
      <c r="K272" s="72"/>
      <c r="L272" s="72"/>
      <c r="M272" s="72"/>
      <c r="N272" s="72"/>
      <c r="O272" s="72"/>
      <c r="P272" s="72"/>
      <c r="Q272" s="72"/>
      <c r="R272" s="72"/>
    </row>
    <row r="273" spans="7:18" s="70" customFormat="1" x14ac:dyDescent="0.3">
      <c r="G273" s="67"/>
      <c r="H273" s="75"/>
      <c r="I273" s="72"/>
      <c r="J273" s="72"/>
      <c r="K273" s="72"/>
      <c r="L273" s="72"/>
      <c r="M273" s="72"/>
      <c r="N273" s="72"/>
      <c r="O273" s="72"/>
      <c r="P273" s="72"/>
      <c r="Q273" s="72"/>
      <c r="R273" s="72"/>
    </row>
    <row r="274" spans="7:18" s="70" customFormat="1" x14ac:dyDescent="0.3">
      <c r="G274" s="67"/>
      <c r="H274" s="75"/>
      <c r="I274" s="72"/>
      <c r="J274" s="72"/>
      <c r="K274" s="72"/>
      <c r="L274" s="72"/>
      <c r="M274" s="72"/>
      <c r="N274" s="72"/>
      <c r="O274" s="72"/>
      <c r="P274" s="72"/>
      <c r="Q274" s="72"/>
      <c r="R274" s="72"/>
    </row>
    <row r="275" spans="7:18" s="70" customFormat="1" x14ac:dyDescent="0.3">
      <c r="G275" s="67"/>
      <c r="H275" s="75"/>
      <c r="I275" s="72"/>
      <c r="J275" s="72"/>
      <c r="K275" s="72"/>
      <c r="L275" s="72"/>
      <c r="M275" s="72"/>
      <c r="N275" s="72"/>
      <c r="O275" s="72"/>
      <c r="P275" s="72"/>
      <c r="Q275" s="72"/>
      <c r="R275" s="72"/>
    </row>
    <row r="276" spans="7:18" s="70" customFormat="1" x14ac:dyDescent="0.3">
      <c r="G276" s="67"/>
      <c r="H276" s="75"/>
      <c r="I276" s="72"/>
      <c r="J276" s="72"/>
      <c r="K276" s="72"/>
      <c r="L276" s="72"/>
      <c r="M276" s="72"/>
      <c r="N276" s="72"/>
      <c r="O276" s="72"/>
      <c r="P276" s="72"/>
      <c r="Q276" s="72"/>
      <c r="R276" s="72"/>
    </row>
    <row r="277" spans="7:18" s="70" customFormat="1" x14ac:dyDescent="0.3">
      <c r="G277" s="67"/>
      <c r="H277" s="75"/>
      <c r="I277" s="72"/>
      <c r="J277" s="72"/>
      <c r="K277" s="72"/>
      <c r="L277" s="72"/>
      <c r="M277" s="72"/>
      <c r="N277" s="72"/>
      <c r="O277" s="72"/>
      <c r="P277" s="72"/>
      <c r="Q277" s="72"/>
      <c r="R277" s="72"/>
    </row>
    <row r="278" spans="7:18" s="70" customFormat="1" x14ac:dyDescent="0.3">
      <c r="G278" s="67"/>
      <c r="H278" s="75"/>
      <c r="I278" s="72"/>
      <c r="J278" s="72"/>
      <c r="K278" s="72"/>
      <c r="L278" s="72"/>
      <c r="M278" s="72"/>
      <c r="N278" s="72"/>
      <c r="O278" s="72"/>
      <c r="P278" s="72"/>
      <c r="Q278" s="72"/>
      <c r="R278" s="72"/>
    </row>
    <row r="279" spans="7:18" s="70" customFormat="1" x14ac:dyDescent="0.3">
      <c r="G279" s="67"/>
      <c r="H279" s="75"/>
      <c r="I279" s="72"/>
      <c r="J279" s="72"/>
      <c r="K279" s="72"/>
      <c r="L279" s="72"/>
      <c r="M279" s="72"/>
      <c r="N279" s="72"/>
      <c r="O279" s="72"/>
      <c r="P279" s="72"/>
      <c r="Q279" s="72"/>
      <c r="R279" s="72"/>
    </row>
    <row r="280" spans="7:18" s="70" customFormat="1" x14ac:dyDescent="0.3">
      <c r="G280" s="67"/>
      <c r="H280" s="75"/>
      <c r="I280" s="72"/>
      <c r="J280" s="72"/>
      <c r="K280" s="72"/>
      <c r="L280" s="72"/>
      <c r="M280" s="72"/>
      <c r="N280" s="72"/>
      <c r="O280" s="72"/>
      <c r="P280" s="72"/>
      <c r="Q280" s="72"/>
      <c r="R280" s="72"/>
    </row>
    <row r="281" spans="7:18" s="70" customFormat="1" x14ac:dyDescent="0.3">
      <c r="G281" s="67"/>
      <c r="H281" s="75"/>
      <c r="I281" s="72"/>
      <c r="J281" s="72"/>
      <c r="K281" s="72"/>
      <c r="L281" s="72"/>
      <c r="M281" s="72"/>
      <c r="N281" s="72"/>
      <c r="O281" s="72"/>
      <c r="P281" s="72"/>
      <c r="Q281" s="72"/>
      <c r="R281" s="72"/>
    </row>
    <row r="282" spans="7:18" s="70" customFormat="1" x14ac:dyDescent="0.3">
      <c r="G282" s="67"/>
      <c r="H282" s="75"/>
      <c r="I282" s="72"/>
      <c r="J282" s="72"/>
      <c r="K282" s="72"/>
      <c r="L282" s="72"/>
      <c r="M282" s="72"/>
      <c r="N282" s="72"/>
      <c r="O282" s="72"/>
      <c r="P282" s="72"/>
      <c r="Q282" s="72"/>
      <c r="R282" s="72"/>
    </row>
    <row r="283" spans="7:18" s="70" customFormat="1" x14ac:dyDescent="0.3">
      <c r="G283" s="67"/>
      <c r="H283" s="75"/>
      <c r="I283" s="72"/>
      <c r="J283" s="72"/>
      <c r="K283" s="72"/>
      <c r="L283" s="72"/>
      <c r="M283" s="72"/>
      <c r="N283" s="72"/>
      <c r="O283" s="72"/>
      <c r="P283" s="72"/>
      <c r="Q283" s="72"/>
      <c r="R283" s="72"/>
    </row>
    <row r="284" spans="7:18" s="70" customFormat="1" x14ac:dyDescent="0.3">
      <c r="G284" s="67"/>
      <c r="H284" s="75"/>
      <c r="I284" s="72"/>
      <c r="J284" s="72"/>
      <c r="K284" s="72"/>
      <c r="L284" s="72"/>
      <c r="M284" s="72"/>
      <c r="N284" s="72"/>
      <c r="O284" s="72"/>
      <c r="P284" s="72"/>
      <c r="Q284" s="72"/>
      <c r="R284" s="72"/>
    </row>
    <row r="285" spans="7:18" s="70" customFormat="1" x14ac:dyDescent="0.3">
      <c r="G285" s="67"/>
      <c r="H285" s="75"/>
      <c r="I285" s="72"/>
      <c r="J285" s="72"/>
      <c r="K285" s="72"/>
      <c r="L285" s="72"/>
      <c r="M285" s="72"/>
      <c r="N285" s="72"/>
      <c r="O285" s="72"/>
      <c r="P285" s="72"/>
      <c r="Q285" s="72"/>
      <c r="R285" s="72"/>
    </row>
    <row r="286" spans="7:18" s="70" customFormat="1" x14ac:dyDescent="0.3">
      <c r="G286" s="67"/>
      <c r="H286" s="75"/>
      <c r="I286" s="72"/>
      <c r="J286" s="72"/>
      <c r="K286" s="72"/>
      <c r="L286" s="72"/>
      <c r="M286" s="72"/>
      <c r="N286" s="72"/>
      <c r="O286" s="72"/>
      <c r="P286" s="72"/>
      <c r="Q286" s="72"/>
      <c r="R286" s="72"/>
    </row>
    <row r="287" spans="7:18" s="70" customFormat="1" x14ac:dyDescent="0.3">
      <c r="G287" s="67"/>
      <c r="H287" s="75"/>
      <c r="I287" s="72"/>
      <c r="J287" s="72"/>
      <c r="K287" s="72"/>
      <c r="L287" s="72"/>
      <c r="M287" s="72"/>
      <c r="N287" s="72"/>
      <c r="O287" s="72"/>
      <c r="P287" s="72"/>
      <c r="Q287" s="72"/>
      <c r="R287" s="72"/>
    </row>
    <row r="288" spans="7:18" s="70" customFormat="1" x14ac:dyDescent="0.3">
      <c r="G288" s="67"/>
      <c r="H288" s="75"/>
      <c r="I288" s="72"/>
      <c r="J288" s="72"/>
      <c r="K288" s="72"/>
      <c r="L288" s="72"/>
      <c r="M288" s="72"/>
      <c r="N288" s="72"/>
      <c r="O288" s="72"/>
      <c r="P288" s="72"/>
      <c r="Q288" s="72"/>
      <c r="R288" s="72"/>
    </row>
    <row r="289" spans="7:18" s="70" customFormat="1" x14ac:dyDescent="0.3">
      <c r="G289" s="67"/>
      <c r="H289" s="75"/>
      <c r="I289" s="72"/>
      <c r="J289" s="72"/>
      <c r="K289" s="72"/>
      <c r="L289" s="72"/>
      <c r="M289" s="72"/>
      <c r="N289" s="72"/>
      <c r="O289" s="72"/>
      <c r="P289" s="72"/>
      <c r="Q289" s="72"/>
      <c r="R289" s="72"/>
    </row>
    <row r="290" spans="7:18" s="70" customFormat="1" x14ac:dyDescent="0.3">
      <c r="G290" s="67"/>
      <c r="H290" s="75"/>
      <c r="I290" s="72"/>
      <c r="J290" s="72"/>
      <c r="K290" s="72"/>
      <c r="L290" s="72"/>
      <c r="M290" s="72"/>
      <c r="N290" s="72"/>
      <c r="O290" s="72"/>
      <c r="P290" s="72"/>
      <c r="Q290" s="72"/>
      <c r="R290" s="72"/>
    </row>
    <row r="291" spans="7:18" s="70" customFormat="1" x14ac:dyDescent="0.3">
      <c r="G291" s="67"/>
      <c r="H291" s="75"/>
      <c r="I291" s="72"/>
      <c r="J291" s="72"/>
      <c r="K291" s="72"/>
      <c r="L291" s="72"/>
      <c r="M291" s="72"/>
      <c r="N291" s="72"/>
      <c r="O291" s="72"/>
      <c r="P291" s="72"/>
      <c r="Q291" s="72"/>
      <c r="R291" s="72"/>
    </row>
    <row r="292" spans="7:18" s="70" customFormat="1" x14ac:dyDescent="0.3">
      <c r="G292" s="67"/>
      <c r="H292" s="75"/>
      <c r="I292" s="72"/>
      <c r="J292" s="72"/>
      <c r="K292" s="72"/>
      <c r="L292" s="72"/>
      <c r="M292" s="72"/>
      <c r="N292" s="72"/>
      <c r="O292" s="72"/>
      <c r="P292" s="72"/>
      <c r="Q292" s="72"/>
      <c r="R292" s="72"/>
    </row>
    <row r="293" spans="7:18" s="70" customFormat="1" x14ac:dyDescent="0.3">
      <c r="G293" s="67"/>
      <c r="H293" s="75"/>
      <c r="I293" s="72"/>
      <c r="J293" s="72"/>
      <c r="K293" s="72"/>
      <c r="L293" s="72"/>
      <c r="M293" s="72"/>
      <c r="N293" s="72"/>
      <c r="O293" s="72"/>
      <c r="P293" s="72"/>
      <c r="Q293" s="72"/>
      <c r="R293" s="72"/>
    </row>
    <row r="294" spans="7:18" s="70" customFormat="1" x14ac:dyDescent="0.3">
      <c r="G294" s="67"/>
      <c r="H294" s="75"/>
      <c r="I294" s="72"/>
      <c r="J294" s="72"/>
      <c r="K294" s="72"/>
      <c r="L294" s="72"/>
      <c r="M294" s="72"/>
      <c r="N294" s="72"/>
      <c r="O294" s="72"/>
      <c r="P294" s="72"/>
      <c r="Q294" s="72"/>
      <c r="R294" s="72"/>
    </row>
    <row r="295" spans="7:18" s="70" customFormat="1" x14ac:dyDescent="0.3">
      <c r="G295" s="67"/>
      <c r="H295" s="75"/>
      <c r="I295" s="72"/>
      <c r="J295" s="72"/>
      <c r="K295" s="72"/>
      <c r="L295" s="72"/>
      <c r="M295" s="72"/>
      <c r="N295" s="72"/>
      <c r="O295" s="72"/>
      <c r="P295" s="72"/>
      <c r="Q295" s="72"/>
      <c r="R295" s="72"/>
    </row>
    <row r="296" spans="7:18" s="70" customFormat="1" x14ac:dyDescent="0.3">
      <c r="G296" s="67"/>
      <c r="H296" s="75"/>
      <c r="I296" s="72"/>
      <c r="J296" s="72"/>
      <c r="K296" s="72"/>
      <c r="L296" s="72"/>
      <c r="M296" s="72"/>
      <c r="N296" s="72"/>
      <c r="O296" s="72"/>
      <c r="P296" s="72"/>
      <c r="Q296" s="72"/>
      <c r="R296" s="72"/>
    </row>
    <row r="297" spans="7:18" s="70" customFormat="1" x14ac:dyDescent="0.3">
      <c r="G297" s="67"/>
      <c r="H297" s="75"/>
      <c r="I297" s="72"/>
      <c r="J297" s="72"/>
      <c r="K297" s="72"/>
      <c r="L297" s="72"/>
      <c r="M297" s="72"/>
      <c r="N297" s="72"/>
      <c r="O297" s="72"/>
      <c r="P297" s="72"/>
      <c r="Q297" s="72"/>
      <c r="R297" s="72"/>
    </row>
    <row r="298" spans="7:18" s="70" customFormat="1" x14ac:dyDescent="0.3">
      <c r="G298" s="67"/>
      <c r="H298" s="75"/>
      <c r="I298" s="72"/>
      <c r="J298" s="72"/>
      <c r="K298" s="72"/>
      <c r="L298" s="72"/>
      <c r="M298" s="72"/>
      <c r="N298" s="72"/>
      <c r="O298" s="72"/>
      <c r="P298" s="72"/>
      <c r="Q298" s="72"/>
      <c r="R298" s="72"/>
    </row>
    <row r="299" spans="7:18" s="70" customFormat="1" x14ac:dyDescent="0.3">
      <c r="G299" s="67"/>
      <c r="H299" s="75"/>
      <c r="I299" s="72"/>
      <c r="J299" s="72"/>
      <c r="K299" s="72"/>
      <c r="L299" s="72"/>
      <c r="M299" s="72"/>
      <c r="N299" s="72"/>
      <c r="O299" s="72"/>
      <c r="P299" s="72"/>
      <c r="Q299" s="72"/>
      <c r="R299" s="72"/>
    </row>
    <row r="300" spans="7:18" s="70" customFormat="1" x14ac:dyDescent="0.3">
      <c r="G300" s="67"/>
      <c r="H300" s="75"/>
      <c r="I300" s="72"/>
      <c r="J300" s="72"/>
      <c r="K300" s="72"/>
      <c r="L300" s="72"/>
      <c r="M300" s="72"/>
      <c r="N300" s="72"/>
      <c r="O300" s="72"/>
      <c r="P300" s="72"/>
      <c r="Q300" s="72"/>
      <c r="R300" s="72"/>
    </row>
    <row r="301" spans="7:18" s="70" customFormat="1" x14ac:dyDescent="0.3">
      <c r="G301" s="67"/>
      <c r="H301" s="75"/>
      <c r="I301" s="72"/>
      <c r="J301" s="72"/>
      <c r="K301" s="72"/>
      <c r="L301" s="72"/>
      <c r="M301" s="72"/>
      <c r="N301" s="72"/>
      <c r="O301" s="72"/>
      <c r="P301" s="72"/>
      <c r="Q301" s="72"/>
      <c r="R301" s="72"/>
    </row>
    <row r="302" spans="7:18" s="70" customFormat="1" x14ac:dyDescent="0.3">
      <c r="G302" s="67"/>
      <c r="H302" s="75"/>
      <c r="I302" s="72"/>
      <c r="J302" s="72"/>
      <c r="K302" s="72"/>
      <c r="L302" s="72"/>
      <c r="M302" s="72"/>
      <c r="N302" s="72"/>
      <c r="O302" s="72"/>
      <c r="P302" s="72"/>
      <c r="Q302" s="72"/>
      <c r="R302" s="72"/>
    </row>
    <row r="303" spans="7:18" s="70" customFormat="1" x14ac:dyDescent="0.3">
      <c r="G303" s="67"/>
      <c r="H303" s="75"/>
      <c r="I303" s="72"/>
      <c r="J303" s="72"/>
      <c r="K303" s="72"/>
      <c r="L303" s="72"/>
      <c r="M303" s="72"/>
      <c r="N303" s="72"/>
      <c r="O303" s="72"/>
      <c r="P303" s="72"/>
      <c r="Q303" s="72"/>
      <c r="R303" s="72"/>
    </row>
    <row r="304" spans="7:18" s="70" customFormat="1" x14ac:dyDescent="0.3">
      <c r="G304" s="67"/>
      <c r="H304" s="75"/>
      <c r="I304" s="72"/>
      <c r="J304" s="72"/>
      <c r="K304" s="72"/>
      <c r="L304" s="72"/>
      <c r="M304" s="72"/>
      <c r="N304" s="72"/>
      <c r="O304" s="72"/>
      <c r="P304" s="72"/>
      <c r="Q304" s="72"/>
      <c r="R304" s="72"/>
    </row>
    <row r="305" spans="7:18" s="70" customFormat="1" x14ac:dyDescent="0.3">
      <c r="G305" s="67"/>
      <c r="H305" s="75"/>
      <c r="I305" s="72"/>
      <c r="J305" s="72"/>
      <c r="K305" s="72"/>
      <c r="L305" s="72"/>
      <c r="M305" s="72"/>
      <c r="N305" s="72"/>
      <c r="O305" s="72"/>
      <c r="P305" s="72"/>
      <c r="Q305" s="72"/>
      <c r="R305" s="72"/>
    </row>
    <row r="306" spans="7:18" s="70" customFormat="1" x14ac:dyDescent="0.3">
      <c r="G306" s="67"/>
      <c r="H306" s="75"/>
      <c r="I306" s="72"/>
      <c r="J306" s="72"/>
      <c r="K306" s="72"/>
      <c r="L306" s="72"/>
      <c r="M306" s="72"/>
      <c r="N306" s="72"/>
      <c r="O306" s="72"/>
      <c r="P306" s="72"/>
      <c r="Q306" s="72"/>
      <c r="R306" s="72"/>
    </row>
    <row r="307" spans="7:18" s="70" customFormat="1" x14ac:dyDescent="0.3">
      <c r="G307" s="67"/>
      <c r="H307" s="75"/>
      <c r="I307" s="72"/>
      <c r="J307" s="72"/>
      <c r="K307" s="72"/>
      <c r="L307" s="72"/>
      <c r="M307" s="72"/>
      <c r="N307" s="72"/>
      <c r="O307" s="72"/>
      <c r="P307" s="72"/>
      <c r="Q307" s="72"/>
      <c r="R307" s="72"/>
    </row>
    <row r="308" spans="7:18" s="70" customFormat="1" x14ac:dyDescent="0.3">
      <c r="G308" s="67"/>
      <c r="H308" s="75"/>
      <c r="I308" s="72"/>
      <c r="J308" s="72"/>
      <c r="K308" s="72"/>
      <c r="L308" s="72"/>
      <c r="M308" s="72"/>
      <c r="N308" s="72"/>
      <c r="O308" s="72"/>
      <c r="P308" s="72"/>
      <c r="Q308" s="72"/>
      <c r="R308" s="72"/>
    </row>
    <row r="309" spans="7:18" s="70" customFormat="1" x14ac:dyDescent="0.3">
      <c r="G309" s="67"/>
      <c r="H309" s="75"/>
      <c r="I309" s="72"/>
      <c r="J309" s="72"/>
      <c r="K309" s="72"/>
      <c r="L309" s="72"/>
      <c r="M309" s="72"/>
      <c r="N309" s="72"/>
      <c r="O309" s="72"/>
      <c r="P309" s="72"/>
      <c r="Q309" s="72"/>
      <c r="R309" s="72"/>
    </row>
    <row r="310" spans="7:18" s="70" customFormat="1" x14ac:dyDescent="0.3">
      <c r="G310" s="67"/>
      <c r="H310" s="75"/>
      <c r="I310" s="72"/>
      <c r="J310" s="72"/>
      <c r="K310" s="72"/>
      <c r="L310" s="72"/>
      <c r="M310" s="72"/>
      <c r="N310" s="72"/>
      <c r="O310" s="72"/>
      <c r="P310" s="72"/>
      <c r="Q310" s="72"/>
      <c r="R310" s="72"/>
    </row>
    <row r="311" spans="7:18" s="70" customFormat="1" x14ac:dyDescent="0.3">
      <c r="G311" s="67"/>
      <c r="H311" s="75"/>
      <c r="I311" s="72"/>
      <c r="J311" s="72"/>
      <c r="K311" s="72"/>
      <c r="L311" s="72"/>
      <c r="M311" s="72"/>
      <c r="N311" s="72"/>
      <c r="O311" s="72"/>
      <c r="P311" s="72"/>
      <c r="Q311" s="72"/>
      <c r="R311" s="72"/>
    </row>
    <row r="312" spans="7:18" s="70" customFormat="1" x14ac:dyDescent="0.3">
      <c r="G312" s="67"/>
      <c r="H312" s="75"/>
      <c r="I312" s="72"/>
      <c r="J312" s="72"/>
      <c r="K312" s="72"/>
      <c r="L312" s="72"/>
      <c r="M312" s="72"/>
      <c r="N312" s="72"/>
      <c r="O312" s="72"/>
      <c r="P312" s="72"/>
      <c r="Q312" s="72"/>
      <c r="R312" s="72"/>
    </row>
    <row r="313" spans="7:18" s="70" customFormat="1" x14ac:dyDescent="0.3">
      <c r="G313" s="67"/>
      <c r="H313" s="75"/>
      <c r="I313" s="72"/>
      <c r="J313" s="72"/>
      <c r="K313" s="72"/>
      <c r="L313" s="72"/>
      <c r="M313" s="72"/>
      <c r="N313" s="72"/>
      <c r="O313" s="72"/>
      <c r="P313" s="72"/>
      <c r="Q313" s="72"/>
      <c r="R313" s="72"/>
    </row>
    <row r="314" spans="7:18" s="70" customFormat="1" x14ac:dyDescent="0.3">
      <c r="G314" s="67"/>
      <c r="H314" s="75"/>
      <c r="I314" s="72"/>
      <c r="J314" s="72"/>
      <c r="K314" s="72"/>
      <c r="L314" s="72"/>
      <c r="M314" s="72"/>
      <c r="N314" s="72"/>
      <c r="O314" s="72"/>
      <c r="P314" s="72"/>
      <c r="Q314" s="72"/>
      <c r="R314" s="72"/>
    </row>
    <row r="315" spans="7:18" s="70" customFormat="1" x14ac:dyDescent="0.3">
      <c r="G315" s="67"/>
      <c r="H315" s="75"/>
      <c r="I315" s="72"/>
      <c r="J315" s="72"/>
      <c r="K315" s="72"/>
      <c r="L315" s="72"/>
      <c r="M315" s="72"/>
      <c r="N315" s="72"/>
      <c r="O315" s="72"/>
      <c r="P315" s="72"/>
      <c r="Q315" s="72"/>
      <c r="R315" s="72"/>
    </row>
    <row r="316" spans="7:18" s="70" customFormat="1" x14ac:dyDescent="0.3">
      <c r="G316" s="67"/>
      <c r="H316" s="75"/>
      <c r="I316" s="72"/>
      <c r="J316" s="72"/>
      <c r="K316" s="72"/>
      <c r="L316" s="72"/>
      <c r="M316" s="72"/>
      <c r="N316" s="72"/>
      <c r="O316" s="72"/>
      <c r="P316" s="72"/>
      <c r="Q316" s="72"/>
      <c r="R316" s="72"/>
    </row>
    <row r="317" spans="7:18" s="70" customFormat="1" x14ac:dyDescent="0.3">
      <c r="G317" s="67"/>
      <c r="H317" s="75"/>
      <c r="I317" s="72"/>
      <c r="J317" s="72"/>
      <c r="K317" s="72"/>
      <c r="L317" s="72"/>
      <c r="M317" s="72"/>
      <c r="N317" s="72"/>
      <c r="O317" s="72"/>
      <c r="P317" s="72"/>
      <c r="Q317" s="72"/>
      <c r="R317" s="72"/>
    </row>
    <row r="318" spans="7:18" s="70" customFormat="1" x14ac:dyDescent="0.3">
      <c r="G318" s="67"/>
      <c r="H318" s="75"/>
      <c r="I318" s="72"/>
      <c r="J318" s="72"/>
      <c r="K318" s="72"/>
      <c r="L318" s="72"/>
      <c r="M318" s="72"/>
      <c r="N318" s="72"/>
      <c r="O318" s="72"/>
      <c r="P318" s="72"/>
      <c r="Q318" s="72"/>
      <c r="R318" s="72"/>
    </row>
    <row r="319" spans="7:18" s="70" customFormat="1" x14ac:dyDescent="0.3">
      <c r="G319" s="67"/>
      <c r="H319" s="75"/>
      <c r="I319" s="72"/>
      <c r="J319" s="72"/>
      <c r="K319" s="72"/>
      <c r="L319" s="72"/>
      <c r="M319" s="72"/>
      <c r="N319" s="72"/>
      <c r="O319" s="72"/>
      <c r="P319" s="72"/>
      <c r="Q319" s="72"/>
      <c r="R319" s="72"/>
    </row>
    <row r="320" spans="7:18" s="70" customFormat="1" x14ac:dyDescent="0.3">
      <c r="G320" s="67"/>
      <c r="H320" s="75"/>
      <c r="I320" s="72"/>
      <c r="J320" s="72"/>
      <c r="K320" s="72"/>
      <c r="L320" s="72"/>
      <c r="M320" s="72"/>
      <c r="N320" s="72"/>
      <c r="O320" s="72"/>
      <c r="P320" s="72"/>
      <c r="Q320" s="72"/>
      <c r="R320" s="72"/>
    </row>
    <row r="321" spans="7:18" s="70" customFormat="1" x14ac:dyDescent="0.3">
      <c r="G321" s="67"/>
      <c r="H321" s="75"/>
      <c r="I321" s="72"/>
      <c r="J321" s="72"/>
      <c r="K321" s="72"/>
      <c r="L321" s="72"/>
      <c r="M321" s="72"/>
      <c r="N321" s="72"/>
      <c r="O321" s="72"/>
      <c r="P321" s="72"/>
      <c r="Q321" s="72"/>
      <c r="R321" s="72"/>
    </row>
    <row r="322" spans="7:18" s="70" customFormat="1" x14ac:dyDescent="0.3">
      <c r="G322" s="67"/>
      <c r="H322" s="75"/>
      <c r="I322" s="72"/>
      <c r="J322" s="72"/>
      <c r="K322" s="72"/>
      <c r="L322" s="72"/>
      <c r="M322" s="72"/>
      <c r="N322" s="72"/>
      <c r="O322" s="72"/>
      <c r="P322" s="72"/>
      <c r="Q322" s="72"/>
      <c r="R322" s="72"/>
    </row>
  </sheetData>
  <mergeCells count="1183">
    <mergeCell ref="A4:A6"/>
    <mergeCell ref="B4:C4"/>
    <mergeCell ref="D4:F4"/>
    <mergeCell ref="J4:K4"/>
    <mergeCell ref="M4:N4"/>
    <mergeCell ref="O4:Q4"/>
    <mergeCell ref="B5:C5"/>
    <mergeCell ref="D5:F5"/>
    <mergeCell ref="J5:K5"/>
    <mergeCell ref="M5:N5"/>
    <mergeCell ref="B2:C2"/>
    <mergeCell ref="D2:F2"/>
    <mergeCell ref="J2:K2"/>
    <mergeCell ref="M2:N2"/>
    <mergeCell ref="O2:Q2"/>
    <mergeCell ref="B3:C3"/>
    <mergeCell ref="J3:K3"/>
    <mergeCell ref="M3:N3"/>
    <mergeCell ref="O3:Q3"/>
    <mergeCell ref="B8:C8"/>
    <mergeCell ref="D8:F8"/>
    <mergeCell ref="J8:K8"/>
    <mergeCell ref="M8:N8"/>
    <mergeCell ref="O8:Q8"/>
    <mergeCell ref="B9:C9"/>
    <mergeCell ref="D9:F9"/>
    <mergeCell ref="J9:K9"/>
    <mergeCell ref="M9:N9"/>
    <mergeCell ref="O9:Q9"/>
    <mergeCell ref="B6:C6"/>
    <mergeCell ref="D6:F6"/>
    <mergeCell ref="J6:K6"/>
    <mergeCell ref="M6:N6"/>
    <mergeCell ref="O6:Q6"/>
    <mergeCell ref="B7:C7"/>
    <mergeCell ref="D7:F7"/>
    <mergeCell ref="J7:K7"/>
    <mergeCell ref="M7:N7"/>
    <mergeCell ref="O7:Q7"/>
    <mergeCell ref="B13:C13"/>
    <mergeCell ref="D13:F13"/>
    <mergeCell ref="J13:K13"/>
    <mergeCell ref="M13:N13"/>
    <mergeCell ref="O13:Q13"/>
    <mergeCell ref="A14:A15"/>
    <mergeCell ref="B14:C14"/>
    <mergeCell ref="D14:F14"/>
    <mergeCell ref="J14:K14"/>
    <mergeCell ref="M14:N14"/>
    <mergeCell ref="O11:Q11"/>
    <mergeCell ref="B12:C12"/>
    <mergeCell ref="D12:F12"/>
    <mergeCell ref="J12:K12"/>
    <mergeCell ref="M12:N12"/>
    <mergeCell ref="O12:Q12"/>
    <mergeCell ref="B10:C10"/>
    <mergeCell ref="D10:F10"/>
    <mergeCell ref="J10:K10"/>
    <mergeCell ref="M10:N10"/>
    <mergeCell ref="O10:Q10"/>
    <mergeCell ref="A11:A12"/>
    <mergeCell ref="B11:C11"/>
    <mergeCell ref="D11:F11"/>
    <mergeCell ref="J11:K11"/>
    <mergeCell ref="M11:N11"/>
    <mergeCell ref="O17:Q17"/>
    <mergeCell ref="B18:C18"/>
    <mergeCell ref="D18:F18"/>
    <mergeCell ref="J18:K18"/>
    <mergeCell ref="M18:N18"/>
    <mergeCell ref="O18:Q18"/>
    <mergeCell ref="B16:C16"/>
    <mergeCell ref="D16:F16"/>
    <mergeCell ref="J16:K16"/>
    <mergeCell ref="M16:N16"/>
    <mergeCell ref="O16:Q16"/>
    <mergeCell ref="A17:A18"/>
    <mergeCell ref="B17:C17"/>
    <mergeCell ref="D17:F17"/>
    <mergeCell ref="J17:K17"/>
    <mergeCell ref="M17:N17"/>
    <mergeCell ref="O14:Q14"/>
    <mergeCell ref="B15:C15"/>
    <mergeCell ref="D15:F15"/>
    <mergeCell ref="J15:K15"/>
    <mergeCell ref="M15:N15"/>
    <mergeCell ref="O15:Q15"/>
    <mergeCell ref="O23:Q23"/>
    <mergeCell ref="B24:C24"/>
    <mergeCell ref="D24:F24"/>
    <mergeCell ref="J24:K24"/>
    <mergeCell ref="M24:N24"/>
    <mergeCell ref="O24:Q24"/>
    <mergeCell ref="A22:A27"/>
    <mergeCell ref="B22:C22"/>
    <mergeCell ref="D22:F22"/>
    <mergeCell ref="J22:K22"/>
    <mergeCell ref="M22:N22"/>
    <mergeCell ref="O22:Q22"/>
    <mergeCell ref="B23:C23"/>
    <mergeCell ref="D23:F23"/>
    <mergeCell ref="J23:K23"/>
    <mergeCell ref="M23:N23"/>
    <mergeCell ref="O20:Q20"/>
    <mergeCell ref="B21:C21"/>
    <mergeCell ref="D21:F21"/>
    <mergeCell ref="J21:K21"/>
    <mergeCell ref="M21:N21"/>
    <mergeCell ref="O21:Q21"/>
    <mergeCell ref="A19:A21"/>
    <mergeCell ref="B19:C19"/>
    <mergeCell ref="D19:F19"/>
    <mergeCell ref="J19:K19"/>
    <mergeCell ref="M19:N19"/>
    <mergeCell ref="O19:Q19"/>
    <mergeCell ref="B20:C20"/>
    <mergeCell ref="D20:F20"/>
    <mergeCell ref="J20:K20"/>
    <mergeCell ref="M20:N20"/>
    <mergeCell ref="B27:C27"/>
    <mergeCell ref="D27:F27"/>
    <mergeCell ref="J27:K27"/>
    <mergeCell ref="M27:N27"/>
    <mergeCell ref="O27:Q27"/>
    <mergeCell ref="A28:A29"/>
    <mergeCell ref="B28:C28"/>
    <mergeCell ref="D28:F28"/>
    <mergeCell ref="J28:K28"/>
    <mergeCell ref="M28:N28"/>
    <mergeCell ref="B25:C25"/>
    <mergeCell ref="D25:F25"/>
    <mergeCell ref="J25:K25"/>
    <mergeCell ref="M25:N25"/>
    <mergeCell ref="O25:Q25"/>
    <mergeCell ref="B26:C26"/>
    <mergeCell ref="D26:F26"/>
    <mergeCell ref="J26:K26"/>
    <mergeCell ref="M26:N26"/>
    <mergeCell ref="O26:Q26"/>
    <mergeCell ref="O31:Q31"/>
    <mergeCell ref="B32:C32"/>
    <mergeCell ref="D32:F32"/>
    <mergeCell ref="J32:K32"/>
    <mergeCell ref="M32:N32"/>
    <mergeCell ref="O32:Q32"/>
    <mergeCell ref="A30:A31"/>
    <mergeCell ref="B30:C30"/>
    <mergeCell ref="D30:F30"/>
    <mergeCell ref="J30:K30"/>
    <mergeCell ref="M30:N30"/>
    <mergeCell ref="O30:Q30"/>
    <mergeCell ref="B31:C31"/>
    <mergeCell ref="D31:F31"/>
    <mergeCell ref="J31:K31"/>
    <mergeCell ref="M31:N31"/>
    <mergeCell ref="O28:Q28"/>
    <mergeCell ref="B29:C29"/>
    <mergeCell ref="D29:F29"/>
    <mergeCell ref="J29:K29"/>
    <mergeCell ref="M29:N29"/>
    <mergeCell ref="O29:Q29"/>
    <mergeCell ref="O34:Q34"/>
    <mergeCell ref="A35:A42"/>
    <mergeCell ref="B35:C35"/>
    <mergeCell ref="D35:F35"/>
    <mergeCell ref="J35:K35"/>
    <mergeCell ref="M35:N35"/>
    <mergeCell ref="O35:Q35"/>
    <mergeCell ref="B36:C36"/>
    <mergeCell ref="D36:F36"/>
    <mergeCell ref="J36:K36"/>
    <mergeCell ref="A33:A34"/>
    <mergeCell ref="B33:C33"/>
    <mergeCell ref="D33:F33"/>
    <mergeCell ref="J33:K33"/>
    <mergeCell ref="M33:N33"/>
    <mergeCell ref="O33:Q33"/>
    <mergeCell ref="B34:C34"/>
    <mergeCell ref="D34:F34"/>
    <mergeCell ref="J34:K34"/>
    <mergeCell ref="M34:N34"/>
    <mergeCell ref="B38:C38"/>
    <mergeCell ref="D38:F38"/>
    <mergeCell ref="J38:K38"/>
    <mergeCell ref="M38:N38"/>
    <mergeCell ref="O38:Q38"/>
    <mergeCell ref="B39:C39"/>
    <mergeCell ref="D39:F39"/>
    <mergeCell ref="J39:K39"/>
    <mergeCell ref="M39:N39"/>
    <mergeCell ref="O39:Q39"/>
    <mergeCell ref="M36:N36"/>
    <mergeCell ref="O36:Q36"/>
    <mergeCell ref="B37:C37"/>
    <mergeCell ref="D37:F37"/>
    <mergeCell ref="J37:K37"/>
    <mergeCell ref="M37:N37"/>
    <mergeCell ref="O37:Q37"/>
    <mergeCell ref="B42:C42"/>
    <mergeCell ref="D42:F42"/>
    <mergeCell ref="J42:K42"/>
    <mergeCell ref="M42:N42"/>
    <mergeCell ref="O42:Q42"/>
    <mergeCell ref="A43:A45"/>
    <mergeCell ref="B43:C43"/>
    <mergeCell ref="D43:F43"/>
    <mergeCell ref="J43:K43"/>
    <mergeCell ref="M43:N43"/>
    <mergeCell ref="B40:C40"/>
    <mergeCell ref="D40:F40"/>
    <mergeCell ref="J40:K40"/>
    <mergeCell ref="M40:N40"/>
    <mergeCell ref="O40:Q40"/>
    <mergeCell ref="B41:C41"/>
    <mergeCell ref="D41:F41"/>
    <mergeCell ref="J41:K41"/>
    <mergeCell ref="M41:N41"/>
    <mergeCell ref="O41:Q41"/>
    <mergeCell ref="O46:Q46"/>
    <mergeCell ref="B47:C47"/>
    <mergeCell ref="D47:F47"/>
    <mergeCell ref="J47:K47"/>
    <mergeCell ref="M47:N47"/>
    <mergeCell ref="O47:Q47"/>
    <mergeCell ref="B45:C45"/>
    <mergeCell ref="D45:F45"/>
    <mergeCell ref="J45:K45"/>
    <mergeCell ref="M45:N45"/>
    <mergeCell ref="O45:Q45"/>
    <mergeCell ref="A46:A52"/>
    <mergeCell ref="B46:C46"/>
    <mergeCell ref="D46:F46"/>
    <mergeCell ref="J46:K46"/>
    <mergeCell ref="M46:N46"/>
    <mergeCell ref="O43:Q43"/>
    <mergeCell ref="B44:C44"/>
    <mergeCell ref="D44:F44"/>
    <mergeCell ref="J44:K44"/>
    <mergeCell ref="M44:N44"/>
    <mergeCell ref="O44:Q44"/>
    <mergeCell ref="A53:A57"/>
    <mergeCell ref="B53:C53"/>
    <mergeCell ref="D53:F53"/>
    <mergeCell ref="J53:K53"/>
    <mergeCell ref="M53:N53"/>
    <mergeCell ref="B50:C50"/>
    <mergeCell ref="D50:F50"/>
    <mergeCell ref="J50:K50"/>
    <mergeCell ref="M50:N50"/>
    <mergeCell ref="O50:Q50"/>
    <mergeCell ref="B51:C51"/>
    <mergeCell ref="D51:F51"/>
    <mergeCell ref="J51:K51"/>
    <mergeCell ref="M51:N51"/>
    <mergeCell ref="O51:Q51"/>
    <mergeCell ref="B48:C48"/>
    <mergeCell ref="D48:F48"/>
    <mergeCell ref="J48:K48"/>
    <mergeCell ref="M48:N48"/>
    <mergeCell ref="O48:Q48"/>
    <mergeCell ref="B49:C49"/>
    <mergeCell ref="D49:F49"/>
    <mergeCell ref="J49:K49"/>
    <mergeCell ref="M49:N49"/>
    <mergeCell ref="O49:Q49"/>
    <mergeCell ref="B55:C55"/>
    <mergeCell ref="D55:F55"/>
    <mergeCell ref="J55:K55"/>
    <mergeCell ref="M55:N55"/>
    <mergeCell ref="O55:Q55"/>
    <mergeCell ref="B56:C56"/>
    <mergeCell ref="D56:F56"/>
    <mergeCell ref="J56:K56"/>
    <mergeCell ref="M56:N56"/>
    <mergeCell ref="O56:Q56"/>
    <mergeCell ref="O53:Q53"/>
    <mergeCell ref="B54:C54"/>
    <mergeCell ref="D54:F54"/>
    <mergeCell ref="J54:K54"/>
    <mergeCell ref="M54:N54"/>
    <mergeCell ref="O54:Q54"/>
    <mergeCell ref="B52:C52"/>
    <mergeCell ref="D52:F52"/>
    <mergeCell ref="J52:K52"/>
    <mergeCell ref="M52:N52"/>
    <mergeCell ref="O52:Q52"/>
    <mergeCell ref="B60:C60"/>
    <mergeCell ref="D60:F60"/>
    <mergeCell ref="J60:K60"/>
    <mergeCell ref="M60:N60"/>
    <mergeCell ref="O60:Q60"/>
    <mergeCell ref="B61:C61"/>
    <mergeCell ref="D61:F61"/>
    <mergeCell ref="J61:K61"/>
    <mergeCell ref="M61:N61"/>
    <mergeCell ref="O61:Q61"/>
    <mergeCell ref="O58:Q58"/>
    <mergeCell ref="B59:C59"/>
    <mergeCell ref="D59:F59"/>
    <mergeCell ref="J59:K59"/>
    <mergeCell ref="M59:N59"/>
    <mergeCell ref="O59:Q59"/>
    <mergeCell ref="B57:C57"/>
    <mergeCell ref="D57:F57"/>
    <mergeCell ref="J57:K57"/>
    <mergeCell ref="M57:N57"/>
    <mergeCell ref="O57:Q57"/>
    <mergeCell ref="B58:C58"/>
    <mergeCell ref="D58:F58"/>
    <mergeCell ref="J58:K58"/>
    <mergeCell ref="M58:N58"/>
    <mergeCell ref="O65:Q65"/>
    <mergeCell ref="B66:C66"/>
    <mergeCell ref="D66:F66"/>
    <mergeCell ref="J66:K66"/>
    <mergeCell ref="M66:N66"/>
    <mergeCell ref="O66:Q66"/>
    <mergeCell ref="B64:C64"/>
    <mergeCell ref="D64:F64"/>
    <mergeCell ref="J64:K64"/>
    <mergeCell ref="M64:N64"/>
    <mergeCell ref="O64:Q64"/>
    <mergeCell ref="A65:A73"/>
    <mergeCell ref="B65:C65"/>
    <mergeCell ref="D65:F65"/>
    <mergeCell ref="J65:K65"/>
    <mergeCell ref="M65:N65"/>
    <mergeCell ref="B62:C62"/>
    <mergeCell ref="D62:F62"/>
    <mergeCell ref="J62:K62"/>
    <mergeCell ref="M62:N62"/>
    <mergeCell ref="O62:Q62"/>
    <mergeCell ref="B63:C63"/>
    <mergeCell ref="D63:F63"/>
    <mergeCell ref="J63:K63"/>
    <mergeCell ref="M63:N63"/>
    <mergeCell ref="O63:Q63"/>
    <mergeCell ref="A58:A64"/>
    <mergeCell ref="B69:C69"/>
    <mergeCell ref="D69:F69"/>
    <mergeCell ref="J69:K69"/>
    <mergeCell ref="M69:N69"/>
    <mergeCell ref="O69:Q69"/>
    <mergeCell ref="B70:C70"/>
    <mergeCell ref="D70:F70"/>
    <mergeCell ref="J70:K70"/>
    <mergeCell ref="M70:N70"/>
    <mergeCell ref="O70:Q70"/>
    <mergeCell ref="B67:C67"/>
    <mergeCell ref="D67:F67"/>
    <mergeCell ref="J67:K67"/>
    <mergeCell ref="M67:N67"/>
    <mergeCell ref="O67:Q67"/>
    <mergeCell ref="B68:C68"/>
    <mergeCell ref="D68:F68"/>
    <mergeCell ref="J68:K68"/>
    <mergeCell ref="M68:N68"/>
    <mergeCell ref="O68:Q68"/>
    <mergeCell ref="O74:Q74"/>
    <mergeCell ref="B75:C75"/>
    <mergeCell ref="D75:F75"/>
    <mergeCell ref="J75:K75"/>
    <mergeCell ref="M75:N75"/>
    <mergeCell ref="O75:Q75"/>
    <mergeCell ref="B73:C73"/>
    <mergeCell ref="D73:F73"/>
    <mergeCell ref="J73:K73"/>
    <mergeCell ref="M73:N73"/>
    <mergeCell ref="O73:Q73"/>
    <mergeCell ref="A74:A78"/>
    <mergeCell ref="B74:C74"/>
    <mergeCell ref="D74:F74"/>
    <mergeCell ref="J74:K74"/>
    <mergeCell ref="M74:N74"/>
    <mergeCell ref="B71:C71"/>
    <mergeCell ref="D71:F71"/>
    <mergeCell ref="J71:K71"/>
    <mergeCell ref="M71:N71"/>
    <mergeCell ref="O71:Q71"/>
    <mergeCell ref="B72:C72"/>
    <mergeCell ref="D72:F72"/>
    <mergeCell ref="J72:K72"/>
    <mergeCell ref="M72:N72"/>
    <mergeCell ref="O72:Q72"/>
    <mergeCell ref="O79:Q79"/>
    <mergeCell ref="B80:C80"/>
    <mergeCell ref="D80:F80"/>
    <mergeCell ref="J80:K80"/>
    <mergeCell ref="M80:N80"/>
    <mergeCell ref="O80:Q80"/>
    <mergeCell ref="B78:C78"/>
    <mergeCell ref="D78:F78"/>
    <mergeCell ref="J78:K78"/>
    <mergeCell ref="M78:N78"/>
    <mergeCell ref="O78:Q78"/>
    <mergeCell ref="A79:A88"/>
    <mergeCell ref="B79:C79"/>
    <mergeCell ref="D79:F79"/>
    <mergeCell ref="J79:K79"/>
    <mergeCell ref="M79:N79"/>
    <mergeCell ref="B76:C76"/>
    <mergeCell ref="D76:F76"/>
    <mergeCell ref="J76:K76"/>
    <mergeCell ref="M76:N76"/>
    <mergeCell ref="O76:Q76"/>
    <mergeCell ref="B77:C77"/>
    <mergeCell ref="D77:F77"/>
    <mergeCell ref="J77:K77"/>
    <mergeCell ref="M77:N77"/>
    <mergeCell ref="O77:Q77"/>
    <mergeCell ref="B83:C83"/>
    <mergeCell ref="D83:F83"/>
    <mergeCell ref="J83:K83"/>
    <mergeCell ref="M83:N83"/>
    <mergeCell ref="O83:Q83"/>
    <mergeCell ref="B84:C84"/>
    <mergeCell ref="D84:F84"/>
    <mergeCell ref="J84:K84"/>
    <mergeCell ref="M84:N84"/>
    <mergeCell ref="O84:Q84"/>
    <mergeCell ref="B81:C81"/>
    <mergeCell ref="D81:F81"/>
    <mergeCell ref="J81:K81"/>
    <mergeCell ref="M81:N81"/>
    <mergeCell ref="O81:Q81"/>
    <mergeCell ref="B82:C82"/>
    <mergeCell ref="D82:F82"/>
    <mergeCell ref="J82:K82"/>
    <mergeCell ref="M82:N82"/>
    <mergeCell ref="O82:Q82"/>
    <mergeCell ref="B87:C87"/>
    <mergeCell ref="D87:F87"/>
    <mergeCell ref="J87:K87"/>
    <mergeCell ref="M87:N87"/>
    <mergeCell ref="O87:Q87"/>
    <mergeCell ref="B88:C88"/>
    <mergeCell ref="D88:F88"/>
    <mergeCell ref="J88:K88"/>
    <mergeCell ref="M88:N88"/>
    <mergeCell ref="O88:Q88"/>
    <mergeCell ref="B85:C85"/>
    <mergeCell ref="D85:F85"/>
    <mergeCell ref="J85:K85"/>
    <mergeCell ref="M85:N85"/>
    <mergeCell ref="O85:Q85"/>
    <mergeCell ref="B86:C86"/>
    <mergeCell ref="D86:F86"/>
    <mergeCell ref="J86:K86"/>
    <mergeCell ref="M86:N86"/>
    <mergeCell ref="O86:Q86"/>
    <mergeCell ref="O93:Q93"/>
    <mergeCell ref="B94:C94"/>
    <mergeCell ref="D94:F94"/>
    <mergeCell ref="J94:K94"/>
    <mergeCell ref="M94:N94"/>
    <mergeCell ref="O94:Q94"/>
    <mergeCell ref="A92:A94"/>
    <mergeCell ref="B92:C92"/>
    <mergeCell ref="D92:F92"/>
    <mergeCell ref="J92:K92"/>
    <mergeCell ref="M92:N92"/>
    <mergeCell ref="O92:Q92"/>
    <mergeCell ref="B93:C93"/>
    <mergeCell ref="D93:F93"/>
    <mergeCell ref="J93:K93"/>
    <mergeCell ref="M93:N93"/>
    <mergeCell ref="O90:Q90"/>
    <mergeCell ref="B91:C91"/>
    <mergeCell ref="D91:F91"/>
    <mergeCell ref="J91:K91"/>
    <mergeCell ref="M91:N91"/>
    <mergeCell ref="O91:Q91"/>
    <mergeCell ref="A89:A91"/>
    <mergeCell ref="B89:C89"/>
    <mergeCell ref="D89:F89"/>
    <mergeCell ref="J89:K89"/>
    <mergeCell ref="M89:N89"/>
    <mergeCell ref="O89:Q89"/>
    <mergeCell ref="B90:C90"/>
    <mergeCell ref="D90:F90"/>
    <mergeCell ref="J90:K90"/>
    <mergeCell ref="M90:N90"/>
    <mergeCell ref="B98:C98"/>
    <mergeCell ref="D98:F98"/>
    <mergeCell ref="J98:K98"/>
    <mergeCell ref="M98:N98"/>
    <mergeCell ref="O98:Q98"/>
    <mergeCell ref="B99:C99"/>
    <mergeCell ref="D99:F99"/>
    <mergeCell ref="J99:K99"/>
    <mergeCell ref="M99:N99"/>
    <mergeCell ref="O99:Q99"/>
    <mergeCell ref="O96:Q96"/>
    <mergeCell ref="B97:C97"/>
    <mergeCell ref="D97:F97"/>
    <mergeCell ref="J97:K97"/>
    <mergeCell ref="M97:N97"/>
    <mergeCell ref="O97:Q97"/>
    <mergeCell ref="A95:A102"/>
    <mergeCell ref="B95:C95"/>
    <mergeCell ref="D95:F95"/>
    <mergeCell ref="J95:K95"/>
    <mergeCell ref="M95:N95"/>
    <mergeCell ref="O95:Q95"/>
    <mergeCell ref="B96:C96"/>
    <mergeCell ref="D96:F96"/>
    <mergeCell ref="J96:K96"/>
    <mergeCell ref="M96:N96"/>
    <mergeCell ref="B102:C102"/>
    <mergeCell ref="D102:F102"/>
    <mergeCell ref="J102:K102"/>
    <mergeCell ref="M102:N102"/>
    <mergeCell ref="O102:Q102"/>
    <mergeCell ref="A103:A110"/>
    <mergeCell ref="B103:C103"/>
    <mergeCell ref="D103:F103"/>
    <mergeCell ref="J103:K103"/>
    <mergeCell ref="M103:N103"/>
    <mergeCell ref="B100:C100"/>
    <mergeCell ref="D100:F100"/>
    <mergeCell ref="J100:K100"/>
    <mergeCell ref="M100:N100"/>
    <mergeCell ref="O100:Q100"/>
    <mergeCell ref="B101:C101"/>
    <mergeCell ref="D101:F101"/>
    <mergeCell ref="J101:K101"/>
    <mergeCell ref="M101:N101"/>
    <mergeCell ref="O101:Q101"/>
    <mergeCell ref="B107:C107"/>
    <mergeCell ref="D107:F107"/>
    <mergeCell ref="J107:K107"/>
    <mergeCell ref="M107:N107"/>
    <mergeCell ref="O107:Q107"/>
    <mergeCell ref="B108:C108"/>
    <mergeCell ref="B105:C105"/>
    <mergeCell ref="D105:F105"/>
    <mergeCell ref="J105:K105"/>
    <mergeCell ref="M105:N105"/>
    <mergeCell ref="O105:Q105"/>
    <mergeCell ref="B106:C106"/>
    <mergeCell ref="D106:F106"/>
    <mergeCell ref="J106:K106"/>
    <mergeCell ref="M106:N106"/>
    <mergeCell ref="O106:Q106"/>
    <mergeCell ref="O112:Q112"/>
    <mergeCell ref="B113:C113"/>
    <mergeCell ref="D113:F113"/>
    <mergeCell ref="J113:K113"/>
    <mergeCell ref="M113:N113"/>
    <mergeCell ref="O113:Q113"/>
    <mergeCell ref="O103:Q103"/>
    <mergeCell ref="B104:C104"/>
    <mergeCell ref="D104:F104"/>
    <mergeCell ref="J104:K104"/>
    <mergeCell ref="M104:N104"/>
    <mergeCell ref="O104:Q104"/>
    <mergeCell ref="M111:N111"/>
    <mergeCell ref="O111:Q111"/>
    <mergeCell ref="B112:C112"/>
    <mergeCell ref="D112:F112"/>
    <mergeCell ref="J112:K112"/>
    <mergeCell ref="M112:N112"/>
    <mergeCell ref="B109:C109"/>
    <mergeCell ref="D109:F109"/>
    <mergeCell ref="J109:K109"/>
    <mergeCell ref="M109:N109"/>
    <mergeCell ref="O109:Q109"/>
    <mergeCell ref="B110:C110"/>
    <mergeCell ref="D110:F110"/>
    <mergeCell ref="J110:K110"/>
    <mergeCell ref="M110:N110"/>
    <mergeCell ref="O110:Q110"/>
    <mergeCell ref="D108:F108"/>
    <mergeCell ref="J108:K108"/>
    <mergeCell ref="M108:N108"/>
    <mergeCell ref="O108:Q108"/>
    <mergeCell ref="B116:C116"/>
    <mergeCell ref="D116:F116"/>
    <mergeCell ref="J116:K116"/>
    <mergeCell ref="M116:N116"/>
    <mergeCell ref="O116:Q116"/>
    <mergeCell ref="B117:C117"/>
    <mergeCell ref="D117:F117"/>
    <mergeCell ref="J117:K117"/>
    <mergeCell ref="M117:N117"/>
    <mergeCell ref="O117:Q117"/>
    <mergeCell ref="B114:C114"/>
    <mergeCell ref="D114:F114"/>
    <mergeCell ref="J114:K114"/>
    <mergeCell ref="M114:N114"/>
    <mergeCell ref="O114:Q114"/>
    <mergeCell ref="B115:C115"/>
    <mergeCell ref="D115:F115"/>
    <mergeCell ref="J115:K115"/>
    <mergeCell ref="M115:N115"/>
    <mergeCell ref="O115:Q115"/>
    <mergeCell ref="O119:Q119"/>
    <mergeCell ref="B120:C120"/>
    <mergeCell ref="D120:F120"/>
    <mergeCell ref="J120:K120"/>
    <mergeCell ref="M120:N120"/>
    <mergeCell ref="O120:Q120"/>
    <mergeCell ref="B118:C118"/>
    <mergeCell ref="D118:F118"/>
    <mergeCell ref="J118:K118"/>
    <mergeCell ref="M118:N118"/>
    <mergeCell ref="O118:Q118"/>
    <mergeCell ref="B126:C126"/>
    <mergeCell ref="D126:F126"/>
    <mergeCell ref="J126:K126"/>
    <mergeCell ref="M126:N126"/>
    <mergeCell ref="O126:Q126"/>
    <mergeCell ref="A119:A123"/>
    <mergeCell ref="B119:C119"/>
    <mergeCell ref="D119:F119"/>
    <mergeCell ref="J119:K119"/>
    <mergeCell ref="M119:N119"/>
    <mergeCell ref="B121:C121"/>
    <mergeCell ref="D121:F121"/>
    <mergeCell ref="J121:K121"/>
    <mergeCell ref="M121:N121"/>
    <mergeCell ref="O121:Q121"/>
    <mergeCell ref="B122:C122"/>
    <mergeCell ref="D122:F122"/>
    <mergeCell ref="A111:A118"/>
    <mergeCell ref="B111:C111"/>
    <mergeCell ref="D111:F111"/>
    <mergeCell ref="J111:K111"/>
    <mergeCell ref="B125:C125"/>
    <mergeCell ref="D125:F125"/>
    <mergeCell ref="J125:K125"/>
    <mergeCell ref="M125:N125"/>
    <mergeCell ref="O125:Q125"/>
    <mergeCell ref="B123:C123"/>
    <mergeCell ref="D123:F123"/>
    <mergeCell ref="J123:K123"/>
    <mergeCell ref="M123:N123"/>
    <mergeCell ref="O123:Q123"/>
    <mergeCell ref="B124:C124"/>
    <mergeCell ref="D124:F124"/>
    <mergeCell ref="J124:K124"/>
    <mergeCell ref="M124:N124"/>
    <mergeCell ref="J122:K122"/>
    <mergeCell ref="M122:N122"/>
    <mergeCell ref="O122:Q122"/>
    <mergeCell ref="A130:A137"/>
    <mergeCell ref="B130:C130"/>
    <mergeCell ref="D130:F130"/>
    <mergeCell ref="J130:K130"/>
    <mergeCell ref="M130:N130"/>
    <mergeCell ref="O130:Q130"/>
    <mergeCell ref="B131:C131"/>
    <mergeCell ref="D131:F131"/>
    <mergeCell ref="J131:K131"/>
    <mergeCell ref="M131:N131"/>
    <mergeCell ref="B128:C128"/>
    <mergeCell ref="D128:F128"/>
    <mergeCell ref="J128:K128"/>
    <mergeCell ref="M128:N128"/>
    <mergeCell ref="O128:Q128"/>
    <mergeCell ref="B129:C129"/>
    <mergeCell ref="D129:F129"/>
    <mergeCell ref="J129:K129"/>
    <mergeCell ref="M129:N129"/>
    <mergeCell ref="O129:Q129"/>
    <mergeCell ref="A124:A129"/>
    <mergeCell ref="B135:C135"/>
    <mergeCell ref="D135:F135"/>
    <mergeCell ref="J135:K135"/>
    <mergeCell ref="M135:N135"/>
    <mergeCell ref="O135:Q135"/>
    <mergeCell ref="B127:C127"/>
    <mergeCell ref="D127:F127"/>
    <mergeCell ref="J127:K127"/>
    <mergeCell ref="M127:N127"/>
    <mergeCell ref="O127:Q127"/>
    <mergeCell ref="O124:Q124"/>
    <mergeCell ref="B133:C133"/>
    <mergeCell ref="D133:F133"/>
    <mergeCell ref="J133:K133"/>
    <mergeCell ref="M133:N133"/>
    <mergeCell ref="O133:Q133"/>
    <mergeCell ref="B134:C134"/>
    <mergeCell ref="D134:F134"/>
    <mergeCell ref="J134:K134"/>
    <mergeCell ref="M134:N134"/>
    <mergeCell ref="O134:Q134"/>
    <mergeCell ref="B140:C140"/>
    <mergeCell ref="D140:F140"/>
    <mergeCell ref="J140:K140"/>
    <mergeCell ref="M140:N140"/>
    <mergeCell ref="O140:Q140"/>
    <mergeCell ref="O131:Q131"/>
    <mergeCell ref="B132:C132"/>
    <mergeCell ref="D132:F132"/>
    <mergeCell ref="J132:K132"/>
    <mergeCell ref="M132:N132"/>
    <mergeCell ref="O132:Q132"/>
    <mergeCell ref="O138:Q138"/>
    <mergeCell ref="B139:C139"/>
    <mergeCell ref="D139:F139"/>
    <mergeCell ref="J139:K139"/>
    <mergeCell ref="M139:N139"/>
    <mergeCell ref="O139:Q139"/>
    <mergeCell ref="B137:C137"/>
    <mergeCell ref="D137:F137"/>
    <mergeCell ref="J137:K137"/>
    <mergeCell ref="M137:N137"/>
    <mergeCell ref="O137:Q137"/>
    <mergeCell ref="B138:C138"/>
    <mergeCell ref="D138:F138"/>
    <mergeCell ref="J138:K138"/>
    <mergeCell ref="M138:N138"/>
    <mergeCell ref="B136:C136"/>
    <mergeCell ref="D136:F136"/>
    <mergeCell ref="J136:K136"/>
    <mergeCell ref="M136:N136"/>
    <mergeCell ref="O136:Q136"/>
    <mergeCell ref="B145:C145"/>
    <mergeCell ref="D145:F145"/>
    <mergeCell ref="J145:K145"/>
    <mergeCell ref="M145:N145"/>
    <mergeCell ref="O145:Q145"/>
    <mergeCell ref="B142:C142"/>
    <mergeCell ref="D142:F142"/>
    <mergeCell ref="J142:K142"/>
    <mergeCell ref="M142:N142"/>
    <mergeCell ref="O142:Q142"/>
    <mergeCell ref="B143:C143"/>
    <mergeCell ref="D143:F143"/>
    <mergeCell ref="J143:K143"/>
    <mergeCell ref="M143:N143"/>
    <mergeCell ref="O143:Q143"/>
    <mergeCell ref="B141:C141"/>
    <mergeCell ref="D141:F141"/>
    <mergeCell ref="J141:K141"/>
    <mergeCell ref="M141:N141"/>
    <mergeCell ref="O141:Q141"/>
    <mergeCell ref="O149:Q149"/>
    <mergeCell ref="B150:C150"/>
    <mergeCell ref="D150:F150"/>
    <mergeCell ref="J150:K150"/>
    <mergeCell ref="M150:N150"/>
    <mergeCell ref="O150:Q150"/>
    <mergeCell ref="B148:C148"/>
    <mergeCell ref="D148:F148"/>
    <mergeCell ref="J148:K148"/>
    <mergeCell ref="M148:N148"/>
    <mergeCell ref="O148:Q148"/>
    <mergeCell ref="A149:A153"/>
    <mergeCell ref="B149:C149"/>
    <mergeCell ref="D149:F149"/>
    <mergeCell ref="J149:K149"/>
    <mergeCell ref="M149:N149"/>
    <mergeCell ref="B146:C146"/>
    <mergeCell ref="D146:F146"/>
    <mergeCell ref="J146:K146"/>
    <mergeCell ref="M146:N146"/>
    <mergeCell ref="O146:Q146"/>
    <mergeCell ref="B147:C147"/>
    <mergeCell ref="D147:F147"/>
    <mergeCell ref="J147:K147"/>
    <mergeCell ref="M147:N147"/>
    <mergeCell ref="O147:Q147"/>
    <mergeCell ref="A138:A148"/>
    <mergeCell ref="B144:C144"/>
    <mergeCell ref="D144:F144"/>
    <mergeCell ref="J144:K144"/>
    <mergeCell ref="M144:N144"/>
    <mergeCell ref="O144:Q144"/>
    <mergeCell ref="O154:Q154"/>
    <mergeCell ref="B155:C155"/>
    <mergeCell ref="D155:F155"/>
    <mergeCell ref="J155:K155"/>
    <mergeCell ref="M155:N155"/>
    <mergeCell ref="O155:Q155"/>
    <mergeCell ref="B153:C153"/>
    <mergeCell ref="D153:F153"/>
    <mergeCell ref="J153:K153"/>
    <mergeCell ref="M153:N153"/>
    <mergeCell ref="O153:Q153"/>
    <mergeCell ref="A154:A158"/>
    <mergeCell ref="B154:C154"/>
    <mergeCell ref="D154:F154"/>
    <mergeCell ref="J154:K154"/>
    <mergeCell ref="M154:N154"/>
    <mergeCell ref="B151:C151"/>
    <mergeCell ref="D151:F151"/>
    <mergeCell ref="J151:K151"/>
    <mergeCell ref="M151:N151"/>
    <mergeCell ref="O151:Q151"/>
    <mergeCell ref="B152:C152"/>
    <mergeCell ref="D152:F152"/>
    <mergeCell ref="J152:K152"/>
    <mergeCell ref="M152:N152"/>
    <mergeCell ref="O152:Q152"/>
    <mergeCell ref="O159:Q159"/>
    <mergeCell ref="B160:C160"/>
    <mergeCell ref="D160:F160"/>
    <mergeCell ref="J160:K160"/>
    <mergeCell ref="M160:N160"/>
    <mergeCell ref="O160:Q160"/>
    <mergeCell ref="B158:C158"/>
    <mergeCell ref="D158:F158"/>
    <mergeCell ref="J158:K158"/>
    <mergeCell ref="M158:N158"/>
    <mergeCell ref="O158:Q158"/>
    <mergeCell ref="A159:A163"/>
    <mergeCell ref="B159:C159"/>
    <mergeCell ref="D159:F159"/>
    <mergeCell ref="J159:K159"/>
    <mergeCell ref="M159:N159"/>
    <mergeCell ref="B156:C156"/>
    <mergeCell ref="D156:F156"/>
    <mergeCell ref="J156:K156"/>
    <mergeCell ref="M156:N156"/>
    <mergeCell ref="O156:Q156"/>
    <mergeCell ref="B157:C157"/>
    <mergeCell ref="D157:F157"/>
    <mergeCell ref="J157:K157"/>
    <mergeCell ref="M157:N157"/>
    <mergeCell ref="O157:Q157"/>
    <mergeCell ref="O164:Q164"/>
    <mergeCell ref="B165:C165"/>
    <mergeCell ref="D165:F165"/>
    <mergeCell ref="J165:K165"/>
    <mergeCell ref="M165:N165"/>
    <mergeCell ref="O165:Q165"/>
    <mergeCell ref="B163:C163"/>
    <mergeCell ref="D163:F163"/>
    <mergeCell ref="J163:K163"/>
    <mergeCell ref="M163:N163"/>
    <mergeCell ref="O163:Q163"/>
    <mergeCell ref="A164:A168"/>
    <mergeCell ref="B164:C164"/>
    <mergeCell ref="D164:F164"/>
    <mergeCell ref="J164:K164"/>
    <mergeCell ref="M164:N164"/>
    <mergeCell ref="B161:C161"/>
    <mergeCell ref="D161:F161"/>
    <mergeCell ref="J161:K161"/>
    <mergeCell ref="M161:N161"/>
    <mergeCell ref="O161:Q161"/>
    <mergeCell ref="B162:C162"/>
    <mergeCell ref="D162:F162"/>
    <mergeCell ref="J162:K162"/>
    <mergeCell ref="M162:N162"/>
    <mergeCell ref="O162:Q162"/>
    <mergeCell ref="B168:C168"/>
    <mergeCell ref="D168:F168"/>
    <mergeCell ref="J168:K168"/>
    <mergeCell ref="M168:N168"/>
    <mergeCell ref="O168:Q168"/>
    <mergeCell ref="A169:A171"/>
    <mergeCell ref="B169:C169"/>
    <mergeCell ref="D169:F169"/>
    <mergeCell ref="J169:K169"/>
    <mergeCell ref="M169:N169"/>
    <mergeCell ref="B166:C166"/>
    <mergeCell ref="D166:F166"/>
    <mergeCell ref="J166:K166"/>
    <mergeCell ref="M166:N166"/>
    <mergeCell ref="O166:Q166"/>
    <mergeCell ref="B167:C167"/>
    <mergeCell ref="D167:F167"/>
    <mergeCell ref="J167:K167"/>
    <mergeCell ref="M167:N167"/>
    <mergeCell ref="O167:Q167"/>
    <mergeCell ref="O172:Q172"/>
    <mergeCell ref="B173:C173"/>
    <mergeCell ref="D173:F173"/>
    <mergeCell ref="J173:K173"/>
    <mergeCell ref="M173:N173"/>
    <mergeCell ref="O173:Q173"/>
    <mergeCell ref="B171:C171"/>
    <mergeCell ref="D171:F171"/>
    <mergeCell ref="J171:K171"/>
    <mergeCell ref="M171:N171"/>
    <mergeCell ref="O171:Q171"/>
    <mergeCell ref="A172:A180"/>
    <mergeCell ref="B172:C172"/>
    <mergeCell ref="D172:F172"/>
    <mergeCell ref="J172:K172"/>
    <mergeCell ref="M172:N172"/>
    <mergeCell ref="O169:Q169"/>
    <mergeCell ref="B170:C170"/>
    <mergeCell ref="D170:F170"/>
    <mergeCell ref="J170:K170"/>
    <mergeCell ref="M170:N170"/>
    <mergeCell ref="O170:Q170"/>
    <mergeCell ref="B176:C176"/>
    <mergeCell ref="D176:F176"/>
    <mergeCell ref="J176:K176"/>
    <mergeCell ref="M176:N176"/>
    <mergeCell ref="O176:Q176"/>
    <mergeCell ref="B177:C177"/>
    <mergeCell ref="D177:F177"/>
    <mergeCell ref="J177:K177"/>
    <mergeCell ref="M177:N177"/>
    <mergeCell ref="O177:Q177"/>
    <mergeCell ref="B174:C174"/>
    <mergeCell ref="D174:F174"/>
    <mergeCell ref="J174:K174"/>
    <mergeCell ref="M174:N174"/>
    <mergeCell ref="O174:Q174"/>
    <mergeCell ref="B175:C175"/>
    <mergeCell ref="D175:F175"/>
    <mergeCell ref="J175:K175"/>
    <mergeCell ref="M175:N175"/>
    <mergeCell ref="O175:Q175"/>
    <mergeCell ref="B180:C180"/>
    <mergeCell ref="D180:F180"/>
    <mergeCell ref="J180:K180"/>
    <mergeCell ref="M180:N180"/>
    <mergeCell ref="O180:Q180"/>
    <mergeCell ref="A181:A185"/>
    <mergeCell ref="B181:C181"/>
    <mergeCell ref="D181:F181"/>
    <mergeCell ref="J181:K181"/>
    <mergeCell ref="M181:N181"/>
    <mergeCell ref="B178:C178"/>
    <mergeCell ref="D178:F178"/>
    <mergeCell ref="J178:K178"/>
    <mergeCell ref="M178:N178"/>
    <mergeCell ref="O178:Q178"/>
    <mergeCell ref="B179:C179"/>
    <mergeCell ref="D179:F179"/>
    <mergeCell ref="J179:K179"/>
    <mergeCell ref="M179:N179"/>
    <mergeCell ref="O179:Q179"/>
    <mergeCell ref="A186:A193"/>
    <mergeCell ref="B186:C186"/>
    <mergeCell ref="D186:F186"/>
    <mergeCell ref="J186:K186"/>
    <mergeCell ref="M186:N186"/>
    <mergeCell ref="B183:C183"/>
    <mergeCell ref="D183:F183"/>
    <mergeCell ref="J183:K183"/>
    <mergeCell ref="M183:N183"/>
    <mergeCell ref="O183:Q183"/>
    <mergeCell ref="B184:C184"/>
    <mergeCell ref="D184:F184"/>
    <mergeCell ref="J184:K184"/>
    <mergeCell ref="M184:N184"/>
    <mergeCell ref="O184:Q184"/>
    <mergeCell ref="O181:Q181"/>
    <mergeCell ref="B182:C182"/>
    <mergeCell ref="D182:F182"/>
    <mergeCell ref="J182:K182"/>
    <mergeCell ref="M182:N182"/>
    <mergeCell ref="O182:Q182"/>
    <mergeCell ref="B188:C188"/>
    <mergeCell ref="D188:F188"/>
    <mergeCell ref="J188:K188"/>
    <mergeCell ref="M188:N188"/>
    <mergeCell ref="O188:Q188"/>
    <mergeCell ref="B189:C189"/>
    <mergeCell ref="D189:F189"/>
    <mergeCell ref="J189:K189"/>
    <mergeCell ref="M189:N189"/>
    <mergeCell ref="O189:Q189"/>
    <mergeCell ref="O186:Q186"/>
    <mergeCell ref="B187:C187"/>
    <mergeCell ref="D187:F187"/>
    <mergeCell ref="J187:K187"/>
    <mergeCell ref="M187:N187"/>
    <mergeCell ref="O187:Q187"/>
    <mergeCell ref="B185:C185"/>
    <mergeCell ref="D185:F185"/>
    <mergeCell ref="J185:K185"/>
    <mergeCell ref="M185:N185"/>
    <mergeCell ref="O185:Q185"/>
    <mergeCell ref="B192:C192"/>
    <mergeCell ref="D192:F192"/>
    <mergeCell ref="J192:K192"/>
    <mergeCell ref="M192:N192"/>
    <mergeCell ref="O192:Q192"/>
    <mergeCell ref="B193:C193"/>
    <mergeCell ref="D193:F193"/>
    <mergeCell ref="J193:K193"/>
    <mergeCell ref="M193:N193"/>
    <mergeCell ref="O193:Q193"/>
    <mergeCell ref="B190:C190"/>
    <mergeCell ref="D190:F190"/>
    <mergeCell ref="J190:K190"/>
    <mergeCell ref="M190:N190"/>
    <mergeCell ref="O190:Q190"/>
    <mergeCell ref="B191:C191"/>
    <mergeCell ref="D191:F191"/>
    <mergeCell ref="J191:K191"/>
    <mergeCell ref="M191:N191"/>
    <mergeCell ref="O191:Q191"/>
    <mergeCell ref="B197:C197"/>
    <mergeCell ref="D197:F197"/>
    <mergeCell ref="J197:K197"/>
    <mergeCell ref="M197:N197"/>
    <mergeCell ref="O197:Q197"/>
    <mergeCell ref="B198:C198"/>
    <mergeCell ref="D198:F198"/>
    <mergeCell ref="J198:K198"/>
    <mergeCell ref="M198:N198"/>
    <mergeCell ref="O198:Q198"/>
    <mergeCell ref="O195:Q195"/>
    <mergeCell ref="B196:C196"/>
    <mergeCell ref="D196:F196"/>
    <mergeCell ref="J196:K196"/>
    <mergeCell ref="M196:N196"/>
    <mergeCell ref="O196:Q196"/>
    <mergeCell ref="A194:A205"/>
    <mergeCell ref="B194:C194"/>
    <mergeCell ref="D194:F194"/>
    <mergeCell ref="J194:K194"/>
    <mergeCell ref="M194:N194"/>
    <mergeCell ref="O194:Q194"/>
    <mergeCell ref="B195:C195"/>
    <mergeCell ref="D195:F195"/>
    <mergeCell ref="J195:K195"/>
    <mergeCell ref="M195:N195"/>
    <mergeCell ref="B201:C201"/>
    <mergeCell ref="D201:F201"/>
    <mergeCell ref="J201:K201"/>
    <mergeCell ref="M201:N201"/>
    <mergeCell ref="O201:Q201"/>
    <mergeCell ref="B202:C202"/>
    <mergeCell ref="D202:F202"/>
    <mergeCell ref="J202:K202"/>
    <mergeCell ref="M202:N202"/>
    <mergeCell ref="O202:Q202"/>
    <mergeCell ref="B199:C199"/>
    <mergeCell ref="D199:F199"/>
    <mergeCell ref="J199:K199"/>
    <mergeCell ref="M199:N199"/>
    <mergeCell ref="O199:Q199"/>
    <mergeCell ref="B200:C200"/>
    <mergeCell ref="D200:F200"/>
    <mergeCell ref="J200:K200"/>
    <mergeCell ref="M200:N200"/>
    <mergeCell ref="O200:Q200"/>
    <mergeCell ref="O206:Q206"/>
    <mergeCell ref="B207:C207"/>
    <mergeCell ref="D207:F207"/>
    <mergeCell ref="J207:K207"/>
    <mergeCell ref="M207:N207"/>
    <mergeCell ref="O207:Q207"/>
    <mergeCell ref="B205:C205"/>
    <mergeCell ref="D205:F205"/>
    <mergeCell ref="J205:K205"/>
    <mergeCell ref="M205:N205"/>
    <mergeCell ref="O205:Q205"/>
    <mergeCell ref="A206:A209"/>
    <mergeCell ref="B206:C206"/>
    <mergeCell ref="D206:F206"/>
    <mergeCell ref="J206:K206"/>
    <mergeCell ref="M206:N206"/>
    <mergeCell ref="B203:C203"/>
    <mergeCell ref="D203:F203"/>
    <mergeCell ref="J203:K203"/>
    <mergeCell ref="M203:N203"/>
    <mergeCell ref="O203:Q203"/>
    <mergeCell ref="B204:C204"/>
    <mergeCell ref="D204:F204"/>
    <mergeCell ref="J204:K204"/>
    <mergeCell ref="M204:N204"/>
    <mergeCell ref="O204:Q204"/>
    <mergeCell ref="O211:Q211"/>
    <mergeCell ref="B212:C212"/>
    <mergeCell ref="D212:F212"/>
    <mergeCell ref="J212:K212"/>
    <mergeCell ref="M212:N212"/>
    <mergeCell ref="O212:Q212"/>
    <mergeCell ref="A210:A217"/>
    <mergeCell ref="B210:C210"/>
    <mergeCell ref="D210:F210"/>
    <mergeCell ref="J210:K210"/>
    <mergeCell ref="M210:N210"/>
    <mergeCell ref="O210:Q210"/>
    <mergeCell ref="B211:C211"/>
    <mergeCell ref="D211:F211"/>
    <mergeCell ref="J211:K211"/>
    <mergeCell ref="M211:N211"/>
    <mergeCell ref="B208:C208"/>
    <mergeCell ref="D208:F208"/>
    <mergeCell ref="J208:K208"/>
    <mergeCell ref="M208:N208"/>
    <mergeCell ref="O208:Q208"/>
    <mergeCell ref="B209:C209"/>
    <mergeCell ref="D209:F209"/>
    <mergeCell ref="J209:K209"/>
    <mergeCell ref="M209:N209"/>
    <mergeCell ref="O209:Q209"/>
    <mergeCell ref="B215:C215"/>
    <mergeCell ref="D215:F215"/>
    <mergeCell ref="J215:K215"/>
    <mergeCell ref="M215:N215"/>
    <mergeCell ref="O215:Q215"/>
    <mergeCell ref="B216:C216"/>
    <mergeCell ref="D216:F216"/>
    <mergeCell ref="J216:K216"/>
    <mergeCell ref="M216:N216"/>
    <mergeCell ref="O216:Q216"/>
    <mergeCell ref="B213:C213"/>
    <mergeCell ref="D213:F213"/>
    <mergeCell ref="J213:K213"/>
    <mergeCell ref="M213:N213"/>
    <mergeCell ref="O213:Q213"/>
    <mergeCell ref="B214:C214"/>
    <mergeCell ref="D214:F214"/>
    <mergeCell ref="J214:K214"/>
    <mergeCell ref="M214:N214"/>
    <mergeCell ref="O214:Q214"/>
    <mergeCell ref="B221:C221"/>
    <mergeCell ref="D221:F221"/>
    <mergeCell ref="J221:K221"/>
    <mergeCell ref="M221:N221"/>
    <mergeCell ref="O221:Q221"/>
    <mergeCell ref="O218:Q218"/>
    <mergeCell ref="B219:C219"/>
    <mergeCell ref="D219:F219"/>
    <mergeCell ref="J219:K219"/>
    <mergeCell ref="M219:N219"/>
    <mergeCell ref="O219:Q219"/>
    <mergeCell ref="B217:C217"/>
    <mergeCell ref="D217:F217"/>
    <mergeCell ref="J217:K217"/>
    <mergeCell ref="M217:N217"/>
    <mergeCell ref="O217:Q217"/>
    <mergeCell ref="B218:C218"/>
    <mergeCell ref="D218:F218"/>
    <mergeCell ref="J218:K218"/>
    <mergeCell ref="M218:N218"/>
    <mergeCell ref="O225:Q225"/>
    <mergeCell ref="B226:C226"/>
    <mergeCell ref="D226:F226"/>
    <mergeCell ref="J226:K226"/>
    <mergeCell ref="M226:N226"/>
    <mergeCell ref="O226:Q226"/>
    <mergeCell ref="B224:C224"/>
    <mergeCell ref="D224:F224"/>
    <mergeCell ref="J224:K224"/>
    <mergeCell ref="M224:N224"/>
    <mergeCell ref="O224:Q224"/>
    <mergeCell ref="A225:A228"/>
    <mergeCell ref="B225:C225"/>
    <mergeCell ref="D225:F225"/>
    <mergeCell ref="J225:K225"/>
    <mergeCell ref="M225:N225"/>
    <mergeCell ref="B222:C222"/>
    <mergeCell ref="D222:F222"/>
    <mergeCell ref="J222:K222"/>
    <mergeCell ref="M222:N222"/>
    <mergeCell ref="O222:Q222"/>
    <mergeCell ref="B223:C223"/>
    <mergeCell ref="D223:F223"/>
    <mergeCell ref="J223:K223"/>
    <mergeCell ref="M223:N223"/>
    <mergeCell ref="O223:Q223"/>
    <mergeCell ref="A218:A224"/>
    <mergeCell ref="B220:C220"/>
    <mergeCell ref="D220:F220"/>
    <mergeCell ref="J220:K220"/>
    <mergeCell ref="M220:N220"/>
    <mergeCell ref="O220:Q220"/>
    <mergeCell ref="O230:Q230"/>
    <mergeCell ref="A229:A230"/>
    <mergeCell ref="B229:C229"/>
    <mergeCell ref="D229:F229"/>
    <mergeCell ref="J229:K229"/>
    <mergeCell ref="M229:N229"/>
    <mergeCell ref="O229:Q229"/>
    <mergeCell ref="B230:C230"/>
    <mergeCell ref="D230:F230"/>
    <mergeCell ref="J230:K230"/>
    <mergeCell ref="M230:N230"/>
    <mergeCell ref="B227:C227"/>
    <mergeCell ref="D227:F227"/>
    <mergeCell ref="J227:K227"/>
    <mergeCell ref="M227:N227"/>
    <mergeCell ref="O227:Q227"/>
    <mergeCell ref="B228:C228"/>
    <mergeCell ref="D228:F228"/>
    <mergeCell ref="J228:K228"/>
    <mergeCell ref="M228:N228"/>
    <mergeCell ref="O228:Q22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D I E A A B Q S w M E F A A C A A g A E 6 2 m W k M e c J u l A A A A 9 w A A A B I A H A B D b 2 5 m a W c v U G F j a 2 F n Z S 5 4 b W w g o h g A K K A U A A A A A A A A A A A A A A A A A A A A A A A A A A A A h Y 8 x D o I w G I W v Q r r T l p o Q I T 9 l c J X E h G h c m 1 q h E Y q h x X I 3 B 4 / k F c Q o 6 u b 4 v v c N 7 9 2 v N 8 j H t g k u q r e 6 M x m K M E W B M r I 7 a F N l a H D H c I l y D h s h T 6 J S w S Q b m 4 7 2 k K H a u X N K i P c e + w X u + o o w S i O y L 9 a l r F U r 0 E f W / + V Q G + u E k Q p x 2 L 3 G c I a T G E d J H D N M g c w U C m 2 + B p s G P 9 s f C K u h c U O v u D L h t g Q y R y D v E / w B U E s D B B Q A A g A I A B O t p l 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T r a Z a 4 t F 1 E y s B A A A P B A A A E w A c A E Z v c m 1 1 b G F z L 1 N l Y 3 R p b 2 4 x L m 0 g o h g A K K A U A A A A A A A A A A A A A A A A A A A A A A A A A A A A 7 V J N S 8 N A E L 0 H 8 h + G 7 S W B E P A D L 9 J T E B F E x F Z F S g / b 7 d i G J j t l d l d b Q v + 7 2 c R + 2 O h R 8 O B e Z p k 3 8 9 7 b m T W o b E 4 a B m 0 8 u Q y D M D B z y T i F o Z w U e A Z 9 K N C G A d R n Q I 4 V 1 p m r l c I i z R w z a v t M v J g Q L a K 4 G t 3 J E v u i 7 R T j z S g j b e u S c d I S 9 E Q 2 l 3 r m y d d L F D V T U 5 o O W W r z S l x m V L h S e 9 B E r V p S V e I F J Y s E b r S 9 O E 8 9 u E m g E g 1 F A r Y O Y H F l m + Q 9 0 9 Q p C z M m t / w B R e 4 A G U 2 7 X E / e D H a F H 3 V u J a 9 B k b H b J u 3 K C f I X e M m 5 w i N 8 E + 8 m c e 0 d 1 p N 4 o H e z n 0 S T j Y 7 m 1 H 2 Y F 6 r E 2 9 Y g S j W H 2 9 z Y d O D K a N Q a H 8 c 7 7 a L w 5 H s T Y Z D r b 3 0 c 7 r / 3 u U e I T m P x / w 3 + x j d o L r + 2 / Q 9 Q S w E C L Q A U A A I A C A A T r a Z a Q x 5 w m 6 U A A A D 3 A A A A E g A A A A A A A A A A A A A A A A A A A A A A Q 2 9 u Z m l n L 1 B h Y 2 t h Z 2 U u e G 1 s U E s B A i 0 A F A A C A A g A E 6 2 m W g / K 6 a u k A A A A 6 Q A A A B M A A A A A A A A A A A A A A A A A 8 Q A A A F t D b 2 5 0 Z W 5 0 X 1 R 5 c G V z X S 5 4 b W x Q S w E C L Q A U A A I A C A A T r a Z a 4 t F 1 E y s B A A A P B A A A E w A A A A A A A A A A A A A A A A D i A Q A A R m 9 y b X V s Y X M v U 2 V j d G l v b j E u b V B L B Q Y A A A A A A w A D A M I A A A B a A w 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4 k E g A A A A A A A A I S 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y A v P j w v S X R l b T 4 8 S X R l b T 4 8 S X R l b U x v Y 2 F 0 a W 9 u P j x J d G V t V H l w Z T 5 G b 3 J t d W x h P C 9 J d G V t V H l w Z T 4 8 S X R l b V B h d G g + U 2 V j d G l v b j E v V G F i b G U z 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9 u I i A v P j x F b n R y e S B U e X B l P S J S Z W N v d m V y e V R h c m d l d F N o Z W V 0 I i B W Y W x 1 Z T 0 i c 1 B p d m 9 0 I G F u Z C B z d W 1 t Y X J 5 I i A v P j x F b n R y e S B U e X B l P S J S Z W N v d m V y e V R h c m d l d E N v b H V t b i I g V m F s d W U 9 I m w y N C I g L z 4 8 R W 5 0 c n k g V H l w Z T 0 i U m V j b 3 Z l c n l U Y X J n Z X R S b 3 c i I F Z h b H V l P S J s M z Y i I C 8 + P E V u d H J 5 I F R 5 c G U 9 I k Z p b G x U Y X J n Z X Q i I F Z h b H V l P S J z V G F i b G U z X z I i I C 8 + P E V u d H J 5 I F R 5 c G U 9 I k Z p b G x l Z E N v b X B s Z X R l U m V z d W x 0 V G 9 X b 3 J r c 2 h l Z X Q i I F Z h b H V l P S J s M S I g L z 4 8 R W 5 0 c n k g V H l w Z T 0 i Q W R k Z W R U b 0 R h d G F N b 2 R l b C I g V m F s d W U 9 I m w w I i A v P j x F b n R y e S B U e X B l P S J G a W x s Q 2 9 1 b n Q i I F Z h b H V l P S J s M T Y i I C 8 + P E V u d H J 5 I F R 5 c G U 9 I k Z p b G x F c n J v c k N v Z G U i I F Z h b H V l P S J z V W 5 r b m 9 3 b i I g L z 4 8 R W 5 0 c n k g V H l w Z T 0 i R m l s b E V y c m 9 y Q 2 9 1 b n Q i I F Z h b H V l P S J s M C I g L z 4 8 R W 5 0 c n k g V H l w Z T 0 i R m l s b E x h c 3 R V c G R h d G V k I i B W Y W x 1 Z T 0 i Z D I w M j U t M D U t M D Z U M T g 6 M z c 6 M j Y u N j c 3 M D I z N l o i I C 8 + P E V u d H J 5 I F R 5 c G U 9 I k Z p b G x D b 2 x 1 b W 5 U e X B l c y I g V m F s d W U 9 I n N C Z 1 U 9 I i A v P j x F b n R y e S B U e X B l P S J G a W x s Q 2 9 s d W 1 u T m F t Z X M i I F Z h b H V l P S J z W y Z x d W 9 0 O 1 B y b 2 R 1 Y 3 Q g Z 3 J v d X A m c X V v d D s s J n F 1 b 3 Q 7 d m 9 s d W 1 l J n F 1 b 3 Q 7 X S I g L z 4 8 R W 5 0 c n k g V H l w Z T 0 i R m l s b F N 0 Y X R 1 c y I g V m F s d W U 9 I n N D b 2 1 w b G V 0 Z S I g L z 4 8 R W 5 0 c n k g V H l w Z T 0 i U m V s Y X R p b 2 5 z a G l w S W 5 m b 0 N v b n R h a W 5 l c i I g V m F s d W U 9 I n N 7 J n F 1 b 3 Q 7 Y 2 9 s d W 1 u Q 2 9 1 b n Q m c X V v d D s 6 M i w m c X V v d D t r Z X l D b 2 x 1 b W 5 O Y W 1 l c y Z x d W 9 0 O z p b J n F 1 b 3 Q 7 U H J v Z H V j d C B n c m 9 1 c C Z x d W 9 0 O 1 0 s J n F 1 b 3 Q 7 c X V l c n l S Z W x h d G l v b n N o a X B z J n F 1 b 3 Q 7 O l t d L C Z x d W 9 0 O 2 N v b H V t b k l k Z W 5 0 a X R p Z X M m c X V v d D s 6 W y Z x d W 9 0 O 1 N l Y 3 R p b 2 4 x L 1 R h Y m x l M y 9 H c m 9 1 c G V k I F J v d 3 M u e 1 B y b 2 R 1 Y 3 Q g Z 3 J v d X A s M H 0 m c X V v d D s s J n F 1 b 3 Q 7 U 2 V j d G l v b j E v V G F i b G U z L 0 d y b 3 V w Z W Q g U m 9 3 c y 5 7 d m 9 s d W 1 l L D F 9 J n F 1 b 3 Q 7 X S w m c X V v d D t D b 2 x 1 b W 5 D b 3 V u d C Z x d W 9 0 O z o y L C Z x d W 9 0 O 0 t l e U N v b H V t b k 5 h b W V z J n F 1 b 3 Q 7 O l s m c X V v d D t Q c m 9 k d W N 0 I G d y b 3 V w J n F 1 b 3 Q 7 X S w m c X V v d D t D b 2 x 1 b W 5 J Z G V u d G l 0 a W V z J n F 1 b 3 Q 7 O l s m c X V v d D t T Z W N 0 a W 9 u M S 9 U Y W J s Z T M v R 3 J v d X B l Z C B S b 3 d z L n t Q c m 9 k d W N 0 I G d y b 3 V w L D B 9 J n F 1 b 3 Q 7 L C Z x d W 9 0 O 1 N l Y 3 R p b 2 4 x L 1 R h Y m x l M y 9 H c m 9 1 c G V k I F J v d 3 M u e 3 Z v b H V t Z S w x f S Z x d W 9 0 O 1 0 s J n F 1 b 3 Q 7 U m V s Y X R p b 2 5 z a G l w S W 5 m b y Z x d W 9 0 O z p b X X 0 i I C 8 + P C 9 T d G F i b G V F b n R y a W V z P j w v S X R l b T 4 8 S X R l b T 4 8 S X R l b U x v Y 2 F 0 a W 9 u P j x J d G V t V H l w Z T 5 G b 3 J t d W x h P C 9 J d G V t V H l w Z T 4 8 S X R l b V B h d G g + U 2 V j d G l v b j E v V G F i b G U z L 1 N v d X J j Z T w v S X R l b V B h d G g + P C 9 J d G V t T G 9 j Y X R p b 2 4 + P F N 0 Y W J s Z U V u d H J p Z X M g L z 4 8 L 0 l 0 Z W 0 + P E l 0 Z W 0 + P E l 0 Z W 1 M b 2 N h d G l v b j 4 8 S X R l b V R 5 c G U + R m 9 y b X V s Y T w v S X R l b V R 5 c G U + P E l 0 Z W 1 Q Y X R o P l N l Y 3 R p b 2 4 x L 1 R h Y m x l M y 9 D a G F u Z 2 V k J T I w V H l w Z T w v S X R l b V B h d G g + P C 9 J d G V t T G 9 j Y X R p b 2 4 + P F N 0 Y W J s Z U V u d H J p Z X M g L z 4 8 L 0 l 0 Z W 0 + P E l 0 Z W 0 + P E l 0 Z W 1 M b 2 N h d G l v b j 4 8 S X R l b V R 5 c G U + R m 9 y b X V s Y T w v S X R l b V R 5 c G U + P E l 0 Z W 1 Q Y X R o P l N l Y 3 R p b 2 4 x L 1 R h Y m x l M y 9 H c m 9 1 c G V k J T I w U m 9 3 c z w v S X R l b V B h d G g + P C 9 J d G V t T G 9 j Y X R p b 2 4 + P F N 0 Y W J s Z U V u d H J p Z X M g L z 4 8 L 0 l 0 Z W 0 + P E l 0 Z W 0 + P E l 0 Z W 1 M b 2 N h d G l v b j 4 8 S X R l b V R 5 c G U + R m 9 y b X V s Y T w v S X R l b V R 5 c G U + P E l 0 Z W 1 Q Y X R o P l N l Y 3 R p b 2 4 x L 1 R h Y m x l M y U y M C g y K T 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d h d G l v b i I g L z 4 8 R W 5 0 c n k g V H l w Z T 0 i U m V j b 3 Z l c n l U Y X J n Z X R T a G V l d C I g V m F s d W U 9 I n N Q a X Z v d C B h b m Q g c 3 V t b W F y e S I g L z 4 8 R W 5 0 c n k g V H l w Z T 0 i U m V j b 3 Z l c n l U Y X J n Z X R D b 2 x 1 b W 4 i I F Z h b H V l P S J s M j Q i I C 8 + P E V u d H J 5 I F R 5 c G U 9 I l J l Y 2 9 2 Z X J 5 V G F y Z 2 V 0 U m 9 3 I i B W Y W x 1 Z T 0 i b D U 3 I i A v P j x F b n R y e S B U e X B l P S J G a W x s V G F y Z 2 V 0 I i B W Y W x 1 Z T 0 i c 1 R h Y m x l M 1 9 f M i I g L z 4 8 R W 5 0 c n k g V H l w Z T 0 i R m l s b G V k Q 2 9 t c G x l d G V S Z X N 1 b H R U b 1 d v c m t z a G V l d C I g V m F s d W U 9 I m w x I i A v P j x F b n R y e S B U e X B l P S J B Z G R l Z F R v R G F 0 Y U 1 v Z G V s I i B W Y W x 1 Z T 0 i b D A i I C 8 + P E V u d H J 5 I F R 5 c G U 9 I k Z p b G x D b 3 V u d C I g V m F s d W U 9 I m w z I i A v P j x F b n R y e S B U e X B l P S J G a W x s R X J y b 3 J D b 2 R l I i B W Y W x 1 Z T 0 i c 1 V u a 2 5 v d 2 4 i I C 8 + P E V u d H J 5 I F R 5 c G U 9 I k Z p b G x F c n J v c k N v d W 5 0 I i B W Y W x 1 Z T 0 i b D A i I C 8 + P E V u d H J 5 I F R 5 c G U 9 I k Z p b G x M Y X N 0 V X B k Y X R l Z C I g V m F s d W U 9 I m Q y M D I 1 L T A 1 L T A 2 V D E 4 O j Q w O j M 5 L j I 1 M z A z M j h a I i A v P j x F b n R y e S B U e X B l P S J G a W x s Q 2 9 s d W 1 u V H l w Z X M i I F Z h b H V l P S J z Q m d V P S I g L z 4 8 R W 5 0 c n k g V H l w Z T 0 i R m l s b E N v b H V t b k 5 h b W V z I i B W Y W x 1 Z T 0 i c 1 s m c X V v d D t U e X B l J n F 1 b 3 Q 7 L C Z x d W 9 0 O 3 Z v b H V t Z S Z x d W 9 0 O 1 0 i I C 8 + P E V u d H J 5 I F R 5 c G U 9 I k Z p b G x T d G F 0 d X M i I F Z h b H V l P S J z Q 2 9 t c G x l d G U i I C 8 + P E V u d H J 5 I F R 5 c G U 9 I l J l b G F 0 a W 9 u c 2 h p c E l u Z m 9 D b 2 5 0 Y W l u Z X I i I F Z h b H V l P S J z e y Z x d W 9 0 O 2 N v b H V t b k N v d W 5 0 J n F 1 b 3 Q 7 O j I s J n F 1 b 3 Q 7 a 2 V 5 Q 2 9 s d W 1 u T m F t Z X M m c X V v d D s 6 W y Z x d W 9 0 O 1 R 5 c G U m c X V v d D t d L C Z x d W 9 0 O 3 F 1 Z X J 5 U m V s Y X R p b 2 5 z a G l w c y Z x d W 9 0 O z p b X S w m c X V v d D t j b 2 x 1 b W 5 J Z G V u d G l 0 a W V z J n F 1 b 3 Q 7 O l s m c X V v d D t T Z W N 0 a W 9 u M S 9 U Y W J s Z T M g K D I p L 0 d y b 3 V w Z W Q g U m 9 3 c y 5 7 V H l w Z S w w f S Z x d W 9 0 O y w m c X V v d D t T Z W N 0 a W 9 u M S 9 U Y W J s Z T M g K D I p L 0 d y b 3 V w Z W Q g U m 9 3 c y 5 7 d m 9 s d W 1 l L D F 9 J n F 1 b 3 Q 7 X S w m c X V v d D t D b 2 x 1 b W 5 D b 3 V u d C Z x d W 9 0 O z o y L C Z x d W 9 0 O 0 t l e U N v b H V t b k 5 h b W V z J n F 1 b 3 Q 7 O l s m c X V v d D t U e X B l J n F 1 b 3 Q 7 X S w m c X V v d D t D b 2 x 1 b W 5 J Z G V u d G l 0 a W V z J n F 1 b 3 Q 7 O l s m c X V v d D t T Z W N 0 a W 9 u M S 9 U Y W J s Z T M g K D I p L 0 d y b 3 V w Z W Q g U m 9 3 c y 5 7 V H l w Z S w w f S Z x d W 9 0 O y w m c X V v d D t T Z W N 0 a W 9 u M S 9 U Y W J s Z T M g K D I p L 0 d y b 3 V w Z W Q g U m 9 3 c y 5 7 d m 9 s d W 1 l L D F 9 J n F 1 b 3 Q 7 X S w m c X V v d D t S Z W x h d G l v b n N o a X B J b m Z v J n F 1 b 3 Q 7 O l t d f S I g L z 4 8 L 1 N 0 Y W J s Z U V u d H J p Z X M + P C 9 J d G V t P j x J d G V t P j x J d G V t T G 9 j Y X R p b 2 4 + P E l 0 Z W 1 U e X B l P k Z v c m 1 1 b G E 8 L 0 l 0 Z W 1 U e X B l P j x J d G V t U G F 0 a D 5 T Z W N 0 a W 9 u M S 9 U Y W J s Z T M l M j A o M i k v U 2 9 1 c m N l P C 9 J d G V t U G F 0 a D 4 8 L 0 l 0 Z W 1 M b 2 N h d G l v b j 4 8 U 3 R h Y m x l R W 5 0 c m l l c y A v P j w v S X R l b T 4 8 S X R l b T 4 8 S X R l b U x v Y 2 F 0 a W 9 u P j x J d G V t V H l w Z T 5 G b 3 J t d W x h P C 9 J d G V t V H l w Z T 4 8 S X R l b V B h d G g + U 2 V j d G l v b j E v V G F i b G U z J T I w K D I p L 0 N o Y W 5 n Z W Q l M j B U e X B l P C 9 J d G V t U G F 0 a D 4 8 L 0 l 0 Z W 1 M b 2 N h d G l v b j 4 8 U 3 R h Y m x l R W 5 0 c m l l c y A v P j w v S X R l b T 4 8 S X R l b T 4 8 S X R l b U x v Y 2 F 0 a W 9 u P j x J d G V t V H l w Z T 5 G b 3 J t d W x h P C 9 J d G V t V H l w Z T 4 8 S X R l b V B h d G g + U 2 V j d G l v b j E v V G F i b G U z J T I w K D I p L 0 d y b 3 V w Z W Q l M j B S b 3 d z P C 9 J d G V t U G F 0 a D 4 8 L 0 l 0 Z W 1 M b 2 N h d G l v b j 4 8 U 3 R h Y m x l R W 5 0 c m l l c y A v P j w v S X R l b T 4 8 L 0 l 0 Z W 1 z P j w v T G 9 j Y W x Q Y W N r Y W d l T W V 0 Y W R h d G F G a W x l P h Y A A A B Q S w U G A A A A A A A A A A A A A A A A A A A A A A A A J g E A A A E A A A D Q j J 3 f A R X R E Y x 6 A M B P w p f r A Q A A A D d B 6 6 e h e X 1 P p G A d Y O r K E / I A A A A A A g A A A A A A E G Y A A A A B A A A g A A A A 7 i Q f U 0 F S J l a s 0 C E B d + P s K b E 4 K W b 4 V H 5 p d P v z 6 i U E 6 / s A A A A A D o A A A A A C A A A g A A A A 3 l o A 3 R h j Y U A 5 t F U E p I w s Q r q L I 7 / V A K u Q 9 T j 3 b G u B 7 m 9 Q A A A A J I e 4 p V b W o Z M z z F L d B G W R F t D z f A l u o C j / v x v J S s F k r H g k S q Z L H I 1 M X Q 1 E 3 p 3 l L 7 e t 4 g q 8 u m j 5 D 7 8 C H I P Q + M B Q m a / 2 W r y o n U 6 P A j P F S v b H l 2 Z A A A A A 4 Z 4 I j o u e O b h b H S e F D W k l + n w y g 0 i A I w B 6 4 5 c j b y 8 q 4 J f O c 3 i Q o k 0 o X q D k g V A v q X q t r T 1 n R 3 9 j y D R T j M 6 i m / 5 o c Q = = < / D a t a M a s h u p > 
</file>

<file path=customXml/itemProps1.xml><?xml version="1.0" encoding="utf-8"?>
<ds:datastoreItem xmlns:ds="http://schemas.openxmlformats.org/officeDocument/2006/customXml" ds:itemID="{07EC5390-BCB5-48C6-B6D1-1D2165CF37AF}">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vt:i4>
      </vt:variant>
    </vt:vector>
  </HeadingPairs>
  <TitlesOfParts>
    <vt:vector size="13" baseType="lpstr">
      <vt:lpstr>Pivot and summary</vt:lpstr>
      <vt:lpstr>Q1 INCOMPLETE SHEET</vt:lpstr>
      <vt:lpstr>Q1 DATA TABLE</vt:lpstr>
      <vt:lpstr>FMDA AUGUST 2023 Q23</vt:lpstr>
      <vt:lpstr>FMDA AUGUST 2023 Q23 DATA</vt:lpstr>
      <vt:lpstr>BDA AUGUST 2024 Q25</vt:lpstr>
      <vt:lpstr>BDA AUGUST 2024 Q25 DATA</vt:lpstr>
      <vt:lpstr>BDA APRIL 2025 Q25</vt:lpstr>
      <vt:lpstr>BDA APRIL 2025 Q25 DATA</vt:lpstr>
      <vt:lpstr>Workings</vt:lpstr>
      <vt:lpstr>FINANCIAL STATEMENTS</vt:lpstr>
      <vt:lpstr>charts of accounts</vt:lpstr>
      <vt:lpstr>table_1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OMONDI OTIENO</dc:creator>
  <cp:lastModifiedBy>CPA CLINTON</cp:lastModifiedBy>
  <dcterms:created xsi:type="dcterms:W3CDTF">2024-11-28T14:08:58Z</dcterms:created>
  <dcterms:modified xsi:type="dcterms:W3CDTF">2025-05-19T19:07:21Z</dcterms:modified>
</cp:coreProperties>
</file>